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192.168.211.30\Embedded_Employee\共有文書\EMBSOL部\設計補助関連\"/>
    </mc:Choice>
  </mc:AlternateContent>
  <bookViews>
    <workbookView xWindow="0" yWindow="0" windowWidth="23040" windowHeight="9096" firstSheet="1" activeTab="4"/>
  </bookViews>
  <sheets>
    <sheet name="使い方" sheetId="1" state="hidden" r:id="rId1"/>
    <sheet name="業務報告Data" sheetId="35" r:id="rId2"/>
    <sheet name="月報" sheetId="22" r:id="rId3"/>
    <sheet name="STEP" sheetId="15" r:id="rId4"/>
    <sheet name="設定シート" sheetId="2" r:id="rId5"/>
    <sheet name="操作パネル" sheetId="17" r:id="rId6"/>
    <sheet name="カレンダマスタ" sheetId="25" state="hidden" r:id="rId7"/>
    <sheet name="チェック内容" sheetId="27" state="hidden" r:id="rId8"/>
    <sheet name="改訂履歴" sheetId="5" state="hidden" r:id="rId9"/>
    <sheet name="Sheet1" sheetId="26" state="hidden" r:id="rId10"/>
    <sheet name="Work" sheetId="36" state="hidden" r:id="rId11"/>
    <sheet name="Sheet2" sheetId="37" state="hidden" r:id="rId12"/>
  </sheets>
  <functionGroups builtInGroupCount="18"/>
  <externalReferences>
    <externalReference r:id="rId13"/>
  </externalReferences>
  <definedNames>
    <definedName name="_Dist_Bin" localSheetId="1" hidden="1">#REF!</definedName>
    <definedName name="_Dist_Bin" hidden="1">#REF!</definedName>
    <definedName name="_Fill" localSheetId="1" hidden="1">[1]退職金試算!#REF!</definedName>
    <definedName name="_Fill" hidden="1">[1]退職金試算!#REF!</definedName>
    <definedName name="_xlnm._FilterDatabase" localSheetId="3" hidden="1">STEP!$A$10:$BI$2800</definedName>
    <definedName name="_xlnm._FilterDatabase" localSheetId="6" hidden="1">カレンダマスタ!$A$4:$F$380</definedName>
    <definedName name="_xlnm._FilterDatabase" localSheetId="1" hidden="1">業務報告Data!$C$10:$T$1036</definedName>
    <definedName name="_xlnm._FilterDatabase" localSheetId="2" hidden="1">月報!$A$10:$BH$2455</definedName>
    <definedName name="_xlnm._FilterDatabase" localSheetId="4" hidden="1">設定シート!$B$9:$N$109</definedName>
    <definedName name="_Key1" localSheetId="1" hidden="1">#REF!</definedName>
    <definedName name="_Key1" hidden="1">#REF!</definedName>
    <definedName name="_Key2" localSheetId="1" hidden="1">#REF!</definedName>
    <definedName name="_Key2" hidden="1">#REF!</definedName>
    <definedName name="_Order1" hidden="1">255</definedName>
    <definedName name="_Order2" hidden="1">255</definedName>
    <definedName name="_Sort" localSheetId="1" hidden="1">#REF!</definedName>
    <definedName name="_Sort" hidden="1">#REF!</definedName>
    <definedName name="DEF_COPY_EROW">Work!$F$7</definedName>
    <definedName name="DEF_COPY_SROW">Work!$F$6</definedName>
    <definedName name="DEF_COUNT">設定シート!$D$6</definedName>
    <definedName name="DEF_NEXT_M">Work!$D$3</definedName>
    <definedName name="DEF_PAST_RAW">Work!$F$3</definedName>
    <definedName name="DEF_START_M">Work!$B$3</definedName>
    <definedName name="DEF_TW_ID">設定シート!$J$4</definedName>
    <definedName name="DEF_TW_INPUT_WORK">Work!$B$11:$AT$100</definedName>
    <definedName name="DEF_TW_PW">設定シート!$J$5</definedName>
    <definedName name="DEF_URL">設定シート!$J$3</definedName>
    <definedName name="DEF_ターゲット社員開始位置1">設定シート!$D$10</definedName>
    <definedName name="DEF_ターゲット社員開始位置2">設定シート!$F$10</definedName>
    <definedName name="DEF_月報LIST" localSheetId="2">月報!$F$11:$AU$2260</definedName>
    <definedName name="DEF_月報社員番号">月報!$C$10</definedName>
    <definedName name="DEF_社員番号開始位置">設定シート!$D$10</definedName>
    <definedName name="DEF_週間目標" localSheetId="3">STEP!$S$10</definedName>
    <definedName name="DEF_週間目標" localSheetId="1">業務報告Data!$O$10</definedName>
    <definedName name="DEF_週報LIST" localSheetId="1">業務報告Data!$C$11:$O$2250</definedName>
    <definedName name="DEF_週報LIST">STEP!$C$11:$S$2260</definedName>
    <definedName name="DEF_書式設定範囲">STEP!$C$2261:$S$2305</definedName>
    <definedName name="DEF_対象処理開始日">設定シート!$D$3</definedName>
    <definedName name="DEF_対象処理終了日">設定シート!$F$3</definedName>
    <definedName name="Option">"グループ 45"</definedName>
    <definedName name="_xlnm.Print_Area" localSheetId="9">Sheet1!$A$1:$O$31</definedName>
    <definedName name="_xlnm.Print_Area" localSheetId="3">STEP!$A:$U</definedName>
    <definedName name="_xlnm.Print_Area" localSheetId="1">業務報告Data!$A:$Q</definedName>
    <definedName name="_xlnm.Print_Area" localSheetId="2">月報!$A$1:$AV$1350</definedName>
    <definedName name="介護保険" localSheetId="1" hidden="1">#REF!</definedName>
    <definedName name="介護保険" hidden="1">#REF!</definedName>
  </definedNames>
  <calcPr calcId="162913"/>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1" i="35" l="1"/>
  <c r="O41" i="35"/>
  <c r="C776" i="35" l="1"/>
  <c r="C777" i="35" s="1"/>
  <c r="C778" i="35" s="1"/>
  <c r="C779" i="35" s="1"/>
  <c r="C780" i="35" s="1"/>
  <c r="C781" i="35" s="1"/>
  <c r="C782" i="35" s="1"/>
  <c r="C783" i="35" s="1"/>
  <c r="C784" i="35" s="1"/>
  <c r="C785" i="35" s="1"/>
  <c r="C786" i="35" s="1"/>
  <c r="C787" i="35" s="1"/>
  <c r="C788" i="35" s="1"/>
  <c r="C789" i="35" s="1"/>
  <c r="C790" i="35" s="1"/>
  <c r="C791" i="35" s="1"/>
  <c r="C792" i="35" s="1"/>
  <c r="C793" i="35" s="1"/>
  <c r="C794" i="35" s="1"/>
  <c r="C795" i="35" s="1"/>
  <c r="C796" i="35" s="1"/>
  <c r="C797" i="35" s="1"/>
  <c r="C798" i="35" s="1"/>
  <c r="C799" i="35" s="1"/>
  <c r="C800" i="35" s="1"/>
  <c r="C801" i="35" s="1"/>
  <c r="C802" i="35" s="1"/>
  <c r="C803" i="35" s="1"/>
  <c r="C804" i="35" s="1"/>
  <c r="C805" i="35" s="1"/>
  <c r="C806" i="35" s="1"/>
  <c r="C731" i="35"/>
  <c r="C732" i="35" s="1"/>
  <c r="C733" i="35" s="1"/>
  <c r="C734" i="35" s="1"/>
  <c r="C735" i="35" s="1"/>
  <c r="C736" i="35" s="1"/>
  <c r="C737" i="35" s="1"/>
  <c r="C738" i="35" s="1"/>
  <c r="C739" i="35" s="1"/>
  <c r="C740" i="35" s="1"/>
  <c r="C741" i="35" s="1"/>
  <c r="C742" i="35" s="1"/>
  <c r="C743" i="35" s="1"/>
  <c r="C744" i="35" s="1"/>
  <c r="C745" i="35" s="1"/>
  <c r="C746" i="35" s="1"/>
  <c r="C747" i="35" s="1"/>
  <c r="C748" i="35" s="1"/>
  <c r="C749" i="35" s="1"/>
  <c r="C750" i="35" s="1"/>
  <c r="C751" i="35" s="1"/>
  <c r="C752" i="35" s="1"/>
  <c r="C753" i="35" s="1"/>
  <c r="C754" i="35" s="1"/>
  <c r="C755" i="35" s="1"/>
  <c r="C756" i="35" s="1"/>
  <c r="C757" i="35" s="1"/>
  <c r="C758" i="35" s="1"/>
  <c r="C759" i="35" s="1"/>
  <c r="C760" i="35" s="1"/>
  <c r="C761" i="35" s="1"/>
  <c r="C686" i="35"/>
  <c r="C687" i="35" s="1"/>
  <c r="C688" i="35" s="1"/>
  <c r="C689" i="35" s="1"/>
  <c r="C690" i="35" s="1"/>
  <c r="C691" i="35" s="1"/>
  <c r="C692" i="35" s="1"/>
  <c r="C693" i="35" s="1"/>
  <c r="C694" i="35" s="1"/>
  <c r="C695" i="35" s="1"/>
  <c r="C696" i="35" s="1"/>
  <c r="C697" i="35" s="1"/>
  <c r="C698" i="35" s="1"/>
  <c r="C699" i="35" s="1"/>
  <c r="C700" i="35" s="1"/>
  <c r="C701" i="35" s="1"/>
  <c r="C702" i="35" s="1"/>
  <c r="C703" i="35" s="1"/>
  <c r="C704" i="35" s="1"/>
  <c r="C705" i="35" s="1"/>
  <c r="C706" i="35" s="1"/>
  <c r="C707" i="35" s="1"/>
  <c r="C708" i="35" s="1"/>
  <c r="C709" i="35" s="1"/>
  <c r="C710" i="35" s="1"/>
  <c r="C711" i="35" s="1"/>
  <c r="C712" i="35" s="1"/>
  <c r="C713" i="35" s="1"/>
  <c r="C714" i="35" s="1"/>
  <c r="C715" i="35" s="1"/>
  <c r="C716" i="35" s="1"/>
  <c r="C641" i="35"/>
  <c r="C642" i="35" s="1"/>
  <c r="C643" i="35" s="1"/>
  <c r="C644" i="35" s="1"/>
  <c r="C645" i="35" s="1"/>
  <c r="C646" i="35" s="1"/>
  <c r="C647" i="35" s="1"/>
  <c r="C648" i="35" s="1"/>
  <c r="C649" i="35" s="1"/>
  <c r="C650" i="35" s="1"/>
  <c r="C651" i="35" s="1"/>
  <c r="C652" i="35" s="1"/>
  <c r="C653" i="35" s="1"/>
  <c r="C654" i="35" s="1"/>
  <c r="C655" i="35" s="1"/>
  <c r="C656" i="35" s="1"/>
  <c r="C657" i="35" s="1"/>
  <c r="C658" i="35" s="1"/>
  <c r="C659" i="35" s="1"/>
  <c r="C660" i="35" s="1"/>
  <c r="C661" i="35" s="1"/>
  <c r="C662" i="35" s="1"/>
  <c r="C663" i="35" s="1"/>
  <c r="C664" i="35" s="1"/>
  <c r="C665" i="35" s="1"/>
  <c r="C666" i="35" s="1"/>
  <c r="C667" i="35" s="1"/>
  <c r="C668" i="35" s="1"/>
  <c r="C669" i="35" s="1"/>
  <c r="C670" i="35" s="1"/>
  <c r="C671" i="35" s="1"/>
  <c r="C596" i="35"/>
  <c r="C597" i="35" s="1"/>
  <c r="C598" i="35" s="1"/>
  <c r="C599" i="35" s="1"/>
  <c r="C600" i="35" s="1"/>
  <c r="C601" i="35" s="1"/>
  <c r="C602" i="35" s="1"/>
  <c r="C603" i="35" s="1"/>
  <c r="C604" i="35" s="1"/>
  <c r="C605" i="35" s="1"/>
  <c r="C606" i="35" s="1"/>
  <c r="C607" i="35" s="1"/>
  <c r="C608" i="35" s="1"/>
  <c r="C609" i="35" s="1"/>
  <c r="C610" i="35" s="1"/>
  <c r="C611" i="35" s="1"/>
  <c r="C612" i="35" s="1"/>
  <c r="C613" i="35" s="1"/>
  <c r="C614" i="35" s="1"/>
  <c r="C615" i="35" s="1"/>
  <c r="C616" i="35" s="1"/>
  <c r="C617" i="35" s="1"/>
  <c r="C618" i="35" s="1"/>
  <c r="C619" i="35" s="1"/>
  <c r="C620" i="35" s="1"/>
  <c r="C621" i="35" s="1"/>
  <c r="C622" i="35" s="1"/>
  <c r="C623" i="35" s="1"/>
  <c r="C624" i="35" s="1"/>
  <c r="C625" i="35" s="1"/>
  <c r="C626" i="35" s="1"/>
  <c r="C551" i="35"/>
  <c r="C552" i="35" s="1"/>
  <c r="C553" i="35" s="1"/>
  <c r="C554" i="35" s="1"/>
  <c r="C555" i="35" s="1"/>
  <c r="C556" i="35" s="1"/>
  <c r="C557" i="35" s="1"/>
  <c r="C558" i="35" s="1"/>
  <c r="C559" i="35" s="1"/>
  <c r="C560" i="35" s="1"/>
  <c r="C561" i="35" s="1"/>
  <c r="C562" i="35" s="1"/>
  <c r="C563" i="35" s="1"/>
  <c r="C564" i="35" s="1"/>
  <c r="C565" i="35" s="1"/>
  <c r="C566" i="35" s="1"/>
  <c r="C567" i="35" s="1"/>
  <c r="C568" i="35" s="1"/>
  <c r="C569" i="35" s="1"/>
  <c r="C570" i="35" s="1"/>
  <c r="C571" i="35" s="1"/>
  <c r="C572" i="35" s="1"/>
  <c r="C573" i="35" s="1"/>
  <c r="C574" i="35" s="1"/>
  <c r="C575" i="35" s="1"/>
  <c r="C576" i="35" s="1"/>
  <c r="C577" i="35" s="1"/>
  <c r="C578" i="35" s="1"/>
  <c r="C579" i="35" s="1"/>
  <c r="C580" i="35" s="1"/>
  <c r="C581" i="35" s="1"/>
  <c r="C506" i="35"/>
  <c r="C507" i="35" s="1"/>
  <c r="C508" i="35" s="1"/>
  <c r="C509" i="35" s="1"/>
  <c r="C510" i="35" s="1"/>
  <c r="C511" i="35" s="1"/>
  <c r="C512" i="35" s="1"/>
  <c r="C513" i="35" s="1"/>
  <c r="C514" i="35" s="1"/>
  <c r="C515" i="35" s="1"/>
  <c r="C516" i="35" s="1"/>
  <c r="C517" i="35" s="1"/>
  <c r="C518" i="35" s="1"/>
  <c r="C519" i="35" s="1"/>
  <c r="C520" i="35" s="1"/>
  <c r="C521" i="35" s="1"/>
  <c r="C522" i="35" s="1"/>
  <c r="C523" i="35" s="1"/>
  <c r="C524" i="35" s="1"/>
  <c r="C525" i="35" s="1"/>
  <c r="C526" i="35" s="1"/>
  <c r="C527" i="35" s="1"/>
  <c r="C528" i="35" s="1"/>
  <c r="C529" i="35" s="1"/>
  <c r="C530" i="35" s="1"/>
  <c r="C531" i="35" s="1"/>
  <c r="C532" i="35" s="1"/>
  <c r="C533" i="35" s="1"/>
  <c r="C534" i="35" s="1"/>
  <c r="C535" i="35" s="1"/>
  <c r="C536" i="35" s="1"/>
  <c r="C461" i="35"/>
  <c r="C462" i="35" s="1"/>
  <c r="C463" i="35" s="1"/>
  <c r="C464" i="35" s="1"/>
  <c r="C465" i="35" s="1"/>
  <c r="C466" i="35" s="1"/>
  <c r="C467" i="35" s="1"/>
  <c r="C468" i="35" s="1"/>
  <c r="C469" i="35" s="1"/>
  <c r="C470" i="35" s="1"/>
  <c r="C471" i="35" s="1"/>
  <c r="C472" i="35" s="1"/>
  <c r="C473" i="35" s="1"/>
  <c r="C474" i="35" s="1"/>
  <c r="C475" i="35" s="1"/>
  <c r="C476" i="35" s="1"/>
  <c r="C477" i="35" s="1"/>
  <c r="C478" i="35" s="1"/>
  <c r="C479" i="35" s="1"/>
  <c r="C480" i="35" s="1"/>
  <c r="C481" i="35" s="1"/>
  <c r="C482" i="35" s="1"/>
  <c r="C483" i="35" s="1"/>
  <c r="C484" i="35" s="1"/>
  <c r="C485" i="35" s="1"/>
  <c r="C486" i="35" s="1"/>
  <c r="C487" i="35" s="1"/>
  <c r="C488" i="35" s="1"/>
  <c r="C489" i="35" s="1"/>
  <c r="C490" i="35" s="1"/>
  <c r="C491" i="35" s="1"/>
  <c r="C416" i="35"/>
  <c r="C417" i="35" s="1"/>
  <c r="C418" i="35" s="1"/>
  <c r="C419" i="35" s="1"/>
  <c r="C420" i="35" s="1"/>
  <c r="C421" i="35" s="1"/>
  <c r="C422" i="35" s="1"/>
  <c r="C423" i="35" s="1"/>
  <c r="C424" i="35" s="1"/>
  <c r="C425" i="35" s="1"/>
  <c r="C426" i="35" s="1"/>
  <c r="C427" i="35" s="1"/>
  <c r="C428" i="35" s="1"/>
  <c r="C429" i="35" s="1"/>
  <c r="C430" i="35" s="1"/>
  <c r="C431" i="35" s="1"/>
  <c r="C432" i="35" s="1"/>
  <c r="C433" i="35" s="1"/>
  <c r="C434" i="35" s="1"/>
  <c r="C435" i="35" s="1"/>
  <c r="C436" i="35" s="1"/>
  <c r="C437" i="35" s="1"/>
  <c r="C438" i="35" s="1"/>
  <c r="C439" i="35" s="1"/>
  <c r="C440" i="35" s="1"/>
  <c r="C441" i="35" s="1"/>
  <c r="C442" i="35" s="1"/>
  <c r="C443" i="35" s="1"/>
  <c r="C444" i="35" s="1"/>
  <c r="C445" i="35" s="1"/>
  <c r="C446" i="35" s="1"/>
  <c r="C371" i="35"/>
  <c r="C372" i="35" s="1"/>
  <c r="C373" i="35" s="1"/>
  <c r="C374" i="35" s="1"/>
  <c r="C375" i="35" s="1"/>
  <c r="C376" i="35" s="1"/>
  <c r="C377" i="35" s="1"/>
  <c r="C378" i="35" s="1"/>
  <c r="C379" i="35" s="1"/>
  <c r="C380" i="35" s="1"/>
  <c r="C381" i="35" s="1"/>
  <c r="C382" i="35" s="1"/>
  <c r="C383" i="35" s="1"/>
  <c r="C384" i="35" s="1"/>
  <c r="C385" i="35" s="1"/>
  <c r="C386" i="35" s="1"/>
  <c r="C387" i="35" s="1"/>
  <c r="C388" i="35" s="1"/>
  <c r="C389" i="35" s="1"/>
  <c r="C390" i="35" s="1"/>
  <c r="C391" i="35" s="1"/>
  <c r="C392" i="35" s="1"/>
  <c r="C393" i="35" s="1"/>
  <c r="C394" i="35" s="1"/>
  <c r="C395" i="35" s="1"/>
  <c r="C396" i="35" s="1"/>
  <c r="C397" i="35" s="1"/>
  <c r="C398" i="35" s="1"/>
  <c r="C399" i="35" s="1"/>
  <c r="C400" i="35" s="1"/>
  <c r="C401" i="35" s="1"/>
  <c r="C326" i="35"/>
  <c r="C327" i="35" s="1"/>
  <c r="C328" i="35" s="1"/>
  <c r="C329" i="35" s="1"/>
  <c r="C330" i="35" s="1"/>
  <c r="C331" i="35" s="1"/>
  <c r="C332" i="35" s="1"/>
  <c r="C333" i="35" s="1"/>
  <c r="C334" i="35" s="1"/>
  <c r="C335" i="35" s="1"/>
  <c r="C336" i="35" s="1"/>
  <c r="C337" i="35" s="1"/>
  <c r="C338" i="35" s="1"/>
  <c r="C339" i="35" s="1"/>
  <c r="C340" i="35" s="1"/>
  <c r="C341" i="35" s="1"/>
  <c r="C342" i="35" s="1"/>
  <c r="C343" i="35" s="1"/>
  <c r="C344" i="35" s="1"/>
  <c r="C345" i="35" s="1"/>
  <c r="C346" i="35" s="1"/>
  <c r="C347" i="35" s="1"/>
  <c r="C348" i="35" s="1"/>
  <c r="C349" i="35" s="1"/>
  <c r="C350" i="35" s="1"/>
  <c r="C351" i="35" s="1"/>
  <c r="C352" i="35" s="1"/>
  <c r="C353" i="35" s="1"/>
  <c r="C354" i="35" s="1"/>
  <c r="C355" i="35" s="1"/>
  <c r="C356" i="35" s="1"/>
  <c r="C281" i="35"/>
  <c r="C282" i="35" s="1"/>
  <c r="C283" i="35" s="1"/>
  <c r="C284" i="35" s="1"/>
  <c r="C285" i="35" s="1"/>
  <c r="C286" i="35" s="1"/>
  <c r="C287" i="35" s="1"/>
  <c r="C288" i="35" s="1"/>
  <c r="C289" i="35" s="1"/>
  <c r="C290" i="35" s="1"/>
  <c r="C291" i="35" s="1"/>
  <c r="C292" i="35" s="1"/>
  <c r="C293" i="35" s="1"/>
  <c r="C294" i="35" s="1"/>
  <c r="C295" i="35" s="1"/>
  <c r="C296" i="35" s="1"/>
  <c r="C297" i="35" s="1"/>
  <c r="C298" i="35" s="1"/>
  <c r="C299" i="35" s="1"/>
  <c r="C300" i="35" s="1"/>
  <c r="C301" i="35" s="1"/>
  <c r="C302" i="35" s="1"/>
  <c r="C303" i="35" s="1"/>
  <c r="C304" i="35" s="1"/>
  <c r="C305" i="35" s="1"/>
  <c r="C306" i="35" s="1"/>
  <c r="C307" i="35" s="1"/>
  <c r="C308" i="35" s="1"/>
  <c r="C309" i="35" s="1"/>
  <c r="C310" i="35" s="1"/>
  <c r="C311" i="35" s="1"/>
  <c r="C236" i="35"/>
  <c r="C237" i="35" s="1"/>
  <c r="C238" i="35" s="1"/>
  <c r="C239" i="35" s="1"/>
  <c r="C240" i="35" s="1"/>
  <c r="C241" i="35" s="1"/>
  <c r="C242" i="35" s="1"/>
  <c r="C243" i="35" s="1"/>
  <c r="C244" i="35" s="1"/>
  <c r="C245" i="35" s="1"/>
  <c r="C246" i="35" s="1"/>
  <c r="C247" i="35" s="1"/>
  <c r="C248" i="35" s="1"/>
  <c r="C249" i="35" s="1"/>
  <c r="C250" i="35" s="1"/>
  <c r="C251" i="35" s="1"/>
  <c r="C252" i="35" s="1"/>
  <c r="C253" i="35" s="1"/>
  <c r="C254" i="35" s="1"/>
  <c r="C255" i="35" s="1"/>
  <c r="C256" i="35" s="1"/>
  <c r="C257" i="35" s="1"/>
  <c r="C258" i="35" s="1"/>
  <c r="C259" i="35" s="1"/>
  <c r="C260" i="35" s="1"/>
  <c r="C261" i="35" s="1"/>
  <c r="C262" i="35" s="1"/>
  <c r="C263" i="35" s="1"/>
  <c r="C264" i="35" s="1"/>
  <c r="C265" i="35" s="1"/>
  <c r="C266" i="35" s="1"/>
  <c r="C191" i="35"/>
  <c r="C192" i="35" s="1"/>
  <c r="C193" i="35" s="1"/>
  <c r="C194" i="35" s="1"/>
  <c r="C195" i="35" s="1"/>
  <c r="C196" i="35" s="1"/>
  <c r="C197" i="35" s="1"/>
  <c r="C198" i="35" s="1"/>
  <c r="C199" i="35" s="1"/>
  <c r="C200" i="35" s="1"/>
  <c r="C201" i="35" s="1"/>
  <c r="C202" i="35" s="1"/>
  <c r="C203" i="35" s="1"/>
  <c r="C204" i="35" s="1"/>
  <c r="C205" i="35" s="1"/>
  <c r="C206" i="35" s="1"/>
  <c r="C207" i="35" s="1"/>
  <c r="C208" i="35" s="1"/>
  <c r="C209" i="35" s="1"/>
  <c r="C210" i="35" s="1"/>
  <c r="C211" i="35" s="1"/>
  <c r="C212" i="35" s="1"/>
  <c r="C213" i="35" s="1"/>
  <c r="C214" i="35" s="1"/>
  <c r="C215" i="35" s="1"/>
  <c r="C216" i="35" s="1"/>
  <c r="C217" i="35" s="1"/>
  <c r="C218" i="35" s="1"/>
  <c r="C219" i="35" s="1"/>
  <c r="C220" i="35" s="1"/>
  <c r="C221" i="35" s="1"/>
  <c r="C146" i="35"/>
  <c r="C147" i="35" s="1"/>
  <c r="C148" i="35" s="1"/>
  <c r="C149" i="35" s="1"/>
  <c r="C150" i="35" s="1"/>
  <c r="C151" i="35" s="1"/>
  <c r="C152" i="35" s="1"/>
  <c r="C153" i="35" s="1"/>
  <c r="C154" i="35" s="1"/>
  <c r="C155" i="35" s="1"/>
  <c r="C156" i="35" s="1"/>
  <c r="C157" i="35" s="1"/>
  <c r="C158" i="35" s="1"/>
  <c r="C159" i="35" s="1"/>
  <c r="C160" i="35" s="1"/>
  <c r="C161" i="35" s="1"/>
  <c r="C162" i="35" s="1"/>
  <c r="C163" i="35" s="1"/>
  <c r="C164" i="35" s="1"/>
  <c r="C165" i="35" s="1"/>
  <c r="C166" i="35" s="1"/>
  <c r="C167" i="35" s="1"/>
  <c r="C168" i="35" s="1"/>
  <c r="C169" i="35" s="1"/>
  <c r="C170" i="35" s="1"/>
  <c r="C171" i="35" s="1"/>
  <c r="C172" i="35" s="1"/>
  <c r="C173" i="35" s="1"/>
  <c r="C174" i="35" s="1"/>
  <c r="C175" i="35" s="1"/>
  <c r="C176" i="35" s="1"/>
  <c r="C101" i="35"/>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C121" i="35" s="1"/>
  <c r="C122" i="35" s="1"/>
  <c r="C123" i="35" s="1"/>
  <c r="C124" i="35" s="1"/>
  <c r="C125" i="35" s="1"/>
  <c r="C126" i="35" s="1"/>
  <c r="C127" i="35" s="1"/>
  <c r="C128" i="35" s="1"/>
  <c r="C129" i="35" s="1"/>
  <c r="C130" i="35" s="1"/>
  <c r="C131" i="35" s="1"/>
  <c r="C56" i="35"/>
  <c r="C57" i="35" s="1"/>
  <c r="C58" i="35" s="1"/>
  <c r="C59" i="35" s="1"/>
  <c r="C60" i="35" s="1"/>
  <c r="C61" i="35" s="1"/>
  <c r="C62" i="35" s="1"/>
  <c r="C63" i="35" s="1"/>
  <c r="C64" i="35" s="1"/>
  <c r="C65" i="35" s="1"/>
  <c r="C66" i="35" s="1"/>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11" i="35"/>
  <c r="C12" i="35" s="1"/>
  <c r="C13" i="35" s="1"/>
  <c r="C14" i="35" s="1"/>
  <c r="C15" i="35" s="1"/>
  <c r="C16" i="35" s="1"/>
  <c r="C17" i="35" s="1"/>
  <c r="C18" i="35" s="1"/>
  <c r="C19" i="35" s="1"/>
  <c r="C20" i="35" s="1"/>
  <c r="C21" i="35" s="1"/>
  <c r="C22" i="35" s="1"/>
  <c r="C23" i="35" s="1"/>
  <c r="C24" i="35" s="1"/>
  <c r="C25" i="35" s="1"/>
  <c r="C26" i="35" s="1"/>
  <c r="C27" i="35" s="1"/>
  <c r="C28" i="35" s="1"/>
  <c r="C29" i="35" s="1"/>
  <c r="C30" i="35" s="1"/>
  <c r="C31" i="35" s="1"/>
  <c r="C32" i="35" s="1"/>
  <c r="C33" i="35" s="1"/>
  <c r="C34" i="35" s="1"/>
  <c r="C35" i="35" s="1"/>
  <c r="C36" i="35" s="1"/>
  <c r="C37" i="35" s="1"/>
  <c r="C38" i="35" s="1"/>
  <c r="C39" i="35" s="1"/>
  <c r="C40" i="35" s="1"/>
  <c r="C41" i="35" s="1"/>
  <c r="C11" i="22"/>
  <c r="C807" i="35" l="1"/>
  <c r="C808" i="35"/>
  <c r="C809" i="35"/>
  <c r="C810" i="35"/>
  <c r="C101" i="22"/>
  <c r="C492" i="35" l="1"/>
  <c r="C493" i="35"/>
  <c r="C494" i="35"/>
  <c r="C495" i="35"/>
  <c r="N1031" i="35" l="1"/>
  <c r="O1031" i="35"/>
  <c r="N986" i="35"/>
  <c r="O986" i="35"/>
  <c r="N941" i="35"/>
  <c r="O941" i="35"/>
  <c r="N896" i="35"/>
  <c r="O896" i="35"/>
  <c r="N897" i="35"/>
  <c r="O897" i="35"/>
  <c r="N851" i="35"/>
  <c r="O851" i="35"/>
  <c r="N806" i="35"/>
  <c r="O806" i="35"/>
  <c r="N761" i="35"/>
  <c r="O761" i="35"/>
  <c r="N716" i="35"/>
  <c r="O716" i="35"/>
  <c r="N671" i="35"/>
  <c r="O671" i="35"/>
  <c r="N626" i="35"/>
  <c r="O626" i="35"/>
  <c r="N581" i="35"/>
  <c r="O581" i="35"/>
  <c r="N536" i="35"/>
  <c r="O536" i="35"/>
  <c r="N491" i="35"/>
  <c r="O491" i="35"/>
  <c r="N446" i="35"/>
  <c r="O446" i="35"/>
  <c r="N401" i="35"/>
  <c r="O401" i="35"/>
  <c r="N356" i="35"/>
  <c r="O356" i="35"/>
  <c r="N311" i="35"/>
  <c r="O311" i="35"/>
  <c r="N266" i="35"/>
  <c r="O266" i="35"/>
  <c r="N221" i="35"/>
  <c r="O221" i="35"/>
  <c r="N176" i="35"/>
  <c r="O176" i="35"/>
  <c r="N86" i="35"/>
  <c r="O86" i="35"/>
  <c r="N131" i="35"/>
  <c r="O131" i="35"/>
  <c r="O1260" i="35" l="1"/>
  <c r="N1260" i="35"/>
  <c r="O1259" i="35"/>
  <c r="N1259" i="35"/>
  <c r="O1258" i="35"/>
  <c r="N1258" i="35"/>
  <c r="O1257" i="35"/>
  <c r="N1257" i="35"/>
  <c r="O1256" i="35"/>
  <c r="N1256" i="35"/>
  <c r="O1255" i="35"/>
  <c r="N1255" i="35"/>
  <c r="O1254" i="35"/>
  <c r="N1254" i="35"/>
  <c r="O1253" i="35"/>
  <c r="N1253" i="35"/>
  <c r="O1252" i="35"/>
  <c r="N1252" i="35"/>
  <c r="O1251" i="35"/>
  <c r="N1251" i="35"/>
  <c r="O1250" i="35"/>
  <c r="N1250" i="35"/>
  <c r="O1249" i="35"/>
  <c r="N1249" i="35"/>
  <c r="O1248" i="35"/>
  <c r="N1248" i="35"/>
  <c r="O1247" i="35"/>
  <c r="N1247" i="35"/>
  <c r="O1246" i="35"/>
  <c r="N1246" i="35"/>
  <c r="O1245" i="35"/>
  <c r="N1245" i="35"/>
  <c r="O1244" i="35"/>
  <c r="N1244" i="35"/>
  <c r="O1243" i="35"/>
  <c r="N1243" i="35"/>
  <c r="O1242" i="35"/>
  <c r="N1242" i="35"/>
  <c r="O1241" i="35"/>
  <c r="N1241" i="35"/>
  <c r="O1240" i="35"/>
  <c r="N1240" i="35"/>
  <c r="O1239" i="35"/>
  <c r="N1239" i="35"/>
  <c r="O1238" i="35"/>
  <c r="N1238" i="35"/>
  <c r="O1237" i="35"/>
  <c r="N1237" i="35"/>
  <c r="O1236" i="35"/>
  <c r="N1236" i="35"/>
  <c r="O1235" i="35"/>
  <c r="N1235" i="35"/>
  <c r="O1234" i="35"/>
  <c r="N1234" i="35"/>
  <c r="O1233" i="35"/>
  <c r="N1233" i="35"/>
  <c r="O1232" i="35"/>
  <c r="N1232" i="35"/>
  <c r="O1231" i="35"/>
  <c r="N1231" i="35"/>
  <c r="O1230" i="35"/>
  <c r="N1230" i="35"/>
  <c r="O1229" i="35"/>
  <c r="N1229" i="35"/>
  <c r="O1228" i="35"/>
  <c r="N1228" i="35"/>
  <c r="O1227" i="35"/>
  <c r="N1227" i="35"/>
  <c r="O1226" i="35"/>
  <c r="N1226" i="35"/>
  <c r="O1215" i="35"/>
  <c r="N1215" i="35"/>
  <c r="O1214" i="35"/>
  <c r="N1214" i="35"/>
  <c r="O1213" i="35"/>
  <c r="N1213" i="35"/>
  <c r="O1212" i="35"/>
  <c r="N1212" i="35"/>
  <c r="O1211" i="35"/>
  <c r="N1211" i="35"/>
  <c r="O1210" i="35"/>
  <c r="N1210" i="35"/>
  <c r="O1209" i="35"/>
  <c r="N1209" i="35"/>
  <c r="O1208" i="35"/>
  <c r="N1208" i="35"/>
  <c r="O1207" i="35"/>
  <c r="N1207" i="35"/>
  <c r="O1206" i="35"/>
  <c r="N1206" i="35"/>
  <c r="O1205" i="35"/>
  <c r="N1205" i="35"/>
  <c r="O1204" i="35"/>
  <c r="N1204" i="35"/>
  <c r="O1203" i="35"/>
  <c r="N1203" i="35"/>
  <c r="O1202" i="35"/>
  <c r="N1202" i="35"/>
  <c r="O1201" i="35"/>
  <c r="N1201" i="35"/>
  <c r="O1200" i="35"/>
  <c r="N1200" i="35"/>
  <c r="O1199" i="35"/>
  <c r="N1199" i="35"/>
  <c r="O1198" i="35"/>
  <c r="N1198" i="35"/>
  <c r="O1197" i="35"/>
  <c r="N1197" i="35"/>
  <c r="O1196" i="35"/>
  <c r="N1196" i="35"/>
  <c r="O1195" i="35"/>
  <c r="N1195" i="35"/>
  <c r="O1194" i="35"/>
  <c r="N1194" i="35"/>
  <c r="O1193" i="35"/>
  <c r="N1193" i="35"/>
  <c r="O1192" i="35"/>
  <c r="N1192" i="35"/>
  <c r="O1191" i="35"/>
  <c r="N1191" i="35"/>
  <c r="O1190" i="35"/>
  <c r="N1190" i="35"/>
  <c r="O1189" i="35"/>
  <c r="N1189" i="35"/>
  <c r="O1188" i="35"/>
  <c r="N1188" i="35"/>
  <c r="O1187" i="35"/>
  <c r="N1187" i="35"/>
  <c r="O1186" i="35"/>
  <c r="N1186" i="35"/>
  <c r="O1185" i="35"/>
  <c r="N1185" i="35"/>
  <c r="O1184" i="35"/>
  <c r="N1184" i="35"/>
  <c r="O1183" i="35"/>
  <c r="N1183" i="35"/>
  <c r="O1182" i="35"/>
  <c r="N1182" i="35"/>
  <c r="O1181" i="35"/>
  <c r="N1181" i="35"/>
  <c r="O1170" i="35"/>
  <c r="N1170" i="35"/>
  <c r="O1169" i="35"/>
  <c r="N1169" i="35"/>
  <c r="O1168" i="35"/>
  <c r="N1168" i="35"/>
  <c r="O1167" i="35"/>
  <c r="N1167" i="35"/>
  <c r="O1166" i="35"/>
  <c r="N1166" i="35"/>
  <c r="O1165" i="35"/>
  <c r="N1165" i="35"/>
  <c r="O1164" i="35"/>
  <c r="N1164" i="35"/>
  <c r="O1163" i="35"/>
  <c r="N1163" i="35"/>
  <c r="O1162" i="35"/>
  <c r="N1162" i="35"/>
  <c r="O1161" i="35"/>
  <c r="N1161" i="35"/>
  <c r="O1160" i="35"/>
  <c r="N1160" i="35"/>
  <c r="O1159" i="35"/>
  <c r="N1159" i="35"/>
  <c r="O1158" i="35"/>
  <c r="N1158" i="35"/>
  <c r="O1157" i="35"/>
  <c r="N1157" i="35"/>
  <c r="O1156" i="35"/>
  <c r="N1156" i="35"/>
  <c r="O1155" i="35"/>
  <c r="N1155" i="35"/>
  <c r="O1154" i="35"/>
  <c r="N1154" i="35"/>
  <c r="O1153" i="35"/>
  <c r="N1153" i="35"/>
  <c r="O1152" i="35"/>
  <c r="N1152" i="35"/>
  <c r="O1151" i="35"/>
  <c r="N1151" i="35"/>
  <c r="O1150" i="35"/>
  <c r="N1150" i="35"/>
  <c r="O1149" i="35"/>
  <c r="N1149" i="35"/>
  <c r="O1148" i="35"/>
  <c r="N1148" i="35"/>
  <c r="O1147" i="35"/>
  <c r="N1147" i="35"/>
  <c r="O1146" i="35"/>
  <c r="N1146" i="35"/>
  <c r="O1145" i="35"/>
  <c r="N1145" i="35"/>
  <c r="O1144" i="35"/>
  <c r="N1144" i="35"/>
  <c r="O1143" i="35"/>
  <c r="N1143" i="35"/>
  <c r="O1142" i="35"/>
  <c r="N1142" i="35"/>
  <c r="O1141" i="35"/>
  <c r="N1141" i="35"/>
  <c r="O1140" i="35"/>
  <c r="N1140" i="35"/>
  <c r="O1139" i="35"/>
  <c r="N1139" i="35"/>
  <c r="O1138" i="35"/>
  <c r="N1138" i="35"/>
  <c r="O1137" i="35"/>
  <c r="N1137" i="35"/>
  <c r="O1136" i="35"/>
  <c r="N1136" i="35"/>
  <c r="O1125" i="35"/>
  <c r="N1125" i="35"/>
  <c r="O1124" i="35"/>
  <c r="N1124" i="35"/>
  <c r="O1123" i="35"/>
  <c r="N1123" i="35"/>
  <c r="O1122" i="35"/>
  <c r="N1122" i="35"/>
  <c r="O1121" i="35"/>
  <c r="N1121" i="35"/>
  <c r="O1120" i="35"/>
  <c r="N1120" i="35"/>
  <c r="O1119" i="35"/>
  <c r="N1119" i="35"/>
  <c r="O1118" i="35"/>
  <c r="N1118" i="35"/>
  <c r="O1117" i="35"/>
  <c r="N1117" i="35"/>
  <c r="O1116" i="35"/>
  <c r="N1116" i="35"/>
  <c r="O1115" i="35"/>
  <c r="N1115" i="35"/>
  <c r="O1114" i="35"/>
  <c r="N1114" i="35"/>
  <c r="O1113" i="35"/>
  <c r="N1113" i="35"/>
  <c r="O1112" i="35"/>
  <c r="N1112" i="35"/>
  <c r="O1111" i="35"/>
  <c r="N1111" i="35"/>
  <c r="O1110" i="35"/>
  <c r="N1110" i="35"/>
  <c r="O1109" i="35"/>
  <c r="N1109" i="35"/>
  <c r="O1108" i="35"/>
  <c r="N1108" i="35"/>
  <c r="O1107" i="35"/>
  <c r="N1107" i="35"/>
  <c r="O1106" i="35"/>
  <c r="N1106" i="35"/>
  <c r="O1105" i="35"/>
  <c r="N1105" i="35"/>
  <c r="O1104" i="35"/>
  <c r="N1104" i="35"/>
  <c r="O1103" i="35"/>
  <c r="N1103" i="35"/>
  <c r="O1102" i="35"/>
  <c r="N1102" i="35"/>
  <c r="O1101" i="35"/>
  <c r="N1101" i="35"/>
  <c r="O1100" i="35"/>
  <c r="N1100" i="35"/>
  <c r="O1099" i="35"/>
  <c r="N1099" i="35"/>
  <c r="O1098" i="35"/>
  <c r="N1098" i="35"/>
  <c r="O1097" i="35"/>
  <c r="N1097" i="35"/>
  <c r="O1096" i="35"/>
  <c r="N1096" i="35"/>
  <c r="O1095" i="35"/>
  <c r="N1095" i="35"/>
  <c r="O1094" i="35"/>
  <c r="N1094" i="35"/>
  <c r="O1093" i="35"/>
  <c r="N1093" i="35"/>
  <c r="O1092" i="35"/>
  <c r="N1092" i="35"/>
  <c r="O1091" i="35"/>
  <c r="N1091" i="35"/>
  <c r="O1080" i="35"/>
  <c r="N1080" i="35"/>
  <c r="O1079" i="35"/>
  <c r="N1079" i="35"/>
  <c r="O1078" i="35"/>
  <c r="N1078" i="35"/>
  <c r="O1077" i="35"/>
  <c r="N1077" i="35"/>
  <c r="O1076" i="35"/>
  <c r="N1076" i="35"/>
  <c r="O1075" i="35"/>
  <c r="N1075" i="35"/>
  <c r="O1074" i="35"/>
  <c r="N1074" i="35"/>
  <c r="O1073" i="35"/>
  <c r="N1073" i="35"/>
  <c r="O1072" i="35"/>
  <c r="N1072" i="35"/>
  <c r="O1071" i="35"/>
  <c r="N1071" i="35"/>
  <c r="O1070" i="35"/>
  <c r="N1070" i="35"/>
  <c r="O1069" i="35"/>
  <c r="N1069" i="35"/>
  <c r="O1068" i="35"/>
  <c r="N1068" i="35"/>
  <c r="O1067" i="35"/>
  <c r="N1067" i="35"/>
  <c r="O1066" i="35"/>
  <c r="N1066" i="35"/>
  <c r="O1065" i="35"/>
  <c r="N1065" i="35"/>
  <c r="O1064" i="35"/>
  <c r="N1064" i="35"/>
  <c r="O1063" i="35"/>
  <c r="N1063" i="35"/>
  <c r="O1062" i="35"/>
  <c r="N1062" i="35"/>
  <c r="O1061" i="35"/>
  <c r="N1061" i="35"/>
  <c r="O1060" i="35"/>
  <c r="N1060" i="35"/>
  <c r="O1059" i="35"/>
  <c r="N1059" i="35"/>
  <c r="O1058" i="35"/>
  <c r="N1058" i="35"/>
  <c r="O1057" i="35"/>
  <c r="N1057" i="35"/>
  <c r="O1056" i="35"/>
  <c r="N1056" i="35"/>
  <c r="O1055" i="35"/>
  <c r="N1055" i="35"/>
  <c r="O1054" i="35"/>
  <c r="N1054" i="35"/>
  <c r="O1053" i="35"/>
  <c r="N1053" i="35"/>
  <c r="O1052" i="35"/>
  <c r="N1052" i="35"/>
  <c r="O1051" i="35"/>
  <c r="N1051" i="35"/>
  <c r="O1050" i="35"/>
  <c r="N1050" i="35"/>
  <c r="O1049" i="35"/>
  <c r="N1049" i="35"/>
  <c r="O1048" i="35"/>
  <c r="N1048" i="35"/>
  <c r="O1047" i="35"/>
  <c r="N1047" i="35"/>
  <c r="O1046" i="35"/>
  <c r="N1046" i="35"/>
  <c r="O1035" i="35"/>
  <c r="N1035" i="35"/>
  <c r="O1034" i="35"/>
  <c r="N1034" i="35"/>
  <c r="O1033" i="35"/>
  <c r="N1033" i="35"/>
  <c r="O1032" i="35"/>
  <c r="N1032" i="35"/>
  <c r="O1030" i="35"/>
  <c r="N1030" i="35"/>
  <c r="O1029" i="35"/>
  <c r="N1029" i="35"/>
  <c r="O1028" i="35"/>
  <c r="N1028" i="35"/>
  <c r="O1027" i="35"/>
  <c r="N1027" i="35"/>
  <c r="O1026" i="35"/>
  <c r="N1026" i="35"/>
  <c r="O1025" i="35"/>
  <c r="N1025" i="35"/>
  <c r="O1024" i="35"/>
  <c r="N1024" i="35"/>
  <c r="O1023" i="35"/>
  <c r="N1023" i="35"/>
  <c r="O1022" i="35"/>
  <c r="N1022" i="35"/>
  <c r="O1021" i="35"/>
  <c r="N1021" i="35"/>
  <c r="O1020" i="35"/>
  <c r="N1020" i="35"/>
  <c r="O1019" i="35"/>
  <c r="N1019" i="35"/>
  <c r="O1018" i="35"/>
  <c r="N1018" i="35"/>
  <c r="O1017" i="35"/>
  <c r="N1017" i="35"/>
  <c r="O1016" i="35"/>
  <c r="N1016" i="35"/>
  <c r="O1015" i="35"/>
  <c r="N1015" i="35"/>
  <c r="O1014" i="35"/>
  <c r="N1014" i="35"/>
  <c r="O1013" i="35"/>
  <c r="N1013" i="35"/>
  <c r="O1012" i="35"/>
  <c r="N1012" i="35"/>
  <c r="O1011" i="35"/>
  <c r="N1011" i="35"/>
  <c r="O1010" i="35"/>
  <c r="N1010" i="35"/>
  <c r="O1009" i="35"/>
  <c r="N1009" i="35"/>
  <c r="O1008" i="35"/>
  <c r="N1008" i="35"/>
  <c r="O1007" i="35"/>
  <c r="N1007" i="35"/>
  <c r="O1006" i="35"/>
  <c r="N1006" i="35"/>
  <c r="O1005" i="35"/>
  <c r="N1005" i="35"/>
  <c r="O1004" i="35"/>
  <c r="N1004" i="35"/>
  <c r="O1003" i="35"/>
  <c r="N1003" i="35"/>
  <c r="O1002" i="35"/>
  <c r="N1002" i="35"/>
  <c r="O1001" i="35"/>
  <c r="N1001" i="35"/>
  <c r="O990" i="35"/>
  <c r="N990" i="35"/>
  <c r="O989" i="35"/>
  <c r="N989" i="35"/>
  <c r="O988" i="35"/>
  <c r="N988" i="35"/>
  <c r="O987" i="35"/>
  <c r="N987" i="35"/>
  <c r="O985" i="35"/>
  <c r="N985" i="35"/>
  <c r="O984" i="35"/>
  <c r="N984" i="35"/>
  <c r="O983" i="35"/>
  <c r="N983" i="35"/>
  <c r="O982" i="35"/>
  <c r="N982" i="35"/>
  <c r="O981" i="35"/>
  <c r="N981" i="35"/>
  <c r="O980" i="35"/>
  <c r="N980" i="35"/>
  <c r="O979" i="35"/>
  <c r="N979" i="35"/>
  <c r="O978" i="35"/>
  <c r="N978" i="35"/>
  <c r="O977" i="35"/>
  <c r="N977" i="35"/>
  <c r="O976" i="35"/>
  <c r="N976" i="35"/>
  <c r="O975" i="35"/>
  <c r="N975" i="35"/>
  <c r="O974" i="35"/>
  <c r="N974" i="35"/>
  <c r="O973" i="35"/>
  <c r="N973" i="35"/>
  <c r="O972" i="35"/>
  <c r="N972" i="35"/>
  <c r="O971" i="35"/>
  <c r="N971" i="35"/>
  <c r="O970" i="35"/>
  <c r="N970" i="35"/>
  <c r="O969" i="35"/>
  <c r="N969" i="35"/>
  <c r="O968" i="35"/>
  <c r="N968" i="35"/>
  <c r="O967" i="35"/>
  <c r="N967" i="35"/>
  <c r="O966" i="35"/>
  <c r="N966" i="35"/>
  <c r="O965" i="35"/>
  <c r="N965" i="35"/>
  <c r="O964" i="35"/>
  <c r="N964" i="35"/>
  <c r="O963" i="35"/>
  <c r="N963" i="35"/>
  <c r="O962" i="35"/>
  <c r="N962" i="35"/>
  <c r="O961" i="35"/>
  <c r="N961" i="35"/>
  <c r="O960" i="35"/>
  <c r="N960" i="35"/>
  <c r="O959" i="35"/>
  <c r="N959" i="35"/>
  <c r="O958" i="35"/>
  <c r="N958" i="35"/>
  <c r="O957" i="35"/>
  <c r="N957" i="35"/>
  <c r="O956" i="35"/>
  <c r="N956" i="35"/>
  <c r="O945" i="35"/>
  <c r="N945" i="35"/>
  <c r="O944" i="35"/>
  <c r="N944" i="35"/>
  <c r="O943" i="35"/>
  <c r="N943" i="35"/>
  <c r="O942" i="35"/>
  <c r="N942" i="35"/>
  <c r="O940" i="35"/>
  <c r="N940" i="35"/>
  <c r="O939" i="35"/>
  <c r="N939" i="35"/>
  <c r="O938" i="35"/>
  <c r="N938" i="35"/>
  <c r="O937" i="35"/>
  <c r="N937" i="35"/>
  <c r="O936" i="35"/>
  <c r="N936" i="35"/>
  <c r="O935" i="35"/>
  <c r="N935" i="35"/>
  <c r="O934" i="35"/>
  <c r="N934" i="35"/>
  <c r="O933" i="35"/>
  <c r="N933" i="35"/>
  <c r="O932" i="35"/>
  <c r="N932" i="35"/>
  <c r="O931" i="35"/>
  <c r="N931" i="35"/>
  <c r="O930" i="35"/>
  <c r="N930" i="35"/>
  <c r="O929" i="35"/>
  <c r="N929" i="35"/>
  <c r="O928" i="35"/>
  <c r="N928" i="35"/>
  <c r="O927" i="35"/>
  <c r="N927" i="35"/>
  <c r="O926" i="35"/>
  <c r="N926" i="35"/>
  <c r="O925" i="35"/>
  <c r="N925" i="35"/>
  <c r="O924" i="35"/>
  <c r="N924" i="35"/>
  <c r="O923" i="35"/>
  <c r="N923" i="35"/>
  <c r="O922" i="35"/>
  <c r="N922" i="35"/>
  <c r="O921" i="35"/>
  <c r="N921" i="35"/>
  <c r="O920" i="35"/>
  <c r="N920" i="35"/>
  <c r="O919" i="35"/>
  <c r="N919" i="35"/>
  <c r="O918" i="35"/>
  <c r="N918" i="35"/>
  <c r="O917" i="35"/>
  <c r="N917" i="35"/>
  <c r="O916" i="35"/>
  <c r="N916" i="35"/>
  <c r="O915" i="35"/>
  <c r="N915" i="35"/>
  <c r="O914" i="35"/>
  <c r="N914" i="35"/>
  <c r="O913" i="35"/>
  <c r="N913" i="35"/>
  <c r="O912" i="35"/>
  <c r="N912" i="35"/>
  <c r="O911" i="35"/>
  <c r="N911" i="35"/>
  <c r="O900" i="35"/>
  <c r="N900" i="35"/>
  <c r="O899" i="35"/>
  <c r="N899" i="35"/>
  <c r="O898" i="35"/>
  <c r="N898" i="35"/>
  <c r="O895" i="35"/>
  <c r="N895" i="35"/>
  <c r="O894" i="35"/>
  <c r="N894" i="35"/>
  <c r="O893" i="35"/>
  <c r="N893" i="35"/>
  <c r="O892" i="35"/>
  <c r="N892" i="35"/>
  <c r="O891" i="35"/>
  <c r="N891" i="35"/>
  <c r="O890" i="35"/>
  <c r="N890" i="35"/>
  <c r="O889" i="35"/>
  <c r="N889" i="35"/>
  <c r="O888" i="35"/>
  <c r="N888" i="35"/>
  <c r="O887" i="35"/>
  <c r="N887" i="35"/>
  <c r="O886" i="35"/>
  <c r="N886" i="35"/>
  <c r="O885" i="35"/>
  <c r="N885" i="35"/>
  <c r="O884" i="35"/>
  <c r="N884" i="35"/>
  <c r="O883" i="35"/>
  <c r="N883" i="35"/>
  <c r="O882" i="35"/>
  <c r="N882" i="35"/>
  <c r="O881" i="35"/>
  <c r="N881" i="35"/>
  <c r="O880" i="35"/>
  <c r="N880" i="35"/>
  <c r="O879" i="35"/>
  <c r="N879" i="35"/>
  <c r="O878" i="35"/>
  <c r="N878" i="35"/>
  <c r="O877" i="35"/>
  <c r="N877" i="35"/>
  <c r="O876" i="35"/>
  <c r="N876" i="35"/>
  <c r="O875" i="35"/>
  <c r="N875" i="35"/>
  <c r="O874" i="35"/>
  <c r="N874" i="35"/>
  <c r="O873" i="35"/>
  <c r="N873" i="35"/>
  <c r="O872" i="35"/>
  <c r="N872" i="35"/>
  <c r="O871" i="35"/>
  <c r="N871" i="35"/>
  <c r="O870" i="35"/>
  <c r="N870" i="35"/>
  <c r="O869" i="35"/>
  <c r="N869" i="35"/>
  <c r="O868" i="35"/>
  <c r="N868" i="35"/>
  <c r="O867" i="35"/>
  <c r="N867" i="35"/>
  <c r="O866" i="35"/>
  <c r="N866" i="35"/>
  <c r="O855" i="35"/>
  <c r="N855" i="35"/>
  <c r="O854" i="35"/>
  <c r="N854" i="35"/>
  <c r="O853" i="35"/>
  <c r="N853" i="35"/>
  <c r="O852" i="35"/>
  <c r="N852" i="35"/>
  <c r="O850" i="35"/>
  <c r="N850" i="35"/>
  <c r="O849" i="35"/>
  <c r="N849" i="35"/>
  <c r="O848" i="35"/>
  <c r="N848" i="35"/>
  <c r="O847" i="35"/>
  <c r="N847" i="35"/>
  <c r="O846" i="35"/>
  <c r="N846" i="35"/>
  <c r="O845" i="35"/>
  <c r="N845" i="35"/>
  <c r="O844" i="35"/>
  <c r="N844" i="35"/>
  <c r="O843" i="35"/>
  <c r="N843" i="35"/>
  <c r="O842" i="35"/>
  <c r="N842" i="35"/>
  <c r="O841" i="35"/>
  <c r="N841" i="35"/>
  <c r="O840" i="35"/>
  <c r="N840" i="35"/>
  <c r="O839" i="35"/>
  <c r="N839" i="35"/>
  <c r="O838" i="35"/>
  <c r="N838" i="35"/>
  <c r="O837" i="35"/>
  <c r="N837" i="35"/>
  <c r="O836" i="35"/>
  <c r="N836" i="35"/>
  <c r="O835" i="35"/>
  <c r="N835" i="35"/>
  <c r="O834" i="35"/>
  <c r="N834" i="35"/>
  <c r="O833" i="35"/>
  <c r="N833" i="35"/>
  <c r="O832" i="35"/>
  <c r="N832" i="35"/>
  <c r="O831" i="35"/>
  <c r="N831" i="35"/>
  <c r="O830" i="35"/>
  <c r="N830" i="35"/>
  <c r="O829" i="35"/>
  <c r="N829" i="35"/>
  <c r="O828" i="35"/>
  <c r="N828" i="35"/>
  <c r="O827" i="35"/>
  <c r="N827" i="35"/>
  <c r="O826" i="35"/>
  <c r="N826" i="35"/>
  <c r="O825" i="35"/>
  <c r="N825" i="35"/>
  <c r="O824" i="35"/>
  <c r="N824" i="35"/>
  <c r="O823" i="35"/>
  <c r="N823" i="35"/>
  <c r="O822" i="35"/>
  <c r="N822" i="35"/>
  <c r="O821" i="35"/>
  <c r="N821" i="35"/>
  <c r="O810" i="35"/>
  <c r="N810" i="35"/>
  <c r="O809" i="35"/>
  <c r="N809" i="35"/>
  <c r="O808" i="35"/>
  <c r="N808" i="35"/>
  <c r="O807" i="35"/>
  <c r="N807" i="35"/>
  <c r="O805" i="35"/>
  <c r="N805" i="35"/>
  <c r="O804" i="35"/>
  <c r="N804" i="35"/>
  <c r="O803" i="35"/>
  <c r="N803" i="35"/>
  <c r="O802" i="35"/>
  <c r="N802" i="35"/>
  <c r="O801" i="35"/>
  <c r="N801" i="35"/>
  <c r="O800" i="35"/>
  <c r="N800" i="35"/>
  <c r="O799" i="35"/>
  <c r="N799" i="35"/>
  <c r="O798" i="35"/>
  <c r="N798" i="35"/>
  <c r="O797" i="35"/>
  <c r="N797" i="35"/>
  <c r="O796" i="35"/>
  <c r="N796" i="35"/>
  <c r="O795" i="35"/>
  <c r="N795" i="35"/>
  <c r="O794" i="35"/>
  <c r="N794" i="35"/>
  <c r="O793" i="35"/>
  <c r="N793" i="35"/>
  <c r="O792" i="35"/>
  <c r="N792" i="35"/>
  <c r="O791" i="35"/>
  <c r="N791" i="35"/>
  <c r="O790" i="35"/>
  <c r="N790" i="35"/>
  <c r="O789" i="35"/>
  <c r="N789" i="35"/>
  <c r="O788" i="35"/>
  <c r="N788" i="35"/>
  <c r="O787" i="35"/>
  <c r="N787" i="35"/>
  <c r="O786" i="35"/>
  <c r="N786" i="35"/>
  <c r="O785" i="35"/>
  <c r="N785" i="35"/>
  <c r="O784" i="35"/>
  <c r="N784" i="35"/>
  <c r="O783" i="35"/>
  <c r="N783" i="35"/>
  <c r="O782" i="35"/>
  <c r="N782" i="35"/>
  <c r="O781" i="35"/>
  <c r="N781" i="35"/>
  <c r="O780" i="35"/>
  <c r="N780" i="35"/>
  <c r="O779" i="35"/>
  <c r="N779" i="35"/>
  <c r="O778" i="35"/>
  <c r="N778" i="35"/>
  <c r="O777" i="35"/>
  <c r="N777" i="35"/>
  <c r="O776" i="35"/>
  <c r="N776" i="35"/>
  <c r="O765" i="35"/>
  <c r="N765" i="35"/>
  <c r="O764" i="35"/>
  <c r="N764" i="35"/>
  <c r="O763" i="35"/>
  <c r="N763" i="35"/>
  <c r="O762" i="35"/>
  <c r="N762" i="35"/>
  <c r="O760" i="35"/>
  <c r="N760" i="35"/>
  <c r="O759" i="35"/>
  <c r="N759" i="35"/>
  <c r="O758" i="35"/>
  <c r="N758" i="35"/>
  <c r="O757" i="35"/>
  <c r="N757" i="35"/>
  <c r="O756" i="35"/>
  <c r="N756" i="35"/>
  <c r="O755" i="35"/>
  <c r="N755" i="35"/>
  <c r="O754" i="35"/>
  <c r="N754" i="35"/>
  <c r="O753" i="35"/>
  <c r="N753" i="35"/>
  <c r="O752" i="35"/>
  <c r="N752" i="35"/>
  <c r="O751" i="35"/>
  <c r="N751" i="35"/>
  <c r="O750" i="35"/>
  <c r="N750" i="35"/>
  <c r="O749" i="35"/>
  <c r="N749" i="35"/>
  <c r="O748" i="35"/>
  <c r="N748" i="35"/>
  <c r="O747" i="35"/>
  <c r="N747" i="35"/>
  <c r="O746" i="35"/>
  <c r="N746" i="35"/>
  <c r="O745" i="35"/>
  <c r="N745" i="35"/>
  <c r="O744" i="35"/>
  <c r="N744" i="35"/>
  <c r="O743" i="35"/>
  <c r="N743" i="35"/>
  <c r="O742" i="35"/>
  <c r="N742" i="35"/>
  <c r="O741" i="35"/>
  <c r="N741" i="35"/>
  <c r="O740" i="35"/>
  <c r="N740" i="35"/>
  <c r="O739" i="35"/>
  <c r="N739" i="35"/>
  <c r="O738" i="35"/>
  <c r="N738" i="35"/>
  <c r="O737" i="35"/>
  <c r="N737" i="35"/>
  <c r="O736" i="35"/>
  <c r="N736" i="35"/>
  <c r="O735" i="35"/>
  <c r="N735" i="35"/>
  <c r="O734" i="35"/>
  <c r="N734" i="35"/>
  <c r="O733" i="35"/>
  <c r="N733" i="35"/>
  <c r="O732" i="35"/>
  <c r="N732" i="35"/>
  <c r="O731" i="35"/>
  <c r="N731" i="35"/>
  <c r="O720" i="35"/>
  <c r="N720" i="35"/>
  <c r="O719" i="35"/>
  <c r="N719" i="35"/>
  <c r="O718" i="35"/>
  <c r="N718" i="35"/>
  <c r="O717" i="35"/>
  <c r="N717" i="35"/>
  <c r="O715" i="35"/>
  <c r="N715" i="35"/>
  <c r="O714" i="35"/>
  <c r="N714" i="35"/>
  <c r="O713" i="35"/>
  <c r="N713" i="35"/>
  <c r="O712" i="35"/>
  <c r="N712" i="35"/>
  <c r="O711" i="35"/>
  <c r="N711" i="35"/>
  <c r="O710" i="35"/>
  <c r="N710" i="35"/>
  <c r="O709" i="35"/>
  <c r="N709" i="35"/>
  <c r="O708" i="35"/>
  <c r="N708" i="35"/>
  <c r="O707" i="35"/>
  <c r="N707" i="35"/>
  <c r="O706" i="35"/>
  <c r="N706" i="35"/>
  <c r="O705" i="35"/>
  <c r="N705" i="35"/>
  <c r="O704" i="35"/>
  <c r="N704" i="35"/>
  <c r="O703" i="35"/>
  <c r="N703" i="35"/>
  <c r="O702" i="35"/>
  <c r="N702" i="35"/>
  <c r="O701" i="35"/>
  <c r="N701" i="35"/>
  <c r="O700" i="35"/>
  <c r="N700" i="35"/>
  <c r="O699" i="35"/>
  <c r="N699" i="35"/>
  <c r="O698" i="35"/>
  <c r="N698" i="35"/>
  <c r="O697" i="35"/>
  <c r="N697" i="35"/>
  <c r="O696" i="35"/>
  <c r="N696" i="35"/>
  <c r="O695" i="35"/>
  <c r="N695" i="35"/>
  <c r="O694" i="35"/>
  <c r="N694" i="35"/>
  <c r="O693" i="35"/>
  <c r="N693" i="35"/>
  <c r="O692" i="35"/>
  <c r="N692" i="35"/>
  <c r="O691" i="35"/>
  <c r="N691" i="35"/>
  <c r="O690" i="35"/>
  <c r="N690" i="35"/>
  <c r="O689" i="35"/>
  <c r="N689" i="35"/>
  <c r="O688" i="35"/>
  <c r="N688" i="35"/>
  <c r="O687" i="35"/>
  <c r="N687" i="35"/>
  <c r="O686" i="35"/>
  <c r="N686" i="35"/>
  <c r="O675" i="35"/>
  <c r="N675" i="35"/>
  <c r="O674" i="35"/>
  <c r="N674" i="35"/>
  <c r="O673" i="35"/>
  <c r="N673" i="35"/>
  <c r="O672" i="35"/>
  <c r="N672" i="35"/>
  <c r="O670" i="35"/>
  <c r="N670" i="35"/>
  <c r="O669" i="35"/>
  <c r="N669" i="35"/>
  <c r="O668" i="35"/>
  <c r="N668" i="35"/>
  <c r="O667" i="35"/>
  <c r="N667" i="35"/>
  <c r="O666" i="35"/>
  <c r="N666" i="35"/>
  <c r="O665" i="35"/>
  <c r="N665" i="35"/>
  <c r="O664" i="35"/>
  <c r="N664" i="35"/>
  <c r="O663" i="35"/>
  <c r="N663" i="35"/>
  <c r="O662" i="35"/>
  <c r="N662" i="35"/>
  <c r="O661" i="35"/>
  <c r="N661" i="35"/>
  <c r="O660" i="35"/>
  <c r="N660" i="35"/>
  <c r="O659" i="35"/>
  <c r="N659" i="35"/>
  <c r="O658" i="35"/>
  <c r="N658" i="35"/>
  <c r="O657" i="35"/>
  <c r="N657" i="35"/>
  <c r="O656" i="35"/>
  <c r="N656" i="35"/>
  <c r="O655" i="35"/>
  <c r="N655" i="35"/>
  <c r="O654" i="35"/>
  <c r="N654" i="35"/>
  <c r="O653" i="35"/>
  <c r="N653" i="35"/>
  <c r="O652" i="35"/>
  <c r="N652" i="35"/>
  <c r="O651" i="35"/>
  <c r="N651" i="35"/>
  <c r="O650" i="35"/>
  <c r="N650" i="35"/>
  <c r="O649" i="35"/>
  <c r="N649" i="35"/>
  <c r="O648" i="35"/>
  <c r="N648" i="35"/>
  <c r="O647" i="35"/>
  <c r="N647" i="35"/>
  <c r="O646" i="35"/>
  <c r="N646" i="35"/>
  <c r="O645" i="35"/>
  <c r="N645" i="35"/>
  <c r="O644" i="35"/>
  <c r="N644" i="35"/>
  <c r="O643" i="35"/>
  <c r="N643" i="35"/>
  <c r="O642" i="35"/>
  <c r="N642" i="35"/>
  <c r="O641" i="35"/>
  <c r="N641" i="35"/>
  <c r="O630" i="35"/>
  <c r="N630" i="35"/>
  <c r="O629" i="35"/>
  <c r="N629" i="35"/>
  <c r="O628" i="35"/>
  <c r="N628" i="35"/>
  <c r="O627" i="35"/>
  <c r="N627" i="35"/>
  <c r="O625" i="35"/>
  <c r="N625" i="35"/>
  <c r="O624" i="35"/>
  <c r="N624" i="35"/>
  <c r="O623" i="35"/>
  <c r="N623" i="35"/>
  <c r="O622" i="35"/>
  <c r="N622" i="35"/>
  <c r="O621" i="35"/>
  <c r="N621" i="35"/>
  <c r="O620" i="35"/>
  <c r="N620" i="35"/>
  <c r="O619" i="35"/>
  <c r="N619" i="35"/>
  <c r="O618" i="35"/>
  <c r="N618" i="35"/>
  <c r="O617" i="35"/>
  <c r="N617" i="35"/>
  <c r="O616" i="35"/>
  <c r="N616" i="35"/>
  <c r="O615" i="35"/>
  <c r="N615" i="35"/>
  <c r="O614" i="35"/>
  <c r="N614" i="35"/>
  <c r="O613" i="35"/>
  <c r="N613" i="35"/>
  <c r="O612" i="35"/>
  <c r="N612" i="35"/>
  <c r="O611" i="35"/>
  <c r="N611" i="35"/>
  <c r="O610" i="35"/>
  <c r="N610" i="35"/>
  <c r="O609" i="35"/>
  <c r="N609" i="35"/>
  <c r="O608" i="35"/>
  <c r="N608" i="35"/>
  <c r="O607" i="35"/>
  <c r="N607" i="35"/>
  <c r="O606" i="35"/>
  <c r="N606" i="35"/>
  <c r="O605" i="35"/>
  <c r="N605" i="35"/>
  <c r="O604" i="35"/>
  <c r="N604" i="35"/>
  <c r="O603" i="35"/>
  <c r="N603" i="35"/>
  <c r="O602" i="35"/>
  <c r="N602" i="35"/>
  <c r="O601" i="35"/>
  <c r="N601" i="35"/>
  <c r="O600" i="35"/>
  <c r="N600" i="35"/>
  <c r="O599" i="35"/>
  <c r="N599" i="35"/>
  <c r="O598" i="35"/>
  <c r="N598" i="35"/>
  <c r="O597" i="35"/>
  <c r="N597" i="35"/>
  <c r="O596" i="35"/>
  <c r="N596" i="35"/>
  <c r="O585" i="35"/>
  <c r="N585" i="35"/>
  <c r="O584" i="35"/>
  <c r="N584" i="35"/>
  <c r="O583" i="35"/>
  <c r="N583" i="35"/>
  <c r="O582" i="35"/>
  <c r="N582" i="35"/>
  <c r="O580" i="35"/>
  <c r="N580" i="35"/>
  <c r="O579" i="35"/>
  <c r="N579" i="35"/>
  <c r="O578" i="35"/>
  <c r="N578" i="35"/>
  <c r="O577" i="35"/>
  <c r="N577" i="35"/>
  <c r="O576" i="35"/>
  <c r="N576" i="35"/>
  <c r="O575" i="35"/>
  <c r="N575" i="35"/>
  <c r="O574" i="35"/>
  <c r="N574" i="35"/>
  <c r="O573" i="35"/>
  <c r="N573" i="35"/>
  <c r="O572" i="35"/>
  <c r="N572" i="35"/>
  <c r="O571" i="35"/>
  <c r="N571" i="35"/>
  <c r="O570" i="35"/>
  <c r="N570" i="35"/>
  <c r="O569" i="35"/>
  <c r="N569" i="35"/>
  <c r="O568" i="35"/>
  <c r="N568" i="35"/>
  <c r="O567" i="35"/>
  <c r="N567" i="35"/>
  <c r="O566" i="35"/>
  <c r="N566" i="35"/>
  <c r="O565" i="35"/>
  <c r="N565" i="35"/>
  <c r="O564" i="35"/>
  <c r="N564" i="35"/>
  <c r="O563" i="35"/>
  <c r="N563" i="35"/>
  <c r="O562" i="35"/>
  <c r="N562" i="35"/>
  <c r="O561" i="35"/>
  <c r="N561" i="35"/>
  <c r="O560" i="35"/>
  <c r="N560" i="35"/>
  <c r="O559" i="35"/>
  <c r="N559" i="35"/>
  <c r="O558" i="35"/>
  <c r="N558" i="35"/>
  <c r="O557" i="35"/>
  <c r="N557" i="35"/>
  <c r="O556" i="35"/>
  <c r="N556" i="35"/>
  <c r="O555" i="35"/>
  <c r="N555" i="35"/>
  <c r="O554" i="35"/>
  <c r="N554" i="35"/>
  <c r="O553" i="35"/>
  <c r="N553" i="35"/>
  <c r="O552" i="35"/>
  <c r="N552" i="35"/>
  <c r="O551" i="35"/>
  <c r="N551" i="35"/>
  <c r="O540" i="35"/>
  <c r="N540" i="35"/>
  <c r="O539" i="35"/>
  <c r="N539" i="35"/>
  <c r="O538" i="35"/>
  <c r="N538" i="35"/>
  <c r="O537" i="35"/>
  <c r="N537" i="35"/>
  <c r="O535" i="35"/>
  <c r="N535" i="35"/>
  <c r="O534" i="35"/>
  <c r="N534" i="35"/>
  <c r="O533" i="35"/>
  <c r="N533" i="35"/>
  <c r="O532" i="35"/>
  <c r="N532" i="35"/>
  <c r="O531" i="35"/>
  <c r="N531" i="35"/>
  <c r="O530" i="35"/>
  <c r="N530" i="35"/>
  <c r="O529" i="35"/>
  <c r="N529" i="35"/>
  <c r="O528" i="35"/>
  <c r="N528" i="35"/>
  <c r="O527" i="35"/>
  <c r="N527" i="35"/>
  <c r="O526" i="35"/>
  <c r="N526" i="35"/>
  <c r="O525" i="35"/>
  <c r="N525" i="35"/>
  <c r="O524" i="35"/>
  <c r="N524" i="35"/>
  <c r="O523" i="35"/>
  <c r="N523" i="35"/>
  <c r="O522" i="35"/>
  <c r="N522" i="35"/>
  <c r="O521" i="35"/>
  <c r="N521" i="35"/>
  <c r="O520" i="35"/>
  <c r="N520" i="35"/>
  <c r="O519" i="35"/>
  <c r="N519" i="35"/>
  <c r="O518" i="35"/>
  <c r="N518" i="35"/>
  <c r="O517" i="35"/>
  <c r="N517" i="35"/>
  <c r="O516" i="35"/>
  <c r="N516" i="35"/>
  <c r="O515" i="35"/>
  <c r="N515" i="35"/>
  <c r="O514" i="35"/>
  <c r="N514" i="35"/>
  <c r="O513" i="35"/>
  <c r="N513" i="35"/>
  <c r="O512" i="35"/>
  <c r="N512" i="35"/>
  <c r="O511" i="35"/>
  <c r="N511" i="35"/>
  <c r="O510" i="35"/>
  <c r="N510" i="35"/>
  <c r="O509" i="35"/>
  <c r="N509" i="35"/>
  <c r="O508" i="35"/>
  <c r="N508" i="35"/>
  <c r="O507" i="35"/>
  <c r="N507" i="35"/>
  <c r="O506" i="35"/>
  <c r="N506" i="35"/>
  <c r="O495" i="35"/>
  <c r="N495" i="35"/>
  <c r="O494" i="35"/>
  <c r="N494" i="35"/>
  <c r="O493" i="35"/>
  <c r="N493" i="35"/>
  <c r="O492" i="35"/>
  <c r="N492" i="35"/>
  <c r="O490" i="35"/>
  <c r="N490" i="35"/>
  <c r="O489" i="35"/>
  <c r="N489" i="35"/>
  <c r="O488" i="35"/>
  <c r="N488" i="35"/>
  <c r="O487" i="35"/>
  <c r="N487" i="35"/>
  <c r="O486" i="35"/>
  <c r="N486" i="35"/>
  <c r="O485" i="35"/>
  <c r="N485" i="35"/>
  <c r="O484" i="35"/>
  <c r="N484" i="35"/>
  <c r="O483" i="35"/>
  <c r="N483" i="35"/>
  <c r="O482" i="35"/>
  <c r="N482" i="35"/>
  <c r="O481" i="35"/>
  <c r="N481" i="35"/>
  <c r="O480" i="35"/>
  <c r="N480" i="35"/>
  <c r="O479" i="35"/>
  <c r="N479" i="35"/>
  <c r="O478" i="35"/>
  <c r="N478" i="35"/>
  <c r="O477" i="35"/>
  <c r="N477" i="35"/>
  <c r="O476" i="35"/>
  <c r="N476" i="35"/>
  <c r="O475" i="35"/>
  <c r="N475" i="35"/>
  <c r="O474" i="35"/>
  <c r="N474" i="35"/>
  <c r="O473" i="35"/>
  <c r="N473" i="35"/>
  <c r="O472" i="35"/>
  <c r="N472" i="35"/>
  <c r="O471" i="35"/>
  <c r="N471" i="35"/>
  <c r="O470" i="35"/>
  <c r="N470" i="35"/>
  <c r="O469" i="35"/>
  <c r="N469" i="35"/>
  <c r="O468" i="35"/>
  <c r="N468" i="35"/>
  <c r="O467" i="35"/>
  <c r="N467" i="35"/>
  <c r="O466" i="35"/>
  <c r="N466" i="35"/>
  <c r="O465" i="35"/>
  <c r="N465" i="35"/>
  <c r="O464" i="35"/>
  <c r="N464" i="35"/>
  <c r="O463" i="35"/>
  <c r="N463" i="35"/>
  <c r="O462" i="35"/>
  <c r="N462" i="35"/>
  <c r="O461" i="35"/>
  <c r="N461" i="35"/>
  <c r="O450" i="35"/>
  <c r="N450" i="35"/>
  <c r="O449" i="35"/>
  <c r="N449" i="35"/>
  <c r="O448" i="35"/>
  <c r="N448" i="35"/>
  <c r="O447" i="35"/>
  <c r="N447" i="35"/>
  <c r="O445" i="35"/>
  <c r="N445" i="35"/>
  <c r="O444" i="35"/>
  <c r="N444" i="35"/>
  <c r="O443" i="35"/>
  <c r="N443" i="35"/>
  <c r="O442" i="35"/>
  <c r="N442" i="35"/>
  <c r="O441" i="35"/>
  <c r="N441" i="35"/>
  <c r="O440" i="35"/>
  <c r="N440" i="35"/>
  <c r="O439" i="35"/>
  <c r="N439" i="35"/>
  <c r="O438" i="35"/>
  <c r="N438" i="35"/>
  <c r="O437" i="35"/>
  <c r="N437" i="35"/>
  <c r="O436" i="35"/>
  <c r="N436" i="35"/>
  <c r="O435" i="35"/>
  <c r="N435" i="35"/>
  <c r="O434" i="35"/>
  <c r="N434" i="35"/>
  <c r="O433" i="35"/>
  <c r="N433" i="35"/>
  <c r="O432" i="35"/>
  <c r="N432" i="35"/>
  <c r="O431" i="35"/>
  <c r="N431" i="35"/>
  <c r="O430" i="35"/>
  <c r="N430" i="35"/>
  <c r="O429" i="35"/>
  <c r="N429" i="35"/>
  <c r="O428" i="35"/>
  <c r="N428" i="35"/>
  <c r="O427" i="35"/>
  <c r="N427" i="35"/>
  <c r="O426" i="35"/>
  <c r="N426" i="35"/>
  <c r="O425" i="35"/>
  <c r="N425" i="35"/>
  <c r="O424" i="35"/>
  <c r="N424" i="35"/>
  <c r="O423" i="35"/>
  <c r="N423" i="35"/>
  <c r="O422" i="35"/>
  <c r="N422" i="35"/>
  <c r="O421" i="35"/>
  <c r="N421" i="35"/>
  <c r="O420" i="35"/>
  <c r="N420" i="35"/>
  <c r="O419" i="35"/>
  <c r="N419" i="35"/>
  <c r="O418" i="35"/>
  <c r="N418" i="35"/>
  <c r="O417" i="35"/>
  <c r="N417" i="35"/>
  <c r="O416" i="35"/>
  <c r="N416" i="35"/>
  <c r="O405" i="35"/>
  <c r="N405" i="35"/>
  <c r="O404" i="35"/>
  <c r="N404" i="35"/>
  <c r="O403" i="35"/>
  <c r="N403" i="35"/>
  <c r="O402" i="35"/>
  <c r="N402" i="35"/>
  <c r="O400" i="35"/>
  <c r="N400" i="35"/>
  <c r="O399" i="35"/>
  <c r="N399" i="35"/>
  <c r="O398" i="35"/>
  <c r="N398" i="35"/>
  <c r="O397" i="35"/>
  <c r="N397" i="35"/>
  <c r="O396" i="35"/>
  <c r="N396" i="35"/>
  <c r="O395" i="35"/>
  <c r="N395" i="35"/>
  <c r="O394" i="35"/>
  <c r="N394" i="35"/>
  <c r="O393" i="35"/>
  <c r="N393" i="35"/>
  <c r="O392" i="35"/>
  <c r="N392" i="35"/>
  <c r="O391" i="35"/>
  <c r="N391" i="35"/>
  <c r="O390" i="35"/>
  <c r="N390" i="35"/>
  <c r="O389" i="35"/>
  <c r="N389" i="35"/>
  <c r="O388" i="35"/>
  <c r="N388" i="35"/>
  <c r="O387" i="35"/>
  <c r="N387" i="35"/>
  <c r="O386" i="35"/>
  <c r="N386" i="35"/>
  <c r="O385" i="35"/>
  <c r="N385" i="35"/>
  <c r="O384" i="35"/>
  <c r="N384" i="35"/>
  <c r="O383" i="35"/>
  <c r="N383" i="35"/>
  <c r="O382" i="35"/>
  <c r="N382" i="35"/>
  <c r="O381" i="35"/>
  <c r="N381" i="35"/>
  <c r="O380" i="35"/>
  <c r="N380" i="35"/>
  <c r="O379" i="35"/>
  <c r="N379" i="35"/>
  <c r="O378" i="35"/>
  <c r="N378" i="35"/>
  <c r="O377" i="35"/>
  <c r="N377" i="35"/>
  <c r="O376" i="35"/>
  <c r="N376" i="35"/>
  <c r="O375" i="35"/>
  <c r="N375" i="35"/>
  <c r="O374" i="35"/>
  <c r="N374" i="35"/>
  <c r="O373" i="35"/>
  <c r="N373" i="35"/>
  <c r="O372" i="35"/>
  <c r="N372" i="35"/>
  <c r="O371" i="35"/>
  <c r="N371" i="35"/>
  <c r="O360" i="35"/>
  <c r="N360" i="35"/>
  <c r="O359" i="35"/>
  <c r="N359" i="35"/>
  <c r="O358" i="35"/>
  <c r="N358" i="35"/>
  <c r="O357" i="35"/>
  <c r="N357" i="35"/>
  <c r="O355" i="35"/>
  <c r="N355" i="35"/>
  <c r="O354" i="35"/>
  <c r="N354" i="35"/>
  <c r="O353" i="35"/>
  <c r="N353" i="35"/>
  <c r="O352" i="35"/>
  <c r="N352" i="35"/>
  <c r="O351" i="35"/>
  <c r="N351" i="35"/>
  <c r="O350" i="35"/>
  <c r="N350" i="35"/>
  <c r="O349" i="35"/>
  <c r="N349" i="35"/>
  <c r="O348" i="35"/>
  <c r="N348" i="35"/>
  <c r="O347" i="35"/>
  <c r="N347" i="35"/>
  <c r="O346" i="35"/>
  <c r="N346" i="35"/>
  <c r="O345" i="35"/>
  <c r="N345" i="35"/>
  <c r="O344" i="35"/>
  <c r="N344" i="35"/>
  <c r="O343" i="35"/>
  <c r="N343" i="35"/>
  <c r="O342" i="35"/>
  <c r="N342" i="35"/>
  <c r="O341" i="35"/>
  <c r="N341" i="35"/>
  <c r="O340" i="35"/>
  <c r="N340" i="35"/>
  <c r="O339" i="35"/>
  <c r="N339" i="35"/>
  <c r="O338" i="35"/>
  <c r="N338" i="35"/>
  <c r="O337" i="35"/>
  <c r="N337" i="35"/>
  <c r="O336" i="35"/>
  <c r="N336" i="35"/>
  <c r="O335" i="35"/>
  <c r="N335" i="35"/>
  <c r="O334" i="35"/>
  <c r="N334" i="35"/>
  <c r="O333" i="35"/>
  <c r="N333" i="35"/>
  <c r="O332" i="35"/>
  <c r="N332" i="35"/>
  <c r="O331" i="35"/>
  <c r="N331" i="35"/>
  <c r="O330" i="35"/>
  <c r="N330" i="35"/>
  <c r="O329" i="35"/>
  <c r="N329" i="35"/>
  <c r="O328" i="35"/>
  <c r="N328" i="35"/>
  <c r="O327" i="35"/>
  <c r="N327" i="35"/>
  <c r="O326" i="35"/>
  <c r="N326" i="35"/>
  <c r="O315" i="35"/>
  <c r="N315" i="35"/>
  <c r="O314" i="35"/>
  <c r="N314" i="35"/>
  <c r="O313" i="35"/>
  <c r="N313" i="35"/>
  <c r="O312" i="35"/>
  <c r="N312" i="35"/>
  <c r="O310" i="35"/>
  <c r="N310" i="35"/>
  <c r="O309" i="35"/>
  <c r="N309" i="35"/>
  <c r="O308" i="35"/>
  <c r="N308" i="35"/>
  <c r="O307" i="35"/>
  <c r="N307" i="35"/>
  <c r="O306" i="35"/>
  <c r="N306" i="35"/>
  <c r="O305" i="35"/>
  <c r="N305" i="35"/>
  <c r="O304" i="35"/>
  <c r="N304" i="35"/>
  <c r="O303" i="35"/>
  <c r="N303" i="35"/>
  <c r="O302" i="35"/>
  <c r="N302" i="35"/>
  <c r="O301" i="35"/>
  <c r="N301" i="35"/>
  <c r="O300" i="35"/>
  <c r="N300" i="35"/>
  <c r="O299" i="35"/>
  <c r="N299" i="35"/>
  <c r="O298" i="35"/>
  <c r="N298" i="35"/>
  <c r="O297" i="35"/>
  <c r="N297" i="35"/>
  <c r="O296" i="35"/>
  <c r="N296" i="35"/>
  <c r="O295" i="35"/>
  <c r="N295" i="35"/>
  <c r="O294" i="35"/>
  <c r="N294" i="35"/>
  <c r="O293" i="35"/>
  <c r="N293" i="35"/>
  <c r="O292" i="35"/>
  <c r="N292" i="35"/>
  <c r="O291" i="35"/>
  <c r="N291" i="35"/>
  <c r="O290" i="35"/>
  <c r="N290" i="35"/>
  <c r="O289" i="35"/>
  <c r="N289" i="35"/>
  <c r="O288" i="35"/>
  <c r="N288" i="35"/>
  <c r="O287" i="35"/>
  <c r="N287" i="35"/>
  <c r="O286" i="35"/>
  <c r="N286" i="35"/>
  <c r="O285" i="35"/>
  <c r="N285" i="35"/>
  <c r="O284" i="35"/>
  <c r="N284" i="35"/>
  <c r="O283" i="35"/>
  <c r="N283" i="35"/>
  <c r="O282" i="35"/>
  <c r="N282" i="35"/>
  <c r="O281" i="35"/>
  <c r="N281" i="35"/>
  <c r="O270" i="35"/>
  <c r="N270" i="35"/>
  <c r="O269" i="35"/>
  <c r="N269" i="35"/>
  <c r="O268" i="35"/>
  <c r="N268" i="35"/>
  <c r="O267" i="35"/>
  <c r="N267" i="35"/>
  <c r="O265" i="35"/>
  <c r="N265" i="35"/>
  <c r="O264" i="35"/>
  <c r="N264" i="35"/>
  <c r="O263" i="35"/>
  <c r="N263" i="35"/>
  <c r="O262" i="35"/>
  <c r="N262" i="35"/>
  <c r="O261" i="35"/>
  <c r="N261" i="35"/>
  <c r="O260" i="35"/>
  <c r="N260" i="35"/>
  <c r="O259" i="35"/>
  <c r="N259" i="35"/>
  <c r="O258" i="35"/>
  <c r="N258" i="35"/>
  <c r="O257" i="35"/>
  <c r="N257" i="35"/>
  <c r="O256" i="35"/>
  <c r="N256" i="35"/>
  <c r="O255" i="35"/>
  <c r="N255" i="35"/>
  <c r="O254" i="35"/>
  <c r="N254" i="35"/>
  <c r="O253" i="35"/>
  <c r="N253" i="35"/>
  <c r="O252" i="35"/>
  <c r="N252" i="35"/>
  <c r="O251" i="35"/>
  <c r="N251" i="35"/>
  <c r="O250" i="35"/>
  <c r="N250" i="35"/>
  <c r="O249" i="35"/>
  <c r="N249" i="35"/>
  <c r="O248" i="35"/>
  <c r="N248" i="35"/>
  <c r="O247" i="35"/>
  <c r="N247" i="35"/>
  <c r="O246" i="35"/>
  <c r="N246" i="35"/>
  <c r="O245" i="35"/>
  <c r="N245" i="35"/>
  <c r="O244" i="35"/>
  <c r="N244" i="35"/>
  <c r="O243" i="35"/>
  <c r="N243" i="35"/>
  <c r="O242" i="35"/>
  <c r="N242" i="35"/>
  <c r="O241" i="35"/>
  <c r="N241" i="35"/>
  <c r="O240" i="35"/>
  <c r="N240" i="35"/>
  <c r="O239" i="35"/>
  <c r="N239" i="35"/>
  <c r="O238" i="35"/>
  <c r="N238" i="35"/>
  <c r="O237" i="35"/>
  <c r="N237" i="35"/>
  <c r="O236" i="35"/>
  <c r="N236" i="35"/>
  <c r="O225" i="35"/>
  <c r="N225" i="35"/>
  <c r="O224" i="35"/>
  <c r="N224" i="35"/>
  <c r="O223" i="35"/>
  <c r="N223" i="35"/>
  <c r="O222" i="35"/>
  <c r="N222" i="35"/>
  <c r="O220" i="35"/>
  <c r="N220" i="35"/>
  <c r="O219" i="35"/>
  <c r="N219" i="35"/>
  <c r="O218" i="35"/>
  <c r="N218" i="35"/>
  <c r="O217" i="35"/>
  <c r="N217" i="35"/>
  <c r="O216" i="35"/>
  <c r="N216" i="35"/>
  <c r="O215" i="35"/>
  <c r="N215" i="35"/>
  <c r="O214" i="35"/>
  <c r="N214" i="35"/>
  <c r="O213" i="35"/>
  <c r="N213" i="35"/>
  <c r="O212" i="35"/>
  <c r="N212" i="35"/>
  <c r="O211" i="35"/>
  <c r="N211" i="35"/>
  <c r="O210" i="35"/>
  <c r="N210" i="35"/>
  <c r="O209" i="35"/>
  <c r="N209" i="35"/>
  <c r="O208" i="35"/>
  <c r="N208" i="35"/>
  <c r="O207" i="35"/>
  <c r="N207" i="35"/>
  <c r="O206" i="35"/>
  <c r="N206" i="35"/>
  <c r="O205" i="35"/>
  <c r="N205" i="35"/>
  <c r="O204" i="35"/>
  <c r="N204" i="35"/>
  <c r="O203" i="35"/>
  <c r="N203" i="35"/>
  <c r="O202" i="35"/>
  <c r="N202" i="35"/>
  <c r="O201" i="35"/>
  <c r="N201" i="35"/>
  <c r="O200" i="35"/>
  <c r="N200" i="35"/>
  <c r="O199" i="35"/>
  <c r="N199" i="35"/>
  <c r="O198" i="35"/>
  <c r="N198" i="35"/>
  <c r="O197" i="35"/>
  <c r="N197" i="35"/>
  <c r="O196" i="35"/>
  <c r="N196" i="35"/>
  <c r="O195" i="35"/>
  <c r="N195" i="35"/>
  <c r="O194" i="35"/>
  <c r="N194" i="35"/>
  <c r="O193" i="35"/>
  <c r="N193" i="35"/>
  <c r="O192" i="35"/>
  <c r="N192" i="35"/>
  <c r="O191" i="35"/>
  <c r="N191" i="35"/>
  <c r="O180" i="35"/>
  <c r="N180" i="35"/>
  <c r="O179" i="35"/>
  <c r="N179" i="35"/>
  <c r="O178" i="35"/>
  <c r="N178" i="35"/>
  <c r="O177" i="35"/>
  <c r="N177" i="35"/>
  <c r="O175" i="35"/>
  <c r="N175" i="35"/>
  <c r="O174" i="35"/>
  <c r="N174" i="35"/>
  <c r="O173" i="35"/>
  <c r="N173" i="35"/>
  <c r="O172" i="35"/>
  <c r="N172" i="35"/>
  <c r="O171" i="35"/>
  <c r="N171" i="35"/>
  <c r="O170" i="35"/>
  <c r="N170" i="35"/>
  <c r="O169" i="35"/>
  <c r="N169" i="35"/>
  <c r="O168" i="35"/>
  <c r="N168" i="35"/>
  <c r="O167" i="35"/>
  <c r="N167" i="35"/>
  <c r="O166" i="35"/>
  <c r="N166" i="35"/>
  <c r="O165" i="35"/>
  <c r="N165" i="35"/>
  <c r="O164" i="35"/>
  <c r="N164" i="35"/>
  <c r="O163" i="35"/>
  <c r="N163" i="35"/>
  <c r="O162" i="35"/>
  <c r="N162" i="35"/>
  <c r="O161" i="35"/>
  <c r="N161" i="35"/>
  <c r="O160" i="35"/>
  <c r="N160" i="35"/>
  <c r="O159" i="35"/>
  <c r="N159" i="35"/>
  <c r="O158" i="35"/>
  <c r="N158" i="35"/>
  <c r="O157" i="35"/>
  <c r="N157" i="35"/>
  <c r="O156" i="35"/>
  <c r="N156" i="35"/>
  <c r="O155" i="35"/>
  <c r="N155" i="35"/>
  <c r="O154" i="35"/>
  <c r="N154" i="35"/>
  <c r="O153" i="35"/>
  <c r="N153" i="35"/>
  <c r="O152" i="35"/>
  <c r="N152" i="35"/>
  <c r="O151" i="35"/>
  <c r="N151" i="35"/>
  <c r="O150" i="35"/>
  <c r="N150" i="35"/>
  <c r="O149" i="35"/>
  <c r="N149" i="35"/>
  <c r="O148" i="35"/>
  <c r="N148" i="35"/>
  <c r="O147" i="35"/>
  <c r="N147" i="35"/>
  <c r="O146" i="35"/>
  <c r="N146" i="35"/>
  <c r="O135" i="35"/>
  <c r="N135" i="35"/>
  <c r="O134" i="35"/>
  <c r="N134" i="35"/>
  <c r="O133" i="35"/>
  <c r="N133" i="35"/>
  <c r="O132" i="35"/>
  <c r="N132" i="35"/>
  <c r="O130" i="35"/>
  <c r="N130" i="35"/>
  <c r="O129" i="35"/>
  <c r="N129" i="35"/>
  <c r="O128" i="35"/>
  <c r="N128" i="35"/>
  <c r="O127" i="35"/>
  <c r="N127" i="35"/>
  <c r="O126" i="35"/>
  <c r="N126" i="35"/>
  <c r="O125" i="35"/>
  <c r="N125" i="35"/>
  <c r="O124" i="35"/>
  <c r="N124" i="35"/>
  <c r="O123" i="35"/>
  <c r="N123" i="35"/>
  <c r="O122" i="35"/>
  <c r="N122" i="35"/>
  <c r="O121" i="35"/>
  <c r="N121" i="35"/>
  <c r="O120" i="35"/>
  <c r="N120" i="35"/>
  <c r="O119" i="35"/>
  <c r="N119" i="35"/>
  <c r="O118" i="35"/>
  <c r="N118" i="35"/>
  <c r="O117" i="35"/>
  <c r="N117" i="35"/>
  <c r="O116" i="35"/>
  <c r="N116" i="35"/>
  <c r="O115" i="35"/>
  <c r="N115" i="35"/>
  <c r="O114" i="35"/>
  <c r="N114" i="35"/>
  <c r="O113" i="35"/>
  <c r="N113" i="35"/>
  <c r="O112" i="35"/>
  <c r="N112" i="35"/>
  <c r="O111" i="35"/>
  <c r="N111" i="35"/>
  <c r="O110" i="35"/>
  <c r="N110" i="35"/>
  <c r="O109" i="35"/>
  <c r="N109" i="35"/>
  <c r="O108" i="35"/>
  <c r="N108" i="35"/>
  <c r="O107" i="35"/>
  <c r="N107" i="35"/>
  <c r="O106" i="35"/>
  <c r="N106" i="35"/>
  <c r="O105" i="35"/>
  <c r="N105" i="35"/>
  <c r="O104" i="35"/>
  <c r="N104" i="35"/>
  <c r="O103" i="35"/>
  <c r="N103" i="35"/>
  <c r="O102" i="35"/>
  <c r="N102" i="35"/>
  <c r="O101" i="35"/>
  <c r="N101" i="35"/>
  <c r="O90" i="35"/>
  <c r="N90" i="35"/>
  <c r="O89" i="35"/>
  <c r="N89" i="35"/>
  <c r="O88" i="35"/>
  <c r="N88" i="35"/>
  <c r="O87" i="35"/>
  <c r="N87" i="35"/>
  <c r="O85" i="35"/>
  <c r="N85" i="35"/>
  <c r="O84" i="35"/>
  <c r="N84" i="35"/>
  <c r="O83" i="35"/>
  <c r="N83" i="35"/>
  <c r="O82" i="35"/>
  <c r="N82" i="35"/>
  <c r="O81" i="35"/>
  <c r="N81" i="35"/>
  <c r="O80" i="35"/>
  <c r="N80" i="35"/>
  <c r="O79" i="35"/>
  <c r="N79" i="35"/>
  <c r="O78" i="35"/>
  <c r="N78" i="35"/>
  <c r="O77" i="35"/>
  <c r="N77" i="35"/>
  <c r="O76" i="35"/>
  <c r="N76" i="35"/>
  <c r="O75" i="35"/>
  <c r="N75" i="35"/>
  <c r="O74" i="35"/>
  <c r="N74" i="35"/>
  <c r="O73" i="35"/>
  <c r="N73" i="35"/>
  <c r="O72" i="35"/>
  <c r="N72" i="35"/>
  <c r="O71" i="35"/>
  <c r="N71" i="35"/>
  <c r="O70" i="35"/>
  <c r="N70" i="35"/>
  <c r="O69" i="35"/>
  <c r="N69" i="35"/>
  <c r="O68" i="35"/>
  <c r="N68" i="35"/>
  <c r="O67" i="35"/>
  <c r="N67" i="35"/>
  <c r="O66" i="35"/>
  <c r="N66" i="35"/>
  <c r="O65" i="35"/>
  <c r="N65" i="35"/>
  <c r="O64" i="35"/>
  <c r="N64" i="35"/>
  <c r="O63" i="35"/>
  <c r="N63" i="35"/>
  <c r="O62" i="35"/>
  <c r="N62" i="35"/>
  <c r="O61" i="35"/>
  <c r="N61" i="35"/>
  <c r="O60" i="35"/>
  <c r="N60" i="35"/>
  <c r="O59" i="35"/>
  <c r="N59" i="35"/>
  <c r="O58" i="35"/>
  <c r="N58" i="35"/>
  <c r="O57" i="35"/>
  <c r="N57" i="35"/>
  <c r="O56" i="35"/>
  <c r="N56" i="35"/>
  <c r="N11" i="35"/>
  <c r="O11" i="35"/>
  <c r="N12" i="35"/>
  <c r="O12" i="35"/>
  <c r="N13" i="35"/>
  <c r="O13" i="35"/>
  <c r="N14" i="35"/>
  <c r="O14" i="35"/>
  <c r="N15" i="35"/>
  <c r="O15" i="35"/>
  <c r="N16" i="35"/>
  <c r="O16" i="35"/>
  <c r="N17" i="35"/>
  <c r="O17" i="35"/>
  <c r="N18" i="35"/>
  <c r="O18" i="35"/>
  <c r="N19" i="35"/>
  <c r="O19" i="35"/>
  <c r="N20" i="35"/>
  <c r="O20" i="35"/>
  <c r="N21" i="35"/>
  <c r="O21" i="35"/>
  <c r="N22" i="35"/>
  <c r="O22" i="35"/>
  <c r="N23" i="35"/>
  <c r="O23" i="35"/>
  <c r="N24" i="35"/>
  <c r="O24" i="35"/>
  <c r="N25" i="35"/>
  <c r="O25" i="35"/>
  <c r="N26" i="35"/>
  <c r="O26" i="35"/>
  <c r="N27" i="35"/>
  <c r="O27" i="35"/>
  <c r="N28" i="35"/>
  <c r="O28" i="35"/>
  <c r="N29" i="35"/>
  <c r="O29" i="35"/>
  <c r="N30" i="35"/>
  <c r="O30" i="35"/>
  <c r="N31" i="35"/>
  <c r="O31" i="35"/>
  <c r="N32" i="35"/>
  <c r="O32" i="35"/>
  <c r="N33" i="35"/>
  <c r="O33" i="35"/>
  <c r="N34" i="35"/>
  <c r="O34" i="35"/>
  <c r="N35" i="35"/>
  <c r="O35" i="35"/>
  <c r="N36" i="35"/>
  <c r="O36" i="35"/>
  <c r="N37" i="35"/>
  <c r="O37" i="35"/>
  <c r="N38" i="35"/>
  <c r="O38" i="35"/>
  <c r="N39" i="35"/>
  <c r="O39" i="35"/>
  <c r="N40" i="35"/>
  <c r="O40" i="35"/>
  <c r="N42" i="35"/>
  <c r="O42" i="35"/>
  <c r="N43" i="35"/>
  <c r="O43" i="35"/>
  <c r="N44" i="35"/>
  <c r="O44" i="35"/>
  <c r="N45" i="35"/>
  <c r="O45" i="35"/>
  <c r="Z1091" i="15"/>
  <c r="M1091" i="35" s="1"/>
  <c r="BA11" i="22"/>
  <c r="J11" i="35" s="1"/>
  <c r="P11" i="35" s="1"/>
  <c r="F3" i="2" l="1"/>
  <c r="F3" i="36" l="1"/>
  <c r="D3" i="36"/>
  <c r="F6" i="36" s="1"/>
  <c r="A6" i="25"/>
  <c r="C5" i="25"/>
  <c r="B5" i="25"/>
  <c r="F6" i="2" a="1"/>
  <c r="F6" i="2" s="1"/>
  <c r="D6" i="2" s="1"/>
  <c r="B7" i="36"/>
  <c r="BD2980" i="22"/>
  <c r="BD2979" i="22"/>
  <c r="BD2978" i="22"/>
  <c r="BD2977" i="22"/>
  <c r="BD2976" i="22"/>
  <c r="BD2975" i="22"/>
  <c r="BD2974" i="22"/>
  <c r="BD2973" i="22"/>
  <c r="BD2972" i="22"/>
  <c r="BD2971" i="22"/>
  <c r="BD2970" i="22"/>
  <c r="BA2970" i="22"/>
  <c r="AZ2970" i="22"/>
  <c r="AY2970" i="22"/>
  <c r="AX2970" i="22"/>
  <c r="BH2970" i="22" s="1"/>
  <c r="AW2970" i="22"/>
  <c r="E2970" i="22"/>
  <c r="D2970" i="22"/>
  <c r="C2970" i="22"/>
  <c r="BD2969" i="22"/>
  <c r="BA2969" i="22"/>
  <c r="AZ2969" i="22"/>
  <c r="AY2969" i="22"/>
  <c r="AX2969" i="22"/>
  <c r="BH2969" i="22" s="1"/>
  <c r="AW2969" i="22"/>
  <c r="E2969" i="22"/>
  <c r="D2969" i="22"/>
  <c r="C2969" i="22"/>
  <c r="BD2968" i="22"/>
  <c r="BA2968" i="22"/>
  <c r="AZ2968" i="22"/>
  <c r="AY2968" i="22"/>
  <c r="AX2968" i="22"/>
  <c r="BH2968" i="22" s="1"/>
  <c r="AW2968" i="22"/>
  <c r="E2968" i="22"/>
  <c r="D2968" i="22"/>
  <c r="C2968" i="22"/>
  <c r="BD2967" i="22"/>
  <c r="BA2967" i="22"/>
  <c r="AZ2967" i="22"/>
  <c r="AY2967" i="22"/>
  <c r="AX2967" i="22"/>
  <c r="BH2967" i="22" s="1"/>
  <c r="AW2967" i="22"/>
  <c r="E2967" i="22"/>
  <c r="D2967" i="22"/>
  <c r="C2967" i="22"/>
  <c r="BD2966" i="22"/>
  <c r="BA2966" i="22"/>
  <c r="AZ2966" i="22"/>
  <c r="AY2966" i="22"/>
  <c r="AX2966" i="22"/>
  <c r="BH2966" i="22" s="1"/>
  <c r="AW2966" i="22"/>
  <c r="E2966" i="22"/>
  <c r="D2966" i="22"/>
  <c r="C2966" i="22"/>
  <c r="BD2965" i="22"/>
  <c r="BA2965" i="22"/>
  <c r="AZ2965" i="22"/>
  <c r="AY2965" i="22"/>
  <c r="AX2965" i="22"/>
  <c r="BH2965" i="22" s="1"/>
  <c r="AW2965" i="22"/>
  <c r="E2965" i="22"/>
  <c r="D2965" i="22"/>
  <c r="C2965" i="22"/>
  <c r="BD2964" i="22"/>
  <c r="BA2964" i="22"/>
  <c r="AZ2964" i="22"/>
  <c r="AY2964" i="22"/>
  <c r="AX2964" i="22"/>
  <c r="BH2964" i="22" s="1"/>
  <c r="AW2964" i="22"/>
  <c r="E2964" i="22"/>
  <c r="D2964" i="22"/>
  <c r="C2964" i="22"/>
  <c r="BD2963" i="22"/>
  <c r="BA2963" i="22"/>
  <c r="AZ2963" i="22"/>
  <c r="AY2963" i="22"/>
  <c r="AX2963" i="22"/>
  <c r="BH2963" i="22" s="1"/>
  <c r="AW2963" i="22"/>
  <c r="E2963" i="22"/>
  <c r="D2963" i="22"/>
  <c r="C2963" i="22"/>
  <c r="BD2962" i="22"/>
  <c r="BA2962" i="22"/>
  <c r="AZ2962" i="22"/>
  <c r="AY2962" i="22"/>
  <c r="AX2962" i="22"/>
  <c r="BH2962" i="22" s="1"/>
  <c r="AW2962" i="22"/>
  <c r="E2962" i="22"/>
  <c r="D2962" i="22"/>
  <c r="C2962" i="22"/>
  <c r="BD2961" i="22"/>
  <c r="BA2961" i="22"/>
  <c r="AZ2961" i="22"/>
  <c r="AY2961" i="22"/>
  <c r="AX2961" i="22"/>
  <c r="BH2961" i="22" s="1"/>
  <c r="AW2961" i="22"/>
  <c r="E2961" i="22"/>
  <c r="D2961" i="22"/>
  <c r="C2961" i="22"/>
  <c r="BH2960" i="22"/>
  <c r="BD2960" i="22"/>
  <c r="BA2960" i="22"/>
  <c r="AZ2960" i="22"/>
  <c r="AY2960" i="22"/>
  <c r="AX2960" i="22"/>
  <c r="AW2960" i="22"/>
  <c r="E2960" i="22"/>
  <c r="D2960" i="22"/>
  <c r="C2960" i="22"/>
  <c r="BD2959" i="22"/>
  <c r="BA2959" i="22"/>
  <c r="AZ2959" i="22"/>
  <c r="AY2959" i="22"/>
  <c r="AX2959" i="22"/>
  <c r="BH2959" i="22" s="1"/>
  <c r="AW2959" i="22"/>
  <c r="E2959" i="22"/>
  <c r="D2959" i="22"/>
  <c r="C2959" i="22"/>
  <c r="BD2958" i="22"/>
  <c r="BA2958" i="22"/>
  <c r="AZ2958" i="22"/>
  <c r="AY2958" i="22"/>
  <c r="AX2958" i="22"/>
  <c r="BH2958" i="22" s="1"/>
  <c r="AW2958" i="22"/>
  <c r="E2958" i="22"/>
  <c r="D2958" i="22"/>
  <c r="C2958" i="22"/>
  <c r="BD2957" i="22"/>
  <c r="BA2957" i="22"/>
  <c r="AZ2957" i="22"/>
  <c r="AY2957" i="22"/>
  <c r="AX2957" i="22"/>
  <c r="BH2957" i="22" s="1"/>
  <c r="AW2957" i="22"/>
  <c r="E2957" i="22"/>
  <c r="D2957" i="22"/>
  <c r="C2957" i="22"/>
  <c r="BD2956" i="22"/>
  <c r="BA2956" i="22"/>
  <c r="AZ2956" i="22"/>
  <c r="AY2956" i="22"/>
  <c r="AX2956" i="22"/>
  <c r="BH2956" i="22" s="1"/>
  <c r="AW2956" i="22"/>
  <c r="E2956" i="22"/>
  <c r="D2956" i="22"/>
  <c r="C2956" i="22"/>
  <c r="BD2955" i="22"/>
  <c r="BA2955" i="22"/>
  <c r="AZ2955" i="22"/>
  <c r="AY2955" i="22"/>
  <c r="AX2955" i="22"/>
  <c r="BH2955" i="22" s="1"/>
  <c r="AW2955" i="22"/>
  <c r="E2955" i="22"/>
  <c r="D2955" i="22"/>
  <c r="C2955" i="22"/>
  <c r="BD2954" i="22"/>
  <c r="BA2954" i="22"/>
  <c r="AZ2954" i="22"/>
  <c r="AY2954" i="22"/>
  <c r="AX2954" i="22"/>
  <c r="BH2954" i="22" s="1"/>
  <c r="AW2954" i="22"/>
  <c r="E2954" i="22"/>
  <c r="D2954" i="22"/>
  <c r="C2954" i="22"/>
  <c r="BD2953" i="22"/>
  <c r="BA2953" i="22"/>
  <c r="AZ2953" i="22"/>
  <c r="AY2953" i="22"/>
  <c r="AX2953" i="22"/>
  <c r="BH2953" i="22" s="1"/>
  <c r="AW2953" i="22"/>
  <c r="E2953" i="22"/>
  <c r="D2953" i="22"/>
  <c r="C2953" i="22"/>
  <c r="BD2952" i="22"/>
  <c r="BA2952" i="22"/>
  <c r="AZ2952" i="22"/>
  <c r="AY2952" i="22"/>
  <c r="AX2952" i="22"/>
  <c r="BH2952" i="22" s="1"/>
  <c r="AW2952" i="22"/>
  <c r="E2952" i="22"/>
  <c r="D2952" i="22"/>
  <c r="C2952" i="22"/>
  <c r="BD2951" i="22"/>
  <c r="BA2951" i="22"/>
  <c r="AZ2951" i="22"/>
  <c r="AY2951" i="22"/>
  <c r="AX2951" i="22"/>
  <c r="BH2951" i="22" s="1"/>
  <c r="AW2951" i="22"/>
  <c r="E2951" i="22"/>
  <c r="D2951" i="22"/>
  <c r="C2951" i="22"/>
  <c r="BD2950" i="22"/>
  <c r="BA2950" i="22"/>
  <c r="AZ2950" i="22"/>
  <c r="AY2950" i="22"/>
  <c r="AX2950" i="22"/>
  <c r="BH2950" i="22" s="1"/>
  <c r="AW2950" i="22"/>
  <c r="E2950" i="22"/>
  <c r="D2950" i="22"/>
  <c r="C2950" i="22"/>
  <c r="BD2949" i="22"/>
  <c r="BA2949" i="22"/>
  <c r="AZ2949" i="22"/>
  <c r="AY2949" i="22"/>
  <c r="AX2949" i="22"/>
  <c r="BH2949" i="22" s="1"/>
  <c r="AW2949" i="22"/>
  <c r="E2949" i="22"/>
  <c r="D2949" i="22"/>
  <c r="C2949" i="22"/>
  <c r="BD2948" i="22"/>
  <c r="BA2948" i="22"/>
  <c r="AZ2948" i="22"/>
  <c r="AY2948" i="22"/>
  <c r="AX2948" i="22"/>
  <c r="BH2948" i="22" s="1"/>
  <c r="AW2948" i="22"/>
  <c r="E2948" i="22"/>
  <c r="D2948" i="22"/>
  <c r="C2948" i="22"/>
  <c r="BD2947" i="22"/>
  <c r="BA2947" i="22"/>
  <c r="AZ2947" i="22"/>
  <c r="AY2947" i="22"/>
  <c r="AX2947" i="22"/>
  <c r="BH2947" i="22" s="1"/>
  <c r="AW2947" i="22"/>
  <c r="E2947" i="22"/>
  <c r="D2947" i="22"/>
  <c r="C2947" i="22"/>
  <c r="BD2946" i="22"/>
  <c r="BA2946" i="22"/>
  <c r="AZ2946" i="22"/>
  <c r="AY2946" i="22"/>
  <c r="AX2946" i="22"/>
  <c r="BH2946" i="22" s="1"/>
  <c r="AW2946" i="22"/>
  <c r="E2946" i="22"/>
  <c r="D2946" i="22"/>
  <c r="C2946" i="22"/>
  <c r="BD2945" i="22"/>
  <c r="BA2945" i="22"/>
  <c r="AZ2945" i="22"/>
  <c r="AY2945" i="22"/>
  <c r="AX2945" i="22"/>
  <c r="BH2945" i="22" s="1"/>
  <c r="AW2945" i="22"/>
  <c r="E2945" i="22"/>
  <c r="D2945" i="22"/>
  <c r="C2945" i="22"/>
  <c r="BD2944" i="22"/>
  <c r="BA2944" i="22"/>
  <c r="AZ2944" i="22"/>
  <c r="AY2944" i="22"/>
  <c r="AX2944" i="22"/>
  <c r="BH2944" i="22" s="1"/>
  <c r="AW2944" i="22"/>
  <c r="E2944" i="22"/>
  <c r="D2944" i="22"/>
  <c r="C2944" i="22"/>
  <c r="BD2943" i="22"/>
  <c r="BA2943" i="22"/>
  <c r="AZ2943" i="22"/>
  <c r="AY2943" i="22"/>
  <c r="AX2943" i="22"/>
  <c r="BH2943" i="22" s="1"/>
  <c r="AW2943" i="22"/>
  <c r="E2943" i="22"/>
  <c r="D2943" i="22"/>
  <c r="C2943" i="22"/>
  <c r="BD2942" i="22"/>
  <c r="BA2942" i="22"/>
  <c r="AZ2942" i="22"/>
  <c r="AY2942" i="22"/>
  <c r="AX2942" i="22"/>
  <c r="BH2942" i="22" s="1"/>
  <c r="AW2942" i="22"/>
  <c r="E2942" i="22"/>
  <c r="D2942" i="22"/>
  <c r="C2942" i="22"/>
  <c r="BD2941" i="22"/>
  <c r="BA2941" i="22"/>
  <c r="AZ2941" i="22"/>
  <c r="AY2941" i="22"/>
  <c r="AX2941" i="22"/>
  <c r="BH2941" i="22" s="1"/>
  <c r="AW2941" i="22"/>
  <c r="E2941" i="22"/>
  <c r="D2941" i="22"/>
  <c r="C2941" i="22"/>
  <c r="BD2940" i="22"/>
  <c r="BA2940" i="22"/>
  <c r="AZ2940" i="22"/>
  <c r="AY2940" i="22"/>
  <c r="AX2940" i="22"/>
  <c r="BH2940" i="22" s="1"/>
  <c r="AW2940" i="22"/>
  <c r="E2940" i="22"/>
  <c r="D2940" i="22"/>
  <c r="C2940" i="22"/>
  <c r="BD2939" i="22"/>
  <c r="BA2939" i="22"/>
  <c r="AZ2939" i="22"/>
  <c r="AY2939" i="22"/>
  <c r="AX2939" i="22"/>
  <c r="BH2939" i="22" s="1"/>
  <c r="AW2939" i="22"/>
  <c r="E2939" i="22"/>
  <c r="D2939" i="22"/>
  <c r="C2939" i="22"/>
  <c r="BD2938" i="22"/>
  <c r="BA2938" i="22"/>
  <c r="AZ2938" i="22"/>
  <c r="AY2938" i="22"/>
  <c r="AX2938" i="22"/>
  <c r="BH2938" i="22" s="1"/>
  <c r="AW2938" i="22"/>
  <c r="E2938" i="22"/>
  <c r="D2938" i="22"/>
  <c r="C2938" i="22"/>
  <c r="BG2937" i="22"/>
  <c r="BG2938" i="22" s="1"/>
  <c r="BG2939" i="22" s="1"/>
  <c r="BG2940" i="22" s="1"/>
  <c r="BG2941" i="22" s="1"/>
  <c r="BG2942" i="22" s="1"/>
  <c r="BG2943" i="22" s="1"/>
  <c r="BG2944" i="22" s="1"/>
  <c r="BG2945" i="22" s="1"/>
  <c r="BG2946" i="22" s="1"/>
  <c r="BG2947" i="22" s="1"/>
  <c r="BG2948" i="22" s="1"/>
  <c r="BG2949" i="22" s="1"/>
  <c r="BG2950" i="22" s="1"/>
  <c r="BG2951" i="22" s="1"/>
  <c r="BG2952" i="22" s="1"/>
  <c r="BG2953" i="22" s="1"/>
  <c r="BG2954" i="22" s="1"/>
  <c r="BG2955" i="22" s="1"/>
  <c r="BG2956" i="22" s="1"/>
  <c r="BG2957" i="22" s="1"/>
  <c r="BG2958" i="22" s="1"/>
  <c r="BG2959" i="22" s="1"/>
  <c r="BG2960" i="22" s="1"/>
  <c r="BG2961" i="22" s="1"/>
  <c r="BG2962" i="22" s="1"/>
  <c r="BG2963" i="22" s="1"/>
  <c r="BG2964" i="22" s="1"/>
  <c r="BG2965" i="22" s="1"/>
  <c r="BG2966" i="22" s="1"/>
  <c r="BG2967" i="22" s="1"/>
  <c r="BG2968" i="22" s="1"/>
  <c r="BG2969" i="22" s="1"/>
  <c r="BG2970" i="22" s="1"/>
  <c r="BD2937" i="22"/>
  <c r="BA2937" i="22"/>
  <c r="AZ2937" i="22"/>
  <c r="AY2937" i="22"/>
  <c r="AX2937" i="22"/>
  <c r="BH2937" i="22" s="1"/>
  <c r="AW2937" i="22"/>
  <c r="E2937" i="22"/>
  <c r="D2937" i="22"/>
  <c r="C2937" i="22"/>
  <c r="BG2936" i="22"/>
  <c r="BD2936" i="22"/>
  <c r="BA2936" i="22"/>
  <c r="AZ2936" i="22"/>
  <c r="AY2936" i="22"/>
  <c r="AX2936" i="22"/>
  <c r="BH2936" i="22" s="1"/>
  <c r="AW2936" i="22"/>
  <c r="E2936" i="22"/>
  <c r="D2936" i="22"/>
  <c r="C2936" i="22"/>
  <c r="BD2935" i="22"/>
  <c r="BD2934" i="22"/>
  <c r="BD2933" i="22"/>
  <c r="BD2932" i="22"/>
  <c r="BD2931" i="22"/>
  <c r="BD2930" i="22"/>
  <c r="BD2929" i="22"/>
  <c r="BD2928" i="22"/>
  <c r="BD2927" i="22"/>
  <c r="BD2926" i="22"/>
  <c r="BD2925" i="22"/>
  <c r="BA2925" i="22"/>
  <c r="AZ2925" i="22"/>
  <c r="AY2925" i="22"/>
  <c r="AX2925" i="22"/>
  <c r="BH2925" i="22" s="1"/>
  <c r="AW2925" i="22"/>
  <c r="E2925" i="22"/>
  <c r="D2925" i="22"/>
  <c r="C2925" i="22"/>
  <c r="BH2924" i="22"/>
  <c r="BD2924" i="22"/>
  <c r="BA2924" i="22"/>
  <c r="AZ2924" i="22"/>
  <c r="AY2924" i="22"/>
  <c r="AX2924" i="22"/>
  <c r="AW2924" i="22"/>
  <c r="E2924" i="22"/>
  <c r="D2924" i="22"/>
  <c r="C2924" i="22"/>
  <c r="BD2923" i="22"/>
  <c r="BA2923" i="22"/>
  <c r="AZ2923" i="22"/>
  <c r="AY2923" i="22"/>
  <c r="AX2923" i="22"/>
  <c r="BH2923" i="22" s="1"/>
  <c r="AW2923" i="22"/>
  <c r="E2923" i="22"/>
  <c r="D2923" i="22"/>
  <c r="C2923" i="22"/>
  <c r="BD2922" i="22"/>
  <c r="BA2922" i="22"/>
  <c r="AZ2922" i="22"/>
  <c r="AY2922" i="22"/>
  <c r="AX2922" i="22"/>
  <c r="BH2922" i="22" s="1"/>
  <c r="AW2922" i="22"/>
  <c r="E2922" i="22"/>
  <c r="D2922" i="22"/>
  <c r="C2922" i="22"/>
  <c r="BD2921" i="22"/>
  <c r="BA2921" i="22"/>
  <c r="AZ2921" i="22"/>
  <c r="AY2921" i="22"/>
  <c r="AX2921" i="22"/>
  <c r="BH2921" i="22" s="1"/>
  <c r="AW2921" i="22"/>
  <c r="E2921" i="22"/>
  <c r="D2921" i="22"/>
  <c r="C2921" i="22"/>
  <c r="BD2920" i="22"/>
  <c r="BA2920" i="22"/>
  <c r="AZ2920" i="22"/>
  <c r="AY2920" i="22"/>
  <c r="AX2920" i="22"/>
  <c r="BH2920" i="22" s="1"/>
  <c r="AW2920" i="22"/>
  <c r="E2920" i="22"/>
  <c r="D2920" i="22"/>
  <c r="C2920" i="22"/>
  <c r="BD2919" i="22"/>
  <c r="BA2919" i="22"/>
  <c r="AZ2919" i="22"/>
  <c r="AY2919" i="22"/>
  <c r="AX2919" i="22"/>
  <c r="BH2919" i="22" s="1"/>
  <c r="AW2919" i="22"/>
  <c r="E2919" i="22"/>
  <c r="D2919" i="22"/>
  <c r="C2919" i="22"/>
  <c r="BD2918" i="22"/>
  <c r="BA2918" i="22"/>
  <c r="AZ2918" i="22"/>
  <c r="AY2918" i="22"/>
  <c r="AX2918" i="22"/>
  <c r="BH2918" i="22" s="1"/>
  <c r="AW2918" i="22"/>
  <c r="E2918" i="22"/>
  <c r="D2918" i="22"/>
  <c r="C2918" i="22"/>
  <c r="BH2917" i="22"/>
  <c r="BD2917" i="22"/>
  <c r="BA2917" i="22"/>
  <c r="AZ2917" i="22"/>
  <c r="AY2917" i="22"/>
  <c r="AX2917" i="22"/>
  <c r="AW2917" i="22"/>
  <c r="E2917" i="22"/>
  <c r="D2917" i="22"/>
  <c r="C2917" i="22"/>
  <c r="BD2916" i="22"/>
  <c r="BA2916" i="22"/>
  <c r="AZ2916" i="22"/>
  <c r="AY2916" i="22"/>
  <c r="AX2916" i="22"/>
  <c r="BH2916" i="22" s="1"/>
  <c r="AW2916" i="22"/>
  <c r="E2916" i="22"/>
  <c r="D2916" i="22"/>
  <c r="C2916" i="22"/>
  <c r="BD2915" i="22"/>
  <c r="BA2915" i="22"/>
  <c r="AZ2915" i="22"/>
  <c r="AY2915" i="22"/>
  <c r="AX2915" i="22"/>
  <c r="BH2915" i="22" s="1"/>
  <c r="AW2915" i="22"/>
  <c r="E2915" i="22"/>
  <c r="D2915" i="22"/>
  <c r="C2915" i="22"/>
  <c r="BD2914" i="22"/>
  <c r="BA2914" i="22"/>
  <c r="AZ2914" i="22"/>
  <c r="AY2914" i="22"/>
  <c r="AX2914" i="22"/>
  <c r="BH2914" i="22" s="1"/>
  <c r="AW2914" i="22"/>
  <c r="E2914" i="22"/>
  <c r="D2914" i="22"/>
  <c r="C2914" i="22"/>
  <c r="BD2913" i="22"/>
  <c r="BA2913" i="22"/>
  <c r="AZ2913" i="22"/>
  <c r="AY2913" i="22"/>
  <c r="AX2913" i="22"/>
  <c r="BH2913" i="22" s="1"/>
  <c r="AW2913" i="22"/>
  <c r="E2913" i="22"/>
  <c r="D2913" i="22"/>
  <c r="C2913" i="22"/>
  <c r="BD2912" i="22"/>
  <c r="BA2912" i="22"/>
  <c r="AZ2912" i="22"/>
  <c r="AY2912" i="22"/>
  <c r="AX2912" i="22"/>
  <c r="BH2912" i="22" s="1"/>
  <c r="AW2912" i="22"/>
  <c r="E2912" i="22"/>
  <c r="D2912" i="22"/>
  <c r="C2912" i="22"/>
  <c r="BD2911" i="22"/>
  <c r="BA2911" i="22"/>
  <c r="AZ2911" i="22"/>
  <c r="AY2911" i="22"/>
  <c r="AX2911" i="22"/>
  <c r="BH2911" i="22" s="1"/>
  <c r="AW2911" i="22"/>
  <c r="E2911" i="22"/>
  <c r="D2911" i="22"/>
  <c r="C2911" i="22"/>
  <c r="BD2910" i="22"/>
  <c r="BA2910" i="22"/>
  <c r="AZ2910" i="22"/>
  <c r="AY2910" i="22"/>
  <c r="AX2910" i="22"/>
  <c r="BH2910" i="22" s="1"/>
  <c r="AW2910" i="22"/>
  <c r="E2910" i="22"/>
  <c r="D2910" i="22"/>
  <c r="C2910" i="22"/>
  <c r="BD2909" i="22"/>
  <c r="BA2909" i="22"/>
  <c r="AZ2909" i="22"/>
  <c r="AY2909" i="22"/>
  <c r="AX2909" i="22"/>
  <c r="BH2909" i="22" s="1"/>
  <c r="AW2909" i="22"/>
  <c r="E2909" i="22"/>
  <c r="D2909" i="22"/>
  <c r="C2909" i="22"/>
  <c r="BD2908" i="22"/>
  <c r="BA2908" i="22"/>
  <c r="AZ2908" i="22"/>
  <c r="AY2908" i="22"/>
  <c r="AX2908" i="22"/>
  <c r="BH2908" i="22" s="1"/>
  <c r="AW2908" i="22"/>
  <c r="E2908" i="22"/>
  <c r="D2908" i="22"/>
  <c r="C2908" i="22"/>
  <c r="BD2907" i="22"/>
  <c r="BA2907" i="22"/>
  <c r="AZ2907" i="22"/>
  <c r="AY2907" i="22"/>
  <c r="AX2907" i="22"/>
  <c r="BH2907" i="22" s="1"/>
  <c r="AW2907" i="22"/>
  <c r="E2907" i="22"/>
  <c r="D2907" i="22"/>
  <c r="C2907" i="22"/>
  <c r="BD2906" i="22"/>
  <c r="BA2906" i="22"/>
  <c r="AZ2906" i="22"/>
  <c r="AY2906" i="22"/>
  <c r="AX2906" i="22"/>
  <c r="BH2906" i="22" s="1"/>
  <c r="AW2906" i="22"/>
  <c r="E2906" i="22"/>
  <c r="D2906" i="22"/>
  <c r="C2906" i="22"/>
  <c r="BD2905" i="22"/>
  <c r="BA2905" i="22"/>
  <c r="AZ2905" i="22"/>
  <c r="AY2905" i="22"/>
  <c r="AX2905" i="22"/>
  <c r="BH2905" i="22" s="1"/>
  <c r="AW2905" i="22"/>
  <c r="E2905" i="22"/>
  <c r="D2905" i="22"/>
  <c r="C2905" i="22"/>
  <c r="BD2904" i="22"/>
  <c r="BA2904" i="22"/>
  <c r="AZ2904" i="22"/>
  <c r="AY2904" i="22"/>
  <c r="AX2904" i="22"/>
  <c r="BH2904" i="22" s="1"/>
  <c r="AW2904" i="22"/>
  <c r="E2904" i="22"/>
  <c r="D2904" i="22"/>
  <c r="C2904" i="22"/>
  <c r="BD2903" i="22"/>
  <c r="BA2903" i="22"/>
  <c r="AZ2903" i="22"/>
  <c r="AY2903" i="22"/>
  <c r="AX2903" i="22"/>
  <c r="BH2903" i="22" s="1"/>
  <c r="AW2903" i="22"/>
  <c r="E2903" i="22"/>
  <c r="D2903" i="22"/>
  <c r="C2903" i="22"/>
  <c r="BD2902" i="22"/>
  <c r="BA2902" i="22"/>
  <c r="AZ2902" i="22"/>
  <c r="AY2902" i="22"/>
  <c r="AX2902" i="22"/>
  <c r="BH2902" i="22" s="1"/>
  <c r="AW2902" i="22"/>
  <c r="E2902" i="22"/>
  <c r="D2902" i="22"/>
  <c r="C2902" i="22"/>
  <c r="BD2901" i="22"/>
  <c r="BA2901" i="22"/>
  <c r="AZ2901" i="22"/>
  <c r="AY2901" i="22"/>
  <c r="AX2901" i="22"/>
  <c r="BH2901" i="22" s="1"/>
  <c r="AW2901" i="22"/>
  <c r="E2901" i="22"/>
  <c r="D2901" i="22"/>
  <c r="C2901" i="22"/>
  <c r="BD2900" i="22"/>
  <c r="BA2900" i="22"/>
  <c r="AZ2900" i="22"/>
  <c r="AY2900" i="22"/>
  <c r="AX2900" i="22"/>
  <c r="BH2900" i="22" s="1"/>
  <c r="AW2900" i="22"/>
  <c r="E2900" i="22"/>
  <c r="D2900" i="22"/>
  <c r="C2900" i="22"/>
  <c r="BD2899" i="22"/>
  <c r="BA2899" i="22"/>
  <c r="AZ2899" i="22"/>
  <c r="AY2899" i="22"/>
  <c r="AX2899" i="22"/>
  <c r="BH2899" i="22" s="1"/>
  <c r="AW2899" i="22"/>
  <c r="E2899" i="22"/>
  <c r="D2899" i="22"/>
  <c r="C2899" i="22"/>
  <c r="BD2898" i="22"/>
  <c r="BA2898" i="22"/>
  <c r="AZ2898" i="22"/>
  <c r="AY2898" i="22"/>
  <c r="AX2898" i="22"/>
  <c r="BH2898" i="22" s="1"/>
  <c r="AW2898" i="22"/>
  <c r="E2898" i="22"/>
  <c r="D2898" i="22"/>
  <c r="C2898" i="22"/>
  <c r="BD2897" i="22"/>
  <c r="BA2897" i="22"/>
  <c r="AZ2897" i="22"/>
  <c r="AY2897" i="22"/>
  <c r="AX2897" i="22"/>
  <c r="BH2897" i="22" s="1"/>
  <c r="AW2897" i="22"/>
  <c r="E2897" i="22"/>
  <c r="D2897" i="22"/>
  <c r="C2897" i="22"/>
  <c r="BD2896" i="22"/>
  <c r="BA2896" i="22"/>
  <c r="AZ2896" i="22"/>
  <c r="AY2896" i="22"/>
  <c r="AX2896" i="22"/>
  <c r="BH2896" i="22" s="1"/>
  <c r="AW2896" i="22"/>
  <c r="E2896" i="22"/>
  <c r="D2896" i="22"/>
  <c r="C2896" i="22"/>
  <c r="BD2895" i="22"/>
  <c r="BA2895" i="22"/>
  <c r="AZ2895" i="22"/>
  <c r="AY2895" i="22"/>
  <c r="AX2895" i="22"/>
  <c r="BH2895" i="22" s="1"/>
  <c r="AW2895" i="22"/>
  <c r="E2895" i="22"/>
  <c r="D2895" i="22"/>
  <c r="C2895" i="22"/>
  <c r="BD2894" i="22"/>
  <c r="BA2894" i="22"/>
  <c r="AZ2894" i="22"/>
  <c r="AY2894" i="22"/>
  <c r="AX2894" i="22"/>
  <c r="BH2894" i="22" s="1"/>
  <c r="AW2894" i="22"/>
  <c r="E2894" i="22"/>
  <c r="D2894" i="22"/>
  <c r="C2894" i="22"/>
  <c r="BD2893" i="22"/>
  <c r="BA2893" i="22"/>
  <c r="AZ2893" i="22"/>
  <c r="AY2893" i="22"/>
  <c r="AX2893" i="22"/>
  <c r="BH2893" i="22" s="1"/>
  <c r="AW2893" i="22"/>
  <c r="E2893" i="22"/>
  <c r="D2893" i="22"/>
  <c r="C2893" i="22"/>
  <c r="BG2892" i="22"/>
  <c r="BG2893" i="22" s="1"/>
  <c r="BG2894" i="22" s="1"/>
  <c r="BG2895" i="22" s="1"/>
  <c r="BG2896" i="22" s="1"/>
  <c r="BG2897" i="22" s="1"/>
  <c r="BG2898" i="22" s="1"/>
  <c r="BG2899" i="22" s="1"/>
  <c r="BG2900" i="22" s="1"/>
  <c r="BG2901" i="22" s="1"/>
  <c r="BG2902" i="22" s="1"/>
  <c r="BG2903" i="22" s="1"/>
  <c r="BG2904" i="22" s="1"/>
  <c r="BG2905" i="22" s="1"/>
  <c r="BG2906" i="22" s="1"/>
  <c r="BG2907" i="22" s="1"/>
  <c r="BG2908" i="22" s="1"/>
  <c r="BG2909" i="22" s="1"/>
  <c r="BG2910" i="22" s="1"/>
  <c r="BG2911" i="22" s="1"/>
  <c r="BG2912" i="22" s="1"/>
  <c r="BG2913" i="22" s="1"/>
  <c r="BG2914" i="22" s="1"/>
  <c r="BG2915" i="22" s="1"/>
  <c r="BG2916" i="22" s="1"/>
  <c r="BG2917" i="22" s="1"/>
  <c r="BG2918" i="22" s="1"/>
  <c r="BG2919" i="22" s="1"/>
  <c r="BG2920" i="22" s="1"/>
  <c r="BG2921" i="22" s="1"/>
  <c r="BG2922" i="22" s="1"/>
  <c r="BG2923" i="22" s="1"/>
  <c r="BG2924" i="22" s="1"/>
  <c r="BG2925" i="22" s="1"/>
  <c r="BD2892" i="22"/>
  <c r="BA2892" i="22"/>
  <c r="AZ2892" i="22"/>
  <c r="AY2892" i="22"/>
  <c r="AX2892" i="22"/>
  <c r="BH2892" i="22" s="1"/>
  <c r="AW2892" i="22"/>
  <c r="E2892" i="22"/>
  <c r="D2892" i="22"/>
  <c r="C2892" i="22"/>
  <c r="BG2891" i="22"/>
  <c r="BD2891" i="22"/>
  <c r="BA2891" i="22"/>
  <c r="AZ2891" i="22"/>
  <c r="AY2891" i="22"/>
  <c r="AX2891" i="22"/>
  <c r="BH2891" i="22" s="1"/>
  <c r="AW2891" i="22"/>
  <c r="E2891" i="22"/>
  <c r="D2891" i="22"/>
  <c r="C2891" i="22"/>
  <c r="BD2890" i="22"/>
  <c r="BD2889" i="22"/>
  <c r="BD2888" i="22"/>
  <c r="BD2887" i="22"/>
  <c r="BD2886" i="22"/>
  <c r="BD2885" i="22"/>
  <c r="BD2884" i="22"/>
  <c r="BD2883" i="22"/>
  <c r="BD2882" i="22"/>
  <c r="BD2881" i="22"/>
  <c r="BD2880" i="22"/>
  <c r="BA2880" i="22"/>
  <c r="AZ2880" i="22"/>
  <c r="AY2880" i="22"/>
  <c r="AX2880" i="22"/>
  <c r="BH2880" i="22" s="1"/>
  <c r="AW2880" i="22"/>
  <c r="E2880" i="22"/>
  <c r="D2880" i="22"/>
  <c r="C2880" i="22"/>
  <c r="BD2879" i="22"/>
  <c r="BA2879" i="22"/>
  <c r="AZ2879" i="22"/>
  <c r="AY2879" i="22"/>
  <c r="AX2879" i="22"/>
  <c r="BH2879" i="22" s="1"/>
  <c r="AW2879" i="22"/>
  <c r="E2879" i="22"/>
  <c r="D2879" i="22"/>
  <c r="C2879" i="22"/>
  <c r="BD2878" i="22"/>
  <c r="BA2878" i="22"/>
  <c r="AZ2878" i="22"/>
  <c r="AY2878" i="22"/>
  <c r="AX2878" i="22"/>
  <c r="BH2878" i="22" s="1"/>
  <c r="AW2878" i="22"/>
  <c r="E2878" i="22"/>
  <c r="D2878" i="22"/>
  <c r="C2878" i="22"/>
  <c r="BD2877" i="22"/>
  <c r="BA2877" i="22"/>
  <c r="AZ2877" i="22"/>
  <c r="AY2877" i="22"/>
  <c r="AX2877" i="22"/>
  <c r="BH2877" i="22" s="1"/>
  <c r="AW2877" i="22"/>
  <c r="E2877" i="22"/>
  <c r="D2877" i="22"/>
  <c r="C2877" i="22"/>
  <c r="BD2876" i="22"/>
  <c r="BA2876" i="22"/>
  <c r="AZ2876" i="22"/>
  <c r="AY2876" i="22"/>
  <c r="AX2876" i="22"/>
  <c r="BH2876" i="22" s="1"/>
  <c r="AW2876" i="22"/>
  <c r="E2876" i="22"/>
  <c r="D2876" i="22"/>
  <c r="C2876" i="22"/>
  <c r="BD2875" i="22"/>
  <c r="BA2875" i="22"/>
  <c r="AZ2875" i="22"/>
  <c r="AY2875" i="22"/>
  <c r="AX2875" i="22"/>
  <c r="BH2875" i="22" s="1"/>
  <c r="AW2875" i="22"/>
  <c r="E2875" i="22"/>
  <c r="D2875" i="22"/>
  <c r="C2875" i="22"/>
  <c r="BD2874" i="22"/>
  <c r="BA2874" i="22"/>
  <c r="AZ2874" i="22"/>
  <c r="AY2874" i="22"/>
  <c r="AX2874" i="22"/>
  <c r="BH2874" i="22" s="1"/>
  <c r="AW2874" i="22"/>
  <c r="E2874" i="22"/>
  <c r="D2874" i="22"/>
  <c r="C2874" i="22"/>
  <c r="BD2873" i="22"/>
  <c r="BA2873" i="22"/>
  <c r="AZ2873" i="22"/>
  <c r="AY2873" i="22"/>
  <c r="AX2873" i="22"/>
  <c r="BH2873" i="22" s="1"/>
  <c r="AW2873" i="22"/>
  <c r="E2873" i="22"/>
  <c r="D2873" i="22"/>
  <c r="C2873" i="22"/>
  <c r="BD2872" i="22"/>
  <c r="BA2872" i="22"/>
  <c r="AZ2872" i="22"/>
  <c r="AY2872" i="22"/>
  <c r="AX2872" i="22"/>
  <c r="BH2872" i="22" s="1"/>
  <c r="AW2872" i="22"/>
  <c r="E2872" i="22"/>
  <c r="D2872" i="22"/>
  <c r="C2872" i="22"/>
  <c r="BD2871" i="22"/>
  <c r="BA2871" i="22"/>
  <c r="AZ2871" i="22"/>
  <c r="AY2871" i="22"/>
  <c r="AX2871" i="22"/>
  <c r="BH2871" i="22" s="1"/>
  <c r="AW2871" i="22"/>
  <c r="E2871" i="22"/>
  <c r="D2871" i="22"/>
  <c r="C2871" i="22"/>
  <c r="BD2870" i="22"/>
  <c r="BA2870" i="22"/>
  <c r="AZ2870" i="22"/>
  <c r="AY2870" i="22"/>
  <c r="AX2870" i="22"/>
  <c r="BH2870" i="22" s="1"/>
  <c r="AW2870" i="22"/>
  <c r="E2870" i="22"/>
  <c r="D2870" i="22"/>
  <c r="C2870" i="22"/>
  <c r="BD2869" i="22"/>
  <c r="BA2869" i="22"/>
  <c r="AZ2869" i="22"/>
  <c r="AY2869" i="22"/>
  <c r="AX2869" i="22"/>
  <c r="BH2869" i="22" s="1"/>
  <c r="AW2869" i="22"/>
  <c r="E2869" i="22"/>
  <c r="D2869" i="22"/>
  <c r="C2869" i="22"/>
  <c r="BD2868" i="22"/>
  <c r="BA2868" i="22"/>
  <c r="AZ2868" i="22"/>
  <c r="AY2868" i="22"/>
  <c r="AX2868" i="22"/>
  <c r="BH2868" i="22" s="1"/>
  <c r="AW2868" i="22"/>
  <c r="E2868" i="22"/>
  <c r="D2868" i="22"/>
  <c r="C2868" i="22"/>
  <c r="BD2867" i="22"/>
  <c r="BA2867" i="22"/>
  <c r="AZ2867" i="22"/>
  <c r="AY2867" i="22"/>
  <c r="AX2867" i="22"/>
  <c r="BH2867" i="22" s="1"/>
  <c r="AW2867" i="22"/>
  <c r="E2867" i="22"/>
  <c r="D2867" i="22"/>
  <c r="C2867" i="22"/>
  <c r="BD2866" i="22"/>
  <c r="BA2866" i="22"/>
  <c r="AZ2866" i="22"/>
  <c r="AY2866" i="22"/>
  <c r="AX2866" i="22"/>
  <c r="BH2866" i="22" s="1"/>
  <c r="AW2866" i="22"/>
  <c r="E2866" i="22"/>
  <c r="D2866" i="22"/>
  <c r="C2866" i="22"/>
  <c r="BD2865" i="22"/>
  <c r="BA2865" i="22"/>
  <c r="AZ2865" i="22"/>
  <c r="AY2865" i="22"/>
  <c r="AX2865" i="22"/>
  <c r="BH2865" i="22" s="1"/>
  <c r="AW2865" i="22"/>
  <c r="E2865" i="22"/>
  <c r="D2865" i="22"/>
  <c r="C2865" i="22"/>
  <c r="BD2864" i="22"/>
  <c r="BA2864" i="22"/>
  <c r="AZ2864" i="22"/>
  <c r="AY2864" i="22"/>
  <c r="AX2864" i="22"/>
  <c r="BH2864" i="22" s="1"/>
  <c r="AW2864" i="22"/>
  <c r="E2864" i="22"/>
  <c r="D2864" i="22"/>
  <c r="C2864" i="22"/>
  <c r="BD2863" i="22"/>
  <c r="BA2863" i="22"/>
  <c r="AZ2863" i="22"/>
  <c r="AY2863" i="22"/>
  <c r="AX2863" i="22"/>
  <c r="BH2863" i="22" s="1"/>
  <c r="AW2863" i="22"/>
  <c r="E2863" i="22"/>
  <c r="D2863" i="22"/>
  <c r="C2863" i="22"/>
  <c r="BD2862" i="22"/>
  <c r="BA2862" i="22"/>
  <c r="AZ2862" i="22"/>
  <c r="AY2862" i="22"/>
  <c r="AX2862" i="22"/>
  <c r="BH2862" i="22" s="1"/>
  <c r="AW2862" i="22"/>
  <c r="E2862" i="22"/>
  <c r="D2862" i="22"/>
  <c r="C2862" i="22"/>
  <c r="BD2861" i="22"/>
  <c r="BA2861" i="22"/>
  <c r="AZ2861" i="22"/>
  <c r="AY2861" i="22"/>
  <c r="AX2861" i="22"/>
  <c r="BH2861" i="22" s="1"/>
  <c r="AW2861" i="22"/>
  <c r="E2861" i="22"/>
  <c r="D2861" i="22"/>
  <c r="C2861" i="22"/>
  <c r="BD2860" i="22"/>
  <c r="BA2860" i="22"/>
  <c r="AZ2860" i="22"/>
  <c r="AY2860" i="22"/>
  <c r="AX2860" i="22"/>
  <c r="BH2860" i="22" s="1"/>
  <c r="AW2860" i="22"/>
  <c r="E2860" i="22"/>
  <c r="D2860" i="22"/>
  <c r="C2860" i="22"/>
  <c r="BD2859" i="22"/>
  <c r="BA2859" i="22"/>
  <c r="AZ2859" i="22"/>
  <c r="AY2859" i="22"/>
  <c r="AX2859" i="22"/>
  <c r="BH2859" i="22" s="1"/>
  <c r="AW2859" i="22"/>
  <c r="E2859" i="22"/>
  <c r="D2859" i="22"/>
  <c r="C2859" i="22"/>
  <c r="BD2858" i="22"/>
  <c r="BA2858" i="22"/>
  <c r="AZ2858" i="22"/>
  <c r="AY2858" i="22"/>
  <c r="AX2858" i="22"/>
  <c r="BH2858" i="22" s="1"/>
  <c r="AW2858" i="22"/>
  <c r="E2858" i="22"/>
  <c r="D2858" i="22"/>
  <c r="C2858" i="22"/>
  <c r="BD2857" i="22"/>
  <c r="BA2857" i="22"/>
  <c r="AZ2857" i="22"/>
  <c r="AY2857" i="22"/>
  <c r="AX2857" i="22"/>
  <c r="BH2857" i="22" s="1"/>
  <c r="AW2857" i="22"/>
  <c r="E2857" i="22"/>
  <c r="D2857" i="22"/>
  <c r="C2857" i="22"/>
  <c r="BH2856" i="22"/>
  <c r="BD2856" i="22"/>
  <c r="BA2856" i="22"/>
  <c r="AZ2856" i="22"/>
  <c r="AY2856" i="22"/>
  <c r="AX2856" i="22"/>
  <c r="AW2856" i="22"/>
  <c r="E2856" i="22"/>
  <c r="D2856" i="22"/>
  <c r="C2856" i="22"/>
  <c r="BD2855" i="22"/>
  <c r="BA2855" i="22"/>
  <c r="AZ2855" i="22"/>
  <c r="AY2855" i="22"/>
  <c r="AX2855" i="22"/>
  <c r="BH2855" i="22" s="1"/>
  <c r="AW2855" i="22"/>
  <c r="E2855" i="22"/>
  <c r="D2855" i="22"/>
  <c r="C2855" i="22"/>
  <c r="BD2854" i="22"/>
  <c r="BA2854" i="22"/>
  <c r="AZ2854" i="22"/>
  <c r="AY2854" i="22"/>
  <c r="AX2854" i="22"/>
  <c r="BH2854" i="22" s="1"/>
  <c r="AW2854" i="22"/>
  <c r="E2854" i="22"/>
  <c r="D2854" i="22"/>
  <c r="C2854" i="22"/>
  <c r="BD2853" i="22"/>
  <c r="BA2853" i="22"/>
  <c r="AZ2853" i="22"/>
  <c r="AY2853" i="22"/>
  <c r="AX2853" i="22"/>
  <c r="BH2853" i="22" s="1"/>
  <c r="AW2853" i="22"/>
  <c r="E2853" i="22"/>
  <c r="D2853" i="22"/>
  <c r="C2853" i="22"/>
  <c r="BD2852" i="22"/>
  <c r="BA2852" i="22"/>
  <c r="AZ2852" i="22"/>
  <c r="AY2852" i="22"/>
  <c r="AX2852" i="22"/>
  <c r="BH2852" i="22" s="1"/>
  <c r="AW2852" i="22"/>
  <c r="E2852" i="22"/>
  <c r="D2852" i="22"/>
  <c r="C2852" i="22"/>
  <c r="BD2851" i="22"/>
  <c r="BA2851" i="22"/>
  <c r="AZ2851" i="22"/>
  <c r="AY2851" i="22"/>
  <c r="AX2851" i="22"/>
  <c r="BH2851" i="22" s="1"/>
  <c r="AW2851" i="22"/>
  <c r="E2851" i="22"/>
  <c r="D2851" i="22"/>
  <c r="C2851" i="22"/>
  <c r="BD2850" i="22"/>
  <c r="BA2850" i="22"/>
  <c r="AZ2850" i="22"/>
  <c r="AY2850" i="22"/>
  <c r="AX2850" i="22"/>
  <c r="BH2850" i="22" s="1"/>
  <c r="AW2850" i="22"/>
  <c r="E2850" i="22"/>
  <c r="D2850" i="22"/>
  <c r="C2850" i="22"/>
  <c r="BD2849" i="22"/>
  <c r="BA2849" i="22"/>
  <c r="AZ2849" i="22"/>
  <c r="AY2849" i="22"/>
  <c r="AX2849" i="22"/>
  <c r="BH2849" i="22" s="1"/>
  <c r="AW2849" i="22"/>
  <c r="E2849" i="22"/>
  <c r="D2849" i="22"/>
  <c r="C2849" i="22"/>
  <c r="BD2848" i="22"/>
  <c r="BA2848" i="22"/>
  <c r="AZ2848" i="22"/>
  <c r="AY2848" i="22"/>
  <c r="AX2848" i="22"/>
  <c r="BH2848" i="22" s="1"/>
  <c r="AW2848" i="22"/>
  <c r="E2848" i="22"/>
  <c r="D2848" i="22"/>
  <c r="C2848" i="22"/>
  <c r="BD2847" i="22"/>
  <c r="BA2847" i="22"/>
  <c r="AZ2847" i="22"/>
  <c r="AY2847" i="22"/>
  <c r="AX2847" i="22"/>
  <c r="BH2847" i="22" s="1"/>
  <c r="AW2847" i="22"/>
  <c r="E2847" i="22"/>
  <c r="D2847" i="22"/>
  <c r="C2847" i="22"/>
  <c r="BG2846" i="22"/>
  <c r="BG2847" i="22" s="1"/>
  <c r="BG2848" i="22" s="1"/>
  <c r="BG2849" i="22" s="1"/>
  <c r="BG2850" i="22" s="1"/>
  <c r="BG2851" i="22" s="1"/>
  <c r="BG2852" i="22" s="1"/>
  <c r="BG2853" i="22" s="1"/>
  <c r="BG2854" i="22" s="1"/>
  <c r="BG2855" i="22" s="1"/>
  <c r="BG2856" i="22" s="1"/>
  <c r="BG2857" i="22" s="1"/>
  <c r="BG2858" i="22" s="1"/>
  <c r="BG2859" i="22" s="1"/>
  <c r="BG2860" i="22" s="1"/>
  <c r="BG2861" i="22" s="1"/>
  <c r="BG2862" i="22" s="1"/>
  <c r="BG2863" i="22" s="1"/>
  <c r="BG2864" i="22" s="1"/>
  <c r="BG2865" i="22" s="1"/>
  <c r="BG2866" i="22" s="1"/>
  <c r="BG2867" i="22" s="1"/>
  <c r="BG2868" i="22" s="1"/>
  <c r="BG2869" i="22" s="1"/>
  <c r="BG2870" i="22" s="1"/>
  <c r="BG2871" i="22" s="1"/>
  <c r="BG2872" i="22" s="1"/>
  <c r="BG2873" i="22" s="1"/>
  <c r="BG2874" i="22" s="1"/>
  <c r="BG2875" i="22" s="1"/>
  <c r="BG2876" i="22" s="1"/>
  <c r="BG2877" i="22" s="1"/>
  <c r="BG2878" i="22" s="1"/>
  <c r="BG2879" i="22" s="1"/>
  <c r="BG2880" i="22" s="1"/>
  <c r="BD2846" i="22"/>
  <c r="BA2846" i="22"/>
  <c r="AZ2846" i="22"/>
  <c r="AY2846" i="22"/>
  <c r="AX2846" i="22"/>
  <c r="BH2846" i="22" s="1"/>
  <c r="AW2846" i="22"/>
  <c r="E2846" i="22"/>
  <c r="D2846" i="22"/>
  <c r="C2846" i="22"/>
  <c r="BD2845" i="22"/>
  <c r="BD2844" i="22"/>
  <c r="BD2843" i="22"/>
  <c r="BD2842" i="22"/>
  <c r="BD2841" i="22"/>
  <c r="BD2840" i="22"/>
  <c r="BD2839" i="22"/>
  <c r="BD2838" i="22"/>
  <c r="BD2837" i="22"/>
  <c r="BD2836" i="22"/>
  <c r="BD2835" i="22"/>
  <c r="BA2835" i="22"/>
  <c r="AZ2835" i="22"/>
  <c r="AY2835" i="22"/>
  <c r="AX2835" i="22"/>
  <c r="BH2835" i="22" s="1"/>
  <c r="AW2835" i="22"/>
  <c r="E2835" i="22"/>
  <c r="D2835" i="22"/>
  <c r="C2835" i="22"/>
  <c r="BD2834" i="22"/>
  <c r="BA2834" i="22"/>
  <c r="AZ2834" i="22"/>
  <c r="AY2834" i="22"/>
  <c r="AX2834" i="22"/>
  <c r="BH2834" i="22" s="1"/>
  <c r="AW2834" i="22"/>
  <c r="E2834" i="22"/>
  <c r="D2834" i="22"/>
  <c r="C2834" i="22"/>
  <c r="BD2833" i="22"/>
  <c r="BA2833" i="22"/>
  <c r="AZ2833" i="22"/>
  <c r="AY2833" i="22"/>
  <c r="AX2833" i="22"/>
  <c r="BH2833" i="22" s="1"/>
  <c r="AW2833" i="22"/>
  <c r="E2833" i="22"/>
  <c r="D2833" i="22"/>
  <c r="C2833" i="22"/>
  <c r="BD2832" i="22"/>
  <c r="BA2832" i="22"/>
  <c r="AZ2832" i="22"/>
  <c r="AY2832" i="22"/>
  <c r="AX2832" i="22"/>
  <c r="BH2832" i="22" s="1"/>
  <c r="AW2832" i="22"/>
  <c r="E2832" i="22"/>
  <c r="D2832" i="22"/>
  <c r="C2832" i="22"/>
  <c r="BD2831" i="22"/>
  <c r="BA2831" i="22"/>
  <c r="AZ2831" i="22"/>
  <c r="AY2831" i="22"/>
  <c r="AX2831" i="22"/>
  <c r="BH2831" i="22" s="1"/>
  <c r="AW2831" i="22"/>
  <c r="E2831" i="22"/>
  <c r="D2831" i="22"/>
  <c r="C2831" i="22"/>
  <c r="BD2830" i="22"/>
  <c r="BA2830" i="22"/>
  <c r="AZ2830" i="22"/>
  <c r="AY2830" i="22"/>
  <c r="AX2830" i="22"/>
  <c r="BH2830" i="22" s="1"/>
  <c r="AW2830" i="22"/>
  <c r="E2830" i="22"/>
  <c r="D2830" i="22"/>
  <c r="C2830" i="22"/>
  <c r="BH2829" i="22"/>
  <c r="BD2829" i="22"/>
  <c r="BA2829" i="22"/>
  <c r="AZ2829" i="22"/>
  <c r="AY2829" i="22"/>
  <c r="AX2829" i="22"/>
  <c r="AW2829" i="22"/>
  <c r="E2829" i="22"/>
  <c r="D2829" i="22"/>
  <c r="C2829" i="22"/>
  <c r="BD2828" i="22"/>
  <c r="BA2828" i="22"/>
  <c r="AZ2828" i="22"/>
  <c r="AY2828" i="22"/>
  <c r="AX2828" i="22"/>
  <c r="BH2828" i="22" s="1"/>
  <c r="AW2828" i="22"/>
  <c r="E2828" i="22"/>
  <c r="D2828" i="22"/>
  <c r="C2828" i="22"/>
  <c r="BD2827" i="22"/>
  <c r="BA2827" i="22"/>
  <c r="AZ2827" i="22"/>
  <c r="AY2827" i="22"/>
  <c r="AX2827" i="22"/>
  <c r="BH2827" i="22" s="1"/>
  <c r="AW2827" i="22"/>
  <c r="E2827" i="22"/>
  <c r="D2827" i="22"/>
  <c r="C2827" i="22"/>
  <c r="BD2826" i="22"/>
  <c r="BA2826" i="22"/>
  <c r="AZ2826" i="22"/>
  <c r="AY2826" i="22"/>
  <c r="AX2826" i="22"/>
  <c r="BH2826" i="22" s="1"/>
  <c r="AW2826" i="22"/>
  <c r="E2826" i="22"/>
  <c r="D2826" i="22"/>
  <c r="C2826" i="22"/>
  <c r="BD2825" i="22"/>
  <c r="BA2825" i="22"/>
  <c r="AZ2825" i="22"/>
  <c r="AY2825" i="22"/>
  <c r="AX2825" i="22"/>
  <c r="BH2825" i="22" s="1"/>
  <c r="AW2825" i="22"/>
  <c r="E2825" i="22"/>
  <c r="D2825" i="22"/>
  <c r="C2825" i="22"/>
  <c r="BD2824" i="22"/>
  <c r="BA2824" i="22"/>
  <c r="AZ2824" i="22"/>
  <c r="AY2824" i="22"/>
  <c r="AX2824" i="22"/>
  <c r="BH2824" i="22" s="1"/>
  <c r="AW2824" i="22"/>
  <c r="E2824" i="22"/>
  <c r="D2824" i="22"/>
  <c r="C2824" i="22"/>
  <c r="BH2823" i="22"/>
  <c r="BD2823" i="22"/>
  <c r="BA2823" i="22"/>
  <c r="AZ2823" i="22"/>
  <c r="AY2823" i="22"/>
  <c r="AX2823" i="22"/>
  <c r="AW2823" i="22"/>
  <c r="E2823" i="22"/>
  <c r="D2823" i="22"/>
  <c r="C2823" i="22"/>
  <c r="BD2822" i="22"/>
  <c r="BA2822" i="22"/>
  <c r="AZ2822" i="22"/>
  <c r="AY2822" i="22"/>
  <c r="AX2822" i="22"/>
  <c r="BH2822" i="22" s="1"/>
  <c r="AW2822" i="22"/>
  <c r="E2822" i="22"/>
  <c r="D2822" i="22"/>
  <c r="C2822" i="22"/>
  <c r="BD2821" i="22"/>
  <c r="BA2821" i="22"/>
  <c r="AZ2821" i="22"/>
  <c r="AY2821" i="22"/>
  <c r="AX2821" i="22"/>
  <c r="H2821" i="35" s="1"/>
  <c r="AW2821" i="22"/>
  <c r="E2821" i="22"/>
  <c r="D2821" i="22"/>
  <c r="C2821" i="22"/>
  <c r="BD2820" i="22"/>
  <c r="BA2820" i="22"/>
  <c r="AZ2820" i="22"/>
  <c r="AY2820" i="22"/>
  <c r="AX2820" i="22"/>
  <c r="BH2820" i="22" s="1"/>
  <c r="AW2820" i="22"/>
  <c r="E2820" i="22"/>
  <c r="D2820" i="22"/>
  <c r="C2820" i="22"/>
  <c r="BD2819" i="22"/>
  <c r="BA2819" i="22"/>
  <c r="AZ2819" i="22"/>
  <c r="AY2819" i="22"/>
  <c r="AX2819" i="22"/>
  <c r="BH2819" i="22" s="1"/>
  <c r="AW2819" i="22"/>
  <c r="E2819" i="22"/>
  <c r="D2819" i="22"/>
  <c r="C2819" i="22"/>
  <c r="BD2818" i="22"/>
  <c r="BA2818" i="22"/>
  <c r="AZ2818" i="22"/>
  <c r="AY2818" i="22"/>
  <c r="AX2818" i="22"/>
  <c r="BH2818" i="22" s="1"/>
  <c r="AW2818" i="22"/>
  <c r="E2818" i="22"/>
  <c r="D2818" i="22"/>
  <c r="C2818" i="22"/>
  <c r="BD2817" i="22"/>
  <c r="BA2817" i="22"/>
  <c r="AZ2817" i="22"/>
  <c r="AY2817" i="22"/>
  <c r="AX2817" i="22"/>
  <c r="BH2817" i="22" s="1"/>
  <c r="AW2817" i="22"/>
  <c r="E2817" i="22"/>
  <c r="D2817" i="22"/>
  <c r="C2817" i="22"/>
  <c r="BD2816" i="22"/>
  <c r="BA2816" i="22"/>
  <c r="AZ2816" i="22"/>
  <c r="AY2816" i="22"/>
  <c r="AX2816" i="22"/>
  <c r="BH2816" i="22" s="1"/>
  <c r="AW2816" i="22"/>
  <c r="E2816" i="22"/>
  <c r="D2816" i="22"/>
  <c r="C2816" i="22"/>
  <c r="BD2815" i="22"/>
  <c r="BA2815" i="22"/>
  <c r="AZ2815" i="22"/>
  <c r="AY2815" i="22"/>
  <c r="AX2815" i="22"/>
  <c r="BH2815" i="22" s="1"/>
  <c r="AW2815" i="22"/>
  <c r="E2815" i="22"/>
  <c r="D2815" i="22"/>
  <c r="C2815" i="22"/>
  <c r="BD2814" i="22"/>
  <c r="BA2814" i="22"/>
  <c r="AZ2814" i="22"/>
  <c r="AY2814" i="22"/>
  <c r="AX2814" i="22"/>
  <c r="BH2814" i="22" s="1"/>
  <c r="AW2814" i="22"/>
  <c r="E2814" i="22"/>
  <c r="D2814" i="22"/>
  <c r="C2814" i="22"/>
  <c r="BH2813" i="22"/>
  <c r="BD2813" i="22"/>
  <c r="BA2813" i="22"/>
  <c r="AZ2813" i="22"/>
  <c r="AY2813" i="22"/>
  <c r="AX2813" i="22"/>
  <c r="AW2813" i="22"/>
  <c r="E2813" i="22"/>
  <c r="D2813" i="22"/>
  <c r="C2813" i="22"/>
  <c r="BD2812" i="22"/>
  <c r="BA2812" i="22"/>
  <c r="AZ2812" i="22"/>
  <c r="AY2812" i="22"/>
  <c r="AX2812" i="22"/>
  <c r="BH2812" i="22" s="1"/>
  <c r="AW2812" i="22"/>
  <c r="E2812" i="22"/>
  <c r="D2812" i="22"/>
  <c r="C2812" i="22"/>
  <c r="BD2811" i="22"/>
  <c r="BA2811" i="22"/>
  <c r="AZ2811" i="22"/>
  <c r="AY2811" i="22"/>
  <c r="AX2811" i="22"/>
  <c r="BH2811" i="22" s="1"/>
  <c r="AW2811" i="22"/>
  <c r="E2811" i="22"/>
  <c r="D2811" i="22"/>
  <c r="C2811" i="22"/>
  <c r="BD2810" i="22"/>
  <c r="BA2810" i="22"/>
  <c r="AZ2810" i="22"/>
  <c r="AY2810" i="22"/>
  <c r="AX2810" i="22"/>
  <c r="BH2810" i="22" s="1"/>
  <c r="AW2810" i="22"/>
  <c r="E2810" i="22"/>
  <c r="D2810" i="22"/>
  <c r="C2810" i="22"/>
  <c r="BD2809" i="22"/>
  <c r="BA2809" i="22"/>
  <c r="AZ2809" i="22"/>
  <c r="AY2809" i="22"/>
  <c r="AX2809" i="22"/>
  <c r="BH2809" i="22" s="1"/>
  <c r="AW2809" i="22"/>
  <c r="E2809" i="22"/>
  <c r="D2809" i="22"/>
  <c r="C2809" i="22"/>
  <c r="BD2808" i="22"/>
  <c r="BA2808" i="22"/>
  <c r="AZ2808" i="22"/>
  <c r="AY2808" i="22"/>
  <c r="AX2808" i="22"/>
  <c r="BH2808" i="22" s="1"/>
  <c r="AW2808" i="22"/>
  <c r="E2808" i="22"/>
  <c r="D2808" i="22"/>
  <c r="C2808" i="22"/>
  <c r="BD2807" i="22"/>
  <c r="BA2807" i="22"/>
  <c r="AZ2807" i="22"/>
  <c r="AY2807" i="22"/>
  <c r="AX2807" i="22"/>
  <c r="BH2807" i="22" s="1"/>
  <c r="AW2807" i="22"/>
  <c r="E2807" i="22"/>
  <c r="D2807" i="22"/>
  <c r="C2807" i="22"/>
  <c r="BD2806" i="22"/>
  <c r="BA2806" i="22"/>
  <c r="AZ2806" i="22"/>
  <c r="AY2806" i="22"/>
  <c r="AX2806" i="22"/>
  <c r="BH2806" i="22" s="1"/>
  <c r="AW2806" i="22"/>
  <c r="E2806" i="22"/>
  <c r="D2806" i="22"/>
  <c r="C2806" i="22"/>
  <c r="BD2805" i="22"/>
  <c r="BA2805" i="22"/>
  <c r="AZ2805" i="22"/>
  <c r="AY2805" i="22"/>
  <c r="AX2805" i="22"/>
  <c r="BH2805" i="22" s="1"/>
  <c r="AW2805" i="22"/>
  <c r="E2805" i="22"/>
  <c r="D2805" i="22"/>
  <c r="C2805" i="22"/>
  <c r="BD2804" i="22"/>
  <c r="BA2804" i="22"/>
  <c r="AZ2804" i="22"/>
  <c r="AY2804" i="22"/>
  <c r="AX2804" i="22"/>
  <c r="BH2804" i="22" s="1"/>
  <c r="AW2804" i="22"/>
  <c r="E2804" i="22"/>
  <c r="D2804" i="22"/>
  <c r="C2804" i="22"/>
  <c r="BD2803" i="22"/>
  <c r="BA2803" i="22"/>
  <c r="AZ2803" i="22"/>
  <c r="AY2803" i="22"/>
  <c r="AX2803" i="22"/>
  <c r="BH2803" i="22" s="1"/>
  <c r="AW2803" i="22"/>
  <c r="E2803" i="22"/>
  <c r="D2803" i="22"/>
  <c r="C2803" i="22"/>
  <c r="BD2802" i="22"/>
  <c r="BA2802" i="22"/>
  <c r="AZ2802" i="22"/>
  <c r="AY2802" i="22"/>
  <c r="AX2802" i="22"/>
  <c r="BH2802" i="22" s="1"/>
  <c r="AW2802" i="22"/>
  <c r="E2802" i="22"/>
  <c r="D2802" i="22"/>
  <c r="C2802" i="22"/>
  <c r="BG2801" i="22"/>
  <c r="BG2802" i="22" s="1"/>
  <c r="BG2803" i="22" s="1"/>
  <c r="BG2804" i="22" s="1"/>
  <c r="BG2805" i="22" s="1"/>
  <c r="BG2806" i="22" s="1"/>
  <c r="BG2807" i="22" s="1"/>
  <c r="BG2808" i="22" s="1"/>
  <c r="BG2809" i="22" s="1"/>
  <c r="BG2810" i="22" s="1"/>
  <c r="BG2811" i="22" s="1"/>
  <c r="BG2812" i="22" s="1"/>
  <c r="BG2813" i="22" s="1"/>
  <c r="BG2814" i="22" s="1"/>
  <c r="BG2815" i="22" s="1"/>
  <c r="BG2816" i="22" s="1"/>
  <c r="BG2817" i="22" s="1"/>
  <c r="BG2818" i="22" s="1"/>
  <c r="BG2819" i="22" s="1"/>
  <c r="BG2820" i="22" s="1"/>
  <c r="BG2821" i="22" s="1"/>
  <c r="BG2822" i="22" s="1"/>
  <c r="BG2823" i="22" s="1"/>
  <c r="BG2824" i="22" s="1"/>
  <c r="BG2825" i="22" s="1"/>
  <c r="BG2826" i="22" s="1"/>
  <c r="BG2827" i="22" s="1"/>
  <c r="BG2828" i="22" s="1"/>
  <c r="BG2829" i="22" s="1"/>
  <c r="BG2830" i="22" s="1"/>
  <c r="BG2831" i="22" s="1"/>
  <c r="BG2832" i="22" s="1"/>
  <c r="BG2833" i="22" s="1"/>
  <c r="BG2834" i="22" s="1"/>
  <c r="BG2835" i="22" s="1"/>
  <c r="BD2801" i="22"/>
  <c r="BA2801" i="22"/>
  <c r="AZ2801" i="22"/>
  <c r="AY2801" i="22"/>
  <c r="AX2801" i="22"/>
  <c r="BH2801" i="22" s="1"/>
  <c r="AW2801" i="22"/>
  <c r="E2801" i="22"/>
  <c r="D2801" i="22"/>
  <c r="C2801" i="22"/>
  <c r="BD2800" i="22"/>
  <c r="BD2799" i="22"/>
  <c r="BD2798" i="22"/>
  <c r="BD2797" i="22"/>
  <c r="BD2796" i="22"/>
  <c r="BD2795" i="22"/>
  <c r="BD2794" i="22"/>
  <c r="BD2793" i="22"/>
  <c r="BD2792" i="22"/>
  <c r="BD2791" i="22"/>
  <c r="BD2790" i="22"/>
  <c r="BA2790" i="22"/>
  <c r="AZ2790" i="22"/>
  <c r="AY2790" i="22"/>
  <c r="AX2790" i="22"/>
  <c r="BH2790" i="22" s="1"/>
  <c r="AW2790" i="22"/>
  <c r="E2790" i="22"/>
  <c r="D2790" i="22"/>
  <c r="C2790" i="22"/>
  <c r="BD2789" i="22"/>
  <c r="BA2789" i="22"/>
  <c r="AZ2789" i="22"/>
  <c r="AY2789" i="22"/>
  <c r="AX2789" i="22"/>
  <c r="BH2789" i="22" s="1"/>
  <c r="AW2789" i="22"/>
  <c r="E2789" i="22"/>
  <c r="D2789" i="22"/>
  <c r="C2789" i="22"/>
  <c r="BD2788" i="22"/>
  <c r="BA2788" i="22"/>
  <c r="AZ2788" i="22"/>
  <c r="AY2788" i="22"/>
  <c r="AX2788" i="22"/>
  <c r="BH2788" i="22" s="1"/>
  <c r="AW2788" i="22"/>
  <c r="E2788" i="22"/>
  <c r="D2788" i="22"/>
  <c r="C2788" i="22"/>
  <c r="BD2787" i="22"/>
  <c r="BA2787" i="22"/>
  <c r="AZ2787" i="22"/>
  <c r="AY2787" i="22"/>
  <c r="AX2787" i="22"/>
  <c r="BH2787" i="22" s="1"/>
  <c r="AW2787" i="22"/>
  <c r="E2787" i="22"/>
  <c r="D2787" i="22"/>
  <c r="C2787" i="22"/>
  <c r="BD2786" i="22"/>
  <c r="BA2786" i="22"/>
  <c r="AZ2786" i="22"/>
  <c r="AY2786" i="22"/>
  <c r="AX2786" i="22"/>
  <c r="BH2786" i="22" s="1"/>
  <c r="AW2786" i="22"/>
  <c r="E2786" i="22"/>
  <c r="D2786" i="22"/>
  <c r="C2786" i="22"/>
  <c r="BD2785" i="22"/>
  <c r="BA2785" i="22"/>
  <c r="AZ2785" i="22"/>
  <c r="AY2785" i="22"/>
  <c r="AX2785" i="22"/>
  <c r="BH2785" i="22" s="1"/>
  <c r="AW2785" i="22"/>
  <c r="E2785" i="22"/>
  <c r="D2785" i="22"/>
  <c r="C2785" i="22"/>
  <c r="BD2784" i="22"/>
  <c r="BA2784" i="22"/>
  <c r="AZ2784" i="22"/>
  <c r="AY2784" i="22"/>
  <c r="AX2784" i="22"/>
  <c r="BH2784" i="22" s="1"/>
  <c r="AW2784" i="22"/>
  <c r="E2784" i="22"/>
  <c r="D2784" i="22"/>
  <c r="C2784" i="22"/>
  <c r="BD2783" i="22"/>
  <c r="BA2783" i="22"/>
  <c r="AZ2783" i="22"/>
  <c r="AY2783" i="22"/>
  <c r="AX2783" i="22"/>
  <c r="BH2783" i="22" s="1"/>
  <c r="AW2783" i="22"/>
  <c r="E2783" i="22"/>
  <c r="D2783" i="22"/>
  <c r="C2783" i="22"/>
  <c r="BD2782" i="22"/>
  <c r="BA2782" i="22"/>
  <c r="AZ2782" i="22"/>
  <c r="AY2782" i="22"/>
  <c r="AX2782" i="22"/>
  <c r="BH2782" i="22" s="1"/>
  <c r="AW2782" i="22"/>
  <c r="E2782" i="22"/>
  <c r="D2782" i="22"/>
  <c r="C2782" i="22"/>
  <c r="BH2781" i="22"/>
  <c r="BD2781" i="22"/>
  <c r="BA2781" i="22"/>
  <c r="AZ2781" i="22"/>
  <c r="AY2781" i="22"/>
  <c r="AX2781" i="22"/>
  <c r="AW2781" i="22"/>
  <c r="E2781" i="22"/>
  <c r="D2781" i="22"/>
  <c r="C2781" i="22"/>
  <c r="BD2780" i="22"/>
  <c r="BA2780" i="22"/>
  <c r="AZ2780" i="22"/>
  <c r="AY2780" i="22"/>
  <c r="AX2780" i="22"/>
  <c r="BH2780" i="22" s="1"/>
  <c r="AW2780" i="22"/>
  <c r="E2780" i="22"/>
  <c r="D2780" i="22"/>
  <c r="C2780" i="22"/>
  <c r="BD2779" i="22"/>
  <c r="BA2779" i="22"/>
  <c r="AZ2779" i="22"/>
  <c r="AY2779" i="22"/>
  <c r="AX2779" i="22"/>
  <c r="BH2779" i="22" s="1"/>
  <c r="AW2779" i="22"/>
  <c r="E2779" i="22"/>
  <c r="D2779" i="22"/>
  <c r="C2779" i="22"/>
  <c r="BD2778" i="22"/>
  <c r="BA2778" i="22"/>
  <c r="AZ2778" i="22"/>
  <c r="AY2778" i="22"/>
  <c r="AX2778" i="22"/>
  <c r="BH2778" i="22" s="1"/>
  <c r="AW2778" i="22"/>
  <c r="E2778" i="22"/>
  <c r="D2778" i="22"/>
  <c r="C2778" i="22"/>
  <c r="BD2777" i="22"/>
  <c r="BA2777" i="22"/>
  <c r="AZ2777" i="22"/>
  <c r="AY2777" i="22"/>
  <c r="AX2777" i="22"/>
  <c r="BH2777" i="22" s="1"/>
  <c r="AW2777" i="22"/>
  <c r="E2777" i="22"/>
  <c r="D2777" i="22"/>
  <c r="C2777" i="22"/>
  <c r="BD2776" i="22"/>
  <c r="BA2776" i="22"/>
  <c r="AZ2776" i="22"/>
  <c r="AY2776" i="22"/>
  <c r="AX2776" i="22"/>
  <c r="BH2776" i="22" s="1"/>
  <c r="AW2776" i="22"/>
  <c r="E2776" i="22"/>
  <c r="D2776" i="22"/>
  <c r="C2776" i="22"/>
  <c r="BD2775" i="22"/>
  <c r="BA2775" i="22"/>
  <c r="AZ2775" i="22"/>
  <c r="AY2775" i="22"/>
  <c r="AX2775" i="22"/>
  <c r="BH2775" i="22" s="1"/>
  <c r="AW2775" i="22"/>
  <c r="E2775" i="22"/>
  <c r="D2775" i="22"/>
  <c r="C2775" i="22"/>
  <c r="BD2774" i="22"/>
  <c r="BA2774" i="22"/>
  <c r="AZ2774" i="22"/>
  <c r="AY2774" i="22"/>
  <c r="AX2774" i="22"/>
  <c r="BH2774" i="22" s="1"/>
  <c r="AW2774" i="22"/>
  <c r="E2774" i="22"/>
  <c r="D2774" i="22"/>
  <c r="C2774" i="22"/>
  <c r="BD2773" i="22"/>
  <c r="BA2773" i="22"/>
  <c r="AZ2773" i="22"/>
  <c r="AY2773" i="22"/>
  <c r="AX2773" i="22"/>
  <c r="BH2773" i="22" s="1"/>
  <c r="AW2773" i="22"/>
  <c r="E2773" i="22"/>
  <c r="D2773" i="22"/>
  <c r="C2773" i="22"/>
  <c r="BD2772" i="22"/>
  <c r="BA2772" i="22"/>
  <c r="AZ2772" i="22"/>
  <c r="AY2772" i="22"/>
  <c r="AX2772" i="22"/>
  <c r="BH2772" i="22" s="1"/>
  <c r="AW2772" i="22"/>
  <c r="E2772" i="22"/>
  <c r="D2772" i="22"/>
  <c r="C2772" i="22"/>
  <c r="BD2771" i="22"/>
  <c r="BA2771" i="22"/>
  <c r="AZ2771" i="22"/>
  <c r="AY2771" i="22"/>
  <c r="AX2771" i="22"/>
  <c r="BH2771" i="22" s="1"/>
  <c r="AW2771" i="22"/>
  <c r="E2771" i="22"/>
  <c r="D2771" i="22"/>
  <c r="C2771" i="22"/>
  <c r="BD2770" i="22"/>
  <c r="BA2770" i="22"/>
  <c r="AZ2770" i="22"/>
  <c r="AY2770" i="22"/>
  <c r="AX2770" i="22"/>
  <c r="BH2770" i="22" s="1"/>
  <c r="AW2770" i="22"/>
  <c r="E2770" i="22"/>
  <c r="D2770" i="22"/>
  <c r="C2770" i="22"/>
  <c r="BD2769" i="22"/>
  <c r="BA2769" i="22"/>
  <c r="AZ2769" i="22"/>
  <c r="AY2769" i="22"/>
  <c r="AX2769" i="22"/>
  <c r="BH2769" i="22" s="1"/>
  <c r="AW2769" i="22"/>
  <c r="E2769" i="22"/>
  <c r="D2769" i="22"/>
  <c r="C2769" i="22"/>
  <c r="BD2768" i="22"/>
  <c r="BA2768" i="22"/>
  <c r="AZ2768" i="22"/>
  <c r="AY2768" i="22"/>
  <c r="AX2768" i="22"/>
  <c r="BH2768" i="22" s="1"/>
  <c r="AW2768" i="22"/>
  <c r="E2768" i="22"/>
  <c r="D2768" i="22"/>
  <c r="C2768" i="22"/>
  <c r="BD2767" i="22"/>
  <c r="BA2767" i="22"/>
  <c r="AZ2767" i="22"/>
  <c r="AY2767" i="22"/>
  <c r="AX2767" i="22"/>
  <c r="BH2767" i="22" s="1"/>
  <c r="AW2767" i="22"/>
  <c r="E2767" i="22"/>
  <c r="D2767" i="22"/>
  <c r="C2767" i="22"/>
  <c r="BH2766" i="22"/>
  <c r="BD2766" i="22"/>
  <c r="BA2766" i="22"/>
  <c r="AZ2766" i="22"/>
  <c r="AY2766" i="22"/>
  <c r="AX2766" i="22"/>
  <c r="AW2766" i="22"/>
  <c r="E2766" i="22"/>
  <c r="D2766" i="22"/>
  <c r="C2766" i="22"/>
  <c r="BD2765" i="22"/>
  <c r="BA2765" i="22"/>
  <c r="AZ2765" i="22"/>
  <c r="AY2765" i="22"/>
  <c r="AX2765" i="22"/>
  <c r="BH2765" i="22" s="1"/>
  <c r="AW2765" i="22"/>
  <c r="E2765" i="22"/>
  <c r="D2765" i="22"/>
  <c r="C2765" i="22"/>
  <c r="BD2764" i="22"/>
  <c r="BA2764" i="22"/>
  <c r="AZ2764" i="22"/>
  <c r="AY2764" i="22"/>
  <c r="AX2764" i="22"/>
  <c r="BH2764" i="22" s="1"/>
  <c r="AW2764" i="22"/>
  <c r="E2764" i="22"/>
  <c r="D2764" i="22"/>
  <c r="C2764" i="22"/>
  <c r="BD2763" i="22"/>
  <c r="BA2763" i="22"/>
  <c r="AZ2763" i="22"/>
  <c r="AY2763" i="22"/>
  <c r="AX2763" i="22"/>
  <c r="BH2763" i="22" s="1"/>
  <c r="AW2763" i="22"/>
  <c r="E2763" i="22"/>
  <c r="D2763" i="22"/>
  <c r="C2763" i="22"/>
  <c r="BD2762" i="22"/>
  <c r="BA2762" i="22"/>
  <c r="AZ2762" i="22"/>
  <c r="AY2762" i="22"/>
  <c r="AX2762" i="22"/>
  <c r="BH2762" i="22" s="1"/>
  <c r="AW2762" i="22"/>
  <c r="E2762" i="22"/>
  <c r="D2762" i="22"/>
  <c r="C2762" i="22"/>
  <c r="BD2761" i="22"/>
  <c r="BA2761" i="22"/>
  <c r="AZ2761" i="22"/>
  <c r="AY2761" i="22"/>
  <c r="AX2761" i="22"/>
  <c r="BH2761" i="22" s="1"/>
  <c r="AW2761" i="22"/>
  <c r="E2761" i="22"/>
  <c r="D2761" i="22"/>
  <c r="C2761" i="22"/>
  <c r="BD2760" i="22"/>
  <c r="BA2760" i="22"/>
  <c r="AZ2760" i="22"/>
  <c r="AY2760" i="22"/>
  <c r="AX2760" i="22"/>
  <c r="BH2760" i="22" s="1"/>
  <c r="AW2760" i="22"/>
  <c r="E2760" i="22"/>
  <c r="D2760" i="22"/>
  <c r="C2760" i="22"/>
  <c r="BD2759" i="22"/>
  <c r="BA2759" i="22"/>
  <c r="AZ2759" i="22"/>
  <c r="AY2759" i="22"/>
  <c r="AX2759" i="22"/>
  <c r="BH2759" i="22" s="1"/>
  <c r="AW2759" i="22"/>
  <c r="E2759" i="22"/>
  <c r="D2759" i="22"/>
  <c r="C2759" i="22"/>
  <c r="BD2758" i="22"/>
  <c r="BA2758" i="22"/>
  <c r="AZ2758" i="22"/>
  <c r="AY2758" i="22"/>
  <c r="AX2758" i="22"/>
  <c r="BH2758" i="22" s="1"/>
  <c r="AW2758" i="22"/>
  <c r="E2758" i="22"/>
  <c r="D2758" i="22"/>
  <c r="C2758" i="22"/>
  <c r="BD2757" i="22"/>
  <c r="BA2757" i="22"/>
  <c r="AZ2757" i="22"/>
  <c r="AY2757" i="22"/>
  <c r="AX2757" i="22"/>
  <c r="BH2757" i="22" s="1"/>
  <c r="AW2757" i="22"/>
  <c r="E2757" i="22"/>
  <c r="D2757" i="22"/>
  <c r="C2757" i="22"/>
  <c r="BD2756" i="22"/>
  <c r="BA2756" i="22"/>
  <c r="AZ2756" i="22"/>
  <c r="AY2756" i="22"/>
  <c r="AX2756" i="22"/>
  <c r="BH2756" i="22" s="1"/>
  <c r="AW2756" i="22"/>
  <c r="E2756" i="22"/>
  <c r="D2756" i="22"/>
  <c r="C2756" i="22"/>
  <c r="BD2755" i="22"/>
  <c r="BD2754" i="22"/>
  <c r="BD2753" i="22"/>
  <c r="BD2752" i="22"/>
  <c r="BD2751" i="22"/>
  <c r="BD2750" i="22"/>
  <c r="BD2749" i="22"/>
  <c r="BD2748" i="22"/>
  <c r="BD2747" i="22"/>
  <c r="BD2746" i="22"/>
  <c r="BD2745" i="22"/>
  <c r="BA2745" i="22"/>
  <c r="AZ2745" i="22"/>
  <c r="AY2745" i="22"/>
  <c r="AX2745" i="22"/>
  <c r="BH2745" i="22" s="1"/>
  <c r="AW2745" i="22"/>
  <c r="E2745" i="22"/>
  <c r="D2745" i="22"/>
  <c r="C2745" i="22"/>
  <c r="BD2744" i="22"/>
  <c r="BA2744" i="22"/>
  <c r="AZ2744" i="22"/>
  <c r="AY2744" i="22"/>
  <c r="AX2744" i="22"/>
  <c r="BH2744" i="22" s="1"/>
  <c r="AW2744" i="22"/>
  <c r="E2744" i="22"/>
  <c r="D2744" i="22"/>
  <c r="C2744" i="22"/>
  <c r="BD2743" i="22"/>
  <c r="BA2743" i="22"/>
  <c r="AZ2743" i="22"/>
  <c r="AY2743" i="22"/>
  <c r="AX2743" i="22"/>
  <c r="BH2743" i="22" s="1"/>
  <c r="AW2743" i="22"/>
  <c r="E2743" i="22"/>
  <c r="D2743" i="22"/>
  <c r="C2743" i="22"/>
  <c r="BD2742" i="22"/>
  <c r="BA2742" i="22"/>
  <c r="AZ2742" i="22"/>
  <c r="AY2742" i="22"/>
  <c r="AX2742" i="22"/>
  <c r="BH2742" i="22" s="1"/>
  <c r="AW2742" i="22"/>
  <c r="E2742" i="22"/>
  <c r="D2742" i="22"/>
  <c r="C2742" i="22"/>
  <c r="BD2741" i="22"/>
  <c r="BA2741" i="22"/>
  <c r="AZ2741" i="22"/>
  <c r="AY2741" i="22"/>
  <c r="AX2741" i="22"/>
  <c r="BH2741" i="22" s="1"/>
  <c r="AW2741" i="22"/>
  <c r="E2741" i="22"/>
  <c r="D2741" i="22"/>
  <c r="C2741" i="22"/>
  <c r="BD2740" i="22"/>
  <c r="BA2740" i="22"/>
  <c r="AZ2740" i="22"/>
  <c r="AY2740" i="22"/>
  <c r="AX2740" i="22"/>
  <c r="BH2740" i="22" s="1"/>
  <c r="AW2740" i="22"/>
  <c r="E2740" i="22"/>
  <c r="D2740" i="22"/>
  <c r="C2740" i="22"/>
  <c r="BD2739" i="22"/>
  <c r="BA2739" i="22"/>
  <c r="AZ2739" i="22"/>
  <c r="AY2739" i="22"/>
  <c r="AX2739" i="22"/>
  <c r="BH2739" i="22" s="1"/>
  <c r="AW2739" i="22"/>
  <c r="E2739" i="22"/>
  <c r="D2739" i="22"/>
  <c r="C2739" i="22"/>
  <c r="BD2738" i="22"/>
  <c r="BA2738" i="22"/>
  <c r="AZ2738" i="22"/>
  <c r="AY2738" i="22"/>
  <c r="AX2738" i="22"/>
  <c r="BH2738" i="22" s="1"/>
  <c r="AW2738" i="22"/>
  <c r="E2738" i="22"/>
  <c r="D2738" i="22"/>
  <c r="C2738" i="22"/>
  <c r="BD2737" i="22"/>
  <c r="BA2737" i="22"/>
  <c r="AZ2737" i="22"/>
  <c r="AY2737" i="22"/>
  <c r="AX2737" i="22"/>
  <c r="BH2737" i="22" s="1"/>
  <c r="AW2737" i="22"/>
  <c r="E2737" i="22"/>
  <c r="D2737" i="22"/>
  <c r="C2737" i="22"/>
  <c r="BD2736" i="22"/>
  <c r="BA2736" i="22"/>
  <c r="AZ2736" i="22"/>
  <c r="AY2736" i="22"/>
  <c r="AX2736" i="22"/>
  <c r="BH2736" i="22" s="1"/>
  <c r="AW2736" i="22"/>
  <c r="E2736" i="22"/>
  <c r="D2736" i="22"/>
  <c r="C2736" i="22"/>
  <c r="BD2735" i="22"/>
  <c r="BA2735" i="22"/>
  <c r="AZ2735" i="22"/>
  <c r="AY2735" i="22"/>
  <c r="AX2735" i="22"/>
  <c r="BH2735" i="22" s="1"/>
  <c r="AW2735" i="22"/>
  <c r="E2735" i="22"/>
  <c r="D2735" i="22"/>
  <c r="C2735" i="22"/>
  <c r="BD2734" i="22"/>
  <c r="BA2734" i="22"/>
  <c r="AZ2734" i="22"/>
  <c r="AY2734" i="22"/>
  <c r="AX2734" i="22"/>
  <c r="BH2734" i="22" s="1"/>
  <c r="AW2734" i="22"/>
  <c r="E2734" i="22"/>
  <c r="D2734" i="22"/>
  <c r="C2734" i="22"/>
  <c r="BD2733" i="22"/>
  <c r="BA2733" i="22"/>
  <c r="AZ2733" i="22"/>
  <c r="AY2733" i="22"/>
  <c r="AX2733" i="22"/>
  <c r="BH2733" i="22" s="1"/>
  <c r="AW2733" i="22"/>
  <c r="E2733" i="22"/>
  <c r="D2733" i="22"/>
  <c r="C2733" i="22"/>
  <c r="BH2732" i="22"/>
  <c r="BD2732" i="22"/>
  <c r="BA2732" i="22"/>
  <c r="AZ2732" i="22"/>
  <c r="AY2732" i="22"/>
  <c r="AX2732" i="22"/>
  <c r="AW2732" i="22"/>
  <c r="E2732" i="22"/>
  <c r="D2732" i="22"/>
  <c r="C2732" i="22"/>
  <c r="BD2731" i="22"/>
  <c r="BA2731" i="22"/>
  <c r="AZ2731" i="22"/>
  <c r="AY2731" i="22"/>
  <c r="AX2731" i="22"/>
  <c r="BH2731" i="22" s="1"/>
  <c r="AW2731" i="22"/>
  <c r="E2731" i="22"/>
  <c r="D2731" i="22"/>
  <c r="C2731" i="22"/>
  <c r="BD2730" i="22"/>
  <c r="BA2730" i="22"/>
  <c r="AZ2730" i="22"/>
  <c r="AY2730" i="22"/>
  <c r="AX2730" i="22"/>
  <c r="BH2730" i="22" s="1"/>
  <c r="AW2730" i="22"/>
  <c r="E2730" i="22"/>
  <c r="D2730" i="22"/>
  <c r="C2730" i="22"/>
  <c r="BD2729" i="22"/>
  <c r="BA2729" i="22"/>
  <c r="AZ2729" i="22"/>
  <c r="AY2729" i="22"/>
  <c r="AX2729" i="22"/>
  <c r="BH2729" i="22" s="1"/>
  <c r="AW2729" i="22"/>
  <c r="E2729" i="22"/>
  <c r="D2729" i="22"/>
  <c r="C2729" i="22"/>
  <c r="BD2728" i="22"/>
  <c r="BA2728" i="22"/>
  <c r="AZ2728" i="22"/>
  <c r="AY2728" i="22"/>
  <c r="AX2728" i="22"/>
  <c r="BH2728" i="22" s="1"/>
  <c r="AW2728" i="22"/>
  <c r="E2728" i="22"/>
  <c r="D2728" i="22"/>
  <c r="C2728" i="22"/>
  <c r="BD2727" i="22"/>
  <c r="BA2727" i="22"/>
  <c r="AZ2727" i="22"/>
  <c r="AY2727" i="22"/>
  <c r="AX2727" i="22"/>
  <c r="BH2727" i="22" s="1"/>
  <c r="AW2727" i="22"/>
  <c r="E2727" i="22"/>
  <c r="D2727" i="22"/>
  <c r="C2727" i="22"/>
  <c r="BD2726" i="22"/>
  <c r="BA2726" i="22"/>
  <c r="AZ2726" i="22"/>
  <c r="AY2726" i="22"/>
  <c r="AX2726" i="22"/>
  <c r="BH2726" i="22" s="1"/>
  <c r="AW2726" i="22"/>
  <c r="E2726" i="22"/>
  <c r="D2726" i="22"/>
  <c r="C2726" i="22"/>
  <c r="BH2725" i="22"/>
  <c r="BD2725" i="22"/>
  <c r="BA2725" i="22"/>
  <c r="AZ2725" i="22"/>
  <c r="AY2725" i="22"/>
  <c r="AX2725" i="22"/>
  <c r="AW2725" i="22"/>
  <c r="E2725" i="22"/>
  <c r="D2725" i="22"/>
  <c r="C2725" i="22"/>
  <c r="BD2724" i="22"/>
  <c r="BA2724" i="22"/>
  <c r="AZ2724" i="22"/>
  <c r="AY2724" i="22"/>
  <c r="AX2724" i="22"/>
  <c r="BH2724" i="22" s="1"/>
  <c r="AW2724" i="22"/>
  <c r="E2724" i="22"/>
  <c r="D2724" i="22"/>
  <c r="C2724" i="22"/>
  <c r="BD2723" i="22"/>
  <c r="BA2723" i="22"/>
  <c r="AZ2723" i="22"/>
  <c r="AY2723" i="22"/>
  <c r="AX2723" i="22"/>
  <c r="BH2723" i="22" s="1"/>
  <c r="AW2723" i="22"/>
  <c r="E2723" i="22"/>
  <c r="D2723" i="22"/>
  <c r="C2723" i="22"/>
  <c r="BD2722" i="22"/>
  <c r="BA2722" i="22"/>
  <c r="AZ2722" i="22"/>
  <c r="AY2722" i="22"/>
  <c r="AX2722" i="22"/>
  <c r="BH2722" i="22" s="1"/>
  <c r="AW2722" i="22"/>
  <c r="E2722" i="22"/>
  <c r="D2722" i="22"/>
  <c r="C2722" i="22"/>
  <c r="BD2721" i="22"/>
  <c r="BA2721" i="22"/>
  <c r="AZ2721" i="22"/>
  <c r="AY2721" i="22"/>
  <c r="AX2721" i="22"/>
  <c r="BH2721" i="22" s="1"/>
  <c r="AW2721" i="22"/>
  <c r="E2721" i="22"/>
  <c r="D2721" i="22"/>
  <c r="C2721" i="22"/>
  <c r="BD2720" i="22"/>
  <c r="BA2720" i="22"/>
  <c r="AZ2720" i="22"/>
  <c r="AY2720" i="22"/>
  <c r="AX2720" i="22"/>
  <c r="BH2720" i="22" s="1"/>
  <c r="AW2720" i="22"/>
  <c r="E2720" i="22"/>
  <c r="D2720" i="22"/>
  <c r="C2720" i="22"/>
  <c r="BD2719" i="22"/>
  <c r="BA2719" i="22"/>
  <c r="AZ2719" i="22"/>
  <c r="AY2719" i="22"/>
  <c r="AX2719" i="22"/>
  <c r="BH2719" i="22" s="1"/>
  <c r="AW2719" i="22"/>
  <c r="E2719" i="22"/>
  <c r="D2719" i="22"/>
  <c r="C2719" i="22"/>
  <c r="BD2718" i="22"/>
  <c r="BA2718" i="22"/>
  <c r="AZ2718" i="22"/>
  <c r="AY2718" i="22"/>
  <c r="AX2718" i="22"/>
  <c r="BH2718" i="22" s="1"/>
  <c r="AW2718" i="22"/>
  <c r="E2718" i="22"/>
  <c r="D2718" i="22"/>
  <c r="C2718" i="22"/>
  <c r="BD2717" i="22"/>
  <c r="BA2717" i="22"/>
  <c r="AZ2717" i="22"/>
  <c r="AY2717" i="22"/>
  <c r="AX2717" i="22"/>
  <c r="BH2717" i="22" s="1"/>
  <c r="AW2717" i="22"/>
  <c r="E2717" i="22"/>
  <c r="D2717" i="22"/>
  <c r="C2717" i="22"/>
  <c r="BD2716" i="22"/>
  <c r="BA2716" i="22"/>
  <c r="AZ2716" i="22"/>
  <c r="AY2716" i="22"/>
  <c r="AX2716" i="22"/>
  <c r="BH2716" i="22" s="1"/>
  <c r="AW2716" i="22"/>
  <c r="E2716" i="22"/>
  <c r="D2716" i="22"/>
  <c r="C2716" i="22"/>
  <c r="BD2715" i="22"/>
  <c r="BA2715" i="22"/>
  <c r="AZ2715" i="22"/>
  <c r="AY2715" i="22"/>
  <c r="AX2715" i="22"/>
  <c r="BH2715" i="22" s="1"/>
  <c r="AW2715" i="22"/>
  <c r="E2715" i="22"/>
  <c r="D2715" i="22"/>
  <c r="C2715" i="22"/>
  <c r="BD2714" i="22"/>
  <c r="BA2714" i="22"/>
  <c r="AZ2714" i="22"/>
  <c r="AY2714" i="22"/>
  <c r="AX2714" i="22"/>
  <c r="BH2714" i="22" s="1"/>
  <c r="AW2714" i="22"/>
  <c r="E2714" i="22"/>
  <c r="D2714" i="22"/>
  <c r="C2714" i="22"/>
  <c r="BD2713" i="22"/>
  <c r="BA2713" i="22"/>
  <c r="AZ2713" i="22"/>
  <c r="AY2713" i="22"/>
  <c r="AX2713" i="22"/>
  <c r="BH2713" i="22" s="1"/>
  <c r="AW2713" i="22"/>
  <c r="E2713" i="22"/>
  <c r="D2713" i="22"/>
  <c r="C2713" i="22"/>
  <c r="BD2712" i="22"/>
  <c r="BA2712" i="22"/>
  <c r="AZ2712" i="22"/>
  <c r="AY2712" i="22"/>
  <c r="AX2712" i="22"/>
  <c r="BH2712" i="22" s="1"/>
  <c r="AW2712" i="22"/>
  <c r="E2712" i="22"/>
  <c r="D2712" i="22"/>
  <c r="C2712" i="22"/>
  <c r="BD2711" i="22"/>
  <c r="BA2711" i="22"/>
  <c r="AZ2711" i="22"/>
  <c r="AY2711" i="22"/>
  <c r="AX2711" i="22"/>
  <c r="BH2711" i="22" s="1"/>
  <c r="AW2711" i="22"/>
  <c r="E2711" i="22"/>
  <c r="D2711" i="22"/>
  <c r="C2711" i="22"/>
  <c r="BD2710" i="22"/>
  <c r="BD2709" i="22"/>
  <c r="BD2708" i="22"/>
  <c r="BD2707" i="22"/>
  <c r="BD2706" i="22"/>
  <c r="BD2705" i="22"/>
  <c r="BD2704" i="22"/>
  <c r="BD2703" i="22"/>
  <c r="BD2702" i="22"/>
  <c r="BD2701" i="22"/>
  <c r="BD2700" i="22"/>
  <c r="BA2700" i="22"/>
  <c r="AZ2700" i="22"/>
  <c r="AY2700" i="22"/>
  <c r="AX2700" i="22"/>
  <c r="BH2700" i="22" s="1"/>
  <c r="AW2700" i="22"/>
  <c r="E2700" i="22"/>
  <c r="D2700" i="22"/>
  <c r="C2700" i="22"/>
  <c r="BD2699" i="22"/>
  <c r="BA2699" i="22"/>
  <c r="AZ2699" i="22"/>
  <c r="AY2699" i="22"/>
  <c r="AX2699" i="22"/>
  <c r="BH2699" i="22" s="1"/>
  <c r="AW2699" i="22"/>
  <c r="E2699" i="22"/>
  <c r="D2699" i="22"/>
  <c r="C2699" i="22"/>
  <c r="BD2698" i="22"/>
  <c r="BA2698" i="22"/>
  <c r="AZ2698" i="22"/>
  <c r="AY2698" i="22"/>
  <c r="AX2698" i="22"/>
  <c r="BH2698" i="22" s="1"/>
  <c r="AW2698" i="22"/>
  <c r="E2698" i="22"/>
  <c r="D2698" i="22"/>
  <c r="C2698" i="22"/>
  <c r="BD2697" i="22"/>
  <c r="BA2697" i="22"/>
  <c r="AZ2697" i="22"/>
  <c r="AY2697" i="22"/>
  <c r="AX2697" i="22"/>
  <c r="BH2697" i="22" s="1"/>
  <c r="AW2697" i="22"/>
  <c r="E2697" i="22"/>
  <c r="D2697" i="22"/>
  <c r="C2697" i="22"/>
  <c r="BD2696" i="22"/>
  <c r="BA2696" i="22"/>
  <c r="AZ2696" i="22"/>
  <c r="AY2696" i="22"/>
  <c r="AX2696" i="22"/>
  <c r="BH2696" i="22" s="1"/>
  <c r="AW2696" i="22"/>
  <c r="E2696" i="22"/>
  <c r="D2696" i="22"/>
  <c r="C2696" i="22"/>
  <c r="BD2695" i="22"/>
  <c r="BA2695" i="22"/>
  <c r="AZ2695" i="22"/>
  <c r="AY2695" i="22"/>
  <c r="AX2695" i="22"/>
  <c r="BH2695" i="22" s="1"/>
  <c r="AW2695" i="22"/>
  <c r="E2695" i="22"/>
  <c r="D2695" i="22"/>
  <c r="C2695" i="22"/>
  <c r="BD2694" i="22"/>
  <c r="BA2694" i="22"/>
  <c r="AZ2694" i="22"/>
  <c r="AY2694" i="22"/>
  <c r="AX2694" i="22"/>
  <c r="BH2694" i="22" s="1"/>
  <c r="AW2694" i="22"/>
  <c r="E2694" i="22"/>
  <c r="D2694" i="22"/>
  <c r="C2694" i="22"/>
  <c r="BD2693" i="22"/>
  <c r="BA2693" i="22"/>
  <c r="AZ2693" i="22"/>
  <c r="AY2693" i="22"/>
  <c r="AX2693" i="22"/>
  <c r="BH2693" i="22" s="1"/>
  <c r="AW2693" i="22"/>
  <c r="E2693" i="22"/>
  <c r="D2693" i="22"/>
  <c r="C2693" i="22"/>
  <c r="BD2692" i="22"/>
  <c r="BA2692" i="22"/>
  <c r="AZ2692" i="22"/>
  <c r="AY2692" i="22"/>
  <c r="AX2692" i="22"/>
  <c r="BH2692" i="22" s="1"/>
  <c r="AW2692" i="22"/>
  <c r="E2692" i="22"/>
  <c r="D2692" i="22"/>
  <c r="C2692" i="22"/>
  <c r="BD2691" i="22"/>
  <c r="BA2691" i="22"/>
  <c r="AZ2691" i="22"/>
  <c r="AY2691" i="22"/>
  <c r="AX2691" i="22"/>
  <c r="BH2691" i="22" s="1"/>
  <c r="AW2691" i="22"/>
  <c r="E2691" i="22"/>
  <c r="D2691" i="22"/>
  <c r="C2691" i="22"/>
  <c r="BD2690" i="22"/>
  <c r="BA2690" i="22"/>
  <c r="AZ2690" i="22"/>
  <c r="AY2690" i="22"/>
  <c r="AX2690" i="22"/>
  <c r="BH2690" i="22" s="1"/>
  <c r="AW2690" i="22"/>
  <c r="E2690" i="22"/>
  <c r="D2690" i="22"/>
  <c r="C2690" i="22"/>
  <c r="BD2689" i="22"/>
  <c r="BA2689" i="22"/>
  <c r="AZ2689" i="22"/>
  <c r="AY2689" i="22"/>
  <c r="AX2689" i="22"/>
  <c r="BH2689" i="22" s="1"/>
  <c r="AW2689" i="22"/>
  <c r="E2689" i="22"/>
  <c r="D2689" i="22"/>
  <c r="C2689" i="22"/>
  <c r="BD2688" i="22"/>
  <c r="BA2688" i="22"/>
  <c r="AZ2688" i="22"/>
  <c r="AY2688" i="22"/>
  <c r="AX2688" i="22"/>
  <c r="BH2688" i="22" s="1"/>
  <c r="AW2688" i="22"/>
  <c r="E2688" i="22"/>
  <c r="D2688" i="22"/>
  <c r="C2688" i="22"/>
  <c r="BD2687" i="22"/>
  <c r="BA2687" i="22"/>
  <c r="AZ2687" i="22"/>
  <c r="AY2687" i="22"/>
  <c r="AX2687" i="22"/>
  <c r="BH2687" i="22" s="1"/>
  <c r="AW2687" i="22"/>
  <c r="E2687" i="22"/>
  <c r="D2687" i="22"/>
  <c r="C2687" i="22"/>
  <c r="BD2686" i="22"/>
  <c r="BA2686" i="22"/>
  <c r="AZ2686" i="22"/>
  <c r="AY2686" i="22"/>
  <c r="AX2686" i="22"/>
  <c r="BH2686" i="22" s="1"/>
  <c r="AW2686" i="22"/>
  <c r="E2686" i="22"/>
  <c r="D2686" i="22"/>
  <c r="C2686" i="22"/>
  <c r="BD2685" i="22"/>
  <c r="BA2685" i="22"/>
  <c r="AZ2685" i="22"/>
  <c r="AY2685" i="22"/>
  <c r="AX2685" i="22"/>
  <c r="BH2685" i="22" s="1"/>
  <c r="AW2685" i="22"/>
  <c r="E2685" i="22"/>
  <c r="D2685" i="22"/>
  <c r="C2685" i="22"/>
  <c r="BD2684" i="22"/>
  <c r="BA2684" i="22"/>
  <c r="AZ2684" i="22"/>
  <c r="AY2684" i="22"/>
  <c r="AX2684" i="22"/>
  <c r="BH2684" i="22" s="1"/>
  <c r="AW2684" i="22"/>
  <c r="E2684" i="22"/>
  <c r="D2684" i="22"/>
  <c r="C2684" i="22"/>
  <c r="BD2683" i="22"/>
  <c r="BA2683" i="22"/>
  <c r="AZ2683" i="22"/>
  <c r="AY2683" i="22"/>
  <c r="AX2683" i="22"/>
  <c r="BH2683" i="22" s="1"/>
  <c r="AW2683" i="22"/>
  <c r="E2683" i="22"/>
  <c r="D2683" i="22"/>
  <c r="C2683" i="22"/>
  <c r="BD2682" i="22"/>
  <c r="BA2682" i="22"/>
  <c r="AZ2682" i="22"/>
  <c r="AY2682" i="22"/>
  <c r="AX2682" i="22"/>
  <c r="BH2682" i="22" s="1"/>
  <c r="AW2682" i="22"/>
  <c r="E2682" i="22"/>
  <c r="D2682" i="22"/>
  <c r="C2682" i="22"/>
  <c r="BD2681" i="22"/>
  <c r="BA2681" i="22"/>
  <c r="AZ2681" i="22"/>
  <c r="AY2681" i="22"/>
  <c r="AX2681" i="22"/>
  <c r="BH2681" i="22" s="1"/>
  <c r="AW2681" i="22"/>
  <c r="E2681" i="22"/>
  <c r="D2681" i="22"/>
  <c r="C2681" i="22"/>
  <c r="BD2680" i="22"/>
  <c r="BA2680" i="22"/>
  <c r="AZ2680" i="22"/>
  <c r="AY2680" i="22"/>
  <c r="AX2680" i="22"/>
  <c r="BH2680" i="22" s="1"/>
  <c r="AW2680" i="22"/>
  <c r="E2680" i="22"/>
  <c r="D2680" i="22"/>
  <c r="C2680" i="22"/>
  <c r="BD2679" i="22"/>
  <c r="BA2679" i="22"/>
  <c r="AZ2679" i="22"/>
  <c r="AY2679" i="22"/>
  <c r="AX2679" i="22"/>
  <c r="BH2679" i="22" s="1"/>
  <c r="AW2679" i="22"/>
  <c r="E2679" i="22"/>
  <c r="D2679" i="22"/>
  <c r="C2679" i="22"/>
  <c r="BD2678" i="22"/>
  <c r="BA2678" i="22"/>
  <c r="AZ2678" i="22"/>
  <c r="AY2678" i="22"/>
  <c r="AX2678" i="22"/>
  <c r="BH2678" i="22" s="1"/>
  <c r="AW2678" i="22"/>
  <c r="E2678" i="22"/>
  <c r="D2678" i="22"/>
  <c r="C2678" i="22"/>
  <c r="BD2677" i="22"/>
  <c r="BA2677" i="22"/>
  <c r="AZ2677" i="22"/>
  <c r="AY2677" i="22"/>
  <c r="AX2677" i="22"/>
  <c r="BH2677" i="22" s="1"/>
  <c r="AW2677" i="22"/>
  <c r="E2677" i="22"/>
  <c r="D2677" i="22"/>
  <c r="C2677" i="22"/>
  <c r="BD2676" i="22"/>
  <c r="BA2676" i="22"/>
  <c r="AZ2676" i="22"/>
  <c r="AY2676" i="22"/>
  <c r="AX2676" i="22"/>
  <c r="BH2676" i="22" s="1"/>
  <c r="AW2676" i="22"/>
  <c r="E2676" i="22"/>
  <c r="D2676" i="22"/>
  <c r="C2676" i="22"/>
  <c r="BD2675" i="22"/>
  <c r="BA2675" i="22"/>
  <c r="AZ2675" i="22"/>
  <c r="AY2675" i="22"/>
  <c r="AX2675" i="22"/>
  <c r="BH2675" i="22" s="1"/>
  <c r="AW2675" i="22"/>
  <c r="E2675" i="22"/>
  <c r="D2675" i="22"/>
  <c r="C2675" i="22"/>
  <c r="BD2674" i="22"/>
  <c r="BA2674" i="22"/>
  <c r="AZ2674" i="22"/>
  <c r="AY2674" i="22"/>
  <c r="AX2674" i="22"/>
  <c r="BH2674" i="22" s="1"/>
  <c r="AW2674" i="22"/>
  <c r="E2674" i="22"/>
  <c r="D2674" i="22"/>
  <c r="C2674" i="22"/>
  <c r="BD2673" i="22"/>
  <c r="BA2673" i="22"/>
  <c r="AZ2673" i="22"/>
  <c r="AY2673" i="22"/>
  <c r="AX2673" i="22"/>
  <c r="BH2673" i="22" s="1"/>
  <c r="AW2673" i="22"/>
  <c r="E2673" i="22"/>
  <c r="D2673" i="22"/>
  <c r="C2673" i="22"/>
  <c r="BD2672" i="22"/>
  <c r="BA2672" i="22"/>
  <c r="AZ2672" i="22"/>
  <c r="AY2672" i="22"/>
  <c r="AX2672" i="22"/>
  <c r="BH2672" i="22" s="1"/>
  <c r="AW2672" i="22"/>
  <c r="E2672" i="22"/>
  <c r="D2672" i="22"/>
  <c r="C2672" i="22"/>
  <c r="BD2671" i="22"/>
  <c r="BA2671" i="22"/>
  <c r="AZ2671" i="22"/>
  <c r="AY2671" i="22"/>
  <c r="AX2671" i="22"/>
  <c r="BH2671" i="22" s="1"/>
  <c r="AW2671" i="22"/>
  <c r="E2671" i="22"/>
  <c r="D2671" i="22"/>
  <c r="C2671" i="22"/>
  <c r="BD2670" i="22"/>
  <c r="BA2670" i="22"/>
  <c r="AZ2670" i="22"/>
  <c r="AY2670" i="22"/>
  <c r="AX2670" i="22"/>
  <c r="BH2670" i="22" s="1"/>
  <c r="AW2670" i="22"/>
  <c r="E2670" i="22"/>
  <c r="D2670" i="22"/>
  <c r="C2670" i="22"/>
  <c r="BD2669" i="22"/>
  <c r="BA2669" i="22"/>
  <c r="AZ2669" i="22"/>
  <c r="AY2669" i="22"/>
  <c r="AX2669" i="22"/>
  <c r="BH2669" i="22" s="1"/>
  <c r="AW2669" i="22"/>
  <c r="E2669" i="22"/>
  <c r="D2669" i="22"/>
  <c r="C2669" i="22"/>
  <c r="BD2668" i="22"/>
  <c r="BA2668" i="22"/>
  <c r="AZ2668" i="22"/>
  <c r="AY2668" i="22"/>
  <c r="AX2668" i="22"/>
  <c r="BH2668" i="22" s="1"/>
  <c r="AW2668" i="22"/>
  <c r="E2668" i="22"/>
  <c r="D2668" i="22"/>
  <c r="C2668" i="22"/>
  <c r="BD2667" i="22"/>
  <c r="BA2667" i="22"/>
  <c r="AZ2667" i="22"/>
  <c r="AY2667" i="22"/>
  <c r="AX2667" i="22"/>
  <c r="BH2667" i="22" s="1"/>
  <c r="AW2667" i="22"/>
  <c r="E2667" i="22"/>
  <c r="D2667" i="22"/>
  <c r="C2667" i="22"/>
  <c r="BD2666" i="22"/>
  <c r="BA2666" i="22"/>
  <c r="AZ2666" i="22"/>
  <c r="AY2666" i="22"/>
  <c r="AX2666" i="22"/>
  <c r="BH2666" i="22" s="1"/>
  <c r="AW2666" i="22"/>
  <c r="E2666" i="22"/>
  <c r="D2666" i="22"/>
  <c r="C2666" i="22"/>
  <c r="BD2665" i="22"/>
  <c r="BD2664" i="22"/>
  <c r="BD2663" i="22"/>
  <c r="BD2662" i="22"/>
  <c r="BD2661" i="22"/>
  <c r="BD2660" i="22"/>
  <c r="BD2659" i="22"/>
  <c r="BD2658" i="22"/>
  <c r="BD2657" i="22"/>
  <c r="BD2656" i="22"/>
  <c r="BH2655" i="22"/>
  <c r="BD2655" i="22"/>
  <c r="BA2655" i="22"/>
  <c r="AZ2655" i="22"/>
  <c r="AY2655" i="22"/>
  <c r="AX2655" i="22"/>
  <c r="AW2655" i="22"/>
  <c r="E2655" i="22"/>
  <c r="D2655" i="22"/>
  <c r="C2655" i="22"/>
  <c r="BD2654" i="22"/>
  <c r="BA2654" i="22"/>
  <c r="AZ2654" i="22"/>
  <c r="AY2654" i="22"/>
  <c r="AX2654" i="22"/>
  <c r="BH2654" i="22" s="1"/>
  <c r="AW2654" i="22"/>
  <c r="E2654" i="22"/>
  <c r="D2654" i="22"/>
  <c r="C2654" i="22"/>
  <c r="BD2653" i="22"/>
  <c r="BA2653" i="22"/>
  <c r="AZ2653" i="22"/>
  <c r="AY2653" i="22"/>
  <c r="AX2653" i="22"/>
  <c r="BH2653" i="22" s="1"/>
  <c r="AW2653" i="22"/>
  <c r="E2653" i="22"/>
  <c r="D2653" i="22"/>
  <c r="C2653" i="22"/>
  <c r="BD2652" i="22"/>
  <c r="BA2652" i="22"/>
  <c r="AZ2652" i="22"/>
  <c r="AY2652" i="22"/>
  <c r="AX2652" i="22"/>
  <c r="BH2652" i="22" s="1"/>
  <c r="AW2652" i="22"/>
  <c r="E2652" i="22"/>
  <c r="D2652" i="22"/>
  <c r="C2652" i="22"/>
  <c r="BH2651" i="22"/>
  <c r="BD2651" i="22"/>
  <c r="BA2651" i="22"/>
  <c r="AZ2651" i="22"/>
  <c r="AY2651" i="22"/>
  <c r="AX2651" i="22"/>
  <c r="AW2651" i="22"/>
  <c r="E2651" i="22"/>
  <c r="D2651" i="22"/>
  <c r="C2651" i="22"/>
  <c r="BD2650" i="22"/>
  <c r="BA2650" i="22"/>
  <c r="AZ2650" i="22"/>
  <c r="AY2650" i="22"/>
  <c r="AX2650" i="22"/>
  <c r="BH2650" i="22" s="1"/>
  <c r="AW2650" i="22"/>
  <c r="E2650" i="22"/>
  <c r="D2650" i="22"/>
  <c r="C2650" i="22"/>
  <c r="BD2649" i="22"/>
  <c r="BA2649" i="22"/>
  <c r="AZ2649" i="22"/>
  <c r="AY2649" i="22"/>
  <c r="AX2649" i="22"/>
  <c r="BH2649" i="22" s="1"/>
  <c r="AW2649" i="22"/>
  <c r="E2649" i="22"/>
  <c r="D2649" i="22"/>
  <c r="C2649" i="22"/>
  <c r="BD2648" i="22"/>
  <c r="BA2648" i="22"/>
  <c r="AZ2648" i="22"/>
  <c r="AY2648" i="22"/>
  <c r="AX2648" i="22"/>
  <c r="BH2648" i="22" s="1"/>
  <c r="AW2648" i="22"/>
  <c r="E2648" i="22"/>
  <c r="D2648" i="22"/>
  <c r="C2648" i="22"/>
  <c r="BD2647" i="22"/>
  <c r="BA2647" i="22"/>
  <c r="AZ2647" i="22"/>
  <c r="AY2647" i="22"/>
  <c r="AX2647" i="22"/>
  <c r="BH2647" i="22" s="1"/>
  <c r="AW2647" i="22"/>
  <c r="E2647" i="22"/>
  <c r="D2647" i="22"/>
  <c r="C2647" i="22"/>
  <c r="BD2646" i="22"/>
  <c r="BA2646" i="22"/>
  <c r="AZ2646" i="22"/>
  <c r="AY2646" i="22"/>
  <c r="AX2646" i="22"/>
  <c r="BH2646" i="22" s="1"/>
  <c r="AW2646" i="22"/>
  <c r="E2646" i="22"/>
  <c r="D2646" i="22"/>
  <c r="C2646" i="22"/>
  <c r="BD2645" i="22"/>
  <c r="BA2645" i="22"/>
  <c r="AZ2645" i="22"/>
  <c r="AY2645" i="22"/>
  <c r="AX2645" i="22"/>
  <c r="BH2645" i="22" s="1"/>
  <c r="AW2645" i="22"/>
  <c r="E2645" i="22"/>
  <c r="D2645" i="22"/>
  <c r="C2645" i="22"/>
  <c r="BD2644" i="22"/>
  <c r="BA2644" i="22"/>
  <c r="AZ2644" i="22"/>
  <c r="AY2644" i="22"/>
  <c r="AX2644" i="22"/>
  <c r="BH2644" i="22" s="1"/>
  <c r="AW2644" i="22"/>
  <c r="E2644" i="22"/>
  <c r="D2644" i="22"/>
  <c r="C2644" i="22"/>
  <c r="BD2643" i="22"/>
  <c r="BA2643" i="22"/>
  <c r="AZ2643" i="22"/>
  <c r="AY2643" i="22"/>
  <c r="AX2643" i="22"/>
  <c r="BH2643" i="22" s="1"/>
  <c r="AW2643" i="22"/>
  <c r="E2643" i="22"/>
  <c r="D2643" i="22"/>
  <c r="C2643" i="22"/>
  <c r="BD2642" i="22"/>
  <c r="BA2642" i="22"/>
  <c r="AZ2642" i="22"/>
  <c r="AY2642" i="22"/>
  <c r="AX2642" i="22"/>
  <c r="BH2642" i="22" s="1"/>
  <c r="AW2642" i="22"/>
  <c r="E2642" i="22"/>
  <c r="D2642" i="22"/>
  <c r="C2642" i="22"/>
  <c r="BD2641" i="22"/>
  <c r="BA2641" i="22"/>
  <c r="AZ2641" i="22"/>
  <c r="AY2641" i="22"/>
  <c r="AX2641" i="22"/>
  <c r="BH2641" i="22" s="1"/>
  <c r="AW2641" i="22"/>
  <c r="E2641" i="22"/>
  <c r="D2641" i="22"/>
  <c r="C2641" i="22"/>
  <c r="BD2640" i="22"/>
  <c r="BA2640" i="22"/>
  <c r="AZ2640" i="22"/>
  <c r="AY2640" i="22"/>
  <c r="AX2640" i="22"/>
  <c r="BH2640" i="22" s="1"/>
  <c r="AW2640" i="22"/>
  <c r="E2640" i="22"/>
  <c r="D2640" i="22"/>
  <c r="C2640" i="22"/>
  <c r="BD2639" i="22"/>
  <c r="BA2639" i="22"/>
  <c r="AZ2639" i="22"/>
  <c r="AY2639" i="22"/>
  <c r="AX2639" i="22"/>
  <c r="BH2639" i="22" s="1"/>
  <c r="AW2639" i="22"/>
  <c r="E2639" i="22"/>
  <c r="D2639" i="22"/>
  <c r="C2639" i="22"/>
  <c r="BD2638" i="22"/>
  <c r="BA2638" i="22"/>
  <c r="AZ2638" i="22"/>
  <c r="AY2638" i="22"/>
  <c r="AX2638" i="22"/>
  <c r="BH2638" i="22" s="1"/>
  <c r="AW2638" i="22"/>
  <c r="E2638" i="22"/>
  <c r="D2638" i="22"/>
  <c r="C2638" i="22"/>
  <c r="BD2637" i="22"/>
  <c r="BA2637" i="22"/>
  <c r="AZ2637" i="22"/>
  <c r="AY2637" i="22"/>
  <c r="AX2637" i="22"/>
  <c r="BH2637" i="22" s="1"/>
  <c r="AW2637" i="22"/>
  <c r="E2637" i="22"/>
  <c r="D2637" i="22"/>
  <c r="C2637" i="22"/>
  <c r="BD2636" i="22"/>
  <c r="BA2636" i="22"/>
  <c r="AZ2636" i="22"/>
  <c r="AY2636" i="22"/>
  <c r="AX2636" i="22"/>
  <c r="BH2636" i="22" s="1"/>
  <c r="AW2636" i="22"/>
  <c r="E2636" i="22"/>
  <c r="D2636" i="22"/>
  <c r="C2636" i="22"/>
  <c r="BD2635" i="22"/>
  <c r="BA2635" i="22"/>
  <c r="AZ2635" i="22"/>
  <c r="AY2635" i="22"/>
  <c r="AX2635" i="22"/>
  <c r="BH2635" i="22" s="1"/>
  <c r="AW2635" i="22"/>
  <c r="E2635" i="22"/>
  <c r="D2635" i="22"/>
  <c r="C2635" i="22"/>
  <c r="BD2634" i="22"/>
  <c r="BA2634" i="22"/>
  <c r="AZ2634" i="22"/>
  <c r="AY2634" i="22"/>
  <c r="AX2634" i="22"/>
  <c r="BH2634" i="22" s="1"/>
  <c r="AW2634" i="22"/>
  <c r="E2634" i="22"/>
  <c r="D2634" i="22"/>
  <c r="C2634" i="22"/>
  <c r="BD2633" i="22"/>
  <c r="BA2633" i="22"/>
  <c r="AZ2633" i="22"/>
  <c r="AY2633" i="22"/>
  <c r="AX2633" i="22"/>
  <c r="BH2633" i="22" s="1"/>
  <c r="AW2633" i="22"/>
  <c r="E2633" i="22"/>
  <c r="D2633" i="22"/>
  <c r="C2633" i="22"/>
  <c r="BD2632" i="22"/>
  <c r="BA2632" i="22"/>
  <c r="AZ2632" i="22"/>
  <c r="AY2632" i="22"/>
  <c r="AX2632" i="22"/>
  <c r="BH2632" i="22" s="1"/>
  <c r="AW2632" i="22"/>
  <c r="E2632" i="22"/>
  <c r="D2632" i="22"/>
  <c r="C2632" i="22"/>
  <c r="BD2631" i="22"/>
  <c r="BA2631" i="22"/>
  <c r="AZ2631" i="22"/>
  <c r="AY2631" i="22"/>
  <c r="AX2631" i="22"/>
  <c r="BH2631" i="22" s="1"/>
  <c r="AW2631" i="22"/>
  <c r="E2631" i="22"/>
  <c r="D2631" i="22"/>
  <c r="C2631" i="22"/>
  <c r="BD2630" i="22"/>
  <c r="BA2630" i="22"/>
  <c r="AZ2630" i="22"/>
  <c r="AY2630" i="22"/>
  <c r="AX2630" i="22"/>
  <c r="BH2630" i="22" s="1"/>
  <c r="AW2630" i="22"/>
  <c r="E2630" i="22"/>
  <c r="D2630" i="22"/>
  <c r="C2630" i="22"/>
  <c r="BD2629" i="22"/>
  <c r="BA2629" i="22"/>
  <c r="AZ2629" i="22"/>
  <c r="AY2629" i="22"/>
  <c r="AX2629" i="22"/>
  <c r="BH2629" i="22" s="1"/>
  <c r="AW2629" i="22"/>
  <c r="E2629" i="22"/>
  <c r="D2629" i="22"/>
  <c r="C2629" i="22"/>
  <c r="BD2628" i="22"/>
  <c r="BA2628" i="22"/>
  <c r="AZ2628" i="22"/>
  <c r="AY2628" i="22"/>
  <c r="AX2628" i="22"/>
  <c r="BH2628" i="22" s="1"/>
  <c r="AW2628" i="22"/>
  <c r="E2628" i="22"/>
  <c r="D2628" i="22"/>
  <c r="C2628" i="22"/>
  <c r="BD2627" i="22"/>
  <c r="BA2627" i="22"/>
  <c r="AZ2627" i="22"/>
  <c r="AY2627" i="22"/>
  <c r="AX2627" i="22"/>
  <c r="BH2627" i="22" s="1"/>
  <c r="AW2627" i="22"/>
  <c r="E2627" i="22"/>
  <c r="D2627" i="22"/>
  <c r="C2627" i="22"/>
  <c r="BD2626" i="22"/>
  <c r="BA2626" i="22"/>
  <c r="AZ2626" i="22"/>
  <c r="AY2626" i="22"/>
  <c r="AX2626" i="22"/>
  <c r="BH2626" i="22" s="1"/>
  <c r="AW2626" i="22"/>
  <c r="E2626" i="22"/>
  <c r="D2626" i="22"/>
  <c r="C2626" i="22"/>
  <c r="BD2625" i="22"/>
  <c r="BA2625" i="22"/>
  <c r="AZ2625" i="22"/>
  <c r="AY2625" i="22"/>
  <c r="AX2625" i="22"/>
  <c r="BH2625" i="22" s="1"/>
  <c r="AW2625" i="22"/>
  <c r="E2625" i="22"/>
  <c r="D2625" i="22"/>
  <c r="C2625" i="22"/>
  <c r="BD2624" i="22"/>
  <c r="BA2624" i="22"/>
  <c r="AZ2624" i="22"/>
  <c r="AY2624" i="22"/>
  <c r="AX2624" i="22"/>
  <c r="BH2624" i="22" s="1"/>
  <c r="AW2624" i="22"/>
  <c r="E2624" i="22"/>
  <c r="D2624" i="22"/>
  <c r="C2624" i="22"/>
  <c r="BD2623" i="22"/>
  <c r="BA2623" i="22"/>
  <c r="AZ2623" i="22"/>
  <c r="AY2623" i="22"/>
  <c r="AX2623" i="22"/>
  <c r="BH2623" i="22" s="1"/>
  <c r="AW2623" i="22"/>
  <c r="E2623" i="22"/>
  <c r="D2623" i="22"/>
  <c r="C2623" i="22"/>
  <c r="BD2622" i="22"/>
  <c r="BA2622" i="22"/>
  <c r="AZ2622" i="22"/>
  <c r="AY2622" i="22"/>
  <c r="AX2622" i="22"/>
  <c r="BH2622" i="22" s="1"/>
  <c r="AW2622" i="22"/>
  <c r="E2622" i="22"/>
  <c r="D2622" i="22"/>
  <c r="C2622" i="22"/>
  <c r="BD2621" i="22"/>
  <c r="BA2621" i="22"/>
  <c r="AZ2621" i="22"/>
  <c r="AY2621" i="22"/>
  <c r="AX2621" i="22"/>
  <c r="BH2621" i="22" s="1"/>
  <c r="AW2621" i="22"/>
  <c r="E2621" i="22"/>
  <c r="D2621" i="22"/>
  <c r="C2621" i="22"/>
  <c r="BD2620" i="22"/>
  <c r="BD2619" i="22"/>
  <c r="BD2618" i="22"/>
  <c r="BD2617" i="22"/>
  <c r="BD2616" i="22"/>
  <c r="BD2615" i="22"/>
  <c r="BD2614" i="22"/>
  <c r="BD2613" i="22"/>
  <c r="BD2612" i="22"/>
  <c r="BD2611" i="22"/>
  <c r="BD2610" i="22"/>
  <c r="BA2610" i="22"/>
  <c r="AZ2610" i="22"/>
  <c r="AY2610" i="22"/>
  <c r="AX2610" i="22"/>
  <c r="BH2610" i="22" s="1"/>
  <c r="AW2610" i="22"/>
  <c r="E2610" i="22"/>
  <c r="D2610" i="22"/>
  <c r="C2610" i="22"/>
  <c r="BD2609" i="22"/>
  <c r="BA2609" i="22"/>
  <c r="AZ2609" i="22"/>
  <c r="AY2609" i="22"/>
  <c r="AX2609" i="22"/>
  <c r="BH2609" i="22" s="1"/>
  <c r="AW2609" i="22"/>
  <c r="E2609" i="22"/>
  <c r="D2609" i="22"/>
  <c r="C2609" i="22"/>
  <c r="BD2608" i="22"/>
  <c r="BA2608" i="22"/>
  <c r="AZ2608" i="22"/>
  <c r="AY2608" i="22"/>
  <c r="AX2608" i="22"/>
  <c r="BH2608" i="22" s="1"/>
  <c r="AW2608" i="22"/>
  <c r="E2608" i="22"/>
  <c r="D2608" i="22"/>
  <c r="C2608" i="22"/>
  <c r="BD2607" i="22"/>
  <c r="BA2607" i="22"/>
  <c r="AZ2607" i="22"/>
  <c r="AY2607" i="22"/>
  <c r="AX2607" i="22"/>
  <c r="BH2607" i="22" s="1"/>
  <c r="AW2607" i="22"/>
  <c r="E2607" i="22"/>
  <c r="D2607" i="22"/>
  <c r="C2607" i="22"/>
  <c r="BD2606" i="22"/>
  <c r="BA2606" i="22"/>
  <c r="AZ2606" i="22"/>
  <c r="AY2606" i="22"/>
  <c r="AX2606" i="22"/>
  <c r="BH2606" i="22" s="1"/>
  <c r="AW2606" i="22"/>
  <c r="E2606" i="22"/>
  <c r="D2606" i="22"/>
  <c r="C2606" i="22"/>
  <c r="BD2605" i="22"/>
  <c r="BA2605" i="22"/>
  <c r="AZ2605" i="22"/>
  <c r="AY2605" i="22"/>
  <c r="AX2605" i="22"/>
  <c r="BH2605" i="22" s="1"/>
  <c r="AW2605" i="22"/>
  <c r="E2605" i="22"/>
  <c r="D2605" i="22"/>
  <c r="C2605" i="22"/>
  <c r="BD2604" i="22"/>
  <c r="BA2604" i="22"/>
  <c r="AZ2604" i="22"/>
  <c r="AY2604" i="22"/>
  <c r="AX2604" i="22"/>
  <c r="BH2604" i="22" s="1"/>
  <c r="AW2604" i="22"/>
  <c r="E2604" i="22"/>
  <c r="D2604" i="22"/>
  <c r="C2604" i="22"/>
  <c r="BD2603" i="22"/>
  <c r="BA2603" i="22"/>
  <c r="AZ2603" i="22"/>
  <c r="AY2603" i="22"/>
  <c r="AX2603" i="22"/>
  <c r="BH2603" i="22" s="1"/>
  <c r="AW2603" i="22"/>
  <c r="E2603" i="22"/>
  <c r="D2603" i="22"/>
  <c r="C2603" i="22"/>
  <c r="BD2602" i="22"/>
  <c r="BA2602" i="22"/>
  <c r="AZ2602" i="22"/>
  <c r="AY2602" i="22"/>
  <c r="AX2602" i="22"/>
  <c r="BH2602" i="22" s="1"/>
  <c r="AW2602" i="22"/>
  <c r="E2602" i="22"/>
  <c r="D2602" i="22"/>
  <c r="C2602" i="22"/>
  <c r="BD2601" i="22"/>
  <c r="BA2601" i="22"/>
  <c r="AZ2601" i="22"/>
  <c r="AY2601" i="22"/>
  <c r="AX2601" i="22"/>
  <c r="BH2601" i="22" s="1"/>
  <c r="AW2601" i="22"/>
  <c r="E2601" i="22"/>
  <c r="D2601" i="22"/>
  <c r="C2601" i="22"/>
  <c r="BD2600" i="22"/>
  <c r="BA2600" i="22"/>
  <c r="AZ2600" i="22"/>
  <c r="AY2600" i="22"/>
  <c r="AX2600" i="22"/>
  <c r="BH2600" i="22" s="1"/>
  <c r="AW2600" i="22"/>
  <c r="E2600" i="22"/>
  <c r="D2600" i="22"/>
  <c r="C2600" i="22"/>
  <c r="BD2599" i="22"/>
  <c r="BA2599" i="22"/>
  <c r="AZ2599" i="22"/>
  <c r="AY2599" i="22"/>
  <c r="AX2599" i="22"/>
  <c r="BH2599" i="22" s="1"/>
  <c r="AW2599" i="22"/>
  <c r="E2599" i="22"/>
  <c r="D2599" i="22"/>
  <c r="C2599" i="22"/>
  <c r="BD2598" i="22"/>
  <c r="BA2598" i="22"/>
  <c r="AZ2598" i="22"/>
  <c r="AY2598" i="22"/>
  <c r="AX2598" i="22"/>
  <c r="BH2598" i="22" s="1"/>
  <c r="AW2598" i="22"/>
  <c r="E2598" i="22"/>
  <c r="D2598" i="22"/>
  <c r="C2598" i="22"/>
  <c r="BD2597" i="22"/>
  <c r="BA2597" i="22"/>
  <c r="AZ2597" i="22"/>
  <c r="AY2597" i="22"/>
  <c r="AX2597" i="22"/>
  <c r="BH2597" i="22" s="1"/>
  <c r="AW2597" i="22"/>
  <c r="E2597" i="22"/>
  <c r="D2597" i="22"/>
  <c r="C2597" i="22"/>
  <c r="BD2596" i="22"/>
  <c r="BA2596" i="22"/>
  <c r="AZ2596" i="22"/>
  <c r="AY2596" i="22"/>
  <c r="AX2596" i="22"/>
  <c r="BH2596" i="22" s="1"/>
  <c r="AW2596" i="22"/>
  <c r="E2596" i="22"/>
  <c r="D2596" i="22"/>
  <c r="C2596" i="22"/>
  <c r="BD2595" i="22"/>
  <c r="BA2595" i="22"/>
  <c r="AZ2595" i="22"/>
  <c r="AY2595" i="22"/>
  <c r="AX2595" i="22"/>
  <c r="BH2595" i="22" s="1"/>
  <c r="AW2595" i="22"/>
  <c r="E2595" i="22"/>
  <c r="D2595" i="22"/>
  <c r="C2595" i="22"/>
  <c r="BD2594" i="22"/>
  <c r="BA2594" i="22"/>
  <c r="AZ2594" i="22"/>
  <c r="AY2594" i="22"/>
  <c r="AX2594" i="22"/>
  <c r="BH2594" i="22" s="1"/>
  <c r="AW2594" i="22"/>
  <c r="E2594" i="22"/>
  <c r="D2594" i="22"/>
  <c r="C2594" i="22"/>
  <c r="BD2593" i="22"/>
  <c r="BA2593" i="22"/>
  <c r="AZ2593" i="22"/>
  <c r="AY2593" i="22"/>
  <c r="AX2593" i="22"/>
  <c r="BH2593" i="22" s="1"/>
  <c r="AW2593" i="22"/>
  <c r="E2593" i="22"/>
  <c r="D2593" i="22"/>
  <c r="C2593" i="22"/>
  <c r="BD2592" i="22"/>
  <c r="BA2592" i="22"/>
  <c r="AZ2592" i="22"/>
  <c r="AY2592" i="22"/>
  <c r="AX2592" i="22"/>
  <c r="BH2592" i="22" s="1"/>
  <c r="AW2592" i="22"/>
  <c r="E2592" i="22"/>
  <c r="D2592" i="22"/>
  <c r="C2592" i="22"/>
  <c r="BD2591" i="22"/>
  <c r="BA2591" i="22"/>
  <c r="AZ2591" i="22"/>
  <c r="AY2591" i="22"/>
  <c r="AX2591" i="22"/>
  <c r="BH2591" i="22" s="1"/>
  <c r="AW2591" i="22"/>
  <c r="E2591" i="22"/>
  <c r="D2591" i="22"/>
  <c r="C2591" i="22"/>
  <c r="BD2590" i="22"/>
  <c r="BA2590" i="22"/>
  <c r="AZ2590" i="22"/>
  <c r="AY2590" i="22"/>
  <c r="AX2590" i="22"/>
  <c r="BH2590" i="22" s="1"/>
  <c r="AW2590" i="22"/>
  <c r="E2590" i="22"/>
  <c r="D2590" i="22"/>
  <c r="C2590" i="22"/>
  <c r="BD2589" i="22"/>
  <c r="BA2589" i="22"/>
  <c r="AZ2589" i="22"/>
  <c r="AY2589" i="22"/>
  <c r="AX2589" i="22"/>
  <c r="BH2589" i="22" s="1"/>
  <c r="AW2589" i="22"/>
  <c r="E2589" i="22"/>
  <c r="D2589" i="22"/>
  <c r="C2589" i="22"/>
  <c r="BD2588" i="22"/>
  <c r="BA2588" i="22"/>
  <c r="AZ2588" i="22"/>
  <c r="AY2588" i="22"/>
  <c r="AX2588" i="22"/>
  <c r="BH2588" i="22" s="1"/>
  <c r="AW2588" i="22"/>
  <c r="E2588" i="22"/>
  <c r="D2588" i="22"/>
  <c r="C2588" i="22"/>
  <c r="BD2587" i="22"/>
  <c r="BA2587" i="22"/>
  <c r="AZ2587" i="22"/>
  <c r="AY2587" i="22"/>
  <c r="AX2587" i="22"/>
  <c r="BH2587" i="22" s="1"/>
  <c r="AW2587" i="22"/>
  <c r="E2587" i="22"/>
  <c r="D2587" i="22"/>
  <c r="C2587" i="22"/>
  <c r="BD2586" i="22"/>
  <c r="BA2586" i="22"/>
  <c r="AZ2586" i="22"/>
  <c r="AY2586" i="22"/>
  <c r="AX2586" i="22"/>
  <c r="BH2586" i="22" s="1"/>
  <c r="AW2586" i="22"/>
  <c r="E2586" i="22"/>
  <c r="D2586" i="22"/>
  <c r="C2586" i="22"/>
  <c r="BD2585" i="22"/>
  <c r="BA2585" i="22"/>
  <c r="AZ2585" i="22"/>
  <c r="AY2585" i="22"/>
  <c r="AX2585" i="22"/>
  <c r="BH2585" i="22" s="1"/>
  <c r="AW2585" i="22"/>
  <c r="E2585" i="22"/>
  <c r="D2585" i="22"/>
  <c r="C2585" i="22"/>
  <c r="BD2584" i="22"/>
  <c r="BA2584" i="22"/>
  <c r="AZ2584" i="22"/>
  <c r="AY2584" i="22"/>
  <c r="AX2584" i="22"/>
  <c r="BH2584" i="22" s="1"/>
  <c r="AW2584" i="22"/>
  <c r="E2584" i="22"/>
  <c r="D2584" i="22"/>
  <c r="C2584" i="22"/>
  <c r="BD2583" i="22"/>
  <c r="BA2583" i="22"/>
  <c r="AZ2583" i="22"/>
  <c r="AY2583" i="22"/>
  <c r="AX2583" i="22"/>
  <c r="BH2583" i="22" s="1"/>
  <c r="AW2583" i="22"/>
  <c r="E2583" i="22"/>
  <c r="D2583" i="22"/>
  <c r="C2583" i="22"/>
  <c r="BD2582" i="22"/>
  <c r="BA2582" i="22"/>
  <c r="AZ2582" i="22"/>
  <c r="AY2582" i="22"/>
  <c r="AX2582" i="22"/>
  <c r="BH2582" i="22" s="1"/>
  <c r="AW2582" i="22"/>
  <c r="E2582" i="22"/>
  <c r="D2582" i="22"/>
  <c r="C2582" i="22"/>
  <c r="BD2581" i="22"/>
  <c r="BA2581" i="22"/>
  <c r="AZ2581" i="22"/>
  <c r="AY2581" i="22"/>
  <c r="AX2581" i="22"/>
  <c r="BH2581" i="22" s="1"/>
  <c r="AW2581" i="22"/>
  <c r="E2581" i="22"/>
  <c r="D2581" i="22"/>
  <c r="C2581" i="22"/>
  <c r="BD2580" i="22"/>
  <c r="BA2580" i="22"/>
  <c r="AZ2580" i="22"/>
  <c r="AY2580" i="22"/>
  <c r="AX2580" i="22"/>
  <c r="BH2580" i="22" s="1"/>
  <c r="AW2580" i="22"/>
  <c r="E2580" i="22"/>
  <c r="D2580" i="22"/>
  <c r="C2580" i="22"/>
  <c r="BD2579" i="22"/>
  <c r="BA2579" i="22"/>
  <c r="AZ2579" i="22"/>
  <c r="AY2579" i="22"/>
  <c r="AX2579" i="22"/>
  <c r="BH2579" i="22" s="1"/>
  <c r="AW2579" i="22"/>
  <c r="E2579" i="22"/>
  <c r="D2579" i="22"/>
  <c r="C2579" i="22"/>
  <c r="BD2578" i="22"/>
  <c r="BA2578" i="22"/>
  <c r="AZ2578" i="22"/>
  <c r="AY2578" i="22"/>
  <c r="AX2578" i="22"/>
  <c r="BH2578" i="22" s="1"/>
  <c r="AW2578" i="22"/>
  <c r="E2578" i="22"/>
  <c r="D2578" i="22"/>
  <c r="C2578" i="22"/>
  <c r="BD2577" i="22"/>
  <c r="BA2577" i="22"/>
  <c r="AZ2577" i="22"/>
  <c r="AY2577" i="22"/>
  <c r="AX2577" i="22"/>
  <c r="BH2577" i="22" s="1"/>
  <c r="AW2577" i="22"/>
  <c r="E2577" i="22"/>
  <c r="D2577" i="22"/>
  <c r="C2577" i="22"/>
  <c r="BD2576" i="22"/>
  <c r="BA2576" i="22"/>
  <c r="AZ2576" i="22"/>
  <c r="AY2576" i="22"/>
  <c r="AX2576" i="22"/>
  <c r="BH2576" i="22" s="1"/>
  <c r="AW2576" i="22"/>
  <c r="E2576" i="22"/>
  <c r="D2576" i="22"/>
  <c r="C2576" i="22"/>
  <c r="BD2575" i="22"/>
  <c r="BD2574" i="22"/>
  <c r="BD2573" i="22"/>
  <c r="BD2572" i="22"/>
  <c r="BD2571" i="22"/>
  <c r="BD2570" i="22"/>
  <c r="BD2569" i="22"/>
  <c r="BD2568" i="22"/>
  <c r="BD2567" i="22"/>
  <c r="BD2566" i="22"/>
  <c r="BD2565" i="22"/>
  <c r="BA2565" i="22"/>
  <c r="AZ2565" i="22"/>
  <c r="AY2565" i="22"/>
  <c r="AX2565" i="22"/>
  <c r="BH2565" i="22" s="1"/>
  <c r="AW2565" i="22"/>
  <c r="E2565" i="22"/>
  <c r="D2565" i="22"/>
  <c r="C2565" i="22"/>
  <c r="BD2564" i="22"/>
  <c r="BA2564" i="22"/>
  <c r="AZ2564" i="22"/>
  <c r="AY2564" i="22"/>
  <c r="AX2564" i="22"/>
  <c r="BH2564" i="22" s="1"/>
  <c r="AW2564" i="22"/>
  <c r="E2564" i="22"/>
  <c r="D2564" i="22"/>
  <c r="C2564" i="22"/>
  <c r="BD2563" i="22"/>
  <c r="BA2563" i="22"/>
  <c r="AZ2563" i="22"/>
  <c r="AY2563" i="22"/>
  <c r="AX2563" i="22"/>
  <c r="BH2563" i="22" s="1"/>
  <c r="AW2563" i="22"/>
  <c r="E2563" i="22"/>
  <c r="D2563" i="22"/>
  <c r="C2563" i="22"/>
  <c r="BD2562" i="22"/>
  <c r="BA2562" i="22"/>
  <c r="AZ2562" i="22"/>
  <c r="AY2562" i="22"/>
  <c r="AX2562" i="22"/>
  <c r="BH2562" i="22" s="1"/>
  <c r="AW2562" i="22"/>
  <c r="E2562" i="22"/>
  <c r="D2562" i="22"/>
  <c r="C2562" i="22"/>
  <c r="BD2561" i="22"/>
  <c r="BA2561" i="22"/>
  <c r="AZ2561" i="22"/>
  <c r="AY2561" i="22"/>
  <c r="AX2561" i="22"/>
  <c r="BH2561" i="22" s="1"/>
  <c r="AW2561" i="22"/>
  <c r="E2561" i="22"/>
  <c r="D2561" i="22"/>
  <c r="C2561" i="22"/>
  <c r="BD2560" i="22"/>
  <c r="BA2560" i="22"/>
  <c r="AZ2560" i="22"/>
  <c r="AY2560" i="22"/>
  <c r="AX2560" i="22"/>
  <c r="BH2560" i="22" s="1"/>
  <c r="AW2560" i="22"/>
  <c r="E2560" i="22"/>
  <c r="D2560" i="22"/>
  <c r="C2560" i="22"/>
  <c r="BD2559" i="22"/>
  <c r="BA2559" i="22"/>
  <c r="AZ2559" i="22"/>
  <c r="AY2559" i="22"/>
  <c r="AX2559" i="22"/>
  <c r="BH2559" i="22" s="1"/>
  <c r="AW2559" i="22"/>
  <c r="E2559" i="22"/>
  <c r="D2559" i="22"/>
  <c r="C2559" i="22"/>
  <c r="BD2558" i="22"/>
  <c r="BA2558" i="22"/>
  <c r="AZ2558" i="22"/>
  <c r="AY2558" i="22"/>
  <c r="AX2558" i="22"/>
  <c r="BH2558" i="22" s="1"/>
  <c r="AW2558" i="22"/>
  <c r="E2558" i="22"/>
  <c r="D2558" i="22"/>
  <c r="C2558" i="22"/>
  <c r="BD2557" i="22"/>
  <c r="BA2557" i="22"/>
  <c r="AZ2557" i="22"/>
  <c r="AY2557" i="22"/>
  <c r="AX2557" i="22"/>
  <c r="BH2557" i="22" s="1"/>
  <c r="AW2557" i="22"/>
  <c r="E2557" i="22"/>
  <c r="D2557" i="22"/>
  <c r="C2557" i="22"/>
  <c r="BD2556" i="22"/>
  <c r="BA2556" i="22"/>
  <c r="AZ2556" i="22"/>
  <c r="AY2556" i="22"/>
  <c r="AX2556" i="22"/>
  <c r="BH2556" i="22" s="1"/>
  <c r="AW2556" i="22"/>
  <c r="E2556" i="22"/>
  <c r="D2556" i="22"/>
  <c r="C2556" i="22"/>
  <c r="BD2555" i="22"/>
  <c r="BA2555" i="22"/>
  <c r="AZ2555" i="22"/>
  <c r="AY2555" i="22"/>
  <c r="AX2555" i="22"/>
  <c r="BH2555" i="22" s="1"/>
  <c r="AW2555" i="22"/>
  <c r="E2555" i="22"/>
  <c r="D2555" i="22"/>
  <c r="C2555" i="22"/>
  <c r="BD2554" i="22"/>
  <c r="BA2554" i="22"/>
  <c r="AZ2554" i="22"/>
  <c r="AY2554" i="22"/>
  <c r="AX2554" i="22"/>
  <c r="BH2554" i="22" s="1"/>
  <c r="AW2554" i="22"/>
  <c r="E2554" i="22"/>
  <c r="D2554" i="22"/>
  <c r="C2554" i="22"/>
  <c r="BD2553" i="22"/>
  <c r="BA2553" i="22"/>
  <c r="AZ2553" i="22"/>
  <c r="AY2553" i="22"/>
  <c r="AX2553" i="22"/>
  <c r="BH2553" i="22" s="1"/>
  <c r="AW2553" i="22"/>
  <c r="E2553" i="22"/>
  <c r="D2553" i="22"/>
  <c r="C2553" i="22"/>
  <c r="BD2552" i="22"/>
  <c r="BA2552" i="22"/>
  <c r="AZ2552" i="22"/>
  <c r="AY2552" i="22"/>
  <c r="AX2552" i="22"/>
  <c r="BH2552" i="22" s="1"/>
  <c r="AW2552" i="22"/>
  <c r="E2552" i="22"/>
  <c r="D2552" i="22"/>
  <c r="C2552" i="22"/>
  <c r="BD2551" i="22"/>
  <c r="BA2551" i="22"/>
  <c r="AZ2551" i="22"/>
  <c r="AY2551" i="22"/>
  <c r="AX2551" i="22"/>
  <c r="BH2551" i="22" s="1"/>
  <c r="AW2551" i="22"/>
  <c r="E2551" i="22"/>
  <c r="D2551" i="22"/>
  <c r="C2551" i="22"/>
  <c r="BD2550" i="22"/>
  <c r="BA2550" i="22"/>
  <c r="AZ2550" i="22"/>
  <c r="AY2550" i="22"/>
  <c r="AX2550" i="22"/>
  <c r="BH2550" i="22" s="1"/>
  <c r="AW2550" i="22"/>
  <c r="E2550" i="22"/>
  <c r="D2550" i="22"/>
  <c r="C2550" i="22"/>
  <c r="BD2549" i="22"/>
  <c r="BA2549" i="22"/>
  <c r="AZ2549" i="22"/>
  <c r="AY2549" i="22"/>
  <c r="AX2549" i="22"/>
  <c r="BH2549" i="22" s="1"/>
  <c r="AW2549" i="22"/>
  <c r="E2549" i="22"/>
  <c r="D2549" i="22"/>
  <c r="C2549" i="22"/>
  <c r="BD2548" i="22"/>
  <c r="BA2548" i="22"/>
  <c r="AZ2548" i="22"/>
  <c r="AY2548" i="22"/>
  <c r="AX2548" i="22"/>
  <c r="BH2548" i="22" s="1"/>
  <c r="AW2548" i="22"/>
  <c r="E2548" i="22"/>
  <c r="D2548" i="22"/>
  <c r="C2548" i="22"/>
  <c r="BD2547" i="22"/>
  <c r="BA2547" i="22"/>
  <c r="AZ2547" i="22"/>
  <c r="AY2547" i="22"/>
  <c r="AX2547" i="22"/>
  <c r="BH2547" i="22" s="1"/>
  <c r="AW2547" i="22"/>
  <c r="E2547" i="22"/>
  <c r="D2547" i="22"/>
  <c r="C2547" i="22"/>
  <c r="BD2546" i="22"/>
  <c r="BA2546" i="22"/>
  <c r="AZ2546" i="22"/>
  <c r="AY2546" i="22"/>
  <c r="AX2546" i="22"/>
  <c r="BH2546" i="22" s="1"/>
  <c r="AW2546" i="22"/>
  <c r="E2546" i="22"/>
  <c r="D2546" i="22"/>
  <c r="C2546" i="22"/>
  <c r="BD2545" i="22"/>
  <c r="BA2545" i="22"/>
  <c r="AZ2545" i="22"/>
  <c r="AY2545" i="22"/>
  <c r="AX2545" i="22"/>
  <c r="BH2545" i="22" s="1"/>
  <c r="AW2545" i="22"/>
  <c r="E2545" i="22"/>
  <c r="D2545" i="22"/>
  <c r="C2545" i="22"/>
  <c r="BD2544" i="22"/>
  <c r="BA2544" i="22"/>
  <c r="AZ2544" i="22"/>
  <c r="AY2544" i="22"/>
  <c r="AX2544" i="22"/>
  <c r="BH2544" i="22" s="1"/>
  <c r="AW2544" i="22"/>
  <c r="E2544" i="22"/>
  <c r="D2544" i="22"/>
  <c r="C2544" i="22"/>
  <c r="BD2543" i="22"/>
  <c r="BA2543" i="22"/>
  <c r="AZ2543" i="22"/>
  <c r="AY2543" i="22"/>
  <c r="AX2543" i="22"/>
  <c r="BH2543" i="22" s="1"/>
  <c r="AW2543" i="22"/>
  <c r="E2543" i="22"/>
  <c r="D2543" i="22"/>
  <c r="C2543" i="22"/>
  <c r="BD2542" i="22"/>
  <c r="BA2542" i="22"/>
  <c r="AZ2542" i="22"/>
  <c r="AY2542" i="22"/>
  <c r="AX2542" i="22"/>
  <c r="BH2542" i="22" s="1"/>
  <c r="AW2542" i="22"/>
  <c r="E2542" i="22"/>
  <c r="D2542" i="22"/>
  <c r="C2542" i="22"/>
  <c r="BD2541" i="22"/>
  <c r="BA2541" i="22"/>
  <c r="AZ2541" i="22"/>
  <c r="AY2541" i="22"/>
  <c r="AX2541" i="22"/>
  <c r="BH2541" i="22" s="1"/>
  <c r="AW2541" i="22"/>
  <c r="E2541" i="22"/>
  <c r="D2541" i="22"/>
  <c r="C2541" i="22"/>
  <c r="BD2540" i="22"/>
  <c r="BA2540" i="22"/>
  <c r="AZ2540" i="22"/>
  <c r="AY2540" i="22"/>
  <c r="AX2540" i="22"/>
  <c r="BH2540" i="22" s="1"/>
  <c r="AW2540" i="22"/>
  <c r="E2540" i="22"/>
  <c r="D2540" i="22"/>
  <c r="C2540" i="22"/>
  <c r="BD2539" i="22"/>
  <c r="BA2539" i="22"/>
  <c r="AZ2539" i="22"/>
  <c r="AY2539" i="22"/>
  <c r="AX2539" i="22"/>
  <c r="BH2539" i="22" s="1"/>
  <c r="AW2539" i="22"/>
  <c r="E2539" i="22"/>
  <c r="D2539" i="22"/>
  <c r="C2539" i="22"/>
  <c r="BD2538" i="22"/>
  <c r="BA2538" i="22"/>
  <c r="AZ2538" i="22"/>
  <c r="AY2538" i="22"/>
  <c r="AX2538" i="22"/>
  <c r="BH2538" i="22" s="1"/>
  <c r="AW2538" i="22"/>
  <c r="E2538" i="22"/>
  <c r="D2538" i="22"/>
  <c r="C2538" i="22"/>
  <c r="BD2537" i="22"/>
  <c r="BA2537" i="22"/>
  <c r="AZ2537" i="22"/>
  <c r="AY2537" i="22"/>
  <c r="AX2537" i="22"/>
  <c r="BH2537" i="22" s="1"/>
  <c r="AW2537" i="22"/>
  <c r="E2537" i="22"/>
  <c r="D2537" i="22"/>
  <c r="C2537" i="22"/>
  <c r="BD2536" i="22"/>
  <c r="BA2536" i="22"/>
  <c r="AZ2536" i="22"/>
  <c r="AY2536" i="22"/>
  <c r="AX2536" i="22"/>
  <c r="BH2536" i="22" s="1"/>
  <c r="AW2536" i="22"/>
  <c r="E2536" i="22"/>
  <c r="D2536" i="22"/>
  <c r="C2536" i="22"/>
  <c r="BD2535" i="22"/>
  <c r="BA2535" i="22"/>
  <c r="AZ2535" i="22"/>
  <c r="AY2535" i="22"/>
  <c r="AX2535" i="22"/>
  <c r="BH2535" i="22" s="1"/>
  <c r="AW2535" i="22"/>
  <c r="E2535" i="22"/>
  <c r="D2535" i="22"/>
  <c r="C2535" i="22"/>
  <c r="BD2534" i="22"/>
  <c r="BA2534" i="22"/>
  <c r="AZ2534" i="22"/>
  <c r="AY2534" i="22"/>
  <c r="AX2534" i="22"/>
  <c r="BH2534" i="22" s="1"/>
  <c r="AW2534" i="22"/>
  <c r="E2534" i="22"/>
  <c r="D2534" i="22"/>
  <c r="C2534" i="22"/>
  <c r="BD2533" i="22"/>
  <c r="BA2533" i="22"/>
  <c r="AZ2533" i="22"/>
  <c r="AY2533" i="22"/>
  <c r="AX2533" i="22"/>
  <c r="BH2533" i="22" s="1"/>
  <c r="AW2533" i="22"/>
  <c r="E2533" i="22"/>
  <c r="D2533" i="22"/>
  <c r="C2533" i="22"/>
  <c r="BD2532" i="22"/>
  <c r="BA2532" i="22"/>
  <c r="AZ2532" i="22"/>
  <c r="AY2532" i="22"/>
  <c r="AX2532" i="22"/>
  <c r="BH2532" i="22" s="1"/>
  <c r="AW2532" i="22"/>
  <c r="E2532" i="22"/>
  <c r="D2532" i="22"/>
  <c r="C2532" i="22"/>
  <c r="BD2531" i="22"/>
  <c r="BA2531" i="22"/>
  <c r="AZ2531" i="22"/>
  <c r="AY2531" i="22"/>
  <c r="AX2531" i="22"/>
  <c r="BH2531" i="22" s="1"/>
  <c r="AW2531" i="22"/>
  <c r="E2531" i="22"/>
  <c r="D2531" i="22"/>
  <c r="C2531" i="22"/>
  <c r="BD2530" i="22"/>
  <c r="BD2529" i="22"/>
  <c r="BD2528" i="22"/>
  <c r="BD2527" i="22"/>
  <c r="BD2526" i="22"/>
  <c r="BD2525" i="22"/>
  <c r="BD2524" i="22"/>
  <c r="BD2523" i="22"/>
  <c r="BD2522" i="22"/>
  <c r="BD2521" i="22"/>
  <c r="BD2520" i="22"/>
  <c r="BA2520" i="22"/>
  <c r="AZ2520" i="22"/>
  <c r="AY2520" i="22"/>
  <c r="AX2520" i="22"/>
  <c r="BH2520" i="22" s="1"/>
  <c r="AW2520" i="22"/>
  <c r="E2520" i="22"/>
  <c r="D2520" i="22"/>
  <c r="C2520" i="22"/>
  <c r="BD2519" i="22"/>
  <c r="BA2519" i="22"/>
  <c r="AZ2519" i="22"/>
  <c r="AY2519" i="22"/>
  <c r="AX2519" i="22"/>
  <c r="BH2519" i="22" s="1"/>
  <c r="AW2519" i="22"/>
  <c r="E2519" i="22"/>
  <c r="D2519" i="22"/>
  <c r="C2519" i="22"/>
  <c r="BD2518" i="22"/>
  <c r="BA2518" i="22"/>
  <c r="AZ2518" i="22"/>
  <c r="AY2518" i="22"/>
  <c r="AX2518" i="22"/>
  <c r="BH2518" i="22" s="1"/>
  <c r="AW2518" i="22"/>
  <c r="E2518" i="22"/>
  <c r="D2518" i="22"/>
  <c r="C2518" i="22"/>
  <c r="BH2517" i="22"/>
  <c r="BD2517" i="22"/>
  <c r="BA2517" i="22"/>
  <c r="AZ2517" i="22"/>
  <c r="AY2517" i="22"/>
  <c r="AX2517" i="22"/>
  <c r="AW2517" i="22"/>
  <c r="E2517" i="22"/>
  <c r="D2517" i="22"/>
  <c r="C2517" i="22"/>
  <c r="BD2516" i="22"/>
  <c r="BA2516" i="22"/>
  <c r="AZ2516" i="22"/>
  <c r="AY2516" i="22"/>
  <c r="AX2516" i="22"/>
  <c r="BH2516" i="22" s="1"/>
  <c r="AW2516" i="22"/>
  <c r="E2516" i="22"/>
  <c r="D2516" i="22"/>
  <c r="C2516" i="22"/>
  <c r="BD2515" i="22"/>
  <c r="BA2515" i="22"/>
  <c r="AZ2515" i="22"/>
  <c r="AY2515" i="22"/>
  <c r="AX2515" i="22"/>
  <c r="BH2515" i="22" s="1"/>
  <c r="AW2515" i="22"/>
  <c r="E2515" i="22"/>
  <c r="D2515" i="22"/>
  <c r="C2515" i="22"/>
  <c r="BD2514" i="22"/>
  <c r="BA2514" i="22"/>
  <c r="AZ2514" i="22"/>
  <c r="AY2514" i="22"/>
  <c r="AX2514" i="22"/>
  <c r="BH2514" i="22" s="1"/>
  <c r="AW2514" i="22"/>
  <c r="E2514" i="22"/>
  <c r="D2514" i="22"/>
  <c r="C2514" i="22"/>
  <c r="BH2513" i="22"/>
  <c r="BD2513" i="22"/>
  <c r="BA2513" i="22"/>
  <c r="AZ2513" i="22"/>
  <c r="AY2513" i="22"/>
  <c r="AX2513" i="22"/>
  <c r="AW2513" i="22"/>
  <c r="E2513" i="22"/>
  <c r="D2513" i="22"/>
  <c r="C2513" i="22"/>
  <c r="BD2512" i="22"/>
  <c r="BA2512" i="22"/>
  <c r="AZ2512" i="22"/>
  <c r="AY2512" i="22"/>
  <c r="AX2512" i="22"/>
  <c r="BH2512" i="22" s="1"/>
  <c r="AW2512" i="22"/>
  <c r="E2512" i="22"/>
  <c r="D2512" i="22"/>
  <c r="C2512" i="22"/>
  <c r="BD2511" i="22"/>
  <c r="BA2511" i="22"/>
  <c r="AZ2511" i="22"/>
  <c r="AY2511" i="22"/>
  <c r="AX2511" i="22"/>
  <c r="BH2511" i="22" s="1"/>
  <c r="AW2511" i="22"/>
  <c r="E2511" i="22"/>
  <c r="D2511" i="22"/>
  <c r="C2511" i="22"/>
  <c r="BH2510" i="22"/>
  <c r="BD2510" i="22"/>
  <c r="BA2510" i="22"/>
  <c r="AZ2510" i="22"/>
  <c r="AY2510" i="22"/>
  <c r="AX2510" i="22"/>
  <c r="AW2510" i="22"/>
  <c r="E2510" i="22"/>
  <c r="D2510" i="22"/>
  <c r="C2510" i="22"/>
  <c r="BH2509" i="22"/>
  <c r="BD2509" i="22"/>
  <c r="BA2509" i="22"/>
  <c r="AZ2509" i="22"/>
  <c r="AY2509" i="22"/>
  <c r="AX2509" i="22"/>
  <c r="AW2509" i="22"/>
  <c r="E2509" i="22"/>
  <c r="D2509" i="22"/>
  <c r="C2509" i="22"/>
  <c r="BH2508" i="22"/>
  <c r="BD2508" i="22"/>
  <c r="BA2508" i="22"/>
  <c r="AZ2508" i="22"/>
  <c r="AY2508" i="22"/>
  <c r="AX2508" i="22"/>
  <c r="AW2508" i="22"/>
  <c r="E2508" i="22"/>
  <c r="D2508" i="22"/>
  <c r="C2508" i="22"/>
  <c r="BD2507" i="22"/>
  <c r="BA2507" i="22"/>
  <c r="AZ2507" i="22"/>
  <c r="AY2507" i="22"/>
  <c r="AX2507" i="22"/>
  <c r="BH2507" i="22" s="1"/>
  <c r="AW2507" i="22"/>
  <c r="E2507" i="22"/>
  <c r="D2507" i="22"/>
  <c r="C2507" i="22"/>
  <c r="BD2506" i="22"/>
  <c r="BA2506" i="22"/>
  <c r="AZ2506" i="22"/>
  <c r="AY2506" i="22"/>
  <c r="AX2506" i="22"/>
  <c r="BH2506" i="22" s="1"/>
  <c r="AW2506" i="22"/>
  <c r="E2506" i="22"/>
  <c r="D2506" i="22"/>
  <c r="C2506" i="22"/>
  <c r="BD2505" i="22"/>
  <c r="BA2505" i="22"/>
  <c r="AZ2505" i="22"/>
  <c r="AY2505" i="22"/>
  <c r="AX2505" i="22"/>
  <c r="BH2505" i="22" s="1"/>
  <c r="AW2505" i="22"/>
  <c r="E2505" i="22"/>
  <c r="D2505" i="22"/>
  <c r="C2505" i="22"/>
  <c r="BD2504" i="22"/>
  <c r="BA2504" i="22"/>
  <c r="AZ2504" i="22"/>
  <c r="AY2504" i="22"/>
  <c r="AX2504" i="22"/>
  <c r="BH2504" i="22" s="1"/>
  <c r="AW2504" i="22"/>
  <c r="E2504" i="22"/>
  <c r="D2504" i="22"/>
  <c r="C2504" i="22"/>
  <c r="BD2503" i="22"/>
  <c r="BA2503" i="22"/>
  <c r="AZ2503" i="22"/>
  <c r="AY2503" i="22"/>
  <c r="AX2503" i="22"/>
  <c r="BH2503" i="22" s="1"/>
  <c r="AW2503" i="22"/>
  <c r="E2503" i="22"/>
  <c r="D2503" i="22"/>
  <c r="C2503" i="22"/>
  <c r="BD2502" i="22"/>
  <c r="BA2502" i="22"/>
  <c r="AZ2502" i="22"/>
  <c r="AY2502" i="22"/>
  <c r="AX2502" i="22"/>
  <c r="BH2502" i="22" s="1"/>
  <c r="AW2502" i="22"/>
  <c r="E2502" i="22"/>
  <c r="D2502" i="22"/>
  <c r="C2502" i="22"/>
  <c r="BD2501" i="22"/>
  <c r="BA2501" i="22"/>
  <c r="AZ2501" i="22"/>
  <c r="AY2501" i="22"/>
  <c r="AX2501" i="22"/>
  <c r="BH2501" i="22" s="1"/>
  <c r="AW2501" i="22"/>
  <c r="E2501" i="22"/>
  <c r="D2501" i="22"/>
  <c r="C2501" i="22"/>
  <c r="BH2500" i="22"/>
  <c r="BD2500" i="22"/>
  <c r="BA2500" i="22"/>
  <c r="AZ2500" i="22"/>
  <c r="AY2500" i="22"/>
  <c r="AX2500" i="22"/>
  <c r="AW2500" i="22"/>
  <c r="E2500" i="22"/>
  <c r="D2500" i="22"/>
  <c r="C2500" i="22"/>
  <c r="BD2499" i="22"/>
  <c r="BA2499" i="22"/>
  <c r="AZ2499" i="22"/>
  <c r="AY2499" i="22"/>
  <c r="AX2499" i="22"/>
  <c r="BH2499" i="22" s="1"/>
  <c r="AW2499" i="22"/>
  <c r="E2499" i="22"/>
  <c r="D2499" i="22"/>
  <c r="C2499" i="22"/>
  <c r="BD2498" i="22"/>
  <c r="BA2498" i="22"/>
  <c r="AZ2498" i="22"/>
  <c r="AY2498" i="22"/>
  <c r="AX2498" i="22"/>
  <c r="BH2498" i="22" s="1"/>
  <c r="AW2498" i="22"/>
  <c r="E2498" i="22"/>
  <c r="D2498" i="22"/>
  <c r="C2498" i="22"/>
  <c r="BD2497" i="22"/>
  <c r="BA2497" i="22"/>
  <c r="AZ2497" i="22"/>
  <c r="AY2497" i="22"/>
  <c r="AX2497" i="22"/>
  <c r="BH2497" i="22" s="1"/>
  <c r="AW2497" i="22"/>
  <c r="E2497" i="22"/>
  <c r="D2497" i="22"/>
  <c r="C2497" i="22"/>
  <c r="BD2496" i="22"/>
  <c r="BA2496" i="22"/>
  <c r="AZ2496" i="22"/>
  <c r="AY2496" i="22"/>
  <c r="AX2496" i="22"/>
  <c r="BH2496" i="22" s="1"/>
  <c r="AW2496" i="22"/>
  <c r="E2496" i="22"/>
  <c r="D2496" i="22"/>
  <c r="C2496" i="22"/>
  <c r="BD2495" i="22"/>
  <c r="BA2495" i="22"/>
  <c r="AZ2495" i="22"/>
  <c r="AY2495" i="22"/>
  <c r="AX2495" i="22"/>
  <c r="BH2495" i="22" s="1"/>
  <c r="AW2495" i="22"/>
  <c r="E2495" i="22"/>
  <c r="D2495" i="22"/>
  <c r="C2495" i="22"/>
  <c r="BD2494" i="22"/>
  <c r="BA2494" i="22"/>
  <c r="AZ2494" i="22"/>
  <c r="AY2494" i="22"/>
  <c r="AX2494" i="22"/>
  <c r="BH2494" i="22" s="1"/>
  <c r="AW2494" i="22"/>
  <c r="E2494" i="22"/>
  <c r="D2494" i="22"/>
  <c r="C2494" i="22"/>
  <c r="BD2493" i="22"/>
  <c r="BA2493" i="22"/>
  <c r="AZ2493" i="22"/>
  <c r="AY2493" i="22"/>
  <c r="AX2493" i="22"/>
  <c r="BH2493" i="22" s="1"/>
  <c r="AW2493" i="22"/>
  <c r="E2493" i="22"/>
  <c r="D2493" i="22"/>
  <c r="C2493" i="22"/>
  <c r="BD2492" i="22"/>
  <c r="BA2492" i="22"/>
  <c r="AZ2492" i="22"/>
  <c r="AY2492" i="22"/>
  <c r="AX2492" i="22"/>
  <c r="BH2492" i="22" s="1"/>
  <c r="AW2492" i="22"/>
  <c r="E2492" i="22"/>
  <c r="D2492" i="22"/>
  <c r="C2492" i="22"/>
  <c r="BD2491" i="22"/>
  <c r="BA2491" i="22"/>
  <c r="AZ2491" i="22"/>
  <c r="AY2491" i="22"/>
  <c r="AX2491" i="22"/>
  <c r="BH2491" i="22" s="1"/>
  <c r="AW2491" i="22"/>
  <c r="E2491" i="22"/>
  <c r="D2491" i="22"/>
  <c r="C2491" i="22"/>
  <c r="BH2490" i="22"/>
  <c r="BD2490" i="22"/>
  <c r="BA2490" i="22"/>
  <c r="AZ2490" i="22"/>
  <c r="AY2490" i="22"/>
  <c r="AX2490" i="22"/>
  <c r="AW2490" i="22"/>
  <c r="E2490" i="22"/>
  <c r="D2490" i="22"/>
  <c r="C2490" i="22"/>
  <c r="BD2489" i="22"/>
  <c r="BA2489" i="22"/>
  <c r="AZ2489" i="22"/>
  <c r="AY2489" i="22"/>
  <c r="AX2489" i="22"/>
  <c r="BH2489" i="22" s="1"/>
  <c r="AW2489" i="22"/>
  <c r="E2489" i="22"/>
  <c r="D2489" i="22"/>
  <c r="C2489" i="22"/>
  <c r="BD2488" i="22"/>
  <c r="BA2488" i="22"/>
  <c r="AZ2488" i="22"/>
  <c r="AY2488" i="22"/>
  <c r="AX2488" i="22"/>
  <c r="BH2488" i="22" s="1"/>
  <c r="AW2488" i="22"/>
  <c r="E2488" i="22"/>
  <c r="D2488" i="22"/>
  <c r="C2488" i="22"/>
  <c r="BD2487" i="22"/>
  <c r="BA2487" i="22"/>
  <c r="AZ2487" i="22"/>
  <c r="AY2487" i="22"/>
  <c r="AX2487" i="22"/>
  <c r="BH2487" i="22" s="1"/>
  <c r="AW2487" i="22"/>
  <c r="E2487" i="22"/>
  <c r="D2487" i="22"/>
  <c r="C2487" i="22"/>
  <c r="BD2486" i="22"/>
  <c r="BA2486" i="22"/>
  <c r="AZ2486" i="22"/>
  <c r="AY2486" i="22"/>
  <c r="AX2486" i="22"/>
  <c r="BH2486" i="22" s="1"/>
  <c r="AW2486" i="22"/>
  <c r="E2486" i="22"/>
  <c r="D2486" i="22"/>
  <c r="C2486" i="22"/>
  <c r="BD2485" i="22"/>
  <c r="BD2484" i="22"/>
  <c r="BD2483" i="22"/>
  <c r="BD2482" i="22"/>
  <c r="BD2481" i="22"/>
  <c r="BD2480" i="22"/>
  <c r="BD2479" i="22"/>
  <c r="BD2478" i="22"/>
  <c r="BD2477" i="22"/>
  <c r="BD2476" i="22"/>
  <c r="BD2475" i="22"/>
  <c r="BA2475" i="22"/>
  <c r="AZ2475" i="22"/>
  <c r="AY2475" i="22"/>
  <c r="AX2475" i="22"/>
  <c r="BH2475" i="22" s="1"/>
  <c r="AW2475" i="22"/>
  <c r="E2475" i="22"/>
  <c r="D2475" i="22"/>
  <c r="C2475" i="22"/>
  <c r="BD2474" i="22"/>
  <c r="BA2474" i="22"/>
  <c r="AZ2474" i="22"/>
  <c r="AY2474" i="22"/>
  <c r="AX2474" i="22"/>
  <c r="BH2474" i="22" s="1"/>
  <c r="AW2474" i="22"/>
  <c r="E2474" i="22"/>
  <c r="D2474" i="22"/>
  <c r="C2474" i="22"/>
  <c r="BD2473" i="22"/>
  <c r="BA2473" i="22"/>
  <c r="AZ2473" i="22"/>
  <c r="AY2473" i="22"/>
  <c r="AX2473" i="22"/>
  <c r="BH2473" i="22" s="1"/>
  <c r="AW2473" i="22"/>
  <c r="E2473" i="22"/>
  <c r="D2473" i="22"/>
  <c r="C2473" i="22"/>
  <c r="BD2472" i="22"/>
  <c r="BA2472" i="22"/>
  <c r="AZ2472" i="22"/>
  <c r="AY2472" i="22"/>
  <c r="AX2472" i="22"/>
  <c r="BH2472" i="22" s="1"/>
  <c r="AW2472" i="22"/>
  <c r="E2472" i="22"/>
  <c r="D2472" i="22"/>
  <c r="C2472" i="22"/>
  <c r="BD2471" i="22"/>
  <c r="BA2471" i="22"/>
  <c r="AZ2471" i="22"/>
  <c r="AY2471" i="22"/>
  <c r="AX2471" i="22"/>
  <c r="BH2471" i="22" s="1"/>
  <c r="AW2471" i="22"/>
  <c r="E2471" i="22"/>
  <c r="D2471" i="22"/>
  <c r="C2471" i="22"/>
  <c r="BD2470" i="22"/>
  <c r="BA2470" i="22"/>
  <c r="AZ2470" i="22"/>
  <c r="AY2470" i="22"/>
  <c r="AX2470" i="22"/>
  <c r="BH2470" i="22" s="1"/>
  <c r="AW2470" i="22"/>
  <c r="E2470" i="22"/>
  <c r="D2470" i="22"/>
  <c r="C2470" i="22"/>
  <c r="BD2469" i="22"/>
  <c r="BA2469" i="22"/>
  <c r="AZ2469" i="22"/>
  <c r="AY2469" i="22"/>
  <c r="AX2469" i="22"/>
  <c r="BH2469" i="22" s="1"/>
  <c r="AW2469" i="22"/>
  <c r="E2469" i="22"/>
  <c r="D2469" i="22"/>
  <c r="C2469" i="22"/>
  <c r="BD2468" i="22"/>
  <c r="BA2468" i="22"/>
  <c r="AZ2468" i="22"/>
  <c r="AY2468" i="22"/>
  <c r="AX2468" i="22"/>
  <c r="BH2468" i="22" s="1"/>
  <c r="AW2468" i="22"/>
  <c r="E2468" i="22"/>
  <c r="D2468" i="22"/>
  <c r="C2468" i="22"/>
  <c r="BD2467" i="22"/>
  <c r="BA2467" i="22"/>
  <c r="AZ2467" i="22"/>
  <c r="AY2467" i="22"/>
  <c r="AX2467" i="22"/>
  <c r="BH2467" i="22" s="1"/>
  <c r="AW2467" i="22"/>
  <c r="E2467" i="22"/>
  <c r="D2467" i="22"/>
  <c r="C2467" i="22"/>
  <c r="BD2466" i="22"/>
  <c r="BA2466" i="22"/>
  <c r="AZ2466" i="22"/>
  <c r="AY2466" i="22"/>
  <c r="AX2466" i="22"/>
  <c r="BH2466" i="22" s="1"/>
  <c r="AW2466" i="22"/>
  <c r="E2466" i="22"/>
  <c r="D2466" i="22"/>
  <c r="C2466" i="22"/>
  <c r="BD2465" i="22"/>
  <c r="BA2465" i="22"/>
  <c r="AZ2465" i="22"/>
  <c r="AY2465" i="22"/>
  <c r="AX2465" i="22"/>
  <c r="BH2465" i="22" s="1"/>
  <c r="AW2465" i="22"/>
  <c r="E2465" i="22"/>
  <c r="D2465" i="22"/>
  <c r="C2465" i="22"/>
  <c r="BD2464" i="22"/>
  <c r="BA2464" i="22"/>
  <c r="AZ2464" i="22"/>
  <c r="AY2464" i="22"/>
  <c r="AX2464" i="22"/>
  <c r="BH2464" i="22" s="1"/>
  <c r="AW2464" i="22"/>
  <c r="E2464" i="22"/>
  <c r="D2464" i="22"/>
  <c r="C2464" i="22"/>
  <c r="BD2463" i="22"/>
  <c r="BA2463" i="22"/>
  <c r="AZ2463" i="22"/>
  <c r="AY2463" i="22"/>
  <c r="AX2463" i="22"/>
  <c r="BH2463" i="22" s="1"/>
  <c r="AW2463" i="22"/>
  <c r="E2463" i="22"/>
  <c r="D2463" i="22"/>
  <c r="C2463" i="22"/>
  <c r="BD2462" i="22"/>
  <c r="BA2462" i="22"/>
  <c r="AZ2462" i="22"/>
  <c r="AY2462" i="22"/>
  <c r="AX2462" i="22"/>
  <c r="BH2462" i="22" s="1"/>
  <c r="AW2462" i="22"/>
  <c r="E2462" i="22"/>
  <c r="D2462" i="22"/>
  <c r="C2462" i="22"/>
  <c r="BD2461" i="22"/>
  <c r="BA2461" i="22"/>
  <c r="AZ2461" i="22"/>
  <c r="AY2461" i="22"/>
  <c r="AX2461" i="22"/>
  <c r="BH2461" i="22" s="1"/>
  <c r="AW2461" i="22"/>
  <c r="E2461" i="22"/>
  <c r="D2461" i="22"/>
  <c r="C2461" i="22"/>
  <c r="BD2460" i="22"/>
  <c r="BA2460" i="22"/>
  <c r="AZ2460" i="22"/>
  <c r="AY2460" i="22"/>
  <c r="AX2460" i="22"/>
  <c r="BH2460" i="22" s="1"/>
  <c r="AW2460" i="22"/>
  <c r="E2460" i="22"/>
  <c r="D2460" i="22"/>
  <c r="C2460" i="22"/>
  <c r="BD2459" i="22"/>
  <c r="BA2459" i="22"/>
  <c r="AZ2459" i="22"/>
  <c r="AY2459" i="22"/>
  <c r="AX2459" i="22"/>
  <c r="BH2459" i="22" s="1"/>
  <c r="AW2459" i="22"/>
  <c r="E2459" i="22"/>
  <c r="D2459" i="22"/>
  <c r="C2459" i="22"/>
  <c r="BD2458" i="22"/>
  <c r="BA2458" i="22"/>
  <c r="AZ2458" i="22"/>
  <c r="AY2458" i="22"/>
  <c r="AX2458" i="22"/>
  <c r="BH2458" i="22" s="1"/>
  <c r="AW2458" i="22"/>
  <c r="E2458" i="22"/>
  <c r="D2458" i="22"/>
  <c r="C2458" i="22"/>
  <c r="BD2457" i="22"/>
  <c r="BA2457" i="22"/>
  <c r="AZ2457" i="22"/>
  <c r="AY2457" i="22"/>
  <c r="AX2457" i="22"/>
  <c r="BH2457" i="22" s="1"/>
  <c r="AW2457" i="22"/>
  <c r="E2457" i="22"/>
  <c r="D2457" i="22"/>
  <c r="C2457" i="22"/>
  <c r="BD2456" i="22"/>
  <c r="BA2456" i="22"/>
  <c r="AZ2456" i="22"/>
  <c r="AY2456" i="22"/>
  <c r="AX2456" i="22"/>
  <c r="BH2456" i="22" s="1"/>
  <c r="AW2456" i="22"/>
  <c r="E2456" i="22"/>
  <c r="D2456" i="22"/>
  <c r="C2456" i="22"/>
  <c r="BD2455" i="22"/>
  <c r="BA2455" i="22"/>
  <c r="AZ2455" i="22"/>
  <c r="AY2455" i="22"/>
  <c r="AX2455" i="22"/>
  <c r="BH2455" i="22" s="1"/>
  <c r="AW2455" i="22"/>
  <c r="E2455" i="22"/>
  <c r="D2455" i="22"/>
  <c r="C2455" i="22"/>
  <c r="BD2454" i="22"/>
  <c r="BA2454" i="22"/>
  <c r="AZ2454" i="22"/>
  <c r="AY2454" i="22"/>
  <c r="AX2454" i="22"/>
  <c r="BH2454" i="22" s="1"/>
  <c r="AW2454" i="22"/>
  <c r="E2454" i="22"/>
  <c r="D2454" i="22"/>
  <c r="C2454" i="22"/>
  <c r="BD2453" i="22"/>
  <c r="BA2453" i="22"/>
  <c r="AZ2453" i="22"/>
  <c r="AY2453" i="22"/>
  <c r="AX2453" i="22"/>
  <c r="BH2453" i="22" s="1"/>
  <c r="AW2453" i="22"/>
  <c r="E2453" i="22"/>
  <c r="D2453" i="22"/>
  <c r="C2453" i="22"/>
  <c r="BD2452" i="22"/>
  <c r="BA2452" i="22"/>
  <c r="AZ2452" i="22"/>
  <c r="AY2452" i="22"/>
  <c r="AX2452" i="22"/>
  <c r="BH2452" i="22" s="1"/>
  <c r="AW2452" i="22"/>
  <c r="E2452" i="22"/>
  <c r="D2452" i="22"/>
  <c r="C2452" i="22"/>
  <c r="BD2451" i="22"/>
  <c r="BA2451" i="22"/>
  <c r="AZ2451" i="22"/>
  <c r="AY2451" i="22"/>
  <c r="AX2451" i="22"/>
  <c r="BH2451" i="22" s="1"/>
  <c r="AW2451" i="22"/>
  <c r="E2451" i="22"/>
  <c r="D2451" i="22"/>
  <c r="C2451" i="22"/>
  <c r="BD2450" i="22"/>
  <c r="BA2450" i="22"/>
  <c r="AZ2450" i="22"/>
  <c r="AY2450" i="22"/>
  <c r="AX2450" i="22"/>
  <c r="BH2450" i="22" s="1"/>
  <c r="AW2450" i="22"/>
  <c r="E2450" i="22"/>
  <c r="D2450" i="22"/>
  <c r="C2450" i="22"/>
  <c r="BD2449" i="22"/>
  <c r="BA2449" i="22"/>
  <c r="AZ2449" i="22"/>
  <c r="AY2449" i="22"/>
  <c r="AX2449" i="22"/>
  <c r="BH2449" i="22" s="1"/>
  <c r="AW2449" i="22"/>
  <c r="E2449" i="22"/>
  <c r="D2449" i="22"/>
  <c r="C2449" i="22"/>
  <c r="BD2448" i="22"/>
  <c r="BA2448" i="22"/>
  <c r="AZ2448" i="22"/>
  <c r="AY2448" i="22"/>
  <c r="AX2448" i="22"/>
  <c r="BH2448" i="22" s="1"/>
  <c r="AW2448" i="22"/>
  <c r="E2448" i="22"/>
  <c r="D2448" i="22"/>
  <c r="C2448" i="22"/>
  <c r="BD2447" i="22"/>
  <c r="BA2447" i="22"/>
  <c r="AZ2447" i="22"/>
  <c r="AY2447" i="22"/>
  <c r="AX2447" i="22"/>
  <c r="BH2447" i="22" s="1"/>
  <c r="AW2447" i="22"/>
  <c r="E2447" i="22"/>
  <c r="D2447" i="22"/>
  <c r="C2447" i="22"/>
  <c r="BD2446" i="22"/>
  <c r="BA2446" i="22"/>
  <c r="AZ2446" i="22"/>
  <c r="AY2446" i="22"/>
  <c r="AX2446" i="22"/>
  <c r="BH2446" i="22" s="1"/>
  <c r="AW2446" i="22"/>
  <c r="E2446" i="22"/>
  <c r="D2446" i="22"/>
  <c r="C2446" i="22"/>
  <c r="BD2445" i="22"/>
  <c r="BA2445" i="22"/>
  <c r="AZ2445" i="22"/>
  <c r="AY2445" i="22"/>
  <c r="AX2445" i="22"/>
  <c r="BH2445" i="22" s="1"/>
  <c r="AW2445" i="22"/>
  <c r="E2445" i="22"/>
  <c r="D2445" i="22"/>
  <c r="C2445" i="22"/>
  <c r="BD2444" i="22"/>
  <c r="BA2444" i="22"/>
  <c r="AZ2444" i="22"/>
  <c r="AY2444" i="22"/>
  <c r="AX2444" i="22"/>
  <c r="BH2444" i="22" s="1"/>
  <c r="AW2444" i="22"/>
  <c r="E2444" i="22"/>
  <c r="D2444" i="22"/>
  <c r="C2444" i="22"/>
  <c r="BD2443" i="22"/>
  <c r="BA2443" i="22"/>
  <c r="AZ2443" i="22"/>
  <c r="AY2443" i="22"/>
  <c r="AX2443" i="22"/>
  <c r="BH2443" i="22" s="1"/>
  <c r="AW2443" i="22"/>
  <c r="E2443" i="22"/>
  <c r="D2443" i="22"/>
  <c r="C2443" i="22"/>
  <c r="BD2442" i="22"/>
  <c r="BA2442" i="22"/>
  <c r="AZ2442" i="22"/>
  <c r="AY2442" i="22"/>
  <c r="AX2442" i="22"/>
  <c r="BH2442" i="22" s="1"/>
  <c r="AW2442" i="22"/>
  <c r="E2442" i="22"/>
  <c r="D2442" i="22"/>
  <c r="C2442" i="22"/>
  <c r="BD2441" i="22"/>
  <c r="BA2441" i="22"/>
  <c r="AZ2441" i="22"/>
  <c r="AY2441" i="22"/>
  <c r="AX2441" i="22"/>
  <c r="BH2441" i="22" s="1"/>
  <c r="AW2441" i="22"/>
  <c r="E2441" i="22"/>
  <c r="D2441" i="22"/>
  <c r="C2441" i="22"/>
  <c r="BD2440" i="22"/>
  <c r="BD2439" i="22"/>
  <c r="BD2438" i="22"/>
  <c r="BD2437" i="22"/>
  <c r="BD2436" i="22"/>
  <c r="BD2435" i="22"/>
  <c r="BD2434" i="22"/>
  <c r="BD2433" i="22"/>
  <c r="BD2432" i="22"/>
  <c r="BD2431" i="22"/>
  <c r="BH2430" i="22"/>
  <c r="BD2430" i="22"/>
  <c r="BA2430" i="22"/>
  <c r="AZ2430" i="22"/>
  <c r="AY2430" i="22"/>
  <c r="AX2430" i="22"/>
  <c r="AW2430" i="22"/>
  <c r="E2430" i="22"/>
  <c r="D2430" i="22"/>
  <c r="C2430" i="22"/>
  <c r="BD2429" i="22"/>
  <c r="BA2429" i="22"/>
  <c r="AZ2429" i="22"/>
  <c r="AY2429" i="22"/>
  <c r="AX2429" i="22"/>
  <c r="BH2429" i="22" s="1"/>
  <c r="AW2429" i="22"/>
  <c r="E2429" i="22"/>
  <c r="D2429" i="22"/>
  <c r="C2429" i="22"/>
  <c r="BD2428" i="22"/>
  <c r="BA2428" i="22"/>
  <c r="AZ2428" i="22"/>
  <c r="AY2428" i="22"/>
  <c r="AX2428" i="22"/>
  <c r="BH2428" i="22" s="1"/>
  <c r="AW2428" i="22"/>
  <c r="E2428" i="22"/>
  <c r="D2428" i="22"/>
  <c r="C2428" i="22"/>
  <c r="BD2427" i="22"/>
  <c r="BA2427" i="22"/>
  <c r="AZ2427" i="22"/>
  <c r="AY2427" i="22"/>
  <c r="AX2427" i="22"/>
  <c r="BH2427" i="22" s="1"/>
  <c r="AW2427" i="22"/>
  <c r="E2427" i="22"/>
  <c r="D2427" i="22"/>
  <c r="C2427" i="22"/>
  <c r="BD2426" i="22"/>
  <c r="BA2426" i="22"/>
  <c r="AZ2426" i="22"/>
  <c r="AY2426" i="22"/>
  <c r="AX2426" i="22"/>
  <c r="BH2426" i="22" s="1"/>
  <c r="AW2426" i="22"/>
  <c r="E2426" i="22"/>
  <c r="D2426" i="22"/>
  <c r="C2426" i="22"/>
  <c r="BD2425" i="22"/>
  <c r="BA2425" i="22"/>
  <c r="AZ2425" i="22"/>
  <c r="AY2425" i="22"/>
  <c r="AX2425" i="22"/>
  <c r="BH2425" i="22" s="1"/>
  <c r="AW2425" i="22"/>
  <c r="E2425" i="22"/>
  <c r="D2425" i="22"/>
  <c r="C2425" i="22"/>
  <c r="BD2424" i="22"/>
  <c r="BA2424" i="22"/>
  <c r="AZ2424" i="22"/>
  <c r="AY2424" i="22"/>
  <c r="AX2424" i="22"/>
  <c r="BH2424" i="22" s="1"/>
  <c r="AW2424" i="22"/>
  <c r="E2424" i="22"/>
  <c r="D2424" i="22"/>
  <c r="C2424" i="22"/>
  <c r="BD2423" i="22"/>
  <c r="BA2423" i="22"/>
  <c r="AZ2423" i="22"/>
  <c r="AY2423" i="22"/>
  <c r="AX2423" i="22"/>
  <c r="BH2423" i="22" s="1"/>
  <c r="AW2423" i="22"/>
  <c r="E2423" i="22"/>
  <c r="D2423" i="22"/>
  <c r="C2423" i="22"/>
  <c r="BD2422" i="22"/>
  <c r="BA2422" i="22"/>
  <c r="AZ2422" i="22"/>
  <c r="AY2422" i="22"/>
  <c r="AX2422" i="22"/>
  <c r="BH2422" i="22" s="1"/>
  <c r="AW2422" i="22"/>
  <c r="E2422" i="22"/>
  <c r="D2422" i="22"/>
  <c r="C2422" i="22"/>
  <c r="BD2421" i="22"/>
  <c r="BA2421" i="22"/>
  <c r="AZ2421" i="22"/>
  <c r="AY2421" i="22"/>
  <c r="AX2421" i="22"/>
  <c r="BH2421" i="22" s="1"/>
  <c r="AW2421" i="22"/>
  <c r="E2421" i="22"/>
  <c r="D2421" i="22"/>
  <c r="C2421" i="22"/>
  <c r="BD2420" i="22"/>
  <c r="BA2420" i="22"/>
  <c r="AZ2420" i="22"/>
  <c r="AY2420" i="22"/>
  <c r="AX2420" i="22"/>
  <c r="BH2420" i="22" s="1"/>
  <c r="AW2420" i="22"/>
  <c r="E2420" i="22"/>
  <c r="D2420" i="22"/>
  <c r="C2420" i="22"/>
  <c r="BD2419" i="22"/>
  <c r="BA2419" i="22"/>
  <c r="AZ2419" i="22"/>
  <c r="AY2419" i="22"/>
  <c r="AX2419" i="22"/>
  <c r="BH2419" i="22" s="1"/>
  <c r="AW2419" i="22"/>
  <c r="E2419" i="22"/>
  <c r="D2419" i="22"/>
  <c r="C2419" i="22"/>
  <c r="BD2418" i="22"/>
  <c r="BA2418" i="22"/>
  <c r="AZ2418" i="22"/>
  <c r="AY2418" i="22"/>
  <c r="AX2418" i="22"/>
  <c r="BH2418" i="22" s="1"/>
  <c r="AW2418" i="22"/>
  <c r="E2418" i="22"/>
  <c r="D2418" i="22"/>
  <c r="C2418" i="22"/>
  <c r="BD2417" i="22"/>
  <c r="BA2417" i="22"/>
  <c r="AZ2417" i="22"/>
  <c r="AY2417" i="22"/>
  <c r="AX2417" i="22"/>
  <c r="BH2417" i="22" s="1"/>
  <c r="AW2417" i="22"/>
  <c r="E2417" i="22"/>
  <c r="D2417" i="22"/>
  <c r="C2417" i="22"/>
  <c r="BD2416" i="22"/>
  <c r="BA2416" i="22"/>
  <c r="AZ2416" i="22"/>
  <c r="AY2416" i="22"/>
  <c r="AX2416" i="22"/>
  <c r="BH2416" i="22" s="1"/>
  <c r="AW2416" i="22"/>
  <c r="E2416" i="22"/>
  <c r="D2416" i="22"/>
  <c r="C2416" i="22"/>
  <c r="BD2415" i="22"/>
  <c r="BA2415" i="22"/>
  <c r="AZ2415" i="22"/>
  <c r="AY2415" i="22"/>
  <c r="AX2415" i="22"/>
  <c r="BH2415" i="22" s="1"/>
  <c r="AW2415" i="22"/>
  <c r="E2415" i="22"/>
  <c r="D2415" i="22"/>
  <c r="C2415" i="22"/>
  <c r="BD2414" i="22"/>
  <c r="BA2414" i="22"/>
  <c r="AZ2414" i="22"/>
  <c r="AY2414" i="22"/>
  <c r="AX2414" i="22"/>
  <c r="BH2414" i="22" s="1"/>
  <c r="AW2414" i="22"/>
  <c r="E2414" i="22"/>
  <c r="D2414" i="22"/>
  <c r="C2414" i="22"/>
  <c r="BD2413" i="22"/>
  <c r="BA2413" i="22"/>
  <c r="AZ2413" i="22"/>
  <c r="AY2413" i="22"/>
  <c r="AX2413" i="22"/>
  <c r="BH2413" i="22" s="1"/>
  <c r="AW2413" i="22"/>
  <c r="E2413" i="22"/>
  <c r="D2413" i="22"/>
  <c r="C2413" i="22"/>
  <c r="BD2412" i="22"/>
  <c r="BA2412" i="22"/>
  <c r="AZ2412" i="22"/>
  <c r="AY2412" i="22"/>
  <c r="AX2412" i="22"/>
  <c r="BH2412" i="22" s="1"/>
  <c r="AW2412" i="22"/>
  <c r="E2412" i="22"/>
  <c r="D2412" i="22"/>
  <c r="C2412" i="22"/>
  <c r="BD2411" i="22"/>
  <c r="BA2411" i="22"/>
  <c r="AZ2411" i="22"/>
  <c r="AY2411" i="22"/>
  <c r="AX2411" i="22"/>
  <c r="BH2411" i="22" s="1"/>
  <c r="AW2411" i="22"/>
  <c r="E2411" i="22"/>
  <c r="D2411" i="22"/>
  <c r="C2411" i="22"/>
  <c r="BD2410" i="22"/>
  <c r="BA2410" i="22"/>
  <c r="AZ2410" i="22"/>
  <c r="AY2410" i="22"/>
  <c r="AX2410" i="22"/>
  <c r="BH2410" i="22" s="1"/>
  <c r="AW2410" i="22"/>
  <c r="E2410" i="22"/>
  <c r="D2410" i="22"/>
  <c r="C2410" i="22"/>
  <c r="BD2409" i="22"/>
  <c r="BA2409" i="22"/>
  <c r="AZ2409" i="22"/>
  <c r="AY2409" i="22"/>
  <c r="AX2409" i="22"/>
  <c r="BH2409" i="22" s="1"/>
  <c r="AW2409" i="22"/>
  <c r="E2409" i="22"/>
  <c r="D2409" i="22"/>
  <c r="C2409" i="22"/>
  <c r="BD2408" i="22"/>
  <c r="BA2408" i="22"/>
  <c r="AZ2408" i="22"/>
  <c r="AY2408" i="22"/>
  <c r="AX2408" i="22"/>
  <c r="H2408" i="35" s="1"/>
  <c r="AW2408" i="22"/>
  <c r="E2408" i="22"/>
  <c r="D2408" i="22"/>
  <c r="C2408" i="22"/>
  <c r="BD2407" i="22"/>
  <c r="BA2407" i="22"/>
  <c r="AZ2407" i="22"/>
  <c r="AY2407" i="22"/>
  <c r="AX2407" i="22"/>
  <c r="BH2407" i="22" s="1"/>
  <c r="AW2407" i="22"/>
  <c r="E2407" i="22"/>
  <c r="D2407" i="22"/>
  <c r="C2407" i="22"/>
  <c r="BD2406" i="22"/>
  <c r="BA2406" i="22"/>
  <c r="AZ2406" i="22"/>
  <c r="AY2406" i="22"/>
  <c r="AX2406" i="22"/>
  <c r="BH2406" i="22" s="1"/>
  <c r="AW2406" i="22"/>
  <c r="E2406" i="22"/>
  <c r="D2406" i="22"/>
  <c r="C2406" i="22"/>
  <c r="BD2405" i="22"/>
  <c r="BA2405" i="22"/>
  <c r="AZ2405" i="22"/>
  <c r="AY2405" i="22"/>
  <c r="AX2405" i="22"/>
  <c r="BH2405" i="22" s="1"/>
  <c r="AW2405" i="22"/>
  <c r="E2405" i="22"/>
  <c r="D2405" i="22"/>
  <c r="C2405" i="22"/>
  <c r="BD2404" i="22"/>
  <c r="BA2404" i="22"/>
  <c r="AZ2404" i="22"/>
  <c r="AY2404" i="22"/>
  <c r="AX2404" i="22"/>
  <c r="BH2404" i="22" s="1"/>
  <c r="AW2404" i="22"/>
  <c r="E2404" i="22"/>
  <c r="D2404" i="22"/>
  <c r="C2404" i="22"/>
  <c r="BH2403" i="22"/>
  <c r="BD2403" i="22"/>
  <c r="BA2403" i="22"/>
  <c r="AZ2403" i="22"/>
  <c r="AY2403" i="22"/>
  <c r="AX2403" i="22"/>
  <c r="AW2403" i="22"/>
  <c r="E2403" i="22"/>
  <c r="D2403" i="22"/>
  <c r="C2403" i="22"/>
  <c r="BD2402" i="22"/>
  <c r="BA2402" i="22"/>
  <c r="AZ2402" i="22"/>
  <c r="AY2402" i="22"/>
  <c r="AX2402" i="22"/>
  <c r="BH2402" i="22" s="1"/>
  <c r="AW2402" i="22"/>
  <c r="E2402" i="22"/>
  <c r="D2402" i="22"/>
  <c r="C2402" i="22"/>
  <c r="BD2401" i="22"/>
  <c r="BA2401" i="22"/>
  <c r="AZ2401" i="22"/>
  <c r="AY2401" i="22"/>
  <c r="AX2401" i="22"/>
  <c r="BH2401" i="22" s="1"/>
  <c r="AW2401" i="22"/>
  <c r="E2401" i="22"/>
  <c r="D2401" i="22"/>
  <c r="C2401" i="22"/>
  <c r="BD2400" i="22"/>
  <c r="BA2400" i="22"/>
  <c r="AZ2400" i="22"/>
  <c r="AY2400" i="22"/>
  <c r="AX2400" i="22"/>
  <c r="BH2400" i="22" s="1"/>
  <c r="AW2400" i="22"/>
  <c r="E2400" i="22"/>
  <c r="D2400" i="22"/>
  <c r="C2400" i="22"/>
  <c r="BD2399" i="22"/>
  <c r="BA2399" i="22"/>
  <c r="AZ2399" i="22"/>
  <c r="AY2399" i="22"/>
  <c r="AX2399" i="22"/>
  <c r="BH2399" i="22" s="1"/>
  <c r="AW2399" i="22"/>
  <c r="E2399" i="22"/>
  <c r="D2399" i="22"/>
  <c r="C2399" i="22"/>
  <c r="BD2398" i="22"/>
  <c r="BA2398" i="22"/>
  <c r="AZ2398" i="22"/>
  <c r="AY2398" i="22"/>
  <c r="AX2398" i="22"/>
  <c r="BH2398" i="22" s="1"/>
  <c r="AW2398" i="22"/>
  <c r="E2398" i="22"/>
  <c r="D2398" i="22"/>
  <c r="C2398" i="22"/>
  <c r="BD2397" i="22"/>
  <c r="BA2397" i="22"/>
  <c r="AZ2397" i="22"/>
  <c r="AY2397" i="22"/>
  <c r="AX2397" i="22"/>
  <c r="BH2397" i="22" s="1"/>
  <c r="AW2397" i="22"/>
  <c r="E2397" i="22"/>
  <c r="D2397" i="22"/>
  <c r="C2397" i="22"/>
  <c r="BD2396" i="22"/>
  <c r="BA2396" i="22"/>
  <c r="AZ2396" i="22"/>
  <c r="AY2396" i="22"/>
  <c r="AX2396" i="22"/>
  <c r="BH2396" i="22" s="1"/>
  <c r="AW2396" i="22"/>
  <c r="E2396" i="22"/>
  <c r="D2396" i="22"/>
  <c r="C2396" i="22"/>
  <c r="BD2395" i="22"/>
  <c r="BD2394" i="22"/>
  <c r="BD2393" i="22"/>
  <c r="BD2392" i="22"/>
  <c r="BD2391" i="22"/>
  <c r="BD2390" i="22"/>
  <c r="BD2389" i="22"/>
  <c r="BD2388" i="22"/>
  <c r="BD2387" i="22"/>
  <c r="BD2386" i="22"/>
  <c r="BD2385" i="22"/>
  <c r="BA2385" i="22"/>
  <c r="AZ2385" i="22"/>
  <c r="AY2385" i="22"/>
  <c r="AX2385" i="22"/>
  <c r="BH2385" i="22" s="1"/>
  <c r="AW2385" i="22"/>
  <c r="E2385" i="22"/>
  <c r="D2385" i="22"/>
  <c r="C2385" i="22"/>
  <c r="BD2384" i="22"/>
  <c r="BA2384" i="22"/>
  <c r="AZ2384" i="22"/>
  <c r="AY2384" i="22"/>
  <c r="AX2384" i="22"/>
  <c r="BH2384" i="22" s="1"/>
  <c r="AW2384" i="22"/>
  <c r="E2384" i="22"/>
  <c r="D2384" i="22"/>
  <c r="C2384" i="22"/>
  <c r="BD2383" i="22"/>
  <c r="BA2383" i="22"/>
  <c r="AZ2383" i="22"/>
  <c r="AY2383" i="22"/>
  <c r="AX2383" i="22"/>
  <c r="BH2383" i="22" s="1"/>
  <c r="AW2383" i="22"/>
  <c r="E2383" i="22"/>
  <c r="D2383" i="22"/>
  <c r="C2383" i="22"/>
  <c r="BD2382" i="22"/>
  <c r="BA2382" i="22"/>
  <c r="AZ2382" i="22"/>
  <c r="AY2382" i="22"/>
  <c r="AX2382" i="22"/>
  <c r="BH2382" i="22" s="1"/>
  <c r="AW2382" i="22"/>
  <c r="E2382" i="22"/>
  <c r="D2382" i="22"/>
  <c r="C2382" i="22"/>
  <c r="BD2381" i="22"/>
  <c r="BA2381" i="22"/>
  <c r="AZ2381" i="22"/>
  <c r="AY2381" i="22"/>
  <c r="AX2381" i="22"/>
  <c r="BH2381" i="22" s="1"/>
  <c r="AW2381" i="22"/>
  <c r="E2381" i="22"/>
  <c r="D2381" i="22"/>
  <c r="C2381" i="22"/>
  <c r="BD2380" i="22"/>
  <c r="BA2380" i="22"/>
  <c r="AZ2380" i="22"/>
  <c r="AY2380" i="22"/>
  <c r="AX2380" i="22"/>
  <c r="BH2380" i="22" s="1"/>
  <c r="AW2380" i="22"/>
  <c r="E2380" i="22"/>
  <c r="D2380" i="22"/>
  <c r="C2380" i="22"/>
  <c r="BD2379" i="22"/>
  <c r="BA2379" i="22"/>
  <c r="AZ2379" i="22"/>
  <c r="AY2379" i="22"/>
  <c r="AX2379" i="22"/>
  <c r="BH2379" i="22" s="1"/>
  <c r="AW2379" i="22"/>
  <c r="E2379" i="22"/>
  <c r="D2379" i="22"/>
  <c r="C2379" i="22"/>
  <c r="BD2378" i="22"/>
  <c r="BA2378" i="22"/>
  <c r="AZ2378" i="22"/>
  <c r="AY2378" i="22"/>
  <c r="AX2378" i="22"/>
  <c r="BH2378" i="22" s="1"/>
  <c r="AW2378" i="22"/>
  <c r="E2378" i="22"/>
  <c r="D2378" i="22"/>
  <c r="C2378" i="22"/>
  <c r="BD2377" i="22"/>
  <c r="BA2377" i="22"/>
  <c r="AZ2377" i="22"/>
  <c r="AY2377" i="22"/>
  <c r="AX2377" i="22"/>
  <c r="BH2377" i="22" s="1"/>
  <c r="AW2377" i="22"/>
  <c r="E2377" i="22"/>
  <c r="D2377" i="22"/>
  <c r="C2377" i="22"/>
  <c r="BD2376" i="22"/>
  <c r="BA2376" i="22"/>
  <c r="AZ2376" i="22"/>
  <c r="AY2376" i="22"/>
  <c r="AX2376" i="22"/>
  <c r="BH2376" i="22" s="1"/>
  <c r="AW2376" i="22"/>
  <c r="E2376" i="22"/>
  <c r="D2376" i="22"/>
  <c r="C2376" i="22"/>
  <c r="BD2375" i="22"/>
  <c r="BA2375" i="22"/>
  <c r="AZ2375" i="22"/>
  <c r="AY2375" i="22"/>
  <c r="AX2375" i="22"/>
  <c r="BH2375" i="22" s="1"/>
  <c r="AW2375" i="22"/>
  <c r="E2375" i="22"/>
  <c r="D2375" i="22"/>
  <c r="C2375" i="22"/>
  <c r="BD2374" i="22"/>
  <c r="BA2374" i="22"/>
  <c r="AZ2374" i="22"/>
  <c r="AY2374" i="22"/>
  <c r="AX2374" i="22"/>
  <c r="BH2374" i="22" s="1"/>
  <c r="AW2374" i="22"/>
  <c r="E2374" i="22"/>
  <c r="D2374" i="22"/>
  <c r="C2374" i="22"/>
  <c r="BD2373" i="22"/>
  <c r="BA2373" i="22"/>
  <c r="AZ2373" i="22"/>
  <c r="AY2373" i="22"/>
  <c r="AX2373" i="22"/>
  <c r="BH2373" i="22" s="1"/>
  <c r="AW2373" i="22"/>
  <c r="E2373" i="22"/>
  <c r="D2373" i="22"/>
  <c r="C2373" i="22"/>
  <c r="BD2372" i="22"/>
  <c r="BA2372" i="22"/>
  <c r="AZ2372" i="22"/>
  <c r="AY2372" i="22"/>
  <c r="AX2372" i="22"/>
  <c r="BH2372" i="22" s="1"/>
  <c r="AW2372" i="22"/>
  <c r="E2372" i="22"/>
  <c r="D2372" i="22"/>
  <c r="C2372" i="22"/>
  <c r="BD2371" i="22"/>
  <c r="BA2371" i="22"/>
  <c r="AZ2371" i="22"/>
  <c r="AY2371" i="22"/>
  <c r="AX2371" i="22"/>
  <c r="BH2371" i="22" s="1"/>
  <c r="AW2371" i="22"/>
  <c r="E2371" i="22"/>
  <c r="D2371" i="22"/>
  <c r="C2371" i="22"/>
  <c r="BD2370" i="22"/>
  <c r="BA2370" i="22"/>
  <c r="AZ2370" i="22"/>
  <c r="AY2370" i="22"/>
  <c r="AX2370" i="22"/>
  <c r="BH2370" i="22" s="1"/>
  <c r="AW2370" i="22"/>
  <c r="E2370" i="22"/>
  <c r="D2370" i="22"/>
  <c r="C2370" i="22"/>
  <c r="BD2369" i="22"/>
  <c r="BA2369" i="22"/>
  <c r="AZ2369" i="22"/>
  <c r="AY2369" i="22"/>
  <c r="AX2369" i="22"/>
  <c r="BH2369" i="22" s="1"/>
  <c r="AW2369" i="22"/>
  <c r="E2369" i="22"/>
  <c r="D2369" i="22"/>
  <c r="C2369" i="22"/>
  <c r="BD2368" i="22"/>
  <c r="BA2368" i="22"/>
  <c r="AZ2368" i="22"/>
  <c r="AY2368" i="22"/>
  <c r="AX2368" i="22"/>
  <c r="BH2368" i="22" s="1"/>
  <c r="AW2368" i="22"/>
  <c r="E2368" i="22"/>
  <c r="D2368" i="22"/>
  <c r="C2368" i="22"/>
  <c r="BD2367" i="22"/>
  <c r="BA2367" i="22"/>
  <c r="AZ2367" i="22"/>
  <c r="AY2367" i="22"/>
  <c r="AX2367" i="22"/>
  <c r="BH2367" i="22" s="1"/>
  <c r="AW2367" i="22"/>
  <c r="E2367" i="22"/>
  <c r="D2367" i="22"/>
  <c r="C2367" i="22"/>
  <c r="BD2366" i="22"/>
  <c r="BA2366" i="22"/>
  <c r="AZ2366" i="22"/>
  <c r="AY2366" i="22"/>
  <c r="AX2366" i="22"/>
  <c r="BH2366" i="22" s="1"/>
  <c r="AW2366" i="22"/>
  <c r="E2366" i="22"/>
  <c r="D2366" i="22"/>
  <c r="C2366" i="22"/>
  <c r="BD2365" i="22"/>
  <c r="BA2365" i="22"/>
  <c r="AZ2365" i="22"/>
  <c r="AY2365" i="22"/>
  <c r="AX2365" i="22"/>
  <c r="BH2365" i="22" s="1"/>
  <c r="AW2365" i="22"/>
  <c r="E2365" i="22"/>
  <c r="D2365" i="22"/>
  <c r="C2365" i="22"/>
  <c r="BD2364" i="22"/>
  <c r="BA2364" i="22"/>
  <c r="AZ2364" i="22"/>
  <c r="AY2364" i="22"/>
  <c r="AX2364" i="22"/>
  <c r="BH2364" i="22" s="1"/>
  <c r="AW2364" i="22"/>
  <c r="E2364" i="22"/>
  <c r="D2364" i="22"/>
  <c r="C2364" i="22"/>
  <c r="BD2363" i="22"/>
  <c r="BA2363" i="22"/>
  <c r="AZ2363" i="22"/>
  <c r="AY2363" i="22"/>
  <c r="AX2363" i="22"/>
  <c r="BH2363" i="22" s="1"/>
  <c r="AW2363" i="22"/>
  <c r="E2363" i="22"/>
  <c r="D2363" i="22"/>
  <c r="C2363" i="22"/>
  <c r="BD2362" i="22"/>
  <c r="BA2362" i="22"/>
  <c r="AZ2362" i="22"/>
  <c r="AY2362" i="22"/>
  <c r="AX2362" i="22"/>
  <c r="BH2362" i="22" s="1"/>
  <c r="AW2362" i="22"/>
  <c r="E2362" i="22"/>
  <c r="D2362" i="22"/>
  <c r="C2362" i="22"/>
  <c r="BD2361" i="22"/>
  <c r="BA2361" i="22"/>
  <c r="AZ2361" i="22"/>
  <c r="AY2361" i="22"/>
  <c r="AX2361" i="22"/>
  <c r="BH2361" i="22" s="1"/>
  <c r="AW2361" i="22"/>
  <c r="E2361" i="22"/>
  <c r="D2361" i="22"/>
  <c r="C2361" i="22"/>
  <c r="BD2360" i="22"/>
  <c r="BA2360" i="22"/>
  <c r="AZ2360" i="22"/>
  <c r="AY2360" i="22"/>
  <c r="AX2360" i="22"/>
  <c r="BH2360" i="22" s="1"/>
  <c r="AW2360" i="22"/>
  <c r="E2360" i="22"/>
  <c r="D2360" i="22"/>
  <c r="C2360" i="22"/>
  <c r="BD2359" i="22"/>
  <c r="BA2359" i="22"/>
  <c r="AZ2359" i="22"/>
  <c r="AY2359" i="22"/>
  <c r="AX2359" i="22"/>
  <c r="BH2359" i="22" s="1"/>
  <c r="AW2359" i="22"/>
  <c r="E2359" i="22"/>
  <c r="D2359" i="22"/>
  <c r="C2359" i="22"/>
  <c r="BD2358" i="22"/>
  <c r="BA2358" i="22"/>
  <c r="AZ2358" i="22"/>
  <c r="AY2358" i="22"/>
  <c r="AX2358" i="22"/>
  <c r="BH2358" i="22" s="1"/>
  <c r="AW2358" i="22"/>
  <c r="E2358" i="22"/>
  <c r="D2358" i="22"/>
  <c r="C2358" i="22"/>
  <c r="BD2357" i="22"/>
  <c r="BA2357" i="22"/>
  <c r="AZ2357" i="22"/>
  <c r="AY2357" i="22"/>
  <c r="AX2357" i="22"/>
  <c r="BH2357" i="22" s="1"/>
  <c r="AW2357" i="22"/>
  <c r="E2357" i="22"/>
  <c r="D2357" i="22"/>
  <c r="C2357" i="22"/>
  <c r="BD2356" i="22"/>
  <c r="BA2356" i="22"/>
  <c r="AZ2356" i="22"/>
  <c r="AY2356" i="22"/>
  <c r="AX2356" i="22"/>
  <c r="BH2356" i="22" s="1"/>
  <c r="AW2356" i="22"/>
  <c r="E2356" i="22"/>
  <c r="D2356" i="22"/>
  <c r="C2356" i="22"/>
  <c r="BD2355" i="22"/>
  <c r="BA2355" i="22"/>
  <c r="AZ2355" i="22"/>
  <c r="AY2355" i="22"/>
  <c r="AX2355" i="22"/>
  <c r="BH2355" i="22" s="1"/>
  <c r="AW2355" i="22"/>
  <c r="E2355" i="22"/>
  <c r="D2355" i="22"/>
  <c r="C2355" i="22"/>
  <c r="BD2354" i="22"/>
  <c r="BA2354" i="22"/>
  <c r="AZ2354" i="22"/>
  <c r="AY2354" i="22"/>
  <c r="AX2354" i="22"/>
  <c r="BH2354" i="22" s="1"/>
  <c r="AW2354" i="22"/>
  <c r="E2354" i="22"/>
  <c r="D2354" i="22"/>
  <c r="C2354" i="22"/>
  <c r="BD2353" i="22"/>
  <c r="BA2353" i="22"/>
  <c r="AZ2353" i="22"/>
  <c r="AY2353" i="22"/>
  <c r="AX2353" i="22"/>
  <c r="BH2353" i="22" s="1"/>
  <c r="AW2353" i="22"/>
  <c r="E2353" i="22"/>
  <c r="D2353" i="22"/>
  <c r="C2353" i="22"/>
  <c r="BD2352" i="22"/>
  <c r="BA2352" i="22"/>
  <c r="AZ2352" i="22"/>
  <c r="AY2352" i="22"/>
  <c r="AX2352" i="22"/>
  <c r="BH2352" i="22" s="1"/>
  <c r="AW2352" i="22"/>
  <c r="E2352" i="22"/>
  <c r="D2352" i="22"/>
  <c r="C2352" i="22"/>
  <c r="BD2351" i="22"/>
  <c r="BA2351" i="22"/>
  <c r="AZ2351" i="22"/>
  <c r="AY2351" i="22"/>
  <c r="AX2351" i="22"/>
  <c r="BH2351" i="22" s="1"/>
  <c r="AW2351" i="22"/>
  <c r="E2351" i="22"/>
  <c r="D2351" i="22"/>
  <c r="C2351" i="22"/>
  <c r="BD2350" i="22"/>
  <c r="BD2349" i="22"/>
  <c r="BD2348" i="22"/>
  <c r="BD2347" i="22"/>
  <c r="BD2346" i="22"/>
  <c r="BD2345" i="22"/>
  <c r="BD2344" i="22"/>
  <c r="BD2343" i="22"/>
  <c r="BD2342" i="22"/>
  <c r="BD2341" i="22"/>
  <c r="BD2340" i="22"/>
  <c r="BA2340" i="22"/>
  <c r="AZ2340" i="22"/>
  <c r="AY2340" i="22"/>
  <c r="AX2340" i="22"/>
  <c r="BH2340" i="22" s="1"/>
  <c r="AW2340" i="22"/>
  <c r="E2340" i="22"/>
  <c r="D2340" i="22"/>
  <c r="C2340" i="22"/>
  <c r="BD2339" i="22"/>
  <c r="BA2339" i="22"/>
  <c r="AZ2339" i="22"/>
  <c r="AY2339" i="22"/>
  <c r="AX2339" i="22"/>
  <c r="BH2339" i="22" s="1"/>
  <c r="AW2339" i="22"/>
  <c r="E2339" i="22"/>
  <c r="D2339" i="22"/>
  <c r="C2339" i="22"/>
  <c r="BD2338" i="22"/>
  <c r="BA2338" i="22"/>
  <c r="AZ2338" i="22"/>
  <c r="AY2338" i="22"/>
  <c r="AX2338" i="22"/>
  <c r="BH2338" i="22" s="1"/>
  <c r="AW2338" i="22"/>
  <c r="E2338" i="22"/>
  <c r="D2338" i="22"/>
  <c r="C2338" i="22"/>
  <c r="BD2337" i="22"/>
  <c r="BA2337" i="22"/>
  <c r="AZ2337" i="22"/>
  <c r="AY2337" i="22"/>
  <c r="AX2337" i="22"/>
  <c r="BH2337" i="22" s="1"/>
  <c r="AW2337" i="22"/>
  <c r="E2337" i="22"/>
  <c r="D2337" i="22"/>
  <c r="C2337" i="22"/>
  <c r="BD2336" i="22"/>
  <c r="BA2336" i="22"/>
  <c r="AZ2336" i="22"/>
  <c r="AY2336" i="22"/>
  <c r="AX2336" i="22"/>
  <c r="BH2336" i="22" s="1"/>
  <c r="AW2336" i="22"/>
  <c r="E2336" i="22"/>
  <c r="D2336" i="22"/>
  <c r="C2336" i="22"/>
  <c r="BD2335" i="22"/>
  <c r="BA2335" i="22"/>
  <c r="AZ2335" i="22"/>
  <c r="AY2335" i="22"/>
  <c r="AX2335" i="22"/>
  <c r="BH2335" i="22" s="1"/>
  <c r="AW2335" i="22"/>
  <c r="E2335" i="22"/>
  <c r="D2335" i="22"/>
  <c r="C2335" i="22"/>
  <c r="BD2334" i="22"/>
  <c r="BA2334" i="22"/>
  <c r="AZ2334" i="22"/>
  <c r="AY2334" i="22"/>
  <c r="AX2334" i="22"/>
  <c r="BH2334" i="22" s="1"/>
  <c r="AW2334" i="22"/>
  <c r="E2334" i="22"/>
  <c r="D2334" i="22"/>
  <c r="C2334" i="22"/>
  <c r="BD2333" i="22"/>
  <c r="BA2333" i="22"/>
  <c r="AZ2333" i="22"/>
  <c r="AY2333" i="22"/>
  <c r="AX2333" i="22"/>
  <c r="BH2333" i="22" s="1"/>
  <c r="AW2333" i="22"/>
  <c r="E2333" i="22"/>
  <c r="D2333" i="22"/>
  <c r="C2333" i="22"/>
  <c r="BD2332" i="22"/>
  <c r="BA2332" i="22"/>
  <c r="AZ2332" i="22"/>
  <c r="AY2332" i="22"/>
  <c r="AX2332" i="22"/>
  <c r="BH2332" i="22" s="1"/>
  <c r="AW2332" i="22"/>
  <c r="E2332" i="22"/>
  <c r="D2332" i="22"/>
  <c r="C2332" i="22"/>
  <c r="BD2331" i="22"/>
  <c r="BA2331" i="22"/>
  <c r="AZ2331" i="22"/>
  <c r="AY2331" i="22"/>
  <c r="AX2331" i="22"/>
  <c r="BH2331" i="22" s="1"/>
  <c r="AW2331" i="22"/>
  <c r="E2331" i="22"/>
  <c r="D2331" i="22"/>
  <c r="C2331" i="22"/>
  <c r="BD2330" i="22"/>
  <c r="BA2330" i="22"/>
  <c r="AZ2330" i="22"/>
  <c r="AY2330" i="22"/>
  <c r="AX2330" i="22"/>
  <c r="BH2330" i="22" s="1"/>
  <c r="AW2330" i="22"/>
  <c r="E2330" i="22"/>
  <c r="D2330" i="22"/>
  <c r="C2330" i="22"/>
  <c r="BD2329" i="22"/>
  <c r="BA2329" i="22"/>
  <c r="AZ2329" i="22"/>
  <c r="AY2329" i="22"/>
  <c r="AX2329" i="22"/>
  <c r="BH2329" i="22" s="1"/>
  <c r="AW2329" i="22"/>
  <c r="E2329" i="22"/>
  <c r="D2329" i="22"/>
  <c r="C2329" i="22"/>
  <c r="BD2328" i="22"/>
  <c r="BA2328" i="22"/>
  <c r="AZ2328" i="22"/>
  <c r="AY2328" i="22"/>
  <c r="AX2328" i="22"/>
  <c r="BH2328" i="22" s="1"/>
  <c r="AW2328" i="22"/>
  <c r="E2328" i="22"/>
  <c r="D2328" i="22"/>
  <c r="C2328" i="22"/>
  <c r="BH2327" i="22"/>
  <c r="BD2327" i="22"/>
  <c r="BA2327" i="22"/>
  <c r="AZ2327" i="22"/>
  <c r="AY2327" i="22"/>
  <c r="AX2327" i="22"/>
  <c r="AW2327" i="22"/>
  <c r="E2327" i="22"/>
  <c r="D2327" i="22"/>
  <c r="C2327" i="22"/>
  <c r="BD2326" i="22"/>
  <c r="BA2326" i="22"/>
  <c r="AZ2326" i="22"/>
  <c r="AY2326" i="22"/>
  <c r="AX2326" i="22"/>
  <c r="BH2326" i="22" s="1"/>
  <c r="AW2326" i="22"/>
  <c r="E2326" i="22"/>
  <c r="D2326" i="22"/>
  <c r="C2326" i="22"/>
  <c r="BD2325" i="22"/>
  <c r="BA2325" i="22"/>
  <c r="AZ2325" i="22"/>
  <c r="AY2325" i="22"/>
  <c r="AX2325" i="22"/>
  <c r="BH2325" i="22" s="1"/>
  <c r="AW2325" i="22"/>
  <c r="E2325" i="22"/>
  <c r="D2325" i="22"/>
  <c r="C2325" i="22"/>
  <c r="BD2324" i="22"/>
  <c r="BA2324" i="22"/>
  <c r="AZ2324" i="22"/>
  <c r="AY2324" i="22"/>
  <c r="AX2324" i="22"/>
  <c r="BH2324" i="22" s="1"/>
  <c r="AW2324" i="22"/>
  <c r="E2324" i="22"/>
  <c r="D2324" i="22"/>
  <c r="C2324" i="22"/>
  <c r="BD2323" i="22"/>
  <c r="BA2323" i="22"/>
  <c r="AZ2323" i="22"/>
  <c r="AY2323" i="22"/>
  <c r="AX2323" i="22"/>
  <c r="BH2323" i="22" s="1"/>
  <c r="AW2323" i="22"/>
  <c r="E2323" i="22"/>
  <c r="D2323" i="22"/>
  <c r="C2323" i="22"/>
  <c r="BD2322" i="22"/>
  <c r="BA2322" i="22"/>
  <c r="AZ2322" i="22"/>
  <c r="AY2322" i="22"/>
  <c r="AX2322" i="22"/>
  <c r="BH2322" i="22" s="1"/>
  <c r="AW2322" i="22"/>
  <c r="E2322" i="22"/>
  <c r="D2322" i="22"/>
  <c r="C2322" i="22"/>
  <c r="BD2321" i="22"/>
  <c r="BA2321" i="22"/>
  <c r="AZ2321" i="22"/>
  <c r="AY2321" i="22"/>
  <c r="AX2321" i="22"/>
  <c r="BH2321" i="22" s="1"/>
  <c r="AW2321" i="22"/>
  <c r="E2321" i="22"/>
  <c r="D2321" i="22"/>
  <c r="C2321" i="22"/>
  <c r="BD2320" i="22"/>
  <c r="BA2320" i="22"/>
  <c r="AZ2320" i="22"/>
  <c r="AY2320" i="22"/>
  <c r="AX2320" i="22"/>
  <c r="BH2320" i="22" s="1"/>
  <c r="AW2320" i="22"/>
  <c r="E2320" i="22"/>
  <c r="D2320" i="22"/>
  <c r="C2320" i="22"/>
  <c r="BD2319" i="22"/>
  <c r="BA2319" i="22"/>
  <c r="AZ2319" i="22"/>
  <c r="AY2319" i="22"/>
  <c r="AX2319" i="22"/>
  <c r="BH2319" i="22" s="1"/>
  <c r="AW2319" i="22"/>
  <c r="E2319" i="22"/>
  <c r="D2319" i="22"/>
  <c r="C2319" i="22"/>
  <c r="BD2318" i="22"/>
  <c r="BA2318" i="22"/>
  <c r="AZ2318" i="22"/>
  <c r="AY2318" i="22"/>
  <c r="AX2318" i="22"/>
  <c r="BH2318" i="22" s="1"/>
  <c r="AW2318" i="22"/>
  <c r="E2318" i="22"/>
  <c r="D2318" i="22"/>
  <c r="C2318" i="22"/>
  <c r="BD2317" i="22"/>
  <c r="BA2317" i="22"/>
  <c r="AZ2317" i="22"/>
  <c r="AY2317" i="22"/>
  <c r="AX2317" i="22"/>
  <c r="BH2317" i="22" s="1"/>
  <c r="AW2317" i="22"/>
  <c r="E2317" i="22"/>
  <c r="D2317" i="22"/>
  <c r="C2317" i="22"/>
  <c r="BD2316" i="22"/>
  <c r="BA2316" i="22"/>
  <c r="AZ2316" i="22"/>
  <c r="AY2316" i="22"/>
  <c r="AX2316" i="22"/>
  <c r="BH2316" i="22" s="1"/>
  <c r="AW2316" i="22"/>
  <c r="E2316" i="22"/>
  <c r="D2316" i="22"/>
  <c r="C2316" i="22"/>
  <c r="BD2315" i="22"/>
  <c r="BA2315" i="22"/>
  <c r="AZ2315" i="22"/>
  <c r="AY2315" i="22"/>
  <c r="AX2315" i="22"/>
  <c r="BH2315" i="22" s="1"/>
  <c r="AW2315" i="22"/>
  <c r="E2315" i="22"/>
  <c r="D2315" i="22"/>
  <c r="C2315" i="22"/>
  <c r="BH2314" i="22"/>
  <c r="BD2314" i="22"/>
  <c r="BA2314" i="22"/>
  <c r="AZ2314" i="22"/>
  <c r="AY2314" i="22"/>
  <c r="AX2314" i="22"/>
  <c r="AW2314" i="22"/>
  <c r="E2314" i="22"/>
  <c r="D2314" i="22"/>
  <c r="C2314" i="22"/>
  <c r="BD2313" i="22"/>
  <c r="BA2313" i="22"/>
  <c r="AZ2313" i="22"/>
  <c r="AY2313" i="22"/>
  <c r="AX2313" i="22"/>
  <c r="BH2313" i="22" s="1"/>
  <c r="AW2313" i="22"/>
  <c r="E2313" i="22"/>
  <c r="D2313" i="22"/>
  <c r="C2313" i="22"/>
  <c r="BD2312" i="22"/>
  <c r="BA2312" i="22"/>
  <c r="AZ2312" i="22"/>
  <c r="AY2312" i="22"/>
  <c r="AX2312" i="22"/>
  <c r="BH2312" i="22" s="1"/>
  <c r="AW2312" i="22"/>
  <c r="E2312" i="22"/>
  <c r="D2312" i="22"/>
  <c r="C2312" i="22"/>
  <c r="BD2311" i="22"/>
  <c r="BA2311" i="22"/>
  <c r="AZ2311" i="22"/>
  <c r="AY2311" i="22"/>
  <c r="AX2311" i="22"/>
  <c r="BH2311" i="22" s="1"/>
  <c r="AW2311" i="22"/>
  <c r="E2311" i="22"/>
  <c r="D2311" i="22"/>
  <c r="C2311" i="22"/>
  <c r="BH2310" i="22"/>
  <c r="BD2310" i="22"/>
  <c r="BA2310" i="22"/>
  <c r="AZ2310" i="22"/>
  <c r="AY2310" i="22"/>
  <c r="AX2310" i="22"/>
  <c r="AW2310" i="22"/>
  <c r="E2310" i="22"/>
  <c r="D2310" i="22"/>
  <c r="C2310" i="22"/>
  <c r="BD2309" i="22"/>
  <c r="BA2309" i="22"/>
  <c r="AZ2309" i="22"/>
  <c r="AY2309" i="22"/>
  <c r="AX2309" i="22"/>
  <c r="BH2309" i="22" s="1"/>
  <c r="AW2309" i="22"/>
  <c r="E2309" i="22"/>
  <c r="D2309" i="22"/>
  <c r="C2309" i="22"/>
  <c r="BD2308" i="22"/>
  <c r="BA2308" i="22"/>
  <c r="AZ2308" i="22"/>
  <c r="AY2308" i="22"/>
  <c r="AX2308" i="22"/>
  <c r="BH2308" i="22" s="1"/>
  <c r="AW2308" i="22"/>
  <c r="E2308" i="22"/>
  <c r="D2308" i="22"/>
  <c r="C2308" i="22"/>
  <c r="BD2307" i="22"/>
  <c r="BA2307" i="22"/>
  <c r="AZ2307" i="22"/>
  <c r="AY2307" i="22"/>
  <c r="AX2307" i="22"/>
  <c r="BH2307" i="22" s="1"/>
  <c r="AW2307" i="22"/>
  <c r="E2307" i="22"/>
  <c r="D2307" i="22"/>
  <c r="C2307" i="22"/>
  <c r="BD2306" i="22"/>
  <c r="BA2306" i="22"/>
  <c r="AZ2306" i="22"/>
  <c r="AY2306" i="22"/>
  <c r="AX2306" i="22"/>
  <c r="BH2306" i="22" s="1"/>
  <c r="AW2306" i="22"/>
  <c r="E2306" i="22"/>
  <c r="D2306" i="22"/>
  <c r="C2306" i="22"/>
  <c r="BD2305" i="22"/>
  <c r="BD2304" i="22"/>
  <c r="BD2303" i="22"/>
  <c r="BD2302" i="22"/>
  <c r="BD2301" i="22"/>
  <c r="BD2300" i="22"/>
  <c r="BD2299" i="22"/>
  <c r="BD2298" i="22"/>
  <c r="BD2297" i="22"/>
  <c r="BD2296" i="22"/>
  <c r="BD2295" i="22"/>
  <c r="BA2295" i="22"/>
  <c r="AZ2295" i="22"/>
  <c r="AY2295" i="22"/>
  <c r="AX2295" i="22"/>
  <c r="BH2295" i="22" s="1"/>
  <c r="AW2295" i="22"/>
  <c r="E2295" i="22"/>
  <c r="D2295" i="22"/>
  <c r="C2295" i="22"/>
  <c r="BD2294" i="22"/>
  <c r="BA2294" i="22"/>
  <c r="AZ2294" i="22"/>
  <c r="AY2294" i="22"/>
  <c r="AX2294" i="22"/>
  <c r="BH2294" i="22" s="1"/>
  <c r="AW2294" i="22"/>
  <c r="E2294" i="22"/>
  <c r="D2294" i="22"/>
  <c r="C2294" i="22"/>
  <c r="BD2293" i="22"/>
  <c r="BA2293" i="22"/>
  <c r="AZ2293" i="22"/>
  <c r="AY2293" i="22"/>
  <c r="AX2293" i="22"/>
  <c r="BH2293" i="22" s="1"/>
  <c r="AW2293" i="22"/>
  <c r="E2293" i="22"/>
  <c r="D2293" i="22"/>
  <c r="C2293" i="22"/>
  <c r="BD2292" i="22"/>
  <c r="BA2292" i="22"/>
  <c r="AZ2292" i="22"/>
  <c r="AY2292" i="22"/>
  <c r="AX2292" i="22"/>
  <c r="BH2292" i="22" s="1"/>
  <c r="AW2292" i="22"/>
  <c r="E2292" i="22"/>
  <c r="D2292" i="22"/>
  <c r="C2292" i="22"/>
  <c r="BD2291" i="22"/>
  <c r="BA2291" i="22"/>
  <c r="AZ2291" i="22"/>
  <c r="AY2291" i="22"/>
  <c r="AX2291" i="22"/>
  <c r="BH2291" i="22" s="1"/>
  <c r="AW2291" i="22"/>
  <c r="E2291" i="22"/>
  <c r="D2291" i="22"/>
  <c r="C2291" i="22"/>
  <c r="BD2290" i="22"/>
  <c r="BA2290" i="22"/>
  <c r="AZ2290" i="22"/>
  <c r="AY2290" i="22"/>
  <c r="AX2290" i="22"/>
  <c r="BH2290" i="22" s="1"/>
  <c r="AW2290" i="22"/>
  <c r="E2290" i="22"/>
  <c r="D2290" i="22"/>
  <c r="C2290" i="22"/>
  <c r="BD2289" i="22"/>
  <c r="BA2289" i="22"/>
  <c r="AZ2289" i="22"/>
  <c r="AY2289" i="22"/>
  <c r="AX2289" i="22"/>
  <c r="BH2289" i="22" s="1"/>
  <c r="AW2289" i="22"/>
  <c r="E2289" i="22"/>
  <c r="D2289" i="22"/>
  <c r="C2289" i="22"/>
  <c r="BD2288" i="22"/>
  <c r="BA2288" i="22"/>
  <c r="AZ2288" i="22"/>
  <c r="AY2288" i="22"/>
  <c r="AX2288" i="22"/>
  <c r="BH2288" i="22" s="1"/>
  <c r="AW2288" i="22"/>
  <c r="E2288" i="22"/>
  <c r="D2288" i="22"/>
  <c r="C2288" i="22"/>
  <c r="BD2287" i="22"/>
  <c r="BA2287" i="22"/>
  <c r="AZ2287" i="22"/>
  <c r="AY2287" i="22"/>
  <c r="AX2287" i="22"/>
  <c r="BH2287" i="22" s="1"/>
  <c r="AW2287" i="22"/>
  <c r="E2287" i="22"/>
  <c r="D2287" i="22"/>
  <c r="C2287" i="22"/>
  <c r="BD2286" i="22"/>
  <c r="BA2286" i="22"/>
  <c r="AZ2286" i="22"/>
  <c r="AY2286" i="22"/>
  <c r="AX2286" i="22"/>
  <c r="BH2286" i="22" s="1"/>
  <c r="AW2286" i="22"/>
  <c r="E2286" i="22"/>
  <c r="D2286" i="22"/>
  <c r="C2286" i="22"/>
  <c r="BD2285" i="22"/>
  <c r="BA2285" i="22"/>
  <c r="AZ2285" i="22"/>
  <c r="AY2285" i="22"/>
  <c r="AX2285" i="22"/>
  <c r="BH2285" i="22" s="1"/>
  <c r="AW2285" i="22"/>
  <c r="E2285" i="22"/>
  <c r="D2285" i="22"/>
  <c r="C2285" i="22"/>
  <c r="BD2284" i="22"/>
  <c r="BA2284" i="22"/>
  <c r="AZ2284" i="22"/>
  <c r="AY2284" i="22"/>
  <c r="AX2284" i="22"/>
  <c r="BH2284" i="22" s="1"/>
  <c r="AW2284" i="22"/>
  <c r="E2284" i="22"/>
  <c r="D2284" i="22"/>
  <c r="C2284" i="22"/>
  <c r="BD2283" i="22"/>
  <c r="BA2283" i="22"/>
  <c r="AZ2283" i="22"/>
  <c r="AY2283" i="22"/>
  <c r="AX2283" i="22"/>
  <c r="BH2283" i="22" s="1"/>
  <c r="AW2283" i="22"/>
  <c r="E2283" i="22"/>
  <c r="D2283" i="22"/>
  <c r="C2283" i="22"/>
  <c r="BD2282" i="22"/>
  <c r="BA2282" i="22"/>
  <c r="AZ2282" i="22"/>
  <c r="AY2282" i="22"/>
  <c r="AX2282" i="22"/>
  <c r="BH2282" i="22" s="1"/>
  <c r="AW2282" i="22"/>
  <c r="E2282" i="22"/>
  <c r="D2282" i="22"/>
  <c r="C2282" i="22"/>
  <c r="BD2281" i="22"/>
  <c r="BA2281" i="22"/>
  <c r="AZ2281" i="22"/>
  <c r="AY2281" i="22"/>
  <c r="AX2281" i="22"/>
  <c r="BH2281" i="22" s="1"/>
  <c r="AW2281" i="22"/>
  <c r="E2281" i="22"/>
  <c r="D2281" i="22"/>
  <c r="C2281" i="22"/>
  <c r="BD2280" i="22"/>
  <c r="BA2280" i="22"/>
  <c r="AZ2280" i="22"/>
  <c r="AY2280" i="22"/>
  <c r="AX2280" i="22"/>
  <c r="BH2280" i="22" s="1"/>
  <c r="AW2280" i="22"/>
  <c r="E2280" i="22"/>
  <c r="D2280" i="22"/>
  <c r="C2280" i="22"/>
  <c r="BD2279" i="22"/>
  <c r="BA2279" i="22"/>
  <c r="AZ2279" i="22"/>
  <c r="AY2279" i="22"/>
  <c r="AX2279" i="22"/>
  <c r="BH2279" i="22" s="1"/>
  <c r="AW2279" i="22"/>
  <c r="E2279" i="22"/>
  <c r="D2279" i="22"/>
  <c r="C2279" i="22"/>
  <c r="BD2278" i="22"/>
  <c r="BA2278" i="22"/>
  <c r="AZ2278" i="22"/>
  <c r="AY2278" i="22"/>
  <c r="AX2278" i="22"/>
  <c r="BH2278" i="22" s="1"/>
  <c r="AW2278" i="22"/>
  <c r="E2278" i="22"/>
  <c r="D2278" i="22"/>
  <c r="C2278" i="22"/>
  <c r="BD2277" i="22"/>
  <c r="BA2277" i="22"/>
  <c r="AZ2277" i="22"/>
  <c r="AY2277" i="22"/>
  <c r="AX2277" i="22"/>
  <c r="BH2277" i="22" s="1"/>
  <c r="AW2277" i="22"/>
  <c r="E2277" i="22"/>
  <c r="D2277" i="22"/>
  <c r="C2277" i="22"/>
  <c r="BD2276" i="22"/>
  <c r="BA2276" i="22"/>
  <c r="AZ2276" i="22"/>
  <c r="AY2276" i="22"/>
  <c r="AX2276" i="22"/>
  <c r="BH2276" i="22" s="1"/>
  <c r="AW2276" i="22"/>
  <c r="E2276" i="22"/>
  <c r="D2276" i="22"/>
  <c r="C2276" i="22"/>
  <c r="BD2275" i="22"/>
  <c r="BA2275" i="22"/>
  <c r="AZ2275" i="22"/>
  <c r="AY2275" i="22"/>
  <c r="AX2275" i="22"/>
  <c r="BH2275" i="22" s="1"/>
  <c r="AW2275" i="22"/>
  <c r="E2275" i="22"/>
  <c r="D2275" i="22"/>
  <c r="C2275" i="22"/>
  <c r="BD2274" i="22"/>
  <c r="BA2274" i="22"/>
  <c r="AZ2274" i="22"/>
  <c r="AY2274" i="22"/>
  <c r="AX2274" i="22"/>
  <c r="BH2274" i="22" s="1"/>
  <c r="AW2274" i="22"/>
  <c r="E2274" i="22"/>
  <c r="D2274" i="22"/>
  <c r="C2274" i="22"/>
  <c r="BD2273" i="22"/>
  <c r="BA2273" i="22"/>
  <c r="AZ2273" i="22"/>
  <c r="AY2273" i="22"/>
  <c r="AX2273" i="22"/>
  <c r="BH2273" i="22" s="1"/>
  <c r="AW2273" i="22"/>
  <c r="E2273" i="22"/>
  <c r="D2273" i="22"/>
  <c r="C2273" i="22"/>
  <c r="BD2272" i="22"/>
  <c r="BA2272" i="22"/>
  <c r="AZ2272" i="22"/>
  <c r="AY2272" i="22"/>
  <c r="AX2272" i="22"/>
  <c r="BH2272" i="22" s="1"/>
  <c r="AW2272" i="22"/>
  <c r="E2272" i="22"/>
  <c r="D2272" i="22"/>
  <c r="C2272" i="22"/>
  <c r="BD2271" i="22"/>
  <c r="BA2271" i="22"/>
  <c r="AZ2271" i="22"/>
  <c r="AY2271" i="22"/>
  <c r="AX2271" i="22"/>
  <c r="BH2271" i="22" s="1"/>
  <c r="AW2271" i="22"/>
  <c r="E2271" i="22"/>
  <c r="D2271" i="22"/>
  <c r="C2271" i="22"/>
  <c r="BD2270" i="22"/>
  <c r="BA2270" i="22"/>
  <c r="AZ2270" i="22"/>
  <c r="AY2270" i="22"/>
  <c r="AX2270" i="22"/>
  <c r="BH2270" i="22" s="1"/>
  <c r="AW2270" i="22"/>
  <c r="E2270" i="22"/>
  <c r="D2270" i="22"/>
  <c r="C2270" i="22"/>
  <c r="BD2269" i="22"/>
  <c r="BA2269" i="22"/>
  <c r="AZ2269" i="22"/>
  <c r="AY2269" i="22"/>
  <c r="AX2269" i="22"/>
  <c r="BH2269" i="22" s="1"/>
  <c r="AW2269" i="22"/>
  <c r="E2269" i="22"/>
  <c r="D2269" i="22"/>
  <c r="C2269" i="22"/>
  <c r="BD2268" i="22"/>
  <c r="BA2268" i="22"/>
  <c r="AZ2268" i="22"/>
  <c r="AY2268" i="22"/>
  <c r="AX2268" i="22"/>
  <c r="BH2268" i="22" s="1"/>
  <c r="AW2268" i="22"/>
  <c r="E2268" i="22"/>
  <c r="D2268" i="22"/>
  <c r="C2268" i="22"/>
  <c r="BD2267" i="22"/>
  <c r="BA2267" i="22"/>
  <c r="AZ2267" i="22"/>
  <c r="AY2267" i="22"/>
  <c r="AX2267" i="22"/>
  <c r="BH2267" i="22" s="1"/>
  <c r="AW2267" i="22"/>
  <c r="E2267" i="22"/>
  <c r="D2267" i="22"/>
  <c r="C2267" i="22"/>
  <c r="BD2266" i="22"/>
  <c r="BA2266" i="22"/>
  <c r="AZ2266" i="22"/>
  <c r="AY2266" i="22"/>
  <c r="AX2266" i="22"/>
  <c r="BH2266" i="22" s="1"/>
  <c r="AW2266" i="22"/>
  <c r="E2266" i="22"/>
  <c r="D2266" i="22"/>
  <c r="C2266" i="22"/>
  <c r="BD2265" i="22"/>
  <c r="BA2265" i="22"/>
  <c r="AZ2265" i="22"/>
  <c r="AY2265" i="22"/>
  <c r="AX2265" i="22"/>
  <c r="BH2265" i="22" s="1"/>
  <c r="AW2265" i="22"/>
  <c r="E2265" i="22"/>
  <c r="D2265" i="22"/>
  <c r="C2265" i="22"/>
  <c r="BD2264" i="22"/>
  <c r="BA2264" i="22"/>
  <c r="AZ2264" i="22"/>
  <c r="AY2264" i="22"/>
  <c r="AX2264" i="22"/>
  <c r="BH2264" i="22" s="1"/>
  <c r="AW2264" i="22"/>
  <c r="E2264" i="22"/>
  <c r="D2264" i="22"/>
  <c r="C2264" i="22"/>
  <c r="BD2263" i="22"/>
  <c r="BA2263" i="22"/>
  <c r="AZ2263" i="22"/>
  <c r="AY2263" i="22"/>
  <c r="AX2263" i="22"/>
  <c r="BH2263" i="22" s="1"/>
  <c r="AW2263" i="22"/>
  <c r="E2263" i="22"/>
  <c r="D2263" i="22"/>
  <c r="C2263" i="22"/>
  <c r="BD2262" i="22"/>
  <c r="BA2262" i="22"/>
  <c r="AZ2262" i="22"/>
  <c r="AY2262" i="22"/>
  <c r="AX2262" i="22"/>
  <c r="BH2262" i="22" s="1"/>
  <c r="AW2262" i="22"/>
  <c r="E2262" i="22"/>
  <c r="D2262" i="22"/>
  <c r="C2262" i="22"/>
  <c r="BD2261" i="22"/>
  <c r="BA2261" i="22"/>
  <c r="AZ2261" i="22"/>
  <c r="AY2261" i="22"/>
  <c r="AX2261" i="22"/>
  <c r="BH2261" i="22" s="1"/>
  <c r="AW2261" i="22"/>
  <c r="E2261" i="22"/>
  <c r="D2261" i="22"/>
  <c r="C2261" i="22"/>
  <c r="BD2260" i="22"/>
  <c r="BD2259" i="22"/>
  <c r="BD2258" i="22"/>
  <c r="BD2257" i="22"/>
  <c r="BD2256" i="22"/>
  <c r="BD2255" i="22"/>
  <c r="BD2254" i="22"/>
  <c r="BD2253" i="22"/>
  <c r="BD2252" i="22"/>
  <c r="BD2251" i="22"/>
  <c r="BD2250" i="22"/>
  <c r="BA2250" i="22"/>
  <c r="AZ2250" i="22"/>
  <c r="AY2250" i="22"/>
  <c r="AX2250" i="22"/>
  <c r="BH2250" i="22" s="1"/>
  <c r="AW2250" i="22"/>
  <c r="E2250" i="22"/>
  <c r="D2250" i="22"/>
  <c r="C2250" i="22"/>
  <c r="BD2249" i="22"/>
  <c r="BA2249" i="22"/>
  <c r="AZ2249" i="22"/>
  <c r="AY2249" i="22"/>
  <c r="AX2249" i="22"/>
  <c r="BH2249" i="22" s="1"/>
  <c r="AW2249" i="22"/>
  <c r="E2249" i="22"/>
  <c r="D2249" i="22"/>
  <c r="C2249" i="22"/>
  <c r="BD2248" i="22"/>
  <c r="BA2248" i="22"/>
  <c r="AZ2248" i="22"/>
  <c r="I2248" i="35" s="1"/>
  <c r="AY2248" i="22"/>
  <c r="AX2248" i="22"/>
  <c r="BH2248" i="22" s="1"/>
  <c r="AW2248" i="22"/>
  <c r="E2248" i="22"/>
  <c r="D2248" i="22"/>
  <c r="C2248" i="22"/>
  <c r="BD2247" i="22"/>
  <c r="BA2247" i="22"/>
  <c r="J2247" i="35" s="1"/>
  <c r="P2247" i="35" s="1"/>
  <c r="AZ2247" i="22"/>
  <c r="I2247" i="35" s="1"/>
  <c r="AY2247" i="22"/>
  <c r="AX2247" i="22"/>
  <c r="AW2247" i="22"/>
  <c r="E2247" i="22"/>
  <c r="D2247" i="22"/>
  <c r="C2247" i="22"/>
  <c r="BD2246" i="22"/>
  <c r="BA2246" i="22"/>
  <c r="J2246" i="35" s="1"/>
  <c r="P2246" i="35" s="1"/>
  <c r="AZ2246" i="22"/>
  <c r="I2246" i="35" s="1"/>
  <c r="AY2246" i="22"/>
  <c r="AX2246" i="22"/>
  <c r="BH2246" i="22" s="1"/>
  <c r="AW2246" i="22"/>
  <c r="E2246" i="22"/>
  <c r="D2246" i="22"/>
  <c r="C2246" i="22"/>
  <c r="BD2245" i="22"/>
  <c r="BA2245" i="22"/>
  <c r="J2245" i="35" s="1"/>
  <c r="P2245" i="35" s="1"/>
  <c r="AZ2245" i="22"/>
  <c r="I2245" i="35" s="1"/>
  <c r="AY2245" i="22"/>
  <c r="AX2245" i="22"/>
  <c r="BH2245" i="22" s="1"/>
  <c r="AW2245" i="22"/>
  <c r="E2245" i="22"/>
  <c r="D2245" i="22"/>
  <c r="C2245" i="22"/>
  <c r="BD2244" i="22"/>
  <c r="BA2244" i="22"/>
  <c r="J2244" i="35" s="1"/>
  <c r="P2244" i="35" s="1"/>
  <c r="AZ2244" i="22"/>
  <c r="I2244" i="35" s="1"/>
  <c r="AY2244" i="22"/>
  <c r="AX2244" i="22"/>
  <c r="BH2244" i="22" s="1"/>
  <c r="AW2244" i="22"/>
  <c r="E2244" i="22"/>
  <c r="D2244" i="22"/>
  <c r="C2244" i="22"/>
  <c r="BD2243" i="22"/>
  <c r="BA2243" i="22"/>
  <c r="J2243" i="35" s="1"/>
  <c r="P2243" i="35" s="1"/>
  <c r="AZ2243" i="22"/>
  <c r="AY2243" i="22"/>
  <c r="AX2243" i="22"/>
  <c r="BH2243" i="22" s="1"/>
  <c r="AW2243" i="22"/>
  <c r="E2243" i="22"/>
  <c r="D2243" i="22"/>
  <c r="C2243" i="22"/>
  <c r="BD2242" i="22"/>
  <c r="BA2242" i="22"/>
  <c r="AZ2242" i="22"/>
  <c r="AY2242" i="22"/>
  <c r="AX2242" i="22"/>
  <c r="BH2242" i="22" s="1"/>
  <c r="AW2242" i="22"/>
  <c r="E2242" i="22"/>
  <c r="D2242" i="22"/>
  <c r="C2242" i="22"/>
  <c r="BD2241" i="22"/>
  <c r="BA2241" i="22"/>
  <c r="AZ2241" i="22"/>
  <c r="AY2241" i="22"/>
  <c r="AX2241" i="22"/>
  <c r="BH2241" i="22" s="1"/>
  <c r="AW2241" i="22"/>
  <c r="E2241" i="22"/>
  <c r="D2241" i="22"/>
  <c r="C2241" i="22"/>
  <c r="BD2240" i="22"/>
  <c r="BA2240" i="22"/>
  <c r="AZ2240" i="22"/>
  <c r="I2240" i="35" s="1"/>
  <c r="AY2240" i="22"/>
  <c r="AX2240" i="22"/>
  <c r="BH2240" i="22" s="1"/>
  <c r="AW2240" i="22"/>
  <c r="E2240" i="22"/>
  <c r="D2240" i="22"/>
  <c r="C2240" i="22"/>
  <c r="BD2239" i="22"/>
  <c r="BA2239" i="22"/>
  <c r="J2239" i="35" s="1"/>
  <c r="P2239" i="35" s="1"/>
  <c r="AZ2239" i="22"/>
  <c r="I2239" i="35" s="1"/>
  <c r="AY2239" i="22"/>
  <c r="AX2239" i="22"/>
  <c r="BH2239" i="22" s="1"/>
  <c r="AW2239" i="22"/>
  <c r="E2239" i="22"/>
  <c r="D2239" i="22"/>
  <c r="C2239" i="22"/>
  <c r="BD2238" i="22"/>
  <c r="BA2238" i="22"/>
  <c r="J2238" i="35" s="1"/>
  <c r="P2238" i="35" s="1"/>
  <c r="AZ2238" i="22"/>
  <c r="I2238" i="35" s="1"/>
  <c r="AY2238" i="22"/>
  <c r="AX2238" i="22"/>
  <c r="BH2238" i="22" s="1"/>
  <c r="AW2238" i="22"/>
  <c r="E2238" i="22"/>
  <c r="D2238" i="22"/>
  <c r="C2238" i="22"/>
  <c r="BD2237" i="22"/>
  <c r="BA2237" i="22"/>
  <c r="J2237" i="35" s="1"/>
  <c r="P2237" i="35" s="1"/>
  <c r="AZ2237" i="22"/>
  <c r="I2237" i="35" s="1"/>
  <c r="AY2237" i="22"/>
  <c r="AX2237" i="22"/>
  <c r="BH2237" i="22" s="1"/>
  <c r="AW2237" i="22"/>
  <c r="E2237" i="22"/>
  <c r="D2237" i="22"/>
  <c r="C2237" i="22"/>
  <c r="BD2236" i="22"/>
  <c r="BA2236" i="22"/>
  <c r="J2236" i="35" s="1"/>
  <c r="P2236" i="35" s="1"/>
  <c r="AZ2236" i="22"/>
  <c r="I2236" i="35" s="1"/>
  <c r="AY2236" i="22"/>
  <c r="AX2236" i="22"/>
  <c r="BH2236" i="22" s="1"/>
  <c r="AW2236" i="22"/>
  <c r="E2236" i="22"/>
  <c r="D2236" i="22"/>
  <c r="C2236" i="22"/>
  <c r="BD2235" i="22"/>
  <c r="BA2235" i="22"/>
  <c r="J2235" i="35" s="1"/>
  <c r="P2235" i="35" s="1"/>
  <c r="AZ2235" i="22"/>
  <c r="AY2235" i="22"/>
  <c r="AX2235" i="22"/>
  <c r="BH2235" i="22" s="1"/>
  <c r="AW2235" i="22"/>
  <c r="E2235" i="22"/>
  <c r="D2235" i="22"/>
  <c r="C2235" i="22"/>
  <c r="BD2234" i="22"/>
  <c r="BA2234" i="22"/>
  <c r="AZ2234" i="22"/>
  <c r="AY2234" i="22"/>
  <c r="AX2234" i="22"/>
  <c r="AW2234" i="22"/>
  <c r="E2234" i="22"/>
  <c r="D2234" i="22"/>
  <c r="C2234" i="22"/>
  <c r="BD2233" i="22"/>
  <c r="BA2233" i="22"/>
  <c r="AZ2233" i="22"/>
  <c r="AY2233" i="22"/>
  <c r="AX2233" i="22"/>
  <c r="BH2233" i="22" s="1"/>
  <c r="AW2233" i="22"/>
  <c r="E2233" i="22"/>
  <c r="D2233" i="22"/>
  <c r="C2233" i="22"/>
  <c r="BD2232" i="22"/>
  <c r="BA2232" i="22"/>
  <c r="AZ2232" i="22"/>
  <c r="I2232" i="35" s="1"/>
  <c r="AY2232" i="22"/>
  <c r="AX2232" i="22"/>
  <c r="BH2232" i="22" s="1"/>
  <c r="AW2232" i="22"/>
  <c r="E2232" i="22"/>
  <c r="D2232" i="22"/>
  <c r="C2232" i="22"/>
  <c r="BD2231" i="22"/>
  <c r="BA2231" i="22"/>
  <c r="J2231" i="35" s="1"/>
  <c r="P2231" i="35" s="1"/>
  <c r="AZ2231" i="22"/>
  <c r="I2231" i="35" s="1"/>
  <c r="AY2231" i="22"/>
  <c r="AX2231" i="22"/>
  <c r="BH2231" i="22" s="1"/>
  <c r="AW2231" i="22"/>
  <c r="E2231" i="22"/>
  <c r="D2231" i="22"/>
  <c r="C2231" i="22"/>
  <c r="BD2230" i="22"/>
  <c r="BA2230" i="22"/>
  <c r="J2230" i="35" s="1"/>
  <c r="P2230" i="35" s="1"/>
  <c r="AZ2230" i="22"/>
  <c r="I2230" i="35" s="1"/>
  <c r="AY2230" i="22"/>
  <c r="AX2230" i="22"/>
  <c r="BH2230" i="22" s="1"/>
  <c r="AW2230" i="22"/>
  <c r="E2230" i="22"/>
  <c r="D2230" i="22"/>
  <c r="C2230" i="22"/>
  <c r="BD2229" i="22"/>
  <c r="BA2229" i="22"/>
  <c r="J2229" i="35" s="1"/>
  <c r="P2229" i="35" s="1"/>
  <c r="AZ2229" i="22"/>
  <c r="I2229" i="35" s="1"/>
  <c r="AY2229" i="22"/>
  <c r="AX2229" i="22"/>
  <c r="BH2229" i="22" s="1"/>
  <c r="AW2229" i="22"/>
  <c r="E2229" i="22"/>
  <c r="D2229" i="22"/>
  <c r="C2229" i="22"/>
  <c r="BD2228" i="22"/>
  <c r="BA2228" i="22"/>
  <c r="J2228" i="35" s="1"/>
  <c r="P2228" i="35" s="1"/>
  <c r="AZ2228" i="22"/>
  <c r="I2228" i="35" s="1"/>
  <c r="AY2228" i="22"/>
  <c r="AX2228" i="22"/>
  <c r="BH2228" i="22" s="1"/>
  <c r="AW2228" i="22"/>
  <c r="E2228" i="22"/>
  <c r="D2228" i="22"/>
  <c r="C2228" i="22"/>
  <c r="BD2227" i="22"/>
  <c r="BA2227" i="22"/>
  <c r="J2227" i="35" s="1"/>
  <c r="P2227" i="35" s="1"/>
  <c r="AZ2227" i="22"/>
  <c r="AY2227" i="22"/>
  <c r="AX2227" i="22"/>
  <c r="AW2227" i="22"/>
  <c r="E2227" i="22"/>
  <c r="D2227" i="22"/>
  <c r="C2227" i="22"/>
  <c r="BD2226" i="22"/>
  <c r="BA2226" i="22"/>
  <c r="AZ2226" i="22"/>
  <c r="AY2226" i="22"/>
  <c r="AX2226" i="22"/>
  <c r="BH2226" i="22" s="1"/>
  <c r="AW2226" i="22"/>
  <c r="E2226" i="22"/>
  <c r="D2226" i="22"/>
  <c r="C2226" i="22"/>
  <c r="BD2225" i="22"/>
  <c r="BA2225" i="22"/>
  <c r="AZ2225" i="22"/>
  <c r="I2225" i="35" s="1"/>
  <c r="AY2225" i="22"/>
  <c r="AX2225" i="22"/>
  <c r="BH2225" i="22" s="1"/>
  <c r="AW2225" i="22"/>
  <c r="E2225" i="22"/>
  <c r="D2225" i="22"/>
  <c r="C2225" i="22"/>
  <c r="BD2224" i="22"/>
  <c r="BA2224" i="22"/>
  <c r="AZ2224" i="22"/>
  <c r="I2224" i="35" s="1"/>
  <c r="AY2224" i="22"/>
  <c r="AX2224" i="22"/>
  <c r="BH2224" i="22" s="1"/>
  <c r="AW2224" i="22"/>
  <c r="E2224" i="22"/>
  <c r="D2224" i="22"/>
  <c r="C2224" i="22"/>
  <c r="BD2223" i="22"/>
  <c r="BA2223" i="22"/>
  <c r="J2223" i="35" s="1"/>
  <c r="P2223" i="35" s="1"/>
  <c r="AZ2223" i="22"/>
  <c r="I2223" i="35" s="1"/>
  <c r="AY2223" i="22"/>
  <c r="AX2223" i="22"/>
  <c r="BH2223" i="22" s="1"/>
  <c r="AW2223" i="22"/>
  <c r="E2223" i="22"/>
  <c r="D2223" i="22"/>
  <c r="C2223" i="22"/>
  <c r="BD2222" i="22"/>
  <c r="BA2222" i="22"/>
  <c r="J2222" i="35" s="1"/>
  <c r="P2222" i="35" s="1"/>
  <c r="AZ2222" i="22"/>
  <c r="I2222" i="35" s="1"/>
  <c r="AY2222" i="22"/>
  <c r="AX2222" i="22"/>
  <c r="BH2222" i="22" s="1"/>
  <c r="AW2222" i="22"/>
  <c r="E2222" i="22"/>
  <c r="D2222" i="22"/>
  <c r="C2222" i="22"/>
  <c r="BD2221" i="22"/>
  <c r="BA2221" i="22"/>
  <c r="J2221" i="35" s="1"/>
  <c r="P2221" i="35" s="1"/>
  <c r="AZ2221" i="22"/>
  <c r="I2221" i="35" s="1"/>
  <c r="AY2221" i="22"/>
  <c r="AX2221" i="22"/>
  <c r="BH2221" i="22" s="1"/>
  <c r="AW2221" i="22"/>
  <c r="E2221" i="22"/>
  <c r="D2221" i="22"/>
  <c r="C2221" i="22"/>
  <c r="BD2220" i="22"/>
  <c r="BA2220" i="22"/>
  <c r="J2220" i="35" s="1"/>
  <c r="P2220" i="35" s="1"/>
  <c r="AZ2220" i="22"/>
  <c r="I2220" i="35" s="1"/>
  <c r="AY2220" i="22"/>
  <c r="AX2220" i="22"/>
  <c r="BH2220" i="22" s="1"/>
  <c r="AW2220" i="22"/>
  <c r="E2220" i="22"/>
  <c r="D2220" i="22"/>
  <c r="C2220" i="22"/>
  <c r="BD2219" i="22"/>
  <c r="BA2219" i="22"/>
  <c r="J2219" i="35" s="1"/>
  <c r="P2219" i="35" s="1"/>
  <c r="AZ2219" i="22"/>
  <c r="AY2219" i="22"/>
  <c r="AX2219" i="22"/>
  <c r="BH2219" i="22" s="1"/>
  <c r="AW2219" i="22"/>
  <c r="E2219" i="22"/>
  <c r="D2219" i="22"/>
  <c r="C2219" i="22"/>
  <c r="BD2218" i="22"/>
  <c r="BA2218" i="22"/>
  <c r="AZ2218" i="22"/>
  <c r="AY2218" i="22"/>
  <c r="AX2218" i="22"/>
  <c r="BH2218" i="22" s="1"/>
  <c r="AW2218" i="22"/>
  <c r="E2218" i="22"/>
  <c r="D2218" i="22"/>
  <c r="C2218" i="22"/>
  <c r="BD2217" i="22"/>
  <c r="BA2217" i="22"/>
  <c r="AZ2217" i="22"/>
  <c r="AY2217" i="22"/>
  <c r="AX2217" i="22"/>
  <c r="BH2217" i="22" s="1"/>
  <c r="AW2217" i="22"/>
  <c r="E2217" i="22"/>
  <c r="D2217" i="22"/>
  <c r="C2217" i="22"/>
  <c r="BD2216" i="22"/>
  <c r="BA2216" i="22"/>
  <c r="AZ2216" i="22"/>
  <c r="I2216" i="35" s="1"/>
  <c r="AY2216" i="22"/>
  <c r="AX2216" i="22"/>
  <c r="BH2216" i="22" s="1"/>
  <c r="AW2216" i="22"/>
  <c r="E2216" i="22"/>
  <c r="D2216" i="22"/>
  <c r="C2216" i="22"/>
  <c r="BD2215" i="22"/>
  <c r="BD2214" i="22"/>
  <c r="BD2213" i="22"/>
  <c r="BD2212" i="22"/>
  <c r="BD2211" i="22"/>
  <c r="BD2210" i="22"/>
  <c r="BD2209" i="22"/>
  <c r="BD2208" i="22"/>
  <c r="BD2207" i="22"/>
  <c r="BD2206" i="22"/>
  <c r="BD2205" i="22"/>
  <c r="BA2205" i="22"/>
  <c r="J2205" i="35" s="1"/>
  <c r="P2205" i="35" s="1"/>
  <c r="AZ2205" i="22"/>
  <c r="I2205" i="35" s="1"/>
  <c r="AY2205" i="22"/>
  <c r="AX2205" i="22"/>
  <c r="BH2205" i="22" s="1"/>
  <c r="AW2205" i="22"/>
  <c r="E2205" i="22"/>
  <c r="D2205" i="22"/>
  <c r="C2205" i="22"/>
  <c r="BD2204" i="22"/>
  <c r="BA2204" i="22"/>
  <c r="J2204" i="35" s="1"/>
  <c r="P2204" i="35" s="1"/>
  <c r="AZ2204" i="22"/>
  <c r="I2204" i="35" s="1"/>
  <c r="AY2204" i="22"/>
  <c r="AX2204" i="22"/>
  <c r="BH2204" i="22" s="1"/>
  <c r="AW2204" i="22"/>
  <c r="E2204" i="22"/>
  <c r="D2204" i="22"/>
  <c r="C2204" i="22"/>
  <c r="BD2203" i="22"/>
  <c r="BA2203" i="22"/>
  <c r="J2203" i="35" s="1"/>
  <c r="P2203" i="35" s="1"/>
  <c r="AZ2203" i="22"/>
  <c r="AY2203" i="22"/>
  <c r="AX2203" i="22"/>
  <c r="BH2203" i="22" s="1"/>
  <c r="AW2203" i="22"/>
  <c r="E2203" i="22"/>
  <c r="D2203" i="22"/>
  <c r="C2203" i="22"/>
  <c r="BD2202" i="22"/>
  <c r="BA2202" i="22"/>
  <c r="AZ2202" i="22"/>
  <c r="AY2202" i="22"/>
  <c r="AX2202" i="22"/>
  <c r="BH2202" i="22" s="1"/>
  <c r="AW2202" i="22"/>
  <c r="E2202" i="22"/>
  <c r="D2202" i="22"/>
  <c r="C2202" i="22"/>
  <c r="BD2201" i="22"/>
  <c r="BA2201" i="22"/>
  <c r="AZ2201" i="22"/>
  <c r="I2201" i="35" s="1"/>
  <c r="AY2201" i="22"/>
  <c r="AX2201" i="22"/>
  <c r="BH2201" i="22" s="1"/>
  <c r="AW2201" i="22"/>
  <c r="E2201" i="22"/>
  <c r="D2201" i="22"/>
  <c r="C2201" i="22"/>
  <c r="BD2200" i="22"/>
  <c r="BA2200" i="22"/>
  <c r="AZ2200" i="22"/>
  <c r="I2200" i="35" s="1"/>
  <c r="AY2200" i="22"/>
  <c r="AX2200" i="22"/>
  <c r="AW2200" i="22"/>
  <c r="E2200" i="22"/>
  <c r="D2200" i="22"/>
  <c r="C2200" i="22"/>
  <c r="BD2199" i="22"/>
  <c r="BA2199" i="22"/>
  <c r="J2199" i="35" s="1"/>
  <c r="P2199" i="35" s="1"/>
  <c r="AZ2199" i="22"/>
  <c r="I2199" i="35" s="1"/>
  <c r="AY2199" i="22"/>
  <c r="AX2199" i="22"/>
  <c r="BH2199" i="22" s="1"/>
  <c r="AW2199" i="22"/>
  <c r="E2199" i="22"/>
  <c r="D2199" i="22"/>
  <c r="C2199" i="22"/>
  <c r="BD2198" i="22"/>
  <c r="BA2198" i="22"/>
  <c r="J2198" i="35" s="1"/>
  <c r="P2198" i="35" s="1"/>
  <c r="AZ2198" i="22"/>
  <c r="I2198" i="35" s="1"/>
  <c r="AY2198" i="22"/>
  <c r="AX2198" i="22"/>
  <c r="BH2198" i="22" s="1"/>
  <c r="AW2198" i="22"/>
  <c r="E2198" i="22"/>
  <c r="D2198" i="22"/>
  <c r="C2198" i="22"/>
  <c r="BD2197" i="22"/>
  <c r="BA2197" i="22"/>
  <c r="J2197" i="35" s="1"/>
  <c r="P2197" i="35" s="1"/>
  <c r="AZ2197" i="22"/>
  <c r="I2197" i="35" s="1"/>
  <c r="AY2197" i="22"/>
  <c r="AX2197" i="22"/>
  <c r="BH2197" i="22" s="1"/>
  <c r="AW2197" i="22"/>
  <c r="E2197" i="22"/>
  <c r="D2197" i="22"/>
  <c r="C2197" i="22"/>
  <c r="BD2196" i="22"/>
  <c r="BA2196" i="22"/>
  <c r="J2196" i="35" s="1"/>
  <c r="P2196" i="35" s="1"/>
  <c r="AZ2196" i="22"/>
  <c r="I2196" i="35" s="1"/>
  <c r="AY2196" i="22"/>
  <c r="AX2196" i="22"/>
  <c r="BH2196" i="22" s="1"/>
  <c r="AW2196" i="22"/>
  <c r="E2196" i="22"/>
  <c r="D2196" i="22"/>
  <c r="C2196" i="22"/>
  <c r="BD2195" i="22"/>
  <c r="BA2195" i="22"/>
  <c r="J2195" i="35" s="1"/>
  <c r="P2195" i="35" s="1"/>
  <c r="AZ2195" i="22"/>
  <c r="AY2195" i="22"/>
  <c r="AX2195" i="22"/>
  <c r="BH2195" i="22" s="1"/>
  <c r="AW2195" i="22"/>
  <c r="E2195" i="22"/>
  <c r="D2195" i="22"/>
  <c r="C2195" i="22"/>
  <c r="BD2194" i="22"/>
  <c r="BA2194" i="22"/>
  <c r="AZ2194" i="22"/>
  <c r="AY2194" i="22"/>
  <c r="AX2194" i="22"/>
  <c r="AW2194" i="22"/>
  <c r="E2194" i="22"/>
  <c r="D2194" i="22"/>
  <c r="C2194" i="22"/>
  <c r="BD2193" i="22"/>
  <c r="BA2193" i="22"/>
  <c r="AZ2193" i="22"/>
  <c r="AY2193" i="22"/>
  <c r="AX2193" i="22"/>
  <c r="BH2193" i="22" s="1"/>
  <c r="AW2193" i="22"/>
  <c r="E2193" i="22"/>
  <c r="D2193" i="22"/>
  <c r="C2193" i="22"/>
  <c r="BD2192" i="22"/>
  <c r="BA2192" i="22"/>
  <c r="J2192" i="35" s="1"/>
  <c r="P2192" i="35" s="1"/>
  <c r="AZ2192" i="22"/>
  <c r="I2192" i="35" s="1"/>
  <c r="AY2192" i="22"/>
  <c r="AX2192" i="22"/>
  <c r="BH2192" i="22" s="1"/>
  <c r="AW2192" i="22"/>
  <c r="E2192" i="22"/>
  <c r="D2192" i="22"/>
  <c r="C2192" i="22"/>
  <c r="BD2191" i="22"/>
  <c r="BA2191" i="22"/>
  <c r="J2191" i="35" s="1"/>
  <c r="P2191" i="35" s="1"/>
  <c r="AZ2191" i="22"/>
  <c r="I2191" i="35" s="1"/>
  <c r="AY2191" i="22"/>
  <c r="AX2191" i="22"/>
  <c r="BH2191" i="22" s="1"/>
  <c r="AW2191" i="22"/>
  <c r="E2191" i="22"/>
  <c r="D2191" i="22"/>
  <c r="C2191" i="22"/>
  <c r="BD2190" i="22"/>
  <c r="BA2190" i="22"/>
  <c r="J2190" i="35" s="1"/>
  <c r="P2190" i="35" s="1"/>
  <c r="AZ2190" i="22"/>
  <c r="I2190" i="35" s="1"/>
  <c r="AY2190" i="22"/>
  <c r="AX2190" i="22"/>
  <c r="BH2190" i="22" s="1"/>
  <c r="AW2190" i="22"/>
  <c r="E2190" i="22"/>
  <c r="D2190" i="22"/>
  <c r="C2190" i="22"/>
  <c r="BD2189" i="22"/>
  <c r="BA2189" i="22"/>
  <c r="J2189" i="35" s="1"/>
  <c r="P2189" i="35" s="1"/>
  <c r="AZ2189" i="22"/>
  <c r="I2189" i="35" s="1"/>
  <c r="AY2189" i="22"/>
  <c r="AX2189" i="22"/>
  <c r="BH2189" i="22" s="1"/>
  <c r="AW2189" i="22"/>
  <c r="E2189" i="22"/>
  <c r="D2189" i="22"/>
  <c r="C2189" i="22"/>
  <c r="BD2188" i="22"/>
  <c r="BA2188" i="22"/>
  <c r="J2188" i="35" s="1"/>
  <c r="P2188" i="35" s="1"/>
  <c r="AZ2188" i="22"/>
  <c r="I2188" i="35" s="1"/>
  <c r="AY2188" i="22"/>
  <c r="AX2188" i="22"/>
  <c r="BH2188" i="22" s="1"/>
  <c r="AW2188" i="22"/>
  <c r="E2188" i="22"/>
  <c r="D2188" i="22"/>
  <c r="C2188" i="22"/>
  <c r="BD2187" i="22"/>
  <c r="BA2187" i="22"/>
  <c r="J2187" i="35" s="1"/>
  <c r="P2187" i="35" s="1"/>
  <c r="AZ2187" i="22"/>
  <c r="AY2187" i="22"/>
  <c r="AX2187" i="22"/>
  <c r="BH2187" i="22" s="1"/>
  <c r="AW2187" i="22"/>
  <c r="E2187" i="22"/>
  <c r="D2187" i="22"/>
  <c r="C2187" i="22"/>
  <c r="BD2186" i="22"/>
  <c r="BA2186" i="22"/>
  <c r="AZ2186" i="22"/>
  <c r="I2186" i="35" s="1"/>
  <c r="AY2186" i="22"/>
  <c r="AX2186" i="22"/>
  <c r="BH2186" i="22" s="1"/>
  <c r="AW2186" i="22"/>
  <c r="E2186" i="22"/>
  <c r="D2186" i="22"/>
  <c r="C2186" i="22"/>
  <c r="BD2185" i="22"/>
  <c r="BA2185" i="22"/>
  <c r="J2185" i="35" s="1"/>
  <c r="P2185" i="35" s="1"/>
  <c r="AZ2185" i="22"/>
  <c r="I2185" i="35" s="1"/>
  <c r="AY2185" i="22"/>
  <c r="AX2185" i="22"/>
  <c r="BH2185" i="22" s="1"/>
  <c r="AW2185" i="22"/>
  <c r="E2185" i="22"/>
  <c r="D2185" i="22"/>
  <c r="C2185" i="22"/>
  <c r="BD2184" i="22"/>
  <c r="BA2184" i="22"/>
  <c r="J2184" i="35" s="1"/>
  <c r="P2184" i="35" s="1"/>
  <c r="AZ2184" i="22"/>
  <c r="I2184" i="35" s="1"/>
  <c r="AY2184" i="22"/>
  <c r="AX2184" i="22"/>
  <c r="BH2184" i="22" s="1"/>
  <c r="AW2184" i="22"/>
  <c r="E2184" i="22"/>
  <c r="D2184" i="22"/>
  <c r="C2184" i="22"/>
  <c r="BD2183" i="22"/>
  <c r="BA2183" i="22"/>
  <c r="J2183" i="35" s="1"/>
  <c r="P2183" i="35" s="1"/>
  <c r="AZ2183" i="22"/>
  <c r="I2183" i="35" s="1"/>
  <c r="AY2183" i="22"/>
  <c r="AX2183" i="22"/>
  <c r="BH2183" i="22" s="1"/>
  <c r="AW2183" i="22"/>
  <c r="E2183" i="22"/>
  <c r="D2183" i="22"/>
  <c r="C2183" i="22"/>
  <c r="BD2182" i="22"/>
  <c r="BA2182" i="22"/>
  <c r="J2182" i="35" s="1"/>
  <c r="P2182" i="35" s="1"/>
  <c r="AZ2182" i="22"/>
  <c r="I2182" i="35" s="1"/>
  <c r="AY2182" i="22"/>
  <c r="AX2182" i="22"/>
  <c r="BH2182" i="22" s="1"/>
  <c r="AW2182" i="22"/>
  <c r="E2182" i="22"/>
  <c r="D2182" i="22"/>
  <c r="C2182" i="22"/>
  <c r="BD2181" i="22"/>
  <c r="BA2181" i="22"/>
  <c r="J2181" i="35" s="1"/>
  <c r="P2181" i="35" s="1"/>
  <c r="AZ2181" i="22"/>
  <c r="I2181" i="35" s="1"/>
  <c r="AY2181" i="22"/>
  <c r="AX2181" i="22"/>
  <c r="BH2181" i="22" s="1"/>
  <c r="AW2181" i="22"/>
  <c r="E2181" i="22"/>
  <c r="D2181" i="22"/>
  <c r="C2181" i="22"/>
  <c r="BD2180" i="22"/>
  <c r="BA2180" i="22"/>
  <c r="J2180" i="35" s="1"/>
  <c r="P2180" i="35" s="1"/>
  <c r="AZ2180" i="22"/>
  <c r="I2180" i="35" s="1"/>
  <c r="AY2180" i="22"/>
  <c r="AX2180" i="22"/>
  <c r="BH2180" i="22" s="1"/>
  <c r="AW2180" i="22"/>
  <c r="E2180" i="22"/>
  <c r="D2180" i="22"/>
  <c r="C2180" i="22"/>
  <c r="BD2179" i="22"/>
  <c r="BA2179" i="22"/>
  <c r="J2179" i="35" s="1"/>
  <c r="P2179" i="35" s="1"/>
  <c r="AZ2179" i="22"/>
  <c r="AY2179" i="22"/>
  <c r="AX2179" i="22"/>
  <c r="BH2179" i="22" s="1"/>
  <c r="AW2179" i="22"/>
  <c r="E2179" i="22"/>
  <c r="D2179" i="22"/>
  <c r="C2179" i="22"/>
  <c r="BD2178" i="22"/>
  <c r="BA2178" i="22"/>
  <c r="AZ2178" i="22"/>
  <c r="AY2178" i="22"/>
  <c r="AX2178" i="22"/>
  <c r="BH2178" i="22" s="1"/>
  <c r="AW2178" i="22"/>
  <c r="E2178" i="22"/>
  <c r="D2178" i="22"/>
  <c r="C2178" i="22"/>
  <c r="BD2177" i="22"/>
  <c r="BA2177" i="22"/>
  <c r="AZ2177" i="22"/>
  <c r="I2177" i="35" s="1"/>
  <c r="AY2177" i="22"/>
  <c r="AX2177" i="22"/>
  <c r="BH2177" i="22" s="1"/>
  <c r="AW2177" i="22"/>
  <c r="E2177" i="22"/>
  <c r="D2177" i="22"/>
  <c r="C2177" i="22"/>
  <c r="BD2176" i="22"/>
  <c r="BA2176" i="22"/>
  <c r="J2176" i="35" s="1"/>
  <c r="P2176" i="35" s="1"/>
  <c r="AZ2176" i="22"/>
  <c r="I2176" i="35" s="1"/>
  <c r="AY2176" i="22"/>
  <c r="AX2176" i="22"/>
  <c r="BH2176" i="22" s="1"/>
  <c r="AW2176" i="22"/>
  <c r="E2176" i="22"/>
  <c r="D2176" i="22"/>
  <c r="C2176" i="22"/>
  <c r="BD2175" i="22"/>
  <c r="BA2175" i="22"/>
  <c r="J2175" i="35" s="1"/>
  <c r="P2175" i="35" s="1"/>
  <c r="AZ2175" i="22"/>
  <c r="I2175" i="35" s="1"/>
  <c r="AY2175" i="22"/>
  <c r="AX2175" i="22"/>
  <c r="BH2175" i="22" s="1"/>
  <c r="AW2175" i="22"/>
  <c r="E2175" i="22"/>
  <c r="D2175" i="22"/>
  <c r="C2175" i="22"/>
  <c r="BD2174" i="22"/>
  <c r="BA2174" i="22"/>
  <c r="J2174" i="35" s="1"/>
  <c r="P2174" i="35" s="1"/>
  <c r="AZ2174" i="22"/>
  <c r="I2174" i="35" s="1"/>
  <c r="AY2174" i="22"/>
  <c r="AX2174" i="22"/>
  <c r="BH2174" i="22" s="1"/>
  <c r="AW2174" i="22"/>
  <c r="E2174" i="22"/>
  <c r="D2174" i="22"/>
  <c r="C2174" i="22"/>
  <c r="BD2173" i="22"/>
  <c r="BA2173" i="22"/>
  <c r="J2173" i="35" s="1"/>
  <c r="P2173" i="35" s="1"/>
  <c r="AZ2173" i="22"/>
  <c r="I2173" i="35" s="1"/>
  <c r="AY2173" i="22"/>
  <c r="AX2173" i="22"/>
  <c r="BH2173" i="22" s="1"/>
  <c r="AW2173" i="22"/>
  <c r="E2173" i="22"/>
  <c r="D2173" i="22"/>
  <c r="C2173" i="22"/>
  <c r="BD2172" i="22"/>
  <c r="BA2172" i="22"/>
  <c r="J2172" i="35" s="1"/>
  <c r="P2172" i="35" s="1"/>
  <c r="AZ2172" i="22"/>
  <c r="I2172" i="35" s="1"/>
  <c r="AY2172" i="22"/>
  <c r="AX2172" i="22"/>
  <c r="BH2172" i="22" s="1"/>
  <c r="AW2172" i="22"/>
  <c r="E2172" i="22"/>
  <c r="D2172" i="22"/>
  <c r="C2172" i="22"/>
  <c r="BD2171" i="22"/>
  <c r="BA2171" i="22"/>
  <c r="J2171" i="35" s="1"/>
  <c r="P2171" i="35" s="1"/>
  <c r="AZ2171" i="22"/>
  <c r="AY2171" i="22"/>
  <c r="AX2171" i="22"/>
  <c r="BH2171" i="22" s="1"/>
  <c r="AW2171" i="22"/>
  <c r="E2171" i="22"/>
  <c r="D2171" i="22"/>
  <c r="C2171" i="22"/>
  <c r="BD2170" i="22"/>
  <c r="BD2169" i="22"/>
  <c r="BD2168" i="22"/>
  <c r="BD2167" i="22"/>
  <c r="BD2166" i="22"/>
  <c r="BD2165" i="22"/>
  <c r="BD2164" i="22"/>
  <c r="BD2163" i="22"/>
  <c r="BD2162" i="22"/>
  <c r="BD2161" i="22"/>
  <c r="BD2160" i="22"/>
  <c r="BA2160" i="22"/>
  <c r="J2160" i="35" s="1"/>
  <c r="P2160" i="35" s="1"/>
  <c r="AZ2160" i="22"/>
  <c r="I2160" i="35" s="1"/>
  <c r="AY2160" i="22"/>
  <c r="AX2160" i="22"/>
  <c r="BH2160" i="22" s="1"/>
  <c r="AW2160" i="22"/>
  <c r="E2160" i="22"/>
  <c r="D2160" i="22"/>
  <c r="C2160" i="22"/>
  <c r="BD2159" i="22"/>
  <c r="BA2159" i="22"/>
  <c r="J2159" i="35" s="1"/>
  <c r="P2159" i="35" s="1"/>
  <c r="AZ2159" i="22"/>
  <c r="I2159" i="35" s="1"/>
  <c r="AY2159" i="22"/>
  <c r="AX2159" i="22"/>
  <c r="BH2159" i="22" s="1"/>
  <c r="AW2159" i="22"/>
  <c r="E2159" i="22"/>
  <c r="D2159" i="22"/>
  <c r="C2159" i="22"/>
  <c r="BD2158" i="22"/>
  <c r="BA2158" i="22"/>
  <c r="J2158" i="35" s="1"/>
  <c r="P2158" i="35" s="1"/>
  <c r="AZ2158" i="22"/>
  <c r="I2158" i="35" s="1"/>
  <c r="AY2158" i="22"/>
  <c r="AX2158" i="22"/>
  <c r="BH2158" i="22" s="1"/>
  <c r="AW2158" i="22"/>
  <c r="E2158" i="22"/>
  <c r="D2158" i="22"/>
  <c r="C2158" i="22"/>
  <c r="BD2157" i="22"/>
  <c r="BA2157" i="22"/>
  <c r="J2157" i="35" s="1"/>
  <c r="P2157" i="35" s="1"/>
  <c r="AZ2157" i="22"/>
  <c r="I2157" i="35" s="1"/>
  <c r="AY2157" i="22"/>
  <c r="AX2157" i="22"/>
  <c r="BH2157" i="22" s="1"/>
  <c r="AW2157" i="22"/>
  <c r="E2157" i="22"/>
  <c r="D2157" i="22"/>
  <c r="C2157" i="22"/>
  <c r="BD2156" i="22"/>
  <c r="BA2156" i="22"/>
  <c r="J2156" i="35" s="1"/>
  <c r="P2156" i="35" s="1"/>
  <c r="AZ2156" i="22"/>
  <c r="I2156" i="35" s="1"/>
  <c r="AY2156" i="22"/>
  <c r="AX2156" i="22"/>
  <c r="BH2156" i="22" s="1"/>
  <c r="AW2156" i="22"/>
  <c r="E2156" i="22"/>
  <c r="D2156" i="22"/>
  <c r="C2156" i="22"/>
  <c r="BD2155" i="22"/>
  <c r="BA2155" i="22"/>
  <c r="J2155" i="35" s="1"/>
  <c r="P2155" i="35" s="1"/>
  <c r="AZ2155" i="22"/>
  <c r="AY2155" i="22"/>
  <c r="AX2155" i="22"/>
  <c r="BH2155" i="22" s="1"/>
  <c r="AW2155" i="22"/>
  <c r="E2155" i="22"/>
  <c r="D2155" i="22"/>
  <c r="C2155" i="22"/>
  <c r="BD2154" i="22"/>
  <c r="BA2154" i="22"/>
  <c r="AZ2154" i="22"/>
  <c r="AY2154" i="22"/>
  <c r="AX2154" i="22"/>
  <c r="AW2154" i="22"/>
  <c r="E2154" i="22"/>
  <c r="D2154" i="22"/>
  <c r="C2154" i="22"/>
  <c r="BD2153" i="22"/>
  <c r="BA2153" i="22"/>
  <c r="AZ2153" i="22"/>
  <c r="I2153" i="35" s="1"/>
  <c r="AY2153" i="22"/>
  <c r="AX2153" i="22"/>
  <c r="BH2153" i="22" s="1"/>
  <c r="AW2153" i="22"/>
  <c r="E2153" i="22"/>
  <c r="D2153" i="22"/>
  <c r="C2153" i="22"/>
  <c r="BD2152" i="22"/>
  <c r="BA2152" i="22"/>
  <c r="AZ2152" i="22"/>
  <c r="I2152" i="35" s="1"/>
  <c r="AY2152" i="22"/>
  <c r="AX2152" i="22"/>
  <c r="BH2152" i="22" s="1"/>
  <c r="AW2152" i="22"/>
  <c r="E2152" i="22"/>
  <c r="D2152" i="22"/>
  <c r="C2152" i="22"/>
  <c r="BD2151" i="22"/>
  <c r="BA2151" i="22"/>
  <c r="J2151" i="35" s="1"/>
  <c r="P2151" i="35" s="1"/>
  <c r="AZ2151" i="22"/>
  <c r="I2151" i="35" s="1"/>
  <c r="AY2151" i="22"/>
  <c r="AX2151" i="22"/>
  <c r="BH2151" i="22" s="1"/>
  <c r="AW2151" i="22"/>
  <c r="E2151" i="22"/>
  <c r="D2151" i="22"/>
  <c r="C2151" i="22"/>
  <c r="BD2150" i="22"/>
  <c r="BA2150" i="22"/>
  <c r="J2150" i="35" s="1"/>
  <c r="P2150" i="35" s="1"/>
  <c r="AZ2150" i="22"/>
  <c r="I2150" i="35" s="1"/>
  <c r="AY2150" i="22"/>
  <c r="AX2150" i="22"/>
  <c r="BH2150" i="22" s="1"/>
  <c r="AW2150" i="22"/>
  <c r="E2150" i="22"/>
  <c r="D2150" i="22"/>
  <c r="C2150" i="22"/>
  <c r="BD2149" i="22"/>
  <c r="BA2149" i="22"/>
  <c r="J2149" i="35" s="1"/>
  <c r="P2149" i="35" s="1"/>
  <c r="AZ2149" i="22"/>
  <c r="I2149" i="35" s="1"/>
  <c r="AY2149" i="22"/>
  <c r="AX2149" i="22"/>
  <c r="BH2149" i="22" s="1"/>
  <c r="AW2149" i="22"/>
  <c r="E2149" i="22"/>
  <c r="D2149" i="22"/>
  <c r="C2149" i="22"/>
  <c r="BD2148" i="22"/>
  <c r="BA2148" i="22"/>
  <c r="J2148" i="35" s="1"/>
  <c r="P2148" i="35" s="1"/>
  <c r="AZ2148" i="22"/>
  <c r="I2148" i="35" s="1"/>
  <c r="AY2148" i="22"/>
  <c r="AX2148" i="22"/>
  <c r="BH2148" i="22" s="1"/>
  <c r="AW2148" i="22"/>
  <c r="E2148" i="22"/>
  <c r="D2148" i="22"/>
  <c r="C2148" i="22"/>
  <c r="BD2147" i="22"/>
  <c r="BA2147" i="22"/>
  <c r="J2147" i="35" s="1"/>
  <c r="P2147" i="35" s="1"/>
  <c r="AZ2147" i="22"/>
  <c r="AY2147" i="22"/>
  <c r="AX2147" i="22"/>
  <c r="BH2147" i="22" s="1"/>
  <c r="AW2147" i="22"/>
  <c r="E2147" i="22"/>
  <c r="D2147" i="22"/>
  <c r="C2147" i="22"/>
  <c r="BD2146" i="22"/>
  <c r="BA2146" i="22"/>
  <c r="AZ2146" i="22"/>
  <c r="I2146" i="35" s="1"/>
  <c r="AY2146" i="22"/>
  <c r="AX2146" i="22"/>
  <c r="BH2146" i="22" s="1"/>
  <c r="AW2146" i="22"/>
  <c r="E2146" i="22"/>
  <c r="D2146" i="22"/>
  <c r="C2146" i="22"/>
  <c r="BD2145" i="22"/>
  <c r="BA2145" i="22"/>
  <c r="J2145" i="35" s="1"/>
  <c r="P2145" i="35" s="1"/>
  <c r="AZ2145" i="22"/>
  <c r="AY2145" i="22"/>
  <c r="AX2145" i="22"/>
  <c r="BH2145" i="22" s="1"/>
  <c r="AW2145" i="22"/>
  <c r="E2145" i="22"/>
  <c r="D2145" i="22"/>
  <c r="C2145" i="22"/>
  <c r="BD2144" i="22"/>
  <c r="BA2144" i="22"/>
  <c r="J2144" i="35" s="1"/>
  <c r="P2144" i="35" s="1"/>
  <c r="AZ2144" i="22"/>
  <c r="I2144" i="35" s="1"/>
  <c r="AY2144" i="22"/>
  <c r="AX2144" i="22"/>
  <c r="BH2144" i="22" s="1"/>
  <c r="AW2144" i="22"/>
  <c r="E2144" i="22"/>
  <c r="D2144" i="22"/>
  <c r="C2144" i="22"/>
  <c r="BD2143" i="22"/>
  <c r="BA2143" i="22"/>
  <c r="J2143" i="35" s="1"/>
  <c r="P2143" i="35" s="1"/>
  <c r="AZ2143" i="22"/>
  <c r="I2143" i="35" s="1"/>
  <c r="AY2143" i="22"/>
  <c r="AX2143" i="22"/>
  <c r="BH2143" i="22" s="1"/>
  <c r="AW2143" i="22"/>
  <c r="E2143" i="22"/>
  <c r="D2143" i="22"/>
  <c r="C2143" i="22"/>
  <c r="BD2142" i="22"/>
  <c r="BA2142" i="22"/>
  <c r="J2142" i="35" s="1"/>
  <c r="P2142" i="35" s="1"/>
  <c r="AZ2142" i="22"/>
  <c r="I2142" i="35" s="1"/>
  <c r="AY2142" i="22"/>
  <c r="AX2142" i="22"/>
  <c r="BH2142" i="22" s="1"/>
  <c r="AW2142" i="22"/>
  <c r="E2142" i="22"/>
  <c r="D2142" i="22"/>
  <c r="C2142" i="22"/>
  <c r="BD2141" i="22"/>
  <c r="BA2141" i="22"/>
  <c r="J2141" i="35" s="1"/>
  <c r="P2141" i="35" s="1"/>
  <c r="AZ2141" i="22"/>
  <c r="I2141" i="35" s="1"/>
  <c r="AY2141" i="22"/>
  <c r="AX2141" i="22"/>
  <c r="AW2141" i="22"/>
  <c r="E2141" i="22"/>
  <c r="D2141" i="22"/>
  <c r="C2141" i="22"/>
  <c r="BD2140" i="22"/>
  <c r="BA2140" i="22"/>
  <c r="J2140" i="35" s="1"/>
  <c r="P2140" i="35" s="1"/>
  <c r="AZ2140" i="22"/>
  <c r="I2140" i="35" s="1"/>
  <c r="AY2140" i="22"/>
  <c r="AX2140" i="22"/>
  <c r="BH2140" i="22" s="1"/>
  <c r="AW2140" i="22"/>
  <c r="E2140" i="22"/>
  <c r="D2140" i="22"/>
  <c r="C2140" i="22"/>
  <c r="BD2139" i="22"/>
  <c r="BA2139" i="22"/>
  <c r="J2139" i="35" s="1"/>
  <c r="P2139" i="35" s="1"/>
  <c r="AZ2139" i="22"/>
  <c r="AY2139" i="22"/>
  <c r="AX2139" i="22"/>
  <c r="BH2139" i="22" s="1"/>
  <c r="AW2139" i="22"/>
  <c r="E2139" i="22"/>
  <c r="D2139" i="22"/>
  <c r="C2139" i="22"/>
  <c r="BD2138" i="22"/>
  <c r="BA2138" i="22"/>
  <c r="AZ2138" i="22"/>
  <c r="AY2138" i="22"/>
  <c r="AX2138" i="22"/>
  <c r="BH2138" i="22" s="1"/>
  <c r="AW2138" i="22"/>
  <c r="E2138" i="22"/>
  <c r="D2138" i="22"/>
  <c r="C2138" i="22"/>
  <c r="BD2137" i="22"/>
  <c r="BA2137" i="22"/>
  <c r="AZ2137" i="22"/>
  <c r="I2137" i="35" s="1"/>
  <c r="AY2137" i="22"/>
  <c r="AX2137" i="22"/>
  <c r="BH2137" i="22" s="1"/>
  <c r="AW2137" i="22"/>
  <c r="E2137" i="22"/>
  <c r="D2137" i="22"/>
  <c r="C2137" i="22"/>
  <c r="BD2136" i="22"/>
  <c r="BA2136" i="22"/>
  <c r="AZ2136" i="22"/>
  <c r="I2136" i="35" s="1"/>
  <c r="AY2136" i="22"/>
  <c r="AX2136" i="22"/>
  <c r="BH2136" i="22" s="1"/>
  <c r="AW2136" i="22"/>
  <c r="E2136" i="22"/>
  <c r="D2136" i="22"/>
  <c r="C2136" i="22"/>
  <c r="BD2135" i="22"/>
  <c r="BA2135" i="22"/>
  <c r="J2135" i="35" s="1"/>
  <c r="P2135" i="35" s="1"/>
  <c r="AZ2135" i="22"/>
  <c r="I2135" i="35" s="1"/>
  <c r="AY2135" i="22"/>
  <c r="AX2135" i="22"/>
  <c r="BH2135" i="22" s="1"/>
  <c r="AW2135" i="22"/>
  <c r="E2135" i="22"/>
  <c r="D2135" i="22"/>
  <c r="C2135" i="22"/>
  <c r="BD2134" i="22"/>
  <c r="BA2134" i="22"/>
  <c r="J2134" i="35" s="1"/>
  <c r="P2134" i="35" s="1"/>
  <c r="AZ2134" i="22"/>
  <c r="I2134" i="35" s="1"/>
  <c r="AY2134" i="22"/>
  <c r="AX2134" i="22"/>
  <c r="AW2134" i="22"/>
  <c r="E2134" i="22"/>
  <c r="D2134" i="22"/>
  <c r="C2134" i="22"/>
  <c r="BD2133" i="22"/>
  <c r="BA2133" i="22"/>
  <c r="J2133" i="35" s="1"/>
  <c r="P2133" i="35" s="1"/>
  <c r="AZ2133" i="22"/>
  <c r="I2133" i="35" s="1"/>
  <c r="AY2133" i="22"/>
  <c r="AX2133" i="22"/>
  <c r="BH2133" i="22" s="1"/>
  <c r="AW2133" i="22"/>
  <c r="E2133" i="22"/>
  <c r="D2133" i="22"/>
  <c r="C2133" i="22"/>
  <c r="BD2132" i="22"/>
  <c r="BA2132" i="22"/>
  <c r="J2132" i="35" s="1"/>
  <c r="P2132" i="35" s="1"/>
  <c r="AZ2132" i="22"/>
  <c r="I2132" i="35" s="1"/>
  <c r="AY2132" i="22"/>
  <c r="AX2132" i="22"/>
  <c r="BH2132" i="22" s="1"/>
  <c r="AW2132" i="22"/>
  <c r="E2132" i="22"/>
  <c r="D2132" i="22"/>
  <c r="C2132" i="22"/>
  <c r="BD2131" i="22"/>
  <c r="BA2131" i="22"/>
  <c r="J2131" i="35" s="1"/>
  <c r="P2131" i="35" s="1"/>
  <c r="AZ2131" i="22"/>
  <c r="AY2131" i="22"/>
  <c r="AX2131" i="22"/>
  <c r="BH2131" i="22" s="1"/>
  <c r="AW2131" i="22"/>
  <c r="E2131" i="22"/>
  <c r="D2131" i="22"/>
  <c r="C2131" i="22"/>
  <c r="BD2130" i="22"/>
  <c r="BA2130" i="22"/>
  <c r="AZ2130" i="22"/>
  <c r="AY2130" i="22"/>
  <c r="AX2130" i="22"/>
  <c r="BH2130" i="22" s="1"/>
  <c r="AW2130" i="22"/>
  <c r="E2130" i="22"/>
  <c r="D2130" i="22"/>
  <c r="C2130" i="22"/>
  <c r="BD2129" i="22"/>
  <c r="BA2129" i="22"/>
  <c r="AZ2129" i="22"/>
  <c r="AY2129" i="22"/>
  <c r="AX2129" i="22"/>
  <c r="BH2129" i="22" s="1"/>
  <c r="AW2129" i="22"/>
  <c r="E2129" i="22"/>
  <c r="D2129" i="22"/>
  <c r="C2129" i="22"/>
  <c r="BD2128" i="22"/>
  <c r="BA2128" i="22"/>
  <c r="J2128" i="35" s="1"/>
  <c r="P2128" i="35" s="1"/>
  <c r="AZ2128" i="22"/>
  <c r="I2128" i="35" s="1"/>
  <c r="AY2128" i="22"/>
  <c r="AX2128" i="22"/>
  <c r="BH2128" i="22" s="1"/>
  <c r="AW2128" i="22"/>
  <c r="E2128" i="22"/>
  <c r="D2128" i="22"/>
  <c r="C2128" i="22"/>
  <c r="BD2127" i="22"/>
  <c r="BA2127" i="22"/>
  <c r="J2127" i="35" s="1"/>
  <c r="P2127" i="35" s="1"/>
  <c r="AZ2127" i="22"/>
  <c r="I2127" i="35" s="1"/>
  <c r="AY2127" i="22"/>
  <c r="AX2127" i="22"/>
  <c r="BH2127" i="22" s="1"/>
  <c r="AW2127" i="22"/>
  <c r="E2127" i="22"/>
  <c r="D2127" i="22"/>
  <c r="C2127" i="22"/>
  <c r="BD2126" i="22"/>
  <c r="BA2126" i="22"/>
  <c r="J2126" i="35" s="1"/>
  <c r="P2126" i="35" s="1"/>
  <c r="AZ2126" i="22"/>
  <c r="I2126" i="35" s="1"/>
  <c r="AY2126" i="22"/>
  <c r="AX2126" i="22"/>
  <c r="BH2126" i="22" s="1"/>
  <c r="AW2126" i="22"/>
  <c r="E2126" i="22"/>
  <c r="D2126" i="22"/>
  <c r="C2126" i="22"/>
  <c r="BD2125" i="22"/>
  <c r="BD2124" i="22"/>
  <c r="BD2123" i="22"/>
  <c r="BD2122" i="22"/>
  <c r="BD2121" i="22"/>
  <c r="BD2120" i="22"/>
  <c r="BD2119" i="22"/>
  <c r="BD2118" i="22"/>
  <c r="BD2117" i="22"/>
  <c r="BD2116" i="22"/>
  <c r="BD2115" i="22"/>
  <c r="BA2115" i="22"/>
  <c r="J2115" i="35" s="1"/>
  <c r="P2115" i="35" s="1"/>
  <c r="AZ2115" i="22"/>
  <c r="AY2115" i="22"/>
  <c r="AX2115" i="22"/>
  <c r="BH2115" i="22" s="1"/>
  <c r="AW2115" i="22"/>
  <c r="E2115" i="22"/>
  <c r="D2115" i="22"/>
  <c r="C2115" i="22"/>
  <c r="BD2114" i="22"/>
  <c r="BA2114" i="22"/>
  <c r="AZ2114" i="22"/>
  <c r="AY2114" i="22"/>
  <c r="AX2114" i="22"/>
  <c r="BH2114" i="22" s="1"/>
  <c r="AW2114" i="22"/>
  <c r="E2114" i="22"/>
  <c r="D2114" i="22"/>
  <c r="C2114" i="22"/>
  <c r="BD2113" i="22"/>
  <c r="BA2113" i="22"/>
  <c r="AZ2113" i="22"/>
  <c r="I2113" i="35" s="1"/>
  <c r="AY2113" i="22"/>
  <c r="AX2113" i="22"/>
  <c r="BH2113" i="22" s="1"/>
  <c r="AW2113" i="22"/>
  <c r="E2113" i="22"/>
  <c r="D2113" i="22"/>
  <c r="C2113" i="22"/>
  <c r="BD2112" i="22"/>
  <c r="BA2112" i="22"/>
  <c r="J2112" i="35" s="1"/>
  <c r="P2112" i="35" s="1"/>
  <c r="AZ2112" i="22"/>
  <c r="I2112" i="35" s="1"/>
  <c r="AY2112" i="22"/>
  <c r="AX2112" i="22"/>
  <c r="BH2112" i="22" s="1"/>
  <c r="AW2112" i="22"/>
  <c r="E2112" i="22"/>
  <c r="D2112" i="22"/>
  <c r="C2112" i="22"/>
  <c r="BD2111" i="22"/>
  <c r="BA2111" i="22"/>
  <c r="J2111" i="35" s="1"/>
  <c r="P2111" i="35" s="1"/>
  <c r="AZ2111" i="22"/>
  <c r="I2111" i="35" s="1"/>
  <c r="AY2111" i="22"/>
  <c r="AX2111" i="22"/>
  <c r="BH2111" i="22" s="1"/>
  <c r="AW2111" i="22"/>
  <c r="E2111" i="22"/>
  <c r="D2111" i="22"/>
  <c r="C2111" i="22"/>
  <c r="BD2110" i="22"/>
  <c r="BA2110" i="22"/>
  <c r="J2110" i="35" s="1"/>
  <c r="P2110" i="35" s="1"/>
  <c r="AZ2110" i="22"/>
  <c r="I2110" i="35" s="1"/>
  <c r="AY2110" i="22"/>
  <c r="AX2110" i="22"/>
  <c r="BH2110" i="22" s="1"/>
  <c r="AW2110" i="22"/>
  <c r="E2110" i="22"/>
  <c r="D2110" i="22"/>
  <c r="C2110" i="22"/>
  <c r="BD2109" i="22"/>
  <c r="BA2109" i="22"/>
  <c r="J2109" i="35" s="1"/>
  <c r="P2109" i="35" s="1"/>
  <c r="AZ2109" i="22"/>
  <c r="I2109" i="35" s="1"/>
  <c r="AY2109" i="22"/>
  <c r="AX2109" i="22"/>
  <c r="BH2109" i="22" s="1"/>
  <c r="AW2109" i="22"/>
  <c r="E2109" i="22"/>
  <c r="D2109" i="22"/>
  <c r="C2109" i="22"/>
  <c r="BD2108" i="22"/>
  <c r="BA2108" i="22"/>
  <c r="J2108" i="35" s="1"/>
  <c r="P2108" i="35" s="1"/>
  <c r="AZ2108" i="22"/>
  <c r="I2108" i="35" s="1"/>
  <c r="AY2108" i="22"/>
  <c r="AX2108" i="22"/>
  <c r="BH2108" i="22" s="1"/>
  <c r="AW2108" i="22"/>
  <c r="E2108" i="22"/>
  <c r="D2108" i="22"/>
  <c r="C2108" i="22"/>
  <c r="BD2107" i="22"/>
  <c r="BA2107" i="22"/>
  <c r="J2107" i="35" s="1"/>
  <c r="P2107" i="35" s="1"/>
  <c r="AZ2107" i="22"/>
  <c r="I2107" i="35" s="1"/>
  <c r="AY2107" i="22"/>
  <c r="AX2107" i="22"/>
  <c r="BH2107" i="22" s="1"/>
  <c r="AW2107" i="22"/>
  <c r="E2107" i="22"/>
  <c r="D2107" i="22"/>
  <c r="C2107" i="22"/>
  <c r="BD2106" i="22"/>
  <c r="BA2106" i="22"/>
  <c r="AZ2106" i="22"/>
  <c r="AY2106" i="22"/>
  <c r="AX2106" i="22"/>
  <c r="BH2106" i="22" s="1"/>
  <c r="AW2106" i="22"/>
  <c r="E2106" i="22"/>
  <c r="D2106" i="22"/>
  <c r="C2106" i="22"/>
  <c r="BD2105" i="22"/>
  <c r="BA2105" i="22"/>
  <c r="AZ2105" i="22"/>
  <c r="I2105" i="35" s="1"/>
  <c r="AY2105" i="22"/>
  <c r="AX2105" i="22"/>
  <c r="BH2105" i="22" s="1"/>
  <c r="AW2105" i="22"/>
  <c r="E2105" i="22"/>
  <c r="D2105" i="22"/>
  <c r="C2105" i="22"/>
  <c r="BD2104" i="22"/>
  <c r="BA2104" i="22"/>
  <c r="AZ2104" i="22"/>
  <c r="I2104" i="35" s="1"/>
  <c r="AY2104" i="22"/>
  <c r="AX2104" i="22"/>
  <c r="BH2104" i="22" s="1"/>
  <c r="AW2104" i="22"/>
  <c r="E2104" i="22"/>
  <c r="D2104" i="22"/>
  <c r="C2104" i="22"/>
  <c r="BD2103" i="22"/>
  <c r="BA2103" i="22"/>
  <c r="J2103" i="35" s="1"/>
  <c r="P2103" i="35" s="1"/>
  <c r="AZ2103" i="22"/>
  <c r="I2103" i="35" s="1"/>
  <c r="AY2103" i="22"/>
  <c r="AX2103" i="22"/>
  <c r="BH2103" i="22" s="1"/>
  <c r="AW2103" i="22"/>
  <c r="E2103" i="22"/>
  <c r="D2103" i="22"/>
  <c r="C2103" i="22"/>
  <c r="BD2102" i="22"/>
  <c r="BA2102" i="22"/>
  <c r="J2102" i="35" s="1"/>
  <c r="P2102" i="35" s="1"/>
  <c r="AZ2102" i="22"/>
  <c r="I2102" i="35" s="1"/>
  <c r="AY2102" i="22"/>
  <c r="AX2102" i="22"/>
  <c r="BH2102" i="22" s="1"/>
  <c r="AW2102" i="22"/>
  <c r="E2102" i="22"/>
  <c r="D2102" i="22"/>
  <c r="C2102" i="22"/>
  <c r="BD2101" i="22"/>
  <c r="BA2101" i="22"/>
  <c r="J2101" i="35" s="1"/>
  <c r="P2101" i="35" s="1"/>
  <c r="AZ2101" i="22"/>
  <c r="I2101" i="35" s="1"/>
  <c r="AY2101" i="22"/>
  <c r="AX2101" i="22"/>
  <c r="BH2101" i="22" s="1"/>
  <c r="AW2101" i="22"/>
  <c r="E2101" i="22"/>
  <c r="D2101" i="22"/>
  <c r="C2101" i="22"/>
  <c r="BD2100" i="22"/>
  <c r="BA2100" i="22"/>
  <c r="J2100" i="35" s="1"/>
  <c r="P2100" i="35" s="1"/>
  <c r="AZ2100" i="22"/>
  <c r="I2100" i="35" s="1"/>
  <c r="AY2100" i="22"/>
  <c r="AX2100" i="22"/>
  <c r="BH2100" i="22" s="1"/>
  <c r="AW2100" i="22"/>
  <c r="E2100" i="22"/>
  <c r="D2100" i="22"/>
  <c r="C2100" i="22"/>
  <c r="BD2099" i="22"/>
  <c r="BA2099" i="22"/>
  <c r="J2099" i="35" s="1"/>
  <c r="P2099" i="35" s="1"/>
  <c r="AZ2099" i="22"/>
  <c r="AY2099" i="22"/>
  <c r="AX2099" i="22"/>
  <c r="BH2099" i="22" s="1"/>
  <c r="AW2099" i="22"/>
  <c r="E2099" i="22"/>
  <c r="D2099" i="22"/>
  <c r="C2099" i="22"/>
  <c r="BD2098" i="22"/>
  <c r="BA2098" i="22"/>
  <c r="J2098" i="35" s="1"/>
  <c r="P2098" i="35" s="1"/>
  <c r="AZ2098" i="22"/>
  <c r="AY2098" i="22"/>
  <c r="AX2098" i="22"/>
  <c r="BH2098" i="22" s="1"/>
  <c r="AW2098" i="22"/>
  <c r="E2098" i="22"/>
  <c r="D2098" i="22"/>
  <c r="C2098" i="22"/>
  <c r="BD2097" i="22"/>
  <c r="BA2097" i="22"/>
  <c r="AZ2097" i="22"/>
  <c r="AY2097" i="22"/>
  <c r="AX2097" i="22"/>
  <c r="BH2097" i="22" s="1"/>
  <c r="AW2097" i="22"/>
  <c r="E2097" i="22"/>
  <c r="D2097" i="22"/>
  <c r="C2097" i="22"/>
  <c r="BD2096" i="22"/>
  <c r="BA2096" i="22"/>
  <c r="J2096" i="35" s="1"/>
  <c r="P2096" i="35" s="1"/>
  <c r="AZ2096" i="22"/>
  <c r="I2096" i="35" s="1"/>
  <c r="AY2096" i="22"/>
  <c r="AX2096" i="22"/>
  <c r="BH2096" i="22" s="1"/>
  <c r="AW2096" i="22"/>
  <c r="E2096" i="22"/>
  <c r="D2096" i="22"/>
  <c r="C2096" i="22"/>
  <c r="BD2095" i="22"/>
  <c r="BA2095" i="22"/>
  <c r="J2095" i="35" s="1"/>
  <c r="P2095" i="35" s="1"/>
  <c r="AZ2095" i="22"/>
  <c r="I2095" i="35" s="1"/>
  <c r="AY2095" i="22"/>
  <c r="AX2095" i="22"/>
  <c r="BH2095" i="22" s="1"/>
  <c r="AW2095" i="22"/>
  <c r="E2095" i="22"/>
  <c r="D2095" i="22"/>
  <c r="C2095" i="22"/>
  <c r="BD2094" i="22"/>
  <c r="BA2094" i="22"/>
  <c r="J2094" i="35" s="1"/>
  <c r="P2094" i="35" s="1"/>
  <c r="AZ2094" i="22"/>
  <c r="I2094" i="35" s="1"/>
  <c r="AY2094" i="22"/>
  <c r="AX2094" i="22"/>
  <c r="BH2094" i="22" s="1"/>
  <c r="AW2094" i="22"/>
  <c r="E2094" i="22"/>
  <c r="D2094" i="22"/>
  <c r="C2094" i="22"/>
  <c r="BD2093" i="22"/>
  <c r="BA2093" i="22"/>
  <c r="J2093" i="35" s="1"/>
  <c r="P2093" i="35" s="1"/>
  <c r="AZ2093" i="22"/>
  <c r="I2093" i="35" s="1"/>
  <c r="AY2093" i="22"/>
  <c r="AX2093" i="22"/>
  <c r="BH2093" i="22" s="1"/>
  <c r="AW2093" i="22"/>
  <c r="E2093" i="22"/>
  <c r="D2093" i="22"/>
  <c r="C2093" i="22"/>
  <c r="BD2092" i="22"/>
  <c r="BA2092" i="22"/>
  <c r="J2092" i="35" s="1"/>
  <c r="P2092" i="35" s="1"/>
  <c r="AZ2092" i="22"/>
  <c r="I2092" i="35" s="1"/>
  <c r="AY2092" i="22"/>
  <c r="AX2092" i="22"/>
  <c r="BH2092" i="22" s="1"/>
  <c r="AW2092" i="22"/>
  <c r="E2092" i="22"/>
  <c r="D2092" i="22"/>
  <c r="C2092" i="22"/>
  <c r="BD2091" i="22"/>
  <c r="BA2091" i="22"/>
  <c r="J2091" i="35" s="1"/>
  <c r="P2091" i="35" s="1"/>
  <c r="AZ2091" i="22"/>
  <c r="AY2091" i="22"/>
  <c r="AX2091" i="22"/>
  <c r="BH2091" i="22" s="1"/>
  <c r="AW2091" i="22"/>
  <c r="E2091" i="22"/>
  <c r="D2091" i="22"/>
  <c r="C2091" i="22"/>
  <c r="BD2090" i="22"/>
  <c r="BA2090" i="22"/>
  <c r="AZ2090" i="22"/>
  <c r="AY2090" i="22"/>
  <c r="AX2090" i="22"/>
  <c r="BH2090" i="22" s="1"/>
  <c r="AW2090" i="22"/>
  <c r="E2090" i="22"/>
  <c r="D2090" i="22"/>
  <c r="C2090" i="22"/>
  <c r="BD2089" i="22"/>
  <c r="BA2089" i="22"/>
  <c r="AZ2089" i="22"/>
  <c r="I2089" i="35" s="1"/>
  <c r="AY2089" i="22"/>
  <c r="AX2089" i="22"/>
  <c r="BH2089" i="22" s="1"/>
  <c r="AW2089" i="22"/>
  <c r="E2089" i="22"/>
  <c r="D2089" i="22"/>
  <c r="C2089" i="22"/>
  <c r="BD2088" i="22"/>
  <c r="BA2088" i="22"/>
  <c r="J2088" i="35" s="1"/>
  <c r="P2088" i="35" s="1"/>
  <c r="AZ2088" i="22"/>
  <c r="I2088" i="35" s="1"/>
  <c r="AY2088" i="22"/>
  <c r="AX2088" i="22"/>
  <c r="BH2088" i="22" s="1"/>
  <c r="AW2088" i="22"/>
  <c r="E2088" i="22"/>
  <c r="D2088" i="22"/>
  <c r="C2088" i="22"/>
  <c r="BD2087" i="22"/>
  <c r="BA2087" i="22"/>
  <c r="J2087" i="35" s="1"/>
  <c r="P2087" i="35" s="1"/>
  <c r="AZ2087" i="22"/>
  <c r="I2087" i="35" s="1"/>
  <c r="AY2087" i="22"/>
  <c r="AX2087" i="22"/>
  <c r="BH2087" i="22" s="1"/>
  <c r="AW2087" i="22"/>
  <c r="E2087" i="22"/>
  <c r="D2087" i="22"/>
  <c r="C2087" i="22"/>
  <c r="BD2086" i="22"/>
  <c r="BA2086" i="22"/>
  <c r="J2086" i="35" s="1"/>
  <c r="P2086" i="35" s="1"/>
  <c r="AZ2086" i="22"/>
  <c r="I2086" i="35" s="1"/>
  <c r="AY2086" i="22"/>
  <c r="AX2086" i="22"/>
  <c r="BH2086" i="22" s="1"/>
  <c r="AW2086" i="22"/>
  <c r="E2086" i="22"/>
  <c r="D2086" i="22"/>
  <c r="C2086" i="22"/>
  <c r="BD2085" i="22"/>
  <c r="BA2085" i="22"/>
  <c r="J2085" i="35" s="1"/>
  <c r="P2085" i="35" s="1"/>
  <c r="AZ2085" i="22"/>
  <c r="I2085" i="35" s="1"/>
  <c r="AY2085" i="22"/>
  <c r="AX2085" i="22"/>
  <c r="BH2085" i="22" s="1"/>
  <c r="AW2085" i="22"/>
  <c r="E2085" i="22"/>
  <c r="D2085" i="22"/>
  <c r="C2085" i="22"/>
  <c r="BD2084" i="22"/>
  <c r="BA2084" i="22"/>
  <c r="J2084" i="35" s="1"/>
  <c r="P2084" i="35" s="1"/>
  <c r="AZ2084" i="22"/>
  <c r="I2084" i="35" s="1"/>
  <c r="AY2084" i="22"/>
  <c r="AX2084" i="22"/>
  <c r="BH2084" i="22" s="1"/>
  <c r="AW2084" i="22"/>
  <c r="E2084" i="22"/>
  <c r="D2084" i="22"/>
  <c r="C2084" i="22"/>
  <c r="BD2083" i="22"/>
  <c r="BA2083" i="22"/>
  <c r="J2083" i="35" s="1"/>
  <c r="P2083" i="35" s="1"/>
  <c r="AZ2083" i="22"/>
  <c r="AY2083" i="22"/>
  <c r="AX2083" i="22"/>
  <c r="BH2083" i="22" s="1"/>
  <c r="AW2083" i="22"/>
  <c r="E2083" i="22"/>
  <c r="D2083" i="22"/>
  <c r="C2083" i="22"/>
  <c r="BD2082" i="22"/>
  <c r="BA2082" i="22"/>
  <c r="AZ2082" i="22"/>
  <c r="AY2082" i="22"/>
  <c r="AX2082" i="22"/>
  <c r="BH2082" i="22" s="1"/>
  <c r="AW2082" i="22"/>
  <c r="E2082" i="22"/>
  <c r="D2082" i="22"/>
  <c r="C2082" i="22"/>
  <c r="BD2081" i="22"/>
  <c r="BA2081" i="22"/>
  <c r="AZ2081" i="22"/>
  <c r="I2081" i="35" s="1"/>
  <c r="AY2081" i="22"/>
  <c r="AX2081" i="22"/>
  <c r="BH2081" i="22" s="1"/>
  <c r="AW2081" i="22"/>
  <c r="E2081" i="22"/>
  <c r="D2081" i="22"/>
  <c r="C2081" i="22"/>
  <c r="BD2080" i="22"/>
  <c r="BD2079" i="22"/>
  <c r="BD2078" i="22"/>
  <c r="BD2077" i="22"/>
  <c r="BD2076" i="22"/>
  <c r="BD2075" i="22"/>
  <c r="BD2074" i="22"/>
  <c r="BD2073" i="22"/>
  <c r="BD2072" i="22"/>
  <c r="BD2071" i="22"/>
  <c r="BD2070" i="22"/>
  <c r="BA2070" i="22"/>
  <c r="J2070" i="35" s="1"/>
  <c r="P2070" i="35" s="1"/>
  <c r="AZ2070" i="22"/>
  <c r="I2070" i="35" s="1"/>
  <c r="AY2070" i="22"/>
  <c r="AX2070" i="22"/>
  <c r="BH2070" i="22" s="1"/>
  <c r="AW2070" i="22"/>
  <c r="E2070" i="22"/>
  <c r="D2070" i="22"/>
  <c r="C2070" i="22"/>
  <c r="BD2069" i="22"/>
  <c r="BA2069" i="22"/>
  <c r="J2069" i="35" s="1"/>
  <c r="P2069" i="35" s="1"/>
  <c r="AZ2069" i="22"/>
  <c r="I2069" i="35" s="1"/>
  <c r="AY2069" i="22"/>
  <c r="AX2069" i="22"/>
  <c r="BH2069" i="22" s="1"/>
  <c r="AW2069" i="22"/>
  <c r="E2069" i="22"/>
  <c r="D2069" i="22"/>
  <c r="C2069" i="22"/>
  <c r="BD2068" i="22"/>
  <c r="BA2068" i="22"/>
  <c r="J2068" i="35" s="1"/>
  <c r="P2068" i="35" s="1"/>
  <c r="AZ2068" i="22"/>
  <c r="I2068" i="35" s="1"/>
  <c r="AY2068" i="22"/>
  <c r="AX2068" i="22"/>
  <c r="BH2068" i="22" s="1"/>
  <c r="AW2068" i="22"/>
  <c r="E2068" i="22"/>
  <c r="D2068" i="22"/>
  <c r="C2068" i="22"/>
  <c r="BD2067" i="22"/>
  <c r="BA2067" i="22"/>
  <c r="J2067" i="35" s="1"/>
  <c r="P2067" i="35" s="1"/>
  <c r="AZ2067" i="22"/>
  <c r="AY2067" i="22"/>
  <c r="AX2067" i="22"/>
  <c r="BH2067" i="22" s="1"/>
  <c r="AW2067" i="22"/>
  <c r="E2067" i="22"/>
  <c r="D2067" i="22"/>
  <c r="C2067" i="22"/>
  <c r="BD2066" i="22"/>
  <c r="BA2066" i="22"/>
  <c r="AZ2066" i="22"/>
  <c r="AY2066" i="22"/>
  <c r="AX2066" i="22"/>
  <c r="BH2066" i="22" s="1"/>
  <c r="AW2066" i="22"/>
  <c r="E2066" i="22"/>
  <c r="D2066" i="22"/>
  <c r="C2066" i="22"/>
  <c r="BD2065" i="22"/>
  <c r="BA2065" i="22"/>
  <c r="AZ2065" i="22"/>
  <c r="I2065" i="35" s="1"/>
  <c r="AY2065" i="22"/>
  <c r="AX2065" i="22"/>
  <c r="BH2065" i="22" s="1"/>
  <c r="AW2065" i="22"/>
  <c r="E2065" i="22"/>
  <c r="D2065" i="22"/>
  <c r="C2065" i="22"/>
  <c r="BD2064" i="22"/>
  <c r="BA2064" i="22"/>
  <c r="J2064" i="35" s="1"/>
  <c r="P2064" i="35" s="1"/>
  <c r="AZ2064" i="22"/>
  <c r="I2064" i="35" s="1"/>
  <c r="AY2064" i="22"/>
  <c r="AX2064" i="22"/>
  <c r="BH2064" i="22" s="1"/>
  <c r="AW2064" i="22"/>
  <c r="E2064" i="22"/>
  <c r="D2064" i="22"/>
  <c r="C2064" i="22"/>
  <c r="BD2063" i="22"/>
  <c r="BA2063" i="22"/>
  <c r="J2063" i="35" s="1"/>
  <c r="P2063" i="35" s="1"/>
  <c r="AZ2063" i="22"/>
  <c r="I2063" i="35" s="1"/>
  <c r="AY2063" i="22"/>
  <c r="AX2063" i="22"/>
  <c r="BH2063" i="22" s="1"/>
  <c r="AW2063" i="22"/>
  <c r="E2063" i="22"/>
  <c r="D2063" i="22"/>
  <c r="C2063" i="22"/>
  <c r="BD2062" i="22"/>
  <c r="BA2062" i="22"/>
  <c r="J2062" i="35" s="1"/>
  <c r="P2062" i="35" s="1"/>
  <c r="AZ2062" i="22"/>
  <c r="I2062" i="35" s="1"/>
  <c r="AY2062" i="22"/>
  <c r="AX2062" i="22"/>
  <c r="BH2062" i="22" s="1"/>
  <c r="AW2062" i="22"/>
  <c r="E2062" i="22"/>
  <c r="D2062" i="22"/>
  <c r="C2062" i="22"/>
  <c r="BD2061" i="22"/>
  <c r="BA2061" i="22"/>
  <c r="J2061" i="35" s="1"/>
  <c r="P2061" i="35" s="1"/>
  <c r="AZ2061" i="22"/>
  <c r="I2061" i="35" s="1"/>
  <c r="AY2061" i="22"/>
  <c r="AX2061" i="22"/>
  <c r="BH2061" i="22" s="1"/>
  <c r="AW2061" i="22"/>
  <c r="E2061" i="22"/>
  <c r="D2061" i="22"/>
  <c r="C2061" i="22"/>
  <c r="BD2060" i="22"/>
  <c r="BA2060" i="22"/>
  <c r="J2060" i="35" s="1"/>
  <c r="P2060" i="35" s="1"/>
  <c r="AZ2060" i="22"/>
  <c r="I2060" i="35" s="1"/>
  <c r="AY2060" i="22"/>
  <c r="AX2060" i="22"/>
  <c r="BH2060" i="22" s="1"/>
  <c r="AW2060" i="22"/>
  <c r="E2060" i="22"/>
  <c r="D2060" i="22"/>
  <c r="C2060" i="22"/>
  <c r="BD2059" i="22"/>
  <c r="BA2059" i="22"/>
  <c r="J2059" i="35" s="1"/>
  <c r="P2059" i="35" s="1"/>
  <c r="AZ2059" i="22"/>
  <c r="AY2059" i="22"/>
  <c r="AX2059" i="22"/>
  <c r="BH2059" i="22" s="1"/>
  <c r="AW2059" i="22"/>
  <c r="E2059" i="22"/>
  <c r="D2059" i="22"/>
  <c r="C2059" i="22"/>
  <c r="BD2058" i="22"/>
  <c r="BA2058" i="22"/>
  <c r="AZ2058" i="22"/>
  <c r="AY2058" i="22"/>
  <c r="AX2058" i="22"/>
  <c r="BH2058" i="22" s="1"/>
  <c r="AW2058" i="22"/>
  <c r="E2058" i="22"/>
  <c r="D2058" i="22"/>
  <c r="C2058" i="22"/>
  <c r="BD2057" i="22"/>
  <c r="BA2057" i="22"/>
  <c r="AZ2057" i="22"/>
  <c r="I2057" i="35" s="1"/>
  <c r="AY2057" i="22"/>
  <c r="AX2057" i="22"/>
  <c r="BH2057" i="22" s="1"/>
  <c r="AW2057" i="22"/>
  <c r="E2057" i="22"/>
  <c r="D2057" i="22"/>
  <c r="C2057" i="22"/>
  <c r="BD2056" i="22"/>
  <c r="BA2056" i="22"/>
  <c r="J2056" i="35" s="1"/>
  <c r="P2056" i="35" s="1"/>
  <c r="AZ2056" i="22"/>
  <c r="I2056" i="35" s="1"/>
  <c r="AY2056" i="22"/>
  <c r="AX2056" i="22"/>
  <c r="BH2056" i="22" s="1"/>
  <c r="AW2056" i="22"/>
  <c r="E2056" i="22"/>
  <c r="D2056" i="22"/>
  <c r="C2056" i="22"/>
  <c r="BD2055" i="22"/>
  <c r="BA2055" i="22"/>
  <c r="J2055" i="35" s="1"/>
  <c r="P2055" i="35" s="1"/>
  <c r="AZ2055" i="22"/>
  <c r="I2055" i="35" s="1"/>
  <c r="AY2055" i="22"/>
  <c r="AX2055" i="22"/>
  <c r="BH2055" i="22" s="1"/>
  <c r="AW2055" i="22"/>
  <c r="E2055" i="22"/>
  <c r="D2055" i="22"/>
  <c r="C2055" i="22"/>
  <c r="BD2054" i="22"/>
  <c r="BA2054" i="22"/>
  <c r="J2054" i="35" s="1"/>
  <c r="P2054" i="35" s="1"/>
  <c r="AZ2054" i="22"/>
  <c r="I2054" i="35" s="1"/>
  <c r="AY2054" i="22"/>
  <c r="AX2054" i="22"/>
  <c r="BH2054" i="22" s="1"/>
  <c r="AW2054" i="22"/>
  <c r="E2054" i="22"/>
  <c r="D2054" i="22"/>
  <c r="C2054" i="22"/>
  <c r="BD2053" i="22"/>
  <c r="BA2053" i="22"/>
  <c r="J2053" i="35" s="1"/>
  <c r="P2053" i="35" s="1"/>
  <c r="AZ2053" i="22"/>
  <c r="I2053" i="35" s="1"/>
  <c r="AY2053" i="22"/>
  <c r="AX2053" i="22"/>
  <c r="BH2053" i="22" s="1"/>
  <c r="AW2053" i="22"/>
  <c r="E2053" i="22"/>
  <c r="D2053" i="22"/>
  <c r="C2053" i="22"/>
  <c r="BD2052" i="22"/>
  <c r="BA2052" i="22"/>
  <c r="J2052" i="35" s="1"/>
  <c r="P2052" i="35" s="1"/>
  <c r="AZ2052" i="22"/>
  <c r="I2052" i="35" s="1"/>
  <c r="AY2052" i="22"/>
  <c r="AX2052" i="22"/>
  <c r="BH2052" i="22" s="1"/>
  <c r="AW2052" i="22"/>
  <c r="E2052" i="22"/>
  <c r="D2052" i="22"/>
  <c r="C2052" i="22"/>
  <c r="BD2051" i="22"/>
  <c r="BA2051" i="22"/>
  <c r="J2051" i="35" s="1"/>
  <c r="P2051" i="35" s="1"/>
  <c r="AZ2051" i="22"/>
  <c r="AY2051" i="22"/>
  <c r="AX2051" i="22"/>
  <c r="BH2051" i="22" s="1"/>
  <c r="AW2051" i="22"/>
  <c r="E2051" i="22"/>
  <c r="D2051" i="22"/>
  <c r="C2051" i="22"/>
  <c r="BD2050" i="22"/>
  <c r="BA2050" i="22"/>
  <c r="AZ2050" i="22"/>
  <c r="I2050" i="35" s="1"/>
  <c r="AY2050" i="22"/>
  <c r="AX2050" i="22"/>
  <c r="BH2050" i="22" s="1"/>
  <c r="AW2050" i="22"/>
  <c r="E2050" i="22"/>
  <c r="D2050" i="22"/>
  <c r="C2050" i="22"/>
  <c r="BD2049" i="22"/>
  <c r="BA2049" i="22"/>
  <c r="J2049" i="35" s="1"/>
  <c r="P2049" i="35" s="1"/>
  <c r="AZ2049" i="22"/>
  <c r="I2049" i="35" s="1"/>
  <c r="AY2049" i="22"/>
  <c r="AX2049" i="22"/>
  <c r="BH2049" i="22" s="1"/>
  <c r="AW2049" i="22"/>
  <c r="E2049" i="22"/>
  <c r="D2049" i="22"/>
  <c r="C2049" i="22"/>
  <c r="BD2048" i="22"/>
  <c r="BA2048" i="22"/>
  <c r="J2048" i="35" s="1"/>
  <c r="P2048" i="35" s="1"/>
  <c r="AZ2048" i="22"/>
  <c r="I2048" i="35" s="1"/>
  <c r="AY2048" i="22"/>
  <c r="AX2048" i="22"/>
  <c r="BH2048" i="22" s="1"/>
  <c r="AW2048" i="22"/>
  <c r="E2048" i="22"/>
  <c r="D2048" i="22"/>
  <c r="C2048" i="22"/>
  <c r="BD2047" i="22"/>
  <c r="BA2047" i="22"/>
  <c r="J2047" i="35" s="1"/>
  <c r="P2047" i="35" s="1"/>
  <c r="AZ2047" i="22"/>
  <c r="I2047" i="35" s="1"/>
  <c r="AY2047" i="22"/>
  <c r="AX2047" i="22"/>
  <c r="BH2047" i="22" s="1"/>
  <c r="AW2047" i="22"/>
  <c r="E2047" i="22"/>
  <c r="D2047" i="22"/>
  <c r="C2047" i="22"/>
  <c r="BD2046" i="22"/>
  <c r="BA2046" i="22"/>
  <c r="J2046" i="35" s="1"/>
  <c r="P2046" i="35" s="1"/>
  <c r="AZ2046" i="22"/>
  <c r="I2046" i="35" s="1"/>
  <c r="AY2046" i="22"/>
  <c r="AX2046" i="22"/>
  <c r="BH2046" i="22" s="1"/>
  <c r="AW2046" i="22"/>
  <c r="E2046" i="22"/>
  <c r="D2046" i="22"/>
  <c r="C2046" i="22"/>
  <c r="BD2045" i="22"/>
  <c r="BA2045" i="22"/>
  <c r="J2045" i="35" s="1"/>
  <c r="P2045" i="35" s="1"/>
  <c r="AZ2045" i="22"/>
  <c r="I2045" i="35" s="1"/>
  <c r="AY2045" i="22"/>
  <c r="AX2045" i="22"/>
  <c r="BH2045" i="22" s="1"/>
  <c r="AW2045" i="22"/>
  <c r="E2045" i="22"/>
  <c r="D2045" i="22"/>
  <c r="C2045" i="22"/>
  <c r="BD2044" i="22"/>
  <c r="BA2044" i="22"/>
  <c r="J2044" i="35" s="1"/>
  <c r="P2044" i="35" s="1"/>
  <c r="AZ2044" i="22"/>
  <c r="I2044" i="35" s="1"/>
  <c r="AY2044" i="22"/>
  <c r="AX2044" i="22"/>
  <c r="BH2044" i="22" s="1"/>
  <c r="AW2044" i="22"/>
  <c r="E2044" i="22"/>
  <c r="D2044" i="22"/>
  <c r="C2044" i="22"/>
  <c r="BD2043" i="22"/>
  <c r="BA2043" i="22"/>
  <c r="J2043" i="35" s="1"/>
  <c r="P2043" i="35" s="1"/>
  <c r="AZ2043" i="22"/>
  <c r="AY2043" i="22"/>
  <c r="AX2043" i="22"/>
  <c r="BH2043" i="22" s="1"/>
  <c r="AW2043" i="22"/>
  <c r="E2043" i="22"/>
  <c r="D2043" i="22"/>
  <c r="C2043" i="22"/>
  <c r="BD2042" i="22"/>
  <c r="BA2042" i="22"/>
  <c r="AZ2042" i="22"/>
  <c r="AY2042" i="22"/>
  <c r="AX2042" i="22"/>
  <c r="BH2042" i="22" s="1"/>
  <c r="AW2042" i="22"/>
  <c r="E2042" i="22"/>
  <c r="D2042" i="22"/>
  <c r="C2042" i="22"/>
  <c r="BD2041" i="22"/>
  <c r="BA2041" i="22"/>
  <c r="AZ2041" i="22"/>
  <c r="AY2041" i="22"/>
  <c r="AX2041" i="22"/>
  <c r="BH2041" i="22" s="1"/>
  <c r="AW2041" i="22"/>
  <c r="E2041" i="22"/>
  <c r="D2041" i="22"/>
  <c r="C2041" i="22"/>
  <c r="BD2040" i="22"/>
  <c r="BA2040" i="22"/>
  <c r="J2040" i="35" s="1"/>
  <c r="P2040" i="35" s="1"/>
  <c r="AZ2040" i="22"/>
  <c r="I2040" i="35" s="1"/>
  <c r="AY2040" i="22"/>
  <c r="AX2040" i="22"/>
  <c r="BH2040" i="22" s="1"/>
  <c r="AW2040" i="22"/>
  <c r="E2040" i="22"/>
  <c r="D2040" i="22"/>
  <c r="C2040" i="22"/>
  <c r="BD2039" i="22"/>
  <c r="BA2039" i="22"/>
  <c r="J2039" i="35" s="1"/>
  <c r="P2039" i="35" s="1"/>
  <c r="AZ2039" i="22"/>
  <c r="I2039" i="35" s="1"/>
  <c r="AY2039" i="22"/>
  <c r="AX2039" i="22"/>
  <c r="BH2039" i="22" s="1"/>
  <c r="AW2039" i="22"/>
  <c r="E2039" i="22"/>
  <c r="D2039" i="22"/>
  <c r="C2039" i="22"/>
  <c r="BD2038" i="22"/>
  <c r="BA2038" i="22"/>
  <c r="J2038" i="35" s="1"/>
  <c r="P2038" i="35" s="1"/>
  <c r="AZ2038" i="22"/>
  <c r="I2038" i="35" s="1"/>
  <c r="AY2038" i="22"/>
  <c r="AX2038" i="22"/>
  <c r="BH2038" i="22" s="1"/>
  <c r="AW2038" i="22"/>
  <c r="E2038" i="22"/>
  <c r="D2038" i="22"/>
  <c r="C2038" i="22"/>
  <c r="BD2037" i="22"/>
  <c r="BA2037" i="22"/>
  <c r="J2037" i="35" s="1"/>
  <c r="P2037" i="35" s="1"/>
  <c r="AZ2037" i="22"/>
  <c r="I2037" i="35" s="1"/>
  <c r="AY2037" i="22"/>
  <c r="AX2037" i="22"/>
  <c r="BH2037" i="22" s="1"/>
  <c r="AW2037" i="22"/>
  <c r="E2037" i="22"/>
  <c r="D2037" i="22"/>
  <c r="C2037" i="22"/>
  <c r="BD2036" i="22"/>
  <c r="BA2036" i="22"/>
  <c r="J2036" i="35" s="1"/>
  <c r="P2036" i="35" s="1"/>
  <c r="AZ2036" i="22"/>
  <c r="I2036" i="35" s="1"/>
  <c r="AY2036" i="22"/>
  <c r="AX2036" i="22"/>
  <c r="BH2036" i="22" s="1"/>
  <c r="AW2036" i="22"/>
  <c r="E2036" i="22"/>
  <c r="D2036" i="22"/>
  <c r="C2036" i="22"/>
  <c r="BD2035" i="22"/>
  <c r="BD2034" i="22"/>
  <c r="BD2033" i="22"/>
  <c r="BD2032" i="22"/>
  <c r="BD2031" i="22"/>
  <c r="BD2030" i="22"/>
  <c r="BD2029" i="22"/>
  <c r="BD2028" i="22"/>
  <c r="BD2027" i="22"/>
  <c r="BD2026" i="22"/>
  <c r="BD2025" i="22"/>
  <c r="BA2025" i="22"/>
  <c r="AZ2025" i="22"/>
  <c r="I2025" i="35" s="1"/>
  <c r="AY2025" i="22"/>
  <c r="AX2025" i="22"/>
  <c r="BH2025" i="22" s="1"/>
  <c r="AW2025" i="22"/>
  <c r="E2025" i="22"/>
  <c r="D2025" i="22"/>
  <c r="C2025" i="22"/>
  <c r="BD2024" i="22"/>
  <c r="BA2024" i="22"/>
  <c r="J2024" i="35" s="1"/>
  <c r="P2024" i="35" s="1"/>
  <c r="AZ2024" i="22"/>
  <c r="I2024" i="35" s="1"/>
  <c r="AY2024" i="22"/>
  <c r="AX2024" i="22"/>
  <c r="BH2024" i="22" s="1"/>
  <c r="AW2024" i="22"/>
  <c r="E2024" i="22"/>
  <c r="D2024" i="22"/>
  <c r="C2024" i="22"/>
  <c r="BD2023" i="22"/>
  <c r="BA2023" i="22"/>
  <c r="J2023" i="35" s="1"/>
  <c r="P2023" i="35" s="1"/>
  <c r="AZ2023" i="22"/>
  <c r="I2023" i="35" s="1"/>
  <c r="AY2023" i="22"/>
  <c r="AX2023" i="22"/>
  <c r="BH2023" i="22" s="1"/>
  <c r="AW2023" i="22"/>
  <c r="E2023" i="22"/>
  <c r="D2023" i="22"/>
  <c r="C2023" i="22"/>
  <c r="BD2022" i="22"/>
  <c r="BA2022" i="22"/>
  <c r="J2022" i="35" s="1"/>
  <c r="P2022" i="35" s="1"/>
  <c r="AZ2022" i="22"/>
  <c r="I2022" i="35" s="1"/>
  <c r="AY2022" i="22"/>
  <c r="AX2022" i="22"/>
  <c r="BH2022" i="22" s="1"/>
  <c r="AW2022" i="22"/>
  <c r="E2022" i="22"/>
  <c r="D2022" i="22"/>
  <c r="C2022" i="22"/>
  <c r="BD2021" i="22"/>
  <c r="BA2021" i="22"/>
  <c r="J2021" i="35" s="1"/>
  <c r="P2021" i="35" s="1"/>
  <c r="AZ2021" i="22"/>
  <c r="I2021" i="35" s="1"/>
  <c r="AY2021" i="22"/>
  <c r="AX2021" i="22"/>
  <c r="BH2021" i="22" s="1"/>
  <c r="AW2021" i="22"/>
  <c r="E2021" i="22"/>
  <c r="D2021" i="22"/>
  <c r="C2021" i="22"/>
  <c r="BD2020" i="22"/>
  <c r="BA2020" i="22"/>
  <c r="J2020" i="35" s="1"/>
  <c r="P2020" i="35" s="1"/>
  <c r="AZ2020" i="22"/>
  <c r="I2020" i="35" s="1"/>
  <c r="AY2020" i="22"/>
  <c r="AX2020" i="22"/>
  <c r="BH2020" i="22" s="1"/>
  <c r="AW2020" i="22"/>
  <c r="E2020" i="22"/>
  <c r="D2020" i="22"/>
  <c r="C2020" i="22"/>
  <c r="BD2019" i="22"/>
  <c r="BA2019" i="22"/>
  <c r="J2019" i="35" s="1"/>
  <c r="P2019" i="35" s="1"/>
  <c r="AZ2019" i="22"/>
  <c r="AY2019" i="22"/>
  <c r="AX2019" i="22"/>
  <c r="BH2019" i="22" s="1"/>
  <c r="AW2019" i="22"/>
  <c r="E2019" i="22"/>
  <c r="D2019" i="22"/>
  <c r="C2019" i="22"/>
  <c r="BD2018" i="22"/>
  <c r="BA2018" i="22"/>
  <c r="AZ2018" i="22"/>
  <c r="AY2018" i="22"/>
  <c r="AX2018" i="22"/>
  <c r="BH2018" i="22" s="1"/>
  <c r="AW2018" i="22"/>
  <c r="E2018" i="22"/>
  <c r="D2018" i="22"/>
  <c r="C2018" i="22"/>
  <c r="BD2017" i="22"/>
  <c r="BA2017" i="22"/>
  <c r="AZ2017" i="22"/>
  <c r="I2017" i="35" s="1"/>
  <c r="AY2017" i="22"/>
  <c r="AX2017" i="22"/>
  <c r="BH2017" i="22" s="1"/>
  <c r="AW2017" i="22"/>
  <c r="E2017" i="22"/>
  <c r="D2017" i="22"/>
  <c r="C2017" i="22"/>
  <c r="BD2016" i="22"/>
  <c r="BA2016" i="22"/>
  <c r="J2016" i="35" s="1"/>
  <c r="P2016" i="35" s="1"/>
  <c r="AZ2016" i="22"/>
  <c r="I2016" i="35" s="1"/>
  <c r="AY2016" i="22"/>
  <c r="AX2016" i="22"/>
  <c r="BH2016" i="22" s="1"/>
  <c r="AW2016" i="22"/>
  <c r="E2016" i="22"/>
  <c r="D2016" i="22"/>
  <c r="C2016" i="22"/>
  <c r="BD2015" i="22"/>
  <c r="BA2015" i="22"/>
  <c r="J2015" i="35" s="1"/>
  <c r="P2015" i="35" s="1"/>
  <c r="AZ2015" i="22"/>
  <c r="I2015" i="35" s="1"/>
  <c r="AY2015" i="22"/>
  <c r="AX2015" i="22"/>
  <c r="BH2015" i="22" s="1"/>
  <c r="AW2015" i="22"/>
  <c r="E2015" i="22"/>
  <c r="D2015" i="22"/>
  <c r="C2015" i="22"/>
  <c r="BD2014" i="22"/>
  <c r="BA2014" i="22"/>
  <c r="J2014" i="35" s="1"/>
  <c r="P2014" i="35" s="1"/>
  <c r="AZ2014" i="22"/>
  <c r="I2014" i="35" s="1"/>
  <c r="AY2014" i="22"/>
  <c r="AX2014" i="22"/>
  <c r="BH2014" i="22" s="1"/>
  <c r="AW2014" i="22"/>
  <c r="E2014" i="22"/>
  <c r="D2014" i="22"/>
  <c r="C2014" i="22"/>
  <c r="BD2013" i="22"/>
  <c r="BA2013" i="22"/>
  <c r="J2013" i="35" s="1"/>
  <c r="P2013" i="35" s="1"/>
  <c r="AZ2013" i="22"/>
  <c r="I2013" i="35" s="1"/>
  <c r="AY2013" i="22"/>
  <c r="AX2013" i="22"/>
  <c r="BH2013" i="22" s="1"/>
  <c r="AW2013" i="22"/>
  <c r="E2013" i="22"/>
  <c r="D2013" i="22"/>
  <c r="C2013" i="22"/>
  <c r="BD2012" i="22"/>
  <c r="BA2012" i="22"/>
  <c r="J2012" i="35" s="1"/>
  <c r="P2012" i="35" s="1"/>
  <c r="AZ2012" i="22"/>
  <c r="I2012" i="35" s="1"/>
  <c r="AY2012" i="22"/>
  <c r="AX2012" i="22"/>
  <c r="BH2012" i="22" s="1"/>
  <c r="AW2012" i="22"/>
  <c r="E2012" i="22"/>
  <c r="D2012" i="22"/>
  <c r="C2012" i="22"/>
  <c r="BD2011" i="22"/>
  <c r="BA2011" i="22"/>
  <c r="J2011" i="35" s="1"/>
  <c r="P2011" i="35" s="1"/>
  <c r="AZ2011" i="22"/>
  <c r="AY2011" i="22"/>
  <c r="AX2011" i="22"/>
  <c r="BH2011" i="22" s="1"/>
  <c r="AW2011" i="22"/>
  <c r="E2011" i="22"/>
  <c r="D2011" i="22"/>
  <c r="C2011" i="22"/>
  <c r="BD2010" i="22"/>
  <c r="BA2010" i="22"/>
  <c r="AZ2010" i="22"/>
  <c r="AY2010" i="22"/>
  <c r="AX2010" i="22"/>
  <c r="BH2010" i="22" s="1"/>
  <c r="AW2010" i="22"/>
  <c r="E2010" i="22"/>
  <c r="D2010" i="22"/>
  <c r="C2010" i="22"/>
  <c r="BD2009" i="22"/>
  <c r="BA2009" i="22"/>
  <c r="AZ2009" i="22"/>
  <c r="AY2009" i="22"/>
  <c r="AX2009" i="22"/>
  <c r="BH2009" i="22" s="1"/>
  <c r="AW2009" i="22"/>
  <c r="E2009" i="22"/>
  <c r="D2009" i="22"/>
  <c r="C2009" i="22"/>
  <c r="BD2008" i="22"/>
  <c r="BA2008" i="22"/>
  <c r="AZ2008" i="22"/>
  <c r="I2008" i="35" s="1"/>
  <c r="AY2008" i="22"/>
  <c r="AX2008" i="22"/>
  <c r="BH2008" i="22" s="1"/>
  <c r="AW2008" i="22"/>
  <c r="E2008" i="22"/>
  <c r="D2008" i="22"/>
  <c r="C2008" i="22"/>
  <c r="BD2007" i="22"/>
  <c r="BA2007" i="22"/>
  <c r="J2007" i="35" s="1"/>
  <c r="P2007" i="35" s="1"/>
  <c r="AZ2007" i="22"/>
  <c r="I2007" i="35" s="1"/>
  <c r="AY2007" i="22"/>
  <c r="AX2007" i="22"/>
  <c r="BH2007" i="22" s="1"/>
  <c r="AW2007" i="22"/>
  <c r="E2007" i="22"/>
  <c r="D2007" i="22"/>
  <c r="C2007" i="22"/>
  <c r="BD2006" i="22"/>
  <c r="BA2006" i="22"/>
  <c r="J2006" i="35" s="1"/>
  <c r="P2006" i="35" s="1"/>
  <c r="AZ2006" i="22"/>
  <c r="I2006" i="35" s="1"/>
  <c r="AY2006" i="22"/>
  <c r="AX2006" i="22"/>
  <c r="BH2006" i="22" s="1"/>
  <c r="AW2006" i="22"/>
  <c r="E2006" i="22"/>
  <c r="D2006" i="22"/>
  <c r="C2006" i="22"/>
  <c r="BD2005" i="22"/>
  <c r="BA2005" i="22"/>
  <c r="J2005" i="35" s="1"/>
  <c r="P2005" i="35" s="1"/>
  <c r="AZ2005" i="22"/>
  <c r="I2005" i="35" s="1"/>
  <c r="AY2005" i="22"/>
  <c r="AX2005" i="22"/>
  <c r="BH2005" i="22" s="1"/>
  <c r="AW2005" i="22"/>
  <c r="E2005" i="22"/>
  <c r="D2005" i="22"/>
  <c r="C2005" i="22"/>
  <c r="BD2004" i="22"/>
  <c r="BA2004" i="22"/>
  <c r="J2004" i="35" s="1"/>
  <c r="P2004" i="35" s="1"/>
  <c r="AZ2004" i="22"/>
  <c r="I2004" i="35" s="1"/>
  <c r="AY2004" i="22"/>
  <c r="AX2004" i="22"/>
  <c r="BH2004" i="22" s="1"/>
  <c r="AW2004" i="22"/>
  <c r="E2004" i="22"/>
  <c r="D2004" i="22"/>
  <c r="C2004" i="22"/>
  <c r="BD2003" i="22"/>
  <c r="BA2003" i="22"/>
  <c r="J2003" i="35" s="1"/>
  <c r="P2003" i="35" s="1"/>
  <c r="AZ2003" i="22"/>
  <c r="AY2003" i="22"/>
  <c r="AX2003" i="22"/>
  <c r="BH2003" i="22" s="1"/>
  <c r="AW2003" i="22"/>
  <c r="E2003" i="22"/>
  <c r="D2003" i="22"/>
  <c r="C2003" i="22"/>
  <c r="BD2002" i="22"/>
  <c r="BA2002" i="22"/>
  <c r="AZ2002" i="22"/>
  <c r="AY2002" i="22"/>
  <c r="AX2002" i="22"/>
  <c r="BH2002" i="22" s="1"/>
  <c r="AW2002" i="22"/>
  <c r="E2002" i="22"/>
  <c r="D2002" i="22"/>
  <c r="C2002" i="22"/>
  <c r="BD2001" i="22"/>
  <c r="BA2001" i="22"/>
  <c r="J2001" i="35" s="1"/>
  <c r="P2001" i="35" s="1"/>
  <c r="AZ2001" i="22"/>
  <c r="I2001" i="35" s="1"/>
  <c r="AY2001" i="22"/>
  <c r="AX2001" i="22"/>
  <c r="BH2001" i="22" s="1"/>
  <c r="AW2001" i="22"/>
  <c r="E2001" i="22"/>
  <c r="D2001" i="22"/>
  <c r="C2001" i="22"/>
  <c r="BD2000" i="22"/>
  <c r="BA2000" i="22"/>
  <c r="AZ2000" i="22"/>
  <c r="I2000" i="35" s="1"/>
  <c r="AY2000" i="22"/>
  <c r="AX2000" i="22"/>
  <c r="BH2000" i="22" s="1"/>
  <c r="AW2000" i="22"/>
  <c r="E2000" i="22"/>
  <c r="D2000" i="22"/>
  <c r="C2000" i="22"/>
  <c r="BD1999" i="22"/>
  <c r="BA1999" i="22"/>
  <c r="J1999" i="35" s="1"/>
  <c r="P1999" i="35" s="1"/>
  <c r="AZ1999" i="22"/>
  <c r="I1999" i="35" s="1"/>
  <c r="AY1999" i="22"/>
  <c r="AX1999" i="22"/>
  <c r="BH1999" i="22" s="1"/>
  <c r="AW1999" i="22"/>
  <c r="E1999" i="22"/>
  <c r="D1999" i="22"/>
  <c r="C1999" i="22"/>
  <c r="BD1998" i="22"/>
  <c r="BA1998" i="22"/>
  <c r="J1998" i="35" s="1"/>
  <c r="P1998" i="35" s="1"/>
  <c r="AZ1998" i="22"/>
  <c r="I1998" i="35" s="1"/>
  <c r="AY1998" i="22"/>
  <c r="AX1998" i="22"/>
  <c r="BH1998" i="22" s="1"/>
  <c r="AW1998" i="22"/>
  <c r="E1998" i="22"/>
  <c r="D1998" i="22"/>
  <c r="C1998" i="22"/>
  <c r="BD1997" i="22"/>
  <c r="BA1997" i="22"/>
  <c r="J1997" i="35" s="1"/>
  <c r="P1997" i="35" s="1"/>
  <c r="AZ1997" i="22"/>
  <c r="I1997" i="35" s="1"/>
  <c r="AY1997" i="22"/>
  <c r="AX1997" i="22"/>
  <c r="BH1997" i="22" s="1"/>
  <c r="AW1997" i="22"/>
  <c r="E1997" i="22"/>
  <c r="D1997" i="22"/>
  <c r="C1997" i="22"/>
  <c r="BD1996" i="22"/>
  <c r="BA1996" i="22"/>
  <c r="J1996" i="35" s="1"/>
  <c r="P1996" i="35" s="1"/>
  <c r="AZ1996" i="22"/>
  <c r="I1996" i="35" s="1"/>
  <c r="AY1996" i="22"/>
  <c r="AX1996" i="22"/>
  <c r="BH1996" i="22" s="1"/>
  <c r="AW1996" i="22"/>
  <c r="E1996" i="22"/>
  <c r="D1996" i="22"/>
  <c r="C1996" i="22"/>
  <c r="BD1995" i="22"/>
  <c r="BA1995" i="22"/>
  <c r="J1995" i="35" s="1"/>
  <c r="P1995" i="35" s="1"/>
  <c r="AZ1995" i="22"/>
  <c r="AY1995" i="22"/>
  <c r="AX1995" i="22"/>
  <c r="BH1995" i="22" s="1"/>
  <c r="AW1995" i="22"/>
  <c r="E1995" i="22"/>
  <c r="D1995" i="22"/>
  <c r="C1995" i="22"/>
  <c r="BD1994" i="22"/>
  <c r="BA1994" i="22"/>
  <c r="AZ1994" i="22"/>
  <c r="AY1994" i="22"/>
  <c r="AX1994" i="22"/>
  <c r="BH1994" i="22" s="1"/>
  <c r="AW1994" i="22"/>
  <c r="E1994" i="22"/>
  <c r="D1994" i="22"/>
  <c r="C1994" i="22"/>
  <c r="BD1993" i="22"/>
  <c r="BA1993" i="22"/>
  <c r="AZ1993" i="22"/>
  <c r="I1993" i="35" s="1"/>
  <c r="AY1993" i="22"/>
  <c r="AX1993" i="22"/>
  <c r="BH1993" i="22" s="1"/>
  <c r="AW1993" i="22"/>
  <c r="E1993" i="22"/>
  <c r="D1993" i="22"/>
  <c r="C1993" i="22"/>
  <c r="BD1992" i="22"/>
  <c r="BA1992" i="22"/>
  <c r="AZ1992" i="22"/>
  <c r="I1992" i="35" s="1"/>
  <c r="AY1992" i="22"/>
  <c r="AX1992" i="22"/>
  <c r="BH1992" i="22" s="1"/>
  <c r="AW1992" i="22"/>
  <c r="E1992" i="22"/>
  <c r="D1992" i="22"/>
  <c r="C1992" i="22"/>
  <c r="BD1991" i="22"/>
  <c r="BA1991" i="22"/>
  <c r="J1991" i="35" s="1"/>
  <c r="P1991" i="35" s="1"/>
  <c r="AZ1991" i="22"/>
  <c r="I1991" i="35" s="1"/>
  <c r="AY1991" i="22"/>
  <c r="AX1991" i="22"/>
  <c r="BH1991" i="22" s="1"/>
  <c r="AW1991" i="22"/>
  <c r="E1991" i="22"/>
  <c r="D1991" i="22"/>
  <c r="C1991" i="22"/>
  <c r="BD1990" i="22"/>
  <c r="BD1989" i="22"/>
  <c r="BD1988" i="22"/>
  <c r="BD1987" i="22"/>
  <c r="BD1986" i="22"/>
  <c r="BD1985" i="22"/>
  <c r="BD1984" i="22"/>
  <c r="BD1983" i="22"/>
  <c r="BD1982" i="22"/>
  <c r="BD1981" i="22"/>
  <c r="BD1980" i="22"/>
  <c r="BA1980" i="22"/>
  <c r="J1980" i="35" s="1"/>
  <c r="P1980" i="35" s="1"/>
  <c r="AZ1980" i="22"/>
  <c r="I1980" i="35" s="1"/>
  <c r="AY1980" i="22"/>
  <c r="AX1980" i="22"/>
  <c r="BH1980" i="22" s="1"/>
  <c r="AW1980" i="22"/>
  <c r="E1980" i="22"/>
  <c r="D1980" i="22"/>
  <c r="C1980" i="22"/>
  <c r="BD1979" i="22"/>
  <c r="BA1979" i="22"/>
  <c r="J1979" i="35" s="1"/>
  <c r="P1979" i="35" s="1"/>
  <c r="AZ1979" i="22"/>
  <c r="AY1979" i="22"/>
  <c r="AX1979" i="22"/>
  <c r="BH1979" i="22" s="1"/>
  <c r="AW1979" i="22"/>
  <c r="E1979" i="22"/>
  <c r="D1979" i="22"/>
  <c r="C1979" i="22"/>
  <c r="BD1978" i="22"/>
  <c r="BA1978" i="22"/>
  <c r="AZ1978" i="22"/>
  <c r="AY1978" i="22"/>
  <c r="AX1978" i="22"/>
  <c r="BH1978" i="22" s="1"/>
  <c r="AW1978" i="22"/>
  <c r="E1978" i="22"/>
  <c r="D1978" i="22"/>
  <c r="C1978" i="22"/>
  <c r="BD1977" i="22"/>
  <c r="BA1977" i="22"/>
  <c r="AZ1977" i="22"/>
  <c r="AY1977" i="22"/>
  <c r="AX1977" i="22"/>
  <c r="BH1977" i="22" s="1"/>
  <c r="AW1977" i="22"/>
  <c r="E1977" i="22"/>
  <c r="D1977" i="22"/>
  <c r="C1977" i="22"/>
  <c r="BD1976" i="22"/>
  <c r="BA1976" i="22"/>
  <c r="J1976" i="35" s="1"/>
  <c r="P1976" i="35" s="1"/>
  <c r="AZ1976" i="22"/>
  <c r="I1976" i="35" s="1"/>
  <c r="AY1976" i="22"/>
  <c r="AX1976" i="22"/>
  <c r="BH1976" i="22" s="1"/>
  <c r="AW1976" i="22"/>
  <c r="E1976" i="22"/>
  <c r="D1976" i="22"/>
  <c r="C1976" i="22"/>
  <c r="BD1975" i="22"/>
  <c r="BA1975" i="22"/>
  <c r="J1975" i="35" s="1"/>
  <c r="P1975" i="35" s="1"/>
  <c r="AZ1975" i="22"/>
  <c r="I1975" i="35" s="1"/>
  <c r="AY1975" i="22"/>
  <c r="AX1975" i="22"/>
  <c r="BH1975" i="22" s="1"/>
  <c r="AW1975" i="22"/>
  <c r="E1975" i="22"/>
  <c r="D1975" i="22"/>
  <c r="C1975" i="22"/>
  <c r="BD1974" i="22"/>
  <c r="BA1974" i="22"/>
  <c r="J1974" i="35" s="1"/>
  <c r="P1974" i="35" s="1"/>
  <c r="AZ1974" i="22"/>
  <c r="I1974" i="35" s="1"/>
  <c r="AY1974" i="22"/>
  <c r="AX1974" i="22"/>
  <c r="BH1974" i="22" s="1"/>
  <c r="AW1974" i="22"/>
  <c r="E1974" i="22"/>
  <c r="D1974" i="22"/>
  <c r="C1974" i="22"/>
  <c r="BD1973" i="22"/>
  <c r="BA1973" i="22"/>
  <c r="J1973" i="35" s="1"/>
  <c r="P1973" i="35" s="1"/>
  <c r="AZ1973" i="22"/>
  <c r="I1973" i="35" s="1"/>
  <c r="AY1973" i="22"/>
  <c r="AX1973" i="22"/>
  <c r="BH1973" i="22" s="1"/>
  <c r="AW1973" i="22"/>
  <c r="E1973" i="22"/>
  <c r="D1973" i="22"/>
  <c r="C1973" i="22"/>
  <c r="BD1972" i="22"/>
  <c r="BA1972" i="22"/>
  <c r="J1972" i="35" s="1"/>
  <c r="P1972" i="35" s="1"/>
  <c r="AZ1972" i="22"/>
  <c r="I1972" i="35" s="1"/>
  <c r="AY1972" i="22"/>
  <c r="AX1972" i="22"/>
  <c r="BH1972" i="22" s="1"/>
  <c r="AW1972" i="22"/>
  <c r="E1972" i="22"/>
  <c r="D1972" i="22"/>
  <c r="C1972" i="22"/>
  <c r="BD1971" i="22"/>
  <c r="BA1971" i="22"/>
  <c r="J1971" i="35" s="1"/>
  <c r="P1971" i="35" s="1"/>
  <c r="AZ1971" i="22"/>
  <c r="AY1971" i="22"/>
  <c r="AX1971" i="22"/>
  <c r="BH1971" i="22" s="1"/>
  <c r="AW1971" i="22"/>
  <c r="E1971" i="22"/>
  <c r="D1971" i="22"/>
  <c r="C1971" i="22"/>
  <c r="BD1970" i="22"/>
  <c r="BA1970" i="22"/>
  <c r="AZ1970" i="22"/>
  <c r="AY1970" i="22"/>
  <c r="AX1970" i="22"/>
  <c r="BH1970" i="22" s="1"/>
  <c r="AW1970" i="22"/>
  <c r="E1970" i="22"/>
  <c r="D1970" i="22"/>
  <c r="C1970" i="22"/>
  <c r="BD1969" i="22"/>
  <c r="BA1969" i="22"/>
  <c r="AZ1969" i="22"/>
  <c r="I1969" i="35" s="1"/>
  <c r="AY1969" i="22"/>
  <c r="AX1969" i="22"/>
  <c r="BH1969" i="22" s="1"/>
  <c r="AW1969" i="22"/>
  <c r="E1969" i="22"/>
  <c r="D1969" i="22"/>
  <c r="C1969" i="22"/>
  <c r="BD1968" i="22"/>
  <c r="BA1968" i="22"/>
  <c r="AZ1968" i="22"/>
  <c r="I1968" i="35" s="1"/>
  <c r="AY1968" i="22"/>
  <c r="AX1968" i="22"/>
  <c r="BH1968" i="22" s="1"/>
  <c r="AW1968" i="22"/>
  <c r="E1968" i="22"/>
  <c r="D1968" i="22"/>
  <c r="C1968" i="22"/>
  <c r="BD1967" i="22"/>
  <c r="BA1967" i="22"/>
  <c r="J1967" i="35" s="1"/>
  <c r="P1967" i="35" s="1"/>
  <c r="AZ1967" i="22"/>
  <c r="I1967" i="35" s="1"/>
  <c r="AY1967" i="22"/>
  <c r="AX1967" i="22"/>
  <c r="BH1967" i="22" s="1"/>
  <c r="AW1967" i="22"/>
  <c r="E1967" i="22"/>
  <c r="D1967" i="22"/>
  <c r="C1967" i="22"/>
  <c r="BD1966" i="22"/>
  <c r="BA1966" i="22"/>
  <c r="J1966" i="35" s="1"/>
  <c r="P1966" i="35" s="1"/>
  <c r="AZ1966" i="22"/>
  <c r="I1966" i="35" s="1"/>
  <c r="AY1966" i="22"/>
  <c r="AX1966" i="22"/>
  <c r="BH1966" i="22" s="1"/>
  <c r="AW1966" i="22"/>
  <c r="E1966" i="22"/>
  <c r="D1966" i="22"/>
  <c r="C1966" i="22"/>
  <c r="BD1965" i="22"/>
  <c r="BA1965" i="22"/>
  <c r="J1965" i="35" s="1"/>
  <c r="P1965" i="35" s="1"/>
  <c r="AZ1965" i="22"/>
  <c r="I1965" i="35" s="1"/>
  <c r="AY1965" i="22"/>
  <c r="AX1965" i="22"/>
  <c r="BH1965" i="22" s="1"/>
  <c r="AW1965" i="22"/>
  <c r="E1965" i="22"/>
  <c r="D1965" i="22"/>
  <c r="C1965" i="22"/>
  <c r="BD1964" i="22"/>
  <c r="BA1964" i="22"/>
  <c r="J1964" i="35" s="1"/>
  <c r="P1964" i="35" s="1"/>
  <c r="AZ1964" i="22"/>
  <c r="I1964" i="35" s="1"/>
  <c r="AY1964" i="22"/>
  <c r="AX1964" i="22"/>
  <c r="BH1964" i="22" s="1"/>
  <c r="AW1964" i="22"/>
  <c r="E1964" i="22"/>
  <c r="D1964" i="22"/>
  <c r="C1964" i="22"/>
  <c r="BD1963" i="22"/>
  <c r="BA1963" i="22"/>
  <c r="J1963" i="35" s="1"/>
  <c r="P1963" i="35" s="1"/>
  <c r="AZ1963" i="22"/>
  <c r="AY1963" i="22"/>
  <c r="AX1963" i="22"/>
  <c r="BH1963" i="22" s="1"/>
  <c r="AW1963" i="22"/>
  <c r="E1963" i="22"/>
  <c r="D1963" i="22"/>
  <c r="C1963" i="22"/>
  <c r="BD1962" i="22"/>
  <c r="BA1962" i="22"/>
  <c r="AZ1962" i="22"/>
  <c r="AY1962" i="22"/>
  <c r="AX1962" i="22"/>
  <c r="BH1962" i="22" s="1"/>
  <c r="AW1962" i="22"/>
  <c r="E1962" i="22"/>
  <c r="D1962" i="22"/>
  <c r="C1962" i="22"/>
  <c r="BD1961" i="22"/>
  <c r="BA1961" i="22"/>
  <c r="AZ1961" i="22"/>
  <c r="I1961" i="35" s="1"/>
  <c r="AY1961" i="22"/>
  <c r="AX1961" i="22"/>
  <c r="BH1961" i="22" s="1"/>
  <c r="AW1961" i="22"/>
  <c r="E1961" i="22"/>
  <c r="D1961" i="22"/>
  <c r="C1961" i="22"/>
  <c r="BD1960" i="22"/>
  <c r="BA1960" i="22"/>
  <c r="J1960" i="35" s="1"/>
  <c r="P1960" i="35" s="1"/>
  <c r="AZ1960" i="22"/>
  <c r="I1960" i="35" s="1"/>
  <c r="AY1960" i="22"/>
  <c r="AX1960" i="22"/>
  <c r="BH1960" i="22" s="1"/>
  <c r="AW1960" i="22"/>
  <c r="E1960" i="22"/>
  <c r="D1960" i="22"/>
  <c r="C1960" i="22"/>
  <c r="BD1959" i="22"/>
  <c r="BA1959" i="22"/>
  <c r="J1959" i="35" s="1"/>
  <c r="P1959" i="35" s="1"/>
  <c r="AZ1959" i="22"/>
  <c r="I1959" i="35" s="1"/>
  <c r="AY1959" i="22"/>
  <c r="AX1959" i="22"/>
  <c r="BH1959" i="22" s="1"/>
  <c r="AW1959" i="22"/>
  <c r="E1959" i="22"/>
  <c r="D1959" i="22"/>
  <c r="C1959" i="22"/>
  <c r="BD1958" i="22"/>
  <c r="BA1958" i="22"/>
  <c r="J1958" i="35" s="1"/>
  <c r="P1958" i="35" s="1"/>
  <c r="AZ1958" i="22"/>
  <c r="I1958" i="35" s="1"/>
  <c r="AY1958" i="22"/>
  <c r="AX1958" i="22"/>
  <c r="BH1958" i="22" s="1"/>
  <c r="AW1958" i="22"/>
  <c r="E1958" i="22"/>
  <c r="D1958" i="22"/>
  <c r="C1958" i="22"/>
  <c r="BD1957" i="22"/>
  <c r="BA1957" i="22"/>
  <c r="J1957" i="35" s="1"/>
  <c r="P1957" i="35" s="1"/>
  <c r="AZ1957" i="22"/>
  <c r="I1957" i="35" s="1"/>
  <c r="AY1957" i="22"/>
  <c r="AX1957" i="22"/>
  <c r="BH1957" i="22" s="1"/>
  <c r="AW1957" i="22"/>
  <c r="E1957" i="22"/>
  <c r="D1957" i="22"/>
  <c r="C1957" i="22"/>
  <c r="BD1956" i="22"/>
  <c r="BA1956" i="22"/>
  <c r="J1956" i="35" s="1"/>
  <c r="P1956" i="35" s="1"/>
  <c r="AZ1956" i="22"/>
  <c r="I1956" i="35" s="1"/>
  <c r="AY1956" i="22"/>
  <c r="AX1956" i="22"/>
  <c r="BH1956" i="22" s="1"/>
  <c r="AW1956" i="22"/>
  <c r="E1956" i="22"/>
  <c r="D1956" i="22"/>
  <c r="C1956" i="22"/>
  <c r="BD1955" i="22"/>
  <c r="BA1955" i="22"/>
  <c r="J1955" i="35" s="1"/>
  <c r="P1955" i="35" s="1"/>
  <c r="AZ1955" i="22"/>
  <c r="AY1955" i="22"/>
  <c r="AX1955" i="22"/>
  <c r="BH1955" i="22" s="1"/>
  <c r="AW1955" i="22"/>
  <c r="E1955" i="22"/>
  <c r="D1955" i="22"/>
  <c r="C1955" i="22"/>
  <c r="BD1954" i="22"/>
  <c r="BA1954" i="22"/>
  <c r="AZ1954" i="22"/>
  <c r="I1954" i="35" s="1"/>
  <c r="AY1954" i="22"/>
  <c r="AX1954" i="22"/>
  <c r="BH1954" i="22" s="1"/>
  <c r="AW1954" i="22"/>
  <c r="E1954" i="22"/>
  <c r="D1954" i="22"/>
  <c r="C1954" i="22"/>
  <c r="BD1953" i="22"/>
  <c r="BA1953" i="22"/>
  <c r="AZ1953" i="22"/>
  <c r="I1953" i="35" s="1"/>
  <c r="AY1953" i="22"/>
  <c r="AX1953" i="22"/>
  <c r="BH1953" i="22" s="1"/>
  <c r="AW1953" i="22"/>
  <c r="E1953" i="22"/>
  <c r="D1953" i="22"/>
  <c r="C1953" i="22"/>
  <c r="BD1952" i="22"/>
  <c r="BA1952" i="22"/>
  <c r="J1952" i="35" s="1"/>
  <c r="P1952" i="35" s="1"/>
  <c r="AZ1952" i="22"/>
  <c r="I1952" i="35" s="1"/>
  <c r="AY1952" i="22"/>
  <c r="AX1952" i="22"/>
  <c r="BH1952" i="22" s="1"/>
  <c r="AW1952" i="22"/>
  <c r="E1952" i="22"/>
  <c r="D1952" i="22"/>
  <c r="C1952" i="22"/>
  <c r="BD1951" i="22"/>
  <c r="BA1951" i="22"/>
  <c r="J1951" i="35" s="1"/>
  <c r="P1951" i="35" s="1"/>
  <c r="AZ1951" i="22"/>
  <c r="I1951" i="35" s="1"/>
  <c r="AY1951" i="22"/>
  <c r="AX1951" i="22"/>
  <c r="BH1951" i="22" s="1"/>
  <c r="AW1951" i="22"/>
  <c r="E1951" i="22"/>
  <c r="D1951" i="22"/>
  <c r="C1951" i="22"/>
  <c r="BD1950" i="22"/>
  <c r="BA1950" i="22"/>
  <c r="J1950" i="35" s="1"/>
  <c r="P1950" i="35" s="1"/>
  <c r="AZ1950" i="22"/>
  <c r="I1950" i="35" s="1"/>
  <c r="AY1950" i="22"/>
  <c r="AX1950" i="22"/>
  <c r="BH1950" i="22" s="1"/>
  <c r="AW1950" i="22"/>
  <c r="E1950" i="22"/>
  <c r="D1950" i="22"/>
  <c r="C1950" i="22"/>
  <c r="BD1949" i="22"/>
  <c r="BA1949" i="22"/>
  <c r="J1949" i="35" s="1"/>
  <c r="P1949" i="35" s="1"/>
  <c r="AZ1949" i="22"/>
  <c r="I1949" i="35" s="1"/>
  <c r="AY1949" i="22"/>
  <c r="AX1949" i="22"/>
  <c r="BH1949" i="22" s="1"/>
  <c r="AW1949" i="22"/>
  <c r="E1949" i="22"/>
  <c r="D1949" i="22"/>
  <c r="C1949" i="22"/>
  <c r="BD1948" i="22"/>
  <c r="BA1948" i="22"/>
  <c r="J1948" i="35" s="1"/>
  <c r="P1948" i="35" s="1"/>
  <c r="AZ1948" i="22"/>
  <c r="I1948" i="35" s="1"/>
  <c r="AY1948" i="22"/>
  <c r="AX1948" i="22"/>
  <c r="BH1948" i="22" s="1"/>
  <c r="AW1948" i="22"/>
  <c r="E1948" i="22"/>
  <c r="D1948" i="22"/>
  <c r="C1948" i="22"/>
  <c r="BD1947" i="22"/>
  <c r="BA1947" i="22"/>
  <c r="J1947" i="35" s="1"/>
  <c r="P1947" i="35" s="1"/>
  <c r="AZ1947" i="22"/>
  <c r="I1947" i="35" s="1"/>
  <c r="AY1947" i="22"/>
  <c r="AX1947" i="22"/>
  <c r="BH1947" i="22" s="1"/>
  <c r="AW1947" i="22"/>
  <c r="E1947" i="22"/>
  <c r="D1947" i="22"/>
  <c r="C1947" i="22"/>
  <c r="BD1946" i="22"/>
  <c r="BA1946" i="22"/>
  <c r="J1946" i="35" s="1"/>
  <c r="P1946" i="35" s="1"/>
  <c r="AZ1946" i="22"/>
  <c r="AY1946" i="22"/>
  <c r="AX1946" i="22"/>
  <c r="BH1946" i="22" s="1"/>
  <c r="AW1946" i="22"/>
  <c r="E1946" i="22"/>
  <c r="D1946" i="22"/>
  <c r="C1946" i="22"/>
  <c r="BD1945" i="22"/>
  <c r="BD1944" i="22"/>
  <c r="BD1943" i="22"/>
  <c r="BD1942" i="22"/>
  <c r="BD1941" i="22"/>
  <c r="BD1940" i="22"/>
  <c r="BD1939" i="22"/>
  <c r="BD1938" i="22"/>
  <c r="BD1937" i="22"/>
  <c r="BD1936" i="22"/>
  <c r="BD1935" i="22"/>
  <c r="BA1935" i="22"/>
  <c r="J1935" i="35" s="1"/>
  <c r="P1935" i="35" s="1"/>
  <c r="AZ1935" i="22"/>
  <c r="I1935" i="35" s="1"/>
  <c r="AY1935" i="22"/>
  <c r="AX1935" i="22"/>
  <c r="BH1935" i="22" s="1"/>
  <c r="AW1935" i="22"/>
  <c r="E1935" i="22"/>
  <c r="D1935" i="22"/>
  <c r="C1935" i="22"/>
  <c r="BD1934" i="22"/>
  <c r="BA1934" i="22"/>
  <c r="J1934" i="35" s="1"/>
  <c r="P1934" i="35" s="1"/>
  <c r="AZ1934" i="22"/>
  <c r="I1934" i="35" s="1"/>
  <c r="AY1934" i="22"/>
  <c r="AX1934" i="22"/>
  <c r="BH1934" i="22" s="1"/>
  <c r="AW1934" i="22"/>
  <c r="E1934" i="22"/>
  <c r="D1934" i="22"/>
  <c r="C1934" i="22"/>
  <c r="BD1933" i="22"/>
  <c r="BA1933" i="22"/>
  <c r="J1933" i="35" s="1"/>
  <c r="P1933" i="35" s="1"/>
  <c r="AZ1933" i="22"/>
  <c r="I1933" i="35" s="1"/>
  <c r="AY1933" i="22"/>
  <c r="AX1933" i="22"/>
  <c r="BH1933" i="22" s="1"/>
  <c r="AW1933" i="22"/>
  <c r="E1933" i="22"/>
  <c r="D1933" i="22"/>
  <c r="C1933" i="22"/>
  <c r="BD1932" i="22"/>
  <c r="BA1932" i="22"/>
  <c r="J1932" i="35" s="1"/>
  <c r="P1932" i="35" s="1"/>
  <c r="AZ1932" i="22"/>
  <c r="I1932" i="35" s="1"/>
  <c r="AY1932" i="22"/>
  <c r="AX1932" i="22"/>
  <c r="BH1932" i="22" s="1"/>
  <c r="AW1932" i="22"/>
  <c r="E1932" i="22"/>
  <c r="D1932" i="22"/>
  <c r="C1932" i="22"/>
  <c r="BD1931" i="22"/>
  <c r="BA1931" i="22"/>
  <c r="J1931" i="35" s="1"/>
  <c r="P1931" i="35" s="1"/>
  <c r="AZ1931" i="22"/>
  <c r="AY1931" i="22"/>
  <c r="AX1931" i="22"/>
  <c r="BH1931" i="22" s="1"/>
  <c r="AW1931" i="22"/>
  <c r="E1931" i="22"/>
  <c r="D1931" i="22"/>
  <c r="C1931" i="22"/>
  <c r="BD1930" i="22"/>
  <c r="BA1930" i="22"/>
  <c r="AZ1930" i="22"/>
  <c r="AY1930" i="22"/>
  <c r="AX1930" i="22"/>
  <c r="BH1930" i="22" s="1"/>
  <c r="AW1930" i="22"/>
  <c r="E1930" i="22"/>
  <c r="D1930" i="22"/>
  <c r="C1930" i="22"/>
  <c r="BD1929" i="22"/>
  <c r="BA1929" i="22"/>
  <c r="AZ1929" i="22"/>
  <c r="I1929" i="35" s="1"/>
  <c r="AY1929" i="22"/>
  <c r="AX1929" i="22"/>
  <c r="BH1929" i="22" s="1"/>
  <c r="AW1929" i="22"/>
  <c r="E1929" i="22"/>
  <c r="D1929" i="22"/>
  <c r="C1929" i="22"/>
  <c r="BD1928" i="22"/>
  <c r="BA1928" i="22"/>
  <c r="J1928" i="35" s="1"/>
  <c r="P1928" i="35" s="1"/>
  <c r="AZ1928" i="22"/>
  <c r="I1928" i="35" s="1"/>
  <c r="AY1928" i="22"/>
  <c r="AX1928" i="22"/>
  <c r="BH1928" i="22" s="1"/>
  <c r="AW1928" i="22"/>
  <c r="E1928" i="22"/>
  <c r="D1928" i="22"/>
  <c r="C1928" i="22"/>
  <c r="BD1927" i="22"/>
  <c r="BA1927" i="22"/>
  <c r="J1927" i="35" s="1"/>
  <c r="P1927" i="35" s="1"/>
  <c r="AZ1927" i="22"/>
  <c r="I1927" i="35" s="1"/>
  <c r="AY1927" i="22"/>
  <c r="AX1927" i="22"/>
  <c r="BH1927" i="22" s="1"/>
  <c r="AW1927" i="22"/>
  <c r="E1927" i="22"/>
  <c r="D1927" i="22"/>
  <c r="C1927" i="22"/>
  <c r="BD1926" i="22"/>
  <c r="BA1926" i="22"/>
  <c r="J1926" i="35" s="1"/>
  <c r="P1926" i="35" s="1"/>
  <c r="AZ1926" i="22"/>
  <c r="I1926" i="35" s="1"/>
  <c r="AY1926" i="22"/>
  <c r="AX1926" i="22"/>
  <c r="BH1926" i="22" s="1"/>
  <c r="AW1926" i="22"/>
  <c r="E1926" i="22"/>
  <c r="D1926" i="22"/>
  <c r="C1926" i="22"/>
  <c r="BD1925" i="22"/>
  <c r="BA1925" i="22"/>
  <c r="J1925" i="35" s="1"/>
  <c r="P1925" i="35" s="1"/>
  <c r="AZ1925" i="22"/>
  <c r="I1925" i="35" s="1"/>
  <c r="AY1925" i="22"/>
  <c r="AX1925" i="22"/>
  <c r="BH1925" i="22" s="1"/>
  <c r="AW1925" i="22"/>
  <c r="E1925" i="22"/>
  <c r="D1925" i="22"/>
  <c r="C1925" i="22"/>
  <c r="BD1924" i="22"/>
  <c r="BA1924" i="22"/>
  <c r="J1924" i="35" s="1"/>
  <c r="P1924" i="35" s="1"/>
  <c r="AZ1924" i="22"/>
  <c r="I1924" i="35" s="1"/>
  <c r="AY1924" i="22"/>
  <c r="AX1924" i="22"/>
  <c r="BH1924" i="22" s="1"/>
  <c r="AW1924" i="22"/>
  <c r="E1924" i="22"/>
  <c r="D1924" i="22"/>
  <c r="C1924" i="22"/>
  <c r="BD1923" i="22"/>
  <c r="BA1923" i="22"/>
  <c r="J1923" i="35" s="1"/>
  <c r="P1923" i="35" s="1"/>
  <c r="AZ1923" i="22"/>
  <c r="AY1923" i="22"/>
  <c r="AX1923" i="22"/>
  <c r="BH1923" i="22" s="1"/>
  <c r="AW1923" i="22"/>
  <c r="E1923" i="22"/>
  <c r="D1923" i="22"/>
  <c r="C1923" i="22"/>
  <c r="BD1922" i="22"/>
  <c r="BA1922" i="22"/>
  <c r="AZ1922" i="22"/>
  <c r="AY1922" i="22"/>
  <c r="AX1922" i="22"/>
  <c r="BH1922" i="22" s="1"/>
  <c r="AW1922" i="22"/>
  <c r="E1922" i="22"/>
  <c r="D1922" i="22"/>
  <c r="C1922" i="22"/>
  <c r="BD1921" i="22"/>
  <c r="BA1921" i="22"/>
  <c r="AZ1921" i="22"/>
  <c r="I1921" i="35" s="1"/>
  <c r="AY1921" i="22"/>
  <c r="AX1921" i="22"/>
  <c r="BH1921" i="22" s="1"/>
  <c r="AW1921" i="22"/>
  <c r="E1921" i="22"/>
  <c r="D1921" i="22"/>
  <c r="C1921" i="22"/>
  <c r="BD1920" i="22"/>
  <c r="BA1920" i="22"/>
  <c r="AZ1920" i="22"/>
  <c r="I1920" i="35" s="1"/>
  <c r="AY1920" i="22"/>
  <c r="AX1920" i="22"/>
  <c r="BH1920" i="22" s="1"/>
  <c r="AW1920" i="22"/>
  <c r="E1920" i="22"/>
  <c r="D1920" i="22"/>
  <c r="C1920" i="22"/>
  <c r="BD1919" i="22"/>
  <c r="BA1919" i="22"/>
  <c r="J1919" i="35" s="1"/>
  <c r="P1919" i="35" s="1"/>
  <c r="AZ1919" i="22"/>
  <c r="I1919" i="35" s="1"/>
  <c r="AY1919" i="22"/>
  <c r="AX1919" i="22"/>
  <c r="BH1919" i="22" s="1"/>
  <c r="AW1919" i="22"/>
  <c r="E1919" i="22"/>
  <c r="D1919" i="22"/>
  <c r="C1919" i="22"/>
  <c r="BD1918" i="22"/>
  <c r="BA1918" i="22"/>
  <c r="J1918" i="35" s="1"/>
  <c r="P1918" i="35" s="1"/>
  <c r="AZ1918" i="22"/>
  <c r="I1918" i="35" s="1"/>
  <c r="AY1918" i="22"/>
  <c r="AX1918" i="22"/>
  <c r="BH1918" i="22" s="1"/>
  <c r="AW1918" i="22"/>
  <c r="E1918" i="22"/>
  <c r="D1918" i="22"/>
  <c r="C1918" i="22"/>
  <c r="BD1917" i="22"/>
  <c r="BA1917" i="22"/>
  <c r="J1917" i="35" s="1"/>
  <c r="P1917" i="35" s="1"/>
  <c r="AZ1917" i="22"/>
  <c r="I1917" i="35" s="1"/>
  <c r="AY1917" i="22"/>
  <c r="AX1917" i="22"/>
  <c r="BH1917" i="22" s="1"/>
  <c r="AW1917" i="22"/>
  <c r="E1917" i="22"/>
  <c r="D1917" i="22"/>
  <c r="C1917" i="22"/>
  <c r="BD1916" i="22"/>
  <c r="BA1916" i="22"/>
  <c r="J1916" i="35" s="1"/>
  <c r="P1916" i="35" s="1"/>
  <c r="AZ1916" i="22"/>
  <c r="I1916" i="35" s="1"/>
  <c r="AY1916" i="22"/>
  <c r="AX1916" i="22"/>
  <c r="BH1916" i="22" s="1"/>
  <c r="AW1916" i="22"/>
  <c r="E1916" i="22"/>
  <c r="D1916" i="22"/>
  <c r="C1916" i="22"/>
  <c r="BD1915" i="22"/>
  <c r="BA1915" i="22"/>
  <c r="J1915" i="35" s="1"/>
  <c r="P1915" i="35" s="1"/>
  <c r="AZ1915" i="22"/>
  <c r="AY1915" i="22"/>
  <c r="AX1915" i="22"/>
  <c r="BH1915" i="22" s="1"/>
  <c r="AW1915" i="22"/>
  <c r="E1915" i="22"/>
  <c r="D1915" i="22"/>
  <c r="C1915" i="22"/>
  <c r="BD1914" i="22"/>
  <c r="BA1914" i="22"/>
  <c r="AZ1914" i="22"/>
  <c r="AY1914" i="22"/>
  <c r="AX1914" i="22"/>
  <c r="BH1914" i="22" s="1"/>
  <c r="AW1914" i="22"/>
  <c r="E1914" i="22"/>
  <c r="D1914" i="22"/>
  <c r="C1914" i="22"/>
  <c r="BD1913" i="22"/>
  <c r="BA1913" i="22"/>
  <c r="AZ1913" i="22"/>
  <c r="I1913" i="35" s="1"/>
  <c r="AY1913" i="22"/>
  <c r="AX1913" i="22"/>
  <c r="BH1913" i="22" s="1"/>
  <c r="AW1913" i="22"/>
  <c r="E1913" i="22"/>
  <c r="D1913" i="22"/>
  <c r="C1913" i="22"/>
  <c r="BD1912" i="22"/>
  <c r="BA1912" i="22"/>
  <c r="J1912" i="35" s="1"/>
  <c r="P1912" i="35" s="1"/>
  <c r="AZ1912" i="22"/>
  <c r="I1912" i="35" s="1"/>
  <c r="AY1912" i="22"/>
  <c r="AX1912" i="22"/>
  <c r="BH1912" i="22" s="1"/>
  <c r="AW1912" i="22"/>
  <c r="E1912" i="22"/>
  <c r="D1912" i="22"/>
  <c r="C1912" i="22"/>
  <c r="BD1911" i="22"/>
  <c r="BA1911" i="22"/>
  <c r="J1911" i="35" s="1"/>
  <c r="P1911" i="35" s="1"/>
  <c r="AZ1911" i="22"/>
  <c r="I1911" i="35" s="1"/>
  <c r="AY1911" i="22"/>
  <c r="AX1911" i="22"/>
  <c r="BH1911" i="22" s="1"/>
  <c r="AW1911" i="22"/>
  <c r="E1911" i="22"/>
  <c r="D1911" i="22"/>
  <c r="C1911" i="22"/>
  <c r="BD1910" i="22"/>
  <c r="BA1910" i="22"/>
  <c r="J1910" i="35" s="1"/>
  <c r="P1910" i="35" s="1"/>
  <c r="AZ1910" i="22"/>
  <c r="I1910" i="35" s="1"/>
  <c r="AY1910" i="22"/>
  <c r="AX1910" i="22"/>
  <c r="BH1910" i="22" s="1"/>
  <c r="AW1910" i="22"/>
  <c r="E1910" i="22"/>
  <c r="D1910" i="22"/>
  <c r="C1910" i="22"/>
  <c r="BD1909" i="22"/>
  <c r="BA1909" i="22"/>
  <c r="J1909" i="35" s="1"/>
  <c r="P1909" i="35" s="1"/>
  <c r="AZ1909" i="22"/>
  <c r="I1909" i="35" s="1"/>
  <c r="AY1909" i="22"/>
  <c r="AX1909" i="22"/>
  <c r="BH1909" i="22" s="1"/>
  <c r="AW1909" i="22"/>
  <c r="E1909" i="22"/>
  <c r="D1909" i="22"/>
  <c r="C1909" i="22"/>
  <c r="BD1908" i="22"/>
  <c r="BA1908" i="22"/>
  <c r="J1908" i="35" s="1"/>
  <c r="P1908" i="35" s="1"/>
  <c r="AZ1908" i="22"/>
  <c r="I1908" i="35" s="1"/>
  <c r="AY1908" i="22"/>
  <c r="AX1908" i="22"/>
  <c r="BH1908" i="22" s="1"/>
  <c r="AW1908" i="22"/>
  <c r="E1908" i="22"/>
  <c r="D1908" i="22"/>
  <c r="C1908" i="22"/>
  <c r="BD1907" i="22"/>
  <c r="BA1907" i="22"/>
  <c r="J1907" i="35" s="1"/>
  <c r="P1907" i="35" s="1"/>
  <c r="AZ1907" i="22"/>
  <c r="AY1907" i="22"/>
  <c r="AX1907" i="22"/>
  <c r="BH1907" i="22" s="1"/>
  <c r="AW1907" i="22"/>
  <c r="E1907" i="22"/>
  <c r="D1907" i="22"/>
  <c r="C1907" i="22"/>
  <c r="BD1906" i="22"/>
  <c r="BA1906" i="22"/>
  <c r="AZ1906" i="22"/>
  <c r="AY1906" i="22"/>
  <c r="AX1906" i="22"/>
  <c r="BH1906" i="22" s="1"/>
  <c r="AW1906" i="22"/>
  <c r="E1906" i="22"/>
  <c r="D1906" i="22"/>
  <c r="C1906" i="22"/>
  <c r="BD1905" i="22"/>
  <c r="BA1905" i="22"/>
  <c r="AZ1905" i="22"/>
  <c r="AY1905" i="22"/>
  <c r="AX1905" i="22"/>
  <c r="BH1905" i="22" s="1"/>
  <c r="AW1905" i="22"/>
  <c r="E1905" i="22"/>
  <c r="D1905" i="22"/>
  <c r="C1905" i="22"/>
  <c r="BD1904" i="22"/>
  <c r="BA1904" i="22"/>
  <c r="AZ1904" i="22"/>
  <c r="I1904" i="35" s="1"/>
  <c r="AY1904" i="22"/>
  <c r="AX1904" i="22"/>
  <c r="BH1904" i="22" s="1"/>
  <c r="AW1904" i="22"/>
  <c r="E1904" i="22"/>
  <c r="D1904" i="22"/>
  <c r="C1904" i="22"/>
  <c r="BD1903" i="22"/>
  <c r="BA1903" i="22"/>
  <c r="J1903" i="35" s="1"/>
  <c r="P1903" i="35" s="1"/>
  <c r="AZ1903" i="22"/>
  <c r="I1903" i="35" s="1"/>
  <c r="AY1903" i="22"/>
  <c r="AX1903" i="22"/>
  <c r="BH1903" i="22" s="1"/>
  <c r="AW1903" i="22"/>
  <c r="E1903" i="22"/>
  <c r="D1903" i="22"/>
  <c r="C1903" i="22"/>
  <c r="BD1902" i="22"/>
  <c r="BA1902" i="22"/>
  <c r="J1902" i="35" s="1"/>
  <c r="P1902" i="35" s="1"/>
  <c r="AZ1902" i="22"/>
  <c r="I1902" i="35" s="1"/>
  <c r="AY1902" i="22"/>
  <c r="AX1902" i="22"/>
  <c r="BH1902" i="22" s="1"/>
  <c r="AW1902" i="22"/>
  <c r="E1902" i="22"/>
  <c r="D1902" i="22"/>
  <c r="C1902" i="22"/>
  <c r="BD1901" i="22"/>
  <c r="BA1901" i="22"/>
  <c r="J1901" i="35" s="1"/>
  <c r="P1901" i="35" s="1"/>
  <c r="AZ1901" i="22"/>
  <c r="I1901" i="35" s="1"/>
  <c r="AY1901" i="22"/>
  <c r="AX1901" i="22"/>
  <c r="BH1901" i="22" s="1"/>
  <c r="AW1901" i="22"/>
  <c r="E1901" i="22"/>
  <c r="D1901" i="22"/>
  <c r="C1901" i="22"/>
  <c r="BD1900" i="22"/>
  <c r="BD1899" i="22"/>
  <c r="BD1898" i="22"/>
  <c r="BD1897" i="22"/>
  <c r="BD1896" i="22"/>
  <c r="BD1895" i="22"/>
  <c r="BD1894" i="22"/>
  <c r="BD1893" i="22"/>
  <c r="BD1892" i="22"/>
  <c r="BD1891" i="22"/>
  <c r="BD1890" i="22"/>
  <c r="BA1890" i="22"/>
  <c r="AZ1890" i="22"/>
  <c r="AY1890" i="22"/>
  <c r="AX1890" i="22"/>
  <c r="BH1890" i="22" s="1"/>
  <c r="AW1890" i="22"/>
  <c r="E1890" i="22"/>
  <c r="D1890" i="22"/>
  <c r="C1890" i="22"/>
  <c r="BD1889" i="22"/>
  <c r="BA1889" i="22"/>
  <c r="AZ1889" i="22"/>
  <c r="AY1889" i="22"/>
  <c r="AX1889" i="22"/>
  <c r="BH1889" i="22" s="1"/>
  <c r="AW1889" i="22"/>
  <c r="E1889" i="22"/>
  <c r="D1889" i="22"/>
  <c r="C1889" i="22"/>
  <c r="BD1888" i="22"/>
  <c r="BA1888" i="22"/>
  <c r="J1888" i="35" s="1"/>
  <c r="P1888" i="35" s="1"/>
  <c r="AZ1888" i="22"/>
  <c r="I1888" i="35" s="1"/>
  <c r="AY1888" i="22"/>
  <c r="AX1888" i="22"/>
  <c r="BH1888" i="22" s="1"/>
  <c r="AW1888" i="22"/>
  <c r="E1888" i="22"/>
  <c r="D1888" i="22"/>
  <c r="C1888" i="22"/>
  <c r="BD1887" i="22"/>
  <c r="BA1887" i="22"/>
  <c r="J1887" i="35" s="1"/>
  <c r="P1887" i="35" s="1"/>
  <c r="AZ1887" i="22"/>
  <c r="I1887" i="35" s="1"/>
  <c r="AY1887" i="22"/>
  <c r="AX1887" i="22"/>
  <c r="BH1887" i="22" s="1"/>
  <c r="AW1887" i="22"/>
  <c r="E1887" i="22"/>
  <c r="D1887" i="22"/>
  <c r="C1887" i="22"/>
  <c r="BD1886" i="22"/>
  <c r="BA1886" i="22"/>
  <c r="J1886" i="35" s="1"/>
  <c r="P1886" i="35" s="1"/>
  <c r="AZ1886" i="22"/>
  <c r="I1886" i="35" s="1"/>
  <c r="AY1886" i="22"/>
  <c r="AX1886" i="22"/>
  <c r="BH1886" i="22" s="1"/>
  <c r="AW1886" i="22"/>
  <c r="E1886" i="22"/>
  <c r="D1886" i="22"/>
  <c r="C1886" i="22"/>
  <c r="BD1885" i="22"/>
  <c r="BA1885" i="22"/>
  <c r="J1885" i="35" s="1"/>
  <c r="P1885" i="35" s="1"/>
  <c r="AZ1885" i="22"/>
  <c r="I1885" i="35" s="1"/>
  <c r="AY1885" i="22"/>
  <c r="AX1885" i="22"/>
  <c r="BH1885" i="22" s="1"/>
  <c r="AW1885" i="22"/>
  <c r="E1885" i="22"/>
  <c r="D1885" i="22"/>
  <c r="C1885" i="22"/>
  <c r="BD1884" i="22"/>
  <c r="BA1884" i="22"/>
  <c r="J1884" i="35" s="1"/>
  <c r="P1884" i="35" s="1"/>
  <c r="AZ1884" i="22"/>
  <c r="I1884" i="35" s="1"/>
  <c r="AY1884" i="22"/>
  <c r="AX1884" i="22"/>
  <c r="BH1884" i="22" s="1"/>
  <c r="AW1884" i="22"/>
  <c r="E1884" i="22"/>
  <c r="D1884" i="22"/>
  <c r="C1884" i="22"/>
  <c r="BD1883" i="22"/>
  <c r="BA1883" i="22"/>
  <c r="J1883" i="35" s="1"/>
  <c r="P1883" i="35" s="1"/>
  <c r="AZ1883" i="22"/>
  <c r="AY1883" i="22"/>
  <c r="AX1883" i="22"/>
  <c r="BH1883" i="22" s="1"/>
  <c r="AW1883" i="22"/>
  <c r="E1883" i="22"/>
  <c r="D1883" i="22"/>
  <c r="C1883" i="22"/>
  <c r="BD1882" i="22"/>
  <c r="BA1882" i="22"/>
  <c r="AZ1882" i="22"/>
  <c r="AY1882" i="22"/>
  <c r="AX1882" i="22"/>
  <c r="BH1882" i="22" s="1"/>
  <c r="AW1882" i="22"/>
  <c r="E1882" i="22"/>
  <c r="D1882" i="22"/>
  <c r="C1882" i="22"/>
  <c r="BD1881" i="22"/>
  <c r="BA1881" i="22"/>
  <c r="AZ1881" i="22"/>
  <c r="AY1881" i="22"/>
  <c r="AX1881" i="22"/>
  <c r="BH1881" i="22" s="1"/>
  <c r="AW1881" i="22"/>
  <c r="E1881" i="22"/>
  <c r="D1881" i="22"/>
  <c r="C1881" i="22"/>
  <c r="BD1880" i="22"/>
  <c r="BA1880" i="22"/>
  <c r="AZ1880" i="22"/>
  <c r="I1880" i="35" s="1"/>
  <c r="AY1880" i="22"/>
  <c r="AX1880" i="22"/>
  <c r="BH1880" i="22" s="1"/>
  <c r="AW1880" i="22"/>
  <c r="E1880" i="22"/>
  <c r="D1880" i="22"/>
  <c r="C1880" i="22"/>
  <c r="BD1879" i="22"/>
  <c r="BA1879" i="22"/>
  <c r="J1879" i="35" s="1"/>
  <c r="P1879" i="35" s="1"/>
  <c r="AZ1879" i="22"/>
  <c r="I1879" i="35" s="1"/>
  <c r="AY1879" i="22"/>
  <c r="AX1879" i="22"/>
  <c r="BH1879" i="22" s="1"/>
  <c r="AW1879" i="22"/>
  <c r="E1879" i="22"/>
  <c r="D1879" i="22"/>
  <c r="C1879" i="22"/>
  <c r="BD1878" i="22"/>
  <c r="BA1878" i="22"/>
  <c r="J1878" i="35" s="1"/>
  <c r="P1878" i="35" s="1"/>
  <c r="AZ1878" i="22"/>
  <c r="I1878" i="35" s="1"/>
  <c r="AY1878" i="22"/>
  <c r="AX1878" i="22"/>
  <c r="BH1878" i="22" s="1"/>
  <c r="AW1878" i="22"/>
  <c r="E1878" i="22"/>
  <c r="D1878" i="22"/>
  <c r="C1878" i="22"/>
  <c r="BD1877" i="22"/>
  <c r="BA1877" i="22"/>
  <c r="J1877" i="35" s="1"/>
  <c r="P1877" i="35" s="1"/>
  <c r="AZ1877" i="22"/>
  <c r="I1877" i="35" s="1"/>
  <c r="AY1877" i="22"/>
  <c r="AX1877" i="22"/>
  <c r="BH1877" i="22" s="1"/>
  <c r="AW1877" i="22"/>
  <c r="E1877" i="22"/>
  <c r="D1877" i="22"/>
  <c r="C1877" i="22"/>
  <c r="BD1876" i="22"/>
  <c r="BA1876" i="22"/>
  <c r="J1876" i="35" s="1"/>
  <c r="P1876" i="35" s="1"/>
  <c r="AZ1876" i="22"/>
  <c r="I1876" i="35" s="1"/>
  <c r="AY1876" i="22"/>
  <c r="AX1876" i="22"/>
  <c r="BH1876" i="22" s="1"/>
  <c r="AW1876" i="22"/>
  <c r="E1876" i="22"/>
  <c r="D1876" i="22"/>
  <c r="C1876" i="22"/>
  <c r="BD1875" i="22"/>
  <c r="BA1875" i="22"/>
  <c r="J1875" i="35" s="1"/>
  <c r="P1875" i="35" s="1"/>
  <c r="AZ1875" i="22"/>
  <c r="AY1875" i="22"/>
  <c r="AX1875" i="22"/>
  <c r="BH1875" i="22" s="1"/>
  <c r="AW1875" i="22"/>
  <c r="E1875" i="22"/>
  <c r="D1875" i="22"/>
  <c r="C1875" i="22"/>
  <c r="BD1874" i="22"/>
  <c r="BA1874" i="22"/>
  <c r="AZ1874" i="22"/>
  <c r="AY1874" i="22"/>
  <c r="AX1874" i="22"/>
  <c r="BH1874" i="22" s="1"/>
  <c r="AW1874" i="22"/>
  <c r="E1874" i="22"/>
  <c r="D1874" i="22"/>
  <c r="C1874" i="22"/>
  <c r="BD1873" i="22"/>
  <c r="BA1873" i="22"/>
  <c r="AZ1873" i="22"/>
  <c r="I1873" i="35" s="1"/>
  <c r="AY1873" i="22"/>
  <c r="AX1873" i="22"/>
  <c r="BH1873" i="22" s="1"/>
  <c r="AW1873" i="22"/>
  <c r="E1873" i="22"/>
  <c r="D1873" i="22"/>
  <c r="C1873" i="22"/>
  <c r="BD1872" i="22"/>
  <c r="BA1872" i="22"/>
  <c r="J1872" i="35" s="1"/>
  <c r="P1872" i="35" s="1"/>
  <c r="AZ1872" i="22"/>
  <c r="I1872" i="35" s="1"/>
  <c r="AY1872" i="22"/>
  <c r="AX1872" i="22"/>
  <c r="BH1872" i="22" s="1"/>
  <c r="AW1872" i="22"/>
  <c r="E1872" i="22"/>
  <c r="D1872" i="22"/>
  <c r="C1872" i="22"/>
  <c r="BD1871" i="22"/>
  <c r="BA1871" i="22"/>
  <c r="J1871" i="35" s="1"/>
  <c r="P1871" i="35" s="1"/>
  <c r="AZ1871" i="22"/>
  <c r="I1871" i="35" s="1"/>
  <c r="AY1871" i="22"/>
  <c r="AX1871" i="22"/>
  <c r="BH1871" i="22" s="1"/>
  <c r="AW1871" i="22"/>
  <c r="E1871" i="22"/>
  <c r="D1871" i="22"/>
  <c r="C1871" i="22"/>
  <c r="BD1870" i="22"/>
  <c r="BA1870" i="22"/>
  <c r="J1870" i="35" s="1"/>
  <c r="P1870" i="35" s="1"/>
  <c r="AZ1870" i="22"/>
  <c r="I1870" i="35" s="1"/>
  <c r="AY1870" i="22"/>
  <c r="AX1870" i="22"/>
  <c r="BH1870" i="22" s="1"/>
  <c r="AW1870" i="22"/>
  <c r="E1870" i="22"/>
  <c r="D1870" i="22"/>
  <c r="C1870" i="22"/>
  <c r="BD1869" i="22"/>
  <c r="BA1869" i="22"/>
  <c r="J1869" i="35" s="1"/>
  <c r="P1869" i="35" s="1"/>
  <c r="AZ1869" i="22"/>
  <c r="I1869" i="35" s="1"/>
  <c r="AY1869" i="22"/>
  <c r="AX1869" i="22"/>
  <c r="BH1869" i="22" s="1"/>
  <c r="AW1869" i="22"/>
  <c r="E1869" i="22"/>
  <c r="D1869" i="22"/>
  <c r="C1869" i="22"/>
  <c r="BD1868" i="22"/>
  <c r="BA1868" i="22"/>
  <c r="J1868" i="35" s="1"/>
  <c r="P1868" i="35" s="1"/>
  <c r="AZ1868" i="22"/>
  <c r="I1868" i="35" s="1"/>
  <c r="AY1868" i="22"/>
  <c r="AX1868" i="22"/>
  <c r="BH1868" i="22" s="1"/>
  <c r="AW1868" i="22"/>
  <c r="E1868" i="22"/>
  <c r="D1868" i="22"/>
  <c r="C1868" i="22"/>
  <c r="BD1867" i="22"/>
  <c r="BA1867" i="22"/>
  <c r="J1867" i="35" s="1"/>
  <c r="P1867" i="35" s="1"/>
  <c r="AZ1867" i="22"/>
  <c r="AY1867" i="22"/>
  <c r="AX1867" i="22"/>
  <c r="BH1867" i="22" s="1"/>
  <c r="AW1867" i="22"/>
  <c r="E1867" i="22"/>
  <c r="D1867" i="22"/>
  <c r="C1867" i="22"/>
  <c r="BD1866" i="22"/>
  <c r="BA1866" i="22"/>
  <c r="AZ1866" i="22"/>
  <c r="AY1866" i="22"/>
  <c r="AX1866" i="22"/>
  <c r="BH1866" i="22" s="1"/>
  <c r="AW1866" i="22"/>
  <c r="E1866" i="22"/>
  <c r="D1866" i="22"/>
  <c r="C1866" i="22"/>
  <c r="BD1865" i="22"/>
  <c r="BA1865" i="22"/>
  <c r="AZ1865" i="22"/>
  <c r="I1865" i="35" s="1"/>
  <c r="AY1865" i="22"/>
  <c r="AX1865" i="22"/>
  <c r="BH1865" i="22" s="1"/>
  <c r="AW1865" i="22"/>
  <c r="E1865" i="22"/>
  <c r="D1865" i="22"/>
  <c r="C1865" i="22"/>
  <c r="BD1864" i="22"/>
  <c r="BA1864" i="22"/>
  <c r="J1864" i="35" s="1"/>
  <c r="P1864" i="35" s="1"/>
  <c r="AZ1864" i="22"/>
  <c r="I1864" i="35" s="1"/>
  <c r="AY1864" i="22"/>
  <c r="AX1864" i="22"/>
  <c r="BH1864" i="22" s="1"/>
  <c r="AW1864" i="22"/>
  <c r="E1864" i="22"/>
  <c r="D1864" i="22"/>
  <c r="C1864" i="22"/>
  <c r="BD1863" i="22"/>
  <c r="BA1863" i="22"/>
  <c r="J1863" i="35" s="1"/>
  <c r="P1863" i="35" s="1"/>
  <c r="AZ1863" i="22"/>
  <c r="I1863" i="35" s="1"/>
  <c r="AY1863" i="22"/>
  <c r="AX1863" i="22"/>
  <c r="BH1863" i="22" s="1"/>
  <c r="AW1863" i="22"/>
  <c r="E1863" i="22"/>
  <c r="D1863" i="22"/>
  <c r="C1863" i="22"/>
  <c r="BD1862" i="22"/>
  <c r="BA1862" i="22"/>
  <c r="J1862" i="35" s="1"/>
  <c r="P1862" i="35" s="1"/>
  <c r="AZ1862" i="22"/>
  <c r="I1862" i="35" s="1"/>
  <c r="AY1862" i="22"/>
  <c r="AX1862" i="22"/>
  <c r="BH1862" i="22" s="1"/>
  <c r="AW1862" i="22"/>
  <c r="E1862" i="22"/>
  <c r="D1862" i="22"/>
  <c r="C1862" i="22"/>
  <c r="BD1861" i="22"/>
  <c r="BA1861" i="22"/>
  <c r="J1861" i="35" s="1"/>
  <c r="P1861" i="35" s="1"/>
  <c r="AZ1861" i="22"/>
  <c r="I1861" i="35" s="1"/>
  <c r="AY1861" i="22"/>
  <c r="AX1861" i="22"/>
  <c r="BH1861" i="22" s="1"/>
  <c r="AW1861" i="22"/>
  <c r="E1861" i="22"/>
  <c r="D1861" i="22"/>
  <c r="C1861" i="22"/>
  <c r="BD1860" i="22"/>
  <c r="BA1860" i="22"/>
  <c r="J1860" i="35" s="1"/>
  <c r="P1860" i="35" s="1"/>
  <c r="AZ1860" i="22"/>
  <c r="I1860" i="35" s="1"/>
  <c r="AY1860" i="22"/>
  <c r="AX1860" i="22"/>
  <c r="BH1860" i="22" s="1"/>
  <c r="AW1860" i="22"/>
  <c r="E1860" i="22"/>
  <c r="D1860" i="22"/>
  <c r="C1860" i="22"/>
  <c r="BD1859" i="22"/>
  <c r="BA1859" i="22"/>
  <c r="J1859" i="35" s="1"/>
  <c r="P1859" i="35" s="1"/>
  <c r="AZ1859" i="22"/>
  <c r="AY1859" i="22"/>
  <c r="AX1859" i="22"/>
  <c r="BH1859" i="22" s="1"/>
  <c r="AW1859" i="22"/>
  <c r="E1859" i="22"/>
  <c r="D1859" i="22"/>
  <c r="C1859" i="22"/>
  <c r="BD1858" i="22"/>
  <c r="BA1858" i="22"/>
  <c r="AZ1858" i="22"/>
  <c r="I1858" i="35" s="1"/>
  <c r="AY1858" i="22"/>
  <c r="AX1858" i="22"/>
  <c r="BH1858" i="22" s="1"/>
  <c r="AW1858" i="22"/>
  <c r="E1858" i="22"/>
  <c r="D1858" i="22"/>
  <c r="C1858" i="22"/>
  <c r="BD1857" i="22"/>
  <c r="BA1857" i="22"/>
  <c r="J1857" i="35" s="1"/>
  <c r="P1857" i="35" s="1"/>
  <c r="AZ1857" i="22"/>
  <c r="I1857" i="35" s="1"/>
  <c r="AY1857" i="22"/>
  <c r="AX1857" i="22"/>
  <c r="BH1857" i="22" s="1"/>
  <c r="AW1857" i="22"/>
  <c r="E1857" i="22"/>
  <c r="D1857" i="22"/>
  <c r="C1857" i="22"/>
  <c r="BD1856" i="22"/>
  <c r="BA1856" i="22"/>
  <c r="AZ1856" i="22"/>
  <c r="I1856" i="35" s="1"/>
  <c r="AY1856" i="22"/>
  <c r="AX1856" i="22"/>
  <c r="BH1856" i="22" s="1"/>
  <c r="AW1856" i="22"/>
  <c r="E1856" i="22"/>
  <c r="D1856" i="22"/>
  <c r="C1856" i="22"/>
  <c r="BD1855" i="22"/>
  <c r="BD1854" i="22"/>
  <c r="BD1853" i="22"/>
  <c r="BD1852" i="22"/>
  <c r="BD1851" i="22"/>
  <c r="BD1850" i="22"/>
  <c r="BD1849" i="22"/>
  <c r="BD1848" i="22"/>
  <c r="BD1847" i="22"/>
  <c r="BD1846" i="22"/>
  <c r="BD1845" i="22"/>
  <c r="BA1845" i="22"/>
  <c r="J1845" i="35" s="1"/>
  <c r="P1845" i="35" s="1"/>
  <c r="AZ1845" i="22"/>
  <c r="I1845" i="35" s="1"/>
  <c r="AY1845" i="22"/>
  <c r="AX1845" i="22"/>
  <c r="BH1845" i="22" s="1"/>
  <c r="AW1845" i="22"/>
  <c r="E1845" i="22"/>
  <c r="D1845" i="22"/>
  <c r="C1845" i="22"/>
  <c r="BD1844" i="22"/>
  <c r="BA1844" i="22"/>
  <c r="J1844" i="35" s="1"/>
  <c r="P1844" i="35" s="1"/>
  <c r="AZ1844" i="22"/>
  <c r="I1844" i="35" s="1"/>
  <c r="AY1844" i="22"/>
  <c r="AX1844" i="22"/>
  <c r="BH1844" i="22" s="1"/>
  <c r="AW1844" i="22"/>
  <c r="E1844" i="22"/>
  <c r="D1844" i="22"/>
  <c r="C1844" i="22"/>
  <c r="BD1843" i="22"/>
  <c r="BA1843" i="22"/>
  <c r="J1843" i="35" s="1"/>
  <c r="P1843" i="35" s="1"/>
  <c r="AZ1843" i="22"/>
  <c r="AY1843" i="22"/>
  <c r="AX1843" i="22"/>
  <c r="BH1843" i="22" s="1"/>
  <c r="AW1843" i="22"/>
  <c r="E1843" i="22"/>
  <c r="D1843" i="22"/>
  <c r="C1843" i="22"/>
  <c r="BD1842" i="22"/>
  <c r="BA1842" i="22"/>
  <c r="AZ1842" i="22"/>
  <c r="AY1842" i="22"/>
  <c r="AX1842" i="22"/>
  <c r="BH1842" i="22" s="1"/>
  <c r="AW1842" i="22"/>
  <c r="E1842" i="22"/>
  <c r="D1842" i="22"/>
  <c r="C1842" i="22"/>
  <c r="BD1841" i="22"/>
  <c r="BA1841" i="22"/>
  <c r="AZ1841" i="22"/>
  <c r="I1841" i="35" s="1"/>
  <c r="AY1841" i="22"/>
  <c r="AX1841" i="22"/>
  <c r="BH1841" i="22" s="1"/>
  <c r="AW1841" i="22"/>
  <c r="E1841" i="22"/>
  <c r="D1841" i="22"/>
  <c r="C1841" i="22"/>
  <c r="BD1840" i="22"/>
  <c r="BA1840" i="22"/>
  <c r="J1840" i="35" s="1"/>
  <c r="P1840" i="35" s="1"/>
  <c r="AZ1840" i="22"/>
  <c r="I1840" i="35" s="1"/>
  <c r="AY1840" i="22"/>
  <c r="AX1840" i="22"/>
  <c r="BH1840" i="22" s="1"/>
  <c r="AW1840" i="22"/>
  <c r="E1840" i="22"/>
  <c r="D1840" i="22"/>
  <c r="C1840" i="22"/>
  <c r="BD1839" i="22"/>
  <c r="BA1839" i="22"/>
  <c r="J1839" i="35" s="1"/>
  <c r="P1839" i="35" s="1"/>
  <c r="AZ1839" i="22"/>
  <c r="I1839" i="35" s="1"/>
  <c r="AY1839" i="22"/>
  <c r="AX1839" i="22"/>
  <c r="BH1839" i="22" s="1"/>
  <c r="AW1839" i="22"/>
  <c r="E1839" i="22"/>
  <c r="D1839" i="22"/>
  <c r="C1839" i="22"/>
  <c r="BD1838" i="22"/>
  <c r="BA1838" i="22"/>
  <c r="J1838" i="35" s="1"/>
  <c r="P1838" i="35" s="1"/>
  <c r="AZ1838" i="22"/>
  <c r="I1838" i="35" s="1"/>
  <c r="AY1838" i="22"/>
  <c r="AX1838" i="22"/>
  <c r="BH1838" i="22" s="1"/>
  <c r="AW1838" i="22"/>
  <c r="E1838" i="22"/>
  <c r="D1838" i="22"/>
  <c r="C1838" i="22"/>
  <c r="BD1837" i="22"/>
  <c r="BA1837" i="22"/>
  <c r="J1837" i="35" s="1"/>
  <c r="P1837" i="35" s="1"/>
  <c r="AZ1837" i="22"/>
  <c r="I1837" i="35" s="1"/>
  <c r="AY1837" i="22"/>
  <c r="AX1837" i="22"/>
  <c r="BH1837" i="22" s="1"/>
  <c r="AW1837" i="22"/>
  <c r="E1837" i="22"/>
  <c r="D1837" i="22"/>
  <c r="C1837" i="22"/>
  <c r="BD1836" i="22"/>
  <c r="BA1836" i="22"/>
  <c r="J1836" i="35" s="1"/>
  <c r="P1836" i="35" s="1"/>
  <c r="AZ1836" i="22"/>
  <c r="I1836" i="35" s="1"/>
  <c r="AY1836" i="22"/>
  <c r="AX1836" i="22"/>
  <c r="BH1836" i="22" s="1"/>
  <c r="AW1836" i="22"/>
  <c r="E1836" i="22"/>
  <c r="D1836" i="22"/>
  <c r="C1836" i="22"/>
  <c r="BD1835" i="22"/>
  <c r="BA1835" i="22"/>
  <c r="J1835" i="35" s="1"/>
  <c r="P1835" i="35" s="1"/>
  <c r="AZ1835" i="22"/>
  <c r="AY1835" i="22"/>
  <c r="AX1835" i="22"/>
  <c r="BH1835" i="22" s="1"/>
  <c r="AW1835" i="22"/>
  <c r="E1835" i="22"/>
  <c r="D1835" i="22"/>
  <c r="C1835" i="22"/>
  <c r="BD1834" i="22"/>
  <c r="BA1834" i="22"/>
  <c r="AZ1834" i="22"/>
  <c r="AY1834" i="22"/>
  <c r="AX1834" i="22"/>
  <c r="BH1834" i="22" s="1"/>
  <c r="AW1834" i="22"/>
  <c r="E1834" i="22"/>
  <c r="D1834" i="22"/>
  <c r="C1834" i="22"/>
  <c r="BD1833" i="22"/>
  <c r="BA1833" i="22"/>
  <c r="AZ1833" i="22"/>
  <c r="I1833" i="35" s="1"/>
  <c r="AY1833" i="22"/>
  <c r="AX1833" i="22"/>
  <c r="BH1833" i="22" s="1"/>
  <c r="AW1833" i="22"/>
  <c r="E1833" i="22"/>
  <c r="D1833" i="22"/>
  <c r="C1833" i="22"/>
  <c r="BD1832" i="22"/>
  <c r="BA1832" i="22"/>
  <c r="J1832" i="35" s="1"/>
  <c r="P1832" i="35" s="1"/>
  <c r="AZ1832" i="22"/>
  <c r="I1832" i="35" s="1"/>
  <c r="AY1832" i="22"/>
  <c r="AX1832" i="22"/>
  <c r="BH1832" i="22" s="1"/>
  <c r="AW1832" i="22"/>
  <c r="E1832" i="22"/>
  <c r="D1832" i="22"/>
  <c r="C1832" i="22"/>
  <c r="BD1831" i="22"/>
  <c r="BA1831" i="22"/>
  <c r="J1831" i="35" s="1"/>
  <c r="P1831" i="35" s="1"/>
  <c r="AZ1831" i="22"/>
  <c r="I1831" i="35" s="1"/>
  <c r="AY1831" i="22"/>
  <c r="AX1831" i="22"/>
  <c r="BH1831" i="22" s="1"/>
  <c r="AW1831" i="22"/>
  <c r="E1831" i="22"/>
  <c r="D1831" i="22"/>
  <c r="C1831" i="22"/>
  <c r="BD1830" i="22"/>
  <c r="BA1830" i="22"/>
  <c r="J1830" i="35" s="1"/>
  <c r="P1830" i="35" s="1"/>
  <c r="AZ1830" i="22"/>
  <c r="I1830" i="35" s="1"/>
  <c r="AY1830" i="22"/>
  <c r="AX1830" i="22"/>
  <c r="BH1830" i="22" s="1"/>
  <c r="AW1830" i="22"/>
  <c r="E1830" i="22"/>
  <c r="D1830" i="22"/>
  <c r="C1830" i="22"/>
  <c r="BD1829" i="22"/>
  <c r="BA1829" i="22"/>
  <c r="J1829" i="35" s="1"/>
  <c r="P1829" i="35" s="1"/>
  <c r="AZ1829" i="22"/>
  <c r="I1829" i="35" s="1"/>
  <c r="AY1829" i="22"/>
  <c r="AX1829" i="22"/>
  <c r="BH1829" i="22" s="1"/>
  <c r="AW1829" i="22"/>
  <c r="E1829" i="22"/>
  <c r="D1829" i="22"/>
  <c r="C1829" i="22"/>
  <c r="BD1828" i="22"/>
  <c r="BA1828" i="22"/>
  <c r="J1828" i="35" s="1"/>
  <c r="P1828" i="35" s="1"/>
  <c r="AZ1828" i="22"/>
  <c r="I1828" i="35" s="1"/>
  <c r="AY1828" i="22"/>
  <c r="AX1828" i="22"/>
  <c r="BH1828" i="22" s="1"/>
  <c r="AW1828" i="22"/>
  <c r="E1828" i="22"/>
  <c r="D1828" i="22"/>
  <c r="C1828" i="22"/>
  <c r="BD1827" i="22"/>
  <c r="BA1827" i="22"/>
  <c r="J1827" i="35" s="1"/>
  <c r="P1827" i="35" s="1"/>
  <c r="AZ1827" i="22"/>
  <c r="AY1827" i="22"/>
  <c r="AX1827" i="22"/>
  <c r="BH1827" i="22" s="1"/>
  <c r="AW1827" i="22"/>
  <c r="E1827" i="22"/>
  <c r="D1827" i="22"/>
  <c r="C1827" i="22"/>
  <c r="BD1826" i="22"/>
  <c r="BA1826" i="22"/>
  <c r="AZ1826" i="22"/>
  <c r="AY1826" i="22"/>
  <c r="AX1826" i="22"/>
  <c r="BH1826" i="22" s="1"/>
  <c r="AW1826" i="22"/>
  <c r="E1826" i="22"/>
  <c r="D1826" i="22"/>
  <c r="C1826" i="22"/>
  <c r="BD1825" i="22"/>
  <c r="BA1825" i="22"/>
  <c r="AZ1825" i="22"/>
  <c r="I1825" i="35" s="1"/>
  <c r="AY1825" i="22"/>
  <c r="AX1825" i="22"/>
  <c r="BH1825" i="22" s="1"/>
  <c r="AW1825" i="22"/>
  <c r="E1825" i="22"/>
  <c r="D1825" i="22"/>
  <c r="C1825" i="22"/>
  <c r="BD1824" i="22"/>
  <c r="BA1824" i="22"/>
  <c r="AZ1824" i="22"/>
  <c r="I1824" i="35" s="1"/>
  <c r="AY1824" i="22"/>
  <c r="AX1824" i="22"/>
  <c r="BH1824" i="22" s="1"/>
  <c r="AW1824" i="22"/>
  <c r="E1824" i="22"/>
  <c r="D1824" i="22"/>
  <c r="C1824" i="22"/>
  <c r="BD1823" i="22"/>
  <c r="BA1823" i="22"/>
  <c r="J1823" i="35" s="1"/>
  <c r="P1823" i="35" s="1"/>
  <c r="AZ1823" i="22"/>
  <c r="I1823" i="35" s="1"/>
  <c r="AY1823" i="22"/>
  <c r="AX1823" i="22"/>
  <c r="BH1823" i="22" s="1"/>
  <c r="AW1823" i="22"/>
  <c r="E1823" i="22"/>
  <c r="D1823" i="22"/>
  <c r="C1823" i="22"/>
  <c r="BD1822" i="22"/>
  <c r="BA1822" i="22"/>
  <c r="J1822" i="35" s="1"/>
  <c r="P1822" i="35" s="1"/>
  <c r="AZ1822" i="22"/>
  <c r="I1822" i="35" s="1"/>
  <c r="AY1822" i="22"/>
  <c r="AX1822" i="22"/>
  <c r="BH1822" i="22" s="1"/>
  <c r="AW1822" i="22"/>
  <c r="E1822" i="22"/>
  <c r="D1822" i="22"/>
  <c r="C1822" i="22"/>
  <c r="BD1821" i="22"/>
  <c r="BA1821" i="22"/>
  <c r="J1821" i="35" s="1"/>
  <c r="P1821" i="35" s="1"/>
  <c r="AZ1821" i="22"/>
  <c r="I1821" i="35" s="1"/>
  <c r="AY1821" i="22"/>
  <c r="AX1821" i="22"/>
  <c r="BH1821" i="22" s="1"/>
  <c r="AW1821" i="22"/>
  <c r="E1821" i="22"/>
  <c r="D1821" i="22"/>
  <c r="C1821" i="22"/>
  <c r="BD1820" i="22"/>
  <c r="BA1820" i="22"/>
  <c r="J1820" i="35" s="1"/>
  <c r="P1820" i="35" s="1"/>
  <c r="AZ1820" i="22"/>
  <c r="I1820" i="35" s="1"/>
  <c r="AY1820" i="22"/>
  <c r="AX1820" i="22"/>
  <c r="BH1820" i="22" s="1"/>
  <c r="AW1820" i="22"/>
  <c r="E1820" i="22"/>
  <c r="D1820" i="22"/>
  <c r="C1820" i="22"/>
  <c r="BD1819" i="22"/>
  <c r="BA1819" i="22"/>
  <c r="J1819" i="35" s="1"/>
  <c r="P1819" i="35" s="1"/>
  <c r="AZ1819" i="22"/>
  <c r="AY1819" i="22"/>
  <c r="AX1819" i="22"/>
  <c r="BH1819" i="22" s="1"/>
  <c r="AW1819" i="22"/>
  <c r="E1819" i="22"/>
  <c r="D1819" i="22"/>
  <c r="C1819" i="22"/>
  <c r="BD1818" i="22"/>
  <c r="BA1818" i="22"/>
  <c r="AZ1818" i="22"/>
  <c r="AY1818" i="22"/>
  <c r="AX1818" i="22"/>
  <c r="BH1818" i="22" s="1"/>
  <c r="AW1818" i="22"/>
  <c r="E1818" i="22"/>
  <c r="D1818" i="22"/>
  <c r="C1818" i="22"/>
  <c r="BD1817" i="22"/>
  <c r="BA1817" i="22"/>
  <c r="AZ1817" i="22"/>
  <c r="I1817" i="35" s="1"/>
  <c r="AY1817" i="22"/>
  <c r="AX1817" i="22"/>
  <c r="BH1817" i="22" s="1"/>
  <c r="AW1817" i="22"/>
  <c r="E1817" i="22"/>
  <c r="D1817" i="22"/>
  <c r="C1817" i="22"/>
  <c r="BD1816" i="22"/>
  <c r="BA1816" i="22"/>
  <c r="J1816" i="35" s="1"/>
  <c r="P1816" i="35" s="1"/>
  <c r="AZ1816" i="22"/>
  <c r="I1816" i="35" s="1"/>
  <c r="AY1816" i="22"/>
  <c r="AX1816" i="22"/>
  <c r="BH1816" i="22" s="1"/>
  <c r="AW1816" i="22"/>
  <c r="E1816" i="22"/>
  <c r="D1816" i="22"/>
  <c r="C1816" i="22"/>
  <c r="BD1815" i="22"/>
  <c r="BA1815" i="22"/>
  <c r="J1815" i="35" s="1"/>
  <c r="P1815" i="35" s="1"/>
  <c r="AZ1815" i="22"/>
  <c r="I1815" i="35" s="1"/>
  <c r="AY1815" i="22"/>
  <c r="AX1815" i="22"/>
  <c r="BH1815" i="22" s="1"/>
  <c r="AW1815" i="22"/>
  <c r="E1815" i="22"/>
  <c r="D1815" i="22"/>
  <c r="C1815" i="22"/>
  <c r="BD1814" i="22"/>
  <c r="BA1814" i="22"/>
  <c r="J1814" i="35" s="1"/>
  <c r="P1814" i="35" s="1"/>
  <c r="AZ1814" i="22"/>
  <c r="I1814" i="35" s="1"/>
  <c r="AY1814" i="22"/>
  <c r="AX1814" i="22"/>
  <c r="BH1814" i="22" s="1"/>
  <c r="AW1814" i="22"/>
  <c r="E1814" i="22"/>
  <c r="D1814" i="22"/>
  <c r="C1814" i="22"/>
  <c r="BD1813" i="22"/>
  <c r="BA1813" i="22"/>
  <c r="J1813" i="35" s="1"/>
  <c r="P1813" i="35" s="1"/>
  <c r="AZ1813" i="22"/>
  <c r="I1813" i="35" s="1"/>
  <c r="AY1813" i="22"/>
  <c r="AX1813" i="22"/>
  <c r="BH1813" i="22" s="1"/>
  <c r="AW1813" i="22"/>
  <c r="E1813" i="22"/>
  <c r="D1813" i="22"/>
  <c r="C1813" i="22"/>
  <c r="BD1812" i="22"/>
  <c r="BA1812" i="22"/>
  <c r="J1812" i="35" s="1"/>
  <c r="P1812" i="35" s="1"/>
  <c r="AZ1812" i="22"/>
  <c r="I1812" i="35" s="1"/>
  <c r="AY1812" i="22"/>
  <c r="AX1812" i="22"/>
  <c r="BH1812" i="22" s="1"/>
  <c r="AW1812" i="22"/>
  <c r="E1812" i="22"/>
  <c r="D1812" i="22"/>
  <c r="C1812" i="22"/>
  <c r="BD1811" i="22"/>
  <c r="BA1811" i="22"/>
  <c r="J1811" i="35" s="1"/>
  <c r="P1811" i="35" s="1"/>
  <c r="AZ1811" i="22"/>
  <c r="AY1811" i="22"/>
  <c r="AX1811" i="22"/>
  <c r="BH1811" i="22" s="1"/>
  <c r="AW1811" i="22"/>
  <c r="E1811" i="22"/>
  <c r="D1811" i="22"/>
  <c r="C1811" i="22"/>
  <c r="BD1810" i="22"/>
  <c r="BD1809" i="22"/>
  <c r="BD1808" i="22"/>
  <c r="BD1807" i="22"/>
  <c r="BD1806" i="22"/>
  <c r="BD1805" i="22"/>
  <c r="BD1804" i="22"/>
  <c r="BD1803" i="22"/>
  <c r="BD1802" i="22"/>
  <c r="BD1801" i="22"/>
  <c r="BD1800" i="22"/>
  <c r="BA1800" i="22"/>
  <c r="J1800" i="35" s="1"/>
  <c r="P1800" i="35" s="1"/>
  <c r="AZ1800" i="22"/>
  <c r="I1800" i="35" s="1"/>
  <c r="AY1800" i="22"/>
  <c r="AX1800" i="22"/>
  <c r="BH1800" i="22" s="1"/>
  <c r="AW1800" i="22"/>
  <c r="E1800" i="22"/>
  <c r="D1800" i="22"/>
  <c r="C1800" i="22"/>
  <c r="BD1799" i="22"/>
  <c r="BA1799" i="22"/>
  <c r="J1799" i="35" s="1"/>
  <c r="P1799" i="35" s="1"/>
  <c r="AZ1799" i="22"/>
  <c r="I1799" i="35" s="1"/>
  <c r="AY1799" i="22"/>
  <c r="AX1799" i="22"/>
  <c r="BH1799" i="22" s="1"/>
  <c r="AW1799" i="22"/>
  <c r="E1799" i="22"/>
  <c r="D1799" i="22"/>
  <c r="C1799" i="22"/>
  <c r="BD1798" i="22"/>
  <c r="BA1798" i="22"/>
  <c r="J1798" i="35" s="1"/>
  <c r="P1798" i="35" s="1"/>
  <c r="AZ1798" i="22"/>
  <c r="I1798" i="35" s="1"/>
  <c r="AY1798" i="22"/>
  <c r="AX1798" i="22"/>
  <c r="BH1798" i="22" s="1"/>
  <c r="AW1798" i="22"/>
  <c r="E1798" i="22"/>
  <c r="D1798" i="22"/>
  <c r="C1798" i="22"/>
  <c r="BD1797" i="22"/>
  <c r="BA1797" i="22"/>
  <c r="J1797" i="35" s="1"/>
  <c r="P1797" i="35" s="1"/>
  <c r="AZ1797" i="22"/>
  <c r="I1797" i="35" s="1"/>
  <c r="AY1797" i="22"/>
  <c r="AX1797" i="22"/>
  <c r="BH1797" i="22" s="1"/>
  <c r="AW1797" i="22"/>
  <c r="E1797" i="22"/>
  <c r="D1797" i="22"/>
  <c r="C1797" i="22"/>
  <c r="BD1796" i="22"/>
  <c r="BA1796" i="22"/>
  <c r="J1796" i="35" s="1"/>
  <c r="P1796" i="35" s="1"/>
  <c r="AZ1796" i="22"/>
  <c r="I1796" i="35" s="1"/>
  <c r="AY1796" i="22"/>
  <c r="AX1796" i="22"/>
  <c r="BH1796" i="22" s="1"/>
  <c r="AW1796" i="22"/>
  <c r="E1796" i="22"/>
  <c r="D1796" i="22"/>
  <c r="C1796" i="22"/>
  <c r="BD1795" i="22"/>
  <c r="BA1795" i="22"/>
  <c r="J1795" i="35" s="1"/>
  <c r="P1795" i="35" s="1"/>
  <c r="AZ1795" i="22"/>
  <c r="I1795" i="35" s="1"/>
  <c r="AY1795" i="22"/>
  <c r="AX1795" i="22"/>
  <c r="BH1795" i="22" s="1"/>
  <c r="AW1795" i="22"/>
  <c r="E1795" i="22"/>
  <c r="D1795" i="22"/>
  <c r="C1795" i="22"/>
  <c r="BD1794" i="22"/>
  <c r="BA1794" i="22"/>
  <c r="AZ1794" i="22"/>
  <c r="AY1794" i="22"/>
  <c r="AX1794" i="22"/>
  <c r="BH1794" i="22" s="1"/>
  <c r="AW1794" i="22"/>
  <c r="E1794" i="22"/>
  <c r="D1794" i="22"/>
  <c r="C1794" i="22"/>
  <c r="BD1793" i="22"/>
  <c r="BA1793" i="22"/>
  <c r="AZ1793" i="22"/>
  <c r="I1793" i="35" s="1"/>
  <c r="AY1793" i="22"/>
  <c r="AX1793" i="22"/>
  <c r="BH1793" i="22" s="1"/>
  <c r="AW1793" i="22"/>
  <c r="E1793" i="22"/>
  <c r="D1793" i="22"/>
  <c r="C1793" i="22"/>
  <c r="BD1792" i="22"/>
  <c r="BA1792" i="22"/>
  <c r="AZ1792" i="22"/>
  <c r="I1792" i="35" s="1"/>
  <c r="AY1792" i="22"/>
  <c r="AX1792" i="22"/>
  <c r="BH1792" i="22" s="1"/>
  <c r="AW1792" i="22"/>
  <c r="E1792" i="22"/>
  <c r="D1792" i="22"/>
  <c r="C1792" i="22"/>
  <c r="BD1791" i="22"/>
  <c r="BA1791" i="22"/>
  <c r="J1791" i="35" s="1"/>
  <c r="P1791" i="35" s="1"/>
  <c r="AZ1791" i="22"/>
  <c r="I1791" i="35" s="1"/>
  <c r="AY1791" i="22"/>
  <c r="AX1791" i="22"/>
  <c r="BH1791" i="22" s="1"/>
  <c r="AW1791" i="22"/>
  <c r="E1791" i="22"/>
  <c r="D1791" i="22"/>
  <c r="C1791" i="22"/>
  <c r="BD1790" i="22"/>
  <c r="BA1790" i="22"/>
  <c r="J1790" i="35" s="1"/>
  <c r="P1790" i="35" s="1"/>
  <c r="AZ1790" i="22"/>
  <c r="I1790" i="35" s="1"/>
  <c r="AY1790" i="22"/>
  <c r="AX1790" i="22"/>
  <c r="BH1790" i="22" s="1"/>
  <c r="AW1790" i="22"/>
  <c r="E1790" i="22"/>
  <c r="D1790" i="22"/>
  <c r="C1790" i="22"/>
  <c r="BD1789" i="22"/>
  <c r="BA1789" i="22"/>
  <c r="J1789" i="35" s="1"/>
  <c r="P1789" i="35" s="1"/>
  <c r="AZ1789" i="22"/>
  <c r="I1789" i="35" s="1"/>
  <c r="AY1789" i="22"/>
  <c r="AX1789" i="22"/>
  <c r="BH1789" i="22" s="1"/>
  <c r="AW1789" i="22"/>
  <c r="E1789" i="22"/>
  <c r="D1789" i="22"/>
  <c r="C1789" i="22"/>
  <c r="BD1788" i="22"/>
  <c r="BA1788" i="22"/>
  <c r="J1788" i="35" s="1"/>
  <c r="P1788" i="35" s="1"/>
  <c r="AZ1788" i="22"/>
  <c r="I1788" i="35" s="1"/>
  <c r="AY1788" i="22"/>
  <c r="AX1788" i="22"/>
  <c r="BH1788" i="22" s="1"/>
  <c r="AW1788" i="22"/>
  <c r="E1788" i="22"/>
  <c r="D1788" i="22"/>
  <c r="C1788" i="22"/>
  <c r="BD1787" i="22"/>
  <c r="BA1787" i="22"/>
  <c r="J1787" i="35" s="1"/>
  <c r="P1787" i="35" s="1"/>
  <c r="AZ1787" i="22"/>
  <c r="AY1787" i="22"/>
  <c r="AX1787" i="22"/>
  <c r="BH1787" i="22" s="1"/>
  <c r="AW1787" i="22"/>
  <c r="E1787" i="22"/>
  <c r="D1787" i="22"/>
  <c r="C1787" i="22"/>
  <c r="BD1786" i="22"/>
  <c r="BA1786" i="22"/>
  <c r="AZ1786" i="22"/>
  <c r="AY1786" i="22"/>
  <c r="AX1786" i="22"/>
  <c r="BH1786" i="22" s="1"/>
  <c r="AW1786" i="22"/>
  <c r="E1786" i="22"/>
  <c r="D1786" i="22"/>
  <c r="C1786" i="22"/>
  <c r="BD1785" i="22"/>
  <c r="BA1785" i="22"/>
  <c r="AZ1785" i="22"/>
  <c r="I1785" i="35" s="1"/>
  <c r="AY1785" i="22"/>
  <c r="AX1785" i="22"/>
  <c r="BH1785" i="22" s="1"/>
  <c r="AW1785" i="22"/>
  <c r="E1785" i="22"/>
  <c r="D1785" i="22"/>
  <c r="C1785" i="22"/>
  <c r="BD1784" i="22"/>
  <c r="BA1784" i="22"/>
  <c r="J1784" i="35" s="1"/>
  <c r="P1784" i="35" s="1"/>
  <c r="AZ1784" i="22"/>
  <c r="I1784" i="35" s="1"/>
  <c r="AY1784" i="22"/>
  <c r="AX1784" i="22"/>
  <c r="BH1784" i="22" s="1"/>
  <c r="AW1784" i="22"/>
  <c r="E1784" i="22"/>
  <c r="D1784" i="22"/>
  <c r="C1784" i="22"/>
  <c r="BD1783" i="22"/>
  <c r="BA1783" i="22"/>
  <c r="J1783" i="35" s="1"/>
  <c r="P1783" i="35" s="1"/>
  <c r="AZ1783" i="22"/>
  <c r="I1783" i="35" s="1"/>
  <c r="AY1783" i="22"/>
  <c r="AX1783" i="22"/>
  <c r="BH1783" i="22" s="1"/>
  <c r="AW1783" i="22"/>
  <c r="E1783" i="22"/>
  <c r="D1783" i="22"/>
  <c r="C1783" i="22"/>
  <c r="BD1782" i="22"/>
  <c r="BA1782" i="22"/>
  <c r="J1782" i="35" s="1"/>
  <c r="P1782" i="35" s="1"/>
  <c r="AZ1782" i="22"/>
  <c r="I1782" i="35" s="1"/>
  <c r="AY1782" i="22"/>
  <c r="AX1782" i="22"/>
  <c r="BH1782" i="22" s="1"/>
  <c r="AW1782" i="22"/>
  <c r="E1782" i="22"/>
  <c r="D1782" i="22"/>
  <c r="C1782" i="22"/>
  <c r="BD1781" i="22"/>
  <c r="BA1781" i="22"/>
  <c r="J1781" i="35" s="1"/>
  <c r="P1781" i="35" s="1"/>
  <c r="AZ1781" i="22"/>
  <c r="I1781" i="35" s="1"/>
  <c r="AY1781" i="22"/>
  <c r="AX1781" i="22"/>
  <c r="BH1781" i="22" s="1"/>
  <c r="AW1781" i="22"/>
  <c r="E1781" i="22"/>
  <c r="D1781" i="22"/>
  <c r="C1781" i="22"/>
  <c r="BD1780" i="22"/>
  <c r="BA1780" i="22"/>
  <c r="J1780" i="35" s="1"/>
  <c r="P1780" i="35" s="1"/>
  <c r="AZ1780" i="22"/>
  <c r="I1780" i="35" s="1"/>
  <c r="AY1780" i="22"/>
  <c r="AX1780" i="22"/>
  <c r="BH1780" i="22" s="1"/>
  <c r="AW1780" i="22"/>
  <c r="E1780" i="22"/>
  <c r="D1780" i="22"/>
  <c r="C1780" i="22"/>
  <c r="BD1779" i="22"/>
  <c r="BA1779" i="22"/>
  <c r="J1779" i="35" s="1"/>
  <c r="P1779" i="35" s="1"/>
  <c r="AZ1779" i="22"/>
  <c r="AY1779" i="22"/>
  <c r="AX1779" i="22"/>
  <c r="BH1779" i="22" s="1"/>
  <c r="AW1779" i="22"/>
  <c r="E1779" i="22"/>
  <c r="D1779" i="22"/>
  <c r="C1779" i="22"/>
  <c r="BD1778" i="22"/>
  <c r="BA1778" i="22"/>
  <c r="AZ1778" i="22"/>
  <c r="AY1778" i="22"/>
  <c r="AX1778" i="22"/>
  <c r="BH1778" i="22" s="1"/>
  <c r="AW1778" i="22"/>
  <c r="E1778" i="22"/>
  <c r="D1778" i="22"/>
  <c r="C1778" i="22"/>
  <c r="BD1777" i="22"/>
  <c r="BA1777" i="22"/>
  <c r="AZ1777" i="22"/>
  <c r="I1777" i="35" s="1"/>
  <c r="AY1777" i="22"/>
  <c r="AX1777" i="22"/>
  <c r="BH1777" i="22" s="1"/>
  <c r="AW1777" i="22"/>
  <c r="E1777" i="22"/>
  <c r="D1777" i="22"/>
  <c r="C1777" i="22"/>
  <c r="BD1776" i="22"/>
  <c r="BA1776" i="22"/>
  <c r="J1776" i="35" s="1"/>
  <c r="P1776" i="35" s="1"/>
  <c r="AZ1776" i="22"/>
  <c r="I1776" i="35" s="1"/>
  <c r="AY1776" i="22"/>
  <c r="AX1776" i="22"/>
  <c r="BH1776" i="22" s="1"/>
  <c r="AW1776" i="22"/>
  <c r="E1776" i="22"/>
  <c r="D1776" i="22"/>
  <c r="C1776" i="22"/>
  <c r="BD1775" i="22"/>
  <c r="BA1775" i="22"/>
  <c r="J1775" i="35" s="1"/>
  <c r="P1775" i="35" s="1"/>
  <c r="AZ1775" i="22"/>
  <c r="I1775" i="35" s="1"/>
  <c r="AY1775" i="22"/>
  <c r="AX1775" i="22"/>
  <c r="BH1775" i="22" s="1"/>
  <c r="AW1775" i="22"/>
  <c r="E1775" i="22"/>
  <c r="D1775" i="22"/>
  <c r="C1775" i="22"/>
  <c r="BD1774" i="22"/>
  <c r="BA1774" i="22"/>
  <c r="J1774" i="35" s="1"/>
  <c r="P1774" i="35" s="1"/>
  <c r="AZ1774" i="22"/>
  <c r="I1774" i="35" s="1"/>
  <c r="AY1774" i="22"/>
  <c r="AX1774" i="22"/>
  <c r="BH1774" i="22" s="1"/>
  <c r="AW1774" i="22"/>
  <c r="E1774" i="22"/>
  <c r="D1774" i="22"/>
  <c r="C1774" i="22"/>
  <c r="BD1773" i="22"/>
  <c r="BA1773" i="22"/>
  <c r="J1773" i="35" s="1"/>
  <c r="P1773" i="35" s="1"/>
  <c r="AZ1773" i="22"/>
  <c r="I1773" i="35" s="1"/>
  <c r="AY1773" i="22"/>
  <c r="AX1773" i="22"/>
  <c r="BH1773" i="22" s="1"/>
  <c r="AW1773" i="22"/>
  <c r="E1773" i="22"/>
  <c r="D1773" i="22"/>
  <c r="C1773" i="22"/>
  <c r="BD1772" i="22"/>
  <c r="BA1772" i="22"/>
  <c r="J1772" i="35" s="1"/>
  <c r="P1772" i="35" s="1"/>
  <c r="AZ1772" i="22"/>
  <c r="I1772" i="35" s="1"/>
  <c r="AY1772" i="22"/>
  <c r="AX1772" i="22"/>
  <c r="BH1772" i="22" s="1"/>
  <c r="AW1772" i="22"/>
  <c r="E1772" i="22"/>
  <c r="D1772" i="22"/>
  <c r="C1772" i="22"/>
  <c r="BD1771" i="22"/>
  <c r="BA1771" i="22"/>
  <c r="J1771" i="35" s="1"/>
  <c r="P1771" i="35" s="1"/>
  <c r="AZ1771" i="22"/>
  <c r="AY1771" i="22"/>
  <c r="AX1771" i="22"/>
  <c r="BH1771" i="22" s="1"/>
  <c r="AW1771" i="22"/>
  <c r="E1771" i="22"/>
  <c r="D1771" i="22"/>
  <c r="C1771" i="22"/>
  <c r="BD1770" i="22"/>
  <c r="BA1770" i="22"/>
  <c r="AZ1770" i="22"/>
  <c r="AY1770" i="22"/>
  <c r="AX1770" i="22"/>
  <c r="BH1770" i="22" s="1"/>
  <c r="AW1770" i="22"/>
  <c r="E1770" i="22"/>
  <c r="D1770" i="22"/>
  <c r="C1770" i="22"/>
  <c r="BD1769" i="22"/>
  <c r="BA1769" i="22"/>
  <c r="J1769" i="35" s="1"/>
  <c r="P1769" i="35" s="1"/>
  <c r="AZ1769" i="22"/>
  <c r="AY1769" i="22"/>
  <c r="AX1769" i="22"/>
  <c r="BH1769" i="22" s="1"/>
  <c r="AW1769" i="22"/>
  <c r="E1769" i="22"/>
  <c r="D1769" i="22"/>
  <c r="C1769" i="22"/>
  <c r="BD1768" i="22"/>
  <c r="BA1768" i="22"/>
  <c r="AZ1768" i="22"/>
  <c r="I1768" i="35" s="1"/>
  <c r="AY1768" i="22"/>
  <c r="AX1768" i="22"/>
  <c r="BH1768" i="22" s="1"/>
  <c r="AW1768" i="22"/>
  <c r="E1768" i="22"/>
  <c r="D1768" i="22"/>
  <c r="C1768" i="22"/>
  <c r="BD1767" i="22"/>
  <c r="BA1767" i="22"/>
  <c r="J1767" i="35" s="1"/>
  <c r="P1767" i="35" s="1"/>
  <c r="AZ1767" i="22"/>
  <c r="I1767" i="35" s="1"/>
  <c r="AY1767" i="22"/>
  <c r="AX1767" i="22"/>
  <c r="BH1767" i="22" s="1"/>
  <c r="AW1767" i="22"/>
  <c r="E1767" i="22"/>
  <c r="D1767" i="22"/>
  <c r="C1767" i="22"/>
  <c r="BD1766" i="22"/>
  <c r="BA1766" i="22"/>
  <c r="J1766" i="35" s="1"/>
  <c r="P1766" i="35" s="1"/>
  <c r="AZ1766" i="22"/>
  <c r="I1766" i="35" s="1"/>
  <c r="AY1766" i="22"/>
  <c r="AX1766" i="22"/>
  <c r="BH1766" i="22" s="1"/>
  <c r="AW1766" i="22"/>
  <c r="E1766" i="22"/>
  <c r="D1766" i="22"/>
  <c r="C1766" i="22"/>
  <c r="BD1765" i="22"/>
  <c r="BD1764" i="22"/>
  <c r="BD1763" i="22"/>
  <c r="BD1762" i="22"/>
  <c r="BD1761" i="22"/>
  <c r="BD1760" i="22"/>
  <c r="BD1759" i="22"/>
  <c r="BD1758" i="22"/>
  <c r="BD1757" i="22"/>
  <c r="BD1756" i="22"/>
  <c r="BD1755" i="22"/>
  <c r="BA1755" i="22"/>
  <c r="J1755" i="35" s="1"/>
  <c r="P1755" i="35" s="1"/>
  <c r="AZ1755" i="22"/>
  <c r="AY1755" i="22"/>
  <c r="AX1755" i="22"/>
  <c r="BH1755" i="22" s="1"/>
  <c r="AW1755" i="22"/>
  <c r="E1755" i="22"/>
  <c r="D1755" i="22"/>
  <c r="C1755" i="22"/>
  <c r="BD1754" i="22"/>
  <c r="BA1754" i="22"/>
  <c r="AZ1754" i="22"/>
  <c r="I1754" i="35" s="1"/>
  <c r="AY1754" i="22"/>
  <c r="AX1754" i="22"/>
  <c r="BH1754" i="22" s="1"/>
  <c r="AW1754" i="22"/>
  <c r="E1754" i="22"/>
  <c r="D1754" i="22"/>
  <c r="C1754" i="22"/>
  <c r="BD1753" i="22"/>
  <c r="BA1753" i="22"/>
  <c r="AZ1753" i="22"/>
  <c r="AY1753" i="22"/>
  <c r="AX1753" i="22"/>
  <c r="BH1753" i="22" s="1"/>
  <c r="AW1753" i="22"/>
  <c r="E1753" i="22"/>
  <c r="D1753" i="22"/>
  <c r="C1753" i="22"/>
  <c r="BD1752" i="22"/>
  <c r="BA1752" i="22"/>
  <c r="AZ1752" i="22"/>
  <c r="I1752" i="35" s="1"/>
  <c r="AY1752" i="22"/>
  <c r="AX1752" i="22"/>
  <c r="BH1752" i="22" s="1"/>
  <c r="AW1752" i="22"/>
  <c r="E1752" i="22"/>
  <c r="D1752" i="22"/>
  <c r="C1752" i="22"/>
  <c r="BD1751" i="22"/>
  <c r="BA1751" i="22"/>
  <c r="J1751" i="35" s="1"/>
  <c r="P1751" i="35" s="1"/>
  <c r="AZ1751" i="22"/>
  <c r="I1751" i="35" s="1"/>
  <c r="AY1751" i="22"/>
  <c r="AX1751" i="22"/>
  <c r="BH1751" i="22" s="1"/>
  <c r="AW1751" i="22"/>
  <c r="E1751" i="22"/>
  <c r="D1751" i="22"/>
  <c r="C1751" i="22"/>
  <c r="BD1750" i="22"/>
  <c r="BA1750" i="22"/>
  <c r="J1750" i="35" s="1"/>
  <c r="P1750" i="35" s="1"/>
  <c r="AZ1750" i="22"/>
  <c r="I1750" i="35" s="1"/>
  <c r="AY1750" i="22"/>
  <c r="AX1750" i="22"/>
  <c r="BH1750" i="22" s="1"/>
  <c r="AW1750" i="22"/>
  <c r="E1750" i="22"/>
  <c r="D1750" i="22"/>
  <c r="C1750" i="22"/>
  <c r="BD1749" i="22"/>
  <c r="BA1749" i="22"/>
  <c r="J1749" i="35" s="1"/>
  <c r="P1749" i="35" s="1"/>
  <c r="AZ1749" i="22"/>
  <c r="I1749" i="35" s="1"/>
  <c r="AY1749" i="22"/>
  <c r="AX1749" i="22"/>
  <c r="BH1749" i="22" s="1"/>
  <c r="AW1749" i="22"/>
  <c r="E1749" i="22"/>
  <c r="D1749" i="22"/>
  <c r="C1749" i="22"/>
  <c r="BD1748" i="22"/>
  <c r="BA1748" i="22"/>
  <c r="J1748" i="35" s="1"/>
  <c r="P1748" i="35" s="1"/>
  <c r="AZ1748" i="22"/>
  <c r="I1748" i="35" s="1"/>
  <c r="AY1748" i="22"/>
  <c r="AX1748" i="22"/>
  <c r="BH1748" i="22" s="1"/>
  <c r="AW1748" i="22"/>
  <c r="E1748" i="22"/>
  <c r="D1748" i="22"/>
  <c r="C1748" i="22"/>
  <c r="BD1747" i="22"/>
  <c r="BA1747" i="22"/>
  <c r="J1747" i="35" s="1"/>
  <c r="P1747" i="35" s="1"/>
  <c r="AZ1747" i="22"/>
  <c r="I1747" i="35" s="1"/>
  <c r="AY1747" i="22"/>
  <c r="AX1747" i="22"/>
  <c r="BH1747" i="22" s="1"/>
  <c r="AW1747" i="22"/>
  <c r="E1747" i="22"/>
  <c r="D1747" i="22"/>
  <c r="C1747" i="22"/>
  <c r="BD1746" i="22"/>
  <c r="BA1746" i="22"/>
  <c r="J1746" i="35" s="1"/>
  <c r="P1746" i="35" s="1"/>
  <c r="AZ1746" i="22"/>
  <c r="AY1746" i="22"/>
  <c r="AX1746" i="22"/>
  <c r="BH1746" i="22" s="1"/>
  <c r="AW1746" i="22"/>
  <c r="E1746" i="22"/>
  <c r="D1746" i="22"/>
  <c r="C1746" i="22"/>
  <c r="BD1745" i="22"/>
  <c r="BA1745" i="22"/>
  <c r="J1745" i="35" s="1"/>
  <c r="P1745" i="35" s="1"/>
  <c r="AZ1745" i="22"/>
  <c r="AY1745" i="22"/>
  <c r="AX1745" i="22"/>
  <c r="BH1745" i="22" s="1"/>
  <c r="AW1745" i="22"/>
  <c r="E1745" i="22"/>
  <c r="D1745" i="22"/>
  <c r="C1745" i="22"/>
  <c r="BD1744" i="22"/>
  <c r="BA1744" i="22"/>
  <c r="AZ1744" i="22"/>
  <c r="I1744" i="35" s="1"/>
  <c r="AY1744" i="22"/>
  <c r="AX1744" i="22"/>
  <c r="BH1744" i="22" s="1"/>
  <c r="AW1744" i="22"/>
  <c r="E1744" i="22"/>
  <c r="D1744" i="22"/>
  <c r="C1744" i="22"/>
  <c r="BD1743" i="22"/>
  <c r="BA1743" i="22"/>
  <c r="J1743" i="35" s="1"/>
  <c r="P1743" i="35" s="1"/>
  <c r="AZ1743" i="22"/>
  <c r="I1743" i="35" s="1"/>
  <c r="AY1743" i="22"/>
  <c r="AX1743" i="22"/>
  <c r="BH1743" i="22" s="1"/>
  <c r="AW1743" i="22"/>
  <c r="E1743" i="22"/>
  <c r="D1743" i="22"/>
  <c r="C1743" i="22"/>
  <c r="BD1742" i="22"/>
  <c r="BA1742" i="22"/>
  <c r="J1742" i="35" s="1"/>
  <c r="P1742" i="35" s="1"/>
  <c r="AZ1742" i="22"/>
  <c r="I1742" i="35" s="1"/>
  <c r="AY1742" i="22"/>
  <c r="AX1742" i="22"/>
  <c r="BH1742" i="22" s="1"/>
  <c r="AW1742" i="22"/>
  <c r="E1742" i="22"/>
  <c r="D1742" i="22"/>
  <c r="C1742" i="22"/>
  <c r="BD1741" i="22"/>
  <c r="BA1741" i="22"/>
  <c r="J1741" i="35" s="1"/>
  <c r="P1741" i="35" s="1"/>
  <c r="AZ1741" i="22"/>
  <c r="I1741" i="35" s="1"/>
  <c r="AY1741" i="22"/>
  <c r="AX1741" i="22"/>
  <c r="BH1741" i="22" s="1"/>
  <c r="AW1741" i="22"/>
  <c r="E1741" i="22"/>
  <c r="D1741" i="22"/>
  <c r="C1741" i="22"/>
  <c r="BD1740" i="22"/>
  <c r="BA1740" i="22"/>
  <c r="J1740" i="35" s="1"/>
  <c r="P1740" i="35" s="1"/>
  <c r="AZ1740" i="22"/>
  <c r="I1740" i="35" s="1"/>
  <c r="AY1740" i="22"/>
  <c r="AX1740" i="22"/>
  <c r="BH1740" i="22" s="1"/>
  <c r="AW1740" i="22"/>
  <c r="E1740" i="22"/>
  <c r="D1740" i="22"/>
  <c r="C1740" i="22"/>
  <c r="BD1739" i="22"/>
  <c r="BA1739" i="22"/>
  <c r="J1739" i="35" s="1"/>
  <c r="P1739" i="35" s="1"/>
  <c r="AZ1739" i="22"/>
  <c r="AY1739" i="22"/>
  <c r="AX1739" i="22"/>
  <c r="BH1739" i="22" s="1"/>
  <c r="AW1739" i="22"/>
  <c r="E1739" i="22"/>
  <c r="D1739" i="22"/>
  <c r="C1739" i="22"/>
  <c r="BD1738" i="22"/>
  <c r="BA1738" i="22"/>
  <c r="AZ1738" i="22"/>
  <c r="AY1738" i="22"/>
  <c r="AX1738" i="22"/>
  <c r="BH1738" i="22" s="1"/>
  <c r="AW1738" i="22"/>
  <c r="E1738" i="22"/>
  <c r="D1738" i="22"/>
  <c r="C1738" i="22"/>
  <c r="BD1737" i="22"/>
  <c r="BA1737" i="22"/>
  <c r="AZ1737" i="22"/>
  <c r="AY1737" i="22"/>
  <c r="AX1737" i="22"/>
  <c r="BH1737" i="22" s="1"/>
  <c r="AW1737" i="22"/>
  <c r="E1737" i="22"/>
  <c r="D1737" i="22"/>
  <c r="C1737" i="22"/>
  <c r="BD1736" i="22"/>
  <c r="BA1736" i="22"/>
  <c r="AZ1736" i="22"/>
  <c r="I1736" i="35" s="1"/>
  <c r="AY1736" i="22"/>
  <c r="AX1736" i="22"/>
  <c r="BH1736" i="22" s="1"/>
  <c r="AW1736" i="22"/>
  <c r="E1736" i="22"/>
  <c r="D1736" i="22"/>
  <c r="C1736" i="22"/>
  <c r="BD1735" i="22"/>
  <c r="BA1735" i="22"/>
  <c r="J1735" i="35" s="1"/>
  <c r="P1735" i="35" s="1"/>
  <c r="AZ1735" i="22"/>
  <c r="I1735" i="35" s="1"/>
  <c r="AY1735" i="22"/>
  <c r="AX1735" i="22"/>
  <c r="BH1735" i="22" s="1"/>
  <c r="AW1735" i="22"/>
  <c r="E1735" i="22"/>
  <c r="D1735" i="22"/>
  <c r="C1735" i="22"/>
  <c r="BD1734" i="22"/>
  <c r="BA1734" i="22"/>
  <c r="J1734" i="35" s="1"/>
  <c r="P1734" i="35" s="1"/>
  <c r="AZ1734" i="22"/>
  <c r="I1734" i="35" s="1"/>
  <c r="AY1734" i="22"/>
  <c r="AX1734" i="22"/>
  <c r="BH1734" i="22" s="1"/>
  <c r="AW1734" i="22"/>
  <c r="E1734" i="22"/>
  <c r="D1734" i="22"/>
  <c r="C1734" i="22"/>
  <c r="BD1733" i="22"/>
  <c r="BA1733" i="22"/>
  <c r="J1733" i="35" s="1"/>
  <c r="P1733" i="35" s="1"/>
  <c r="AZ1733" i="22"/>
  <c r="I1733" i="35" s="1"/>
  <c r="AY1733" i="22"/>
  <c r="AX1733" i="22"/>
  <c r="BH1733" i="22" s="1"/>
  <c r="AW1733" i="22"/>
  <c r="E1733" i="22"/>
  <c r="D1733" i="22"/>
  <c r="C1733" i="22"/>
  <c r="BD1732" i="22"/>
  <c r="BA1732" i="22"/>
  <c r="J1732" i="35" s="1"/>
  <c r="P1732" i="35" s="1"/>
  <c r="AZ1732" i="22"/>
  <c r="I1732" i="35" s="1"/>
  <c r="AY1732" i="22"/>
  <c r="AX1732" i="22"/>
  <c r="BH1732" i="22" s="1"/>
  <c r="AW1732" i="22"/>
  <c r="E1732" i="22"/>
  <c r="D1732" i="22"/>
  <c r="C1732" i="22"/>
  <c r="BD1731" i="22"/>
  <c r="BA1731" i="22"/>
  <c r="J1731" i="35" s="1"/>
  <c r="P1731" i="35" s="1"/>
  <c r="AZ1731" i="22"/>
  <c r="AY1731" i="22"/>
  <c r="AX1731" i="22"/>
  <c r="BH1731" i="22" s="1"/>
  <c r="AW1731" i="22"/>
  <c r="E1731" i="22"/>
  <c r="D1731" i="22"/>
  <c r="C1731" i="22"/>
  <c r="BD1730" i="22"/>
  <c r="BA1730" i="22"/>
  <c r="AZ1730" i="22"/>
  <c r="AY1730" i="22"/>
  <c r="AX1730" i="22"/>
  <c r="BH1730" i="22" s="1"/>
  <c r="AW1730" i="22"/>
  <c r="E1730" i="22"/>
  <c r="D1730" i="22"/>
  <c r="C1730" i="22"/>
  <c r="BD1729" i="22"/>
  <c r="BA1729" i="22"/>
  <c r="J1729" i="35" s="1"/>
  <c r="P1729" i="35" s="1"/>
  <c r="AZ1729" i="22"/>
  <c r="AY1729" i="22"/>
  <c r="AX1729" i="22"/>
  <c r="BH1729" i="22" s="1"/>
  <c r="AW1729" i="22"/>
  <c r="E1729" i="22"/>
  <c r="D1729" i="22"/>
  <c r="C1729" i="22"/>
  <c r="BD1728" i="22"/>
  <c r="BA1728" i="22"/>
  <c r="AZ1728" i="22"/>
  <c r="I1728" i="35" s="1"/>
  <c r="AY1728" i="22"/>
  <c r="AX1728" i="22"/>
  <c r="BH1728" i="22" s="1"/>
  <c r="AW1728" i="22"/>
  <c r="E1728" i="22"/>
  <c r="D1728" i="22"/>
  <c r="C1728" i="22"/>
  <c r="BD1727" i="22"/>
  <c r="BA1727" i="22"/>
  <c r="J1727" i="35" s="1"/>
  <c r="P1727" i="35" s="1"/>
  <c r="AZ1727" i="22"/>
  <c r="I1727" i="35" s="1"/>
  <c r="AY1727" i="22"/>
  <c r="AX1727" i="22"/>
  <c r="BH1727" i="22" s="1"/>
  <c r="AW1727" i="22"/>
  <c r="E1727" i="22"/>
  <c r="D1727" i="22"/>
  <c r="C1727" i="22"/>
  <c r="BD1726" i="22"/>
  <c r="BA1726" i="22"/>
  <c r="J1726" i="35" s="1"/>
  <c r="P1726" i="35" s="1"/>
  <c r="AZ1726" i="22"/>
  <c r="I1726" i="35" s="1"/>
  <c r="AY1726" i="22"/>
  <c r="AX1726" i="22"/>
  <c r="BH1726" i="22" s="1"/>
  <c r="AW1726" i="22"/>
  <c r="E1726" i="22"/>
  <c r="D1726" i="22"/>
  <c r="C1726" i="22"/>
  <c r="BD1725" i="22"/>
  <c r="BA1725" i="22"/>
  <c r="J1725" i="35" s="1"/>
  <c r="P1725" i="35" s="1"/>
  <c r="AZ1725" i="22"/>
  <c r="I1725" i="35" s="1"/>
  <c r="AY1725" i="22"/>
  <c r="AX1725" i="22"/>
  <c r="BH1725" i="22" s="1"/>
  <c r="AW1725" i="22"/>
  <c r="E1725" i="22"/>
  <c r="D1725" i="22"/>
  <c r="C1725" i="22"/>
  <c r="BD1724" i="22"/>
  <c r="BA1724" i="22"/>
  <c r="J1724" i="35" s="1"/>
  <c r="P1724" i="35" s="1"/>
  <c r="AZ1724" i="22"/>
  <c r="I1724" i="35" s="1"/>
  <c r="AY1724" i="22"/>
  <c r="AX1724" i="22"/>
  <c r="BH1724" i="22" s="1"/>
  <c r="AW1724" i="22"/>
  <c r="E1724" i="22"/>
  <c r="D1724" i="22"/>
  <c r="C1724" i="22"/>
  <c r="BD1723" i="22"/>
  <c r="BA1723" i="22"/>
  <c r="J1723" i="35" s="1"/>
  <c r="P1723" i="35" s="1"/>
  <c r="AZ1723" i="22"/>
  <c r="AY1723" i="22"/>
  <c r="AX1723" i="22"/>
  <c r="BH1723" i="22" s="1"/>
  <c r="AW1723" i="22"/>
  <c r="E1723" i="22"/>
  <c r="D1723" i="22"/>
  <c r="C1723" i="22"/>
  <c r="BD1722" i="22"/>
  <c r="BA1722" i="22"/>
  <c r="AZ1722" i="22"/>
  <c r="AY1722" i="22"/>
  <c r="AX1722" i="22"/>
  <c r="BH1722" i="22" s="1"/>
  <c r="AW1722" i="22"/>
  <c r="E1722" i="22"/>
  <c r="D1722" i="22"/>
  <c r="C1722" i="22"/>
  <c r="BD1721" i="22"/>
  <c r="BA1721" i="22"/>
  <c r="J1721" i="35" s="1"/>
  <c r="P1721" i="35" s="1"/>
  <c r="AZ1721" i="22"/>
  <c r="AY1721" i="22"/>
  <c r="AX1721" i="22"/>
  <c r="BH1721" i="22" s="1"/>
  <c r="AW1721" i="22"/>
  <c r="E1721" i="22"/>
  <c r="D1721" i="22"/>
  <c r="C1721" i="22"/>
  <c r="BD1720" i="22"/>
  <c r="BD1719" i="22"/>
  <c r="BD1718" i="22"/>
  <c r="BD1717" i="22"/>
  <c r="BD1716" i="22"/>
  <c r="BD1715" i="22"/>
  <c r="BD1714" i="22"/>
  <c r="BD1713" i="22"/>
  <c r="BD1712" i="22"/>
  <c r="BD1711" i="22"/>
  <c r="BD1710" i="22"/>
  <c r="BA1710" i="22"/>
  <c r="J1710" i="35" s="1"/>
  <c r="P1710" i="35" s="1"/>
  <c r="AZ1710" i="22"/>
  <c r="I1710" i="35" s="1"/>
  <c r="AY1710" i="22"/>
  <c r="AX1710" i="22"/>
  <c r="BH1710" i="22" s="1"/>
  <c r="AW1710" i="22"/>
  <c r="E1710" i="22"/>
  <c r="D1710" i="22"/>
  <c r="C1710" i="22"/>
  <c r="BD1709" i="22"/>
  <c r="BA1709" i="22"/>
  <c r="J1709" i="35" s="1"/>
  <c r="P1709" i="35" s="1"/>
  <c r="AZ1709" i="22"/>
  <c r="I1709" i="35" s="1"/>
  <c r="AY1709" i="22"/>
  <c r="AX1709" i="22"/>
  <c r="BH1709" i="22" s="1"/>
  <c r="AW1709" i="22"/>
  <c r="E1709" i="22"/>
  <c r="D1709" i="22"/>
  <c r="C1709" i="22"/>
  <c r="BD1708" i="22"/>
  <c r="BA1708" i="22"/>
  <c r="J1708" i="35" s="1"/>
  <c r="P1708" i="35" s="1"/>
  <c r="AZ1708" i="22"/>
  <c r="I1708" i="35" s="1"/>
  <c r="AY1708" i="22"/>
  <c r="AX1708" i="22"/>
  <c r="BH1708" i="22" s="1"/>
  <c r="AW1708" i="22"/>
  <c r="E1708" i="22"/>
  <c r="D1708" i="22"/>
  <c r="C1708" i="22"/>
  <c r="BD1707" i="22"/>
  <c r="BA1707" i="22"/>
  <c r="J1707" i="35" s="1"/>
  <c r="P1707" i="35" s="1"/>
  <c r="AZ1707" i="22"/>
  <c r="AY1707" i="22"/>
  <c r="AX1707" i="22"/>
  <c r="BH1707" i="22" s="1"/>
  <c r="AW1707" i="22"/>
  <c r="E1707" i="22"/>
  <c r="D1707" i="22"/>
  <c r="C1707" i="22"/>
  <c r="BD1706" i="22"/>
  <c r="BA1706" i="22"/>
  <c r="AZ1706" i="22"/>
  <c r="I1706" i="35" s="1"/>
  <c r="AY1706" i="22"/>
  <c r="AX1706" i="22"/>
  <c r="BH1706" i="22" s="1"/>
  <c r="AW1706" i="22"/>
  <c r="E1706" i="22"/>
  <c r="D1706" i="22"/>
  <c r="C1706" i="22"/>
  <c r="BD1705" i="22"/>
  <c r="BA1705" i="22"/>
  <c r="AZ1705" i="22"/>
  <c r="AY1705" i="22"/>
  <c r="AX1705" i="22"/>
  <c r="BH1705" i="22" s="1"/>
  <c r="AW1705" i="22"/>
  <c r="E1705" i="22"/>
  <c r="D1705" i="22"/>
  <c r="C1705" i="22"/>
  <c r="BD1704" i="22"/>
  <c r="BA1704" i="22"/>
  <c r="AZ1704" i="22"/>
  <c r="I1704" i="35" s="1"/>
  <c r="AY1704" i="22"/>
  <c r="AX1704" i="22"/>
  <c r="BH1704" i="22" s="1"/>
  <c r="AW1704" i="22"/>
  <c r="E1704" i="22"/>
  <c r="D1704" i="22"/>
  <c r="C1704" i="22"/>
  <c r="BD1703" i="22"/>
  <c r="BA1703" i="22"/>
  <c r="J1703" i="35" s="1"/>
  <c r="P1703" i="35" s="1"/>
  <c r="AZ1703" i="22"/>
  <c r="I1703" i="35" s="1"/>
  <c r="AY1703" i="22"/>
  <c r="AX1703" i="22"/>
  <c r="BH1703" i="22" s="1"/>
  <c r="AW1703" i="22"/>
  <c r="E1703" i="22"/>
  <c r="D1703" i="22"/>
  <c r="C1703" i="22"/>
  <c r="BD1702" i="22"/>
  <c r="BA1702" i="22"/>
  <c r="J1702" i="35" s="1"/>
  <c r="P1702" i="35" s="1"/>
  <c r="AZ1702" i="22"/>
  <c r="I1702" i="35" s="1"/>
  <c r="AY1702" i="22"/>
  <c r="AX1702" i="22"/>
  <c r="BH1702" i="22" s="1"/>
  <c r="AW1702" i="22"/>
  <c r="E1702" i="22"/>
  <c r="D1702" i="22"/>
  <c r="C1702" i="22"/>
  <c r="BD1701" i="22"/>
  <c r="BA1701" i="22"/>
  <c r="J1701" i="35" s="1"/>
  <c r="P1701" i="35" s="1"/>
  <c r="AZ1701" i="22"/>
  <c r="I1701" i="35" s="1"/>
  <c r="AY1701" i="22"/>
  <c r="AX1701" i="22"/>
  <c r="BH1701" i="22" s="1"/>
  <c r="AW1701" i="22"/>
  <c r="E1701" i="22"/>
  <c r="D1701" i="22"/>
  <c r="C1701" i="22"/>
  <c r="BD1700" i="22"/>
  <c r="BA1700" i="22"/>
  <c r="J1700" i="35" s="1"/>
  <c r="P1700" i="35" s="1"/>
  <c r="AZ1700" i="22"/>
  <c r="I1700" i="35" s="1"/>
  <c r="AY1700" i="22"/>
  <c r="AX1700" i="22"/>
  <c r="BH1700" i="22" s="1"/>
  <c r="AW1700" i="22"/>
  <c r="E1700" i="22"/>
  <c r="D1700" i="22"/>
  <c r="C1700" i="22"/>
  <c r="BD1699" i="22"/>
  <c r="BA1699" i="22"/>
  <c r="J1699" i="35" s="1"/>
  <c r="P1699" i="35" s="1"/>
  <c r="AZ1699" i="22"/>
  <c r="AY1699" i="22"/>
  <c r="AX1699" i="22"/>
  <c r="BH1699" i="22" s="1"/>
  <c r="AW1699" i="22"/>
  <c r="E1699" i="22"/>
  <c r="D1699" i="22"/>
  <c r="C1699" i="22"/>
  <c r="BD1698" i="22"/>
  <c r="BA1698" i="22"/>
  <c r="AZ1698" i="22"/>
  <c r="I1698" i="35" s="1"/>
  <c r="AY1698" i="22"/>
  <c r="AX1698" i="22"/>
  <c r="BH1698" i="22" s="1"/>
  <c r="AW1698" i="22"/>
  <c r="E1698" i="22"/>
  <c r="D1698" i="22"/>
  <c r="C1698" i="22"/>
  <c r="BD1697" i="22"/>
  <c r="BA1697" i="22"/>
  <c r="AZ1697" i="22"/>
  <c r="AY1697" i="22"/>
  <c r="AX1697" i="22"/>
  <c r="BH1697" i="22" s="1"/>
  <c r="AW1697" i="22"/>
  <c r="E1697" i="22"/>
  <c r="D1697" i="22"/>
  <c r="C1697" i="22"/>
  <c r="BD1696" i="22"/>
  <c r="BA1696" i="22"/>
  <c r="AZ1696" i="22"/>
  <c r="I1696" i="35" s="1"/>
  <c r="AY1696" i="22"/>
  <c r="AX1696" i="22"/>
  <c r="BH1696" i="22" s="1"/>
  <c r="AW1696" i="22"/>
  <c r="E1696" i="22"/>
  <c r="D1696" i="22"/>
  <c r="C1696" i="22"/>
  <c r="BD1695" i="22"/>
  <c r="BA1695" i="22"/>
  <c r="J1695" i="35" s="1"/>
  <c r="P1695" i="35" s="1"/>
  <c r="AZ1695" i="22"/>
  <c r="I1695" i="35" s="1"/>
  <c r="AY1695" i="22"/>
  <c r="AX1695" i="22"/>
  <c r="BH1695" i="22" s="1"/>
  <c r="AW1695" i="22"/>
  <c r="E1695" i="22"/>
  <c r="D1695" i="22"/>
  <c r="C1695" i="22"/>
  <c r="BD1694" i="22"/>
  <c r="BA1694" i="22"/>
  <c r="J1694" i="35" s="1"/>
  <c r="P1694" i="35" s="1"/>
  <c r="AZ1694" i="22"/>
  <c r="I1694" i="35" s="1"/>
  <c r="AY1694" i="22"/>
  <c r="AX1694" i="22"/>
  <c r="BH1694" i="22" s="1"/>
  <c r="AW1694" i="22"/>
  <c r="E1694" i="22"/>
  <c r="D1694" i="22"/>
  <c r="C1694" i="22"/>
  <c r="BD1693" i="22"/>
  <c r="BA1693" i="22"/>
  <c r="J1693" i="35" s="1"/>
  <c r="P1693" i="35" s="1"/>
  <c r="AZ1693" i="22"/>
  <c r="I1693" i="35" s="1"/>
  <c r="AY1693" i="22"/>
  <c r="AX1693" i="22"/>
  <c r="BH1693" i="22" s="1"/>
  <c r="AW1693" i="22"/>
  <c r="E1693" i="22"/>
  <c r="D1693" i="22"/>
  <c r="C1693" i="22"/>
  <c r="BD1692" i="22"/>
  <c r="BA1692" i="22"/>
  <c r="J1692" i="35" s="1"/>
  <c r="P1692" i="35" s="1"/>
  <c r="AZ1692" i="22"/>
  <c r="I1692" i="35" s="1"/>
  <c r="AY1692" i="22"/>
  <c r="AX1692" i="22"/>
  <c r="BH1692" i="22" s="1"/>
  <c r="AW1692" i="22"/>
  <c r="E1692" i="22"/>
  <c r="D1692" i="22"/>
  <c r="C1692" i="22"/>
  <c r="BD1691" i="22"/>
  <c r="BA1691" i="22"/>
  <c r="J1691" i="35" s="1"/>
  <c r="P1691" i="35" s="1"/>
  <c r="AZ1691" i="22"/>
  <c r="AY1691" i="22"/>
  <c r="AX1691" i="22"/>
  <c r="BH1691" i="22" s="1"/>
  <c r="AW1691" i="22"/>
  <c r="E1691" i="22"/>
  <c r="D1691" i="22"/>
  <c r="C1691" i="22"/>
  <c r="BD1690" i="22"/>
  <c r="BA1690" i="22"/>
  <c r="AZ1690" i="22"/>
  <c r="I1690" i="35" s="1"/>
  <c r="AY1690" i="22"/>
  <c r="AX1690" i="22"/>
  <c r="BH1690" i="22" s="1"/>
  <c r="AW1690" i="22"/>
  <c r="E1690" i="22"/>
  <c r="D1690" i="22"/>
  <c r="C1690" i="22"/>
  <c r="BD1689" i="22"/>
  <c r="BA1689" i="22"/>
  <c r="J1689" i="35" s="1"/>
  <c r="P1689" i="35" s="1"/>
  <c r="AZ1689" i="22"/>
  <c r="AY1689" i="22"/>
  <c r="AX1689" i="22"/>
  <c r="BH1689" i="22" s="1"/>
  <c r="AW1689" i="22"/>
  <c r="E1689" i="22"/>
  <c r="D1689" i="22"/>
  <c r="C1689" i="22"/>
  <c r="BD1688" i="22"/>
  <c r="BA1688" i="22"/>
  <c r="AZ1688" i="22"/>
  <c r="I1688" i="35" s="1"/>
  <c r="AY1688" i="22"/>
  <c r="AX1688" i="22"/>
  <c r="BH1688" i="22" s="1"/>
  <c r="AW1688" i="22"/>
  <c r="E1688" i="22"/>
  <c r="D1688" i="22"/>
  <c r="C1688" i="22"/>
  <c r="BD1687" i="22"/>
  <c r="BA1687" i="22"/>
  <c r="J1687" i="35" s="1"/>
  <c r="P1687" i="35" s="1"/>
  <c r="AZ1687" i="22"/>
  <c r="I1687" i="35" s="1"/>
  <c r="AY1687" i="22"/>
  <c r="AX1687" i="22"/>
  <c r="BH1687" i="22" s="1"/>
  <c r="AW1687" i="22"/>
  <c r="E1687" i="22"/>
  <c r="D1687" i="22"/>
  <c r="C1687" i="22"/>
  <c r="BD1686" i="22"/>
  <c r="BA1686" i="22"/>
  <c r="J1686" i="35" s="1"/>
  <c r="P1686" i="35" s="1"/>
  <c r="AZ1686" i="22"/>
  <c r="I1686" i="35" s="1"/>
  <c r="AY1686" i="22"/>
  <c r="AX1686" i="22"/>
  <c r="BH1686" i="22" s="1"/>
  <c r="AW1686" i="22"/>
  <c r="E1686" i="22"/>
  <c r="D1686" i="22"/>
  <c r="C1686" i="22"/>
  <c r="BD1685" i="22"/>
  <c r="BA1685" i="22"/>
  <c r="J1685" i="35" s="1"/>
  <c r="P1685" i="35" s="1"/>
  <c r="AZ1685" i="22"/>
  <c r="I1685" i="35" s="1"/>
  <c r="AY1685" i="22"/>
  <c r="AX1685" i="22"/>
  <c r="BH1685" i="22" s="1"/>
  <c r="AW1685" i="22"/>
  <c r="E1685" i="22"/>
  <c r="D1685" i="22"/>
  <c r="C1685" i="22"/>
  <c r="BD1684" i="22"/>
  <c r="BA1684" i="22"/>
  <c r="J1684" i="35" s="1"/>
  <c r="P1684" i="35" s="1"/>
  <c r="AZ1684" i="22"/>
  <c r="I1684" i="35" s="1"/>
  <c r="AY1684" i="22"/>
  <c r="AX1684" i="22"/>
  <c r="BH1684" i="22" s="1"/>
  <c r="AW1684" i="22"/>
  <c r="E1684" i="22"/>
  <c r="D1684" i="22"/>
  <c r="C1684" i="22"/>
  <c r="BD1683" i="22"/>
  <c r="BA1683" i="22"/>
  <c r="J1683" i="35" s="1"/>
  <c r="P1683" i="35" s="1"/>
  <c r="AZ1683" i="22"/>
  <c r="AY1683" i="22"/>
  <c r="AX1683" i="22"/>
  <c r="BH1683" i="22" s="1"/>
  <c r="AW1683" i="22"/>
  <c r="E1683" i="22"/>
  <c r="D1683" i="22"/>
  <c r="C1683" i="22"/>
  <c r="BD1682" i="22"/>
  <c r="BA1682" i="22"/>
  <c r="AZ1682" i="22"/>
  <c r="I1682" i="35" s="1"/>
  <c r="AY1682" i="22"/>
  <c r="AX1682" i="22"/>
  <c r="BH1682" i="22" s="1"/>
  <c r="AW1682" i="22"/>
  <c r="E1682" i="22"/>
  <c r="D1682" i="22"/>
  <c r="C1682" i="22"/>
  <c r="BD1681" i="22"/>
  <c r="BA1681" i="22"/>
  <c r="J1681" i="35" s="1"/>
  <c r="P1681" i="35" s="1"/>
  <c r="AZ1681" i="22"/>
  <c r="AY1681" i="22"/>
  <c r="AX1681" i="22"/>
  <c r="BH1681" i="22" s="1"/>
  <c r="AW1681" i="22"/>
  <c r="E1681" i="22"/>
  <c r="D1681" i="22"/>
  <c r="C1681" i="22"/>
  <c r="BD1680" i="22"/>
  <c r="BA1680" i="22"/>
  <c r="AZ1680" i="22"/>
  <c r="I1680" i="35" s="1"/>
  <c r="AY1680" i="22"/>
  <c r="AX1680" i="22"/>
  <c r="BH1680" i="22" s="1"/>
  <c r="AW1680" i="22"/>
  <c r="E1680" i="22"/>
  <c r="D1680" i="22"/>
  <c r="C1680" i="22"/>
  <c r="BD1679" i="22"/>
  <c r="BA1679" i="22"/>
  <c r="J1679" i="35" s="1"/>
  <c r="P1679" i="35" s="1"/>
  <c r="AZ1679" i="22"/>
  <c r="I1679" i="35" s="1"/>
  <c r="AY1679" i="22"/>
  <c r="AX1679" i="22"/>
  <c r="BH1679" i="22" s="1"/>
  <c r="AW1679" i="22"/>
  <c r="E1679" i="22"/>
  <c r="D1679" i="22"/>
  <c r="C1679" i="22"/>
  <c r="BD1678" i="22"/>
  <c r="BA1678" i="22"/>
  <c r="J1678" i="35" s="1"/>
  <c r="P1678" i="35" s="1"/>
  <c r="AZ1678" i="22"/>
  <c r="I1678" i="35" s="1"/>
  <c r="AY1678" i="22"/>
  <c r="AX1678" i="22"/>
  <c r="BH1678" i="22" s="1"/>
  <c r="AW1678" i="22"/>
  <c r="E1678" i="22"/>
  <c r="D1678" i="22"/>
  <c r="C1678" i="22"/>
  <c r="BD1677" i="22"/>
  <c r="BA1677" i="22"/>
  <c r="J1677" i="35" s="1"/>
  <c r="P1677" i="35" s="1"/>
  <c r="AZ1677" i="22"/>
  <c r="I1677" i="35" s="1"/>
  <c r="AY1677" i="22"/>
  <c r="AX1677" i="22"/>
  <c r="BH1677" i="22" s="1"/>
  <c r="AW1677" i="22"/>
  <c r="E1677" i="22"/>
  <c r="D1677" i="22"/>
  <c r="C1677" i="22"/>
  <c r="BD1676" i="22"/>
  <c r="BA1676" i="22"/>
  <c r="J1676" i="35" s="1"/>
  <c r="P1676" i="35" s="1"/>
  <c r="AZ1676" i="22"/>
  <c r="I1676" i="35" s="1"/>
  <c r="AY1676" i="22"/>
  <c r="AX1676" i="22"/>
  <c r="BH1676" i="22" s="1"/>
  <c r="AW1676" i="22"/>
  <c r="E1676" i="22"/>
  <c r="D1676" i="22"/>
  <c r="C1676" i="22"/>
  <c r="BD1675" i="22"/>
  <c r="BD1674" i="22"/>
  <c r="BD1673" i="22"/>
  <c r="BD1672" i="22"/>
  <c r="BD1671" i="22"/>
  <c r="BD1670" i="22"/>
  <c r="BD1669" i="22"/>
  <c r="BD1668" i="22"/>
  <c r="BD1667" i="22"/>
  <c r="BD1666" i="22"/>
  <c r="BD1665" i="22"/>
  <c r="BA1665" i="22"/>
  <c r="J1665" i="35" s="1"/>
  <c r="P1665" i="35" s="1"/>
  <c r="AZ1665" i="22"/>
  <c r="I1665" i="35" s="1"/>
  <c r="AY1665" i="22"/>
  <c r="AX1665" i="22"/>
  <c r="BH1665" i="22" s="1"/>
  <c r="AW1665" i="22"/>
  <c r="E1665" i="22"/>
  <c r="D1665" i="22"/>
  <c r="C1665" i="22"/>
  <c r="BD1664" i="22"/>
  <c r="BA1664" i="22"/>
  <c r="J1664" i="35" s="1"/>
  <c r="P1664" i="35" s="1"/>
  <c r="AZ1664" i="22"/>
  <c r="I1664" i="35" s="1"/>
  <c r="AY1664" i="22"/>
  <c r="AX1664" i="22"/>
  <c r="BH1664" i="22" s="1"/>
  <c r="AW1664" i="22"/>
  <c r="E1664" i="22"/>
  <c r="D1664" i="22"/>
  <c r="C1664" i="22"/>
  <c r="BD1663" i="22"/>
  <c r="BA1663" i="22"/>
  <c r="J1663" i="35" s="1"/>
  <c r="P1663" i="35" s="1"/>
  <c r="AZ1663" i="22"/>
  <c r="I1663" i="35" s="1"/>
  <c r="AY1663" i="22"/>
  <c r="AX1663" i="22"/>
  <c r="BH1663" i="22" s="1"/>
  <c r="AW1663" i="22"/>
  <c r="E1663" i="22"/>
  <c r="D1663" i="22"/>
  <c r="C1663" i="22"/>
  <c r="BD1662" i="22"/>
  <c r="BA1662" i="22"/>
  <c r="J1662" i="35" s="1"/>
  <c r="P1662" i="35" s="1"/>
  <c r="AZ1662" i="22"/>
  <c r="I1662" i="35" s="1"/>
  <c r="AY1662" i="22"/>
  <c r="AX1662" i="22"/>
  <c r="BH1662" i="22" s="1"/>
  <c r="AW1662" i="22"/>
  <c r="E1662" i="22"/>
  <c r="D1662" i="22"/>
  <c r="C1662" i="22"/>
  <c r="BD1661" i="22"/>
  <c r="BA1661" i="22"/>
  <c r="J1661" i="35" s="1"/>
  <c r="P1661" i="35" s="1"/>
  <c r="AZ1661" i="22"/>
  <c r="I1661" i="35" s="1"/>
  <c r="AY1661" i="22"/>
  <c r="AX1661" i="22"/>
  <c r="BH1661" i="22" s="1"/>
  <c r="AW1661" i="22"/>
  <c r="E1661" i="22"/>
  <c r="D1661" i="22"/>
  <c r="C1661" i="22"/>
  <c r="BD1660" i="22"/>
  <c r="BA1660" i="22"/>
  <c r="J1660" i="35" s="1"/>
  <c r="P1660" i="35" s="1"/>
  <c r="AY1660" i="22"/>
  <c r="AZ1660" i="22" s="1"/>
  <c r="I1660" i="35" s="1"/>
  <c r="AW1660" i="22"/>
  <c r="E1660" i="22"/>
  <c r="D1660" i="22"/>
  <c r="C1660" i="22"/>
  <c r="BD1659" i="22"/>
  <c r="BA1659" i="22"/>
  <c r="J1659" i="35" s="1"/>
  <c r="P1659" i="35" s="1"/>
  <c r="AY1659" i="22"/>
  <c r="AZ1659" i="22" s="1"/>
  <c r="I1659" i="35" s="1"/>
  <c r="AW1659" i="22"/>
  <c r="E1659" i="22"/>
  <c r="D1659" i="22"/>
  <c r="C1659" i="22"/>
  <c r="BD1658" i="22"/>
  <c r="BA1658" i="22"/>
  <c r="J1658" i="35" s="1"/>
  <c r="P1658" i="35" s="1"/>
  <c r="AY1658" i="22"/>
  <c r="AZ1658" i="22" s="1"/>
  <c r="I1658" i="35" s="1"/>
  <c r="AW1658" i="22"/>
  <c r="E1658" i="22"/>
  <c r="D1658" i="22"/>
  <c r="C1658" i="22"/>
  <c r="BD1657" i="22"/>
  <c r="BA1657" i="22"/>
  <c r="J1657" i="35" s="1"/>
  <c r="P1657" i="35" s="1"/>
  <c r="AY1657" i="22"/>
  <c r="AZ1657" i="22" s="1"/>
  <c r="I1657" i="35" s="1"/>
  <c r="AW1657" i="22"/>
  <c r="E1657" i="22"/>
  <c r="D1657" i="22"/>
  <c r="C1657" i="22"/>
  <c r="BD1656" i="22"/>
  <c r="BA1656" i="22"/>
  <c r="J1656" i="35" s="1"/>
  <c r="P1656" i="35" s="1"/>
  <c r="AY1656" i="22"/>
  <c r="AZ1656" i="22" s="1"/>
  <c r="I1656" i="35" s="1"/>
  <c r="AW1656" i="22"/>
  <c r="E1656" i="22"/>
  <c r="D1656" i="22"/>
  <c r="C1656" i="22"/>
  <c r="BD1655" i="22"/>
  <c r="BA1655" i="22"/>
  <c r="AZ1655" i="22"/>
  <c r="I1655" i="35" s="1"/>
  <c r="AY1655" i="22"/>
  <c r="AX1655" i="22"/>
  <c r="BH1655" i="22" s="1"/>
  <c r="AW1655" i="22"/>
  <c r="E1655" i="22"/>
  <c r="D1655" i="22"/>
  <c r="C1655" i="22"/>
  <c r="BD1654" i="22"/>
  <c r="BA1654" i="22"/>
  <c r="J1654" i="35" s="1"/>
  <c r="P1654" i="35" s="1"/>
  <c r="AZ1654" i="22"/>
  <c r="I1654" i="35" s="1"/>
  <c r="AY1654" i="22"/>
  <c r="AX1654" i="22"/>
  <c r="BH1654" i="22" s="1"/>
  <c r="AW1654" i="22"/>
  <c r="E1654" i="22"/>
  <c r="D1654" i="22"/>
  <c r="C1654" i="22"/>
  <c r="BD1653" i="22"/>
  <c r="BA1653" i="22"/>
  <c r="J1653" i="35" s="1"/>
  <c r="P1653" i="35" s="1"/>
  <c r="AZ1653" i="22"/>
  <c r="I1653" i="35" s="1"/>
  <c r="AY1653" i="22"/>
  <c r="AW1653" i="22"/>
  <c r="E1653" i="22"/>
  <c r="D1653" i="22"/>
  <c r="C1653" i="22"/>
  <c r="BD1652" i="22"/>
  <c r="BA1652" i="22"/>
  <c r="J1652" i="35" s="1"/>
  <c r="P1652" i="35" s="1"/>
  <c r="AZ1652" i="22"/>
  <c r="I1652" i="35" s="1"/>
  <c r="AY1652" i="22"/>
  <c r="AW1652" i="22"/>
  <c r="E1652" i="22"/>
  <c r="D1652" i="22"/>
  <c r="C1652" i="22"/>
  <c r="BD1651" i="22"/>
  <c r="BA1651" i="22"/>
  <c r="J1651" i="35" s="1"/>
  <c r="P1651" i="35" s="1"/>
  <c r="AZ1651" i="22"/>
  <c r="I1651" i="35" s="1"/>
  <c r="AY1651" i="22"/>
  <c r="AW1651" i="22"/>
  <c r="E1651" i="22"/>
  <c r="D1651" i="22"/>
  <c r="C1651" i="22"/>
  <c r="BD1650" i="22"/>
  <c r="AX1650" i="22" s="1"/>
  <c r="BA1650" i="22"/>
  <c r="J1650" i="35" s="1"/>
  <c r="P1650" i="35" s="1"/>
  <c r="AY1650" i="22"/>
  <c r="AZ1650" i="22" s="1"/>
  <c r="I1650" i="35" s="1"/>
  <c r="AW1650" i="22"/>
  <c r="E1650" i="22"/>
  <c r="D1650" i="22"/>
  <c r="C1650" i="22"/>
  <c r="BD1649" i="22"/>
  <c r="BA1649" i="22"/>
  <c r="J1649" i="35" s="1"/>
  <c r="P1649" i="35" s="1"/>
  <c r="AY1649" i="22"/>
  <c r="AZ1649" i="22" s="1"/>
  <c r="I1649" i="35" s="1"/>
  <c r="AW1649" i="22"/>
  <c r="E1649" i="22"/>
  <c r="D1649" i="22"/>
  <c r="C1649" i="22"/>
  <c r="BD1648" i="22"/>
  <c r="BA1648" i="22"/>
  <c r="AZ1648" i="22"/>
  <c r="I1648" i="35" s="1"/>
  <c r="AY1648" i="22"/>
  <c r="AX1648" i="22"/>
  <c r="BH1648" i="22" s="1"/>
  <c r="AW1648" i="22"/>
  <c r="E1648" i="22"/>
  <c r="D1648" i="22"/>
  <c r="C1648" i="22"/>
  <c r="BD1647" i="22"/>
  <c r="BA1647" i="22"/>
  <c r="J1647" i="35" s="1"/>
  <c r="P1647" i="35" s="1"/>
  <c r="AZ1647" i="22"/>
  <c r="I1647" i="35" s="1"/>
  <c r="AY1647" i="22"/>
  <c r="AX1647" i="22"/>
  <c r="BH1647" i="22" s="1"/>
  <c r="AW1647" i="22"/>
  <c r="E1647" i="22"/>
  <c r="D1647" i="22"/>
  <c r="C1647" i="22"/>
  <c r="BD1646" i="22"/>
  <c r="BA1646" i="22"/>
  <c r="J1646" i="35" s="1"/>
  <c r="P1646" i="35" s="1"/>
  <c r="AZ1646" i="22"/>
  <c r="I1646" i="35" s="1"/>
  <c r="AY1646" i="22"/>
  <c r="AX1646" i="22"/>
  <c r="BH1646" i="22" s="1"/>
  <c r="AW1646" i="22"/>
  <c r="E1646" i="22"/>
  <c r="D1646" i="22"/>
  <c r="C1646" i="22"/>
  <c r="BD1645" i="22"/>
  <c r="BA1645" i="22"/>
  <c r="J1645" i="35" s="1"/>
  <c r="P1645" i="35" s="1"/>
  <c r="AZ1645" i="22"/>
  <c r="I1645" i="35" s="1"/>
  <c r="AY1645" i="22"/>
  <c r="AX1645" i="22"/>
  <c r="BH1645" i="22" s="1"/>
  <c r="AW1645" i="22"/>
  <c r="E1645" i="22"/>
  <c r="D1645" i="22"/>
  <c r="C1645" i="22"/>
  <c r="BD1644" i="22"/>
  <c r="BA1644" i="22"/>
  <c r="J1644" i="35" s="1"/>
  <c r="P1644" i="35" s="1"/>
  <c r="AZ1644" i="22"/>
  <c r="I1644" i="35" s="1"/>
  <c r="AY1644" i="22"/>
  <c r="AX1644" i="22"/>
  <c r="BH1644" i="22" s="1"/>
  <c r="AW1644" i="22"/>
  <c r="E1644" i="22"/>
  <c r="D1644" i="22"/>
  <c r="C1644" i="22"/>
  <c r="BD1643" i="22"/>
  <c r="BA1643" i="22"/>
  <c r="J1643" i="35" s="1"/>
  <c r="P1643" i="35" s="1"/>
  <c r="AZ1643" i="22"/>
  <c r="I1643" i="35" s="1"/>
  <c r="AY1643" i="22"/>
  <c r="AX1643" i="22"/>
  <c r="BH1643" i="22" s="1"/>
  <c r="AW1643" i="22"/>
  <c r="E1643" i="22"/>
  <c r="D1643" i="22"/>
  <c r="C1643" i="22"/>
  <c r="BD1642" i="22"/>
  <c r="BA1642" i="22"/>
  <c r="J1642" i="35" s="1"/>
  <c r="P1642" i="35" s="1"/>
  <c r="AZ1642" i="22"/>
  <c r="I1642" i="35" s="1"/>
  <c r="AY1642" i="22"/>
  <c r="AX1642" i="22"/>
  <c r="BH1642" i="22" s="1"/>
  <c r="AW1642" i="22"/>
  <c r="E1642" i="22"/>
  <c r="D1642" i="22"/>
  <c r="C1642" i="22"/>
  <c r="BD1641" i="22"/>
  <c r="BA1641" i="22"/>
  <c r="J1641" i="35" s="1"/>
  <c r="P1641" i="35" s="1"/>
  <c r="AZ1641" i="22"/>
  <c r="I1641" i="35" s="1"/>
  <c r="AY1641" i="22"/>
  <c r="AX1641" i="22"/>
  <c r="BH1641" i="22" s="1"/>
  <c r="AW1641" i="22"/>
  <c r="E1641" i="22"/>
  <c r="D1641" i="22"/>
  <c r="C1641" i="22"/>
  <c r="BD1640" i="22"/>
  <c r="BA1640" i="22"/>
  <c r="AZ1640" i="22"/>
  <c r="I1640" i="35" s="1"/>
  <c r="AY1640" i="22"/>
  <c r="AX1640" i="22"/>
  <c r="BH1640" i="22" s="1"/>
  <c r="AW1640" i="22"/>
  <c r="E1640" i="22"/>
  <c r="D1640" i="22"/>
  <c r="C1640" i="22"/>
  <c r="BD1639" i="22"/>
  <c r="BA1639" i="22"/>
  <c r="J1639" i="35" s="1"/>
  <c r="P1639" i="35" s="1"/>
  <c r="AY1639" i="22"/>
  <c r="AZ1639" i="22" s="1"/>
  <c r="I1639" i="35" s="1"/>
  <c r="AW1639" i="22"/>
  <c r="E1639" i="22"/>
  <c r="D1639" i="22"/>
  <c r="C1639" i="22"/>
  <c r="BD1638" i="22"/>
  <c r="BA1638" i="22"/>
  <c r="J1638" i="35" s="1"/>
  <c r="P1638" i="35" s="1"/>
  <c r="AY1638" i="22"/>
  <c r="AZ1638" i="22" s="1"/>
  <c r="I1638" i="35" s="1"/>
  <c r="AW1638" i="22"/>
  <c r="E1638" i="22"/>
  <c r="D1638" i="22"/>
  <c r="C1638" i="22"/>
  <c r="BD1637" i="22"/>
  <c r="BA1637" i="22"/>
  <c r="AY1637" i="22"/>
  <c r="AZ1637" i="22" s="1"/>
  <c r="I1637" i="35" s="1"/>
  <c r="AW1637" i="22"/>
  <c r="E1637" i="22"/>
  <c r="D1637" i="22"/>
  <c r="C1637" i="22"/>
  <c r="BD1636" i="22"/>
  <c r="BA1636" i="22"/>
  <c r="J1636" i="35" s="1"/>
  <c r="P1636" i="35" s="1"/>
  <c r="AY1636" i="22"/>
  <c r="AZ1636" i="22" s="1"/>
  <c r="I1636" i="35" s="1"/>
  <c r="AW1636" i="22"/>
  <c r="E1636" i="22"/>
  <c r="D1636" i="22"/>
  <c r="C1636" i="22"/>
  <c r="BD1635" i="22"/>
  <c r="BA1635" i="22"/>
  <c r="J1635" i="35" s="1"/>
  <c r="P1635" i="35" s="1"/>
  <c r="AY1635" i="22"/>
  <c r="AZ1635" i="22" s="1"/>
  <c r="I1635" i="35" s="1"/>
  <c r="AW1635" i="22"/>
  <c r="E1635" i="22"/>
  <c r="D1635" i="22"/>
  <c r="C1635" i="22"/>
  <c r="BD1634" i="22"/>
  <c r="BA1634" i="22"/>
  <c r="J1634" i="35" s="1"/>
  <c r="P1634" i="35" s="1"/>
  <c r="AZ1634" i="22"/>
  <c r="I1634" i="35" s="1"/>
  <c r="AY1634" i="22"/>
  <c r="AX1634" i="22"/>
  <c r="BH1634" i="22" s="1"/>
  <c r="AW1634" i="22"/>
  <c r="E1634" i="22"/>
  <c r="D1634" i="22"/>
  <c r="C1634" i="22"/>
  <c r="BD1633" i="22"/>
  <c r="BA1633" i="22"/>
  <c r="J1633" i="35" s="1"/>
  <c r="P1633" i="35" s="1"/>
  <c r="AZ1633" i="22"/>
  <c r="I1633" i="35" s="1"/>
  <c r="AY1633" i="22"/>
  <c r="AX1633" i="22"/>
  <c r="BH1633" i="22" s="1"/>
  <c r="AW1633" i="22"/>
  <c r="E1633" i="22"/>
  <c r="D1633" i="22"/>
  <c r="C1633" i="22"/>
  <c r="BD1632" i="22"/>
  <c r="BA1632" i="22"/>
  <c r="J1632" i="35" s="1"/>
  <c r="P1632" i="35" s="1"/>
  <c r="AY1632" i="22"/>
  <c r="AZ1632" i="22" s="1"/>
  <c r="I1632" i="35" s="1"/>
  <c r="AW1632" i="22"/>
  <c r="E1632" i="22"/>
  <c r="D1632" i="22"/>
  <c r="C1632" i="22"/>
  <c r="BD1631" i="22"/>
  <c r="BA1631" i="22"/>
  <c r="J1631" i="35" s="1"/>
  <c r="P1631" i="35" s="1"/>
  <c r="AY1631" i="22"/>
  <c r="AZ1631" i="22" s="1"/>
  <c r="I1631" i="35" s="1"/>
  <c r="AW1631" i="22"/>
  <c r="E1631" i="22"/>
  <c r="D1631" i="22"/>
  <c r="C1631" i="22"/>
  <c r="BD1630" i="22"/>
  <c r="BD1629" i="22"/>
  <c r="BD1628" i="22"/>
  <c r="BD1627" i="22"/>
  <c r="BD1626" i="22"/>
  <c r="BD1625" i="22"/>
  <c r="BD1624" i="22"/>
  <c r="BD1623" i="22"/>
  <c r="BD1622" i="22"/>
  <c r="BD1621" i="22"/>
  <c r="BD1620" i="22"/>
  <c r="BA1620" i="22"/>
  <c r="J1620" i="35" s="1"/>
  <c r="P1620" i="35" s="1"/>
  <c r="AZ1620" i="22"/>
  <c r="AY1620" i="22"/>
  <c r="AX1620" i="22"/>
  <c r="BH1620" i="22" s="1"/>
  <c r="AW1620" i="22"/>
  <c r="E1620" i="22"/>
  <c r="D1620" i="22"/>
  <c r="C1620" i="22"/>
  <c r="BD1619" i="22"/>
  <c r="BA1619" i="22"/>
  <c r="AZ1619" i="22"/>
  <c r="AY1619" i="22"/>
  <c r="AX1619" i="22"/>
  <c r="BH1619" i="22" s="1"/>
  <c r="AW1619" i="22"/>
  <c r="E1619" i="22"/>
  <c r="D1619" i="22"/>
  <c r="C1619" i="22"/>
  <c r="BD1618" i="22"/>
  <c r="BA1618" i="22"/>
  <c r="AZ1618" i="22"/>
  <c r="AY1618" i="22"/>
  <c r="AX1618" i="22"/>
  <c r="BH1618" i="22" s="1"/>
  <c r="AW1618" i="22"/>
  <c r="E1618" i="22"/>
  <c r="D1618" i="22"/>
  <c r="C1618" i="22"/>
  <c r="BD1617" i="22"/>
  <c r="BA1617" i="22"/>
  <c r="AZ1617" i="22"/>
  <c r="I1617" i="35" s="1"/>
  <c r="AY1617" i="22"/>
  <c r="AX1617" i="22"/>
  <c r="BH1617" i="22" s="1"/>
  <c r="AW1617" i="22"/>
  <c r="E1617" i="22"/>
  <c r="D1617" i="22"/>
  <c r="C1617" i="22"/>
  <c r="BD1616" i="22"/>
  <c r="BA1616" i="22"/>
  <c r="J1616" i="35" s="1"/>
  <c r="P1616" i="35" s="1"/>
  <c r="AZ1616" i="22"/>
  <c r="I1616" i="35" s="1"/>
  <c r="AY1616" i="22"/>
  <c r="AX1616" i="22"/>
  <c r="BH1616" i="22" s="1"/>
  <c r="AW1616" i="22"/>
  <c r="E1616" i="22"/>
  <c r="D1616" i="22"/>
  <c r="C1616" i="22"/>
  <c r="BD1615" i="22"/>
  <c r="BA1615" i="22"/>
  <c r="J1615" i="35" s="1"/>
  <c r="P1615" i="35" s="1"/>
  <c r="AY1615" i="22"/>
  <c r="AZ1615" i="22" s="1"/>
  <c r="I1615" i="35" s="1"/>
  <c r="AW1615" i="22"/>
  <c r="E1615" i="22"/>
  <c r="D1615" i="22"/>
  <c r="C1615" i="22"/>
  <c r="BD1614" i="22"/>
  <c r="BA1614" i="22"/>
  <c r="J1614" i="35" s="1"/>
  <c r="P1614" i="35" s="1"/>
  <c r="AY1614" i="22"/>
  <c r="AZ1614" i="22" s="1"/>
  <c r="I1614" i="35" s="1"/>
  <c r="AW1614" i="22"/>
  <c r="E1614" i="22"/>
  <c r="D1614" i="22"/>
  <c r="C1614" i="22"/>
  <c r="BD1613" i="22"/>
  <c r="BA1613" i="22"/>
  <c r="AY1613" i="22"/>
  <c r="AZ1613" i="22" s="1"/>
  <c r="I1613" i="35" s="1"/>
  <c r="AW1613" i="22"/>
  <c r="E1613" i="22"/>
  <c r="D1613" i="22"/>
  <c r="C1613" i="22"/>
  <c r="BD1612" i="22"/>
  <c r="BA1612" i="22"/>
  <c r="AY1612" i="22"/>
  <c r="AZ1612" i="22" s="1"/>
  <c r="AW1612" i="22"/>
  <c r="E1612" i="22"/>
  <c r="D1612" i="22"/>
  <c r="C1612" i="22"/>
  <c r="BD1611" i="22"/>
  <c r="BA1611" i="22"/>
  <c r="AY1611" i="22"/>
  <c r="AZ1611" i="22" s="1"/>
  <c r="AW1611" i="22"/>
  <c r="E1611" i="22"/>
  <c r="D1611" i="22"/>
  <c r="C1611" i="22"/>
  <c r="BD1610" i="22"/>
  <c r="BA1610" i="22"/>
  <c r="J1610" i="35" s="1"/>
  <c r="P1610" i="35" s="1"/>
  <c r="AZ1610" i="22"/>
  <c r="AY1610" i="22"/>
  <c r="AX1610" i="22"/>
  <c r="H1610" i="35" s="1"/>
  <c r="AW1610" i="22"/>
  <c r="E1610" i="22"/>
  <c r="D1610" i="22"/>
  <c r="C1610" i="22"/>
  <c r="BD1609" i="22"/>
  <c r="BA1609" i="22"/>
  <c r="AZ1609" i="22"/>
  <c r="AY1609" i="22"/>
  <c r="AX1609" i="22"/>
  <c r="H1609" i="35" s="1"/>
  <c r="AW1609" i="22"/>
  <c r="E1609" i="22"/>
  <c r="D1609" i="22"/>
  <c r="C1609" i="22"/>
  <c r="BD1608" i="22"/>
  <c r="BA1608" i="22"/>
  <c r="AY1608" i="22"/>
  <c r="AZ1608" i="22" s="1"/>
  <c r="I1608" i="35" s="1"/>
  <c r="AW1608" i="22"/>
  <c r="E1608" i="22"/>
  <c r="D1608" i="22"/>
  <c r="C1608" i="22"/>
  <c r="BD1607" i="22"/>
  <c r="BA1607" i="22"/>
  <c r="J1607" i="35" s="1"/>
  <c r="P1607" i="35" s="1"/>
  <c r="AY1607" i="22"/>
  <c r="AZ1607" i="22" s="1"/>
  <c r="I1607" i="35" s="1"/>
  <c r="AW1607" i="22"/>
  <c r="E1607" i="22"/>
  <c r="D1607" i="22"/>
  <c r="C1607" i="22"/>
  <c r="BD1606" i="22"/>
  <c r="BA1606" i="22"/>
  <c r="J1606" i="35" s="1"/>
  <c r="P1606" i="35" s="1"/>
  <c r="AY1606" i="22"/>
  <c r="AZ1606" i="22" s="1"/>
  <c r="I1606" i="35" s="1"/>
  <c r="AW1606" i="22"/>
  <c r="E1606" i="22"/>
  <c r="D1606" i="22"/>
  <c r="C1606" i="22"/>
  <c r="BD1605" i="22"/>
  <c r="BA1605" i="22"/>
  <c r="J1605" i="35" s="1"/>
  <c r="P1605" i="35" s="1"/>
  <c r="AY1605" i="22"/>
  <c r="AZ1605" i="22" s="1"/>
  <c r="I1605" i="35" s="1"/>
  <c r="AW1605" i="22"/>
  <c r="E1605" i="22"/>
  <c r="D1605" i="22"/>
  <c r="C1605" i="22"/>
  <c r="BD1604" i="22"/>
  <c r="BA1604" i="22"/>
  <c r="J1604" i="35" s="1"/>
  <c r="P1604" i="35" s="1"/>
  <c r="AY1604" i="22"/>
  <c r="AZ1604" i="22" s="1"/>
  <c r="I1604" i="35" s="1"/>
  <c r="AW1604" i="22"/>
  <c r="E1604" i="22"/>
  <c r="D1604" i="22"/>
  <c r="C1604" i="22"/>
  <c r="BD1603" i="22"/>
  <c r="BA1603" i="22"/>
  <c r="J1603" i="35" s="1"/>
  <c r="P1603" i="35" s="1"/>
  <c r="AZ1603" i="22"/>
  <c r="I1603" i="35" s="1"/>
  <c r="AY1603" i="22"/>
  <c r="AX1603" i="22"/>
  <c r="H1603" i="35" s="1"/>
  <c r="AW1603" i="22"/>
  <c r="E1603" i="22"/>
  <c r="D1603" i="22"/>
  <c r="C1603" i="22"/>
  <c r="BD1602" i="22"/>
  <c r="BA1602" i="22"/>
  <c r="J1602" i="35" s="1"/>
  <c r="P1602" i="35" s="1"/>
  <c r="AZ1602" i="22"/>
  <c r="I1602" i="35" s="1"/>
  <c r="AY1602" i="22"/>
  <c r="AX1602" i="22"/>
  <c r="H1602" i="35" s="1"/>
  <c r="AW1602" i="22"/>
  <c r="E1602" i="22"/>
  <c r="D1602" i="22"/>
  <c r="C1602" i="22"/>
  <c r="BD1601" i="22"/>
  <c r="BA1601" i="22"/>
  <c r="J1601" i="35" s="1"/>
  <c r="P1601" i="35" s="1"/>
  <c r="AZ1601" i="22"/>
  <c r="I1601" i="35" s="1"/>
  <c r="AY1601" i="22"/>
  <c r="AX1601" i="22"/>
  <c r="AW1601" i="22"/>
  <c r="E1601" i="22"/>
  <c r="D1601" i="22"/>
  <c r="C1601" i="22"/>
  <c r="BD1600" i="22"/>
  <c r="BA1600" i="22"/>
  <c r="J1600" i="35" s="1"/>
  <c r="P1600" i="35" s="1"/>
  <c r="AZ1600" i="22"/>
  <c r="I1600" i="35" s="1"/>
  <c r="AY1600" i="22"/>
  <c r="AX1600" i="22"/>
  <c r="BH1600" i="22" s="1"/>
  <c r="AW1600" i="22"/>
  <c r="E1600" i="22"/>
  <c r="D1600" i="22"/>
  <c r="C1600" i="22"/>
  <c r="BD1599" i="22"/>
  <c r="BA1599" i="22"/>
  <c r="J1599" i="35" s="1"/>
  <c r="P1599" i="35" s="1"/>
  <c r="AZ1599" i="22"/>
  <c r="AY1599" i="22"/>
  <c r="AX1599" i="22"/>
  <c r="BH1599" i="22" s="1"/>
  <c r="AW1599" i="22"/>
  <c r="E1599" i="22"/>
  <c r="D1599" i="22"/>
  <c r="C1599" i="22"/>
  <c r="BD1598" i="22"/>
  <c r="BA1598" i="22"/>
  <c r="AZ1598" i="22"/>
  <c r="AY1598" i="22"/>
  <c r="AX1598" i="22"/>
  <c r="H1598" i="35" s="1"/>
  <c r="AW1598" i="22"/>
  <c r="E1598" i="22"/>
  <c r="D1598" i="22"/>
  <c r="C1598" i="22"/>
  <c r="BD1597" i="22"/>
  <c r="BA1597" i="22"/>
  <c r="AZ1597" i="22"/>
  <c r="I1597" i="35" s="1"/>
  <c r="AY1597" i="22"/>
  <c r="AX1597" i="22"/>
  <c r="H1597" i="35" s="1"/>
  <c r="AW1597" i="22"/>
  <c r="E1597" i="22"/>
  <c r="D1597" i="22"/>
  <c r="C1597" i="22"/>
  <c r="BD1596" i="22"/>
  <c r="BA1596" i="22"/>
  <c r="J1596" i="35" s="1"/>
  <c r="P1596" i="35" s="1"/>
  <c r="AZ1596" i="22"/>
  <c r="I1596" i="35" s="1"/>
  <c r="AY1596" i="22"/>
  <c r="AX1596" i="22"/>
  <c r="H1596" i="35" s="1"/>
  <c r="AW1596" i="22"/>
  <c r="E1596" i="22"/>
  <c r="D1596" i="22"/>
  <c r="C1596" i="22"/>
  <c r="BD1595" i="22"/>
  <c r="BA1595" i="22"/>
  <c r="J1595" i="35" s="1"/>
  <c r="P1595" i="35" s="1"/>
  <c r="AZ1595" i="22"/>
  <c r="I1595" i="35" s="1"/>
  <c r="AY1595" i="22"/>
  <c r="AX1595" i="22"/>
  <c r="H1595" i="35" s="1"/>
  <c r="AW1595" i="22"/>
  <c r="E1595" i="22"/>
  <c r="D1595" i="22"/>
  <c r="C1595" i="22"/>
  <c r="BD1594" i="22"/>
  <c r="BA1594" i="22"/>
  <c r="J1594" i="35" s="1"/>
  <c r="P1594" i="35" s="1"/>
  <c r="AY1594" i="22"/>
  <c r="AZ1594" i="22" s="1"/>
  <c r="I1594" i="35" s="1"/>
  <c r="AW1594" i="22"/>
  <c r="E1594" i="22"/>
  <c r="D1594" i="22"/>
  <c r="C1594" i="22"/>
  <c r="BD1593" i="22"/>
  <c r="BA1593" i="22"/>
  <c r="J1593" i="35" s="1"/>
  <c r="P1593" i="35" s="1"/>
  <c r="AY1593" i="22"/>
  <c r="AZ1593" i="22" s="1"/>
  <c r="I1593" i="35" s="1"/>
  <c r="AW1593" i="22"/>
  <c r="E1593" i="22"/>
  <c r="D1593" i="22"/>
  <c r="C1593" i="22"/>
  <c r="BD1592" i="22"/>
  <c r="BA1592" i="22"/>
  <c r="J1592" i="35" s="1"/>
  <c r="P1592" i="35" s="1"/>
  <c r="AY1592" i="22"/>
  <c r="AZ1592" i="22" s="1"/>
  <c r="I1592" i="35" s="1"/>
  <c r="AW1592" i="22"/>
  <c r="E1592" i="22"/>
  <c r="D1592" i="22"/>
  <c r="C1592" i="22"/>
  <c r="BD1591" i="22"/>
  <c r="BA1591" i="22"/>
  <c r="J1591" i="35" s="1"/>
  <c r="P1591" i="35" s="1"/>
  <c r="AY1591" i="22"/>
  <c r="AZ1591" i="22" s="1"/>
  <c r="I1591" i="35" s="1"/>
  <c r="AW1591" i="22"/>
  <c r="E1591" i="22"/>
  <c r="D1591" i="22"/>
  <c r="C1591" i="22"/>
  <c r="BD1590" i="22"/>
  <c r="BA1590" i="22"/>
  <c r="AY1590" i="22"/>
  <c r="AZ1590" i="22" s="1"/>
  <c r="AW1590" i="22"/>
  <c r="E1590" i="22"/>
  <c r="D1590" i="22"/>
  <c r="C1590" i="22"/>
  <c r="BD1589" i="22"/>
  <c r="BA1589" i="22"/>
  <c r="AZ1589" i="22"/>
  <c r="AY1589" i="22"/>
  <c r="AX1589" i="22"/>
  <c r="H1589" i="35" s="1"/>
  <c r="AW1589" i="22"/>
  <c r="E1589" i="22"/>
  <c r="D1589" i="22"/>
  <c r="C1589" i="22"/>
  <c r="BD1588" i="22"/>
  <c r="BA1588" i="22"/>
  <c r="AZ1588" i="22"/>
  <c r="AY1588" i="22"/>
  <c r="AX1588" i="22"/>
  <c r="H1588" i="35" s="1"/>
  <c r="AW1588" i="22"/>
  <c r="E1588" i="22"/>
  <c r="D1588" i="22"/>
  <c r="C1588" i="22"/>
  <c r="BD1587" i="22"/>
  <c r="BA1587" i="22"/>
  <c r="AY1587" i="22"/>
  <c r="AZ1587" i="22" s="1"/>
  <c r="I1587" i="35" s="1"/>
  <c r="AW1587" i="22"/>
  <c r="AX1587" i="22" s="1"/>
  <c r="H1587" i="35" s="1"/>
  <c r="E1587" i="22"/>
  <c r="D1587" i="22"/>
  <c r="C1587" i="22"/>
  <c r="BD1586" i="22"/>
  <c r="BA1586" i="22"/>
  <c r="AY1586" i="22"/>
  <c r="AZ1586" i="22" s="1"/>
  <c r="I1586" i="35" s="1"/>
  <c r="AW1586" i="22"/>
  <c r="E1586" i="22"/>
  <c r="D1586" i="22"/>
  <c r="C1586" i="22"/>
  <c r="BD1585" i="22"/>
  <c r="BD1584" i="22"/>
  <c r="BD1583" i="22"/>
  <c r="BD1582" i="22"/>
  <c r="BD1581" i="22"/>
  <c r="BD1580" i="22"/>
  <c r="BD1579" i="22"/>
  <c r="BD1578" i="22"/>
  <c r="BD1577" i="22"/>
  <c r="BD1576" i="22"/>
  <c r="BD1575" i="22"/>
  <c r="BA1575" i="22"/>
  <c r="AZ1575" i="22"/>
  <c r="I1575" i="35" s="1"/>
  <c r="AY1575" i="22"/>
  <c r="AX1575" i="22"/>
  <c r="BH1575" i="22" s="1"/>
  <c r="AW1575" i="22"/>
  <c r="E1575" i="22"/>
  <c r="D1575" i="22"/>
  <c r="C1575" i="22"/>
  <c r="BD1574" i="22"/>
  <c r="BA1574" i="22"/>
  <c r="J1574" i="35" s="1"/>
  <c r="P1574" i="35" s="1"/>
  <c r="AZ1574" i="22"/>
  <c r="I1574" i="35" s="1"/>
  <c r="AY1574" i="22"/>
  <c r="AX1574" i="22"/>
  <c r="BH1574" i="22" s="1"/>
  <c r="AW1574" i="22"/>
  <c r="E1574" i="22"/>
  <c r="D1574" i="22"/>
  <c r="C1574" i="22"/>
  <c r="BD1573" i="22"/>
  <c r="BA1573" i="22"/>
  <c r="J1573" i="35" s="1"/>
  <c r="P1573" i="35" s="1"/>
  <c r="AZ1573" i="22"/>
  <c r="I1573" i="35" s="1"/>
  <c r="AY1573" i="22"/>
  <c r="AX1573" i="22"/>
  <c r="BH1573" i="22" s="1"/>
  <c r="AW1573" i="22"/>
  <c r="E1573" i="22"/>
  <c r="D1573" i="22"/>
  <c r="C1573" i="22"/>
  <c r="BD1572" i="22"/>
  <c r="BA1572" i="22"/>
  <c r="J1572" i="35" s="1"/>
  <c r="P1572" i="35" s="1"/>
  <c r="AZ1572" i="22"/>
  <c r="I1572" i="35" s="1"/>
  <c r="AY1572" i="22"/>
  <c r="AX1572" i="22"/>
  <c r="BH1572" i="22" s="1"/>
  <c r="AW1572" i="22"/>
  <c r="E1572" i="22"/>
  <c r="D1572" i="22"/>
  <c r="C1572" i="22"/>
  <c r="BD1571" i="22"/>
  <c r="BA1571" i="22"/>
  <c r="J1571" i="35" s="1"/>
  <c r="P1571" i="35" s="1"/>
  <c r="AY1571" i="22"/>
  <c r="AZ1571" i="22" s="1"/>
  <c r="I1571" i="35" s="1"/>
  <c r="AX1571" i="22"/>
  <c r="AW1571" i="22"/>
  <c r="E1571" i="22"/>
  <c r="D1571" i="22"/>
  <c r="C1571" i="22"/>
  <c r="BD1570" i="22"/>
  <c r="BA1570" i="22"/>
  <c r="J1570" i="35" s="1"/>
  <c r="P1570" i="35" s="1"/>
  <c r="AY1570" i="22"/>
  <c r="AZ1570" i="22" s="1"/>
  <c r="I1570" i="35" s="1"/>
  <c r="AW1570" i="22"/>
  <c r="E1570" i="22"/>
  <c r="D1570" i="22"/>
  <c r="C1570" i="22"/>
  <c r="BD1569" i="22"/>
  <c r="BA1569" i="22"/>
  <c r="J1569" i="35" s="1"/>
  <c r="P1569" i="35" s="1"/>
  <c r="AY1569" i="22"/>
  <c r="AZ1569" i="22" s="1"/>
  <c r="I1569" i="35" s="1"/>
  <c r="AW1569" i="22"/>
  <c r="E1569" i="22"/>
  <c r="D1569" i="22"/>
  <c r="C1569" i="22"/>
  <c r="BD1568" i="22"/>
  <c r="BA1568" i="22"/>
  <c r="J1568" i="35" s="1"/>
  <c r="P1568" i="35" s="1"/>
  <c r="AY1568" i="22"/>
  <c r="AZ1568" i="22" s="1"/>
  <c r="I1568" i="35" s="1"/>
  <c r="AW1568" i="22"/>
  <c r="E1568" i="22"/>
  <c r="D1568" i="22"/>
  <c r="C1568" i="22"/>
  <c r="BD1567" i="22"/>
  <c r="BA1567" i="22"/>
  <c r="J1567" i="35" s="1"/>
  <c r="P1567" i="35" s="1"/>
  <c r="AY1567" i="22"/>
  <c r="AZ1567" i="22" s="1"/>
  <c r="I1567" i="35" s="1"/>
  <c r="AW1567" i="22"/>
  <c r="E1567" i="22"/>
  <c r="D1567" i="22"/>
  <c r="C1567" i="22"/>
  <c r="BD1566" i="22"/>
  <c r="BA1566" i="22"/>
  <c r="J1566" i="35" s="1"/>
  <c r="P1566" i="35" s="1"/>
  <c r="AY1566" i="22"/>
  <c r="AZ1566" i="22" s="1"/>
  <c r="I1566" i="35" s="1"/>
  <c r="AW1566" i="22"/>
  <c r="E1566" i="22"/>
  <c r="D1566" i="22"/>
  <c r="C1566" i="22"/>
  <c r="BD1565" i="22"/>
  <c r="AX1565" i="22" s="1"/>
  <c r="H1565" i="35" s="1"/>
  <c r="BA1565" i="22"/>
  <c r="AZ1565" i="22"/>
  <c r="AY1565" i="22"/>
  <c r="AW1565" i="22"/>
  <c r="E1565" i="22"/>
  <c r="D1565" i="22"/>
  <c r="C1565" i="22"/>
  <c r="BD1564" i="22"/>
  <c r="AX1564" i="22" s="1"/>
  <c r="H1564" i="35" s="1"/>
  <c r="BA1564" i="22"/>
  <c r="J1564" i="35" s="1"/>
  <c r="P1564" i="35" s="1"/>
  <c r="AZ1564" i="22"/>
  <c r="AY1564" i="22"/>
  <c r="AW1564" i="22"/>
  <c r="E1564" i="22"/>
  <c r="D1564" i="22"/>
  <c r="C1564" i="22"/>
  <c r="BD1563" i="22"/>
  <c r="BA1563" i="22"/>
  <c r="AY1563" i="22"/>
  <c r="AZ1563" i="22" s="1"/>
  <c r="AW1563" i="22"/>
  <c r="E1563" i="22"/>
  <c r="D1563" i="22"/>
  <c r="C1563" i="22"/>
  <c r="BD1562" i="22"/>
  <c r="BA1562" i="22"/>
  <c r="AY1562" i="22"/>
  <c r="AZ1562" i="22" s="1"/>
  <c r="I1562" i="35" s="1"/>
  <c r="AW1562" i="22"/>
  <c r="E1562" i="22"/>
  <c r="D1562" i="22"/>
  <c r="C1562" i="22"/>
  <c r="BD1561" i="22"/>
  <c r="BA1561" i="22"/>
  <c r="J1561" i="35" s="1"/>
  <c r="P1561" i="35" s="1"/>
  <c r="AY1561" i="22"/>
  <c r="AZ1561" i="22" s="1"/>
  <c r="I1561" i="35" s="1"/>
  <c r="AW1561" i="22"/>
  <c r="E1561" i="22"/>
  <c r="D1561" i="22"/>
  <c r="C1561" i="22"/>
  <c r="BD1560" i="22"/>
  <c r="BA1560" i="22"/>
  <c r="J1560" i="35" s="1"/>
  <c r="P1560" i="35" s="1"/>
  <c r="AY1560" i="22"/>
  <c r="AZ1560" i="22" s="1"/>
  <c r="I1560" i="35" s="1"/>
  <c r="AW1560" i="22"/>
  <c r="E1560" i="22"/>
  <c r="D1560" i="22"/>
  <c r="C1560" i="22"/>
  <c r="BD1559" i="22"/>
  <c r="BA1559" i="22"/>
  <c r="J1559" i="35" s="1"/>
  <c r="P1559" i="35" s="1"/>
  <c r="AY1559" i="22"/>
  <c r="AZ1559" i="22" s="1"/>
  <c r="I1559" i="35" s="1"/>
  <c r="AW1559" i="22"/>
  <c r="E1559" i="22"/>
  <c r="D1559" i="22"/>
  <c r="C1559" i="22"/>
  <c r="BD1558" i="22"/>
  <c r="AX1558" i="22" s="1"/>
  <c r="H1558" i="35" s="1"/>
  <c r="BA1558" i="22"/>
  <c r="J1558" i="35" s="1"/>
  <c r="P1558" i="35" s="1"/>
  <c r="AY1558" i="22"/>
  <c r="AZ1558" i="22" s="1"/>
  <c r="I1558" i="35" s="1"/>
  <c r="AW1558" i="22"/>
  <c r="E1558" i="22"/>
  <c r="D1558" i="22"/>
  <c r="C1558" i="22"/>
  <c r="BD1557" i="22"/>
  <c r="AX1557" i="22" s="1"/>
  <c r="BA1557" i="22"/>
  <c r="J1557" i="35" s="1"/>
  <c r="P1557" i="35" s="1"/>
  <c r="AZ1557" i="22"/>
  <c r="I1557" i="35" s="1"/>
  <c r="AY1557" i="22"/>
  <c r="AW1557" i="22"/>
  <c r="E1557" i="22"/>
  <c r="D1557" i="22"/>
  <c r="C1557" i="22"/>
  <c r="BD1556" i="22"/>
  <c r="AX1556" i="22" s="1"/>
  <c r="H1556" i="35" s="1"/>
  <c r="BA1556" i="22"/>
  <c r="J1556" i="35" s="1"/>
  <c r="P1556" i="35" s="1"/>
  <c r="AZ1556" i="22"/>
  <c r="I1556" i="35" s="1"/>
  <c r="AY1556" i="22"/>
  <c r="AW1556" i="22"/>
  <c r="E1556" i="22"/>
  <c r="D1556" i="22"/>
  <c r="C1556" i="22"/>
  <c r="BD1555" i="22"/>
  <c r="BA1555" i="22"/>
  <c r="J1555" i="35" s="1"/>
  <c r="P1555" i="35" s="1"/>
  <c r="AZ1555" i="22"/>
  <c r="I1555" i="35" s="1"/>
  <c r="AY1555" i="22"/>
  <c r="AX1555" i="22"/>
  <c r="AW1555" i="22"/>
  <c r="E1555" i="22"/>
  <c r="D1555" i="22"/>
  <c r="C1555" i="22"/>
  <c r="BD1554" i="22"/>
  <c r="BA1554" i="22"/>
  <c r="J1554" i="35" s="1"/>
  <c r="P1554" i="35" s="1"/>
  <c r="AZ1554" i="22"/>
  <c r="I1554" i="35" s="1"/>
  <c r="AY1554" i="22"/>
  <c r="AX1554" i="22"/>
  <c r="BH1554" i="22" s="1"/>
  <c r="AW1554" i="22"/>
  <c r="E1554" i="22"/>
  <c r="D1554" i="22"/>
  <c r="C1554" i="22"/>
  <c r="BD1553" i="22"/>
  <c r="BA1553" i="22"/>
  <c r="J1553" i="35" s="1"/>
  <c r="P1553" i="35" s="1"/>
  <c r="AZ1553" i="22"/>
  <c r="I1553" i="35" s="1"/>
  <c r="AY1553" i="22"/>
  <c r="AX1553" i="22"/>
  <c r="H1553" i="35" s="1"/>
  <c r="AW1553" i="22"/>
  <c r="E1553" i="22"/>
  <c r="D1553" i="22"/>
  <c r="C1553" i="22"/>
  <c r="BD1552" i="22"/>
  <c r="BA1552" i="22"/>
  <c r="J1552" i="35" s="1"/>
  <c r="P1552" i="35" s="1"/>
  <c r="AY1552" i="22"/>
  <c r="AZ1552" i="22" s="1"/>
  <c r="I1552" i="35" s="1"/>
  <c r="AW1552" i="22"/>
  <c r="AX1552" i="22" s="1"/>
  <c r="H1552" i="35" s="1"/>
  <c r="E1552" i="22"/>
  <c r="D1552" i="22"/>
  <c r="C1552" i="22"/>
  <c r="BD1551" i="22"/>
  <c r="AX1551" i="22" s="1"/>
  <c r="BA1551" i="22"/>
  <c r="J1551" i="35" s="1"/>
  <c r="P1551" i="35" s="1"/>
  <c r="AZ1551" i="22"/>
  <c r="I1551" i="35" s="1"/>
  <c r="AY1551" i="22"/>
  <c r="AW1551" i="22"/>
  <c r="E1551" i="22"/>
  <c r="D1551" i="22"/>
  <c r="C1551" i="22"/>
  <c r="BD1550" i="22"/>
  <c r="AX1550" i="22" s="1"/>
  <c r="H1550" i="35" s="1"/>
  <c r="BA1550" i="22"/>
  <c r="J1550" i="35" s="1"/>
  <c r="P1550" i="35" s="1"/>
  <c r="AY1550" i="22"/>
  <c r="AZ1550" i="22" s="1"/>
  <c r="I1550" i="35" s="1"/>
  <c r="AW1550" i="22"/>
  <c r="E1550" i="22"/>
  <c r="D1550" i="22"/>
  <c r="C1550" i="22"/>
  <c r="BD1549" i="22"/>
  <c r="BA1549" i="22"/>
  <c r="J1549" i="35" s="1"/>
  <c r="P1549" i="35" s="1"/>
  <c r="AY1549" i="22"/>
  <c r="AZ1549" i="22" s="1"/>
  <c r="I1549" i="35" s="1"/>
  <c r="AW1549" i="22"/>
  <c r="E1549" i="22"/>
  <c r="D1549" i="22"/>
  <c r="C1549" i="22"/>
  <c r="BD1548" i="22"/>
  <c r="BA1548" i="22"/>
  <c r="J1548" i="35" s="1"/>
  <c r="P1548" i="35" s="1"/>
  <c r="AY1548" i="22"/>
  <c r="AZ1548" i="22" s="1"/>
  <c r="I1548" i="35" s="1"/>
  <c r="AW1548" i="22"/>
  <c r="E1548" i="22"/>
  <c r="D1548" i="22"/>
  <c r="C1548" i="22"/>
  <c r="BD1547" i="22"/>
  <c r="BA1547" i="22"/>
  <c r="AY1547" i="22"/>
  <c r="AZ1547" i="22" s="1"/>
  <c r="I1547" i="35" s="1"/>
  <c r="AW1547" i="22"/>
  <c r="E1547" i="22"/>
  <c r="D1547" i="22"/>
  <c r="C1547" i="22"/>
  <c r="BD1546" i="22"/>
  <c r="BA1546" i="22"/>
  <c r="AY1546" i="22"/>
  <c r="AZ1546" i="22" s="1"/>
  <c r="AW1546" i="22"/>
  <c r="E1546" i="22"/>
  <c r="D1546" i="22"/>
  <c r="C1546" i="22"/>
  <c r="BD1545" i="22"/>
  <c r="BA1545" i="22"/>
  <c r="AY1545" i="22"/>
  <c r="AZ1545" i="22" s="1"/>
  <c r="I1545" i="35" s="1"/>
  <c r="AW1545" i="22"/>
  <c r="E1545" i="22"/>
  <c r="D1545" i="22"/>
  <c r="C1545" i="22"/>
  <c r="BD1544" i="22"/>
  <c r="BA1544" i="22"/>
  <c r="J1544" i="35" s="1"/>
  <c r="P1544" i="35" s="1"/>
  <c r="AY1544" i="22"/>
  <c r="AZ1544" i="22" s="1"/>
  <c r="I1544" i="35" s="1"/>
  <c r="AW1544" i="22"/>
  <c r="AX1544" i="22" s="1"/>
  <c r="H1544" i="35" s="1"/>
  <c r="E1544" i="22"/>
  <c r="D1544" i="22"/>
  <c r="C1544" i="22"/>
  <c r="BD1543" i="22"/>
  <c r="AX1543" i="22" s="1"/>
  <c r="H1543" i="35" s="1"/>
  <c r="BA1543" i="22"/>
  <c r="J1543" i="35" s="1"/>
  <c r="P1543" i="35" s="1"/>
  <c r="AZ1543" i="22"/>
  <c r="I1543" i="35" s="1"/>
  <c r="AY1543" i="22"/>
  <c r="AW1543" i="22"/>
  <c r="E1543" i="22"/>
  <c r="D1543" i="22"/>
  <c r="C1543" i="22"/>
  <c r="BD1542" i="22"/>
  <c r="BA1542" i="22"/>
  <c r="J1542" i="35" s="1"/>
  <c r="P1542" i="35" s="1"/>
  <c r="AY1542" i="22"/>
  <c r="AZ1542" i="22" s="1"/>
  <c r="I1542" i="35" s="1"/>
  <c r="AW1542" i="22"/>
  <c r="E1542" i="22"/>
  <c r="D1542" i="22"/>
  <c r="C1542" i="22"/>
  <c r="BD1541" i="22"/>
  <c r="BA1541" i="22"/>
  <c r="J1541" i="35" s="1"/>
  <c r="P1541" i="35" s="1"/>
  <c r="AY1541" i="22"/>
  <c r="AZ1541" i="22" s="1"/>
  <c r="I1541" i="35" s="1"/>
  <c r="AW1541" i="22"/>
  <c r="E1541" i="22"/>
  <c r="D1541" i="22"/>
  <c r="C1541" i="22"/>
  <c r="BD1540" i="22"/>
  <c r="BD1539" i="22"/>
  <c r="BD1538" i="22"/>
  <c r="BD1537" i="22"/>
  <c r="BD1536" i="22"/>
  <c r="BD1535" i="22"/>
  <c r="BD1534" i="22"/>
  <c r="BD1533" i="22"/>
  <c r="BD1532" i="22"/>
  <c r="BD1531" i="22"/>
  <c r="BD1530" i="22"/>
  <c r="BA1530" i="22"/>
  <c r="J1530" i="35" s="1"/>
  <c r="P1530" i="35" s="1"/>
  <c r="AZ1530" i="22"/>
  <c r="I1530" i="35" s="1"/>
  <c r="AY1530" i="22"/>
  <c r="AX1530" i="22"/>
  <c r="BH1530" i="22" s="1"/>
  <c r="AW1530" i="22"/>
  <c r="E1530" i="22"/>
  <c r="D1530" i="22"/>
  <c r="C1530" i="22"/>
  <c r="BD1529" i="22"/>
  <c r="BA1529" i="22"/>
  <c r="J1529" i="35" s="1"/>
  <c r="P1529" i="35" s="1"/>
  <c r="AZ1529" i="22"/>
  <c r="I1529" i="35" s="1"/>
  <c r="AY1529" i="22"/>
  <c r="AX1529" i="22"/>
  <c r="BH1529" i="22" s="1"/>
  <c r="AW1529" i="22"/>
  <c r="E1529" i="22"/>
  <c r="D1529" i="22"/>
  <c r="C1529" i="22"/>
  <c r="BD1528" i="22"/>
  <c r="BA1528" i="22"/>
  <c r="J1528" i="35" s="1"/>
  <c r="P1528" i="35" s="1"/>
  <c r="AZ1528" i="22"/>
  <c r="I1528" i="35" s="1"/>
  <c r="AY1528" i="22"/>
  <c r="AX1528" i="22"/>
  <c r="BH1528" i="22" s="1"/>
  <c r="AW1528" i="22"/>
  <c r="E1528" i="22"/>
  <c r="D1528" i="22"/>
  <c r="C1528" i="22"/>
  <c r="BD1527" i="22"/>
  <c r="BA1527" i="22"/>
  <c r="J1527" i="35" s="1"/>
  <c r="P1527" i="35" s="1"/>
  <c r="AZ1527" i="22"/>
  <c r="I1527" i="35" s="1"/>
  <c r="AY1527" i="22"/>
  <c r="AX1527" i="22"/>
  <c r="BH1527" i="22" s="1"/>
  <c r="AW1527" i="22"/>
  <c r="E1527" i="22"/>
  <c r="D1527" i="22"/>
  <c r="C1527" i="22"/>
  <c r="BD1526" i="22"/>
  <c r="AX1526" i="22" s="1"/>
  <c r="BA1526" i="22"/>
  <c r="J1526" i="35" s="1"/>
  <c r="P1526" i="35" s="1"/>
  <c r="AY1526" i="22"/>
  <c r="AZ1526" i="22" s="1"/>
  <c r="I1526" i="35" s="1"/>
  <c r="AW1526" i="22"/>
  <c r="E1526" i="22"/>
  <c r="D1526" i="22"/>
  <c r="C1526" i="22"/>
  <c r="BD1525" i="22"/>
  <c r="AX1525" i="22" s="1"/>
  <c r="H1525" i="35" s="1"/>
  <c r="BA1525" i="22"/>
  <c r="AY1525" i="22"/>
  <c r="AZ1525" i="22" s="1"/>
  <c r="I1525" i="35" s="1"/>
  <c r="AW1525" i="22"/>
  <c r="E1525" i="22"/>
  <c r="D1525" i="22"/>
  <c r="C1525" i="22"/>
  <c r="BD1524" i="22"/>
  <c r="BA1524" i="22"/>
  <c r="AY1524" i="22"/>
  <c r="AZ1524" i="22" s="1"/>
  <c r="I1524" i="35" s="1"/>
  <c r="AW1524" i="22"/>
  <c r="E1524" i="22"/>
  <c r="D1524" i="22"/>
  <c r="C1524" i="22"/>
  <c r="BD1523" i="22"/>
  <c r="BA1523" i="22"/>
  <c r="J1523" i="35" s="1"/>
  <c r="P1523" i="35" s="1"/>
  <c r="AY1523" i="22"/>
  <c r="AZ1523" i="22" s="1"/>
  <c r="I1523" i="35" s="1"/>
  <c r="AW1523" i="22"/>
  <c r="E1523" i="22"/>
  <c r="D1523" i="22"/>
  <c r="C1523" i="22"/>
  <c r="BD1522" i="22"/>
  <c r="BA1522" i="22"/>
  <c r="J1522" i="35" s="1"/>
  <c r="P1522" i="35" s="1"/>
  <c r="AY1522" i="22"/>
  <c r="AZ1522" i="22" s="1"/>
  <c r="I1522" i="35" s="1"/>
  <c r="AW1522" i="22"/>
  <c r="E1522" i="22"/>
  <c r="D1522" i="22"/>
  <c r="C1522" i="22"/>
  <c r="BD1521" i="22"/>
  <c r="BA1521" i="22"/>
  <c r="J1521" i="35" s="1"/>
  <c r="P1521" i="35" s="1"/>
  <c r="AY1521" i="22"/>
  <c r="AZ1521" i="22" s="1"/>
  <c r="I1521" i="35" s="1"/>
  <c r="AW1521" i="22"/>
  <c r="E1521" i="22"/>
  <c r="D1521" i="22"/>
  <c r="C1521" i="22"/>
  <c r="BD1520" i="22"/>
  <c r="AX1520" i="22" s="1"/>
  <c r="H1520" i="35" s="1"/>
  <c r="BA1520" i="22"/>
  <c r="J1520" i="35" s="1"/>
  <c r="P1520" i="35" s="1"/>
  <c r="AZ1520" i="22"/>
  <c r="I1520" i="35" s="1"/>
  <c r="AY1520" i="22"/>
  <c r="AW1520" i="22"/>
  <c r="E1520" i="22"/>
  <c r="D1520" i="22"/>
  <c r="C1520" i="22"/>
  <c r="BD1519" i="22"/>
  <c r="AX1519" i="22" s="1"/>
  <c r="H1519" i="35" s="1"/>
  <c r="BA1519" i="22"/>
  <c r="J1519" i="35" s="1"/>
  <c r="P1519" i="35" s="1"/>
  <c r="AZ1519" i="22"/>
  <c r="I1519" i="35" s="1"/>
  <c r="AY1519" i="22"/>
  <c r="AW1519" i="22"/>
  <c r="E1519" i="22"/>
  <c r="D1519" i="22"/>
  <c r="C1519" i="22"/>
  <c r="BD1518" i="22"/>
  <c r="BA1518" i="22"/>
  <c r="J1518" i="35" s="1"/>
  <c r="P1518" i="35" s="1"/>
  <c r="AY1518" i="22"/>
  <c r="AZ1518" i="22" s="1"/>
  <c r="I1518" i="35" s="1"/>
  <c r="AW1518" i="22"/>
  <c r="E1518" i="22"/>
  <c r="D1518" i="22"/>
  <c r="C1518" i="22"/>
  <c r="BD1517" i="22"/>
  <c r="BA1517" i="22"/>
  <c r="J1517" i="35" s="1"/>
  <c r="P1517" i="35" s="1"/>
  <c r="AY1517" i="22"/>
  <c r="AZ1517" i="22" s="1"/>
  <c r="I1517" i="35" s="1"/>
  <c r="AW1517" i="22"/>
  <c r="E1517" i="22"/>
  <c r="D1517" i="22"/>
  <c r="C1517" i="22"/>
  <c r="BD1516" i="22"/>
  <c r="BA1516" i="22"/>
  <c r="J1516" i="35" s="1"/>
  <c r="P1516" i="35" s="1"/>
  <c r="AY1516" i="22"/>
  <c r="AZ1516" i="22" s="1"/>
  <c r="I1516" i="35" s="1"/>
  <c r="AW1516" i="22"/>
  <c r="E1516" i="22"/>
  <c r="D1516" i="22"/>
  <c r="C1516" i="22"/>
  <c r="BD1515" i="22"/>
  <c r="BA1515" i="22"/>
  <c r="J1515" i="35" s="1"/>
  <c r="P1515" i="35" s="1"/>
  <c r="AY1515" i="22"/>
  <c r="AZ1515" i="22" s="1"/>
  <c r="I1515" i="35" s="1"/>
  <c r="AW1515" i="22"/>
  <c r="E1515" i="22"/>
  <c r="D1515" i="22"/>
  <c r="C1515" i="22"/>
  <c r="BD1514" i="22"/>
  <c r="BA1514" i="22"/>
  <c r="AY1514" i="22"/>
  <c r="AZ1514" i="22" s="1"/>
  <c r="I1514" i="35" s="1"/>
  <c r="AW1514" i="22"/>
  <c r="E1514" i="22"/>
  <c r="D1514" i="22"/>
  <c r="C1514" i="22"/>
  <c r="BD1513" i="22"/>
  <c r="AX1513" i="22" s="1"/>
  <c r="H1513" i="35" s="1"/>
  <c r="BA1513" i="22"/>
  <c r="J1513" i="35" s="1"/>
  <c r="P1513" i="35" s="1"/>
  <c r="AY1513" i="22"/>
  <c r="AZ1513" i="22" s="1"/>
  <c r="I1513" i="35" s="1"/>
  <c r="AW1513" i="22"/>
  <c r="E1513" i="22"/>
  <c r="D1513" i="22"/>
  <c r="C1513" i="22"/>
  <c r="BD1512" i="22"/>
  <c r="AX1512" i="22" s="1"/>
  <c r="H1512" i="35" s="1"/>
  <c r="BA1512" i="22"/>
  <c r="J1512" i="35" s="1"/>
  <c r="P1512" i="35" s="1"/>
  <c r="AZ1512" i="22"/>
  <c r="I1512" i="35" s="1"/>
  <c r="AY1512" i="22"/>
  <c r="AW1512" i="22"/>
  <c r="E1512" i="22"/>
  <c r="D1512" i="22"/>
  <c r="C1512" i="22"/>
  <c r="BD1511" i="22"/>
  <c r="AX1511" i="22" s="1"/>
  <c r="H1511" i="35" s="1"/>
  <c r="BA1511" i="22"/>
  <c r="J1511" i="35" s="1"/>
  <c r="P1511" i="35" s="1"/>
  <c r="AZ1511" i="22"/>
  <c r="I1511" i="35" s="1"/>
  <c r="AY1511" i="22"/>
  <c r="AW1511" i="22"/>
  <c r="E1511" i="22"/>
  <c r="D1511" i="22"/>
  <c r="C1511" i="22"/>
  <c r="BD1510" i="22"/>
  <c r="AX1510" i="22" s="1"/>
  <c r="BA1510" i="22"/>
  <c r="J1510" i="35" s="1"/>
  <c r="P1510" i="35" s="1"/>
  <c r="AY1510" i="22"/>
  <c r="AZ1510" i="22" s="1"/>
  <c r="I1510" i="35" s="1"/>
  <c r="AW1510" i="22"/>
  <c r="E1510" i="22"/>
  <c r="D1510" i="22"/>
  <c r="C1510" i="22"/>
  <c r="BD1509" i="22"/>
  <c r="BA1509" i="22"/>
  <c r="J1509" i="35" s="1"/>
  <c r="P1509" i="35" s="1"/>
  <c r="AZ1509" i="22"/>
  <c r="I1509" i="35" s="1"/>
  <c r="AY1509" i="22"/>
  <c r="AX1509" i="22"/>
  <c r="BH1509" i="22" s="1"/>
  <c r="AW1509" i="22"/>
  <c r="E1509" i="22"/>
  <c r="D1509" i="22"/>
  <c r="C1509" i="22"/>
  <c r="BD1508" i="22"/>
  <c r="BA1508" i="22"/>
  <c r="J1508" i="35" s="1"/>
  <c r="P1508" i="35" s="1"/>
  <c r="AZ1508" i="22"/>
  <c r="I1508" i="35" s="1"/>
  <c r="AY1508" i="22"/>
  <c r="AX1508" i="22"/>
  <c r="H1508" i="35" s="1"/>
  <c r="AW1508" i="22"/>
  <c r="E1508" i="22"/>
  <c r="D1508" i="22"/>
  <c r="C1508" i="22"/>
  <c r="BD1507" i="22"/>
  <c r="BA1507" i="22"/>
  <c r="J1507" i="35" s="1"/>
  <c r="P1507" i="35" s="1"/>
  <c r="AZ1507" i="22"/>
  <c r="I1507" i="35" s="1"/>
  <c r="AY1507" i="22"/>
  <c r="AX1507" i="22"/>
  <c r="H1507" i="35" s="1"/>
  <c r="AW1507" i="22"/>
  <c r="E1507" i="22"/>
  <c r="D1507" i="22"/>
  <c r="C1507" i="22"/>
  <c r="BD1506" i="22"/>
  <c r="BA1506" i="22"/>
  <c r="J1506" i="35" s="1"/>
  <c r="P1506" i="35" s="1"/>
  <c r="AY1506" i="22"/>
  <c r="AZ1506" i="22" s="1"/>
  <c r="I1506" i="35" s="1"/>
  <c r="AX1506" i="22"/>
  <c r="H1506" i="35" s="1"/>
  <c r="AW1506" i="22"/>
  <c r="E1506" i="22"/>
  <c r="D1506" i="22"/>
  <c r="C1506" i="22"/>
  <c r="BD1505" i="22"/>
  <c r="AX1505" i="22" s="1"/>
  <c r="H1505" i="35" s="1"/>
  <c r="BA1505" i="22"/>
  <c r="J1505" i="35" s="1"/>
  <c r="P1505" i="35" s="1"/>
  <c r="AZ1505" i="22"/>
  <c r="I1505" i="35" s="1"/>
  <c r="AY1505" i="22"/>
  <c r="AW1505" i="22"/>
  <c r="E1505" i="22"/>
  <c r="D1505" i="22"/>
  <c r="C1505" i="22"/>
  <c r="BD1504" i="22"/>
  <c r="BA1504" i="22"/>
  <c r="J1504" i="35" s="1"/>
  <c r="P1504" i="35" s="1"/>
  <c r="AY1504" i="22"/>
  <c r="AZ1504" i="22" s="1"/>
  <c r="I1504" i="35" s="1"/>
  <c r="AW1504" i="22"/>
  <c r="E1504" i="22"/>
  <c r="D1504" i="22"/>
  <c r="C1504" i="22"/>
  <c r="BD1503" i="22"/>
  <c r="BA1503" i="22"/>
  <c r="J1503" i="35" s="1"/>
  <c r="P1503" i="35" s="1"/>
  <c r="AY1503" i="22"/>
  <c r="AZ1503" i="22" s="1"/>
  <c r="I1503" i="35" s="1"/>
  <c r="AW1503" i="22"/>
  <c r="E1503" i="22"/>
  <c r="D1503" i="22"/>
  <c r="C1503" i="22"/>
  <c r="BD1502" i="22"/>
  <c r="BA1502" i="22"/>
  <c r="J1502" i="35" s="1"/>
  <c r="P1502" i="35" s="1"/>
  <c r="AY1502" i="22"/>
  <c r="AZ1502" i="22" s="1"/>
  <c r="I1502" i="35" s="1"/>
  <c r="AW1502" i="22"/>
  <c r="E1502" i="22"/>
  <c r="D1502" i="22"/>
  <c r="C1502" i="22"/>
  <c r="BD1501" i="22"/>
  <c r="BA1501" i="22"/>
  <c r="J1501" i="35" s="1"/>
  <c r="P1501" i="35" s="1"/>
  <c r="AY1501" i="22"/>
  <c r="AZ1501" i="22" s="1"/>
  <c r="I1501" i="35" s="1"/>
  <c r="AW1501" i="22"/>
  <c r="E1501" i="22"/>
  <c r="D1501" i="22"/>
  <c r="C1501" i="22"/>
  <c r="BD1500" i="22"/>
  <c r="BA1500" i="22"/>
  <c r="J1500" i="35" s="1"/>
  <c r="P1500" i="35" s="1"/>
  <c r="AY1500" i="22"/>
  <c r="AZ1500" i="22" s="1"/>
  <c r="I1500" i="35" s="1"/>
  <c r="AW1500" i="22"/>
  <c r="AX1500" i="22" s="1"/>
  <c r="H1500" i="35" s="1"/>
  <c r="E1500" i="22"/>
  <c r="D1500" i="22"/>
  <c r="C1500" i="22"/>
  <c r="BD1499" i="22"/>
  <c r="BA1499" i="22"/>
  <c r="J1499" i="35" s="1"/>
  <c r="P1499" i="35" s="1"/>
  <c r="AZ1499" i="22"/>
  <c r="I1499" i="35" s="1"/>
  <c r="AY1499" i="22"/>
  <c r="AX1499" i="22"/>
  <c r="H1499" i="35" s="1"/>
  <c r="AW1499" i="22"/>
  <c r="E1499" i="22"/>
  <c r="D1499" i="22"/>
  <c r="C1499" i="22"/>
  <c r="BD1498" i="22"/>
  <c r="AX1498" i="22" s="1"/>
  <c r="BA1498" i="22"/>
  <c r="J1498" i="35" s="1"/>
  <c r="P1498" i="35" s="1"/>
  <c r="AY1498" i="22"/>
  <c r="AZ1498" i="22" s="1"/>
  <c r="I1498" i="35" s="1"/>
  <c r="AW1498" i="22"/>
  <c r="E1498" i="22"/>
  <c r="D1498" i="22"/>
  <c r="C1498" i="22"/>
  <c r="BD1497" i="22"/>
  <c r="BA1497" i="22"/>
  <c r="J1497" i="35" s="1"/>
  <c r="P1497" i="35" s="1"/>
  <c r="AY1497" i="22"/>
  <c r="AZ1497" i="22" s="1"/>
  <c r="I1497" i="35" s="1"/>
  <c r="AW1497" i="22"/>
  <c r="E1497" i="22"/>
  <c r="D1497" i="22"/>
  <c r="C1497" i="22"/>
  <c r="BD1496" i="22"/>
  <c r="BA1496" i="22"/>
  <c r="J1496" i="35" s="1"/>
  <c r="P1496" i="35" s="1"/>
  <c r="AY1496" i="22"/>
  <c r="AZ1496" i="22" s="1"/>
  <c r="I1496" i="35" s="1"/>
  <c r="AW1496" i="22"/>
  <c r="E1496" i="22"/>
  <c r="D1496" i="22"/>
  <c r="C1496" i="22"/>
  <c r="BD1495" i="22"/>
  <c r="BD1494" i="22"/>
  <c r="BD1493" i="22"/>
  <c r="BD1492" i="22"/>
  <c r="BD1491" i="22"/>
  <c r="BD1490" i="22"/>
  <c r="BD1489" i="22"/>
  <c r="BD1488" i="22"/>
  <c r="BD1487" i="22"/>
  <c r="BD1486" i="22"/>
  <c r="BD1485" i="22"/>
  <c r="BA1485" i="22"/>
  <c r="J1485" i="35" s="1"/>
  <c r="P1485" i="35" s="1"/>
  <c r="AZ1485" i="22"/>
  <c r="I1485" i="35" s="1"/>
  <c r="AY1485" i="22"/>
  <c r="AX1485" i="22"/>
  <c r="BH1485" i="22" s="1"/>
  <c r="AW1485" i="22"/>
  <c r="E1485" i="22"/>
  <c r="D1485" i="22"/>
  <c r="C1485" i="22"/>
  <c r="BD1484" i="22"/>
  <c r="BA1484" i="22"/>
  <c r="J1484" i="35" s="1"/>
  <c r="P1484" i="35" s="1"/>
  <c r="AZ1484" i="22"/>
  <c r="I1484" i="35" s="1"/>
  <c r="AY1484" i="22"/>
  <c r="AX1484" i="22"/>
  <c r="BH1484" i="22" s="1"/>
  <c r="AW1484" i="22"/>
  <c r="E1484" i="22"/>
  <c r="D1484" i="22"/>
  <c r="C1484" i="22"/>
  <c r="BD1483" i="22"/>
  <c r="BA1483" i="22"/>
  <c r="J1483" i="35" s="1"/>
  <c r="P1483" i="35" s="1"/>
  <c r="AZ1483" i="22"/>
  <c r="I1483" i="35" s="1"/>
  <c r="AY1483" i="22"/>
  <c r="AX1483" i="22"/>
  <c r="BH1483" i="22" s="1"/>
  <c r="AW1483" i="22"/>
  <c r="E1483" i="22"/>
  <c r="D1483" i="22"/>
  <c r="C1483" i="22"/>
  <c r="BD1482" i="22"/>
  <c r="BA1482" i="22"/>
  <c r="J1482" i="35" s="1"/>
  <c r="P1482" i="35" s="1"/>
  <c r="AZ1482" i="22"/>
  <c r="I1482" i="35" s="1"/>
  <c r="AY1482" i="22"/>
  <c r="AX1482" i="22"/>
  <c r="BH1482" i="22" s="1"/>
  <c r="AW1482" i="22"/>
  <c r="E1482" i="22"/>
  <c r="D1482" i="22"/>
  <c r="C1482" i="22"/>
  <c r="BD1481" i="22"/>
  <c r="AX1481" i="22" s="1"/>
  <c r="BA1481" i="22"/>
  <c r="J1481" i="35" s="1"/>
  <c r="P1481" i="35" s="1"/>
  <c r="AY1481" i="22"/>
  <c r="AZ1481" i="22" s="1"/>
  <c r="I1481" i="35" s="1"/>
  <c r="AW1481" i="22"/>
  <c r="E1481" i="22"/>
  <c r="D1481" i="22"/>
  <c r="C1481" i="22"/>
  <c r="BD1480" i="22"/>
  <c r="BA1480" i="22"/>
  <c r="J1480" i="35" s="1"/>
  <c r="P1480" i="35" s="1"/>
  <c r="AY1480" i="22"/>
  <c r="AZ1480" i="22" s="1"/>
  <c r="I1480" i="35" s="1"/>
  <c r="AW1480" i="22"/>
  <c r="E1480" i="22"/>
  <c r="D1480" i="22"/>
  <c r="C1480" i="22"/>
  <c r="BD1479" i="22"/>
  <c r="BA1479" i="22"/>
  <c r="J1479" i="35" s="1"/>
  <c r="P1479" i="35" s="1"/>
  <c r="AY1479" i="22"/>
  <c r="AZ1479" i="22" s="1"/>
  <c r="I1479" i="35" s="1"/>
  <c r="AW1479" i="22"/>
  <c r="E1479" i="22"/>
  <c r="D1479" i="22"/>
  <c r="C1479" i="22"/>
  <c r="BD1478" i="22"/>
  <c r="BA1478" i="22"/>
  <c r="J1478" i="35" s="1"/>
  <c r="P1478" i="35" s="1"/>
  <c r="AY1478" i="22"/>
  <c r="AZ1478" i="22" s="1"/>
  <c r="I1478" i="35" s="1"/>
  <c r="AW1478" i="22"/>
  <c r="E1478" i="22"/>
  <c r="D1478" i="22"/>
  <c r="C1478" i="22"/>
  <c r="BD1477" i="22"/>
  <c r="BA1477" i="22"/>
  <c r="J1477" i="35" s="1"/>
  <c r="P1477" i="35" s="1"/>
  <c r="AY1477" i="22"/>
  <c r="AZ1477" i="22" s="1"/>
  <c r="I1477" i="35" s="1"/>
  <c r="AW1477" i="22"/>
  <c r="E1477" i="22"/>
  <c r="D1477" i="22"/>
  <c r="C1477" i="22"/>
  <c r="BD1476" i="22"/>
  <c r="BA1476" i="22"/>
  <c r="AY1476" i="22"/>
  <c r="AZ1476" i="22" s="1"/>
  <c r="I1476" i="35" s="1"/>
  <c r="AW1476" i="22"/>
  <c r="E1476" i="22"/>
  <c r="D1476" i="22"/>
  <c r="C1476" i="22"/>
  <c r="BD1475" i="22"/>
  <c r="AX1475" i="22" s="1"/>
  <c r="H1475" i="35" s="1"/>
  <c r="BA1475" i="22"/>
  <c r="AZ1475" i="22"/>
  <c r="AY1475" i="22"/>
  <c r="AW1475" i="22"/>
  <c r="E1475" i="22"/>
  <c r="D1475" i="22"/>
  <c r="C1475" i="22"/>
  <c r="BD1474" i="22"/>
  <c r="AX1474" i="22" s="1"/>
  <c r="H1474" i="35" s="1"/>
  <c r="BA1474" i="22"/>
  <c r="AZ1474" i="22"/>
  <c r="AY1474" i="22"/>
  <c r="AW1474" i="22"/>
  <c r="E1474" i="22"/>
  <c r="D1474" i="22"/>
  <c r="C1474" i="22"/>
  <c r="BD1473" i="22"/>
  <c r="BA1473" i="22"/>
  <c r="AY1473" i="22"/>
  <c r="AZ1473" i="22" s="1"/>
  <c r="I1473" i="35" s="1"/>
  <c r="AW1473" i="22"/>
  <c r="E1473" i="22"/>
  <c r="D1473" i="22"/>
  <c r="C1473" i="22"/>
  <c r="BD1472" i="22"/>
  <c r="BA1472" i="22"/>
  <c r="AY1472" i="22"/>
  <c r="AZ1472" i="22" s="1"/>
  <c r="I1472" i="35" s="1"/>
  <c r="AW1472" i="22"/>
  <c r="E1472" i="22"/>
  <c r="D1472" i="22"/>
  <c r="C1472" i="22"/>
  <c r="BD1471" i="22"/>
  <c r="BA1471" i="22"/>
  <c r="J1471" i="35" s="1"/>
  <c r="P1471" i="35" s="1"/>
  <c r="AY1471" i="22"/>
  <c r="AZ1471" i="22" s="1"/>
  <c r="AW1471" i="22"/>
  <c r="E1471" i="22"/>
  <c r="D1471" i="22"/>
  <c r="C1471" i="22"/>
  <c r="BD1470" i="22"/>
  <c r="BA1470" i="22"/>
  <c r="J1470" i="35" s="1"/>
  <c r="P1470" i="35" s="1"/>
  <c r="AY1470" i="22"/>
  <c r="AZ1470" i="22" s="1"/>
  <c r="I1470" i="35" s="1"/>
  <c r="AW1470" i="22"/>
  <c r="E1470" i="22"/>
  <c r="D1470" i="22"/>
  <c r="C1470" i="22"/>
  <c r="BD1469" i="22"/>
  <c r="BA1469" i="22"/>
  <c r="J1469" i="35" s="1"/>
  <c r="P1469" i="35" s="1"/>
  <c r="AY1469" i="22"/>
  <c r="AZ1469" i="22" s="1"/>
  <c r="I1469" i="35" s="1"/>
  <c r="AW1469" i="22"/>
  <c r="E1469" i="22"/>
  <c r="D1469" i="22"/>
  <c r="C1469" i="22"/>
  <c r="BD1468" i="22"/>
  <c r="AX1468" i="22" s="1"/>
  <c r="H1468" i="35" s="1"/>
  <c r="BA1468" i="22"/>
  <c r="J1468" i="35" s="1"/>
  <c r="P1468" i="35" s="1"/>
  <c r="AY1468" i="22"/>
  <c r="AZ1468" i="22" s="1"/>
  <c r="I1468" i="35" s="1"/>
  <c r="AW1468" i="22"/>
  <c r="E1468" i="22"/>
  <c r="D1468" i="22"/>
  <c r="C1468" i="22"/>
  <c r="BD1467" i="22"/>
  <c r="AX1467" i="22" s="1"/>
  <c r="H1467" i="35" s="1"/>
  <c r="BA1467" i="22"/>
  <c r="J1467" i="35" s="1"/>
  <c r="P1467" i="35" s="1"/>
  <c r="AZ1467" i="22"/>
  <c r="I1467" i="35" s="1"/>
  <c r="AY1467" i="22"/>
  <c r="AW1467" i="22"/>
  <c r="E1467" i="22"/>
  <c r="D1467" i="22"/>
  <c r="C1467" i="22"/>
  <c r="BD1466" i="22"/>
  <c r="AX1466" i="22" s="1"/>
  <c r="H1466" i="35" s="1"/>
  <c r="BA1466" i="22"/>
  <c r="J1466" i="35" s="1"/>
  <c r="P1466" i="35" s="1"/>
  <c r="AZ1466" i="22"/>
  <c r="I1466" i="35" s="1"/>
  <c r="AY1466" i="22"/>
  <c r="AW1466" i="22"/>
  <c r="E1466" i="22"/>
  <c r="D1466" i="22"/>
  <c r="C1466" i="22"/>
  <c r="BD1465" i="22"/>
  <c r="AX1465" i="22" s="1"/>
  <c r="BA1465" i="22"/>
  <c r="J1465" i="35" s="1"/>
  <c r="P1465" i="35" s="1"/>
  <c r="AZ1465" i="22"/>
  <c r="I1465" i="35" s="1"/>
  <c r="AY1465" i="22"/>
  <c r="AW1465" i="22"/>
  <c r="E1465" i="22"/>
  <c r="D1465" i="22"/>
  <c r="C1465" i="22"/>
  <c r="BD1464" i="22"/>
  <c r="BA1464" i="22"/>
  <c r="J1464" i="35" s="1"/>
  <c r="P1464" i="35" s="1"/>
  <c r="AZ1464" i="22"/>
  <c r="I1464" i="35" s="1"/>
  <c r="AY1464" i="22"/>
  <c r="AX1464" i="22"/>
  <c r="BH1464" i="22" s="1"/>
  <c r="AW1464" i="22"/>
  <c r="E1464" i="22"/>
  <c r="D1464" i="22"/>
  <c r="C1464" i="22"/>
  <c r="BD1463" i="22"/>
  <c r="BA1463" i="22"/>
  <c r="J1463" i="35" s="1"/>
  <c r="P1463" i="35" s="1"/>
  <c r="AZ1463" i="22"/>
  <c r="I1463" i="35" s="1"/>
  <c r="AY1463" i="22"/>
  <c r="AX1463" i="22"/>
  <c r="H1463" i="35" s="1"/>
  <c r="AW1463" i="22"/>
  <c r="E1463" i="22"/>
  <c r="D1463" i="22"/>
  <c r="C1463" i="22"/>
  <c r="BD1462" i="22"/>
  <c r="BA1462" i="22"/>
  <c r="J1462" i="35" s="1"/>
  <c r="P1462" i="35" s="1"/>
  <c r="AZ1462" i="22"/>
  <c r="I1462" i="35" s="1"/>
  <c r="AY1462" i="22"/>
  <c r="AW1462" i="22"/>
  <c r="AX1462" i="22" s="1"/>
  <c r="H1462" i="35" s="1"/>
  <c r="E1462" i="22"/>
  <c r="D1462" i="22"/>
  <c r="C1462" i="22"/>
  <c r="BD1461" i="22"/>
  <c r="BA1461" i="22"/>
  <c r="J1461" i="35" s="1"/>
  <c r="P1461" i="35" s="1"/>
  <c r="AZ1461" i="22"/>
  <c r="I1461" i="35" s="1"/>
  <c r="AY1461" i="22"/>
  <c r="AX1461" i="22"/>
  <c r="AW1461" i="22"/>
  <c r="E1461" i="22"/>
  <c r="D1461" i="22"/>
  <c r="C1461" i="22"/>
  <c r="BD1460" i="22"/>
  <c r="AX1460" i="22" s="1"/>
  <c r="H1460" i="35" s="1"/>
  <c r="BA1460" i="22"/>
  <c r="J1460" i="35" s="1"/>
  <c r="P1460" i="35" s="1"/>
  <c r="AY1460" i="22"/>
  <c r="AZ1460" i="22" s="1"/>
  <c r="I1460" i="35" s="1"/>
  <c r="AW1460" i="22"/>
  <c r="E1460" i="22"/>
  <c r="D1460" i="22"/>
  <c r="C1460" i="22"/>
  <c r="BD1459" i="22"/>
  <c r="BA1459" i="22"/>
  <c r="J1459" i="35" s="1"/>
  <c r="P1459" i="35" s="1"/>
  <c r="AY1459" i="22"/>
  <c r="AZ1459" i="22" s="1"/>
  <c r="I1459" i="35" s="1"/>
  <c r="AW1459" i="22"/>
  <c r="E1459" i="22"/>
  <c r="D1459" i="22"/>
  <c r="C1459" i="22"/>
  <c r="BD1458" i="22"/>
  <c r="BA1458" i="22"/>
  <c r="J1458" i="35" s="1"/>
  <c r="P1458" i="35" s="1"/>
  <c r="AY1458" i="22"/>
  <c r="AZ1458" i="22" s="1"/>
  <c r="I1458" i="35" s="1"/>
  <c r="AW1458" i="22"/>
  <c r="E1458" i="22"/>
  <c r="D1458" i="22"/>
  <c r="C1458" i="22"/>
  <c r="BD1457" i="22"/>
  <c r="BA1457" i="22"/>
  <c r="J1457" i="35" s="1"/>
  <c r="P1457" i="35" s="1"/>
  <c r="AY1457" i="22"/>
  <c r="AZ1457" i="22" s="1"/>
  <c r="I1457" i="35" s="1"/>
  <c r="AW1457" i="22"/>
  <c r="E1457" i="22"/>
  <c r="D1457" i="22"/>
  <c r="C1457" i="22"/>
  <c r="BD1456" i="22"/>
  <c r="BA1456" i="22"/>
  <c r="AY1456" i="22"/>
  <c r="AZ1456" i="22" s="1"/>
  <c r="I1456" i="35" s="1"/>
  <c r="AW1456" i="22"/>
  <c r="E1456" i="22"/>
  <c r="D1456" i="22"/>
  <c r="C1456" i="22"/>
  <c r="BD1455" i="22"/>
  <c r="BA1455" i="22"/>
  <c r="J1455" i="35" s="1"/>
  <c r="P1455" i="35" s="1"/>
  <c r="AY1455" i="22"/>
  <c r="AZ1455" i="22" s="1"/>
  <c r="I1455" i="35" s="1"/>
  <c r="AW1455" i="22"/>
  <c r="E1455" i="22"/>
  <c r="D1455" i="22"/>
  <c r="C1455" i="22"/>
  <c r="BD1454" i="22"/>
  <c r="BA1454" i="22"/>
  <c r="J1454" i="35" s="1"/>
  <c r="P1454" i="35" s="1"/>
  <c r="AZ1454" i="22"/>
  <c r="I1454" i="35" s="1"/>
  <c r="AY1454" i="22"/>
  <c r="AW1454" i="22"/>
  <c r="AX1454" i="22" s="1"/>
  <c r="H1454" i="35" s="1"/>
  <c r="E1454" i="22"/>
  <c r="D1454" i="22"/>
  <c r="C1454" i="22"/>
  <c r="BD1453" i="22"/>
  <c r="BA1453" i="22"/>
  <c r="J1453" i="35" s="1"/>
  <c r="P1453" i="35" s="1"/>
  <c r="AZ1453" i="22"/>
  <c r="AY1453" i="22"/>
  <c r="AX1453" i="22"/>
  <c r="H1453" i="35" s="1"/>
  <c r="AW1453" i="22"/>
  <c r="E1453" i="22"/>
  <c r="D1453" i="22"/>
  <c r="C1453" i="22"/>
  <c r="BD1452" i="22"/>
  <c r="BA1452" i="22"/>
  <c r="AY1452" i="22"/>
  <c r="AZ1452" i="22" s="1"/>
  <c r="I1452" i="35" s="1"/>
  <c r="AW1452" i="22"/>
  <c r="E1452" i="22"/>
  <c r="D1452" i="22"/>
  <c r="C1452" i="22"/>
  <c r="BD1451" i="22"/>
  <c r="BA1451" i="22"/>
  <c r="J1451" i="35" s="1"/>
  <c r="P1451" i="35" s="1"/>
  <c r="AY1451" i="22"/>
  <c r="AZ1451" i="22" s="1"/>
  <c r="I1451" i="35" s="1"/>
  <c r="AW1451" i="22"/>
  <c r="E1451" i="22"/>
  <c r="D1451" i="22"/>
  <c r="C1451" i="22"/>
  <c r="BD1450" i="22"/>
  <c r="BD1449" i="22"/>
  <c r="BD1448" i="22"/>
  <c r="BD1447" i="22"/>
  <c r="BD1446" i="22"/>
  <c r="BD1445" i="22"/>
  <c r="BD1444" i="22"/>
  <c r="BD1443" i="22"/>
  <c r="BD1442" i="22"/>
  <c r="BD1441" i="22"/>
  <c r="BD1440" i="22"/>
  <c r="BA1440" i="22"/>
  <c r="AZ1440" i="22"/>
  <c r="AY1440" i="22"/>
  <c r="AX1440" i="22"/>
  <c r="BH1440" i="22" s="1"/>
  <c r="AW1440" i="22"/>
  <c r="E1440" i="22"/>
  <c r="D1440" i="22"/>
  <c r="C1440" i="22"/>
  <c r="BD1439" i="22"/>
  <c r="BA1439" i="22"/>
  <c r="AZ1439" i="22"/>
  <c r="I1439" i="35" s="1"/>
  <c r="AY1439" i="22"/>
  <c r="AX1439" i="22"/>
  <c r="BH1439" i="22" s="1"/>
  <c r="AW1439" i="22"/>
  <c r="E1439" i="22"/>
  <c r="D1439" i="22"/>
  <c r="C1439" i="22"/>
  <c r="BD1438" i="22"/>
  <c r="BA1438" i="22"/>
  <c r="J1438" i="35" s="1"/>
  <c r="P1438" i="35" s="1"/>
  <c r="AZ1438" i="22"/>
  <c r="I1438" i="35" s="1"/>
  <c r="AY1438" i="22"/>
  <c r="AX1438" i="22"/>
  <c r="BH1438" i="22" s="1"/>
  <c r="AW1438" i="22"/>
  <c r="E1438" i="22"/>
  <c r="D1438" i="22"/>
  <c r="C1438" i="22"/>
  <c r="BD1437" i="22"/>
  <c r="BA1437" i="22"/>
  <c r="J1437" i="35" s="1"/>
  <c r="P1437" i="35" s="1"/>
  <c r="AZ1437" i="22"/>
  <c r="I1437" i="35" s="1"/>
  <c r="AY1437" i="22"/>
  <c r="AX1437" i="22"/>
  <c r="BH1437" i="22" s="1"/>
  <c r="AW1437" i="22"/>
  <c r="E1437" i="22"/>
  <c r="D1437" i="22"/>
  <c r="C1437" i="22"/>
  <c r="BD1436" i="22"/>
  <c r="AX1436" i="22" s="1"/>
  <c r="BA1436" i="22"/>
  <c r="J1436" i="35" s="1"/>
  <c r="P1436" i="35" s="1"/>
  <c r="AY1436" i="22"/>
  <c r="AZ1436" i="22" s="1"/>
  <c r="I1436" i="35" s="1"/>
  <c r="AW1436" i="22"/>
  <c r="E1436" i="22"/>
  <c r="D1436" i="22"/>
  <c r="C1436" i="22"/>
  <c r="BD1435" i="22"/>
  <c r="BA1435" i="22"/>
  <c r="J1435" i="35" s="1"/>
  <c r="P1435" i="35" s="1"/>
  <c r="AY1435" i="22"/>
  <c r="AZ1435" i="22" s="1"/>
  <c r="I1435" i="35" s="1"/>
  <c r="AW1435" i="22"/>
  <c r="E1435" i="22"/>
  <c r="D1435" i="22"/>
  <c r="C1435" i="22"/>
  <c r="BD1434" i="22"/>
  <c r="BA1434" i="22"/>
  <c r="J1434" i="35" s="1"/>
  <c r="P1434" i="35" s="1"/>
  <c r="AY1434" i="22"/>
  <c r="AZ1434" i="22" s="1"/>
  <c r="I1434" i="35" s="1"/>
  <c r="AW1434" i="22"/>
  <c r="E1434" i="22"/>
  <c r="D1434" i="22"/>
  <c r="C1434" i="22"/>
  <c r="BD1433" i="22"/>
  <c r="BA1433" i="22"/>
  <c r="J1433" i="35" s="1"/>
  <c r="P1433" i="35" s="1"/>
  <c r="AY1433" i="22"/>
  <c r="AZ1433" i="22" s="1"/>
  <c r="I1433" i="35" s="1"/>
  <c r="AW1433" i="22"/>
  <c r="E1433" i="22"/>
  <c r="D1433" i="22"/>
  <c r="C1433" i="22"/>
  <c r="BD1432" i="22"/>
  <c r="BA1432" i="22"/>
  <c r="AY1432" i="22"/>
  <c r="AZ1432" i="22" s="1"/>
  <c r="I1432" i="35" s="1"/>
  <c r="AW1432" i="22"/>
  <c r="E1432" i="22"/>
  <c r="D1432" i="22"/>
  <c r="C1432" i="22"/>
  <c r="BD1431" i="22"/>
  <c r="BA1431" i="22"/>
  <c r="AY1431" i="22"/>
  <c r="AZ1431" i="22" s="1"/>
  <c r="I1431" i="35" s="1"/>
  <c r="AW1431" i="22"/>
  <c r="E1431" i="22"/>
  <c r="D1431" i="22"/>
  <c r="C1431" i="22"/>
  <c r="BD1430" i="22"/>
  <c r="AX1430" i="22" s="1"/>
  <c r="H1430" i="35" s="1"/>
  <c r="BA1430" i="22"/>
  <c r="J1430" i="35" s="1"/>
  <c r="P1430" i="35" s="1"/>
  <c r="AZ1430" i="22"/>
  <c r="AY1430" i="22"/>
  <c r="AW1430" i="22"/>
  <c r="E1430" i="22"/>
  <c r="D1430" i="22"/>
  <c r="C1430" i="22"/>
  <c r="BD1429" i="22"/>
  <c r="AX1429" i="22" s="1"/>
  <c r="H1429" i="35" s="1"/>
  <c r="BA1429" i="22"/>
  <c r="J1429" i="35" s="1"/>
  <c r="P1429" i="35" s="1"/>
  <c r="AY1429" i="22"/>
  <c r="AZ1429" i="22" s="1"/>
  <c r="I1429" i="35" s="1"/>
  <c r="AW1429" i="22"/>
  <c r="E1429" i="22"/>
  <c r="D1429" i="22"/>
  <c r="C1429" i="22"/>
  <c r="BD1428" i="22"/>
  <c r="BA1428" i="22"/>
  <c r="J1428" i="35" s="1"/>
  <c r="P1428" i="35" s="1"/>
  <c r="AY1428" i="22"/>
  <c r="AZ1428" i="22" s="1"/>
  <c r="I1428" i="35" s="1"/>
  <c r="AW1428" i="22"/>
  <c r="E1428" i="22"/>
  <c r="D1428" i="22"/>
  <c r="C1428" i="22"/>
  <c r="BD1427" i="22"/>
  <c r="BA1427" i="22"/>
  <c r="J1427" i="35" s="1"/>
  <c r="P1427" i="35" s="1"/>
  <c r="AY1427" i="22"/>
  <c r="AZ1427" i="22" s="1"/>
  <c r="I1427" i="35" s="1"/>
  <c r="AW1427" i="22"/>
  <c r="E1427" i="22"/>
  <c r="D1427" i="22"/>
  <c r="C1427" i="22"/>
  <c r="BD1426" i="22"/>
  <c r="BA1426" i="22"/>
  <c r="J1426" i="35" s="1"/>
  <c r="P1426" i="35" s="1"/>
  <c r="AY1426" i="22"/>
  <c r="AZ1426" i="22" s="1"/>
  <c r="I1426" i="35" s="1"/>
  <c r="AW1426" i="22"/>
  <c r="E1426" i="22"/>
  <c r="D1426" i="22"/>
  <c r="C1426" i="22"/>
  <c r="BD1425" i="22"/>
  <c r="BA1425" i="22"/>
  <c r="J1425" i="35" s="1"/>
  <c r="P1425" i="35" s="1"/>
  <c r="AY1425" i="22"/>
  <c r="AZ1425" i="22" s="1"/>
  <c r="I1425" i="35" s="1"/>
  <c r="AW1425" i="22"/>
  <c r="E1425" i="22"/>
  <c r="D1425" i="22"/>
  <c r="C1425" i="22"/>
  <c r="BD1424" i="22"/>
  <c r="BA1424" i="22"/>
  <c r="AY1424" i="22"/>
  <c r="AZ1424" i="22" s="1"/>
  <c r="I1424" i="35" s="1"/>
  <c r="AW1424" i="22"/>
  <c r="E1424" i="22"/>
  <c r="D1424" i="22"/>
  <c r="C1424" i="22"/>
  <c r="BD1423" i="22"/>
  <c r="BA1423" i="22"/>
  <c r="J1423" i="35" s="1"/>
  <c r="P1423" i="35" s="1"/>
  <c r="AY1423" i="22"/>
  <c r="AZ1423" i="22" s="1"/>
  <c r="I1423" i="35" s="1"/>
  <c r="AX1423" i="22"/>
  <c r="H1423" i="35" s="1"/>
  <c r="AW1423" i="22"/>
  <c r="E1423" i="22"/>
  <c r="D1423" i="22"/>
  <c r="C1423" i="22"/>
  <c r="BD1422" i="22"/>
  <c r="AX1422" i="22" s="1"/>
  <c r="H1422" i="35" s="1"/>
  <c r="BA1422" i="22"/>
  <c r="J1422" i="35" s="1"/>
  <c r="P1422" i="35" s="1"/>
  <c r="AY1422" i="22"/>
  <c r="AZ1422" i="22" s="1"/>
  <c r="I1422" i="35" s="1"/>
  <c r="AW1422" i="22"/>
  <c r="E1422" i="22"/>
  <c r="D1422" i="22"/>
  <c r="C1422" i="22"/>
  <c r="BD1421" i="22"/>
  <c r="AX1421" i="22" s="1"/>
  <c r="H1421" i="35" s="1"/>
  <c r="BA1421" i="22"/>
  <c r="AZ1421" i="22"/>
  <c r="I1421" i="35" s="1"/>
  <c r="AY1421" i="22"/>
  <c r="AW1421" i="22"/>
  <c r="E1421" i="22"/>
  <c r="D1421" i="22"/>
  <c r="C1421" i="22"/>
  <c r="BD1420" i="22"/>
  <c r="AX1420" i="22" s="1"/>
  <c r="BA1420" i="22"/>
  <c r="J1420" i="35" s="1"/>
  <c r="P1420" i="35" s="1"/>
  <c r="AZ1420" i="22"/>
  <c r="I1420" i="35" s="1"/>
  <c r="AY1420" i="22"/>
  <c r="AW1420" i="22"/>
  <c r="E1420" i="22"/>
  <c r="D1420" i="22"/>
  <c r="C1420" i="22"/>
  <c r="BD1419" i="22"/>
  <c r="BA1419" i="22"/>
  <c r="J1419" i="35" s="1"/>
  <c r="P1419" i="35" s="1"/>
  <c r="AZ1419" i="22"/>
  <c r="I1419" i="35" s="1"/>
  <c r="AY1419" i="22"/>
  <c r="AX1419" i="22"/>
  <c r="BH1419" i="22" s="1"/>
  <c r="AW1419" i="22"/>
  <c r="E1419" i="22"/>
  <c r="D1419" i="22"/>
  <c r="C1419" i="22"/>
  <c r="BD1418" i="22"/>
  <c r="BA1418" i="22"/>
  <c r="J1418" i="35" s="1"/>
  <c r="P1418" i="35" s="1"/>
  <c r="AZ1418" i="22"/>
  <c r="AY1418" i="22"/>
  <c r="AX1418" i="22"/>
  <c r="H1418" i="35" s="1"/>
  <c r="AW1418" i="22"/>
  <c r="E1418" i="22"/>
  <c r="D1418" i="22"/>
  <c r="C1418" i="22"/>
  <c r="BD1417" i="22"/>
  <c r="BA1417" i="22"/>
  <c r="AY1417" i="22"/>
  <c r="AZ1417" i="22" s="1"/>
  <c r="I1417" i="35" s="1"/>
  <c r="AX1417" i="22"/>
  <c r="H1417" i="35" s="1"/>
  <c r="AW1417" i="22"/>
  <c r="E1417" i="22"/>
  <c r="D1417" i="22"/>
  <c r="C1417" i="22"/>
  <c r="BD1416" i="22"/>
  <c r="BA1416" i="22"/>
  <c r="AY1416" i="22"/>
  <c r="AZ1416" i="22" s="1"/>
  <c r="I1416" i="35" s="1"/>
  <c r="AW1416" i="22"/>
  <c r="AX1416" i="22" s="1"/>
  <c r="H1416" i="35" s="1"/>
  <c r="E1416" i="22"/>
  <c r="D1416" i="22"/>
  <c r="C1416" i="22"/>
  <c r="BD1415" i="22"/>
  <c r="BA1415" i="22"/>
  <c r="J1415" i="35" s="1"/>
  <c r="P1415" i="35" s="1"/>
  <c r="AZ1415" i="22"/>
  <c r="AY1415" i="22"/>
  <c r="AX1415" i="22"/>
  <c r="H1415" i="35" s="1"/>
  <c r="AW1415" i="22"/>
  <c r="E1415" i="22"/>
  <c r="D1415" i="22"/>
  <c r="C1415" i="22"/>
  <c r="BD1414" i="22"/>
  <c r="BA1414" i="22"/>
  <c r="AY1414" i="22"/>
  <c r="AZ1414" i="22" s="1"/>
  <c r="I1414" i="35" s="1"/>
  <c r="AW1414" i="22"/>
  <c r="E1414" i="22"/>
  <c r="D1414" i="22"/>
  <c r="C1414" i="22"/>
  <c r="BD1413" i="22"/>
  <c r="BA1413" i="22"/>
  <c r="J1413" i="35" s="1"/>
  <c r="P1413" i="35" s="1"/>
  <c r="AY1413" i="22"/>
  <c r="AZ1413" i="22" s="1"/>
  <c r="I1413" i="35" s="1"/>
  <c r="AW1413" i="22"/>
  <c r="E1413" i="22"/>
  <c r="D1413" i="22"/>
  <c r="C1413" i="22"/>
  <c r="BD1412" i="22"/>
  <c r="BA1412" i="22"/>
  <c r="J1412" i="35" s="1"/>
  <c r="P1412" i="35" s="1"/>
  <c r="AY1412" i="22"/>
  <c r="AZ1412" i="22" s="1"/>
  <c r="I1412" i="35" s="1"/>
  <c r="AW1412" i="22"/>
  <c r="E1412" i="22"/>
  <c r="D1412" i="22"/>
  <c r="C1412" i="22"/>
  <c r="BD1411" i="22"/>
  <c r="BA1411" i="22"/>
  <c r="J1411" i="35" s="1"/>
  <c r="P1411" i="35" s="1"/>
  <c r="AY1411" i="22"/>
  <c r="AZ1411" i="22" s="1"/>
  <c r="I1411" i="35" s="1"/>
  <c r="AW1411" i="22"/>
  <c r="E1411" i="22"/>
  <c r="D1411" i="22"/>
  <c r="C1411" i="22"/>
  <c r="BD1410" i="22"/>
  <c r="BA1410" i="22"/>
  <c r="J1410" i="35" s="1"/>
  <c r="P1410" i="35" s="1"/>
  <c r="AY1410" i="22"/>
  <c r="AZ1410" i="22" s="1"/>
  <c r="I1410" i="35" s="1"/>
  <c r="AW1410" i="22"/>
  <c r="E1410" i="22"/>
  <c r="D1410" i="22"/>
  <c r="C1410" i="22"/>
  <c r="BD1409" i="22"/>
  <c r="BA1409" i="22"/>
  <c r="J1409" i="35" s="1"/>
  <c r="P1409" i="35" s="1"/>
  <c r="AY1409" i="22"/>
  <c r="AZ1409" i="22" s="1"/>
  <c r="I1409" i="35" s="1"/>
  <c r="AX1409" i="22"/>
  <c r="H1409" i="35" s="1"/>
  <c r="AW1409" i="22"/>
  <c r="E1409" i="22"/>
  <c r="D1409" i="22"/>
  <c r="C1409" i="22"/>
  <c r="BD1408" i="22"/>
  <c r="AX1408" i="22" s="1"/>
  <c r="H1408" i="35" s="1"/>
  <c r="BA1408" i="22"/>
  <c r="J1408" i="35" s="1"/>
  <c r="P1408" i="35" s="1"/>
  <c r="AY1408" i="22"/>
  <c r="AZ1408" i="22" s="1"/>
  <c r="I1408" i="35" s="1"/>
  <c r="AW1408" i="22"/>
  <c r="E1408" i="22"/>
  <c r="D1408" i="22"/>
  <c r="C1408" i="22"/>
  <c r="BD1407" i="22"/>
  <c r="BA1407" i="22"/>
  <c r="J1407" i="35" s="1"/>
  <c r="P1407" i="35" s="1"/>
  <c r="AY1407" i="22"/>
  <c r="AZ1407" i="22" s="1"/>
  <c r="I1407" i="35" s="1"/>
  <c r="AW1407" i="22"/>
  <c r="E1407" i="22"/>
  <c r="D1407" i="22"/>
  <c r="C1407" i="22"/>
  <c r="BD1406" i="22"/>
  <c r="BA1406" i="22"/>
  <c r="J1406" i="35" s="1"/>
  <c r="P1406" i="35" s="1"/>
  <c r="AY1406" i="22"/>
  <c r="AZ1406" i="22" s="1"/>
  <c r="I1406" i="35" s="1"/>
  <c r="AW1406" i="22"/>
  <c r="E1406" i="22"/>
  <c r="D1406" i="22"/>
  <c r="C1406" i="22"/>
  <c r="BD1405" i="22"/>
  <c r="BD1404" i="22"/>
  <c r="BD1403" i="22"/>
  <c r="BD1402" i="22"/>
  <c r="BD1401" i="22"/>
  <c r="BD1400" i="22"/>
  <c r="BD1399" i="22"/>
  <c r="BD1398" i="22"/>
  <c r="BD1397" i="22"/>
  <c r="BD1396" i="22"/>
  <c r="BD1395" i="22"/>
  <c r="BA1395" i="22"/>
  <c r="J1395" i="35" s="1"/>
  <c r="P1395" i="35" s="1"/>
  <c r="AZ1395" i="22"/>
  <c r="I1395" i="35" s="1"/>
  <c r="AY1395" i="22"/>
  <c r="AX1395" i="22"/>
  <c r="BH1395" i="22" s="1"/>
  <c r="AW1395" i="22"/>
  <c r="E1395" i="22"/>
  <c r="D1395" i="22"/>
  <c r="C1395" i="22"/>
  <c r="BD1394" i="22"/>
  <c r="BA1394" i="22"/>
  <c r="J1394" i="35" s="1"/>
  <c r="P1394" i="35" s="1"/>
  <c r="AZ1394" i="22"/>
  <c r="I1394" i="35" s="1"/>
  <c r="AY1394" i="22"/>
  <c r="AX1394" i="22"/>
  <c r="BH1394" i="22" s="1"/>
  <c r="AW1394" i="22"/>
  <c r="E1394" i="22"/>
  <c r="D1394" i="22"/>
  <c r="C1394" i="22"/>
  <c r="BD1393" i="22"/>
  <c r="BA1393" i="22"/>
  <c r="J1393" i="35" s="1"/>
  <c r="P1393" i="35" s="1"/>
  <c r="AZ1393" i="22"/>
  <c r="I1393" i="35" s="1"/>
  <c r="AY1393" i="22"/>
  <c r="AX1393" i="22"/>
  <c r="BH1393" i="22" s="1"/>
  <c r="AW1393" i="22"/>
  <c r="E1393" i="22"/>
  <c r="D1393" i="22"/>
  <c r="C1393" i="22"/>
  <c r="BD1392" i="22"/>
  <c r="BA1392" i="22"/>
  <c r="J1392" i="35" s="1"/>
  <c r="P1392" i="35" s="1"/>
  <c r="AZ1392" i="22"/>
  <c r="AY1392" i="22"/>
  <c r="AX1392" i="22"/>
  <c r="BH1392" i="22" s="1"/>
  <c r="AW1392" i="22"/>
  <c r="E1392" i="22"/>
  <c r="D1392" i="22"/>
  <c r="C1392" i="22"/>
  <c r="BD1391" i="22"/>
  <c r="AX1391" i="22" s="1"/>
  <c r="BA1391" i="22"/>
  <c r="AY1391" i="22"/>
  <c r="AZ1391" i="22" s="1"/>
  <c r="I1391" i="35" s="1"/>
  <c r="AW1391" i="22"/>
  <c r="E1391" i="22"/>
  <c r="D1391" i="22"/>
  <c r="C1391" i="22"/>
  <c r="BD1390" i="22"/>
  <c r="BA1390" i="22"/>
  <c r="J1390" i="35" s="1"/>
  <c r="P1390" i="35" s="1"/>
  <c r="AZ1390" i="22"/>
  <c r="I1390" i="35" s="1"/>
  <c r="AY1390" i="22"/>
  <c r="AX1390" i="22"/>
  <c r="AW1390" i="22"/>
  <c r="E1390" i="22"/>
  <c r="D1390" i="22"/>
  <c r="C1390" i="22"/>
  <c r="BD1389" i="22"/>
  <c r="AX1389" i="22" s="1"/>
  <c r="BA1389" i="22"/>
  <c r="AY1389" i="22"/>
  <c r="AZ1389" i="22" s="1"/>
  <c r="I1389" i="35" s="1"/>
  <c r="AW1389" i="22"/>
  <c r="E1389" i="22"/>
  <c r="D1389" i="22"/>
  <c r="C1389" i="22"/>
  <c r="BD1388" i="22"/>
  <c r="BA1388" i="22"/>
  <c r="J1388" i="35" s="1"/>
  <c r="P1388" i="35" s="1"/>
  <c r="AZ1388" i="22"/>
  <c r="I1388" i="35" s="1"/>
  <c r="AY1388" i="22"/>
  <c r="AX1388" i="22"/>
  <c r="BH1388" i="22" s="1"/>
  <c r="AW1388" i="22"/>
  <c r="E1388" i="22"/>
  <c r="D1388" i="22"/>
  <c r="C1388" i="22"/>
  <c r="BD1387" i="22"/>
  <c r="BA1387" i="22"/>
  <c r="J1387" i="35" s="1"/>
  <c r="P1387" i="35" s="1"/>
  <c r="AZ1387" i="22"/>
  <c r="AY1387" i="22"/>
  <c r="AX1387" i="22"/>
  <c r="BH1387" i="22" s="1"/>
  <c r="AW1387" i="22"/>
  <c r="E1387" i="22"/>
  <c r="D1387" i="22"/>
  <c r="C1387" i="22"/>
  <c r="BD1386" i="22"/>
  <c r="AX1386" i="22" s="1"/>
  <c r="BA1386" i="22"/>
  <c r="AY1386" i="22"/>
  <c r="AZ1386" i="22" s="1"/>
  <c r="I1386" i="35" s="1"/>
  <c r="AW1386" i="22"/>
  <c r="E1386" i="22"/>
  <c r="D1386" i="22"/>
  <c r="C1386" i="22"/>
  <c r="BD1385" i="22"/>
  <c r="AX1385" i="22" s="1"/>
  <c r="BA1385" i="22"/>
  <c r="AZ1385" i="22"/>
  <c r="AY1385" i="22"/>
  <c r="AW1385" i="22"/>
  <c r="E1385" i="22"/>
  <c r="D1385" i="22"/>
  <c r="C1385" i="22"/>
  <c r="BD1384" i="22"/>
  <c r="AX1384" i="22" s="1"/>
  <c r="BA1384" i="22"/>
  <c r="AZ1384" i="22"/>
  <c r="AY1384" i="22"/>
  <c r="AW1384" i="22"/>
  <c r="E1384" i="22"/>
  <c r="D1384" i="22"/>
  <c r="C1384" i="22"/>
  <c r="BD1383" i="22"/>
  <c r="AX1383" i="22" s="1"/>
  <c r="BA1383" i="22"/>
  <c r="AZ1383" i="22"/>
  <c r="AY1383" i="22"/>
  <c r="AW1383" i="22"/>
  <c r="E1383" i="22"/>
  <c r="D1383" i="22"/>
  <c r="C1383" i="22"/>
  <c r="BD1382" i="22"/>
  <c r="BA1382" i="22"/>
  <c r="AY1382" i="22"/>
  <c r="AZ1382" i="22" s="1"/>
  <c r="I1382" i="35" s="1"/>
  <c r="AX1382" i="22"/>
  <c r="AW1382" i="22"/>
  <c r="E1382" i="22"/>
  <c r="D1382" i="22"/>
  <c r="C1382" i="22"/>
  <c r="BD1381" i="22"/>
  <c r="BA1381" i="22"/>
  <c r="AZ1381" i="22"/>
  <c r="AY1381" i="22"/>
  <c r="AX1381" i="22"/>
  <c r="BH1381" i="22" s="1"/>
  <c r="AW1381" i="22"/>
  <c r="E1381" i="22"/>
  <c r="D1381" i="22"/>
  <c r="C1381" i="22"/>
  <c r="BD1380" i="22"/>
  <c r="BA1380" i="22"/>
  <c r="AZ1380" i="22"/>
  <c r="I1380" i="35" s="1"/>
  <c r="AY1380" i="22"/>
  <c r="AX1380" i="22"/>
  <c r="BH1380" i="22" s="1"/>
  <c r="AW1380" i="22"/>
  <c r="E1380" i="22"/>
  <c r="D1380" i="22"/>
  <c r="C1380" i="22"/>
  <c r="BD1379" i="22"/>
  <c r="BA1379" i="22"/>
  <c r="J1379" i="35" s="1"/>
  <c r="P1379" i="35" s="1"/>
  <c r="AZ1379" i="22"/>
  <c r="I1379" i="35" s="1"/>
  <c r="AY1379" i="22"/>
  <c r="AX1379" i="22"/>
  <c r="BH1379" i="22" s="1"/>
  <c r="AW1379" i="22"/>
  <c r="E1379" i="22"/>
  <c r="D1379" i="22"/>
  <c r="C1379" i="22"/>
  <c r="BD1378" i="22"/>
  <c r="AX1378" i="22" s="1"/>
  <c r="BA1378" i="22"/>
  <c r="J1378" i="35" s="1"/>
  <c r="P1378" i="35" s="1"/>
  <c r="AY1378" i="22"/>
  <c r="AZ1378" i="22" s="1"/>
  <c r="I1378" i="35" s="1"/>
  <c r="AW1378" i="22"/>
  <c r="E1378" i="22"/>
  <c r="D1378" i="22"/>
  <c r="C1378" i="22"/>
  <c r="BD1377" i="22"/>
  <c r="AX1377" i="22" s="1"/>
  <c r="BA1377" i="22"/>
  <c r="AZ1377" i="22"/>
  <c r="I1377" i="35" s="1"/>
  <c r="AY1377" i="22"/>
  <c r="AW1377" i="22"/>
  <c r="E1377" i="22"/>
  <c r="D1377" i="22"/>
  <c r="C1377" i="22"/>
  <c r="BD1376" i="22"/>
  <c r="AX1376" i="22" s="1"/>
  <c r="BA1376" i="22"/>
  <c r="AZ1376" i="22"/>
  <c r="I1376" i="35" s="1"/>
  <c r="AY1376" i="22"/>
  <c r="AW1376" i="22"/>
  <c r="E1376" i="22"/>
  <c r="D1376" i="22"/>
  <c r="C1376" i="22"/>
  <c r="BD1375" i="22"/>
  <c r="AX1375" i="22" s="1"/>
  <c r="BA1375" i="22"/>
  <c r="AZ1375" i="22"/>
  <c r="I1375" i="35" s="1"/>
  <c r="AY1375" i="22"/>
  <c r="AW1375" i="22"/>
  <c r="E1375" i="22"/>
  <c r="D1375" i="22"/>
  <c r="C1375" i="22"/>
  <c r="BD1374" i="22"/>
  <c r="BA1374" i="22"/>
  <c r="AZ1374" i="22"/>
  <c r="I1374" i="35" s="1"/>
  <c r="AY1374" i="22"/>
  <c r="AX1374" i="22"/>
  <c r="BH1374" i="22" s="1"/>
  <c r="AW1374" i="22"/>
  <c r="E1374" i="22"/>
  <c r="D1374" i="22"/>
  <c r="C1374" i="22"/>
  <c r="BA1373" i="22"/>
  <c r="AY1373" i="22"/>
  <c r="AZ1373" i="22" s="1"/>
  <c r="I1373" i="35" s="1"/>
  <c r="AW1373" i="22"/>
  <c r="BD1373" i="22" s="1"/>
  <c r="AX1373" i="22" s="1"/>
  <c r="E1373" i="22"/>
  <c r="D1373" i="22"/>
  <c r="C1373" i="22"/>
  <c r="BD1372" i="22"/>
  <c r="BA1372" i="22"/>
  <c r="J1372" i="35" s="1"/>
  <c r="P1372" i="35" s="1"/>
  <c r="AZ1372" i="22"/>
  <c r="I1372" i="35" s="1"/>
  <c r="AY1372" i="22"/>
  <c r="AW1372" i="22"/>
  <c r="AX1372" i="22" s="1"/>
  <c r="E1372" i="22"/>
  <c r="D1372" i="22"/>
  <c r="C1372" i="22"/>
  <c r="BD1371" i="22"/>
  <c r="BA1371" i="22"/>
  <c r="AZ1371" i="22"/>
  <c r="AY1371" i="22"/>
  <c r="AX1371" i="22"/>
  <c r="H1371" i="35" s="1"/>
  <c r="AW1371" i="22"/>
  <c r="E1371" i="22"/>
  <c r="D1371" i="22"/>
  <c r="C1371" i="22"/>
  <c r="BD1370" i="22"/>
  <c r="AX1370" i="22" s="1"/>
  <c r="BA1370" i="22"/>
  <c r="AY1370" i="22"/>
  <c r="AZ1370" i="22" s="1"/>
  <c r="I1370" i="35" s="1"/>
  <c r="AW1370" i="22"/>
  <c r="E1370" i="22"/>
  <c r="D1370" i="22"/>
  <c r="C1370" i="22"/>
  <c r="BD1369" i="22"/>
  <c r="AX1369" i="22" s="1"/>
  <c r="BA1369" i="22"/>
  <c r="AZ1369" i="22"/>
  <c r="AY1369" i="22"/>
  <c r="AW1369" i="22"/>
  <c r="E1369" i="22"/>
  <c r="D1369" i="22"/>
  <c r="C1369" i="22"/>
  <c r="BD1368" i="22"/>
  <c r="AX1368" i="22" s="1"/>
  <c r="BA1368" i="22"/>
  <c r="AZ1368" i="22"/>
  <c r="AY1368" i="22"/>
  <c r="AW1368" i="22"/>
  <c r="E1368" i="22"/>
  <c r="D1368" i="22"/>
  <c r="C1368" i="22"/>
  <c r="BD1367" i="22"/>
  <c r="BA1367" i="22"/>
  <c r="AZ1367" i="22"/>
  <c r="AY1367" i="22"/>
  <c r="AX1367" i="22"/>
  <c r="BH1367" i="22" s="1"/>
  <c r="AW1367" i="22"/>
  <c r="E1367" i="22"/>
  <c r="D1367" i="22"/>
  <c r="C1367" i="22"/>
  <c r="BD1366" i="22"/>
  <c r="BA1366" i="22"/>
  <c r="AZ1366" i="22"/>
  <c r="I1366" i="35" s="1"/>
  <c r="AY1366" i="22"/>
  <c r="AX1366" i="22"/>
  <c r="BH1366" i="22" s="1"/>
  <c r="AW1366" i="22"/>
  <c r="E1366" i="22"/>
  <c r="D1366" i="22"/>
  <c r="C1366" i="22"/>
  <c r="BD1365" i="22"/>
  <c r="BA1365" i="22"/>
  <c r="J1365" i="35" s="1"/>
  <c r="P1365" i="35" s="1"/>
  <c r="AY1365" i="22"/>
  <c r="AZ1365" i="22" s="1"/>
  <c r="I1365" i="35" s="1"/>
  <c r="AX1365" i="22"/>
  <c r="H1365" i="35" s="1"/>
  <c r="AW1365" i="22"/>
  <c r="E1365" i="22"/>
  <c r="D1365" i="22"/>
  <c r="C1365" i="22"/>
  <c r="BD1364" i="22"/>
  <c r="BA1364" i="22"/>
  <c r="J1364" i="35" s="1"/>
  <c r="P1364" i="35" s="1"/>
  <c r="AZ1364" i="22"/>
  <c r="I1364" i="35" s="1"/>
  <c r="AY1364" i="22"/>
  <c r="AW1364" i="22"/>
  <c r="AX1364" i="22" s="1"/>
  <c r="E1364" i="22"/>
  <c r="D1364" i="22"/>
  <c r="C1364" i="22"/>
  <c r="BD1363" i="22"/>
  <c r="BA1363" i="22"/>
  <c r="J1363" i="35" s="1"/>
  <c r="P1363" i="35" s="1"/>
  <c r="AZ1363" i="22"/>
  <c r="I1363" i="35" s="1"/>
  <c r="AY1363" i="22"/>
  <c r="AX1363" i="22"/>
  <c r="H1363" i="35" s="1"/>
  <c r="AW1363" i="22"/>
  <c r="E1363" i="22"/>
  <c r="D1363" i="22"/>
  <c r="C1363" i="22"/>
  <c r="BD1362" i="22"/>
  <c r="AX1362" i="22" s="1"/>
  <c r="BA1362" i="22"/>
  <c r="J1362" i="35" s="1"/>
  <c r="P1362" i="35" s="1"/>
  <c r="AY1362" i="22"/>
  <c r="AZ1362" i="22" s="1"/>
  <c r="I1362" i="35" s="1"/>
  <c r="AW1362" i="22"/>
  <c r="E1362" i="22"/>
  <c r="D1362" i="22"/>
  <c r="C1362" i="22"/>
  <c r="BD1361" i="22"/>
  <c r="AX1361" i="22" s="1"/>
  <c r="BA1361" i="22"/>
  <c r="J1361" i="35" s="1"/>
  <c r="P1361" i="35" s="1"/>
  <c r="AZ1361" i="22"/>
  <c r="I1361" i="35" s="1"/>
  <c r="AY1361" i="22"/>
  <c r="AW1361" i="22"/>
  <c r="E1361" i="22"/>
  <c r="D1361" i="22"/>
  <c r="C1361" i="22"/>
  <c r="BD1360" i="22"/>
  <c r="BD1359" i="22"/>
  <c r="BD1358" i="22"/>
  <c r="BD1357" i="22"/>
  <c r="BD1356" i="22"/>
  <c r="BD1355" i="22"/>
  <c r="BD1354" i="22"/>
  <c r="BD1353" i="22"/>
  <c r="BD1352" i="22"/>
  <c r="BD1351" i="22"/>
  <c r="BD1350" i="22"/>
  <c r="BA1350" i="22"/>
  <c r="J1350" i="35" s="1"/>
  <c r="P1350" i="35" s="1"/>
  <c r="AZ1350" i="22"/>
  <c r="I1350" i="35" s="1"/>
  <c r="AY1350" i="22"/>
  <c r="AX1350" i="22"/>
  <c r="BH1350" i="22" s="1"/>
  <c r="AW1350" i="22"/>
  <c r="E1350" i="22"/>
  <c r="D1350" i="22"/>
  <c r="C1350" i="22"/>
  <c r="BD1349" i="22"/>
  <c r="BA1349" i="22"/>
  <c r="J1349" i="35" s="1"/>
  <c r="P1349" i="35" s="1"/>
  <c r="AZ1349" i="22"/>
  <c r="I1349" i="35" s="1"/>
  <c r="AY1349" i="22"/>
  <c r="AX1349" i="22"/>
  <c r="BH1349" i="22" s="1"/>
  <c r="AW1349" i="22"/>
  <c r="E1349" i="22"/>
  <c r="D1349" i="22"/>
  <c r="C1349" i="22"/>
  <c r="BD1348" i="22"/>
  <c r="BA1348" i="22"/>
  <c r="J1348" i="35" s="1"/>
  <c r="P1348" i="35" s="1"/>
  <c r="AZ1348" i="22"/>
  <c r="AY1348" i="22"/>
  <c r="AX1348" i="22"/>
  <c r="BH1348" i="22" s="1"/>
  <c r="AW1348" i="22"/>
  <c r="E1348" i="22"/>
  <c r="D1348" i="22"/>
  <c r="C1348" i="22"/>
  <c r="BD1347" i="22"/>
  <c r="BA1347" i="22"/>
  <c r="J1347" i="35" s="1"/>
  <c r="P1347" i="35" s="1"/>
  <c r="AZ1347" i="22"/>
  <c r="AY1347" i="22"/>
  <c r="AX1347" i="22"/>
  <c r="BH1347" i="22" s="1"/>
  <c r="AW1347" i="22"/>
  <c r="E1347" i="22"/>
  <c r="D1347" i="22"/>
  <c r="C1347" i="22"/>
  <c r="BD1346" i="22"/>
  <c r="AX1346" i="22" s="1"/>
  <c r="BA1346" i="22"/>
  <c r="AY1346" i="22"/>
  <c r="AZ1346" i="22" s="1"/>
  <c r="I1346" i="35" s="1"/>
  <c r="AW1346" i="22"/>
  <c r="E1346" i="22"/>
  <c r="D1346" i="22"/>
  <c r="C1346" i="22"/>
  <c r="BD1345" i="22"/>
  <c r="BA1345" i="22"/>
  <c r="J1345" i="35" s="1"/>
  <c r="P1345" i="35" s="1"/>
  <c r="AZ1345" i="22"/>
  <c r="AY1345" i="22"/>
  <c r="AX1345" i="22"/>
  <c r="AW1345" i="22"/>
  <c r="E1345" i="22"/>
  <c r="D1345" i="22"/>
  <c r="C1345" i="22"/>
  <c r="BD1344" i="22"/>
  <c r="AX1344" i="22" s="1"/>
  <c r="BA1344" i="22"/>
  <c r="AY1344" i="22"/>
  <c r="AZ1344" i="22" s="1"/>
  <c r="I1344" i="35" s="1"/>
  <c r="AW1344" i="22"/>
  <c r="E1344" i="22"/>
  <c r="D1344" i="22"/>
  <c r="C1344" i="22"/>
  <c r="BD1343" i="22"/>
  <c r="BA1343" i="22"/>
  <c r="AZ1343" i="22"/>
  <c r="I1343" i="35" s="1"/>
  <c r="AY1343" i="22"/>
  <c r="AX1343" i="22"/>
  <c r="BH1343" i="22" s="1"/>
  <c r="AW1343" i="22"/>
  <c r="E1343" i="22"/>
  <c r="D1343" i="22"/>
  <c r="C1343" i="22"/>
  <c r="BD1342" i="22"/>
  <c r="BA1342" i="22"/>
  <c r="J1342" i="35" s="1"/>
  <c r="P1342" i="35" s="1"/>
  <c r="AZ1342" i="22"/>
  <c r="AY1342" i="22"/>
  <c r="AX1342" i="22"/>
  <c r="BH1342" i="22" s="1"/>
  <c r="AW1342" i="22"/>
  <c r="E1342" i="22"/>
  <c r="D1342" i="22"/>
  <c r="C1342" i="22"/>
  <c r="BD1341" i="22"/>
  <c r="AX1341" i="22" s="1"/>
  <c r="BA1341" i="22"/>
  <c r="AY1341" i="22"/>
  <c r="AZ1341" i="22" s="1"/>
  <c r="I1341" i="35" s="1"/>
  <c r="AW1341" i="22"/>
  <c r="E1341" i="22"/>
  <c r="D1341" i="22"/>
  <c r="C1341" i="22"/>
  <c r="BD1340" i="22"/>
  <c r="AX1340" i="22" s="1"/>
  <c r="BA1340" i="22"/>
  <c r="J1340" i="35" s="1"/>
  <c r="P1340" i="35" s="1"/>
  <c r="AY1340" i="22"/>
  <c r="AZ1340" i="22" s="1"/>
  <c r="I1340" i="35" s="1"/>
  <c r="AW1340" i="22"/>
  <c r="E1340" i="22"/>
  <c r="D1340" i="22"/>
  <c r="C1340" i="22"/>
  <c r="BD1339" i="22"/>
  <c r="AX1339" i="22" s="1"/>
  <c r="BA1339" i="22"/>
  <c r="J1339" i="35" s="1"/>
  <c r="P1339" i="35" s="1"/>
  <c r="AY1339" i="22"/>
  <c r="AZ1339" i="22" s="1"/>
  <c r="I1339" i="35" s="1"/>
  <c r="AW1339" i="22"/>
  <c r="E1339" i="22"/>
  <c r="D1339" i="22"/>
  <c r="C1339" i="22"/>
  <c r="BD1338" i="22"/>
  <c r="AX1338" i="22" s="1"/>
  <c r="BA1338" i="22"/>
  <c r="J1338" i="35" s="1"/>
  <c r="P1338" i="35" s="1"/>
  <c r="AY1338" i="22"/>
  <c r="AZ1338" i="22" s="1"/>
  <c r="I1338" i="35" s="1"/>
  <c r="AW1338" i="22"/>
  <c r="E1338" i="22"/>
  <c r="D1338" i="22"/>
  <c r="C1338" i="22"/>
  <c r="BD1337" i="22"/>
  <c r="BA1337" i="22"/>
  <c r="J1337" i="35" s="1"/>
  <c r="P1337" i="35" s="1"/>
  <c r="AZ1337" i="22"/>
  <c r="I1337" i="35" s="1"/>
  <c r="AY1337" i="22"/>
  <c r="AW1337" i="22"/>
  <c r="E1337" i="22"/>
  <c r="D1337" i="22"/>
  <c r="C1337" i="22"/>
  <c r="BD1336" i="22"/>
  <c r="BA1336" i="22"/>
  <c r="J1336" i="35" s="1"/>
  <c r="P1336" i="35" s="1"/>
  <c r="AZ1336" i="22"/>
  <c r="I1336" i="35" s="1"/>
  <c r="AY1336" i="22"/>
  <c r="AX1336" i="22"/>
  <c r="BH1336" i="22" s="1"/>
  <c r="AW1336" i="22"/>
  <c r="E1336" i="22"/>
  <c r="D1336" i="22"/>
  <c r="C1336" i="22"/>
  <c r="BD1335" i="22"/>
  <c r="BA1335" i="22"/>
  <c r="J1335" i="35" s="1"/>
  <c r="P1335" i="35" s="1"/>
  <c r="AZ1335" i="22"/>
  <c r="I1335" i="35" s="1"/>
  <c r="AY1335" i="22"/>
  <c r="AX1335" i="22"/>
  <c r="BH1335" i="22" s="1"/>
  <c r="AW1335" i="22"/>
  <c r="E1335" i="22"/>
  <c r="D1335" i="22"/>
  <c r="C1335" i="22"/>
  <c r="BD1334" i="22"/>
  <c r="AX1334" i="22" s="1"/>
  <c r="BA1334" i="22"/>
  <c r="J1334" i="35" s="1"/>
  <c r="P1334" i="35" s="1"/>
  <c r="AZ1334" i="22"/>
  <c r="AY1334" i="22"/>
  <c r="AW1334" i="22"/>
  <c r="E1334" i="22"/>
  <c r="D1334" i="22"/>
  <c r="C1334" i="22"/>
  <c r="BD1333" i="22"/>
  <c r="AX1333" i="22" s="1"/>
  <c r="BA1333" i="22"/>
  <c r="J1333" i="35" s="1"/>
  <c r="P1333" i="35" s="1"/>
  <c r="AY1333" i="22"/>
  <c r="AZ1333" i="22" s="1"/>
  <c r="I1333" i="35" s="1"/>
  <c r="AW1333" i="22"/>
  <c r="E1333" i="22"/>
  <c r="D1333" i="22"/>
  <c r="C1333" i="22"/>
  <c r="BD1332" i="22"/>
  <c r="AX1332" i="22" s="1"/>
  <c r="BA1332" i="22"/>
  <c r="J1332" i="35" s="1"/>
  <c r="P1332" i="35" s="1"/>
  <c r="AY1332" i="22"/>
  <c r="AZ1332" i="22" s="1"/>
  <c r="I1332" i="35" s="1"/>
  <c r="AW1332" i="22"/>
  <c r="E1332" i="22"/>
  <c r="D1332" i="22"/>
  <c r="C1332" i="22"/>
  <c r="BD1331" i="22"/>
  <c r="AX1331" i="22" s="1"/>
  <c r="BA1331" i="22"/>
  <c r="J1331" i="35" s="1"/>
  <c r="P1331" i="35" s="1"/>
  <c r="AY1331" i="22"/>
  <c r="AZ1331" i="22" s="1"/>
  <c r="I1331" i="35" s="1"/>
  <c r="AW1331" i="22"/>
  <c r="E1331" i="22"/>
  <c r="D1331" i="22"/>
  <c r="C1331" i="22"/>
  <c r="BD1330" i="22"/>
  <c r="AX1330" i="22" s="1"/>
  <c r="BA1330" i="22"/>
  <c r="J1330" i="35" s="1"/>
  <c r="P1330" i="35" s="1"/>
  <c r="AY1330" i="22"/>
  <c r="AZ1330" i="22" s="1"/>
  <c r="I1330" i="35" s="1"/>
  <c r="AW1330" i="22"/>
  <c r="E1330" i="22"/>
  <c r="D1330" i="22"/>
  <c r="C1330" i="22"/>
  <c r="BD1329" i="22"/>
  <c r="BA1329" i="22"/>
  <c r="J1329" i="35" s="1"/>
  <c r="P1329" i="35" s="1"/>
  <c r="AZ1329" i="22"/>
  <c r="I1329" i="35" s="1"/>
  <c r="AY1329" i="22"/>
  <c r="AX1329" i="22"/>
  <c r="BH1329" i="22" s="1"/>
  <c r="AW1329" i="22"/>
  <c r="E1329" i="22"/>
  <c r="D1329" i="22"/>
  <c r="C1329" i="22"/>
  <c r="BD1328" i="22"/>
  <c r="BA1328" i="22"/>
  <c r="J1328" i="35" s="1"/>
  <c r="P1328" i="35" s="1"/>
  <c r="AZ1328" i="22"/>
  <c r="I1328" i="35" s="1"/>
  <c r="AY1328" i="22"/>
  <c r="AX1328" i="22"/>
  <c r="BH1328" i="22" s="1"/>
  <c r="AW1328" i="22"/>
  <c r="E1328" i="22"/>
  <c r="D1328" i="22"/>
  <c r="C1328" i="22"/>
  <c r="BD1327" i="22"/>
  <c r="BA1327" i="22"/>
  <c r="J1327" i="35" s="1"/>
  <c r="P1327" i="35" s="1"/>
  <c r="AY1327" i="22"/>
  <c r="AZ1327" i="22" s="1"/>
  <c r="I1327" i="35" s="1"/>
  <c r="AW1327" i="22"/>
  <c r="E1327" i="22"/>
  <c r="D1327" i="22"/>
  <c r="C1327" i="22"/>
  <c r="BD1326" i="22"/>
  <c r="AX1326" i="22" s="1"/>
  <c r="BA1326" i="22"/>
  <c r="J1326" i="35" s="1"/>
  <c r="P1326" i="35" s="1"/>
  <c r="AY1326" i="22"/>
  <c r="AZ1326" i="22" s="1"/>
  <c r="I1326" i="35" s="1"/>
  <c r="AW1326" i="22"/>
  <c r="E1326" i="22"/>
  <c r="D1326" i="22"/>
  <c r="C1326" i="22"/>
  <c r="BD1325" i="22"/>
  <c r="AX1325" i="22" s="1"/>
  <c r="BA1325" i="22"/>
  <c r="J1325" i="35" s="1"/>
  <c r="P1325" i="35" s="1"/>
  <c r="AY1325" i="22"/>
  <c r="AZ1325" i="22" s="1"/>
  <c r="I1325" i="35" s="1"/>
  <c r="AW1325" i="22"/>
  <c r="E1325" i="22"/>
  <c r="D1325" i="22"/>
  <c r="C1325" i="22"/>
  <c r="BD1324" i="22"/>
  <c r="AX1324" i="22" s="1"/>
  <c r="BA1324" i="22"/>
  <c r="J1324" i="35" s="1"/>
  <c r="P1324" i="35" s="1"/>
  <c r="AY1324" i="22"/>
  <c r="AZ1324" i="22" s="1"/>
  <c r="I1324" i="35" s="1"/>
  <c r="AW1324" i="22"/>
  <c r="E1324" i="22"/>
  <c r="D1324" i="22"/>
  <c r="C1324" i="22"/>
  <c r="BD1323" i="22"/>
  <c r="AX1323" i="22" s="1"/>
  <c r="BA1323" i="22"/>
  <c r="J1323" i="35" s="1"/>
  <c r="P1323" i="35" s="1"/>
  <c r="AY1323" i="22"/>
  <c r="AZ1323" i="22" s="1"/>
  <c r="I1323" i="35" s="1"/>
  <c r="AW1323" i="22"/>
  <c r="E1323" i="22"/>
  <c r="D1323" i="22"/>
  <c r="C1323" i="22"/>
  <c r="BD1322" i="22"/>
  <c r="BA1322" i="22"/>
  <c r="AZ1322" i="22"/>
  <c r="AY1322" i="22"/>
  <c r="AX1322" i="22"/>
  <c r="BH1322" i="22" s="1"/>
  <c r="AW1322" i="22"/>
  <c r="E1322" i="22"/>
  <c r="D1322" i="22"/>
  <c r="C1322" i="22"/>
  <c r="BD1321" i="22"/>
  <c r="BA1321" i="22"/>
  <c r="AZ1321" i="22"/>
  <c r="I1321" i="35" s="1"/>
  <c r="AY1321" i="22"/>
  <c r="AX1321" i="22"/>
  <c r="BH1321" i="22" s="1"/>
  <c r="AW1321" i="22"/>
  <c r="E1321" i="22"/>
  <c r="D1321" i="22"/>
  <c r="C1321" i="22"/>
  <c r="BD1320" i="22"/>
  <c r="BA1320" i="22"/>
  <c r="J1320" i="35" s="1"/>
  <c r="P1320" i="35" s="1"/>
  <c r="AZ1320" i="22"/>
  <c r="I1320" i="35" s="1"/>
  <c r="AY1320" i="22"/>
  <c r="AX1320" i="22"/>
  <c r="H1320" i="35" s="1"/>
  <c r="AW1320" i="22"/>
  <c r="E1320" i="22"/>
  <c r="D1320" i="22"/>
  <c r="C1320" i="22"/>
  <c r="BD1319" i="22"/>
  <c r="BA1319" i="22"/>
  <c r="J1319" i="35" s="1"/>
  <c r="P1319" i="35" s="1"/>
  <c r="AY1319" i="22"/>
  <c r="AZ1319" i="22" s="1"/>
  <c r="I1319" i="35" s="1"/>
  <c r="AW1319" i="22"/>
  <c r="AX1319" i="22" s="1"/>
  <c r="E1319" i="22"/>
  <c r="D1319" i="22"/>
  <c r="C1319" i="22"/>
  <c r="BD1318" i="22"/>
  <c r="BA1318" i="22"/>
  <c r="J1318" i="35" s="1"/>
  <c r="P1318" i="35" s="1"/>
  <c r="AZ1318" i="22"/>
  <c r="I1318" i="35" s="1"/>
  <c r="AY1318" i="22"/>
  <c r="AX1318" i="22"/>
  <c r="AW1318" i="22"/>
  <c r="E1318" i="22"/>
  <c r="D1318" i="22"/>
  <c r="C1318" i="22"/>
  <c r="BD1317" i="22"/>
  <c r="BA1317" i="22"/>
  <c r="J1317" i="35" s="1"/>
  <c r="P1317" i="35" s="1"/>
  <c r="AY1317" i="22"/>
  <c r="AZ1317" i="22" s="1"/>
  <c r="I1317" i="35" s="1"/>
  <c r="AW1317" i="22"/>
  <c r="E1317" i="22"/>
  <c r="D1317" i="22"/>
  <c r="C1317" i="22"/>
  <c r="BD1316" i="22"/>
  <c r="BA1316" i="22"/>
  <c r="J1316" i="35" s="1"/>
  <c r="P1316" i="35" s="1"/>
  <c r="AY1316" i="22"/>
  <c r="AZ1316" i="22" s="1"/>
  <c r="I1316" i="35" s="1"/>
  <c r="AW1316" i="22"/>
  <c r="E1316" i="22"/>
  <c r="D1316" i="22"/>
  <c r="C1316" i="22"/>
  <c r="BD1315" i="22"/>
  <c r="BD1314" i="22"/>
  <c r="BD1313" i="22"/>
  <c r="BD1312" i="22"/>
  <c r="BD1311" i="22"/>
  <c r="BD1310" i="22"/>
  <c r="BD1309" i="22"/>
  <c r="BD1308" i="22"/>
  <c r="BD1307" i="22"/>
  <c r="BD1306" i="22"/>
  <c r="BD1305" i="22"/>
  <c r="BA1305" i="22"/>
  <c r="J1305" i="35" s="1"/>
  <c r="P1305" i="35" s="1"/>
  <c r="AZ1305" i="22"/>
  <c r="I1305" i="35" s="1"/>
  <c r="AY1305" i="22"/>
  <c r="AX1305" i="22"/>
  <c r="BH1305" i="22" s="1"/>
  <c r="AW1305" i="22"/>
  <c r="E1305" i="22"/>
  <c r="D1305" i="22"/>
  <c r="C1305" i="22"/>
  <c r="BD1304" i="22"/>
  <c r="BA1304" i="22"/>
  <c r="J1304" i="35" s="1"/>
  <c r="P1304" i="35" s="1"/>
  <c r="AZ1304" i="22"/>
  <c r="I1304" i="35" s="1"/>
  <c r="AY1304" i="22"/>
  <c r="AX1304" i="22"/>
  <c r="BH1304" i="22" s="1"/>
  <c r="AW1304" i="22"/>
  <c r="E1304" i="22"/>
  <c r="D1304" i="22"/>
  <c r="C1304" i="22"/>
  <c r="BD1303" i="22"/>
  <c r="BA1303" i="22"/>
  <c r="J1303" i="35" s="1"/>
  <c r="P1303" i="35" s="1"/>
  <c r="AZ1303" i="22"/>
  <c r="I1303" i="35" s="1"/>
  <c r="AY1303" i="22"/>
  <c r="AX1303" i="22"/>
  <c r="BH1303" i="22" s="1"/>
  <c r="AW1303" i="22"/>
  <c r="E1303" i="22"/>
  <c r="D1303" i="22"/>
  <c r="C1303" i="22"/>
  <c r="BD1302" i="22"/>
  <c r="BA1302" i="22"/>
  <c r="J1302" i="35" s="1"/>
  <c r="P1302" i="35" s="1"/>
  <c r="AZ1302" i="22"/>
  <c r="AY1302" i="22"/>
  <c r="AX1302" i="22"/>
  <c r="BH1302" i="22" s="1"/>
  <c r="AW1302" i="22"/>
  <c r="E1302" i="22"/>
  <c r="D1302" i="22"/>
  <c r="C1302" i="22"/>
  <c r="BD1301" i="22"/>
  <c r="BA1301" i="22"/>
  <c r="AZ1301" i="22"/>
  <c r="AY1301" i="22"/>
  <c r="AX1301" i="22"/>
  <c r="BH1301" i="22" s="1"/>
  <c r="AW1301" i="22"/>
  <c r="E1301" i="22"/>
  <c r="D1301" i="22"/>
  <c r="C1301" i="22"/>
  <c r="BD1300" i="22"/>
  <c r="BA1300" i="22"/>
  <c r="AZ1300" i="22"/>
  <c r="AY1300" i="22"/>
  <c r="AX1300" i="22"/>
  <c r="BH1300" i="22" s="1"/>
  <c r="AW1300" i="22"/>
  <c r="E1300" i="22"/>
  <c r="D1300" i="22"/>
  <c r="C1300" i="22"/>
  <c r="BD1299" i="22"/>
  <c r="BA1299" i="22"/>
  <c r="AZ1299" i="22"/>
  <c r="I1299" i="35" s="1"/>
  <c r="AY1299" i="22"/>
  <c r="AX1299" i="22"/>
  <c r="BH1299" i="22" s="1"/>
  <c r="AW1299" i="22"/>
  <c r="E1299" i="22"/>
  <c r="D1299" i="22"/>
  <c r="C1299" i="22"/>
  <c r="BD1298" i="22"/>
  <c r="BA1298" i="22"/>
  <c r="J1298" i="35" s="1"/>
  <c r="P1298" i="35" s="1"/>
  <c r="AZ1298" i="22"/>
  <c r="I1298" i="35" s="1"/>
  <c r="AY1298" i="22"/>
  <c r="AX1298" i="22"/>
  <c r="BH1298" i="22" s="1"/>
  <c r="AW1298" i="22"/>
  <c r="E1298" i="22"/>
  <c r="D1298" i="22"/>
  <c r="C1298" i="22"/>
  <c r="BD1297" i="22"/>
  <c r="BA1297" i="22"/>
  <c r="J1297" i="35" s="1"/>
  <c r="P1297" i="35" s="1"/>
  <c r="AZ1297" i="22"/>
  <c r="I1297" i="35" s="1"/>
  <c r="AY1297" i="22"/>
  <c r="AX1297" i="22"/>
  <c r="BH1297" i="22" s="1"/>
  <c r="AW1297" i="22"/>
  <c r="E1297" i="22"/>
  <c r="D1297" i="22"/>
  <c r="C1297" i="22"/>
  <c r="BD1296" i="22"/>
  <c r="AX1296" i="22" s="1"/>
  <c r="BA1296" i="22"/>
  <c r="J1296" i="35" s="1"/>
  <c r="P1296" i="35" s="1"/>
  <c r="AY1296" i="22"/>
  <c r="AZ1296" i="22" s="1"/>
  <c r="I1296" i="35" s="1"/>
  <c r="AW1296" i="22"/>
  <c r="E1296" i="22"/>
  <c r="D1296" i="22"/>
  <c r="C1296" i="22"/>
  <c r="BD1295" i="22"/>
  <c r="AX1295" i="22" s="1"/>
  <c r="BA1295" i="22"/>
  <c r="J1295" i="35" s="1"/>
  <c r="P1295" i="35" s="1"/>
  <c r="AZ1295" i="22"/>
  <c r="I1295" i="35" s="1"/>
  <c r="AY1295" i="22"/>
  <c r="AW1295" i="22"/>
  <c r="E1295" i="22"/>
  <c r="D1295" i="22"/>
  <c r="C1295" i="22"/>
  <c r="BD1294" i="22"/>
  <c r="AX1294" i="22" s="1"/>
  <c r="BA1294" i="22"/>
  <c r="J1294" i="35" s="1"/>
  <c r="P1294" i="35" s="1"/>
  <c r="AZ1294" i="22"/>
  <c r="I1294" i="35" s="1"/>
  <c r="AY1294" i="22"/>
  <c r="AW1294" i="22"/>
  <c r="E1294" i="22"/>
  <c r="D1294" i="22"/>
  <c r="C1294" i="22"/>
  <c r="BD1293" i="22"/>
  <c r="AX1293" i="22" s="1"/>
  <c r="BA1293" i="22"/>
  <c r="J1293" i="35" s="1"/>
  <c r="P1293" i="35" s="1"/>
  <c r="AY1293" i="22"/>
  <c r="AZ1293" i="22" s="1"/>
  <c r="I1293" i="35" s="1"/>
  <c r="AW1293" i="22"/>
  <c r="E1293" i="22"/>
  <c r="D1293" i="22"/>
  <c r="C1293" i="22"/>
  <c r="BD1292" i="22"/>
  <c r="BA1292" i="22"/>
  <c r="J1292" i="35" s="1"/>
  <c r="P1292" i="35" s="1"/>
  <c r="AY1292" i="22"/>
  <c r="AZ1292" i="22" s="1"/>
  <c r="I1292" i="35" s="1"/>
  <c r="AX1292" i="22"/>
  <c r="H1292" i="35" s="1"/>
  <c r="AW1292" i="22"/>
  <c r="E1292" i="22"/>
  <c r="D1292" i="22"/>
  <c r="C1292" i="22"/>
  <c r="BD1291" i="22"/>
  <c r="BA1291" i="22"/>
  <c r="J1291" i="35" s="1"/>
  <c r="P1291" i="35" s="1"/>
  <c r="AZ1291" i="22"/>
  <c r="I1291" i="35" s="1"/>
  <c r="AY1291" i="22"/>
  <c r="AX1291" i="22"/>
  <c r="BH1291" i="22" s="1"/>
  <c r="AW1291" i="22"/>
  <c r="E1291" i="22"/>
  <c r="D1291" i="22"/>
  <c r="C1291" i="22"/>
  <c r="BD1290" i="22"/>
  <c r="BA1290" i="22"/>
  <c r="J1290" i="35" s="1"/>
  <c r="P1290" i="35" s="1"/>
  <c r="AZ1290" i="22"/>
  <c r="I1290" i="35" s="1"/>
  <c r="AY1290" i="22"/>
  <c r="AX1290" i="22"/>
  <c r="BH1290" i="22" s="1"/>
  <c r="AW1290" i="22"/>
  <c r="E1290" i="22"/>
  <c r="D1290" i="22"/>
  <c r="C1290" i="22"/>
  <c r="BD1289" i="22"/>
  <c r="BA1289" i="22"/>
  <c r="J1289" i="35" s="1"/>
  <c r="P1289" i="35" s="1"/>
  <c r="AZ1289" i="22"/>
  <c r="I1289" i="35" s="1"/>
  <c r="AY1289" i="22"/>
  <c r="AX1289" i="22"/>
  <c r="H1289" i="35" s="1"/>
  <c r="AW1289" i="22"/>
  <c r="E1289" i="22"/>
  <c r="D1289" i="22"/>
  <c r="C1289" i="22"/>
  <c r="BD1288" i="22"/>
  <c r="AX1288" i="22" s="1"/>
  <c r="BA1288" i="22"/>
  <c r="J1288" i="35" s="1"/>
  <c r="P1288" i="35" s="1"/>
  <c r="AY1288" i="22"/>
  <c r="AZ1288" i="22" s="1"/>
  <c r="I1288" i="35" s="1"/>
  <c r="AW1288" i="22"/>
  <c r="E1288" i="22"/>
  <c r="D1288" i="22"/>
  <c r="C1288" i="22"/>
  <c r="BD1287" i="22"/>
  <c r="AX1287" i="22" s="1"/>
  <c r="BA1287" i="22"/>
  <c r="J1287" i="35" s="1"/>
  <c r="P1287" i="35" s="1"/>
  <c r="AZ1287" i="22"/>
  <c r="I1287" i="35" s="1"/>
  <c r="AY1287" i="22"/>
  <c r="AW1287" i="22"/>
  <c r="E1287" i="22"/>
  <c r="D1287" i="22"/>
  <c r="C1287" i="22"/>
  <c r="BD1286" i="22"/>
  <c r="AX1286" i="22" s="1"/>
  <c r="BA1286" i="22"/>
  <c r="J1286" i="35" s="1"/>
  <c r="P1286" i="35" s="1"/>
  <c r="AZ1286" i="22"/>
  <c r="I1286" i="35" s="1"/>
  <c r="AY1286" i="22"/>
  <c r="AW1286" i="22"/>
  <c r="E1286" i="22"/>
  <c r="D1286" i="22"/>
  <c r="C1286" i="22"/>
  <c r="BD1285" i="22"/>
  <c r="BA1285" i="22"/>
  <c r="J1285" i="35" s="1"/>
  <c r="P1285" i="35" s="1"/>
  <c r="AY1285" i="22"/>
  <c r="AZ1285" i="22" s="1"/>
  <c r="I1285" i="35" s="1"/>
  <c r="AX1285" i="22"/>
  <c r="H1285" i="35" s="1"/>
  <c r="AW1285" i="22"/>
  <c r="E1285" i="22"/>
  <c r="D1285" i="22"/>
  <c r="C1285" i="22"/>
  <c r="BD1284" i="22"/>
  <c r="BA1284" i="22"/>
  <c r="J1284" i="35" s="1"/>
  <c r="P1284" i="35" s="1"/>
  <c r="AZ1284" i="22"/>
  <c r="I1284" i="35" s="1"/>
  <c r="AY1284" i="22"/>
  <c r="AX1284" i="22"/>
  <c r="BH1284" i="22" s="1"/>
  <c r="AW1284" i="22"/>
  <c r="E1284" i="22"/>
  <c r="D1284" i="22"/>
  <c r="C1284" i="22"/>
  <c r="BD1283" i="22"/>
  <c r="BA1283" i="22"/>
  <c r="J1283" i="35" s="1"/>
  <c r="P1283" i="35" s="1"/>
  <c r="AZ1283" i="22"/>
  <c r="I1283" i="35" s="1"/>
  <c r="AY1283" i="22"/>
  <c r="AX1283" i="22"/>
  <c r="BH1283" i="22" s="1"/>
  <c r="AW1283" i="22"/>
  <c r="E1283" i="22"/>
  <c r="D1283" i="22"/>
  <c r="C1283" i="22"/>
  <c r="BD1282" i="22"/>
  <c r="BA1282" i="22"/>
  <c r="J1282" i="35" s="1"/>
  <c r="P1282" i="35" s="1"/>
  <c r="AZ1282" i="22"/>
  <c r="I1282" i="35" s="1"/>
  <c r="AY1282" i="22"/>
  <c r="AX1282" i="22"/>
  <c r="AW1282" i="22"/>
  <c r="E1282" i="22"/>
  <c r="D1282" i="22"/>
  <c r="C1282" i="22"/>
  <c r="BD1281" i="22"/>
  <c r="AX1281" i="22" s="1"/>
  <c r="BA1281" i="22"/>
  <c r="J1281" i="35" s="1"/>
  <c r="P1281" i="35" s="1"/>
  <c r="AY1281" i="22"/>
  <c r="AZ1281" i="22" s="1"/>
  <c r="I1281" i="35" s="1"/>
  <c r="AW1281" i="22"/>
  <c r="E1281" i="22"/>
  <c r="D1281" i="22"/>
  <c r="C1281" i="22"/>
  <c r="BD1280" i="22"/>
  <c r="AX1280" i="22" s="1"/>
  <c r="BA1280" i="22"/>
  <c r="J1280" i="35" s="1"/>
  <c r="P1280" i="35" s="1"/>
  <c r="AZ1280" i="22"/>
  <c r="I1280" i="35" s="1"/>
  <c r="AY1280" i="22"/>
  <c r="AW1280" i="22"/>
  <c r="E1280" i="22"/>
  <c r="D1280" i="22"/>
  <c r="C1280" i="22"/>
  <c r="BD1279" i="22"/>
  <c r="AX1279" i="22" s="1"/>
  <c r="BA1279" i="22"/>
  <c r="J1279" i="35" s="1"/>
  <c r="P1279" i="35" s="1"/>
  <c r="AZ1279" i="22"/>
  <c r="AY1279" i="22"/>
  <c r="AW1279" i="22"/>
  <c r="E1279" i="22"/>
  <c r="D1279" i="22"/>
  <c r="C1279" i="22"/>
  <c r="BD1278" i="22"/>
  <c r="AX1278" i="22" s="1"/>
  <c r="BA1278" i="22"/>
  <c r="J1278" i="35" s="1"/>
  <c r="P1278" i="35" s="1"/>
  <c r="AY1278" i="22"/>
  <c r="AZ1278" i="22" s="1"/>
  <c r="I1278" i="35" s="1"/>
  <c r="AW1278" i="22"/>
  <c r="E1278" i="22"/>
  <c r="D1278" i="22"/>
  <c r="C1278" i="22"/>
  <c r="BD1277" i="22"/>
  <c r="BA1277" i="22"/>
  <c r="J1277" i="35" s="1"/>
  <c r="P1277" i="35" s="1"/>
  <c r="AZ1277" i="22"/>
  <c r="I1277" i="35" s="1"/>
  <c r="AY1277" i="22"/>
  <c r="AX1277" i="22"/>
  <c r="BH1277" i="22" s="1"/>
  <c r="AW1277" i="22"/>
  <c r="E1277" i="22"/>
  <c r="D1277" i="22"/>
  <c r="C1277" i="22"/>
  <c r="BD1276" i="22"/>
  <c r="BA1276" i="22"/>
  <c r="J1276" i="35" s="1"/>
  <c r="P1276" i="35" s="1"/>
  <c r="AZ1276" i="22"/>
  <c r="I1276" i="35" s="1"/>
  <c r="AY1276" i="22"/>
  <c r="AX1276" i="22"/>
  <c r="BH1276" i="22" s="1"/>
  <c r="AW1276" i="22"/>
  <c r="E1276" i="22"/>
  <c r="D1276" i="22"/>
  <c r="C1276" i="22"/>
  <c r="BD1275" i="22"/>
  <c r="BA1275" i="22"/>
  <c r="AZ1275" i="22"/>
  <c r="AY1275" i="22"/>
  <c r="AW1275" i="22"/>
  <c r="AX1275" i="22" s="1"/>
  <c r="E1275" i="22"/>
  <c r="D1275" i="22"/>
  <c r="C1275" i="22"/>
  <c r="BD1274" i="22"/>
  <c r="BA1274" i="22"/>
  <c r="AZ1274" i="22"/>
  <c r="AY1274" i="22"/>
  <c r="AX1274" i="22"/>
  <c r="H1274" i="35" s="1"/>
  <c r="AW1274" i="22"/>
  <c r="E1274" i="22"/>
  <c r="D1274" i="22"/>
  <c r="C1274" i="22"/>
  <c r="BD1273" i="22"/>
  <c r="AX1273" i="22" s="1"/>
  <c r="BA1273" i="22"/>
  <c r="AY1273" i="22"/>
  <c r="AZ1273" i="22" s="1"/>
  <c r="I1273" i="35" s="1"/>
  <c r="AW1273" i="22"/>
  <c r="E1273" i="22"/>
  <c r="D1273" i="22"/>
  <c r="C1273" i="22"/>
  <c r="BD1272" i="22"/>
  <c r="AX1272" i="22" s="1"/>
  <c r="BA1272" i="22"/>
  <c r="AZ1272" i="22"/>
  <c r="AY1272" i="22"/>
  <c r="AW1272" i="22"/>
  <c r="E1272" i="22"/>
  <c r="D1272" i="22"/>
  <c r="C1272" i="22"/>
  <c r="BD1271" i="22"/>
  <c r="AX1271" i="22" s="1"/>
  <c r="BA1271" i="22"/>
  <c r="AZ1271" i="22"/>
  <c r="AY1271" i="22"/>
  <c r="AW1271" i="22"/>
  <c r="E1271" i="22"/>
  <c r="D1271" i="22"/>
  <c r="C1271" i="22"/>
  <c r="BD1270" i="22"/>
  <c r="BD1269" i="22"/>
  <c r="BD1268" i="22"/>
  <c r="BD1267" i="22"/>
  <c r="BD1266" i="22"/>
  <c r="BD1265" i="22"/>
  <c r="BD1264" i="22"/>
  <c r="BD1263" i="22"/>
  <c r="BD1262" i="22"/>
  <c r="BD1261" i="22"/>
  <c r="BD1260" i="22"/>
  <c r="BA1260" i="22"/>
  <c r="J1260" i="35" s="1"/>
  <c r="P1260" i="35" s="1"/>
  <c r="AZ1260" i="22"/>
  <c r="I1260" i="35" s="1"/>
  <c r="AY1260" i="22"/>
  <c r="AX1260" i="22"/>
  <c r="BH1260" i="22" s="1"/>
  <c r="AW1260" i="22"/>
  <c r="E1260" i="22"/>
  <c r="D1260" i="22"/>
  <c r="C1260" i="22"/>
  <c r="BD1259" i="22"/>
  <c r="BA1259" i="22"/>
  <c r="J1259" i="35" s="1"/>
  <c r="P1259" i="35" s="1"/>
  <c r="AZ1259" i="22"/>
  <c r="I1259" i="35" s="1"/>
  <c r="AY1259" i="22"/>
  <c r="AX1259" i="22"/>
  <c r="BH1259" i="22" s="1"/>
  <c r="AW1259" i="22"/>
  <c r="E1259" i="22"/>
  <c r="D1259" i="22"/>
  <c r="C1259" i="22"/>
  <c r="BD1258" i="22"/>
  <c r="BA1258" i="22"/>
  <c r="J1258" i="35" s="1"/>
  <c r="P1258" i="35" s="1"/>
  <c r="AZ1258" i="22"/>
  <c r="I1258" i="35" s="1"/>
  <c r="AY1258" i="22"/>
  <c r="AX1258" i="22"/>
  <c r="BH1258" i="22" s="1"/>
  <c r="AW1258" i="22"/>
  <c r="E1258" i="22"/>
  <c r="D1258" i="22"/>
  <c r="C1258" i="22"/>
  <c r="BD1257" i="22"/>
  <c r="BA1257" i="22"/>
  <c r="J1257" i="35" s="1"/>
  <c r="P1257" i="35" s="1"/>
  <c r="AZ1257" i="22"/>
  <c r="I1257" i="35" s="1"/>
  <c r="AY1257" i="22"/>
  <c r="AX1257" i="22"/>
  <c r="BH1257" i="22" s="1"/>
  <c r="AW1257" i="22"/>
  <c r="E1257" i="22"/>
  <c r="D1257" i="22"/>
  <c r="C1257" i="22"/>
  <c r="BD1256" i="22"/>
  <c r="BA1256" i="22"/>
  <c r="J1256" i="35" s="1"/>
  <c r="P1256" i="35" s="1"/>
  <c r="AY1256" i="22"/>
  <c r="AZ1256" i="22" s="1"/>
  <c r="I1256" i="35" s="1"/>
  <c r="AX1256" i="22"/>
  <c r="AW1256" i="22"/>
  <c r="E1256" i="22"/>
  <c r="D1256" i="22"/>
  <c r="C1256" i="22"/>
  <c r="BD1255" i="22"/>
  <c r="AX1255" i="22" s="1"/>
  <c r="BA1255" i="22"/>
  <c r="J1255" i="35" s="1"/>
  <c r="P1255" i="35" s="1"/>
  <c r="AY1255" i="22"/>
  <c r="AZ1255" i="22" s="1"/>
  <c r="I1255" i="35" s="1"/>
  <c r="AW1255" i="22"/>
  <c r="E1255" i="22"/>
  <c r="D1255" i="22"/>
  <c r="C1255" i="22"/>
  <c r="BD1254" i="22"/>
  <c r="AX1254" i="22" s="1"/>
  <c r="BA1254" i="22"/>
  <c r="J1254" i="35" s="1"/>
  <c r="P1254" i="35" s="1"/>
  <c r="AY1254" i="22"/>
  <c r="AZ1254" i="22" s="1"/>
  <c r="I1254" i="35" s="1"/>
  <c r="AW1254" i="22"/>
  <c r="E1254" i="22"/>
  <c r="D1254" i="22"/>
  <c r="C1254" i="22"/>
  <c r="BD1253" i="22"/>
  <c r="AX1253" i="22" s="1"/>
  <c r="BA1253" i="22"/>
  <c r="J1253" i="35" s="1"/>
  <c r="P1253" i="35" s="1"/>
  <c r="AY1253" i="22"/>
  <c r="AZ1253" i="22" s="1"/>
  <c r="I1253" i="35" s="1"/>
  <c r="AW1253" i="22"/>
  <c r="E1253" i="22"/>
  <c r="D1253" i="22"/>
  <c r="C1253" i="22"/>
  <c r="BD1252" i="22"/>
  <c r="AX1252" i="22" s="1"/>
  <c r="BA1252" i="22"/>
  <c r="J1252" i="35" s="1"/>
  <c r="P1252" i="35" s="1"/>
  <c r="AY1252" i="22"/>
  <c r="AZ1252" i="22" s="1"/>
  <c r="I1252" i="35" s="1"/>
  <c r="AW1252" i="22"/>
  <c r="E1252" i="22"/>
  <c r="D1252" i="22"/>
  <c r="C1252" i="22"/>
  <c r="BD1251" i="22"/>
  <c r="AX1251" i="22" s="1"/>
  <c r="BA1251" i="22"/>
  <c r="J1251" i="35" s="1"/>
  <c r="P1251" i="35" s="1"/>
  <c r="AY1251" i="22"/>
  <c r="AZ1251" i="22" s="1"/>
  <c r="I1251" i="35" s="1"/>
  <c r="AW1251" i="22"/>
  <c r="E1251" i="22"/>
  <c r="D1251" i="22"/>
  <c r="C1251" i="22"/>
  <c r="BD1250" i="22"/>
  <c r="BA1250" i="22"/>
  <c r="J1250" i="35" s="1"/>
  <c r="P1250" i="35" s="1"/>
  <c r="AY1250" i="22"/>
  <c r="AZ1250" i="22" s="1"/>
  <c r="I1250" i="35" s="1"/>
  <c r="AW1250" i="22"/>
  <c r="E1250" i="22"/>
  <c r="D1250" i="22"/>
  <c r="C1250" i="22"/>
  <c r="BD1249" i="22"/>
  <c r="BA1249" i="22"/>
  <c r="J1249" i="35" s="1"/>
  <c r="P1249" i="35" s="1"/>
  <c r="AY1249" i="22"/>
  <c r="AZ1249" i="22" s="1"/>
  <c r="I1249" i="35" s="1"/>
  <c r="AW1249" i="22"/>
  <c r="AX1249" i="22" s="1"/>
  <c r="E1249" i="22"/>
  <c r="D1249" i="22"/>
  <c r="C1249" i="22"/>
  <c r="BD1248" i="22"/>
  <c r="BA1248" i="22"/>
  <c r="J1248" i="35" s="1"/>
  <c r="P1248" i="35" s="1"/>
  <c r="AY1248" i="22"/>
  <c r="AZ1248" i="22" s="1"/>
  <c r="I1248" i="35" s="1"/>
  <c r="AW1248" i="22"/>
  <c r="AX1248" i="22" s="1"/>
  <c r="E1248" i="22"/>
  <c r="D1248" i="22"/>
  <c r="C1248" i="22"/>
  <c r="BD1247" i="22"/>
  <c r="AX1247" i="22" s="1"/>
  <c r="BA1247" i="22"/>
  <c r="J1247" i="35" s="1"/>
  <c r="P1247" i="35" s="1"/>
  <c r="AY1247" i="22"/>
  <c r="AZ1247" i="22" s="1"/>
  <c r="I1247" i="35" s="1"/>
  <c r="AW1247" i="22"/>
  <c r="E1247" i="22"/>
  <c r="D1247" i="22"/>
  <c r="C1247" i="22"/>
  <c r="BD1246" i="22"/>
  <c r="AX1246" i="22" s="1"/>
  <c r="BA1246" i="22"/>
  <c r="J1246" i="35" s="1"/>
  <c r="P1246" i="35" s="1"/>
  <c r="AY1246" i="22"/>
  <c r="AZ1246" i="22" s="1"/>
  <c r="I1246" i="35" s="1"/>
  <c r="AW1246" i="22"/>
  <c r="E1246" i="22"/>
  <c r="D1246" i="22"/>
  <c r="C1246" i="22"/>
  <c r="BD1245" i="22"/>
  <c r="AX1245" i="22" s="1"/>
  <c r="BA1245" i="22"/>
  <c r="J1245" i="35" s="1"/>
  <c r="P1245" i="35" s="1"/>
  <c r="AY1245" i="22"/>
  <c r="AZ1245" i="22" s="1"/>
  <c r="I1245" i="35" s="1"/>
  <c r="AW1245" i="22"/>
  <c r="E1245" i="22"/>
  <c r="D1245" i="22"/>
  <c r="C1245" i="22"/>
  <c r="BD1244" i="22"/>
  <c r="BA1244" i="22"/>
  <c r="J1244" i="35" s="1"/>
  <c r="P1244" i="35" s="1"/>
  <c r="AY1244" i="22"/>
  <c r="AZ1244" i="22" s="1"/>
  <c r="I1244" i="35" s="1"/>
  <c r="AW1244" i="22"/>
  <c r="E1244" i="22"/>
  <c r="D1244" i="22"/>
  <c r="C1244" i="22"/>
  <c r="BD1243" i="22"/>
  <c r="BA1243" i="22"/>
  <c r="J1243" i="35" s="1"/>
  <c r="P1243" i="35" s="1"/>
  <c r="AY1243" i="22"/>
  <c r="AZ1243" i="22" s="1"/>
  <c r="I1243" i="35" s="1"/>
  <c r="AW1243" i="22"/>
  <c r="E1243" i="22"/>
  <c r="D1243" i="22"/>
  <c r="C1243" i="22"/>
  <c r="BD1242" i="22"/>
  <c r="AX1242" i="22" s="1"/>
  <c r="H1242" i="35" s="1"/>
  <c r="BA1242" i="22"/>
  <c r="J1242" i="35" s="1"/>
  <c r="P1242" i="35" s="1"/>
  <c r="AY1242" i="22"/>
  <c r="AZ1242" i="22" s="1"/>
  <c r="I1242" i="35" s="1"/>
  <c r="AW1242" i="22"/>
  <c r="E1242" i="22"/>
  <c r="D1242" i="22"/>
  <c r="C1242" i="22"/>
  <c r="BD1241" i="22"/>
  <c r="AX1241" i="22" s="1"/>
  <c r="BA1241" i="22"/>
  <c r="J1241" i="35" s="1"/>
  <c r="P1241" i="35" s="1"/>
  <c r="AZ1241" i="22"/>
  <c r="I1241" i="35" s="1"/>
  <c r="AY1241" i="22"/>
  <c r="AW1241" i="22"/>
  <c r="E1241" i="22"/>
  <c r="D1241" i="22"/>
  <c r="C1241" i="22"/>
  <c r="BD1240" i="22"/>
  <c r="BA1240" i="22"/>
  <c r="J1240" i="35" s="1"/>
  <c r="P1240" i="35" s="1"/>
  <c r="AY1240" i="22"/>
  <c r="AZ1240" i="22" s="1"/>
  <c r="I1240" i="35" s="1"/>
  <c r="AW1240" i="22"/>
  <c r="E1240" i="22"/>
  <c r="D1240" i="22"/>
  <c r="C1240" i="22"/>
  <c r="BD1239" i="22"/>
  <c r="AX1239" i="22" s="1"/>
  <c r="BA1239" i="22"/>
  <c r="J1239" i="35" s="1"/>
  <c r="P1239" i="35" s="1"/>
  <c r="AZ1239" i="22"/>
  <c r="I1239" i="35" s="1"/>
  <c r="AY1239" i="22"/>
  <c r="AW1239" i="22"/>
  <c r="E1239" i="22"/>
  <c r="D1239" i="22"/>
  <c r="C1239" i="22"/>
  <c r="BD1238" i="22"/>
  <c r="BA1238" i="22"/>
  <c r="J1238" i="35" s="1"/>
  <c r="P1238" i="35" s="1"/>
  <c r="AZ1238" i="22"/>
  <c r="AY1238" i="22"/>
  <c r="AX1238" i="22"/>
  <c r="AW1238" i="22"/>
  <c r="E1238" i="22"/>
  <c r="D1238" i="22"/>
  <c r="C1238" i="22"/>
  <c r="BD1237" i="22"/>
  <c r="BA1237" i="22"/>
  <c r="J1237" i="35" s="1"/>
  <c r="P1237" i="35" s="1"/>
  <c r="AY1237" i="22"/>
  <c r="AZ1237" i="22" s="1"/>
  <c r="I1237" i="35" s="1"/>
  <c r="AW1237" i="22"/>
  <c r="E1237" i="22"/>
  <c r="D1237" i="22"/>
  <c r="C1237" i="22"/>
  <c r="BD1236" i="22"/>
  <c r="BA1236" i="22"/>
  <c r="J1236" i="35" s="1"/>
  <c r="P1236" i="35" s="1"/>
  <c r="AY1236" i="22"/>
  <c r="AZ1236" i="22" s="1"/>
  <c r="I1236" i="35" s="1"/>
  <c r="AW1236" i="22"/>
  <c r="AX1236" i="22" s="1"/>
  <c r="E1236" i="22"/>
  <c r="D1236" i="22"/>
  <c r="C1236" i="22"/>
  <c r="BD1235" i="22"/>
  <c r="BA1235" i="22"/>
  <c r="J1235" i="35" s="1"/>
  <c r="P1235" i="35" s="1"/>
  <c r="AY1235" i="22"/>
  <c r="AZ1235" i="22" s="1"/>
  <c r="I1235" i="35" s="1"/>
  <c r="AX1235" i="22"/>
  <c r="AW1235" i="22"/>
  <c r="E1235" i="22"/>
  <c r="D1235" i="22"/>
  <c r="C1235" i="22"/>
  <c r="BD1234" i="22"/>
  <c r="AX1234" i="22" s="1"/>
  <c r="BA1234" i="22"/>
  <c r="J1234" i="35" s="1"/>
  <c r="P1234" i="35" s="1"/>
  <c r="AY1234" i="22"/>
  <c r="AZ1234" i="22" s="1"/>
  <c r="I1234" i="35" s="1"/>
  <c r="AW1234" i="22"/>
  <c r="E1234" i="22"/>
  <c r="D1234" i="22"/>
  <c r="C1234" i="22"/>
  <c r="BD1233" i="22"/>
  <c r="AX1233" i="22" s="1"/>
  <c r="BA1233" i="22"/>
  <c r="J1233" i="35" s="1"/>
  <c r="P1233" i="35" s="1"/>
  <c r="AZ1233" i="22"/>
  <c r="I1233" i="35" s="1"/>
  <c r="AY1233" i="22"/>
  <c r="AW1233" i="22"/>
  <c r="E1233" i="22"/>
  <c r="D1233" i="22"/>
  <c r="C1233" i="22"/>
  <c r="BD1232" i="22"/>
  <c r="AX1232" i="22" s="1"/>
  <c r="BA1232" i="22"/>
  <c r="J1232" i="35" s="1"/>
  <c r="P1232" i="35" s="1"/>
  <c r="AY1232" i="22"/>
  <c r="AZ1232" i="22" s="1"/>
  <c r="I1232" i="35" s="1"/>
  <c r="AW1232" i="22"/>
  <c r="E1232" i="22"/>
  <c r="D1232" i="22"/>
  <c r="C1232" i="22"/>
  <c r="BD1231" i="22"/>
  <c r="AX1231" i="22" s="1"/>
  <c r="BA1231" i="22"/>
  <c r="J1231" i="35" s="1"/>
  <c r="P1231" i="35" s="1"/>
  <c r="AZ1231" i="22"/>
  <c r="I1231" i="35" s="1"/>
  <c r="AY1231" i="22"/>
  <c r="AW1231" i="22"/>
  <c r="E1231" i="22"/>
  <c r="D1231" i="22"/>
  <c r="C1231" i="22"/>
  <c r="BD1230" i="22"/>
  <c r="AX1230" i="22" s="1"/>
  <c r="BA1230" i="22"/>
  <c r="J1230" i="35" s="1"/>
  <c r="P1230" i="35" s="1"/>
  <c r="AY1230" i="22"/>
  <c r="AZ1230" i="22" s="1"/>
  <c r="I1230" i="35" s="1"/>
  <c r="AW1230" i="22"/>
  <c r="E1230" i="22"/>
  <c r="D1230" i="22"/>
  <c r="C1230" i="22"/>
  <c r="BD1229" i="22"/>
  <c r="AX1229" i="22" s="1"/>
  <c r="BA1229" i="22"/>
  <c r="J1229" i="35" s="1"/>
  <c r="P1229" i="35" s="1"/>
  <c r="AY1229" i="22"/>
  <c r="AZ1229" i="22" s="1"/>
  <c r="I1229" i="35" s="1"/>
  <c r="AW1229" i="22"/>
  <c r="E1229" i="22"/>
  <c r="D1229" i="22"/>
  <c r="C1229" i="22"/>
  <c r="BD1228" i="22"/>
  <c r="BA1228" i="22"/>
  <c r="J1228" i="35" s="1"/>
  <c r="P1228" i="35" s="1"/>
  <c r="AY1228" i="22"/>
  <c r="AZ1228" i="22" s="1"/>
  <c r="I1228" i="35" s="1"/>
  <c r="AW1228" i="22"/>
  <c r="AX1228" i="22" s="1"/>
  <c r="H1228" i="35" s="1"/>
  <c r="E1228" i="22"/>
  <c r="D1228" i="22"/>
  <c r="C1228" i="22"/>
  <c r="BD1227" i="22"/>
  <c r="BA1227" i="22"/>
  <c r="J1227" i="35" s="1"/>
  <c r="P1227" i="35" s="1"/>
  <c r="AY1227" i="22"/>
  <c r="AZ1227" i="22" s="1"/>
  <c r="I1227" i="35" s="1"/>
  <c r="AW1227" i="22"/>
  <c r="E1227" i="22"/>
  <c r="D1227" i="22"/>
  <c r="C1227" i="22"/>
  <c r="BD1226" i="22"/>
  <c r="BA1226" i="22"/>
  <c r="J1226" i="35" s="1"/>
  <c r="P1226" i="35" s="1"/>
  <c r="AY1226" i="22"/>
  <c r="AZ1226" i="22" s="1"/>
  <c r="I1226" i="35" s="1"/>
  <c r="AW1226" i="22"/>
  <c r="E1226" i="22"/>
  <c r="D1226" i="22"/>
  <c r="C1226" i="22"/>
  <c r="BD1225" i="22"/>
  <c r="BD1224" i="22"/>
  <c r="BD1223" i="22"/>
  <c r="BD1222" i="22"/>
  <c r="BD1221" i="22"/>
  <c r="BD1220" i="22"/>
  <c r="BD1219" i="22"/>
  <c r="BD1218" i="22"/>
  <c r="BD1217" i="22"/>
  <c r="BD1216" i="22"/>
  <c r="BD1215" i="22"/>
  <c r="BA1215" i="22"/>
  <c r="J1215" i="35" s="1"/>
  <c r="P1215" i="35" s="1"/>
  <c r="AZ1215" i="22"/>
  <c r="AY1215" i="22"/>
  <c r="AX1215" i="22"/>
  <c r="BH1215" i="22" s="1"/>
  <c r="AW1215" i="22"/>
  <c r="E1215" i="22"/>
  <c r="D1215" i="22"/>
  <c r="C1215" i="22"/>
  <c r="BD1214" i="22"/>
  <c r="BA1214" i="22"/>
  <c r="J1214" i="35" s="1"/>
  <c r="P1214" i="35" s="1"/>
  <c r="AZ1214" i="22"/>
  <c r="I1214" i="35" s="1"/>
  <c r="AY1214" i="22"/>
  <c r="AX1214" i="22"/>
  <c r="BH1214" i="22" s="1"/>
  <c r="AW1214" i="22"/>
  <c r="E1214" i="22"/>
  <c r="D1214" i="22"/>
  <c r="C1214" i="22"/>
  <c r="BD1213" i="22"/>
  <c r="BA1213" i="22"/>
  <c r="J1213" i="35" s="1"/>
  <c r="P1213" i="35" s="1"/>
  <c r="AZ1213" i="22"/>
  <c r="I1213" i="35" s="1"/>
  <c r="AY1213" i="22"/>
  <c r="AX1213" i="22"/>
  <c r="BH1213" i="22" s="1"/>
  <c r="AW1213" i="22"/>
  <c r="E1213" i="22"/>
  <c r="D1213" i="22"/>
  <c r="C1213" i="22"/>
  <c r="BD1212" i="22"/>
  <c r="BA1212" i="22"/>
  <c r="J1212" i="35" s="1"/>
  <c r="P1212" i="35" s="1"/>
  <c r="AZ1212" i="22"/>
  <c r="I1212" i="35" s="1"/>
  <c r="AY1212" i="22"/>
  <c r="AX1212" i="22"/>
  <c r="BH1212" i="22" s="1"/>
  <c r="AW1212" i="22"/>
  <c r="E1212" i="22"/>
  <c r="D1212" i="22"/>
  <c r="C1212" i="22"/>
  <c r="BD1211" i="22"/>
  <c r="AX1211" i="22" s="1"/>
  <c r="BA1211" i="22"/>
  <c r="J1211" i="35" s="1"/>
  <c r="P1211" i="35" s="1"/>
  <c r="AY1211" i="22"/>
  <c r="AZ1211" i="22" s="1"/>
  <c r="I1211" i="35" s="1"/>
  <c r="AW1211" i="22"/>
  <c r="E1211" i="22"/>
  <c r="D1211" i="22"/>
  <c r="C1211" i="22"/>
  <c r="BD1210" i="22"/>
  <c r="AX1210" i="22" s="1"/>
  <c r="BA1210" i="22"/>
  <c r="J1210" i="35" s="1"/>
  <c r="P1210" i="35" s="1"/>
  <c r="AY1210" i="22"/>
  <c r="AZ1210" i="22" s="1"/>
  <c r="I1210" i="35" s="1"/>
  <c r="AW1210" i="22"/>
  <c r="E1210" i="22"/>
  <c r="D1210" i="22"/>
  <c r="C1210" i="22"/>
  <c r="BD1209" i="22"/>
  <c r="AX1209" i="22" s="1"/>
  <c r="BA1209" i="22"/>
  <c r="J1209" i="35" s="1"/>
  <c r="P1209" i="35" s="1"/>
  <c r="AY1209" i="22"/>
  <c r="AZ1209" i="22" s="1"/>
  <c r="I1209" i="35" s="1"/>
  <c r="AW1209" i="22"/>
  <c r="E1209" i="22"/>
  <c r="D1209" i="22"/>
  <c r="C1209" i="22"/>
  <c r="BD1208" i="22"/>
  <c r="BA1208" i="22"/>
  <c r="J1208" i="35" s="1"/>
  <c r="P1208" i="35" s="1"/>
  <c r="AY1208" i="22"/>
  <c r="AZ1208" i="22" s="1"/>
  <c r="I1208" i="35" s="1"/>
  <c r="AW1208" i="22"/>
  <c r="E1208" i="22"/>
  <c r="D1208" i="22"/>
  <c r="C1208" i="22"/>
  <c r="BD1207" i="22"/>
  <c r="BA1207" i="22"/>
  <c r="J1207" i="35" s="1"/>
  <c r="P1207" i="35" s="1"/>
  <c r="AZ1207" i="22"/>
  <c r="AY1207" i="22"/>
  <c r="AX1207" i="22"/>
  <c r="H1207" i="35" s="1"/>
  <c r="AW1207" i="22"/>
  <c r="E1207" i="22"/>
  <c r="D1207" i="22"/>
  <c r="C1207" i="22"/>
  <c r="BD1206" i="22"/>
  <c r="AX1206" i="22" s="1"/>
  <c r="BA1206" i="22"/>
  <c r="J1206" i="35" s="1"/>
  <c r="P1206" i="35" s="1"/>
  <c r="AY1206" i="22"/>
  <c r="AZ1206" i="22" s="1"/>
  <c r="I1206" i="35" s="1"/>
  <c r="AW1206" i="22"/>
  <c r="E1206" i="22"/>
  <c r="D1206" i="22"/>
  <c r="C1206" i="22"/>
  <c r="BD1205" i="22"/>
  <c r="BA1205" i="22"/>
  <c r="J1205" i="35" s="1"/>
  <c r="P1205" i="35" s="1"/>
  <c r="AY1205" i="22"/>
  <c r="AZ1205" i="22" s="1"/>
  <c r="I1205" i="35" s="1"/>
  <c r="AW1205" i="22"/>
  <c r="E1205" i="22"/>
  <c r="D1205" i="22"/>
  <c r="C1205" i="22"/>
  <c r="BD1204" i="22"/>
  <c r="BA1204" i="22"/>
  <c r="J1204" i="35" s="1"/>
  <c r="P1204" i="35" s="1"/>
  <c r="AY1204" i="22"/>
  <c r="AZ1204" i="22" s="1"/>
  <c r="I1204" i="35" s="1"/>
  <c r="AW1204" i="22"/>
  <c r="E1204" i="22"/>
  <c r="D1204" i="22"/>
  <c r="C1204" i="22"/>
  <c r="BD1203" i="22"/>
  <c r="BA1203" i="22"/>
  <c r="J1203" i="35" s="1"/>
  <c r="P1203" i="35" s="1"/>
  <c r="AY1203" i="22"/>
  <c r="AZ1203" i="22" s="1"/>
  <c r="I1203" i="35" s="1"/>
  <c r="AW1203" i="22"/>
  <c r="E1203" i="22"/>
  <c r="D1203" i="22"/>
  <c r="C1203" i="22"/>
  <c r="BD1202" i="22"/>
  <c r="BA1202" i="22"/>
  <c r="J1202" i="35" s="1"/>
  <c r="P1202" i="35" s="1"/>
  <c r="AY1202" i="22"/>
  <c r="AZ1202" i="22" s="1"/>
  <c r="I1202" i="35" s="1"/>
  <c r="AW1202" i="22"/>
  <c r="E1202" i="22"/>
  <c r="D1202" i="22"/>
  <c r="C1202" i="22"/>
  <c r="BD1201" i="22"/>
  <c r="BA1201" i="22"/>
  <c r="J1201" i="35" s="1"/>
  <c r="P1201" i="35" s="1"/>
  <c r="AZ1201" i="22"/>
  <c r="I1201" i="35" s="1"/>
  <c r="AY1201" i="22"/>
  <c r="AW1201" i="22"/>
  <c r="E1201" i="22"/>
  <c r="D1201" i="22"/>
  <c r="C1201" i="22"/>
  <c r="BD1200" i="22"/>
  <c r="BA1200" i="22"/>
  <c r="J1200" i="35" s="1"/>
  <c r="P1200" i="35" s="1"/>
  <c r="AZ1200" i="22"/>
  <c r="I1200" i="35" s="1"/>
  <c r="AY1200" i="22"/>
  <c r="AX1200" i="22"/>
  <c r="H1200" i="35" s="1"/>
  <c r="AW1200" i="22"/>
  <c r="E1200" i="22"/>
  <c r="D1200" i="22"/>
  <c r="C1200" i="22"/>
  <c r="BD1199" i="22"/>
  <c r="AX1199" i="22" s="1"/>
  <c r="BA1199" i="22"/>
  <c r="J1199" i="35" s="1"/>
  <c r="P1199" i="35" s="1"/>
  <c r="AY1199" i="22"/>
  <c r="AZ1199" i="22" s="1"/>
  <c r="I1199" i="35" s="1"/>
  <c r="AW1199" i="22"/>
  <c r="E1199" i="22"/>
  <c r="D1199" i="22"/>
  <c r="C1199" i="22"/>
  <c r="BD1198" i="22"/>
  <c r="BA1198" i="22"/>
  <c r="J1198" i="35" s="1"/>
  <c r="P1198" i="35" s="1"/>
  <c r="AY1198" i="22"/>
  <c r="AZ1198" i="22" s="1"/>
  <c r="I1198" i="35" s="1"/>
  <c r="AW1198" i="22"/>
  <c r="E1198" i="22"/>
  <c r="D1198" i="22"/>
  <c r="C1198" i="22"/>
  <c r="BD1197" i="22"/>
  <c r="BA1197" i="22"/>
  <c r="J1197" i="35" s="1"/>
  <c r="P1197" i="35" s="1"/>
  <c r="AY1197" i="22"/>
  <c r="AZ1197" i="22" s="1"/>
  <c r="I1197" i="35" s="1"/>
  <c r="AW1197" i="22"/>
  <c r="E1197" i="22"/>
  <c r="D1197" i="22"/>
  <c r="C1197" i="22"/>
  <c r="BD1196" i="22"/>
  <c r="BA1196" i="22"/>
  <c r="J1196" i="35" s="1"/>
  <c r="P1196" i="35" s="1"/>
  <c r="AY1196" i="22"/>
  <c r="AZ1196" i="22" s="1"/>
  <c r="I1196" i="35" s="1"/>
  <c r="AW1196" i="22"/>
  <c r="AX1196" i="22" s="1"/>
  <c r="E1196" i="22"/>
  <c r="D1196" i="22"/>
  <c r="C1196" i="22"/>
  <c r="BD1195" i="22"/>
  <c r="BA1195" i="22"/>
  <c r="J1195" i="35" s="1"/>
  <c r="P1195" i="35" s="1"/>
  <c r="AY1195" i="22"/>
  <c r="AZ1195" i="22" s="1"/>
  <c r="I1195" i="35" s="1"/>
  <c r="AW1195" i="22"/>
  <c r="E1195" i="22"/>
  <c r="D1195" i="22"/>
  <c r="C1195" i="22"/>
  <c r="BD1194" i="22"/>
  <c r="AX1194" i="22" s="1"/>
  <c r="BA1194" i="22"/>
  <c r="J1194" i="35" s="1"/>
  <c r="P1194" i="35" s="1"/>
  <c r="AZ1194" i="22"/>
  <c r="I1194" i="35" s="1"/>
  <c r="AY1194" i="22"/>
  <c r="AW1194" i="22"/>
  <c r="E1194" i="22"/>
  <c r="D1194" i="22"/>
  <c r="C1194" i="22"/>
  <c r="BD1193" i="22"/>
  <c r="AX1193" i="22" s="1"/>
  <c r="BA1193" i="22"/>
  <c r="J1193" i="35" s="1"/>
  <c r="P1193" i="35" s="1"/>
  <c r="AZ1193" i="22"/>
  <c r="AY1193" i="22"/>
  <c r="AW1193" i="22"/>
  <c r="E1193" i="22"/>
  <c r="D1193" i="22"/>
  <c r="C1193" i="22"/>
  <c r="BD1192" i="22"/>
  <c r="BA1192" i="22"/>
  <c r="J1192" i="35" s="1"/>
  <c r="P1192" i="35" s="1"/>
  <c r="AY1192" i="22"/>
  <c r="AZ1192" i="22" s="1"/>
  <c r="I1192" i="35" s="1"/>
  <c r="AW1192" i="22"/>
  <c r="E1192" i="22"/>
  <c r="D1192" i="22"/>
  <c r="C1192" i="22"/>
  <c r="BD1191" i="22"/>
  <c r="BA1191" i="22"/>
  <c r="J1191" i="35" s="1"/>
  <c r="P1191" i="35" s="1"/>
  <c r="AY1191" i="22"/>
  <c r="AZ1191" i="22" s="1"/>
  <c r="I1191" i="35" s="1"/>
  <c r="AW1191" i="22"/>
  <c r="AX1191" i="22" s="1"/>
  <c r="E1191" i="22"/>
  <c r="D1191" i="22"/>
  <c r="C1191" i="22"/>
  <c r="BD1190" i="22"/>
  <c r="BA1190" i="22"/>
  <c r="J1190" i="35" s="1"/>
  <c r="P1190" i="35" s="1"/>
  <c r="AY1190" i="22"/>
  <c r="AZ1190" i="22" s="1"/>
  <c r="I1190" i="35" s="1"/>
  <c r="AX1190" i="22"/>
  <c r="AW1190" i="22"/>
  <c r="E1190" i="22"/>
  <c r="D1190" i="22"/>
  <c r="C1190" i="22"/>
  <c r="BD1189" i="22"/>
  <c r="BA1189" i="22"/>
  <c r="J1189" i="35" s="1"/>
  <c r="P1189" i="35" s="1"/>
  <c r="AY1189" i="22"/>
  <c r="AZ1189" i="22" s="1"/>
  <c r="I1189" i="35" s="1"/>
  <c r="AW1189" i="22"/>
  <c r="AX1189" i="22" s="1"/>
  <c r="E1189" i="22"/>
  <c r="D1189" i="22"/>
  <c r="C1189" i="22"/>
  <c r="BD1188" i="22"/>
  <c r="AX1188" i="22" s="1"/>
  <c r="BA1188" i="22"/>
  <c r="J1188" i="35" s="1"/>
  <c r="P1188" i="35" s="1"/>
  <c r="AZ1188" i="22"/>
  <c r="I1188" i="35" s="1"/>
  <c r="AY1188" i="22"/>
  <c r="AW1188" i="22"/>
  <c r="E1188" i="22"/>
  <c r="D1188" i="22"/>
  <c r="C1188" i="22"/>
  <c r="BD1187" i="22"/>
  <c r="BA1187" i="22"/>
  <c r="J1187" i="35" s="1"/>
  <c r="P1187" i="35" s="1"/>
  <c r="AY1187" i="22"/>
  <c r="AZ1187" i="22" s="1"/>
  <c r="I1187" i="35" s="1"/>
  <c r="AW1187" i="22"/>
  <c r="E1187" i="22"/>
  <c r="D1187" i="22"/>
  <c r="C1187" i="22"/>
  <c r="BD1186" i="22"/>
  <c r="BA1186" i="22"/>
  <c r="J1186" i="35" s="1"/>
  <c r="P1186" i="35" s="1"/>
  <c r="AZ1186" i="22"/>
  <c r="I1186" i="35" s="1"/>
  <c r="AY1186" i="22"/>
  <c r="AX1186" i="22"/>
  <c r="BH1186" i="22" s="1"/>
  <c r="AW1186" i="22"/>
  <c r="E1186" i="22"/>
  <c r="D1186" i="22"/>
  <c r="C1186" i="22"/>
  <c r="BD1185" i="22"/>
  <c r="BA1185" i="22"/>
  <c r="J1185" i="35" s="1"/>
  <c r="P1185" i="35" s="1"/>
  <c r="AY1185" i="22"/>
  <c r="AZ1185" i="22" s="1"/>
  <c r="I1185" i="35" s="1"/>
  <c r="AW1185" i="22"/>
  <c r="E1185" i="22"/>
  <c r="D1185" i="22"/>
  <c r="C1185" i="22"/>
  <c r="BD1184" i="22"/>
  <c r="BA1184" i="22"/>
  <c r="J1184" i="35" s="1"/>
  <c r="P1184" i="35" s="1"/>
  <c r="AY1184" i="22"/>
  <c r="AZ1184" i="22" s="1"/>
  <c r="I1184" i="35" s="1"/>
  <c r="AW1184" i="22"/>
  <c r="E1184" i="22"/>
  <c r="D1184" i="22"/>
  <c r="C1184" i="22"/>
  <c r="BD1183" i="22"/>
  <c r="BA1183" i="22"/>
  <c r="J1183" i="35" s="1"/>
  <c r="P1183" i="35" s="1"/>
  <c r="AY1183" i="22"/>
  <c r="AZ1183" i="22" s="1"/>
  <c r="I1183" i="35" s="1"/>
  <c r="AW1183" i="22"/>
  <c r="E1183" i="22"/>
  <c r="D1183" i="22"/>
  <c r="C1183" i="22"/>
  <c r="BD1182" i="22"/>
  <c r="BA1182" i="22"/>
  <c r="J1182" i="35" s="1"/>
  <c r="P1182" i="35" s="1"/>
  <c r="AZ1182" i="22"/>
  <c r="I1182" i="35" s="1"/>
  <c r="AY1182" i="22"/>
  <c r="AW1182" i="22"/>
  <c r="E1182" i="22"/>
  <c r="D1182" i="22"/>
  <c r="C1182" i="22"/>
  <c r="BD1181" i="22"/>
  <c r="BA1181" i="22"/>
  <c r="J1181" i="35" s="1"/>
  <c r="P1181" i="35" s="1"/>
  <c r="AY1181" i="22"/>
  <c r="AZ1181" i="22" s="1"/>
  <c r="I1181" i="35" s="1"/>
  <c r="AW1181" i="22"/>
  <c r="E1181" i="22"/>
  <c r="D1181" i="22"/>
  <c r="C1181" i="22"/>
  <c r="BD1180" i="22"/>
  <c r="BD1179" i="22"/>
  <c r="BD1178" i="22"/>
  <c r="BD1177" i="22"/>
  <c r="BD1176" i="22"/>
  <c r="BD1175" i="22"/>
  <c r="BD1174" i="22"/>
  <c r="BD1173" i="22"/>
  <c r="BD1172" i="22"/>
  <c r="BD1171" i="22"/>
  <c r="BD1170" i="22"/>
  <c r="BA1170" i="22"/>
  <c r="J1170" i="35" s="1"/>
  <c r="P1170" i="35" s="1"/>
  <c r="AZ1170" i="22"/>
  <c r="I1170" i="35" s="1"/>
  <c r="AY1170" i="22"/>
  <c r="AX1170" i="22"/>
  <c r="BH1170" i="22" s="1"/>
  <c r="AW1170" i="22"/>
  <c r="E1170" i="22"/>
  <c r="D1170" i="22"/>
  <c r="C1170" i="22"/>
  <c r="BD1169" i="22"/>
  <c r="BA1169" i="22"/>
  <c r="J1169" i="35" s="1"/>
  <c r="P1169" i="35" s="1"/>
  <c r="AZ1169" i="22"/>
  <c r="I1169" i="35" s="1"/>
  <c r="AY1169" i="22"/>
  <c r="AX1169" i="22"/>
  <c r="BH1169" i="22" s="1"/>
  <c r="AW1169" i="22"/>
  <c r="E1169" i="22"/>
  <c r="D1169" i="22"/>
  <c r="C1169" i="22"/>
  <c r="BD1168" i="22"/>
  <c r="BA1168" i="22"/>
  <c r="J1168" i="35" s="1"/>
  <c r="P1168" i="35" s="1"/>
  <c r="AZ1168" i="22"/>
  <c r="I1168" i="35" s="1"/>
  <c r="AY1168" i="22"/>
  <c r="AX1168" i="22"/>
  <c r="BH1168" i="22" s="1"/>
  <c r="AW1168" i="22"/>
  <c r="E1168" i="22"/>
  <c r="D1168" i="22"/>
  <c r="C1168" i="22"/>
  <c r="BD1167" i="22"/>
  <c r="BA1167" i="22"/>
  <c r="J1167" i="35" s="1"/>
  <c r="P1167" i="35" s="1"/>
  <c r="AZ1167" i="22"/>
  <c r="I1167" i="35" s="1"/>
  <c r="AY1167" i="22"/>
  <c r="AX1167" i="22"/>
  <c r="BH1167" i="22" s="1"/>
  <c r="AW1167" i="22"/>
  <c r="E1167" i="22"/>
  <c r="D1167" i="22"/>
  <c r="C1167" i="22"/>
  <c r="BD1166" i="22"/>
  <c r="AX1166" i="22" s="1"/>
  <c r="BA1166" i="22"/>
  <c r="J1166" i="35" s="1"/>
  <c r="P1166" i="35" s="1"/>
  <c r="AY1166" i="22"/>
  <c r="AZ1166" i="22" s="1"/>
  <c r="I1166" i="35" s="1"/>
  <c r="AW1166" i="22"/>
  <c r="E1166" i="22"/>
  <c r="D1166" i="22"/>
  <c r="C1166" i="22"/>
  <c r="BD1165" i="22"/>
  <c r="AX1165" i="22" s="1"/>
  <c r="BA1165" i="22"/>
  <c r="J1165" i="35" s="1"/>
  <c r="P1165" i="35" s="1"/>
  <c r="AY1165" i="22"/>
  <c r="AZ1165" i="22" s="1"/>
  <c r="I1165" i="35" s="1"/>
  <c r="AW1165" i="22"/>
  <c r="E1165" i="22"/>
  <c r="D1165" i="22"/>
  <c r="C1165" i="22"/>
  <c r="BD1164" i="22"/>
  <c r="BA1164" i="22"/>
  <c r="J1164" i="35" s="1"/>
  <c r="P1164" i="35" s="1"/>
  <c r="AY1164" i="22"/>
  <c r="AZ1164" i="22" s="1"/>
  <c r="I1164" i="35" s="1"/>
  <c r="AW1164" i="22"/>
  <c r="E1164" i="22"/>
  <c r="D1164" i="22"/>
  <c r="C1164" i="22"/>
  <c r="BD1163" i="22"/>
  <c r="BA1163" i="22"/>
  <c r="J1163" i="35" s="1"/>
  <c r="P1163" i="35" s="1"/>
  <c r="AY1163" i="22"/>
  <c r="AZ1163" i="22" s="1"/>
  <c r="I1163" i="35" s="1"/>
  <c r="AW1163" i="22"/>
  <c r="E1163" i="22"/>
  <c r="D1163" i="22"/>
  <c r="C1163" i="22"/>
  <c r="BD1162" i="22"/>
  <c r="BA1162" i="22"/>
  <c r="J1162" i="35" s="1"/>
  <c r="P1162" i="35" s="1"/>
  <c r="AY1162" i="22"/>
  <c r="AZ1162" i="22" s="1"/>
  <c r="I1162" i="35" s="1"/>
  <c r="AW1162" i="22"/>
  <c r="AX1162" i="22" s="1"/>
  <c r="H1162" i="35" s="1"/>
  <c r="E1162" i="22"/>
  <c r="D1162" i="22"/>
  <c r="C1162" i="22"/>
  <c r="BD1161" i="22"/>
  <c r="AX1161" i="22" s="1"/>
  <c r="H1161" i="35" s="1"/>
  <c r="BA1161" i="22"/>
  <c r="J1161" i="35" s="1"/>
  <c r="P1161" i="35" s="1"/>
  <c r="AY1161" i="22"/>
  <c r="AZ1161" i="22" s="1"/>
  <c r="I1161" i="35" s="1"/>
  <c r="AW1161" i="22"/>
  <c r="E1161" i="22"/>
  <c r="D1161" i="22"/>
  <c r="C1161" i="22"/>
  <c r="BD1160" i="22"/>
  <c r="BA1160" i="22"/>
  <c r="J1160" i="35" s="1"/>
  <c r="P1160" i="35" s="1"/>
  <c r="AY1160" i="22"/>
  <c r="AZ1160" i="22" s="1"/>
  <c r="I1160" i="35" s="1"/>
  <c r="AW1160" i="22"/>
  <c r="E1160" i="22"/>
  <c r="D1160" i="22"/>
  <c r="C1160" i="22"/>
  <c r="BD1159" i="22"/>
  <c r="BA1159" i="22"/>
  <c r="J1159" i="35" s="1"/>
  <c r="P1159" i="35" s="1"/>
  <c r="AY1159" i="22"/>
  <c r="AZ1159" i="22" s="1"/>
  <c r="I1159" i="35" s="1"/>
  <c r="AW1159" i="22"/>
  <c r="E1159" i="22"/>
  <c r="D1159" i="22"/>
  <c r="C1159" i="22"/>
  <c r="BD1158" i="22"/>
  <c r="BA1158" i="22"/>
  <c r="J1158" i="35" s="1"/>
  <c r="P1158" i="35" s="1"/>
  <c r="AZ1158" i="22"/>
  <c r="I1158" i="35" s="1"/>
  <c r="AY1158" i="22"/>
  <c r="AW1158" i="22"/>
  <c r="E1158" i="22"/>
  <c r="D1158" i="22"/>
  <c r="C1158" i="22"/>
  <c r="BD1157" i="22"/>
  <c r="BA1157" i="22"/>
  <c r="J1157" i="35" s="1"/>
  <c r="P1157" i="35" s="1"/>
  <c r="AY1157" i="22"/>
  <c r="AZ1157" i="22" s="1"/>
  <c r="I1157" i="35" s="1"/>
  <c r="AW1157" i="22"/>
  <c r="E1157" i="22"/>
  <c r="D1157" i="22"/>
  <c r="C1157" i="22"/>
  <c r="BD1156" i="22"/>
  <c r="BA1156" i="22"/>
  <c r="J1156" i="35" s="1"/>
  <c r="P1156" i="35" s="1"/>
  <c r="AY1156" i="22"/>
  <c r="AZ1156" i="22" s="1"/>
  <c r="I1156" i="35" s="1"/>
  <c r="AW1156" i="22"/>
  <c r="E1156" i="22"/>
  <c r="D1156" i="22"/>
  <c r="C1156" i="22"/>
  <c r="BD1155" i="22"/>
  <c r="BA1155" i="22"/>
  <c r="J1155" i="35" s="1"/>
  <c r="P1155" i="35" s="1"/>
  <c r="AY1155" i="22"/>
  <c r="AZ1155" i="22" s="1"/>
  <c r="I1155" i="35" s="1"/>
  <c r="AX1155" i="22"/>
  <c r="AW1155" i="22"/>
  <c r="E1155" i="22"/>
  <c r="D1155" i="22"/>
  <c r="C1155" i="22"/>
  <c r="BD1154" i="22"/>
  <c r="BA1154" i="22"/>
  <c r="J1154" i="35" s="1"/>
  <c r="P1154" i="35" s="1"/>
  <c r="AY1154" i="22"/>
  <c r="AZ1154" i="22" s="1"/>
  <c r="I1154" i="35" s="1"/>
  <c r="AW1154" i="22"/>
  <c r="AX1154" i="22" s="1"/>
  <c r="E1154" i="22"/>
  <c r="D1154" i="22"/>
  <c r="C1154" i="22"/>
  <c r="BD1153" i="22"/>
  <c r="BA1153" i="22"/>
  <c r="J1153" i="35" s="1"/>
  <c r="P1153" i="35" s="1"/>
  <c r="AY1153" i="22"/>
  <c r="AZ1153" i="22" s="1"/>
  <c r="I1153" i="35" s="1"/>
  <c r="AW1153" i="22"/>
  <c r="E1153" i="22"/>
  <c r="D1153" i="22"/>
  <c r="C1153" i="22"/>
  <c r="BD1152" i="22"/>
  <c r="BA1152" i="22"/>
  <c r="J1152" i="35" s="1"/>
  <c r="P1152" i="35" s="1"/>
  <c r="AY1152" i="22"/>
  <c r="AZ1152" i="22" s="1"/>
  <c r="I1152" i="35" s="1"/>
  <c r="AW1152" i="22"/>
  <c r="E1152" i="22"/>
  <c r="D1152" i="22"/>
  <c r="C1152" i="22"/>
  <c r="BD1151" i="22"/>
  <c r="BA1151" i="22"/>
  <c r="J1151" i="35" s="1"/>
  <c r="P1151" i="35" s="1"/>
  <c r="AZ1151" i="22"/>
  <c r="I1151" i="35" s="1"/>
  <c r="AY1151" i="22"/>
  <c r="AX1151" i="22"/>
  <c r="AW1151" i="22"/>
  <c r="E1151" i="22"/>
  <c r="D1151" i="22"/>
  <c r="C1151" i="22"/>
  <c r="BD1150" i="22"/>
  <c r="BA1150" i="22"/>
  <c r="J1150" i="35" s="1"/>
  <c r="P1150" i="35" s="1"/>
  <c r="AY1150" i="22"/>
  <c r="AZ1150" i="22" s="1"/>
  <c r="I1150" i="35" s="1"/>
  <c r="AW1150" i="22"/>
  <c r="AX1150" i="22" s="1"/>
  <c r="E1150" i="22"/>
  <c r="D1150" i="22"/>
  <c r="C1150" i="22"/>
  <c r="BD1149" i="22"/>
  <c r="BA1149" i="22"/>
  <c r="J1149" i="35" s="1"/>
  <c r="P1149" i="35" s="1"/>
  <c r="AY1149" i="22"/>
  <c r="AZ1149" i="22" s="1"/>
  <c r="I1149" i="35" s="1"/>
  <c r="AX1149" i="22"/>
  <c r="AW1149" i="22"/>
  <c r="E1149" i="22"/>
  <c r="D1149" i="22"/>
  <c r="C1149" i="22"/>
  <c r="BD1148" i="22"/>
  <c r="AX1148" i="22" s="1"/>
  <c r="BA1148" i="22"/>
  <c r="J1148" i="35" s="1"/>
  <c r="P1148" i="35" s="1"/>
  <c r="AY1148" i="22"/>
  <c r="AZ1148" i="22" s="1"/>
  <c r="I1148" i="35" s="1"/>
  <c r="AW1148" i="22"/>
  <c r="E1148" i="22"/>
  <c r="D1148" i="22"/>
  <c r="C1148" i="22"/>
  <c r="BD1147" i="22"/>
  <c r="BA1147" i="22"/>
  <c r="J1147" i="35" s="1"/>
  <c r="P1147" i="35" s="1"/>
  <c r="AZ1147" i="22"/>
  <c r="I1147" i="35" s="1"/>
  <c r="AY1147" i="22"/>
  <c r="AW1147" i="22"/>
  <c r="E1147" i="22"/>
  <c r="D1147" i="22"/>
  <c r="C1147" i="22"/>
  <c r="BD1146" i="22"/>
  <c r="AX1146" i="22" s="1"/>
  <c r="BA1146" i="22"/>
  <c r="J1146" i="35" s="1"/>
  <c r="P1146" i="35" s="1"/>
  <c r="AY1146" i="22"/>
  <c r="AZ1146" i="22" s="1"/>
  <c r="I1146" i="35" s="1"/>
  <c r="AW1146" i="22"/>
  <c r="E1146" i="22"/>
  <c r="D1146" i="22"/>
  <c r="C1146" i="22"/>
  <c r="BD1145" i="22"/>
  <c r="BA1145" i="22"/>
  <c r="J1145" i="35" s="1"/>
  <c r="P1145" i="35" s="1"/>
  <c r="AY1145" i="22"/>
  <c r="AZ1145" i="22" s="1"/>
  <c r="I1145" i="35" s="1"/>
  <c r="AW1145" i="22"/>
  <c r="AX1145" i="22" s="1"/>
  <c r="E1145" i="22"/>
  <c r="D1145" i="22"/>
  <c r="C1145" i="22"/>
  <c r="BD1144" i="22"/>
  <c r="BA1144" i="22"/>
  <c r="J1144" i="35" s="1"/>
  <c r="P1144" i="35" s="1"/>
  <c r="AZ1144" i="22"/>
  <c r="I1144" i="35" s="1"/>
  <c r="AY1144" i="22"/>
  <c r="AX1144" i="22"/>
  <c r="H1144" i="35" s="1"/>
  <c r="AW1144" i="22"/>
  <c r="E1144" i="22"/>
  <c r="D1144" i="22"/>
  <c r="C1144" i="22"/>
  <c r="BD1143" i="22"/>
  <c r="BA1143" i="22"/>
  <c r="J1143" i="35" s="1"/>
  <c r="P1143" i="35" s="1"/>
  <c r="AY1143" i="22"/>
  <c r="AZ1143" i="22" s="1"/>
  <c r="I1143" i="35" s="1"/>
  <c r="AW1143" i="22"/>
  <c r="AX1143" i="22" s="1"/>
  <c r="E1143" i="22"/>
  <c r="D1143" i="22"/>
  <c r="C1143" i="22"/>
  <c r="BD1142" i="22"/>
  <c r="BA1142" i="22"/>
  <c r="J1142" i="35" s="1"/>
  <c r="P1142" i="35" s="1"/>
  <c r="AY1142" i="22"/>
  <c r="AZ1142" i="22" s="1"/>
  <c r="AW1142" i="22"/>
  <c r="AX1142" i="22" s="1"/>
  <c r="H1142" i="35" s="1"/>
  <c r="E1142" i="22"/>
  <c r="D1142" i="22"/>
  <c r="C1142" i="22"/>
  <c r="BD1141" i="22"/>
  <c r="BA1141" i="22"/>
  <c r="J1141" i="35" s="1"/>
  <c r="P1141" i="35" s="1"/>
  <c r="AY1141" i="22"/>
  <c r="AZ1141" i="22" s="1"/>
  <c r="I1141" i="35" s="1"/>
  <c r="AX1141" i="22"/>
  <c r="AW1141" i="22"/>
  <c r="E1141" i="22"/>
  <c r="D1141" i="22"/>
  <c r="C1141" i="22"/>
  <c r="BD1140" i="22"/>
  <c r="BA1140" i="22"/>
  <c r="J1140" i="35" s="1"/>
  <c r="P1140" i="35" s="1"/>
  <c r="AY1140" i="22"/>
  <c r="AZ1140" i="22" s="1"/>
  <c r="I1140" i="35" s="1"/>
  <c r="AW1140" i="22"/>
  <c r="AX1140" i="22" s="1"/>
  <c r="E1140" i="22"/>
  <c r="D1140" i="22"/>
  <c r="C1140" i="22"/>
  <c r="BD1139" i="22"/>
  <c r="BA1139" i="22"/>
  <c r="J1139" i="35" s="1"/>
  <c r="P1139" i="35" s="1"/>
  <c r="AZ1139" i="22"/>
  <c r="I1139" i="35" s="1"/>
  <c r="AY1139" i="22"/>
  <c r="AW1139" i="22"/>
  <c r="AX1139" i="22" s="1"/>
  <c r="E1139" i="22"/>
  <c r="D1139" i="22"/>
  <c r="C1139" i="22"/>
  <c r="BD1138" i="22"/>
  <c r="BA1138" i="22"/>
  <c r="J1138" i="35" s="1"/>
  <c r="P1138" i="35" s="1"/>
  <c r="AY1138" i="22"/>
  <c r="AZ1138" i="22" s="1"/>
  <c r="I1138" i="35" s="1"/>
  <c r="AW1138" i="22"/>
  <c r="E1138" i="22"/>
  <c r="D1138" i="22"/>
  <c r="C1138" i="22"/>
  <c r="BD1137" i="22"/>
  <c r="BA1137" i="22"/>
  <c r="J1137" i="35" s="1"/>
  <c r="P1137" i="35" s="1"/>
  <c r="AY1137" i="22"/>
  <c r="AZ1137" i="22" s="1"/>
  <c r="I1137" i="35" s="1"/>
  <c r="AW1137" i="22"/>
  <c r="E1137" i="22"/>
  <c r="D1137" i="22"/>
  <c r="C1137" i="22"/>
  <c r="BD1136" i="22"/>
  <c r="BA1136" i="22"/>
  <c r="J1136" i="35" s="1"/>
  <c r="P1136" i="35" s="1"/>
  <c r="AY1136" i="22"/>
  <c r="AZ1136" i="22" s="1"/>
  <c r="I1136" i="35" s="1"/>
  <c r="AW1136" i="22"/>
  <c r="E1136" i="22"/>
  <c r="D1136" i="22"/>
  <c r="C1136" i="22"/>
  <c r="BD1135" i="22"/>
  <c r="BD1134" i="22"/>
  <c r="BD1133" i="22"/>
  <c r="BD1132" i="22"/>
  <c r="BD1131" i="22"/>
  <c r="BD1130" i="22"/>
  <c r="BD1129" i="22"/>
  <c r="BD1128" i="22"/>
  <c r="BD1127" i="22"/>
  <c r="BD1126" i="22"/>
  <c r="BD1125" i="22"/>
  <c r="BA1125" i="22"/>
  <c r="J1125" i="35" s="1"/>
  <c r="P1125" i="35" s="1"/>
  <c r="AZ1125" i="22"/>
  <c r="I1125" i="35" s="1"/>
  <c r="AY1125" i="22"/>
  <c r="AX1125" i="22"/>
  <c r="BH1125" i="22" s="1"/>
  <c r="AW1125" i="22"/>
  <c r="E1125" i="22"/>
  <c r="D1125" i="22"/>
  <c r="C1125" i="22"/>
  <c r="BD1124" i="22"/>
  <c r="BA1124" i="22"/>
  <c r="J1124" i="35" s="1"/>
  <c r="P1124" i="35" s="1"/>
  <c r="AZ1124" i="22"/>
  <c r="I1124" i="35" s="1"/>
  <c r="AY1124" i="22"/>
  <c r="AX1124" i="22"/>
  <c r="BH1124" i="22" s="1"/>
  <c r="AW1124" i="22"/>
  <c r="E1124" i="22"/>
  <c r="D1124" i="22"/>
  <c r="C1124" i="22"/>
  <c r="BD1123" i="22"/>
  <c r="BA1123" i="22"/>
  <c r="J1123" i="35" s="1"/>
  <c r="P1123" i="35" s="1"/>
  <c r="AZ1123" i="22"/>
  <c r="I1123" i="35" s="1"/>
  <c r="AY1123" i="22"/>
  <c r="AX1123" i="22"/>
  <c r="BH1123" i="22" s="1"/>
  <c r="AW1123" i="22"/>
  <c r="E1123" i="22"/>
  <c r="D1123" i="22"/>
  <c r="C1123" i="22"/>
  <c r="BD1122" i="22"/>
  <c r="BA1122" i="22"/>
  <c r="J1122" i="35" s="1"/>
  <c r="P1122" i="35" s="1"/>
  <c r="AZ1122" i="22"/>
  <c r="AY1122" i="22"/>
  <c r="AX1122" i="22"/>
  <c r="BH1122" i="22" s="1"/>
  <c r="AW1122" i="22"/>
  <c r="E1122" i="22"/>
  <c r="D1122" i="22"/>
  <c r="C1122" i="22"/>
  <c r="BD1121" i="22"/>
  <c r="AX1121" i="22" s="1"/>
  <c r="BA1121" i="22"/>
  <c r="J1121" i="35" s="1"/>
  <c r="P1121" i="35" s="1"/>
  <c r="AY1121" i="22"/>
  <c r="AZ1121" i="22" s="1"/>
  <c r="I1121" i="35" s="1"/>
  <c r="AW1121" i="22"/>
  <c r="E1121" i="22"/>
  <c r="D1121" i="22"/>
  <c r="C1121" i="22"/>
  <c r="BD1120" i="22"/>
  <c r="AX1120" i="22" s="1"/>
  <c r="BA1120" i="22"/>
  <c r="J1120" i="35" s="1"/>
  <c r="P1120" i="35" s="1"/>
  <c r="AY1120" i="22"/>
  <c r="AZ1120" i="22" s="1"/>
  <c r="I1120" i="35" s="1"/>
  <c r="AW1120" i="22"/>
  <c r="E1120" i="22"/>
  <c r="D1120" i="22"/>
  <c r="C1120" i="22"/>
  <c r="BD1119" i="22"/>
  <c r="BA1119" i="22"/>
  <c r="J1119" i="35" s="1"/>
  <c r="P1119" i="35" s="1"/>
  <c r="AY1119" i="22"/>
  <c r="AZ1119" i="22" s="1"/>
  <c r="I1119" i="35" s="1"/>
  <c r="AW1119" i="22"/>
  <c r="E1119" i="22"/>
  <c r="D1119" i="22"/>
  <c r="C1119" i="22"/>
  <c r="BD1118" i="22"/>
  <c r="BA1118" i="22"/>
  <c r="J1118" i="35" s="1"/>
  <c r="P1118" i="35" s="1"/>
  <c r="AY1118" i="22"/>
  <c r="AZ1118" i="22" s="1"/>
  <c r="I1118" i="35" s="1"/>
  <c r="AW1118" i="22"/>
  <c r="E1118" i="22"/>
  <c r="D1118" i="22"/>
  <c r="C1118" i="22"/>
  <c r="BD1117" i="22"/>
  <c r="AX1117" i="22" s="1"/>
  <c r="BA1117" i="22"/>
  <c r="J1117" i="35" s="1"/>
  <c r="P1117" i="35" s="1"/>
  <c r="AY1117" i="22"/>
  <c r="AZ1117" i="22" s="1"/>
  <c r="I1117" i="35" s="1"/>
  <c r="AW1117" i="22"/>
  <c r="E1117" i="22"/>
  <c r="D1117" i="22"/>
  <c r="C1117" i="22"/>
  <c r="BD1116" i="22"/>
  <c r="BA1116" i="22"/>
  <c r="J1116" i="35" s="1"/>
  <c r="P1116" i="35" s="1"/>
  <c r="AY1116" i="22"/>
  <c r="AZ1116" i="22" s="1"/>
  <c r="I1116" i="35" s="1"/>
  <c r="AW1116" i="22"/>
  <c r="E1116" i="22"/>
  <c r="D1116" i="22"/>
  <c r="C1116" i="22"/>
  <c r="BD1115" i="22"/>
  <c r="BA1115" i="22"/>
  <c r="J1115" i="35" s="1"/>
  <c r="P1115" i="35" s="1"/>
  <c r="AY1115" i="22"/>
  <c r="AZ1115" i="22" s="1"/>
  <c r="I1115" i="35" s="1"/>
  <c r="AW1115" i="22"/>
  <c r="E1115" i="22"/>
  <c r="D1115" i="22"/>
  <c r="C1115" i="22"/>
  <c r="BD1114" i="22"/>
  <c r="AX1114" i="22" s="1"/>
  <c r="BA1114" i="22"/>
  <c r="J1114" i="35" s="1"/>
  <c r="P1114" i="35" s="1"/>
  <c r="AY1114" i="22"/>
  <c r="AZ1114" i="22" s="1"/>
  <c r="I1114" i="35" s="1"/>
  <c r="AW1114" i="22"/>
  <c r="E1114" i="22"/>
  <c r="D1114" i="22"/>
  <c r="C1114" i="22"/>
  <c r="BD1113" i="22"/>
  <c r="BA1113" i="22"/>
  <c r="J1113" i="35" s="1"/>
  <c r="P1113" i="35" s="1"/>
  <c r="AY1113" i="22"/>
  <c r="AZ1113" i="22" s="1"/>
  <c r="I1113" i="35" s="1"/>
  <c r="AW1113" i="22"/>
  <c r="E1113" i="22"/>
  <c r="D1113" i="22"/>
  <c r="C1113" i="22"/>
  <c r="BD1112" i="22"/>
  <c r="BA1112" i="22"/>
  <c r="J1112" i="35" s="1"/>
  <c r="P1112" i="35" s="1"/>
  <c r="AY1112" i="22"/>
  <c r="AZ1112" i="22" s="1"/>
  <c r="I1112" i="35" s="1"/>
  <c r="AW1112" i="22"/>
  <c r="E1112" i="22"/>
  <c r="D1112" i="22"/>
  <c r="C1112" i="22"/>
  <c r="BD1111" i="22"/>
  <c r="BA1111" i="22"/>
  <c r="J1111" i="35" s="1"/>
  <c r="P1111" i="35" s="1"/>
  <c r="AY1111" i="22"/>
  <c r="AZ1111" i="22" s="1"/>
  <c r="I1111" i="35" s="1"/>
  <c r="AW1111" i="22"/>
  <c r="E1111" i="22"/>
  <c r="D1111" i="22"/>
  <c r="C1111" i="22"/>
  <c r="BD1110" i="22"/>
  <c r="BA1110" i="22"/>
  <c r="J1110" i="35" s="1"/>
  <c r="P1110" i="35" s="1"/>
  <c r="AY1110" i="22"/>
  <c r="AZ1110" i="22" s="1"/>
  <c r="I1110" i="35" s="1"/>
  <c r="AX1110" i="22"/>
  <c r="H1110" i="35" s="1"/>
  <c r="AW1110" i="22"/>
  <c r="E1110" i="22"/>
  <c r="D1110" i="22"/>
  <c r="C1110" i="22"/>
  <c r="BD1109" i="22"/>
  <c r="BA1109" i="22"/>
  <c r="J1109" i="35" s="1"/>
  <c r="P1109" i="35" s="1"/>
  <c r="AY1109" i="22"/>
  <c r="AZ1109" i="22" s="1"/>
  <c r="I1109" i="35" s="1"/>
  <c r="AX1109" i="22"/>
  <c r="H1109" i="35" s="1"/>
  <c r="AW1109" i="22"/>
  <c r="E1109" i="22"/>
  <c r="D1109" i="22"/>
  <c r="C1109" i="22"/>
  <c r="BD1108" i="22"/>
  <c r="BA1108" i="22"/>
  <c r="J1108" i="35" s="1"/>
  <c r="P1108" i="35" s="1"/>
  <c r="AY1108" i="22"/>
  <c r="AZ1108" i="22" s="1"/>
  <c r="I1108" i="35" s="1"/>
  <c r="AW1108" i="22"/>
  <c r="E1108" i="22"/>
  <c r="D1108" i="22"/>
  <c r="C1108" i="22"/>
  <c r="BD1107" i="22"/>
  <c r="BA1107" i="22"/>
  <c r="J1107" i="35" s="1"/>
  <c r="P1107" i="35" s="1"/>
  <c r="AY1107" i="22"/>
  <c r="AZ1107" i="22" s="1"/>
  <c r="I1107" i="35" s="1"/>
  <c r="AW1107" i="22"/>
  <c r="E1107" i="22"/>
  <c r="D1107" i="22"/>
  <c r="C1107" i="22"/>
  <c r="BD1106" i="22"/>
  <c r="BA1106" i="22"/>
  <c r="J1106" i="35" s="1"/>
  <c r="P1106" i="35" s="1"/>
  <c r="AY1106" i="22"/>
  <c r="AZ1106" i="22" s="1"/>
  <c r="I1106" i="35" s="1"/>
  <c r="AW1106" i="22"/>
  <c r="E1106" i="22"/>
  <c r="D1106" i="22"/>
  <c r="C1106" i="22"/>
  <c r="BD1105" i="22"/>
  <c r="BA1105" i="22"/>
  <c r="J1105" i="35" s="1"/>
  <c r="P1105" i="35" s="1"/>
  <c r="AY1105" i="22"/>
  <c r="AZ1105" i="22" s="1"/>
  <c r="I1105" i="35" s="1"/>
  <c r="AW1105" i="22"/>
  <c r="E1105" i="22"/>
  <c r="D1105" i="22"/>
  <c r="C1105" i="22"/>
  <c r="BD1104" i="22"/>
  <c r="BA1104" i="22"/>
  <c r="J1104" i="35" s="1"/>
  <c r="P1104" i="35" s="1"/>
  <c r="AY1104" i="22"/>
  <c r="AZ1104" i="22" s="1"/>
  <c r="I1104" i="35" s="1"/>
  <c r="AW1104" i="22"/>
  <c r="E1104" i="22"/>
  <c r="D1104" i="22"/>
  <c r="C1104" i="22"/>
  <c r="BD1103" i="22"/>
  <c r="BA1103" i="22"/>
  <c r="J1103" i="35" s="1"/>
  <c r="P1103" i="35" s="1"/>
  <c r="AY1103" i="22"/>
  <c r="AZ1103" i="22" s="1"/>
  <c r="I1103" i="35" s="1"/>
  <c r="AW1103" i="22"/>
  <c r="E1103" i="22"/>
  <c r="D1103" i="22"/>
  <c r="C1103" i="22"/>
  <c r="BD1102" i="22"/>
  <c r="BA1102" i="22"/>
  <c r="J1102" i="35" s="1"/>
  <c r="P1102" i="35" s="1"/>
  <c r="AY1102" i="22"/>
  <c r="AZ1102" i="22" s="1"/>
  <c r="I1102" i="35" s="1"/>
  <c r="AW1102" i="22"/>
  <c r="E1102" i="22"/>
  <c r="D1102" i="22"/>
  <c r="C1102" i="22"/>
  <c r="BD1101" i="22"/>
  <c r="BA1101" i="22"/>
  <c r="J1101" i="35" s="1"/>
  <c r="P1101" i="35" s="1"/>
  <c r="AY1101" i="22"/>
  <c r="AZ1101" i="22" s="1"/>
  <c r="I1101" i="35" s="1"/>
  <c r="AW1101" i="22"/>
  <c r="E1101" i="22"/>
  <c r="D1101" i="22"/>
  <c r="C1101" i="22"/>
  <c r="BD1100" i="22"/>
  <c r="BA1100" i="22"/>
  <c r="J1100" i="35" s="1"/>
  <c r="P1100" i="35" s="1"/>
  <c r="AY1100" i="22"/>
  <c r="AZ1100" i="22" s="1"/>
  <c r="I1100" i="35" s="1"/>
  <c r="AW1100" i="22"/>
  <c r="E1100" i="22"/>
  <c r="D1100" i="22"/>
  <c r="C1100" i="22"/>
  <c r="BD1099" i="22"/>
  <c r="BA1099" i="22"/>
  <c r="J1099" i="35" s="1"/>
  <c r="P1099" i="35" s="1"/>
  <c r="AY1099" i="22"/>
  <c r="AZ1099" i="22" s="1"/>
  <c r="I1099" i="35" s="1"/>
  <c r="AW1099" i="22"/>
  <c r="E1099" i="22"/>
  <c r="D1099" i="22"/>
  <c r="C1099" i="22"/>
  <c r="BD1098" i="22"/>
  <c r="BA1098" i="22"/>
  <c r="J1098" i="35" s="1"/>
  <c r="P1098" i="35" s="1"/>
  <c r="AY1098" i="22"/>
  <c r="AZ1098" i="22" s="1"/>
  <c r="I1098" i="35" s="1"/>
  <c r="AW1098" i="22"/>
  <c r="E1098" i="22"/>
  <c r="D1098" i="22"/>
  <c r="C1098" i="22"/>
  <c r="BD1097" i="22"/>
  <c r="BA1097" i="22"/>
  <c r="J1097" i="35" s="1"/>
  <c r="P1097" i="35" s="1"/>
  <c r="AY1097" i="22"/>
  <c r="AZ1097" i="22" s="1"/>
  <c r="I1097" i="35" s="1"/>
  <c r="AW1097" i="22"/>
  <c r="E1097" i="22"/>
  <c r="D1097" i="22"/>
  <c r="C1097" i="22"/>
  <c r="BD1096" i="22"/>
  <c r="BA1096" i="22"/>
  <c r="J1096" i="35" s="1"/>
  <c r="P1096" i="35" s="1"/>
  <c r="AY1096" i="22"/>
  <c r="AZ1096" i="22" s="1"/>
  <c r="I1096" i="35" s="1"/>
  <c r="AW1096" i="22"/>
  <c r="E1096" i="22"/>
  <c r="D1096" i="22"/>
  <c r="C1096" i="22"/>
  <c r="BD1095" i="22"/>
  <c r="BA1095" i="22"/>
  <c r="J1095" i="35" s="1"/>
  <c r="P1095" i="35" s="1"/>
  <c r="AY1095" i="22"/>
  <c r="AZ1095" i="22" s="1"/>
  <c r="I1095" i="35" s="1"/>
  <c r="AW1095" i="22"/>
  <c r="E1095" i="22"/>
  <c r="D1095" i="22"/>
  <c r="C1095" i="22"/>
  <c r="BD1094" i="22"/>
  <c r="BA1094" i="22"/>
  <c r="J1094" i="35" s="1"/>
  <c r="P1094" i="35" s="1"/>
  <c r="AY1094" i="22"/>
  <c r="AZ1094" i="22" s="1"/>
  <c r="I1094" i="35" s="1"/>
  <c r="AW1094" i="22"/>
  <c r="E1094" i="22"/>
  <c r="D1094" i="22"/>
  <c r="C1094" i="22"/>
  <c r="BD1093" i="22"/>
  <c r="BA1093" i="22"/>
  <c r="J1093" i="35" s="1"/>
  <c r="P1093" i="35" s="1"/>
  <c r="AY1093" i="22"/>
  <c r="AZ1093" i="22" s="1"/>
  <c r="I1093" i="35" s="1"/>
  <c r="AW1093" i="22"/>
  <c r="E1093" i="22"/>
  <c r="D1093" i="22"/>
  <c r="C1093" i="22"/>
  <c r="BD1092" i="22"/>
  <c r="BA1092" i="22"/>
  <c r="J1092" i="35" s="1"/>
  <c r="P1092" i="35" s="1"/>
  <c r="AY1092" i="22"/>
  <c r="AZ1092" i="22" s="1"/>
  <c r="I1092" i="35" s="1"/>
  <c r="AW1092" i="22"/>
  <c r="E1092" i="22"/>
  <c r="D1092" i="22"/>
  <c r="C1092" i="22"/>
  <c r="BD1091" i="22"/>
  <c r="BA1091" i="22"/>
  <c r="J1091" i="35" s="1"/>
  <c r="P1091" i="35" s="1"/>
  <c r="AY1091" i="22"/>
  <c r="AZ1091" i="22" s="1"/>
  <c r="I1091" i="35" s="1"/>
  <c r="AW1091" i="22"/>
  <c r="E1091" i="22"/>
  <c r="D1091" i="22"/>
  <c r="C1091" i="22"/>
  <c r="BD1090" i="22"/>
  <c r="BD1089" i="22"/>
  <c r="BD1088" i="22"/>
  <c r="BD1087" i="22"/>
  <c r="BD1086" i="22"/>
  <c r="BD1085" i="22"/>
  <c r="BD1084" i="22"/>
  <c r="BD1083" i="22"/>
  <c r="BD1082" i="22"/>
  <c r="BD1081" i="22"/>
  <c r="BD1080" i="22"/>
  <c r="BA1080" i="22"/>
  <c r="J1080" i="35" s="1"/>
  <c r="P1080" i="35" s="1"/>
  <c r="AZ1080" i="22"/>
  <c r="I1080" i="35" s="1"/>
  <c r="AY1080" i="22"/>
  <c r="AX1080" i="22"/>
  <c r="BH1080" i="22" s="1"/>
  <c r="AW1080" i="22"/>
  <c r="E1080" i="22"/>
  <c r="D1080" i="22"/>
  <c r="C1080" i="22"/>
  <c r="BD1079" i="22"/>
  <c r="BA1079" i="22"/>
  <c r="J1079" i="35" s="1"/>
  <c r="P1079" i="35" s="1"/>
  <c r="AZ1079" i="22"/>
  <c r="I1079" i="35" s="1"/>
  <c r="AY1079" i="22"/>
  <c r="AX1079" i="22"/>
  <c r="BH1079" i="22" s="1"/>
  <c r="AW1079" i="22"/>
  <c r="E1079" i="22"/>
  <c r="D1079" i="22"/>
  <c r="C1079" i="22"/>
  <c r="BD1078" i="22"/>
  <c r="BA1078" i="22"/>
  <c r="J1078" i="35" s="1"/>
  <c r="P1078" i="35" s="1"/>
  <c r="AZ1078" i="22"/>
  <c r="I1078" i="35" s="1"/>
  <c r="AY1078" i="22"/>
  <c r="AX1078" i="22"/>
  <c r="BH1078" i="22" s="1"/>
  <c r="AW1078" i="22"/>
  <c r="E1078" i="22"/>
  <c r="D1078" i="22"/>
  <c r="C1078" i="22"/>
  <c r="BD1077" i="22"/>
  <c r="BA1077" i="22"/>
  <c r="J1077" i="35" s="1"/>
  <c r="P1077" i="35" s="1"/>
  <c r="AZ1077" i="22"/>
  <c r="I1077" i="35" s="1"/>
  <c r="AY1077" i="22"/>
  <c r="AX1077" i="22"/>
  <c r="BH1077" i="22" s="1"/>
  <c r="AW1077" i="22"/>
  <c r="E1077" i="22"/>
  <c r="D1077" i="22"/>
  <c r="C1077" i="22"/>
  <c r="BD1076" i="22"/>
  <c r="AX1076" i="22" s="1"/>
  <c r="BA1076" i="22"/>
  <c r="J1076" i="35" s="1"/>
  <c r="P1076" i="35" s="1"/>
  <c r="AY1076" i="22"/>
  <c r="AZ1076" i="22" s="1"/>
  <c r="I1076" i="35" s="1"/>
  <c r="AW1076" i="22"/>
  <c r="E1076" i="22"/>
  <c r="D1076" i="22"/>
  <c r="C1076" i="22"/>
  <c r="BD1075" i="22"/>
  <c r="AX1075" i="22" s="1"/>
  <c r="BA1075" i="22"/>
  <c r="J1075" i="35" s="1"/>
  <c r="P1075" i="35" s="1"/>
  <c r="AY1075" i="22"/>
  <c r="AZ1075" i="22" s="1"/>
  <c r="I1075" i="35" s="1"/>
  <c r="AW1075" i="22"/>
  <c r="E1075" i="22"/>
  <c r="D1075" i="22"/>
  <c r="C1075" i="22"/>
  <c r="BD1074" i="22"/>
  <c r="BA1074" i="22"/>
  <c r="J1074" i="35" s="1"/>
  <c r="P1074" i="35" s="1"/>
  <c r="AY1074" i="22"/>
  <c r="AZ1074" i="22" s="1"/>
  <c r="I1074" i="35" s="1"/>
  <c r="AW1074" i="22"/>
  <c r="E1074" i="22"/>
  <c r="D1074" i="22"/>
  <c r="C1074" i="22"/>
  <c r="BD1073" i="22"/>
  <c r="AX1073" i="22" s="1"/>
  <c r="BA1073" i="22"/>
  <c r="J1073" i="35" s="1"/>
  <c r="P1073" i="35" s="1"/>
  <c r="AY1073" i="22"/>
  <c r="AZ1073" i="22" s="1"/>
  <c r="I1073" i="35" s="1"/>
  <c r="AW1073" i="22"/>
  <c r="E1073" i="22"/>
  <c r="D1073" i="22"/>
  <c r="C1073" i="22"/>
  <c r="BD1072" i="22"/>
  <c r="BA1072" i="22"/>
  <c r="J1072" i="35" s="1"/>
  <c r="P1072" i="35" s="1"/>
  <c r="AZ1072" i="22"/>
  <c r="I1072" i="35" s="1"/>
  <c r="AY1072" i="22"/>
  <c r="AX1072" i="22"/>
  <c r="BH1072" i="22" s="1"/>
  <c r="AW1072" i="22"/>
  <c r="E1072" i="22"/>
  <c r="D1072" i="22"/>
  <c r="C1072" i="22"/>
  <c r="BA1071" i="22"/>
  <c r="J1071" i="35" s="1"/>
  <c r="P1071" i="35" s="1"/>
  <c r="AY1071" i="22"/>
  <c r="AZ1071" i="22" s="1"/>
  <c r="I1071" i="35" s="1"/>
  <c r="AW1071" i="22"/>
  <c r="BD1071" i="22" s="1"/>
  <c r="AX1071" i="22" s="1"/>
  <c r="E1071" i="22"/>
  <c r="D1071" i="22"/>
  <c r="C1071" i="22"/>
  <c r="BD1070" i="22"/>
  <c r="BA1070" i="22"/>
  <c r="J1070" i="35" s="1"/>
  <c r="P1070" i="35" s="1"/>
  <c r="AY1070" i="22"/>
  <c r="AZ1070" i="22" s="1"/>
  <c r="I1070" i="35" s="1"/>
  <c r="AW1070" i="22"/>
  <c r="E1070" i="22"/>
  <c r="D1070" i="22"/>
  <c r="C1070" i="22"/>
  <c r="BD1069" i="22"/>
  <c r="BA1069" i="22"/>
  <c r="J1069" i="35" s="1"/>
  <c r="P1069" i="35" s="1"/>
  <c r="AY1069" i="22"/>
  <c r="AZ1069" i="22" s="1"/>
  <c r="I1069" i="35" s="1"/>
  <c r="AW1069" i="22"/>
  <c r="E1069" i="22"/>
  <c r="D1069" i="22"/>
  <c r="C1069" i="22"/>
  <c r="BD1068" i="22"/>
  <c r="BA1068" i="22"/>
  <c r="J1068" i="35" s="1"/>
  <c r="P1068" i="35" s="1"/>
  <c r="AY1068" i="22"/>
  <c r="AZ1068" i="22" s="1"/>
  <c r="I1068" i="35" s="1"/>
  <c r="AW1068" i="22"/>
  <c r="E1068" i="22"/>
  <c r="D1068" i="22"/>
  <c r="C1068" i="22"/>
  <c r="BD1067" i="22"/>
  <c r="BA1067" i="22"/>
  <c r="J1067" i="35" s="1"/>
  <c r="P1067" i="35" s="1"/>
  <c r="AY1067" i="22"/>
  <c r="AZ1067" i="22" s="1"/>
  <c r="I1067" i="35" s="1"/>
  <c r="AW1067" i="22"/>
  <c r="E1067" i="22"/>
  <c r="D1067" i="22"/>
  <c r="C1067" i="22"/>
  <c r="BD1066" i="22"/>
  <c r="BA1066" i="22"/>
  <c r="J1066" i="35" s="1"/>
  <c r="P1066" i="35" s="1"/>
  <c r="AY1066" i="22"/>
  <c r="AZ1066" i="22" s="1"/>
  <c r="I1066" i="35" s="1"/>
  <c r="AW1066" i="22"/>
  <c r="E1066" i="22"/>
  <c r="D1066" i="22"/>
  <c r="C1066" i="22"/>
  <c r="BD1065" i="22"/>
  <c r="BA1065" i="22"/>
  <c r="J1065" i="35" s="1"/>
  <c r="P1065" i="35" s="1"/>
  <c r="AY1065" i="22"/>
  <c r="AZ1065" i="22" s="1"/>
  <c r="I1065" i="35" s="1"/>
  <c r="AW1065" i="22"/>
  <c r="AX1065" i="22" s="1"/>
  <c r="E1065" i="22"/>
  <c r="D1065" i="22"/>
  <c r="C1065" i="22"/>
  <c r="BD1064" i="22"/>
  <c r="BA1064" i="22"/>
  <c r="J1064" i="35" s="1"/>
  <c r="P1064" i="35" s="1"/>
  <c r="AY1064" i="22"/>
  <c r="AZ1064" i="22" s="1"/>
  <c r="I1064" i="35" s="1"/>
  <c r="AW1064" i="22"/>
  <c r="AX1064" i="22" s="1"/>
  <c r="H1064" i="35" s="1"/>
  <c r="E1064" i="22"/>
  <c r="D1064" i="22"/>
  <c r="C1064" i="22"/>
  <c r="BD1063" i="22"/>
  <c r="BA1063" i="22"/>
  <c r="J1063" i="35" s="1"/>
  <c r="P1063" i="35" s="1"/>
  <c r="AY1063" i="22"/>
  <c r="AZ1063" i="22" s="1"/>
  <c r="I1063" i="35" s="1"/>
  <c r="AW1063" i="22"/>
  <c r="E1063" i="22"/>
  <c r="D1063" i="22"/>
  <c r="C1063" i="22"/>
  <c r="BD1062" i="22"/>
  <c r="BA1062" i="22"/>
  <c r="J1062" i="35" s="1"/>
  <c r="P1062" i="35" s="1"/>
  <c r="AY1062" i="22"/>
  <c r="AZ1062" i="22" s="1"/>
  <c r="I1062" i="35" s="1"/>
  <c r="AW1062" i="22"/>
  <c r="E1062" i="22"/>
  <c r="D1062" i="22"/>
  <c r="C1062" i="22"/>
  <c r="BD1061" i="22"/>
  <c r="BA1061" i="22"/>
  <c r="J1061" i="35" s="1"/>
  <c r="P1061" i="35" s="1"/>
  <c r="AY1061" i="22"/>
  <c r="AZ1061" i="22" s="1"/>
  <c r="I1061" i="35" s="1"/>
  <c r="AW1061" i="22"/>
  <c r="E1061" i="22"/>
  <c r="D1061" i="22"/>
  <c r="C1061" i="22"/>
  <c r="BD1060" i="22"/>
  <c r="BA1060" i="22"/>
  <c r="J1060" i="35" s="1"/>
  <c r="P1060" i="35" s="1"/>
  <c r="AY1060" i="22"/>
  <c r="AZ1060" i="22" s="1"/>
  <c r="I1060" i="35" s="1"/>
  <c r="AW1060" i="22"/>
  <c r="E1060" i="22"/>
  <c r="D1060" i="22"/>
  <c r="C1060" i="22"/>
  <c r="BD1059" i="22"/>
  <c r="BA1059" i="22"/>
  <c r="J1059" i="35" s="1"/>
  <c r="P1059" i="35" s="1"/>
  <c r="AY1059" i="22"/>
  <c r="AZ1059" i="22" s="1"/>
  <c r="I1059" i="35" s="1"/>
  <c r="AW1059" i="22"/>
  <c r="E1059" i="22"/>
  <c r="D1059" i="22"/>
  <c r="C1059" i="22"/>
  <c r="BD1058" i="22"/>
  <c r="BA1058" i="22"/>
  <c r="J1058" i="35" s="1"/>
  <c r="P1058" i="35" s="1"/>
  <c r="AY1058" i="22"/>
  <c r="AZ1058" i="22" s="1"/>
  <c r="I1058" i="35" s="1"/>
  <c r="AW1058" i="22"/>
  <c r="E1058" i="22"/>
  <c r="D1058" i="22"/>
  <c r="C1058" i="22"/>
  <c r="BD1057" i="22"/>
  <c r="BA1057" i="22"/>
  <c r="J1057" i="35" s="1"/>
  <c r="P1057" i="35" s="1"/>
  <c r="AY1057" i="22"/>
  <c r="AZ1057" i="22" s="1"/>
  <c r="I1057" i="35" s="1"/>
  <c r="AW1057" i="22"/>
  <c r="E1057" i="22"/>
  <c r="D1057" i="22"/>
  <c r="C1057" i="22"/>
  <c r="BD1056" i="22"/>
  <c r="BA1056" i="22"/>
  <c r="J1056" i="35" s="1"/>
  <c r="P1056" i="35" s="1"/>
  <c r="AY1056" i="22"/>
  <c r="AZ1056" i="22" s="1"/>
  <c r="I1056" i="35" s="1"/>
  <c r="AW1056" i="22"/>
  <c r="E1056" i="22"/>
  <c r="D1056" i="22"/>
  <c r="C1056" i="22"/>
  <c r="BD1055" i="22"/>
  <c r="BA1055" i="22"/>
  <c r="J1055" i="35" s="1"/>
  <c r="P1055" i="35" s="1"/>
  <c r="AY1055" i="22"/>
  <c r="AZ1055" i="22" s="1"/>
  <c r="I1055" i="35" s="1"/>
  <c r="AW1055" i="22"/>
  <c r="E1055" i="22"/>
  <c r="D1055" i="22"/>
  <c r="C1055" i="22"/>
  <c r="BD1054" i="22"/>
  <c r="BA1054" i="22"/>
  <c r="J1054" i="35" s="1"/>
  <c r="P1054" i="35" s="1"/>
  <c r="AY1054" i="22"/>
  <c r="AZ1054" i="22" s="1"/>
  <c r="I1054" i="35" s="1"/>
  <c r="AW1054" i="22"/>
  <c r="E1054" i="22"/>
  <c r="D1054" i="22"/>
  <c r="C1054" i="22"/>
  <c r="BD1053" i="22"/>
  <c r="BA1053" i="22"/>
  <c r="J1053" i="35" s="1"/>
  <c r="P1053" i="35" s="1"/>
  <c r="AY1053" i="22"/>
  <c r="AZ1053" i="22" s="1"/>
  <c r="I1053" i="35" s="1"/>
  <c r="AW1053" i="22"/>
  <c r="E1053" i="22"/>
  <c r="D1053" i="22"/>
  <c r="C1053" i="22"/>
  <c r="BD1052" i="22"/>
  <c r="BA1052" i="22"/>
  <c r="J1052" i="35" s="1"/>
  <c r="P1052" i="35" s="1"/>
  <c r="AY1052" i="22"/>
  <c r="AZ1052" i="22" s="1"/>
  <c r="I1052" i="35" s="1"/>
  <c r="AW1052" i="22"/>
  <c r="E1052" i="22"/>
  <c r="D1052" i="22"/>
  <c r="C1052" i="22"/>
  <c r="BD1051" i="22"/>
  <c r="BA1051" i="22"/>
  <c r="J1051" i="35" s="1"/>
  <c r="P1051" i="35" s="1"/>
  <c r="AY1051" i="22"/>
  <c r="AZ1051" i="22" s="1"/>
  <c r="I1051" i="35" s="1"/>
  <c r="AW1051" i="22"/>
  <c r="E1051" i="22"/>
  <c r="D1051" i="22"/>
  <c r="C1051" i="22"/>
  <c r="BD1050" i="22"/>
  <c r="BA1050" i="22"/>
  <c r="J1050" i="35" s="1"/>
  <c r="P1050" i="35" s="1"/>
  <c r="AY1050" i="22"/>
  <c r="AZ1050" i="22" s="1"/>
  <c r="I1050" i="35" s="1"/>
  <c r="AW1050" i="22"/>
  <c r="E1050" i="22"/>
  <c r="D1050" i="22"/>
  <c r="C1050" i="22"/>
  <c r="BD1049" i="22"/>
  <c r="BA1049" i="22"/>
  <c r="J1049" i="35" s="1"/>
  <c r="P1049" i="35" s="1"/>
  <c r="AY1049" i="22"/>
  <c r="AZ1049" i="22" s="1"/>
  <c r="I1049" i="35" s="1"/>
  <c r="AW1049" i="22"/>
  <c r="E1049" i="22"/>
  <c r="D1049" i="22"/>
  <c r="C1049" i="22"/>
  <c r="BA1048" i="22"/>
  <c r="J1048" i="35" s="1"/>
  <c r="P1048" i="35" s="1"/>
  <c r="AY1048" i="22"/>
  <c r="AZ1048" i="22" s="1"/>
  <c r="I1048" i="35" s="1"/>
  <c r="AW1048" i="22"/>
  <c r="BD1048" i="22" s="1"/>
  <c r="E1048" i="22"/>
  <c r="D1048" i="22"/>
  <c r="C1048" i="22"/>
  <c r="BD1047" i="22"/>
  <c r="BA1047" i="22"/>
  <c r="J1047" i="35" s="1"/>
  <c r="P1047" i="35" s="1"/>
  <c r="AY1047" i="22"/>
  <c r="AZ1047" i="22" s="1"/>
  <c r="I1047" i="35" s="1"/>
  <c r="AW1047" i="22"/>
  <c r="E1047" i="22"/>
  <c r="D1047" i="22"/>
  <c r="C1047" i="22"/>
  <c r="BD1046" i="22"/>
  <c r="BA1046" i="22"/>
  <c r="J1046" i="35" s="1"/>
  <c r="P1046" i="35" s="1"/>
  <c r="AY1046" i="22"/>
  <c r="AZ1046" i="22" s="1"/>
  <c r="I1046" i="35" s="1"/>
  <c r="AW1046" i="22"/>
  <c r="E1046" i="22"/>
  <c r="D1046" i="22"/>
  <c r="C1046" i="22"/>
  <c r="BD1045" i="22"/>
  <c r="BD1044" i="22"/>
  <c r="BD1043" i="22"/>
  <c r="BD1042" i="22"/>
  <c r="BD1041" i="22"/>
  <c r="BD1040" i="22"/>
  <c r="BD1039" i="22"/>
  <c r="BD1038" i="22"/>
  <c r="BD1037" i="22"/>
  <c r="BD1036" i="22"/>
  <c r="BD1035" i="22"/>
  <c r="BA1035" i="22"/>
  <c r="J1035" i="35" s="1"/>
  <c r="P1035" i="35" s="1"/>
  <c r="AZ1035" i="22"/>
  <c r="I1035" i="35" s="1"/>
  <c r="AY1035" i="22"/>
  <c r="AX1035" i="22"/>
  <c r="BH1035" i="22" s="1"/>
  <c r="AW1035" i="22"/>
  <c r="E1035" i="22"/>
  <c r="D1035" i="22"/>
  <c r="C1035" i="22"/>
  <c r="BD1034" i="22"/>
  <c r="BA1034" i="22"/>
  <c r="J1034" i="35" s="1"/>
  <c r="P1034" i="35" s="1"/>
  <c r="AZ1034" i="22"/>
  <c r="I1034" i="35" s="1"/>
  <c r="AY1034" i="22"/>
  <c r="AX1034" i="22"/>
  <c r="BH1034" i="22" s="1"/>
  <c r="AW1034" i="22"/>
  <c r="E1034" i="22"/>
  <c r="D1034" i="22"/>
  <c r="C1034" i="22"/>
  <c r="BD1033" i="22"/>
  <c r="BA1033" i="22"/>
  <c r="J1033" i="35" s="1"/>
  <c r="P1033" i="35" s="1"/>
  <c r="AZ1033" i="22"/>
  <c r="I1033" i="35" s="1"/>
  <c r="AY1033" i="22"/>
  <c r="AX1033" i="22"/>
  <c r="BH1033" i="22" s="1"/>
  <c r="AW1033" i="22"/>
  <c r="E1033" i="22"/>
  <c r="D1033" i="22"/>
  <c r="C1033" i="22"/>
  <c r="BD1032" i="22"/>
  <c r="BA1032" i="22"/>
  <c r="J1032" i="35" s="1"/>
  <c r="P1032" i="35" s="1"/>
  <c r="AZ1032" i="22"/>
  <c r="I1032" i="35" s="1"/>
  <c r="AY1032" i="22"/>
  <c r="AX1032" i="22"/>
  <c r="BH1032" i="22" s="1"/>
  <c r="AW1032" i="22"/>
  <c r="E1032" i="22"/>
  <c r="D1032" i="22"/>
  <c r="C1032" i="22"/>
  <c r="BD1031" i="22"/>
  <c r="BA1031" i="22"/>
  <c r="J1031" i="35" s="1"/>
  <c r="P1031" i="35" s="1"/>
  <c r="AY1031" i="22"/>
  <c r="AZ1031" i="22" s="1"/>
  <c r="I1031" i="35" s="1"/>
  <c r="AW1031" i="22"/>
  <c r="E1031" i="22"/>
  <c r="D1031" i="22"/>
  <c r="C1031" i="22"/>
  <c r="BD1030" i="22"/>
  <c r="BA1030" i="22"/>
  <c r="J1030" i="35" s="1"/>
  <c r="P1030" i="35" s="1"/>
  <c r="AY1030" i="22"/>
  <c r="AZ1030" i="22" s="1"/>
  <c r="I1030" i="35" s="1"/>
  <c r="AW1030" i="22"/>
  <c r="E1030" i="22"/>
  <c r="D1030" i="22"/>
  <c r="C1030" i="22"/>
  <c r="BD1029" i="22"/>
  <c r="BA1029" i="22"/>
  <c r="J1029" i="35" s="1"/>
  <c r="P1029" i="35" s="1"/>
  <c r="AY1029" i="22"/>
  <c r="AZ1029" i="22" s="1"/>
  <c r="I1029" i="35" s="1"/>
  <c r="AW1029" i="22"/>
  <c r="AX1029" i="22" s="1"/>
  <c r="H1029" i="35" s="1"/>
  <c r="E1029" i="22"/>
  <c r="D1029" i="22"/>
  <c r="C1029" i="22"/>
  <c r="BD1028" i="22"/>
  <c r="BA1028" i="22"/>
  <c r="J1028" i="35" s="1"/>
  <c r="P1028" i="35" s="1"/>
  <c r="AY1028" i="22"/>
  <c r="AZ1028" i="22" s="1"/>
  <c r="I1028" i="35" s="1"/>
  <c r="AX1028" i="22"/>
  <c r="H1028" i="35" s="1"/>
  <c r="AW1028" i="22"/>
  <c r="E1028" i="22"/>
  <c r="D1028" i="22"/>
  <c r="C1028" i="22"/>
  <c r="BD1027" i="22"/>
  <c r="BA1027" i="22"/>
  <c r="J1027" i="35" s="1"/>
  <c r="P1027" i="35" s="1"/>
  <c r="AY1027" i="22"/>
  <c r="AZ1027" i="22" s="1"/>
  <c r="I1027" i="35" s="1"/>
  <c r="AW1027" i="22"/>
  <c r="E1027" i="22"/>
  <c r="D1027" i="22"/>
  <c r="C1027" i="22"/>
  <c r="BA1026" i="22"/>
  <c r="J1026" i="35" s="1"/>
  <c r="P1026" i="35" s="1"/>
  <c r="AY1026" i="22"/>
  <c r="AZ1026" i="22" s="1"/>
  <c r="I1026" i="35" s="1"/>
  <c r="AW1026" i="22"/>
  <c r="BD1026" i="22" s="1"/>
  <c r="AX1026" i="22" s="1"/>
  <c r="E1026" i="22"/>
  <c r="D1026" i="22"/>
  <c r="C1026" i="22"/>
  <c r="BD1025" i="22"/>
  <c r="BA1025" i="22"/>
  <c r="J1025" i="35" s="1"/>
  <c r="P1025" i="35" s="1"/>
  <c r="AY1025" i="22"/>
  <c r="AZ1025" i="22" s="1"/>
  <c r="I1025" i="35" s="1"/>
  <c r="AW1025" i="22"/>
  <c r="E1025" i="22"/>
  <c r="D1025" i="22"/>
  <c r="C1025" i="22"/>
  <c r="BD1024" i="22"/>
  <c r="BA1024" i="22"/>
  <c r="J1024" i="35" s="1"/>
  <c r="P1024" i="35" s="1"/>
  <c r="AY1024" i="22"/>
  <c r="AZ1024" i="22" s="1"/>
  <c r="I1024" i="35" s="1"/>
  <c r="AW1024" i="22"/>
  <c r="E1024" i="22"/>
  <c r="D1024" i="22"/>
  <c r="C1024" i="22"/>
  <c r="BD1023" i="22"/>
  <c r="BA1023" i="22"/>
  <c r="J1023" i="35" s="1"/>
  <c r="P1023" i="35" s="1"/>
  <c r="AY1023" i="22"/>
  <c r="AZ1023" i="22" s="1"/>
  <c r="I1023" i="35" s="1"/>
  <c r="AW1023" i="22"/>
  <c r="E1023" i="22"/>
  <c r="D1023" i="22"/>
  <c r="C1023" i="22"/>
  <c r="BD1022" i="22"/>
  <c r="BA1022" i="22"/>
  <c r="J1022" i="35" s="1"/>
  <c r="P1022" i="35" s="1"/>
  <c r="AY1022" i="22"/>
  <c r="AZ1022" i="22" s="1"/>
  <c r="I1022" i="35" s="1"/>
  <c r="AW1022" i="22"/>
  <c r="E1022" i="22"/>
  <c r="D1022" i="22"/>
  <c r="C1022" i="22"/>
  <c r="BD1021" i="22"/>
  <c r="BA1021" i="22"/>
  <c r="J1021" i="35" s="1"/>
  <c r="P1021" i="35" s="1"/>
  <c r="AY1021" i="22"/>
  <c r="AZ1021" i="22" s="1"/>
  <c r="I1021" i="35" s="1"/>
  <c r="AW1021" i="22"/>
  <c r="E1021" i="22"/>
  <c r="D1021" i="22"/>
  <c r="C1021" i="22"/>
  <c r="BD1020" i="22"/>
  <c r="BA1020" i="22"/>
  <c r="J1020" i="35" s="1"/>
  <c r="P1020" i="35" s="1"/>
  <c r="AY1020" i="22"/>
  <c r="AZ1020" i="22" s="1"/>
  <c r="I1020" i="35" s="1"/>
  <c r="AW1020" i="22"/>
  <c r="AX1020" i="22" s="1"/>
  <c r="H1020" i="35" s="1"/>
  <c r="E1020" i="22"/>
  <c r="D1020" i="22"/>
  <c r="C1020" i="22"/>
  <c r="BD1019" i="22"/>
  <c r="BA1019" i="22"/>
  <c r="J1019" i="35" s="1"/>
  <c r="P1019" i="35" s="1"/>
  <c r="AY1019" i="22"/>
  <c r="AZ1019" i="22" s="1"/>
  <c r="I1019" i="35" s="1"/>
  <c r="AW1019" i="22"/>
  <c r="E1019" i="22"/>
  <c r="D1019" i="22"/>
  <c r="C1019" i="22"/>
  <c r="BD1018" i="22"/>
  <c r="BA1018" i="22"/>
  <c r="J1018" i="35" s="1"/>
  <c r="P1018" i="35" s="1"/>
  <c r="AY1018" i="22"/>
  <c r="AZ1018" i="22" s="1"/>
  <c r="I1018" i="35" s="1"/>
  <c r="AW1018" i="22"/>
  <c r="E1018" i="22"/>
  <c r="D1018" i="22"/>
  <c r="C1018" i="22"/>
  <c r="BD1017" i="22"/>
  <c r="BA1017" i="22"/>
  <c r="J1017" i="35" s="1"/>
  <c r="P1017" i="35" s="1"/>
  <c r="AY1017" i="22"/>
  <c r="AZ1017" i="22" s="1"/>
  <c r="I1017" i="35" s="1"/>
  <c r="AW1017" i="22"/>
  <c r="E1017" i="22"/>
  <c r="D1017" i="22"/>
  <c r="C1017" i="22"/>
  <c r="BD1016" i="22"/>
  <c r="BA1016" i="22"/>
  <c r="J1016" i="35" s="1"/>
  <c r="P1016" i="35" s="1"/>
  <c r="AY1016" i="22"/>
  <c r="AZ1016" i="22" s="1"/>
  <c r="I1016" i="35" s="1"/>
  <c r="AW1016" i="22"/>
  <c r="E1016" i="22"/>
  <c r="D1016" i="22"/>
  <c r="C1016" i="22"/>
  <c r="BD1015" i="22"/>
  <c r="BA1015" i="22"/>
  <c r="J1015" i="35" s="1"/>
  <c r="P1015" i="35" s="1"/>
  <c r="AY1015" i="22"/>
  <c r="AZ1015" i="22" s="1"/>
  <c r="I1015" i="35" s="1"/>
  <c r="AW1015" i="22"/>
  <c r="E1015" i="22"/>
  <c r="D1015" i="22"/>
  <c r="C1015" i="22"/>
  <c r="BD1014" i="22"/>
  <c r="BA1014" i="22"/>
  <c r="J1014" i="35" s="1"/>
  <c r="P1014" i="35" s="1"/>
  <c r="AY1014" i="22"/>
  <c r="AZ1014" i="22" s="1"/>
  <c r="I1014" i="35" s="1"/>
  <c r="AW1014" i="22"/>
  <c r="E1014" i="22"/>
  <c r="D1014" i="22"/>
  <c r="C1014" i="22"/>
  <c r="BD1013" i="22"/>
  <c r="BA1013" i="22"/>
  <c r="J1013" i="35" s="1"/>
  <c r="P1013" i="35" s="1"/>
  <c r="AY1013" i="22"/>
  <c r="AZ1013" i="22" s="1"/>
  <c r="I1013" i="35" s="1"/>
  <c r="AW1013" i="22"/>
  <c r="E1013" i="22"/>
  <c r="D1013" i="22"/>
  <c r="C1013" i="22"/>
  <c r="BD1012" i="22"/>
  <c r="BA1012" i="22"/>
  <c r="J1012" i="35" s="1"/>
  <c r="P1012" i="35" s="1"/>
  <c r="AY1012" i="22"/>
  <c r="AZ1012" i="22" s="1"/>
  <c r="I1012" i="35" s="1"/>
  <c r="AW1012" i="22"/>
  <c r="AX1012" i="22" s="1"/>
  <c r="H1012" i="35" s="1"/>
  <c r="E1012" i="22"/>
  <c r="D1012" i="22"/>
  <c r="C1012" i="22"/>
  <c r="BD1011" i="22"/>
  <c r="BA1011" i="22"/>
  <c r="J1011" i="35" s="1"/>
  <c r="P1011" i="35" s="1"/>
  <c r="AY1011" i="22"/>
  <c r="AZ1011" i="22" s="1"/>
  <c r="I1011" i="35" s="1"/>
  <c r="AW1011" i="22"/>
  <c r="E1011" i="22"/>
  <c r="D1011" i="22"/>
  <c r="C1011" i="22"/>
  <c r="BD1010" i="22"/>
  <c r="BA1010" i="22"/>
  <c r="J1010" i="35" s="1"/>
  <c r="P1010" i="35" s="1"/>
  <c r="AY1010" i="22"/>
  <c r="AZ1010" i="22" s="1"/>
  <c r="I1010" i="35" s="1"/>
  <c r="AW1010" i="22"/>
  <c r="E1010" i="22"/>
  <c r="D1010" i="22"/>
  <c r="C1010" i="22"/>
  <c r="BD1009" i="22"/>
  <c r="BA1009" i="22"/>
  <c r="J1009" i="35" s="1"/>
  <c r="P1009" i="35" s="1"/>
  <c r="AY1009" i="22"/>
  <c r="AZ1009" i="22" s="1"/>
  <c r="I1009" i="35" s="1"/>
  <c r="AW1009" i="22"/>
  <c r="E1009" i="22"/>
  <c r="D1009" i="22"/>
  <c r="C1009" i="22"/>
  <c r="BD1008" i="22"/>
  <c r="BA1008" i="22"/>
  <c r="J1008" i="35" s="1"/>
  <c r="P1008" i="35" s="1"/>
  <c r="AY1008" i="22"/>
  <c r="AZ1008" i="22" s="1"/>
  <c r="I1008" i="35" s="1"/>
  <c r="AW1008" i="22"/>
  <c r="E1008" i="22"/>
  <c r="D1008" i="22"/>
  <c r="C1008" i="22"/>
  <c r="BD1007" i="22"/>
  <c r="BA1007" i="22"/>
  <c r="J1007" i="35" s="1"/>
  <c r="P1007" i="35" s="1"/>
  <c r="AY1007" i="22"/>
  <c r="AZ1007" i="22" s="1"/>
  <c r="I1007" i="35" s="1"/>
  <c r="AW1007" i="22"/>
  <c r="E1007" i="22"/>
  <c r="D1007" i="22"/>
  <c r="C1007" i="22"/>
  <c r="BD1006" i="22"/>
  <c r="BA1006" i="22"/>
  <c r="J1006" i="35" s="1"/>
  <c r="P1006" i="35" s="1"/>
  <c r="AY1006" i="22"/>
  <c r="AZ1006" i="22" s="1"/>
  <c r="I1006" i="35" s="1"/>
  <c r="AW1006" i="22"/>
  <c r="E1006" i="22"/>
  <c r="D1006" i="22"/>
  <c r="C1006" i="22"/>
  <c r="BD1005" i="22"/>
  <c r="BA1005" i="22"/>
  <c r="J1005" i="35" s="1"/>
  <c r="P1005" i="35" s="1"/>
  <c r="AY1005" i="22"/>
  <c r="AZ1005" i="22" s="1"/>
  <c r="I1005" i="35" s="1"/>
  <c r="AW1005" i="22"/>
  <c r="E1005" i="22"/>
  <c r="D1005" i="22"/>
  <c r="C1005" i="22"/>
  <c r="BD1004" i="22"/>
  <c r="BA1004" i="22"/>
  <c r="J1004" i="35" s="1"/>
  <c r="P1004" i="35" s="1"/>
  <c r="AY1004" i="22"/>
  <c r="AZ1004" i="22" s="1"/>
  <c r="I1004" i="35" s="1"/>
  <c r="AW1004" i="22"/>
  <c r="E1004" i="22"/>
  <c r="D1004" i="22"/>
  <c r="C1004" i="22"/>
  <c r="BA1003" i="22"/>
  <c r="J1003" i="35" s="1"/>
  <c r="P1003" i="35" s="1"/>
  <c r="AY1003" i="22"/>
  <c r="AZ1003" i="22" s="1"/>
  <c r="I1003" i="35" s="1"/>
  <c r="AW1003" i="22"/>
  <c r="BD1003" i="22" s="1"/>
  <c r="E1003" i="22"/>
  <c r="D1003" i="22"/>
  <c r="C1003" i="22"/>
  <c r="BD1002" i="22"/>
  <c r="BA1002" i="22"/>
  <c r="J1002" i="35" s="1"/>
  <c r="P1002" i="35" s="1"/>
  <c r="AY1002" i="22"/>
  <c r="AZ1002" i="22" s="1"/>
  <c r="I1002" i="35" s="1"/>
  <c r="AW1002" i="22"/>
  <c r="E1002" i="22"/>
  <c r="D1002" i="22"/>
  <c r="C1002" i="22"/>
  <c r="BD1001" i="22"/>
  <c r="BA1001" i="22"/>
  <c r="J1001" i="35" s="1"/>
  <c r="P1001" i="35" s="1"/>
  <c r="AY1001" i="22"/>
  <c r="AZ1001" i="22" s="1"/>
  <c r="I1001" i="35" s="1"/>
  <c r="AW1001" i="22"/>
  <c r="E1001" i="22"/>
  <c r="D1001" i="22"/>
  <c r="C1001" i="22"/>
  <c r="BD1000" i="22"/>
  <c r="BD999" i="22"/>
  <c r="BD998" i="22"/>
  <c r="BD997" i="22"/>
  <c r="BD996" i="22"/>
  <c r="BD995" i="22"/>
  <c r="BD994" i="22"/>
  <c r="BD993" i="22"/>
  <c r="BD992" i="22"/>
  <c r="BD991" i="22"/>
  <c r="BD990" i="22"/>
  <c r="BA990" i="22"/>
  <c r="J990" i="35" s="1"/>
  <c r="P990" i="35" s="1"/>
  <c r="AZ990" i="22"/>
  <c r="I990" i="35" s="1"/>
  <c r="AY990" i="22"/>
  <c r="AX990" i="22"/>
  <c r="BH990" i="22" s="1"/>
  <c r="AW990" i="22"/>
  <c r="E990" i="22"/>
  <c r="D990" i="22"/>
  <c r="C990" i="22"/>
  <c r="BD989" i="22"/>
  <c r="BA989" i="22"/>
  <c r="J989" i="35" s="1"/>
  <c r="P989" i="35" s="1"/>
  <c r="AZ989" i="22"/>
  <c r="I989" i="35" s="1"/>
  <c r="AY989" i="22"/>
  <c r="AX989" i="22"/>
  <c r="BH989" i="22" s="1"/>
  <c r="AW989" i="22"/>
  <c r="E989" i="22"/>
  <c r="D989" i="22"/>
  <c r="C989" i="22"/>
  <c r="BD988" i="22"/>
  <c r="BA988" i="22"/>
  <c r="J988" i="35" s="1"/>
  <c r="P988" i="35" s="1"/>
  <c r="AZ988" i="22"/>
  <c r="I988" i="35" s="1"/>
  <c r="AY988" i="22"/>
  <c r="AX988" i="22"/>
  <c r="BH988" i="22" s="1"/>
  <c r="AW988" i="22"/>
  <c r="E988" i="22"/>
  <c r="D988" i="22"/>
  <c r="C988" i="22"/>
  <c r="BD987" i="22"/>
  <c r="BA987" i="22"/>
  <c r="J987" i="35" s="1"/>
  <c r="P987" i="35" s="1"/>
  <c r="AZ987" i="22"/>
  <c r="I987" i="35" s="1"/>
  <c r="AY987" i="22"/>
  <c r="AX987" i="22"/>
  <c r="BH987" i="22" s="1"/>
  <c r="AW987" i="22"/>
  <c r="E987" i="22"/>
  <c r="D987" i="22"/>
  <c r="C987" i="22"/>
  <c r="BD986" i="22"/>
  <c r="BA986" i="22"/>
  <c r="J986" i="35" s="1"/>
  <c r="P986" i="35" s="1"/>
  <c r="AY986" i="22"/>
  <c r="AZ986" i="22" s="1"/>
  <c r="I986" i="35" s="1"/>
  <c r="AW986" i="22"/>
  <c r="E986" i="22"/>
  <c r="D986" i="22"/>
  <c r="C986" i="22"/>
  <c r="BA985" i="22"/>
  <c r="J985" i="35" s="1"/>
  <c r="P985" i="35" s="1"/>
  <c r="AY985" i="22"/>
  <c r="AZ985" i="22" s="1"/>
  <c r="I985" i="35" s="1"/>
  <c r="AW985" i="22"/>
  <c r="BD985" i="22" s="1"/>
  <c r="AX985" i="22" s="1"/>
  <c r="E985" i="22"/>
  <c r="D985" i="22"/>
  <c r="C985" i="22"/>
  <c r="BD984" i="22"/>
  <c r="BA984" i="22"/>
  <c r="J984" i="35" s="1"/>
  <c r="P984" i="35" s="1"/>
  <c r="AY984" i="22"/>
  <c r="AZ984" i="22" s="1"/>
  <c r="I984" i="35" s="1"/>
  <c r="AW984" i="22"/>
  <c r="E984" i="22"/>
  <c r="D984" i="22"/>
  <c r="C984" i="22"/>
  <c r="BD983" i="22"/>
  <c r="BA983" i="22"/>
  <c r="J983" i="35" s="1"/>
  <c r="P983" i="35" s="1"/>
  <c r="AY983" i="22"/>
  <c r="AZ983" i="22" s="1"/>
  <c r="I983" i="35" s="1"/>
  <c r="AW983" i="22"/>
  <c r="AX983" i="22" s="1"/>
  <c r="E983" i="22"/>
  <c r="D983" i="22"/>
  <c r="C983" i="22"/>
  <c r="BD982" i="22"/>
  <c r="BA982" i="22"/>
  <c r="J982" i="35" s="1"/>
  <c r="P982" i="35" s="1"/>
  <c r="AY982" i="22"/>
  <c r="AZ982" i="22" s="1"/>
  <c r="I982" i="35" s="1"/>
  <c r="AW982" i="22"/>
  <c r="E982" i="22"/>
  <c r="D982" i="22"/>
  <c r="C982" i="22"/>
  <c r="BD981" i="22"/>
  <c r="BA981" i="22"/>
  <c r="J981" i="35" s="1"/>
  <c r="P981" i="35" s="1"/>
  <c r="AY981" i="22"/>
  <c r="AZ981" i="22" s="1"/>
  <c r="I981" i="35" s="1"/>
  <c r="AW981" i="22"/>
  <c r="E981" i="22"/>
  <c r="D981" i="22"/>
  <c r="C981" i="22"/>
  <c r="BD980" i="22"/>
  <c r="BA980" i="22"/>
  <c r="J980" i="35" s="1"/>
  <c r="P980" i="35" s="1"/>
  <c r="AY980" i="22"/>
  <c r="AZ980" i="22" s="1"/>
  <c r="I980" i="35" s="1"/>
  <c r="AW980" i="22"/>
  <c r="E980" i="22"/>
  <c r="D980" i="22"/>
  <c r="C980" i="22"/>
  <c r="BD979" i="22"/>
  <c r="BA979" i="22"/>
  <c r="J979" i="35" s="1"/>
  <c r="P979" i="35" s="1"/>
  <c r="AY979" i="22"/>
  <c r="AZ979" i="22" s="1"/>
  <c r="I979" i="35" s="1"/>
  <c r="AW979" i="22"/>
  <c r="E979" i="22"/>
  <c r="D979" i="22"/>
  <c r="C979" i="22"/>
  <c r="BD978" i="22"/>
  <c r="BA978" i="22"/>
  <c r="J978" i="35" s="1"/>
  <c r="P978" i="35" s="1"/>
  <c r="AY978" i="22"/>
  <c r="AZ978" i="22" s="1"/>
  <c r="I978" i="35" s="1"/>
  <c r="AW978" i="22"/>
  <c r="E978" i="22"/>
  <c r="D978" i="22"/>
  <c r="C978" i="22"/>
  <c r="BD977" i="22"/>
  <c r="BA977" i="22"/>
  <c r="J977" i="35" s="1"/>
  <c r="P977" i="35" s="1"/>
  <c r="AY977" i="22"/>
  <c r="AZ977" i="22" s="1"/>
  <c r="I977" i="35" s="1"/>
  <c r="AW977" i="22"/>
  <c r="E977" i="22"/>
  <c r="D977" i="22"/>
  <c r="C977" i="22"/>
  <c r="BA976" i="22"/>
  <c r="J976" i="35" s="1"/>
  <c r="P976" i="35" s="1"/>
  <c r="AY976" i="22"/>
  <c r="AZ976" i="22" s="1"/>
  <c r="I976" i="35" s="1"/>
  <c r="AW976" i="22"/>
  <c r="BD976" i="22" s="1"/>
  <c r="E976" i="22"/>
  <c r="D976" i="22"/>
  <c r="C976" i="22"/>
  <c r="BD975" i="22"/>
  <c r="BA975" i="22"/>
  <c r="J975" i="35" s="1"/>
  <c r="P975" i="35" s="1"/>
  <c r="AY975" i="22"/>
  <c r="AZ975" i="22" s="1"/>
  <c r="I975" i="35" s="1"/>
  <c r="AW975" i="22"/>
  <c r="E975" i="22"/>
  <c r="D975" i="22"/>
  <c r="C975" i="22"/>
  <c r="BD974" i="22"/>
  <c r="BA974" i="22"/>
  <c r="J974" i="35" s="1"/>
  <c r="P974" i="35" s="1"/>
  <c r="AY974" i="22"/>
  <c r="AZ974" i="22" s="1"/>
  <c r="I974" i="35" s="1"/>
  <c r="AW974" i="22"/>
  <c r="E974" i="22"/>
  <c r="D974" i="22"/>
  <c r="C974" i="22"/>
  <c r="BD973" i="22"/>
  <c r="BA973" i="22"/>
  <c r="J973" i="35" s="1"/>
  <c r="P973" i="35" s="1"/>
  <c r="AY973" i="22"/>
  <c r="AZ973" i="22" s="1"/>
  <c r="I973" i="35" s="1"/>
  <c r="AW973" i="22"/>
  <c r="E973" i="22"/>
  <c r="D973" i="22"/>
  <c r="C973" i="22"/>
  <c r="BD972" i="22"/>
  <c r="BA972" i="22"/>
  <c r="J972" i="35" s="1"/>
  <c r="P972" i="35" s="1"/>
  <c r="AY972" i="22"/>
  <c r="AZ972" i="22" s="1"/>
  <c r="I972" i="35" s="1"/>
  <c r="AW972" i="22"/>
  <c r="E972" i="22"/>
  <c r="D972" i="22"/>
  <c r="C972" i="22"/>
  <c r="BD971" i="22"/>
  <c r="BA971" i="22"/>
  <c r="J971" i="35" s="1"/>
  <c r="P971" i="35" s="1"/>
  <c r="AY971" i="22"/>
  <c r="AZ971" i="22" s="1"/>
  <c r="I971" i="35" s="1"/>
  <c r="AW971" i="22"/>
  <c r="E971" i="22"/>
  <c r="D971" i="22"/>
  <c r="C971" i="22"/>
  <c r="BD970" i="22"/>
  <c r="BA970" i="22"/>
  <c r="J970" i="35" s="1"/>
  <c r="P970" i="35" s="1"/>
  <c r="AY970" i="22"/>
  <c r="AZ970" i="22" s="1"/>
  <c r="I970" i="35" s="1"/>
  <c r="AW970" i="22"/>
  <c r="E970" i="22"/>
  <c r="D970" i="22"/>
  <c r="C970" i="22"/>
  <c r="BD969" i="22"/>
  <c r="BA969" i="22"/>
  <c r="J969" i="35" s="1"/>
  <c r="P969" i="35" s="1"/>
  <c r="AY969" i="22"/>
  <c r="AZ969" i="22" s="1"/>
  <c r="I969" i="35" s="1"/>
  <c r="AW969" i="22"/>
  <c r="E969" i="22"/>
  <c r="D969" i="22"/>
  <c r="C969" i="22"/>
  <c r="BA968" i="22"/>
  <c r="J968" i="35" s="1"/>
  <c r="P968" i="35" s="1"/>
  <c r="AY968" i="22"/>
  <c r="AZ968" i="22" s="1"/>
  <c r="I968" i="35" s="1"/>
  <c r="AW968" i="22"/>
  <c r="BD968" i="22" s="1"/>
  <c r="AX968" i="22" s="1"/>
  <c r="E968" i="22"/>
  <c r="D968" i="22"/>
  <c r="C968" i="22"/>
  <c r="BD967" i="22"/>
  <c r="BA967" i="22"/>
  <c r="J967" i="35" s="1"/>
  <c r="P967" i="35" s="1"/>
  <c r="AY967" i="22"/>
  <c r="AZ967" i="22" s="1"/>
  <c r="I967" i="35" s="1"/>
  <c r="AW967" i="22"/>
  <c r="E967" i="22"/>
  <c r="D967" i="22"/>
  <c r="C967" i="22"/>
  <c r="BD966" i="22"/>
  <c r="BA966" i="22"/>
  <c r="J966" i="35" s="1"/>
  <c r="P966" i="35" s="1"/>
  <c r="AY966" i="22"/>
  <c r="AZ966" i="22" s="1"/>
  <c r="I966" i="35" s="1"/>
  <c r="AW966" i="22"/>
  <c r="E966" i="22"/>
  <c r="D966" i="22"/>
  <c r="C966" i="22"/>
  <c r="BD965" i="22"/>
  <c r="BA965" i="22"/>
  <c r="J965" i="35" s="1"/>
  <c r="P965" i="35" s="1"/>
  <c r="AY965" i="22"/>
  <c r="AZ965" i="22" s="1"/>
  <c r="I965" i="35" s="1"/>
  <c r="AW965" i="22"/>
  <c r="E965" i="22"/>
  <c r="D965" i="22"/>
  <c r="C965" i="22"/>
  <c r="BD964" i="22"/>
  <c r="BA964" i="22"/>
  <c r="J964" i="35" s="1"/>
  <c r="P964" i="35" s="1"/>
  <c r="AY964" i="22"/>
  <c r="AZ964" i="22" s="1"/>
  <c r="I964" i="35" s="1"/>
  <c r="AW964" i="22"/>
  <c r="E964" i="22"/>
  <c r="D964" i="22"/>
  <c r="C964" i="22"/>
  <c r="BD963" i="22"/>
  <c r="BA963" i="22"/>
  <c r="J963" i="35" s="1"/>
  <c r="P963" i="35" s="1"/>
  <c r="AY963" i="22"/>
  <c r="AZ963" i="22" s="1"/>
  <c r="I963" i="35" s="1"/>
  <c r="AW963" i="22"/>
  <c r="E963" i="22"/>
  <c r="D963" i="22"/>
  <c r="C963" i="22"/>
  <c r="BD962" i="22"/>
  <c r="BA962" i="22"/>
  <c r="J962" i="35" s="1"/>
  <c r="P962" i="35" s="1"/>
  <c r="AY962" i="22"/>
  <c r="AZ962" i="22" s="1"/>
  <c r="I962" i="35" s="1"/>
  <c r="AW962" i="22"/>
  <c r="E962" i="22"/>
  <c r="D962" i="22"/>
  <c r="C962" i="22"/>
  <c r="BD961" i="22"/>
  <c r="BA961" i="22"/>
  <c r="J961" i="35" s="1"/>
  <c r="P961" i="35" s="1"/>
  <c r="AY961" i="22"/>
  <c r="AZ961" i="22" s="1"/>
  <c r="I961" i="35" s="1"/>
  <c r="AW961" i="22"/>
  <c r="E961" i="22"/>
  <c r="D961" i="22"/>
  <c r="C961" i="22"/>
  <c r="BD960" i="22"/>
  <c r="BA960" i="22"/>
  <c r="J960" i="35" s="1"/>
  <c r="P960" i="35" s="1"/>
  <c r="AY960" i="22"/>
  <c r="AZ960" i="22" s="1"/>
  <c r="I960" i="35" s="1"/>
  <c r="AW960" i="22"/>
  <c r="E960" i="22"/>
  <c r="D960" i="22"/>
  <c r="C960" i="22"/>
  <c r="BD959" i="22"/>
  <c r="BA959" i="22"/>
  <c r="J959" i="35" s="1"/>
  <c r="P959" i="35" s="1"/>
  <c r="AY959" i="22"/>
  <c r="AZ959" i="22" s="1"/>
  <c r="I959" i="35" s="1"/>
  <c r="AW959" i="22"/>
  <c r="E959" i="22"/>
  <c r="D959" i="22"/>
  <c r="C959" i="22"/>
  <c r="BD958" i="22"/>
  <c r="BA958" i="22"/>
  <c r="J958" i="35" s="1"/>
  <c r="P958" i="35" s="1"/>
  <c r="AY958" i="22"/>
  <c r="AZ958" i="22" s="1"/>
  <c r="I958" i="35" s="1"/>
  <c r="AW958" i="22"/>
  <c r="E958" i="22"/>
  <c r="D958" i="22"/>
  <c r="C958" i="22"/>
  <c r="BD957" i="22"/>
  <c r="BA957" i="22"/>
  <c r="J957" i="35" s="1"/>
  <c r="P957" i="35" s="1"/>
  <c r="AY957" i="22"/>
  <c r="AZ957" i="22" s="1"/>
  <c r="I957" i="35" s="1"/>
  <c r="AW957" i="22"/>
  <c r="E957" i="22"/>
  <c r="D957" i="22"/>
  <c r="C957" i="22"/>
  <c r="BA956" i="22"/>
  <c r="J956" i="35" s="1"/>
  <c r="P956" i="35" s="1"/>
  <c r="AY956" i="22"/>
  <c r="AZ956" i="22" s="1"/>
  <c r="I956" i="35" s="1"/>
  <c r="AW956" i="22"/>
  <c r="BD956" i="22" s="1"/>
  <c r="E956" i="22"/>
  <c r="D956" i="22"/>
  <c r="C956" i="22"/>
  <c r="BD955" i="22"/>
  <c r="BD954" i="22"/>
  <c r="BD953" i="22"/>
  <c r="BD952" i="22"/>
  <c r="BD951" i="22"/>
  <c r="BD950" i="22"/>
  <c r="BD949" i="22"/>
  <c r="BD948" i="22"/>
  <c r="BD947" i="22"/>
  <c r="BD946" i="22"/>
  <c r="BD945" i="22"/>
  <c r="BA945" i="22"/>
  <c r="J945" i="35" s="1"/>
  <c r="P945" i="35" s="1"/>
  <c r="AZ945" i="22"/>
  <c r="I945" i="35" s="1"/>
  <c r="AY945" i="22"/>
  <c r="AX945" i="22"/>
  <c r="BH945" i="22" s="1"/>
  <c r="AW945" i="22"/>
  <c r="E945" i="22"/>
  <c r="D945" i="22"/>
  <c r="C945" i="22"/>
  <c r="BD944" i="22"/>
  <c r="BA944" i="22"/>
  <c r="J944" i="35" s="1"/>
  <c r="P944" i="35" s="1"/>
  <c r="AZ944" i="22"/>
  <c r="I944" i="35" s="1"/>
  <c r="AY944" i="22"/>
  <c r="AX944" i="22"/>
  <c r="BH944" i="22" s="1"/>
  <c r="AW944" i="22"/>
  <c r="E944" i="22"/>
  <c r="D944" i="22"/>
  <c r="C944" i="22"/>
  <c r="BD943" i="22"/>
  <c r="BA943" i="22"/>
  <c r="J943" i="35" s="1"/>
  <c r="P943" i="35" s="1"/>
  <c r="AZ943" i="22"/>
  <c r="I943" i="35" s="1"/>
  <c r="AY943" i="22"/>
  <c r="AX943" i="22"/>
  <c r="BH943" i="22" s="1"/>
  <c r="AW943" i="22"/>
  <c r="E943" i="22"/>
  <c r="D943" i="22"/>
  <c r="C943" i="22"/>
  <c r="BD942" i="22"/>
  <c r="BA942" i="22"/>
  <c r="J942" i="35" s="1"/>
  <c r="P942" i="35" s="1"/>
  <c r="AZ942" i="22"/>
  <c r="I942" i="35" s="1"/>
  <c r="AY942" i="22"/>
  <c r="AX942" i="22"/>
  <c r="BH942" i="22" s="1"/>
  <c r="AW942" i="22"/>
  <c r="E942" i="22"/>
  <c r="D942" i="22"/>
  <c r="C942" i="22"/>
  <c r="BD941" i="22"/>
  <c r="BA941" i="22"/>
  <c r="J941" i="35" s="1"/>
  <c r="P941" i="35" s="1"/>
  <c r="AY941" i="22"/>
  <c r="AZ941" i="22" s="1"/>
  <c r="I941" i="35" s="1"/>
  <c r="AW941" i="22"/>
  <c r="E941" i="22"/>
  <c r="D941" i="22"/>
  <c r="C941" i="22"/>
  <c r="BA940" i="22"/>
  <c r="J940" i="35" s="1"/>
  <c r="P940" i="35" s="1"/>
  <c r="AY940" i="22"/>
  <c r="AZ940" i="22" s="1"/>
  <c r="I940" i="35" s="1"/>
  <c r="AW940" i="22"/>
  <c r="BD940" i="22" s="1"/>
  <c r="AX940" i="22" s="1"/>
  <c r="H940" i="35" s="1"/>
  <c r="E940" i="22"/>
  <c r="D940" i="22"/>
  <c r="C940" i="22"/>
  <c r="BD939" i="22"/>
  <c r="BA939" i="22"/>
  <c r="J939" i="35" s="1"/>
  <c r="P939" i="35" s="1"/>
  <c r="AY939" i="22"/>
  <c r="AZ939" i="22" s="1"/>
  <c r="I939" i="35" s="1"/>
  <c r="AW939" i="22"/>
  <c r="E939" i="22"/>
  <c r="D939" i="22"/>
  <c r="C939" i="22"/>
  <c r="BD938" i="22"/>
  <c r="BA938" i="22"/>
  <c r="J938" i="35" s="1"/>
  <c r="P938" i="35" s="1"/>
  <c r="AY938" i="22"/>
  <c r="AZ938" i="22" s="1"/>
  <c r="I938" i="35" s="1"/>
  <c r="AW938" i="22"/>
  <c r="E938" i="22"/>
  <c r="D938" i="22"/>
  <c r="C938" i="22"/>
  <c r="BD937" i="22"/>
  <c r="BA937" i="22"/>
  <c r="J937" i="35" s="1"/>
  <c r="P937" i="35" s="1"/>
  <c r="AY937" i="22"/>
  <c r="AZ937" i="22" s="1"/>
  <c r="I937" i="35" s="1"/>
  <c r="AW937" i="22"/>
  <c r="E937" i="22"/>
  <c r="D937" i="22"/>
  <c r="C937" i="22"/>
  <c r="BD936" i="22"/>
  <c r="BA936" i="22"/>
  <c r="J936" i="35" s="1"/>
  <c r="P936" i="35" s="1"/>
  <c r="AY936" i="22"/>
  <c r="AZ936" i="22" s="1"/>
  <c r="I936" i="35" s="1"/>
  <c r="AW936" i="22"/>
  <c r="E936" i="22"/>
  <c r="D936" i="22"/>
  <c r="C936" i="22"/>
  <c r="BD935" i="22"/>
  <c r="BA935" i="22"/>
  <c r="J935" i="35" s="1"/>
  <c r="P935" i="35" s="1"/>
  <c r="AY935" i="22"/>
  <c r="AZ935" i="22" s="1"/>
  <c r="I935" i="35" s="1"/>
  <c r="AW935" i="22"/>
  <c r="E935" i="22"/>
  <c r="D935" i="22"/>
  <c r="C935" i="22"/>
  <c r="BD934" i="22"/>
  <c r="BA934" i="22"/>
  <c r="J934" i="35" s="1"/>
  <c r="P934" i="35" s="1"/>
  <c r="AY934" i="22"/>
  <c r="AZ934" i="22" s="1"/>
  <c r="I934" i="35" s="1"/>
  <c r="AW934" i="22"/>
  <c r="E934" i="22"/>
  <c r="D934" i="22"/>
  <c r="C934" i="22"/>
  <c r="BD933" i="22"/>
  <c r="BA933" i="22"/>
  <c r="J933" i="35" s="1"/>
  <c r="P933" i="35" s="1"/>
  <c r="AY933" i="22"/>
  <c r="AZ933" i="22" s="1"/>
  <c r="I933" i="35" s="1"/>
  <c r="AW933" i="22"/>
  <c r="E933" i="22"/>
  <c r="D933" i="22"/>
  <c r="C933" i="22"/>
  <c r="BD932" i="22"/>
  <c r="BA932" i="22"/>
  <c r="J932" i="35" s="1"/>
  <c r="P932" i="35" s="1"/>
  <c r="AY932" i="22"/>
  <c r="AZ932" i="22" s="1"/>
  <c r="I932" i="35" s="1"/>
  <c r="AW932" i="22"/>
  <c r="E932" i="22"/>
  <c r="D932" i="22"/>
  <c r="C932" i="22"/>
  <c r="BD931" i="22"/>
  <c r="BA931" i="22"/>
  <c r="J931" i="35" s="1"/>
  <c r="P931" i="35" s="1"/>
  <c r="AY931" i="22"/>
  <c r="AZ931" i="22" s="1"/>
  <c r="I931" i="35" s="1"/>
  <c r="AW931" i="22"/>
  <c r="E931" i="22"/>
  <c r="D931" i="22"/>
  <c r="C931" i="22"/>
  <c r="BD930" i="22"/>
  <c r="BA930" i="22"/>
  <c r="J930" i="35" s="1"/>
  <c r="P930" i="35" s="1"/>
  <c r="AY930" i="22"/>
  <c r="AZ930" i="22" s="1"/>
  <c r="I930" i="35" s="1"/>
  <c r="AW930" i="22"/>
  <c r="E930" i="22"/>
  <c r="D930" i="22"/>
  <c r="C930" i="22"/>
  <c r="BD929" i="22"/>
  <c r="BA929" i="22"/>
  <c r="J929" i="35" s="1"/>
  <c r="P929" i="35" s="1"/>
  <c r="AY929" i="22"/>
  <c r="AZ929" i="22" s="1"/>
  <c r="I929" i="35" s="1"/>
  <c r="AW929" i="22"/>
  <c r="E929" i="22"/>
  <c r="D929" i="22"/>
  <c r="C929" i="22"/>
  <c r="BD928" i="22"/>
  <c r="BA928" i="22"/>
  <c r="J928" i="35" s="1"/>
  <c r="P928" i="35" s="1"/>
  <c r="AY928" i="22"/>
  <c r="AZ928" i="22" s="1"/>
  <c r="I928" i="35" s="1"/>
  <c r="AW928" i="22"/>
  <c r="E928" i="22"/>
  <c r="D928" i="22"/>
  <c r="C928" i="22"/>
  <c r="BD927" i="22"/>
  <c r="BA927" i="22"/>
  <c r="J927" i="35" s="1"/>
  <c r="P927" i="35" s="1"/>
  <c r="AY927" i="22"/>
  <c r="AZ927" i="22" s="1"/>
  <c r="I927" i="35" s="1"/>
  <c r="AW927" i="22"/>
  <c r="E927" i="22"/>
  <c r="D927" i="22"/>
  <c r="C927" i="22"/>
  <c r="BD926" i="22"/>
  <c r="BA926" i="22"/>
  <c r="J926" i="35" s="1"/>
  <c r="P926" i="35" s="1"/>
  <c r="AY926" i="22"/>
  <c r="AZ926" i="22" s="1"/>
  <c r="I926" i="35" s="1"/>
  <c r="AW926" i="22"/>
  <c r="E926" i="22"/>
  <c r="D926" i="22"/>
  <c r="C926" i="22"/>
  <c r="BD925" i="22"/>
  <c r="BA925" i="22"/>
  <c r="J925" i="35" s="1"/>
  <c r="P925" i="35" s="1"/>
  <c r="AY925" i="22"/>
  <c r="AZ925" i="22" s="1"/>
  <c r="I925" i="35" s="1"/>
  <c r="AW925" i="22"/>
  <c r="E925" i="22"/>
  <c r="D925" i="22"/>
  <c r="C925" i="22"/>
  <c r="BD924" i="22"/>
  <c r="BA924" i="22"/>
  <c r="J924" i="35" s="1"/>
  <c r="P924" i="35" s="1"/>
  <c r="AY924" i="22"/>
  <c r="AZ924" i="22" s="1"/>
  <c r="I924" i="35" s="1"/>
  <c r="AW924" i="22"/>
  <c r="E924" i="22"/>
  <c r="D924" i="22"/>
  <c r="C924" i="22"/>
  <c r="BD923" i="22"/>
  <c r="BA923" i="22"/>
  <c r="J923" i="35" s="1"/>
  <c r="P923" i="35" s="1"/>
  <c r="AY923" i="22"/>
  <c r="AZ923" i="22" s="1"/>
  <c r="I923" i="35" s="1"/>
  <c r="AW923" i="22"/>
  <c r="E923" i="22"/>
  <c r="D923" i="22"/>
  <c r="C923" i="22"/>
  <c r="BD922" i="22"/>
  <c r="BA922" i="22"/>
  <c r="J922" i="35" s="1"/>
  <c r="P922" i="35" s="1"/>
  <c r="AY922" i="22"/>
  <c r="AZ922" i="22" s="1"/>
  <c r="I922" i="35" s="1"/>
  <c r="AW922" i="22"/>
  <c r="E922" i="22"/>
  <c r="D922" i="22"/>
  <c r="C922" i="22"/>
  <c r="BD921" i="22"/>
  <c r="BA921" i="22"/>
  <c r="J921" i="35" s="1"/>
  <c r="P921" i="35" s="1"/>
  <c r="AY921" i="22"/>
  <c r="AZ921" i="22" s="1"/>
  <c r="I921" i="35" s="1"/>
  <c r="AW921" i="22"/>
  <c r="E921" i="22"/>
  <c r="D921" i="22"/>
  <c r="C921" i="22"/>
  <c r="BD920" i="22"/>
  <c r="BA920" i="22"/>
  <c r="J920" i="35" s="1"/>
  <c r="P920" i="35" s="1"/>
  <c r="AY920" i="22"/>
  <c r="AZ920" i="22" s="1"/>
  <c r="I920" i="35" s="1"/>
  <c r="AW920" i="22"/>
  <c r="E920" i="22"/>
  <c r="D920" i="22"/>
  <c r="C920" i="22"/>
  <c r="BD919" i="22"/>
  <c r="BA919" i="22"/>
  <c r="J919" i="35" s="1"/>
  <c r="P919" i="35" s="1"/>
  <c r="AY919" i="22"/>
  <c r="AZ919" i="22" s="1"/>
  <c r="I919" i="35" s="1"/>
  <c r="AW919" i="22"/>
  <c r="E919" i="22"/>
  <c r="D919" i="22"/>
  <c r="C919" i="22"/>
  <c r="BD918" i="22"/>
  <c r="BA918" i="22"/>
  <c r="J918" i="35" s="1"/>
  <c r="P918" i="35" s="1"/>
  <c r="AY918" i="22"/>
  <c r="AZ918" i="22" s="1"/>
  <c r="I918" i="35" s="1"/>
  <c r="AW918" i="22"/>
  <c r="E918" i="22"/>
  <c r="D918" i="22"/>
  <c r="C918" i="22"/>
  <c r="BD917" i="22"/>
  <c r="BA917" i="22"/>
  <c r="J917" i="35" s="1"/>
  <c r="P917" i="35" s="1"/>
  <c r="AY917" i="22"/>
  <c r="AZ917" i="22" s="1"/>
  <c r="I917" i="35" s="1"/>
  <c r="AW917" i="22"/>
  <c r="E917" i="22"/>
  <c r="D917" i="22"/>
  <c r="C917" i="22"/>
  <c r="BD916" i="22"/>
  <c r="BA916" i="22"/>
  <c r="J916" i="35" s="1"/>
  <c r="P916" i="35" s="1"/>
  <c r="AY916" i="22"/>
  <c r="AZ916" i="22" s="1"/>
  <c r="I916" i="35" s="1"/>
  <c r="AW916" i="22"/>
  <c r="E916" i="22"/>
  <c r="D916" i="22"/>
  <c r="C916" i="22"/>
  <c r="BD915" i="22"/>
  <c r="BA915" i="22"/>
  <c r="J915" i="35" s="1"/>
  <c r="P915" i="35" s="1"/>
  <c r="AY915" i="22"/>
  <c r="AZ915" i="22" s="1"/>
  <c r="I915" i="35" s="1"/>
  <c r="AW915" i="22"/>
  <c r="E915" i="22"/>
  <c r="D915" i="22"/>
  <c r="C915" i="22"/>
  <c r="BD914" i="22"/>
  <c r="BA914" i="22"/>
  <c r="J914" i="35" s="1"/>
  <c r="P914" i="35" s="1"/>
  <c r="AY914" i="22"/>
  <c r="AZ914" i="22" s="1"/>
  <c r="I914" i="35" s="1"/>
  <c r="AW914" i="22"/>
  <c r="E914" i="22"/>
  <c r="D914" i="22"/>
  <c r="C914" i="22"/>
  <c r="BD913" i="22"/>
  <c r="BA913" i="22"/>
  <c r="J913" i="35" s="1"/>
  <c r="P913" i="35" s="1"/>
  <c r="AY913" i="22"/>
  <c r="AZ913" i="22" s="1"/>
  <c r="I913" i="35" s="1"/>
  <c r="AW913" i="22"/>
  <c r="E913" i="22"/>
  <c r="D913" i="22"/>
  <c r="C913" i="22"/>
  <c r="BD912" i="22"/>
  <c r="BA912" i="22"/>
  <c r="J912" i="35" s="1"/>
  <c r="P912" i="35" s="1"/>
  <c r="AY912" i="22"/>
  <c r="AZ912" i="22" s="1"/>
  <c r="I912" i="35" s="1"/>
  <c r="AW912" i="22"/>
  <c r="E912" i="22"/>
  <c r="D912" i="22"/>
  <c r="C912" i="22"/>
  <c r="BD911" i="22"/>
  <c r="BA911" i="22"/>
  <c r="J911" i="35" s="1"/>
  <c r="P911" i="35" s="1"/>
  <c r="AY911" i="22"/>
  <c r="AZ911" i="22" s="1"/>
  <c r="I911" i="35" s="1"/>
  <c r="AW911" i="22"/>
  <c r="E911" i="22"/>
  <c r="D911" i="22"/>
  <c r="C911" i="22"/>
  <c r="BD910" i="22"/>
  <c r="BD909" i="22"/>
  <c r="BD908" i="22"/>
  <c r="BD907" i="22"/>
  <c r="BD906" i="22"/>
  <c r="BD905" i="22"/>
  <c r="BD904" i="22"/>
  <c r="BD903" i="22"/>
  <c r="BD902" i="22"/>
  <c r="BD901" i="22"/>
  <c r="BD900" i="22"/>
  <c r="BA900" i="22"/>
  <c r="J900" i="35" s="1"/>
  <c r="P900" i="35" s="1"/>
  <c r="AZ900" i="22"/>
  <c r="I900" i="35" s="1"/>
  <c r="AY900" i="22"/>
  <c r="AX900" i="22"/>
  <c r="BH900" i="22" s="1"/>
  <c r="AW900" i="22"/>
  <c r="E900" i="22"/>
  <c r="D900" i="22"/>
  <c r="C900" i="22"/>
  <c r="BD899" i="22"/>
  <c r="BA899" i="22"/>
  <c r="J899" i="35" s="1"/>
  <c r="P899" i="35" s="1"/>
  <c r="AZ899" i="22"/>
  <c r="I899" i="35" s="1"/>
  <c r="AY899" i="22"/>
  <c r="AX899" i="22"/>
  <c r="BH899" i="22" s="1"/>
  <c r="AW899" i="22"/>
  <c r="E899" i="22"/>
  <c r="D899" i="22"/>
  <c r="C899" i="22"/>
  <c r="BD898" i="22"/>
  <c r="BA898" i="22"/>
  <c r="J898" i="35" s="1"/>
  <c r="P898" i="35" s="1"/>
  <c r="AZ898" i="22"/>
  <c r="I898" i="35" s="1"/>
  <c r="AY898" i="22"/>
  <c r="AX898" i="22"/>
  <c r="BH898" i="22" s="1"/>
  <c r="AW898" i="22"/>
  <c r="E898" i="22"/>
  <c r="D898" i="22"/>
  <c r="C898" i="22"/>
  <c r="BD897" i="22"/>
  <c r="BA897" i="22"/>
  <c r="J897" i="35" s="1"/>
  <c r="P897" i="35" s="1"/>
  <c r="AZ897" i="22"/>
  <c r="I897" i="35" s="1"/>
  <c r="AY897" i="22"/>
  <c r="AX897" i="22"/>
  <c r="BH897" i="22" s="1"/>
  <c r="AW897" i="22"/>
  <c r="E897" i="22"/>
  <c r="D897" i="22"/>
  <c r="C897" i="22"/>
  <c r="BD896" i="22"/>
  <c r="BA896" i="22"/>
  <c r="J896" i="35" s="1"/>
  <c r="P896" i="35" s="1"/>
  <c r="AY896" i="22"/>
  <c r="AZ896" i="22" s="1"/>
  <c r="I896" i="35" s="1"/>
  <c r="AW896" i="22"/>
  <c r="E896" i="22"/>
  <c r="D896" i="22"/>
  <c r="C896" i="22"/>
  <c r="BD895" i="22"/>
  <c r="BA895" i="22"/>
  <c r="J895" i="35" s="1"/>
  <c r="P895" i="35" s="1"/>
  <c r="AY895" i="22"/>
  <c r="AZ895" i="22" s="1"/>
  <c r="I895" i="35" s="1"/>
  <c r="AW895" i="22"/>
  <c r="E895" i="22"/>
  <c r="D895" i="22"/>
  <c r="C895" i="22"/>
  <c r="BD894" i="22"/>
  <c r="BA894" i="22"/>
  <c r="J894" i="35" s="1"/>
  <c r="P894" i="35" s="1"/>
  <c r="AY894" i="22"/>
  <c r="AZ894" i="22" s="1"/>
  <c r="I894" i="35" s="1"/>
  <c r="AW894" i="22"/>
  <c r="E894" i="22"/>
  <c r="D894" i="22"/>
  <c r="C894" i="22"/>
  <c r="BD893" i="22"/>
  <c r="BA893" i="22"/>
  <c r="J893" i="35" s="1"/>
  <c r="P893" i="35" s="1"/>
  <c r="AY893" i="22"/>
  <c r="AZ893" i="22" s="1"/>
  <c r="I893" i="35" s="1"/>
  <c r="AW893" i="22"/>
  <c r="E893" i="22"/>
  <c r="D893" i="22"/>
  <c r="C893" i="22"/>
  <c r="BD892" i="22"/>
  <c r="BA892" i="22"/>
  <c r="J892" i="35" s="1"/>
  <c r="P892" i="35" s="1"/>
  <c r="AY892" i="22"/>
  <c r="AZ892" i="22" s="1"/>
  <c r="I892" i="35" s="1"/>
  <c r="AW892" i="22"/>
  <c r="E892" i="22"/>
  <c r="D892" i="22"/>
  <c r="C892" i="22"/>
  <c r="BD891" i="22"/>
  <c r="BA891" i="22"/>
  <c r="J891" i="35" s="1"/>
  <c r="P891" i="35" s="1"/>
  <c r="AY891" i="22"/>
  <c r="AZ891" i="22" s="1"/>
  <c r="I891" i="35" s="1"/>
  <c r="AW891" i="22"/>
  <c r="E891" i="22"/>
  <c r="D891" i="22"/>
  <c r="C891" i="22"/>
  <c r="BD890" i="22"/>
  <c r="BA890" i="22"/>
  <c r="J890" i="35" s="1"/>
  <c r="P890" i="35" s="1"/>
  <c r="AY890" i="22"/>
  <c r="AZ890" i="22" s="1"/>
  <c r="I890" i="35" s="1"/>
  <c r="AW890" i="22"/>
  <c r="E890" i="22"/>
  <c r="D890" i="22"/>
  <c r="C890" i="22"/>
  <c r="BD889" i="22"/>
  <c r="BA889" i="22"/>
  <c r="J889" i="35" s="1"/>
  <c r="P889" i="35" s="1"/>
  <c r="AY889" i="22"/>
  <c r="AZ889" i="22" s="1"/>
  <c r="I889" i="35" s="1"/>
  <c r="AW889" i="22"/>
  <c r="E889" i="22"/>
  <c r="D889" i="22"/>
  <c r="C889" i="22"/>
  <c r="BD888" i="22"/>
  <c r="BA888" i="22"/>
  <c r="J888" i="35" s="1"/>
  <c r="P888" i="35" s="1"/>
  <c r="AY888" i="22"/>
  <c r="AZ888" i="22" s="1"/>
  <c r="I888" i="35" s="1"/>
  <c r="AW888" i="22"/>
  <c r="E888" i="22"/>
  <c r="D888" i="22"/>
  <c r="C888" i="22"/>
  <c r="BD887" i="22"/>
  <c r="BA887" i="22"/>
  <c r="J887" i="35" s="1"/>
  <c r="P887" i="35" s="1"/>
  <c r="AY887" i="22"/>
  <c r="AZ887" i="22" s="1"/>
  <c r="I887" i="35" s="1"/>
  <c r="AW887" i="22"/>
  <c r="E887" i="22"/>
  <c r="D887" i="22"/>
  <c r="C887" i="22"/>
  <c r="BD886" i="22"/>
  <c r="BA886" i="22"/>
  <c r="J886" i="35" s="1"/>
  <c r="P886" i="35" s="1"/>
  <c r="AY886" i="22"/>
  <c r="AZ886" i="22" s="1"/>
  <c r="I886" i="35" s="1"/>
  <c r="AW886" i="22"/>
  <c r="E886" i="22"/>
  <c r="D886" i="22"/>
  <c r="C886" i="22"/>
  <c r="BD885" i="22"/>
  <c r="BA885" i="22"/>
  <c r="J885" i="35" s="1"/>
  <c r="P885" i="35" s="1"/>
  <c r="AY885" i="22"/>
  <c r="AZ885" i="22" s="1"/>
  <c r="I885" i="35" s="1"/>
  <c r="AW885" i="22"/>
  <c r="E885" i="22"/>
  <c r="D885" i="22"/>
  <c r="C885" i="22"/>
  <c r="BD884" i="22"/>
  <c r="BA884" i="22"/>
  <c r="J884" i="35" s="1"/>
  <c r="P884" i="35" s="1"/>
  <c r="AY884" i="22"/>
  <c r="AZ884" i="22" s="1"/>
  <c r="I884" i="35" s="1"/>
  <c r="AW884" i="22"/>
  <c r="E884" i="22"/>
  <c r="D884" i="22"/>
  <c r="C884" i="22"/>
  <c r="BD883" i="22"/>
  <c r="BA883" i="22"/>
  <c r="J883" i="35" s="1"/>
  <c r="P883" i="35" s="1"/>
  <c r="AY883" i="22"/>
  <c r="AZ883" i="22" s="1"/>
  <c r="I883" i="35" s="1"/>
  <c r="AW883" i="22"/>
  <c r="E883" i="22"/>
  <c r="D883" i="22"/>
  <c r="C883" i="22"/>
  <c r="BD882" i="22"/>
  <c r="BA882" i="22"/>
  <c r="J882" i="35" s="1"/>
  <c r="P882" i="35" s="1"/>
  <c r="AY882" i="22"/>
  <c r="AZ882" i="22" s="1"/>
  <c r="I882" i="35" s="1"/>
  <c r="AW882" i="22"/>
  <c r="E882" i="22"/>
  <c r="D882" i="22"/>
  <c r="C882" i="22"/>
  <c r="BD881" i="22"/>
  <c r="BA881" i="22"/>
  <c r="J881" i="35" s="1"/>
  <c r="P881" i="35" s="1"/>
  <c r="AY881" i="22"/>
  <c r="AZ881" i="22" s="1"/>
  <c r="I881" i="35" s="1"/>
  <c r="AW881" i="22"/>
  <c r="E881" i="22"/>
  <c r="D881" i="22"/>
  <c r="C881" i="22"/>
  <c r="BD880" i="22"/>
  <c r="BA880" i="22"/>
  <c r="J880" i="35" s="1"/>
  <c r="P880" i="35" s="1"/>
  <c r="AY880" i="22"/>
  <c r="AZ880" i="22" s="1"/>
  <c r="I880" i="35" s="1"/>
  <c r="AW880" i="22"/>
  <c r="E880" i="22"/>
  <c r="D880" i="22"/>
  <c r="C880" i="22"/>
  <c r="BD879" i="22"/>
  <c r="BA879" i="22"/>
  <c r="J879" i="35" s="1"/>
  <c r="P879" i="35" s="1"/>
  <c r="AY879" i="22"/>
  <c r="AZ879" i="22" s="1"/>
  <c r="I879" i="35" s="1"/>
  <c r="AW879" i="22"/>
  <c r="E879" i="22"/>
  <c r="D879" i="22"/>
  <c r="C879" i="22"/>
  <c r="BD878" i="22"/>
  <c r="BA878" i="22"/>
  <c r="J878" i="35" s="1"/>
  <c r="P878" i="35" s="1"/>
  <c r="AY878" i="22"/>
  <c r="AZ878" i="22" s="1"/>
  <c r="I878" i="35" s="1"/>
  <c r="AW878" i="22"/>
  <c r="E878" i="22"/>
  <c r="D878" i="22"/>
  <c r="C878" i="22"/>
  <c r="BA877" i="22"/>
  <c r="J877" i="35" s="1"/>
  <c r="P877" i="35" s="1"/>
  <c r="AY877" i="22"/>
  <c r="AZ877" i="22" s="1"/>
  <c r="I877" i="35" s="1"/>
  <c r="AW877" i="22"/>
  <c r="BD877" i="22" s="1"/>
  <c r="AX877" i="22" s="1"/>
  <c r="H877" i="35" s="1"/>
  <c r="E877" i="22"/>
  <c r="D877" i="22"/>
  <c r="C877" i="22"/>
  <c r="BD876" i="22"/>
  <c r="BA876" i="22"/>
  <c r="J876" i="35" s="1"/>
  <c r="P876" i="35" s="1"/>
  <c r="AY876" i="22"/>
  <c r="AZ876" i="22" s="1"/>
  <c r="I876" i="35" s="1"/>
  <c r="AW876" i="22"/>
  <c r="E876" i="22"/>
  <c r="D876" i="22"/>
  <c r="C876" i="22"/>
  <c r="BD875" i="22"/>
  <c r="BA875" i="22"/>
  <c r="J875" i="35" s="1"/>
  <c r="P875" i="35" s="1"/>
  <c r="AY875" i="22"/>
  <c r="AZ875" i="22" s="1"/>
  <c r="I875" i="35" s="1"/>
  <c r="AW875" i="22"/>
  <c r="E875" i="22"/>
  <c r="D875" i="22"/>
  <c r="C875" i="22"/>
  <c r="BD874" i="22"/>
  <c r="BA874" i="22"/>
  <c r="J874" i="35" s="1"/>
  <c r="P874" i="35" s="1"/>
  <c r="AY874" i="22"/>
  <c r="AZ874" i="22" s="1"/>
  <c r="I874" i="35" s="1"/>
  <c r="AW874" i="22"/>
  <c r="E874" i="22"/>
  <c r="D874" i="22"/>
  <c r="C874" i="22"/>
  <c r="BA873" i="22"/>
  <c r="J873" i="35" s="1"/>
  <c r="P873" i="35" s="1"/>
  <c r="AY873" i="22"/>
  <c r="AZ873" i="22" s="1"/>
  <c r="I873" i="35" s="1"/>
  <c r="AW873" i="22"/>
  <c r="BD873" i="22" s="1"/>
  <c r="E873" i="22"/>
  <c r="D873" i="22"/>
  <c r="C873" i="22"/>
  <c r="BD872" i="22"/>
  <c r="BA872" i="22"/>
  <c r="J872" i="35" s="1"/>
  <c r="P872" i="35" s="1"/>
  <c r="AY872" i="22"/>
  <c r="AZ872" i="22" s="1"/>
  <c r="I872" i="35" s="1"/>
  <c r="AW872" i="22"/>
  <c r="E872" i="22"/>
  <c r="D872" i="22"/>
  <c r="C872" i="22"/>
  <c r="BD871" i="22"/>
  <c r="BA871" i="22"/>
  <c r="J871" i="35" s="1"/>
  <c r="P871" i="35" s="1"/>
  <c r="AY871" i="22"/>
  <c r="AZ871" i="22" s="1"/>
  <c r="I871" i="35" s="1"/>
  <c r="AW871" i="22"/>
  <c r="E871" i="22"/>
  <c r="D871" i="22"/>
  <c r="C871" i="22"/>
  <c r="BD870" i="22"/>
  <c r="BA870" i="22"/>
  <c r="J870" i="35" s="1"/>
  <c r="P870" i="35" s="1"/>
  <c r="AY870" i="22"/>
  <c r="AZ870" i="22" s="1"/>
  <c r="I870" i="35" s="1"/>
  <c r="AW870" i="22"/>
  <c r="E870" i="22"/>
  <c r="D870" i="22"/>
  <c r="C870" i="22"/>
  <c r="BD869" i="22"/>
  <c r="BA869" i="22"/>
  <c r="J869" i="35" s="1"/>
  <c r="P869" i="35" s="1"/>
  <c r="AY869" i="22"/>
  <c r="AZ869" i="22" s="1"/>
  <c r="I869" i="35" s="1"/>
  <c r="AW869" i="22"/>
  <c r="E869" i="22"/>
  <c r="D869" i="22"/>
  <c r="C869" i="22"/>
  <c r="BD868" i="22"/>
  <c r="BA868" i="22"/>
  <c r="J868" i="35" s="1"/>
  <c r="P868" i="35" s="1"/>
  <c r="AY868" i="22"/>
  <c r="AZ868" i="22" s="1"/>
  <c r="I868" i="35" s="1"/>
  <c r="AW868" i="22"/>
  <c r="E868" i="22"/>
  <c r="D868" i="22"/>
  <c r="C868" i="22"/>
  <c r="BD867" i="22"/>
  <c r="BA867" i="22"/>
  <c r="J867" i="35" s="1"/>
  <c r="P867" i="35" s="1"/>
  <c r="AY867" i="22"/>
  <c r="AZ867" i="22" s="1"/>
  <c r="I867" i="35" s="1"/>
  <c r="AW867" i="22"/>
  <c r="E867" i="22"/>
  <c r="D867" i="22"/>
  <c r="C867" i="22"/>
  <c r="BA866" i="22"/>
  <c r="J866" i="35" s="1"/>
  <c r="P866" i="35" s="1"/>
  <c r="AY866" i="22"/>
  <c r="AZ866" i="22" s="1"/>
  <c r="I866" i="35" s="1"/>
  <c r="AW866" i="22"/>
  <c r="BD866" i="22" s="1"/>
  <c r="E866" i="22"/>
  <c r="D866" i="22"/>
  <c r="C866" i="22"/>
  <c r="BD865" i="22"/>
  <c r="BD864" i="22"/>
  <c r="BD863" i="22"/>
  <c r="BD862" i="22"/>
  <c r="BD861" i="22"/>
  <c r="BD860" i="22"/>
  <c r="BD859" i="22"/>
  <c r="BD858" i="22"/>
  <c r="BD857" i="22"/>
  <c r="BD856" i="22"/>
  <c r="BD855" i="22"/>
  <c r="BA855" i="22"/>
  <c r="J855" i="35" s="1"/>
  <c r="P855" i="35" s="1"/>
  <c r="AZ855" i="22"/>
  <c r="I855" i="35" s="1"/>
  <c r="AY855" i="22"/>
  <c r="AX855" i="22"/>
  <c r="BH855" i="22" s="1"/>
  <c r="AW855" i="22"/>
  <c r="E855" i="22"/>
  <c r="D855" i="22"/>
  <c r="C855" i="22"/>
  <c r="BD854" i="22"/>
  <c r="BA854" i="22"/>
  <c r="J854" i="35" s="1"/>
  <c r="P854" i="35" s="1"/>
  <c r="AZ854" i="22"/>
  <c r="I854" i="35" s="1"/>
  <c r="AY854" i="22"/>
  <c r="AX854" i="22"/>
  <c r="BH854" i="22" s="1"/>
  <c r="AW854" i="22"/>
  <c r="E854" i="22"/>
  <c r="D854" i="22"/>
  <c r="C854" i="22"/>
  <c r="BD853" i="22"/>
  <c r="BA853" i="22"/>
  <c r="J853" i="35" s="1"/>
  <c r="P853" i="35" s="1"/>
  <c r="AZ853" i="22"/>
  <c r="I853" i="35" s="1"/>
  <c r="AY853" i="22"/>
  <c r="AX853" i="22"/>
  <c r="BH853" i="22" s="1"/>
  <c r="AW853" i="22"/>
  <c r="E853" i="22"/>
  <c r="D853" i="22"/>
  <c r="C853" i="22"/>
  <c r="BD852" i="22"/>
  <c r="BA852" i="22"/>
  <c r="J852" i="35" s="1"/>
  <c r="P852" i="35" s="1"/>
  <c r="AZ852" i="22"/>
  <c r="I852" i="35" s="1"/>
  <c r="AY852" i="22"/>
  <c r="AX852" i="22"/>
  <c r="BH852" i="22" s="1"/>
  <c r="AW852" i="22"/>
  <c r="E852" i="22"/>
  <c r="D852" i="22"/>
  <c r="C852" i="22"/>
  <c r="BD851" i="22"/>
  <c r="AX851" i="22" s="1"/>
  <c r="BA851" i="22"/>
  <c r="J851" i="35" s="1"/>
  <c r="P851" i="35" s="1"/>
  <c r="AY851" i="22"/>
  <c r="AZ851" i="22" s="1"/>
  <c r="I851" i="35" s="1"/>
  <c r="AW851" i="22"/>
  <c r="E851" i="22"/>
  <c r="D851" i="22"/>
  <c r="C851" i="22"/>
  <c r="BD850" i="22"/>
  <c r="BA850" i="22"/>
  <c r="J850" i="35" s="1"/>
  <c r="P850" i="35" s="1"/>
  <c r="AY850" i="22"/>
  <c r="AZ850" i="22" s="1"/>
  <c r="I850" i="35" s="1"/>
  <c r="AW850" i="22"/>
  <c r="E850" i="22"/>
  <c r="D850" i="22"/>
  <c r="C850" i="22"/>
  <c r="BA849" i="22"/>
  <c r="J849" i="35" s="1"/>
  <c r="P849" i="35" s="1"/>
  <c r="AY849" i="22"/>
  <c r="AZ849" i="22" s="1"/>
  <c r="I849" i="35" s="1"/>
  <c r="AW849" i="22"/>
  <c r="BD849" i="22" s="1"/>
  <c r="E849" i="22"/>
  <c r="D849" i="22"/>
  <c r="C849" i="22"/>
  <c r="BD848" i="22"/>
  <c r="BA848" i="22"/>
  <c r="J848" i="35" s="1"/>
  <c r="P848" i="35" s="1"/>
  <c r="AY848" i="22"/>
  <c r="AZ848" i="22" s="1"/>
  <c r="I848" i="35" s="1"/>
  <c r="AW848" i="22"/>
  <c r="E848" i="22"/>
  <c r="D848" i="22"/>
  <c r="C848" i="22"/>
  <c r="BD847" i="22"/>
  <c r="BA847" i="22"/>
  <c r="J847" i="35" s="1"/>
  <c r="P847" i="35" s="1"/>
  <c r="AY847" i="22"/>
  <c r="AZ847" i="22" s="1"/>
  <c r="I847" i="35" s="1"/>
  <c r="AW847" i="22"/>
  <c r="E847" i="22"/>
  <c r="D847" i="22"/>
  <c r="C847" i="22"/>
  <c r="BD846" i="22"/>
  <c r="BA846" i="22"/>
  <c r="J846" i="35" s="1"/>
  <c r="P846" i="35" s="1"/>
  <c r="AY846" i="22"/>
  <c r="AZ846" i="22" s="1"/>
  <c r="I846" i="35" s="1"/>
  <c r="AW846" i="22"/>
  <c r="E846" i="22"/>
  <c r="D846" i="22"/>
  <c r="C846" i="22"/>
  <c r="BA845" i="22"/>
  <c r="J845" i="35" s="1"/>
  <c r="P845" i="35" s="1"/>
  <c r="AY845" i="22"/>
  <c r="AZ845" i="22" s="1"/>
  <c r="I845" i="35" s="1"/>
  <c r="AW845" i="22"/>
  <c r="BD845" i="22" s="1"/>
  <c r="E845" i="22"/>
  <c r="D845" i="22"/>
  <c r="C845" i="22"/>
  <c r="BD844" i="22"/>
  <c r="BA844" i="22"/>
  <c r="J844" i="35" s="1"/>
  <c r="P844" i="35" s="1"/>
  <c r="AY844" i="22"/>
  <c r="AZ844" i="22" s="1"/>
  <c r="I844" i="35" s="1"/>
  <c r="AW844" i="22"/>
  <c r="E844" i="22"/>
  <c r="D844" i="22"/>
  <c r="C844" i="22"/>
  <c r="BD843" i="22"/>
  <c r="BA843" i="22"/>
  <c r="J843" i="35" s="1"/>
  <c r="P843" i="35" s="1"/>
  <c r="AY843" i="22"/>
  <c r="AZ843" i="22" s="1"/>
  <c r="I843" i="35" s="1"/>
  <c r="AW843" i="22"/>
  <c r="E843" i="22"/>
  <c r="D843" i="22"/>
  <c r="C843" i="22"/>
  <c r="BD842" i="22"/>
  <c r="BA842" i="22"/>
  <c r="J842" i="35" s="1"/>
  <c r="P842" i="35" s="1"/>
  <c r="AY842" i="22"/>
  <c r="AZ842" i="22" s="1"/>
  <c r="I842" i="35" s="1"/>
  <c r="AW842" i="22"/>
  <c r="E842" i="22"/>
  <c r="D842" i="22"/>
  <c r="C842" i="22"/>
  <c r="BD841" i="22"/>
  <c r="BA841" i="22"/>
  <c r="J841" i="35" s="1"/>
  <c r="P841" i="35" s="1"/>
  <c r="AY841" i="22"/>
  <c r="AZ841" i="22" s="1"/>
  <c r="I841" i="35" s="1"/>
  <c r="AW841" i="22"/>
  <c r="E841" i="22"/>
  <c r="D841" i="22"/>
  <c r="C841" i="22"/>
  <c r="BD840" i="22"/>
  <c r="BA840" i="22"/>
  <c r="J840" i="35" s="1"/>
  <c r="P840" i="35" s="1"/>
  <c r="AY840" i="22"/>
  <c r="AZ840" i="22" s="1"/>
  <c r="I840" i="35" s="1"/>
  <c r="AW840" i="22"/>
  <c r="E840" i="22"/>
  <c r="D840" i="22"/>
  <c r="C840" i="22"/>
  <c r="BD839" i="22"/>
  <c r="BA839" i="22"/>
  <c r="J839" i="35" s="1"/>
  <c r="P839" i="35" s="1"/>
  <c r="AY839" i="22"/>
  <c r="AZ839" i="22" s="1"/>
  <c r="I839" i="35" s="1"/>
  <c r="AW839" i="22"/>
  <c r="E839" i="22"/>
  <c r="D839" i="22"/>
  <c r="C839" i="22"/>
  <c r="BD838" i="22"/>
  <c r="BA838" i="22"/>
  <c r="J838" i="35" s="1"/>
  <c r="P838" i="35" s="1"/>
  <c r="AY838" i="22"/>
  <c r="AZ838" i="22" s="1"/>
  <c r="I838" i="35" s="1"/>
  <c r="AW838" i="22"/>
  <c r="E838" i="22"/>
  <c r="D838" i="22"/>
  <c r="C838" i="22"/>
  <c r="BD837" i="22"/>
  <c r="BA837" i="22"/>
  <c r="J837" i="35" s="1"/>
  <c r="P837" i="35" s="1"/>
  <c r="AY837" i="22"/>
  <c r="AZ837" i="22" s="1"/>
  <c r="I837" i="35" s="1"/>
  <c r="AW837" i="22"/>
  <c r="E837" i="22"/>
  <c r="D837" i="22"/>
  <c r="C837" i="22"/>
  <c r="BD836" i="22"/>
  <c r="BA836" i="22"/>
  <c r="J836" i="35" s="1"/>
  <c r="P836" i="35" s="1"/>
  <c r="AY836" i="22"/>
  <c r="AZ836" i="22" s="1"/>
  <c r="I836" i="35" s="1"/>
  <c r="AW836" i="22"/>
  <c r="E836" i="22"/>
  <c r="D836" i="22"/>
  <c r="C836" i="22"/>
  <c r="BD835" i="22"/>
  <c r="BA835" i="22"/>
  <c r="J835" i="35" s="1"/>
  <c r="P835" i="35" s="1"/>
  <c r="AY835" i="22"/>
  <c r="AZ835" i="22" s="1"/>
  <c r="I835" i="35" s="1"/>
  <c r="AW835" i="22"/>
  <c r="E835" i="22"/>
  <c r="D835" i="22"/>
  <c r="C835" i="22"/>
  <c r="BD834" i="22"/>
  <c r="BA834" i="22"/>
  <c r="J834" i="35" s="1"/>
  <c r="P834" i="35" s="1"/>
  <c r="AY834" i="22"/>
  <c r="AZ834" i="22" s="1"/>
  <c r="I834" i="35" s="1"/>
  <c r="AW834" i="22"/>
  <c r="E834" i="22"/>
  <c r="D834" i="22"/>
  <c r="C834" i="22"/>
  <c r="BD833" i="22"/>
  <c r="BA833" i="22"/>
  <c r="J833" i="35" s="1"/>
  <c r="P833" i="35" s="1"/>
  <c r="AY833" i="22"/>
  <c r="AZ833" i="22" s="1"/>
  <c r="I833" i="35" s="1"/>
  <c r="AW833" i="22"/>
  <c r="E833" i="22"/>
  <c r="D833" i="22"/>
  <c r="C833" i="22"/>
  <c r="BD832" i="22"/>
  <c r="BA832" i="22"/>
  <c r="J832" i="35" s="1"/>
  <c r="P832" i="35" s="1"/>
  <c r="AY832" i="22"/>
  <c r="AZ832" i="22" s="1"/>
  <c r="I832" i="35" s="1"/>
  <c r="AW832" i="22"/>
  <c r="E832" i="22"/>
  <c r="D832" i="22"/>
  <c r="C832" i="22"/>
  <c r="BD831" i="22"/>
  <c r="BA831" i="22"/>
  <c r="J831" i="35" s="1"/>
  <c r="P831" i="35" s="1"/>
  <c r="AY831" i="22"/>
  <c r="AZ831" i="22" s="1"/>
  <c r="I831" i="35" s="1"/>
  <c r="AW831" i="22"/>
  <c r="E831" i="22"/>
  <c r="D831" i="22"/>
  <c r="C831" i="22"/>
  <c r="BD830" i="22"/>
  <c r="BA830" i="22"/>
  <c r="J830" i="35" s="1"/>
  <c r="P830" i="35" s="1"/>
  <c r="AY830" i="22"/>
  <c r="AZ830" i="22" s="1"/>
  <c r="I830" i="35" s="1"/>
  <c r="AW830" i="22"/>
  <c r="E830" i="22"/>
  <c r="D830" i="22"/>
  <c r="C830" i="22"/>
  <c r="BD829" i="22"/>
  <c r="BA829" i="22"/>
  <c r="J829" i="35" s="1"/>
  <c r="P829" i="35" s="1"/>
  <c r="AY829" i="22"/>
  <c r="AZ829" i="22" s="1"/>
  <c r="I829" i="35" s="1"/>
  <c r="AW829" i="22"/>
  <c r="E829" i="22"/>
  <c r="D829" i="22"/>
  <c r="C829" i="22"/>
  <c r="BD828" i="22"/>
  <c r="BA828" i="22"/>
  <c r="J828" i="35" s="1"/>
  <c r="P828" i="35" s="1"/>
  <c r="AY828" i="22"/>
  <c r="AZ828" i="22" s="1"/>
  <c r="I828" i="35" s="1"/>
  <c r="AW828" i="22"/>
  <c r="E828" i="22"/>
  <c r="D828" i="22"/>
  <c r="C828" i="22"/>
  <c r="BD827" i="22"/>
  <c r="BA827" i="22"/>
  <c r="J827" i="35" s="1"/>
  <c r="P827" i="35" s="1"/>
  <c r="AY827" i="22"/>
  <c r="AZ827" i="22" s="1"/>
  <c r="I827" i="35" s="1"/>
  <c r="AW827" i="22"/>
  <c r="E827" i="22"/>
  <c r="D827" i="22"/>
  <c r="C827" i="22"/>
  <c r="BD826" i="22"/>
  <c r="BA826" i="22"/>
  <c r="J826" i="35" s="1"/>
  <c r="P826" i="35" s="1"/>
  <c r="AY826" i="22"/>
  <c r="AZ826" i="22" s="1"/>
  <c r="I826" i="35" s="1"/>
  <c r="AW826" i="22"/>
  <c r="E826" i="22"/>
  <c r="D826" i="22"/>
  <c r="C826" i="22"/>
  <c r="BD825" i="22"/>
  <c r="BA825" i="22"/>
  <c r="J825" i="35" s="1"/>
  <c r="P825" i="35" s="1"/>
  <c r="AY825" i="22"/>
  <c r="AZ825" i="22" s="1"/>
  <c r="I825" i="35" s="1"/>
  <c r="AW825" i="22"/>
  <c r="E825" i="22"/>
  <c r="D825" i="22"/>
  <c r="C825" i="22"/>
  <c r="BD824" i="22"/>
  <c r="BA824" i="22"/>
  <c r="J824" i="35" s="1"/>
  <c r="P824" i="35" s="1"/>
  <c r="AY824" i="22"/>
  <c r="AZ824" i="22" s="1"/>
  <c r="I824" i="35" s="1"/>
  <c r="AW824" i="22"/>
  <c r="E824" i="22"/>
  <c r="D824" i="22"/>
  <c r="C824" i="22"/>
  <c r="BD823" i="22"/>
  <c r="BA823" i="22"/>
  <c r="J823" i="35" s="1"/>
  <c r="P823" i="35" s="1"/>
  <c r="AY823" i="22"/>
  <c r="AZ823" i="22" s="1"/>
  <c r="I823" i="35" s="1"/>
  <c r="AW823" i="22"/>
  <c r="E823" i="22"/>
  <c r="D823" i="22"/>
  <c r="C823" i="22"/>
  <c r="BD822" i="22"/>
  <c r="BA822" i="22"/>
  <c r="J822" i="35" s="1"/>
  <c r="P822" i="35" s="1"/>
  <c r="AY822" i="22"/>
  <c r="AZ822" i="22" s="1"/>
  <c r="I822" i="35" s="1"/>
  <c r="AW822" i="22"/>
  <c r="E822" i="22"/>
  <c r="D822" i="22"/>
  <c r="C822" i="22"/>
  <c r="BD821" i="22"/>
  <c r="BA821" i="22"/>
  <c r="J821" i="35" s="1"/>
  <c r="P821" i="35" s="1"/>
  <c r="AY821" i="22"/>
  <c r="AZ821" i="22" s="1"/>
  <c r="I821" i="35" s="1"/>
  <c r="AW821" i="22"/>
  <c r="E821" i="22"/>
  <c r="D821" i="22"/>
  <c r="C821" i="22"/>
  <c r="BD820" i="22"/>
  <c r="BD819" i="22"/>
  <c r="BD818" i="22"/>
  <c r="BD817" i="22"/>
  <c r="BD816" i="22"/>
  <c r="BD815" i="22"/>
  <c r="BD814" i="22"/>
  <c r="BD813" i="22"/>
  <c r="BD812" i="22"/>
  <c r="BD811" i="22"/>
  <c r="BD810" i="22"/>
  <c r="BA810" i="22"/>
  <c r="J810" i="35" s="1"/>
  <c r="P810" i="35" s="1"/>
  <c r="AZ810" i="22"/>
  <c r="I810" i="35" s="1"/>
  <c r="AY810" i="22"/>
  <c r="AX810" i="22"/>
  <c r="BH810" i="22" s="1"/>
  <c r="AW810" i="22"/>
  <c r="E810" i="22"/>
  <c r="D810" i="22"/>
  <c r="C810" i="22"/>
  <c r="BD809" i="22"/>
  <c r="BA809" i="22"/>
  <c r="J809" i="35" s="1"/>
  <c r="P809" i="35" s="1"/>
  <c r="AZ809" i="22"/>
  <c r="I809" i="35" s="1"/>
  <c r="AY809" i="22"/>
  <c r="AX809" i="22"/>
  <c r="BH809" i="22" s="1"/>
  <c r="AW809" i="22"/>
  <c r="E809" i="22"/>
  <c r="D809" i="22"/>
  <c r="C809" i="22"/>
  <c r="BD808" i="22"/>
  <c r="BA808" i="22"/>
  <c r="J808" i="35" s="1"/>
  <c r="P808" i="35" s="1"/>
  <c r="AZ808" i="22"/>
  <c r="I808" i="35" s="1"/>
  <c r="AY808" i="22"/>
  <c r="AX808" i="22"/>
  <c r="BH808" i="22" s="1"/>
  <c r="AW808" i="22"/>
  <c r="E808" i="22"/>
  <c r="D808" i="22"/>
  <c r="C808" i="22"/>
  <c r="BD807" i="22"/>
  <c r="BA807" i="22"/>
  <c r="J807" i="35" s="1"/>
  <c r="P807" i="35" s="1"/>
  <c r="AZ807" i="22"/>
  <c r="I807" i="35" s="1"/>
  <c r="AY807" i="22"/>
  <c r="AX807" i="22"/>
  <c r="BH807" i="22" s="1"/>
  <c r="AW807" i="22"/>
  <c r="E807" i="22"/>
  <c r="D807" i="22"/>
  <c r="C807" i="22"/>
  <c r="BD806" i="22"/>
  <c r="BA806" i="22"/>
  <c r="J806" i="35" s="1"/>
  <c r="P806" i="35" s="1"/>
  <c r="AY806" i="22"/>
  <c r="AZ806" i="22" s="1"/>
  <c r="I806" i="35" s="1"/>
  <c r="AW806" i="22"/>
  <c r="E806" i="22"/>
  <c r="D806" i="22"/>
  <c r="C806" i="22"/>
  <c r="BD805" i="22"/>
  <c r="BA805" i="22"/>
  <c r="J805" i="35" s="1"/>
  <c r="P805" i="35" s="1"/>
  <c r="AY805" i="22"/>
  <c r="AZ805" i="22" s="1"/>
  <c r="I805" i="35" s="1"/>
  <c r="AW805" i="22"/>
  <c r="E805" i="22"/>
  <c r="D805" i="22"/>
  <c r="C805" i="22"/>
  <c r="BD804" i="22"/>
  <c r="BA804" i="22"/>
  <c r="J804" i="35" s="1"/>
  <c r="P804" i="35" s="1"/>
  <c r="AY804" i="22"/>
  <c r="AZ804" i="22" s="1"/>
  <c r="I804" i="35" s="1"/>
  <c r="AW804" i="22"/>
  <c r="E804" i="22"/>
  <c r="D804" i="22"/>
  <c r="C804" i="22"/>
  <c r="BD803" i="22"/>
  <c r="BA803" i="22"/>
  <c r="J803" i="35" s="1"/>
  <c r="P803" i="35" s="1"/>
  <c r="AY803" i="22"/>
  <c r="AZ803" i="22" s="1"/>
  <c r="I803" i="35" s="1"/>
  <c r="AW803" i="22"/>
  <c r="E803" i="22"/>
  <c r="D803" i="22"/>
  <c r="C803" i="22"/>
  <c r="BD802" i="22"/>
  <c r="BA802" i="22"/>
  <c r="J802" i="35" s="1"/>
  <c r="P802" i="35" s="1"/>
  <c r="AY802" i="22"/>
  <c r="AZ802" i="22" s="1"/>
  <c r="I802" i="35" s="1"/>
  <c r="AW802" i="22"/>
  <c r="E802" i="22"/>
  <c r="D802" i="22"/>
  <c r="C802" i="22"/>
  <c r="BA801" i="22"/>
  <c r="J801" i="35" s="1"/>
  <c r="P801" i="35" s="1"/>
  <c r="AY801" i="22"/>
  <c r="AZ801" i="22" s="1"/>
  <c r="I801" i="35" s="1"/>
  <c r="AW801" i="22"/>
  <c r="E801" i="22"/>
  <c r="D801" i="22"/>
  <c r="C801" i="22"/>
  <c r="BD800" i="22"/>
  <c r="BA800" i="22"/>
  <c r="J800" i="35" s="1"/>
  <c r="P800" i="35" s="1"/>
  <c r="AY800" i="22"/>
  <c r="AZ800" i="22" s="1"/>
  <c r="I800" i="35" s="1"/>
  <c r="AW800" i="22"/>
  <c r="E800" i="22"/>
  <c r="D800" i="22"/>
  <c r="C800" i="22"/>
  <c r="BD799" i="22"/>
  <c r="BA799" i="22"/>
  <c r="J799" i="35" s="1"/>
  <c r="P799" i="35" s="1"/>
  <c r="AY799" i="22"/>
  <c r="AZ799" i="22" s="1"/>
  <c r="I799" i="35" s="1"/>
  <c r="AW799" i="22"/>
  <c r="E799" i="22"/>
  <c r="D799" i="22"/>
  <c r="C799" i="22"/>
  <c r="BD798" i="22"/>
  <c r="BA798" i="22"/>
  <c r="J798" i="35" s="1"/>
  <c r="P798" i="35" s="1"/>
  <c r="AY798" i="22"/>
  <c r="AZ798" i="22" s="1"/>
  <c r="I798" i="35" s="1"/>
  <c r="AW798" i="22"/>
  <c r="E798" i="22"/>
  <c r="D798" i="22"/>
  <c r="C798" i="22"/>
  <c r="BD797" i="22"/>
  <c r="BA797" i="22"/>
  <c r="J797" i="35" s="1"/>
  <c r="P797" i="35" s="1"/>
  <c r="AY797" i="22"/>
  <c r="AZ797" i="22" s="1"/>
  <c r="I797" i="35" s="1"/>
  <c r="AW797" i="22"/>
  <c r="E797" i="22"/>
  <c r="D797" i="22"/>
  <c r="C797" i="22"/>
  <c r="BD796" i="22"/>
  <c r="BA796" i="22"/>
  <c r="J796" i="35" s="1"/>
  <c r="P796" i="35" s="1"/>
  <c r="AY796" i="22"/>
  <c r="AZ796" i="22" s="1"/>
  <c r="I796" i="35" s="1"/>
  <c r="AW796" i="22"/>
  <c r="E796" i="22"/>
  <c r="D796" i="22"/>
  <c r="C796" i="22"/>
  <c r="BD795" i="22"/>
  <c r="BA795" i="22"/>
  <c r="J795" i="35" s="1"/>
  <c r="P795" i="35" s="1"/>
  <c r="AY795" i="22"/>
  <c r="AZ795" i="22" s="1"/>
  <c r="I795" i="35" s="1"/>
  <c r="AW795" i="22"/>
  <c r="E795" i="22"/>
  <c r="D795" i="22"/>
  <c r="C795" i="22"/>
  <c r="BD794" i="22"/>
  <c r="BA794" i="22"/>
  <c r="J794" i="35" s="1"/>
  <c r="P794" i="35" s="1"/>
  <c r="AY794" i="22"/>
  <c r="AZ794" i="22" s="1"/>
  <c r="I794" i="35" s="1"/>
  <c r="AW794" i="22"/>
  <c r="E794" i="22"/>
  <c r="D794" i="22"/>
  <c r="C794" i="22"/>
  <c r="BD793" i="22"/>
  <c r="BA793" i="22"/>
  <c r="J793" i="35" s="1"/>
  <c r="P793" i="35" s="1"/>
  <c r="AY793" i="22"/>
  <c r="AZ793" i="22" s="1"/>
  <c r="I793" i="35" s="1"/>
  <c r="AW793" i="22"/>
  <c r="E793" i="22"/>
  <c r="D793" i="22"/>
  <c r="C793" i="22"/>
  <c r="BD792" i="22"/>
  <c r="BA792" i="22"/>
  <c r="J792" i="35" s="1"/>
  <c r="P792" i="35" s="1"/>
  <c r="AY792" i="22"/>
  <c r="AZ792" i="22" s="1"/>
  <c r="I792" i="35" s="1"/>
  <c r="AW792" i="22"/>
  <c r="E792" i="22"/>
  <c r="D792" i="22"/>
  <c r="C792" i="22"/>
  <c r="BD791" i="22"/>
  <c r="BA791" i="22"/>
  <c r="J791" i="35" s="1"/>
  <c r="P791" i="35" s="1"/>
  <c r="AY791" i="22"/>
  <c r="AZ791" i="22" s="1"/>
  <c r="I791" i="35" s="1"/>
  <c r="AW791" i="22"/>
  <c r="E791" i="22"/>
  <c r="D791" i="22"/>
  <c r="C791" i="22"/>
  <c r="BD790" i="22"/>
  <c r="BA790" i="22"/>
  <c r="J790" i="35" s="1"/>
  <c r="P790" i="35" s="1"/>
  <c r="AY790" i="22"/>
  <c r="AZ790" i="22" s="1"/>
  <c r="I790" i="35" s="1"/>
  <c r="AW790" i="22"/>
  <c r="E790" i="22"/>
  <c r="D790" i="22"/>
  <c r="C790" i="22"/>
  <c r="BD789" i="22"/>
  <c r="BA789" i="22"/>
  <c r="J789" i="35" s="1"/>
  <c r="P789" i="35" s="1"/>
  <c r="AY789" i="22"/>
  <c r="AZ789" i="22" s="1"/>
  <c r="I789" i="35" s="1"/>
  <c r="AW789" i="22"/>
  <c r="E789" i="22"/>
  <c r="D789" i="22"/>
  <c r="C789" i="22"/>
  <c r="BD788" i="22"/>
  <c r="BA788" i="22"/>
  <c r="J788" i="35" s="1"/>
  <c r="P788" i="35" s="1"/>
  <c r="AY788" i="22"/>
  <c r="AZ788" i="22" s="1"/>
  <c r="I788" i="35" s="1"/>
  <c r="AW788" i="22"/>
  <c r="E788" i="22"/>
  <c r="D788" i="22"/>
  <c r="C788" i="22"/>
  <c r="BD787" i="22"/>
  <c r="BA787" i="22"/>
  <c r="J787" i="35" s="1"/>
  <c r="P787" i="35" s="1"/>
  <c r="AY787" i="22"/>
  <c r="AZ787" i="22" s="1"/>
  <c r="I787" i="35" s="1"/>
  <c r="AW787" i="22"/>
  <c r="E787" i="22"/>
  <c r="D787" i="22"/>
  <c r="C787" i="22"/>
  <c r="BD786" i="22"/>
  <c r="BA786" i="22"/>
  <c r="J786" i="35" s="1"/>
  <c r="P786" i="35" s="1"/>
  <c r="AY786" i="22"/>
  <c r="AZ786" i="22" s="1"/>
  <c r="I786" i="35" s="1"/>
  <c r="AW786" i="22"/>
  <c r="E786" i="22"/>
  <c r="D786" i="22"/>
  <c r="C786" i="22"/>
  <c r="BA785" i="22"/>
  <c r="J785" i="35" s="1"/>
  <c r="P785" i="35" s="1"/>
  <c r="AY785" i="22"/>
  <c r="AZ785" i="22" s="1"/>
  <c r="I785" i="35" s="1"/>
  <c r="AW785" i="22"/>
  <c r="BD785" i="22" s="1"/>
  <c r="E785" i="22"/>
  <c r="D785" i="22"/>
  <c r="C785" i="22"/>
  <c r="BD784" i="22"/>
  <c r="BA784" i="22"/>
  <c r="J784" i="35" s="1"/>
  <c r="P784" i="35" s="1"/>
  <c r="AY784" i="22"/>
  <c r="AZ784" i="22" s="1"/>
  <c r="I784" i="35" s="1"/>
  <c r="AW784" i="22"/>
  <c r="E784" i="22"/>
  <c r="D784" i="22"/>
  <c r="C784" i="22"/>
  <c r="BD783" i="22"/>
  <c r="BA783" i="22"/>
  <c r="J783" i="35" s="1"/>
  <c r="P783" i="35" s="1"/>
  <c r="AY783" i="22"/>
  <c r="AZ783" i="22" s="1"/>
  <c r="I783" i="35" s="1"/>
  <c r="AW783" i="22"/>
  <c r="E783" i="22"/>
  <c r="D783" i="22"/>
  <c r="C783" i="22"/>
  <c r="BD782" i="22"/>
  <c r="BA782" i="22"/>
  <c r="J782" i="35" s="1"/>
  <c r="P782" i="35" s="1"/>
  <c r="AY782" i="22"/>
  <c r="AZ782" i="22" s="1"/>
  <c r="I782" i="35" s="1"/>
  <c r="AW782" i="22"/>
  <c r="E782" i="22"/>
  <c r="D782" i="22"/>
  <c r="C782" i="22"/>
  <c r="BD781" i="22"/>
  <c r="BA781" i="22"/>
  <c r="J781" i="35" s="1"/>
  <c r="P781" i="35" s="1"/>
  <c r="AY781" i="22"/>
  <c r="AZ781" i="22" s="1"/>
  <c r="I781" i="35" s="1"/>
  <c r="AW781" i="22"/>
  <c r="E781" i="22"/>
  <c r="D781" i="22"/>
  <c r="C781" i="22"/>
  <c r="BD780" i="22"/>
  <c r="BA780" i="22"/>
  <c r="J780" i="35" s="1"/>
  <c r="P780" i="35" s="1"/>
  <c r="AY780" i="22"/>
  <c r="AZ780" i="22" s="1"/>
  <c r="I780" i="35" s="1"/>
  <c r="AW780" i="22"/>
  <c r="E780" i="22"/>
  <c r="D780" i="22"/>
  <c r="C780" i="22"/>
  <c r="BD779" i="22"/>
  <c r="BA779" i="22"/>
  <c r="J779" i="35" s="1"/>
  <c r="P779" i="35" s="1"/>
  <c r="AY779" i="22"/>
  <c r="AZ779" i="22" s="1"/>
  <c r="I779" i="35" s="1"/>
  <c r="AW779" i="22"/>
  <c r="E779" i="22"/>
  <c r="D779" i="22"/>
  <c r="C779" i="22"/>
  <c r="BA778" i="22"/>
  <c r="J778" i="35" s="1"/>
  <c r="P778" i="35" s="1"/>
  <c r="AY778" i="22"/>
  <c r="AZ778" i="22" s="1"/>
  <c r="I778" i="35" s="1"/>
  <c r="AW778" i="22"/>
  <c r="BD778" i="22" s="1"/>
  <c r="E778" i="22"/>
  <c r="D778" i="22"/>
  <c r="C778" i="22"/>
  <c r="BD777" i="22"/>
  <c r="BA777" i="22"/>
  <c r="J777" i="35" s="1"/>
  <c r="P777" i="35" s="1"/>
  <c r="AY777" i="22"/>
  <c r="AZ777" i="22" s="1"/>
  <c r="I777" i="35" s="1"/>
  <c r="AW777" i="22"/>
  <c r="E777" i="22"/>
  <c r="D777" i="22"/>
  <c r="C777" i="22"/>
  <c r="BD776" i="22"/>
  <c r="BA776" i="22"/>
  <c r="J776" i="35" s="1"/>
  <c r="P776" i="35" s="1"/>
  <c r="AY776" i="22"/>
  <c r="AZ776" i="22" s="1"/>
  <c r="I776" i="35" s="1"/>
  <c r="AW776" i="22"/>
  <c r="E776" i="22"/>
  <c r="D776" i="22"/>
  <c r="C776" i="22"/>
  <c r="BD775" i="22"/>
  <c r="BD774" i="22"/>
  <c r="BD773" i="22"/>
  <c r="BD772" i="22"/>
  <c r="BD771" i="22"/>
  <c r="BD770" i="22"/>
  <c r="BD769" i="22"/>
  <c r="BD768" i="22"/>
  <c r="BD767" i="22"/>
  <c r="BD766" i="22"/>
  <c r="BD765" i="22"/>
  <c r="BA765" i="22"/>
  <c r="J765" i="35" s="1"/>
  <c r="P765" i="35" s="1"/>
  <c r="AZ765" i="22"/>
  <c r="I765" i="35" s="1"/>
  <c r="AY765" i="22"/>
  <c r="AX765" i="22"/>
  <c r="BH765" i="22" s="1"/>
  <c r="AW765" i="22"/>
  <c r="E765" i="22"/>
  <c r="D765" i="22"/>
  <c r="C765" i="22"/>
  <c r="BD764" i="22"/>
  <c r="BA764" i="22"/>
  <c r="J764" i="35" s="1"/>
  <c r="P764" i="35" s="1"/>
  <c r="AZ764" i="22"/>
  <c r="I764" i="35" s="1"/>
  <c r="AY764" i="22"/>
  <c r="AX764" i="22"/>
  <c r="BH764" i="22" s="1"/>
  <c r="AW764" i="22"/>
  <c r="E764" i="22"/>
  <c r="D764" i="22"/>
  <c r="C764" i="22"/>
  <c r="BD763" i="22"/>
  <c r="BA763" i="22"/>
  <c r="J763" i="35" s="1"/>
  <c r="P763" i="35" s="1"/>
  <c r="AZ763" i="22"/>
  <c r="I763" i="35" s="1"/>
  <c r="AY763" i="22"/>
  <c r="AX763" i="22"/>
  <c r="BH763" i="22" s="1"/>
  <c r="AW763" i="22"/>
  <c r="E763" i="22"/>
  <c r="D763" i="22"/>
  <c r="C763" i="22"/>
  <c r="BD762" i="22"/>
  <c r="BA762" i="22"/>
  <c r="J762" i="35" s="1"/>
  <c r="P762" i="35" s="1"/>
  <c r="AZ762" i="22"/>
  <c r="I762" i="35" s="1"/>
  <c r="AY762" i="22"/>
  <c r="AX762" i="22"/>
  <c r="BH762" i="22" s="1"/>
  <c r="AW762" i="22"/>
  <c r="E762" i="22"/>
  <c r="D762" i="22"/>
  <c r="C762" i="22"/>
  <c r="BD761" i="22"/>
  <c r="BA761" i="22"/>
  <c r="J761" i="35" s="1"/>
  <c r="P761" i="35" s="1"/>
  <c r="AY761" i="22"/>
  <c r="AZ761" i="22" s="1"/>
  <c r="I761" i="35" s="1"/>
  <c r="AW761" i="22"/>
  <c r="E761" i="22"/>
  <c r="D761" i="22"/>
  <c r="C761" i="22"/>
  <c r="BD760" i="22"/>
  <c r="BA760" i="22"/>
  <c r="J760" i="35" s="1"/>
  <c r="P760" i="35" s="1"/>
  <c r="AY760" i="22"/>
  <c r="AZ760" i="22" s="1"/>
  <c r="I760" i="35" s="1"/>
  <c r="AW760" i="22"/>
  <c r="E760" i="22"/>
  <c r="D760" i="22"/>
  <c r="C760" i="22"/>
  <c r="BD759" i="22"/>
  <c r="BA759" i="22"/>
  <c r="J759" i="35" s="1"/>
  <c r="P759" i="35" s="1"/>
  <c r="AY759" i="22"/>
  <c r="AZ759" i="22" s="1"/>
  <c r="I759" i="35" s="1"/>
  <c r="AW759" i="22"/>
  <c r="E759" i="22"/>
  <c r="D759" i="22"/>
  <c r="C759" i="22"/>
  <c r="BD758" i="22"/>
  <c r="BA758" i="22"/>
  <c r="J758" i="35" s="1"/>
  <c r="P758" i="35" s="1"/>
  <c r="AY758" i="22"/>
  <c r="AZ758" i="22" s="1"/>
  <c r="I758" i="35" s="1"/>
  <c r="AW758" i="22"/>
  <c r="E758" i="22"/>
  <c r="D758" i="22"/>
  <c r="C758" i="22"/>
  <c r="BD757" i="22"/>
  <c r="BA757" i="22"/>
  <c r="J757" i="35" s="1"/>
  <c r="P757" i="35" s="1"/>
  <c r="AY757" i="22"/>
  <c r="AZ757" i="22" s="1"/>
  <c r="I757" i="35" s="1"/>
  <c r="AW757" i="22"/>
  <c r="E757" i="22"/>
  <c r="D757" i="22"/>
  <c r="C757" i="22"/>
  <c r="BD756" i="22"/>
  <c r="BA756" i="22"/>
  <c r="J756" i="35" s="1"/>
  <c r="P756" i="35" s="1"/>
  <c r="AY756" i="22"/>
  <c r="AZ756" i="22" s="1"/>
  <c r="I756" i="35" s="1"/>
  <c r="AW756" i="22"/>
  <c r="E756" i="22"/>
  <c r="D756" i="22"/>
  <c r="C756" i="22"/>
  <c r="BA755" i="22"/>
  <c r="J755" i="35" s="1"/>
  <c r="P755" i="35" s="1"/>
  <c r="AY755" i="22"/>
  <c r="AZ755" i="22" s="1"/>
  <c r="I755" i="35" s="1"/>
  <c r="AW755" i="22"/>
  <c r="BD755" i="22" s="1"/>
  <c r="E755" i="22"/>
  <c r="D755" i="22"/>
  <c r="C755" i="22"/>
  <c r="BD754" i="22"/>
  <c r="BA754" i="22"/>
  <c r="J754" i="35" s="1"/>
  <c r="P754" i="35" s="1"/>
  <c r="AY754" i="22"/>
  <c r="AZ754" i="22" s="1"/>
  <c r="I754" i="35" s="1"/>
  <c r="AW754" i="22"/>
  <c r="E754" i="22"/>
  <c r="D754" i="22"/>
  <c r="C754" i="22"/>
  <c r="BD753" i="22"/>
  <c r="BA753" i="22"/>
  <c r="J753" i="35" s="1"/>
  <c r="P753" i="35" s="1"/>
  <c r="AY753" i="22"/>
  <c r="AZ753" i="22" s="1"/>
  <c r="I753" i="35" s="1"/>
  <c r="AW753" i="22"/>
  <c r="E753" i="22"/>
  <c r="D753" i="22"/>
  <c r="C753" i="22"/>
  <c r="BD752" i="22"/>
  <c r="BA752" i="22"/>
  <c r="J752" i="35" s="1"/>
  <c r="P752" i="35" s="1"/>
  <c r="AY752" i="22"/>
  <c r="AZ752" i="22" s="1"/>
  <c r="I752" i="35" s="1"/>
  <c r="AW752" i="22"/>
  <c r="E752" i="22"/>
  <c r="D752" i="22"/>
  <c r="C752" i="22"/>
  <c r="BD751" i="22"/>
  <c r="BA751" i="22"/>
  <c r="J751" i="35" s="1"/>
  <c r="P751" i="35" s="1"/>
  <c r="AY751" i="22"/>
  <c r="AZ751" i="22" s="1"/>
  <c r="I751" i="35" s="1"/>
  <c r="AW751" i="22"/>
  <c r="E751" i="22"/>
  <c r="D751" i="22"/>
  <c r="C751" i="22"/>
  <c r="BD750" i="22"/>
  <c r="BA750" i="22"/>
  <c r="J750" i="35" s="1"/>
  <c r="P750" i="35" s="1"/>
  <c r="AY750" i="22"/>
  <c r="AZ750" i="22" s="1"/>
  <c r="I750" i="35" s="1"/>
  <c r="AW750" i="22"/>
  <c r="E750" i="22"/>
  <c r="D750" i="22"/>
  <c r="C750" i="22"/>
  <c r="BD749" i="22"/>
  <c r="BA749" i="22"/>
  <c r="J749" i="35" s="1"/>
  <c r="P749" i="35" s="1"/>
  <c r="AY749" i="22"/>
  <c r="AZ749" i="22" s="1"/>
  <c r="I749" i="35" s="1"/>
  <c r="AW749" i="22"/>
  <c r="E749" i="22"/>
  <c r="D749" i="22"/>
  <c r="C749" i="22"/>
  <c r="BD748" i="22"/>
  <c r="BA748" i="22"/>
  <c r="J748" i="35" s="1"/>
  <c r="P748" i="35" s="1"/>
  <c r="AY748" i="22"/>
  <c r="AZ748" i="22" s="1"/>
  <c r="I748" i="35" s="1"/>
  <c r="AW748" i="22"/>
  <c r="E748" i="22"/>
  <c r="D748" i="22"/>
  <c r="C748" i="22"/>
  <c r="BD747" i="22"/>
  <c r="BA747" i="22"/>
  <c r="J747" i="35" s="1"/>
  <c r="P747" i="35" s="1"/>
  <c r="AY747" i="22"/>
  <c r="AZ747" i="22" s="1"/>
  <c r="I747" i="35" s="1"/>
  <c r="AW747" i="22"/>
  <c r="E747" i="22"/>
  <c r="D747" i="22"/>
  <c r="C747" i="22"/>
  <c r="BD746" i="22"/>
  <c r="BA746" i="22"/>
  <c r="J746" i="35" s="1"/>
  <c r="P746" i="35" s="1"/>
  <c r="AY746" i="22"/>
  <c r="AZ746" i="22" s="1"/>
  <c r="I746" i="35" s="1"/>
  <c r="AW746" i="22"/>
  <c r="E746" i="22"/>
  <c r="D746" i="22"/>
  <c r="C746" i="22"/>
  <c r="BD745" i="22"/>
  <c r="BA745" i="22"/>
  <c r="J745" i="35" s="1"/>
  <c r="P745" i="35" s="1"/>
  <c r="AY745" i="22"/>
  <c r="AZ745" i="22" s="1"/>
  <c r="I745" i="35" s="1"/>
  <c r="AW745" i="22"/>
  <c r="E745" i="22"/>
  <c r="D745" i="22"/>
  <c r="C745" i="22"/>
  <c r="BD744" i="22"/>
  <c r="BA744" i="22"/>
  <c r="J744" i="35" s="1"/>
  <c r="P744" i="35" s="1"/>
  <c r="AY744" i="22"/>
  <c r="AZ744" i="22" s="1"/>
  <c r="I744" i="35" s="1"/>
  <c r="AW744" i="22"/>
  <c r="E744" i="22"/>
  <c r="D744" i="22"/>
  <c r="C744" i="22"/>
  <c r="BD743" i="22"/>
  <c r="BA743" i="22"/>
  <c r="J743" i="35" s="1"/>
  <c r="P743" i="35" s="1"/>
  <c r="AY743" i="22"/>
  <c r="AZ743" i="22" s="1"/>
  <c r="I743" i="35" s="1"/>
  <c r="AW743" i="22"/>
  <c r="E743" i="22"/>
  <c r="D743" i="22"/>
  <c r="C743" i="22"/>
  <c r="BD742" i="22"/>
  <c r="BA742" i="22"/>
  <c r="J742" i="35" s="1"/>
  <c r="P742" i="35" s="1"/>
  <c r="AY742" i="22"/>
  <c r="AZ742" i="22" s="1"/>
  <c r="I742" i="35" s="1"/>
  <c r="AW742" i="22"/>
  <c r="E742" i="22"/>
  <c r="D742" i="22"/>
  <c r="C742" i="22"/>
  <c r="BD741" i="22"/>
  <c r="BA741" i="22"/>
  <c r="J741" i="35" s="1"/>
  <c r="P741" i="35" s="1"/>
  <c r="AY741" i="22"/>
  <c r="AZ741" i="22" s="1"/>
  <c r="I741" i="35" s="1"/>
  <c r="AW741" i="22"/>
  <c r="E741" i="22"/>
  <c r="D741" i="22"/>
  <c r="C741" i="22"/>
  <c r="BD740" i="22"/>
  <c r="BA740" i="22"/>
  <c r="J740" i="35" s="1"/>
  <c r="P740" i="35" s="1"/>
  <c r="AY740" i="22"/>
  <c r="AZ740" i="22" s="1"/>
  <c r="I740" i="35" s="1"/>
  <c r="AW740" i="22"/>
  <c r="E740" i="22"/>
  <c r="D740" i="22"/>
  <c r="C740" i="22"/>
  <c r="BD739" i="22"/>
  <c r="BA739" i="22"/>
  <c r="J739" i="35" s="1"/>
  <c r="P739" i="35" s="1"/>
  <c r="AY739" i="22"/>
  <c r="AZ739" i="22" s="1"/>
  <c r="I739" i="35" s="1"/>
  <c r="AW739" i="22"/>
  <c r="E739" i="22"/>
  <c r="D739" i="22"/>
  <c r="C739" i="22"/>
  <c r="BD738" i="22"/>
  <c r="BA738" i="22"/>
  <c r="J738" i="35" s="1"/>
  <c r="P738" i="35" s="1"/>
  <c r="AY738" i="22"/>
  <c r="AZ738" i="22" s="1"/>
  <c r="I738" i="35" s="1"/>
  <c r="AW738" i="22"/>
  <c r="E738" i="22"/>
  <c r="D738" i="22"/>
  <c r="C738" i="22"/>
  <c r="BD737" i="22"/>
  <c r="BA737" i="22"/>
  <c r="J737" i="35" s="1"/>
  <c r="P737" i="35" s="1"/>
  <c r="AY737" i="22"/>
  <c r="AZ737" i="22" s="1"/>
  <c r="I737" i="35" s="1"/>
  <c r="AW737" i="22"/>
  <c r="E737" i="22"/>
  <c r="D737" i="22"/>
  <c r="C737" i="22"/>
  <c r="BD736" i="22"/>
  <c r="BA736" i="22"/>
  <c r="J736" i="35" s="1"/>
  <c r="P736" i="35" s="1"/>
  <c r="AY736" i="22"/>
  <c r="AZ736" i="22" s="1"/>
  <c r="I736" i="35" s="1"/>
  <c r="AW736" i="22"/>
  <c r="E736" i="22"/>
  <c r="D736" i="22"/>
  <c r="C736" i="22"/>
  <c r="BD735" i="22"/>
  <c r="BA735" i="22"/>
  <c r="J735" i="35" s="1"/>
  <c r="P735" i="35" s="1"/>
  <c r="AY735" i="22"/>
  <c r="AZ735" i="22" s="1"/>
  <c r="I735" i="35" s="1"/>
  <c r="AW735" i="22"/>
  <c r="E735" i="22"/>
  <c r="D735" i="22"/>
  <c r="C735" i="22"/>
  <c r="BD734" i="22"/>
  <c r="BA734" i="22"/>
  <c r="J734" i="35" s="1"/>
  <c r="P734" i="35" s="1"/>
  <c r="AY734" i="22"/>
  <c r="AZ734" i="22" s="1"/>
  <c r="I734" i="35" s="1"/>
  <c r="AW734" i="22"/>
  <c r="E734" i="22"/>
  <c r="D734" i="22"/>
  <c r="C734" i="22"/>
  <c r="BD733" i="22"/>
  <c r="BA733" i="22"/>
  <c r="J733" i="35" s="1"/>
  <c r="P733" i="35" s="1"/>
  <c r="AY733" i="22"/>
  <c r="AZ733" i="22" s="1"/>
  <c r="I733" i="35" s="1"/>
  <c r="AW733" i="22"/>
  <c r="E733" i="22"/>
  <c r="D733" i="22"/>
  <c r="C733" i="22"/>
  <c r="BD732" i="22"/>
  <c r="BA732" i="22"/>
  <c r="J732" i="35" s="1"/>
  <c r="P732" i="35" s="1"/>
  <c r="AY732" i="22"/>
  <c r="AZ732" i="22" s="1"/>
  <c r="I732" i="35" s="1"/>
  <c r="AW732" i="22"/>
  <c r="E732" i="22"/>
  <c r="D732" i="22"/>
  <c r="C732" i="22"/>
  <c r="BD731" i="22"/>
  <c r="BA731" i="22"/>
  <c r="J731" i="35" s="1"/>
  <c r="P731" i="35" s="1"/>
  <c r="AY731" i="22"/>
  <c r="AZ731" i="22" s="1"/>
  <c r="I731" i="35" s="1"/>
  <c r="AW731" i="22"/>
  <c r="E731" i="22"/>
  <c r="D731" i="22"/>
  <c r="C731" i="22"/>
  <c r="BD730" i="22"/>
  <c r="BD729" i="22"/>
  <c r="BD728" i="22"/>
  <c r="BD727" i="22"/>
  <c r="BD726" i="22"/>
  <c r="BD725" i="22"/>
  <c r="BD724" i="22"/>
  <c r="BD723" i="22"/>
  <c r="BD722" i="22"/>
  <c r="BD721" i="22"/>
  <c r="BD720" i="22"/>
  <c r="BA720" i="22"/>
  <c r="J720" i="35" s="1"/>
  <c r="P720" i="35" s="1"/>
  <c r="AZ720" i="22"/>
  <c r="I720" i="35" s="1"/>
  <c r="AY720" i="22"/>
  <c r="AX720" i="22"/>
  <c r="BH720" i="22" s="1"/>
  <c r="AW720" i="22"/>
  <c r="E720" i="22"/>
  <c r="D720" i="22"/>
  <c r="C720" i="22"/>
  <c r="BD719" i="22"/>
  <c r="BA719" i="22"/>
  <c r="J719" i="35" s="1"/>
  <c r="P719" i="35" s="1"/>
  <c r="AZ719" i="22"/>
  <c r="I719" i="35" s="1"/>
  <c r="AY719" i="22"/>
  <c r="AX719" i="22"/>
  <c r="BH719" i="22" s="1"/>
  <c r="AW719" i="22"/>
  <c r="E719" i="22"/>
  <c r="D719" i="22"/>
  <c r="C719" i="22"/>
  <c r="BD718" i="22"/>
  <c r="BA718" i="22"/>
  <c r="J718" i="35" s="1"/>
  <c r="P718" i="35" s="1"/>
  <c r="AZ718" i="22"/>
  <c r="I718" i="35" s="1"/>
  <c r="AY718" i="22"/>
  <c r="AX718" i="22"/>
  <c r="BH718" i="22" s="1"/>
  <c r="AW718" i="22"/>
  <c r="E718" i="22"/>
  <c r="D718" i="22"/>
  <c r="C718" i="22"/>
  <c r="BD717" i="22"/>
  <c r="BA717" i="22"/>
  <c r="J717" i="35" s="1"/>
  <c r="P717" i="35" s="1"/>
  <c r="AZ717" i="22"/>
  <c r="I717" i="35" s="1"/>
  <c r="AY717" i="22"/>
  <c r="AX717" i="22"/>
  <c r="BH717" i="22" s="1"/>
  <c r="AW717" i="22"/>
  <c r="E717" i="22"/>
  <c r="D717" i="22"/>
  <c r="C717" i="22"/>
  <c r="BD716" i="22"/>
  <c r="BA716" i="22"/>
  <c r="J716" i="35" s="1"/>
  <c r="P716" i="35" s="1"/>
  <c r="AY716" i="22"/>
  <c r="AZ716" i="22" s="1"/>
  <c r="I716" i="35" s="1"/>
  <c r="AW716" i="22"/>
  <c r="E716" i="22"/>
  <c r="D716" i="22"/>
  <c r="C716" i="22"/>
  <c r="BD715" i="22"/>
  <c r="BA715" i="22"/>
  <c r="J715" i="35" s="1"/>
  <c r="P715" i="35" s="1"/>
  <c r="AY715" i="22"/>
  <c r="AZ715" i="22" s="1"/>
  <c r="I715" i="35" s="1"/>
  <c r="AW715" i="22"/>
  <c r="E715" i="22"/>
  <c r="D715" i="22"/>
  <c r="C715" i="22"/>
  <c r="BD714" i="22"/>
  <c r="BA714" i="22"/>
  <c r="J714" i="35" s="1"/>
  <c r="P714" i="35" s="1"/>
  <c r="AY714" i="22"/>
  <c r="AZ714" i="22" s="1"/>
  <c r="I714" i="35" s="1"/>
  <c r="AW714" i="22"/>
  <c r="E714" i="22"/>
  <c r="D714" i="22"/>
  <c r="C714" i="22"/>
  <c r="BD713" i="22"/>
  <c r="BA713" i="22"/>
  <c r="J713" i="35" s="1"/>
  <c r="P713" i="35" s="1"/>
  <c r="AY713" i="22"/>
  <c r="AZ713" i="22" s="1"/>
  <c r="I713" i="35" s="1"/>
  <c r="AW713" i="22"/>
  <c r="E713" i="22"/>
  <c r="D713" i="22"/>
  <c r="C713" i="22"/>
  <c r="BD712" i="22"/>
  <c r="BA712" i="22"/>
  <c r="J712" i="35" s="1"/>
  <c r="P712" i="35" s="1"/>
  <c r="AY712" i="22"/>
  <c r="AZ712" i="22" s="1"/>
  <c r="I712" i="35" s="1"/>
  <c r="AW712" i="22"/>
  <c r="E712" i="22"/>
  <c r="D712" i="22"/>
  <c r="C712" i="22"/>
  <c r="BD711" i="22"/>
  <c r="BA711" i="22"/>
  <c r="J711" i="35" s="1"/>
  <c r="P711" i="35" s="1"/>
  <c r="AY711" i="22"/>
  <c r="AZ711" i="22" s="1"/>
  <c r="I711" i="35" s="1"/>
  <c r="AW711" i="22"/>
  <c r="E711" i="22"/>
  <c r="D711" i="22"/>
  <c r="C711" i="22"/>
  <c r="BD710" i="22"/>
  <c r="BA710" i="22"/>
  <c r="J710" i="35" s="1"/>
  <c r="P710" i="35" s="1"/>
  <c r="AY710" i="22"/>
  <c r="AZ710" i="22" s="1"/>
  <c r="I710" i="35" s="1"/>
  <c r="AW710" i="22"/>
  <c r="E710" i="22"/>
  <c r="D710" i="22"/>
  <c r="C710" i="22"/>
  <c r="BD709" i="22"/>
  <c r="BA709" i="22"/>
  <c r="J709" i="35" s="1"/>
  <c r="P709" i="35" s="1"/>
  <c r="AY709" i="22"/>
  <c r="AZ709" i="22" s="1"/>
  <c r="I709" i="35" s="1"/>
  <c r="AW709" i="22"/>
  <c r="E709" i="22"/>
  <c r="D709" i="22"/>
  <c r="C709" i="22"/>
  <c r="BD708" i="22"/>
  <c r="BA708" i="22"/>
  <c r="J708" i="35" s="1"/>
  <c r="P708" i="35" s="1"/>
  <c r="AY708" i="22"/>
  <c r="AZ708" i="22" s="1"/>
  <c r="I708" i="35" s="1"/>
  <c r="AW708" i="22"/>
  <c r="E708" i="22"/>
  <c r="D708" i="22"/>
  <c r="C708" i="22"/>
  <c r="BD707" i="22"/>
  <c r="BA707" i="22"/>
  <c r="J707" i="35" s="1"/>
  <c r="P707" i="35" s="1"/>
  <c r="AY707" i="22"/>
  <c r="AZ707" i="22" s="1"/>
  <c r="I707" i="35" s="1"/>
  <c r="AW707" i="22"/>
  <c r="E707" i="22"/>
  <c r="D707" i="22"/>
  <c r="C707" i="22"/>
  <c r="BD706" i="22"/>
  <c r="BA706" i="22"/>
  <c r="J706" i="35" s="1"/>
  <c r="P706" i="35" s="1"/>
  <c r="AY706" i="22"/>
  <c r="AZ706" i="22" s="1"/>
  <c r="I706" i="35" s="1"/>
  <c r="AW706" i="22"/>
  <c r="E706" i="22"/>
  <c r="D706" i="22"/>
  <c r="C706" i="22"/>
  <c r="BD705" i="22"/>
  <c r="BA705" i="22"/>
  <c r="J705" i="35" s="1"/>
  <c r="P705" i="35" s="1"/>
  <c r="AY705" i="22"/>
  <c r="AZ705" i="22" s="1"/>
  <c r="I705" i="35" s="1"/>
  <c r="AW705" i="22"/>
  <c r="E705" i="22"/>
  <c r="D705" i="22"/>
  <c r="C705" i="22"/>
  <c r="BD704" i="22"/>
  <c r="BA704" i="22"/>
  <c r="J704" i="35" s="1"/>
  <c r="P704" i="35" s="1"/>
  <c r="AY704" i="22"/>
  <c r="AZ704" i="22" s="1"/>
  <c r="I704" i="35" s="1"/>
  <c r="AW704" i="22"/>
  <c r="E704" i="22"/>
  <c r="D704" i="22"/>
  <c r="C704" i="22"/>
  <c r="BD703" i="22"/>
  <c r="BA703" i="22"/>
  <c r="J703" i="35" s="1"/>
  <c r="P703" i="35" s="1"/>
  <c r="AY703" i="22"/>
  <c r="AZ703" i="22" s="1"/>
  <c r="I703" i="35" s="1"/>
  <c r="AW703" i="22"/>
  <c r="E703" i="22"/>
  <c r="D703" i="22"/>
  <c r="C703" i="22"/>
  <c r="BA702" i="22"/>
  <c r="J702" i="35" s="1"/>
  <c r="P702" i="35" s="1"/>
  <c r="AY702" i="22"/>
  <c r="AZ702" i="22" s="1"/>
  <c r="I702" i="35" s="1"/>
  <c r="AW702" i="22"/>
  <c r="BD702" i="22" s="1"/>
  <c r="E702" i="22"/>
  <c r="D702" i="22"/>
  <c r="C702" i="22"/>
  <c r="BD701" i="22"/>
  <c r="BA701" i="22"/>
  <c r="J701" i="35" s="1"/>
  <c r="P701" i="35" s="1"/>
  <c r="AY701" i="22"/>
  <c r="AZ701" i="22" s="1"/>
  <c r="I701" i="35" s="1"/>
  <c r="AW701" i="22"/>
  <c r="E701" i="22"/>
  <c r="D701" i="22"/>
  <c r="C701" i="22"/>
  <c r="BD700" i="22"/>
  <c r="BA700" i="22"/>
  <c r="J700" i="35" s="1"/>
  <c r="P700" i="35" s="1"/>
  <c r="AY700" i="22"/>
  <c r="AZ700" i="22" s="1"/>
  <c r="I700" i="35" s="1"/>
  <c r="AW700" i="22"/>
  <c r="E700" i="22"/>
  <c r="D700" i="22"/>
  <c r="C700" i="22"/>
  <c r="BD699" i="22"/>
  <c r="BA699" i="22"/>
  <c r="J699" i="35" s="1"/>
  <c r="P699" i="35" s="1"/>
  <c r="AY699" i="22"/>
  <c r="AZ699" i="22" s="1"/>
  <c r="I699" i="35" s="1"/>
  <c r="AW699" i="22"/>
  <c r="E699" i="22"/>
  <c r="D699" i="22"/>
  <c r="C699" i="22"/>
  <c r="BD698" i="22"/>
  <c r="BA698" i="22"/>
  <c r="J698" i="35" s="1"/>
  <c r="P698" i="35" s="1"/>
  <c r="AY698" i="22"/>
  <c r="AZ698" i="22" s="1"/>
  <c r="I698" i="35" s="1"/>
  <c r="AW698" i="22"/>
  <c r="E698" i="22"/>
  <c r="D698" i="22"/>
  <c r="C698" i="22"/>
  <c r="BA697" i="22"/>
  <c r="J697" i="35" s="1"/>
  <c r="P697" i="35" s="1"/>
  <c r="AY697" i="22"/>
  <c r="AZ697" i="22" s="1"/>
  <c r="I697" i="35" s="1"/>
  <c r="AW697" i="22"/>
  <c r="BD697" i="22" s="1"/>
  <c r="E697" i="22"/>
  <c r="D697" i="22"/>
  <c r="C697" i="22"/>
  <c r="BA696" i="22"/>
  <c r="J696" i="35" s="1"/>
  <c r="P696" i="35" s="1"/>
  <c r="AY696" i="22"/>
  <c r="AZ696" i="22" s="1"/>
  <c r="I696" i="35" s="1"/>
  <c r="AW696" i="22"/>
  <c r="BD696" i="22" s="1"/>
  <c r="E696" i="22"/>
  <c r="D696" i="22"/>
  <c r="C696" i="22"/>
  <c r="BA695" i="22"/>
  <c r="J695" i="35" s="1"/>
  <c r="P695" i="35" s="1"/>
  <c r="AY695" i="22"/>
  <c r="AZ695" i="22" s="1"/>
  <c r="I695" i="35" s="1"/>
  <c r="AW695" i="22"/>
  <c r="BD695" i="22" s="1"/>
  <c r="E695" i="22"/>
  <c r="D695" i="22"/>
  <c r="C695" i="22"/>
  <c r="BD694" i="22"/>
  <c r="BA694" i="22"/>
  <c r="J694" i="35" s="1"/>
  <c r="P694" i="35" s="1"/>
  <c r="AY694" i="22"/>
  <c r="AZ694" i="22" s="1"/>
  <c r="I694" i="35" s="1"/>
  <c r="AW694" i="22"/>
  <c r="E694" i="22"/>
  <c r="D694" i="22"/>
  <c r="C694" i="22"/>
  <c r="BD693" i="22"/>
  <c r="BA693" i="22"/>
  <c r="J693" i="35" s="1"/>
  <c r="P693" i="35" s="1"/>
  <c r="AY693" i="22"/>
  <c r="AZ693" i="22" s="1"/>
  <c r="I693" i="35" s="1"/>
  <c r="AW693" i="22"/>
  <c r="E693" i="22"/>
  <c r="D693" i="22"/>
  <c r="C693" i="22"/>
  <c r="BD692" i="22"/>
  <c r="BA692" i="22"/>
  <c r="J692" i="35" s="1"/>
  <c r="P692" i="35" s="1"/>
  <c r="AY692" i="22"/>
  <c r="AZ692" i="22" s="1"/>
  <c r="I692" i="35" s="1"/>
  <c r="AW692" i="22"/>
  <c r="E692" i="22"/>
  <c r="D692" i="22"/>
  <c r="C692" i="22"/>
  <c r="BD691" i="22"/>
  <c r="BA691" i="22"/>
  <c r="J691" i="35" s="1"/>
  <c r="P691" i="35" s="1"/>
  <c r="AY691" i="22"/>
  <c r="AZ691" i="22" s="1"/>
  <c r="I691" i="35" s="1"/>
  <c r="AW691" i="22"/>
  <c r="E691" i="22"/>
  <c r="D691" i="22"/>
  <c r="C691" i="22"/>
  <c r="BD690" i="22"/>
  <c r="BA690" i="22"/>
  <c r="J690" i="35" s="1"/>
  <c r="P690" i="35" s="1"/>
  <c r="AY690" i="22"/>
  <c r="AZ690" i="22" s="1"/>
  <c r="I690" i="35" s="1"/>
  <c r="AW690" i="22"/>
  <c r="E690" i="22"/>
  <c r="D690" i="22"/>
  <c r="C690" i="22"/>
  <c r="BA689" i="22"/>
  <c r="J689" i="35" s="1"/>
  <c r="P689" i="35" s="1"/>
  <c r="AY689" i="22"/>
  <c r="AZ689" i="22" s="1"/>
  <c r="I689" i="35" s="1"/>
  <c r="AW689" i="22"/>
  <c r="BD689" i="22" s="1"/>
  <c r="E689" i="22"/>
  <c r="D689" i="22"/>
  <c r="C689" i="22"/>
  <c r="BA688" i="22"/>
  <c r="J688" i="35" s="1"/>
  <c r="P688" i="35" s="1"/>
  <c r="AY688" i="22"/>
  <c r="AZ688" i="22" s="1"/>
  <c r="I688" i="35" s="1"/>
  <c r="AW688" i="22"/>
  <c r="BD688" i="22" s="1"/>
  <c r="E688" i="22"/>
  <c r="D688" i="22"/>
  <c r="C688" i="22"/>
  <c r="BD687" i="22"/>
  <c r="BA687" i="22"/>
  <c r="J687" i="35" s="1"/>
  <c r="P687" i="35" s="1"/>
  <c r="AY687" i="22"/>
  <c r="AZ687" i="22" s="1"/>
  <c r="I687" i="35" s="1"/>
  <c r="AW687" i="22"/>
  <c r="E687" i="22"/>
  <c r="D687" i="22"/>
  <c r="C687" i="22"/>
  <c r="BD686" i="22"/>
  <c r="BA686" i="22"/>
  <c r="J686" i="35" s="1"/>
  <c r="P686" i="35" s="1"/>
  <c r="AY686" i="22"/>
  <c r="AZ686" i="22" s="1"/>
  <c r="I686" i="35" s="1"/>
  <c r="AW686" i="22"/>
  <c r="E686" i="22"/>
  <c r="D686" i="22"/>
  <c r="C686" i="22"/>
  <c r="BD685" i="22"/>
  <c r="BD684" i="22"/>
  <c r="BD683" i="22"/>
  <c r="BD682" i="22"/>
  <c r="BD681" i="22"/>
  <c r="BD680" i="22"/>
  <c r="BD679" i="22"/>
  <c r="BD678" i="22"/>
  <c r="BD677" i="22"/>
  <c r="BD676" i="22"/>
  <c r="BD675" i="22"/>
  <c r="BA675" i="22"/>
  <c r="J675" i="35" s="1"/>
  <c r="P675" i="35" s="1"/>
  <c r="AZ675" i="22"/>
  <c r="I675" i="35" s="1"/>
  <c r="AY675" i="22"/>
  <c r="AX675" i="22"/>
  <c r="BH675" i="22" s="1"/>
  <c r="AW675" i="22"/>
  <c r="E675" i="22"/>
  <c r="D675" i="22"/>
  <c r="C675" i="22"/>
  <c r="BD674" i="22"/>
  <c r="BA674" i="22"/>
  <c r="J674" i="35" s="1"/>
  <c r="P674" i="35" s="1"/>
  <c r="AZ674" i="22"/>
  <c r="I674" i="35" s="1"/>
  <c r="AY674" i="22"/>
  <c r="AX674" i="22"/>
  <c r="BH674" i="22" s="1"/>
  <c r="AW674" i="22"/>
  <c r="E674" i="22"/>
  <c r="D674" i="22"/>
  <c r="C674" i="22"/>
  <c r="BD673" i="22"/>
  <c r="BA673" i="22"/>
  <c r="J673" i="35" s="1"/>
  <c r="P673" i="35" s="1"/>
  <c r="AZ673" i="22"/>
  <c r="I673" i="35" s="1"/>
  <c r="AY673" i="22"/>
  <c r="AX673" i="22"/>
  <c r="BH673" i="22" s="1"/>
  <c r="AW673" i="22"/>
  <c r="E673" i="22"/>
  <c r="D673" i="22"/>
  <c r="C673" i="22"/>
  <c r="BD672" i="22"/>
  <c r="BA672" i="22"/>
  <c r="J672" i="35" s="1"/>
  <c r="P672" i="35" s="1"/>
  <c r="AZ672" i="22"/>
  <c r="I672" i="35" s="1"/>
  <c r="AY672" i="22"/>
  <c r="AX672" i="22"/>
  <c r="BH672" i="22" s="1"/>
  <c r="AW672" i="22"/>
  <c r="E672" i="22"/>
  <c r="D672" i="22"/>
  <c r="C672" i="22"/>
  <c r="BD671" i="22"/>
  <c r="BA671" i="22"/>
  <c r="J671" i="35" s="1"/>
  <c r="P671" i="35" s="1"/>
  <c r="AY671" i="22"/>
  <c r="AZ671" i="22" s="1"/>
  <c r="I671" i="35" s="1"/>
  <c r="AW671" i="22"/>
  <c r="E671" i="22"/>
  <c r="D671" i="22"/>
  <c r="C671" i="22"/>
  <c r="BD670" i="22"/>
  <c r="BA670" i="22"/>
  <c r="J670" i="35" s="1"/>
  <c r="P670" i="35" s="1"/>
  <c r="AY670" i="22"/>
  <c r="AZ670" i="22" s="1"/>
  <c r="I670" i="35" s="1"/>
  <c r="AW670" i="22"/>
  <c r="E670" i="22"/>
  <c r="D670" i="22"/>
  <c r="C670" i="22"/>
  <c r="BD669" i="22"/>
  <c r="BA669" i="22"/>
  <c r="J669" i="35" s="1"/>
  <c r="P669" i="35" s="1"/>
  <c r="AY669" i="22"/>
  <c r="AZ669" i="22" s="1"/>
  <c r="I669" i="35" s="1"/>
  <c r="AW669" i="22"/>
  <c r="E669" i="22"/>
  <c r="D669" i="22"/>
  <c r="C669" i="22"/>
  <c r="BD668" i="22"/>
  <c r="BA668" i="22"/>
  <c r="J668" i="35" s="1"/>
  <c r="P668" i="35" s="1"/>
  <c r="AY668" i="22"/>
  <c r="AZ668" i="22" s="1"/>
  <c r="I668" i="35" s="1"/>
  <c r="AW668" i="22"/>
  <c r="E668" i="22"/>
  <c r="D668" i="22"/>
  <c r="C668" i="22"/>
  <c r="BD667" i="22"/>
  <c r="BA667" i="22"/>
  <c r="J667" i="35" s="1"/>
  <c r="P667" i="35" s="1"/>
  <c r="AY667" i="22"/>
  <c r="AZ667" i="22" s="1"/>
  <c r="I667" i="35" s="1"/>
  <c r="AW667" i="22"/>
  <c r="E667" i="22"/>
  <c r="D667" i="22"/>
  <c r="C667" i="22"/>
  <c r="BA666" i="22"/>
  <c r="J666" i="35" s="1"/>
  <c r="P666" i="35" s="1"/>
  <c r="AY666" i="22"/>
  <c r="AZ666" i="22" s="1"/>
  <c r="I666" i="35" s="1"/>
  <c r="AW666" i="22"/>
  <c r="BD666" i="22" s="1"/>
  <c r="AX666" i="22" s="1"/>
  <c r="E666" i="22"/>
  <c r="D666" i="22"/>
  <c r="C666" i="22"/>
  <c r="BD665" i="22"/>
  <c r="BA665" i="22"/>
  <c r="J665" i="35" s="1"/>
  <c r="P665" i="35" s="1"/>
  <c r="AY665" i="22"/>
  <c r="AZ665" i="22" s="1"/>
  <c r="I665" i="35" s="1"/>
  <c r="AW665" i="22"/>
  <c r="E665" i="22"/>
  <c r="D665" i="22"/>
  <c r="C665" i="22"/>
  <c r="BA664" i="22"/>
  <c r="J664" i="35" s="1"/>
  <c r="P664" i="35" s="1"/>
  <c r="AY664" i="22"/>
  <c r="AZ664" i="22" s="1"/>
  <c r="I664" i="35" s="1"/>
  <c r="AW664" i="22"/>
  <c r="BD664" i="22" s="1"/>
  <c r="E664" i="22"/>
  <c r="D664" i="22"/>
  <c r="C664" i="22"/>
  <c r="BD663" i="22"/>
  <c r="BA663" i="22"/>
  <c r="J663" i="35" s="1"/>
  <c r="P663" i="35" s="1"/>
  <c r="AY663" i="22"/>
  <c r="AZ663" i="22" s="1"/>
  <c r="I663" i="35" s="1"/>
  <c r="AW663" i="22"/>
  <c r="E663" i="22"/>
  <c r="D663" i="22"/>
  <c r="C663" i="22"/>
  <c r="BD662" i="22"/>
  <c r="BA662" i="22"/>
  <c r="J662" i="35" s="1"/>
  <c r="P662" i="35" s="1"/>
  <c r="AY662" i="22"/>
  <c r="AZ662" i="22" s="1"/>
  <c r="I662" i="35" s="1"/>
  <c r="AW662" i="22"/>
  <c r="E662" i="22"/>
  <c r="D662" i="22"/>
  <c r="C662" i="22"/>
  <c r="BD661" i="22"/>
  <c r="BA661" i="22"/>
  <c r="J661" i="35" s="1"/>
  <c r="P661" i="35" s="1"/>
  <c r="AY661" i="22"/>
  <c r="AZ661" i="22" s="1"/>
  <c r="I661" i="35" s="1"/>
  <c r="AW661" i="22"/>
  <c r="E661" i="22"/>
  <c r="D661" i="22"/>
  <c r="C661" i="22"/>
  <c r="BA660" i="22"/>
  <c r="J660" i="35" s="1"/>
  <c r="P660" i="35" s="1"/>
  <c r="AY660" i="22"/>
  <c r="AZ660" i="22" s="1"/>
  <c r="I660" i="35" s="1"/>
  <c r="AW660" i="22"/>
  <c r="BD660" i="22" s="1"/>
  <c r="E660" i="22"/>
  <c r="D660" i="22"/>
  <c r="C660" i="22"/>
  <c r="BD659" i="22"/>
  <c r="BA659" i="22"/>
  <c r="J659" i="35" s="1"/>
  <c r="P659" i="35" s="1"/>
  <c r="AY659" i="22"/>
  <c r="AZ659" i="22" s="1"/>
  <c r="I659" i="35" s="1"/>
  <c r="AW659" i="22"/>
  <c r="E659" i="22"/>
  <c r="D659" i="22"/>
  <c r="C659" i="22"/>
  <c r="BD658" i="22"/>
  <c r="BA658" i="22"/>
  <c r="J658" i="35" s="1"/>
  <c r="P658" i="35" s="1"/>
  <c r="AY658" i="22"/>
  <c r="AZ658" i="22" s="1"/>
  <c r="I658" i="35" s="1"/>
  <c r="AW658" i="22"/>
  <c r="E658" i="22"/>
  <c r="D658" i="22"/>
  <c r="C658" i="22"/>
  <c r="BD657" i="22"/>
  <c r="BA657" i="22"/>
  <c r="J657" i="35" s="1"/>
  <c r="P657" i="35" s="1"/>
  <c r="AY657" i="22"/>
  <c r="AZ657" i="22" s="1"/>
  <c r="I657" i="35" s="1"/>
  <c r="AW657" i="22"/>
  <c r="E657" i="22"/>
  <c r="D657" i="22"/>
  <c r="C657" i="22"/>
  <c r="BD656" i="22"/>
  <c r="BA656" i="22"/>
  <c r="J656" i="35" s="1"/>
  <c r="P656" i="35" s="1"/>
  <c r="AY656" i="22"/>
  <c r="AZ656" i="22" s="1"/>
  <c r="I656" i="35" s="1"/>
  <c r="AW656" i="22"/>
  <c r="E656" i="22"/>
  <c r="D656" i="22"/>
  <c r="C656" i="22"/>
  <c r="BA655" i="22"/>
  <c r="J655" i="35" s="1"/>
  <c r="P655" i="35" s="1"/>
  <c r="AY655" i="22"/>
  <c r="AZ655" i="22" s="1"/>
  <c r="I655" i="35" s="1"/>
  <c r="AW655" i="22"/>
  <c r="BD655" i="22" s="1"/>
  <c r="E655" i="22"/>
  <c r="D655" i="22"/>
  <c r="C655" i="22"/>
  <c r="BA654" i="22"/>
  <c r="J654" i="35" s="1"/>
  <c r="P654" i="35" s="1"/>
  <c r="AY654" i="22"/>
  <c r="AZ654" i="22" s="1"/>
  <c r="I654" i="35" s="1"/>
  <c r="AW654" i="22"/>
  <c r="BD654" i="22" s="1"/>
  <c r="E654" i="22"/>
  <c r="D654" i="22"/>
  <c r="C654" i="22"/>
  <c r="BD653" i="22"/>
  <c r="BA653" i="22"/>
  <c r="J653" i="35" s="1"/>
  <c r="P653" i="35" s="1"/>
  <c r="AY653" i="22"/>
  <c r="AZ653" i="22" s="1"/>
  <c r="I653" i="35" s="1"/>
  <c r="AW653" i="22"/>
  <c r="E653" i="22"/>
  <c r="D653" i="22"/>
  <c r="C653" i="22"/>
  <c r="BD652" i="22"/>
  <c r="BA652" i="22"/>
  <c r="J652" i="35" s="1"/>
  <c r="P652" i="35" s="1"/>
  <c r="AY652" i="22"/>
  <c r="AZ652" i="22" s="1"/>
  <c r="I652" i="35" s="1"/>
  <c r="AW652" i="22"/>
  <c r="E652" i="22"/>
  <c r="D652" i="22"/>
  <c r="C652" i="22"/>
  <c r="BD651" i="22"/>
  <c r="BA651" i="22"/>
  <c r="J651" i="35" s="1"/>
  <c r="P651" i="35" s="1"/>
  <c r="AY651" i="22"/>
  <c r="AZ651" i="22" s="1"/>
  <c r="I651" i="35" s="1"/>
  <c r="AW651" i="22"/>
  <c r="E651" i="22"/>
  <c r="D651" i="22"/>
  <c r="C651" i="22"/>
  <c r="BD650" i="22"/>
  <c r="BA650" i="22"/>
  <c r="J650" i="35" s="1"/>
  <c r="P650" i="35" s="1"/>
  <c r="AY650" i="22"/>
  <c r="AZ650" i="22" s="1"/>
  <c r="I650" i="35" s="1"/>
  <c r="AW650" i="22"/>
  <c r="E650" i="22"/>
  <c r="D650" i="22"/>
  <c r="C650" i="22"/>
  <c r="BD649" i="22"/>
  <c r="BA649" i="22"/>
  <c r="J649" i="35" s="1"/>
  <c r="P649" i="35" s="1"/>
  <c r="AY649" i="22"/>
  <c r="AZ649" i="22" s="1"/>
  <c r="I649" i="35" s="1"/>
  <c r="AW649" i="22"/>
  <c r="E649" i="22"/>
  <c r="D649" i="22"/>
  <c r="C649" i="22"/>
  <c r="BA648" i="22"/>
  <c r="J648" i="35" s="1"/>
  <c r="P648" i="35" s="1"/>
  <c r="AY648" i="22"/>
  <c r="AZ648" i="22" s="1"/>
  <c r="I648" i="35" s="1"/>
  <c r="AW648" i="22"/>
  <c r="BD648" i="22" s="1"/>
  <c r="E648" i="22"/>
  <c r="D648" i="22"/>
  <c r="C648" i="22"/>
  <c r="BD647" i="22"/>
  <c r="BA647" i="22"/>
  <c r="J647" i="35" s="1"/>
  <c r="P647" i="35" s="1"/>
  <c r="AY647" i="22"/>
  <c r="AZ647" i="22" s="1"/>
  <c r="I647" i="35" s="1"/>
  <c r="AW647" i="22"/>
  <c r="E647" i="22"/>
  <c r="D647" i="22"/>
  <c r="C647" i="22"/>
  <c r="BD646" i="22"/>
  <c r="BA646" i="22"/>
  <c r="J646" i="35" s="1"/>
  <c r="P646" i="35" s="1"/>
  <c r="AY646" i="22"/>
  <c r="AZ646" i="22" s="1"/>
  <c r="I646" i="35" s="1"/>
  <c r="AW646" i="22"/>
  <c r="E646" i="22"/>
  <c r="D646" i="22"/>
  <c r="C646" i="22"/>
  <c r="BD645" i="22"/>
  <c r="BA645" i="22"/>
  <c r="J645" i="35" s="1"/>
  <c r="P645" i="35" s="1"/>
  <c r="AY645" i="22"/>
  <c r="AZ645" i="22" s="1"/>
  <c r="I645" i="35" s="1"/>
  <c r="AW645" i="22"/>
  <c r="E645" i="22"/>
  <c r="D645" i="22"/>
  <c r="C645" i="22"/>
  <c r="BA644" i="22"/>
  <c r="J644" i="35" s="1"/>
  <c r="P644" i="35" s="1"/>
  <c r="AY644" i="22"/>
  <c r="AZ644" i="22" s="1"/>
  <c r="I644" i="35" s="1"/>
  <c r="AW644" i="22"/>
  <c r="BD644" i="22" s="1"/>
  <c r="E644" i="22"/>
  <c r="D644" i="22"/>
  <c r="C644" i="22"/>
  <c r="BD643" i="22"/>
  <c r="BA643" i="22"/>
  <c r="J643" i="35" s="1"/>
  <c r="P643" i="35" s="1"/>
  <c r="AY643" i="22"/>
  <c r="AZ643" i="22" s="1"/>
  <c r="I643" i="35" s="1"/>
  <c r="AW643" i="22"/>
  <c r="E643" i="22"/>
  <c r="D643" i="22"/>
  <c r="C643" i="22"/>
  <c r="BD642" i="22"/>
  <c r="BA642" i="22"/>
  <c r="J642" i="35" s="1"/>
  <c r="P642" i="35" s="1"/>
  <c r="AY642" i="22"/>
  <c r="AZ642" i="22" s="1"/>
  <c r="I642" i="35" s="1"/>
  <c r="AW642" i="22"/>
  <c r="E642" i="22"/>
  <c r="D642" i="22"/>
  <c r="C642" i="22"/>
  <c r="BA641" i="22"/>
  <c r="J641" i="35" s="1"/>
  <c r="P641" i="35" s="1"/>
  <c r="AY641" i="22"/>
  <c r="AZ641" i="22" s="1"/>
  <c r="I641" i="35" s="1"/>
  <c r="AW641" i="22"/>
  <c r="BD641" i="22" s="1"/>
  <c r="E641" i="22"/>
  <c r="D641" i="22"/>
  <c r="C641" i="22"/>
  <c r="BD640" i="22"/>
  <c r="BD639" i="22"/>
  <c r="BD638" i="22"/>
  <c r="BD637" i="22"/>
  <c r="BD636" i="22"/>
  <c r="BD635" i="22"/>
  <c r="BD634" i="22"/>
  <c r="BD633" i="22"/>
  <c r="BD632" i="22"/>
  <c r="BD631" i="22"/>
  <c r="BD630" i="22"/>
  <c r="BA630" i="22"/>
  <c r="J630" i="35" s="1"/>
  <c r="P630" i="35" s="1"/>
  <c r="AZ630" i="22"/>
  <c r="I630" i="35" s="1"/>
  <c r="AY630" i="22"/>
  <c r="AX630" i="22"/>
  <c r="BH630" i="22" s="1"/>
  <c r="AW630" i="22"/>
  <c r="E630" i="22"/>
  <c r="D630" i="22"/>
  <c r="C630" i="22"/>
  <c r="BD629" i="22"/>
  <c r="BA629" i="22"/>
  <c r="J629" i="35" s="1"/>
  <c r="P629" i="35" s="1"/>
  <c r="AZ629" i="22"/>
  <c r="I629" i="35" s="1"/>
  <c r="AY629" i="22"/>
  <c r="AX629" i="22"/>
  <c r="BH629" i="22" s="1"/>
  <c r="AW629" i="22"/>
  <c r="E629" i="22"/>
  <c r="D629" i="22"/>
  <c r="C629" i="22"/>
  <c r="BD628" i="22"/>
  <c r="BA628" i="22"/>
  <c r="J628" i="35" s="1"/>
  <c r="P628" i="35" s="1"/>
  <c r="AZ628" i="22"/>
  <c r="I628" i="35" s="1"/>
  <c r="AY628" i="22"/>
  <c r="AX628" i="22"/>
  <c r="BH628" i="22" s="1"/>
  <c r="AW628" i="22"/>
  <c r="E628" i="22"/>
  <c r="D628" i="22"/>
  <c r="C628" i="22"/>
  <c r="BD627" i="22"/>
  <c r="BA627" i="22"/>
  <c r="J627" i="35" s="1"/>
  <c r="P627" i="35" s="1"/>
  <c r="AZ627" i="22"/>
  <c r="I627" i="35" s="1"/>
  <c r="AY627" i="22"/>
  <c r="AX627" i="22"/>
  <c r="BH627" i="22" s="1"/>
  <c r="AW627" i="22"/>
  <c r="E627" i="22"/>
  <c r="D627" i="22"/>
  <c r="C627" i="22"/>
  <c r="BD626" i="22"/>
  <c r="BA626" i="22"/>
  <c r="J626" i="35" s="1"/>
  <c r="P626" i="35" s="1"/>
  <c r="AY626" i="22"/>
  <c r="AZ626" i="22" s="1"/>
  <c r="I626" i="35" s="1"/>
  <c r="AW626" i="22"/>
  <c r="E626" i="22"/>
  <c r="D626" i="22"/>
  <c r="C626" i="22"/>
  <c r="BD625" i="22"/>
  <c r="BA625" i="22"/>
  <c r="J625" i="35" s="1"/>
  <c r="P625" i="35" s="1"/>
  <c r="AY625" i="22"/>
  <c r="AZ625" i="22" s="1"/>
  <c r="I625" i="35" s="1"/>
  <c r="AW625" i="22"/>
  <c r="E625" i="22"/>
  <c r="D625" i="22"/>
  <c r="C625" i="22"/>
  <c r="BD624" i="22"/>
  <c r="BA624" i="22"/>
  <c r="J624" i="35" s="1"/>
  <c r="P624" i="35" s="1"/>
  <c r="AY624" i="22"/>
  <c r="AZ624" i="22" s="1"/>
  <c r="I624" i="35" s="1"/>
  <c r="AW624" i="22"/>
  <c r="E624" i="22"/>
  <c r="D624" i="22"/>
  <c r="C624" i="22"/>
  <c r="BD623" i="22"/>
  <c r="BA623" i="22"/>
  <c r="J623" i="35" s="1"/>
  <c r="P623" i="35" s="1"/>
  <c r="AY623" i="22"/>
  <c r="AZ623" i="22" s="1"/>
  <c r="I623" i="35" s="1"/>
  <c r="AW623" i="22"/>
  <c r="E623" i="22"/>
  <c r="D623" i="22"/>
  <c r="C623" i="22"/>
  <c r="BD622" i="22"/>
  <c r="BA622" i="22"/>
  <c r="J622" i="35" s="1"/>
  <c r="P622" i="35" s="1"/>
  <c r="AY622" i="22"/>
  <c r="AZ622" i="22" s="1"/>
  <c r="I622" i="35" s="1"/>
  <c r="AW622" i="22"/>
  <c r="E622" i="22"/>
  <c r="D622" i="22"/>
  <c r="C622" i="22"/>
  <c r="BD621" i="22"/>
  <c r="BA621" i="22"/>
  <c r="J621" i="35" s="1"/>
  <c r="P621" i="35" s="1"/>
  <c r="AY621" i="22"/>
  <c r="AZ621" i="22" s="1"/>
  <c r="I621" i="35" s="1"/>
  <c r="AW621" i="22"/>
  <c r="E621" i="22"/>
  <c r="D621" i="22"/>
  <c r="C621" i="22"/>
  <c r="BD620" i="22"/>
  <c r="BA620" i="22"/>
  <c r="J620" i="35" s="1"/>
  <c r="P620" i="35" s="1"/>
  <c r="AY620" i="22"/>
  <c r="AZ620" i="22" s="1"/>
  <c r="I620" i="35" s="1"/>
  <c r="AW620" i="22"/>
  <c r="E620" i="22"/>
  <c r="D620" i="22"/>
  <c r="C620" i="22"/>
  <c r="BD619" i="22"/>
  <c r="BA619" i="22"/>
  <c r="J619" i="35" s="1"/>
  <c r="P619" i="35" s="1"/>
  <c r="AY619" i="22"/>
  <c r="AZ619" i="22" s="1"/>
  <c r="I619" i="35" s="1"/>
  <c r="AW619" i="22"/>
  <c r="E619" i="22"/>
  <c r="D619" i="22"/>
  <c r="C619" i="22"/>
  <c r="BD618" i="22"/>
  <c r="BA618" i="22"/>
  <c r="J618" i="35" s="1"/>
  <c r="P618" i="35" s="1"/>
  <c r="AY618" i="22"/>
  <c r="AZ618" i="22" s="1"/>
  <c r="I618" i="35" s="1"/>
  <c r="AW618" i="22"/>
  <c r="E618" i="22"/>
  <c r="D618" i="22"/>
  <c r="C618" i="22"/>
  <c r="BD617" i="22"/>
  <c r="BA617" i="22"/>
  <c r="J617" i="35" s="1"/>
  <c r="P617" i="35" s="1"/>
  <c r="AY617" i="22"/>
  <c r="AZ617" i="22" s="1"/>
  <c r="I617" i="35" s="1"/>
  <c r="AW617" i="22"/>
  <c r="E617" i="22"/>
  <c r="D617" i="22"/>
  <c r="C617" i="22"/>
  <c r="BD616" i="22"/>
  <c r="BA616" i="22"/>
  <c r="J616" i="35" s="1"/>
  <c r="P616" i="35" s="1"/>
  <c r="AY616" i="22"/>
  <c r="AZ616" i="22" s="1"/>
  <c r="I616" i="35" s="1"/>
  <c r="AW616" i="22"/>
  <c r="E616" i="22"/>
  <c r="D616" i="22"/>
  <c r="C616" i="22"/>
  <c r="BD615" i="22"/>
  <c r="BA615" i="22"/>
  <c r="J615" i="35" s="1"/>
  <c r="P615" i="35" s="1"/>
  <c r="AY615" i="22"/>
  <c r="AZ615" i="22" s="1"/>
  <c r="I615" i="35" s="1"/>
  <c r="AW615" i="22"/>
  <c r="E615" i="22"/>
  <c r="D615" i="22"/>
  <c r="C615" i="22"/>
  <c r="BD614" i="22"/>
  <c r="BA614" i="22"/>
  <c r="J614" i="35" s="1"/>
  <c r="P614" i="35" s="1"/>
  <c r="AY614" i="22"/>
  <c r="AZ614" i="22" s="1"/>
  <c r="I614" i="35" s="1"/>
  <c r="AW614" i="22"/>
  <c r="E614" i="22"/>
  <c r="D614" i="22"/>
  <c r="C614" i="22"/>
  <c r="BD613" i="22"/>
  <c r="BA613" i="22"/>
  <c r="J613" i="35" s="1"/>
  <c r="P613" i="35" s="1"/>
  <c r="AY613" i="22"/>
  <c r="AZ613" i="22" s="1"/>
  <c r="I613" i="35" s="1"/>
  <c r="AW613" i="22"/>
  <c r="E613" i="22"/>
  <c r="D613" i="22"/>
  <c r="C613" i="22"/>
  <c r="BD612" i="22"/>
  <c r="BA612" i="22"/>
  <c r="J612" i="35" s="1"/>
  <c r="P612" i="35" s="1"/>
  <c r="AY612" i="22"/>
  <c r="AZ612" i="22" s="1"/>
  <c r="I612" i="35" s="1"/>
  <c r="AW612" i="22"/>
  <c r="E612" i="22"/>
  <c r="D612" i="22"/>
  <c r="C612" i="22"/>
  <c r="BD611" i="22"/>
  <c r="BA611" i="22"/>
  <c r="J611" i="35" s="1"/>
  <c r="P611" i="35" s="1"/>
  <c r="AY611" i="22"/>
  <c r="AZ611" i="22" s="1"/>
  <c r="I611" i="35" s="1"/>
  <c r="AW611" i="22"/>
  <c r="E611" i="22"/>
  <c r="D611" i="22"/>
  <c r="C611" i="22"/>
  <c r="BD610" i="22"/>
  <c r="BA610" i="22"/>
  <c r="J610" i="35" s="1"/>
  <c r="P610" i="35" s="1"/>
  <c r="AY610" i="22"/>
  <c r="AZ610" i="22" s="1"/>
  <c r="I610" i="35" s="1"/>
  <c r="AW610" i="22"/>
  <c r="E610" i="22"/>
  <c r="D610" i="22"/>
  <c r="C610" i="22"/>
  <c r="BD609" i="22"/>
  <c r="BA609" i="22"/>
  <c r="J609" i="35" s="1"/>
  <c r="P609" i="35" s="1"/>
  <c r="AY609" i="22"/>
  <c r="AZ609" i="22" s="1"/>
  <c r="I609" i="35" s="1"/>
  <c r="AW609" i="22"/>
  <c r="E609" i="22"/>
  <c r="D609" i="22"/>
  <c r="C609" i="22"/>
  <c r="BD608" i="22"/>
  <c r="BA608" i="22"/>
  <c r="J608" i="35" s="1"/>
  <c r="P608" i="35" s="1"/>
  <c r="AY608" i="22"/>
  <c r="AZ608" i="22" s="1"/>
  <c r="I608" i="35" s="1"/>
  <c r="AW608" i="22"/>
  <c r="E608" i="22"/>
  <c r="D608" i="22"/>
  <c r="C608" i="22"/>
  <c r="BD607" i="22"/>
  <c r="BA607" i="22"/>
  <c r="J607" i="35" s="1"/>
  <c r="P607" i="35" s="1"/>
  <c r="AY607" i="22"/>
  <c r="AZ607" i="22" s="1"/>
  <c r="I607" i="35" s="1"/>
  <c r="AW607" i="22"/>
  <c r="E607" i="22"/>
  <c r="D607" i="22"/>
  <c r="C607" i="22"/>
  <c r="BD606" i="22"/>
  <c r="BA606" i="22"/>
  <c r="J606" i="35" s="1"/>
  <c r="P606" i="35" s="1"/>
  <c r="AY606" i="22"/>
  <c r="AZ606" i="22" s="1"/>
  <c r="I606" i="35" s="1"/>
  <c r="AW606" i="22"/>
  <c r="E606" i="22"/>
  <c r="D606" i="22"/>
  <c r="C606" i="22"/>
  <c r="BD605" i="22"/>
  <c r="BA605" i="22"/>
  <c r="J605" i="35" s="1"/>
  <c r="P605" i="35" s="1"/>
  <c r="AY605" i="22"/>
  <c r="AZ605" i="22" s="1"/>
  <c r="I605" i="35" s="1"/>
  <c r="AW605" i="22"/>
  <c r="E605" i="22"/>
  <c r="D605" i="22"/>
  <c r="C605" i="22"/>
  <c r="BD604" i="22"/>
  <c r="BA604" i="22"/>
  <c r="J604" i="35" s="1"/>
  <c r="P604" i="35" s="1"/>
  <c r="AY604" i="22"/>
  <c r="AZ604" i="22" s="1"/>
  <c r="I604" i="35" s="1"/>
  <c r="AW604" i="22"/>
  <c r="E604" i="22"/>
  <c r="D604" i="22"/>
  <c r="C604" i="22"/>
  <c r="BD603" i="22"/>
  <c r="BA603" i="22"/>
  <c r="J603" i="35" s="1"/>
  <c r="P603" i="35" s="1"/>
  <c r="AY603" i="22"/>
  <c r="AZ603" i="22" s="1"/>
  <c r="I603" i="35" s="1"/>
  <c r="AW603" i="22"/>
  <c r="E603" i="22"/>
  <c r="D603" i="22"/>
  <c r="C603" i="22"/>
  <c r="BD602" i="22"/>
  <c r="BA602" i="22"/>
  <c r="J602" i="35" s="1"/>
  <c r="P602" i="35" s="1"/>
  <c r="AY602" i="22"/>
  <c r="AZ602" i="22" s="1"/>
  <c r="I602" i="35" s="1"/>
  <c r="AW602" i="22"/>
  <c r="E602" i="22"/>
  <c r="D602" i="22"/>
  <c r="C602" i="22"/>
  <c r="BD601" i="22"/>
  <c r="BA601" i="22"/>
  <c r="J601" i="35" s="1"/>
  <c r="P601" i="35" s="1"/>
  <c r="AY601" i="22"/>
  <c r="AZ601" i="22" s="1"/>
  <c r="I601" i="35" s="1"/>
  <c r="AW601" i="22"/>
  <c r="E601" i="22"/>
  <c r="D601" i="22"/>
  <c r="C601" i="22"/>
  <c r="BD600" i="22"/>
  <c r="BA600" i="22"/>
  <c r="J600" i="35" s="1"/>
  <c r="P600" i="35" s="1"/>
  <c r="AY600" i="22"/>
  <c r="AZ600" i="22" s="1"/>
  <c r="I600" i="35" s="1"/>
  <c r="AW600" i="22"/>
  <c r="E600" i="22"/>
  <c r="D600" i="22"/>
  <c r="C600" i="22"/>
  <c r="BD599" i="22"/>
  <c r="BA599" i="22"/>
  <c r="J599" i="35" s="1"/>
  <c r="P599" i="35" s="1"/>
  <c r="AY599" i="22"/>
  <c r="AZ599" i="22" s="1"/>
  <c r="I599" i="35" s="1"/>
  <c r="AW599" i="22"/>
  <c r="E599" i="22"/>
  <c r="D599" i="22"/>
  <c r="C599" i="22"/>
  <c r="BD598" i="22"/>
  <c r="BA598" i="22"/>
  <c r="J598" i="35" s="1"/>
  <c r="P598" i="35" s="1"/>
  <c r="AY598" i="22"/>
  <c r="AZ598" i="22" s="1"/>
  <c r="I598" i="35" s="1"/>
  <c r="AW598" i="22"/>
  <c r="E598" i="22"/>
  <c r="D598" i="22"/>
  <c r="C598" i="22"/>
  <c r="BD597" i="22"/>
  <c r="BA597" i="22"/>
  <c r="J597" i="35" s="1"/>
  <c r="P597" i="35" s="1"/>
  <c r="AY597" i="22"/>
  <c r="AZ597" i="22" s="1"/>
  <c r="I597" i="35" s="1"/>
  <c r="AW597" i="22"/>
  <c r="E597" i="22"/>
  <c r="D597" i="22"/>
  <c r="C597" i="22"/>
  <c r="BD596" i="22"/>
  <c r="BA596" i="22"/>
  <c r="J596" i="35" s="1"/>
  <c r="P596" i="35" s="1"/>
  <c r="AY596" i="22"/>
  <c r="AZ596" i="22" s="1"/>
  <c r="I596" i="35" s="1"/>
  <c r="AW596" i="22"/>
  <c r="E596" i="22"/>
  <c r="D596" i="22"/>
  <c r="C596" i="22"/>
  <c r="BD595" i="22"/>
  <c r="BD594" i="22"/>
  <c r="BD593" i="22"/>
  <c r="BD592" i="22"/>
  <c r="BD591" i="22"/>
  <c r="BD590" i="22"/>
  <c r="BD589" i="22"/>
  <c r="BD588" i="22"/>
  <c r="BD587" i="22"/>
  <c r="BD586" i="22"/>
  <c r="BD585" i="22"/>
  <c r="BA585" i="22"/>
  <c r="J585" i="35" s="1"/>
  <c r="P585" i="35" s="1"/>
  <c r="AZ585" i="22"/>
  <c r="I585" i="35" s="1"/>
  <c r="AY585" i="22"/>
  <c r="AX585" i="22"/>
  <c r="BH585" i="22" s="1"/>
  <c r="AW585" i="22"/>
  <c r="E585" i="22"/>
  <c r="D585" i="22"/>
  <c r="C585" i="22"/>
  <c r="BD584" i="22"/>
  <c r="BA584" i="22"/>
  <c r="J584" i="35" s="1"/>
  <c r="P584" i="35" s="1"/>
  <c r="AZ584" i="22"/>
  <c r="I584" i="35" s="1"/>
  <c r="AY584" i="22"/>
  <c r="AX584" i="22"/>
  <c r="BH584" i="22" s="1"/>
  <c r="AW584" i="22"/>
  <c r="E584" i="22"/>
  <c r="D584" i="22"/>
  <c r="C584" i="22"/>
  <c r="BD583" i="22"/>
  <c r="BA583" i="22"/>
  <c r="J583" i="35" s="1"/>
  <c r="P583" i="35" s="1"/>
  <c r="AZ583" i="22"/>
  <c r="I583" i="35" s="1"/>
  <c r="AY583" i="22"/>
  <c r="AX583" i="22"/>
  <c r="BH583" i="22" s="1"/>
  <c r="AW583" i="22"/>
  <c r="E583" i="22"/>
  <c r="D583" i="22"/>
  <c r="C583" i="22"/>
  <c r="BD582" i="22"/>
  <c r="BA582" i="22"/>
  <c r="J582" i="35" s="1"/>
  <c r="P582" i="35" s="1"/>
  <c r="AZ582" i="22"/>
  <c r="I582" i="35" s="1"/>
  <c r="AY582" i="22"/>
  <c r="AX582" i="22"/>
  <c r="BH582" i="22" s="1"/>
  <c r="AW582" i="22"/>
  <c r="E582" i="22"/>
  <c r="D582" i="22"/>
  <c r="C582" i="22"/>
  <c r="BD581" i="22"/>
  <c r="BA581" i="22"/>
  <c r="J581" i="35" s="1"/>
  <c r="P581" i="35" s="1"/>
  <c r="AY581" i="22"/>
  <c r="AZ581" i="22" s="1"/>
  <c r="I581" i="35" s="1"/>
  <c r="AW581" i="22"/>
  <c r="E581" i="22"/>
  <c r="D581" i="22"/>
  <c r="C581" i="22"/>
  <c r="BD580" i="22"/>
  <c r="BA580" i="22"/>
  <c r="J580" i="35" s="1"/>
  <c r="P580" i="35" s="1"/>
  <c r="AY580" i="22"/>
  <c r="AZ580" i="22" s="1"/>
  <c r="I580" i="35" s="1"/>
  <c r="AW580" i="22"/>
  <c r="E580" i="22"/>
  <c r="D580" i="22"/>
  <c r="C580" i="22"/>
  <c r="BD579" i="22"/>
  <c r="BA579" i="22"/>
  <c r="J579" i="35" s="1"/>
  <c r="P579" i="35" s="1"/>
  <c r="AY579" i="22"/>
  <c r="AZ579" i="22" s="1"/>
  <c r="I579" i="35" s="1"/>
  <c r="AW579" i="22"/>
  <c r="E579" i="22"/>
  <c r="D579" i="22"/>
  <c r="C579" i="22"/>
  <c r="BD578" i="22"/>
  <c r="BA578" i="22"/>
  <c r="J578" i="35" s="1"/>
  <c r="P578" i="35" s="1"/>
  <c r="AY578" i="22"/>
  <c r="AZ578" i="22" s="1"/>
  <c r="I578" i="35" s="1"/>
  <c r="AW578" i="22"/>
  <c r="E578" i="22"/>
  <c r="D578" i="22"/>
  <c r="C578" i="22"/>
  <c r="BD577" i="22"/>
  <c r="BA577" i="22"/>
  <c r="J577" i="35" s="1"/>
  <c r="P577" i="35" s="1"/>
  <c r="AY577" i="22"/>
  <c r="AZ577" i="22" s="1"/>
  <c r="I577" i="35" s="1"/>
  <c r="AW577" i="22"/>
  <c r="E577" i="22"/>
  <c r="D577" i="22"/>
  <c r="C577" i="22"/>
  <c r="BD576" i="22"/>
  <c r="BA576" i="22"/>
  <c r="J576" i="35" s="1"/>
  <c r="P576" i="35" s="1"/>
  <c r="AY576" i="22"/>
  <c r="AZ576" i="22" s="1"/>
  <c r="I576" i="35" s="1"/>
  <c r="AW576" i="22"/>
  <c r="E576" i="22"/>
  <c r="D576" i="22"/>
  <c r="C576" i="22"/>
  <c r="BD575" i="22"/>
  <c r="BA575" i="22"/>
  <c r="J575" i="35" s="1"/>
  <c r="P575" i="35" s="1"/>
  <c r="AY575" i="22"/>
  <c r="AZ575" i="22" s="1"/>
  <c r="I575" i="35" s="1"/>
  <c r="AW575" i="22"/>
  <c r="E575" i="22"/>
  <c r="D575" i="22"/>
  <c r="C575" i="22"/>
  <c r="BA574" i="22"/>
  <c r="J574" i="35" s="1"/>
  <c r="P574" i="35" s="1"/>
  <c r="AY574" i="22"/>
  <c r="AZ574" i="22" s="1"/>
  <c r="I574" i="35" s="1"/>
  <c r="AW574" i="22"/>
  <c r="BD574" i="22" s="1"/>
  <c r="E574" i="22"/>
  <c r="D574" i="22"/>
  <c r="C574" i="22"/>
  <c r="BD573" i="22"/>
  <c r="BA573" i="22"/>
  <c r="J573" i="35" s="1"/>
  <c r="P573" i="35" s="1"/>
  <c r="AY573" i="22"/>
  <c r="AZ573" i="22" s="1"/>
  <c r="I573" i="35" s="1"/>
  <c r="AW573" i="22"/>
  <c r="E573" i="22"/>
  <c r="D573" i="22"/>
  <c r="C573" i="22"/>
  <c r="BD572" i="22"/>
  <c r="BA572" i="22"/>
  <c r="J572" i="35" s="1"/>
  <c r="P572" i="35" s="1"/>
  <c r="AY572" i="22"/>
  <c r="AZ572" i="22" s="1"/>
  <c r="I572" i="35" s="1"/>
  <c r="AW572" i="22"/>
  <c r="E572" i="22"/>
  <c r="D572" i="22"/>
  <c r="C572" i="22"/>
  <c r="BD571" i="22"/>
  <c r="BA571" i="22"/>
  <c r="J571" i="35" s="1"/>
  <c r="P571" i="35" s="1"/>
  <c r="AY571" i="22"/>
  <c r="AZ571" i="22" s="1"/>
  <c r="I571" i="35" s="1"/>
  <c r="AW571" i="22"/>
  <c r="E571" i="22"/>
  <c r="D571" i="22"/>
  <c r="C571" i="22"/>
  <c r="BD570" i="22"/>
  <c r="BA570" i="22"/>
  <c r="J570" i="35" s="1"/>
  <c r="P570" i="35" s="1"/>
  <c r="AY570" i="22"/>
  <c r="AZ570" i="22" s="1"/>
  <c r="I570" i="35" s="1"/>
  <c r="AW570" i="22"/>
  <c r="E570" i="22"/>
  <c r="D570" i="22"/>
  <c r="C570" i="22"/>
  <c r="BD569" i="22"/>
  <c r="BA569" i="22"/>
  <c r="J569" i="35" s="1"/>
  <c r="P569" i="35" s="1"/>
  <c r="AY569" i="22"/>
  <c r="AZ569" i="22" s="1"/>
  <c r="I569" i="35" s="1"/>
  <c r="AW569" i="22"/>
  <c r="E569" i="22"/>
  <c r="D569" i="22"/>
  <c r="C569" i="22"/>
  <c r="BD568" i="22"/>
  <c r="BA568" i="22"/>
  <c r="J568" i="35" s="1"/>
  <c r="P568" i="35" s="1"/>
  <c r="AY568" i="22"/>
  <c r="AZ568" i="22" s="1"/>
  <c r="I568" i="35" s="1"/>
  <c r="AW568" i="22"/>
  <c r="E568" i="22"/>
  <c r="D568" i="22"/>
  <c r="C568" i="22"/>
  <c r="BA567" i="22"/>
  <c r="J567" i="35" s="1"/>
  <c r="P567" i="35" s="1"/>
  <c r="AY567" i="22"/>
  <c r="AZ567" i="22" s="1"/>
  <c r="I567" i="35" s="1"/>
  <c r="AW567" i="22"/>
  <c r="BD567" i="22" s="1"/>
  <c r="E567" i="22"/>
  <c r="D567" i="22"/>
  <c r="C567" i="22"/>
  <c r="BD566" i="22"/>
  <c r="BA566" i="22"/>
  <c r="J566" i="35" s="1"/>
  <c r="P566" i="35" s="1"/>
  <c r="AY566" i="22"/>
  <c r="AZ566" i="22" s="1"/>
  <c r="I566" i="35" s="1"/>
  <c r="AW566" i="22"/>
  <c r="E566" i="22"/>
  <c r="D566" i="22"/>
  <c r="C566" i="22"/>
  <c r="BD565" i="22"/>
  <c r="BA565" i="22"/>
  <c r="J565" i="35" s="1"/>
  <c r="P565" i="35" s="1"/>
  <c r="AY565" i="22"/>
  <c r="AZ565" i="22" s="1"/>
  <c r="I565" i="35" s="1"/>
  <c r="AW565" i="22"/>
  <c r="E565" i="22"/>
  <c r="D565" i="22"/>
  <c r="C565" i="22"/>
  <c r="BD564" i="22"/>
  <c r="BA564" i="22"/>
  <c r="J564" i="35" s="1"/>
  <c r="P564" i="35" s="1"/>
  <c r="AY564" i="22"/>
  <c r="AZ564" i="22" s="1"/>
  <c r="I564" i="35" s="1"/>
  <c r="AW564" i="22"/>
  <c r="E564" i="22"/>
  <c r="D564" i="22"/>
  <c r="C564" i="22"/>
  <c r="BD563" i="22"/>
  <c r="BA563" i="22"/>
  <c r="J563" i="35" s="1"/>
  <c r="P563" i="35" s="1"/>
  <c r="AY563" i="22"/>
  <c r="AZ563" i="22" s="1"/>
  <c r="I563" i="35" s="1"/>
  <c r="AW563" i="22"/>
  <c r="E563" i="22"/>
  <c r="D563" i="22"/>
  <c r="C563" i="22"/>
  <c r="BD562" i="22"/>
  <c r="BA562" i="22"/>
  <c r="J562" i="35" s="1"/>
  <c r="P562" i="35" s="1"/>
  <c r="AY562" i="22"/>
  <c r="AZ562" i="22" s="1"/>
  <c r="I562" i="35" s="1"/>
  <c r="AW562" i="22"/>
  <c r="E562" i="22"/>
  <c r="D562" i="22"/>
  <c r="C562" i="22"/>
  <c r="BD561" i="22"/>
  <c r="BA561" i="22"/>
  <c r="J561" i="35" s="1"/>
  <c r="P561" i="35" s="1"/>
  <c r="AY561" i="22"/>
  <c r="AZ561" i="22" s="1"/>
  <c r="I561" i="35" s="1"/>
  <c r="AW561" i="22"/>
  <c r="E561" i="22"/>
  <c r="D561" i="22"/>
  <c r="C561" i="22"/>
  <c r="BD560" i="22"/>
  <c r="BA560" i="22"/>
  <c r="J560" i="35" s="1"/>
  <c r="P560" i="35" s="1"/>
  <c r="AY560" i="22"/>
  <c r="AZ560" i="22" s="1"/>
  <c r="I560" i="35" s="1"/>
  <c r="AW560" i="22"/>
  <c r="E560" i="22"/>
  <c r="D560" i="22"/>
  <c r="C560" i="22"/>
  <c r="BD559" i="22"/>
  <c r="BA559" i="22"/>
  <c r="J559" i="35" s="1"/>
  <c r="P559" i="35" s="1"/>
  <c r="AY559" i="22"/>
  <c r="AZ559" i="22" s="1"/>
  <c r="I559" i="35" s="1"/>
  <c r="AW559" i="22"/>
  <c r="E559" i="22"/>
  <c r="D559" i="22"/>
  <c r="C559" i="22"/>
  <c r="BD558" i="22"/>
  <c r="BA558" i="22"/>
  <c r="J558" i="35" s="1"/>
  <c r="P558" i="35" s="1"/>
  <c r="AY558" i="22"/>
  <c r="AZ558" i="22" s="1"/>
  <c r="I558" i="35" s="1"/>
  <c r="AW558" i="22"/>
  <c r="E558" i="22"/>
  <c r="D558" i="22"/>
  <c r="C558" i="22"/>
  <c r="BD557" i="22"/>
  <c r="BA557" i="22"/>
  <c r="J557" i="35" s="1"/>
  <c r="P557" i="35" s="1"/>
  <c r="AY557" i="22"/>
  <c r="AZ557" i="22" s="1"/>
  <c r="I557" i="35" s="1"/>
  <c r="AW557" i="22"/>
  <c r="E557" i="22"/>
  <c r="D557" i="22"/>
  <c r="C557" i="22"/>
  <c r="BD556" i="22"/>
  <c r="BA556" i="22"/>
  <c r="J556" i="35" s="1"/>
  <c r="P556" i="35" s="1"/>
  <c r="AY556" i="22"/>
  <c r="AZ556" i="22" s="1"/>
  <c r="I556" i="35" s="1"/>
  <c r="AW556" i="22"/>
  <c r="E556" i="22"/>
  <c r="D556" i="22"/>
  <c r="C556" i="22"/>
  <c r="BD555" i="22"/>
  <c r="BA555" i="22"/>
  <c r="J555" i="35" s="1"/>
  <c r="P555" i="35" s="1"/>
  <c r="AY555" i="22"/>
  <c r="AZ555" i="22" s="1"/>
  <c r="I555" i="35" s="1"/>
  <c r="AW555" i="22"/>
  <c r="E555" i="22"/>
  <c r="D555" i="22"/>
  <c r="C555" i="22"/>
  <c r="BD554" i="22"/>
  <c r="BA554" i="22"/>
  <c r="J554" i="35" s="1"/>
  <c r="P554" i="35" s="1"/>
  <c r="AY554" i="22"/>
  <c r="AZ554" i="22" s="1"/>
  <c r="I554" i="35" s="1"/>
  <c r="AW554" i="22"/>
  <c r="E554" i="22"/>
  <c r="D554" i="22"/>
  <c r="C554" i="22"/>
  <c r="BD553" i="22"/>
  <c r="BA553" i="22"/>
  <c r="J553" i="35" s="1"/>
  <c r="P553" i="35" s="1"/>
  <c r="AY553" i="22"/>
  <c r="AZ553" i="22" s="1"/>
  <c r="I553" i="35" s="1"/>
  <c r="AW553" i="22"/>
  <c r="E553" i="22"/>
  <c r="D553" i="22"/>
  <c r="C553" i="22"/>
  <c r="BD552" i="22"/>
  <c r="BA552" i="22"/>
  <c r="J552" i="35" s="1"/>
  <c r="P552" i="35" s="1"/>
  <c r="AY552" i="22"/>
  <c r="AZ552" i="22" s="1"/>
  <c r="I552" i="35" s="1"/>
  <c r="AW552" i="22"/>
  <c r="E552" i="22"/>
  <c r="D552" i="22"/>
  <c r="C552" i="22"/>
  <c r="BD551" i="22"/>
  <c r="BA551" i="22"/>
  <c r="J551" i="35" s="1"/>
  <c r="P551" i="35" s="1"/>
  <c r="AY551" i="22"/>
  <c r="AZ551" i="22" s="1"/>
  <c r="I551" i="35" s="1"/>
  <c r="AW551" i="22"/>
  <c r="E551" i="22"/>
  <c r="D551" i="22"/>
  <c r="C551" i="22"/>
  <c r="BD550" i="22"/>
  <c r="BD549" i="22"/>
  <c r="BD548" i="22"/>
  <c r="BD547" i="22"/>
  <c r="BD546" i="22"/>
  <c r="BD545" i="22"/>
  <c r="BD544" i="22"/>
  <c r="BD543" i="22"/>
  <c r="BD542" i="22"/>
  <c r="BD541" i="22"/>
  <c r="BD540" i="22"/>
  <c r="BA540" i="22"/>
  <c r="J540" i="35" s="1"/>
  <c r="P540" i="35" s="1"/>
  <c r="AZ540" i="22"/>
  <c r="I540" i="35" s="1"/>
  <c r="AY540" i="22"/>
  <c r="AX540" i="22"/>
  <c r="BH540" i="22" s="1"/>
  <c r="AW540" i="22"/>
  <c r="E540" i="22"/>
  <c r="D540" i="22"/>
  <c r="C540" i="22"/>
  <c r="BD539" i="22"/>
  <c r="BA539" i="22"/>
  <c r="J539" i="35" s="1"/>
  <c r="P539" i="35" s="1"/>
  <c r="AZ539" i="22"/>
  <c r="I539" i="35" s="1"/>
  <c r="AY539" i="22"/>
  <c r="AX539" i="22"/>
  <c r="BH539" i="22" s="1"/>
  <c r="AW539" i="22"/>
  <c r="E539" i="22"/>
  <c r="D539" i="22"/>
  <c r="C539" i="22"/>
  <c r="BD538" i="22"/>
  <c r="BA538" i="22"/>
  <c r="J538" i="35" s="1"/>
  <c r="P538" i="35" s="1"/>
  <c r="AZ538" i="22"/>
  <c r="I538" i="35" s="1"/>
  <c r="AY538" i="22"/>
  <c r="AX538" i="22"/>
  <c r="BH538" i="22" s="1"/>
  <c r="AW538" i="22"/>
  <c r="E538" i="22"/>
  <c r="D538" i="22"/>
  <c r="C538" i="22"/>
  <c r="BD537" i="22"/>
  <c r="BA537" i="22"/>
  <c r="J537" i="35" s="1"/>
  <c r="P537" i="35" s="1"/>
  <c r="AZ537" i="22"/>
  <c r="I537" i="35" s="1"/>
  <c r="AY537" i="22"/>
  <c r="AX537" i="22"/>
  <c r="BH537" i="22" s="1"/>
  <c r="AW537" i="22"/>
  <c r="E537" i="22"/>
  <c r="D537" i="22"/>
  <c r="C537" i="22"/>
  <c r="BD536" i="22"/>
  <c r="AX536" i="22" s="1"/>
  <c r="H536" i="35" s="1"/>
  <c r="BA536" i="22"/>
  <c r="J536" i="35" s="1"/>
  <c r="P536" i="35" s="1"/>
  <c r="AY536" i="22"/>
  <c r="AZ536" i="22" s="1"/>
  <c r="I536" i="35" s="1"/>
  <c r="AW536" i="22"/>
  <c r="E536" i="22"/>
  <c r="D536" i="22"/>
  <c r="C536" i="22"/>
  <c r="BD535" i="22"/>
  <c r="BA535" i="22"/>
  <c r="J535" i="35" s="1"/>
  <c r="P535" i="35" s="1"/>
  <c r="AY535" i="22"/>
  <c r="AZ535" i="22" s="1"/>
  <c r="I535" i="35" s="1"/>
  <c r="AW535" i="22"/>
  <c r="E535" i="22"/>
  <c r="D535" i="22"/>
  <c r="C535" i="22"/>
  <c r="BD534" i="22"/>
  <c r="BA534" i="22"/>
  <c r="J534" i="35" s="1"/>
  <c r="P534" i="35" s="1"/>
  <c r="AY534" i="22"/>
  <c r="AZ534" i="22" s="1"/>
  <c r="I534" i="35" s="1"/>
  <c r="AW534" i="22"/>
  <c r="E534" i="22"/>
  <c r="D534" i="22"/>
  <c r="C534" i="22"/>
  <c r="BD533" i="22"/>
  <c r="BA533" i="22"/>
  <c r="J533" i="35" s="1"/>
  <c r="P533" i="35" s="1"/>
  <c r="AY533" i="22"/>
  <c r="AZ533" i="22" s="1"/>
  <c r="I533" i="35" s="1"/>
  <c r="AW533" i="22"/>
  <c r="E533" i="22"/>
  <c r="D533" i="22"/>
  <c r="C533" i="22"/>
  <c r="BD532" i="22"/>
  <c r="BA532" i="22"/>
  <c r="J532" i="35" s="1"/>
  <c r="P532" i="35" s="1"/>
  <c r="AY532" i="22"/>
  <c r="AZ532" i="22" s="1"/>
  <c r="I532" i="35" s="1"/>
  <c r="AW532" i="22"/>
  <c r="E532" i="22"/>
  <c r="D532" i="22"/>
  <c r="C532" i="22"/>
  <c r="BD531" i="22"/>
  <c r="BA531" i="22"/>
  <c r="J531" i="35" s="1"/>
  <c r="P531" i="35" s="1"/>
  <c r="AY531" i="22"/>
  <c r="AZ531" i="22" s="1"/>
  <c r="I531" i="35" s="1"/>
  <c r="AW531" i="22"/>
  <c r="E531" i="22"/>
  <c r="D531" i="22"/>
  <c r="C531" i="22"/>
  <c r="BD530" i="22"/>
  <c r="BA530" i="22"/>
  <c r="J530" i="35" s="1"/>
  <c r="P530" i="35" s="1"/>
  <c r="AY530" i="22"/>
  <c r="AZ530" i="22" s="1"/>
  <c r="I530" i="35" s="1"/>
  <c r="AW530" i="22"/>
  <c r="E530" i="22"/>
  <c r="D530" i="22"/>
  <c r="C530" i="22"/>
  <c r="BD529" i="22"/>
  <c r="BA529" i="22"/>
  <c r="J529" i="35" s="1"/>
  <c r="P529" i="35" s="1"/>
  <c r="AY529" i="22"/>
  <c r="AZ529" i="22" s="1"/>
  <c r="I529" i="35" s="1"/>
  <c r="AW529" i="22"/>
  <c r="E529" i="22"/>
  <c r="D529" i="22"/>
  <c r="C529" i="22"/>
  <c r="BD528" i="22"/>
  <c r="BA528" i="22"/>
  <c r="J528" i="35" s="1"/>
  <c r="P528" i="35" s="1"/>
  <c r="AY528" i="22"/>
  <c r="AZ528" i="22" s="1"/>
  <c r="I528" i="35" s="1"/>
  <c r="AW528" i="22"/>
  <c r="E528" i="22"/>
  <c r="D528" i="22"/>
  <c r="C528" i="22"/>
  <c r="BD527" i="22"/>
  <c r="BA527" i="22"/>
  <c r="J527" i="35" s="1"/>
  <c r="P527" i="35" s="1"/>
  <c r="AY527" i="22"/>
  <c r="AZ527" i="22" s="1"/>
  <c r="I527" i="35" s="1"/>
  <c r="AW527" i="22"/>
  <c r="E527" i="22"/>
  <c r="D527" i="22"/>
  <c r="C527" i="22"/>
  <c r="BD526" i="22"/>
  <c r="BA526" i="22"/>
  <c r="J526" i="35" s="1"/>
  <c r="P526" i="35" s="1"/>
  <c r="AY526" i="22"/>
  <c r="AZ526" i="22" s="1"/>
  <c r="I526" i="35" s="1"/>
  <c r="AW526" i="22"/>
  <c r="E526" i="22"/>
  <c r="D526" i="22"/>
  <c r="C526" i="22"/>
  <c r="BD525" i="22"/>
  <c r="BA525" i="22"/>
  <c r="J525" i="35" s="1"/>
  <c r="P525" i="35" s="1"/>
  <c r="AY525" i="22"/>
  <c r="AZ525" i="22" s="1"/>
  <c r="I525" i="35" s="1"/>
  <c r="AW525" i="22"/>
  <c r="E525" i="22"/>
  <c r="D525" i="22"/>
  <c r="C525" i="22"/>
  <c r="BD524" i="22"/>
  <c r="BA524" i="22"/>
  <c r="J524" i="35" s="1"/>
  <c r="P524" i="35" s="1"/>
  <c r="AY524" i="22"/>
  <c r="AZ524" i="22" s="1"/>
  <c r="I524" i="35" s="1"/>
  <c r="AW524" i="22"/>
  <c r="E524" i="22"/>
  <c r="D524" i="22"/>
  <c r="C524" i="22"/>
  <c r="BD523" i="22"/>
  <c r="BA523" i="22"/>
  <c r="J523" i="35" s="1"/>
  <c r="P523" i="35" s="1"/>
  <c r="AY523" i="22"/>
  <c r="AZ523" i="22" s="1"/>
  <c r="I523" i="35" s="1"/>
  <c r="AW523" i="22"/>
  <c r="E523" i="22"/>
  <c r="D523" i="22"/>
  <c r="C523" i="22"/>
  <c r="BD522" i="22"/>
  <c r="BA522" i="22"/>
  <c r="J522" i="35" s="1"/>
  <c r="P522" i="35" s="1"/>
  <c r="AY522" i="22"/>
  <c r="AZ522" i="22" s="1"/>
  <c r="I522" i="35" s="1"/>
  <c r="AW522" i="22"/>
  <c r="E522" i="22"/>
  <c r="D522" i="22"/>
  <c r="C522" i="22"/>
  <c r="BD521" i="22"/>
  <c r="BA521" i="22"/>
  <c r="J521" i="35" s="1"/>
  <c r="P521" i="35" s="1"/>
  <c r="AY521" i="22"/>
  <c r="AZ521" i="22" s="1"/>
  <c r="I521" i="35" s="1"/>
  <c r="AW521" i="22"/>
  <c r="E521" i="22"/>
  <c r="D521" i="22"/>
  <c r="C521" i="22"/>
  <c r="BD520" i="22"/>
  <c r="BA520" i="22"/>
  <c r="J520" i="35" s="1"/>
  <c r="P520" i="35" s="1"/>
  <c r="AY520" i="22"/>
  <c r="AZ520" i="22" s="1"/>
  <c r="I520" i="35" s="1"/>
  <c r="AW520" i="22"/>
  <c r="E520" i="22"/>
  <c r="D520" i="22"/>
  <c r="C520" i="22"/>
  <c r="BD519" i="22"/>
  <c r="BA519" i="22"/>
  <c r="J519" i="35" s="1"/>
  <c r="P519" i="35" s="1"/>
  <c r="AY519" i="22"/>
  <c r="AZ519" i="22" s="1"/>
  <c r="I519" i="35" s="1"/>
  <c r="AW519" i="22"/>
  <c r="E519" i="22"/>
  <c r="D519" i="22"/>
  <c r="C519" i="22"/>
  <c r="BD518" i="22"/>
  <c r="BA518" i="22"/>
  <c r="J518" i="35" s="1"/>
  <c r="P518" i="35" s="1"/>
  <c r="AY518" i="22"/>
  <c r="AZ518" i="22" s="1"/>
  <c r="I518" i="35" s="1"/>
  <c r="AW518" i="22"/>
  <c r="E518" i="22"/>
  <c r="D518" i="22"/>
  <c r="C518" i="22"/>
  <c r="BD517" i="22"/>
  <c r="BA517" i="22"/>
  <c r="J517" i="35" s="1"/>
  <c r="P517" i="35" s="1"/>
  <c r="AY517" i="22"/>
  <c r="AZ517" i="22" s="1"/>
  <c r="I517" i="35" s="1"/>
  <c r="AW517" i="22"/>
  <c r="E517" i="22"/>
  <c r="D517" i="22"/>
  <c r="C517" i="22"/>
  <c r="BD516" i="22"/>
  <c r="BA516" i="22"/>
  <c r="J516" i="35" s="1"/>
  <c r="P516" i="35" s="1"/>
  <c r="AY516" i="22"/>
  <c r="AZ516" i="22" s="1"/>
  <c r="I516" i="35" s="1"/>
  <c r="AW516" i="22"/>
  <c r="E516" i="22"/>
  <c r="D516" i="22"/>
  <c r="C516" i="22"/>
  <c r="BD515" i="22"/>
  <c r="BA515" i="22"/>
  <c r="J515" i="35" s="1"/>
  <c r="P515" i="35" s="1"/>
  <c r="AY515" i="22"/>
  <c r="AZ515" i="22" s="1"/>
  <c r="I515" i="35" s="1"/>
  <c r="AW515" i="22"/>
  <c r="E515" i="22"/>
  <c r="D515" i="22"/>
  <c r="C515" i="22"/>
  <c r="BD514" i="22"/>
  <c r="BA514" i="22"/>
  <c r="J514" i="35" s="1"/>
  <c r="P514" i="35" s="1"/>
  <c r="AY514" i="22"/>
  <c r="AZ514" i="22" s="1"/>
  <c r="I514" i="35" s="1"/>
  <c r="AW514" i="22"/>
  <c r="E514" i="22"/>
  <c r="D514" i="22"/>
  <c r="C514" i="22"/>
  <c r="BD513" i="22"/>
  <c r="BA513" i="22"/>
  <c r="J513" i="35" s="1"/>
  <c r="P513" i="35" s="1"/>
  <c r="AY513" i="22"/>
  <c r="AZ513" i="22" s="1"/>
  <c r="I513" i="35" s="1"/>
  <c r="AW513" i="22"/>
  <c r="E513" i="22"/>
  <c r="D513" i="22"/>
  <c r="C513" i="22"/>
  <c r="BD512" i="22"/>
  <c r="BA512" i="22"/>
  <c r="J512" i="35" s="1"/>
  <c r="P512" i="35" s="1"/>
  <c r="AY512" i="22"/>
  <c r="AZ512" i="22" s="1"/>
  <c r="I512" i="35" s="1"/>
  <c r="AW512" i="22"/>
  <c r="E512" i="22"/>
  <c r="D512" i="22"/>
  <c r="C512" i="22"/>
  <c r="BD511" i="22"/>
  <c r="BA511" i="22"/>
  <c r="J511" i="35" s="1"/>
  <c r="P511" i="35" s="1"/>
  <c r="AY511" i="22"/>
  <c r="AZ511" i="22" s="1"/>
  <c r="I511" i="35" s="1"/>
  <c r="AW511" i="22"/>
  <c r="E511" i="22"/>
  <c r="D511" i="22"/>
  <c r="C511" i="22"/>
  <c r="BD510" i="22"/>
  <c r="BA510" i="22"/>
  <c r="J510" i="35" s="1"/>
  <c r="P510" i="35" s="1"/>
  <c r="AY510" i="22"/>
  <c r="AZ510" i="22" s="1"/>
  <c r="I510" i="35" s="1"/>
  <c r="AW510" i="22"/>
  <c r="E510" i="22"/>
  <c r="D510" i="22"/>
  <c r="C510" i="22"/>
  <c r="BD509" i="22"/>
  <c r="BA509" i="22"/>
  <c r="J509" i="35" s="1"/>
  <c r="P509" i="35" s="1"/>
  <c r="AY509" i="22"/>
  <c r="AZ509" i="22" s="1"/>
  <c r="I509" i="35" s="1"/>
  <c r="AW509" i="22"/>
  <c r="E509" i="22"/>
  <c r="D509" i="22"/>
  <c r="C509" i="22"/>
  <c r="BD508" i="22"/>
  <c r="BA508" i="22"/>
  <c r="J508" i="35" s="1"/>
  <c r="P508" i="35" s="1"/>
  <c r="AY508" i="22"/>
  <c r="AZ508" i="22" s="1"/>
  <c r="I508" i="35" s="1"/>
  <c r="AW508" i="22"/>
  <c r="E508" i="22"/>
  <c r="D508" i="22"/>
  <c r="C508" i="22"/>
  <c r="BD507" i="22"/>
  <c r="BA507" i="22"/>
  <c r="J507" i="35" s="1"/>
  <c r="P507" i="35" s="1"/>
  <c r="AY507" i="22"/>
  <c r="AZ507" i="22" s="1"/>
  <c r="I507" i="35" s="1"/>
  <c r="AW507" i="22"/>
  <c r="E507" i="22"/>
  <c r="D507" i="22"/>
  <c r="C507" i="22"/>
  <c r="BD506" i="22"/>
  <c r="BA506" i="22"/>
  <c r="J506" i="35" s="1"/>
  <c r="P506" i="35" s="1"/>
  <c r="AY506" i="22"/>
  <c r="AZ506" i="22" s="1"/>
  <c r="I506" i="35" s="1"/>
  <c r="AW506" i="22"/>
  <c r="E506" i="22"/>
  <c r="D506" i="22"/>
  <c r="C506" i="22"/>
  <c r="BD505" i="22"/>
  <c r="BD504" i="22"/>
  <c r="BD503" i="22"/>
  <c r="BD502" i="22"/>
  <c r="BD501" i="22"/>
  <c r="BD500" i="22"/>
  <c r="BD499" i="22"/>
  <c r="BD498" i="22"/>
  <c r="BD497" i="22"/>
  <c r="BD496" i="22"/>
  <c r="BD495" i="22"/>
  <c r="BA495" i="22"/>
  <c r="J495" i="35" s="1"/>
  <c r="P495" i="35" s="1"/>
  <c r="AZ495" i="22"/>
  <c r="I495" i="35" s="1"/>
  <c r="AY495" i="22"/>
  <c r="AX495" i="22"/>
  <c r="BH495" i="22" s="1"/>
  <c r="AW495" i="22"/>
  <c r="E495" i="22"/>
  <c r="D495" i="22"/>
  <c r="C495" i="22"/>
  <c r="BD494" i="22"/>
  <c r="BA494" i="22"/>
  <c r="J494" i="35" s="1"/>
  <c r="P494" i="35" s="1"/>
  <c r="AZ494" i="22"/>
  <c r="I494" i="35" s="1"/>
  <c r="AY494" i="22"/>
  <c r="AX494" i="22"/>
  <c r="BH494" i="22" s="1"/>
  <c r="AW494" i="22"/>
  <c r="E494" i="22"/>
  <c r="D494" i="22"/>
  <c r="C494" i="22"/>
  <c r="BD493" i="22"/>
  <c r="BA493" i="22"/>
  <c r="J493" i="35" s="1"/>
  <c r="P493" i="35" s="1"/>
  <c r="AZ493" i="22"/>
  <c r="I493" i="35" s="1"/>
  <c r="AY493" i="22"/>
  <c r="AX493" i="22"/>
  <c r="BH493" i="22" s="1"/>
  <c r="AW493" i="22"/>
  <c r="E493" i="22"/>
  <c r="D493" i="22"/>
  <c r="C493" i="22"/>
  <c r="BD492" i="22"/>
  <c r="BA492" i="22"/>
  <c r="J492" i="35" s="1"/>
  <c r="P492" i="35" s="1"/>
  <c r="AZ492" i="22"/>
  <c r="I492" i="35" s="1"/>
  <c r="AY492" i="22"/>
  <c r="AX492" i="22"/>
  <c r="BH492" i="22" s="1"/>
  <c r="AW492" i="22"/>
  <c r="E492" i="22"/>
  <c r="D492" i="22"/>
  <c r="C492" i="22"/>
  <c r="BD491" i="22"/>
  <c r="BA491" i="22"/>
  <c r="J491" i="35" s="1"/>
  <c r="P491" i="35" s="1"/>
  <c r="AY491" i="22"/>
  <c r="AZ491" i="22" s="1"/>
  <c r="I491" i="35" s="1"/>
  <c r="AW491" i="22"/>
  <c r="E491" i="22"/>
  <c r="D491" i="22"/>
  <c r="C491" i="22"/>
  <c r="BD490" i="22"/>
  <c r="BA490" i="22"/>
  <c r="J490" i="35" s="1"/>
  <c r="P490" i="35" s="1"/>
  <c r="AY490" i="22"/>
  <c r="AZ490" i="22" s="1"/>
  <c r="I490" i="35" s="1"/>
  <c r="AW490" i="22"/>
  <c r="E490" i="22"/>
  <c r="D490" i="22"/>
  <c r="C490" i="22"/>
  <c r="BD489" i="22"/>
  <c r="BA489" i="22"/>
  <c r="J489" i="35" s="1"/>
  <c r="P489" i="35" s="1"/>
  <c r="AY489" i="22"/>
  <c r="AZ489" i="22" s="1"/>
  <c r="I489" i="35" s="1"/>
  <c r="AW489" i="22"/>
  <c r="E489" i="22"/>
  <c r="D489" i="22"/>
  <c r="C489" i="22"/>
  <c r="BD488" i="22"/>
  <c r="BA488" i="22"/>
  <c r="J488" i="35" s="1"/>
  <c r="P488" i="35" s="1"/>
  <c r="AY488" i="22"/>
  <c r="AZ488" i="22" s="1"/>
  <c r="AW488" i="22"/>
  <c r="E488" i="22"/>
  <c r="D488" i="22"/>
  <c r="C488" i="22"/>
  <c r="BD487" i="22"/>
  <c r="BA487" i="22"/>
  <c r="J487" i="35" s="1"/>
  <c r="P487" i="35" s="1"/>
  <c r="AY487" i="22"/>
  <c r="AZ487" i="22" s="1"/>
  <c r="I487" i="35" s="1"/>
  <c r="AW487" i="22"/>
  <c r="E487" i="22"/>
  <c r="D487" i="22"/>
  <c r="C487" i="22"/>
  <c r="BD486" i="22"/>
  <c r="BA486" i="22"/>
  <c r="J486" i="35" s="1"/>
  <c r="P486" i="35" s="1"/>
  <c r="AY486" i="22"/>
  <c r="AZ486" i="22" s="1"/>
  <c r="I486" i="35" s="1"/>
  <c r="AW486" i="22"/>
  <c r="E486" i="22"/>
  <c r="D486" i="22"/>
  <c r="C486" i="22"/>
  <c r="BD485" i="22"/>
  <c r="BA485" i="22"/>
  <c r="J485" i="35" s="1"/>
  <c r="P485" i="35" s="1"/>
  <c r="AY485" i="22"/>
  <c r="AZ485" i="22" s="1"/>
  <c r="I485" i="35" s="1"/>
  <c r="AW485" i="22"/>
  <c r="E485" i="22"/>
  <c r="D485" i="22"/>
  <c r="C485" i="22"/>
  <c r="BD484" i="22"/>
  <c r="BA484" i="22"/>
  <c r="J484" i="35" s="1"/>
  <c r="P484" i="35" s="1"/>
  <c r="AY484" i="22"/>
  <c r="AZ484" i="22" s="1"/>
  <c r="I484" i="35" s="1"/>
  <c r="AW484" i="22"/>
  <c r="E484" i="22"/>
  <c r="D484" i="22"/>
  <c r="C484" i="22"/>
  <c r="BD483" i="22"/>
  <c r="BA483" i="22"/>
  <c r="J483" i="35" s="1"/>
  <c r="P483" i="35" s="1"/>
  <c r="AY483" i="22"/>
  <c r="AZ483" i="22" s="1"/>
  <c r="I483" i="35" s="1"/>
  <c r="AW483" i="22"/>
  <c r="E483" i="22"/>
  <c r="D483" i="22"/>
  <c r="C483" i="22"/>
  <c r="BD482" i="22"/>
  <c r="BA482" i="22"/>
  <c r="J482" i="35" s="1"/>
  <c r="P482" i="35" s="1"/>
  <c r="AY482" i="22"/>
  <c r="AZ482" i="22" s="1"/>
  <c r="I482" i="35" s="1"/>
  <c r="AW482" i="22"/>
  <c r="E482" i="22"/>
  <c r="D482" i="22"/>
  <c r="C482" i="22"/>
  <c r="BD481" i="22"/>
  <c r="BA481" i="22"/>
  <c r="J481" i="35" s="1"/>
  <c r="P481" i="35" s="1"/>
  <c r="AY481" i="22"/>
  <c r="AZ481" i="22" s="1"/>
  <c r="I481" i="35" s="1"/>
  <c r="AW481" i="22"/>
  <c r="E481" i="22"/>
  <c r="D481" i="22"/>
  <c r="C481" i="22"/>
  <c r="BD480" i="22"/>
  <c r="BA480" i="22"/>
  <c r="J480" i="35" s="1"/>
  <c r="P480" i="35" s="1"/>
  <c r="AY480" i="22"/>
  <c r="AZ480" i="22" s="1"/>
  <c r="I480" i="35" s="1"/>
  <c r="AW480" i="22"/>
  <c r="E480" i="22"/>
  <c r="D480" i="22"/>
  <c r="C480" i="22"/>
  <c r="BD479" i="22"/>
  <c r="BA479" i="22"/>
  <c r="J479" i="35" s="1"/>
  <c r="P479" i="35" s="1"/>
  <c r="AY479" i="22"/>
  <c r="AZ479" i="22" s="1"/>
  <c r="I479" i="35" s="1"/>
  <c r="AW479" i="22"/>
  <c r="E479" i="22"/>
  <c r="D479" i="22"/>
  <c r="C479" i="22"/>
  <c r="BD478" i="22"/>
  <c r="BA478" i="22"/>
  <c r="J478" i="35" s="1"/>
  <c r="P478" i="35" s="1"/>
  <c r="AY478" i="22"/>
  <c r="AZ478" i="22" s="1"/>
  <c r="I478" i="35" s="1"/>
  <c r="AW478" i="22"/>
  <c r="E478" i="22"/>
  <c r="D478" i="22"/>
  <c r="C478" i="22"/>
  <c r="BD477" i="22"/>
  <c r="BA477" i="22"/>
  <c r="J477" i="35" s="1"/>
  <c r="P477" i="35" s="1"/>
  <c r="AY477" i="22"/>
  <c r="AZ477" i="22" s="1"/>
  <c r="I477" i="35" s="1"/>
  <c r="AW477" i="22"/>
  <c r="E477" i="22"/>
  <c r="D477" i="22"/>
  <c r="C477" i="22"/>
  <c r="BD476" i="22"/>
  <c r="BA476" i="22"/>
  <c r="J476" i="35" s="1"/>
  <c r="P476" i="35" s="1"/>
  <c r="AY476" i="22"/>
  <c r="AZ476" i="22" s="1"/>
  <c r="I476" i="35" s="1"/>
  <c r="AW476" i="22"/>
  <c r="E476" i="22"/>
  <c r="D476" i="22"/>
  <c r="C476" i="22"/>
  <c r="BD475" i="22"/>
  <c r="BA475" i="22"/>
  <c r="J475" i="35" s="1"/>
  <c r="P475" i="35" s="1"/>
  <c r="AY475" i="22"/>
  <c r="AZ475" i="22" s="1"/>
  <c r="I475" i="35" s="1"/>
  <c r="AW475" i="22"/>
  <c r="E475" i="22"/>
  <c r="D475" i="22"/>
  <c r="C475" i="22"/>
  <c r="BD474" i="22"/>
  <c r="BA474" i="22"/>
  <c r="J474" i="35" s="1"/>
  <c r="P474" i="35" s="1"/>
  <c r="AY474" i="22"/>
  <c r="AZ474" i="22" s="1"/>
  <c r="I474" i="35" s="1"/>
  <c r="AW474" i="22"/>
  <c r="E474" i="22"/>
  <c r="D474" i="22"/>
  <c r="C474" i="22"/>
  <c r="BD473" i="22"/>
  <c r="BA473" i="22"/>
  <c r="J473" i="35" s="1"/>
  <c r="P473" i="35" s="1"/>
  <c r="AY473" i="22"/>
  <c r="AZ473" i="22" s="1"/>
  <c r="I473" i="35" s="1"/>
  <c r="AW473" i="22"/>
  <c r="E473" i="22"/>
  <c r="D473" i="22"/>
  <c r="C473" i="22"/>
  <c r="BD472" i="22"/>
  <c r="BA472" i="22"/>
  <c r="J472" i="35" s="1"/>
  <c r="P472" i="35" s="1"/>
  <c r="AY472" i="22"/>
  <c r="AZ472" i="22" s="1"/>
  <c r="I472" i="35" s="1"/>
  <c r="AW472" i="22"/>
  <c r="E472" i="22"/>
  <c r="D472" i="22"/>
  <c r="C472" i="22"/>
  <c r="BD471" i="22"/>
  <c r="BA471" i="22"/>
  <c r="J471" i="35" s="1"/>
  <c r="P471" i="35" s="1"/>
  <c r="AY471" i="22"/>
  <c r="AZ471" i="22" s="1"/>
  <c r="I471" i="35" s="1"/>
  <c r="AW471" i="22"/>
  <c r="E471" i="22"/>
  <c r="D471" i="22"/>
  <c r="C471" i="22"/>
  <c r="BA470" i="22"/>
  <c r="J470" i="35" s="1"/>
  <c r="P470" i="35" s="1"/>
  <c r="AY470" i="22"/>
  <c r="AZ470" i="22" s="1"/>
  <c r="I470" i="35" s="1"/>
  <c r="AW470" i="22"/>
  <c r="BD470" i="22" s="1"/>
  <c r="E470" i="22"/>
  <c r="D470" i="22"/>
  <c r="C470" i="22"/>
  <c r="BD469" i="22"/>
  <c r="BA469" i="22"/>
  <c r="J469" i="35" s="1"/>
  <c r="P469" i="35" s="1"/>
  <c r="AY469" i="22"/>
  <c r="AZ469" i="22" s="1"/>
  <c r="I469" i="35" s="1"/>
  <c r="AW469" i="22"/>
  <c r="E469" i="22"/>
  <c r="D469" i="22"/>
  <c r="C469" i="22"/>
  <c r="BD468" i="22"/>
  <c r="BA468" i="22"/>
  <c r="J468" i="35" s="1"/>
  <c r="P468" i="35" s="1"/>
  <c r="AY468" i="22"/>
  <c r="AZ468" i="22" s="1"/>
  <c r="I468" i="35" s="1"/>
  <c r="AW468" i="22"/>
  <c r="E468" i="22"/>
  <c r="D468" i="22"/>
  <c r="C468" i="22"/>
  <c r="BD467" i="22"/>
  <c r="BA467" i="22"/>
  <c r="J467" i="35" s="1"/>
  <c r="P467" i="35" s="1"/>
  <c r="AY467" i="22"/>
  <c r="AZ467" i="22" s="1"/>
  <c r="I467" i="35" s="1"/>
  <c r="AW467" i="22"/>
  <c r="E467" i="22"/>
  <c r="D467" i="22"/>
  <c r="C467" i="22"/>
  <c r="BD466" i="22"/>
  <c r="BA466" i="22"/>
  <c r="J466" i="35" s="1"/>
  <c r="P466" i="35" s="1"/>
  <c r="AY466" i="22"/>
  <c r="AZ466" i="22" s="1"/>
  <c r="I466" i="35" s="1"/>
  <c r="AW466" i="22"/>
  <c r="E466" i="22"/>
  <c r="D466" i="22"/>
  <c r="C466" i="22"/>
  <c r="BD465" i="22"/>
  <c r="BA465" i="22"/>
  <c r="J465" i="35" s="1"/>
  <c r="P465" i="35" s="1"/>
  <c r="AY465" i="22"/>
  <c r="AZ465" i="22" s="1"/>
  <c r="I465" i="35" s="1"/>
  <c r="AW465" i="22"/>
  <c r="E465" i="22"/>
  <c r="D465" i="22"/>
  <c r="C465" i="22"/>
  <c r="BD464" i="22"/>
  <c r="BA464" i="22"/>
  <c r="J464" i="35" s="1"/>
  <c r="P464" i="35" s="1"/>
  <c r="AY464" i="22"/>
  <c r="AZ464" i="22" s="1"/>
  <c r="I464" i="35" s="1"/>
  <c r="AW464" i="22"/>
  <c r="E464" i="22"/>
  <c r="D464" i="22"/>
  <c r="C464" i="22"/>
  <c r="BD463" i="22"/>
  <c r="BA463" i="22"/>
  <c r="J463" i="35" s="1"/>
  <c r="P463" i="35" s="1"/>
  <c r="AY463" i="22"/>
  <c r="AZ463" i="22" s="1"/>
  <c r="I463" i="35" s="1"/>
  <c r="AW463" i="22"/>
  <c r="E463" i="22"/>
  <c r="D463" i="22"/>
  <c r="C463" i="22"/>
  <c r="BD462" i="22"/>
  <c r="BA462" i="22"/>
  <c r="J462" i="35" s="1"/>
  <c r="P462" i="35" s="1"/>
  <c r="AY462" i="22"/>
  <c r="AZ462" i="22" s="1"/>
  <c r="I462" i="35" s="1"/>
  <c r="AW462" i="22"/>
  <c r="E462" i="22"/>
  <c r="D462" i="22"/>
  <c r="C462" i="22"/>
  <c r="BD461" i="22"/>
  <c r="BA461" i="22"/>
  <c r="J461" i="35" s="1"/>
  <c r="P461" i="35" s="1"/>
  <c r="AY461" i="22"/>
  <c r="AZ461" i="22" s="1"/>
  <c r="I461" i="35" s="1"/>
  <c r="AW461" i="22"/>
  <c r="E461" i="22"/>
  <c r="D461" i="22"/>
  <c r="C461" i="22"/>
  <c r="BD460" i="22"/>
  <c r="BD459" i="22"/>
  <c r="BD458" i="22"/>
  <c r="BD457" i="22"/>
  <c r="BD456" i="22"/>
  <c r="BD455" i="22"/>
  <c r="BD454" i="22"/>
  <c r="BD453" i="22"/>
  <c r="BD452" i="22"/>
  <c r="BD451" i="22"/>
  <c r="BD450" i="22"/>
  <c r="BA450" i="22"/>
  <c r="J450" i="35" s="1"/>
  <c r="P450" i="35" s="1"/>
  <c r="AZ450" i="22"/>
  <c r="I450" i="35" s="1"/>
  <c r="AY450" i="22"/>
  <c r="AX450" i="22"/>
  <c r="BH450" i="22" s="1"/>
  <c r="AW450" i="22"/>
  <c r="E450" i="22"/>
  <c r="D450" i="22"/>
  <c r="C450" i="22"/>
  <c r="BD449" i="22"/>
  <c r="BA449" i="22"/>
  <c r="J449" i="35" s="1"/>
  <c r="P449" i="35" s="1"/>
  <c r="AZ449" i="22"/>
  <c r="I449" i="35" s="1"/>
  <c r="AY449" i="22"/>
  <c r="AX449" i="22"/>
  <c r="BH449" i="22" s="1"/>
  <c r="AW449" i="22"/>
  <c r="E449" i="22"/>
  <c r="D449" i="22"/>
  <c r="C449" i="22"/>
  <c r="BD448" i="22"/>
  <c r="BA448" i="22"/>
  <c r="J448" i="35" s="1"/>
  <c r="P448" i="35" s="1"/>
  <c r="AZ448" i="22"/>
  <c r="I448" i="35" s="1"/>
  <c r="AY448" i="22"/>
  <c r="AX448" i="22"/>
  <c r="BH448" i="22" s="1"/>
  <c r="AW448" i="22"/>
  <c r="E448" i="22"/>
  <c r="D448" i="22"/>
  <c r="C448" i="22"/>
  <c r="BD447" i="22"/>
  <c r="BA447" i="22"/>
  <c r="J447" i="35" s="1"/>
  <c r="P447" i="35" s="1"/>
  <c r="AZ447" i="22"/>
  <c r="I447" i="35" s="1"/>
  <c r="AY447" i="22"/>
  <c r="AX447" i="22"/>
  <c r="BH447" i="22" s="1"/>
  <c r="AW447" i="22"/>
  <c r="E447" i="22"/>
  <c r="D447" i="22"/>
  <c r="C447" i="22"/>
  <c r="BD446" i="22"/>
  <c r="BA446" i="22"/>
  <c r="J446" i="35" s="1"/>
  <c r="P446" i="35" s="1"/>
  <c r="AY446" i="22"/>
  <c r="AZ446" i="22" s="1"/>
  <c r="I446" i="35" s="1"/>
  <c r="AW446" i="22"/>
  <c r="E446" i="22"/>
  <c r="D446" i="22"/>
  <c r="C446" i="22"/>
  <c r="BD445" i="22"/>
  <c r="BA445" i="22"/>
  <c r="J445" i="35" s="1"/>
  <c r="P445" i="35" s="1"/>
  <c r="AY445" i="22"/>
  <c r="AZ445" i="22" s="1"/>
  <c r="I445" i="35" s="1"/>
  <c r="AW445" i="22"/>
  <c r="E445" i="22"/>
  <c r="D445" i="22"/>
  <c r="C445" i="22"/>
  <c r="BD444" i="22"/>
  <c r="BA444" i="22"/>
  <c r="J444" i="35" s="1"/>
  <c r="P444" i="35" s="1"/>
  <c r="AY444" i="22"/>
  <c r="AZ444" i="22" s="1"/>
  <c r="I444" i="35" s="1"/>
  <c r="AW444" i="22"/>
  <c r="E444" i="22"/>
  <c r="D444" i="22"/>
  <c r="C444" i="22"/>
  <c r="BA443" i="22"/>
  <c r="J443" i="35" s="1"/>
  <c r="P443" i="35" s="1"/>
  <c r="AY443" i="22"/>
  <c r="AZ443" i="22" s="1"/>
  <c r="I443" i="35" s="1"/>
  <c r="AW443" i="22"/>
  <c r="BD443" i="22" s="1"/>
  <c r="E443" i="22"/>
  <c r="D443" i="22"/>
  <c r="C443" i="22"/>
  <c r="BD442" i="22"/>
  <c r="BA442" i="22"/>
  <c r="J442" i="35" s="1"/>
  <c r="P442" i="35" s="1"/>
  <c r="AY442" i="22"/>
  <c r="AZ442" i="22" s="1"/>
  <c r="I442" i="35" s="1"/>
  <c r="AW442" i="22"/>
  <c r="E442" i="22"/>
  <c r="D442" i="22"/>
  <c r="C442" i="22"/>
  <c r="BD441" i="22"/>
  <c r="BA441" i="22"/>
  <c r="J441" i="35" s="1"/>
  <c r="P441" i="35" s="1"/>
  <c r="AY441" i="22"/>
  <c r="AZ441" i="22" s="1"/>
  <c r="I441" i="35" s="1"/>
  <c r="AW441" i="22"/>
  <c r="E441" i="22"/>
  <c r="D441" i="22"/>
  <c r="C441" i="22"/>
  <c r="BD440" i="22"/>
  <c r="BA440" i="22"/>
  <c r="J440" i="35" s="1"/>
  <c r="P440" i="35" s="1"/>
  <c r="AY440" i="22"/>
  <c r="AZ440" i="22" s="1"/>
  <c r="I440" i="35" s="1"/>
  <c r="AW440" i="22"/>
  <c r="E440" i="22"/>
  <c r="D440" i="22"/>
  <c r="C440" i="22"/>
  <c r="BD439" i="22"/>
  <c r="BA439" i="22"/>
  <c r="J439" i="35" s="1"/>
  <c r="P439" i="35" s="1"/>
  <c r="AY439" i="22"/>
  <c r="AZ439" i="22" s="1"/>
  <c r="I439" i="35" s="1"/>
  <c r="AW439" i="22"/>
  <c r="E439" i="22"/>
  <c r="D439" i="22"/>
  <c r="C439" i="22"/>
  <c r="BD438" i="22"/>
  <c r="BA438" i="22"/>
  <c r="J438" i="35" s="1"/>
  <c r="P438" i="35" s="1"/>
  <c r="AY438" i="22"/>
  <c r="AZ438" i="22" s="1"/>
  <c r="I438" i="35" s="1"/>
  <c r="AW438" i="22"/>
  <c r="E438" i="22"/>
  <c r="D438" i="22"/>
  <c r="C438" i="22"/>
  <c r="BD437" i="22"/>
  <c r="BA437" i="22"/>
  <c r="J437" i="35" s="1"/>
  <c r="P437" i="35" s="1"/>
  <c r="AY437" i="22"/>
  <c r="AZ437" i="22" s="1"/>
  <c r="I437" i="35" s="1"/>
  <c r="AW437" i="22"/>
  <c r="E437" i="22"/>
  <c r="D437" i="22"/>
  <c r="C437" i="22"/>
  <c r="BA436" i="22"/>
  <c r="J436" i="35" s="1"/>
  <c r="P436" i="35" s="1"/>
  <c r="AY436" i="22"/>
  <c r="AZ436" i="22" s="1"/>
  <c r="I436" i="35" s="1"/>
  <c r="AW436" i="22"/>
  <c r="BD436" i="22" s="1"/>
  <c r="E436" i="22"/>
  <c r="D436" i="22"/>
  <c r="C436" i="22"/>
  <c r="BD435" i="22"/>
  <c r="BA435" i="22"/>
  <c r="J435" i="35" s="1"/>
  <c r="P435" i="35" s="1"/>
  <c r="AY435" i="22"/>
  <c r="AZ435" i="22" s="1"/>
  <c r="I435" i="35" s="1"/>
  <c r="AW435" i="22"/>
  <c r="E435" i="22"/>
  <c r="D435" i="22"/>
  <c r="C435" i="22"/>
  <c r="BD434" i="22"/>
  <c r="BA434" i="22"/>
  <c r="J434" i="35" s="1"/>
  <c r="P434" i="35" s="1"/>
  <c r="AY434" i="22"/>
  <c r="AZ434" i="22" s="1"/>
  <c r="I434" i="35" s="1"/>
  <c r="AW434" i="22"/>
  <c r="E434" i="22"/>
  <c r="D434" i="22"/>
  <c r="C434" i="22"/>
  <c r="BD433" i="22"/>
  <c r="BA433" i="22"/>
  <c r="J433" i="35" s="1"/>
  <c r="P433" i="35" s="1"/>
  <c r="AY433" i="22"/>
  <c r="AZ433" i="22" s="1"/>
  <c r="I433" i="35" s="1"/>
  <c r="AW433" i="22"/>
  <c r="E433" i="22"/>
  <c r="D433" i="22"/>
  <c r="C433" i="22"/>
  <c r="BD432" i="22"/>
  <c r="BA432" i="22"/>
  <c r="J432" i="35" s="1"/>
  <c r="P432" i="35" s="1"/>
  <c r="AY432" i="22"/>
  <c r="AZ432" i="22" s="1"/>
  <c r="I432" i="35" s="1"/>
  <c r="AW432" i="22"/>
  <c r="E432" i="22"/>
  <c r="D432" i="22"/>
  <c r="C432" i="22"/>
  <c r="BA431" i="22"/>
  <c r="J431" i="35" s="1"/>
  <c r="P431" i="35" s="1"/>
  <c r="AY431" i="22"/>
  <c r="AZ431" i="22" s="1"/>
  <c r="I431" i="35" s="1"/>
  <c r="AW431" i="22"/>
  <c r="BD431" i="22" s="1"/>
  <c r="E431" i="22"/>
  <c r="D431" i="22"/>
  <c r="C431" i="22"/>
  <c r="BD430" i="22"/>
  <c r="BA430" i="22"/>
  <c r="J430" i="35" s="1"/>
  <c r="P430" i="35" s="1"/>
  <c r="AY430" i="22"/>
  <c r="AZ430" i="22" s="1"/>
  <c r="I430" i="35" s="1"/>
  <c r="AW430" i="22"/>
  <c r="E430" i="22"/>
  <c r="D430" i="22"/>
  <c r="C430" i="22"/>
  <c r="BD429" i="22"/>
  <c r="BA429" i="22"/>
  <c r="J429" i="35" s="1"/>
  <c r="P429" i="35" s="1"/>
  <c r="AY429" i="22"/>
  <c r="AZ429" i="22" s="1"/>
  <c r="I429" i="35" s="1"/>
  <c r="AW429" i="22"/>
  <c r="E429" i="22"/>
  <c r="D429" i="22"/>
  <c r="C429" i="22"/>
  <c r="BD428" i="22"/>
  <c r="BA428" i="22"/>
  <c r="J428" i="35" s="1"/>
  <c r="P428" i="35" s="1"/>
  <c r="AY428" i="22"/>
  <c r="AZ428" i="22" s="1"/>
  <c r="I428" i="35" s="1"/>
  <c r="AW428" i="22"/>
  <c r="E428" i="22"/>
  <c r="D428" i="22"/>
  <c r="C428" i="22"/>
  <c r="BD427" i="22"/>
  <c r="BA427" i="22"/>
  <c r="J427" i="35" s="1"/>
  <c r="P427" i="35" s="1"/>
  <c r="AY427" i="22"/>
  <c r="AZ427" i="22" s="1"/>
  <c r="I427" i="35" s="1"/>
  <c r="AW427" i="22"/>
  <c r="E427" i="22"/>
  <c r="D427" i="22"/>
  <c r="C427" i="22"/>
  <c r="BD426" i="22"/>
  <c r="BA426" i="22"/>
  <c r="J426" i="35" s="1"/>
  <c r="P426" i="35" s="1"/>
  <c r="AY426" i="22"/>
  <c r="AZ426" i="22" s="1"/>
  <c r="I426" i="35" s="1"/>
  <c r="AW426" i="22"/>
  <c r="E426" i="22"/>
  <c r="D426" i="22"/>
  <c r="C426" i="22"/>
  <c r="BA425" i="22"/>
  <c r="J425" i="35" s="1"/>
  <c r="P425" i="35" s="1"/>
  <c r="AY425" i="22"/>
  <c r="AZ425" i="22" s="1"/>
  <c r="I425" i="35" s="1"/>
  <c r="AW425" i="22"/>
  <c r="BD425" i="22" s="1"/>
  <c r="E425" i="22"/>
  <c r="D425" i="22"/>
  <c r="C425" i="22"/>
  <c r="BA424" i="22"/>
  <c r="J424" i="35" s="1"/>
  <c r="P424" i="35" s="1"/>
  <c r="AY424" i="22"/>
  <c r="AZ424" i="22" s="1"/>
  <c r="I424" i="35" s="1"/>
  <c r="AW424" i="22"/>
  <c r="BD424" i="22" s="1"/>
  <c r="E424" i="22"/>
  <c r="D424" i="22"/>
  <c r="C424" i="22"/>
  <c r="BD423" i="22"/>
  <c r="BA423" i="22"/>
  <c r="J423" i="35" s="1"/>
  <c r="P423" i="35" s="1"/>
  <c r="AY423" i="22"/>
  <c r="AZ423" i="22" s="1"/>
  <c r="I423" i="35" s="1"/>
  <c r="AW423" i="22"/>
  <c r="E423" i="22"/>
  <c r="D423" i="22"/>
  <c r="C423" i="22"/>
  <c r="BD422" i="22"/>
  <c r="BA422" i="22"/>
  <c r="J422" i="35" s="1"/>
  <c r="P422" i="35" s="1"/>
  <c r="AY422" i="22"/>
  <c r="AZ422" i="22" s="1"/>
  <c r="I422" i="35" s="1"/>
  <c r="AW422" i="22"/>
  <c r="E422" i="22"/>
  <c r="D422" i="22"/>
  <c r="C422" i="22"/>
  <c r="BD421" i="22"/>
  <c r="BA421" i="22"/>
  <c r="J421" i="35" s="1"/>
  <c r="P421" i="35" s="1"/>
  <c r="AY421" i="22"/>
  <c r="AZ421" i="22" s="1"/>
  <c r="I421" i="35" s="1"/>
  <c r="AW421" i="22"/>
  <c r="E421" i="22"/>
  <c r="D421" i="22"/>
  <c r="C421" i="22"/>
  <c r="BD420" i="22"/>
  <c r="BA420" i="22"/>
  <c r="J420" i="35" s="1"/>
  <c r="P420" i="35" s="1"/>
  <c r="AY420" i="22"/>
  <c r="AZ420" i="22" s="1"/>
  <c r="I420" i="35" s="1"/>
  <c r="AW420" i="22"/>
  <c r="E420" i="22"/>
  <c r="D420" i="22"/>
  <c r="C420" i="22"/>
  <c r="BA419" i="22"/>
  <c r="J419" i="35" s="1"/>
  <c r="P419" i="35" s="1"/>
  <c r="AY419" i="22"/>
  <c r="AZ419" i="22" s="1"/>
  <c r="I419" i="35" s="1"/>
  <c r="AW419" i="22"/>
  <c r="BD419" i="22" s="1"/>
  <c r="E419" i="22"/>
  <c r="D419" i="22"/>
  <c r="C419" i="22"/>
  <c r="BD418" i="22"/>
  <c r="BA418" i="22"/>
  <c r="J418" i="35" s="1"/>
  <c r="P418" i="35" s="1"/>
  <c r="AY418" i="22"/>
  <c r="AZ418" i="22" s="1"/>
  <c r="I418" i="35" s="1"/>
  <c r="AW418" i="22"/>
  <c r="E418" i="22"/>
  <c r="D418" i="22"/>
  <c r="C418" i="22"/>
  <c r="BA417" i="22"/>
  <c r="J417" i="35" s="1"/>
  <c r="P417" i="35" s="1"/>
  <c r="AY417" i="22"/>
  <c r="AZ417" i="22" s="1"/>
  <c r="I417" i="35" s="1"/>
  <c r="AW417" i="22"/>
  <c r="BD417" i="22" s="1"/>
  <c r="E417" i="22"/>
  <c r="D417" i="22"/>
  <c r="C417" i="22"/>
  <c r="BD416" i="22"/>
  <c r="BA416" i="22"/>
  <c r="J416" i="35" s="1"/>
  <c r="P416" i="35" s="1"/>
  <c r="AY416" i="22"/>
  <c r="AZ416" i="22" s="1"/>
  <c r="I416" i="35" s="1"/>
  <c r="AW416" i="22"/>
  <c r="E416" i="22"/>
  <c r="D416" i="22"/>
  <c r="C416" i="22"/>
  <c r="BD415" i="22"/>
  <c r="BD414" i="22"/>
  <c r="BD413" i="22"/>
  <c r="BD412" i="22"/>
  <c r="BD411" i="22"/>
  <c r="BD410" i="22"/>
  <c r="BD409" i="22"/>
  <c r="BD408" i="22"/>
  <c r="BD407" i="22"/>
  <c r="BD406" i="22"/>
  <c r="BD405" i="22"/>
  <c r="BA405" i="22"/>
  <c r="J405" i="35" s="1"/>
  <c r="P405" i="35" s="1"/>
  <c r="AZ405" i="22"/>
  <c r="I405" i="35" s="1"/>
  <c r="AY405" i="22"/>
  <c r="AX405" i="22"/>
  <c r="BH405" i="22" s="1"/>
  <c r="AW405" i="22"/>
  <c r="E405" i="22"/>
  <c r="D405" i="22"/>
  <c r="C405" i="22"/>
  <c r="BD404" i="22"/>
  <c r="BA404" i="22"/>
  <c r="J404" i="35" s="1"/>
  <c r="P404" i="35" s="1"/>
  <c r="AZ404" i="22"/>
  <c r="I404" i="35" s="1"/>
  <c r="AY404" i="22"/>
  <c r="AX404" i="22"/>
  <c r="BH404" i="22" s="1"/>
  <c r="AW404" i="22"/>
  <c r="E404" i="22"/>
  <c r="D404" i="22"/>
  <c r="C404" i="22"/>
  <c r="BD403" i="22"/>
  <c r="BA403" i="22"/>
  <c r="J403" i="35" s="1"/>
  <c r="P403" i="35" s="1"/>
  <c r="AZ403" i="22"/>
  <c r="I403" i="35" s="1"/>
  <c r="AY403" i="22"/>
  <c r="AX403" i="22"/>
  <c r="BH403" i="22" s="1"/>
  <c r="AW403" i="22"/>
  <c r="E403" i="22"/>
  <c r="D403" i="22"/>
  <c r="C403" i="22"/>
  <c r="BD402" i="22"/>
  <c r="BA402" i="22"/>
  <c r="J402" i="35" s="1"/>
  <c r="P402" i="35" s="1"/>
  <c r="AZ402" i="22"/>
  <c r="I402" i="35" s="1"/>
  <c r="AY402" i="22"/>
  <c r="AX402" i="22"/>
  <c r="BH402" i="22" s="1"/>
  <c r="AW402" i="22"/>
  <c r="E402" i="22"/>
  <c r="D402" i="22"/>
  <c r="C402" i="22"/>
  <c r="BD401" i="22"/>
  <c r="BA401" i="22"/>
  <c r="J401" i="35" s="1"/>
  <c r="P401" i="35" s="1"/>
  <c r="AY401" i="22"/>
  <c r="AZ401" i="22" s="1"/>
  <c r="I401" i="35" s="1"/>
  <c r="AW401" i="22"/>
  <c r="E401" i="22"/>
  <c r="D401" i="22"/>
  <c r="C401" i="22"/>
  <c r="BD400" i="22"/>
  <c r="BA400" i="22"/>
  <c r="J400" i="35" s="1"/>
  <c r="P400" i="35" s="1"/>
  <c r="AY400" i="22"/>
  <c r="AZ400" i="22" s="1"/>
  <c r="I400" i="35" s="1"/>
  <c r="AW400" i="22"/>
  <c r="E400" i="22"/>
  <c r="D400" i="22"/>
  <c r="C400" i="22"/>
  <c r="BD399" i="22"/>
  <c r="BA399" i="22"/>
  <c r="J399" i="35" s="1"/>
  <c r="P399" i="35" s="1"/>
  <c r="AY399" i="22"/>
  <c r="AZ399" i="22" s="1"/>
  <c r="I399" i="35" s="1"/>
  <c r="AW399" i="22"/>
  <c r="E399" i="22"/>
  <c r="D399" i="22"/>
  <c r="C399" i="22"/>
  <c r="BD398" i="22"/>
  <c r="BA398" i="22"/>
  <c r="J398" i="35" s="1"/>
  <c r="P398" i="35" s="1"/>
  <c r="AY398" i="22"/>
  <c r="AZ398" i="22" s="1"/>
  <c r="I398" i="35" s="1"/>
  <c r="AW398" i="22"/>
  <c r="E398" i="22"/>
  <c r="D398" i="22"/>
  <c r="C398" i="22"/>
  <c r="BD397" i="22"/>
  <c r="BA397" i="22"/>
  <c r="J397" i="35" s="1"/>
  <c r="P397" i="35" s="1"/>
  <c r="AY397" i="22"/>
  <c r="AZ397" i="22" s="1"/>
  <c r="I397" i="35" s="1"/>
  <c r="AW397" i="22"/>
  <c r="E397" i="22"/>
  <c r="D397" i="22"/>
  <c r="C397" i="22"/>
  <c r="BD396" i="22"/>
  <c r="BA396" i="22"/>
  <c r="J396" i="35" s="1"/>
  <c r="P396" i="35" s="1"/>
  <c r="AY396" i="22"/>
  <c r="AZ396" i="22" s="1"/>
  <c r="I396" i="35" s="1"/>
  <c r="AW396" i="22"/>
  <c r="E396" i="22"/>
  <c r="D396" i="22"/>
  <c r="C396" i="22"/>
  <c r="BA395" i="22"/>
  <c r="J395" i="35" s="1"/>
  <c r="P395" i="35" s="1"/>
  <c r="AY395" i="22"/>
  <c r="AZ395" i="22" s="1"/>
  <c r="I395" i="35" s="1"/>
  <c r="AW395" i="22"/>
  <c r="BD395" i="22" s="1"/>
  <c r="E395" i="22"/>
  <c r="D395" i="22"/>
  <c r="C395" i="22"/>
  <c r="BA394" i="22"/>
  <c r="J394" i="35" s="1"/>
  <c r="P394" i="35" s="1"/>
  <c r="AY394" i="22"/>
  <c r="AZ394" i="22" s="1"/>
  <c r="I394" i="35" s="1"/>
  <c r="AW394" i="22"/>
  <c r="BD394" i="22" s="1"/>
  <c r="E394" i="22"/>
  <c r="D394" i="22"/>
  <c r="C394" i="22"/>
  <c r="BD393" i="22"/>
  <c r="BA393" i="22"/>
  <c r="J393" i="35" s="1"/>
  <c r="P393" i="35" s="1"/>
  <c r="AY393" i="22"/>
  <c r="AZ393" i="22" s="1"/>
  <c r="I393" i="35" s="1"/>
  <c r="AW393" i="22"/>
  <c r="E393" i="22"/>
  <c r="D393" i="22"/>
  <c r="C393" i="22"/>
  <c r="BD392" i="22"/>
  <c r="BA392" i="22"/>
  <c r="J392" i="35" s="1"/>
  <c r="P392" i="35" s="1"/>
  <c r="AY392" i="22"/>
  <c r="AZ392" i="22" s="1"/>
  <c r="I392" i="35" s="1"/>
  <c r="AW392" i="22"/>
  <c r="E392" i="22"/>
  <c r="D392" i="22"/>
  <c r="C392" i="22"/>
  <c r="BD391" i="22"/>
  <c r="BA391" i="22"/>
  <c r="J391" i="35" s="1"/>
  <c r="P391" i="35" s="1"/>
  <c r="AY391" i="22"/>
  <c r="AZ391" i="22" s="1"/>
  <c r="I391" i="35" s="1"/>
  <c r="AW391" i="22"/>
  <c r="E391" i="22"/>
  <c r="D391" i="22"/>
  <c r="C391" i="22"/>
  <c r="BA390" i="22"/>
  <c r="J390" i="35" s="1"/>
  <c r="P390" i="35" s="1"/>
  <c r="AY390" i="22"/>
  <c r="AZ390" i="22" s="1"/>
  <c r="I390" i="35" s="1"/>
  <c r="AW390" i="22"/>
  <c r="BD390" i="22" s="1"/>
  <c r="E390" i="22"/>
  <c r="D390" i="22"/>
  <c r="C390" i="22"/>
  <c r="BA389" i="22"/>
  <c r="J389" i="35" s="1"/>
  <c r="P389" i="35" s="1"/>
  <c r="AY389" i="22"/>
  <c r="AZ389" i="22" s="1"/>
  <c r="I389" i="35" s="1"/>
  <c r="AW389" i="22"/>
  <c r="BD389" i="22" s="1"/>
  <c r="E389" i="22"/>
  <c r="D389" i="22"/>
  <c r="C389" i="22"/>
  <c r="BD388" i="22"/>
  <c r="BA388" i="22"/>
  <c r="J388" i="35" s="1"/>
  <c r="P388" i="35" s="1"/>
  <c r="AY388" i="22"/>
  <c r="AZ388" i="22" s="1"/>
  <c r="I388" i="35" s="1"/>
  <c r="AW388" i="22"/>
  <c r="E388" i="22"/>
  <c r="D388" i="22"/>
  <c r="C388" i="22"/>
  <c r="BD387" i="22"/>
  <c r="BA387" i="22"/>
  <c r="J387" i="35" s="1"/>
  <c r="P387" i="35" s="1"/>
  <c r="AY387" i="22"/>
  <c r="AZ387" i="22" s="1"/>
  <c r="I387" i="35" s="1"/>
  <c r="AW387" i="22"/>
  <c r="E387" i="22"/>
  <c r="D387" i="22"/>
  <c r="C387" i="22"/>
  <c r="BD386" i="22"/>
  <c r="BA386" i="22"/>
  <c r="J386" i="35" s="1"/>
  <c r="P386" i="35" s="1"/>
  <c r="AY386" i="22"/>
  <c r="AZ386" i="22" s="1"/>
  <c r="I386" i="35" s="1"/>
  <c r="AW386" i="22"/>
  <c r="E386" i="22"/>
  <c r="D386" i="22"/>
  <c r="C386" i="22"/>
  <c r="BD385" i="22"/>
  <c r="BA385" i="22"/>
  <c r="J385" i="35" s="1"/>
  <c r="P385" i="35" s="1"/>
  <c r="AY385" i="22"/>
  <c r="AZ385" i="22" s="1"/>
  <c r="I385" i="35" s="1"/>
  <c r="AW385" i="22"/>
  <c r="E385" i="22"/>
  <c r="D385" i="22"/>
  <c r="C385" i="22"/>
  <c r="BD384" i="22"/>
  <c r="BA384" i="22"/>
  <c r="J384" i="35" s="1"/>
  <c r="P384" i="35" s="1"/>
  <c r="AY384" i="22"/>
  <c r="AZ384" i="22" s="1"/>
  <c r="I384" i="35" s="1"/>
  <c r="AW384" i="22"/>
  <c r="E384" i="22"/>
  <c r="D384" i="22"/>
  <c r="C384" i="22"/>
  <c r="BA383" i="22"/>
  <c r="J383" i="35" s="1"/>
  <c r="P383" i="35" s="1"/>
  <c r="AY383" i="22"/>
  <c r="AZ383" i="22" s="1"/>
  <c r="I383" i="35" s="1"/>
  <c r="AW383" i="22"/>
  <c r="BD383" i="22" s="1"/>
  <c r="E383" i="22"/>
  <c r="D383" i="22"/>
  <c r="C383" i="22"/>
  <c r="BD382" i="22"/>
  <c r="BA382" i="22"/>
  <c r="J382" i="35" s="1"/>
  <c r="P382" i="35" s="1"/>
  <c r="AY382" i="22"/>
  <c r="AZ382" i="22" s="1"/>
  <c r="I382" i="35" s="1"/>
  <c r="AW382" i="22"/>
  <c r="E382" i="22"/>
  <c r="D382" i="22"/>
  <c r="C382" i="22"/>
  <c r="BD381" i="22"/>
  <c r="BA381" i="22"/>
  <c r="J381" i="35" s="1"/>
  <c r="P381" i="35" s="1"/>
  <c r="AY381" i="22"/>
  <c r="AZ381" i="22" s="1"/>
  <c r="I381" i="35" s="1"/>
  <c r="AW381" i="22"/>
  <c r="E381" i="22"/>
  <c r="D381" i="22"/>
  <c r="C381" i="22"/>
  <c r="BD380" i="22"/>
  <c r="BA380" i="22"/>
  <c r="J380" i="35" s="1"/>
  <c r="P380" i="35" s="1"/>
  <c r="AY380" i="22"/>
  <c r="AZ380" i="22" s="1"/>
  <c r="I380" i="35" s="1"/>
  <c r="AW380" i="22"/>
  <c r="E380" i="22"/>
  <c r="D380" i="22"/>
  <c r="C380" i="22"/>
  <c r="BD379" i="22"/>
  <c r="BA379" i="22"/>
  <c r="J379" i="35" s="1"/>
  <c r="P379" i="35" s="1"/>
  <c r="AY379" i="22"/>
  <c r="AZ379" i="22" s="1"/>
  <c r="I379" i="35" s="1"/>
  <c r="AW379" i="22"/>
  <c r="E379" i="22"/>
  <c r="D379" i="22"/>
  <c r="C379" i="22"/>
  <c r="BD378" i="22"/>
  <c r="BA378" i="22"/>
  <c r="J378" i="35" s="1"/>
  <c r="P378" i="35" s="1"/>
  <c r="AY378" i="22"/>
  <c r="AZ378" i="22" s="1"/>
  <c r="I378" i="35" s="1"/>
  <c r="AW378" i="22"/>
  <c r="E378" i="22"/>
  <c r="D378" i="22"/>
  <c r="C378" i="22"/>
  <c r="BD377" i="22"/>
  <c r="BA377" i="22"/>
  <c r="J377" i="35" s="1"/>
  <c r="P377" i="35" s="1"/>
  <c r="AY377" i="22"/>
  <c r="AZ377" i="22" s="1"/>
  <c r="I377" i="35" s="1"/>
  <c r="AW377" i="22"/>
  <c r="E377" i="22"/>
  <c r="D377" i="22"/>
  <c r="C377" i="22"/>
  <c r="BD376" i="22"/>
  <c r="BA376" i="22"/>
  <c r="J376" i="35" s="1"/>
  <c r="P376" i="35" s="1"/>
  <c r="AY376" i="22"/>
  <c r="AZ376" i="22" s="1"/>
  <c r="I376" i="35" s="1"/>
  <c r="AW376" i="22"/>
  <c r="E376" i="22"/>
  <c r="D376" i="22"/>
  <c r="C376" i="22"/>
  <c r="BD375" i="22"/>
  <c r="BA375" i="22"/>
  <c r="J375" i="35" s="1"/>
  <c r="P375" i="35" s="1"/>
  <c r="AY375" i="22"/>
  <c r="AZ375" i="22" s="1"/>
  <c r="I375" i="35" s="1"/>
  <c r="AW375" i="22"/>
  <c r="E375" i="22"/>
  <c r="D375" i="22"/>
  <c r="C375" i="22"/>
  <c r="BA374" i="22"/>
  <c r="J374" i="35" s="1"/>
  <c r="P374" i="35" s="1"/>
  <c r="AY374" i="22"/>
  <c r="AZ374" i="22" s="1"/>
  <c r="I374" i="35" s="1"/>
  <c r="AW374" i="22"/>
  <c r="BD374" i="22" s="1"/>
  <c r="E374" i="22"/>
  <c r="D374" i="22"/>
  <c r="C374" i="22"/>
  <c r="BD373" i="22"/>
  <c r="BA373" i="22"/>
  <c r="J373" i="35" s="1"/>
  <c r="P373" i="35" s="1"/>
  <c r="AY373" i="22"/>
  <c r="AZ373" i="22" s="1"/>
  <c r="I373" i="35" s="1"/>
  <c r="AW373" i="22"/>
  <c r="E373" i="22"/>
  <c r="D373" i="22"/>
  <c r="C373" i="22"/>
  <c r="BD372" i="22"/>
  <c r="BA372" i="22"/>
  <c r="J372" i="35" s="1"/>
  <c r="P372" i="35" s="1"/>
  <c r="AY372" i="22"/>
  <c r="AZ372" i="22" s="1"/>
  <c r="I372" i="35" s="1"/>
  <c r="AW372" i="22"/>
  <c r="E372" i="22"/>
  <c r="D372" i="22"/>
  <c r="C372" i="22"/>
  <c r="BD371" i="22"/>
  <c r="BA371" i="22"/>
  <c r="J371" i="35" s="1"/>
  <c r="P371" i="35" s="1"/>
  <c r="AY371" i="22"/>
  <c r="AZ371" i="22" s="1"/>
  <c r="I371" i="35" s="1"/>
  <c r="AW371" i="22"/>
  <c r="E371" i="22"/>
  <c r="D371" i="22"/>
  <c r="C371" i="22"/>
  <c r="BD370" i="22"/>
  <c r="BD369" i="22"/>
  <c r="BD368" i="22"/>
  <c r="BD367" i="22"/>
  <c r="BD366" i="22"/>
  <c r="BD365" i="22"/>
  <c r="BD364" i="22"/>
  <c r="BD363" i="22"/>
  <c r="BD362" i="22"/>
  <c r="BD361" i="22"/>
  <c r="BD360" i="22"/>
  <c r="BA360" i="22"/>
  <c r="J360" i="35" s="1"/>
  <c r="P360" i="35" s="1"/>
  <c r="AZ360" i="22"/>
  <c r="I360" i="35" s="1"/>
  <c r="AY360" i="22"/>
  <c r="AX360" i="22"/>
  <c r="BH360" i="22" s="1"/>
  <c r="AW360" i="22"/>
  <c r="E360" i="22"/>
  <c r="D360" i="22"/>
  <c r="C360" i="22"/>
  <c r="BD359" i="22"/>
  <c r="BA359" i="22"/>
  <c r="J359" i="35" s="1"/>
  <c r="P359" i="35" s="1"/>
  <c r="AZ359" i="22"/>
  <c r="I359" i="35" s="1"/>
  <c r="AY359" i="22"/>
  <c r="AX359" i="22"/>
  <c r="BH359" i="22" s="1"/>
  <c r="AW359" i="22"/>
  <c r="E359" i="22"/>
  <c r="D359" i="22"/>
  <c r="C359" i="22"/>
  <c r="BD358" i="22"/>
  <c r="BA358" i="22"/>
  <c r="J358" i="35" s="1"/>
  <c r="P358" i="35" s="1"/>
  <c r="AZ358" i="22"/>
  <c r="I358" i="35" s="1"/>
  <c r="AY358" i="22"/>
  <c r="AX358" i="22"/>
  <c r="BH358" i="22" s="1"/>
  <c r="AW358" i="22"/>
  <c r="E358" i="22"/>
  <c r="D358" i="22"/>
  <c r="C358" i="22"/>
  <c r="BD357" i="22"/>
  <c r="BA357" i="22"/>
  <c r="J357" i="35" s="1"/>
  <c r="P357" i="35" s="1"/>
  <c r="AZ357" i="22"/>
  <c r="I357" i="35" s="1"/>
  <c r="AY357" i="22"/>
  <c r="AX357" i="22"/>
  <c r="BH357" i="22" s="1"/>
  <c r="AW357" i="22"/>
  <c r="E357" i="22"/>
  <c r="D357" i="22"/>
  <c r="C357" i="22"/>
  <c r="BD356" i="22"/>
  <c r="AX356" i="22" s="1"/>
  <c r="BA356" i="22"/>
  <c r="J356" i="35" s="1"/>
  <c r="P356" i="35" s="1"/>
  <c r="AY356" i="22"/>
  <c r="AZ356" i="22" s="1"/>
  <c r="I356" i="35" s="1"/>
  <c r="AW356" i="22"/>
  <c r="E356" i="22"/>
  <c r="D356" i="22"/>
  <c r="C356" i="22"/>
  <c r="BA355" i="22"/>
  <c r="J355" i="35" s="1"/>
  <c r="P355" i="35" s="1"/>
  <c r="AY355" i="22"/>
  <c r="AZ355" i="22" s="1"/>
  <c r="I355" i="35" s="1"/>
  <c r="AW355" i="22"/>
  <c r="BD355" i="22" s="1"/>
  <c r="E355" i="22"/>
  <c r="D355" i="22"/>
  <c r="C355" i="22"/>
  <c r="BD354" i="22"/>
  <c r="BA354" i="22"/>
  <c r="J354" i="35" s="1"/>
  <c r="P354" i="35" s="1"/>
  <c r="AY354" i="22"/>
  <c r="AZ354" i="22" s="1"/>
  <c r="I354" i="35" s="1"/>
  <c r="AW354" i="22"/>
  <c r="E354" i="22"/>
  <c r="D354" i="22"/>
  <c r="C354" i="22"/>
  <c r="BA353" i="22"/>
  <c r="J353" i="35" s="1"/>
  <c r="P353" i="35" s="1"/>
  <c r="AY353" i="22"/>
  <c r="AZ353" i="22" s="1"/>
  <c r="I353" i="35" s="1"/>
  <c r="AW353" i="22"/>
  <c r="BD353" i="22" s="1"/>
  <c r="AX353" i="22" s="1"/>
  <c r="E353" i="22"/>
  <c r="D353" i="22"/>
  <c r="C353" i="22"/>
  <c r="BD352" i="22"/>
  <c r="BA352" i="22"/>
  <c r="J352" i="35" s="1"/>
  <c r="P352" i="35" s="1"/>
  <c r="AY352" i="22"/>
  <c r="AZ352" i="22" s="1"/>
  <c r="I352" i="35" s="1"/>
  <c r="AW352" i="22"/>
  <c r="E352" i="22"/>
  <c r="D352" i="22"/>
  <c r="C352" i="22"/>
  <c r="BD351" i="22"/>
  <c r="BA351" i="22"/>
  <c r="J351" i="35" s="1"/>
  <c r="P351" i="35" s="1"/>
  <c r="AY351" i="22"/>
  <c r="AZ351" i="22" s="1"/>
  <c r="I351" i="35" s="1"/>
  <c r="AW351" i="22"/>
  <c r="E351" i="22"/>
  <c r="D351" i="22"/>
  <c r="C351" i="22"/>
  <c r="BA350" i="22"/>
  <c r="J350" i="35" s="1"/>
  <c r="P350" i="35" s="1"/>
  <c r="AY350" i="22"/>
  <c r="AZ350" i="22" s="1"/>
  <c r="I350" i="35" s="1"/>
  <c r="AW350" i="22"/>
  <c r="BD350" i="22" s="1"/>
  <c r="E350" i="22"/>
  <c r="D350" i="22"/>
  <c r="C350" i="22"/>
  <c r="BD349" i="22"/>
  <c r="BA349" i="22"/>
  <c r="J349" i="35" s="1"/>
  <c r="P349" i="35" s="1"/>
  <c r="AY349" i="22"/>
  <c r="AZ349" i="22" s="1"/>
  <c r="I349" i="35" s="1"/>
  <c r="AW349" i="22"/>
  <c r="E349" i="22"/>
  <c r="D349" i="22"/>
  <c r="C349" i="22"/>
  <c r="BD348" i="22"/>
  <c r="BA348" i="22"/>
  <c r="J348" i="35" s="1"/>
  <c r="P348" i="35" s="1"/>
  <c r="AY348" i="22"/>
  <c r="AZ348" i="22" s="1"/>
  <c r="I348" i="35" s="1"/>
  <c r="AW348" i="22"/>
  <c r="E348" i="22"/>
  <c r="D348" i="22"/>
  <c r="C348" i="22"/>
  <c r="BA347" i="22"/>
  <c r="J347" i="35" s="1"/>
  <c r="P347" i="35" s="1"/>
  <c r="AY347" i="22"/>
  <c r="AZ347" i="22" s="1"/>
  <c r="I347" i="35" s="1"/>
  <c r="AW347" i="22"/>
  <c r="BD347" i="22" s="1"/>
  <c r="E347" i="22"/>
  <c r="D347" i="22"/>
  <c r="C347" i="22"/>
  <c r="BD346" i="22"/>
  <c r="BA346" i="22"/>
  <c r="J346" i="35" s="1"/>
  <c r="P346" i="35" s="1"/>
  <c r="AY346" i="22"/>
  <c r="AZ346" i="22" s="1"/>
  <c r="I346" i="35" s="1"/>
  <c r="AW346" i="22"/>
  <c r="E346" i="22"/>
  <c r="D346" i="22"/>
  <c r="C346" i="22"/>
  <c r="BA345" i="22"/>
  <c r="J345" i="35" s="1"/>
  <c r="P345" i="35" s="1"/>
  <c r="AY345" i="22"/>
  <c r="AZ345" i="22" s="1"/>
  <c r="I345" i="35" s="1"/>
  <c r="AW345" i="22"/>
  <c r="BD345" i="22" s="1"/>
  <c r="E345" i="22"/>
  <c r="D345" i="22"/>
  <c r="C345" i="22"/>
  <c r="BD344" i="22"/>
  <c r="BA344" i="22"/>
  <c r="J344" i="35" s="1"/>
  <c r="P344" i="35" s="1"/>
  <c r="AY344" i="22"/>
  <c r="AZ344" i="22" s="1"/>
  <c r="I344" i="35" s="1"/>
  <c r="AW344" i="22"/>
  <c r="E344" i="22"/>
  <c r="D344" i="22"/>
  <c r="C344" i="22"/>
  <c r="BD343" i="22"/>
  <c r="BA343" i="22"/>
  <c r="J343" i="35" s="1"/>
  <c r="P343" i="35" s="1"/>
  <c r="AY343" i="22"/>
  <c r="AZ343" i="22" s="1"/>
  <c r="I343" i="35" s="1"/>
  <c r="AW343" i="22"/>
  <c r="E343" i="22"/>
  <c r="D343" i="22"/>
  <c r="C343" i="22"/>
  <c r="BA342" i="22"/>
  <c r="J342" i="35" s="1"/>
  <c r="P342" i="35" s="1"/>
  <c r="AY342" i="22"/>
  <c r="AZ342" i="22" s="1"/>
  <c r="I342" i="35" s="1"/>
  <c r="AW342" i="22"/>
  <c r="BD342" i="22" s="1"/>
  <c r="E342" i="22"/>
  <c r="D342" i="22"/>
  <c r="C342" i="22"/>
  <c r="BA341" i="22"/>
  <c r="J341" i="35" s="1"/>
  <c r="P341" i="35" s="1"/>
  <c r="AY341" i="22"/>
  <c r="AZ341" i="22" s="1"/>
  <c r="I341" i="35" s="1"/>
  <c r="AW341" i="22"/>
  <c r="BD341" i="22" s="1"/>
  <c r="E341" i="22"/>
  <c r="D341" i="22"/>
  <c r="C341" i="22"/>
  <c r="BD340" i="22"/>
  <c r="BA340" i="22"/>
  <c r="J340" i="35" s="1"/>
  <c r="P340" i="35" s="1"/>
  <c r="AY340" i="22"/>
  <c r="AZ340" i="22" s="1"/>
  <c r="I340" i="35" s="1"/>
  <c r="AW340" i="22"/>
  <c r="E340" i="22"/>
  <c r="D340" i="22"/>
  <c r="C340" i="22"/>
  <c r="BD339" i="22"/>
  <c r="BA339" i="22"/>
  <c r="J339" i="35" s="1"/>
  <c r="P339" i="35" s="1"/>
  <c r="AY339" i="22"/>
  <c r="AZ339" i="22" s="1"/>
  <c r="I339" i="35" s="1"/>
  <c r="AW339" i="22"/>
  <c r="E339" i="22"/>
  <c r="D339" i="22"/>
  <c r="C339" i="22"/>
  <c r="BD338" i="22"/>
  <c r="BA338" i="22"/>
  <c r="J338" i="35" s="1"/>
  <c r="P338" i="35" s="1"/>
  <c r="AY338" i="22"/>
  <c r="AZ338" i="22" s="1"/>
  <c r="I338" i="35" s="1"/>
  <c r="AW338" i="22"/>
  <c r="E338" i="22"/>
  <c r="D338" i="22"/>
  <c r="C338" i="22"/>
  <c r="BD337" i="22"/>
  <c r="BA337" i="22"/>
  <c r="J337" i="35" s="1"/>
  <c r="P337" i="35" s="1"/>
  <c r="AY337" i="22"/>
  <c r="AZ337" i="22" s="1"/>
  <c r="I337" i="35" s="1"/>
  <c r="AW337" i="22"/>
  <c r="E337" i="22"/>
  <c r="D337" i="22"/>
  <c r="C337" i="22"/>
  <c r="BD336" i="22"/>
  <c r="BA336" i="22"/>
  <c r="J336" i="35" s="1"/>
  <c r="P336" i="35" s="1"/>
  <c r="AY336" i="22"/>
  <c r="AZ336" i="22" s="1"/>
  <c r="I336" i="35" s="1"/>
  <c r="AW336" i="22"/>
  <c r="E336" i="22"/>
  <c r="D336" i="22"/>
  <c r="C336" i="22"/>
  <c r="BD335" i="22"/>
  <c r="BA335" i="22"/>
  <c r="J335" i="35" s="1"/>
  <c r="P335" i="35" s="1"/>
  <c r="AY335" i="22"/>
  <c r="AZ335" i="22" s="1"/>
  <c r="I335" i="35" s="1"/>
  <c r="AW335" i="22"/>
  <c r="E335" i="22"/>
  <c r="D335" i="22"/>
  <c r="C335" i="22"/>
  <c r="BD334" i="22"/>
  <c r="BA334" i="22"/>
  <c r="J334" i="35" s="1"/>
  <c r="P334" i="35" s="1"/>
  <c r="AY334" i="22"/>
  <c r="AZ334" i="22" s="1"/>
  <c r="I334" i="35" s="1"/>
  <c r="AW334" i="22"/>
  <c r="E334" i="22"/>
  <c r="D334" i="22"/>
  <c r="C334" i="22"/>
  <c r="BD333" i="22"/>
  <c r="BA333" i="22"/>
  <c r="J333" i="35" s="1"/>
  <c r="P333" i="35" s="1"/>
  <c r="AY333" i="22"/>
  <c r="AZ333" i="22" s="1"/>
  <c r="I333" i="35" s="1"/>
  <c r="AW333" i="22"/>
  <c r="E333" i="22"/>
  <c r="D333" i="22"/>
  <c r="C333" i="22"/>
  <c r="BD332" i="22"/>
  <c r="BA332" i="22"/>
  <c r="J332" i="35" s="1"/>
  <c r="P332" i="35" s="1"/>
  <c r="AY332" i="22"/>
  <c r="AZ332" i="22" s="1"/>
  <c r="I332" i="35" s="1"/>
  <c r="AW332" i="22"/>
  <c r="E332" i="22"/>
  <c r="D332" i="22"/>
  <c r="C332" i="22"/>
  <c r="BD331" i="22"/>
  <c r="BA331" i="22"/>
  <c r="J331" i="35" s="1"/>
  <c r="P331" i="35" s="1"/>
  <c r="AY331" i="22"/>
  <c r="AZ331" i="22" s="1"/>
  <c r="I331" i="35" s="1"/>
  <c r="AW331" i="22"/>
  <c r="E331" i="22"/>
  <c r="D331" i="22"/>
  <c r="C331" i="22"/>
  <c r="BD330" i="22"/>
  <c r="BA330" i="22"/>
  <c r="J330" i="35" s="1"/>
  <c r="P330" i="35" s="1"/>
  <c r="AY330" i="22"/>
  <c r="AZ330" i="22" s="1"/>
  <c r="I330" i="35" s="1"/>
  <c r="AW330" i="22"/>
  <c r="E330" i="22"/>
  <c r="D330" i="22"/>
  <c r="C330" i="22"/>
  <c r="BD329" i="22"/>
  <c r="BA329" i="22"/>
  <c r="J329" i="35" s="1"/>
  <c r="P329" i="35" s="1"/>
  <c r="AY329" i="22"/>
  <c r="AZ329" i="22" s="1"/>
  <c r="I329" i="35" s="1"/>
  <c r="AW329" i="22"/>
  <c r="E329" i="22"/>
  <c r="D329" i="22"/>
  <c r="C329" i="22"/>
  <c r="BD328" i="22"/>
  <c r="BA328" i="22"/>
  <c r="J328" i="35" s="1"/>
  <c r="P328" i="35" s="1"/>
  <c r="AY328" i="22"/>
  <c r="AZ328" i="22" s="1"/>
  <c r="I328" i="35" s="1"/>
  <c r="AW328" i="22"/>
  <c r="E328" i="22"/>
  <c r="D328" i="22"/>
  <c r="C328" i="22"/>
  <c r="BD327" i="22"/>
  <c r="BA327" i="22"/>
  <c r="J327" i="35" s="1"/>
  <c r="P327" i="35" s="1"/>
  <c r="AY327" i="22"/>
  <c r="AZ327" i="22" s="1"/>
  <c r="I327" i="35" s="1"/>
  <c r="AW327" i="22"/>
  <c r="E327" i="22"/>
  <c r="D327" i="22"/>
  <c r="C327" i="22"/>
  <c r="BD326" i="22"/>
  <c r="BA326" i="22"/>
  <c r="J326" i="35" s="1"/>
  <c r="P326" i="35" s="1"/>
  <c r="AY326" i="22"/>
  <c r="AZ326" i="22" s="1"/>
  <c r="I326" i="35" s="1"/>
  <c r="AW326" i="22"/>
  <c r="E326" i="22"/>
  <c r="D326" i="22"/>
  <c r="C326" i="22"/>
  <c r="BD325" i="22"/>
  <c r="BD324" i="22"/>
  <c r="BD323" i="22"/>
  <c r="BD322" i="22"/>
  <c r="BD321" i="22"/>
  <c r="BD320" i="22"/>
  <c r="BD319" i="22"/>
  <c r="BD318" i="22"/>
  <c r="BD317" i="22"/>
  <c r="BD316" i="22"/>
  <c r="BD315" i="22"/>
  <c r="BA315" i="22"/>
  <c r="J315" i="35" s="1"/>
  <c r="P315" i="35" s="1"/>
  <c r="AZ315" i="22"/>
  <c r="I315" i="35" s="1"/>
  <c r="AY315" i="22"/>
  <c r="AX315" i="22"/>
  <c r="BH315" i="22" s="1"/>
  <c r="AW315" i="22"/>
  <c r="E315" i="22"/>
  <c r="D315" i="22"/>
  <c r="C315" i="22"/>
  <c r="BD314" i="22"/>
  <c r="BA314" i="22"/>
  <c r="J314" i="35" s="1"/>
  <c r="P314" i="35" s="1"/>
  <c r="AZ314" i="22"/>
  <c r="I314" i="35" s="1"/>
  <c r="AY314" i="22"/>
  <c r="AX314" i="22"/>
  <c r="BH314" i="22" s="1"/>
  <c r="AW314" i="22"/>
  <c r="E314" i="22"/>
  <c r="D314" i="22"/>
  <c r="C314" i="22"/>
  <c r="BD313" i="22"/>
  <c r="BA313" i="22"/>
  <c r="J313" i="35" s="1"/>
  <c r="P313" i="35" s="1"/>
  <c r="AZ313" i="22"/>
  <c r="I313" i="35" s="1"/>
  <c r="AY313" i="22"/>
  <c r="AX313" i="22"/>
  <c r="BH313" i="22" s="1"/>
  <c r="AW313" i="22"/>
  <c r="E313" i="22"/>
  <c r="D313" i="22"/>
  <c r="C313" i="22"/>
  <c r="BD312" i="22"/>
  <c r="BA312" i="22"/>
  <c r="J312" i="35" s="1"/>
  <c r="P312" i="35" s="1"/>
  <c r="AZ312" i="22"/>
  <c r="I312" i="35" s="1"/>
  <c r="AY312" i="22"/>
  <c r="AX312" i="22"/>
  <c r="BH312" i="22" s="1"/>
  <c r="AW312" i="22"/>
  <c r="E312" i="22"/>
  <c r="D312" i="22"/>
  <c r="C312" i="22"/>
  <c r="BD311" i="22"/>
  <c r="BA311" i="22"/>
  <c r="J311" i="35" s="1"/>
  <c r="P311" i="35" s="1"/>
  <c r="AY311" i="22"/>
  <c r="AZ311" i="22" s="1"/>
  <c r="I311" i="35" s="1"/>
  <c r="AW311" i="22"/>
  <c r="E311" i="22"/>
  <c r="D311" i="22"/>
  <c r="C311" i="22"/>
  <c r="BD310" i="22"/>
  <c r="BA310" i="22"/>
  <c r="J310" i="35" s="1"/>
  <c r="P310" i="35" s="1"/>
  <c r="AY310" i="22"/>
  <c r="AZ310" i="22" s="1"/>
  <c r="I310" i="35" s="1"/>
  <c r="AW310" i="22"/>
  <c r="E310" i="22"/>
  <c r="D310" i="22"/>
  <c r="C310" i="22"/>
  <c r="BA309" i="22"/>
  <c r="J309" i="35" s="1"/>
  <c r="P309" i="35" s="1"/>
  <c r="AY309" i="22"/>
  <c r="AZ309" i="22" s="1"/>
  <c r="I309" i="35" s="1"/>
  <c r="AW309" i="22"/>
  <c r="BD309" i="22" s="1"/>
  <c r="E309" i="22"/>
  <c r="D309" i="22"/>
  <c r="C309" i="22"/>
  <c r="BD308" i="22"/>
  <c r="BA308" i="22"/>
  <c r="J308" i="35" s="1"/>
  <c r="P308" i="35" s="1"/>
  <c r="AY308" i="22"/>
  <c r="AZ308" i="22" s="1"/>
  <c r="I308" i="35" s="1"/>
  <c r="AW308" i="22"/>
  <c r="E308" i="22"/>
  <c r="D308" i="22"/>
  <c r="C308" i="22"/>
  <c r="BD307" i="22"/>
  <c r="BA307" i="22"/>
  <c r="J307" i="35" s="1"/>
  <c r="P307" i="35" s="1"/>
  <c r="AY307" i="22"/>
  <c r="AZ307" i="22" s="1"/>
  <c r="I307" i="35" s="1"/>
  <c r="AW307" i="22"/>
  <c r="E307" i="22"/>
  <c r="D307" i="22"/>
  <c r="C307" i="22"/>
  <c r="BA306" i="22"/>
  <c r="J306" i="35" s="1"/>
  <c r="P306" i="35" s="1"/>
  <c r="AY306" i="22"/>
  <c r="AZ306" i="22" s="1"/>
  <c r="I306" i="35" s="1"/>
  <c r="AW306" i="22"/>
  <c r="BD306" i="22" s="1"/>
  <c r="E306" i="22"/>
  <c r="D306" i="22"/>
  <c r="C306" i="22"/>
  <c r="BA305" i="22"/>
  <c r="J305" i="35" s="1"/>
  <c r="P305" i="35" s="1"/>
  <c r="AY305" i="22"/>
  <c r="AZ305" i="22" s="1"/>
  <c r="I305" i="35" s="1"/>
  <c r="AW305" i="22"/>
  <c r="BD305" i="22" s="1"/>
  <c r="E305" i="22"/>
  <c r="D305" i="22"/>
  <c r="C305" i="22"/>
  <c r="BD304" i="22"/>
  <c r="BA304" i="22"/>
  <c r="J304" i="35" s="1"/>
  <c r="P304" i="35" s="1"/>
  <c r="AY304" i="22"/>
  <c r="AZ304" i="22" s="1"/>
  <c r="I304" i="35" s="1"/>
  <c r="AW304" i="22"/>
  <c r="E304" i="22"/>
  <c r="D304" i="22"/>
  <c r="C304" i="22"/>
  <c r="BA303" i="22"/>
  <c r="J303" i="35" s="1"/>
  <c r="P303" i="35" s="1"/>
  <c r="AY303" i="22"/>
  <c r="AZ303" i="22" s="1"/>
  <c r="I303" i="35" s="1"/>
  <c r="AW303" i="22"/>
  <c r="BD303" i="22" s="1"/>
  <c r="E303" i="22"/>
  <c r="D303" i="22"/>
  <c r="C303" i="22"/>
  <c r="BD302" i="22"/>
  <c r="BA302" i="22"/>
  <c r="J302" i="35" s="1"/>
  <c r="P302" i="35" s="1"/>
  <c r="AY302" i="22"/>
  <c r="AZ302" i="22" s="1"/>
  <c r="I302" i="35" s="1"/>
  <c r="AW302" i="22"/>
  <c r="E302" i="22"/>
  <c r="D302" i="22"/>
  <c r="C302" i="22"/>
  <c r="BD301" i="22"/>
  <c r="BA301" i="22"/>
  <c r="J301" i="35" s="1"/>
  <c r="P301" i="35" s="1"/>
  <c r="AY301" i="22"/>
  <c r="AZ301" i="22" s="1"/>
  <c r="I301" i="35" s="1"/>
  <c r="AW301" i="22"/>
  <c r="E301" i="22"/>
  <c r="D301" i="22"/>
  <c r="C301" i="22"/>
  <c r="BD300" i="22"/>
  <c r="BA300" i="22"/>
  <c r="J300" i="35" s="1"/>
  <c r="P300" i="35" s="1"/>
  <c r="AY300" i="22"/>
  <c r="AZ300" i="22" s="1"/>
  <c r="I300" i="35" s="1"/>
  <c r="AW300" i="22"/>
  <c r="E300" i="22"/>
  <c r="D300" i="22"/>
  <c r="C300" i="22"/>
  <c r="BD299" i="22"/>
  <c r="BA299" i="22"/>
  <c r="J299" i="35" s="1"/>
  <c r="P299" i="35" s="1"/>
  <c r="AY299" i="22"/>
  <c r="AZ299" i="22" s="1"/>
  <c r="I299" i="35" s="1"/>
  <c r="AW299" i="22"/>
  <c r="E299" i="22"/>
  <c r="D299" i="22"/>
  <c r="C299" i="22"/>
  <c r="BD298" i="22"/>
  <c r="BA298" i="22"/>
  <c r="J298" i="35" s="1"/>
  <c r="P298" i="35" s="1"/>
  <c r="AY298" i="22"/>
  <c r="AZ298" i="22" s="1"/>
  <c r="I298" i="35" s="1"/>
  <c r="AW298" i="22"/>
  <c r="E298" i="22"/>
  <c r="D298" i="22"/>
  <c r="C298" i="22"/>
  <c r="BA297" i="22"/>
  <c r="J297" i="35" s="1"/>
  <c r="P297" i="35" s="1"/>
  <c r="AY297" i="22"/>
  <c r="AZ297" i="22" s="1"/>
  <c r="I297" i="35" s="1"/>
  <c r="AW297" i="22"/>
  <c r="BD297" i="22" s="1"/>
  <c r="AX297" i="22" s="1"/>
  <c r="E297" i="22"/>
  <c r="D297" i="22"/>
  <c r="C297" i="22"/>
  <c r="BD296" i="22"/>
  <c r="BA296" i="22"/>
  <c r="J296" i="35" s="1"/>
  <c r="P296" i="35" s="1"/>
  <c r="AY296" i="22"/>
  <c r="AZ296" i="22" s="1"/>
  <c r="I296" i="35" s="1"/>
  <c r="AW296" i="22"/>
  <c r="E296" i="22"/>
  <c r="D296" i="22"/>
  <c r="C296" i="22"/>
  <c r="BA295" i="22"/>
  <c r="J295" i="35" s="1"/>
  <c r="P295" i="35" s="1"/>
  <c r="AY295" i="22"/>
  <c r="AZ295" i="22" s="1"/>
  <c r="I295" i="35" s="1"/>
  <c r="AW295" i="22"/>
  <c r="BD295" i="22" s="1"/>
  <c r="E295" i="22"/>
  <c r="D295" i="22"/>
  <c r="C295" i="22"/>
  <c r="BA294" i="22"/>
  <c r="J294" i="35" s="1"/>
  <c r="P294" i="35" s="1"/>
  <c r="AY294" i="22"/>
  <c r="AZ294" i="22" s="1"/>
  <c r="I294" i="35" s="1"/>
  <c r="AW294" i="22"/>
  <c r="BD294" i="22" s="1"/>
  <c r="E294" i="22"/>
  <c r="D294" i="22"/>
  <c r="C294" i="22"/>
  <c r="BA293" i="22"/>
  <c r="J293" i="35" s="1"/>
  <c r="P293" i="35" s="1"/>
  <c r="AY293" i="22"/>
  <c r="AZ293" i="22" s="1"/>
  <c r="I293" i="35" s="1"/>
  <c r="AW293" i="22"/>
  <c r="BD293" i="22" s="1"/>
  <c r="AX293" i="22" s="1"/>
  <c r="E293" i="22"/>
  <c r="D293" i="22"/>
  <c r="C293" i="22"/>
  <c r="BA292" i="22"/>
  <c r="J292" i="35" s="1"/>
  <c r="P292" i="35" s="1"/>
  <c r="AY292" i="22"/>
  <c r="AZ292" i="22" s="1"/>
  <c r="I292" i="35" s="1"/>
  <c r="AW292" i="22"/>
  <c r="BD292" i="22" s="1"/>
  <c r="E292" i="22"/>
  <c r="D292" i="22"/>
  <c r="C292" i="22"/>
  <c r="BD291" i="22"/>
  <c r="BA291" i="22"/>
  <c r="J291" i="35" s="1"/>
  <c r="P291" i="35" s="1"/>
  <c r="AY291" i="22"/>
  <c r="AZ291" i="22" s="1"/>
  <c r="I291" i="35" s="1"/>
  <c r="AW291" i="22"/>
  <c r="E291" i="22"/>
  <c r="D291" i="22"/>
  <c r="C291" i="22"/>
  <c r="BD290" i="22"/>
  <c r="BA290" i="22"/>
  <c r="J290" i="35" s="1"/>
  <c r="P290" i="35" s="1"/>
  <c r="AY290" i="22"/>
  <c r="AZ290" i="22" s="1"/>
  <c r="I290" i="35" s="1"/>
  <c r="AW290" i="22"/>
  <c r="E290" i="22"/>
  <c r="D290" i="22"/>
  <c r="C290" i="22"/>
  <c r="BD289" i="22"/>
  <c r="BA289" i="22"/>
  <c r="J289" i="35" s="1"/>
  <c r="P289" i="35" s="1"/>
  <c r="AY289" i="22"/>
  <c r="AZ289" i="22" s="1"/>
  <c r="I289" i="35" s="1"/>
  <c r="AW289" i="22"/>
  <c r="E289" i="22"/>
  <c r="D289" i="22"/>
  <c r="C289" i="22"/>
  <c r="BA288" i="22"/>
  <c r="J288" i="35" s="1"/>
  <c r="P288" i="35" s="1"/>
  <c r="AY288" i="22"/>
  <c r="AZ288" i="22" s="1"/>
  <c r="I288" i="35" s="1"/>
  <c r="AW288" i="22"/>
  <c r="BD288" i="22" s="1"/>
  <c r="E288" i="22"/>
  <c r="D288" i="22"/>
  <c r="C288" i="22"/>
  <c r="BD287" i="22"/>
  <c r="BA287" i="22"/>
  <c r="J287" i="35" s="1"/>
  <c r="P287" i="35" s="1"/>
  <c r="AY287" i="22"/>
  <c r="AZ287" i="22" s="1"/>
  <c r="I287" i="35" s="1"/>
  <c r="AW287" i="22"/>
  <c r="E287" i="22"/>
  <c r="D287" i="22"/>
  <c r="C287" i="22"/>
  <c r="BD286" i="22"/>
  <c r="BA286" i="22"/>
  <c r="J286" i="35" s="1"/>
  <c r="P286" i="35" s="1"/>
  <c r="AY286" i="22"/>
  <c r="AZ286" i="22" s="1"/>
  <c r="I286" i="35" s="1"/>
  <c r="AW286" i="22"/>
  <c r="E286" i="22"/>
  <c r="D286" i="22"/>
  <c r="C286" i="22"/>
  <c r="BA285" i="22"/>
  <c r="J285" i="35" s="1"/>
  <c r="P285" i="35" s="1"/>
  <c r="AY285" i="22"/>
  <c r="AZ285" i="22" s="1"/>
  <c r="I285" i="35" s="1"/>
  <c r="AW285" i="22"/>
  <c r="BD285" i="22" s="1"/>
  <c r="E285" i="22"/>
  <c r="D285" i="22"/>
  <c r="C285" i="22"/>
  <c r="BA284" i="22"/>
  <c r="J284" i="35" s="1"/>
  <c r="P284" i="35" s="1"/>
  <c r="AY284" i="22"/>
  <c r="AZ284" i="22" s="1"/>
  <c r="I284" i="35" s="1"/>
  <c r="AW284" i="22"/>
  <c r="BD284" i="22" s="1"/>
  <c r="E284" i="22"/>
  <c r="D284" i="22"/>
  <c r="C284" i="22"/>
  <c r="BD283" i="22"/>
  <c r="BA283" i="22"/>
  <c r="J283" i="35" s="1"/>
  <c r="P283" i="35" s="1"/>
  <c r="AY283" i="22"/>
  <c r="AZ283" i="22" s="1"/>
  <c r="I283" i="35" s="1"/>
  <c r="AW283" i="22"/>
  <c r="E283" i="22"/>
  <c r="D283" i="22"/>
  <c r="C283" i="22"/>
  <c r="BD282" i="22"/>
  <c r="BA282" i="22"/>
  <c r="J282" i="35" s="1"/>
  <c r="P282" i="35" s="1"/>
  <c r="AY282" i="22"/>
  <c r="AZ282" i="22" s="1"/>
  <c r="I282" i="35" s="1"/>
  <c r="AW282" i="22"/>
  <c r="E282" i="22"/>
  <c r="D282" i="22"/>
  <c r="C282" i="22"/>
  <c r="BD281" i="22"/>
  <c r="BA281" i="22"/>
  <c r="J281" i="35" s="1"/>
  <c r="P281" i="35" s="1"/>
  <c r="AY281" i="22"/>
  <c r="AZ281" i="22" s="1"/>
  <c r="I281" i="35" s="1"/>
  <c r="AW281" i="22"/>
  <c r="E281" i="22"/>
  <c r="D281" i="22"/>
  <c r="C281" i="22"/>
  <c r="BD280" i="22"/>
  <c r="BD279" i="22"/>
  <c r="BD278" i="22"/>
  <c r="BD277" i="22"/>
  <c r="BD276" i="22"/>
  <c r="BD275" i="22"/>
  <c r="BD274" i="22"/>
  <c r="BD273" i="22"/>
  <c r="BD272" i="22"/>
  <c r="BD271" i="22"/>
  <c r="BD270" i="22"/>
  <c r="BA270" i="22"/>
  <c r="J270" i="35" s="1"/>
  <c r="P270" i="35" s="1"/>
  <c r="AZ270" i="22"/>
  <c r="I270" i="35" s="1"/>
  <c r="AY270" i="22"/>
  <c r="AX270" i="22"/>
  <c r="BH270" i="22" s="1"/>
  <c r="AW270" i="22"/>
  <c r="E270" i="22"/>
  <c r="D270" i="22"/>
  <c r="C270" i="22"/>
  <c r="BD269" i="22"/>
  <c r="BA269" i="22"/>
  <c r="J269" i="35" s="1"/>
  <c r="P269" i="35" s="1"/>
  <c r="AZ269" i="22"/>
  <c r="I269" i="35" s="1"/>
  <c r="AY269" i="22"/>
  <c r="AX269" i="22"/>
  <c r="BH269" i="22" s="1"/>
  <c r="AW269" i="22"/>
  <c r="E269" i="22"/>
  <c r="D269" i="22"/>
  <c r="C269" i="22"/>
  <c r="BD268" i="22"/>
  <c r="BA268" i="22"/>
  <c r="J268" i="35" s="1"/>
  <c r="P268" i="35" s="1"/>
  <c r="AZ268" i="22"/>
  <c r="I268" i="35" s="1"/>
  <c r="AY268" i="22"/>
  <c r="AX268" i="22"/>
  <c r="BH268" i="22" s="1"/>
  <c r="AW268" i="22"/>
  <c r="E268" i="22"/>
  <c r="D268" i="22"/>
  <c r="C268" i="22"/>
  <c r="BD267" i="22"/>
  <c r="BA267" i="22"/>
  <c r="J267" i="35" s="1"/>
  <c r="P267" i="35" s="1"/>
  <c r="AZ267" i="22"/>
  <c r="I267" i="35" s="1"/>
  <c r="AY267" i="22"/>
  <c r="AX267" i="22"/>
  <c r="BH267" i="22" s="1"/>
  <c r="AW267" i="22"/>
  <c r="E267" i="22"/>
  <c r="D267" i="22"/>
  <c r="C267" i="22"/>
  <c r="BD266" i="22"/>
  <c r="AX266" i="22" s="1"/>
  <c r="BA266" i="22"/>
  <c r="J266" i="35" s="1"/>
  <c r="P266" i="35" s="1"/>
  <c r="AY266" i="22"/>
  <c r="AZ266" i="22" s="1"/>
  <c r="I266" i="35" s="1"/>
  <c r="AW266" i="22"/>
  <c r="E266" i="22"/>
  <c r="D266" i="22"/>
  <c r="C266" i="22"/>
  <c r="BD265" i="22"/>
  <c r="BA265" i="22"/>
  <c r="J265" i="35" s="1"/>
  <c r="P265" i="35" s="1"/>
  <c r="AY265" i="22"/>
  <c r="AZ265" i="22" s="1"/>
  <c r="I265" i="35" s="1"/>
  <c r="AW265" i="22"/>
  <c r="E265" i="22"/>
  <c r="D265" i="22"/>
  <c r="C265" i="22"/>
  <c r="BD264" i="22"/>
  <c r="BA264" i="22"/>
  <c r="J264" i="35" s="1"/>
  <c r="P264" i="35" s="1"/>
  <c r="AY264" i="22"/>
  <c r="AZ264" i="22" s="1"/>
  <c r="I264" i="35" s="1"/>
  <c r="AW264" i="22"/>
  <c r="E264" i="22"/>
  <c r="D264" i="22"/>
  <c r="C264" i="22"/>
  <c r="BD263" i="22"/>
  <c r="BA263" i="22"/>
  <c r="J263" i="35" s="1"/>
  <c r="P263" i="35" s="1"/>
  <c r="AY263" i="22"/>
  <c r="AZ263" i="22" s="1"/>
  <c r="I263" i="35" s="1"/>
  <c r="AW263" i="22"/>
  <c r="E263" i="22"/>
  <c r="D263" i="22"/>
  <c r="C263" i="22"/>
  <c r="BD262" i="22"/>
  <c r="BA262" i="22"/>
  <c r="J262" i="35" s="1"/>
  <c r="P262" i="35" s="1"/>
  <c r="AY262" i="22"/>
  <c r="AZ262" i="22" s="1"/>
  <c r="I262" i="35" s="1"/>
  <c r="AW262" i="22"/>
  <c r="E262" i="22"/>
  <c r="D262" i="22"/>
  <c r="C262" i="22"/>
  <c r="BD261" i="22"/>
  <c r="BA261" i="22"/>
  <c r="J261" i="35" s="1"/>
  <c r="P261" i="35" s="1"/>
  <c r="AY261" i="22"/>
  <c r="AZ261" i="22" s="1"/>
  <c r="I261" i="35" s="1"/>
  <c r="AW261" i="22"/>
  <c r="E261" i="22"/>
  <c r="D261" i="22"/>
  <c r="C261" i="22"/>
  <c r="BA260" i="22"/>
  <c r="J260" i="35" s="1"/>
  <c r="P260" i="35" s="1"/>
  <c r="AY260" i="22"/>
  <c r="AZ260" i="22" s="1"/>
  <c r="I260" i="35" s="1"/>
  <c r="AW260" i="22"/>
  <c r="BD260" i="22" s="1"/>
  <c r="E260" i="22"/>
  <c r="D260" i="22"/>
  <c r="C260" i="22"/>
  <c r="BD259" i="22"/>
  <c r="BA259" i="22"/>
  <c r="J259" i="35" s="1"/>
  <c r="P259" i="35" s="1"/>
  <c r="AY259" i="22"/>
  <c r="AZ259" i="22" s="1"/>
  <c r="I259" i="35" s="1"/>
  <c r="AW259" i="22"/>
  <c r="E259" i="22"/>
  <c r="D259" i="22"/>
  <c r="C259" i="22"/>
  <c r="BD258" i="22"/>
  <c r="BA258" i="22"/>
  <c r="J258" i="35" s="1"/>
  <c r="P258" i="35" s="1"/>
  <c r="AY258" i="22"/>
  <c r="AZ258" i="22" s="1"/>
  <c r="I258" i="35" s="1"/>
  <c r="AW258" i="22"/>
  <c r="E258" i="22"/>
  <c r="D258" i="22"/>
  <c r="C258" i="22"/>
  <c r="BD257" i="22"/>
  <c r="BA257" i="22"/>
  <c r="J257" i="35" s="1"/>
  <c r="P257" i="35" s="1"/>
  <c r="AY257" i="22"/>
  <c r="AZ257" i="22" s="1"/>
  <c r="I257" i="35" s="1"/>
  <c r="AW257" i="22"/>
  <c r="E257" i="22"/>
  <c r="D257" i="22"/>
  <c r="C257" i="22"/>
  <c r="BA256" i="22"/>
  <c r="J256" i="35" s="1"/>
  <c r="P256" i="35" s="1"/>
  <c r="AY256" i="22"/>
  <c r="AZ256" i="22" s="1"/>
  <c r="I256" i="35" s="1"/>
  <c r="AW256" i="22"/>
  <c r="BD256" i="22" s="1"/>
  <c r="E256" i="22"/>
  <c r="D256" i="22"/>
  <c r="C256" i="22"/>
  <c r="BD255" i="22"/>
  <c r="BA255" i="22"/>
  <c r="J255" i="35" s="1"/>
  <c r="P255" i="35" s="1"/>
  <c r="AY255" i="22"/>
  <c r="AZ255" i="22" s="1"/>
  <c r="I255" i="35" s="1"/>
  <c r="AW255" i="22"/>
  <c r="E255" i="22"/>
  <c r="D255" i="22"/>
  <c r="C255" i="22"/>
  <c r="BD254" i="22"/>
  <c r="BA254" i="22"/>
  <c r="J254" i="35" s="1"/>
  <c r="P254" i="35" s="1"/>
  <c r="AY254" i="22"/>
  <c r="AZ254" i="22" s="1"/>
  <c r="I254" i="35" s="1"/>
  <c r="AW254" i="22"/>
  <c r="E254" i="22"/>
  <c r="D254" i="22"/>
  <c r="C254" i="22"/>
  <c r="BD253" i="22"/>
  <c r="BA253" i="22"/>
  <c r="J253" i="35" s="1"/>
  <c r="P253" i="35" s="1"/>
  <c r="AY253" i="22"/>
  <c r="AZ253" i="22" s="1"/>
  <c r="I253" i="35" s="1"/>
  <c r="AW253" i="22"/>
  <c r="E253" i="22"/>
  <c r="D253" i="22"/>
  <c r="C253" i="22"/>
  <c r="BA252" i="22"/>
  <c r="J252" i="35" s="1"/>
  <c r="P252" i="35" s="1"/>
  <c r="AY252" i="22"/>
  <c r="AZ252" i="22" s="1"/>
  <c r="I252" i="35" s="1"/>
  <c r="AW252" i="22"/>
  <c r="BD252" i="22" s="1"/>
  <c r="E252" i="22"/>
  <c r="D252" i="22"/>
  <c r="C252" i="22"/>
  <c r="BD251" i="22"/>
  <c r="BA251" i="22"/>
  <c r="J251" i="35" s="1"/>
  <c r="P251" i="35" s="1"/>
  <c r="AY251" i="22"/>
  <c r="AZ251" i="22" s="1"/>
  <c r="I251" i="35" s="1"/>
  <c r="AW251" i="22"/>
  <c r="E251" i="22"/>
  <c r="D251" i="22"/>
  <c r="C251" i="22"/>
  <c r="BD250" i="22"/>
  <c r="BA250" i="22"/>
  <c r="J250" i="35" s="1"/>
  <c r="P250" i="35" s="1"/>
  <c r="AY250" i="22"/>
  <c r="AZ250" i="22" s="1"/>
  <c r="I250" i="35" s="1"/>
  <c r="AW250" i="22"/>
  <c r="E250" i="22"/>
  <c r="D250" i="22"/>
  <c r="C250" i="22"/>
  <c r="BD249" i="22"/>
  <c r="BA249" i="22"/>
  <c r="J249" i="35" s="1"/>
  <c r="P249" i="35" s="1"/>
  <c r="AY249" i="22"/>
  <c r="AZ249" i="22" s="1"/>
  <c r="I249" i="35" s="1"/>
  <c r="AW249" i="22"/>
  <c r="E249" i="22"/>
  <c r="D249" i="22"/>
  <c r="C249" i="22"/>
  <c r="BD248" i="22"/>
  <c r="BA248" i="22"/>
  <c r="J248" i="35" s="1"/>
  <c r="P248" i="35" s="1"/>
  <c r="AY248" i="22"/>
  <c r="AZ248" i="22" s="1"/>
  <c r="I248" i="35" s="1"/>
  <c r="AW248" i="22"/>
  <c r="E248" i="22"/>
  <c r="D248" i="22"/>
  <c r="C248" i="22"/>
  <c r="BA247" i="22"/>
  <c r="J247" i="35" s="1"/>
  <c r="P247" i="35" s="1"/>
  <c r="AY247" i="22"/>
  <c r="AZ247" i="22" s="1"/>
  <c r="I247" i="35" s="1"/>
  <c r="AW247" i="22"/>
  <c r="BD247" i="22" s="1"/>
  <c r="AX247" i="22" s="1"/>
  <c r="H247" i="35" s="1"/>
  <c r="E247" i="22"/>
  <c r="D247" i="22"/>
  <c r="C247" i="22"/>
  <c r="BD246" i="22"/>
  <c r="BA246" i="22"/>
  <c r="J246" i="35" s="1"/>
  <c r="P246" i="35" s="1"/>
  <c r="AY246" i="22"/>
  <c r="AZ246" i="22" s="1"/>
  <c r="I246" i="35" s="1"/>
  <c r="AW246" i="22"/>
  <c r="E246" i="22"/>
  <c r="D246" i="22"/>
  <c r="C246" i="22"/>
  <c r="BD245" i="22"/>
  <c r="BA245" i="22"/>
  <c r="J245" i="35" s="1"/>
  <c r="P245" i="35" s="1"/>
  <c r="AY245" i="22"/>
  <c r="AZ245" i="22" s="1"/>
  <c r="I245" i="35" s="1"/>
  <c r="AW245" i="22"/>
  <c r="E245" i="22"/>
  <c r="D245" i="22"/>
  <c r="C245" i="22"/>
  <c r="BD244" i="22"/>
  <c r="BA244" i="22"/>
  <c r="J244" i="35" s="1"/>
  <c r="P244" i="35" s="1"/>
  <c r="AY244" i="22"/>
  <c r="AZ244" i="22" s="1"/>
  <c r="I244" i="35" s="1"/>
  <c r="AW244" i="22"/>
  <c r="E244" i="22"/>
  <c r="D244" i="22"/>
  <c r="C244" i="22"/>
  <c r="BD243" i="22"/>
  <c r="BA243" i="22"/>
  <c r="J243" i="35" s="1"/>
  <c r="P243" i="35" s="1"/>
  <c r="AY243" i="22"/>
  <c r="AZ243" i="22" s="1"/>
  <c r="I243" i="35" s="1"/>
  <c r="AW243" i="22"/>
  <c r="E243" i="22"/>
  <c r="D243" i="22"/>
  <c r="C243" i="22"/>
  <c r="BD242" i="22"/>
  <c r="BA242" i="22"/>
  <c r="J242" i="35" s="1"/>
  <c r="P242" i="35" s="1"/>
  <c r="AY242" i="22"/>
  <c r="AZ242" i="22" s="1"/>
  <c r="I242" i="35" s="1"/>
  <c r="AW242" i="22"/>
  <c r="E242" i="22"/>
  <c r="D242" i="22"/>
  <c r="C242" i="22"/>
  <c r="BD241" i="22"/>
  <c r="BA241" i="22"/>
  <c r="J241" i="35" s="1"/>
  <c r="P241" i="35" s="1"/>
  <c r="AY241" i="22"/>
  <c r="AZ241" i="22" s="1"/>
  <c r="I241" i="35" s="1"/>
  <c r="AW241" i="22"/>
  <c r="E241" i="22"/>
  <c r="D241" i="22"/>
  <c r="C241" i="22"/>
  <c r="BD240" i="22"/>
  <c r="BA240" i="22"/>
  <c r="J240" i="35" s="1"/>
  <c r="P240" i="35" s="1"/>
  <c r="AY240" i="22"/>
  <c r="AZ240" i="22" s="1"/>
  <c r="I240" i="35" s="1"/>
  <c r="AW240" i="22"/>
  <c r="E240" i="22"/>
  <c r="D240" i="22"/>
  <c r="C240" i="22"/>
  <c r="BD239" i="22"/>
  <c r="BA239" i="22"/>
  <c r="J239" i="35" s="1"/>
  <c r="P239" i="35" s="1"/>
  <c r="AY239" i="22"/>
  <c r="AZ239" i="22" s="1"/>
  <c r="I239" i="35" s="1"/>
  <c r="AW239" i="22"/>
  <c r="E239" i="22"/>
  <c r="D239" i="22"/>
  <c r="C239" i="22"/>
  <c r="BA238" i="22"/>
  <c r="J238" i="35" s="1"/>
  <c r="P238" i="35" s="1"/>
  <c r="AY238" i="22"/>
  <c r="AZ238" i="22" s="1"/>
  <c r="I238" i="35" s="1"/>
  <c r="AW238" i="22"/>
  <c r="BD238" i="22" s="1"/>
  <c r="E238" i="22"/>
  <c r="D238" i="22"/>
  <c r="C238" i="22"/>
  <c r="BD237" i="22"/>
  <c r="BA237" i="22"/>
  <c r="J237" i="35" s="1"/>
  <c r="P237" i="35" s="1"/>
  <c r="AY237" i="22"/>
  <c r="AZ237" i="22" s="1"/>
  <c r="I237" i="35" s="1"/>
  <c r="AW237" i="22"/>
  <c r="E237" i="22"/>
  <c r="D237" i="22"/>
  <c r="C237" i="22"/>
  <c r="BD236" i="22"/>
  <c r="BA236" i="22"/>
  <c r="J236" i="35" s="1"/>
  <c r="P236" i="35" s="1"/>
  <c r="AY236" i="22"/>
  <c r="AZ236" i="22" s="1"/>
  <c r="I236" i="35" s="1"/>
  <c r="AW236" i="22"/>
  <c r="E236" i="22"/>
  <c r="D236" i="22"/>
  <c r="C236" i="22"/>
  <c r="BD235" i="22"/>
  <c r="BD234" i="22"/>
  <c r="BD233" i="22"/>
  <c r="BD232" i="22"/>
  <c r="BD231" i="22"/>
  <c r="BD230" i="22"/>
  <c r="BD229" i="22"/>
  <c r="BD228" i="22"/>
  <c r="BD227" i="22"/>
  <c r="BD226" i="22"/>
  <c r="BD225" i="22"/>
  <c r="BA225" i="22"/>
  <c r="J225" i="35" s="1"/>
  <c r="P225" i="35" s="1"/>
  <c r="AZ225" i="22"/>
  <c r="I225" i="35" s="1"/>
  <c r="AY225" i="22"/>
  <c r="AX225" i="22"/>
  <c r="BH225" i="22" s="1"/>
  <c r="AW225" i="22"/>
  <c r="E225" i="22"/>
  <c r="D225" i="22"/>
  <c r="C225" i="22"/>
  <c r="BD224" i="22"/>
  <c r="BA224" i="22"/>
  <c r="J224" i="35" s="1"/>
  <c r="P224" i="35" s="1"/>
  <c r="AZ224" i="22"/>
  <c r="I224" i="35" s="1"/>
  <c r="AY224" i="22"/>
  <c r="AX224" i="22"/>
  <c r="BH224" i="22" s="1"/>
  <c r="AW224" i="22"/>
  <c r="E224" i="22"/>
  <c r="D224" i="22"/>
  <c r="C224" i="22"/>
  <c r="BD223" i="22"/>
  <c r="BA223" i="22"/>
  <c r="J223" i="35" s="1"/>
  <c r="P223" i="35" s="1"/>
  <c r="AZ223" i="22"/>
  <c r="I223" i="35" s="1"/>
  <c r="AY223" i="22"/>
  <c r="AX223" i="22"/>
  <c r="BH223" i="22" s="1"/>
  <c r="AW223" i="22"/>
  <c r="E223" i="22"/>
  <c r="D223" i="22"/>
  <c r="C223" i="22"/>
  <c r="BD222" i="22"/>
  <c r="BA222" i="22"/>
  <c r="J222" i="35" s="1"/>
  <c r="P222" i="35" s="1"/>
  <c r="AZ222" i="22"/>
  <c r="I222" i="35" s="1"/>
  <c r="AY222" i="22"/>
  <c r="AX222" i="22"/>
  <c r="BH222" i="22" s="1"/>
  <c r="AW222" i="22"/>
  <c r="E222" i="22"/>
  <c r="D222" i="22"/>
  <c r="C222" i="22"/>
  <c r="BD221" i="22"/>
  <c r="BA221" i="22"/>
  <c r="J221" i="35" s="1"/>
  <c r="P221" i="35" s="1"/>
  <c r="AY221" i="22"/>
  <c r="AZ221" i="22" s="1"/>
  <c r="I221" i="35" s="1"/>
  <c r="AW221" i="22"/>
  <c r="E221" i="22"/>
  <c r="D221" i="22"/>
  <c r="C221" i="22"/>
  <c r="BD220" i="22"/>
  <c r="BA220" i="22"/>
  <c r="J220" i="35" s="1"/>
  <c r="P220" i="35" s="1"/>
  <c r="AY220" i="22"/>
  <c r="AZ220" i="22" s="1"/>
  <c r="I220" i="35" s="1"/>
  <c r="AW220" i="22"/>
  <c r="E220" i="22"/>
  <c r="D220" i="22"/>
  <c r="C220" i="22"/>
  <c r="BA219" i="22"/>
  <c r="J219" i="35" s="1"/>
  <c r="P219" i="35" s="1"/>
  <c r="AY219" i="22"/>
  <c r="AZ219" i="22" s="1"/>
  <c r="I219" i="35" s="1"/>
  <c r="AW219" i="22"/>
  <c r="BD219" i="22" s="1"/>
  <c r="E219" i="22"/>
  <c r="D219" i="22"/>
  <c r="C219" i="22"/>
  <c r="BD218" i="22"/>
  <c r="BA218" i="22"/>
  <c r="J218" i="35" s="1"/>
  <c r="P218" i="35" s="1"/>
  <c r="AY218" i="22"/>
  <c r="AZ218" i="22" s="1"/>
  <c r="I218" i="35" s="1"/>
  <c r="AW218" i="22"/>
  <c r="E218" i="22"/>
  <c r="D218" i="22"/>
  <c r="C218" i="22"/>
  <c r="BD217" i="22"/>
  <c r="BA217" i="22"/>
  <c r="J217" i="35" s="1"/>
  <c r="P217" i="35" s="1"/>
  <c r="AY217" i="22"/>
  <c r="AZ217" i="22" s="1"/>
  <c r="I217" i="35" s="1"/>
  <c r="AW217" i="22"/>
  <c r="E217" i="22"/>
  <c r="D217" i="22"/>
  <c r="C217" i="22"/>
  <c r="BA216" i="22"/>
  <c r="J216" i="35" s="1"/>
  <c r="P216" i="35" s="1"/>
  <c r="AY216" i="22"/>
  <c r="AZ216" i="22" s="1"/>
  <c r="I216" i="35" s="1"/>
  <c r="AW216" i="22"/>
  <c r="BD216" i="22" s="1"/>
  <c r="E216" i="22"/>
  <c r="D216" i="22"/>
  <c r="C216" i="22"/>
  <c r="BD215" i="22"/>
  <c r="BA215" i="22"/>
  <c r="J215" i="35" s="1"/>
  <c r="P215" i="35" s="1"/>
  <c r="AY215" i="22"/>
  <c r="AZ215" i="22" s="1"/>
  <c r="I215" i="35" s="1"/>
  <c r="AW215" i="22"/>
  <c r="E215" i="22"/>
  <c r="D215" i="22"/>
  <c r="C215" i="22"/>
  <c r="BD214" i="22"/>
  <c r="BA214" i="22"/>
  <c r="J214" i="35" s="1"/>
  <c r="P214" i="35" s="1"/>
  <c r="AY214" i="22"/>
  <c r="AZ214" i="22" s="1"/>
  <c r="I214" i="35" s="1"/>
  <c r="AW214" i="22"/>
  <c r="E214" i="22"/>
  <c r="D214" i="22"/>
  <c r="C214" i="22"/>
  <c r="BD213" i="22"/>
  <c r="BA213" i="22"/>
  <c r="J213" i="35" s="1"/>
  <c r="P213" i="35" s="1"/>
  <c r="AY213" i="22"/>
  <c r="AZ213" i="22" s="1"/>
  <c r="I213" i="35" s="1"/>
  <c r="AW213" i="22"/>
  <c r="E213" i="22"/>
  <c r="D213" i="22"/>
  <c r="C213" i="22"/>
  <c r="BD212" i="22"/>
  <c r="BA212" i="22"/>
  <c r="J212" i="35" s="1"/>
  <c r="P212" i="35" s="1"/>
  <c r="AY212" i="22"/>
  <c r="AZ212" i="22" s="1"/>
  <c r="I212" i="35" s="1"/>
  <c r="AW212" i="22"/>
  <c r="E212" i="22"/>
  <c r="D212" i="22"/>
  <c r="C212" i="22"/>
  <c r="BD211" i="22"/>
  <c r="BA211" i="22"/>
  <c r="J211" i="35" s="1"/>
  <c r="P211" i="35" s="1"/>
  <c r="AY211" i="22"/>
  <c r="AZ211" i="22" s="1"/>
  <c r="I211" i="35" s="1"/>
  <c r="AW211" i="22"/>
  <c r="E211" i="22"/>
  <c r="D211" i="22"/>
  <c r="C211" i="22"/>
  <c r="BD210" i="22"/>
  <c r="BA210" i="22"/>
  <c r="J210" i="35" s="1"/>
  <c r="P210" i="35" s="1"/>
  <c r="AY210" i="22"/>
  <c r="AZ210" i="22" s="1"/>
  <c r="I210" i="35" s="1"/>
  <c r="AW210" i="22"/>
  <c r="E210" i="22"/>
  <c r="D210" i="22"/>
  <c r="C210" i="22"/>
  <c r="BD209" i="22"/>
  <c r="BA209" i="22"/>
  <c r="J209" i="35" s="1"/>
  <c r="P209" i="35" s="1"/>
  <c r="AY209" i="22"/>
  <c r="AZ209" i="22" s="1"/>
  <c r="I209" i="35" s="1"/>
  <c r="AW209" i="22"/>
  <c r="E209" i="22"/>
  <c r="D209" i="22"/>
  <c r="C209" i="22"/>
  <c r="BD208" i="22"/>
  <c r="BA208" i="22"/>
  <c r="J208" i="35" s="1"/>
  <c r="P208" i="35" s="1"/>
  <c r="AY208" i="22"/>
  <c r="AZ208" i="22" s="1"/>
  <c r="I208" i="35" s="1"/>
  <c r="AW208" i="22"/>
  <c r="E208" i="22"/>
  <c r="D208" i="22"/>
  <c r="C208" i="22"/>
  <c r="BD207" i="22"/>
  <c r="BA207" i="22"/>
  <c r="J207" i="35" s="1"/>
  <c r="P207" i="35" s="1"/>
  <c r="AY207" i="22"/>
  <c r="AZ207" i="22" s="1"/>
  <c r="I207" i="35" s="1"/>
  <c r="AW207" i="22"/>
  <c r="E207" i="22"/>
  <c r="D207" i="22"/>
  <c r="C207" i="22"/>
  <c r="BD206" i="22"/>
  <c r="BA206" i="22"/>
  <c r="J206" i="35" s="1"/>
  <c r="P206" i="35" s="1"/>
  <c r="AY206" i="22"/>
  <c r="AZ206" i="22" s="1"/>
  <c r="I206" i="35" s="1"/>
  <c r="AW206" i="22"/>
  <c r="E206" i="22"/>
  <c r="D206" i="22"/>
  <c r="C206" i="22"/>
  <c r="BD205" i="22"/>
  <c r="BA205" i="22"/>
  <c r="J205" i="35" s="1"/>
  <c r="P205" i="35" s="1"/>
  <c r="AY205" i="22"/>
  <c r="AZ205" i="22" s="1"/>
  <c r="I205" i="35" s="1"/>
  <c r="AW205" i="22"/>
  <c r="E205" i="22"/>
  <c r="D205" i="22"/>
  <c r="C205" i="22"/>
  <c r="BA204" i="22"/>
  <c r="J204" i="35" s="1"/>
  <c r="P204" i="35" s="1"/>
  <c r="AY204" i="22"/>
  <c r="AZ204" i="22" s="1"/>
  <c r="I204" i="35" s="1"/>
  <c r="AW204" i="22"/>
  <c r="BD204" i="22" s="1"/>
  <c r="E204" i="22"/>
  <c r="D204" i="22"/>
  <c r="C204" i="22"/>
  <c r="BD203" i="22"/>
  <c r="BA203" i="22"/>
  <c r="J203" i="35" s="1"/>
  <c r="P203" i="35" s="1"/>
  <c r="AY203" i="22"/>
  <c r="AZ203" i="22" s="1"/>
  <c r="I203" i="35" s="1"/>
  <c r="AW203" i="22"/>
  <c r="E203" i="22"/>
  <c r="D203" i="22"/>
  <c r="C203" i="22"/>
  <c r="BD202" i="22"/>
  <c r="BA202" i="22"/>
  <c r="J202" i="35" s="1"/>
  <c r="P202" i="35" s="1"/>
  <c r="AY202" i="22"/>
  <c r="AZ202" i="22" s="1"/>
  <c r="I202" i="35" s="1"/>
  <c r="AW202" i="22"/>
  <c r="E202" i="22"/>
  <c r="D202" i="22"/>
  <c r="C202" i="22"/>
  <c r="BD201" i="22"/>
  <c r="BA201" i="22"/>
  <c r="J201" i="35" s="1"/>
  <c r="P201" i="35" s="1"/>
  <c r="AY201" i="22"/>
  <c r="AZ201" i="22" s="1"/>
  <c r="I201" i="35" s="1"/>
  <c r="AW201" i="22"/>
  <c r="E201" i="22"/>
  <c r="D201" i="22"/>
  <c r="C201" i="22"/>
  <c r="BD200" i="22"/>
  <c r="BA200" i="22"/>
  <c r="J200" i="35" s="1"/>
  <c r="P200" i="35" s="1"/>
  <c r="AY200" i="22"/>
  <c r="AZ200" i="22" s="1"/>
  <c r="I200" i="35" s="1"/>
  <c r="AW200" i="22"/>
  <c r="E200" i="22"/>
  <c r="D200" i="22"/>
  <c r="C200" i="22"/>
  <c r="BD199" i="22"/>
  <c r="BA199" i="22"/>
  <c r="J199" i="35" s="1"/>
  <c r="P199" i="35" s="1"/>
  <c r="AY199" i="22"/>
  <c r="AZ199" i="22" s="1"/>
  <c r="I199" i="35" s="1"/>
  <c r="AW199" i="22"/>
  <c r="E199" i="22"/>
  <c r="D199" i="22"/>
  <c r="C199" i="22"/>
  <c r="BD198" i="22"/>
  <c r="BA198" i="22"/>
  <c r="J198" i="35" s="1"/>
  <c r="P198" i="35" s="1"/>
  <c r="AY198" i="22"/>
  <c r="AZ198" i="22" s="1"/>
  <c r="I198" i="35" s="1"/>
  <c r="AW198" i="22"/>
  <c r="E198" i="22"/>
  <c r="D198" i="22"/>
  <c r="C198" i="22"/>
  <c r="BD197" i="22"/>
  <c r="BA197" i="22"/>
  <c r="J197" i="35" s="1"/>
  <c r="P197" i="35" s="1"/>
  <c r="AY197" i="22"/>
  <c r="AZ197" i="22" s="1"/>
  <c r="I197" i="35" s="1"/>
  <c r="AW197" i="22"/>
  <c r="E197" i="22"/>
  <c r="D197" i="22"/>
  <c r="C197" i="22"/>
  <c r="BD196" i="22"/>
  <c r="BA196" i="22"/>
  <c r="J196" i="35" s="1"/>
  <c r="P196" i="35" s="1"/>
  <c r="AY196" i="22"/>
  <c r="AZ196" i="22" s="1"/>
  <c r="I196" i="35" s="1"/>
  <c r="AW196" i="22"/>
  <c r="E196" i="22"/>
  <c r="D196" i="22"/>
  <c r="C196" i="22"/>
  <c r="BD195" i="22"/>
  <c r="BA195" i="22"/>
  <c r="J195" i="35" s="1"/>
  <c r="P195" i="35" s="1"/>
  <c r="AY195" i="22"/>
  <c r="AZ195" i="22" s="1"/>
  <c r="I195" i="35" s="1"/>
  <c r="AW195" i="22"/>
  <c r="E195" i="22"/>
  <c r="D195" i="22"/>
  <c r="C195" i="22"/>
  <c r="BD194" i="22"/>
  <c r="BA194" i="22"/>
  <c r="J194" i="35" s="1"/>
  <c r="P194" i="35" s="1"/>
  <c r="AY194" i="22"/>
  <c r="AZ194" i="22" s="1"/>
  <c r="I194" i="35" s="1"/>
  <c r="AW194" i="22"/>
  <c r="E194" i="22"/>
  <c r="D194" i="22"/>
  <c r="C194" i="22"/>
  <c r="BD193" i="22"/>
  <c r="BA193" i="22"/>
  <c r="J193" i="35" s="1"/>
  <c r="P193" i="35" s="1"/>
  <c r="AY193" i="22"/>
  <c r="AZ193" i="22" s="1"/>
  <c r="I193" i="35" s="1"/>
  <c r="AW193" i="22"/>
  <c r="E193" i="22"/>
  <c r="D193" i="22"/>
  <c r="C193" i="22"/>
  <c r="BD192" i="22"/>
  <c r="BA192" i="22"/>
  <c r="J192" i="35" s="1"/>
  <c r="P192" i="35" s="1"/>
  <c r="AY192" i="22"/>
  <c r="AZ192" i="22" s="1"/>
  <c r="I192" i="35" s="1"/>
  <c r="AW192" i="22"/>
  <c r="E192" i="22"/>
  <c r="D192" i="22"/>
  <c r="C192" i="22"/>
  <c r="BA191" i="22"/>
  <c r="J191" i="35" s="1"/>
  <c r="P191" i="35" s="1"/>
  <c r="AY191" i="22"/>
  <c r="AZ191" i="22" s="1"/>
  <c r="I191" i="35" s="1"/>
  <c r="AW191" i="22"/>
  <c r="BD191" i="22" s="1"/>
  <c r="E191" i="22"/>
  <c r="D191" i="22"/>
  <c r="C191" i="22"/>
  <c r="BD190" i="22"/>
  <c r="BD189" i="22"/>
  <c r="BD188" i="22"/>
  <c r="BD187" i="22"/>
  <c r="BD186" i="22"/>
  <c r="BD185" i="22"/>
  <c r="BD184" i="22"/>
  <c r="BD183" i="22"/>
  <c r="BD182" i="22"/>
  <c r="BD181" i="22"/>
  <c r="BD180" i="22"/>
  <c r="BA180" i="22"/>
  <c r="J180" i="35" s="1"/>
  <c r="P180" i="35" s="1"/>
  <c r="AZ180" i="22"/>
  <c r="I180" i="35" s="1"/>
  <c r="AY180" i="22"/>
  <c r="AX180" i="22"/>
  <c r="BH180" i="22" s="1"/>
  <c r="AW180" i="22"/>
  <c r="E180" i="22"/>
  <c r="D180" i="22"/>
  <c r="C180" i="22"/>
  <c r="BD179" i="22"/>
  <c r="BA179" i="22"/>
  <c r="J179" i="35" s="1"/>
  <c r="P179" i="35" s="1"/>
  <c r="AZ179" i="22"/>
  <c r="I179" i="35" s="1"/>
  <c r="AY179" i="22"/>
  <c r="AX179" i="22"/>
  <c r="BH179" i="22" s="1"/>
  <c r="AW179" i="22"/>
  <c r="E179" i="22"/>
  <c r="D179" i="22"/>
  <c r="C179" i="22"/>
  <c r="BD178" i="22"/>
  <c r="BA178" i="22"/>
  <c r="J178" i="35" s="1"/>
  <c r="P178" i="35" s="1"/>
  <c r="AZ178" i="22"/>
  <c r="I178" i="35" s="1"/>
  <c r="AY178" i="22"/>
  <c r="AX178" i="22"/>
  <c r="BH178" i="22" s="1"/>
  <c r="AW178" i="22"/>
  <c r="E178" i="22"/>
  <c r="D178" i="22"/>
  <c r="C178" i="22"/>
  <c r="BD177" i="22"/>
  <c r="BA177" i="22"/>
  <c r="J177" i="35" s="1"/>
  <c r="P177" i="35" s="1"/>
  <c r="AZ177" i="22"/>
  <c r="I177" i="35" s="1"/>
  <c r="AY177" i="22"/>
  <c r="AX177" i="22"/>
  <c r="BH177" i="22" s="1"/>
  <c r="AW177" i="22"/>
  <c r="E177" i="22"/>
  <c r="D177" i="22"/>
  <c r="C177" i="22"/>
  <c r="BD176" i="22"/>
  <c r="BA176" i="22"/>
  <c r="J176" i="35" s="1"/>
  <c r="P176" i="35" s="1"/>
  <c r="AY176" i="22"/>
  <c r="AZ176" i="22" s="1"/>
  <c r="I176" i="35" s="1"/>
  <c r="AW176" i="22"/>
  <c r="E176" i="22"/>
  <c r="D176" i="22"/>
  <c r="C176" i="22"/>
  <c r="BD175" i="22"/>
  <c r="BA175" i="22"/>
  <c r="J175" i="35" s="1"/>
  <c r="P175" i="35" s="1"/>
  <c r="AY175" i="22"/>
  <c r="AZ175" i="22" s="1"/>
  <c r="I175" i="35" s="1"/>
  <c r="AW175" i="22"/>
  <c r="E175" i="22"/>
  <c r="D175" i="22"/>
  <c r="C175" i="22"/>
  <c r="BD174" i="22"/>
  <c r="BA174" i="22"/>
  <c r="J174" i="35" s="1"/>
  <c r="P174" i="35" s="1"/>
  <c r="AY174" i="22"/>
  <c r="AZ174" i="22" s="1"/>
  <c r="I174" i="35" s="1"/>
  <c r="AW174" i="22"/>
  <c r="E174" i="22"/>
  <c r="D174" i="22"/>
  <c r="C174" i="22"/>
  <c r="BA173" i="22"/>
  <c r="J173" i="35" s="1"/>
  <c r="P173" i="35" s="1"/>
  <c r="AY173" i="22"/>
  <c r="AZ173" i="22" s="1"/>
  <c r="I173" i="35" s="1"/>
  <c r="AW173" i="22"/>
  <c r="BD173" i="22" s="1"/>
  <c r="E173" i="22"/>
  <c r="D173" i="22"/>
  <c r="C173" i="22"/>
  <c r="BD172" i="22"/>
  <c r="BA172" i="22"/>
  <c r="J172" i="35" s="1"/>
  <c r="P172" i="35" s="1"/>
  <c r="AY172" i="22"/>
  <c r="AZ172" i="22" s="1"/>
  <c r="I172" i="35" s="1"/>
  <c r="AW172" i="22"/>
  <c r="E172" i="22"/>
  <c r="D172" i="22"/>
  <c r="C172" i="22"/>
  <c r="BD171" i="22"/>
  <c r="BA171" i="22"/>
  <c r="J171" i="35" s="1"/>
  <c r="P171" i="35" s="1"/>
  <c r="AY171" i="22"/>
  <c r="AZ171" i="22" s="1"/>
  <c r="I171" i="35" s="1"/>
  <c r="AW171" i="22"/>
  <c r="E171" i="22"/>
  <c r="D171" i="22"/>
  <c r="C171" i="22"/>
  <c r="BD170" i="22"/>
  <c r="BA170" i="22"/>
  <c r="J170" i="35" s="1"/>
  <c r="P170" i="35" s="1"/>
  <c r="AY170" i="22"/>
  <c r="AZ170" i="22" s="1"/>
  <c r="I170" i="35" s="1"/>
  <c r="AW170" i="22"/>
  <c r="E170" i="22"/>
  <c r="D170" i="22"/>
  <c r="C170" i="22"/>
  <c r="BD169" i="22"/>
  <c r="BA169" i="22"/>
  <c r="J169" i="35" s="1"/>
  <c r="P169" i="35" s="1"/>
  <c r="AY169" i="22"/>
  <c r="AZ169" i="22" s="1"/>
  <c r="I169" i="35" s="1"/>
  <c r="AW169" i="22"/>
  <c r="E169" i="22"/>
  <c r="D169" i="22"/>
  <c r="C169" i="22"/>
  <c r="BD168" i="22"/>
  <c r="BA168" i="22"/>
  <c r="J168" i="35" s="1"/>
  <c r="P168" i="35" s="1"/>
  <c r="AY168" i="22"/>
  <c r="AZ168" i="22" s="1"/>
  <c r="I168" i="35" s="1"/>
  <c r="AW168" i="22"/>
  <c r="E168" i="22"/>
  <c r="D168" i="22"/>
  <c r="C168" i="22"/>
  <c r="BD167" i="22"/>
  <c r="BA167" i="22"/>
  <c r="J167" i="35" s="1"/>
  <c r="P167" i="35" s="1"/>
  <c r="AY167" i="22"/>
  <c r="AZ167" i="22" s="1"/>
  <c r="I167" i="35" s="1"/>
  <c r="AW167" i="22"/>
  <c r="E167" i="22"/>
  <c r="D167" i="22"/>
  <c r="C167" i="22"/>
  <c r="BD166" i="22"/>
  <c r="BA166" i="22"/>
  <c r="J166" i="35" s="1"/>
  <c r="P166" i="35" s="1"/>
  <c r="AY166" i="22"/>
  <c r="AZ166" i="22" s="1"/>
  <c r="I166" i="35" s="1"/>
  <c r="AW166" i="22"/>
  <c r="E166" i="22"/>
  <c r="D166" i="22"/>
  <c r="C166" i="22"/>
  <c r="BD165" i="22"/>
  <c r="BA165" i="22"/>
  <c r="J165" i="35" s="1"/>
  <c r="P165" i="35" s="1"/>
  <c r="AY165" i="22"/>
  <c r="AZ165" i="22" s="1"/>
  <c r="I165" i="35" s="1"/>
  <c r="AW165" i="22"/>
  <c r="E165" i="22"/>
  <c r="D165" i="22"/>
  <c r="C165" i="22"/>
  <c r="BD164" i="22"/>
  <c r="BA164" i="22"/>
  <c r="J164" i="35" s="1"/>
  <c r="P164" i="35" s="1"/>
  <c r="AY164" i="22"/>
  <c r="AZ164" i="22" s="1"/>
  <c r="I164" i="35" s="1"/>
  <c r="AW164" i="22"/>
  <c r="E164" i="22"/>
  <c r="D164" i="22"/>
  <c r="C164" i="22"/>
  <c r="BD163" i="22"/>
  <c r="BA163" i="22"/>
  <c r="J163" i="35" s="1"/>
  <c r="P163" i="35" s="1"/>
  <c r="AY163" i="22"/>
  <c r="AZ163" i="22" s="1"/>
  <c r="I163" i="35" s="1"/>
  <c r="AW163" i="22"/>
  <c r="E163" i="22"/>
  <c r="D163" i="22"/>
  <c r="C163" i="22"/>
  <c r="BD162" i="22"/>
  <c r="BA162" i="22"/>
  <c r="J162" i="35" s="1"/>
  <c r="P162" i="35" s="1"/>
  <c r="AY162" i="22"/>
  <c r="AZ162" i="22" s="1"/>
  <c r="I162" i="35" s="1"/>
  <c r="AW162" i="22"/>
  <c r="E162" i="22"/>
  <c r="D162" i="22"/>
  <c r="C162" i="22"/>
  <c r="BD161" i="22"/>
  <c r="BA161" i="22"/>
  <c r="J161" i="35" s="1"/>
  <c r="P161" i="35" s="1"/>
  <c r="AY161" i="22"/>
  <c r="AZ161" i="22" s="1"/>
  <c r="I161" i="35" s="1"/>
  <c r="AW161" i="22"/>
  <c r="E161" i="22"/>
  <c r="D161" i="22"/>
  <c r="C161" i="22"/>
  <c r="BD160" i="22"/>
  <c r="BA160" i="22"/>
  <c r="J160" i="35" s="1"/>
  <c r="P160" i="35" s="1"/>
  <c r="AY160" i="22"/>
  <c r="AZ160" i="22" s="1"/>
  <c r="I160" i="35" s="1"/>
  <c r="AW160" i="22"/>
  <c r="E160" i="22"/>
  <c r="D160" i="22"/>
  <c r="C160" i="22"/>
  <c r="BD159" i="22"/>
  <c r="BA159" i="22"/>
  <c r="J159" i="35" s="1"/>
  <c r="P159" i="35" s="1"/>
  <c r="AY159" i="22"/>
  <c r="AZ159" i="22" s="1"/>
  <c r="I159" i="35" s="1"/>
  <c r="AW159" i="22"/>
  <c r="E159" i="22"/>
  <c r="D159" i="22"/>
  <c r="C159" i="22"/>
  <c r="BD158" i="22"/>
  <c r="BA158" i="22"/>
  <c r="J158" i="35" s="1"/>
  <c r="P158" i="35" s="1"/>
  <c r="AY158" i="22"/>
  <c r="AZ158" i="22" s="1"/>
  <c r="I158" i="35" s="1"/>
  <c r="AW158" i="22"/>
  <c r="E158" i="22"/>
  <c r="D158" i="22"/>
  <c r="C158" i="22"/>
  <c r="BA157" i="22"/>
  <c r="J157" i="35" s="1"/>
  <c r="P157" i="35" s="1"/>
  <c r="AY157" i="22"/>
  <c r="AZ157" i="22" s="1"/>
  <c r="I157" i="35" s="1"/>
  <c r="AW157" i="22"/>
  <c r="BD157" i="22" s="1"/>
  <c r="AX157" i="22" s="1"/>
  <c r="E157" i="22"/>
  <c r="D157" i="22"/>
  <c r="C157" i="22"/>
  <c r="BD156" i="22"/>
  <c r="BA156" i="22"/>
  <c r="J156" i="35" s="1"/>
  <c r="P156" i="35" s="1"/>
  <c r="AY156" i="22"/>
  <c r="AZ156" i="22" s="1"/>
  <c r="I156" i="35" s="1"/>
  <c r="AW156" i="22"/>
  <c r="E156" i="22"/>
  <c r="D156" i="22"/>
  <c r="C156" i="22"/>
  <c r="BA155" i="22"/>
  <c r="J155" i="35" s="1"/>
  <c r="P155" i="35" s="1"/>
  <c r="AY155" i="22"/>
  <c r="AZ155" i="22" s="1"/>
  <c r="I155" i="35" s="1"/>
  <c r="AW155" i="22"/>
  <c r="BD155" i="22" s="1"/>
  <c r="E155" i="22"/>
  <c r="D155" i="22"/>
  <c r="C155" i="22"/>
  <c r="BD154" i="22"/>
  <c r="BA154" i="22"/>
  <c r="J154" i="35" s="1"/>
  <c r="P154" i="35" s="1"/>
  <c r="AY154" i="22"/>
  <c r="AZ154" i="22" s="1"/>
  <c r="I154" i="35" s="1"/>
  <c r="AW154" i="22"/>
  <c r="E154" i="22"/>
  <c r="D154" i="22"/>
  <c r="C154" i="22"/>
  <c r="BD153" i="22"/>
  <c r="BA153" i="22"/>
  <c r="J153" i="35" s="1"/>
  <c r="P153" i="35" s="1"/>
  <c r="AY153" i="22"/>
  <c r="AZ153" i="22" s="1"/>
  <c r="I153" i="35" s="1"/>
  <c r="AW153" i="22"/>
  <c r="E153" i="22"/>
  <c r="D153" i="22"/>
  <c r="C153" i="22"/>
  <c r="BD152" i="22"/>
  <c r="BA152" i="22"/>
  <c r="J152" i="35" s="1"/>
  <c r="P152" i="35" s="1"/>
  <c r="AY152" i="22"/>
  <c r="AZ152" i="22" s="1"/>
  <c r="I152" i="35" s="1"/>
  <c r="AW152" i="22"/>
  <c r="E152" i="22"/>
  <c r="D152" i="22"/>
  <c r="C152" i="22"/>
  <c r="BD151" i="22"/>
  <c r="BA151" i="22"/>
  <c r="J151" i="35" s="1"/>
  <c r="P151" i="35" s="1"/>
  <c r="AY151" i="22"/>
  <c r="AZ151" i="22" s="1"/>
  <c r="I151" i="35" s="1"/>
  <c r="AW151" i="22"/>
  <c r="E151" i="22"/>
  <c r="D151" i="22"/>
  <c r="C151" i="22"/>
  <c r="BD150" i="22"/>
  <c r="BA150" i="22"/>
  <c r="J150" i="35" s="1"/>
  <c r="P150" i="35" s="1"/>
  <c r="AY150" i="22"/>
  <c r="AZ150" i="22" s="1"/>
  <c r="I150" i="35" s="1"/>
  <c r="AW150" i="22"/>
  <c r="E150" i="22"/>
  <c r="D150" i="22"/>
  <c r="C150" i="22"/>
  <c r="BD149" i="22"/>
  <c r="BA149" i="22"/>
  <c r="J149" i="35" s="1"/>
  <c r="P149" i="35" s="1"/>
  <c r="AY149" i="22"/>
  <c r="AZ149" i="22" s="1"/>
  <c r="I149" i="35" s="1"/>
  <c r="AW149" i="22"/>
  <c r="E149" i="22"/>
  <c r="D149" i="22"/>
  <c r="C149" i="22"/>
  <c r="BD148" i="22"/>
  <c r="BA148" i="22"/>
  <c r="J148" i="35" s="1"/>
  <c r="P148" i="35" s="1"/>
  <c r="AY148" i="22"/>
  <c r="AZ148" i="22" s="1"/>
  <c r="I148" i="35" s="1"/>
  <c r="AW148" i="22"/>
  <c r="E148" i="22"/>
  <c r="D148" i="22"/>
  <c r="C148" i="22"/>
  <c r="BD147" i="22"/>
  <c r="BA147" i="22"/>
  <c r="J147" i="35" s="1"/>
  <c r="P147" i="35" s="1"/>
  <c r="AY147" i="22"/>
  <c r="AZ147" i="22" s="1"/>
  <c r="I147" i="35" s="1"/>
  <c r="AW147" i="22"/>
  <c r="E147" i="22"/>
  <c r="D147" i="22"/>
  <c r="C147" i="22"/>
  <c r="BD146" i="22"/>
  <c r="BA146" i="22"/>
  <c r="J146" i="35" s="1"/>
  <c r="P146" i="35" s="1"/>
  <c r="AY146" i="22"/>
  <c r="AZ146" i="22" s="1"/>
  <c r="I146" i="35" s="1"/>
  <c r="AW146" i="22"/>
  <c r="E146" i="22"/>
  <c r="D146" i="22"/>
  <c r="C146" i="22"/>
  <c r="BD145" i="22"/>
  <c r="BD144" i="22"/>
  <c r="BD143" i="22"/>
  <c r="BD142" i="22"/>
  <c r="BD141" i="22"/>
  <c r="BD140" i="22"/>
  <c r="BD139" i="22"/>
  <c r="BD138" i="22"/>
  <c r="BD137" i="22"/>
  <c r="BD136" i="22"/>
  <c r="BD135" i="22"/>
  <c r="BA135" i="22"/>
  <c r="J135" i="35" s="1"/>
  <c r="P135" i="35" s="1"/>
  <c r="AZ135" i="22"/>
  <c r="I135" i="35" s="1"/>
  <c r="AY135" i="22"/>
  <c r="AX135" i="22"/>
  <c r="BH135" i="22" s="1"/>
  <c r="AW135" i="22"/>
  <c r="E135" i="22"/>
  <c r="D135" i="22"/>
  <c r="C135" i="22"/>
  <c r="BD134" i="22"/>
  <c r="BA134" i="22"/>
  <c r="J134" i="35" s="1"/>
  <c r="P134" i="35" s="1"/>
  <c r="AZ134" i="22"/>
  <c r="I134" i="35" s="1"/>
  <c r="AY134" i="22"/>
  <c r="AX134" i="22"/>
  <c r="BH134" i="22" s="1"/>
  <c r="AW134" i="22"/>
  <c r="E134" i="22"/>
  <c r="D134" i="22"/>
  <c r="C134" i="22"/>
  <c r="BD133" i="22"/>
  <c r="BA133" i="22"/>
  <c r="J133" i="35" s="1"/>
  <c r="P133" i="35" s="1"/>
  <c r="AZ133" i="22"/>
  <c r="I133" i="35" s="1"/>
  <c r="AY133" i="22"/>
  <c r="AX133" i="22"/>
  <c r="BH133" i="22" s="1"/>
  <c r="AW133" i="22"/>
  <c r="E133" i="22"/>
  <c r="D133" i="22"/>
  <c r="C133" i="22"/>
  <c r="BD132" i="22"/>
  <c r="BA132" i="22"/>
  <c r="J132" i="35" s="1"/>
  <c r="P132" i="35" s="1"/>
  <c r="AZ132" i="22"/>
  <c r="I132" i="35" s="1"/>
  <c r="AY132" i="22"/>
  <c r="AX132" i="22"/>
  <c r="BH132" i="22" s="1"/>
  <c r="AW132" i="22"/>
  <c r="E132" i="22"/>
  <c r="D132" i="22"/>
  <c r="C132" i="22"/>
  <c r="BD131" i="22"/>
  <c r="BA131" i="22"/>
  <c r="J131" i="35" s="1"/>
  <c r="P131" i="35" s="1"/>
  <c r="AY131" i="22"/>
  <c r="AZ131" i="22" s="1"/>
  <c r="I131" i="35" s="1"/>
  <c r="AW131" i="22"/>
  <c r="E131" i="22"/>
  <c r="D131" i="22"/>
  <c r="C131" i="22"/>
  <c r="BD130" i="22"/>
  <c r="BA130" i="22"/>
  <c r="J130" i="35" s="1"/>
  <c r="P130" i="35" s="1"/>
  <c r="AY130" i="22"/>
  <c r="AZ130" i="22" s="1"/>
  <c r="I130" i="35" s="1"/>
  <c r="AW130" i="22"/>
  <c r="E130" i="22"/>
  <c r="D130" i="22"/>
  <c r="C130" i="22"/>
  <c r="BA129" i="22"/>
  <c r="J129" i="35" s="1"/>
  <c r="P129" i="35" s="1"/>
  <c r="AY129" i="22"/>
  <c r="AZ129" i="22" s="1"/>
  <c r="I129" i="35" s="1"/>
  <c r="AW129" i="22"/>
  <c r="BD129" i="22" s="1"/>
  <c r="E129" i="22"/>
  <c r="D129" i="22"/>
  <c r="C129" i="22"/>
  <c r="BD128" i="22"/>
  <c r="BA128" i="22"/>
  <c r="J128" i="35" s="1"/>
  <c r="P128" i="35" s="1"/>
  <c r="AY128" i="22"/>
  <c r="AZ128" i="22" s="1"/>
  <c r="I128" i="35" s="1"/>
  <c r="AW128" i="22"/>
  <c r="E128" i="22"/>
  <c r="D128" i="22"/>
  <c r="C128" i="22"/>
  <c r="BD127" i="22"/>
  <c r="BA127" i="22"/>
  <c r="J127" i="35" s="1"/>
  <c r="P127" i="35" s="1"/>
  <c r="AY127" i="22"/>
  <c r="AZ127" i="22" s="1"/>
  <c r="I127" i="35" s="1"/>
  <c r="AW127" i="22"/>
  <c r="E127" i="22"/>
  <c r="D127" i="22"/>
  <c r="C127" i="22"/>
  <c r="BA126" i="22"/>
  <c r="J126" i="35" s="1"/>
  <c r="P126" i="35" s="1"/>
  <c r="AY126" i="22"/>
  <c r="AZ126" i="22" s="1"/>
  <c r="I126" i="35" s="1"/>
  <c r="AW126" i="22"/>
  <c r="BD126" i="22" s="1"/>
  <c r="E126" i="22"/>
  <c r="D126" i="22"/>
  <c r="C126" i="22"/>
  <c r="BD125" i="22"/>
  <c r="BA125" i="22"/>
  <c r="J125" i="35" s="1"/>
  <c r="P125" i="35" s="1"/>
  <c r="AY125" i="22"/>
  <c r="AZ125" i="22" s="1"/>
  <c r="I125" i="35" s="1"/>
  <c r="AW125" i="22"/>
  <c r="E125" i="22"/>
  <c r="D125" i="22"/>
  <c r="C125" i="22"/>
  <c r="BD124" i="22"/>
  <c r="BA124" i="22"/>
  <c r="J124" i="35" s="1"/>
  <c r="P124" i="35" s="1"/>
  <c r="AY124" i="22"/>
  <c r="AZ124" i="22" s="1"/>
  <c r="I124" i="35" s="1"/>
  <c r="AW124" i="22"/>
  <c r="E124" i="22"/>
  <c r="D124" i="22"/>
  <c r="C124" i="22"/>
  <c r="BD123" i="22"/>
  <c r="BA123" i="22"/>
  <c r="J123" i="35" s="1"/>
  <c r="P123" i="35" s="1"/>
  <c r="AY123" i="22"/>
  <c r="AZ123" i="22" s="1"/>
  <c r="I123" i="35" s="1"/>
  <c r="AW123" i="22"/>
  <c r="E123" i="22"/>
  <c r="D123" i="22"/>
  <c r="C123" i="22"/>
  <c r="BD122" i="22"/>
  <c r="BA122" i="22"/>
  <c r="J122" i="35" s="1"/>
  <c r="P122" i="35" s="1"/>
  <c r="AY122" i="22"/>
  <c r="AZ122" i="22" s="1"/>
  <c r="I122" i="35" s="1"/>
  <c r="AW122" i="22"/>
  <c r="E122" i="22"/>
  <c r="D122" i="22"/>
  <c r="C122" i="22"/>
  <c r="BA121" i="22"/>
  <c r="J121" i="35" s="1"/>
  <c r="P121" i="35" s="1"/>
  <c r="AY121" i="22"/>
  <c r="AZ121" i="22" s="1"/>
  <c r="I121" i="35" s="1"/>
  <c r="AW121" i="22"/>
  <c r="BD121" i="22" s="1"/>
  <c r="E121" i="22"/>
  <c r="D121" i="22"/>
  <c r="C121" i="22"/>
  <c r="BD120" i="22"/>
  <c r="BA120" i="22"/>
  <c r="J120" i="35" s="1"/>
  <c r="P120" i="35" s="1"/>
  <c r="AY120" i="22"/>
  <c r="AZ120" i="22" s="1"/>
  <c r="I120" i="35" s="1"/>
  <c r="AW120" i="22"/>
  <c r="E120" i="22"/>
  <c r="D120" i="22"/>
  <c r="C120" i="22"/>
  <c r="BD119" i="22"/>
  <c r="BA119" i="22"/>
  <c r="J119" i="35" s="1"/>
  <c r="P119" i="35" s="1"/>
  <c r="AY119" i="22"/>
  <c r="AZ119" i="22" s="1"/>
  <c r="I119" i="35" s="1"/>
  <c r="AW119" i="22"/>
  <c r="E119" i="22"/>
  <c r="D119" i="22"/>
  <c r="C119" i="22"/>
  <c r="BD118" i="22"/>
  <c r="BA118" i="22"/>
  <c r="J118" i="35" s="1"/>
  <c r="P118" i="35" s="1"/>
  <c r="AY118" i="22"/>
  <c r="AZ118" i="22" s="1"/>
  <c r="I118" i="35" s="1"/>
  <c r="AW118" i="22"/>
  <c r="E118" i="22"/>
  <c r="D118" i="22"/>
  <c r="C118" i="22"/>
  <c r="BA117" i="22"/>
  <c r="J117" i="35" s="1"/>
  <c r="P117" i="35" s="1"/>
  <c r="AY117" i="22"/>
  <c r="AZ117" i="22" s="1"/>
  <c r="I117" i="35" s="1"/>
  <c r="AW117" i="22"/>
  <c r="BD117" i="22" s="1"/>
  <c r="E117" i="22"/>
  <c r="D117" i="22"/>
  <c r="C117" i="22"/>
  <c r="BD116" i="22"/>
  <c r="BA116" i="22"/>
  <c r="J116" i="35" s="1"/>
  <c r="P116" i="35" s="1"/>
  <c r="AY116" i="22"/>
  <c r="AZ116" i="22" s="1"/>
  <c r="I116" i="35" s="1"/>
  <c r="AW116" i="22"/>
  <c r="E116" i="22"/>
  <c r="D116" i="22"/>
  <c r="C116" i="22"/>
  <c r="BD115" i="22"/>
  <c r="BA115" i="22"/>
  <c r="J115" i="35" s="1"/>
  <c r="P115" i="35" s="1"/>
  <c r="AY115" i="22"/>
  <c r="AZ115" i="22" s="1"/>
  <c r="I115" i="35" s="1"/>
  <c r="AW115" i="22"/>
  <c r="E115" i="22"/>
  <c r="D115" i="22"/>
  <c r="C115" i="22"/>
  <c r="BA114" i="22"/>
  <c r="J114" i="35" s="1"/>
  <c r="P114" i="35" s="1"/>
  <c r="AY114" i="22"/>
  <c r="AZ114" i="22" s="1"/>
  <c r="I114" i="35" s="1"/>
  <c r="AW114" i="22"/>
  <c r="BD114" i="22" s="1"/>
  <c r="E114" i="22"/>
  <c r="D114" i="22"/>
  <c r="C114" i="22"/>
  <c r="BD113" i="22"/>
  <c r="BA113" i="22"/>
  <c r="J113" i="35" s="1"/>
  <c r="P113" i="35" s="1"/>
  <c r="AY113" i="22"/>
  <c r="AZ113" i="22" s="1"/>
  <c r="I113" i="35" s="1"/>
  <c r="AW113" i="22"/>
  <c r="E113" i="22"/>
  <c r="D113" i="22"/>
  <c r="C113" i="22"/>
  <c r="BD112" i="22"/>
  <c r="BA112" i="22"/>
  <c r="J112" i="35" s="1"/>
  <c r="P112" i="35" s="1"/>
  <c r="AY112" i="22"/>
  <c r="AZ112" i="22" s="1"/>
  <c r="I112" i="35" s="1"/>
  <c r="AW112" i="22"/>
  <c r="E112" i="22"/>
  <c r="D112" i="22"/>
  <c r="C112" i="22"/>
  <c r="BD111" i="22"/>
  <c r="BA111" i="22"/>
  <c r="J111" i="35" s="1"/>
  <c r="P111" i="35" s="1"/>
  <c r="AY111" i="22"/>
  <c r="AZ111" i="22" s="1"/>
  <c r="I111" i="35" s="1"/>
  <c r="AW111" i="22"/>
  <c r="E111" i="22"/>
  <c r="D111" i="22"/>
  <c r="C111" i="22"/>
  <c r="BA110" i="22"/>
  <c r="J110" i="35" s="1"/>
  <c r="P110" i="35" s="1"/>
  <c r="AY110" i="22"/>
  <c r="AZ110" i="22" s="1"/>
  <c r="I110" i="35" s="1"/>
  <c r="AW110" i="22"/>
  <c r="BD110" i="22" s="1"/>
  <c r="E110" i="22"/>
  <c r="D110" i="22"/>
  <c r="C110" i="22"/>
  <c r="BD109" i="22"/>
  <c r="BA109" i="22"/>
  <c r="J109" i="35" s="1"/>
  <c r="P109" i="35" s="1"/>
  <c r="AY109" i="22"/>
  <c r="AZ109" i="22" s="1"/>
  <c r="I109" i="35" s="1"/>
  <c r="AW109" i="22"/>
  <c r="E109" i="22"/>
  <c r="D109" i="22"/>
  <c r="C109" i="22"/>
  <c r="BD108" i="22"/>
  <c r="BA108" i="22"/>
  <c r="J108" i="35" s="1"/>
  <c r="P108" i="35" s="1"/>
  <c r="AY108" i="22"/>
  <c r="AZ108" i="22" s="1"/>
  <c r="I108" i="35" s="1"/>
  <c r="AW108" i="22"/>
  <c r="E108" i="22"/>
  <c r="D108" i="22"/>
  <c r="C108" i="22"/>
  <c r="BD107" i="22"/>
  <c r="BA107" i="22"/>
  <c r="J107" i="35" s="1"/>
  <c r="P107" i="35" s="1"/>
  <c r="AY107" i="22"/>
  <c r="AZ107" i="22" s="1"/>
  <c r="I107" i="35" s="1"/>
  <c r="AW107" i="22"/>
  <c r="E107" i="22"/>
  <c r="D107" i="22"/>
  <c r="C107" i="22"/>
  <c r="BA106" i="22"/>
  <c r="J106" i="35" s="1"/>
  <c r="P106" i="35" s="1"/>
  <c r="AY106" i="22"/>
  <c r="AZ106" i="22" s="1"/>
  <c r="I106" i="35" s="1"/>
  <c r="AW106" i="22"/>
  <c r="BD106" i="22" s="1"/>
  <c r="E106" i="22"/>
  <c r="D106" i="22"/>
  <c r="C106" i="22"/>
  <c r="BD105" i="22"/>
  <c r="BA105" i="22"/>
  <c r="J105" i="35" s="1"/>
  <c r="P105" i="35" s="1"/>
  <c r="AY105" i="22"/>
  <c r="AZ105" i="22" s="1"/>
  <c r="I105" i="35" s="1"/>
  <c r="AW105" i="22"/>
  <c r="E105" i="22"/>
  <c r="D105" i="22"/>
  <c r="C105" i="22"/>
  <c r="BA104" i="22"/>
  <c r="J104" i="35" s="1"/>
  <c r="P104" i="35" s="1"/>
  <c r="AY104" i="22"/>
  <c r="AZ104" i="22" s="1"/>
  <c r="I104" i="35" s="1"/>
  <c r="AW104" i="22"/>
  <c r="BD104" i="22" s="1"/>
  <c r="E104" i="22"/>
  <c r="D104" i="22"/>
  <c r="C104" i="22"/>
  <c r="BD103" i="22"/>
  <c r="BA103" i="22"/>
  <c r="J103" i="35" s="1"/>
  <c r="P103" i="35" s="1"/>
  <c r="AY103" i="22"/>
  <c r="AZ103" i="22" s="1"/>
  <c r="I103" i="35" s="1"/>
  <c r="AW103" i="22"/>
  <c r="E103" i="22"/>
  <c r="D103" i="22"/>
  <c r="C103" i="22"/>
  <c r="BD102" i="22"/>
  <c r="BA102" i="22"/>
  <c r="J102" i="35" s="1"/>
  <c r="P102" i="35" s="1"/>
  <c r="AY102" i="22"/>
  <c r="AZ102" i="22" s="1"/>
  <c r="I102" i="35" s="1"/>
  <c r="AW102" i="22"/>
  <c r="E102" i="22"/>
  <c r="D102" i="22"/>
  <c r="C102" i="22"/>
  <c r="BD101" i="22"/>
  <c r="BA101" i="22"/>
  <c r="J101" i="35" s="1"/>
  <c r="P101" i="35" s="1"/>
  <c r="AY101" i="22"/>
  <c r="AZ101" i="22" s="1"/>
  <c r="I101" i="35" s="1"/>
  <c r="AW101" i="22"/>
  <c r="E101" i="22"/>
  <c r="D101" i="22"/>
  <c r="BD100" i="22"/>
  <c r="BD99" i="22"/>
  <c r="BD98" i="22"/>
  <c r="BD97" i="22"/>
  <c r="BD96" i="22"/>
  <c r="BD95" i="22"/>
  <c r="BD94" i="22"/>
  <c r="BD93" i="22"/>
  <c r="BD92" i="22"/>
  <c r="BD91" i="22"/>
  <c r="BD90" i="22"/>
  <c r="BA90" i="22"/>
  <c r="J90" i="35" s="1"/>
  <c r="P90" i="35" s="1"/>
  <c r="AZ90" i="22"/>
  <c r="I90" i="35" s="1"/>
  <c r="AY90" i="22"/>
  <c r="AX90" i="22"/>
  <c r="BH90" i="22" s="1"/>
  <c r="AW90" i="22"/>
  <c r="E90" i="22"/>
  <c r="D90" i="22"/>
  <c r="C90" i="22"/>
  <c r="BD89" i="22"/>
  <c r="BA89" i="22"/>
  <c r="J89" i="35" s="1"/>
  <c r="P89" i="35" s="1"/>
  <c r="AZ89" i="22"/>
  <c r="I89" i="35" s="1"/>
  <c r="AY89" i="22"/>
  <c r="AX89" i="22"/>
  <c r="BH89" i="22" s="1"/>
  <c r="AW89" i="22"/>
  <c r="E89" i="22"/>
  <c r="D89" i="22"/>
  <c r="C89" i="22"/>
  <c r="BD88" i="22"/>
  <c r="BA88" i="22"/>
  <c r="J88" i="35" s="1"/>
  <c r="P88" i="35" s="1"/>
  <c r="AZ88" i="22"/>
  <c r="I88" i="35" s="1"/>
  <c r="AY88" i="22"/>
  <c r="AX88" i="22"/>
  <c r="BH88" i="22" s="1"/>
  <c r="AW88" i="22"/>
  <c r="E88" i="22"/>
  <c r="D88" i="22"/>
  <c r="C88" i="22"/>
  <c r="BD87" i="22"/>
  <c r="BA87" i="22"/>
  <c r="J87" i="35" s="1"/>
  <c r="P87" i="35" s="1"/>
  <c r="AZ87" i="22"/>
  <c r="I87" i="35" s="1"/>
  <c r="AY87" i="22"/>
  <c r="AX87" i="22"/>
  <c r="BH87" i="22" s="1"/>
  <c r="AW87" i="22"/>
  <c r="E87" i="22"/>
  <c r="D87" i="22"/>
  <c r="C87" i="22"/>
  <c r="BD86" i="22"/>
  <c r="BA86" i="22"/>
  <c r="J86" i="35" s="1"/>
  <c r="P86" i="35" s="1"/>
  <c r="AY86" i="22"/>
  <c r="AZ86" i="22" s="1"/>
  <c r="I86" i="35" s="1"/>
  <c r="AW86" i="22"/>
  <c r="E86" i="22"/>
  <c r="D86" i="22"/>
  <c r="C86" i="22"/>
  <c r="BD85" i="22"/>
  <c r="BA85" i="22"/>
  <c r="J85" i="35" s="1"/>
  <c r="P85" i="35" s="1"/>
  <c r="AY85" i="22"/>
  <c r="AZ85" i="22" s="1"/>
  <c r="I85" i="35" s="1"/>
  <c r="AW85" i="22"/>
  <c r="E85" i="22"/>
  <c r="D85" i="22"/>
  <c r="C85" i="22"/>
  <c r="BD84" i="22"/>
  <c r="BA84" i="22"/>
  <c r="J84" i="35" s="1"/>
  <c r="P84" i="35" s="1"/>
  <c r="AY84" i="22"/>
  <c r="AZ84" i="22" s="1"/>
  <c r="I84" i="35" s="1"/>
  <c r="AW84" i="22"/>
  <c r="E84" i="22"/>
  <c r="D84" i="22"/>
  <c r="C84" i="22"/>
  <c r="BD83" i="22"/>
  <c r="BA83" i="22"/>
  <c r="J83" i="35" s="1"/>
  <c r="P83" i="35" s="1"/>
  <c r="AY83" i="22"/>
  <c r="AZ83" i="22" s="1"/>
  <c r="I83" i="35" s="1"/>
  <c r="AW83" i="22"/>
  <c r="E83" i="22"/>
  <c r="D83" i="22"/>
  <c r="C83" i="22"/>
  <c r="BD82" i="22"/>
  <c r="BA82" i="22"/>
  <c r="J82" i="35" s="1"/>
  <c r="P82" i="35" s="1"/>
  <c r="AY82" i="22"/>
  <c r="AZ82" i="22" s="1"/>
  <c r="I82" i="35" s="1"/>
  <c r="AW82" i="22"/>
  <c r="E82" i="22"/>
  <c r="D82" i="22"/>
  <c r="C82" i="22"/>
  <c r="BD81" i="22"/>
  <c r="BA81" i="22"/>
  <c r="J81" i="35" s="1"/>
  <c r="P81" i="35" s="1"/>
  <c r="AY81" i="22"/>
  <c r="AZ81" i="22" s="1"/>
  <c r="I81" i="35" s="1"/>
  <c r="AW81" i="22"/>
  <c r="E81" i="22"/>
  <c r="D81" i="22"/>
  <c r="C81" i="22"/>
  <c r="BD80" i="22"/>
  <c r="BA80" i="22"/>
  <c r="J80" i="35" s="1"/>
  <c r="P80" i="35" s="1"/>
  <c r="AY80" i="22"/>
  <c r="AZ80" i="22" s="1"/>
  <c r="I80" i="35" s="1"/>
  <c r="AW80" i="22"/>
  <c r="E80" i="22"/>
  <c r="D80" i="22"/>
  <c r="C80" i="22"/>
  <c r="BD79" i="22"/>
  <c r="BA79" i="22"/>
  <c r="J79" i="35" s="1"/>
  <c r="P79" i="35" s="1"/>
  <c r="AY79" i="22"/>
  <c r="AZ79" i="22" s="1"/>
  <c r="I79" i="35" s="1"/>
  <c r="AW79" i="22"/>
  <c r="E79" i="22"/>
  <c r="D79" i="22"/>
  <c r="C79" i="22"/>
  <c r="BD78" i="22"/>
  <c r="BA78" i="22"/>
  <c r="J78" i="35" s="1"/>
  <c r="P78" i="35" s="1"/>
  <c r="AY78" i="22"/>
  <c r="AZ78" i="22" s="1"/>
  <c r="I78" i="35" s="1"/>
  <c r="AW78" i="22"/>
  <c r="E78" i="22"/>
  <c r="D78" i="22"/>
  <c r="C78" i="22"/>
  <c r="BD77" i="22"/>
  <c r="BA77" i="22"/>
  <c r="J77" i="35" s="1"/>
  <c r="P77" i="35" s="1"/>
  <c r="AY77" i="22"/>
  <c r="AZ77" i="22" s="1"/>
  <c r="I77" i="35" s="1"/>
  <c r="AW77" i="22"/>
  <c r="E77" i="22"/>
  <c r="D77" i="22"/>
  <c r="C77" i="22"/>
  <c r="BA76" i="22"/>
  <c r="J76" i="35" s="1"/>
  <c r="P76" i="35" s="1"/>
  <c r="AY76" i="22"/>
  <c r="AZ76" i="22" s="1"/>
  <c r="I76" i="35" s="1"/>
  <c r="AW76" i="22"/>
  <c r="BD76" i="22" s="1"/>
  <c r="E76" i="22"/>
  <c r="D76" i="22"/>
  <c r="C76" i="22"/>
  <c r="BD75" i="22"/>
  <c r="BA75" i="22"/>
  <c r="J75" i="35" s="1"/>
  <c r="P75" i="35" s="1"/>
  <c r="AY75" i="22"/>
  <c r="AZ75" i="22" s="1"/>
  <c r="I75" i="35" s="1"/>
  <c r="AW75" i="22"/>
  <c r="E75" i="22"/>
  <c r="D75" i="22"/>
  <c r="C75" i="22"/>
  <c r="BD74" i="22"/>
  <c r="BA74" i="22"/>
  <c r="J74" i="35" s="1"/>
  <c r="P74" i="35" s="1"/>
  <c r="AY74" i="22"/>
  <c r="AZ74" i="22" s="1"/>
  <c r="I74" i="35" s="1"/>
  <c r="AW74" i="22"/>
  <c r="E74" i="22"/>
  <c r="D74" i="22"/>
  <c r="C74" i="22"/>
  <c r="BD73" i="22"/>
  <c r="BA73" i="22"/>
  <c r="J73" i="35" s="1"/>
  <c r="P73" i="35" s="1"/>
  <c r="AY73" i="22"/>
  <c r="AZ73" i="22" s="1"/>
  <c r="I73" i="35" s="1"/>
  <c r="AW73" i="22"/>
  <c r="E73" i="22"/>
  <c r="D73" i="22"/>
  <c r="C73" i="22"/>
  <c r="BD72" i="22"/>
  <c r="BA72" i="22"/>
  <c r="J72" i="35" s="1"/>
  <c r="P72" i="35" s="1"/>
  <c r="AY72" i="22"/>
  <c r="AZ72" i="22" s="1"/>
  <c r="I72" i="35" s="1"/>
  <c r="AW72" i="22"/>
  <c r="E72" i="22"/>
  <c r="D72" i="22"/>
  <c r="C72" i="22"/>
  <c r="BD71" i="22"/>
  <c r="BA71" i="22"/>
  <c r="J71" i="35" s="1"/>
  <c r="P71" i="35" s="1"/>
  <c r="AY71" i="22"/>
  <c r="AZ71" i="22" s="1"/>
  <c r="I71" i="35" s="1"/>
  <c r="AW71" i="22"/>
  <c r="E71" i="22"/>
  <c r="D71" i="22"/>
  <c r="C71" i="22"/>
  <c r="BD70" i="22"/>
  <c r="BA70" i="22"/>
  <c r="J70" i="35" s="1"/>
  <c r="P70" i="35" s="1"/>
  <c r="AY70" i="22"/>
  <c r="AZ70" i="22" s="1"/>
  <c r="I70" i="35" s="1"/>
  <c r="AW70" i="22"/>
  <c r="E70" i="22"/>
  <c r="D70" i="22"/>
  <c r="C70" i="22"/>
  <c r="BD69" i="22"/>
  <c r="BA69" i="22"/>
  <c r="J69" i="35" s="1"/>
  <c r="P69" i="35" s="1"/>
  <c r="AY69" i="22"/>
  <c r="AZ69" i="22" s="1"/>
  <c r="I69" i="35" s="1"/>
  <c r="AW69" i="22"/>
  <c r="E69" i="22"/>
  <c r="D69" i="22"/>
  <c r="C69" i="22"/>
  <c r="BD68" i="22"/>
  <c r="BA68" i="22"/>
  <c r="J68" i="35" s="1"/>
  <c r="P68" i="35" s="1"/>
  <c r="AY68" i="22"/>
  <c r="AZ68" i="22" s="1"/>
  <c r="I68" i="35" s="1"/>
  <c r="AW68" i="22"/>
  <c r="E68" i="22"/>
  <c r="D68" i="22"/>
  <c r="C68" i="22"/>
  <c r="BD67" i="22"/>
  <c r="BA67" i="22"/>
  <c r="J67" i="35" s="1"/>
  <c r="P67" i="35" s="1"/>
  <c r="AY67" i="22"/>
  <c r="AZ67" i="22" s="1"/>
  <c r="I67" i="35" s="1"/>
  <c r="AW67" i="22"/>
  <c r="E67" i="22"/>
  <c r="D67" i="22"/>
  <c r="C67" i="22"/>
  <c r="BA66" i="22"/>
  <c r="J66" i="35" s="1"/>
  <c r="P66" i="35" s="1"/>
  <c r="AY66" i="22"/>
  <c r="AZ66" i="22" s="1"/>
  <c r="I66" i="35" s="1"/>
  <c r="AW66" i="22"/>
  <c r="BD66" i="22" s="1"/>
  <c r="E66" i="22"/>
  <c r="D66" i="22"/>
  <c r="C66" i="22"/>
  <c r="BA65" i="22"/>
  <c r="J65" i="35" s="1"/>
  <c r="P65" i="35" s="1"/>
  <c r="AY65" i="22"/>
  <c r="AZ65" i="22" s="1"/>
  <c r="I65" i="35" s="1"/>
  <c r="AW65" i="22"/>
  <c r="BD65" i="22" s="1"/>
  <c r="E65" i="22"/>
  <c r="D65" i="22"/>
  <c r="C65" i="22"/>
  <c r="BD64" i="22"/>
  <c r="BA64" i="22"/>
  <c r="J64" i="35" s="1"/>
  <c r="P64" i="35" s="1"/>
  <c r="AY64" i="22"/>
  <c r="AZ64" i="22" s="1"/>
  <c r="I64" i="35" s="1"/>
  <c r="AW64" i="22"/>
  <c r="E64" i="22"/>
  <c r="D64" i="22"/>
  <c r="C64" i="22"/>
  <c r="BD63" i="22"/>
  <c r="BA63" i="22"/>
  <c r="J63" i="35" s="1"/>
  <c r="P63" i="35" s="1"/>
  <c r="AY63" i="22"/>
  <c r="AZ63" i="22" s="1"/>
  <c r="I63" i="35" s="1"/>
  <c r="AW63" i="22"/>
  <c r="E63" i="22"/>
  <c r="D63" i="22"/>
  <c r="C63" i="22"/>
  <c r="BD62" i="22"/>
  <c r="BA62" i="22"/>
  <c r="J62" i="35" s="1"/>
  <c r="P62" i="35" s="1"/>
  <c r="AY62" i="22"/>
  <c r="AZ62" i="22" s="1"/>
  <c r="I62" i="35" s="1"/>
  <c r="AW62" i="22"/>
  <c r="E62" i="22"/>
  <c r="D62" i="22"/>
  <c r="C62" i="22"/>
  <c r="BD61" i="22"/>
  <c r="BA61" i="22"/>
  <c r="J61" i="35" s="1"/>
  <c r="P61" i="35" s="1"/>
  <c r="AY61" i="22"/>
  <c r="AZ61" i="22" s="1"/>
  <c r="I61" i="35" s="1"/>
  <c r="AW61" i="22"/>
  <c r="E61" i="22"/>
  <c r="D61" i="22"/>
  <c r="C61" i="22"/>
  <c r="BD60" i="22"/>
  <c r="BA60" i="22"/>
  <c r="J60" i="35" s="1"/>
  <c r="P60" i="35" s="1"/>
  <c r="AY60" i="22"/>
  <c r="AZ60" i="22" s="1"/>
  <c r="I60" i="35" s="1"/>
  <c r="AW60" i="22"/>
  <c r="E60" i="22"/>
  <c r="D60" i="22"/>
  <c r="C60" i="22"/>
  <c r="BD59" i="22"/>
  <c r="BA59" i="22"/>
  <c r="J59" i="35" s="1"/>
  <c r="P59" i="35" s="1"/>
  <c r="AY59" i="22"/>
  <c r="AZ59" i="22" s="1"/>
  <c r="I59" i="35" s="1"/>
  <c r="AW59" i="22"/>
  <c r="E59" i="22"/>
  <c r="D59" i="22"/>
  <c r="C59" i="22"/>
  <c r="BA58" i="22"/>
  <c r="J58" i="35" s="1"/>
  <c r="P58" i="35" s="1"/>
  <c r="AY58" i="22"/>
  <c r="AZ58" i="22" s="1"/>
  <c r="I58" i="35" s="1"/>
  <c r="AW58" i="22"/>
  <c r="BD58" i="22" s="1"/>
  <c r="E58" i="22"/>
  <c r="D58" i="22"/>
  <c r="C58" i="22"/>
  <c r="BD57" i="22"/>
  <c r="BA57" i="22"/>
  <c r="J57" i="35" s="1"/>
  <c r="P57" i="35" s="1"/>
  <c r="AY57" i="22"/>
  <c r="AZ57" i="22" s="1"/>
  <c r="I57" i="35" s="1"/>
  <c r="AW57" i="22"/>
  <c r="E57" i="22"/>
  <c r="D57" i="22"/>
  <c r="C57" i="22"/>
  <c r="BD56" i="22"/>
  <c r="BA56" i="22"/>
  <c r="J56" i="35" s="1"/>
  <c r="P56" i="35" s="1"/>
  <c r="AY56" i="22"/>
  <c r="AZ56" i="22" s="1"/>
  <c r="I56" i="35" s="1"/>
  <c r="AW56" i="22"/>
  <c r="E56" i="22"/>
  <c r="D56" i="22"/>
  <c r="C56" i="22"/>
  <c r="B56" i="22"/>
  <c r="B101" i="22" s="1"/>
  <c r="B146" i="22" s="1"/>
  <c r="B191" i="22" s="1"/>
  <c r="B236" i="22" s="1"/>
  <c r="B281" i="22" s="1"/>
  <c r="B326" i="22" s="1"/>
  <c r="B371" i="22" s="1"/>
  <c r="B416" i="22" s="1"/>
  <c r="B461" i="22" s="1"/>
  <c r="B506" i="22" s="1"/>
  <c r="B551" i="22" s="1"/>
  <c r="B596" i="22" s="1"/>
  <c r="B641" i="22" s="1"/>
  <c r="B686" i="22" s="1"/>
  <c r="B731" i="22" s="1"/>
  <c r="B776" i="22" s="1"/>
  <c r="B821" i="22" s="1"/>
  <c r="B866" i="22" s="1"/>
  <c r="B911" i="22" s="1"/>
  <c r="B956" i="22" s="1"/>
  <c r="B1001" i="22" s="1"/>
  <c r="B1046" i="22" s="1"/>
  <c r="B1091" i="22" s="1"/>
  <c r="B1136" i="22" s="1"/>
  <c r="B1181" i="22" s="1"/>
  <c r="B1226" i="22" s="1"/>
  <c r="B1271" i="22" s="1"/>
  <c r="B1316" i="22" s="1"/>
  <c r="B1361" i="22" s="1"/>
  <c r="B1406" i="22" s="1"/>
  <c r="B1451" i="22" s="1"/>
  <c r="B1496" i="22" s="1"/>
  <c r="B1541" i="22" s="1"/>
  <c r="B1586" i="22" s="1"/>
  <c r="B1631" i="22" s="1"/>
  <c r="B1676" i="22" s="1"/>
  <c r="B1721" i="22" s="1"/>
  <c r="B1766" i="22" s="1"/>
  <c r="B1811" i="22" s="1"/>
  <c r="B1856" i="22" s="1"/>
  <c r="B1901" i="22" s="1"/>
  <c r="B1946" i="22" s="1"/>
  <c r="B1991" i="22" s="1"/>
  <c r="B2036" i="22" s="1"/>
  <c r="B2081" i="22" s="1"/>
  <c r="B2126" i="22" s="1"/>
  <c r="B2171" i="22" s="1"/>
  <c r="B2216" i="22" s="1"/>
  <c r="B2261" i="22" s="1"/>
  <c r="B2306" i="22" s="1"/>
  <c r="B2351" i="22" s="1"/>
  <c r="B2396" i="22" s="1"/>
  <c r="B2441" i="22" s="1"/>
  <c r="B2486" i="22" s="1"/>
  <c r="B2531" i="22" s="1"/>
  <c r="BD55" i="22"/>
  <c r="BD54" i="22"/>
  <c r="BD53" i="22"/>
  <c r="BD52" i="22"/>
  <c r="BD51" i="22"/>
  <c r="BD50" i="22"/>
  <c r="BD49" i="22"/>
  <c r="BD48" i="22"/>
  <c r="BD47" i="22"/>
  <c r="BD46" i="22"/>
  <c r="BD45" i="22"/>
  <c r="BA45" i="22"/>
  <c r="J45" i="35" s="1"/>
  <c r="AZ45" i="22"/>
  <c r="I45" i="35" s="1"/>
  <c r="AY45" i="22"/>
  <c r="AX45" i="22"/>
  <c r="BH45" i="22" s="1"/>
  <c r="AW45" i="22"/>
  <c r="E45" i="22"/>
  <c r="D45" i="22"/>
  <c r="C45" i="22"/>
  <c r="BD44" i="22"/>
  <c r="AX44" i="22" s="1"/>
  <c r="BA44" i="22"/>
  <c r="J44" i="35" s="1"/>
  <c r="AZ44" i="22"/>
  <c r="I44" i="35" s="1"/>
  <c r="AY44" i="22"/>
  <c r="AW44" i="22"/>
  <c r="E44" i="22"/>
  <c r="D44" i="22"/>
  <c r="C44" i="22"/>
  <c r="BD43" i="22"/>
  <c r="AX43" i="22" s="1"/>
  <c r="BA43" i="22"/>
  <c r="J43" i="35" s="1"/>
  <c r="AY43" i="22"/>
  <c r="AZ43" i="22" s="1"/>
  <c r="I43" i="35" s="1"/>
  <c r="AW43" i="22"/>
  <c r="E43" i="22"/>
  <c r="D43" i="22"/>
  <c r="C43" i="22"/>
  <c r="BD42" i="22"/>
  <c r="AX42" i="22" s="1"/>
  <c r="BA42" i="22"/>
  <c r="J42" i="35" s="1"/>
  <c r="AZ42" i="22"/>
  <c r="I42" i="35" s="1"/>
  <c r="AY42" i="22"/>
  <c r="AW42" i="22"/>
  <c r="E42" i="22"/>
  <c r="D42" i="22"/>
  <c r="C42" i="22"/>
  <c r="BD41" i="22"/>
  <c r="BA41" i="22"/>
  <c r="J41" i="35" s="1"/>
  <c r="P41" i="35" s="1"/>
  <c r="AY41" i="22"/>
  <c r="AZ41" i="22" s="1"/>
  <c r="I41" i="35" s="1"/>
  <c r="AW41" i="22"/>
  <c r="E41" i="22"/>
  <c r="D41" i="22"/>
  <c r="C41" i="22"/>
  <c r="BD40" i="22"/>
  <c r="BA40" i="22"/>
  <c r="J40" i="35" s="1"/>
  <c r="AY40" i="22"/>
  <c r="AZ40" i="22" s="1"/>
  <c r="I40" i="35" s="1"/>
  <c r="AW40" i="22"/>
  <c r="E40" i="22"/>
  <c r="D40" i="22"/>
  <c r="C40" i="22"/>
  <c r="BD39" i="22"/>
  <c r="BA39" i="22"/>
  <c r="J39" i="35" s="1"/>
  <c r="AY39" i="22"/>
  <c r="AZ39" i="22" s="1"/>
  <c r="I39" i="35" s="1"/>
  <c r="AW39" i="22"/>
  <c r="E39" i="22"/>
  <c r="D39" i="22"/>
  <c r="C39" i="22"/>
  <c r="BD38" i="22"/>
  <c r="BA38" i="22"/>
  <c r="J38" i="35" s="1"/>
  <c r="AY38" i="22"/>
  <c r="AZ38" i="22" s="1"/>
  <c r="I38" i="35" s="1"/>
  <c r="AW38" i="22"/>
  <c r="E38" i="22"/>
  <c r="D38" i="22"/>
  <c r="C38" i="22"/>
  <c r="BD37" i="22"/>
  <c r="BA37" i="22"/>
  <c r="J37" i="35" s="1"/>
  <c r="AY37" i="22"/>
  <c r="AZ37" i="22" s="1"/>
  <c r="I37" i="35" s="1"/>
  <c r="AW37" i="22"/>
  <c r="E37" i="22"/>
  <c r="D37" i="22"/>
  <c r="C37" i="22"/>
  <c r="BD36" i="22"/>
  <c r="BA36" i="22"/>
  <c r="J36" i="35" s="1"/>
  <c r="AY36" i="22"/>
  <c r="AZ36" i="22" s="1"/>
  <c r="I36" i="35" s="1"/>
  <c r="AW36" i="22"/>
  <c r="E36" i="22"/>
  <c r="D36" i="22"/>
  <c r="C36" i="22"/>
  <c r="BA35" i="22"/>
  <c r="J35" i="35" s="1"/>
  <c r="AY35" i="22"/>
  <c r="AZ35" i="22" s="1"/>
  <c r="I35" i="35" s="1"/>
  <c r="AW35" i="22"/>
  <c r="BD35" i="22" s="1"/>
  <c r="E35" i="22"/>
  <c r="D35" i="22"/>
  <c r="C35" i="22"/>
  <c r="BA34" i="22"/>
  <c r="J34" i="35" s="1"/>
  <c r="AY34" i="22"/>
  <c r="AZ34" i="22" s="1"/>
  <c r="I34" i="35" s="1"/>
  <c r="AW34" i="22"/>
  <c r="BD34" i="22" s="1"/>
  <c r="E34" i="22"/>
  <c r="D34" i="22"/>
  <c r="C34" i="22"/>
  <c r="BD33" i="22"/>
  <c r="BA33" i="22"/>
  <c r="J33" i="35" s="1"/>
  <c r="AY33" i="22"/>
  <c r="AZ33" i="22" s="1"/>
  <c r="I33" i="35" s="1"/>
  <c r="AW33" i="22"/>
  <c r="E33" i="22"/>
  <c r="D33" i="22"/>
  <c r="C33" i="22"/>
  <c r="BD32" i="22"/>
  <c r="BA32" i="22"/>
  <c r="J32" i="35" s="1"/>
  <c r="AY32" i="22"/>
  <c r="AZ32" i="22" s="1"/>
  <c r="I32" i="35" s="1"/>
  <c r="AW32" i="22"/>
  <c r="E32" i="22"/>
  <c r="D32" i="22"/>
  <c r="C32" i="22"/>
  <c r="BD31" i="22"/>
  <c r="BA31" i="22"/>
  <c r="J31" i="35" s="1"/>
  <c r="AY31" i="22"/>
  <c r="AZ31" i="22" s="1"/>
  <c r="I31" i="35" s="1"/>
  <c r="AW31" i="22"/>
  <c r="E31" i="22"/>
  <c r="D31" i="22"/>
  <c r="C31" i="22"/>
  <c r="BD30" i="22"/>
  <c r="BA30" i="22"/>
  <c r="J30" i="35" s="1"/>
  <c r="AY30" i="22"/>
  <c r="AZ30" i="22" s="1"/>
  <c r="I30" i="35" s="1"/>
  <c r="AW30" i="22"/>
  <c r="E30" i="22"/>
  <c r="D30" i="22"/>
  <c r="C30" i="22"/>
  <c r="BD29" i="22"/>
  <c r="BA29" i="22"/>
  <c r="J29" i="35" s="1"/>
  <c r="AY29" i="22"/>
  <c r="AZ29" i="22" s="1"/>
  <c r="I29" i="35" s="1"/>
  <c r="AW29" i="22"/>
  <c r="E29" i="22"/>
  <c r="D29" i="22"/>
  <c r="C29" i="22"/>
  <c r="BD28" i="22"/>
  <c r="BA28" i="22"/>
  <c r="J28" i="35" s="1"/>
  <c r="AY28" i="22"/>
  <c r="AZ28" i="22" s="1"/>
  <c r="I28" i="35" s="1"/>
  <c r="AW28" i="22"/>
  <c r="E28" i="22"/>
  <c r="D28" i="22"/>
  <c r="C28" i="22"/>
  <c r="BA27" i="22"/>
  <c r="J27" i="35" s="1"/>
  <c r="AY27" i="22"/>
  <c r="AZ27" i="22" s="1"/>
  <c r="I27" i="35" s="1"/>
  <c r="AW27" i="22"/>
  <c r="BD27" i="22" s="1"/>
  <c r="E27" i="22"/>
  <c r="D27" i="22"/>
  <c r="C27" i="22"/>
  <c r="BD26" i="22"/>
  <c r="BA26" i="22"/>
  <c r="J26" i="35" s="1"/>
  <c r="AY26" i="22"/>
  <c r="AZ26" i="22" s="1"/>
  <c r="I26" i="35" s="1"/>
  <c r="AW26" i="22"/>
  <c r="E26" i="22"/>
  <c r="D26" i="22"/>
  <c r="C26" i="22"/>
  <c r="BD25" i="22"/>
  <c r="BA25" i="22"/>
  <c r="J25" i="35" s="1"/>
  <c r="AY25" i="22"/>
  <c r="AZ25" i="22" s="1"/>
  <c r="I25" i="35" s="1"/>
  <c r="AW25" i="22"/>
  <c r="E25" i="22"/>
  <c r="D25" i="22"/>
  <c r="C25" i="22"/>
  <c r="BD24" i="22"/>
  <c r="BA24" i="22"/>
  <c r="J24" i="35" s="1"/>
  <c r="AY24" i="22"/>
  <c r="AZ24" i="22" s="1"/>
  <c r="I24" i="35" s="1"/>
  <c r="AW24" i="22"/>
  <c r="E24" i="22"/>
  <c r="D24" i="22"/>
  <c r="C24" i="22"/>
  <c r="BA23" i="22"/>
  <c r="J23" i="35" s="1"/>
  <c r="AY23" i="22"/>
  <c r="AZ23" i="22" s="1"/>
  <c r="I23" i="35" s="1"/>
  <c r="AW23" i="22"/>
  <c r="BD23" i="22" s="1"/>
  <c r="AX23" i="22" s="1"/>
  <c r="H23" i="35" s="1"/>
  <c r="E23" i="22"/>
  <c r="D23" i="22"/>
  <c r="C23" i="22"/>
  <c r="BD22" i="22"/>
  <c r="BA22" i="22"/>
  <c r="J22" i="35" s="1"/>
  <c r="AY22" i="22"/>
  <c r="AZ22" i="22" s="1"/>
  <c r="I22" i="35" s="1"/>
  <c r="AW22" i="22"/>
  <c r="E22" i="22"/>
  <c r="D22" i="22"/>
  <c r="C22" i="22"/>
  <c r="BD21" i="22"/>
  <c r="BA21" i="22"/>
  <c r="J21" i="35" s="1"/>
  <c r="AY21" i="22"/>
  <c r="AZ21" i="22" s="1"/>
  <c r="I21" i="35" s="1"/>
  <c r="AW21" i="22"/>
  <c r="E21" i="22"/>
  <c r="D21" i="22"/>
  <c r="C21" i="22"/>
  <c r="BD20" i="22"/>
  <c r="BA20" i="22"/>
  <c r="J20" i="35" s="1"/>
  <c r="AY20" i="22"/>
  <c r="AZ20" i="22" s="1"/>
  <c r="I20" i="35" s="1"/>
  <c r="AW20" i="22"/>
  <c r="E20" i="22"/>
  <c r="D20" i="22"/>
  <c r="C20" i="22"/>
  <c r="BD19" i="22"/>
  <c r="BA19" i="22"/>
  <c r="J19" i="35" s="1"/>
  <c r="AY19" i="22"/>
  <c r="AZ19" i="22" s="1"/>
  <c r="I19" i="35" s="1"/>
  <c r="AW19" i="22"/>
  <c r="E19" i="22"/>
  <c r="D19" i="22"/>
  <c r="C19" i="22"/>
  <c r="BD18" i="22"/>
  <c r="BA18" i="22"/>
  <c r="J18" i="35" s="1"/>
  <c r="AY18" i="22"/>
  <c r="AZ18" i="22" s="1"/>
  <c r="I18" i="35" s="1"/>
  <c r="AW18" i="22"/>
  <c r="E18" i="22"/>
  <c r="D18" i="22"/>
  <c r="C18" i="22"/>
  <c r="BD17" i="22"/>
  <c r="BA17" i="22"/>
  <c r="J17" i="35" s="1"/>
  <c r="AY17" i="22"/>
  <c r="AZ17" i="22" s="1"/>
  <c r="I17" i="35" s="1"/>
  <c r="AW17" i="22"/>
  <c r="E17" i="22"/>
  <c r="D17" i="22"/>
  <c r="C17" i="22"/>
  <c r="BD16" i="22"/>
  <c r="BA16" i="22"/>
  <c r="J16" i="35" s="1"/>
  <c r="AY16" i="22"/>
  <c r="AZ16" i="22" s="1"/>
  <c r="I16" i="35" s="1"/>
  <c r="AW16" i="22"/>
  <c r="E16" i="22"/>
  <c r="D16" i="22"/>
  <c r="C16" i="22"/>
  <c r="BD15" i="22"/>
  <c r="BA15" i="22"/>
  <c r="J15" i="35" s="1"/>
  <c r="AY15" i="22"/>
  <c r="AZ15" i="22" s="1"/>
  <c r="I15" i="35" s="1"/>
  <c r="AW15" i="22"/>
  <c r="E15" i="22"/>
  <c r="D15" i="22"/>
  <c r="C15" i="22"/>
  <c r="BD14" i="22"/>
  <c r="BA14" i="22"/>
  <c r="J14" i="35" s="1"/>
  <c r="AY14" i="22"/>
  <c r="AZ14" i="22" s="1"/>
  <c r="I14" i="35" s="1"/>
  <c r="AW14" i="22"/>
  <c r="E14" i="22"/>
  <c r="D14" i="22"/>
  <c r="C14" i="22"/>
  <c r="BA13" i="22"/>
  <c r="J13" i="35" s="1"/>
  <c r="AY13" i="22"/>
  <c r="AZ13" i="22" s="1"/>
  <c r="I13" i="35" s="1"/>
  <c r="AW13" i="22"/>
  <c r="BD13" i="22" s="1"/>
  <c r="E13" i="22"/>
  <c r="D13" i="22"/>
  <c r="C13" i="22"/>
  <c r="BD12" i="22"/>
  <c r="BA12" i="22"/>
  <c r="J12" i="35" s="1"/>
  <c r="AY12" i="22"/>
  <c r="AZ12" i="22" s="1"/>
  <c r="I12" i="35" s="1"/>
  <c r="AW12" i="22"/>
  <c r="E12" i="22"/>
  <c r="D12" i="22"/>
  <c r="C12" i="22"/>
  <c r="BD11" i="22"/>
  <c r="AY11" i="22"/>
  <c r="AZ11" i="22" s="1"/>
  <c r="I11" i="35" s="1"/>
  <c r="AW11" i="22"/>
  <c r="E11" i="22"/>
  <c r="D11" i="22"/>
  <c r="AX2800" i="15"/>
  <c r="AW2800" i="15"/>
  <c r="AO2800" i="15"/>
  <c r="AL2800" i="15"/>
  <c r="AY2800" i="15" s="1"/>
  <c r="AK2800" i="15"/>
  <c r="AJ2800" i="15"/>
  <c r="BF2800" i="15" s="1"/>
  <c r="AI2800" i="15"/>
  <c r="AA2800" i="15"/>
  <c r="AV2800" i="15" s="1"/>
  <c r="AX2799" i="15"/>
  <c r="AW2799" i="15"/>
  <c r="AO2799" i="15"/>
  <c r="AN2799" i="15" s="1"/>
  <c r="AL2799" i="15"/>
  <c r="AY2799" i="15" s="1"/>
  <c r="AK2799" i="15"/>
  <c r="AJ2799" i="15"/>
  <c r="BF2799" i="15" s="1"/>
  <c r="AI2799" i="15"/>
  <c r="AA2799" i="15"/>
  <c r="AV2799" i="15" s="1"/>
  <c r="AX2798" i="15"/>
  <c r="AW2798" i="15"/>
  <c r="AO2798" i="15"/>
  <c r="AL2798" i="15"/>
  <c r="AK2798" i="15"/>
  <c r="AY2798" i="15" s="1"/>
  <c r="AJ2798" i="15"/>
  <c r="BF2798" i="15" s="1"/>
  <c r="AI2798" i="15"/>
  <c r="AA2798" i="15"/>
  <c r="AV2798" i="15" s="1"/>
  <c r="AY2797" i="15"/>
  <c r="AX2797" i="15"/>
  <c r="AW2797" i="15"/>
  <c r="AO2797" i="15"/>
  <c r="AN2797" i="15" s="1"/>
  <c r="AL2797" i="15"/>
  <c r="AK2797" i="15"/>
  <c r="AJ2797" i="15"/>
  <c r="BF2797" i="15" s="1"/>
  <c r="AI2797" i="15"/>
  <c r="AA2797" i="15"/>
  <c r="AV2797" i="15" s="1"/>
  <c r="AX2796" i="15"/>
  <c r="AW2796" i="15"/>
  <c r="AO2796" i="15"/>
  <c r="AL2796" i="15"/>
  <c r="AK2796" i="15"/>
  <c r="AJ2796" i="15"/>
  <c r="BF2796" i="15" s="1"/>
  <c r="AI2796" i="15"/>
  <c r="AA2796" i="15"/>
  <c r="AV2796" i="15" s="1"/>
  <c r="AX2795" i="15"/>
  <c r="AW2795" i="15"/>
  <c r="AO2795" i="15"/>
  <c r="AN2795" i="15" s="1"/>
  <c r="AL2795" i="15"/>
  <c r="AK2795" i="15"/>
  <c r="AJ2795" i="15"/>
  <c r="BF2795" i="15" s="1"/>
  <c r="AI2795" i="15"/>
  <c r="AA2795" i="15"/>
  <c r="AV2795" i="15" s="1"/>
  <c r="AX2794" i="15"/>
  <c r="AW2794" i="15"/>
  <c r="AO2794" i="15"/>
  <c r="AL2794" i="15"/>
  <c r="AK2794" i="15"/>
  <c r="AY2794" i="15" s="1"/>
  <c r="AJ2794" i="15"/>
  <c r="BF2794" i="15" s="1"/>
  <c r="AI2794" i="15"/>
  <c r="AA2794" i="15"/>
  <c r="AV2794" i="15" s="1"/>
  <c r="AX2793" i="15"/>
  <c r="AW2793" i="15"/>
  <c r="AO2793" i="15"/>
  <c r="AN2793" i="15" s="1"/>
  <c r="AL2793" i="15"/>
  <c r="AK2793" i="15"/>
  <c r="AY2793" i="15" s="1"/>
  <c r="AJ2793" i="15"/>
  <c r="BF2793" i="15" s="1"/>
  <c r="AI2793" i="15"/>
  <c r="AA2793" i="15"/>
  <c r="AV2793" i="15" s="1"/>
  <c r="AX2792" i="15"/>
  <c r="AW2792" i="15"/>
  <c r="AO2792" i="15"/>
  <c r="AL2792" i="15"/>
  <c r="AK2792" i="15"/>
  <c r="AJ2792" i="15"/>
  <c r="BF2792" i="15" s="1"/>
  <c r="AI2792" i="15"/>
  <c r="AA2792" i="15"/>
  <c r="AV2792" i="15" s="1"/>
  <c r="AX2791" i="15"/>
  <c r="AW2791" i="15"/>
  <c r="AO2791" i="15"/>
  <c r="AN2791" i="15" s="1"/>
  <c r="AL2791" i="15"/>
  <c r="AK2791" i="15"/>
  <c r="AJ2791" i="15"/>
  <c r="BF2791" i="15" s="1"/>
  <c r="AI2791" i="15"/>
  <c r="AA2791" i="15"/>
  <c r="AV2791" i="15" s="1"/>
  <c r="BC2790" i="15"/>
  <c r="AX2790" i="15"/>
  <c r="AW2790" i="15"/>
  <c r="AU2790" i="15"/>
  <c r="AR2790" i="15"/>
  <c r="AQ2790" i="15"/>
  <c r="AO2790" i="15"/>
  <c r="AN2790" i="15" s="1"/>
  <c r="AL2790" i="15"/>
  <c r="AK2790" i="15"/>
  <c r="AJ2790" i="15"/>
  <c r="AI2790" i="15"/>
  <c r="AG2790" i="15"/>
  <c r="AA2790" i="15"/>
  <c r="AV2790" i="15" s="1"/>
  <c r="Z2790" i="15"/>
  <c r="Y2790" i="15"/>
  <c r="L2790" i="35" s="1"/>
  <c r="X2790" i="15"/>
  <c r="K2790" i="35" s="1"/>
  <c r="BC2789" i="15"/>
  <c r="AX2789" i="15"/>
  <c r="AW2789" i="15"/>
  <c r="AU2789" i="15"/>
  <c r="AR2789" i="15"/>
  <c r="AQ2789" i="15"/>
  <c r="AO2789" i="15"/>
  <c r="AN2789" i="15" s="1"/>
  <c r="AL2789" i="15"/>
  <c r="AK2789" i="15"/>
  <c r="AJ2789" i="15"/>
  <c r="AI2789" i="15"/>
  <c r="AG2789" i="15"/>
  <c r="AA2789" i="15"/>
  <c r="AV2789" i="15" s="1"/>
  <c r="Z2789" i="15"/>
  <c r="Y2789" i="15"/>
  <c r="L2789" i="35" s="1"/>
  <c r="X2789" i="15"/>
  <c r="K2789" i="35" s="1"/>
  <c r="BC2788" i="15"/>
  <c r="AX2788" i="15"/>
  <c r="AW2788" i="15"/>
  <c r="AU2788" i="15"/>
  <c r="AR2788" i="15"/>
  <c r="AQ2788" i="15"/>
  <c r="AO2788" i="15"/>
  <c r="AL2788" i="15"/>
  <c r="AK2788" i="15"/>
  <c r="AJ2788" i="15"/>
  <c r="AI2788" i="15"/>
  <c r="AG2788" i="15"/>
  <c r="AA2788" i="15"/>
  <c r="AV2788" i="15" s="1"/>
  <c r="Z2788" i="15"/>
  <c r="Y2788" i="15"/>
  <c r="X2788" i="15"/>
  <c r="K2788" i="35" s="1"/>
  <c r="BC2787" i="15"/>
  <c r="AX2787" i="15"/>
  <c r="AW2787" i="15"/>
  <c r="AU2787" i="15"/>
  <c r="AR2787" i="15"/>
  <c r="AQ2787" i="15"/>
  <c r="AO2787" i="15"/>
  <c r="AN2787" i="15" s="1"/>
  <c r="AL2787" i="15"/>
  <c r="AK2787" i="15"/>
  <c r="AJ2787" i="15"/>
  <c r="AI2787" i="15"/>
  <c r="AG2787" i="15"/>
  <c r="AA2787" i="15"/>
  <c r="AV2787" i="15" s="1"/>
  <c r="Z2787" i="15"/>
  <c r="Y2787" i="15"/>
  <c r="L2787" i="35" s="1"/>
  <c r="X2787" i="15"/>
  <c r="K2787" i="35" s="1"/>
  <c r="BC2786" i="15"/>
  <c r="AX2786" i="15"/>
  <c r="AW2786" i="15"/>
  <c r="AU2786" i="15"/>
  <c r="AR2786" i="15"/>
  <c r="AQ2786" i="15"/>
  <c r="AO2786" i="15"/>
  <c r="AL2786" i="15"/>
  <c r="AK2786" i="15"/>
  <c r="AJ2786" i="15"/>
  <c r="AI2786" i="15"/>
  <c r="AG2786" i="15"/>
  <c r="AA2786" i="15"/>
  <c r="AV2786" i="15" s="1"/>
  <c r="Z2786" i="15"/>
  <c r="Y2786" i="15"/>
  <c r="L2786" i="35" s="1"/>
  <c r="X2786" i="15"/>
  <c r="K2786" i="35" s="1"/>
  <c r="BC2785" i="15"/>
  <c r="AX2785" i="15"/>
  <c r="AW2785" i="15"/>
  <c r="AU2785" i="15"/>
  <c r="AR2785" i="15"/>
  <c r="AQ2785" i="15"/>
  <c r="AO2785" i="15"/>
  <c r="AL2785" i="15"/>
  <c r="AK2785" i="15"/>
  <c r="AJ2785" i="15"/>
  <c r="AI2785" i="15"/>
  <c r="AG2785" i="15"/>
  <c r="AA2785" i="15"/>
  <c r="AV2785" i="15" s="1"/>
  <c r="Z2785" i="15"/>
  <c r="Y2785" i="15"/>
  <c r="L2785" i="35" s="1"/>
  <c r="X2785" i="15"/>
  <c r="K2785" i="35" s="1"/>
  <c r="BC2784" i="15"/>
  <c r="AX2784" i="15"/>
  <c r="AW2784" i="15"/>
  <c r="AU2784" i="15"/>
  <c r="AR2784" i="15"/>
  <c r="AQ2784" i="15"/>
  <c r="AO2784" i="15"/>
  <c r="AN2784" i="15" s="1"/>
  <c r="AL2784" i="15"/>
  <c r="AK2784" i="15"/>
  <c r="AJ2784" i="15"/>
  <c r="AI2784" i="15"/>
  <c r="AG2784" i="15"/>
  <c r="AA2784" i="15"/>
  <c r="AV2784" i="15" s="1"/>
  <c r="Z2784" i="15"/>
  <c r="Y2784" i="15"/>
  <c r="L2784" i="35" s="1"/>
  <c r="X2784" i="15"/>
  <c r="K2784" i="35" s="1"/>
  <c r="U2784" i="15"/>
  <c r="BC2783" i="15"/>
  <c r="AX2783" i="15"/>
  <c r="AW2783" i="15"/>
  <c r="AU2783" i="15"/>
  <c r="AR2783" i="15"/>
  <c r="AQ2783" i="15"/>
  <c r="AO2783" i="15"/>
  <c r="AN2783" i="15" s="1"/>
  <c r="AL2783" i="15"/>
  <c r="AK2783" i="15"/>
  <c r="AJ2783" i="15"/>
  <c r="AI2783" i="15"/>
  <c r="AG2783" i="15"/>
  <c r="AA2783" i="15"/>
  <c r="AV2783" i="15" s="1"/>
  <c r="Z2783" i="15"/>
  <c r="Y2783" i="15"/>
  <c r="L2783" i="35" s="1"/>
  <c r="X2783" i="15"/>
  <c r="BC2782" i="15"/>
  <c r="AX2782" i="15"/>
  <c r="AW2782" i="15"/>
  <c r="AU2782" i="15"/>
  <c r="AR2782" i="15"/>
  <c r="AQ2782" i="15"/>
  <c r="AO2782" i="15"/>
  <c r="AL2782" i="15"/>
  <c r="AK2782" i="15"/>
  <c r="AJ2782" i="15"/>
  <c r="AI2782" i="15"/>
  <c r="AG2782" i="15"/>
  <c r="AA2782" i="15"/>
  <c r="AV2782" i="15" s="1"/>
  <c r="Z2782" i="15"/>
  <c r="M2782" i="35" s="1"/>
  <c r="Y2782" i="15"/>
  <c r="L2782" i="35" s="1"/>
  <c r="X2782" i="15"/>
  <c r="BC2781" i="15"/>
  <c r="AX2781" i="15"/>
  <c r="AW2781" i="15"/>
  <c r="AU2781" i="15"/>
  <c r="AR2781" i="15"/>
  <c r="AQ2781" i="15"/>
  <c r="AO2781" i="15"/>
  <c r="AL2781" i="15"/>
  <c r="AK2781" i="15"/>
  <c r="AJ2781" i="15"/>
  <c r="AI2781" i="15"/>
  <c r="AG2781" i="15"/>
  <c r="AA2781" i="15"/>
  <c r="AV2781" i="15" s="1"/>
  <c r="Z2781" i="15"/>
  <c r="M2781" i="35" s="1"/>
  <c r="Y2781" i="15"/>
  <c r="L2781" i="35" s="1"/>
  <c r="X2781" i="15"/>
  <c r="BC2780" i="15"/>
  <c r="AX2780" i="15"/>
  <c r="AW2780" i="15"/>
  <c r="AU2780" i="15"/>
  <c r="AR2780" i="15"/>
  <c r="AQ2780" i="15"/>
  <c r="AO2780" i="15"/>
  <c r="AN2780" i="15" s="1"/>
  <c r="AL2780" i="15"/>
  <c r="AK2780" i="15"/>
  <c r="AJ2780" i="15"/>
  <c r="AI2780" i="15"/>
  <c r="AG2780" i="15"/>
  <c r="AA2780" i="15"/>
  <c r="AV2780" i="15" s="1"/>
  <c r="Z2780" i="15"/>
  <c r="M2780" i="35" s="1"/>
  <c r="Y2780" i="15"/>
  <c r="L2780" i="35" s="1"/>
  <c r="X2780" i="15"/>
  <c r="BC2779" i="15"/>
  <c r="AX2779" i="15"/>
  <c r="AW2779" i="15"/>
  <c r="AU2779" i="15"/>
  <c r="AR2779" i="15"/>
  <c r="AQ2779" i="15"/>
  <c r="AO2779" i="15"/>
  <c r="AL2779" i="15"/>
  <c r="AK2779" i="15"/>
  <c r="AJ2779" i="15"/>
  <c r="AI2779" i="15"/>
  <c r="AG2779" i="15"/>
  <c r="AA2779" i="15"/>
  <c r="AV2779" i="15" s="1"/>
  <c r="Z2779" i="15"/>
  <c r="M2779" i="35" s="1"/>
  <c r="Y2779" i="15"/>
  <c r="L2779" i="35" s="1"/>
  <c r="X2779" i="15"/>
  <c r="BC2778" i="15"/>
  <c r="AX2778" i="15"/>
  <c r="AW2778" i="15"/>
  <c r="AU2778" i="15"/>
  <c r="AR2778" i="15"/>
  <c r="AQ2778" i="15"/>
  <c r="AO2778" i="15"/>
  <c r="AN2778" i="15" s="1"/>
  <c r="AL2778" i="15"/>
  <c r="AK2778" i="15"/>
  <c r="AJ2778" i="15"/>
  <c r="AI2778" i="15"/>
  <c r="AG2778" i="15"/>
  <c r="AA2778" i="15"/>
  <c r="AV2778" i="15" s="1"/>
  <c r="Z2778" i="15"/>
  <c r="M2778" i="35" s="1"/>
  <c r="Y2778" i="15"/>
  <c r="L2778" i="35" s="1"/>
  <c r="X2778" i="15"/>
  <c r="BC2777" i="15"/>
  <c r="AX2777" i="15"/>
  <c r="AW2777" i="15"/>
  <c r="AU2777" i="15"/>
  <c r="AR2777" i="15"/>
  <c r="AQ2777" i="15"/>
  <c r="AO2777" i="15"/>
  <c r="AL2777" i="15"/>
  <c r="AK2777" i="15"/>
  <c r="AJ2777" i="15"/>
  <c r="AI2777" i="15"/>
  <c r="AG2777" i="15"/>
  <c r="AA2777" i="15"/>
  <c r="AV2777" i="15" s="1"/>
  <c r="Z2777" i="15"/>
  <c r="M2777" i="35" s="1"/>
  <c r="Y2777" i="15"/>
  <c r="L2777" i="35" s="1"/>
  <c r="X2777" i="15"/>
  <c r="U2777" i="15"/>
  <c r="BC2776" i="15"/>
  <c r="AX2776" i="15"/>
  <c r="AW2776" i="15"/>
  <c r="AU2776" i="15"/>
  <c r="AR2776" i="15"/>
  <c r="AQ2776" i="15"/>
  <c r="AO2776" i="15"/>
  <c r="AL2776" i="15"/>
  <c r="AK2776" i="15"/>
  <c r="AJ2776" i="15"/>
  <c r="AI2776" i="15"/>
  <c r="AG2776" i="15"/>
  <c r="AA2776" i="15"/>
  <c r="AV2776" i="15" s="1"/>
  <c r="Z2776" i="15"/>
  <c r="M2776" i="35" s="1"/>
  <c r="Y2776" i="15"/>
  <c r="X2776" i="15"/>
  <c r="BC2775" i="15"/>
  <c r="AX2775" i="15"/>
  <c r="AW2775" i="15"/>
  <c r="AU2775" i="15"/>
  <c r="AR2775" i="15"/>
  <c r="AQ2775" i="15"/>
  <c r="AO2775" i="15"/>
  <c r="AN2775" i="15" s="1"/>
  <c r="AL2775" i="15"/>
  <c r="AK2775" i="15"/>
  <c r="AJ2775" i="15"/>
  <c r="AI2775" i="15"/>
  <c r="AG2775" i="15"/>
  <c r="AA2775" i="15"/>
  <c r="AV2775" i="15" s="1"/>
  <c r="Z2775" i="15"/>
  <c r="M2775" i="35" s="1"/>
  <c r="Y2775" i="15"/>
  <c r="X2775" i="15"/>
  <c r="BC2774" i="15"/>
  <c r="AX2774" i="15"/>
  <c r="AW2774" i="15"/>
  <c r="AU2774" i="15"/>
  <c r="AR2774" i="15"/>
  <c r="AQ2774" i="15"/>
  <c r="AO2774" i="15"/>
  <c r="AN2774" i="15" s="1"/>
  <c r="AL2774" i="15"/>
  <c r="AK2774" i="15"/>
  <c r="AJ2774" i="15"/>
  <c r="AI2774" i="15"/>
  <c r="AG2774" i="15"/>
  <c r="AA2774" i="15"/>
  <c r="AV2774" i="15" s="1"/>
  <c r="Z2774" i="15"/>
  <c r="M2774" i="35" s="1"/>
  <c r="Y2774" i="15"/>
  <c r="X2774" i="15"/>
  <c r="BC2773" i="15"/>
  <c r="AX2773" i="15"/>
  <c r="AW2773" i="15"/>
  <c r="AU2773" i="15"/>
  <c r="AR2773" i="15"/>
  <c r="AQ2773" i="15"/>
  <c r="AO2773" i="15"/>
  <c r="AL2773" i="15"/>
  <c r="AK2773" i="15"/>
  <c r="AJ2773" i="15"/>
  <c r="AI2773" i="15"/>
  <c r="AG2773" i="15"/>
  <c r="AA2773" i="15"/>
  <c r="AV2773" i="15" s="1"/>
  <c r="Z2773" i="15"/>
  <c r="M2773" i="35" s="1"/>
  <c r="Y2773" i="15"/>
  <c r="X2773" i="15"/>
  <c r="BC2772" i="15"/>
  <c r="AX2772" i="15"/>
  <c r="AW2772" i="15"/>
  <c r="AU2772" i="15"/>
  <c r="AR2772" i="15"/>
  <c r="AQ2772" i="15"/>
  <c r="AO2772" i="15"/>
  <c r="AL2772" i="15"/>
  <c r="AK2772" i="15"/>
  <c r="AJ2772" i="15"/>
  <c r="AI2772" i="15"/>
  <c r="AG2772" i="15"/>
  <c r="AA2772" i="15"/>
  <c r="AV2772" i="15" s="1"/>
  <c r="Z2772" i="15"/>
  <c r="M2772" i="35" s="1"/>
  <c r="Y2772" i="15"/>
  <c r="X2772" i="15"/>
  <c r="BC2771" i="15"/>
  <c r="AX2771" i="15"/>
  <c r="AW2771" i="15"/>
  <c r="AU2771" i="15"/>
  <c r="AR2771" i="15"/>
  <c r="AQ2771" i="15"/>
  <c r="AO2771" i="15"/>
  <c r="AN2771" i="15" s="1"/>
  <c r="AL2771" i="15"/>
  <c r="AK2771" i="15"/>
  <c r="AJ2771" i="15"/>
  <c r="AI2771" i="15"/>
  <c r="AG2771" i="15"/>
  <c r="AA2771" i="15"/>
  <c r="AV2771" i="15" s="1"/>
  <c r="Z2771" i="15"/>
  <c r="Y2771" i="15"/>
  <c r="X2771" i="15"/>
  <c r="BC2770" i="15"/>
  <c r="AX2770" i="15"/>
  <c r="AW2770" i="15"/>
  <c r="AU2770" i="15"/>
  <c r="AR2770" i="15"/>
  <c r="AQ2770" i="15"/>
  <c r="AO2770" i="15"/>
  <c r="AL2770" i="15"/>
  <c r="AK2770" i="15"/>
  <c r="AJ2770" i="15"/>
  <c r="AI2770" i="15"/>
  <c r="AG2770" i="15"/>
  <c r="AA2770" i="15"/>
  <c r="AV2770" i="15" s="1"/>
  <c r="Z2770" i="15"/>
  <c r="M2770" i="35" s="1"/>
  <c r="Y2770" i="15"/>
  <c r="X2770" i="15"/>
  <c r="U2770" i="15"/>
  <c r="BC2769" i="15"/>
  <c r="AX2769" i="15"/>
  <c r="AW2769" i="15"/>
  <c r="AU2769" i="15"/>
  <c r="AR2769" i="15"/>
  <c r="AQ2769" i="15"/>
  <c r="AO2769" i="15"/>
  <c r="AL2769" i="15"/>
  <c r="AK2769" i="15"/>
  <c r="AJ2769" i="15"/>
  <c r="AI2769" i="15"/>
  <c r="AG2769" i="15"/>
  <c r="AA2769" i="15"/>
  <c r="AV2769" i="15" s="1"/>
  <c r="Z2769" i="15"/>
  <c r="Y2769" i="15"/>
  <c r="X2769" i="15"/>
  <c r="BC2768" i="15"/>
  <c r="AX2768" i="15"/>
  <c r="AW2768" i="15"/>
  <c r="AU2768" i="15"/>
  <c r="AR2768" i="15"/>
  <c r="AQ2768" i="15"/>
  <c r="AO2768" i="15"/>
  <c r="AN2768" i="15" s="1"/>
  <c r="AL2768" i="15"/>
  <c r="AK2768" i="15"/>
  <c r="AJ2768" i="15"/>
  <c r="AI2768" i="15"/>
  <c r="AG2768" i="15"/>
  <c r="AA2768" i="15"/>
  <c r="AV2768" i="15" s="1"/>
  <c r="Z2768" i="15"/>
  <c r="Y2768" i="15"/>
  <c r="X2768" i="15"/>
  <c r="BC2767" i="15"/>
  <c r="AX2767" i="15"/>
  <c r="AW2767" i="15"/>
  <c r="AU2767" i="15"/>
  <c r="AR2767" i="15"/>
  <c r="AQ2767" i="15"/>
  <c r="AO2767" i="15"/>
  <c r="AL2767" i="15"/>
  <c r="AK2767" i="15"/>
  <c r="AJ2767" i="15"/>
  <c r="AI2767" i="15"/>
  <c r="AG2767" i="15"/>
  <c r="AA2767" i="15"/>
  <c r="AV2767" i="15" s="1"/>
  <c r="Z2767" i="15"/>
  <c r="Y2767" i="15"/>
  <c r="X2767" i="15"/>
  <c r="BC2766" i="15"/>
  <c r="AX2766" i="15"/>
  <c r="AW2766" i="15"/>
  <c r="AU2766" i="15"/>
  <c r="AR2766" i="15"/>
  <c r="AQ2766" i="15"/>
  <c r="AO2766" i="15"/>
  <c r="AN2766" i="15" s="1"/>
  <c r="AL2766" i="15"/>
  <c r="AK2766" i="15"/>
  <c r="AJ2766" i="15"/>
  <c r="AI2766" i="15"/>
  <c r="AG2766" i="15"/>
  <c r="AA2766" i="15"/>
  <c r="AV2766" i="15" s="1"/>
  <c r="Z2766" i="15"/>
  <c r="Y2766" i="15"/>
  <c r="X2766" i="15"/>
  <c r="BC2765" i="15"/>
  <c r="AX2765" i="15"/>
  <c r="AW2765" i="15"/>
  <c r="AU2765" i="15"/>
  <c r="AR2765" i="15"/>
  <c r="AQ2765" i="15"/>
  <c r="AO2765" i="15"/>
  <c r="AN2765" i="15" s="1"/>
  <c r="AL2765" i="15"/>
  <c r="AK2765" i="15"/>
  <c r="AJ2765" i="15"/>
  <c r="AI2765" i="15"/>
  <c r="AG2765" i="15"/>
  <c r="AA2765" i="15"/>
  <c r="AV2765" i="15" s="1"/>
  <c r="Z2765" i="15"/>
  <c r="Y2765" i="15"/>
  <c r="X2765" i="15"/>
  <c r="BC2764" i="15"/>
  <c r="AX2764" i="15"/>
  <c r="AW2764" i="15"/>
  <c r="AU2764" i="15"/>
  <c r="AR2764" i="15"/>
  <c r="AQ2764" i="15"/>
  <c r="AO2764" i="15"/>
  <c r="AL2764" i="15"/>
  <c r="AK2764" i="15"/>
  <c r="AJ2764" i="15"/>
  <c r="AI2764" i="15"/>
  <c r="AG2764" i="15"/>
  <c r="AA2764" i="15"/>
  <c r="AV2764" i="15" s="1"/>
  <c r="Z2764" i="15"/>
  <c r="Y2764" i="15"/>
  <c r="X2764" i="15"/>
  <c r="BC2763" i="15"/>
  <c r="AX2763" i="15"/>
  <c r="AW2763" i="15"/>
  <c r="AU2763" i="15"/>
  <c r="AR2763" i="15"/>
  <c r="AQ2763" i="15"/>
  <c r="AO2763" i="15"/>
  <c r="AL2763" i="15"/>
  <c r="AK2763" i="15"/>
  <c r="AJ2763" i="15"/>
  <c r="AI2763" i="15"/>
  <c r="AG2763" i="15"/>
  <c r="AA2763" i="15"/>
  <c r="AV2763" i="15" s="1"/>
  <c r="Z2763" i="15"/>
  <c r="Y2763" i="15"/>
  <c r="X2763" i="15"/>
  <c r="U2763" i="15"/>
  <c r="BC2762" i="15"/>
  <c r="AX2762" i="15"/>
  <c r="AW2762" i="15"/>
  <c r="AU2762" i="15"/>
  <c r="AR2762" i="15"/>
  <c r="AQ2762" i="15"/>
  <c r="AO2762" i="15"/>
  <c r="AL2762" i="15"/>
  <c r="AK2762" i="15"/>
  <c r="AJ2762" i="15"/>
  <c r="AI2762" i="15"/>
  <c r="AG2762" i="15"/>
  <c r="AA2762" i="15"/>
  <c r="AV2762" i="15" s="1"/>
  <c r="Z2762" i="15"/>
  <c r="Y2762" i="15"/>
  <c r="X2762" i="15"/>
  <c r="BC2761" i="15"/>
  <c r="AX2761" i="15"/>
  <c r="AW2761" i="15"/>
  <c r="AU2761" i="15"/>
  <c r="AR2761" i="15"/>
  <c r="AQ2761" i="15"/>
  <c r="AO2761" i="15"/>
  <c r="AN2761" i="15" s="1"/>
  <c r="AL2761" i="15"/>
  <c r="AK2761" i="15"/>
  <c r="AJ2761" i="15"/>
  <c r="AI2761" i="15"/>
  <c r="AG2761" i="15"/>
  <c r="AA2761" i="15"/>
  <c r="AV2761" i="15" s="1"/>
  <c r="Z2761" i="15"/>
  <c r="Y2761" i="15"/>
  <c r="X2761" i="15"/>
  <c r="BC2760" i="15"/>
  <c r="AX2760" i="15"/>
  <c r="AW2760" i="15"/>
  <c r="AU2760" i="15"/>
  <c r="AR2760" i="15"/>
  <c r="AQ2760" i="15"/>
  <c r="AO2760" i="15"/>
  <c r="AL2760" i="15"/>
  <c r="AK2760" i="15"/>
  <c r="AJ2760" i="15"/>
  <c r="AI2760" i="15"/>
  <c r="AG2760" i="15"/>
  <c r="AA2760" i="15"/>
  <c r="AV2760" i="15" s="1"/>
  <c r="Z2760" i="15"/>
  <c r="Y2760" i="15"/>
  <c r="X2760" i="15"/>
  <c r="BC2759" i="15"/>
  <c r="AX2759" i="15"/>
  <c r="AW2759" i="15"/>
  <c r="AU2759" i="15"/>
  <c r="AR2759" i="15"/>
  <c r="AQ2759" i="15"/>
  <c r="AO2759" i="15"/>
  <c r="AN2759" i="15" s="1"/>
  <c r="AL2759" i="15"/>
  <c r="AK2759" i="15"/>
  <c r="AJ2759" i="15"/>
  <c r="AI2759" i="15"/>
  <c r="AG2759" i="15"/>
  <c r="AA2759" i="15"/>
  <c r="AV2759" i="15" s="1"/>
  <c r="Z2759" i="15"/>
  <c r="Y2759" i="15"/>
  <c r="X2759" i="15"/>
  <c r="BC2758" i="15"/>
  <c r="AX2758" i="15"/>
  <c r="AW2758" i="15"/>
  <c r="AU2758" i="15"/>
  <c r="AR2758" i="15"/>
  <c r="AQ2758" i="15"/>
  <c r="AO2758" i="15"/>
  <c r="AL2758" i="15"/>
  <c r="AK2758" i="15"/>
  <c r="AJ2758" i="15"/>
  <c r="AI2758" i="15"/>
  <c r="AG2758" i="15"/>
  <c r="AA2758" i="15"/>
  <c r="AV2758" i="15" s="1"/>
  <c r="Z2758" i="15"/>
  <c r="Y2758" i="15"/>
  <c r="X2758" i="15"/>
  <c r="BC2757" i="15"/>
  <c r="AX2757" i="15"/>
  <c r="AW2757" i="15"/>
  <c r="AU2757" i="15"/>
  <c r="AR2757" i="15"/>
  <c r="AQ2757" i="15"/>
  <c r="AO2757" i="15"/>
  <c r="AL2757" i="15"/>
  <c r="AK2757" i="15"/>
  <c r="AJ2757" i="15"/>
  <c r="AI2757" i="15"/>
  <c r="AG2757" i="15"/>
  <c r="AA2757" i="15"/>
  <c r="AV2757" i="15" s="1"/>
  <c r="Z2757" i="15"/>
  <c r="Y2757" i="15"/>
  <c r="X2757" i="15"/>
  <c r="BC2756" i="15"/>
  <c r="AX2756" i="15"/>
  <c r="AW2756" i="15"/>
  <c r="AU2756" i="15"/>
  <c r="AR2756" i="15"/>
  <c r="AQ2756" i="15"/>
  <c r="AO2756" i="15"/>
  <c r="AN2756" i="15" s="1"/>
  <c r="AL2756" i="15"/>
  <c r="AK2756" i="15"/>
  <c r="AJ2756" i="15"/>
  <c r="AI2756" i="15"/>
  <c r="AG2756" i="15"/>
  <c r="AE2756" i="15"/>
  <c r="AD2756" i="15"/>
  <c r="AD2761" i="15" s="1"/>
  <c r="AC2756" i="15"/>
  <c r="AA2756" i="15"/>
  <c r="AV2756" i="15" s="1"/>
  <c r="Z2756" i="15"/>
  <c r="M2756" i="35" s="1"/>
  <c r="Y2756" i="15"/>
  <c r="X2756" i="15"/>
  <c r="U2756" i="15"/>
  <c r="AX2755" i="15"/>
  <c r="AW2755" i="15"/>
  <c r="AO2755" i="15"/>
  <c r="AN2755" i="15" s="1"/>
  <c r="AL2755" i="15"/>
  <c r="AK2755" i="15"/>
  <c r="AY2755" i="15" s="1"/>
  <c r="AJ2755" i="15"/>
  <c r="BF2755" i="15" s="1"/>
  <c r="AI2755" i="15"/>
  <c r="AA2755" i="15"/>
  <c r="AV2755" i="15" s="1"/>
  <c r="AX2754" i="15"/>
  <c r="AW2754" i="15"/>
  <c r="AO2754" i="15"/>
  <c r="AN2754" i="15" s="1"/>
  <c r="AL2754" i="15"/>
  <c r="AK2754" i="15"/>
  <c r="AJ2754" i="15"/>
  <c r="BF2754" i="15" s="1"/>
  <c r="AI2754" i="15"/>
  <c r="AA2754" i="15"/>
  <c r="AV2754" i="15" s="1"/>
  <c r="AX2753" i="15"/>
  <c r="AW2753" i="15"/>
  <c r="AO2753" i="15"/>
  <c r="AL2753" i="15"/>
  <c r="AK2753" i="15"/>
  <c r="AJ2753" i="15"/>
  <c r="BF2753" i="15" s="1"/>
  <c r="AI2753" i="15"/>
  <c r="AA2753" i="15"/>
  <c r="AV2753" i="15" s="1"/>
  <c r="AX2752" i="15"/>
  <c r="AW2752" i="15"/>
  <c r="AO2752" i="15"/>
  <c r="AL2752" i="15"/>
  <c r="AK2752" i="15"/>
  <c r="AJ2752" i="15"/>
  <c r="BF2752" i="15" s="1"/>
  <c r="AI2752" i="15"/>
  <c r="AA2752" i="15"/>
  <c r="AV2752" i="15" s="1"/>
  <c r="AX2751" i="15"/>
  <c r="AW2751" i="15"/>
  <c r="AO2751" i="15"/>
  <c r="AN2751" i="15" s="1"/>
  <c r="AL2751" i="15"/>
  <c r="AK2751" i="15"/>
  <c r="AY2751" i="15" s="1"/>
  <c r="AJ2751" i="15"/>
  <c r="BF2751" i="15" s="1"/>
  <c r="AI2751" i="15"/>
  <c r="AA2751" i="15"/>
  <c r="AV2751" i="15" s="1"/>
  <c r="AX2750" i="15"/>
  <c r="AW2750" i="15"/>
  <c r="AO2750" i="15"/>
  <c r="AN2750" i="15" s="1"/>
  <c r="AL2750" i="15"/>
  <c r="AK2750" i="15"/>
  <c r="AY2750" i="15" s="1"/>
  <c r="AJ2750" i="15"/>
  <c r="BF2750" i="15" s="1"/>
  <c r="AI2750" i="15"/>
  <c r="AA2750" i="15"/>
  <c r="AV2750" i="15" s="1"/>
  <c r="AX2749" i="15"/>
  <c r="AW2749" i="15"/>
  <c r="AO2749" i="15"/>
  <c r="AL2749" i="15"/>
  <c r="AK2749" i="15"/>
  <c r="AJ2749" i="15"/>
  <c r="BF2749" i="15" s="1"/>
  <c r="AI2749" i="15"/>
  <c r="AA2749" i="15"/>
  <c r="AV2749" i="15" s="1"/>
  <c r="AX2748" i="15"/>
  <c r="AW2748" i="15"/>
  <c r="AO2748" i="15"/>
  <c r="AL2748" i="15"/>
  <c r="AK2748" i="15"/>
  <c r="AJ2748" i="15"/>
  <c r="BF2748" i="15" s="1"/>
  <c r="AI2748" i="15"/>
  <c r="AA2748" i="15"/>
  <c r="AV2748" i="15" s="1"/>
  <c r="AY2747" i="15"/>
  <c r="AX2747" i="15"/>
  <c r="AW2747" i="15"/>
  <c r="AO2747" i="15"/>
  <c r="AN2747" i="15" s="1"/>
  <c r="AL2747" i="15"/>
  <c r="AK2747" i="15"/>
  <c r="AJ2747" i="15"/>
  <c r="BF2747" i="15" s="1"/>
  <c r="AI2747" i="15"/>
  <c r="AA2747" i="15"/>
  <c r="AV2747" i="15" s="1"/>
  <c r="AX2746" i="15"/>
  <c r="AW2746" i="15"/>
  <c r="AO2746" i="15"/>
  <c r="AN2746" i="15" s="1"/>
  <c r="AL2746" i="15"/>
  <c r="AK2746" i="15"/>
  <c r="AY2746" i="15" s="1"/>
  <c r="AJ2746" i="15"/>
  <c r="BF2746" i="15" s="1"/>
  <c r="AI2746" i="15"/>
  <c r="AA2746" i="15"/>
  <c r="AV2746" i="15" s="1"/>
  <c r="BC2745" i="15"/>
  <c r="AX2745" i="15"/>
  <c r="AW2745" i="15"/>
  <c r="AU2745" i="15"/>
  <c r="AR2745" i="15"/>
  <c r="AQ2745" i="15"/>
  <c r="AO2745" i="15"/>
  <c r="AL2745" i="15"/>
  <c r="AK2745" i="15"/>
  <c r="AJ2745" i="15"/>
  <c r="AI2745" i="15"/>
  <c r="AG2745" i="15"/>
  <c r="AA2745" i="15"/>
  <c r="AV2745" i="15" s="1"/>
  <c r="Z2745" i="15"/>
  <c r="Y2745" i="15"/>
  <c r="X2745" i="15"/>
  <c r="K2745" i="35" s="1"/>
  <c r="BC2744" i="15"/>
  <c r="AX2744" i="15"/>
  <c r="AW2744" i="15"/>
  <c r="AU2744" i="15"/>
  <c r="AR2744" i="15"/>
  <c r="AQ2744" i="15"/>
  <c r="AO2744" i="15"/>
  <c r="AN2744" i="15" s="1"/>
  <c r="AL2744" i="15"/>
  <c r="AK2744" i="15"/>
  <c r="AJ2744" i="15"/>
  <c r="AI2744" i="15"/>
  <c r="AG2744" i="15"/>
  <c r="AA2744" i="15"/>
  <c r="AV2744" i="15" s="1"/>
  <c r="Z2744" i="15"/>
  <c r="Y2744" i="15"/>
  <c r="X2744" i="15"/>
  <c r="K2744" i="35" s="1"/>
  <c r="BC2743" i="15"/>
  <c r="AX2743" i="15"/>
  <c r="AW2743" i="15"/>
  <c r="AU2743" i="15"/>
  <c r="AR2743" i="15"/>
  <c r="AQ2743" i="15"/>
  <c r="AO2743" i="15"/>
  <c r="AL2743" i="15"/>
  <c r="AK2743" i="15"/>
  <c r="AJ2743" i="15"/>
  <c r="AI2743" i="15"/>
  <c r="AG2743" i="15"/>
  <c r="AA2743" i="15"/>
  <c r="AV2743" i="15" s="1"/>
  <c r="Z2743" i="15"/>
  <c r="Y2743" i="15"/>
  <c r="X2743" i="15"/>
  <c r="BC2742" i="15"/>
  <c r="AX2742" i="15"/>
  <c r="AW2742" i="15"/>
  <c r="AU2742" i="15"/>
  <c r="AR2742" i="15"/>
  <c r="AQ2742" i="15"/>
  <c r="AO2742" i="15"/>
  <c r="AN2742" i="15" s="1"/>
  <c r="AL2742" i="15"/>
  <c r="AK2742" i="15"/>
  <c r="AJ2742" i="15"/>
  <c r="AI2742" i="15"/>
  <c r="AG2742" i="15"/>
  <c r="AA2742" i="15"/>
  <c r="AV2742" i="15" s="1"/>
  <c r="Z2742" i="15"/>
  <c r="Y2742" i="15"/>
  <c r="X2742" i="15"/>
  <c r="K2742" i="35" s="1"/>
  <c r="BC2741" i="15"/>
  <c r="AX2741" i="15"/>
  <c r="AW2741" i="15"/>
  <c r="AU2741" i="15"/>
  <c r="AR2741" i="15"/>
  <c r="AQ2741" i="15"/>
  <c r="AO2741" i="15"/>
  <c r="AN2741" i="15" s="1"/>
  <c r="AL2741" i="15"/>
  <c r="AK2741" i="15"/>
  <c r="AJ2741" i="15"/>
  <c r="AI2741" i="15"/>
  <c r="AG2741" i="15"/>
  <c r="AA2741" i="15"/>
  <c r="AV2741" i="15" s="1"/>
  <c r="Z2741" i="15"/>
  <c r="Y2741" i="15"/>
  <c r="X2741" i="15"/>
  <c r="K2741" i="35" s="1"/>
  <c r="BC2740" i="15"/>
  <c r="AX2740" i="15"/>
  <c r="AW2740" i="15"/>
  <c r="AU2740" i="15"/>
  <c r="AR2740" i="15"/>
  <c r="AQ2740" i="15"/>
  <c r="AO2740" i="15"/>
  <c r="AL2740" i="15"/>
  <c r="AK2740" i="15"/>
  <c r="AJ2740" i="15"/>
  <c r="AI2740" i="15"/>
  <c r="AG2740" i="15"/>
  <c r="AA2740" i="15"/>
  <c r="AV2740" i="15" s="1"/>
  <c r="Z2740" i="15"/>
  <c r="Y2740" i="15"/>
  <c r="X2740" i="15"/>
  <c r="K2740" i="35" s="1"/>
  <c r="BC2739" i="15"/>
  <c r="AX2739" i="15"/>
  <c r="AW2739" i="15"/>
  <c r="AU2739" i="15"/>
  <c r="AR2739" i="15"/>
  <c r="AQ2739" i="15"/>
  <c r="AO2739" i="15"/>
  <c r="AN2739" i="15" s="1"/>
  <c r="AL2739" i="15"/>
  <c r="AK2739" i="15"/>
  <c r="AJ2739" i="15"/>
  <c r="AI2739" i="15"/>
  <c r="AG2739" i="15"/>
  <c r="AA2739" i="15"/>
  <c r="AV2739" i="15" s="1"/>
  <c r="Z2739" i="15"/>
  <c r="Y2739" i="15"/>
  <c r="X2739" i="15"/>
  <c r="K2739" i="35" s="1"/>
  <c r="U2739" i="15"/>
  <c r="BC2738" i="15"/>
  <c r="AX2738" i="15"/>
  <c r="AW2738" i="15"/>
  <c r="AU2738" i="15"/>
  <c r="AR2738" i="15"/>
  <c r="AQ2738" i="15"/>
  <c r="AO2738" i="15"/>
  <c r="AN2738" i="15" s="1"/>
  <c r="AL2738" i="15"/>
  <c r="AK2738" i="15"/>
  <c r="AJ2738" i="15"/>
  <c r="AI2738" i="15"/>
  <c r="AG2738" i="15"/>
  <c r="AA2738" i="15"/>
  <c r="AV2738" i="15" s="1"/>
  <c r="Z2738" i="15"/>
  <c r="Y2738" i="15"/>
  <c r="X2738" i="15"/>
  <c r="K2738" i="35" s="1"/>
  <c r="BC2737" i="15"/>
  <c r="AX2737" i="15"/>
  <c r="AW2737" i="15"/>
  <c r="AU2737" i="15"/>
  <c r="AR2737" i="15"/>
  <c r="AQ2737" i="15"/>
  <c r="AO2737" i="15"/>
  <c r="AN2737" i="15" s="1"/>
  <c r="AL2737" i="15"/>
  <c r="AK2737" i="15"/>
  <c r="AJ2737" i="15"/>
  <c r="AI2737" i="15"/>
  <c r="AG2737" i="15"/>
  <c r="AA2737" i="15"/>
  <c r="AV2737" i="15" s="1"/>
  <c r="Z2737" i="15"/>
  <c r="Y2737" i="15"/>
  <c r="L2737" i="35" s="1"/>
  <c r="X2737" i="15"/>
  <c r="K2737" i="35" s="1"/>
  <c r="BC2736" i="15"/>
  <c r="AX2736" i="15"/>
  <c r="AW2736" i="15"/>
  <c r="AU2736" i="15"/>
  <c r="AR2736" i="15"/>
  <c r="AQ2736" i="15"/>
  <c r="AO2736" i="15"/>
  <c r="AL2736" i="15"/>
  <c r="AK2736" i="15"/>
  <c r="AJ2736" i="15"/>
  <c r="AI2736" i="15"/>
  <c r="AG2736" i="15"/>
  <c r="AA2736" i="15"/>
  <c r="AV2736" i="15" s="1"/>
  <c r="Z2736" i="15"/>
  <c r="Y2736" i="15"/>
  <c r="L2736" i="35" s="1"/>
  <c r="X2736" i="15"/>
  <c r="K2736" i="35" s="1"/>
  <c r="BC2735" i="15"/>
  <c r="AX2735" i="15"/>
  <c r="AW2735" i="15"/>
  <c r="AU2735" i="15"/>
  <c r="AR2735" i="15"/>
  <c r="AQ2735" i="15"/>
  <c r="AO2735" i="15"/>
  <c r="AN2735" i="15" s="1"/>
  <c r="AL2735" i="15"/>
  <c r="AK2735" i="15"/>
  <c r="AJ2735" i="15"/>
  <c r="AI2735" i="15"/>
  <c r="AG2735" i="15"/>
  <c r="AA2735" i="15"/>
  <c r="AV2735" i="15" s="1"/>
  <c r="Z2735" i="15"/>
  <c r="Y2735" i="15"/>
  <c r="L2735" i="35" s="1"/>
  <c r="X2735" i="15"/>
  <c r="K2735" i="35" s="1"/>
  <c r="BC2734" i="15"/>
  <c r="AX2734" i="15"/>
  <c r="AW2734" i="15"/>
  <c r="AU2734" i="15"/>
  <c r="AR2734" i="15"/>
  <c r="AQ2734" i="15"/>
  <c r="AO2734" i="15"/>
  <c r="AL2734" i="15"/>
  <c r="AK2734" i="15"/>
  <c r="AJ2734" i="15"/>
  <c r="AI2734" i="15"/>
  <c r="AG2734" i="15"/>
  <c r="AA2734" i="15"/>
  <c r="AV2734" i="15" s="1"/>
  <c r="Z2734" i="15"/>
  <c r="Y2734" i="15"/>
  <c r="L2734" i="35" s="1"/>
  <c r="X2734" i="15"/>
  <c r="K2734" i="35" s="1"/>
  <c r="BC2733" i="15"/>
  <c r="AX2733" i="15"/>
  <c r="AW2733" i="15"/>
  <c r="AU2733" i="15"/>
  <c r="AR2733" i="15"/>
  <c r="AQ2733" i="15"/>
  <c r="AO2733" i="15"/>
  <c r="AN2733" i="15" s="1"/>
  <c r="AL2733" i="15"/>
  <c r="AK2733" i="15"/>
  <c r="AJ2733" i="15"/>
  <c r="AI2733" i="15"/>
  <c r="AG2733" i="15"/>
  <c r="AA2733" i="15"/>
  <c r="AV2733" i="15" s="1"/>
  <c r="Z2733" i="15"/>
  <c r="Y2733" i="15"/>
  <c r="L2733" i="35" s="1"/>
  <c r="X2733" i="15"/>
  <c r="K2733" i="35" s="1"/>
  <c r="BC2732" i="15"/>
  <c r="AX2732" i="15"/>
  <c r="AW2732" i="15"/>
  <c r="AU2732" i="15"/>
  <c r="AR2732" i="15"/>
  <c r="AQ2732" i="15"/>
  <c r="AO2732" i="15"/>
  <c r="AN2732" i="15" s="1"/>
  <c r="AL2732" i="15"/>
  <c r="AK2732" i="15"/>
  <c r="AJ2732" i="15"/>
  <c r="AI2732" i="15"/>
  <c r="AG2732" i="15"/>
  <c r="AA2732" i="15"/>
  <c r="AV2732" i="15" s="1"/>
  <c r="Z2732" i="15"/>
  <c r="Y2732" i="15"/>
  <c r="L2732" i="35" s="1"/>
  <c r="X2732" i="15"/>
  <c r="K2732" i="35" s="1"/>
  <c r="U2732" i="15"/>
  <c r="BC2731" i="15"/>
  <c r="AX2731" i="15"/>
  <c r="AW2731" i="15"/>
  <c r="AU2731" i="15"/>
  <c r="AR2731" i="15"/>
  <c r="AQ2731" i="15"/>
  <c r="AO2731" i="15"/>
  <c r="AN2731" i="15" s="1"/>
  <c r="AL2731" i="15"/>
  <c r="AK2731" i="15"/>
  <c r="AJ2731" i="15"/>
  <c r="AI2731" i="15"/>
  <c r="AG2731" i="15"/>
  <c r="AA2731" i="15"/>
  <c r="AV2731" i="15" s="1"/>
  <c r="Z2731" i="15"/>
  <c r="M2731" i="35" s="1"/>
  <c r="Y2731" i="15"/>
  <c r="L2731" i="35" s="1"/>
  <c r="X2731" i="15"/>
  <c r="BC2730" i="15"/>
  <c r="AX2730" i="15"/>
  <c r="AW2730" i="15"/>
  <c r="AU2730" i="15"/>
  <c r="AR2730" i="15"/>
  <c r="AQ2730" i="15"/>
  <c r="AO2730" i="15"/>
  <c r="AL2730" i="15"/>
  <c r="AK2730" i="15"/>
  <c r="AJ2730" i="15"/>
  <c r="AI2730" i="15"/>
  <c r="AG2730" i="15"/>
  <c r="AA2730" i="15"/>
  <c r="AV2730" i="15" s="1"/>
  <c r="Z2730" i="15"/>
  <c r="Y2730" i="15"/>
  <c r="L2730" i="35" s="1"/>
  <c r="X2730" i="15"/>
  <c r="BC2729" i="15"/>
  <c r="AX2729" i="15"/>
  <c r="AW2729" i="15"/>
  <c r="AU2729" i="15"/>
  <c r="AR2729" i="15"/>
  <c r="AQ2729" i="15"/>
  <c r="AO2729" i="15"/>
  <c r="AN2729" i="15" s="1"/>
  <c r="AL2729" i="15"/>
  <c r="AK2729" i="15"/>
  <c r="AJ2729" i="15"/>
  <c r="AI2729" i="15"/>
  <c r="AG2729" i="15"/>
  <c r="AA2729" i="15"/>
  <c r="AV2729" i="15" s="1"/>
  <c r="Z2729" i="15"/>
  <c r="M2729" i="35" s="1"/>
  <c r="Y2729" i="15"/>
  <c r="L2729" i="35" s="1"/>
  <c r="X2729" i="15"/>
  <c r="BC2728" i="15"/>
  <c r="AX2728" i="15"/>
  <c r="AW2728" i="15"/>
  <c r="AU2728" i="15"/>
  <c r="AR2728" i="15"/>
  <c r="AQ2728" i="15"/>
  <c r="AO2728" i="15"/>
  <c r="AN2728" i="15" s="1"/>
  <c r="AL2728" i="15"/>
  <c r="AK2728" i="15"/>
  <c r="AJ2728" i="15"/>
  <c r="AI2728" i="15"/>
  <c r="AG2728" i="15"/>
  <c r="AA2728" i="15"/>
  <c r="AV2728" i="15" s="1"/>
  <c r="Z2728" i="15"/>
  <c r="M2728" i="35" s="1"/>
  <c r="Y2728" i="15"/>
  <c r="L2728" i="35" s="1"/>
  <c r="X2728" i="15"/>
  <c r="BC2727" i="15"/>
  <c r="AX2727" i="15"/>
  <c r="AW2727" i="15"/>
  <c r="AU2727" i="15"/>
  <c r="AR2727" i="15"/>
  <c r="AQ2727" i="15"/>
  <c r="AO2727" i="15"/>
  <c r="AL2727" i="15"/>
  <c r="AK2727" i="15"/>
  <c r="AJ2727" i="15"/>
  <c r="AI2727" i="15"/>
  <c r="AG2727" i="15"/>
  <c r="AA2727" i="15"/>
  <c r="AV2727" i="15" s="1"/>
  <c r="Z2727" i="15"/>
  <c r="Y2727" i="15"/>
  <c r="L2727" i="35" s="1"/>
  <c r="X2727" i="15"/>
  <c r="BC2726" i="15"/>
  <c r="AX2726" i="15"/>
  <c r="AW2726" i="15"/>
  <c r="AU2726" i="15"/>
  <c r="AR2726" i="15"/>
  <c r="AQ2726" i="15"/>
  <c r="AO2726" i="15"/>
  <c r="AN2726" i="15" s="1"/>
  <c r="AL2726" i="15"/>
  <c r="AK2726" i="15"/>
  <c r="AJ2726" i="15"/>
  <c r="AI2726" i="15"/>
  <c r="AG2726" i="15"/>
  <c r="AA2726" i="15"/>
  <c r="AV2726" i="15" s="1"/>
  <c r="Z2726" i="15"/>
  <c r="M2726" i="35" s="1"/>
  <c r="Y2726" i="15"/>
  <c r="X2726" i="15"/>
  <c r="BC2725" i="15"/>
  <c r="AX2725" i="15"/>
  <c r="AW2725" i="15"/>
  <c r="AU2725" i="15"/>
  <c r="AR2725" i="15"/>
  <c r="AQ2725" i="15"/>
  <c r="AO2725" i="15"/>
  <c r="AL2725" i="15"/>
  <c r="AK2725" i="15"/>
  <c r="AJ2725" i="15"/>
  <c r="AI2725" i="15"/>
  <c r="AG2725" i="15"/>
  <c r="AA2725" i="15"/>
  <c r="AV2725" i="15" s="1"/>
  <c r="Z2725" i="15"/>
  <c r="M2725" i="35" s="1"/>
  <c r="Y2725" i="15"/>
  <c r="L2725" i="35" s="1"/>
  <c r="X2725" i="15"/>
  <c r="U2725" i="15"/>
  <c r="BC2724" i="15"/>
  <c r="AX2724" i="15"/>
  <c r="AW2724" i="15"/>
  <c r="AU2724" i="15"/>
  <c r="AR2724" i="15"/>
  <c r="AQ2724" i="15"/>
  <c r="AO2724" i="15"/>
  <c r="AL2724" i="15"/>
  <c r="AK2724" i="15"/>
  <c r="AJ2724" i="15"/>
  <c r="AI2724" i="15"/>
  <c r="AG2724" i="15"/>
  <c r="AA2724" i="15"/>
  <c r="AV2724" i="15" s="1"/>
  <c r="Z2724" i="15"/>
  <c r="M2724" i="35" s="1"/>
  <c r="Y2724" i="15"/>
  <c r="X2724" i="15"/>
  <c r="BC2723" i="15"/>
  <c r="AX2723" i="15"/>
  <c r="AW2723" i="15"/>
  <c r="AU2723" i="15"/>
  <c r="AR2723" i="15"/>
  <c r="AQ2723" i="15"/>
  <c r="AO2723" i="15"/>
  <c r="AN2723" i="15" s="1"/>
  <c r="AL2723" i="15"/>
  <c r="AK2723" i="15"/>
  <c r="AJ2723" i="15"/>
  <c r="AI2723" i="15"/>
  <c r="AG2723" i="15"/>
  <c r="AA2723" i="15"/>
  <c r="AV2723" i="15" s="1"/>
  <c r="Z2723" i="15"/>
  <c r="M2723" i="35" s="1"/>
  <c r="Y2723" i="15"/>
  <c r="X2723" i="15"/>
  <c r="BC2722" i="15"/>
  <c r="AX2722" i="15"/>
  <c r="AW2722" i="15"/>
  <c r="AU2722" i="15"/>
  <c r="AR2722" i="15"/>
  <c r="AQ2722" i="15"/>
  <c r="AO2722" i="15"/>
  <c r="AN2722" i="15" s="1"/>
  <c r="AL2722" i="15"/>
  <c r="AK2722" i="15"/>
  <c r="AJ2722" i="15"/>
  <c r="AI2722" i="15"/>
  <c r="AG2722" i="15"/>
  <c r="AA2722" i="15"/>
  <c r="AV2722" i="15" s="1"/>
  <c r="Z2722" i="15"/>
  <c r="M2722" i="35" s="1"/>
  <c r="Y2722" i="15"/>
  <c r="X2722" i="15"/>
  <c r="BC2721" i="15"/>
  <c r="AX2721" i="15"/>
  <c r="AW2721" i="15"/>
  <c r="AU2721" i="15"/>
  <c r="AR2721" i="15"/>
  <c r="AQ2721" i="15"/>
  <c r="AO2721" i="15"/>
  <c r="AL2721" i="15"/>
  <c r="AK2721" i="15"/>
  <c r="AJ2721" i="15"/>
  <c r="AI2721" i="15"/>
  <c r="AG2721" i="15"/>
  <c r="AA2721" i="15"/>
  <c r="AV2721" i="15" s="1"/>
  <c r="Z2721" i="15"/>
  <c r="Y2721" i="15"/>
  <c r="X2721" i="15"/>
  <c r="BC2720" i="15"/>
  <c r="AX2720" i="15"/>
  <c r="AW2720" i="15"/>
  <c r="AU2720" i="15"/>
  <c r="AR2720" i="15"/>
  <c r="AQ2720" i="15"/>
  <c r="AO2720" i="15"/>
  <c r="AN2720" i="15" s="1"/>
  <c r="AL2720" i="15"/>
  <c r="AK2720" i="15"/>
  <c r="AJ2720" i="15"/>
  <c r="AI2720" i="15"/>
  <c r="AG2720" i="15"/>
  <c r="AA2720" i="15"/>
  <c r="AV2720" i="15" s="1"/>
  <c r="Z2720" i="15"/>
  <c r="M2720" i="35" s="1"/>
  <c r="Y2720" i="15"/>
  <c r="X2720" i="15"/>
  <c r="BC2719" i="15"/>
  <c r="AX2719" i="15"/>
  <c r="AW2719" i="15"/>
  <c r="AU2719" i="15"/>
  <c r="AR2719" i="15"/>
  <c r="AQ2719" i="15"/>
  <c r="AO2719" i="15"/>
  <c r="AN2719" i="15" s="1"/>
  <c r="AL2719" i="15"/>
  <c r="AK2719" i="15"/>
  <c r="AJ2719" i="15"/>
  <c r="AI2719" i="15"/>
  <c r="AG2719" i="15"/>
  <c r="AA2719" i="15"/>
  <c r="AV2719" i="15" s="1"/>
  <c r="Z2719" i="15"/>
  <c r="M2719" i="35" s="1"/>
  <c r="Y2719" i="15"/>
  <c r="X2719" i="15"/>
  <c r="BC2718" i="15"/>
  <c r="AX2718" i="15"/>
  <c r="AW2718" i="15"/>
  <c r="AU2718" i="15"/>
  <c r="AR2718" i="15"/>
  <c r="AQ2718" i="15"/>
  <c r="AO2718" i="15"/>
  <c r="AL2718" i="15"/>
  <c r="AK2718" i="15"/>
  <c r="AJ2718" i="15"/>
  <c r="AI2718" i="15"/>
  <c r="AG2718" i="15"/>
  <c r="AA2718" i="15"/>
  <c r="AV2718" i="15" s="1"/>
  <c r="Z2718" i="15"/>
  <c r="M2718" i="35" s="1"/>
  <c r="Y2718" i="15"/>
  <c r="X2718" i="15"/>
  <c r="U2718" i="15"/>
  <c r="BC2717" i="15"/>
  <c r="AX2717" i="15"/>
  <c r="AW2717" i="15"/>
  <c r="AU2717" i="15"/>
  <c r="AR2717" i="15"/>
  <c r="AQ2717" i="15"/>
  <c r="AO2717" i="15"/>
  <c r="AL2717" i="15"/>
  <c r="AK2717" i="15"/>
  <c r="AJ2717" i="15"/>
  <c r="AI2717" i="15"/>
  <c r="AG2717" i="15"/>
  <c r="AA2717" i="15"/>
  <c r="AV2717" i="15" s="1"/>
  <c r="Z2717" i="15"/>
  <c r="Y2717" i="15"/>
  <c r="X2717" i="15"/>
  <c r="K2717" i="35" s="1"/>
  <c r="BC2716" i="15"/>
  <c r="AX2716" i="15"/>
  <c r="AW2716" i="15"/>
  <c r="AU2716" i="15"/>
  <c r="AR2716" i="15"/>
  <c r="AQ2716" i="15"/>
  <c r="AO2716" i="15"/>
  <c r="AN2716" i="15" s="1"/>
  <c r="AL2716" i="15"/>
  <c r="AK2716" i="15"/>
  <c r="AJ2716" i="15"/>
  <c r="AI2716" i="15"/>
  <c r="AG2716" i="15"/>
  <c r="AA2716" i="15"/>
  <c r="AV2716" i="15" s="1"/>
  <c r="Z2716" i="15"/>
  <c r="Y2716" i="15"/>
  <c r="X2716" i="15"/>
  <c r="K2716" i="35" s="1"/>
  <c r="BC2715" i="15"/>
  <c r="AX2715" i="15"/>
  <c r="AW2715" i="15"/>
  <c r="AU2715" i="15"/>
  <c r="AR2715" i="15"/>
  <c r="AQ2715" i="15"/>
  <c r="AO2715" i="15"/>
  <c r="AN2715" i="15" s="1"/>
  <c r="AL2715" i="15"/>
  <c r="AK2715" i="15"/>
  <c r="AJ2715" i="15"/>
  <c r="AI2715" i="15"/>
  <c r="AG2715" i="15"/>
  <c r="AA2715" i="15"/>
  <c r="AV2715" i="15" s="1"/>
  <c r="Z2715" i="15"/>
  <c r="Y2715" i="15"/>
  <c r="X2715" i="15"/>
  <c r="K2715" i="35" s="1"/>
  <c r="BC2714" i="15"/>
  <c r="AX2714" i="15"/>
  <c r="AW2714" i="15"/>
  <c r="AU2714" i="15"/>
  <c r="AR2714" i="15"/>
  <c r="AQ2714" i="15"/>
  <c r="AO2714" i="15"/>
  <c r="AN2714" i="15" s="1"/>
  <c r="AL2714" i="15"/>
  <c r="AK2714" i="15"/>
  <c r="AJ2714" i="15"/>
  <c r="AI2714" i="15"/>
  <c r="AG2714" i="15"/>
  <c r="AA2714" i="15"/>
  <c r="AV2714" i="15" s="1"/>
  <c r="Z2714" i="15"/>
  <c r="Y2714" i="15"/>
  <c r="X2714" i="15"/>
  <c r="BC2713" i="15"/>
  <c r="AX2713" i="15"/>
  <c r="AW2713" i="15"/>
  <c r="AU2713" i="15"/>
  <c r="AR2713" i="15"/>
  <c r="AQ2713" i="15"/>
  <c r="AO2713" i="15"/>
  <c r="AN2713" i="15" s="1"/>
  <c r="AL2713" i="15"/>
  <c r="AK2713" i="15"/>
  <c r="AJ2713" i="15"/>
  <c r="AI2713" i="15"/>
  <c r="AG2713" i="15"/>
  <c r="AA2713" i="15"/>
  <c r="AV2713" i="15" s="1"/>
  <c r="Z2713" i="15"/>
  <c r="Y2713" i="15"/>
  <c r="X2713" i="15"/>
  <c r="K2713" i="35" s="1"/>
  <c r="BC2712" i="15"/>
  <c r="AX2712" i="15"/>
  <c r="AW2712" i="15"/>
  <c r="AU2712" i="15"/>
  <c r="AR2712" i="15"/>
  <c r="AQ2712" i="15"/>
  <c r="AO2712" i="15"/>
  <c r="AL2712" i="15"/>
  <c r="AK2712" i="15"/>
  <c r="AJ2712" i="15"/>
  <c r="AI2712" i="15"/>
  <c r="AG2712" i="15"/>
  <c r="AA2712" i="15"/>
  <c r="AV2712" i="15" s="1"/>
  <c r="Z2712" i="15"/>
  <c r="Y2712" i="15"/>
  <c r="X2712" i="15"/>
  <c r="K2712" i="35" s="1"/>
  <c r="BC2711" i="15"/>
  <c r="AX2711" i="15"/>
  <c r="AW2711" i="15"/>
  <c r="AU2711" i="15"/>
  <c r="AR2711" i="15"/>
  <c r="AQ2711" i="15"/>
  <c r="AO2711" i="15"/>
  <c r="AN2711" i="15" s="1"/>
  <c r="AL2711" i="15"/>
  <c r="AK2711" i="15"/>
  <c r="AJ2711" i="15"/>
  <c r="AI2711" i="15"/>
  <c r="AG2711" i="15"/>
  <c r="AE2711" i="15"/>
  <c r="AE2715" i="15" s="1"/>
  <c r="BG2715" i="15" s="1"/>
  <c r="AD2711" i="15"/>
  <c r="AC2711" i="15"/>
  <c r="AA2711" i="15"/>
  <c r="AV2711" i="15" s="1"/>
  <c r="Z2711" i="15"/>
  <c r="Y2711" i="15"/>
  <c r="X2711" i="15"/>
  <c r="U2711" i="15"/>
  <c r="AX2710" i="15"/>
  <c r="AW2710" i="15"/>
  <c r="AO2710" i="15"/>
  <c r="AL2710" i="15"/>
  <c r="AK2710" i="15"/>
  <c r="AJ2710" i="15"/>
  <c r="BF2710" i="15" s="1"/>
  <c r="AI2710" i="15"/>
  <c r="AA2710" i="15"/>
  <c r="AV2710" i="15" s="1"/>
  <c r="AX2709" i="15"/>
  <c r="AW2709" i="15"/>
  <c r="AO2709" i="15"/>
  <c r="AN2709" i="15" s="1"/>
  <c r="AL2709" i="15"/>
  <c r="AK2709" i="15"/>
  <c r="AJ2709" i="15"/>
  <c r="BF2709" i="15" s="1"/>
  <c r="AI2709" i="15"/>
  <c r="AA2709" i="15"/>
  <c r="AV2709" i="15" s="1"/>
  <c r="AX2708" i="15"/>
  <c r="AW2708" i="15"/>
  <c r="AO2708" i="15"/>
  <c r="AL2708" i="15"/>
  <c r="AK2708" i="15"/>
  <c r="AY2708" i="15" s="1"/>
  <c r="AJ2708" i="15"/>
  <c r="BF2708" i="15" s="1"/>
  <c r="AI2708" i="15"/>
  <c r="AA2708" i="15"/>
  <c r="AV2708" i="15" s="1"/>
  <c r="AX2707" i="15"/>
  <c r="AW2707" i="15"/>
  <c r="AO2707" i="15"/>
  <c r="AN2707" i="15" s="1"/>
  <c r="AL2707" i="15"/>
  <c r="AK2707" i="15"/>
  <c r="AY2707" i="15" s="1"/>
  <c r="AJ2707" i="15"/>
  <c r="BF2707" i="15" s="1"/>
  <c r="AI2707" i="15"/>
  <c r="AA2707" i="15"/>
  <c r="AV2707" i="15" s="1"/>
  <c r="AX2706" i="15"/>
  <c r="AW2706" i="15"/>
  <c r="AO2706" i="15"/>
  <c r="AL2706" i="15"/>
  <c r="AK2706" i="15"/>
  <c r="AJ2706" i="15"/>
  <c r="BF2706" i="15" s="1"/>
  <c r="AI2706" i="15"/>
  <c r="AA2706" i="15"/>
  <c r="AV2706" i="15" s="1"/>
  <c r="AX2705" i="15"/>
  <c r="AW2705" i="15"/>
  <c r="AO2705" i="15"/>
  <c r="AN2705" i="15" s="1"/>
  <c r="AL2705" i="15"/>
  <c r="AK2705" i="15"/>
  <c r="AJ2705" i="15"/>
  <c r="BF2705" i="15" s="1"/>
  <c r="AI2705" i="15"/>
  <c r="AA2705" i="15"/>
  <c r="AV2705" i="15" s="1"/>
  <c r="AX2704" i="15"/>
  <c r="AW2704" i="15"/>
  <c r="AO2704" i="15"/>
  <c r="AL2704" i="15"/>
  <c r="AK2704" i="15"/>
  <c r="AY2704" i="15" s="1"/>
  <c r="AJ2704" i="15"/>
  <c r="BF2704" i="15" s="1"/>
  <c r="AI2704" i="15"/>
  <c r="AA2704" i="15"/>
  <c r="AV2704" i="15" s="1"/>
  <c r="AX2703" i="15"/>
  <c r="AW2703" i="15"/>
  <c r="AO2703" i="15"/>
  <c r="AN2703" i="15" s="1"/>
  <c r="AL2703" i="15"/>
  <c r="AK2703" i="15"/>
  <c r="AJ2703" i="15"/>
  <c r="BF2703" i="15" s="1"/>
  <c r="AI2703" i="15"/>
  <c r="AA2703" i="15"/>
  <c r="AV2703" i="15" s="1"/>
  <c r="AX2702" i="15"/>
  <c r="AW2702" i="15"/>
  <c r="AO2702" i="15"/>
  <c r="AL2702" i="15"/>
  <c r="AK2702" i="15"/>
  <c r="AJ2702" i="15"/>
  <c r="BF2702" i="15" s="1"/>
  <c r="AI2702" i="15"/>
  <c r="AA2702" i="15"/>
  <c r="AV2702" i="15" s="1"/>
  <c r="AX2701" i="15"/>
  <c r="AW2701" i="15"/>
  <c r="AO2701" i="15"/>
  <c r="AN2701" i="15" s="1"/>
  <c r="AL2701" i="15"/>
  <c r="AK2701" i="15"/>
  <c r="AJ2701" i="15"/>
  <c r="BF2701" i="15" s="1"/>
  <c r="AI2701" i="15"/>
  <c r="AA2701" i="15"/>
  <c r="AV2701" i="15" s="1"/>
  <c r="BC2700" i="15"/>
  <c r="AX2700" i="15"/>
  <c r="AW2700" i="15"/>
  <c r="AU2700" i="15"/>
  <c r="AR2700" i="15"/>
  <c r="AQ2700" i="15"/>
  <c r="AO2700" i="15"/>
  <c r="AL2700" i="15"/>
  <c r="AK2700" i="15"/>
  <c r="AJ2700" i="15"/>
  <c r="AI2700" i="15"/>
  <c r="AG2700" i="15"/>
  <c r="AA2700" i="15"/>
  <c r="AV2700" i="15" s="1"/>
  <c r="Z2700" i="15"/>
  <c r="Y2700" i="15"/>
  <c r="X2700" i="15"/>
  <c r="K2700" i="35" s="1"/>
  <c r="BC2699" i="15"/>
  <c r="AX2699" i="15"/>
  <c r="AW2699" i="15"/>
  <c r="AU2699" i="15"/>
  <c r="AR2699" i="15"/>
  <c r="AQ2699" i="15"/>
  <c r="AO2699" i="15"/>
  <c r="AN2699" i="15" s="1"/>
  <c r="AL2699" i="15"/>
  <c r="AK2699" i="15"/>
  <c r="AJ2699" i="15"/>
  <c r="AI2699" i="15"/>
  <c r="AG2699" i="15"/>
  <c r="AA2699" i="15"/>
  <c r="AV2699" i="15" s="1"/>
  <c r="Z2699" i="15"/>
  <c r="Y2699" i="15"/>
  <c r="X2699" i="15"/>
  <c r="K2699" i="35" s="1"/>
  <c r="BC2698" i="15"/>
  <c r="AX2698" i="15"/>
  <c r="AW2698" i="15"/>
  <c r="AU2698" i="15"/>
  <c r="AR2698" i="15"/>
  <c r="AQ2698" i="15"/>
  <c r="AO2698" i="15"/>
  <c r="AN2698" i="15" s="1"/>
  <c r="AL2698" i="15"/>
  <c r="AK2698" i="15"/>
  <c r="AJ2698" i="15"/>
  <c r="AI2698" i="15"/>
  <c r="AG2698" i="15"/>
  <c r="AA2698" i="15"/>
  <c r="AV2698" i="15" s="1"/>
  <c r="Z2698" i="15"/>
  <c r="Y2698" i="15"/>
  <c r="X2698" i="15"/>
  <c r="K2698" i="35" s="1"/>
  <c r="BC2697" i="15"/>
  <c r="AX2697" i="15"/>
  <c r="AW2697" i="15"/>
  <c r="AU2697" i="15"/>
  <c r="AR2697" i="15"/>
  <c r="AQ2697" i="15"/>
  <c r="AO2697" i="15"/>
  <c r="AN2697" i="15" s="1"/>
  <c r="AL2697" i="15"/>
  <c r="AK2697" i="15"/>
  <c r="AJ2697" i="15"/>
  <c r="AI2697" i="15"/>
  <c r="AG2697" i="15"/>
  <c r="AA2697" i="15"/>
  <c r="AV2697" i="15" s="1"/>
  <c r="Z2697" i="15"/>
  <c r="Y2697" i="15"/>
  <c r="X2697" i="15"/>
  <c r="K2697" i="35" s="1"/>
  <c r="BC2696" i="15"/>
  <c r="AX2696" i="15"/>
  <c r="AW2696" i="15"/>
  <c r="AU2696" i="15"/>
  <c r="AR2696" i="15"/>
  <c r="AQ2696" i="15"/>
  <c r="AO2696" i="15"/>
  <c r="AL2696" i="15"/>
  <c r="AK2696" i="15"/>
  <c r="AJ2696" i="15"/>
  <c r="AI2696" i="15"/>
  <c r="AG2696" i="15"/>
  <c r="AA2696" i="15"/>
  <c r="AV2696" i="15" s="1"/>
  <c r="Z2696" i="15"/>
  <c r="Y2696" i="15"/>
  <c r="X2696" i="15"/>
  <c r="BC2695" i="15"/>
  <c r="AX2695" i="15"/>
  <c r="AW2695" i="15"/>
  <c r="AU2695" i="15"/>
  <c r="AR2695" i="15"/>
  <c r="AQ2695" i="15"/>
  <c r="AO2695" i="15"/>
  <c r="AL2695" i="15"/>
  <c r="AK2695" i="15"/>
  <c r="AJ2695" i="15"/>
  <c r="AI2695" i="15"/>
  <c r="AG2695" i="15"/>
  <c r="AA2695" i="15"/>
  <c r="AV2695" i="15" s="1"/>
  <c r="Z2695" i="15"/>
  <c r="Y2695" i="15"/>
  <c r="X2695" i="15"/>
  <c r="K2695" i="35" s="1"/>
  <c r="BC2694" i="15"/>
  <c r="AX2694" i="15"/>
  <c r="AW2694" i="15"/>
  <c r="AU2694" i="15"/>
  <c r="AR2694" i="15"/>
  <c r="AQ2694" i="15"/>
  <c r="AO2694" i="15"/>
  <c r="AN2694" i="15" s="1"/>
  <c r="AL2694" i="15"/>
  <c r="AK2694" i="15"/>
  <c r="AJ2694" i="15"/>
  <c r="AI2694" i="15"/>
  <c r="AG2694" i="15"/>
  <c r="AA2694" i="15"/>
  <c r="AV2694" i="15" s="1"/>
  <c r="Z2694" i="15"/>
  <c r="Y2694" i="15"/>
  <c r="X2694" i="15"/>
  <c r="K2694" i="35" s="1"/>
  <c r="U2694" i="15"/>
  <c r="BC2693" i="15"/>
  <c r="AX2693" i="15"/>
  <c r="AW2693" i="15"/>
  <c r="AU2693" i="15"/>
  <c r="AR2693" i="15"/>
  <c r="AQ2693" i="15"/>
  <c r="AO2693" i="15"/>
  <c r="AN2693" i="15" s="1"/>
  <c r="AL2693" i="15"/>
  <c r="AK2693" i="15"/>
  <c r="AJ2693" i="15"/>
  <c r="AI2693" i="15"/>
  <c r="AG2693" i="15"/>
  <c r="AA2693" i="15"/>
  <c r="AV2693" i="15" s="1"/>
  <c r="Z2693" i="15"/>
  <c r="Y2693" i="15"/>
  <c r="L2693" i="35" s="1"/>
  <c r="X2693" i="15"/>
  <c r="BC2692" i="15"/>
  <c r="AX2692" i="15"/>
  <c r="AW2692" i="15"/>
  <c r="AU2692" i="15"/>
  <c r="AR2692" i="15"/>
  <c r="AQ2692" i="15"/>
  <c r="AO2692" i="15"/>
  <c r="AN2692" i="15" s="1"/>
  <c r="AL2692" i="15"/>
  <c r="AK2692" i="15"/>
  <c r="AJ2692" i="15"/>
  <c r="AI2692" i="15"/>
  <c r="AG2692" i="15"/>
  <c r="AA2692" i="15"/>
  <c r="AV2692" i="15" s="1"/>
  <c r="Z2692" i="15"/>
  <c r="Y2692" i="15"/>
  <c r="L2692" i="35" s="1"/>
  <c r="X2692" i="15"/>
  <c r="BC2691" i="15"/>
  <c r="AX2691" i="15"/>
  <c r="AW2691" i="15"/>
  <c r="AU2691" i="15"/>
  <c r="AR2691" i="15"/>
  <c r="AQ2691" i="15"/>
  <c r="AO2691" i="15"/>
  <c r="AL2691" i="15"/>
  <c r="AK2691" i="15"/>
  <c r="AJ2691" i="15"/>
  <c r="AI2691" i="15"/>
  <c r="AG2691" i="15"/>
  <c r="AA2691" i="15"/>
  <c r="AV2691" i="15" s="1"/>
  <c r="Z2691" i="15"/>
  <c r="Y2691" i="15"/>
  <c r="X2691" i="15"/>
  <c r="BC2690" i="15"/>
  <c r="AX2690" i="15"/>
  <c r="AW2690" i="15"/>
  <c r="AU2690" i="15"/>
  <c r="AR2690" i="15"/>
  <c r="AQ2690" i="15"/>
  <c r="AO2690" i="15"/>
  <c r="AN2690" i="15" s="1"/>
  <c r="AL2690" i="15"/>
  <c r="AK2690" i="15"/>
  <c r="AJ2690" i="15"/>
  <c r="AI2690" i="15"/>
  <c r="AG2690" i="15"/>
  <c r="AA2690" i="15"/>
  <c r="AV2690" i="15" s="1"/>
  <c r="Z2690" i="15"/>
  <c r="Y2690" i="15"/>
  <c r="L2690" i="35" s="1"/>
  <c r="X2690" i="15"/>
  <c r="BC2689" i="15"/>
  <c r="AX2689" i="15"/>
  <c r="AW2689" i="15"/>
  <c r="AU2689" i="15"/>
  <c r="AR2689" i="15"/>
  <c r="AQ2689" i="15"/>
  <c r="AO2689" i="15"/>
  <c r="AN2689" i="15" s="1"/>
  <c r="AL2689" i="15"/>
  <c r="AK2689" i="15"/>
  <c r="AJ2689" i="15"/>
  <c r="AI2689" i="15"/>
  <c r="AG2689" i="15"/>
  <c r="AA2689" i="15"/>
  <c r="AV2689" i="15" s="1"/>
  <c r="Z2689" i="15"/>
  <c r="Y2689" i="15"/>
  <c r="L2689" i="35" s="1"/>
  <c r="X2689" i="15"/>
  <c r="BC2688" i="15"/>
  <c r="AX2688" i="15"/>
  <c r="AW2688" i="15"/>
  <c r="AU2688" i="15"/>
  <c r="AR2688" i="15"/>
  <c r="AQ2688" i="15"/>
  <c r="AO2688" i="15"/>
  <c r="AN2688" i="15" s="1"/>
  <c r="AL2688" i="15"/>
  <c r="AK2688" i="15"/>
  <c r="AJ2688" i="15"/>
  <c r="AI2688" i="15"/>
  <c r="AG2688" i="15"/>
  <c r="AA2688" i="15"/>
  <c r="AV2688" i="15" s="1"/>
  <c r="Z2688" i="15"/>
  <c r="Y2688" i="15"/>
  <c r="L2688" i="35" s="1"/>
  <c r="X2688" i="15"/>
  <c r="BC2687" i="15"/>
  <c r="AX2687" i="15"/>
  <c r="AW2687" i="15"/>
  <c r="AU2687" i="15"/>
  <c r="AR2687" i="15"/>
  <c r="AQ2687" i="15"/>
  <c r="AO2687" i="15"/>
  <c r="AL2687" i="15"/>
  <c r="AK2687" i="15"/>
  <c r="AJ2687" i="15"/>
  <c r="AI2687" i="15"/>
  <c r="AG2687" i="15"/>
  <c r="AA2687" i="15"/>
  <c r="AV2687" i="15" s="1"/>
  <c r="Z2687" i="15"/>
  <c r="Y2687" i="15"/>
  <c r="L2687" i="35" s="1"/>
  <c r="X2687" i="15"/>
  <c r="U2687" i="15"/>
  <c r="BC2686" i="15"/>
  <c r="AX2686" i="15"/>
  <c r="AW2686" i="15"/>
  <c r="AU2686" i="15"/>
  <c r="AR2686" i="15"/>
  <c r="AQ2686" i="15"/>
  <c r="AO2686" i="15"/>
  <c r="AL2686" i="15"/>
  <c r="AK2686" i="15"/>
  <c r="AJ2686" i="15"/>
  <c r="AI2686" i="15"/>
  <c r="AG2686" i="15"/>
  <c r="AA2686" i="15"/>
  <c r="AV2686" i="15" s="1"/>
  <c r="Z2686" i="15"/>
  <c r="Y2686" i="15"/>
  <c r="X2686" i="15"/>
  <c r="K2686" i="35" s="1"/>
  <c r="BC2685" i="15"/>
  <c r="AX2685" i="15"/>
  <c r="AW2685" i="15"/>
  <c r="AU2685" i="15"/>
  <c r="AR2685" i="15"/>
  <c r="AQ2685" i="15"/>
  <c r="AO2685" i="15"/>
  <c r="AL2685" i="15"/>
  <c r="AK2685" i="15"/>
  <c r="AJ2685" i="15"/>
  <c r="AI2685" i="15"/>
  <c r="AG2685" i="15"/>
  <c r="AA2685" i="15"/>
  <c r="AV2685" i="15" s="1"/>
  <c r="Z2685" i="15"/>
  <c r="M2685" i="35" s="1"/>
  <c r="Y2685" i="15"/>
  <c r="X2685" i="15"/>
  <c r="K2685" i="35" s="1"/>
  <c r="BC2684" i="15"/>
  <c r="AX2684" i="15"/>
  <c r="AW2684" i="15"/>
  <c r="AU2684" i="15"/>
  <c r="AR2684" i="15"/>
  <c r="AQ2684" i="15"/>
  <c r="AO2684" i="15"/>
  <c r="AN2684" i="15" s="1"/>
  <c r="AL2684" i="15"/>
  <c r="AK2684" i="15"/>
  <c r="AJ2684" i="15"/>
  <c r="AI2684" i="15"/>
  <c r="AG2684" i="15"/>
  <c r="AA2684" i="15"/>
  <c r="AV2684" i="15" s="1"/>
  <c r="Z2684" i="15"/>
  <c r="Y2684" i="15"/>
  <c r="X2684" i="15"/>
  <c r="BC2683" i="15"/>
  <c r="AX2683" i="15"/>
  <c r="AW2683" i="15"/>
  <c r="AU2683" i="15"/>
  <c r="AR2683" i="15"/>
  <c r="AQ2683" i="15"/>
  <c r="AO2683" i="15"/>
  <c r="AN2683" i="15" s="1"/>
  <c r="AL2683" i="15"/>
  <c r="AK2683" i="15"/>
  <c r="AJ2683" i="15"/>
  <c r="AI2683" i="15"/>
  <c r="AG2683" i="15"/>
  <c r="AA2683" i="15"/>
  <c r="AV2683" i="15" s="1"/>
  <c r="Z2683" i="15"/>
  <c r="M2683" i="35" s="1"/>
  <c r="Y2683" i="15"/>
  <c r="X2683" i="15"/>
  <c r="K2683" i="35" s="1"/>
  <c r="BC2682" i="15"/>
  <c r="AX2682" i="15"/>
  <c r="AW2682" i="15"/>
  <c r="AU2682" i="15"/>
  <c r="AR2682" i="15"/>
  <c r="AQ2682" i="15"/>
  <c r="AO2682" i="15"/>
  <c r="AL2682" i="15"/>
  <c r="AK2682" i="15"/>
  <c r="AJ2682" i="15"/>
  <c r="AI2682" i="15"/>
  <c r="AG2682" i="15"/>
  <c r="AA2682" i="15"/>
  <c r="AV2682" i="15" s="1"/>
  <c r="Z2682" i="15"/>
  <c r="M2682" i="35" s="1"/>
  <c r="Y2682" i="15"/>
  <c r="X2682" i="15"/>
  <c r="K2682" i="35" s="1"/>
  <c r="BC2681" i="15"/>
  <c r="AX2681" i="15"/>
  <c r="AW2681" i="15"/>
  <c r="AU2681" i="15"/>
  <c r="AR2681" i="15"/>
  <c r="AQ2681" i="15"/>
  <c r="AO2681" i="15"/>
  <c r="AL2681" i="15"/>
  <c r="AK2681" i="15"/>
  <c r="AJ2681" i="15"/>
  <c r="AI2681" i="15"/>
  <c r="AG2681" i="15"/>
  <c r="AA2681" i="15"/>
  <c r="AV2681" i="15" s="1"/>
  <c r="Z2681" i="15"/>
  <c r="M2681" i="35" s="1"/>
  <c r="Y2681" i="15"/>
  <c r="X2681" i="15"/>
  <c r="K2681" i="35" s="1"/>
  <c r="BC2680" i="15"/>
  <c r="AX2680" i="15"/>
  <c r="AW2680" i="15"/>
  <c r="AU2680" i="15"/>
  <c r="AR2680" i="15"/>
  <c r="AQ2680" i="15"/>
  <c r="AO2680" i="15"/>
  <c r="AN2680" i="15" s="1"/>
  <c r="AL2680" i="15"/>
  <c r="AK2680" i="15"/>
  <c r="AJ2680" i="15"/>
  <c r="AI2680" i="15"/>
  <c r="AG2680" i="15"/>
  <c r="AA2680" i="15"/>
  <c r="AV2680" i="15" s="1"/>
  <c r="Z2680" i="15"/>
  <c r="M2680" i="35" s="1"/>
  <c r="Y2680" i="15"/>
  <c r="X2680" i="15"/>
  <c r="K2680" i="35" s="1"/>
  <c r="U2680" i="15"/>
  <c r="BC2679" i="15"/>
  <c r="AX2679" i="15"/>
  <c r="AW2679" i="15"/>
  <c r="AU2679" i="15"/>
  <c r="AR2679" i="15"/>
  <c r="AQ2679" i="15"/>
  <c r="AO2679" i="15"/>
  <c r="AN2679" i="15" s="1"/>
  <c r="AL2679" i="15"/>
  <c r="AK2679" i="15"/>
  <c r="AJ2679" i="15"/>
  <c r="AI2679" i="15"/>
  <c r="AG2679" i="15"/>
  <c r="AA2679" i="15"/>
  <c r="AV2679" i="15" s="1"/>
  <c r="Z2679" i="15"/>
  <c r="Y2679" i="15"/>
  <c r="X2679" i="15"/>
  <c r="BC2678" i="15"/>
  <c r="AX2678" i="15"/>
  <c r="AW2678" i="15"/>
  <c r="AU2678" i="15"/>
  <c r="AR2678" i="15"/>
  <c r="AQ2678" i="15"/>
  <c r="AO2678" i="15"/>
  <c r="AL2678" i="15"/>
  <c r="AK2678" i="15"/>
  <c r="AJ2678" i="15"/>
  <c r="AI2678" i="15"/>
  <c r="AG2678" i="15"/>
  <c r="AA2678" i="15"/>
  <c r="AV2678" i="15" s="1"/>
  <c r="Z2678" i="15"/>
  <c r="Y2678" i="15"/>
  <c r="L2678" i="35" s="1"/>
  <c r="X2678" i="15"/>
  <c r="BC2677" i="15"/>
  <c r="AX2677" i="15"/>
  <c r="AW2677" i="15"/>
  <c r="AU2677" i="15"/>
  <c r="AR2677" i="15"/>
  <c r="AQ2677" i="15"/>
  <c r="AO2677" i="15"/>
  <c r="AL2677" i="15"/>
  <c r="AK2677" i="15"/>
  <c r="AJ2677" i="15"/>
  <c r="AI2677" i="15"/>
  <c r="AG2677" i="15"/>
  <c r="AA2677" i="15"/>
  <c r="AV2677" i="15" s="1"/>
  <c r="Z2677" i="15"/>
  <c r="Y2677" i="15"/>
  <c r="L2677" i="35" s="1"/>
  <c r="X2677" i="15"/>
  <c r="BC2676" i="15"/>
  <c r="AX2676" i="15"/>
  <c r="AW2676" i="15"/>
  <c r="AU2676" i="15"/>
  <c r="AR2676" i="15"/>
  <c r="AQ2676" i="15"/>
  <c r="AO2676" i="15"/>
  <c r="AL2676" i="15"/>
  <c r="AK2676" i="15"/>
  <c r="AJ2676" i="15"/>
  <c r="AI2676" i="15"/>
  <c r="AG2676" i="15"/>
  <c r="AA2676" i="15"/>
  <c r="AV2676" i="15" s="1"/>
  <c r="Z2676" i="15"/>
  <c r="Y2676" i="15"/>
  <c r="L2676" i="35" s="1"/>
  <c r="X2676" i="15"/>
  <c r="BC2675" i="15"/>
  <c r="AX2675" i="15"/>
  <c r="AW2675" i="15"/>
  <c r="AU2675" i="15"/>
  <c r="AR2675" i="15"/>
  <c r="AQ2675" i="15"/>
  <c r="AO2675" i="15"/>
  <c r="AN2675" i="15" s="1"/>
  <c r="AL2675" i="15"/>
  <c r="AK2675" i="15"/>
  <c r="AJ2675" i="15"/>
  <c r="AI2675" i="15"/>
  <c r="AG2675" i="15"/>
  <c r="AA2675" i="15"/>
  <c r="AV2675" i="15" s="1"/>
  <c r="Z2675" i="15"/>
  <c r="Y2675" i="15"/>
  <c r="L2675" i="35" s="1"/>
  <c r="X2675" i="15"/>
  <c r="BC2674" i="15"/>
  <c r="AX2674" i="15"/>
  <c r="AW2674" i="15"/>
  <c r="AU2674" i="15"/>
  <c r="AR2674" i="15"/>
  <c r="AQ2674" i="15"/>
  <c r="AO2674" i="15"/>
  <c r="AN2674" i="15" s="1"/>
  <c r="AL2674" i="15"/>
  <c r="AK2674" i="15"/>
  <c r="AJ2674" i="15"/>
  <c r="AI2674" i="15"/>
  <c r="AG2674" i="15"/>
  <c r="AA2674" i="15"/>
  <c r="AV2674" i="15" s="1"/>
  <c r="Z2674" i="15"/>
  <c r="Y2674" i="15"/>
  <c r="L2674" i="35" s="1"/>
  <c r="X2674" i="15"/>
  <c r="BC2673" i="15"/>
  <c r="AX2673" i="15"/>
  <c r="AW2673" i="15"/>
  <c r="AU2673" i="15"/>
  <c r="AR2673" i="15"/>
  <c r="AQ2673" i="15"/>
  <c r="AO2673" i="15"/>
  <c r="AL2673" i="15"/>
  <c r="AK2673" i="15"/>
  <c r="AJ2673" i="15"/>
  <c r="AI2673" i="15"/>
  <c r="AG2673" i="15"/>
  <c r="AA2673" i="15"/>
  <c r="AV2673" i="15" s="1"/>
  <c r="Z2673" i="15"/>
  <c r="Y2673" i="15"/>
  <c r="L2673" i="35" s="1"/>
  <c r="X2673" i="15"/>
  <c r="U2673" i="15"/>
  <c r="BC2672" i="15"/>
  <c r="AX2672" i="15"/>
  <c r="AW2672" i="15"/>
  <c r="AU2672" i="15"/>
  <c r="AR2672" i="15"/>
  <c r="AQ2672" i="15"/>
  <c r="AO2672" i="15"/>
  <c r="AL2672" i="15"/>
  <c r="AK2672" i="15"/>
  <c r="AJ2672" i="15"/>
  <c r="AI2672" i="15"/>
  <c r="AG2672" i="15"/>
  <c r="AA2672" i="15"/>
  <c r="AV2672" i="15" s="1"/>
  <c r="Z2672" i="15"/>
  <c r="M2672" i="35" s="1"/>
  <c r="Y2672" i="15"/>
  <c r="X2672" i="15"/>
  <c r="BC2671" i="15"/>
  <c r="AX2671" i="15"/>
  <c r="AW2671" i="15"/>
  <c r="AU2671" i="15"/>
  <c r="AR2671" i="15"/>
  <c r="AQ2671" i="15"/>
  <c r="AO2671" i="15"/>
  <c r="AL2671" i="15"/>
  <c r="AK2671" i="15"/>
  <c r="AJ2671" i="15"/>
  <c r="AI2671" i="15"/>
  <c r="AG2671" i="15"/>
  <c r="AA2671" i="15"/>
  <c r="AV2671" i="15" s="1"/>
  <c r="Z2671" i="15"/>
  <c r="M2671" i="35" s="1"/>
  <c r="Y2671" i="15"/>
  <c r="X2671" i="15"/>
  <c r="BC2670" i="15"/>
  <c r="AX2670" i="15"/>
  <c r="AW2670" i="15"/>
  <c r="AU2670" i="15"/>
  <c r="AR2670" i="15"/>
  <c r="AQ2670" i="15"/>
  <c r="AO2670" i="15"/>
  <c r="AN2670" i="15" s="1"/>
  <c r="AL2670" i="15"/>
  <c r="AK2670" i="15"/>
  <c r="AJ2670" i="15"/>
  <c r="AI2670" i="15"/>
  <c r="AG2670" i="15"/>
  <c r="AA2670" i="15"/>
  <c r="AV2670" i="15" s="1"/>
  <c r="Z2670" i="15"/>
  <c r="M2670" i="35" s="1"/>
  <c r="Y2670" i="15"/>
  <c r="X2670" i="15"/>
  <c r="BC2669" i="15"/>
  <c r="AX2669" i="15"/>
  <c r="AW2669" i="15"/>
  <c r="AU2669" i="15"/>
  <c r="AR2669" i="15"/>
  <c r="AQ2669" i="15"/>
  <c r="AO2669" i="15"/>
  <c r="AL2669" i="15"/>
  <c r="AK2669" i="15"/>
  <c r="AJ2669" i="15"/>
  <c r="AI2669" i="15"/>
  <c r="AG2669" i="15"/>
  <c r="AA2669" i="15"/>
  <c r="AV2669" i="15" s="1"/>
  <c r="Z2669" i="15"/>
  <c r="M2669" i="35" s="1"/>
  <c r="Y2669" i="15"/>
  <c r="X2669" i="15"/>
  <c r="BC2668" i="15"/>
  <c r="AX2668" i="15"/>
  <c r="AW2668" i="15"/>
  <c r="AU2668" i="15"/>
  <c r="AR2668" i="15"/>
  <c r="AQ2668" i="15"/>
  <c r="AO2668" i="15"/>
  <c r="AN2668" i="15" s="1"/>
  <c r="AL2668" i="15"/>
  <c r="AK2668" i="15"/>
  <c r="AJ2668" i="15"/>
  <c r="AI2668" i="15"/>
  <c r="AG2668" i="15"/>
  <c r="AA2668" i="15"/>
  <c r="AV2668" i="15" s="1"/>
  <c r="Z2668" i="15"/>
  <c r="M2668" i="35" s="1"/>
  <c r="Y2668" i="15"/>
  <c r="X2668" i="15"/>
  <c r="BC2667" i="15"/>
  <c r="AX2667" i="15"/>
  <c r="AW2667" i="15"/>
  <c r="AU2667" i="15"/>
  <c r="AR2667" i="15"/>
  <c r="AQ2667" i="15"/>
  <c r="AO2667" i="15"/>
  <c r="AN2667" i="15" s="1"/>
  <c r="AL2667" i="15"/>
  <c r="AK2667" i="15"/>
  <c r="AJ2667" i="15"/>
  <c r="AI2667" i="15"/>
  <c r="AG2667" i="15"/>
  <c r="AA2667" i="15"/>
  <c r="AV2667" i="15" s="1"/>
  <c r="Z2667" i="15"/>
  <c r="M2667" i="35" s="1"/>
  <c r="Y2667" i="15"/>
  <c r="X2667" i="15"/>
  <c r="BC2666" i="15"/>
  <c r="AX2666" i="15"/>
  <c r="AW2666" i="15"/>
  <c r="AU2666" i="15"/>
  <c r="AR2666" i="15"/>
  <c r="AQ2666" i="15"/>
  <c r="AO2666" i="15"/>
  <c r="AL2666" i="15"/>
  <c r="AK2666" i="15"/>
  <c r="AJ2666" i="15"/>
  <c r="AI2666" i="15"/>
  <c r="AG2666" i="15"/>
  <c r="AE2666" i="15"/>
  <c r="AE2667" i="15" s="1"/>
  <c r="BG2667" i="15" s="1"/>
  <c r="AD2666" i="15"/>
  <c r="AC2666" i="15"/>
  <c r="AA2666" i="15"/>
  <c r="AV2666" i="15" s="1"/>
  <c r="Z2666" i="15"/>
  <c r="M2666" i="35" s="1"/>
  <c r="Y2666" i="15"/>
  <c r="X2666" i="15"/>
  <c r="U2666" i="15"/>
  <c r="AX2665" i="15"/>
  <c r="AW2665" i="15"/>
  <c r="AO2665" i="15"/>
  <c r="AL2665" i="15"/>
  <c r="AK2665" i="15"/>
  <c r="AY2665" i="15" s="1"/>
  <c r="AJ2665" i="15"/>
  <c r="BF2665" i="15" s="1"/>
  <c r="AI2665" i="15"/>
  <c r="AA2665" i="15"/>
  <c r="AV2665" i="15" s="1"/>
  <c r="AX2664" i="15"/>
  <c r="AW2664" i="15"/>
  <c r="AO2664" i="15"/>
  <c r="AL2664" i="15"/>
  <c r="AK2664" i="15"/>
  <c r="AY2664" i="15" s="1"/>
  <c r="AJ2664" i="15"/>
  <c r="BF2664" i="15" s="1"/>
  <c r="AI2664" i="15"/>
  <c r="AA2664" i="15"/>
  <c r="AV2664" i="15" s="1"/>
  <c r="AX2663" i="15"/>
  <c r="AW2663" i="15"/>
  <c r="AO2663" i="15"/>
  <c r="AN2663" i="15" s="1"/>
  <c r="AL2663" i="15"/>
  <c r="AY2663" i="15" s="1"/>
  <c r="AK2663" i="15"/>
  <c r="AJ2663" i="15"/>
  <c r="BF2663" i="15" s="1"/>
  <c r="AI2663" i="15"/>
  <c r="AA2663" i="15"/>
  <c r="AV2663" i="15" s="1"/>
  <c r="AX2662" i="15"/>
  <c r="AW2662" i="15"/>
  <c r="AO2662" i="15"/>
  <c r="AL2662" i="15"/>
  <c r="AY2662" i="15" s="1"/>
  <c r="AK2662" i="15"/>
  <c r="AJ2662" i="15"/>
  <c r="BF2662" i="15" s="1"/>
  <c r="AI2662" i="15"/>
  <c r="AA2662" i="15"/>
  <c r="AV2662" i="15" s="1"/>
  <c r="AX2661" i="15"/>
  <c r="AW2661" i="15"/>
  <c r="AO2661" i="15"/>
  <c r="AL2661" i="15"/>
  <c r="AK2661" i="15"/>
  <c r="AJ2661" i="15"/>
  <c r="BF2661" i="15" s="1"/>
  <c r="AI2661" i="15"/>
  <c r="AA2661" i="15"/>
  <c r="AV2661" i="15" s="1"/>
  <c r="AX2660" i="15"/>
  <c r="AW2660" i="15"/>
  <c r="AO2660" i="15"/>
  <c r="AL2660" i="15"/>
  <c r="AK2660" i="15"/>
  <c r="AY2660" i="15" s="1"/>
  <c r="AJ2660" i="15"/>
  <c r="BF2660" i="15" s="1"/>
  <c r="AI2660" i="15"/>
  <c r="AA2660" i="15"/>
  <c r="AV2660" i="15" s="1"/>
  <c r="AX2659" i="15"/>
  <c r="AW2659" i="15"/>
  <c r="AO2659" i="15"/>
  <c r="AN2659" i="15" s="1"/>
  <c r="AL2659" i="15"/>
  <c r="AK2659" i="15"/>
  <c r="AJ2659" i="15"/>
  <c r="BF2659" i="15" s="1"/>
  <c r="AI2659" i="15"/>
  <c r="AA2659" i="15"/>
  <c r="AV2659" i="15" s="1"/>
  <c r="AX2658" i="15"/>
  <c r="AW2658" i="15"/>
  <c r="AO2658" i="15"/>
  <c r="AL2658" i="15"/>
  <c r="AK2658" i="15"/>
  <c r="AJ2658" i="15"/>
  <c r="BF2658" i="15" s="1"/>
  <c r="AI2658" i="15"/>
  <c r="AA2658" i="15"/>
  <c r="AV2658" i="15" s="1"/>
  <c r="AX2657" i="15"/>
  <c r="AW2657" i="15"/>
  <c r="AO2657" i="15"/>
  <c r="AL2657" i="15"/>
  <c r="AK2657" i="15"/>
  <c r="AY2657" i="15" s="1"/>
  <c r="AJ2657" i="15"/>
  <c r="BF2657" i="15" s="1"/>
  <c r="AI2657" i="15"/>
  <c r="AA2657" i="15"/>
  <c r="AV2657" i="15" s="1"/>
  <c r="AX2656" i="15"/>
  <c r="AW2656" i="15"/>
  <c r="AO2656" i="15"/>
  <c r="AL2656" i="15"/>
  <c r="AK2656" i="15"/>
  <c r="AY2656" i="15" s="1"/>
  <c r="AJ2656" i="15"/>
  <c r="BF2656" i="15" s="1"/>
  <c r="AI2656" i="15"/>
  <c r="AA2656" i="15"/>
  <c r="AV2656" i="15" s="1"/>
  <c r="BC2655" i="15"/>
  <c r="AX2655" i="15"/>
  <c r="AW2655" i="15"/>
  <c r="AU2655" i="15"/>
  <c r="AR2655" i="15"/>
  <c r="AQ2655" i="15"/>
  <c r="AO2655" i="15"/>
  <c r="AN2655" i="15" s="1"/>
  <c r="AL2655" i="15"/>
  <c r="AK2655" i="15"/>
  <c r="AJ2655" i="15"/>
  <c r="AI2655" i="15"/>
  <c r="AG2655" i="15"/>
  <c r="AA2655" i="15"/>
  <c r="AV2655" i="15" s="1"/>
  <c r="Z2655" i="15"/>
  <c r="Y2655" i="15"/>
  <c r="X2655" i="15"/>
  <c r="BC2654" i="15"/>
  <c r="AX2654" i="15"/>
  <c r="AW2654" i="15"/>
  <c r="AU2654" i="15"/>
  <c r="AR2654" i="15"/>
  <c r="AQ2654" i="15"/>
  <c r="AO2654" i="15"/>
  <c r="AL2654" i="15"/>
  <c r="AK2654" i="15"/>
  <c r="AJ2654" i="15"/>
  <c r="AI2654" i="15"/>
  <c r="AG2654" i="15"/>
  <c r="AA2654" i="15"/>
  <c r="AV2654" i="15" s="1"/>
  <c r="Z2654" i="15"/>
  <c r="Y2654" i="15"/>
  <c r="X2654" i="15"/>
  <c r="BC2653" i="15"/>
  <c r="AX2653" i="15"/>
  <c r="AW2653" i="15"/>
  <c r="AU2653" i="15"/>
  <c r="AR2653" i="15"/>
  <c r="AQ2653" i="15"/>
  <c r="AO2653" i="15"/>
  <c r="AL2653" i="15"/>
  <c r="AK2653" i="15"/>
  <c r="AJ2653" i="15"/>
  <c r="AI2653" i="15"/>
  <c r="AG2653" i="15"/>
  <c r="AA2653" i="15"/>
  <c r="AV2653" i="15" s="1"/>
  <c r="Z2653" i="15"/>
  <c r="Y2653" i="15"/>
  <c r="X2653" i="15"/>
  <c r="BC2652" i="15"/>
  <c r="AX2652" i="15"/>
  <c r="AW2652" i="15"/>
  <c r="AU2652" i="15"/>
  <c r="AR2652" i="15"/>
  <c r="AQ2652" i="15"/>
  <c r="AO2652" i="15"/>
  <c r="AN2652" i="15" s="1"/>
  <c r="AL2652" i="15"/>
  <c r="AK2652" i="15"/>
  <c r="AJ2652" i="15"/>
  <c r="AI2652" i="15"/>
  <c r="AG2652" i="15"/>
  <c r="AA2652" i="15"/>
  <c r="AV2652" i="15" s="1"/>
  <c r="Z2652" i="15"/>
  <c r="Y2652" i="15"/>
  <c r="X2652" i="15"/>
  <c r="BC2651" i="15"/>
  <c r="AX2651" i="15"/>
  <c r="AW2651" i="15"/>
  <c r="AU2651" i="15"/>
  <c r="AR2651" i="15"/>
  <c r="AQ2651" i="15"/>
  <c r="AO2651" i="15"/>
  <c r="AL2651" i="15"/>
  <c r="AK2651" i="15"/>
  <c r="AJ2651" i="15"/>
  <c r="AI2651" i="15"/>
  <c r="AG2651" i="15"/>
  <c r="AA2651" i="15"/>
  <c r="AV2651" i="15" s="1"/>
  <c r="Z2651" i="15"/>
  <c r="Y2651" i="15"/>
  <c r="X2651" i="15"/>
  <c r="BC2650" i="15"/>
  <c r="AX2650" i="15"/>
  <c r="AW2650" i="15"/>
  <c r="AU2650" i="15"/>
  <c r="AR2650" i="15"/>
  <c r="AQ2650" i="15"/>
  <c r="AO2650" i="15"/>
  <c r="AN2650" i="15" s="1"/>
  <c r="AL2650" i="15"/>
  <c r="AK2650" i="15"/>
  <c r="AJ2650" i="15"/>
  <c r="AI2650" i="15"/>
  <c r="AG2650" i="15"/>
  <c r="AA2650" i="15"/>
  <c r="AV2650" i="15" s="1"/>
  <c r="Z2650" i="15"/>
  <c r="Y2650" i="15"/>
  <c r="X2650" i="15"/>
  <c r="BC2649" i="15"/>
  <c r="AX2649" i="15"/>
  <c r="AW2649" i="15"/>
  <c r="AU2649" i="15"/>
  <c r="AR2649" i="15"/>
  <c r="AQ2649" i="15"/>
  <c r="AO2649" i="15"/>
  <c r="AL2649" i="15"/>
  <c r="AK2649" i="15"/>
  <c r="AJ2649" i="15"/>
  <c r="AI2649" i="15"/>
  <c r="AG2649" i="15"/>
  <c r="AA2649" i="15"/>
  <c r="AV2649" i="15" s="1"/>
  <c r="Z2649" i="15"/>
  <c r="Y2649" i="15"/>
  <c r="X2649" i="15"/>
  <c r="U2649" i="15"/>
  <c r="BC2648" i="15"/>
  <c r="AX2648" i="15"/>
  <c r="AW2648" i="15"/>
  <c r="AU2648" i="15"/>
  <c r="AR2648" i="15"/>
  <c r="AQ2648" i="15"/>
  <c r="AO2648" i="15"/>
  <c r="AL2648" i="15"/>
  <c r="AK2648" i="15"/>
  <c r="AJ2648" i="15"/>
  <c r="AI2648" i="15"/>
  <c r="AG2648" i="15"/>
  <c r="AA2648" i="15"/>
  <c r="AV2648" i="15" s="1"/>
  <c r="Z2648" i="15"/>
  <c r="Y2648" i="15"/>
  <c r="X2648" i="15"/>
  <c r="K2648" i="35" s="1"/>
  <c r="BC2647" i="15"/>
  <c r="AX2647" i="15"/>
  <c r="AW2647" i="15"/>
  <c r="AU2647" i="15"/>
  <c r="AR2647" i="15"/>
  <c r="AQ2647" i="15"/>
  <c r="AO2647" i="15"/>
  <c r="AN2647" i="15" s="1"/>
  <c r="AL2647" i="15"/>
  <c r="AK2647" i="15"/>
  <c r="AJ2647" i="15"/>
  <c r="AI2647" i="15"/>
  <c r="AG2647" i="15"/>
  <c r="AA2647" i="15"/>
  <c r="AV2647" i="15" s="1"/>
  <c r="Z2647" i="15"/>
  <c r="Y2647" i="15"/>
  <c r="X2647" i="15"/>
  <c r="K2647" i="35" s="1"/>
  <c r="BC2646" i="15"/>
  <c r="AX2646" i="15"/>
  <c r="AW2646" i="15"/>
  <c r="AU2646" i="15"/>
  <c r="AR2646" i="15"/>
  <c r="AQ2646" i="15"/>
  <c r="AO2646" i="15"/>
  <c r="AN2646" i="15" s="1"/>
  <c r="AL2646" i="15"/>
  <c r="AK2646" i="15"/>
  <c r="AJ2646" i="15"/>
  <c r="AI2646" i="15"/>
  <c r="AG2646" i="15"/>
  <c r="AA2646" i="15"/>
  <c r="AV2646" i="15" s="1"/>
  <c r="Z2646" i="15"/>
  <c r="Y2646" i="15"/>
  <c r="X2646" i="15"/>
  <c r="K2646" i="35" s="1"/>
  <c r="BC2645" i="15"/>
  <c r="AX2645" i="15"/>
  <c r="AW2645" i="15"/>
  <c r="AU2645" i="15"/>
  <c r="AR2645" i="15"/>
  <c r="AQ2645" i="15"/>
  <c r="AO2645" i="15"/>
  <c r="AL2645" i="15"/>
  <c r="AK2645" i="15"/>
  <c r="AJ2645" i="15"/>
  <c r="AI2645" i="15"/>
  <c r="AG2645" i="15"/>
  <c r="AA2645" i="15"/>
  <c r="AV2645" i="15" s="1"/>
  <c r="Z2645" i="15"/>
  <c r="Y2645" i="15"/>
  <c r="X2645" i="15"/>
  <c r="BC2644" i="15"/>
  <c r="AX2644" i="15"/>
  <c r="AW2644" i="15"/>
  <c r="AU2644" i="15"/>
  <c r="AR2644" i="15"/>
  <c r="AQ2644" i="15"/>
  <c r="AO2644" i="15"/>
  <c r="AL2644" i="15"/>
  <c r="AK2644" i="15"/>
  <c r="AJ2644" i="15"/>
  <c r="AI2644" i="15"/>
  <c r="AG2644" i="15"/>
  <c r="AA2644" i="15"/>
  <c r="AV2644" i="15" s="1"/>
  <c r="Z2644" i="15"/>
  <c r="Y2644" i="15"/>
  <c r="X2644" i="15"/>
  <c r="K2644" i="35" s="1"/>
  <c r="BC2643" i="15"/>
  <c r="AX2643" i="15"/>
  <c r="AW2643" i="15"/>
  <c r="AU2643" i="15"/>
  <c r="AR2643" i="15"/>
  <c r="AQ2643" i="15"/>
  <c r="AO2643" i="15"/>
  <c r="AN2643" i="15" s="1"/>
  <c r="AL2643" i="15"/>
  <c r="AK2643" i="15"/>
  <c r="AJ2643" i="15"/>
  <c r="AI2643" i="15"/>
  <c r="AG2643" i="15"/>
  <c r="AA2643" i="15"/>
  <c r="AV2643" i="15" s="1"/>
  <c r="Z2643" i="15"/>
  <c r="Y2643" i="15"/>
  <c r="X2643" i="15"/>
  <c r="K2643" i="35" s="1"/>
  <c r="BC2642" i="15"/>
  <c r="AX2642" i="15"/>
  <c r="AW2642" i="15"/>
  <c r="AU2642" i="15"/>
  <c r="AR2642" i="15"/>
  <c r="AQ2642" i="15"/>
  <c r="AO2642" i="15"/>
  <c r="AL2642" i="15"/>
  <c r="AK2642" i="15"/>
  <c r="AJ2642" i="15"/>
  <c r="AI2642" i="15"/>
  <c r="AG2642" i="15"/>
  <c r="AA2642" i="15"/>
  <c r="AV2642" i="15" s="1"/>
  <c r="Z2642" i="15"/>
  <c r="Y2642" i="15"/>
  <c r="X2642" i="15"/>
  <c r="K2642" i="35" s="1"/>
  <c r="U2642" i="15"/>
  <c r="BC2641" i="15"/>
  <c r="AX2641" i="15"/>
  <c r="AW2641" i="15"/>
  <c r="AU2641" i="15"/>
  <c r="AR2641" i="15"/>
  <c r="AQ2641" i="15"/>
  <c r="AO2641" i="15"/>
  <c r="AL2641" i="15"/>
  <c r="AK2641" i="15"/>
  <c r="AJ2641" i="15"/>
  <c r="AI2641" i="15"/>
  <c r="AG2641" i="15"/>
  <c r="AA2641" i="15"/>
  <c r="AV2641" i="15" s="1"/>
  <c r="Z2641" i="15"/>
  <c r="Y2641" i="15"/>
  <c r="L2641" i="35" s="1"/>
  <c r="X2641" i="15"/>
  <c r="BC2640" i="15"/>
  <c r="AX2640" i="15"/>
  <c r="AW2640" i="15"/>
  <c r="AU2640" i="15"/>
  <c r="AR2640" i="15"/>
  <c r="AQ2640" i="15"/>
  <c r="AO2640" i="15"/>
  <c r="AN2640" i="15" s="1"/>
  <c r="AL2640" i="15"/>
  <c r="AK2640" i="15"/>
  <c r="AJ2640" i="15"/>
  <c r="AI2640" i="15"/>
  <c r="AG2640" i="15"/>
  <c r="AA2640" i="15"/>
  <c r="AV2640" i="15" s="1"/>
  <c r="Z2640" i="15"/>
  <c r="Y2640" i="15"/>
  <c r="X2640" i="15"/>
  <c r="BC2639" i="15"/>
  <c r="AX2639" i="15"/>
  <c r="AW2639" i="15"/>
  <c r="AU2639" i="15"/>
  <c r="AR2639" i="15"/>
  <c r="AQ2639" i="15"/>
  <c r="AO2639" i="15"/>
  <c r="AL2639" i="15"/>
  <c r="AK2639" i="15"/>
  <c r="AJ2639" i="15"/>
  <c r="AI2639" i="15"/>
  <c r="AG2639" i="15"/>
  <c r="AA2639" i="15"/>
  <c r="AV2639" i="15" s="1"/>
  <c r="Z2639" i="15"/>
  <c r="Y2639" i="15"/>
  <c r="L2639" i="35" s="1"/>
  <c r="X2639" i="15"/>
  <c r="BC2638" i="15"/>
  <c r="AX2638" i="15"/>
  <c r="AW2638" i="15"/>
  <c r="AU2638" i="15"/>
  <c r="AR2638" i="15"/>
  <c r="AQ2638" i="15"/>
  <c r="AO2638" i="15"/>
  <c r="AN2638" i="15" s="1"/>
  <c r="AL2638" i="15"/>
  <c r="AK2638" i="15"/>
  <c r="AJ2638" i="15"/>
  <c r="AI2638" i="15"/>
  <c r="AG2638" i="15"/>
  <c r="AA2638" i="15"/>
  <c r="AV2638" i="15" s="1"/>
  <c r="Z2638" i="15"/>
  <c r="Y2638" i="15"/>
  <c r="L2638" i="35" s="1"/>
  <c r="X2638" i="15"/>
  <c r="BC2637" i="15"/>
  <c r="AX2637" i="15"/>
  <c r="AW2637" i="15"/>
  <c r="AU2637" i="15"/>
  <c r="AR2637" i="15"/>
  <c r="AQ2637" i="15"/>
  <c r="AO2637" i="15"/>
  <c r="AN2637" i="15" s="1"/>
  <c r="AL2637" i="15"/>
  <c r="AK2637" i="15"/>
  <c r="AJ2637" i="15"/>
  <c r="AI2637" i="15"/>
  <c r="AG2637" i="15"/>
  <c r="AA2637" i="15"/>
  <c r="AV2637" i="15" s="1"/>
  <c r="Z2637" i="15"/>
  <c r="Y2637" i="15"/>
  <c r="L2637" i="35" s="1"/>
  <c r="X2637" i="15"/>
  <c r="BC2636" i="15"/>
  <c r="AX2636" i="15"/>
  <c r="AW2636" i="15"/>
  <c r="AU2636" i="15"/>
  <c r="AR2636" i="15"/>
  <c r="AQ2636" i="15"/>
  <c r="AO2636" i="15"/>
  <c r="AN2636" i="15" s="1"/>
  <c r="AL2636" i="15"/>
  <c r="AK2636" i="15"/>
  <c r="AJ2636" i="15"/>
  <c r="AI2636" i="15"/>
  <c r="AG2636" i="15"/>
  <c r="AA2636" i="15"/>
  <c r="AV2636" i="15" s="1"/>
  <c r="Z2636" i="15"/>
  <c r="Y2636" i="15"/>
  <c r="L2636" i="35" s="1"/>
  <c r="X2636" i="15"/>
  <c r="BC2635" i="15"/>
  <c r="AX2635" i="15"/>
  <c r="AW2635" i="15"/>
  <c r="AU2635" i="15"/>
  <c r="AR2635" i="15"/>
  <c r="AQ2635" i="15"/>
  <c r="AO2635" i="15"/>
  <c r="AL2635" i="15"/>
  <c r="AK2635" i="15"/>
  <c r="AJ2635" i="15"/>
  <c r="AI2635" i="15"/>
  <c r="AG2635" i="15"/>
  <c r="AA2635" i="15"/>
  <c r="AV2635" i="15" s="1"/>
  <c r="Z2635" i="15"/>
  <c r="Y2635" i="15"/>
  <c r="L2635" i="35" s="1"/>
  <c r="X2635" i="15"/>
  <c r="U2635" i="15"/>
  <c r="BC2634" i="15"/>
  <c r="AX2634" i="15"/>
  <c r="AW2634" i="15"/>
  <c r="AU2634" i="15"/>
  <c r="AR2634" i="15"/>
  <c r="AQ2634" i="15"/>
  <c r="AO2634" i="15"/>
  <c r="AN2634" i="15" s="1"/>
  <c r="AL2634" i="15"/>
  <c r="AK2634" i="15"/>
  <c r="AJ2634" i="15"/>
  <c r="AI2634" i="15"/>
  <c r="AG2634" i="15"/>
  <c r="AA2634" i="15"/>
  <c r="AV2634" i="15" s="1"/>
  <c r="Z2634" i="15"/>
  <c r="M2634" i="35" s="1"/>
  <c r="Y2634" i="15"/>
  <c r="X2634" i="15"/>
  <c r="BC2633" i="15"/>
  <c r="AX2633" i="15"/>
  <c r="AW2633" i="15"/>
  <c r="AU2633" i="15"/>
  <c r="AR2633" i="15"/>
  <c r="AQ2633" i="15"/>
  <c r="AO2633" i="15"/>
  <c r="AN2633" i="15" s="1"/>
  <c r="AL2633" i="15"/>
  <c r="AK2633" i="15"/>
  <c r="AJ2633" i="15"/>
  <c r="AI2633" i="15"/>
  <c r="AG2633" i="15"/>
  <c r="AA2633" i="15"/>
  <c r="AV2633" i="15" s="1"/>
  <c r="Z2633" i="15"/>
  <c r="M2633" i="35" s="1"/>
  <c r="Y2633" i="15"/>
  <c r="X2633" i="15"/>
  <c r="K2633" i="35" s="1"/>
  <c r="BC2632" i="15"/>
  <c r="AX2632" i="15"/>
  <c r="AW2632" i="15"/>
  <c r="AU2632" i="15"/>
  <c r="AR2632" i="15"/>
  <c r="AQ2632" i="15"/>
  <c r="AO2632" i="15"/>
  <c r="AL2632" i="15"/>
  <c r="AK2632" i="15"/>
  <c r="AJ2632" i="15"/>
  <c r="AI2632" i="15"/>
  <c r="AG2632" i="15"/>
  <c r="AA2632" i="15"/>
  <c r="AV2632" i="15" s="1"/>
  <c r="Z2632" i="15"/>
  <c r="M2632" i="35" s="1"/>
  <c r="Y2632" i="15"/>
  <c r="X2632" i="15"/>
  <c r="K2632" i="35" s="1"/>
  <c r="BC2631" i="15"/>
  <c r="AX2631" i="15"/>
  <c r="AW2631" i="15"/>
  <c r="AU2631" i="15"/>
  <c r="AR2631" i="15"/>
  <c r="AQ2631" i="15"/>
  <c r="AO2631" i="15"/>
  <c r="AN2631" i="15" s="1"/>
  <c r="AL2631" i="15"/>
  <c r="AK2631" i="15"/>
  <c r="AJ2631" i="15"/>
  <c r="AI2631" i="15"/>
  <c r="AG2631" i="15"/>
  <c r="AA2631" i="15"/>
  <c r="AV2631" i="15" s="1"/>
  <c r="Z2631" i="15"/>
  <c r="M2631" i="35" s="1"/>
  <c r="Y2631" i="15"/>
  <c r="X2631" i="15"/>
  <c r="K2631" i="35" s="1"/>
  <c r="BC2630" i="15"/>
  <c r="AX2630" i="15"/>
  <c r="AW2630" i="15"/>
  <c r="AU2630" i="15"/>
  <c r="AR2630" i="15"/>
  <c r="AQ2630" i="15"/>
  <c r="AO2630" i="15"/>
  <c r="AL2630" i="15"/>
  <c r="AK2630" i="15"/>
  <c r="AJ2630" i="15"/>
  <c r="AI2630" i="15"/>
  <c r="AG2630" i="15"/>
  <c r="AA2630" i="15"/>
  <c r="AV2630" i="15" s="1"/>
  <c r="Z2630" i="15"/>
  <c r="M2630" i="35" s="1"/>
  <c r="Y2630" i="15"/>
  <c r="X2630" i="15"/>
  <c r="K2630" i="35" s="1"/>
  <c r="BC2629" i="15"/>
  <c r="AX2629" i="15"/>
  <c r="AW2629" i="15"/>
  <c r="AU2629" i="15"/>
  <c r="AR2629" i="15"/>
  <c r="AQ2629" i="15"/>
  <c r="AO2629" i="15"/>
  <c r="AN2629" i="15" s="1"/>
  <c r="AL2629" i="15"/>
  <c r="AK2629" i="15"/>
  <c r="AJ2629" i="15"/>
  <c r="AI2629" i="15"/>
  <c r="AG2629" i="15"/>
  <c r="AA2629" i="15"/>
  <c r="AV2629" i="15" s="1"/>
  <c r="Z2629" i="15"/>
  <c r="M2629" i="35" s="1"/>
  <c r="Y2629" i="15"/>
  <c r="X2629" i="15"/>
  <c r="K2629" i="35" s="1"/>
  <c r="BC2628" i="15"/>
  <c r="AX2628" i="15"/>
  <c r="AW2628" i="15"/>
  <c r="AU2628" i="15"/>
  <c r="AR2628" i="15"/>
  <c r="AQ2628" i="15"/>
  <c r="AO2628" i="15"/>
  <c r="AN2628" i="15" s="1"/>
  <c r="AL2628" i="15"/>
  <c r="AK2628" i="15"/>
  <c r="AJ2628" i="15"/>
  <c r="AI2628" i="15"/>
  <c r="AG2628" i="15"/>
  <c r="AA2628" i="15"/>
  <c r="AV2628" i="15" s="1"/>
  <c r="Z2628" i="15"/>
  <c r="M2628" i="35" s="1"/>
  <c r="Y2628" i="15"/>
  <c r="X2628" i="15"/>
  <c r="K2628" i="35" s="1"/>
  <c r="U2628" i="15"/>
  <c r="BC2627" i="15"/>
  <c r="AX2627" i="15"/>
  <c r="AW2627" i="15"/>
  <c r="AU2627" i="15"/>
  <c r="AR2627" i="15"/>
  <c r="AQ2627" i="15"/>
  <c r="AO2627" i="15"/>
  <c r="AN2627" i="15" s="1"/>
  <c r="AL2627" i="15"/>
  <c r="AK2627" i="15"/>
  <c r="AJ2627" i="15"/>
  <c r="AI2627" i="15"/>
  <c r="AG2627" i="15"/>
  <c r="AA2627" i="15"/>
  <c r="AV2627" i="15" s="1"/>
  <c r="Z2627" i="15"/>
  <c r="Y2627" i="15"/>
  <c r="L2627" i="35" s="1"/>
  <c r="X2627" i="15"/>
  <c r="K2627" i="35" s="1"/>
  <c r="BC2626" i="15"/>
  <c r="AX2626" i="15"/>
  <c r="AW2626" i="15"/>
  <c r="AU2626" i="15"/>
  <c r="AR2626" i="15"/>
  <c r="AQ2626" i="15"/>
  <c r="AO2626" i="15"/>
  <c r="AN2626" i="15" s="1"/>
  <c r="AL2626" i="15"/>
  <c r="AK2626" i="15"/>
  <c r="AJ2626" i="15"/>
  <c r="AI2626" i="15"/>
  <c r="AG2626" i="15"/>
  <c r="AA2626" i="15"/>
  <c r="AV2626" i="15" s="1"/>
  <c r="Z2626" i="15"/>
  <c r="Y2626" i="15"/>
  <c r="X2626" i="15"/>
  <c r="K2626" i="35" s="1"/>
  <c r="BC2625" i="15"/>
  <c r="AX2625" i="15"/>
  <c r="AW2625" i="15"/>
  <c r="AU2625" i="15"/>
  <c r="AR2625" i="15"/>
  <c r="AQ2625" i="15"/>
  <c r="AO2625" i="15"/>
  <c r="AN2625" i="15" s="1"/>
  <c r="AL2625" i="15"/>
  <c r="AK2625" i="15"/>
  <c r="AJ2625" i="15"/>
  <c r="AI2625" i="15"/>
  <c r="AG2625" i="15"/>
  <c r="AA2625" i="15"/>
  <c r="AV2625" i="15" s="1"/>
  <c r="Z2625" i="15"/>
  <c r="Y2625" i="15"/>
  <c r="L2625" i="35" s="1"/>
  <c r="X2625" i="15"/>
  <c r="K2625" i="35" s="1"/>
  <c r="BC2624" i="15"/>
  <c r="AX2624" i="15"/>
  <c r="AW2624" i="15"/>
  <c r="AU2624" i="15"/>
  <c r="AR2624" i="15"/>
  <c r="AQ2624" i="15"/>
  <c r="AO2624" i="15"/>
  <c r="AL2624" i="15"/>
  <c r="AK2624" i="15"/>
  <c r="AJ2624" i="15"/>
  <c r="AI2624" i="15"/>
  <c r="AG2624" i="15"/>
  <c r="AA2624" i="15"/>
  <c r="AV2624" i="15" s="1"/>
  <c r="Z2624" i="15"/>
  <c r="Y2624" i="15"/>
  <c r="L2624" i="35" s="1"/>
  <c r="X2624" i="15"/>
  <c r="K2624" i="35" s="1"/>
  <c r="BC2623" i="15"/>
  <c r="AX2623" i="15"/>
  <c r="AW2623" i="15"/>
  <c r="AU2623" i="15"/>
  <c r="AR2623" i="15"/>
  <c r="AQ2623" i="15"/>
  <c r="AO2623" i="15"/>
  <c r="AN2623" i="15" s="1"/>
  <c r="AL2623" i="15"/>
  <c r="AK2623" i="15"/>
  <c r="AJ2623" i="15"/>
  <c r="AI2623" i="15"/>
  <c r="AG2623" i="15"/>
  <c r="AA2623" i="15"/>
  <c r="AV2623" i="15" s="1"/>
  <c r="Z2623" i="15"/>
  <c r="Y2623" i="15"/>
  <c r="L2623" i="35" s="1"/>
  <c r="X2623" i="15"/>
  <c r="K2623" i="35" s="1"/>
  <c r="BC2622" i="15"/>
  <c r="AX2622" i="15"/>
  <c r="AW2622" i="15"/>
  <c r="AU2622" i="15"/>
  <c r="AR2622" i="15"/>
  <c r="AQ2622" i="15"/>
  <c r="AO2622" i="15"/>
  <c r="AN2622" i="15" s="1"/>
  <c r="AL2622" i="15"/>
  <c r="AK2622" i="15"/>
  <c r="AJ2622" i="15"/>
  <c r="AI2622" i="15"/>
  <c r="AG2622" i="15"/>
  <c r="AA2622" i="15"/>
  <c r="AV2622" i="15" s="1"/>
  <c r="Z2622" i="15"/>
  <c r="Y2622" i="15"/>
  <c r="L2622" i="35" s="1"/>
  <c r="X2622" i="15"/>
  <c r="K2622" i="35" s="1"/>
  <c r="BC2621" i="15"/>
  <c r="AX2621" i="15"/>
  <c r="AW2621" i="15"/>
  <c r="AU2621" i="15"/>
  <c r="AR2621" i="15"/>
  <c r="AQ2621" i="15"/>
  <c r="AO2621" i="15"/>
  <c r="AN2621" i="15" s="1"/>
  <c r="AL2621" i="15"/>
  <c r="AK2621" i="15"/>
  <c r="AJ2621" i="15"/>
  <c r="AI2621" i="15"/>
  <c r="AG2621" i="15"/>
  <c r="AE2621" i="15"/>
  <c r="AE2648" i="15" s="1"/>
  <c r="BG2648" i="15" s="1"/>
  <c r="AD2621" i="15"/>
  <c r="AD2647" i="15" s="1"/>
  <c r="AC2621" i="15"/>
  <c r="AA2621" i="15"/>
  <c r="AV2621" i="15" s="1"/>
  <c r="Z2621" i="15"/>
  <c r="Y2621" i="15"/>
  <c r="X2621" i="15"/>
  <c r="U2621" i="15"/>
  <c r="AX2620" i="15"/>
  <c r="AW2620" i="15"/>
  <c r="AO2620" i="15"/>
  <c r="AN2620" i="15" s="1"/>
  <c r="AL2620" i="15"/>
  <c r="AK2620" i="15"/>
  <c r="AJ2620" i="15"/>
  <c r="BF2620" i="15" s="1"/>
  <c r="AI2620" i="15"/>
  <c r="AA2620" i="15"/>
  <c r="AV2620" i="15" s="1"/>
  <c r="AX2619" i="15"/>
  <c r="AW2619" i="15"/>
  <c r="AO2619" i="15"/>
  <c r="AN2619" i="15" s="1"/>
  <c r="AL2619" i="15"/>
  <c r="AK2619" i="15"/>
  <c r="AJ2619" i="15"/>
  <c r="BF2619" i="15" s="1"/>
  <c r="AI2619" i="15"/>
  <c r="AA2619" i="15"/>
  <c r="AV2619" i="15" s="1"/>
  <c r="AX2618" i="15"/>
  <c r="AW2618" i="15"/>
  <c r="AO2618" i="15"/>
  <c r="AN2618" i="15" s="1"/>
  <c r="AL2618" i="15"/>
  <c r="AK2618" i="15"/>
  <c r="AY2618" i="15" s="1"/>
  <c r="AJ2618" i="15"/>
  <c r="BF2618" i="15" s="1"/>
  <c r="AI2618" i="15"/>
  <c r="AA2618" i="15"/>
  <c r="AV2618" i="15" s="1"/>
  <c r="AX2617" i="15"/>
  <c r="AW2617" i="15"/>
  <c r="AO2617" i="15"/>
  <c r="AN2617" i="15" s="1"/>
  <c r="AL2617" i="15"/>
  <c r="AK2617" i="15"/>
  <c r="AJ2617" i="15"/>
  <c r="BF2617" i="15" s="1"/>
  <c r="AI2617" i="15"/>
  <c r="AA2617" i="15"/>
  <c r="AV2617" i="15" s="1"/>
  <c r="AX2616" i="15"/>
  <c r="AW2616" i="15"/>
  <c r="AO2616" i="15"/>
  <c r="AN2616" i="15" s="1"/>
  <c r="AL2616" i="15"/>
  <c r="AK2616" i="15"/>
  <c r="AJ2616" i="15"/>
  <c r="BF2616" i="15" s="1"/>
  <c r="AI2616" i="15"/>
  <c r="AA2616" i="15"/>
  <c r="AV2616" i="15" s="1"/>
  <c r="AX2615" i="15"/>
  <c r="AW2615" i="15"/>
  <c r="AO2615" i="15"/>
  <c r="AN2615" i="15" s="1"/>
  <c r="AL2615" i="15"/>
  <c r="AK2615" i="15"/>
  <c r="AJ2615" i="15"/>
  <c r="BF2615" i="15" s="1"/>
  <c r="AI2615" i="15"/>
  <c r="AA2615" i="15"/>
  <c r="AV2615" i="15" s="1"/>
  <c r="AX2614" i="15"/>
  <c r="AW2614" i="15"/>
  <c r="AO2614" i="15"/>
  <c r="AN2614" i="15" s="1"/>
  <c r="AL2614" i="15"/>
  <c r="AK2614" i="15"/>
  <c r="AY2614" i="15" s="1"/>
  <c r="AJ2614" i="15"/>
  <c r="BF2614" i="15" s="1"/>
  <c r="AI2614" i="15"/>
  <c r="AA2614" i="15"/>
  <c r="AV2614" i="15" s="1"/>
  <c r="AX2613" i="15"/>
  <c r="AW2613" i="15"/>
  <c r="AO2613" i="15"/>
  <c r="AN2613" i="15" s="1"/>
  <c r="AL2613" i="15"/>
  <c r="AY2613" i="15" s="1"/>
  <c r="AK2613" i="15"/>
  <c r="AJ2613" i="15"/>
  <c r="BF2613" i="15" s="1"/>
  <c r="AI2613" i="15"/>
  <c r="AA2613" i="15"/>
  <c r="AV2613" i="15" s="1"/>
  <c r="AX2612" i="15"/>
  <c r="AW2612" i="15"/>
  <c r="AO2612" i="15"/>
  <c r="AN2612" i="15" s="1"/>
  <c r="AL2612" i="15"/>
  <c r="AY2612" i="15" s="1"/>
  <c r="AK2612" i="15"/>
  <c r="AJ2612" i="15"/>
  <c r="BF2612" i="15" s="1"/>
  <c r="AI2612" i="15"/>
  <c r="AA2612" i="15"/>
  <c r="AV2612" i="15" s="1"/>
  <c r="AX2611" i="15"/>
  <c r="AW2611" i="15"/>
  <c r="AO2611" i="15"/>
  <c r="AL2611" i="15"/>
  <c r="AY2611" i="15" s="1"/>
  <c r="AK2611" i="15"/>
  <c r="AJ2611" i="15"/>
  <c r="BF2611" i="15" s="1"/>
  <c r="AI2611" i="15"/>
  <c r="AA2611" i="15"/>
  <c r="AV2611" i="15" s="1"/>
  <c r="BC2610" i="15"/>
  <c r="AX2610" i="15"/>
  <c r="AW2610" i="15"/>
  <c r="AU2610" i="15"/>
  <c r="AR2610" i="15"/>
  <c r="AQ2610" i="15"/>
  <c r="AO2610" i="15"/>
  <c r="AN2610" i="15" s="1"/>
  <c r="AL2610" i="15"/>
  <c r="AK2610" i="15"/>
  <c r="AJ2610" i="15"/>
  <c r="AI2610" i="15"/>
  <c r="AG2610" i="15"/>
  <c r="AA2610" i="15"/>
  <c r="AV2610" i="15" s="1"/>
  <c r="Z2610" i="15"/>
  <c r="Y2610" i="15"/>
  <c r="X2610" i="15"/>
  <c r="K2610" i="35" s="1"/>
  <c r="BC2609" i="15"/>
  <c r="AX2609" i="15"/>
  <c r="AW2609" i="15"/>
  <c r="AU2609" i="15"/>
  <c r="AR2609" i="15"/>
  <c r="AQ2609" i="15"/>
  <c r="AO2609" i="15"/>
  <c r="AL2609" i="15"/>
  <c r="AK2609" i="15"/>
  <c r="AJ2609" i="15"/>
  <c r="AI2609" i="15"/>
  <c r="AG2609" i="15"/>
  <c r="AA2609" i="15"/>
  <c r="AV2609" i="15" s="1"/>
  <c r="Z2609" i="15"/>
  <c r="Y2609" i="15"/>
  <c r="X2609" i="15"/>
  <c r="K2609" i="35" s="1"/>
  <c r="BC2608" i="15"/>
  <c r="AX2608" i="15"/>
  <c r="AW2608" i="15"/>
  <c r="AU2608" i="15"/>
  <c r="AR2608" i="15"/>
  <c r="AQ2608" i="15"/>
  <c r="AO2608" i="15"/>
  <c r="AN2608" i="15" s="1"/>
  <c r="AL2608" i="15"/>
  <c r="AK2608" i="15"/>
  <c r="AJ2608" i="15"/>
  <c r="AI2608" i="15"/>
  <c r="AG2608" i="15"/>
  <c r="AA2608" i="15"/>
  <c r="AV2608" i="15" s="1"/>
  <c r="Z2608" i="15"/>
  <c r="Y2608" i="15"/>
  <c r="X2608" i="15"/>
  <c r="K2608" i="35" s="1"/>
  <c r="BC2607" i="15"/>
  <c r="AX2607" i="15"/>
  <c r="AW2607" i="15"/>
  <c r="AU2607" i="15"/>
  <c r="AR2607" i="15"/>
  <c r="AQ2607" i="15"/>
  <c r="AO2607" i="15"/>
  <c r="AN2607" i="15" s="1"/>
  <c r="AL2607" i="15"/>
  <c r="AK2607" i="15"/>
  <c r="AJ2607" i="15"/>
  <c r="AI2607" i="15"/>
  <c r="AG2607" i="15"/>
  <c r="AA2607" i="15"/>
  <c r="AV2607" i="15" s="1"/>
  <c r="Z2607" i="15"/>
  <c r="Y2607" i="15"/>
  <c r="X2607" i="15"/>
  <c r="BC2606" i="15"/>
  <c r="AX2606" i="15"/>
  <c r="AW2606" i="15"/>
  <c r="AU2606" i="15"/>
  <c r="AR2606" i="15"/>
  <c r="AQ2606" i="15"/>
  <c r="AO2606" i="15"/>
  <c r="AN2606" i="15" s="1"/>
  <c r="AL2606" i="15"/>
  <c r="AK2606" i="15"/>
  <c r="AJ2606" i="15"/>
  <c r="AI2606" i="15"/>
  <c r="AG2606" i="15"/>
  <c r="AA2606" i="15"/>
  <c r="AV2606" i="15" s="1"/>
  <c r="Z2606" i="15"/>
  <c r="Y2606" i="15"/>
  <c r="X2606" i="15"/>
  <c r="K2606" i="35" s="1"/>
  <c r="BC2605" i="15"/>
  <c r="AX2605" i="15"/>
  <c r="AW2605" i="15"/>
  <c r="AU2605" i="15"/>
  <c r="AR2605" i="15"/>
  <c r="AQ2605" i="15"/>
  <c r="AO2605" i="15"/>
  <c r="AL2605" i="15"/>
  <c r="AK2605" i="15"/>
  <c r="AJ2605" i="15"/>
  <c r="AI2605" i="15"/>
  <c r="AG2605" i="15"/>
  <c r="AA2605" i="15"/>
  <c r="AV2605" i="15" s="1"/>
  <c r="Z2605" i="15"/>
  <c r="Y2605" i="15"/>
  <c r="X2605" i="15"/>
  <c r="K2605" i="35" s="1"/>
  <c r="BC2604" i="15"/>
  <c r="AX2604" i="15"/>
  <c r="AW2604" i="15"/>
  <c r="AU2604" i="15"/>
  <c r="AR2604" i="15"/>
  <c r="AQ2604" i="15"/>
  <c r="AO2604" i="15"/>
  <c r="AN2604" i="15" s="1"/>
  <c r="AL2604" i="15"/>
  <c r="AK2604" i="15"/>
  <c r="AJ2604" i="15"/>
  <c r="AI2604" i="15"/>
  <c r="AG2604" i="15"/>
  <c r="AA2604" i="15"/>
  <c r="AV2604" i="15" s="1"/>
  <c r="Z2604" i="15"/>
  <c r="Y2604" i="15"/>
  <c r="X2604" i="15"/>
  <c r="K2604" i="35" s="1"/>
  <c r="U2604" i="15"/>
  <c r="BC2603" i="15"/>
  <c r="AX2603" i="15"/>
  <c r="AW2603" i="15"/>
  <c r="AU2603" i="15"/>
  <c r="AR2603" i="15"/>
  <c r="AQ2603" i="15"/>
  <c r="AO2603" i="15"/>
  <c r="AL2603" i="15"/>
  <c r="AK2603" i="15"/>
  <c r="AJ2603" i="15"/>
  <c r="AI2603" i="15"/>
  <c r="AG2603" i="15"/>
  <c r="AA2603" i="15"/>
  <c r="AV2603" i="15" s="1"/>
  <c r="Z2603" i="15"/>
  <c r="Y2603" i="15"/>
  <c r="L2603" i="35" s="1"/>
  <c r="X2603" i="15"/>
  <c r="BC2602" i="15"/>
  <c r="AX2602" i="15"/>
  <c r="AW2602" i="15"/>
  <c r="AU2602" i="15"/>
  <c r="AR2602" i="15"/>
  <c r="AQ2602" i="15"/>
  <c r="AO2602" i="15"/>
  <c r="AN2602" i="15" s="1"/>
  <c r="AL2602" i="15"/>
  <c r="AK2602" i="15"/>
  <c r="AJ2602" i="15"/>
  <c r="AI2602" i="15"/>
  <c r="AG2602" i="15"/>
  <c r="AA2602" i="15"/>
  <c r="AV2602" i="15" s="1"/>
  <c r="Z2602" i="15"/>
  <c r="Y2602" i="15"/>
  <c r="X2602" i="15"/>
  <c r="BC2601" i="15"/>
  <c r="AX2601" i="15"/>
  <c r="AW2601" i="15"/>
  <c r="AU2601" i="15"/>
  <c r="AR2601" i="15"/>
  <c r="AQ2601" i="15"/>
  <c r="AO2601" i="15"/>
  <c r="AN2601" i="15" s="1"/>
  <c r="AL2601" i="15"/>
  <c r="AK2601" i="15"/>
  <c r="AJ2601" i="15"/>
  <c r="AI2601" i="15"/>
  <c r="AG2601" i="15"/>
  <c r="AA2601" i="15"/>
  <c r="AV2601" i="15" s="1"/>
  <c r="Z2601" i="15"/>
  <c r="Y2601" i="15"/>
  <c r="L2601" i="35" s="1"/>
  <c r="X2601" i="15"/>
  <c r="BC2600" i="15"/>
  <c r="AX2600" i="15"/>
  <c r="AW2600" i="15"/>
  <c r="AU2600" i="15"/>
  <c r="AR2600" i="15"/>
  <c r="AQ2600" i="15"/>
  <c r="AO2600" i="15"/>
  <c r="AL2600" i="15"/>
  <c r="AK2600" i="15"/>
  <c r="AJ2600" i="15"/>
  <c r="AI2600" i="15"/>
  <c r="AG2600" i="15"/>
  <c r="AA2600" i="15"/>
  <c r="AV2600" i="15" s="1"/>
  <c r="Z2600" i="15"/>
  <c r="Y2600" i="15"/>
  <c r="L2600" i="35" s="1"/>
  <c r="X2600" i="15"/>
  <c r="BC2599" i="15"/>
  <c r="AX2599" i="15"/>
  <c r="AW2599" i="15"/>
  <c r="AU2599" i="15"/>
  <c r="AR2599" i="15"/>
  <c r="AQ2599" i="15"/>
  <c r="AO2599" i="15"/>
  <c r="AN2599" i="15" s="1"/>
  <c r="AL2599" i="15"/>
  <c r="AK2599" i="15"/>
  <c r="AJ2599" i="15"/>
  <c r="AI2599" i="15"/>
  <c r="AG2599" i="15"/>
  <c r="AA2599" i="15"/>
  <c r="AV2599" i="15" s="1"/>
  <c r="Z2599" i="15"/>
  <c r="Y2599" i="15"/>
  <c r="L2599" i="35" s="1"/>
  <c r="X2599" i="15"/>
  <c r="BC2598" i="15"/>
  <c r="AX2598" i="15"/>
  <c r="AW2598" i="15"/>
  <c r="AU2598" i="15"/>
  <c r="AR2598" i="15"/>
  <c r="AQ2598" i="15"/>
  <c r="AO2598" i="15"/>
  <c r="AN2598" i="15" s="1"/>
  <c r="AL2598" i="15"/>
  <c r="AK2598" i="15"/>
  <c r="AJ2598" i="15"/>
  <c r="AI2598" i="15"/>
  <c r="AG2598" i="15"/>
  <c r="AA2598" i="15"/>
  <c r="AV2598" i="15" s="1"/>
  <c r="Z2598" i="15"/>
  <c r="Y2598" i="15"/>
  <c r="L2598" i="35" s="1"/>
  <c r="X2598" i="15"/>
  <c r="BC2597" i="15"/>
  <c r="AX2597" i="15"/>
  <c r="AW2597" i="15"/>
  <c r="AU2597" i="15"/>
  <c r="AR2597" i="15"/>
  <c r="AQ2597" i="15"/>
  <c r="AO2597" i="15"/>
  <c r="AN2597" i="15" s="1"/>
  <c r="AL2597" i="15"/>
  <c r="AK2597" i="15"/>
  <c r="AJ2597" i="15"/>
  <c r="AI2597" i="15"/>
  <c r="AG2597" i="15"/>
  <c r="AA2597" i="15"/>
  <c r="AV2597" i="15" s="1"/>
  <c r="Z2597" i="15"/>
  <c r="Y2597" i="15"/>
  <c r="L2597" i="35" s="1"/>
  <c r="X2597" i="15"/>
  <c r="U2597" i="15"/>
  <c r="BC2596" i="15"/>
  <c r="AX2596" i="15"/>
  <c r="AW2596" i="15"/>
  <c r="AU2596" i="15"/>
  <c r="AR2596" i="15"/>
  <c r="AQ2596" i="15"/>
  <c r="AO2596" i="15"/>
  <c r="AN2596" i="15" s="1"/>
  <c r="AL2596" i="15"/>
  <c r="AK2596" i="15"/>
  <c r="AJ2596" i="15"/>
  <c r="AI2596" i="15"/>
  <c r="AG2596" i="15"/>
  <c r="AA2596" i="15"/>
  <c r="AV2596" i="15" s="1"/>
  <c r="Z2596" i="15"/>
  <c r="M2596" i="35" s="1"/>
  <c r="Y2596" i="15"/>
  <c r="X2596" i="15"/>
  <c r="BC2595" i="15"/>
  <c r="AX2595" i="15"/>
  <c r="AW2595" i="15"/>
  <c r="AU2595" i="15"/>
  <c r="AR2595" i="15"/>
  <c r="AQ2595" i="15"/>
  <c r="AO2595" i="15"/>
  <c r="AL2595" i="15"/>
  <c r="AK2595" i="15"/>
  <c r="AJ2595" i="15"/>
  <c r="AI2595" i="15"/>
  <c r="AG2595" i="15"/>
  <c r="AA2595" i="15"/>
  <c r="AV2595" i="15" s="1"/>
  <c r="Z2595" i="15"/>
  <c r="M2595" i="35" s="1"/>
  <c r="Y2595" i="15"/>
  <c r="X2595" i="15"/>
  <c r="BC2594" i="15"/>
  <c r="AX2594" i="15"/>
  <c r="AW2594" i="15"/>
  <c r="AU2594" i="15"/>
  <c r="AR2594" i="15"/>
  <c r="AQ2594" i="15"/>
  <c r="AO2594" i="15"/>
  <c r="AN2594" i="15" s="1"/>
  <c r="AL2594" i="15"/>
  <c r="AK2594" i="15"/>
  <c r="AJ2594" i="15"/>
  <c r="AI2594" i="15"/>
  <c r="AG2594" i="15"/>
  <c r="AA2594" i="15"/>
  <c r="AV2594" i="15" s="1"/>
  <c r="Z2594" i="15"/>
  <c r="M2594" i="35" s="1"/>
  <c r="Y2594" i="15"/>
  <c r="X2594" i="15"/>
  <c r="BC2593" i="15"/>
  <c r="AX2593" i="15"/>
  <c r="AW2593" i="15"/>
  <c r="AU2593" i="15"/>
  <c r="AR2593" i="15"/>
  <c r="AQ2593" i="15"/>
  <c r="AO2593" i="15"/>
  <c r="AN2593" i="15" s="1"/>
  <c r="AL2593" i="15"/>
  <c r="AK2593" i="15"/>
  <c r="AJ2593" i="15"/>
  <c r="AI2593" i="15"/>
  <c r="AG2593" i="15"/>
  <c r="AA2593" i="15"/>
  <c r="AV2593" i="15" s="1"/>
  <c r="Z2593" i="15"/>
  <c r="M2593" i="35" s="1"/>
  <c r="Y2593" i="15"/>
  <c r="X2593" i="15"/>
  <c r="BC2592" i="15"/>
  <c r="AX2592" i="15"/>
  <c r="AW2592" i="15"/>
  <c r="AU2592" i="15"/>
  <c r="AR2592" i="15"/>
  <c r="AQ2592" i="15"/>
  <c r="AO2592" i="15"/>
  <c r="AN2592" i="15" s="1"/>
  <c r="AL2592" i="15"/>
  <c r="AK2592" i="15"/>
  <c r="AJ2592" i="15"/>
  <c r="AI2592" i="15"/>
  <c r="AG2592" i="15"/>
  <c r="AA2592" i="15"/>
  <c r="AV2592" i="15" s="1"/>
  <c r="Z2592" i="15"/>
  <c r="M2592" i="35" s="1"/>
  <c r="Y2592" i="15"/>
  <c r="X2592" i="15"/>
  <c r="BC2591" i="15"/>
  <c r="AX2591" i="15"/>
  <c r="AW2591" i="15"/>
  <c r="AU2591" i="15"/>
  <c r="AR2591" i="15"/>
  <c r="AQ2591" i="15"/>
  <c r="AO2591" i="15"/>
  <c r="AL2591" i="15"/>
  <c r="AK2591" i="15"/>
  <c r="AJ2591" i="15"/>
  <c r="AI2591" i="15"/>
  <c r="AG2591" i="15"/>
  <c r="AA2591" i="15"/>
  <c r="AV2591" i="15" s="1"/>
  <c r="Z2591" i="15"/>
  <c r="M2591" i="35" s="1"/>
  <c r="Y2591" i="15"/>
  <c r="X2591" i="15"/>
  <c r="BC2590" i="15"/>
  <c r="AX2590" i="15"/>
  <c r="AW2590" i="15"/>
  <c r="AU2590" i="15"/>
  <c r="AR2590" i="15"/>
  <c r="AQ2590" i="15"/>
  <c r="AO2590" i="15"/>
  <c r="AN2590" i="15" s="1"/>
  <c r="AL2590" i="15"/>
  <c r="AK2590" i="15"/>
  <c r="AJ2590" i="15"/>
  <c r="AI2590" i="15"/>
  <c r="AG2590" i="15"/>
  <c r="AA2590" i="15"/>
  <c r="AV2590" i="15" s="1"/>
  <c r="Z2590" i="15"/>
  <c r="M2590" i="35" s="1"/>
  <c r="Y2590" i="15"/>
  <c r="X2590" i="15"/>
  <c r="U2590" i="15"/>
  <c r="BC2589" i="15"/>
  <c r="AX2589" i="15"/>
  <c r="AW2589" i="15"/>
  <c r="AU2589" i="15"/>
  <c r="AR2589" i="15"/>
  <c r="AQ2589" i="15"/>
  <c r="AO2589" i="15"/>
  <c r="AN2589" i="15" s="1"/>
  <c r="AL2589" i="15"/>
  <c r="AK2589" i="15"/>
  <c r="AJ2589" i="15"/>
  <c r="AI2589" i="15"/>
  <c r="AG2589" i="15"/>
  <c r="AA2589" i="15"/>
  <c r="AV2589" i="15" s="1"/>
  <c r="Z2589" i="15"/>
  <c r="Y2589" i="15"/>
  <c r="X2589" i="15"/>
  <c r="BC2588" i="15"/>
  <c r="AX2588" i="15"/>
  <c r="AW2588" i="15"/>
  <c r="AU2588" i="15"/>
  <c r="AR2588" i="15"/>
  <c r="AQ2588" i="15"/>
  <c r="AO2588" i="15"/>
  <c r="AN2588" i="15" s="1"/>
  <c r="AL2588" i="15"/>
  <c r="AK2588" i="15"/>
  <c r="AJ2588" i="15"/>
  <c r="AI2588" i="15"/>
  <c r="AG2588" i="15"/>
  <c r="AA2588" i="15"/>
  <c r="AV2588" i="15" s="1"/>
  <c r="Z2588" i="15"/>
  <c r="Y2588" i="15"/>
  <c r="X2588" i="15"/>
  <c r="K2588" i="35" s="1"/>
  <c r="BC2587" i="15"/>
  <c r="AX2587" i="15"/>
  <c r="AW2587" i="15"/>
  <c r="AU2587" i="15"/>
  <c r="AR2587" i="15"/>
  <c r="AQ2587" i="15"/>
  <c r="AO2587" i="15"/>
  <c r="AN2587" i="15" s="1"/>
  <c r="AL2587" i="15"/>
  <c r="AK2587" i="15"/>
  <c r="AJ2587" i="15"/>
  <c r="AI2587" i="15"/>
  <c r="AG2587" i="15"/>
  <c r="AA2587" i="15"/>
  <c r="AV2587" i="15" s="1"/>
  <c r="Z2587" i="15"/>
  <c r="Y2587" i="15"/>
  <c r="X2587" i="15"/>
  <c r="K2587" i="35" s="1"/>
  <c r="BC2586" i="15"/>
  <c r="AX2586" i="15"/>
  <c r="AW2586" i="15"/>
  <c r="AU2586" i="15"/>
  <c r="AR2586" i="15"/>
  <c r="AQ2586" i="15"/>
  <c r="AO2586" i="15"/>
  <c r="AL2586" i="15"/>
  <c r="AK2586" i="15"/>
  <c r="AJ2586" i="15"/>
  <c r="AI2586" i="15"/>
  <c r="AG2586" i="15"/>
  <c r="AA2586" i="15"/>
  <c r="AV2586" i="15" s="1"/>
  <c r="Z2586" i="15"/>
  <c r="Y2586" i="15"/>
  <c r="X2586" i="15"/>
  <c r="K2586" i="35" s="1"/>
  <c r="BC2585" i="15"/>
  <c r="AX2585" i="15"/>
  <c r="AW2585" i="15"/>
  <c r="AU2585" i="15"/>
  <c r="AR2585" i="15"/>
  <c r="AQ2585" i="15"/>
  <c r="AO2585" i="15"/>
  <c r="AL2585" i="15"/>
  <c r="AK2585" i="15"/>
  <c r="AJ2585" i="15"/>
  <c r="AI2585" i="15"/>
  <c r="AG2585" i="15"/>
  <c r="AA2585" i="15"/>
  <c r="AV2585" i="15" s="1"/>
  <c r="Z2585" i="15"/>
  <c r="Y2585" i="15"/>
  <c r="X2585" i="15"/>
  <c r="K2585" i="35" s="1"/>
  <c r="BC2584" i="15"/>
  <c r="AX2584" i="15"/>
  <c r="AW2584" i="15"/>
  <c r="AU2584" i="15"/>
  <c r="AR2584" i="15"/>
  <c r="AQ2584" i="15"/>
  <c r="AO2584" i="15"/>
  <c r="AN2584" i="15" s="1"/>
  <c r="AL2584" i="15"/>
  <c r="AK2584" i="15"/>
  <c r="AJ2584" i="15"/>
  <c r="AI2584" i="15"/>
  <c r="AG2584" i="15"/>
  <c r="AA2584" i="15"/>
  <c r="AV2584" i="15" s="1"/>
  <c r="Z2584" i="15"/>
  <c r="Y2584" i="15"/>
  <c r="X2584" i="15"/>
  <c r="K2584" i="35" s="1"/>
  <c r="BC2583" i="15"/>
  <c r="AX2583" i="15"/>
  <c r="AW2583" i="15"/>
  <c r="AU2583" i="15"/>
  <c r="AR2583" i="15"/>
  <c r="AQ2583" i="15"/>
  <c r="AO2583" i="15"/>
  <c r="AN2583" i="15" s="1"/>
  <c r="AL2583" i="15"/>
  <c r="AK2583" i="15"/>
  <c r="AJ2583" i="15"/>
  <c r="AI2583" i="15"/>
  <c r="AG2583" i="15"/>
  <c r="AA2583" i="15"/>
  <c r="AV2583" i="15" s="1"/>
  <c r="Z2583" i="15"/>
  <c r="Y2583" i="15"/>
  <c r="X2583" i="15"/>
  <c r="K2583" i="35" s="1"/>
  <c r="U2583" i="15"/>
  <c r="BC2582" i="15"/>
  <c r="AX2582" i="15"/>
  <c r="AW2582" i="15"/>
  <c r="AU2582" i="15"/>
  <c r="AR2582" i="15"/>
  <c r="AQ2582" i="15"/>
  <c r="AO2582" i="15"/>
  <c r="AN2582" i="15" s="1"/>
  <c r="AL2582" i="15"/>
  <c r="AK2582" i="15"/>
  <c r="AJ2582" i="15"/>
  <c r="AI2582" i="15"/>
  <c r="AG2582" i="15"/>
  <c r="AA2582" i="15"/>
  <c r="AV2582" i="15" s="1"/>
  <c r="Z2582" i="15"/>
  <c r="Y2582" i="15"/>
  <c r="L2582" i="35" s="1"/>
  <c r="X2582" i="15"/>
  <c r="BC2581" i="15"/>
  <c r="AX2581" i="15"/>
  <c r="AW2581" i="15"/>
  <c r="AU2581" i="15"/>
  <c r="AR2581" i="15"/>
  <c r="AQ2581" i="15"/>
  <c r="AO2581" i="15"/>
  <c r="AL2581" i="15"/>
  <c r="AK2581" i="15"/>
  <c r="AJ2581" i="15"/>
  <c r="AI2581" i="15"/>
  <c r="AG2581" i="15"/>
  <c r="AA2581" i="15"/>
  <c r="AV2581" i="15" s="1"/>
  <c r="Z2581" i="15"/>
  <c r="Y2581" i="15"/>
  <c r="L2581" i="35" s="1"/>
  <c r="X2581" i="15"/>
  <c r="BC2580" i="15"/>
  <c r="AX2580" i="15"/>
  <c r="AW2580" i="15"/>
  <c r="AU2580" i="15"/>
  <c r="AR2580" i="15"/>
  <c r="AQ2580" i="15"/>
  <c r="AO2580" i="15"/>
  <c r="AN2580" i="15" s="1"/>
  <c r="AL2580" i="15"/>
  <c r="AK2580" i="15"/>
  <c r="AJ2580" i="15"/>
  <c r="AI2580" i="15"/>
  <c r="AG2580" i="15"/>
  <c r="AA2580" i="15"/>
  <c r="AV2580" i="15" s="1"/>
  <c r="Z2580" i="15"/>
  <c r="Y2580" i="15"/>
  <c r="L2580" i="35" s="1"/>
  <c r="X2580" i="15"/>
  <c r="BC2579" i="15"/>
  <c r="AX2579" i="15"/>
  <c r="AW2579" i="15"/>
  <c r="AU2579" i="15"/>
  <c r="AR2579" i="15"/>
  <c r="AQ2579" i="15"/>
  <c r="AO2579" i="15"/>
  <c r="AN2579" i="15" s="1"/>
  <c r="AL2579" i="15"/>
  <c r="AK2579" i="15"/>
  <c r="AJ2579" i="15"/>
  <c r="AI2579" i="15"/>
  <c r="AG2579" i="15"/>
  <c r="AA2579" i="15"/>
  <c r="AV2579" i="15" s="1"/>
  <c r="Z2579" i="15"/>
  <c r="Y2579" i="15"/>
  <c r="L2579" i="35" s="1"/>
  <c r="X2579" i="15"/>
  <c r="BC2578" i="15"/>
  <c r="AX2578" i="15"/>
  <c r="AW2578" i="15"/>
  <c r="AU2578" i="15"/>
  <c r="AR2578" i="15"/>
  <c r="AQ2578" i="15"/>
  <c r="AO2578" i="15"/>
  <c r="AN2578" i="15" s="1"/>
  <c r="AL2578" i="15"/>
  <c r="AK2578" i="15"/>
  <c r="AJ2578" i="15"/>
  <c r="AI2578" i="15"/>
  <c r="AG2578" i="15"/>
  <c r="AA2578" i="15"/>
  <c r="AV2578" i="15" s="1"/>
  <c r="Z2578" i="15"/>
  <c r="M2578" i="35" s="1"/>
  <c r="Y2578" i="15"/>
  <c r="X2578" i="15"/>
  <c r="BC2577" i="15"/>
  <c r="AX2577" i="15"/>
  <c r="AW2577" i="15"/>
  <c r="AU2577" i="15"/>
  <c r="AR2577" i="15"/>
  <c r="AQ2577" i="15"/>
  <c r="AO2577" i="15"/>
  <c r="AL2577" i="15"/>
  <c r="AK2577" i="15"/>
  <c r="AJ2577" i="15"/>
  <c r="AI2577" i="15"/>
  <c r="AG2577" i="15"/>
  <c r="AA2577" i="15"/>
  <c r="AV2577" i="15" s="1"/>
  <c r="Z2577" i="15"/>
  <c r="M2577" i="35" s="1"/>
  <c r="Y2577" i="15"/>
  <c r="X2577" i="15"/>
  <c r="BC2576" i="15"/>
  <c r="AX2576" i="15"/>
  <c r="AW2576" i="15"/>
  <c r="AU2576" i="15"/>
  <c r="AR2576" i="15"/>
  <c r="AQ2576" i="15"/>
  <c r="AO2576" i="15"/>
  <c r="AN2576" i="15" s="1"/>
  <c r="AL2576" i="15"/>
  <c r="AK2576" i="15"/>
  <c r="AJ2576" i="15"/>
  <c r="AI2576" i="15"/>
  <c r="AG2576" i="15"/>
  <c r="AE2576" i="15"/>
  <c r="AE2609" i="15" s="1"/>
  <c r="BG2609" i="15" s="1"/>
  <c r="AD2576" i="15"/>
  <c r="AD2580" i="15" s="1"/>
  <c r="AC2576" i="15"/>
  <c r="AC2604" i="15" s="1"/>
  <c r="AA2576" i="15"/>
  <c r="AV2576" i="15" s="1"/>
  <c r="Z2576" i="15"/>
  <c r="M2576" i="35" s="1"/>
  <c r="Y2576" i="15"/>
  <c r="X2576" i="15"/>
  <c r="K2576" i="35" s="1"/>
  <c r="U2576" i="15"/>
  <c r="AX2575" i="15"/>
  <c r="AW2575" i="15"/>
  <c r="AO2575" i="15"/>
  <c r="AN2575" i="15" s="1"/>
  <c r="AL2575" i="15"/>
  <c r="AK2575" i="15"/>
  <c r="AJ2575" i="15"/>
  <c r="BF2575" i="15" s="1"/>
  <c r="AI2575" i="15"/>
  <c r="AA2575" i="15"/>
  <c r="AV2575" i="15" s="1"/>
  <c r="AX2574" i="15"/>
  <c r="AW2574" i="15"/>
  <c r="AO2574" i="15"/>
  <c r="AN2574" i="15" s="1"/>
  <c r="AL2574" i="15"/>
  <c r="AK2574" i="15"/>
  <c r="AY2574" i="15" s="1"/>
  <c r="AJ2574" i="15"/>
  <c r="BF2574" i="15" s="1"/>
  <c r="AI2574" i="15"/>
  <c r="AA2574" i="15"/>
  <c r="AV2574" i="15" s="1"/>
  <c r="AX2573" i="15"/>
  <c r="AW2573" i="15"/>
  <c r="AO2573" i="15"/>
  <c r="AN2573" i="15" s="1"/>
  <c r="AL2573" i="15"/>
  <c r="AK2573" i="15"/>
  <c r="AJ2573" i="15"/>
  <c r="BF2573" i="15" s="1"/>
  <c r="AI2573" i="15"/>
  <c r="AA2573" i="15"/>
  <c r="AV2573" i="15" s="1"/>
  <c r="AX2572" i="15"/>
  <c r="AW2572" i="15"/>
  <c r="AO2572" i="15"/>
  <c r="AN2572" i="15" s="1"/>
  <c r="AL2572" i="15"/>
  <c r="AK2572" i="15"/>
  <c r="AJ2572" i="15"/>
  <c r="BF2572" i="15" s="1"/>
  <c r="AI2572" i="15"/>
  <c r="AA2572" i="15"/>
  <c r="AV2572" i="15" s="1"/>
  <c r="AX2571" i="15"/>
  <c r="AW2571" i="15"/>
  <c r="AO2571" i="15"/>
  <c r="AN2571" i="15" s="1"/>
  <c r="AL2571" i="15"/>
  <c r="AK2571" i="15"/>
  <c r="AY2571" i="15" s="1"/>
  <c r="AJ2571" i="15"/>
  <c r="BF2571" i="15" s="1"/>
  <c r="AI2571" i="15"/>
  <c r="AA2571" i="15"/>
  <c r="AV2571" i="15" s="1"/>
  <c r="AX2570" i="15"/>
  <c r="AW2570" i="15"/>
  <c r="AO2570" i="15"/>
  <c r="AN2570" i="15" s="1"/>
  <c r="AL2570" i="15"/>
  <c r="AK2570" i="15"/>
  <c r="AY2570" i="15" s="1"/>
  <c r="AJ2570" i="15"/>
  <c r="BF2570" i="15" s="1"/>
  <c r="AI2570" i="15"/>
  <c r="AA2570" i="15"/>
  <c r="AV2570" i="15" s="1"/>
  <c r="AX2569" i="15"/>
  <c r="AW2569" i="15"/>
  <c r="AO2569" i="15"/>
  <c r="AN2569" i="15" s="1"/>
  <c r="AL2569" i="15"/>
  <c r="AK2569" i="15"/>
  <c r="AJ2569" i="15"/>
  <c r="BF2569" i="15" s="1"/>
  <c r="AI2569" i="15"/>
  <c r="AA2569" i="15"/>
  <c r="AV2569" i="15" s="1"/>
  <c r="AX2568" i="15"/>
  <c r="AW2568" i="15"/>
  <c r="AO2568" i="15"/>
  <c r="AN2568" i="15" s="1"/>
  <c r="AL2568" i="15"/>
  <c r="AK2568" i="15"/>
  <c r="AJ2568" i="15"/>
  <c r="BF2568" i="15" s="1"/>
  <c r="AI2568" i="15"/>
  <c r="AA2568" i="15"/>
  <c r="AV2568" i="15" s="1"/>
  <c r="AX2567" i="15"/>
  <c r="AW2567" i="15"/>
  <c r="AO2567" i="15"/>
  <c r="AN2567" i="15" s="1"/>
  <c r="AL2567" i="15"/>
  <c r="AK2567" i="15"/>
  <c r="AY2567" i="15" s="1"/>
  <c r="AJ2567" i="15"/>
  <c r="BF2567" i="15" s="1"/>
  <c r="AI2567" i="15"/>
  <c r="AA2567" i="15"/>
  <c r="AV2567" i="15" s="1"/>
  <c r="AX2566" i="15"/>
  <c r="AW2566" i="15"/>
  <c r="AO2566" i="15"/>
  <c r="AN2566" i="15" s="1"/>
  <c r="AL2566" i="15"/>
  <c r="AK2566" i="15"/>
  <c r="AJ2566" i="15"/>
  <c r="BF2566" i="15" s="1"/>
  <c r="AI2566" i="15"/>
  <c r="AA2566" i="15"/>
  <c r="AV2566" i="15" s="1"/>
  <c r="BC2565" i="15"/>
  <c r="AX2565" i="15"/>
  <c r="AW2565" i="15"/>
  <c r="AU2565" i="15"/>
  <c r="AR2565" i="15"/>
  <c r="AQ2565" i="15"/>
  <c r="AO2565" i="15"/>
  <c r="AN2565" i="15" s="1"/>
  <c r="AL2565" i="15"/>
  <c r="AK2565" i="15"/>
  <c r="AJ2565" i="15"/>
  <c r="AI2565" i="15"/>
  <c r="AG2565" i="15"/>
  <c r="AA2565" i="15"/>
  <c r="AV2565" i="15" s="1"/>
  <c r="Z2565" i="15"/>
  <c r="M2565" i="35" s="1"/>
  <c r="Y2565" i="15"/>
  <c r="X2565" i="15"/>
  <c r="BC2564" i="15"/>
  <c r="AX2564" i="15"/>
  <c r="AW2564" i="15"/>
  <c r="AU2564" i="15"/>
  <c r="AR2564" i="15"/>
  <c r="AQ2564" i="15"/>
  <c r="AO2564" i="15"/>
  <c r="AN2564" i="15" s="1"/>
  <c r="AL2564" i="15"/>
  <c r="AK2564" i="15"/>
  <c r="AJ2564" i="15"/>
  <c r="AI2564" i="15"/>
  <c r="AG2564" i="15"/>
  <c r="AA2564" i="15"/>
  <c r="AV2564" i="15" s="1"/>
  <c r="Z2564" i="15"/>
  <c r="M2564" i="35" s="1"/>
  <c r="Y2564" i="15"/>
  <c r="X2564" i="15"/>
  <c r="BC2563" i="15"/>
  <c r="AX2563" i="15"/>
  <c r="AW2563" i="15"/>
  <c r="AU2563" i="15"/>
  <c r="AR2563" i="15"/>
  <c r="AQ2563" i="15"/>
  <c r="AO2563" i="15"/>
  <c r="AN2563" i="15" s="1"/>
  <c r="AL2563" i="15"/>
  <c r="AK2563" i="15"/>
  <c r="AJ2563" i="15"/>
  <c r="AI2563" i="15"/>
  <c r="AG2563" i="15"/>
  <c r="AA2563" i="15"/>
  <c r="AV2563" i="15" s="1"/>
  <c r="Z2563" i="15"/>
  <c r="Y2563" i="15"/>
  <c r="X2563" i="15"/>
  <c r="BC2562" i="15"/>
  <c r="AX2562" i="15"/>
  <c r="AW2562" i="15"/>
  <c r="AU2562" i="15"/>
  <c r="AR2562" i="15"/>
  <c r="AQ2562" i="15"/>
  <c r="AO2562" i="15"/>
  <c r="AL2562" i="15"/>
  <c r="AK2562" i="15"/>
  <c r="AJ2562" i="15"/>
  <c r="AI2562" i="15"/>
  <c r="AG2562" i="15"/>
  <c r="AA2562" i="15"/>
  <c r="AV2562" i="15" s="1"/>
  <c r="Z2562" i="15"/>
  <c r="M2562" i="35" s="1"/>
  <c r="Y2562" i="15"/>
  <c r="X2562" i="15"/>
  <c r="BC2561" i="15"/>
  <c r="AX2561" i="15"/>
  <c r="AW2561" i="15"/>
  <c r="AU2561" i="15"/>
  <c r="AR2561" i="15"/>
  <c r="AQ2561" i="15"/>
  <c r="AO2561" i="15"/>
  <c r="AN2561" i="15" s="1"/>
  <c r="AL2561" i="15"/>
  <c r="AK2561" i="15"/>
  <c r="AJ2561" i="15"/>
  <c r="AI2561" i="15"/>
  <c r="AG2561" i="15"/>
  <c r="AA2561" i="15"/>
  <c r="AV2561" i="15" s="1"/>
  <c r="Z2561" i="15"/>
  <c r="M2561" i="35" s="1"/>
  <c r="Y2561" i="15"/>
  <c r="X2561" i="15"/>
  <c r="BC2560" i="15"/>
  <c r="AX2560" i="15"/>
  <c r="AW2560" i="15"/>
  <c r="AU2560" i="15"/>
  <c r="AR2560" i="15"/>
  <c r="AQ2560" i="15"/>
  <c r="AO2560" i="15"/>
  <c r="AN2560" i="15" s="1"/>
  <c r="AL2560" i="15"/>
  <c r="AK2560" i="15"/>
  <c r="AJ2560" i="15"/>
  <c r="AI2560" i="15"/>
  <c r="AG2560" i="15"/>
  <c r="AA2560" i="15"/>
  <c r="AV2560" i="15" s="1"/>
  <c r="Z2560" i="15"/>
  <c r="Y2560" i="15"/>
  <c r="X2560" i="15"/>
  <c r="BC2559" i="15"/>
  <c r="AX2559" i="15"/>
  <c r="AW2559" i="15"/>
  <c r="AU2559" i="15"/>
  <c r="AR2559" i="15"/>
  <c r="AQ2559" i="15"/>
  <c r="AO2559" i="15"/>
  <c r="AN2559" i="15" s="1"/>
  <c r="AL2559" i="15"/>
  <c r="AK2559" i="15"/>
  <c r="AJ2559" i="15"/>
  <c r="AI2559" i="15"/>
  <c r="AG2559" i="15"/>
  <c r="AA2559" i="15"/>
  <c r="AV2559" i="15" s="1"/>
  <c r="Z2559" i="15"/>
  <c r="Y2559" i="15"/>
  <c r="X2559" i="15"/>
  <c r="U2559" i="15"/>
  <c r="BC2558" i="15"/>
  <c r="AX2558" i="15"/>
  <c r="AW2558" i="15"/>
  <c r="AU2558" i="15"/>
  <c r="AR2558" i="15"/>
  <c r="AQ2558" i="15"/>
  <c r="AO2558" i="15"/>
  <c r="AN2558" i="15" s="1"/>
  <c r="AL2558" i="15"/>
  <c r="AK2558" i="15"/>
  <c r="AJ2558" i="15"/>
  <c r="AI2558" i="15"/>
  <c r="AG2558" i="15"/>
  <c r="AA2558" i="15"/>
  <c r="AV2558" i="15" s="1"/>
  <c r="Z2558" i="15"/>
  <c r="Y2558" i="15"/>
  <c r="X2558" i="15"/>
  <c r="K2558" i="35" s="1"/>
  <c r="BC2557" i="15"/>
  <c r="AX2557" i="15"/>
  <c r="AW2557" i="15"/>
  <c r="AU2557" i="15"/>
  <c r="AR2557" i="15"/>
  <c r="AQ2557" i="15"/>
  <c r="AO2557" i="15"/>
  <c r="AL2557" i="15"/>
  <c r="AK2557" i="15"/>
  <c r="AJ2557" i="15"/>
  <c r="AI2557" i="15"/>
  <c r="AG2557" i="15"/>
  <c r="AA2557" i="15"/>
  <c r="AV2557" i="15" s="1"/>
  <c r="Z2557" i="15"/>
  <c r="Y2557" i="15"/>
  <c r="X2557" i="15"/>
  <c r="K2557" i="35" s="1"/>
  <c r="BC2556" i="15"/>
  <c r="AX2556" i="15"/>
  <c r="AW2556" i="15"/>
  <c r="AU2556" i="15"/>
  <c r="AR2556" i="15"/>
  <c r="AQ2556" i="15"/>
  <c r="AO2556" i="15"/>
  <c r="AN2556" i="15" s="1"/>
  <c r="AL2556" i="15"/>
  <c r="AK2556" i="15"/>
  <c r="AJ2556" i="15"/>
  <c r="AI2556" i="15"/>
  <c r="AG2556" i="15"/>
  <c r="AA2556" i="15"/>
  <c r="AV2556" i="15" s="1"/>
  <c r="Z2556" i="15"/>
  <c r="Y2556" i="15"/>
  <c r="X2556" i="15"/>
  <c r="K2556" i="35" s="1"/>
  <c r="BC2555" i="15"/>
  <c r="AX2555" i="15"/>
  <c r="AW2555" i="15"/>
  <c r="AU2555" i="15"/>
  <c r="AR2555" i="15"/>
  <c r="AQ2555" i="15"/>
  <c r="AO2555" i="15"/>
  <c r="AN2555" i="15" s="1"/>
  <c r="AL2555" i="15"/>
  <c r="AK2555" i="15"/>
  <c r="AJ2555" i="15"/>
  <c r="AI2555" i="15"/>
  <c r="AG2555" i="15"/>
  <c r="AA2555" i="15"/>
  <c r="AV2555" i="15" s="1"/>
  <c r="Z2555" i="15"/>
  <c r="Y2555" i="15"/>
  <c r="X2555" i="15"/>
  <c r="K2555" i="35" s="1"/>
  <c r="BC2554" i="15"/>
  <c r="AX2554" i="15"/>
  <c r="AW2554" i="15"/>
  <c r="AU2554" i="15"/>
  <c r="AR2554" i="15"/>
  <c r="AQ2554" i="15"/>
  <c r="AO2554" i="15"/>
  <c r="AL2554" i="15"/>
  <c r="AK2554" i="15"/>
  <c r="AJ2554" i="15"/>
  <c r="AI2554" i="15"/>
  <c r="AG2554" i="15"/>
  <c r="AA2554" i="15"/>
  <c r="AV2554" i="15" s="1"/>
  <c r="Z2554" i="15"/>
  <c r="Y2554" i="15"/>
  <c r="X2554" i="15"/>
  <c r="BC2553" i="15"/>
  <c r="AX2553" i="15"/>
  <c r="AW2553" i="15"/>
  <c r="AU2553" i="15"/>
  <c r="AR2553" i="15"/>
  <c r="AQ2553" i="15"/>
  <c r="AO2553" i="15"/>
  <c r="AL2553" i="15"/>
  <c r="AK2553" i="15"/>
  <c r="AJ2553" i="15"/>
  <c r="AI2553" i="15"/>
  <c r="AG2553" i="15"/>
  <c r="AA2553" i="15"/>
  <c r="AV2553" i="15" s="1"/>
  <c r="Z2553" i="15"/>
  <c r="Y2553" i="15"/>
  <c r="X2553" i="15"/>
  <c r="K2553" i="35" s="1"/>
  <c r="BC2552" i="15"/>
  <c r="AX2552" i="15"/>
  <c r="AW2552" i="15"/>
  <c r="AU2552" i="15"/>
  <c r="AR2552" i="15"/>
  <c r="AQ2552" i="15"/>
  <c r="AO2552" i="15"/>
  <c r="AN2552" i="15" s="1"/>
  <c r="AL2552" i="15"/>
  <c r="AK2552" i="15"/>
  <c r="AJ2552" i="15"/>
  <c r="AI2552" i="15"/>
  <c r="AG2552" i="15"/>
  <c r="AA2552" i="15"/>
  <c r="AV2552" i="15" s="1"/>
  <c r="Z2552" i="15"/>
  <c r="Y2552" i="15"/>
  <c r="X2552" i="15"/>
  <c r="K2552" i="35" s="1"/>
  <c r="U2552" i="15"/>
  <c r="BC2551" i="15"/>
  <c r="AX2551" i="15"/>
  <c r="AW2551" i="15"/>
  <c r="AU2551" i="15"/>
  <c r="AR2551" i="15"/>
  <c r="AQ2551" i="15"/>
  <c r="AO2551" i="15"/>
  <c r="AN2551" i="15" s="1"/>
  <c r="AL2551" i="15"/>
  <c r="AK2551" i="15"/>
  <c r="AJ2551" i="15"/>
  <c r="AI2551" i="15"/>
  <c r="AG2551" i="15"/>
  <c r="AA2551" i="15"/>
  <c r="AV2551" i="15" s="1"/>
  <c r="Z2551" i="15"/>
  <c r="Y2551" i="15"/>
  <c r="L2551" i="35" s="1"/>
  <c r="X2551" i="15"/>
  <c r="BC2550" i="15"/>
  <c r="AX2550" i="15"/>
  <c r="AW2550" i="15"/>
  <c r="AU2550" i="15"/>
  <c r="AR2550" i="15"/>
  <c r="AQ2550" i="15"/>
  <c r="AO2550" i="15"/>
  <c r="AN2550" i="15" s="1"/>
  <c r="AL2550" i="15"/>
  <c r="AK2550" i="15"/>
  <c r="AJ2550" i="15"/>
  <c r="AI2550" i="15"/>
  <c r="AG2550" i="15"/>
  <c r="AA2550" i="15"/>
  <c r="AV2550" i="15" s="1"/>
  <c r="Z2550" i="15"/>
  <c r="Y2550" i="15"/>
  <c r="L2550" i="35" s="1"/>
  <c r="X2550" i="15"/>
  <c r="K2550" i="35" s="1"/>
  <c r="BC2549" i="15"/>
  <c r="AX2549" i="15"/>
  <c r="AW2549" i="15"/>
  <c r="AU2549" i="15"/>
  <c r="AR2549" i="15"/>
  <c r="AQ2549" i="15"/>
  <c r="AO2549" i="15"/>
  <c r="AN2549" i="15" s="1"/>
  <c r="AL2549" i="15"/>
  <c r="AK2549" i="15"/>
  <c r="AJ2549" i="15"/>
  <c r="AI2549" i="15"/>
  <c r="AG2549" i="15"/>
  <c r="AA2549" i="15"/>
  <c r="AV2549" i="15" s="1"/>
  <c r="Z2549" i="15"/>
  <c r="Y2549" i="15"/>
  <c r="L2549" i="35" s="1"/>
  <c r="X2549" i="15"/>
  <c r="BC2548" i="15"/>
  <c r="AX2548" i="15"/>
  <c r="AW2548" i="15"/>
  <c r="AU2548" i="15"/>
  <c r="AR2548" i="15"/>
  <c r="AQ2548" i="15"/>
  <c r="AO2548" i="15"/>
  <c r="AL2548" i="15"/>
  <c r="AK2548" i="15"/>
  <c r="AJ2548" i="15"/>
  <c r="AI2548" i="15"/>
  <c r="AG2548" i="15"/>
  <c r="AA2548" i="15"/>
  <c r="AV2548" i="15" s="1"/>
  <c r="Z2548" i="15"/>
  <c r="Y2548" i="15"/>
  <c r="L2548" i="35" s="1"/>
  <c r="X2548" i="15"/>
  <c r="K2548" i="35" s="1"/>
  <c r="BC2547" i="15"/>
  <c r="AX2547" i="15"/>
  <c r="AW2547" i="15"/>
  <c r="AU2547" i="15"/>
  <c r="AR2547" i="15"/>
  <c r="AQ2547" i="15"/>
  <c r="AO2547" i="15"/>
  <c r="AL2547" i="15"/>
  <c r="AK2547" i="15"/>
  <c r="AJ2547" i="15"/>
  <c r="AI2547" i="15"/>
  <c r="AG2547" i="15"/>
  <c r="AA2547" i="15"/>
  <c r="AV2547" i="15" s="1"/>
  <c r="Z2547" i="15"/>
  <c r="Y2547" i="15"/>
  <c r="X2547" i="15"/>
  <c r="K2547" i="35" s="1"/>
  <c r="BC2546" i="15"/>
  <c r="AX2546" i="15"/>
  <c r="AW2546" i="15"/>
  <c r="AU2546" i="15"/>
  <c r="AR2546" i="15"/>
  <c r="AQ2546" i="15"/>
  <c r="AO2546" i="15"/>
  <c r="AN2546" i="15" s="1"/>
  <c r="AL2546" i="15"/>
  <c r="AK2546" i="15"/>
  <c r="AJ2546" i="15"/>
  <c r="AI2546" i="15"/>
  <c r="AG2546" i="15"/>
  <c r="AA2546" i="15"/>
  <c r="AV2546" i="15" s="1"/>
  <c r="Z2546" i="15"/>
  <c r="Y2546" i="15"/>
  <c r="L2546" i="35" s="1"/>
  <c r="X2546" i="15"/>
  <c r="K2546" i="35" s="1"/>
  <c r="BC2545" i="15"/>
  <c r="AX2545" i="15"/>
  <c r="AW2545" i="15"/>
  <c r="AU2545" i="15"/>
  <c r="AR2545" i="15"/>
  <c r="AQ2545" i="15"/>
  <c r="AO2545" i="15"/>
  <c r="AL2545" i="15"/>
  <c r="AK2545" i="15"/>
  <c r="AJ2545" i="15"/>
  <c r="AI2545" i="15"/>
  <c r="AG2545" i="15"/>
  <c r="AA2545" i="15"/>
  <c r="AV2545" i="15" s="1"/>
  <c r="Z2545" i="15"/>
  <c r="Y2545" i="15"/>
  <c r="X2545" i="15"/>
  <c r="K2545" i="35" s="1"/>
  <c r="U2545" i="15"/>
  <c r="BC2544" i="15"/>
  <c r="AX2544" i="15"/>
  <c r="AW2544" i="15"/>
  <c r="AU2544" i="15"/>
  <c r="AR2544" i="15"/>
  <c r="AQ2544" i="15"/>
  <c r="AO2544" i="15"/>
  <c r="AN2544" i="15" s="1"/>
  <c r="AL2544" i="15"/>
  <c r="AK2544" i="15"/>
  <c r="AJ2544" i="15"/>
  <c r="AI2544" i="15"/>
  <c r="AG2544" i="15"/>
  <c r="AA2544" i="15"/>
  <c r="AV2544" i="15" s="1"/>
  <c r="Z2544" i="15"/>
  <c r="M2544" i="35" s="1"/>
  <c r="Y2544" i="15"/>
  <c r="X2544" i="15"/>
  <c r="BC2543" i="15"/>
  <c r="AX2543" i="15"/>
  <c r="AW2543" i="15"/>
  <c r="AU2543" i="15"/>
  <c r="AR2543" i="15"/>
  <c r="AQ2543" i="15"/>
  <c r="AO2543" i="15"/>
  <c r="AL2543" i="15"/>
  <c r="AK2543" i="15"/>
  <c r="AJ2543" i="15"/>
  <c r="AI2543" i="15"/>
  <c r="AG2543" i="15"/>
  <c r="AA2543" i="15"/>
  <c r="AV2543" i="15" s="1"/>
  <c r="Z2543" i="15"/>
  <c r="M2543" i="35" s="1"/>
  <c r="Y2543" i="15"/>
  <c r="X2543" i="15"/>
  <c r="BC2542" i="15"/>
  <c r="AX2542" i="15"/>
  <c r="AW2542" i="15"/>
  <c r="AU2542" i="15"/>
  <c r="AR2542" i="15"/>
  <c r="AQ2542" i="15"/>
  <c r="AO2542" i="15"/>
  <c r="AN2542" i="15" s="1"/>
  <c r="AL2542" i="15"/>
  <c r="AK2542" i="15"/>
  <c r="AJ2542" i="15"/>
  <c r="AI2542" i="15"/>
  <c r="AG2542" i="15"/>
  <c r="AA2542" i="15"/>
  <c r="AV2542" i="15" s="1"/>
  <c r="Z2542" i="15"/>
  <c r="M2542" i="35" s="1"/>
  <c r="Y2542" i="15"/>
  <c r="X2542" i="15"/>
  <c r="BC2541" i="15"/>
  <c r="AX2541" i="15"/>
  <c r="AW2541" i="15"/>
  <c r="AU2541" i="15"/>
  <c r="AR2541" i="15"/>
  <c r="AQ2541" i="15"/>
  <c r="AO2541" i="15"/>
  <c r="AN2541" i="15" s="1"/>
  <c r="AL2541" i="15"/>
  <c r="AK2541" i="15"/>
  <c r="AJ2541" i="15"/>
  <c r="AI2541" i="15"/>
  <c r="AG2541" i="15"/>
  <c r="AA2541" i="15"/>
  <c r="AV2541" i="15" s="1"/>
  <c r="Z2541" i="15"/>
  <c r="M2541" i="35" s="1"/>
  <c r="Y2541" i="15"/>
  <c r="X2541" i="15"/>
  <c r="BC2540" i="15"/>
  <c r="AX2540" i="15"/>
  <c r="AW2540" i="15"/>
  <c r="AU2540" i="15"/>
  <c r="AR2540" i="15"/>
  <c r="AQ2540" i="15"/>
  <c r="AO2540" i="15"/>
  <c r="AN2540" i="15" s="1"/>
  <c r="AL2540" i="15"/>
  <c r="AK2540" i="15"/>
  <c r="AJ2540" i="15"/>
  <c r="AI2540" i="15"/>
  <c r="AG2540" i="15"/>
  <c r="AA2540" i="15"/>
  <c r="AV2540" i="15" s="1"/>
  <c r="Z2540" i="15"/>
  <c r="M2540" i="35" s="1"/>
  <c r="Y2540" i="15"/>
  <c r="X2540" i="15"/>
  <c r="BC2539" i="15"/>
  <c r="AX2539" i="15"/>
  <c r="AW2539" i="15"/>
  <c r="AU2539" i="15"/>
  <c r="AR2539" i="15"/>
  <c r="AQ2539" i="15"/>
  <c r="AO2539" i="15"/>
  <c r="AL2539" i="15"/>
  <c r="AK2539" i="15"/>
  <c r="AJ2539" i="15"/>
  <c r="AI2539" i="15"/>
  <c r="AG2539" i="15"/>
  <c r="AA2539" i="15"/>
  <c r="AV2539" i="15" s="1"/>
  <c r="Z2539" i="15"/>
  <c r="M2539" i="35" s="1"/>
  <c r="Y2539" i="15"/>
  <c r="X2539" i="15"/>
  <c r="BC2538" i="15"/>
  <c r="AX2538" i="15"/>
  <c r="AW2538" i="15"/>
  <c r="AU2538" i="15"/>
  <c r="AR2538" i="15"/>
  <c r="AQ2538" i="15"/>
  <c r="AO2538" i="15"/>
  <c r="AN2538" i="15" s="1"/>
  <c r="AL2538" i="15"/>
  <c r="AK2538" i="15"/>
  <c r="AJ2538" i="15"/>
  <c r="AI2538" i="15"/>
  <c r="AG2538" i="15"/>
  <c r="AA2538" i="15"/>
  <c r="AV2538" i="15" s="1"/>
  <c r="Z2538" i="15"/>
  <c r="Y2538" i="15"/>
  <c r="X2538" i="15"/>
  <c r="U2538" i="15"/>
  <c r="BC2537" i="15"/>
  <c r="AX2537" i="15"/>
  <c r="AW2537" i="15"/>
  <c r="AU2537" i="15"/>
  <c r="AR2537" i="15"/>
  <c r="AQ2537" i="15"/>
  <c r="AO2537" i="15"/>
  <c r="AN2537" i="15" s="1"/>
  <c r="AL2537" i="15"/>
  <c r="AK2537" i="15"/>
  <c r="AJ2537" i="15"/>
  <c r="AI2537" i="15"/>
  <c r="AG2537" i="15"/>
  <c r="AA2537" i="15"/>
  <c r="AV2537" i="15" s="1"/>
  <c r="Z2537" i="15"/>
  <c r="Y2537" i="15"/>
  <c r="X2537" i="15"/>
  <c r="K2537" i="35" s="1"/>
  <c r="BC2536" i="15"/>
  <c r="AX2536" i="15"/>
  <c r="AW2536" i="15"/>
  <c r="AU2536" i="15"/>
  <c r="AR2536" i="15"/>
  <c r="AQ2536" i="15"/>
  <c r="AO2536" i="15"/>
  <c r="AL2536" i="15"/>
  <c r="AK2536" i="15"/>
  <c r="AJ2536" i="15"/>
  <c r="AI2536" i="15"/>
  <c r="AG2536" i="15"/>
  <c r="AA2536" i="15"/>
  <c r="AV2536" i="15" s="1"/>
  <c r="Z2536" i="15"/>
  <c r="Y2536" i="15"/>
  <c r="X2536" i="15"/>
  <c r="K2536" i="35" s="1"/>
  <c r="BC2535" i="15"/>
  <c r="AX2535" i="15"/>
  <c r="AW2535" i="15"/>
  <c r="AU2535" i="15"/>
  <c r="AR2535" i="15"/>
  <c r="AQ2535" i="15"/>
  <c r="AO2535" i="15"/>
  <c r="AN2535" i="15" s="1"/>
  <c r="AL2535" i="15"/>
  <c r="AK2535" i="15"/>
  <c r="AJ2535" i="15"/>
  <c r="AI2535" i="15"/>
  <c r="AG2535" i="15"/>
  <c r="AA2535" i="15"/>
  <c r="AV2535" i="15" s="1"/>
  <c r="Z2535" i="15"/>
  <c r="Y2535" i="15"/>
  <c r="X2535" i="15"/>
  <c r="K2535" i="35" s="1"/>
  <c r="BC2534" i="15"/>
  <c r="AX2534" i="15"/>
  <c r="AW2534" i="15"/>
  <c r="AU2534" i="15"/>
  <c r="AR2534" i="15"/>
  <c r="AQ2534" i="15"/>
  <c r="AO2534" i="15"/>
  <c r="AL2534" i="15"/>
  <c r="AK2534" i="15"/>
  <c r="AJ2534" i="15"/>
  <c r="AI2534" i="15"/>
  <c r="AG2534" i="15"/>
  <c r="AA2534" i="15"/>
  <c r="AV2534" i="15" s="1"/>
  <c r="Z2534" i="15"/>
  <c r="Y2534" i="15"/>
  <c r="L2534" i="35" s="1"/>
  <c r="X2534" i="15"/>
  <c r="BC2533" i="15"/>
  <c r="AX2533" i="15"/>
  <c r="AW2533" i="15"/>
  <c r="AU2533" i="15"/>
  <c r="AR2533" i="15"/>
  <c r="AQ2533" i="15"/>
  <c r="AO2533" i="15"/>
  <c r="AN2533" i="15" s="1"/>
  <c r="AL2533" i="15"/>
  <c r="AK2533" i="15"/>
  <c r="AJ2533" i="15"/>
  <c r="AI2533" i="15"/>
  <c r="AG2533" i="15"/>
  <c r="AA2533" i="15"/>
  <c r="AV2533" i="15" s="1"/>
  <c r="Z2533" i="15"/>
  <c r="Y2533" i="15"/>
  <c r="L2533" i="35" s="1"/>
  <c r="X2533" i="15"/>
  <c r="K2533" i="35" s="1"/>
  <c r="BC2532" i="15"/>
  <c r="AX2532" i="15"/>
  <c r="AW2532" i="15"/>
  <c r="AU2532" i="15"/>
  <c r="AR2532" i="15"/>
  <c r="AQ2532" i="15"/>
  <c r="AO2532" i="15"/>
  <c r="AL2532" i="15"/>
  <c r="AK2532" i="15"/>
  <c r="AJ2532" i="15"/>
  <c r="AI2532" i="15"/>
  <c r="AG2532" i="15"/>
  <c r="AA2532" i="15"/>
  <c r="AV2532" i="15" s="1"/>
  <c r="Z2532" i="15"/>
  <c r="Y2532" i="15"/>
  <c r="X2532" i="15"/>
  <c r="K2532" i="35" s="1"/>
  <c r="BC2531" i="15"/>
  <c r="AX2531" i="15"/>
  <c r="AW2531" i="15"/>
  <c r="AU2531" i="15"/>
  <c r="AR2531" i="15"/>
  <c r="AQ2531" i="15"/>
  <c r="AO2531" i="15"/>
  <c r="AN2531" i="15" s="1"/>
  <c r="AL2531" i="15"/>
  <c r="AK2531" i="15"/>
  <c r="AJ2531" i="15"/>
  <c r="AI2531" i="15"/>
  <c r="AG2531" i="15"/>
  <c r="AE2531" i="15"/>
  <c r="AE2542" i="15" s="1"/>
  <c r="BG2542" i="15" s="1"/>
  <c r="AD2531" i="15"/>
  <c r="AD2537" i="15" s="1"/>
  <c r="AC2531" i="15"/>
  <c r="AA2531" i="15"/>
  <c r="AV2531" i="15" s="1"/>
  <c r="Z2531" i="15"/>
  <c r="Y2531" i="15"/>
  <c r="L2531" i="35" s="1"/>
  <c r="X2531" i="15"/>
  <c r="U2531" i="15"/>
  <c r="AX2530" i="15"/>
  <c r="AW2530" i="15"/>
  <c r="AO2530" i="15"/>
  <c r="AN2530" i="15" s="1"/>
  <c r="AL2530" i="15"/>
  <c r="AY2530" i="15" s="1"/>
  <c r="AK2530" i="15"/>
  <c r="AJ2530" i="15"/>
  <c r="BF2530" i="15" s="1"/>
  <c r="AI2530" i="15"/>
  <c r="AA2530" i="15"/>
  <c r="AV2530" i="15" s="1"/>
  <c r="AX2529" i="15"/>
  <c r="AW2529" i="15"/>
  <c r="AO2529" i="15"/>
  <c r="AN2529" i="15" s="1"/>
  <c r="AL2529" i="15"/>
  <c r="AY2529" i="15" s="1"/>
  <c r="AK2529" i="15"/>
  <c r="AJ2529" i="15"/>
  <c r="BF2529" i="15" s="1"/>
  <c r="AI2529" i="15"/>
  <c r="AA2529" i="15"/>
  <c r="AV2529" i="15" s="1"/>
  <c r="AX2528" i="15"/>
  <c r="AW2528" i="15"/>
  <c r="AO2528" i="15"/>
  <c r="AN2528" i="15" s="1"/>
  <c r="AL2528" i="15"/>
  <c r="AK2528" i="15"/>
  <c r="AJ2528" i="15"/>
  <c r="BF2528" i="15" s="1"/>
  <c r="AI2528" i="15"/>
  <c r="AA2528" i="15"/>
  <c r="AV2528" i="15" s="1"/>
  <c r="AY2527" i="15"/>
  <c r="AX2527" i="15"/>
  <c r="AW2527" i="15"/>
  <c r="AO2527" i="15"/>
  <c r="AN2527" i="15" s="1"/>
  <c r="AL2527" i="15"/>
  <c r="AK2527" i="15"/>
  <c r="AJ2527" i="15"/>
  <c r="BF2527" i="15" s="1"/>
  <c r="AI2527" i="15"/>
  <c r="AA2527" i="15"/>
  <c r="AV2527" i="15" s="1"/>
  <c r="AX2526" i="15"/>
  <c r="AW2526" i="15"/>
  <c r="AO2526" i="15"/>
  <c r="AN2526" i="15" s="1"/>
  <c r="AL2526" i="15"/>
  <c r="AK2526" i="15"/>
  <c r="AJ2526" i="15"/>
  <c r="BF2526" i="15" s="1"/>
  <c r="AI2526" i="15"/>
  <c r="AA2526" i="15"/>
  <c r="AV2526" i="15" s="1"/>
  <c r="AX2525" i="15"/>
  <c r="AW2525" i="15"/>
  <c r="AO2525" i="15"/>
  <c r="AN2525" i="15" s="1"/>
  <c r="AL2525" i="15"/>
  <c r="AY2525" i="15" s="1"/>
  <c r="AK2525" i="15"/>
  <c r="AJ2525" i="15"/>
  <c r="BF2525" i="15" s="1"/>
  <c r="AI2525" i="15"/>
  <c r="AA2525" i="15"/>
  <c r="AV2525" i="15" s="1"/>
  <c r="AX2524" i="15"/>
  <c r="AW2524" i="15"/>
  <c r="AO2524" i="15"/>
  <c r="AN2524" i="15" s="1"/>
  <c r="AL2524" i="15"/>
  <c r="AK2524" i="15"/>
  <c r="AJ2524" i="15"/>
  <c r="BF2524" i="15" s="1"/>
  <c r="AI2524" i="15"/>
  <c r="AA2524" i="15"/>
  <c r="AV2524" i="15" s="1"/>
  <c r="AX2523" i="15"/>
  <c r="AW2523" i="15"/>
  <c r="AO2523" i="15"/>
  <c r="AN2523" i="15" s="1"/>
  <c r="AL2523" i="15"/>
  <c r="AK2523" i="15"/>
  <c r="AY2523" i="15" s="1"/>
  <c r="AJ2523" i="15"/>
  <c r="BF2523" i="15" s="1"/>
  <c r="AI2523" i="15"/>
  <c r="AA2523" i="15"/>
  <c r="AV2523" i="15" s="1"/>
  <c r="AX2522" i="15"/>
  <c r="AW2522" i="15"/>
  <c r="AO2522" i="15"/>
  <c r="AN2522" i="15" s="1"/>
  <c r="AL2522" i="15"/>
  <c r="AK2522" i="15"/>
  <c r="AJ2522" i="15"/>
  <c r="BF2522" i="15" s="1"/>
  <c r="AI2522" i="15"/>
  <c r="AA2522" i="15"/>
  <c r="AV2522" i="15" s="1"/>
  <c r="AX2521" i="15"/>
  <c r="AW2521" i="15"/>
  <c r="AO2521" i="15"/>
  <c r="AN2521" i="15" s="1"/>
  <c r="AL2521" i="15"/>
  <c r="AK2521" i="15"/>
  <c r="AJ2521" i="15"/>
  <c r="BF2521" i="15" s="1"/>
  <c r="AI2521" i="15"/>
  <c r="AA2521" i="15"/>
  <c r="AV2521" i="15" s="1"/>
  <c r="BC2520" i="15"/>
  <c r="AX2520" i="15"/>
  <c r="AW2520" i="15"/>
  <c r="AU2520" i="15"/>
  <c r="AR2520" i="15"/>
  <c r="AQ2520" i="15"/>
  <c r="AO2520" i="15"/>
  <c r="AN2520" i="15" s="1"/>
  <c r="AL2520" i="15"/>
  <c r="AK2520" i="15"/>
  <c r="AJ2520" i="15"/>
  <c r="AI2520" i="15"/>
  <c r="AG2520" i="15"/>
  <c r="AA2520" i="15"/>
  <c r="AV2520" i="15" s="1"/>
  <c r="Z2520" i="15"/>
  <c r="Y2520" i="15"/>
  <c r="L2520" i="35" s="1"/>
  <c r="X2520" i="15"/>
  <c r="BC2519" i="15"/>
  <c r="AX2519" i="15"/>
  <c r="AW2519" i="15"/>
  <c r="AU2519" i="15"/>
  <c r="AR2519" i="15"/>
  <c r="AQ2519" i="15"/>
  <c r="AO2519" i="15"/>
  <c r="AL2519" i="15"/>
  <c r="AK2519" i="15"/>
  <c r="AJ2519" i="15"/>
  <c r="AI2519" i="15"/>
  <c r="AG2519" i="15"/>
  <c r="AA2519" i="15"/>
  <c r="AV2519" i="15" s="1"/>
  <c r="Z2519" i="15"/>
  <c r="Y2519" i="15"/>
  <c r="L2519" i="35" s="1"/>
  <c r="X2519" i="15"/>
  <c r="BC2518" i="15"/>
  <c r="AX2518" i="15"/>
  <c r="AW2518" i="15"/>
  <c r="AU2518" i="15"/>
  <c r="AR2518" i="15"/>
  <c r="AQ2518" i="15"/>
  <c r="AO2518" i="15"/>
  <c r="AN2518" i="15" s="1"/>
  <c r="AL2518" i="15"/>
  <c r="AK2518" i="15"/>
  <c r="AJ2518" i="15"/>
  <c r="AI2518" i="15"/>
  <c r="AG2518" i="15"/>
  <c r="AA2518" i="15"/>
  <c r="AV2518" i="15" s="1"/>
  <c r="Z2518" i="15"/>
  <c r="Y2518" i="15"/>
  <c r="L2518" i="35" s="1"/>
  <c r="X2518" i="15"/>
  <c r="BC2517" i="15"/>
  <c r="AX2517" i="15"/>
  <c r="AW2517" i="15"/>
  <c r="AU2517" i="15"/>
  <c r="AR2517" i="15"/>
  <c r="AQ2517" i="15"/>
  <c r="AO2517" i="15"/>
  <c r="AL2517" i="15"/>
  <c r="AK2517" i="15"/>
  <c r="AJ2517" i="15"/>
  <c r="AI2517" i="15"/>
  <c r="AG2517" i="15"/>
  <c r="AA2517" i="15"/>
  <c r="AV2517" i="15" s="1"/>
  <c r="Z2517" i="15"/>
  <c r="Y2517" i="15"/>
  <c r="X2517" i="15"/>
  <c r="BC2516" i="15"/>
  <c r="AX2516" i="15"/>
  <c r="AW2516" i="15"/>
  <c r="AU2516" i="15"/>
  <c r="AR2516" i="15"/>
  <c r="AQ2516" i="15"/>
  <c r="AO2516" i="15"/>
  <c r="AN2516" i="15" s="1"/>
  <c r="AL2516" i="15"/>
  <c r="AK2516" i="15"/>
  <c r="AJ2516" i="15"/>
  <c r="AI2516" i="15"/>
  <c r="AG2516" i="15"/>
  <c r="AA2516" i="15"/>
  <c r="AV2516" i="15" s="1"/>
  <c r="Z2516" i="15"/>
  <c r="Y2516" i="15"/>
  <c r="L2516" i="35" s="1"/>
  <c r="X2516" i="15"/>
  <c r="BC2515" i="15"/>
  <c r="AX2515" i="15"/>
  <c r="AW2515" i="15"/>
  <c r="AU2515" i="15"/>
  <c r="AR2515" i="15"/>
  <c r="AQ2515" i="15"/>
  <c r="AO2515" i="15"/>
  <c r="AL2515" i="15"/>
  <c r="AK2515" i="15"/>
  <c r="AJ2515" i="15"/>
  <c r="AI2515" i="15"/>
  <c r="AG2515" i="15"/>
  <c r="AA2515" i="15"/>
  <c r="AV2515" i="15" s="1"/>
  <c r="Z2515" i="15"/>
  <c r="Y2515" i="15"/>
  <c r="L2515" i="35" s="1"/>
  <c r="X2515" i="15"/>
  <c r="BC2514" i="15"/>
  <c r="AX2514" i="15"/>
  <c r="AW2514" i="15"/>
  <c r="AU2514" i="15"/>
  <c r="AR2514" i="15"/>
  <c r="AQ2514" i="15"/>
  <c r="AO2514" i="15"/>
  <c r="AN2514" i="15" s="1"/>
  <c r="AL2514" i="15"/>
  <c r="AK2514" i="15"/>
  <c r="AJ2514" i="15"/>
  <c r="AI2514" i="15"/>
  <c r="AG2514" i="15"/>
  <c r="AA2514" i="15"/>
  <c r="AV2514" i="15" s="1"/>
  <c r="Z2514" i="15"/>
  <c r="Y2514" i="15"/>
  <c r="L2514" i="35" s="1"/>
  <c r="X2514" i="15"/>
  <c r="U2514" i="15"/>
  <c r="BC2513" i="15"/>
  <c r="AX2513" i="15"/>
  <c r="AW2513" i="15"/>
  <c r="AU2513" i="15"/>
  <c r="AR2513" i="15"/>
  <c r="AQ2513" i="15"/>
  <c r="AO2513" i="15"/>
  <c r="AN2513" i="15" s="1"/>
  <c r="AL2513" i="15"/>
  <c r="AK2513" i="15"/>
  <c r="AJ2513" i="15"/>
  <c r="AI2513" i="15"/>
  <c r="AG2513" i="15"/>
  <c r="AA2513" i="15"/>
  <c r="AV2513" i="15" s="1"/>
  <c r="Z2513" i="15"/>
  <c r="M2513" i="35" s="1"/>
  <c r="Y2513" i="15"/>
  <c r="X2513" i="15"/>
  <c r="BC2512" i="15"/>
  <c r="AX2512" i="15"/>
  <c r="AW2512" i="15"/>
  <c r="AU2512" i="15"/>
  <c r="AR2512" i="15"/>
  <c r="AQ2512" i="15"/>
  <c r="AO2512" i="15"/>
  <c r="AL2512" i="15"/>
  <c r="AK2512" i="15"/>
  <c r="AJ2512" i="15"/>
  <c r="AI2512" i="15"/>
  <c r="AG2512" i="15"/>
  <c r="AA2512" i="15"/>
  <c r="AV2512" i="15" s="1"/>
  <c r="Z2512" i="15"/>
  <c r="Y2512" i="15"/>
  <c r="X2512" i="15"/>
  <c r="BC2511" i="15"/>
  <c r="AX2511" i="15"/>
  <c r="AW2511" i="15"/>
  <c r="AU2511" i="15"/>
  <c r="AR2511" i="15"/>
  <c r="AQ2511" i="15"/>
  <c r="AO2511" i="15"/>
  <c r="AN2511" i="15" s="1"/>
  <c r="AL2511" i="15"/>
  <c r="AK2511" i="15"/>
  <c r="AJ2511" i="15"/>
  <c r="AI2511" i="15"/>
  <c r="AG2511" i="15"/>
  <c r="AA2511" i="15"/>
  <c r="AV2511" i="15" s="1"/>
  <c r="Z2511" i="15"/>
  <c r="M2511" i="35" s="1"/>
  <c r="Y2511" i="15"/>
  <c r="X2511" i="15"/>
  <c r="BC2510" i="15"/>
  <c r="AX2510" i="15"/>
  <c r="AW2510" i="15"/>
  <c r="AU2510" i="15"/>
  <c r="AR2510" i="15"/>
  <c r="AQ2510" i="15"/>
  <c r="AO2510" i="15"/>
  <c r="AL2510" i="15"/>
  <c r="AK2510" i="15"/>
  <c r="AJ2510" i="15"/>
  <c r="AI2510" i="15"/>
  <c r="AG2510" i="15"/>
  <c r="AA2510" i="15"/>
  <c r="AV2510" i="15" s="1"/>
  <c r="Z2510" i="15"/>
  <c r="M2510" i="35" s="1"/>
  <c r="Y2510" i="15"/>
  <c r="X2510" i="15"/>
  <c r="BC2509" i="15"/>
  <c r="AX2509" i="15"/>
  <c r="AW2509" i="15"/>
  <c r="AU2509" i="15"/>
  <c r="AR2509" i="15"/>
  <c r="AQ2509" i="15"/>
  <c r="AO2509" i="15"/>
  <c r="AN2509" i="15" s="1"/>
  <c r="AL2509" i="15"/>
  <c r="AK2509" i="15"/>
  <c r="AJ2509" i="15"/>
  <c r="AI2509" i="15"/>
  <c r="AG2509" i="15"/>
  <c r="AA2509" i="15"/>
  <c r="AV2509" i="15" s="1"/>
  <c r="Z2509" i="15"/>
  <c r="M2509" i="35" s="1"/>
  <c r="Y2509" i="15"/>
  <c r="X2509" i="15"/>
  <c r="BC2508" i="15"/>
  <c r="AX2508" i="15"/>
  <c r="AW2508" i="15"/>
  <c r="AU2508" i="15"/>
  <c r="AR2508" i="15"/>
  <c r="AQ2508" i="15"/>
  <c r="AO2508" i="15"/>
  <c r="AL2508" i="15"/>
  <c r="AK2508" i="15"/>
  <c r="AJ2508" i="15"/>
  <c r="AI2508" i="15"/>
  <c r="AG2508" i="15"/>
  <c r="AA2508" i="15"/>
  <c r="AV2508" i="15" s="1"/>
  <c r="Z2508" i="15"/>
  <c r="M2508" i="35" s="1"/>
  <c r="Y2508" i="15"/>
  <c r="X2508" i="15"/>
  <c r="BC2507" i="15"/>
  <c r="AX2507" i="15"/>
  <c r="AW2507" i="15"/>
  <c r="AU2507" i="15"/>
  <c r="AR2507" i="15"/>
  <c r="AQ2507" i="15"/>
  <c r="AO2507" i="15"/>
  <c r="AN2507" i="15" s="1"/>
  <c r="AL2507" i="15"/>
  <c r="AK2507" i="15"/>
  <c r="AJ2507" i="15"/>
  <c r="AI2507" i="15"/>
  <c r="AG2507" i="15"/>
  <c r="AA2507" i="15"/>
  <c r="AV2507" i="15" s="1"/>
  <c r="Z2507" i="15"/>
  <c r="M2507" i="35" s="1"/>
  <c r="Y2507" i="15"/>
  <c r="X2507" i="15"/>
  <c r="U2507" i="15"/>
  <c r="BC2506" i="15"/>
  <c r="AX2506" i="15"/>
  <c r="AW2506" i="15"/>
  <c r="AU2506" i="15"/>
  <c r="AR2506" i="15"/>
  <c r="AQ2506" i="15"/>
  <c r="AO2506" i="15"/>
  <c r="AN2506" i="15" s="1"/>
  <c r="AL2506" i="15"/>
  <c r="AK2506" i="15"/>
  <c r="AJ2506" i="15"/>
  <c r="AI2506" i="15"/>
  <c r="AG2506" i="15"/>
  <c r="AA2506" i="15"/>
  <c r="AV2506" i="15" s="1"/>
  <c r="Z2506" i="15"/>
  <c r="Y2506" i="15"/>
  <c r="X2506" i="15"/>
  <c r="BC2505" i="15"/>
  <c r="AX2505" i="15"/>
  <c r="AW2505" i="15"/>
  <c r="AU2505" i="15"/>
  <c r="AR2505" i="15"/>
  <c r="AQ2505" i="15"/>
  <c r="AO2505" i="15"/>
  <c r="AL2505" i="15"/>
  <c r="AK2505" i="15"/>
  <c r="AJ2505" i="15"/>
  <c r="AI2505" i="15"/>
  <c r="AG2505" i="15"/>
  <c r="AA2505" i="15"/>
  <c r="AV2505" i="15" s="1"/>
  <c r="Z2505" i="15"/>
  <c r="Y2505" i="15"/>
  <c r="X2505" i="15"/>
  <c r="K2505" i="35" s="1"/>
  <c r="BC2504" i="15"/>
  <c r="AX2504" i="15"/>
  <c r="AW2504" i="15"/>
  <c r="AU2504" i="15"/>
  <c r="AR2504" i="15"/>
  <c r="AQ2504" i="15"/>
  <c r="AO2504" i="15"/>
  <c r="AN2504" i="15" s="1"/>
  <c r="AL2504" i="15"/>
  <c r="AK2504" i="15"/>
  <c r="AJ2504" i="15"/>
  <c r="AI2504" i="15"/>
  <c r="AG2504" i="15"/>
  <c r="AA2504" i="15"/>
  <c r="AV2504" i="15" s="1"/>
  <c r="Z2504" i="15"/>
  <c r="Y2504" i="15"/>
  <c r="X2504" i="15"/>
  <c r="BC2503" i="15"/>
  <c r="AX2503" i="15"/>
  <c r="AW2503" i="15"/>
  <c r="AU2503" i="15"/>
  <c r="AR2503" i="15"/>
  <c r="AQ2503" i="15"/>
  <c r="AO2503" i="15"/>
  <c r="AL2503" i="15"/>
  <c r="AK2503" i="15"/>
  <c r="AJ2503" i="15"/>
  <c r="AI2503" i="15"/>
  <c r="AG2503" i="15"/>
  <c r="AA2503" i="15"/>
  <c r="AV2503" i="15" s="1"/>
  <c r="Z2503" i="15"/>
  <c r="Y2503" i="15"/>
  <c r="X2503" i="15"/>
  <c r="BC2502" i="15"/>
  <c r="AX2502" i="15"/>
  <c r="AW2502" i="15"/>
  <c r="AU2502" i="15"/>
  <c r="AR2502" i="15"/>
  <c r="AQ2502" i="15"/>
  <c r="AO2502" i="15"/>
  <c r="AN2502" i="15" s="1"/>
  <c r="AL2502" i="15"/>
  <c r="AK2502" i="15"/>
  <c r="AJ2502" i="15"/>
  <c r="AI2502" i="15"/>
  <c r="AG2502" i="15"/>
  <c r="AA2502" i="15"/>
  <c r="AV2502" i="15" s="1"/>
  <c r="Z2502" i="15"/>
  <c r="Y2502" i="15"/>
  <c r="X2502" i="15"/>
  <c r="K2502" i="35" s="1"/>
  <c r="BC2501" i="15"/>
  <c r="AX2501" i="15"/>
  <c r="AW2501" i="15"/>
  <c r="AU2501" i="15"/>
  <c r="AR2501" i="15"/>
  <c r="AQ2501" i="15"/>
  <c r="AO2501" i="15"/>
  <c r="AL2501" i="15"/>
  <c r="AK2501" i="15"/>
  <c r="AJ2501" i="15"/>
  <c r="AI2501" i="15"/>
  <c r="AG2501" i="15"/>
  <c r="AA2501" i="15"/>
  <c r="AV2501" i="15" s="1"/>
  <c r="Z2501" i="15"/>
  <c r="Y2501" i="15"/>
  <c r="X2501" i="15"/>
  <c r="K2501" i="35" s="1"/>
  <c r="BC2500" i="15"/>
  <c r="AX2500" i="15"/>
  <c r="AW2500" i="15"/>
  <c r="AU2500" i="15"/>
  <c r="AR2500" i="15"/>
  <c r="AQ2500" i="15"/>
  <c r="AO2500" i="15"/>
  <c r="AN2500" i="15" s="1"/>
  <c r="AL2500" i="15"/>
  <c r="AK2500" i="15"/>
  <c r="AJ2500" i="15"/>
  <c r="AI2500" i="15"/>
  <c r="AG2500" i="15"/>
  <c r="AA2500" i="15"/>
  <c r="AV2500" i="15" s="1"/>
  <c r="Z2500" i="15"/>
  <c r="Y2500" i="15"/>
  <c r="X2500" i="15"/>
  <c r="U2500" i="15"/>
  <c r="BC2499" i="15"/>
  <c r="AX2499" i="15"/>
  <c r="AW2499" i="15"/>
  <c r="AU2499" i="15"/>
  <c r="AR2499" i="15"/>
  <c r="AQ2499" i="15"/>
  <c r="AO2499" i="15"/>
  <c r="AN2499" i="15" s="1"/>
  <c r="AL2499" i="15"/>
  <c r="AK2499" i="15"/>
  <c r="AJ2499" i="15"/>
  <c r="AI2499" i="15"/>
  <c r="AG2499" i="15"/>
  <c r="AA2499" i="15"/>
  <c r="AV2499" i="15" s="1"/>
  <c r="Z2499" i="15"/>
  <c r="Y2499" i="15"/>
  <c r="X2499" i="15"/>
  <c r="K2499" i="35" s="1"/>
  <c r="BC2498" i="15"/>
  <c r="AX2498" i="15"/>
  <c r="AW2498" i="15"/>
  <c r="AU2498" i="15"/>
  <c r="AR2498" i="15"/>
  <c r="AQ2498" i="15"/>
  <c r="AO2498" i="15"/>
  <c r="AL2498" i="15"/>
  <c r="AK2498" i="15"/>
  <c r="AJ2498" i="15"/>
  <c r="AI2498" i="15"/>
  <c r="AG2498" i="15"/>
  <c r="AA2498" i="15"/>
  <c r="AV2498" i="15" s="1"/>
  <c r="Z2498" i="15"/>
  <c r="Y2498" i="15"/>
  <c r="X2498" i="15"/>
  <c r="BC2497" i="15"/>
  <c r="AX2497" i="15"/>
  <c r="AW2497" i="15"/>
  <c r="AU2497" i="15"/>
  <c r="AR2497" i="15"/>
  <c r="AQ2497" i="15"/>
  <c r="AO2497" i="15"/>
  <c r="AN2497" i="15" s="1"/>
  <c r="AL2497" i="15"/>
  <c r="AK2497" i="15"/>
  <c r="AJ2497" i="15"/>
  <c r="AI2497" i="15"/>
  <c r="AG2497" i="15"/>
  <c r="AA2497" i="15"/>
  <c r="AV2497" i="15" s="1"/>
  <c r="Z2497" i="15"/>
  <c r="Y2497" i="15"/>
  <c r="X2497" i="15"/>
  <c r="K2497" i="35" s="1"/>
  <c r="BC2496" i="15"/>
  <c r="AX2496" i="15"/>
  <c r="AW2496" i="15"/>
  <c r="AU2496" i="15"/>
  <c r="AR2496" i="15"/>
  <c r="AQ2496" i="15"/>
  <c r="AO2496" i="15"/>
  <c r="AL2496" i="15"/>
  <c r="AK2496" i="15"/>
  <c r="AJ2496" i="15"/>
  <c r="AI2496" i="15"/>
  <c r="AG2496" i="15"/>
  <c r="AA2496" i="15"/>
  <c r="AV2496" i="15" s="1"/>
  <c r="Z2496" i="15"/>
  <c r="Y2496" i="15"/>
  <c r="X2496" i="15"/>
  <c r="K2496" i="35" s="1"/>
  <c r="BC2495" i="15"/>
  <c r="AX2495" i="15"/>
  <c r="AW2495" i="15"/>
  <c r="AU2495" i="15"/>
  <c r="AR2495" i="15"/>
  <c r="AQ2495" i="15"/>
  <c r="AO2495" i="15"/>
  <c r="AN2495" i="15" s="1"/>
  <c r="AL2495" i="15"/>
  <c r="AK2495" i="15"/>
  <c r="AJ2495" i="15"/>
  <c r="AI2495" i="15"/>
  <c r="AG2495" i="15"/>
  <c r="AA2495" i="15"/>
  <c r="AV2495" i="15" s="1"/>
  <c r="Z2495" i="15"/>
  <c r="Y2495" i="15"/>
  <c r="X2495" i="15"/>
  <c r="K2495" i="35" s="1"/>
  <c r="BC2494" i="15"/>
  <c r="AX2494" i="15"/>
  <c r="AW2494" i="15"/>
  <c r="AU2494" i="15"/>
  <c r="AR2494" i="15"/>
  <c r="AQ2494" i="15"/>
  <c r="AO2494" i="15"/>
  <c r="AL2494" i="15"/>
  <c r="AK2494" i="15"/>
  <c r="AJ2494" i="15"/>
  <c r="AI2494" i="15"/>
  <c r="AG2494" i="15"/>
  <c r="AA2494" i="15"/>
  <c r="AV2494" i="15" s="1"/>
  <c r="Z2494" i="15"/>
  <c r="Y2494" i="15"/>
  <c r="X2494" i="15"/>
  <c r="K2494" i="35" s="1"/>
  <c r="BC2493" i="15"/>
  <c r="AX2493" i="15"/>
  <c r="AW2493" i="15"/>
  <c r="AU2493" i="15"/>
  <c r="AR2493" i="15"/>
  <c r="AQ2493" i="15"/>
  <c r="AO2493" i="15"/>
  <c r="AN2493" i="15" s="1"/>
  <c r="AL2493" i="15"/>
  <c r="AK2493" i="15"/>
  <c r="AJ2493" i="15"/>
  <c r="AI2493" i="15"/>
  <c r="AG2493" i="15"/>
  <c r="AA2493" i="15"/>
  <c r="AV2493" i="15" s="1"/>
  <c r="Z2493" i="15"/>
  <c r="Y2493" i="15"/>
  <c r="X2493" i="15"/>
  <c r="K2493" i="35" s="1"/>
  <c r="U2493" i="15"/>
  <c r="BC2492" i="15"/>
  <c r="AX2492" i="15"/>
  <c r="AW2492" i="15"/>
  <c r="AU2492" i="15"/>
  <c r="AR2492" i="15"/>
  <c r="AQ2492" i="15"/>
  <c r="AO2492" i="15"/>
  <c r="AN2492" i="15" s="1"/>
  <c r="AL2492" i="15"/>
  <c r="AK2492" i="15"/>
  <c r="AJ2492" i="15"/>
  <c r="AI2492" i="15"/>
  <c r="AG2492" i="15"/>
  <c r="AA2492" i="15"/>
  <c r="AV2492" i="15" s="1"/>
  <c r="Z2492" i="15"/>
  <c r="Y2492" i="15"/>
  <c r="L2492" i="35" s="1"/>
  <c r="X2492" i="15"/>
  <c r="K2492" i="35" s="1"/>
  <c r="BC2491" i="15"/>
  <c r="AX2491" i="15"/>
  <c r="AW2491" i="15"/>
  <c r="AU2491" i="15"/>
  <c r="AR2491" i="15"/>
  <c r="AQ2491" i="15"/>
  <c r="AO2491" i="15"/>
  <c r="AL2491" i="15"/>
  <c r="AK2491" i="15"/>
  <c r="AJ2491" i="15"/>
  <c r="AI2491" i="15"/>
  <c r="AG2491" i="15"/>
  <c r="AA2491" i="15"/>
  <c r="AV2491" i="15" s="1"/>
  <c r="Z2491" i="15"/>
  <c r="Y2491" i="15"/>
  <c r="L2491" i="35" s="1"/>
  <c r="X2491" i="15"/>
  <c r="K2491" i="35" s="1"/>
  <c r="BC2490" i="15"/>
  <c r="AX2490" i="15"/>
  <c r="AW2490" i="15"/>
  <c r="AU2490" i="15"/>
  <c r="AR2490" i="15"/>
  <c r="AQ2490" i="15"/>
  <c r="AO2490" i="15"/>
  <c r="AN2490" i="15" s="1"/>
  <c r="AL2490" i="15"/>
  <c r="AK2490" i="15"/>
  <c r="AJ2490" i="15"/>
  <c r="AI2490" i="15"/>
  <c r="AG2490" i="15"/>
  <c r="AA2490" i="15"/>
  <c r="AV2490" i="15" s="1"/>
  <c r="Z2490" i="15"/>
  <c r="Y2490" i="15"/>
  <c r="L2490" i="35" s="1"/>
  <c r="X2490" i="15"/>
  <c r="K2490" i="35" s="1"/>
  <c r="BC2489" i="15"/>
  <c r="AX2489" i="15"/>
  <c r="AW2489" i="15"/>
  <c r="AU2489" i="15"/>
  <c r="AR2489" i="15"/>
  <c r="AQ2489" i="15"/>
  <c r="AO2489" i="15"/>
  <c r="AL2489" i="15"/>
  <c r="AK2489" i="15"/>
  <c r="AJ2489" i="15"/>
  <c r="AI2489" i="15"/>
  <c r="AG2489" i="15"/>
  <c r="AA2489" i="15"/>
  <c r="AV2489" i="15" s="1"/>
  <c r="Z2489" i="15"/>
  <c r="Y2489" i="15"/>
  <c r="L2489" i="35" s="1"/>
  <c r="X2489" i="15"/>
  <c r="K2489" i="35" s="1"/>
  <c r="BC2488" i="15"/>
  <c r="AX2488" i="15"/>
  <c r="AW2488" i="15"/>
  <c r="AU2488" i="15"/>
  <c r="AR2488" i="15"/>
  <c r="AQ2488" i="15"/>
  <c r="AO2488" i="15"/>
  <c r="AN2488" i="15" s="1"/>
  <c r="AL2488" i="15"/>
  <c r="AK2488" i="15"/>
  <c r="AJ2488" i="15"/>
  <c r="AI2488" i="15"/>
  <c r="AG2488" i="15"/>
  <c r="AA2488" i="15"/>
  <c r="AV2488" i="15" s="1"/>
  <c r="Z2488" i="15"/>
  <c r="Y2488" i="15"/>
  <c r="L2488" i="35" s="1"/>
  <c r="X2488" i="15"/>
  <c r="K2488" i="35" s="1"/>
  <c r="BC2487" i="15"/>
  <c r="AX2487" i="15"/>
  <c r="AW2487" i="15"/>
  <c r="AU2487" i="15"/>
  <c r="AR2487" i="15"/>
  <c r="AQ2487" i="15"/>
  <c r="AO2487" i="15"/>
  <c r="AL2487" i="15"/>
  <c r="AK2487" i="15"/>
  <c r="AJ2487" i="15"/>
  <c r="AI2487" i="15"/>
  <c r="AG2487" i="15"/>
  <c r="AA2487" i="15"/>
  <c r="AV2487" i="15" s="1"/>
  <c r="Z2487" i="15"/>
  <c r="Y2487" i="15"/>
  <c r="L2487" i="35" s="1"/>
  <c r="X2487" i="15"/>
  <c r="K2487" i="35" s="1"/>
  <c r="BC2486" i="15"/>
  <c r="AX2486" i="15"/>
  <c r="AW2486" i="15"/>
  <c r="AU2486" i="15"/>
  <c r="AR2486" i="15"/>
  <c r="AQ2486" i="15"/>
  <c r="AO2486" i="15"/>
  <c r="AL2486" i="15"/>
  <c r="AK2486" i="15"/>
  <c r="AJ2486" i="15"/>
  <c r="AI2486" i="15"/>
  <c r="AG2486" i="15"/>
  <c r="AE2486" i="15"/>
  <c r="AE2515" i="15" s="1"/>
  <c r="BG2515" i="15" s="1"/>
  <c r="AD2486" i="15"/>
  <c r="AD2514" i="15" s="1"/>
  <c r="AC2486" i="15"/>
  <c r="AA2486" i="15"/>
  <c r="AV2486" i="15" s="1"/>
  <c r="Z2486" i="15"/>
  <c r="Y2486" i="15"/>
  <c r="X2486" i="15"/>
  <c r="K2486" i="35" s="1"/>
  <c r="U2486" i="15"/>
  <c r="AX2485" i="15"/>
  <c r="AW2485" i="15"/>
  <c r="AO2485" i="15"/>
  <c r="AL2485" i="15"/>
  <c r="AK2485" i="15"/>
  <c r="AJ2485" i="15"/>
  <c r="BF2485" i="15" s="1"/>
  <c r="AI2485" i="15"/>
  <c r="AA2485" i="15"/>
  <c r="AV2485" i="15" s="1"/>
  <c r="AX2484" i="15"/>
  <c r="AW2484" i="15"/>
  <c r="AO2484" i="15"/>
  <c r="AN2484" i="15" s="1"/>
  <c r="AL2484" i="15"/>
  <c r="AK2484" i="15"/>
  <c r="AJ2484" i="15"/>
  <c r="BF2484" i="15" s="1"/>
  <c r="AI2484" i="15"/>
  <c r="AA2484" i="15"/>
  <c r="AV2484" i="15" s="1"/>
  <c r="AX2483" i="15"/>
  <c r="AW2483" i="15"/>
  <c r="AO2483" i="15"/>
  <c r="AN2483" i="15" s="1"/>
  <c r="AL2483" i="15"/>
  <c r="AK2483" i="15"/>
  <c r="AJ2483" i="15"/>
  <c r="BF2483" i="15" s="1"/>
  <c r="AI2483" i="15"/>
  <c r="AA2483" i="15"/>
  <c r="AV2483" i="15" s="1"/>
  <c r="BF2482" i="15"/>
  <c r="AX2482" i="15"/>
  <c r="AW2482" i="15"/>
  <c r="AO2482" i="15"/>
  <c r="AN2482" i="15" s="1"/>
  <c r="AL2482" i="15"/>
  <c r="AK2482" i="15"/>
  <c r="AJ2482" i="15"/>
  <c r="AI2482" i="15"/>
  <c r="AA2482" i="15"/>
  <c r="AV2482" i="15" s="1"/>
  <c r="AX2481" i="15"/>
  <c r="AW2481" i="15"/>
  <c r="AO2481" i="15"/>
  <c r="AL2481" i="15"/>
  <c r="AK2481" i="15"/>
  <c r="AJ2481" i="15"/>
  <c r="BF2481" i="15" s="1"/>
  <c r="AI2481" i="15"/>
  <c r="AA2481" i="15"/>
  <c r="AV2481" i="15" s="1"/>
  <c r="AX2480" i="15"/>
  <c r="AW2480" i="15"/>
  <c r="AO2480" i="15"/>
  <c r="AN2480" i="15" s="1"/>
  <c r="AL2480" i="15"/>
  <c r="AK2480" i="15"/>
  <c r="AJ2480" i="15"/>
  <c r="BF2480" i="15" s="1"/>
  <c r="AI2480" i="15"/>
  <c r="AA2480" i="15"/>
  <c r="AV2480" i="15" s="1"/>
  <c r="AX2479" i="15"/>
  <c r="AW2479" i="15"/>
  <c r="AO2479" i="15"/>
  <c r="AN2479" i="15" s="1"/>
  <c r="AL2479" i="15"/>
  <c r="AK2479" i="15"/>
  <c r="AY2479" i="15" s="1"/>
  <c r="AJ2479" i="15"/>
  <c r="BF2479" i="15" s="1"/>
  <c r="AI2479" i="15"/>
  <c r="AA2479" i="15"/>
  <c r="AV2479" i="15" s="1"/>
  <c r="BF2478" i="15"/>
  <c r="AX2478" i="15"/>
  <c r="AW2478" i="15"/>
  <c r="AO2478" i="15"/>
  <c r="AN2478" i="15" s="1"/>
  <c r="AL2478" i="15"/>
  <c r="AK2478" i="15"/>
  <c r="AJ2478" i="15"/>
  <c r="AI2478" i="15"/>
  <c r="AA2478" i="15"/>
  <c r="AV2478" i="15" s="1"/>
  <c r="AX2477" i="15"/>
  <c r="AW2477" i="15"/>
  <c r="AO2477" i="15"/>
  <c r="AL2477" i="15"/>
  <c r="AK2477" i="15"/>
  <c r="AJ2477" i="15"/>
  <c r="BF2477" i="15" s="1"/>
  <c r="AI2477" i="15"/>
  <c r="AA2477" i="15"/>
  <c r="AV2477" i="15" s="1"/>
  <c r="AX2476" i="15"/>
  <c r="AW2476" i="15"/>
  <c r="AO2476" i="15"/>
  <c r="AN2476" i="15" s="1"/>
  <c r="AL2476" i="15"/>
  <c r="AK2476" i="15"/>
  <c r="AJ2476" i="15"/>
  <c r="BF2476" i="15" s="1"/>
  <c r="AI2476" i="15"/>
  <c r="AA2476" i="15"/>
  <c r="AV2476" i="15" s="1"/>
  <c r="BC2475" i="15"/>
  <c r="AX2475" i="15"/>
  <c r="AW2475" i="15"/>
  <c r="AU2475" i="15"/>
  <c r="AR2475" i="15"/>
  <c r="AQ2475" i="15"/>
  <c r="AO2475" i="15"/>
  <c r="AN2475" i="15" s="1"/>
  <c r="AL2475" i="15"/>
  <c r="AK2475" i="15"/>
  <c r="AJ2475" i="15"/>
  <c r="AI2475" i="15"/>
  <c r="AG2475" i="15"/>
  <c r="AA2475" i="15"/>
  <c r="AV2475" i="15" s="1"/>
  <c r="Z2475" i="15"/>
  <c r="Y2475" i="15"/>
  <c r="X2475" i="15"/>
  <c r="K2475" i="35" s="1"/>
  <c r="BC2474" i="15"/>
  <c r="AX2474" i="15"/>
  <c r="AW2474" i="15"/>
  <c r="AU2474" i="15"/>
  <c r="AR2474" i="15"/>
  <c r="AQ2474" i="15"/>
  <c r="AO2474" i="15"/>
  <c r="AL2474" i="15"/>
  <c r="AK2474" i="15"/>
  <c r="AJ2474" i="15"/>
  <c r="AI2474" i="15"/>
  <c r="AG2474" i="15"/>
  <c r="AA2474" i="15"/>
  <c r="AV2474" i="15" s="1"/>
  <c r="Z2474" i="15"/>
  <c r="Y2474" i="15"/>
  <c r="L2474" i="35" s="1"/>
  <c r="X2474" i="15"/>
  <c r="K2474" i="35" s="1"/>
  <c r="BC2473" i="15"/>
  <c r="AX2473" i="15"/>
  <c r="AW2473" i="15"/>
  <c r="AU2473" i="15"/>
  <c r="AR2473" i="15"/>
  <c r="AQ2473" i="15"/>
  <c r="AO2473" i="15"/>
  <c r="AN2473" i="15" s="1"/>
  <c r="AL2473" i="15"/>
  <c r="AK2473" i="15"/>
  <c r="AJ2473" i="15"/>
  <c r="AI2473" i="15"/>
  <c r="AG2473" i="15"/>
  <c r="AA2473" i="15"/>
  <c r="AV2473" i="15" s="1"/>
  <c r="Z2473" i="15"/>
  <c r="M2473" i="35" s="1"/>
  <c r="Y2473" i="15"/>
  <c r="X2473" i="15"/>
  <c r="K2473" i="35" s="1"/>
  <c r="BC2472" i="15"/>
  <c r="AX2472" i="15"/>
  <c r="AW2472" i="15"/>
  <c r="AU2472" i="15"/>
  <c r="AR2472" i="15"/>
  <c r="AQ2472" i="15"/>
  <c r="AO2472" i="15"/>
  <c r="AL2472" i="15"/>
  <c r="AK2472" i="15"/>
  <c r="AJ2472" i="15"/>
  <c r="AI2472" i="15"/>
  <c r="AG2472" i="15"/>
  <c r="AA2472" i="15"/>
  <c r="AV2472" i="15" s="1"/>
  <c r="Z2472" i="15"/>
  <c r="M2472" i="35" s="1"/>
  <c r="Y2472" i="15"/>
  <c r="X2472" i="15"/>
  <c r="K2472" i="35" s="1"/>
  <c r="BC2471" i="15"/>
  <c r="AX2471" i="15"/>
  <c r="AW2471" i="15"/>
  <c r="AU2471" i="15"/>
  <c r="AR2471" i="15"/>
  <c r="AQ2471" i="15"/>
  <c r="AO2471" i="15"/>
  <c r="AN2471" i="15" s="1"/>
  <c r="AL2471" i="15"/>
  <c r="AK2471" i="15"/>
  <c r="AJ2471" i="15"/>
  <c r="AI2471" i="15"/>
  <c r="AG2471" i="15"/>
  <c r="AA2471" i="15"/>
  <c r="AV2471" i="15" s="1"/>
  <c r="Z2471" i="15"/>
  <c r="M2471" i="35" s="1"/>
  <c r="Y2471" i="15"/>
  <c r="X2471" i="15"/>
  <c r="K2471" i="35" s="1"/>
  <c r="BC2470" i="15"/>
  <c r="AX2470" i="15"/>
  <c r="AW2470" i="15"/>
  <c r="AU2470" i="15"/>
  <c r="AR2470" i="15"/>
  <c r="AQ2470" i="15"/>
  <c r="AO2470" i="15"/>
  <c r="AL2470" i="15"/>
  <c r="AK2470" i="15"/>
  <c r="AJ2470" i="15"/>
  <c r="AI2470" i="15"/>
  <c r="AG2470" i="15"/>
  <c r="AA2470" i="15"/>
  <c r="AV2470" i="15" s="1"/>
  <c r="Z2470" i="15"/>
  <c r="M2470" i="35" s="1"/>
  <c r="Y2470" i="15"/>
  <c r="X2470" i="15"/>
  <c r="K2470" i="35" s="1"/>
  <c r="BC2469" i="15"/>
  <c r="AX2469" i="15"/>
  <c r="AW2469" i="15"/>
  <c r="AU2469" i="15"/>
  <c r="AR2469" i="15"/>
  <c r="AQ2469" i="15"/>
  <c r="AO2469" i="15"/>
  <c r="AN2469" i="15" s="1"/>
  <c r="AL2469" i="15"/>
  <c r="AK2469" i="15"/>
  <c r="AJ2469" i="15"/>
  <c r="AI2469" i="15"/>
  <c r="AG2469" i="15"/>
  <c r="AA2469" i="15"/>
  <c r="AV2469" i="15" s="1"/>
  <c r="Z2469" i="15"/>
  <c r="M2469" i="35" s="1"/>
  <c r="Y2469" i="15"/>
  <c r="X2469" i="15"/>
  <c r="K2469" i="35" s="1"/>
  <c r="U2469" i="15"/>
  <c r="BC2468" i="15"/>
  <c r="AX2468" i="15"/>
  <c r="AW2468" i="15"/>
  <c r="AU2468" i="15"/>
  <c r="AR2468" i="15"/>
  <c r="AQ2468" i="15"/>
  <c r="AO2468" i="15"/>
  <c r="AN2468" i="15" s="1"/>
  <c r="AL2468" i="15"/>
  <c r="AK2468" i="15"/>
  <c r="AJ2468" i="15"/>
  <c r="AI2468" i="15"/>
  <c r="AG2468" i="15"/>
  <c r="AA2468" i="15"/>
  <c r="AV2468" i="15" s="1"/>
  <c r="Z2468" i="15"/>
  <c r="Y2468" i="15"/>
  <c r="L2468" i="35" s="1"/>
  <c r="X2468" i="15"/>
  <c r="BC2467" i="15"/>
  <c r="AX2467" i="15"/>
  <c r="AW2467" i="15"/>
  <c r="AU2467" i="15"/>
  <c r="AR2467" i="15"/>
  <c r="AQ2467" i="15"/>
  <c r="AO2467" i="15"/>
  <c r="AL2467" i="15"/>
  <c r="AK2467" i="15"/>
  <c r="AJ2467" i="15"/>
  <c r="AI2467" i="15"/>
  <c r="AG2467" i="15"/>
  <c r="AA2467" i="15"/>
  <c r="AV2467" i="15" s="1"/>
  <c r="Z2467" i="15"/>
  <c r="Y2467" i="15"/>
  <c r="L2467" i="35" s="1"/>
  <c r="X2467" i="15"/>
  <c r="BC2466" i="15"/>
  <c r="AX2466" i="15"/>
  <c r="AW2466" i="15"/>
  <c r="AU2466" i="15"/>
  <c r="AR2466" i="15"/>
  <c r="AQ2466" i="15"/>
  <c r="AO2466" i="15"/>
  <c r="AN2466" i="15" s="1"/>
  <c r="AL2466" i="15"/>
  <c r="AK2466" i="15"/>
  <c r="AJ2466" i="15"/>
  <c r="AI2466" i="15"/>
  <c r="AG2466" i="15"/>
  <c r="AA2466" i="15"/>
  <c r="AV2466" i="15" s="1"/>
  <c r="Z2466" i="15"/>
  <c r="Y2466" i="15"/>
  <c r="X2466" i="15"/>
  <c r="BC2465" i="15"/>
  <c r="AX2465" i="15"/>
  <c r="AW2465" i="15"/>
  <c r="AU2465" i="15"/>
  <c r="AR2465" i="15"/>
  <c r="AQ2465" i="15"/>
  <c r="AO2465" i="15"/>
  <c r="AL2465" i="15"/>
  <c r="AK2465" i="15"/>
  <c r="AJ2465" i="15"/>
  <c r="AI2465" i="15"/>
  <c r="AG2465" i="15"/>
  <c r="AA2465" i="15"/>
  <c r="AV2465" i="15" s="1"/>
  <c r="Z2465" i="15"/>
  <c r="Y2465" i="15"/>
  <c r="L2465" i="35" s="1"/>
  <c r="X2465" i="15"/>
  <c r="BC2464" i="15"/>
  <c r="AX2464" i="15"/>
  <c r="AW2464" i="15"/>
  <c r="AU2464" i="15"/>
  <c r="AR2464" i="15"/>
  <c r="AQ2464" i="15"/>
  <c r="AO2464" i="15"/>
  <c r="AN2464" i="15" s="1"/>
  <c r="AL2464" i="15"/>
  <c r="AK2464" i="15"/>
  <c r="AJ2464" i="15"/>
  <c r="AI2464" i="15"/>
  <c r="AG2464" i="15"/>
  <c r="AA2464" i="15"/>
  <c r="AV2464" i="15" s="1"/>
  <c r="Z2464" i="15"/>
  <c r="Y2464" i="15"/>
  <c r="L2464" i="35" s="1"/>
  <c r="X2464" i="15"/>
  <c r="BC2463" i="15"/>
  <c r="AX2463" i="15"/>
  <c r="AW2463" i="15"/>
  <c r="AU2463" i="15"/>
  <c r="AR2463" i="15"/>
  <c r="AQ2463" i="15"/>
  <c r="AO2463" i="15"/>
  <c r="AL2463" i="15"/>
  <c r="AK2463" i="15"/>
  <c r="AJ2463" i="15"/>
  <c r="AI2463" i="15"/>
  <c r="AG2463" i="15"/>
  <c r="AA2463" i="15"/>
  <c r="AV2463" i="15" s="1"/>
  <c r="Z2463" i="15"/>
  <c r="Y2463" i="15"/>
  <c r="L2463" i="35" s="1"/>
  <c r="X2463" i="15"/>
  <c r="BC2462" i="15"/>
  <c r="AX2462" i="15"/>
  <c r="AW2462" i="15"/>
  <c r="AU2462" i="15"/>
  <c r="AR2462" i="15"/>
  <c r="AQ2462" i="15"/>
  <c r="AO2462" i="15"/>
  <c r="AL2462" i="15"/>
  <c r="AK2462" i="15"/>
  <c r="AJ2462" i="15"/>
  <c r="AI2462" i="15"/>
  <c r="AG2462" i="15"/>
  <c r="AA2462" i="15"/>
  <c r="AV2462" i="15" s="1"/>
  <c r="Z2462" i="15"/>
  <c r="Y2462" i="15"/>
  <c r="L2462" i="35" s="1"/>
  <c r="X2462" i="15"/>
  <c r="U2462" i="15"/>
  <c r="BC2461" i="15"/>
  <c r="AX2461" i="15"/>
  <c r="AW2461" i="15"/>
  <c r="AU2461" i="15"/>
  <c r="AR2461" i="15"/>
  <c r="AQ2461" i="15"/>
  <c r="AO2461" i="15"/>
  <c r="AL2461" i="15"/>
  <c r="AK2461" i="15"/>
  <c r="AJ2461" i="15"/>
  <c r="AI2461" i="15"/>
  <c r="AG2461" i="15"/>
  <c r="AA2461" i="15"/>
  <c r="AV2461" i="15" s="1"/>
  <c r="Z2461" i="15"/>
  <c r="M2461" i="35" s="1"/>
  <c r="Y2461" i="15"/>
  <c r="X2461" i="15"/>
  <c r="BC2460" i="15"/>
  <c r="AX2460" i="15"/>
  <c r="AW2460" i="15"/>
  <c r="AU2460" i="15"/>
  <c r="AR2460" i="15"/>
  <c r="AQ2460" i="15"/>
  <c r="AO2460" i="15"/>
  <c r="AL2460" i="15"/>
  <c r="AK2460" i="15"/>
  <c r="AJ2460" i="15"/>
  <c r="AI2460" i="15"/>
  <c r="AG2460" i="15"/>
  <c r="AA2460" i="15"/>
  <c r="AV2460" i="15" s="1"/>
  <c r="Z2460" i="15"/>
  <c r="M2460" i="35" s="1"/>
  <c r="Y2460" i="15"/>
  <c r="X2460" i="15"/>
  <c r="BC2459" i="15"/>
  <c r="AX2459" i="15"/>
  <c r="AW2459" i="15"/>
  <c r="AU2459" i="15"/>
  <c r="AR2459" i="15"/>
  <c r="AQ2459" i="15"/>
  <c r="AO2459" i="15"/>
  <c r="AN2459" i="15" s="1"/>
  <c r="AL2459" i="15"/>
  <c r="AK2459" i="15"/>
  <c r="AJ2459" i="15"/>
  <c r="AI2459" i="15"/>
  <c r="AG2459" i="15"/>
  <c r="AA2459" i="15"/>
  <c r="AV2459" i="15" s="1"/>
  <c r="Z2459" i="15"/>
  <c r="M2459" i="35" s="1"/>
  <c r="Y2459" i="15"/>
  <c r="X2459" i="15"/>
  <c r="BC2458" i="15"/>
  <c r="AX2458" i="15"/>
  <c r="AW2458" i="15"/>
  <c r="AU2458" i="15"/>
  <c r="AR2458" i="15"/>
  <c r="AQ2458" i="15"/>
  <c r="AO2458" i="15"/>
  <c r="AL2458" i="15"/>
  <c r="AK2458" i="15"/>
  <c r="AJ2458" i="15"/>
  <c r="AI2458" i="15"/>
  <c r="AG2458" i="15"/>
  <c r="AA2458" i="15"/>
  <c r="AV2458" i="15" s="1"/>
  <c r="Z2458" i="15"/>
  <c r="M2458" i="35" s="1"/>
  <c r="Y2458" i="15"/>
  <c r="X2458" i="15"/>
  <c r="BC2457" i="15"/>
  <c r="AX2457" i="15"/>
  <c r="AW2457" i="15"/>
  <c r="AU2457" i="15"/>
  <c r="AR2457" i="15"/>
  <c r="AQ2457" i="15"/>
  <c r="AO2457" i="15"/>
  <c r="AN2457" i="15" s="1"/>
  <c r="AL2457" i="15"/>
  <c r="AK2457" i="15"/>
  <c r="AJ2457" i="15"/>
  <c r="AI2457" i="15"/>
  <c r="AG2457" i="15"/>
  <c r="AA2457" i="15"/>
  <c r="AV2457" i="15" s="1"/>
  <c r="Z2457" i="15"/>
  <c r="M2457" i="35" s="1"/>
  <c r="Y2457" i="15"/>
  <c r="X2457" i="15"/>
  <c r="BC2456" i="15"/>
  <c r="AX2456" i="15"/>
  <c r="AW2456" i="15"/>
  <c r="AU2456" i="15"/>
  <c r="AR2456" i="15"/>
  <c r="AQ2456" i="15"/>
  <c r="AO2456" i="15"/>
  <c r="AL2456" i="15"/>
  <c r="AK2456" i="15"/>
  <c r="AJ2456" i="15"/>
  <c r="AI2456" i="15"/>
  <c r="AG2456" i="15"/>
  <c r="AA2456" i="15"/>
  <c r="AV2456" i="15" s="1"/>
  <c r="Z2456" i="15"/>
  <c r="M2456" i="35" s="1"/>
  <c r="Y2456" i="15"/>
  <c r="X2456" i="15"/>
  <c r="BC2455" i="15"/>
  <c r="AX2455" i="15"/>
  <c r="AW2455" i="15"/>
  <c r="AU2455" i="15"/>
  <c r="AR2455" i="15"/>
  <c r="AQ2455" i="15"/>
  <c r="AO2455" i="15"/>
  <c r="AN2455" i="15" s="1"/>
  <c r="AL2455" i="15"/>
  <c r="AK2455" i="15"/>
  <c r="AJ2455" i="15"/>
  <c r="AI2455" i="15"/>
  <c r="AG2455" i="15"/>
  <c r="AA2455" i="15"/>
  <c r="AV2455" i="15" s="1"/>
  <c r="Z2455" i="15"/>
  <c r="M2455" i="35" s="1"/>
  <c r="Y2455" i="15"/>
  <c r="X2455" i="15"/>
  <c r="U2455" i="15"/>
  <c r="BC2454" i="15"/>
  <c r="AX2454" i="15"/>
  <c r="AW2454" i="15"/>
  <c r="AU2454" i="15"/>
  <c r="AR2454" i="15"/>
  <c r="AQ2454" i="15"/>
  <c r="AO2454" i="15"/>
  <c r="AN2454" i="15" s="1"/>
  <c r="AL2454" i="15"/>
  <c r="AK2454" i="15"/>
  <c r="AJ2454" i="15"/>
  <c r="AI2454" i="15"/>
  <c r="AG2454" i="15"/>
  <c r="AA2454" i="15"/>
  <c r="AV2454" i="15" s="1"/>
  <c r="Z2454" i="15"/>
  <c r="Y2454" i="15"/>
  <c r="X2454" i="15"/>
  <c r="K2454" i="35" s="1"/>
  <c r="BC2453" i="15"/>
  <c r="AX2453" i="15"/>
  <c r="AW2453" i="15"/>
  <c r="AU2453" i="15"/>
  <c r="AR2453" i="15"/>
  <c r="AQ2453" i="15"/>
  <c r="AO2453" i="15"/>
  <c r="AL2453" i="15"/>
  <c r="AK2453" i="15"/>
  <c r="AJ2453" i="15"/>
  <c r="AI2453" i="15"/>
  <c r="AG2453" i="15"/>
  <c r="AA2453" i="15"/>
  <c r="AV2453" i="15" s="1"/>
  <c r="Z2453" i="15"/>
  <c r="Y2453" i="15"/>
  <c r="X2453" i="15"/>
  <c r="BC2452" i="15"/>
  <c r="AX2452" i="15"/>
  <c r="AW2452" i="15"/>
  <c r="AU2452" i="15"/>
  <c r="AR2452" i="15"/>
  <c r="AQ2452" i="15"/>
  <c r="AO2452" i="15"/>
  <c r="AN2452" i="15" s="1"/>
  <c r="AL2452" i="15"/>
  <c r="AK2452" i="15"/>
  <c r="AJ2452" i="15"/>
  <c r="AI2452" i="15"/>
  <c r="AG2452" i="15"/>
  <c r="AA2452" i="15"/>
  <c r="AV2452" i="15" s="1"/>
  <c r="Z2452" i="15"/>
  <c r="Y2452" i="15"/>
  <c r="X2452" i="15"/>
  <c r="K2452" i="35" s="1"/>
  <c r="BC2451" i="15"/>
  <c r="AX2451" i="15"/>
  <c r="AW2451" i="15"/>
  <c r="AU2451" i="15"/>
  <c r="AR2451" i="15"/>
  <c r="AQ2451" i="15"/>
  <c r="AO2451" i="15"/>
  <c r="AN2451" i="15" s="1"/>
  <c r="AL2451" i="15"/>
  <c r="AK2451" i="15"/>
  <c r="AJ2451" i="15"/>
  <c r="AI2451" i="15"/>
  <c r="AG2451" i="15"/>
  <c r="AA2451" i="15"/>
  <c r="AV2451" i="15" s="1"/>
  <c r="Z2451" i="15"/>
  <c r="Y2451" i="15"/>
  <c r="X2451" i="15"/>
  <c r="K2451" i="35" s="1"/>
  <c r="BC2450" i="15"/>
  <c r="AX2450" i="15"/>
  <c r="AW2450" i="15"/>
  <c r="AU2450" i="15"/>
  <c r="AR2450" i="15"/>
  <c r="AQ2450" i="15"/>
  <c r="AO2450" i="15"/>
  <c r="AL2450" i="15"/>
  <c r="AK2450" i="15"/>
  <c r="AJ2450" i="15"/>
  <c r="AI2450" i="15"/>
  <c r="AG2450" i="15"/>
  <c r="AA2450" i="15"/>
  <c r="AV2450" i="15" s="1"/>
  <c r="Z2450" i="15"/>
  <c r="Y2450" i="15"/>
  <c r="X2450" i="15"/>
  <c r="K2450" i="35" s="1"/>
  <c r="BC2449" i="15"/>
  <c r="AX2449" i="15"/>
  <c r="AW2449" i="15"/>
  <c r="AU2449" i="15"/>
  <c r="AR2449" i="15"/>
  <c r="AQ2449" i="15"/>
  <c r="AO2449" i="15"/>
  <c r="AN2449" i="15" s="1"/>
  <c r="AL2449" i="15"/>
  <c r="AK2449" i="15"/>
  <c r="AJ2449" i="15"/>
  <c r="AI2449" i="15"/>
  <c r="AG2449" i="15"/>
  <c r="AA2449" i="15"/>
  <c r="AV2449" i="15" s="1"/>
  <c r="Z2449" i="15"/>
  <c r="Y2449" i="15"/>
  <c r="X2449" i="15"/>
  <c r="K2449" i="35" s="1"/>
  <c r="BC2448" i="15"/>
  <c r="AX2448" i="15"/>
  <c r="AW2448" i="15"/>
  <c r="AU2448" i="15"/>
  <c r="AR2448" i="15"/>
  <c r="AQ2448" i="15"/>
  <c r="AO2448" i="15"/>
  <c r="AL2448" i="15"/>
  <c r="AK2448" i="15"/>
  <c r="AJ2448" i="15"/>
  <c r="AI2448" i="15"/>
  <c r="AG2448" i="15"/>
  <c r="AA2448" i="15"/>
  <c r="AV2448" i="15" s="1"/>
  <c r="Z2448" i="15"/>
  <c r="Y2448" i="15"/>
  <c r="X2448" i="15"/>
  <c r="K2448" i="35" s="1"/>
  <c r="U2448" i="15"/>
  <c r="BC2447" i="15"/>
  <c r="AX2447" i="15"/>
  <c r="AW2447" i="15"/>
  <c r="AU2447" i="15"/>
  <c r="AR2447" i="15"/>
  <c r="AQ2447" i="15"/>
  <c r="AO2447" i="15"/>
  <c r="AL2447" i="15"/>
  <c r="AK2447" i="15"/>
  <c r="AJ2447" i="15"/>
  <c r="AI2447" i="15"/>
  <c r="AG2447" i="15"/>
  <c r="AA2447" i="15"/>
  <c r="AV2447" i="15" s="1"/>
  <c r="Z2447" i="15"/>
  <c r="Y2447" i="15"/>
  <c r="L2447" i="35" s="1"/>
  <c r="X2447" i="15"/>
  <c r="BC2446" i="15"/>
  <c r="AX2446" i="15"/>
  <c r="AW2446" i="15"/>
  <c r="AU2446" i="15"/>
  <c r="AR2446" i="15"/>
  <c r="AQ2446" i="15"/>
  <c r="AO2446" i="15"/>
  <c r="AL2446" i="15"/>
  <c r="AK2446" i="15"/>
  <c r="AJ2446" i="15"/>
  <c r="AI2446" i="15"/>
  <c r="AG2446" i="15"/>
  <c r="AA2446" i="15"/>
  <c r="AV2446" i="15" s="1"/>
  <c r="Z2446" i="15"/>
  <c r="Y2446" i="15"/>
  <c r="L2446" i="35" s="1"/>
  <c r="X2446" i="15"/>
  <c r="BC2445" i="15"/>
  <c r="AX2445" i="15"/>
  <c r="AW2445" i="15"/>
  <c r="AU2445" i="15"/>
  <c r="AR2445" i="15"/>
  <c r="AQ2445" i="15"/>
  <c r="AO2445" i="15"/>
  <c r="AL2445" i="15"/>
  <c r="AK2445" i="15"/>
  <c r="AJ2445" i="15"/>
  <c r="AI2445" i="15"/>
  <c r="AG2445" i="15"/>
  <c r="AA2445" i="15"/>
  <c r="AV2445" i="15" s="1"/>
  <c r="Z2445" i="15"/>
  <c r="Y2445" i="15"/>
  <c r="L2445" i="35" s="1"/>
  <c r="X2445" i="15"/>
  <c r="BC2444" i="15"/>
  <c r="AX2444" i="15"/>
  <c r="AW2444" i="15"/>
  <c r="AU2444" i="15"/>
  <c r="AR2444" i="15"/>
  <c r="AQ2444" i="15"/>
  <c r="AO2444" i="15"/>
  <c r="AN2444" i="15" s="1"/>
  <c r="AL2444" i="15"/>
  <c r="AK2444" i="15"/>
  <c r="AJ2444" i="15"/>
  <c r="AI2444" i="15"/>
  <c r="AG2444" i="15"/>
  <c r="AA2444" i="15"/>
  <c r="AV2444" i="15" s="1"/>
  <c r="Z2444" i="15"/>
  <c r="Y2444" i="15"/>
  <c r="L2444" i="35" s="1"/>
  <c r="X2444" i="15"/>
  <c r="BC2443" i="15"/>
  <c r="AX2443" i="15"/>
  <c r="AW2443" i="15"/>
  <c r="AU2443" i="15"/>
  <c r="AR2443" i="15"/>
  <c r="AQ2443" i="15"/>
  <c r="AO2443" i="15"/>
  <c r="AN2443" i="15" s="1"/>
  <c r="AL2443" i="15"/>
  <c r="AK2443" i="15"/>
  <c r="AJ2443" i="15"/>
  <c r="AI2443" i="15"/>
  <c r="AG2443" i="15"/>
  <c r="AA2443" i="15"/>
  <c r="AV2443" i="15" s="1"/>
  <c r="Z2443" i="15"/>
  <c r="Y2443" i="15"/>
  <c r="L2443" i="35" s="1"/>
  <c r="X2443" i="15"/>
  <c r="BC2442" i="15"/>
  <c r="AX2442" i="15"/>
  <c r="AW2442" i="15"/>
  <c r="AU2442" i="15"/>
  <c r="AR2442" i="15"/>
  <c r="AQ2442" i="15"/>
  <c r="AO2442" i="15"/>
  <c r="AL2442" i="15"/>
  <c r="AK2442" i="15"/>
  <c r="AJ2442" i="15"/>
  <c r="AI2442" i="15"/>
  <c r="AG2442" i="15"/>
  <c r="AA2442" i="15"/>
  <c r="AV2442" i="15" s="1"/>
  <c r="Z2442" i="15"/>
  <c r="Y2442" i="15"/>
  <c r="L2442" i="35" s="1"/>
  <c r="X2442" i="15"/>
  <c r="BC2441" i="15"/>
  <c r="AX2441" i="15"/>
  <c r="AW2441" i="15"/>
  <c r="AU2441" i="15"/>
  <c r="AR2441" i="15"/>
  <c r="AQ2441" i="15"/>
  <c r="AO2441" i="15"/>
  <c r="AL2441" i="15"/>
  <c r="AK2441" i="15"/>
  <c r="AJ2441" i="15"/>
  <c r="AI2441" i="15"/>
  <c r="AG2441" i="15"/>
  <c r="AE2441" i="15"/>
  <c r="AE2453" i="15" s="1"/>
  <c r="BG2453" i="15" s="1"/>
  <c r="AD2441" i="15"/>
  <c r="AD2451" i="15" s="1"/>
  <c r="AC2441" i="15"/>
  <c r="AA2441" i="15"/>
  <c r="AV2441" i="15" s="1"/>
  <c r="Z2441" i="15"/>
  <c r="M2441" i="35" s="1"/>
  <c r="Y2441" i="15"/>
  <c r="X2441" i="15"/>
  <c r="U2441" i="15"/>
  <c r="AX2440" i="15"/>
  <c r="AW2440" i="15"/>
  <c r="AO2440" i="15"/>
  <c r="AL2440" i="15"/>
  <c r="AK2440" i="15"/>
  <c r="AJ2440" i="15"/>
  <c r="BF2440" i="15" s="1"/>
  <c r="AI2440" i="15"/>
  <c r="AA2440" i="15"/>
  <c r="AV2440" i="15" s="1"/>
  <c r="AX2439" i="15"/>
  <c r="AW2439" i="15"/>
  <c r="AO2439" i="15"/>
  <c r="AL2439" i="15"/>
  <c r="AK2439" i="15"/>
  <c r="AJ2439" i="15"/>
  <c r="BF2439" i="15" s="1"/>
  <c r="AI2439" i="15"/>
  <c r="AA2439" i="15"/>
  <c r="AV2439" i="15" s="1"/>
  <c r="AX2438" i="15"/>
  <c r="AW2438" i="15"/>
  <c r="AO2438" i="15"/>
  <c r="AL2438" i="15"/>
  <c r="AK2438" i="15"/>
  <c r="AJ2438" i="15"/>
  <c r="BF2438" i="15" s="1"/>
  <c r="AI2438" i="15"/>
  <c r="AA2438" i="15"/>
  <c r="AV2438" i="15" s="1"/>
  <c r="BF2437" i="15"/>
  <c r="AX2437" i="15"/>
  <c r="AW2437" i="15"/>
  <c r="AO2437" i="15"/>
  <c r="AN2437" i="15" s="1"/>
  <c r="AL2437" i="15"/>
  <c r="AK2437" i="15"/>
  <c r="AJ2437" i="15"/>
  <c r="AI2437" i="15"/>
  <c r="AA2437" i="15"/>
  <c r="AV2437" i="15" s="1"/>
  <c r="AX2436" i="15"/>
  <c r="AW2436" i="15"/>
  <c r="AO2436" i="15"/>
  <c r="AL2436" i="15"/>
  <c r="AK2436" i="15"/>
  <c r="AJ2436" i="15"/>
  <c r="BF2436" i="15" s="1"/>
  <c r="AI2436" i="15"/>
  <c r="AA2436" i="15"/>
  <c r="AV2436" i="15" s="1"/>
  <c r="AX2435" i="15"/>
  <c r="AW2435" i="15"/>
  <c r="AO2435" i="15"/>
  <c r="AL2435" i="15"/>
  <c r="AK2435" i="15"/>
  <c r="AJ2435" i="15"/>
  <c r="BF2435" i="15" s="1"/>
  <c r="AI2435" i="15"/>
  <c r="AA2435" i="15"/>
  <c r="AV2435" i="15" s="1"/>
  <c r="AX2434" i="15"/>
  <c r="AW2434" i="15"/>
  <c r="AO2434" i="15"/>
  <c r="AL2434" i="15"/>
  <c r="AK2434" i="15"/>
  <c r="AY2434" i="15" s="1"/>
  <c r="AJ2434" i="15"/>
  <c r="BF2434" i="15" s="1"/>
  <c r="AI2434" i="15"/>
  <c r="AA2434" i="15"/>
  <c r="AV2434" i="15" s="1"/>
  <c r="AX2433" i="15"/>
  <c r="AW2433" i="15"/>
  <c r="AO2433" i="15"/>
  <c r="AN2433" i="15" s="1"/>
  <c r="AL2433" i="15"/>
  <c r="AK2433" i="15"/>
  <c r="AJ2433" i="15"/>
  <c r="BF2433" i="15" s="1"/>
  <c r="AI2433" i="15"/>
  <c r="AA2433" i="15"/>
  <c r="AV2433" i="15" s="1"/>
  <c r="AX2432" i="15"/>
  <c r="AW2432" i="15"/>
  <c r="AO2432" i="15"/>
  <c r="AL2432" i="15"/>
  <c r="AK2432" i="15"/>
  <c r="AJ2432" i="15"/>
  <c r="BF2432" i="15" s="1"/>
  <c r="AI2432" i="15"/>
  <c r="AA2432" i="15"/>
  <c r="AV2432" i="15" s="1"/>
  <c r="AX2431" i="15"/>
  <c r="AW2431" i="15"/>
  <c r="AO2431" i="15"/>
  <c r="AL2431" i="15"/>
  <c r="AK2431" i="15"/>
  <c r="AJ2431" i="15"/>
  <c r="BF2431" i="15" s="1"/>
  <c r="AI2431" i="15"/>
  <c r="AA2431" i="15"/>
  <c r="AV2431" i="15" s="1"/>
  <c r="BC2430" i="15"/>
  <c r="AX2430" i="15"/>
  <c r="AW2430" i="15"/>
  <c r="AU2430" i="15"/>
  <c r="AR2430" i="15"/>
  <c r="AQ2430" i="15"/>
  <c r="AO2430" i="15"/>
  <c r="AL2430" i="15"/>
  <c r="AK2430" i="15"/>
  <c r="AJ2430" i="15"/>
  <c r="AI2430" i="15"/>
  <c r="AG2430" i="15"/>
  <c r="AA2430" i="15"/>
  <c r="AV2430" i="15" s="1"/>
  <c r="Z2430" i="15"/>
  <c r="Y2430" i="15"/>
  <c r="L2430" i="35" s="1"/>
  <c r="X2430" i="15"/>
  <c r="BC2429" i="15"/>
  <c r="AX2429" i="15"/>
  <c r="AW2429" i="15"/>
  <c r="AU2429" i="15"/>
  <c r="AR2429" i="15"/>
  <c r="AQ2429" i="15"/>
  <c r="AO2429" i="15"/>
  <c r="AN2429" i="15" s="1"/>
  <c r="AL2429" i="15"/>
  <c r="AK2429" i="15"/>
  <c r="AJ2429" i="15"/>
  <c r="AI2429" i="15"/>
  <c r="AG2429" i="15"/>
  <c r="AA2429" i="15"/>
  <c r="AV2429" i="15" s="1"/>
  <c r="Z2429" i="15"/>
  <c r="Y2429" i="15"/>
  <c r="L2429" i="35" s="1"/>
  <c r="X2429" i="15"/>
  <c r="BC2428" i="15"/>
  <c r="AX2428" i="15"/>
  <c r="AW2428" i="15"/>
  <c r="AU2428" i="15"/>
  <c r="AR2428" i="15"/>
  <c r="AQ2428" i="15"/>
  <c r="AO2428" i="15"/>
  <c r="AN2428" i="15" s="1"/>
  <c r="AL2428" i="15"/>
  <c r="AK2428" i="15"/>
  <c r="AJ2428" i="15"/>
  <c r="AI2428" i="15"/>
  <c r="AG2428" i="15"/>
  <c r="AA2428" i="15"/>
  <c r="AV2428" i="15" s="1"/>
  <c r="Z2428" i="15"/>
  <c r="Y2428" i="15"/>
  <c r="L2428" i="35" s="1"/>
  <c r="X2428" i="15"/>
  <c r="BC2427" i="15"/>
  <c r="AX2427" i="15"/>
  <c r="AW2427" i="15"/>
  <c r="AU2427" i="15"/>
  <c r="AR2427" i="15"/>
  <c r="AQ2427" i="15"/>
  <c r="AO2427" i="15"/>
  <c r="AL2427" i="15"/>
  <c r="AK2427" i="15"/>
  <c r="AJ2427" i="15"/>
  <c r="AI2427" i="15"/>
  <c r="AG2427" i="15"/>
  <c r="AA2427" i="15"/>
  <c r="AV2427" i="15" s="1"/>
  <c r="Z2427" i="15"/>
  <c r="Y2427" i="15"/>
  <c r="L2427" i="35" s="1"/>
  <c r="X2427" i="15"/>
  <c r="BC2426" i="15"/>
  <c r="AX2426" i="15"/>
  <c r="AW2426" i="15"/>
  <c r="AU2426" i="15"/>
  <c r="AR2426" i="15"/>
  <c r="AQ2426" i="15"/>
  <c r="AO2426" i="15"/>
  <c r="AL2426" i="15"/>
  <c r="AK2426" i="15"/>
  <c r="AJ2426" i="15"/>
  <c r="AI2426" i="15"/>
  <c r="AG2426" i="15"/>
  <c r="AA2426" i="15"/>
  <c r="AV2426" i="15" s="1"/>
  <c r="Z2426" i="15"/>
  <c r="Y2426" i="15"/>
  <c r="L2426" i="35" s="1"/>
  <c r="X2426" i="15"/>
  <c r="BC2425" i="15"/>
  <c r="AX2425" i="15"/>
  <c r="AW2425" i="15"/>
  <c r="AU2425" i="15"/>
  <c r="AR2425" i="15"/>
  <c r="AQ2425" i="15"/>
  <c r="AO2425" i="15"/>
  <c r="AN2425" i="15" s="1"/>
  <c r="AL2425" i="15"/>
  <c r="AK2425" i="15"/>
  <c r="AJ2425" i="15"/>
  <c r="AI2425" i="15"/>
  <c r="AG2425" i="15"/>
  <c r="AA2425" i="15"/>
  <c r="AV2425" i="15" s="1"/>
  <c r="Z2425" i="15"/>
  <c r="Y2425" i="15"/>
  <c r="X2425" i="15"/>
  <c r="BC2424" i="15"/>
  <c r="AX2424" i="15"/>
  <c r="AW2424" i="15"/>
  <c r="AU2424" i="15"/>
  <c r="AR2424" i="15"/>
  <c r="AQ2424" i="15"/>
  <c r="AO2424" i="15"/>
  <c r="AL2424" i="15"/>
  <c r="AK2424" i="15"/>
  <c r="AJ2424" i="15"/>
  <c r="AI2424" i="15"/>
  <c r="AG2424" i="15"/>
  <c r="AA2424" i="15"/>
  <c r="AV2424" i="15" s="1"/>
  <c r="Z2424" i="15"/>
  <c r="Y2424" i="15"/>
  <c r="L2424" i="35" s="1"/>
  <c r="X2424" i="15"/>
  <c r="U2424" i="15"/>
  <c r="BC2423" i="15"/>
  <c r="AX2423" i="15"/>
  <c r="AW2423" i="15"/>
  <c r="AU2423" i="15"/>
  <c r="AR2423" i="15"/>
  <c r="AQ2423" i="15"/>
  <c r="AO2423" i="15"/>
  <c r="AL2423" i="15"/>
  <c r="AK2423" i="15"/>
  <c r="AJ2423" i="15"/>
  <c r="AI2423" i="15"/>
  <c r="AG2423" i="15"/>
  <c r="AA2423" i="15"/>
  <c r="AV2423" i="15" s="1"/>
  <c r="Z2423" i="15"/>
  <c r="M2423" i="35" s="1"/>
  <c r="Y2423" i="15"/>
  <c r="X2423" i="15"/>
  <c r="K2423" i="35" s="1"/>
  <c r="BC2422" i="15"/>
  <c r="AX2422" i="15"/>
  <c r="AW2422" i="15"/>
  <c r="AU2422" i="15"/>
  <c r="AR2422" i="15"/>
  <c r="AQ2422" i="15"/>
  <c r="AO2422" i="15"/>
  <c r="AL2422" i="15"/>
  <c r="AK2422" i="15"/>
  <c r="AJ2422" i="15"/>
  <c r="AI2422" i="15"/>
  <c r="AG2422" i="15"/>
  <c r="AA2422" i="15"/>
  <c r="AV2422" i="15" s="1"/>
  <c r="Z2422" i="15"/>
  <c r="M2422" i="35" s="1"/>
  <c r="Y2422" i="15"/>
  <c r="X2422" i="15"/>
  <c r="K2422" i="35" s="1"/>
  <c r="BC2421" i="15"/>
  <c r="AX2421" i="15"/>
  <c r="AW2421" i="15"/>
  <c r="AU2421" i="15"/>
  <c r="AR2421" i="15"/>
  <c r="AQ2421" i="15"/>
  <c r="AO2421" i="15"/>
  <c r="AL2421" i="15"/>
  <c r="AK2421" i="15"/>
  <c r="AJ2421" i="15"/>
  <c r="AI2421" i="15"/>
  <c r="AG2421" i="15"/>
  <c r="AA2421" i="15"/>
  <c r="AV2421" i="15" s="1"/>
  <c r="Z2421" i="15"/>
  <c r="M2421" i="35" s="1"/>
  <c r="Y2421" i="15"/>
  <c r="X2421" i="15"/>
  <c r="K2421" i="35" s="1"/>
  <c r="BC2420" i="15"/>
  <c r="AX2420" i="15"/>
  <c r="AW2420" i="15"/>
  <c r="AU2420" i="15"/>
  <c r="AR2420" i="15"/>
  <c r="AQ2420" i="15"/>
  <c r="AO2420" i="15"/>
  <c r="AN2420" i="15" s="1"/>
  <c r="AL2420" i="15"/>
  <c r="AK2420" i="15"/>
  <c r="AJ2420" i="15"/>
  <c r="AI2420" i="15"/>
  <c r="AG2420" i="15"/>
  <c r="AA2420" i="15"/>
  <c r="AV2420" i="15" s="1"/>
  <c r="Z2420" i="15"/>
  <c r="M2420" i="35" s="1"/>
  <c r="Y2420" i="15"/>
  <c r="X2420" i="15"/>
  <c r="BC2419" i="15"/>
  <c r="AX2419" i="15"/>
  <c r="AW2419" i="15"/>
  <c r="AU2419" i="15"/>
  <c r="AR2419" i="15"/>
  <c r="AQ2419" i="15"/>
  <c r="AO2419" i="15"/>
  <c r="AN2419" i="15" s="1"/>
  <c r="AL2419" i="15"/>
  <c r="AK2419" i="15"/>
  <c r="AJ2419" i="15"/>
  <c r="AI2419" i="15"/>
  <c r="AG2419" i="15"/>
  <c r="AA2419" i="15"/>
  <c r="AV2419" i="15" s="1"/>
  <c r="Z2419" i="15"/>
  <c r="M2419" i="35" s="1"/>
  <c r="Y2419" i="15"/>
  <c r="L2419" i="35" s="1"/>
  <c r="X2419" i="15"/>
  <c r="K2419" i="35" s="1"/>
  <c r="BC2418" i="15"/>
  <c r="AX2418" i="15"/>
  <c r="AW2418" i="15"/>
  <c r="AU2418" i="15"/>
  <c r="AR2418" i="15"/>
  <c r="AQ2418" i="15"/>
  <c r="AO2418" i="15"/>
  <c r="AN2418" i="15" s="1"/>
  <c r="AL2418" i="15"/>
  <c r="AK2418" i="15"/>
  <c r="AJ2418" i="15"/>
  <c r="AI2418" i="15"/>
  <c r="AG2418" i="15"/>
  <c r="AA2418" i="15"/>
  <c r="AV2418" i="15" s="1"/>
  <c r="Z2418" i="15"/>
  <c r="M2418" i="35" s="1"/>
  <c r="Y2418" i="15"/>
  <c r="L2418" i="35" s="1"/>
  <c r="X2418" i="15"/>
  <c r="BC2417" i="15"/>
  <c r="AX2417" i="15"/>
  <c r="AW2417" i="15"/>
  <c r="AU2417" i="15"/>
  <c r="AR2417" i="15"/>
  <c r="AQ2417" i="15"/>
  <c r="AO2417" i="15"/>
  <c r="AL2417" i="15"/>
  <c r="AK2417" i="15"/>
  <c r="AJ2417" i="15"/>
  <c r="AI2417" i="15"/>
  <c r="AG2417" i="15"/>
  <c r="AA2417" i="15"/>
  <c r="AV2417" i="15" s="1"/>
  <c r="Z2417" i="15"/>
  <c r="M2417" i="35" s="1"/>
  <c r="Y2417" i="15"/>
  <c r="L2417" i="35" s="1"/>
  <c r="X2417" i="15"/>
  <c r="K2417" i="35" s="1"/>
  <c r="U2417" i="15"/>
  <c r="BC2416" i="15"/>
  <c r="AX2416" i="15"/>
  <c r="AW2416" i="15"/>
  <c r="AU2416" i="15"/>
  <c r="AR2416" i="15"/>
  <c r="AQ2416" i="15"/>
  <c r="AO2416" i="15"/>
  <c r="AL2416" i="15"/>
  <c r="AK2416" i="15"/>
  <c r="AJ2416" i="15"/>
  <c r="AI2416" i="15"/>
  <c r="AG2416" i="15"/>
  <c r="AA2416" i="15"/>
  <c r="AV2416" i="15" s="1"/>
  <c r="Z2416" i="15"/>
  <c r="M2416" i="35" s="1"/>
  <c r="Y2416" i="15"/>
  <c r="X2416" i="15"/>
  <c r="BC2415" i="15"/>
  <c r="AX2415" i="15"/>
  <c r="AW2415" i="15"/>
  <c r="AU2415" i="15"/>
  <c r="AR2415" i="15"/>
  <c r="AQ2415" i="15"/>
  <c r="AO2415" i="15"/>
  <c r="AN2415" i="15" s="1"/>
  <c r="AL2415" i="15"/>
  <c r="AK2415" i="15"/>
  <c r="AJ2415" i="15"/>
  <c r="AI2415" i="15"/>
  <c r="AG2415" i="15"/>
  <c r="AA2415" i="15"/>
  <c r="AV2415" i="15" s="1"/>
  <c r="Z2415" i="15"/>
  <c r="Y2415" i="15"/>
  <c r="L2415" i="35" s="1"/>
  <c r="X2415" i="15"/>
  <c r="BC2414" i="15"/>
  <c r="AX2414" i="15"/>
  <c r="AW2414" i="15"/>
  <c r="AU2414" i="15"/>
  <c r="AR2414" i="15"/>
  <c r="AQ2414" i="15"/>
  <c r="AO2414" i="15"/>
  <c r="AL2414" i="15"/>
  <c r="AK2414" i="15"/>
  <c r="AJ2414" i="15"/>
  <c r="AI2414" i="15"/>
  <c r="AG2414" i="15"/>
  <c r="AA2414" i="15"/>
  <c r="AV2414" i="15" s="1"/>
  <c r="Z2414" i="15"/>
  <c r="Y2414" i="15"/>
  <c r="L2414" i="35" s="1"/>
  <c r="X2414" i="15"/>
  <c r="BC2413" i="15"/>
  <c r="AX2413" i="15"/>
  <c r="AW2413" i="15"/>
  <c r="AU2413" i="15"/>
  <c r="AR2413" i="15"/>
  <c r="AQ2413" i="15"/>
  <c r="AO2413" i="15"/>
  <c r="AL2413" i="15"/>
  <c r="AK2413" i="15"/>
  <c r="AJ2413" i="15"/>
  <c r="AI2413" i="15"/>
  <c r="AG2413" i="15"/>
  <c r="AA2413" i="15"/>
  <c r="AV2413" i="15" s="1"/>
  <c r="Z2413" i="15"/>
  <c r="M2413" i="35" s="1"/>
  <c r="Y2413" i="15"/>
  <c r="X2413" i="15"/>
  <c r="BC2412" i="15"/>
  <c r="AX2412" i="15"/>
  <c r="AW2412" i="15"/>
  <c r="AU2412" i="15"/>
  <c r="AR2412" i="15"/>
  <c r="AQ2412" i="15"/>
  <c r="AO2412" i="15"/>
  <c r="AL2412" i="15"/>
  <c r="AK2412" i="15"/>
  <c r="AJ2412" i="15"/>
  <c r="AI2412" i="15"/>
  <c r="AG2412" i="15"/>
  <c r="AA2412" i="15"/>
  <c r="AV2412" i="15" s="1"/>
  <c r="Z2412" i="15"/>
  <c r="Y2412" i="15"/>
  <c r="X2412" i="15"/>
  <c r="BC2411" i="15"/>
  <c r="AX2411" i="15"/>
  <c r="AW2411" i="15"/>
  <c r="AU2411" i="15"/>
  <c r="AR2411" i="15"/>
  <c r="AQ2411" i="15"/>
  <c r="AO2411" i="15"/>
  <c r="AN2411" i="15" s="1"/>
  <c r="AL2411" i="15"/>
  <c r="AK2411" i="15"/>
  <c r="AJ2411" i="15"/>
  <c r="AI2411" i="15"/>
  <c r="AG2411" i="15"/>
  <c r="AA2411" i="15"/>
  <c r="AV2411" i="15" s="1"/>
  <c r="Z2411" i="15"/>
  <c r="Y2411" i="15"/>
  <c r="X2411" i="15"/>
  <c r="BC2410" i="15"/>
  <c r="AX2410" i="15"/>
  <c r="AW2410" i="15"/>
  <c r="AU2410" i="15"/>
  <c r="AR2410" i="15"/>
  <c r="AQ2410" i="15"/>
  <c r="AO2410" i="15"/>
  <c r="AN2410" i="15" s="1"/>
  <c r="AL2410" i="15"/>
  <c r="AK2410" i="15"/>
  <c r="AJ2410" i="15"/>
  <c r="AI2410" i="15"/>
  <c r="AG2410" i="15"/>
  <c r="AA2410" i="15"/>
  <c r="AV2410" i="15" s="1"/>
  <c r="Z2410" i="15"/>
  <c r="M2410" i="35" s="1"/>
  <c r="Y2410" i="15"/>
  <c r="L2410" i="35" s="1"/>
  <c r="X2410" i="15"/>
  <c r="U2410" i="15"/>
  <c r="BC2409" i="15"/>
  <c r="AX2409" i="15"/>
  <c r="AW2409" i="15"/>
  <c r="AU2409" i="15"/>
  <c r="AR2409" i="15"/>
  <c r="AQ2409" i="15"/>
  <c r="AO2409" i="15"/>
  <c r="AN2409" i="15" s="1"/>
  <c r="AL2409" i="15"/>
  <c r="AK2409" i="15"/>
  <c r="AJ2409" i="15"/>
  <c r="AI2409" i="15"/>
  <c r="AG2409" i="15"/>
  <c r="AA2409" i="15"/>
  <c r="AV2409" i="15" s="1"/>
  <c r="Z2409" i="15"/>
  <c r="M2409" i="35" s="1"/>
  <c r="Y2409" i="15"/>
  <c r="X2409" i="15"/>
  <c r="BC2408" i="15"/>
  <c r="AX2408" i="15"/>
  <c r="AW2408" i="15"/>
  <c r="AU2408" i="15"/>
  <c r="AR2408" i="15"/>
  <c r="AQ2408" i="15"/>
  <c r="AO2408" i="15"/>
  <c r="AL2408" i="15"/>
  <c r="AK2408" i="15"/>
  <c r="AJ2408" i="15"/>
  <c r="AI2408" i="15"/>
  <c r="AG2408" i="15"/>
  <c r="AA2408" i="15"/>
  <c r="AV2408" i="15" s="1"/>
  <c r="Z2408" i="15"/>
  <c r="Y2408" i="15"/>
  <c r="X2408" i="15"/>
  <c r="BC2407" i="15"/>
  <c r="AX2407" i="15"/>
  <c r="AW2407" i="15"/>
  <c r="AU2407" i="15"/>
  <c r="AR2407" i="15"/>
  <c r="AQ2407" i="15"/>
  <c r="AO2407" i="15"/>
  <c r="AL2407" i="15"/>
  <c r="AK2407" i="15"/>
  <c r="AJ2407" i="15"/>
  <c r="AI2407" i="15"/>
  <c r="AG2407" i="15"/>
  <c r="AA2407" i="15"/>
  <c r="AV2407" i="15" s="1"/>
  <c r="Z2407" i="15"/>
  <c r="Y2407" i="15"/>
  <c r="X2407" i="15"/>
  <c r="BC2406" i="15"/>
  <c r="AX2406" i="15"/>
  <c r="AW2406" i="15"/>
  <c r="AU2406" i="15"/>
  <c r="AR2406" i="15"/>
  <c r="AQ2406" i="15"/>
  <c r="AO2406" i="15"/>
  <c r="AN2406" i="15" s="1"/>
  <c r="AL2406" i="15"/>
  <c r="AK2406" i="15"/>
  <c r="AJ2406" i="15"/>
  <c r="AI2406" i="15"/>
  <c r="AG2406" i="15"/>
  <c r="AA2406" i="15"/>
  <c r="AV2406" i="15" s="1"/>
  <c r="Z2406" i="15"/>
  <c r="Y2406" i="15"/>
  <c r="X2406" i="15"/>
  <c r="BC2405" i="15"/>
  <c r="AX2405" i="15"/>
  <c r="AW2405" i="15"/>
  <c r="AU2405" i="15"/>
  <c r="AR2405" i="15"/>
  <c r="AQ2405" i="15"/>
  <c r="AO2405" i="15"/>
  <c r="AL2405" i="15"/>
  <c r="AK2405" i="15"/>
  <c r="AJ2405" i="15"/>
  <c r="AI2405" i="15"/>
  <c r="AG2405" i="15"/>
  <c r="AA2405" i="15"/>
  <c r="AV2405" i="15" s="1"/>
  <c r="Z2405" i="15"/>
  <c r="M2405" i="35" s="1"/>
  <c r="Y2405" i="15"/>
  <c r="X2405" i="15"/>
  <c r="BC2404" i="15"/>
  <c r="AX2404" i="15"/>
  <c r="AW2404" i="15"/>
  <c r="AU2404" i="15"/>
  <c r="AR2404" i="15"/>
  <c r="AQ2404" i="15"/>
  <c r="AO2404" i="15"/>
  <c r="AL2404" i="15"/>
  <c r="AK2404" i="15"/>
  <c r="AJ2404" i="15"/>
  <c r="AI2404" i="15"/>
  <c r="AG2404" i="15"/>
  <c r="AA2404" i="15"/>
  <c r="AV2404" i="15" s="1"/>
  <c r="Z2404" i="15"/>
  <c r="Y2404" i="15"/>
  <c r="X2404" i="15"/>
  <c r="BC2403" i="15"/>
  <c r="AX2403" i="15"/>
  <c r="AW2403" i="15"/>
  <c r="AU2403" i="15"/>
  <c r="AR2403" i="15"/>
  <c r="AQ2403" i="15"/>
  <c r="AO2403" i="15"/>
  <c r="AL2403" i="15"/>
  <c r="AK2403" i="15"/>
  <c r="AJ2403" i="15"/>
  <c r="AI2403" i="15"/>
  <c r="AG2403" i="15"/>
  <c r="AA2403" i="15"/>
  <c r="AV2403" i="15" s="1"/>
  <c r="Z2403" i="15"/>
  <c r="Y2403" i="15"/>
  <c r="X2403" i="15"/>
  <c r="U2403" i="15"/>
  <c r="BC2402" i="15"/>
  <c r="AX2402" i="15"/>
  <c r="AW2402" i="15"/>
  <c r="AU2402" i="15"/>
  <c r="AR2402" i="15"/>
  <c r="AQ2402" i="15"/>
  <c r="AO2402" i="15"/>
  <c r="AL2402" i="15"/>
  <c r="AK2402" i="15"/>
  <c r="AJ2402" i="15"/>
  <c r="AI2402" i="15"/>
  <c r="AG2402" i="15"/>
  <c r="AA2402" i="15"/>
  <c r="AV2402" i="15" s="1"/>
  <c r="Z2402" i="15"/>
  <c r="Y2402" i="15"/>
  <c r="X2402" i="15"/>
  <c r="K2402" i="35" s="1"/>
  <c r="BC2401" i="15"/>
  <c r="AX2401" i="15"/>
  <c r="AW2401" i="15"/>
  <c r="AU2401" i="15"/>
  <c r="AR2401" i="15"/>
  <c r="AQ2401" i="15"/>
  <c r="AO2401" i="15"/>
  <c r="AN2401" i="15" s="1"/>
  <c r="AL2401" i="15"/>
  <c r="AK2401" i="15"/>
  <c r="AJ2401" i="15"/>
  <c r="AI2401" i="15"/>
  <c r="AG2401" i="15"/>
  <c r="AA2401" i="15"/>
  <c r="AV2401" i="15" s="1"/>
  <c r="Z2401" i="15"/>
  <c r="Y2401" i="15"/>
  <c r="X2401" i="15"/>
  <c r="K2401" i="35" s="1"/>
  <c r="BC2400" i="15"/>
  <c r="AX2400" i="15"/>
  <c r="AW2400" i="15"/>
  <c r="AU2400" i="15"/>
  <c r="AR2400" i="15"/>
  <c r="AQ2400" i="15"/>
  <c r="AO2400" i="15"/>
  <c r="AN2400" i="15" s="1"/>
  <c r="AL2400" i="15"/>
  <c r="AK2400" i="15"/>
  <c r="AJ2400" i="15"/>
  <c r="AI2400" i="15"/>
  <c r="AG2400" i="15"/>
  <c r="AA2400" i="15"/>
  <c r="AV2400" i="15" s="1"/>
  <c r="Z2400" i="15"/>
  <c r="Y2400" i="15"/>
  <c r="X2400" i="15"/>
  <c r="K2400" i="35" s="1"/>
  <c r="BC2399" i="15"/>
  <c r="AX2399" i="15"/>
  <c r="AW2399" i="15"/>
  <c r="AU2399" i="15"/>
  <c r="AR2399" i="15"/>
  <c r="AQ2399" i="15"/>
  <c r="AO2399" i="15"/>
  <c r="AL2399" i="15"/>
  <c r="AK2399" i="15"/>
  <c r="AJ2399" i="15"/>
  <c r="AI2399" i="15"/>
  <c r="AG2399" i="15"/>
  <c r="AA2399" i="15"/>
  <c r="AV2399" i="15" s="1"/>
  <c r="Z2399" i="15"/>
  <c r="Y2399" i="15"/>
  <c r="X2399" i="15"/>
  <c r="K2399" i="35" s="1"/>
  <c r="BC2398" i="15"/>
  <c r="AX2398" i="15"/>
  <c r="AW2398" i="15"/>
  <c r="AU2398" i="15"/>
  <c r="AR2398" i="15"/>
  <c r="AQ2398" i="15"/>
  <c r="AO2398" i="15"/>
  <c r="AL2398" i="15"/>
  <c r="AK2398" i="15"/>
  <c r="AJ2398" i="15"/>
  <c r="AI2398" i="15"/>
  <c r="AG2398" i="15"/>
  <c r="AA2398" i="15"/>
  <c r="AV2398" i="15" s="1"/>
  <c r="Z2398" i="15"/>
  <c r="Y2398" i="15"/>
  <c r="X2398" i="15"/>
  <c r="K2398" i="35" s="1"/>
  <c r="BC2397" i="15"/>
  <c r="AX2397" i="15"/>
  <c r="AW2397" i="15"/>
  <c r="AU2397" i="15"/>
  <c r="AR2397" i="15"/>
  <c r="AQ2397" i="15"/>
  <c r="AO2397" i="15"/>
  <c r="AN2397" i="15" s="1"/>
  <c r="AL2397" i="15"/>
  <c r="AK2397" i="15"/>
  <c r="AJ2397" i="15"/>
  <c r="AI2397" i="15"/>
  <c r="AG2397" i="15"/>
  <c r="AA2397" i="15"/>
  <c r="AV2397" i="15" s="1"/>
  <c r="Z2397" i="15"/>
  <c r="Y2397" i="15"/>
  <c r="X2397" i="15"/>
  <c r="K2397" i="35" s="1"/>
  <c r="BC2396" i="15"/>
  <c r="AX2396" i="15"/>
  <c r="AW2396" i="15"/>
  <c r="AU2396" i="15"/>
  <c r="AR2396" i="15"/>
  <c r="AQ2396" i="15"/>
  <c r="AO2396" i="15"/>
  <c r="AL2396" i="15"/>
  <c r="AK2396" i="15"/>
  <c r="AJ2396" i="15"/>
  <c r="AI2396" i="15"/>
  <c r="AG2396" i="15"/>
  <c r="AE2396" i="15"/>
  <c r="AE2430" i="15" s="1"/>
  <c r="BG2430" i="15" s="1"/>
  <c r="AD2396" i="15"/>
  <c r="AD2429" i="15" s="1"/>
  <c r="AC2396" i="15"/>
  <c r="AC2428" i="15" s="1"/>
  <c r="AA2396" i="15"/>
  <c r="AV2396" i="15" s="1"/>
  <c r="Z2396" i="15"/>
  <c r="M2396" i="35" s="1"/>
  <c r="Y2396" i="15"/>
  <c r="X2396" i="15"/>
  <c r="K2396" i="35" s="1"/>
  <c r="U2396" i="15"/>
  <c r="AX2395" i="15"/>
  <c r="AW2395" i="15"/>
  <c r="AO2395" i="15"/>
  <c r="AL2395" i="15"/>
  <c r="AK2395" i="15"/>
  <c r="AJ2395" i="15"/>
  <c r="BF2395" i="15" s="1"/>
  <c r="AI2395" i="15"/>
  <c r="AA2395" i="15"/>
  <c r="AV2395" i="15" s="1"/>
  <c r="AX2394" i="15"/>
  <c r="AW2394" i="15"/>
  <c r="AO2394" i="15"/>
  <c r="AN2394" i="15" s="1"/>
  <c r="AL2394" i="15"/>
  <c r="AK2394" i="15"/>
  <c r="AJ2394" i="15"/>
  <c r="BF2394" i="15" s="1"/>
  <c r="AI2394" i="15"/>
  <c r="AA2394" i="15"/>
  <c r="AV2394" i="15" s="1"/>
  <c r="BF2393" i="15"/>
  <c r="AX2393" i="15"/>
  <c r="AW2393" i="15"/>
  <c r="AO2393" i="15"/>
  <c r="AN2393" i="15" s="1"/>
  <c r="AL2393" i="15"/>
  <c r="AK2393" i="15"/>
  <c r="AJ2393" i="15"/>
  <c r="AI2393" i="15"/>
  <c r="AA2393" i="15"/>
  <c r="AV2393" i="15" s="1"/>
  <c r="AX2392" i="15"/>
  <c r="AW2392" i="15"/>
  <c r="AO2392" i="15"/>
  <c r="AL2392" i="15"/>
  <c r="AK2392" i="15"/>
  <c r="AJ2392" i="15"/>
  <c r="BF2392" i="15" s="1"/>
  <c r="AI2392" i="15"/>
  <c r="AA2392" i="15"/>
  <c r="AV2392" i="15" s="1"/>
  <c r="AX2391" i="15"/>
  <c r="AW2391" i="15"/>
  <c r="AO2391" i="15"/>
  <c r="AL2391" i="15"/>
  <c r="AK2391" i="15"/>
  <c r="AJ2391" i="15"/>
  <c r="BF2391" i="15" s="1"/>
  <c r="AI2391" i="15"/>
  <c r="AA2391" i="15"/>
  <c r="AV2391" i="15" s="1"/>
  <c r="AX2390" i="15"/>
  <c r="AW2390" i="15"/>
  <c r="AO2390" i="15"/>
  <c r="AN2390" i="15" s="1"/>
  <c r="AL2390" i="15"/>
  <c r="AK2390" i="15"/>
  <c r="AY2390" i="15" s="1"/>
  <c r="AJ2390" i="15"/>
  <c r="BF2390" i="15" s="1"/>
  <c r="AI2390" i="15"/>
  <c r="AA2390" i="15"/>
  <c r="AV2390" i="15" s="1"/>
  <c r="BF2389" i="15"/>
  <c r="AX2389" i="15"/>
  <c r="AW2389" i="15"/>
  <c r="AO2389" i="15"/>
  <c r="AN2389" i="15" s="1"/>
  <c r="AL2389" i="15"/>
  <c r="AK2389" i="15"/>
  <c r="AJ2389" i="15"/>
  <c r="AI2389" i="15"/>
  <c r="AA2389" i="15"/>
  <c r="AV2389" i="15" s="1"/>
  <c r="AX2388" i="15"/>
  <c r="AW2388" i="15"/>
  <c r="AO2388" i="15"/>
  <c r="AL2388" i="15"/>
  <c r="AK2388" i="15"/>
  <c r="AJ2388" i="15"/>
  <c r="BF2388" i="15" s="1"/>
  <c r="AI2388" i="15"/>
  <c r="AA2388" i="15"/>
  <c r="AV2388" i="15" s="1"/>
  <c r="AX2387" i="15"/>
  <c r="AW2387" i="15"/>
  <c r="AO2387" i="15"/>
  <c r="AL2387" i="15"/>
  <c r="AK2387" i="15"/>
  <c r="AJ2387" i="15"/>
  <c r="BF2387" i="15" s="1"/>
  <c r="AI2387" i="15"/>
  <c r="AA2387" i="15"/>
  <c r="AV2387" i="15" s="1"/>
  <c r="AX2386" i="15"/>
  <c r="AW2386" i="15"/>
  <c r="AO2386" i="15"/>
  <c r="AN2386" i="15" s="1"/>
  <c r="AL2386" i="15"/>
  <c r="AK2386" i="15"/>
  <c r="AJ2386" i="15"/>
  <c r="BF2386" i="15" s="1"/>
  <c r="AI2386" i="15"/>
  <c r="AA2386" i="15"/>
  <c r="AV2386" i="15" s="1"/>
  <c r="BC2385" i="15"/>
  <c r="AX2385" i="15"/>
  <c r="AW2385" i="15"/>
  <c r="AU2385" i="15"/>
  <c r="AR2385" i="15"/>
  <c r="AQ2385" i="15"/>
  <c r="AO2385" i="15"/>
  <c r="AN2385" i="15" s="1"/>
  <c r="AL2385" i="15"/>
  <c r="AK2385" i="15"/>
  <c r="AJ2385" i="15"/>
  <c r="AI2385" i="15"/>
  <c r="AG2385" i="15"/>
  <c r="AA2385" i="15"/>
  <c r="AV2385" i="15" s="1"/>
  <c r="Z2385" i="15"/>
  <c r="Y2385" i="15"/>
  <c r="L2385" i="35" s="1"/>
  <c r="X2385" i="15"/>
  <c r="K2385" i="35" s="1"/>
  <c r="BC2384" i="15"/>
  <c r="AX2384" i="15"/>
  <c r="AW2384" i="15"/>
  <c r="AU2384" i="15"/>
  <c r="AR2384" i="15"/>
  <c r="AQ2384" i="15"/>
  <c r="AO2384" i="15"/>
  <c r="AL2384" i="15"/>
  <c r="AK2384" i="15"/>
  <c r="AJ2384" i="15"/>
  <c r="AI2384" i="15"/>
  <c r="AG2384" i="15"/>
  <c r="AA2384" i="15"/>
  <c r="AV2384" i="15" s="1"/>
  <c r="Z2384" i="15"/>
  <c r="Y2384" i="15"/>
  <c r="L2384" i="35" s="1"/>
  <c r="X2384" i="15"/>
  <c r="K2384" i="35" s="1"/>
  <c r="BC2383" i="15"/>
  <c r="AX2383" i="15"/>
  <c r="AW2383" i="15"/>
  <c r="AU2383" i="15"/>
  <c r="AR2383" i="15"/>
  <c r="AQ2383" i="15"/>
  <c r="AO2383" i="15"/>
  <c r="AL2383" i="15"/>
  <c r="AK2383" i="15"/>
  <c r="AJ2383" i="15"/>
  <c r="AI2383" i="15"/>
  <c r="AG2383" i="15"/>
  <c r="AA2383" i="15"/>
  <c r="AV2383" i="15" s="1"/>
  <c r="Z2383" i="15"/>
  <c r="Y2383" i="15"/>
  <c r="L2383" i="35" s="1"/>
  <c r="X2383" i="15"/>
  <c r="K2383" i="35" s="1"/>
  <c r="BC2382" i="15"/>
  <c r="AX2382" i="15"/>
  <c r="AW2382" i="15"/>
  <c r="AU2382" i="15"/>
  <c r="AR2382" i="15"/>
  <c r="AQ2382" i="15"/>
  <c r="AO2382" i="15"/>
  <c r="AN2382" i="15" s="1"/>
  <c r="AL2382" i="15"/>
  <c r="AK2382" i="15"/>
  <c r="AJ2382" i="15"/>
  <c r="AI2382" i="15"/>
  <c r="AG2382" i="15"/>
  <c r="AA2382" i="15"/>
  <c r="AV2382" i="15" s="1"/>
  <c r="Z2382" i="15"/>
  <c r="Y2382" i="15"/>
  <c r="L2382" i="35" s="1"/>
  <c r="X2382" i="15"/>
  <c r="K2382" i="35" s="1"/>
  <c r="BC2381" i="15"/>
  <c r="AX2381" i="15"/>
  <c r="AW2381" i="15"/>
  <c r="AU2381" i="15"/>
  <c r="AR2381" i="15"/>
  <c r="AQ2381" i="15"/>
  <c r="AO2381" i="15"/>
  <c r="AL2381" i="15"/>
  <c r="AK2381" i="15"/>
  <c r="AJ2381" i="15"/>
  <c r="AI2381" i="15"/>
  <c r="AG2381" i="15"/>
  <c r="AA2381" i="15"/>
  <c r="AV2381" i="15" s="1"/>
  <c r="Z2381" i="15"/>
  <c r="Y2381" i="15"/>
  <c r="L2381" i="35" s="1"/>
  <c r="X2381" i="15"/>
  <c r="BC2380" i="15"/>
  <c r="AX2380" i="15"/>
  <c r="AW2380" i="15"/>
  <c r="AU2380" i="15"/>
  <c r="AR2380" i="15"/>
  <c r="AQ2380" i="15"/>
  <c r="AO2380" i="15"/>
  <c r="AL2380" i="15"/>
  <c r="AK2380" i="15"/>
  <c r="AJ2380" i="15"/>
  <c r="AI2380" i="15"/>
  <c r="AG2380" i="15"/>
  <c r="AA2380" i="15"/>
  <c r="AV2380" i="15" s="1"/>
  <c r="Z2380" i="15"/>
  <c r="Y2380" i="15"/>
  <c r="L2380" i="35" s="1"/>
  <c r="X2380" i="15"/>
  <c r="K2380" i="35" s="1"/>
  <c r="BC2379" i="15"/>
  <c r="AX2379" i="15"/>
  <c r="AW2379" i="15"/>
  <c r="AU2379" i="15"/>
  <c r="AR2379" i="15"/>
  <c r="AQ2379" i="15"/>
  <c r="AO2379" i="15"/>
  <c r="AL2379" i="15"/>
  <c r="AK2379" i="15"/>
  <c r="AJ2379" i="15"/>
  <c r="AI2379" i="15"/>
  <c r="AG2379" i="15"/>
  <c r="AA2379" i="15"/>
  <c r="AV2379" i="15" s="1"/>
  <c r="Z2379" i="15"/>
  <c r="Y2379" i="15"/>
  <c r="L2379" i="35" s="1"/>
  <c r="X2379" i="15"/>
  <c r="K2379" i="35" s="1"/>
  <c r="U2379" i="15"/>
  <c r="BC2378" i="15"/>
  <c r="AX2378" i="15"/>
  <c r="AW2378" i="15"/>
  <c r="AU2378" i="15"/>
  <c r="AR2378" i="15"/>
  <c r="AQ2378" i="15"/>
  <c r="AO2378" i="15"/>
  <c r="AN2378" i="15" s="1"/>
  <c r="AL2378" i="15"/>
  <c r="AK2378" i="15"/>
  <c r="AJ2378" i="15"/>
  <c r="AI2378" i="15"/>
  <c r="AG2378" i="15"/>
  <c r="AA2378" i="15"/>
  <c r="AV2378" i="15" s="1"/>
  <c r="Z2378" i="15"/>
  <c r="M2378" i="35" s="1"/>
  <c r="Y2378" i="15"/>
  <c r="L2378" i="35" s="1"/>
  <c r="X2378" i="15"/>
  <c r="BC2377" i="15"/>
  <c r="AX2377" i="15"/>
  <c r="AW2377" i="15"/>
  <c r="AU2377" i="15"/>
  <c r="AR2377" i="15"/>
  <c r="AQ2377" i="15"/>
  <c r="AO2377" i="15"/>
  <c r="AN2377" i="15" s="1"/>
  <c r="AL2377" i="15"/>
  <c r="AK2377" i="15"/>
  <c r="AJ2377" i="15"/>
  <c r="AI2377" i="15"/>
  <c r="AG2377" i="15"/>
  <c r="AA2377" i="15"/>
  <c r="AV2377" i="15" s="1"/>
  <c r="Z2377" i="15"/>
  <c r="M2377" i="35" s="1"/>
  <c r="Y2377" i="15"/>
  <c r="L2377" i="35" s="1"/>
  <c r="X2377" i="15"/>
  <c r="BC2376" i="15"/>
  <c r="AX2376" i="15"/>
  <c r="AW2376" i="15"/>
  <c r="AU2376" i="15"/>
  <c r="AR2376" i="15"/>
  <c r="AQ2376" i="15"/>
  <c r="AO2376" i="15"/>
  <c r="AN2376" i="15" s="1"/>
  <c r="AL2376" i="15"/>
  <c r="AK2376" i="15"/>
  <c r="AJ2376" i="15"/>
  <c r="AI2376" i="15"/>
  <c r="AG2376" i="15"/>
  <c r="AA2376" i="15"/>
  <c r="AV2376" i="15" s="1"/>
  <c r="Z2376" i="15"/>
  <c r="M2376" i="35" s="1"/>
  <c r="Y2376" i="15"/>
  <c r="L2376" i="35" s="1"/>
  <c r="X2376" i="15"/>
  <c r="BC2375" i="15"/>
  <c r="AX2375" i="15"/>
  <c r="AW2375" i="15"/>
  <c r="AU2375" i="15"/>
  <c r="AR2375" i="15"/>
  <c r="AQ2375" i="15"/>
  <c r="AO2375" i="15"/>
  <c r="AL2375" i="15"/>
  <c r="AK2375" i="15"/>
  <c r="AJ2375" i="15"/>
  <c r="AI2375" i="15"/>
  <c r="AG2375" i="15"/>
  <c r="AA2375" i="15"/>
  <c r="AV2375" i="15" s="1"/>
  <c r="Z2375" i="15"/>
  <c r="M2375" i="35" s="1"/>
  <c r="Y2375" i="15"/>
  <c r="L2375" i="35" s="1"/>
  <c r="X2375" i="15"/>
  <c r="BC2374" i="15"/>
  <c r="AX2374" i="15"/>
  <c r="AW2374" i="15"/>
  <c r="AU2374" i="15"/>
  <c r="AR2374" i="15"/>
  <c r="AQ2374" i="15"/>
  <c r="AO2374" i="15"/>
  <c r="AL2374" i="15"/>
  <c r="AK2374" i="15"/>
  <c r="AJ2374" i="15"/>
  <c r="AI2374" i="15"/>
  <c r="AG2374" i="15"/>
  <c r="AA2374" i="15"/>
  <c r="AV2374" i="15" s="1"/>
  <c r="Z2374" i="15"/>
  <c r="M2374" i="35" s="1"/>
  <c r="Y2374" i="15"/>
  <c r="L2374" i="35" s="1"/>
  <c r="X2374" i="15"/>
  <c r="BC2373" i="15"/>
  <c r="AX2373" i="15"/>
  <c r="AW2373" i="15"/>
  <c r="AU2373" i="15"/>
  <c r="AR2373" i="15"/>
  <c r="AQ2373" i="15"/>
  <c r="AO2373" i="15"/>
  <c r="AN2373" i="15" s="1"/>
  <c r="AL2373" i="15"/>
  <c r="AK2373" i="15"/>
  <c r="AJ2373" i="15"/>
  <c r="AI2373" i="15"/>
  <c r="AG2373" i="15"/>
  <c r="AA2373" i="15"/>
  <c r="AV2373" i="15" s="1"/>
  <c r="Z2373" i="15"/>
  <c r="M2373" i="35" s="1"/>
  <c r="Y2373" i="15"/>
  <c r="L2373" i="35" s="1"/>
  <c r="X2373" i="15"/>
  <c r="BC2372" i="15"/>
  <c r="AX2372" i="15"/>
  <c r="AW2372" i="15"/>
  <c r="AU2372" i="15"/>
  <c r="AR2372" i="15"/>
  <c r="AQ2372" i="15"/>
  <c r="AO2372" i="15"/>
  <c r="AL2372" i="15"/>
  <c r="AK2372" i="15"/>
  <c r="AJ2372" i="15"/>
  <c r="AI2372" i="15"/>
  <c r="AG2372" i="15"/>
  <c r="AA2372" i="15"/>
  <c r="AV2372" i="15" s="1"/>
  <c r="Z2372" i="15"/>
  <c r="M2372" i="35" s="1"/>
  <c r="Y2372" i="15"/>
  <c r="L2372" i="35" s="1"/>
  <c r="X2372" i="15"/>
  <c r="U2372" i="15"/>
  <c r="BC2371" i="15"/>
  <c r="AX2371" i="15"/>
  <c r="AW2371" i="15"/>
  <c r="AU2371" i="15"/>
  <c r="AR2371" i="15"/>
  <c r="AQ2371" i="15"/>
  <c r="AO2371" i="15"/>
  <c r="AL2371" i="15"/>
  <c r="AK2371" i="15"/>
  <c r="AJ2371" i="15"/>
  <c r="AI2371" i="15"/>
  <c r="AG2371" i="15"/>
  <c r="AA2371" i="15"/>
  <c r="AV2371" i="15" s="1"/>
  <c r="Z2371" i="15"/>
  <c r="M2371" i="35" s="1"/>
  <c r="Y2371" i="15"/>
  <c r="X2371" i="15"/>
  <c r="BC2370" i="15"/>
  <c r="AX2370" i="15"/>
  <c r="AW2370" i="15"/>
  <c r="AU2370" i="15"/>
  <c r="AR2370" i="15"/>
  <c r="AQ2370" i="15"/>
  <c r="AO2370" i="15"/>
  <c r="AL2370" i="15"/>
  <c r="AK2370" i="15"/>
  <c r="AJ2370" i="15"/>
  <c r="AI2370" i="15"/>
  <c r="AG2370" i="15"/>
  <c r="AA2370" i="15"/>
  <c r="AV2370" i="15" s="1"/>
  <c r="Z2370" i="15"/>
  <c r="M2370" i="35" s="1"/>
  <c r="Y2370" i="15"/>
  <c r="X2370" i="15"/>
  <c r="BC2369" i="15"/>
  <c r="AX2369" i="15"/>
  <c r="AW2369" i="15"/>
  <c r="AU2369" i="15"/>
  <c r="AR2369" i="15"/>
  <c r="AQ2369" i="15"/>
  <c r="AO2369" i="15"/>
  <c r="AN2369" i="15" s="1"/>
  <c r="AL2369" i="15"/>
  <c r="AK2369" i="15"/>
  <c r="AJ2369" i="15"/>
  <c r="AI2369" i="15"/>
  <c r="AG2369" i="15"/>
  <c r="AA2369" i="15"/>
  <c r="AV2369" i="15" s="1"/>
  <c r="Z2369" i="15"/>
  <c r="M2369" i="35" s="1"/>
  <c r="Y2369" i="15"/>
  <c r="X2369" i="15"/>
  <c r="BC2368" i="15"/>
  <c r="AX2368" i="15"/>
  <c r="AW2368" i="15"/>
  <c r="AU2368" i="15"/>
  <c r="AR2368" i="15"/>
  <c r="AQ2368" i="15"/>
  <c r="AO2368" i="15"/>
  <c r="AN2368" i="15" s="1"/>
  <c r="AL2368" i="15"/>
  <c r="AK2368" i="15"/>
  <c r="AJ2368" i="15"/>
  <c r="AI2368" i="15"/>
  <c r="AG2368" i="15"/>
  <c r="AA2368" i="15"/>
  <c r="AV2368" i="15" s="1"/>
  <c r="Z2368" i="15"/>
  <c r="M2368" i="35" s="1"/>
  <c r="Y2368" i="15"/>
  <c r="X2368" i="15"/>
  <c r="BC2367" i="15"/>
  <c r="AX2367" i="15"/>
  <c r="AW2367" i="15"/>
  <c r="AU2367" i="15"/>
  <c r="AR2367" i="15"/>
  <c r="AQ2367" i="15"/>
  <c r="AO2367" i="15"/>
  <c r="AN2367" i="15" s="1"/>
  <c r="AL2367" i="15"/>
  <c r="AK2367" i="15"/>
  <c r="AJ2367" i="15"/>
  <c r="AI2367" i="15"/>
  <c r="AG2367" i="15"/>
  <c r="AA2367" i="15"/>
  <c r="AV2367" i="15" s="1"/>
  <c r="Z2367" i="15"/>
  <c r="M2367" i="35" s="1"/>
  <c r="Y2367" i="15"/>
  <c r="X2367" i="15"/>
  <c r="BC2366" i="15"/>
  <c r="AX2366" i="15"/>
  <c r="AW2366" i="15"/>
  <c r="AU2366" i="15"/>
  <c r="AR2366" i="15"/>
  <c r="AQ2366" i="15"/>
  <c r="AO2366" i="15"/>
  <c r="AL2366" i="15"/>
  <c r="AK2366" i="15"/>
  <c r="AJ2366" i="15"/>
  <c r="AI2366" i="15"/>
  <c r="AG2366" i="15"/>
  <c r="AA2366" i="15"/>
  <c r="AV2366" i="15" s="1"/>
  <c r="Z2366" i="15"/>
  <c r="M2366" i="35" s="1"/>
  <c r="Y2366" i="15"/>
  <c r="X2366" i="15"/>
  <c r="BC2365" i="15"/>
  <c r="AX2365" i="15"/>
  <c r="AW2365" i="15"/>
  <c r="AU2365" i="15"/>
  <c r="AR2365" i="15"/>
  <c r="AQ2365" i="15"/>
  <c r="AO2365" i="15"/>
  <c r="AN2365" i="15" s="1"/>
  <c r="AL2365" i="15"/>
  <c r="AK2365" i="15"/>
  <c r="AJ2365" i="15"/>
  <c r="AI2365" i="15"/>
  <c r="AG2365" i="15"/>
  <c r="AA2365" i="15"/>
  <c r="AV2365" i="15" s="1"/>
  <c r="Z2365" i="15"/>
  <c r="M2365" i="35" s="1"/>
  <c r="Y2365" i="15"/>
  <c r="X2365" i="15"/>
  <c r="U2365" i="15"/>
  <c r="BC2364" i="15"/>
  <c r="AX2364" i="15"/>
  <c r="AW2364" i="15"/>
  <c r="AU2364" i="15"/>
  <c r="AR2364" i="15"/>
  <c r="AQ2364" i="15"/>
  <c r="AO2364" i="15"/>
  <c r="AN2364" i="15" s="1"/>
  <c r="AL2364" i="15"/>
  <c r="AK2364" i="15"/>
  <c r="AJ2364" i="15"/>
  <c r="AI2364" i="15"/>
  <c r="AG2364" i="15"/>
  <c r="AA2364" i="15"/>
  <c r="AV2364" i="15" s="1"/>
  <c r="Z2364" i="15"/>
  <c r="Y2364" i="15"/>
  <c r="X2364" i="15"/>
  <c r="K2364" i="35" s="1"/>
  <c r="BC2363" i="15"/>
  <c r="AX2363" i="15"/>
  <c r="AW2363" i="15"/>
  <c r="AU2363" i="15"/>
  <c r="AR2363" i="15"/>
  <c r="AQ2363" i="15"/>
  <c r="AO2363" i="15"/>
  <c r="AL2363" i="15"/>
  <c r="AK2363" i="15"/>
  <c r="AJ2363" i="15"/>
  <c r="AI2363" i="15"/>
  <c r="AG2363" i="15"/>
  <c r="AA2363" i="15"/>
  <c r="AV2363" i="15" s="1"/>
  <c r="Z2363" i="15"/>
  <c r="Y2363" i="15"/>
  <c r="X2363" i="15"/>
  <c r="K2363" i="35" s="1"/>
  <c r="BC2362" i="15"/>
  <c r="AX2362" i="15"/>
  <c r="AW2362" i="15"/>
  <c r="AU2362" i="15"/>
  <c r="AR2362" i="15"/>
  <c r="AQ2362" i="15"/>
  <c r="AO2362" i="15"/>
  <c r="AL2362" i="15"/>
  <c r="AK2362" i="15"/>
  <c r="AJ2362" i="15"/>
  <c r="AI2362" i="15"/>
  <c r="AG2362" i="15"/>
  <c r="AA2362" i="15"/>
  <c r="AV2362" i="15" s="1"/>
  <c r="Z2362" i="15"/>
  <c r="Y2362" i="15"/>
  <c r="X2362" i="15"/>
  <c r="K2362" i="35" s="1"/>
  <c r="BC2361" i="15"/>
  <c r="AX2361" i="15"/>
  <c r="AW2361" i="15"/>
  <c r="AU2361" i="15"/>
  <c r="AR2361" i="15"/>
  <c r="AQ2361" i="15"/>
  <c r="AO2361" i="15"/>
  <c r="AN2361" i="15" s="1"/>
  <c r="AL2361" i="15"/>
  <c r="AK2361" i="15"/>
  <c r="AJ2361" i="15"/>
  <c r="AI2361" i="15"/>
  <c r="AG2361" i="15"/>
  <c r="AA2361" i="15"/>
  <c r="AV2361" i="15" s="1"/>
  <c r="Z2361" i="15"/>
  <c r="Y2361" i="15"/>
  <c r="X2361" i="15"/>
  <c r="K2361" i="35" s="1"/>
  <c r="BC2360" i="15"/>
  <c r="AX2360" i="15"/>
  <c r="AW2360" i="15"/>
  <c r="AU2360" i="15"/>
  <c r="AR2360" i="15"/>
  <c r="AQ2360" i="15"/>
  <c r="AO2360" i="15"/>
  <c r="AL2360" i="15"/>
  <c r="AK2360" i="15"/>
  <c r="AJ2360" i="15"/>
  <c r="AI2360" i="15"/>
  <c r="AG2360" i="15"/>
  <c r="AA2360" i="15"/>
  <c r="AV2360" i="15" s="1"/>
  <c r="Z2360" i="15"/>
  <c r="Y2360" i="15"/>
  <c r="X2360" i="15"/>
  <c r="K2360" i="35" s="1"/>
  <c r="BC2359" i="15"/>
  <c r="AX2359" i="15"/>
  <c r="AW2359" i="15"/>
  <c r="AU2359" i="15"/>
  <c r="AR2359" i="15"/>
  <c r="AQ2359" i="15"/>
  <c r="AO2359" i="15"/>
  <c r="AN2359" i="15" s="1"/>
  <c r="AL2359" i="15"/>
  <c r="AK2359" i="15"/>
  <c r="AJ2359" i="15"/>
  <c r="AI2359" i="15"/>
  <c r="AG2359" i="15"/>
  <c r="AA2359" i="15"/>
  <c r="AV2359" i="15" s="1"/>
  <c r="Z2359" i="15"/>
  <c r="Y2359" i="15"/>
  <c r="X2359" i="15"/>
  <c r="K2359" i="35" s="1"/>
  <c r="BC2358" i="15"/>
  <c r="AX2358" i="15"/>
  <c r="AW2358" i="15"/>
  <c r="AU2358" i="15"/>
  <c r="AR2358" i="15"/>
  <c r="AQ2358" i="15"/>
  <c r="AO2358" i="15"/>
  <c r="AN2358" i="15" s="1"/>
  <c r="AL2358" i="15"/>
  <c r="AK2358" i="15"/>
  <c r="AJ2358" i="15"/>
  <c r="AI2358" i="15"/>
  <c r="AG2358" i="15"/>
  <c r="AA2358" i="15"/>
  <c r="AV2358" i="15" s="1"/>
  <c r="Z2358" i="15"/>
  <c r="Y2358" i="15"/>
  <c r="X2358" i="15"/>
  <c r="K2358" i="35" s="1"/>
  <c r="U2358" i="15"/>
  <c r="BC2357" i="15"/>
  <c r="AX2357" i="15"/>
  <c r="AW2357" i="15"/>
  <c r="AU2357" i="15"/>
  <c r="AR2357" i="15"/>
  <c r="AQ2357" i="15"/>
  <c r="AO2357" i="15"/>
  <c r="AL2357" i="15"/>
  <c r="AK2357" i="15"/>
  <c r="AJ2357" i="15"/>
  <c r="AI2357" i="15"/>
  <c r="AG2357" i="15"/>
  <c r="AA2357" i="15"/>
  <c r="AV2357" i="15" s="1"/>
  <c r="Z2357" i="15"/>
  <c r="Y2357" i="15"/>
  <c r="L2357" i="35" s="1"/>
  <c r="X2357" i="15"/>
  <c r="BC2356" i="15"/>
  <c r="AX2356" i="15"/>
  <c r="AW2356" i="15"/>
  <c r="AU2356" i="15"/>
  <c r="AR2356" i="15"/>
  <c r="AQ2356" i="15"/>
  <c r="AO2356" i="15"/>
  <c r="AN2356" i="15" s="1"/>
  <c r="AL2356" i="15"/>
  <c r="AK2356" i="15"/>
  <c r="AJ2356" i="15"/>
  <c r="AI2356" i="15"/>
  <c r="AG2356" i="15"/>
  <c r="AA2356" i="15"/>
  <c r="AV2356" i="15" s="1"/>
  <c r="Z2356" i="15"/>
  <c r="Y2356" i="15"/>
  <c r="L2356" i="35" s="1"/>
  <c r="X2356" i="15"/>
  <c r="K2356" i="35" s="1"/>
  <c r="BC2355" i="15"/>
  <c r="AX2355" i="15"/>
  <c r="AW2355" i="15"/>
  <c r="AU2355" i="15"/>
  <c r="AR2355" i="15"/>
  <c r="AQ2355" i="15"/>
  <c r="AO2355" i="15"/>
  <c r="AL2355" i="15"/>
  <c r="AK2355" i="15"/>
  <c r="AJ2355" i="15"/>
  <c r="AI2355" i="15"/>
  <c r="AG2355" i="15"/>
  <c r="AA2355" i="15"/>
  <c r="AV2355" i="15" s="1"/>
  <c r="Z2355" i="15"/>
  <c r="Y2355" i="15"/>
  <c r="L2355" i="35" s="1"/>
  <c r="X2355" i="15"/>
  <c r="K2355" i="35" s="1"/>
  <c r="BC2354" i="15"/>
  <c r="AX2354" i="15"/>
  <c r="AW2354" i="15"/>
  <c r="AU2354" i="15"/>
  <c r="AR2354" i="15"/>
  <c r="AQ2354" i="15"/>
  <c r="AO2354" i="15"/>
  <c r="AL2354" i="15"/>
  <c r="AK2354" i="15"/>
  <c r="AJ2354" i="15"/>
  <c r="AI2354" i="15"/>
  <c r="AG2354" i="15"/>
  <c r="AA2354" i="15"/>
  <c r="AV2354" i="15" s="1"/>
  <c r="Z2354" i="15"/>
  <c r="Y2354" i="15"/>
  <c r="L2354" i="35" s="1"/>
  <c r="X2354" i="15"/>
  <c r="BC2353" i="15"/>
  <c r="AX2353" i="15"/>
  <c r="AW2353" i="15"/>
  <c r="AU2353" i="15"/>
  <c r="AR2353" i="15"/>
  <c r="AQ2353" i="15"/>
  <c r="AO2353" i="15"/>
  <c r="AN2353" i="15" s="1"/>
  <c r="AL2353" i="15"/>
  <c r="AK2353" i="15"/>
  <c r="AJ2353" i="15"/>
  <c r="AI2353" i="15"/>
  <c r="AG2353" i="15"/>
  <c r="AA2353" i="15"/>
  <c r="AV2353" i="15" s="1"/>
  <c r="Z2353" i="15"/>
  <c r="Y2353" i="15"/>
  <c r="L2353" i="35" s="1"/>
  <c r="X2353" i="15"/>
  <c r="BC2352" i="15"/>
  <c r="AX2352" i="15"/>
  <c r="AW2352" i="15"/>
  <c r="AU2352" i="15"/>
  <c r="AR2352" i="15"/>
  <c r="AQ2352" i="15"/>
  <c r="AO2352" i="15"/>
  <c r="AN2352" i="15" s="1"/>
  <c r="AL2352" i="15"/>
  <c r="AK2352" i="15"/>
  <c r="AJ2352" i="15"/>
  <c r="AI2352" i="15"/>
  <c r="AG2352" i="15"/>
  <c r="AA2352" i="15"/>
  <c r="AV2352" i="15" s="1"/>
  <c r="Z2352" i="15"/>
  <c r="Y2352" i="15"/>
  <c r="L2352" i="35" s="1"/>
  <c r="X2352" i="15"/>
  <c r="BC2351" i="15"/>
  <c r="AX2351" i="15"/>
  <c r="AW2351" i="15"/>
  <c r="AU2351" i="15"/>
  <c r="AR2351" i="15"/>
  <c r="AQ2351" i="15"/>
  <c r="AO2351" i="15"/>
  <c r="AL2351" i="15"/>
  <c r="AK2351" i="15"/>
  <c r="AJ2351" i="15"/>
  <c r="AI2351" i="15"/>
  <c r="AG2351" i="15"/>
  <c r="AE2351" i="15"/>
  <c r="AE2383" i="15" s="1"/>
  <c r="BG2383" i="15" s="1"/>
  <c r="AD2351" i="15"/>
  <c r="AD2373" i="15" s="1"/>
  <c r="AC2351" i="15"/>
  <c r="AC2376" i="15" s="1"/>
  <c r="AA2351" i="15"/>
  <c r="AV2351" i="15" s="1"/>
  <c r="Z2351" i="15"/>
  <c r="Y2351" i="15"/>
  <c r="L2351" i="35" s="1"/>
  <c r="X2351" i="15"/>
  <c r="U2351" i="15"/>
  <c r="AX2350" i="15"/>
  <c r="AW2350" i="15"/>
  <c r="AO2350" i="15"/>
  <c r="AL2350" i="15"/>
  <c r="AK2350" i="15"/>
  <c r="AJ2350" i="15"/>
  <c r="BF2350" i="15" s="1"/>
  <c r="AI2350" i="15"/>
  <c r="AA2350" i="15"/>
  <c r="AV2350" i="15" s="1"/>
  <c r="AX2349" i="15"/>
  <c r="AW2349" i="15"/>
  <c r="AO2349" i="15"/>
  <c r="AL2349" i="15"/>
  <c r="AK2349" i="15"/>
  <c r="AJ2349" i="15"/>
  <c r="BF2349" i="15" s="1"/>
  <c r="AI2349" i="15"/>
  <c r="AA2349" i="15"/>
  <c r="AV2349" i="15" s="1"/>
  <c r="AX2348" i="15"/>
  <c r="AW2348" i="15"/>
  <c r="AO2348" i="15"/>
  <c r="AL2348" i="15"/>
  <c r="AK2348" i="15"/>
  <c r="AJ2348" i="15"/>
  <c r="BF2348" i="15" s="1"/>
  <c r="AI2348" i="15"/>
  <c r="AA2348" i="15"/>
  <c r="AV2348" i="15" s="1"/>
  <c r="BF2347" i="15"/>
  <c r="AX2347" i="15"/>
  <c r="AW2347" i="15"/>
  <c r="AO2347" i="15"/>
  <c r="AL2347" i="15"/>
  <c r="AK2347" i="15"/>
  <c r="AY2347" i="15" s="1"/>
  <c r="AJ2347" i="15"/>
  <c r="AI2347" i="15"/>
  <c r="AA2347" i="15"/>
  <c r="AV2347" i="15" s="1"/>
  <c r="BF2346" i="15"/>
  <c r="AX2346" i="15"/>
  <c r="AW2346" i="15"/>
  <c r="AO2346" i="15"/>
  <c r="AL2346" i="15"/>
  <c r="AK2346" i="15"/>
  <c r="AJ2346" i="15"/>
  <c r="AI2346" i="15"/>
  <c r="AA2346" i="15"/>
  <c r="AV2346" i="15" s="1"/>
  <c r="AX2345" i="15"/>
  <c r="AW2345" i="15"/>
  <c r="AO2345" i="15"/>
  <c r="AL2345" i="15"/>
  <c r="AK2345" i="15"/>
  <c r="AY2345" i="15" s="1"/>
  <c r="AJ2345" i="15"/>
  <c r="BF2345" i="15" s="1"/>
  <c r="AI2345" i="15"/>
  <c r="AA2345" i="15"/>
  <c r="AV2345" i="15" s="1"/>
  <c r="AX2344" i="15"/>
  <c r="AW2344" i="15"/>
  <c r="AO2344" i="15"/>
  <c r="AL2344" i="15"/>
  <c r="AK2344" i="15"/>
  <c r="AY2344" i="15" s="1"/>
  <c r="AJ2344" i="15"/>
  <c r="BF2344" i="15" s="1"/>
  <c r="AI2344" i="15"/>
  <c r="AA2344" i="15"/>
  <c r="AV2344" i="15" s="1"/>
  <c r="AX2343" i="15"/>
  <c r="AW2343" i="15"/>
  <c r="AO2343" i="15"/>
  <c r="AL2343" i="15"/>
  <c r="AK2343" i="15"/>
  <c r="AY2343" i="15" s="1"/>
  <c r="AJ2343" i="15"/>
  <c r="BF2343" i="15" s="1"/>
  <c r="AI2343" i="15"/>
  <c r="AA2343" i="15"/>
  <c r="AV2343" i="15" s="1"/>
  <c r="AX2342" i="15"/>
  <c r="AW2342" i="15"/>
  <c r="AO2342" i="15"/>
  <c r="AL2342" i="15"/>
  <c r="AK2342" i="15"/>
  <c r="AJ2342" i="15"/>
  <c r="BF2342" i="15" s="1"/>
  <c r="AI2342" i="15"/>
  <c r="AA2342" i="15"/>
  <c r="AV2342" i="15" s="1"/>
  <c r="AX2341" i="15"/>
  <c r="AW2341" i="15"/>
  <c r="AO2341" i="15"/>
  <c r="AL2341" i="15"/>
  <c r="AK2341" i="15"/>
  <c r="AJ2341" i="15"/>
  <c r="BF2341" i="15" s="1"/>
  <c r="AI2341" i="15"/>
  <c r="AA2341" i="15"/>
  <c r="AV2341" i="15" s="1"/>
  <c r="BC2340" i="15"/>
  <c r="AX2340" i="15"/>
  <c r="AW2340" i="15"/>
  <c r="AU2340" i="15"/>
  <c r="AR2340" i="15"/>
  <c r="AQ2340" i="15"/>
  <c r="AO2340" i="15"/>
  <c r="AL2340" i="15"/>
  <c r="AK2340" i="15"/>
  <c r="AJ2340" i="15"/>
  <c r="AI2340" i="15"/>
  <c r="AG2340" i="15"/>
  <c r="AA2340" i="15"/>
  <c r="AV2340" i="15" s="1"/>
  <c r="Z2340" i="15"/>
  <c r="Y2340" i="15"/>
  <c r="L2340" i="35" s="1"/>
  <c r="X2340" i="15"/>
  <c r="BC2339" i="15"/>
  <c r="AX2339" i="15"/>
  <c r="AW2339" i="15"/>
  <c r="AU2339" i="15"/>
  <c r="AR2339" i="15"/>
  <c r="AQ2339" i="15"/>
  <c r="AO2339" i="15"/>
  <c r="AL2339" i="15"/>
  <c r="AK2339" i="15"/>
  <c r="AJ2339" i="15"/>
  <c r="AI2339" i="15"/>
  <c r="AG2339" i="15"/>
  <c r="AA2339" i="15"/>
  <c r="AV2339" i="15" s="1"/>
  <c r="Z2339" i="15"/>
  <c r="Y2339" i="15"/>
  <c r="L2339" i="35" s="1"/>
  <c r="X2339" i="15"/>
  <c r="BC2338" i="15"/>
  <c r="AX2338" i="15"/>
  <c r="AW2338" i="15"/>
  <c r="AU2338" i="15"/>
  <c r="AR2338" i="15"/>
  <c r="AQ2338" i="15"/>
  <c r="AO2338" i="15"/>
  <c r="AL2338" i="15"/>
  <c r="AK2338" i="15"/>
  <c r="AJ2338" i="15"/>
  <c r="AI2338" i="15"/>
  <c r="AG2338" i="15"/>
  <c r="AA2338" i="15"/>
  <c r="AV2338" i="15" s="1"/>
  <c r="Z2338" i="15"/>
  <c r="Y2338" i="15"/>
  <c r="L2338" i="35" s="1"/>
  <c r="X2338" i="15"/>
  <c r="K2338" i="35" s="1"/>
  <c r="BC2337" i="15"/>
  <c r="AX2337" i="15"/>
  <c r="AW2337" i="15"/>
  <c r="AU2337" i="15"/>
  <c r="AR2337" i="15"/>
  <c r="AQ2337" i="15"/>
  <c r="AO2337" i="15"/>
  <c r="AN2337" i="15" s="1"/>
  <c r="AL2337" i="15"/>
  <c r="AK2337" i="15"/>
  <c r="AJ2337" i="15"/>
  <c r="AI2337" i="15"/>
  <c r="AG2337" i="15"/>
  <c r="AA2337" i="15"/>
  <c r="AV2337" i="15" s="1"/>
  <c r="Z2337" i="15"/>
  <c r="Y2337" i="15"/>
  <c r="L2337" i="35" s="1"/>
  <c r="X2337" i="15"/>
  <c r="K2337" i="35" s="1"/>
  <c r="BC2336" i="15"/>
  <c r="AX2336" i="15"/>
  <c r="AW2336" i="15"/>
  <c r="AU2336" i="15"/>
  <c r="AR2336" i="15"/>
  <c r="AQ2336" i="15"/>
  <c r="AO2336" i="15"/>
  <c r="AL2336" i="15"/>
  <c r="AK2336" i="15"/>
  <c r="AJ2336" i="15"/>
  <c r="AI2336" i="15"/>
  <c r="AG2336" i="15"/>
  <c r="AA2336" i="15"/>
  <c r="AV2336" i="15" s="1"/>
  <c r="Z2336" i="15"/>
  <c r="Y2336" i="15"/>
  <c r="L2336" i="35" s="1"/>
  <c r="X2336" i="15"/>
  <c r="BC2335" i="15"/>
  <c r="AX2335" i="15"/>
  <c r="AW2335" i="15"/>
  <c r="AU2335" i="15"/>
  <c r="AR2335" i="15"/>
  <c r="AQ2335" i="15"/>
  <c r="AO2335" i="15"/>
  <c r="AN2335" i="15" s="1"/>
  <c r="AL2335" i="15"/>
  <c r="AK2335" i="15"/>
  <c r="AJ2335" i="15"/>
  <c r="AI2335" i="15"/>
  <c r="AG2335" i="15"/>
  <c r="AA2335" i="15"/>
  <c r="AV2335" i="15" s="1"/>
  <c r="Z2335" i="15"/>
  <c r="Y2335" i="15"/>
  <c r="L2335" i="35" s="1"/>
  <c r="X2335" i="15"/>
  <c r="BC2334" i="15"/>
  <c r="AX2334" i="15"/>
  <c r="AW2334" i="15"/>
  <c r="AU2334" i="15"/>
  <c r="AR2334" i="15"/>
  <c r="AQ2334" i="15"/>
  <c r="AO2334" i="15"/>
  <c r="AL2334" i="15"/>
  <c r="AK2334" i="15"/>
  <c r="AJ2334" i="15"/>
  <c r="AI2334" i="15"/>
  <c r="AG2334" i="15"/>
  <c r="AA2334" i="15"/>
  <c r="AV2334" i="15" s="1"/>
  <c r="Z2334" i="15"/>
  <c r="Y2334" i="15"/>
  <c r="L2334" i="35" s="1"/>
  <c r="X2334" i="15"/>
  <c r="U2334" i="15"/>
  <c r="BC2333" i="15"/>
  <c r="AX2333" i="15"/>
  <c r="AW2333" i="15"/>
  <c r="AU2333" i="15"/>
  <c r="AR2333" i="15"/>
  <c r="AQ2333" i="15"/>
  <c r="AO2333" i="15"/>
  <c r="AL2333" i="15"/>
  <c r="AK2333" i="15"/>
  <c r="AJ2333" i="15"/>
  <c r="AI2333" i="15"/>
  <c r="AG2333" i="15"/>
  <c r="AA2333" i="15"/>
  <c r="AV2333" i="15" s="1"/>
  <c r="Z2333" i="15"/>
  <c r="M2333" i="35" s="1"/>
  <c r="Y2333" i="15"/>
  <c r="L2333" i="35" s="1"/>
  <c r="X2333" i="15"/>
  <c r="BC2332" i="15"/>
  <c r="AX2332" i="15"/>
  <c r="AW2332" i="15"/>
  <c r="AU2332" i="15"/>
  <c r="AR2332" i="15"/>
  <c r="AQ2332" i="15"/>
  <c r="AO2332" i="15"/>
  <c r="AN2332" i="15" s="1"/>
  <c r="AL2332" i="15"/>
  <c r="AK2332" i="15"/>
  <c r="AJ2332" i="15"/>
  <c r="AI2332" i="15"/>
  <c r="AG2332" i="15"/>
  <c r="AA2332" i="15"/>
  <c r="AV2332" i="15" s="1"/>
  <c r="Z2332" i="15"/>
  <c r="M2332" i="35" s="1"/>
  <c r="Y2332" i="15"/>
  <c r="L2332" i="35" s="1"/>
  <c r="X2332" i="15"/>
  <c r="BC2331" i="15"/>
  <c r="AX2331" i="15"/>
  <c r="AW2331" i="15"/>
  <c r="AU2331" i="15"/>
  <c r="AR2331" i="15"/>
  <c r="AQ2331" i="15"/>
  <c r="AO2331" i="15"/>
  <c r="AL2331" i="15"/>
  <c r="AK2331" i="15"/>
  <c r="AJ2331" i="15"/>
  <c r="AI2331" i="15"/>
  <c r="AG2331" i="15"/>
  <c r="AA2331" i="15"/>
  <c r="AV2331" i="15" s="1"/>
  <c r="Z2331" i="15"/>
  <c r="M2331" i="35" s="1"/>
  <c r="Y2331" i="15"/>
  <c r="X2331" i="15"/>
  <c r="BC2330" i="15"/>
  <c r="AX2330" i="15"/>
  <c r="AW2330" i="15"/>
  <c r="AU2330" i="15"/>
  <c r="AR2330" i="15"/>
  <c r="AQ2330" i="15"/>
  <c r="AO2330" i="15"/>
  <c r="AL2330" i="15"/>
  <c r="AK2330" i="15"/>
  <c r="AJ2330" i="15"/>
  <c r="AI2330" i="15"/>
  <c r="AG2330" i="15"/>
  <c r="AA2330" i="15"/>
  <c r="AV2330" i="15" s="1"/>
  <c r="Z2330" i="15"/>
  <c r="M2330" i="35" s="1"/>
  <c r="Y2330" i="15"/>
  <c r="L2330" i="35" s="1"/>
  <c r="X2330" i="15"/>
  <c r="BC2329" i="15"/>
  <c r="AX2329" i="15"/>
  <c r="AW2329" i="15"/>
  <c r="AU2329" i="15"/>
  <c r="AR2329" i="15"/>
  <c r="AQ2329" i="15"/>
  <c r="AO2329" i="15"/>
  <c r="AL2329" i="15"/>
  <c r="AK2329" i="15"/>
  <c r="AJ2329" i="15"/>
  <c r="AI2329" i="15"/>
  <c r="AG2329" i="15"/>
  <c r="AA2329" i="15"/>
  <c r="AV2329" i="15" s="1"/>
  <c r="Z2329" i="15"/>
  <c r="M2329" i="35" s="1"/>
  <c r="Y2329" i="15"/>
  <c r="L2329" i="35" s="1"/>
  <c r="X2329" i="15"/>
  <c r="BC2328" i="15"/>
  <c r="AX2328" i="15"/>
  <c r="AW2328" i="15"/>
  <c r="AU2328" i="15"/>
  <c r="AR2328" i="15"/>
  <c r="AQ2328" i="15"/>
  <c r="AO2328" i="15"/>
  <c r="AN2328" i="15" s="1"/>
  <c r="AL2328" i="15"/>
  <c r="AK2328" i="15"/>
  <c r="AJ2328" i="15"/>
  <c r="AI2328" i="15"/>
  <c r="AG2328" i="15"/>
  <c r="AA2328" i="15"/>
  <c r="AV2328" i="15" s="1"/>
  <c r="Z2328" i="15"/>
  <c r="M2328" i="35" s="1"/>
  <c r="Y2328" i="15"/>
  <c r="X2328" i="15"/>
  <c r="BC2327" i="15"/>
  <c r="AX2327" i="15"/>
  <c r="AW2327" i="15"/>
  <c r="AU2327" i="15"/>
  <c r="AR2327" i="15"/>
  <c r="AQ2327" i="15"/>
  <c r="AO2327" i="15"/>
  <c r="AL2327" i="15"/>
  <c r="AK2327" i="15"/>
  <c r="AJ2327" i="15"/>
  <c r="AI2327" i="15"/>
  <c r="AG2327" i="15"/>
  <c r="AA2327" i="15"/>
  <c r="AV2327" i="15" s="1"/>
  <c r="Z2327" i="15"/>
  <c r="M2327" i="35" s="1"/>
  <c r="Y2327" i="15"/>
  <c r="X2327" i="15"/>
  <c r="U2327" i="15"/>
  <c r="BC2326" i="15"/>
  <c r="AX2326" i="15"/>
  <c r="AW2326" i="15"/>
  <c r="AU2326" i="15"/>
  <c r="AR2326" i="15"/>
  <c r="AQ2326" i="15"/>
  <c r="AO2326" i="15"/>
  <c r="AL2326" i="15"/>
  <c r="AK2326" i="15"/>
  <c r="AJ2326" i="15"/>
  <c r="AI2326" i="15"/>
  <c r="AG2326" i="15"/>
  <c r="AA2326" i="15"/>
  <c r="AV2326" i="15" s="1"/>
  <c r="Z2326" i="15"/>
  <c r="Y2326" i="15"/>
  <c r="X2326" i="15"/>
  <c r="K2326" i="35" s="1"/>
  <c r="BC2325" i="15"/>
  <c r="AX2325" i="15"/>
  <c r="AW2325" i="15"/>
  <c r="AU2325" i="15"/>
  <c r="AR2325" i="15"/>
  <c r="AQ2325" i="15"/>
  <c r="AO2325" i="15"/>
  <c r="AN2325" i="15" s="1"/>
  <c r="AL2325" i="15"/>
  <c r="AK2325" i="15"/>
  <c r="AJ2325" i="15"/>
  <c r="AI2325" i="15"/>
  <c r="AG2325" i="15"/>
  <c r="AA2325" i="15"/>
  <c r="AV2325" i="15" s="1"/>
  <c r="Z2325" i="15"/>
  <c r="Y2325" i="15"/>
  <c r="X2325" i="15"/>
  <c r="K2325" i="35" s="1"/>
  <c r="BC2324" i="15"/>
  <c r="AX2324" i="15"/>
  <c r="AW2324" i="15"/>
  <c r="AU2324" i="15"/>
  <c r="AR2324" i="15"/>
  <c r="AQ2324" i="15"/>
  <c r="AO2324" i="15"/>
  <c r="AL2324" i="15"/>
  <c r="AK2324" i="15"/>
  <c r="AJ2324" i="15"/>
  <c r="AI2324" i="15"/>
  <c r="AG2324" i="15"/>
  <c r="AA2324" i="15"/>
  <c r="AV2324" i="15" s="1"/>
  <c r="Z2324" i="15"/>
  <c r="Y2324" i="15"/>
  <c r="X2324" i="15"/>
  <c r="K2324" i="35" s="1"/>
  <c r="BC2323" i="15"/>
  <c r="AX2323" i="15"/>
  <c r="AW2323" i="15"/>
  <c r="AU2323" i="15"/>
  <c r="AR2323" i="15"/>
  <c r="AQ2323" i="15"/>
  <c r="AO2323" i="15"/>
  <c r="AN2323" i="15" s="1"/>
  <c r="AL2323" i="15"/>
  <c r="AK2323" i="15"/>
  <c r="AJ2323" i="15"/>
  <c r="AI2323" i="15"/>
  <c r="AG2323" i="15"/>
  <c r="AA2323" i="15"/>
  <c r="AV2323" i="15" s="1"/>
  <c r="Z2323" i="15"/>
  <c r="Y2323" i="15"/>
  <c r="X2323" i="15"/>
  <c r="K2323" i="35" s="1"/>
  <c r="BC2322" i="15"/>
  <c r="AX2322" i="15"/>
  <c r="AW2322" i="15"/>
  <c r="AU2322" i="15"/>
  <c r="AR2322" i="15"/>
  <c r="AQ2322" i="15"/>
  <c r="AO2322" i="15"/>
  <c r="AL2322" i="15"/>
  <c r="AK2322" i="15"/>
  <c r="AJ2322" i="15"/>
  <c r="AI2322" i="15"/>
  <c r="AG2322" i="15"/>
  <c r="AA2322" i="15"/>
  <c r="AV2322" i="15" s="1"/>
  <c r="Z2322" i="15"/>
  <c r="Y2322" i="15"/>
  <c r="X2322" i="15"/>
  <c r="K2322" i="35" s="1"/>
  <c r="BC2321" i="15"/>
  <c r="AX2321" i="15"/>
  <c r="AW2321" i="15"/>
  <c r="AU2321" i="15"/>
  <c r="AR2321" i="15"/>
  <c r="AQ2321" i="15"/>
  <c r="AO2321" i="15"/>
  <c r="AL2321" i="15"/>
  <c r="AK2321" i="15"/>
  <c r="AJ2321" i="15"/>
  <c r="AI2321" i="15"/>
  <c r="AG2321" i="15"/>
  <c r="AA2321" i="15"/>
  <c r="AV2321" i="15" s="1"/>
  <c r="Z2321" i="15"/>
  <c r="Y2321" i="15"/>
  <c r="X2321" i="15"/>
  <c r="BC2320" i="15"/>
  <c r="AX2320" i="15"/>
  <c r="AW2320" i="15"/>
  <c r="AU2320" i="15"/>
  <c r="AR2320" i="15"/>
  <c r="AQ2320" i="15"/>
  <c r="AO2320" i="15"/>
  <c r="AN2320" i="15" s="1"/>
  <c r="AL2320" i="15"/>
  <c r="AK2320" i="15"/>
  <c r="AJ2320" i="15"/>
  <c r="AI2320" i="15"/>
  <c r="AG2320" i="15"/>
  <c r="AA2320" i="15"/>
  <c r="AV2320" i="15" s="1"/>
  <c r="Z2320" i="15"/>
  <c r="Y2320" i="15"/>
  <c r="X2320" i="15"/>
  <c r="K2320" i="35" s="1"/>
  <c r="U2320" i="15"/>
  <c r="BC2319" i="15"/>
  <c r="AX2319" i="15"/>
  <c r="AW2319" i="15"/>
  <c r="AU2319" i="15"/>
  <c r="AR2319" i="15"/>
  <c r="AQ2319" i="15"/>
  <c r="AO2319" i="15"/>
  <c r="AN2319" i="15" s="1"/>
  <c r="AL2319" i="15"/>
  <c r="AK2319" i="15"/>
  <c r="AJ2319" i="15"/>
  <c r="AI2319" i="15"/>
  <c r="AG2319" i="15"/>
  <c r="AA2319" i="15"/>
  <c r="AV2319" i="15" s="1"/>
  <c r="Z2319" i="15"/>
  <c r="Y2319" i="15"/>
  <c r="L2319" i="35" s="1"/>
  <c r="X2319" i="15"/>
  <c r="BC2318" i="15"/>
  <c r="AX2318" i="15"/>
  <c r="AW2318" i="15"/>
  <c r="AU2318" i="15"/>
  <c r="AR2318" i="15"/>
  <c r="AQ2318" i="15"/>
  <c r="AO2318" i="15"/>
  <c r="AN2318" i="15" s="1"/>
  <c r="AL2318" i="15"/>
  <c r="AK2318" i="15"/>
  <c r="AJ2318" i="15"/>
  <c r="AI2318" i="15"/>
  <c r="AG2318" i="15"/>
  <c r="AA2318" i="15"/>
  <c r="AV2318" i="15" s="1"/>
  <c r="Z2318" i="15"/>
  <c r="Y2318" i="15"/>
  <c r="L2318" i="35" s="1"/>
  <c r="X2318" i="15"/>
  <c r="BC2317" i="15"/>
  <c r="AX2317" i="15"/>
  <c r="AW2317" i="15"/>
  <c r="AU2317" i="15"/>
  <c r="AR2317" i="15"/>
  <c r="AQ2317" i="15"/>
  <c r="AO2317" i="15"/>
  <c r="AL2317" i="15"/>
  <c r="AK2317" i="15"/>
  <c r="AJ2317" i="15"/>
  <c r="AI2317" i="15"/>
  <c r="AG2317" i="15"/>
  <c r="AA2317" i="15"/>
  <c r="AV2317" i="15" s="1"/>
  <c r="Z2317" i="15"/>
  <c r="Y2317" i="15"/>
  <c r="L2317" i="35" s="1"/>
  <c r="X2317" i="15"/>
  <c r="BC2316" i="15"/>
  <c r="AX2316" i="15"/>
  <c r="AW2316" i="15"/>
  <c r="AU2316" i="15"/>
  <c r="AR2316" i="15"/>
  <c r="AQ2316" i="15"/>
  <c r="AO2316" i="15"/>
  <c r="AN2316" i="15" s="1"/>
  <c r="AL2316" i="15"/>
  <c r="AK2316" i="15"/>
  <c r="AJ2316" i="15"/>
  <c r="AI2316" i="15"/>
  <c r="AG2316" i="15"/>
  <c r="AA2316" i="15"/>
  <c r="AV2316" i="15" s="1"/>
  <c r="Z2316" i="15"/>
  <c r="Y2316" i="15"/>
  <c r="X2316" i="15"/>
  <c r="BC2315" i="15"/>
  <c r="AX2315" i="15"/>
  <c r="AW2315" i="15"/>
  <c r="AU2315" i="15"/>
  <c r="AR2315" i="15"/>
  <c r="AQ2315" i="15"/>
  <c r="AO2315" i="15"/>
  <c r="AL2315" i="15"/>
  <c r="AK2315" i="15"/>
  <c r="AJ2315" i="15"/>
  <c r="AI2315" i="15"/>
  <c r="AG2315" i="15"/>
  <c r="AA2315" i="15"/>
  <c r="AV2315" i="15" s="1"/>
  <c r="Z2315" i="15"/>
  <c r="Y2315" i="15"/>
  <c r="L2315" i="35" s="1"/>
  <c r="X2315" i="15"/>
  <c r="BC2314" i="15"/>
  <c r="AX2314" i="15"/>
  <c r="AW2314" i="15"/>
  <c r="AU2314" i="15"/>
  <c r="AR2314" i="15"/>
  <c r="AQ2314" i="15"/>
  <c r="AO2314" i="15"/>
  <c r="AN2314" i="15" s="1"/>
  <c r="AL2314" i="15"/>
  <c r="AK2314" i="15"/>
  <c r="AJ2314" i="15"/>
  <c r="AI2314" i="15"/>
  <c r="AG2314" i="15"/>
  <c r="AA2314" i="15"/>
  <c r="AV2314" i="15" s="1"/>
  <c r="Z2314" i="15"/>
  <c r="Y2314" i="15"/>
  <c r="L2314" i="35" s="1"/>
  <c r="X2314" i="15"/>
  <c r="BC2313" i="15"/>
  <c r="AX2313" i="15"/>
  <c r="AW2313" i="15"/>
  <c r="AU2313" i="15"/>
  <c r="AR2313" i="15"/>
  <c r="AQ2313" i="15"/>
  <c r="AO2313" i="15"/>
  <c r="AL2313" i="15"/>
  <c r="AK2313" i="15"/>
  <c r="AJ2313" i="15"/>
  <c r="AI2313" i="15"/>
  <c r="AG2313" i="15"/>
  <c r="AA2313" i="15"/>
  <c r="AV2313" i="15" s="1"/>
  <c r="Z2313" i="15"/>
  <c r="Y2313" i="15"/>
  <c r="L2313" i="35" s="1"/>
  <c r="X2313" i="15"/>
  <c r="U2313" i="15"/>
  <c r="BC2312" i="15"/>
  <c r="AX2312" i="15"/>
  <c r="AW2312" i="15"/>
  <c r="AU2312" i="15"/>
  <c r="AR2312" i="15"/>
  <c r="AQ2312" i="15"/>
  <c r="AO2312" i="15"/>
  <c r="AL2312" i="15"/>
  <c r="AK2312" i="15"/>
  <c r="AJ2312" i="15"/>
  <c r="AI2312" i="15"/>
  <c r="AG2312" i="15"/>
  <c r="AA2312" i="15"/>
  <c r="AV2312" i="15" s="1"/>
  <c r="Z2312" i="15"/>
  <c r="M2312" i="35" s="1"/>
  <c r="Y2312" i="15"/>
  <c r="X2312" i="15"/>
  <c r="K2312" i="35" s="1"/>
  <c r="BC2311" i="15"/>
  <c r="AX2311" i="15"/>
  <c r="AW2311" i="15"/>
  <c r="AU2311" i="15"/>
  <c r="AR2311" i="15"/>
  <c r="AQ2311" i="15"/>
  <c r="AO2311" i="15"/>
  <c r="AL2311" i="15"/>
  <c r="AK2311" i="15"/>
  <c r="AJ2311" i="15"/>
  <c r="AI2311" i="15"/>
  <c r="AG2311" i="15"/>
  <c r="AA2311" i="15"/>
  <c r="AV2311" i="15" s="1"/>
  <c r="Z2311" i="15"/>
  <c r="Y2311" i="15"/>
  <c r="X2311" i="15"/>
  <c r="K2311" i="35" s="1"/>
  <c r="BC2310" i="15"/>
  <c r="AX2310" i="15"/>
  <c r="AW2310" i="15"/>
  <c r="AU2310" i="15"/>
  <c r="AR2310" i="15"/>
  <c r="AQ2310" i="15"/>
  <c r="AO2310" i="15"/>
  <c r="AN2310" i="15" s="1"/>
  <c r="AL2310" i="15"/>
  <c r="AK2310" i="15"/>
  <c r="AJ2310" i="15"/>
  <c r="AI2310" i="15"/>
  <c r="AG2310" i="15"/>
  <c r="AA2310" i="15"/>
  <c r="AV2310" i="15" s="1"/>
  <c r="Z2310" i="15"/>
  <c r="M2310" i="35" s="1"/>
  <c r="Y2310" i="15"/>
  <c r="X2310" i="15"/>
  <c r="K2310" i="35" s="1"/>
  <c r="BC2309" i="15"/>
  <c r="AX2309" i="15"/>
  <c r="AW2309" i="15"/>
  <c r="AU2309" i="15"/>
  <c r="AR2309" i="15"/>
  <c r="AQ2309" i="15"/>
  <c r="AO2309" i="15"/>
  <c r="AN2309" i="15" s="1"/>
  <c r="AL2309" i="15"/>
  <c r="AK2309" i="15"/>
  <c r="AJ2309" i="15"/>
  <c r="AI2309" i="15"/>
  <c r="AG2309" i="15"/>
  <c r="AA2309" i="15"/>
  <c r="AV2309" i="15" s="1"/>
  <c r="Z2309" i="15"/>
  <c r="Y2309" i="15"/>
  <c r="X2309" i="15"/>
  <c r="K2309" i="35" s="1"/>
  <c r="BC2308" i="15"/>
  <c r="AX2308" i="15"/>
  <c r="AW2308" i="15"/>
  <c r="AU2308" i="15"/>
  <c r="AR2308" i="15"/>
  <c r="AQ2308" i="15"/>
  <c r="AO2308" i="15"/>
  <c r="AL2308" i="15"/>
  <c r="AK2308" i="15"/>
  <c r="AJ2308" i="15"/>
  <c r="AI2308" i="15"/>
  <c r="AG2308" i="15"/>
  <c r="AA2308" i="15"/>
  <c r="AV2308" i="15" s="1"/>
  <c r="Z2308" i="15"/>
  <c r="Y2308" i="15"/>
  <c r="L2308" i="35" s="1"/>
  <c r="X2308" i="15"/>
  <c r="K2308" i="35" s="1"/>
  <c r="BC2307" i="15"/>
  <c r="AX2307" i="15"/>
  <c r="AW2307" i="15"/>
  <c r="AU2307" i="15"/>
  <c r="AR2307" i="15"/>
  <c r="AQ2307" i="15"/>
  <c r="AO2307" i="15"/>
  <c r="AN2307" i="15" s="1"/>
  <c r="AL2307" i="15"/>
  <c r="AK2307" i="15"/>
  <c r="AJ2307" i="15"/>
  <c r="AI2307" i="15"/>
  <c r="AG2307" i="15"/>
  <c r="AA2307" i="15"/>
  <c r="AV2307" i="15" s="1"/>
  <c r="Z2307" i="15"/>
  <c r="Y2307" i="15"/>
  <c r="L2307" i="35" s="1"/>
  <c r="X2307" i="15"/>
  <c r="K2307" i="35" s="1"/>
  <c r="BC2306" i="15"/>
  <c r="AX2306" i="15"/>
  <c r="AW2306" i="15"/>
  <c r="AU2306" i="15"/>
  <c r="AR2306" i="15"/>
  <c r="AQ2306" i="15"/>
  <c r="AO2306" i="15"/>
  <c r="AL2306" i="15"/>
  <c r="AK2306" i="15"/>
  <c r="AJ2306" i="15"/>
  <c r="AI2306" i="15"/>
  <c r="AG2306" i="15"/>
  <c r="AE2306" i="15"/>
  <c r="AE2335" i="15" s="1"/>
  <c r="BG2335" i="15" s="1"/>
  <c r="AD2306" i="15"/>
  <c r="AC2306" i="15"/>
  <c r="AC2332" i="15" s="1"/>
  <c r="AA2306" i="15"/>
  <c r="AV2306" i="15" s="1"/>
  <c r="Z2306" i="15"/>
  <c r="Y2306" i="15"/>
  <c r="X2306" i="15"/>
  <c r="K2306" i="35" s="1"/>
  <c r="U2306" i="15"/>
  <c r="AX2305" i="15"/>
  <c r="AW2305" i="15"/>
  <c r="AO2305" i="15"/>
  <c r="AL2305" i="15"/>
  <c r="AK2305" i="15"/>
  <c r="AJ2305" i="15"/>
  <c r="BF2305" i="15" s="1"/>
  <c r="AI2305" i="15"/>
  <c r="AA2305" i="15"/>
  <c r="AV2305" i="15" s="1"/>
  <c r="BF2304" i="15"/>
  <c r="AX2304" i="15"/>
  <c r="AW2304" i="15"/>
  <c r="AO2304" i="15"/>
  <c r="AL2304" i="15"/>
  <c r="AK2304" i="15"/>
  <c r="AY2304" i="15" s="1"/>
  <c r="AJ2304" i="15"/>
  <c r="AI2304" i="15"/>
  <c r="AA2304" i="15"/>
  <c r="AV2304" i="15" s="1"/>
  <c r="AX2303" i="15"/>
  <c r="AW2303" i="15"/>
  <c r="AO2303" i="15"/>
  <c r="AN2303" i="15" s="1"/>
  <c r="AL2303" i="15"/>
  <c r="AK2303" i="15"/>
  <c r="AJ2303" i="15"/>
  <c r="BF2303" i="15" s="1"/>
  <c r="AI2303" i="15"/>
  <c r="AA2303" i="15"/>
  <c r="AV2303" i="15" s="1"/>
  <c r="AX2302" i="15"/>
  <c r="AW2302" i="15"/>
  <c r="AO2302" i="15"/>
  <c r="AL2302" i="15"/>
  <c r="AK2302" i="15"/>
  <c r="AJ2302" i="15"/>
  <c r="BF2302" i="15" s="1"/>
  <c r="AI2302" i="15"/>
  <c r="AA2302" i="15"/>
  <c r="AV2302" i="15" s="1"/>
  <c r="AX2301" i="15"/>
  <c r="AW2301" i="15"/>
  <c r="AO2301" i="15"/>
  <c r="AL2301" i="15"/>
  <c r="AK2301" i="15"/>
  <c r="AJ2301" i="15"/>
  <c r="BF2301" i="15" s="1"/>
  <c r="AI2301" i="15"/>
  <c r="AA2301" i="15"/>
  <c r="AV2301" i="15" s="1"/>
  <c r="AX2300" i="15"/>
  <c r="AW2300" i="15"/>
  <c r="AO2300" i="15"/>
  <c r="AL2300" i="15"/>
  <c r="AK2300" i="15"/>
  <c r="AJ2300" i="15"/>
  <c r="BF2300" i="15" s="1"/>
  <c r="AI2300" i="15"/>
  <c r="AA2300" i="15"/>
  <c r="AV2300" i="15" s="1"/>
  <c r="AX2299" i="15"/>
  <c r="AW2299" i="15"/>
  <c r="AO2299" i="15"/>
  <c r="AN2299" i="15" s="1"/>
  <c r="AL2299" i="15"/>
  <c r="AK2299" i="15"/>
  <c r="AJ2299" i="15"/>
  <c r="BF2299" i="15" s="1"/>
  <c r="AI2299" i="15"/>
  <c r="AA2299" i="15"/>
  <c r="AV2299" i="15" s="1"/>
  <c r="AX2298" i="15"/>
  <c r="AW2298" i="15"/>
  <c r="AO2298" i="15"/>
  <c r="AL2298" i="15"/>
  <c r="AK2298" i="15"/>
  <c r="AJ2298" i="15"/>
  <c r="BF2298" i="15" s="1"/>
  <c r="AI2298" i="15"/>
  <c r="AA2298" i="15"/>
  <c r="AV2298" i="15" s="1"/>
  <c r="AX2297" i="15"/>
  <c r="AW2297" i="15"/>
  <c r="AO2297" i="15"/>
  <c r="AL2297" i="15"/>
  <c r="AK2297" i="15"/>
  <c r="AJ2297" i="15"/>
  <c r="BF2297" i="15" s="1"/>
  <c r="AI2297" i="15"/>
  <c r="AA2297" i="15"/>
  <c r="AV2297" i="15" s="1"/>
  <c r="BF2296" i="15"/>
  <c r="AX2296" i="15"/>
  <c r="AW2296" i="15"/>
  <c r="AO2296" i="15"/>
  <c r="AL2296" i="15"/>
  <c r="AK2296" i="15"/>
  <c r="AJ2296" i="15"/>
  <c r="AI2296" i="15"/>
  <c r="AA2296" i="15"/>
  <c r="AV2296" i="15" s="1"/>
  <c r="BC2295" i="15"/>
  <c r="AX2295" i="15"/>
  <c r="AW2295" i="15"/>
  <c r="AU2295" i="15"/>
  <c r="AR2295" i="15"/>
  <c r="AQ2295" i="15"/>
  <c r="AO2295" i="15"/>
  <c r="AL2295" i="15"/>
  <c r="AK2295" i="15"/>
  <c r="AJ2295" i="15"/>
  <c r="AI2295" i="15"/>
  <c r="AG2295" i="15"/>
  <c r="AA2295" i="15"/>
  <c r="AV2295" i="15" s="1"/>
  <c r="Z2295" i="15"/>
  <c r="Y2295" i="15"/>
  <c r="X2295" i="15"/>
  <c r="K2295" i="35" s="1"/>
  <c r="BC2294" i="15"/>
  <c r="AX2294" i="15"/>
  <c r="AW2294" i="15"/>
  <c r="AU2294" i="15"/>
  <c r="AR2294" i="15"/>
  <c r="AQ2294" i="15"/>
  <c r="AO2294" i="15"/>
  <c r="AN2294" i="15" s="1"/>
  <c r="AL2294" i="15"/>
  <c r="AK2294" i="15"/>
  <c r="AJ2294" i="15"/>
  <c r="AI2294" i="15"/>
  <c r="AG2294" i="15"/>
  <c r="AA2294" i="15"/>
  <c r="AV2294" i="15" s="1"/>
  <c r="Z2294" i="15"/>
  <c r="Y2294" i="15"/>
  <c r="L2294" i="35" s="1"/>
  <c r="X2294" i="15"/>
  <c r="K2294" i="35" s="1"/>
  <c r="BC2293" i="15"/>
  <c r="AX2293" i="15"/>
  <c r="AW2293" i="15"/>
  <c r="AU2293" i="15"/>
  <c r="AR2293" i="15"/>
  <c r="AQ2293" i="15"/>
  <c r="AO2293" i="15"/>
  <c r="AL2293" i="15"/>
  <c r="AK2293" i="15"/>
  <c r="AJ2293" i="15"/>
  <c r="AI2293" i="15"/>
  <c r="AG2293" i="15"/>
  <c r="AA2293" i="15"/>
  <c r="AV2293" i="15" s="1"/>
  <c r="Z2293" i="15"/>
  <c r="Y2293" i="15"/>
  <c r="L2293" i="35" s="1"/>
  <c r="X2293" i="15"/>
  <c r="K2293" i="35" s="1"/>
  <c r="BC2292" i="15"/>
  <c r="AX2292" i="15"/>
  <c r="AW2292" i="15"/>
  <c r="AU2292" i="15"/>
  <c r="AR2292" i="15"/>
  <c r="AQ2292" i="15"/>
  <c r="AO2292" i="15"/>
  <c r="AN2292" i="15" s="1"/>
  <c r="AL2292" i="15"/>
  <c r="AK2292" i="15"/>
  <c r="AJ2292" i="15"/>
  <c r="AI2292" i="15"/>
  <c r="AG2292" i="15"/>
  <c r="AA2292" i="15"/>
  <c r="AV2292" i="15" s="1"/>
  <c r="Z2292" i="15"/>
  <c r="Y2292" i="15"/>
  <c r="L2292" i="35" s="1"/>
  <c r="X2292" i="15"/>
  <c r="K2292" i="35" s="1"/>
  <c r="BC2291" i="15"/>
  <c r="AX2291" i="15"/>
  <c r="AW2291" i="15"/>
  <c r="AU2291" i="15"/>
  <c r="AR2291" i="15"/>
  <c r="AQ2291" i="15"/>
  <c r="AO2291" i="15"/>
  <c r="AL2291" i="15"/>
  <c r="AK2291" i="15"/>
  <c r="AJ2291" i="15"/>
  <c r="AI2291" i="15"/>
  <c r="AG2291" i="15"/>
  <c r="AA2291" i="15"/>
  <c r="AV2291" i="15" s="1"/>
  <c r="Z2291" i="15"/>
  <c r="Y2291" i="15"/>
  <c r="L2291" i="35" s="1"/>
  <c r="X2291" i="15"/>
  <c r="K2291" i="35" s="1"/>
  <c r="BC2290" i="15"/>
  <c r="AX2290" i="15"/>
  <c r="AW2290" i="15"/>
  <c r="AU2290" i="15"/>
  <c r="AR2290" i="15"/>
  <c r="AQ2290" i="15"/>
  <c r="AO2290" i="15"/>
  <c r="AN2290" i="15" s="1"/>
  <c r="AL2290" i="15"/>
  <c r="AK2290" i="15"/>
  <c r="AJ2290" i="15"/>
  <c r="AI2290" i="15"/>
  <c r="AG2290" i="15"/>
  <c r="AA2290" i="15"/>
  <c r="AV2290" i="15" s="1"/>
  <c r="Z2290" i="15"/>
  <c r="Y2290" i="15"/>
  <c r="L2290" i="35" s="1"/>
  <c r="X2290" i="15"/>
  <c r="K2290" i="35" s="1"/>
  <c r="BC2289" i="15"/>
  <c r="AX2289" i="15"/>
  <c r="AW2289" i="15"/>
  <c r="AU2289" i="15"/>
  <c r="AR2289" i="15"/>
  <c r="AQ2289" i="15"/>
  <c r="AO2289" i="15"/>
  <c r="AL2289" i="15"/>
  <c r="AK2289" i="15"/>
  <c r="AJ2289" i="15"/>
  <c r="AI2289" i="15"/>
  <c r="AG2289" i="15"/>
  <c r="AA2289" i="15"/>
  <c r="AV2289" i="15" s="1"/>
  <c r="Z2289" i="15"/>
  <c r="Y2289" i="15"/>
  <c r="L2289" i="35" s="1"/>
  <c r="X2289" i="15"/>
  <c r="U2289" i="15"/>
  <c r="BC2288" i="15"/>
  <c r="AX2288" i="15"/>
  <c r="AW2288" i="15"/>
  <c r="AU2288" i="15"/>
  <c r="AR2288" i="15"/>
  <c r="AQ2288" i="15"/>
  <c r="AO2288" i="15"/>
  <c r="AL2288" i="15"/>
  <c r="AK2288" i="15"/>
  <c r="AJ2288" i="15"/>
  <c r="AI2288" i="15"/>
  <c r="AG2288" i="15"/>
  <c r="AA2288" i="15"/>
  <c r="AV2288" i="15" s="1"/>
  <c r="Z2288" i="15"/>
  <c r="M2288" i="35" s="1"/>
  <c r="Y2288" i="15"/>
  <c r="L2288" i="35" s="1"/>
  <c r="X2288" i="15"/>
  <c r="K2288" i="35" s="1"/>
  <c r="BC2287" i="15"/>
  <c r="AX2287" i="15"/>
  <c r="AW2287" i="15"/>
  <c r="AU2287" i="15"/>
  <c r="AR2287" i="15"/>
  <c r="AQ2287" i="15"/>
  <c r="AO2287" i="15"/>
  <c r="AL2287" i="15"/>
  <c r="AK2287" i="15"/>
  <c r="AJ2287" i="15"/>
  <c r="AI2287" i="15"/>
  <c r="AG2287" i="15"/>
  <c r="AA2287" i="15"/>
  <c r="AV2287" i="15" s="1"/>
  <c r="Z2287" i="15"/>
  <c r="M2287" i="35" s="1"/>
  <c r="Y2287" i="15"/>
  <c r="L2287" i="35" s="1"/>
  <c r="X2287" i="15"/>
  <c r="K2287" i="35" s="1"/>
  <c r="BC2286" i="15"/>
  <c r="AX2286" i="15"/>
  <c r="AW2286" i="15"/>
  <c r="AU2286" i="15"/>
  <c r="AR2286" i="15"/>
  <c r="AQ2286" i="15"/>
  <c r="AO2286" i="15"/>
  <c r="AN2286" i="15" s="1"/>
  <c r="AL2286" i="15"/>
  <c r="AK2286" i="15"/>
  <c r="AJ2286" i="15"/>
  <c r="AI2286" i="15"/>
  <c r="AG2286" i="15"/>
  <c r="AA2286" i="15"/>
  <c r="AV2286" i="15" s="1"/>
  <c r="Z2286" i="15"/>
  <c r="M2286" i="35" s="1"/>
  <c r="Y2286" i="15"/>
  <c r="L2286" i="35" s="1"/>
  <c r="X2286" i="15"/>
  <c r="K2286" i="35" s="1"/>
  <c r="BC2285" i="15"/>
  <c r="AX2285" i="15"/>
  <c r="AW2285" i="15"/>
  <c r="AU2285" i="15"/>
  <c r="AR2285" i="15"/>
  <c r="AQ2285" i="15"/>
  <c r="AO2285" i="15"/>
  <c r="AN2285" i="15" s="1"/>
  <c r="AL2285" i="15"/>
  <c r="AK2285" i="15"/>
  <c r="AJ2285" i="15"/>
  <c r="AI2285" i="15"/>
  <c r="AG2285" i="15"/>
  <c r="AA2285" i="15"/>
  <c r="AV2285" i="15" s="1"/>
  <c r="Z2285" i="15"/>
  <c r="M2285" i="35" s="1"/>
  <c r="Y2285" i="15"/>
  <c r="L2285" i="35" s="1"/>
  <c r="X2285" i="15"/>
  <c r="BC2284" i="15"/>
  <c r="AX2284" i="15"/>
  <c r="AW2284" i="15"/>
  <c r="AU2284" i="15"/>
  <c r="AR2284" i="15"/>
  <c r="AQ2284" i="15"/>
  <c r="AO2284" i="15"/>
  <c r="AL2284" i="15"/>
  <c r="AK2284" i="15"/>
  <c r="AJ2284" i="15"/>
  <c r="AI2284" i="15"/>
  <c r="AG2284" i="15"/>
  <c r="AA2284" i="15"/>
  <c r="AV2284" i="15" s="1"/>
  <c r="Z2284" i="15"/>
  <c r="M2284" i="35" s="1"/>
  <c r="Y2284" i="15"/>
  <c r="L2284" i="35" s="1"/>
  <c r="X2284" i="15"/>
  <c r="BC2283" i="15"/>
  <c r="AX2283" i="15"/>
  <c r="AW2283" i="15"/>
  <c r="AU2283" i="15"/>
  <c r="AR2283" i="15"/>
  <c r="AQ2283" i="15"/>
  <c r="AO2283" i="15"/>
  <c r="AN2283" i="15" s="1"/>
  <c r="AL2283" i="15"/>
  <c r="AK2283" i="15"/>
  <c r="AJ2283" i="15"/>
  <c r="AI2283" i="15"/>
  <c r="AG2283" i="15"/>
  <c r="AA2283" i="15"/>
  <c r="AV2283" i="15" s="1"/>
  <c r="Z2283" i="15"/>
  <c r="M2283" i="35" s="1"/>
  <c r="Y2283" i="15"/>
  <c r="L2283" i="35" s="1"/>
  <c r="X2283" i="15"/>
  <c r="BC2282" i="15"/>
  <c r="AX2282" i="15"/>
  <c r="AW2282" i="15"/>
  <c r="AU2282" i="15"/>
  <c r="AR2282" i="15"/>
  <c r="AQ2282" i="15"/>
  <c r="AO2282" i="15"/>
  <c r="AN2282" i="15" s="1"/>
  <c r="AL2282" i="15"/>
  <c r="AK2282" i="15"/>
  <c r="AJ2282" i="15"/>
  <c r="AI2282" i="15"/>
  <c r="AG2282" i="15"/>
  <c r="AA2282" i="15"/>
  <c r="AV2282" i="15" s="1"/>
  <c r="Z2282" i="15"/>
  <c r="M2282" i="35" s="1"/>
  <c r="Y2282" i="15"/>
  <c r="L2282" i="35" s="1"/>
  <c r="X2282" i="15"/>
  <c r="U2282" i="15"/>
  <c r="BC2281" i="15"/>
  <c r="AX2281" i="15"/>
  <c r="AW2281" i="15"/>
  <c r="AU2281" i="15"/>
  <c r="AR2281" i="15"/>
  <c r="AQ2281" i="15"/>
  <c r="AO2281" i="15"/>
  <c r="AN2281" i="15" s="1"/>
  <c r="AL2281" i="15"/>
  <c r="AK2281" i="15"/>
  <c r="AJ2281" i="15"/>
  <c r="AI2281" i="15"/>
  <c r="AG2281" i="15"/>
  <c r="AA2281" i="15"/>
  <c r="AV2281" i="15" s="1"/>
  <c r="Z2281" i="15"/>
  <c r="M2281" i="35" s="1"/>
  <c r="Y2281" i="15"/>
  <c r="L2281" i="35" s="1"/>
  <c r="X2281" i="15"/>
  <c r="BC2280" i="15"/>
  <c r="AX2280" i="15"/>
  <c r="AW2280" i="15"/>
  <c r="AU2280" i="15"/>
  <c r="AR2280" i="15"/>
  <c r="AQ2280" i="15"/>
  <c r="AO2280" i="15"/>
  <c r="AN2280" i="15" s="1"/>
  <c r="AL2280" i="15"/>
  <c r="AK2280" i="15"/>
  <c r="AJ2280" i="15"/>
  <c r="AI2280" i="15"/>
  <c r="AG2280" i="15"/>
  <c r="AA2280" i="15"/>
  <c r="AV2280" i="15" s="1"/>
  <c r="Z2280" i="15"/>
  <c r="M2280" i="35" s="1"/>
  <c r="Y2280" i="15"/>
  <c r="L2280" i="35" s="1"/>
  <c r="X2280" i="15"/>
  <c r="BC2279" i="15"/>
  <c r="AX2279" i="15"/>
  <c r="AW2279" i="15"/>
  <c r="AU2279" i="15"/>
  <c r="AR2279" i="15"/>
  <c r="AQ2279" i="15"/>
  <c r="AO2279" i="15"/>
  <c r="AN2279" i="15" s="1"/>
  <c r="AL2279" i="15"/>
  <c r="AK2279" i="15"/>
  <c r="AJ2279" i="15"/>
  <c r="AI2279" i="15"/>
  <c r="AG2279" i="15"/>
  <c r="AA2279" i="15"/>
  <c r="AV2279" i="15" s="1"/>
  <c r="Z2279" i="15"/>
  <c r="M2279" i="35" s="1"/>
  <c r="Y2279" i="15"/>
  <c r="L2279" i="35" s="1"/>
  <c r="X2279" i="15"/>
  <c r="BC2278" i="15"/>
  <c r="AX2278" i="15"/>
  <c r="AW2278" i="15"/>
  <c r="AU2278" i="15"/>
  <c r="AR2278" i="15"/>
  <c r="AQ2278" i="15"/>
  <c r="AO2278" i="15"/>
  <c r="AL2278" i="15"/>
  <c r="AK2278" i="15"/>
  <c r="AJ2278" i="15"/>
  <c r="AI2278" i="15"/>
  <c r="AG2278" i="15"/>
  <c r="AA2278" i="15"/>
  <c r="AV2278" i="15" s="1"/>
  <c r="Z2278" i="15"/>
  <c r="M2278" i="35" s="1"/>
  <c r="Y2278" i="15"/>
  <c r="X2278" i="15"/>
  <c r="BC2277" i="15"/>
  <c r="AX2277" i="15"/>
  <c r="AW2277" i="15"/>
  <c r="AU2277" i="15"/>
  <c r="AR2277" i="15"/>
  <c r="AQ2277" i="15"/>
  <c r="AO2277" i="15"/>
  <c r="AN2277" i="15" s="1"/>
  <c r="AL2277" i="15"/>
  <c r="AK2277" i="15"/>
  <c r="AJ2277" i="15"/>
  <c r="AI2277" i="15"/>
  <c r="AG2277" i="15"/>
  <c r="AA2277" i="15"/>
  <c r="AV2277" i="15" s="1"/>
  <c r="Z2277" i="15"/>
  <c r="M2277" i="35" s="1"/>
  <c r="Y2277" i="15"/>
  <c r="X2277" i="15"/>
  <c r="BC2276" i="15"/>
  <c r="AX2276" i="15"/>
  <c r="AW2276" i="15"/>
  <c r="AU2276" i="15"/>
  <c r="AR2276" i="15"/>
  <c r="AQ2276" i="15"/>
  <c r="AO2276" i="15"/>
  <c r="AL2276" i="15"/>
  <c r="AK2276" i="15"/>
  <c r="AJ2276" i="15"/>
  <c r="AI2276" i="15"/>
  <c r="AG2276" i="15"/>
  <c r="AA2276" i="15"/>
  <c r="AV2276" i="15" s="1"/>
  <c r="Z2276" i="15"/>
  <c r="M2276" i="35" s="1"/>
  <c r="Y2276" i="15"/>
  <c r="X2276" i="15"/>
  <c r="BC2275" i="15"/>
  <c r="AX2275" i="15"/>
  <c r="AW2275" i="15"/>
  <c r="AU2275" i="15"/>
  <c r="AR2275" i="15"/>
  <c r="AQ2275" i="15"/>
  <c r="AO2275" i="15"/>
  <c r="AN2275" i="15" s="1"/>
  <c r="AL2275" i="15"/>
  <c r="AK2275" i="15"/>
  <c r="AJ2275" i="15"/>
  <c r="AI2275" i="15"/>
  <c r="AG2275" i="15"/>
  <c r="AA2275" i="15"/>
  <c r="AV2275" i="15" s="1"/>
  <c r="Z2275" i="15"/>
  <c r="M2275" i="35" s="1"/>
  <c r="Y2275" i="15"/>
  <c r="X2275" i="15"/>
  <c r="K2275" i="35" s="1"/>
  <c r="U2275" i="15"/>
  <c r="BC2274" i="15"/>
  <c r="AX2274" i="15"/>
  <c r="AW2274" i="15"/>
  <c r="AU2274" i="15"/>
  <c r="AR2274" i="15"/>
  <c r="AQ2274" i="15"/>
  <c r="AO2274" i="15"/>
  <c r="AN2274" i="15" s="1"/>
  <c r="AL2274" i="15"/>
  <c r="AK2274" i="15"/>
  <c r="AJ2274" i="15"/>
  <c r="AI2274" i="15"/>
  <c r="AG2274" i="15"/>
  <c r="AA2274" i="15"/>
  <c r="AV2274" i="15" s="1"/>
  <c r="Z2274" i="15"/>
  <c r="Y2274" i="15"/>
  <c r="X2274" i="15"/>
  <c r="K2274" i="35" s="1"/>
  <c r="BC2273" i="15"/>
  <c r="AX2273" i="15"/>
  <c r="AW2273" i="15"/>
  <c r="AU2273" i="15"/>
  <c r="AR2273" i="15"/>
  <c r="AQ2273" i="15"/>
  <c r="AO2273" i="15"/>
  <c r="AL2273" i="15"/>
  <c r="AK2273" i="15"/>
  <c r="AJ2273" i="15"/>
  <c r="AI2273" i="15"/>
  <c r="AG2273" i="15"/>
  <c r="AA2273" i="15"/>
  <c r="AV2273" i="15" s="1"/>
  <c r="Z2273" i="15"/>
  <c r="M2273" i="35" s="1"/>
  <c r="Y2273" i="15"/>
  <c r="L2273" i="35" s="1"/>
  <c r="X2273" i="15"/>
  <c r="BC2272" i="15"/>
  <c r="AX2272" i="15"/>
  <c r="AW2272" i="15"/>
  <c r="AU2272" i="15"/>
  <c r="AR2272" i="15"/>
  <c r="AQ2272" i="15"/>
  <c r="AO2272" i="15"/>
  <c r="AN2272" i="15" s="1"/>
  <c r="AL2272" i="15"/>
  <c r="AK2272" i="15"/>
  <c r="AJ2272" i="15"/>
  <c r="AI2272" i="15"/>
  <c r="AG2272" i="15"/>
  <c r="AA2272" i="15"/>
  <c r="AV2272" i="15" s="1"/>
  <c r="Z2272" i="15"/>
  <c r="M2272" i="35" s="1"/>
  <c r="Y2272" i="15"/>
  <c r="X2272" i="15"/>
  <c r="K2272" i="35" s="1"/>
  <c r="BC2271" i="15"/>
  <c r="AX2271" i="15"/>
  <c r="AW2271" i="15"/>
  <c r="AU2271" i="15"/>
  <c r="AR2271" i="15"/>
  <c r="AQ2271" i="15"/>
  <c r="AO2271" i="15"/>
  <c r="AN2271" i="15" s="1"/>
  <c r="AL2271" i="15"/>
  <c r="AK2271" i="15"/>
  <c r="AJ2271" i="15"/>
  <c r="AI2271" i="15"/>
  <c r="AG2271" i="15"/>
  <c r="AA2271" i="15"/>
  <c r="AV2271" i="15" s="1"/>
  <c r="Z2271" i="15"/>
  <c r="Y2271" i="15"/>
  <c r="X2271" i="15"/>
  <c r="K2271" i="35" s="1"/>
  <c r="BC2270" i="15"/>
  <c r="AX2270" i="15"/>
  <c r="AW2270" i="15"/>
  <c r="AU2270" i="15"/>
  <c r="AR2270" i="15"/>
  <c r="AQ2270" i="15"/>
  <c r="AO2270" i="15"/>
  <c r="AN2270" i="15" s="1"/>
  <c r="AL2270" i="15"/>
  <c r="AK2270" i="15"/>
  <c r="AJ2270" i="15"/>
  <c r="AI2270" i="15"/>
  <c r="AG2270" i="15"/>
  <c r="AA2270" i="15"/>
  <c r="AV2270" i="15" s="1"/>
  <c r="Z2270" i="15"/>
  <c r="M2270" i="35" s="1"/>
  <c r="Y2270" i="15"/>
  <c r="L2270" i="35" s="1"/>
  <c r="X2270" i="15"/>
  <c r="K2270" i="35" s="1"/>
  <c r="BC2269" i="15"/>
  <c r="AX2269" i="15"/>
  <c r="AW2269" i="15"/>
  <c r="AU2269" i="15"/>
  <c r="AR2269" i="15"/>
  <c r="AQ2269" i="15"/>
  <c r="AO2269" i="15"/>
  <c r="AL2269" i="15"/>
  <c r="AK2269" i="15"/>
  <c r="AJ2269" i="15"/>
  <c r="AI2269" i="15"/>
  <c r="AG2269" i="15"/>
  <c r="AA2269" i="15"/>
  <c r="AV2269" i="15" s="1"/>
  <c r="Z2269" i="15"/>
  <c r="M2269" i="35" s="1"/>
  <c r="Y2269" i="15"/>
  <c r="X2269" i="15"/>
  <c r="BC2268" i="15"/>
  <c r="AX2268" i="15"/>
  <c r="AW2268" i="15"/>
  <c r="AU2268" i="15"/>
  <c r="AR2268" i="15"/>
  <c r="AQ2268" i="15"/>
  <c r="AO2268" i="15"/>
  <c r="AN2268" i="15" s="1"/>
  <c r="AL2268" i="15"/>
  <c r="AK2268" i="15"/>
  <c r="AJ2268" i="15"/>
  <c r="AI2268" i="15"/>
  <c r="AG2268" i="15"/>
  <c r="AA2268" i="15"/>
  <c r="AV2268" i="15" s="1"/>
  <c r="Z2268" i="15"/>
  <c r="Y2268" i="15"/>
  <c r="X2268" i="15"/>
  <c r="K2268" i="35" s="1"/>
  <c r="U2268" i="15"/>
  <c r="BC2267" i="15"/>
  <c r="AX2267" i="15"/>
  <c r="AW2267" i="15"/>
  <c r="AU2267" i="15"/>
  <c r="AR2267" i="15"/>
  <c r="AQ2267" i="15"/>
  <c r="AO2267" i="15"/>
  <c r="AN2267" i="15" s="1"/>
  <c r="AL2267" i="15"/>
  <c r="AK2267" i="15"/>
  <c r="AJ2267" i="15"/>
  <c r="AI2267" i="15"/>
  <c r="AG2267" i="15"/>
  <c r="AA2267" i="15"/>
  <c r="AV2267" i="15" s="1"/>
  <c r="Z2267" i="15"/>
  <c r="Y2267" i="15"/>
  <c r="L2267" i="35" s="1"/>
  <c r="X2267" i="15"/>
  <c r="BC2266" i="15"/>
  <c r="AX2266" i="15"/>
  <c r="AW2266" i="15"/>
  <c r="AU2266" i="15"/>
  <c r="AR2266" i="15"/>
  <c r="AQ2266" i="15"/>
  <c r="AO2266" i="15"/>
  <c r="AL2266" i="15"/>
  <c r="AK2266" i="15"/>
  <c r="AJ2266" i="15"/>
  <c r="AI2266" i="15"/>
  <c r="AG2266" i="15"/>
  <c r="AA2266" i="15"/>
  <c r="AV2266" i="15" s="1"/>
  <c r="Z2266" i="15"/>
  <c r="Y2266" i="15"/>
  <c r="L2266" i="35" s="1"/>
  <c r="X2266" i="15"/>
  <c r="BC2265" i="15"/>
  <c r="AX2265" i="15"/>
  <c r="AW2265" i="15"/>
  <c r="AU2265" i="15"/>
  <c r="AR2265" i="15"/>
  <c r="AQ2265" i="15"/>
  <c r="AO2265" i="15"/>
  <c r="AN2265" i="15" s="1"/>
  <c r="AL2265" i="15"/>
  <c r="AK2265" i="15"/>
  <c r="AJ2265" i="15"/>
  <c r="AI2265" i="15"/>
  <c r="AG2265" i="15"/>
  <c r="AA2265" i="15"/>
  <c r="AV2265" i="15" s="1"/>
  <c r="Z2265" i="15"/>
  <c r="M2265" i="35" s="1"/>
  <c r="Y2265" i="15"/>
  <c r="L2265" i="35" s="1"/>
  <c r="X2265" i="15"/>
  <c r="BC2264" i="15"/>
  <c r="AX2264" i="15"/>
  <c r="AW2264" i="15"/>
  <c r="AU2264" i="15"/>
  <c r="AR2264" i="15"/>
  <c r="AQ2264" i="15"/>
  <c r="AO2264" i="15"/>
  <c r="AL2264" i="15"/>
  <c r="AK2264" i="15"/>
  <c r="AJ2264" i="15"/>
  <c r="AI2264" i="15"/>
  <c r="AG2264" i="15"/>
  <c r="AA2264" i="15"/>
  <c r="AV2264" i="15" s="1"/>
  <c r="Z2264" i="15"/>
  <c r="Y2264" i="15"/>
  <c r="L2264" i="35" s="1"/>
  <c r="X2264" i="15"/>
  <c r="BC2263" i="15"/>
  <c r="AX2263" i="15"/>
  <c r="AW2263" i="15"/>
  <c r="AU2263" i="15"/>
  <c r="AR2263" i="15"/>
  <c r="AQ2263" i="15"/>
  <c r="AO2263" i="15"/>
  <c r="AN2263" i="15" s="1"/>
  <c r="AL2263" i="15"/>
  <c r="AK2263" i="15"/>
  <c r="AJ2263" i="15"/>
  <c r="AI2263" i="15"/>
  <c r="AG2263" i="15"/>
  <c r="AA2263" i="15"/>
  <c r="AV2263" i="15" s="1"/>
  <c r="Z2263" i="15"/>
  <c r="Y2263" i="15"/>
  <c r="L2263" i="35" s="1"/>
  <c r="X2263" i="15"/>
  <c r="BC2262" i="15"/>
  <c r="AX2262" i="15"/>
  <c r="AW2262" i="15"/>
  <c r="AU2262" i="15"/>
  <c r="AR2262" i="15"/>
  <c r="AQ2262" i="15"/>
  <c r="AO2262" i="15"/>
  <c r="AN2262" i="15" s="1"/>
  <c r="AL2262" i="15"/>
  <c r="AK2262" i="15"/>
  <c r="AJ2262" i="15"/>
  <c r="AI2262" i="15"/>
  <c r="AG2262" i="15"/>
  <c r="AA2262" i="15"/>
  <c r="AV2262" i="15" s="1"/>
  <c r="Z2262" i="15"/>
  <c r="M2262" i="35" s="1"/>
  <c r="Y2262" i="15"/>
  <c r="X2262" i="15"/>
  <c r="BC2261" i="15"/>
  <c r="AX2261" i="15"/>
  <c r="AW2261" i="15"/>
  <c r="AU2261" i="15"/>
  <c r="AR2261" i="15"/>
  <c r="AQ2261" i="15"/>
  <c r="AO2261" i="15"/>
  <c r="AN2261" i="15" s="1"/>
  <c r="AL2261" i="15"/>
  <c r="AK2261" i="15"/>
  <c r="AJ2261" i="15"/>
  <c r="AI2261" i="15"/>
  <c r="AG2261" i="15"/>
  <c r="AE2261" i="15"/>
  <c r="AE2264" i="15" s="1"/>
  <c r="BG2264" i="15" s="1"/>
  <c r="AD2261" i="15"/>
  <c r="AD2292" i="15" s="1"/>
  <c r="AC2261" i="15"/>
  <c r="AC2280" i="15" s="1"/>
  <c r="AA2261" i="15"/>
  <c r="AV2261" i="15" s="1"/>
  <c r="Z2261" i="15"/>
  <c r="Y2261" i="15"/>
  <c r="X2261" i="15"/>
  <c r="K2261" i="35" s="1"/>
  <c r="U2261" i="15"/>
  <c r="AX2260" i="15"/>
  <c r="AW2260" i="15"/>
  <c r="AO2260" i="15"/>
  <c r="AN2260" i="15" s="1"/>
  <c r="AL2260" i="15"/>
  <c r="AK2260" i="15"/>
  <c r="AJ2260" i="15"/>
  <c r="BF2260" i="15" s="1"/>
  <c r="AI2260" i="15"/>
  <c r="AA2260" i="15"/>
  <c r="AV2260" i="15" s="1"/>
  <c r="AX2259" i="15"/>
  <c r="AW2259" i="15"/>
  <c r="AO2259" i="15"/>
  <c r="AN2259" i="15" s="1"/>
  <c r="AL2259" i="15"/>
  <c r="AK2259" i="15"/>
  <c r="AJ2259" i="15"/>
  <c r="BF2259" i="15" s="1"/>
  <c r="AI2259" i="15"/>
  <c r="AA2259" i="15"/>
  <c r="AV2259" i="15" s="1"/>
  <c r="AX2258" i="15"/>
  <c r="AW2258" i="15"/>
  <c r="AO2258" i="15"/>
  <c r="AN2258" i="15" s="1"/>
  <c r="AL2258" i="15"/>
  <c r="AK2258" i="15"/>
  <c r="AJ2258" i="15"/>
  <c r="BF2258" i="15" s="1"/>
  <c r="AI2258" i="15"/>
  <c r="AA2258" i="15"/>
  <c r="AV2258" i="15" s="1"/>
  <c r="AX2257" i="15"/>
  <c r="AW2257" i="15"/>
  <c r="AO2257" i="15"/>
  <c r="AL2257" i="15"/>
  <c r="AK2257" i="15"/>
  <c r="AJ2257" i="15"/>
  <c r="BF2257" i="15" s="1"/>
  <c r="AI2257" i="15"/>
  <c r="AA2257" i="15"/>
  <c r="AV2257" i="15" s="1"/>
  <c r="AX2256" i="15"/>
  <c r="AW2256" i="15"/>
  <c r="AO2256" i="15"/>
  <c r="AN2256" i="15" s="1"/>
  <c r="AL2256" i="15"/>
  <c r="AK2256" i="15"/>
  <c r="AJ2256" i="15"/>
  <c r="BF2256" i="15" s="1"/>
  <c r="AI2256" i="15"/>
  <c r="AA2256" i="15"/>
  <c r="AV2256" i="15" s="1"/>
  <c r="AX2255" i="15"/>
  <c r="AW2255" i="15"/>
  <c r="AO2255" i="15"/>
  <c r="AN2255" i="15" s="1"/>
  <c r="AL2255" i="15"/>
  <c r="AK2255" i="15"/>
  <c r="AJ2255" i="15"/>
  <c r="BF2255" i="15" s="1"/>
  <c r="AI2255" i="15"/>
  <c r="AA2255" i="15"/>
  <c r="AV2255" i="15" s="1"/>
  <c r="AX2254" i="15"/>
  <c r="AW2254" i="15"/>
  <c r="AO2254" i="15"/>
  <c r="AN2254" i="15" s="1"/>
  <c r="AL2254" i="15"/>
  <c r="AK2254" i="15"/>
  <c r="AJ2254" i="15"/>
  <c r="BF2254" i="15" s="1"/>
  <c r="AI2254" i="15"/>
  <c r="AA2254" i="15"/>
  <c r="AV2254" i="15" s="1"/>
  <c r="AX2253" i="15"/>
  <c r="AW2253" i="15"/>
  <c r="AO2253" i="15"/>
  <c r="AL2253" i="15"/>
  <c r="AK2253" i="15"/>
  <c r="AJ2253" i="15"/>
  <c r="BF2253" i="15" s="1"/>
  <c r="AI2253" i="15"/>
  <c r="AA2253" i="15"/>
  <c r="AV2253" i="15" s="1"/>
  <c r="AX2252" i="15"/>
  <c r="AW2252" i="15"/>
  <c r="AO2252" i="15"/>
  <c r="AN2252" i="15" s="1"/>
  <c r="AL2252" i="15"/>
  <c r="AK2252" i="15"/>
  <c r="AJ2252" i="15"/>
  <c r="BF2252" i="15" s="1"/>
  <c r="AI2252" i="15"/>
  <c r="AA2252" i="15"/>
  <c r="AV2252" i="15" s="1"/>
  <c r="AX2251" i="15"/>
  <c r="AW2251" i="15"/>
  <c r="AO2251" i="15"/>
  <c r="AN2251" i="15" s="1"/>
  <c r="AL2251" i="15"/>
  <c r="AK2251" i="15"/>
  <c r="AJ2251" i="15"/>
  <c r="BF2251" i="15" s="1"/>
  <c r="AI2251" i="15"/>
  <c r="AA2251" i="15"/>
  <c r="AV2251" i="15" s="1"/>
  <c r="BC2250" i="15"/>
  <c r="AX2250" i="15"/>
  <c r="AW2250" i="15"/>
  <c r="AU2250" i="15"/>
  <c r="AR2250" i="15"/>
  <c r="AQ2250" i="15"/>
  <c r="AO2250" i="15"/>
  <c r="AN2250" i="15" s="1"/>
  <c r="AL2250" i="15"/>
  <c r="AK2250" i="15"/>
  <c r="AJ2250" i="15"/>
  <c r="AI2250" i="15"/>
  <c r="AG2250" i="15"/>
  <c r="AA2250" i="15"/>
  <c r="AV2250" i="15" s="1"/>
  <c r="Z2250" i="15"/>
  <c r="M2250" i="35" s="1"/>
  <c r="Y2250" i="15"/>
  <c r="L2250" i="35" s="1"/>
  <c r="X2250" i="15"/>
  <c r="K2250" i="35" s="1"/>
  <c r="T2250" i="15"/>
  <c r="BC2249" i="15"/>
  <c r="AX2249" i="15"/>
  <c r="AW2249" i="15"/>
  <c r="AU2249" i="15"/>
  <c r="AR2249" i="15"/>
  <c r="AQ2249" i="15"/>
  <c r="AO2249" i="15"/>
  <c r="AN2249" i="15" s="1"/>
  <c r="AL2249" i="15"/>
  <c r="AK2249" i="15"/>
  <c r="AJ2249" i="15"/>
  <c r="AI2249" i="15"/>
  <c r="AG2249" i="15"/>
  <c r="AA2249" i="15"/>
  <c r="AV2249" i="15" s="1"/>
  <c r="Z2249" i="15"/>
  <c r="M2249" i="35" s="1"/>
  <c r="Y2249" i="15"/>
  <c r="L2249" i="35" s="1"/>
  <c r="X2249" i="15"/>
  <c r="K2249" i="35" s="1"/>
  <c r="T2249" i="15"/>
  <c r="BC2248" i="15"/>
  <c r="AX2248" i="15"/>
  <c r="AW2248" i="15"/>
  <c r="AU2248" i="15"/>
  <c r="AR2248" i="15"/>
  <c r="AQ2248" i="15"/>
  <c r="AO2248" i="15"/>
  <c r="AN2248" i="15" s="1"/>
  <c r="AL2248" i="15"/>
  <c r="AK2248" i="15"/>
  <c r="AJ2248" i="15"/>
  <c r="AI2248" i="15"/>
  <c r="AG2248" i="15"/>
  <c r="AA2248" i="15"/>
  <c r="AV2248" i="15" s="1"/>
  <c r="Z2248" i="15"/>
  <c r="M2248" i="35" s="1"/>
  <c r="Y2248" i="15"/>
  <c r="L2248" i="35" s="1"/>
  <c r="X2248" i="15"/>
  <c r="K2248" i="35" s="1"/>
  <c r="T2248" i="15"/>
  <c r="BC2247" i="15"/>
  <c r="AX2247" i="15"/>
  <c r="AW2247" i="15"/>
  <c r="AU2247" i="15"/>
  <c r="AR2247" i="15"/>
  <c r="AQ2247" i="15"/>
  <c r="AO2247" i="15"/>
  <c r="AN2247" i="15" s="1"/>
  <c r="AL2247" i="15"/>
  <c r="AK2247" i="15"/>
  <c r="AJ2247" i="15"/>
  <c r="AI2247" i="15"/>
  <c r="AG2247" i="15"/>
  <c r="AA2247" i="15"/>
  <c r="AV2247" i="15" s="1"/>
  <c r="Z2247" i="15"/>
  <c r="M2247" i="35" s="1"/>
  <c r="Y2247" i="15"/>
  <c r="L2247" i="35" s="1"/>
  <c r="X2247" i="15"/>
  <c r="K2247" i="35" s="1"/>
  <c r="T2247" i="15"/>
  <c r="BC2246" i="15"/>
  <c r="AX2246" i="15"/>
  <c r="AW2246" i="15"/>
  <c r="AU2246" i="15"/>
  <c r="AR2246" i="15"/>
  <c r="AQ2246" i="15"/>
  <c r="AO2246" i="15"/>
  <c r="AN2246" i="15" s="1"/>
  <c r="AL2246" i="15"/>
  <c r="AK2246" i="15"/>
  <c r="AJ2246" i="15"/>
  <c r="AI2246" i="15"/>
  <c r="AG2246" i="15"/>
  <c r="AA2246" i="15"/>
  <c r="AV2246" i="15" s="1"/>
  <c r="Z2246" i="15"/>
  <c r="M2246" i="35" s="1"/>
  <c r="Y2246" i="15"/>
  <c r="L2246" i="35" s="1"/>
  <c r="X2246" i="15"/>
  <c r="K2246" i="35" s="1"/>
  <c r="T2246" i="15"/>
  <c r="BC2245" i="15"/>
  <c r="AX2245" i="15"/>
  <c r="AW2245" i="15"/>
  <c r="AU2245" i="15"/>
  <c r="AR2245" i="15"/>
  <c r="AQ2245" i="15"/>
  <c r="AO2245" i="15"/>
  <c r="AN2245" i="15" s="1"/>
  <c r="AL2245" i="15"/>
  <c r="AK2245" i="15"/>
  <c r="AJ2245" i="15"/>
  <c r="AI2245" i="15"/>
  <c r="AG2245" i="15"/>
  <c r="AA2245" i="15"/>
  <c r="AV2245" i="15" s="1"/>
  <c r="Z2245" i="15"/>
  <c r="M2245" i="35" s="1"/>
  <c r="Y2245" i="15"/>
  <c r="L2245" i="35" s="1"/>
  <c r="X2245" i="15"/>
  <c r="K2245" i="35" s="1"/>
  <c r="T2245" i="15"/>
  <c r="BC2244" i="15"/>
  <c r="AX2244" i="15"/>
  <c r="AW2244" i="15"/>
  <c r="AU2244" i="15"/>
  <c r="AR2244" i="15"/>
  <c r="AQ2244" i="15"/>
  <c r="AO2244" i="15"/>
  <c r="AN2244" i="15" s="1"/>
  <c r="AL2244" i="15"/>
  <c r="AK2244" i="15"/>
  <c r="AJ2244" i="15"/>
  <c r="AI2244" i="15"/>
  <c r="AG2244" i="15"/>
  <c r="AA2244" i="15"/>
  <c r="AV2244" i="15" s="1"/>
  <c r="Z2244" i="15"/>
  <c r="M2244" i="35" s="1"/>
  <c r="Y2244" i="15"/>
  <c r="L2244" i="35" s="1"/>
  <c r="X2244" i="15"/>
  <c r="K2244" i="35" s="1"/>
  <c r="T2244" i="15"/>
  <c r="BC2243" i="15"/>
  <c r="AX2243" i="15"/>
  <c r="AW2243" i="15"/>
  <c r="AU2243" i="15"/>
  <c r="AR2243" i="15"/>
  <c r="AQ2243" i="15"/>
  <c r="AO2243" i="15"/>
  <c r="AL2243" i="15"/>
  <c r="AK2243" i="15"/>
  <c r="AJ2243" i="15"/>
  <c r="AI2243" i="15"/>
  <c r="AG2243" i="15"/>
  <c r="AA2243" i="15"/>
  <c r="AV2243" i="15" s="1"/>
  <c r="Z2243" i="15"/>
  <c r="M2243" i="35" s="1"/>
  <c r="Y2243" i="15"/>
  <c r="L2243" i="35" s="1"/>
  <c r="X2243" i="15"/>
  <c r="K2243" i="35" s="1"/>
  <c r="T2243" i="15"/>
  <c r="BC2242" i="15"/>
  <c r="AX2242" i="15"/>
  <c r="AW2242" i="15"/>
  <c r="AU2242" i="15"/>
  <c r="AR2242" i="15"/>
  <c r="AQ2242" i="15"/>
  <c r="AO2242" i="15"/>
  <c r="AL2242" i="15"/>
  <c r="AK2242" i="15"/>
  <c r="AJ2242" i="15"/>
  <c r="AI2242" i="15"/>
  <c r="AG2242" i="15"/>
  <c r="AA2242" i="15"/>
  <c r="AV2242" i="15" s="1"/>
  <c r="Z2242" i="15"/>
  <c r="M2242" i="35" s="1"/>
  <c r="Y2242" i="15"/>
  <c r="L2242" i="35" s="1"/>
  <c r="X2242" i="15"/>
  <c r="K2242" i="35" s="1"/>
  <c r="T2242" i="15"/>
  <c r="BC2241" i="15"/>
  <c r="AX2241" i="15"/>
  <c r="AW2241" i="15"/>
  <c r="AU2241" i="15"/>
  <c r="AR2241" i="15"/>
  <c r="AQ2241" i="15"/>
  <c r="AO2241" i="15"/>
  <c r="AL2241" i="15"/>
  <c r="AK2241" i="15"/>
  <c r="AJ2241" i="15"/>
  <c r="AI2241" i="15"/>
  <c r="AG2241" i="15"/>
  <c r="AA2241" i="15"/>
  <c r="AV2241" i="15" s="1"/>
  <c r="Z2241" i="15"/>
  <c r="M2241" i="35" s="1"/>
  <c r="Y2241" i="15"/>
  <c r="L2241" i="35" s="1"/>
  <c r="X2241" i="15"/>
  <c r="K2241" i="35" s="1"/>
  <c r="T2241" i="15"/>
  <c r="BC2240" i="15"/>
  <c r="AX2240" i="15"/>
  <c r="AW2240" i="15"/>
  <c r="AU2240" i="15"/>
  <c r="AR2240" i="15"/>
  <c r="AQ2240" i="15"/>
  <c r="AO2240" i="15"/>
  <c r="AL2240" i="15"/>
  <c r="AK2240" i="15"/>
  <c r="AJ2240" i="15"/>
  <c r="AI2240" i="15"/>
  <c r="AG2240" i="15"/>
  <c r="AA2240" i="15"/>
  <c r="AV2240" i="15" s="1"/>
  <c r="Z2240" i="15"/>
  <c r="M2240" i="35" s="1"/>
  <c r="Y2240" i="15"/>
  <c r="L2240" i="35" s="1"/>
  <c r="X2240" i="15"/>
  <c r="K2240" i="35" s="1"/>
  <c r="T2240" i="15"/>
  <c r="BC2239" i="15"/>
  <c r="AX2239" i="15"/>
  <c r="AW2239" i="15"/>
  <c r="AU2239" i="15"/>
  <c r="AR2239" i="15"/>
  <c r="AQ2239" i="15"/>
  <c r="AO2239" i="15"/>
  <c r="AL2239" i="15"/>
  <c r="AK2239" i="15"/>
  <c r="AJ2239" i="15"/>
  <c r="AI2239" i="15"/>
  <c r="AG2239" i="15"/>
  <c r="AA2239" i="15"/>
  <c r="AV2239" i="15" s="1"/>
  <c r="Z2239" i="15"/>
  <c r="M2239" i="35" s="1"/>
  <c r="Y2239" i="15"/>
  <c r="L2239" i="35" s="1"/>
  <c r="X2239" i="15"/>
  <c r="K2239" i="35" s="1"/>
  <c r="T2239" i="15"/>
  <c r="BC2238" i="15"/>
  <c r="AX2238" i="15"/>
  <c r="AW2238" i="15"/>
  <c r="AU2238" i="15"/>
  <c r="AR2238" i="15"/>
  <c r="AQ2238" i="15"/>
  <c r="AO2238" i="15"/>
  <c r="AL2238" i="15"/>
  <c r="AK2238" i="15"/>
  <c r="AJ2238" i="15"/>
  <c r="AI2238" i="15"/>
  <c r="AG2238" i="15"/>
  <c r="AA2238" i="15"/>
  <c r="AV2238" i="15" s="1"/>
  <c r="Z2238" i="15"/>
  <c r="M2238" i="35" s="1"/>
  <c r="Y2238" i="15"/>
  <c r="L2238" i="35" s="1"/>
  <c r="X2238" i="15"/>
  <c r="K2238" i="35" s="1"/>
  <c r="T2238" i="15"/>
  <c r="BC2237" i="15"/>
  <c r="AX2237" i="15"/>
  <c r="AW2237" i="15"/>
  <c r="AU2237" i="15"/>
  <c r="AR2237" i="15"/>
  <c r="AQ2237" i="15"/>
  <c r="AO2237" i="15"/>
  <c r="AL2237" i="15"/>
  <c r="AK2237" i="15"/>
  <c r="AJ2237" i="15"/>
  <c r="AI2237" i="15"/>
  <c r="AG2237" i="15"/>
  <c r="AA2237" i="15"/>
  <c r="AV2237" i="15" s="1"/>
  <c r="Z2237" i="15"/>
  <c r="M2237" i="35" s="1"/>
  <c r="Y2237" i="15"/>
  <c r="L2237" i="35" s="1"/>
  <c r="X2237" i="15"/>
  <c r="K2237" i="35" s="1"/>
  <c r="T2237" i="15"/>
  <c r="BC2236" i="15"/>
  <c r="AX2236" i="15"/>
  <c r="AW2236" i="15"/>
  <c r="AU2236" i="15"/>
  <c r="AR2236" i="15"/>
  <c r="AQ2236" i="15"/>
  <c r="AO2236" i="15"/>
  <c r="AN2236" i="15" s="1"/>
  <c r="AL2236" i="15"/>
  <c r="AK2236" i="15"/>
  <c r="AJ2236" i="15"/>
  <c r="AI2236" i="15"/>
  <c r="AG2236" i="15"/>
  <c r="AA2236" i="15"/>
  <c r="AV2236" i="15" s="1"/>
  <c r="Z2236" i="15"/>
  <c r="M2236" i="35" s="1"/>
  <c r="Y2236" i="15"/>
  <c r="L2236" i="35" s="1"/>
  <c r="X2236" i="15"/>
  <c r="K2236" i="35" s="1"/>
  <c r="T2236" i="15"/>
  <c r="BC2235" i="15"/>
  <c r="AX2235" i="15"/>
  <c r="AW2235" i="15"/>
  <c r="AU2235" i="15"/>
  <c r="AR2235" i="15"/>
  <c r="AQ2235" i="15"/>
  <c r="AO2235" i="15"/>
  <c r="AN2235" i="15" s="1"/>
  <c r="AL2235" i="15"/>
  <c r="AK2235" i="15"/>
  <c r="AJ2235" i="15"/>
  <c r="AI2235" i="15"/>
  <c r="AG2235" i="15"/>
  <c r="AA2235" i="15"/>
  <c r="AV2235" i="15" s="1"/>
  <c r="Z2235" i="15"/>
  <c r="M2235" i="35" s="1"/>
  <c r="Y2235" i="15"/>
  <c r="L2235" i="35" s="1"/>
  <c r="X2235" i="15"/>
  <c r="K2235" i="35" s="1"/>
  <c r="T2235" i="15"/>
  <c r="BC2234" i="15"/>
  <c r="AX2234" i="15"/>
  <c r="AW2234" i="15"/>
  <c r="AU2234" i="15"/>
  <c r="AR2234" i="15"/>
  <c r="AQ2234" i="15"/>
  <c r="AO2234" i="15"/>
  <c r="AL2234" i="15"/>
  <c r="AK2234" i="15"/>
  <c r="AJ2234" i="15"/>
  <c r="AI2234" i="15"/>
  <c r="AG2234" i="15"/>
  <c r="AA2234" i="15"/>
  <c r="AV2234" i="15" s="1"/>
  <c r="Z2234" i="15"/>
  <c r="M2234" i="35" s="1"/>
  <c r="Y2234" i="15"/>
  <c r="L2234" i="35" s="1"/>
  <c r="X2234" i="15"/>
  <c r="K2234" i="35" s="1"/>
  <c r="T2234" i="15"/>
  <c r="BC2233" i="15"/>
  <c r="AX2233" i="15"/>
  <c r="AW2233" i="15"/>
  <c r="AU2233" i="15"/>
  <c r="AR2233" i="15"/>
  <c r="AQ2233" i="15"/>
  <c r="AO2233" i="15"/>
  <c r="AL2233" i="15"/>
  <c r="AK2233" i="15"/>
  <c r="AJ2233" i="15"/>
  <c r="AI2233" i="15"/>
  <c r="AG2233" i="15"/>
  <c r="AA2233" i="15"/>
  <c r="AV2233" i="15" s="1"/>
  <c r="Z2233" i="15"/>
  <c r="M2233" i="35" s="1"/>
  <c r="Y2233" i="15"/>
  <c r="L2233" i="35" s="1"/>
  <c r="X2233" i="15"/>
  <c r="K2233" i="35" s="1"/>
  <c r="T2233" i="15"/>
  <c r="BC2232" i="15"/>
  <c r="AX2232" i="15"/>
  <c r="AW2232" i="15"/>
  <c r="AU2232" i="15"/>
  <c r="AR2232" i="15"/>
  <c r="AQ2232" i="15"/>
  <c r="AO2232" i="15"/>
  <c r="AL2232" i="15"/>
  <c r="AK2232" i="15"/>
  <c r="AJ2232" i="15"/>
  <c r="AI2232" i="15"/>
  <c r="AG2232" i="15"/>
  <c r="AA2232" i="15"/>
  <c r="AV2232" i="15" s="1"/>
  <c r="Z2232" i="15"/>
  <c r="M2232" i="35" s="1"/>
  <c r="Y2232" i="15"/>
  <c r="L2232" i="35" s="1"/>
  <c r="X2232" i="15"/>
  <c r="K2232" i="35" s="1"/>
  <c r="T2232" i="15"/>
  <c r="BC2231" i="15"/>
  <c r="AX2231" i="15"/>
  <c r="AW2231" i="15"/>
  <c r="AU2231" i="15"/>
  <c r="AR2231" i="15"/>
  <c r="AQ2231" i="15"/>
  <c r="AO2231" i="15"/>
  <c r="AL2231" i="15"/>
  <c r="AK2231" i="15"/>
  <c r="AJ2231" i="15"/>
  <c r="AI2231" i="15"/>
  <c r="AG2231" i="15"/>
  <c r="AA2231" i="15"/>
  <c r="AV2231" i="15" s="1"/>
  <c r="Z2231" i="15"/>
  <c r="M2231" i="35" s="1"/>
  <c r="Y2231" i="15"/>
  <c r="L2231" i="35" s="1"/>
  <c r="X2231" i="15"/>
  <c r="K2231" i="35" s="1"/>
  <c r="T2231" i="15"/>
  <c r="BC2230" i="15"/>
  <c r="AX2230" i="15"/>
  <c r="AW2230" i="15"/>
  <c r="AU2230" i="15"/>
  <c r="AR2230" i="15"/>
  <c r="AQ2230" i="15"/>
  <c r="AO2230" i="15"/>
  <c r="AL2230" i="15"/>
  <c r="AK2230" i="15"/>
  <c r="AJ2230" i="15"/>
  <c r="AI2230" i="15"/>
  <c r="AG2230" i="15"/>
  <c r="AA2230" i="15"/>
  <c r="AV2230" i="15" s="1"/>
  <c r="Z2230" i="15"/>
  <c r="M2230" i="35" s="1"/>
  <c r="Y2230" i="15"/>
  <c r="L2230" i="35" s="1"/>
  <c r="X2230" i="15"/>
  <c r="K2230" i="35" s="1"/>
  <c r="T2230" i="15"/>
  <c r="BC2229" i="15"/>
  <c r="AX2229" i="15"/>
  <c r="AW2229" i="15"/>
  <c r="AU2229" i="15"/>
  <c r="AR2229" i="15"/>
  <c r="AQ2229" i="15"/>
  <c r="AO2229" i="15"/>
  <c r="AN2229" i="15" s="1"/>
  <c r="AL2229" i="15"/>
  <c r="AK2229" i="15"/>
  <c r="AJ2229" i="15"/>
  <c r="AI2229" i="15"/>
  <c r="AG2229" i="15"/>
  <c r="AA2229" i="15"/>
  <c r="AV2229" i="15" s="1"/>
  <c r="Z2229" i="15"/>
  <c r="M2229" i="35" s="1"/>
  <c r="Y2229" i="15"/>
  <c r="L2229" i="35" s="1"/>
  <c r="X2229" i="15"/>
  <c r="K2229" i="35" s="1"/>
  <c r="T2229" i="15"/>
  <c r="BC2228" i="15"/>
  <c r="AX2228" i="15"/>
  <c r="AW2228" i="15"/>
  <c r="AU2228" i="15"/>
  <c r="AR2228" i="15"/>
  <c r="AQ2228" i="15"/>
  <c r="AO2228" i="15"/>
  <c r="AN2228" i="15" s="1"/>
  <c r="AL2228" i="15"/>
  <c r="AK2228" i="15"/>
  <c r="AJ2228" i="15"/>
  <c r="AI2228" i="15"/>
  <c r="AG2228" i="15"/>
  <c r="AA2228" i="15"/>
  <c r="AV2228" i="15" s="1"/>
  <c r="Z2228" i="15"/>
  <c r="M2228" i="35" s="1"/>
  <c r="Y2228" i="15"/>
  <c r="L2228" i="35" s="1"/>
  <c r="X2228" i="15"/>
  <c r="K2228" i="35" s="1"/>
  <c r="T2228" i="15"/>
  <c r="BC2227" i="15"/>
  <c r="AX2227" i="15"/>
  <c r="AW2227" i="15"/>
  <c r="AU2227" i="15"/>
  <c r="AR2227" i="15"/>
  <c r="AQ2227" i="15"/>
  <c r="AO2227" i="15"/>
  <c r="AL2227" i="15"/>
  <c r="AK2227" i="15"/>
  <c r="AJ2227" i="15"/>
  <c r="AI2227" i="15"/>
  <c r="AG2227" i="15"/>
  <c r="AA2227" i="15"/>
  <c r="AV2227" i="15" s="1"/>
  <c r="Z2227" i="15"/>
  <c r="M2227" i="35" s="1"/>
  <c r="Y2227" i="15"/>
  <c r="L2227" i="35" s="1"/>
  <c r="X2227" i="15"/>
  <c r="K2227" i="35" s="1"/>
  <c r="T2227" i="15"/>
  <c r="BC2226" i="15"/>
  <c r="AX2226" i="15"/>
  <c r="AW2226" i="15"/>
  <c r="AU2226" i="15"/>
  <c r="AR2226" i="15"/>
  <c r="AQ2226" i="15"/>
  <c r="AO2226" i="15"/>
  <c r="AL2226" i="15"/>
  <c r="AK2226" i="15"/>
  <c r="AJ2226" i="15"/>
  <c r="AI2226" i="15"/>
  <c r="AG2226" i="15"/>
  <c r="AA2226" i="15"/>
  <c r="AV2226" i="15" s="1"/>
  <c r="Z2226" i="15"/>
  <c r="M2226" i="35" s="1"/>
  <c r="Y2226" i="15"/>
  <c r="L2226" i="35" s="1"/>
  <c r="X2226" i="15"/>
  <c r="K2226" i="35" s="1"/>
  <c r="T2226" i="15"/>
  <c r="BC2225" i="15"/>
  <c r="AX2225" i="15"/>
  <c r="AW2225" i="15"/>
  <c r="AU2225" i="15"/>
  <c r="AR2225" i="15"/>
  <c r="AQ2225" i="15"/>
  <c r="AO2225" i="15"/>
  <c r="AL2225" i="15"/>
  <c r="AK2225" i="15"/>
  <c r="AJ2225" i="15"/>
  <c r="AI2225" i="15"/>
  <c r="AG2225" i="15"/>
  <c r="AA2225" i="15"/>
  <c r="AV2225" i="15" s="1"/>
  <c r="Z2225" i="15"/>
  <c r="M2225" i="35" s="1"/>
  <c r="Y2225" i="15"/>
  <c r="L2225" i="35" s="1"/>
  <c r="X2225" i="15"/>
  <c r="K2225" i="35" s="1"/>
  <c r="T2225" i="15"/>
  <c r="BC2224" i="15"/>
  <c r="AX2224" i="15"/>
  <c r="AW2224" i="15"/>
  <c r="AU2224" i="15"/>
  <c r="AR2224" i="15"/>
  <c r="AQ2224" i="15"/>
  <c r="AO2224" i="15"/>
  <c r="AL2224" i="15"/>
  <c r="AK2224" i="15"/>
  <c r="AJ2224" i="15"/>
  <c r="AI2224" i="15"/>
  <c r="AG2224" i="15"/>
  <c r="AA2224" i="15"/>
  <c r="AV2224" i="15" s="1"/>
  <c r="Z2224" i="15"/>
  <c r="M2224" i="35" s="1"/>
  <c r="Y2224" i="15"/>
  <c r="L2224" i="35" s="1"/>
  <c r="X2224" i="15"/>
  <c r="K2224" i="35" s="1"/>
  <c r="T2224" i="15"/>
  <c r="BC2223" i="15"/>
  <c r="AX2223" i="15"/>
  <c r="AW2223" i="15"/>
  <c r="AU2223" i="15"/>
  <c r="AR2223" i="15"/>
  <c r="AQ2223" i="15"/>
  <c r="AO2223" i="15"/>
  <c r="AL2223" i="15"/>
  <c r="AK2223" i="15"/>
  <c r="AJ2223" i="15"/>
  <c r="AI2223" i="15"/>
  <c r="AG2223" i="15"/>
  <c r="AA2223" i="15"/>
  <c r="AV2223" i="15" s="1"/>
  <c r="Z2223" i="15"/>
  <c r="M2223" i="35" s="1"/>
  <c r="Y2223" i="15"/>
  <c r="L2223" i="35" s="1"/>
  <c r="X2223" i="15"/>
  <c r="K2223" i="35" s="1"/>
  <c r="T2223" i="15"/>
  <c r="BC2222" i="15"/>
  <c r="AX2222" i="15"/>
  <c r="AW2222" i="15"/>
  <c r="AU2222" i="15"/>
  <c r="AR2222" i="15"/>
  <c r="AQ2222" i="15"/>
  <c r="AO2222" i="15"/>
  <c r="AN2222" i="15" s="1"/>
  <c r="AL2222" i="15"/>
  <c r="AK2222" i="15"/>
  <c r="AJ2222" i="15"/>
  <c r="AI2222" i="15"/>
  <c r="AG2222" i="15"/>
  <c r="AA2222" i="15"/>
  <c r="AV2222" i="15" s="1"/>
  <c r="Z2222" i="15"/>
  <c r="M2222" i="35" s="1"/>
  <c r="Y2222" i="15"/>
  <c r="L2222" i="35" s="1"/>
  <c r="X2222" i="15"/>
  <c r="K2222" i="35" s="1"/>
  <c r="T2222" i="15"/>
  <c r="BC2221" i="15"/>
  <c r="AX2221" i="15"/>
  <c r="AW2221" i="15"/>
  <c r="AU2221" i="15"/>
  <c r="AR2221" i="15"/>
  <c r="AQ2221" i="15"/>
  <c r="AO2221" i="15"/>
  <c r="AN2221" i="15" s="1"/>
  <c r="AL2221" i="15"/>
  <c r="AK2221" i="15"/>
  <c r="AJ2221" i="15"/>
  <c r="AI2221" i="15"/>
  <c r="AG2221" i="15"/>
  <c r="AA2221" i="15"/>
  <c r="AV2221" i="15" s="1"/>
  <c r="Z2221" i="15"/>
  <c r="M2221" i="35" s="1"/>
  <c r="Y2221" i="15"/>
  <c r="L2221" i="35" s="1"/>
  <c r="X2221" i="15"/>
  <c r="K2221" i="35" s="1"/>
  <c r="T2221" i="15"/>
  <c r="BC2220" i="15"/>
  <c r="AX2220" i="15"/>
  <c r="AW2220" i="15"/>
  <c r="AU2220" i="15"/>
  <c r="AR2220" i="15"/>
  <c r="AQ2220" i="15"/>
  <c r="AO2220" i="15"/>
  <c r="AN2220" i="15" s="1"/>
  <c r="AL2220" i="15"/>
  <c r="AK2220" i="15"/>
  <c r="AJ2220" i="15"/>
  <c r="AI2220" i="15"/>
  <c r="AG2220" i="15"/>
  <c r="AA2220" i="15"/>
  <c r="AV2220" i="15" s="1"/>
  <c r="Z2220" i="15"/>
  <c r="M2220" i="35" s="1"/>
  <c r="Y2220" i="15"/>
  <c r="L2220" i="35" s="1"/>
  <c r="X2220" i="15"/>
  <c r="K2220" i="35" s="1"/>
  <c r="T2220" i="15"/>
  <c r="BC2219" i="15"/>
  <c r="AX2219" i="15"/>
  <c r="AW2219" i="15"/>
  <c r="AU2219" i="15"/>
  <c r="AR2219" i="15"/>
  <c r="AQ2219" i="15"/>
  <c r="AO2219" i="15"/>
  <c r="AN2219" i="15" s="1"/>
  <c r="AL2219" i="15"/>
  <c r="AK2219" i="15"/>
  <c r="AJ2219" i="15"/>
  <c r="AI2219" i="15"/>
  <c r="AG2219" i="15"/>
  <c r="AA2219" i="15"/>
  <c r="AV2219" i="15" s="1"/>
  <c r="Z2219" i="15"/>
  <c r="M2219" i="35" s="1"/>
  <c r="Y2219" i="15"/>
  <c r="L2219" i="35" s="1"/>
  <c r="X2219" i="15"/>
  <c r="K2219" i="35" s="1"/>
  <c r="T2219" i="15"/>
  <c r="BC2218" i="15"/>
  <c r="AX2218" i="15"/>
  <c r="AW2218" i="15"/>
  <c r="AU2218" i="15"/>
  <c r="AR2218" i="15"/>
  <c r="AQ2218" i="15"/>
  <c r="AO2218" i="15"/>
  <c r="AN2218" i="15" s="1"/>
  <c r="AL2218" i="15"/>
  <c r="AK2218" i="15"/>
  <c r="AJ2218" i="15"/>
  <c r="AI2218" i="15"/>
  <c r="AG2218" i="15"/>
  <c r="AA2218" i="15"/>
  <c r="AV2218" i="15" s="1"/>
  <c r="Z2218" i="15"/>
  <c r="M2218" i="35" s="1"/>
  <c r="Y2218" i="15"/>
  <c r="L2218" i="35" s="1"/>
  <c r="X2218" i="15"/>
  <c r="K2218" i="35" s="1"/>
  <c r="T2218" i="15"/>
  <c r="BC2217" i="15"/>
  <c r="AX2217" i="15"/>
  <c r="AW2217" i="15"/>
  <c r="AU2217" i="15"/>
  <c r="AR2217" i="15"/>
  <c r="AQ2217" i="15"/>
  <c r="AO2217" i="15"/>
  <c r="AN2217" i="15" s="1"/>
  <c r="AL2217" i="15"/>
  <c r="AK2217" i="15"/>
  <c r="AJ2217" i="15"/>
  <c r="AI2217" i="15"/>
  <c r="AG2217" i="15"/>
  <c r="AA2217" i="15"/>
  <c r="AV2217" i="15" s="1"/>
  <c r="Z2217" i="15"/>
  <c r="M2217" i="35" s="1"/>
  <c r="Y2217" i="15"/>
  <c r="L2217" i="35" s="1"/>
  <c r="X2217" i="15"/>
  <c r="K2217" i="35" s="1"/>
  <c r="T2217" i="15"/>
  <c r="BC2216" i="15"/>
  <c r="AX2216" i="15"/>
  <c r="AW2216" i="15"/>
  <c r="AU2216" i="15"/>
  <c r="AR2216" i="15"/>
  <c r="AQ2216" i="15"/>
  <c r="AO2216" i="15"/>
  <c r="AN2216" i="15" s="1"/>
  <c r="AL2216" i="15"/>
  <c r="AK2216" i="15"/>
  <c r="AJ2216" i="15"/>
  <c r="AI2216" i="15"/>
  <c r="AG2216" i="15"/>
  <c r="AE2216" i="15"/>
  <c r="AE2250" i="15" s="1"/>
  <c r="BG2250" i="15" s="1"/>
  <c r="AD2216" i="15"/>
  <c r="AD2222" i="15" s="1"/>
  <c r="AC2216" i="15"/>
  <c r="AA2216" i="15"/>
  <c r="AV2216" i="15" s="1"/>
  <c r="Z2216" i="15"/>
  <c r="M2216" i="35" s="1"/>
  <c r="Y2216" i="15"/>
  <c r="L2216" i="35" s="1"/>
  <c r="X2216" i="15"/>
  <c r="K2216" i="35" s="1"/>
  <c r="T2216" i="15"/>
  <c r="AX2215" i="15"/>
  <c r="AW2215" i="15"/>
  <c r="AO2215" i="15"/>
  <c r="AN2215" i="15" s="1"/>
  <c r="AL2215" i="15"/>
  <c r="AK2215" i="15"/>
  <c r="AJ2215" i="15"/>
  <c r="BF2215" i="15" s="1"/>
  <c r="AI2215" i="15"/>
  <c r="AA2215" i="15"/>
  <c r="AV2215" i="15" s="1"/>
  <c r="AX2214" i="15"/>
  <c r="AW2214" i="15"/>
  <c r="AO2214" i="15"/>
  <c r="AN2214" i="15" s="1"/>
  <c r="AL2214" i="15"/>
  <c r="AK2214" i="15"/>
  <c r="AJ2214" i="15"/>
  <c r="BF2214" i="15" s="1"/>
  <c r="AI2214" i="15"/>
  <c r="AA2214" i="15"/>
  <c r="AV2214" i="15" s="1"/>
  <c r="AX2213" i="15"/>
  <c r="AW2213" i="15"/>
  <c r="AO2213" i="15"/>
  <c r="AL2213" i="15"/>
  <c r="AK2213" i="15"/>
  <c r="AJ2213" i="15"/>
  <c r="BF2213" i="15" s="1"/>
  <c r="AI2213" i="15"/>
  <c r="AA2213" i="15"/>
  <c r="AV2213" i="15" s="1"/>
  <c r="AX2212" i="15"/>
  <c r="AW2212" i="15"/>
  <c r="AO2212" i="15"/>
  <c r="AN2212" i="15" s="1"/>
  <c r="AL2212" i="15"/>
  <c r="AK2212" i="15"/>
  <c r="AJ2212" i="15"/>
  <c r="BF2212" i="15" s="1"/>
  <c r="AI2212" i="15"/>
  <c r="AA2212" i="15"/>
  <c r="AV2212" i="15" s="1"/>
  <c r="AX2211" i="15"/>
  <c r="AW2211" i="15"/>
  <c r="AO2211" i="15"/>
  <c r="AL2211" i="15"/>
  <c r="AK2211" i="15"/>
  <c r="AJ2211" i="15"/>
  <c r="BF2211" i="15" s="1"/>
  <c r="AI2211" i="15"/>
  <c r="AA2211" i="15"/>
  <c r="AV2211" i="15" s="1"/>
  <c r="AX2210" i="15"/>
  <c r="AW2210" i="15"/>
  <c r="AO2210" i="15"/>
  <c r="AN2210" i="15" s="1"/>
  <c r="AL2210" i="15"/>
  <c r="AK2210" i="15"/>
  <c r="AJ2210" i="15"/>
  <c r="BF2210" i="15" s="1"/>
  <c r="AI2210" i="15"/>
  <c r="AA2210" i="15"/>
  <c r="AV2210" i="15" s="1"/>
  <c r="AX2209" i="15"/>
  <c r="AW2209" i="15"/>
  <c r="AO2209" i="15"/>
  <c r="AL2209" i="15"/>
  <c r="AK2209" i="15"/>
  <c r="AJ2209" i="15"/>
  <c r="BF2209" i="15" s="1"/>
  <c r="AI2209" i="15"/>
  <c r="AA2209" i="15"/>
  <c r="AV2209" i="15" s="1"/>
  <c r="AX2208" i="15"/>
  <c r="AW2208" i="15"/>
  <c r="AO2208" i="15"/>
  <c r="AN2208" i="15" s="1"/>
  <c r="AL2208" i="15"/>
  <c r="AK2208" i="15"/>
  <c r="AJ2208" i="15"/>
  <c r="BF2208" i="15" s="1"/>
  <c r="AI2208" i="15"/>
  <c r="AA2208" i="15"/>
  <c r="AV2208" i="15" s="1"/>
  <c r="AX2207" i="15"/>
  <c r="AW2207" i="15"/>
  <c r="AO2207" i="15"/>
  <c r="AL2207" i="15"/>
  <c r="AK2207" i="15"/>
  <c r="AJ2207" i="15"/>
  <c r="BF2207" i="15" s="1"/>
  <c r="AI2207" i="15"/>
  <c r="AA2207" i="15"/>
  <c r="AV2207" i="15" s="1"/>
  <c r="AX2206" i="15"/>
  <c r="AW2206" i="15"/>
  <c r="AO2206" i="15"/>
  <c r="AN2206" i="15" s="1"/>
  <c r="AL2206" i="15"/>
  <c r="AK2206" i="15"/>
  <c r="AJ2206" i="15"/>
  <c r="BF2206" i="15" s="1"/>
  <c r="AI2206" i="15"/>
  <c r="AA2206" i="15"/>
  <c r="AV2206" i="15" s="1"/>
  <c r="BC2205" i="15"/>
  <c r="AX2205" i="15"/>
  <c r="AW2205" i="15"/>
  <c r="AU2205" i="15"/>
  <c r="AR2205" i="15"/>
  <c r="AQ2205" i="15"/>
  <c r="AO2205" i="15"/>
  <c r="AL2205" i="15"/>
  <c r="AK2205" i="15"/>
  <c r="AJ2205" i="15"/>
  <c r="AI2205" i="15"/>
  <c r="AG2205" i="15"/>
  <c r="AA2205" i="15"/>
  <c r="AV2205" i="15" s="1"/>
  <c r="Z2205" i="15"/>
  <c r="M2205" i="35" s="1"/>
  <c r="Y2205" i="15"/>
  <c r="L2205" i="35" s="1"/>
  <c r="X2205" i="15"/>
  <c r="K2205" i="35" s="1"/>
  <c r="T2205" i="15"/>
  <c r="BC2204" i="15"/>
  <c r="AX2204" i="15"/>
  <c r="AW2204" i="15"/>
  <c r="AU2204" i="15"/>
  <c r="AR2204" i="15"/>
  <c r="AQ2204" i="15"/>
  <c r="AO2204" i="15"/>
  <c r="AL2204" i="15"/>
  <c r="AK2204" i="15"/>
  <c r="AJ2204" i="15"/>
  <c r="AI2204" i="15"/>
  <c r="AG2204" i="15"/>
  <c r="AA2204" i="15"/>
  <c r="AV2204" i="15" s="1"/>
  <c r="Z2204" i="15"/>
  <c r="M2204" i="35" s="1"/>
  <c r="Y2204" i="15"/>
  <c r="L2204" i="35" s="1"/>
  <c r="X2204" i="15"/>
  <c r="K2204" i="35" s="1"/>
  <c r="T2204" i="15"/>
  <c r="BC2203" i="15"/>
  <c r="AX2203" i="15"/>
  <c r="AW2203" i="15"/>
  <c r="AU2203" i="15"/>
  <c r="AR2203" i="15"/>
  <c r="AQ2203" i="15"/>
  <c r="AO2203" i="15"/>
  <c r="AL2203" i="15"/>
  <c r="AK2203" i="15"/>
  <c r="AJ2203" i="15"/>
  <c r="AI2203" i="15"/>
  <c r="AG2203" i="15"/>
  <c r="AA2203" i="15"/>
  <c r="AV2203" i="15" s="1"/>
  <c r="Z2203" i="15"/>
  <c r="M2203" i="35" s="1"/>
  <c r="Y2203" i="15"/>
  <c r="L2203" i="35" s="1"/>
  <c r="X2203" i="15"/>
  <c r="K2203" i="35" s="1"/>
  <c r="T2203" i="15"/>
  <c r="BC2202" i="15"/>
  <c r="AX2202" i="15"/>
  <c r="AW2202" i="15"/>
  <c r="AU2202" i="15"/>
  <c r="AR2202" i="15"/>
  <c r="AQ2202" i="15"/>
  <c r="AO2202" i="15"/>
  <c r="AL2202" i="15"/>
  <c r="AK2202" i="15"/>
  <c r="AJ2202" i="15"/>
  <c r="AI2202" i="15"/>
  <c r="AG2202" i="15"/>
  <c r="AA2202" i="15"/>
  <c r="AV2202" i="15" s="1"/>
  <c r="Z2202" i="15"/>
  <c r="M2202" i="35" s="1"/>
  <c r="Y2202" i="15"/>
  <c r="L2202" i="35" s="1"/>
  <c r="X2202" i="15"/>
  <c r="K2202" i="35" s="1"/>
  <c r="T2202" i="15"/>
  <c r="BC2201" i="15"/>
  <c r="AX2201" i="15"/>
  <c r="AW2201" i="15"/>
  <c r="AU2201" i="15"/>
  <c r="AR2201" i="15"/>
  <c r="AQ2201" i="15"/>
  <c r="AO2201" i="15"/>
  <c r="AL2201" i="15"/>
  <c r="AK2201" i="15"/>
  <c r="AJ2201" i="15"/>
  <c r="AI2201" i="15"/>
  <c r="AG2201" i="15"/>
  <c r="AA2201" i="15"/>
  <c r="AV2201" i="15" s="1"/>
  <c r="Z2201" i="15"/>
  <c r="M2201" i="35" s="1"/>
  <c r="Y2201" i="15"/>
  <c r="L2201" i="35" s="1"/>
  <c r="X2201" i="15"/>
  <c r="K2201" i="35" s="1"/>
  <c r="T2201" i="15"/>
  <c r="BC2200" i="15"/>
  <c r="AX2200" i="15"/>
  <c r="AW2200" i="15"/>
  <c r="AU2200" i="15"/>
  <c r="AR2200" i="15"/>
  <c r="AQ2200" i="15"/>
  <c r="AO2200" i="15"/>
  <c r="AL2200" i="15"/>
  <c r="AK2200" i="15"/>
  <c r="AJ2200" i="15"/>
  <c r="AI2200" i="15"/>
  <c r="AG2200" i="15"/>
  <c r="AA2200" i="15"/>
  <c r="AV2200" i="15" s="1"/>
  <c r="Z2200" i="15"/>
  <c r="M2200" i="35" s="1"/>
  <c r="Y2200" i="15"/>
  <c r="L2200" i="35" s="1"/>
  <c r="X2200" i="15"/>
  <c r="K2200" i="35" s="1"/>
  <c r="T2200" i="15"/>
  <c r="BC2199" i="15"/>
  <c r="AX2199" i="15"/>
  <c r="AW2199" i="15"/>
  <c r="AU2199" i="15"/>
  <c r="AR2199" i="15"/>
  <c r="AQ2199" i="15"/>
  <c r="AO2199" i="15"/>
  <c r="AL2199" i="15"/>
  <c r="AK2199" i="15"/>
  <c r="AJ2199" i="15"/>
  <c r="AI2199" i="15"/>
  <c r="AG2199" i="15"/>
  <c r="AA2199" i="15"/>
  <c r="AV2199" i="15" s="1"/>
  <c r="Z2199" i="15"/>
  <c r="M2199" i="35" s="1"/>
  <c r="Y2199" i="15"/>
  <c r="L2199" i="35" s="1"/>
  <c r="X2199" i="15"/>
  <c r="K2199" i="35" s="1"/>
  <c r="T2199" i="15"/>
  <c r="BC2198" i="15"/>
  <c r="AX2198" i="15"/>
  <c r="AW2198" i="15"/>
  <c r="AU2198" i="15"/>
  <c r="AR2198" i="15"/>
  <c r="AQ2198" i="15"/>
  <c r="AO2198" i="15"/>
  <c r="AN2198" i="15" s="1"/>
  <c r="AL2198" i="15"/>
  <c r="AK2198" i="15"/>
  <c r="AJ2198" i="15"/>
  <c r="AI2198" i="15"/>
  <c r="AG2198" i="15"/>
  <c r="AA2198" i="15"/>
  <c r="AV2198" i="15" s="1"/>
  <c r="Z2198" i="15"/>
  <c r="M2198" i="35" s="1"/>
  <c r="Y2198" i="15"/>
  <c r="L2198" i="35" s="1"/>
  <c r="X2198" i="15"/>
  <c r="K2198" i="35" s="1"/>
  <c r="T2198" i="15"/>
  <c r="BC2197" i="15"/>
  <c r="AX2197" i="15"/>
  <c r="AW2197" i="15"/>
  <c r="AU2197" i="15"/>
  <c r="AR2197" i="15"/>
  <c r="AQ2197" i="15"/>
  <c r="AO2197" i="15"/>
  <c r="AN2197" i="15" s="1"/>
  <c r="AL2197" i="15"/>
  <c r="AK2197" i="15"/>
  <c r="AJ2197" i="15"/>
  <c r="AI2197" i="15"/>
  <c r="AG2197" i="15"/>
  <c r="AA2197" i="15"/>
  <c r="AV2197" i="15" s="1"/>
  <c r="Z2197" i="15"/>
  <c r="M2197" i="35" s="1"/>
  <c r="Y2197" i="15"/>
  <c r="L2197" i="35" s="1"/>
  <c r="X2197" i="15"/>
  <c r="K2197" i="35" s="1"/>
  <c r="T2197" i="15"/>
  <c r="BC2196" i="15"/>
  <c r="AX2196" i="15"/>
  <c r="AW2196" i="15"/>
  <c r="AU2196" i="15"/>
  <c r="AR2196" i="15"/>
  <c r="AQ2196" i="15"/>
  <c r="AO2196" i="15"/>
  <c r="AN2196" i="15" s="1"/>
  <c r="AL2196" i="15"/>
  <c r="AK2196" i="15"/>
  <c r="AJ2196" i="15"/>
  <c r="AI2196" i="15"/>
  <c r="AG2196" i="15"/>
  <c r="AA2196" i="15"/>
  <c r="AV2196" i="15" s="1"/>
  <c r="Z2196" i="15"/>
  <c r="M2196" i="35" s="1"/>
  <c r="Y2196" i="15"/>
  <c r="L2196" i="35" s="1"/>
  <c r="X2196" i="15"/>
  <c r="K2196" i="35" s="1"/>
  <c r="T2196" i="15"/>
  <c r="BC2195" i="15"/>
  <c r="AX2195" i="15"/>
  <c r="AW2195" i="15"/>
  <c r="AU2195" i="15"/>
  <c r="AR2195" i="15"/>
  <c r="AQ2195" i="15"/>
  <c r="AO2195" i="15"/>
  <c r="AN2195" i="15" s="1"/>
  <c r="AL2195" i="15"/>
  <c r="AK2195" i="15"/>
  <c r="AJ2195" i="15"/>
  <c r="AI2195" i="15"/>
  <c r="AG2195" i="15"/>
  <c r="AA2195" i="15"/>
  <c r="AV2195" i="15" s="1"/>
  <c r="Z2195" i="15"/>
  <c r="M2195" i="35" s="1"/>
  <c r="Y2195" i="15"/>
  <c r="L2195" i="35" s="1"/>
  <c r="X2195" i="15"/>
  <c r="K2195" i="35" s="1"/>
  <c r="T2195" i="15"/>
  <c r="BC2194" i="15"/>
  <c r="AX2194" i="15"/>
  <c r="AW2194" i="15"/>
  <c r="AU2194" i="15"/>
  <c r="AR2194" i="15"/>
  <c r="AQ2194" i="15"/>
  <c r="AO2194" i="15"/>
  <c r="AN2194" i="15" s="1"/>
  <c r="AL2194" i="15"/>
  <c r="AK2194" i="15"/>
  <c r="AJ2194" i="15"/>
  <c r="AI2194" i="15"/>
  <c r="AG2194" i="15"/>
  <c r="AA2194" i="15"/>
  <c r="AV2194" i="15" s="1"/>
  <c r="Z2194" i="15"/>
  <c r="M2194" i="35" s="1"/>
  <c r="Y2194" i="15"/>
  <c r="L2194" i="35" s="1"/>
  <c r="X2194" i="15"/>
  <c r="K2194" i="35" s="1"/>
  <c r="T2194" i="15"/>
  <c r="BC2193" i="15"/>
  <c r="AX2193" i="15"/>
  <c r="AW2193" i="15"/>
  <c r="AU2193" i="15"/>
  <c r="AR2193" i="15"/>
  <c r="AQ2193" i="15"/>
  <c r="AO2193" i="15"/>
  <c r="AN2193" i="15" s="1"/>
  <c r="AL2193" i="15"/>
  <c r="AK2193" i="15"/>
  <c r="AJ2193" i="15"/>
  <c r="AI2193" i="15"/>
  <c r="AG2193" i="15"/>
  <c r="AA2193" i="15"/>
  <c r="AV2193" i="15" s="1"/>
  <c r="Z2193" i="15"/>
  <c r="M2193" i="35" s="1"/>
  <c r="Y2193" i="15"/>
  <c r="L2193" i="35" s="1"/>
  <c r="X2193" i="15"/>
  <c r="T2193" i="15"/>
  <c r="BC2192" i="15"/>
  <c r="AX2192" i="15"/>
  <c r="AW2192" i="15"/>
  <c r="AU2192" i="15"/>
  <c r="AR2192" i="15"/>
  <c r="AQ2192" i="15"/>
  <c r="AO2192" i="15"/>
  <c r="AN2192" i="15" s="1"/>
  <c r="AL2192" i="15"/>
  <c r="AK2192" i="15"/>
  <c r="AJ2192" i="15"/>
  <c r="AI2192" i="15"/>
  <c r="AG2192" i="15"/>
  <c r="AA2192" i="15"/>
  <c r="AV2192" i="15" s="1"/>
  <c r="Z2192" i="15"/>
  <c r="M2192" i="35" s="1"/>
  <c r="Y2192" i="15"/>
  <c r="L2192" i="35" s="1"/>
  <c r="X2192" i="15"/>
  <c r="K2192" i="35" s="1"/>
  <c r="T2192" i="15"/>
  <c r="BC2191" i="15"/>
  <c r="AX2191" i="15"/>
  <c r="AW2191" i="15"/>
  <c r="AU2191" i="15"/>
  <c r="AR2191" i="15"/>
  <c r="AQ2191" i="15"/>
  <c r="AO2191" i="15"/>
  <c r="AL2191" i="15"/>
  <c r="AK2191" i="15"/>
  <c r="AJ2191" i="15"/>
  <c r="AI2191" i="15"/>
  <c r="AG2191" i="15"/>
  <c r="AA2191" i="15"/>
  <c r="AV2191" i="15" s="1"/>
  <c r="Z2191" i="15"/>
  <c r="M2191" i="35" s="1"/>
  <c r="Y2191" i="15"/>
  <c r="L2191" i="35" s="1"/>
  <c r="X2191" i="15"/>
  <c r="K2191" i="35" s="1"/>
  <c r="T2191" i="15"/>
  <c r="BC2190" i="15"/>
  <c r="AX2190" i="15"/>
  <c r="AW2190" i="15"/>
  <c r="AU2190" i="15"/>
  <c r="AR2190" i="15"/>
  <c r="AQ2190" i="15"/>
  <c r="AO2190" i="15"/>
  <c r="AL2190" i="15"/>
  <c r="AK2190" i="15"/>
  <c r="AJ2190" i="15"/>
  <c r="AI2190" i="15"/>
  <c r="AG2190" i="15"/>
  <c r="AA2190" i="15"/>
  <c r="AV2190" i="15" s="1"/>
  <c r="Z2190" i="15"/>
  <c r="M2190" i="35" s="1"/>
  <c r="Y2190" i="15"/>
  <c r="L2190" i="35" s="1"/>
  <c r="X2190" i="15"/>
  <c r="K2190" i="35" s="1"/>
  <c r="T2190" i="15"/>
  <c r="BC2189" i="15"/>
  <c r="AX2189" i="15"/>
  <c r="AW2189" i="15"/>
  <c r="AU2189" i="15"/>
  <c r="AR2189" i="15"/>
  <c r="AQ2189" i="15"/>
  <c r="AO2189" i="15"/>
  <c r="AL2189" i="15"/>
  <c r="AK2189" i="15"/>
  <c r="AJ2189" i="15"/>
  <c r="AI2189" i="15"/>
  <c r="AG2189" i="15"/>
  <c r="AA2189" i="15"/>
  <c r="AV2189" i="15" s="1"/>
  <c r="Z2189" i="15"/>
  <c r="M2189" i="35" s="1"/>
  <c r="Y2189" i="15"/>
  <c r="L2189" i="35" s="1"/>
  <c r="X2189" i="15"/>
  <c r="K2189" i="35" s="1"/>
  <c r="T2189" i="15"/>
  <c r="BC2188" i="15"/>
  <c r="AX2188" i="15"/>
  <c r="AW2188" i="15"/>
  <c r="AU2188" i="15"/>
  <c r="AR2188" i="15"/>
  <c r="AQ2188" i="15"/>
  <c r="AO2188" i="15"/>
  <c r="AL2188" i="15"/>
  <c r="AK2188" i="15"/>
  <c r="AJ2188" i="15"/>
  <c r="AI2188" i="15"/>
  <c r="AG2188" i="15"/>
  <c r="AA2188" i="15"/>
  <c r="AV2188" i="15" s="1"/>
  <c r="Z2188" i="15"/>
  <c r="M2188" i="35" s="1"/>
  <c r="Y2188" i="15"/>
  <c r="L2188" i="35" s="1"/>
  <c r="X2188" i="15"/>
  <c r="K2188" i="35" s="1"/>
  <c r="T2188" i="15"/>
  <c r="BC2187" i="15"/>
  <c r="AX2187" i="15"/>
  <c r="AW2187" i="15"/>
  <c r="AU2187" i="15"/>
  <c r="AR2187" i="15"/>
  <c r="AQ2187" i="15"/>
  <c r="AO2187" i="15"/>
  <c r="AL2187" i="15"/>
  <c r="AK2187" i="15"/>
  <c r="AJ2187" i="15"/>
  <c r="AI2187" i="15"/>
  <c r="AG2187" i="15"/>
  <c r="AA2187" i="15"/>
  <c r="AV2187" i="15" s="1"/>
  <c r="Z2187" i="15"/>
  <c r="M2187" i="35" s="1"/>
  <c r="Y2187" i="15"/>
  <c r="L2187" i="35" s="1"/>
  <c r="X2187" i="15"/>
  <c r="K2187" i="35" s="1"/>
  <c r="T2187" i="15"/>
  <c r="BC2186" i="15"/>
  <c r="AX2186" i="15"/>
  <c r="AW2186" i="15"/>
  <c r="AU2186" i="15"/>
  <c r="AR2186" i="15"/>
  <c r="AQ2186" i="15"/>
  <c r="AO2186" i="15"/>
  <c r="AL2186" i="15"/>
  <c r="AK2186" i="15"/>
  <c r="AJ2186" i="15"/>
  <c r="AI2186" i="15"/>
  <c r="AG2186" i="15"/>
  <c r="AA2186" i="15"/>
  <c r="AV2186" i="15" s="1"/>
  <c r="Z2186" i="15"/>
  <c r="M2186" i="35" s="1"/>
  <c r="Y2186" i="15"/>
  <c r="L2186" i="35" s="1"/>
  <c r="X2186" i="15"/>
  <c r="K2186" i="35" s="1"/>
  <c r="T2186" i="15"/>
  <c r="BC2185" i="15"/>
  <c r="AX2185" i="15"/>
  <c r="AW2185" i="15"/>
  <c r="AU2185" i="15"/>
  <c r="AR2185" i="15"/>
  <c r="AQ2185" i="15"/>
  <c r="AO2185" i="15"/>
  <c r="AL2185" i="15"/>
  <c r="AK2185" i="15"/>
  <c r="AJ2185" i="15"/>
  <c r="AI2185" i="15"/>
  <c r="AG2185" i="15"/>
  <c r="AA2185" i="15"/>
  <c r="AV2185" i="15" s="1"/>
  <c r="Z2185" i="15"/>
  <c r="M2185" i="35" s="1"/>
  <c r="Y2185" i="15"/>
  <c r="L2185" i="35" s="1"/>
  <c r="X2185" i="15"/>
  <c r="K2185" i="35" s="1"/>
  <c r="T2185" i="15"/>
  <c r="BC2184" i="15"/>
  <c r="AX2184" i="15"/>
  <c r="AW2184" i="15"/>
  <c r="AU2184" i="15"/>
  <c r="AR2184" i="15"/>
  <c r="AQ2184" i="15"/>
  <c r="AO2184" i="15"/>
  <c r="AL2184" i="15"/>
  <c r="AK2184" i="15"/>
  <c r="AJ2184" i="15"/>
  <c r="AI2184" i="15"/>
  <c r="AG2184" i="15"/>
  <c r="AA2184" i="15"/>
  <c r="AV2184" i="15" s="1"/>
  <c r="Z2184" i="15"/>
  <c r="M2184" i="35" s="1"/>
  <c r="Y2184" i="15"/>
  <c r="L2184" i="35" s="1"/>
  <c r="X2184" i="15"/>
  <c r="K2184" i="35" s="1"/>
  <c r="T2184" i="15"/>
  <c r="BC2183" i="15"/>
  <c r="AX2183" i="15"/>
  <c r="AW2183" i="15"/>
  <c r="AU2183" i="15"/>
  <c r="AR2183" i="15"/>
  <c r="AQ2183" i="15"/>
  <c r="AO2183" i="15"/>
  <c r="AL2183" i="15"/>
  <c r="AK2183" i="15"/>
  <c r="AJ2183" i="15"/>
  <c r="AI2183" i="15"/>
  <c r="AG2183" i="15"/>
  <c r="AA2183" i="15"/>
  <c r="AV2183" i="15" s="1"/>
  <c r="Z2183" i="15"/>
  <c r="M2183" i="35" s="1"/>
  <c r="Y2183" i="15"/>
  <c r="L2183" i="35" s="1"/>
  <c r="X2183" i="15"/>
  <c r="K2183" i="35" s="1"/>
  <c r="T2183" i="15"/>
  <c r="BC2182" i="15"/>
  <c r="AX2182" i="15"/>
  <c r="AW2182" i="15"/>
  <c r="AU2182" i="15"/>
  <c r="AR2182" i="15"/>
  <c r="AQ2182" i="15"/>
  <c r="AO2182" i="15"/>
  <c r="AL2182" i="15"/>
  <c r="AK2182" i="15"/>
  <c r="AJ2182" i="15"/>
  <c r="AI2182" i="15"/>
  <c r="AG2182" i="15"/>
  <c r="AA2182" i="15"/>
  <c r="AV2182" i="15" s="1"/>
  <c r="Z2182" i="15"/>
  <c r="M2182" i="35" s="1"/>
  <c r="Y2182" i="15"/>
  <c r="L2182" i="35" s="1"/>
  <c r="X2182" i="15"/>
  <c r="K2182" i="35" s="1"/>
  <c r="T2182" i="15"/>
  <c r="BC2181" i="15"/>
  <c r="AX2181" i="15"/>
  <c r="AW2181" i="15"/>
  <c r="AU2181" i="15"/>
  <c r="AR2181" i="15"/>
  <c r="AQ2181" i="15"/>
  <c r="AO2181" i="15"/>
  <c r="AL2181" i="15"/>
  <c r="AK2181" i="15"/>
  <c r="AJ2181" i="15"/>
  <c r="AI2181" i="15"/>
  <c r="AG2181" i="15"/>
  <c r="AA2181" i="15"/>
  <c r="AV2181" i="15" s="1"/>
  <c r="Z2181" i="15"/>
  <c r="M2181" i="35" s="1"/>
  <c r="Y2181" i="15"/>
  <c r="L2181" i="35" s="1"/>
  <c r="X2181" i="15"/>
  <c r="K2181" i="35" s="1"/>
  <c r="T2181" i="15"/>
  <c r="BC2180" i="15"/>
  <c r="AX2180" i="15"/>
  <c r="AW2180" i="15"/>
  <c r="AU2180" i="15"/>
  <c r="AR2180" i="15"/>
  <c r="AQ2180" i="15"/>
  <c r="AO2180" i="15"/>
  <c r="AL2180" i="15"/>
  <c r="AK2180" i="15"/>
  <c r="AJ2180" i="15"/>
  <c r="AI2180" i="15"/>
  <c r="AG2180" i="15"/>
  <c r="AA2180" i="15"/>
  <c r="AV2180" i="15" s="1"/>
  <c r="Z2180" i="15"/>
  <c r="M2180" i="35" s="1"/>
  <c r="Y2180" i="15"/>
  <c r="L2180" i="35" s="1"/>
  <c r="X2180" i="15"/>
  <c r="K2180" i="35" s="1"/>
  <c r="T2180" i="15"/>
  <c r="BC2179" i="15"/>
  <c r="AX2179" i="15"/>
  <c r="AW2179" i="15"/>
  <c r="AU2179" i="15"/>
  <c r="AR2179" i="15"/>
  <c r="AQ2179" i="15"/>
  <c r="AO2179" i="15"/>
  <c r="AL2179" i="15"/>
  <c r="AK2179" i="15"/>
  <c r="AJ2179" i="15"/>
  <c r="AI2179" i="15"/>
  <c r="AG2179" i="15"/>
  <c r="AA2179" i="15"/>
  <c r="AV2179" i="15" s="1"/>
  <c r="Z2179" i="15"/>
  <c r="M2179" i="35" s="1"/>
  <c r="Y2179" i="15"/>
  <c r="L2179" i="35" s="1"/>
  <c r="X2179" i="15"/>
  <c r="K2179" i="35" s="1"/>
  <c r="T2179" i="15"/>
  <c r="BC2178" i="15"/>
  <c r="AX2178" i="15"/>
  <c r="AW2178" i="15"/>
  <c r="AU2178" i="15"/>
  <c r="AR2178" i="15"/>
  <c r="AQ2178" i="15"/>
  <c r="AO2178" i="15"/>
  <c r="AL2178" i="15"/>
  <c r="AK2178" i="15"/>
  <c r="AJ2178" i="15"/>
  <c r="AI2178" i="15"/>
  <c r="AG2178" i="15"/>
  <c r="AA2178" i="15"/>
  <c r="AV2178" i="15" s="1"/>
  <c r="Z2178" i="15"/>
  <c r="M2178" i="35" s="1"/>
  <c r="Y2178" i="15"/>
  <c r="L2178" i="35" s="1"/>
  <c r="X2178" i="15"/>
  <c r="K2178" i="35" s="1"/>
  <c r="T2178" i="15"/>
  <c r="BC2177" i="15"/>
  <c r="AX2177" i="15"/>
  <c r="AW2177" i="15"/>
  <c r="AU2177" i="15"/>
  <c r="AR2177" i="15"/>
  <c r="AQ2177" i="15"/>
  <c r="AO2177" i="15"/>
  <c r="AN2177" i="15" s="1"/>
  <c r="AL2177" i="15"/>
  <c r="AK2177" i="15"/>
  <c r="AJ2177" i="15"/>
  <c r="AI2177" i="15"/>
  <c r="AG2177" i="15"/>
  <c r="AA2177" i="15"/>
  <c r="AV2177" i="15" s="1"/>
  <c r="Z2177" i="15"/>
  <c r="M2177" i="35" s="1"/>
  <c r="Y2177" i="15"/>
  <c r="L2177" i="35" s="1"/>
  <c r="X2177" i="15"/>
  <c r="T2177" i="15"/>
  <c r="BC2176" i="15"/>
  <c r="AX2176" i="15"/>
  <c r="AW2176" i="15"/>
  <c r="AU2176" i="15"/>
  <c r="AR2176" i="15"/>
  <c r="AQ2176" i="15"/>
  <c r="AO2176" i="15"/>
  <c r="AN2176" i="15" s="1"/>
  <c r="AL2176" i="15"/>
  <c r="AK2176" i="15"/>
  <c r="AJ2176" i="15"/>
  <c r="AI2176" i="15"/>
  <c r="AG2176" i="15"/>
  <c r="AA2176" i="15"/>
  <c r="AV2176" i="15" s="1"/>
  <c r="Z2176" i="15"/>
  <c r="M2176" i="35" s="1"/>
  <c r="Y2176" i="15"/>
  <c r="L2176" i="35" s="1"/>
  <c r="X2176" i="15"/>
  <c r="K2176" i="35" s="1"/>
  <c r="T2176" i="15"/>
  <c r="BC2175" i="15"/>
  <c r="AX2175" i="15"/>
  <c r="AW2175" i="15"/>
  <c r="AU2175" i="15"/>
  <c r="AR2175" i="15"/>
  <c r="AQ2175" i="15"/>
  <c r="AO2175" i="15"/>
  <c r="AN2175" i="15" s="1"/>
  <c r="AL2175" i="15"/>
  <c r="AK2175" i="15"/>
  <c r="AJ2175" i="15"/>
  <c r="AI2175" i="15"/>
  <c r="AG2175" i="15"/>
  <c r="AA2175" i="15"/>
  <c r="AV2175" i="15" s="1"/>
  <c r="Z2175" i="15"/>
  <c r="M2175" i="35" s="1"/>
  <c r="Y2175" i="15"/>
  <c r="L2175" i="35" s="1"/>
  <c r="X2175" i="15"/>
  <c r="K2175" i="35" s="1"/>
  <c r="T2175" i="15"/>
  <c r="BC2174" i="15"/>
  <c r="AX2174" i="15"/>
  <c r="AW2174" i="15"/>
  <c r="AU2174" i="15"/>
  <c r="AR2174" i="15"/>
  <c r="AQ2174" i="15"/>
  <c r="AO2174" i="15"/>
  <c r="AN2174" i="15" s="1"/>
  <c r="AL2174" i="15"/>
  <c r="AK2174" i="15"/>
  <c r="AJ2174" i="15"/>
  <c r="AI2174" i="15"/>
  <c r="AG2174" i="15"/>
  <c r="AA2174" i="15"/>
  <c r="AV2174" i="15" s="1"/>
  <c r="Z2174" i="15"/>
  <c r="M2174" i="35" s="1"/>
  <c r="Y2174" i="15"/>
  <c r="L2174" i="35" s="1"/>
  <c r="X2174" i="15"/>
  <c r="K2174" i="35" s="1"/>
  <c r="T2174" i="15"/>
  <c r="BC2173" i="15"/>
  <c r="AX2173" i="15"/>
  <c r="AW2173" i="15"/>
  <c r="AU2173" i="15"/>
  <c r="AR2173" i="15"/>
  <c r="AQ2173" i="15"/>
  <c r="AO2173" i="15"/>
  <c r="AN2173" i="15" s="1"/>
  <c r="AL2173" i="15"/>
  <c r="AK2173" i="15"/>
  <c r="AJ2173" i="15"/>
  <c r="AI2173" i="15"/>
  <c r="AG2173" i="15"/>
  <c r="AA2173" i="15"/>
  <c r="AV2173" i="15" s="1"/>
  <c r="Z2173" i="15"/>
  <c r="M2173" i="35" s="1"/>
  <c r="Y2173" i="15"/>
  <c r="L2173" i="35" s="1"/>
  <c r="X2173" i="15"/>
  <c r="K2173" i="35" s="1"/>
  <c r="T2173" i="15"/>
  <c r="BC2172" i="15"/>
  <c r="AX2172" i="15"/>
  <c r="AW2172" i="15"/>
  <c r="AU2172" i="15"/>
  <c r="AR2172" i="15"/>
  <c r="AQ2172" i="15"/>
  <c r="AO2172" i="15"/>
  <c r="AN2172" i="15" s="1"/>
  <c r="AL2172" i="15"/>
  <c r="AK2172" i="15"/>
  <c r="AJ2172" i="15"/>
  <c r="AI2172" i="15"/>
  <c r="AG2172" i="15"/>
  <c r="AA2172" i="15"/>
  <c r="AV2172" i="15" s="1"/>
  <c r="Z2172" i="15"/>
  <c r="M2172" i="35" s="1"/>
  <c r="Y2172" i="15"/>
  <c r="L2172" i="35" s="1"/>
  <c r="X2172" i="15"/>
  <c r="K2172" i="35" s="1"/>
  <c r="T2172" i="15"/>
  <c r="BC2171" i="15"/>
  <c r="AX2171" i="15"/>
  <c r="AW2171" i="15"/>
  <c r="AU2171" i="15"/>
  <c r="AR2171" i="15"/>
  <c r="AQ2171" i="15"/>
  <c r="AO2171" i="15"/>
  <c r="AN2171" i="15" s="1"/>
  <c r="AL2171" i="15"/>
  <c r="AK2171" i="15"/>
  <c r="AJ2171" i="15"/>
  <c r="AI2171" i="15"/>
  <c r="AG2171" i="15"/>
  <c r="AE2171" i="15"/>
  <c r="AD2171" i="15"/>
  <c r="AF2171" i="15" s="1"/>
  <c r="AF2205" i="15" s="1"/>
  <c r="AC2171" i="15"/>
  <c r="AA2171" i="15"/>
  <c r="AV2171" i="15" s="1"/>
  <c r="Z2171" i="15"/>
  <c r="M2171" i="35" s="1"/>
  <c r="Y2171" i="15"/>
  <c r="L2171" i="35" s="1"/>
  <c r="X2171" i="15"/>
  <c r="K2171" i="35" s="1"/>
  <c r="T2171" i="15"/>
  <c r="AX2170" i="15"/>
  <c r="AW2170" i="15"/>
  <c r="AO2170" i="15"/>
  <c r="AN2170" i="15" s="1"/>
  <c r="AL2170" i="15"/>
  <c r="AK2170" i="15"/>
  <c r="AJ2170" i="15"/>
  <c r="BF2170" i="15" s="1"/>
  <c r="AI2170" i="15"/>
  <c r="AA2170" i="15"/>
  <c r="AV2170" i="15" s="1"/>
  <c r="AX2169" i="15"/>
  <c r="AW2169" i="15"/>
  <c r="AO2169" i="15"/>
  <c r="AN2169" i="15" s="1"/>
  <c r="AL2169" i="15"/>
  <c r="AK2169" i="15"/>
  <c r="AJ2169" i="15"/>
  <c r="BF2169" i="15" s="1"/>
  <c r="AI2169" i="15"/>
  <c r="AA2169" i="15"/>
  <c r="AV2169" i="15" s="1"/>
  <c r="AX2168" i="15"/>
  <c r="AW2168" i="15"/>
  <c r="AO2168" i="15"/>
  <c r="AL2168" i="15"/>
  <c r="AK2168" i="15"/>
  <c r="AJ2168" i="15"/>
  <c r="BF2168" i="15" s="1"/>
  <c r="AI2168" i="15"/>
  <c r="AA2168" i="15"/>
  <c r="AV2168" i="15" s="1"/>
  <c r="AX2167" i="15"/>
  <c r="AW2167" i="15"/>
  <c r="AO2167" i="15"/>
  <c r="AL2167" i="15"/>
  <c r="AK2167" i="15"/>
  <c r="AJ2167" i="15"/>
  <c r="BF2167" i="15" s="1"/>
  <c r="AI2167" i="15"/>
  <c r="AA2167" i="15"/>
  <c r="AV2167" i="15" s="1"/>
  <c r="AX2166" i="15"/>
  <c r="AW2166" i="15"/>
  <c r="AO2166" i="15"/>
  <c r="AN2166" i="15" s="1"/>
  <c r="AL2166" i="15"/>
  <c r="AK2166" i="15"/>
  <c r="AJ2166" i="15"/>
  <c r="BF2166" i="15" s="1"/>
  <c r="AI2166" i="15"/>
  <c r="AA2166" i="15"/>
  <c r="AV2166" i="15" s="1"/>
  <c r="AX2165" i="15"/>
  <c r="AW2165" i="15"/>
  <c r="AO2165" i="15"/>
  <c r="AN2165" i="15" s="1"/>
  <c r="AL2165" i="15"/>
  <c r="AK2165" i="15"/>
  <c r="AJ2165" i="15"/>
  <c r="BF2165" i="15" s="1"/>
  <c r="AI2165" i="15"/>
  <c r="AA2165" i="15"/>
  <c r="AV2165" i="15" s="1"/>
  <c r="AX2164" i="15"/>
  <c r="AW2164" i="15"/>
  <c r="AO2164" i="15"/>
  <c r="AL2164" i="15"/>
  <c r="AK2164" i="15"/>
  <c r="AJ2164" i="15"/>
  <c r="BF2164" i="15" s="1"/>
  <c r="AI2164" i="15"/>
  <c r="AA2164" i="15"/>
  <c r="AV2164" i="15" s="1"/>
  <c r="AX2163" i="15"/>
  <c r="AW2163" i="15"/>
  <c r="AO2163" i="15"/>
  <c r="AL2163" i="15"/>
  <c r="AK2163" i="15"/>
  <c r="AJ2163" i="15"/>
  <c r="BF2163" i="15" s="1"/>
  <c r="AI2163" i="15"/>
  <c r="AA2163" i="15"/>
  <c r="AV2163" i="15" s="1"/>
  <c r="AX2162" i="15"/>
  <c r="AW2162" i="15"/>
  <c r="AO2162" i="15"/>
  <c r="AN2162" i="15" s="1"/>
  <c r="AL2162" i="15"/>
  <c r="AK2162" i="15"/>
  <c r="AJ2162" i="15"/>
  <c r="BF2162" i="15" s="1"/>
  <c r="AI2162" i="15"/>
  <c r="AA2162" i="15"/>
  <c r="AV2162" i="15" s="1"/>
  <c r="AX2161" i="15"/>
  <c r="AW2161" i="15"/>
  <c r="AO2161" i="15"/>
  <c r="AN2161" i="15" s="1"/>
  <c r="AL2161" i="15"/>
  <c r="AK2161" i="15"/>
  <c r="AJ2161" i="15"/>
  <c r="BF2161" i="15" s="1"/>
  <c r="AI2161" i="15"/>
  <c r="AA2161" i="15"/>
  <c r="AV2161" i="15" s="1"/>
  <c r="BC2160" i="15"/>
  <c r="AX2160" i="15"/>
  <c r="AW2160" i="15"/>
  <c r="AU2160" i="15"/>
  <c r="AR2160" i="15"/>
  <c r="AQ2160" i="15"/>
  <c r="AO2160" i="15"/>
  <c r="AL2160" i="15"/>
  <c r="AK2160" i="15"/>
  <c r="AJ2160" i="15"/>
  <c r="AI2160" i="15"/>
  <c r="AG2160" i="15"/>
  <c r="AA2160" i="15"/>
  <c r="AV2160" i="15" s="1"/>
  <c r="Z2160" i="15"/>
  <c r="M2160" i="35" s="1"/>
  <c r="Y2160" i="15"/>
  <c r="L2160" i="35" s="1"/>
  <c r="X2160" i="15"/>
  <c r="K2160" i="35" s="1"/>
  <c r="T2160" i="15"/>
  <c r="BC2159" i="15"/>
  <c r="AX2159" i="15"/>
  <c r="AW2159" i="15"/>
  <c r="AU2159" i="15"/>
  <c r="AR2159" i="15"/>
  <c r="AQ2159" i="15"/>
  <c r="AO2159" i="15"/>
  <c r="AL2159" i="15"/>
  <c r="AK2159" i="15"/>
  <c r="AJ2159" i="15"/>
  <c r="AI2159" i="15"/>
  <c r="AG2159" i="15"/>
  <c r="AA2159" i="15"/>
  <c r="AV2159" i="15" s="1"/>
  <c r="Z2159" i="15"/>
  <c r="M2159" i="35" s="1"/>
  <c r="Y2159" i="15"/>
  <c r="L2159" i="35" s="1"/>
  <c r="X2159" i="15"/>
  <c r="K2159" i="35" s="1"/>
  <c r="T2159" i="15"/>
  <c r="BC2158" i="15"/>
  <c r="AX2158" i="15"/>
  <c r="AW2158" i="15"/>
  <c r="AU2158" i="15"/>
  <c r="AR2158" i="15"/>
  <c r="AQ2158" i="15"/>
  <c r="AO2158" i="15"/>
  <c r="AL2158" i="15"/>
  <c r="AK2158" i="15"/>
  <c r="AJ2158" i="15"/>
  <c r="AI2158" i="15"/>
  <c r="AG2158" i="15"/>
  <c r="AA2158" i="15"/>
  <c r="AV2158" i="15" s="1"/>
  <c r="Z2158" i="15"/>
  <c r="M2158" i="35" s="1"/>
  <c r="Y2158" i="15"/>
  <c r="L2158" i="35" s="1"/>
  <c r="X2158" i="15"/>
  <c r="K2158" i="35" s="1"/>
  <c r="T2158" i="15"/>
  <c r="BC2157" i="15"/>
  <c r="AX2157" i="15"/>
  <c r="AW2157" i="15"/>
  <c r="AU2157" i="15"/>
  <c r="AR2157" i="15"/>
  <c r="AQ2157" i="15"/>
  <c r="AO2157" i="15"/>
  <c r="AL2157" i="15"/>
  <c r="AK2157" i="15"/>
  <c r="AJ2157" i="15"/>
  <c r="AI2157" i="15"/>
  <c r="AG2157" i="15"/>
  <c r="AA2157" i="15"/>
  <c r="AV2157" i="15" s="1"/>
  <c r="Z2157" i="15"/>
  <c r="M2157" i="35" s="1"/>
  <c r="Y2157" i="15"/>
  <c r="L2157" i="35" s="1"/>
  <c r="X2157" i="15"/>
  <c r="K2157" i="35" s="1"/>
  <c r="T2157" i="15"/>
  <c r="BC2156" i="15"/>
  <c r="AX2156" i="15"/>
  <c r="AW2156" i="15"/>
  <c r="AU2156" i="15"/>
  <c r="AR2156" i="15"/>
  <c r="AQ2156" i="15"/>
  <c r="AO2156" i="15"/>
  <c r="AL2156" i="15"/>
  <c r="AK2156" i="15"/>
  <c r="AJ2156" i="15"/>
  <c r="AI2156" i="15"/>
  <c r="AG2156" i="15"/>
  <c r="AA2156" i="15"/>
  <c r="AV2156" i="15" s="1"/>
  <c r="Z2156" i="15"/>
  <c r="M2156" i="35" s="1"/>
  <c r="Y2156" i="15"/>
  <c r="L2156" i="35" s="1"/>
  <c r="X2156" i="15"/>
  <c r="K2156" i="35" s="1"/>
  <c r="T2156" i="15"/>
  <c r="BC2155" i="15"/>
  <c r="AX2155" i="15"/>
  <c r="AW2155" i="15"/>
  <c r="AU2155" i="15"/>
  <c r="AR2155" i="15"/>
  <c r="AQ2155" i="15"/>
  <c r="AO2155" i="15"/>
  <c r="AL2155" i="15"/>
  <c r="AK2155" i="15"/>
  <c r="AJ2155" i="15"/>
  <c r="AI2155" i="15"/>
  <c r="AG2155" i="15"/>
  <c r="AA2155" i="15"/>
  <c r="AV2155" i="15" s="1"/>
  <c r="Z2155" i="15"/>
  <c r="M2155" i="35" s="1"/>
  <c r="Y2155" i="15"/>
  <c r="L2155" i="35" s="1"/>
  <c r="X2155" i="15"/>
  <c r="K2155" i="35" s="1"/>
  <c r="T2155" i="15"/>
  <c r="BC2154" i="15"/>
  <c r="AX2154" i="15"/>
  <c r="AW2154" i="15"/>
  <c r="AU2154" i="15"/>
  <c r="AR2154" i="15"/>
  <c r="AQ2154" i="15"/>
  <c r="AO2154" i="15"/>
  <c r="AL2154" i="15"/>
  <c r="AK2154" i="15"/>
  <c r="AJ2154" i="15"/>
  <c r="AI2154" i="15"/>
  <c r="AG2154" i="15"/>
  <c r="AA2154" i="15"/>
  <c r="AV2154" i="15" s="1"/>
  <c r="Z2154" i="15"/>
  <c r="M2154" i="35" s="1"/>
  <c r="Y2154" i="15"/>
  <c r="L2154" i="35" s="1"/>
  <c r="X2154" i="15"/>
  <c r="K2154" i="35" s="1"/>
  <c r="T2154" i="15"/>
  <c r="BC2153" i="15"/>
  <c r="AX2153" i="15"/>
  <c r="AW2153" i="15"/>
  <c r="AU2153" i="15"/>
  <c r="AR2153" i="15"/>
  <c r="AQ2153" i="15"/>
  <c r="AO2153" i="15"/>
  <c r="AL2153" i="15"/>
  <c r="AK2153" i="15"/>
  <c r="AJ2153" i="15"/>
  <c r="AI2153" i="15"/>
  <c r="AG2153" i="15"/>
  <c r="AA2153" i="15"/>
  <c r="AV2153" i="15" s="1"/>
  <c r="Z2153" i="15"/>
  <c r="M2153" i="35" s="1"/>
  <c r="Y2153" i="15"/>
  <c r="L2153" i="35" s="1"/>
  <c r="X2153" i="15"/>
  <c r="K2153" i="35" s="1"/>
  <c r="T2153" i="15"/>
  <c r="BC2152" i="15"/>
  <c r="AX2152" i="15"/>
  <c r="AW2152" i="15"/>
  <c r="AU2152" i="15"/>
  <c r="AR2152" i="15"/>
  <c r="AQ2152" i="15"/>
  <c r="AO2152" i="15"/>
  <c r="AL2152" i="15"/>
  <c r="AK2152" i="15"/>
  <c r="AJ2152" i="15"/>
  <c r="AI2152" i="15"/>
  <c r="AG2152" i="15"/>
  <c r="AA2152" i="15"/>
  <c r="AV2152" i="15" s="1"/>
  <c r="Z2152" i="15"/>
  <c r="M2152" i="35" s="1"/>
  <c r="Y2152" i="15"/>
  <c r="L2152" i="35" s="1"/>
  <c r="X2152" i="15"/>
  <c r="K2152" i="35" s="1"/>
  <c r="T2152" i="15"/>
  <c r="BC2151" i="15"/>
  <c r="AX2151" i="15"/>
  <c r="AW2151" i="15"/>
  <c r="AU2151" i="15"/>
  <c r="AR2151" i="15"/>
  <c r="AQ2151" i="15"/>
  <c r="AO2151" i="15"/>
  <c r="AL2151" i="15"/>
  <c r="AK2151" i="15"/>
  <c r="AJ2151" i="15"/>
  <c r="AI2151" i="15"/>
  <c r="AG2151" i="15"/>
  <c r="AA2151" i="15"/>
  <c r="AV2151" i="15" s="1"/>
  <c r="Z2151" i="15"/>
  <c r="M2151" i="35" s="1"/>
  <c r="Y2151" i="15"/>
  <c r="L2151" i="35" s="1"/>
  <c r="X2151" i="15"/>
  <c r="K2151" i="35" s="1"/>
  <c r="T2151" i="15"/>
  <c r="BC2150" i="15"/>
  <c r="AX2150" i="15"/>
  <c r="AW2150" i="15"/>
  <c r="AU2150" i="15"/>
  <c r="AR2150" i="15"/>
  <c r="AQ2150" i="15"/>
  <c r="AO2150" i="15"/>
  <c r="AL2150" i="15"/>
  <c r="AK2150" i="15"/>
  <c r="AJ2150" i="15"/>
  <c r="AI2150" i="15"/>
  <c r="AG2150" i="15"/>
  <c r="AA2150" i="15"/>
  <c r="AV2150" i="15" s="1"/>
  <c r="Z2150" i="15"/>
  <c r="M2150" i="35" s="1"/>
  <c r="Y2150" i="15"/>
  <c r="L2150" i="35" s="1"/>
  <c r="X2150" i="15"/>
  <c r="K2150" i="35" s="1"/>
  <c r="T2150" i="15"/>
  <c r="BC2149" i="15"/>
  <c r="AX2149" i="15"/>
  <c r="AW2149" i="15"/>
  <c r="AU2149" i="15"/>
  <c r="AR2149" i="15"/>
  <c r="AQ2149" i="15"/>
  <c r="AO2149" i="15"/>
  <c r="AL2149" i="15"/>
  <c r="AK2149" i="15"/>
  <c r="AJ2149" i="15"/>
  <c r="AI2149" i="15"/>
  <c r="AG2149" i="15"/>
  <c r="AA2149" i="15"/>
  <c r="AV2149" i="15" s="1"/>
  <c r="Z2149" i="15"/>
  <c r="M2149" i="35" s="1"/>
  <c r="Y2149" i="15"/>
  <c r="L2149" i="35" s="1"/>
  <c r="X2149" i="15"/>
  <c r="K2149" i="35" s="1"/>
  <c r="T2149" i="15"/>
  <c r="BC2148" i="15"/>
  <c r="AX2148" i="15"/>
  <c r="AW2148" i="15"/>
  <c r="AU2148" i="15"/>
  <c r="AR2148" i="15"/>
  <c r="AQ2148" i="15"/>
  <c r="AO2148" i="15"/>
  <c r="AL2148" i="15"/>
  <c r="AK2148" i="15"/>
  <c r="AJ2148" i="15"/>
  <c r="AI2148" i="15"/>
  <c r="AG2148" i="15"/>
  <c r="AA2148" i="15"/>
  <c r="AV2148" i="15" s="1"/>
  <c r="Z2148" i="15"/>
  <c r="M2148" i="35" s="1"/>
  <c r="Y2148" i="15"/>
  <c r="L2148" i="35" s="1"/>
  <c r="X2148" i="15"/>
  <c r="K2148" i="35" s="1"/>
  <c r="T2148" i="15"/>
  <c r="BC2147" i="15"/>
  <c r="AX2147" i="15"/>
  <c r="AW2147" i="15"/>
  <c r="AU2147" i="15"/>
  <c r="AR2147" i="15"/>
  <c r="AQ2147" i="15"/>
  <c r="AO2147" i="15"/>
  <c r="AL2147" i="15"/>
  <c r="AK2147" i="15"/>
  <c r="AJ2147" i="15"/>
  <c r="AI2147" i="15"/>
  <c r="AG2147" i="15"/>
  <c r="AA2147" i="15"/>
  <c r="AV2147" i="15" s="1"/>
  <c r="Z2147" i="15"/>
  <c r="M2147" i="35" s="1"/>
  <c r="Y2147" i="15"/>
  <c r="L2147" i="35" s="1"/>
  <c r="X2147" i="15"/>
  <c r="K2147" i="35" s="1"/>
  <c r="T2147" i="15"/>
  <c r="BC2146" i="15"/>
  <c r="AX2146" i="15"/>
  <c r="AW2146" i="15"/>
  <c r="AU2146" i="15"/>
  <c r="AR2146" i="15"/>
  <c r="AQ2146" i="15"/>
  <c r="AO2146" i="15"/>
  <c r="AN2146" i="15" s="1"/>
  <c r="AL2146" i="15"/>
  <c r="AK2146" i="15"/>
  <c r="AJ2146" i="15"/>
  <c r="AI2146" i="15"/>
  <c r="AG2146" i="15"/>
  <c r="AA2146" i="15"/>
  <c r="AV2146" i="15" s="1"/>
  <c r="Z2146" i="15"/>
  <c r="M2146" i="35" s="1"/>
  <c r="Y2146" i="15"/>
  <c r="L2146" i="35" s="1"/>
  <c r="X2146" i="15"/>
  <c r="K2146" i="35" s="1"/>
  <c r="T2146" i="15"/>
  <c r="BC2145" i="15"/>
  <c r="AX2145" i="15"/>
  <c r="AW2145" i="15"/>
  <c r="AU2145" i="15"/>
  <c r="AR2145" i="15"/>
  <c r="AQ2145" i="15"/>
  <c r="AO2145" i="15"/>
  <c r="AN2145" i="15" s="1"/>
  <c r="AL2145" i="15"/>
  <c r="AK2145" i="15"/>
  <c r="AJ2145" i="15"/>
  <c r="AI2145" i="15"/>
  <c r="AG2145" i="15"/>
  <c r="AA2145" i="15"/>
  <c r="AV2145" i="15" s="1"/>
  <c r="Z2145" i="15"/>
  <c r="M2145" i="35" s="1"/>
  <c r="Y2145" i="15"/>
  <c r="L2145" i="35" s="1"/>
  <c r="X2145" i="15"/>
  <c r="K2145" i="35" s="1"/>
  <c r="T2145" i="15"/>
  <c r="BC2144" i="15"/>
  <c r="AX2144" i="15"/>
  <c r="AW2144" i="15"/>
  <c r="AU2144" i="15"/>
  <c r="AR2144" i="15"/>
  <c r="AQ2144" i="15"/>
  <c r="AO2144" i="15"/>
  <c r="AN2144" i="15" s="1"/>
  <c r="AL2144" i="15"/>
  <c r="AK2144" i="15"/>
  <c r="AJ2144" i="15"/>
  <c r="AI2144" i="15"/>
  <c r="AG2144" i="15"/>
  <c r="AA2144" i="15"/>
  <c r="AV2144" i="15" s="1"/>
  <c r="Z2144" i="15"/>
  <c r="M2144" i="35" s="1"/>
  <c r="Y2144" i="15"/>
  <c r="L2144" i="35" s="1"/>
  <c r="X2144" i="15"/>
  <c r="K2144" i="35" s="1"/>
  <c r="T2144" i="15"/>
  <c r="BC2143" i="15"/>
  <c r="AX2143" i="15"/>
  <c r="AW2143" i="15"/>
  <c r="AU2143" i="15"/>
  <c r="AR2143" i="15"/>
  <c r="AQ2143" i="15"/>
  <c r="AO2143" i="15"/>
  <c r="AN2143" i="15" s="1"/>
  <c r="AL2143" i="15"/>
  <c r="AK2143" i="15"/>
  <c r="AJ2143" i="15"/>
  <c r="AI2143" i="15"/>
  <c r="AG2143" i="15"/>
  <c r="AA2143" i="15"/>
  <c r="AV2143" i="15" s="1"/>
  <c r="Z2143" i="15"/>
  <c r="M2143" i="35" s="1"/>
  <c r="Y2143" i="15"/>
  <c r="L2143" i="35" s="1"/>
  <c r="X2143" i="15"/>
  <c r="K2143" i="35" s="1"/>
  <c r="T2143" i="15"/>
  <c r="BC2142" i="15"/>
  <c r="AX2142" i="15"/>
  <c r="AW2142" i="15"/>
  <c r="AU2142" i="15"/>
  <c r="AR2142" i="15"/>
  <c r="AQ2142" i="15"/>
  <c r="AO2142" i="15"/>
  <c r="AN2142" i="15" s="1"/>
  <c r="AL2142" i="15"/>
  <c r="AK2142" i="15"/>
  <c r="AJ2142" i="15"/>
  <c r="AI2142" i="15"/>
  <c r="AG2142" i="15"/>
  <c r="AA2142" i="15"/>
  <c r="AV2142" i="15" s="1"/>
  <c r="Z2142" i="15"/>
  <c r="M2142" i="35" s="1"/>
  <c r="Y2142" i="15"/>
  <c r="L2142" i="35" s="1"/>
  <c r="X2142" i="15"/>
  <c r="K2142" i="35" s="1"/>
  <c r="T2142" i="15"/>
  <c r="BC2141" i="15"/>
  <c r="AX2141" i="15"/>
  <c r="AW2141" i="15"/>
  <c r="AU2141" i="15"/>
  <c r="AR2141" i="15"/>
  <c r="AQ2141" i="15"/>
  <c r="AO2141" i="15"/>
  <c r="AN2141" i="15" s="1"/>
  <c r="AL2141" i="15"/>
  <c r="AK2141" i="15"/>
  <c r="AJ2141" i="15"/>
  <c r="AI2141" i="15"/>
  <c r="AG2141" i="15"/>
  <c r="AA2141" i="15"/>
  <c r="AV2141" i="15" s="1"/>
  <c r="Z2141" i="15"/>
  <c r="M2141" i="35" s="1"/>
  <c r="Y2141" i="15"/>
  <c r="L2141" i="35" s="1"/>
  <c r="X2141" i="15"/>
  <c r="K2141" i="35" s="1"/>
  <c r="T2141" i="15"/>
  <c r="BC2140" i="15"/>
  <c r="AX2140" i="15"/>
  <c r="AW2140" i="15"/>
  <c r="AU2140" i="15"/>
  <c r="AR2140" i="15"/>
  <c r="AQ2140" i="15"/>
  <c r="AO2140" i="15"/>
  <c r="AN2140" i="15" s="1"/>
  <c r="AL2140" i="15"/>
  <c r="AK2140" i="15"/>
  <c r="AJ2140" i="15"/>
  <c r="AI2140" i="15"/>
  <c r="AG2140" i="15"/>
  <c r="AA2140" i="15"/>
  <c r="AV2140" i="15" s="1"/>
  <c r="Z2140" i="15"/>
  <c r="M2140" i="35" s="1"/>
  <c r="Y2140" i="15"/>
  <c r="L2140" i="35" s="1"/>
  <c r="X2140" i="15"/>
  <c r="K2140" i="35" s="1"/>
  <c r="T2140" i="15"/>
  <c r="BC2139" i="15"/>
  <c r="AX2139" i="15"/>
  <c r="AW2139" i="15"/>
  <c r="AU2139" i="15"/>
  <c r="AR2139" i="15"/>
  <c r="AQ2139" i="15"/>
  <c r="AO2139" i="15"/>
  <c r="AL2139" i="15"/>
  <c r="AK2139" i="15"/>
  <c r="AJ2139" i="15"/>
  <c r="AI2139" i="15"/>
  <c r="AG2139" i="15"/>
  <c r="AA2139" i="15"/>
  <c r="AV2139" i="15" s="1"/>
  <c r="Z2139" i="15"/>
  <c r="M2139" i="35" s="1"/>
  <c r="Y2139" i="15"/>
  <c r="L2139" i="35" s="1"/>
  <c r="X2139" i="15"/>
  <c r="K2139" i="35" s="1"/>
  <c r="T2139" i="15"/>
  <c r="BC2138" i="15"/>
  <c r="AX2138" i="15"/>
  <c r="AW2138" i="15"/>
  <c r="AU2138" i="15"/>
  <c r="AR2138" i="15"/>
  <c r="AQ2138" i="15"/>
  <c r="AO2138" i="15"/>
  <c r="AL2138" i="15"/>
  <c r="AK2138" i="15"/>
  <c r="AJ2138" i="15"/>
  <c r="AI2138" i="15"/>
  <c r="AG2138" i="15"/>
  <c r="AA2138" i="15"/>
  <c r="AV2138" i="15" s="1"/>
  <c r="Z2138" i="15"/>
  <c r="M2138" i="35" s="1"/>
  <c r="Y2138" i="15"/>
  <c r="L2138" i="35" s="1"/>
  <c r="X2138" i="15"/>
  <c r="K2138" i="35" s="1"/>
  <c r="T2138" i="15"/>
  <c r="BC2137" i="15"/>
  <c r="AX2137" i="15"/>
  <c r="AW2137" i="15"/>
  <c r="AU2137" i="15"/>
  <c r="AR2137" i="15"/>
  <c r="AQ2137" i="15"/>
  <c r="AO2137" i="15"/>
  <c r="AL2137" i="15"/>
  <c r="AK2137" i="15"/>
  <c r="AJ2137" i="15"/>
  <c r="AI2137" i="15"/>
  <c r="AG2137" i="15"/>
  <c r="AA2137" i="15"/>
  <c r="AV2137" i="15" s="1"/>
  <c r="Z2137" i="15"/>
  <c r="M2137" i="35" s="1"/>
  <c r="Y2137" i="15"/>
  <c r="L2137" i="35" s="1"/>
  <c r="X2137" i="15"/>
  <c r="K2137" i="35" s="1"/>
  <c r="T2137" i="15"/>
  <c r="BC2136" i="15"/>
  <c r="AX2136" i="15"/>
  <c r="AW2136" i="15"/>
  <c r="AU2136" i="15"/>
  <c r="AR2136" i="15"/>
  <c r="AQ2136" i="15"/>
  <c r="AO2136" i="15"/>
  <c r="AL2136" i="15"/>
  <c r="AK2136" i="15"/>
  <c r="AJ2136" i="15"/>
  <c r="AI2136" i="15"/>
  <c r="AG2136" i="15"/>
  <c r="AA2136" i="15"/>
  <c r="AV2136" i="15" s="1"/>
  <c r="Z2136" i="15"/>
  <c r="M2136" i="35" s="1"/>
  <c r="Y2136" i="15"/>
  <c r="L2136" i="35" s="1"/>
  <c r="X2136" i="15"/>
  <c r="K2136" i="35" s="1"/>
  <c r="T2136" i="15"/>
  <c r="BC2135" i="15"/>
  <c r="AX2135" i="15"/>
  <c r="AW2135" i="15"/>
  <c r="AU2135" i="15"/>
  <c r="AR2135" i="15"/>
  <c r="AQ2135" i="15"/>
  <c r="AO2135" i="15"/>
  <c r="AL2135" i="15"/>
  <c r="AK2135" i="15"/>
  <c r="AJ2135" i="15"/>
  <c r="AI2135" i="15"/>
  <c r="AG2135" i="15"/>
  <c r="AA2135" i="15"/>
  <c r="AV2135" i="15" s="1"/>
  <c r="Z2135" i="15"/>
  <c r="M2135" i="35" s="1"/>
  <c r="Y2135" i="15"/>
  <c r="L2135" i="35" s="1"/>
  <c r="X2135" i="15"/>
  <c r="K2135" i="35" s="1"/>
  <c r="T2135" i="15"/>
  <c r="BC2134" i="15"/>
  <c r="AX2134" i="15"/>
  <c r="AW2134" i="15"/>
  <c r="AU2134" i="15"/>
  <c r="AR2134" i="15"/>
  <c r="AQ2134" i="15"/>
  <c r="AO2134" i="15"/>
  <c r="AL2134" i="15"/>
  <c r="AK2134" i="15"/>
  <c r="AJ2134" i="15"/>
  <c r="AI2134" i="15"/>
  <c r="AG2134" i="15"/>
  <c r="AA2134" i="15"/>
  <c r="AV2134" i="15" s="1"/>
  <c r="Z2134" i="15"/>
  <c r="M2134" i="35" s="1"/>
  <c r="Y2134" i="15"/>
  <c r="L2134" i="35" s="1"/>
  <c r="X2134" i="15"/>
  <c r="K2134" i="35" s="1"/>
  <c r="T2134" i="15"/>
  <c r="BC2133" i="15"/>
  <c r="AX2133" i="15"/>
  <c r="AW2133" i="15"/>
  <c r="AU2133" i="15"/>
  <c r="AR2133" i="15"/>
  <c r="AQ2133" i="15"/>
  <c r="AO2133" i="15"/>
  <c r="AL2133" i="15"/>
  <c r="AK2133" i="15"/>
  <c r="AJ2133" i="15"/>
  <c r="AI2133" i="15"/>
  <c r="AG2133" i="15"/>
  <c r="AA2133" i="15"/>
  <c r="AV2133" i="15" s="1"/>
  <c r="Z2133" i="15"/>
  <c r="M2133" i="35" s="1"/>
  <c r="Y2133" i="15"/>
  <c r="L2133" i="35" s="1"/>
  <c r="X2133" i="15"/>
  <c r="K2133" i="35" s="1"/>
  <c r="T2133" i="15"/>
  <c r="BC2132" i="15"/>
  <c r="AX2132" i="15"/>
  <c r="AW2132" i="15"/>
  <c r="AU2132" i="15"/>
  <c r="AR2132" i="15"/>
  <c r="AQ2132" i="15"/>
  <c r="AO2132" i="15"/>
  <c r="AL2132" i="15"/>
  <c r="AK2132" i="15"/>
  <c r="AJ2132" i="15"/>
  <c r="AI2132" i="15"/>
  <c r="AG2132" i="15"/>
  <c r="AA2132" i="15"/>
  <c r="AV2132" i="15" s="1"/>
  <c r="Z2132" i="15"/>
  <c r="M2132" i="35" s="1"/>
  <c r="Y2132" i="15"/>
  <c r="L2132" i="35" s="1"/>
  <c r="X2132" i="15"/>
  <c r="K2132" i="35" s="1"/>
  <c r="T2132" i="15"/>
  <c r="BC2131" i="15"/>
  <c r="AX2131" i="15"/>
  <c r="AW2131" i="15"/>
  <c r="AU2131" i="15"/>
  <c r="AR2131" i="15"/>
  <c r="AQ2131" i="15"/>
  <c r="AO2131" i="15"/>
  <c r="AL2131" i="15"/>
  <c r="AK2131" i="15"/>
  <c r="AJ2131" i="15"/>
  <c r="AI2131" i="15"/>
  <c r="AG2131" i="15"/>
  <c r="AA2131" i="15"/>
  <c r="AV2131" i="15" s="1"/>
  <c r="Z2131" i="15"/>
  <c r="M2131" i="35" s="1"/>
  <c r="Y2131" i="15"/>
  <c r="L2131" i="35" s="1"/>
  <c r="X2131" i="15"/>
  <c r="K2131" i="35" s="1"/>
  <c r="T2131" i="15"/>
  <c r="BC2130" i="15"/>
  <c r="AX2130" i="15"/>
  <c r="AW2130" i="15"/>
  <c r="AU2130" i="15"/>
  <c r="AR2130" i="15"/>
  <c r="AQ2130" i="15"/>
  <c r="AO2130" i="15"/>
  <c r="AL2130" i="15"/>
  <c r="AK2130" i="15"/>
  <c r="AJ2130" i="15"/>
  <c r="AI2130" i="15"/>
  <c r="AG2130" i="15"/>
  <c r="AA2130" i="15"/>
  <c r="AV2130" i="15" s="1"/>
  <c r="Z2130" i="15"/>
  <c r="M2130" i="35" s="1"/>
  <c r="Y2130" i="15"/>
  <c r="L2130" i="35" s="1"/>
  <c r="X2130" i="15"/>
  <c r="K2130" i="35" s="1"/>
  <c r="T2130" i="15"/>
  <c r="BC2129" i="15"/>
  <c r="AX2129" i="15"/>
  <c r="AW2129" i="15"/>
  <c r="AU2129" i="15"/>
  <c r="AR2129" i="15"/>
  <c r="AQ2129" i="15"/>
  <c r="AO2129" i="15"/>
  <c r="AL2129" i="15"/>
  <c r="AK2129" i="15"/>
  <c r="AJ2129" i="15"/>
  <c r="AI2129" i="15"/>
  <c r="AG2129" i="15"/>
  <c r="AA2129" i="15"/>
  <c r="AV2129" i="15" s="1"/>
  <c r="Z2129" i="15"/>
  <c r="M2129" i="35" s="1"/>
  <c r="Y2129" i="15"/>
  <c r="L2129" i="35" s="1"/>
  <c r="X2129" i="15"/>
  <c r="K2129" i="35" s="1"/>
  <c r="T2129" i="15"/>
  <c r="BC2128" i="15"/>
  <c r="AX2128" i="15"/>
  <c r="AW2128" i="15"/>
  <c r="AU2128" i="15"/>
  <c r="AR2128" i="15"/>
  <c r="AQ2128" i="15"/>
  <c r="AO2128" i="15"/>
  <c r="AL2128" i="15"/>
  <c r="AK2128" i="15"/>
  <c r="AJ2128" i="15"/>
  <c r="AI2128" i="15"/>
  <c r="AG2128" i="15"/>
  <c r="AA2128" i="15"/>
  <c r="AV2128" i="15" s="1"/>
  <c r="Z2128" i="15"/>
  <c r="M2128" i="35" s="1"/>
  <c r="Y2128" i="15"/>
  <c r="L2128" i="35" s="1"/>
  <c r="X2128" i="15"/>
  <c r="K2128" i="35" s="1"/>
  <c r="T2128" i="15"/>
  <c r="BC2127" i="15"/>
  <c r="AX2127" i="15"/>
  <c r="AW2127" i="15"/>
  <c r="AU2127" i="15"/>
  <c r="AR2127" i="15"/>
  <c r="AQ2127" i="15"/>
  <c r="AO2127" i="15"/>
  <c r="AL2127" i="15"/>
  <c r="AK2127" i="15"/>
  <c r="AJ2127" i="15"/>
  <c r="AI2127" i="15"/>
  <c r="AG2127" i="15"/>
  <c r="AA2127" i="15"/>
  <c r="AV2127" i="15" s="1"/>
  <c r="Z2127" i="15"/>
  <c r="M2127" i="35" s="1"/>
  <c r="Y2127" i="15"/>
  <c r="L2127" i="35" s="1"/>
  <c r="X2127" i="15"/>
  <c r="K2127" i="35" s="1"/>
  <c r="T2127" i="15"/>
  <c r="BC2126" i="15"/>
  <c r="AX2126" i="15"/>
  <c r="AW2126" i="15"/>
  <c r="AU2126" i="15"/>
  <c r="AR2126" i="15"/>
  <c r="AQ2126" i="15"/>
  <c r="AO2126" i="15"/>
  <c r="AL2126" i="15"/>
  <c r="AK2126" i="15"/>
  <c r="AJ2126" i="15"/>
  <c r="AI2126" i="15"/>
  <c r="AG2126" i="15"/>
  <c r="AE2126" i="15"/>
  <c r="AD2126" i="15"/>
  <c r="AD2139" i="15" s="1"/>
  <c r="AC2126" i="15"/>
  <c r="AC2146" i="15" s="1"/>
  <c r="AA2126" i="15"/>
  <c r="AV2126" i="15" s="1"/>
  <c r="Z2126" i="15"/>
  <c r="M2126" i="35" s="1"/>
  <c r="Y2126" i="15"/>
  <c r="L2126" i="35" s="1"/>
  <c r="X2126" i="15"/>
  <c r="K2126" i="35" s="1"/>
  <c r="T2126" i="15"/>
  <c r="AX2125" i="15"/>
  <c r="AW2125" i="15"/>
  <c r="AO2125" i="15"/>
  <c r="AL2125" i="15"/>
  <c r="AK2125" i="15"/>
  <c r="AJ2125" i="15"/>
  <c r="BF2125" i="15" s="1"/>
  <c r="AI2125" i="15"/>
  <c r="AA2125" i="15"/>
  <c r="AV2125" i="15" s="1"/>
  <c r="AX2124" i="15"/>
  <c r="AW2124" i="15"/>
  <c r="AO2124" i="15"/>
  <c r="AL2124" i="15"/>
  <c r="AK2124" i="15"/>
  <c r="AJ2124" i="15"/>
  <c r="BF2124" i="15" s="1"/>
  <c r="AI2124" i="15"/>
  <c r="AA2124" i="15"/>
  <c r="AV2124" i="15" s="1"/>
  <c r="AX2123" i="15"/>
  <c r="AW2123" i="15"/>
  <c r="AO2123" i="15"/>
  <c r="AN2123" i="15" s="1"/>
  <c r="AL2123" i="15"/>
  <c r="AK2123" i="15"/>
  <c r="AJ2123" i="15"/>
  <c r="BF2123" i="15" s="1"/>
  <c r="AI2123" i="15"/>
  <c r="AA2123" i="15"/>
  <c r="AV2123" i="15" s="1"/>
  <c r="AX2122" i="15"/>
  <c r="AW2122" i="15"/>
  <c r="AO2122" i="15"/>
  <c r="AL2122" i="15"/>
  <c r="AK2122" i="15"/>
  <c r="AJ2122" i="15"/>
  <c r="BF2122" i="15" s="1"/>
  <c r="AI2122" i="15"/>
  <c r="AA2122" i="15"/>
  <c r="AV2122" i="15" s="1"/>
  <c r="AX2121" i="15"/>
  <c r="AW2121" i="15"/>
  <c r="AO2121" i="15"/>
  <c r="AL2121" i="15"/>
  <c r="AK2121" i="15"/>
  <c r="AJ2121" i="15"/>
  <c r="BF2121" i="15" s="1"/>
  <c r="AI2121" i="15"/>
  <c r="AA2121" i="15"/>
  <c r="AV2121" i="15" s="1"/>
  <c r="AX2120" i="15"/>
  <c r="AW2120" i="15"/>
  <c r="AO2120" i="15"/>
  <c r="AL2120" i="15"/>
  <c r="AK2120" i="15"/>
  <c r="AJ2120" i="15"/>
  <c r="BF2120" i="15" s="1"/>
  <c r="AI2120" i="15"/>
  <c r="AA2120" i="15"/>
  <c r="AV2120" i="15" s="1"/>
  <c r="AX2119" i="15"/>
  <c r="AW2119" i="15"/>
  <c r="AO2119" i="15"/>
  <c r="AN2119" i="15" s="1"/>
  <c r="AL2119" i="15"/>
  <c r="AK2119" i="15"/>
  <c r="AJ2119" i="15"/>
  <c r="BF2119" i="15" s="1"/>
  <c r="AI2119" i="15"/>
  <c r="AA2119" i="15"/>
  <c r="AV2119" i="15" s="1"/>
  <c r="AX2118" i="15"/>
  <c r="AW2118" i="15"/>
  <c r="AO2118" i="15"/>
  <c r="AL2118" i="15"/>
  <c r="AK2118" i="15"/>
  <c r="AJ2118" i="15"/>
  <c r="BF2118" i="15" s="1"/>
  <c r="AI2118" i="15"/>
  <c r="AA2118" i="15"/>
  <c r="AV2118" i="15" s="1"/>
  <c r="AX2117" i="15"/>
  <c r="AW2117" i="15"/>
  <c r="AO2117" i="15"/>
  <c r="AL2117" i="15"/>
  <c r="AK2117" i="15"/>
  <c r="AJ2117" i="15"/>
  <c r="BF2117" i="15" s="1"/>
  <c r="AI2117" i="15"/>
  <c r="AA2117" i="15"/>
  <c r="AV2117" i="15" s="1"/>
  <c r="AX2116" i="15"/>
  <c r="AW2116" i="15"/>
  <c r="AO2116" i="15"/>
  <c r="AL2116" i="15"/>
  <c r="AK2116" i="15"/>
  <c r="AJ2116" i="15"/>
  <c r="BF2116" i="15" s="1"/>
  <c r="AI2116" i="15"/>
  <c r="AA2116" i="15"/>
  <c r="AV2116" i="15" s="1"/>
  <c r="BC2115" i="15"/>
  <c r="AX2115" i="15"/>
  <c r="AW2115" i="15"/>
  <c r="AU2115" i="15"/>
  <c r="AR2115" i="15"/>
  <c r="AQ2115" i="15"/>
  <c r="AO2115" i="15"/>
  <c r="AL2115" i="15"/>
  <c r="AK2115" i="15"/>
  <c r="AJ2115" i="15"/>
  <c r="AI2115" i="15"/>
  <c r="AG2115" i="15"/>
  <c r="AA2115" i="15"/>
  <c r="AV2115" i="15" s="1"/>
  <c r="Z2115" i="15"/>
  <c r="M2115" i="35" s="1"/>
  <c r="Y2115" i="15"/>
  <c r="L2115" i="35" s="1"/>
  <c r="X2115" i="15"/>
  <c r="T2115" i="15"/>
  <c r="BC2114" i="15"/>
  <c r="AX2114" i="15"/>
  <c r="AW2114" i="15"/>
  <c r="AU2114" i="15"/>
  <c r="AR2114" i="15"/>
  <c r="AQ2114" i="15"/>
  <c r="AO2114" i="15"/>
  <c r="AN2114" i="15" s="1"/>
  <c r="AL2114" i="15"/>
  <c r="AK2114" i="15"/>
  <c r="AJ2114" i="15"/>
  <c r="AI2114" i="15"/>
  <c r="AG2114" i="15"/>
  <c r="AA2114" i="15"/>
  <c r="AV2114" i="15" s="1"/>
  <c r="Z2114" i="15"/>
  <c r="M2114" i="35" s="1"/>
  <c r="Y2114" i="15"/>
  <c r="L2114" i="35" s="1"/>
  <c r="X2114" i="15"/>
  <c r="K2114" i="35" s="1"/>
  <c r="T2114" i="15"/>
  <c r="BC2113" i="15"/>
  <c r="AX2113" i="15"/>
  <c r="AW2113" i="15"/>
  <c r="AU2113" i="15"/>
  <c r="AR2113" i="15"/>
  <c r="AQ2113" i="15"/>
  <c r="AO2113" i="15"/>
  <c r="AN2113" i="15" s="1"/>
  <c r="AL2113" i="15"/>
  <c r="AK2113" i="15"/>
  <c r="AJ2113" i="15"/>
  <c r="AI2113" i="15"/>
  <c r="AG2113" i="15"/>
  <c r="AA2113" i="15"/>
  <c r="AV2113" i="15" s="1"/>
  <c r="Z2113" i="15"/>
  <c r="M2113" i="35" s="1"/>
  <c r="Y2113" i="15"/>
  <c r="L2113" i="35" s="1"/>
  <c r="X2113" i="15"/>
  <c r="K2113" i="35" s="1"/>
  <c r="T2113" i="15"/>
  <c r="BC2112" i="15"/>
  <c r="AX2112" i="15"/>
  <c r="AW2112" i="15"/>
  <c r="AU2112" i="15"/>
  <c r="AR2112" i="15"/>
  <c r="AQ2112" i="15"/>
  <c r="AO2112" i="15"/>
  <c r="AN2112" i="15" s="1"/>
  <c r="AL2112" i="15"/>
  <c r="AK2112" i="15"/>
  <c r="AJ2112" i="15"/>
  <c r="AI2112" i="15"/>
  <c r="AG2112" i="15"/>
  <c r="AA2112" i="15"/>
  <c r="AV2112" i="15" s="1"/>
  <c r="Z2112" i="15"/>
  <c r="M2112" i="35" s="1"/>
  <c r="Y2112" i="15"/>
  <c r="L2112" i="35" s="1"/>
  <c r="X2112" i="15"/>
  <c r="K2112" i="35" s="1"/>
  <c r="T2112" i="15"/>
  <c r="BC2111" i="15"/>
  <c r="AX2111" i="15"/>
  <c r="AW2111" i="15"/>
  <c r="AU2111" i="15"/>
  <c r="AR2111" i="15"/>
  <c r="AQ2111" i="15"/>
  <c r="AO2111" i="15"/>
  <c r="AN2111" i="15" s="1"/>
  <c r="AL2111" i="15"/>
  <c r="AK2111" i="15"/>
  <c r="AJ2111" i="15"/>
  <c r="AI2111" i="15"/>
  <c r="AG2111" i="15"/>
  <c r="AA2111" i="15"/>
  <c r="AV2111" i="15" s="1"/>
  <c r="Z2111" i="15"/>
  <c r="M2111" i="35" s="1"/>
  <c r="Y2111" i="15"/>
  <c r="L2111" i="35" s="1"/>
  <c r="X2111" i="15"/>
  <c r="K2111" i="35" s="1"/>
  <c r="T2111" i="15"/>
  <c r="BC2110" i="15"/>
  <c r="AX2110" i="15"/>
  <c r="AW2110" i="15"/>
  <c r="AU2110" i="15"/>
  <c r="AR2110" i="15"/>
  <c r="AQ2110" i="15"/>
  <c r="AO2110" i="15"/>
  <c r="AN2110" i="15" s="1"/>
  <c r="AL2110" i="15"/>
  <c r="AK2110" i="15"/>
  <c r="AJ2110" i="15"/>
  <c r="AI2110" i="15"/>
  <c r="AG2110" i="15"/>
  <c r="AA2110" i="15"/>
  <c r="AV2110" i="15" s="1"/>
  <c r="Z2110" i="15"/>
  <c r="M2110" i="35" s="1"/>
  <c r="Y2110" i="15"/>
  <c r="L2110" i="35" s="1"/>
  <c r="X2110" i="15"/>
  <c r="K2110" i="35" s="1"/>
  <c r="T2110" i="15"/>
  <c r="BC2109" i="15"/>
  <c r="AX2109" i="15"/>
  <c r="AW2109" i="15"/>
  <c r="AU2109" i="15"/>
  <c r="AR2109" i="15"/>
  <c r="AQ2109" i="15"/>
  <c r="AO2109" i="15"/>
  <c r="AL2109" i="15"/>
  <c r="AK2109" i="15"/>
  <c r="AJ2109" i="15"/>
  <c r="AI2109" i="15"/>
  <c r="AG2109" i="15"/>
  <c r="AA2109" i="15"/>
  <c r="AV2109" i="15" s="1"/>
  <c r="Z2109" i="15"/>
  <c r="M2109" i="35" s="1"/>
  <c r="Y2109" i="15"/>
  <c r="L2109" i="35" s="1"/>
  <c r="X2109" i="15"/>
  <c r="K2109" i="35" s="1"/>
  <c r="T2109" i="15"/>
  <c r="BC2108" i="15"/>
  <c r="AX2108" i="15"/>
  <c r="AW2108" i="15"/>
  <c r="AU2108" i="15"/>
  <c r="AR2108" i="15"/>
  <c r="AQ2108" i="15"/>
  <c r="AO2108" i="15"/>
  <c r="AL2108" i="15"/>
  <c r="AK2108" i="15"/>
  <c r="AJ2108" i="15"/>
  <c r="AI2108" i="15"/>
  <c r="AG2108" i="15"/>
  <c r="AA2108" i="15"/>
  <c r="AV2108" i="15" s="1"/>
  <c r="Z2108" i="15"/>
  <c r="M2108" i="35" s="1"/>
  <c r="Y2108" i="15"/>
  <c r="L2108" i="35" s="1"/>
  <c r="X2108" i="15"/>
  <c r="K2108" i="35" s="1"/>
  <c r="T2108" i="15"/>
  <c r="BC2107" i="15"/>
  <c r="AX2107" i="15"/>
  <c r="AW2107" i="15"/>
  <c r="AU2107" i="15"/>
  <c r="AR2107" i="15"/>
  <c r="AQ2107" i="15"/>
  <c r="AO2107" i="15"/>
  <c r="AN2107" i="15" s="1"/>
  <c r="AL2107" i="15"/>
  <c r="AK2107" i="15"/>
  <c r="AJ2107" i="15"/>
  <c r="AI2107" i="15"/>
  <c r="AG2107" i="15"/>
  <c r="AA2107" i="15"/>
  <c r="AV2107" i="15" s="1"/>
  <c r="Z2107" i="15"/>
  <c r="M2107" i="35" s="1"/>
  <c r="Y2107" i="15"/>
  <c r="L2107" i="35" s="1"/>
  <c r="X2107" i="15"/>
  <c r="K2107" i="35" s="1"/>
  <c r="T2107" i="15"/>
  <c r="BC2106" i="15"/>
  <c r="AX2106" i="15"/>
  <c r="AW2106" i="15"/>
  <c r="AU2106" i="15"/>
  <c r="AR2106" i="15"/>
  <c r="AQ2106" i="15"/>
  <c r="AO2106" i="15"/>
  <c r="AN2106" i="15" s="1"/>
  <c r="AL2106" i="15"/>
  <c r="AK2106" i="15"/>
  <c r="AJ2106" i="15"/>
  <c r="AI2106" i="15"/>
  <c r="AG2106" i="15"/>
  <c r="AA2106" i="15"/>
  <c r="AV2106" i="15" s="1"/>
  <c r="Z2106" i="15"/>
  <c r="M2106" i="35" s="1"/>
  <c r="Y2106" i="15"/>
  <c r="L2106" i="35" s="1"/>
  <c r="X2106" i="15"/>
  <c r="K2106" i="35" s="1"/>
  <c r="T2106" i="15"/>
  <c r="BC2105" i="15"/>
  <c r="AX2105" i="15"/>
  <c r="AW2105" i="15"/>
  <c r="AU2105" i="15"/>
  <c r="AR2105" i="15"/>
  <c r="AQ2105" i="15"/>
  <c r="AO2105" i="15"/>
  <c r="AL2105" i="15"/>
  <c r="AK2105" i="15"/>
  <c r="AJ2105" i="15"/>
  <c r="AI2105" i="15"/>
  <c r="AG2105" i="15"/>
  <c r="AA2105" i="15"/>
  <c r="AV2105" i="15" s="1"/>
  <c r="Z2105" i="15"/>
  <c r="M2105" i="35" s="1"/>
  <c r="Y2105" i="15"/>
  <c r="L2105" i="35" s="1"/>
  <c r="X2105" i="15"/>
  <c r="K2105" i="35" s="1"/>
  <c r="T2105" i="15"/>
  <c r="BC2104" i="15"/>
  <c r="AX2104" i="15"/>
  <c r="AW2104" i="15"/>
  <c r="AU2104" i="15"/>
  <c r="AR2104" i="15"/>
  <c r="AQ2104" i="15"/>
  <c r="AO2104" i="15"/>
  <c r="AL2104" i="15"/>
  <c r="AK2104" i="15"/>
  <c r="AJ2104" i="15"/>
  <c r="AI2104" i="15"/>
  <c r="AG2104" i="15"/>
  <c r="AA2104" i="15"/>
  <c r="AV2104" i="15" s="1"/>
  <c r="Z2104" i="15"/>
  <c r="M2104" i="35" s="1"/>
  <c r="Y2104" i="15"/>
  <c r="L2104" i="35" s="1"/>
  <c r="X2104" i="15"/>
  <c r="K2104" i="35" s="1"/>
  <c r="T2104" i="15"/>
  <c r="BC2103" i="15"/>
  <c r="AX2103" i="15"/>
  <c r="AW2103" i="15"/>
  <c r="AU2103" i="15"/>
  <c r="AR2103" i="15"/>
  <c r="AQ2103" i="15"/>
  <c r="AO2103" i="15"/>
  <c r="AL2103" i="15"/>
  <c r="AK2103" i="15"/>
  <c r="AJ2103" i="15"/>
  <c r="AI2103" i="15"/>
  <c r="AG2103" i="15"/>
  <c r="AA2103" i="15"/>
  <c r="AV2103" i="15" s="1"/>
  <c r="Z2103" i="15"/>
  <c r="M2103" i="35" s="1"/>
  <c r="Y2103" i="15"/>
  <c r="L2103" i="35" s="1"/>
  <c r="X2103" i="15"/>
  <c r="K2103" i="35" s="1"/>
  <c r="T2103" i="15"/>
  <c r="BC2102" i="15"/>
  <c r="AX2102" i="15"/>
  <c r="AW2102" i="15"/>
  <c r="AU2102" i="15"/>
  <c r="AR2102" i="15"/>
  <c r="AQ2102" i="15"/>
  <c r="AO2102" i="15"/>
  <c r="AL2102" i="15"/>
  <c r="AK2102" i="15"/>
  <c r="AJ2102" i="15"/>
  <c r="AI2102" i="15"/>
  <c r="AG2102" i="15"/>
  <c r="AA2102" i="15"/>
  <c r="AV2102" i="15" s="1"/>
  <c r="Z2102" i="15"/>
  <c r="M2102" i="35" s="1"/>
  <c r="Y2102" i="15"/>
  <c r="L2102" i="35" s="1"/>
  <c r="X2102" i="15"/>
  <c r="K2102" i="35" s="1"/>
  <c r="T2102" i="15"/>
  <c r="BC2101" i="15"/>
  <c r="AX2101" i="15"/>
  <c r="AW2101" i="15"/>
  <c r="AU2101" i="15"/>
  <c r="AR2101" i="15"/>
  <c r="AQ2101" i="15"/>
  <c r="AO2101" i="15"/>
  <c r="AN2101" i="15" s="1"/>
  <c r="AL2101" i="15"/>
  <c r="AK2101" i="15"/>
  <c r="AJ2101" i="15"/>
  <c r="AI2101" i="15"/>
  <c r="AG2101" i="15"/>
  <c r="AA2101" i="15"/>
  <c r="AV2101" i="15" s="1"/>
  <c r="Z2101" i="15"/>
  <c r="M2101" i="35" s="1"/>
  <c r="Y2101" i="15"/>
  <c r="L2101" i="35" s="1"/>
  <c r="X2101" i="15"/>
  <c r="K2101" i="35" s="1"/>
  <c r="T2101" i="15"/>
  <c r="BC2100" i="15"/>
  <c r="AX2100" i="15"/>
  <c r="AW2100" i="15"/>
  <c r="AU2100" i="15"/>
  <c r="AR2100" i="15"/>
  <c r="AQ2100" i="15"/>
  <c r="AO2100" i="15"/>
  <c r="AN2100" i="15" s="1"/>
  <c r="AL2100" i="15"/>
  <c r="AK2100" i="15"/>
  <c r="AJ2100" i="15"/>
  <c r="AI2100" i="15"/>
  <c r="AG2100" i="15"/>
  <c r="AA2100" i="15"/>
  <c r="AV2100" i="15" s="1"/>
  <c r="Z2100" i="15"/>
  <c r="M2100" i="35" s="1"/>
  <c r="Y2100" i="15"/>
  <c r="L2100" i="35" s="1"/>
  <c r="X2100" i="15"/>
  <c r="K2100" i="35" s="1"/>
  <c r="T2100" i="15"/>
  <c r="BC2099" i="15"/>
  <c r="AX2099" i="15"/>
  <c r="AW2099" i="15"/>
  <c r="AU2099" i="15"/>
  <c r="AR2099" i="15"/>
  <c r="AQ2099" i="15"/>
  <c r="AO2099" i="15"/>
  <c r="AN2099" i="15" s="1"/>
  <c r="AL2099" i="15"/>
  <c r="AK2099" i="15"/>
  <c r="AJ2099" i="15"/>
  <c r="AI2099" i="15"/>
  <c r="AG2099" i="15"/>
  <c r="AA2099" i="15"/>
  <c r="AV2099" i="15" s="1"/>
  <c r="Z2099" i="15"/>
  <c r="M2099" i="35" s="1"/>
  <c r="Y2099" i="15"/>
  <c r="L2099" i="35" s="1"/>
  <c r="X2099" i="15"/>
  <c r="K2099" i="35" s="1"/>
  <c r="T2099" i="15"/>
  <c r="BC2098" i="15"/>
  <c r="AX2098" i="15"/>
  <c r="AW2098" i="15"/>
  <c r="AU2098" i="15"/>
  <c r="AR2098" i="15"/>
  <c r="AQ2098" i="15"/>
  <c r="AO2098" i="15"/>
  <c r="AN2098" i="15" s="1"/>
  <c r="AL2098" i="15"/>
  <c r="AK2098" i="15"/>
  <c r="AJ2098" i="15"/>
  <c r="AI2098" i="15"/>
  <c r="AG2098" i="15"/>
  <c r="AA2098" i="15"/>
  <c r="AV2098" i="15" s="1"/>
  <c r="Z2098" i="15"/>
  <c r="M2098" i="35" s="1"/>
  <c r="Y2098" i="15"/>
  <c r="L2098" i="35" s="1"/>
  <c r="X2098" i="15"/>
  <c r="K2098" i="35" s="1"/>
  <c r="T2098" i="15"/>
  <c r="BC2097" i="15"/>
  <c r="AX2097" i="15"/>
  <c r="AW2097" i="15"/>
  <c r="AU2097" i="15"/>
  <c r="AR2097" i="15"/>
  <c r="AQ2097" i="15"/>
  <c r="AO2097" i="15"/>
  <c r="AN2097" i="15" s="1"/>
  <c r="AL2097" i="15"/>
  <c r="AK2097" i="15"/>
  <c r="AJ2097" i="15"/>
  <c r="AI2097" i="15"/>
  <c r="AG2097" i="15"/>
  <c r="AA2097" i="15"/>
  <c r="AV2097" i="15" s="1"/>
  <c r="Z2097" i="15"/>
  <c r="M2097" i="35" s="1"/>
  <c r="Y2097" i="15"/>
  <c r="L2097" i="35" s="1"/>
  <c r="X2097" i="15"/>
  <c r="K2097" i="35" s="1"/>
  <c r="T2097" i="15"/>
  <c r="BC2096" i="15"/>
  <c r="AX2096" i="15"/>
  <c r="AW2096" i="15"/>
  <c r="AU2096" i="15"/>
  <c r="AR2096" i="15"/>
  <c r="AQ2096" i="15"/>
  <c r="AO2096" i="15"/>
  <c r="AN2096" i="15" s="1"/>
  <c r="AL2096" i="15"/>
  <c r="AK2096" i="15"/>
  <c r="AJ2096" i="15"/>
  <c r="AI2096" i="15"/>
  <c r="AG2096" i="15"/>
  <c r="AA2096" i="15"/>
  <c r="AV2096" i="15" s="1"/>
  <c r="Z2096" i="15"/>
  <c r="M2096" i="35" s="1"/>
  <c r="Y2096" i="15"/>
  <c r="L2096" i="35" s="1"/>
  <c r="X2096" i="15"/>
  <c r="K2096" i="35" s="1"/>
  <c r="T2096" i="15"/>
  <c r="BC2095" i="15"/>
  <c r="AX2095" i="15"/>
  <c r="AW2095" i="15"/>
  <c r="AU2095" i="15"/>
  <c r="AR2095" i="15"/>
  <c r="AQ2095" i="15"/>
  <c r="AO2095" i="15"/>
  <c r="AN2095" i="15" s="1"/>
  <c r="AL2095" i="15"/>
  <c r="AK2095" i="15"/>
  <c r="AJ2095" i="15"/>
  <c r="AI2095" i="15"/>
  <c r="AG2095" i="15"/>
  <c r="AA2095" i="15"/>
  <c r="AV2095" i="15" s="1"/>
  <c r="Z2095" i="15"/>
  <c r="M2095" i="35" s="1"/>
  <c r="Y2095" i="15"/>
  <c r="L2095" i="35" s="1"/>
  <c r="X2095" i="15"/>
  <c r="K2095" i="35" s="1"/>
  <c r="T2095" i="15"/>
  <c r="BC2094" i="15"/>
  <c r="AX2094" i="15"/>
  <c r="AW2094" i="15"/>
  <c r="AU2094" i="15"/>
  <c r="AR2094" i="15"/>
  <c r="AQ2094" i="15"/>
  <c r="AO2094" i="15"/>
  <c r="AL2094" i="15"/>
  <c r="AK2094" i="15"/>
  <c r="AJ2094" i="15"/>
  <c r="AI2094" i="15"/>
  <c r="AG2094" i="15"/>
  <c r="AA2094" i="15"/>
  <c r="AV2094" i="15" s="1"/>
  <c r="Z2094" i="15"/>
  <c r="M2094" i="35" s="1"/>
  <c r="Y2094" i="15"/>
  <c r="L2094" i="35" s="1"/>
  <c r="X2094" i="15"/>
  <c r="K2094" i="35" s="1"/>
  <c r="T2094" i="15"/>
  <c r="BC2093" i="15"/>
  <c r="AX2093" i="15"/>
  <c r="AW2093" i="15"/>
  <c r="AU2093" i="15"/>
  <c r="AR2093" i="15"/>
  <c r="AQ2093" i="15"/>
  <c r="AO2093" i="15"/>
  <c r="AL2093" i="15"/>
  <c r="AK2093" i="15"/>
  <c r="AJ2093" i="15"/>
  <c r="AI2093" i="15"/>
  <c r="AG2093" i="15"/>
  <c r="AA2093" i="15"/>
  <c r="AV2093" i="15" s="1"/>
  <c r="Z2093" i="15"/>
  <c r="M2093" i="35" s="1"/>
  <c r="Y2093" i="15"/>
  <c r="L2093" i="35" s="1"/>
  <c r="X2093" i="15"/>
  <c r="K2093" i="35" s="1"/>
  <c r="T2093" i="15"/>
  <c r="BC2092" i="15"/>
  <c r="AX2092" i="15"/>
  <c r="AW2092" i="15"/>
  <c r="AU2092" i="15"/>
  <c r="AR2092" i="15"/>
  <c r="AQ2092" i="15"/>
  <c r="AO2092" i="15"/>
  <c r="AL2092" i="15"/>
  <c r="AK2092" i="15"/>
  <c r="AJ2092" i="15"/>
  <c r="AI2092" i="15"/>
  <c r="AG2092" i="15"/>
  <c r="AA2092" i="15"/>
  <c r="AV2092" i="15" s="1"/>
  <c r="Z2092" i="15"/>
  <c r="M2092" i="35" s="1"/>
  <c r="Y2092" i="15"/>
  <c r="L2092" i="35" s="1"/>
  <c r="X2092" i="15"/>
  <c r="K2092" i="35" s="1"/>
  <c r="T2092" i="15"/>
  <c r="BC2091" i="15"/>
  <c r="AX2091" i="15"/>
  <c r="AW2091" i="15"/>
  <c r="AU2091" i="15"/>
  <c r="AR2091" i="15"/>
  <c r="AQ2091" i="15"/>
  <c r="AO2091" i="15"/>
  <c r="AL2091" i="15"/>
  <c r="AK2091" i="15"/>
  <c r="AJ2091" i="15"/>
  <c r="AI2091" i="15"/>
  <c r="AG2091" i="15"/>
  <c r="AA2091" i="15"/>
  <c r="AV2091" i="15" s="1"/>
  <c r="Z2091" i="15"/>
  <c r="M2091" i="35" s="1"/>
  <c r="Y2091" i="15"/>
  <c r="L2091" i="35" s="1"/>
  <c r="X2091" i="15"/>
  <c r="K2091" i="35" s="1"/>
  <c r="T2091" i="15"/>
  <c r="BC2090" i="15"/>
  <c r="AX2090" i="15"/>
  <c r="AW2090" i="15"/>
  <c r="AU2090" i="15"/>
  <c r="AR2090" i="15"/>
  <c r="AQ2090" i="15"/>
  <c r="AO2090" i="15"/>
  <c r="AL2090" i="15"/>
  <c r="AK2090" i="15"/>
  <c r="AJ2090" i="15"/>
  <c r="AI2090" i="15"/>
  <c r="AG2090" i="15"/>
  <c r="AA2090" i="15"/>
  <c r="AV2090" i="15" s="1"/>
  <c r="Z2090" i="15"/>
  <c r="M2090" i="35" s="1"/>
  <c r="Y2090" i="15"/>
  <c r="X2090" i="15"/>
  <c r="K2090" i="35" s="1"/>
  <c r="T2090" i="15"/>
  <c r="BC2089" i="15"/>
  <c r="AX2089" i="15"/>
  <c r="AW2089" i="15"/>
  <c r="AU2089" i="15"/>
  <c r="AR2089" i="15"/>
  <c r="AQ2089" i="15"/>
  <c r="AO2089" i="15"/>
  <c r="AL2089" i="15"/>
  <c r="AK2089" i="15"/>
  <c r="AJ2089" i="15"/>
  <c r="AI2089" i="15"/>
  <c r="AG2089" i="15"/>
  <c r="AA2089" i="15"/>
  <c r="AV2089" i="15" s="1"/>
  <c r="Z2089" i="15"/>
  <c r="M2089" i="35" s="1"/>
  <c r="Y2089" i="15"/>
  <c r="L2089" i="35" s="1"/>
  <c r="X2089" i="15"/>
  <c r="K2089" i="35" s="1"/>
  <c r="T2089" i="15"/>
  <c r="BC2088" i="15"/>
  <c r="AX2088" i="15"/>
  <c r="AW2088" i="15"/>
  <c r="AU2088" i="15"/>
  <c r="AR2088" i="15"/>
  <c r="AQ2088" i="15"/>
  <c r="AO2088" i="15"/>
  <c r="AL2088" i="15"/>
  <c r="AK2088" i="15"/>
  <c r="AJ2088" i="15"/>
  <c r="AI2088" i="15"/>
  <c r="AG2088" i="15"/>
  <c r="AA2088" i="15"/>
  <c r="AV2088" i="15" s="1"/>
  <c r="Z2088" i="15"/>
  <c r="M2088" i="35" s="1"/>
  <c r="Y2088" i="15"/>
  <c r="L2088" i="35" s="1"/>
  <c r="X2088" i="15"/>
  <c r="K2088" i="35" s="1"/>
  <c r="T2088" i="15"/>
  <c r="BC2087" i="15"/>
  <c r="AX2087" i="15"/>
  <c r="AW2087" i="15"/>
  <c r="AU2087" i="15"/>
  <c r="AR2087" i="15"/>
  <c r="AQ2087" i="15"/>
  <c r="AO2087" i="15"/>
  <c r="AN2087" i="15" s="1"/>
  <c r="AL2087" i="15"/>
  <c r="AK2087" i="15"/>
  <c r="AJ2087" i="15"/>
  <c r="AI2087" i="15"/>
  <c r="AG2087" i="15"/>
  <c r="AA2087" i="15"/>
  <c r="AV2087" i="15" s="1"/>
  <c r="Z2087" i="15"/>
  <c r="M2087" i="35" s="1"/>
  <c r="Y2087" i="15"/>
  <c r="L2087" i="35" s="1"/>
  <c r="X2087" i="15"/>
  <c r="K2087" i="35" s="1"/>
  <c r="T2087" i="15"/>
  <c r="BC2086" i="15"/>
  <c r="AX2086" i="15"/>
  <c r="AW2086" i="15"/>
  <c r="AU2086" i="15"/>
  <c r="AR2086" i="15"/>
  <c r="AQ2086" i="15"/>
  <c r="AO2086" i="15"/>
  <c r="AN2086" i="15" s="1"/>
  <c r="AL2086" i="15"/>
  <c r="AK2086" i="15"/>
  <c r="AJ2086" i="15"/>
  <c r="AI2086" i="15"/>
  <c r="AG2086" i="15"/>
  <c r="AA2086" i="15"/>
  <c r="AV2086" i="15" s="1"/>
  <c r="Z2086" i="15"/>
  <c r="M2086" i="35" s="1"/>
  <c r="Y2086" i="15"/>
  <c r="L2086" i="35" s="1"/>
  <c r="X2086" i="15"/>
  <c r="K2086" i="35" s="1"/>
  <c r="T2086" i="15"/>
  <c r="BC2085" i="15"/>
  <c r="AX2085" i="15"/>
  <c r="AW2085" i="15"/>
  <c r="AU2085" i="15"/>
  <c r="AR2085" i="15"/>
  <c r="AQ2085" i="15"/>
  <c r="AO2085" i="15"/>
  <c r="AN2085" i="15" s="1"/>
  <c r="AL2085" i="15"/>
  <c r="AK2085" i="15"/>
  <c r="AJ2085" i="15"/>
  <c r="AI2085" i="15"/>
  <c r="AG2085" i="15"/>
  <c r="AA2085" i="15"/>
  <c r="AV2085" i="15" s="1"/>
  <c r="Z2085" i="15"/>
  <c r="M2085" i="35" s="1"/>
  <c r="Y2085" i="15"/>
  <c r="L2085" i="35" s="1"/>
  <c r="X2085" i="15"/>
  <c r="K2085" i="35" s="1"/>
  <c r="T2085" i="15"/>
  <c r="BC2084" i="15"/>
  <c r="AX2084" i="15"/>
  <c r="AW2084" i="15"/>
  <c r="AU2084" i="15"/>
  <c r="AR2084" i="15"/>
  <c r="AQ2084" i="15"/>
  <c r="AO2084" i="15"/>
  <c r="AN2084" i="15" s="1"/>
  <c r="AL2084" i="15"/>
  <c r="AK2084" i="15"/>
  <c r="AJ2084" i="15"/>
  <c r="AI2084" i="15"/>
  <c r="AG2084" i="15"/>
  <c r="AA2084" i="15"/>
  <c r="AV2084" i="15" s="1"/>
  <c r="Z2084" i="15"/>
  <c r="M2084" i="35" s="1"/>
  <c r="Y2084" i="15"/>
  <c r="L2084" i="35" s="1"/>
  <c r="X2084" i="15"/>
  <c r="K2084" i="35" s="1"/>
  <c r="T2084" i="15"/>
  <c r="BC2083" i="15"/>
  <c r="AX2083" i="15"/>
  <c r="AW2083" i="15"/>
  <c r="AU2083" i="15"/>
  <c r="AR2083" i="15"/>
  <c r="AQ2083" i="15"/>
  <c r="AO2083" i="15"/>
  <c r="AN2083" i="15" s="1"/>
  <c r="AL2083" i="15"/>
  <c r="AK2083" i="15"/>
  <c r="AJ2083" i="15"/>
  <c r="AI2083" i="15"/>
  <c r="AG2083" i="15"/>
  <c r="AA2083" i="15"/>
  <c r="AV2083" i="15" s="1"/>
  <c r="Z2083" i="15"/>
  <c r="M2083" i="35" s="1"/>
  <c r="Y2083" i="15"/>
  <c r="L2083" i="35" s="1"/>
  <c r="X2083" i="15"/>
  <c r="K2083" i="35" s="1"/>
  <c r="T2083" i="15"/>
  <c r="BC2082" i="15"/>
  <c r="AX2082" i="15"/>
  <c r="AW2082" i="15"/>
  <c r="AU2082" i="15"/>
  <c r="AR2082" i="15"/>
  <c r="AQ2082" i="15"/>
  <c r="AO2082" i="15"/>
  <c r="AN2082" i="15" s="1"/>
  <c r="AL2082" i="15"/>
  <c r="AK2082" i="15"/>
  <c r="AJ2082" i="15"/>
  <c r="AI2082" i="15"/>
  <c r="AG2082" i="15"/>
  <c r="AA2082" i="15"/>
  <c r="AV2082" i="15" s="1"/>
  <c r="Z2082" i="15"/>
  <c r="M2082" i="35" s="1"/>
  <c r="Y2082" i="15"/>
  <c r="L2082" i="35" s="1"/>
  <c r="X2082" i="15"/>
  <c r="K2082" i="35" s="1"/>
  <c r="T2082" i="15"/>
  <c r="BC2081" i="15"/>
  <c r="AX2081" i="15"/>
  <c r="AW2081" i="15"/>
  <c r="AU2081" i="15"/>
  <c r="AR2081" i="15"/>
  <c r="AQ2081" i="15"/>
  <c r="AO2081" i="15"/>
  <c r="AN2081" i="15" s="1"/>
  <c r="AL2081" i="15"/>
  <c r="AK2081" i="15"/>
  <c r="AJ2081" i="15"/>
  <c r="AI2081" i="15"/>
  <c r="AG2081" i="15"/>
  <c r="AE2081" i="15"/>
  <c r="AD2081" i="15"/>
  <c r="AD2108" i="15" s="1"/>
  <c r="AC2081" i="15"/>
  <c r="AA2081" i="15"/>
  <c r="AV2081" i="15" s="1"/>
  <c r="Z2081" i="15"/>
  <c r="M2081" i="35" s="1"/>
  <c r="Y2081" i="15"/>
  <c r="L2081" i="35" s="1"/>
  <c r="X2081" i="15"/>
  <c r="K2081" i="35" s="1"/>
  <c r="T2081" i="15"/>
  <c r="AX2080" i="15"/>
  <c r="AW2080" i="15"/>
  <c r="AO2080" i="15"/>
  <c r="AL2080" i="15"/>
  <c r="AK2080" i="15"/>
  <c r="AJ2080" i="15"/>
  <c r="BF2080" i="15" s="1"/>
  <c r="AI2080" i="15"/>
  <c r="AA2080" i="15"/>
  <c r="AV2080" i="15" s="1"/>
  <c r="AX2079" i="15"/>
  <c r="AW2079" i="15"/>
  <c r="AO2079" i="15"/>
  <c r="AN2079" i="15" s="1"/>
  <c r="AL2079" i="15"/>
  <c r="AK2079" i="15"/>
  <c r="AJ2079" i="15"/>
  <c r="BF2079" i="15" s="1"/>
  <c r="AI2079" i="15"/>
  <c r="AA2079" i="15"/>
  <c r="AV2079" i="15" s="1"/>
  <c r="AX2078" i="15"/>
  <c r="AW2078" i="15"/>
  <c r="AO2078" i="15"/>
  <c r="AN2078" i="15" s="1"/>
  <c r="AL2078" i="15"/>
  <c r="AK2078" i="15"/>
  <c r="AJ2078" i="15"/>
  <c r="BF2078" i="15" s="1"/>
  <c r="AI2078" i="15"/>
  <c r="AA2078" i="15"/>
  <c r="AV2078" i="15" s="1"/>
  <c r="AX2077" i="15"/>
  <c r="AW2077" i="15"/>
  <c r="AO2077" i="15"/>
  <c r="AN2077" i="15" s="1"/>
  <c r="AL2077" i="15"/>
  <c r="AK2077" i="15"/>
  <c r="AJ2077" i="15"/>
  <c r="BF2077" i="15" s="1"/>
  <c r="AI2077" i="15"/>
  <c r="AA2077" i="15"/>
  <c r="AV2077" i="15" s="1"/>
  <c r="AX2076" i="15"/>
  <c r="AW2076" i="15"/>
  <c r="AO2076" i="15"/>
  <c r="AL2076" i="15"/>
  <c r="AK2076" i="15"/>
  <c r="AJ2076" i="15"/>
  <c r="BF2076" i="15" s="1"/>
  <c r="AI2076" i="15"/>
  <c r="AA2076" i="15"/>
  <c r="AV2076" i="15" s="1"/>
  <c r="AX2075" i="15"/>
  <c r="AW2075" i="15"/>
  <c r="AO2075" i="15"/>
  <c r="AN2075" i="15" s="1"/>
  <c r="AL2075" i="15"/>
  <c r="AK2075" i="15"/>
  <c r="AJ2075" i="15"/>
  <c r="BF2075" i="15" s="1"/>
  <c r="AI2075" i="15"/>
  <c r="AA2075" i="15"/>
  <c r="AV2075" i="15" s="1"/>
  <c r="AX2074" i="15"/>
  <c r="AW2074" i="15"/>
  <c r="AO2074" i="15"/>
  <c r="AN2074" i="15" s="1"/>
  <c r="AL2074" i="15"/>
  <c r="AK2074" i="15"/>
  <c r="AJ2074" i="15"/>
  <c r="BF2074" i="15" s="1"/>
  <c r="AI2074" i="15"/>
  <c r="AA2074" i="15"/>
  <c r="AV2074" i="15" s="1"/>
  <c r="AX2073" i="15"/>
  <c r="AW2073" i="15"/>
  <c r="AO2073" i="15"/>
  <c r="AN2073" i="15" s="1"/>
  <c r="AL2073" i="15"/>
  <c r="AK2073" i="15"/>
  <c r="AJ2073" i="15"/>
  <c r="BF2073" i="15" s="1"/>
  <c r="AI2073" i="15"/>
  <c r="AA2073" i="15"/>
  <c r="AV2073" i="15" s="1"/>
  <c r="AX2072" i="15"/>
  <c r="AW2072" i="15"/>
  <c r="AO2072" i="15"/>
  <c r="AL2072" i="15"/>
  <c r="AK2072" i="15"/>
  <c r="AJ2072" i="15"/>
  <c r="BF2072" i="15" s="1"/>
  <c r="AI2072" i="15"/>
  <c r="AA2072" i="15"/>
  <c r="AV2072" i="15" s="1"/>
  <c r="AX2071" i="15"/>
  <c r="AW2071" i="15"/>
  <c r="AO2071" i="15"/>
  <c r="AN2071" i="15" s="1"/>
  <c r="AL2071" i="15"/>
  <c r="AK2071" i="15"/>
  <c r="AJ2071" i="15"/>
  <c r="BF2071" i="15" s="1"/>
  <c r="AI2071" i="15"/>
  <c r="AA2071" i="15"/>
  <c r="AV2071" i="15" s="1"/>
  <c r="BC2070" i="15"/>
  <c r="AX2070" i="15"/>
  <c r="AW2070" i="15"/>
  <c r="AU2070" i="15"/>
  <c r="AR2070" i="15"/>
  <c r="AQ2070" i="15"/>
  <c r="AO2070" i="15"/>
  <c r="AN2070" i="15" s="1"/>
  <c r="AL2070" i="15"/>
  <c r="AK2070" i="15"/>
  <c r="AJ2070" i="15"/>
  <c r="AI2070" i="15"/>
  <c r="AG2070" i="15"/>
  <c r="AA2070" i="15"/>
  <c r="AV2070" i="15" s="1"/>
  <c r="Z2070" i="15"/>
  <c r="M2070" i="35" s="1"/>
  <c r="Y2070" i="15"/>
  <c r="L2070" i="35" s="1"/>
  <c r="X2070" i="15"/>
  <c r="K2070" i="35" s="1"/>
  <c r="T2070" i="15"/>
  <c r="BC2069" i="15"/>
  <c r="AX2069" i="15"/>
  <c r="AW2069" i="15"/>
  <c r="AU2069" i="15"/>
  <c r="AR2069" i="15"/>
  <c r="AQ2069" i="15"/>
  <c r="AO2069" i="15"/>
  <c r="AN2069" i="15" s="1"/>
  <c r="AL2069" i="15"/>
  <c r="AK2069" i="15"/>
  <c r="AJ2069" i="15"/>
  <c r="AI2069" i="15"/>
  <c r="AG2069" i="15"/>
  <c r="AA2069" i="15"/>
  <c r="AV2069" i="15" s="1"/>
  <c r="Z2069" i="15"/>
  <c r="M2069" i="35" s="1"/>
  <c r="Y2069" i="15"/>
  <c r="L2069" i="35" s="1"/>
  <c r="X2069" i="15"/>
  <c r="K2069" i="35" s="1"/>
  <c r="T2069" i="15"/>
  <c r="BC2068" i="15"/>
  <c r="AX2068" i="15"/>
  <c r="AW2068" i="15"/>
  <c r="AU2068" i="15"/>
  <c r="AR2068" i="15"/>
  <c r="AQ2068" i="15"/>
  <c r="AO2068" i="15"/>
  <c r="AN2068" i="15" s="1"/>
  <c r="AL2068" i="15"/>
  <c r="AK2068" i="15"/>
  <c r="AJ2068" i="15"/>
  <c r="AI2068" i="15"/>
  <c r="AG2068" i="15"/>
  <c r="AA2068" i="15"/>
  <c r="AV2068" i="15" s="1"/>
  <c r="Z2068" i="15"/>
  <c r="M2068" i="35" s="1"/>
  <c r="Y2068" i="15"/>
  <c r="L2068" i="35" s="1"/>
  <c r="X2068" i="15"/>
  <c r="K2068" i="35" s="1"/>
  <c r="T2068" i="15"/>
  <c r="BC2067" i="15"/>
  <c r="AX2067" i="15"/>
  <c r="AW2067" i="15"/>
  <c r="AU2067" i="15"/>
  <c r="AR2067" i="15"/>
  <c r="AQ2067" i="15"/>
  <c r="AO2067" i="15"/>
  <c r="AN2067" i="15" s="1"/>
  <c r="AL2067" i="15"/>
  <c r="AK2067" i="15"/>
  <c r="AJ2067" i="15"/>
  <c r="AI2067" i="15"/>
  <c r="AG2067" i="15"/>
  <c r="AA2067" i="15"/>
  <c r="AV2067" i="15" s="1"/>
  <c r="Z2067" i="15"/>
  <c r="M2067" i="35" s="1"/>
  <c r="Y2067" i="15"/>
  <c r="L2067" i="35" s="1"/>
  <c r="X2067" i="15"/>
  <c r="K2067" i="35" s="1"/>
  <c r="T2067" i="15"/>
  <c r="BC2066" i="15"/>
  <c r="AX2066" i="15"/>
  <c r="AW2066" i="15"/>
  <c r="AU2066" i="15"/>
  <c r="AR2066" i="15"/>
  <c r="AQ2066" i="15"/>
  <c r="AO2066" i="15"/>
  <c r="AN2066" i="15" s="1"/>
  <c r="AL2066" i="15"/>
  <c r="AK2066" i="15"/>
  <c r="AJ2066" i="15"/>
  <c r="AI2066" i="15"/>
  <c r="AG2066" i="15"/>
  <c r="AA2066" i="15"/>
  <c r="AV2066" i="15" s="1"/>
  <c r="Z2066" i="15"/>
  <c r="Y2066" i="15"/>
  <c r="L2066" i="35" s="1"/>
  <c r="X2066" i="15"/>
  <c r="K2066" i="35" s="1"/>
  <c r="T2066" i="15"/>
  <c r="BC2065" i="15"/>
  <c r="AX2065" i="15"/>
  <c r="AW2065" i="15"/>
  <c r="AU2065" i="15"/>
  <c r="AR2065" i="15"/>
  <c r="AQ2065" i="15"/>
  <c r="AO2065" i="15"/>
  <c r="AN2065" i="15" s="1"/>
  <c r="AL2065" i="15"/>
  <c r="AK2065" i="15"/>
  <c r="AJ2065" i="15"/>
  <c r="AI2065" i="15"/>
  <c r="AG2065" i="15"/>
  <c r="AA2065" i="15"/>
  <c r="AV2065" i="15" s="1"/>
  <c r="Z2065" i="15"/>
  <c r="M2065" i="35" s="1"/>
  <c r="Y2065" i="15"/>
  <c r="L2065" i="35" s="1"/>
  <c r="X2065" i="15"/>
  <c r="K2065" i="35" s="1"/>
  <c r="T2065" i="15"/>
  <c r="BC2064" i="15"/>
  <c r="AX2064" i="15"/>
  <c r="AW2064" i="15"/>
  <c r="AU2064" i="15"/>
  <c r="AR2064" i="15"/>
  <c r="AQ2064" i="15"/>
  <c r="AO2064" i="15"/>
  <c r="AN2064" i="15" s="1"/>
  <c r="AL2064" i="15"/>
  <c r="AK2064" i="15"/>
  <c r="AJ2064" i="15"/>
  <c r="AI2064" i="15"/>
  <c r="AG2064" i="15"/>
  <c r="AA2064" i="15"/>
  <c r="AV2064" i="15" s="1"/>
  <c r="Z2064" i="15"/>
  <c r="M2064" i="35" s="1"/>
  <c r="Y2064" i="15"/>
  <c r="L2064" i="35" s="1"/>
  <c r="X2064" i="15"/>
  <c r="K2064" i="35" s="1"/>
  <c r="T2064" i="15"/>
  <c r="BC2063" i="15"/>
  <c r="AX2063" i="15"/>
  <c r="AW2063" i="15"/>
  <c r="AU2063" i="15"/>
  <c r="AR2063" i="15"/>
  <c r="AQ2063" i="15"/>
  <c r="AO2063" i="15"/>
  <c r="AL2063" i="15"/>
  <c r="AK2063" i="15"/>
  <c r="AJ2063" i="15"/>
  <c r="AI2063" i="15"/>
  <c r="AG2063" i="15"/>
  <c r="AA2063" i="15"/>
  <c r="AV2063" i="15" s="1"/>
  <c r="Z2063" i="15"/>
  <c r="M2063" i="35" s="1"/>
  <c r="Y2063" i="15"/>
  <c r="L2063" i="35" s="1"/>
  <c r="X2063" i="15"/>
  <c r="K2063" i="35" s="1"/>
  <c r="T2063" i="15"/>
  <c r="BC2062" i="15"/>
  <c r="AX2062" i="15"/>
  <c r="AW2062" i="15"/>
  <c r="AU2062" i="15"/>
  <c r="AR2062" i="15"/>
  <c r="AQ2062" i="15"/>
  <c r="AO2062" i="15"/>
  <c r="AL2062" i="15"/>
  <c r="AK2062" i="15"/>
  <c r="AJ2062" i="15"/>
  <c r="AI2062" i="15"/>
  <c r="AG2062" i="15"/>
  <c r="AA2062" i="15"/>
  <c r="AV2062" i="15" s="1"/>
  <c r="Z2062" i="15"/>
  <c r="M2062" i="35" s="1"/>
  <c r="Y2062" i="15"/>
  <c r="L2062" i="35" s="1"/>
  <c r="X2062" i="15"/>
  <c r="K2062" i="35" s="1"/>
  <c r="T2062" i="15"/>
  <c r="BC2061" i="15"/>
  <c r="AX2061" i="15"/>
  <c r="AW2061" i="15"/>
  <c r="AU2061" i="15"/>
  <c r="AR2061" i="15"/>
  <c r="AQ2061" i="15"/>
  <c r="AO2061" i="15"/>
  <c r="AL2061" i="15"/>
  <c r="AK2061" i="15"/>
  <c r="AJ2061" i="15"/>
  <c r="AI2061" i="15"/>
  <c r="AG2061" i="15"/>
  <c r="AA2061" i="15"/>
  <c r="AV2061" i="15" s="1"/>
  <c r="Z2061" i="15"/>
  <c r="M2061" i="35" s="1"/>
  <c r="Y2061" i="15"/>
  <c r="L2061" i="35" s="1"/>
  <c r="X2061" i="15"/>
  <c r="K2061" i="35" s="1"/>
  <c r="T2061" i="15"/>
  <c r="BC2060" i="15"/>
  <c r="AX2060" i="15"/>
  <c r="AW2060" i="15"/>
  <c r="AU2060" i="15"/>
  <c r="AR2060" i="15"/>
  <c r="AQ2060" i="15"/>
  <c r="AO2060" i="15"/>
  <c r="AL2060" i="15"/>
  <c r="AK2060" i="15"/>
  <c r="AJ2060" i="15"/>
  <c r="AI2060" i="15"/>
  <c r="AG2060" i="15"/>
  <c r="AA2060" i="15"/>
  <c r="AV2060" i="15" s="1"/>
  <c r="Z2060" i="15"/>
  <c r="M2060" i="35" s="1"/>
  <c r="Y2060" i="15"/>
  <c r="L2060" i="35" s="1"/>
  <c r="X2060" i="15"/>
  <c r="K2060" i="35" s="1"/>
  <c r="T2060" i="15"/>
  <c r="BC2059" i="15"/>
  <c r="AX2059" i="15"/>
  <c r="AW2059" i="15"/>
  <c r="AU2059" i="15"/>
  <c r="AR2059" i="15"/>
  <c r="AQ2059" i="15"/>
  <c r="AO2059" i="15"/>
  <c r="AL2059" i="15"/>
  <c r="AK2059" i="15"/>
  <c r="AJ2059" i="15"/>
  <c r="AI2059" i="15"/>
  <c r="AG2059" i="15"/>
  <c r="AA2059" i="15"/>
  <c r="AV2059" i="15" s="1"/>
  <c r="Z2059" i="15"/>
  <c r="M2059" i="35" s="1"/>
  <c r="Y2059" i="15"/>
  <c r="L2059" i="35" s="1"/>
  <c r="X2059" i="15"/>
  <c r="K2059" i="35" s="1"/>
  <c r="T2059" i="15"/>
  <c r="BC2058" i="15"/>
  <c r="AX2058" i="15"/>
  <c r="AW2058" i="15"/>
  <c r="AU2058" i="15"/>
  <c r="AR2058" i="15"/>
  <c r="AQ2058" i="15"/>
  <c r="AO2058" i="15"/>
  <c r="AL2058" i="15"/>
  <c r="AK2058" i="15"/>
  <c r="AJ2058" i="15"/>
  <c r="AI2058" i="15"/>
  <c r="AG2058" i="15"/>
  <c r="AA2058" i="15"/>
  <c r="AV2058" i="15" s="1"/>
  <c r="Z2058" i="15"/>
  <c r="M2058" i="35" s="1"/>
  <c r="Y2058" i="15"/>
  <c r="L2058" i="35" s="1"/>
  <c r="X2058" i="15"/>
  <c r="K2058" i="35" s="1"/>
  <c r="T2058" i="15"/>
  <c r="BC2057" i="15"/>
  <c r="AX2057" i="15"/>
  <c r="AW2057" i="15"/>
  <c r="AU2057" i="15"/>
  <c r="AR2057" i="15"/>
  <c r="AQ2057" i="15"/>
  <c r="AO2057" i="15"/>
  <c r="AL2057" i="15"/>
  <c r="AK2057" i="15"/>
  <c r="AJ2057" i="15"/>
  <c r="AI2057" i="15"/>
  <c r="AG2057" i="15"/>
  <c r="AA2057" i="15"/>
  <c r="AV2057" i="15" s="1"/>
  <c r="Z2057" i="15"/>
  <c r="M2057" i="35" s="1"/>
  <c r="Y2057" i="15"/>
  <c r="L2057" i="35" s="1"/>
  <c r="X2057" i="15"/>
  <c r="K2057" i="35" s="1"/>
  <c r="T2057" i="15"/>
  <c r="BC2056" i="15"/>
  <c r="AX2056" i="15"/>
  <c r="AW2056" i="15"/>
  <c r="AU2056" i="15"/>
  <c r="AR2056" i="15"/>
  <c r="AQ2056" i="15"/>
  <c r="AO2056" i="15"/>
  <c r="AN2056" i="15" s="1"/>
  <c r="AL2056" i="15"/>
  <c r="AK2056" i="15"/>
  <c r="AJ2056" i="15"/>
  <c r="AI2056" i="15"/>
  <c r="AG2056" i="15"/>
  <c r="AA2056" i="15"/>
  <c r="AV2056" i="15" s="1"/>
  <c r="Z2056" i="15"/>
  <c r="M2056" i="35" s="1"/>
  <c r="Y2056" i="15"/>
  <c r="L2056" i="35" s="1"/>
  <c r="X2056" i="15"/>
  <c r="K2056" i="35" s="1"/>
  <c r="T2056" i="15"/>
  <c r="BC2055" i="15"/>
  <c r="AX2055" i="15"/>
  <c r="AW2055" i="15"/>
  <c r="AU2055" i="15"/>
  <c r="AR2055" i="15"/>
  <c r="AQ2055" i="15"/>
  <c r="AO2055" i="15"/>
  <c r="AN2055" i="15" s="1"/>
  <c r="AL2055" i="15"/>
  <c r="AK2055" i="15"/>
  <c r="AJ2055" i="15"/>
  <c r="AI2055" i="15"/>
  <c r="AG2055" i="15"/>
  <c r="AA2055" i="15"/>
  <c r="AV2055" i="15" s="1"/>
  <c r="Z2055" i="15"/>
  <c r="M2055" i="35" s="1"/>
  <c r="Y2055" i="15"/>
  <c r="L2055" i="35" s="1"/>
  <c r="X2055" i="15"/>
  <c r="K2055" i="35" s="1"/>
  <c r="T2055" i="15"/>
  <c r="BC2054" i="15"/>
  <c r="AX2054" i="15"/>
  <c r="AW2054" i="15"/>
  <c r="AU2054" i="15"/>
  <c r="AR2054" i="15"/>
  <c r="AQ2054" i="15"/>
  <c r="AO2054" i="15"/>
  <c r="AN2054" i="15" s="1"/>
  <c r="AL2054" i="15"/>
  <c r="AK2054" i="15"/>
  <c r="AJ2054" i="15"/>
  <c r="AI2054" i="15"/>
  <c r="AG2054" i="15"/>
  <c r="AA2054" i="15"/>
  <c r="AV2054" i="15" s="1"/>
  <c r="Z2054" i="15"/>
  <c r="M2054" i="35" s="1"/>
  <c r="Y2054" i="15"/>
  <c r="L2054" i="35" s="1"/>
  <c r="X2054" i="15"/>
  <c r="K2054" i="35" s="1"/>
  <c r="T2054" i="15"/>
  <c r="BC2053" i="15"/>
  <c r="AX2053" i="15"/>
  <c r="AW2053" i="15"/>
  <c r="AU2053" i="15"/>
  <c r="AR2053" i="15"/>
  <c r="AQ2053" i="15"/>
  <c r="AO2053" i="15"/>
  <c r="AN2053" i="15" s="1"/>
  <c r="AL2053" i="15"/>
  <c r="AK2053" i="15"/>
  <c r="AJ2053" i="15"/>
  <c r="AI2053" i="15"/>
  <c r="AG2053" i="15"/>
  <c r="AA2053" i="15"/>
  <c r="AV2053" i="15" s="1"/>
  <c r="Z2053" i="15"/>
  <c r="M2053" i="35" s="1"/>
  <c r="Y2053" i="15"/>
  <c r="L2053" i="35" s="1"/>
  <c r="X2053" i="15"/>
  <c r="K2053" i="35" s="1"/>
  <c r="T2053" i="15"/>
  <c r="BC2052" i="15"/>
  <c r="AX2052" i="15"/>
  <c r="AW2052" i="15"/>
  <c r="AU2052" i="15"/>
  <c r="AR2052" i="15"/>
  <c r="AQ2052" i="15"/>
  <c r="AO2052" i="15"/>
  <c r="AN2052" i="15" s="1"/>
  <c r="AL2052" i="15"/>
  <c r="AK2052" i="15"/>
  <c r="AJ2052" i="15"/>
  <c r="AI2052" i="15"/>
  <c r="AG2052" i="15"/>
  <c r="AA2052" i="15"/>
  <c r="AV2052" i="15" s="1"/>
  <c r="Z2052" i="15"/>
  <c r="M2052" i="35" s="1"/>
  <c r="Y2052" i="15"/>
  <c r="L2052" i="35" s="1"/>
  <c r="X2052" i="15"/>
  <c r="K2052" i="35" s="1"/>
  <c r="T2052" i="15"/>
  <c r="BC2051" i="15"/>
  <c r="AX2051" i="15"/>
  <c r="AW2051" i="15"/>
  <c r="AU2051" i="15"/>
  <c r="AR2051" i="15"/>
  <c r="AQ2051" i="15"/>
  <c r="AO2051" i="15"/>
  <c r="AN2051" i="15" s="1"/>
  <c r="AL2051" i="15"/>
  <c r="AK2051" i="15"/>
  <c r="AJ2051" i="15"/>
  <c r="AI2051" i="15"/>
  <c r="AG2051" i="15"/>
  <c r="AA2051" i="15"/>
  <c r="AV2051" i="15" s="1"/>
  <c r="Z2051" i="15"/>
  <c r="M2051" i="35" s="1"/>
  <c r="Y2051" i="15"/>
  <c r="L2051" i="35" s="1"/>
  <c r="X2051" i="15"/>
  <c r="K2051" i="35" s="1"/>
  <c r="T2051" i="15"/>
  <c r="BC2050" i="15"/>
  <c r="AX2050" i="15"/>
  <c r="AW2050" i="15"/>
  <c r="AU2050" i="15"/>
  <c r="AR2050" i="15"/>
  <c r="AQ2050" i="15"/>
  <c r="AO2050" i="15"/>
  <c r="AN2050" i="15" s="1"/>
  <c r="AL2050" i="15"/>
  <c r="AK2050" i="15"/>
  <c r="AJ2050" i="15"/>
  <c r="AI2050" i="15"/>
  <c r="AG2050" i="15"/>
  <c r="AA2050" i="15"/>
  <c r="AV2050" i="15" s="1"/>
  <c r="Z2050" i="15"/>
  <c r="M2050" i="35" s="1"/>
  <c r="Y2050" i="15"/>
  <c r="L2050" i="35" s="1"/>
  <c r="X2050" i="15"/>
  <c r="K2050" i="35" s="1"/>
  <c r="T2050" i="15"/>
  <c r="BC2049" i="15"/>
  <c r="AX2049" i="15"/>
  <c r="AW2049" i="15"/>
  <c r="AU2049" i="15"/>
  <c r="AR2049" i="15"/>
  <c r="AQ2049" i="15"/>
  <c r="AO2049" i="15"/>
  <c r="AN2049" i="15" s="1"/>
  <c r="AL2049" i="15"/>
  <c r="AK2049" i="15"/>
  <c r="AJ2049" i="15"/>
  <c r="AI2049" i="15"/>
  <c r="AG2049" i="15"/>
  <c r="AA2049" i="15"/>
  <c r="AV2049" i="15" s="1"/>
  <c r="Z2049" i="15"/>
  <c r="M2049" i="35" s="1"/>
  <c r="Y2049" i="15"/>
  <c r="L2049" i="35" s="1"/>
  <c r="X2049" i="15"/>
  <c r="K2049" i="35" s="1"/>
  <c r="T2049" i="15"/>
  <c r="BC2048" i="15"/>
  <c r="AX2048" i="15"/>
  <c r="AW2048" i="15"/>
  <c r="AU2048" i="15"/>
  <c r="AR2048" i="15"/>
  <c r="AQ2048" i="15"/>
  <c r="AO2048" i="15"/>
  <c r="AN2048" i="15" s="1"/>
  <c r="AL2048" i="15"/>
  <c r="AK2048" i="15"/>
  <c r="AJ2048" i="15"/>
  <c r="AI2048" i="15"/>
  <c r="AG2048" i="15"/>
  <c r="AA2048" i="15"/>
  <c r="AV2048" i="15" s="1"/>
  <c r="Z2048" i="15"/>
  <c r="M2048" i="35" s="1"/>
  <c r="Y2048" i="15"/>
  <c r="L2048" i="35" s="1"/>
  <c r="X2048" i="15"/>
  <c r="K2048" i="35" s="1"/>
  <c r="T2048" i="15"/>
  <c r="BC2047" i="15"/>
  <c r="AX2047" i="15"/>
  <c r="AW2047" i="15"/>
  <c r="AU2047" i="15"/>
  <c r="AR2047" i="15"/>
  <c r="AQ2047" i="15"/>
  <c r="AO2047" i="15"/>
  <c r="AN2047" i="15" s="1"/>
  <c r="AL2047" i="15"/>
  <c r="AK2047" i="15"/>
  <c r="AJ2047" i="15"/>
  <c r="AI2047" i="15"/>
  <c r="AG2047" i="15"/>
  <c r="AA2047" i="15"/>
  <c r="AV2047" i="15" s="1"/>
  <c r="Z2047" i="15"/>
  <c r="M2047" i="35" s="1"/>
  <c r="Y2047" i="15"/>
  <c r="L2047" i="35" s="1"/>
  <c r="X2047" i="15"/>
  <c r="K2047" i="35" s="1"/>
  <c r="T2047" i="15"/>
  <c r="BC2046" i="15"/>
  <c r="AX2046" i="15"/>
  <c r="AW2046" i="15"/>
  <c r="AU2046" i="15"/>
  <c r="AR2046" i="15"/>
  <c r="AQ2046" i="15"/>
  <c r="AO2046" i="15"/>
  <c r="AN2046" i="15" s="1"/>
  <c r="AL2046" i="15"/>
  <c r="AK2046" i="15"/>
  <c r="AJ2046" i="15"/>
  <c r="AI2046" i="15"/>
  <c r="AG2046" i="15"/>
  <c r="AA2046" i="15"/>
  <c r="AV2046" i="15" s="1"/>
  <c r="Z2046" i="15"/>
  <c r="M2046" i="35" s="1"/>
  <c r="Y2046" i="15"/>
  <c r="L2046" i="35" s="1"/>
  <c r="X2046" i="15"/>
  <c r="K2046" i="35" s="1"/>
  <c r="T2046" i="15"/>
  <c r="BC2045" i="15"/>
  <c r="AX2045" i="15"/>
  <c r="AW2045" i="15"/>
  <c r="AU2045" i="15"/>
  <c r="AR2045" i="15"/>
  <c r="AQ2045" i="15"/>
  <c r="AO2045" i="15"/>
  <c r="AN2045" i="15" s="1"/>
  <c r="AL2045" i="15"/>
  <c r="AK2045" i="15"/>
  <c r="AJ2045" i="15"/>
  <c r="AI2045" i="15"/>
  <c r="AG2045" i="15"/>
  <c r="AA2045" i="15"/>
  <c r="AV2045" i="15" s="1"/>
  <c r="Z2045" i="15"/>
  <c r="M2045" i="35" s="1"/>
  <c r="Y2045" i="15"/>
  <c r="L2045" i="35" s="1"/>
  <c r="X2045" i="15"/>
  <c r="K2045" i="35" s="1"/>
  <c r="T2045" i="15"/>
  <c r="BC2044" i="15"/>
  <c r="AX2044" i="15"/>
  <c r="AW2044" i="15"/>
  <c r="AU2044" i="15"/>
  <c r="AR2044" i="15"/>
  <c r="AQ2044" i="15"/>
  <c r="AO2044" i="15"/>
  <c r="AN2044" i="15" s="1"/>
  <c r="AL2044" i="15"/>
  <c r="AK2044" i="15"/>
  <c r="AJ2044" i="15"/>
  <c r="AI2044" i="15"/>
  <c r="AG2044" i="15"/>
  <c r="AA2044" i="15"/>
  <c r="AV2044" i="15" s="1"/>
  <c r="Z2044" i="15"/>
  <c r="M2044" i="35" s="1"/>
  <c r="Y2044" i="15"/>
  <c r="L2044" i="35" s="1"/>
  <c r="X2044" i="15"/>
  <c r="K2044" i="35" s="1"/>
  <c r="T2044" i="15"/>
  <c r="BC2043" i="15"/>
  <c r="AX2043" i="15"/>
  <c r="AW2043" i="15"/>
  <c r="AU2043" i="15"/>
  <c r="AR2043" i="15"/>
  <c r="AQ2043" i="15"/>
  <c r="AO2043" i="15"/>
  <c r="AN2043" i="15" s="1"/>
  <c r="AL2043" i="15"/>
  <c r="AK2043" i="15"/>
  <c r="AJ2043" i="15"/>
  <c r="AI2043" i="15"/>
  <c r="AG2043" i="15"/>
  <c r="AA2043" i="15"/>
  <c r="AV2043" i="15" s="1"/>
  <c r="Z2043" i="15"/>
  <c r="M2043" i="35" s="1"/>
  <c r="Y2043" i="15"/>
  <c r="X2043" i="15"/>
  <c r="K2043" i="35" s="1"/>
  <c r="T2043" i="15"/>
  <c r="BC2042" i="15"/>
  <c r="AX2042" i="15"/>
  <c r="AW2042" i="15"/>
  <c r="AU2042" i="15"/>
  <c r="AR2042" i="15"/>
  <c r="AQ2042" i="15"/>
  <c r="AO2042" i="15"/>
  <c r="AL2042" i="15"/>
  <c r="AK2042" i="15"/>
  <c r="AJ2042" i="15"/>
  <c r="AI2042" i="15"/>
  <c r="AG2042" i="15"/>
  <c r="AA2042" i="15"/>
  <c r="AV2042" i="15" s="1"/>
  <c r="Z2042" i="15"/>
  <c r="M2042" i="35" s="1"/>
  <c r="Y2042" i="15"/>
  <c r="L2042" i="35" s="1"/>
  <c r="X2042" i="15"/>
  <c r="K2042" i="35" s="1"/>
  <c r="T2042" i="15"/>
  <c r="BC2041" i="15"/>
  <c r="AX2041" i="15"/>
  <c r="AW2041" i="15"/>
  <c r="AU2041" i="15"/>
  <c r="AR2041" i="15"/>
  <c r="AQ2041" i="15"/>
  <c r="AO2041" i="15"/>
  <c r="AL2041" i="15"/>
  <c r="AK2041" i="15"/>
  <c r="AJ2041" i="15"/>
  <c r="AI2041" i="15"/>
  <c r="AG2041" i="15"/>
  <c r="AA2041" i="15"/>
  <c r="AV2041" i="15" s="1"/>
  <c r="Z2041" i="15"/>
  <c r="M2041" i="35" s="1"/>
  <c r="Y2041" i="15"/>
  <c r="L2041" i="35" s="1"/>
  <c r="X2041" i="15"/>
  <c r="K2041" i="35" s="1"/>
  <c r="T2041" i="15"/>
  <c r="BC2040" i="15"/>
  <c r="AX2040" i="15"/>
  <c r="AW2040" i="15"/>
  <c r="AU2040" i="15"/>
  <c r="AR2040" i="15"/>
  <c r="AQ2040" i="15"/>
  <c r="AO2040" i="15"/>
  <c r="AL2040" i="15"/>
  <c r="AK2040" i="15"/>
  <c r="AJ2040" i="15"/>
  <c r="AI2040" i="15"/>
  <c r="AG2040" i="15"/>
  <c r="AA2040" i="15"/>
  <c r="AV2040" i="15" s="1"/>
  <c r="Z2040" i="15"/>
  <c r="M2040" i="35" s="1"/>
  <c r="Y2040" i="15"/>
  <c r="L2040" i="35" s="1"/>
  <c r="X2040" i="15"/>
  <c r="K2040" i="35" s="1"/>
  <c r="T2040" i="15"/>
  <c r="BC2039" i="15"/>
  <c r="AX2039" i="15"/>
  <c r="AW2039" i="15"/>
  <c r="AU2039" i="15"/>
  <c r="AR2039" i="15"/>
  <c r="AQ2039" i="15"/>
  <c r="AO2039" i="15"/>
  <c r="AL2039" i="15"/>
  <c r="AK2039" i="15"/>
  <c r="AJ2039" i="15"/>
  <c r="AI2039" i="15"/>
  <c r="AG2039" i="15"/>
  <c r="AA2039" i="15"/>
  <c r="AV2039" i="15" s="1"/>
  <c r="Z2039" i="15"/>
  <c r="M2039" i="35" s="1"/>
  <c r="Y2039" i="15"/>
  <c r="L2039" i="35" s="1"/>
  <c r="X2039" i="15"/>
  <c r="K2039" i="35" s="1"/>
  <c r="T2039" i="15"/>
  <c r="BC2038" i="15"/>
  <c r="AX2038" i="15"/>
  <c r="AW2038" i="15"/>
  <c r="AU2038" i="15"/>
  <c r="AR2038" i="15"/>
  <c r="AQ2038" i="15"/>
  <c r="AO2038" i="15"/>
  <c r="AL2038" i="15"/>
  <c r="AK2038" i="15"/>
  <c r="AJ2038" i="15"/>
  <c r="AI2038" i="15"/>
  <c r="AG2038" i="15"/>
  <c r="AA2038" i="15"/>
  <c r="AV2038" i="15" s="1"/>
  <c r="Z2038" i="15"/>
  <c r="M2038" i="35" s="1"/>
  <c r="Y2038" i="15"/>
  <c r="L2038" i="35" s="1"/>
  <c r="X2038" i="15"/>
  <c r="K2038" i="35" s="1"/>
  <c r="T2038" i="15"/>
  <c r="BC2037" i="15"/>
  <c r="AX2037" i="15"/>
  <c r="AW2037" i="15"/>
  <c r="AU2037" i="15"/>
  <c r="AR2037" i="15"/>
  <c r="AQ2037" i="15"/>
  <c r="AO2037" i="15"/>
  <c r="AL2037" i="15"/>
  <c r="AK2037" i="15"/>
  <c r="AJ2037" i="15"/>
  <c r="AI2037" i="15"/>
  <c r="AG2037" i="15"/>
  <c r="AA2037" i="15"/>
  <c r="AV2037" i="15" s="1"/>
  <c r="Z2037" i="15"/>
  <c r="M2037" i="35" s="1"/>
  <c r="Y2037" i="15"/>
  <c r="L2037" i="35" s="1"/>
  <c r="X2037" i="15"/>
  <c r="K2037" i="35" s="1"/>
  <c r="T2037" i="15"/>
  <c r="BC2036" i="15"/>
  <c r="AX2036" i="15"/>
  <c r="AW2036" i="15"/>
  <c r="AU2036" i="15"/>
  <c r="AR2036" i="15"/>
  <c r="AQ2036" i="15"/>
  <c r="AO2036" i="15"/>
  <c r="AL2036" i="15"/>
  <c r="AK2036" i="15"/>
  <c r="AJ2036" i="15"/>
  <c r="AI2036" i="15"/>
  <c r="AG2036" i="15"/>
  <c r="AE2036" i="15"/>
  <c r="AD2036" i="15"/>
  <c r="AD2046" i="15" s="1"/>
  <c r="AC2036" i="15"/>
  <c r="AC2039" i="15" s="1"/>
  <c r="AA2036" i="15"/>
  <c r="AV2036" i="15" s="1"/>
  <c r="Z2036" i="15"/>
  <c r="M2036" i="35" s="1"/>
  <c r="Y2036" i="15"/>
  <c r="L2036" i="35" s="1"/>
  <c r="X2036" i="15"/>
  <c r="K2036" i="35" s="1"/>
  <c r="T2036" i="15"/>
  <c r="AX2035" i="15"/>
  <c r="AW2035" i="15"/>
  <c r="AO2035" i="15"/>
  <c r="AN2035" i="15" s="1"/>
  <c r="AL2035" i="15"/>
  <c r="AK2035" i="15"/>
  <c r="AJ2035" i="15"/>
  <c r="BF2035" i="15" s="1"/>
  <c r="AI2035" i="15"/>
  <c r="AA2035" i="15"/>
  <c r="AV2035" i="15" s="1"/>
  <c r="AX2034" i="15"/>
  <c r="AW2034" i="15"/>
  <c r="AO2034" i="15"/>
  <c r="AL2034" i="15"/>
  <c r="AK2034" i="15"/>
  <c r="AJ2034" i="15"/>
  <c r="BF2034" i="15" s="1"/>
  <c r="AI2034" i="15"/>
  <c r="AA2034" i="15"/>
  <c r="AV2034" i="15" s="1"/>
  <c r="AX2033" i="15"/>
  <c r="AW2033" i="15"/>
  <c r="AO2033" i="15"/>
  <c r="AN2033" i="15" s="1"/>
  <c r="AL2033" i="15"/>
  <c r="AK2033" i="15"/>
  <c r="AJ2033" i="15"/>
  <c r="BF2033" i="15" s="1"/>
  <c r="AI2033" i="15"/>
  <c r="AA2033" i="15"/>
  <c r="AV2033" i="15" s="1"/>
  <c r="AX2032" i="15"/>
  <c r="AW2032" i="15"/>
  <c r="AO2032" i="15"/>
  <c r="AN2032" i="15" s="1"/>
  <c r="AL2032" i="15"/>
  <c r="AK2032" i="15"/>
  <c r="AJ2032" i="15"/>
  <c r="BF2032" i="15" s="1"/>
  <c r="AI2032" i="15"/>
  <c r="AA2032" i="15"/>
  <c r="AV2032" i="15" s="1"/>
  <c r="AX2031" i="15"/>
  <c r="AW2031" i="15"/>
  <c r="AO2031" i="15"/>
  <c r="AN2031" i="15" s="1"/>
  <c r="AL2031" i="15"/>
  <c r="AK2031" i="15"/>
  <c r="AJ2031" i="15"/>
  <c r="BF2031" i="15" s="1"/>
  <c r="AI2031" i="15"/>
  <c r="AA2031" i="15"/>
  <c r="AV2031" i="15" s="1"/>
  <c r="AX2030" i="15"/>
  <c r="AW2030" i="15"/>
  <c r="AO2030" i="15"/>
  <c r="AL2030" i="15"/>
  <c r="AK2030" i="15"/>
  <c r="AJ2030" i="15"/>
  <c r="BF2030" i="15" s="1"/>
  <c r="AI2030" i="15"/>
  <c r="AA2030" i="15"/>
  <c r="AV2030" i="15" s="1"/>
  <c r="AX2029" i="15"/>
  <c r="AW2029" i="15"/>
  <c r="AO2029" i="15"/>
  <c r="AN2029" i="15" s="1"/>
  <c r="AL2029" i="15"/>
  <c r="AK2029" i="15"/>
  <c r="AJ2029" i="15"/>
  <c r="BF2029" i="15" s="1"/>
  <c r="AI2029" i="15"/>
  <c r="AA2029" i="15"/>
  <c r="AV2029" i="15" s="1"/>
  <c r="AX2028" i="15"/>
  <c r="AW2028" i="15"/>
  <c r="AO2028" i="15"/>
  <c r="AN2028" i="15" s="1"/>
  <c r="AL2028" i="15"/>
  <c r="AK2028" i="15"/>
  <c r="AJ2028" i="15"/>
  <c r="BF2028" i="15" s="1"/>
  <c r="AI2028" i="15"/>
  <c r="AA2028" i="15"/>
  <c r="AV2028" i="15" s="1"/>
  <c r="AX2027" i="15"/>
  <c r="AW2027" i="15"/>
  <c r="AO2027" i="15"/>
  <c r="AN2027" i="15" s="1"/>
  <c r="AL2027" i="15"/>
  <c r="AK2027" i="15"/>
  <c r="AJ2027" i="15"/>
  <c r="BF2027" i="15" s="1"/>
  <c r="AI2027" i="15"/>
  <c r="AA2027" i="15"/>
  <c r="AV2027" i="15" s="1"/>
  <c r="AX2026" i="15"/>
  <c r="AW2026" i="15"/>
  <c r="AO2026" i="15"/>
  <c r="AL2026" i="15"/>
  <c r="AK2026" i="15"/>
  <c r="AJ2026" i="15"/>
  <c r="BF2026" i="15" s="1"/>
  <c r="AI2026" i="15"/>
  <c r="AA2026" i="15"/>
  <c r="AV2026" i="15" s="1"/>
  <c r="BC2025" i="15"/>
  <c r="AX2025" i="15"/>
  <c r="AW2025" i="15"/>
  <c r="AU2025" i="15"/>
  <c r="AR2025" i="15"/>
  <c r="AQ2025" i="15"/>
  <c r="AO2025" i="15"/>
  <c r="AN2025" i="15" s="1"/>
  <c r="AL2025" i="15"/>
  <c r="AK2025" i="15"/>
  <c r="AJ2025" i="15"/>
  <c r="AI2025" i="15"/>
  <c r="AG2025" i="15"/>
  <c r="AA2025" i="15"/>
  <c r="AV2025" i="15" s="1"/>
  <c r="Z2025" i="15"/>
  <c r="M2025" i="35" s="1"/>
  <c r="Y2025" i="15"/>
  <c r="L2025" i="35" s="1"/>
  <c r="X2025" i="15"/>
  <c r="K2025" i="35" s="1"/>
  <c r="T2025" i="15"/>
  <c r="BC2024" i="15"/>
  <c r="AX2024" i="15"/>
  <c r="AW2024" i="15"/>
  <c r="AU2024" i="15"/>
  <c r="AR2024" i="15"/>
  <c r="AQ2024" i="15"/>
  <c r="AO2024" i="15"/>
  <c r="AN2024" i="15" s="1"/>
  <c r="AL2024" i="15"/>
  <c r="AK2024" i="15"/>
  <c r="AJ2024" i="15"/>
  <c r="AI2024" i="15"/>
  <c r="AG2024" i="15"/>
  <c r="AA2024" i="15"/>
  <c r="AV2024" i="15" s="1"/>
  <c r="Z2024" i="15"/>
  <c r="M2024" i="35" s="1"/>
  <c r="Y2024" i="15"/>
  <c r="L2024" i="35" s="1"/>
  <c r="X2024" i="15"/>
  <c r="K2024" i="35" s="1"/>
  <c r="T2024" i="15"/>
  <c r="BC2023" i="15"/>
  <c r="AX2023" i="15"/>
  <c r="AW2023" i="15"/>
  <c r="AU2023" i="15"/>
  <c r="AR2023" i="15"/>
  <c r="AQ2023" i="15"/>
  <c r="AO2023" i="15"/>
  <c r="AN2023" i="15" s="1"/>
  <c r="AL2023" i="15"/>
  <c r="AK2023" i="15"/>
  <c r="AJ2023" i="15"/>
  <c r="AI2023" i="15"/>
  <c r="AG2023" i="15"/>
  <c r="AA2023" i="15"/>
  <c r="AV2023" i="15" s="1"/>
  <c r="Z2023" i="15"/>
  <c r="M2023" i="35" s="1"/>
  <c r="Y2023" i="15"/>
  <c r="L2023" i="35" s="1"/>
  <c r="X2023" i="15"/>
  <c r="K2023" i="35" s="1"/>
  <c r="T2023" i="15"/>
  <c r="BC2022" i="15"/>
  <c r="AX2022" i="15"/>
  <c r="AW2022" i="15"/>
  <c r="AU2022" i="15"/>
  <c r="AR2022" i="15"/>
  <c r="AQ2022" i="15"/>
  <c r="AO2022" i="15"/>
  <c r="AN2022" i="15" s="1"/>
  <c r="AL2022" i="15"/>
  <c r="AK2022" i="15"/>
  <c r="AJ2022" i="15"/>
  <c r="AI2022" i="15"/>
  <c r="AG2022" i="15"/>
  <c r="AA2022" i="15"/>
  <c r="AV2022" i="15" s="1"/>
  <c r="Z2022" i="15"/>
  <c r="M2022" i="35" s="1"/>
  <c r="Y2022" i="15"/>
  <c r="L2022" i="35" s="1"/>
  <c r="X2022" i="15"/>
  <c r="K2022" i="35" s="1"/>
  <c r="T2022" i="15"/>
  <c r="BC2021" i="15"/>
  <c r="AX2021" i="15"/>
  <c r="AW2021" i="15"/>
  <c r="AU2021" i="15"/>
  <c r="AR2021" i="15"/>
  <c r="AQ2021" i="15"/>
  <c r="AO2021" i="15"/>
  <c r="AN2021" i="15" s="1"/>
  <c r="AL2021" i="15"/>
  <c r="AK2021" i="15"/>
  <c r="AJ2021" i="15"/>
  <c r="AI2021" i="15"/>
  <c r="AG2021" i="15"/>
  <c r="AA2021" i="15"/>
  <c r="AV2021" i="15" s="1"/>
  <c r="Z2021" i="15"/>
  <c r="M2021" i="35" s="1"/>
  <c r="Y2021" i="15"/>
  <c r="L2021" i="35" s="1"/>
  <c r="X2021" i="15"/>
  <c r="K2021" i="35" s="1"/>
  <c r="T2021" i="15"/>
  <c r="BC2020" i="15"/>
  <c r="AX2020" i="15"/>
  <c r="AW2020" i="15"/>
  <c r="AU2020" i="15"/>
  <c r="AR2020" i="15"/>
  <c r="AQ2020" i="15"/>
  <c r="AO2020" i="15"/>
  <c r="AN2020" i="15" s="1"/>
  <c r="AL2020" i="15"/>
  <c r="AK2020" i="15"/>
  <c r="AJ2020" i="15"/>
  <c r="AI2020" i="15"/>
  <c r="AG2020" i="15"/>
  <c r="AA2020" i="15"/>
  <c r="AV2020" i="15" s="1"/>
  <c r="Z2020" i="15"/>
  <c r="M2020" i="35" s="1"/>
  <c r="Y2020" i="15"/>
  <c r="L2020" i="35" s="1"/>
  <c r="X2020" i="15"/>
  <c r="K2020" i="35" s="1"/>
  <c r="T2020" i="15"/>
  <c r="BC2019" i="15"/>
  <c r="AX2019" i="15"/>
  <c r="AW2019" i="15"/>
  <c r="AU2019" i="15"/>
  <c r="AR2019" i="15"/>
  <c r="AQ2019" i="15"/>
  <c r="AO2019" i="15"/>
  <c r="AN2019" i="15" s="1"/>
  <c r="AL2019" i="15"/>
  <c r="AK2019" i="15"/>
  <c r="AJ2019" i="15"/>
  <c r="AI2019" i="15"/>
  <c r="AG2019" i="15"/>
  <c r="AA2019" i="15"/>
  <c r="AV2019" i="15" s="1"/>
  <c r="Z2019" i="15"/>
  <c r="M2019" i="35" s="1"/>
  <c r="Y2019" i="15"/>
  <c r="L2019" i="35" s="1"/>
  <c r="X2019" i="15"/>
  <c r="K2019" i="35" s="1"/>
  <c r="T2019" i="15"/>
  <c r="BC2018" i="15"/>
  <c r="AX2018" i="15"/>
  <c r="AW2018" i="15"/>
  <c r="AU2018" i="15"/>
  <c r="AR2018" i="15"/>
  <c r="AQ2018" i="15"/>
  <c r="AO2018" i="15"/>
  <c r="AL2018" i="15"/>
  <c r="AK2018" i="15"/>
  <c r="AJ2018" i="15"/>
  <c r="AI2018" i="15"/>
  <c r="AG2018" i="15"/>
  <c r="AA2018" i="15"/>
  <c r="AV2018" i="15" s="1"/>
  <c r="Z2018" i="15"/>
  <c r="M2018" i="35" s="1"/>
  <c r="Y2018" i="15"/>
  <c r="L2018" i="35" s="1"/>
  <c r="X2018" i="15"/>
  <c r="K2018" i="35" s="1"/>
  <c r="T2018" i="15"/>
  <c r="BC2017" i="15"/>
  <c r="AX2017" i="15"/>
  <c r="AW2017" i="15"/>
  <c r="AU2017" i="15"/>
  <c r="AR2017" i="15"/>
  <c r="AQ2017" i="15"/>
  <c r="AO2017" i="15"/>
  <c r="AN2017" i="15" s="1"/>
  <c r="AL2017" i="15"/>
  <c r="AK2017" i="15"/>
  <c r="AJ2017" i="15"/>
  <c r="AI2017" i="15"/>
  <c r="AG2017" i="15"/>
  <c r="AA2017" i="15"/>
  <c r="AV2017" i="15" s="1"/>
  <c r="Z2017" i="15"/>
  <c r="M2017" i="35" s="1"/>
  <c r="Y2017" i="15"/>
  <c r="L2017" i="35" s="1"/>
  <c r="X2017" i="15"/>
  <c r="K2017" i="35" s="1"/>
  <c r="T2017" i="15"/>
  <c r="BC2016" i="15"/>
  <c r="AX2016" i="15"/>
  <c r="AW2016" i="15"/>
  <c r="AU2016" i="15"/>
  <c r="AR2016" i="15"/>
  <c r="AQ2016" i="15"/>
  <c r="AO2016" i="15"/>
  <c r="AN2016" i="15" s="1"/>
  <c r="AL2016" i="15"/>
  <c r="AK2016" i="15"/>
  <c r="AJ2016" i="15"/>
  <c r="AI2016" i="15"/>
  <c r="AG2016" i="15"/>
  <c r="AA2016" i="15"/>
  <c r="AV2016" i="15" s="1"/>
  <c r="Z2016" i="15"/>
  <c r="M2016" i="35" s="1"/>
  <c r="Y2016" i="15"/>
  <c r="L2016" i="35" s="1"/>
  <c r="X2016" i="15"/>
  <c r="K2016" i="35" s="1"/>
  <c r="T2016" i="15"/>
  <c r="BC2015" i="15"/>
  <c r="AX2015" i="15"/>
  <c r="AW2015" i="15"/>
  <c r="AU2015" i="15"/>
  <c r="AR2015" i="15"/>
  <c r="AQ2015" i="15"/>
  <c r="AO2015" i="15"/>
  <c r="AL2015" i="15"/>
  <c r="AK2015" i="15"/>
  <c r="AJ2015" i="15"/>
  <c r="AI2015" i="15"/>
  <c r="AG2015" i="15"/>
  <c r="AA2015" i="15"/>
  <c r="AV2015" i="15" s="1"/>
  <c r="Z2015" i="15"/>
  <c r="M2015" i="35" s="1"/>
  <c r="Y2015" i="15"/>
  <c r="L2015" i="35" s="1"/>
  <c r="X2015" i="15"/>
  <c r="K2015" i="35" s="1"/>
  <c r="T2015" i="15"/>
  <c r="BC2014" i="15"/>
  <c r="AX2014" i="15"/>
  <c r="AW2014" i="15"/>
  <c r="AU2014" i="15"/>
  <c r="AR2014" i="15"/>
  <c r="AQ2014" i="15"/>
  <c r="AO2014" i="15"/>
  <c r="AN2014" i="15" s="1"/>
  <c r="AL2014" i="15"/>
  <c r="AK2014" i="15"/>
  <c r="AJ2014" i="15"/>
  <c r="AI2014" i="15"/>
  <c r="AG2014" i="15"/>
  <c r="AA2014" i="15"/>
  <c r="AV2014" i="15" s="1"/>
  <c r="Z2014" i="15"/>
  <c r="M2014" i="35" s="1"/>
  <c r="Y2014" i="15"/>
  <c r="L2014" i="35" s="1"/>
  <c r="X2014" i="15"/>
  <c r="K2014" i="35" s="1"/>
  <c r="T2014" i="15"/>
  <c r="BC2013" i="15"/>
  <c r="AX2013" i="15"/>
  <c r="AW2013" i="15"/>
  <c r="AU2013" i="15"/>
  <c r="AR2013" i="15"/>
  <c r="AQ2013" i="15"/>
  <c r="AO2013" i="15"/>
  <c r="AN2013" i="15" s="1"/>
  <c r="AL2013" i="15"/>
  <c r="AK2013" i="15"/>
  <c r="AJ2013" i="15"/>
  <c r="AI2013" i="15"/>
  <c r="AG2013" i="15"/>
  <c r="AA2013" i="15"/>
  <c r="AV2013" i="15" s="1"/>
  <c r="Z2013" i="15"/>
  <c r="M2013" i="35" s="1"/>
  <c r="Y2013" i="15"/>
  <c r="L2013" i="35" s="1"/>
  <c r="X2013" i="15"/>
  <c r="K2013" i="35" s="1"/>
  <c r="T2013" i="15"/>
  <c r="BC2012" i="15"/>
  <c r="AX2012" i="15"/>
  <c r="AW2012" i="15"/>
  <c r="AU2012" i="15"/>
  <c r="AR2012" i="15"/>
  <c r="AQ2012" i="15"/>
  <c r="AO2012" i="15"/>
  <c r="AN2012" i="15" s="1"/>
  <c r="AL2012" i="15"/>
  <c r="AK2012" i="15"/>
  <c r="AJ2012" i="15"/>
  <c r="AI2012" i="15"/>
  <c r="AG2012" i="15"/>
  <c r="AA2012" i="15"/>
  <c r="AV2012" i="15" s="1"/>
  <c r="Z2012" i="15"/>
  <c r="M2012" i="35" s="1"/>
  <c r="Y2012" i="15"/>
  <c r="L2012" i="35" s="1"/>
  <c r="X2012" i="15"/>
  <c r="K2012" i="35" s="1"/>
  <c r="T2012" i="15"/>
  <c r="BC2011" i="15"/>
  <c r="AX2011" i="15"/>
  <c r="AW2011" i="15"/>
  <c r="AU2011" i="15"/>
  <c r="AR2011" i="15"/>
  <c r="AQ2011" i="15"/>
  <c r="AO2011" i="15"/>
  <c r="AL2011" i="15"/>
  <c r="AK2011" i="15"/>
  <c r="AJ2011" i="15"/>
  <c r="AI2011" i="15"/>
  <c r="AG2011" i="15"/>
  <c r="AA2011" i="15"/>
  <c r="AV2011" i="15" s="1"/>
  <c r="Z2011" i="15"/>
  <c r="M2011" i="35" s="1"/>
  <c r="Y2011" i="15"/>
  <c r="L2011" i="35" s="1"/>
  <c r="X2011" i="15"/>
  <c r="K2011" i="35" s="1"/>
  <c r="T2011" i="15"/>
  <c r="BC2010" i="15"/>
  <c r="AX2010" i="15"/>
  <c r="AW2010" i="15"/>
  <c r="AU2010" i="15"/>
  <c r="AR2010" i="15"/>
  <c r="AQ2010" i="15"/>
  <c r="AO2010" i="15"/>
  <c r="AL2010" i="15"/>
  <c r="AK2010" i="15"/>
  <c r="AJ2010" i="15"/>
  <c r="AI2010" i="15"/>
  <c r="AG2010" i="15"/>
  <c r="AA2010" i="15"/>
  <c r="AV2010" i="15" s="1"/>
  <c r="Z2010" i="15"/>
  <c r="M2010" i="35" s="1"/>
  <c r="Y2010" i="15"/>
  <c r="L2010" i="35" s="1"/>
  <c r="X2010" i="15"/>
  <c r="K2010" i="35" s="1"/>
  <c r="T2010" i="15"/>
  <c r="BC2009" i="15"/>
  <c r="AX2009" i="15"/>
  <c r="AW2009" i="15"/>
  <c r="AU2009" i="15"/>
  <c r="AR2009" i="15"/>
  <c r="AQ2009" i="15"/>
  <c r="AO2009" i="15"/>
  <c r="AL2009" i="15"/>
  <c r="AK2009" i="15"/>
  <c r="AJ2009" i="15"/>
  <c r="AI2009" i="15"/>
  <c r="AG2009" i="15"/>
  <c r="AA2009" i="15"/>
  <c r="AV2009" i="15" s="1"/>
  <c r="Z2009" i="15"/>
  <c r="M2009" i="35" s="1"/>
  <c r="Y2009" i="15"/>
  <c r="L2009" i="35" s="1"/>
  <c r="X2009" i="15"/>
  <c r="K2009" i="35" s="1"/>
  <c r="T2009" i="15"/>
  <c r="BC2008" i="15"/>
  <c r="AX2008" i="15"/>
  <c r="AW2008" i="15"/>
  <c r="AU2008" i="15"/>
  <c r="AR2008" i="15"/>
  <c r="AQ2008" i="15"/>
  <c r="AO2008" i="15"/>
  <c r="AL2008" i="15"/>
  <c r="AK2008" i="15"/>
  <c r="AJ2008" i="15"/>
  <c r="AI2008" i="15"/>
  <c r="AG2008" i="15"/>
  <c r="AA2008" i="15"/>
  <c r="AV2008" i="15" s="1"/>
  <c r="Z2008" i="15"/>
  <c r="M2008" i="35" s="1"/>
  <c r="Y2008" i="15"/>
  <c r="L2008" i="35" s="1"/>
  <c r="X2008" i="15"/>
  <c r="K2008" i="35" s="1"/>
  <c r="T2008" i="15"/>
  <c r="BC2007" i="15"/>
  <c r="AX2007" i="15"/>
  <c r="AW2007" i="15"/>
  <c r="AU2007" i="15"/>
  <c r="AR2007" i="15"/>
  <c r="AQ2007" i="15"/>
  <c r="AO2007" i="15"/>
  <c r="AL2007" i="15"/>
  <c r="AK2007" i="15"/>
  <c r="AJ2007" i="15"/>
  <c r="AI2007" i="15"/>
  <c r="AG2007" i="15"/>
  <c r="AA2007" i="15"/>
  <c r="AV2007" i="15" s="1"/>
  <c r="Z2007" i="15"/>
  <c r="M2007" i="35" s="1"/>
  <c r="Y2007" i="15"/>
  <c r="L2007" i="35" s="1"/>
  <c r="X2007" i="15"/>
  <c r="K2007" i="35" s="1"/>
  <c r="T2007" i="15"/>
  <c r="BC2006" i="15"/>
  <c r="AX2006" i="15"/>
  <c r="AW2006" i="15"/>
  <c r="AU2006" i="15"/>
  <c r="AR2006" i="15"/>
  <c r="AQ2006" i="15"/>
  <c r="AO2006" i="15"/>
  <c r="AL2006" i="15"/>
  <c r="AK2006" i="15"/>
  <c r="AJ2006" i="15"/>
  <c r="AI2006" i="15"/>
  <c r="AG2006" i="15"/>
  <c r="AA2006" i="15"/>
  <c r="AV2006" i="15" s="1"/>
  <c r="Z2006" i="15"/>
  <c r="M2006" i="35" s="1"/>
  <c r="Y2006" i="15"/>
  <c r="L2006" i="35" s="1"/>
  <c r="X2006" i="15"/>
  <c r="K2006" i="35" s="1"/>
  <c r="T2006" i="15"/>
  <c r="BC2005" i="15"/>
  <c r="AX2005" i="15"/>
  <c r="AW2005" i="15"/>
  <c r="AU2005" i="15"/>
  <c r="AR2005" i="15"/>
  <c r="AQ2005" i="15"/>
  <c r="AO2005" i="15"/>
  <c r="AL2005" i="15"/>
  <c r="AK2005" i="15"/>
  <c r="AJ2005" i="15"/>
  <c r="AI2005" i="15"/>
  <c r="AG2005" i="15"/>
  <c r="AA2005" i="15"/>
  <c r="AV2005" i="15" s="1"/>
  <c r="Z2005" i="15"/>
  <c r="M2005" i="35" s="1"/>
  <c r="Y2005" i="15"/>
  <c r="L2005" i="35" s="1"/>
  <c r="X2005" i="15"/>
  <c r="K2005" i="35" s="1"/>
  <c r="T2005" i="15"/>
  <c r="BC2004" i="15"/>
  <c r="AX2004" i="15"/>
  <c r="AW2004" i="15"/>
  <c r="AU2004" i="15"/>
  <c r="AR2004" i="15"/>
  <c r="AQ2004" i="15"/>
  <c r="AO2004" i="15"/>
  <c r="AL2004" i="15"/>
  <c r="AK2004" i="15"/>
  <c r="AJ2004" i="15"/>
  <c r="AI2004" i="15"/>
  <c r="AG2004" i="15"/>
  <c r="AA2004" i="15"/>
  <c r="AV2004" i="15" s="1"/>
  <c r="Z2004" i="15"/>
  <c r="M2004" i="35" s="1"/>
  <c r="Y2004" i="15"/>
  <c r="L2004" i="35" s="1"/>
  <c r="X2004" i="15"/>
  <c r="K2004" i="35" s="1"/>
  <c r="T2004" i="15"/>
  <c r="BC2003" i="15"/>
  <c r="AX2003" i="15"/>
  <c r="AW2003" i="15"/>
  <c r="AU2003" i="15"/>
  <c r="AR2003" i="15"/>
  <c r="AQ2003" i="15"/>
  <c r="AO2003" i="15"/>
  <c r="AL2003" i="15"/>
  <c r="AK2003" i="15"/>
  <c r="AJ2003" i="15"/>
  <c r="AI2003" i="15"/>
  <c r="AG2003" i="15"/>
  <c r="AA2003" i="15"/>
  <c r="AV2003" i="15" s="1"/>
  <c r="Z2003" i="15"/>
  <c r="M2003" i="35" s="1"/>
  <c r="Y2003" i="15"/>
  <c r="L2003" i="35" s="1"/>
  <c r="X2003" i="15"/>
  <c r="K2003" i="35" s="1"/>
  <c r="T2003" i="15"/>
  <c r="BC2002" i="15"/>
  <c r="AX2002" i="15"/>
  <c r="AW2002" i="15"/>
  <c r="AU2002" i="15"/>
  <c r="AR2002" i="15"/>
  <c r="AQ2002" i="15"/>
  <c r="AO2002" i="15"/>
  <c r="AL2002" i="15"/>
  <c r="AK2002" i="15"/>
  <c r="AJ2002" i="15"/>
  <c r="AI2002" i="15"/>
  <c r="AG2002" i="15"/>
  <c r="AA2002" i="15"/>
  <c r="AV2002" i="15" s="1"/>
  <c r="Z2002" i="15"/>
  <c r="M2002" i="35" s="1"/>
  <c r="Y2002" i="15"/>
  <c r="L2002" i="35" s="1"/>
  <c r="X2002" i="15"/>
  <c r="K2002" i="35" s="1"/>
  <c r="T2002" i="15"/>
  <c r="BC2001" i="15"/>
  <c r="AX2001" i="15"/>
  <c r="AW2001" i="15"/>
  <c r="AU2001" i="15"/>
  <c r="AR2001" i="15"/>
  <c r="AQ2001" i="15"/>
  <c r="AO2001" i="15"/>
  <c r="AL2001" i="15"/>
  <c r="AK2001" i="15"/>
  <c r="AJ2001" i="15"/>
  <c r="AI2001" i="15"/>
  <c r="AG2001" i="15"/>
  <c r="AA2001" i="15"/>
  <c r="AV2001" i="15" s="1"/>
  <c r="Z2001" i="15"/>
  <c r="M2001" i="35" s="1"/>
  <c r="Y2001" i="15"/>
  <c r="L2001" i="35" s="1"/>
  <c r="X2001" i="15"/>
  <c r="K2001" i="35" s="1"/>
  <c r="T2001" i="15"/>
  <c r="BC2000" i="15"/>
  <c r="AX2000" i="15"/>
  <c r="AW2000" i="15"/>
  <c r="AU2000" i="15"/>
  <c r="AR2000" i="15"/>
  <c r="AQ2000" i="15"/>
  <c r="AO2000" i="15"/>
  <c r="AL2000" i="15"/>
  <c r="AK2000" i="15"/>
  <c r="AJ2000" i="15"/>
  <c r="AI2000" i="15"/>
  <c r="AG2000" i="15"/>
  <c r="AA2000" i="15"/>
  <c r="AV2000" i="15" s="1"/>
  <c r="Z2000" i="15"/>
  <c r="M2000" i="35" s="1"/>
  <c r="Y2000" i="15"/>
  <c r="L2000" i="35" s="1"/>
  <c r="X2000" i="15"/>
  <c r="K2000" i="35" s="1"/>
  <c r="T2000" i="15"/>
  <c r="BC1999" i="15"/>
  <c r="AX1999" i="15"/>
  <c r="AW1999" i="15"/>
  <c r="AU1999" i="15"/>
  <c r="AR1999" i="15"/>
  <c r="AQ1999" i="15"/>
  <c r="AO1999" i="15"/>
  <c r="AL1999" i="15"/>
  <c r="AK1999" i="15"/>
  <c r="AJ1999" i="15"/>
  <c r="AI1999" i="15"/>
  <c r="AG1999" i="15"/>
  <c r="AA1999" i="15"/>
  <c r="AV1999" i="15" s="1"/>
  <c r="Z1999" i="15"/>
  <c r="M1999" i="35" s="1"/>
  <c r="Y1999" i="15"/>
  <c r="L1999" i="35" s="1"/>
  <c r="X1999" i="15"/>
  <c r="K1999" i="35" s="1"/>
  <c r="T1999" i="15"/>
  <c r="BC1998" i="15"/>
  <c r="AX1998" i="15"/>
  <c r="AW1998" i="15"/>
  <c r="AU1998" i="15"/>
  <c r="AR1998" i="15"/>
  <c r="AQ1998" i="15"/>
  <c r="AO1998" i="15"/>
  <c r="AL1998" i="15"/>
  <c r="AK1998" i="15"/>
  <c r="AJ1998" i="15"/>
  <c r="AI1998" i="15"/>
  <c r="AG1998" i="15"/>
  <c r="AA1998" i="15"/>
  <c r="AV1998" i="15" s="1"/>
  <c r="Z1998" i="15"/>
  <c r="M1998" i="35" s="1"/>
  <c r="Y1998" i="15"/>
  <c r="L1998" i="35" s="1"/>
  <c r="X1998" i="15"/>
  <c r="K1998" i="35" s="1"/>
  <c r="T1998" i="15"/>
  <c r="BC1997" i="15"/>
  <c r="AX1997" i="15"/>
  <c r="AW1997" i="15"/>
  <c r="AU1997" i="15"/>
  <c r="AR1997" i="15"/>
  <c r="AQ1997" i="15"/>
  <c r="AO1997" i="15"/>
  <c r="AL1997" i="15"/>
  <c r="AK1997" i="15"/>
  <c r="AJ1997" i="15"/>
  <c r="AI1997" i="15"/>
  <c r="AG1997" i="15"/>
  <c r="AA1997" i="15"/>
  <c r="AV1997" i="15" s="1"/>
  <c r="Z1997" i="15"/>
  <c r="M1997" i="35" s="1"/>
  <c r="Y1997" i="15"/>
  <c r="L1997" i="35" s="1"/>
  <c r="X1997" i="15"/>
  <c r="K1997" i="35" s="1"/>
  <c r="T1997" i="15"/>
  <c r="BC1996" i="15"/>
  <c r="AX1996" i="15"/>
  <c r="AW1996" i="15"/>
  <c r="AU1996" i="15"/>
  <c r="AR1996" i="15"/>
  <c r="AQ1996" i="15"/>
  <c r="AO1996" i="15"/>
  <c r="AL1996" i="15"/>
  <c r="AK1996" i="15"/>
  <c r="AJ1996" i="15"/>
  <c r="AI1996" i="15"/>
  <c r="AG1996" i="15"/>
  <c r="AA1996" i="15"/>
  <c r="AV1996" i="15" s="1"/>
  <c r="Z1996" i="15"/>
  <c r="M1996" i="35" s="1"/>
  <c r="Y1996" i="15"/>
  <c r="L1996" i="35" s="1"/>
  <c r="X1996" i="15"/>
  <c r="K1996" i="35" s="1"/>
  <c r="T1996" i="15"/>
  <c r="BC1995" i="15"/>
  <c r="AX1995" i="15"/>
  <c r="AW1995" i="15"/>
  <c r="AU1995" i="15"/>
  <c r="AR1995" i="15"/>
  <c r="AQ1995" i="15"/>
  <c r="AO1995" i="15"/>
  <c r="AL1995" i="15"/>
  <c r="AK1995" i="15"/>
  <c r="AJ1995" i="15"/>
  <c r="AI1995" i="15"/>
  <c r="AG1995" i="15"/>
  <c r="AA1995" i="15"/>
  <c r="AV1995" i="15" s="1"/>
  <c r="Z1995" i="15"/>
  <c r="M1995" i="35" s="1"/>
  <c r="Y1995" i="15"/>
  <c r="L1995" i="35" s="1"/>
  <c r="X1995" i="15"/>
  <c r="K1995" i="35" s="1"/>
  <c r="T1995" i="15"/>
  <c r="BC1994" i="15"/>
  <c r="AX1994" i="15"/>
  <c r="AW1994" i="15"/>
  <c r="AU1994" i="15"/>
  <c r="AR1994" i="15"/>
  <c r="AQ1994" i="15"/>
  <c r="AO1994" i="15"/>
  <c r="AL1994" i="15"/>
  <c r="AK1994" i="15"/>
  <c r="AJ1994" i="15"/>
  <c r="AI1994" i="15"/>
  <c r="AG1994" i="15"/>
  <c r="AA1994" i="15"/>
  <c r="AV1994" i="15" s="1"/>
  <c r="Z1994" i="15"/>
  <c r="M1994" i="35" s="1"/>
  <c r="Y1994" i="15"/>
  <c r="L1994" i="35" s="1"/>
  <c r="X1994" i="15"/>
  <c r="K1994" i="35" s="1"/>
  <c r="T1994" i="15"/>
  <c r="BC1993" i="15"/>
  <c r="AX1993" i="15"/>
  <c r="AW1993" i="15"/>
  <c r="AU1993" i="15"/>
  <c r="AR1993" i="15"/>
  <c r="AQ1993" i="15"/>
  <c r="AO1993" i="15"/>
  <c r="AL1993" i="15"/>
  <c r="AK1993" i="15"/>
  <c r="AJ1993" i="15"/>
  <c r="AI1993" i="15"/>
  <c r="AG1993" i="15"/>
  <c r="AA1993" i="15"/>
  <c r="AV1993" i="15" s="1"/>
  <c r="Z1993" i="15"/>
  <c r="M1993" i="35" s="1"/>
  <c r="Y1993" i="15"/>
  <c r="L1993" i="35" s="1"/>
  <c r="X1993" i="15"/>
  <c r="K1993" i="35" s="1"/>
  <c r="T1993" i="15"/>
  <c r="BC1992" i="15"/>
  <c r="AX1992" i="15"/>
  <c r="AW1992" i="15"/>
  <c r="AU1992" i="15"/>
  <c r="AR1992" i="15"/>
  <c r="AQ1992" i="15"/>
  <c r="AO1992" i="15"/>
  <c r="AL1992" i="15"/>
  <c r="AK1992" i="15"/>
  <c r="AJ1992" i="15"/>
  <c r="AI1992" i="15"/>
  <c r="AG1992" i="15"/>
  <c r="AA1992" i="15"/>
  <c r="AV1992" i="15" s="1"/>
  <c r="Z1992" i="15"/>
  <c r="M1992" i="35" s="1"/>
  <c r="Y1992" i="15"/>
  <c r="L1992" i="35" s="1"/>
  <c r="X1992" i="15"/>
  <c r="K1992" i="35" s="1"/>
  <c r="T1992" i="15"/>
  <c r="BC1991" i="15"/>
  <c r="AX1991" i="15"/>
  <c r="AW1991" i="15"/>
  <c r="AU1991" i="15"/>
  <c r="AR1991" i="15"/>
  <c r="AQ1991" i="15"/>
  <c r="AO1991" i="15"/>
  <c r="AL1991" i="15"/>
  <c r="AK1991" i="15"/>
  <c r="AJ1991" i="15"/>
  <c r="AI1991" i="15"/>
  <c r="AG1991" i="15"/>
  <c r="AE1991" i="15"/>
  <c r="AD1991" i="15"/>
  <c r="AD2024" i="15" s="1"/>
  <c r="AC1991" i="15"/>
  <c r="AA1991" i="15"/>
  <c r="AV1991" i="15" s="1"/>
  <c r="Z1991" i="15"/>
  <c r="M1991" i="35" s="1"/>
  <c r="Y1991" i="15"/>
  <c r="L1991" i="35" s="1"/>
  <c r="X1991" i="15"/>
  <c r="K1991" i="35" s="1"/>
  <c r="T1991" i="15"/>
  <c r="AX1990" i="15"/>
  <c r="AW1990" i="15"/>
  <c r="AO1990" i="15"/>
  <c r="AL1990" i="15"/>
  <c r="AK1990" i="15"/>
  <c r="AJ1990" i="15"/>
  <c r="BF1990" i="15" s="1"/>
  <c r="AI1990" i="15"/>
  <c r="AA1990" i="15"/>
  <c r="AV1990" i="15" s="1"/>
  <c r="AX1989" i="15"/>
  <c r="AW1989" i="15"/>
  <c r="AO1989" i="15"/>
  <c r="AL1989" i="15"/>
  <c r="AK1989" i="15"/>
  <c r="AJ1989" i="15"/>
  <c r="BF1989" i="15" s="1"/>
  <c r="AI1989" i="15"/>
  <c r="AA1989" i="15"/>
  <c r="AV1989" i="15" s="1"/>
  <c r="AX1988" i="15"/>
  <c r="AW1988" i="15"/>
  <c r="AO1988" i="15"/>
  <c r="AL1988" i="15"/>
  <c r="AK1988" i="15"/>
  <c r="AJ1988" i="15"/>
  <c r="BF1988" i="15" s="1"/>
  <c r="AI1988" i="15"/>
  <c r="AA1988" i="15"/>
  <c r="AV1988" i="15" s="1"/>
  <c r="AX1987" i="15"/>
  <c r="AW1987" i="15"/>
  <c r="AO1987" i="15"/>
  <c r="AN1987" i="15" s="1"/>
  <c r="AL1987" i="15"/>
  <c r="AK1987" i="15"/>
  <c r="AJ1987" i="15"/>
  <c r="BF1987" i="15" s="1"/>
  <c r="AI1987" i="15"/>
  <c r="AA1987" i="15"/>
  <c r="AV1987" i="15" s="1"/>
  <c r="AX1986" i="15"/>
  <c r="AW1986" i="15"/>
  <c r="AO1986" i="15"/>
  <c r="AL1986" i="15"/>
  <c r="AK1986" i="15"/>
  <c r="AJ1986" i="15"/>
  <c r="BF1986" i="15" s="1"/>
  <c r="AI1986" i="15"/>
  <c r="AA1986" i="15"/>
  <c r="AV1986" i="15" s="1"/>
  <c r="AX1985" i="15"/>
  <c r="AW1985" i="15"/>
  <c r="AO1985" i="15"/>
  <c r="AL1985" i="15"/>
  <c r="AK1985" i="15"/>
  <c r="AJ1985" i="15"/>
  <c r="BF1985" i="15" s="1"/>
  <c r="AI1985" i="15"/>
  <c r="AA1985" i="15"/>
  <c r="AV1985" i="15" s="1"/>
  <c r="AX1984" i="15"/>
  <c r="AW1984" i="15"/>
  <c r="AO1984" i="15"/>
  <c r="AL1984" i="15"/>
  <c r="AK1984" i="15"/>
  <c r="AJ1984" i="15"/>
  <c r="BF1984" i="15" s="1"/>
  <c r="AI1984" i="15"/>
  <c r="AA1984" i="15"/>
  <c r="AV1984" i="15" s="1"/>
  <c r="AX1983" i="15"/>
  <c r="AW1983" i="15"/>
  <c r="AO1983" i="15"/>
  <c r="AN1983" i="15" s="1"/>
  <c r="AL1983" i="15"/>
  <c r="AK1983" i="15"/>
  <c r="AJ1983" i="15"/>
  <c r="BF1983" i="15" s="1"/>
  <c r="AI1983" i="15"/>
  <c r="AA1983" i="15"/>
  <c r="AV1983" i="15" s="1"/>
  <c r="AX1982" i="15"/>
  <c r="AW1982" i="15"/>
  <c r="AO1982" i="15"/>
  <c r="AL1982" i="15"/>
  <c r="AK1982" i="15"/>
  <c r="AJ1982" i="15"/>
  <c r="BF1982" i="15" s="1"/>
  <c r="AI1982" i="15"/>
  <c r="AA1982" i="15"/>
  <c r="AV1982" i="15" s="1"/>
  <c r="AX1981" i="15"/>
  <c r="AW1981" i="15"/>
  <c r="AO1981" i="15"/>
  <c r="AL1981" i="15"/>
  <c r="AK1981" i="15"/>
  <c r="AJ1981" i="15"/>
  <c r="BF1981" i="15" s="1"/>
  <c r="AI1981" i="15"/>
  <c r="AA1981" i="15"/>
  <c r="AV1981" i="15" s="1"/>
  <c r="BC1980" i="15"/>
  <c r="AX1980" i="15"/>
  <c r="AW1980" i="15"/>
  <c r="AU1980" i="15"/>
  <c r="AR1980" i="15"/>
  <c r="AQ1980" i="15"/>
  <c r="AO1980" i="15"/>
  <c r="AL1980" i="15"/>
  <c r="AK1980" i="15"/>
  <c r="AJ1980" i="15"/>
  <c r="AI1980" i="15"/>
  <c r="AG1980" i="15"/>
  <c r="AA1980" i="15"/>
  <c r="AV1980" i="15" s="1"/>
  <c r="Z1980" i="15"/>
  <c r="M1980" i="35" s="1"/>
  <c r="Y1980" i="15"/>
  <c r="L1980" i="35" s="1"/>
  <c r="X1980" i="15"/>
  <c r="K1980" i="35" s="1"/>
  <c r="T1980" i="15"/>
  <c r="BC1979" i="15"/>
  <c r="AX1979" i="15"/>
  <c r="AW1979" i="15"/>
  <c r="AU1979" i="15"/>
  <c r="AR1979" i="15"/>
  <c r="AQ1979" i="15"/>
  <c r="AO1979" i="15"/>
  <c r="AL1979" i="15"/>
  <c r="AK1979" i="15"/>
  <c r="AJ1979" i="15"/>
  <c r="AI1979" i="15"/>
  <c r="AG1979" i="15"/>
  <c r="AA1979" i="15"/>
  <c r="AV1979" i="15" s="1"/>
  <c r="Z1979" i="15"/>
  <c r="M1979" i="35" s="1"/>
  <c r="Y1979" i="15"/>
  <c r="L1979" i="35" s="1"/>
  <c r="X1979" i="15"/>
  <c r="K1979" i="35" s="1"/>
  <c r="T1979" i="15"/>
  <c r="BC1978" i="15"/>
  <c r="AX1978" i="15"/>
  <c r="AW1978" i="15"/>
  <c r="AU1978" i="15"/>
  <c r="AR1978" i="15"/>
  <c r="AQ1978" i="15"/>
  <c r="AO1978" i="15"/>
  <c r="AL1978" i="15"/>
  <c r="AK1978" i="15"/>
  <c r="AJ1978" i="15"/>
  <c r="AI1978" i="15"/>
  <c r="AG1978" i="15"/>
  <c r="AA1978" i="15"/>
  <c r="AV1978" i="15" s="1"/>
  <c r="Z1978" i="15"/>
  <c r="M1978" i="35" s="1"/>
  <c r="Y1978" i="15"/>
  <c r="L1978" i="35" s="1"/>
  <c r="X1978" i="15"/>
  <c r="K1978" i="35" s="1"/>
  <c r="T1978" i="15"/>
  <c r="BC1977" i="15"/>
  <c r="AX1977" i="15"/>
  <c r="AW1977" i="15"/>
  <c r="AU1977" i="15"/>
  <c r="AR1977" i="15"/>
  <c r="AQ1977" i="15"/>
  <c r="AO1977" i="15"/>
  <c r="AL1977" i="15"/>
  <c r="AK1977" i="15"/>
  <c r="AJ1977" i="15"/>
  <c r="AI1977" i="15"/>
  <c r="AG1977" i="15"/>
  <c r="AA1977" i="15"/>
  <c r="AV1977" i="15" s="1"/>
  <c r="Z1977" i="15"/>
  <c r="M1977" i="35" s="1"/>
  <c r="Y1977" i="15"/>
  <c r="L1977" i="35" s="1"/>
  <c r="X1977" i="15"/>
  <c r="K1977" i="35" s="1"/>
  <c r="T1977" i="15"/>
  <c r="BC1976" i="15"/>
  <c r="AX1976" i="15"/>
  <c r="AW1976" i="15"/>
  <c r="AU1976" i="15"/>
  <c r="AR1976" i="15"/>
  <c r="AQ1976" i="15"/>
  <c r="AO1976" i="15"/>
  <c r="AL1976" i="15"/>
  <c r="AK1976" i="15"/>
  <c r="AJ1976" i="15"/>
  <c r="AI1976" i="15"/>
  <c r="AG1976" i="15"/>
  <c r="AA1976" i="15"/>
  <c r="AV1976" i="15" s="1"/>
  <c r="Z1976" i="15"/>
  <c r="M1976" i="35" s="1"/>
  <c r="Y1976" i="15"/>
  <c r="L1976" i="35" s="1"/>
  <c r="X1976" i="15"/>
  <c r="K1976" i="35" s="1"/>
  <c r="T1976" i="15"/>
  <c r="BC1975" i="15"/>
  <c r="AX1975" i="15"/>
  <c r="AW1975" i="15"/>
  <c r="AU1975" i="15"/>
  <c r="AR1975" i="15"/>
  <c r="AQ1975" i="15"/>
  <c r="AO1975" i="15"/>
  <c r="AL1975" i="15"/>
  <c r="AK1975" i="15"/>
  <c r="AJ1975" i="15"/>
  <c r="AI1975" i="15"/>
  <c r="AG1975" i="15"/>
  <c r="AA1975" i="15"/>
  <c r="AV1975" i="15" s="1"/>
  <c r="Z1975" i="15"/>
  <c r="M1975" i="35" s="1"/>
  <c r="Y1975" i="15"/>
  <c r="L1975" i="35" s="1"/>
  <c r="X1975" i="15"/>
  <c r="K1975" i="35" s="1"/>
  <c r="T1975" i="15"/>
  <c r="BC1974" i="15"/>
  <c r="AX1974" i="15"/>
  <c r="AW1974" i="15"/>
  <c r="AU1974" i="15"/>
  <c r="AR1974" i="15"/>
  <c r="AQ1974" i="15"/>
  <c r="AO1974" i="15"/>
  <c r="AL1974" i="15"/>
  <c r="AK1974" i="15"/>
  <c r="AJ1974" i="15"/>
  <c r="AI1974" i="15"/>
  <c r="AG1974" i="15"/>
  <c r="AA1974" i="15"/>
  <c r="AV1974" i="15" s="1"/>
  <c r="Z1974" i="15"/>
  <c r="M1974" i="35" s="1"/>
  <c r="Y1974" i="15"/>
  <c r="L1974" i="35" s="1"/>
  <c r="X1974" i="15"/>
  <c r="K1974" i="35" s="1"/>
  <c r="T1974" i="15"/>
  <c r="BC1973" i="15"/>
  <c r="AX1973" i="15"/>
  <c r="AW1973" i="15"/>
  <c r="AU1973" i="15"/>
  <c r="AR1973" i="15"/>
  <c r="AQ1973" i="15"/>
  <c r="AO1973" i="15"/>
  <c r="AL1973" i="15"/>
  <c r="AK1973" i="15"/>
  <c r="AJ1973" i="15"/>
  <c r="AI1973" i="15"/>
  <c r="AG1973" i="15"/>
  <c r="AA1973" i="15"/>
  <c r="AV1973" i="15" s="1"/>
  <c r="Z1973" i="15"/>
  <c r="M1973" i="35" s="1"/>
  <c r="Y1973" i="15"/>
  <c r="X1973" i="15"/>
  <c r="K1973" i="35" s="1"/>
  <c r="T1973" i="15"/>
  <c r="BC1972" i="15"/>
  <c r="AX1972" i="15"/>
  <c r="AW1972" i="15"/>
  <c r="AU1972" i="15"/>
  <c r="AR1972" i="15"/>
  <c r="AQ1972" i="15"/>
  <c r="AO1972" i="15"/>
  <c r="AL1972" i="15"/>
  <c r="AK1972" i="15"/>
  <c r="AJ1972" i="15"/>
  <c r="AI1972" i="15"/>
  <c r="AG1972" i="15"/>
  <c r="AA1972" i="15"/>
  <c r="AV1972" i="15" s="1"/>
  <c r="Z1972" i="15"/>
  <c r="M1972" i="35" s="1"/>
  <c r="Y1972" i="15"/>
  <c r="L1972" i="35" s="1"/>
  <c r="X1972" i="15"/>
  <c r="K1972" i="35" s="1"/>
  <c r="T1972" i="15"/>
  <c r="BC1971" i="15"/>
  <c r="AX1971" i="15"/>
  <c r="AW1971" i="15"/>
  <c r="AU1971" i="15"/>
  <c r="AR1971" i="15"/>
  <c r="AQ1971" i="15"/>
  <c r="AO1971" i="15"/>
  <c r="AL1971" i="15"/>
  <c r="AK1971" i="15"/>
  <c r="AJ1971" i="15"/>
  <c r="AI1971" i="15"/>
  <c r="AG1971" i="15"/>
  <c r="AA1971" i="15"/>
  <c r="AV1971" i="15" s="1"/>
  <c r="Z1971" i="15"/>
  <c r="M1971" i="35" s="1"/>
  <c r="Y1971" i="15"/>
  <c r="L1971" i="35" s="1"/>
  <c r="X1971" i="15"/>
  <c r="K1971" i="35" s="1"/>
  <c r="T1971" i="15"/>
  <c r="BC1970" i="15"/>
  <c r="AX1970" i="15"/>
  <c r="AW1970" i="15"/>
  <c r="AU1970" i="15"/>
  <c r="AR1970" i="15"/>
  <c r="AQ1970" i="15"/>
  <c r="AO1970" i="15"/>
  <c r="AL1970" i="15"/>
  <c r="AK1970" i="15"/>
  <c r="AJ1970" i="15"/>
  <c r="AI1970" i="15"/>
  <c r="AG1970" i="15"/>
  <c r="AA1970" i="15"/>
  <c r="AV1970" i="15" s="1"/>
  <c r="Z1970" i="15"/>
  <c r="M1970" i="35" s="1"/>
  <c r="Y1970" i="15"/>
  <c r="L1970" i="35" s="1"/>
  <c r="X1970" i="15"/>
  <c r="K1970" i="35" s="1"/>
  <c r="T1970" i="15"/>
  <c r="BC1969" i="15"/>
  <c r="AX1969" i="15"/>
  <c r="AW1969" i="15"/>
  <c r="AU1969" i="15"/>
  <c r="AR1969" i="15"/>
  <c r="AQ1969" i="15"/>
  <c r="AO1969" i="15"/>
  <c r="AL1969" i="15"/>
  <c r="AK1969" i="15"/>
  <c r="AJ1969" i="15"/>
  <c r="AI1969" i="15"/>
  <c r="AG1969" i="15"/>
  <c r="AA1969" i="15"/>
  <c r="AV1969" i="15" s="1"/>
  <c r="Z1969" i="15"/>
  <c r="M1969" i="35" s="1"/>
  <c r="Y1969" i="15"/>
  <c r="L1969" i="35" s="1"/>
  <c r="X1969" i="15"/>
  <c r="K1969" i="35" s="1"/>
  <c r="T1969" i="15"/>
  <c r="BC1968" i="15"/>
  <c r="AX1968" i="15"/>
  <c r="AW1968" i="15"/>
  <c r="AU1968" i="15"/>
  <c r="AR1968" i="15"/>
  <c r="AQ1968" i="15"/>
  <c r="AO1968" i="15"/>
  <c r="AL1968" i="15"/>
  <c r="AK1968" i="15"/>
  <c r="AJ1968" i="15"/>
  <c r="AI1968" i="15"/>
  <c r="AG1968" i="15"/>
  <c r="AA1968" i="15"/>
  <c r="AV1968" i="15" s="1"/>
  <c r="Z1968" i="15"/>
  <c r="M1968" i="35" s="1"/>
  <c r="Y1968" i="15"/>
  <c r="L1968" i="35" s="1"/>
  <c r="X1968" i="15"/>
  <c r="K1968" i="35" s="1"/>
  <c r="T1968" i="15"/>
  <c r="BC1967" i="15"/>
  <c r="AX1967" i="15"/>
  <c r="AW1967" i="15"/>
  <c r="AU1967" i="15"/>
  <c r="AR1967" i="15"/>
  <c r="AQ1967" i="15"/>
  <c r="AO1967" i="15"/>
  <c r="AL1967" i="15"/>
  <c r="AK1967" i="15"/>
  <c r="AJ1967" i="15"/>
  <c r="AI1967" i="15"/>
  <c r="AG1967" i="15"/>
  <c r="AA1967" i="15"/>
  <c r="AV1967" i="15" s="1"/>
  <c r="Z1967" i="15"/>
  <c r="M1967" i="35" s="1"/>
  <c r="Y1967" i="15"/>
  <c r="L1967" i="35" s="1"/>
  <c r="X1967" i="15"/>
  <c r="K1967" i="35" s="1"/>
  <c r="T1967" i="15"/>
  <c r="BC1966" i="15"/>
  <c r="AX1966" i="15"/>
  <c r="AW1966" i="15"/>
  <c r="AU1966" i="15"/>
  <c r="AR1966" i="15"/>
  <c r="AQ1966" i="15"/>
  <c r="AO1966" i="15"/>
  <c r="AL1966" i="15"/>
  <c r="AK1966" i="15"/>
  <c r="AJ1966" i="15"/>
  <c r="AI1966" i="15"/>
  <c r="AG1966" i="15"/>
  <c r="AA1966" i="15"/>
  <c r="AV1966" i="15" s="1"/>
  <c r="Z1966" i="15"/>
  <c r="M1966" i="35" s="1"/>
  <c r="Y1966" i="15"/>
  <c r="L1966" i="35" s="1"/>
  <c r="X1966" i="15"/>
  <c r="K1966" i="35" s="1"/>
  <c r="T1966" i="15"/>
  <c r="BC1965" i="15"/>
  <c r="AX1965" i="15"/>
  <c r="AW1965" i="15"/>
  <c r="AU1965" i="15"/>
  <c r="AR1965" i="15"/>
  <c r="AQ1965" i="15"/>
  <c r="AO1965" i="15"/>
  <c r="AL1965" i="15"/>
  <c r="AK1965" i="15"/>
  <c r="AJ1965" i="15"/>
  <c r="AI1965" i="15"/>
  <c r="AG1965" i="15"/>
  <c r="AA1965" i="15"/>
  <c r="AV1965" i="15" s="1"/>
  <c r="Z1965" i="15"/>
  <c r="M1965" i="35" s="1"/>
  <c r="Y1965" i="15"/>
  <c r="L1965" i="35" s="1"/>
  <c r="X1965" i="15"/>
  <c r="K1965" i="35" s="1"/>
  <c r="T1965" i="15"/>
  <c r="BC1964" i="15"/>
  <c r="AX1964" i="15"/>
  <c r="AW1964" i="15"/>
  <c r="AU1964" i="15"/>
  <c r="AR1964" i="15"/>
  <c r="AQ1964" i="15"/>
  <c r="AO1964" i="15"/>
  <c r="AL1964" i="15"/>
  <c r="AK1964" i="15"/>
  <c r="AJ1964" i="15"/>
  <c r="AI1964" i="15"/>
  <c r="AG1964" i="15"/>
  <c r="AA1964" i="15"/>
  <c r="AV1964" i="15" s="1"/>
  <c r="Z1964" i="15"/>
  <c r="M1964" i="35" s="1"/>
  <c r="Y1964" i="15"/>
  <c r="L1964" i="35" s="1"/>
  <c r="X1964" i="15"/>
  <c r="K1964" i="35" s="1"/>
  <c r="T1964" i="15"/>
  <c r="BC1963" i="15"/>
  <c r="AX1963" i="15"/>
  <c r="AW1963" i="15"/>
  <c r="AU1963" i="15"/>
  <c r="AR1963" i="15"/>
  <c r="AQ1963" i="15"/>
  <c r="AO1963" i="15"/>
  <c r="AL1963" i="15"/>
  <c r="AK1963" i="15"/>
  <c r="AJ1963" i="15"/>
  <c r="AI1963" i="15"/>
  <c r="AG1963" i="15"/>
  <c r="AA1963" i="15"/>
  <c r="AV1963" i="15" s="1"/>
  <c r="Z1963" i="15"/>
  <c r="M1963" i="35" s="1"/>
  <c r="Y1963" i="15"/>
  <c r="L1963" i="35" s="1"/>
  <c r="X1963" i="15"/>
  <c r="K1963" i="35" s="1"/>
  <c r="T1963" i="15"/>
  <c r="BC1962" i="15"/>
  <c r="AX1962" i="15"/>
  <c r="AW1962" i="15"/>
  <c r="AU1962" i="15"/>
  <c r="AR1962" i="15"/>
  <c r="AQ1962" i="15"/>
  <c r="AO1962" i="15"/>
  <c r="AL1962" i="15"/>
  <c r="AK1962" i="15"/>
  <c r="AJ1962" i="15"/>
  <c r="AI1962" i="15"/>
  <c r="AG1962" i="15"/>
  <c r="AA1962" i="15"/>
  <c r="AV1962" i="15" s="1"/>
  <c r="Z1962" i="15"/>
  <c r="M1962" i="35" s="1"/>
  <c r="Y1962" i="15"/>
  <c r="L1962" i="35" s="1"/>
  <c r="X1962" i="15"/>
  <c r="K1962" i="35" s="1"/>
  <c r="T1962" i="15"/>
  <c r="BC1961" i="15"/>
  <c r="AX1961" i="15"/>
  <c r="AW1961" i="15"/>
  <c r="AU1961" i="15"/>
  <c r="AR1961" i="15"/>
  <c r="AQ1961" i="15"/>
  <c r="AO1961" i="15"/>
  <c r="AL1961" i="15"/>
  <c r="AK1961" i="15"/>
  <c r="AJ1961" i="15"/>
  <c r="AI1961" i="15"/>
  <c r="AG1961" i="15"/>
  <c r="AA1961" i="15"/>
  <c r="AV1961" i="15" s="1"/>
  <c r="Z1961" i="15"/>
  <c r="M1961" i="35" s="1"/>
  <c r="Y1961" i="15"/>
  <c r="L1961" i="35" s="1"/>
  <c r="X1961" i="15"/>
  <c r="K1961" i="35" s="1"/>
  <c r="T1961" i="15"/>
  <c r="BC1960" i="15"/>
  <c r="AX1960" i="15"/>
  <c r="AW1960" i="15"/>
  <c r="AU1960" i="15"/>
  <c r="AR1960" i="15"/>
  <c r="AQ1960" i="15"/>
  <c r="AO1960" i="15"/>
  <c r="AL1960" i="15"/>
  <c r="AK1960" i="15"/>
  <c r="AJ1960" i="15"/>
  <c r="AI1960" i="15"/>
  <c r="AG1960" i="15"/>
  <c r="AA1960" i="15"/>
  <c r="AV1960" i="15" s="1"/>
  <c r="Z1960" i="15"/>
  <c r="M1960" i="35" s="1"/>
  <c r="Y1960" i="15"/>
  <c r="L1960" i="35" s="1"/>
  <c r="X1960" i="15"/>
  <c r="K1960" i="35" s="1"/>
  <c r="T1960" i="15"/>
  <c r="BC1959" i="15"/>
  <c r="AX1959" i="15"/>
  <c r="AW1959" i="15"/>
  <c r="AU1959" i="15"/>
  <c r="AR1959" i="15"/>
  <c r="AQ1959" i="15"/>
  <c r="AO1959" i="15"/>
  <c r="AN1959" i="15" s="1"/>
  <c r="AL1959" i="15"/>
  <c r="AK1959" i="15"/>
  <c r="AJ1959" i="15"/>
  <c r="AI1959" i="15"/>
  <c r="AG1959" i="15"/>
  <c r="AA1959" i="15"/>
  <c r="AV1959" i="15" s="1"/>
  <c r="Z1959" i="15"/>
  <c r="M1959" i="35" s="1"/>
  <c r="Y1959" i="15"/>
  <c r="L1959" i="35" s="1"/>
  <c r="X1959" i="15"/>
  <c r="K1959" i="35" s="1"/>
  <c r="T1959" i="15"/>
  <c r="BC1958" i="15"/>
  <c r="AX1958" i="15"/>
  <c r="AW1958" i="15"/>
  <c r="AU1958" i="15"/>
  <c r="AR1958" i="15"/>
  <c r="AQ1958" i="15"/>
  <c r="AO1958" i="15"/>
  <c r="AN1958" i="15" s="1"/>
  <c r="AL1958" i="15"/>
  <c r="AK1958" i="15"/>
  <c r="AJ1958" i="15"/>
  <c r="AI1958" i="15"/>
  <c r="AG1958" i="15"/>
  <c r="AA1958" i="15"/>
  <c r="AV1958" i="15" s="1"/>
  <c r="Z1958" i="15"/>
  <c r="M1958" i="35" s="1"/>
  <c r="Y1958" i="15"/>
  <c r="L1958" i="35" s="1"/>
  <c r="X1958" i="15"/>
  <c r="T1958" i="15"/>
  <c r="BC1957" i="15"/>
  <c r="AX1957" i="15"/>
  <c r="AW1957" i="15"/>
  <c r="AU1957" i="15"/>
  <c r="AR1957" i="15"/>
  <c r="AQ1957" i="15"/>
  <c r="AO1957" i="15"/>
  <c r="AN1957" i="15" s="1"/>
  <c r="AL1957" i="15"/>
  <c r="AK1957" i="15"/>
  <c r="AJ1957" i="15"/>
  <c r="AI1957" i="15"/>
  <c r="AG1957" i="15"/>
  <c r="AA1957" i="15"/>
  <c r="AV1957" i="15" s="1"/>
  <c r="Z1957" i="15"/>
  <c r="M1957" i="35" s="1"/>
  <c r="Y1957" i="15"/>
  <c r="L1957" i="35" s="1"/>
  <c r="X1957" i="15"/>
  <c r="K1957" i="35" s="1"/>
  <c r="T1957" i="15"/>
  <c r="BC1956" i="15"/>
  <c r="AX1956" i="15"/>
  <c r="AW1956" i="15"/>
  <c r="AU1956" i="15"/>
  <c r="AR1956" i="15"/>
  <c r="AQ1956" i="15"/>
  <c r="AO1956" i="15"/>
  <c r="AN1956" i="15" s="1"/>
  <c r="AL1956" i="15"/>
  <c r="AK1956" i="15"/>
  <c r="AJ1956" i="15"/>
  <c r="AI1956" i="15"/>
  <c r="AG1956" i="15"/>
  <c r="AA1956" i="15"/>
  <c r="AV1956" i="15" s="1"/>
  <c r="Z1956" i="15"/>
  <c r="M1956" i="35" s="1"/>
  <c r="Y1956" i="15"/>
  <c r="L1956" i="35" s="1"/>
  <c r="X1956" i="15"/>
  <c r="K1956" i="35" s="1"/>
  <c r="T1956" i="15"/>
  <c r="BC1955" i="15"/>
  <c r="AX1955" i="15"/>
  <c r="AW1955" i="15"/>
  <c r="AU1955" i="15"/>
  <c r="AR1955" i="15"/>
  <c r="AQ1955" i="15"/>
  <c r="AO1955" i="15"/>
  <c r="AN1955" i="15" s="1"/>
  <c r="AL1955" i="15"/>
  <c r="AK1955" i="15"/>
  <c r="AJ1955" i="15"/>
  <c r="AI1955" i="15"/>
  <c r="AG1955" i="15"/>
  <c r="AA1955" i="15"/>
  <c r="AV1955" i="15" s="1"/>
  <c r="Z1955" i="15"/>
  <c r="M1955" i="35" s="1"/>
  <c r="Y1955" i="15"/>
  <c r="L1955" i="35" s="1"/>
  <c r="X1955" i="15"/>
  <c r="K1955" i="35" s="1"/>
  <c r="T1955" i="15"/>
  <c r="BC1954" i="15"/>
  <c r="AX1954" i="15"/>
  <c r="AW1954" i="15"/>
  <c r="AU1954" i="15"/>
  <c r="AR1954" i="15"/>
  <c r="AQ1954" i="15"/>
  <c r="AO1954" i="15"/>
  <c r="AN1954" i="15" s="1"/>
  <c r="AL1954" i="15"/>
  <c r="AK1954" i="15"/>
  <c r="AJ1954" i="15"/>
  <c r="AI1954" i="15"/>
  <c r="AG1954" i="15"/>
  <c r="AA1954" i="15"/>
  <c r="AV1954" i="15" s="1"/>
  <c r="Z1954" i="15"/>
  <c r="M1954" i="35" s="1"/>
  <c r="Y1954" i="15"/>
  <c r="L1954" i="35" s="1"/>
  <c r="X1954" i="15"/>
  <c r="K1954" i="35" s="1"/>
  <c r="T1954" i="15"/>
  <c r="BC1953" i="15"/>
  <c r="AX1953" i="15"/>
  <c r="AW1953" i="15"/>
  <c r="AU1953" i="15"/>
  <c r="AR1953" i="15"/>
  <c r="AQ1953" i="15"/>
  <c r="AO1953" i="15"/>
  <c r="AN1953" i="15" s="1"/>
  <c r="AL1953" i="15"/>
  <c r="AK1953" i="15"/>
  <c r="AJ1953" i="15"/>
  <c r="AI1953" i="15"/>
  <c r="AG1953" i="15"/>
  <c r="AA1953" i="15"/>
  <c r="AV1953" i="15" s="1"/>
  <c r="Z1953" i="15"/>
  <c r="M1953" i="35" s="1"/>
  <c r="Y1953" i="15"/>
  <c r="L1953" i="35" s="1"/>
  <c r="X1953" i="15"/>
  <c r="K1953" i="35" s="1"/>
  <c r="T1953" i="15"/>
  <c r="BC1952" i="15"/>
  <c r="AX1952" i="15"/>
  <c r="AW1952" i="15"/>
  <c r="AU1952" i="15"/>
  <c r="AR1952" i="15"/>
  <c r="AQ1952" i="15"/>
  <c r="AO1952" i="15"/>
  <c r="AL1952" i="15"/>
  <c r="AK1952" i="15"/>
  <c r="AJ1952" i="15"/>
  <c r="AI1952" i="15"/>
  <c r="AG1952" i="15"/>
  <c r="AA1952" i="15"/>
  <c r="AV1952" i="15" s="1"/>
  <c r="Z1952" i="15"/>
  <c r="M1952" i="35" s="1"/>
  <c r="Y1952" i="15"/>
  <c r="L1952" i="35" s="1"/>
  <c r="X1952" i="15"/>
  <c r="K1952" i="35" s="1"/>
  <c r="T1952" i="15"/>
  <c r="BC1951" i="15"/>
  <c r="AX1951" i="15"/>
  <c r="AW1951" i="15"/>
  <c r="AU1951" i="15"/>
  <c r="AR1951" i="15"/>
  <c r="AQ1951" i="15"/>
  <c r="AO1951" i="15"/>
  <c r="AL1951" i="15"/>
  <c r="AK1951" i="15"/>
  <c r="AJ1951" i="15"/>
  <c r="AI1951" i="15"/>
  <c r="AG1951" i="15"/>
  <c r="AA1951" i="15"/>
  <c r="AV1951" i="15" s="1"/>
  <c r="Z1951" i="15"/>
  <c r="M1951" i="35" s="1"/>
  <c r="Y1951" i="15"/>
  <c r="L1951" i="35" s="1"/>
  <c r="X1951" i="15"/>
  <c r="K1951" i="35" s="1"/>
  <c r="T1951" i="15"/>
  <c r="BC1950" i="15"/>
  <c r="AX1950" i="15"/>
  <c r="AW1950" i="15"/>
  <c r="AU1950" i="15"/>
  <c r="AR1950" i="15"/>
  <c r="AQ1950" i="15"/>
  <c r="AO1950" i="15"/>
  <c r="AL1950" i="15"/>
  <c r="AK1950" i="15"/>
  <c r="AJ1950" i="15"/>
  <c r="AI1950" i="15"/>
  <c r="AG1950" i="15"/>
  <c r="AA1950" i="15"/>
  <c r="AV1950" i="15" s="1"/>
  <c r="Z1950" i="15"/>
  <c r="M1950" i="35" s="1"/>
  <c r="Y1950" i="15"/>
  <c r="L1950" i="35" s="1"/>
  <c r="X1950" i="15"/>
  <c r="K1950" i="35" s="1"/>
  <c r="T1950" i="15"/>
  <c r="BC1949" i="15"/>
  <c r="AX1949" i="15"/>
  <c r="AW1949" i="15"/>
  <c r="AU1949" i="15"/>
  <c r="AR1949" i="15"/>
  <c r="AQ1949" i="15"/>
  <c r="AO1949" i="15"/>
  <c r="AL1949" i="15"/>
  <c r="AK1949" i="15"/>
  <c r="AJ1949" i="15"/>
  <c r="AI1949" i="15"/>
  <c r="AG1949" i="15"/>
  <c r="AA1949" i="15"/>
  <c r="AV1949" i="15" s="1"/>
  <c r="Z1949" i="15"/>
  <c r="M1949" i="35" s="1"/>
  <c r="Y1949" i="15"/>
  <c r="L1949" i="35" s="1"/>
  <c r="X1949" i="15"/>
  <c r="K1949" i="35" s="1"/>
  <c r="T1949" i="15"/>
  <c r="BC1948" i="15"/>
  <c r="AX1948" i="15"/>
  <c r="AW1948" i="15"/>
  <c r="AU1948" i="15"/>
  <c r="AR1948" i="15"/>
  <c r="AQ1948" i="15"/>
  <c r="AO1948" i="15"/>
  <c r="AL1948" i="15"/>
  <c r="AK1948" i="15"/>
  <c r="AJ1948" i="15"/>
  <c r="AI1948" i="15"/>
  <c r="AG1948" i="15"/>
  <c r="AA1948" i="15"/>
  <c r="AV1948" i="15" s="1"/>
  <c r="Z1948" i="15"/>
  <c r="M1948" i="35" s="1"/>
  <c r="Y1948" i="15"/>
  <c r="L1948" i="35" s="1"/>
  <c r="X1948" i="15"/>
  <c r="K1948" i="35" s="1"/>
  <c r="T1948" i="15"/>
  <c r="BC1947" i="15"/>
  <c r="AX1947" i="15"/>
  <c r="AW1947" i="15"/>
  <c r="AU1947" i="15"/>
  <c r="AR1947" i="15"/>
  <c r="AQ1947" i="15"/>
  <c r="AO1947" i="15"/>
  <c r="AL1947" i="15"/>
  <c r="AK1947" i="15"/>
  <c r="AJ1947" i="15"/>
  <c r="AI1947" i="15"/>
  <c r="AG1947" i="15"/>
  <c r="AA1947" i="15"/>
  <c r="AV1947" i="15" s="1"/>
  <c r="Z1947" i="15"/>
  <c r="M1947" i="35" s="1"/>
  <c r="Y1947" i="15"/>
  <c r="L1947" i="35" s="1"/>
  <c r="X1947" i="15"/>
  <c r="K1947" i="35" s="1"/>
  <c r="T1947" i="15"/>
  <c r="BC1946" i="15"/>
  <c r="AX1946" i="15"/>
  <c r="AW1946" i="15"/>
  <c r="AU1946" i="15"/>
  <c r="AR1946" i="15"/>
  <c r="AQ1946" i="15"/>
  <c r="AO1946" i="15"/>
  <c r="AL1946" i="15"/>
  <c r="AK1946" i="15"/>
  <c r="AJ1946" i="15"/>
  <c r="AI1946" i="15"/>
  <c r="AG1946" i="15"/>
  <c r="AE1946" i="15"/>
  <c r="BG1946" i="15" s="1"/>
  <c r="AD1946" i="15"/>
  <c r="AD1966" i="15" s="1"/>
  <c r="AC1946" i="15"/>
  <c r="AA1946" i="15"/>
  <c r="AV1946" i="15" s="1"/>
  <c r="Z1946" i="15"/>
  <c r="M1946" i="35" s="1"/>
  <c r="Y1946" i="15"/>
  <c r="L1946" i="35" s="1"/>
  <c r="X1946" i="15"/>
  <c r="K1946" i="35" s="1"/>
  <c r="T1946" i="15"/>
  <c r="AX1945" i="15"/>
  <c r="AW1945" i="15"/>
  <c r="AO1945" i="15"/>
  <c r="AN1945" i="15" s="1"/>
  <c r="AL1945" i="15"/>
  <c r="AK1945" i="15"/>
  <c r="AJ1945" i="15"/>
  <c r="BF1945" i="15" s="1"/>
  <c r="AI1945" i="15"/>
  <c r="AA1945" i="15"/>
  <c r="AV1945" i="15" s="1"/>
  <c r="AX1944" i="15"/>
  <c r="AW1944" i="15"/>
  <c r="AO1944" i="15"/>
  <c r="AL1944" i="15"/>
  <c r="AK1944" i="15"/>
  <c r="AJ1944" i="15"/>
  <c r="BF1944" i="15" s="1"/>
  <c r="AI1944" i="15"/>
  <c r="AA1944" i="15"/>
  <c r="AV1944" i="15" s="1"/>
  <c r="AX1943" i="15"/>
  <c r="AW1943" i="15"/>
  <c r="AO1943" i="15"/>
  <c r="AN1943" i="15" s="1"/>
  <c r="AL1943" i="15"/>
  <c r="AK1943" i="15"/>
  <c r="AJ1943" i="15"/>
  <c r="BF1943" i="15" s="1"/>
  <c r="AI1943" i="15"/>
  <c r="AA1943" i="15"/>
  <c r="AV1943" i="15" s="1"/>
  <c r="AX1942" i="15"/>
  <c r="AW1942" i="15"/>
  <c r="AO1942" i="15"/>
  <c r="AN1942" i="15" s="1"/>
  <c r="AL1942" i="15"/>
  <c r="AK1942" i="15"/>
  <c r="AJ1942" i="15"/>
  <c r="BF1942" i="15" s="1"/>
  <c r="AI1942" i="15"/>
  <c r="AA1942" i="15"/>
  <c r="AV1942" i="15" s="1"/>
  <c r="AX1941" i="15"/>
  <c r="AW1941" i="15"/>
  <c r="AO1941" i="15"/>
  <c r="AN1941" i="15" s="1"/>
  <c r="AL1941" i="15"/>
  <c r="AK1941" i="15"/>
  <c r="AJ1941" i="15"/>
  <c r="BF1941" i="15" s="1"/>
  <c r="AI1941" i="15"/>
  <c r="AA1941" i="15"/>
  <c r="AV1941" i="15" s="1"/>
  <c r="AX1940" i="15"/>
  <c r="AW1940" i="15"/>
  <c r="AO1940" i="15"/>
  <c r="AL1940" i="15"/>
  <c r="AK1940" i="15"/>
  <c r="AJ1940" i="15"/>
  <c r="BF1940" i="15" s="1"/>
  <c r="AI1940" i="15"/>
  <c r="AA1940" i="15"/>
  <c r="AV1940" i="15" s="1"/>
  <c r="AX1939" i="15"/>
  <c r="AW1939" i="15"/>
  <c r="AO1939" i="15"/>
  <c r="AN1939" i="15" s="1"/>
  <c r="AL1939" i="15"/>
  <c r="AK1939" i="15"/>
  <c r="AJ1939" i="15"/>
  <c r="BF1939" i="15" s="1"/>
  <c r="AI1939" i="15"/>
  <c r="AA1939" i="15"/>
  <c r="AV1939" i="15" s="1"/>
  <c r="AX1938" i="15"/>
  <c r="AW1938" i="15"/>
  <c r="AO1938" i="15"/>
  <c r="AN1938" i="15" s="1"/>
  <c r="AL1938" i="15"/>
  <c r="AK1938" i="15"/>
  <c r="AJ1938" i="15"/>
  <c r="BF1938" i="15" s="1"/>
  <c r="AI1938" i="15"/>
  <c r="AA1938" i="15"/>
  <c r="AV1938" i="15" s="1"/>
  <c r="AX1937" i="15"/>
  <c r="AW1937" i="15"/>
  <c r="AO1937" i="15"/>
  <c r="AN1937" i="15" s="1"/>
  <c r="AL1937" i="15"/>
  <c r="AK1937" i="15"/>
  <c r="AJ1937" i="15"/>
  <c r="BF1937" i="15" s="1"/>
  <c r="AI1937" i="15"/>
  <c r="AA1937" i="15"/>
  <c r="AV1937" i="15" s="1"/>
  <c r="AX1936" i="15"/>
  <c r="AW1936" i="15"/>
  <c r="AO1936" i="15"/>
  <c r="AL1936" i="15"/>
  <c r="AK1936" i="15"/>
  <c r="AJ1936" i="15"/>
  <c r="BF1936" i="15" s="1"/>
  <c r="AI1936" i="15"/>
  <c r="AA1936" i="15"/>
  <c r="AV1936" i="15" s="1"/>
  <c r="BC1935" i="15"/>
  <c r="AX1935" i="15"/>
  <c r="AW1935" i="15"/>
  <c r="AU1935" i="15"/>
  <c r="AR1935" i="15"/>
  <c r="AQ1935" i="15"/>
  <c r="AO1935" i="15"/>
  <c r="AN1935" i="15" s="1"/>
  <c r="AL1935" i="15"/>
  <c r="AK1935" i="15"/>
  <c r="AJ1935" i="15"/>
  <c r="AI1935" i="15"/>
  <c r="AG1935" i="15"/>
  <c r="AA1935" i="15"/>
  <c r="AV1935" i="15" s="1"/>
  <c r="Z1935" i="15"/>
  <c r="M1935" i="35" s="1"/>
  <c r="Y1935" i="15"/>
  <c r="L1935" i="35" s="1"/>
  <c r="X1935" i="15"/>
  <c r="K1935" i="35" s="1"/>
  <c r="T1935" i="15"/>
  <c r="BC1934" i="15"/>
  <c r="AX1934" i="15"/>
  <c r="AW1934" i="15"/>
  <c r="AU1934" i="15"/>
  <c r="AR1934" i="15"/>
  <c r="AQ1934" i="15"/>
  <c r="AO1934" i="15"/>
  <c r="AN1934" i="15" s="1"/>
  <c r="AL1934" i="15"/>
  <c r="AK1934" i="15"/>
  <c r="AJ1934" i="15"/>
  <c r="AI1934" i="15"/>
  <c r="AG1934" i="15"/>
  <c r="AA1934" i="15"/>
  <c r="AV1934" i="15" s="1"/>
  <c r="Z1934" i="15"/>
  <c r="M1934" i="35" s="1"/>
  <c r="Y1934" i="15"/>
  <c r="L1934" i="35" s="1"/>
  <c r="X1934" i="15"/>
  <c r="K1934" i="35" s="1"/>
  <c r="T1934" i="15"/>
  <c r="BC1933" i="15"/>
  <c r="AX1933" i="15"/>
  <c r="AW1933" i="15"/>
  <c r="AU1933" i="15"/>
  <c r="AR1933" i="15"/>
  <c r="AQ1933" i="15"/>
  <c r="AO1933" i="15"/>
  <c r="AN1933" i="15" s="1"/>
  <c r="AL1933" i="15"/>
  <c r="AK1933" i="15"/>
  <c r="AJ1933" i="15"/>
  <c r="AI1933" i="15"/>
  <c r="AG1933" i="15"/>
  <c r="AA1933" i="15"/>
  <c r="AV1933" i="15" s="1"/>
  <c r="Z1933" i="15"/>
  <c r="M1933" i="35" s="1"/>
  <c r="Y1933" i="15"/>
  <c r="L1933" i="35" s="1"/>
  <c r="X1933" i="15"/>
  <c r="K1933" i="35" s="1"/>
  <c r="T1933" i="15"/>
  <c r="BC1932" i="15"/>
  <c r="AX1932" i="15"/>
  <c r="AW1932" i="15"/>
  <c r="AU1932" i="15"/>
  <c r="AR1932" i="15"/>
  <c r="AQ1932" i="15"/>
  <c r="AO1932" i="15"/>
  <c r="AN1932" i="15" s="1"/>
  <c r="AL1932" i="15"/>
  <c r="AK1932" i="15"/>
  <c r="AJ1932" i="15"/>
  <c r="AI1932" i="15"/>
  <c r="AG1932" i="15"/>
  <c r="AA1932" i="15"/>
  <c r="AV1932" i="15" s="1"/>
  <c r="Z1932" i="15"/>
  <c r="M1932" i="35" s="1"/>
  <c r="Y1932" i="15"/>
  <c r="L1932" i="35" s="1"/>
  <c r="X1932" i="15"/>
  <c r="K1932" i="35" s="1"/>
  <c r="T1932" i="15"/>
  <c r="BC1931" i="15"/>
  <c r="AX1931" i="15"/>
  <c r="AW1931" i="15"/>
  <c r="AU1931" i="15"/>
  <c r="AR1931" i="15"/>
  <c r="AQ1931" i="15"/>
  <c r="AO1931" i="15"/>
  <c r="AN1931" i="15" s="1"/>
  <c r="AL1931" i="15"/>
  <c r="AK1931" i="15"/>
  <c r="AJ1931" i="15"/>
  <c r="AI1931" i="15"/>
  <c r="AG1931" i="15"/>
  <c r="AA1931" i="15"/>
  <c r="AV1931" i="15" s="1"/>
  <c r="Z1931" i="15"/>
  <c r="M1931" i="35" s="1"/>
  <c r="Y1931" i="15"/>
  <c r="L1931" i="35" s="1"/>
  <c r="X1931" i="15"/>
  <c r="K1931" i="35" s="1"/>
  <c r="T1931" i="15"/>
  <c r="BC1930" i="15"/>
  <c r="AX1930" i="15"/>
  <c r="AW1930" i="15"/>
  <c r="AU1930" i="15"/>
  <c r="AR1930" i="15"/>
  <c r="AQ1930" i="15"/>
  <c r="AO1930" i="15"/>
  <c r="AN1930" i="15" s="1"/>
  <c r="AL1930" i="15"/>
  <c r="AK1930" i="15"/>
  <c r="AJ1930" i="15"/>
  <c r="AI1930" i="15"/>
  <c r="AG1930" i="15"/>
  <c r="AA1930" i="15"/>
  <c r="AV1930" i="15" s="1"/>
  <c r="Z1930" i="15"/>
  <c r="M1930" i="35" s="1"/>
  <c r="Y1930" i="15"/>
  <c r="L1930" i="35" s="1"/>
  <c r="X1930" i="15"/>
  <c r="K1930" i="35" s="1"/>
  <c r="T1930" i="15"/>
  <c r="BC1929" i="15"/>
  <c r="AX1929" i="15"/>
  <c r="AW1929" i="15"/>
  <c r="AU1929" i="15"/>
  <c r="AR1929" i="15"/>
  <c r="AQ1929" i="15"/>
  <c r="AO1929" i="15"/>
  <c r="AN1929" i="15" s="1"/>
  <c r="AL1929" i="15"/>
  <c r="AK1929" i="15"/>
  <c r="AJ1929" i="15"/>
  <c r="AI1929" i="15"/>
  <c r="AG1929" i="15"/>
  <c r="AA1929" i="15"/>
  <c r="AV1929" i="15" s="1"/>
  <c r="Z1929" i="15"/>
  <c r="M1929" i="35" s="1"/>
  <c r="Y1929" i="15"/>
  <c r="L1929" i="35" s="1"/>
  <c r="X1929" i="15"/>
  <c r="K1929" i="35" s="1"/>
  <c r="T1929" i="15"/>
  <c r="BC1928" i="15"/>
  <c r="AX1928" i="15"/>
  <c r="AW1928" i="15"/>
  <c r="AU1928" i="15"/>
  <c r="AR1928" i="15"/>
  <c r="AQ1928" i="15"/>
  <c r="AO1928" i="15"/>
  <c r="AN1928" i="15" s="1"/>
  <c r="AL1928" i="15"/>
  <c r="AK1928" i="15"/>
  <c r="AJ1928" i="15"/>
  <c r="AI1928" i="15"/>
  <c r="AG1928" i="15"/>
  <c r="AA1928" i="15"/>
  <c r="AV1928" i="15" s="1"/>
  <c r="Z1928" i="15"/>
  <c r="M1928" i="35" s="1"/>
  <c r="Y1928" i="15"/>
  <c r="L1928" i="35" s="1"/>
  <c r="X1928" i="15"/>
  <c r="K1928" i="35" s="1"/>
  <c r="T1928" i="15"/>
  <c r="BC1927" i="15"/>
  <c r="AX1927" i="15"/>
  <c r="AW1927" i="15"/>
  <c r="AU1927" i="15"/>
  <c r="AR1927" i="15"/>
  <c r="AQ1927" i="15"/>
  <c r="AO1927" i="15"/>
  <c r="AN1927" i="15" s="1"/>
  <c r="AL1927" i="15"/>
  <c r="AK1927" i="15"/>
  <c r="AJ1927" i="15"/>
  <c r="AI1927" i="15"/>
  <c r="AG1927" i="15"/>
  <c r="AA1927" i="15"/>
  <c r="AV1927" i="15" s="1"/>
  <c r="Z1927" i="15"/>
  <c r="M1927" i="35" s="1"/>
  <c r="Y1927" i="15"/>
  <c r="L1927" i="35" s="1"/>
  <c r="X1927" i="15"/>
  <c r="K1927" i="35" s="1"/>
  <c r="T1927" i="15"/>
  <c r="BC1926" i="15"/>
  <c r="AX1926" i="15"/>
  <c r="AW1926" i="15"/>
  <c r="AU1926" i="15"/>
  <c r="AR1926" i="15"/>
  <c r="AQ1926" i="15"/>
  <c r="AO1926" i="15"/>
  <c r="AN1926" i="15" s="1"/>
  <c r="AL1926" i="15"/>
  <c r="AK1926" i="15"/>
  <c r="AJ1926" i="15"/>
  <c r="AI1926" i="15"/>
  <c r="AG1926" i="15"/>
  <c r="AA1926" i="15"/>
  <c r="AV1926" i="15" s="1"/>
  <c r="Z1926" i="15"/>
  <c r="M1926" i="35" s="1"/>
  <c r="Y1926" i="15"/>
  <c r="L1926" i="35" s="1"/>
  <c r="X1926" i="15"/>
  <c r="K1926" i="35" s="1"/>
  <c r="T1926" i="15"/>
  <c r="BC1925" i="15"/>
  <c r="AX1925" i="15"/>
  <c r="AW1925" i="15"/>
  <c r="AU1925" i="15"/>
  <c r="AR1925" i="15"/>
  <c r="AQ1925" i="15"/>
  <c r="AO1925" i="15"/>
  <c r="AN1925" i="15" s="1"/>
  <c r="AL1925" i="15"/>
  <c r="AK1925" i="15"/>
  <c r="AJ1925" i="15"/>
  <c r="AI1925" i="15"/>
  <c r="AG1925" i="15"/>
  <c r="AA1925" i="15"/>
  <c r="AV1925" i="15" s="1"/>
  <c r="Z1925" i="15"/>
  <c r="M1925" i="35" s="1"/>
  <c r="Y1925" i="15"/>
  <c r="L1925" i="35" s="1"/>
  <c r="X1925" i="15"/>
  <c r="K1925" i="35" s="1"/>
  <c r="T1925" i="15"/>
  <c r="BC1924" i="15"/>
  <c r="AX1924" i="15"/>
  <c r="AW1924" i="15"/>
  <c r="AU1924" i="15"/>
  <c r="AR1924" i="15"/>
  <c r="AQ1924" i="15"/>
  <c r="AO1924" i="15"/>
  <c r="AN1924" i="15" s="1"/>
  <c r="AL1924" i="15"/>
  <c r="AK1924" i="15"/>
  <c r="AJ1924" i="15"/>
  <c r="AI1924" i="15"/>
  <c r="AG1924" i="15"/>
  <c r="AA1924" i="15"/>
  <c r="AV1924" i="15" s="1"/>
  <c r="Z1924" i="15"/>
  <c r="M1924" i="35" s="1"/>
  <c r="Y1924" i="15"/>
  <c r="L1924" i="35" s="1"/>
  <c r="X1924" i="15"/>
  <c r="K1924" i="35" s="1"/>
  <c r="T1924" i="15"/>
  <c r="BC1923" i="15"/>
  <c r="AX1923" i="15"/>
  <c r="AW1923" i="15"/>
  <c r="AU1923" i="15"/>
  <c r="AR1923" i="15"/>
  <c r="AQ1923" i="15"/>
  <c r="AO1923" i="15"/>
  <c r="AN1923" i="15" s="1"/>
  <c r="AL1923" i="15"/>
  <c r="AK1923" i="15"/>
  <c r="AJ1923" i="15"/>
  <c r="AI1923" i="15"/>
  <c r="AG1923" i="15"/>
  <c r="AA1923" i="15"/>
  <c r="AV1923" i="15" s="1"/>
  <c r="Z1923" i="15"/>
  <c r="M1923" i="35" s="1"/>
  <c r="Y1923" i="15"/>
  <c r="L1923" i="35" s="1"/>
  <c r="X1923" i="15"/>
  <c r="K1923" i="35" s="1"/>
  <c r="T1923" i="15"/>
  <c r="BC1922" i="15"/>
  <c r="AX1922" i="15"/>
  <c r="AW1922" i="15"/>
  <c r="AU1922" i="15"/>
  <c r="AR1922" i="15"/>
  <c r="AQ1922" i="15"/>
  <c r="AO1922" i="15"/>
  <c r="AN1922" i="15" s="1"/>
  <c r="AL1922" i="15"/>
  <c r="AK1922" i="15"/>
  <c r="AJ1922" i="15"/>
  <c r="AI1922" i="15"/>
  <c r="AG1922" i="15"/>
  <c r="AA1922" i="15"/>
  <c r="AV1922" i="15" s="1"/>
  <c r="Z1922" i="15"/>
  <c r="M1922" i="35" s="1"/>
  <c r="Y1922" i="15"/>
  <c r="L1922" i="35" s="1"/>
  <c r="X1922" i="15"/>
  <c r="K1922" i="35" s="1"/>
  <c r="T1922" i="15"/>
  <c r="BC1921" i="15"/>
  <c r="AX1921" i="15"/>
  <c r="AW1921" i="15"/>
  <c r="AU1921" i="15"/>
  <c r="AR1921" i="15"/>
  <c r="AQ1921" i="15"/>
  <c r="AO1921" i="15"/>
  <c r="AL1921" i="15"/>
  <c r="AK1921" i="15"/>
  <c r="AJ1921" i="15"/>
  <c r="AI1921" i="15"/>
  <c r="AG1921" i="15"/>
  <c r="AA1921" i="15"/>
  <c r="AV1921" i="15" s="1"/>
  <c r="Z1921" i="15"/>
  <c r="M1921" i="35" s="1"/>
  <c r="Y1921" i="15"/>
  <c r="L1921" i="35" s="1"/>
  <c r="X1921" i="15"/>
  <c r="K1921" i="35" s="1"/>
  <c r="T1921" i="15"/>
  <c r="BC1920" i="15"/>
  <c r="AX1920" i="15"/>
  <c r="AW1920" i="15"/>
  <c r="AU1920" i="15"/>
  <c r="AR1920" i="15"/>
  <c r="AQ1920" i="15"/>
  <c r="AO1920" i="15"/>
  <c r="AL1920" i="15"/>
  <c r="AK1920" i="15"/>
  <c r="AJ1920" i="15"/>
  <c r="AI1920" i="15"/>
  <c r="AG1920" i="15"/>
  <c r="AA1920" i="15"/>
  <c r="AV1920" i="15" s="1"/>
  <c r="Z1920" i="15"/>
  <c r="M1920" i="35" s="1"/>
  <c r="Y1920" i="15"/>
  <c r="L1920" i="35" s="1"/>
  <c r="X1920" i="15"/>
  <c r="K1920" i="35" s="1"/>
  <c r="T1920" i="15"/>
  <c r="BC1919" i="15"/>
  <c r="AX1919" i="15"/>
  <c r="AW1919" i="15"/>
  <c r="AU1919" i="15"/>
  <c r="AR1919" i="15"/>
  <c r="AQ1919" i="15"/>
  <c r="AO1919" i="15"/>
  <c r="AL1919" i="15"/>
  <c r="AK1919" i="15"/>
  <c r="AJ1919" i="15"/>
  <c r="AI1919" i="15"/>
  <c r="AG1919" i="15"/>
  <c r="AA1919" i="15"/>
  <c r="AV1919" i="15" s="1"/>
  <c r="Z1919" i="15"/>
  <c r="M1919" i="35" s="1"/>
  <c r="Y1919" i="15"/>
  <c r="L1919" i="35" s="1"/>
  <c r="X1919" i="15"/>
  <c r="K1919" i="35" s="1"/>
  <c r="T1919" i="15"/>
  <c r="BC1918" i="15"/>
  <c r="AX1918" i="15"/>
  <c r="AW1918" i="15"/>
  <c r="AU1918" i="15"/>
  <c r="AR1918" i="15"/>
  <c r="AQ1918" i="15"/>
  <c r="AO1918" i="15"/>
  <c r="AL1918" i="15"/>
  <c r="AK1918" i="15"/>
  <c r="AJ1918" i="15"/>
  <c r="AI1918" i="15"/>
  <c r="AG1918" i="15"/>
  <c r="AA1918" i="15"/>
  <c r="AV1918" i="15" s="1"/>
  <c r="Z1918" i="15"/>
  <c r="M1918" i="35" s="1"/>
  <c r="Y1918" i="15"/>
  <c r="L1918" i="35" s="1"/>
  <c r="X1918" i="15"/>
  <c r="K1918" i="35" s="1"/>
  <c r="T1918" i="15"/>
  <c r="BC1917" i="15"/>
  <c r="AX1917" i="15"/>
  <c r="AW1917" i="15"/>
  <c r="AU1917" i="15"/>
  <c r="AR1917" i="15"/>
  <c r="AQ1917" i="15"/>
  <c r="AO1917" i="15"/>
  <c r="AL1917" i="15"/>
  <c r="AK1917" i="15"/>
  <c r="AJ1917" i="15"/>
  <c r="AI1917" i="15"/>
  <c r="AG1917" i="15"/>
  <c r="AA1917" i="15"/>
  <c r="AV1917" i="15" s="1"/>
  <c r="Z1917" i="15"/>
  <c r="M1917" i="35" s="1"/>
  <c r="Y1917" i="15"/>
  <c r="L1917" i="35" s="1"/>
  <c r="X1917" i="15"/>
  <c r="K1917" i="35" s="1"/>
  <c r="T1917" i="15"/>
  <c r="BC1916" i="15"/>
  <c r="AX1916" i="15"/>
  <c r="AW1916" i="15"/>
  <c r="AU1916" i="15"/>
  <c r="AR1916" i="15"/>
  <c r="AQ1916" i="15"/>
  <c r="AO1916" i="15"/>
  <c r="AL1916" i="15"/>
  <c r="AK1916" i="15"/>
  <c r="AJ1916" i="15"/>
  <c r="AI1916" i="15"/>
  <c r="AG1916" i="15"/>
  <c r="AA1916" i="15"/>
  <c r="AV1916" i="15" s="1"/>
  <c r="Z1916" i="15"/>
  <c r="M1916" i="35" s="1"/>
  <c r="Y1916" i="15"/>
  <c r="L1916" i="35" s="1"/>
  <c r="X1916" i="15"/>
  <c r="K1916" i="35" s="1"/>
  <c r="T1916" i="15"/>
  <c r="BC1915" i="15"/>
  <c r="AX1915" i="15"/>
  <c r="AW1915" i="15"/>
  <c r="AU1915" i="15"/>
  <c r="AR1915" i="15"/>
  <c r="AQ1915" i="15"/>
  <c r="AO1915" i="15"/>
  <c r="AL1915" i="15"/>
  <c r="AK1915" i="15"/>
  <c r="AJ1915" i="15"/>
  <c r="AI1915" i="15"/>
  <c r="AG1915" i="15"/>
  <c r="AA1915" i="15"/>
  <c r="AV1915" i="15" s="1"/>
  <c r="Z1915" i="15"/>
  <c r="M1915" i="35" s="1"/>
  <c r="Y1915" i="15"/>
  <c r="L1915" i="35" s="1"/>
  <c r="X1915" i="15"/>
  <c r="K1915" i="35" s="1"/>
  <c r="T1915" i="15"/>
  <c r="BC1914" i="15"/>
  <c r="AX1914" i="15"/>
  <c r="AW1914" i="15"/>
  <c r="AU1914" i="15"/>
  <c r="AR1914" i="15"/>
  <c r="AQ1914" i="15"/>
  <c r="AO1914" i="15"/>
  <c r="AL1914" i="15"/>
  <c r="AK1914" i="15"/>
  <c r="AJ1914" i="15"/>
  <c r="AI1914" i="15"/>
  <c r="AG1914" i="15"/>
  <c r="AA1914" i="15"/>
  <c r="AV1914" i="15" s="1"/>
  <c r="Z1914" i="15"/>
  <c r="M1914" i="35" s="1"/>
  <c r="Y1914" i="15"/>
  <c r="L1914" i="35" s="1"/>
  <c r="X1914" i="15"/>
  <c r="K1914" i="35" s="1"/>
  <c r="T1914" i="15"/>
  <c r="BC1913" i="15"/>
  <c r="AX1913" i="15"/>
  <c r="AW1913" i="15"/>
  <c r="AU1913" i="15"/>
  <c r="AR1913" i="15"/>
  <c r="AQ1913" i="15"/>
  <c r="AO1913" i="15"/>
  <c r="AL1913" i="15"/>
  <c r="AK1913" i="15"/>
  <c r="AJ1913" i="15"/>
  <c r="AI1913" i="15"/>
  <c r="AG1913" i="15"/>
  <c r="AA1913" i="15"/>
  <c r="AV1913" i="15" s="1"/>
  <c r="Z1913" i="15"/>
  <c r="M1913" i="35" s="1"/>
  <c r="Y1913" i="15"/>
  <c r="L1913" i="35" s="1"/>
  <c r="X1913" i="15"/>
  <c r="K1913" i="35" s="1"/>
  <c r="T1913" i="15"/>
  <c r="BC1912" i="15"/>
  <c r="AX1912" i="15"/>
  <c r="AW1912" i="15"/>
  <c r="AU1912" i="15"/>
  <c r="AR1912" i="15"/>
  <c r="AQ1912" i="15"/>
  <c r="AO1912" i="15"/>
  <c r="AL1912" i="15"/>
  <c r="AK1912" i="15"/>
  <c r="AJ1912" i="15"/>
  <c r="AI1912" i="15"/>
  <c r="AG1912" i="15"/>
  <c r="AA1912" i="15"/>
  <c r="AV1912" i="15" s="1"/>
  <c r="Z1912" i="15"/>
  <c r="M1912" i="35" s="1"/>
  <c r="Y1912" i="15"/>
  <c r="L1912" i="35" s="1"/>
  <c r="X1912" i="15"/>
  <c r="K1912" i="35" s="1"/>
  <c r="T1912" i="15"/>
  <c r="BC1911" i="15"/>
  <c r="AX1911" i="15"/>
  <c r="AW1911" i="15"/>
  <c r="AU1911" i="15"/>
  <c r="AR1911" i="15"/>
  <c r="AQ1911" i="15"/>
  <c r="AO1911" i="15"/>
  <c r="AL1911" i="15"/>
  <c r="AK1911" i="15"/>
  <c r="AJ1911" i="15"/>
  <c r="AI1911" i="15"/>
  <c r="AG1911" i="15"/>
  <c r="AA1911" i="15"/>
  <c r="AV1911" i="15" s="1"/>
  <c r="Z1911" i="15"/>
  <c r="M1911" i="35" s="1"/>
  <c r="Y1911" i="15"/>
  <c r="L1911" i="35" s="1"/>
  <c r="X1911" i="15"/>
  <c r="K1911" i="35" s="1"/>
  <c r="T1911" i="15"/>
  <c r="BC1910" i="15"/>
  <c r="AX1910" i="15"/>
  <c r="AW1910" i="15"/>
  <c r="AU1910" i="15"/>
  <c r="AR1910" i="15"/>
  <c r="AQ1910" i="15"/>
  <c r="AO1910" i="15"/>
  <c r="AL1910" i="15"/>
  <c r="AK1910" i="15"/>
  <c r="AJ1910" i="15"/>
  <c r="AI1910" i="15"/>
  <c r="AG1910" i="15"/>
  <c r="AA1910" i="15"/>
  <c r="AV1910" i="15" s="1"/>
  <c r="Z1910" i="15"/>
  <c r="M1910" i="35" s="1"/>
  <c r="Y1910" i="15"/>
  <c r="L1910" i="35" s="1"/>
  <c r="X1910" i="15"/>
  <c r="K1910" i="35" s="1"/>
  <c r="T1910" i="15"/>
  <c r="BC1909" i="15"/>
  <c r="AX1909" i="15"/>
  <c r="AW1909" i="15"/>
  <c r="AU1909" i="15"/>
  <c r="AR1909" i="15"/>
  <c r="AQ1909" i="15"/>
  <c r="AO1909" i="15"/>
  <c r="AL1909" i="15"/>
  <c r="AK1909" i="15"/>
  <c r="AJ1909" i="15"/>
  <c r="AI1909" i="15"/>
  <c r="AG1909" i="15"/>
  <c r="AA1909" i="15"/>
  <c r="AV1909" i="15" s="1"/>
  <c r="Z1909" i="15"/>
  <c r="M1909" i="35" s="1"/>
  <c r="Y1909" i="15"/>
  <c r="L1909" i="35" s="1"/>
  <c r="X1909" i="15"/>
  <c r="K1909" i="35" s="1"/>
  <c r="T1909" i="15"/>
  <c r="BC1908" i="15"/>
  <c r="AX1908" i="15"/>
  <c r="AW1908" i="15"/>
  <c r="AU1908" i="15"/>
  <c r="AR1908" i="15"/>
  <c r="AQ1908" i="15"/>
  <c r="AO1908" i="15"/>
  <c r="AL1908" i="15"/>
  <c r="AK1908" i="15"/>
  <c r="AJ1908" i="15"/>
  <c r="AI1908" i="15"/>
  <c r="AG1908" i="15"/>
  <c r="AA1908" i="15"/>
  <c r="AV1908" i="15" s="1"/>
  <c r="Z1908" i="15"/>
  <c r="M1908" i="35" s="1"/>
  <c r="Y1908" i="15"/>
  <c r="L1908" i="35" s="1"/>
  <c r="X1908" i="15"/>
  <c r="K1908" i="35" s="1"/>
  <c r="T1908" i="15"/>
  <c r="BC1907" i="15"/>
  <c r="AX1907" i="15"/>
  <c r="AW1907" i="15"/>
  <c r="AU1907" i="15"/>
  <c r="AR1907" i="15"/>
  <c r="AQ1907" i="15"/>
  <c r="AO1907" i="15"/>
  <c r="AN1907" i="15" s="1"/>
  <c r="AL1907" i="15"/>
  <c r="AK1907" i="15"/>
  <c r="AJ1907" i="15"/>
  <c r="AI1907" i="15"/>
  <c r="AG1907" i="15"/>
  <c r="AA1907" i="15"/>
  <c r="AV1907" i="15" s="1"/>
  <c r="Z1907" i="15"/>
  <c r="M1907" i="35" s="1"/>
  <c r="Y1907" i="15"/>
  <c r="L1907" i="35" s="1"/>
  <c r="X1907" i="15"/>
  <c r="K1907" i="35" s="1"/>
  <c r="T1907" i="15"/>
  <c r="BC1906" i="15"/>
  <c r="AX1906" i="15"/>
  <c r="AW1906" i="15"/>
  <c r="AU1906" i="15"/>
  <c r="AR1906" i="15"/>
  <c r="AQ1906" i="15"/>
  <c r="AO1906" i="15"/>
  <c r="AN1906" i="15" s="1"/>
  <c r="AL1906" i="15"/>
  <c r="AK1906" i="15"/>
  <c r="AJ1906" i="15"/>
  <c r="AI1906" i="15"/>
  <c r="AG1906" i="15"/>
  <c r="AA1906" i="15"/>
  <c r="AV1906" i="15" s="1"/>
  <c r="Z1906" i="15"/>
  <c r="M1906" i="35" s="1"/>
  <c r="Y1906" i="15"/>
  <c r="L1906" i="35" s="1"/>
  <c r="X1906" i="15"/>
  <c r="K1906" i="35" s="1"/>
  <c r="T1906" i="15"/>
  <c r="BC1905" i="15"/>
  <c r="AX1905" i="15"/>
  <c r="AW1905" i="15"/>
  <c r="AU1905" i="15"/>
  <c r="AR1905" i="15"/>
  <c r="AQ1905" i="15"/>
  <c r="AO1905" i="15"/>
  <c r="AN1905" i="15" s="1"/>
  <c r="AL1905" i="15"/>
  <c r="AK1905" i="15"/>
  <c r="AJ1905" i="15"/>
  <c r="AI1905" i="15"/>
  <c r="AG1905" i="15"/>
  <c r="AA1905" i="15"/>
  <c r="AV1905" i="15" s="1"/>
  <c r="Z1905" i="15"/>
  <c r="M1905" i="35" s="1"/>
  <c r="Y1905" i="15"/>
  <c r="L1905" i="35" s="1"/>
  <c r="X1905" i="15"/>
  <c r="K1905" i="35" s="1"/>
  <c r="T1905" i="15"/>
  <c r="BC1904" i="15"/>
  <c r="AX1904" i="15"/>
  <c r="AW1904" i="15"/>
  <c r="AU1904" i="15"/>
  <c r="AR1904" i="15"/>
  <c r="AQ1904" i="15"/>
  <c r="AO1904" i="15"/>
  <c r="AN1904" i="15" s="1"/>
  <c r="AL1904" i="15"/>
  <c r="AK1904" i="15"/>
  <c r="AJ1904" i="15"/>
  <c r="AI1904" i="15"/>
  <c r="AG1904" i="15"/>
  <c r="AA1904" i="15"/>
  <c r="AV1904" i="15" s="1"/>
  <c r="Z1904" i="15"/>
  <c r="M1904" i="35" s="1"/>
  <c r="Y1904" i="15"/>
  <c r="L1904" i="35" s="1"/>
  <c r="X1904" i="15"/>
  <c r="K1904" i="35" s="1"/>
  <c r="T1904" i="15"/>
  <c r="BC1903" i="15"/>
  <c r="AX1903" i="15"/>
  <c r="AW1903" i="15"/>
  <c r="AU1903" i="15"/>
  <c r="AR1903" i="15"/>
  <c r="AQ1903" i="15"/>
  <c r="AO1903" i="15"/>
  <c r="AN1903" i="15" s="1"/>
  <c r="AL1903" i="15"/>
  <c r="AK1903" i="15"/>
  <c r="AJ1903" i="15"/>
  <c r="AI1903" i="15"/>
  <c r="AG1903" i="15"/>
  <c r="AA1903" i="15"/>
  <c r="AV1903" i="15" s="1"/>
  <c r="Z1903" i="15"/>
  <c r="M1903" i="35" s="1"/>
  <c r="Y1903" i="15"/>
  <c r="L1903" i="35" s="1"/>
  <c r="X1903" i="15"/>
  <c r="K1903" i="35" s="1"/>
  <c r="T1903" i="15"/>
  <c r="BC1902" i="15"/>
  <c r="AX1902" i="15"/>
  <c r="AW1902" i="15"/>
  <c r="AU1902" i="15"/>
  <c r="AR1902" i="15"/>
  <c r="AQ1902" i="15"/>
  <c r="AO1902" i="15"/>
  <c r="AN1902" i="15" s="1"/>
  <c r="AL1902" i="15"/>
  <c r="AK1902" i="15"/>
  <c r="AJ1902" i="15"/>
  <c r="AI1902" i="15"/>
  <c r="AG1902" i="15"/>
  <c r="AA1902" i="15"/>
  <c r="AV1902" i="15" s="1"/>
  <c r="Z1902" i="15"/>
  <c r="M1902" i="35" s="1"/>
  <c r="Y1902" i="15"/>
  <c r="L1902" i="35" s="1"/>
  <c r="X1902" i="15"/>
  <c r="K1902" i="35" s="1"/>
  <c r="T1902" i="15"/>
  <c r="BC1901" i="15"/>
  <c r="AX1901" i="15"/>
  <c r="AW1901" i="15"/>
  <c r="AU1901" i="15"/>
  <c r="AR1901" i="15"/>
  <c r="AQ1901" i="15"/>
  <c r="AO1901" i="15"/>
  <c r="AN1901" i="15" s="1"/>
  <c r="AL1901" i="15"/>
  <c r="AK1901" i="15"/>
  <c r="AJ1901" i="15"/>
  <c r="AI1901" i="15"/>
  <c r="AG1901" i="15"/>
  <c r="AE1901" i="15"/>
  <c r="AE1925" i="15" s="1"/>
  <c r="BG1925" i="15" s="1"/>
  <c r="AD1901" i="15"/>
  <c r="AD1907" i="15" s="1"/>
  <c r="AC1901" i="15"/>
  <c r="AC1932" i="15" s="1"/>
  <c r="AA1901" i="15"/>
  <c r="AV1901" i="15" s="1"/>
  <c r="Z1901" i="15"/>
  <c r="M1901" i="35" s="1"/>
  <c r="Y1901" i="15"/>
  <c r="L1901" i="35" s="1"/>
  <c r="X1901" i="15"/>
  <c r="K1901" i="35" s="1"/>
  <c r="T1901" i="15"/>
  <c r="AX1900" i="15"/>
  <c r="AW1900" i="15"/>
  <c r="AO1900" i="15"/>
  <c r="AL1900" i="15"/>
  <c r="AK1900" i="15"/>
  <c r="AJ1900" i="15"/>
  <c r="BF1900" i="15" s="1"/>
  <c r="AI1900" i="15"/>
  <c r="AA1900" i="15"/>
  <c r="AV1900" i="15" s="1"/>
  <c r="AX1899" i="15"/>
  <c r="AW1899" i="15"/>
  <c r="AO1899" i="15"/>
  <c r="AN1899" i="15" s="1"/>
  <c r="AL1899" i="15"/>
  <c r="AK1899" i="15"/>
  <c r="AJ1899" i="15"/>
  <c r="BF1899" i="15" s="1"/>
  <c r="AI1899" i="15"/>
  <c r="AA1899" i="15"/>
  <c r="AV1899" i="15" s="1"/>
  <c r="AX1898" i="15"/>
  <c r="AW1898" i="15"/>
  <c r="AO1898" i="15"/>
  <c r="AL1898" i="15"/>
  <c r="AK1898" i="15"/>
  <c r="AJ1898" i="15"/>
  <c r="BF1898" i="15" s="1"/>
  <c r="AI1898" i="15"/>
  <c r="AA1898" i="15"/>
  <c r="AV1898" i="15" s="1"/>
  <c r="AX1897" i="15"/>
  <c r="AW1897" i="15"/>
  <c r="AO1897" i="15"/>
  <c r="AN1897" i="15" s="1"/>
  <c r="AL1897" i="15"/>
  <c r="AK1897" i="15"/>
  <c r="AJ1897" i="15"/>
  <c r="BF1897" i="15" s="1"/>
  <c r="AI1897" i="15"/>
  <c r="AA1897" i="15"/>
  <c r="AV1897" i="15" s="1"/>
  <c r="AX1896" i="15"/>
  <c r="AW1896" i="15"/>
  <c r="AO1896" i="15"/>
  <c r="AL1896" i="15"/>
  <c r="AK1896" i="15"/>
  <c r="AJ1896" i="15"/>
  <c r="BF1896" i="15" s="1"/>
  <c r="AI1896" i="15"/>
  <c r="AA1896" i="15"/>
  <c r="AV1896" i="15" s="1"/>
  <c r="AX1895" i="15"/>
  <c r="AW1895" i="15"/>
  <c r="AO1895" i="15"/>
  <c r="AN1895" i="15" s="1"/>
  <c r="AL1895" i="15"/>
  <c r="AK1895" i="15"/>
  <c r="AJ1895" i="15"/>
  <c r="BF1895" i="15" s="1"/>
  <c r="AI1895" i="15"/>
  <c r="AA1895" i="15"/>
  <c r="AV1895" i="15" s="1"/>
  <c r="AX1894" i="15"/>
  <c r="AW1894" i="15"/>
  <c r="AO1894" i="15"/>
  <c r="AL1894" i="15"/>
  <c r="AK1894" i="15"/>
  <c r="AJ1894" i="15"/>
  <c r="BF1894" i="15" s="1"/>
  <c r="AI1894" i="15"/>
  <c r="AA1894" i="15"/>
  <c r="AV1894" i="15" s="1"/>
  <c r="AX1893" i="15"/>
  <c r="AW1893" i="15"/>
  <c r="AO1893" i="15"/>
  <c r="AN1893" i="15" s="1"/>
  <c r="AL1893" i="15"/>
  <c r="AK1893" i="15"/>
  <c r="AJ1893" i="15"/>
  <c r="BF1893" i="15" s="1"/>
  <c r="AI1893" i="15"/>
  <c r="AA1893" i="15"/>
  <c r="AV1893" i="15" s="1"/>
  <c r="AX1892" i="15"/>
  <c r="AW1892" i="15"/>
  <c r="AO1892" i="15"/>
  <c r="AL1892" i="15"/>
  <c r="AK1892" i="15"/>
  <c r="AJ1892" i="15"/>
  <c r="BF1892" i="15" s="1"/>
  <c r="AI1892" i="15"/>
  <c r="AA1892" i="15"/>
  <c r="AV1892" i="15" s="1"/>
  <c r="AX1891" i="15"/>
  <c r="AW1891" i="15"/>
  <c r="AO1891" i="15"/>
  <c r="AN1891" i="15" s="1"/>
  <c r="AL1891" i="15"/>
  <c r="AK1891" i="15"/>
  <c r="AJ1891" i="15"/>
  <c r="BF1891" i="15" s="1"/>
  <c r="AI1891" i="15"/>
  <c r="AA1891" i="15"/>
  <c r="AV1891" i="15" s="1"/>
  <c r="BC1890" i="15"/>
  <c r="AX1890" i="15"/>
  <c r="AW1890" i="15"/>
  <c r="AU1890" i="15"/>
  <c r="AR1890" i="15"/>
  <c r="AQ1890" i="15"/>
  <c r="AO1890" i="15"/>
  <c r="AL1890" i="15"/>
  <c r="AK1890" i="15"/>
  <c r="AJ1890" i="15"/>
  <c r="AI1890" i="15"/>
  <c r="AG1890" i="15"/>
  <c r="AA1890" i="15"/>
  <c r="AV1890" i="15" s="1"/>
  <c r="Z1890" i="15"/>
  <c r="M1890" i="35" s="1"/>
  <c r="Y1890" i="15"/>
  <c r="L1890" i="35" s="1"/>
  <c r="X1890" i="15"/>
  <c r="K1890" i="35" s="1"/>
  <c r="T1890" i="15"/>
  <c r="BC1889" i="15"/>
  <c r="AX1889" i="15"/>
  <c r="AW1889" i="15"/>
  <c r="AU1889" i="15"/>
  <c r="AR1889" i="15"/>
  <c r="AQ1889" i="15"/>
  <c r="AO1889" i="15"/>
  <c r="AL1889" i="15"/>
  <c r="AK1889" i="15"/>
  <c r="AJ1889" i="15"/>
  <c r="AI1889" i="15"/>
  <c r="AG1889" i="15"/>
  <c r="AA1889" i="15"/>
  <c r="AV1889" i="15" s="1"/>
  <c r="Z1889" i="15"/>
  <c r="M1889" i="35" s="1"/>
  <c r="Y1889" i="15"/>
  <c r="L1889" i="35" s="1"/>
  <c r="X1889" i="15"/>
  <c r="K1889" i="35" s="1"/>
  <c r="T1889" i="15"/>
  <c r="BC1888" i="15"/>
  <c r="AX1888" i="15"/>
  <c r="AW1888" i="15"/>
  <c r="AU1888" i="15"/>
  <c r="AR1888" i="15"/>
  <c r="AQ1888" i="15"/>
  <c r="AO1888" i="15"/>
  <c r="AL1888" i="15"/>
  <c r="AK1888" i="15"/>
  <c r="AJ1888" i="15"/>
  <c r="AI1888" i="15"/>
  <c r="AG1888" i="15"/>
  <c r="AA1888" i="15"/>
  <c r="AV1888" i="15" s="1"/>
  <c r="Z1888" i="15"/>
  <c r="M1888" i="35" s="1"/>
  <c r="Y1888" i="15"/>
  <c r="L1888" i="35" s="1"/>
  <c r="X1888" i="15"/>
  <c r="K1888" i="35" s="1"/>
  <c r="T1888" i="15"/>
  <c r="BC1887" i="15"/>
  <c r="AX1887" i="15"/>
  <c r="AW1887" i="15"/>
  <c r="AU1887" i="15"/>
  <c r="AR1887" i="15"/>
  <c r="AQ1887" i="15"/>
  <c r="AO1887" i="15"/>
  <c r="AL1887" i="15"/>
  <c r="AK1887" i="15"/>
  <c r="AJ1887" i="15"/>
  <c r="AI1887" i="15"/>
  <c r="AG1887" i="15"/>
  <c r="AA1887" i="15"/>
  <c r="AV1887" i="15" s="1"/>
  <c r="Z1887" i="15"/>
  <c r="M1887" i="35" s="1"/>
  <c r="Y1887" i="15"/>
  <c r="L1887" i="35" s="1"/>
  <c r="X1887" i="15"/>
  <c r="K1887" i="35" s="1"/>
  <c r="T1887" i="15"/>
  <c r="BC1886" i="15"/>
  <c r="AX1886" i="15"/>
  <c r="AW1886" i="15"/>
  <c r="AU1886" i="15"/>
  <c r="AR1886" i="15"/>
  <c r="AQ1886" i="15"/>
  <c r="AO1886" i="15"/>
  <c r="AL1886" i="15"/>
  <c r="AK1886" i="15"/>
  <c r="AJ1886" i="15"/>
  <c r="AI1886" i="15"/>
  <c r="AG1886" i="15"/>
  <c r="AA1886" i="15"/>
  <c r="AV1886" i="15" s="1"/>
  <c r="Z1886" i="15"/>
  <c r="M1886" i="35" s="1"/>
  <c r="Y1886" i="15"/>
  <c r="L1886" i="35" s="1"/>
  <c r="X1886" i="15"/>
  <c r="K1886" i="35" s="1"/>
  <c r="BC1885" i="15"/>
  <c r="AX1885" i="15"/>
  <c r="AW1885" i="15"/>
  <c r="AU1885" i="15"/>
  <c r="AR1885" i="15"/>
  <c r="AQ1885" i="15"/>
  <c r="AO1885" i="15"/>
  <c r="AN1885" i="15" s="1"/>
  <c r="AL1885" i="15"/>
  <c r="AK1885" i="15"/>
  <c r="AJ1885" i="15"/>
  <c r="AI1885" i="15"/>
  <c r="AG1885" i="15"/>
  <c r="AA1885" i="15"/>
  <c r="AV1885" i="15" s="1"/>
  <c r="Z1885" i="15"/>
  <c r="M1885" i="35" s="1"/>
  <c r="Y1885" i="15"/>
  <c r="L1885" i="35" s="1"/>
  <c r="X1885" i="15"/>
  <c r="K1885" i="35" s="1"/>
  <c r="BC1884" i="15"/>
  <c r="AX1884" i="15"/>
  <c r="AW1884" i="15"/>
  <c r="AU1884" i="15"/>
  <c r="AR1884" i="15"/>
  <c r="AQ1884" i="15"/>
  <c r="AO1884" i="15"/>
  <c r="AN1884" i="15" s="1"/>
  <c r="AL1884" i="15"/>
  <c r="AK1884" i="15"/>
  <c r="AJ1884" i="15"/>
  <c r="AI1884" i="15"/>
  <c r="AG1884" i="15"/>
  <c r="AA1884" i="15"/>
  <c r="AV1884" i="15" s="1"/>
  <c r="Z1884" i="15"/>
  <c r="M1884" i="35" s="1"/>
  <c r="Y1884" i="15"/>
  <c r="L1884" i="35" s="1"/>
  <c r="X1884" i="15"/>
  <c r="K1884" i="35" s="1"/>
  <c r="BC1883" i="15"/>
  <c r="AX1883" i="15"/>
  <c r="AW1883" i="15"/>
  <c r="AU1883" i="15"/>
  <c r="AR1883" i="15"/>
  <c r="AQ1883" i="15"/>
  <c r="AO1883" i="15"/>
  <c r="AN1883" i="15" s="1"/>
  <c r="AL1883" i="15"/>
  <c r="AK1883" i="15"/>
  <c r="AJ1883" i="15"/>
  <c r="AI1883" i="15"/>
  <c r="AG1883" i="15"/>
  <c r="AA1883" i="15"/>
  <c r="AV1883" i="15" s="1"/>
  <c r="Z1883" i="15"/>
  <c r="M1883" i="35" s="1"/>
  <c r="Y1883" i="15"/>
  <c r="L1883" i="35" s="1"/>
  <c r="X1883" i="15"/>
  <c r="K1883" i="35" s="1"/>
  <c r="BC1882" i="15"/>
  <c r="AX1882" i="15"/>
  <c r="AW1882" i="15"/>
  <c r="AU1882" i="15"/>
  <c r="AR1882" i="15"/>
  <c r="AQ1882" i="15"/>
  <c r="AO1882" i="15"/>
  <c r="AL1882" i="15"/>
  <c r="AK1882" i="15"/>
  <c r="AJ1882" i="15"/>
  <c r="AI1882" i="15"/>
  <c r="AG1882" i="15"/>
  <c r="AA1882" i="15"/>
  <c r="AV1882" i="15" s="1"/>
  <c r="Z1882" i="15"/>
  <c r="M1882" i="35" s="1"/>
  <c r="Y1882" i="15"/>
  <c r="L1882" i="35" s="1"/>
  <c r="X1882" i="15"/>
  <c r="K1882" i="35" s="1"/>
  <c r="BC1881" i="15"/>
  <c r="AX1881" i="15"/>
  <c r="AW1881" i="15"/>
  <c r="AU1881" i="15"/>
  <c r="AR1881" i="15"/>
  <c r="AQ1881" i="15"/>
  <c r="AO1881" i="15"/>
  <c r="AL1881" i="15"/>
  <c r="AK1881" i="15"/>
  <c r="AJ1881" i="15"/>
  <c r="AI1881" i="15"/>
  <c r="AG1881" i="15"/>
  <c r="AA1881" i="15"/>
  <c r="AV1881" i="15" s="1"/>
  <c r="Z1881" i="15"/>
  <c r="M1881" i="35" s="1"/>
  <c r="Y1881" i="15"/>
  <c r="L1881" i="35" s="1"/>
  <c r="X1881" i="15"/>
  <c r="K1881" i="35" s="1"/>
  <c r="BC1880" i="15"/>
  <c r="AX1880" i="15"/>
  <c r="AW1880" i="15"/>
  <c r="AU1880" i="15"/>
  <c r="AR1880" i="15"/>
  <c r="AQ1880" i="15"/>
  <c r="AO1880" i="15"/>
  <c r="AN1880" i="15" s="1"/>
  <c r="AL1880" i="15"/>
  <c r="AK1880" i="15"/>
  <c r="AJ1880" i="15"/>
  <c r="AI1880" i="15"/>
  <c r="AG1880" i="15"/>
  <c r="AA1880" i="15"/>
  <c r="AV1880" i="15" s="1"/>
  <c r="Z1880" i="15"/>
  <c r="Y1880" i="15"/>
  <c r="L1880" i="35" s="1"/>
  <c r="X1880" i="15"/>
  <c r="K1880" i="35" s="1"/>
  <c r="BC1879" i="15"/>
  <c r="AX1879" i="15"/>
  <c r="AW1879" i="15"/>
  <c r="AU1879" i="15"/>
  <c r="AR1879" i="15"/>
  <c r="AQ1879" i="15"/>
  <c r="AO1879" i="15"/>
  <c r="AN1879" i="15" s="1"/>
  <c r="AL1879" i="15"/>
  <c r="AK1879" i="15"/>
  <c r="AJ1879" i="15"/>
  <c r="AI1879" i="15"/>
  <c r="AG1879" i="15"/>
  <c r="AA1879" i="15"/>
  <c r="AV1879" i="15" s="1"/>
  <c r="Z1879" i="15"/>
  <c r="M1879" i="35" s="1"/>
  <c r="Y1879" i="15"/>
  <c r="L1879" i="35" s="1"/>
  <c r="X1879" i="15"/>
  <c r="K1879" i="35" s="1"/>
  <c r="BC1878" i="15"/>
  <c r="AX1878" i="15"/>
  <c r="AW1878" i="15"/>
  <c r="AU1878" i="15"/>
  <c r="AR1878" i="15"/>
  <c r="AQ1878" i="15"/>
  <c r="AO1878" i="15"/>
  <c r="AN1878" i="15" s="1"/>
  <c r="AL1878" i="15"/>
  <c r="AK1878" i="15"/>
  <c r="AJ1878" i="15"/>
  <c r="AI1878" i="15"/>
  <c r="AG1878" i="15"/>
  <c r="AA1878" i="15"/>
  <c r="AV1878" i="15" s="1"/>
  <c r="Z1878" i="15"/>
  <c r="M1878" i="35" s="1"/>
  <c r="Y1878" i="15"/>
  <c r="L1878" i="35" s="1"/>
  <c r="X1878" i="15"/>
  <c r="K1878" i="35" s="1"/>
  <c r="BC1877" i="15"/>
  <c r="AX1877" i="15"/>
  <c r="AW1877" i="15"/>
  <c r="AU1877" i="15"/>
  <c r="AR1877" i="15"/>
  <c r="AQ1877" i="15"/>
  <c r="AO1877" i="15"/>
  <c r="AL1877" i="15"/>
  <c r="AK1877" i="15"/>
  <c r="AJ1877" i="15"/>
  <c r="AI1877" i="15"/>
  <c r="AG1877" i="15"/>
  <c r="AA1877" i="15"/>
  <c r="AV1877" i="15" s="1"/>
  <c r="Z1877" i="15"/>
  <c r="M1877" i="35" s="1"/>
  <c r="Y1877" i="15"/>
  <c r="L1877" i="35" s="1"/>
  <c r="X1877" i="15"/>
  <c r="K1877" i="35" s="1"/>
  <c r="U1877" i="15"/>
  <c r="BC1876" i="15"/>
  <c r="AX1876" i="15"/>
  <c r="AW1876" i="15"/>
  <c r="AU1876" i="15"/>
  <c r="AR1876" i="15"/>
  <c r="AQ1876" i="15"/>
  <c r="AO1876" i="15"/>
  <c r="AL1876" i="15"/>
  <c r="AK1876" i="15"/>
  <c r="AJ1876" i="15"/>
  <c r="AI1876" i="15"/>
  <c r="AG1876" i="15"/>
  <c r="AA1876" i="15"/>
  <c r="AV1876" i="15" s="1"/>
  <c r="Z1876" i="15"/>
  <c r="M1876" i="35" s="1"/>
  <c r="Y1876" i="15"/>
  <c r="L1876" i="35" s="1"/>
  <c r="X1876" i="15"/>
  <c r="K1876" i="35" s="1"/>
  <c r="BC1875" i="15"/>
  <c r="AX1875" i="15"/>
  <c r="AW1875" i="15"/>
  <c r="AU1875" i="15"/>
  <c r="AR1875" i="15"/>
  <c r="AQ1875" i="15"/>
  <c r="AO1875" i="15"/>
  <c r="AN1875" i="15" s="1"/>
  <c r="AL1875" i="15"/>
  <c r="AK1875" i="15"/>
  <c r="AJ1875" i="15"/>
  <c r="AI1875" i="15"/>
  <c r="AG1875" i="15"/>
  <c r="AA1875" i="15"/>
  <c r="AV1875" i="15" s="1"/>
  <c r="Z1875" i="15"/>
  <c r="M1875" i="35" s="1"/>
  <c r="Y1875" i="15"/>
  <c r="L1875" i="35" s="1"/>
  <c r="X1875" i="15"/>
  <c r="K1875" i="35" s="1"/>
  <c r="BC1874" i="15"/>
  <c r="AX1874" i="15"/>
  <c r="AW1874" i="15"/>
  <c r="AU1874" i="15"/>
  <c r="AR1874" i="15"/>
  <c r="AQ1874" i="15"/>
  <c r="AO1874" i="15"/>
  <c r="AN1874" i="15" s="1"/>
  <c r="AL1874" i="15"/>
  <c r="AK1874" i="15"/>
  <c r="AJ1874" i="15"/>
  <c r="AI1874" i="15"/>
  <c r="AG1874" i="15"/>
  <c r="AA1874" i="15"/>
  <c r="AV1874" i="15" s="1"/>
  <c r="Z1874" i="15"/>
  <c r="M1874" i="35" s="1"/>
  <c r="Y1874" i="15"/>
  <c r="L1874" i="35" s="1"/>
  <c r="X1874" i="15"/>
  <c r="K1874" i="35" s="1"/>
  <c r="BC1873" i="15"/>
  <c r="AX1873" i="15"/>
  <c r="AW1873" i="15"/>
  <c r="AU1873" i="15"/>
  <c r="AR1873" i="15"/>
  <c r="AQ1873" i="15"/>
  <c r="AO1873" i="15"/>
  <c r="AL1873" i="15"/>
  <c r="AK1873" i="15"/>
  <c r="AJ1873" i="15"/>
  <c r="AI1873" i="15"/>
  <c r="AG1873" i="15"/>
  <c r="AA1873" i="15"/>
  <c r="AV1873" i="15" s="1"/>
  <c r="Z1873" i="15"/>
  <c r="M1873" i="35" s="1"/>
  <c r="Y1873" i="15"/>
  <c r="L1873" i="35" s="1"/>
  <c r="X1873" i="15"/>
  <c r="K1873" i="35" s="1"/>
  <c r="BC1872" i="15"/>
  <c r="AX1872" i="15"/>
  <c r="AW1872" i="15"/>
  <c r="AU1872" i="15"/>
  <c r="AR1872" i="15"/>
  <c r="AQ1872" i="15"/>
  <c r="AO1872" i="15"/>
  <c r="AL1872" i="15"/>
  <c r="AK1872" i="15"/>
  <c r="AJ1872" i="15"/>
  <c r="AI1872" i="15"/>
  <c r="AG1872" i="15"/>
  <c r="AA1872" i="15"/>
  <c r="AV1872" i="15" s="1"/>
  <c r="Z1872" i="15"/>
  <c r="M1872" i="35" s="1"/>
  <c r="Y1872" i="15"/>
  <c r="L1872" i="35" s="1"/>
  <c r="X1872" i="15"/>
  <c r="K1872" i="35" s="1"/>
  <c r="BC1871" i="15"/>
  <c r="AX1871" i="15"/>
  <c r="AW1871" i="15"/>
  <c r="AU1871" i="15"/>
  <c r="AR1871" i="15"/>
  <c r="AQ1871" i="15"/>
  <c r="AO1871" i="15"/>
  <c r="AN1871" i="15" s="1"/>
  <c r="AL1871" i="15"/>
  <c r="AK1871" i="15"/>
  <c r="AJ1871" i="15"/>
  <c r="AI1871" i="15"/>
  <c r="AG1871" i="15"/>
  <c r="AA1871" i="15"/>
  <c r="AV1871" i="15" s="1"/>
  <c r="Z1871" i="15"/>
  <c r="M1871" i="35" s="1"/>
  <c r="Y1871" i="15"/>
  <c r="L1871" i="35" s="1"/>
  <c r="X1871" i="15"/>
  <c r="K1871" i="35" s="1"/>
  <c r="BC1870" i="15"/>
  <c r="AX1870" i="15"/>
  <c r="AW1870" i="15"/>
  <c r="AU1870" i="15"/>
  <c r="AR1870" i="15"/>
  <c r="AQ1870" i="15"/>
  <c r="AO1870" i="15"/>
  <c r="AN1870" i="15" s="1"/>
  <c r="AL1870" i="15"/>
  <c r="AK1870" i="15"/>
  <c r="AJ1870" i="15"/>
  <c r="AI1870" i="15"/>
  <c r="AG1870" i="15"/>
  <c r="AA1870" i="15"/>
  <c r="AV1870" i="15" s="1"/>
  <c r="Z1870" i="15"/>
  <c r="M1870" i="35" s="1"/>
  <c r="Y1870" i="15"/>
  <c r="L1870" i="35" s="1"/>
  <c r="X1870" i="15"/>
  <c r="K1870" i="35" s="1"/>
  <c r="U1870" i="15"/>
  <c r="BC1869" i="15"/>
  <c r="AX1869" i="15"/>
  <c r="AW1869" i="15"/>
  <c r="AU1869" i="15"/>
  <c r="AR1869" i="15"/>
  <c r="AQ1869" i="15"/>
  <c r="AO1869" i="15"/>
  <c r="AN1869" i="15" s="1"/>
  <c r="AL1869" i="15"/>
  <c r="AK1869" i="15"/>
  <c r="AJ1869" i="15"/>
  <c r="AI1869" i="15"/>
  <c r="AG1869" i="15"/>
  <c r="AA1869" i="15"/>
  <c r="AV1869" i="15" s="1"/>
  <c r="Z1869" i="15"/>
  <c r="M1869" i="35" s="1"/>
  <c r="Y1869" i="15"/>
  <c r="L1869" i="35" s="1"/>
  <c r="X1869" i="15"/>
  <c r="K1869" i="35" s="1"/>
  <c r="BC1868" i="15"/>
  <c r="AX1868" i="15"/>
  <c r="AW1868" i="15"/>
  <c r="AU1868" i="15"/>
  <c r="AR1868" i="15"/>
  <c r="AQ1868" i="15"/>
  <c r="AO1868" i="15"/>
  <c r="AN1868" i="15" s="1"/>
  <c r="AL1868" i="15"/>
  <c r="AK1868" i="15"/>
  <c r="AJ1868" i="15"/>
  <c r="AI1868" i="15"/>
  <c r="AG1868" i="15"/>
  <c r="AA1868" i="15"/>
  <c r="AV1868" i="15" s="1"/>
  <c r="Z1868" i="15"/>
  <c r="M1868" i="35" s="1"/>
  <c r="Y1868" i="15"/>
  <c r="L1868" i="35" s="1"/>
  <c r="X1868" i="15"/>
  <c r="K1868" i="35" s="1"/>
  <c r="BC1867" i="15"/>
  <c r="AX1867" i="15"/>
  <c r="AW1867" i="15"/>
  <c r="AU1867" i="15"/>
  <c r="AR1867" i="15"/>
  <c r="AQ1867" i="15"/>
  <c r="AO1867" i="15"/>
  <c r="AL1867" i="15"/>
  <c r="AK1867" i="15"/>
  <c r="AJ1867" i="15"/>
  <c r="AI1867" i="15"/>
  <c r="AG1867" i="15"/>
  <c r="AA1867" i="15"/>
  <c r="AV1867" i="15" s="1"/>
  <c r="Z1867" i="15"/>
  <c r="M1867" i="35" s="1"/>
  <c r="Y1867" i="15"/>
  <c r="L1867" i="35" s="1"/>
  <c r="X1867" i="15"/>
  <c r="K1867" i="35" s="1"/>
  <c r="BC1866" i="15"/>
  <c r="AX1866" i="15"/>
  <c r="AW1866" i="15"/>
  <c r="AU1866" i="15"/>
  <c r="AR1866" i="15"/>
  <c r="AQ1866" i="15"/>
  <c r="AO1866" i="15"/>
  <c r="AN1866" i="15" s="1"/>
  <c r="AL1866" i="15"/>
  <c r="AK1866" i="15"/>
  <c r="AJ1866" i="15"/>
  <c r="AI1866" i="15"/>
  <c r="AG1866" i="15"/>
  <c r="AA1866" i="15"/>
  <c r="AV1866" i="15" s="1"/>
  <c r="Z1866" i="15"/>
  <c r="M1866" i="35" s="1"/>
  <c r="Y1866" i="15"/>
  <c r="L1866" i="35" s="1"/>
  <c r="X1866" i="15"/>
  <c r="K1866" i="35" s="1"/>
  <c r="BC1865" i="15"/>
  <c r="AX1865" i="15"/>
  <c r="AW1865" i="15"/>
  <c r="AU1865" i="15"/>
  <c r="AR1865" i="15"/>
  <c r="AQ1865" i="15"/>
  <c r="AO1865" i="15"/>
  <c r="AN1865" i="15" s="1"/>
  <c r="AL1865" i="15"/>
  <c r="AK1865" i="15"/>
  <c r="AJ1865" i="15"/>
  <c r="AI1865" i="15"/>
  <c r="AG1865" i="15"/>
  <c r="AA1865" i="15"/>
  <c r="AV1865" i="15" s="1"/>
  <c r="Z1865" i="15"/>
  <c r="M1865" i="35" s="1"/>
  <c r="Y1865" i="15"/>
  <c r="L1865" i="35" s="1"/>
  <c r="X1865" i="15"/>
  <c r="K1865" i="35" s="1"/>
  <c r="BC1864" i="15"/>
  <c r="AX1864" i="15"/>
  <c r="AW1864" i="15"/>
  <c r="AU1864" i="15"/>
  <c r="AR1864" i="15"/>
  <c r="AQ1864" i="15"/>
  <c r="AO1864" i="15"/>
  <c r="AL1864" i="15"/>
  <c r="AK1864" i="15"/>
  <c r="AJ1864" i="15"/>
  <c r="AI1864" i="15"/>
  <c r="AG1864" i="15"/>
  <c r="AA1864" i="15"/>
  <c r="AV1864" i="15" s="1"/>
  <c r="Z1864" i="15"/>
  <c r="M1864" i="35" s="1"/>
  <c r="Y1864" i="15"/>
  <c r="L1864" i="35" s="1"/>
  <c r="X1864" i="15"/>
  <c r="K1864" i="35" s="1"/>
  <c r="BC1863" i="15"/>
  <c r="AX1863" i="15"/>
  <c r="AW1863" i="15"/>
  <c r="AU1863" i="15"/>
  <c r="AR1863" i="15"/>
  <c r="AQ1863" i="15"/>
  <c r="AO1863" i="15"/>
  <c r="AL1863" i="15"/>
  <c r="AK1863" i="15"/>
  <c r="AJ1863" i="15"/>
  <c r="AI1863" i="15"/>
  <c r="AG1863" i="15"/>
  <c r="AA1863" i="15"/>
  <c r="AV1863" i="15" s="1"/>
  <c r="Z1863" i="15"/>
  <c r="M1863" i="35" s="1"/>
  <c r="Y1863" i="15"/>
  <c r="L1863" i="35" s="1"/>
  <c r="X1863" i="15"/>
  <c r="K1863" i="35" s="1"/>
  <c r="U1863" i="15"/>
  <c r="BC1862" i="15"/>
  <c r="AX1862" i="15"/>
  <c r="AW1862" i="15"/>
  <c r="AU1862" i="15"/>
  <c r="AR1862" i="15"/>
  <c r="AQ1862" i="15"/>
  <c r="AO1862" i="15"/>
  <c r="AL1862" i="15"/>
  <c r="AK1862" i="15"/>
  <c r="AJ1862" i="15"/>
  <c r="AI1862" i="15"/>
  <c r="AG1862" i="15"/>
  <c r="AA1862" i="15"/>
  <c r="AV1862" i="15" s="1"/>
  <c r="Z1862" i="15"/>
  <c r="M1862" i="35" s="1"/>
  <c r="Y1862" i="15"/>
  <c r="L1862" i="35" s="1"/>
  <c r="X1862" i="15"/>
  <c r="K1862" i="35" s="1"/>
  <c r="BC1861" i="15"/>
  <c r="AX1861" i="15"/>
  <c r="AW1861" i="15"/>
  <c r="AU1861" i="15"/>
  <c r="AR1861" i="15"/>
  <c r="AQ1861" i="15"/>
  <c r="AO1861" i="15"/>
  <c r="AN1861" i="15" s="1"/>
  <c r="AL1861" i="15"/>
  <c r="AK1861" i="15"/>
  <c r="AJ1861" i="15"/>
  <c r="AI1861" i="15"/>
  <c r="AG1861" i="15"/>
  <c r="AA1861" i="15"/>
  <c r="AV1861" i="15" s="1"/>
  <c r="Z1861" i="15"/>
  <c r="M1861" i="35" s="1"/>
  <c r="Y1861" i="15"/>
  <c r="L1861" i="35" s="1"/>
  <c r="X1861" i="15"/>
  <c r="K1861" i="35" s="1"/>
  <c r="BC1860" i="15"/>
  <c r="AX1860" i="15"/>
  <c r="AW1860" i="15"/>
  <c r="AU1860" i="15"/>
  <c r="AR1860" i="15"/>
  <c r="AQ1860" i="15"/>
  <c r="AO1860" i="15"/>
  <c r="AN1860" i="15" s="1"/>
  <c r="AL1860" i="15"/>
  <c r="AK1860" i="15"/>
  <c r="AJ1860" i="15"/>
  <c r="AI1860" i="15"/>
  <c r="AG1860" i="15"/>
  <c r="AA1860" i="15"/>
  <c r="AV1860" i="15" s="1"/>
  <c r="Z1860" i="15"/>
  <c r="M1860" i="35" s="1"/>
  <c r="Y1860" i="15"/>
  <c r="L1860" i="35" s="1"/>
  <c r="X1860" i="15"/>
  <c r="K1860" i="35" s="1"/>
  <c r="BC1859" i="15"/>
  <c r="AX1859" i="15"/>
  <c r="AW1859" i="15"/>
  <c r="AU1859" i="15"/>
  <c r="AR1859" i="15"/>
  <c r="AQ1859" i="15"/>
  <c r="AO1859" i="15"/>
  <c r="AN1859" i="15" s="1"/>
  <c r="AL1859" i="15"/>
  <c r="AK1859" i="15"/>
  <c r="AJ1859" i="15"/>
  <c r="AI1859" i="15"/>
  <c r="AG1859" i="15"/>
  <c r="AA1859" i="15"/>
  <c r="AV1859" i="15" s="1"/>
  <c r="Z1859" i="15"/>
  <c r="M1859" i="35" s="1"/>
  <c r="Y1859" i="15"/>
  <c r="L1859" i="35" s="1"/>
  <c r="X1859" i="15"/>
  <c r="K1859" i="35" s="1"/>
  <c r="BC1858" i="15"/>
  <c r="AX1858" i="15"/>
  <c r="AW1858" i="15"/>
  <c r="AU1858" i="15"/>
  <c r="AR1858" i="15"/>
  <c r="AQ1858" i="15"/>
  <c r="AO1858" i="15"/>
  <c r="AL1858" i="15"/>
  <c r="AK1858" i="15"/>
  <c r="AJ1858" i="15"/>
  <c r="AI1858" i="15"/>
  <c r="AG1858" i="15"/>
  <c r="AA1858" i="15"/>
  <c r="AV1858" i="15" s="1"/>
  <c r="Z1858" i="15"/>
  <c r="M1858" i="35" s="1"/>
  <c r="Y1858" i="15"/>
  <c r="L1858" i="35" s="1"/>
  <c r="X1858" i="15"/>
  <c r="K1858" i="35" s="1"/>
  <c r="BC1857" i="15"/>
  <c r="AX1857" i="15"/>
  <c r="AW1857" i="15"/>
  <c r="AU1857" i="15"/>
  <c r="AR1857" i="15"/>
  <c r="AQ1857" i="15"/>
  <c r="AO1857" i="15"/>
  <c r="AN1857" i="15" s="1"/>
  <c r="AL1857" i="15"/>
  <c r="AK1857" i="15"/>
  <c r="AJ1857" i="15"/>
  <c r="AI1857" i="15"/>
  <c r="AG1857" i="15"/>
  <c r="AA1857" i="15"/>
  <c r="AV1857" i="15" s="1"/>
  <c r="Z1857" i="15"/>
  <c r="M1857" i="35" s="1"/>
  <c r="Y1857" i="15"/>
  <c r="L1857" i="35" s="1"/>
  <c r="X1857" i="15"/>
  <c r="K1857" i="35" s="1"/>
  <c r="BC1856" i="15"/>
  <c r="AX1856" i="15"/>
  <c r="AW1856" i="15"/>
  <c r="AU1856" i="15"/>
  <c r="AR1856" i="15"/>
  <c r="AQ1856" i="15"/>
  <c r="AO1856" i="15"/>
  <c r="AN1856" i="15" s="1"/>
  <c r="AL1856" i="15"/>
  <c r="AK1856" i="15"/>
  <c r="AJ1856" i="15"/>
  <c r="AI1856" i="15"/>
  <c r="AG1856" i="15"/>
  <c r="AE1856" i="15"/>
  <c r="AE1880" i="15" s="1"/>
  <c r="BG1880" i="15" s="1"/>
  <c r="AD1856" i="15"/>
  <c r="AD1879" i="15" s="1"/>
  <c r="AC1856" i="15"/>
  <c r="AC1878" i="15" s="1"/>
  <c r="AA1856" i="15"/>
  <c r="AV1856" i="15" s="1"/>
  <c r="Z1856" i="15"/>
  <c r="M1856" i="35" s="1"/>
  <c r="Y1856" i="15"/>
  <c r="L1856" i="35" s="1"/>
  <c r="X1856" i="15"/>
  <c r="K1856" i="35" s="1"/>
  <c r="U1856" i="15"/>
  <c r="AX1855" i="15"/>
  <c r="AW1855" i="15"/>
  <c r="AO1855" i="15"/>
  <c r="AN1855" i="15" s="1"/>
  <c r="AL1855" i="15"/>
  <c r="AK1855" i="15"/>
  <c r="AJ1855" i="15"/>
  <c r="BF1855" i="15" s="1"/>
  <c r="AI1855" i="15"/>
  <c r="AA1855" i="15"/>
  <c r="AV1855" i="15" s="1"/>
  <c r="AX1854" i="15"/>
  <c r="AW1854" i="15"/>
  <c r="AO1854" i="15"/>
  <c r="AL1854" i="15"/>
  <c r="AK1854" i="15"/>
  <c r="AJ1854" i="15"/>
  <c r="BF1854" i="15" s="1"/>
  <c r="AI1854" i="15"/>
  <c r="AA1854" i="15"/>
  <c r="AV1854" i="15" s="1"/>
  <c r="AX1853" i="15"/>
  <c r="AW1853" i="15"/>
  <c r="AO1853" i="15"/>
  <c r="AN1853" i="15" s="1"/>
  <c r="AL1853" i="15"/>
  <c r="AK1853" i="15"/>
  <c r="AJ1853" i="15"/>
  <c r="BF1853" i="15" s="1"/>
  <c r="AI1853" i="15"/>
  <c r="AA1853" i="15"/>
  <c r="AV1853" i="15" s="1"/>
  <c r="AX1852" i="15"/>
  <c r="AW1852" i="15"/>
  <c r="AO1852" i="15"/>
  <c r="AN1852" i="15" s="1"/>
  <c r="AL1852" i="15"/>
  <c r="AK1852" i="15"/>
  <c r="AJ1852" i="15"/>
  <c r="BF1852" i="15" s="1"/>
  <c r="AI1852" i="15"/>
  <c r="AA1852" i="15"/>
  <c r="AV1852" i="15" s="1"/>
  <c r="AX1851" i="15"/>
  <c r="AW1851" i="15"/>
  <c r="AO1851" i="15"/>
  <c r="AN1851" i="15" s="1"/>
  <c r="AL1851" i="15"/>
  <c r="AK1851" i="15"/>
  <c r="AJ1851" i="15"/>
  <c r="BF1851" i="15" s="1"/>
  <c r="AI1851" i="15"/>
  <c r="AA1851" i="15"/>
  <c r="AV1851" i="15" s="1"/>
  <c r="AX1850" i="15"/>
  <c r="AW1850" i="15"/>
  <c r="AO1850" i="15"/>
  <c r="AL1850" i="15"/>
  <c r="AK1850" i="15"/>
  <c r="AJ1850" i="15"/>
  <c r="BF1850" i="15" s="1"/>
  <c r="AI1850" i="15"/>
  <c r="AA1850" i="15"/>
  <c r="AV1850" i="15" s="1"/>
  <c r="AX1849" i="15"/>
  <c r="AW1849" i="15"/>
  <c r="AO1849" i="15"/>
  <c r="AN1849" i="15" s="1"/>
  <c r="AL1849" i="15"/>
  <c r="AK1849" i="15"/>
  <c r="AJ1849" i="15"/>
  <c r="BF1849" i="15" s="1"/>
  <c r="AI1849" i="15"/>
  <c r="AA1849" i="15"/>
  <c r="AV1849" i="15" s="1"/>
  <c r="AX1848" i="15"/>
  <c r="AW1848" i="15"/>
  <c r="AO1848" i="15"/>
  <c r="AN1848" i="15" s="1"/>
  <c r="AL1848" i="15"/>
  <c r="AK1848" i="15"/>
  <c r="AJ1848" i="15"/>
  <c r="BF1848" i="15" s="1"/>
  <c r="AI1848" i="15"/>
  <c r="AA1848" i="15"/>
  <c r="AV1848" i="15" s="1"/>
  <c r="AX1847" i="15"/>
  <c r="AW1847" i="15"/>
  <c r="AO1847" i="15"/>
  <c r="AN1847" i="15" s="1"/>
  <c r="AL1847" i="15"/>
  <c r="AK1847" i="15"/>
  <c r="AJ1847" i="15"/>
  <c r="BF1847" i="15" s="1"/>
  <c r="AI1847" i="15"/>
  <c r="AA1847" i="15"/>
  <c r="AV1847" i="15" s="1"/>
  <c r="AX1846" i="15"/>
  <c r="AW1846" i="15"/>
  <c r="AO1846" i="15"/>
  <c r="AL1846" i="15"/>
  <c r="AK1846" i="15"/>
  <c r="AJ1846" i="15"/>
  <c r="BF1846" i="15" s="1"/>
  <c r="AI1846" i="15"/>
  <c r="AA1846" i="15"/>
  <c r="AV1846" i="15" s="1"/>
  <c r="BC1845" i="15"/>
  <c r="AX1845" i="15"/>
  <c r="AW1845" i="15"/>
  <c r="AU1845" i="15"/>
  <c r="AR1845" i="15"/>
  <c r="AQ1845" i="15"/>
  <c r="AO1845" i="15"/>
  <c r="AN1845" i="15" s="1"/>
  <c r="AL1845" i="15"/>
  <c r="AK1845" i="15"/>
  <c r="AJ1845" i="15"/>
  <c r="AI1845" i="15"/>
  <c r="AG1845" i="15"/>
  <c r="AA1845" i="15"/>
  <c r="AV1845" i="15" s="1"/>
  <c r="Z1845" i="15"/>
  <c r="M1845" i="35" s="1"/>
  <c r="Y1845" i="15"/>
  <c r="L1845" i="35" s="1"/>
  <c r="X1845" i="15"/>
  <c r="K1845" i="35" s="1"/>
  <c r="T1845" i="15"/>
  <c r="BC1844" i="15"/>
  <c r="AX1844" i="15"/>
  <c r="AW1844" i="15"/>
  <c r="AU1844" i="15"/>
  <c r="AR1844" i="15"/>
  <c r="AQ1844" i="15"/>
  <c r="AO1844" i="15"/>
  <c r="AN1844" i="15" s="1"/>
  <c r="AL1844" i="15"/>
  <c r="AK1844" i="15"/>
  <c r="AJ1844" i="15"/>
  <c r="AI1844" i="15"/>
  <c r="AG1844" i="15"/>
  <c r="AA1844" i="15"/>
  <c r="AV1844" i="15" s="1"/>
  <c r="Z1844" i="15"/>
  <c r="M1844" i="35" s="1"/>
  <c r="Y1844" i="15"/>
  <c r="L1844" i="35" s="1"/>
  <c r="X1844" i="15"/>
  <c r="K1844" i="35" s="1"/>
  <c r="T1844" i="15"/>
  <c r="BC1843" i="15"/>
  <c r="AX1843" i="15"/>
  <c r="AW1843" i="15"/>
  <c r="AU1843" i="15"/>
  <c r="AR1843" i="15"/>
  <c r="AQ1843" i="15"/>
  <c r="AO1843" i="15"/>
  <c r="AN1843" i="15" s="1"/>
  <c r="AL1843" i="15"/>
  <c r="AK1843" i="15"/>
  <c r="AJ1843" i="15"/>
  <c r="AI1843" i="15"/>
  <c r="AG1843" i="15"/>
  <c r="AA1843" i="15"/>
  <c r="AV1843" i="15" s="1"/>
  <c r="Z1843" i="15"/>
  <c r="M1843" i="35" s="1"/>
  <c r="Y1843" i="15"/>
  <c r="L1843" i="35" s="1"/>
  <c r="X1843" i="15"/>
  <c r="K1843" i="35" s="1"/>
  <c r="T1843" i="15"/>
  <c r="BC1842" i="15"/>
  <c r="AX1842" i="15"/>
  <c r="AW1842" i="15"/>
  <c r="AU1842" i="15"/>
  <c r="AR1842" i="15"/>
  <c r="AQ1842" i="15"/>
  <c r="AO1842" i="15"/>
  <c r="AN1842" i="15" s="1"/>
  <c r="AL1842" i="15"/>
  <c r="AK1842" i="15"/>
  <c r="AJ1842" i="15"/>
  <c r="AI1842" i="15"/>
  <c r="AG1842" i="15"/>
  <c r="AA1842" i="15"/>
  <c r="AV1842" i="15" s="1"/>
  <c r="Z1842" i="15"/>
  <c r="M1842" i="35" s="1"/>
  <c r="Y1842" i="15"/>
  <c r="L1842" i="35" s="1"/>
  <c r="X1842" i="15"/>
  <c r="K1842" i="35" s="1"/>
  <c r="T1842" i="15"/>
  <c r="BC1841" i="15"/>
  <c r="AX1841" i="15"/>
  <c r="AW1841" i="15"/>
  <c r="AU1841" i="15"/>
  <c r="AR1841" i="15"/>
  <c r="AQ1841" i="15"/>
  <c r="AO1841" i="15"/>
  <c r="AN1841" i="15" s="1"/>
  <c r="AL1841" i="15"/>
  <c r="AK1841" i="15"/>
  <c r="AJ1841" i="15"/>
  <c r="AI1841" i="15"/>
  <c r="AG1841" i="15"/>
  <c r="AA1841" i="15"/>
  <c r="AV1841" i="15" s="1"/>
  <c r="Z1841" i="15"/>
  <c r="M1841" i="35" s="1"/>
  <c r="Y1841" i="15"/>
  <c r="L1841" i="35" s="1"/>
  <c r="X1841" i="15"/>
  <c r="K1841" i="35" s="1"/>
  <c r="T1841" i="15"/>
  <c r="BC1840" i="15"/>
  <c r="AX1840" i="15"/>
  <c r="AW1840" i="15"/>
  <c r="AU1840" i="15"/>
  <c r="AR1840" i="15"/>
  <c r="AQ1840" i="15"/>
  <c r="AO1840" i="15"/>
  <c r="AN1840" i="15" s="1"/>
  <c r="AL1840" i="15"/>
  <c r="AK1840" i="15"/>
  <c r="AJ1840" i="15"/>
  <c r="AI1840" i="15"/>
  <c r="AG1840" i="15"/>
  <c r="AA1840" i="15"/>
  <c r="AV1840" i="15" s="1"/>
  <c r="Z1840" i="15"/>
  <c r="M1840" i="35" s="1"/>
  <c r="Y1840" i="15"/>
  <c r="L1840" i="35" s="1"/>
  <c r="X1840" i="15"/>
  <c r="K1840" i="35" s="1"/>
  <c r="T1840" i="15"/>
  <c r="BC1839" i="15"/>
  <c r="AX1839" i="15"/>
  <c r="AW1839" i="15"/>
  <c r="AU1839" i="15"/>
  <c r="AR1839" i="15"/>
  <c r="AQ1839" i="15"/>
  <c r="AO1839" i="15"/>
  <c r="AN1839" i="15" s="1"/>
  <c r="AL1839" i="15"/>
  <c r="AK1839" i="15"/>
  <c r="AJ1839" i="15"/>
  <c r="AI1839" i="15"/>
  <c r="AG1839" i="15"/>
  <c r="AA1839" i="15"/>
  <c r="AV1839" i="15" s="1"/>
  <c r="Z1839" i="15"/>
  <c r="M1839" i="35" s="1"/>
  <c r="Y1839" i="15"/>
  <c r="L1839" i="35" s="1"/>
  <c r="X1839" i="15"/>
  <c r="K1839" i="35" s="1"/>
  <c r="T1839" i="15"/>
  <c r="BC1838" i="15"/>
  <c r="AX1838" i="15"/>
  <c r="AW1838" i="15"/>
  <c r="AU1838" i="15"/>
  <c r="AR1838" i="15"/>
  <c r="AQ1838" i="15"/>
  <c r="AO1838" i="15"/>
  <c r="AL1838" i="15"/>
  <c r="AK1838" i="15"/>
  <c r="AJ1838" i="15"/>
  <c r="AI1838" i="15"/>
  <c r="AG1838" i="15"/>
  <c r="AA1838" i="15"/>
  <c r="AV1838" i="15" s="1"/>
  <c r="Z1838" i="15"/>
  <c r="M1838" i="35" s="1"/>
  <c r="Y1838" i="15"/>
  <c r="L1838" i="35" s="1"/>
  <c r="X1838" i="15"/>
  <c r="K1838" i="35" s="1"/>
  <c r="T1838" i="15"/>
  <c r="BC1837" i="15"/>
  <c r="AX1837" i="15"/>
  <c r="AW1837" i="15"/>
  <c r="AU1837" i="15"/>
  <c r="AR1837" i="15"/>
  <c r="AQ1837" i="15"/>
  <c r="AO1837" i="15"/>
  <c r="AL1837" i="15"/>
  <c r="AK1837" i="15"/>
  <c r="AJ1837" i="15"/>
  <c r="AI1837" i="15"/>
  <c r="AG1837" i="15"/>
  <c r="AA1837" i="15"/>
  <c r="AV1837" i="15" s="1"/>
  <c r="Z1837" i="15"/>
  <c r="M1837" i="35" s="1"/>
  <c r="Y1837" i="15"/>
  <c r="L1837" i="35" s="1"/>
  <c r="X1837" i="15"/>
  <c r="K1837" i="35" s="1"/>
  <c r="T1837" i="15"/>
  <c r="BC1836" i="15"/>
  <c r="AX1836" i="15"/>
  <c r="AW1836" i="15"/>
  <c r="AU1836" i="15"/>
  <c r="AR1836" i="15"/>
  <c r="AQ1836" i="15"/>
  <c r="AO1836" i="15"/>
  <c r="AL1836" i="15"/>
  <c r="AK1836" i="15"/>
  <c r="AJ1836" i="15"/>
  <c r="AI1836" i="15"/>
  <c r="AG1836" i="15"/>
  <c r="AA1836" i="15"/>
  <c r="AV1836" i="15" s="1"/>
  <c r="Z1836" i="15"/>
  <c r="M1836" i="35" s="1"/>
  <c r="Y1836" i="15"/>
  <c r="L1836" i="35" s="1"/>
  <c r="X1836" i="15"/>
  <c r="K1836" i="35" s="1"/>
  <c r="T1836" i="15"/>
  <c r="BC1835" i="15"/>
  <c r="AX1835" i="15"/>
  <c r="AW1835" i="15"/>
  <c r="AU1835" i="15"/>
  <c r="AR1835" i="15"/>
  <c r="AQ1835" i="15"/>
  <c r="AO1835" i="15"/>
  <c r="AL1835" i="15"/>
  <c r="AK1835" i="15"/>
  <c r="AJ1835" i="15"/>
  <c r="AI1835" i="15"/>
  <c r="AG1835" i="15"/>
  <c r="AA1835" i="15"/>
  <c r="AV1835" i="15" s="1"/>
  <c r="Z1835" i="15"/>
  <c r="M1835" i="35" s="1"/>
  <c r="Y1835" i="15"/>
  <c r="L1835" i="35" s="1"/>
  <c r="X1835" i="15"/>
  <c r="K1835" i="35" s="1"/>
  <c r="T1835" i="15"/>
  <c r="BC1834" i="15"/>
  <c r="AX1834" i="15"/>
  <c r="AW1834" i="15"/>
  <c r="AU1834" i="15"/>
  <c r="AR1834" i="15"/>
  <c r="AQ1834" i="15"/>
  <c r="AO1834" i="15"/>
  <c r="AL1834" i="15"/>
  <c r="AK1834" i="15"/>
  <c r="AJ1834" i="15"/>
  <c r="AI1834" i="15"/>
  <c r="AG1834" i="15"/>
  <c r="AA1834" i="15"/>
  <c r="AV1834" i="15" s="1"/>
  <c r="Z1834" i="15"/>
  <c r="M1834" i="35" s="1"/>
  <c r="Y1834" i="15"/>
  <c r="L1834" i="35" s="1"/>
  <c r="X1834" i="15"/>
  <c r="K1834" i="35" s="1"/>
  <c r="T1834" i="15"/>
  <c r="BC1833" i="15"/>
  <c r="AX1833" i="15"/>
  <c r="AW1833" i="15"/>
  <c r="AU1833" i="15"/>
  <c r="AR1833" i="15"/>
  <c r="AQ1833" i="15"/>
  <c r="AO1833" i="15"/>
  <c r="AL1833" i="15"/>
  <c r="AK1833" i="15"/>
  <c r="AJ1833" i="15"/>
  <c r="AI1833" i="15"/>
  <c r="AG1833" i="15"/>
  <c r="AA1833" i="15"/>
  <c r="AV1833" i="15" s="1"/>
  <c r="Z1833" i="15"/>
  <c r="M1833" i="35" s="1"/>
  <c r="Y1833" i="15"/>
  <c r="L1833" i="35" s="1"/>
  <c r="X1833" i="15"/>
  <c r="K1833" i="35" s="1"/>
  <c r="T1833" i="15"/>
  <c r="BC1832" i="15"/>
  <c r="AX1832" i="15"/>
  <c r="AW1832" i="15"/>
  <c r="AU1832" i="15"/>
  <c r="AR1832" i="15"/>
  <c r="AQ1832" i="15"/>
  <c r="AO1832" i="15"/>
  <c r="AL1832" i="15"/>
  <c r="AK1832" i="15"/>
  <c r="AJ1832" i="15"/>
  <c r="AI1832" i="15"/>
  <c r="AG1832" i="15"/>
  <c r="AA1832" i="15"/>
  <c r="AV1832" i="15" s="1"/>
  <c r="Z1832" i="15"/>
  <c r="M1832" i="35" s="1"/>
  <c r="Y1832" i="15"/>
  <c r="L1832" i="35" s="1"/>
  <c r="X1832" i="15"/>
  <c r="K1832" i="35" s="1"/>
  <c r="T1832" i="15"/>
  <c r="BC1831" i="15"/>
  <c r="AX1831" i="15"/>
  <c r="AW1831" i="15"/>
  <c r="AU1831" i="15"/>
  <c r="AR1831" i="15"/>
  <c r="AQ1831" i="15"/>
  <c r="AO1831" i="15"/>
  <c r="AL1831" i="15"/>
  <c r="AK1831" i="15"/>
  <c r="AJ1831" i="15"/>
  <c r="AI1831" i="15"/>
  <c r="AG1831" i="15"/>
  <c r="AA1831" i="15"/>
  <c r="AV1831" i="15" s="1"/>
  <c r="Z1831" i="15"/>
  <c r="M1831" i="35" s="1"/>
  <c r="Y1831" i="15"/>
  <c r="L1831" i="35" s="1"/>
  <c r="X1831" i="15"/>
  <c r="K1831" i="35" s="1"/>
  <c r="T1831" i="15"/>
  <c r="BC1830" i="15"/>
  <c r="AX1830" i="15"/>
  <c r="AW1830" i="15"/>
  <c r="AU1830" i="15"/>
  <c r="AR1830" i="15"/>
  <c r="AQ1830" i="15"/>
  <c r="AO1830" i="15"/>
  <c r="AL1830" i="15"/>
  <c r="AK1830" i="15"/>
  <c r="AJ1830" i="15"/>
  <c r="AI1830" i="15"/>
  <c r="AG1830" i="15"/>
  <c r="AA1830" i="15"/>
  <c r="AV1830" i="15" s="1"/>
  <c r="Z1830" i="15"/>
  <c r="M1830" i="35" s="1"/>
  <c r="Y1830" i="15"/>
  <c r="L1830" i="35" s="1"/>
  <c r="X1830" i="15"/>
  <c r="K1830" i="35" s="1"/>
  <c r="T1830" i="15"/>
  <c r="BC1829" i="15"/>
  <c r="AX1829" i="15"/>
  <c r="AW1829" i="15"/>
  <c r="AU1829" i="15"/>
  <c r="AR1829" i="15"/>
  <c r="AQ1829" i="15"/>
  <c r="AO1829" i="15"/>
  <c r="AL1829" i="15"/>
  <c r="AK1829" i="15"/>
  <c r="AJ1829" i="15"/>
  <c r="AI1829" i="15"/>
  <c r="AG1829" i="15"/>
  <c r="AA1829" i="15"/>
  <c r="AV1829" i="15" s="1"/>
  <c r="Z1829" i="15"/>
  <c r="M1829" i="35" s="1"/>
  <c r="Y1829" i="15"/>
  <c r="L1829" i="35" s="1"/>
  <c r="X1829" i="15"/>
  <c r="K1829" i="35" s="1"/>
  <c r="T1829" i="15"/>
  <c r="BC1828" i="15"/>
  <c r="AX1828" i="15"/>
  <c r="AW1828" i="15"/>
  <c r="AU1828" i="15"/>
  <c r="AR1828" i="15"/>
  <c r="AQ1828" i="15"/>
  <c r="AO1828" i="15"/>
  <c r="AL1828" i="15"/>
  <c r="AK1828" i="15"/>
  <c r="AJ1828" i="15"/>
  <c r="AI1828" i="15"/>
  <c r="AG1828" i="15"/>
  <c r="AA1828" i="15"/>
  <c r="AV1828" i="15" s="1"/>
  <c r="Z1828" i="15"/>
  <c r="M1828" i="35" s="1"/>
  <c r="Y1828" i="15"/>
  <c r="L1828" i="35" s="1"/>
  <c r="X1828" i="15"/>
  <c r="K1828" i="35" s="1"/>
  <c r="T1828" i="15"/>
  <c r="BC1827" i="15"/>
  <c r="AX1827" i="15"/>
  <c r="AW1827" i="15"/>
  <c r="AU1827" i="15"/>
  <c r="AR1827" i="15"/>
  <c r="AQ1827" i="15"/>
  <c r="AO1827" i="15"/>
  <c r="AL1827" i="15"/>
  <c r="AK1827" i="15"/>
  <c r="AJ1827" i="15"/>
  <c r="AI1827" i="15"/>
  <c r="AG1827" i="15"/>
  <c r="AA1827" i="15"/>
  <c r="AV1827" i="15" s="1"/>
  <c r="Z1827" i="15"/>
  <c r="M1827" i="35" s="1"/>
  <c r="Y1827" i="15"/>
  <c r="L1827" i="35" s="1"/>
  <c r="X1827" i="15"/>
  <c r="K1827" i="35" s="1"/>
  <c r="T1827" i="15"/>
  <c r="BC1826" i="15"/>
  <c r="AX1826" i="15"/>
  <c r="AW1826" i="15"/>
  <c r="AU1826" i="15"/>
  <c r="AR1826" i="15"/>
  <c r="AQ1826" i="15"/>
  <c r="AO1826" i="15"/>
  <c r="AL1826" i="15"/>
  <c r="AK1826" i="15"/>
  <c r="AJ1826" i="15"/>
  <c r="AI1826" i="15"/>
  <c r="AG1826" i="15"/>
  <c r="AA1826" i="15"/>
  <c r="AV1826" i="15" s="1"/>
  <c r="Z1826" i="15"/>
  <c r="M1826" i="35" s="1"/>
  <c r="Y1826" i="15"/>
  <c r="L1826" i="35" s="1"/>
  <c r="X1826" i="15"/>
  <c r="K1826" i="35" s="1"/>
  <c r="T1826" i="15"/>
  <c r="BC1825" i="15"/>
  <c r="AX1825" i="15"/>
  <c r="AW1825" i="15"/>
  <c r="AU1825" i="15"/>
  <c r="AR1825" i="15"/>
  <c r="AQ1825" i="15"/>
  <c r="AO1825" i="15"/>
  <c r="AN1825" i="15" s="1"/>
  <c r="AL1825" i="15"/>
  <c r="AK1825" i="15"/>
  <c r="AJ1825" i="15"/>
  <c r="AI1825" i="15"/>
  <c r="AG1825" i="15"/>
  <c r="AA1825" i="15"/>
  <c r="AV1825" i="15" s="1"/>
  <c r="Z1825" i="15"/>
  <c r="M1825" i="35" s="1"/>
  <c r="Y1825" i="15"/>
  <c r="L1825" i="35" s="1"/>
  <c r="X1825" i="15"/>
  <c r="K1825" i="35" s="1"/>
  <c r="T1825" i="15"/>
  <c r="BC1824" i="15"/>
  <c r="AX1824" i="15"/>
  <c r="AW1824" i="15"/>
  <c r="AU1824" i="15"/>
  <c r="AR1824" i="15"/>
  <c r="AQ1824" i="15"/>
  <c r="AO1824" i="15"/>
  <c r="AN1824" i="15" s="1"/>
  <c r="AL1824" i="15"/>
  <c r="AK1824" i="15"/>
  <c r="AJ1824" i="15"/>
  <c r="AI1824" i="15"/>
  <c r="AG1824" i="15"/>
  <c r="AA1824" i="15"/>
  <c r="AV1824" i="15" s="1"/>
  <c r="Z1824" i="15"/>
  <c r="M1824" i="35" s="1"/>
  <c r="Y1824" i="15"/>
  <c r="L1824" i="35" s="1"/>
  <c r="X1824" i="15"/>
  <c r="K1824" i="35" s="1"/>
  <c r="T1824" i="15"/>
  <c r="BC1823" i="15"/>
  <c r="AX1823" i="15"/>
  <c r="AW1823" i="15"/>
  <c r="AU1823" i="15"/>
  <c r="AR1823" i="15"/>
  <c r="AQ1823" i="15"/>
  <c r="AO1823" i="15"/>
  <c r="AN1823" i="15" s="1"/>
  <c r="AL1823" i="15"/>
  <c r="AK1823" i="15"/>
  <c r="AJ1823" i="15"/>
  <c r="AI1823" i="15"/>
  <c r="AG1823" i="15"/>
  <c r="AA1823" i="15"/>
  <c r="AV1823" i="15" s="1"/>
  <c r="Z1823" i="15"/>
  <c r="M1823" i="35" s="1"/>
  <c r="Y1823" i="15"/>
  <c r="L1823" i="35" s="1"/>
  <c r="X1823" i="15"/>
  <c r="K1823" i="35" s="1"/>
  <c r="T1823" i="15"/>
  <c r="BC1822" i="15"/>
  <c r="AX1822" i="15"/>
  <c r="AW1822" i="15"/>
  <c r="AU1822" i="15"/>
  <c r="AR1822" i="15"/>
  <c r="AQ1822" i="15"/>
  <c r="AO1822" i="15"/>
  <c r="AN1822" i="15" s="1"/>
  <c r="AL1822" i="15"/>
  <c r="AK1822" i="15"/>
  <c r="AJ1822" i="15"/>
  <c r="AI1822" i="15"/>
  <c r="AG1822" i="15"/>
  <c r="AA1822" i="15"/>
  <c r="AV1822" i="15" s="1"/>
  <c r="Z1822" i="15"/>
  <c r="M1822" i="35" s="1"/>
  <c r="Y1822" i="15"/>
  <c r="L1822" i="35" s="1"/>
  <c r="X1822" i="15"/>
  <c r="K1822" i="35" s="1"/>
  <c r="T1822" i="15"/>
  <c r="BC1821" i="15"/>
  <c r="AX1821" i="15"/>
  <c r="AW1821" i="15"/>
  <c r="AU1821" i="15"/>
  <c r="AR1821" i="15"/>
  <c r="AQ1821" i="15"/>
  <c r="AO1821" i="15"/>
  <c r="AN1821" i="15" s="1"/>
  <c r="AL1821" i="15"/>
  <c r="AK1821" i="15"/>
  <c r="AJ1821" i="15"/>
  <c r="AI1821" i="15"/>
  <c r="AG1821" i="15"/>
  <c r="AA1821" i="15"/>
  <c r="AV1821" i="15" s="1"/>
  <c r="Z1821" i="15"/>
  <c r="M1821" i="35" s="1"/>
  <c r="Y1821" i="15"/>
  <c r="L1821" i="35" s="1"/>
  <c r="X1821" i="15"/>
  <c r="K1821" i="35" s="1"/>
  <c r="T1821" i="15"/>
  <c r="BC1820" i="15"/>
  <c r="AX1820" i="15"/>
  <c r="AW1820" i="15"/>
  <c r="AU1820" i="15"/>
  <c r="AR1820" i="15"/>
  <c r="AQ1820" i="15"/>
  <c r="AO1820" i="15"/>
  <c r="AN1820" i="15" s="1"/>
  <c r="AL1820" i="15"/>
  <c r="AK1820" i="15"/>
  <c r="AJ1820" i="15"/>
  <c r="AI1820" i="15"/>
  <c r="AG1820" i="15"/>
  <c r="AA1820" i="15"/>
  <c r="AV1820" i="15" s="1"/>
  <c r="Z1820" i="15"/>
  <c r="M1820" i="35" s="1"/>
  <c r="Y1820" i="15"/>
  <c r="L1820" i="35" s="1"/>
  <c r="X1820" i="15"/>
  <c r="K1820" i="35" s="1"/>
  <c r="T1820" i="15"/>
  <c r="BC1819" i="15"/>
  <c r="AX1819" i="15"/>
  <c r="AW1819" i="15"/>
  <c r="AU1819" i="15"/>
  <c r="AR1819" i="15"/>
  <c r="AQ1819" i="15"/>
  <c r="AO1819" i="15"/>
  <c r="AN1819" i="15" s="1"/>
  <c r="AL1819" i="15"/>
  <c r="AK1819" i="15"/>
  <c r="AJ1819" i="15"/>
  <c r="AI1819" i="15"/>
  <c r="AG1819" i="15"/>
  <c r="AA1819" i="15"/>
  <c r="AV1819" i="15" s="1"/>
  <c r="Z1819" i="15"/>
  <c r="M1819" i="35" s="1"/>
  <c r="Y1819" i="15"/>
  <c r="L1819" i="35" s="1"/>
  <c r="X1819" i="15"/>
  <c r="K1819" i="35" s="1"/>
  <c r="T1819" i="15"/>
  <c r="BC1818" i="15"/>
  <c r="AX1818" i="15"/>
  <c r="AW1818" i="15"/>
  <c r="AU1818" i="15"/>
  <c r="AR1818" i="15"/>
  <c r="AQ1818" i="15"/>
  <c r="AO1818" i="15"/>
  <c r="AN1818" i="15" s="1"/>
  <c r="AL1818" i="15"/>
  <c r="AK1818" i="15"/>
  <c r="AJ1818" i="15"/>
  <c r="AI1818" i="15"/>
  <c r="AG1818" i="15"/>
  <c r="AA1818" i="15"/>
  <c r="AV1818" i="15" s="1"/>
  <c r="Z1818" i="15"/>
  <c r="M1818" i="35" s="1"/>
  <c r="Y1818" i="15"/>
  <c r="L1818" i="35" s="1"/>
  <c r="X1818" i="15"/>
  <c r="K1818" i="35" s="1"/>
  <c r="T1818" i="15"/>
  <c r="BC1817" i="15"/>
  <c r="AX1817" i="15"/>
  <c r="AW1817" i="15"/>
  <c r="AU1817" i="15"/>
  <c r="AR1817" i="15"/>
  <c r="AQ1817" i="15"/>
  <c r="AO1817" i="15"/>
  <c r="AL1817" i="15"/>
  <c r="AK1817" i="15"/>
  <c r="AJ1817" i="15"/>
  <c r="AI1817" i="15"/>
  <c r="AG1817" i="15"/>
  <c r="AA1817" i="15"/>
  <c r="AV1817" i="15" s="1"/>
  <c r="Z1817" i="15"/>
  <c r="M1817" i="35" s="1"/>
  <c r="Y1817" i="15"/>
  <c r="L1817" i="35" s="1"/>
  <c r="X1817" i="15"/>
  <c r="K1817" i="35" s="1"/>
  <c r="T1817" i="15"/>
  <c r="BC1816" i="15"/>
  <c r="AX1816" i="15"/>
  <c r="AW1816" i="15"/>
  <c r="AU1816" i="15"/>
  <c r="AR1816" i="15"/>
  <c r="AQ1816" i="15"/>
  <c r="AO1816" i="15"/>
  <c r="AL1816" i="15"/>
  <c r="AK1816" i="15"/>
  <c r="AJ1816" i="15"/>
  <c r="AI1816" i="15"/>
  <c r="AG1816" i="15"/>
  <c r="AA1816" i="15"/>
  <c r="AV1816" i="15" s="1"/>
  <c r="Z1816" i="15"/>
  <c r="M1816" i="35" s="1"/>
  <c r="Y1816" i="15"/>
  <c r="L1816" i="35" s="1"/>
  <c r="X1816" i="15"/>
  <c r="K1816" i="35" s="1"/>
  <c r="T1816" i="15"/>
  <c r="BC1815" i="15"/>
  <c r="AX1815" i="15"/>
  <c r="AW1815" i="15"/>
  <c r="AU1815" i="15"/>
  <c r="AR1815" i="15"/>
  <c r="AQ1815" i="15"/>
  <c r="AO1815" i="15"/>
  <c r="AL1815" i="15"/>
  <c r="AK1815" i="15"/>
  <c r="AJ1815" i="15"/>
  <c r="AI1815" i="15"/>
  <c r="AG1815" i="15"/>
  <c r="AA1815" i="15"/>
  <c r="AV1815" i="15" s="1"/>
  <c r="Z1815" i="15"/>
  <c r="M1815" i="35" s="1"/>
  <c r="Y1815" i="15"/>
  <c r="L1815" i="35" s="1"/>
  <c r="X1815" i="15"/>
  <c r="K1815" i="35" s="1"/>
  <c r="T1815" i="15"/>
  <c r="BC1814" i="15"/>
  <c r="AX1814" i="15"/>
  <c r="AW1814" i="15"/>
  <c r="AU1814" i="15"/>
  <c r="AR1814" i="15"/>
  <c r="AQ1814" i="15"/>
  <c r="AO1814" i="15"/>
  <c r="AL1814" i="15"/>
  <c r="AK1814" i="15"/>
  <c r="AJ1814" i="15"/>
  <c r="AI1814" i="15"/>
  <c r="AG1814" i="15"/>
  <c r="AA1814" i="15"/>
  <c r="AV1814" i="15" s="1"/>
  <c r="Z1814" i="15"/>
  <c r="M1814" i="35" s="1"/>
  <c r="Y1814" i="15"/>
  <c r="L1814" i="35" s="1"/>
  <c r="X1814" i="15"/>
  <c r="K1814" i="35" s="1"/>
  <c r="T1814" i="15"/>
  <c r="BC1813" i="15"/>
  <c r="AX1813" i="15"/>
  <c r="AW1813" i="15"/>
  <c r="AU1813" i="15"/>
  <c r="AR1813" i="15"/>
  <c r="AQ1813" i="15"/>
  <c r="AO1813" i="15"/>
  <c r="AL1813" i="15"/>
  <c r="AK1813" i="15"/>
  <c r="AJ1813" i="15"/>
  <c r="AI1813" i="15"/>
  <c r="AG1813" i="15"/>
  <c r="AA1813" i="15"/>
  <c r="AV1813" i="15" s="1"/>
  <c r="Z1813" i="15"/>
  <c r="M1813" i="35" s="1"/>
  <c r="Y1813" i="15"/>
  <c r="L1813" i="35" s="1"/>
  <c r="X1813" i="15"/>
  <c r="K1813" i="35" s="1"/>
  <c r="T1813" i="15"/>
  <c r="BC1812" i="15"/>
  <c r="AX1812" i="15"/>
  <c r="AW1812" i="15"/>
  <c r="AU1812" i="15"/>
  <c r="AR1812" i="15"/>
  <c r="AQ1812" i="15"/>
  <c r="AO1812" i="15"/>
  <c r="AL1812" i="15"/>
  <c r="AK1812" i="15"/>
  <c r="AJ1812" i="15"/>
  <c r="AI1812" i="15"/>
  <c r="AG1812" i="15"/>
  <c r="AA1812" i="15"/>
  <c r="AV1812" i="15" s="1"/>
  <c r="Z1812" i="15"/>
  <c r="M1812" i="35" s="1"/>
  <c r="Y1812" i="15"/>
  <c r="L1812" i="35" s="1"/>
  <c r="X1812" i="15"/>
  <c r="K1812" i="35" s="1"/>
  <c r="T1812" i="15"/>
  <c r="BC1811" i="15"/>
  <c r="AX1811" i="15"/>
  <c r="AW1811" i="15"/>
  <c r="AU1811" i="15"/>
  <c r="AR1811" i="15"/>
  <c r="AQ1811" i="15"/>
  <c r="AO1811" i="15"/>
  <c r="AL1811" i="15"/>
  <c r="AK1811" i="15"/>
  <c r="AJ1811" i="15"/>
  <c r="AI1811" i="15"/>
  <c r="AG1811" i="15"/>
  <c r="AE1811" i="15"/>
  <c r="AE1845" i="15" s="1"/>
  <c r="BG1845" i="15" s="1"/>
  <c r="AD1811" i="15"/>
  <c r="AD1845" i="15" s="1"/>
  <c r="AC1811" i="15"/>
  <c r="AC1845" i="15" s="1"/>
  <c r="AA1811" i="15"/>
  <c r="AV1811" i="15" s="1"/>
  <c r="Z1811" i="15"/>
  <c r="M1811" i="35" s="1"/>
  <c r="Y1811" i="15"/>
  <c r="L1811" i="35" s="1"/>
  <c r="X1811" i="15"/>
  <c r="K1811" i="35" s="1"/>
  <c r="T1811" i="15"/>
  <c r="AX1810" i="15"/>
  <c r="AW1810" i="15"/>
  <c r="AO1810" i="15"/>
  <c r="AN1810" i="15" s="1"/>
  <c r="AL1810" i="15"/>
  <c r="AK1810" i="15"/>
  <c r="AJ1810" i="15"/>
  <c r="BF1810" i="15" s="1"/>
  <c r="AI1810" i="15"/>
  <c r="AA1810" i="15"/>
  <c r="AV1810" i="15" s="1"/>
  <c r="AX1809" i="15"/>
  <c r="AW1809" i="15"/>
  <c r="AO1809" i="15"/>
  <c r="AL1809" i="15"/>
  <c r="AK1809" i="15"/>
  <c r="AJ1809" i="15"/>
  <c r="BF1809" i="15" s="1"/>
  <c r="AI1809" i="15"/>
  <c r="AA1809" i="15"/>
  <c r="AV1809" i="15" s="1"/>
  <c r="AX1808" i="15"/>
  <c r="AW1808" i="15"/>
  <c r="AO1808" i="15"/>
  <c r="AL1808" i="15"/>
  <c r="AK1808" i="15"/>
  <c r="AJ1808" i="15"/>
  <c r="BF1808" i="15" s="1"/>
  <c r="AI1808" i="15"/>
  <c r="AA1808" i="15"/>
  <c r="AV1808" i="15" s="1"/>
  <c r="AX1807" i="15"/>
  <c r="AW1807" i="15"/>
  <c r="AO1807" i="15"/>
  <c r="AN1807" i="15" s="1"/>
  <c r="AL1807" i="15"/>
  <c r="AK1807" i="15"/>
  <c r="AJ1807" i="15"/>
  <c r="BF1807" i="15" s="1"/>
  <c r="AI1807" i="15"/>
  <c r="AA1807" i="15"/>
  <c r="AV1807" i="15" s="1"/>
  <c r="AX1806" i="15"/>
  <c r="AW1806" i="15"/>
  <c r="AO1806" i="15"/>
  <c r="AN1806" i="15" s="1"/>
  <c r="AL1806" i="15"/>
  <c r="AK1806" i="15"/>
  <c r="AJ1806" i="15"/>
  <c r="BF1806" i="15" s="1"/>
  <c r="AI1806" i="15"/>
  <c r="AA1806" i="15"/>
  <c r="AV1806" i="15" s="1"/>
  <c r="AX1805" i="15"/>
  <c r="AW1805" i="15"/>
  <c r="AO1805" i="15"/>
  <c r="AL1805" i="15"/>
  <c r="AK1805" i="15"/>
  <c r="AJ1805" i="15"/>
  <c r="BF1805" i="15" s="1"/>
  <c r="AI1805" i="15"/>
  <c r="AA1805" i="15"/>
  <c r="AV1805" i="15" s="1"/>
  <c r="AX1804" i="15"/>
  <c r="AW1804" i="15"/>
  <c r="AO1804" i="15"/>
  <c r="AL1804" i="15"/>
  <c r="AK1804" i="15"/>
  <c r="AJ1804" i="15"/>
  <c r="BF1804" i="15" s="1"/>
  <c r="AI1804" i="15"/>
  <c r="AA1804" i="15"/>
  <c r="AV1804" i="15" s="1"/>
  <c r="AX1803" i="15"/>
  <c r="AW1803" i="15"/>
  <c r="AO1803" i="15"/>
  <c r="AN1803" i="15" s="1"/>
  <c r="AL1803" i="15"/>
  <c r="AK1803" i="15"/>
  <c r="AJ1803" i="15"/>
  <c r="BF1803" i="15" s="1"/>
  <c r="AI1803" i="15"/>
  <c r="AA1803" i="15"/>
  <c r="AV1803" i="15" s="1"/>
  <c r="AX1802" i="15"/>
  <c r="AW1802" i="15"/>
  <c r="AO1802" i="15"/>
  <c r="AN1802" i="15" s="1"/>
  <c r="AL1802" i="15"/>
  <c r="AK1802" i="15"/>
  <c r="AJ1802" i="15"/>
  <c r="BF1802" i="15" s="1"/>
  <c r="AI1802" i="15"/>
  <c r="AA1802" i="15"/>
  <c r="AV1802" i="15" s="1"/>
  <c r="AX1801" i="15"/>
  <c r="AW1801" i="15"/>
  <c r="AO1801" i="15"/>
  <c r="AL1801" i="15"/>
  <c r="AK1801" i="15"/>
  <c r="AJ1801" i="15"/>
  <c r="BF1801" i="15" s="1"/>
  <c r="AI1801" i="15"/>
  <c r="AA1801" i="15"/>
  <c r="AV1801" i="15" s="1"/>
  <c r="BC1800" i="15"/>
  <c r="AX1800" i="15"/>
  <c r="AW1800" i="15"/>
  <c r="AU1800" i="15"/>
  <c r="AR1800" i="15"/>
  <c r="AQ1800" i="15"/>
  <c r="AO1800" i="15"/>
  <c r="AL1800" i="15"/>
  <c r="AK1800" i="15"/>
  <c r="AJ1800" i="15"/>
  <c r="AI1800" i="15"/>
  <c r="AG1800" i="15"/>
  <c r="AA1800" i="15"/>
  <c r="AV1800" i="15" s="1"/>
  <c r="Z1800" i="15"/>
  <c r="M1800" i="35" s="1"/>
  <c r="Y1800" i="15"/>
  <c r="L1800" i="35" s="1"/>
  <c r="X1800" i="15"/>
  <c r="K1800" i="35" s="1"/>
  <c r="T1800" i="15"/>
  <c r="BC1799" i="15"/>
  <c r="AX1799" i="15"/>
  <c r="AW1799" i="15"/>
  <c r="AU1799" i="15"/>
  <c r="AR1799" i="15"/>
  <c r="AQ1799" i="15"/>
  <c r="AO1799" i="15"/>
  <c r="AL1799" i="15"/>
  <c r="AK1799" i="15"/>
  <c r="AJ1799" i="15"/>
  <c r="AI1799" i="15"/>
  <c r="AG1799" i="15"/>
  <c r="AA1799" i="15"/>
  <c r="AV1799" i="15" s="1"/>
  <c r="Z1799" i="15"/>
  <c r="M1799" i="35" s="1"/>
  <c r="Y1799" i="15"/>
  <c r="L1799" i="35" s="1"/>
  <c r="X1799" i="15"/>
  <c r="K1799" i="35" s="1"/>
  <c r="T1799" i="15"/>
  <c r="BC1798" i="15"/>
  <c r="AX1798" i="15"/>
  <c r="AW1798" i="15"/>
  <c r="AU1798" i="15"/>
  <c r="AR1798" i="15"/>
  <c r="AQ1798" i="15"/>
  <c r="AO1798" i="15"/>
  <c r="AL1798" i="15"/>
  <c r="AK1798" i="15"/>
  <c r="AJ1798" i="15"/>
  <c r="AI1798" i="15"/>
  <c r="AG1798" i="15"/>
  <c r="AA1798" i="15"/>
  <c r="AV1798" i="15" s="1"/>
  <c r="Z1798" i="15"/>
  <c r="M1798" i="35" s="1"/>
  <c r="Y1798" i="15"/>
  <c r="L1798" i="35" s="1"/>
  <c r="X1798" i="15"/>
  <c r="K1798" i="35" s="1"/>
  <c r="T1798" i="15"/>
  <c r="BC1797" i="15"/>
  <c r="AX1797" i="15"/>
  <c r="AW1797" i="15"/>
  <c r="AU1797" i="15"/>
  <c r="AR1797" i="15"/>
  <c r="AQ1797" i="15"/>
  <c r="AO1797" i="15"/>
  <c r="AL1797" i="15"/>
  <c r="AK1797" i="15"/>
  <c r="AJ1797" i="15"/>
  <c r="AI1797" i="15"/>
  <c r="AG1797" i="15"/>
  <c r="AA1797" i="15"/>
  <c r="AV1797" i="15" s="1"/>
  <c r="Z1797" i="15"/>
  <c r="M1797" i="35" s="1"/>
  <c r="Y1797" i="15"/>
  <c r="L1797" i="35" s="1"/>
  <c r="X1797" i="15"/>
  <c r="K1797" i="35" s="1"/>
  <c r="T1797" i="15"/>
  <c r="BC1796" i="15"/>
  <c r="AX1796" i="15"/>
  <c r="AW1796" i="15"/>
  <c r="AU1796" i="15"/>
  <c r="AR1796" i="15"/>
  <c r="AQ1796" i="15"/>
  <c r="AO1796" i="15"/>
  <c r="AL1796" i="15"/>
  <c r="AK1796" i="15"/>
  <c r="AJ1796" i="15"/>
  <c r="AI1796" i="15"/>
  <c r="AG1796" i="15"/>
  <c r="AA1796" i="15"/>
  <c r="AV1796" i="15" s="1"/>
  <c r="Z1796" i="15"/>
  <c r="M1796" i="35" s="1"/>
  <c r="Y1796" i="15"/>
  <c r="L1796" i="35" s="1"/>
  <c r="X1796" i="15"/>
  <c r="K1796" i="35" s="1"/>
  <c r="T1796" i="15"/>
  <c r="BC1795" i="15"/>
  <c r="AX1795" i="15"/>
  <c r="AW1795" i="15"/>
  <c r="AU1795" i="15"/>
  <c r="AR1795" i="15"/>
  <c r="AQ1795" i="15"/>
  <c r="AO1795" i="15"/>
  <c r="AL1795" i="15"/>
  <c r="AK1795" i="15"/>
  <c r="AJ1795" i="15"/>
  <c r="AI1795" i="15"/>
  <c r="AG1795" i="15"/>
  <c r="AA1795" i="15"/>
  <c r="AV1795" i="15" s="1"/>
  <c r="Z1795" i="15"/>
  <c r="M1795" i="35" s="1"/>
  <c r="Y1795" i="15"/>
  <c r="L1795" i="35" s="1"/>
  <c r="X1795" i="15"/>
  <c r="K1795" i="35" s="1"/>
  <c r="T1795" i="15"/>
  <c r="BC1794" i="15"/>
  <c r="AX1794" i="15"/>
  <c r="AW1794" i="15"/>
  <c r="AU1794" i="15"/>
  <c r="AR1794" i="15"/>
  <c r="AQ1794" i="15"/>
  <c r="AO1794" i="15"/>
  <c r="AL1794" i="15"/>
  <c r="AK1794" i="15"/>
  <c r="AJ1794" i="15"/>
  <c r="AI1794" i="15"/>
  <c r="AG1794" i="15"/>
  <c r="AA1794" i="15"/>
  <c r="AV1794" i="15" s="1"/>
  <c r="Z1794" i="15"/>
  <c r="M1794" i="35" s="1"/>
  <c r="Y1794" i="15"/>
  <c r="L1794" i="35" s="1"/>
  <c r="X1794" i="15"/>
  <c r="K1794" i="35" s="1"/>
  <c r="T1794" i="15"/>
  <c r="BC1793" i="15"/>
  <c r="AX1793" i="15"/>
  <c r="AW1793" i="15"/>
  <c r="AU1793" i="15"/>
  <c r="AR1793" i="15"/>
  <c r="AQ1793" i="15"/>
  <c r="AO1793" i="15"/>
  <c r="AN1793" i="15" s="1"/>
  <c r="AL1793" i="15"/>
  <c r="AK1793" i="15"/>
  <c r="AJ1793" i="15"/>
  <c r="AI1793" i="15"/>
  <c r="AG1793" i="15"/>
  <c r="AA1793" i="15"/>
  <c r="AV1793" i="15" s="1"/>
  <c r="Z1793" i="15"/>
  <c r="M1793" i="35" s="1"/>
  <c r="Y1793" i="15"/>
  <c r="L1793" i="35" s="1"/>
  <c r="X1793" i="15"/>
  <c r="K1793" i="35" s="1"/>
  <c r="T1793" i="15"/>
  <c r="BC1792" i="15"/>
  <c r="AX1792" i="15"/>
  <c r="AW1792" i="15"/>
  <c r="AU1792" i="15"/>
  <c r="AR1792" i="15"/>
  <c r="AQ1792" i="15"/>
  <c r="AO1792" i="15"/>
  <c r="AN1792" i="15" s="1"/>
  <c r="AL1792" i="15"/>
  <c r="AK1792" i="15"/>
  <c r="AJ1792" i="15"/>
  <c r="AI1792" i="15"/>
  <c r="AG1792" i="15"/>
  <c r="AA1792" i="15"/>
  <c r="AV1792" i="15" s="1"/>
  <c r="Z1792" i="15"/>
  <c r="M1792" i="35" s="1"/>
  <c r="Y1792" i="15"/>
  <c r="L1792" i="35" s="1"/>
  <c r="X1792" i="15"/>
  <c r="K1792" i="35" s="1"/>
  <c r="T1792" i="15"/>
  <c r="BC1791" i="15"/>
  <c r="AX1791" i="15"/>
  <c r="AW1791" i="15"/>
  <c r="AU1791" i="15"/>
  <c r="AR1791" i="15"/>
  <c r="AQ1791" i="15"/>
  <c r="AO1791" i="15"/>
  <c r="AN1791" i="15" s="1"/>
  <c r="AL1791" i="15"/>
  <c r="AK1791" i="15"/>
  <c r="AJ1791" i="15"/>
  <c r="AI1791" i="15"/>
  <c r="AG1791" i="15"/>
  <c r="AA1791" i="15"/>
  <c r="AV1791" i="15" s="1"/>
  <c r="Z1791" i="15"/>
  <c r="M1791" i="35" s="1"/>
  <c r="Y1791" i="15"/>
  <c r="L1791" i="35" s="1"/>
  <c r="X1791" i="15"/>
  <c r="K1791" i="35" s="1"/>
  <c r="T1791" i="15"/>
  <c r="BC1790" i="15"/>
  <c r="AX1790" i="15"/>
  <c r="AW1790" i="15"/>
  <c r="AU1790" i="15"/>
  <c r="AR1790" i="15"/>
  <c r="AQ1790" i="15"/>
  <c r="AO1790" i="15"/>
  <c r="AN1790" i="15" s="1"/>
  <c r="AL1790" i="15"/>
  <c r="AK1790" i="15"/>
  <c r="AJ1790" i="15"/>
  <c r="AI1790" i="15"/>
  <c r="AG1790" i="15"/>
  <c r="AA1790" i="15"/>
  <c r="AV1790" i="15" s="1"/>
  <c r="Z1790" i="15"/>
  <c r="M1790" i="35" s="1"/>
  <c r="Y1790" i="15"/>
  <c r="L1790" i="35" s="1"/>
  <c r="X1790" i="15"/>
  <c r="K1790" i="35" s="1"/>
  <c r="T1790" i="15"/>
  <c r="BC1789" i="15"/>
  <c r="AX1789" i="15"/>
  <c r="AW1789" i="15"/>
  <c r="AU1789" i="15"/>
  <c r="AR1789" i="15"/>
  <c r="AQ1789" i="15"/>
  <c r="AO1789" i="15"/>
  <c r="AN1789" i="15" s="1"/>
  <c r="AL1789" i="15"/>
  <c r="AK1789" i="15"/>
  <c r="AJ1789" i="15"/>
  <c r="AI1789" i="15"/>
  <c r="AG1789" i="15"/>
  <c r="AA1789" i="15"/>
  <c r="AV1789" i="15" s="1"/>
  <c r="Z1789" i="15"/>
  <c r="M1789" i="35" s="1"/>
  <c r="Y1789" i="15"/>
  <c r="L1789" i="35" s="1"/>
  <c r="X1789" i="15"/>
  <c r="K1789" i="35" s="1"/>
  <c r="T1789" i="15"/>
  <c r="BC1788" i="15"/>
  <c r="AX1788" i="15"/>
  <c r="AW1788" i="15"/>
  <c r="AU1788" i="15"/>
  <c r="AR1788" i="15"/>
  <c r="AQ1788" i="15"/>
  <c r="AO1788" i="15"/>
  <c r="AN1788" i="15" s="1"/>
  <c r="AL1788" i="15"/>
  <c r="AK1788" i="15"/>
  <c r="AJ1788" i="15"/>
  <c r="AI1788" i="15"/>
  <c r="AG1788" i="15"/>
  <c r="AA1788" i="15"/>
  <c r="AV1788" i="15" s="1"/>
  <c r="Z1788" i="15"/>
  <c r="M1788" i="35" s="1"/>
  <c r="Y1788" i="15"/>
  <c r="L1788" i="35" s="1"/>
  <c r="X1788" i="15"/>
  <c r="K1788" i="35" s="1"/>
  <c r="T1788" i="15"/>
  <c r="BC1787" i="15"/>
  <c r="AX1787" i="15"/>
  <c r="AW1787" i="15"/>
  <c r="AU1787" i="15"/>
  <c r="AR1787" i="15"/>
  <c r="AQ1787" i="15"/>
  <c r="AO1787" i="15"/>
  <c r="AN1787" i="15" s="1"/>
  <c r="AL1787" i="15"/>
  <c r="AK1787" i="15"/>
  <c r="AJ1787" i="15"/>
  <c r="AI1787" i="15"/>
  <c r="AG1787" i="15"/>
  <c r="AA1787" i="15"/>
  <c r="AV1787" i="15" s="1"/>
  <c r="Z1787" i="15"/>
  <c r="M1787" i="35" s="1"/>
  <c r="Y1787" i="15"/>
  <c r="L1787" i="35" s="1"/>
  <c r="X1787" i="15"/>
  <c r="K1787" i="35" s="1"/>
  <c r="T1787" i="15"/>
  <c r="BC1786" i="15"/>
  <c r="AX1786" i="15"/>
  <c r="AW1786" i="15"/>
  <c r="AU1786" i="15"/>
  <c r="AR1786" i="15"/>
  <c r="AQ1786" i="15"/>
  <c r="AO1786" i="15"/>
  <c r="AL1786" i="15"/>
  <c r="AK1786" i="15"/>
  <c r="AJ1786" i="15"/>
  <c r="AI1786" i="15"/>
  <c r="AG1786" i="15"/>
  <c r="AA1786" i="15"/>
  <c r="AV1786" i="15" s="1"/>
  <c r="Z1786" i="15"/>
  <c r="M1786" i="35" s="1"/>
  <c r="Y1786" i="15"/>
  <c r="L1786" i="35" s="1"/>
  <c r="X1786" i="15"/>
  <c r="K1786" i="35" s="1"/>
  <c r="T1786" i="15"/>
  <c r="BC1785" i="15"/>
  <c r="AX1785" i="15"/>
  <c r="AW1785" i="15"/>
  <c r="AU1785" i="15"/>
  <c r="AR1785" i="15"/>
  <c r="AQ1785" i="15"/>
  <c r="AO1785" i="15"/>
  <c r="AL1785" i="15"/>
  <c r="AK1785" i="15"/>
  <c r="AJ1785" i="15"/>
  <c r="AI1785" i="15"/>
  <c r="AG1785" i="15"/>
  <c r="AA1785" i="15"/>
  <c r="AV1785" i="15" s="1"/>
  <c r="Z1785" i="15"/>
  <c r="M1785" i="35" s="1"/>
  <c r="Y1785" i="15"/>
  <c r="L1785" i="35" s="1"/>
  <c r="X1785" i="15"/>
  <c r="K1785" i="35" s="1"/>
  <c r="T1785" i="15"/>
  <c r="BC1784" i="15"/>
  <c r="AX1784" i="15"/>
  <c r="AW1784" i="15"/>
  <c r="AU1784" i="15"/>
  <c r="AR1784" i="15"/>
  <c r="AQ1784" i="15"/>
  <c r="AO1784" i="15"/>
  <c r="AL1784" i="15"/>
  <c r="AK1784" i="15"/>
  <c r="AJ1784" i="15"/>
  <c r="AI1784" i="15"/>
  <c r="AG1784" i="15"/>
  <c r="AA1784" i="15"/>
  <c r="AV1784" i="15" s="1"/>
  <c r="Z1784" i="15"/>
  <c r="M1784" i="35" s="1"/>
  <c r="Y1784" i="15"/>
  <c r="L1784" i="35" s="1"/>
  <c r="X1784" i="15"/>
  <c r="K1784" i="35" s="1"/>
  <c r="T1784" i="15"/>
  <c r="BC1783" i="15"/>
  <c r="AX1783" i="15"/>
  <c r="AW1783" i="15"/>
  <c r="AU1783" i="15"/>
  <c r="AR1783" i="15"/>
  <c r="AQ1783" i="15"/>
  <c r="AO1783" i="15"/>
  <c r="AL1783" i="15"/>
  <c r="AK1783" i="15"/>
  <c r="AJ1783" i="15"/>
  <c r="AI1783" i="15"/>
  <c r="AG1783" i="15"/>
  <c r="AA1783" i="15"/>
  <c r="AV1783" i="15" s="1"/>
  <c r="Z1783" i="15"/>
  <c r="M1783" i="35" s="1"/>
  <c r="Y1783" i="15"/>
  <c r="L1783" i="35" s="1"/>
  <c r="X1783" i="15"/>
  <c r="K1783" i="35" s="1"/>
  <c r="T1783" i="15"/>
  <c r="BC1782" i="15"/>
  <c r="AX1782" i="15"/>
  <c r="AW1782" i="15"/>
  <c r="AU1782" i="15"/>
  <c r="AR1782" i="15"/>
  <c r="AQ1782" i="15"/>
  <c r="AO1782" i="15"/>
  <c r="AL1782" i="15"/>
  <c r="AK1782" i="15"/>
  <c r="AJ1782" i="15"/>
  <c r="AI1782" i="15"/>
  <c r="AG1782" i="15"/>
  <c r="AA1782" i="15"/>
  <c r="AV1782" i="15" s="1"/>
  <c r="Z1782" i="15"/>
  <c r="M1782" i="35" s="1"/>
  <c r="Y1782" i="15"/>
  <c r="L1782" i="35" s="1"/>
  <c r="X1782" i="15"/>
  <c r="K1782" i="35" s="1"/>
  <c r="T1782" i="15"/>
  <c r="BC1781" i="15"/>
  <c r="AX1781" i="15"/>
  <c r="AW1781" i="15"/>
  <c r="AU1781" i="15"/>
  <c r="AR1781" i="15"/>
  <c r="AQ1781" i="15"/>
  <c r="AO1781" i="15"/>
  <c r="AL1781" i="15"/>
  <c r="AK1781" i="15"/>
  <c r="AJ1781" i="15"/>
  <c r="AI1781" i="15"/>
  <c r="AG1781" i="15"/>
  <c r="AA1781" i="15"/>
  <c r="AV1781" i="15" s="1"/>
  <c r="Z1781" i="15"/>
  <c r="M1781" i="35" s="1"/>
  <c r="Y1781" i="15"/>
  <c r="L1781" i="35" s="1"/>
  <c r="X1781" i="15"/>
  <c r="K1781" i="35" s="1"/>
  <c r="T1781" i="15"/>
  <c r="BC1780" i="15"/>
  <c r="AX1780" i="15"/>
  <c r="AW1780" i="15"/>
  <c r="AU1780" i="15"/>
  <c r="AR1780" i="15"/>
  <c r="AQ1780" i="15"/>
  <c r="AO1780" i="15"/>
  <c r="AL1780" i="15"/>
  <c r="AK1780" i="15"/>
  <c r="AJ1780" i="15"/>
  <c r="AI1780" i="15"/>
  <c r="AG1780" i="15"/>
  <c r="AA1780" i="15"/>
  <c r="AV1780" i="15" s="1"/>
  <c r="Z1780" i="15"/>
  <c r="M1780" i="35" s="1"/>
  <c r="Y1780" i="15"/>
  <c r="L1780" i="35" s="1"/>
  <c r="X1780" i="15"/>
  <c r="K1780" i="35" s="1"/>
  <c r="T1780" i="15"/>
  <c r="BC1779" i="15"/>
  <c r="AX1779" i="15"/>
  <c r="AW1779" i="15"/>
  <c r="AU1779" i="15"/>
  <c r="AR1779" i="15"/>
  <c r="AQ1779" i="15"/>
  <c r="AO1779" i="15"/>
  <c r="AL1779" i="15"/>
  <c r="AK1779" i="15"/>
  <c r="AJ1779" i="15"/>
  <c r="AI1779" i="15"/>
  <c r="AG1779" i="15"/>
  <c r="AA1779" i="15"/>
  <c r="AV1779" i="15" s="1"/>
  <c r="Z1779" i="15"/>
  <c r="M1779" i="35" s="1"/>
  <c r="Y1779" i="15"/>
  <c r="L1779" i="35" s="1"/>
  <c r="X1779" i="15"/>
  <c r="K1779" i="35" s="1"/>
  <c r="T1779" i="15"/>
  <c r="BC1778" i="15"/>
  <c r="AX1778" i="15"/>
  <c r="AW1778" i="15"/>
  <c r="AU1778" i="15"/>
  <c r="AR1778" i="15"/>
  <c r="AQ1778" i="15"/>
  <c r="AO1778" i="15"/>
  <c r="AL1778" i="15"/>
  <c r="AK1778" i="15"/>
  <c r="AJ1778" i="15"/>
  <c r="AI1778" i="15"/>
  <c r="AG1778" i="15"/>
  <c r="AA1778" i="15"/>
  <c r="AV1778" i="15" s="1"/>
  <c r="Z1778" i="15"/>
  <c r="M1778" i="35" s="1"/>
  <c r="Y1778" i="15"/>
  <c r="L1778" i="35" s="1"/>
  <c r="X1778" i="15"/>
  <c r="K1778" i="35" s="1"/>
  <c r="T1778" i="15"/>
  <c r="BC1777" i="15"/>
  <c r="AX1777" i="15"/>
  <c r="AW1777" i="15"/>
  <c r="AU1777" i="15"/>
  <c r="AR1777" i="15"/>
  <c r="AQ1777" i="15"/>
  <c r="AO1777" i="15"/>
  <c r="AL1777" i="15"/>
  <c r="AK1777" i="15"/>
  <c r="AJ1777" i="15"/>
  <c r="AI1777" i="15"/>
  <c r="AG1777" i="15"/>
  <c r="AA1777" i="15"/>
  <c r="AV1777" i="15" s="1"/>
  <c r="Z1777" i="15"/>
  <c r="M1777" i="35" s="1"/>
  <c r="Y1777" i="15"/>
  <c r="L1777" i="35" s="1"/>
  <c r="X1777" i="15"/>
  <c r="K1777" i="35" s="1"/>
  <c r="T1777" i="15"/>
  <c r="BC1776" i="15"/>
  <c r="AX1776" i="15"/>
  <c r="AW1776" i="15"/>
  <c r="AU1776" i="15"/>
  <c r="AR1776" i="15"/>
  <c r="AQ1776" i="15"/>
  <c r="AO1776" i="15"/>
  <c r="AL1776" i="15"/>
  <c r="AK1776" i="15"/>
  <c r="AJ1776" i="15"/>
  <c r="AI1776" i="15"/>
  <c r="AG1776" i="15"/>
  <c r="AA1776" i="15"/>
  <c r="AV1776" i="15" s="1"/>
  <c r="Z1776" i="15"/>
  <c r="M1776" i="35" s="1"/>
  <c r="Y1776" i="15"/>
  <c r="L1776" i="35" s="1"/>
  <c r="X1776" i="15"/>
  <c r="K1776" i="35" s="1"/>
  <c r="T1776" i="15"/>
  <c r="BC1775" i="15"/>
  <c r="AX1775" i="15"/>
  <c r="AW1775" i="15"/>
  <c r="AU1775" i="15"/>
  <c r="AR1775" i="15"/>
  <c r="AQ1775" i="15"/>
  <c r="AO1775" i="15"/>
  <c r="AL1775" i="15"/>
  <c r="AK1775" i="15"/>
  <c r="AJ1775" i="15"/>
  <c r="AI1775" i="15"/>
  <c r="AG1775" i="15"/>
  <c r="AA1775" i="15"/>
  <c r="AV1775" i="15" s="1"/>
  <c r="Z1775" i="15"/>
  <c r="M1775" i="35" s="1"/>
  <c r="Y1775" i="15"/>
  <c r="L1775" i="35" s="1"/>
  <c r="X1775" i="15"/>
  <c r="K1775" i="35" s="1"/>
  <c r="T1775" i="15"/>
  <c r="BC1774" i="15"/>
  <c r="AX1774" i="15"/>
  <c r="AW1774" i="15"/>
  <c r="AU1774" i="15"/>
  <c r="AR1774" i="15"/>
  <c r="AQ1774" i="15"/>
  <c r="AO1774" i="15"/>
  <c r="AL1774" i="15"/>
  <c r="AK1774" i="15"/>
  <c r="AJ1774" i="15"/>
  <c r="AI1774" i="15"/>
  <c r="AG1774" i="15"/>
  <c r="AA1774" i="15"/>
  <c r="AV1774" i="15" s="1"/>
  <c r="Z1774" i="15"/>
  <c r="M1774" i="35" s="1"/>
  <c r="Y1774" i="15"/>
  <c r="L1774" i="35" s="1"/>
  <c r="X1774" i="15"/>
  <c r="K1774" i="35" s="1"/>
  <c r="T1774" i="15"/>
  <c r="BC1773" i="15"/>
  <c r="AX1773" i="15"/>
  <c r="AW1773" i="15"/>
  <c r="AU1773" i="15"/>
  <c r="AR1773" i="15"/>
  <c r="AQ1773" i="15"/>
  <c r="AO1773" i="15"/>
  <c r="AL1773" i="15"/>
  <c r="AK1773" i="15"/>
  <c r="AJ1773" i="15"/>
  <c r="AI1773" i="15"/>
  <c r="AG1773" i="15"/>
  <c r="AA1773" i="15"/>
  <c r="AV1773" i="15" s="1"/>
  <c r="Z1773" i="15"/>
  <c r="M1773" i="35" s="1"/>
  <c r="Y1773" i="15"/>
  <c r="L1773" i="35" s="1"/>
  <c r="X1773" i="15"/>
  <c r="K1773" i="35" s="1"/>
  <c r="T1773" i="15"/>
  <c r="BC1772" i="15"/>
  <c r="AX1772" i="15"/>
  <c r="AW1772" i="15"/>
  <c r="AU1772" i="15"/>
  <c r="AR1772" i="15"/>
  <c r="AQ1772" i="15"/>
  <c r="AO1772" i="15"/>
  <c r="AL1772" i="15"/>
  <c r="AK1772" i="15"/>
  <c r="AJ1772" i="15"/>
  <c r="AI1772" i="15"/>
  <c r="AG1772" i="15"/>
  <c r="AA1772" i="15"/>
  <c r="AV1772" i="15" s="1"/>
  <c r="Z1772" i="15"/>
  <c r="M1772" i="35" s="1"/>
  <c r="Y1772" i="15"/>
  <c r="L1772" i="35" s="1"/>
  <c r="X1772" i="15"/>
  <c r="K1772" i="35" s="1"/>
  <c r="T1772" i="15"/>
  <c r="BC1771" i="15"/>
  <c r="AX1771" i="15"/>
  <c r="AW1771" i="15"/>
  <c r="AU1771" i="15"/>
  <c r="AR1771" i="15"/>
  <c r="AQ1771" i="15"/>
  <c r="AO1771" i="15"/>
  <c r="AL1771" i="15"/>
  <c r="AK1771" i="15"/>
  <c r="AJ1771" i="15"/>
  <c r="AI1771" i="15"/>
  <c r="AG1771" i="15"/>
  <c r="AA1771" i="15"/>
  <c r="AV1771" i="15" s="1"/>
  <c r="Z1771" i="15"/>
  <c r="M1771" i="35" s="1"/>
  <c r="Y1771" i="15"/>
  <c r="L1771" i="35" s="1"/>
  <c r="X1771" i="15"/>
  <c r="K1771" i="35" s="1"/>
  <c r="T1771" i="15"/>
  <c r="BC1770" i="15"/>
  <c r="AX1770" i="15"/>
  <c r="AW1770" i="15"/>
  <c r="AU1770" i="15"/>
  <c r="AR1770" i="15"/>
  <c r="AQ1770" i="15"/>
  <c r="AO1770" i="15"/>
  <c r="AL1770" i="15"/>
  <c r="AK1770" i="15"/>
  <c r="AJ1770" i="15"/>
  <c r="AI1770" i="15"/>
  <c r="AG1770" i="15"/>
  <c r="AA1770" i="15"/>
  <c r="AV1770" i="15" s="1"/>
  <c r="Z1770" i="15"/>
  <c r="M1770" i="35" s="1"/>
  <c r="Y1770" i="15"/>
  <c r="L1770" i="35" s="1"/>
  <c r="X1770" i="15"/>
  <c r="K1770" i="35" s="1"/>
  <c r="T1770" i="15"/>
  <c r="BC1769" i="15"/>
  <c r="AX1769" i="15"/>
  <c r="AW1769" i="15"/>
  <c r="AU1769" i="15"/>
  <c r="AR1769" i="15"/>
  <c r="AQ1769" i="15"/>
  <c r="AO1769" i="15"/>
  <c r="AL1769" i="15"/>
  <c r="AK1769" i="15"/>
  <c r="AJ1769" i="15"/>
  <c r="AI1769" i="15"/>
  <c r="AG1769" i="15"/>
  <c r="AA1769" i="15"/>
  <c r="AV1769" i="15" s="1"/>
  <c r="Z1769" i="15"/>
  <c r="M1769" i="35" s="1"/>
  <c r="Y1769" i="15"/>
  <c r="L1769" i="35" s="1"/>
  <c r="X1769" i="15"/>
  <c r="K1769" i="35" s="1"/>
  <c r="T1769" i="15"/>
  <c r="BC1768" i="15"/>
  <c r="AX1768" i="15"/>
  <c r="AW1768" i="15"/>
  <c r="AU1768" i="15"/>
  <c r="AR1768" i="15"/>
  <c r="AQ1768" i="15"/>
  <c r="AO1768" i="15"/>
  <c r="AL1768" i="15"/>
  <c r="AK1768" i="15"/>
  <c r="AJ1768" i="15"/>
  <c r="AI1768" i="15"/>
  <c r="AG1768" i="15"/>
  <c r="AA1768" i="15"/>
  <c r="AV1768" i="15" s="1"/>
  <c r="Z1768" i="15"/>
  <c r="M1768" i="35" s="1"/>
  <c r="Y1768" i="15"/>
  <c r="L1768" i="35" s="1"/>
  <c r="X1768" i="15"/>
  <c r="K1768" i="35" s="1"/>
  <c r="T1768" i="15"/>
  <c r="BC1767" i="15"/>
  <c r="AX1767" i="15"/>
  <c r="AW1767" i="15"/>
  <c r="AU1767" i="15"/>
  <c r="AR1767" i="15"/>
  <c r="AQ1767" i="15"/>
  <c r="AO1767" i="15"/>
  <c r="AL1767" i="15"/>
  <c r="AK1767" i="15"/>
  <c r="AJ1767" i="15"/>
  <c r="AI1767" i="15"/>
  <c r="AG1767" i="15"/>
  <c r="AA1767" i="15"/>
  <c r="AV1767" i="15" s="1"/>
  <c r="Z1767" i="15"/>
  <c r="M1767" i="35" s="1"/>
  <c r="Y1767" i="15"/>
  <c r="L1767" i="35" s="1"/>
  <c r="X1767" i="15"/>
  <c r="K1767" i="35" s="1"/>
  <c r="T1767" i="15"/>
  <c r="BC1766" i="15"/>
  <c r="AX1766" i="15"/>
  <c r="AW1766" i="15"/>
  <c r="AU1766" i="15"/>
  <c r="AR1766" i="15"/>
  <c r="AQ1766" i="15"/>
  <c r="AO1766" i="15"/>
  <c r="AL1766" i="15"/>
  <c r="AK1766" i="15"/>
  <c r="AJ1766" i="15"/>
  <c r="AI1766" i="15"/>
  <c r="AG1766" i="15"/>
  <c r="AE1766" i="15"/>
  <c r="AE1800" i="15" s="1"/>
  <c r="BG1800" i="15" s="1"/>
  <c r="AD1766" i="15"/>
  <c r="AD1792" i="15" s="1"/>
  <c r="AC1766" i="15"/>
  <c r="AC1772" i="15" s="1"/>
  <c r="AA1766" i="15"/>
  <c r="AV1766" i="15" s="1"/>
  <c r="Z1766" i="15"/>
  <c r="M1766" i="35" s="1"/>
  <c r="Y1766" i="15"/>
  <c r="L1766" i="35" s="1"/>
  <c r="X1766" i="15"/>
  <c r="K1766" i="35" s="1"/>
  <c r="T1766" i="15"/>
  <c r="AX1765" i="15"/>
  <c r="AW1765" i="15"/>
  <c r="AO1765" i="15"/>
  <c r="AN1765" i="15" s="1"/>
  <c r="AL1765" i="15"/>
  <c r="AK1765" i="15"/>
  <c r="AJ1765" i="15"/>
  <c r="BF1765" i="15" s="1"/>
  <c r="AI1765" i="15"/>
  <c r="AA1765" i="15"/>
  <c r="AV1765" i="15" s="1"/>
  <c r="AX1764" i="15"/>
  <c r="AW1764" i="15"/>
  <c r="AO1764" i="15"/>
  <c r="AL1764" i="15"/>
  <c r="AK1764" i="15"/>
  <c r="AJ1764" i="15"/>
  <c r="BF1764" i="15" s="1"/>
  <c r="AI1764" i="15"/>
  <c r="AA1764" i="15"/>
  <c r="AV1764" i="15" s="1"/>
  <c r="AX1763" i="15"/>
  <c r="AW1763" i="15"/>
  <c r="AO1763" i="15"/>
  <c r="AN1763" i="15" s="1"/>
  <c r="AL1763" i="15"/>
  <c r="AK1763" i="15"/>
  <c r="AJ1763" i="15"/>
  <c r="BF1763" i="15" s="1"/>
  <c r="AI1763" i="15"/>
  <c r="AA1763" i="15"/>
  <c r="AV1763" i="15" s="1"/>
  <c r="AX1762" i="15"/>
  <c r="AW1762" i="15"/>
  <c r="AO1762" i="15"/>
  <c r="AL1762" i="15"/>
  <c r="AK1762" i="15"/>
  <c r="AJ1762" i="15"/>
  <c r="BF1762" i="15" s="1"/>
  <c r="AI1762" i="15"/>
  <c r="AA1762" i="15"/>
  <c r="AV1762" i="15" s="1"/>
  <c r="AX1761" i="15"/>
  <c r="AW1761" i="15"/>
  <c r="AO1761" i="15"/>
  <c r="AN1761" i="15" s="1"/>
  <c r="AL1761" i="15"/>
  <c r="AK1761" i="15"/>
  <c r="AJ1761" i="15"/>
  <c r="BF1761" i="15" s="1"/>
  <c r="AI1761" i="15"/>
  <c r="AA1761" i="15"/>
  <c r="AV1761" i="15" s="1"/>
  <c r="AX1760" i="15"/>
  <c r="AW1760" i="15"/>
  <c r="AO1760" i="15"/>
  <c r="AL1760" i="15"/>
  <c r="AK1760" i="15"/>
  <c r="AJ1760" i="15"/>
  <c r="BF1760" i="15" s="1"/>
  <c r="AI1760" i="15"/>
  <c r="AA1760" i="15"/>
  <c r="AV1760" i="15" s="1"/>
  <c r="AX1759" i="15"/>
  <c r="AW1759" i="15"/>
  <c r="AO1759" i="15"/>
  <c r="AN1759" i="15" s="1"/>
  <c r="AL1759" i="15"/>
  <c r="AK1759" i="15"/>
  <c r="AJ1759" i="15"/>
  <c r="BF1759" i="15" s="1"/>
  <c r="AI1759" i="15"/>
  <c r="AA1759" i="15"/>
  <c r="AV1759" i="15" s="1"/>
  <c r="AX1758" i="15"/>
  <c r="AW1758" i="15"/>
  <c r="AO1758" i="15"/>
  <c r="AL1758" i="15"/>
  <c r="AK1758" i="15"/>
  <c r="AJ1758" i="15"/>
  <c r="BF1758" i="15" s="1"/>
  <c r="AI1758" i="15"/>
  <c r="AA1758" i="15"/>
  <c r="AV1758" i="15" s="1"/>
  <c r="AX1757" i="15"/>
  <c r="AW1757" i="15"/>
  <c r="AO1757" i="15"/>
  <c r="AN1757" i="15" s="1"/>
  <c r="AL1757" i="15"/>
  <c r="AK1757" i="15"/>
  <c r="AJ1757" i="15"/>
  <c r="BF1757" i="15" s="1"/>
  <c r="AI1757" i="15"/>
  <c r="AA1757" i="15"/>
  <c r="AV1757" i="15" s="1"/>
  <c r="AX1756" i="15"/>
  <c r="AW1756" i="15"/>
  <c r="AO1756" i="15"/>
  <c r="AL1756" i="15"/>
  <c r="AK1756" i="15"/>
  <c r="AJ1756" i="15"/>
  <c r="BF1756" i="15" s="1"/>
  <c r="AI1756" i="15"/>
  <c r="AA1756" i="15"/>
  <c r="AV1756" i="15" s="1"/>
  <c r="BC1755" i="15"/>
  <c r="AX1755" i="15"/>
  <c r="AW1755" i="15"/>
  <c r="AU1755" i="15"/>
  <c r="AR1755" i="15"/>
  <c r="AQ1755" i="15"/>
  <c r="AO1755" i="15"/>
  <c r="AN1755" i="15" s="1"/>
  <c r="AL1755" i="15"/>
  <c r="AK1755" i="15"/>
  <c r="AJ1755" i="15"/>
  <c r="AI1755" i="15"/>
  <c r="AG1755" i="15"/>
  <c r="AA1755" i="15"/>
  <c r="AV1755" i="15" s="1"/>
  <c r="Z1755" i="15"/>
  <c r="M1755" i="35" s="1"/>
  <c r="Y1755" i="15"/>
  <c r="L1755" i="35" s="1"/>
  <c r="X1755" i="15"/>
  <c r="K1755" i="35" s="1"/>
  <c r="T1755" i="15"/>
  <c r="BC1754" i="15"/>
  <c r="AX1754" i="15"/>
  <c r="AW1754" i="15"/>
  <c r="AU1754" i="15"/>
  <c r="AR1754" i="15"/>
  <c r="AQ1754" i="15"/>
  <c r="AO1754" i="15"/>
  <c r="AN1754" i="15" s="1"/>
  <c r="AL1754" i="15"/>
  <c r="AK1754" i="15"/>
  <c r="AJ1754" i="15"/>
  <c r="AI1754" i="15"/>
  <c r="AG1754" i="15"/>
  <c r="AA1754" i="15"/>
  <c r="AV1754" i="15" s="1"/>
  <c r="Z1754" i="15"/>
  <c r="M1754" i="35" s="1"/>
  <c r="Y1754" i="15"/>
  <c r="L1754" i="35" s="1"/>
  <c r="X1754" i="15"/>
  <c r="K1754" i="35" s="1"/>
  <c r="T1754" i="15"/>
  <c r="BC1753" i="15"/>
  <c r="AX1753" i="15"/>
  <c r="AW1753" i="15"/>
  <c r="AU1753" i="15"/>
  <c r="AR1753" i="15"/>
  <c r="AQ1753" i="15"/>
  <c r="AO1753" i="15"/>
  <c r="AN1753" i="15" s="1"/>
  <c r="AL1753" i="15"/>
  <c r="AK1753" i="15"/>
  <c r="AJ1753" i="15"/>
  <c r="AI1753" i="15"/>
  <c r="AG1753" i="15"/>
  <c r="AA1753" i="15"/>
  <c r="AV1753" i="15" s="1"/>
  <c r="Z1753" i="15"/>
  <c r="M1753" i="35" s="1"/>
  <c r="Y1753" i="15"/>
  <c r="L1753" i="35" s="1"/>
  <c r="X1753" i="15"/>
  <c r="K1753" i="35" s="1"/>
  <c r="T1753" i="15"/>
  <c r="BC1752" i="15"/>
  <c r="AX1752" i="15"/>
  <c r="AW1752" i="15"/>
  <c r="AU1752" i="15"/>
  <c r="AR1752" i="15"/>
  <c r="AQ1752" i="15"/>
  <c r="AO1752" i="15"/>
  <c r="AN1752" i="15" s="1"/>
  <c r="AL1752" i="15"/>
  <c r="AK1752" i="15"/>
  <c r="AJ1752" i="15"/>
  <c r="AI1752" i="15"/>
  <c r="AG1752" i="15"/>
  <c r="AA1752" i="15"/>
  <c r="AV1752" i="15" s="1"/>
  <c r="Z1752" i="15"/>
  <c r="M1752" i="35" s="1"/>
  <c r="Y1752" i="15"/>
  <c r="L1752" i="35" s="1"/>
  <c r="X1752" i="15"/>
  <c r="K1752" i="35" s="1"/>
  <c r="T1752" i="15"/>
  <c r="BC1751" i="15"/>
  <c r="AX1751" i="15"/>
  <c r="AW1751" i="15"/>
  <c r="AU1751" i="15"/>
  <c r="AR1751" i="15"/>
  <c r="AQ1751" i="15"/>
  <c r="AO1751" i="15"/>
  <c r="AN1751" i="15" s="1"/>
  <c r="AL1751" i="15"/>
  <c r="AK1751" i="15"/>
  <c r="AJ1751" i="15"/>
  <c r="AI1751" i="15"/>
  <c r="AG1751" i="15"/>
  <c r="AA1751" i="15"/>
  <c r="AV1751" i="15" s="1"/>
  <c r="Z1751" i="15"/>
  <c r="M1751" i="35" s="1"/>
  <c r="Y1751" i="15"/>
  <c r="L1751" i="35" s="1"/>
  <c r="X1751" i="15"/>
  <c r="K1751" i="35" s="1"/>
  <c r="T1751" i="15"/>
  <c r="BC1750" i="15"/>
  <c r="AX1750" i="15"/>
  <c r="AW1750" i="15"/>
  <c r="AU1750" i="15"/>
  <c r="AR1750" i="15"/>
  <c r="AQ1750" i="15"/>
  <c r="AO1750" i="15"/>
  <c r="AN1750" i="15" s="1"/>
  <c r="AL1750" i="15"/>
  <c r="AK1750" i="15"/>
  <c r="AJ1750" i="15"/>
  <c r="AI1750" i="15"/>
  <c r="AG1750" i="15"/>
  <c r="AA1750" i="15"/>
  <c r="AV1750" i="15" s="1"/>
  <c r="Z1750" i="15"/>
  <c r="M1750" i="35" s="1"/>
  <c r="Y1750" i="15"/>
  <c r="L1750" i="35" s="1"/>
  <c r="X1750" i="15"/>
  <c r="K1750" i="35" s="1"/>
  <c r="T1750" i="15"/>
  <c r="BC1749" i="15"/>
  <c r="AX1749" i="15"/>
  <c r="AW1749" i="15"/>
  <c r="AU1749" i="15"/>
  <c r="AR1749" i="15"/>
  <c r="AQ1749" i="15"/>
  <c r="AO1749" i="15"/>
  <c r="AN1749" i="15" s="1"/>
  <c r="AL1749" i="15"/>
  <c r="AK1749" i="15"/>
  <c r="AJ1749" i="15"/>
  <c r="AI1749" i="15"/>
  <c r="AG1749" i="15"/>
  <c r="AA1749" i="15"/>
  <c r="AV1749" i="15" s="1"/>
  <c r="Z1749" i="15"/>
  <c r="M1749" i="35" s="1"/>
  <c r="Y1749" i="15"/>
  <c r="L1749" i="35" s="1"/>
  <c r="X1749" i="15"/>
  <c r="K1749" i="35" s="1"/>
  <c r="T1749" i="15"/>
  <c r="BC1748" i="15"/>
  <c r="AX1748" i="15"/>
  <c r="AW1748" i="15"/>
  <c r="AU1748" i="15"/>
  <c r="AR1748" i="15"/>
  <c r="AQ1748" i="15"/>
  <c r="AO1748" i="15"/>
  <c r="AL1748" i="15"/>
  <c r="AK1748" i="15"/>
  <c r="AJ1748" i="15"/>
  <c r="AI1748" i="15"/>
  <c r="AG1748" i="15"/>
  <c r="AA1748" i="15"/>
  <c r="AV1748" i="15" s="1"/>
  <c r="Z1748" i="15"/>
  <c r="M1748" i="35" s="1"/>
  <c r="Y1748" i="15"/>
  <c r="L1748" i="35" s="1"/>
  <c r="X1748" i="15"/>
  <c r="K1748" i="35" s="1"/>
  <c r="T1748" i="15"/>
  <c r="BC1747" i="15"/>
  <c r="AX1747" i="15"/>
  <c r="AW1747" i="15"/>
  <c r="AU1747" i="15"/>
  <c r="AR1747" i="15"/>
  <c r="AQ1747" i="15"/>
  <c r="AO1747" i="15"/>
  <c r="AL1747" i="15"/>
  <c r="AK1747" i="15"/>
  <c r="AJ1747" i="15"/>
  <c r="AI1747" i="15"/>
  <c r="AG1747" i="15"/>
  <c r="AA1747" i="15"/>
  <c r="AV1747" i="15" s="1"/>
  <c r="Z1747" i="15"/>
  <c r="M1747" i="35" s="1"/>
  <c r="Y1747" i="15"/>
  <c r="L1747" i="35" s="1"/>
  <c r="X1747" i="15"/>
  <c r="K1747" i="35" s="1"/>
  <c r="T1747" i="15"/>
  <c r="BC1746" i="15"/>
  <c r="AX1746" i="15"/>
  <c r="AW1746" i="15"/>
  <c r="AU1746" i="15"/>
  <c r="AR1746" i="15"/>
  <c r="AQ1746" i="15"/>
  <c r="AO1746" i="15"/>
  <c r="AL1746" i="15"/>
  <c r="AK1746" i="15"/>
  <c r="AJ1746" i="15"/>
  <c r="AI1746" i="15"/>
  <c r="AG1746" i="15"/>
  <c r="AA1746" i="15"/>
  <c r="AV1746" i="15" s="1"/>
  <c r="Z1746" i="15"/>
  <c r="M1746" i="35" s="1"/>
  <c r="Y1746" i="15"/>
  <c r="L1746" i="35" s="1"/>
  <c r="X1746" i="15"/>
  <c r="K1746" i="35" s="1"/>
  <c r="T1746" i="15"/>
  <c r="BC1745" i="15"/>
  <c r="AX1745" i="15"/>
  <c r="AW1745" i="15"/>
  <c r="AU1745" i="15"/>
  <c r="AR1745" i="15"/>
  <c r="AQ1745" i="15"/>
  <c r="AO1745" i="15"/>
  <c r="AN1745" i="15" s="1"/>
  <c r="AL1745" i="15"/>
  <c r="AK1745" i="15"/>
  <c r="AJ1745" i="15"/>
  <c r="AI1745" i="15"/>
  <c r="AG1745" i="15"/>
  <c r="AA1745" i="15"/>
  <c r="AV1745" i="15" s="1"/>
  <c r="Z1745" i="15"/>
  <c r="M1745" i="35" s="1"/>
  <c r="Y1745" i="15"/>
  <c r="L1745" i="35" s="1"/>
  <c r="X1745" i="15"/>
  <c r="K1745" i="35" s="1"/>
  <c r="T1745" i="15"/>
  <c r="BC1744" i="15"/>
  <c r="AX1744" i="15"/>
  <c r="AW1744" i="15"/>
  <c r="AU1744" i="15"/>
  <c r="AR1744" i="15"/>
  <c r="AQ1744" i="15"/>
  <c r="AO1744" i="15"/>
  <c r="AN1744" i="15" s="1"/>
  <c r="AL1744" i="15"/>
  <c r="AK1744" i="15"/>
  <c r="AJ1744" i="15"/>
  <c r="AI1744" i="15"/>
  <c r="AG1744" i="15"/>
  <c r="AA1744" i="15"/>
  <c r="AV1744" i="15" s="1"/>
  <c r="Z1744" i="15"/>
  <c r="M1744" i="35" s="1"/>
  <c r="Y1744" i="15"/>
  <c r="L1744" i="35" s="1"/>
  <c r="X1744" i="15"/>
  <c r="T1744" i="15"/>
  <c r="BC1743" i="15"/>
  <c r="AX1743" i="15"/>
  <c r="AW1743" i="15"/>
  <c r="AU1743" i="15"/>
  <c r="AR1743" i="15"/>
  <c r="AQ1743" i="15"/>
  <c r="AO1743" i="15"/>
  <c r="AN1743" i="15" s="1"/>
  <c r="AL1743" i="15"/>
  <c r="AK1743" i="15"/>
  <c r="AJ1743" i="15"/>
  <c r="AI1743" i="15"/>
  <c r="AG1743" i="15"/>
  <c r="AA1743" i="15"/>
  <c r="AV1743" i="15" s="1"/>
  <c r="Z1743" i="15"/>
  <c r="M1743" i="35" s="1"/>
  <c r="Y1743" i="15"/>
  <c r="L1743" i="35" s="1"/>
  <c r="X1743" i="15"/>
  <c r="K1743" i="35" s="1"/>
  <c r="T1743" i="15"/>
  <c r="BC1742" i="15"/>
  <c r="AX1742" i="15"/>
  <c r="AW1742" i="15"/>
  <c r="AU1742" i="15"/>
  <c r="AR1742" i="15"/>
  <c r="AQ1742" i="15"/>
  <c r="AO1742" i="15"/>
  <c r="AN1742" i="15" s="1"/>
  <c r="AL1742" i="15"/>
  <c r="AK1742" i="15"/>
  <c r="AJ1742" i="15"/>
  <c r="AI1742" i="15"/>
  <c r="AG1742" i="15"/>
  <c r="AA1742" i="15"/>
  <c r="AV1742" i="15" s="1"/>
  <c r="Z1742" i="15"/>
  <c r="M1742" i="35" s="1"/>
  <c r="Y1742" i="15"/>
  <c r="L1742" i="35" s="1"/>
  <c r="X1742" i="15"/>
  <c r="K1742" i="35" s="1"/>
  <c r="T1742" i="15"/>
  <c r="BC1741" i="15"/>
  <c r="AX1741" i="15"/>
  <c r="AW1741" i="15"/>
  <c r="AU1741" i="15"/>
  <c r="AR1741" i="15"/>
  <c r="AQ1741" i="15"/>
  <c r="AO1741" i="15"/>
  <c r="AL1741" i="15"/>
  <c r="AK1741" i="15"/>
  <c r="AJ1741" i="15"/>
  <c r="AI1741" i="15"/>
  <c r="AG1741" i="15"/>
  <c r="AA1741" i="15"/>
  <c r="AV1741" i="15" s="1"/>
  <c r="Z1741" i="15"/>
  <c r="M1741" i="35" s="1"/>
  <c r="Y1741" i="15"/>
  <c r="L1741" i="35" s="1"/>
  <c r="X1741" i="15"/>
  <c r="K1741" i="35" s="1"/>
  <c r="T1741" i="15"/>
  <c r="BC1740" i="15"/>
  <c r="AX1740" i="15"/>
  <c r="AW1740" i="15"/>
  <c r="AU1740" i="15"/>
  <c r="AR1740" i="15"/>
  <c r="AQ1740" i="15"/>
  <c r="AO1740" i="15"/>
  <c r="AL1740" i="15"/>
  <c r="AK1740" i="15"/>
  <c r="AJ1740" i="15"/>
  <c r="AI1740" i="15"/>
  <c r="AG1740" i="15"/>
  <c r="AA1740" i="15"/>
  <c r="AV1740" i="15" s="1"/>
  <c r="Z1740" i="15"/>
  <c r="M1740" i="35" s="1"/>
  <c r="Y1740" i="15"/>
  <c r="L1740" i="35" s="1"/>
  <c r="X1740" i="15"/>
  <c r="K1740" i="35" s="1"/>
  <c r="T1740" i="15"/>
  <c r="BC1739" i="15"/>
  <c r="AX1739" i="15"/>
  <c r="AW1739" i="15"/>
  <c r="AU1739" i="15"/>
  <c r="AR1739" i="15"/>
  <c r="AQ1739" i="15"/>
  <c r="AO1739" i="15"/>
  <c r="AL1739" i="15"/>
  <c r="AK1739" i="15"/>
  <c r="AJ1739" i="15"/>
  <c r="AI1739" i="15"/>
  <c r="AG1739" i="15"/>
  <c r="AA1739" i="15"/>
  <c r="AV1739" i="15" s="1"/>
  <c r="Z1739" i="15"/>
  <c r="M1739" i="35" s="1"/>
  <c r="Y1739" i="15"/>
  <c r="L1739" i="35" s="1"/>
  <c r="X1739" i="15"/>
  <c r="K1739" i="35" s="1"/>
  <c r="T1739" i="15"/>
  <c r="BC1738" i="15"/>
  <c r="AX1738" i="15"/>
  <c r="AW1738" i="15"/>
  <c r="AU1738" i="15"/>
  <c r="AR1738" i="15"/>
  <c r="AQ1738" i="15"/>
  <c r="AO1738" i="15"/>
  <c r="AL1738" i="15"/>
  <c r="AK1738" i="15"/>
  <c r="AJ1738" i="15"/>
  <c r="AI1738" i="15"/>
  <c r="AG1738" i="15"/>
  <c r="AA1738" i="15"/>
  <c r="AV1738" i="15" s="1"/>
  <c r="Z1738" i="15"/>
  <c r="M1738" i="35" s="1"/>
  <c r="Y1738" i="15"/>
  <c r="L1738" i="35" s="1"/>
  <c r="X1738" i="15"/>
  <c r="K1738" i="35" s="1"/>
  <c r="T1738" i="15"/>
  <c r="BC1737" i="15"/>
  <c r="AX1737" i="15"/>
  <c r="AW1737" i="15"/>
  <c r="AU1737" i="15"/>
  <c r="AR1737" i="15"/>
  <c r="AQ1737" i="15"/>
  <c r="AO1737" i="15"/>
  <c r="AN1737" i="15" s="1"/>
  <c r="AL1737" i="15"/>
  <c r="AK1737" i="15"/>
  <c r="AJ1737" i="15"/>
  <c r="AI1737" i="15"/>
  <c r="AG1737" i="15"/>
  <c r="AA1737" i="15"/>
  <c r="AV1737" i="15" s="1"/>
  <c r="Z1737" i="15"/>
  <c r="M1737" i="35" s="1"/>
  <c r="Y1737" i="15"/>
  <c r="L1737" i="35" s="1"/>
  <c r="X1737" i="15"/>
  <c r="K1737" i="35" s="1"/>
  <c r="T1737" i="15"/>
  <c r="BC1736" i="15"/>
  <c r="AX1736" i="15"/>
  <c r="AW1736" i="15"/>
  <c r="AU1736" i="15"/>
  <c r="AR1736" i="15"/>
  <c r="AQ1736" i="15"/>
  <c r="AO1736" i="15"/>
  <c r="AN1736" i="15" s="1"/>
  <c r="AL1736" i="15"/>
  <c r="AK1736" i="15"/>
  <c r="AJ1736" i="15"/>
  <c r="AI1736" i="15"/>
  <c r="AG1736" i="15"/>
  <c r="AA1736" i="15"/>
  <c r="AV1736" i="15" s="1"/>
  <c r="Z1736" i="15"/>
  <c r="M1736" i="35" s="1"/>
  <c r="Y1736" i="15"/>
  <c r="L1736" i="35" s="1"/>
  <c r="X1736" i="15"/>
  <c r="K1736" i="35" s="1"/>
  <c r="T1736" i="15"/>
  <c r="BC1735" i="15"/>
  <c r="AX1735" i="15"/>
  <c r="AW1735" i="15"/>
  <c r="AU1735" i="15"/>
  <c r="AR1735" i="15"/>
  <c r="AQ1735" i="15"/>
  <c r="AO1735" i="15"/>
  <c r="AN1735" i="15" s="1"/>
  <c r="AL1735" i="15"/>
  <c r="AK1735" i="15"/>
  <c r="AJ1735" i="15"/>
  <c r="AI1735" i="15"/>
  <c r="AG1735" i="15"/>
  <c r="AA1735" i="15"/>
  <c r="AV1735" i="15" s="1"/>
  <c r="Z1735" i="15"/>
  <c r="M1735" i="35" s="1"/>
  <c r="Y1735" i="15"/>
  <c r="L1735" i="35" s="1"/>
  <c r="X1735" i="15"/>
  <c r="K1735" i="35" s="1"/>
  <c r="T1735" i="15"/>
  <c r="BC1734" i="15"/>
  <c r="AX1734" i="15"/>
  <c r="AW1734" i="15"/>
  <c r="AU1734" i="15"/>
  <c r="AR1734" i="15"/>
  <c r="AQ1734" i="15"/>
  <c r="AO1734" i="15"/>
  <c r="AL1734" i="15"/>
  <c r="AK1734" i="15"/>
  <c r="AJ1734" i="15"/>
  <c r="AI1734" i="15"/>
  <c r="AG1734" i="15"/>
  <c r="AA1734" i="15"/>
  <c r="AV1734" i="15" s="1"/>
  <c r="Z1734" i="15"/>
  <c r="M1734" i="35" s="1"/>
  <c r="Y1734" i="15"/>
  <c r="L1734" i="35" s="1"/>
  <c r="X1734" i="15"/>
  <c r="K1734" i="35" s="1"/>
  <c r="T1734" i="15"/>
  <c r="BC1733" i="15"/>
  <c r="AX1733" i="15"/>
  <c r="AW1733" i="15"/>
  <c r="AU1733" i="15"/>
  <c r="AR1733" i="15"/>
  <c r="AQ1733" i="15"/>
  <c r="AO1733" i="15"/>
  <c r="AL1733" i="15"/>
  <c r="AK1733" i="15"/>
  <c r="AJ1733" i="15"/>
  <c r="AI1733" i="15"/>
  <c r="AG1733" i="15"/>
  <c r="AA1733" i="15"/>
  <c r="AV1733" i="15" s="1"/>
  <c r="Z1733" i="15"/>
  <c r="M1733" i="35" s="1"/>
  <c r="Y1733" i="15"/>
  <c r="L1733" i="35" s="1"/>
  <c r="X1733" i="15"/>
  <c r="K1733" i="35" s="1"/>
  <c r="T1733" i="15"/>
  <c r="BC1732" i="15"/>
  <c r="AX1732" i="15"/>
  <c r="AW1732" i="15"/>
  <c r="AU1732" i="15"/>
  <c r="AR1732" i="15"/>
  <c r="AQ1732" i="15"/>
  <c r="AO1732" i="15"/>
  <c r="AL1732" i="15"/>
  <c r="AK1732" i="15"/>
  <c r="AJ1732" i="15"/>
  <c r="AI1732" i="15"/>
  <c r="AG1732" i="15"/>
  <c r="AA1732" i="15"/>
  <c r="AV1732" i="15" s="1"/>
  <c r="Z1732" i="15"/>
  <c r="M1732" i="35" s="1"/>
  <c r="Y1732" i="15"/>
  <c r="L1732" i="35" s="1"/>
  <c r="X1732" i="15"/>
  <c r="K1732" i="35" s="1"/>
  <c r="T1732" i="15"/>
  <c r="BC1731" i="15"/>
  <c r="AX1731" i="15"/>
  <c r="AW1731" i="15"/>
  <c r="AU1731" i="15"/>
  <c r="AR1731" i="15"/>
  <c r="AQ1731" i="15"/>
  <c r="AO1731" i="15"/>
  <c r="AL1731" i="15"/>
  <c r="AK1731" i="15"/>
  <c r="AJ1731" i="15"/>
  <c r="AI1731" i="15"/>
  <c r="AG1731" i="15"/>
  <c r="AA1731" i="15"/>
  <c r="AV1731" i="15" s="1"/>
  <c r="Z1731" i="15"/>
  <c r="M1731" i="35" s="1"/>
  <c r="Y1731" i="15"/>
  <c r="L1731" i="35" s="1"/>
  <c r="X1731" i="15"/>
  <c r="K1731" i="35" s="1"/>
  <c r="T1731" i="15"/>
  <c r="BC1730" i="15"/>
  <c r="AX1730" i="15"/>
  <c r="AW1730" i="15"/>
  <c r="AU1730" i="15"/>
  <c r="AR1730" i="15"/>
  <c r="AQ1730" i="15"/>
  <c r="AO1730" i="15"/>
  <c r="AL1730" i="15"/>
  <c r="AK1730" i="15"/>
  <c r="AJ1730" i="15"/>
  <c r="AI1730" i="15"/>
  <c r="AG1730" i="15"/>
  <c r="AA1730" i="15"/>
  <c r="AV1730" i="15" s="1"/>
  <c r="Z1730" i="15"/>
  <c r="M1730" i="35" s="1"/>
  <c r="Y1730" i="15"/>
  <c r="L1730" i="35" s="1"/>
  <c r="X1730" i="15"/>
  <c r="K1730" i="35" s="1"/>
  <c r="T1730" i="15"/>
  <c r="BC1729" i="15"/>
  <c r="AX1729" i="15"/>
  <c r="AW1729" i="15"/>
  <c r="AU1729" i="15"/>
  <c r="AR1729" i="15"/>
  <c r="AQ1729" i="15"/>
  <c r="AO1729" i="15"/>
  <c r="AL1729" i="15"/>
  <c r="AK1729" i="15"/>
  <c r="AJ1729" i="15"/>
  <c r="AI1729" i="15"/>
  <c r="AG1729" i="15"/>
  <c r="AA1729" i="15"/>
  <c r="AV1729" i="15" s="1"/>
  <c r="Z1729" i="15"/>
  <c r="M1729" i="35" s="1"/>
  <c r="Y1729" i="15"/>
  <c r="L1729" i="35" s="1"/>
  <c r="X1729" i="15"/>
  <c r="K1729" i="35" s="1"/>
  <c r="T1729" i="15"/>
  <c r="BC1728" i="15"/>
  <c r="AX1728" i="15"/>
  <c r="AW1728" i="15"/>
  <c r="AU1728" i="15"/>
  <c r="AR1728" i="15"/>
  <c r="AQ1728" i="15"/>
  <c r="AO1728" i="15"/>
  <c r="AL1728" i="15"/>
  <c r="AK1728" i="15"/>
  <c r="AJ1728" i="15"/>
  <c r="AI1728" i="15"/>
  <c r="AG1728" i="15"/>
  <c r="AA1728" i="15"/>
  <c r="AV1728" i="15" s="1"/>
  <c r="Z1728" i="15"/>
  <c r="M1728" i="35" s="1"/>
  <c r="Y1728" i="15"/>
  <c r="L1728" i="35" s="1"/>
  <c r="X1728" i="15"/>
  <c r="K1728" i="35" s="1"/>
  <c r="T1728" i="15"/>
  <c r="BC1727" i="15"/>
  <c r="AX1727" i="15"/>
  <c r="AW1727" i="15"/>
  <c r="AU1727" i="15"/>
  <c r="AR1727" i="15"/>
  <c r="AQ1727" i="15"/>
  <c r="AO1727" i="15"/>
  <c r="AN1727" i="15" s="1"/>
  <c r="AL1727" i="15"/>
  <c r="AK1727" i="15"/>
  <c r="AJ1727" i="15"/>
  <c r="AI1727" i="15"/>
  <c r="AG1727" i="15"/>
  <c r="AA1727" i="15"/>
  <c r="AV1727" i="15" s="1"/>
  <c r="Z1727" i="15"/>
  <c r="M1727" i="35" s="1"/>
  <c r="Y1727" i="15"/>
  <c r="L1727" i="35" s="1"/>
  <c r="X1727" i="15"/>
  <c r="K1727" i="35" s="1"/>
  <c r="T1727" i="15"/>
  <c r="BC1726" i="15"/>
  <c r="AX1726" i="15"/>
  <c r="AW1726" i="15"/>
  <c r="AU1726" i="15"/>
  <c r="AR1726" i="15"/>
  <c r="AQ1726" i="15"/>
  <c r="AO1726" i="15"/>
  <c r="AN1726" i="15" s="1"/>
  <c r="AL1726" i="15"/>
  <c r="AK1726" i="15"/>
  <c r="AJ1726" i="15"/>
  <c r="AI1726" i="15"/>
  <c r="AG1726" i="15"/>
  <c r="AA1726" i="15"/>
  <c r="AV1726" i="15" s="1"/>
  <c r="Z1726" i="15"/>
  <c r="M1726" i="35" s="1"/>
  <c r="Y1726" i="15"/>
  <c r="L1726" i="35" s="1"/>
  <c r="X1726" i="15"/>
  <c r="K1726" i="35" s="1"/>
  <c r="T1726" i="15"/>
  <c r="BC1725" i="15"/>
  <c r="AX1725" i="15"/>
  <c r="AW1725" i="15"/>
  <c r="AU1725" i="15"/>
  <c r="AR1725" i="15"/>
  <c r="AQ1725" i="15"/>
  <c r="AO1725" i="15"/>
  <c r="AN1725" i="15" s="1"/>
  <c r="AL1725" i="15"/>
  <c r="AK1725" i="15"/>
  <c r="AJ1725" i="15"/>
  <c r="AI1725" i="15"/>
  <c r="AG1725" i="15"/>
  <c r="AA1725" i="15"/>
  <c r="AV1725" i="15" s="1"/>
  <c r="Z1725" i="15"/>
  <c r="M1725" i="35" s="1"/>
  <c r="Y1725" i="15"/>
  <c r="L1725" i="35" s="1"/>
  <c r="X1725" i="15"/>
  <c r="K1725" i="35" s="1"/>
  <c r="T1725" i="15"/>
  <c r="BC1724" i="15"/>
  <c r="AX1724" i="15"/>
  <c r="AW1724" i="15"/>
  <c r="AU1724" i="15"/>
  <c r="AR1724" i="15"/>
  <c r="AQ1724" i="15"/>
  <c r="AO1724" i="15"/>
  <c r="AN1724" i="15" s="1"/>
  <c r="AL1724" i="15"/>
  <c r="AK1724" i="15"/>
  <c r="AJ1724" i="15"/>
  <c r="AI1724" i="15"/>
  <c r="AG1724" i="15"/>
  <c r="AA1724" i="15"/>
  <c r="AV1724" i="15" s="1"/>
  <c r="Z1724" i="15"/>
  <c r="M1724" i="35" s="1"/>
  <c r="Y1724" i="15"/>
  <c r="L1724" i="35" s="1"/>
  <c r="X1724" i="15"/>
  <c r="K1724" i="35" s="1"/>
  <c r="T1724" i="15"/>
  <c r="BC1723" i="15"/>
  <c r="AX1723" i="15"/>
  <c r="AW1723" i="15"/>
  <c r="AU1723" i="15"/>
  <c r="AR1723" i="15"/>
  <c r="AQ1723" i="15"/>
  <c r="AO1723" i="15"/>
  <c r="AN1723" i="15" s="1"/>
  <c r="AL1723" i="15"/>
  <c r="AK1723" i="15"/>
  <c r="AJ1723" i="15"/>
  <c r="AI1723" i="15"/>
  <c r="AG1723" i="15"/>
  <c r="AA1723" i="15"/>
  <c r="AV1723" i="15" s="1"/>
  <c r="Z1723" i="15"/>
  <c r="M1723" i="35" s="1"/>
  <c r="Y1723" i="15"/>
  <c r="L1723" i="35" s="1"/>
  <c r="X1723" i="15"/>
  <c r="K1723" i="35" s="1"/>
  <c r="T1723" i="15"/>
  <c r="BC1722" i="15"/>
  <c r="AX1722" i="15"/>
  <c r="AW1722" i="15"/>
  <c r="AU1722" i="15"/>
  <c r="AR1722" i="15"/>
  <c r="AQ1722" i="15"/>
  <c r="AO1722" i="15"/>
  <c r="AN1722" i="15" s="1"/>
  <c r="AL1722" i="15"/>
  <c r="AK1722" i="15"/>
  <c r="AJ1722" i="15"/>
  <c r="AI1722" i="15"/>
  <c r="AG1722" i="15"/>
  <c r="AA1722" i="15"/>
  <c r="AV1722" i="15" s="1"/>
  <c r="Z1722" i="15"/>
  <c r="M1722" i="35" s="1"/>
  <c r="Y1722" i="15"/>
  <c r="L1722" i="35" s="1"/>
  <c r="X1722" i="15"/>
  <c r="K1722" i="35" s="1"/>
  <c r="T1722" i="15"/>
  <c r="BC1721" i="15"/>
  <c r="AX1721" i="15"/>
  <c r="AW1721" i="15"/>
  <c r="AU1721" i="15"/>
  <c r="AR1721" i="15"/>
  <c r="AQ1721" i="15"/>
  <c r="AO1721" i="15"/>
  <c r="AN1721" i="15" s="1"/>
  <c r="AL1721" i="15"/>
  <c r="AK1721" i="15"/>
  <c r="AJ1721" i="15"/>
  <c r="AI1721" i="15"/>
  <c r="AG1721" i="15"/>
  <c r="AE1721" i="15"/>
  <c r="AE1729" i="15" s="1"/>
  <c r="BG1729" i="15" s="1"/>
  <c r="AD1721" i="15"/>
  <c r="AD1752" i="15" s="1"/>
  <c r="AC1721" i="15"/>
  <c r="AC1739" i="15" s="1"/>
  <c r="AA1721" i="15"/>
  <c r="AV1721" i="15" s="1"/>
  <c r="Z1721" i="15"/>
  <c r="M1721" i="35" s="1"/>
  <c r="Y1721" i="15"/>
  <c r="L1721" i="35" s="1"/>
  <c r="X1721" i="15"/>
  <c r="K1721" i="35" s="1"/>
  <c r="T1721" i="15"/>
  <c r="AX1720" i="15"/>
  <c r="AW1720" i="15"/>
  <c r="AO1720" i="15"/>
  <c r="AL1720" i="15"/>
  <c r="AK1720" i="15"/>
  <c r="AJ1720" i="15"/>
  <c r="BF1720" i="15" s="1"/>
  <c r="AI1720" i="15"/>
  <c r="AA1720" i="15"/>
  <c r="AV1720" i="15" s="1"/>
  <c r="AX1719" i="15"/>
  <c r="AW1719" i="15"/>
  <c r="AO1719" i="15"/>
  <c r="AN1719" i="15" s="1"/>
  <c r="AL1719" i="15"/>
  <c r="AK1719" i="15"/>
  <c r="AJ1719" i="15"/>
  <c r="BF1719" i="15" s="1"/>
  <c r="AI1719" i="15"/>
  <c r="AA1719" i="15"/>
  <c r="AV1719" i="15" s="1"/>
  <c r="AX1718" i="15"/>
  <c r="AW1718" i="15"/>
  <c r="AO1718" i="15"/>
  <c r="AN1718" i="15" s="1"/>
  <c r="AL1718" i="15"/>
  <c r="AK1718" i="15"/>
  <c r="AJ1718" i="15"/>
  <c r="BF1718" i="15" s="1"/>
  <c r="AI1718" i="15"/>
  <c r="AA1718" i="15"/>
  <c r="AV1718" i="15" s="1"/>
  <c r="AX1717" i="15"/>
  <c r="AW1717" i="15"/>
  <c r="AO1717" i="15"/>
  <c r="AN1717" i="15" s="1"/>
  <c r="AL1717" i="15"/>
  <c r="AK1717" i="15"/>
  <c r="AJ1717" i="15"/>
  <c r="BF1717" i="15" s="1"/>
  <c r="AI1717" i="15"/>
  <c r="AA1717" i="15"/>
  <c r="AV1717" i="15" s="1"/>
  <c r="AX1716" i="15"/>
  <c r="AW1716" i="15"/>
  <c r="AO1716" i="15"/>
  <c r="AL1716" i="15"/>
  <c r="AK1716" i="15"/>
  <c r="AJ1716" i="15"/>
  <c r="BF1716" i="15" s="1"/>
  <c r="AI1716" i="15"/>
  <c r="AA1716" i="15"/>
  <c r="AV1716" i="15" s="1"/>
  <c r="AX1715" i="15"/>
  <c r="AW1715" i="15"/>
  <c r="AO1715" i="15"/>
  <c r="AN1715" i="15" s="1"/>
  <c r="AL1715" i="15"/>
  <c r="AK1715" i="15"/>
  <c r="AJ1715" i="15"/>
  <c r="BF1715" i="15" s="1"/>
  <c r="AI1715" i="15"/>
  <c r="AA1715" i="15"/>
  <c r="AV1715" i="15" s="1"/>
  <c r="AX1714" i="15"/>
  <c r="AW1714" i="15"/>
  <c r="AO1714" i="15"/>
  <c r="AN1714" i="15" s="1"/>
  <c r="AL1714" i="15"/>
  <c r="AK1714" i="15"/>
  <c r="AJ1714" i="15"/>
  <c r="BF1714" i="15" s="1"/>
  <c r="AI1714" i="15"/>
  <c r="AA1714" i="15"/>
  <c r="AV1714" i="15" s="1"/>
  <c r="AX1713" i="15"/>
  <c r="AW1713" i="15"/>
  <c r="AO1713" i="15"/>
  <c r="AN1713" i="15" s="1"/>
  <c r="AL1713" i="15"/>
  <c r="AK1713" i="15"/>
  <c r="AJ1713" i="15"/>
  <c r="BF1713" i="15" s="1"/>
  <c r="AI1713" i="15"/>
  <c r="AA1713" i="15"/>
  <c r="AV1713" i="15" s="1"/>
  <c r="AX1712" i="15"/>
  <c r="AW1712" i="15"/>
  <c r="AO1712" i="15"/>
  <c r="AL1712" i="15"/>
  <c r="AK1712" i="15"/>
  <c r="AJ1712" i="15"/>
  <c r="BF1712" i="15" s="1"/>
  <c r="AI1712" i="15"/>
  <c r="AA1712" i="15"/>
  <c r="AV1712" i="15" s="1"/>
  <c r="AX1711" i="15"/>
  <c r="AW1711" i="15"/>
  <c r="AO1711" i="15"/>
  <c r="AN1711" i="15" s="1"/>
  <c r="AL1711" i="15"/>
  <c r="AK1711" i="15"/>
  <c r="AJ1711" i="15"/>
  <c r="BF1711" i="15" s="1"/>
  <c r="AI1711" i="15"/>
  <c r="AA1711" i="15"/>
  <c r="AV1711" i="15" s="1"/>
  <c r="BC1710" i="15"/>
  <c r="AX1710" i="15"/>
  <c r="AW1710" i="15"/>
  <c r="AU1710" i="15"/>
  <c r="AR1710" i="15"/>
  <c r="AQ1710" i="15"/>
  <c r="AO1710" i="15"/>
  <c r="AN1710" i="15" s="1"/>
  <c r="AL1710" i="15"/>
  <c r="AK1710" i="15"/>
  <c r="AJ1710" i="15"/>
  <c r="AI1710" i="15"/>
  <c r="AG1710" i="15"/>
  <c r="AA1710" i="15"/>
  <c r="AV1710" i="15" s="1"/>
  <c r="Z1710" i="15"/>
  <c r="M1710" i="35" s="1"/>
  <c r="Y1710" i="15"/>
  <c r="L1710" i="35" s="1"/>
  <c r="X1710" i="15"/>
  <c r="K1710" i="35" s="1"/>
  <c r="T1710" i="15"/>
  <c r="BC1709" i="15"/>
  <c r="AX1709" i="15"/>
  <c r="AW1709" i="15"/>
  <c r="AU1709" i="15"/>
  <c r="AR1709" i="15"/>
  <c r="AQ1709" i="15"/>
  <c r="AO1709" i="15"/>
  <c r="AN1709" i="15" s="1"/>
  <c r="AL1709" i="15"/>
  <c r="AK1709" i="15"/>
  <c r="AJ1709" i="15"/>
  <c r="AI1709" i="15"/>
  <c r="AG1709" i="15"/>
  <c r="AA1709" i="15"/>
  <c r="AV1709" i="15" s="1"/>
  <c r="Z1709" i="15"/>
  <c r="M1709" i="35" s="1"/>
  <c r="Y1709" i="15"/>
  <c r="L1709" i="35" s="1"/>
  <c r="X1709" i="15"/>
  <c r="K1709" i="35" s="1"/>
  <c r="T1709" i="15"/>
  <c r="BC1708" i="15"/>
  <c r="AX1708" i="15"/>
  <c r="AW1708" i="15"/>
  <c r="AU1708" i="15"/>
  <c r="AR1708" i="15"/>
  <c r="AQ1708" i="15"/>
  <c r="AO1708" i="15"/>
  <c r="AN1708" i="15" s="1"/>
  <c r="AL1708" i="15"/>
  <c r="AK1708" i="15"/>
  <c r="AJ1708" i="15"/>
  <c r="AI1708" i="15"/>
  <c r="AG1708" i="15"/>
  <c r="AA1708" i="15"/>
  <c r="AV1708" i="15" s="1"/>
  <c r="Z1708" i="15"/>
  <c r="M1708" i="35" s="1"/>
  <c r="Y1708" i="15"/>
  <c r="L1708" i="35" s="1"/>
  <c r="X1708" i="15"/>
  <c r="K1708" i="35" s="1"/>
  <c r="T1708" i="15"/>
  <c r="BC1707" i="15"/>
  <c r="AX1707" i="15"/>
  <c r="AW1707" i="15"/>
  <c r="AU1707" i="15"/>
  <c r="AR1707" i="15"/>
  <c r="AQ1707" i="15"/>
  <c r="AO1707" i="15"/>
  <c r="AN1707" i="15" s="1"/>
  <c r="AL1707" i="15"/>
  <c r="AK1707" i="15"/>
  <c r="AJ1707" i="15"/>
  <c r="AI1707" i="15"/>
  <c r="AG1707" i="15"/>
  <c r="AA1707" i="15"/>
  <c r="AV1707" i="15" s="1"/>
  <c r="Z1707" i="15"/>
  <c r="M1707" i="35" s="1"/>
  <c r="Y1707" i="15"/>
  <c r="L1707" i="35" s="1"/>
  <c r="X1707" i="15"/>
  <c r="K1707" i="35" s="1"/>
  <c r="T1707" i="15"/>
  <c r="BC1706" i="15"/>
  <c r="AX1706" i="15"/>
  <c r="AW1706" i="15"/>
  <c r="AU1706" i="15"/>
  <c r="AR1706" i="15"/>
  <c r="AQ1706" i="15"/>
  <c r="AO1706" i="15"/>
  <c r="AN1706" i="15" s="1"/>
  <c r="AL1706" i="15"/>
  <c r="AK1706" i="15"/>
  <c r="AJ1706" i="15"/>
  <c r="AI1706" i="15"/>
  <c r="AG1706" i="15"/>
  <c r="AA1706" i="15"/>
  <c r="AV1706" i="15" s="1"/>
  <c r="Z1706" i="15"/>
  <c r="M1706" i="35" s="1"/>
  <c r="Y1706" i="15"/>
  <c r="L1706" i="35" s="1"/>
  <c r="X1706" i="15"/>
  <c r="K1706" i="35" s="1"/>
  <c r="T1706" i="15"/>
  <c r="BC1705" i="15"/>
  <c r="AX1705" i="15"/>
  <c r="AW1705" i="15"/>
  <c r="AU1705" i="15"/>
  <c r="AR1705" i="15"/>
  <c r="AQ1705" i="15"/>
  <c r="AO1705" i="15"/>
  <c r="AN1705" i="15" s="1"/>
  <c r="AL1705" i="15"/>
  <c r="AK1705" i="15"/>
  <c r="AJ1705" i="15"/>
  <c r="AI1705" i="15"/>
  <c r="AG1705" i="15"/>
  <c r="AA1705" i="15"/>
  <c r="AV1705" i="15" s="1"/>
  <c r="Z1705" i="15"/>
  <c r="M1705" i="35" s="1"/>
  <c r="Y1705" i="15"/>
  <c r="L1705" i="35" s="1"/>
  <c r="X1705" i="15"/>
  <c r="K1705" i="35" s="1"/>
  <c r="T1705" i="15"/>
  <c r="BC1704" i="15"/>
  <c r="AX1704" i="15"/>
  <c r="AW1704" i="15"/>
  <c r="AU1704" i="15"/>
  <c r="AR1704" i="15"/>
  <c r="AQ1704" i="15"/>
  <c r="AO1704" i="15"/>
  <c r="AN1704" i="15" s="1"/>
  <c r="AL1704" i="15"/>
  <c r="AK1704" i="15"/>
  <c r="AJ1704" i="15"/>
  <c r="AI1704" i="15"/>
  <c r="AG1704" i="15"/>
  <c r="AA1704" i="15"/>
  <c r="AV1704" i="15" s="1"/>
  <c r="Z1704" i="15"/>
  <c r="M1704" i="35" s="1"/>
  <c r="Y1704" i="15"/>
  <c r="L1704" i="35" s="1"/>
  <c r="X1704" i="15"/>
  <c r="K1704" i="35" s="1"/>
  <c r="T1704" i="15"/>
  <c r="BC1703" i="15"/>
  <c r="AX1703" i="15"/>
  <c r="AW1703" i="15"/>
  <c r="AU1703" i="15"/>
  <c r="AR1703" i="15"/>
  <c r="AQ1703" i="15"/>
  <c r="AO1703" i="15"/>
  <c r="AL1703" i="15"/>
  <c r="AK1703" i="15"/>
  <c r="AJ1703" i="15"/>
  <c r="AI1703" i="15"/>
  <c r="AG1703" i="15"/>
  <c r="AA1703" i="15"/>
  <c r="AV1703" i="15" s="1"/>
  <c r="Z1703" i="15"/>
  <c r="M1703" i="35" s="1"/>
  <c r="Y1703" i="15"/>
  <c r="L1703" i="35" s="1"/>
  <c r="X1703" i="15"/>
  <c r="K1703" i="35" s="1"/>
  <c r="T1703" i="15"/>
  <c r="BC1702" i="15"/>
  <c r="AX1702" i="15"/>
  <c r="AW1702" i="15"/>
  <c r="AU1702" i="15"/>
  <c r="AR1702" i="15"/>
  <c r="AQ1702" i="15"/>
  <c r="AO1702" i="15"/>
  <c r="AL1702" i="15"/>
  <c r="AK1702" i="15"/>
  <c r="AJ1702" i="15"/>
  <c r="AI1702" i="15"/>
  <c r="AG1702" i="15"/>
  <c r="AA1702" i="15"/>
  <c r="AV1702" i="15" s="1"/>
  <c r="Z1702" i="15"/>
  <c r="M1702" i="35" s="1"/>
  <c r="Y1702" i="15"/>
  <c r="L1702" i="35" s="1"/>
  <c r="X1702" i="15"/>
  <c r="K1702" i="35" s="1"/>
  <c r="T1702" i="15"/>
  <c r="BC1701" i="15"/>
  <c r="AX1701" i="15"/>
  <c r="AW1701" i="15"/>
  <c r="AU1701" i="15"/>
  <c r="AR1701" i="15"/>
  <c r="AQ1701" i="15"/>
  <c r="AO1701" i="15"/>
  <c r="AL1701" i="15"/>
  <c r="AK1701" i="15"/>
  <c r="AJ1701" i="15"/>
  <c r="AI1701" i="15"/>
  <c r="AG1701" i="15"/>
  <c r="AA1701" i="15"/>
  <c r="AV1701" i="15" s="1"/>
  <c r="Z1701" i="15"/>
  <c r="M1701" i="35" s="1"/>
  <c r="Y1701" i="15"/>
  <c r="L1701" i="35" s="1"/>
  <c r="X1701" i="15"/>
  <c r="K1701" i="35" s="1"/>
  <c r="T1701" i="15"/>
  <c r="BC1700" i="15"/>
  <c r="AX1700" i="15"/>
  <c r="AW1700" i="15"/>
  <c r="AU1700" i="15"/>
  <c r="AR1700" i="15"/>
  <c r="AQ1700" i="15"/>
  <c r="AO1700" i="15"/>
  <c r="AL1700" i="15"/>
  <c r="AK1700" i="15"/>
  <c r="AJ1700" i="15"/>
  <c r="AI1700" i="15"/>
  <c r="AG1700" i="15"/>
  <c r="AA1700" i="15"/>
  <c r="AV1700" i="15" s="1"/>
  <c r="Z1700" i="15"/>
  <c r="M1700" i="35" s="1"/>
  <c r="Y1700" i="15"/>
  <c r="L1700" i="35" s="1"/>
  <c r="X1700" i="15"/>
  <c r="K1700" i="35" s="1"/>
  <c r="T1700" i="15"/>
  <c r="BC1699" i="15"/>
  <c r="AX1699" i="15"/>
  <c r="AW1699" i="15"/>
  <c r="AU1699" i="15"/>
  <c r="AR1699" i="15"/>
  <c r="AQ1699" i="15"/>
  <c r="AO1699" i="15"/>
  <c r="AL1699" i="15"/>
  <c r="AK1699" i="15"/>
  <c r="AJ1699" i="15"/>
  <c r="AI1699" i="15"/>
  <c r="AG1699" i="15"/>
  <c r="AA1699" i="15"/>
  <c r="AV1699" i="15" s="1"/>
  <c r="Z1699" i="15"/>
  <c r="M1699" i="35" s="1"/>
  <c r="Y1699" i="15"/>
  <c r="L1699" i="35" s="1"/>
  <c r="X1699" i="15"/>
  <c r="K1699" i="35" s="1"/>
  <c r="T1699" i="15"/>
  <c r="BC1698" i="15"/>
  <c r="AX1698" i="15"/>
  <c r="AW1698" i="15"/>
  <c r="AU1698" i="15"/>
  <c r="AR1698" i="15"/>
  <c r="AQ1698" i="15"/>
  <c r="AO1698" i="15"/>
  <c r="AL1698" i="15"/>
  <c r="AK1698" i="15"/>
  <c r="AJ1698" i="15"/>
  <c r="AI1698" i="15"/>
  <c r="AG1698" i="15"/>
  <c r="AA1698" i="15"/>
  <c r="AV1698" i="15" s="1"/>
  <c r="Z1698" i="15"/>
  <c r="M1698" i="35" s="1"/>
  <c r="Y1698" i="15"/>
  <c r="L1698" i="35" s="1"/>
  <c r="X1698" i="15"/>
  <c r="K1698" i="35" s="1"/>
  <c r="T1698" i="15"/>
  <c r="BC1697" i="15"/>
  <c r="AX1697" i="15"/>
  <c r="AW1697" i="15"/>
  <c r="AU1697" i="15"/>
  <c r="AR1697" i="15"/>
  <c r="AQ1697" i="15"/>
  <c r="AO1697" i="15"/>
  <c r="AL1697" i="15"/>
  <c r="AK1697" i="15"/>
  <c r="AJ1697" i="15"/>
  <c r="AI1697" i="15"/>
  <c r="AG1697" i="15"/>
  <c r="AA1697" i="15"/>
  <c r="AV1697" i="15" s="1"/>
  <c r="Z1697" i="15"/>
  <c r="M1697" i="35" s="1"/>
  <c r="Y1697" i="15"/>
  <c r="L1697" i="35" s="1"/>
  <c r="X1697" i="15"/>
  <c r="K1697" i="35" s="1"/>
  <c r="T1697" i="15"/>
  <c r="BC1696" i="15"/>
  <c r="AX1696" i="15"/>
  <c r="AW1696" i="15"/>
  <c r="AU1696" i="15"/>
  <c r="AR1696" i="15"/>
  <c r="AQ1696" i="15"/>
  <c r="AO1696" i="15"/>
  <c r="AN1696" i="15" s="1"/>
  <c r="AL1696" i="15"/>
  <c r="AK1696" i="15"/>
  <c r="AJ1696" i="15"/>
  <c r="AI1696" i="15"/>
  <c r="AG1696" i="15"/>
  <c r="AA1696" i="15"/>
  <c r="AV1696" i="15" s="1"/>
  <c r="Z1696" i="15"/>
  <c r="M1696" i="35" s="1"/>
  <c r="Y1696" i="15"/>
  <c r="L1696" i="35" s="1"/>
  <c r="X1696" i="15"/>
  <c r="K1696" i="35" s="1"/>
  <c r="T1696" i="15"/>
  <c r="BC1695" i="15"/>
  <c r="AX1695" i="15"/>
  <c r="AW1695" i="15"/>
  <c r="AU1695" i="15"/>
  <c r="AR1695" i="15"/>
  <c r="AQ1695" i="15"/>
  <c r="AO1695" i="15"/>
  <c r="AN1695" i="15" s="1"/>
  <c r="AL1695" i="15"/>
  <c r="AK1695" i="15"/>
  <c r="AJ1695" i="15"/>
  <c r="AI1695" i="15"/>
  <c r="AG1695" i="15"/>
  <c r="AA1695" i="15"/>
  <c r="AV1695" i="15" s="1"/>
  <c r="Z1695" i="15"/>
  <c r="M1695" i="35" s="1"/>
  <c r="Y1695" i="15"/>
  <c r="L1695" i="35" s="1"/>
  <c r="X1695" i="15"/>
  <c r="K1695" i="35" s="1"/>
  <c r="T1695" i="15"/>
  <c r="BC1694" i="15"/>
  <c r="AX1694" i="15"/>
  <c r="AW1694" i="15"/>
  <c r="AU1694" i="15"/>
  <c r="AR1694" i="15"/>
  <c r="AQ1694" i="15"/>
  <c r="AO1694" i="15"/>
  <c r="AN1694" i="15" s="1"/>
  <c r="AL1694" i="15"/>
  <c r="AK1694" i="15"/>
  <c r="AJ1694" i="15"/>
  <c r="AI1694" i="15"/>
  <c r="AG1694" i="15"/>
  <c r="AA1694" i="15"/>
  <c r="AV1694" i="15" s="1"/>
  <c r="Z1694" i="15"/>
  <c r="M1694" i="35" s="1"/>
  <c r="Y1694" i="15"/>
  <c r="L1694" i="35" s="1"/>
  <c r="X1694" i="15"/>
  <c r="K1694" i="35" s="1"/>
  <c r="T1694" i="15"/>
  <c r="BC1693" i="15"/>
  <c r="AX1693" i="15"/>
  <c r="AW1693" i="15"/>
  <c r="AU1693" i="15"/>
  <c r="AR1693" i="15"/>
  <c r="AQ1693" i="15"/>
  <c r="AO1693" i="15"/>
  <c r="AN1693" i="15" s="1"/>
  <c r="AL1693" i="15"/>
  <c r="AK1693" i="15"/>
  <c r="AJ1693" i="15"/>
  <c r="AI1693" i="15"/>
  <c r="AG1693" i="15"/>
  <c r="AA1693" i="15"/>
  <c r="AV1693" i="15" s="1"/>
  <c r="Z1693" i="15"/>
  <c r="M1693" i="35" s="1"/>
  <c r="Y1693" i="15"/>
  <c r="L1693" i="35" s="1"/>
  <c r="X1693" i="15"/>
  <c r="K1693" i="35" s="1"/>
  <c r="T1693" i="15"/>
  <c r="BC1692" i="15"/>
  <c r="AX1692" i="15"/>
  <c r="AW1692" i="15"/>
  <c r="AU1692" i="15"/>
  <c r="AR1692" i="15"/>
  <c r="AQ1692" i="15"/>
  <c r="AO1692" i="15"/>
  <c r="AN1692" i="15" s="1"/>
  <c r="AL1692" i="15"/>
  <c r="AK1692" i="15"/>
  <c r="AJ1692" i="15"/>
  <c r="AI1692" i="15"/>
  <c r="AG1692" i="15"/>
  <c r="AA1692" i="15"/>
  <c r="AV1692" i="15" s="1"/>
  <c r="Z1692" i="15"/>
  <c r="M1692" i="35" s="1"/>
  <c r="Y1692" i="15"/>
  <c r="L1692" i="35" s="1"/>
  <c r="X1692" i="15"/>
  <c r="K1692" i="35" s="1"/>
  <c r="T1692" i="15"/>
  <c r="BC1691" i="15"/>
  <c r="AX1691" i="15"/>
  <c r="AW1691" i="15"/>
  <c r="AU1691" i="15"/>
  <c r="AR1691" i="15"/>
  <c r="AQ1691" i="15"/>
  <c r="AO1691" i="15"/>
  <c r="AN1691" i="15" s="1"/>
  <c r="AL1691" i="15"/>
  <c r="AK1691" i="15"/>
  <c r="AJ1691" i="15"/>
  <c r="AI1691" i="15"/>
  <c r="AG1691" i="15"/>
  <c r="AA1691" i="15"/>
  <c r="AV1691" i="15" s="1"/>
  <c r="Z1691" i="15"/>
  <c r="M1691" i="35" s="1"/>
  <c r="Y1691" i="15"/>
  <c r="L1691" i="35" s="1"/>
  <c r="X1691" i="15"/>
  <c r="K1691" i="35" s="1"/>
  <c r="T1691" i="15"/>
  <c r="BC1690" i="15"/>
  <c r="AX1690" i="15"/>
  <c r="AW1690" i="15"/>
  <c r="AU1690" i="15"/>
  <c r="AR1690" i="15"/>
  <c r="AQ1690" i="15"/>
  <c r="AO1690" i="15"/>
  <c r="AN1690" i="15" s="1"/>
  <c r="AL1690" i="15"/>
  <c r="AK1690" i="15"/>
  <c r="AJ1690" i="15"/>
  <c r="AI1690" i="15"/>
  <c r="AG1690" i="15"/>
  <c r="AA1690" i="15"/>
  <c r="AV1690" i="15" s="1"/>
  <c r="Z1690" i="15"/>
  <c r="M1690" i="35" s="1"/>
  <c r="Y1690" i="15"/>
  <c r="L1690" i="35" s="1"/>
  <c r="X1690" i="15"/>
  <c r="K1690" i="35" s="1"/>
  <c r="T1690" i="15"/>
  <c r="BC1689" i="15"/>
  <c r="AX1689" i="15"/>
  <c r="AW1689" i="15"/>
  <c r="AU1689" i="15"/>
  <c r="AR1689" i="15"/>
  <c r="AQ1689" i="15"/>
  <c r="AO1689" i="15"/>
  <c r="AN1689" i="15" s="1"/>
  <c r="AL1689" i="15"/>
  <c r="AK1689" i="15"/>
  <c r="AJ1689" i="15"/>
  <c r="AI1689" i="15"/>
  <c r="AG1689" i="15"/>
  <c r="AA1689" i="15"/>
  <c r="AV1689" i="15" s="1"/>
  <c r="Z1689" i="15"/>
  <c r="M1689" i="35" s="1"/>
  <c r="Y1689" i="15"/>
  <c r="L1689" i="35" s="1"/>
  <c r="X1689" i="15"/>
  <c r="K1689" i="35" s="1"/>
  <c r="T1689" i="15"/>
  <c r="BC1688" i="15"/>
  <c r="AX1688" i="15"/>
  <c r="AW1688" i="15"/>
  <c r="AU1688" i="15"/>
  <c r="AR1688" i="15"/>
  <c r="AQ1688" i="15"/>
  <c r="AO1688" i="15"/>
  <c r="AN1688" i="15" s="1"/>
  <c r="AL1688" i="15"/>
  <c r="AK1688" i="15"/>
  <c r="AJ1688" i="15"/>
  <c r="AI1688" i="15"/>
  <c r="AG1688" i="15"/>
  <c r="AA1688" i="15"/>
  <c r="AV1688" i="15" s="1"/>
  <c r="Z1688" i="15"/>
  <c r="M1688" i="35" s="1"/>
  <c r="Y1688" i="15"/>
  <c r="L1688" i="35" s="1"/>
  <c r="X1688" i="15"/>
  <c r="K1688" i="35" s="1"/>
  <c r="T1688" i="15"/>
  <c r="BC1687" i="15"/>
  <c r="AX1687" i="15"/>
  <c r="AW1687" i="15"/>
  <c r="AU1687" i="15"/>
  <c r="AR1687" i="15"/>
  <c r="AQ1687" i="15"/>
  <c r="AO1687" i="15"/>
  <c r="AN1687" i="15" s="1"/>
  <c r="AL1687" i="15"/>
  <c r="AK1687" i="15"/>
  <c r="AJ1687" i="15"/>
  <c r="AI1687" i="15"/>
  <c r="AG1687" i="15"/>
  <c r="AA1687" i="15"/>
  <c r="AV1687" i="15" s="1"/>
  <c r="Z1687" i="15"/>
  <c r="M1687" i="35" s="1"/>
  <c r="Y1687" i="15"/>
  <c r="L1687" i="35" s="1"/>
  <c r="X1687" i="15"/>
  <c r="K1687" i="35" s="1"/>
  <c r="T1687" i="15"/>
  <c r="BC1686" i="15"/>
  <c r="AX1686" i="15"/>
  <c r="AW1686" i="15"/>
  <c r="AU1686" i="15"/>
  <c r="AR1686" i="15"/>
  <c r="AQ1686" i="15"/>
  <c r="AO1686" i="15"/>
  <c r="AN1686" i="15" s="1"/>
  <c r="AL1686" i="15"/>
  <c r="AK1686" i="15"/>
  <c r="AJ1686" i="15"/>
  <c r="AI1686" i="15"/>
  <c r="AG1686" i="15"/>
  <c r="AA1686" i="15"/>
  <c r="AV1686" i="15" s="1"/>
  <c r="Z1686" i="15"/>
  <c r="M1686" i="35" s="1"/>
  <c r="Y1686" i="15"/>
  <c r="L1686" i="35" s="1"/>
  <c r="X1686" i="15"/>
  <c r="K1686" i="35" s="1"/>
  <c r="T1686" i="15"/>
  <c r="BC1685" i="15"/>
  <c r="AX1685" i="15"/>
  <c r="AW1685" i="15"/>
  <c r="AU1685" i="15"/>
  <c r="AR1685" i="15"/>
  <c r="AQ1685" i="15"/>
  <c r="AO1685" i="15"/>
  <c r="AN1685" i="15" s="1"/>
  <c r="AL1685" i="15"/>
  <c r="AK1685" i="15"/>
  <c r="AJ1685" i="15"/>
  <c r="AI1685" i="15"/>
  <c r="AG1685" i="15"/>
  <c r="AA1685" i="15"/>
  <c r="AV1685" i="15" s="1"/>
  <c r="Z1685" i="15"/>
  <c r="M1685" i="35" s="1"/>
  <c r="Y1685" i="15"/>
  <c r="L1685" i="35" s="1"/>
  <c r="X1685" i="15"/>
  <c r="K1685" i="35" s="1"/>
  <c r="T1685" i="15"/>
  <c r="BC1684" i="15"/>
  <c r="AX1684" i="15"/>
  <c r="AW1684" i="15"/>
  <c r="AU1684" i="15"/>
  <c r="AR1684" i="15"/>
  <c r="AQ1684" i="15"/>
  <c r="AO1684" i="15"/>
  <c r="AN1684" i="15" s="1"/>
  <c r="AL1684" i="15"/>
  <c r="AK1684" i="15"/>
  <c r="AJ1684" i="15"/>
  <c r="AI1684" i="15"/>
  <c r="AG1684" i="15"/>
  <c r="AA1684" i="15"/>
  <c r="AV1684" i="15" s="1"/>
  <c r="Z1684" i="15"/>
  <c r="M1684" i="35" s="1"/>
  <c r="Y1684" i="15"/>
  <c r="L1684" i="35" s="1"/>
  <c r="X1684" i="15"/>
  <c r="K1684" i="35" s="1"/>
  <c r="T1684" i="15"/>
  <c r="BC1683" i="15"/>
  <c r="AX1683" i="15"/>
  <c r="AW1683" i="15"/>
  <c r="AU1683" i="15"/>
  <c r="AR1683" i="15"/>
  <c r="AQ1683" i="15"/>
  <c r="AO1683" i="15"/>
  <c r="AN1683" i="15" s="1"/>
  <c r="AL1683" i="15"/>
  <c r="AK1683" i="15"/>
  <c r="AJ1683" i="15"/>
  <c r="AI1683" i="15"/>
  <c r="AG1683" i="15"/>
  <c r="AA1683" i="15"/>
  <c r="AV1683" i="15" s="1"/>
  <c r="Z1683" i="15"/>
  <c r="M1683" i="35" s="1"/>
  <c r="Y1683" i="15"/>
  <c r="L1683" i="35" s="1"/>
  <c r="X1683" i="15"/>
  <c r="K1683" i="35" s="1"/>
  <c r="T1683" i="15"/>
  <c r="BC1682" i="15"/>
  <c r="AX1682" i="15"/>
  <c r="AW1682" i="15"/>
  <c r="AU1682" i="15"/>
  <c r="AR1682" i="15"/>
  <c r="AQ1682" i="15"/>
  <c r="AO1682" i="15"/>
  <c r="AL1682" i="15"/>
  <c r="AK1682" i="15"/>
  <c r="AJ1682" i="15"/>
  <c r="AI1682" i="15"/>
  <c r="AG1682" i="15"/>
  <c r="AA1682" i="15"/>
  <c r="AV1682" i="15" s="1"/>
  <c r="Z1682" i="15"/>
  <c r="M1682" i="35" s="1"/>
  <c r="Y1682" i="15"/>
  <c r="L1682" i="35" s="1"/>
  <c r="X1682" i="15"/>
  <c r="K1682" i="35" s="1"/>
  <c r="T1682" i="15"/>
  <c r="BC1681" i="15"/>
  <c r="AX1681" i="15"/>
  <c r="AW1681" i="15"/>
  <c r="AU1681" i="15"/>
  <c r="AR1681" i="15"/>
  <c r="AQ1681" i="15"/>
  <c r="AO1681" i="15"/>
  <c r="AL1681" i="15"/>
  <c r="AK1681" i="15"/>
  <c r="AJ1681" i="15"/>
  <c r="AI1681" i="15"/>
  <c r="AG1681" i="15"/>
  <c r="AA1681" i="15"/>
  <c r="AV1681" i="15" s="1"/>
  <c r="Z1681" i="15"/>
  <c r="M1681" i="35" s="1"/>
  <c r="Y1681" i="15"/>
  <c r="L1681" i="35" s="1"/>
  <c r="X1681" i="15"/>
  <c r="K1681" i="35" s="1"/>
  <c r="T1681" i="15"/>
  <c r="BC1680" i="15"/>
  <c r="AX1680" i="15"/>
  <c r="AW1680" i="15"/>
  <c r="AU1680" i="15"/>
  <c r="AR1680" i="15"/>
  <c r="AQ1680" i="15"/>
  <c r="AO1680" i="15"/>
  <c r="AL1680" i="15"/>
  <c r="AK1680" i="15"/>
  <c r="AJ1680" i="15"/>
  <c r="AI1680" i="15"/>
  <c r="AG1680" i="15"/>
  <c r="AA1680" i="15"/>
  <c r="AV1680" i="15" s="1"/>
  <c r="Z1680" i="15"/>
  <c r="M1680" i="35" s="1"/>
  <c r="Y1680" i="15"/>
  <c r="L1680" i="35" s="1"/>
  <c r="X1680" i="15"/>
  <c r="T1680" i="15"/>
  <c r="BC1679" i="15"/>
  <c r="AX1679" i="15"/>
  <c r="AW1679" i="15"/>
  <c r="AU1679" i="15"/>
  <c r="AR1679" i="15"/>
  <c r="AQ1679" i="15"/>
  <c r="AO1679" i="15"/>
  <c r="AL1679" i="15"/>
  <c r="AK1679" i="15"/>
  <c r="AJ1679" i="15"/>
  <c r="AI1679" i="15"/>
  <c r="AG1679" i="15"/>
  <c r="AA1679" i="15"/>
  <c r="AV1679" i="15" s="1"/>
  <c r="Z1679" i="15"/>
  <c r="M1679" i="35" s="1"/>
  <c r="Y1679" i="15"/>
  <c r="L1679" i="35" s="1"/>
  <c r="X1679" i="15"/>
  <c r="K1679" i="35" s="1"/>
  <c r="T1679" i="15"/>
  <c r="BC1678" i="15"/>
  <c r="AX1678" i="15"/>
  <c r="AW1678" i="15"/>
  <c r="AU1678" i="15"/>
  <c r="AR1678" i="15"/>
  <c r="AQ1678" i="15"/>
  <c r="AO1678" i="15"/>
  <c r="AL1678" i="15"/>
  <c r="AK1678" i="15"/>
  <c r="AJ1678" i="15"/>
  <c r="AI1678" i="15"/>
  <c r="AG1678" i="15"/>
  <c r="AA1678" i="15"/>
  <c r="AV1678" i="15" s="1"/>
  <c r="Z1678" i="15"/>
  <c r="M1678" i="35" s="1"/>
  <c r="Y1678" i="15"/>
  <c r="L1678" i="35" s="1"/>
  <c r="X1678" i="15"/>
  <c r="K1678" i="35" s="1"/>
  <c r="T1678" i="15"/>
  <c r="BC1677" i="15"/>
  <c r="AX1677" i="15"/>
  <c r="AW1677" i="15"/>
  <c r="AU1677" i="15"/>
  <c r="AR1677" i="15"/>
  <c r="AQ1677" i="15"/>
  <c r="AO1677" i="15"/>
  <c r="AL1677" i="15"/>
  <c r="AK1677" i="15"/>
  <c r="AJ1677" i="15"/>
  <c r="AI1677" i="15"/>
  <c r="AG1677" i="15"/>
  <c r="AA1677" i="15"/>
  <c r="AV1677" i="15" s="1"/>
  <c r="Z1677" i="15"/>
  <c r="M1677" i="35" s="1"/>
  <c r="Y1677" i="15"/>
  <c r="L1677" i="35" s="1"/>
  <c r="X1677" i="15"/>
  <c r="K1677" i="35" s="1"/>
  <c r="T1677" i="15"/>
  <c r="BC1676" i="15"/>
  <c r="AX1676" i="15"/>
  <c r="AW1676" i="15"/>
  <c r="AU1676" i="15"/>
  <c r="AR1676" i="15"/>
  <c r="AQ1676" i="15"/>
  <c r="AO1676" i="15"/>
  <c r="AL1676" i="15"/>
  <c r="AK1676" i="15"/>
  <c r="AJ1676" i="15"/>
  <c r="AI1676" i="15"/>
  <c r="AG1676" i="15"/>
  <c r="AE1676" i="15"/>
  <c r="AE1696" i="15" s="1"/>
  <c r="BG1696" i="15" s="1"/>
  <c r="AD1676" i="15"/>
  <c r="AD1703" i="15" s="1"/>
  <c r="AC1676" i="15"/>
  <c r="AC1710" i="15" s="1"/>
  <c r="AA1676" i="15"/>
  <c r="AV1676" i="15" s="1"/>
  <c r="Z1676" i="15"/>
  <c r="M1676" i="35" s="1"/>
  <c r="Y1676" i="15"/>
  <c r="L1676" i="35" s="1"/>
  <c r="X1676" i="15"/>
  <c r="K1676" i="35" s="1"/>
  <c r="T1676" i="15"/>
  <c r="AX1675" i="15"/>
  <c r="AW1675" i="15"/>
  <c r="AO1675" i="15"/>
  <c r="AN1675" i="15" s="1"/>
  <c r="AL1675" i="15"/>
  <c r="AK1675" i="15"/>
  <c r="AJ1675" i="15"/>
  <c r="BF1675" i="15" s="1"/>
  <c r="AI1675" i="15"/>
  <c r="AA1675" i="15"/>
  <c r="AV1675" i="15" s="1"/>
  <c r="AX1674" i="15"/>
  <c r="AW1674" i="15"/>
  <c r="AO1674" i="15"/>
  <c r="AL1674" i="15"/>
  <c r="AK1674" i="15"/>
  <c r="AJ1674" i="15"/>
  <c r="BF1674" i="15" s="1"/>
  <c r="AI1674" i="15"/>
  <c r="AA1674" i="15"/>
  <c r="AV1674" i="15" s="1"/>
  <c r="AX1673" i="15"/>
  <c r="AW1673" i="15"/>
  <c r="AO1673" i="15"/>
  <c r="AN1673" i="15" s="1"/>
  <c r="AL1673" i="15"/>
  <c r="AK1673" i="15"/>
  <c r="AJ1673" i="15"/>
  <c r="BF1673" i="15" s="1"/>
  <c r="AI1673" i="15"/>
  <c r="AA1673" i="15"/>
  <c r="AV1673" i="15" s="1"/>
  <c r="AX1672" i="15"/>
  <c r="AW1672" i="15"/>
  <c r="AO1672" i="15"/>
  <c r="AN1672" i="15" s="1"/>
  <c r="AL1672" i="15"/>
  <c r="AK1672" i="15"/>
  <c r="AJ1672" i="15"/>
  <c r="BF1672" i="15" s="1"/>
  <c r="AI1672" i="15"/>
  <c r="AA1672" i="15"/>
  <c r="AV1672" i="15" s="1"/>
  <c r="AX1671" i="15"/>
  <c r="AW1671" i="15"/>
  <c r="AO1671" i="15"/>
  <c r="AN1671" i="15" s="1"/>
  <c r="AL1671" i="15"/>
  <c r="AK1671" i="15"/>
  <c r="AJ1671" i="15"/>
  <c r="BF1671" i="15" s="1"/>
  <c r="AI1671" i="15"/>
  <c r="AA1671" i="15"/>
  <c r="AV1671" i="15" s="1"/>
  <c r="AX1670" i="15"/>
  <c r="AW1670" i="15"/>
  <c r="AO1670" i="15"/>
  <c r="AL1670" i="15"/>
  <c r="AK1670" i="15"/>
  <c r="AJ1670" i="15"/>
  <c r="BF1670" i="15" s="1"/>
  <c r="AI1670" i="15"/>
  <c r="AA1670" i="15"/>
  <c r="AV1670" i="15" s="1"/>
  <c r="AX1669" i="15"/>
  <c r="AW1669" i="15"/>
  <c r="AO1669" i="15"/>
  <c r="AN1669" i="15" s="1"/>
  <c r="AL1669" i="15"/>
  <c r="AK1669" i="15"/>
  <c r="AJ1669" i="15"/>
  <c r="BF1669" i="15" s="1"/>
  <c r="AI1669" i="15"/>
  <c r="AA1669" i="15"/>
  <c r="AV1669" i="15" s="1"/>
  <c r="AX1668" i="15"/>
  <c r="AW1668" i="15"/>
  <c r="AO1668" i="15"/>
  <c r="AN1668" i="15" s="1"/>
  <c r="AL1668" i="15"/>
  <c r="AK1668" i="15"/>
  <c r="AJ1668" i="15"/>
  <c r="BF1668" i="15" s="1"/>
  <c r="AI1668" i="15"/>
  <c r="AA1668" i="15"/>
  <c r="AV1668" i="15" s="1"/>
  <c r="AX1667" i="15"/>
  <c r="AW1667" i="15"/>
  <c r="AO1667" i="15"/>
  <c r="AN1667" i="15" s="1"/>
  <c r="AL1667" i="15"/>
  <c r="AK1667" i="15"/>
  <c r="AJ1667" i="15"/>
  <c r="BF1667" i="15" s="1"/>
  <c r="AI1667" i="15"/>
  <c r="AA1667" i="15"/>
  <c r="AV1667" i="15" s="1"/>
  <c r="AX1666" i="15"/>
  <c r="AW1666" i="15"/>
  <c r="AO1666" i="15"/>
  <c r="AL1666" i="15"/>
  <c r="AK1666" i="15"/>
  <c r="AJ1666" i="15"/>
  <c r="BF1666" i="15" s="1"/>
  <c r="AI1666" i="15"/>
  <c r="AA1666" i="15"/>
  <c r="AV1666" i="15" s="1"/>
  <c r="BC1665" i="15"/>
  <c r="AX1665" i="15"/>
  <c r="AW1665" i="15"/>
  <c r="AU1665" i="15"/>
  <c r="AR1665" i="15"/>
  <c r="AQ1665" i="15"/>
  <c r="AO1665" i="15"/>
  <c r="AN1665" i="15" s="1"/>
  <c r="AL1665" i="15"/>
  <c r="AK1665" i="15"/>
  <c r="AJ1665" i="15"/>
  <c r="AI1665" i="15"/>
  <c r="AG1665" i="15"/>
  <c r="AA1665" i="15"/>
  <c r="AV1665" i="15" s="1"/>
  <c r="Z1665" i="15"/>
  <c r="M1665" i="35" s="1"/>
  <c r="Y1665" i="15"/>
  <c r="L1665" i="35" s="1"/>
  <c r="X1665" i="15"/>
  <c r="K1665" i="35" s="1"/>
  <c r="T1665" i="15"/>
  <c r="BC1664" i="15"/>
  <c r="AX1664" i="15"/>
  <c r="AW1664" i="15"/>
  <c r="AU1664" i="15"/>
  <c r="AR1664" i="15"/>
  <c r="AQ1664" i="15"/>
  <c r="AO1664" i="15"/>
  <c r="AN1664" i="15" s="1"/>
  <c r="AL1664" i="15"/>
  <c r="AK1664" i="15"/>
  <c r="AJ1664" i="15"/>
  <c r="AI1664" i="15"/>
  <c r="AG1664" i="15"/>
  <c r="AA1664" i="15"/>
  <c r="AV1664" i="15" s="1"/>
  <c r="Z1664" i="15"/>
  <c r="M1664" i="35" s="1"/>
  <c r="Y1664" i="15"/>
  <c r="L1664" i="35" s="1"/>
  <c r="X1664" i="15"/>
  <c r="K1664" i="35" s="1"/>
  <c r="T1664" i="15"/>
  <c r="BC1663" i="15"/>
  <c r="AX1663" i="15"/>
  <c r="AW1663" i="15"/>
  <c r="AU1663" i="15"/>
  <c r="AR1663" i="15"/>
  <c r="AQ1663" i="15"/>
  <c r="AO1663" i="15"/>
  <c r="AN1663" i="15" s="1"/>
  <c r="AL1663" i="15"/>
  <c r="AK1663" i="15"/>
  <c r="AJ1663" i="15"/>
  <c r="AI1663" i="15"/>
  <c r="AG1663" i="15"/>
  <c r="AA1663" i="15"/>
  <c r="AV1663" i="15" s="1"/>
  <c r="Z1663" i="15"/>
  <c r="M1663" i="35" s="1"/>
  <c r="Y1663" i="15"/>
  <c r="L1663" i="35" s="1"/>
  <c r="X1663" i="15"/>
  <c r="K1663" i="35" s="1"/>
  <c r="T1663" i="15"/>
  <c r="BC1662" i="15"/>
  <c r="AX1662" i="15"/>
  <c r="AW1662" i="15"/>
  <c r="AU1662" i="15"/>
  <c r="AR1662" i="15"/>
  <c r="AQ1662" i="15"/>
  <c r="AO1662" i="15"/>
  <c r="AN1662" i="15" s="1"/>
  <c r="AL1662" i="15"/>
  <c r="AK1662" i="15"/>
  <c r="AJ1662" i="15"/>
  <c r="AI1662" i="15"/>
  <c r="AG1662" i="15"/>
  <c r="AA1662" i="15"/>
  <c r="AV1662" i="15" s="1"/>
  <c r="Z1662" i="15"/>
  <c r="M1662" i="35" s="1"/>
  <c r="Y1662" i="15"/>
  <c r="L1662" i="35" s="1"/>
  <c r="X1662" i="15"/>
  <c r="K1662" i="35" s="1"/>
  <c r="T1662" i="15"/>
  <c r="BC1661" i="15"/>
  <c r="AX1661" i="15"/>
  <c r="AW1661" i="15"/>
  <c r="AU1661" i="15"/>
  <c r="AR1661" i="15"/>
  <c r="AQ1661" i="15"/>
  <c r="AO1661" i="15"/>
  <c r="AN1661" i="15" s="1"/>
  <c r="AL1661" i="15"/>
  <c r="AK1661" i="15"/>
  <c r="AJ1661" i="15"/>
  <c r="AI1661" i="15"/>
  <c r="AG1661" i="15"/>
  <c r="AA1661" i="15"/>
  <c r="AV1661" i="15" s="1"/>
  <c r="Z1661" i="15"/>
  <c r="M1661" i="35" s="1"/>
  <c r="Y1661" i="15"/>
  <c r="L1661" i="35" s="1"/>
  <c r="X1661" i="15"/>
  <c r="K1661" i="35" s="1"/>
  <c r="T1661" i="15"/>
  <c r="AW1660" i="15"/>
  <c r="AL1660" i="15"/>
  <c r="AK1660" i="15"/>
  <c r="AJ1660" i="15"/>
  <c r="AI1660" i="15"/>
  <c r="Z1660" i="15"/>
  <c r="M1660" i="35" s="1"/>
  <c r="Y1660" i="15"/>
  <c r="L1660" i="35" s="1"/>
  <c r="X1660" i="15"/>
  <c r="K1660" i="35" s="1"/>
  <c r="T1660" i="15"/>
  <c r="AW1659" i="15"/>
  <c r="AL1659" i="15"/>
  <c r="AK1659" i="15"/>
  <c r="AJ1659" i="15"/>
  <c r="AI1659" i="15"/>
  <c r="AA1659" i="15"/>
  <c r="AV1659" i="15" s="1"/>
  <c r="Z1659" i="15"/>
  <c r="M1659" i="35" s="1"/>
  <c r="Y1659" i="15"/>
  <c r="L1659" i="35" s="1"/>
  <c r="X1659" i="15"/>
  <c r="K1659" i="35" s="1"/>
  <c r="T1659" i="15"/>
  <c r="AW1658" i="15"/>
  <c r="AL1658" i="15"/>
  <c r="AK1658" i="15"/>
  <c r="AJ1658" i="15"/>
  <c r="AI1658" i="15"/>
  <c r="AA1658" i="15"/>
  <c r="AV1658" i="15" s="1"/>
  <c r="Z1658" i="15"/>
  <c r="M1658" i="35" s="1"/>
  <c r="Y1658" i="15"/>
  <c r="L1658" i="35" s="1"/>
  <c r="X1658" i="15"/>
  <c r="K1658" i="35" s="1"/>
  <c r="T1658" i="15"/>
  <c r="AW1657" i="15"/>
  <c r="AL1657" i="15"/>
  <c r="AK1657" i="15"/>
  <c r="AJ1657" i="15"/>
  <c r="AI1657" i="15"/>
  <c r="AA1657" i="15"/>
  <c r="AV1657" i="15" s="1"/>
  <c r="Z1657" i="15"/>
  <c r="M1657" i="35" s="1"/>
  <c r="Y1657" i="15"/>
  <c r="L1657" i="35" s="1"/>
  <c r="X1657" i="15"/>
  <c r="K1657" i="35" s="1"/>
  <c r="T1657" i="15"/>
  <c r="AW1656" i="15"/>
  <c r="AL1656" i="15"/>
  <c r="AK1656" i="15"/>
  <c r="AJ1656" i="15"/>
  <c r="AI1656" i="15"/>
  <c r="AA1656" i="15"/>
  <c r="AV1656" i="15" s="1"/>
  <c r="Z1656" i="15"/>
  <c r="M1656" i="35" s="1"/>
  <c r="Y1656" i="15"/>
  <c r="L1656" i="35" s="1"/>
  <c r="X1656" i="15"/>
  <c r="K1656" i="35" s="1"/>
  <c r="T1656" i="15"/>
  <c r="AW1655" i="15"/>
  <c r="AR1655" i="15"/>
  <c r="AQ1655" i="15"/>
  <c r="AL1655" i="15"/>
  <c r="AK1655" i="15"/>
  <c r="AJ1655" i="15"/>
  <c r="AI1655" i="15"/>
  <c r="AG1655" i="15"/>
  <c r="AA1655" i="15"/>
  <c r="AV1655" i="15" s="1"/>
  <c r="Z1655" i="15"/>
  <c r="M1655" i="35" s="1"/>
  <c r="Y1655" i="15"/>
  <c r="L1655" i="35" s="1"/>
  <c r="X1655" i="15"/>
  <c r="K1655" i="35" s="1"/>
  <c r="T1655" i="15"/>
  <c r="AW1654" i="15"/>
  <c r="AR1654" i="15"/>
  <c r="AQ1654" i="15"/>
  <c r="AL1654" i="15"/>
  <c r="AK1654" i="15"/>
  <c r="AJ1654" i="15"/>
  <c r="AI1654" i="15"/>
  <c r="AG1654" i="15"/>
  <c r="AA1654" i="15"/>
  <c r="AV1654" i="15" s="1"/>
  <c r="Z1654" i="15"/>
  <c r="M1654" i="35" s="1"/>
  <c r="Y1654" i="15"/>
  <c r="L1654" i="35" s="1"/>
  <c r="X1654" i="15"/>
  <c r="K1654" i="35" s="1"/>
  <c r="T1654" i="15"/>
  <c r="AW1653" i="15"/>
  <c r="AL1653" i="15"/>
  <c r="AK1653" i="15"/>
  <c r="AJ1653" i="15"/>
  <c r="AI1653" i="15"/>
  <c r="AA1653" i="15"/>
  <c r="AV1653" i="15" s="1"/>
  <c r="Z1653" i="15"/>
  <c r="M1653" i="35" s="1"/>
  <c r="Y1653" i="15"/>
  <c r="L1653" i="35" s="1"/>
  <c r="X1653" i="15"/>
  <c r="K1653" i="35" s="1"/>
  <c r="T1653" i="15"/>
  <c r="AW1652" i="15"/>
  <c r="AL1652" i="15"/>
  <c r="AK1652" i="15"/>
  <c r="AJ1652" i="15"/>
  <c r="AI1652" i="15"/>
  <c r="AA1652" i="15"/>
  <c r="AV1652" i="15" s="1"/>
  <c r="Z1652" i="15"/>
  <c r="M1652" i="35" s="1"/>
  <c r="Y1652" i="15"/>
  <c r="L1652" i="35" s="1"/>
  <c r="X1652" i="15"/>
  <c r="K1652" i="35" s="1"/>
  <c r="T1652" i="15"/>
  <c r="AW1651" i="15"/>
  <c r="AL1651" i="15"/>
  <c r="AK1651" i="15"/>
  <c r="AJ1651" i="15"/>
  <c r="AI1651" i="15"/>
  <c r="AA1651" i="15"/>
  <c r="AV1651" i="15" s="1"/>
  <c r="Z1651" i="15"/>
  <c r="M1651" i="35" s="1"/>
  <c r="Y1651" i="15"/>
  <c r="L1651" i="35" s="1"/>
  <c r="X1651" i="15"/>
  <c r="K1651" i="35" s="1"/>
  <c r="T1651" i="15"/>
  <c r="AW1650" i="15"/>
  <c r="AL1650" i="15"/>
  <c r="AK1650" i="15"/>
  <c r="AJ1650" i="15"/>
  <c r="AI1650" i="15"/>
  <c r="AA1650" i="15"/>
  <c r="AV1650" i="15" s="1"/>
  <c r="Z1650" i="15"/>
  <c r="M1650" i="35" s="1"/>
  <c r="Y1650" i="15"/>
  <c r="L1650" i="35" s="1"/>
  <c r="X1650" i="15"/>
  <c r="K1650" i="35" s="1"/>
  <c r="T1650" i="15"/>
  <c r="AW1649" i="15"/>
  <c r="AL1649" i="15"/>
  <c r="AK1649" i="15"/>
  <c r="AJ1649" i="15"/>
  <c r="AI1649" i="15"/>
  <c r="AA1649" i="15"/>
  <c r="AV1649" i="15" s="1"/>
  <c r="Z1649" i="15"/>
  <c r="M1649" i="35" s="1"/>
  <c r="Y1649" i="15"/>
  <c r="L1649" i="35" s="1"/>
  <c r="X1649" i="15"/>
  <c r="K1649" i="35" s="1"/>
  <c r="T1649" i="15"/>
  <c r="AW1648" i="15"/>
  <c r="AR1648" i="15"/>
  <c r="AQ1648" i="15"/>
  <c r="AL1648" i="15"/>
  <c r="AK1648" i="15"/>
  <c r="AJ1648" i="15"/>
  <c r="AI1648" i="15"/>
  <c r="AG1648" i="15"/>
  <c r="AA1648" i="15"/>
  <c r="AV1648" i="15" s="1"/>
  <c r="Z1648" i="15"/>
  <c r="M1648" i="35" s="1"/>
  <c r="Y1648" i="15"/>
  <c r="L1648" i="35" s="1"/>
  <c r="X1648" i="15"/>
  <c r="K1648" i="35" s="1"/>
  <c r="T1648" i="15"/>
  <c r="AW1647" i="15"/>
  <c r="AR1647" i="15"/>
  <c r="AQ1647" i="15"/>
  <c r="AL1647" i="15"/>
  <c r="AK1647" i="15"/>
  <c r="AJ1647" i="15"/>
  <c r="AI1647" i="15"/>
  <c r="AG1647" i="15"/>
  <c r="AA1647" i="15"/>
  <c r="AV1647" i="15" s="1"/>
  <c r="Z1647" i="15"/>
  <c r="M1647" i="35" s="1"/>
  <c r="Y1647" i="15"/>
  <c r="L1647" i="35" s="1"/>
  <c r="X1647" i="15"/>
  <c r="K1647" i="35" s="1"/>
  <c r="T1647" i="15"/>
  <c r="AW1646" i="15"/>
  <c r="AR1646" i="15"/>
  <c r="AQ1646" i="15"/>
  <c r="AL1646" i="15"/>
  <c r="AK1646" i="15"/>
  <c r="AJ1646" i="15"/>
  <c r="AI1646" i="15"/>
  <c r="AG1646" i="15"/>
  <c r="AA1646" i="15"/>
  <c r="AV1646" i="15" s="1"/>
  <c r="Z1646" i="15"/>
  <c r="M1646" i="35" s="1"/>
  <c r="Y1646" i="15"/>
  <c r="X1646" i="15"/>
  <c r="K1646" i="35" s="1"/>
  <c r="T1646" i="15"/>
  <c r="AW1645" i="15"/>
  <c r="AR1645" i="15"/>
  <c r="AQ1645" i="15"/>
  <c r="AL1645" i="15"/>
  <c r="AK1645" i="15"/>
  <c r="AJ1645" i="15"/>
  <c r="AI1645" i="15"/>
  <c r="AG1645" i="15"/>
  <c r="AA1645" i="15"/>
  <c r="AV1645" i="15" s="1"/>
  <c r="Z1645" i="15"/>
  <c r="M1645" i="35" s="1"/>
  <c r="Y1645" i="15"/>
  <c r="L1645" i="35" s="1"/>
  <c r="X1645" i="15"/>
  <c r="K1645" i="35" s="1"/>
  <c r="T1645" i="15"/>
  <c r="AW1644" i="15"/>
  <c r="AR1644" i="15"/>
  <c r="AQ1644" i="15"/>
  <c r="AL1644" i="15"/>
  <c r="AK1644" i="15"/>
  <c r="AJ1644" i="15"/>
  <c r="AI1644" i="15"/>
  <c r="AG1644" i="15"/>
  <c r="AA1644" i="15"/>
  <c r="AV1644" i="15" s="1"/>
  <c r="Z1644" i="15"/>
  <c r="M1644" i="35" s="1"/>
  <c r="Y1644" i="15"/>
  <c r="L1644" i="35" s="1"/>
  <c r="X1644" i="15"/>
  <c r="K1644" i="35" s="1"/>
  <c r="T1644" i="15"/>
  <c r="AW1643" i="15"/>
  <c r="AR1643" i="15"/>
  <c r="AQ1643" i="15"/>
  <c r="AL1643" i="15"/>
  <c r="AK1643" i="15"/>
  <c r="AJ1643" i="15"/>
  <c r="AI1643" i="15"/>
  <c r="AG1643" i="15"/>
  <c r="AA1643" i="15"/>
  <c r="AV1643" i="15" s="1"/>
  <c r="Z1643" i="15"/>
  <c r="M1643" i="35" s="1"/>
  <c r="Y1643" i="15"/>
  <c r="L1643" i="35" s="1"/>
  <c r="X1643" i="15"/>
  <c r="K1643" i="35" s="1"/>
  <c r="T1643" i="15"/>
  <c r="AW1642" i="15"/>
  <c r="AR1642" i="15"/>
  <c r="AQ1642" i="15"/>
  <c r="AL1642" i="15"/>
  <c r="AK1642" i="15"/>
  <c r="AJ1642" i="15"/>
  <c r="AI1642" i="15"/>
  <c r="AG1642" i="15"/>
  <c r="AA1642" i="15"/>
  <c r="AV1642" i="15" s="1"/>
  <c r="Z1642" i="15"/>
  <c r="M1642" i="35" s="1"/>
  <c r="Y1642" i="15"/>
  <c r="L1642" i="35" s="1"/>
  <c r="X1642" i="15"/>
  <c r="K1642" i="35" s="1"/>
  <c r="T1642" i="15"/>
  <c r="AW1641" i="15"/>
  <c r="AR1641" i="15"/>
  <c r="AQ1641" i="15"/>
  <c r="AL1641" i="15"/>
  <c r="AK1641" i="15"/>
  <c r="AJ1641" i="15"/>
  <c r="AI1641" i="15"/>
  <c r="AG1641" i="15"/>
  <c r="AA1641" i="15"/>
  <c r="AV1641" i="15" s="1"/>
  <c r="Z1641" i="15"/>
  <c r="M1641" i="35" s="1"/>
  <c r="Y1641" i="15"/>
  <c r="L1641" i="35" s="1"/>
  <c r="X1641" i="15"/>
  <c r="K1641" i="35" s="1"/>
  <c r="T1641" i="15"/>
  <c r="AW1640" i="15"/>
  <c r="AR1640" i="15"/>
  <c r="AQ1640" i="15"/>
  <c r="AL1640" i="15"/>
  <c r="AK1640" i="15"/>
  <c r="AJ1640" i="15"/>
  <c r="AI1640" i="15"/>
  <c r="AG1640" i="15"/>
  <c r="AA1640" i="15"/>
  <c r="AV1640" i="15" s="1"/>
  <c r="Z1640" i="15"/>
  <c r="M1640" i="35" s="1"/>
  <c r="Y1640" i="15"/>
  <c r="L1640" i="35" s="1"/>
  <c r="X1640" i="15"/>
  <c r="K1640" i="35" s="1"/>
  <c r="T1640" i="15"/>
  <c r="AW1639" i="15"/>
  <c r="AL1639" i="15"/>
  <c r="AK1639" i="15"/>
  <c r="AJ1639" i="15"/>
  <c r="AI1639" i="15"/>
  <c r="AA1639" i="15"/>
  <c r="AV1639" i="15" s="1"/>
  <c r="Z1639" i="15"/>
  <c r="M1639" i="35" s="1"/>
  <c r="Y1639" i="15"/>
  <c r="L1639" i="35" s="1"/>
  <c r="X1639" i="15"/>
  <c r="K1639" i="35" s="1"/>
  <c r="T1639" i="15"/>
  <c r="AW1638" i="15"/>
  <c r="AL1638" i="15"/>
  <c r="AK1638" i="15"/>
  <c r="AJ1638" i="15"/>
  <c r="AI1638" i="15"/>
  <c r="AA1638" i="15"/>
  <c r="AV1638" i="15" s="1"/>
  <c r="Z1638" i="15"/>
  <c r="M1638" i="35" s="1"/>
  <c r="Y1638" i="15"/>
  <c r="L1638" i="35" s="1"/>
  <c r="X1638" i="15"/>
  <c r="K1638" i="35" s="1"/>
  <c r="T1638" i="15"/>
  <c r="AW1637" i="15"/>
  <c r="AL1637" i="15"/>
  <c r="AK1637" i="15"/>
  <c r="AJ1637" i="15"/>
  <c r="AI1637" i="15"/>
  <c r="AA1637" i="15"/>
  <c r="AV1637" i="15" s="1"/>
  <c r="Z1637" i="15"/>
  <c r="M1637" i="35" s="1"/>
  <c r="Y1637" i="15"/>
  <c r="L1637" i="35" s="1"/>
  <c r="X1637" i="15"/>
  <c r="K1637" i="35" s="1"/>
  <c r="T1637" i="15"/>
  <c r="AW1636" i="15"/>
  <c r="AL1636" i="15"/>
  <c r="AK1636" i="15"/>
  <c r="AJ1636" i="15"/>
  <c r="AI1636" i="15"/>
  <c r="AA1636" i="15"/>
  <c r="AV1636" i="15" s="1"/>
  <c r="Z1636" i="15"/>
  <c r="M1636" i="35" s="1"/>
  <c r="Y1636" i="15"/>
  <c r="L1636" i="35" s="1"/>
  <c r="X1636" i="15"/>
  <c r="K1636" i="35" s="1"/>
  <c r="T1636" i="15"/>
  <c r="AW1635" i="15"/>
  <c r="AL1635" i="15"/>
  <c r="AK1635" i="15"/>
  <c r="AJ1635" i="15"/>
  <c r="AI1635" i="15"/>
  <c r="AA1635" i="15"/>
  <c r="AV1635" i="15" s="1"/>
  <c r="Z1635" i="15"/>
  <c r="M1635" i="35" s="1"/>
  <c r="Y1635" i="15"/>
  <c r="L1635" i="35" s="1"/>
  <c r="X1635" i="15"/>
  <c r="K1635" i="35" s="1"/>
  <c r="T1635" i="15"/>
  <c r="AW1634" i="15"/>
  <c r="AR1634" i="15"/>
  <c r="AQ1634" i="15"/>
  <c r="AL1634" i="15"/>
  <c r="AK1634" i="15"/>
  <c r="AJ1634" i="15"/>
  <c r="AI1634" i="15"/>
  <c r="AG1634" i="15"/>
  <c r="AA1634" i="15"/>
  <c r="AV1634" i="15" s="1"/>
  <c r="Z1634" i="15"/>
  <c r="M1634" i="35" s="1"/>
  <c r="Y1634" i="15"/>
  <c r="L1634" i="35" s="1"/>
  <c r="X1634" i="15"/>
  <c r="K1634" i="35" s="1"/>
  <c r="T1634" i="15"/>
  <c r="AW1633" i="15"/>
  <c r="AR1633" i="15"/>
  <c r="AQ1633" i="15"/>
  <c r="AL1633" i="15"/>
  <c r="AK1633" i="15"/>
  <c r="AJ1633" i="15"/>
  <c r="AI1633" i="15"/>
  <c r="AG1633" i="15"/>
  <c r="AA1633" i="15"/>
  <c r="AV1633" i="15" s="1"/>
  <c r="Z1633" i="15"/>
  <c r="M1633" i="35" s="1"/>
  <c r="Y1633" i="15"/>
  <c r="L1633" i="35" s="1"/>
  <c r="X1633" i="15"/>
  <c r="K1633" i="35" s="1"/>
  <c r="T1633" i="15"/>
  <c r="AW1632" i="15"/>
  <c r="AL1632" i="15"/>
  <c r="AK1632" i="15"/>
  <c r="AJ1632" i="15"/>
  <c r="AI1632" i="15"/>
  <c r="AA1632" i="15"/>
  <c r="AV1632" i="15" s="1"/>
  <c r="Z1632" i="15"/>
  <c r="M1632" i="35" s="1"/>
  <c r="Y1632" i="15"/>
  <c r="L1632" i="35" s="1"/>
  <c r="X1632" i="15"/>
  <c r="K1632" i="35" s="1"/>
  <c r="T1632" i="15"/>
  <c r="AW1631" i="15"/>
  <c r="AL1631" i="15"/>
  <c r="AK1631" i="15"/>
  <c r="AJ1631" i="15"/>
  <c r="AI1631" i="15"/>
  <c r="AE1631" i="15"/>
  <c r="AE1665" i="15" s="1"/>
  <c r="BG1665" i="15" s="1"/>
  <c r="AD1631" i="15"/>
  <c r="AD1665" i="15" s="1"/>
  <c r="AC1631" i="15"/>
  <c r="AC1665" i="15" s="1"/>
  <c r="V1665" i="15" s="1"/>
  <c r="AA1631" i="15"/>
  <c r="AV1631" i="15" s="1"/>
  <c r="Z1631" i="15"/>
  <c r="M1631" i="35" s="1"/>
  <c r="Y1631" i="15"/>
  <c r="L1631" i="35" s="1"/>
  <c r="X1631" i="15"/>
  <c r="K1631" i="35" s="1"/>
  <c r="T1631" i="15"/>
  <c r="AX1630" i="15"/>
  <c r="AW1630" i="15"/>
  <c r="AO1630" i="15"/>
  <c r="AN1630" i="15" s="1"/>
  <c r="AL1630" i="15"/>
  <c r="AK1630" i="15"/>
  <c r="AJ1630" i="15"/>
  <c r="BF1630" i="15" s="1"/>
  <c r="AI1630" i="15"/>
  <c r="AA1630" i="15"/>
  <c r="AV1630" i="15" s="1"/>
  <c r="AX1629" i="15"/>
  <c r="AW1629" i="15"/>
  <c r="AO1629" i="15"/>
  <c r="AN1629" i="15" s="1"/>
  <c r="AL1629" i="15"/>
  <c r="AK1629" i="15"/>
  <c r="AJ1629" i="15"/>
  <c r="BF1629" i="15" s="1"/>
  <c r="AI1629" i="15"/>
  <c r="AA1629" i="15"/>
  <c r="AV1629" i="15" s="1"/>
  <c r="AX1628" i="15"/>
  <c r="AW1628" i="15"/>
  <c r="AO1628" i="15"/>
  <c r="AL1628" i="15"/>
  <c r="AK1628" i="15"/>
  <c r="AJ1628" i="15"/>
  <c r="BF1628" i="15" s="1"/>
  <c r="AI1628" i="15"/>
  <c r="AA1628" i="15"/>
  <c r="AV1628" i="15" s="1"/>
  <c r="AX1627" i="15"/>
  <c r="AW1627" i="15"/>
  <c r="AO1627" i="15"/>
  <c r="AN1627" i="15" s="1"/>
  <c r="AL1627" i="15"/>
  <c r="AK1627" i="15"/>
  <c r="AJ1627" i="15"/>
  <c r="BF1627" i="15" s="1"/>
  <c r="AI1627" i="15"/>
  <c r="AA1627" i="15"/>
  <c r="AV1627" i="15" s="1"/>
  <c r="AX1626" i="15"/>
  <c r="AW1626" i="15"/>
  <c r="AO1626" i="15"/>
  <c r="AN1626" i="15" s="1"/>
  <c r="AL1626" i="15"/>
  <c r="AK1626" i="15"/>
  <c r="AJ1626" i="15"/>
  <c r="BF1626" i="15" s="1"/>
  <c r="AI1626" i="15"/>
  <c r="AA1626" i="15"/>
  <c r="AV1626" i="15" s="1"/>
  <c r="AX1625" i="15"/>
  <c r="AW1625" i="15"/>
  <c r="AO1625" i="15"/>
  <c r="AN1625" i="15" s="1"/>
  <c r="AL1625" i="15"/>
  <c r="AK1625" i="15"/>
  <c r="AJ1625" i="15"/>
  <c r="BF1625" i="15" s="1"/>
  <c r="AI1625" i="15"/>
  <c r="AA1625" i="15"/>
  <c r="AV1625" i="15" s="1"/>
  <c r="AX1624" i="15"/>
  <c r="AW1624" i="15"/>
  <c r="AO1624" i="15"/>
  <c r="AL1624" i="15"/>
  <c r="AK1624" i="15"/>
  <c r="AJ1624" i="15"/>
  <c r="BF1624" i="15" s="1"/>
  <c r="AI1624" i="15"/>
  <c r="AA1624" i="15"/>
  <c r="AV1624" i="15" s="1"/>
  <c r="AX1623" i="15"/>
  <c r="AW1623" i="15"/>
  <c r="AO1623" i="15"/>
  <c r="AN1623" i="15" s="1"/>
  <c r="AL1623" i="15"/>
  <c r="AK1623" i="15"/>
  <c r="AJ1623" i="15"/>
  <c r="BF1623" i="15" s="1"/>
  <c r="AI1623" i="15"/>
  <c r="AA1623" i="15"/>
  <c r="AV1623" i="15" s="1"/>
  <c r="AX1622" i="15"/>
  <c r="AW1622" i="15"/>
  <c r="AO1622" i="15"/>
  <c r="AN1622" i="15" s="1"/>
  <c r="AL1622" i="15"/>
  <c r="AK1622" i="15"/>
  <c r="AJ1622" i="15"/>
  <c r="BF1622" i="15" s="1"/>
  <c r="AI1622" i="15"/>
  <c r="AA1622" i="15"/>
  <c r="AV1622" i="15" s="1"/>
  <c r="AX1621" i="15"/>
  <c r="AW1621" i="15"/>
  <c r="AO1621" i="15"/>
  <c r="AN1621" i="15" s="1"/>
  <c r="AL1621" i="15"/>
  <c r="AK1621" i="15"/>
  <c r="AJ1621" i="15"/>
  <c r="BF1621" i="15" s="1"/>
  <c r="AI1621" i="15"/>
  <c r="AA1621" i="15"/>
  <c r="AV1621" i="15" s="1"/>
  <c r="BC1620" i="15"/>
  <c r="AX1620" i="15"/>
  <c r="AW1620" i="15"/>
  <c r="AU1620" i="15"/>
  <c r="AR1620" i="15"/>
  <c r="AQ1620" i="15"/>
  <c r="AO1620" i="15"/>
  <c r="AL1620" i="15"/>
  <c r="AK1620" i="15"/>
  <c r="AJ1620" i="15"/>
  <c r="AI1620" i="15"/>
  <c r="AG1620" i="15"/>
  <c r="AA1620" i="15"/>
  <c r="AV1620" i="15" s="1"/>
  <c r="Z1620" i="15"/>
  <c r="M1620" i="35" s="1"/>
  <c r="Y1620" i="15"/>
  <c r="L1620" i="35" s="1"/>
  <c r="X1620" i="15"/>
  <c r="K1620" i="35" s="1"/>
  <c r="T1620" i="15"/>
  <c r="BC1619" i="15"/>
  <c r="AX1619" i="15"/>
  <c r="AW1619" i="15"/>
  <c r="AU1619" i="15"/>
  <c r="AR1619" i="15"/>
  <c r="AQ1619" i="15"/>
  <c r="AO1619" i="15"/>
  <c r="AL1619" i="15"/>
  <c r="AK1619" i="15"/>
  <c r="AJ1619" i="15"/>
  <c r="AI1619" i="15"/>
  <c r="AG1619" i="15"/>
  <c r="AA1619" i="15"/>
  <c r="AV1619" i="15" s="1"/>
  <c r="Z1619" i="15"/>
  <c r="M1619" i="35" s="1"/>
  <c r="Y1619" i="15"/>
  <c r="L1619" i="35" s="1"/>
  <c r="X1619" i="15"/>
  <c r="K1619" i="35" s="1"/>
  <c r="T1619" i="15"/>
  <c r="BC1618" i="15"/>
  <c r="AX1618" i="15"/>
  <c r="AW1618" i="15"/>
  <c r="AU1618" i="15"/>
  <c r="AR1618" i="15"/>
  <c r="AQ1618" i="15"/>
  <c r="AO1618" i="15"/>
  <c r="AL1618" i="15"/>
  <c r="AK1618" i="15"/>
  <c r="AJ1618" i="15"/>
  <c r="AI1618" i="15"/>
  <c r="AG1618" i="15"/>
  <c r="AA1618" i="15"/>
  <c r="AV1618" i="15" s="1"/>
  <c r="Z1618" i="15"/>
  <c r="M1618" i="35" s="1"/>
  <c r="Y1618" i="15"/>
  <c r="L1618" i="35" s="1"/>
  <c r="X1618" i="15"/>
  <c r="K1618" i="35" s="1"/>
  <c r="T1618" i="15"/>
  <c r="BC1617" i="15"/>
  <c r="AX1617" i="15"/>
  <c r="AW1617" i="15"/>
  <c r="AU1617" i="15"/>
  <c r="AR1617" i="15"/>
  <c r="AQ1617" i="15"/>
  <c r="AO1617" i="15"/>
  <c r="AL1617" i="15"/>
  <c r="AK1617" i="15"/>
  <c r="AJ1617" i="15"/>
  <c r="AI1617" i="15"/>
  <c r="AG1617" i="15"/>
  <c r="AA1617" i="15"/>
  <c r="AV1617" i="15" s="1"/>
  <c r="Z1617" i="15"/>
  <c r="M1617" i="35" s="1"/>
  <c r="Y1617" i="15"/>
  <c r="L1617" i="35" s="1"/>
  <c r="X1617" i="15"/>
  <c r="K1617" i="35" s="1"/>
  <c r="T1617" i="15"/>
  <c r="BC1616" i="15"/>
  <c r="AX1616" i="15"/>
  <c r="AW1616" i="15"/>
  <c r="AU1616" i="15"/>
  <c r="AR1616" i="15"/>
  <c r="AQ1616" i="15"/>
  <c r="AO1616" i="15"/>
  <c r="AL1616" i="15"/>
  <c r="AK1616" i="15"/>
  <c r="AJ1616" i="15"/>
  <c r="AI1616" i="15"/>
  <c r="AG1616" i="15"/>
  <c r="AA1616" i="15"/>
  <c r="AV1616" i="15" s="1"/>
  <c r="Z1616" i="15"/>
  <c r="M1616" i="35" s="1"/>
  <c r="Y1616" i="15"/>
  <c r="L1616" i="35" s="1"/>
  <c r="X1616" i="15"/>
  <c r="K1616" i="35" s="1"/>
  <c r="T1616" i="15"/>
  <c r="AW1615" i="15"/>
  <c r="AL1615" i="15"/>
  <c r="AK1615" i="15"/>
  <c r="AJ1615" i="15"/>
  <c r="AI1615" i="15"/>
  <c r="AA1615" i="15"/>
  <c r="AV1615" i="15" s="1"/>
  <c r="Z1615" i="15"/>
  <c r="M1615" i="35" s="1"/>
  <c r="Y1615" i="15"/>
  <c r="L1615" i="35" s="1"/>
  <c r="X1615" i="15"/>
  <c r="K1615" i="35" s="1"/>
  <c r="T1615" i="15"/>
  <c r="AW1614" i="15"/>
  <c r="AL1614" i="15"/>
  <c r="AK1614" i="15"/>
  <c r="AJ1614" i="15"/>
  <c r="AI1614" i="15"/>
  <c r="AA1614" i="15"/>
  <c r="AV1614" i="15" s="1"/>
  <c r="Z1614" i="15"/>
  <c r="M1614" i="35" s="1"/>
  <c r="Y1614" i="15"/>
  <c r="L1614" i="35" s="1"/>
  <c r="X1614" i="15"/>
  <c r="K1614" i="35" s="1"/>
  <c r="T1614" i="15"/>
  <c r="AW1613" i="15"/>
  <c r="AL1613" i="15"/>
  <c r="AK1613" i="15"/>
  <c r="AJ1613" i="15"/>
  <c r="AI1613" i="15"/>
  <c r="AA1613" i="15"/>
  <c r="AV1613" i="15" s="1"/>
  <c r="Z1613" i="15"/>
  <c r="M1613" i="35" s="1"/>
  <c r="Y1613" i="15"/>
  <c r="L1613" i="35" s="1"/>
  <c r="X1613" i="15"/>
  <c r="K1613" i="35" s="1"/>
  <c r="T1613" i="15"/>
  <c r="AW1612" i="15"/>
  <c r="AL1612" i="15"/>
  <c r="AK1612" i="15"/>
  <c r="AJ1612" i="15"/>
  <c r="AI1612" i="15"/>
  <c r="AA1612" i="15"/>
  <c r="AV1612" i="15" s="1"/>
  <c r="Z1612" i="15"/>
  <c r="M1612" i="35" s="1"/>
  <c r="Y1612" i="15"/>
  <c r="L1612" i="35" s="1"/>
  <c r="X1612" i="15"/>
  <c r="K1612" i="35" s="1"/>
  <c r="T1612" i="15"/>
  <c r="AW1611" i="15"/>
  <c r="AL1611" i="15"/>
  <c r="AK1611" i="15"/>
  <c r="AJ1611" i="15"/>
  <c r="AI1611" i="15"/>
  <c r="AA1611" i="15"/>
  <c r="AV1611" i="15" s="1"/>
  <c r="Z1611" i="15"/>
  <c r="M1611" i="35" s="1"/>
  <c r="Y1611" i="15"/>
  <c r="L1611" i="35" s="1"/>
  <c r="X1611" i="15"/>
  <c r="K1611" i="35" s="1"/>
  <c r="T1611" i="15"/>
  <c r="AW1610" i="15"/>
  <c r="AQ1610" i="15"/>
  <c r="AL1610" i="15"/>
  <c r="AK1610" i="15"/>
  <c r="AJ1610" i="15"/>
  <c r="AI1610" i="15"/>
  <c r="AG1610" i="15"/>
  <c r="AA1610" i="15"/>
  <c r="AV1610" i="15" s="1"/>
  <c r="Z1610" i="15"/>
  <c r="M1610" i="35" s="1"/>
  <c r="Y1610" i="15"/>
  <c r="L1610" i="35" s="1"/>
  <c r="X1610" i="15"/>
  <c r="K1610" i="35" s="1"/>
  <c r="T1610" i="15"/>
  <c r="AW1609" i="15"/>
  <c r="AQ1609" i="15"/>
  <c r="AL1609" i="15"/>
  <c r="AK1609" i="15"/>
  <c r="AJ1609" i="15"/>
  <c r="AI1609" i="15"/>
  <c r="AG1609" i="15"/>
  <c r="AA1609" i="15"/>
  <c r="AV1609" i="15" s="1"/>
  <c r="Z1609" i="15"/>
  <c r="M1609" i="35" s="1"/>
  <c r="Y1609" i="15"/>
  <c r="L1609" i="35" s="1"/>
  <c r="X1609" i="15"/>
  <c r="K1609" i="35" s="1"/>
  <c r="T1609" i="15"/>
  <c r="AW1608" i="15"/>
  <c r="AL1608" i="15"/>
  <c r="AK1608" i="15"/>
  <c r="AJ1608" i="15"/>
  <c r="AI1608" i="15"/>
  <c r="AA1608" i="15"/>
  <c r="AV1608" i="15" s="1"/>
  <c r="Z1608" i="15"/>
  <c r="M1608" i="35" s="1"/>
  <c r="Y1608" i="15"/>
  <c r="L1608" i="35" s="1"/>
  <c r="X1608" i="15"/>
  <c r="K1608" i="35" s="1"/>
  <c r="T1608" i="15"/>
  <c r="AW1607" i="15"/>
  <c r="AL1607" i="15"/>
  <c r="AK1607" i="15"/>
  <c r="AJ1607" i="15"/>
  <c r="AI1607" i="15"/>
  <c r="AA1607" i="15"/>
  <c r="AV1607" i="15" s="1"/>
  <c r="Z1607" i="15"/>
  <c r="M1607" i="35" s="1"/>
  <c r="Y1607" i="15"/>
  <c r="L1607" i="35" s="1"/>
  <c r="X1607" i="15"/>
  <c r="K1607" i="35" s="1"/>
  <c r="T1607" i="15"/>
  <c r="AW1606" i="15"/>
  <c r="AL1606" i="15"/>
  <c r="AK1606" i="15"/>
  <c r="AJ1606" i="15"/>
  <c r="AI1606" i="15"/>
  <c r="AA1606" i="15"/>
  <c r="AV1606" i="15" s="1"/>
  <c r="Z1606" i="15"/>
  <c r="M1606" i="35" s="1"/>
  <c r="Y1606" i="15"/>
  <c r="L1606" i="35" s="1"/>
  <c r="X1606" i="15"/>
  <c r="K1606" i="35" s="1"/>
  <c r="T1606" i="15"/>
  <c r="AW1605" i="15"/>
  <c r="AL1605" i="15"/>
  <c r="AK1605" i="15"/>
  <c r="AJ1605" i="15"/>
  <c r="AI1605" i="15"/>
  <c r="AA1605" i="15"/>
  <c r="AV1605" i="15" s="1"/>
  <c r="Z1605" i="15"/>
  <c r="M1605" i="35" s="1"/>
  <c r="Y1605" i="15"/>
  <c r="L1605" i="35" s="1"/>
  <c r="X1605" i="15"/>
  <c r="K1605" i="35" s="1"/>
  <c r="T1605" i="15"/>
  <c r="AW1604" i="15"/>
  <c r="AL1604" i="15"/>
  <c r="AK1604" i="15"/>
  <c r="AJ1604" i="15"/>
  <c r="AI1604" i="15"/>
  <c r="AA1604" i="15"/>
  <c r="AV1604" i="15" s="1"/>
  <c r="Z1604" i="15"/>
  <c r="M1604" i="35" s="1"/>
  <c r="Y1604" i="15"/>
  <c r="L1604" i="35" s="1"/>
  <c r="X1604" i="15"/>
  <c r="K1604" i="35" s="1"/>
  <c r="T1604" i="15"/>
  <c r="AW1603" i="15"/>
  <c r="AQ1603" i="15"/>
  <c r="AL1603" i="15"/>
  <c r="AK1603" i="15"/>
  <c r="AJ1603" i="15"/>
  <c r="AI1603" i="15"/>
  <c r="AG1603" i="15"/>
  <c r="AA1603" i="15"/>
  <c r="AV1603" i="15" s="1"/>
  <c r="Z1603" i="15"/>
  <c r="M1603" i="35" s="1"/>
  <c r="Y1603" i="15"/>
  <c r="L1603" i="35" s="1"/>
  <c r="X1603" i="15"/>
  <c r="K1603" i="35" s="1"/>
  <c r="T1603" i="15"/>
  <c r="AW1602" i="15"/>
  <c r="AQ1602" i="15"/>
  <c r="AL1602" i="15"/>
  <c r="AK1602" i="15"/>
  <c r="AJ1602" i="15"/>
  <c r="AI1602" i="15"/>
  <c r="AG1602" i="15"/>
  <c r="AA1602" i="15"/>
  <c r="AV1602" i="15" s="1"/>
  <c r="Z1602" i="15"/>
  <c r="M1602" i="35" s="1"/>
  <c r="Y1602" i="15"/>
  <c r="L1602" i="35" s="1"/>
  <c r="X1602" i="15"/>
  <c r="K1602" i="35" s="1"/>
  <c r="T1602" i="15"/>
  <c r="AW1601" i="15"/>
  <c r="AQ1601" i="15"/>
  <c r="AL1601" i="15"/>
  <c r="AK1601" i="15"/>
  <c r="AJ1601" i="15"/>
  <c r="AI1601" i="15"/>
  <c r="AG1601" i="15"/>
  <c r="AA1601" i="15"/>
  <c r="AV1601" i="15" s="1"/>
  <c r="Z1601" i="15"/>
  <c r="M1601" i="35" s="1"/>
  <c r="Y1601" i="15"/>
  <c r="L1601" i="35" s="1"/>
  <c r="X1601" i="15"/>
  <c r="K1601" i="35" s="1"/>
  <c r="T1601" i="15"/>
  <c r="AW1600" i="15"/>
  <c r="AR1600" i="15"/>
  <c r="AQ1600" i="15"/>
  <c r="AL1600" i="15"/>
  <c r="AK1600" i="15"/>
  <c r="AJ1600" i="15"/>
  <c r="AI1600" i="15"/>
  <c r="AG1600" i="15"/>
  <c r="AA1600" i="15"/>
  <c r="AV1600" i="15" s="1"/>
  <c r="Z1600" i="15"/>
  <c r="M1600" i="35" s="1"/>
  <c r="Y1600" i="15"/>
  <c r="L1600" i="35" s="1"/>
  <c r="X1600" i="15"/>
  <c r="K1600" i="35" s="1"/>
  <c r="T1600" i="15"/>
  <c r="AW1599" i="15"/>
  <c r="AR1599" i="15"/>
  <c r="AQ1599" i="15"/>
  <c r="AL1599" i="15"/>
  <c r="AK1599" i="15"/>
  <c r="AJ1599" i="15"/>
  <c r="AI1599" i="15"/>
  <c r="AG1599" i="15"/>
  <c r="AA1599" i="15"/>
  <c r="AV1599" i="15" s="1"/>
  <c r="Z1599" i="15"/>
  <c r="M1599" i="35" s="1"/>
  <c r="Y1599" i="15"/>
  <c r="L1599" i="35" s="1"/>
  <c r="X1599" i="15"/>
  <c r="K1599" i="35" s="1"/>
  <c r="T1599" i="15"/>
  <c r="AW1598" i="15"/>
  <c r="AQ1598" i="15"/>
  <c r="AL1598" i="15"/>
  <c r="AK1598" i="15"/>
  <c r="AJ1598" i="15"/>
  <c r="AI1598" i="15"/>
  <c r="AG1598" i="15"/>
  <c r="AA1598" i="15"/>
  <c r="AV1598" i="15" s="1"/>
  <c r="Z1598" i="15"/>
  <c r="M1598" i="35" s="1"/>
  <c r="Y1598" i="15"/>
  <c r="L1598" i="35" s="1"/>
  <c r="X1598" i="15"/>
  <c r="K1598" i="35" s="1"/>
  <c r="T1598" i="15"/>
  <c r="AW1597" i="15"/>
  <c r="AQ1597" i="15"/>
  <c r="AL1597" i="15"/>
  <c r="AK1597" i="15"/>
  <c r="AJ1597" i="15"/>
  <c r="AI1597" i="15"/>
  <c r="AG1597" i="15"/>
  <c r="AA1597" i="15"/>
  <c r="AV1597" i="15" s="1"/>
  <c r="Z1597" i="15"/>
  <c r="M1597" i="35" s="1"/>
  <c r="Y1597" i="15"/>
  <c r="L1597" i="35" s="1"/>
  <c r="X1597" i="15"/>
  <c r="K1597" i="35" s="1"/>
  <c r="T1597" i="15"/>
  <c r="AW1596" i="15"/>
  <c r="AQ1596" i="15"/>
  <c r="AL1596" i="15"/>
  <c r="AK1596" i="15"/>
  <c r="AJ1596" i="15"/>
  <c r="AI1596" i="15"/>
  <c r="AG1596" i="15"/>
  <c r="AA1596" i="15"/>
  <c r="AV1596" i="15" s="1"/>
  <c r="Z1596" i="15"/>
  <c r="M1596" i="35" s="1"/>
  <c r="Y1596" i="15"/>
  <c r="L1596" i="35" s="1"/>
  <c r="X1596" i="15"/>
  <c r="K1596" i="35" s="1"/>
  <c r="T1596" i="15"/>
  <c r="AW1595" i="15"/>
  <c r="AQ1595" i="15"/>
  <c r="AL1595" i="15"/>
  <c r="AK1595" i="15"/>
  <c r="AJ1595" i="15"/>
  <c r="AI1595" i="15"/>
  <c r="AG1595" i="15"/>
  <c r="AA1595" i="15"/>
  <c r="AV1595" i="15" s="1"/>
  <c r="Z1595" i="15"/>
  <c r="M1595" i="35" s="1"/>
  <c r="Y1595" i="15"/>
  <c r="L1595" i="35" s="1"/>
  <c r="X1595" i="15"/>
  <c r="K1595" i="35" s="1"/>
  <c r="T1595" i="15"/>
  <c r="AW1594" i="15"/>
  <c r="AL1594" i="15"/>
  <c r="AK1594" i="15"/>
  <c r="AJ1594" i="15"/>
  <c r="AI1594" i="15"/>
  <c r="Z1594" i="15"/>
  <c r="M1594" i="35" s="1"/>
  <c r="Y1594" i="15"/>
  <c r="L1594" i="35" s="1"/>
  <c r="X1594" i="15"/>
  <c r="K1594" i="35" s="1"/>
  <c r="T1594" i="15"/>
  <c r="AW1593" i="15"/>
  <c r="AL1593" i="15"/>
  <c r="AK1593" i="15"/>
  <c r="AJ1593" i="15"/>
  <c r="AI1593" i="15"/>
  <c r="AA1593" i="15"/>
  <c r="AV1593" i="15" s="1"/>
  <c r="Z1593" i="15"/>
  <c r="M1593" i="35" s="1"/>
  <c r="Y1593" i="15"/>
  <c r="L1593" i="35" s="1"/>
  <c r="X1593" i="15"/>
  <c r="K1593" i="35" s="1"/>
  <c r="T1593" i="15"/>
  <c r="AW1592" i="15"/>
  <c r="AL1592" i="15"/>
  <c r="AK1592" i="15"/>
  <c r="AJ1592" i="15"/>
  <c r="AI1592" i="15"/>
  <c r="AA1592" i="15"/>
  <c r="AV1592" i="15" s="1"/>
  <c r="Z1592" i="15"/>
  <c r="M1592" i="35" s="1"/>
  <c r="Y1592" i="15"/>
  <c r="L1592" i="35" s="1"/>
  <c r="X1592" i="15"/>
  <c r="K1592" i="35" s="1"/>
  <c r="T1592" i="15"/>
  <c r="AW1591" i="15"/>
  <c r="AL1591" i="15"/>
  <c r="AK1591" i="15"/>
  <c r="AJ1591" i="15"/>
  <c r="AI1591" i="15"/>
  <c r="AA1591" i="15"/>
  <c r="Z1591" i="15"/>
  <c r="M1591" i="35" s="1"/>
  <c r="Y1591" i="15"/>
  <c r="L1591" i="35" s="1"/>
  <c r="X1591" i="15"/>
  <c r="K1591" i="35" s="1"/>
  <c r="T1591" i="15"/>
  <c r="AW1590" i="15"/>
  <c r="AL1590" i="15"/>
  <c r="AK1590" i="15"/>
  <c r="AJ1590" i="15"/>
  <c r="AI1590" i="15"/>
  <c r="AA1590" i="15"/>
  <c r="Z1590" i="15"/>
  <c r="M1590" i="35" s="1"/>
  <c r="Y1590" i="15"/>
  <c r="L1590" i="35" s="1"/>
  <c r="X1590" i="15"/>
  <c r="K1590" i="35" s="1"/>
  <c r="T1590" i="15"/>
  <c r="AW1589" i="15"/>
  <c r="AQ1589" i="15"/>
  <c r="AL1589" i="15"/>
  <c r="AK1589" i="15"/>
  <c r="AJ1589" i="15"/>
  <c r="AI1589" i="15"/>
  <c r="AG1589" i="15"/>
  <c r="AA1589" i="15"/>
  <c r="Z1589" i="15"/>
  <c r="M1589" i="35" s="1"/>
  <c r="Y1589" i="15"/>
  <c r="L1589" i="35" s="1"/>
  <c r="X1589" i="15"/>
  <c r="K1589" i="35" s="1"/>
  <c r="T1589" i="15"/>
  <c r="AW1588" i="15"/>
  <c r="AQ1588" i="15"/>
  <c r="AL1588" i="15"/>
  <c r="AK1588" i="15"/>
  <c r="AJ1588" i="15"/>
  <c r="AI1588" i="15"/>
  <c r="AG1588" i="15"/>
  <c r="AA1588" i="15"/>
  <c r="AV1588" i="15" s="1"/>
  <c r="Z1588" i="15"/>
  <c r="M1588" i="35" s="1"/>
  <c r="Y1588" i="15"/>
  <c r="L1588" i="35" s="1"/>
  <c r="X1588" i="15"/>
  <c r="K1588" i="35" s="1"/>
  <c r="T1588" i="15"/>
  <c r="AW1587" i="15"/>
  <c r="AL1587" i="15"/>
  <c r="AK1587" i="15"/>
  <c r="AJ1587" i="15"/>
  <c r="AI1587" i="15"/>
  <c r="Z1587" i="15"/>
  <c r="M1587" i="35" s="1"/>
  <c r="Y1587" i="15"/>
  <c r="L1587" i="35" s="1"/>
  <c r="X1587" i="15"/>
  <c r="K1587" i="35" s="1"/>
  <c r="T1587" i="15"/>
  <c r="AW1586" i="15"/>
  <c r="AL1586" i="15"/>
  <c r="AK1586" i="15"/>
  <c r="AJ1586" i="15"/>
  <c r="AI1586" i="15"/>
  <c r="AE1586" i="15"/>
  <c r="AE1620" i="15" s="1"/>
  <c r="BG1620" i="15" s="1"/>
  <c r="AD1586" i="15"/>
  <c r="G1586" i="35" s="1"/>
  <c r="AC1586" i="15"/>
  <c r="AC1592" i="15" s="1"/>
  <c r="BE1592" i="15" s="1"/>
  <c r="AA1586" i="15"/>
  <c r="AV1586" i="15" s="1"/>
  <c r="Z1586" i="15"/>
  <c r="M1586" i="35" s="1"/>
  <c r="Y1586" i="15"/>
  <c r="L1586" i="35" s="1"/>
  <c r="X1586" i="15"/>
  <c r="K1586" i="35" s="1"/>
  <c r="T1586" i="15"/>
  <c r="AX1585" i="15"/>
  <c r="AW1585" i="15"/>
  <c r="AO1585" i="15"/>
  <c r="AN1585" i="15" s="1"/>
  <c r="AL1585" i="15"/>
  <c r="AK1585" i="15"/>
  <c r="AJ1585" i="15"/>
  <c r="BF1585" i="15" s="1"/>
  <c r="AI1585" i="15"/>
  <c r="AA1585" i="15"/>
  <c r="AV1585" i="15" s="1"/>
  <c r="AX1584" i="15"/>
  <c r="AW1584" i="15"/>
  <c r="AO1584" i="15"/>
  <c r="AN1584" i="15" s="1"/>
  <c r="AL1584" i="15"/>
  <c r="AK1584" i="15"/>
  <c r="AJ1584" i="15"/>
  <c r="BF1584" i="15" s="1"/>
  <c r="AI1584" i="15"/>
  <c r="AA1584" i="15"/>
  <c r="AV1584" i="15" s="1"/>
  <c r="AX1583" i="15"/>
  <c r="AW1583" i="15"/>
  <c r="AO1583" i="15"/>
  <c r="AL1583" i="15"/>
  <c r="AK1583" i="15"/>
  <c r="AJ1583" i="15"/>
  <c r="BF1583" i="15" s="1"/>
  <c r="AI1583" i="15"/>
  <c r="AA1583" i="15"/>
  <c r="AV1583" i="15" s="1"/>
  <c r="AX1582" i="15"/>
  <c r="AW1582" i="15"/>
  <c r="AO1582" i="15"/>
  <c r="AL1582" i="15"/>
  <c r="AK1582" i="15"/>
  <c r="AJ1582" i="15"/>
  <c r="BF1582" i="15" s="1"/>
  <c r="AI1582" i="15"/>
  <c r="AA1582" i="15"/>
  <c r="AV1582" i="15" s="1"/>
  <c r="AX1581" i="15"/>
  <c r="AW1581" i="15"/>
  <c r="AO1581" i="15"/>
  <c r="AN1581" i="15" s="1"/>
  <c r="AL1581" i="15"/>
  <c r="AK1581" i="15"/>
  <c r="AJ1581" i="15"/>
  <c r="BF1581" i="15" s="1"/>
  <c r="AI1581" i="15"/>
  <c r="AA1581" i="15"/>
  <c r="AV1581" i="15" s="1"/>
  <c r="AX1580" i="15"/>
  <c r="AW1580" i="15"/>
  <c r="AO1580" i="15"/>
  <c r="AN1580" i="15" s="1"/>
  <c r="AL1580" i="15"/>
  <c r="AK1580" i="15"/>
  <c r="AJ1580" i="15"/>
  <c r="BF1580" i="15" s="1"/>
  <c r="AI1580" i="15"/>
  <c r="AA1580" i="15"/>
  <c r="AV1580" i="15" s="1"/>
  <c r="AX1579" i="15"/>
  <c r="AW1579" i="15"/>
  <c r="AO1579" i="15"/>
  <c r="AL1579" i="15"/>
  <c r="AK1579" i="15"/>
  <c r="AJ1579" i="15"/>
  <c r="BF1579" i="15" s="1"/>
  <c r="AI1579" i="15"/>
  <c r="AA1579" i="15"/>
  <c r="AV1579" i="15" s="1"/>
  <c r="AX1578" i="15"/>
  <c r="AW1578" i="15"/>
  <c r="AO1578" i="15"/>
  <c r="AN1578" i="15" s="1"/>
  <c r="AL1578" i="15"/>
  <c r="AK1578" i="15"/>
  <c r="AJ1578" i="15"/>
  <c r="BF1578" i="15" s="1"/>
  <c r="AI1578" i="15"/>
  <c r="AA1578" i="15"/>
  <c r="AV1578" i="15" s="1"/>
  <c r="AX1577" i="15"/>
  <c r="AW1577" i="15"/>
  <c r="AO1577" i="15"/>
  <c r="AN1577" i="15" s="1"/>
  <c r="AL1577" i="15"/>
  <c r="AK1577" i="15"/>
  <c r="AJ1577" i="15"/>
  <c r="BF1577" i="15" s="1"/>
  <c r="AI1577" i="15"/>
  <c r="AA1577" i="15"/>
  <c r="AV1577" i="15" s="1"/>
  <c r="AX1576" i="15"/>
  <c r="AW1576" i="15"/>
  <c r="AO1576" i="15"/>
  <c r="AN1576" i="15" s="1"/>
  <c r="AL1576" i="15"/>
  <c r="AK1576" i="15"/>
  <c r="AJ1576" i="15"/>
  <c r="BF1576" i="15" s="1"/>
  <c r="AI1576" i="15"/>
  <c r="AA1576" i="15"/>
  <c r="AV1576" i="15" s="1"/>
  <c r="BC1575" i="15"/>
  <c r="AX1575" i="15"/>
  <c r="AW1575" i="15"/>
  <c r="AU1575" i="15"/>
  <c r="AR1575" i="15"/>
  <c r="AQ1575" i="15"/>
  <c r="AO1575" i="15"/>
  <c r="AL1575" i="15"/>
  <c r="AK1575" i="15"/>
  <c r="AJ1575" i="15"/>
  <c r="AI1575" i="15"/>
  <c r="AG1575" i="15"/>
  <c r="AA1575" i="15"/>
  <c r="AV1575" i="15" s="1"/>
  <c r="Z1575" i="15"/>
  <c r="M1575" i="35" s="1"/>
  <c r="Y1575" i="15"/>
  <c r="L1575" i="35" s="1"/>
  <c r="X1575" i="15"/>
  <c r="K1575" i="35" s="1"/>
  <c r="T1575" i="15"/>
  <c r="BC1574" i="15"/>
  <c r="AX1574" i="15"/>
  <c r="AW1574" i="15"/>
  <c r="AU1574" i="15"/>
  <c r="AR1574" i="15"/>
  <c r="AQ1574" i="15"/>
  <c r="AO1574" i="15"/>
  <c r="AL1574" i="15"/>
  <c r="AK1574" i="15"/>
  <c r="AJ1574" i="15"/>
  <c r="AI1574" i="15"/>
  <c r="AG1574" i="15"/>
  <c r="AA1574" i="15"/>
  <c r="AV1574" i="15" s="1"/>
  <c r="Z1574" i="15"/>
  <c r="M1574" i="35" s="1"/>
  <c r="Y1574" i="15"/>
  <c r="L1574" i="35" s="1"/>
  <c r="X1574" i="15"/>
  <c r="K1574" i="35" s="1"/>
  <c r="T1574" i="15"/>
  <c r="BC1573" i="15"/>
  <c r="AX1573" i="15"/>
  <c r="AW1573" i="15"/>
  <c r="AU1573" i="15"/>
  <c r="AR1573" i="15"/>
  <c r="AQ1573" i="15"/>
  <c r="AO1573" i="15"/>
  <c r="AL1573" i="15"/>
  <c r="AK1573" i="15"/>
  <c r="AJ1573" i="15"/>
  <c r="AI1573" i="15"/>
  <c r="AG1573" i="15"/>
  <c r="AA1573" i="15"/>
  <c r="AV1573" i="15" s="1"/>
  <c r="Z1573" i="15"/>
  <c r="M1573" i="35" s="1"/>
  <c r="Y1573" i="15"/>
  <c r="L1573" i="35" s="1"/>
  <c r="X1573" i="15"/>
  <c r="K1573" i="35" s="1"/>
  <c r="T1573" i="15"/>
  <c r="BC1572" i="15"/>
  <c r="AX1572" i="15"/>
  <c r="AW1572" i="15"/>
  <c r="AU1572" i="15"/>
  <c r="AR1572" i="15"/>
  <c r="AQ1572" i="15"/>
  <c r="AO1572" i="15"/>
  <c r="AL1572" i="15"/>
  <c r="AK1572" i="15"/>
  <c r="AJ1572" i="15"/>
  <c r="AI1572" i="15"/>
  <c r="AG1572" i="15"/>
  <c r="AA1572" i="15"/>
  <c r="AV1572" i="15" s="1"/>
  <c r="Z1572" i="15"/>
  <c r="M1572" i="35" s="1"/>
  <c r="Y1572" i="15"/>
  <c r="L1572" i="35" s="1"/>
  <c r="X1572" i="15"/>
  <c r="K1572" i="35" s="1"/>
  <c r="T1572" i="15"/>
  <c r="BC1571" i="15"/>
  <c r="AW1571" i="15"/>
  <c r="AU1571" i="15"/>
  <c r="AQ1571" i="15"/>
  <c r="AG1571" i="15" s="1"/>
  <c r="AO1571" i="15"/>
  <c r="AL1571" i="15"/>
  <c r="AK1571" i="15"/>
  <c r="AJ1571" i="15"/>
  <c r="AI1571" i="15"/>
  <c r="AA1571" i="15"/>
  <c r="AV1571" i="15" s="1"/>
  <c r="Z1571" i="15"/>
  <c r="M1571" i="35" s="1"/>
  <c r="Y1571" i="15"/>
  <c r="L1571" i="35" s="1"/>
  <c r="X1571" i="15"/>
  <c r="K1571" i="35" s="1"/>
  <c r="T1571" i="15"/>
  <c r="AW1570" i="15"/>
  <c r="AL1570" i="15"/>
  <c r="AK1570" i="15"/>
  <c r="AJ1570" i="15"/>
  <c r="AI1570" i="15"/>
  <c r="AA1570" i="15"/>
  <c r="AV1570" i="15" s="1"/>
  <c r="Z1570" i="15"/>
  <c r="M1570" i="35" s="1"/>
  <c r="Y1570" i="15"/>
  <c r="L1570" i="35" s="1"/>
  <c r="X1570" i="15"/>
  <c r="K1570" i="35" s="1"/>
  <c r="T1570" i="15"/>
  <c r="AW1569" i="15"/>
  <c r="AL1569" i="15"/>
  <c r="AK1569" i="15"/>
  <c r="AJ1569" i="15"/>
  <c r="AI1569" i="15"/>
  <c r="AA1569" i="15"/>
  <c r="AV1569" i="15" s="1"/>
  <c r="Z1569" i="15"/>
  <c r="M1569" i="35" s="1"/>
  <c r="Y1569" i="15"/>
  <c r="L1569" i="35" s="1"/>
  <c r="X1569" i="15"/>
  <c r="K1569" i="35" s="1"/>
  <c r="T1569" i="15"/>
  <c r="AW1568" i="15"/>
  <c r="AL1568" i="15"/>
  <c r="AK1568" i="15"/>
  <c r="AJ1568" i="15"/>
  <c r="AI1568" i="15"/>
  <c r="AA1568" i="15"/>
  <c r="AV1568" i="15" s="1"/>
  <c r="Z1568" i="15"/>
  <c r="M1568" i="35" s="1"/>
  <c r="Y1568" i="15"/>
  <c r="L1568" i="35" s="1"/>
  <c r="X1568" i="15"/>
  <c r="K1568" i="35" s="1"/>
  <c r="T1568" i="15"/>
  <c r="AW1567" i="15"/>
  <c r="AL1567" i="15"/>
  <c r="AK1567" i="15"/>
  <c r="AJ1567" i="15"/>
  <c r="AI1567" i="15"/>
  <c r="AA1567" i="15"/>
  <c r="AV1567" i="15" s="1"/>
  <c r="Z1567" i="15"/>
  <c r="M1567" i="35" s="1"/>
  <c r="Y1567" i="15"/>
  <c r="L1567" i="35" s="1"/>
  <c r="X1567" i="15"/>
  <c r="K1567" i="35" s="1"/>
  <c r="T1567" i="15"/>
  <c r="AW1566" i="15"/>
  <c r="AL1566" i="15"/>
  <c r="AK1566" i="15"/>
  <c r="AJ1566" i="15"/>
  <c r="AI1566" i="15"/>
  <c r="AA1566" i="15"/>
  <c r="AV1566" i="15" s="1"/>
  <c r="Z1566" i="15"/>
  <c r="M1566" i="35" s="1"/>
  <c r="Y1566" i="15"/>
  <c r="L1566" i="35" s="1"/>
  <c r="X1566" i="15"/>
  <c r="K1566" i="35" s="1"/>
  <c r="T1566" i="15"/>
  <c r="AW1565" i="15"/>
  <c r="AQ1565" i="15"/>
  <c r="AG1565" i="15" s="1"/>
  <c r="AL1565" i="15"/>
  <c r="AK1565" i="15"/>
  <c r="AJ1565" i="15"/>
  <c r="AI1565" i="15"/>
  <c r="AA1565" i="15"/>
  <c r="AV1565" i="15" s="1"/>
  <c r="Z1565" i="15"/>
  <c r="M1565" i="35" s="1"/>
  <c r="Y1565" i="15"/>
  <c r="L1565" i="35" s="1"/>
  <c r="X1565" i="15"/>
  <c r="K1565" i="35" s="1"/>
  <c r="T1565" i="15"/>
  <c r="AW1564" i="15"/>
  <c r="AQ1564" i="15"/>
  <c r="AG1564" i="15" s="1"/>
  <c r="AL1564" i="15"/>
  <c r="AK1564" i="15"/>
  <c r="AJ1564" i="15"/>
  <c r="AI1564" i="15"/>
  <c r="AA1564" i="15"/>
  <c r="AV1564" i="15" s="1"/>
  <c r="Z1564" i="15"/>
  <c r="M1564" i="35" s="1"/>
  <c r="Y1564" i="15"/>
  <c r="L1564" i="35" s="1"/>
  <c r="X1564" i="15"/>
  <c r="K1564" i="35" s="1"/>
  <c r="T1564" i="15"/>
  <c r="AW1563" i="15"/>
  <c r="AL1563" i="15"/>
  <c r="AK1563" i="15"/>
  <c r="AJ1563" i="15"/>
  <c r="AI1563" i="15"/>
  <c r="Z1563" i="15"/>
  <c r="M1563" i="35" s="1"/>
  <c r="Y1563" i="15"/>
  <c r="L1563" i="35" s="1"/>
  <c r="X1563" i="15"/>
  <c r="K1563" i="35" s="1"/>
  <c r="T1563" i="15"/>
  <c r="AW1562" i="15"/>
  <c r="AL1562" i="15"/>
  <c r="AK1562" i="15"/>
  <c r="AJ1562" i="15"/>
  <c r="AI1562" i="15"/>
  <c r="AA1562" i="15"/>
  <c r="AV1562" i="15" s="1"/>
  <c r="Z1562" i="15"/>
  <c r="M1562" i="35" s="1"/>
  <c r="Y1562" i="15"/>
  <c r="L1562" i="35" s="1"/>
  <c r="X1562" i="15"/>
  <c r="K1562" i="35" s="1"/>
  <c r="T1562" i="15"/>
  <c r="AW1561" i="15"/>
  <c r="AL1561" i="15"/>
  <c r="AK1561" i="15"/>
  <c r="AJ1561" i="15"/>
  <c r="AI1561" i="15"/>
  <c r="AA1561" i="15"/>
  <c r="Z1561" i="15"/>
  <c r="M1561" i="35" s="1"/>
  <c r="Y1561" i="15"/>
  <c r="L1561" i="35" s="1"/>
  <c r="X1561" i="15"/>
  <c r="K1561" i="35" s="1"/>
  <c r="T1561" i="15"/>
  <c r="AW1560" i="15"/>
  <c r="AL1560" i="15"/>
  <c r="AK1560" i="15"/>
  <c r="AJ1560" i="15"/>
  <c r="AI1560" i="15"/>
  <c r="AA1560" i="15"/>
  <c r="AV1560" i="15" s="1"/>
  <c r="Z1560" i="15"/>
  <c r="M1560" i="35" s="1"/>
  <c r="Y1560" i="15"/>
  <c r="L1560" i="35" s="1"/>
  <c r="X1560" i="15"/>
  <c r="K1560" i="35" s="1"/>
  <c r="T1560" i="15"/>
  <c r="AW1559" i="15"/>
  <c r="AL1559" i="15"/>
  <c r="AK1559" i="15"/>
  <c r="AJ1559" i="15"/>
  <c r="AI1559" i="15"/>
  <c r="Z1559" i="15"/>
  <c r="M1559" i="35" s="1"/>
  <c r="Y1559" i="15"/>
  <c r="L1559" i="35" s="1"/>
  <c r="X1559" i="15"/>
  <c r="K1559" i="35" s="1"/>
  <c r="T1559" i="15"/>
  <c r="AW1558" i="15"/>
  <c r="AQ1558" i="15"/>
  <c r="AG1558" i="15" s="1"/>
  <c r="AL1558" i="15"/>
  <c r="AK1558" i="15"/>
  <c r="AJ1558" i="15"/>
  <c r="AI1558" i="15"/>
  <c r="AA1558" i="15"/>
  <c r="AV1558" i="15" s="1"/>
  <c r="Z1558" i="15"/>
  <c r="M1558" i="35" s="1"/>
  <c r="Y1558" i="15"/>
  <c r="L1558" i="35" s="1"/>
  <c r="X1558" i="15"/>
  <c r="K1558" i="35" s="1"/>
  <c r="T1558" i="15"/>
  <c r="AW1557" i="15"/>
  <c r="AQ1557" i="15"/>
  <c r="AG1557" i="15" s="1"/>
  <c r="AL1557" i="15"/>
  <c r="AK1557" i="15"/>
  <c r="AJ1557" i="15"/>
  <c r="AI1557" i="15"/>
  <c r="Z1557" i="15"/>
  <c r="M1557" i="35" s="1"/>
  <c r="Y1557" i="15"/>
  <c r="L1557" i="35" s="1"/>
  <c r="X1557" i="15"/>
  <c r="K1557" i="35" s="1"/>
  <c r="T1557" i="15"/>
  <c r="AW1556" i="15"/>
  <c r="AQ1556" i="15"/>
  <c r="AG1556" i="15" s="1"/>
  <c r="AL1556" i="15"/>
  <c r="AK1556" i="15"/>
  <c r="AJ1556" i="15"/>
  <c r="AI1556" i="15"/>
  <c r="AA1556" i="15"/>
  <c r="AV1556" i="15" s="1"/>
  <c r="Z1556" i="15"/>
  <c r="M1556" i="35" s="1"/>
  <c r="Y1556" i="15"/>
  <c r="L1556" i="35" s="1"/>
  <c r="X1556" i="15"/>
  <c r="K1556" i="35" s="1"/>
  <c r="T1556" i="15"/>
  <c r="AW1555" i="15"/>
  <c r="AQ1555" i="15"/>
  <c r="AG1555" i="15" s="1"/>
  <c r="AL1555" i="15"/>
  <c r="AK1555" i="15"/>
  <c r="AJ1555" i="15"/>
  <c r="AI1555" i="15"/>
  <c r="AA1555" i="15"/>
  <c r="AV1555" i="15" s="1"/>
  <c r="Z1555" i="15"/>
  <c r="M1555" i="35" s="1"/>
  <c r="Y1555" i="15"/>
  <c r="L1555" i="35" s="1"/>
  <c r="X1555" i="15"/>
  <c r="K1555" i="35" s="1"/>
  <c r="T1555" i="15"/>
  <c r="AW1554" i="15"/>
  <c r="AR1554" i="15"/>
  <c r="AQ1554" i="15"/>
  <c r="AL1554" i="15"/>
  <c r="AK1554" i="15"/>
  <c r="AJ1554" i="15"/>
  <c r="AI1554" i="15"/>
  <c r="AG1554" i="15"/>
  <c r="AA1554" i="15"/>
  <c r="AV1554" i="15" s="1"/>
  <c r="Z1554" i="15"/>
  <c r="M1554" i="35" s="1"/>
  <c r="Y1554" i="15"/>
  <c r="L1554" i="35" s="1"/>
  <c r="X1554" i="15"/>
  <c r="K1554" i="35" s="1"/>
  <c r="T1554" i="15"/>
  <c r="AW1553" i="15"/>
  <c r="AQ1553" i="15"/>
  <c r="AL1553" i="15"/>
  <c r="AK1553" i="15"/>
  <c r="AJ1553" i="15"/>
  <c r="AI1553" i="15"/>
  <c r="AG1553" i="15"/>
  <c r="AA1553" i="15"/>
  <c r="AV1553" i="15" s="1"/>
  <c r="Z1553" i="15"/>
  <c r="M1553" i="35" s="1"/>
  <c r="Y1553" i="15"/>
  <c r="L1553" i="35" s="1"/>
  <c r="X1553" i="15"/>
  <c r="K1553" i="35" s="1"/>
  <c r="T1553" i="15"/>
  <c r="AW1552" i="15"/>
  <c r="AQ1552" i="15"/>
  <c r="AG1552" i="15" s="1"/>
  <c r="AL1552" i="15"/>
  <c r="AK1552" i="15"/>
  <c r="AJ1552" i="15"/>
  <c r="AI1552" i="15"/>
  <c r="AA1552" i="15"/>
  <c r="AV1552" i="15" s="1"/>
  <c r="Z1552" i="15"/>
  <c r="M1552" i="35" s="1"/>
  <c r="Y1552" i="15"/>
  <c r="L1552" i="35" s="1"/>
  <c r="X1552" i="15"/>
  <c r="K1552" i="35" s="1"/>
  <c r="T1552" i="15"/>
  <c r="AW1551" i="15"/>
  <c r="AQ1551" i="15"/>
  <c r="AG1551" i="15" s="1"/>
  <c r="AL1551" i="15"/>
  <c r="AK1551" i="15"/>
  <c r="AJ1551" i="15"/>
  <c r="AI1551" i="15"/>
  <c r="Z1551" i="15"/>
  <c r="Y1551" i="15"/>
  <c r="L1551" i="35" s="1"/>
  <c r="X1551" i="15"/>
  <c r="K1551" i="35" s="1"/>
  <c r="T1551" i="15"/>
  <c r="AW1550" i="15"/>
  <c r="AQ1550" i="15"/>
  <c r="AG1550" i="15" s="1"/>
  <c r="AL1550" i="15"/>
  <c r="AK1550" i="15"/>
  <c r="AJ1550" i="15"/>
  <c r="AI1550" i="15"/>
  <c r="AA1550" i="15"/>
  <c r="AV1550" i="15" s="1"/>
  <c r="Z1550" i="15"/>
  <c r="M1550" i="35" s="1"/>
  <c r="Y1550" i="15"/>
  <c r="L1550" i="35" s="1"/>
  <c r="X1550" i="15"/>
  <c r="K1550" i="35" s="1"/>
  <c r="T1550" i="15"/>
  <c r="AW1549" i="15"/>
  <c r="AL1549" i="15"/>
  <c r="AK1549" i="15"/>
  <c r="AJ1549" i="15"/>
  <c r="AI1549" i="15"/>
  <c r="AA1549" i="15"/>
  <c r="AV1549" i="15" s="1"/>
  <c r="Z1549" i="15"/>
  <c r="M1549" i="35" s="1"/>
  <c r="Y1549" i="15"/>
  <c r="L1549" i="35" s="1"/>
  <c r="X1549" i="15"/>
  <c r="K1549" i="35" s="1"/>
  <c r="T1549" i="15"/>
  <c r="AW1548" i="15"/>
  <c r="AL1548" i="15"/>
  <c r="AK1548" i="15"/>
  <c r="AJ1548" i="15"/>
  <c r="AI1548" i="15"/>
  <c r="AA1548" i="15"/>
  <c r="AV1548" i="15" s="1"/>
  <c r="Z1548" i="15"/>
  <c r="M1548" i="35" s="1"/>
  <c r="Y1548" i="15"/>
  <c r="L1548" i="35" s="1"/>
  <c r="X1548" i="15"/>
  <c r="K1548" i="35" s="1"/>
  <c r="T1548" i="15"/>
  <c r="AW1547" i="15"/>
  <c r="AL1547" i="15"/>
  <c r="AK1547" i="15"/>
  <c r="AJ1547" i="15"/>
  <c r="AI1547" i="15"/>
  <c r="AA1547" i="15"/>
  <c r="AV1547" i="15" s="1"/>
  <c r="Z1547" i="15"/>
  <c r="M1547" i="35" s="1"/>
  <c r="Y1547" i="15"/>
  <c r="L1547" i="35" s="1"/>
  <c r="X1547" i="15"/>
  <c r="K1547" i="35" s="1"/>
  <c r="T1547" i="15"/>
  <c r="AW1546" i="15"/>
  <c r="AL1546" i="15"/>
  <c r="AK1546" i="15"/>
  <c r="AJ1546" i="15"/>
  <c r="AI1546" i="15"/>
  <c r="Z1546" i="15"/>
  <c r="M1546" i="35" s="1"/>
  <c r="Y1546" i="15"/>
  <c r="L1546" i="35" s="1"/>
  <c r="X1546" i="15"/>
  <c r="K1546" i="35" s="1"/>
  <c r="T1546" i="15"/>
  <c r="AW1545" i="15"/>
  <c r="AL1545" i="15"/>
  <c r="AK1545" i="15"/>
  <c r="AJ1545" i="15"/>
  <c r="AI1545" i="15"/>
  <c r="AA1545" i="15"/>
  <c r="AV1545" i="15" s="1"/>
  <c r="Z1545" i="15"/>
  <c r="M1545" i="35" s="1"/>
  <c r="Y1545" i="15"/>
  <c r="L1545" i="35" s="1"/>
  <c r="X1545" i="15"/>
  <c r="K1545" i="35" s="1"/>
  <c r="T1545" i="15"/>
  <c r="AW1544" i="15"/>
  <c r="AQ1544" i="15"/>
  <c r="AG1544" i="15" s="1"/>
  <c r="AL1544" i="15"/>
  <c r="AK1544" i="15"/>
  <c r="AJ1544" i="15"/>
  <c r="AI1544" i="15"/>
  <c r="AA1544" i="15"/>
  <c r="AV1544" i="15" s="1"/>
  <c r="Z1544" i="15"/>
  <c r="M1544" i="35" s="1"/>
  <c r="Y1544" i="15"/>
  <c r="L1544" i="35" s="1"/>
  <c r="X1544" i="15"/>
  <c r="K1544" i="35" s="1"/>
  <c r="T1544" i="15"/>
  <c r="AW1543" i="15"/>
  <c r="AQ1543" i="15"/>
  <c r="AG1543" i="15" s="1"/>
  <c r="AL1543" i="15"/>
  <c r="AK1543" i="15"/>
  <c r="AJ1543" i="15"/>
  <c r="AI1543" i="15"/>
  <c r="AA1543" i="15"/>
  <c r="AV1543" i="15" s="1"/>
  <c r="Z1543" i="15"/>
  <c r="M1543" i="35" s="1"/>
  <c r="Y1543" i="15"/>
  <c r="L1543" i="35" s="1"/>
  <c r="X1543" i="15"/>
  <c r="K1543" i="35" s="1"/>
  <c r="T1543" i="15"/>
  <c r="AW1542" i="15"/>
  <c r="AL1542" i="15"/>
  <c r="AK1542" i="15"/>
  <c r="AJ1542" i="15"/>
  <c r="AI1542" i="15"/>
  <c r="AA1542" i="15"/>
  <c r="AV1542" i="15" s="1"/>
  <c r="Z1542" i="15"/>
  <c r="M1542" i="35" s="1"/>
  <c r="Y1542" i="15"/>
  <c r="L1542" i="35" s="1"/>
  <c r="X1542" i="15"/>
  <c r="K1542" i="35" s="1"/>
  <c r="T1542" i="15"/>
  <c r="AW1541" i="15"/>
  <c r="AL1541" i="15"/>
  <c r="AK1541" i="15"/>
  <c r="AJ1541" i="15"/>
  <c r="AI1541" i="15"/>
  <c r="AE1541" i="15"/>
  <c r="AE1566" i="15" s="1"/>
  <c r="BG1566" i="15" s="1"/>
  <c r="AD1541" i="15"/>
  <c r="AD1557" i="15" s="1"/>
  <c r="AR1557" i="15" s="1"/>
  <c r="AC1541" i="15"/>
  <c r="AA1541" i="15"/>
  <c r="AV1541" i="15" s="1"/>
  <c r="Z1541" i="15"/>
  <c r="M1541" i="35" s="1"/>
  <c r="Y1541" i="15"/>
  <c r="L1541" i="35" s="1"/>
  <c r="X1541" i="15"/>
  <c r="K1541" i="35" s="1"/>
  <c r="T1541" i="15"/>
  <c r="AX1540" i="15"/>
  <c r="AW1540" i="15"/>
  <c r="AO1540" i="15"/>
  <c r="AN1540" i="15" s="1"/>
  <c r="AL1540" i="15"/>
  <c r="AK1540" i="15"/>
  <c r="AJ1540" i="15"/>
  <c r="BF1540" i="15" s="1"/>
  <c r="AI1540" i="15"/>
  <c r="AA1540" i="15"/>
  <c r="AV1540" i="15" s="1"/>
  <c r="AX1539" i="15"/>
  <c r="AW1539" i="15"/>
  <c r="AO1539" i="15"/>
  <c r="AL1539" i="15"/>
  <c r="AK1539" i="15"/>
  <c r="AJ1539" i="15"/>
  <c r="BF1539" i="15" s="1"/>
  <c r="AI1539" i="15"/>
  <c r="AA1539" i="15"/>
  <c r="AV1539" i="15" s="1"/>
  <c r="AX1538" i="15"/>
  <c r="AW1538" i="15"/>
  <c r="AO1538" i="15"/>
  <c r="AN1538" i="15" s="1"/>
  <c r="AL1538" i="15"/>
  <c r="AK1538" i="15"/>
  <c r="AJ1538" i="15"/>
  <c r="BF1538" i="15" s="1"/>
  <c r="AI1538" i="15"/>
  <c r="AA1538" i="15"/>
  <c r="AV1538" i="15" s="1"/>
  <c r="AX1537" i="15"/>
  <c r="AW1537" i="15"/>
  <c r="AO1537" i="15"/>
  <c r="AN1537" i="15" s="1"/>
  <c r="AL1537" i="15"/>
  <c r="AK1537" i="15"/>
  <c r="AJ1537" i="15"/>
  <c r="BF1537" i="15" s="1"/>
  <c r="AI1537" i="15"/>
  <c r="AA1537" i="15"/>
  <c r="AV1537" i="15" s="1"/>
  <c r="AX1536" i="15"/>
  <c r="AW1536" i="15"/>
  <c r="AO1536" i="15"/>
  <c r="AN1536" i="15" s="1"/>
  <c r="AL1536" i="15"/>
  <c r="AK1536" i="15"/>
  <c r="AJ1536" i="15"/>
  <c r="BF1536" i="15" s="1"/>
  <c r="AI1536" i="15"/>
  <c r="AA1536" i="15"/>
  <c r="AV1536" i="15" s="1"/>
  <c r="AX1535" i="15"/>
  <c r="AW1535" i="15"/>
  <c r="AO1535" i="15"/>
  <c r="AL1535" i="15"/>
  <c r="AK1535" i="15"/>
  <c r="AJ1535" i="15"/>
  <c r="BF1535" i="15" s="1"/>
  <c r="AI1535" i="15"/>
  <c r="AA1535" i="15"/>
  <c r="AV1535" i="15" s="1"/>
  <c r="AX1534" i="15"/>
  <c r="AW1534" i="15"/>
  <c r="AO1534" i="15"/>
  <c r="AN1534" i="15" s="1"/>
  <c r="AL1534" i="15"/>
  <c r="AK1534" i="15"/>
  <c r="AJ1534" i="15"/>
  <c r="BF1534" i="15" s="1"/>
  <c r="AI1534" i="15"/>
  <c r="AA1534" i="15"/>
  <c r="AV1534" i="15" s="1"/>
  <c r="AX1533" i="15"/>
  <c r="AW1533" i="15"/>
  <c r="AO1533" i="15"/>
  <c r="AN1533" i="15" s="1"/>
  <c r="AL1533" i="15"/>
  <c r="AK1533" i="15"/>
  <c r="AJ1533" i="15"/>
  <c r="BF1533" i="15" s="1"/>
  <c r="AI1533" i="15"/>
  <c r="AA1533" i="15"/>
  <c r="AV1533" i="15" s="1"/>
  <c r="AX1532" i="15"/>
  <c r="AW1532" i="15"/>
  <c r="AO1532" i="15"/>
  <c r="AN1532" i="15" s="1"/>
  <c r="AL1532" i="15"/>
  <c r="AK1532" i="15"/>
  <c r="AJ1532" i="15"/>
  <c r="BF1532" i="15" s="1"/>
  <c r="AI1532" i="15"/>
  <c r="AA1532" i="15"/>
  <c r="AV1532" i="15" s="1"/>
  <c r="AX1531" i="15"/>
  <c r="AW1531" i="15"/>
  <c r="AO1531" i="15"/>
  <c r="AL1531" i="15"/>
  <c r="AK1531" i="15"/>
  <c r="AJ1531" i="15"/>
  <c r="BF1531" i="15" s="1"/>
  <c r="AI1531" i="15"/>
  <c r="AA1531" i="15"/>
  <c r="AV1531" i="15" s="1"/>
  <c r="BC1530" i="15"/>
  <c r="AX1530" i="15"/>
  <c r="AW1530" i="15"/>
  <c r="AU1530" i="15"/>
  <c r="AR1530" i="15"/>
  <c r="AQ1530" i="15"/>
  <c r="AO1530" i="15"/>
  <c r="AN1530" i="15" s="1"/>
  <c r="AL1530" i="15"/>
  <c r="AK1530" i="15"/>
  <c r="AJ1530" i="15"/>
  <c r="AI1530" i="15"/>
  <c r="AG1530" i="15"/>
  <c r="AA1530" i="15"/>
  <c r="AV1530" i="15" s="1"/>
  <c r="Z1530" i="15"/>
  <c r="M1530" i="35" s="1"/>
  <c r="Y1530" i="15"/>
  <c r="L1530" i="35" s="1"/>
  <c r="X1530" i="15"/>
  <c r="K1530" i="35" s="1"/>
  <c r="T1530" i="15"/>
  <c r="BC1529" i="15"/>
  <c r="AX1529" i="15"/>
  <c r="AW1529" i="15"/>
  <c r="AU1529" i="15"/>
  <c r="AR1529" i="15"/>
  <c r="AQ1529" i="15"/>
  <c r="AO1529" i="15"/>
  <c r="AN1529" i="15" s="1"/>
  <c r="AL1529" i="15"/>
  <c r="AK1529" i="15"/>
  <c r="AJ1529" i="15"/>
  <c r="AI1529" i="15"/>
  <c r="AG1529" i="15"/>
  <c r="AA1529" i="15"/>
  <c r="AV1529" i="15" s="1"/>
  <c r="Z1529" i="15"/>
  <c r="M1529" i="35" s="1"/>
  <c r="Y1529" i="15"/>
  <c r="L1529" i="35" s="1"/>
  <c r="X1529" i="15"/>
  <c r="K1529" i="35" s="1"/>
  <c r="T1529" i="15"/>
  <c r="BC1528" i="15"/>
  <c r="AX1528" i="15"/>
  <c r="AW1528" i="15"/>
  <c r="AU1528" i="15"/>
  <c r="AR1528" i="15"/>
  <c r="AQ1528" i="15"/>
  <c r="AO1528" i="15"/>
  <c r="AN1528" i="15" s="1"/>
  <c r="AL1528" i="15"/>
  <c r="AK1528" i="15"/>
  <c r="AJ1528" i="15"/>
  <c r="AI1528" i="15"/>
  <c r="AG1528" i="15"/>
  <c r="AA1528" i="15"/>
  <c r="AV1528" i="15" s="1"/>
  <c r="Z1528" i="15"/>
  <c r="M1528" i="35" s="1"/>
  <c r="Y1528" i="15"/>
  <c r="L1528" i="35" s="1"/>
  <c r="X1528" i="15"/>
  <c r="K1528" i="35" s="1"/>
  <c r="T1528" i="15"/>
  <c r="BC1527" i="15"/>
  <c r="AX1527" i="15"/>
  <c r="AW1527" i="15"/>
  <c r="AU1527" i="15"/>
  <c r="AR1527" i="15"/>
  <c r="AQ1527" i="15"/>
  <c r="AO1527" i="15"/>
  <c r="AN1527" i="15" s="1"/>
  <c r="AL1527" i="15"/>
  <c r="AK1527" i="15"/>
  <c r="AJ1527" i="15"/>
  <c r="AI1527" i="15"/>
  <c r="AG1527" i="15"/>
  <c r="AA1527" i="15"/>
  <c r="AV1527" i="15" s="1"/>
  <c r="Z1527" i="15"/>
  <c r="M1527" i="35" s="1"/>
  <c r="Y1527" i="15"/>
  <c r="L1527" i="35" s="1"/>
  <c r="X1527" i="15"/>
  <c r="K1527" i="35" s="1"/>
  <c r="T1527" i="15"/>
  <c r="BC1526" i="15"/>
  <c r="AW1526" i="15"/>
  <c r="AU1526" i="15"/>
  <c r="AQ1526" i="15"/>
  <c r="AG1526" i="15" s="1"/>
  <c r="AO1526" i="15"/>
  <c r="AN1526" i="15" s="1"/>
  <c r="AL1526" i="15"/>
  <c r="AK1526" i="15"/>
  <c r="AJ1526" i="15"/>
  <c r="AI1526" i="15"/>
  <c r="AA1526" i="15"/>
  <c r="AV1526" i="15" s="1"/>
  <c r="Z1526" i="15"/>
  <c r="M1526" i="35" s="1"/>
  <c r="Y1526" i="15"/>
  <c r="L1526" i="35" s="1"/>
  <c r="X1526" i="15"/>
  <c r="K1526" i="35" s="1"/>
  <c r="T1526" i="15"/>
  <c r="AW1525" i="15"/>
  <c r="AL1525" i="15"/>
  <c r="AK1525" i="15"/>
  <c r="AJ1525" i="15"/>
  <c r="AI1525" i="15"/>
  <c r="AA1525" i="15"/>
  <c r="AV1525" i="15" s="1"/>
  <c r="Z1525" i="15"/>
  <c r="M1525" i="35" s="1"/>
  <c r="Y1525" i="15"/>
  <c r="L1525" i="35" s="1"/>
  <c r="X1525" i="15"/>
  <c r="K1525" i="35" s="1"/>
  <c r="T1525" i="15"/>
  <c r="AW1524" i="15"/>
  <c r="AL1524" i="15"/>
  <c r="AK1524" i="15"/>
  <c r="AJ1524" i="15"/>
  <c r="AI1524" i="15"/>
  <c r="AA1524" i="15"/>
  <c r="AV1524" i="15" s="1"/>
  <c r="Z1524" i="15"/>
  <c r="M1524" i="35" s="1"/>
  <c r="Y1524" i="15"/>
  <c r="L1524" i="35" s="1"/>
  <c r="X1524" i="15"/>
  <c r="K1524" i="35" s="1"/>
  <c r="T1524" i="15"/>
  <c r="AW1523" i="15"/>
  <c r="AL1523" i="15"/>
  <c r="AK1523" i="15"/>
  <c r="AJ1523" i="15"/>
  <c r="AI1523" i="15"/>
  <c r="AA1523" i="15"/>
  <c r="AV1523" i="15" s="1"/>
  <c r="Z1523" i="15"/>
  <c r="M1523" i="35" s="1"/>
  <c r="Y1523" i="15"/>
  <c r="L1523" i="35" s="1"/>
  <c r="X1523" i="15"/>
  <c r="K1523" i="35" s="1"/>
  <c r="T1523" i="15"/>
  <c r="AW1522" i="15"/>
  <c r="AL1522" i="15"/>
  <c r="AK1522" i="15"/>
  <c r="AJ1522" i="15"/>
  <c r="AI1522" i="15"/>
  <c r="AA1522" i="15"/>
  <c r="AV1522" i="15" s="1"/>
  <c r="Z1522" i="15"/>
  <c r="M1522" i="35" s="1"/>
  <c r="Y1522" i="15"/>
  <c r="L1522" i="35" s="1"/>
  <c r="X1522" i="15"/>
  <c r="K1522" i="35" s="1"/>
  <c r="T1522" i="15"/>
  <c r="AW1521" i="15"/>
  <c r="AL1521" i="15"/>
  <c r="AK1521" i="15"/>
  <c r="AJ1521" i="15"/>
  <c r="AI1521" i="15"/>
  <c r="AA1521" i="15"/>
  <c r="AV1521" i="15" s="1"/>
  <c r="Z1521" i="15"/>
  <c r="M1521" i="35" s="1"/>
  <c r="Y1521" i="15"/>
  <c r="L1521" i="35" s="1"/>
  <c r="X1521" i="15"/>
  <c r="K1521" i="35" s="1"/>
  <c r="T1521" i="15"/>
  <c r="AW1520" i="15"/>
  <c r="AQ1520" i="15"/>
  <c r="AG1520" i="15" s="1"/>
  <c r="AL1520" i="15"/>
  <c r="AK1520" i="15"/>
  <c r="AJ1520" i="15"/>
  <c r="AI1520" i="15"/>
  <c r="AA1520" i="15"/>
  <c r="AV1520" i="15" s="1"/>
  <c r="Z1520" i="15"/>
  <c r="M1520" i="35" s="1"/>
  <c r="Y1520" i="15"/>
  <c r="L1520" i="35" s="1"/>
  <c r="X1520" i="15"/>
  <c r="K1520" i="35" s="1"/>
  <c r="T1520" i="15"/>
  <c r="AW1519" i="15"/>
  <c r="AQ1519" i="15"/>
  <c r="AG1519" i="15" s="1"/>
  <c r="AL1519" i="15"/>
  <c r="AK1519" i="15"/>
  <c r="AJ1519" i="15"/>
  <c r="AI1519" i="15"/>
  <c r="AA1519" i="15"/>
  <c r="AV1519" i="15" s="1"/>
  <c r="Z1519" i="15"/>
  <c r="M1519" i="35" s="1"/>
  <c r="Y1519" i="15"/>
  <c r="L1519" i="35" s="1"/>
  <c r="X1519" i="15"/>
  <c r="K1519" i="35" s="1"/>
  <c r="T1519" i="15"/>
  <c r="AW1518" i="15"/>
  <c r="AL1518" i="15"/>
  <c r="AK1518" i="15"/>
  <c r="AJ1518" i="15"/>
  <c r="AI1518" i="15"/>
  <c r="AA1518" i="15"/>
  <c r="AV1518" i="15" s="1"/>
  <c r="Z1518" i="15"/>
  <c r="M1518" i="35" s="1"/>
  <c r="Y1518" i="15"/>
  <c r="L1518" i="35" s="1"/>
  <c r="X1518" i="15"/>
  <c r="K1518" i="35" s="1"/>
  <c r="T1518" i="15"/>
  <c r="AW1517" i="15"/>
  <c r="AL1517" i="15"/>
  <c r="AK1517" i="15"/>
  <c r="AJ1517" i="15"/>
  <c r="AI1517" i="15"/>
  <c r="Z1517" i="15"/>
  <c r="M1517" i="35" s="1"/>
  <c r="Y1517" i="15"/>
  <c r="L1517" i="35" s="1"/>
  <c r="X1517" i="15"/>
  <c r="K1517" i="35" s="1"/>
  <c r="T1517" i="15"/>
  <c r="AW1516" i="15"/>
  <c r="AL1516" i="15"/>
  <c r="AK1516" i="15"/>
  <c r="AJ1516" i="15"/>
  <c r="AI1516" i="15"/>
  <c r="AA1516" i="15"/>
  <c r="AV1516" i="15" s="1"/>
  <c r="Z1516" i="15"/>
  <c r="M1516" i="35" s="1"/>
  <c r="Y1516" i="15"/>
  <c r="L1516" i="35" s="1"/>
  <c r="X1516" i="15"/>
  <c r="K1516" i="35" s="1"/>
  <c r="T1516" i="15"/>
  <c r="AW1515" i="15"/>
  <c r="AL1515" i="15"/>
  <c r="AK1515" i="15"/>
  <c r="AJ1515" i="15"/>
  <c r="AI1515" i="15"/>
  <c r="AA1515" i="15"/>
  <c r="AV1515" i="15" s="1"/>
  <c r="Z1515" i="15"/>
  <c r="M1515" i="35" s="1"/>
  <c r="Y1515" i="15"/>
  <c r="L1515" i="35" s="1"/>
  <c r="X1515" i="15"/>
  <c r="K1515" i="35" s="1"/>
  <c r="T1515" i="15"/>
  <c r="AW1514" i="15"/>
  <c r="AL1514" i="15"/>
  <c r="AK1514" i="15"/>
  <c r="AJ1514" i="15"/>
  <c r="AI1514" i="15"/>
  <c r="AA1514" i="15"/>
  <c r="AV1514" i="15" s="1"/>
  <c r="Z1514" i="15"/>
  <c r="M1514" i="35" s="1"/>
  <c r="Y1514" i="15"/>
  <c r="L1514" i="35" s="1"/>
  <c r="X1514" i="15"/>
  <c r="K1514" i="35" s="1"/>
  <c r="T1514" i="15"/>
  <c r="AW1513" i="15"/>
  <c r="AQ1513" i="15"/>
  <c r="AG1513" i="15" s="1"/>
  <c r="AL1513" i="15"/>
  <c r="AK1513" i="15"/>
  <c r="AJ1513" i="15"/>
  <c r="AI1513" i="15"/>
  <c r="AA1513" i="15"/>
  <c r="AV1513" i="15" s="1"/>
  <c r="Z1513" i="15"/>
  <c r="M1513" i="35" s="1"/>
  <c r="Y1513" i="15"/>
  <c r="L1513" i="35" s="1"/>
  <c r="X1513" i="15"/>
  <c r="K1513" i="35" s="1"/>
  <c r="T1513" i="15"/>
  <c r="AW1512" i="15"/>
  <c r="AQ1512" i="15"/>
  <c r="AG1512" i="15" s="1"/>
  <c r="AL1512" i="15"/>
  <c r="AK1512" i="15"/>
  <c r="AJ1512" i="15"/>
  <c r="AI1512" i="15"/>
  <c r="AA1512" i="15"/>
  <c r="AV1512" i="15" s="1"/>
  <c r="Z1512" i="15"/>
  <c r="M1512" i="35" s="1"/>
  <c r="Y1512" i="15"/>
  <c r="L1512" i="35" s="1"/>
  <c r="X1512" i="15"/>
  <c r="K1512" i="35" s="1"/>
  <c r="T1512" i="15"/>
  <c r="AW1511" i="15"/>
  <c r="AQ1511" i="15"/>
  <c r="AG1511" i="15" s="1"/>
  <c r="AL1511" i="15"/>
  <c r="AK1511" i="15"/>
  <c r="AJ1511" i="15"/>
  <c r="AI1511" i="15"/>
  <c r="AA1511" i="15"/>
  <c r="AV1511" i="15" s="1"/>
  <c r="Z1511" i="15"/>
  <c r="M1511" i="35" s="1"/>
  <c r="Y1511" i="15"/>
  <c r="L1511" i="35" s="1"/>
  <c r="X1511" i="15"/>
  <c r="K1511" i="35" s="1"/>
  <c r="T1511" i="15"/>
  <c r="AW1510" i="15"/>
  <c r="AQ1510" i="15"/>
  <c r="AG1510" i="15" s="1"/>
  <c r="AL1510" i="15"/>
  <c r="AK1510" i="15"/>
  <c r="AJ1510" i="15"/>
  <c r="AI1510" i="15"/>
  <c r="AA1510" i="15"/>
  <c r="AV1510" i="15" s="1"/>
  <c r="Z1510" i="15"/>
  <c r="M1510" i="35" s="1"/>
  <c r="Y1510" i="15"/>
  <c r="L1510" i="35" s="1"/>
  <c r="X1510" i="15"/>
  <c r="K1510" i="35" s="1"/>
  <c r="T1510" i="15"/>
  <c r="AW1509" i="15"/>
  <c r="AR1509" i="15"/>
  <c r="AQ1509" i="15"/>
  <c r="AL1509" i="15"/>
  <c r="AK1509" i="15"/>
  <c r="AJ1509" i="15"/>
  <c r="AI1509" i="15"/>
  <c r="AG1509" i="15"/>
  <c r="AA1509" i="15"/>
  <c r="AV1509" i="15" s="1"/>
  <c r="Z1509" i="15"/>
  <c r="M1509" i="35" s="1"/>
  <c r="Y1509" i="15"/>
  <c r="L1509" i="35" s="1"/>
  <c r="X1509" i="15"/>
  <c r="K1509" i="35" s="1"/>
  <c r="T1509" i="15"/>
  <c r="AW1508" i="15"/>
  <c r="AQ1508" i="15"/>
  <c r="AL1508" i="15"/>
  <c r="AK1508" i="15"/>
  <c r="AJ1508" i="15"/>
  <c r="AI1508" i="15"/>
  <c r="AG1508" i="15"/>
  <c r="AA1508" i="15"/>
  <c r="AV1508" i="15" s="1"/>
  <c r="Z1508" i="15"/>
  <c r="M1508" i="35" s="1"/>
  <c r="Y1508" i="15"/>
  <c r="L1508" i="35" s="1"/>
  <c r="X1508" i="15"/>
  <c r="K1508" i="35" s="1"/>
  <c r="T1508" i="15"/>
  <c r="AW1507" i="15"/>
  <c r="AQ1507" i="15"/>
  <c r="AG1507" i="15" s="1"/>
  <c r="AL1507" i="15"/>
  <c r="AK1507" i="15"/>
  <c r="AJ1507" i="15"/>
  <c r="AI1507" i="15"/>
  <c r="Z1507" i="15"/>
  <c r="M1507" i="35" s="1"/>
  <c r="Y1507" i="15"/>
  <c r="L1507" i="35" s="1"/>
  <c r="X1507" i="15"/>
  <c r="K1507" i="35" s="1"/>
  <c r="T1507" i="15"/>
  <c r="AW1506" i="15"/>
  <c r="AQ1506" i="15"/>
  <c r="AG1506" i="15" s="1"/>
  <c r="AL1506" i="15"/>
  <c r="AK1506" i="15"/>
  <c r="AJ1506" i="15"/>
  <c r="AI1506" i="15"/>
  <c r="AA1506" i="15"/>
  <c r="AV1506" i="15" s="1"/>
  <c r="Z1506" i="15"/>
  <c r="M1506" i="35" s="1"/>
  <c r="Y1506" i="15"/>
  <c r="L1506" i="35" s="1"/>
  <c r="X1506" i="15"/>
  <c r="K1506" i="35" s="1"/>
  <c r="T1506" i="15"/>
  <c r="AW1505" i="15"/>
  <c r="AQ1505" i="15"/>
  <c r="AG1505" i="15" s="1"/>
  <c r="AL1505" i="15"/>
  <c r="AK1505" i="15"/>
  <c r="AJ1505" i="15"/>
  <c r="AI1505" i="15"/>
  <c r="AA1505" i="15"/>
  <c r="AV1505" i="15" s="1"/>
  <c r="Z1505" i="15"/>
  <c r="M1505" i="35" s="1"/>
  <c r="Y1505" i="15"/>
  <c r="L1505" i="35" s="1"/>
  <c r="X1505" i="15"/>
  <c r="K1505" i="35" s="1"/>
  <c r="T1505" i="15"/>
  <c r="AW1504" i="15"/>
  <c r="AL1504" i="15"/>
  <c r="AK1504" i="15"/>
  <c r="AJ1504" i="15"/>
  <c r="AI1504" i="15"/>
  <c r="Z1504" i="15"/>
  <c r="M1504" i="35" s="1"/>
  <c r="Y1504" i="15"/>
  <c r="L1504" i="35" s="1"/>
  <c r="X1504" i="15"/>
  <c r="K1504" i="35" s="1"/>
  <c r="T1504" i="15"/>
  <c r="AW1503" i="15"/>
  <c r="AL1503" i="15"/>
  <c r="AK1503" i="15"/>
  <c r="AJ1503" i="15"/>
  <c r="AI1503" i="15"/>
  <c r="Z1503" i="15"/>
  <c r="M1503" i="35" s="1"/>
  <c r="Y1503" i="15"/>
  <c r="L1503" i="35" s="1"/>
  <c r="X1503" i="15"/>
  <c r="K1503" i="35" s="1"/>
  <c r="T1503" i="15"/>
  <c r="AW1502" i="15"/>
  <c r="AL1502" i="15"/>
  <c r="AK1502" i="15"/>
  <c r="AJ1502" i="15"/>
  <c r="AI1502" i="15"/>
  <c r="AA1502" i="15"/>
  <c r="AV1502" i="15" s="1"/>
  <c r="Z1502" i="15"/>
  <c r="M1502" i="35" s="1"/>
  <c r="Y1502" i="15"/>
  <c r="L1502" i="35" s="1"/>
  <c r="X1502" i="15"/>
  <c r="K1502" i="35" s="1"/>
  <c r="T1502" i="15"/>
  <c r="AW1501" i="15"/>
  <c r="AL1501" i="15"/>
  <c r="AK1501" i="15"/>
  <c r="AJ1501" i="15"/>
  <c r="AI1501" i="15"/>
  <c r="AA1501" i="15"/>
  <c r="AV1501" i="15" s="1"/>
  <c r="Z1501" i="15"/>
  <c r="M1501" i="35" s="1"/>
  <c r="Y1501" i="15"/>
  <c r="L1501" i="35" s="1"/>
  <c r="X1501" i="15"/>
  <c r="K1501" i="35" s="1"/>
  <c r="T1501" i="15"/>
  <c r="AW1500" i="15"/>
  <c r="AL1500" i="15"/>
  <c r="AK1500" i="15"/>
  <c r="AJ1500" i="15"/>
  <c r="AI1500" i="15"/>
  <c r="AA1500" i="15"/>
  <c r="AV1500" i="15" s="1"/>
  <c r="Z1500" i="15"/>
  <c r="M1500" i="35" s="1"/>
  <c r="Y1500" i="15"/>
  <c r="L1500" i="35" s="1"/>
  <c r="X1500" i="15"/>
  <c r="K1500" i="35" s="1"/>
  <c r="T1500" i="15"/>
  <c r="AW1499" i="15"/>
  <c r="AQ1499" i="15"/>
  <c r="AG1499" i="15" s="1"/>
  <c r="AL1499" i="15"/>
  <c r="AK1499" i="15"/>
  <c r="AJ1499" i="15"/>
  <c r="AI1499" i="15"/>
  <c r="AA1499" i="15"/>
  <c r="AV1499" i="15" s="1"/>
  <c r="Z1499" i="15"/>
  <c r="M1499" i="35" s="1"/>
  <c r="Y1499" i="15"/>
  <c r="L1499" i="35" s="1"/>
  <c r="X1499" i="15"/>
  <c r="K1499" i="35" s="1"/>
  <c r="T1499" i="15"/>
  <c r="AW1498" i="15"/>
  <c r="AQ1498" i="15"/>
  <c r="AG1498" i="15" s="1"/>
  <c r="AL1498" i="15"/>
  <c r="AK1498" i="15"/>
  <c r="AJ1498" i="15"/>
  <c r="AI1498" i="15"/>
  <c r="AA1498" i="15"/>
  <c r="AV1498" i="15" s="1"/>
  <c r="Z1498" i="15"/>
  <c r="M1498" i="35" s="1"/>
  <c r="Y1498" i="15"/>
  <c r="L1498" i="35" s="1"/>
  <c r="X1498" i="15"/>
  <c r="K1498" i="35" s="1"/>
  <c r="T1498" i="15"/>
  <c r="AW1497" i="15"/>
  <c r="AL1497" i="15"/>
  <c r="AK1497" i="15"/>
  <c r="AJ1497" i="15"/>
  <c r="AI1497" i="15"/>
  <c r="AA1497" i="15"/>
  <c r="AV1497" i="15" s="1"/>
  <c r="Z1497" i="15"/>
  <c r="M1497" i="35" s="1"/>
  <c r="Y1497" i="15"/>
  <c r="L1497" i="35" s="1"/>
  <c r="X1497" i="15"/>
  <c r="K1497" i="35" s="1"/>
  <c r="T1497" i="15"/>
  <c r="AW1496" i="15"/>
  <c r="AL1496" i="15"/>
  <c r="AK1496" i="15"/>
  <c r="AJ1496" i="15"/>
  <c r="AI1496" i="15"/>
  <c r="AE1496" i="15"/>
  <c r="AE1525" i="15" s="1"/>
  <c r="BG1525" i="15" s="1"/>
  <c r="AD1496" i="15"/>
  <c r="AD1498" i="15" s="1"/>
  <c r="AR1498" i="15" s="1"/>
  <c r="AC1496" i="15"/>
  <c r="AC1502" i="15" s="1"/>
  <c r="AA1496" i="15"/>
  <c r="AV1496" i="15" s="1"/>
  <c r="Z1496" i="15"/>
  <c r="M1496" i="35" s="1"/>
  <c r="Y1496" i="15"/>
  <c r="L1496" i="35" s="1"/>
  <c r="X1496" i="15"/>
  <c r="K1496" i="35" s="1"/>
  <c r="T1496" i="15"/>
  <c r="AX1495" i="15"/>
  <c r="AW1495" i="15"/>
  <c r="AO1495" i="15"/>
  <c r="AN1495" i="15" s="1"/>
  <c r="AL1495" i="15"/>
  <c r="AK1495" i="15"/>
  <c r="AJ1495" i="15"/>
  <c r="BF1495" i="15" s="1"/>
  <c r="AI1495" i="15"/>
  <c r="AA1495" i="15"/>
  <c r="AV1495" i="15" s="1"/>
  <c r="AX1494" i="15"/>
  <c r="AW1494" i="15"/>
  <c r="AO1494" i="15"/>
  <c r="AN1494" i="15" s="1"/>
  <c r="AL1494" i="15"/>
  <c r="AK1494" i="15"/>
  <c r="AJ1494" i="15"/>
  <c r="BF1494" i="15" s="1"/>
  <c r="AI1494" i="15"/>
  <c r="AA1494" i="15"/>
  <c r="AV1494" i="15" s="1"/>
  <c r="AX1493" i="15"/>
  <c r="AW1493" i="15"/>
  <c r="AO1493" i="15"/>
  <c r="AL1493" i="15"/>
  <c r="AK1493" i="15"/>
  <c r="AJ1493" i="15"/>
  <c r="BF1493" i="15" s="1"/>
  <c r="AI1493" i="15"/>
  <c r="AA1493" i="15"/>
  <c r="AV1493" i="15" s="1"/>
  <c r="AX1492" i="15"/>
  <c r="AW1492" i="15"/>
  <c r="AO1492" i="15"/>
  <c r="AN1492" i="15" s="1"/>
  <c r="AL1492" i="15"/>
  <c r="AK1492" i="15"/>
  <c r="AJ1492" i="15"/>
  <c r="BF1492" i="15" s="1"/>
  <c r="AI1492" i="15"/>
  <c r="AA1492" i="15"/>
  <c r="AV1492" i="15" s="1"/>
  <c r="AX1491" i="15"/>
  <c r="AW1491" i="15"/>
  <c r="AO1491" i="15"/>
  <c r="AN1491" i="15" s="1"/>
  <c r="AL1491" i="15"/>
  <c r="AK1491" i="15"/>
  <c r="AJ1491" i="15"/>
  <c r="BF1491" i="15" s="1"/>
  <c r="AI1491" i="15"/>
  <c r="AA1491" i="15"/>
  <c r="AV1491" i="15" s="1"/>
  <c r="AX1490" i="15"/>
  <c r="AW1490" i="15"/>
  <c r="AO1490" i="15"/>
  <c r="AN1490" i="15" s="1"/>
  <c r="AL1490" i="15"/>
  <c r="AK1490" i="15"/>
  <c r="AJ1490" i="15"/>
  <c r="BF1490" i="15" s="1"/>
  <c r="AI1490" i="15"/>
  <c r="AA1490" i="15"/>
  <c r="AV1490" i="15" s="1"/>
  <c r="AX1489" i="15"/>
  <c r="AW1489" i="15"/>
  <c r="AO1489" i="15"/>
  <c r="AL1489" i="15"/>
  <c r="AK1489" i="15"/>
  <c r="AJ1489" i="15"/>
  <c r="BF1489" i="15" s="1"/>
  <c r="AI1489" i="15"/>
  <c r="AA1489" i="15"/>
  <c r="AV1489" i="15" s="1"/>
  <c r="AX1488" i="15"/>
  <c r="AW1488" i="15"/>
  <c r="AO1488" i="15"/>
  <c r="AN1488" i="15" s="1"/>
  <c r="AL1488" i="15"/>
  <c r="AK1488" i="15"/>
  <c r="AJ1488" i="15"/>
  <c r="BF1488" i="15" s="1"/>
  <c r="AI1488" i="15"/>
  <c r="AA1488" i="15"/>
  <c r="AV1488" i="15" s="1"/>
  <c r="AX1487" i="15"/>
  <c r="AW1487" i="15"/>
  <c r="AO1487" i="15"/>
  <c r="AN1487" i="15" s="1"/>
  <c r="AL1487" i="15"/>
  <c r="AK1487" i="15"/>
  <c r="AJ1487" i="15"/>
  <c r="BF1487" i="15" s="1"/>
  <c r="AI1487" i="15"/>
  <c r="AA1487" i="15"/>
  <c r="AV1487" i="15" s="1"/>
  <c r="AX1486" i="15"/>
  <c r="AW1486" i="15"/>
  <c r="AO1486" i="15"/>
  <c r="AN1486" i="15" s="1"/>
  <c r="AL1486" i="15"/>
  <c r="AK1486" i="15"/>
  <c r="AJ1486" i="15"/>
  <c r="BF1486" i="15" s="1"/>
  <c r="AI1486" i="15"/>
  <c r="AA1486" i="15"/>
  <c r="AV1486" i="15" s="1"/>
  <c r="BC1485" i="15"/>
  <c r="AX1485" i="15"/>
  <c r="AW1485" i="15"/>
  <c r="AU1485" i="15"/>
  <c r="AR1485" i="15"/>
  <c r="AQ1485" i="15"/>
  <c r="AO1485" i="15"/>
  <c r="AL1485" i="15"/>
  <c r="AK1485" i="15"/>
  <c r="AJ1485" i="15"/>
  <c r="AI1485" i="15"/>
  <c r="AG1485" i="15"/>
  <c r="AA1485" i="15"/>
  <c r="AV1485" i="15" s="1"/>
  <c r="Z1485" i="15"/>
  <c r="M1485" i="35" s="1"/>
  <c r="Y1485" i="15"/>
  <c r="L1485" i="35" s="1"/>
  <c r="X1485" i="15"/>
  <c r="K1485" i="35" s="1"/>
  <c r="T1485" i="15"/>
  <c r="BC1484" i="15"/>
  <c r="AX1484" i="15"/>
  <c r="AW1484" i="15"/>
  <c r="AU1484" i="15"/>
  <c r="AR1484" i="15"/>
  <c r="AQ1484" i="15"/>
  <c r="AO1484" i="15"/>
  <c r="AL1484" i="15"/>
  <c r="AK1484" i="15"/>
  <c r="AJ1484" i="15"/>
  <c r="AI1484" i="15"/>
  <c r="AG1484" i="15"/>
  <c r="AA1484" i="15"/>
  <c r="AV1484" i="15" s="1"/>
  <c r="Z1484" i="15"/>
  <c r="M1484" i="35" s="1"/>
  <c r="Y1484" i="15"/>
  <c r="L1484" i="35" s="1"/>
  <c r="X1484" i="15"/>
  <c r="K1484" i="35" s="1"/>
  <c r="T1484" i="15"/>
  <c r="BC1483" i="15"/>
  <c r="AX1483" i="15"/>
  <c r="AW1483" i="15"/>
  <c r="AU1483" i="15"/>
  <c r="AR1483" i="15"/>
  <c r="AQ1483" i="15"/>
  <c r="AO1483" i="15"/>
  <c r="AL1483" i="15"/>
  <c r="AK1483" i="15"/>
  <c r="AJ1483" i="15"/>
  <c r="AI1483" i="15"/>
  <c r="AG1483" i="15"/>
  <c r="AA1483" i="15"/>
  <c r="AV1483" i="15" s="1"/>
  <c r="Z1483" i="15"/>
  <c r="M1483" i="35" s="1"/>
  <c r="Y1483" i="15"/>
  <c r="L1483" i="35" s="1"/>
  <c r="X1483" i="15"/>
  <c r="K1483" i="35" s="1"/>
  <c r="T1483" i="15"/>
  <c r="BC1482" i="15"/>
  <c r="AX1482" i="15"/>
  <c r="AW1482" i="15"/>
  <c r="AU1482" i="15"/>
  <c r="AR1482" i="15"/>
  <c r="AQ1482" i="15"/>
  <c r="AO1482" i="15"/>
  <c r="AL1482" i="15"/>
  <c r="AK1482" i="15"/>
  <c r="AJ1482" i="15"/>
  <c r="AI1482" i="15"/>
  <c r="AG1482" i="15"/>
  <c r="AA1482" i="15"/>
  <c r="AV1482" i="15" s="1"/>
  <c r="Z1482" i="15"/>
  <c r="M1482" i="35" s="1"/>
  <c r="Y1482" i="15"/>
  <c r="L1482" i="35" s="1"/>
  <c r="X1482" i="15"/>
  <c r="K1482" i="35" s="1"/>
  <c r="T1482" i="15"/>
  <c r="BC1481" i="15"/>
  <c r="AW1481" i="15"/>
  <c r="AU1481" i="15"/>
  <c r="AQ1481" i="15"/>
  <c r="AG1481" i="15" s="1"/>
  <c r="AO1481" i="15"/>
  <c r="AL1481" i="15"/>
  <c r="AK1481" i="15"/>
  <c r="AJ1481" i="15"/>
  <c r="AI1481" i="15"/>
  <c r="AA1481" i="15"/>
  <c r="AV1481" i="15" s="1"/>
  <c r="Z1481" i="15"/>
  <c r="M1481" i="35" s="1"/>
  <c r="Y1481" i="15"/>
  <c r="L1481" i="35" s="1"/>
  <c r="X1481" i="15"/>
  <c r="K1481" i="35" s="1"/>
  <c r="T1481" i="15"/>
  <c r="AW1480" i="15"/>
  <c r="AL1480" i="15"/>
  <c r="AK1480" i="15"/>
  <c r="AJ1480" i="15"/>
  <c r="AI1480" i="15"/>
  <c r="AA1480" i="15"/>
  <c r="AV1480" i="15" s="1"/>
  <c r="Z1480" i="15"/>
  <c r="M1480" i="35" s="1"/>
  <c r="Y1480" i="15"/>
  <c r="L1480" i="35" s="1"/>
  <c r="X1480" i="15"/>
  <c r="K1480" i="35" s="1"/>
  <c r="T1480" i="15"/>
  <c r="AW1479" i="15"/>
  <c r="AL1479" i="15"/>
  <c r="AK1479" i="15"/>
  <c r="AJ1479" i="15"/>
  <c r="AI1479" i="15"/>
  <c r="AA1479" i="15"/>
  <c r="AV1479" i="15" s="1"/>
  <c r="Z1479" i="15"/>
  <c r="M1479" i="35" s="1"/>
  <c r="Y1479" i="15"/>
  <c r="L1479" i="35" s="1"/>
  <c r="X1479" i="15"/>
  <c r="K1479" i="35" s="1"/>
  <c r="T1479" i="15"/>
  <c r="AW1478" i="15"/>
  <c r="AL1478" i="15"/>
  <c r="AK1478" i="15"/>
  <c r="AJ1478" i="15"/>
  <c r="AI1478" i="15"/>
  <c r="AA1478" i="15"/>
  <c r="AV1478" i="15" s="1"/>
  <c r="Z1478" i="15"/>
  <c r="M1478" i="35" s="1"/>
  <c r="Y1478" i="15"/>
  <c r="L1478" i="35" s="1"/>
  <c r="X1478" i="15"/>
  <c r="K1478" i="35" s="1"/>
  <c r="T1478" i="15"/>
  <c r="AW1477" i="15"/>
  <c r="AL1477" i="15"/>
  <c r="AK1477" i="15"/>
  <c r="AJ1477" i="15"/>
  <c r="AI1477" i="15"/>
  <c r="AA1477" i="15"/>
  <c r="AV1477" i="15" s="1"/>
  <c r="Z1477" i="15"/>
  <c r="M1477" i="35" s="1"/>
  <c r="Y1477" i="15"/>
  <c r="L1477" i="35" s="1"/>
  <c r="X1477" i="15"/>
  <c r="K1477" i="35" s="1"/>
  <c r="T1477" i="15"/>
  <c r="AW1476" i="15"/>
  <c r="AL1476" i="15"/>
  <c r="AK1476" i="15"/>
  <c r="AJ1476" i="15"/>
  <c r="AI1476" i="15"/>
  <c r="AA1476" i="15"/>
  <c r="AV1476" i="15" s="1"/>
  <c r="Z1476" i="15"/>
  <c r="M1476" i="35" s="1"/>
  <c r="Y1476" i="15"/>
  <c r="L1476" i="35" s="1"/>
  <c r="X1476" i="15"/>
  <c r="K1476" i="35" s="1"/>
  <c r="T1476" i="15"/>
  <c r="AW1475" i="15"/>
  <c r="AQ1475" i="15"/>
  <c r="AL1475" i="15"/>
  <c r="AK1475" i="15"/>
  <c r="AJ1475" i="15"/>
  <c r="AI1475" i="15"/>
  <c r="AG1475" i="15"/>
  <c r="AA1475" i="15"/>
  <c r="AV1475" i="15" s="1"/>
  <c r="Z1475" i="15"/>
  <c r="M1475" i="35" s="1"/>
  <c r="Y1475" i="15"/>
  <c r="L1475" i="35" s="1"/>
  <c r="X1475" i="15"/>
  <c r="K1475" i="35" s="1"/>
  <c r="T1475" i="15"/>
  <c r="AW1474" i="15"/>
  <c r="AQ1474" i="15"/>
  <c r="AG1474" i="15" s="1"/>
  <c r="AL1474" i="15"/>
  <c r="AK1474" i="15"/>
  <c r="AJ1474" i="15"/>
  <c r="AI1474" i="15"/>
  <c r="AA1474" i="15"/>
  <c r="AV1474" i="15" s="1"/>
  <c r="Z1474" i="15"/>
  <c r="M1474" i="35" s="1"/>
  <c r="Y1474" i="15"/>
  <c r="L1474" i="35" s="1"/>
  <c r="X1474" i="15"/>
  <c r="K1474" i="35" s="1"/>
  <c r="T1474" i="15"/>
  <c r="AW1473" i="15"/>
  <c r="AL1473" i="15"/>
  <c r="AK1473" i="15"/>
  <c r="AJ1473" i="15"/>
  <c r="AI1473" i="15"/>
  <c r="AA1473" i="15"/>
  <c r="AV1473" i="15" s="1"/>
  <c r="Z1473" i="15"/>
  <c r="M1473" i="35" s="1"/>
  <c r="Y1473" i="15"/>
  <c r="L1473" i="35" s="1"/>
  <c r="X1473" i="15"/>
  <c r="K1473" i="35" s="1"/>
  <c r="T1473" i="15"/>
  <c r="AW1472" i="15"/>
  <c r="AL1472" i="15"/>
  <c r="AK1472" i="15"/>
  <c r="AJ1472" i="15"/>
  <c r="AI1472" i="15"/>
  <c r="AA1472" i="15"/>
  <c r="AV1472" i="15" s="1"/>
  <c r="Z1472" i="15"/>
  <c r="M1472" i="35" s="1"/>
  <c r="Y1472" i="15"/>
  <c r="L1472" i="35" s="1"/>
  <c r="X1472" i="15"/>
  <c r="K1472" i="35" s="1"/>
  <c r="T1472" i="15"/>
  <c r="AW1471" i="15"/>
  <c r="AL1471" i="15"/>
  <c r="AK1471" i="15"/>
  <c r="AJ1471" i="15"/>
  <c r="AI1471" i="15"/>
  <c r="AA1471" i="15"/>
  <c r="AV1471" i="15" s="1"/>
  <c r="Z1471" i="15"/>
  <c r="M1471" i="35" s="1"/>
  <c r="Y1471" i="15"/>
  <c r="L1471" i="35" s="1"/>
  <c r="X1471" i="15"/>
  <c r="K1471" i="35" s="1"/>
  <c r="T1471" i="15"/>
  <c r="AW1470" i="15"/>
  <c r="AL1470" i="15"/>
  <c r="AK1470" i="15"/>
  <c r="AJ1470" i="15"/>
  <c r="AI1470" i="15"/>
  <c r="AA1470" i="15"/>
  <c r="AV1470" i="15" s="1"/>
  <c r="Z1470" i="15"/>
  <c r="M1470" i="35" s="1"/>
  <c r="Y1470" i="15"/>
  <c r="L1470" i="35" s="1"/>
  <c r="X1470" i="15"/>
  <c r="K1470" i="35" s="1"/>
  <c r="T1470" i="15"/>
  <c r="AW1469" i="15"/>
  <c r="AL1469" i="15"/>
  <c r="AK1469" i="15"/>
  <c r="AJ1469" i="15"/>
  <c r="AI1469" i="15"/>
  <c r="AA1469" i="15"/>
  <c r="AV1469" i="15" s="1"/>
  <c r="Z1469" i="15"/>
  <c r="M1469" i="35" s="1"/>
  <c r="Y1469" i="15"/>
  <c r="L1469" i="35" s="1"/>
  <c r="X1469" i="15"/>
  <c r="K1469" i="35" s="1"/>
  <c r="T1469" i="15"/>
  <c r="AW1468" i="15"/>
  <c r="AQ1468" i="15"/>
  <c r="AG1468" i="15" s="1"/>
  <c r="AL1468" i="15"/>
  <c r="AK1468" i="15"/>
  <c r="AJ1468" i="15"/>
  <c r="AI1468" i="15"/>
  <c r="Z1468" i="15"/>
  <c r="M1468" i="35" s="1"/>
  <c r="Y1468" i="15"/>
  <c r="L1468" i="35" s="1"/>
  <c r="X1468" i="15"/>
  <c r="K1468" i="35" s="1"/>
  <c r="T1468" i="15"/>
  <c r="AW1467" i="15"/>
  <c r="AQ1467" i="15"/>
  <c r="AG1467" i="15" s="1"/>
  <c r="AL1467" i="15"/>
  <c r="AK1467" i="15"/>
  <c r="AJ1467" i="15"/>
  <c r="AI1467" i="15"/>
  <c r="AA1467" i="15"/>
  <c r="AV1467" i="15" s="1"/>
  <c r="Z1467" i="15"/>
  <c r="M1467" i="35" s="1"/>
  <c r="Y1467" i="15"/>
  <c r="L1467" i="35" s="1"/>
  <c r="X1467" i="15"/>
  <c r="K1467" i="35" s="1"/>
  <c r="T1467" i="15"/>
  <c r="AW1466" i="15"/>
  <c r="AQ1466" i="15"/>
  <c r="AG1466" i="15" s="1"/>
  <c r="AL1466" i="15"/>
  <c r="AK1466" i="15"/>
  <c r="AJ1466" i="15"/>
  <c r="AI1466" i="15"/>
  <c r="AA1466" i="15"/>
  <c r="AV1466" i="15" s="1"/>
  <c r="Z1466" i="15"/>
  <c r="M1466" i="35" s="1"/>
  <c r="Y1466" i="15"/>
  <c r="L1466" i="35" s="1"/>
  <c r="X1466" i="15"/>
  <c r="K1466" i="35" s="1"/>
  <c r="T1466" i="15"/>
  <c r="AW1465" i="15"/>
  <c r="AQ1465" i="15"/>
  <c r="AG1465" i="15" s="1"/>
  <c r="AL1465" i="15"/>
  <c r="AK1465" i="15"/>
  <c r="AJ1465" i="15"/>
  <c r="AI1465" i="15"/>
  <c r="AA1465" i="15"/>
  <c r="AV1465" i="15" s="1"/>
  <c r="Z1465" i="15"/>
  <c r="M1465" i="35" s="1"/>
  <c r="Y1465" i="15"/>
  <c r="L1465" i="35" s="1"/>
  <c r="X1465" i="15"/>
  <c r="K1465" i="35" s="1"/>
  <c r="T1465" i="15"/>
  <c r="AW1464" i="15"/>
  <c r="AR1464" i="15"/>
  <c r="AQ1464" i="15"/>
  <c r="AL1464" i="15"/>
  <c r="AK1464" i="15"/>
  <c r="AJ1464" i="15"/>
  <c r="AI1464" i="15"/>
  <c r="AG1464" i="15"/>
  <c r="AA1464" i="15"/>
  <c r="AV1464" i="15" s="1"/>
  <c r="Z1464" i="15"/>
  <c r="M1464" i="35" s="1"/>
  <c r="Y1464" i="15"/>
  <c r="L1464" i="35" s="1"/>
  <c r="X1464" i="15"/>
  <c r="K1464" i="35" s="1"/>
  <c r="T1464" i="15"/>
  <c r="AW1463" i="15"/>
  <c r="AQ1463" i="15"/>
  <c r="AG1463" i="15" s="1"/>
  <c r="AL1463" i="15"/>
  <c r="AK1463" i="15"/>
  <c r="AJ1463" i="15"/>
  <c r="AI1463" i="15"/>
  <c r="AA1463" i="15"/>
  <c r="AV1463" i="15" s="1"/>
  <c r="Z1463" i="15"/>
  <c r="M1463" i="35" s="1"/>
  <c r="Y1463" i="15"/>
  <c r="L1463" i="35" s="1"/>
  <c r="X1463" i="15"/>
  <c r="K1463" i="35" s="1"/>
  <c r="T1463" i="15"/>
  <c r="AW1462" i="15"/>
  <c r="AQ1462" i="15"/>
  <c r="AG1462" i="15" s="1"/>
  <c r="AL1462" i="15"/>
  <c r="AK1462" i="15"/>
  <c r="AJ1462" i="15"/>
  <c r="AI1462" i="15"/>
  <c r="AA1462" i="15"/>
  <c r="AV1462" i="15" s="1"/>
  <c r="Z1462" i="15"/>
  <c r="M1462" i="35" s="1"/>
  <c r="Y1462" i="15"/>
  <c r="L1462" i="35" s="1"/>
  <c r="X1462" i="15"/>
  <c r="K1462" i="35" s="1"/>
  <c r="T1462" i="15"/>
  <c r="AW1461" i="15"/>
  <c r="AQ1461" i="15"/>
  <c r="AG1461" i="15" s="1"/>
  <c r="AL1461" i="15"/>
  <c r="AK1461" i="15"/>
  <c r="AJ1461" i="15"/>
  <c r="AI1461" i="15"/>
  <c r="AA1461" i="15"/>
  <c r="AV1461" i="15" s="1"/>
  <c r="Z1461" i="15"/>
  <c r="M1461" i="35" s="1"/>
  <c r="Y1461" i="15"/>
  <c r="L1461" i="35" s="1"/>
  <c r="X1461" i="15"/>
  <c r="K1461" i="35" s="1"/>
  <c r="T1461" i="15"/>
  <c r="AW1460" i="15"/>
  <c r="AQ1460" i="15"/>
  <c r="AG1460" i="15" s="1"/>
  <c r="AL1460" i="15"/>
  <c r="AK1460" i="15"/>
  <c r="AJ1460" i="15"/>
  <c r="AI1460" i="15"/>
  <c r="AA1460" i="15"/>
  <c r="AV1460" i="15" s="1"/>
  <c r="Z1460" i="15"/>
  <c r="M1460" i="35" s="1"/>
  <c r="Y1460" i="15"/>
  <c r="L1460" i="35" s="1"/>
  <c r="X1460" i="15"/>
  <c r="K1460" i="35" s="1"/>
  <c r="T1460" i="15"/>
  <c r="AW1459" i="15"/>
  <c r="AL1459" i="15"/>
  <c r="AK1459" i="15"/>
  <c r="AJ1459" i="15"/>
  <c r="AI1459" i="15"/>
  <c r="AA1459" i="15"/>
  <c r="AV1459" i="15" s="1"/>
  <c r="Z1459" i="15"/>
  <c r="M1459" i="35" s="1"/>
  <c r="Y1459" i="15"/>
  <c r="L1459" i="35" s="1"/>
  <c r="X1459" i="15"/>
  <c r="K1459" i="35" s="1"/>
  <c r="T1459" i="15"/>
  <c r="AW1458" i="15"/>
  <c r="AL1458" i="15"/>
  <c r="AK1458" i="15"/>
  <c r="AJ1458" i="15"/>
  <c r="AI1458" i="15"/>
  <c r="AA1458" i="15"/>
  <c r="AV1458" i="15" s="1"/>
  <c r="Z1458" i="15"/>
  <c r="M1458" i="35" s="1"/>
  <c r="Y1458" i="15"/>
  <c r="L1458" i="35" s="1"/>
  <c r="X1458" i="15"/>
  <c r="K1458" i="35" s="1"/>
  <c r="T1458" i="15"/>
  <c r="AW1457" i="15"/>
  <c r="AL1457" i="15"/>
  <c r="AK1457" i="15"/>
  <c r="AJ1457" i="15"/>
  <c r="AI1457" i="15"/>
  <c r="AA1457" i="15"/>
  <c r="Z1457" i="15"/>
  <c r="M1457" i="35" s="1"/>
  <c r="Y1457" i="15"/>
  <c r="L1457" i="35" s="1"/>
  <c r="X1457" i="15"/>
  <c r="K1457" i="35" s="1"/>
  <c r="T1457" i="15"/>
  <c r="AW1456" i="15"/>
  <c r="AL1456" i="15"/>
  <c r="AK1456" i="15"/>
  <c r="AJ1456" i="15"/>
  <c r="AI1456" i="15"/>
  <c r="AA1456" i="15"/>
  <c r="Z1456" i="15"/>
  <c r="M1456" i="35" s="1"/>
  <c r="Y1456" i="15"/>
  <c r="L1456" i="35" s="1"/>
  <c r="X1456" i="15"/>
  <c r="K1456" i="35" s="1"/>
  <c r="T1456" i="15"/>
  <c r="AW1455" i="15"/>
  <c r="AL1455" i="15"/>
  <c r="AK1455" i="15"/>
  <c r="AJ1455" i="15"/>
  <c r="AI1455" i="15"/>
  <c r="AA1455" i="15"/>
  <c r="AV1455" i="15" s="1"/>
  <c r="Z1455" i="15"/>
  <c r="M1455" i="35" s="1"/>
  <c r="Y1455" i="15"/>
  <c r="L1455" i="35" s="1"/>
  <c r="X1455" i="15"/>
  <c r="K1455" i="35" s="1"/>
  <c r="T1455" i="15"/>
  <c r="AW1454" i="15"/>
  <c r="AQ1454" i="15"/>
  <c r="AG1454" i="15" s="1"/>
  <c r="AL1454" i="15"/>
  <c r="AK1454" i="15"/>
  <c r="AJ1454" i="15"/>
  <c r="AI1454" i="15"/>
  <c r="AA1454" i="15"/>
  <c r="AV1454" i="15" s="1"/>
  <c r="Z1454" i="15"/>
  <c r="M1454" i="35" s="1"/>
  <c r="Y1454" i="15"/>
  <c r="L1454" i="35" s="1"/>
  <c r="X1454" i="15"/>
  <c r="K1454" i="35" s="1"/>
  <c r="T1454" i="15"/>
  <c r="AW1453" i="15"/>
  <c r="AQ1453" i="15"/>
  <c r="AG1453" i="15" s="1"/>
  <c r="AL1453" i="15"/>
  <c r="AK1453" i="15"/>
  <c r="AJ1453" i="15"/>
  <c r="AI1453" i="15"/>
  <c r="AA1453" i="15"/>
  <c r="AV1453" i="15" s="1"/>
  <c r="Z1453" i="15"/>
  <c r="M1453" i="35" s="1"/>
  <c r="Y1453" i="15"/>
  <c r="L1453" i="35" s="1"/>
  <c r="X1453" i="15"/>
  <c r="K1453" i="35" s="1"/>
  <c r="T1453" i="15"/>
  <c r="AW1452" i="15"/>
  <c r="AL1452" i="15"/>
  <c r="AK1452" i="15"/>
  <c r="AJ1452" i="15"/>
  <c r="AI1452" i="15"/>
  <c r="AA1452" i="15"/>
  <c r="AV1452" i="15" s="1"/>
  <c r="Z1452" i="15"/>
  <c r="M1452" i="35" s="1"/>
  <c r="Y1452" i="15"/>
  <c r="L1452" i="35" s="1"/>
  <c r="X1452" i="15"/>
  <c r="K1452" i="35" s="1"/>
  <c r="T1452" i="15"/>
  <c r="AW1451" i="15"/>
  <c r="AL1451" i="15"/>
  <c r="AK1451" i="15"/>
  <c r="AJ1451" i="15"/>
  <c r="AI1451" i="15"/>
  <c r="AE1451" i="15"/>
  <c r="AE1461" i="15" s="1"/>
  <c r="BG1461" i="15" s="1"/>
  <c r="AD1451" i="15"/>
  <c r="AD1464" i="15" s="1"/>
  <c r="G1464" i="35" s="1"/>
  <c r="AC1451" i="15"/>
  <c r="AC1471" i="15" s="1"/>
  <c r="AA1451" i="15"/>
  <c r="AV1451" i="15" s="1"/>
  <c r="Z1451" i="15"/>
  <c r="M1451" i="35" s="1"/>
  <c r="Y1451" i="15"/>
  <c r="L1451" i="35" s="1"/>
  <c r="X1451" i="15"/>
  <c r="K1451" i="35" s="1"/>
  <c r="T1451" i="15"/>
  <c r="AX1450" i="15"/>
  <c r="AW1450" i="15"/>
  <c r="AO1450" i="15"/>
  <c r="AN1450" i="15" s="1"/>
  <c r="AL1450" i="15"/>
  <c r="AK1450" i="15"/>
  <c r="AJ1450" i="15"/>
  <c r="BF1450" i="15" s="1"/>
  <c r="AI1450" i="15"/>
  <c r="AA1450" i="15"/>
  <c r="AV1450" i="15" s="1"/>
  <c r="AX1449" i="15"/>
  <c r="AW1449" i="15"/>
  <c r="AO1449" i="15"/>
  <c r="AN1449" i="15" s="1"/>
  <c r="AL1449" i="15"/>
  <c r="AK1449" i="15"/>
  <c r="AJ1449" i="15"/>
  <c r="BF1449" i="15" s="1"/>
  <c r="AI1449" i="15"/>
  <c r="AA1449" i="15"/>
  <c r="AV1449" i="15" s="1"/>
  <c r="AX1448" i="15"/>
  <c r="AW1448" i="15"/>
  <c r="AO1448" i="15"/>
  <c r="AN1448" i="15" s="1"/>
  <c r="AL1448" i="15"/>
  <c r="AK1448" i="15"/>
  <c r="AJ1448" i="15"/>
  <c r="BF1448" i="15" s="1"/>
  <c r="AI1448" i="15"/>
  <c r="AA1448" i="15"/>
  <c r="AV1448" i="15" s="1"/>
  <c r="AX1447" i="15"/>
  <c r="AW1447" i="15"/>
  <c r="AO1447" i="15"/>
  <c r="AL1447" i="15"/>
  <c r="AK1447" i="15"/>
  <c r="AJ1447" i="15"/>
  <c r="BF1447" i="15" s="1"/>
  <c r="AI1447" i="15"/>
  <c r="AA1447" i="15"/>
  <c r="AV1447" i="15" s="1"/>
  <c r="AX1446" i="15"/>
  <c r="AW1446" i="15"/>
  <c r="AO1446" i="15"/>
  <c r="AN1446" i="15" s="1"/>
  <c r="AL1446" i="15"/>
  <c r="AK1446" i="15"/>
  <c r="AJ1446" i="15"/>
  <c r="BF1446" i="15" s="1"/>
  <c r="AI1446" i="15"/>
  <c r="AA1446" i="15"/>
  <c r="AV1446" i="15" s="1"/>
  <c r="AX1445" i="15"/>
  <c r="AW1445" i="15"/>
  <c r="AO1445" i="15"/>
  <c r="AN1445" i="15" s="1"/>
  <c r="AL1445" i="15"/>
  <c r="AK1445" i="15"/>
  <c r="AJ1445" i="15"/>
  <c r="BF1445" i="15" s="1"/>
  <c r="AI1445" i="15"/>
  <c r="AA1445" i="15"/>
  <c r="AV1445" i="15" s="1"/>
  <c r="AX1444" i="15"/>
  <c r="AW1444" i="15"/>
  <c r="AO1444" i="15"/>
  <c r="AN1444" i="15" s="1"/>
  <c r="AL1444" i="15"/>
  <c r="AK1444" i="15"/>
  <c r="AJ1444" i="15"/>
  <c r="BF1444" i="15" s="1"/>
  <c r="AI1444" i="15"/>
  <c r="AA1444" i="15"/>
  <c r="AV1444" i="15" s="1"/>
  <c r="AX1443" i="15"/>
  <c r="AW1443" i="15"/>
  <c r="AO1443" i="15"/>
  <c r="AL1443" i="15"/>
  <c r="AK1443" i="15"/>
  <c r="AJ1443" i="15"/>
  <c r="BF1443" i="15" s="1"/>
  <c r="AI1443" i="15"/>
  <c r="AA1443" i="15"/>
  <c r="AV1443" i="15" s="1"/>
  <c r="AX1442" i="15"/>
  <c r="AW1442" i="15"/>
  <c r="AO1442" i="15"/>
  <c r="AN1442" i="15" s="1"/>
  <c r="AL1442" i="15"/>
  <c r="AK1442" i="15"/>
  <c r="AJ1442" i="15"/>
  <c r="BF1442" i="15" s="1"/>
  <c r="AI1442" i="15"/>
  <c r="AA1442" i="15"/>
  <c r="AV1442" i="15" s="1"/>
  <c r="AX1441" i="15"/>
  <c r="AW1441" i="15"/>
  <c r="AO1441" i="15"/>
  <c r="AN1441" i="15" s="1"/>
  <c r="AL1441" i="15"/>
  <c r="AK1441" i="15"/>
  <c r="AJ1441" i="15"/>
  <c r="BF1441" i="15" s="1"/>
  <c r="AI1441" i="15"/>
  <c r="AA1441" i="15"/>
  <c r="AV1441" i="15" s="1"/>
  <c r="BC1440" i="15"/>
  <c r="AX1440" i="15"/>
  <c r="AW1440" i="15"/>
  <c r="AU1440" i="15"/>
  <c r="AR1440" i="15"/>
  <c r="AQ1440" i="15"/>
  <c r="AO1440" i="15"/>
  <c r="AN1440" i="15" s="1"/>
  <c r="AL1440" i="15"/>
  <c r="AK1440" i="15"/>
  <c r="AJ1440" i="15"/>
  <c r="AI1440" i="15"/>
  <c r="AG1440" i="15"/>
  <c r="AA1440" i="15"/>
  <c r="AV1440" i="15" s="1"/>
  <c r="Z1440" i="15"/>
  <c r="Y1440" i="15"/>
  <c r="L1440" i="35" s="1"/>
  <c r="X1440" i="15"/>
  <c r="K1440" i="35" s="1"/>
  <c r="T1440" i="15"/>
  <c r="BC1439" i="15"/>
  <c r="AX1439" i="15"/>
  <c r="AW1439" i="15"/>
  <c r="AU1439" i="15"/>
  <c r="AR1439" i="15"/>
  <c r="AQ1439" i="15"/>
  <c r="AO1439" i="15"/>
  <c r="AN1439" i="15" s="1"/>
  <c r="AL1439" i="15"/>
  <c r="AK1439" i="15"/>
  <c r="AJ1439" i="15"/>
  <c r="AI1439" i="15"/>
  <c r="AG1439" i="15"/>
  <c r="AA1439" i="15"/>
  <c r="AV1439" i="15" s="1"/>
  <c r="Z1439" i="15"/>
  <c r="M1439" i="35" s="1"/>
  <c r="Y1439" i="15"/>
  <c r="L1439" i="35" s="1"/>
  <c r="X1439" i="15"/>
  <c r="K1439" i="35" s="1"/>
  <c r="T1439" i="15"/>
  <c r="BC1438" i="15"/>
  <c r="AX1438" i="15"/>
  <c r="AW1438" i="15"/>
  <c r="AU1438" i="15"/>
  <c r="AR1438" i="15"/>
  <c r="AQ1438" i="15"/>
  <c r="AO1438" i="15"/>
  <c r="AN1438" i="15" s="1"/>
  <c r="AL1438" i="15"/>
  <c r="AK1438" i="15"/>
  <c r="AJ1438" i="15"/>
  <c r="AI1438" i="15"/>
  <c r="AG1438" i="15"/>
  <c r="AA1438" i="15"/>
  <c r="AV1438" i="15" s="1"/>
  <c r="Z1438" i="15"/>
  <c r="M1438" i="35" s="1"/>
  <c r="Y1438" i="15"/>
  <c r="L1438" i="35" s="1"/>
  <c r="X1438" i="15"/>
  <c r="K1438" i="35" s="1"/>
  <c r="T1438" i="15"/>
  <c r="BC1437" i="15"/>
  <c r="AX1437" i="15"/>
  <c r="AW1437" i="15"/>
  <c r="AU1437" i="15"/>
  <c r="AR1437" i="15"/>
  <c r="AQ1437" i="15"/>
  <c r="AO1437" i="15"/>
  <c r="AN1437" i="15" s="1"/>
  <c r="AL1437" i="15"/>
  <c r="AK1437" i="15"/>
  <c r="AJ1437" i="15"/>
  <c r="AI1437" i="15"/>
  <c r="AG1437" i="15"/>
  <c r="AA1437" i="15"/>
  <c r="AV1437" i="15" s="1"/>
  <c r="Z1437" i="15"/>
  <c r="M1437" i="35" s="1"/>
  <c r="Y1437" i="15"/>
  <c r="L1437" i="35" s="1"/>
  <c r="X1437" i="15"/>
  <c r="K1437" i="35" s="1"/>
  <c r="T1437" i="15"/>
  <c r="BC1436" i="15"/>
  <c r="AW1436" i="15"/>
  <c r="AU1436" i="15"/>
  <c r="AQ1436" i="15"/>
  <c r="AG1436" i="15" s="1"/>
  <c r="AO1436" i="15"/>
  <c r="AN1436" i="15" s="1"/>
  <c r="AL1436" i="15"/>
  <c r="AK1436" i="15"/>
  <c r="AJ1436" i="15"/>
  <c r="AI1436" i="15"/>
  <c r="AA1436" i="15"/>
  <c r="AV1436" i="15" s="1"/>
  <c r="Z1436" i="15"/>
  <c r="M1436" i="35" s="1"/>
  <c r="Y1436" i="15"/>
  <c r="L1436" i="35" s="1"/>
  <c r="X1436" i="15"/>
  <c r="K1436" i="35" s="1"/>
  <c r="T1436" i="15"/>
  <c r="AW1435" i="15"/>
  <c r="AL1435" i="15"/>
  <c r="AK1435" i="15"/>
  <c r="AJ1435" i="15"/>
  <c r="AI1435" i="15"/>
  <c r="AA1435" i="15"/>
  <c r="AV1435" i="15" s="1"/>
  <c r="Z1435" i="15"/>
  <c r="M1435" i="35" s="1"/>
  <c r="Y1435" i="15"/>
  <c r="L1435" i="35" s="1"/>
  <c r="X1435" i="15"/>
  <c r="K1435" i="35" s="1"/>
  <c r="T1435" i="15"/>
  <c r="AW1434" i="15"/>
  <c r="AL1434" i="15"/>
  <c r="AK1434" i="15"/>
  <c r="AJ1434" i="15"/>
  <c r="AI1434" i="15"/>
  <c r="AA1434" i="15"/>
  <c r="AV1434" i="15" s="1"/>
  <c r="Z1434" i="15"/>
  <c r="M1434" i="35" s="1"/>
  <c r="Y1434" i="15"/>
  <c r="L1434" i="35" s="1"/>
  <c r="X1434" i="15"/>
  <c r="K1434" i="35" s="1"/>
  <c r="T1434" i="15"/>
  <c r="AW1433" i="15"/>
  <c r="AL1433" i="15"/>
  <c r="AK1433" i="15"/>
  <c r="AJ1433" i="15"/>
  <c r="AI1433" i="15"/>
  <c r="AA1433" i="15"/>
  <c r="AV1433" i="15" s="1"/>
  <c r="Z1433" i="15"/>
  <c r="M1433" i="35" s="1"/>
  <c r="Y1433" i="15"/>
  <c r="L1433" i="35" s="1"/>
  <c r="X1433" i="15"/>
  <c r="K1433" i="35" s="1"/>
  <c r="AW1432" i="15"/>
  <c r="AL1432" i="15"/>
  <c r="AK1432" i="15"/>
  <c r="AJ1432" i="15"/>
  <c r="AI1432" i="15"/>
  <c r="AA1432" i="15"/>
  <c r="AV1432" i="15" s="1"/>
  <c r="Z1432" i="15"/>
  <c r="M1432" i="35" s="1"/>
  <c r="Y1432" i="15"/>
  <c r="L1432" i="35" s="1"/>
  <c r="X1432" i="15"/>
  <c r="K1432" i="35" s="1"/>
  <c r="AW1431" i="15"/>
  <c r="AL1431" i="15"/>
  <c r="AK1431" i="15"/>
  <c r="AJ1431" i="15"/>
  <c r="AI1431" i="15"/>
  <c r="AA1431" i="15"/>
  <c r="AV1431" i="15" s="1"/>
  <c r="Z1431" i="15"/>
  <c r="M1431" i="35" s="1"/>
  <c r="Y1431" i="15"/>
  <c r="L1431" i="35" s="1"/>
  <c r="X1431" i="15"/>
  <c r="K1431" i="35" s="1"/>
  <c r="AW1430" i="15"/>
  <c r="AQ1430" i="15"/>
  <c r="AG1430" i="15" s="1"/>
  <c r="AL1430" i="15"/>
  <c r="AK1430" i="15"/>
  <c r="AJ1430" i="15"/>
  <c r="AI1430" i="15"/>
  <c r="AA1430" i="15"/>
  <c r="Z1430" i="15"/>
  <c r="M1430" i="35" s="1"/>
  <c r="Y1430" i="15"/>
  <c r="L1430" i="35" s="1"/>
  <c r="X1430" i="15"/>
  <c r="K1430" i="35" s="1"/>
  <c r="AW1429" i="15"/>
  <c r="AQ1429" i="15"/>
  <c r="AG1429" i="15" s="1"/>
  <c r="AL1429" i="15"/>
  <c r="AK1429" i="15"/>
  <c r="AJ1429" i="15"/>
  <c r="AI1429" i="15"/>
  <c r="AA1429" i="15"/>
  <c r="AV1429" i="15" s="1"/>
  <c r="Z1429" i="15"/>
  <c r="M1429" i="35" s="1"/>
  <c r="Y1429" i="15"/>
  <c r="L1429" i="35" s="1"/>
  <c r="X1429" i="15"/>
  <c r="K1429" i="35" s="1"/>
  <c r="AW1428" i="15"/>
  <c r="AL1428" i="15"/>
  <c r="AK1428" i="15"/>
  <c r="AJ1428" i="15"/>
  <c r="AI1428" i="15"/>
  <c r="AA1428" i="15"/>
  <c r="AV1428" i="15" s="1"/>
  <c r="Z1428" i="15"/>
  <c r="M1428" i="35" s="1"/>
  <c r="Y1428" i="15"/>
  <c r="L1428" i="35" s="1"/>
  <c r="X1428" i="15"/>
  <c r="K1428" i="35" s="1"/>
  <c r="AW1427" i="15"/>
  <c r="AL1427" i="15"/>
  <c r="AK1427" i="15"/>
  <c r="AJ1427" i="15"/>
  <c r="AI1427" i="15"/>
  <c r="AA1427" i="15"/>
  <c r="AV1427" i="15" s="1"/>
  <c r="Z1427" i="15"/>
  <c r="M1427" i="35" s="1"/>
  <c r="Y1427" i="15"/>
  <c r="L1427" i="35" s="1"/>
  <c r="X1427" i="15"/>
  <c r="K1427" i="35" s="1"/>
  <c r="U1427" i="15"/>
  <c r="AW1426" i="15"/>
  <c r="AL1426" i="15"/>
  <c r="AK1426" i="15"/>
  <c r="AJ1426" i="15"/>
  <c r="AI1426" i="15"/>
  <c r="AA1426" i="15"/>
  <c r="Z1426" i="15"/>
  <c r="M1426" i="35" s="1"/>
  <c r="Y1426" i="15"/>
  <c r="L1426" i="35" s="1"/>
  <c r="X1426" i="15"/>
  <c r="K1426" i="35" s="1"/>
  <c r="AW1425" i="15"/>
  <c r="AL1425" i="15"/>
  <c r="AK1425" i="15"/>
  <c r="AJ1425" i="15"/>
  <c r="AI1425" i="15"/>
  <c r="AA1425" i="15"/>
  <c r="AV1425" i="15" s="1"/>
  <c r="Z1425" i="15"/>
  <c r="M1425" i="35" s="1"/>
  <c r="Y1425" i="15"/>
  <c r="L1425" i="35" s="1"/>
  <c r="X1425" i="15"/>
  <c r="K1425" i="35" s="1"/>
  <c r="AW1424" i="15"/>
  <c r="AL1424" i="15"/>
  <c r="AK1424" i="15"/>
  <c r="AJ1424" i="15"/>
  <c r="AI1424" i="15"/>
  <c r="AA1424" i="15"/>
  <c r="AV1424" i="15" s="1"/>
  <c r="Z1424" i="15"/>
  <c r="M1424" i="35" s="1"/>
  <c r="Y1424" i="15"/>
  <c r="L1424" i="35" s="1"/>
  <c r="X1424" i="15"/>
  <c r="K1424" i="35" s="1"/>
  <c r="AW1423" i="15"/>
  <c r="AQ1423" i="15"/>
  <c r="AG1423" i="15" s="1"/>
  <c r="AL1423" i="15"/>
  <c r="AK1423" i="15"/>
  <c r="AJ1423" i="15"/>
  <c r="AI1423" i="15"/>
  <c r="AA1423" i="15"/>
  <c r="AV1423" i="15" s="1"/>
  <c r="Z1423" i="15"/>
  <c r="M1423" i="35" s="1"/>
  <c r="Y1423" i="15"/>
  <c r="L1423" i="35" s="1"/>
  <c r="X1423" i="15"/>
  <c r="K1423" i="35" s="1"/>
  <c r="AW1422" i="15"/>
  <c r="AQ1422" i="15"/>
  <c r="AG1422" i="15" s="1"/>
  <c r="AL1422" i="15"/>
  <c r="AK1422" i="15"/>
  <c r="AJ1422" i="15"/>
  <c r="AI1422" i="15"/>
  <c r="Z1422" i="15"/>
  <c r="M1422" i="35" s="1"/>
  <c r="Y1422" i="15"/>
  <c r="L1422" i="35" s="1"/>
  <c r="X1422" i="15"/>
  <c r="K1422" i="35" s="1"/>
  <c r="AW1421" i="15"/>
  <c r="AQ1421" i="15"/>
  <c r="AG1421" i="15" s="1"/>
  <c r="AL1421" i="15"/>
  <c r="AK1421" i="15"/>
  <c r="AJ1421" i="15"/>
  <c r="AI1421" i="15"/>
  <c r="Z1421" i="15"/>
  <c r="M1421" i="35" s="1"/>
  <c r="Y1421" i="15"/>
  <c r="L1421" i="35" s="1"/>
  <c r="X1421" i="15"/>
  <c r="K1421" i="35" s="1"/>
  <c r="AW1420" i="15"/>
  <c r="AQ1420" i="15"/>
  <c r="AG1420" i="15" s="1"/>
  <c r="AL1420" i="15"/>
  <c r="AK1420" i="15"/>
  <c r="AJ1420" i="15"/>
  <c r="AI1420" i="15"/>
  <c r="AA1420" i="15"/>
  <c r="AV1420" i="15" s="1"/>
  <c r="Z1420" i="15"/>
  <c r="M1420" i="35" s="1"/>
  <c r="Y1420" i="15"/>
  <c r="L1420" i="35" s="1"/>
  <c r="X1420" i="15"/>
  <c r="K1420" i="35" s="1"/>
  <c r="U1420" i="15"/>
  <c r="AW1419" i="15"/>
  <c r="AR1419" i="15"/>
  <c r="AQ1419" i="15"/>
  <c r="AL1419" i="15"/>
  <c r="AK1419" i="15"/>
  <c r="AJ1419" i="15"/>
  <c r="AI1419" i="15"/>
  <c r="AG1419" i="15"/>
  <c r="AA1419" i="15"/>
  <c r="AV1419" i="15" s="1"/>
  <c r="Z1419" i="15"/>
  <c r="M1419" i="35" s="1"/>
  <c r="Y1419" i="15"/>
  <c r="L1419" i="35" s="1"/>
  <c r="X1419" i="15"/>
  <c r="K1419" i="35" s="1"/>
  <c r="AW1418" i="15"/>
  <c r="AQ1418" i="15"/>
  <c r="AG1418" i="15" s="1"/>
  <c r="AL1418" i="15"/>
  <c r="AK1418" i="15"/>
  <c r="AJ1418" i="15"/>
  <c r="AI1418" i="15"/>
  <c r="AA1418" i="15"/>
  <c r="AV1418" i="15" s="1"/>
  <c r="Z1418" i="15"/>
  <c r="M1418" i="35" s="1"/>
  <c r="Y1418" i="15"/>
  <c r="L1418" i="35" s="1"/>
  <c r="X1418" i="15"/>
  <c r="K1418" i="35" s="1"/>
  <c r="AW1417" i="15"/>
  <c r="AQ1417" i="15"/>
  <c r="AG1417" i="15" s="1"/>
  <c r="AL1417" i="15"/>
  <c r="AK1417" i="15"/>
  <c r="AJ1417" i="15"/>
  <c r="AI1417" i="15"/>
  <c r="AA1417" i="15"/>
  <c r="Z1417" i="15"/>
  <c r="M1417" i="35" s="1"/>
  <c r="Y1417" i="15"/>
  <c r="L1417" i="35" s="1"/>
  <c r="X1417" i="15"/>
  <c r="K1417" i="35" s="1"/>
  <c r="AW1416" i="15"/>
  <c r="AQ1416" i="15"/>
  <c r="AG1416" i="15" s="1"/>
  <c r="AL1416" i="15"/>
  <c r="AK1416" i="15"/>
  <c r="AJ1416" i="15"/>
  <c r="AI1416" i="15"/>
  <c r="AA1416" i="15"/>
  <c r="AV1416" i="15" s="1"/>
  <c r="Z1416" i="15"/>
  <c r="M1416" i="35" s="1"/>
  <c r="Y1416" i="15"/>
  <c r="L1416" i="35" s="1"/>
  <c r="X1416" i="15"/>
  <c r="K1416" i="35" s="1"/>
  <c r="AW1415" i="15"/>
  <c r="AQ1415" i="15"/>
  <c r="AG1415" i="15" s="1"/>
  <c r="AL1415" i="15"/>
  <c r="AK1415" i="15"/>
  <c r="AJ1415" i="15"/>
  <c r="AI1415" i="15"/>
  <c r="AA1415" i="15"/>
  <c r="AV1415" i="15" s="1"/>
  <c r="Z1415" i="15"/>
  <c r="M1415" i="35" s="1"/>
  <c r="Y1415" i="15"/>
  <c r="L1415" i="35" s="1"/>
  <c r="X1415" i="15"/>
  <c r="K1415" i="35" s="1"/>
  <c r="AW1414" i="15"/>
  <c r="AL1414" i="15"/>
  <c r="AK1414" i="15"/>
  <c r="AJ1414" i="15"/>
  <c r="AI1414" i="15"/>
  <c r="Z1414" i="15"/>
  <c r="M1414" i="35" s="1"/>
  <c r="Y1414" i="15"/>
  <c r="L1414" i="35" s="1"/>
  <c r="X1414" i="15"/>
  <c r="K1414" i="35" s="1"/>
  <c r="AW1413" i="15"/>
  <c r="AL1413" i="15"/>
  <c r="AK1413" i="15"/>
  <c r="AJ1413" i="15"/>
  <c r="AI1413" i="15"/>
  <c r="AA1413" i="15"/>
  <c r="AV1413" i="15" s="1"/>
  <c r="Z1413" i="15"/>
  <c r="M1413" i="35" s="1"/>
  <c r="Y1413" i="15"/>
  <c r="L1413" i="35" s="1"/>
  <c r="X1413" i="15"/>
  <c r="K1413" i="35" s="1"/>
  <c r="U1413" i="15"/>
  <c r="AW1412" i="15"/>
  <c r="AL1412" i="15"/>
  <c r="AK1412" i="15"/>
  <c r="AJ1412" i="15"/>
  <c r="AI1412" i="15"/>
  <c r="AA1412" i="15"/>
  <c r="AV1412" i="15" s="1"/>
  <c r="Z1412" i="15"/>
  <c r="M1412" i="35" s="1"/>
  <c r="Y1412" i="15"/>
  <c r="L1412" i="35" s="1"/>
  <c r="X1412" i="15"/>
  <c r="K1412" i="35" s="1"/>
  <c r="AW1411" i="15"/>
  <c r="AL1411" i="15"/>
  <c r="AK1411" i="15"/>
  <c r="AJ1411" i="15"/>
  <c r="AI1411" i="15"/>
  <c r="AA1411" i="15"/>
  <c r="Z1411" i="15"/>
  <c r="M1411" i="35" s="1"/>
  <c r="Y1411" i="15"/>
  <c r="L1411" i="35" s="1"/>
  <c r="X1411" i="15"/>
  <c r="K1411" i="35" s="1"/>
  <c r="AW1410" i="15"/>
  <c r="AL1410" i="15"/>
  <c r="AK1410" i="15"/>
  <c r="AJ1410" i="15"/>
  <c r="AI1410" i="15"/>
  <c r="AA1410" i="15"/>
  <c r="AV1410" i="15" s="1"/>
  <c r="Z1410" i="15"/>
  <c r="M1410" i="35" s="1"/>
  <c r="Y1410" i="15"/>
  <c r="L1410" i="35" s="1"/>
  <c r="X1410" i="15"/>
  <c r="K1410" i="35" s="1"/>
  <c r="AW1409" i="15"/>
  <c r="AQ1409" i="15"/>
  <c r="AG1409" i="15" s="1"/>
  <c r="AL1409" i="15"/>
  <c r="AK1409" i="15"/>
  <c r="AJ1409" i="15"/>
  <c r="AI1409" i="15"/>
  <c r="AA1409" i="15"/>
  <c r="AV1409" i="15" s="1"/>
  <c r="Z1409" i="15"/>
  <c r="M1409" i="35" s="1"/>
  <c r="Y1409" i="15"/>
  <c r="L1409" i="35" s="1"/>
  <c r="X1409" i="15"/>
  <c r="K1409" i="35" s="1"/>
  <c r="AW1408" i="15"/>
  <c r="AQ1408" i="15"/>
  <c r="AG1408" i="15" s="1"/>
  <c r="AL1408" i="15"/>
  <c r="AK1408" i="15"/>
  <c r="AJ1408" i="15"/>
  <c r="AI1408" i="15"/>
  <c r="AA1408" i="15"/>
  <c r="AV1408" i="15" s="1"/>
  <c r="Z1408" i="15"/>
  <c r="M1408" i="35" s="1"/>
  <c r="Y1408" i="15"/>
  <c r="L1408" i="35" s="1"/>
  <c r="X1408" i="15"/>
  <c r="K1408" i="35" s="1"/>
  <c r="AW1407" i="15"/>
  <c r="AL1407" i="15"/>
  <c r="AK1407" i="15"/>
  <c r="AJ1407" i="15"/>
  <c r="AI1407" i="15"/>
  <c r="AA1407" i="15"/>
  <c r="Z1407" i="15"/>
  <c r="M1407" i="35" s="1"/>
  <c r="Y1407" i="15"/>
  <c r="L1407" i="35" s="1"/>
  <c r="X1407" i="15"/>
  <c r="K1407" i="35" s="1"/>
  <c r="AW1406" i="15"/>
  <c r="AL1406" i="15"/>
  <c r="AK1406" i="15"/>
  <c r="AJ1406" i="15"/>
  <c r="AI1406" i="15"/>
  <c r="AE1406" i="15"/>
  <c r="AD1406" i="15"/>
  <c r="AD1438" i="15" s="1"/>
  <c r="AC1406" i="15"/>
  <c r="AC1431" i="15" s="1"/>
  <c r="AA1406" i="15"/>
  <c r="AV1406" i="15" s="1"/>
  <c r="Z1406" i="15"/>
  <c r="M1406" i="35" s="1"/>
  <c r="Y1406" i="15"/>
  <c r="L1406" i="35" s="1"/>
  <c r="X1406" i="15"/>
  <c r="K1406" i="35" s="1"/>
  <c r="U1406" i="15"/>
  <c r="AX1405" i="15"/>
  <c r="AW1405" i="15"/>
  <c r="AO1405" i="15"/>
  <c r="AN1405" i="15" s="1"/>
  <c r="AL1405" i="15"/>
  <c r="AK1405" i="15"/>
  <c r="AJ1405" i="15"/>
  <c r="BF1405" i="15" s="1"/>
  <c r="AI1405" i="15"/>
  <c r="AA1405" i="15"/>
  <c r="AV1405" i="15" s="1"/>
  <c r="AX1404" i="15"/>
  <c r="AW1404" i="15"/>
  <c r="AO1404" i="15"/>
  <c r="AN1404" i="15" s="1"/>
  <c r="AL1404" i="15"/>
  <c r="AK1404" i="15"/>
  <c r="AJ1404" i="15"/>
  <c r="BF1404" i="15" s="1"/>
  <c r="AI1404" i="15"/>
  <c r="AA1404" i="15"/>
  <c r="AV1404" i="15" s="1"/>
  <c r="AX1403" i="15"/>
  <c r="AW1403" i="15"/>
  <c r="AO1403" i="15"/>
  <c r="AL1403" i="15"/>
  <c r="AK1403" i="15"/>
  <c r="AJ1403" i="15"/>
  <c r="BF1403" i="15" s="1"/>
  <c r="AI1403" i="15"/>
  <c r="AA1403" i="15"/>
  <c r="AV1403" i="15" s="1"/>
  <c r="AX1402" i="15"/>
  <c r="AW1402" i="15"/>
  <c r="AO1402" i="15"/>
  <c r="AL1402" i="15"/>
  <c r="AK1402" i="15"/>
  <c r="AJ1402" i="15"/>
  <c r="BF1402" i="15" s="1"/>
  <c r="AI1402" i="15"/>
  <c r="AA1402" i="15"/>
  <c r="AV1402" i="15" s="1"/>
  <c r="AX1401" i="15"/>
  <c r="AW1401" i="15"/>
  <c r="AO1401" i="15"/>
  <c r="AN1401" i="15" s="1"/>
  <c r="AL1401" i="15"/>
  <c r="AK1401" i="15"/>
  <c r="AJ1401" i="15"/>
  <c r="BF1401" i="15" s="1"/>
  <c r="AI1401" i="15"/>
  <c r="AA1401" i="15"/>
  <c r="AV1401" i="15" s="1"/>
  <c r="AX1400" i="15"/>
  <c r="AW1400" i="15"/>
  <c r="AO1400" i="15"/>
  <c r="AN1400" i="15" s="1"/>
  <c r="AL1400" i="15"/>
  <c r="AK1400" i="15"/>
  <c r="AJ1400" i="15"/>
  <c r="BF1400" i="15" s="1"/>
  <c r="AI1400" i="15"/>
  <c r="AA1400" i="15"/>
  <c r="AV1400" i="15" s="1"/>
  <c r="AX1399" i="15"/>
  <c r="AW1399" i="15"/>
  <c r="AO1399" i="15"/>
  <c r="AL1399" i="15"/>
  <c r="AK1399" i="15"/>
  <c r="AJ1399" i="15"/>
  <c r="BF1399" i="15" s="1"/>
  <c r="AI1399" i="15"/>
  <c r="AA1399" i="15"/>
  <c r="AV1399" i="15" s="1"/>
  <c r="AX1398" i="15"/>
  <c r="AW1398" i="15"/>
  <c r="AO1398" i="15"/>
  <c r="AN1398" i="15" s="1"/>
  <c r="AL1398" i="15"/>
  <c r="AK1398" i="15"/>
  <c r="AJ1398" i="15"/>
  <c r="BF1398" i="15" s="1"/>
  <c r="AI1398" i="15"/>
  <c r="AA1398" i="15"/>
  <c r="AV1398" i="15" s="1"/>
  <c r="AX1397" i="15"/>
  <c r="AW1397" i="15"/>
  <c r="AO1397" i="15"/>
  <c r="AN1397" i="15" s="1"/>
  <c r="AL1397" i="15"/>
  <c r="AK1397" i="15"/>
  <c r="AJ1397" i="15"/>
  <c r="BF1397" i="15" s="1"/>
  <c r="AI1397" i="15"/>
  <c r="AA1397" i="15"/>
  <c r="AV1397" i="15" s="1"/>
  <c r="AX1396" i="15"/>
  <c r="AW1396" i="15"/>
  <c r="AO1396" i="15"/>
  <c r="AN1396" i="15" s="1"/>
  <c r="AL1396" i="15"/>
  <c r="AK1396" i="15"/>
  <c r="AJ1396" i="15"/>
  <c r="BF1396" i="15" s="1"/>
  <c r="AI1396" i="15"/>
  <c r="AA1396" i="15"/>
  <c r="AV1396" i="15" s="1"/>
  <c r="BC1395" i="15"/>
  <c r="AX1395" i="15"/>
  <c r="AW1395" i="15"/>
  <c r="AU1395" i="15"/>
  <c r="AR1395" i="15"/>
  <c r="AQ1395" i="15"/>
  <c r="AO1395" i="15"/>
  <c r="AL1395" i="15"/>
  <c r="AK1395" i="15"/>
  <c r="AJ1395" i="15"/>
  <c r="AI1395" i="15"/>
  <c r="AG1395" i="15"/>
  <c r="AA1395" i="15"/>
  <c r="AV1395" i="15" s="1"/>
  <c r="Z1395" i="15"/>
  <c r="M1395" i="35" s="1"/>
  <c r="Y1395" i="15"/>
  <c r="L1395" i="35" s="1"/>
  <c r="X1395" i="15"/>
  <c r="K1395" i="35" s="1"/>
  <c r="T1395" i="15"/>
  <c r="BC1394" i="15"/>
  <c r="AX1394" i="15"/>
  <c r="AW1394" i="15"/>
  <c r="AU1394" i="15"/>
  <c r="AR1394" i="15"/>
  <c r="AQ1394" i="15"/>
  <c r="AO1394" i="15"/>
  <c r="AL1394" i="15"/>
  <c r="AK1394" i="15"/>
  <c r="AJ1394" i="15"/>
  <c r="AI1394" i="15"/>
  <c r="AG1394" i="15"/>
  <c r="AA1394" i="15"/>
  <c r="AV1394" i="15" s="1"/>
  <c r="Z1394" i="15"/>
  <c r="M1394" i="35" s="1"/>
  <c r="Y1394" i="15"/>
  <c r="L1394" i="35" s="1"/>
  <c r="X1394" i="15"/>
  <c r="K1394" i="35" s="1"/>
  <c r="T1394" i="15"/>
  <c r="BC1393" i="15"/>
  <c r="AX1393" i="15"/>
  <c r="AW1393" i="15"/>
  <c r="AU1393" i="15"/>
  <c r="AR1393" i="15"/>
  <c r="AQ1393" i="15"/>
  <c r="AO1393" i="15"/>
  <c r="AL1393" i="15"/>
  <c r="AK1393" i="15"/>
  <c r="AJ1393" i="15"/>
  <c r="AI1393" i="15"/>
  <c r="AG1393" i="15"/>
  <c r="AA1393" i="15"/>
  <c r="AV1393" i="15" s="1"/>
  <c r="Z1393" i="15"/>
  <c r="M1393" i="35" s="1"/>
  <c r="Y1393" i="15"/>
  <c r="L1393" i="35" s="1"/>
  <c r="X1393" i="15"/>
  <c r="K1393" i="35" s="1"/>
  <c r="T1393" i="15"/>
  <c r="BC1392" i="15"/>
  <c r="AX1392" i="15"/>
  <c r="AW1392" i="15"/>
  <c r="AU1392" i="15"/>
  <c r="AR1392" i="15"/>
  <c r="AQ1392" i="15"/>
  <c r="AO1392" i="15"/>
  <c r="AL1392" i="15"/>
  <c r="AK1392" i="15"/>
  <c r="AJ1392" i="15"/>
  <c r="AI1392" i="15"/>
  <c r="AG1392" i="15"/>
  <c r="AA1392" i="15"/>
  <c r="AV1392" i="15" s="1"/>
  <c r="Z1392" i="15"/>
  <c r="M1392" i="35" s="1"/>
  <c r="Y1392" i="15"/>
  <c r="L1392" i="35" s="1"/>
  <c r="X1392" i="15"/>
  <c r="K1392" i="35" s="1"/>
  <c r="T1392" i="15"/>
  <c r="BC1391" i="15"/>
  <c r="AW1391" i="15"/>
  <c r="AU1391" i="15"/>
  <c r="AQ1391" i="15"/>
  <c r="AG1391" i="15" s="1"/>
  <c r="AO1391" i="15"/>
  <c r="AL1391" i="15"/>
  <c r="AK1391" i="15"/>
  <c r="AJ1391" i="15"/>
  <c r="AI1391" i="15"/>
  <c r="AA1391" i="15"/>
  <c r="AV1391" i="15" s="1"/>
  <c r="Z1391" i="15"/>
  <c r="M1391" i="35" s="1"/>
  <c r="Y1391" i="15"/>
  <c r="L1391" i="35" s="1"/>
  <c r="X1391" i="15"/>
  <c r="K1391" i="35" s="1"/>
  <c r="T1391" i="15"/>
  <c r="AW1390" i="15"/>
  <c r="AL1390" i="15"/>
  <c r="AK1390" i="15"/>
  <c r="AJ1390" i="15"/>
  <c r="AI1390" i="15"/>
  <c r="AA1390" i="15"/>
  <c r="Z1390" i="15"/>
  <c r="M1390" i="35" s="1"/>
  <c r="Y1390" i="15"/>
  <c r="L1390" i="35" s="1"/>
  <c r="X1390" i="15"/>
  <c r="K1390" i="35" s="1"/>
  <c r="T1390" i="15"/>
  <c r="AW1389" i="15"/>
  <c r="AL1389" i="15"/>
  <c r="AK1389" i="15"/>
  <c r="AJ1389" i="15"/>
  <c r="AI1389" i="15"/>
  <c r="AA1389" i="15"/>
  <c r="AV1389" i="15" s="1"/>
  <c r="Z1389" i="15"/>
  <c r="M1389" i="35" s="1"/>
  <c r="Y1389" i="15"/>
  <c r="L1389" i="35" s="1"/>
  <c r="X1389" i="15"/>
  <c r="K1389" i="35" s="1"/>
  <c r="T1389" i="15"/>
  <c r="AW1388" i="15"/>
  <c r="AL1388" i="15"/>
  <c r="AK1388" i="15"/>
  <c r="AJ1388" i="15"/>
  <c r="AI1388" i="15"/>
  <c r="AA1388" i="15"/>
  <c r="AV1388" i="15" s="1"/>
  <c r="Z1388" i="15"/>
  <c r="M1388" i="35" s="1"/>
  <c r="Y1388" i="15"/>
  <c r="L1388" i="35" s="1"/>
  <c r="X1388" i="15"/>
  <c r="K1388" i="35" s="1"/>
  <c r="T1388" i="15"/>
  <c r="AW1387" i="15"/>
  <c r="AL1387" i="15"/>
  <c r="AK1387" i="15"/>
  <c r="AJ1387" i="15"/>
  <c r="AI1387" i="15"/>
  <c r="AA1387" i="15"/>
  <c r="AV1387" i="15" s="1"/>
  <c r="Z1387" i="15"/>
  <c r="M1387" i="35" s="1"/>
  <c r="Y1387" i="15"/>
  <c r="L1387" i="35" s="1"/>
  <c r="X1387" i="15"/>
  <c r="K1387" i="35" s="1"/>
  <c r="T1387" i="15"/>
  <c r="AW1386" i="15"/>
  <c r="AL1386" i="15"/>
  <c r="AK1386" i="15"/>
  <c r="AJ1386" i="15"/>
  <c r="AI1386" i="15"/>
  <c r="AA1386" i="15"/>
  <c r="AV1386" i="15" s="1"/>
  <c r="Z1386" i="15"/>
  <c r="M1386" i="35" s="1"/>
  <c r="Y1386" i="15"/>
  <c r="L1386" i="35" s="1"/>
  <c r="X1386" i="15"/>
  <c r="K1386" i="35" s="1"/>
  <c r="T1386" i="15"/>
  <c r="AW1385" i="15"/>
  <c r="AQ1385" i="15"/>
  <c r="AG1385" i="15" s="1"/>
  <c r="AL1385" i="15"/>
  <c r="AK1385" i="15"/>
  <c r="AJ1385" i="15"/>
  <c r="AI1385" i="15"/>
  <c r="AA1385" i="15"/>
  <c r="AV1385" i="15" s="1"/>
  <c r="Z1385" i="15"/>
  <c r="M1385" i="35" s="1"/>
  <c r="Y1385" i="15"/>
  <c r="L1385" i="35" s="1"/>
  <c r="X1385" i="15"/>
  <c r="K1385" i="35" s="1"/>
  <c r="T1385" i="15"/>
  <c r="AW1384" i="15"/>
  <c r="AQ1384" i="15"/>
  <c r="AG1384" i="15" s="1"/>
  <c r="AL1384" i="15"/>
  <c r="AK1384" i="15"/>
  <c r="AJ1384" i="15"/>
  <c r="AI1384" i="15"/>
  <c r="Z1384" i="15"/>
  <c r="M1384" i="35" s="1"/>
  <c r="Y1384" i="15"/>
  <c r="L1384" i="35" s="1"/>
  <c r="X1384" i="15"/>
  <c r="K1384" i="35" s="1"/>
  <c r="T1384" i="15"/>
  <c r="AW1383" i="15"/>
  <c r="AL1383" i="15"/>
  <c r="AK1383" i="15"/>
  <c r="AJ1383" i="15"/>
  <c r="AI1383" i="15"/>
  <c r="AA1383" i="15"/>
  <c r="AV1383" i="15" s="1"/>
  <c r="Z1383" i="15"/>
  <c r="M1383" i="35" s="1"/>
  <c r="Y1383" i="15"/>
  <c r="L1383" i="35" s="1"/>
  <c r="X1383" i="15"/>
  <c r="K1383" i="35" s="1"/>
  <c r="T1383" i="15"/>
  <c r="AW1382" i="15"/>
  <c r="AL1382" i="15"/>
  <c r="AK1382" i="15"/>
  <c r="AJ1382" i="15"/>
  <c r="AI1382" i="15"/>
  <c r="AA1382" i="15"/>
  <c r="AV1382" i="15" s="1"/>
  <c r="Z1382" i="15"/>
  <c r="M1382" i="35" s="1"/>
  <c r="Y1382" i="15"/>
  <c r="L1382" i="35" s="1"/>
  <c r="X1382" i="15"/>
  <c r="K1382" i="35" s="1"/>
  <c r="T1382" i="15"/>
  <c r="AW1381" i="15"/>
  <c r="AL1381" i="15"/>
  <c r="AK1381" i="15"/>
  <c r="AJ1381" i="15"/>
  <c r="AI1381" i="15"/>
  <c r="AA1381" i="15"/>
  <c r="AV1381" i="15" s="1"/>
  <c r="Z1381" i="15"/>
  <c r="M1381" i="35" s="1"/>
  <c r="Y1381" i="15"/>
  <c r="L1381" i="35" s="1"/>
  <c r="X1381" i="15"/>
  <c r="K1381" i="35" s="1"/>
  <c r="T1381" i="15"/>
  <c r="AW1380" i="15"/>
  <c r="AL1380" i="15"/>
  <c r="AK1380" i="15"/>
  <c r="AJ1380" i="15"/>
  <c r="AI1380" i="15"/>
  <c r="AA1380" i="15"/>
  <c r="AV1380" i="15" s="1"/>
  <c r="Z1380" i="15"/>
  <c r="M1380" i="35" s="1"/>
  <c r="Y1380" i="15"/>
  <c r="L1380" i="35" s="1"/>
  <c r="X1380" i="15"/>
  <c r="K1380" i="35" s="1"/>
  <c r="T1380" i="15"/>
  <c r="AW1379" i="15"/>
  <c r="AL1379" i="15"/>
  <c r="AK1379" i="15"/>
  <c r="AJ1379" i="15"/>
  <c r="AI1379" i="15"/>
  <c r="Z1379" i="15"/>
  <c r="M1379" i="35" s="1"/>
  <c r="Y1379" i="15"/>
  <c r="L1379" i="35" s="1"/>
  <c r="X1379" i="15"/>
  <c r="K1379" i="35" s="1"/>
  <c r="T1379" i="15"/>
  <c r="AW1378" i="15"/>
  <c r="AQ1378" i="15"/>
  <c r="AG1378" i="15" s="1"/>
  <c r="AL1378" i="15"/>
  <c r="AK1378" i="15"/>
  <c r="AJ1378" i="15"/>
  <c r="AI1378" i="15"/>
  <c r="AA1378" i="15"/>
  <c r="AV1378" i="15" s="1"/>
  <c r="Z1378" i="15"/>
  <c r="M1378" i="35" s="1"/>
  <c r="Y1378" i="15"/>
  <c r="L1378" i="35" s="1"/>
  <c r="X1378" i="15"/>
  <c r="K1378" i="35" s="1"/>
  <c r="T1378" i="15"/>
  <c r="AW1377" i="15"/>
  <c r="AQ1377" i="15"/>
  <c r="AG1377" i="15" s="1"/>
  <c r="AL1377" i="15"/>
  <c r="AK1377" i="15"/>
  <c r="AJ1377" i="15"/>
  <c r="AI1377" i="15"/>
  <c r="AA1377" i="15"/>
  <c r="AV1377" i="15" s="1"/>
  <c r="Z1377" i="15"/>
  <c r="M1377" i="35" s="1"/>
  <c r="Y1377" i="15"/>
  <c r="L1377" i="35" s="1"/>
  <c r="X1377" i="15"/>
  <c r="K1377" i="35" s="1"/>
  <c r="T1377" i="15"/>
  <c r="AW1376" i="15"/>
  <c r="AQ1376" i="15"/>
  <c r="AG1376" i="15" s="1"/>
  <c r="AL1376" i="15"/>
  <c r="AK1376" i="15"/>
  <c r="AJ1376" i="15"/>
  <c r="AI1376" i="15"/>
  <c r="AA1376" i="15"/>
  <c r="AV1376" i="15" s="1"/>
  <c r="Z1376" i="15"/>
  <c r="M1376" i="35" s="1"/>
  <c r="Y1376" i="15"/>
  <c r="L1376" i="35" s="1"/>
  <c r="X1376" i="15"/>
  <c r="K1376" i="35" s="1"/>
  <c r="T1376" i="15"/>
  <c r="AW1375" i="15"/>
  <c r="AQ1375" i="15"/>
  <c r="AG1375" i="15" s="1"/>
  <c r="AL1375" i="15"/>
  <c r="AK1375" i="15"/>
  <c r="AJ1375" i="15"/>
  <c r="AI1375" i="15"/>
  <c r="AA1375" i="15"/>
  <c r="AV1375" i="15" s="1"/>
  <c r="Z1375" i="15"/>
  <c r="M1375" i="35" s="1"/>
  <c r="Y1375" i="15"/>
  <c r="L1375" i="35" s="1"/>
  <c r="X1375" i="15"/>
  <c r="K1375" i="35" s="1"/>
  <c r="T1375" i="15"/>
  <c r="AW1374" i="15"/>
  <c r="AR1374" i="15"/>
  <c r="AQ1374" i="15"/>
  <c r="AL1374" i="15"/>
  <c r="AK1374" i="15"/>
  <c r="AJ1374" i="15"/>
  <c r="AI1374" i="15"/>
  <c r="AG1374" i="15"/>
  <c r="AA1374" i="15"/>
  <c r="AV1374" i="15" s="1"/>
  <c r="Z1374" i="15"/>
  <c r="M1374" i="35" s="1"/>
  <c r="Y1374" i="15"/>
  <c r="L1374" i="35" s="1"/>
  <c r="X1374" i="15"/>
  <c r="K1374" i="35" s="1"/>
  <c r="T1374" i="15"/>
  <c r="AW1373" i="15"/>
  <c r="AQ1373" i="15"/>
  <c r="AG1373" i="15" s="1"/>
  <c r="AL1373" i="15"/>
  <c r="AK1373" i="15"/>
  <c r="AJ1373" i="15"/>
  <c r="AI1373" i="15"/>
  <c r="Z1373" i="15"/>
  <c r="M1373" i="35" s="1"/>
  <c r="Y1373" i="15"/>
  <c r="L1373" i="35" s="1"/>
  <c r="X1373" i="15"/>
  <c r="K1373" i="35" s="1"/>
  <c r="T1373" i="15"/>
  <c r="AW1372" i="15"/>
  <c r="AQ1372" i="15"/>
  <c r="AG1372" i="15" s="1"/>
  <c r="AL1372" i="15"/>
  <c r="AK1372" i="15"/>
  <c r="AJ1372" i="15"/>
  <c r="AI1372" i="15"/>
  <c r="AA1372" i="15"/>
  <c r="AV1372" i="15" s="1"/>
  <c r="Z1372" i="15"/>
  <c r="M1372" i="35" s="1"/>
  <c r="Y1372" i="15"/>
  <c r="L1372" i="35" s="1"/>
  <c r="X1372" i="15"/>
  <c r="K1372" i="35" s="1"/>
  <c r="T1372" i="15"/>
  <c r="AW1371" i="15"/>
  <c r="AQ1371" i="15"/>
  <c r="AG1371" i="15" s="1"/>
  <c r="AL1371" i="15"/>
  <c r="AK1371" i="15"/>
  <c r="AJ1371" i="15"/>
  <c r="AI1371" i="15"/>
  <c r="AA1371" i="15"/>
  <c r="AV1371" i="15" s="1"/>
  <c r="Z1371" i="15"/>
  <c r="M1371" i="35" s="1"/>
  <c r="Y1371" i="15"/>
  <c r="L1371" i="35" s="1"/>
  <c r="X1371" i="15"/>
  <c r="K1371" i="35" s="1"/>
  <c r="T1371" i="15"/>
  <c r="AW1370" i="15"/>
  <c r="AQ1370" i="15"/>
  <c r="AG1370" i="15" s="1"/>
  <c r="AL1370" i="15"/>
  <c r="AK1370" i="15"/>
  <c r="AJ1370" i="15"/>
  <c r="AI1370" i="15"/>
  <c r="AA1370" i="15"/>
  <c r="AV1370" i="15" s="1"/>
  <c r="Z1370" i="15"/>
  <c r="M1370" i="35" s="1"/>
  <c r="Y1370" i="15"/>
  <c r="L1370" i="35" s="1"/>
  <c r="X1370" i="15"/>
  <c r="K1370" i="35" s="1"/>
  <c r="T1370" i="15"/>
  <c r="AW1369" i="15"/>
  <c r="AL1369" i="15"/>
  <c r="AK1369" i="15"/>
  <c r="AJ1369" i="15"/>
  <c r="AI1369" i="15"/>
  <c r="AA1369" i="15"/>
  <c r="AV1369" i="15" s="1"/>
  <c r="Z1369" i="15"/>
  <c r="M1369" i="35" s="1"/>
  <c r="Y1369" i="15"/>
  <c r="L1369" i="35" s="1"/>
  <c r="X1369" i="15"/>
  <c r="K1369" i="35" s="1"/>
  <c r="T1369" i="15"/>
  <c r="AW1368" i="15"/>
  <c r="AL1368" i="15"/>
  <c r="AK1368" i="15"/>
  <c r="AJ1368" i="15"/>
  <c r="AI1368" i="15"/>
  <c r="Z1368" i="15"/>
  <c r="M1368" i="35" s="1"/>
  <c r="Y1368" i="15"/>
  <c r="L1368" i="35" s="1"/>
  <c r="X1368" i="15"/>
  <c r="K1368" i="35" s="1"/>
  <c r="T1368" i="15"/>
  <c r="AW1367" i="15"/>
  <c r="AL1367" i="15"/>
  <c r="AK1367" i="15"/>
  <c r="AJ1367" i="15"/>
  <c r="AI1367" i="15"/>
  <c r="AA1367" i="15"/>
  <c r="AV1367" i="15" s="1"/>
  <c r="Z1367" i="15"/>
  <c r="M1367" i="35" s="1"/>
  <c r="Y1367" i="15"/>
  <c r="L1367" i="35" s="1"/>
  <c r="X1367" i="15"/>
  <c r="K1367" i="35" s="1"/>
  <c r="T1367" i="15"/>
  <c r="AW1366" i="15"/>
  <c r="AL1366" i="15"/>
  <c r="AK1366" i="15"/>
  <c r="AJ1366" i="15"/>
  <c r="AI1366" i="15"/>
  <c r="AA1366" i="15"/>
  <c r="AV1366" i="15" s="1"/>
  <c r="Z1366" i="15"/>
  <c r="M1366" i="35" s="1"/>
  <c r="Y1366" i="15"/>
  <c r="L1366" i="35" s="1"/>
  <c r="X1366" i="15"/>
  <c r="K1366" i="35" s="1"/>
  <c r="T1366" i="15"/>
  <c r="AW1365" i="15"/>
  <c r="AL1365" i="15"/>
  <c r="AK1365" i="15"/>
  <c r="AJ1365" i="15"/>
  <c r="AI1365" i="15"/>
  <c r="AA1365" i="15"/>
  <c r="AV1365" i="15" s="1"/>
  <c r="Z1365" i="15"/>
  <c r="M1365" i="35" s="1"/>
  <c r="Y1365" i="15"/>
  <c r="L1365" i="35" s="1"/>
  <c r="X1365" i="15"/>
  <c r="K1365" i="35" s="1"/>
  <c r="T1365" i="15"/>
  <c r="AW1364" i="15"/>
  <c r="AQ1364" i="15"/>
  <c r="AG1364" i="15" s="1"/>
  <c r="AL1364" i="15"/>
  <c r="AK1364" i="15"/>
  <c r="AJ1364" i="15"/>
  <c r="AI1364" i="15"/>
  <c r="AA1364" i="15"/>
  <c r="AV1364" i="15" s="1"/>
  <c r="Z1364" i="15"/>
  <c r="M1364" i="35" s="1"/>
  <c r="Y1364" i="15"/>
  <c r="L1364" i="35" s="1"/>
  <c r="X1364" i="15"/>
  <c r="K1364" i="35" s="1"/>
  <c r="T1364" i="15"/>
  <c r="AW1363" i="15"/>
  <c r="AQ1363" i="15"/>
  <c r="AG1363" i="15" s="1"/>
  <c r="AL1363" i="15"/>
  <c r="AK1363" i="15"/>
  <c r="AJ1363" i="15"/>
  <c r="AI1363" i="15"/>
  <c r="AA1363" i="15"/>
  <c r="AV1363" i="15" s="1"/>
  <c r="Z1363" i="15"/>
  <c r="M1363" i="35" s="1"/>
  <c r="Y1363" i="15"/>
  <c r="L1363" i="35" s="1"/>
  <c r="X1363" i="15"/>
  <c r="K1363" i="35" s="1"/>
  <c r="T1363" i="15"/>
  <c r="AW1362" i="15"/>
  <c r="AL1362" i="15"/>
  <c r="AK1362" i="15"/>
  <c r="AJ1362" i="15"/>
  <c r="AI1362" i="15"/>
  <c r="AA1362" i="15"/>
  <c r="AV1362" i="15" s="1"/>
  <c r="Z1362" i="15"/>
  <c r="M1362" i="35" s="1"/>
  <c r="Y1362" i="15"/>
  <c r="L1362" i="35" s="1"/>
  <c r="X1362" i="15"/>
  <c r="K1362" i="35" s="1"/>
  <c r="T1362" i="15"/>
  <c r="AW1361" i="15"/>
  <c r="AL1361" i="15"/>
  <c r="AK1361" i="15"/>
  <c r="AJ1361" i="15"/>
  <c r="AI1361" i="15"/>
  <c r="AE1361" i="15"/>
  <c r="AE1388" i="15" s="1"/>
  <c r="BG1388" i="15" s="1"/>
  <c r="AD1361" i="15"/>
  <c r="AD1383" i="15" s="1"/>
  <c r="AR1383" i="15" s="1"/>
  <c r="AC1361" i="15"/>
  <c r="AC1384" i="15" s="1"/>
  <c r="AA1361" i="15"/>
  <c r="AV1361" i="15" s="1"/>
  <c r="Z1361" i="15"/>
  <c r="Y1361" i="15"/>
  <c r="L1361" i="35" s="1"/>
  <c r="X1361" i="15"/>
  <c r="K1361" i="35" s="1"/>
  <c r="T1361" i="15"/>
  <c r="AX1360" i="15"/>
  <c r="AW1360" i="15"/>
  <c r="AO1360" i="15"/>
  <c r="AN1360" i="15" s="1"/>
  <c r="AL1360" i="15"/>
  <c r="AK1360" i="15"/>
  <c r="AJ1360" i="15"/>
  <c r="BF1360" i="15" s="1"/>
  <c r="AI1360" i="15"/>
  <c r="AA1360" i="15"/>
  <c r="AV1360" i="15" s="1"/>
  <c r="AX1359" i="15"/>
  <c r="AW1359" i="15"/>
  <c r="AO1359" i="15"/>
  <c r="AL1359" i="15"/>
  <c r="AK1359" i="15"/>
  <c r="AJ1359" i="15"/>
  <c r="BF1359" i="15" s="1"/>
  <c r="AI1359" i="15"/>
  <c r="AA1359" i="15"/>
  <c r="AV1359" i="15" s="1"/>
  <c r="AX1358" i="15"/>
  <c r="AW1358" i="15"/>
  <c r="AO1358" i="15"/>
  <c r="AN1358" i="15" s="1"/>
  <c r="AL1358" i="15"/>
  <c r="AK1358" i="15"/>
  <c r="AJ1358" i="15"/>
  <c r="BF1358" i="15" s="1"/>
  <c r="AI1358" i="15"/>
  <c r="AA1358" i="15"/>
  <c r="AV1358" i="15" s="1"/>
  <c r="AX1357" i="15"/>
  <c r="AW1357" i="15"/>
  <c r="AO1357" i="15"/>
  <c r="AL1357" i="15"/>
  <c r="AK1357" i="15"/>
  <c r="AJ1357" i="15"/>
  <c r="BF1357" i="15" s="1"/>
  <c r="AI1357" i="15"/>
  <c r="AA1357" i="15"/>
  <c r="AV1357" i="15" s="1"/>
  <c r="AX1356" i="15"/>
  <c r="AW1356" i="15"/>
  <c r="AO1356" i="15"/>
  <c r="AN1356" i="15" s="1"/>
  <c r="AL1356" i="15"/>
  <c r="AK1356" i="15"/>
  <c r="AJ1356" i="15"/>
  <c r="BF1356" i="15" s="1"/>
  <c r="AI1356" i="15"/>
  <c r="AA1356" i="15"/>
  <c r="AV1356" i="15" s="1"/>
  <c r="AX1355" i="15"/>
  <c r="AW1355" i="15"/>
  <c r="AO1355" i="15"/>
  <c r="AL1355" i="15"/>
  <c r="AK1355" i="15"/>
  <c r="AJ1355" i="15"/>
  <c r="BF1355" i="15" s="1"/>
  <c r="AI1355" i="15"/>
  <c r="AA1355" i="15"/>
  <c r="AV1355" i="15" s="1"/>
  <c r="AX1354" i="15"/>
  <c r="AW1354" i="15"/>
  <c r="AO1354" i="15"/>
  <c r="AN1354" i="15" s="1"/>
  <c r="AL1354" i="15"/>
  <c r="AK1354" i="15"/>
  <c r="AJ1354" i="15"/>
  <c r="BF1354" i="15" s="1"/>
  <c r="AI1354" i="15"/>
  <c r="AA1354" i="15"/>
  <c r="AV1354" i="15" s="1"/>
  <c r="AX1353" i="15"/>
  <c r="AW1353" i="15"/>
  <c r="AO1353" i="15"/>
  <c r="AL1353" i="15"/>
  <c r="AK1353" i="15"/>
  <c r="AJ1353" i="15"/>
  <c r="BF1353" i="15" s="1"/>
  <c r="AI1353" i="15"/>
  <c r="AA1353" i="15"/>
  <c r="AV1353" i="15" s="1"/>
  <c r="AX1352" i="15"/>
  <c r="AW1352" i="15"/>
  <c r="AO1352" i="15"/>
  <c r="AN1352" i="15" s="1"/>
  <c r="AL1352" i="15"/>
  <c r="AK1352" i="15"/>
  <c r="AJ1352" i="15"/>
  <c r="BF1352" i="15" s="1"/>
  <c r="AI1352" i="15"/>
  <c r="AA1352" i="15"/>
  <c r="AV1352" i="15" s="1"/>
  <c r="AX1351" i="15"/>
  <c r="AW1351" i="15"/>
  <c r="AO1351" i="15"/>
  <c r="AL1351" i="15"/>
  <c r="AK1351" i="15"/>
  <c r="AJ1351" i="15"/>
  <c r="BF1351" i="15" s="1"/>
  <c r="AI1351" i="15"/>
  <c r="AA1351" i="15"/>
  <c r="AV1351" i="15" s="1"/>
  <c r="BC1350" i="15"/>
  <c r="AX1350" i="15"/>
  <c r="AW1350" i="15"/>
  <c r="AU1350" i="15"/>
  <c r="AR1350" i="15"/>
  <c r="AQ1350" i="15"/>
  <c r="AO1350" i="15"/>
  <c r="AN1350" i="15" s="1"/>
  <c r="AL1350" i="15"/>
  <c r="AK1350" i="15"/>
  <c r="AJ1350" i="15"/>
  <c r="AI1350" i="15"/>
  <c r="AG1350" i="15"/>
  <c r="AA1350" i="15"/>
  <c r="AV1350" i="15" s="1"/>
  <c r="Z1350" i="15"/>
  <c r="M1350" i="35" s="1"/>
  <c r="Y1350" i="15"/>
  <c r="L1350" i="35" s="1"/>
  <c r="X1350" i="15"/>
  <c r="K1350" i="35" s="1"/>
  <c r="T1350" i="15"/>
  <c r="BC1349" i="15"/>
  <c r="AX1349" i="15"/>
  <c r="AW1349" i="15"/>
  <c r="AU1349" i="15"/>
  <c r="AR1349" i="15"/>
  <c r="AQ1349" i="15"/>
  <c r="AO1349" i="15"/>
  <c r="AN1349" i="15" s="1"/>
  <c r="AL1349" i="15"/>
  <c r="AK1349" i="15"/>
  <c r="AJ1349" i="15"/>
  <c r="AI1349" i="15"/>
  <c r="AG1349" i="15"/>
  <c r="AA1349" i="15"/>
  <c r="AV1349" i="15" s="1"/>
  <c r="Z1349" i="15"/>
  <c r="M1349" i="35" s="1"/>
  <c r="Y1349" i="15"/>
  <c r="L1349" i="35" s="1"/>
  <c r="X1349" i="15"/>
  <c r="K1349" i="35" s="1"/>
  <c r="T1349" i="15"/>
  <c r="BC1348" i="15"/>
  <c r="AX1348" i="15"/>
  <c r="AW1348" i="15"/>
  <c r="AU1348" i="15"/>
  <c r="AR1348" i="15"/>
  <c r="AQ1348" i="15"/>
  <c r="AO1348" i="15"/>
  <c r="AN1348" i="15" s="1"/>
  <c r="AL1348" i="15"/>
  <c r="AK1348" i="15"/>
  <c r="AJ1348" i="15"/>
  <c r="AI1348" i="15"/>
  <c r="AG1348" i="15"/>
  <c r="AA1348" i="15"/>
  <c r="AV1348" i="15" s="1"/>
  <c r="Z1348" i="15"/>
  <c r="M1348" i="35" s="1"/>
  <c r="Y1348" i="15"/>
  <c r="L1348" i="35" s="1"/>
  <c r="X1348" i="15"/>
  <c r="K1348" i="35" s="1"/>
  <c r="T1348" i="15"/>
  <c r="BC1347" i="15"/>
  <c r="AX1347" i="15"/>
  <c r="AW1347" i="15"/>
  <c r="AU1347" i="15"/>
  <c r="AR1347" i="15"/>
  <c r="AQ1347" i="15"/>
  <c r="AO1347" i="15"/>
  <c r="AN1347" i="15" s="1"/>
  <c r="AL1347" i="15"/>
  <c r="AK1347" i="15"/>
  <c r="AJ1347" i="15"/>
  <c r="AI1347" i="15"/>
  <c r="AG1347" i="15"/>
  <c r="AA1347" i="15"/>
  <c r="AV1347" i="15" s="1"/>
  <c r="Z1347" i="15"/>
  <c r="M1347" i="35" s="1"/>
  <c r="Y1347" i="15"/>
  <c r="L1347" i="35" s="1"/>
  <c r="X1347" i="15"/>
  <c r="K1347" i="35" s="1"/>
  <c r="T1347" i="15"/>
  <c r="BC1346" i="15"/>
  <c r="AW1346" i="15"/>
  <c r="AU1346" i="15"/>
  <c r="AQ1346" i="15"/>
  <c r="AG1346" i="15" s="1"/>
  <c r="AO1346" i="15"/>
  <c r="AN1346" i="15" s="1"/>
  <c r="AL1346" i="15"/>
  <c r="AK1346" i="15"/>
  <c r="AJ1346" i="15"/>
  <c r="AI1346" i="15"/>
  <c r="AA1346" i="15"/>
  <c r="AV1346" i="15" s="1"/>
  <c r="Z1346" i="15"/>
  <c r="M1346" i="35" s="1"/>
  <c r="Y1346" i="15"/>
  <c r="L1346" i="35" s="1"/>
  <c r="X1346" i="15"/>
  <c r="K1346" i="35" s="1"/>
  <c r="T1346" i="15"/>
  <c r="AW1345" i="15"/>
  <c r="AL1345" i="15"/>
  <c r="AK1345" i="15"/>
  <c r="AJ1345" i="15"/>
  <c r="AI1345" i="15"/>
  <c r="Z1345" i="15"/>
  <c r="M1345" i="35" s="1"/>
  <c r="Y1345" i="15"/>
  <c r="L1345" i="35" s="1"/>
  <c r="X1345" i="15"/>
  <c r="K1345" i="35" s="1"/>
  <c r="T1345" i="15"/>
  <c r="AW1344" i="15"/>
  <c r="AL1344" i="15"/>
  <c r="AK1344" i="15"/>
  <c r="AJ1344" i="15"/>
  <c r="AI1344" i="15"/>
  <c r="AA1344" i="15"/>
  <c r="AV1344" i="15" s="1"/>
  <c r="Z1344" i="15"/>
  <c r="M1344" i="35" s="1"/>
  <c r="Y1344" i="15"/>
  <c r="L1344" i="35" s="1"/>
  <c r="X1344" i="15"/>
  <c r="K1344" i="35" s="1"/>
  <c r="T1344" i="15"/>
  <c r="AW1343" i="15"/>
  <c r="AL1343" i="15"/>
  <c r="AK1343" i="15"/>
  <c r="AJ1343" i="15"/>
  <c r="AI1343" i="15"/>
  <c r="AA1343" i="15"/>
  <c r="AV1343" i="15" s="1"/>
  <c r="Z1343" i="15"/>
  <c r="M1343" i="35" s="1"/>
  <c r="Y1343" i="15"/>
  <c r="L1343" i="35" s="1"/>
  <c r="X1343" i="15"/>
  <c r="K1343" i="35" s="1"/>
  <c r="T1343" i="15"/>
  <c r="AW1342" i="15"/>
  <c r="AL1342" i="15"/>
  <c r="AK1342" i="15"/>
  <c r="AJ1342" i="15"/>
  <c r="AI1342" i="15"/>
  <c r="AA1342" i="15"/>
  <c r="AV1342" i="15" s="1"/>
  <c r="Z1342" i="15"/>
  <c r="M1342" i="35" s="1"/>
  <c r="Y1342" i="15"/>
  <c r="L1342" i="35" s="1"/>
  <c r="X1342" i="15"/>
  <c r="K1342" i="35" s="1"/>
  <c r="T1342" i="15"/>
  <c r="AW1341" i="15"/>
  <c r="AL1341" i="15"/>
  <c r="AK1341" i="15"/>
  <c r="AJ1341" i="15"/>
  <c r="AI1341" i="15"/>
  <c r="Z1341" i="15"/>
  <c r="M1341" i="35" s="1"/>
  <c r="Y1341" i="15"/>
  <c r="L1341" i="35" s="1"/>
  <c r="X1341" i="15"/>
  <c r="K1341" i="35" s="1"/>
  <c r="T1341" i="15"/>
  <c r="AW1340" i="15"/>
  <c r="AL1340" i="15"/>
  <c r="AK1340" i="15"/>
  <c r="AJ1340" i="15"/>
  <c r="AI1340" i="15"/>
  <c r="AA1340" i="15"/>
  <c r="AV1340" i="15" s="1"/>
  <c r="Z1340" i="15"/>
  <c r="M1340" i="35" s="1"/>
  <c r="Y1340" i="15"/>
  <c r="L1340" i="35" s="1"/>
  <c r="X1340" i="15"/>
  <c r="K1340" i="35" s="1"/>
  <c r="T1340" i="15"/>
  <c r="AW1339" i="15"/>
  <c r="AL1339" i="15"/>
  <c r="AK1339" i="15"/>
  <c r="AJ1339" i="15"/>
  <c r="AI1339" i="15"/>
  <c r="AA1339" i="15"/>
  <c r="AV1339" i="15" s="1"/>
  <c r="Z1339" i="15"/>
  <c r="M1339" i="35" s="1"/>
  <c r="Y1339" i="15"/>
  <c r="L1339" i="35" s="1"/>
  <c r="X1339" i="15"/>
  <c r="K1339" i="35" s="1"/>
  <c r="T1339" i="15"/>
  <c r="AW1338" i="15"/>
  <c r="AL1338" i="15"/>
  <c r="AK1338" i="15"/>
  <c r="AJ1338" i="15"/>
  <c r="AI1338" i="15"/>
  <c r="AA1338" i="15"/>
  <c r="AV1338" i="15" s="1"/>
  <c r="Z1338" i="15"/>
  <c r="M1338" i="35" s="1"/>
  <c r="Y1338" i="15"/>
  <c r="L1338" i="35" s="1"/>
  <c r="X1338" i="15"/>
  <c r="K1338" i="35" s="1"/>
  <c r="T1338" i="15"/>
  <c r="AW1337" i="15"/>
  <c r="AL1337" i="15"/>
  <c r="AK1337" i="15"/>
  <c r="AJ1337" i="15"/>
  <c r="AI1337" i="15"/>
  <c r="Z1337" i="15"/>
  <c r="M1337" i="35" s="1"/>
  <c r="Y1337" i="15"/>
  <c r="L1337" i="35" s="1"/>
  <c r="X1337" i="15"/>
  <c r="K1337" i="35" s="1"/>
  <c r="T1337" i="15"/>
  <c r="AW1336" i="15"/>
  <c r="AL1336" i="15"/>
  <c r="AK1336" i="15"/>
  <c r="AJ1336" i="15"/>
  <c r="AI1336" i="15"/>
  <c r="AA1336" i="15"/>
  <c r="AV1336" i="15" s="1"/>
  <c r="Z1336" i="15"/>
  <c r="M1336" i="35" s="1"/>
  <c r="Y1336" i="15"/>
  <c r="L1336" i="35" s="1"/>
  <c r="X1336" i="15"/>
  <c r="K1336" i="35" s="1"/>
  <c r="T1336" i="15"/>
  <c r="AW1335" i="15"/>
  <c r="AL1335" i="15"/>
  <c r="AK1335" i="15"/>
  <c r="AJ1335" i="15"/>
  <c r="AI1335" i="15"/>
  <c r="AA1335" i="15"/>
  <c r="AV1335" i="15" s="1"/>
  <c r="Z1335" i="15"/>
  <c r="M1335" i="35" s="1"/>
  <c r="Y1335" i="15"/>
  <c r="L1335" i="35" s="1"/>
  <c r="X1335" i="15"/>
  <c r="K1335" i="35" s="1"/>
  <c r="T1335" i="15"/>
  <c r="AW1334" i="15"/>
  <c r="AL1334" i="15"/>
  <c r="AK1334" i="15"/>
  <c r="AJ1334" i="15"/>
  <c r="AI1334" i="15"/>
  <c r="AA1334" i="15"/>
  <c r="AV1334" i="15" s="1"/>
  <c r="Z1334" i="15"/>
  <c r="M1334" i="35" s="1"/>
  <c r="Y1334" i="15"/>
  <c r="L1334" i="35" s="1"/>
  <c r="X1334" i="15"/>
  <c r="K1334" i="35" s="1"/>
  <c r="T1334" i="15"/>
  <c r="AW1333" i="15"/>
  <c r="AL1333" i="15"/>
  <c r="AK1333" i="15"/>
  <c r="AJ1333" i="15"/>
  <c r="AI1333" i="15"/>
  <c r="Z1333" i="15"/>
  <c r="M1333" i="35" s="1"/>
  <c r="Y1333" i="15"/>
  <c r="L1333" i="35" s="1"/>
  <c r="X1333" i="15"/>
  <c r="K1333" i="35" s="1"/>
  <c r="T1333" i="15"/>
  <c r="AW1332" i="15"/>
  <c r="AL1332" i="15"/>
  <c r="AK1332" i="15"/>
  <c r="AJ1332" i="15"/>
  <c r="AI1332" i="15"/>
  <c r="AA1332" i="15"/>
  <c r="AV1332" i="15" s="1"/>
  <c r="Z1332" i="15"/>
  <c r="M1332" i="35" s="1"/>
  <c r="Y1332" i="15"/>
  <c r="L1332" i="35" s="1"/>
  <c r="X1332" i="15"/>
  <c r="K1332" i="35" s="1"/>
  <c r="T1332" i="15"/>
  <c r="AW1331" i="15"/>
  <c r="AL1331" i="15"/>
  <c r="AK1331" i="15"/>
  <c r="AJ1331" i="15"/>
  <c r="AI1331" i="15"/>
  <c r="AA1331" i="15"/>
  <c r="AV1331" i="15" s="1"/>
  <c r="Z1331" i="15"/>
  <c r="M1331" i="35" s="1"/>
  <c r="Y1331" i="15"/>
  <c r="L1331" i="35" s="1"/>
  <c r="X1331" i="15"/>
  <c r="K1331" i="35" s="1"/>
  <c r="T1331" i="15"/>
  <c r="AW1330" i="15"/>
  <c r="AL1330" i="15"/>
  <c r="AK1330" i="15"/>
  <c r="AJ1330" i="15"/>
  <c r="AI1330" i="15"/>
  <c r="AA1330" i="15"/>
  <c r="AV1330" i="15" s="1"/>
  <c r="Z1330" i="15"/>
  <c r="M1330" i="35" s="1"/>
  <c r="Y1330" i="15"/>
  <c r="L1330" i="35" s="1"/>
  <c r="X1330" i="15"/>
  <c r="K1330" i="35" s="1"/>
  <c r="T1330" i="15"/>
  <c r="AW1329" i="15"/>
  <c r="AR1329" i="15"/>
  <c r="AQ1329" i="15"/>
  <c r="AL1329" i="15"/>
  <c r="AK1329" i="15"/>
  <c r="AJ1329" i="15"/>
  <c r="AI1329" i="15"/>
  <c r="AG1329" i="15"/>
  <c r="AA1329" i="15"/>
  <c r="AV1329" i="15" s="1"/>
  <c r="Z1329" i="15"/>
  <c r="M1329" i="35" s="1"/>
  <c r="Y1329" i="15"/>
  <c r="L1329" i="35" s="1"/>
  <c r="X1329" i="15"/>
  <c r="K1329" i="35" s="1"/>
  <c r="T1329" i="15"/>
  <c r="AW1328" i="15"/>
  <c r="AQ1328" i="15"/>
  <c r="AL1328" i="15"/>
  <c r="AK1328" i="15"/>
  <c r="AJ1328" i="15"/>
  <c r="AI1328" i="15"/>
  <c r="AG1328" i="15"/>
  <c r="AA1328" i="15"/>
  <c r="AV1328" i="15" s="1"/>
  <c r="Z1328" i="15"/>
  <c r="M1328" i="35" s="1"/>
  <c r="Y1328" i="15"/>
  <c r="L1328" i="35" s="1"/>
  <c r="X1328" i="15"/>
  <c r="K1328" i="35" s="1"/>
  <c r="T1328" i="15"/>
  <c r="AW1327" i="15"/>
  <c r="AL1327" i="15"/>
  <c r="AK1327" i="15"/>
  <c r="AJ1327" i="15"/>
  <c r="AI1327" i="15"/>
  <c r="AA1327" i="15"/>
  <c r="AV1327" i="15" s="1"/>
  <c r="Z1327" i="15"/>
  <c r="M1327" i="35" s="1"/>
  <c r="Y1327" i="15"/>
  <c r="L1327" i="35" s="1"/>
  <c r="X1327" i="15"/>
  <c r="K1327" i="35" s="1"/>
  <c r="T1327" i="15"/>
  <c r="AW1326" i="15"/>
  <c r="AL1326" i="15"/>
  <c r="AK1326" i="15"/>
  <c r="AJ1326" i="15"/>
  <c r="AI1326" i="15"/>
  <c r="AA1326" i="15"/>
  <c r="AV1326" i="15" s="1"/>
  <c r="Z1326" i="15"/>
  <c r="M1326" i="35" s="1"/>
  <c r="Y1326" i="15"/>
  <c r="L1326" i="35" s="1"/>
  <c r="X1326" i="15"/>
  <c r="K1326" i="35" s="1"/>
  <c r="T1326" i="15"/>
  <c r="AW1325" i="15"/>
  <c r="AL1325" i="15"/>
  <c r="AK1325" i="15"/>
  <c r="AJ1325" i="15"/>
  <c r="AI1325" i="15"/>
  <c r="AA1325" i="15"/>
  <c r="AV1325" i="15" s="1"/>
  <c r="Z1325" i="15"/>
  <c r="M1325" i="35" s="1"/>
  <c r="Y1325" i="15"/>
  <c r="L1325" i="35" s="1"/>
  <c r="X1325" i="15"/>
  <c r="K1325" i="35" s="1"/>
  <c r="T1325" i="15"/>
  <c r="AW1324" i="15"/>
  <c r="AL1324" i="15"/>
  <c r="AK1324" i="15"/>
  <c r="AJ1324" i="15"/>
  <c r="AI1324" i="15"/>
  <c r="AA1324" i="15"/>
  <c r="AV1324" i="15" s="1"/>
  <c r="Z1324" i="15"/>
  <c r="M1324" i="35" s="1"/>
  <c r="Y1324" i="15"/>
  <c r="L1324" i="35" s="1"/>
  <c r="X1324" i="15"/>
  <c r="K1324" i="35" s="1"/>
  <c r="T1324" i="15"/>
  <c r="AW1323" i="15"/>
  <c r="AL1323" i="15"/>
  <c r="AK1323" i="15"/>
  <c r="AJ1323" i="15"/>
  <c r="AI1323" i="15"/>
  <c r="AA1323" i="15"/>
  <c r="AV1323" i="15" s="1"/>
  <c r="Z1323" i="15"/>
  <c r="M1323" i="35" s="1"/>
  <c r="Y1323" i="15"/>
  <c r="L1323" i="35" s="1"/>
  <c r="X1323" i="15"/>
  <c r="K1323" i="35" s="1"/>
  <c r="T1323" i="15"/>
  <c r="AW1322" i="15"/>
  <c r="AL1322" i="15"/>
  <c r="AK1322" i="15"/>
  <c r="AJ1322" i="15"/>
  <c r="AI1322" i="15"/>
  <c r="AA1322" i="15"/>
  <c r="AV1322" i="15" s="1"/>
  <c r="Z1322" i="15"/>
  <c r="M1322" i="35" s="1"/>
  <c r="Y1322" i="15"/>
  <c r="L1322" i="35" s="1"/>
  <c r="X1322" i="15"/>
  <c r="K1322" i="35" s="1"/>
  <c r="T1322" i="15"/>
  <c r="AW1321" i="15"/>
  <c r="AL1321" i="15"/>
  <c r="AK1321" i="15"/>
  <c r="AJ1321" i="15"/>
  <c r="AI1321" i="15"/>
  <c r="AA1321" i="15"/>
  <c r="AV1321" i="15" s="1"/>
  <c r="Z1321" i="15"/>
  <c r="M1321" i="35" s="1"/>
  <c r="Y1321" i="15"/>
  <c r="L1321" i="35" s="1"/>
  <c r="X1321" i="15"/>
  <c r="K1321" i="35" s="1"/>
  <c r="T1321" i="15"/>
  <c r="AW1320" i="15"/>
  <c r="AL1320" i="15"/>
  <c r="AK1320" i="15"/>
  <c r="AJ1320" i="15"/>
  <c r="AI1320" i="15"/>
  <c r="AA1320" i="15"/>
  <c r="AV1320" i="15" s="1"/>
  <c r="Z1320" i="15"/>
  <c r="M1320" i="35" s="1"/>
  <c r="Y1320" i="15"/>
  <c r="L1320" i="35" s="1"/>
  <c r="X1320" i="15"/>
  <c r="K1320" i="35" s="1"/>
  <c r="T1320" i="15"/>
  <c r="AW1319" i="15"/>
  <c r="AL1319" i="15"/>
  <c r="AK1319" i="15"/>
  <c r="AJ1319" i="15"/>
  <c r="AI1319" i="15"/>
  <c r="AA1319" i="15"/>
  <c r="AV1319" i="15" s="1"/>
  <c r="Z1319" i="15"/>
  <c r="M1319" i="35" s="1"/>
  <c r="Y1319" i="15"/>
  <c r="L1319" i="35" s="1"/>
  <c r="X1319" i="15"/>
  <c r="K1319" i="35" s="1"/>
  <c r="T1319" i="15"/>
  <c r="AW1318" i="15"/>
  <c r="AL1318" i="15"/>
  <c r="AK1318" i="15"/>
  <c r="AJ1318" i="15"/>
  <c r="AI1318" i="15"/>
  <c r="AA1318" i="15"/>
  <c r="AV1318" i="15" s="1"/>
  <c r="Z1318" i="15"/>
  <c r="M1318" i="35" s="1"/>
  <c r="Y1318" i="15"/>
  <c r="L1318" i="35" s="1"/>
  <c r="X1318" i="15"/>
  <c r="K1318" i="35" s="1"/>
  <c r="T1318" i="15"/>
  <c r="AW1317" i="15"/>
  <c r="AL1317" i="15"/>
  <c r="AK1317" i="15"/>
  <c r="AJ1317" i="15"/>
  <c r="AI1317" i="15"/>
  <c r="AA1317" i="15"/>
  <c r="AV1317" i="15" s="1"/>
  <c r="Z1317" i="15"/>
  <c r="M1317" i="35" s="1"/>
  <c r="Y1317" i="15"/>
  <c r="L1317" i="35" s="1"/>
  <c r="X1317" i="15"/>
  <c r="K1317" i="35" s="1"/>
  <c r="T1317" i="15"/>
  <c r="AW1316" i="15"/>
  <c r="AL1316" i="15"/>
  <c r="AK1316" i="15"/>
  <c r="AJ1316" i="15"/>
  <c r="AI1316" i="15"/>
  <c r="AE1316" i="15"/>
  <c r="AE1334" i="15" s="1"/>
  <c r="BG1334" i="15" s="1"/>
  <c r="AD1316" i="15"/>
  <c r="AD1350" i="15" s="1"/>
  <c r="AC1316" i="15"/>
  <c r="AA1316" i="15"/>
  <c r="AV1316" i="15" s="1"/>
  <c r="Z1316" i="15"/>
  <c r="M1316" i="35" s="1"/>
  <c r="Y1316" i="15"/>
  <c r="L1316" i="35" s="1"/>
  <c r="X1316" i="15"/>
  <c r="K1316" i="35" s="1"/>
  <c r="T1316" i="15"/>
  <c r="AX1315" i="15"/>
  <c r="AW1315" i="15"/>
  <c r="AO1315" i="15"/>
  <c r="AL1315" i="15"/>
  <c r="AK1315" i="15"/>
  <c r="AJ1315" i="15"/>
  <c r="BF1315" i="15" s="1"/>
  <c r="AI1315" i="15"/>
  <c r="AA1315" i="15"/>
  <c r="AV1315" i="15" s="1"/>
  <c r="AX1314" i="15"/>
  <c r="AW1314" i="15"/>
  <c r="AO1314" i="15"/>
  <c r="AN1314" i="15" s="1"/>
  <c r="AL1314" i="15"/>
  <c r="AK1314" i="15"/>
  <c r="AJ1314" i="15"/>
  <c r="BF1314" i="15" s="1"/>
  <c r="AI1314" i="15"/>
  <c r="AA1314" i="15"/>
  <c r="AV1314" i="15" s="1"/>
  <c r="AX1313" i="15"/>
  <c r="AW1313" i="15"/>
  <c r="AO1313" i="15"/>
  <c r="AL1313" i="15"/>
  <c r="AK1313" i="15"/>
  <c r="AJ1313" i="15"/>
  <c r="BF1313" i="15" s="1"/>
  <c r="AI1313" i="15"/>
  <c r="AA1313" i="15"/>
  <c r="AV1313" i="15" s="1"/>
  <c r="AX1312" i="15"/>
  <c r="AW1312" i="15"/>
  <c r="AO1312" i="15"/>
  <c r="AN1312" i="15" s="1"/>
  <c r="AL1312" i="15"/>
  <c r="AK1312" i="15"/>
  <c r="AJ1312" i="15"/>
  <c r="BF1312" i="15" s="1"/>
  <c r="AI1312" i="15"/>
  <c r="AA1312" i="15"/>
  <c r="AV1312" i="15" s="1"/>
  <c r="AX1311" i="15"/>
  <c r="AW1311" i="15"/>
  <c r="AO1311" i="15"/>
  <c r="AL1311" i="15"/>
  <c r="AK1311" i="15"/>
  <c r="AJ1311" i="15"/>
  <c r="BF1311" i="15" s="1"/>
  <c r="AI1311" i="15"/>
  <c r="AA1311" i="15"/>
  <c r="AV1311" i="15" s="1"/>
  <c r="AX1310" i="15"/>
  <c r="AW1310" i="15"/>
  <c r="AO1310" i="15"/>
  <c r="AN1310" i="15" s="1"/>
  <c r="AL1310" i="15"/>
  <c r="AK1310" i="15"/>
  <c r="AJ1310" i="15"/>
  <c r="BF1310" i="15" s="1"/>
  <c r="AI1310" i="15"/>
  <c r="AA1310" i="15"/>
  <c r="AV1310" i="15" s="1"/>
  <c r="AX1309" i="15"/>
  <c r="AW1309" i="15"/>
  <c r="AO1309" i="15"/>
  <c r="AL1309" i="15"/>
  <c r="AK1309" i="15"/>
  <c r="AJ1309" i="15"/>
  <c r="BF1309" i="15" s="1"/>
  <c r="AI1309" i="15"/>
  <c r="AA1309" i="15"/>
  <c r="AV1309" i="15" s="1"/>
  <c r="AX1308" i="15"/>
  <c r="AW1308" i="15"/>
  <c r="AO1308" i="15"/>
  <c r="AN1308" i="15" s="1"/>
  <c r="AL1308" i="15"/>
  <c r="AK1308" i="15"/>
  <c r="AJ1308" i="15"/>
  <c r="BF1308" i="15" s="1"/>
  <c r="AI1308" i="15"/>
  <c r="AA1308" i="15"/>
  <c r="AV1308" i="15" s="1"/>
  <c r="AX1307" i="15"/>
  <c r="AW1307" i="15"/>
  <c r="AO1307" i="15"/>
  <c r="AL1307" i="15"/>
  <c r="AK1307" i="15"/>
  <c r="AJ1307" i="15"/>
  <c r="BF1307" i="15" s="1"/>
  <c r="AI1307" i="15"/>
  <c r="AA1307" i="15"/>
  <c r="AV1307" i="15" s="1"/>
  <c r="AX1306" i="15"/>
  <c r="AW1306" i="15"/>
  <c r="AO1306" i="15"/>
  <c r="AN1306" i="15" s="1"/>
  <c r="AL1306" i="15"/>
  <c r="AK1306" i="15"/>
  <c r="AJ1306" i="15"/>
  <c r="BF1306" i="15" s="1"/>
  <c r="AI1306" i="15"/>
  <c r="AA1306" i="15"/>
  <c r="AV1306" i="15" s="1"/>
  <c r="BC1305" i="15"/>
  <c r="AX1305" i="15"/>
  <c r="AW1305" i="15"/>
  <c r="AU1305" i="15"/>
  <c r="AR1305" i="15"/>
  <c r="AQ1305" i="15"/>
  <c r="AO1305" i="15"/>
  <c r="AL1305" i="15"/>
  <c r="AK1305" i="15"/>
  <c r="AJ1305" i="15"/>
  <c r="AI1305" i="15"/>
  <c r="AG1305" i="15"/>
  <c r="AA1305" i="15"/>
  <c r="AV1305" i="15" s="1"/>
  <c r="Z1305" i="15"/>
  <c r="M1305" i="35" s="1"/>
  <c r="Y1305" i="15"/>
  <c r="L1305" i="35" s="1"/>
  <c r="X1305" i="15"/>
  <c r="K1305" i="35" s="1"/>
  <c r="T1305" i="15"/>
  <c r="BC1304" i="15"/>
  <c r="AX1304" i="15"/>
  <c r="AW1304" i="15"/>
  <c r="AU1304" i="15"/>
  <c r="AR1304" i="15"/>
  <c r="AQ1304" i="15"/>
  <c r="AO1304" i="15"/>
  <c r="AL1304" i="15"/>
  <c r="AK1304" i="15"/>
  <c r="AJ1304" i="15"/>
  <c r="AI1304" i="15"/>
  <c r="AG1304" i="15"/>
  <c r="AA1304" i="15"/>
  <c r="AV1304" i="15" s="1"/>
  <c r="Z1304" i="15"/>
  <c r="M1304" i="35" s="1"/>
  <c r="Y1304" i="15"/>
  <c r="L1304" i="35" s="1"/>
  <c r="X1304" i="15"/>
  <c r="K1304" i="35" s="1"/>
  <c r="T1304" i="15"/>
  <c r="BC1303" i="15"/>
  <c r="AX1303" i="15"/>
  <c r="AW1303" i="15"/>
  <c r="AU1303" i="15"/>
  <c r="AR1303" i="15"/>
  <c r="AQ1303" i="15"/>
  <c r="AO1303" i="15"/>
  <c r="AL1303" i="15"/>
  <c r="AK1303" i="15"/>
  <c r="AJ1303" i="15"/>
  <c r="AI1303" i="15"/>
  <c r="AG1303" i="15"/>
  <c r="AA1303" i="15"/>
  <c r="AV1303" i="15" s="1"/>
  <c r="Z1303" i="15"/>
  <c r="M1303" i="35" s="1"/>
  <c r="Y1303" i="15"/>
  <c r="L1303" i="35" s="1"/>
  <c r="X1303" i="15"/>
  <c r="K1303" i="35" s="1"/>
  <c r="T1303" i="15"/>
  <c r="BC1302" i="15"/>
  <c r="AX1302" i="15"/>
  <c r="AW1302" i="15"/>
  <c r="AU1302" i="15"/>
  <c r="AR1302" i="15"/>
  <c r="AQ1302" i="15"/>
  <c r="AO1302" i="15"/>
  <c r="AL1302" i="15"/>
  <c r="AK1302" i="15"/>
  <c r="AJ1302" i="15"/>
  <c r="AI1302" i="15"/>
  <c r="AG1302" i="15"/>
  <c r="AA1302" i="15"/>
  <c r="AV1302" i="15" s="1"/>
  <c r="Z1302" i="15"/>
  <c r="M1302" i="35" s="1"/>
  <c r="Y1302" i="15"/>
  <c r="L1302" i="35" s="1"/>
  <c r="X1302" i="15"/>
  <c r="K1302" i="35" s="1"/>
  <c r="T1302" i="15"/>
  <c r="BC1301" i="15"/>
  <c r="AW1301" i="15"/>
  <c r="AU1301" i="15"/>
  <c r="AQ1301" i="15"/>
  <c r="AG1301" i="15" s="1"/>
  <c r="AO1301" i="15"/>
  <c r="AL1301" i="15"/>
  <c r="AK1301" i="15"/>
  <c r="AJ1301" i="15"/>
  <c r="AI1301" i="15"/>
  <c r="AA1301" i="15"/>
  <c r="AV1301" i="15" s="1"/>
  <c r="Z1301" i="15"/>
  <c r="M1301" i="35" s="1"/>
  <c r="Y1301" i="15"/>
  <c r="L1301" i="35" s="1"/>
  <c r="X1301" i="15"/>
  <c r="K1301" i="35" s="1"/>
  <c r="T1301" i="15"/>
  <c r="AW1300" i="15"/>
  <c r="AL1300" i="15"/>
  <c r="AK1300" i="15"/>
  <c r="AJ1300" i="15"/>
  <c r="AI1300" i="15"/>
  <c r="AA1300" i="15"/>
  <c r="AV1300" i="15" s="1"/>
  <c r="Z1300" i="15"/>
  <c r="M1300" i="35" s="1"/>
  <c r="Y1300" i="15"/>
  <c r="L1300" i="35" s="1"/>
  <c r="X1300" i="15"/>
  <c r="K1300" i="35" s="1"/>
  <c r="T1300" i="15"/>
  <c r="AW1299" i="15"/>
  <c r="AL1299" i="15"/>
  <c r="AK1299" i="15"/>
  <c r="AJ1299" i="15"/>
  <c r="AI1299" i="15"/>
  <c r="AA1299" i="15"/>
  <c r="AV1299" i="15" s="1"/>
  <c r="Z1299" i="15"/>
  <c r="M1299" i="35" s="1"/>
  <c r="Y1299" i="15"/>
  <c r="L1299" i="35" s="1"/>
  <c r="X1299" i="15"/>
  <c r="K1299" i="35" s="1"/>
  <c r="T1299" i="15"/>
  <c r="AW1298" i="15"/>
  <c r="AL1298" i="15"/>
  <c r="AK1298" i="15"/>
  <c r="AJ1298" i="15"/>
  <c r="AI1298" i="15"/>
  <c r="AA1298" i="15"/>
  <c r="AV1298" i="15" s="1"/>
  <c r="Z1298" i="15"/>
  <c r="M1298" i="35" s="1"/>
  <c r="Y1298" i="15"/>
  <c r="L1298" i="35" s="1"/>
  <c r="X1298" i="15"/>
  <c r="K1298" i="35" s="1"/>
  <c r="T1298" i="15"/>
  <c r="AW1297" i="15"/>
  <c r="AL1297" i="15"/>
  <c r="AK1297" i="15"/>
  <c r="AJ1297" i="15"/>
  <c r="AI1297" i="15"/>
  <c r="AA1297" i="15"/>
  <c r="AV1297" i="15" s="1"/>
  <c r="Z1297" i="15"/>
  <c r="M1297" i="35" s="1"/>
  <c r="Y1297" i="15"/>
  <c r="L1297" i="35" s="1"/>
  <c r="X1297" i="15"/>
  <c r="K1297" i="35" s="1"/>
  <c r="T1297" i="15"/>
  <c r="AW1296" i="15"/>
  <c r="AL1296" i="15"/>
  <c r="AK1296" i="15"/>
  <c r="AJ1296" i="15"/>
  <c r="AI1296" i="15"/>
  <c r="Z1296" i="15"/>
  <c r="M1296" i="35" s="1"/>
  <c r="Y1296" i="15"/>
  <c r="L1296" i="35" s="1"/>
  <c r="X1296" i="15"/>
  <c r="K1296" i="35" s="1"/>
  <c r="T1296" i="15"/>
  <c r="AW1295" i="15"/>
  <c r="AL1295" i="15"/>
  <c r="AK1295" i="15"/>
  <c r="AJ1295" i="15"/>
  <c r="AI1295" i="15"/>
  <c r="AA1295" i="15"/>
  <c r="AV1295" i="15" s="1"/>
  <c r="Z1295" i="15"/>
  <c r="M1295" i="35" s="1"/>
  <c r="Y1295" i="15"/>
  <c r="L1295" i="35" s="1"/>
  <c r="X1295" i="15"/>
  <c r="K1295" i="35" s="1"/>
  <c r="T1295" i="15"/>
  <c r="AW1294" i="15"/>
  <c r="AL1294" i="15"/>
  <c r="AK1294" i="15"/>
  <c r="AJ1294" i="15"/>
  <c r="AI1294" i="15"/>
  <c r="AA1294" i="15"/>
  <c r="AV1294" i="15" s="1"/>
  <c r="Z1294" i="15"/>
  <c r="M1294" i="35" s="1"/>
  <c r="Y1294" i="15"/>
  <c r="L1294" i="35" s="1"/>
  <c r="X1294" i="15"/>
  <c r="K1294" i="35" s="1"/>
  <c r="T1294" i="15"/>
  <c r="AW1293" i="15"/>
  <c r="AL1293" i="15"/>
  <c r="AK1293" i="15"/>
  <c r="AJ1293" i="15"/>
  <c r="AI1293" i="15"/>
  <c r="AA1293" i="15"/>
  <c r="AV1293" i="15" s="1"/>
  <c r="Z1293" i="15"/>
  <c r="M1293" i="35" s="1"/>
  <c r="Y1293" i="15"/>
  <c r="L1293" i="35" s="1"/>
  <c r="X1293" i="15"/>
  <c r="K1293" i="35" s="1"/>
  <c r="T1293" i="15"/>
  <c r="AW1292" i="15"/>
  <c r="AL1292" i="15"/>
  <c r="AK1292" i="15"/>
  <c r="AJ1292" i="15"/>
  <c r="AI1292" i="15"/>
  <c r="AA1292" i="15"/>
  <c r="AV1292" i="15" s="1"/>
  <c r="Z1292" i="15"/>
  <c r="M1292" i="35" s="1"/>
  <c r="Y1292" i="15"/>
  <c r="L1292" i="35" s="1"/>
  <c r="X1292" i="15"/>
  <c r="K1292" i="35" s="1"/>
  <c r="T1292" i="15"/>
  <c r="AW1291" i="15"/>
  <c r="AL1291" i="15"/>
  <c r="AK1291" i="15"/>
  <c r="AJ1291" i="15"/>
  <c r="AI1291" i="15"/>
  <c r="AA1291" i="15"/>
  <c r="AV1291" i="15" s="1"/>
  <c r="Z1291" i="15"/>
  <c r="M1291" i="35" s="1"/>
  <c r="Y1291" i="15"/>
  <c r="L1291" i="35" s="1"/>
  <c r="X1291" i="15"/>
  <c r="K1291" i="35" s="1"/>
  <c r="T1291" i="15"/>
  <c r="AW1290" i="15"/>
  <c r="AL1290" i="15"/>
  <c r="AK1290" i="15"/>
  <c r="AJ1290" i="15"/>
  <c r="AI1290" i="15"/>
  <c r="AA1290" i="15"/>
  <c r="AV1290" i="15" s="1"/>
  <c r="Z1290" i="15"/>
  <c r="M1290" i="35" s="1"/>
  <c r="Y1290" i="15"/>
  <c r="L1290" i="35" s="1"/>
  <c r="X1290" i="15"/>
  <c r="K1290" i="35" s="1"/>
  <c r="T1290" i="15"/>
  <c r="AW1289" i="15"/>
  <c r="AL1289" i="15"/>
  <c r="AK1289" i="15"/>
  <c r="AJ1289" i="15"/>
  <c r="AI1289" i="15"/>
  <c r="AA1289" i="15"/>
  <c r="AV1289" i="15" s="1"/>
  <c r="Z1289" i="15"/>
  <c r="M1289" i="35" s="1"/>
  <c r="Y1289" i="15"/>
  <c r="L1289" i="35" s="1"/>
  <c r="X1289" i="15"/>
  <c r="K1289" i="35" s="1"/>
  <c r="T1289" i="15"/>
  <c r="AW1288" i="15"/>
  <c r="AL1288" i="15"/>
  <c r="AK1288" i="15"/>
  <c r="AJ1288" i="15"/>
  <c r="AI1288" i="15"/>
  <c r="AA1288" i="15"/>
  <c r="AV1288" i="15" s="1"/>
  <c r="Z1288" i="15"/>
  <c r="M1288" i="35" s="1"/>
  <c r="Y1288" i="15"/>
  <c r="L1288" i="35" s="1"/>
  <c r="X1288" i="15"/>
  <c r="K1288" i="35" s="1"/>
  <c r="T1288" i="15"/>
  <c r="AW1287" i="15"/>
  <c r="AL1287" i="15"/>
  <c r="AK1287" i="15"/>
  <c r="AJ1287" i="15"/>
  <c r="AI1287" i="15"/>
  <c r="AA1287" i="15"/>
  <c r="AV1287" i="15" s="1"/>
  <c r="Z1287" i="15"/>
  <c r="M1287" i="35" s="1"/>
  <c r="Y1287" i="15"/>
  <c r="L1287" i="35" s="1"/>
  <c r="X1287" i="15"/>
  <c r="K1287" i="35" s="1"/>
  <c r="T1287" i="15"/>
  <c r="AW1286" i="15"/>
  <c r="AL1286" i="15"/>
  <c r="AK1286" i="15"/>
  <c r="AJ1286" i="15"/>
  <c r="AI1286" i="15"/>
  <c r="AA1286" i="15"/>
  <c r="AV1286" i="15" s="1"/>
  <c r="Z1286" i="15"/>
  <c r="M1286" i="35" s="1"/>
  <c r="Y1286" i="15"/>
  <c r="L1286" i="35" s="1"/>
  <c r="X1286" i="15"/>
  <c r="K1286" i="35" s="1"/>
  <c r="T1286" i="15"/>
  <c r="AW1285" i="15"/>
  <c r="AL1285" i="15"/>
  <c r="AK1285" i="15"/>
  <c r="AJ1285" i="15"/>
  <c r="AI1285" i="15"/>
  <c r="AA1285" i="15"/>
  <c r="AV1285" i="15" s="1"/>
  <c r="Z1285" i="15"/>
  <c r="M1285" i="35" s="1"/>
  <c r="Y1285" i="15"/>
  <c r="L1285" i="35" s="1"/>
  <c r="X1285" i="15"/>
  <c r="K1285" i="35" s="1"/>
  <c r="T1285" i="15"/>
  <c r="AW1284" i="15"/>
  <c r="AR1284" i="15"/>
  <c r="AQ1284" i="15"/>
  <c r="AL1284" i="15"/>
  <c r="AK1284" i="15"/>
  <c r="AJ1284" i="15"/>
  <c r="AI1284" i="15"/>
  <c r="AG1284" i="15"/>
  <c r="AA1284" i="15"/>
  <c r="AV1284" i="15" s="1"/>
  <c r="Z1284" i="15"/>
  <c r="M1284" i="35" s="1"/>
  <c r="Y1284" i="15"/>
  <c r="L1284" i="35" s="1"/>
  <c r="X1284" i="15"/>
  <c r="K1284" i="35" s="1"/>
  <c r="T1284" i="15"/>
  <c r="AW1283" i="15"/>
  <c r="AQ1283" i="15"/>
  <c r="AL1283" i="15"/>
  <c r="AK1283" i="15"/>
  <c r="AJ1283" i="15"/>
  <c r="AI1283" i="15"/>
  <c r="AG1283" i="15"/>
  <c r="AA1283" i="15"/>
  <c r="AV1283" i="15" s="1"/>
  <c r="Z1283" i="15"/>
  <c r="M1283" i="35" s="1"/>
  <c r="Y1283" i="15"/>
  <c r="L1283" i="35" s="1"/>
  <c r="X1283" i="15"/>
  <c r="K1283" i="35" s="1"/>
  <c r="T1283" i="15"/>
  <c r="AW1282" i="15"/>
  <c r="AL1282" i="15"/>
  <c r="AK1282" i="15"/>
  <c r="AJ1282" i="15"/>
  <c r="AI1282" i="15"/>
  <c r="AA1282" i="15"/>
  <c r="AV1282" i="15" s="1"/>
  <c r="Z1282" i="15"/>
  <c r="M1282" i="35" s="1"/>
  <c r="Y1282" i="15"/>
  <c r="L1282" i="35" s="1"/>
  <c r="X1282" i="15"/>
  <c r="K1282" i="35" s="1"/>
  <c r="T1282" i="15"/>
  <c r="AW1281" i="15"/>
  <c r="AL1281" i="15"/>
  <c r="AK1281" i="15"/>
  <c r="AJ1281" i="15"/>
  <c r="AI1281" i="15"/>
  <c r="AA1281" i="15"/>
  <c r="AV1281" i="15" s="1"/>
  <c r="Z1281" i="15"/>
  <c r="M1281" i="35" s="1"/>
  <c r="Y1281" i="15"/>
  <c r="L1281" i="35" s="1"/>
  <c r="X1281" i="15"/>
  <c r="K1281" i="35" s="1"/>
  <c r="T1281" i="15"/>
  <c r="AW1280" i="15"/>
  <c r="AL1280" i="15"/>
  <c r="AK1280" i="15"/>
  <c r="AJ1280" i="15"/>
  <c r="AI1280" i="15"/>
  <c r="AA1280" i="15"/>
  <c r="AV1280" i="15" s="1"/>
  <c r="Z1280" i="15"/>
  <c r="M1280" i="35" s="1"/>
  <c r="Y1280" i="15"/>
  <c r="L1280" i="35" s="1"/>
  <c r="X1280" i="15"/>
  <c r="K1280" i="35" s="1"/>
  <c r="T1280" i="15"/>
  <c r="AW1279" i="15"/>
  <c r="AL1279" i="15"/>
  <c r="AK1279" i="15"/>
  <c r="AJ1279" i="15"/>
  <c r="AI1279" i="15"/>
  <c r="AA1279" i="15"/>
  <c r="AV1279" i="15" s="1"/>
  <c r="Z1279" i="15"/>
  <c r="M1279" i="35" s="1"/>
  <c r="Y1279" i="15"/>
  <c r="L1279" i="35" s="1"/>
  <c r="X1279" i="15"/>
  <c r="K1279" i="35" s="1"/>
  <c r="T1279" i="15"/>
  <c r="AW1278" i="15"/>
  <c r="AL1278" i="15"/>
  <c r="AK1278" i="15"/>
  <c r="AJ1278" i="15"/>
  <c r="AI1278" i="15"/>
  <c r="AA1278" i="15"/>
  <c r="AV1278" i="15" s="1"/>
  <c r="Z1278" i="15"/>
  <c r="M1278" i="35" s="1"/>
  <c r="Y1278" i="15"/>
  <c r="L1278" i="35" s="1"/>
  <c r="X1278" i="15"/>
  <c r="K1278" i="35" s="1"/>
  <c r="T1278" i="15"/>
  <c r="AW1277" i="15"/>
  <c r="AL1277" i="15"/>
  <c r="AK1277" i="15"/>
  <c r="AJ1277" i="15"/>
  <c r="AI1277" i="15"/>
  <c r="AA1277" i="15"/>
  <c r="AV1277" i="15" s="1"/>
  <c r="Z1277" i="15"/>
  <c r="M1277" i="35" s="1"/>
  <c r="Y1277" i="15"/>
  <c r="L1277" i="35" s="1"/>
  <c r="X1277" i="15"/>
  <c r="K1277" i="35" s="1"/>
  <c r="T1277" i="15"/>
  <c r="AW1276" i="15"/>
  <c r="AL1276" i="15"/>
  <c r="AK1276" i="15"/>
  <c r="AJ1276" i="15"/>
  <c r="AI1276" i="15"/>
  <c r="AA1276" i="15"/>
  <c r="AV1276" i="15" s="1"/>
  <c r="Z1276" i="15"/>
  <c r="M1276" i="35" s="1"/>
  <c r="Y1276" i="15"/>
  <c r="L1276" i="35" s="1"/>
  <c r="X1276" i="15"/>
  <c r="K1276" i="35" s="1"/>
  <c r="T1276" i="15"/>
  <c r="AW1275" i="15"/>
  <c r="AL1275" i="15"/>
  <c r="AK1275" i="15"/>
  <c r="AJ1275" i="15"/>
  <c r="AI1275" i="15"/>
  <c r="AA1275" i="15"/>
  <c r="AV1275" i="15" s="1"/>
  <c r="Z1275" i="15"/>
  <c r="M1275" i="35" s="1"/>
  <c r="Y1275" i="15"/>
  <c r="L1275" i="35" s="1"/>
  <c r="X1275" i="15"/>
  <c r="K1275" i="35" s="1"/>
  <c r="T1275" i="15"/>
  <c r="AW1274" i="15"/>
  <c r="AL1274" i="15"/>
  <c r="AK1274" i="15"/>
  <c r="AJ1274" i="15"/>
  <c r="AI1274" i="15"/>
  <c r="AA1274" i="15"/>
  <c r="AV1274" i="15" s="1"/>
  <c r="Z1274" i="15"/>
  <c r="M1274" i="35" s="1"/>
  <c r="Y1274" i="15"/>
  <c r="L1274" i="35" s="1"/>
  <c r="X1274" i="15"/>
  <c r="K1274" i="35" s="1"/>
  <c r="T1274" i="15"/>
  <c r="AW1273" i="15"/>
  <c r="AL1273" i="15"/>
  <c r="AK1273" i="15"/>
  <c r="AJ1273" i="15"/>
  <c r="AI1273" i="15"/>
  <c r="AA1273" i="15"/>
  <c r="AV1273" i="15" s="1"/>
  <c r="Z1273" i="15"/>
  <c r="M1273" i="35" s="1"/>
  <c r="Y1273" i="15"/>
  <c r="L1273" i="35" s="1"/>
  <c r="X1273" i="15"/>
  <c r="K1273" i="35" s="1"/>
  <c r="T1273" i="15"/>
  <c r="AW1272" i="15"/>
  <c r="AL1272" i="15"/>
  <c r="AK1272" i="15"/>
  <c r="AJ1272" i="15"/>
  <c r="AI1272" i="15"/>
  <c r="AA1272" i="15"/>
  <c r="AV1272" i="15" s="1"/>
  <c r="Z1272" i="15"/>
  <c r="M1272" i="35" s="1"/>
  <c r="Y1272" i="15"/>
  <c r="L1272" i="35" s="1"/>
  <c r="X1272" i="15"/>
  <c r="K1272" i="35" s="1"/>
  <c r="T1272" i="15"/>
  <c r="AW1271" i="15"/>
  <c r="AL1271" i="15"/>
  <c r="AK1271" i="15"/>
  <c r="AJ1271" i="15"/>
  <c r="AI1271" i="15"/>
  <c r="AE1271" i="15"/>
  <c r="AE1302" i="15" s="1"/>
  <c r="BG1302" i="15" s="1"/>
  <c r="AD1271" i="15"/>
  <c r="AD1305" i="15" s="1"/>
  <c r="AC1271" i="15"/>
  <c r="AC1277" i="15" s="1"/>
  <c r="AA1271" i="15"/>
  <c r="AV1271" i="15" s="1"/>
  <c r="Z1271" i="15"/>
  <c r="M1271" i="35" s="1"/>
  <c r="Y1271" i="15"/>
  <c r="L1271" i="35" s="1"/>
  <c r="X1271" i="15"/>
  <c r="K1271" i="35" s="1"/>
  <c r="T1271" i="15"/>
  <c r="AX1270" i="15"/>
  <c r="AW1270" i="15"/>
  <c r="AO1270" i="15"/>
  <c r="AN1270" i="15" s="1"/>
  <c r="AL1270" i="15"/>
  <c r="AK1270" i="15"/>
  <c r="AJ1270" i="15"/>
  <c r="BF1270" i="15" s="1"/>
  <c r="AI1270" i="15"/>
  <c r="AA1270" i="15"/>
  <c r="AV1270" i="15" s="1"/>
  <c r="AX1269" i="15"/>
  <c r="AW1269" i="15"/>
  <c r="AO1269" i="15"/>
  <c r="AL1269" i="15"/>
  <c r="AK1269" i="15"/>
  <c r="AJ1269" i="15"/>
  <c r="BF1269" i="15" s="1"/>
  <c r="AI1269" i="15"/>
  <c r="AA1269" i="15"/>
  <c r="AV1269" i="15" s="1"/>
  <c r="AX1268" i="15"/>
  <c r="AW1268" i="15"/>
  <c r="AO1268" i="15"/>
  <c r="AL1268" i="15"/>
  <c r="AK1268" i="15"/>
  <c r="AJ1268" i="15"/>
  <c r="BF1268" i="15" s="1"/>
  <c r="AI1268" i="15"/>
  <c r="AA1268" i="15"/>
  <c r="AV1268" i="15" s="1"/>
  <c r="AX1267" i="15"/>
  <c r="AW1267" i="15"/>
  <c r="AO1267" i="15"/>
  <c r="AN1267" i="15" s="1"/>
  <c r="AL1267" i="15"/>
  <c r="AK1267" i="15"/>
  <c r="AJ1267" i="15"/>
  <c r="BF1267" i="15" s="1"/>
  <c r="AI1267" i="15"/>
  <c r="AA1267" i="15"/>
  <c r="AV1267" i="15" s="1"/>
  <c r="AX1266" i="15"/>
  <c r="AW1266" i="15"/>
  <c r="AO1266" i="15"/>
  <c r="AN1266" i="15" s="1"/>
  <c r="AL1266" i="15"/>
  <c r="AK1266" i="15"/>
  <c r="AJ1266" i="15"/>
  <c r="BF1266" i="15" s="1"/>
  <c r="AI1266" i="15"/>
  <c r="AA1266" i="15"/>
  <c r="AV1266" i="15" s="1"/>
  <c r="AX1265" i="15"/>
  <c r="AW1265" i="15"/>
  <c r="AO1265" i="15"/>
  <c r="AL1265" i="15"/>
  <c r="AK1265" i="15"/>
  <c r="AJ1265" i="15"/>
  <c r="BF1265" i="15" s="1"/>
  <c r="AI1265" i="15"/>
  <c r="AA1265" i="15"/>
  <c r="AV1265" i="15" s="1"/>
  <c r="AX1264" i="15"/>
  <c r="AW1264" i="15"/>
  <c r="AO1264" i="15"/>
  <c r="AL1264" i="15"/>
  <c r="AK1264" i="15"/>
  <c r="AJ1264" i="15"/>
  <c r="BF1264" i="15" s="1"/>
  <c r="AI1264" i="15"/>
  <c r="AA1264" i="15"/>
  <c r="AV1264" i="15" s="1"/>
  <c r="AX1263" i="15"/>
  <c r="AW1263" i="15"/>
  <c r="AO1263" i="15"/>
  <c r="AN1263" i="15" s="1"/>
  <c r="AL1263" i="15"/>
  <c r="AK1263" i="15"/>
  <c r="AJ1263" i="15"/>
  <c r="BF1263" i="15" s="1"/>
  <c r="AI1263" i="15"/>
  <c r="AA1263" i="15"/>
  <c r="AV1263" i="15" s="1"/>
  <c r="AX1262" i="15"/>
  <c r="AW1262" i="15"/>
  <c r="AO1262" i="15"/>
  <c r="AN1262" i="15" s="1"/>
  <c r="AL1262" i="15"/>
  <c r="AK1262" i="15"/>
  <c r="AJ1262" i="15"/>
  <c r="BF1262" i="15" s="1"/>
  <c r="AI1262" i="15"/>
  <c r="AA1262" i="15"/>
  <c r="AV1262" i="15" s="1"/>
  <c r="AX1261" i="15"/>
  <c r="AW1261" i="15"/>
  <c r="AO1261" i="15"/>
  <c r="AL1261" i="15"/>
  <c r="AK1261" i="15"/>
  <c r="AJ1261" i="15"/>
  <c r="BF1261" i="15" s="1"/>
  <c r="AI1261" i="15"/>
  <c r="AA1261" i="15"/>
  <c r="AV1261" i="15" s="1"/>
  <c r="BC1260" i="15"/>
  <c r="AX1260" i="15"/>
  <c r="AW1260" i="15"/>
  <c r="AU1260" i="15"/>
  <c r="AR1260" i="15"/>
  <c r="AQ1260" i="15"/>
  <c r="AO1260" i="15"/>
  <c r="AL1260" i="15"/>
  <c r="AK1260" i="15"/>
  <c r="AJ1260" i="15"/>
  <c r="AI1260" i="15"/>
  <c r="AG1260" i="15"/>
  <c r="AA1260" i="15"/>
  <c r="AV1260" i="15" s="1"/>
  <c r="Z1260" i="15"/>
  <c r="M1260" i="35" s="1"/>
  <c r="Y1260" i="15"/>
  <c r="L1260" i="35" s="1"/>
  <c r="X1260" i="15"/>
  <c r="K1260" i="35" s="1"/>
  <c r="T1260" i="15"/>
  <c r="BC1259" i="15"/>
  <c r="AX1259" i="15"/>
  <c r="AW1259" i="15"/>
  <c r="AU1259" i="15"/>
  <c r="AR1259" i="15"/>
  <c r="AQ1259" i="15"/>
  <c r="AO1259" i="15"/>
  <c r="AL1259" i="15"/>
  <c r="AK1259" i="15"/>
  <c r="AJ1259" i="15"/>
  <c r="AI1259" i="15"/>
  <c r="AG1259" i="15"/>
  <c r="AA1259" i="15"/>
  <c r="AV1259" i="15" s="1"/>
  <c r="Z1259" i="15"/>
  <c r="M1259" i="35" s="1"/>
  <c r="Y1259" i="15"/>
  <c r="L1259" i="35" s="1"/>
  <c r="X1259" i="15"/>
  <c r="K1259" i="35" s="1"/>
  <c r="T1259" i="15"/>
  <c r="BC1258" i="15"/>
  <c r="AX1258" i="15"/>
  <c r="AW1258" i="15"/>
  <c r="AU1258" i="15"/>
  <c r="AR1258" i="15"/>
  <c r="AQ1258" i="15"/>
  <c r="AO1258" i="15"/>
  <c r="AL1258" i="15"/>
  <c r="AK1258" i="15"/>
  <c r="AJ1258" i="15"/>
  <c r="AI1258" i="15"/>
  <c r="AG1258" i="15"/>
  <c r="AA1258" i="15"/>
  <c r="AV1258" i="15" s="1"/>
  <c r="Z1258" i="15"/>
  <c r="M1258" i="35" s="1"/>
  <c r="Y1258" i="15"/>
  <c r="L1258" i="35" s="1"/>
  <c r="X1258" i="15"/>
  <c r="K1258" i="35" s="1"/>
  <c r="T1258" i="15"/>
  <c r="BC1257" i="15"/>
  <c r="AX1257" i="15"/>
  <c r="AW1257" i="15"/>
  <c r="AU1257" i="15"/>
  <c r="AR1257" i="15"/>
  <c r="AQ1257" i="15"/>
  <c r="AO1257" i="15"/>
  <c r="AL1257" i="15"/>
  <c r="AK1257" i="15"/>
  <c r="AJ1257" i="15"/>
  <c r="AI1257" i="15"/>
  <c r="AG1257" i="15"/>
  <c r="AA1257" i="15"/>
  <c r="AV1257" i="15" s="1"/>
  <c r="Z1257" i="15"/>
  <c r="M1257" i="35" s="1"/>
  <c r="Y1257" i="15"/>
  <c r="L1257" i="35" s="1"/>
  <c r="X1257" i="15"/>
  <c r="K1257" i="35" s="1"/>
  <c r="T1257" i="15"/>
  <c r="BC1256" i="15"/>
  <c r="AW1256" i="15"/>
  <c r="AU1256" i="15"/>
  <c r="AQ1256" i="15"/>
  <c r="AG1256" i="15" s="1"/>
  <c r="AO1256" i="15"/>
  <c r="AL1256" i="15"/>
  <c r="AK1256" i="15"/>
  <c r="AJ1256" i="15"/>
  <c r="AI1256" i="15"/>
  <c r="AA1256" i="15"/>
  <c r="AV1256" i="15" s="1"/>
  <c r="Z1256" i="15"/>
  <c r="M1256" i="35" s="1"/>
  <c r="Y1256" i="15"/>
  <c r="L1256" i="35" s="1"/>
  <c r="X1256" i="15"/>
  <c r="K1256" i="35" s="1"/>
  <c r="T1256" i="15"/>
  <c r="AW1255" i="15"/>
  <c r="AL1255" i="15"/>
  <c r="AK1255" i="15"/>
  <c r="AJ1255" i="15"/>
  <c r="AI1255" i="15"/>
  <c r="AA1255" i="15"/>
  <c r="AV1255" i="15" s="1"/>
  <c r="Z1255" i="15"/>
  <c r="M1255" i="35" s="1"/>
  <c r="Y1255" i="15"/>
  <c r="L1255" i="35" s="1"/>
  <c r="X1255" i="15"/>
  <c r="K1255" i="35" s="1"/>
  <c r="T1255" i="15"/>
  <c r="AW1254" i="15"/>
  <c r="AL1254" i="15"/>
  <c r="AK1254" i="15"/>
  <c r="AJ1254" i="15"/>
  <c r="AI1254" i="15"/>
  <c r="Z1254" i="15"/>
  <c r="M1254" i="35" s="1"/>
  <c r="Y1254" i="15"/>
  <c r="L1254" i="35" s="1"/>
  <c r="X1254" i="15"/>
  <c r="K1254" i="35" s="1"/>
  <c r="T1254" i="15"/>
  <c r="AW1253" i="15"/>
  <c r="AL1253" i="15"/>
  <c r="AK1253" i="15"/>
  <c r="AJ1253" i="15"/>
  <c r="AI1253" i="15"/>
  <c r="AA1253" i="15"/>
  <c r="AV1253" i="15" s="1"/>
  <c r="Z1253" i="15"/>
  <c r="M1253" i="35" s="1"/>
  <c r="Y1253" i="15"/>
  <c r="L1253" i="35" s="1"/>
  <c r="X1253" i="15"/>
  <c r="K1253" i="35" s="1"/>
  <c r="T1253" i="15"/>
  <c r="AW1252" i="15"/>
  <c r="AL1252" i="15"/>
  <c r="AK1252" i="15"/>
  <c r="AJ1252" i="15"/>
  <c r="AI1252" i="15"/>
  <c r="AA1252" i="15"/>
  <c r="Z1252" i="15"/>
  <c r="M1252" i="35" s="1"/>
  <c r="Y1252" i="15"/>
  <c r="L1252" i="35" s="1"/>
  <c r="X1252" i="15"/>
  <c r="K1252" i="35" s="1"/>
  <c r="T1252" i="15"/>
  <c r="AW1251" i="15"/>
  <c r="AL1251" i="15"/>
  <c r="AK1251" i="15"/>
  <c r="AJ1251" i="15"/>
  <c r="AI1251" i="15"/>
  <c r="AA1251" i="15"/>
  <c r="AV1251" i="15" s="1"/>
  <c r="Z1251" i="15"/>
  <c r="M1251" i="35" s="1"/>
  <c r="Y1251" i="15"/>
  <c r="L1251" i="35" s="1"/>
  <c r="X1251" i="15"/>
  <c r="K1251" i="35" s="1"/>
  <c r="T1251" i="15"/>
  <c r="AW1250" i="15"/>
  <c r="AL1250" i="15"/>
  <c r="AK1250" i="15"/>
  <c r="AJ1250" i="15"/>
  <c r="AI1250" i="15"/>
  <c r="AA1250" i="15"/>
  <c r="AV1250" i="15" s="1"/>
  <c r="Z1250" i="15"/>
  <c r="M1250" i="35" s="1"/>
  <c r="Y1250" i="15"/>
  <c r="L1250" i="35" s="1"/>
  <c r="X1250" i="15"/>
  <c r="K1250" i="35" s="1"/>
  <c r="T1250" i="15"/>
  <c r="AW1249" i="15"/>
  <c r="AL1249" i="15"/>
  <c r="AK1249" i="15"/>
  <c r="AJ1249" i="15"/>
  <c r="AI1249" i="15"/>
  <c r="AA1249" i="15"/>
  <c r="AV1249" i="15" s="1"/>
  <c r="Z1249" i="15"/>
  <c r="M1249" i="35" s="1"/>
  <c r="Y1249" i="15"/>
  <c r="L1249" i="35" s="1"/>
  <c r="X1249" i="15"/>
  <c r="K1249" i="35" s="1"/>
  <c r="T1249" i="15"/>
  <c r="AW1248" i="15"/>
  <c r="AL1248" i="15"/>
  <c r="AK1248" i="15"/>
  <c r="AJ1248" i="15"/>
  <c r="AI1248" i="15"/>
  <c r="AA1248" i="15"/>
  <c r="Z1248" i="15"/>
  <c r="M1248" i="35" s="1"/>
  <c r="Y1248" i="15"/>
  <c r="L1248" i="35" s="1"/>
  <c r="X1248" i="15"/>
  <c r="K1248" i="35" s="1"/>
  <c r="T1248" i="15"/>
  <c r="AW1247" i="15"/>
  <c r="AL1247" i="15"/>
  <c r="AK1247" i="15"/>
  <c r="AJ1247" i="15"/>
  <c r="AI1247" i="15"/>
  <c r="AA1247" i="15"/>
  <c r="AV1247" i="15" s="1"/>
  <c r="Z1247" i="15"/>
  <c r="M1247" i="35" s="1"/>
  <c r="Y1247" i="15"/>
  <c r="L1247" i="35" s="1"/>
  <c r="X1247" i="15"/>
  <c r="K1247" i="35" s="1"/>
  <c r="T1247" i="15"/>
  <c r="AW1246" i="15"/>
  <c r="AL1246" i="15"/>
  <c r="AK1246" i="15"/>
  <c r="AJ1246" i="15"/>
  <c r="AI1246" i="15"/>
  <c r="AA1246" i="15"/>
  <c r="AV1246" i="15" s="1"/>
  <c r="Z1246" i="15"/>
  <c r="M1246" i="35" s="1"/>
  <c r="Y1246" i="15"/>
  <c r="L1246" i="35" s="1"/>
  <c r="X1246" i="15"/>
  <c r="K1246" i="35" s="1"/>
  <c r="T1246" i="15"/>
  <c r="AW1245" i="15"/>
  <c r="AL1245" i="15"/>
  <c r="AK1245" i="15"/>
  <c r="AJ1245" i="15"/>
  <c r="AI1245" i="15"/>
  <c r="AA1245" i="15"/>
  <c r="AV1245" i="15" s="1"/>
  <c r="Z1245" i="15"/>
  <c r="M1245" i="35" s="1"/>
  <c r="Y1245" i="15"/>
  <c r="L1245" i="35" s="1"/>
  <c r="X1245" i="15"/>
  <c r="K1245" i="35" s="1"/>
  <c r="T1245" i="15"/>
  <c r="AW1244" i="15"/>
  <c r="AL1244" i="15"/>
  <c r="AK1244" i="15"/>
  <c r="AJ1244" i="15"/>
  <c r="AI1244" i="15"/>
  <c r="AA1244" i="15"/>
  <c r="AV1244" i="15" s="1"/>
  <c r="Z1244" i="15"/>
  <c r="M1244" i="35" s="1"/>
  <c r="Y1244" i="15"/>
  <c r="L1244" i="35" s="1"/>
  <c r="X1244" i="15"/>
  <c r="K1244" i="35" s="1"/>
  <c r="T1244" i="15"/>
  <c r="AW1243" i="15"/>
  <c r="AL1243" i="15"/>
  <c r="AK1243" i="15"/>
  <c r="AJ1243" i="15"/>
  <c r="AI1243" i="15"/>
  <c r="AA1243" i="15"/>
  <c r="AV1243" i="15" s="1"/>
  <c r="Z1243" i="15"/>
  <c r="M1243" i="35" s="1"/>
  <c r="Y1243" i="15"/>
  <c r="L1243" i="35" s="1"/>
  <c r="X1243" i="15"/>
  <c r="K1243" i="35" s="1"/>
  <c r="T1243" i="15"/>
  <c r="AW1242" i="15"/>
  <c r="AL1242" i="15"/>
  <c r="AK1242" i="15"/>
  <c r="AJ1242" i="15"/>
  <c r="AI1242" i="15"/>
  <c r="AA1242" i="15"/>
  <c r="AV1242" i="15" s="1"/>
  <c r="Z1242" i="15"/>
  <c r="M1242" i="35" s="1"/>
  <c r="Y1242" i="15"/>
  <c r="L1242" i="35" s="1"/>
  <c r="X1242" i="15"/>
  <c r="K1242" i="35" s="1"/>
  <c r="T1242" i="15"/>
  <c r="AW1241" i="15"/>
  <c r="AL1241" i="15"/>
  <c r="AK1241" i="15"/>
  <c r="AJ1241" i="15"/>
  <c r="AI1241" i="15"/>
  <c r="AA1241" i="15"/>
  <c r="AV1241" i="15" s="1"/>
  <c r="Z1241" i="15"/>
  <c r="M1241" i="35" s="1"/>
  <c r="Y1241" i="15"/>
  <c r="L1241" i="35" s="1"/>
  <c r="X1241" i="15"/>
  <c r="K1241" i="35" s="1"/>
  <c r="T1241" i="15"/>
  <c r="AW1240" i="15"/>
  <c r="AL1240" i="15"/>
  <c r="AK1240" i="15"/>
  <c r="AJ1240" i="15"/>
  <c r="AI1240" i="15"/>
  <c r="AA1240" i="15"/>
  <c r="AV1240" i="15" s="1"/>
  <c r="Z1240" i="15"/>
  <c r="M1240" i="35" s="1"/>
  <c r="Y1240" i="15"/>
  <c r="L1240" i="35" s="1"/>
  <c r="X1240" i="15"/>
  <c r="K1240" i="35" s="1"/>
  <c r="T1240" i="15"/>
  <c r="AW1239" i="15"/>
  <c r="AQ1239" i="15"/>
  <c r="AG1239" i="15" s="1"/>
  <c r="AL1239" i="15"/>
  <c r="AK1239" i="15"/>
  <c r="AJ1239" i="15"/>
  <c r="AI1239" i="15"/>
  <c r="AA1239" i="15"/>
  <c r="AV1239" i="15" s="1"/>
  <c r="Z1239" i="15"/>
  <c r="M1239" i="35" s="1"/>
  <c r="Y1239" i="15"/>
  <c r="L1239" i="35" s="1"/>
  <c r="X1239" i="15"/>
  <c r="K1239" i="35" s="1"/>
  <c r="T1239" i="15"/>
  <c r="AW1238" i="15"/>
  <c r="AQ1238" i="15"/>
  <c r="AG1238" i="15" s="1"/>
  <c r="AL1238" i="15"/>
  <c r="AK1238" i="15"/>
  <c r="AJ1238" i="15"/>
  <c r="AI1238" i="15"/>
  <c r="AA1238" i="15"/>
  <c r="AV1238" i="15" s="1"/>
  <c r="Z1238" i="15"/>
  <c r="M1238" i="35" s="1"/>
  <c r="Y1238" i="15"/>
  <c r="L1238" i="35" s="1"/>
  <c r="X1238" i="15"/>
  <c r="K1238" i="35" s="1"/>
  <c r="T1238" i="15"/>
  <c r="AW1237" i="15"/>
  <c r="AL1237" i="15"/>
  <c r="AK1237" i="15"/>
  <c r="AJ1237" i="15"/>
  <c r="AI1237" i="15"/>
  <c r="AA1237" i="15"/>
  <c r="AV1237" i="15" s="1"/>
  <c r="Z1237" i="15"/>
  <c r="M1237" i="35" s="1"/>
  <c r="Y1237" i="15"/>
  <c r="L1237" i="35" s="1"/>
  <c r="X1237" i="15"/>
  <c r="K1237" i="35" s="1"/>
  <c r="T1237" i="15"/>
  <c r="AW1236" i="15"/>
  <c r="AL1236" i="15"/>
  <c r="AK1236" i="15"/>
  <c r="AJ1236" i="15"/>
  <c r="AI1236" i="15"/>
  <c r="Z1236" i="15"/>
  <c r="M1236" i="35" s="1"/>
  <c r="Y1236" i="15"/>
  <c r="L1236" i="35" s="1"/>
  <c r="X1236" i="15"/>
  <c r="K1236" i="35" s="1"/>
  <c r="T1236" i="15"/>
  <c r="AW1235" i="15"/>
  <c r="AL1235" i="15"/>
  <c r="AK1235" i="15"/>
  <c r="AJ1235" i="15"/>
  <c r="AI1235" i="15"/>
  <c r="AA1235" i="15"/>
  <c r="AV1235" i="15" s="1"/>
  <c r="Z1235" i="15"/>
  <c r="M1235" i="35" s="1"/>
  <c r="Y1235" i="15"/>
  <c r="L1235" i="35" s="1"/>
  <c r="X1235" i="15"/>
  <c r="K1235" i="35" s="1"/>
  <c r="T1235" i="15"/>
  <c r="AW1234" i="15"/>
  <c r="AL1234" i="15"/>
  <c r="AK1234" i="15"/>
  <c r="AJ1234" i="15"/>
  <c r="AI1234" i="15"/>
  <c r="AA1234" i="15"/>
  <c r="AV1234" i="15" s="1"/>
  <c r="Z1234" i="15"/>
  <c r="M1234" i="35" s="1"/>
  <c r="Y1234" i="15"/>
  <c r="L1234" i="35" s="1"/>
  <c r="X1234" i="15"/>
  <c r="K1234" i="35" s="1"/>
  <c r="T1234" i="15"/>
  <c r="AW1233" i="15"/>
  <c r="AL1233" i="15"/>
  <c r="AK1233" i="15"/>
  <c r="AJ1233" i="15"/>
  <c r="AI1233" i="15"/>
  <c r="AA1233" i="15"/>
  <c r="AV1233" i="15" s="1"/>
  <c r="Z1233" i="15"/>
  <c r="M1233" i="35" s="1"/>
  <c r="Y1233" i="15"/>
  <c r="L1233" i="35" s="1"/>
  <c r="X1233" i="15"/>
  <c r="K1233" i="35" s="1"/>
  <c r="T1233" i="15"/>
  <c r="AW1232" i="15"/>
  <c r="AL1232" i="15"/>
  <c r="AK1232" i="15"/>
  <c r="AJ1232" i="15"/>
  <c r="AI1232" i="15"/>
  <c r="AA1232" i="15"/>
  <c r="AV1232" i="15" s="1"/>
  <c r="Z1232" i="15"/>
  <c r="M1232" i="35" s="1"/>
  <c r="Y1232" i="15"/>
  <c r="L1232" i="35" s="1"/>
  <c r="X1232" i="15"/>
  <c r="K1232" i="35" s="1"/>
  <c r="T1232" i="15"/>
  <c r="AW1231" i="15"/>
  <c r="AL1231" i="15"/>
  <c r="AK1231" i="15"/>
  <c r="AJ1231" i="15"/>
  <c r="AI1231" i="15"/>
  <c r="AA1231" i="15"/>
  <c r="AV1231" i="15" s="1"/>
  <c r="Z1231" i="15"/>
  <c r="M1231" i="35" s="1"/>
  <c r="Y1231" i="15"/>
  <c r="L1231" i="35" s="1"/>
  <c r="X1231" i="15"/>
  <c r="K1231" i="35" s="1"/>
  <c r="T1231" i="15"/>
  <c r="AW1230" i="15"/>
  <c r="AL1230" i="15"/>
  <c r="AK1230" i="15"/>
  <c r="AJ1230" i="15"/>
  <c r="AI1230" i="15"/>
  <c r="AA1230" i="15"/>
  <c r="AV1230" i="15" s="1"/>
  <c r="Z1230" i="15"/>
  <c r="M1230" i="35" s="1"/>
  <c r="Y1230" i="15"/>
  <c r="L1230" i="35" s="1"/>
  <c r="X1230" i="15"/>
  <c r="K1230" i="35" s="1"/>
  <c r="T1230" i="15"/>
  <c r="AW1229" i="15"/>
  <c r="AL1229" i="15"/>
  <c r="AK1229" i="15"/>
  <c r="AJ1229" i="15"/>
  <c r="AI1229" i="15"/>
  <c r="AA1229" i="15"/>
  <c r="AV1229" i="15" s="1"/>
  <c r="Z1229" i="15"/>
  <c r="M1229" i="35" s="1"/>
  <c r="Y1229" i="15"/>
  <c r="L1229" i="35" s="1"/>
  <c r="X1229" i="15"/>
  <c r="K1229" i="35" s="1"/>
  <c r="T1229" i="15"/>
  <c r="AW1228" i="15"/>
  <c r="AL1228" i="15"/>
  <c r="AK1228" i="15"/>
  <c r="AJ1228" i="15"/>
  <c r="AI1228" i="15"/>
  <c r="AA1228" i="15"/>
  <c r="AV1228" i="15" s="1"/>
  <c r="Z1228" i="15"/>
  <c r="M1228" i="35" s="1"/>
  <c r="Y1228" i="15"/>
  <c r="L1228" i="35" s="1"/>
  <c r="X1228" i="15"/>
  <c r="K1228" i="35" s="1"/>
  <c r="T1228" i="15"/>
  <c r="AW1227" i="15"/>
  <c r="AL1227" i="15"/>
  <c r="AK1227" i="15"/>
  <c r="AJ1227" i="15"/>
  <c r="AI1227" i="15"/>
  <c r="AA1227" i="15"/>
  <c r="AV1227" i="15" s="1"/>
  <c r="Z1227" i="15"/>
  <c r="M1227" i="35" s="1"/>
  <c r="Y1227" i="15"/>
  <c r="L1227" i="35" s="1"/>
  <c r="X1227" i="15"/>
  <c r="K1227" i="35" s="1"/>
  <c r="T1227" i="15"/>
  <c r="AW1226" i="15"/>
  <c r="AL1226" i="15"/>
  <c r="AK1226" i="15"/>
  <c r="AJ1226" i="15"/>
  <c r="AI1226" i="15"/>
  <c r="AE1226" i="15"/>
  <c r="AE1256" i="15" s="1"/>
  <c r="BG1256" i="15" s="1"/>
  <c r="AD1226" i="15"/>
  <c r="AD1250" i="15" s="1"/>
  <c r="AR1250" i="15" s="1"/>
  <c r="AC1226" i="15"/>
  <c r="AA1226" i="15"/>
  <c r="AV1226" i="15" s="1"/>
  <c r="Z1226" i="15"/>
  <c r="M1226" i="35" s="1"/>
  <c r="Y1226" i="15"/>
  <c r="L1226" i="35" s="1"/>
  <c r="X1226" i="15"/>
  <c r="K1226" i="35" s="1"/>
  <c r="T1226" i="15"/>
  <c r="AX1225" i="15"/>
  <c r="AW1225" i="15"/>
  <c r="AO1225" i="15"/>
  <c r="AN1225" i="15" s="1"/>
  <c r="AL1225" i="15"/>
  <c r="AK1225" i="15"/>
  <c r="AJ1225" i="15"/>
  <c r="BF1225" i="15" s="1"/>
  <c r="AI1225" i="15"/>
  <c r="AA1225" i="15"/>
  <c r="AV1225" i="15" s="1"/>
  <c r="AX1224" i="15"/>
  <c r="AW1224" i="15"/>
  <c r="AO1224" i="15"/>
  <c r="AL1224" i="15"/>
  <c r="AK1224" i="15"/>
  <c r="AJ1224" i="15"/>
  <c r="BF1224" i="15" s="1"/>
  <c r="AI1224" i="15"/>
  <c r="AA1224" i="15"/>
  <c r="AV1224" i="15" s="1"/>
  <c r="AX1223" i="15"/>
  <c r="AW1223" i="15"/>
  <c r="AO1223" i="15"/>
  <c r="AN1223" i="15" s="1"/>
  <c r="AL1223" i="15"/>
  <c r="AK1223" i="15"/>
  <c r="AJ1223" i="15"/>
  <c r="BF1223" i="15" s="1"/>
  <c r="AI1223" i="15"/>
  <c r="AA1223" i="15"/>
  <c r="AV1223" i="15" s="1"/>
  <c r="AX1222" i="15"/>
  <c r="AW1222" i="15"/>
  <c r="AO1222" i="15"/>
  <c r="AN1222" i="15" s="1"/>
  <c r="AL1222" i="15"/>
  <c r="AK1222" i="15"/>
  <c r="AJ1222" i="15"/>
  <c r="BF1222" i="15" s="1"/>
  <c r="AI1222" i="15"/>
  <c r="AA1222" i="15"/>
  <c r="AV1222" i="15" s="1"/>
  <c r="AX1221" i="15"/>
  <c r="AW1221" i="15"/>
  <c r="AO1221" i="15"/>
  <c r="AN1221" i="15" s="1"/>
  <c r="AL1221" i="15"/>
  <c r="AK1221" i="15"/>
  <c r="AJ1221" i="15"/>
  <c r="BF1221" i="15" s="1"/>
  <c r="AI1221" i="15"/>
  <c r="AA1221" i="15"/>
  <c r="AV1221" i="15" s="1"/>
  <c r="AX1220" i="15"/>
  <c r="AW1220" i="15"/>
  <c r="AO1220" i="15"/>
  <c r="AL1220" i="15"/>
  <c r="AK1220" i="15"/>
  <c r="AJ1220" i="15"/>
  <c r="BF1220" i="15" s="1"/>
  <c r="AI1220" i="15"/>
  <c r="AA1220" i="15"/>
  <c r="AV1220" i="15" s="1"/>
  <c r="AX1219" i="15"/>
  <c r="AW1219" i="15"/>
  <c r="AO1219" i="15"/>
  <c r="AN1219" i="15" s="1"/>
  <c r="AL1219" i="15"/>
  <c r="AK1219" i="15"/>
  <c r="AJ1219" i="15"/>
  <c r="BF1219" i="15" s="1"/>
  <c r="AI1219" i="15"/>
  <c r="AA1219" i="15"/>
  <c r="AV1219" i="15" s="1"/>
  <c r="AX1218" i="15"/>
  <c r="AW1218" i="15"/>
  <c r="AO1218" i="15"/>
  <c r="AN1218" i="15" s="1"/>
  <c r="AL1218" i="15"/>
  <c r="AK1218" i="15"/>
  <c r="AJ1218" i="15"/>
  <c r="BF1218" i="15" s="1"/>
  <c r="AI1218" i="15"/>
  <c r="AA1218" i="15"/>
  <c r="AV1218" i="15" s="1"/>
  <c r="AX1217" i="15"/>
  <c r="AW1217" i="15"/>
  <c r="AO1217" i="15"/>
  <c r="AN1217" i="15" s="1"/>
  <c r="AL1217" i="15"/>
  <c r="AK1217" i="15"/>
  <c r="AJ1217" i="15"/>
  <c r="BF1217" i="15" s="1"/>
  <c r="AI1217" i="15"/>
  <c r="AA1217" i="15"/>
  <c r="AV1217" i="15" s="1"/>
  <c r="AX1216" i="15"/>
  <c r="AW1216" i="15"/>
  <c r="AO1216" i="15"/>
  <c r="AL1216" i="15"/>
  <c r="AK1216" i="15"/>
  <c r="AJ1216" i="15"/>
  <c r="BF1216" i="15" s="1"/>
  <c r="AI1216" i="15"/>
  <c r="AA1216" i="15"/>
  <c r="AV1216" i="15" s="1"/>
  <c r="BC1215" i="15"/>
  <c r="AX1215" i="15"/>
  <c r="AW1215" i="15"/>
  <c r="AU1215" i="15"/>
  <c r="AR1215" i="15"/>
  <c r="AQ1215" i="15"/>
  <c r="AO1215" i="15"/>
  <c r="AN1215" i="15" s="1"/>
  <c r="AL1215" i="15"/>
  <c r="AK1215" i="15"/>
  <c r="AJ1215" i="15"/>
  <c r="AI1215" i="15"/>
  <c r="AG1215" i="15"/>
  <c r="AA1215" i="15"/>
  <c r="AV1215" i="15" s="1"/>
  <c r="Z1215" i="15"/>
  <c r="M1215" i="35" s="1"/>
  <c r="Y1215" i="15"/>
  <c r="L1215" i="35" s="1"/>
  <c r="X1215" i="15"/>
  <c r="K1215" i="35" s="1"/>
  <c r="T1215" i="15"/>
  <c r="BC1214" i="15"/>
  <c r="AX1214" i="15"/>
  <c r="AW1214" i="15"/>
  <c r="AU1214" i="15"/>
  <c r="AR1214" i="15"/>
  <c r="AQ1214" i="15"/>
  <c r="AO1214" i="15"/>
  <c r="AN1214" i="15" s="1"/>
  <c r="AL1214" i="15"/>
  <c r="AK1214" i="15"/>
  <c r="AJ1214" i="15"/>
  <c r="AI1214" i="15"/>
  <c r="AG1214" i="15"/>
  <c r="AA1214" i="15"/>
  <c r="AV1214" i="15" s="1"/>
  <c r="Z1214" i="15"/>
  <c r="M1214" i="35" s="1"/>
  <c r="Y1214" i="15"/>
  <c r="L1214" i="35" s="1"/>
  <c r="X1214" i="15"/>
  <c r="K1214" i="35" s="1"/>
  <c r="T1214" i="15"/>
  <c r="BC1213" i="15"/>
  <c r="AX1213" i="15"/>
  <c r="AW1213" i="15"/>
  <c r="AU1213" i="15"/>
  <c r="AR1213" i="15"/>
  <c r="AQ1213" i="15"/>
  <c r="AO1213" i="15"/>
  <c r="AN1213" i="15" s="1"/>
  <c r="AL1213" i="15"/>
  <c r="AK1213" i="15"/>
  <c r="AJ1213" i="15"/>
  <c r="AI1213" i="15"/>
  <c r="AG1213" i="15"/>
  <c r="AA1213" i="15"/>
  <c r="AV1213" i="15" s="1"/>
  <c r="Z1213" i="15"/>
  <c r="M1213" i="35" s="1"/>
  <c r="Y1213" i="15"/>
  <c r="L1213" i="35" s="1"/>
  <c r="X1213" i="15"/>
  <c r="K1213" i="35" s="1"/>
  <c r="T1213" i="15"/>
  <c r="BC1212" i="15"/>
  <c r="AX1212" i="15"/>
  <c r="AW1212" i="15"/>
  <c r="AU1212" i="15"/>
  <c r="AR1212" i="15"/>
  <c r="AQ1212" i="15"/>
  <c r="AO1212" i="15"/>
  <c r="AN1212" i="15" s="1"/>
  <c r="AL1212" i="15"/>
  <c r="AK1212" i="15"/>
  <c r="AJ1212" i="15"/>
  <c r="AI1212" i="15"/>
  <c r="AG1212" i="15"/>
  <c r="AA1212" i="15"/>
  <c r="AV1212" i="15" s="1"/>
  <c r="Z1212" i="15"/>
  <c r="M1212" i="35" s="1"/>
  <c r="Y1212" i="15"/>
  <c r="L1212" i="35" s="1"/>
  <c r="X1212" i="15"/>
  <c r="K1212" i="35" s="1"/>
  <c r="T1212" i="15"/>
  <c r="BC1211" i="15"/>
  <c r="AW1211" i="15"/>
  <c r="AU1211" i="15"/>
  <c r="AQ1211" i="15"/>
  <c r="AG1211" i="15" s="1"/>
  <c r="AO1211" i="15"/>
  <c r="AN1211" i="15" s="1"/>
  <c r="AL1211" i="15"/>
  <c r="AK1211" i="15"/>
  <c r="AJ1211" i="15"/>
  <c r="AI1211" i="15"/>
  <c r="AA1211" i="15"/>
  <c r="AV1211" i="15" s="1"/>
  <c r="Z1211" i="15"/>
  <c r="M1211" i="35" s="1"/>
  <c r="Y1211" i="15"/>
  <c r="L1211" i="35" s="1"/>
  <c r="X1211" i="15"/>
  <c r="K1211" i="35" s="1"/>
  <c r="T1211" i="15"/>
  <c r="AW1210" i="15"/>
  <c r="AL1210" i="15"/>
  <c r="AK1210" i="15"/>
  <c r="AJ1210" i="15"/>
  <c r="AI1210" i="15"/>
  <c r="AA1210" i="15"/>
  <c r="AV1210" i="15" s="1"/>
  <c r="Z1210" i="15"/>
  <c r="M1210" i="35" s="1"/>
  <c r="Y1210" i="15"/>
  <c r="L1210" i="35" s="1"/>
  <c r="X1210" i="15"/>
  <c r="K1210" i="35" s="1"/>
  <c r="T1210" i="15"/>
  <c r="AW1209" i="15"/>
  <c r="AL1209" i="15"/>
  <c r="AK1209" i="15"/>
  <c r="AJ1209" i="15"/>
  <c r="AI1209" i="15"/>
  <c r="AA1209" i="15"/>
  <c r="AV1209" i="15" s="1"/>
  <c r="Z1209" i="15"/>
  <c r="M1209" i="35" s="1"/>
  <c r="Y1209" i="15"/>
  <c r="L1209" i="35" s="1"/>
  <c r="X1209" i="15"/>
  <c r="K1209" i="35" s="1"/>
  <c r="T1209" i="15"/>
  <c r="AW1208" i="15"/>
  <c r="AL1208" i="15"/>
  <c r="AK1208" i="15"/>
  <c r="AJ1208" i="15"/>
  <c r="AI1208" i="15"/>
  <c r="Z1208" i="15"/>
  <c r="M1208" i="35" s="1"/>
  <c r="Y1208" i="15"/>
  <c r="L1208" i="35" s="1"/>
  <c r="X1208" i="15"/>
  <c r="K1208" i="35" s="1"/>
  <c r="T1208" i="15"/>
  <c r="AW1207" i="15"/>
  <c r="AL1207" i="15"/>
  <c r="AK1207" i="15"/>
  <c r="AJ1207" i="15"/>
  <c r="AI1207" i="15"/>
  <c r="AA1207" i="15"/>
  <c r="AV1207" i="15" s="1"/>
  <c r="Z1207" i="15"/>
  <c r="M1207" i="35" s="1"/>
  <c r="Y1207" i="15"/>
  <c r="L1207" i="35" s="1"/>
  <c r="X1207" i="15"/>
  <c r="K1207" i="35" s="1"/>
  <c r="T1207" i="15"/>
  <c r="AW1206" i="15"/>
  <c r="AL1206" i="15"/>
  <c r="AK1206" i="15"/>
  <c r="AJ1206" i="15"/>
  <c r="AI1206" i="15"/>
  <c r="AA1206" i="15"/>
  <c r="AV1206" i="15" s="1"/>
  <c r="Z1206" i="15"/>
  <c r="M1206" i="35" s="1"/>
  <c r="Y1206" i="15"/>
  <c r="L1206" i="35" s="1"/>
  <c r="X1206" i="15"/>
  <c r="K1206" i="35" s="1"/>
  <c r="T1206" i="15"/>
  <c r="AW1205" i="15"/>
  <c r="AL1205" i="15"/>
  <c r="AK1205" i="15"/>
  <c r="AJ1205" i="15"/>
  <c r="AI1205" i="15"/>
  <c r="AA1205" i="15"/>
  <c r="AV1205" i="15" s="1"/>
  <c r="Z1205" i="15"/>
  <c r="M1205" i="35" s="1"/>
  <c r="Y1205" i="15"/>
  <c r="L1205" i="35" s="1"/>
  <c r="X1205" i="15"/>
  <c r="K1205" i="35" s="1"/>
  <c r="T1205" i="15"/>
  <c r="AW1204" i="15"/>
  <c r="AL1204" i="15"/>
  <c r="AK1204" i="15"/>
  <c r="AJ1204" i="15"/>
  <c r="AI1204" i="15"/>
  <c r="AA1204" i="15"/>
  <c r="AV1204" i="15" s="1"/>
  <c r="Z1204" i="15"/>
  <c r="M1204" i="35" s="1"/>
  <c r="Y1204" i="15"/>
  <c r="L1204" i="35" s="1"/>
  <c r="X1204" i="15"/>
  <c r="K1204" i="35" s="1"/>
  <c r="T1204" i="15"/>
  <c r="AW1203" i="15"/>
  <c r="AL1203" i="15"/>
  <c r="AK1203" i="15"/>
  <c r="AJ1203" i="15"/>
  <c r="AI1203" i="15"/>
  <c r="AA1203" i="15"/>
  <c r="AV1203" i="15" s="1"/>
  <c r="Z1203" i="15"/>
  <c r="M1203" i="35" s="1"/>
  <c r="Y1203" i="15"/>
  <c r="L1203" i="35" s="1"/>
  <c r="X1203" i="15"/>
  <c r="K1203" i="35" s="1"/>
  <c r="T1203" i="15"/>
  <c r="AW1202" i="15"/>
  <c r="AL1202" i="15"/>
  <c r="AK1202" i="15"/>
  <c r="AJ1202" i="15"/>
  <c r="AI1202" i="15"/>
  <c r="AA1202" i="15"/>
  <c r="AV1202" i="15" s="1"/>
  <c r="Z1202" i="15"/>
  <c r="M1202" i="35" s="1"/>
  <c r="Y1202" i="15"/>
  <c r="L1202" i="35" s="1"/>
  <c r="X1202" i="15"/>
  <c r="K1202" i="35" s="1"/>
  <c r="T1202" i="15"/>
  <c r="AW1201" i="15"/>
  <c r="AL1201" i="15"/>
  <c r="AK1201" i="15"/>
  <c r="AJ1201" i="15"/>
  <c r="AI1201" i="15"/>
  <c r="AA1201" i="15"/>
  <c r="AV1201" i="15" s="1"/>
  <c r="Z1201" i="15"/>
  <c r="M1201" i="35" s="1"/>
  <c r="Y1201" i="15"/>
  <c r="L1201" i="35" s="1"/>
  <c r="X1201" i="15"/>
  <c r="K1201" i="35" s="1"/>
  <c r="T1201" i="15"/>
  <c r="AW1200" i="15"/>
  <c r="AL1200" i="15"/>
  <c r="AK1200" i="15"/>
  <c r="AJ1200" i="15"/>
  <c r="AI1200" i="15"/>
  <c r="AA1200" i="15"/>
  <c r="AV1200" i="15" s="1"/>
  <c r="Z1200" i="15"/>
  <c r="M1200" i="35" s="1"/>
  <c r="Y1200" i="15"/>
  <c r="L1200" i="35" s="1"/>
  <c r="X1200" i="15"/>
  <c r="K1200" i="35" s="1"/>
  <c r="T1200" i="15"/>
  <c r="AW1199" i="15"/>
  <c r="AL1199" i="15"/>
  <c r="AK1199" i="15"/>
  <c r="AJ1199" i="15"/>
  <c r="AI1199" i="15"/>
  <c r="AA1199" i="15"/>
  <c r="AV1199" i="15" s="1"/>
  <c r="Z1199" i="15"/>
  <c r="M1199" i="35" s="1"/>
  <c r="Y1199" i="15"/>
  <c r="L1199" i="35" s="1"/>
  <c r="X1199" i="15"/>
  <c r="K1199" i="35" s="1"/>
  <c r="T1199" i="15"/>
  <c r="AW1198" i="15"/>
  <c r="AL1198" i="15"/>
  <c r="AK1198" i="15"/>
  <c r="AJ1198" i="15"/>
  <c r="AI1198" i="15"/>
  <c r="AA1198" i="15"/>
  <c r="AV1198" i="15" s="1"/>
  <c r="Z1198" i="15"/>
  <c r="M1198" i="35" s="1"/>
  <c r="Y1198" i="15"/>
  <c r="L1198" i="35" s="1"/>
  <c r="X1198" i="15"/>
  <c r="K1198" i="35" s="1"/>
  <c r="T1198" i="15"/>
  <c r="AW1197" i="15"/>
  <c r="AL1197" i="15"/>
  <c r="AK1197" i="15"/>
  <c r="AJ1197" i="15"/>
  <c r="AI1197" i="15"/>
  <c r="AA1197" i="15"/>
  <c r="AV1197" i="15" s="1"/>
  <c r="Z1197" i="15"/>
  <c r="M1197" i="35" s="1"/>
  <c r="Y1197" i="15"/>
  <c r="L1197" i="35" s="1"/>
  <c r="X1197" i="15"/>
  <c r="K1197" i="35" s="1"/>
  <c r="T1197" i="15"/>
  <c r="AW1196" i="15"/>
  <c r="AL1196" i="15"/>
  <c r="AK1196" i="15"/>
  <c r="AJ1196" i="15"/>
  <c r="AI1196" i="15"/>
  <c r="Z1196" i="15"/>
  <c r="M1196" i="35" s="1"/>
  <c r="Y1196" i="15"/>
  <c r="L1196" i="35" s="1"/>
  <c r="X1196" i="15"/>
  <c r="K1196" i="35" s="1"/>
  <c r="T1196" i="15"/>
  <c r="AW1195" i="15"/>
  <c r="AL1195" i="15"/>
  <c r="AK1195" i="15"/>
  <c r="AJ1195" i="15"/>
  <c r="AI1195" i="15"/>
  <c r="AA1195" i="15"/>
  <c r="AV1195" i="15" s="1"/>
  <c r="Z1195" i="15"/>
  <c r="M1195" i="35" s="1"/>
  <c r="Y1195" i="15"/>
  <c r="L1195" i="35" s="1"/>
  <c r="X1195" i="15"/>
  <c r="K1195" i="35" s="1"/>
  <c r="T1195" i="15"/>
  <c r="AW1194" i="15"/>
  <c r="AQ1194" i="15"/>
  <c r="AG1194" i="15" s="1"/>
  <c r="AL1194" i="15"/>
  <c r="AK1194" i="15"/>
  <c r="AJ1194" i="15"/>
  <c r="AI1194" i="15"/>
  <c r="AA1194" i="15"/>
  <c r="AV1194" i="15" s="1"/>
  <c r="Z1194" i="15"/>
  <c r="M1194" i="35" s="1"/>
  <c r="Y1194" i="15"/>
  <c r="L1194" i="35" s="1"/>
  <c r="X1194" i="15"/>
  <c r="K1194" i="35" s="1"/>
  <c r="T1194" i="15"/>
  <c r="AW1193" i="15"/>
  <c r="AQ1193" i="15"/>
  <c r="AG1193" i="15" s="1"/>
  <c r="AL1193" i="15"/>
  <c r="AK1193" i="15"/>
  <c r="AJ1193" i="15"/>
  <c r="AI1193" i="15"/>
  <c r="AA1193" i="15"/>
  <c r="AV1193" i="15" s="1"/>
  <c r="Z1193" i="15"/>
  <c r="M1193" i="35" s="1"/>
  <c r="Y1193" i="15"/>
  <c r="L1193" i="35" s="1"/>
  <c r="X1193" i="15"/>
  <c r="K1193" i="35" s="1"/>
  <c r="T1193" i="15"/>
  <c r="AW1192" i="15"/>
  <c r="AL1192" i="15"/>
  <c r="AK1192" i="15"/>
  <c r="AJ1192" i="15"/>
  <c r="AI1192" i="15"/>
  <c r="AA1192" i="15"/>
  <c r="AV1192" i="15" s="1"/>
  <c r="Z1192" i="15"/>
  <c r="M1192" i="35" s="1"/>
  <c r="Y1192" i="15"/>
  <c r="L1192" i="35" s="1"/>
  <c r="X1192" i="15"/>
  <c r="K1192" i="35" s="1"/>
  <c r="T1192" i="15"/>
  <c r="AW1191" i="15"/>
  <c r="AL1191" i="15"/>
  <c r="AK1191" i="15"/>
  <c r="AJ1191" i="15"/>
  <c r="AI1191" i="15"/>
  <c r="AA1191" i="15"/>
  <c r="AV1191" i="15" s="1"/>
  <c r="Z1191" i="15"/>
  <c r="M1191" i="35" s="1"/>
  <c r="Y1191" i="15"/>
  <c r="L1191" i="35" s="1"/>
  <c r="X1191" i="15"/>
  <c r="K1191" i="35" s="1"/>
  <c r="T1191" i="15"/>
  <c r="AW1190" i="15"/>
  <c r="AL1190" i="15"/>
  <c r="AK1190" i="15"/>
  <c r="AJ1190" i="15"/>
  <c r="AI1190" i="15"/>
  <c r="AA1190" i="15"/>
  <c r="AV1190" i="15" s="1"/>
  <c r="Z1190" i="15"/>
  <c r="M1190" i="35" s="1"/>
  <c r="Y1190" i="15"/>
  <c r="L1190" i="35" s="1"/>
  <c r="X1190" i="15"/>
  <c r="K1190" i="35" s="1"/>
  <c r="T1190" i="15"/>
  <c r="AW1189" i="15"/>
  <c r="AL1189" i="15"/>
  <c r="AK1189" i="15"/>
  <c r="AJ1189" i="15"/>
  <c r="AI1189" i="15"/>
  <c r="AA1189" i="15"/>
  <c r="AV1189" i="15" s="1"/>
  <c r="Z1189" i="15"/>
  <c r="M1189" i="35" s="1"/>
  <c r="Y1189" i="15"/>
  <c r="L1189" i="35" s="1"/>
  <c r="X1189" i="15"/>
  <c r="K1189" i="35" s="1"/>
  <c r="T1189" i="15"/>
  <c r="AW1188" i="15"/>
  <c r="AL1188" i="15"/>
  <c r="AK1188" i="15"/>
  <c r="AJ1188" i="15"/>
  <c r="AI1188" i="15"/>
  <c r="Z1188" i="15"/>
  <c r="M1188" i="35" s="1"/>
  <c r="Y1188" i="15"/>
  <c r="L1188" i="35" s="1"/>
  <c r="X1188" i="15"/>
  <c r="K1188" i="35" s="1"/>
  <c r="T1188" i="15"/>
  <c r="AW1187" i="15"/>
  <c r="AL1187" i="15"/>
  <c r="AK1187" i="15"/>
  <c r="AJ1187" i="15"/>
  <c r="AI1187" i="15"/>
  <c r="AA1187" i="15"/>
  <c r="AV1187" i="15" s="1"/>
  <c r="Z1187" i="15"/>
  <c r="M1187" i="35" s="1"/>
  <c r="Y1187" i="15"/>
  <c r="L1187" i="35" s="1"/>
  <c r="X1187" i="15"/>
  <c r="K1187" i="35" s="1"/>
  <c r="T1187" i="15"/>
  <c r="AW1186" i="15"/>
  <c r="AL1186" i="15"/>
  <c r="AK1186" i="15"/>
  <c r="AJ1186" i="15"/>
  <c r="AI1186" i="15"/>
  <c r="Z1186" i="15"/>
  <c r="M1186" i="35" s="1"/>
  <c r="Y1186" i="15"/>
  <c r="L1186" i="35" s="1"/>
  <c r="X1186" i="15"/>
  <c r="K1186" i="35" s="1"/>
  <c r="T1186" i="15"/>
  <c r="AW1185" i="15"/>
  <c r="AL1185" i="15"/>
  <c r="AK1185" i="15"/>
  <c r="AJ1185" i="15"/>
  <c r="AI1185" i="15"/>
  <c r="AA1185" i="15"/>
  <c r="AV1185" i="15" s="1"/>
  <c r="Z1185" i="15"/>
  <c r="M1185" i="35" s="1"/>
  <c r="Y1185" i="15"/>
  <c r="L1185" i="35" s="1"/>
  <c r="X1185" i="15"/>
  <c r="K1185" i="35" s="1"/>
  <c r="T1185" i="15"/>
  <c r="AW1184" i="15"/>
  <c r="AL1184" i="15"/>
  <c r="AK1184" i="15"/>
  <c r="AJ1184" i="15"/>
  <c r="AI1184" i="15"/>
  <c r="AA1184" i="15"/>
  <c r="AV1184" i="15" s="1"/>
  <c r="Z1184" i="15"/>
  <c r="M1184" i="35" s="1"/>
  <c r="Y1184" i="15"/>
  <c r="L1184" i="35" s="1"/>
  <c r="X1184" i="15"/>
  <c r="K1184" i="35" s="1"/>
  <c r="T1184" i="15"/>
  <c r="AW1183" i="15"/>
  <c r="AL1183" i="15"/>
  <c r="AK1183" i="15"/>
  <c r="AJ1183" i="15"/>
  <c r="AI1183" i="15"/>
  <c r="AA1183" i="15"/>
  <c r="AV1183" i="15" s="1"/>
  <c r="Z1183" i="15"/>
  <c r="M1183" i="35" s="1"/>
  <c r="Y1183" i="15"/>
  <c r="L1183" i="35" s="1"/>
  <c r="X1183" i="15"/>
  <c r="K1183" i="35" s="1"/>
  <c r="T1183" i="15"/>
  <c r="AW1182" i="15"/>
  <c r="AL1182" i="15"/>
  <c r="AK1182" i="15"/>
  <c r="AJ1182" i="15"/>
  <c r="AI1182" i="15"/>
  <c r="AA1182" i="15"/>
  <c r="AV1182" i="15" s="1"/>
  <c r="Z1182" i="15"/>
  <c r="M1182" i="35" s="1"/>
  <c r="Y1182" i="15"/>
  <c r="L1182" i="35" s="1"/>
  <c r="X1182" i="15"/>
  <c r="K1182" i="35" s="1"/>
  <c r="T1182" i="15"/>
  <c r="AW1181" i="15"/>
  <c r="AL1181" i="15"/>
  <c r="AK1181" i="15"/>
  <c r="AJ1181" i="15"/>
  <c r="AI1181" i="15"/>
  <c r="AE1181" i="15"/>
  <c r="AE1204" i="15" s="1"/>
  <c r="BG1204" i="15" s="1"/>
  <c r="AD1181" i="15"/>
  <c r="AD1201" i="15" s="1"/>
  <c r="G1201" i="35" s="1"/>
  <c r="AC1181" i="15"/>
  <c r="AC1215" i="15" s="1"/>
  <c r="Z1181" i="15"/>
  <c r="M1181" i="35" s="1"/>
  <c r="Y1181" i="15"/>
  <c r="L1181" i="35" s="1"/>
  <c r="X1181" i="15"/>
  <c r="K1181" i="35" s="1"/>
  <c r="T1181" i="15"/>
  <c r="AX1180" i="15"/>
  <c r="AW1180" i="15"/>
  <c r="AO1180" i="15"/>
  <c r="AN1180" i="15" s="1"/>
  <c r="AL1180" i="15"/>
  <c r="AK1180" i="15"/>
  <c r="AJ1180" i="15"/>
  <c r="BF1180" i="15" s="1"/>
  <c r="AI1180" i="15"/>
  <c r="AA1180" i="15"/>
  <c r="AV1180" i="15" s="1"/>
  <c r="AX1179" i="15"/>
  <c r="AW1179" i="15"/>
  <c r="AO1179" i="15"/>
  <c r="AN1179" i="15" s="1"/>
  <c r="AL1179" i="15"/>
  <c r="AK1179" i="15"/>
  <c r="AJ1179" i="15"/>
  <c r="BF1179" i="15" s="1"/>
  <c r="AI1179" i="15"/>
  <c r="AA1179" i="15"/>
  <c r="AV1179" i="15" s="1"/>
  <c r="AX1178" i="15"/>
  <c r="AW1178" i="15"/>
  <c r="AO1178" i="15"/>
  <c r="AL1178" i="15"/>
  <c r="AK1178" i="15"/>
  <c r="AJ1178" i="15"/>
  <c r="BF1178" i="15" s="1"/>
  <c r="AI1178" i="15"/>
  <c r="AA1178" i="15"/>
  <c r="AV1178" i="15" s="1"/>
  <c r="AX1177" i="15"/>
  <c r="AW1177" i="15"/>
  <c r="AO1177" i="15"/>
  <c r="AL1177" i="15"/>
  <c r="AK1177" i="15"/>
  <c r="AJ1177" i="15"/>
  <c r="BF1177" i="15" s="1"/>
  <c r="AI1177" i="15"/>
  <c r="AA1177" i="15"/>
  <c r="AV1177" i="15" s="1"/>
  <c r="AX1176" i="15"/>
  <c r="AW1176" i="15"/>
  <c r="AO1176" i="15"/>
  <c r="AN1176" i="15" s="1"/>
  <c r="AL1176" i="15"/>
  <c r="AK1176" i="15"/>
  <c r="AJ1176" i="15"/>
  <c r="BF1176" i="15" s="1"/>
  <c r="AI1176" i="15"/>
  <c r="AA1176" i="15"/>
  <c r="AV1176" i="15" s="1"/>
  <c r="AX1175" i="15"/>
  <c r="AW1175" i="15"/>
  <c r="AO1175" i="15"/>
  <c r="AN1175" i="15" s="1"/>
  <c r="AL1175" i="15"/>
  <c r="AK1175" i="15"/>
  <c r="AJ1175" i="15"/>
  <c r="BF1175" i="15" s="1"/>
  <c r="AI1175" i="15"/>
  <c r="AA1175" i="15"/>
  <c r="AV1175" i="15" s="1"/>
  <c r="AX1174" i="15"/>
  <c r="AW1174" i="15"/>
  <c r="AO1174" i="15"/>
  <c r="AL1174" i="15"/>
  <c r="AK1174" i="15"/>
  <c r="AJ1174" i="15"/>
  <c r="BF1174" i="15" s="1"/>
  <c r="AI1174" i="15"/>
  <c r="AA1174" i="15"/>
  <c r="AV1174" i="15" s="1"/>
  <c r="AX1173" i="15"/>
  <c r="AW1173" i="15"/>
  <c r="AO1173" i="15"/>
  <c r="AL1173" i="15"/>
  <c r="AK1173" i="15"/>
  <c r="AJ1173" i="15"/>
  <c r="BF1173" i="15" s="1"/>
  <c r="AI1173" i="15"/>
  <c r="AA1173" i="15"/>
  <c r="AV1173" i="15" s="1"/>
  <c r="AX1172" i="15"/>
  <c r="AW1172" i="15"/>
  <c r="AO1172" i="15"/>
  <c r="AN1172" i="15" s="1"/>
  <c r="AL1172" i="15"/>
  <c r="AK1172" i="15"/>
  <c r="AJ1172" i="15"/>
  <c r="BF1172" i="15" s="1"/>
  <c r="AI1172" i="15"/>
  <c r="AA1172" i="15"/>
  <c r="AV1172" i="15" s="1"/>
  <c r="AX1171" i="15"/>
  <c r="AW1171" i="15"/>
  <c r="AO1171" i="15"/>
  <c r="AN1171" i="15" s="1"/>
  <c r="AL1171" i="15"/>
  <c r="AK1171" i="15"/>
  <c r="AJ1171" i="15"/>
  <c r="BF1171" i="15" s="1"/>
  <c r="AI1171" i="15"/>
  <c r="AA1171" i="15"/>
  <c r="AV1171" i="15" s="1"/>
  <c r="BC1170" i="15"/>
  <c r="AX1170" i="15"/>
  <c r="AW1170" i="15"/>
  <c r="AU1170" i="15"/>
  <c r="AR1170" i="15"/>
  <c r="AQ1170" i="15"/>
  <c r="AO1170" i="15"/>
  <c r="AL1170" i="15"/>
  <c r="AK1170" i="15"/>
  <c r="AJ1170" i="15"/>
  <c r="AI1170" i="15"/>
  <c r="AG1170" i="15"/>
  <c r="AA1170" i="15"/>
  <c r="AV1170" i="15" s="1"/>
  <c r="Z1170" i="15"/>
  <c r="M1170" i="35" s="1"/>
  <c r="Y1170" i="15"/>
  <c r="L1170" i="35" s="1"/>
  <c r="X1170" i="15"/>
  <c r="K1170" i="35" s="1"/>
  <c r="T1170" i="15"/>
  <c r="BC1169" i="15"/>
  <c r="AX1169" i="15"/>
  <c r="AW1169" i="15"/>
  <c r="AU1169" i="15"/>
  <c r="AR1169" i="15"/>
  <c r="AQ1169" i="15"/>
  <c r="AO1169" i="15"/>
  <c r="AL1169" i="15"/>
  <c r="AK1169" i="15"/>
  <c r="AJ1169" i="15"/>
  <c r="AI1169" i="15"/>
  <c r="AG1169" i="15"/>
  <c r="AA1169" i="15"/>
  <c r="AV1169" i="15" s="1"/>
  <c r="Z1169" i="15"/>
  <c r="M1169" i="35" s="1"/>
  <c r="Y1169" i="15"/>
  <c r="L1169" i="35" s="1"/>
  <c r="X1169" i="15"/>
  <c r="K1169" i="35" s="1"/>
  <c r="T1169" i="15"/>
  <c r="BC1168" i="15"/>
  <c r="AX1168" i="15"/>
  <c r="AW1168" i="15"/>
  <c r="AU1168" i="15"/>
  <c r="AR1168" i="15"/>
  <c r="AQ1168" i="15"/>
  <c r="AO1168" i="15"/>
  <c r="AL1168" i="15"/>
  <c r="AK1168" i="15"/>
  <c r="AJ1168" i="15"/>
  <c r="AI1168" i="15"/>
  <c r="AG1168" i="15"/>
  <c r="AA1168" i="15"/>
  <c r="AV1168" i="15" s="1"/>
  <c r="Z1168" i="15"/>
  <c r="M1168" i="35" s="1"/>
  <c r="Y1168" i="15"/>
  <c r="L1168" i="35" s="1"/>
  <c r="X1168" i="15"/>
  <c r="K1168" i="35" s="1"/>
  <c r="T1168" i="15"/>
  <c r="BC1167" i="15"/>
  <c r="AX1167" i="15"/>
  <c r="AW1167" i="15"/>
  <c r="AU1167" i="15"/>
  <c r="AR1167" i="15"/>
  <c r="AQ1167" i="15"/>
  <c r="AO1167" i="15"/>
  <c r="AL1167" i="15"/>
  <c r="AK1167" i="15"/>
  <c r="AJ1167" i="15"/>
  <c r="AI1167" i="15"/>
  <c r="AG1167" i="15"/>
  <c r="AA1167" i="15"/>
  <c r="AV1167" i="15" s="1"/>
  <c r="Z1167" i="15"/>
  <c r="M1167" i="35" s="1"/>
  <c r="Y1167" i="15"/>
  <c r="L1167" i="35" s="1"/>
  <c r="X1167" i="15"/>
  <c r="K1167" i="35" s="1"/>
  <c r="T1167" i="15"/>
  <c r="BC1166" i="15"/>
  <c r="AW1166" i="15"/>
  <c r="AU1166" i="15"/>
  <c r="AQ1166" i="15"/>
  <c r="AG1166" i="15" s="1"/>
  <c r="AO1166" i="15"/>
  <c r="AL1166" i="15"/>
  <c r="AK1166" i="15"/>
  <c r="AJ1166" i="15"/>
  <c r="AI1166" i="15"/>
  <c r="AA1166" i="15"/>
  <c r="AV1166" i="15" s="1"/>
  <c r="Z1166" i="15"/>
  <c r="M1166" i="35" s="1"/>
  <c r="Y1166" i="15"/>
  <c r="L1166" i="35" s="1"/>
  <c r="X1166" i="15"/>
  <c r="K1166" i="35" s="1"/>
  <c r="T1166" i="15"/>
  <c r="AW1165" i="15"/>
  <c r="AL1165" i="15"/>
  <c r="AK1165" i="15"/>
  <c r="AJ1165" i="15"/>
  <c r="AI1165" i="15"/>
  <c r="Z1165" i="15"/>
  <c r="M1165" i="35" s="1"/>
  <c r="Y1165" i="15"/>
  <c r="L1165" i="35" s="1"/>
  <c r="X1165" i="15"/>
  <c r="K1165" i="35" s="1"/>
  <c r="T1165" i="15"/>
  <c r="AW1164" i="15"/>
  <c r="AL1164" i="15"/>
  <c r="AK1164" i="15"/>
  <c r="AJ1164" i="15"/>
  <c r="AI1164" i="15"/>
  <c r="AA1164" i="15"/>
  <c r="AV1164" i="15" s="1"/>
  <c r="Z1164" i="15"/>
  <c r="M1164" i="35" s="1"/>
  <c r="Y1164" i="15"/>
  <c r="L1164" i="35" s="1"/>
  <c r="X1164" i="15"/>
  <c r="K1164" i="35" s="1"/>
  <c r="T1164" i="15"/>
  <c r="AW1163" i="15"/>
  <c r="AL1163" i="15"/>
  <c r="AK1163" i="15"/>
  <c r="AJ1163" i="15"/>
  <c r="AI1163" i="15"/>
  <c r="AA1163" i="15"/>
  <c r="AV1163" i="15" s="1"/>
  <c r="Z1163" i="15"/>
  <c r="M1163" i="35" s="1"/>
  <c r="Y1163" i="15"/>
  <c r="L1163" i="35" s="1"/>
  <c r="X1163" i="15"/>
  <c r="K1163" i="35" s="1"/>
  <c r="T1163" i="15"/>
  <c r="AW1162" i="15"/>
  <c r="AL1162" i="15"/>
  <c r="AK1162" i="15"/>
  <c r="AJ1162" i="15"/>
  <c r="AI1162" i="15"/>
  <c r="AA1162" i="15"/>
  <c r="AV1162" i="15" s="1"/>
  <c r="Z1162" i="15"/>
  <c r="M1162" i="35" s="1"/>
  <c r="Y1162" i="15"/>
  <c r="L1162" i="35" s="1"/>
  <c r="X1162" i="15"/>
  <c r="K1162" i="35" s="1"/>
  <c r="T1162" i="15"/>
  <c r="AW1161" i="15"/>
  <c r="AL1161" i="15"/>
  <c r="AK1161" i="15"/>
  <c r="AJ1161" i="15"/>
  <c r="AI1161" i="15"/>
  <c r="AA1161" i="15"/>
  <c r="AV1161" i="15" s="1"/>
  <c r="Z1161" i="15"/>
  <c r="M1161" i="35" s="1"/>
  <c r="Y1161" i="15"/>
  <c r="L1161" i="35" s="1"/>
  <c r="X1161" i="15"/>
  <c r="K1161" i="35" s="1"/>
  <c r="T1161" i="15"/>
  <c r="AW1160" i="15"/>
  <c r="AL1160" i="15"/>
  <c r="AK1160" i="15"/>
  <c r="AJ1160" i="15"/>
  <c r="AI1160" i="15"/>
  <c r="AA1160" i="15"/>
  <c r="AV1160" i="15" s="1"/>
  <c r="Z1160" i="15"/>
  <c r="M1160" i="35" s="1"/>
  <c r="Y1160" i="15"/>
  <c r="L1160" i="35" s="1"/>
  <c r="X1160" i="15"/>
  <c r="K1160" i="35" s="1"/>
  <c r="T1160" i="15"/>
  <c r="AW1159" i="15"/>
  <c r="AL1159" i="15"/>
  <c r="AK1159" i="15"/>
  <c r="AJ1159" i="15"/>
  <c r="AI1159" i="15"/>
  <c r="AA1159" i="15"/>
  <c r="AV1159" i="15" s="1"/>
  <c r="Z1159" i="15"/>
  <c r="M1159" i="35" s="1"/>
  <c r="Y1159" i="15"/>
  <c r="L1159" i="35" s="1"/>
  <c r="X1159" i="15"/>
  <c r="K1159" i="35" s="1"/>
  <c r="T1159" i="15"/>
  <c r="AW1158" i="15"/>
  <c r="AL1158" i="15"/>
  <c r="AK1158" i="15"/>
  <c r="AJ1158" i="15"/>
  <c r="AI1158" i="15"/>
  <c r="AA1158" i="15"/>
  <c r="AV1158" i="15" s="1"/>
  <c r="Z1158" i="15"/>
  <c r="M1158" i="35" s="1"/>
  <c r="Y1158" i="15"/>
  <c r="L1158" i="35" s="1"/>
  <c r="X1158" i="15"/>
  <c r="K1158" i="35" s="1"/>
  <c r="T1158" i="15"/>
  <c r="AW1157" i="15"/>
  <c r="AL1157" i="15"/>
  <c r="AK1157" i="15"/>
  <c r="AJ1157" i="15"/>
  <c r="AI1157" i="15"/>
  <c r="AA1157" i="15"/>
  <c r="AV1157" i="15" s="1"/>
  <c r="Z1157" i="15"/>
  <c r="M1157" i="35" s="1"/>
  <c r="Y1157" i="15"/>
  <c r="L1157" i="35" s="1"/>
  <c r="X1157" i="15"/>
  <c r="K1157" i="35" s="1"/>
  <c r="T1157" i="15"/>
  <c r="AW1156" i="15"/>
  <c r="AL1156" i="15"/>
  <c r="AK1156" i="15"/>
  <c r="AJ1156" i="15"/>
  <c r="AI1156" i="15"/>
  <c r="AA1156" i="15"/>
  <c r="AV1156" i="15" s="1"/>
  <c r="Z1156" i="15"/>
  <c r="M1156" i="35" s="1"/>
  <c r="Y1156" i="15"/>
  <c r="L1156" i="35" s="1"/>
  <c r="X1156" i="15"/>
  <c r="K1156" i="35" s="1"/>
  <c r="T1156" i="15"/>
  <c r="AW1155" i="15"/>
  <c r="AL1155" i="15"/>
  <c r="AK1155" i="15"/>
  <c r="AJ1155" i="15"/>
  <c r="AI1155" i="15"/>
  <c r="AA1155" i="15"/>
  <c r="AV1155" i="15" s="1"/>
  <c r="Z1155" i="15"/>
  <c r="M1155" i="35" s="1"/>
  <c r="Y1155" i="15"/>
  <c r="L1155" i="35" s="1"/>
  <c r="X1155" i="15"/>
  <c r="K1155" i="35" s="1"/>
  <c r="T1155" i="15"/>
  <c r="AW1154" i="15"/>
  <c r="AL1154" i="15"/>
  <c r="AK1154" i="15"/>
  <c r="AJ1154" i="15"/>
  <c r="AI1154" i="15"/>
  <c r="Z1154" i="15"/>
  <c r="M1154" i="35" s="1"/>
  <c r="Y1154" i="15"/>
  <c r="L1154" i="35" s="1"/>
  <c r="X1154" i="15"/>
  <c r="K1154" i="35" s="1"/>
  <c r="T1154" i="15"/>
  <c r="AW1153" i="15"/>
  <c r="AL1153" i="15"/>
  <c r="AK1153" i="15"/>
  <c r="AJ1153" i="15"/>
  <c r="AI1153" i="15"/>
  <c r="AA1153" i="15"/>
  <c r="AV1153" i="15" s="1"/>
  <c r="Z1153" i="15"/>
  <c r="M1153" i="35" s="1"/>
  <c r="Y1153" i="15"/>
  <c r="L1153" i="35" s="1"/>
  <c r="X1153" i="15"/>
  <c r="K1153" i="35" s="1"/>
  <c r="T1153" i="15"/>
  <c r="AW1152" i="15"/>
  <c r="AL1152" i="15"/>
  <c r="AK1152" i="15"/>
  <c r="AJ1152" i="15"/>
  <c r="AI1152" i="15"/>
  <c r="AA1152" i="15"/>
  <c r="AV1152" i="15" s="1"/>
  <c r="Z1152" i="15"/>
  <c r="M1152" i="35" s="1"/>
  <c r="Y1152" i="15"/>
  <c r="L1152" i="35" s="1"/>
  <c r="X1152" i="15"/>
  <c r="K1152" i="35" s="1"/>
  <c r="T1152" i="15"/>
  <c r="AW1151" i="15"/>
  <c r="AL1151" i="15"/>
  <c r="AK1151" i="15"/>
  <c r="AJ1151" i="15"/>
  <c r="AI1151" i="15"/>
  <c r="AA1151" i="15"/>
  <c r="AV1151" i="15" s="1"/>
  <c r="Z1151" i="15"/>
  <c r="M1151" i="35" s="1"/>
  <c r="Y1151" i="15"/>
  <c r="L1151" i="35" s="1"/>
  <c r="X1151" i="15"/>
  <c r="K1151" i="35" s="1"/>
  <c r="T1151" i="15"/>
  <c r="AW1150" i="15"/>
  <c r="AL1150" i="15"/>
  <c r="AK1150" i="15"/>
  <c r="AJ1150" i="15"/>
  <c r="AI1150" i="15"/>
  <c r="AA1150" i="15"/>
  <c r="AV1150" i="15" s="1"/>
  <c r="Z1150" i="15"/>
  <c r="M1150" i="35" s="1"/>
  <c r="Y1150" i="15"/>
  <c r="L1150" i="35" s="1"/>
  <c r="X1150" i="15"/>
  <c r="K1150" i="35" s="1"/>
  <c r="T1150" i="15"/>
  <c r="AW1149" i="15"/>
  <c r="AQ1149" i="15"/>
  <c r="AG1149" i="15" s="1"/>
  <c r="AL1149" i="15"/>
  <c r="AK1149" i="15"/>
  <c r="AJ1149" i="15"/>
  <c r="AI1149" i="15"/>
  <c r="AA1149" i="15"/>
  <c r="AV1149" i="15" s="1"/>
  <c r="Z1149" i="15"/>
  <c r="M1149" i="35" s="1"/>
  <c r="Y1149" i="15"/>
  <c r="L1149" i="35" s="1"/>
  <c r="X1149" i="15"/>
  <c r="K1149" i="35" s="1"/>
  <c r="T1149" i="15"/>
  <c r="AW1148" i="15"/>
  <c r="AQ1148" i="15"/>
  <c r="AG1148" i="15" s="1"/>
  <c r="AL1148" i="15"/>
  <c r="AK1148" i="15"/>
  <c r="AJ1148" i="15"/>
  <c r="AI1148" i="15"/>
  <c r="AA1148" i="15"/>
  <c r="AV1148" i="15" s="1"/>
  <c r="Z1148" i="15"/>
  <c r="M1148" i="35" s="1"/>
  <c r="Y1148" i="15"/>
  <c r="L1148" i="35" s="1"/>
  <c r="X1148" i="15"/>
  <c r="K1148" i="35" s="1"/>
  <c r="T1148" i="15"/>
  <c r="AW1147" i="15"/>
  <c r="AL1147" i="15"/>
  <c r="AK1147" i="15"/>
  <c r="AJ1147" i="15"/>
  <c r="AI1147" i="15"/>
  <c r="Z1147" i="15"/>
  <c r="M1147" i="35" s="1"/>
  <c r="Y1147" i="15"/>
  <c r="L1147" i="35" s="1"/>
  <c r="X1147" i="15"/>
  <c r="K1147" i="35" s="1"/>
  <c r="T1147" i="15"/>
  <c r="AW1146" i="15"/>
  <c r="AL1146" i="15"/>
  <c r="AK1146" i="15"/>
  <c r="AJ1146" i="15"/>
  <c r="AI1146" i="15"/>
  <c r="AA1146" i="15"/>
  <c r="AV1146" i="15" s="1"/>
  <c r="Z1146" i="15"/>
  <c r="M1146" i="35" s="1"/>
  <c r="Y1146" i="15"/>
  <c r="L1146" i="35" s="1"/>
  <c r="X1146" i="15"/>
  <c r="K1146" i="35" s="1"/>
  <c r="T1146" i="15"/>
  <c r="AW1145" i="15"/>
  <c r="AL1145" i="15"/>
  <c r="AK1145" i="15"/>
  <c r="AJ1145" i="15"/>
  <c r="AI1145" i="15"/>
  <c r="AA1145" i="15"/>
  <c r="AV1145" i="15" s="1"/>
  <c r="Z1145" i="15"/>
  <c r="M1145" i="35" s="1"/>
  <c r="Y1145" i="15"/>
  <c r="L1145" i="35" s="1"/>
  <c r="X1145" i="15"/>
  <c r="K1145" i="35" s="1"/>
  <c r="T1145" i="15"/>
  <c r="AW1144" i="15"/>
  <c r="AL1144" i="15"/>
  <c r="AK1144" i="15"/>
  <c r="AJ1144" i="15"/>
  <c r="AI1144" i="15"/>
  <c r="AA1144" i="15"/>
  <c r="AV1144" i="15" s="1"/>
  <c r="Z1144" i="15"/>
  <c r="M1144" i="35" s="1"/>
  <c r="Y1144" i="15"/>
  <c r="L1144" i="35" s="1"/>
  <c r="X1144" i="15"/>
  <c r="K1144" i="35" s="1"/>
  <c r="T1144" i="15"/>
  <c r="AW1143" i="15"/>
  <c r="AL1143" i="15"/>
  <c r="AK1143" i="15"/>
  <c r="AJ1143" i="15"/>
  <c r="AI1143" i="15"/>
  <c r="Z1143" i="15"/>
  <c r="M1143" i="35" s="1"/>
  <c r="Y1143" i="15"/>
  <c r="L1143" i="35" s="1"/>
  <c r="X1143" i="15"/>
  <c r="K1143" i="35" s="1"/>
  <c r="T1143" i="15"/>
  <c r="AW1142" i="15"/>
  <c r="AL1142" i="15"/>
  <c r="AK1142" i="15"/>
  <c r="AJ1142" i="15"/>
  <c r="AI1142" i="15"/>
  <c r="AA1142" i="15"/>
  <c r="Z1142" i="15"/>
  <c r="M1142" i="35" s="1"/>
  <c r="Y1142" i="15"/>
  <c r="L1142" i="35" s="1"/>
  <c r="X1142" i="15"/>
  <c r="K1142" i="35" s="1"/>
  <c r="T1142" i="15"/>
  <c r="AW1141" i="15"/>
  <c r="AL1141" i="15"/>
  <c r="AK1141" i="15"/>
  <c r="AJ1141" i="15"/>
  <c r="AI1141" i="15"/>
  <c r="AA1141" i="15"/>
  <c r="AV1141" i="15" s="1"/>
  <c r="Z1141" i="15"/>
  <c r="M1141" i="35" s="1"/>
  <c r="Y1141" i="15"/>
  <c r="L1141" i="35" s="1"/>
  <c r="X1141" i="15"/>
  <c r="K1141" i="35" s="1"/>
  <c r="T1141" i="15"/>
  <c r="AW1140" i="15"/>
  <c r="AL1140" i="15"/>
  <c r="AK1140" i="15"/>
  <c r="AJ1140" i="15"/>
  <c r="AI1140" i="15"/>
  <c r="AA1140" i="15"/>
  <c r="AV1140" i="15" s="1"/>
  <c r="Z1140" i="15"/>
  <c r="M1140" i="35" s="1"/>
  <c r="Y1140" i="15"/>
  <c r="L1140" i="35" s="1"/>
  <c r="X1140" i="15"/>
  <c r="K1140" i="35" s="1"/>
  <c r="T1140" i="15"/>
  <c r="AW1139" i="15"/>
  <c r="AL1139" i="15"/>
  <c r="AK1139" i="15"/>
  <c r="AJ1139" i="15"/>
  <c r="AI1139" i="15"/>
  <c r="AA1139" i="15"/>
  <c r="Z1139" i="15"/>
  <c r="M1139" i="35" s="1"/>
  <c r="Y1139" i="15"/>
  <c r="L1139" i="35" s="1"/>
  <c r="X1139" i="15"/>
  <c r="K1139" i="35" s="1"/>
  <c r="T1139" i="15"/>
  <c r="AW1138" i="15"/>
  <c r="AL1138" i="15"/>
  <c r="AK1138" i="15"/>
  <c r="AJ1138" i="15"/>
  <c r="AI1138" i="15"/>
  <c r="AA1138" i="15"/>
  <c r="AV1138" i="15" s="1"/>
  <c r="Z1138" i="15"/>
  <c r="M1138" i="35" s="1"/>
  <c r="Y1138" i="15"/>
  <c r="L1138" i="35" s="1"/>
  <c r="X1138" i="15"/>
  <c r="K1138" i="35" s="1"/>
  <c r="T1138" i="15"/>
  <c r="AW1137" i="15"/>
  <c r="AL1137" i="15"/>
  <c r="AK1137" i="15"/>
  <c r="AJ1137" i="15"/>
  <c r="AI1137" i="15"/>
  <c r="AA1137" i="15"/>
  <c r="AV1137" i="15" s="1"/>
  <c r="Z1137" i="15"/>
  <c r="M1137" i="35" s="1"/>
  <c r="Y1137" i="15"/>
  <c r="L1137" i="35" s="1"/>
  <c r="X1137" i="15"/>
  <c r="K1137" i="35" s="1"/>
  <c r="T1137" i="15"/>
  <c r="AW1136" i="15"/>
  <c r="AL1136" i="15"/>
  <c r="AK1136" i="15"/>
  <c r="AJ1136" i="15"/>
  <c r="AI1136" i="15"/>
  <c r="AE1136" i="15"/>
  <c r="AE1170" i="15" s="1"/>
  <c r="BG1170" i="15" s="1"/>
  <c r="AD1136" i="15"/>
  <c r="AD1142" i="15" s="1"/>
  <c r="AR1142" i="15" s="1"/>
  <c r="AC1136" i="15"/>
  <c r="AA1136" i="15"/>
  <c r="AV1136" i="15" s="1"/>
  <c r="Z1136" i="15"/>
  <c r="M1136" i="35" s="1"/>
  <c r="Y1136" i="15"/>
  <c r="L1136" i="35" s="1"/>
  <c r="X1136" i="15"/>
  <c r="K1136" i="35" s="1"/>
  <c r="T1136" i="15"/>
  <c r="AX1135" i="15"/>
  <c r="AW1135" i="15"/>
  <c r="AO1135" i="15"/>
  <c r="AN1135" i="15" s="1"/>
  <c r="AL1135" i="15"/>
  <c r="AK1135" i="15"/>
  <c r="AJ1135" i="15"/>
  <c r="BF1135" i="15" s="1"/>
  <c r="AI1135" i="15"/>
  <c r="AA1135" i="15"/>
  <c r="AV1135" i="15" s="1"/>
  <c r="AX1134" i="15"/>
  <c r="AW1134" i="15"/>
  <c r="AO1134" i="15"/>
  <c r="AN1134" i="15" s="1"/>
  <c r="AL1134" i="15"/>
  <c r="AK1134" i="15"/>
  <c r="AJ1134" i="15"/>
  <c r="BF1134" i="15" s="1"/>
  <c r="AI1134" i="15"/>
  <c r="AA1134" i="15"/>
  <c r="AV1134" i="15" s="1"/>
  <c r="AX1133" i="15"/>
  <c r="AW1133" i="15"/>
  <c r="AO1133" i="15"/>
  <c r="AL1133" i="15"/>
  <c r="AK1133" i="15"/>
  <c r="AJ1133" i="15"/>
  <c r="BF1133" i="15" s="1"/>
  <c r="AI1133" i="15"/>
  <c r="AA1133" i="15"/>
  <c r="AV1133" i="15" s="1"/>
  <c r="AX1132" i="15"/>
  <c r="AW1132" i="15"/>
  <c r="AO1132" i="15"/>
  <c r="AN1132" i="15" s="1"/>
  <c r="AL1132" i="15"/>
  <c r="AK1132" i="15"/>
  <c r="AJ1132" i="15"/>
  <c r="BF1132" i="15" s="1"/>
  <c r="AI1132" i="15"/>
  <c r="AA1132" i="15"/>
  <c r="AV1132" i="15" s="1"/>
  <c r="AX1131" i="15"/>
  <c r="AW1131" i="15"/>
  <c r="AO1131" i="15"/>
  <c r="AN1131" i="15" s="1"/>
  <c r="AL1131" i="15"/>
  <c r="AK1131" i="15"/>
  <c r="AJ1131" i="15"/>
  <c r="BF1131" i="15" s="1"/>
  <c r="AI1131" i="15"/>
  <c r="AA1131" i="15"/>
  <c r="AV1131" i="15" s="1"/>
  <c r="AX1130" i="15"/>
  <c r="AW1130" i="15"/>
  <c r="AO1130" i="15"/>
  <c r="AN1130" i="15" s="1"/>
  <c r="AL1130" i="15"/>
  <c r="AK1130" i="15"/>
  <c r="AJ1130" i="15"/>
  <c r="BF1130" i="15" s="1"/>
  <c r="AI1130" i="15"/>
  <c r="AA1130" i="15"/>
  <c r="AV1130" i="15" s="1"/>
  <c r="AX1129" i="15"/>
  <c r="AW1129" i="15"/>
  <c r="AO1129" i="15"/>
  <c r="AL1129" i="15"/>
  <c r="AK1129" i="15"/>
  <c r="AJ1129" i="15"/>
  <c r="BF1129" i="15" s="1"/>
  <c r="AI1129" i="15"/>
  <c r="AA1129" i="15"/>
  <c r="AV1129" i="15" s="1"/>
  <c r="AX1128" i="15"/>
  <c r="AW1128" i="15"/>
  <c r="AO1128" i="15"/>
  <c r="AN1128" i="15" s="1"/>
  <c r="AL1128" i="15"/>
  <c r="AK1128" i="15"/>
  <c r="AJ1128" i="15"/>
  <c r="BF1128" i="15" s="1"/>
  <c r="AI1128" i="15"/>
  <c r="AA1128" i="15"/>
  <c r="AV1128" i="15" s="1"/>
  <c r="AX1127" i="15"/>
  <c r="AW1127" i="15"/>
  <c r="AO1127" i="15"/>
  <c r="AN1127" i="15" s="1"/>
  <c r="AL1127" i="15"/>
  <c r="AK1127" i="15"/>
  <c r="AJ1127" i="15"/>
  <c r="BF1127" i="15" s="1"/>
  <c r="AI1127" i="15"/>
  <c r="AA1127" i="15"/>
  <c r="AV1127" i="15" s="1"/>
  <c r="AX1126" i="15"/>
  <c r="AW1126" i="15"/>
  <c r="AO1126" i="15"/>
  <c r="AN1126" i="15" s="1"/>
  <c r="AL1126" i="15"/>
  <c r="AK1126" i="15"/>
  <c r="AJ1126" i="15"/>
  <c r="BF1126" i="15" s="1"/>
  <c r="AI1126" i="15"/>
  <c r="AA1126" i="15"/>
  <c r="AV1126" i="15" s="1"/>
  <c r="BC1125" i="15"/>
  <c r="AX1125" i="15"/>
  <c r="AW1125" i="15"/>
  <c r="AU1125" i="15"/>
  <c r="AR1125" i="15"/>
  <c r="AQ1125" i="15"/>
  <c r="AO1125" i="15"/>
  <c r="AL1125" i="15"/>
  <c r="AK1125" i="15"/>
  <c r="AJ1125" i="15"/>
  <c r="AI1125" i="15"/>
  <c r="AG1125" i="15"/>
  <c r="AA1125" i="15"/>
  <c r="AV1125" i="15" s="1"/>
  <c r="Z1125" i="15"/>
  <c r="M1125" i="35" s="1"/>
  <c r="Y1125" i="15"/>
  <c r="L1125" i="35" s="1"/>
  <c r="X1125" i="15"/>
  <c r="K1125" i="35" s="1"/>
  <c r="T1125" i="15"/>
  <c r="BC1124" i="15"/>
  <c r="AX1124" i="15"/>
  <c r="AW1124" i="15"/>
  <c r="AU1124" i="15"/>
  <c r="AR1124" i="15"/>
  <c r="AQ1124" i="15"/>
  <c r="AO1124" i="15"/>
  <c r="AL1124" i="15"/>
  <c r="AK1124" i="15"/>
  <c r="AJ1124" i="15"/>
  <c r="AI1124" i="15"/>
  <c r="AG1124" i="15"/>
  <c r="AA1124" i="15"/>
  <c r="AV1124" i="15" s="1"/>
  <c r="Z1124" i="15"/>
  <c r="M1124" i="35" s="1"/>
  <c r="Y1124" i="15"/>
  <c r="L1124" i="35" s="1"/>
  <c r="X1124" i="15"/>
  <c r="K1124" i="35" s="1"/>
  <c r="T1124" i="15"/>
  <c r="BC1123" i="15"/>
  <c r="AX1123" i="15"/>
  <c r="AW1123" i="15"/>
  <c r="AU1123" i="15"/>
  <c r="AR1123" i="15"/>
  <c r="AQ1123" i="15"/>
  <c r="AO1123" i="15"/>
  <c r="AL1123" i="15"/>
  <c r="AK1123" i="15"/>
  <c r="AJ1123" i="15"/>
  <c r="AI1123" i="15"/>
  <c r="AG1123" i="15"/>
  <c r="AA1123" i="15"/>
  <c r="AV1123" i="15" s="1"/>
  <c r="Z1123" i="15"/>
  <c r="M1123" i="35" s="1"/>
  <c r="Y1123" i="15"/>
  <c r="L1123" i="35" s="1"/>
  <c r="X1123" i="15"/>
  <c r="K1123" i="35" s="1"/>
  <c r="T1123" i="15"/>
  <c r="BC1122" i="15"/>
  <c r="AX1122" i="15"/>
  <c r="AW1122" i="15"/>
  <c r="AU1122" i="15"/>
  <c r="AR1122" i="15"/>
  <c r="AQ1122" i="15"/>
  <c r="AO1122" i="15"/>
  <c r="AL1122" i="15"/>
  <c r="AK1122" i="15"/>
  <c r="AJ1122" i="15"/>
  <c r="AI1122" i="15"/>
  <c r="AG1122" i="15"/>
  <c r="AA1122" i="15"/>
  <c r="AV1122" i="15" s="1"/>
  <c r="Z1122" i="15"/>
  <c r="M1122" i="35" s="1"/>
  <c r="Y1122" i="15"/>
  <c r="L1122" i="35" s="1"/>
  <c r="X1122" i="15"/>
  <c r="K1122" i="35" s="1"/>
  <c r="T1122" i="15"/>
  <c r="BC1121" i="15"/>
  <c r="AW1121" i="15"/>
  <c r="AU1121" i="15"/>
  <c r="AQ1121" i="15"/>
  <c r="AG1121" i="15" s="1"/>
  <c r="AO1121" i="15"/>
  <c r="AL1121" i="15"/>
  <c r="AK1121" i="15"/>
  <c r="AJ1121" i="15"/>
  <c r="AI1121" i="15"/>
  <c r="AA1121" i="15"/>
  <c r="AV1121" i="15" s="1"/>
  <c r="Z1121" i="15"/>
  <c r="M1121" i="35" s="1"/>
  <c r="Y1121" i="15"/>
  <c r="L1121" i="35" s="1"/>
  <c r="X1121" i="15"/>
  <c r="K1121" i="35" s="1"/>
  <c r="T1121" i="15"/>
  <c r="AW1120" i="15"/>
  <c r="AL1120" i="15"/>
  <c r="AK1120" i="15"/>
  <c r="AJ1120" i="15"/>
  <c r="AI1120" i="15"/>
  <c r="AA1120" i="15"/>
  <c r="AV1120" i="15" s="1"/>
  <c r="Z1120" i="15"/>
  <c r="M1120" i="35" s="1"/>
  <c r="Y1120" i="15"/>
  <c r="L1120" i="35" s="1"/>
  <c r="X1120" i="15"/>
  <c r="K1120" i="35" s="1"/>
  <c r="T1120" i="15"/>
  <c r="AW1119" i="15"/>
  <c r="AL1119" i="15"/>
  <c r="AK1119" i="15"/>
  <c r="AJ1119" i="15"/>
  <c r="AI1119" i="15"/>
  <c r="AA1119" i="15"/>
  <c r="AV1119" i="15" s="1"/>
  <c r="Z1119" i="15"/>
  <c r="M1119" i="35" s="1"/>
  <c r="Y1119" i="15"/>
  <c r="L1119" i="35" s="1"/>
  <c r="X1119" i="15"/>
  <c r="K1119" i="35" s="1"/>
  <c r="T1119" i="15"/>
  <c r="AW1118" i="15"/>
  <c r="AL1118" i="15"/>
  <c r="AK1118" i="15"/>
  <c r="AJ1118" i="15"/>
  <c r="AI1118" i="15"/>
  <c r="AA1118" i="15"/>
  <c r="AV1118" i="15" s="1"/>
  <c r="Z1118" i="15"/>
  <c r="M1118" i="35" s="1"/>
  <c r="Y1118" i="15"/>
  <c r="L1118" i="35" s="1"/>
  <c r="X1118" i="15"/>
  <c r="K1118" i="35" s="1"/>
  <c r="T1118" i="15"/>
  <c r="AW1117" i="15"/>
  <c r="AL1117" i="15"/>
  <c r="AK1117" i="15"/>
  <c r="AJ1117" i="15"/>
  <c r="AI1117" i="15"/>
  <c r="AA1117" i="15"/>
  <c r="AV1117" i="15" s="1"/>
  <c r="Z1117" i="15"/>
  <c r="M1117" i="35" s="1"/>
  <c r="Y1117" i="15"/>
  <c r="L1117" i="35" s="1"/>
  <c r="X1117" i="15"/>
  <c r="K1117" i="35" s="1"/>
  <c r="T1117" i="15"/>
  <c r="AW1116" i="15"/>
  <c r="AL1116" i="15"/>
  <c r="AK1116" i="15"/>
  <c r="AJ1116" i="15"/>
  <c r="AI1116" i="15"/>
  <c r="Z1116" i="15"/>
  <c r="M1116" i="35" s="1"/>
  <c r="Y1116" i="15"/>
  <c r="L1116" i="35" s="1"/>
  <c r="X1116" i="15"/>
  <c r="K1116" i="35" s="1"/>
  <c r="T1116" i="15"/>
  <c r="AW1115" i="15"/>
  <c r="AL1115" i="15"/>
  <c r="AK1115" i="15"/>
  <c r="AJ1115" i="15"/>
  <c r="AI1115" i="15"/>
  <c r="Z1115" i="15"/>
  <c r="M1115" i="35" s="1"/>
  <c r="Y1115" i="15"/>
  <c r="L1115" i="35" s="1"/>
  <c r="X1115" i="15"/>
  <c r="K1115" i="35" s="1"/>
  <c r="T1115" i="15"/>
  <c r="AW1114" i="15"/>
  <c r="AL1114" i="15"/>
  <c r="AK1114" i="15"/>
  <c r="AJ1114" i="15"/>
  <c r="AI1114" i="15"/>
  <c r="AA1114" i="15"/>
  <c r="AV1114" i="15" s="1"/>
  <c r="Z1114" i="15"/>
  <c r="M1114" i="35" s="1"/>
  <c r="Y1114" i="15"/>
  <c r="L1114" i="35" s="1"/>
  <c r="X1114" i="15"/>
  <c r="K1114" i="35" s="1"/>
  <c r="T1114" i="15"/>
  <c r="AW1113" i="15"/>
  <c r="AL1113" i="15"/>
  <c r="AK1113" i="15"/>
  <c r="AJ1113" i="15"/>
  <c r="AI1113" i="15"/>
  <c r="AA1113" i="15"/>
  <c r="AV1113" i="15" s="1"/>
  <c r="Z1113" i="15"/>
  <c r="M1113" i="35" s="1"/>
  <c r="Y1113" i="15"/>
  <c r="L1113" i="35" s="1"/>
  <c r="X1113" i="15"/>
  <c r="K1113" i="35" s="1"/>
  <c r="T1113" i="15"/>
  <c r="AW1112" i="15"/>
  <c r="AL1112" i="15"/>
  <c r="AK1112" i="15"/>
  <c r="AJ1112" i="15"/>
  <c r="AI1112" i="15"/>
  <c r="AA1112" i="15"/>
  <c r="AV1112" i="15" s="1"/>
  <c r="Z1112" i="15"/>
  <c r="M1112" i="35" s="1"/>
  <c r="Y1112" i="15"/>
  <c r="L1112" i="35" s="1"/>
  <c r="X1112" i="15"/>
  <c r="K1112" i="35" s="1"/>
  <c r="T1112" i="15"/>
  <c r="AW1111" i="15"/>
  <c r="AL1111" i="15"/>
  <c r="AK1111" i="15"/>
  <c r="AJ1111" i="15"/>
  <c r="AI1111" i="15"/>
  <c r="AA1111" i="15"/>
  <c r="AV1111" i="15" s="1"/>
  <c r="Z1111" i="15"/>
  <c r="M1111" i="35" s="1"/>
  <c r="Y1111" i="15"/>
  <c r="L1111" i="35" s="1"/>
  <c r="X1111" i="15"/>
  <c r="K1111" i="35" s="1"/>
  <c r="T1111" i="15"/>
  <c r="AW1110" i="15"/>
  <c r="AL1110" i="15"/>
  <c r="AK1110" i="15"/>
  <c r="AJ1110" i="15"/>
  <c r="AI1110" i="15"/>
  <c r="AA1110" i="15"/>
  <c r="AV1110" i="15" s="1"/>
  <c r="Z1110" i="15"/>
  <c r="M1110" i="35" s="1"/>
  <c r="Y1110" i="15"/>
  <c r="L1110" i="35" s="1"/>
  <c r="X1110" i="15"/>
  <c r="K1110" i="35" s="1"/>
  <c r="T1110" i="15"/>
  <c r="AW1109" i="15"/>
  <c r="AL1109" i="15"/>
  <c r="AK1109" i="15"/>
  <c r="AJ1109" i="15"/>
  <c r="AI1109" i="15"/>
  <c r="AA1109" i="15"/>
  <c r="AV1109" i="15" s="1"/>
  <c r="Z1109" i="15"/>
  <c r="M1109" i="35" s="1"/>
  <c r="Y1109" i="15"/>
  <c r="L1109" i="35" s="1"/>
  <c r="X1109" i="15"/>
  <c r="K1109" i="35" s="1"/>
  <c r="T1109" i="15"/>
  <c r="AW1108" i="15"/>
  <c r="AL1108" i="15"/>
  <c r="AK1108" i="15"/>
  <c r="AJ1108" i="15"/>
  <c r="AI1108" i="15"/>
  <c r="Z1108" i="15"/>
  <c r="M1108" i="35" s="1"/>
  <c r="Y1108" i="15"/>
  <c r="L1108" i="35" s="1"/>
  <c r="X1108" i="15"/>
  <c r="K1108" i="35" s="1"/>
  <c r="T1108" i="15"/>
  <c r="AW1107" i="15"/>
  <c r="AL1107" i="15"/>
  <c r="AK1107" i="15"/>
  <c r="AJ1107" i="15"/>
  <c r="AI1107" i="15"/>
  <c r="AA1107" i="15"/>
  <c r="AV1107" i="15" s="1"/>
  <c r="Z1107" i="15"/>
  <c r="M1107" i="35" s="1"/>
  <c r="Y1107" i="15"/>
  <c r="L1107" i="35" s="1"/>
  <c r="X1107" i="15"/>
  <c r="K1107" i="35" s="1"/>
  <c r="T1107" i="15"/>
  <c r="AW1106" i="15"/>
  <c r="AL1106" i="15"/>
  <c r="AK1106" i="15"/>
  <c r="AJ1106" i="15"/>
  <c r="AI1106" i="15"/>
  <c r="AA1106" i="15"/>
  <c r="AV1106" i="15" s="1"/>
  <c r="Z1106" i="15"/>
  <c r="M1106" i="35" s="1"/>
  <c r="Y1106" i="15"/>
  <c r="L1106" i="35" s="1"/>
  <c r="X1106" i="15"/>
  <c r="K1106" i="35" s="1"/>
  <c r="T1106" i="15"/>
  <c r="AW1105" i="15"/>
  <c r="AL1105" i="15"/>
  <c r="AK1105" i="15"/>
  <c r="AJ1105" i="15"/>
  <c r="AI1105" i="15"/>
  <c r="AA1105" i="15"/>
  <c r="AV1105" i="15" s="1"/>
  <c r="Z1105" i="15"/>
  <c r="M1105" i="35" s="1"/>
  <c r="Y1105" i="15"/>
  <c r="L1105" i="35" s="1"/>
  <c r="X1105" i="15"/>
  <c r="K1105" i="35" s="1"/>
  <c r="T1105" i="15"/>
  <c r="AW1104" i="15"/>
  <c r="AQ1104" i="15"/>
  <c r="AG1104" i="15" s="1"/>
  <c r="AL1104" i="15"/>
  <c r="AK1104" i="15"/>
  <c r="AJ1104" i="15"/>
  <c r="AI1104" i="15"/>
  <c r="AA1104" i="15"/>
  <c r="AV1104" i="15" s="1"/>
  <c r="Z1104" i="15"/>
  <c r="M1104" i="35" s="1"/>
  <c r="Y1104" i="15"/>
  <c r="L1104" i="35" s="1"/>
  <c r="X1104" i="15"/>
  <c r="K1104" i="35" s="1"/>
  <c r="T1104" i="15"/>
  <c r="AW1103" i="15"/>
  <c r="AQ1103" i="15"/>
  <c r="AG1103" i="15" s="1"/>
  <c r="AL1103" i="15"/>
  <c r="AK1103" i="15"/>
  <c r="AJ1103" i="15"/>
  <c r="AI1103" i="15"/>
  <c r="Z1103" i="15"/>
  <c r="M1103" i="35" s="1"/>
  <c r="Y1103" i="15"/>
  <c r="L1103" i="35" s="1"/>
  <c r="X1103" i="15"/>
  <c r="K1103" i="35" s="1"/>
  <c r="T1103" i="15"/>
  <c r="AW1102" i="15"/>
  <c r="AL1102" i="15"/>
  <c r="AK1102" i="15"/>
  <c r="AJ1102" i="15"/>
  <c r="AI1102" i="15"/>
  <c r="AA1102" i="15"/>
  <c r="AV1102" i="15" s="1"/>
  <c r="Z1102" i="15"/>
  <c r="M1102" i="35" s="1"/>
  <c r="Y1102" i="15"/>
  <c r="L1102" i="35" s="1"/>
  <c r="X1102" i="15"/>
  <c r="K1102" i="35" s="1"/>
  <c r="T1102" i="15"/>
  <c r="AW1101" i="15"/>
  <c r="AL1101" i="15"/>
  <c r="AK1101" i="15"/>
  <c r="AJ1101" i="15"/>
  <c r="AI1101" i="15"/>
  <c r="Z1101" i="15"/>
  <c r="M1101" i="35" s="1"/>
  <c r="Y1101" i="15"/>
  <c r="L1101" i="35" s="1"/>
  <c r="X1101" i="15"/>
  <c r="K1101" i="35" s="1"/>
  <c r="T1101" i="15"/>
  <c r="AW1100" i="15"/>
  <c r="AL1100" i="15"/>
  <c r="AK1100" i="15"/>
  <c r="AJ1100" i="15"/>
  <c r="AI1100" i="15"/>
  <c r="AA1100" i="15"/>
  <c r="AV1100" i="15" s="1"/>
  <c r="Z1100" i="15"/>
  <c r="M1100" i="35" s="1"/>
  <c r="Y1100" i="15"/>
  <c r="L1100" i="35" s="1"/>
  <c r="X1100" i="15"/>
  <c r="K1100" i="35" s="1"/>
  <c r="T1100" i="15"/>
  <c r="AW1099" i="15"/>
  <c r="AL1099" i="15"/>
  <c r="AK1099" i="15"/>
  <c r="AJ1099" i="15"/>
  <c r="AI1099" i="15"/>
  <c r="AA1099" i="15"/>
  <c r="AV1099" i="15" s="1"/>
  <c r="Z1099" i="15"/>
  <c r="M1099" i="35" s="1"/>
  <c r="Y1099" i="15"/>
  <c r="L1099" i="35" s="1"/>
  <c r="X1099" i="15"/>
  <c r="K1099" i="35" s="1"/>
  <c r="T1099" i="15"/>
  <c r="AW1098" i="15"/>
  <c r="AL1098" i="15"/>
  <c r="AK1098" i="15"/>
  <c r="AJ1098" i="15"/>
  <c r="AI1098" i="15"/>
  <c r="AA1098" i="15"/>
  <c r="AV1098" i="15" s="1"/>
  <c r="Z1098" i="15"/>
  <c r="M1098" i="35" s="1"/>
  <c r="Y1098" i="15"/>
  <c r="L1098" i="35" s="1"/>
  <c r="X1098" i="15"/>
  <c r="K1098" i="35" s="1"/>
  <c r="T1098" i="15"/>
  <c r="AW1097" i="15"/>
  <c r="AL1097" i="15"/>
  <c r="AK1097" i="15"/>
  <c r="AJ1097" i="15"/>
  <c r="AI1097" i="15"/>
  <c r="AA1097" i="15"/>
  <c r="AV1097" i="15" s="1"/>
  <c r="Z1097" i="15"/>
  <c r="M1097" i="35" s="1"/>
  <c r="Y1097" i="15"/>
  <c r="L1097" i="35" s="1"/>
  <c r="X1097" i="15"/>
  <c r="K1097" i="35" s="1"/>
  <c r="T1097" i="15"/>
  <c r="AW1096" i="15"/>
  <c r="AL1096" i="15"/>
  <c r="AK1096" i="15"/>
  <c r="AJ1096" i="15"/>
  <c r="AI1096" i="15"/>
  <c r="AA1096" i="15"/>
  <c r="AV1096" i="15" s="1"/>
  <c r="Z1096" i="15"/>
  <c r="M1096" i="35" s="1"/>
  <c r="Y1096" i="15"/>
  <c r="L1096" i="35" s="1"/>
  <c r="X1096" i="15"/>
  <c r="K1096" i="35" s="1"/>
  <c r="T1096" i="15"/>
  <c r="AW1095" i="15"/>
  <c r="AL1095" i="15"/>
  <c r="AK1095" i="15"/>
  <c r="AJ1095" i="15"/>
  <c r="AI1095" i="15"/>
  <c r="AA1095" i="15"/>
  <c r="AV1095" i="15" s="1"/>
  <c r="Z1095" i="15"/>
  <c r="M1095" i="35" s="1"/>
  <c r="Y1095" i="15"/>
  <c r="L1095" i="35" s="1"/>
  <c r="X1095" i="15"/>
  <c r="K1095" i="35" s="1"/>
  <c r="T1095" i="15"/>
  <c r="AW1094" i="15"/>
  <c r="AL1094" i="15"/>
  <c r="AK1094" i="15"/>
  <c r="AJ1094" i="15"/>
  <c r="AI1094" i="15"/>
  <c r="AA1094" i="15"/>
  <c r="AV1094" i="15" s="1"/>
  <c r="Z1094" i="15"/>
  <c r="M1094" i="35" s="1"/>
  <c r="Y1094" i="15"/>
  <c r="L1094" i="35" s="1"/>
  <c r="X1094" i="15"/>
  <c r="K1094" i="35" s="1"/>
  <c r="T1094" i="15"/>
  <c r="AW1093" i="15"/>
  <c r="AL1093" i="15"/>
  <c r="AK1093" i="15"/>
  <c r="AJ1093" i="15"/>
  <c r="AI1093" i="15"/>
  <c r="Z1093" i="15"/>
  <c r="M1093" i="35" s="1"/>
  <c r="Y1093" i="15"/>
  <c r="L1093" i="35" s="1"/>
  <c r="X1093" i="15"/>
  <c r="K1093" i="35" s="1"/>
  <c r="T1093" i="15"/>
  <c r="AW1092" i="15"/>
  <c r="AL1092" i="15"/>
  <c r="AK1092" i="15"/>
  <c r="AJ1092" i="15"/>
  <c r="AI1092" i="15"/>
  <c r="Z1092" i="15"/>
  <c r="M1092" i="35" s="1"/>
  <c r="Y1092" i="15"/>
  <c r="L1092" i="35" s="1"/>
  <c r="X1092" i="15"/>
  <c r="K1092" i="35" s="1"/>
  <c r="T1092" i="15"/>
  <c r="AW1091" i="15"/>
  <c r="AL1091" i="15"/>
  <c r="AK1091" i="15"/>
  <c r="AJ1091" i="15"/>
  <c r="AI1091" i="15"/>
  <c r="AE1091" i="15"/>
  <c r="AD1091" i="15"/>
  <c r="AD1111" i="15" s="1"/>
  <c r="G1111" i="35" s="1"/>
  <c r="AC1091" i="15"/>
  <c r="AC1114" i="15" s="1"/>
  <c r="Y1091" i="15"/>
  <c r="L1091" i="35" s="1"/>
  <c r="X1091" i="15"/>
  <c r="K1091" i="35" s="1"/>
  <c r="T1091" i="15"/>
  <c r="AX1090" i="15"/>
  <c r="AW1090" i="15"/>
  <c r="AO1090" i="15"/>
  <c r="AN1090" i="15" s="1"/>
  <c r="AL1090" i="15"/>
  <c r="AK1090" i="15"/>
  <c r="AJ1090" i="15"/>
  <c r="BF1090" i="15" s="1"/>
  <c r="AI1090" i="15"/>
  <c r="AA1090" i="15"/>
  <c r="AV1090" i="15" s="1"/>
  <c r="AX1089" i="15"/>
  <c r="AW1089" i="15"/>
  <c r="AO1089" i="15"/>
  <c r="AL1089" i="15"/>
  <c r="AK1089" i="15"/>
  <c r="AJ1089" i="15"/>
  <c r="BF1089" i="15" s="1"/>
  <c r="AI1089" i="15"/>
  <c r="AA1089" i="15"/>
  <c r="AV1089" i="15" s="1"/>
  <c r="AX1088" i="15"/>
  <c r="AW1088" i="15"/>
  <c r="AO1088" i="15"/>
  <c r="AL1088" i="15"/>
  <c r="AK1088" i="15"/>
  <c r="AJ1088" i="15"/>
  <c r="BF1088" i="15" s="1"/>
  <c r="AI1088" i="15"/>
  <c r="AA1088" i="15"/>
  <c r="AV1088" i="15" s="1"/>
  <c r="AX1087" i="15"/>
  <c r="AW1087" i="15"/>
  <c r="AO1087" i="15"/>
  <c r="AN1087" i="15" s="1"/>
  <c r="AL1087" i="15"/>
  <c r="AK1087" i="15"/>
  <c r="AJ1087" i="15"/>
  <c r="BF1087" i="15" s="1"/>
  <c r="AI1087" i="15"/>
  <c r="AA1087" i="15"/>
  <c r="AV1087" i="15" s="1"/>
  <c r="AX1086" i="15"/>
  <c r="AW1086" i="15"/>
  <c r="AO1086" i="15"/>
  <c r="AN1086" i="15" s="1"/>
  <c r="AL1086" i="15"/>
  <c r="AK1086" i="15"/>
  <c r="AJ1086" i="15"/>
  <c r="BF1086" i="15" s="1"/>
  <c r="AI1086" i="15"/>
  <c r="AA1086" i="15"/>
  <c r="AV1086" i="15" s="1"/>
  <c r="AX1085" i="15"/>
  <c r="AW1085" i="15"/>
  <c r="AO1085" i="15"/>
  <c r="AL1085" i="15"/>
  <c r="AK1085" i="15"/>
  <c r="AJ1085" i="15"/>
  <c r="BF1085" i="15" s="1"/>
  <c r="AI1085" i="15"/>
  <c r="AA1085" i="15"/>
  <c r="AV1085" i="15" s="1"/>
  <c r="AX1084" i="15"/>
  <c r="AW1084" i="15"/>
  <c r="AO1084" i="15"/>
  <c r="AL1084" i="15"/>
  <c r="AK1084" i="15"/>
  <c r="AJ1084" i="15"/>
  <c r="BF1084" i="15" s="1"/>
  <c r="AI1084" i="15"/>
  <c r="AA1084" i="15"/>
  <c r="AV1084" i="15" s="1"/>
  <c r="AX1083" i="15"/>
  <c r="AW1083" i="15"/>
  <c r="AO1083" i="15"/>
  <c r="AN1083" i="15" s="1"/>
  <c r="AL1083" i="15"/>
  <c r="AK1083" i="15"/>
  <c r="AJ1083" i="15"/>
  <c r="BF1083" i="15" s="1"/>
  <c r="AI1083" i="15"/>
  <c r="AA1083" i="15"/>
  <c r="AV1083" i="15" s="1"/>
  <c r="AX1082" i="15"/>
  <c r="AW1082" i="15"/>
  <c r="AO1082" i="15"/>
  <c r="AN1082" i="15" s="1"/>
  <c r="AL1082" i="15"/>
  <c r="AK1082" i="15"/>
  <c r="AJ1082" i="15"/>
  <c r="BF1082" i="15" s="1"/>
  <c r="AI1082" i="15"/>
  <c r="AA1082" i="15"/>
  <c r="AV1082" i="15" s="1"/>
  <c r="AX1081" i="15"/>
  <c r="AW1081" i="15"/>
  <c r="AO1081" i="15"/>
  <c r="AL1081" i="15"/>
  <c r="AK1081" i="15"/>
  <c r="AJ1081" i="15"/>
  <c r="BF1081" i="15" s="1"/>
  <c r="AI1081" i="15"/>
  <c r="AA1081" i="15"/>
  <c r="AV1081" i="15" s="1"/>
  <c r="BC1080" i="15"/>
  <c r="AX1080" i="15"/>
  <c r="AW1080" i="15"/>
  <c r="AU1080" i="15"/>
  <c r="AR1080" i="15"/>
  <c r="AQ1080" i="15"/>
  <c r="AO1080" i="15"/>
  <c r="AL1080" i="15"/>
  <c r="AK1080" i="15"/>
  <c r="AJ1080" i="15"/>
  <c r="AI1080" i="15"/>
  <c r="AG1080" i="15"/>
  <c r="AA1080" i="15"/>
  <c r="AV1080" i="15" s="1"/>
  <c r="Z1080" i="15"/>
  <c r="M1080" i="35" s="1"/>
  <c r="Y1080" i="15"/>
  <c r="L1080" i="35" s="1"/>
  <c r="X1080" i="15"/>
  <c r="K1080" i="35" s="1"/>
  <c r="T1080" i="15"/>
  <c r="BC1079" i="15"/>
  <c r="AX1079" i="15"/>
  <c r="AW1079" i="15"/>
  <c r="AU1079" i="15"/>
  <c r="AR1079" i="15"/>
  <c r="AQ1079" i="15"/>
  <c r="AO1079" i="15"/>
  <c r="AL1079" i="15"/>
  <c r="AK1079" i="15"/>
  <c r="AJ1079" i="15"/>
  <c r="AI1079" i="15"/>
  <c r="AG1079" i="15"/>
  <c r="AA1079" i="15"/>
  <c r="AV1079" i="15" s="1"/>
  <c r="Z1079" i="15"/>
  <c r="M1079" i="35" s="1"/>
  <c r="Y1079" i="15"/>
  <c r="L1079" i="35" s="1"/>
  <c r="X1079" i="15"/>
  <c r="K1079" i="35" s="1"/>
  <c r="T1079" i="15"/>
  <c r="BC1078" i="15"/>
  <c r="AX1078" i="15"/>
  <c r="AW1078" i="15"/>
  <c r="AU1078" i="15"/>
  <c r="AR1078" i="15"/>
  <c r="AQ1078" i="15"/>
  <c r="AO1078" i="15"/>
  <c r="AL1078" i="15"/>
  <c r="AK1078" i="15"/>
  <c r="AJ1078" i="15"/>
  <c r="AI1078" i="15"/>
  <c r="AG1078" i="15"/>
  <c r="AA1078" i="15"/>
  <c r="AV1078" i="15" s="1"/>
  <c r="Z1078" i="15"/>
  <c r="M1078" i="35" s="1"/>
  <c r="Y1078" i="15"/>
  <c r="L1078" i="35" s="1"/>
  <c r="X1078" i="15"/>
  <c r="K1078" i="35" s="1"/>
  <c r="T1078" i="15"/>
  <c r="BC1077" i="15"/>
  <c r="AX1077" i="15"/>
  <c r="AW1077" i="15"/>
  <c r="AU1077" i="15"/>
  <c r="AR1077" i="15"/>
  <c r="AQ1077" i="15"/>
  <c r="AO1077" i="15"/>
  <c r="AL1077" i="15"/>
  <c r="AK1077" i="15"/>
  <c r="AJ1077" i="15"/>
  <c r="AI1077" i="15"/>
  <c r="AG1077" i="15"/>
  <c r="AA1077" i="15"/>
  <c r="AV1077" i="15" s="1"/>
  <c r="Z1077" i="15"/>
  <c r="M1077" i="35" s="1"/>
  <c r="Y1077" i="15"/>
  <c r="L1077" i="35" s="1"/>
  <c r="X1077" i="15"/>
  <c r="K1077" i="35" s="1"/>
  <c r="T1077" i="15"/>
  <c r="BC1076" i="15"/>
  <c r="AW1076" i="15"/>
  <c r="AU1076" i="15"/>
  <c r="AQ1076" i="15"/>
  <c r="AG1076" i="15" s="1"/>
  <c r="AO1076" i="15"/>
  <c r="AL1076" i="15"/>
  <c r="AK1076" i="15"/>
  <c r="AJ1076" i="15"/>
  <c r="AI1076" i="15"/>
  <c r="AA1076" i="15"/>
  <c r="AV1076" i="15" s="1"/>
  <c r="Z1076" i="15"/>
  <c r="M1076" i="35" s="1"/>
  <c r="Y1076" i="15"/>
  <c r="L1076" i="35" s="1"/>
  <c r="X1076" i="15"/>
  <c r="K1076" i="35" s="1"/>
  <c r="T1076" i="15"/>
  <c r="AW1075" i="15"/>
  <c r="AL1075" i="15"/>
  <c r="AK1075" i="15"/>
  <c r="AJ1075" i="15"/>
  <c r="AI1075" i="15"/>
  <c r="Z1075" i="15"/>
  <c r="M1075" i="35" s="1"/>
  <c r="Y1075" i="15"/>
  <c r="L1075" i="35" s="1"/>
  <c r="X1075" i="15"/>
  <c r="K1075" i="35" s="1"/>
  <c r="T1075" i="15"/>
  <c r="AW1074" i="15"/>
  <c r="AL1074" i="15"/>
  <c r="AK1074" i="15"/>
  <c r="AJ1074" i="15"/>
  <c r="AI1074" i="15"/>
  <c r="AA1074" i="15"/>
  <c r="AV1074" i="15" s="1"/>
  <c r="Z1074" i="15"/>
  <c r="M1074" i="35" s="1"/>
  <c r="Y1074" i="15"/>
  <c r="L1074" i="35" s="1"/>
  <c r="X1074" i="15"/>
  <c r="K1074" i="35" s="1"/>
  <c r="T1074" i="15"/>
  <c r="AW1073" i="15"/>
  <c r="AL1073" i="15"/>
  <c r="AK1073" i="15"/>
  <c r="AJ1073" i="15"/>
  <c r="AI1073" i="15"/>
  <c r="AA1073" i="15"/>
  <c r="AV1073" i="15" s="1"/>
  <c r="Z1073" i="15"/>
  <c r="M1073" i="35" s="1"/>
  <c r="Y1073" i="15"/>
  <c r="L1073" i="35" s="1"/>
  <c r="X1073" i="15"/>
  <c r="K1073" i="35" s="1"/>
  <c r="T1073" i="15"/>
  <c r="AW1072" i="15"/>
  <c r="AL1072" i="15"/>
  <c r="AK1072" i="15"/>
  <c r="AJ1072" i="15"/>
  <c r="AI1072" i="15"/>
  <c r="Z1072" i="15"/>
  <c r="M1072" i="35" s="1"/>
  <c r="Y1072" i="15"/>
  <c r="L1072" i="35" s="1"/>
  <c r="X1072" i="15"/>
  <c r="K1072" i="35" s="1"/>
  <c r="T1072" i="15"/>
  <c r="AW1071" i="15"/>
  <c r="AL1071" i="15"/>
  <c r="AK1071" i="15"/>
  <c r="AJ1071" i="15"/>
  <c r="AI1071" i="15"/>
  <c r="Z1071" i="15"/>
  <c r="M1071" i="35" s="1"/>
  <c r="Y1071" i="15"/>
  <c r="L1071" i="35" s="1"/>
  <c r="X1071" i="15"/>
  <c r="K1071" i="35" s="1"/>
  <c r="T1071" i="15"/>
  <c r="AW1070" i="15"/>
  <c r="AL1070" i="15"/>
  <c r="AK1070" i="15"/>
  <c r="AJ1070" i="15"/>
  <c r="AI1070" i="15"/>
  <c r="AA1070" i="15"/>
  <c r="AV1070" i="15" s="1"/>
  <c r="Z1070" i="15"/>
  <c r="M1070" i="35" s="1"/>
  <c r="Y1070" i="15"/>
  <c r="L1070" i="35" s="1"/>
  <c r="X1070" i="15"/>
  <c r="K1070" i="35" s="1"/>
  <c r="T1070" i="15"/>
  <c r="AW1069" i="15"/>
  <c r="AL1069" i="15"/>
  <c r="AK1069" i="15"/>
  <c r="AJ1069" i="15"/>
  <c r="AI1069" i="15"/>
  <c r="AA1069" i="15"/>
  <c r="AV1069" i="15" s="1"/>
  <c r="Z1069" i="15"/>
  <c r="M1069" i="35" s="1"/>
  <c r="Y1069" i="15"/>
  <c r="L1069" i="35" s="1"/>
  <c r="X1069" i="15"/>
  <c r="K1069" i="35" s="1"/>
  <c r="T1069" i="15"/>
  <c r="AW1068" i="15"/>
  <c r="AL1068" i="15"/>
  <c r="AK1068" i="15"/>
  <c r="AJ1068" i="15"/>
  <c r="AI1068" i="15"/>
  <c r="AA1068" i="15"/>
  <c r="AV1068" i="15" s="1"/>
  <c r="Z1068" i="15"/>
  <c r="M1068" i="35" s="1"/>
  <c r="Y1068" i="15"/>
  <c r="L1068" i="35" s="1"/>
  <c r="X1068" i="15"/>
  <c r="K1068" i="35" s="1"/>
  <c r="T1068" i="15"/>
  <c r="AW1067" i="15"/>
  <c r="AL1067" i="15"/>
  <c r="AK1067" i="15"/>
  <c r="AJ1067" i="15"/>
  <c r="AI1067" i="15"/>
  <c r="AA1067" i="15"/>
  <c r="AV1067" i="15" s="1"/>
  <c r="Z1067" i="15"/>
  <c r="M1067" i="35" s="1"/>
  <c r="Y1067" i="15"/>
  <c r="L1067" i="35" s="1"/>
  <c r="X1067" i="15"/>
  <c r="K1067" i="35" s="1"/>
  <c r="T1067" i="15"/>
  <c r="AW1066" i="15"/>
  <c r="AL1066" i="15"/>
  <c r="AK1066" i="15"/>
  <c r="AJ1066" i="15"/>
  <c r="AI1066" i="15"/>
  <c r="AA1066" i="15"/>
  <c r="AV1066" i="15" s="1"/>
  <c r="Z1066" i="15"/>
  <c r="M1066" i="35" s="1"/>
  <c r="Y1066" i="15"/>
  <c r="L1066" i="35" s="1"/>
  <c r="X1066" i="15"/>
  <c r="K1066" i="35" s="1"/>
  <c r="T1066" i="15"/>
  <c r="AW1065" i="15"/>
  <c r="AL1065" i="15"/>
  <c r="AK1065" i="15"/>
  <c r="AJ1065" i="15"/>
  <c r="AI1065" i="15"/>
  <c r="AA1065" i="15"/>
  <c r="AV1065" i="15" s="1"/>
  <c r="Z1065" i="15"/>
  <c r="M1065" i="35" s="1"/>
  <c r="Y1065" i="15"/>
  <c r="L1065" i="35" s="1"/>
  <c r="X1065" i="15"/>
  <c r="K1065" i="35" s="1"/>
  <c r="T1065" i="15"/>
  <c r="AW1064" i="15"/>
  <c r="AL1064" i="15"/>
  <c r="AK1064" i="15"/>
  <c r="AJ1064" i="15"/>
  <c r="AI1064" i="15"/>
  <c r="AA1064" i="15"/>
  <c r="AV1064" i="15" s="1"/>
  <c r="Z1064" i="15"/>
  <c r="M1064" i="35" s="1"/>
  <c r="Y1064" i="15"/>
  <c r="L1064" i="35" s="1"/>
  <c r="X1064" i="15"/>
  <c r="K1064" i="35" s="1"/>
  <c r="T1064" i="15"/>
  <c r="AW1063" i="15"/>
  <c r="AL1063" i="15"/>
  <c r="AK1063" i="15"/>
  <c r="AJ1063" i="15"/>
  <c r="AI1063" i="15"/>
  <c r="AA1063" i="15"/>
  <c r="AV1063" i="15" s="1"/>
  <c r="Z1063" i="15"/>
  <c r="M1063" i="35" s="1"/>
  <c r="Y1063" i="15"/>
  <c r="L1063" i="35" s="1"/>
  <c r="X1063" i="15"/>
  <c r="K1063" i="35" s="1"/>
  <c r="T1063" i="15"/>
  <c r="AW1062" i="15"/>
  <c r="AL1062" i="15"/>
  <c r="AK1062" i="15"/>
  <c r="AJ1062" i="15"/>
  <c r="AI1062" i="15"/>
  <c r="AA1062" i="15"/>
  <c r="AV1062" i="15" s="1"/>
  <c r="Z1062" i="15"/>
  <c r="M1062" i="35" s="1"/>
  <c r="Y1062" i="15"/>
  <c r="L1062" i="35" s="1"/>
  <c r="X1062" i="15"/>
  <c r="K1062" i="35" s="1"/>
  <c r="T1062" i="15"/>
  <c r="AW1061" i="15"/>
  <c r="AL1061" i="15"/>
  <c r="AK1061" i="15"/>
  <c r="AJ1061" i="15"/>
  <c r="AI1061" i="15"/>
  <c r="AA1061" i="15"/>
  <c r="AV1061" i="15" s="1"/>
  <c r="Z1061" i="15"/>
  <c r="M1061" i="35" s="1"/>
  <c r="Y1061" i="15"/>
  <c r="L1061" i="35" s="1"/>
  <c r="X1061" i="15"/>
  <c r="K1061" i="35" s="1"/>
  <c r="T1061" i="15"/>
  <c r="AW1060" i="15"/>
  <c r="AL1060" i="15"/>
  <c r="AK1060" i="15"/>
  <c r="AJ1060" i="15"/>
  <c r="AI1060" i="15"/>
  <c r="AA1060" i="15"/>
  <c r="AV1060" i="15" s="1"/>
  <c r="Z1060" i="15"/>
  <c r="M1060" i="35" s="1"/>
  <c r="Y1060" i="15"/>
  <c r="L1060" i="35" s="1"/>
  <c r="X1060" i="15"/>
  <c r="K1060" i="35" s="1"/>
  <c r="T1060" i="15"/>
  <c r="AW1059" i="15"/>
  <c r="AQ1059" i="15"/>
  <c r="AG1059" i="15" s="1"/>
  <c r="AL1059" i="15"/>
  <c r="AK1059" i="15"/>
  <c r="AJ1059" i="15"/>
  <c r="AI1059" i="15"/>
  <c r="AA1059" i="15"/>
  <c r="AV1059" i="15" s="1"/>
  <c r="Z1059" i="15"/>
  <c r="M1059" i="35" s="1"/>
  <c r="Y1059" i="15"/>
  <c r="L1059" i="35" s="1"/>
  <c r="X1059" i="15"/>
  <c r="K1059" i="35" s="1"/>
  <c r="T1059" i="15"/>
  <c r="AW1058" i="15"/>
  <c r="AQ1058" i="15"/>
  <c r="AG1058" i="15" s="1"/>
  <c r="AL1058" i="15"/>
  <c r="AK1058" i="15"/>
  <c r="AJ1058" i="15"/>
  <c r="AI1058" i="15"/>
  <c r="AA1058" i="15"/>
  <c r="AV1058" i="15" s="1"/>
  <c r="Z1058" i="15"/>
  <c r="M1058" i="35" s="1"/>
  <c r="Y1058" i="15"/>
  <c r="L1058" i="35" s="1"/>
  <c r="X1058" i="15"/>
  <c r="K1058" i="35" s="1"/>
  <c r="T1058" i="15"/>
  <c r="AW1057" i="15"/>
  <c r="AL1057" i="15"/>
  <c r="AK1057" i="15"/>
  <c r="AJ1057" i="15"/>
  <c r="AI1057" i="15"/>
  <c r="AA1057" i="15"/>
  <c r="AV1057" i="15" s="1"/>
  <c r="Z1057" i="15"/>
  <c r="M1057" i="35" s="1"/>
  <c r="Y1057" i="15"/>
  <c r="L1057" i="35" s="1"/>
  <c r="X1057" i="15"/>
  <c r="K1057" i="35" s="1"/>
  <c r="T1057" i="15"/>
  <c r="AW1056" i="15"/>
  <c r="AL1056" i="15"/>
  <c r="AK1056" i="15"/>
  <c r="AJ1056" i="15"/>
  <c r="AI1056" i="15"/>
  <c r="AA1056" i="15"/>
  <c r="AV1056" i="15" s="1"/>
  <c r="Z1056" i="15"/>
  <c r="M1056" i="35" s="1"/>
  <c r="Y1056" i="15"/>
  <c r="L1056" i="35" s="1"/>
  <c r="X1056" i="15"/>
  <c r="K1056" i="35" s="1"/>
  <c r="T1056" i="15"/>
  <c r="AW1055" i="15"/>
  <c r="AL1055" i="15"/>
  <c r="AK1055" i="15"/>
  <c r="AJ1055" i="15"/>
  <c r="AI1055" i="15"/>
  <c r="AA1055" i="15"/>
  <c r="AV1055" i="15" s="1"/>
  <c r="Z1055" i="15"/>
  <c r="M1055" i="35" s="1"/>
  <c r="Y1055" i="15"/>
  <c r="L1055" i="35" s="1"/>
  <c r="X1055" i="15"/>
  <c r="K1055" i="35" s="1"/>
  <c r="T1055" i="15"/>
  <c r="AW1054" i="15"/>
  <c r="AL1054" i="15"/>
  <c r="AK1054" i="15"/>
  <c r="AJ1054" i="15"/>
  <c r="AI1054" i="15"/>
  <c r="AA1054" i="15"/>
  <c r="AV1054" i="15" s="1"/>
  <c r="Z1054" i="15"/>
  <c r="M1054" i="35" s="1"/>
  <c r="Y1054" i="15"/>
  <c r="L1054" i="35" s="1"/>
  <c r="X1054" i="15"/>
  <c r="K1054" i="35" s="1"/>
  <c r="T1054" i="15"/>
  <c r="AW1053" i="15"/>
  <c r="AL1053" i="15"/>
  <c r="AK1053" i="15"/>
  <c r="AJ1053" i="15"/>
  <c r="AI1053" i="15"/>
  <c r="Z1053" i="15"/>
  <c r="M1053" i="35" s="1"/>
  <c r="Y1053" i="15"/>
  <c r="L1053" i="35" s="1"/>
  <c r="X1053" i="15"/>
  <c r="K1053" i="35" s="1"/>
  <c r="T1053" i="15"/>
  <c r="AW1052" i="15"/>
  <c r="AL1052" i="15"/>
  <c r="AK1052" i="15"/>
  <c r="AJ1052" i="15"/>
  <c r="AI1052" i="15"/>
  <c r="AA1052" i="15"/>
  <c r="AV1052" i="15" s="1"/>
  <c r="Z1052" i="15"/>
  <c r="M1052" i="35" s="1"/>
  <c r="Y1052" i="15"/>
  <c r="L1052" i="35" s="1"/>
  <c r="X1052" i="15"/>
  <c r="K1052" i="35" s="1"/>
  <c r="T1052" i="15"/>
  <c r="AW1051" i="15"/>
  <c r="AL1051" i="15"/>
  <c r="AK1051" i="15"/>
  <c r="AJ1051" i="15"/>
  <c r="AI1051" i="15"/>
  <c r="AA1051" i="15"/>
  <c r="AV1051" i="15" s="1"/>
  <c r="Z1051" i="15"/>
  <c r="M1051" i="35" s="1"/>
  <c r="Y1051" i="15"/>
  <c r="L1051" i="35" s="1"/>
  <c r="X1051" i="15"/>
  <c r="K1051" i="35" s="1"/>
  <c r="T1051" i="15"/>
  <c r="AW1050" i="15"/>
  <c r="AL1050" i="15"/>
  <c r="AK1050" i="15"/>
  <c r="AJ1050" i="15"/>
  <c r="AI1050" i="15"/>
  <c r="AA1050" i="15"/>
  <c r="AV1050" i="15" s="1"/>
  <c r="Z1050" i="15"/>
  <c r="M1050" i="35" s="1"/>
  <c r="Y1050" i="15"/>
  <c r="L1050" i="35" s="1"/>
  <c r="X1050" i="15"/>
  <c r="K1050" i="35" s="1"/>
  <c r="T1050" i="15"/>
  <c r="AW1049" i="15"/>
  <c r="AL1049" i="15"/>
  <c r="AK1049" i="15"/>
  <c r="AJ1049" i="15"/>
  <c r="AI1049" i="15"/>
  <c r="AA1049" i="15"/>
  <c r="AV1049" i="15" s="1"/>
  <c r="Z1049" i="15"/>
  <c r="M1049" i="35" s="1"/>
  <c r="Y1049" i="15"/>
  <c r="L1049" i="35" s="1"/>
  <c r="X1049" i="15"/>
  <c r="K1049" i="35" s="1"/>
  <c r="T1049" i="15"/>
  <c r="AW1048" i="15"/>
  <c r="AL1048" i="15"/>
  <c r="AK1048" i="15"/>
  <c r="AJ1048" i="15"/>
  <c r="AI1048" i="15"/>
  <c r="AA1048" i="15"/>
  <c r="AV1048" i="15" s="1"/>
  <c r="Z1048" i="15"/>
  <c r="M1048" i="35" s="1"/>
  <c r="Y1048" i="15"/>
  <c r="L1048" i="35" s="1"/>
  <c r="X1048" i="15"/>
  <c r="K1048" i="35" s="1"/>
  <c r="T1048" i="15"/>
  <c r="AW1047" i="15"/>
  <c r="AL1047" i="15"/>
  <c r="AK1047" i="15"/>
  <c r="AJ1047" i="15"/>
  <c r="AI1047" i="15"/>
  <c r="AA1047" i="15"/>
  <c r="AV1047" i="15" s="1"/>
  <c r="Z1047" i="15"/>
  <c r="M1047" i="35" s="1"/>
  <c r="Y1047" i="15"/>
  <c r="L1047" i="35" s="1"/>
  <c r="X1047" i="15"/>
  <c r="K1047" i="35" s="1"/>
  <c r="T1047" i="15"/>
  <c r="AW1046" i="15"/>
  <c r="AL1046" i="15"/>
  <c r="AK1046" i="15"/>
  <c r="AJ1046" i="15"/>
  <c r="AI1046" i="15"/>
  <c r="AE1046" i="15"/>
  <c r="AE1059" i="15" s="1"/>
  <c r="BG1059" i="15" s="1"/>
  <c r="AD1046" i="15"/>
  <c r="AD1070" i="15" s="1"/>
  <c r="AC1046" i="15"/>
  <c r="AC1073" i="15" s="1"/>
  <c r="AA1046" i="15"/>
  <c r="AV1046" i="15" s="1"/>
  <c r="Z1046" i="15"/>
  <c r="M1046" i="35" s="1"/>
  <c r="Y1046" i="15"/>
  <c r="L1046" i="35" s="1"/>
  <c r="X1046" i="15"/>
  <c r="K1046" i="35" s="1"/>
  <c r="T1046" i="15"/>
  <c r="AX1045" i="15"/>
  <c r="AW1045" i="15"/>
  <c r="AO1045" i="15"/>
  <c r="AN1045" i="15" s="1"/>
  <c r="AL1045" i="15"/>
  <c r="AK1045" i="15"/>
  <c r="AJ1045" i="15"/>
  <c r="BF1045" i="15" s="1"/>
  <c r="AI1045" i="15"/>
  <c r="AA1045" i="15"/>
  <c r="AV1045" i="15" s="1"/>
  <c r="AX1044" i="15"/>
  <c r="AW1044" i="15"/>
  <c r="AO1044" i="15"/>
  <c r="AL1044" i="15"/>
  <c r="AK1044" i="15"/>
  <c r="AJ1044" i="15"/>
  <c r="BF1044" i="15" s="1"/>
  <c r="AI1044" i="15"/>
  <c r="AA1044" i="15"/>
  <c r="AV1044" i="15" s="1"/>
  <c r="AX1043" i="15"/>
  <c r="AW1043" i="15"/>
  <c r="AO1043" i="15"/>
  <c r="AL1043" i="15"/>
  <c r="AK1043" i="15"/>
  <c r="AJ1043" i="15"/>
  <c r="BF1043" i="15" s="1"/>
  <c r="AI1043" i="15"/>
  <c r="AA1043" i="15"/>
  <c r="AV1043" i="15" s="1"/>
  <c r="AX1042" i="15"/>
  <c r="AW1042" i="15"/>
  <c r="AO1042" i="15"/>
  <c r="AL1042" i="15"/>
  <c r="AK1042" i="15"/>
  <c r="AJ1042" i="15"/>
  <c r="BF1042" i="15" s="1"/>
  <c r="AI1042" i="15"/>
  <c r="AA1042" i="15"/>
  <c r="AV1042" i="15" s="1"/>
  <c r="AX1041" i="15"/>
  <c r="AW1041" i="15"/>
  <c r="AO1041" i="15"/>
  <c r="AN1041" i="15" s="1"/>
  <c r="AL1041" i="15"/>
  <c r="AK1041" i="15"/>
  <c r="AJ1041" i="15"/>
  <c r="BF1041" i="15" s="1"/>
  <c r="AI1041" i="15"/>
  <c r="AA1041" i="15"/>
  <c r="AV1041" i="15" s="1"/>
  <c r="AX1040" i="15"/>
  <c r="AW1040" i="15"/>
  <c r="AO1040" i="15"/>
  <c r="AL1040" i="15"/>
  <c r="AK1040" i="15"/>
  <c r="AJ1040" i="15"/>
  <c r="BF1040" i="15" s="1"/>
  <c r="AI1040" i="15"/>
  <c r="AA1040" i="15"/>
  <c r="AV1040" i="15" s="1"/>
  <c r="AX1039" i="15"/>
  <c r="AW1039" i="15"/>
  <c r="AO1039" i="15"/>
  <c r="AL1039" i="15"/>
  <c r="AK1039" i="15"/>
  <c r="AJ1039" i="15"/>
  <c r="BF1039" i="15" s="1"/>
  <c r="AI1039" i="15"/>
  <c r="AA1039" i="15"/>
  <c r="AV1039" i="15" s="1"/>
  <c r="AX1038" i="15"/>
  <c r="AW1038" i="15"/>
  <c r="AO1038" i="15"/>
  <c r="AL1038" i="15"/>
  <c r="AK1038" i="15"/>
  <c r="AJ1038" i="15"/>
  <c r="BF1038" i="15" s="1"/>
  <c r="AI1038" i="15"/>
  <c r="AA1038" i="15"/>
  <c r="AV1038" i="15" s="1"/>
  <c r="AX1037" i="15"/>
  <c r="AW1037" i="15"/>
  <c r="AO1037" i="15"/>
  <c r="AN1037" i="15" s="1"/>
  <c r="AL1037" i="15"/>
  <c r="AK1037" i="15"/>
  <c r="AJ1037" i="15"/>
  <c r="BF1037" i="15" s="1"/>
  <c r="AI1037" i="15"/>
  <c r="AA1037" i="15"/>
  <c r="AV1037" i="15" s="1"/>
  <c r="AX1036" i="15"/>
  <c r="AW1036" i="15"/>
  <c r="AO1036" i="15"/>
  <c r="AL1036" i="15"/>
  <c r="AK1036" i="15"/>
  <c r="AJ1036" i="15"/>
  <c r="BF1036" i="15" s="1"/>
  <c r="AI1036" i="15"/>
  <c r="AA1036" i="15"/>
  <c r="AV1036" i="15" s="1"/>
  <c r="BC1035" i="15"/>
  <c r="AX1035" i="15"/>
  <c r="AW1035" i="15"/>
  <c r="AU1035" i="15"/>
  <c r="AR1035" i="15"/>
  <c r="AQ1035" i="15"/>
  <c r="AO1035" i="15"/>
  <c r="AL1035" i="15"/>
  <c r="AK1035" i="15"/>
  <c r="AJ1035" i="15"/>
  <c r="AI1035" i="15"/>
  <c r="AG1035" i="15"/>
  <c r="AA1035" i="15"/>
  <c r="AV1035" i="15" s="1"/>
  <c r="Z1035" i="15"/>
  <c r="M1035" i="35" s="1"/>
  <c r="Y1035" i="15"/>
  <c r="L1035" i="35" s="1"/>
  <c r="X1035" i="15"/>
  <c r="K1035" i="35" s="1"/>
  <c r="T1035" i="15"/>
  <c r="BC1034" i="15"/>
  <c r="AX1034" i="15"/>
  <c r="AW1034" i="15"/>
  <c r="AU1034" i="15"/>
  <c r="AR1034" i="15"/>
  <c r="AQ1034" i="15"/>
  <c r="AO1034" i="15"/>
  <c r="AL1034" i="15"/>
  <c r="AK1034" i="15"/>
  <c r="AJ1034" i="15"/>
  <c r="AI1034" i="15"/>
  <c r="AG1034" i="15"/>
  <c r="AA1034" i="15"/>
  <c r="AV1034" i="15" s="1"/>
  <c r="Z1034" i="15"/>
  <c r="M1034" i="35" s="1"/>
  <c r="Y1034" i="15"/>
  <c r="L1034" i="35" s="1"/>
  <c r="X1034" i="15"/>
  <c r="K1034" i="35" s="1"/>
  <c r="T1034" i="15"/>
  <c r="BC1033" i="15"/>
  <c r="AX1033" i="15"/>
  <c r="AW1033" i="15"/>
  <c r="AU1033" i="15"/>
  <c r="AR1033" i="15"/>
  <c r="AQ1033" i="15"/>
  <c r="AO1033" i="15"/>
  <c r="AL1033" i="15"/>
  <c r="AK1033" i="15"/>
  <c r="AJ1033" i="15"/>
  <c r="AI1033" i="15"/>
  <c r="AG1033" i="15"/>
  <c r="AA1033" i="15"/>
  <c r="AV1033" i="15" s="1"/>
  <c r="Z1033" i="15"/>
  <c r="M1033" i="35" s="1"/>
  <c r="Y1033" i="15"/>
  <c r="L1033" i="35" s="1"/>
  <c r="X1033" i="15"/>
  <c r="K1033" i="35" s="1"/>
  <c r="T1033" i="15"/>
  <c r="BC1032" i="15"/>
  <c r="AX1032" i="15"/>
  <c r="AW1032" i="15"/>
  <c r="AU1032" i="15"/>
  <c r="AR1032" i="15"/>
  <c r="AQ1032" i="15"/>
  <c r="AO1032" i="15"/>
  <c r="AL1032" i="15"/>
  <c r="AK1032" i="15"/>
  <c r="AJ1032" i="15"/>
  <c r="AI1032" i="15"/>
  <c r="AG1032" i="15"/>
  <c r="AA1032" i="15"/>
  <c r="AV1032" i="15" s="1"/>
  <c r="Z1032" i="15"/>
  <c r="M1032" i="35" s="1"/>
  <c r="Y1032" i="15"/>
  <c r="L1032" i="35" s="1"/>
  <c r="X1032" i="15"/>
  <c r="K1032" i="35" s="1"/>
  <c r="T1032" i="15"/>
  <c r="BC1031" i="15"/>
  <c r="AW1031" i="15"/>
  <c r="AU1031" i="15"/>
  <c r="AQ1031" i="15"/>
  <c r="AG1031" i="15" s="1"/>
  <c r="AO1031" i="15"/>
  <c r="AL1031" i="15"/>
  <c r="AK1031" i="15"/>
  <c r="AJ1031" i="15"/>
  <c r="AI1031" i="15"/>
  <c r="AA1031" i="15"/>
  <c r="AV1031" i="15" s="1"/>
  <c r="Z1031" i="15"/>
  <c r="M1031" i="35" s="1"/>
  <c r="Y1031" i="15"/>
  <c r="L1031" i="35" s="1"/>
  <c r="X1031" i="15"/>
  <c r="K1031" i="35" s="1"/>
  <c r="T1031" i="15"/>
  <c r="AW1030" i="15"/>
  <c r="AL1030" i="15"/>
  <c r="AK1030" i="15"/>
  <c r="AJ1030" i="15"/>
  <c r="AI1030" i="15"/>
  <c r="AA1030" i="15"/>
  <c r="AV1030" i="15" s="1"/>
  <c r="Z1030" i="15"/>
  <c r="M1030" i="35" s="1"/>
  <c r="Y1030" i="15"/>
  <c r="L1030" i="35" s="1"/>
  <c r="X1030" i="15"/>
  <c r="K1030" i="35" s="1"/>
  <c r="T1030" i="15"/>
  <c r="AW1029" i="15"/>
  <c r="AL1029" i="15"/>
  <c r="AK1029" i="15"/>
  <c r="AJ1029" i="15"/>
  <c r="AI1029" i="15"/>
  <c r="AA1029" i="15"/>
  <c r="AV1029" i="15" s="1"/>
  <c r="Z1029" i="15"/>
  <c r="M1029" i="35" s="1"/>
  <c r="Y1029" i="15"/>
  <c r="L1029" i="35" s="1"/>
  <c r="X1029" i="15"/>
  <c r="K1029" i="35" s="1"/>
  <c r="T1029" i="15"/>
  <c r="AW1028" i="15"/>
  <c r="AL1028" i="15"/>
  <c r="AK1028" i="15"/>
  <c r="AJ1028" i="15"/>
  <c r="AI1028" i="15"/>
  <c r="AA1028" i="15"/>
  <c r="AV1028" i="15" s="1"/>
  <c r="Z1028" i="15"/>
  <c r="M1028" i="35" s="1"/>
  <c r="Y1028" i="15"/>
  <c r="L1028" i="35" s="1"/>
  <c r="X1028" i="15"/>
  <c r="K1028" i="35" s="1"/>
  <c r="T1028" i="15"/>
  <c r="AW1027" i="15"/>
  <c r="AL1027" i="15"/>
  <c r="AK1027" i="15"/>
  <c r="AJ1027" i="15"/>
  <c r="AI1027" i="15"/>
  <c r="AA1027" i="15"/>
  <c r="AV1027" i="15" s="1"/>
  <c r="Z1027" i="15"/>
  <c r="M1027" i="35" s="1"/>
  <c r="Y1027" i="15"/>
  <c r="L1027" i="35" s="1"/>
  <c r="X1027" i="15"/>
  <c r="K1027" i="35" s="1"/>
  <c r="T1027" i="15"/>
  <c r="AW1026" i="15"/>
  <c r="AL1026" i="15"/>
  <c r="AK1026" i="15"/>
  <c r="AJ1026" i="15"/>
  <c r="AI1026" i="15"/>
  <c r="Z1026" i="15"/>
  <c r="M1026" i="35" s="1"/>
  <c r="Y1026" i="15"/>
  <c r="L1026" i="35" s="1"/>
  <c r="X1026" i="15"/>
  <c r="K1026" i="35" s="1"/>
  <c r="T1026" i="15"/>
  <c r="AW1025" i="15"/>
  <c r="AL1025" i="15"/>
  <c r="AK1025" i="15"/>
  <c r="AJ1025" i="15"/>
  <c r="AI1025" i="15"/>
  <c r="AA1025" i="15"/>
  <c r="AV1025" i="15" s="1"/>
  <c r="Z1025" i="15"/>
  <c r="M1025" i="35" s="1"/>
  <c r="Y1025" i="15"/>
  <c r="L1025" i="35" s="1"/>
  <c r="X1025" i="15"/>
  <c r="K1025" i="35" s="1"/>
  <c r="T1025" i="15"/>
  <c r="AW1024" i="15"/>
  <c r="AL1024" i="15"/>
  <c r="AK1024" i="15"/>
  <c r="AJ1024" i="15"/>
  <c r="AI1024" i="15"/>
  <c r="Z1024" i="15"/>
  <c r="M1024" i="35" s="1"/>
  <c r="Y1024" i="15"/>
  <c r="L1024" i="35" s="1"/>
  <c r="X1024" i="15"/>
  <c r="K1024" i="35" s="1"/>
  <c r="T1024" i="15"/>
  <c r="AW1023" i="15"/>
  <c r="AL1023" i="15"/>
  <c r="AK1023" i="15"/>
  <c r="AJ1023" i="15"/>
  <c r="AI1023" i="15"/>
  <c r="AA1023" i="15"/>
  <c r="AV1023" i="15" s="1"/>
  <c r="Z1023" i="15"/>
  <c r="M1023" i="35" s="1"/>
  <c r="Y1023" i="15"/>
  <c r="L1023" i="35" s="1"/>
  <c r="X1023" i="15"/>
  <c r="K1023" i="35" s="1"/>
  <c r="T1023" i="15"/>
  <c r="AW1022" i="15"/>
  <c r="AL1022" i="15"/>
  <c r="AK1022" i="15"/>
  <c r="AJ1022" i="15"/>
  <c r="AI1022" i="15"/>
  <c r="AA1022" i="15"/>
  <c r="AV1022" i="15" s="1"/>
  <c r="Z1022" i="15"/>
  <c r="M1022" i="35" s="1"/>
  <c r="Y1022" i="15"/>
  <c r="L1022" i="35" s="1"/>
  <c r="X1022" i="15"/>
  <c r="K1022" i="35" s="1"/>
  <c r="T1022" i="15"/>
  <c r="AW1021" i="15"/>
  <c r="AL1021" i="15"/>
  <c r="AK1021" i="15"/>
  <c r="AJ1021" i="15"/>
  <c r="AI1021" i="15"/>
  <c r="AA1021" i="15"/>
  <c r="AV1021" i="15" s="1"/>
  <c r="Z1021" i="15"/>
  <c r="M1021" i="35" s="1"/>
  <c r="Y1021" i="15"/>
  <c r="L1021" i="35" s="1"/>
  <c r="X1021" i="15"/>
  <c r="K1021" i="35" s="1"/>
  <c r="T1021" i="15"/>
  <c r="AW1020" i="15"/>
  <c r="AL1020" i="15"/>
  <c r="AK1020" i="15"/>
  <c r="AJ1020" i="15"/>
  <c r="AI1020" i="15"/>
  <c r="Z1020" i="15"/>
  <c r="M1020" i="35" s="1"/>
  <c r="Y1020" i="15"/>
  <c r="L1020" i="35" s="1"/>
  <c r="X1020" i="15"/>
  <c r="K1020" i="35" s="1"/>
  <c r="T1020" i="15"/>
  <c r="AW1019" i="15"/>
  <c r="AL1019" i="15"/>
  <c r="AK1019" i="15"/>
  <c r="AJ1019" i="15"/>
  <c r="AI1019" i="15"/>
  <c r="Z1019" i="15"/>
  <c r="M1019" i="35" s="1"/>
  <c r="Y1019" i="15"/>
  <c r="L1019" i="35" s="1"/>
  <c r="X1019" i="15"/>
  <c r="K1019" i="35" s="1"/>
  <c r="T1019" i="15"/>
  <c r="AW1018" i="15"/>
  <c r="AL1018" i="15"/>
  <c r="AK1018" i="15"/>
  <c r="AJ1018" i="15"/>
  <c r="AI1018" i="15"/>
  <c r="AA1018" i="15"/>
  <c r="AV1018" i="15" s="1"/>
  <c r="Z1018" i="15"/>
  <c r="M1018" i="35" s="1"/>
  <c r="Y1018" i="15"/>
  <c r="L1018" i="35" s="1"/>
  <c r="X1018" i="15"/>
  <c r="K1018" i="35" s="1"/>
  <c r="T1018" i="15"/>
  <c r="AW1017" i="15"/>
  <c r="AL1017" i="15"/>
  <c r="AK1017" i="15"/>
  <c r="AJ1017" i="15"/>
  <c r="AI1017" i="15"/>
  <c r="AA1017" i="15"/>
  <c r="AV1017" i="15" s="1"/>
  <c r="Z1017" i="15"/>
  <c r="M1017" i="35" s="1"/>
  <c r="Y1017" i="15"/>
  <c r="L1017" i="35" s="1"/>
  <c r="X1017" i="15"/>
  <c r="K1017" i="35" s="1"/>
  <c r="T1017" i="15"/>
  <c r="AW1016" i="15"/>
  <c r="AL1016" i="15"/>
  <c r="AK1016" i="15"/>
  <c r="AJ1016" i="15"/>
  <c r="AI1016" i="15"/>
  <c r="AA1016" i="15"/>
  <c r="AV1016" i="15" s="1"/>
  <c r="Z1016" i="15"/>
  <c r="M1016" i="35" s="1"/>
  <c r="Y1016" i="15"/>
  <c r="L1016" i="35" s="1"/>
  <c r="X1016" i="15"/>
  <c r="K1016" i="35" s="1"/>
  <c r="T1016" i="15"/>
  <c r="AW1015" i="15"/>
  <c r="AL1015" i="15"/>
  <c r="AK1015" i="15"/>
  <c r="AJ1015" i="15"/>
  <c r="AI1015" i="15"/>
  <c r="Z1015" i="15"/>
  <c r="M1015" i="35" s="1"/>
  <c r="Y1015" i="15"/>
  <c r="L1015" i="35" s="1"/>
  <c r="X1015" i="15"/>
  <c r="K1015" i="35" s="1"/>
  <c r="T1015" i="15"/>
  <c r="AW1014" i="15"/>
  <c r="AQ1014" i="15"/>
  <c r="AG1014" i="15" s="1"/>
  <c r="AL1014" i="15"/>
  <c r="AK1014" i="15"/>
  <c r="AJ1014" i="15"/>
  <c r="AI1014" i="15"/>
  <c r="AA1014" i="15"/>
  <c r="AV1014" i="15" s="1"/>
  <c r="Z1014" i="15"/>
  <c r="M1014" i="35" s="1"/>
  <c r="Y1014" i="15"/>
  <c r="L1014" i="35" s="1"/>
  <c r="X1014" i="15"/>
  <c r="K1014" i="35" s="1"/>
  <c r="T1014" i="15"/>
  <c r="AW1013" i="15"/>
  <c r="AQ1013" i="15"/>
  <c r="AG1013" i="15" s="1"/>
  <c r="AL1013" i="15"/>
  <c r="AK1013" i="15"/>
  <c r="AJ1013" i="15"/>
  <c r="AI1013" i="15"/>
  <c r="AA1013" i="15"/>
  <c r="AV1013" i="15" s="1"/>
  <c r="Z1013" i="15"/>
  <c r="M1013" i="35" s="1"/>
  <c r="Y1013" i="15"/>
  <c r="L1013" i="35" s="1"/>
  <c r="X1013" i="15"/>
  <c r="K1013" i="35" s="1"/>
  <c r="T1013" i="15"/>
  <c r="AW1012" i="15"/>
  <c r="AL1012" i="15"/>
  <c r="AK1012" i="15"/>
  <c r="AJ1012" i="15"/>
  <c r="AI1012" i="15"/>
  <c r="AA1012" i="15"/>
  <c r="AV1012" i="15" s="1"/>
  <c r="Z1012" i="15"/>
  <c r="M1012" i="35" s="1"/>
  <c r="Y1012" i="15"/>
  <c r="L1012" i="35" s="1"/>
  <c r="X1012" i="15"/>
  <c r="K1012" i="35" s="1"/>
  <c r="T1012" i="15"/>
  <c r="AW1011" i="15"/>
  <c r="AL1011" i="15"/>
  <c r="AK1011" i="15"/>
  <c r="AJ1011" i="15"/>
  <c r="AI1011" i="15"/>
  <c r="AA1011" i="15"/>
  <c r="AV1011" i="15" s="1"/>
  <c r="Z1011" i="15"/>
  <c r="M1011" i="35" s="1"/>
  <c r="Y1011" i="15"/>
  <c r="L1011" i="35" s="1"/>
  <c r="X1011" i="15"/>
  <c r="K1011" i="35" s="1"/>
  <c r="T1011" i="15"/>
  <c r="AW1010" i="15"/>
  <c r="AL1010" i="15"/>
  <c r="AK1010" i="15"/>
  <c r="AJ1010" i="15"/>
  <c r="AI1010" i="15"/>
  <c r="AA1010" i="15"/>
  <c r="AV1010" i="15" s="1"/>
  <c r="Z1010" i="15"/>
  <c r="M1010" i="35" s="1"/>
  <c r="Y1010" i="15"/>
  <c r="L1010" i="35" s="1"/>
  <c r="X1010" i="15"/>
  <c r="K1010" i="35" s="1"/>
  <c r="T1010" i="15"/>
  <c r="AW1009" i="15"/>
  <c r="AL1009" i="15"/>
  <c r="AK1009" i="15"/>
  <c r="AJ1009" i="15"/>
  <c r="AI1009" i="15"/>
  <c r="AA1009" i="15"/>
  <c r="AV1009" i="15" s="1"/>
  <c r="Z1009" i="15"/>
  <c r="M1009" i="35" s="1"/>
  <c r="Y1009" i="15"/>
  <c r="L1009" i="35" s="1"/>
  <c r="X1009" i="15"/>
  <c r="K1009" i="35" s="1"/>
  <c r="T1009" i="15"/>
  <c r="AW1008" i="15"/>
  <c r="AL1008" i="15"/>
  <c r="AK1008" i="15"/>
  <c r="AJ1008" i="15"/>
  <c r="AI1008" i="15"/>
  <c r="AA1008" i="15"/>
  <c r="AV1008" i="15" s="1"/>
  <c r="Z1008" i="15"/>
  <c r="M1008" i="35" s="1"/>
  <c r="Y1008" i="15"/>
  <c r="L1008" i="35" s="1"/>
  <c r="X1008" i="15"/>
  <c r="K1008" i="35" s="1"/>
  <c r="T1008" i="15"/>
  <c r="AW1007" i="15"/>
  <c r="AL1007" i="15"/>
  <c r="AK1007" i="15"/>
  <c r="AJ1007" i="15"/>
  <c r="AI1007" i="15"/>
  <c r="AA1007" i="15"/>
  <c r="AV1007" i="15" s="1"/>
  <c r="Z1007" i="15"/>
  <c r="M1007" i="35" s="1"/>
  <c r="Y1007" i="15"/>
  <c r="L1007" i="35" s="1"/>
  <c r="X1007" i="15"/>
  <c r="K1007" i="35" s="1"/>
  <c r="T1007" i="15"/>
  <c r="AW1006" i="15"/>
  <c r="AL1006" i="15"/>
  <c r="AK1006" i="15"/>
  <c r="AJ1006" i="15"/>
  <c r="AI1006" i="15"/>
  <c r="AA1006" i="15"/>
  <c r="AV1006" i="15" s="1"/>
  <c r="Z1006" i="15"/>
  <c r="M1006" i="35" s="1"/>
  <c r="Y1006" i="15"/>
  <c r="L1006" i="35" s="1"/>
  <c r="X1006" i="15"/>
  <c r="K1006" i="35" s="1"/>
  <c r="T1006" i="15"/>
  <c r="AW1005" i="15"/>
  <c r="AL1005" i="15"/>
  <c r="AK1005" i="15"/>
  <c r="AJ1005" i="15"/>
  <c r="AI1005" i="15"/>
  <c r="AA1005" i="15"/>
  <c r="AV1005" i="15" s="1"/>
  <c r="Z1005" i="15"/>
  <c r="M1005" i="35" s="1"/>
  <c r="Y1005" i="15"/>
  <c r="L1005" i="35" s="1"/>
  <c r="X1005" i="15"/>
  <c r="K1005" i="35" s="1"/>
  <c r="T1005" i="15"/>
  <c r="AW1004" i="15"/>
  <c r="AL1004" i="15"/>
  <c r="AK1004" i="15"/>
  <c r="AJ1004" i="15"/>
  <c r="AI1004" i="15"/>
  <c r="Z1004" i="15"/>
  <c r="M1004" i="35" s="1"/>
  <c r="Y1004" i="15"/>
  <c r="L1004" i="35" s="1"/>
  <c r="X1004" i="15"/>
  <c r="K1004" i="35" s="1"/>
  <c r="T1004" i="15"/>
  <c r="AW1003" i="15"/>
  <c r="AL1003" i="15"/>
  <c r="AK1003" i="15"/>
  <c r="AJ1003" i="15"/>
  <c r="AI1003" i="15"/>
  <c r="Z1003" i="15"/>
  <c r="M1003" i="35" s="1"/>
  <c r="Y1003" i="15"/>
  <c r="L1003" i="35" s="1"/>
  <c r="X1003" i="15"/>
  <c r="K1003" i="35" s="1"/>
  <c r="T1003" i="15"/>
  <c r="AW1002" i="15"/>
  <c r="AL1002" i="15"/>
  <c r="AK1002" i="15"/>
  <c r="AJ1002" i="15"/>
  <c r="AI1002" i="15"/>
  <c r="AA1002" i="15"/>
  <c r="AV1002" i="15" s="1"/>
  <c r="Z1002" i="15"/>
  <c r="M1002" i="35" s="1"/>
  <c r="Y1002" i="15"/>
  <c r="L1002" i="35" s="1"/>
  <c r="X1002" i="15"/>
  <c r="K1002" i="35" s="1"/>
  <c r="T1002" i="15"/>
  <c r="AW1001" i="15"/>
  <c r="AL1001" i="15"/>
  <c r="AK1001" i="15"/>
  <c r="AJ1001" i="15"/>
  <c r="AI1001" i="15"/>
  <c r="AE1001" i="15"/>
  <c r="AE1028" i="15" s="1"/>
  <c r="BG1028" i="15" s="1"/>
  <c r="AD1001" i="15"/>
  <c r="AC1001" i="15"/>
  <c r="AC1005" i="15" s="1"/>
  <c r="AA1001" i="15"/>
  <c r="AV1001" i="15" s="1"/>
  <c r="Z1001" i="15"/>
  <c r="M1001" i="35" s="1"/>
  <c r="Y1001" i="15"/>
  <c r="L1001" i="35" s="1"/>
  <c r="X1001" i="15"/>
  <c r="K1001" i="35" s="1"/>
  <c r="T1001" i="15"/>
  <c r="AX1000" i="15"/>
  <c r="AW1000" i="15"/>
  <c r="AO1000" i="15"/>
  <c r="AN1000" i="15" s="1"/>
  <c r="AL1000" i="15"/>
  <c r="AK1000" i="15"/>
  <c r="AJ1000" i="15"/>
  <c r="BF1000" i="15" s="1"/>
  <c r="AI1000" i="15"/>
  <c r="AA1000" i="15"/>
  <c r="AV1000" i="15" s="1"/>
  <c r="AX999" i="15"/>
  <c r="AW999" i="15"/>
  <c r="AO999" i="15"/>
  <c r="AN999" i="15" s="1"/>
  <c r="AL999" i="15"/>
  <c r="AK999" i="15"/>
  <c r="AJ999" i="15"/>
  <c r="BF999" i="15" s="1"/>
  <c r="AI999" i="15"/>
  <c r="AA999" i="15"/>
  <c r="AV999" i="15" s="1"/>
  <c r="AX998" i="15"/>
  <c r="AW998" i="15"/>
  <c r="AO998" i="15"/>
  <c r="AL998" i="15"/>
  <c r="AK998" i="15"/>
  <c r="AJ998" i="15"/>
  <c r="BF998" i="15" s="1"/>
  <c r="AI998" i="15"/>
  <c r="AA998" i="15"/>
  <c r="AV998" i="15" s="1"/>
  <c r="AX997" i="15"/>
  <c r="AW997" i="15"/>
  <c r="AO997" i="15"/>
  <c r="AL997" i="15"/>
  <c r="AK997" i="15"/>
  <c r="AJ997" i="15"/>
  <c r="BF997" i="15" s="1"/>
  <c r="AI997" i="15"/>
  <c r="AA997" i="15"/>
  <c r="AV997" i="15" s="1"/>
  <c r="AX996" i="15"/>
  <c r="AW996" i="15"/>
  <c r="AO996" i="15"/>
  <c r="AN996" i="15" s="1"/>
  <c r="AL996" i="15"/>
  <c r="AK996" i="15"/>
  <c r="AJ996" i="15"/>
  <c r="BF996" i="15" s="1"/>
  <c r="AI996" i="15"/>
  <c r="AA996" i="15"/>
  <c r="AV996" i="15" s="1"/>
  <c r="AX995" i="15"/>
  <c r="AW995" i="15"/>
  <c r="AO995" i="15"/>
  <c r="AN995" i="15" s="1"/>
  <c r="AL995" i="15"/>
  <c r="AK995" i="15"/>
  <c r="AJ995" i="15"/>
  <c r="BF995" i="15" s="1"/>
  <c r="AI995" i="15"/>
  <c r="AA995" i="15"/>
  <c r="AV995" i="15" s="1"/>
  <c r="AX994" i="15"/>
  <c r="AW994" i="15"/>
  <c r="AO994" i="15"/>
  <c r="AL994" i="15"/>
  <c r="AK994" i="15"/>
  <c r="AJ994" i="15"/>
  <c r="BF994" i="15" s="1"/>
  <c r="AI994" i="15"/>
  <c r="AA994" i="15"/>
  <c r="AV994" i="15" s="1"/>
  <c r="AX993" i="15"/>
  <c r="AW993" i="15"/>
  <c r="AO993" i="15"/>
  <c r="AL993" i="15"/>
  <c r="AK993" i="15"/>
  <c r="AJ993" i="15"/>
  <c r="BF993" i="15" s="1"/>
  <c r="AI993" i="15"/>
  <c r="AA993" i="15"/>
  <c r="AV993" i="15" s="1"/>
  <c r="AX992" i="15"/>
  <c r="AW992" i="15"/>
  <c r="AO992" i="15"/>
  <c r="AN992" i="15" s="1"/>
  <c r="AL992" i="15"/>
  <c r="AK992" i="15"/>
  <c r="AJ992" i="15"/>
  <c r="BF992" i="15" s="1"/>
  <c r="AI992" i="15"/>
  <c r="AA992" i="15"/>
  <c r="AV992" i="15" s="1"/>
  <c r="AX991" i="15"/>
  <c r="AW991" i="15"/>
  <c r="AO991" i="15"/>
  <c r="AN991" i="15" s="1"/>
  <c r="AL991" i="15"/>
  <c r="AK991" i="15"/>
  <c r="AJ991" i="15"/>
  <c r="BF991" i="15" s="1"/>
  <c r="AI991" i="15"/>
  <c r="AA991" i="15"/>
  <c r="AV991" i="15" s="1"/>
  <c r="BC990" i="15"/>
  <c r="AX990" i="15"/>
  <c r="AW990" i="15"/>
  <c r="AU990" i="15"/>
  <c r="AR990" i="15"/>
  <c r="AQ990" i="15"/>
  <c r="AO990" i="15"/>
  <c r="AL990" i="15"/>
  <c r="AK990" i="15"/>
  <c r="AJ990" i="15"/>
  <c r="AI990" i="15"/>
  <c r="AG990" i="15"/>
  <c r="AA990" i="15"/>
  <c r="AV990" i="15" s="1"/>
  <c r="Z990" i="15"/>
  <c r="M990" i="35" s="1"/>
  <c r="Y990" i="15"/>
  <c r="L990" i="35" s="1"/>
  <c r="X990" i="15"/>
  <c r="K990" i="35" s="1"/>
  <c r="T990" i="15"/>
  <c r="BC989" i="15"/>
  <c r="AX989" i="15"/>
  <c r="AW989" i="15"/>
  <c r="AU989" i="15"/>
  <c r="AR989" i="15"/>
  <c r="AQ989" i="15"/>
  <c r="AO989" i="15"/>
  <c r="AL989" i="15"/>
  <c r="AK989" i="15"/>
  <c r="AJ989" i="15"/>
  <c r="AI989" i="15"/>
  <c r="AG989" i="15"/>
  <c r="AA989" i="15"/>
  <c r="AV989" i="15" s="1"/>
  <c r="Z989" i="15"/>
  <c r="M989" i="35" s="1"/>
  <c r="Y989" i="15"/>
  <c r="L989" i="35" s="1"/>
  <c r="X989" i="15"/>
  <c r="K989" i="35" s="1"/>
  <c r="T989" i="15"/>
  <c r="BC988" i="15"/>
  <c r="AX988" i="15"/>
  <c r="AW988" i="15"/>
  <c r="AU988" i="15"/>
  <c r="AR988" i="15"/>
  <c r="AQ988" i="15"/>
  <c r="AO988" i="15"/>
  <c r="AL988" i="15"/>
  <c r="AK988" i="15"/>
  <c r="AJ988" i="15"/>
  <c r="AI988" i="15"/>
  <c r="AG988" i="15"/>
  <c r="AA988" i="15"/>
  <c r="AV988" i="15" s="1"/>
  <c r="Z988" i="15"/>
  <c r="M988" i="35" s="1"/>
  <c r="Y988" i="15"/>
  <c r="L988" i="35" s="1"/>
  <c r="X988" i="15"/>
  <c r="K988" i="35" s="1"/>
  <c r="T988" i="15"/>
  <c r="BC987" i="15"/>
  <c r="AX987" i="15"/>
  <c r="AW987" i="15"/>
  <c r="AU987" i="15"/>
  <c r="AR987" i="15"/>
  <c r="AQ987" i="15"/>
  <c r="AO987" i="15"/>
  <c r="AL987" i="15"/>
  <c r="AK987" i="15"/>
  <c r="AJ987" i="15"/>
  <c r="AI987" i="15"/>
  <c r="AG987" i="15"/>
  <c r="AA987" i="15"/>
  <c r="AV987" i="15" s="1"/>
  <c r="Z987" i="15"/>
  <c r="M987" i="35" s="1"/>
  <c r="Y987" i="15"/>
  <c r="L987" i="35" s="1"/>
  <c r="X987" i="15"/>
  <c r="K987" i="35" s="1"/>
  <c r="T987" i="15"/>
  <c r="BC986" i="15"/>
  <c r="AW986" i="15"/>
  <c r="AU986" i="15"/>
  <c r="AQ986" i="15"/>
  <c r="AG986" i="15" s="1"/>
  <c r="AO986" i="15"/>
  <c r="AL986" i="15"/>
  <c r="AK986" i="15"/>
  <c r="AJ986" i="15"/>
  <c r="AI986" i="15"/>
  <c r="AA986" i="15"/>
  <c r="AV986" i="15" s="1"/>
  <c r="Z986" i="15"/>
  <c r="M986" i="35" s="1"/>
  <c r="Y986" i="15"/>
  <c r="L986" i="35" s="1"/>
  <c r="X986" i="15"/>
  <c r="K986" i="35" s="1"/>
  <c r="T986" i="15"/>
  <c r="AW985" i="15"/>
  <c r="AL985" i="15"/>
  <c r="AK985" i="15"/>
  <c r="AJ985" i="15"/>
  <c r="AI985" i="15"/>
  <c r="AA985" i="15"/>
  <c r="AV985" i="15" s="1"/>
  <c r="Z985" i="15"/>
  <c r="M985" i="35" s="1"/>
  <c r="Y985" i="15"/>
  <c r="L985" i="35" s="1"/>
  <c r="X985" i="15"/>
  <c r="K985" i="35" s="1"/>
  <c r="T985" i="15"/>
  <c r="AW984" i="15"/>
  <c r="AL984" i="15"/>
  <c r="AK984" i="15"/>
  <c r="AJ984" i="15"/>
  <c r="AI984" i="15"/>
  <c r="Z984" i="15"/>
  <c r="M984" i="35" s="1"/>
  <c r="Y984" i="15"/>
  <c r="L984" i="35" s="1"/>
  <c r="X984" i="15"/>
  <c r="K984" i="35" s="1"/>
  <c r="T984" i="15"/>
  <c r="AW983" i="15"/>
  <c r="AL983" i="15"/>
  <c r="AK983" i="15"/>
  <c r="AJ983" i="15"/>
  <c r="AI983" i="15"/>
  <c r="AA983" i="15"/>
  <c r="AV983" i="15" s="1"/>
  <c r="Z983" i="15"/>
  <c r="M983" i="35" s="1"/>
  <c r="Y983" i="15"/>
  <c r="L983" i="35" s="1"/>
  <c r="X983" i="15"/>
  <c r="K983" i="35" s="1"/>
  <c r="T983" i="15"/>
  <c r="AW982" i="15"/>
  <c r="AL982" i="15"/>
  <c r="AK982" i="15"/>
  <c r="AJ982" i="15"/>
  <c r="AI982" i="15"/>
  <c r="AA982" i="15"/>
  <c r="AV982" i="15" s="1"/>
  <c r="Z982" i="15"/>
  <c r="M982" i="35" s="1"/>
  <c r="Y982" i="15"/>
  <c r="L982" i="35" s="1"/>
  <c r="X982" i="15"/>
  <c r="K982" i="35" s="1"/>
  <c r="T982" i="15"/>
  <c r="AW981" i="15"/>
  <c r="AL981" i="15"/>
  <c r="AK981" i="15"/>
  <c r="AJ981" i="15"/>
  <c r="AI981" i="15"/>
  <c r="AA981" i="15"/>
  <c r="AV981" i="15" s="1"/>
  <c r="Z981" i="15"/>
  <c r="M981" i="35" s="1"/>
  <c r="Y981" i="15"/>
  <c r="L981" i="35" s="1"/>
  <c r="X981" i="15"/>
  <c r="K981" i="35" s="1"/>
  <c r="T981" i="15"/>
  <c r="AW980" i="15"/>
  <c r="AL980" i="15"/>
  <c r="AK980" i="15"/>
  <c r="AJ980" i="15"/>
  <c r="AI980" i="15"/>
  <c r="AA980" i="15"/>
  <c r="AV980" i="15" s="1"/>
  <c r="Z980" i="15"/>
  <c r="M980" i="35" s="1"/>
  <c r="Y980" i="15"/>
  <c r="L980" i="35" s="1"/>
  <c r="X980" i="15"/>
  <c r="K980" i="35" s="1"/>
  <c r="T980" i="15"/>
  <c r="AW979" i="15"/>
  <c r="AL979" i="15"/>
  <c r="AK979" i="15"/>
  <c r="AJ979" i="15"/>
  <c r="AI979" i="15"/>
  <c r="AA979" i="15"/>
  <c r="AV979" i="15" s="1"/>
  <c r="Z979" i="15"/>
  <c r="M979" i="35" s="1"/>
  <c r="Y979" i="15"/>
  <c r="L979" i="35" s="1"/>
  <c r="X979" i="15"/>
  <c r="K979" i="35" s="1"/>
  <c r="T979" i="15"/>
  <c r="AW978" i="15"/>
  <c r="AL978" i="15"/>
  <c r="AK978" i="15"/>
  <c r="AJ978" i="15"/>
  <c r="AI978" i="15"/>
  <c r="AA978" i="15"/>
  <c r="AV978" i="15" s="1"/>
  <c r="Z978" i="15"/>
  <c r="M978" i="35" s="1"/>
  <c r="Y978" i="15"/>
  <c r="L978" i="35" s="1"/>
  <c r="X978" i="15"/>
  <c r="K978" i="35" s="1"/>
  <c r="T978" i="15"/>
  <c r="AW977" i="15"/>
  <c r="AL977" i="15"/>
  <c r="AK977" i="15"/>
  <c r="AJ977" i="15"/>
  <c r="AI977" i="15"/>
  <c r="AA977" i="15"/>
  <c r="AV977" i="15" s="1"/>
  <c r="Z977" i="15"/>
  <c r="M977" i="35" s="1"/>
  <c r="Y977" i="15"/>
  <c r="L977" i="35" s="1"/>
  <c r="X977" i="15"/>
  <c r="K977" i="35" s="1"/>
  <c r="T977" i="15"/>
  <c r="AW976" i="15"/>
  <c r="AL976" i="15"/>
  <c r="AK976" i="15"/>
  <c r="AJ976" i="15"/>
  <c r="AI976" i="15"/>
  <c r="Z976" i="15"/>
  <c r="M976" i="35" s="1"/>
  <c r="Y976" i="15"/>
  <c r="L976" i="35" s="1"/>
  <c r="X976" i="15"/>
  <c r="K976" i="35" s="1"/>
  <c r="T976" i="15"/>
  <c r="AW975" i="15"/>
  <c r="AL975" i="15"/>
  <c r="AK975" i="15"/>
  <c r="AJ975" i="15"/>
  <c r="AI975" i="15"/>
  <c r="Z975" i="15"/>
  <c r="M975" i="35" s="1"/>
  <c r="Y975" i="15"/>
  <c r="L975" i="35" s="1"/>
  <c r="X975" i="15"/>
  <c r="K975" i="35" s="1"/>
  <c r="T975" i="15"/>
  <c r="AW974" i="15"/>
  <c r="AL974" i="15"/>
  <c r="AK974" i="15"/>
  <c r="AJ974" i="15"/>
  <c r="AI974" i="15"/>
  <c r="AA974" i="15"/>
  <c r="AV974" i="15" s="1"/>
  <c r="Z974" i="15"/>
  <c r="M974" i="35" s="1"/>
  <c r="Y974" i="15"/>
  <c r="L974" i="35" s="1"/>
  <c r="X974" i="15"/>
  <c r="K974" i="35" s="1"/>
  <c r="T974" i="15"/>
  <c r="AW973" i="15"/>
  <c r="AL973" i="15"/>
  <c r="AK973" i="15"/>
  <c r="AJ973" i="15"/>
  <c r="AI973" i="15"/>
  <c r="AA973" i="15"/>
  <c r="AV973" i="15" s="1"/>
  <c r="Z973" i="15"/>
  <c r="M973" i="35" s="1"/>
  <c r="Y973" i="15"/>
  <c r="L973" i="35" s="1"/>
  <c r="X973" i="15"/>
  <c r="K973" i="35" s="1"/>
  <c r="T973" i="15"/>
  <c r="AW972" i="15"/>
  <c r="AL972" i="15"/>
  <c r="AK972" i="15"/>
  <c r="AJ972" i="15"/>
  <c r="AI972" i="15"/>
  <c r="AA972" i="15"/>
  <c r="AV972" i="15" s="1"/>
  <c r="Z972" i="15"/>
  <c r="M972" i="35" s="1"/>
  <c r="Y972" i="15"/>
  <c r="L972" i="35" s="1"/>
  <c r="X972" i="15"/>
  <c r="K972" i="35" s="1"/>
  <c r="T972" i="15"/>
  <c r="AW971" i="15"/>
  <c r="AL971" i="15"/>
  <c r="AK971" i="15"/>
  <c r="AJ971" i="15"/>
  <c r="AI971" i="15"/>
  <c r="Z971" i="15"/>
  <c r="M971" i="35" s="1"/>
  <c r="Y971" i="15"/>
  <c r="L971" i="35" s="1"/>
  <c r="X971" i="15"/>
  <c r="K971" i="35" s="1"/>
  <c r="T971" i="15"/>
  <c r="AW970" i="15"/>
  <c r="AL970" i="15"/>
  <c r="AK970" i="15"/>
  <c r="AJ970" i="15"/>
  <c r="AI970" i="15"/>
  <c r="AA970" i="15"/>
  <c r="AV970" i="15" s="1"/>
  <c r="Z970" i="15"/>
  <c r="M970" i="35" s="1"/>
  <c r="Y970" i="15"/>
  <c r="L970" i="35" s="1"/>
  <c r="X970" i="15"/>
  <c r="K970" i="35" s="1"/>
  <c r="T970" i="15"/>
  <c r="AW969" i="15"/>
  <c r="AQ969" i="15"/>
  <c r="AG969" i="15" s="1"/>
  <c r="AL969" i="15"/>
  <c r="AK969" i="15"/>
  <c r="AJ969" i="15"/>
  <c r="AI969" i="15"/>
  <c r="AA969" i="15"/>
  <c r="AV969" i="15" s="1"/>
  <c r="Z969" i="15"/>
  <c r="M969" i="35" s="1"/>
  <c r="Y969" i="15"/>
  <c r="L969" i="35" s="1"/>
  <c r="X969" i="15"/>
  <c r="K969" i="35" s="1"/>
  <c r="T969" i="15"/>
  <c r="AW968" i="15"/>
  <c r="AQ968" i="15"/>
  <c r="AG968" i="15" s="1"/>
  <c r="AL968" i="15"/>
  <c r="AK968" i="15"/>
  <c r="AJ968" i="15"/>
  <c r="AI968" i="15"/>
  <c r="Z968" i="15"/>
  <c r="M968" i="35" s="1"/>
  <c r="Y968" i="15"/>
  <c r="L968" i="35" s="1"/>
  <c r="X968" i="15"/>
  <c r="K968" i="35" s="1"/>
  <c r="T968" i="15"/>
  <c r="AW967" i="15"/>
  <c r="AL967" i="15"/>
  <c r="AK967" i="15"/>
  <c r="AJ967" i="15"/>
  <c r="AI967" i="15"/>
  <c r="AA967" i="15"/>
  <c r="AV967" i="15" s="1"/>
  <c r="Z967" i="15"/>
  <c r="M967" i="35" s="1"/>
  <c r="Y967" i="15"/>
  <c r="L967" i="35" s="1"/>
  <c r="X967" i="15"/>
  <c r="K967" i="35" s="1"/>
  <c r="T967" i="15"/>
  <c r="AW966" i="15"/>
  <c r="AL966" i="15"/>
  <c r="AK966" i="15"/>
  <c r="AJ966" i="15"/>
  <c r="AI966" i="15"/>
  <c r="AA966" i="15"/>
  <c r="AV966" i="15" s="1"/>
  <c r="Z966" i="15"/>
  <c r="M966" i="35" s="1"/>
  <c r="Y966" i="15"/>
  <c r="L966" i="35" s="1"/>
  <c r="X966" i="15"/>
  <c r="K966" i="35" s="1"/>
  <c r="T966" i="15"/>
  <c r="AW965" i="15"/>
  <c r="AL965" i="15"/>
  <c r="AK965" i="15"/>
  <c r="AJ965" i="15"/>
  <c r="AI965" i="15"/>
  <c r="AA965" i="15"/>
  <c r="AV965" i="15" s="1"/>
  <c r="Z965" i="15"/>
  <c r="M965" i="35" s="1"/>
  <c r="Y965" i="15"/>
  <c r="L965" i="35" s="1"/>
  <c r="X965" i="15"/>
  <c r="K965" i="35" s="1"/>
  <c r="T965" i="15"/>
  <c r="AW964" i="15"/>
  <c r="AL964" i="15"/>
  <c r="AK964" i="15"/>
  <c r="AJ964" i="15"/>
  <c r="AI964" i="15"/>
  <c r="Z964" i="15"/>
  <c r="M964" i="35" s="1"/>
  <c r="Y964" i="15"/>
  <c r="L964" i="35" s="1"/>
  <c r="X964" i="15"/>
  <c r="K964" i="35" s="1"/>
  <c r="T964" i="15"/>
  <c r="AW963" i="15"/>
  <c r="AL963" i="15"/>
  <c r="AK963" i="15"/>
  <c r="AJ963" i="15"/>
  <c r="AI963" i="15"/>
  <c r="Z963" i="15"/>
  <c r="M963" i="35" s="1"/>
  <c r="Y963" i="15"/>
  <c r="L963" i="35" s="1"/>
  <c r="X963" i="15"/>
  <c r="K963" i="35" s="1"/>
  <c r="T963" i="15"/>
  <c r="AW962" i="15"/>
  <c r="AL962" i="15"/>
  <c r="AK962" i="15"/>
  <c r="AJ962" i="15"/>
  <c r="AI962" i="15"/>
  <c r="AA962" i="15"/>
  <c r="AV962" i="15" s="1"/>
  <c r="Z962" i="15"/>
  <c r="M962" i="35" s="1"/>
  <c r="Y962" i="15"/>
  <c r="L962" i="35" s="1"/>
  <c r="X962" i="15"/>
  <c r="K962" i="35" s="1"/>
  <c r="T962" i="15"/>
  <c r="AW961" i="15"/>
  <c r="AL961" i="15"/>
  <c r="AK961" i="15"/>
  <c r="AJ961" i="15"/>
  <c r="AI961" i="15"/>
  <c r="AA961" i="15"/>
  <c r="AV961" i="15" s="1"/>
  <c r="Z961" i="15"/>
  <c r="M961" i="35" s="1"/>
  <c r="Y961" i="15"/>
  <c r="L961" i="35" s="1"/>
  <c r="X961" i="15"/>
  <c r="K961" i="35" s="1"/>
  <c r="T961" i="15"/>
  <c r="AW960" i="15"/>
  <c r="AL960" i="15"/>
  <c r="AK960" i="15"/>
  <c r="AJ960" i="15"/>
  <c r="AI960" i="15"/>
  <c r="AA960" i="15"/>
  <c r="AV960" i="15" s="1"/>
  <c r="Z960" i="15"/>
  <c r="M960" i="35" s="1"/>
  <c r="Y960" i="15"/>
  <c r="L960" i="35" s="1"/>
  <c r="X960" i="15"/>
  <c r="K960" i="35" s="1"/>
  <c r="T960" i="15"/>
  <c r="AW959" i="15"/>
  <c r="AL959" i="15"/>
  <c r="AK959" i="15"/>
  <c r="AJ959" i="15"/>
  <c r="AI959" i="15"/>
  <c r="AA959" i="15"/>
  <c r="AV959" i="15" s="1"/>
  <c r="Z959" i="15"/>
  <c r="M959" i="35" s="1"/>
  <c r="Y959" i="15"/>
  <c r="L959" i="35" s="1"/>
  <c r="X959" i="15"/>
  <c r="K959" i="35" s="1"/>
  <c r="T959" i="15"/>
  <c r="AW958" i="15"/>
  <c r="AL958" i="15"/>
  <c r="AK958" i="15"/>
  <c r="AJ958" i="15"/>
  <c r="AI958" i="15"/>
  <c r="AA958" i="15"/>
  <c r="AV958" i="15" s="1"/>
  <c r="Z958" i="15"/>
  <c r="M958" i="35" s="1"/>
  <c r="Y958" i="15"/>
  <c r="L958" i="35" s="1"/>
  <c r="X958" i="15"/>
  <c r="K958" i="35" s="1"/>
  <c r="T958" i="15"/>
  <c r="AW957" i="15"/>
  <c r="AL957" i="15"/>
  <c r="AK957" i="15"/>
  <c r="AJ957" i="15"/>
  <c r="AI957" i="15"/>
  <c r="AA957" i="15"/>
  <c r="AV957" i="15" s="1"/>
  <c r="Z957" i="15"/>
  <c r="M957" i="35" s="1"/>
  <c r="Y957" i="15"/>
  <c r="L957" i="35" s="1"/>
  <c r="X957" i="15"/>
  <c r="K957" i="35" s="1"/>
  <c r="T957" i="15"/>
  <c r="AW956" i="15"/>
  <c r="AL956" i="15"/>
  <c r="AK956" i="15"/>
  <c r="AJ956" i="15"/>
  <c r="AI956" i="15"/>
  <c r="AE956" i="15"/>
  <c r="AE966" i="15" s="1"/>
  <c r="BG966" i="15" s="1"/>
  <c r="AD956" i="15"/>
  <c r="AD961" i="15" s="1"/>
  <c r="AR961" i="15" s="1"/>
  <c r="AC956" i="15"/>
  <c r="Z956" i="15"/>
  <c r="M956" i="35" s="1"/>
  <c r="Y956" i="15"/>
  <c r="L956" i="35" s="1"/>
  <c r="X956" i="15"/>
  <c r="K956" i="35" s="1"/>
  <c r="T956" i="15"/>
  <c r="AX955" i="15"/>
  <c r="AW955" i="15"/>
  <c r="AO955" i="15"/>
  <c r="AN955" i="15" s="1"/>
  <c r="AL955" i="15"/>
  <c r="AK955" i="15"/>
  <c r="AJ955" i="15"/>
  <c r="BF955" i="15" s="1"/>
  <c r="AI955" i="15"/>
  <c r="AA955" i="15"/>
  <c r="AV955" i="15" s="1"/>
  <c r="AX954" i="15"/>
  <c r="AW954" i="15"/>
  <c r="AO954" i="15"/>
  <c r="AN954" i="15" s="1"/>
  <c r="AL954" i="15"/>
  <c r="AK954" i="15"/>
  <c r="AJ954" i="15"/>
  <c r="BF954" i="15" s="1"/>
  <c r="AI954" i="15"/>
  <c r="AA954" i="15"/>
  <c r="AV954" i="15" s="1"/>
  <c r="AX953" i="15"/>
  <c r="AW953" i="15"/>
  <c r="AO953" i="15"/>
  <c r="AN953" i="15" s="1"/>
  <c r="AL953" i="15"/>
  <c r="AK953" i="15"/>
  <c r="AJ953" i="15"/>
  <c r="BF953" i="15" s="1"/>
  <c r="AI953" i="15"/>
  <c r="AA953" i="15"/>
  <c r="AV953" i="15" s="1"/>
  <c r="AX952" i="15"/>
  <c r="AW952" i="15"/>
  <c r="AO952" i="15"/>
  <c r="AL952" i="15"/>
  <c r="AK952" i="15"/>
  <c r="AJ952" i="15"/>
  <c r="BF952" i="15" s="1"/>
  <c r="AI952" i="15"/>
  <c r="AA952" i="15"/>
  <c r="AV952" i="15" s="1"/>
  <c r="AX951" i="15"/>
  <c r="AW951" i="15"/>
  <c r="AO951" i="15"/>
  <c r="AN951" i="15" s="1"/>
  <c r="AL951" i="15"/>
  <c r="AK951" i="15"/>
  <c r="AJ951" i="15"/>
  <c r="BF951" i="15" s="1"/>
  <c r="AI951" i="15"/>
  <c r="AA951" i="15"/>
  <c r="AV951" i="15" s="1"/>
  <c r="AX950" i="15"/>
  <c r="AW950" i="15"/>
  <c r="AO950" i="15"/>
  <c r="AL950" i="15"/>
  <c r="AK950" i="15"/>
  <c r="AJ950" i="15"/>
  <c r="BF950" i="15" s="1"/>
  <c r="AI950" i="15"/>
  <c r="AA950" i="15"/>
  <c r="AV950" i="15" s="1"/>
  <c r="AX949" i="15"/>
  <c r="AW949" i="15"/>
  <c r="AO949" i="15"/>
  <c r="AN949" i="15" s="1"/>
  <c r="AL949" i="15"/>
  <c r="AK949" i="15"/>
  <c r="AJ949" i="15"/>
  <c r="BF949" i="15" s="1"/>
  <c r="AI949" i="15"/>
  <c r="AA949" i="15"/>
  <c r="AV949" i="15" s="1"/>
  <c r="AX948" i="15"/>
  <c r="AW948" i="15"/>
  <c r="AO948" i="15"/>
  <c r="AL948" i="15"/>
  <c r="AK948" i="15"/>
  <c r="AJ948" i="15"/>
  <c r="BF948" i="15" s="1"/>
  <c r="AI948" i="15"/>
  <c r="AA948" i="15"/>
  <c r="AV948" i="15" s="1"/>
  <c r="AX947" i="15"/>
  <c r="AW947" i="15"/>
  <c r="AO947" i="15"/>
  <c r="AN947" i="15" s="1"/>
  <c r="AL947" i="15"/>
  <c r="AK947" i="15"/>
  <c r="AJ947" i="15"/>
  <c r="BF947" i="15" s="1"/>
  <c r="AI947" i="15"/>
  <c r="AA947" i="15"/>
  <c r="AV947" i="15" s="1"/>
  <c r="AX946" i="15"/>
  <c r="AW946" i="15"/>
  <c r="AO946" i="15"/>
  <c r="AN946" i="15" s="1"/>
  <c r="AL946" i="15"/>
  <c r="AK946" i="15"/>
  <c r="AJ946" i="15"/>
  <c r="BF946" i="15" s="1"/>
  <c r="AI946" i="15"/>
  <c r="AA946" i="15"/>
  <c r="AV946" i="15" s="1"/>
  <c r="BC945" i="15"/>
  <c r="AX945" i="15"/>
  <c r="AW945" i="15"/>
  <c r="AU945" i="15"/>
  <c r="AR945" i="15"/>
  <c r="AQ945" i="15"/>
  <c r="AO945" i="15"/>
  <c r="AN945" i="15" s="1"/>
  <c r="AL945" i="15"/>
  <c r="AK945" i="15"/>
  <c r="AJ945" i="15"/>
  <c r="AI945" i="15"/>
  <c r="AG945" i="15"/>
  <c r="AA945" i="15"/>
  <c r="AV945" i="15" s="1"/>
  <c r="Z945" i="15"/>
  <c r="M945" i="35" s="1"/>
  <c r="Y945" i="15"/>
  <c r="L945" i="35" s="1"/>
  <c r="X945" i="15"/>
  <c r="K945" i="35" s="1"/>
  <c r="T945" i="15"/>
  <c r="BC944" i="15"/>
  <c r="AX944" i="15"/>
  <c r="AW944" i="15"/>
  <c r="AU944" i="15"/>
  <c r="AR944" i="15"/>
  <c r="AQ944" i="15"/>
  <c r="AO944" i="15"/>
  <c r="AN944" i="15" s="1"/>
  <c r="AL944" i="15"/>
  <c r="AK944" i="15"/>
  <c r="AJ944" i="15"/>
  <c r="AI944" i="15"/>
  <c r="AG944" i="15"/>
  <c r="AA944" i="15"/>
  <c r="AV944" i="15" s="1"/>
  <c r="Z944" i="15"/>
  <c r="M944" i="35" s="1"/>
  <c r="Y944" i="15"/>
  <c r="L944" i="35" s="1"/>
  <c r="X944" i="15"/>
  <c r="K944" i="35" s="1"/>
  <c r="T944" i="15"/>
  <c r="BC943" i="15"/>
  <c r="AX943" i="15"/>
  <c r="AW943" i="15"/>
  <c r="AU943" i="15"/>
  <c r="AR943" i="15"/>
  <c r="AQ943" i="15"/>
  <c r="AO943" i="15"/>
  <c r="AN943" i="15" s="1"/>
  <c r="AL943" i="15"/>
  <c r="AK943" i="15"/>
  <c r="AJ943" i="15"/>
  <c r="AI943" i="15"/>
  <c r="AG943" i="15"/>
  <c r="AA943" i="15"/>
  <c r="AV943" i="15" s="1"/>
  <c r="Z943" i="15"/>
  <c r="M943" i="35" s="1"/>
  <c r="Y943" i="15"/>
  <c r="L943" i="35" s="1"/>
  <c r="X943" i="15"/>
  <c r="K943" i="35" s="1"/>
  <c r="T943" i="15"/>
  <c r="BC942" i="15"/>
  <c r="AX942" i="15"/>
  <c r="AW942" i="15"/>
  <c r="AU942" i="15"/>
  <c r="AR942" i="15"/>
  <c r="AQ942" i="15"/>
  <c r="AO942" i="15"/>
  <c r="AN942" i="15" s="1"/>
  <c r="AL942" i="15"/>
  <c r="AK942" i="15"/>
  <c r="AJ942" i="15"/>
  <c r="AI942" i="15"/>
  <c r="AG942" i="15"/>
  <c r="AA942" i="15"/>
  <c r="AV942" i="15" s="1"/>
  <c r="Z942" i="15"/>
  <c r="M942" i="35" s="1"/>
  <c r="Y942" i="15"/>
  <c r="L942" i="35" s="1"/>
  <c r="X942" i="15"/>
  <c r="K942" i="35" s="1"/>
  <c r="T942" i="15"/>
  <c r="BC941" i="15"/>
  <c r="AW941" i="15"/>
  <c r="AU941" i="15"/>
  <c r="AQ941" i="15"/>
  <c r="AG941" i="15" s="1"/>
  <c r="AO941" i="15"/>
  <c r="AN941" i="15" s="1"/>
  <c r="AL941" i="15"/>
  <c r="AK941" i="15"/>
  <c r="AJ941" i="15"/>
  <c r="AI941" i="15"/>
  <c r="AA941" i="15"/>
  <c r="AV941" i="15" s="1"/>
  <c r="Z941" i="15"/>
  <c r="M941" i="35" s="1"/>
  <c r="Y941" i="15"/>
  <c r="L941" i="35" s="1"/>
  <c r="X941" i="15"/>
  <c r="K941" i="35" s="1"/>
  <c r="T941" i="15"/>
  <c r="AW940" i="15"/>
  <c r="AL940" i="15"/>
  <c r="AK940" i="15"/>
  <c r="AJ940" i="15"/>
  <c r="AI940" i="15"/>
  <c r="AA940" i="15"/>
  <c r="Z940" i="15"/>
  <c r="M940" i="35" s="1"/>
  <c r="Y940" i="15"/>
  <c r="L940" i="35" s="1"/>
  <c r="X940" i="15"/>
  <c r="K940" i="35" s="1"/>
  <c r="T940" i="15"/>
  <c r="AW939" i="15"/>
  <c r="AL939" i="15"/>
  <c r="AK939" i="15"/>
  <c r="AJ939" i="15"/>
  <c r="AI939" i="15"/>
  <c r="AA939" i="15"/>
  <c r="Z939" i="15"/>
  <c r="M939" i="35" s="1"/>
  <c r="Y939" i="15"/>
  <c r="L939" i="35" s="1"/>
  <c r="X939" i="15"/>
  <c r="K939" i="35" s="1"/>
  <c r="T939" i="15"/>
  <c r="AW938" i="15"/>
  <c r="AL938" i="15"/>
  <c r="AK938" i="15"/>
  <c r="AJ938" i="15"/>
  <c r="AI938" i="15"/>
  <c r="AA938" i="15"/>
  <c r="AV938" i="15" s="1"/>
  <c r="Z938" i="15"/>
  <c r="M938" i="35" s="1"/>
  <c r="Y938" i="15"/>
  <c r="L938" i="35" s="1"/>
  <c r="X938" i="15"/>
  <c r="K938" i="35" s="1"/>
  <c r="T938" i="15"/>
  <c r="AW937" i="15"/>
  <c r="AL937" i="15"/>
  <c r="AK937" i="15"/>
  <c r="AJ937" i="15"/>
  <c r="AI937" i="15"/>
  <c r="AA937" i="15"/>
  <c r="AV937" i="15" s="1"/>
  <c r="Z937" i="15"/>
  <c r="M937" i="35" s="1"/>
  <c r="Y937" i="15"/>
  <c r="L937" i="35" s="1"/>
  <c r="X937" i="15"/>
  <c r="K937" i="35" s="1"/>
  <c r="T937" i="15"/>
  <c r="AW936" i="15"/>
  <c r="AL936" i="15"/>
  <c r="AK936" i="15"/>
  <c r="AJ936" i="15"/>
  <c r="AI936" i="15"/>
  <c r="AA936" i="15"/>
  <c r="AV936" i="15" s="1"/>
  <c r="Z936" i="15"/>
  <c r="M936" i="35" s="1"/>
  <c r="Y936" i="15"/>
  <c r="L936" i="35" s="1"/>
  <c r="X936" i="15"/>
  <c r="K936" i="35" s="1"/>
  <c r="T936" i="15"/>
  <c r="AW935" i="15"/>
  <c r="AL935" i="15"/>
  <c r="AK935" i="15"/>
  <c r="AJ935" i="15"/>
  <c r="AI935" i="15"/>
  <c r="AA935" i="15"/>
  <c r="AV935" i="15" s="1"/>
  <c r="Z935" i="15"/>
  <c r="M935" i="35" s="1"/>
  <c r="Y935" i="15"/>
  <c r="L935" i="35" s="1"/>
  <c r="X935" i="15"/>
  <c r="K935" i="35" s="1"/>
  <c r="T935" i="15"/>
  <c r="AW934" i="15"/>
  <c r="AL934" i="15"/>
  <c r="AK934" i="15"/>
  <c r="AJ934" i="15"/>
  <c r="AI934" i="15"/>
  <c r="AA934" i="15"/>
  <c r="AV934" i="15" s="1"/>
  <c r="Z934" i="15"/>
  <c r="M934" i="35" s="1"/>
  <c r="Y934" i="15"/>
  <c r="L934" i="35" s="1"/>
  <c r="X934" i="15"/>
  <c r="K934" i="35" s="1"/>
  <c r="T934" i="15"/>
  <c r="AW933" i="15"/>
  <c r="AL933" i="15"/>
  <c r="AK933" i="15"/>
  <c r="AJ933" i="15"/>
  <c r="AI933" i="15"/>
  <c r="Z933" i="15"/>
  <c r="M933" i="35" s="1"/>
  <c r="Y933" i="15"/>
  <c r="L933" i="35" s="1"/>
  <c r="X933" i="15"/>
  <c r="K933" i="35" s="1"/>
  <c r="T933" i="15"/>
  <c r="AW932" i="15"/>
  <c r="AL932" i="15"/>
  <c r="AK932" i="15"/>
  <c r="AJ932" i="15"/>
  <c r="AI932" i="15"/>
  <c r="AA932" i="15"/>
  <c r="AV932" i="15" s="1"/>
  <c r="Z932" i="15"/>
  <c r="M932" i="35" s="1"/>
  <c r="Y932" i="15"/>
  <c r="L932" i="35" s="1"/>
  <c r="X932" i="15"/>
  <c r="K932" i="35" s="1"/>
  <c r="T932" i="15"/>
  <c r="AW931" i="15"/>
  <c r="AL931" i="15"/>
  <c r="AK931" i="15"/>
  <c r="AJ931" i="15"/>
  <c r="AI931" i="15"/>
  <c r="AA931" i="15"/>
  <c r="AV931" i="15" s="1"/>
  <c r="Z931" i="15"/>
  <c r="M931" i="35" s="1"/>
  <c r="Y931" i="15"/>
  <c r="L931" i="35" s="1"/>
  <c r="X931" i="15"/>
  <c r="K931" i="35" s="1"/>
  <c r="T931" i="15"/>
  <c r="AW930" i="15"/>
  <c r="AL930" i="15"/>
  <c r="AK930" i="15"/>
  <c r="AJ930" i="15"/>
  <c r="AI930" i="15"/>
  <c r="AA930" i="15"/>
  <c r="AV930" i="15" s="1"/>
  <c r="Z930" i="15"/>
  <c r="M930" i="35" s="1"/>
  <c r="Y930" i="15"/>
  <c r="L930" i="35" s="1"/>
  <c r="X930" i="15"/>
  <c r="K930" i="35" s="1"/>
  <c r="T930" i="15"/>
  <c r="AW929" i="15"/>
  <c r="AL929" i="15"/>
  <c r="AK929" i="15"/>
  <c r="AJ929" i="15"/>
  <c r="AI929" i="15"/>
  <c r="Z929" i="15"/>
  <c r="M929" i="35" s="1"/>
  <c r="Y929" i="15"/>
  <c r="L929" i="35" s="1"/>
  <c r="X929" i="15"/>
  <c r="K929" i="35" s="1"/>
  <c r="T929" i="15"/>
  <c r="AW928" i="15"/>
  <c r="AL928" i="15"/>
  <c r="AK928" i="15"/>
  <c r="AJ928" i="15"/>
  <c r="AI928" i="15"/>
  <c r="Z928" i="15"/>
  <c r="M928" i="35" s="1"/>
  <c r="Y928" i="15"/>
  <c r="L928" i="35" s="1"/>
  <c r="X928" i="15"/>
  <c r="K928" i="35" s="1"/>
  <c r="T928" i="15"/>
  <c r="AW927" i="15"/>
  <c r="AL927" i="15"/>
  <c r="AK927" i="15"/>
  <c r="AJ927" i="15"/>
  <c r="AI927" i="15"/>
  <c r="Z927" i="15"/>
  <c r="M927" i="35" s="1"/>
  <c r="Y927" i="15"/>
  <c r="L927" i="35" s="1"/>
  <c r="X927" i="15"/>
  <c r="K927" i="35" s="1"/>
  <c r="T927" i="15"/>
  <c r="AW926" i="15"/>
  <c r="AL926" i="15"/>
  <c r="AK926" i="15"/>
  <c r="AJ926" i="15"/>
  <c r="AI926" i="15"/>
  <c r="AA926" i="15"/>
  <c r="AV926" i="15" s="1"/>
  <c r="Z926" i="15"/>
  <c r="M926" i="35" s="1"/>
  <c r="Y926" i="15"/>
  <c r="L926" i="35" s="1"/>
  <c r="X926" i="15"/>
  <c r="K926" i="35" s="1"/>
  <c r="T926" i="15"/>
  <c r="AW925" i="15"/>
  <c r="AL925" i="15"/>
  <c r="AK925" i="15"/>
  <c r="AJ925" i="15"/>
  <c r="AI925" i="15"/>
  <c r="AA925" i="15"/>
  <c r="AV925" i="15" s="1"/>
  <c r="Z925" i="15"/>
  <c r="M925" i="35" s="1"/>
  <c r="Y925" i="15"/>
  <c r="L925" i="35" s="1"/>
  <c r="X925" i="15"/>
  <c r="K925" i="35" s="1"/>
  <c r="T925" i="15"/>
  <c r="AW924" i="15"/>
  <c r="AL924" i="15"/>
  <c r="AK924" i="15"/>
  <c r="AJ924" i="15"/>
  <c r="AI924" i="15"/>
  <c r="AA924" i="15"/>
  <c r="AV924" i="15" s="1"/>
  <c r="Z924" i="15"/>
  <c r="M924" i="35" s="1"/>
  <c r="Y924" i="15"/>
  <c r="L924" i="35" s="1"/>
  <c r="X924" i="15"/>
  <c r="K924" i="35" s="1"/>
  <c r="T924" i="15"/>
  <c r="AW923" i="15"/>
  <c r="AQ923" i="15"/>
  <c r="AG923" i="15" s="1"/>
  <c r="AL923" i="15"/>
  <c r="AK923" i="15"/>
  <c r="AJ923" i="15"/>
  <c r="AI923" i="15"/>
  <c r="Z923" i="15"/>
  <c r="M923" i="35" s="1"/>
  <c r="Y923" i="15"/>
  <c r="L923" i="35" s="1"/>
  <c r="X923" i="15"/>
  <c r="K923" i="35" s="1"/>
  <c r="T923" i="15"/>
  <c r="AW922" i="15"/>
  <c r="AL922" i="15"/>
  <c r="AK922" i="15"/>
  <c r="AJ922" i="15"/>
  <c r="AI922" i="15"/>
  <c r="Z922" i="15"/>
  <c r="M922" i="35" s="1"/>
  <c r="Y922" i="15"/>
  <c r="L922" i="35" s="1"/>
  <c r="X922" i="15"/>
  <c r="K922" i="35" s="1"/>
  <c r="T922" i="15"/>
  <c r="AW921" i="15"/>
  <c r="AL921" i="15"/>
  <c r="AK921" i="15"/>
  <c r="AJ921" i="15"/>
  <c r="AI921" i="15"/>
  <c r="AA921" i="15"/>
  <c r="AV921" i="15" s="1"/>
  <c r="Z921" i="15"/>
  <c r="M921" i="35" s="1"/>
  <c r="Y921" i="15"/>
  <c r="L921" i="35" s="1"/>
  <c r="X921" i="15"/>
  <c r="K921" i="35" s="1"/>
  <c r="T921" i="15"/>
  <c r="AW920" i="15"/>
  <c r="AL920" i="15"/>
  <c r="AK920" i="15"/>
  <c r="AJ920" i="15"/>
  <c r="AI920" i="15"/>
  <c r="AA920" i="15"/>
  <c r="AV920" i="15" s="1"/>
  <c r="Z920" i="15"/>
  <c r="M920" i="35" s="1"/>
  <c r="Y920" i="15"/>
  <c r="L920" i="35" s="1"/>
  <c r="X920" i="15"/>
  <c r="K920" i="35" s="1"/>
  <c r="T920" i="15"/>
  <c r="AW919" i="15"/>
  <c r="AL919" i="15"/>
  <c r="AK919" i="15"/>
  <c r="AJ919" i="15"/>
  <c r="AI919" i="15"/>
  <c r="AA919" i="15"/>
  <c r="AV919" i="15" s="1"/>
  <c r="Z919" i="15"/>
  <c r="M919" i="35" s="1"/>
  <c r="Y919" i="15"/>
  <c r="L919" i="35" s="1"/>
  <c r="X919" i="15"/>
  <c r="K919" i="35" s="1"/>
  <c r="T919" i="15"/>
  <c r="AW918" i="15"/>
  <c r="AL918" i="15"/>
  <c r="AK918" i="15"/>
  <c r="AJ918" i="15"/>
  <c r="AI918" i="15"/>
  <c r="AA918" i="15"/>
  <c r="AV918" i="15" s="1"/>
  <c r="Z918" i="15"/>
  <c r="M918" i="35" s="1"/>
  <c r="Y918" i="15"/>
  <c r="L918" i="35" s="1"/>
  <c r="X918" i="15"/>
  <c r="K918" i="35" s="1"/>
  <c r="T918" i="15"/>
  <c r="AW917" i="15"/>
  <c r="AL917" i="15"/>
  <c r="AK917" i="15"/>
  <c r="AJ917" i="15"/>
  <c r="AI917" i="15"/>
  <c r="Z917" i="15"/>
  <c r="M917" i="35" s="1"/>
  <c r="Y917" i="15"/>
  <c r="L917" i="35" s="1"/>
  <c r="X917" i="15"/>
  <c r="K917" i="35" s="1"/>
  <c r="T917" i="15"/>
  <c r="AW916" i="15"/>
  <c r="AL916" i="15"/>
  <c r="AK916" i="15"/>
  <c r="AJ916" i="15"/>
  <c r="AI916" i="15"/>
  <c r="Z916" i="15"/>
  <c r="M916" i="35" s="1"/>
  <c r="Y916" i="15"/>
  <c r="L916" i="35" s="1"/>
  <c r="X916" i="15"/>
  <c r="K916" i="35" s="1"/>
  <c r="T916" i="15"/>
  <c r="AW915" i="15"/>
  <c r="AL915" i="15"/>
  <c r="AK915" i="15"/>
  <c r="AJ915" i="15"/>
  <c r="AI915" i="15"/>
  <c r="AA915" i="15"/>
  <c r="AV915" i="15" s="1"/>
  <c r="Z915" i="15"/>
  <c r="M915" i="35" s="1"/>
  <c r="Y915" i="15"/>
  <c r="L915" i="35" s="1"/>
  <c r="X915" i="15"/>
  <c r="K915" i="35" s="1"/>
  <c r="T915" i="15"/>
  <c r="AW914" i="15"/>
  <c r="AL914" i="15"/>
  <c r="AK914" i="15"/>
  <c r="AJ914" i="15"/>
  <c r="AI914" i="15"/>
  <c r="AA914" i="15"/>
  <c r="AV914" i="15" s="1"/>
  <c r="Z914" i="15"/>
  <c r="M914" i="35" s="1"/>
  <c r="Y914" i="15"/>
  <c r="L914" i="35" s="1"/>
  <c r="X914" i="15"/>
  <c r="K914" i="35" s="1"/>
  <c r="T914" i="15"/>
  <c r="AW913" i="15"/>
  <c r="AL913" i="15"/>
  <c r="AK913" i="15"/>
  <c r="AJ913" i="15"/>
  <c r="AI913" i="15"/>
  <c r="AA913" i="15"/>
  <c r="AV913" i="15" s="1"/>
  <c r="Z913" i="15"/>
  <c r="M913" i="35" s="1"/>
  <c r="Y913" i="15"/>
  <c r="L913" i="35" s="1"/>
  <c r="X913" i="15"/>
  <c r="K913" i="35" s="1"/>
  <c r="T913" i="15"/>
  <c r="AW912" i="15"/>
  <c r="AL912" i="15"/>
  <c r="AK912" i="15"/>
  <c r="AJ912" i="15"/>
  <c r="AI912" i="15"/>
  <c r="Z912" i="15"/>
  <c r="M912" i="35" s="1"/>
  <c r="Y912" i="15"/>
  <c r="L912" i="35" s="1"/>
  <c r="X912" i="15"/>
  <c r="K912" i="35" s="1"/>
  <c r="T912" i="15"/>
  <c r="AW911" i="15"/>
  <c r="AL911" i="15"/>
  <c r="AK911" i="15"/>
  <c r="AJ911" i="15"/>
  <c r="AI911" i="15"/>
  <c r="AE911" i="15"/>
  <c r="AE917" i="15" s="1"/>
  <c r="BG917" i="15" s="1"/>
  <c r="AD911" i="15"/>
  <c r="AD931" i="15" s="1"/>
  <c r="G931" i="35" s="1"/>
  <c r="AC911" i="15"/>
  <c r="AC931" i="15" s="1"/>
  <c r="Z911" i="15"/>
  <c r="M911" i="35" s="1"/>
  <c r="Y911" i="15"/>
  <c r="L911" i="35" s="1"/>
  <c r="X911" i="15"/>
  <c r="K911" i="35" s="1"/>
  <c r="T911" i="15"/>
  <c r="AX910" i="15"/>
  <c r="AW910" i="15"/>
  <c r="AO910" i="15"/>
  <c r="AL910" i="15"/>
  <c r="AK910" i="15"/>
  <c r="AJ910" i="15"/>
  <c r="BF910" i="15" s="1"/>
  <c r="AI910" i="15"/>
  <c r="AA910" i="15"/>
  <c r="AV910" i="15" s="1"/>
  <c r="AX909" i="15"/>
  <c r="AW909" i="15"/>
  <c r="AO909" i="15"/>
  <c r="AN909" i="15" s="1"/>
  <c r="AL909" i="15"/>
  <c r="AK909" i="15"/>
  <c r="AJ909" i="15"/>
  <c r="BF909" i="15" s="1"/>
  <c r="AI909" i="15"/>
  <c r="AA909" i="15"/>
  <c r="AV909" i="15" s="1"/>
  <c r="AX908" i="15"/>
  <c r="AW908" i="15"/>
  <c r="AO908" i="15"/>
  <c r="AN908" i="15" s="1"/>
  <c r="AL908" i="15"/>
  <c r="AK908" i="15"/>
  <c r="AJ908" i="15"/>
  <c r="BF908" i="15" s="1"/>
  <c r="AI908" i="15"/>
  <c r="AA908" i="15"/>
  <c r="AV908" i="15" s="1"/>
  <c r="AX907" i="15"/>
  <c r="AW907" i="15"/>
  <c r="AO907" i="15"/>
  <c r="AN907" i="15" s="1"/>
  <c r="AL907" i="15"/>
  <c r="AK907" i="15"/>
  <c r="AJ907" i="15"/>
  <c r="BF907" i="15" s="1"/>
  <c r="AI907" i="15"/>
  <c r="AA907" i="15"/>
  <c r="AV907" i="15" s="1"/>
  <c r="AX906" i="15"/>
  <c r="AW906" i="15"/>
  <c r="AO906" i="15"/>
  <c r="AL906" i="15"/>
  <c r="AK906" i="15"/>
  <c r="AJ906" i="15"/>
  <c r="BF906" i="15" s="1"/>
  <c r="AI906" i="15"/>
  <c r="AA906" i="15"/>
  <c r="AV906" i="15" s="1"/>
  <c r="AX905" i="15"/>
  <c r="AW905" i="15"/>
  <c r="AO905" i="15"/>
  <c r="AN905" i="15" s="1"/>
  <c r="AL905" i="15"/>
  <c r="AK905" i="15"/>
  <c r="AJ905" i="15"/>
  <c r="BF905" i="15" s="1"/>
  <c r="AI905" i="15"/>
  <c r="AA905" i="15"/>
  <c r="AV905" i="15" s="1"/>
  <c r="AX904" i="15"/>
  <c r="AW904" i="15"/>
  <c r="AO904" i="15"/>
  <c r="AN904" i="15" s="1"/>
  <c r="AL904" i="15"/>
  <c r="AK904" i="15"/>
  <c r="AJ904" i="15"/>
  <c r="BF904" i="15" s="1"/>
  <c r="AI904" i="15"/>
  <c r="AA904" i="15"/>
  <c r="AV904" i="15" s="1"/>
  <c r="AX903" i="15"/>
  <c r="AW903" i="15"/>
  <c r="AO903" i="15"/>
  <c r="AN903" i="15" s="1"/>
  <c r="AL903" i="15"/>
  <c r="AK903" i="15"/>
  <c r="AJ903" i="15"/>
  <c r="BF903" i="15" s="1"/>
  <c r="AI903" i="15"/>
  <c r="AA903" i="15"/>
  <c r="AV903" i="15" s="1"/>
  <c r="AX902" i="15"/>
  <c r="AW902" i="15"/>
  <c r="AO902" i="15"/>
  <c r="AL902" i="15"/>
  <c r="AK902" i="15"/>
  <c r="AJ902" i="15"/>
  <c r="BF902" i="15" s="1"/>
  <c r="AI902" i="15"/>
  <c r="AA902" i="15"/>
  <c r="AV902" i="15" s="1"/>
  <c r="AX901" i="15"/>
  <c r="AW901" i="15"/>
  <c r="AO901" i="15"/>
  <c r="AN901" i="15" s="1"/>
  <c r="AL901" i="15"/>
  <c r="AK901" i="15"/>
  <c r="AJ901" i="15"/>
  <c r="BF901" i="15" s="1"/>
  <c r="AI901" i="15"/>
  <c r="AA901" i="15"/>
  <c r="AV901" i="15" s="1"/>
  <c r="BC900" i="15"/>
  <c r="AX900" i="15"/>
  <c r="AW900" i="15"/>
  <c r="AU900" i="15"/>
  <c r="AR900" i="15"/>
  <c r="AQ900" i="15"/>
  <c r="AO900" i="15"/>
  <c r="AN900" i="15" s="1"/>
  <c r="AL900" i="15"/>
  <c r="AK900" i="15"/>
  <c r="AJ900" i="15"/>
  <c r="AI900" i="15"/>
  <c r="AG900" i="15"/>
  <c r="AA900" i="15"/>
  <c r="AV900" i="15" s="1"/>
  <c r="Z900" i="15"/>
  <c r="M900" i="35" s="1"/>
  <c r="Y900" i="15"/>
  <c r="L900" i="35" s="1"/>
  <c r="X900" i="15"/>
  <c r="K900" i="35" s="1"/>
  <c r="T900" i="15"/>
  <c r="BC899" i="15"/>
  <c r="AX899" i="15"/>
  <c r="AW899" i="15"/>
  <c r="AU899" i="15"/>
  <c r="AR899" i="15"/>
  <c r="AQ899" i="15"/>
  <c r="AO899" i="15"/>
  <c r="AN899" i="15" s="1"/>
  <c r="AL899" i="15"/>
  <c r="AK899" i="15"/>
  <c r="AJ899" i="15"/>
  <c r="AI899" i="15"/>
  <c r="AG899" i="15"/>
  <c r="AA899" i="15"/>
  <c r="AV899" i="15" s="1"/>
  <c r="Z899" i="15"/>
  <c r="M899" i="35" s="1"/>
  <c r="Y899" i="15"/>
  <c r="L899" i="35" s="1"/>
  <c r="X899" i="15"/>
  <c r="K899" i="35" s="1"/>
  <c r="T899" i="15"/>
  <c r="BC898" i="15"/>
  <c r="AX898" i="15"/>
  <c r="AW898" i="15"/>
  <c r="AU898" i="15"/>
  <c r="AR898" i="15"/>
  <c r="AQ898" i="15"/>
  <c r="AO898" i="15"/>
  <c r="AN898" i="15" s="1"/>
  <c r="AL898" i="15"/>
  <c r="AK898" i="15"/>
  <c r="AJ898" i="15"/>
  <c r="AI898" i="15"/>
  <c r="AG898" i="15"/>
  <c r="AA898" i="15"/>
  <c r="AV898" i="15" s="1"/>
  <c r="Z898" i="15"/>
  <c r="M898" i="35" s="1"/>
  <c r="Y898" i="15"/>
  <c r="L898" i="35" s="1"/>
  <c r="X898" i="15"/>
  <c r="K898" i="35" s="1"/>
  <c r="T898" i="15"/>
  <c r="BC897" i="15"/>
  <c r="AX897" i="15"/>
  <c r="AW897" i="15"/>
  <c r="AU897" i="15"/>
  <c r="AR897" i="15"/>
  <c r="AQ897" i="15"/>
  <c r="AO897" i="15"/>
  <c r="AN897" i="15" s="1"/>
  <c r="AL897" i="15"/>
  <c r="AK897" i="15"/>
  <c r="AJ897" i="15"/>
  <c r="AI897" i="15"/>
  <c r="AG897" i="15"/>
  <c r="AA897" i="15"/>
  <c r="AV897" i="15" s="1"/>
  <c r="Z897" i="15"/>
  <c r="M897" i="35" s="1"/>
  <c r="Y897" i="15"/>
  <c r="L897" i="35" s="1"/>
  <c r="X897" i="15"/>
  <c r="K897" i="35" s="1"/>
  <c r="T897" i="15"/>
  <c r="BC896" i="15"/>
  <c r="AW896" i="15"/>
  <c r="AU896" i="15"/>
  <c r="AQ896" i="15"/>
  <c r="AG896" i="15" s="1"/>
  <c r="AO896" i="15"/>
  <c r="AN896" i="15" s="1"/>
  <c r="AL896" i="15"/>
  <c r="AK896" i="15"/>
  <c r="AJ896" i="15"/>
  <c r="AI896" i="15"/>
  <c r="AA896" i="15"/>
  <c r="AV896" i="15" s="1"/>
  <c r="Z896" i="15"/>
  <c r="M896" i="35" s="1"/>
  <c r="Y896" i="15"/>
  <c r="L896" i="35" s="1"/>
  <c r="X896" i="15"/>
  <c r="K896" i="35" s="1"/>
  <c r="T896" i="15"/>
  <c r="AW895" i="15"/>
  <c r="AL895" i="15"/>
  <c r="AK895" i="15"/>
  <c r="AJ895" i="15"/>
  <c r="AI895" i="15"/>
  <c r="Z895" i="15"/>
  <c r="M895" i="35" s="1"/>
  <c r="Y895" i="15"/>
  <c r="L895" i="35" s="1"/>
  <c r="X895" i="15"/>
  <c r="K895" i="35" s="1"/>
  <c r="T895" i="15"/>
  <c r="AW894" i="15"/>
  <c r="AL894" i="15"/>
  <c r="AK894" i="15"/>
  <c r="AJ894" i="15"/>
  <c r="AI894" i="15"/>
  <c r="Z894" i="15"/>
  <c r="M894" i="35" s="1"/>
  <c r="Y894" i="15"/>
  <c r="L894" i="35" s="1"/>
  <c r="X894" i="15"/>
  <c r="K894" i="35" s="1"/>
  <c r="T894" i="15"/>
  <c r="AW893" i="15"/>
  <c r="AL893" i="15"/>
  <c r="AK893" i="15"/>
  <c r="AJ893" i="15"/>
  <c r="AI893" i="15"/>
  <c r="AA893" i="15"/>
  <c r="AV893" i="15" s="1"/>
  <c r="Z893" i="15"/>
  <c r="M893" i="35" s="1"/>
  <c r="Y893" i="15"/>
  <c r="L893" i="35" s="1"/>
  <c r="X893" i="15"/>
  <c r="K893" i="35" s="1"/>
  <c r="T893" i="15"/>
  <c r="AW892" i="15"/>
  <c r="AL892" i="15"/>
  <c r="AK892" i="15"/>
  <c r="AJ892" i="15"/>
  <c r="AI892" i="15"/>
  <c r="AA892" i="15"/>
  <c r="AV892" i="15" s="1"/>
  <c r="Z892" i="15"/>
  <c r="M892" i="35" s="1"/>
  <c r="Y892" i="15"/>
  <c r="L892" i="35" s="1"/>
  <c r="X892" i="15"/>
  <c r="K892" i="35" s="1"/>
  <c r="T892" i="15"/>
  <c r="AW891" i="15"/>
  <c r="AL891" i="15"/>
  <c r="AK891" i="15"/>
  <c r="AJ891" i="15"/>
  <c r="AI891" i="15"/>
  <c r="AA891" i="15"/>
  <c r="AV891" i="15" s="1"/>
  <c r="Z891" i="15"/>
  <c r="M891" i="35" s="1"/>
  <c r="Y891" i="15"/>
  <c r="L891" i="35" s="1"/>
  <c r="X891" i="15"/>
  <c r="K891" i="35" s="1"/>
  <c r="T891" i="15"/>
  <c r="AW890" i="15"/>
  <c r="AL890" i="15"/>
  <c r="AK890" i="15"/>
  <c r="AJ890" i="15"/>
  <c r="AI890" i="15"/>
  <c r="Z890" i="15"/>
  <c r="M890" i="35" s="1"/>
  <c r="Y890" i="15"/>
  <c r="L890" i="35" s="1"/>
  <c r="X890" i="15"/>
  <c r="K890" i="35" s="1"/>
  <c r="T890" i="15"/>
  <c r="AW889" i="15"/>
  <c r="AL889" i="15"/>
  <c r="AK889" i="15"/>
  <c r="AJ889" i="15"/>
  <c r="AI889" i="15"/>
  <c r="AA889" i="15"/>
  <c r="AV889" i="15" s="1"/>
  <c r="Z889" i="15"/>
  <c r="M889" i="35" s="1"/>
  <c r="Y889" i="15"/>
  <c r="L889" i="35" s="1"/>
  <c r="X889" i="15"/>
  <c r="K889" i="35" s="1"/>
  <c r="T889" i="15"/>
  <c r="AW888" i="15"/>
  <c r="AL888" i="15"/>
  <c r="AK888" i="15"/>
  <c r="AJ888" i="15"/>
  <c r="AI888" i="15"/>
  <c r="Z888" i="15"/>
  <c r="M888" i="35" s="1"/>
  <c r="Y888" i="15"/>
  <c r="L888" i="35" s="1"/>
  <c r="X888" i="15"/>
  <c r="K888" i="35" s="1"/>
  <c r="T888" i="15"/>
  <c r="AW887" i="15"/>
  <c r="AL887" i="15"/>
  <c r="AK887" i="15"/>
  <c r="AJ887" i="15"/>
  <c r="AI887" i="15"/>
  <c r="AA887" i="15"/>
  <c r="AV887" i="15" s="1"/>
  <c r="Z887" i="15"/>
  <c r="M887" i="35" s="1"/>
  <c r="Y887" i="15"/>
  <c r="L887" i="35" s="1"/>
  <c r="X887" i="15"/>
  <c r="K887" i="35" s="1"/>
  <c r="T887" i="15"/>
  <c r="AW886" i="15"/>
  <c r="AL886" i="15"/>
  <c r="AK886" i="15"/>
  <c r="AJ886" i="15"/>
  <c r="AI886" i="15"/>
  <c r="AA886" i="15"/>
  <c r="Z886" i="15"/>
  <c r="M886" i="35" s="1"/>
  <c r="Y886" i="15"/>
  <c r="L886" i="35" s="1"/>
  <c r="X886" i="15"/>
  <c r="K886" i="35" s="1"/>
  <c r="T886" i="15"/>
  <c r="AW885" i="15"/>
  <c r="AL885" i="15"/>
  <c r="AK885" i="15"/>
  <c r="AJ885" i="15"/>
  <c r="AI885" i="15"/>
  <c r="Z885" i="15"/>
  <c r="M885" i="35" s="1"/>
  <c r="Y885" i="15"/>
  <c r="L885" i="35" s="1"/>
  <c r="X885" i="15"/>
  <c r="K885" i="35" s="1"/>
  <c r="T885" i="15"/>
  <c r="AW884" i="15"/>
  <c r="AL884" i="15"/>
  <c r="AK884" i="15"/>
  <c r="AJ884" i="15"/>
  <c r="AI884" i="15"/>
  <c r="Z884" i="15"/>
  <c r="M884" i="35" s="1"/>
  <c r="Y884" i="15"/>
  <c r="L884" i="35" s="1"/>
  <c r="X884" i="15"/>
  <c r="K884" i="35" s="1"/>
  <c r="T884" i="15"/>
  <c r="AW883" i="15"/>
  <c r="AL883" i="15"/>
  <c r="AK883" i="15"/>
  <c r="AJ883" i="15"/>
  <c r="AI883" i="15"/>
  <c r="Z883" i="15"/>
  <c r="M883" i="35" s="1"/>
  <c r="Y883" i="15"/>
  <c r="L883" i="35" s="1"/>
  <c r="X883" i="15"/>
  <c r="K883" i="35" s="1"/>
  <c r="T883" i="15"/>
  <c r="AW882" i="15"/>
  <c r="AL882" i="15"/>
  <c r="AK882" i="15"/>
  <c r="AJ882" i="15"/>
  <c r="AI882" i="15"/>
  <c r="Z882" i="15"/>
  <c r="M882" i="35" s="1"/>
  <c r="Y882" i="15"/>
  <c r="L882" i="35" s="1"/>
  <c r="X882" i="15"/>
  <c r="K882" i="35" s="1"/>
  <c r="T882" i="15"/>
  <c r="AW881" i="15"/>
  <c r="AL881" i="15"/>
  <c r="AK881" i="15"/>
  <c r="AJ881" i="15"/>
  <c r="AI881" i="15"/>
  <c r="Z881" i="15"/>
  <c r="M881" i="35" s="1"/>
  <c r="Y881" i="15"/>
  <c r="L881" i="35" s="1"/>
  <c r="X881" i="15"/>
  <c r="K881" i="35" s="1"/>
  <c r="T881" i="15"/>
  <c r="AW880" i="15"/>
  <c r="AL880" i="15"/>
  <c r="AK880" i="15"/>
  <c r="AJ880" i="15"/>
  <c r="AI880" i="15"/>
  <c r="Z880" i="15"/>
  <c r="M880" i="35" s="1"/>
  <c r="Y880" i="15"/>
  <c r="L880" i="35" s="1"/>
  <c r="X880" i="15"/>
  <c r="K880" i="35" s="1"/>
  <c r="T880" i="15"/>
  <c r="AW879" i="15"/>
  <c r="AL879" i="15"/>
  <c r="AK879" i="15"/>
  <c r="AJ879" i="15"/>
  <c r="AI879" i="15"/>
  <c r="Z879" i="15"/>
  <c r="M879" i="35" s="1"/>
  <c r="Y879" i="15"/>
  <c r="L879" i="35" s="1"/>
  <c r="X879" i="15"/>
  <c r="K879" i="35" s="1"/>
  <c r="T879" i="15"/>
  <c r="AW878" i="15"/>
  <c r="AQ878" i="15"/>
  <c r="AG878" i="15" s="1"/>
  <c r="AL878" i="15"/>
  <c r="AK878" i="15"/>
  <c r="AJ878" i="15"/>
  <c r="AI878" i="15"/>
  <c r="Z878" i="15"/>
  <c r="M878" i="35" s="1"/>
  <c r="Y878" i="15"/>
  <c r="L878" i="35" s="1"/>
  <c r="X878" i="15"/>
  <c r="K878" i="35" s="1"/>
  <c r="T878" i="15"/>
  <c r="AW877" i="15"/>
  <c r="AL877" i="15"/>
  <c r="AK877" i="15"/>
  <c r="AJ877" i="15"/>
  <c r="AI877" i="15"/>
  <c r="Z877" i="15"/>
  <c r="M877" i="35" s="1"/>
  <c r="Y877" i="15"/>
  <c r="L877" i="35" s="1"/>
  <c r="X877" i="15"/>
  <c r="K877" i="35" s="1"/>
  <c r="T877" i="15"/>
  <c r="AW876" i="15"/>
  <c r="AL876" i="15"/>
  <c r="AK876" i="15"/>
  <c r="AJ876" i="15"/>
  <c r="AI876" i="15"/>
  <c r="Z876" i="15"/>
  <c r="M876" i="35" s="1"/>
  <c r="Y876" i="15"/>
  <c r="L876" i="35" s="1"/>
  <c r="X876" i="15"/>
  <c r="K876" i="35" s="1"/>
  <c r="T876" i="15"/>
  <c r="AW875" i="15"/>
  <c r="AL875" i="15"/>
  <c r="AK875" i="15"/>
  <c r="AJ875" i="15"/>
  <c r="AI875" i="15"/>
  <c r="Z875" i="15"/>
  <c r="M875" i="35" s="1"/>
  <c r="Y875" i="15"/>
  <c r="L875" i="35" s="1"/>
  <c r="X875" i="15"/>
  <c r="K875" i="35" s="1"/>
  <c r="T875" i="15"/>
  <c r="AW874" i="15"/>
  <c r="AL874" i="15"/>
  <c r="AK874" i="15"/>
  <c r="AJ874" i="15"/>
  <c r="AI874" i="15"/>
  <c r="AA874" i="15"/>
  <c r="AV874" i="15" s="1"/>
  <c r="Z874" i="15"/>
  <c r="M874" i="35" s="1"/>
  <c r="Y874" i="15"/>
  <c r="L874" i="35" s="1"/>
  <c r="X874" i="15"/>
  <c r="K874" i="35" s="1"/>
  <c r="T874" i="15"/>
  <c r="AW873" i="15"/>
  <c r="AL873" i="15"/>
  <c r="AK873" i="15"/>
  <c r="AJ873" i="15"/>
  <c r="AI873" i="15"/>
  <c r="Z873" i="15"/>
  <c r="M873" i="35" s="1"/>
  <c r="Y873" i="15"/>
  <c r="L873" i="35" s="1"/>
  <c r="X873" i="15"/>
  <c r="K873" i="35" s="1"/>
  <c r="T873" i="15"/>
  <c r="AW872" i="15"/>
  <c r="AL872" i="15"/>
  <c r="AK872" i="15"/>
  <c r="AJ872" i="15"/>
  <c r="AI872" i="15"/>
  <c r="Z872" i="15"/>
  <c r="M872" i="35" s="1"/>
  <c r="Y872" i="15"/>
  <c r="L872" i="35" s="1"/>
  <c r="X872" i="15"/>
  <c r="K872" i="35" s="1"/>
  <c r="T872" i="15"/>
  <c r="AW871" i="15"/>
  <c r="AL871" i="15"/>
  <c r="AK871" i="15"/>
  <c r="AJ871" i="15"/>
  <c r="AI871" i="15"/>
  <c r="Z871" i="15"/>
  <c r="M871" i="35" s="1"/>
  <c r="Y871" i="15"/>
  <c r="L871" i="35" s="1"/>
  <c r="X871" i="15"/>
  <c r="K871" i="35" s="1"/>
  <c r="T871" i="15"/>
  <c r="AW870" i="15"/>
  <c r="AL870" i="15"/>
  <c r="AK870" i="15"/>
  <c r="AJ870" i="15"/>
  <c r="AI870" i="15"/>
  <c r="Z870" i="15"/>
  <c r="M870" i="35" s="1"/>
  <c r="Y870" i="15"/>
  <c r="L870" i="35" s="1"/>
  <c r="X870" i="15"/>
  <c r="K870" i="35" s="1"/>
  <c r="T870" i="15"/>
  <c r="AW869" i="15"/>
  <c r="AL869" i="15"/>
  <c r="AK869" i="15"/>
  <c r="AJ869" i="15"/>
  <c r="AI869" i="15"/>
  <c r="AA869" i="15"/>
  <c r="AV869" i="15" s="1"/>
  <c r="Z869" i="15"/>
  <c r="M869" i="35" s="1"/>
  <c r="Y869" i="15"/>
  <c r="L869" i="35" s="1"/>
  <c r="X869" i="15"/>
  <c r="K869" i="35" s="1"/>
  <c r="T869" i="15"/>
  <c r="AW868" i="15"/>
  <c r="AL868" i="15"/>
  <c r="AK868" i="15"/>
  <c r="AJ868" i="15"/>
  <c r="AI868" i="15"/>
  <c r="Z868" i="15"/>
  <c r="M868" i="35" s="1"/>
  <c r="Y868" i="15"/>
  <c r="L868" i="35" s="1"/>
  <c r="X868" i="15"/>
  <c r="K868" i="35" s="1"/>
  <c r="T868" i="15"/>
  <c r="AW867" i="15"/>
  <c r="AL867" i="15"/>
  <c r="AK867" i="15"/>
  <c r="AJ867" i="15"/>
  <c r="AI867" i="15"/>
  <c r="AA867" i="15"/>
  <c r="AV867" i="15" s="1"/>
  <c r="Z867" i="15"/>
  <c r="M867" i="35" s="1"/>
  <c r="Y867" i="15"/>
  <c r="L867" i="35" s="1"/>
  <c r="X867" i="15"/>
  <c r="K867" i="35" s="1"/>
  <c r="T867" i="15"/>
  <c r="AW866" i="15"/>
  <c r="AL866" i="15"/>
  <c r="AK866" i="15"/>
  <c r="AJ866" i="15"/>
  <c r="AI866" i="15"/>
  <c r="AE866" i="15"/>
  <c r="BG866" i="15" s="1"/>
  <c r="AD866" i="15"/>
  <c r="AD899" i="15" s="1"/>
  <c r="AC866" i="15"/>
  <c r="AC900" i="15" s="1"/>
  <c r="Z866" i="15"/>
  <c r="M866" i="35" s="1"/>
  <c r="Y866" i="15"/>
  <c r="L866" i="35" s="1"/>
  <c r="X866" i="15"/>
  <c r="K866" i="35" s="1"/>
  <c r="T866" i="15"/>
  <c r="AX865" i="15"/>
  <c r="AW865" i="15"/>
  <c r="AO865" i="15"/>
  <c r="AN865" i="15" s="1"/>
  <c r="AL865" i="15"/>
  <c r="AK865" i="15"/>
  <c r="AJ865" i="15"/>
  <c r="BF865" i="15" s="1"/>
  <c r="AI865" i="15"/>
  <c r="AA865" i="15"/>
  <c r="AV865" i="15" s="1"/>
  <c r="AX864" i="15"/>
  <c r="AW864" i="15"/>
  <c r="AO864" i="15"/>
  <c r="AN864" i="15" s="1"/>
  <c r="AL864" i="15"/>
  <c r="AK864" i="15"/>
  <c r="AJ864" i="15"/>
  <c r="BF864" i="15" s="1"/>
  <c r="AI864" i="15"/>
  <c r="AA864" i="15"/>
  <c r="AV864" i="15" s="1"/>
  <c r="AX863" i="15"/>
  <c r="AW863" i="15"/>
  <c r="AO863" i="15"/>
  <c r="AL863" i="15"/>
  <c r="AK863" i="15"/>
  <c r="AJ863" i="15"/>
  <c r="BF863" i="15" s="1"/>
  <c r="AI863" i="15"/>
  <c r="AA863" i="15"/>
  <c r="AV863" i="15" s="1"/>
  <c r="AX862" i="15"/>
  <c r="AW862" i="15"/>
  <c r="AO862" i="15"/>
  <c r="AL862" i="15"/>
  <c r="AK862" i="15"/>
  <c r="AJ862" i="15"/>
  <c r="BF862" i="15" s="1"/>
  <c r="AI862" i="15"/>
  <c r="AA862" i="15"/>
  <c r="AV862" i="15" s="1"/>
  <c r="AX861" i="15"/>
  <c r="AW861" i="15"/>
  <c r="AO861" i="15"/>
  <c r="AN861" i="15" s="1"/>
  <c r="AL861" i="15"/>
  <c r="AK861" i="15"/>
  <c r="AJ861" i="15"/>
  <c r="BF861" i="15" s="1"/>
  <c r="AI861" i="15"/>
  <c r="AA861" i="15"/>
  <c r="AV861" i="15" s="1"/>
  <c r="AX860" i="15"/>
  <c r="AW860" i="15"/>
  <c r="AO860" i="15"/>
  <c r="AN860" i="15" s="1"/>
  <c r="AL860" i="15"/>
  <c r="AK860" i="15"/>
  <c r="AJ860" i="15"/>
  <c r="BF860" i="15" s="1"/>
  <c r="AI860" i="15"/>
  <c r="AA860" i="15"/>
  <c r="AV860" i="15" s="1"/>
  <c r="AX859" i="15"/>
  <c r="AW859" i="15"/>
  <c r="AO859" i="15"/>
  <c r="AL859" i="15"/>
  <c r="AK859" i="15"/>
  <c r="AJ859" i="15"/>
  <c r="BF859" i="15" s="1"/>
  <c r="AI859" i="15"/>
  <c r="AA859" i="15"/>
  <c r="AV859" i="15" s="1"/>
  <c r="AX858" i="15"/>
  <c r="AW858" i="15"/>
  <c r="AO858" i="15"/>
  <c r="AL858" i="15"/>
  <c r="AK858" i="15"/>
  <c r="AJ858" i="15"/>
  <c r="BF858" i="15" s="1"/>
  <c r="AI858" i="15"/>
  <c r="AA858" i="15"/>
  <c r="AV858" i="15" s="1"/>
  <c r="AX857" i="15"/>
  <c r="AW857" i="15"/>
  <c r="AO857" i="15"/>
  <c r="AN857" i="15" s="1"/>
  <c r="AL857" i="15"/>
  <c r="AK857" i="15"/>
  <c r="AJ857" i="15"/>
  <c r="BF857" i="15" s="1"/>
  <c r="AI857" i="15"/>
  <c r="AA857" i="15"/>
  <c r="AV857" i="15" s="1"/>
  <c r="AX856" i="15"/>
  <c r="AW856" i="15"/>
  <c r="AO856" i="15"/>
  <c r="AN856" i="15" s="1"/>
  <c r="AL856" i="15"/>
  <c r="AK856" i="15"/>
  <c r="AJ856" i="15"/>
  <c r="BF856" i="15" s="1"/>
  <c r="AI856" i="15"/>
  <c r="AA856" i="15"/>
  <c r="AV856" i="15" s="1"/>
  <c r="BC855" i="15"/>
  <c r="AX855" i="15"/>
  <c r="AW855" i="15"/>
  <c r="AU855" i="15"/>
  <c r="AR855" i="15"/>
  <c r="AQ855" i="15"/>
  <c r="AO855" i="15"/>
  <c r="AL855" i="15"/>
  <c r="AK855" i="15"/>
  <c r="AJ855" i="15"/>
  <c r="AI855" i="15"/>
  <c r="AG855" i="15"/>
  <c r="AA855" i="15"/>
  <c r="AV855" i="15" s="1"/>
  <c r="Z855" i="15"/>
  <c r="M855" i="35" s="1"/>
  <c r="Y855" i="15"/>
  <c r="L855" i="35" s="1"/>
  <c r="X855" i="15"/>
  <c r="K855" i="35" s="1"/>
  <c r="T855" i="15"/>
  <c r="BC854" i="15"/>
  <c r="AX854" i="15"/>
  <c r="AW854" i="15"/>
  <c r="AU854" i="15"/>
  <c r="AR854" i="15"/>
  <c r="AQ854" i="15"/>
  <c r="AO854" i="15"/>
  <c r="AL854" i="15"/>
  <c r="AK854" i="15"/>
  <c r="AJ854" i="15"/>
  <c r="AI854" i="15"/>
  <c r="AG854" i="15"/>
  <c r="AA854" i="15"/>
  <c r="AV854" i="15" s="1"/>
  <c r="Z854" i="15"/>
  <c r="M854" i="35" s="1"/>
  <c r="Y854" i="15"/>
  <c r="L854" i="35" s="1"/>
  <c r="X854" i="15"/>
  <c r="K854" i="35" s="1"/>
  <c r="T854" i="15"/>
  <c r="BC853" i="15"/>
  <c r="AX853" i="15"/>
  <c r="AW853" i="15"/>
  <c r="AU853" i="15"/>
  <c r="AR853" i="15"/>
  <c r="AQ853" i="15"/>
  <c r="AO853" i="15"/>
  <c r="AL853" i="15"/>
  <c r="AK853" i="15"/>
  <c r="AJ853" i="15"/>
  <c r="AI853" i="15"/>
  <c r="AG853" i="15"/>
  <c r="AA853" i="15"/>
  <c r="AV853" i="15" s="1"/>
  <c r="Z853" i="15"/>
  <c r="M853" i="35" s="1"/>
  <c r="Y853" i="15"/>
  <c r="L853" i="35" s="1"/>
  <c r="X853" i="15"/>
  <c r="K853" i="35" s="1"/>
  <c r="T853" i="15"/>
  <c r="BC852" i="15"/>
  <c r="AX852" i="15"/>
  <c r="AW852" i="15"/>
  <c r="AU852" i="15"/>
  <c r="AR852" i="15"/>
  <c r="AQ852" i="15"/>
  <c r="AO852" i="15"/>
  <c r="AL852" i="15"/>
  <c r="AK852" i="15"/>
  <c r="AJ852" i="15"/>
  <c r="AI852" i="15"/>
  <c r="AG852" i="15"/>
  <c r="AA852" i="15"/>
  <c r="AV852" i="15" s="1"/>
  <c r="Z852" i="15"/>
  <c r="M852" i="35" s="1"/>
  <c r="Y852" i="15"/>
  <c r="L852" i="35" s="1"/>
  <c r="X852" i="15"/>
  <c r="K852" i="35" s="1"/>
  <c r="T852" i="15"/>
  <c r="BC851" i="15"/>
  <c r="AW851" i="15"/>
  <c r="AU851" i="15"/>
  <c r="AQ851" i="15"/>
  <c r="AG851" i="15" s="1"/>
  <c r="AO851" i="15"/>
  <c r="AL851" i="15"/>
  <c r="AK851" i="15"/>
  <c r="AJ851" i="15"/>
  <c r="AI851" i="15"/>
  <c r="AA851" i="15"/>
  <c r="AV851" i="15" s="1"/>
  <c r="Z851" i="15"/>
  <c r="M851" i="35" s="1"/>
  <c r="Y851" i="15"/>
  <c r="L851" i="35" s="1"/>
  <c r="X851" i="15"/>
  <c r="K851" i="35" s="1"/>
  <c r="T851" i="15"/>
  <c r="AW850" i="15"/>
  <c r="AL850" i="15"/>
  <c r="AK850" i="15"/>
  <c r="AJ850" i="15"/>
  <c r="AI850" i="15"/>
  <c r="AA850" i="15"/>
  <c r="Z850" i="15"/>
  <c r="M850" i="35" s="1"/>
  <c r="Y850" i="15"/>
  <c r="L850" i="35" s="1"/>
  <c r="X850" i="15"/>
  <c r="K850" i="35" s="1"/>
  <c r="T850" i="15"/>
  <c r="AW849" i="15"/>
  <c r="AL849" i="15"/>
  <c r="AK849" i="15"/>
  <c r="AJ849" i="15"/>
  <c r="AI849" i="15"/>
  <c r="Z849" i="15"/>
  <c r="M849" i="35" s="1"/>
  <c r="Y849" i="15"/>
  <c r="L849" i="35" s="1"/>
  <c r="X849" i="15"/>
  <c r="K849" i="35" s="1"/>
  <c r="T849" i="15"/>
  <c r="AW848" i="15"/>
  <c r="AL848" i="15"/>
  <c r="AK848" i="15"/>
  <c r="AJ848" i="15"/>
  <c r="AI848" i="15"/>
  <c r="AA848" i="15"/>
  <c r="AV848" i="15" s="1"/>
  <c r="Z848" i="15"/>
  <c r="M848" i="35" s="1"/>
  <c r="Y848" i="15"/>
  <c r="L848" i="35" s="1"/>
  <c r="X848" i="15"/>
  <c r="K848" i="35" s="1"/>
  <c r="T848" i="15"/>
  <c r="AW847" i="15"/>
  <c r="AL847" i="15"/>
  <c r="AK847" i="15"/>
  <c r="AJ847" i="15"/>
  <c r="AI847" i="15"/>
  <c r="Z847" i="15"/>
  <c r="M847" i="35" s="1"/>
  <c r="Y847" i="15"/>
  <c r="L847" i="35" s="1"/>
  <c r="X847" i="15"/>
  <c r="K847" i="35" s="1"/>
  <c r="T847" i="15"/>
  <c r="AW846" i="15"/>
  <c r="AL846" i="15"/>
  <c r="AK846" i="15"/>
  <c r="AJ846" i="15"/>
  <c r="AI846" i="15"/>
  <c r="AA846" i="15"/>
  <c r="AV846" i="15" s="1"/>
  <c r="Z846" i="15"/>
  <c r="M846" i="35" s="1"/>
  <c r="Y846" i="15"/>
  <c r="L846" i="35" s="1"/>
  <c r="X846" i="15"/>
  <c r="K846" i="35" s="1"/>
  <c r="T846" i="15"/>
  <c r="AW845" i="15"/>
  <c r="AL845" i="15"/>
  <c r="AK845" i="15"/>
  <c r="AJ845" i="15"/>
  <c r="AI845" i="15"/>
  <c r="Z845" i="15"/>
  <c r="M845" i="35" s="1"/>
  <c r="Y845" i="15"/>
  <c r="L845" i="35" s="1"/>
  <c r="X845" i="15"/>
  <c r="K845" i="35" s="1"/>
  <c r="T845" i="15"/>
  <c r="AW844" i="15"/>
  <c r="AL844" i="15"/>
  <c r="AK844" i="15"/>
  <c r="AJ844" i="15"/>
  <c r="AI844" i="15"/>
  <c r="AA844" i="15"/>
  <c r="AV844" i="15" s="1"/>
  <c r="Z844" i="15"/>
  <c r="M844" i="35" s="1"/>
  <c r="Y844" i="15"/>
  <c r="L844" i="35" s="1"/>
  <c r="X844" i="15"/>
  <c r="K844" i="35" s="1"/>
  <c r="T844" i="15"/>
  <c r="AW843" i="15"/>
  <c r="AL843" i="15"/>
  <c r="AK843" i="15"/>
  <c r="AJ843" i="15"/>
  <c r="AI843" i="15"/>
  <c r="Z843" i="15"/>
  <c r="M843" i="35" s="1"/>
  <c r="Y843" i="15"/>
  <c r="L843" i="35" s="1"/>
  <c r="X843" i="15"/>
  <c r="K843" i="35" s="1"/>
  <c r="T843" i="15"/>
  <c r="AW842" i="15"/>
  <c r="AL842" i="15"/>
  <c r="AK842" i="15"/>
  <c r="AJ842" i="15"/>
  <c r="AI842" i="15"/>
  <c r="Z842" i="15"/>
  <c r="M842" i="35" s="1"/>
  <c r="Y842" i="15"/>
  <c r="L842" i="35" s="1"/>
  <c r="X842" i="15"/>
  <c r="K842" i="35" s="1"/>
  <c r="T842" i="15"/>
  <c r="AW841" i="15"/>
  <c r="AL841" i="15"/>
  <c r="AK841" i="15"/>
  <c r="AJ841" i="15"/>
  <c r="AI841" i="15"/>
  <c r="Z841" i="15"/>
  <c r="M841" i="35" s="1"/>
  <c r="Y841" i="15"/>
  <c r="L841" i="35" s="1"/>
  <c r="X841" i="15"/>
  <c r="K841" i="35" s="1"/>
  <c r="T841" i="15"/>
  <c r="AW840" i="15"/>
  <c r="AL840" i="15"/>
  <c r="AK840" i="15"/>
  <c r="AJ840" i="15"/>
  <c r="AI840" i="15"/>
  <c r="Z840" i="15"/>
  <c r="M840" i="35" s="1"/>
  <c r="Y840" i="15"/>
  <c r="L840" i="35" s="1"/>
  <c r="X840" i="15"/>
  <c r="K840" i="35" s="1"/>
  <c r="T840" i="15"/>
  <c r="AW839" i="15"/>
  <c r="AL839" i="15"/>
  <c r="AK839" i="15"/>
  <c r="AJ839" i="15"/>
  <c r="AI839" i="15"/>
  <c r="Z839" i="15"/>
  <c r="M839" i="35" s="1"/>
  <c r="Y839" i="15"/>
  <c r="L839" i="35" s="1"/>
  <c r="X839" i="15"/>
  <c r="K839" i="35" s="1"/>
  <c r="T839" i="15"/>
  <c r="AW838" i="15"/>
  <c r="AL838" i="15"/>
  <c r="AK838" i="15"/>
  <c r="AJ838" i="15"/>
  <c r="AI838" i="15"/>
  <c r="AA838" i="15"/>
  <c r="AV838" i="15" s="1"/>
  <c r="Z838" i="15"/>
  <c r="M838" i="35" s="1"/>
  <c r="Y838" i="15"/>
  <c r="L838" i="35" s="1"/>
  <c r="X838" i="15"/>
  <c r="K838" i="35" s="1"/>
  <c r="T838" i="15"/>
  <c r="AW837" i="15"/>
  <c r="AL837" i="15"/>
  <c r="AK837" i="15"/>
  <c r="AJ837" i="15"/>
  <c r="AI837" i="15"/>
  <c r="AA837" i="15"/>
  <c r="AV837" i="15" s="1"/>
  <c r="Z837" i="15"/>
  <c r="M837" i="35" s="1"/>
  <c r="Y837" i="15"/>
  <c r="L837" i="35" s="1"/>
  <c r="X837" i="15"/>
  <c r="K837" i="35" s="1"/>
  <c r="T837" i="15"/>
  <c r="AW836" i="15"/>
  <c r="AL836" i="15"/>
  <c r="AK836" i="15"/>
  <c r="AJ836" i="15"/>
  <c r="AI836" i="15"/>
  <c r="AA836" i="15"/>
  <c r="AV836" i="15" s="1"/>
  <c r="Z836" i="15"/>
  <c r="M836" i="35" s="1"/>
  <c r="Y836" i="15"/>
  <c r="L836" i="35" s="1"/>
  <c r="X836" i="15"/>
  <c r="K836" i="35" s="1"/>
  <c r="T836" i="15"/>
  <c r="AW835" i="15"/>
  <c r="AL835" i="15"/>
  <c r="AK835" i="15"/>
  <c r="AJ835" i="15"/>
  <c r="AI835" i="15"/>
  <c r="AA835" i="15"/>
  <c r="AV835" i="15" s="1"/>
  <c r="Z835" i="15"/>
  <c r="M835" i="35" s="1"/>
  <c r="Y835" i="15"/>
  <c r="L835" i="35" s="1"/>
  <c r="X835" i="15"/>
  <c r="K835" i="35" s="1"/>
  <c r="T835" i="15"/>
  <c r="AW834" i="15"/>
  <c r="AQ834" i="15"/>
  <c r="AG834" i="15" s="1"/>
  <c r="AL834" i="15"/>
  <c r="AK834" i="15"/>
  <c r="AJ834" i="15"/>
  <c r="AI834" i="15"/>
  <c r="Z834" i="15"/>
  <c r="M834" i="35" s="1"/>
  <c r="Y834" i="15"/>
  <c r="L834" i="35" s="1"/>
  <c r="X834" i="15"/>
  <c r="K834" i="35" s="1"/>
  <c r="T834" i="15"/>
  <c r="AW833" i="15"/>
  <c r="AQ833" i="15"/>
  <c r="AG833" i="15" s="1"/>
  <c r="AL833" i="15"/>
  <c r="AK833" i="15"/>
  <c r="AJ833" i="15"/>
  <c r="AI833" i="15"/>
  <c r="AA833" i="15"/>
  <c r="AV833" i="15" s="1"/>
  <c r="Z833" i="15"/>
  <c r="M833" i="35" s="1"/>
  <c r="Y833" i="15"/>
  <c r="L833" i="35" s="1"/>
  <c r="X833" i="15"/>
  <c r="K833" i="35" s="1"/>
  <c r="T833" i="15"/>
  <c r="AW832" i="15"/>
  <c r="AL832" i="15"/>
  <c r="AK832" i="15"/>
  <c r="AJ832" i="15"/>
  <c r="AI832" i="15"/>
  <c r="AA832" i="15"/>
  <c r="AV832" i="15" s="1"/>
  <c r="Z832" i="15"/>
  <c r="M832" i="35" s="1"/>
  <c r="Y832" i="15"/>
  <c r="L832" i="35" s="1"/>
  <c r="X832" i="15"/>
  <c r="K832" i="35" s="1"/>
  <c r="T832" i="15"/>
  <c r="AW831" i="15"/>
  <c r="AL831" i="15"/>
  <c r="AK831" i="15"/>
  <c r="AJ831" i="15"/>
  <c r="AI831" i="15"/>
  <c r="AA831" i="15"/>
  <c r="AV831" i="15" s="1"/>
  <c r="Z831" i="15"/>
  <c r="M831" i="35" s="1"/>
  <c r="Y831" i="15"/>
  <c r="L831" i="35" s="1"/>
  <c r="X831" i="15"/>
  <c r="K831" i="35" s="1"/>
  <c r="T831" i="15"/>
  <c r="AW830" i="15"/>
  <c r="AL830" i="15"/>
  <c r="AK830" i="15"/>
  <c r="AJ830" i="15"/>
  <c r="AI830" i="15"/>
  <c r="AA830" i="15"/>
  <c r="AV830" i="15" s="1"/>
  <c r="Z830" i="15"/>
  <c r="M830" i="35" s="1"/>
  <c r="Y830" i="15"/>
  <c r="L830" i="35" s="1"/>
  <c r="X830" i="15"/>
  <c r="K830" i="35" s="1"/>
  <c r="T830" i="15"/>
  <c r="AW829" i="15"/>
  <c r="AL829" i="15"/>
  <c r="AK829" i="15"/>
  <c r="AJ829" i="15"/>
  <c r="AI829" i="15"/>
  <c r="AA829" i="15"/>
  <c r="AV829" i="15" s="1"/>
  <c r="Z829" i="15"/>
  <c r="M829" i="35" s="1"/>
  <c r="Y829" i="15"/>
  <c r="L829" i="35" s="1"/>
  <c r="X829" i="15"/>
  <c r="K829" i="35" s="1"/>
  <c r="T829" i="15"/>
  <c r="AW828" i="15"/>
  <c r="AL828" i="15"/>
  <c r="AK828" i="15"/>
  <c r="AJ828" i="15"/>
  <c r="AI828" i="15"/>
  <c r="Z828" i="15"/>
  <c r="M828" i="35" s="1"/>
  <c r="Y828" i="15"/>
  <c r="L828" i="35" s="1"/>
  <c r="X828" i="15"/>
  <c r="K828" i="35" s="1"/>
  <c r="T828" i="15"/>
  <c r="AW827" i="15"/>
  <c r="AL827" i="15"/>
  <c r="AK827" i="15"/>
  <c r="AJ827" i="15"/>
  <c r="AI827" i="15"/>
  <c r="Z827" i="15"/>
  <c r="M827" i="35" s="1"/>
  <c r="Y827" i="15"/>
  <c r="L827" i="35" s="1"/>
  <c r="X827" i="15"/>
  <c r="K827" i="35" s="1"/>
  <c r="T827" i="15"/>
  <c r="AW826" i="15"/>
  <c r="AL826" i="15"/>
  <c r="AK826" i="15"/>
  <c r="AJ826" i="15"/>
  <c r="AI826" i="15"/>
  <c r="Z826" i="15"/>
  <c r="M826" i="35" s="1"/>
  <c r="Y826" i="15"/>
  <c r="L826" i="35" s="1"/>
  <c r="X826" i="15"/>
  <c r="K826" i="35" s="1"/>
  <c r="T826" i="15"/>
  <c r="AW825" i="15"/>
  <c r="AL825" i="15"/>
  <c r="AK825" i="15"/>
  <c r="AJ825" i="15"/>
  <c r="AI825" i="15"/>
  <c r="AA825" i="15"/>
  <c r="AV825" i="15" s="1"/>
  <c r="Z825" i="15"/>
  <c r="M825" i="35" s="1"/>
  <c r="Y825" i="15"/>
  <c r="L825" i="35" s="1"/>
  <c r="X825" i="15"/>
  <c r="K825" i="35" s="1"/>
  <c r="T825" i="15"/>
  <c r="AW824" i="15"/>
  <c r="AL824" i="15"/>
  <c r="AK824" i="15"/>
  <c r="AJ824" i="15"/>
  <c r="AI824" i="15"/>
  <c r="AA824" i="15"/>
  <c r="AV824" i="15" s="1"/>
  <c r="Z824" i="15"/>
  <c r="M824" i="35" s="1"/>
  <c r="Y824" i="15"/>
  <c r="L824" i="35" s="1"/>
  <c r="X824" i="15"/>
  <c r="K824" i="35" s="1"/>
  <c r="T824" i="15"/>
  <c r="AW823" i="15"/>
  <c r="AL823" i="15"/>
  <c r="AK823" i="15"/>
  <c r="AJ823" i="15"/>
  <c r="AI823" i="15"/>
  <c r="AA823" i="15"/>
  <c r="AV823" i="15" s="1"/>
  <c r="Z823" i="15"/>
  <c r="M823" i="35" s="1"/>
  <c r="Y823" i="15"/>
  <c r="L823" i="35" s="1"/>
  <c r="X823" i="15"/>
  <c r="K823" i="35" s="1"/>
  <c r="T823" i="15"/>
  <c r="AW822" i="15"/>
  <c r="AL822" i="15"/>
  <c r="AK822" i="15"/>
  <c r="AJ822" i="15"/>
  <c r="AI822" i="15"/>
  <c r="Z822" i="15"/>
  <c r="M822" i="35" s="1"/>
  <c r="Y822" i="15"/>
  <c r="L822" i="35" s="1"/>
  <c r="X822" i="15"/>
  <c r="K822" i="35" s="1"/>
  <c r="T822" i="15"/>
  <c r="AW821" i="15"/>
  <c r="AL821" i="15"/>
  <c r="AK821" i="15"/>
  <c r="AJ821" i="15"/>
  <c r="AI821" i="15"/>
  <c r="AE821" i="15"/>
  <c r="AE848" i="15" s="1"/>
  <c r="BG848" i="15" s="1"/>
  <c r="AD821" i="15"/>
  <c r="AD834" i="15" s="1"/>
  <c r="G834" i="35" s="1"/>
  <c r="AC821" i="15"/>
  <c r="AC841" i="15" s="1"/>
  <c r="Z821" i="15"/>
  <c r="M821" i="35" s="1"/>
  <c r="Y821" i="15"/>
  <c r="L821" i="35" s="1"/>
  <c r="X821" i="15"/>
  <c r="K821" i="35" s="1"/>
  <c r="T821" i="15"/>
  <c r="AX820" i="15"/>
  <c r="AW820" i="15"/>
  <c r="AO820" i="15"/>
  <c r="AN820" i="15" s="1"/>
  <c r="AL820" i="15"/>
  <c r="AK820" i="15"/>
  <c r="AJ820" i="15"/>
  <c r="BF820" i="15" s="1"/>
  <c r="AI820" i="15"/>
  <c r="AA820" i="15"/>
  <c r="AV820" i="15" s="1"/>
  <c r="AX819" i="15"/>
  <c r="AW819" i="15"/>
  <c r="AO819" i="15"/>
  <c r="AN819" i="15" s="1"/>
  <c r="AL819" i="15"/>
  <c r="AK819" i="15"/>
  <c r="AJ819" i="15"/>
  <c r="BF819" i="15" s="1"/>
  <c r="AI819" i="15"/>
  <c r="AA819" i="15"/>
  <c r="AV819" i="15" s="1"/>
  <c r="AX818" i="15"/>
  <c r="AW818" i="15"/>
  <c r="AO818" i="15"/>
  <c r="AN818" i="15" s="1"/>
  <c r="AL818" i="15"/>
  <c r="AK818" i="15"/>
  <c r="AJ818" i="15"/>
  <c r="BF818" i="15" s="1"/>
  <c r="AI818" i="15"/>
  <c r="AA818" i="15"/>
  <c r="AV818" i="15" s="1"/>
  <c r="AX817" i="15"/>
  <c r="AW817" i="15"/>
  <c r="AO817" i="15"/>
  <c r="AN817" i="15" s="1"/>
  <c r="AL817" i="15"/>
  <c r="AK817" i="15"/>
  <c r="AJ817" i="15"/>
  <c r="BF817" i="15" s="1"/>
  <c r="AI817" i="15"/>
  <c r="AA817" i="15"/>
  <c r="AV817" i="15" s="1"/>
  <c r="AX816" i="15"/>
  <c r="AW816" i="15"/>
  <c r="AO816" i="15"/>
  <c r="AN816" i="15" s="1"/>
  <c r="AL816" i="15"/>
  <c r="AK816" i="15"/>
  <c r="AJ816" i="15"/>
  <c r="BF816" i="15" s="1"/>
  <c r="AI816" i="15"/>
  <c r="AA816" i="15"/>
  <c r="AV816" i="15" s="1"/>
  <c r="AX815" i="15"/>
  <c r="AW815" i="15"/>
  <c r="AO815" i="15"/>
  <c r="AN815" i="15" s="1"/>
  <c r="AL815" i="15"/>
  <c r="AK815" i="15"/>
  <c r="AJ815" i="15"/>
  <c r="BF815" i="15" s="1"/>
  <c r="AI815" i="15"/>
  <c r="AA815" i="15"/>
  <c r="AV815" i="15" s="1"/>
  <c r="AX814" i="15"/>
  <c r="AW814" i="15"/>
  <c r="AO814" i="15"/>
  <c r="AN814" i="15" s="1"/>
  <c r="AL814" i="15"/>
  <c r="AK814" i="15"/>
  <c r="AJ814" i="15"/>
  <c r="BF814" i="15" s="1"/>
  <c r="AI814" i="15"/>
  <c r="AA814" i="15"/>
  <c r="AV814" i="15" s="1"/>
  <c r="AX813" i="15"/>
  <c r="AW813" i="15"/>
  <c r="AO813" i="15"/>
  <c r="AN813" i="15" s="1"/>
  <c r="AL813" i="15"/>
  <c r="AK813" i="15"/>
  <c r="AJ813" i="15"/>
  <c r="BF813" i="15" s="1"/>
  <c r="AI813" i="15"/>
  <c r="AA813" i="15"/>
  <c r="AV813" i="15" s="1"/>
  <c r="AX812" i="15"/>
  <c r="AW812" i="15"/>
  <c r="AO812" i="15"/>
  <c r="AN812" i="15" s="1"/>
  <c r="AL812" i="15"/>
  <c r="AK812" i="15"/>
  <c r="AJ812" i="15"/>
  <c r="BF812" i="15" s="1"/>
  <c r="AI812" i="15"/>
  <c r="AA812" i="15"/>
  <c r="AV812" i="15" s="1"/>
  <c r="AX811" i="15"/>
  <c r="AW811" i="15"/>
  <c r="AO811" i="15"/>
  <c r="AN811" i="15" s="1"/>
  <c r="AL811" i="15"/>
  <c r="AK811" i="15"/>
  <c r="AJ811" i="15"/>
  <c r="BF811" i="15" s="1"/>
  <c r="AI811" i="15"/>
  <c r="AA811" i="15"/>
  <c r="AV811" i="15" s="1"/>
  <c r="BC810" i="15"/>
  <c r="AX810" i="15"/>
  <c r="AW810" i="15"/>
  <c r="AU810" i="15"/>
  <c r="AR810" i="15"/>
  <c r="AQ810" i="15"/>
  <c r="AO810" i="15"/>
  <c r="AN810" i="15" s="1"/>
  <c r="AL810" i="15"/>
  <c r="AK810" i="15"/>
  <c r="AJ810" i="15"/>
  <c r="AI810" i="15"/>
  <c r="AG810" i="15"/>
  <c r="AA810" i="15"/>
  <c r="AV810" i="15" s="1"/>
  <c r="Z810" i="15"/>
  <c r="M810" i="35" s="1"/>
  <c r="Y810" i="15"/>
  <c r="L810" i="35" s="1"/>
  <c r="X810" i="15"/>
  <c r="K810" i="35" s="1"/>
  <c r="T810" i="15"/>
  <c r="BC809" i="15"/>
  <c r="AX809" i="15"/>
  <c r="AW809" i="15"/>
  <c r="AU809" i="15"/>
  <c r="AR809" i="15"/>
  <c r="AQ809" i="15"/>
  <c r="AO809" i="15"/>
  <c r="AN809" i="15" s="1"/>
  <c r="AL809" i="15"/>
  <c r="AK809" i="15"/>
  <c r="AJ809" i="15"/>
  <c r="AI809" i="15"/>
  <c r="AG809" i="15"/>
  <c r="AA809" i="15"/>
  <c r="AV809" i="15" s="1"/>
  <c r="Z809" i="15"/>
  <c r="M809" i="35" s="1"/>
  <c r="Y809" i="15"/>
  <c r="L809" i="35" s="1"/>
  <c r="X809" i="15"/>
  <c r="K809" i="35" s="1"/>
  <c r="T809" i="15"/>
  <c r="BC808" i="15"/>
  <c r="AX808" i="15"/>
  <c r="AW808" i="15"/>
  <c r="AU808" i="15"/>
  <c r="AR808" i="15"/>
  <c r="AQ808" i="15"/>
  <c r="AO808" i="15"/>
  <c r="AN808" i="15" s="1"/>
  <c r="AL808" i="15"/>
  <c r="AK808" i="15"/>
  <c r="AJ808" i="15"/>
  <c r="AI808" i="15"/>
  <c r="AG808" i="15"/>
  <c r="AA808" i="15"/>
  <c r="AV808" i="15" s="1"/>
  <c r="Z808" i="15"/>
  <c r="M808" i="35" s="1"/>
  <c r="Y808" i="15"/>
  <c r="L808" i="35" s="1"/>
  <c r="X808" i="15"/>
  <c r="K808" i="35" s="1"/>
  <c r="T808" i="15"/>
  <c r="BC807" i="15"/>
  <c r="AX807" i="15"/>
  <c r="AW807" i="15"/>
  <c r="AU807" i="15"/>
  <c r="AR807" i="15"/>
  <c r="AQ807" i="15"/>
  <c r="AO807" i="15"/>
  <c r="AL807" i="15"/>
  <c r="AK807" i="15"/>
  <c r="AJ807" i="15"/>
  <c r="AI807" i="15"/>
  <c r="AG807" i="15"/>
  <c r="AA807" i="15"/>
  <c r="AV807" i="15" s="1"/>
  <c r="Z807" i="15"/>
  <c r="M807" i="35" s="1"/>
  <c r="Y807" i="15"/>
  <c r="L807" i="35" s="1"/>
  <c r="X807" i="15"/>
  <c r="K807" i="35" s="1"/>
  <c r="T807" i="15"/>
  <c r="BC806" i="15"/>
  <c r="AW806" i="15"/>
  <c r="AU806" i="15"/>
  <c r="AQ806" i="15"/>
  <c r="AG806" i="15" s="1"/>
  <c r="AO806" i="15"/>
  <c r="AN806" i="15" s="1"/>
  <c r="AL806" i="15"/>
  <c r="AK806" i="15"/>
  <c r="AJ806" i="15"/>
  <c r="AI806" i="15"/>
  <c r="AA806" i="15"/>
  <c r="AV806" i="15" s="1"/>
  <c r="Z806" i="15"/>
  <c r="M806" i="35" s="1"/>
  <c r="Y806" i="15"/>
  <c r="L806" i="35" s="1"/>
  <c r="X806" i="15"/>
  <c r="K806" i="35" s="1"/>
  <c r="T806" i="15"/>
  <c r="AW805" i="15"/>
  <c r="AL805" i="15"/>
  <c r="AK805" i="15"/>
  <c r="AJ805" i="15"/>
  <c r="AI805" i="15"/>
  <c r="AA805" i="15"/>
  <c r="AV805" i="15" s="1"/>
  <c r="Z805" i="15"/>
  <c r="M805" i="35" s="1"/>
  <c r="Y805" i="15"/>
  <c r="L805" i="35" s="1"/>
  <c r="X805" i="15"/>
  <c r="K805" i="35" s="1"/>
  <c r="T805" i="15"/>
  <c r="AW804" i="15"/>
  <c r="AL804" i="15"/>
  <c r="AK804" i="15"/>
  <c r="AJ804" i="15"/>
  <c r="AI804" i="15"/>
  <c r="AA804" i="15"/>
  <c r="AV804" i="15" s="1"/>
  <c r="Z804" i="15"/>
  <c r="M804" i="35" s="1"/>
  <c r="Y804" i="15"/>
  <c r="L804" i="35" s="1"/>
  <c r="X804" i="15"/>
  <c r="K804" i="35" s="1"/>
  <c r="T804" i="15"/>
  <c r="AW803" i="15"/>
  <c r="AL803" i="15"/>
  <c r="AK803" i="15"/>
  <c r="AJ803" i="15"/>
  <c r="AI803" i="15"/>
  <c r="AA803" i="15"/>
  <c r="AV803" i="15" s="1"/>
  <c r="Z803" i="15"/>
  <c r="M803" i="35" s="1"/>
  <c r="Y803" i="15"/>
  <c r="L803" i="35" s="1"/>
  <c r="X803" i="15"/>
  <c r="K803" i="35" s="1"/>
  <c r="T803" i="15"/>
  <c r="AW802" i="15"/>
  <c r="AL802" i="15"/>
  <c r="AK802" i="15"/>
  <c r="AJ802" i="15"/>
  <c r="AI802" i="15"/>
  <c r="AA802" i="15"/>
  <c r="AV802" i="15" s="1"/>
  <c r="Z802" i="15"/>
  <c r="M802" i="35" s="1"/>
  <c r="Y802" i="15"/>
  <c r="L802" i="35" s="1"/>
  <c r="X802" i="15"/>
  <c r="K802" i="35" s="1"/>
  <c r="T802" i="15"/>
  <c r="AW801" i="15"/>
  <c r="AL801" i="15"/>
  <c r="AK801" i="15"/>
  <c r="AJ801" i="15"/>
  <c r="AI801" i="15"/>
  <c r="Z801" i="15"/>
  <c r="M801" i="35" s="1"/>
  <c r="Y801" i="15"/>
  <c r="L801" i="35" s="1"/>
  <c r="X801" i="15"/>
  <c r="K801" i="35" s="1"/>
  <c r="T801" i="15"/>
  <c r="AW800" i="15"/>
  <c r="AL800" i="15"/>
  <c r="AK800" i="15"/>
  <c r="AJ800" i="15"/>
  <c r="AI800" i="15"/>
  <c r="Z800" i="15"/>
  <c r="M800" i="35" s="1"/>
  <c r="Y800" i="15"/>
  <c r="L800" i="35" s="1"/>
  <c r="X800" i="15"/>
  <c r="K800" i="35" s="1"/>
  <c r="T800" i="15"/>
  <c r="AW799" i="15"/>
  <c r="AL799" i="15"/>
  <c r="AK799" i="15"/>
  <c r="AJ799" i="15"/>
  <c r="AI799" i="15"/>
  <c r="Z799" i="15"/>
  <c r="M799" i="35" s="1"/>
  <c r="Y799" i="15"/>
  <c r="L799" i="35" s="1"/>
  <c r="X799" i="15"/>
  <c r="K799" i="35" s="1"/>
  <c r="T799" i="15"/>
  <c r="AW798" i="15"/>
  <c r="AL798" i="15"/>
  <c r="AK798" i="15"/>
  <c r="AJ798" i="15"/>
  <c r="AI798" i="15"/>
  <c r="Z798" i="15"/>
  <c r="M798" i="35" s="1"/>
  <c r="Y798" i="15"/>
  <c r="L798" i="35" s="1"/>
  <c r="X798" i="15"/>
  <c r="K798" i="35" s="1"/>
  <c r="T798" i="15"/>
  <c r="AW797" i="15"/>
  <c r="AL797" i="15"/>
  <c r="AK797" i="15"/>
  <c r="AJ797" i="15"/>
  <c r="AI797" i="15"/>
  <c r="Z797" i="15"/>
  <c r="M797" i="35" s="1"/>
  <c r="Y797" i="15"/>
  <c r="L797" i="35" s="1"/>
  <c r="X797" i="15"/>
  <c r="K797" i="35" s="1"/>
  <c r="T797" i="15"/>
  <c r="AW796" i="15"/>
  <c r="AL796" i="15"/>
  <c r="AK796" i="15"/>
  <c r="AJ796" i="15"/>
  <c r="AI796" i="15"/>
  <c r="Z796" i="15"/>
  <c r="M796" i="35" s="1"/>
  <c r="Y796" i="15"/>
  <c r="L796" i="35" s="1"/>
  <c r="X796" i="15"/>
  <c r="K796" i="35" s="1"/>
  <c r="T796" i="15"/>
  <c r="AW795" i="15"/>
  <c r="AL795" i="15"/>
  <c r="AK795" i="15"/>
  <c r="AJ795" i="15"/>
  <c r="AI795" i="15"/>
  <c r="AA795" i="15"/>
  <c r="AV795" i="15" s="1"/>
  <c r="Z795" i="15"/>
  <c r="M795" i="35" s="1"/>
  <c r="Y795" i="15"/>
  <c r="L795" i="35" s="1"/>
  <c r="X795" i="15"/>
  <c r="K795" i="35" s="1"/>
  <c r="T795" i="15"/>
  <c r="AW794" i="15"/>
  <c r="AL794" i="15"/>
  <c r="AK794" i="15"/>
  <c r="AJ794" i="15"/>
  <c r="AI794" i="15"/>
  <c r="Z794" i="15"/>
  <c r="M794" i="35" s="1"/>
  <c r="Y794" i="15"/>
  <c r="L794" i="35" s="1"/>
  <c r="X794" i="15"/>
  <c r="K794" i="35" s="1"/>
  <c r="T794" i="15"/>
  <c r="AW793" i="15"/>
  <c r="AL793" i="15"/>
  <c r="AK793" i="15"/>
  <c r="AJ793" i="15"/>
  <c r="AI793" i="15"/>
  <c r="Z793" i="15"/>
  <c r="M793" i="35" s="1"/>
  <c r="Y793" i="15"/>
  <c r="L793" i="35" s="1"/>
  <c r="X793" i="15"/>
  <c r="K793" i="35" s="1"/>
  <c r="T793" i="15"/>
  <c r="AW792" i="15"/>
  <c r="AL792" i="15"/>
  <c r="AK792" i="15"/>
  <c r="AJ792" i="15"/>
  <c r="AI792" i="15"/>
  <c r="AA792" i="15"/>
  <c r="AV792" i="15" s="1"/>
  <c r="Z792" i="15"/>
  <c r="M792" i="35" s="1"/>
  <c r="Y792" i="15"/>
  <c r="L792" i="35" s="1"/>
  <c r="X792" i="15"/>
  <c r="K792" i="35" s="1"/>
  <c r="T792" i="15"/>
  <c r="AW791" i="15"/>
  <c r="AL791" i="15"/>
  <c r="AK791" i="15"/>
  <c r="AJ791" i="15"/>
  <c r="AI791" i="15"/>
  <c r="AA791" i="15"/>
  <c r="AV791" i="15" s="1"/>
  <c r="Z791" i="15"/>
  <c r="M791" i="35" s="1"/>
  <c r="Y791" i="15"/>
  <c r="L791" i="35" s="1"/>
  <c r="X791" i="15"/>
  <c r="K791" i="35" s="1"/>
  <c r="T791" i="15"/>
  <c r="AW790" i="15"/>
  <c r="AL790" i="15"/>
  <c r="AK790" i="15"/>
  <c r="AJ790" i="15"/>
  <c r="AI790" i="15"/>
  <c r="Z790" i="15"/>
  <c r="M790" i="35" s="1"/>
  <c r="Y790" i="15"/>
  <c r="L790" i="35" s="1"/>
  <c r="X790" i="15"/>
  <c r="K790" i="35" s="1"/>
  <c r="T790" i="15"/>
  <c r="AW789" i="15"/>
  <c r="AL789" i="15"/>
  <c r="AK789" i="15"/>
  <c r="AJ789" i="15"/>
  <c r="AI789" i="15"/>
  <c r="Z789" i="15"/>
  <c r="M789" i="35" s="1"/>
  <c r="Y789" i="15"/>
  <c r="L789" i="35" s="1"/>
  <c r="X789" i="15"/>
  <c r="K789" i="35" s="1"/>
  <c r="T789" i="15"/>
  <c r="AW788" i="15"/>
  <c r="AQ788" i="15"/>
  <c r="AG788" i="15" s="1"/>
  <c r="AL788" i="15"/>
  <c r="AK788" i="15"/>
  <c r="AJ788" i="15"/>
  <c r="AI788" i="15"/>
  <c r="AA788" i="15"/>
  <c r="Z788" i="15"/>
  <c r="M788" i="35" s="1"/>
  <c r="Y788" i="15"/>
  <c r="L788" i="35" s="1"/>
  <c r="X788" i="15"/>
  <c r="K788" i="35" s="1"/>
  <c r="T788" i="15"/>
  <c r="AW787" i="15"/>
  <c r="AL787" i="15"/>
  <c r="AK787" i="15"/>
  <c r="AJ787" i="15"/>
  <c r="AI787" i="15"/>
  <c r="AA787" i="15"/>
  <c r="AV787" i="15" s="1"/>
  <c r="Z787" i="15"/>
  <c r="M787" i="35" s="1"/>
  <c r="Y787" i="15"/>
  <c r="L787" i="35" s="1"/>
  <c r="X787" i="15"/>
  <c r="K787" i="35" s="1"/>
  <c r="T787" i="15"/>
  <c r="AW786" i="15"/>
  <c r="AL786" i="15"/>
  <c r="AK786" i="15"/>
  <c r="AJ786" i="15"/>
  <c r="AI786" i="15"/>
  <c r="AA786" i="15"/>
  <c r="AV786" i="15" s="1"/>
  <c r="Z786" i="15"/>
  <c r="M786" i="35" s="1"/>
  <c r="Y786" i="15"/>
  <c r="L786" i="35" s="1"/>
  <c r="X786" i="15"/>
  <c r="K786" i="35" s="1"/>
  <c r="T786" i="15"/>
  <c r="AW785" i="15"/>
  <c r="AL785" i="15"/>
  <c r="AK785" i="15"/>
  <c r="AJ785" i="15"/>
  <c r="AI785" i="15"/>
  <c r="Z785" i="15"/>
  <c r="M785" i="35" s="1"/>
  <c r="Y785" i="15"/>
  <c r="L785" i="35" s="1"/>
  <c r="X785" i="15"/>
  <c r="K785" i="35" s="1"/>
  <c r="T785" i="15"/>
  <c r="AW784" i="15"/>
  <c r="AL784" i="15"/>
  <c r="AK784" i="15"/>
  <c r="AJ784" i="15"/>
  <c r="AI784" i="15"/>
  <c r="AA784" i="15"/>
  <c r="AV784" i="15" s="1"/>
  <c r="Z784" i="15"/>
  <c r="M784" i="35" s="1"/>
  <c r="Y784" i="15"/>
  <c r="L784" i="35" s="1"/>
  <c r="X784" i="15"/>
  <c r="K784" i="35" s="1"/>
  <c r="T784" i="15"/>
  <c r="AW783" i="15"/>
  <c r="AL783" i="15"/>
  <c r="AK783" i="15"/>
  <c r="AJ783" i="15"/>
  <c r="AI783" i="15"/>
  <c r="Z783" i="15"/>
  <c r="M783" i="35" s="1"/>
  <c r="Y783" i="15"/>
  <c r="L783" i="35" s="1"/>
  <c r="X783" i="15"/>
  <c r="K783" i="35" s="1"/>
  <c r="T783" i="15"/>
  <c r="AW782" i="15"/>
  <c r="AL782" i="15"/>
  <c r="AK782" i="15"/>
  <c r="AJ782" i="15"/>
  <c r="AI782" i="15"/>
  <c r="AA782" i="15"/>
  <c r="AV782" i="15" s="1"/>
  <c r="Z782" i="15"/>
  <c r="M782" i="35" s="1"/>
  <c r="Y782" i="15"/>
  <c r="L782" i="35" s="1"/>
  <c r="X782" i="15"/>
  <c r="K782" i="35" s="1"/>
  <c r="T782" i="15"/>
  <c r="AW781" i="15"/>
  <c r="AL781" i="15"/>
  <c r="AK781" i="15"/>
  <c r="AJ781" i="15"/>
  <c r="AI781" i="15"/>
  <c r="Z781" i="15"/>
  <c r="M781" i="35" s="1"/>
  <c r="Y781" i="15"/>
  <c r="L781" i="35" s="1"/>
  <c r="X781" i="15"/>
  <c r="K781" i="35" s="1"/>
  <c r="T781" i="15"/>
  <c r="AW780" i="15"/>
  <c r="AL780" i="15"/>
  <c r="AK780" i="15"/>
  <c r="AJ780" i="15"/>
  <c r="AI780" i="15"/>
  <c r="AA780" i="15"/>
  <c r="AV780" i="15" s="1"/>
  <c r="Z780" i="15"/>
  <c r="M780" i="35" s="1"/>
  <c r="Y780" i="15"/>
  <c r="L780" i="35" s="1"/>
  <c r="X780" i="15"/>
  <c r="K780" i="35" s="1"/>
  <c r="T780" i="15"/>
  <c r="AW779" i="15"/>
  <c r="AL779" i="15"/>
  <c r="AK779" i="15"/>
  <c r="AJ779" i="15"/>
  <c r="AI779" i="15"/>
  <c r="AA779" i="15"/>
  <c r="Z779" i="15"/>
  <c r="M779" i="35" s="1"/>
  <c r="Y779" i="15"/>
  <c r="L779" i="35" s="1"/>
  <c r="X779" i="15"/>
  <c r="K779" i="35" s="1"/>
  <c r="T779" i="15"/>
  <c r="AW778" i="15"/>
  <c r="AL778" i="15"/>
  <c r="AK778" i="15"/>
  <c r="AJ778" i="15"/>
  <c r="AI778" i="15"/>
  <c r="Z778" i="15"/>
  <c r="M778" i="35" s="1"/>
  <c r="Y778" i="15"/>
  <c r="L778" i="35" s="1"/>
  <c r="X778" i="15"/>
  <c r="K778" i="35" s="1"/>
  <c r="T778" i="15"/>
  <c r="AW777" i="15"/>
  <c r="AL777" i="15"/>
  <c r="AK777" i="15"/>
  <c r="AJ777" i="15"/>
  <c r="AI777" i="15"/>
  <c r="Z777" i="15"/>
  <c r="M777" i="35" s="1"/>
  <c r="Y777" i="15"/>
  <c r="L777" i="35" s="1"/>
  <c r="X777" i="15"/>
  <c r="K777" i="35" s="1"/>
  <c r="T777" i="15"/>
  <c r="AW776" i="15"/>
  <c r="AL776" i="15"/>
  <c r="AK776" i="15"/>
  <c r="AJ776" i="15"/>
  <c r="AI776" i="15"/>
  <c r="AE776" i="15"/>
  <c r="AE809" i="15" s="1"/>
  <c r="BG809" i="15" s="1"/>
  <c r="AD776" i="15"/>
  <c r="AR776" i="15" s="1"/>
  <c r="AC776" i="15"/>
  <c r="AC791" i="15" s="1"/>
  <c r="Z776" i="15"/>
  <c r="M776" i="35" s="1"/>
  <c r="Y776" i="15"/>
  <c r="L776" i="35" s="1"/>
  <c r="X776" i="15"/>
  <c r="K776" i="35" s="1"/>
  <c r="T776" i="15"/>
  <c r="AX775" i="15"/>
  <c r="AW775" i="15"/>
  <c r="AO775" i="15"/>
  <c r="AN775" i="15" s="1"/>
  <c r="AL775" i="15"/>
  <c r="AK775" i="15"/>
  <c r="AJ775" i="15"/>
  <c r="BF775" i="15" s="1"/>
  <c r="AI775" i="15"/>
  <c r="AA775" i="15"/>
  <c r="AV775" i="15" s="1"/>
  <c r="AX774" i="15"/>
  <c r="AW774" i="15"/>
  <c r="AO774" i="15"/>
  <c r="AN774" i="15" s="1"/>
  <c r="AL774" i="15"/>
  <c r="AK774" i="15"/>
  <c r="AJ774" i="15"/>
  <c r="BF774" i="15" s="1"/>
  <c r="AI774" i="15"/>
  <c r="AA774" i="15"/>
  <c r="AV774" i="15" s="1"/>
  <c r="AX773" i="15"/>
  <c r="AW773" i="15"/>
  <c r="AO773" i="15"/>
  <c r="AL773" i="15"/>
  <c r="AK773" i="15"/>
  <c r="AJ773" i="15"/>
  <c r="BF773" i="15" s="1"/>
  <c r="AI773" i="15"/>
  <c r="AA773" i="15"/>
  <c r="AV773" i="15" s="1"/>
  <c r="AX772" i="15"/>
  <c r="AW772" i="15"/>
  <c r="AO772" i="15"/>
  <c r="AL772" i="15"/>
  <c r="AK772" i="15"/>
  <c r="AJ772" i="15"/>
  <c r="BF772" i="15" s="1"/>
  <c r="AI772" i="15"/>
  <c r="AA772" i="15"/>
  <c r="AV772" i="15" s="1"/>
  <c r="AX771" i="15"/>
  <c r="AW771" i="15"/>
  <c r="AO771" i="15"/>
  <c r="AL771" i="15"/>
  <c r="AK771" i="15"/>
  <c r="AJ771" i="15"/>
  <c r="BF771" i="15" s="1"/>
  <c r="AI771" i="15"/>
  <c r="AA771" i="15"/>
  <c r="AV771" i="15" s="1"/>
  <c r="AX770" i="15"/>
  <c r="AW770" i="15"/>
  <c r="AO770" i="15"/>
  <c r="AN770" i="15" s="1"/>
  <c r="AL770" i="15"/>
  <c r="AK770" i="15"/>
  <c r="AJ770" i="15"/>
  <c r="BF770" i="15" s="1"/>
  <c r="AI770" i="15"/>
  <c r="AA770" i="15"/>
  <c r="AV770" i="15" s="1"/>
  <c r="AX769" i="15"/>
  <c r="AW769" i="15"/>
  <c r="AO769" i="15"/>
  <c r="AL769" i="15"/>
  <c r="AK769" i="15"/>
  <c r="AJ769" i="15"/>
  <c r="BF769" i="15" s="1"/>
  <c r="AI769" i="15"/>
  <c r="AA769" i="15"/>
  <c r="AV769" i="15" s="1"/>
  <c r="AX768" i="15"/>
  <c r="AW768" i="15"/>
  <c r="AO768" i="15"/>
  <c r="AN768" i="15" s="1"/>
  <c r="AL768" i="15"/>
  <c r="AK768" i="15"/>
  <c r="AJ768" i="15"/>
  <c r="BF768" i="15" s="1"/>
  <c r="AI768" i="15"/>
  <c r="AA768" i="15"/>
  <c r="AV768" i="15" s="1"/>
  <c r="AX767" i="15"/>
  <c r="AW767" i="15"/>
  <c r="AO767" i="15"/>
  <c r="AN767" i="15" s="1"/>
  <c r="AL767" i="15"/>
  <c r="AK767" i="15"/>
  <c r="AJ767" i="15"/>
  <c r="BF767" i="15" s="1"/>
  <c r="AI767" i="15"/>
  <c r="AA767" i="15"/>
  <c r="AV767" i="15" s="1"/>
  <c r="AX766" i="15"/>
  <c r="AW766" i="15"/>
  <c r="AO766" i="15"/>
  <c r="AN766" i="15" s="1"/>
  <c r="AL766" i="15"/>
  <c r="AK766" i="15"/>
  <c r="AJ766" i="15"/>
  <c r="BF766" i="15" s="1"/>
  <c r="AI766" i="15"/>
  <c r="AA766" i="15"/>
  <c r="AV766" i="15" s="1"/>
  <c r="BC765" i="15"/>
  <c r="AX765" i="15"/>
  <c r="AW765" i="15"/>
  <c r="AU765" i="15"/>
  <c r="AR765" i="15"/>
  <c r="AQ765" i="15"/>
  <c r="AO765" i="15"/>
  <c r="AL765" i="15"/>
  <c r="AK765" i="15"/>
  <c r="AJ765" i="15"/>
  <c r="AI765" i="15"/>
  <c r="AG765" i="15"/>
  <c r="AA765" i="15"/>
  <c r="AV765" i="15" s="1"/>
  <c r="Z765" i="15"/>
  <c r="M765" i="35" s="1"/>
  <c r="Y765" i="15"/>
  <c r="L765" i="35" s="1"/>
  <c r="X765" i="15"/>
  <c r="K765" i="35" s="1"/>
  <c r="T765" i="15"/>
  <c r="BC764" i="15"/>
  <c r="AX764" i="15"/>
  <c r="AW764" i="15"/>
  <c r="AU764" i="15"/>
  <c r="AR764" i="15"/>
  <c r="AQ764" i="15"/>
  <c r="AO764" i="15"/>
  <c r="AL764" i="15"/>
  <c r="AK764" i="15"/>
  <c r="AJ764" i="15"/>
  <c r="AI764" i="15"/>
  <c r="AG764" i="15"/>
  <c r="AA764" i="15"/>
  <c r="AV764" i="15" s="1"/>
  <c r="Z764" i="15"/>
  <c r="M764" i="35" s="1"/>
  <c r="Y764" i="15"/>
  <c r="L764" i="35" s="1"/>
  <c r="X764" i="15"/>
  <c r="K764" i="35" s="1"/>
  <c r="T764" i="15"/>
  <c r="BC763" i="15"/>
  <c r="AX763" i="15"/>
  <c r="AW763" i="15"/>
  <c r="AU763" i="15"/>
  <c r="AR763" i="15"/>
  <c r="AQ763" i="15"/>
  <c r="AO763" i="15"/>
  <c r="AN763" i="15" s="1"/>
  <c r="AL763" i="15"/>
  <c r="AK763" i="15"/>
  <c r="AJ763" i="15"/>
  <c r="AI763" i="15"/>
  <c r="AG763" i="15"/>
  <c r="AA763" i="15"/>
  <c r="AV763" i="15" s="1"/>
  <c r="Z763" i="15"/>
  <c r="M763" i="35" s="1"/>
  <c r="Y763" i="15"/>
  <c r="L763" i="35" s="1"/>
  <c r="X763" i="15"/>
  <c r="K763" i="35" s="1"/>
  <c r="T763" i="15"/>
  <c r="BC762" i="15"/>
  <c r="AX762" i="15"/>
  <c r="AW762" i="15"/>
  <c r="AU762" i="15"/>
  <c r="AR762" i="15"/>
  <c r="AQ762" i="15"/>
  <c r="AO762" i="15"/>
  <c r="AN762" i="15" s="1"/>
  <c r="AL762" i="15"/>
  <c r="AK762" i="15"/>
  <c r="AJ762" i="15"/>
  <c r="AI762" i="15"/>
  <c r="AG762" i="15"/>
  <c r="AA762" i="15"/>
  <c r="AV762" i="15" s="1"/>
  <c r="Z762" i="15"/>
  <c r="M762" i="35" s="1"/>
  <c r="Y762" i="15"/>
  <c r="L762" i="35" s="1"/>
  <c r="X762" i="15"/>
  <c r="K762" i="35" s="1"/>
  <c r="T762" i="15"/>
  <c r="BC761" i="15"/>
  <c r="AW761" i="15"/>
  <c r="AU761" i="15"/>
  <c r="AQ761" i="15"/>
  <c r="AG761" i="15" s="1"/>
  <c r="AO761" i="15"/>
  <c r="AN761" i="15" s="1"/>
  <c r="AL761" i="15"/>
  <c r="AK761" i="15"/>
  <c r="AJ761" i="15"/>
  <c r="AI761" i="15"/>
  <c r="AA761" i="15"/>
  <c r="AV761" i="15" s="1"/>
  <c r="Z761" i="15"/>
  <c r="M761" i="35" s="1"/>
  <c r="Y761" i="15"/>
  <c r="L761" i="35" s="1"/>
  <c r="X761" i="15"/>
  <c r="K761" i="35" s="1"/>
  <c r="AW760" i="15"/>
  <c r="AL760" i="15"/>
  <c r="AK760" i="15"/>
  <c r="AJ760" i="15"/>
  <c r="AI760" i="15"/>
  <c r="AA760" i="15"/>
  <c r="AV760" i="15" s="1"/>
  <c r="Z760" i="15"/>
  <c r="M760" i="35" s="1"/>
  <c r="Y760" i="15"/>
  <c r="L760" i="35" s="1"/>
  <c r="X760" i="15"/>
  <c r="K760" i="35" s="1"/>
  <c r="AW759" i="15"/>
  <c r="AL759" i="15"/>
  <c r="AK759" i="15"/>
  <c r="AJ759" i="15"/>
  <c r="AI759" i="15"/>
  <c r="Z759" i="15"/>
  <c r="M759" i="35" s="1"/>
  <c r="Y759" i="15"/>
  <c r="L759" i="35" s="1"/>
  <c r="X759" i="15"/>
  <c r="K759" i="35" s="1"/>
  <c r="AW758" i="15"/>
  <c r="AL758" i="15"/>
  <c r="AK758" i="15"/>
  <c r="AJ758" i="15"/>
  <c r="AI758" i="15"/>
  <c r="Z758" i="15"/>
  <c r="M758" i="35" s="1"/>
  <c r="Y758" i="15"/>
  <c r="L758" i="35" s="1"/>
  <c r="X758" i="15"/>
  <c r="K758" i="35" s="1"/>
  <c r="AW757" i="15"/>
  <c r="AL757" i="15"/>
  <c r="AK757" i="15"/>
  <c r="AJ757" i="15"/>
  <c r="AI757" i="15"/>
  <c r="Z757" i="15"/>
  <c r="M757" i="35" s="1"/>
  <c r="Y757" i="15"/>
  <c r="L757" i="35" s="1"/>
  <c r="X757" i="15"/>
  <c r="K757" i="35" s="1"/>
  <c r="AW756" i="15"/>
  <c r="AL756" i="15"/>
  <c r="AK756" i="15"/>
  <c r="AJ756" i="15"/>
  <c r="AI756" i="15"/>
  <c r="AA756" i="15"/>
  <c r="AV756" i="15" s="1"/>
  <c r="Z756" i="15"/>
  <c r="M756" i="35" s="1"/>
  <c r="Y756" i="15"/>
  <c r="L756" i="35" s="1"/>
  <c r="X756" i="15"/>
  <c r="K756" i="35" s="1"/>
  <c r="AW755" i="15"/>
  <c r="AL755" i="15"/>
  <c r="AK755" i="15"/>
  <c r="AJ755" i="15"/>
  <c r="AI755" i="15"/>
  <c r="Z755" i="15"/>
  <c r="M755" i="35" s="1"/>
  <c r="Y755" i="15"/>
  <c r="L755" i="35" s="1"/>
  <c r="X755" i="15"/>
  <c r="K755" i="35" s="1"/>
  <c r="AW754" i="15"/>
  <c r="AL754" i="15"/>
  <c r="AK754" i="15"/>
  <c r="AJ754" i="15"/>
  <c r="AI754" i="15"/>
  <c r="AA754" i="15"/>
  <c r="AV754" i="15" s="1"/>
  <c r="Z754" i="15"/>
  <c r="M754" i="35" s="1"/>
  <c r="Y754" i="15"/>
  <c r="L754" i="35" s="1"/>
  <c r="X754" i="15"/>
  <c r="K754" i="35" s="1"/>
  <c r="AW753" i="15"/>
  <c r="AL753" i="15"/>
  <c r="AK753" i="15"/>
  <c r="AJ753" i="15"/>
  <c r="AI753" i="15"/>
  <c r="AA753" i="15"/>
  <c r="AV753" i="15" s="1"/>
  <c r="Z753" i="15"/>
  <c r="M753" i="35" s="1"/>
  <c r="Y753" i="15"/>
  <c r="L753" i="35" s="1"/>
  <c r="X753" i="15"/>
  <c r="K753" i="35" s="1"/>
  <c r="AW752" i="15"/>
  <c r="AL752" i="15"/>
  <c r="AK752" i="15"/>
  <c r="AJ752" i="15"/>
  <c r="AI752" i="15"/>
  <c r="AA752" i="15"/>
  <c r="AV752" i="15" s="1"/>
  <c r="Z752" i="15"/>
  <c r="M752" i="35" s="1"/>
  <c r="Y752" i="15"/>
  <c r="L752" i="35" s="1"/>
  <c r="X752" i="15"/>
  <c r="K752" i="35" s="1"/>
  <c r="U752" i="15"/>
  <c r="AW751" i="15"/>
  <c r="AL751" i="15"/>
  <c r="AK751" i="15"/>
  <c r="AJ751" i="15"/>
  <c r="AI751" i="15"/>
  <c r="AA751" i="15"/>
  <c r="AV751" i="15" s="1"/>
  <c r="Z751" i="15"/>
  <c r="M751" i="35" s="1"/>
  <c r="Y751" i="15"/>
  <c r="L751" i="35" s="1"/>
  <c r="X751" i="15"/>
  <c r="K751" i="35" s="1"/>
  <c r="AW750" i="15"/>
  <c r="AL750" i="15"/>
  <c r="AK750" i="15"/>
  <c r="AJ750" i="15"/>
  <c r="AI750" i="15"/>
  <c r="AA750" i="15"/>
  <c r="AV750" i="15" s="1"/>
  <c r="Z750" i="15"/>
  <c r="M750" i="35" s="1"/>
  <c r="Y750" i="15"/>
  <c r="L750" i="35" s="1"/>
  <c r="X750" i="15"/>
  <c r="K750" i="35" s="1"/>
  <c r="AW749" i="15"/>
  <c r="AL749" i="15"/>
  <c r="AK749" i="15"/>
  <c r="AJ749" i="15"/>
  <c r="AI749" i="15"/>
  <c r="AA749" i="15"/>
  <c r="AV749" i="15" s="1"/>
  <c r="Z749" i="15"/>
  <c r="M749" i="35" s="1"/>
  <c r="Y749" i="15"/>
  <c r="L749" i="35" s="1"/>
  <c r="X749" i="15"/>
  <c r="K749" i="35" s="1"/>
  <c r="AW748" i="15"/>
  <c r="AL748" i="15"/>
  <c r="AK748" i="15"/>
  <c r="AJ748" i="15"/>
  <c r="AI748" i="15"/>
  <c r="Z748" i="15"/>
  <c r="M748" i="35" s="1"/>
  <c r="Y748" i="15"/>
  <c r="L748" i="35" s="1"/>
  <c r="X748" i="15"/>
  <c r="K748" i="35" s="1"/>
  <c r="AW747" i="15"/>
  <c r="AL747" i="15"/>
  <c r="AK747" i="15"/>
  <c r="AJ747" i="15"/>
  <c r="AI747" i="15"/>
  <c r="Z747" i="15"/>
  <c r="M747" i="35" s="1"/>
  <c r="Y747" i="15"/>
  <c r="L747" i="35" s="1"/>
  <c r="X747" i="15"/>
  <c r="K747" i="35" s="1"/>
  <c r="AW746" i="15"/>
  <c r="AL746" i="15"/>
  <c r="AK746" i="15"/>
  <c r="AJ746" i="15"/>
  <c r="AI746" i="15"/>
  <c r="AA746" i="15"/>
  <c r="AV746" i="15" s="1"/>
  <c r="Z746" i="15"/>
  <c r="M746" i="35" s="1"/>
  <c r="Y746" i="15"/>
  <c r="L746" i="35" s="1"/>
  <c r="X746" i="15"/>
  <c r="K746" i="35" s="1"/>
  <c r="AW745" i="15"/>
  <c r="AL745" i="15"/>
  <c r="AK745" i="15"/>
  <c r="AJ745" i="15"/>
  <c r="AI745" i="15"/>
  <c r="AA745" i="15"/>
  <c r="AV745" i="15" s="1"/>
  <c r="Z745" i="15"/>
  <c r="M745" i="35" s="1"/>
  <c r="Y745" i="15"/>
  <c r="L745" i="35" s="1"/>
  <c r="X745" i="15"/>
  <c r="K745" i="35" s="1"/>
  <c r="U745" i="15"/>
  <c r="AW744" i="15"/>
  <c r="AL744" i="15"/>
  <c r="AK744" i="15"/>
  <c r="AJ744" i="15"/>
  <c r="AI744" i="15"/>
  <c r="Z744" i="15"/>
  <c r="M744" i="35" s="1"/>
  <c r="Y744" i="15"/>
  <c r="L744" i="35" s="1"/>
  <c r="X744" i="15"/>
  <c r="K744" i="35" s="1"/>
  <c r="AW743" i="15"/>
  <c r="AQ743" i="15"/>
  <c r="AG743" i="15" s="1"/>
  <c r="AL743" i="15"/>
  <c r="AK743" i="15"/>
  <c r="AJ743" i="15"/>
  <c r="AI743" i="15"/>
  <c r="AA743" i="15"/>
  <c r="AV743" i="15" s="1"/>
  <c r="Z743" i="15"/>
  <c r="M743" i="35" s="1"/>
  <c r="Y743" i="15"/>
  <c r="L743" i="35" s="1"/>
  <c r="X743" i="15"/>
  <c r="K743" i="35" s="1"/>
  <c r="AW742" i="15"/>
  <c r="AL742" i="15"/>
  <c r="AK742" i="15"/>
  <c r="AJ742" i="15"/>
  <c r="AI742" i="15"/>
  <c r="AA742" i="15"/>
  <c r="AV742" i="15" s="1"/>
  <c r="Z742" i="15"/>
  <c r="M742" i="35" s="1"/>
  <c r="Y742" i="15"/>
  <c r="L742" i="35" s="1"/>
  <c r="X742" i="15"/>
  <c r="K742" i="35" s="1"/>
  <c r="AW741" i="15"/>
  <c r="AL741" i="15"/>
  <c r="AK741" i="15"/>
  <c r="AJ741" i="15"/>
  <c r="AI741" i="15"/>
  <c r="Z741" i="15"/>
  <c r="M741" i="35" s="1"/>
  <c r="Y741" i="15"/>
  <c r="L741" i="35" s="1"/>
  <c r="X741" i="15"/>
  <c r="K741" i="35" s="1"/>
  <c r="AW740" i="15"/>
  <c r="AL740" i="15"/>
  <c r="AK740" i="15"/>
  <c r="AJ740" i="15"/>
  <c r="AI740" i="15"/>
  <c r="AA740" i="15"/>
  <c r="AV740" i="15" s="1"/>
  <c r="Z740" i="15"/>
  <c r="M740" i="35" s="1"/>
  <c r="Y740" i="15"/>
  <c r="L740" i="35" s="1"/>
  <c r="X740" i="15"/>
  <c r="K740" i="35" s="1"/>
  <c r="AW739" i="15"/>
  <c r="AL739" i="15"/>
  <c r="AK739" i="15"/>
  <c r="AJ739" i="15"/>
  <c r="AI739" i="15"/>
  <c r="AA739" i="15"/>
  <c r="AV739" i="15" s="1"/>
  <c r="Z739" i="15"/>
  <c r="M739" i="35" s="1"/>
  <c r="Y739" i="15"/>
  <c r="L739" i="35" s="1"/>
  <c r="X739" i="15"/>
  <c r="K739" i="35" s="1"/>
  <c r="AW738" i="15"/>
  <c r="AL738" i="15"/>
  <c r="AK738" i="15"/>
  <c r="AJ738" i="15"/>
  <c r="AI738" i="15"/>
  <c r="Z738" i="15"/>
  <c r="M738" i="35" s="1"/>
  <c r="Y738" i="15"/>
  <c r="L738" i="35" s="1"/>
  <c r="X738" i="15"/>
  <c r="K738" i="35" s="1"/>
  <c r="U738" i="15"/>
  <c r="AW737" i="15"/>
  <c r="AL737" i="15"/>
  <c r="AK737" i="15"/>
  <c r="AJ737" i="15"/>
  <c r="AI737" i="15"/>
  <c r="AA737" i="15"/>
  <c r="AV737" i="15" s="1"/>
  <c r="Z737" i="15"/>
  <c r="M737" i="35" s="1"/>
  <c r="Y737" i="15"/>
  <c r="L737" i="35" s="1"/>
  <c r="X737" i="15"/>
  <c r="K737" i="35" s="1"/>
  <c r="AW736" i="15"/>
  <c r="AL736" i="15"/>
  <c r="AK736" i="15"/>
  <c r="AJ736" i="15"/>
  <c r="AI736" i="15"/>
  <c r="Z736" i="15"/>
  <c r="M736" i="35" s="1"/>
  <c r="Y736" i="15"/>
  <c r="L736" i="35" s="1"/>
  <c r="X736" i="15"/>
  <c r="K736" i="35" s="1"/>
  <c r="AW735" i="15"/>
  <c r="AL735" i="15"/>
  <c r="AK735" i="15"/>
  <c r="AJ735" i="15"/>
  <c r="AI735" i="15"/>
  <c r="Z735" i="15"/>
  <c r="M735" i="35" s="1"/>
  <c r="Y735" i="15"/>
  <c r="L735" i="35" s="1"/>
  <c r="X735" i="15"/>
  <c r="K735" i="35" s="1"/>
  <c r="AW734" i="15"/>
  <c r="AL734" i="15"/>
  <c r="AK734" i="15"/>
  <c r="AJ734" i="15"/>
  <c r="AI734" i="15"/>
  <c r="AA734" i="15"/>
  <c r="AV734" i="15" s="1"/>
  <c r="Z734" i="15"/>
  <c r="M734" i="35" s="1"/>
  <c r="Y734" i="15"/>
  <c r="L734" i="35" s="1"/>
  <c r="X734" i="15"/>
  <c r="K734" i="35" s="1"/>
  <c r="AW733" i="15"/>
  <c r="AL733" i="15"/>
  <c r="AK733" i="15"/>
  <c r="AJ733" i="15"/>
  <c r="AI733" i="15"/>
  <c r="AA733" i="15"/>
  <c r="AV733" i="15" s="1"/>
  <c r="Z733" i="15"/>
  <c r="M733" i="35" s="1"/>
  <c r="Y733" i="15"/>
  <c r="L733" i="35" s="1"/>
  <c r="X733" i="15"/>
  <c r="K733" i="35" s="1"/>
  <c r="AW732" i="15"/>
  <c r="AL732" i="15"/>
  <c r="AK732" i="15"/>
  <c r="AJ732" i="15"/>
  <c r="AI732" i="15"/>
  <c r="AA732" i="15"/>
  <c r="AV732" i="15" s="1"/>
  <c r="Z732" i="15"/>
  <c r="M732" i="35" s="1"/>
  <c r="Y732" i="15"/>
  <c r="L732" i="35" s="1"/>
  <c r="X732" i="15"/>
  <c r="K732" i="35" s="1"/>
  <c r="AW731" i="15"/>
  <c r="AL731" i="15"/>
  <c r="AK731" i="15"/>
  <c r="AJ731" i="15"/>
  <c r="AI731" i="15"/>
  <c r="AE731" i="15"/>
  <c r="AD731" i="15"/>
  <c r="G731" i="35" s="1"/>
  <c r="AC731" i="15"/>
  <c r="AC760" i="15" s="1"/>
  <c r="AA731" i="15"/>
  <c r="AV731" i="15" s="1"/>
  <c r="Z731" i="15"/>
  <c r="M731" i="35" s="1"/>
  <c r="Y731" i="15"/>
  <c r="L731" i="35" s="1"/>
  <c r="X731" i="15"/>
  <c r="K731" i="35" s="1"/>
  <c r="U731" i="15"/>
  <c r="AX730" i="15"/>
  <c r="AW730" i="15"/>
  <c r="AO730" i="15"/>
  <c r="AL730" i="15"/>
  <c r="AK730" i="15"/>
  <c r="AJ730" i="15"/>
  <c r="BF730" i="15" s="1"/>
  <c r="AI730" i="15"/>
  <c r="AA730" i="15"/>
  <c r="AV730" i="15" s="1"/>
  <c r="AX729" i="15"/>
  <c r="AW729" i="15"/>
  <c r="AO729" i="15"/>
  <c r="AN729" i="15" s="1"/>
  <c r="AL729" i="15"/>
  <c r="AK729" i="15"/>
  <c r="AJ729" i="15"/>
  <c r="BF729" i="15" s="1"/>
  <c r="AI729" i="15"/>
  <c r="AA729" i="15"/>
  <c r="AV729" i="15" s="1"/>
  <c r="AX728" i="15"/>
  <c r="AW728" i="15"/>
  <c r="AO728" i="15"/>
  <c r="AN728" i="15" s="1"/>
  <c r="AL728" i="15"/>
  <c r="AK728" i="15"/>
  <c r="AJ728" i="15"/>
  <c r="BF728" i="15" s="1"/>
  <c r="AI728" i="15"/>
  <c r="AA728" i="15"/>
  <c r="AV728" i="15" s="1"/>
  <c r="AX727" i="15"/>
  <c r="AW727" i="15"/>
  <c r="AO727" i="15"/>
  <c r="AL727" i="15"/>
  <c r="AK727" i="15"/>
  <c r="AJ727" i="15"/>
  <c r="BF727" i="15" s="1"/>
  <c r="AI727" i="15"/>
  <c r="AA727" i="15"/>
  <c r="AV727" i="15" s="1"/>
  <c r="AX726" i="15"/>
  <c r="AW726" i="15"/>
  <c r="AO726" i="15"/>
  <c r="AL726" i="15"/>
  <c r="AK726" i="15"/>
  <c r="AJ726" i="15"/>
  <c r="BF726" i="15" s="1"/>
  <c r="AI726" i="15"/>
  <c r="AA726" i="15"/>
  <c r="AV726" i="15" s="1"/>
  <c r="AX725" i="15"/>
  <c r="AW725" i="15"/>
  <c r="AO725" i="15"/>
  <c r="AN725" i="15" s="1"/>
  <c r="AL725" i="15"/>
  <c r="AK725" i="15"/>
  <c r="AJ725" i="15"/>
  <c r="BF725" i="15" s="1"/>
  <c r="AI725" i="15"/>
  <c r="AA725" i="15"/>
  <c r="AV725" i="15" s="1"/>
  <c r="AX724" i="15"/>
  <c r="AW724" i="15"/>
  <c r="AO724" i="15"/>
  <c r="AN724" i="15" s="1"/>
  <c r="AL724" i="15"/>
  <c r="AK724" i="15"/>
  <c r="AJ724" i="15"/>
  <c r="BF724" i="15" s="1"/>
  <c r="AI724" i="15"/>
  <c r="AA724" i="15"/>
  <c r="AV724" i="15" s="1"/>
  <c r="AX723" i="15"/>
  <c r="AW723" i="15"/>
  <c r="AO723" i="15"/>
  <c r="AL723" i="15"/>
  <c r="AK723" i="15"/>
  <c r="AJ723" i="15"/>
  <c r="BF723" i="15" s="1"/>
  <c r="AI723" i="15"/>
  <c r="AA723" i="15"/>
  <c r="AV723" i="15" s="1"/>
  <c r="AX722" i="15"/>
  <c r="AW722" i="15"/>
  <c r="AO722" i="15"/>
  <c r="AL722" i="15"/>
  <c r="AK722" i="15"/>
  <c r="AJ722" i="15"/>
  <c r="BF722" i="15" s="1"/>
  <c r="AI722" i="15"/>
  <c r="AA722" i="15"/>
  <c r="AV722" i="15" s="1"/>
  <c r="AX721" i="15"/>
  <c r="AW721" i="15"/>
  <c r="AO721" i="15"/>
  <c r="AN721" i="15" s="1"/>
  <c r="AL721" i="15"/>
  <c r="AK721" i="15"/>
  <c r="AJ721" i="15"/>
  <c r="BF721" i="15" s="1"/>
  <c r="AI721" i="15"/>
  <c r="AA721" i="15"/>
  <c r="AV721" i="15" s="1"/>
  <c r="BC720" i="15"/>
  <c r="AX720" i="15"/>
  <c r="AW720" i="15"/>
  <c r="AU720" i="15"/>
  <c r="AR720" i="15"/>
  <c r="AQ720" i="15"/>
  <c r="AO720" i="15"/>
  <c r="AN720" i="15" s="1"/>
  <c r="AL720" i="15"/>
  <c r="AK720" i="15"/>
  <c r="AJ720" i="15"/>
  <c r="AI720" i="15"/>
  <c r="AG720" i="15"/>
  <c r="AA720" i="15"/>
  <c r="AV720" i="15" s="1"/>
  <c r="Z720" i="15"/>
  <c r="M720" i="35" s="1"/>
  <c r="Y720" i="15"/>
  <c r="L720" i="35" s="1"/>
  <c r="X720" i="15"/>
  <c r="K720" i="35" s="1"/>
  <c r="T720" i="15"/>
  <c r="BC719" i="15"/>
  <c r="AX719" i="15"/>
  <c r="AW719" i="15"/>
  <c r="AU719" i="15"/>
  <c r="AR719" i="15"/>
  <c r="AQ719" i="15"/>
  <c r="AO719" i="15"/>
  <c r="AN719" i="15" s="1"/>
  <c r="AL719" i="15"/>
  <c r="AK719" i="15"/>
  <c r="AJ719" i="15"/>
  <c r="AI719" i="15"/>
  <c r="AG719" i="15"/>
  <c r="AA719" i="15"/>
  <c r="AV719" i="15" s="1"/>
  <c r="Z719" i="15"/>
  <c r="M719" i="35" s="1"/>
  <c r="Y719" i="15"/>
  <c r="L719" i="35" s="1"/>
  <c r="X719" i="15"/>
  <c r="K719" i="35" s="1"/>
  <c r="T719" i="15"/>
  <c r="BC718" i="15"/>
  <c r="AX718" i="15"/>
  <c r="AW718" i="15"/>
  <c r="AU718" i="15"/>
  <c r="AR718" i="15"/>
  <c r="AQ718" i="15"/>
  <c r="AO718" i="15"/>
  <c r="AN718" i="15" s="1"/>
  <c r="AL718" i="15"/>
  <c r="AK718" i="15"/>
  <c r="AJ718" i="15"/>
  <c r="AI718" i="15"/>
  <c r="AG718" i="15"/>
  <c r="AA718" i="15"/>
  <c r="AV718" i="15" s="1"/>
  <c r="Z718" i="15"/>
  <c r="M718" i="35" s="1"/>
  <c r="Y718" i="15"/>
  <c r="L718" i="35" s="1"/>
  <c r="X718" i="15"/>
  <c r="K718" i="35" s="1"/>
  <c r="T718" i="15"/>
  <c r="BC717" i="15"/>
  <c r="AX717" i="15"/>
  <c r="AW717" i="15"/>
  <c r="AU717" i="15"/>
  <c r="AR717" i="15"/>
  <c r="AQ717" i="15"/>
  <c r="AO717" i="15"/>
  <c r="AN717" i="15" s="1"/>
  <c r="AL717" i="15"/>
  <c r="AK717" i="15"/>
  <c r="AJ717" i="15"/>
  <c r="AI717" i="15"/>
  <c r="AG717" i="15"/>
  <c r="AA717" i="15"/>
  <c r="AV717" i="15" s="1"/>
  <c r="Z717" i="15"/>
  <c r="M717" i="35" s="1"/>
  <c r="Y717" i="15"/>
  <c r="L717" i="35" s="1"/>
  <c r="X717" i="15"/>
  <c r="K717" i="35" s="1"/>
  <c r="T717" i="15"/>
  <c r="BC716" i="15"/>
  <c r="AW716" i="15"/>
  <c r="AU716" i="15"/>
  <c r="AQ716" i="15"/>
  <c r="AG716" i="15" s="1"/>
  <c r="AO716" i="15"/>
  <c r="AN716" i="15" s="1"/>
  <c r="AL716" i="15"/>
  <c r="AK716" i="15"/>
  <c r="AJ716" i="15"/>
  <c r="AI716" i="15"/>
  <c r="AA716" i="15"/>
  <c r="AV716" i="15" s="1"/>
  <c r="Z716" i="15"/>
  <c r="M716" i="35" s="1"/>
  <c r="Y716" i="15"/>
  <c r="L716" i="35" s="1"/>
  <c r="X716" i="15"/>
  <c r="K716" i="35" s="1"/>
  <c r="T716" i="15"/>
  <c r="AW715" i="15"/>
  <c r="AL715" i="15"/>
  <c r="AK715" i="15"/>
  <c r="AJ715" i="15"/>
  <c r="AI715" i="15"/>
  <c r="Z715" i="15"/>
  <c r="M715" i="35" s="1"/>
  <c r="Y715" i="15"/>
  <c r="L715" i="35" s="1"/>
  <c r="X715" i="15"/>
  <c r="K715" i="35" s="1"/>
  <c r="T715" i="15"/>
  <c r="AW714" i="15"/>
  <c r="AL714" i="15"/>
  <c r="AK714" i="15"/>
  <c r="AJ714" i="15"/>
  <c r="AI714" i="15"/>
  <c r="AA714" i="15"/>
  <c r="AV714" i="15" s="1"/>
  <c r="Z714" i="15"/>
  <c r="M714" i="35" s="1"/>
  <c r="Y714" i="15"/>
  <c r="L714" i="35" s="1"/>
  <c r="X714" i="15"/>
  <c r="K714" i="35" s="1"/>
  <c r="T714" i="15"/>
  <c r="AW713" i="15"/>
  <c r="AL713" i="15"/>
  <c r="AK713" i="15"/>
  <c r="AJ713" i="15"/>
  <c r="AI713" i="15"/>
  <c r="Z713" i="15"/>
  <c r="M713" i="35" s="1"/>
  <c r="Y713" i="15"/>
  <c r="L713" i="35" s="1"/>
  <c r="X713" i="15"/>
  <c r="K713" i="35" s="1"/>
  <c r="T713" i="15"/>
  <c r="AW712" i="15"/>
  <c r="AL712" i="15"/>
  <c r="AK712" i="15"/>
  <c r="AJ712" i="15"/>
  <c r="AI712" i="15"/>
  <c r="AA712" i="15"/>
  <c r="AV712" i="15" s="1"/>
  <c r="Z712" i="15"/>
  <c r="M712" i="35" s="1"/>
  <c r="Y712" i="15"/>
  <c r="L712" i="35" s="1"/>
  <c r="X712" i="15"/>
  <c r="K712" i="35" s="1"/>
  <c r="T712" i="15"/>
  <c r="AW711" i="15"/>
  <c r="AL711" i="15"/>
  <c r="AK711" i="15"/>
  <c r="AJ711" i="15"/>
  <c r="AI711" i="15"/>
  <c r="Z711" i="15"/>
  <c r="M711" i="35" s="1"/>
  <c r="Y711" i="15"/>
  <c r="L711" i="35" s="1"/>
  <c r="X711" i="15"/>
  <c r="K711" i="35" s="1"/>
  <c r="T711" i="15"/>
  <c r="AW710" i="15"/>
  <c r="AL710" i="15"/>
  <c r="AK710" i="15"/>
  <c r="AJ710" i="15"/>
  <c r="AI710" i="15"/>
  <c r="Z710" i="15"/>
  <c r="M710" i="35" s="1"/>
  <c r="Y710" i="15"/>
  <c r="L710" i="35" s="1"/>
  <c r="X710" i="15"/>
  <c r="K710" i="35" s="1"/>
  <c r="T710" i="15"/>
  <c r="AW709" i="15"/>
  <c r="AL709" i="15"/>
  <c r="AK709" i="15"/>
  <c r="AJ709" i="15"/>
  <c r="AI709" i="15"/>
  <c r="AA709" i="15"/>
  <c r="AV709" i="15" s="1"/>
  <c r="Z709" i="15"/>
  <c r="M709" i="35" s="1"/>
  <c r="Y709" i="15"/>
  <c r="L709" i="35" s="1"/>
  <c r="X709" i="15"/>
  <c r="K709" i="35" s="1"/>
  <c r="T709" i="15"/>
  <c r="AW708" i="15"/>
  <c r="AL708" i="15"/>
  <c r="AK708" i="15"/>
  <c r="AJ708" i="15"/>
  <c r="AI708" i="15"/>
  <c r="Z708" i="15"/>
  <c r="M708" i="35" s="1"/>
  <c r="Y708" i="15"/>
  <c r="L708" i="35" s="1"/>
  <c r="X708" i="15"/>
  <c r="K708" i="35" s="1"/>
  <c r="T708" i="15"/>
  <c r="AW707" i="15"/>
  <c r="AL707" i="15"/>
  <c r="AK707" i="15"/>
  <c r="AJ707" i="15"/>
  <c r="AI707" i="15"/>
  <c r="Z707" i="15"/>
  <c r="M707" i="35" s="1"/>
  <c r="Y707" i="15"/>
  <c r="L707" i="35" s="1"/>
  <c r="X707" i="15"/>
  <c r="K707" i="35" s="1"/>
  <c r="T707" i="15"/>
  <c r="AW706" i="15"/>
  <c r="AL706" i="15"/>
  <c r="AK706" i="15"/>
  <c r="AJ706" i="15"/>
  <c r="AI706" i="15"/>
  <c r="AA706" i="15"/>
  <c r="AV706" i="15" s="1"/>
  <c r="Z706" i="15"/>
  <c r="M706" i="35" s="1"/>
  <c r="Y706" i="15"/>
  <c r="L706" i="35" s="1"/>
  <c r="X706" i="15"/>
  <c r="K706" i="35" s="1"/>
  <c r="T706" i="15"/>
  <c r="AW705" i="15"/>
  <c r="AL705" i="15"/>
  <c r="AK705" i="15"/>
  <c r="AJ705" i="15"/>
  <c r="AI705" i="15"/>
  <c r="Z705" i="15"/>
  <c r="M705" i="35" s="1"/>
  <c r="Y705" i="15"/>
  <c r="L705" i="35" s="1"/>
  <c r="X705" i="15"/>
  <c r="K705" i="35" s="1"/>
  <c r="T705" i="15"/>
  <c r="AW704" i="15"/>
  <c r="AL704" i="15"/>
  <c r="AK704" i="15"/>
  <c r="AJ704" i="15"/>
  <c r="AI704" i="15"/>
  <c r="AA704" i="15"/>
  <c r="AV704" i="15" s="1"/>
  <c r="Z704" i="15"/>
  <c r="M704" i="35" s="1"/>
  <c r="Y704" i="15"/>
  <c r="L704" i="35" s="1"/>
  <c r="X704" i="15"/>
  <c r="K704" i="35" s="1"/>
  <c r="T704" i="15"/>
  <c r="AW703" i="15"/>
  <c r="AL703" i="15"/>
  <c r="AK703" i="15"/>
  <c r="AJ703" i="15"/>
  <c r="AI703" i="15"/>
  <c r="AA703" i="15"/>
  <c r="AV703" i="15" s="1"/>
  <c r="Z703" i="15"/>
  <c r="M703" i="35" s="1"/>
  <c r="Y703" i="15"/>
  <c r="L703" i="35" s="1"/>
  <c r="X703" i="15"/>
  <c r="K703" i="35" s="1"/>
  <c r="T703" i="15"/>
  <c r="AW702" i="15"/>
  <c r="AL702" i="15"/>
  <c r="AK702" i="15"/>
  <c r="AJ702" i="15"/>
  <c r="AI702" i="15"/>
  <c r="Z702" i="15"/>
  <c r="M702" i="35" s="1"/>
  <c r="Y702" i="15"/>
  <c r="L702" i="35" s="1"/>
  <c r="X702" i="15"/>
  <c r="K702" i="35" s="1"/>
  <c r="T702" i="15"/>
  <c r="AW701" i="15"/>
  <c r="AL701" i="15"/>
  <c r="AK701" i="15"/>
  <c r="AJ701" i="15"/>
  <c r="AI701" i="15"/>
  <c r="Z701" i="15"/>
  <c r="M701" i="35" s="1"/>
  <c r="Y701" i="15"/>
  <c r="L701" i="35" s="1"/>
  <c r="X701" i="15"/>
  <c r="K701" i="35" s="1"/>
  <c r="T701" i="15"/>
  <c r="AW700" i="15"/>
  <c r="AL700" i="15"/>
  <c r="AK700" i="15"/>
  <c r="AJ700" i="15"/>
  <c r="AI700" i="15"/>
  <c r="Z700" i="15"/>
  <c r="M700" i="35" s="1"/>
  <c r="Y700" i="15"/>
  <c r="L700" i="35" s="1"/>
  <c r="X700" i="15"/>
  <c r="K700" i="35" s="1"/>
  <c r="T700" i="15"/>
  <c r="AW699" i="15"/>
  <c r="AL699" i="15"/>
  <c r="AK699" i="15"/>
  <c r="AJ699" i="15"/>
  <c r="AI699" i="15"/>
  <c r="Z699" i="15"/>
  <c r="M699" i="35" s="1"/>
  <c r="Y699" i="15"/>
  <c r="L699" i="35" s="1"/>
  <c r="X699" i="15"/>
  <c r="K699" i="35" s="1"/>
  <c r="T699" i="15"/>
  <c r="AW698" i="15"/>
  <c r="AQ698" i="15"/>
  <c r="AG698" i="15" s="1"/>
  <c r="AL698" i="15"/>
  <c r="AK698" i="15"/>
  <c r="AJ698" i="15"/>
  <c r="AI698" i="15"/>
  <c r="AA698" i="15"/>
  <c r="AV698" i="15" s="1"/>
  <c r="Z698" i="15"/>
  <c r="M698" i="35" s="1"/>
  <c r="Y698" i="15"/>
  <c r="L698" i="35" s="1"/>
  <c r="X698" i="15"/>
  <c r="K698" i="35" s="1"/>
  <c r="T698" i="15"/>
  <c r="AW697" i="15"/>
  <c r="AL697" i="15"/>
  <c r="AK697" i="15"/>
  <c r="AJ697" i="15"/>
  <c r="AI697" i="15"/>
  <c r="Z697" i="15"/>
  <c r="M697" i="35" s="1"/>
  <c r="Y697" i="15"/>
  <c r="L697" i="35" s="1"/>
  <c r="X697" i="15"/>
  <c r="K697" i="35" s="1"/>
  <c r="T697" i="15"/>
  <c r="AW696" i="15"/>
  <c r="AL696" i="15"/>
  <c r="AK696" i="15"/>
  <c r="AJ696" i="15"/>
  <c r="AI696" i="15"/>
  <c r="Z696" i="15"/>
  <c r="M696" i="35" s="1"/>
  <c r="Y696" i="15"/>
  <c r="L696" i="35" s="1"/>
  <c r="X696" i="15"/>
  <c r="K696" i="35" s="1"/>
  <c r="T696" i="15"/>
  <c r="AW695" i="15"/>
  <c r="AL695" i="15"/>
  <c r="AK695" i="15"/>
  <c r="AJ695" i="15"/>
  <c r="AI695" i="15"/>
  <c r="Z695" i="15"/>
  <c r="M695" i="35" s="1"/>
  <c r="Y695" i="15"/>
  <c r="L695" i="35" s="1"/>
  <c r="X695" i="15"/>
  <c r="K695" i="35" s="1"/>
  <c r="T695" i="15"/>
  <c r="AW694" i="15"/>
  <c r="AL694" i="15"/>
  <c r="AK694" i="15"/>
  <c r="AJ694" i="15"/>
  <c r="AI694" i="15"/>
  <c r="Z694" i="15"/>
  <c r="M694" i="35" s="1"/>
  <c r="Y694" i="15"/>
  <c r="L694" i="35" s="1"/>
  <c r="X694" i="15"/>
  <c r="K694" i="35" s="1"/>
  <c r="T694" i="15"/>
  <c r="AW693" i="15"/>
  <c r="AL693" i="15"/>
  <c r="AK693" i="15"/>
  <c r="AJ693" i="15"/>
  <c r="AI693" i="15"/>
  <c r="Z693" i="15"/>
  <c r="M693" i="35" s="1"/>
  <c r="Y693" i="15"/>
  <c r="L693" i="35" s="1"/>
  <c r="X693" i="15"/>
  <c r="K693" i="35" s="1"/>
  <c r="T693" i="15"/>
  <c r="AW692" i="15"/>
  <c r="AL692" i="15"/>
  <c r="AK692" i="15"/>
  <c r="AJ692" i="15"/>
  <c r="AI692" i="15"/>
  <c r="Z692" i="15"/>
  <c r="M692" i="35" s="1"/>
  <c r="Y692" i="15"/>
  <c r="L692" i="35" s="1"/>
  <c r="X692" i="15"/>
  <c r="K692" i="35" s="1"/>
  <c r="T692" i="15"/>
  <c r="AW691" i="15"/>
  <c r="AL691" i="15"/>
  <c r="AK691" i="15"/>
  <c r="AJ691" i="15"/>
  <c r="AI691" i="15"/>
  <c r="Z691" i="15"/>
  <c r="M691" i="35" s="1"/>
  <c r="Y691" i="15"/>
  <c r="L691" i="35" s="1"/>
  <c r="X691" i="15"/>
  <c r="K691" i="35" s="1"/>
  <c r="T691" i="15"/>
  <c r="AW690" i="15"/>
  <c r="AL690" i="15"/>
  <c r="AK690" i="15"/>
  <c r="AJ690" i="15"/>
  <c r="AI690" i="15"/>
  <c r="Z690" i="15"/>
  <c r="M690" i="35" s="1"/>
  <c r="Y690" i="15"/>
  <c r="L690" i="35" s="1"/>
  <c r="X690" i="15"/>
  <c r="K690" i="35" s="1"/>
  <c r="T690" i="15"/>
  <c r="AW689" i="15"/>
  <c r="AL689" i="15"/>
  <c r="AK689" i="15"/>
  <c r="AJ689" i="15"/>
  <c r="AI689" i="15"/>
  <c r="Z689" i="15"/>
  <c r="M689" i="35" s="1"/>
  <c r="Y689" i="15"/>
  <c r="L689" i="35" s="1"/>
  <c r="X689" i="15"/>
  <c r="K689" i="35" s="1"/>
  <c r="T689" i="15"/>
  <c r="AW688" i="15"/>
  <c r="AL688" i="15"/>
  <c r="AK688" i="15"/>
  <c r="AJ688" i="15"/>
  <c r="AI688" i="15"/>
  <c r="Z688" i="15"/>
  <c r="M688" i="35" s="1"/>
  <c r="Y688" i="15"/>
  <c r="L688" i="35" s="1"/>
  <c r="X688" i="15"/>
  <c r="K688" i="35" s="1"/>
  <c r="T688" i="15"/>
  <c r="AW687" i="15"/>
  <c r="AL687" i="15"/>
  <c r="AK687" i="15"/>
  <c r="AJ687" i="15"/>
  <c r="AI687" i="15"/>
  <c r="AA687" i="15"/>
  <c r="AV687" i="15" s="1"/>
  <c r="Z687" i="15"/>
  <c r="M687" i="35" s="1"/>
  <c r="Y687" i="15"/>
  <c r="L687" i="35" s="1"/>
  <c r="X687" i="15"/>
  <c r="K687" i="35" s="1"/>
  <c r="T687" i="15"/>
  <c r="AW686" i="15"/>
  <c r="AL686" i="15"/>
  <c r="AK686" i="15"/>
  <c r="AJ686" i="15"/>
  <c r="AI686" i="15"/>
  <c r="AE686" i="15"/>
  <c r="AE720" i="15" s="1"/>
  <c r="BG720" i="15" s="1"/>
  <c r="AD686" i="15"/>
  <c r="AD706" i="15" s="1"/>
  <c r="G706" i="35" s="1"/>
  <c r="AC686" i="15"/>
  <c r="AC688" i="15" s="1"/>
  <c r="Z686" i="15"/>
  <c r="M686" i="35" s="1"/>
  <c r="Y686" i="15"/>
  <c r="L686" i="35" s="1"/>
  <c r="X686" i="15"/>
  <c r="K686" i="35" s="1"/>
  <c r="T686" i="15"/>
  <c r="AX685" i="15"/>
  <c r="AW685" i="15"/>
  <c r="AO685" i="15"/>
  <c r="AL685" i="15"/>
  <c r="AK685" i="15"/>
  <c r="AJ685" i="15"/>
  <c r="BF685" i="15" s="1"/>
  <c r="AI685" i="15"/>
  <c r="AA685" i="15"/>
  <c r="AV685" i="15" s="1"/>
  <c r="AX684" i="15"/>
  <c r="AW684" i="15"/>
  <c r="AO684" i="15"/>
  <c r="AL684" i="15"/>
  <c r="AK684" i="15"/>
  <c r="AJ684" i="15"/>
  <c r="BF684" i="15" s="1"/>
  <c r="AI684" i="15"/>
  <c r="AA684" i="15"/>
  <c r="AV684" i="15" s="1"/>
  <c r="AX683" i="15"/>
  <c r="AW683" i="15"/>
  <c r="AO683" i="15"/>
  <c r="AN683" i="15" s="1"/>
  <c r="AL683" i="15"/>
  <c r="AK683" i="15"/>
  <c r="AJ683" i="15"/>
  <c r="BF683" i="15" s="1"/>
  <c r="AI683" i="15"/>
  <c r="AA683" i="15"/>
  <c r="AV683" i="15" s="1"/>
  <c r="AX682" i="15"/>
  <c r="AW682" i="15"/>
  <c r="AO682" i="15"/>
  <c r="AN682" i="15" s="1"/>
  <c r="AL682" i="15"/>
  <c r="AK682" i="15"/>
  <c r="AJ682" i="15"/>
  <c r="BF682" i="15" s="1"/>
  <c r="AI682" i="15"/>
  <c r="AA682" i="15"/>
  <c r="AV682" i="15" s="1"/>
  <c r="AX681" i="15"/>
  <c r="AW681" i="15"/>
  <c r="AO681" i="15"/>
  <c r="AL681" i="15"/>
  <c r="AK681" i="15"/>
  <c r="AJ681" i="15"/>
  <c r="BF681" i="15" s="1"/>
  <c r="AI681" i="15"/>
  <c r="AA681" i="15"/>
  <c r="AV681" i="15" s="1"/>
  <c r="AX680" i="15"/>
  <c r="AW680" i="15"/>
  <c r="AO680" i="15"/>
  <c r="AL680" i="15"/>
  <c r="AK680" i="15"/>
  <c r="AJ680" i="15"/>
  <c r="BF680" i="15" s="1"/>
  <c r="AI680" i="15"/>
  <c r="AA680" i="15"/>
  <c r="AV680" i="15" s="1"/>
  <c r="AX679" i="15"/>
  <c r="AW679" i="15"/>
  <c r="AO679" i="15"/>
  <c r="AN679" i="15" s="1"/>
  <c r="AL679" i="15"/>
  <c r="AK679" i="15"/>
  <c r="AJ679" i="15"/>
  <c r="BF679" i="15" s="1"/>
  <c r="AI679" i="15"/>
  <c r="AA679" i="15"/>
  <c r="AV679" i="15" s="1"/>
  <c r="AX678" i="15"/>
  <c r="AW678" i="15"/>
  <c r="AO678" i="15"/>
  <c r="AN678" i="15" s="1"/>
  <c r="AL678" i="15"/>
  <c r="AK678" i="15"/>
  <c r="AJ678" i="15"/>
  <c r="BF678" i="15" s="1"/>
  <c r="AI678" i="15"/>
  <c r="AA678" i="15"/>
  <c r="AV678" i="15" s="1"/>
  <c r="AX677" i="15"/>
  <c r="AW677" i="15"/>
  <c r="AO677" i="15"/>
  <c r="AL677" i="15"/>
  <c r="AK677" i="15"/>
  <c r="AJ677" i="15"/>
  <c r="BF677" i="15" s="1"/>
  <c r="AI677" i="15"/>
  <c r="AA677" i="15"/>
  <c r="AV677" i="15" s="1"/>
  <c r="AX676" i="15"/>
  <c r="AW676" i="15"/>
  <c r="AO676" i="15"/>
  <c r="AL676" i="15"/>
  <c r="AK676" i="15"/>
  <c r="AJ676" i="15"/>
  <c r="BF676" i="15" s="1"/>
  <c r="AI676" i="15"/>
  <c r="AA676" i="15"/>
  <c r="AV676" i="15" s="1"/>
  <c r="BC675" i="15"/>
  <c r="AX675" i="15"/>
  <c r="AW675" i="15"/>
  <c r="AU675" i="15"/>
  <c r="AR675" i="15"/>
  <c r="AQ675" i="15"/>
  <c r="AO675" i="15"/>
  <c r="AN675" i="15" s="1"/>
  <c r="AL675" i="15"/>
  <c r="AK675" i="15"/>
  <c r="AJ675" i="15"/>
  <c r="AI675" i="15"/>
  <c r="AG675" i="15"/>
  <c r="AA675" i="15"/>
  <c r="AV675" i="15" s="1"/>
  <c r="Z675" i="15"/>
  <c r="M675" i="35" s="1"/>
  <c r="Y675" i="15"/>
  <c r="L675" i="35" s="1"/>
  <c r="X675" i="15"/>
  <c r="K675" i="35" s="1"/>
  <c r="T675" i="15"/>
  <c r="BC674" i="15"/>
  <c r="AX674" i="15"/>
  <c r="AW674" i="15"/>
  <c r="AU674" i="15"/>
  <c r="AR674" i="15"/>
  <c r="AQ674" i="15"/>
  <c r="AO674" i="15"/>
  <c r="AN674" i="15" s="1"/>
  <c r="AL674" i="15"/>
  <c r="AK674" i="15"/>
  <c r="AJ674" i="15"/>
  <c r="AI674" i="15"/>
  <c r="AG674" i="15"/>
  <c r="AA674" i="15"/>
  <c r="AV674" i="15" s="1"/>
  <c r="Z674" i="15"/>
  <c r="M674" i="35" s="1"/>
  <c r="Y674" i="15"/>
  <c r="L674" i="35" s="1"/>
  <c r="X674" i="15"/>
  <c r="K674" i="35" s="1"/>
  <c r="T674" i="15"/>
  <c r="BC673" i="15"/>
  <c r="AX673" i="15"/>
  <c r="AW673" i="15"/>
  <c r="AU673" i="15"/>
  <c r="AR673" i="15"/>
  <c r="AQ673" i="15"/>
  <c r="AO673" i="15"/>
  <c r="AN673" i="15" s="1"/>
  <c r="AL673" i="15"/>
  <c r="AK673" i="15"/>
  <c r="AJ673" i="15"/>
  <c r="AI673" i="15"/>
  <c r="AG673" i="15"/>
  <c r="AA673" i="15"/>
  <c r="AV673" i="15" s="1"/>
  <c r="Z673" i="15"/>
  <c r="M673" i="35" s="1"/>
  <c r="Y673" i="15"/>
  <c r="L673" i="35" s="1"/>
  <c r="X673" i="15"/>
  <c r="K673" i="35" s="1"/>
  <c r="T673" i="15"/>
  <c r="BC672" i="15"/>
  <c r="AX672" i="15"/>
  <c r="AW672" i="15"/>
  <c r="AU672" i="15"/>
  <c r="AR672" i="15"/>
  <c r="AQ672" i="15"/>
  <c r="AO672" i="15"/>
  <c r="AN672" i="15" s="1"/>
  <c r="AL672" i="15"/>
  <c r="AK672" i="15"/>
  <c r="AJ672" i="15"/>
  <c r="AI672" i="15"/>
  <c r="AG672" i="15"/>
  <c r="AA672" i="15"/>
  <c r="AV672" i="15" s="1"/>
  <c r="Z672" i="15"/>
  <c r="M672" i="35" s="1"/>
  <c r="Y672" i="15"/>
  <c r="L672" i="35" s="1"/>
  <c r="X672" i="15"/>
  <c r="K672" i="35" s="1"/>
  <c r="T672" i="15"/>
  <c r="BC671" i="15"/>
  <c r="AW671" i="15"/>
  <c r="AU671" i="15"/>
  <c r="AQ671" i="15"/>
  <c r="AG671" i="15" s="1"/>
  <c r="AO671" i="15"/>
  <c r="AN671" i="15" s="1"/>
  <c r="AL671" i="15"/>
  <c r="AK671" i="15"/>
  <c r="AJ671" i="15"/>
  <c r="AI671" i="15"/>
  <c r="AA671" i="15"/>
  <c r="AV671" i="15" s="1"/>
  <c r="Z671" i="15"/>
  <c r="M671" i="35" s="1"/>
  <c r="Y671" i="15"/>
  <c r="L671" i="35" s="1"/>
  <c r="X671" i="15"/>
  <c r="K671" i="35" s="1"/>
  <c r="T671" i="15"/>
  <c r="AW670" i="15"/>
  <c r="AL670" i="15"/>
  <c r="AK670" i="15"/>
  <c r="AJ670" i="15"/>
  <c r="AI670" i="15"/>
  <c r="AA670" i="15"/>
  <c r="AV670" i="15" s="1"/>
  <c r="Z670" i="15"/>
  <c r="M670" i="35" s="1"/>
  <c r="Y670" i="15"/>
  <c r="L670" i="35" s="1"/>
  <c r="X670" i="15"/>
  <c r="K670" i="35" s="1"/>
  <c r="T670" i="15"/>
  <c r="AW669" i="15"/>
  <c r="AL669" i="15"/>
  <c r="AK669" i="15"/>
  <c r="AJ669" i="15"/>
  <c r="AI669" i="15"/>
  <c r="AA669" i="15"/>
  <c r="AV669" i="15" s="1"/>
  <c r="Z669" i="15"/>
  <c r="M669" i="35" s="1"/>
  <c r="Y669" i="15"/>
  <c r="L669" i="35" s="1"/>
  <c r="X669" i="15"/>
  <c r="K669" i="35" s="1"/>
  <c r="T669" i="15"/>
  <c r="AW668" i="15"/>
  <c r="AL668" i="15"/>
  <c r="AK668" i="15"/>
  <c r="AJ668" i="15"/>
  <c r="AI668" i="15"/>
  <c r="Z668" i="15"/>
  <c r="M668" i="35" s="1"/>
  <c r="Y668" i="15"/>
  <c r="L668" i="35" s="1"/>
  <c r="X668" i="15"/>
  <c r="K668" i="35" s="1"/>
  <c r="T668" i="15"/>
  <c r="AW667" i="15"/>
  <c r="AL667" i="15"/>
  <c r="AK667" i="15"/>
  <c r="AJ667" i="15"/>
  <c r="AI667" i="15"/>
  <c r="Z667" i="15"/>
  <c r="M667" i="35" s="1"/>
  <c r="Y667" i="15"/>
  <c r="L667" i="35" s="1"/>
  <c r="X667" i="15"/>
  <c r="K667" i="35" s="1"/>
  <c r="T667" i="15"/>
  <c r="AW666" i="15"/>
  <c r="AL666" i="15"/>
  <c r="AK666" i="15"/>
  <c r="AJ666" i="15"/>
  <c r="AI666" i="15"/>
  <c r="Z666" i="15"/>
  <c r="M666" i="35" s="1"/>
  <c r="Y666" i="15"/>
  <c r="L666" i="35" s="1"/>
  <c r="X666" i="15"/>
  <c r="K666" i="35" s="1"/>
  <c r="T666" i="15"/>
  <c r="AW665" i="15"/>
  <c r="AL665" i="15"/>
  <c r="AK665" i="15"/>
  <c r="AJ665" i="15"/>
  <c r="AI665" i="15"/>
  <c r="Z665" i="15"/>
  <c r="M665" i="35" s="1"/>
  <c r="Y665" i="15"/>
  <c r="L665" i="35" s="1"/>
  <c r="X665" i="15"/>
  <c r="K665" i="35" s="1"/>
  <c r="T665" i="15"/>
  <c r="AW664" i="15"/>
  <c r="AL664" i="15"/>
  <c r="AK664" i="15"/>
  <c r="AJ664" i="15"/>
  <c r="AI664" i="15"/>
  <c r="Z664" i="15"/>
  <c r="M664" i="35" s="1"/>
  <c r="Y664" i="15"/>
  <c r="L664" i="35" s="1"/>
  <c r="X664" i="15"/>
  <c r="K664" i="35" s="1"/>
  <c r="T664" i="15"/>
  <c r="AW663" i="15"/>
  <c r="AL663" i="15"/>
  <c r="AK663" i="15"/>
  <c r="AJ663" i="15"/>
  <c r="AI663" i="15"/>
  <c r="AA663" i="15"/>
  <c r="AV663" i="15" s="1"/>
  <c r="Z663" i="15"/>
  <c r="M663" i="35" s="1"/>
  <c r="Y663" i="15"/>
  <c r="L663" i="35" s="1"/>
  <c r="X663" i="15"/>
  <c r="K663" i="35" s="1"/>
  <c r="T663" i="15"/>
  <c r="AW662" i="15"/>
  <c r="AL662" i="15"/>
  <c r="AK662" i="15"/>
  <c r="AJ662" i="15"/>
  <c r="AI662" i="15"/>
  <c r="AA662" i="15"/>
  <c r="AV662" i="15" s="1"/>
  <c r="Z662" i="15"/>
  <c r="M662" i="35" s="1"/>
  <c r="Y662" i="15"/>
  <c r="L662" i="35" s="1"/>
  <c r="X662" i="15"/>
  <c r="K662" i="35" s="1"/>
  <c r="T662" i="15"/>
  <c r="AW661" i="15"/>
  <c r="AL661" i="15"/>
  <c r="AK661" i="15"/>
  <c r="AJ661" i="15"/>
  <c r="AI661" i="15"/>
  <c r="Z661" i="15"/>
  <c r="M661" i="35" s="1"/>
  <c r="Y661" i="15"/>
  <c r="L661" i="35" s="1"/>
  <c r="X661" i="15"/>
  <c r="K661" i="35" s="1"/>
  <c r="T661" i="15"/>
  <c r="AW660" i="15"/>
  <c r="AL660" i="15"/>
  <c r="AK660" i="15"/>
  <c r="AJ660" i="15"/>
  <c r="AI660" i="15"/>
  <c r="Z660" i="15"/>
  <c r="M660" i="35" s="1"/>
  <c r="Y660" i="15"/>
  <c r="L660" i="35" s="1"/>
  <c r="X660" i="15"/>
  <c r="K660" i="35" s="1"/>
  <c r="T660" i="15"/>
  <c r="AW659" i="15"/>
  <c r="AL659" i="15"/>
  <c r="AK659" i="15"/>
  <c r="AJ659" i="15"/>
  <c r="AI659" i="15"/>
  <c r="Z659" i="15"/>
  <c r="M659" i="35" s="1"/>
  <c r="Y659" i="15"/>
  <c r="L659" i="35" s="1"/>
  <c r="X659" i="15"/>
  <c r="K659" i="35" s="1"/>
  <c r="T659" i="15"/>
  <c r="AW658" i="15"/>
  <c r="AL658" i="15"/>
  <c r="AK658" i="15"/>
  <c r="AJ658" i="15"/>
  <c r="AI658" i="15"/>
  <c r="Z658" i="15"/>
  <c r="M658" i="35" s="1"/>
  <c r="Y658" i="15"/>
  <c r="L658" i="35" s="1"/>
  <c r="X658" i="15"/>
  <c r="K658" i="35" s="1"/>
  <c r="T658" i="15"/>
  <c r="AW657" i="15"/>
  <c r="AL657" i="15"/>
  <c r="AK657" i="15"/>
  <c r="AJ657" i="15"/>
  <c r="AI657" i="15"/>
  <c r="AA657" i="15"/>
  <c r="AV657" i="15" s="1"/>
  <c r="Z657" i="15"/>
  <c r="M657" i="35" s="1"/>
  <c r="Y657" i="15"/>
  <c r="L657" i="35" s="1"/>
  <c r="X657" i="15"/>
  <c r="K657" i="35" s="1"/>
  <c r="T657" i="15"/>
  <c r="AW656" i="15"/>
  <c r="AL656" i="15"/>
  <c r="AK656" i="15"/>
  <c r="AJ656" i="15"/>
  <c r="AI656" i="15"/>
  <c r="AA656" i="15"/>
  <c r="AV656" i="15" s="1"/>
  <c r="Z656" i="15"/>
  <c r="M656" i="35" s="1"/>
  <c r="Y656" i="15"/>
  <c r="L656" i="35" s="1"/>
  <c r="X656" i="15"/>
  <c r="K656" i="35" s="1"/>
  <c r="T656" i="15"/>
  <c r="AW655" i="15"/>
  <c r="AL655" i="15"/>
  <c r="AK655" i="15"/>
  <c r="AJ655" i="15"/>
  <c r="AI655" i="15"/>
  <c r="Z655" i="15"/>
  <c r="M655" i="35" s="1"/>
  <c r="Y655" i="15"/>
  <c r="L655" i="35" s="1"/>
  <c r="X655" i="15"/>
  <c r="K655" i="35" s="1"/>
  <c r="T655" i="15"/>
  <c r="AW654" i="15"/>
  <c r="AL654" i="15"/>
  <c r="AK654" i="15"/>
  <c r="AJ654" i="15"/>
  <c r="AI654" i="15"/>
  <c r="Z654" i="15"/>
  <c r="M654" i="35" s="1"/>
  <c r="Y654" i="15"/>
  <c r="L654" i="35" s="1"/>
  <c r="X654" i="15"/>
  <c r="K654" i="35" s="1"/>
  <c r="T654" i="15"/>
  <c r="AW653" i="15"/>
  <c r="AQ653" i="15"/>
  <c r="AG653" i="15" s="1"/>
  <c r="AL653" i="15"/>
  <c r="AK653" i="15"/>
  <c r="AJ653" i="15"/>
  <c r="AI653" i="15"/>
  <c r="AA653" i="15"/>
  <c r="AV653" i="15" s="1"/>
  <c r="Z653" i="15"/>
  <c r="M653" i="35" s="1"/>
  <c r="Y653" i="15"/>
  <c r="L653" i="35" s="1"/>
  <c r="X653" i="15"/>
  <c r="K653" i="35" s="1"/>
  <c r="T653" i="15"/>
  <c r="AW652" i="15"/>
  <c r="AL652" i="15"/>
  <c r="AK652" i="15"/>
  <c r="AJ652" i="15"/>
  <c r="AI652" i="15"/>
  <c r="AA652" i="15"/>
  <c r="AV652" i="15" s="1"/>
  <c r="Z652" i="15"/>
  <c r="M652" i="35" s="1"/>
  <c r="Y652" i="15"/>
  <c r="L652" i="35" s="1"/>
  <c r="X652" i="15"/>
  <c r="K652" i="35" s="1"/>
  <c r="T652" i="15"/>
  <c r="AW651" i="15"/>
  <c r="AL651" i="15"/>
  <c r="AK651" i="15"/>
  <c r="AJ651" i="15"/>
  <c r="AI651" i="15"/>
  <c r="AA651" i="15"/>
  <c r="AV651" i="15" s="1"/>
  <c r="Z651" i="15"/>
  <c r="M651" i="35" s="1"/>
  <c r="Y651" i="15"/>
  <c r="L651" i="35" s="1"/>
  <c r="X651" i="15"/>
  <c r="K651" i="35" s="1"/>
  <c r="T651" i="15"/>
  <c r="AW650" i="15"/>
  <c r="AL650" i="15"/>
  <c r="AK650" i="15"/>
  <c r="AJ650" i="15"/>
  <c r="AI650" i="15"/>
  <c r="AA650" i="15"/>
  <c r="AV650" i="15" s="1"/>
  <c r="Z650" i="15"/>
  <c r="M650" i="35" s="1"/>
  <c r="Y650" i="15"/>
  <c r="L650" i="35" s="1"/>
  <c r="X650" i="15"/>
  <c r="K650" i="35" s="1"/>
  <c r="T650" i="15"/>
  <c r="AW649" i="15"/>
  <c r="AL649" i="15"/>
  <c r="AK649" i="15"/>
  <c r="AJ649" i="15"/>
  <c r="AI649" i="15"/>
  <c r="Z649" i="15"/>
  <c r="M649" i="35" s="1"/>
  <c r="Y649" i="15"/>
  <c r="L649" i="35" s="1"/>
  <c r="X649" i="15"/>
  <c r="K649" i="35" s="1"/>
  <c r="T649" i="15"/>
  <c r="AW648" i="15"/>
  <c r="AL648" i="15"/>
  <c r="AK648" i="15"/>
  <c r="AJ648" i="15"/>
  <c r="AI648" i="15"/>
  <c r="Z648" i="15"/>
  <c r="M648" i="35" s="1"/>
  <c r="Y648" i="15"/>
  <c r="L648" i="35" s="1"/>
  <c r="X648" i="15"/>
  <c r="K648" i="35" s="1"/>
  <c r="T648" i="15"/>
  <c r="AW647" i="15"/>
  <c r="AL647" i="15"/>
  <c r="AK647" i="15"/>
  <c r="AJ647" i="15"/>
  <c r="AI647" i="15"/>
  <c r="AA647" i="15"/>
  <c r="AV647" i="15" s="1"/>
  <c r="Z647" i="15"/>
  <c r="M647" i="35" s="1"/>
  <c r="Y647" i="15"/>
  <c r="L647" i="35" s="1"/>
  <c r="X647" i="15"/>
  <c r="K647" i="35" s="1"/>
  <c r="T647" i="15"/>
  <c r="AW646" i="15"/>
  <c r="AL646" i="15"/>
  <c r="AK646" i="15"/>
  <c r="AJ646" i="15"/>
  <c r="AI646" i="15"/>
  <c r="AA646" i="15"/>
  <c r="AV646" i="15" s="1"/>
  <c r="Z646" i="15"/>
  <c r="M646" i="35" s="1"/>
  <c r="Y646" i="15"/>
  <c r="L646" i="35" s="1"/>
  <c r="X646" i="15"/>
  <c r="K646" i="35" s="1"/>
  <c r="T646" i="15"/>
  <c r="AW645" i="15"/>
  <c r="AL645" i="15"/>
  <c r="AK645" i="15"/>
  <c r="AJ645" i="15"/>
  <c r="AI645" i="15"/>
  <c r="Z645" i="15"/>
  <c r="M645" i="35" s="1"/>
  <c r="Y645" i="15"/>
  <c r="L645" i="35" s="1"/>
  <c r="X645" i="15"/>
  <c r="K645" i="35" s="1"/>
  <c r="T645" i="15"/>
  <c r="AW644" i="15"/>
  <c r="AL644" i="15"/>
  <c r="AK644" i="15"/>
  <c r="AJ644" i="15"/>
  <c r="AI644" i="15"/>
  <c r="Z644" i="15"/>
  <c r="M644" i="35" s="1"/>
  <c r="Y644" i="15"/>
  <c r="L644" i="35" s="1"/>
  <c r="X644" i="15"/>
  <c r="K644" i="35" s="1"/>
  <c r="T644" i="15"/>
  <c r="AW643" i="15"/>
  <c r="AL643" i="15"/>
  <c r="AK643" i="15"/>
  <c r="AJ643" i="15"/>
  <c r="AI643" i="15"/>
  <c r="Z643" i="15"/>
  <c r="M643" i="35" s="1"/>
  <c r="Y643" i="15"/>
  <c r="L643" i="35" s="1"/>
  <c r="X643" i="15"/>
  <c r="K643" i="35" s="1"/>
  <c r="T643" i="15"/>
  <c r="AW642" i="15"/>
  <c r="AL642" i="15"/>
  <c r="AK642" i="15"/>
  <c r="AJ642" i="15"/>
  <c r="AI642" i="15"/>
  <c r="AA642" i="15"/>
  <c r="AV642" i="15" s="1"/>
  <c r="Z642" i="15"/>
  <c r="M642" i="35" s="1"/>
  <c r="Y642" i="15"/>
  <c r="L642" i="35" s="1"/>
  <c r="X642" i="15"/>
  <c r="K642" i="35" s="1"/>
  <c r="T642" i="15"/>
  <c r="AW641" i="15"/>
  <c r="AL641" i="15"/>
  <c r="AK641" i="15"/>
  <c r="AJ641" i="15"/>
  <c r="AI641" i="15"/>
  <c r="AE641" i="15"/>
  <c r="AE644" i="15" s="1"/>
  <c r="BG644" i="15" s="1"/>
  <c r="AD641" i="15"/>
  <c r="AD653" i="15" s="1"/>
  <c r="AR653" i="15" s="1"/>
  <c r="AC641" i="15"/>
  <c r="AC648" i="15" s="1"/>
  <c r="Z641" i="15"/>
  <c r="M641" i="35" s="1"/>
  <c r="Y641" i="15"/>
  <c r="L641" i="35" s="1"/>
  <c r="X641" i="15"/>
  <c r="K641" i="35" s="1"/>
  <c r="T641" i="15"/>
  <c r="AX640" i="15"/>
  <c r="AW640" i="15"/>
  <c r="AO640" i="15"/>
  <c r="AN640" i="15" s="1"/>
  <c r="AL640" i="15"/>
  <c r="AK640" i="15"/>
  <c r="AJ640" i="15"/>
  <c r="BF640" i="15" s="1"/>
  <c r="AI640" i="15"/>
  <c r="AA640" i="15"/>
  <c r="AV640" i="15" s="1"/>
  <c r="AX639" i="15"/>
  <c r="AW639" i="15"/>
  <c r="AO639" i="15"/>
  <c r="AN639" i="15" s="1"/>
  <c r="AL639" i="15"/>
  <c r="AK639" i="15"/>
  <c r="AJ639" i="15"/>
  <c r="BF639" i="15" s="1"/>
  <c r="AI639" i="15"/>
  <c r="AA639" i="15"/>
  <c r="AV639" i="15" s="1"/>
  <c r="AX638" i="15"/>
  <c r="AW638" i="15"/>
  <c r="AO638" i="15"/>
  <c r="AL638" i="15"/>
  <c r="AK638" i="15"/>
  <c r="AJ638" i="15"/>
  <c r="BF638" i="15" s="1"/>
  <c r="AI638" i="15"/>
  <c r="AA638" i="15"/>
  <c r="AV638" i="15" s="1"/>
  <c r="AX637" i="15"/>
  <c r="AW637" i="15"/>
  <c r="AO637" i="15"/>
  <c r="AN637" i="15" s="1"/>
  <c r="AL637" i="15"/>
  <c r="AK637" i="15"/>
  <c r="AJ637" i="15"/>
  <c r="BF637" i="15" s="1"/>
  <c r="AI637" i="15"/>
  <c r="AA637" i="15"/>
  <c r="AV637" i="15" s="1"/>
  <c r="AX636" i="15"/>
  <c r="AW636" i="15"/>
  <c r="AO636" i="15"/>
  <c r="AN636" i="15" s="1"/>
  <c r="AL636" i="15"/>
  <c r="AK636" i="15"/>
  <c r="AJ636" i="15"/>
  <c r="BF636" i="15" s="1"/>
  <c r="AI636" i="15"/>
  <c r="AA636" i="15"/>
  <c r="AV636" i="15" s="1"/>
  <c r="AX635" i="15"/>
  <c r="AW635" i="15"/>
  <c r="AO635" i="15"/>
  <c r="AN635" i="15" s="1"/>
  <c r="AL635" i="15"/>
  <c r="AK635" i="15"/>
  <c r="AJ635" i="15"/>
  <c r="BF635" i="15" s="1"/>
  <c r="AI635" i="15"/>
  <c r="AA635" i="15"/>
  <c r="AV635" i="15" s="1"/>
  <c r="AX634" i="15"/>
  <c r="AW634" i="15"/>
  <c r="AO634" i="15"/>
  <c r="AL634" i="15"/>
  <c r="AK634" i="15"/>
  <c r="AJ634" i="15"/>
  <c r="BF634" i="15" s="1"/>
  <c r="AI634" i="15"/>
  <c r="AA634" i="15"/>
  <c r="AV634" i="15" s="1"/>
  <c r="AX633" i="15"/>
  <c r="AW633" i="15"/>
  <c r="AO633" i="15"/>
  <c r="AN633" i="15" s="1"/>
  <c r="AL633" i="15"/>
  <c r="AK633" i="15"/>
  <c r="AJ633" i="15"/>
  <c r="BF633" i="15" s="1"/>
  <c r="AI633" i="15"/>
  <c r="AA633" i="15"/>
  <c r="AV633" i="15" s="1"/>
  <c r="AX632" i="15"/>
  <c r="AW632" i="15"/>
  <c r="AO632" i="15"/>
  <c r="AN632" i="15" s="1"/>
  <c r="AL632" i="15"/>
  <c r="AK632" i="15"/>
  <c r="AJ632" i="15"/>
  <c r="BF632" i="15" s="1"/>
  <c r="AI632" i="15"/>
  <c r="AA632" i="15"/>
  <c r="AV632" i="15" s="1"/>
  <c r="AX631" i="15"/>
  <c r="AW631" i="15"/>
  <c r="AO631" i="15"/>
  <c r="AN631" i="15" s="1"/>
  <c r="AL631" i="15"/>
  <c r="AK631" i="15"/>
  <c r="AJ631" i="15"/>
  <c r="BF631" i="15" s="1"/>
  <c r="AI631" i="15"/>
  <c r="AA631" i="15"/>
  <c r="AV631" i="15" s="1"/>
  <c r="BC630" i="15"/>
  <c r="AX630" i="15"/>
  <c r="AW630" i="15"/>
  <c r="AU630" i="15"/>
  <c r="AR630" i="15"/>
  <c r="AQ630" i="15"/>
  <c r="AO630" i="15"/>
  <c r="AL630" i="15"/>
  <c r="AK630" i="15"/>
  <c r="AJ630" i="15"/>
  <c r="AI630" i="15"/>
  <c r="AG630" i="15"/>
  <c r="AA630" i="15"/>
  <c r="AV630" i="15" s="1"/>
  <c r="Z630" i="15"/>
  <c r="M630" i="35" s="1"/>
  <c r="Y630" i="15"/>
  <c r="L630" i="35" s="1"/>
  <c r="X630" i="15"/>
  <c r="K630" i="35" s="1"/>
  <c r="T630" i="15"/>
  <c r="BC629" i="15"/>
  <c r="AX629" i="15"/>
  <c r="AW629" i="15"/>
  <c r="AU629" i="15"/>
  <c r="AR629" i="15"/>
  <c r="AQ629" i="15"/>
  <c r="AO629" i="15"/>
  <c r="AL629" i="15"/>
  <c r="AK629" i="15"/>
  <c r="AJ629" i="15"/>
  <c r="AI629" i="15"/>
  <c r="AG629" i="15"/>
  <c r="AA629" i="15"/>
  <c r="AV629" i="15" s="1"/>
  <c r="Z629" i="15"/>
  <c r="M629" i="35" s="1"/>
  <c r="Y629" i="15"/>
  <c r="L629" i="35" s="1"/>
  <c r="X629" i="15"/>
  <c r="K629" i="35" s="1"/>
  <c r="T629" i="15"/>
  <c r="BC628" i="15"/>
  <c r="AX628" i="15"/>
  <c r="AW628" i="15"/>
  <c r="AU628" i="15"/>
  <c r="AR628" i="15"/>
  <c r="AQ628" i="15"/>
  <c r="AO628" i="15"/>
  <c r="AL628" i="15"/>
  <c r="AK628" i="15"/>
  <c r="AJ628" i="15"/>
  <c r="AI628" i="15"/>
  <c r="AG628" i="15"/>
  <c r="AA628" i="15"/>
  <c r="AV628" i="15" s="1"/>
  <c r="Z628" i="15"/>
  <c r="M628" i="35" s="1"/>
  <c r="Y628" i="15"/>
  <c r="L628" i="35" s="1"/>
  <c r="X628" i="15"/>
  <c r="K628" i="35" s="1"/>
  <c r="T628" i="15"/>
  <c r="BC627" i="15"/>
  <c r="AX627" i="15"/>
  <c r="AW627" i="15"/>
  <c r="AU627" i="15"/>
  <c r="AR627" i="15"/>
  <c r="AQ627" i="15"/>
  <c r="AO627" i="15"/>
  <c r="AL627" i="15"/>
  <c r="AK627" i="15"/>
  <c r="AJ627" i="15"/>
  <c r="AI627" i="15"/>
  <c r="AG627" i="15"/>
  <c r="AA627" i="15"/>
  <c r="AV627" i="15" s="1"/>
  <c r="Z627" i="15"/>
  <c r="M627" i="35" s="1"/>
  <c r="Y627" i="15"/>
  <c r="L627" i="35" s="1"/>
  <c r="X627" i="15"/>
  <c r="K627" i="35" s="1"/>
  <c r="T627" i="15"/>
  <c r="BC626" i="15"/>
  <c r="AW626" i="15"/>
  <c r="AU626" i="15"/>
  <c r="AQ626" i="15"/>
  <c r="AG626" i="15" s="1"/>
  <c r="AO626" i="15"/>
  <c r="AA626" i="15" s="1"/>
  <c r="AV626" i="15" s="1"/>
  <c r="AL626" i="15"/>
  <c r="AK626" i="15"/>
  <c r="AJ626" i="15"/>
  <c r="AI626" i="15"/>
  <c r="Z626" i="15"/>
  <c r="M626" i="35" s="1"/>
  <c r="Y626" i="15"/>
  <c r="L626" i="35" s="1"/>
  <c r="X626" i="15"/>
  <c r="K626" i="35" s="1"/>
  <c r="T626" i="15"/>
  <c r="AW625" i="15"/>
  <c r="AL625" i="15"/>
  <c r="AK625" i="15"/>
  <c r="AJ625" i="15"/>
  <c r="AI625" i="15"/>
  <c r="Z625" i="15"/>
  <c r="M625" i="35" s="1"/>
  <c r="Y625" i="15"/>
  <c r="L625" i="35" s="1"/>
  <c r="X625" i="15"/>
  <c r="K625" i="35" s="1"/>
  <c r="T625" i="15"/>
  <c r="AW624" i="15"/>
  <c r="AL624" i="15"/>
  <c r="AK624" i="15"/>
  <c r="AJ624" i="15"/>
  <c r="AI624" i="15"/>
  <c r="Z624" i="15"/>
  <c r="M624" i="35" s="1"/>
  <c r="Y624" i="15"/>
  <c r="L624" i="35" s="1"/>
  <c r="X624" i="15"/>
  <c r="K624" i="35" s="1"/>
  <c r="T624" i="15"/>
  <c r="AW623" i="15"/>
  <c r="AL623" i="15"/>
  <c r="AK623" i="15"/>
  <c r="AJ623" i="15"/>
  <c r="AI623" i="15"/>
  <c r="Z623" i="15"/>
  <c r="M623" i="35" s="1"/>
  <c r="Y623" i="15"/>
  <c r="L623" i="35" s="1"/>
  <c r="X623" i="15"/>
  <c r="K623" i="35" s="1"/>
  <c r="T623" i="15"/>
  <c r="AW622" i="15"/>
  <c r="AL622" i="15"/>
  <c r="AK622" i="15"/>
  <c r="AJ622" i="15"/>
  <c r="AI622" i="15"/>
  <c r="AA622" i="15"/>
  <c r="AV622" i="15" s="1"/>
  <c r="Z622" i="15"/>
  <c r="M622" i="35" s="1"/>
  <c r="Y622" i="15"/>
  <c r="L622" i="35" s="1"/>
  <c r="X622" i="15"/>
  <c r="K622" i="35" s="1"/>
  <c r="T622" i="15"/>
  <c r="AW621" i="15"/>
  <c r="AL621" i="15"/>
  <c r="AK621" i="15"/>
  <c r="AJ621" i="15"/>
  <c r="AI621" i="15"/>
  <c r="AA621" i="15"/>
  <c r="AV621" i="15" s="1"/>
  <c r="Z621" i="15"/>
  <c r="M621" i="35" s="1"/>
  <c r="Y621" i="15"/>
  <c r="L621" i="35" s="1"/>
  <c r="X621" i="15"/>
  <c r="K621" i="35" s="1"/>
  <c r="T621" i="15"/>
  <c r="AW620" i="15"/>
  <c r="AL620" i="15"/>
  <c r="AK620" i="15"/>
  <c r="AJ620" i="15"/>
  <c r="AI620" i="15"/>
  <c r="Z620" i="15"/>
  <c r="M620" i="35" s="1"/>
  <c r="Y620" i="15"/>
  <c r="L620" i="35" s="1"/>
  <c r="X620" i="15"/>
  <c r="K620" i="35" s="1"/>
  <c r="T620" i="15"/>
  <c r="AW619" i="15"/>
  <c r="AL619" i="15"/>
  <c r="AK619" i="15"/>
  <c r="AJ619" i="15"/>
  <c r="AI619" i="15"/>
  <c r="Z619" i="15"/>
  <c r="M619" i="35" s="1"/>
  <c r="Y619" i="15"/>
  <c r="L619" i="35" s="1"/>
  <c r="X619" i="15"/>
  <c r="K619" i="35" s="1"/>
  <c r="T619" i="15"/>
  <c r="AW618" i="15"/>
  <c r="AL618" i="15"/>
  <c r="AK618" i="15"/>
  <c r="AJ618" i="15"/>
  <c r="AI618" i="15"/>
  <c r="Z618" i="15"/>
  <c r="M618" i="35" s="1"/>
  <c r="Y618" i="15"/>
  <c r="L618" i="35" s="1"/>
  <c r="X618" i="15"/>
  <c r="K618" i="35" s="1"/>
  <c r="T618" i="15"/>
  <c r="AW617" i="15"/>
  <c r="AL617" i="15"/>
  <c r="AK617" i="15"/>
  <c r="AJ617" i="15"/>
  <c r="AI617" i="15"/>
  <c r="Z617" i="15"/>
  <c r="M617" i="35" s="1"/>
  <c r="Y617" i="15"/>
  <c r="L617" i="35" s="1"/>
  <c r="X617" i="15"/>
  <c r="K617" i="35" s="1"/>
  <c r="T617" i="15"/>
  <c r="AW616" i="15"/>
  <c r="AL616" i="15"/>
  <c r="AK616" i="15"/>
  <c r="AJ616" i="15"/>
  <c r="AI616" i="15"/>
  <c r="AA616" i="15"/>
  <c r="AV616" i="15" s="1"/>
  <c r="Z616" i="15"/>
  <c r="M616" i="35" s="1"/>
  <c r="Y616" i="15"/>
  <c r="L616" i="35" s="1"/>
  <c r="X616" i="15"/>
  <c r="K616" i="35" s="1"/>
  <c r="T616" i="15"/>
  <c r="AW615" i="15"/>
  <c r="AL615" i="15"/>
  <c r="AK615" i="15"/>
  <c r="AJ615" i="15"/>
  <c r="AI615" i="15"/>
  <c r="Z615" i="15"/>
  <c r="M615" i="35" s="1"/>
  <c r="Y615" i="15"/>
  <c r="L615" i="35" s="1"/>
  <c r="X615" i="15"/>
  <c r="K615" i="35" s="1"/>
  <c r="T615" i="15"/>
  <c r="AW614" i="15"/>
  <c r="AL614" i="15"/>
  <c r="AK614" i="15"/>
  <c r="AJ614" i="15"/>
  <c r="AI614" i="15"/>
  <c r="Z614" i="15"/>
  <c r="M614" i="35" s="1"/>
  <c r="Y614" i="15"/>
  <c r="L614" i="35" s="1"/>
  <c r="X614" i="15"/>
  <c r="K614" i="35" s="1"/>
  <c r="T614" i="15"/>
  <c r="AW613" i="15"/>
  <c r="AL613" i="15"/>
  <c r="AK613" i="15"/>
  <c r="AJ613" i="15"/>
  <c r="AI613" i="15"/>
  <c r="Z613" i="15"/>
  <c r="M613" i="35" s="1"/>
  <c r="Y613" i="15"/>
  <c r="L613" i="35" s="1"/>
  <c r="X613" i="15"/>
  <c r="K613" i="35" s="1"/>
  <c r="T613" i="15"/>
  <c r="AW612" i="15"/>
  <c r="AL612" i="15"/>
  <c r="AK612" i="15"/>
  <c r="AJ612" i="15"/>
  <c r="AI612" i="15"/>
  <c r="Z612" i="15"/>
  <c r="M612" i="35" s="1"/>
  <c r="Y612" i="15"/>
  <c r="L612" i="35" s="1"/>
  <c r="X612" i="15"/>
  <c r="K612" i="35" s="1"/>
  <c r="T612" i="15"/>
  <c r="AW611" i="15"/>
  <c r="AL611" i="15"/>
  <c r="AK611" i="15"/>
  <c r="AJ611" i="15"/>
  <c r="AI611" i="15"/>
  <c r="Z611" i="15"/>
  <c r="M611" i="35" s="1"/>
  <c r="Y611" i="15"/>
  <c r="L611" i="35" s="1"/>
  <c r="X611" i="15"/>
  <c r="K611" i="35" s="1"/>
  <c r="T611" i="15"/>
  <c r="AW610" i="15"/>
  <c r="AL610" i="15"/>
  <c r="AK610" i="15"/>
  <c r="AJ610" i="15"/>
  <c r="AI610" i="15"/>
  <c r="Z610" i="15"/>
  <c r="M610" i="35" s="1"/>
  <c r="Y610" i="15"/>
  <c r="L610" i="35" s="1"/>
  <c r="X610" i="15"/>
  <c r="K610" i="35" s="1"/>
  <c r="T610" i="15"/>
  <c r="AW609" i="15"/>
  <c r="AL609" i="15"/>
  <c r="AK609" i="15"/>
  <c r="AJ609" i="15"/>
  <c r="AI609" i="15"/>
  <c r="AA609" i="15"/>
  <c r="AV609" i="15" s="1"/>
  <c r="Z609" i="15"/>
  <c r="M609" i="35" s="1"/>
  <c r="Y609" i="15"/>
  <c r="L609" i="35" s="1"/>
  <c r="X609" i="15"/>
  <c r="K609" i="35" s="1"/>
  <c r="T609" i="15"/>
  <c r="AW608" i="15"/>
  <c r="AQ608" i="15"/>
  <c r="AG608" i="15" s="1"/>
  <c r="AL608" i="15"/>
  <c r="AK608" i="15"/>
  <c r="AJ608" i="15"/>
  <c r="AI608" i="15"/>
  <c r="AA608" i="15"/>
  <c r="AV608" i="15" s="1"/>
  <c r="Z608" i="15"/>
  <c r="M608" i="35" s="1"/>
  <c r="Y608" i="15"/>
  <c r="L608" i="35" s="1"/>
  <c r="X608" i="15"/>
  <c r="K608" i="35" s="1"/>
  <c r="T608" i="15"/>
  <c r="AW607" i="15"/>
  <c r="AL607" i="15"/>
  <c r="AK607" i="15"/>
  <c r="AJ607" i="15"/>
  <c r="AI607" i="15"/>
  <c r="Z607" i="15"/>
  <c r="M607" i="35" s="1"/>
  <c r="Y607" i="15"/>
  <c r="L607" i="35" s="1"/>
  <c r="X607" i="15"/>
  <c r="K607" i="35" s="1"/>
  <c r="T607" i="15"/>
  <c r="AW606" i="15"/>
  <c r="AL606" i="15"/>
  <c r="AK606" i="15"/>
  <c r="AJ606" i="15"/>
  <c r="AI606" i="15"/>
  <c r="Z606" i="15"/>
  <c r="M606" i="35" s="1"/>
  <c r="Y606" i="15"/>
  <c r="L606" i="35" s="1"/>
  <c r="X606" i="15"/>
  <c r="K606" i="35" s="1"/>
  <c r="T606" i="15"/>
  <c r="AW605" i="15"/>
  <c r="AL605" i="15"/>
  <c r="AK605" i="15"/>
  <c r="AJ605" i="15"/>
  <c r="AI605" i="15"/>
  <c r="Z605" i="15"/>
  <c r="M605" i="35" s="1"/>
  <c r="Y605" i="15"/>
  <c r="L605" i="35" s="1"/>
  <c r="X605" i="15"/>
  <c r="K605" i="35" s="1"/>
  <c r="T605" i="15"/>
  <c r="AW604" i="15"/>
  <c r="AL604" i="15"/>
  <c r="AK604" i="15"/>
  <c r="AJ604" i="15"/>
  <c r="AI604" i="15"/>
  <c r="Z604" i="15"/>
  <c r="M604" i="35" s="1"/>
  <c r="Y604" i="15"/>
  <c r="L604" i="35" s="1"/>
  <c r="X604" i="15"/>
  <c r="K604" i="35" s="1"/>
  <c r="T604" i="15"/>
  <c r="AW603" i="15"/>
  <c r="AL603" i="15"/>
  <c r="AK603" i="15"/>
  <c r="AJ603" i="15"/>
  <c r="AI603" i="15"/>
  <c r="Z603" i="15"/>
  <c r="M603" i="35" s="1"/>
  <c r="Y603" i="15"/>
  <c r="L603" i="35" s="1"/>
  <c r="X603" i="15"/>
  <c r="K603" i="35" s="1"/>
  <c r="T603" i="15"/>
  <c r="AW602" i="15"/>
  <c r="AL602" i="15"/>
  <c r="AK602" i="15"/>
  <c r="AJ602" i="15"/>
  <c r="AI602" i="15"/>
  <c r="AA602" i="15"/>
  <c r="Z602" i="15"/>
  <c r="M602" i="35" s="1"/>
  <c r="Y602" i="15"/>
  <c r="L602" i="35" s="1"/>
  <c r="X602" i="15"/>
  <c r="K602" i="35" s="1"/>
  <c r="T602" i="15"/>
  <c r="AW601" i="15"/>
  <c r="AL601" i="15"/>
  <c r="AK601" i="15"/>
  <c r="AJ601" i="15"/>
  <c r="AI601" i="15"/>
  <c r="Z601" i="15"/>
  <c r="M601" i="35" s="1"/>
  <c r="Y601" i="15"/>
  <c r="L601" i="35" s="1"/>
  <c r="X601" i="15"/>
  <c r="K601" i="35" s="1"/>
  <c r="T601" i="15"/>
  <c r="AW600" i="15"/>
  <c r="AL600" i="15"/>
  <c r="AK600" i="15"/>
  <c r="AJ600" i="15"/>
  <c r="AI600" i="15"/>
  <c r="Z600" i="15"/>
  <c r="M600" i="35" s="1"/>
  <c r="Y600" i="15"/>
  <c r="L600" i="35" s="1"/>
  <c r="X600" i="15"/>
  <c r="K600" i="35" s="1"/>
  <c r="T600" i="15"/>
  <c r="AW599" i="15"/>
  <c r="AL599" i="15"/>
  <c r="AK599" i="15"/>
  <c r="AJ599" i="15"/>
  <c r="AI599" i="15"/>
  <c r="AA599" i="15"/>
  <c r="AV599" i="15" s="1"/>
  <c r="Z599" i="15"/>
  <c r="M599" i="35" s="1"/>
  <c r="Y599" i="15"/>
  <c r="L599" i="35" s="1"/>
  <c r="X599" i="15"/>
  <c r="K599" i="35" s="1"/>
  <c r="T599" i="15"/>
  <c r="AW598" i="15"/>
  <c r="AL598" i="15"/>
  <c r="AK598" i="15"/>
  <c r="AJ598" i="15"/>
  <c r="AI598" i="15"/>
  <c r="Z598" i="15"/>
  <c r="M598" i="35" s="1"/>
  <c r="Y598" i="15"/>
  <c r="L598" i="35" s="1"/>
  <c r="X598" i="15"/>
  <c r="K598" i="35" s="1"/>
  <c r="T598" i="15"/>
  <c r="AW597" i="15"/>
  <c r="AL597" i="15"/>
  <c r="AK597" i="15"/>
  <c r="AJ597" i="15"/>
  <c r="AI597" i="15"/>
  <c r="Z597" i="15"/>
  <c r="M597" i="35" s="1"/>
  <c r="Y597" i="15"/>
  <c r="L597" i="35" s="1"/>
  <c r="X597" i="15"/>
  <c r="K597" i="35" s="1"/>
  <c r="T597" i="15"/>
  <c r="AW596" i="15"/>
  <c r="AL596" i="15"/>
  <c r="AK596" i="15"/>
  <c r="AJ596" i="15"/>
  <c r="AI596" i="15"/>
  <c r="AE596" i="15"/>
  <c r="AE616" i="15" s="1"/>
  <c r="BG616" i="15" s="1"/>
  <c r="AD596" i="15"/>
  <c r="AD620" i="15" s="1"/>
  <c r="AR620" i="15" s="1"/>
  <c r="AC596" i="15"/>
  <c r="AC620" i="15" s="1"/>
  <c r="Z596" i="15"/>
  <c r="M596" i="35" s="1"/>
  <c r="Y596" i="15"/>
  <c r="L596" i="35" s="1"/>
  <c r="X596" i="15"/>
  <c r="K596" i="35" s="1"/>
  <c r="T596" i="15"/>
  <c r="AX595" i="15"/>
  <c r="AW595" i="15"/>
  <c r="AO595" i="15"/>
  <c r="AN595" i="15" s="1"/>
  <c r="AL595" i="15"/>
  <c r="AK595" i="15"/>
  <c r="AJ595" i="15"/>
  <c r="BF595" i="15" s="1"/>
  <c r="AI595" i="15"/>
  <c r="AA595" i="15"/>
  <c r="AV595" i="15" s="1"/>
  <c r="AX594" i="15"/>
  <c r="AW594" i="15"/>
  <c r="AO594" i="15"/>
  <c r="AL594" i="15"/>
  <c r="AK594" i="15"/>
  <c r="AJ594" i="15"/>
  <c r="BF594" i="15" s="1"/>
  <c r="AI594" i="15"/>
  <c r="AA594" i="15"/>
  <c r="AV594" i="15" s="1"/>
  <c r="AX593" i="15"/>
  <c r="AW593" i="15"/>
  <c r="AO593" i="15"/>
  <c r="AN593" i="15" s="1"/>
  <c r="AL593" i="15"/>
  <c r="AK593" i="15"/>
  <c r="AJ593" i="15"/>
  <c r="BF593" i="15" s="1"/>
  <c r="AI593" i="15"/>
  <c r="AA593" i="15"/>
  <c r="AV593" i="15" s="1"/>
  <c r="AX592" i="15"/>
  <c r="AW592" i="15"/>
  <c r="AO592" i="15"/>
  <c r="AL592" i="15"/>
  <c r="AK592" i="15"/>
  <c r="AJ592" i="15"/>
  <c r="BF592" i="15" s="1"/>
  <c r="AI592" i="15"/>
  <c r="AA592" i="15"/>
  <c r="AV592" i="15" s="1"/>
  <c r="AX591" i="15"/>
  <c r="AW591" i="15"/>
  <c r="AO591" i="15"/>
  <c r="AN591" i="15" s="1"/>
  <c r="AL591" i="15"/>
  <c r="AK591" i="15"/>
  <c r="AJ591" i="15"/>
  <c r="BF591" i="15" s="1"/>
  <c r="AI591" i="15"/>
  <c r="AA591" i="15"/>
  <c r="AV591" i="15" s="1"/>
  <c r="AX590" i="15"/>
  <c r="AW590" i="15"/>
  <c r="AO590" i="15"/>
  <c r="AL590" i="15"/>
  <c r="AK590" i="15"/>
  <c r="AJ590" i="15"/>
  <c r="BF590" i="15" s="1"/>
  <c r="AI590" i="15"/>
  <c r="AA590" i="15"/>
  <c r="AV590" i="15" s="1"/>
  <c r="AX589" i="15"/>
  <c r="AW589" i="15"/>
  <c r="AO589" i="15"/>
  <c r="AN589" i="15" s="1"/>
  <c r="AL589" i="15"/>
  <c r="AK589" i="15"/>
  <c r="AJ589" i="15"/>
  <c r="BF589" i="15" s="1"/>
  <c r="AI589" i="15"/>
  <c r="AA589" i="15"/>
  <c r="AV589" i="15" s="1"/>
  <c r="AX588" i="15"/>
  <c r="AW588" i="15"/>
  <c r="AO588" i="15"/>
  <c r="AL588" i="15"/>
  <c r="AK588" i="15"/>
  <c r="AJ588" i="15"/>
  <c r="BF588" i="15" s="1"/>
  <c r="AI588" i="15"/>
  <c r="AA588" i="15"/>
  <c r="AV588" i="15" s="1"/>
  <c r="AX587" i="15"/>
  <c r="AW587" i="15"/>
  <c r="AO587" i="15"/>
  <c r="AN587" i="15" s="1"/>
  <c r="AL587" i="15"/>
  <c r="AK587" i="15"/>
  <c r="AJ587" i="15"/>
  <c r="BF587" i="15" s="1"/>
  <c r="AI587" i="15"/>
  <c r="AA587" i="15"/>
  <c r="AV587" i="15" s="1"/>
  <c r="AX586" i="15"/>
  <c r="AW586" i="15"/>
  <c r="AO586" i="15"/>
  <c r="AL586" i="15"/>
  <c r="AK586" i="15"/>
  <c r="AJ586" i="15"/>
  <c r="BF586" i="15" s="1"/>
  <c r="AI586" i="15"/>
  <c r="AA586" i="15"/>
  <c r="AV586" i="15" s="1"/>
  <c r="BC585" i="15"/>
  <c r="AX585" i="15"/>
  <c r="AW585" i="15"/>
  <c r="AU585" i="15"/>
  <c r="AR585" i="15"/>
  <c r="AQ585" i="15"/>
  <c r="AO585" i="15"/>
  <c r="AN585" i="15" s="1"/>
  <c r="AL585" i="15"/>
  <c r="AK585" i="15"/>
  <c r="AJ585" i="15"/>
  <c r="AI585" i="15"/>
  <c r="AG585" i="15"/>
  <c r="AA585" i="15"/>
  <c r="AV585" i="15" s="1"/>
  <c r="Z585" i="15"/>
  <c r="M585" i="35" s="1"/>
  <c r="Y585" i="15"/>
  <c r="L585" i="35" s="1"/>
  <c r="X585" i="15"/>
  <c r="K585" i="35" s="1"/>
  <c r="T585" i="15"/>
  <c r="BC584" i="15"/>
  <c r="AX584" i="15"/>
  <c r="AW584" i="15"/>
  <c r="AU584" i="15"/>
  <c r="AR584" i="15"/>
  <c r="AQ584" i="15"/>
  <c r="AO584" i="15"/>
  <c r="AN584" i="15" s="1"/>
  <c r="AL584" i="15"/>
  <c r="AK584" i="15"/>
  <c r="AJ584" i="15"/>
  <c r="AI584" i="15"/>
  <c r="AG584" i="15"/>
  <c r="AA584" i="15"/>
  <c r="AV584" i="15" s="1"/>
  <c r="Z584" i="15"/>
  <c r="M584" i="35" s="1"/>
  <c r="Y584" i="15"/>
  <c r="L584" i="35" s="1"/>
  <c r="X584" i="15"/>
  <c r="K584" i="35" s="1"/>
  <c r="T584" i="15"/>
  <c r="BC583" i="15"/>
  <c r="AX583" i="15"/>
  <c r="AW583" i="15"/>
  <c r="AU583" i="15"/>
  <c r="AR583" i="15"/>
  <c r="AQ583" i="15"/>
  <c r="AO583" i="15"/>
  <c r="AN583" i="15" s="1"/>
  <c r="AL583" i="15"/>
  <c r="AK583" i="15"/>
  <c r="AJ583" i="15"/>
  <c r="AI583" i="15"/>
  <c r="AG583" i="15"/>
  <c r="AA583" i="15"/>
  <c r="AV583" i="15" s="1"/>
  <c r="Z583" i="15"/>
  <c r="M583" i="35" s="1"/>
  <c r="Y583" i="15"/>
  <c r="L583" i="35" s="1"/>
  <c r="X583" i="15"/>
  <c r="K583" i="35" s="1"/>
  <c r="T583" i="15"/>
  <c r="BC582" i="15"/>
  <c r="AX582" i="15"/>
  <c r="AW582" i="15"/>
  <c r="AU582" i="15"/>
  <c r="AR582" i="15"/>
  <c r="AQ582" i="15"/>
  <c r="AO582" i="15"/>
  <c r="AN582" i="15" s="1"/>
  <c r="AL582" i="15"/>
  <c r="AK582" i="15"/>
  <c r="AJ582" i="15"/>
  <c r="AI582" i="15"/>
  <c r="AG582" i="15"/>
  <c r="AA582" i="15"/>
  <c r="AV582" i="15" s="1"/>
  <c r="Z582" i="15"/>
  <c r="M582" i="35" s="1"/>
  <c r="Y582" i="15"/>
  <c r="L582" i="35" s="1"/>
  <c r="X582" i="15"/>
  <c r="K582" i="35" s="1"/>
  <c r="T582" i="15"/>
  <c r="BC581" i="15"/>
  <c r="AW581" i="15"/>
  <c r="AU581" i="15"/>
  <c r="AQ581" i="15"/>
  <c r="AG581" i="15" s="1"/>
  <c r="AO581" i="15"/>
  <c r="AN581" i="15" s="1"/>
  <c r="AL581" i="15"/>
  <c r="AK581" i="15"/>
  <c r="AJ581" i="15"/>
  <c r="AI581" i="15"/>
  <c r="Z581" i="15"/>
  <c r="M581" i="35" s="1"/>
  <c r="Y581" i="15"/>
  <c r="L581" i="35" s="1"/>
  <c r="X581" i="15"/>
  <c r="K581" i="35" s="1"/>
  <c r="T581" i="15"/>
  <c r="AW580" i="15"/>
  <c r="AL580" i="15"/>
  <c r="AK580" i="15"/>
  <c r="AJ580" i="15"/>
  <c r="AI580" i="15"/>
  <c r="AA580" i="15"/>
  <c r="AV580" i="15" s="1"/>
  <c r="Z580" i="15"/>
  <c r="M580" i="35" s="1"/>
  <c r="Y580" i="15"/>
  <c r="L580" i="35" s="1"/>
  <c r="X580" i="15"/>
  <c r="K580" i="35" s="1"/>
  <c r="T580" i="15"/>
  <c r="AW579" i="15"/>
  <c r="AL579" i="15"/>
  <c r="AK579" i="15"/>
  <c r="AJ579" i="15"/>
  <c r="AI579" i="15"/>
  <c r="AA579" i="15"/>
  <c r="AV579" i="15" s="1"/>
  <c r="Z579" i="15"/>
  <c r="M579" i="35" s="1"/>
  <c r="Y579" i="15"/>
  <c r="L579" i="35" s="1"/>
  <c r="X579" i="15"/>
  <c r="K579" i="35" s="1"/>
  <c r="T579" i="15"/>
  <c r="AW578" i="15"/>
  <c r="AL578" i="15"/>
  <c r="AK578" i="15"/>
  <c r="AJ578" i="15"/>
  <c r="AI578" i="15"/>
  <c r="AA578" i="15"/>
  <c r="AV578" i="15" s="1"/>
  <c r="Z578" i="15"/>
  <c r="M578" i="35" s="1"/>
  <c r="Y578" i="15"/>
  <c r="L578" i="35" s="1"/>
  <c r="X578" i="15"/>
  <c r="K578" i="35" s="1"/>
  <c r="T578" i="15"/>
  <c r="AW577" i="15"/>
  <c r="AL577" i="15"/>
  <c r="AK577" i="15"/>
  <c r="AJ577" i="15"/>
  <c r="AI577" i="15"/>
  <c r="Z577" i="15"/>
  <c r="M577" i="35" s="1"/>
  <c r="Y577" i="15"/>
  <c r="L577" i="35" s="1"/>
  <c r="X577" i="15"/>
  <c r="K577" i="35" s="1"/>
  <c r="T577" i="15"/>
  <c r="AW576" i="15"/>
  <c r="AL576" i="15"/>
  <c r="AK576" i="15"/>
  <c r="AJ576" i="15"/>
  <c r="AI576" i="15"/>
  <c r="Z576" i="15"/>
  <c r="M576" i="35" s="1"/>
  <c r="Y576" i="15"/>
  <c r="L576" i="35" s="1"/>
  <c r="X576" i="15"/>
  <c r="K576" i="35" s="1"/>
  <c r="T576" i="15"/>
  <c r="AW575" i="15"/>
  <c r="AL575" i="15"/>
  <c r="AK575" i="15"/>
  <c r="AJ575" i="15"/>
  <c r="AI575" i="15"/>
  <c r="Z575" i="15"/>
  <c r="M575" i="35" s="1"/>
  <c r="Y575" i="15"/>
  <c r="L575" i="35" s="1"/>
  <c r="X575" i="15"/>
  <c r="K575" i="35" s="1"/>
  <c r="T575" i="15"/>
  <c r="AW574" i="15"/>
  <c r="AL574" i="15"/>
  <c r="AK574" i="15"/>
  <c r="AJ574" i="15"/>
  <c r="AI574" i="15"/>
  <c r="Z574" i="15"/>
  <c r="M574" i="35" s="1"/>
  <c r="Y574" i="15"/>
  <c r="L574" i="35" s="1"/>
  <c r="X574" i="15"/>
  <c r="K574" i="35" s="1"/>
  <c r="T574" i="15"/>
  <c r="AW573" i="15"/>
  <c r="AL573" i="15"/>
  <c r="AK573" i="15"/>
  <c r="AJ573" i="15"/>
  <c r="AI573" i="15"/>
  <c r="AA573" i="15"/>
  <c r="AV573" i="15" s="1"/>
  <c r="Z573" i="15"/>
  <c r="M573" i="35" s="1"/>
  <c r="Y573" i="15"/>
  <c r="L573" i="35" s="1"/>
  <c r="X573" i="15"/>
  <c r="K573" i="35" s="1"/>
  <c r="T573" i="15"/>
  <c r="AW572" i="15"/>
  <c r="AL572" i="15"/>
  <c r="AK572" i="15"/>
  <c r="AJ572" i="15"/>
  <c r="AI572" i="15"/>
  <c r="Z572" i="15"/>
  <c r="M572" i="35" s="1"/>
  <c r="Y572" i="15"/>
  <c r="L572" i="35" s="1"/>
  <c r="X572" i="15"/>
  <c r="K572" i="35" s="1"/>
  <c r="T572" i="15"/>
  <c r="AW571" i="15"/>
  <c r="AL571" i="15"/>
  <c r="AK571" i="15"/>
  <c r="AJ571" i="15"/>
  <c r="AI571" i="15"/>
  <c r="AA571" i="15"/>
  <c r="AV571" i="15" s="1"/>
  <c r="Z571" i="15"/>
  <c r="M571" i="35" s="1"/>
  <c r="Y571" i="15"/>
  <c r="L571" i="35" s="1"/>
  <c r="X571" i="15"/>
  <c r="K571" i="35" s="1"/>
  <c r="T571" i="15"/>
  <c r="AW570" i="15"/>
  <c r="AL570" i="15"/>
  <c r="AK570" i="15"/>
  <c r="AJ570" i="15"/>
  <c r="AI570" i="15"/>
  <c r="Z570" i="15"/>
  <c r="M570" i="35" s="1"/>
  <c r="Y570" i="15"/>
  <c r="L570" i="35" s="1"/>
  <c r="X570" i="15"/>
  <c r="K570" i="35" s="1"/>
  <c r="T570" i="15"/>
  <c r="AW569" i="15"/>
  <c r="AL569" i="15"/>
  <c r="AK569" i="15"/>
  <c r="AJ569" i="15"/>
  <c r="AI569" i="15"/>
  <c r="Z569" i="15"/>
  <c r="M569" i="35" s="1"/>
  <c r="Y569" i="15"/>
  <c r="L569" i="35" s="1"/>
  <c r="X569" i="15"/>
  <c r="K569" i="35" s="1"/>
  <c r="T569" i="15"/>
  <c r="AW568" i="15"/>
  <c r="AL568" i="15"/>
  <c r="AK568" i="15"/>
  <c r="AJ568" i="15"/>
  <c r="AI568" i="15"/>
  <c r="AA568" i="15"/>
  <c r="AV568" i="15" s="1"/>
  <c r="Z568" i="15"/>
  <c r="M568" i="35" s="1"/>
  <c r="Y568" i="15"/>
  <c r="L568" i="35" s="1"/>
  <c r="X568" i="15"/>
  <c r="K568" i="35" s="1"/>
  <c r="T568" i="15"/>
  <c r="AW567" i="15"/>
  <c r="AL567" i="15"/>
  <c r="AK567" i="15"/>
  <c r="AJ567" i="15"/>
  <c r="AI567" i="15"/>
  <c r="Z567" i="15"/>
  <c r="M567" i="35" s="1"/>
  <c r="Y567" i="15"/>
  <c r="L567" i="35" s="1"/>
  <c r="X567" i="15"/>
  <c r="K567" i="35" s="1"/>
  <c r="T567" i="15"/>
  <c r="AW566" i="15"/>
  <c r="AL566" i="15"/>
  <c r="AK566" i="15"/>
  <c r="AJ566" i="15"/>
  <c r="AI566" i="15"/>
  <c r="Z566" i="15"/>
  <c r="M566" i="35" s="1"/>
  <c r="Y566" i="15"/>
  <c r="L566" i="35" s="1"/>
  <c r="X566" i="15"/>
  <c r="K566" i="35" s="1"/>
  <c r="T566" i="15"/>
  <c r="AW565" i="15"/>
  <c r="AL565" i="15"/>
  <c r="AK565" i="15"/>
  <c r="AJ565" i="15"/>
  <c r="AI565" i="15"/>
  <c r="Z565" i="15"/>
  <c r="M565" i="35" s="1"/>
  <c r="Y565" i="15"/>
  <c r="L565" i="35" s="1"/>
  <c r="X565" i="15"/>
  <c r="K565" i="35" s="1"/>
  <c r="T565" i="15"/>
  <c r="AW564" i="15"/>
  <c r="AL564" i="15"/>
  <c r="AK564" i="15"/>
  <c r="AJ564" i="15"/>
  <c r="AI564" i="15"/>
  <c r="Z564" i="15"/>
  <c r="M564" i="35" s="1"/>
  <c r="Y564" i="15"/>
  <c r="L564" i="35" s="1"/>
  <c r="X564" i="15"/>
  <c r="K564" i="35" s="1"/>
  <c r="T564" i="15"/>
  <c r="AW563" i="15"/>
  <c r="AQ563" i="15"/>
  <c r="AG563" i="15" s="1"/>
  <c r="AL563" i="15"/>
  <c r="AK563" i="15"/>
  <c r="AJ563" i="15"/>
  <c r="AI563" i="15"/>
  <c r="Z563" i="15"/>
  <c r="M563" i="35" s="1"/>
  <c r="Y563" i="15"/>
  <c r="L563" i="35" s="1"/>
  <c r="X563" i="15"/>
  <c r="K563" i="35" s="1"/>
  <c r="T563" i="15"/>
  <c r="AW562" i="15"/>
  <c r="AL562" i="15"/>
  <c r="AK562" i="15"/>
  <c r="AJ562" i="15"/>
  <c r="AI562" i="15"/>
  <c r="AA562" i="15"/>
  <c r="AV562" i="15" s="1"/>
  <c r="Z562" i="15"/>
  <c r="M562" i="35" s="1"/>
  <c r="Y562" i="15"/>
  <c r="L562" i="35" s="1"/>
  <c r="X562" i="15"/>
  <c r="K562" i="35" s="1"/>
  <c r="T562" i="15"/>
  <c r="AW561" i="15"/>
  <c r="AL561" i="15"/>
  <c r="AK561" i="15"/>
  <c r="AJ561" i="15"/>
  <c r="AI561" i="15"/>
  <c r="AA561" i="15"/>
  <c r="AV561" i="15" s="1"/>
  <c r="Z561" i="15"/>
  <c r="M561" i="35" s="1"/>
  <c r="Y561" i="15"/>
  <c r="L561" i="35" s="1"/>
  <c r="X561" i="15"/>
  <c r="K561" i="35" s="1"/>
  <c r="T561" i="15"/>
  <c r="AW560" i="15"/>
  <c r="AL560" i="15"/>
  <c r="AK560" i="15"/>
  <c r="AJ560" i="15"/>
  <c r="AI560" i="15"/>
  <c r="Z560" i="15"/>
  <c r="M560" i="35" s="1"/>
  <c r="Y560" i="15"/>
  <c r="L560" i="35" s="1"/>
  <c r="X560" i="15"/>
  <c r="K560" i="35" s="1"/>
  <c r="T560" i="15"/>
  <c r="AW559" i="15"/>
  <c r="AL559" i="15"/>
  <c r="AK559" i="15"/>
  <c r="AJ559" i="15"/>
  <c r="AI559" i="15"/>
  <c r="AA559" i="15"/>
  <c r="AV559" i="15" s="1"/>
  <c r="Z559" i="15"/>
  <c r="M559" i="35" s="1"/>
  <c r="Y559" i="15"/>
  <c r="L559" i="35" s="1"/>
  <c r="X559" i="15"/>
  <c r="K559" i="35" s="1"/>
  <c r="T559" i="15"/>
  <c r="AW558" i="15"/>
  <c r="AL558" i="15"/>
  <c r="AK558" i="15"/>
  <c r="AJ558" i="15"/>
  <c r="AI558" i="15"/>
  <c r="Z558" i="15"/>
  <c r="M558" i="35" s="1"/>
  <c r="Y558" i="15"/>
  <c r="L558" i="35" s="1"/>
  <c r="X558" i="15"/>
  <c r="K558" i="35" s="1"/>
  <c r="T558" i="15"/>
  <c r="AW557" i="15"/>
  <c r="AL557" i="15"/>
  <c r="AK557" i="15"/>
  <c r="AJ557" i="15"/>
  <c r="AI557" i="15"/>
  <c r="Z557" i="15"/>
  <c r="M557" i="35" s="1"/>
  <c r="Y557" i="15"/>
  <c r="L557" i="35" s="1"/>
  <c r="X557" i="15"/>
  <c r="K557" i="35" s="1"/>
  <c r="T557" i="15"/>
  <c r="AW556" i="15"/>
  <c r="AL556" i="15"/>
  <c r="AK556" i="15"/>
  <c r="AJ556" i="15"/>
  <c r="AI556" i="15"/>
  <c r="Z556" i="15"/>
  <c r="M556" i="35" s="1"/>
  <c r="Y556" i="15"/>
  <c r="L556" i="35" s="1"/>
  <c r="X556" i="15"/>
  <c r="K556" i="35" s="1"/>
  <c r="T556" i="15"/>
  <c r="AW555" i="15"/>
  <c r="AL555" i="15"/>
  <c r="AK555" i="15"/>
  <c r="AJ555" i="15"/>
  <c r="AI555" i="15"/>
  <c r="AA555" i="15"/>
  <c r="AV555" i="15" s="1"/>
  <c r="Z555" i="15"/>
  <c r="M555" i="35" s="1"/>
  <c r="Y555" i="15"/>
  <c r="L555" i="35" s="1"/>
  <c r="X555" i="15"/>
  <c r="K555" i="35" s="1"/>
  <c r="T555" i="15"/>
  <c r="AW554" i="15"/>
  <c r="AL554" i="15"/>
  <c r="AK554" i="15"/>
  <c r="AJ554" i="15"/>
  <c r="AI554" i="15"/>
  <c r="Z554" i="15"/>
  <c r="M554" i="35" s="1"/>
  <c r="Y554" i="15"/>
  <c r="L554" i="35" s="1"/>
  <c r="X554" i="15"/>
  <c r="K554" i="35" s="1"/>
  <c r="T554" i="15"/>
  <c r="AW553" i="15"/>
  <c r="AL553" i="15"/>
  <c r="AK553" i="15"/>
  <c r="AJ553" i="15"/>
  <c r="AI553" i="15"/>
  <c r="Z553" i="15"/>
  <c r="M553" i="35" s="1"/>
  <c r="Y553" i="15"/>
  <c r="L553" i="35" s="1"/>
  <c r="X553" i="15"/>
  <c r="K553" i="35" s="1"/>
  <c r="T553" i="15"/>
  <c r="AW552" i="15"/>
  <c r="AL552" i="15"/>
  <c r="AK552" i="15"/>
  <c r="AJ552" i="15"/>
  <c r="AI552" i="15"/>
  <c r="Z552" i="15"/>
  <c r="M552" i="35" s="1"/>
  <c r="Y552" i="15"/>
  <c r="L552" i="35" s="1"/>
  <c r="X552" i="15"/>
  <c r="K552" i="35" s="1"/>
  <c r="T552" i="15"/>
  <c r="AW551" i="15"/>
  <c r="AL551" i="15"/>
  <c r="AK551" i="15"/>
  <c r="AJ551" i="15"/>
  <c r="AI551" i="15"/>
  <c r="AE551" i="15"/>
  <c r="AE571" i="15" s="1"/>
  <c r="BG571" i="15" s="1"/>
  <c r="AD551" i="15"/>
  <c r="AD578" i="15" s="1"/>
  <c r="AR578" i="15" s="1"/>
  <c r="AC551" i="15"/>
  <c r="Z551" i="15"/>
  <c r="M551" i="35" s="1"/>
  <c r="Y551" i="15"/>
  <c r="L551" i="35" s="1"/>
  <c r="X551" i="15"/>
  <c r="K551" i="35" s="1"/>
  <c r="T551" i="15"/>
  <c r="AX550" i="15"/>
  <c r="AW550" i="15"/>
  <c r="AO550" i="15"/>
  <c r="AL550" i="15"/>
  <c r="AK550" i="15"/>
  <c r="AJ550" i="15"/>
  <c r="BF550" i="15" s="1"/>
  <c r="AI550" i="15"/>
  <c r="AA550" i="15"/>
  <c r="AV550" i="15" s="1"/>
  <c r="AX549" i="15"/>
  <c r="AW549" i="15"/>
  <c r="AO549" i="15"/>
  <c r="AN549" i="15" s="1"/>
  <c r="AL549" i="15"/>
  <c r="AK549" i="15"/>
  <c r="AJ549" i="15"/>
  <c r="BF549" i="15" s="1"/>
  <c r="AI549" i="15"/>
  <c r="AA549" i="15"/>
  <c r="AV549" i="15" s="1"/>
  <c r="AX548" i="15"/>
  <c r="AW548" i="15"/>
  <c r="AO548" i="15"/>
  <c r="AL548" i="15"/>
  <c r="AK548" i="15"/>
  <c r="AJ548" i="15"/>
  <c r="BF548" i="15" s="1"/>
  <c r="AI548" i="15"/>
  <c r="AA548" i="15"/>
  <c r="AV548" i="15" s="1"/>
  <c r="AX547" i="15"/>
  <c r="AW547" i="15"/>
  <c r="AO547" i="15"/>
  <c r="AN547" i="15" s="1"/>
  <c r="AL547" i="15"/>
  <c r="AK547" i="15"/>
  <c r="AJ547" i="15"/>
  <c r="BF547" i="15" s="1"/>
  <c r="AI547" i="15"/>
  <c r="AA547" i="15"/>
  <c r="AV547" i="15" s="1"/>
  <c r="AX546" i="15"/>
  <c r="AW546" i="15"/>
  <c r="AO546" i="15"/>
  <c r="AL546" i="15"/>
  <c r="AK546" i="15"/>
  <c r="AJ546" i="15"/>
  <c r="BF546" i="15" s="1"/>
  <c r="AI546" i="15"/>
  <c r="AA546" i="15"/>
  <c r="AV546" i="15" s="1"/>
  <c r="AX545" i="15"/>
  <c r="AW545" i="15"/>
  <c r="AO545" i="15"/>
  <c r="AN545" i="15" s="1"/>
  <c r="AL545" i="15"/>
  <c r="AK545" i="15"/>
  <c r="AJ545" i="15"/>
  <c r="BF545" i="15" s="1"/>
  <c r="AI545" i="15"/>
  <c r="AA545" i="15"/>
  <c r="AV545" i="15" s="1"/>
  <c r="AX544" i="15"/>
  <c r="AW544" i="15"/>
  <c r="AO544" i="15"/>
  <c r="AL544" i="15"/>
  <c r="AK544" i="15"/>
  <c r="AJ544" i="15"/>
  <c r="BF544" i="15" s="1"/>
  <c r="AI544" i="15"/>
  <c r="AA544" i="15"/>
  <c r="AV544" i="15" s="1"/>
  <c r="AX543" i="15"/>
  <c r="AW543" i="15"/>
  <c r="AO543" i="15"/>
  <c r="AN543" i="15" s="1"/>
  <c r="AL543" i="15"/>
  <c r="AK543" i="15"/>
  <c r="AJ543" i="15"/>
  <c r="BF543" i="15" s="1"/>
  <c r="AI543" i="15"/>
  <c r="AA543" i="15"/>
  <c r="AV543" i="15" s="1"/>
  <c r="AX542" i="15"/>
  <c r="AW542" i="15"/>
  <c r="AO542" i="15"/>
  <c r="AL542" i="15"/>
  <c r="AK542" i="15"/>
  <c r="AJ542" i="15"/>
  <c r="BF542" i="15" s="1"/>
  <c r="AI542" i="15"/>
  <c r="AA542" i="15"/>
  <c r="AV542" i="15" s="1"/>
  <c r="AX541" i="15"/>
  <c r="AW541" i="15"/>
  <c r="AO541" i="15"/>
  <c r="AN541" i="15" s="1"/>
  <c r="AL541" i="15"/>
  <c r="AK541" i="15"/>
  <c r="AJ541" i="15"/>
  <c r="BF541" i="15" s="1"/>
  <c r="AI541" i="15"/>
  <c r="AA541" i="15"/>
  <c r="AV541" i="15" s="1"/>
  <c r="BC540" i="15"/>
  <c r="AX540" i="15"/>
  <c r="AW540" i="15"/>
  <c r="AU540" i="15"/>
  <c r="AR540" i="15"/>
  <c r="AQ540" i="15"/>
  <c r="AO540" i="15"/>
  <c r="AL540" i="15"/>
  <c r="AK540" i="15"/>
  <c r="AJ540" i="15"/>
  <c r="AI540" i="15"/>
  <c r="AG540" i="15"/>
  <c r="AA540" i="15"/>
  <c r="AV540" i="15" s="1"/>
  <c r="Z540" i="15"/>
  <c r="M540" i="35" s="1"/>
  <c r="Y540" i="15"/>
  <c r="L540" i="35" s="1"/>
  <c r="X540" i="15"/>
  <c r="K540" i="35" s="1"/>
  <c r="T540" i="15"/>
  <c r="BC539" i="15"/>
  <c r="AX539" i="15"/>
  <c r="AW539" i="15"/>
  <c r="AU539" i="15"/>
  <c r="AR539" i="15"/>
  <c r="AQ539" i="15"/>
  <c r="AO539" i="15"/>
  <c r="AL539" i="15"/>
  <c r="AK539" i="15"/>
  <c r="AJ539" i="15"/>
  <c r="AI539" i="15"/>
  <c r="AG539" i="15"/>
  <c r="AA539" i="15"/>
  <c r="AV539" i="15" s="1"/>
  <c r="Z539" i="15"/>
  <c r="M539" i="35" s="1"/>
  <c r="Y539" i="15"/>
  <c r="L539" i="35" s="1"/>
  <c r="X539" i="15"/>
  <c r="K539" i="35" s="1"/>
  <c r="T539" i="15"/>
  <c r="BC538" i="15"/>
  <c r="AX538" i="15"/>
  <c r="AW538" i="15"/>
  <c r="AU538" i="15"/>
  <c r="AR538" i="15"/>
  <c r="AQ538" i="15"/>
  <c r="AO538" i="15"/>
  <c r="AL538" i="15"/>
  <c r="AK538" i="15"/>
  <c r="AJ538" i="15"/>
  <c r="AI538" i="15"/>
  <c r="AG538" i="15"/>
  <c r="AA538" i="15"/>
  <c r="AV538" i="15" s="1"/>
  <c r="Z538" i="15"/>
  <c r="M538" i="35" s="1"/>
  <c r="Y538" i="15"/>
  <c r="L538" i="35" s="1"/>
  <c r="X538" i="15"/>
  <c r="K538" i="35" s="1"/>
  <c r="T538" i="15"/>
  <c r="BC537" i="15"/>
  <c r="AX537" i="15"/>
  <c r="AW537" i="15"/>
  <c r="AU537" i="15"/>
  <c r="AR537" i="15"/>
  <c r="AQ537" i="15"/>
  <c r="AO537" i="15"/>
  <c r="AL537" i="15"/>
  <c r="AK537" i="15"/>
  <c r="AJ537" i="15"/>
  <c r="AI537" i="15"/>
  <c r="AG537" i="15"/>
  <c r="AA537" i="15"/>
  <c r="AV537" i="15" s="1"/>
  <c r="Z537" i="15"/>
  <c r="M537" i="35" s="1"/>
  <c r="Y537" i="15"/>
  <c r="L537" i="35" s="1"/>
  <c r="X537" i="15"/>
  <c r="K537" i="35" s="1"/>
  <c r="T537" i="15"/>
  <c r="BC536" i="15"/>
  <c r="AW536" i="15"/>
  <c r="AU536" i="15"/>
  <c r="AQ536" i="15"/>
  <c r="AG536" i="15" s="1"/>
  <c r="AO536" i="15"/>
  <c r="AL536" i="15"/>
  <c r="AK536" i="15"/>
  <c r="AJ536" i="15"/>
  <c r="AI536" i="15"/>
  <c r="AA536" i="15"/>
  <c r="AV536" i="15" s="1"/>
  <c r="Z536" i="15"/>
  <c r="M536" i="35" s="1"/>
  <c r="Y536" i="15"/>
  <c r="L536" i="35" s="1"/>
  <c r="X536" i="15"/>
  <c r="K536" i="35" s="1"/>
  <c r="T536" i="15"/>
  <c r="AW535" i="15"/>
  <c r="AL535" i="15"/>
  <c r="AK535" i="15"/>
  <c r="AJ535" i="15"/>
  <c r="AI535" i="15"/>
  <c r="AA535" i="15"/>
  <c r="AV535" i="15" s="1"/>
  <c r="Z535" i="15"/>
  <c r="M535" i="35" s="1"/>
  <c r="Y535" i="15"/>
  <c r="L535" i="35" s="1"/>
  <c r="X535" i="15"/>
  <c r="K535" i="35" s="1"/>
  <c r="T535" i="15"/>
  <c r="AW534" i="15"/>
  <c r="AL534" i="15"/>
  <c r="AK534" i="15"/>
  <c r="AJ534" i="15"/>
  <c r="AI534" i="15"/>
  <c r="AA534" i="15"/>
  <c r="AV534" i="15" s="1"/>
  <c r="Z534" i="15"/>
  <c r="M534" i="35" s="1"/>
  <c r="Y534" i="15"/>
  <c r="L534" i="35" s="1"/>
  <c r="X534" i="15"/>
  <c r="K534" i="35" s="1"/>
  <c r="T534" i="15"/>
  <c r="AW533" i="15"/>
  <c r="AL533" i="15"/>
  <c r="AK533" i="15"/>
  <c r="AJ533" i="15"/>
  <c r="AI533" i="15"/>
  <c r="Z533" i="15"/>
  <c r="M533" i="35" s="1"/>
  <c r="Y533" i="15"/>
  <c r="L533" i="35" s="1"/>
  <c r="X533" i="15"/>
  <c r="K533" i="35" s="1"/>
  <c r="T533" i="15"/>
  <c r="AW532" i="15"/>
  <c r="AL532" i="15"/>
  <c r="AK532" i="15"/>
  <c r="AJ532" i="15"/>
  <c r="AI532" i="15"/>
  <c r="AA532" i="15"/>
  <c r="AV532" i="15" s="1"/>
  <c r="Z532" i="15"/>
  <c r="M532" i="35" s="1"/>
  <c r="Y532" i="15"/>
  <c r="L532" i="35" s="1"/>
  <c r="X532" i="15"/>
  <c r="K532" i="35" s="1"/>
  <c r="T532" i="15"/>
  <c r="AW531" i="15"/>
  <c r="AL531" i="15"/>
  <c r="AK531" i="15"/>
  <c r="AJ531" i="15"/>
  <c r="AI531" i="15"/>
  <c r="AA531" i="15"/>
  <c r="AV531" i="15" s="1"/>
  <c r="Z531" i="15"/>
  <c r="M531" i="35" s="1"/>
  <c r="Y531" i="15"/>
  <c r="L531" i="35" s="1"/>
  <c r="X531" i="15"/>
  <c r="K531" i="35" s="1"/>
  <c r="T531" i="15"/>
  <c r="AW530" i="15"/>
  <c r="AL530" i="15"/>
  <c r="AK530" i="15"/>
  <c r="AJ530" i="15"/>
  <c r="AI530" i="15"/>
  <c r="Z530" i="15"/>
  <c r="M530" i="35" s="1"/>
  <c r="Y530" i="15"/>
  <c r="L530" i="35" s="1"/>
  <c r="X530" i="15"/>
  <c r="K530" i="35" s="1"/>
  <c r="T530" i="15"/>
  <c r="AW529" i="15"/>
  <c r="AL529" i="15"/>
  <c r="AK529" i="15"/>
  <c r="AJ529" i="15"/>
  <c r="AI529" i="15"/>
  <c r="Z529" i="15"/>
  <c r="M529" i="35" s="1"/>
  <c r="Y529" i="15"/>
  <c r="L529" i="35" s="1"/>
  <c r="X529" i="15"/>
  <c r="K529" i="35" s="1"/>
  <c r="T529" i="15"/>
  <c r="AW528" i="15"/>
  <c r="AL528" i="15"/>
  <c r="AK528" i="15"/>
  <c r="AJ528" i="15"/>
  <c r="AI528" i="15"/>
  <c r="AA528" i="15"/>
  <c r="AV528" i="15" s="1"/>
  <c r="Z528" i="15"/>
  <c r="M528" i="35" s="1"/>
  <c r="Y528" i="15"/>
  <c r="L528" i="35" s="1"/>
  <c r="X528" i="15"/>
  <c r="K528" i="35" s="1"/>
  <c r="T528" i="15"/>
  <c r="AW527" i="15"/>
  <c r="AL527" i="15"/>
  <c r="AK527" i="15"/>
  <c r="AJ527" i="15"/>
  <c r="AI527" i="15"/>
  <c r="Z527" i="15"/>
  <c r="M527" i="35" s="1"/>
  <c r="Y527" i="15"/>
  <c r="L527" i="35" s="1"/>
  <c r="X527" i="15"/>
  <c r="K527" i="35" s="1"/>
  <c r="T527" i="15"/>
  <c r="AW526" i="15"/>
  <c r="AL526" i="15"/>
  <c r="AK526" i="15"/>
  <c r="AJ526" i="15"/>
  <c r="AI526" i="15"/>
  <c r="AA526" i="15"/>
  <c r="AV526" i="15" s="1"/>
  <c r="Z526" i="15"/>
  <c r="M526" i="35" s="1"/>
  <c r="Y526" i="15"/>
  <c r="L526" i="35" s="1"/>
  <c r="X526" i="15"/>
  <c r="K526" i="35" s="1"/>
  <c r="T526" i="15"/>
  <c r="AW525" i="15"/>
  <c r="AL525" i="15"/>
  <c r="AK525" i="15"/>
  <c r="AJ525" i="15"/>
  <c r="AI525" i="15"/>
  <c r="Z525" i="15"/>
  <c r="M525" i="35" s="1"/>
  <c r="Y525" i="15"/>
  <c r="L525" i="35" s="1"/>
  <c r="X525" i="15"/>
  <c r="K525" i="35" s="1"/>
  <c r="T525" i="15"/>
  <c r="AW524" i="15"/>
  <c r="AL524" i="15"/>
  <c r="AK524" i="15"/>
  <c r="AJ524" i="15"/>
  <c r="AI524" i="15"/>
  <c r="Z524" i="15"/>
  <c r="M524" i="35" s="1"/>
  <c r="Y524" i="15"/>
  <c r="L524" i="35" s="1"/>
  <c r="X524" i="15"/>
  <c r="K524" i="35" s="1"/>
  <c r="T524" i="15"/>
  <c r="AW523" i="15"/>
  <c r="AL523" i="15"/>
  <c r="AK523" i="15"/>
  <c r="AJ523" i="15"/>
  <c r="AI523" i="15"/>
  <c r="AA523" i="15"/>
  <c r="AV523" i="15" s="1"/>
  <c r="Z523" i="15"/>
  <c r="M523" i="35" s="1"/>
  <c r="Y523" i="15"/>
  <c r="L523" i="35" s="1"/>
  <c r="X523" i="15"/>
  <c r="K523" i="35" s="1"/>
  <c r="T523" i="15"/>
  <c r="AW522" i="15"/>
  <c r="AL522" i="15"/>
  <c r="AK522" i="15"/>
  <c r="AJ522" i="15"/>
  <c r="AI522" i="15"/>
  <c r="Z522" i="15"/>
  <c r="M522" i="35" s="1"/>
  <c r="Y522" i="15"/>
  <c r="L522" i="35" s="1"/>
  <c r="X522" i="15"/>
  <c r="K522" i="35" s="1"/>
  <c r="T522" i="15"/>
  <c r="AW521" i="15"/>
  <c r="AL521" i="15"/>
  <c r="AK521" i="15"/>
  <c r="AJ521" i="15"/>
  <c r="AI521" i="15"/>
  <c r="AA521" i="15"/>
  <c r="AV521" i="15" s="1"/>
  <c r="Z521" i="15"/>
  <c r="M521" i="35" s="1"/>
  <c r="Y521" i="15"/>
  <c r="L521" i="35" s="1"/>
  <c r="X521" i="15"/>
  <c r="K521" i="35" s="1"/>
  <c r="T521" i="15"/>
  <c r="AW520" i="15"/>
  <c r="AL520" i="15"/>
  <c r="AK520" i="15"/>
  <c r="AJ520" i="15"/>
  <c r="AI520" i="15"/>
  <c r="Z520" i="15"/>
  <c r="M520" i="35" s="1"/>
  <c r="Y520" i="15"/>
  <c r="L520" i="35" s="1"/>
  <c r="X520" i="15"/>
  <c r="K520" i="35" s="1"/>
  <c r="T520" i="15"/>
  <c r="AW519" i="15"/>
  <c r="AL519" i="15"/>
  <c r="AK519" i="15"/>
  <c r="AJ519" i="15"/>
  <c r="AI519" i="15"/>
  <c r="Z519" i="15"/>
  <c r="M519" i="35" s="1"/>
  <c r="Y519" i="15"/>
  <c r="L519" i="35" s="1"/>
  <c r="X519" i="15"/>
  <c r="K519" i="35" s="1"/>
  <c r="T519" i="15"/>
  <c r="AW518" i="15"/>
  <c r="AQ518" i="15"/>
  <c r="AG518" i="15" s="1"/>
  <c r="AL518" i="15"/>
  <c r="AK518" i="15"/>
  <c r="AJ518" i="15"/>
  <c r="AI518" i="15"/>
  <c r="Z518" i="15"/>
  <c r="M518" i="35" s="1"/>
  <c r="Y518" i="15"/>
  <c r="L518" i="35" s="1"/>
  <c r="X518" i="15"/>
  <c r="K518" i="35" s="1"/>
  <c r="T518" i="15"/>
  <c r="AW517" i="15"/>
  <c r="AL517" i="15"/>
  <c r="AK517" i="15"/>
  <c r="AJ517" i="15"/>
  <c r="AI517" i="15"/>
  <c r="AA517" i="15"/>
  <c r="AV517" i="15" s="1"/>
  <c r="Z517" i="15"/>
  <c r="M517" i="35" s="1"/>
  <c r="Y517" i="15"/>
  <c r="L517" i="35" s="1"/>
  <c r="X517" i="15"/>
  <c r="K517" i="35" s="1"/>
  <c r="T517" i="15"/>
  <c r="AW516" i="15"/>
  <c r="AL516" i="15"/>
  <c r="AK516" i="15"/>
  <c r="AJ516" i="15"/>
  <c r="AI516" i="15"/>
  <c r="Z516" i="15"/>
  <c r="M516" i="35" s="1"/>
  <c r="Y516" i="15"/>
  <c r="L516" i="35" s="1"/>
  <c r="X516" i="15"/>
  <c r="K516" i="35" s="1"/>
  <c r="T516" i="15"/>
  <c r="AW515" i="15"/>
  <c r="AL515" i="15"/>
  <c r="AK515" i="15"/>
  <c r="AJ515" i="15"/>
  <c r="AI515" i="15"/>
  <c r="AA515" i="15"/>
  <c r="AV515" i="15" s="1"/>
  <c r="Z515" i="15"/>
  <c r="M515" i="35" s="1"/>
  <c r="Y515" i="15"/>
  <c r="L515" i="35" s="1"/>
  <c r="X515" i="15"/>
  <c r="K515" i="35" s="1"/>
  <c r="T515" i="15"/>
  <c r="AW514" i="15"/>
  <c r="AL514" i="15"/>
  <c r="AK514" i="15"/>
  <c r="AJ514" i="15"/>
  <c r="AI514" i="15"/>
  <c r="AA514" i="15"/>
  <c r="AV514" i="15" s="1"/>
  <c r="Z514" i="15"/>
  <c r="M514" i="35" s="1"/>
  <c r="Y514" i="15"/>
  <c r="L514" i="35" s="1"/>
  <c r="X514" i="15"/>
  <c r="K514" i="35" s="1"/>
  <c r="T514" i="15"/>
  <c r="AW513" i="15"/>
  <c r="AL513" i="15"/>
  <c r="AK513" i="15"/>
  <c r="AJ513" i="15"/>
  <c r="AI513" i="15"/>
  <c r="Z513" i="15"/>
  <c r="M513" i="35" s="1"/>
  <c r="Y513" i="15"/>
  <c r="L513" i="35" s="1"/>
  <c r="X513" i="15"/>
  <c r="K513" i="35" s="1"/>
  <c r="T513" i="15"/>
  <c r="AW512" i="15"/>
  <c r="AL512" i="15"/>
  <c r="AK512" i="15"/>
  <c r="AJ512" i="15"/>
  <c r="AI512" i="15"/>
  <c r="Z512" i="15"/>
  <c r="M512" i="35" s="1"/>
  <c r="Y512" i="15"/>
  <c r="L512" i="35" s="1"/>
  <c r="X512" i="15"/>
  <c r="K512" i="35" s="1"/>
  <c r="T512" i="15"/>
  <c r="AW511" i="15"/>
  <c r="AL511" i="15"/>
  <c r="AK511" i="15"/>
  <c r="AJ511" i="15"/>
  <c r="AI511" i="15"/>
  <c r="Z511" i="15"/>
  <c r="M511" i="35" s="1"/>
  <c r="Y511" i="15"/>
  <c r="L511" i="35" s="1"/>
  <c r="X511" i="15"/>
  <c r="K511" i="35" s="1"/>
  <c r="T511" i="15"/>
  <c r="AW510" i="15"/>
  <c r="AL510" i="15"/>
  <c r="AK510" i="15"/>
  <c r="AJ510" i="15"/>
  <c r="AI510" i="15"/>
  <c r="AA510" i="15"/>
  <c r="AV510" i="15" s="1"/>
  <c r="Z510" i="15"/>
  <c r="M510" i="35" s="1"/>
  <c r="Y510" i="15"/>
  <c r="L510" i="35" s="1"/>
  <c r="X510" i="15"/>
  <c r="K510" i="35" s="1"/>
  <c r="T510" i="15"/>
  <c r="AW509" i="15"/>
  <c r="AL509" i="15"/>
  <c r="AK509" i="15"/>
  <c r="AJ509" i="15"/>
  <c r="AI509" i="15"/>
  <c r="Z509" i="15"/>
  <c r="M509" i="35" s="1"/>
  <c r="Y509" i="15"/>
  <c r="L509" i="35" s="1"/>
  <c r="X509" i="15"/>
  <c r="K509" i="35" s="1"/>
  <c r="T509" i="15"/>
  <c r="AW508" i="15"/>
  <c r="AL508" i="15"/>
  <c r="AK508" i="15"/>
  <c r="AJ508" i="15"/>
  <c r="AI508" i="15"/>
  <c r="Z508" i="15"/>
  <c r="M508" i="35" s="1"/>
  <c r="Y508" i="15"/>
  <c r="L508" i="35" s="1"/>
  <c r="X508" i="15"/>
  <c r="K508" i="35" s="1"/>
  <c r="T508" i="15"/>
  <c r="AW507" i="15"/>
  <c r="AL507" i="15"/>
  <c r="AK507" i="15"/>
  <c r="AJ507" i="15"/>
  <c r="AI507" i="15"/>
  <c r="Z507" i="15"/>
  <c r="M507" i="35" s="1"/>
  <c r="Y507" i="15"/>
  <c r="L507" i="35" s="1"/>
  <c r="X507" i="15"/>
  <c r="K507" i="35" s="1"/>
  <c r="T507" i="15"/>
  <c r="AW506" i="15"/>
  <c r="AL506" i="15"/>
  <c r="AK506" i="15"/>
  <c r="AJ506" i="15"/>
  <c r="AI506" i="15"/>
  <c r="AE506" i="15"/>
  <c r="AE540" i="15" s="1"/>
  <c r="BG540" i="15" s="1"/>
  <c r="AD506" i="15"/>
  <c r="G506" i="35" s="1"/>
  <c r="AC506" i="15"/>
  <c r="AC540" i="15" s="1"/>
  <c r="Z506" i="15"/>
  <c r="M506" i="35" s="1"/>
  <c r="Y506" i="15"/>
  <c r="L506" i="35" s="1"/>
  <c r="X506" i="15"/>
  <c r="K506" i="35" s="1"/>
  <c r="T506" i="15"/>
  <c r="AX505" i="15"/>
  <c r="AW505" i="15"/>
  <c r="AO505" i="15"/>
  <c r="AN505" i="15" s="1"/>
  <c r="AL505" i="15"/>
  <c r="AK505" i="15"/>
  <c r="AJ505" i="15"/>
  <c r="BF505" i="15" s="1"/>
  <c r="AI505" i="15"/>
  <c r="AA505" i="15"/>
  <c r="AV505" i="15" s="1"/>
  <c r="AX504" i="15"/>
  <c r="AW504" i="15"/>
  <c r="AO504" i="15"/>
  <c r="AL504" i="15"/>
  <c r="AK504" i="15"/>
  <c r="AJ504" i="15"/>
  <c r="BF504" i="15" s="1"/>
  <c r="AI504" i="15"/>
  <c r="AA504" i="15"/>
  <c r="AV504" i="15" s="1"/>
  <c r="AX503" i="15"/>
  <c r="AW503" i="15"/>
  <c r="AO503" i="15"/>
  <c r="AL503" i="15"/>
  <c r="AK503" i="15"/>
  <c r="AJ503" i="15"/>
  <c r="BF503" i="15" s="1"/>
  <c r="AI503" i="15"/>
  <c r="AA503" i="15"/>
  <c r="AV503" i="15" s="1"/>
  <c r="AX502" i="15"/>
  <c r="AW502" i="15"/>
  <c r="AO502" i="15"/>
  <c r="AL502" i="15"/>
  <c r="AK502" i="15"/>
  <c r="AJ502" i="15"/>
  <c r="BF502" i="15" s="1"/>
  <c r="AI502" i="15"/>
  <c r="AA502" i="15"/>
  <c r="AV502" i="15" s="1"/>
  <c r="AX501" i="15"/>
  <c r="AW501" i="15"/>
  <c r="AO501" i="15"/>
  <c r="AN501" i="15" s="1"/>
  <c r="AL501" i="15"/>
  <c r="AK501" i="15"/>
  <c r="AJ501" i="15"/>
  <c r="BF501" i="15" s="1"/>
  <c r="AI501" i="15"/>
  <c r="AA501" i="15"/>
  <c r="AV501" i="15" s="1"/>
  <c r="AX500" i="15"/>
  <c r="AW500" i="15"/>
  <c r="AO500" i="15"/>
  <c r="AL500" i="15"/>
  <c r="AK500" i="15"/>
  <c r="AJ500" i="15"/>
  <c r="BF500" i="15" s="1"/>
  <c r="AI500" i="15"/>
  <c r="AA500" i="15"/>
  <c r="AV500" i="15" s="1"/>
  <c r="AX499" i="15"/>
  <c r="AW499" i="15"/>
  <c r="AO499" i="15"/>
  <c r="AL499" i="15"/>
  <c r="AK499" i="15"/>
  <c r="AJ499" i="15"/>
  <c r="BF499" i="15" s="1"/>
  <c r="AI499" i="15"/>
  <c r="AA499" i="15"/>
  <c r="AV499" i="15" s="1"/>
  <c r="AX498" i="15"/>
  <c r="AW498" i="15"/>
  <c r="AO498" i="15"/>
  <c r="AL498" i="15"/>
  <c r="AK498" i="15"/>
  <c r="AJ498" i="15"/>
  <c r="BF498" i="15" s="1"/>
  <c r="AI498" i="15"/>
  <c r="AA498" i="15"/>
  <c r="AV498" i="15" s="1"/>
  <c r="AX497" i="15"/>
  <c r="AW497" i="15"/>
  <c r="AO497" i="15"/>
  <c r="AN497" i="15" s="1"/>
  <c r="AL497" i="15"/>
  <c r="AK497" i="15"/>
  <c r="AJ497" i="15"/>
  <c r="BF497" i="15" s="1"/>
  <c r="AI497" i="15"/>
  <c r="AA497" i="15"/>
  <c r="AV497" i="15" s="1"/>
  <c r="AX496" i="15"/>
  <c r="AW496" i="15"/>
  <c r="AO496" i="15"/>
  <c r="AL496" i="15"/>
  <c r="AK496" i="15"/>
  <c r="AJ496" i="15"/>
  <c r="BF496" i="15" s="1"/>
  <c r="AI496" i="15"/>
  <c r="AA496" i="15"/>
  <c r="AV496" i="15" s="1"/>
  <c r="BC495" i="15"/>
  <c r="AX495" i="15"/>
  <c r="AW495" i="15"/>
  <c r="AU495" i="15"/>
  <c r="AR495" i="15"/>
  <c r="AQ495" i="15"/>
  <c r="AO495" i="15"/>
  <c r="AL495" i="15"/>
  <c r="AK495" i="15"/>
  <c r="AJ495" i="15"/>
  <c r="AI495" i="15"/>
  <c r="AG495" i="15"/>
  <c r="AA495" i="15"/>
  <c r="AV495" i="15" s="1"/>
  <c r="Z495" i="15"/>
  <c r="M495" i="35" s="1"/>
  <c r="Y495" i="15"/>
  <c r="L495" i="35" s="1"/>
  <c r="X495" i="15"/>
  <c r="K495" i="35" s="1"/>
  <c r="T495" i="15"/>
  <c r="BC494" i="15"/>
  <c r="AX494" i="15"/>
  <c r="AW494" i="15"/>
  <c r="AU494" i="15"/>
  <c r="AR494" i="15"/>
  <c r="AQ494" i="15"/>
  <c r="AO494" i="15"/>
  <c r="AL494" i="15"/>
  <c r="AK494" i="15"/>
  <c r="AJ494" i="15"/>
  <c r="AI494" i="15"/>
  <c r="AG494" i="15"/>
  <c r="AA494" i="15"/>
  <c r="AV494" i="15" s="1"/>
  <c r="Z494" i="15"/>
  <c r="M494" i="35" s="1"/>
  <c r="Y494" i="15"/>
  <c r="L494" i="35" s="1"/>
  <c r="X494" i="15"/>
  <c r="K494" i="35" s="1"/>
  <c r="T494" i="15"/>
  <c r="BC493" i="15"/>
  <c r="AX493" i="15"/>
  <c r="AW493" i="15"/>
  <c r="AU493" i="15"/>
  <c r="AR493" i="15"/>
  <c r="AQ493" i="15"/>
  <c r="AO493" i="15"/>
  <c r="AL493" i="15"/>
  <c r="AK493" i="15"/>
  <c r="AJ493" i="15"/>
  <c r="AI493" i="15"/>
  <c r="AG493" i="15"/>
  <c r="AA493" i="15"/>
  <c r="AV493" i="15" s="1"/>
  <c r="Z493" i="15"/>
  <c r="M493" i="35" s="1"/>
  <c r="Y493" i="15"/>
  <c r="L493" i="35" s="1"/>
  <c r="X493" i="15"/>
  <c r="K493" i="35" s="1"/>
  <c r="T493" i="15"/>
  <c r="BC492" i="15"/>
  <c r="AX492" i="15"/>
  <c r="AW492" i="15"/>
  <c r="AU492" i="15"/>
  <c r="AR492" i="15"/>
  <c r="AQ492" i="15"/>
  <c r="AO492" i="15"/>
  <c r="AL492" i="15"/>
  <c r="AK492" i="15"/>
  <c r="AJ492" i="15"/>
  <c r="AI492" i="15"/>
  <c r="AG492" i="15"/>
  <c r="AA492" i="15"/>
  <c r="AV492" i="15" s="1"/>
  <c r="Z492" i="15"/>
  <c r="M492" i="35" s="1"/>
  <c r="Y492" i="15"/>
  <c r="L492" i="35" s="1"/>
  <c r="X492" i="15"/>
  <c r="K492" i="35" s="1"/>
  <c r="T492" i="15"/>
  <c r="BC491" i="15"/>
  <c r="AW491" i="15"/>
  <c r="AU491" i="15"/>
  <c r="AQ491" i="15"/>
  <c r="AG491" i="15" s="1"/>
  <c r="AO491" i="15"/>
  <c r="AL491" i="15"/>
  <c r="AK491" i="15"/>
  <c r="AJ491" i="15"/>
  <c r="AI491" i="15"/>
  <c r="AA491" i="15"/>
  <c r="AV491" i="15" s="1"/>
  <c r="Z491" i="15"/>
  <c r="M491" i="35" s="1"/>
  <c r="Y491" i="15"/>
  <c r="L491" i="35" s="1"/>
  <c r="X491" i="15"/>
  <c r="K491" i="35" s="1"/>
  <c r="T491" i="15"/>
  <c r="AW490" i="15"/>
  <c r="AL490" i="15"/>
  <c r="AK490" i="15"/>
  <c r="AJ490" i="15"/>
  <c r="AI490" i="15"/>
  <c r="Z490" i="15"/>
  <c r="M490" i="35" s="1"/>
  <c r="Y490" i="15"/>
  <c r="L490" i="35" s="1"/>
  <c r="X490" i="15"/>
  <c r="K490" i="35" s="1"/>
  <c r="T490" i="15"/>
  <c r="AW489" i="15"/>
  <c r="AL489" i="15"/>
  <c r="AK489" i="15"/>
  <c r="AJ489" i="15"/>
  <c r="AI489" i="15"/>
  <c r="Z489" i="15"/>
  <c r="M489" i="35" s="1"/>
  <c r="Y489" i="15"/>
  <c r="L489" i="35" s="1"/>
  <c r="X489" i="15"/>
  <c r="K489" i="35" s="1"/>
  <c r="T489" i="15"/>
  <c r="AW488" i="15"/>
  <c r="AL488" i="15"/>
  <c r="AK488" i="15"/>
  <c r="AJ488" i="15"/>
  <c r="AI488" i="15"/>
  <c r="Z488" i="15"/>
  <c r="M488" i="35" s="1"/>
  <c r="Y488" i="15"/>
  <c r="L488" i="35" s="1"/>
  <c r="X488" i="15"/>
  <c r="K488" i="35" s="1"/>
  <c r="T488" i="15"/>
  <c r="AW487" i="15"/>
  <c r="AL487" i="15"/>
  <c r="AK487" i="15"/>
  <c r="AJ487" i="15"/>
  <c r="AI487" i="15"/>
  <c r="Z487" i="15"/>
  <c r="M487" i="35" s="1"/>
  <c r="Y487" i="15"/>
  <c r="L487" i="35" s="1"/>
  <c r="X487" i="15"/>
  <c r="K487" i="35" s="1"/>
  <c r="T487" i="15"/>
  <c r="AW486" i="15"/>
  <c r="AL486" i="15"/>
  <c r="AK486" i="15"/>
  <c r="AJ486" i="15"/>
  <c r="AI486" i="15"/>
  <c r="Z486" i="15"/>
  <c r="M486" i="35" s="1"/>
  <c r="Y486" i="15"/>
  <c r="L486" i="35" s="1"/>
  <c r="X486" i="15"/>
  <c r="K486" i="35" s="1"/>
  <c r="T486" i="15"/>
  <c r="AW485" i="15"/>
  <c r="AL485" i="15"/>
  <c r="AK485" i="15"/>
  <c r="AJ485" i="15"/>
  <c r="AI485" i="15"/>
  <c r="AA485" i="15"/>
  <c r="AV485" i="15" s="1"/>
  <c r="Z485" i="15"/>
  <c r="M485" i="35" s="1"/>
  <c r="Y485" i="15"/>
  <c r="L485" i="35" s="1"/>
  <c r="X485" i="15"/>
  <c r="K485" i="35" s="1"/>
  <c r="T485" i="15"/>
  <c r="AW484" i="15"/>
  <c r="AL484" i="15"/>
  <c r="AK484" i="15"/>
  <c r="AJ484" i="15"/>
  <c r="AI484" i="15"/>
  <c r="AA484" i="15"/>
  <c r="AV484" i="15" s="1"/>
  <c r="Z484" i="15"/>
  <c r="M484" i="35" s="1"/>
  <c r="Y484" i="15"/>
  <c r="L484" i="35" s="1"/>
  <c r="X484" i="15"/>
  <c r="K484" i="35" s="1"/>
  <c r="T484" i="15"/>
  <c r="AW483" i="15"/>
  <c r="AL483" i="15"/>
  <c r="AK483" i="15"/>
  <c r="AJ483" i="15"/>
  <c r="AI483" i="15"/>
  <c r="Z483" i="15"/>
  <c r="M483" i="35" s="1"/>
  <c r="Y483" i="15"/>
  <c r="L483" i="35" s="1"/>
  <c r="X483" i="15"/>
  <c r="K483" i="35" s="1"/>
  <c r="T483" i="15"/>
  <c r="AW482" i="15"/>
  <c r="AL482" i="15"/>
  <c r="AK482" i="15"/>
  <c r="AJ482" i="15"/>
  <c r="AI482" i="15"/>
  <c r="Z482" i="15"/>
  <c r="M482" i="35" s="1"/>
  <c r="Y482" i="15"/>
  <c r="L482" i="35" s="1"/>
  <c r="X482" i="15"/>
  <c r="K482" i="35" s="1"/>
  <c r="T482" i="15"/>
  <c r="AW481" i="15"/>
  <c r="AL481" i="15"/>
  <c r="AK481" i="15"/>
  <c r="AJ481" i="15"/>
  <c r="AI481" i="15"/>
  <c r="Z481" i="15"/>
  <c r="M481" i="35" s="1"/>
  <c r="Y481" i="15"/>
  <c r="L481" i="35" s="1"/>
  <c r="X481" i="15"/>
  <c r="K481" i="35" s="1"/>
  <c r="T481" i="15"/>
  <c r="AW480" i="15"/>
  <c r="AL480" i="15"/>
  <c r="AK480" i="15"/>
  <c r="AJ480" i="15"/>
  <c r="AI480" i="15"/>
  <c r="Z480" i="15"/>
  <c r="M480" i="35" s="1"/>
  <c r="Y480" i="15"/>
  <c r="L480" i="35" s="1"/>
  <c r="X480" i="15"/>
  <c r="K480" i="35" s="1"/>
  <c r="T480" i="15"/>
  <c r="AW479" i="15"/>
  <c r="AL479" i="15"/>
  <c r="AK479" i="15"/>
  <c r="AJ479" i="15"/>
  <c r="AI479" i="15"/>
  <c r="AA479" i="15"/>
  <c r="AV479" i="15" s="1"/>
  <c r="Z479" i="15"/>
  <c r="M479" i="35" s="1"/>
  <c r="Y479" i="15"/>
  <c r="L479" i="35" s="1"/>
  <c r="X479" i="15"/>
  <c r="K479" i="35" s="1"/>
  <c r="T479" i="15"/>
  <c r="AW478" i="15"/>
  <c r="AL478" i="15"/>
  <c r="AK478" i="15"/>
  <c r="AJ478" i="15"/>
  <c r="AI478" i="15"/>
  <c r="Z478" i="15"/>
  <c r="M478" i="35" s="1"/>
  <c r="Y478" i="15"/>
  <c r="L478" i="35" s="1"/>
  <c r="X478" i="15"/>
  <c r="K478" i="35" s="1"/>
  <c r="T478" i="15"/>
  <c r="AW477" i="15"/>
  <c r="AL477" i="15"/>
  <c r="AK477" i="15"/>
  <c r="AJ477" i="15"/>
  <c r="AI477" i="15"/>
  <c r="Z477" i="15"/>
  <c r="M477" i="35" s="1"/>
  <c r="Y477" i="15"/>
  <c r="L477" i="35" s="1"/>
  <c r="X477" i="15"/>
  <c r="K477" i="35" s="1"/>
  <c r="T477" i="15"/>
  <c r="AW476" i="15"/>
  <c r="AL476" i="15"/>
  <c r="AK476" i="15"/>
  <c r="AJ476" i="15"/>
  <c r="AI476" i="15"/>
  <c r="Z476" i="15"/>
  <c r="M476" i="35" s="1"/>
  <c r="Y476" i="15"/>
  <c r="L476" i="35" s="1"/>
  <c r="X476" i="15"/>
  <c r="K476" i="35" s="1"/>
  <c r="T476" i="15"/>
  <c r="AW475" i="15"/>
  <c r="AL475" i="15"/>
  <c r="AK475" i="15"/>
  <c r="AJ475" i="15"/>
  <c r="AI475" i="15"/>
  <c r="Z475" i="15"/>
  <c r="M475" i="35" s="1"/>
  <c r="Y475" i="15"/>
  <c r="L475" i="35" s="1"/>
  <c r="X475" i="15"/>
  <c r="K475" i="35" s="1"/>
  <c r="T475" i="15"/>
  <c r="AW474" i="15"/>
  <c r="AL474" i="15"/>
  <c r="AK474" i="15"/>
  <c r="AJ474" i="15"/>
  <c r="AI474" i="15"/>
  <c r="Z474" i="15"/>
  <c r="M474" i="35" s="1"/>
  <c r="Y474" i="15"/>
  <c r="L474" i="35" s="1"/>
  <c r="X474" i="15"/>
  <c r="K474" i="35" s="1"/>
  <c r="T474" i="15"/>
  <c r="AW473" i="15"/>
  <c r="AQ473" i="15"/>
  <c r="AG473" i="15" s="1"/>
  <c r="AL473" i="15"/>
  <c r="AK473" i="15"/>
  <c r="AJ473" i="15"/>
  <c r="AI473" i="15"/>
  <c r="Z473" i="15"/>
  <c r="M473" i="35" s="1"/>
  <c r="Y473" i="15"/>
  <c r="L473" i="35" s="1"/>
  <c r="X473" i="15"/>
  <c r="K473" i="35" s="1"/>
  <c r="T473" i="15"/>
  <c r="AW472" i="15"/>
  <c r="AL472" i="15"/>
  <c r="AK472" i="15"/>
  <c r="AJ472" i="15"/>
  <c r="AI472" i="15"/>
  <c r="Z472" i="15"/>
  <c r="M472" i="35" s="1"/>
  <c r="Y472" i="15"/>
  <c r="L472" i="35" s="1"/>
  <c r="X472" i="15"/>
  <c r="K472" i="35" s="1"/>
  <c r="T472" i="15"/>
  <c r="AW471" i="15"/>
  <c r="AL471" i="15"/>
  <c r="AK471" i="15"/>
  <c r="AJ471" i="15"/>
  <c r="AI471" i="15"/>
  <c r="Z471" i="15"/>
  <c r="M471" i="35" s="1"/>
  <c r="Y471" i="15"/>
  <c r="L471" i="35" s="1"/>
  <c r="X471" i="15"/>
  <c r="K471" i="35" s="1"/>
  <c r="T471" i="15"/>
  <c r="AW470" i="15"/>
  <c r="AL470" i="15"/>
  <c r="AK470" i="15"/>
  <c r="AJ470" i="15"/>
  <c r="AI470" i="15"/>
  <c r="Z470" i="15"/>
  <c r="M470" i="35" s="1"/>
  <c r="Y470" i="15"/>
  <c r="L470" i="35" s="1"/>
  <c r="X470" i="15"/>
  <c r="K470" i="35" s="1"/>
  <c r="T470" i="15"/>
  <c r="AW469" i="15"/>
  <c r="AL469" i="15"/>
  <c r="AK469" i="15"/>
  <c r="AJ469" i="15"/>
  <c r="AI469" i="15"/>
  <c r="Z469" i="15"/>
  <c r="M469" i="35" s="1"/>
  <c r="Y469" i="15"/>
  <c r="L469" i="35" s="1"/>
  <c r="X469" i="15"/>
  <c r="K469" i="35" s="1"/>
  <c r="T469" i="15"/>
  <c r="AW468" i="15"/>
  <c r="AL468" i="15"/>
  <c r="AK468" i="15"/>
  <c r="AJ468" i="15"/>
  <c r="AI468" i="15"/>
  <c r="Z468" i="15"/>
  <c r="M468" i="35" s="1"/>
  <c r="Y468" i="15"/>
  <c r="L468" i="35" s="1"/>
  <c r="X468" i="15"/>
  <c r="K468" i="35" s="1"/>
  <c r="T468" i="15"/>
  <c r="AW467" i="15"/>
  <c r="AL467" i="15"/>
  <c r="AK467" i="15"/>
  <c r="AJ467" i="15"/>
  <c r="AI467" i="15"/>
  <c r="Z467" i="15"/>
  <c r="M467" i="35" s="1"/>
  <c r="Y467" i="15"/>
  <c r="L467" i="35" s="1"/>
  <c r="X467" i="15"/>
  <c r="K467" i="35" s="1"/>
  <c r="T467" i="15"/>
  <c r="AW466" i="15"/>
  <c r="AL466" i="15"/>
  <c r="AK466" i="15"/>
  <c r="AJ466" i="15"/>
  <c r="AI466" i="15"/>
  <c r="Z466" i="15"/>
  <c r="M466" i="35" s="1"/>
  <c r="Y466" i="15"/>
  <c r="L466" i="35" s="1"/>
  <c r="X466" i="15"/>
  <c r="K466" i="35" s="1"/>
  <c r="T466" i="15"/>
  <c r="AW465" i="15"/>
  <c r="AL465" i="15"/>
  <c r="AK465" i="15"/>
  <c r="AJ465" i="15"/>
  <c r="AI465" i="15"/>
  <c r="Z465" i="15"/>
  <c r="M465" i="35" s="1"/>
  <c r="Y465" i="15"/>
  <c r="L465" i="35" s="1"/>
  <c r="X465" i="15"/>
  <c r="K465" i="35" s="1"/>
  <c r="T465" i="15"/>
  <c r="AW464" i="15"/>
  <c r="AL464" i="15"/>
  <c r="AK464" i="15"/>
  <c r="AJ464" i="15"/>
  <c r="AI464" i="15"/>
  <c r="AA464" i="15"/>
  <c r="AV464" i="15" s="1"/>
  <c r="Z464" i="15"/>
  <c r="M464" i="35" s="1"/>
  <c r="Y464" i="15"/>
  <c r="L464" i="35" s="1"/>
  <c r="X464" i="15"/>
  <c r="K464" i="35" s="1"/>
  <c r="T464" i="15"/>
  <c r="AW463" i="15"/>
  <c r="AL463" i="15"/>
  <c r="AK463" i="15"/>
  <c r="AJ463" i="15"/>
  <c r="AI463" i="15"/>
  <c r="Z463" i="15"/>
  <c r="M463" i="35" s="1"/>
  <c r="Y463" i="15"/>
  <c r="L463" i="35" s="1"/>
  <c r="X463" i="15"/>
  <c r="K463" i="35" s="1"/>
  <c r="T463" i="15"/>
  <c r="AW462" i="15"/>
  <c r="AL462" i="15"/>
  <c r="AK462" i="15"/>
  <c r="AJ462" i="15"/>
  <c r="AI462" i="15"/>
  <c r="Z462" i="15"/>
  <c r="M462" i="35" s="1"/>
  <c r="Y462" i="15"/>
  <c r="L462" i="35" s="1"/>
  <c r="X462" i="15"/>
  <c r="K462" i="35" s="1"/>
  <c r="T462" i="15"/>
  <c r="AW461" i="15"/>
  <c r="AL461" i="15"/>
  <c r="AK461" i="15"/>
  <c r="AJ461" i="15"/>
  <c r="AI461" i="15"/>
  <c r="AE461" i="15"/>
  <c r="AE495" i="15" s="1"/>
  <c r="BG495" i="15" s="1"/>
  <c r="AD461" i="15"/>
  <c r="AD495" i="15" s="1"/>
  <c r="AC461" i="15"/>
  <c r="AC467" i="15" s="1"/>
  <c r="Z461" i="15"/>
  <c r="M461" i="35" s="1"/>
  <c r="Y461" i="15"/>
  <c r="L461" i="35" s="1"/>
  <c r="X461" i="15"/>
  <c r="K461" i="35" s="1"/>
  <c r="T461" i="15"/>
  <c r="AX460" i="15"/>
  <c r="AW460" i="15"/>
  <c r="AO460" i="15"/>
  <c r="AL460" i="15"/>
  <c r="AK460" i="15"/>
  <c r="AJ460" i="15"/>
  <c r="BF460" i="15" s="1"/>
  <c r="AI460" i="15"/>
  <c r="AA460" i="15"/>
  <c r="AV460" i="15" s="1"/>
  <c r="AX459" i="15"/>
  <c r="AW459" i="15"/>
  <c r="AO459" i="15"/>
  <c r="AN459" i="15" s="1"/>
  <c r="AL459" i="15"/>
  <c r="AK459" i="15"/>
  <c r="AJ459" i="15"/>
  <c r="BF459" i="15" s="1"/>
  <c r="AI459" i="15"/>
  <c r="AA459" i="15"/>
  <c r="AV459" i="15" s="1"/>
  <c r="AX458" i="15"/>
  <c r="AW458" i="15"/>
  <c r="AO458" i="15"/>
  <c r="AL458" i="15"/>
  <c r="AK458" i="15"/>
  <c r="AJ458" i="15"/>
  <c r="BF458" i="15" s="1"/>
  <c r="AI458" i="15"/>
  <c r="AA458" i="15"/>
  <c r="AV458" i="15" s="1"/>
  <c r="AX457" i="15"/>
  <c r="AW457" i="15"/>
  <c r="AO457" i="15"/>
  <c r="AL457" i="15"/>
  <c r="AK457" i="15"/>
  <c r="AJ457" i="15"/>
  <c r="BF457" i="15" s="1"/>
  <c r="AI457" i="15"/>
  <c r="AA457" i="15"/>
  <c r="AV457" i="15" s="1"/>
  <c r="AX456" i="15"/>
  <c r="AW456" i="15"/>
  <c r="AO456" i="15"/>
  <c r="AL456" i="15"/>
  <c r="AK456" i="15"/>
  <c r="AJ456" i="15"/>
  <c r="BF456" i="15" s="1"/>
  <c r="AI456" i="15"/>
  <c r="AA456" i="15"/>
  <c r="AV456" i="15" s="1"/>
  <c r="AX455" i="15"/>
  <c r="AW455" i="15"/>
  <c r="AO455" i="15"/>
  <c r="AN455" i="15" s="1"/>
  <c r="AL455" i="15"/>
  <c r="AK455" i="15"/>
  <c r="AJ455" i="15"/>
  <c r="BF455" i="15" s="1"/>
  <c r="AI455" i="15"/>
  <c r="AA455" i="15"/>
  <c r="AV455" i="15" s="1"/>
  <c r="AX454" i="15"/>
  <c r="AW454" i="15"/>
  <c r="AO454" i="15"/>
  <c r="AL454" i="15"/>
  <c r="AK454" i="15"/>
  <c r="AJ454" i="15"/>
  <c r="BF454" i="15" s="1"/>
  <c r="AI454" i="15"/>
  <c r="AA454" i="15"/>
  <c r="AV454" i="15" s="1"/>
  <c r="AX453" i="15"/>
  <c r="AW453" i="15"/>
  <c r="AO453" i="15"/>
  <c r="AL453" i="15"/>
  <c r="AK453" i="15"/>
  <c r="AJ453" i="15"/>
  <c r="BF453" i="15" s="1"/>
  <c r="AI453" i="15"/>
  <c r="AA453" i="15"/>
  <c r="AV453" i="15" s="1"/>
  <c r="AX452" i="15"/>
  <c r="AW452" i="15"/>
  <c r="AO452" i="15"/>
  <c r="AL452" i="15"/>
  <c r="AK452" i="15"/>
  <c r="AJ452" i="15"/>
  <c r="BF452" i="15" s="1"/>
  <c r="AI452" i="15"/>
  <c r="AA452" i="15"/>
  <c r="AV452" i="15" s="1"/>
  <c r="AX451" i="15"/>
  <c r="AW451" i="15"/>
  <c r="AO451" i="15"/>
  <c r="AN451" i="15" s="1"/>
  <c r="AL451" i="15"/>
  <c r="AK451" i="15"/>
  <c r="AJ451" i="15"/>
  <c r="BF451" i="15" s="1"/>
  <c r="AI451" i="15"/>
  <c r="AA451" i="15"/>
  <c r="AV451" i="15" s="1"/>
  <c r="BC450" i="15"/>
  <c r="AX450" i="15"/>
  <c r="AW450" i="15"/>
  <c r="AU450" i="15"/>
  <c r="AR450" i="15"/>
  <c r="AQ450" i="15"/>
  <c r="AO450" i="15"/>
  <c r="AL450" i="15"/>
  <c r="AK450" i="15"/>
  <c r="AJ450" i="15"/>
  <c r="AI450" i="15"/>
  <c r="AG450" i="15"/>
  <c r="AA450" i="15"/>
  <c r="AV450" i="15" s="1"/>
  <c r="Z450" i="15"/>
  <c r="M450" i="35" s="1"/>
  <c r="Y450" i="15"/>
  <c r="L450" i="35" s="1"/>
  <c r="X450" i="15"/>
  <c r="K450" i="35" s="1"/>
  <c r="T450" i="15"/>
  <c r="BC449" i="15"/>
  <c r="AX449" i="15"/>
  <c r="AW449" i="15"/>
  <c r="AU449" i="15"/>
  <c r="AR449" i="15"/>
  <c r="AQ449" i="15"/>
  <c r="AO449" i="15"/>
  <c r="AL449" i="15"/>
  <c r="AK449" i="15"/>
  <c r="AJ449" i="15"/>
  <c r="AI449" i="15"/>
  <c r="AG449" i="15"/>
  <c r="AA449" i="15"/>
  <c r="AV449" i="15" s="1"/>
  <c r="Z449" i="15"/>
  <c r="M449" i="35" s="1"/>
  <c r="Y449" i="15"/>
  <c r="L449" i="35" s="1"/>
  <c r="X449" i="15"/>
  <c r="K449" i="35" s="1"/>
  <c r="T449" i="15"/>
  <c r="BC448" i="15"/>
  <c r="AX448" i="15"/>
  <c r="AW448" i="15"/>
  <c r="AU448" i="15"/>
  <c r="AR448" i="15"/>
  <c r="AQ448" i="15"/>
  <c r="AO448" i="15"/>
  <c r="AL448" i="15"/>
  <c r="AK448" i="15"/>
  <c r="AJ448" i="15"/>
  <c r="AI448" i="15"/>
  <c r="AG448" i="15"/>
  <c r="AA448" i="15"/>
  <c r="AV448" i="15" s="1"/>
  <c r="Z448" i="15"/>
  <c r="M448" i="35" s="1"/>
  <c r="Y448" i="15"/>
  <c r="L448" i="35" s="1"/>
  <c r="X448" i="15"/>
  <c r="K448" i="35" s="1"/>
  <c r="T448" i="15"/>
  <c r="BC447" i="15"/>
  <c r="AX447" i="15"/>
  <c r="AW447" i="15"/>
  <c r="AU447" i="15"/>
  <c r="AR447" i="15"/>
  <c r="AQ447" i="15"/>
  <c r="AO447" i="15"/>
  <c r="AL447" i="15"/>
  <c r="AK447" i="15"/>
  <c r="AJ447" i="15"/>
  <c r="AI447" i="15"/>
  <c r="AG447" i="15"/>
  <c r="AA447" i="15"/>
  <c r="AV447" i="15" s="1"/>
  <c r="Z447" i="15"/>
  <c r="M447" i="35" s="1"/>
  <c r="Y447" i="15"/>
  <c r="L447" i="35" s="1"/>
  <c r="X447" i="15"/>
  <c r="K447" i="35" s="1"/>
  <c r="T447" i="15"/>
  <c r="BC446" i="15"/>
  <c r="AW446" i="15"/>
  <c r="AU446" i="15"/>
  <c r="AQ446" i="15"/>
  <c r="AG446" i="15" s="1"/>
  <c r="AO446" i="15"/>
  <c r="AA446" i="15" s="1"/>
  <c r="AV446" i="15" s="1"/>
  <c r="AL446" i="15"/>
  <c r="AK446" i="15"/>
  <c r="AJ446" i="15"/>
  <c r="AI446" i="15"/>
  <c r="Z446" i="15"/>
  <c r="M446" i="35" s="1"/>
  <c r="Y446" i="15"/>
  <c r="L446" i="35" s="1"/>
  <c r="X446" i="15"/>
  <c r="K446" i="35" s="1"/>
  <c r="T446" i="15"/>
  <c r="AW445" i="15"/>
  <c r="AL445" i="15"/>
  <c r="AK445" i="15"/>
  <c r="AJ445" i="15"/>
  <c r="AI445" i="15"/>
  <c r="Z445" i="15"/>
  <c r="M445" i="35" s="1"/>
  <c r="Y445" i="15"/>
  <c r="L445" i="35" s="1"/>
  <c r="X445" i="15"/>
  <c r="K445" i="35" s="1"/>
  <c r="T445" i="15"/>
  <c r="AW444" i="15"/>
  <c r="AL444" i="15"/>
  <c r="AK444" i="15"/>
  <c r="AJ444" i="15"/>
  <c r="AI444" i="15"/>
  <c r="Z444" i="15"/>
  <c r="M444" i="35" s="1"/>
  <c r="Y444" i="15"/>
  <c r="L444" i="35" s="1"/>
  <c r="X444" i="15"/>
  <c r="K444" i="35" s="1"/>
  <c r="T444" i="15"/>
  <c r="AW443" i="15"/>
  <c r="AL443" i="15"/>
  <c r="AK443" i="15"/>
  <c r="AJ443" i="15"/>
  <c r="AI443" i="15"/>
  <c r="Z443" i="15"/>
  <c r="M443" i="35" s="1"/>
  <c r="Y443" i="15"/>
  <c r="L443" i="35" s="1"/>
  <c r="X443" i="15"/>
  <c r="K443" i="35" s="1"/>
  <c r="T443" i="15"/>
  <c r="AW442" i="15"/>
  <c r="AL442" i="15"/>
  <c r="AK442" i="15"/>
  <c r="AJ442" i="15"/>
  <c r="AI442" i="15"/>
  <c r="AA442" i="15"/>
  <c r="AV442" i="15" s="1"/>
  <c r="Z442" i="15"/>
  <c r="M442" i="35" s="1"/>
  <c r="Y442" i="15"/>
  <c r="L442" i="35" s="1"/>
  <c r="X442" i="15"/>
  <c r="K442" i="35" s="1"/>
  <c r="T442" i="15"/>
  <c r="AW441" i="15"/>
  <c r="AL441" i="15"/>
  <c r="AK441" i="15"/>
  <c r="AJ441" i="15"/>
  <c r="AI441" i="15"/>
  <c r="Z441" i="15"/>
  <c r="M441" i="35" s="1"/>
  <c r="Y441" i="15"/>
  <c r="L441" i="35" s="1"/>
  <c r="X441" i="15"/>
  <c r="K441" i="35" s="1"/>
  <c r="T441" i="15"/>
  <c r="AW440" i="15"/>
  <c r="AL440" i="15"/>
  <c r="AK440" i="15"/>
  <c r="AJ440" i="15"/>
  <c r="AI440" i="15"/>
  <c r="AA440" i="15"/>
  <c r="AV440" i="15" s="1"/>
  <c r="Z440" i="15"/>
  <c r="M440" i="35" s="1"/>
  <c r="Y440" i="15"/>
  <c r="L440" i="35" s="1"/>
  <c r="X440" i="15"/>
  <c r="K440" i="35" s="1"/>
  <c r="T440" i="15"/>
  <c r="AW439" i="15"/>
  <c r="AL439" i="15"/>
  <c r="AK439" i="15"/>
  <c r="AJ439" i="15"/>
  <c r="AI439" i="15"/>
  <c r="AA439" i="15"/>
  <c r="AV439" i="15" s="1"/>
  <c r="Z439" i="15"/>
  <c r="M439" i="35" s="1"/>
  <c r="Y439" i="15"/>
  <c r="L439" i="35" s="1"/>
  <c r="X439" i="15"/>
  <c r="K439" i="35" s="1"/>
  <c r="T439" i="15"/>
  <c r="AW438" i="15"/>
  <c r="AL438" i="15"/>
  <c r="AK438" i="15"/>
  <c r="AJ438" i="15"/>
  <c r="AI438" i="15"/>
  <c r="AA438" i="15"/>
  <c r="AV438" i="15" s="1"/>
  <c r="Z438" i="15"/>
  <c r="M438" i="35" s="1"/>
  <c r="Y438" i="15"/>
  <c r="L438" i="35" s="1"/>
  <c r="X438" i="15"/>
  <c r="K438" i="35" s="1"/>
  <c r="T438" i="15"/>
  <c r="AW437" i="15"/>
  <c r="AL437" i="15"/>
  <c r="AK437" i="15"/>
  <c r="AJ437" i="15"/>
  <c r="AI437" i="15"/>
  <c r="Z437" i="15"/>
  <c r="M437" i="35" s="1"/>
  <c r="Y437" i="15"/>
  <c r="L437" i="35" s="1"/>
  <c r="X437" i="15"/>
  <c r="K437" i="35" s="1"/>
  <c r="T437" i="15"/>
  <c r="AW436" i="15"/>
  <c r="AL436" i="15"/>
  <c r="AK436" i="15"/>
  <c r="AJ436" i="15"/>
  <c r="AI436" i="15"/>
  <c r="Z436" i="15"/>
  <c r="M436" i="35" s="1"/>
  <c r="Y436" i="15"/>
  <c r="L436" i="35" s="1"/>
  <c r="X436" i="15"/>
  <c r="K436" i="35" s="1"/>
  <c r="T436" i="15"/>
  <c r="AW435" i="15"/>
  <c r="AL435" i="15"/>
  <c r="AK435" i="15"/>
  <c r="AJ435" i="15"/>
  <c r="AI435" i="15"/>
  <c r="Z435" i="15"/>
  <c r="M435" i="35" s="1"/>
  <c r="Y435" i="15"/>
  <c r="L435" i="35" s="1"/>
  <c r="X435" i="15"/>
  <c r="K435" i="35" s="1"/>
  <c r="T435" i="15"/>
  <c r="AW434" i="15"/>
  <c r="AL434" i="15"/>
  <c r="AK434" i="15"/>
  <c r="AJ434" i="15"/>
  <c r="AI434" i="15"/>
  <c r="Z434" i="15"/>
  <c r="M434" i="35" s="1"/>
  <c r="Y434" i="15"/>
  <c r="L434" i="35" s="1"/>
  <c r="X434" i="15"/>
  <c r="K434" i="35" s="1"/>
  <c r="T434" i="15"/>
  <c r="AW433" i="15"/>
  <c r="AL433" i="15"/>
  <c r="AK433" i="15"/>
  <c r="AJ433" i="15"/>
  <c r="AI433" i="15"/>
  <c r="Z433" i="15"/>
  <c r="M433" i="35" s="1"/>
  <c r="Y433" i="15"/>
  <c r="L433" i="35" s="1"/>
  <c r="X433" i="15"/>
  <c r="K433" i="35" s="1"/>
  <c r="T433" i="15"/>
  <c r="AW432" i="15"/>
  <c r="AL432" i="15"/>
  <c r="AK432" i="15"/>
  <c r="AJ432" i="15"/>
  <c r="AI432" i="15"/>
  <c r="Z432" i="15"/>
  <c r="M432" i="35" s="1"/>
  <c r="Y432" i="15"/>
  <c r="L432" i="35" s="1"/>
  <c r="X432" i="15"/>
  <c r="K432" i="35" s="1"/>
  <c r="T432" i="15"/>
  <c r="AW431" i="15"/>
  <c r="AL431" i="15"/>
  <c r="AK431" i="15"/>
  <c r="AJ431" i="15"/>
  <c r="AI431" i="15"/>
  <c r="Z431" i="15"/>
  <c r="M431" i="35" s="1"/>
  <c r="Y431" i="15"/>
  <c r="L431" i="35" s="1"/>
  <c r="X431" i="15"/>
  <c r="K431" i="35" s="1"/>
  <c r="T431" i="15"/>
  <c r="AW430" i="15"/>
  <c r="AL430" i="15"/>
  <c r="AK430" i="15"/>
  <c r="AJ430" i="15"/>
  <c r="AI430" i="15"/>
  <c r="AA430" i="15"/>
  <c r="AV430" i="15" s="1"/>
  <c r="Z430" i="15"/>
  <c r="M430" i="35" s="1"/>
  <c r="Y430" i="15"/>
  <c r="L430" i="35" s="1"/>
  <c r="X430" i="15"/>
  <c r="K430" i="35" s="1"/>
  <c r="T430" i="15"/>
  <c r="AW429" i="15"/>
  <c r="AL429" i="15"/>
  <c r="AK429" i="15"/>
  <c r="AJ429" i="15"/>
  <c r="AI429" i="15"/>
  <c r="AA429" i="15"/>
  <c r="Z429" i="15"/>
  <c r="M429" i="35" s="1"/>
  <c r="Y429" i="15"/>
  <c r="L429" i="35" s="1"/>
  <c r="X429" i="15"/>
  <c r="K429" i="35" s="1"/>
  <c r="T429" i="15"/>
  <c r="AW428" i="15"/>
  <c r="AQ428" i="15"/>
  <c r="AG428" i="15" s="1"/>
  <c r="AL428" i="15"/>
  <c r="AK428" i="15"/>
  <c r="AJ428" i="15"/>
  <c r="AI428" i="15"/>
  <c r="AA428" i="15"/>
  <c r="AV428" i="15" s="1"/>
  <c r="Z428" i="15"/>
  <c r="M428" i="35" s="1"/>
  <c r="Y428" i="15"/>
  <c r="L428" i="35" s="1"/>
  <c r="X428" i="15"/>
  <c r="K428" i="35" s="1"/>
  <c r="T428" i="15"/>
  <c r="AW427" i="15"/>
  <c r="AL427" i="15"/>
  <c r="AK427" i="15"/>
  <c r="AJ427" i="15"/>
  <c r="AI427" i="15"/>
  <c r="Z427" i="15"/>
  <c r="M427" i="35" s="1"/>
  <c r="Y427" i="15"/>
  <c r="L427" i="35" s="1"/>
  <c r="X427" i="15"/>
  <c r="K427" i="35" s="1"/>
  <c r="T427" i="15"/>
  <c r="AW426" i="15"/>
  <c r="AL426" i="15"/>
  <c r="AK426" i="15"/>
  <c r="AJ426" i="15"/>
  <c r="AI426" i="15"/>
  <c r="Z426" i="15"/>
  <c r="M426" i="35" s="1"/>
  <c r="Y426" i="15"/>
  <c r="L426" i="35" s="1"/>
  <c r="X426" i="15"/>
  <c r="K426" i="35" s="1"/>
  <c r="T426" i="15"/>
  <c r="AW425" i="15"/>
  <c r="AL425" i="15"/>
  <c r="AK425" i="15"/>
  <c r="AJ425" i="15"/>
  <c r="AI425" i="15"/>
  <c r="Z425" i="15"/>
  <c r="M425" i="35" s="1"/>
  <c r="Y425" i="15"/>
  <c r="L425" i="35" s="1"/>
  <c r="X425" i="15"/>
  <c r="K425" i="35" s="1"/>
  <c r="T425" i="15"/>
  <c r="AW424" i="15"/>
  <c r="AL424" i="15"/>
  <c r="AK424" i="15"/>
  <c r="AJ424" i="15"/>
  <c r="AI424" i="15"/>
  <c r="Z424" i="15"/>
  <c r="M424" i="35" s="1"/>
  <c r="Y424" i="15"/>
  <c r="L424" i="35" s="1"/>
  <c r="X424" i="15"/>
  <c r="K424" i="35" s="1"/>
  <c r="T424" i="15"/>
  <c r="AW423" i="15"/>
  <c r="AL423" i="15"/>
  <c r="AK423" i="15"/>
  <c r="AJ423" i="15"/>
  <c r="AI423" i="15"/>
  <c r="Z423" i="15"/>
  <c r="M423" i="35" s="1"/>
  <c r="Y423" i="15"/>
  <c r="L423" i="35" s="1"/>
  <c r="X423" i="15"/>
  <c r="K423" i="35" s="1"/>
  <c r="AW422" i="15"/>
  <c r="AL422" i="15"/>
  <c r="AK422" i="15"/>
  <c r="AJ422" i="15"/>
  <c r="AI422" i="15"/>
  <c r="Z422" i="15"/>
  <c r="M422" i="35" s="1"/>
  <c r="Y422" i="15"/>
  <c r="L422" i="35" s="1"/>
  <c r="X422" i="15"/>
  <c r="K422" i="35" s="1"/>
  <c r="T422" i="15"/>
  <c r="AW421" i="15"/>
  <c r="AL421" i="15"/>
  <c r="AK421" i="15"/>
  <c r="AJ421" i="15"/>
  <c r="AI421" i="15"/>
  <c r="Z421" i="15"/>
  <c r="M421" i="35" s="1"/>
  <c r="Y421" i="15"/>
  <c r="L421" i="35" s="1"/>
  <c r="X421" i="15"/>
  <c r="K421" i="35" s="1"/>
  <c r="T421" i="15"/>
  <c r="AW420" i="15"/>
  <c r="AL420" i="15"/>
  <c r="AK420" i="15"/>
  <c r="AJ420" i="15"/>
  <c r="AI420" i="15"/>
  <c r="Z420" i="15"/>
  <c r="M420" i="35" s="1"/>
  <c r="Y420" i="15"/>
  <c r="L420" i="35" s="1"/>
  <c r="X420" i="15"/>
  <c r="K420" i="35" s="1"/>
  <c r="T420" i="15"/>
  <c r="AW419" i="15"/>
  <c r="AL419" i="15"/>
  <c r="AK419" i="15"/>
  <c r="AJ419" i="15"/>
  <c r="AI419" i="15"/>
  <c r="Z419" i="15"/>
  <c r="M419" i="35" s="1"/>
  <c r="Y419" i="15"/>
  <c r="L419" i="35" s="1"/>
  <c r="X419" i="15"/>
  <c r="K419" i="35" s="1"/>
  <c r="T419" i="15"/>
  <c r="AW418" i="15"/>
  <c r="AL418" i="15"/>
  <c r="AK418" i="15"/>
  <c r="AJ418" i="15"/>
  <c r="AI418" i="15"/>
  <c r="Z418" i="15"/>
  <c r="M418" i="35" s="1"/>
  <c r="Y418" i="15"/>
  <c r="L418" i="35" s="1"/>
  <c r="X418" i="15"/>
  <c r="K418" i="35" s="1"/>
  <c r="T418" i="15"/>
  <c r="AW417" i="15"/>
  <c r="AL417" i="15"/>
  <c r="AK417" i="15"/>
  <c r="AJ417" i="15"/>
  <c r="AI417" i="15"/>
  <c r="Z417" i="15"/>
  <c r="M417" i="35" s="1"/>
  <c r="Y417" i="15"/>
  <c r="L417" i="35" s="1"/>
  <c r="X417" i="15"/>
  <c r="K417" i="35" s="1"/>
  <c r="T417" i="15"/>
  <c r="AW416" i="15"/>
  <c r="AL416" i="15"/>
  <c r="AK416" i="15"/>
  <c r="AJ416" i="15"/>
  <c r="AI416" i="15"/>
  <c r="AE416" i="15"/>
  <c r="BG416" i="15" s="1"/>
  <c r="AD416" i="15"/>
  <c r="AD429" i="15" s="1"/>
  <c r="G429" i="35" s="1"/>
  <c r="AC416" i="15"/>
  <c r="AC436" i="15" s="1"/>
  <c r="Z416" i="15"/>
  <c r="M416" i="35" s="1"/>
  <c r="Y416" i="15"/>
  <c r="L416" i="35" s="1"/>
  <c r="X416" i="15"/>
  <c r="K416" i="35" s="1"/>
  <c r="T416" i="15"/>
  <c r="AX415" i="15"/>
  <c r="AW415" i="15"/>
  <c r="AO415" i="15"/>
  <c r="AL415" i="15"/>
  <c r="AK415" i="15"/>
  <c r="AJ415" i="15"/>
  <c r="BF415" i="15" s="1"/>
  <c r="AI415" i="15"/>
  <c r="AA415" i="15"/>
  <c r="AV415" i="15" s="1"/>
  <c r="AX414" i="15"/>
  <c r="AW414" i="15"/>
  <c r="AO414" i="15"/>
  <c r="AL414" i="15"/>
  <c r="AK414" i="15"/>
  <c r="AJ414" i="15"/>
  <c r="BF414" i="15" s="1"/>
  <c r="AI414" i="15"/>
  <c r="AA414" i="15"/>
  <c r="AV414" i="15" s="1"/>
  <c r="AX413" i="15"/>
  <c r="AW413" i="15"/>
  <c r="AO413" i="15"/>
  <c r="AN413" i="15" s="1"/>
  <c r="AL413" i="15"/>
  <c r="AK413" i="15"/>
  <c r="AJ413" i="15"/>
  <c r="BF413" i="15" s="1"/>
  <c r="AI413" i="15"/>
  <c r="AA413" i="15"/>
  <c r="AV413" i="15" s="1"/>
  <c r="AX412" i="15"/>
  <c r="AW412" i="15"/>
  <c r="AO412" i="15"/>
  <c r="AN412" i="15" s="1"/>
  <c r="AL412" i="15"/>
  <c r="AK412" i="15"/>
  <c r="AJ412" i="15"/>
  <c r="BF412" i="15" s="1"/>
  <c r="AI412" i="15"/>
  <c r="AA412" i="15"/>
  <c r="AV412" i="15" s="1"/>
  <c r="AX411" i="15"/>
  <c r="AW411" i="15"/>
  <c r="AO411" i="15"/>
  <c r="AL411" i="15"/>
  <c r="AK411" i="15"/>
  <c r="AJ411" i="15"/>
  <c r="BF411" i="15" s="1"/>
  <c r="AI411" i="15"/>
  <c r="AA411" i="15"/>
  <c r="AV411" i="15" s="1"/>
  <c r="AX410" i="15"/>
  <c r="AW410" i="15"/>
  <c r="AO410" i="15"/>
  <c r="AL410" i="15"/>
  <c r="AK410" i="15"/>
  <c r="AJ410" i="15"/>
  <c r="BF410" i="15" s="1"/>
  <c r="AI410" i="15"/>
  <c r="AA410" i="15"/>
  <c r="AV410" i="15" s="1"/>
  <c r="AX409" i="15"/>
  <c r="AW409" i="15"/>
  <c r="AO409" i="15"/>
  <c r="AN409" i="15" s="1"/>
  <c r="AL409" i="15"/>
  <c r="AK409" i="15"/>
  <c r="AJ409" i="15"/>
  <c r="BF409" i="15" s="1"/>
  <c r="AI409" i="15"/>
  <c r="AA409" i="15"/>
  <c r="AV409" i="15" s="1"/>
  <c r="AX408" i="15"/>
  <c r="AW408" i="15"/>
  <c r="AO408" i="15"/>
  <c r="AN408" i="15" s="1"/>
  <c r="AL408" i="15"/>
  <c r="AK408" i="15"/>
  <c r="AJ408" i="15"/>
  <c r="BF408" i="15" s="1"/>
  <c r="AI408" i="15"/>
  <c r="AA408" i="15"/>
  <c r="AV408" i="15" s="1"/>
  <c r="AX407" i="15"/>
  <c r="AW407" i="15"/>
  <c r="AO407" i="15"/>
  <c r="AL407" i="15"/>
  <c r="AK407" i="15"/>
  <c r="AJ407" i="15"/>
  <c r="BF407" i="15" s="1"/>
  <c r="AI407" i="15"/>
  <c r="AA407" i="15"/>
  <c r="AV407" i="15" s="1"/>
  <c r="AX406" i="15"/>
  <c r="AW406" i="15"/>
  <c r="AO406" i="15"/>
  <c r="AL406" i="15"/>
  <c r="AK406" i="15"/>
  <c r="AJ406" i="15"/>
  <c r="BF406" i="15" s="1"/>
  <c r="AI406" i="15"/>
  <c r="AA406" i="15"/>
  <c r="AV406" i="15" s="1"/>
  <c r="BC405" i="15"/>
  <c r="AX405" i="15"/>
  <c r="AW405" i="15"/>
  <c r="AU405" i="15"/>
  <c r="AR405" i="15"/>
  <c r="AQ405" i="15"/>
  <c r="AO405" i="15"/>
  <c r="AN405" i="15" s="1"/>
  <c r="AL405" i="15"/>
  <c r="AK405" i="15"/>
  <c r="AJ405" i="15"/>
  <c r="AI405" i="15"/>
  <c r="AG405" i="15"/>
  <c r="AA405" i="15"/>
  <c r="AV405" i="15" s="1"/>
  <c r="Z405" i="15"/>
  <c r="M405" i="35" s="1"/>
  <c r="Y405" i="15"/>
  <c r="L405" i="35" s="1"/>
  <c r="X405" i="15"/>
  <c r="K405" i="35" s="1"/>
  <c r="T405" i="15"/>
  <c r="BC404" i="15"/>
  <c r="AX404" i="15"/>
  <c r="AW404" i="15"/>
  <c r="AU404" i="15"/>
  <c r="AR404" i="15"/>
  <c r="AQ404" i="15"/>
  <c r="AO404" i="15"/>
  <c r="AN404" i="15" s="1"/>
  <c r="AL404" i="15"/>
  <c r="AK404" i="15"/>
  <c r="AJ404" i="15"/>
  <c r="AI404" i="15"/>
  <c r="AG404" i="15"/>
  <c r="AA404" i="15"/>
  <c r="AV404" i="15" s="1"/>
  <c r="Z404" i="15"/>
  <c r="M404" i="35" s="1"/>
  <c r="Y404" i="15"/>
  <c r="L404" i="35" s="1"/>
  <c r="X404" i="15"/>
  <c r="K404" i="35" s="1"/>
  <c r="T404" i="15"/>
  <c r="BC403" i="15"/>
  <c r="AX403" i="15"/>
  <c r="AW403" i="15"/>
  <c r="AU403" i="15"/>
  <c r="AR403" i="15"/>
  <c r="AQ403" i="15"/>
  <c r="AO403" i="15"/>
  <c r="AN403" i="15" s="1"/>
  <c r="AL403" i="15"/>
  <c r="AK403" i="15"/>
  <c r="AJ403" i="15"/>
  <c r="AI403" i="15"/>
  <c r="AG403" i="15"/>
  <c r="AA403" i="15"/>
  <c r="AV403" i="15" s="1"/>
  <c r="Z403" i="15"/>
  <c r="M403" i="35" s="1"/>
  <c r="Y403" i="15"/>
  <c r="L403" i="35" s="1"/>
  <c r="X403" i="15"/>
  <c r="K403" i="35" s="1"/>
  <c r="T403" i="15"/>
  <c r="BC402" i="15"/>
  <c r="AX402" i="15"/>
  <c r="AW402" i="15"/>
  <c r="AU402" i="15"/>
  <c r="AR402" i="15"/>
  <c r="AQ402" i="15"/>
  <c r="AO402" i="15"/>
  <c r="AN402" i="15" s="1"/>
  <c r="AL402" i="15"/>
  <c r="AK402" i="15"/>
  <c r="AJ402" i="15"/>
  <c r="AI402" i="15"/>
  <c r="AG402" i="15"/>
  <c r="AA402" i="15"/>
  <c r="AV402" i="15" s="1"/>
  <c r="Z402" i="15"/>
  <c r="M402" i="35" s="1"/>
  <c r="Y402" i="15"/>
  <c r="L402" i="35" s="1"/>
  <c r="X402" i="15"/>
  <c r="K402" i="35" s="1"/>
  <c r="T402" i="15"/>
  <c r="BC401" i="15"/>
  <c r="AW401" i="15"/>
  <c r="AU401" i="15"/>
  <c r="AQ401" i="15"/>
  <c r="AG401" i="15" s="1"/>
  <c r="AO401" i="15"/>
  <c r="AN401" i="15" s="1"/>
  <c r="AL401" i="15"/>
  <c r="AK401" i="15"/>
  <c r="AJ401" i="15"/>
  <c r="AI401" i="15"/>
  <c r="AA401" i="15"/>
  <c r="AV401" i="15" s="1"/>
  <c r="Z401" i="15"/>
  <c r="M401" i="35" s="1"/>
  <c r="Y401" i="15"/>
  <c r="L401" i="35" s="1"/>
  <c r="X401" i="15"/>
  <c r="K401" i="35" s="1"/>
  <c r="T401" i="15"/>
  <c r="AW400" i="15"/>
  <c r="AL400" i="15"/>
  <c r="AK400" i="15"/>
  <c r="AJ400" i="15"/>
  <c r="AI400" i="15"/>
  <c r="Z400" i="15"/>
  <c r="M400" i="35" s="1"/>
  <c r="Y400" i="15"/>
  <c r="L400" i="35" s="1"/>
  <c r="X400" i="15"/>
  <c r="K400" i="35" s="1"/>
  <c r="T400" i="15"/>
  <c r="AW399" i="15"/>
  <c r="AL399" i="15"/>
  <c r="AK399" i="15"/>
  <c r="AJ399" i="15"/>
  <c r="AI399" i="15"/>
  <c r="AA399" i="15"/>
  <c r="AV399" i="15" s="1"/>
  <c r="Z399" i="15"/>
  <c r="M399" i="35" s="1"/>
  <c r="Y399" i="15"/>
  <c r="L399" i="35" s="1"/>
  <c r="X399" i="15"/>
  <c r="K399" i="35" s="1"/>
  <c r="T399" i="15"/>
  <c r="AW398" i="15"/>
  <c r="AL398" i="15"/>
  <c r="AK398" i="15"/>
  <c r="AJ398" i="15"/>
  <c r="AI398" i="15"/>
  <c r="AA398" i="15"/>
  <c r="AV398" i="15" s="1"/>
  <c r="Z398" i="15"/>
  <c r="M398" i="35" s="1"/>
  <c r="Y398" i="15"/>
  <c r="L398" i="35" s="1"/>
  <c r="X398" i="15"/>
  <c r="K398" i="35" s="1"/>
  <c r="T398" i="15"/>
  <c r="AW397" i="15"/>
  <c r="AL397" i="15"/>
  <c r="AK397" i="15"/>
  <c r="AJ397" i="15"/>
  <c r="AI397" i="15"/>
  <c r="AA397" i="15"/>
  <c r="AV397" i="15" s="1"/>
  <c r="Z397" i="15"/>
  <c r="M397" i="35" s="1"/>
  <c r="Y397" i="15"/>
  <c r="L397" i="35" s="1"/>
  <c r="X397" i="15"/>
  <c r="K397" i="35" s="1"/>
  <c r="T397" i="15"/>
  <c r="AW396" i="15"/>
  <c r="AL396" i="15"/>
  <c r="AK396" i="15"/>
  <c r="AJ396" i="15"/>
  <c r="AI396" i="15"/>
  <c r="Z396" i="15"/>
  <c r="M396" i="35" s="1"/>
  <c r="Y396" i="15"/>
  <c r="L396" i="35" s="1"/>
  <c r="X396" i="15"/>
  <c r="K396" i="35" s="1"/>
  <c r="T396" i="15"/>
  <c r="AW395" i="15"/>
  <c r="AQ395" i="15"/>
  <c r="AG395" i="15" s="1"/>
  <c r="AL395" i="15"/>
  <c r="AK395" i="15"/>
  <c r="AJ395" i="15"/>
  <c r="AI395" i="15"/>
  <c r="Z395" i="15"/>
  <c r="M395" i="35" s="1"/>
  <c r="Y395" i="15"/>
  <c r="L395" i="35" s="1"/>
  <c r="X395" i="15"/>
  <c r="K395" i="35" s="1"/>
  <c r="T395" i="15"/>
  <c r="AW394" i="15"/>
  <c r="AQ394" i="15"/>
  <c r="AG394" i="15" s="1"/>
  <c r="AL394" i="15"/>
  <c r="AK394" i="15"/>
  <c r="AJ394" i="15"/>
  <c r="AI394" i="15"/>
  <c r="Z394" i="15"/>
  <c r="M394" i="35" s="1"/>
  <c r="Y394" i="15"/>
  <c r="L394" i="35" s="1"/>
  <c r="X394" i="15"/>
  <c r="K394" i="35" s="1"/>
  <c r="T394" i="15"/>
  <c r="AW393" i="15"/>
  <c r="AL393" i="15"/>
  <c r="AK393" i="15"/>
  <c r="AJ393" i="15"/>
  <c r="AI393" i="15"/>
  <c r="Z393" i="15"/>
  <c r="M393" i="35" s="1"/>
  <c r="Y393" i="15"/>
  <c r="L393" i="35" s="1"/>
  <c r="X393" i="15"/>
  <c r="K393" i="35" s="1"/>
  <c r="T393" i="15"/>
  <c r="AW392" i="15"/>
  <c r="AL392" i="15"/>
  <c r="AK392" i="15"/>
  <c r="AJ392" i="15"/>
  <c r="AI392" i="15"/>
  <c r="AA392" i="15"/>
  <c r="AV392" i="15" s="1"/>
  <c r="Z392" i="15"/>
  <c r="M392" i="35" s="1"/>
  <c r="Y392" i="15"/>
  <c r="L392" i="35" s="1"/>
  <c r="X392" i="15"/>
  <c r="K392" i="35" s="1"/>
  <c r="T392" i="15"/>
  <c r="AW391" i="15"/>
  <c r="AL391" i="15"/>
  <c r="AK391" i="15"/>
  <c r="AJ391" i="15"/>
  <c r="AI391" i="15"/>
  <c r="AA391" i="15"/>
  <c r="AV391" i="15" s="1"/>
  <c r="Z391" i="15"/>
  <c r="M391" i="35" s="1"/>
  <c r="Y391" i="15"/>
  <c r="L391" i="35" s="1"/>
  <c r="X391" i="15"/>
  <c r="K391" i="35" s="1"/>
  <c r="T391" i="15"/>
  <c r="AW390" i="15"/>
  <c r="AL390" i="15"/>
  <c r="AK390" i="15"/>
  <c r="AJ390" i="15"/>
  <c r="AI390" i="15"/>
  <c r="Z390" i="15"/>
  <c r="M390" i="35" s="1"/>
  <c r="Y390" i="15"/>
  <c r="L390" i="35" s="1"/>
  <c r="X390" i="15"/>
  <c r="K390" i="35" s="1"/>
  <c r="T390" i="15"/>
  <c r="AW389" i="15"/>
  <c r="AL389" i="15"/>
  <c r="AK389" i="15"/>
  <c r="AJ389" i="15"/>
  <c r="AI389" i="15"/>
  <c r="Z389" i="15"/>
  <c r="M389" i="35" s="1"/>
  <c r="Y389" i="15"/>
  <c r="L389" i="35" s="1"/>
  <c r="X389" i="15"/>
  <c r="K389" i="35" s="1"/>
  <c r="T389" i="15"/>
  <c r="AW388" i="15"/>
  <c r="AL388" i="15"/>
  <c r="AK388" i="15"/>
  <c r="AJ388" i="15"/>
  <c r="AI388" i="15"/>
  <c r="AA388" i="15"/>
  <c r="AV388" i="15" s="1"/>
  <c r="Z388" i="15"/>
  <c r="M388" i="35" s="1"/>
  <c r="Y388" i="15"/>
  <c r="L388" i="35" s="1"/>
  <c r="X388" i="15"/>
  <c r="K388" i="35" s="1"/>
  <c r="T388" i="15"/>
  <c r="AW387" i="15"/>
  <c r="AL387" i="15"/>
  <c r="AK387" i="15"/>
  <c r="AJ387" i="15"/>
  <c r="AI387" i="15"/>
  <c r="AA387" i="15"/>
  <c r="AV387" i="15" s="1"/>
  <c r="Z387" i="15"/>
  <c r="M387" i="35" s="1"/>
  <c r="Y387" i="15"/>
  <c r="L387" i="35" s="1"/>
  <c r="X387" i="15"/>
  <c r="K387" i="35" s="1"/>
  <c r="T387" i="15"/>
  <c r="AW386" i="15"/>
  <c r="AL386" i="15"/>
  <c r="AK386" i="15"/>
  <c r="AJ386" i="15"/>
  <c r="AI386" i="15"/>
  <c r="Z386" i="15"/>
  <c r="M386" i="35" s="1"/>
  <c r="Y386" i="15"/>
  <c r="L386" i="35" s="1"/>
  <c r="X386" i="15"/>
  <c r="K386" i="35" s="1"/>
  <c r="T386" i="15"/>
  <c r="AW385" i="15"/>
  <c r="AL385" i="15"/>
  <c r="AK385" i="15"/>
  <c r="AJ385" i="15"/>
  <c r="AI385" i="15"/>
  <c r="Z385" i="15"/>
  <c r="M385" i="35" s="1"/>
  <c r="Y385" i="15"/>
  <c r="L385" i="35" s="1"/>
  <c r="X385" i="15"/>
  <c r="K385" i="35" s="1"/>
  <c r="T385" i="15"/>
  <c r="AW384" i="15"/>
  <c r="AL384" i="15"/>
  <c r="AK384" i="15"/>
  <c r="AJ384" i="15"/>
  <c r="AI384" i="15"/>
  <c r="Z384" i="15"/>
  <c r="M384" i="35" s="1"/>
  <c r="Y384" i="15"/>
  <c r="L384" i="35" s="1"/>
  <c r="X384" i="15"/>
  <c r="K384" i="35" s="1"/>
  <c r="T384" i="15"/>
  <c r="AW383" i="15"/>
  <c r="AQ383" i="15"/>
  <c r="AG383" i="15" s="1"/>
  <c r="AL383" i="15"/>
  <c r="AK383" i="15"/>
  <c r="AJ383" i="15"/>
  <c r="AI383" i="15"/>
  <c r="Z383" i="15"/>
  <c r="M383" i="35" s="1"/>
  <c r="Y383" i="15"/>
  <c r="L383" i="35" s="1"/>
  <c r="X383" i="15"/>
  <c r="K383" i="35" s="1"/>
  <c r="T383" i="15"/>
  <c r="AW382" i="15"/>
  <c r="AQ382" i="15"/>
  <c r="AG382" i="15" s="1"/>
  <c r="AL382" i="15"/>
  <c r="AK382" i="15"/>
  <c r="AJ382" i="15"/>
  <c r="AI382" i="15"/>
  <c r="AA382" i="15"/>
  <c r="AV382" i="15" s="1"/>
  <c r="Z382" i="15"/>
  <c r="M382" i="35" s="1"/>
  <c r="Y382" i="15"/>
  <c r="L382" i="35" s="1"/>
  <c r="X382" i="15"/>
  <c r="K382" i="35" s="1"/>
  <c r="T382" i="15"/>
  <c r="AW381" i="15"/>
  <c r="AL381" i="15"/>
  <c r="AK381" i="15"/>
  <c r="AJ381" i="15"/>
  <c r="AI381" i="15"/>
  <c r="Z381" i="15"/>
  <c r="M381" i="35" s="1"/>
  <c r="Y381" i="15"/>
  <c r="L381" i="35" s="1"/>
  <c r="X381" i="15"/>
  <c r="K381" i="35" s="1"/>
  <c r="T381" i="15"/>
  <c r="AW380" i="15"/>
  <c r="AL380" i="15"/>
  <c r="AK380" i="15"/>
  <c r="AJ380" i="15"/>
  <c r="AI380" i="15"/>
  <c r="Z380" i="15"/>
  <c r="M380" i="35" s="1"/>
  <c r="Y380" i="15"/>
  <c r="L380" i="35" s="1"/>
  <c r="X380" i="15"/>
  <c r="K380" i="35" s="1"/>
  <c r="T380" i="15"/>
  <c r="AW379" i="15"/>
  <c r="AL379" i="15"/>
  <c r="AK379" i="15"/>
  <c r="AJ379" i="15"/>
  <c r="AI379" i="15"/>
  <c r="Z379" i="15"/>
  <c r="M379" i="35" s="1"/>
  <c r="Y379" i="15"/>
  <c r="L379" i="35" s="1"/>
  <c r="X379" i="15"/>
  <c r="K379" i="35" s="1"/>
  <c r="T379" i="15"/>
  <c r="AW378" i="15"/>
  <c r="AL378" i="15"/>
  <c r="AK378" i="15"/>
  <c r="AJ378" i="15"/>
  <c r="AI378" i="15"/>
  <c r="Z378" i="15"/>
  <c r="M378" i="35" s="1"/>
  <c r="Y378" i="15"/>
  <c r="L378" i="35" s="1"/>
  <c r="X378" i="15"/>
  <c r="K378" i="35" s="1"/>
  <c r="T378" i="15"/>
  <c r="AW377" i="15"/>
  <c r="AL377" i="15"/>
  <c r="AK377" i="15"/>
  <c r="AJ377" i="15"/>
  <c r="AI377" i="15"/>
  <c r="AA377" i="15"/>
  <c r="AV377" i="15" s="1"/>
  <c r="Z377" i="15"/>
  <c r="M377" i="35" s="1"/>
  <c r="Y377" i="15"/>
  <c r="L377" i="35" s="1"/>
  <c r="X377" i="15"/>
  <c r="K377" i="35" s="1"/>
  <c r="T377" i="15"/>
  <c r="AW376" i="15"/>
  <c r="AL376" i="15"/>
  <c r="AK376" i="15"/>
  <c r="AJ376" i="15"/>
  <c r="AI376" i="15"/>
  <c r="Z376" i="15"/>
  <c r="M376" i="35" s="1"/>
  <c r="Y376" i="15"/>
  <c r="L376" i="35" s="1"/>
  <c r="X376" i="15"/>
  <c r="K376" i="35" s="1"/>
  <c r="T376" i="15"/>
  <c r="AW375" i="15"/>
  <c r="AL375" i="15"/>
  <c r="AK375" i="15"/>
  <c r="AJ375" i="15"/>
  <c r="AI375" i="15"/>
  <c r="Z375" i="15"/>
  <c r="M375" i="35" s="1"/>
  <c r="Y375" i="15"/>
  <c r="L375" i="35" s="1"/>
  <c r="X375" i="15"/>
  <c r="K375" i="35" s="1"/>
  <c r="T375" i="15"/>
  <c r="AW374" i="15"/>
  <c r="AL374" i="15"/>
  <c r="AK374" i="15"/>
  <c r="AJ374" i="15"/>
  <c r="AI374" i="15"/>
  <c r="Z374" i="15"/>
  <c r="M374" i="35" s="1"/>
  <c r="Y374" i="15"/>
  <c r="L374" i="35" s="1"/>
  <c r="X374" i="15"/>
  <c r="K374" i="35" s="1"/>
  <c r="T374" i="15"/>
  <c r="AW373" i="15"/>
  <c r="AL373" i="15"/>
  <c r="AK373" i="15"/>
  <c r="AJ373" i="15"/>
  <c r="AI373" i="15"/>
  <c r="AA373" i="15"/>
  <c r="AV373" i="15" s="1"/>
  <c r="Z373" i="15"/>
  <c r="M373" i="35" s="1"/>
  <c r="Y373" i="15"/>
  <c r="L373" i="35" s="1"/>
  <c r="X373" i="15"/>
  <c r="K373" i="35" s="1"/>
  <c r="T373" i="15"/>
  <c r="AW372" i="15"/>
  <c r="AL372" i="15"/>
  <c r="AK372" i="15"/>
  <c r="AJ372" i="15"/>
  <c r="AI372" i="15"/>
  <c r="Z372" i="15"/>
  <c r="M372" i="35" s="1"/>
  <c r="Y372" i="15"/>
  <c r="L372" i="35" s="1"/>
  <c r="X372" i="15"/>
  <c r="K372" i="35" s="1"/>
  <c r="T372" i="15"/>
  <c r="AW371" i="15"/>
  <c r="AL371" i="15"/>
  <c r="AK371" i="15"/>
  <c r="AJ371" i="15"/>
  <c r="AI371" i="15"/>
  <c r="AE371" i="15"/>
  <c r="AE384" i="15" s="1"/>
  <c r="BG384" i="15" s="1"/>
  <c r="AD371" i="15"/>
  <c r="AD391" i="15" s="1"/>
  <c r="AR391" i="15" s="1"/>
  <c r="AC371" i="15"/>
  <c r="AC398" i="15" s="1"/>
  <c r="AA371" i="15"/>
  <c r="AV371" i="15" s="1"/>
  <c r="Z371" i="15"/>
  <c r="M371" i="35" s="1"/>
  <c r="Y371" i="15"/>
  <c r="L371" i="35" s="1"/>
  <c r="X371" i="15"/>
  <c r="K371" i="35" s="1"/>
  <c r="T371" i="15"/>
  <c r="AX370" i="15"/>
  <c r="AW370" i="15"/>
  <c r="AO370" i="15"/>
  <c r="AN370" i="15" s="1"/>
  <c r="AL370" i="15"/>
  <c r="AK370" i="15"/>
  <c r="AJ370" i="15"/>
  <c r="BF370" i="15" s="1"/>
  <c r="AI370" i="15"/>
  <c r="AA370" i="15"/>
  <c r="AV370" i="15" s="1"/>
  <c r="AX369" i="15"/>
  <c r="AW369" i="15"/>
  <c r="AO369" i="15"/>
  <c r="AL369" i="15"/>
  <c r="AK369" i="15"/>
  <c r="AJ369" i="15"/>
  <c r="BF369" i="15" s="1"/>
  <c r="AI369" i="15"/>
  <c r="AA369" i="15"/>
  <c r="AV369" i="15" s="1"/>
  <c r="AX368" i="15"/>
  <c r="AW368" i="15"/>
  <c r="AO368" i="15"/>
  <c r="AL368" i="15"/>
  <c r="AK368" i="15"/>
  <c r="AJ368" i="15"/>
  <c r="BF368" i="15" s="1"/>
  <c r="AI368" i="15"/>
  <c r="AA368" i="15"/>
  <c r="AV368" i="15" s="1"/>
  <c r="AX367" i="15"/>
  <c r="AW367" i="15"/>
  <c r="AO367" i="15"/>
  <c r="AN367" i="15" s="1"/>
  <c r="AL367" i="15"/>
  <c r="AK367" i="15"/>
  <c r="AJ367" i="15"/>
  <c r="BF367" i="15" s="1"/>
  <c r="AI367" i="15"/>
  <c r="AA367" i="15"/>
  <c r="AV367" i="15" s="1"/>
  <c r="AX366" i="15"/>
  <c r="AW366" i="15"/>
  <c r="AO366" i="15"/>
  <c r="AN366" i="15" s="1"/>
  <c r="AL366" i="15"/>
  <c r="AK366" i="15"/>
  <c r="AJ366" i="15"/>
  <c r="BF366" i="15" s="1"/>
  <c r="AI366" i="15"/>
  <c r="AA366" i="15"/>
  <c r="AV366" i="15" s="1"/>
  <c r="AX365" i="15"/>
  <c r="AW365" i="15"/>
  <c r="AO365" i="15"/>
  <c r="AL365" i="15"/>
  <c r="AK365" i="15"/>
  <c r="AJ365" i="15"/>
  <c r="BF365" i="15" s="1"/>
  <c r="AI365" i="15"/>
  <c r="AA365" i="15"/>
  <c r="AV365" i="15" s="1"/>
  <c r="AX364" i="15"/>
  <c r="AW364" i="15"/>
  <c r="AO364" i="15"/>
  <c r="AL364" i="15"/>
  <c r="AK364" i="15"/>
  <c r="AJ364" i="15"/>
  <c r="BF364" i="15" s="1"/>
  <c r="AI364" i="15"/>
  <c r="AA364" i="15"/>
  <c r="AV364" i="15" s="1"/>
  <c r="AX363" i="15"/>
  <c r="AW363" i="15"/>
  <c r="AO363" i="15"/>
  <c r="AN363" i="15" s="1"/>
  <c r="AL363" i="15"/>
  <c r="AK363" i="15"/>
  <c r="AJ363" i="15"/>
  <c r="BF363" i="15" s="1"/>
  <c r="AI363" i="15"/>
  <c r="AA363" i="15"/>
  <c r="AV363" i="15" s="1"/>
  <c r="AX362" i="15"/>
  <c r="AW362" i="15"/>
  <c r="AO362" i="15"/>
  <c r="AN362" i="15" s="1"/>
  <c r="AL362" i="15"/>
  <c r="AK362" i="15"/>
  <c r="AJ362" i="15"/>
  <c r="BF362" i="15" s="1"/>
  <c r="AI362" i="15"/>
  <c r="AA362" i="15"/>
  <c r="AV362" i="15" s="1"/>
  <c r="AX361" i="15"/>
  <c r="AW361" i="15"/>
  <c r="AO361" i="15"/>
  <c r="AL361" i="15"/>
  <c r="AK361" i="15"/>
  <c r="AJ361" i="15"/>
  <c r="BF361" i="15" s="1"/>
  <c r="AI361" i="15"/>
  <c r="AA361" i="15"/>
  <c r="AV361" i="15" s="1"/>
  <c r="BC360" i="15"/>
  <c r="AX360" i="15"/>
  <c r="AW360" i="15"/>
  <c r="AU360" i="15"/>
  <c r="AR360" i="15"/>
  <c r="AQ360" i="15"/>
  <c r="AO360" i="15"/>
  <c r="AL360" i="15"/>
  <c r="AK360" i="15"/>
  <c r="AJ360" i="15"/>
  <c r="AI360" i="15"/>
  <c r="AG360" i="15"/>
  <c r="AA360" i="15"/>
  <c r="AV360" i="15" s="1"/>
  <c r="Z360" i="15"/>
  <c r="M360" i="35" s="1"/>
  <c r="Y360" i="15"/>
  <c r="L360" i="35" s="1"/>
  <c r="X360" i="15"/>
  <c r="K360" i="35" s="1"/>
  <c r="T360" i="15"/>
  <c r="BC359" i="15"/>
  <c r="AX359" i="15"/>
  <c r="AW359" i="15"/>
  <c r="AU359" i="15"/>
  <c r="AR359" i="15"/>
  <c r="AQ359" i="15"/>
  <c r="AO359" i="15"/>
  <c r="AL359" i="15"/>
  <c r="AK359" i="15"/>
  <c r="AJ359" i="15"/>
  <c r="AI359" i="15"/>
  <c r="AG359" i="15"/>
  <c r="AA359" i="15"/>
  <c r="AV359" i="15" s="1"/>
  <c r="Z359" i="15"/>
  <c r="M359" i="35" s="1"/>
  <c r="Y359" i="15"/>
  <c r="L359" i="35" s="1"/>
  <c r="X359" i="15"/>
  <c r="K359" i="35" s="1"/>
  <c r="T359" i="15"/>
  <c r="BC358" i="15"/>
  <c r="AX358" i="15"/>
  <c r="AW358" i="15"/>
  <c r="AU358" i="15"/>
  <c r="AR358" i="15"/>
  <c r="AQ358" i="15"/>
  <c r="AO358" i="15"/>
  <c r="AL358" i="15"/>
  <c r="AK358" i="15"/>
  <c r="AJ358" i="15"/>
  <c r="AI358" i="15"/>
  <c r="AG358" i="15"/>
  <c r="AA358" i="15"/>
  <c r="AV358" i="15" s="1"/>
  <c r="Z358" i="15"/>
  <c r="M358" i="35" s="1"/>
  <c r="Y358" i="15"/>
  <c r="L358" i="35" s="1"/>
  <c r="X358" i="15"/>
  <c r="K358" i="35" s="1"/>
  <c r="T358" i="15"/>
  <c r="BC357" i="15"/>
  <c r="AX357" i="15"/>
  <c r="AW357" i="15"/>
  <c r="AU357" i="15"/>
  <c r="AR357" i="15"/>
  <c r="AQ357" i="15"/>
  <c r="AO357" i="15"/>
  <c r="AL357" i="15"/>
  <c r="AK357" i="15"/>
  <c r="AJ357" i="15"/>
  <c r="AI357" i="15"/>
  <c r="AG357" i="15"/>
  <c r="AA357" i="15"/>
  <c r="AV357" i="15" s="1"/>
  <c r="Z357" i="15"/>
  <c r="M357" i="35" s="1"/>
  <c r="Y357" i="15"/>
  <c r="L357" i="35" s="1"/>
  <c r="X357" i="15"/>
  <c r="K357" i="35" s="1"/>
  <c r="T357" i="15"/>
  <c r="BC356" i="15"/>
  <c r="AW356" i="15"/>
  <c r="AU356" i="15"/>
  <c r="AQ356" i="15"/>
  <c r="AG356" i="15" s="1"/>
  <c r="AO356" i="15"/>
  <c r="AL356" i="15"/>
  <c r="AK356" i="15"/>
  <c r="AJ356" i="15"/>
  <c r="AI356" i="15"/>
  <c r="AA356" i="15"/>
  <c r="AV356" i="15" s="1"/>
  <c r="Z356" i="15"/>
  <c r="M356" i="35" s="1"/>
  <c r="Y356" i="15"/>
  <c r="L356" i="35" s="1"/>
  <c r="X356" i="15"/>
  <c r="K356" i="35" s="1"/>
  <c r="T356" i="15"/>
  <c r="AW355" i="15"/>
  <c r="AL355" i="15"/>
  <c r="AK355" i="15"/>
  <c r="AJ355" i="15"/>
  <c r="AI355" i="15"/>
  <c r="AA355" i="15"/>
  <c r="AV355" i="15" s="1"/>
  <c r="Z355" i="15"/>
  <c r="M355" i="35" s="1"/>
  <c r="Y355" i="15"/>
  <c r="L355" i="35" s="1"/>
  <c r="X355" i="15"/>
  <c r="K355" i="35" s="1"/>
  <c r="T355" i="15"/>
  <c r="AW354" i="15"/>
  <c r="AL354" i="15"/>
  <c r="AK354" i="15"/>
  <c r="AJ354" i="15"/>
  <c r="AI354" i="15"/>
  <c r="AA354" i="15"/>
  <c r="AV354" i="15" s="1"/>
  <c r="Z354" i="15"/>
  <c r="M354" i="35" s="1"/>
  <c r="Y354" i="15"/>
  <c r="L354" i="35" s="1"/>
  <c r="X354" i="15"/>
  <c r="K354" i="35" s="1"/>
  <c r="T354" i="15"/>
  <c r="AW353" i="15"/>
  <c r="AL353" i="15"/>
  <c r="AK353" i="15"/>
  <c r="AJ353" i="15"/>
  <c r="AI353" i="15"/>
  <c r="Z353" i="15"/>
  <c r="M353" i="35" s="1"/>
  <c r="Y353" i="15"/>
  <c r="L353" i="35" s="1"/>
  <c r="X353" i="15"/>
  <c r="K353" i="35" s="1"/>
  <c r="T353" i="15"/>
  <c r="AW352" i="15"/>
  <c r="AL352" i="15"/>
  <c r="AK352" i="15"/>
  <c r="AJ352" i="15"/>
  <c r="AI352" i="15"/>
  <c r="AA352" i="15"/>
  <c r="AV352" i="15" s="1"/>
  <c r="Z352" i="15"/>
  <c r="M352" i="35" s="1"/>
  <c r="Y352" i="15"/>
  <c r="L352" i="35" s="1"/>
  <c r="X352" i="15"/>
  <c r="K352" i="35" s="1"/>
  <c r="T352" i="15"/>
  <c r="AW351" i="15"/>
  <c r="AL351" i="15"/>
  <c r="AK351" i="15"/>
  <c r="AJ351" i="15"/>
  <c r="AI351" i="15"/>
  <c r="Z351" i="15"/>
  <c r="M351" i="35" s="1"/>
  <c r="Y351" i="15"/>
  <c r="L351" i="35" s="1"/>
  <c r="X351" i="15"/>
  <c r="K351" i="35" s="1"/>
  <c r="T351" i="15"/>
  <c r="AW350" i="15"/>
  <c r="AL350" i="15"/>
  <c r="AK350" i="15"/>
  <c r="AJ350" i="15"/>
  <c r="AI350" i="15"/>
  <c r="Z350" i="15"/>
  <c r="M350" i="35" s="1"/>
  <c r="Y350" i="15"/>
  <c r="L350" i="35" s="1"/>
  <c r="X350" i="15"/>
  <c r="K350" i="35" s="1"/>
  <c r="T350" i="15"/>
  <c r="AW349" i="15"/>
  <c r="AL349" i="15"/>
  <c r="AK349" i="15"/>
  <c r="AJ349" i="15"/>
  <c r="AI349" i="15"/>
  <c r="Z349" i="15"/>
  <c r="M349" i="35" s="1"/>
  <c r="Y349" i="15"/>
  <c r="L349" i="35" s="1"/>
  <c r="X349" i="15"/>
  <c r="K349" i="35" s="1"/>
  <c r="T349" i="15"/>
  <c r="AW348" i="15"/>
  <c r="AL348" i="15"/>
  <c r="AK348" i="15"/>
  <c r="AJ348" i="15"/>
  <c r="AI348" i="15"/>
  <c r="AA348" i="15"/>
  <c r="AV348" i="15" s="1"/>
  <c r="Z348" i="15"/>
  <c r="M348" i="35" s="1"/>
  <c r="Y348" i="15"/>
  <c r="L348" i="35" s="1"/>
  <c r="X348" i="15"/>
  <c r="K348" i="35" s="1"/>
  <c r="T348" i="15"/>
  <c r="AW347" i="15"/>
  <c r="AL347" i="15"/>
  <c r="AK347" i="15"/>
  <c r="AJ347" i="15"/>
  <c r="AI347" i="15"/>
  <c r="Z347" i="15"/>
  <c r="M347" i="35" s="1"/>
  <c r="Y347" i="15"/>
  <c r="L347" i="35" s="1"/>
  <c r="X347" i="15"/>
  <c r="K347" i="35" s="1"/>
  <c r="T347" i="15"/>
  <c r="AW346" i="15"/>
  <c r="AL346" i="15"/>
  <c r="AK346" i="15"/>
  <c r="AJ346" i="15"/>
  <c r="AI346" i="15"/>
  <c r="Z346" i="15"/>
  <c r="M346" i="35" s="1"/>
  <c r="Y346" i="15"/>
  <c r="L346" i="35" s="1"/>
  <c r="X346" i="15"/>
  <c r="K346" i="35" s="1"/>
  <c r="T346" i="15"/>
  <c r="AW345" i="15"/>
  <c r="AL345" i="15"/>
  <c r="AK345" i="15"/>
  <c r="AJ345" i="15"/>
  <c r="AI345" i="15"/>
  <c r="AA345" i="15"/>
  <c r="AV345" i="15" s="1"/>
  <c r="Z345" i="15"/>
  <c r="M345" i="35" s="1"/>
  <c r="Y345" i="15"/>
  <c r="L345" i="35" s="1"/>
  <c r="X345" i="15"/>
  <c r="K345" i="35" s="1"/>
  <c r="T345" i="15"/>
  <c r="AW344" i="15"/>
  <c r="AL344" i="15"/>
  <c r="AK344" i="15"/>
  <c r="AJ344" i="15"/>
  <c r="AI344" i="15"/>
  <c r="Z344" i="15"/>
  <c r="M344" i="35" s="1"/>
  <c r="Y344" i="15"/>
  <c r="L344" i="35" s="1"/>
  <c r="X344" i="15"/>
  <c r="K344" i="35" s="1"/>
  <c r="T344" i="15"/>
  <c r="AW343" i="15"/>
  <c r="AL343" i="15"/>
  <c r="AK343" i="15"/>
  <c r="AJ343" i="15"/>
  <c r="AI343" i="15"/>
  <c r="Z343" i="15"/>
  <c r="M343" i="35" s="1"/>
  <c r="Y343" i="15"/>
  <c r="L343" i="35" s="1"/>
  <c r="X343" i="15"/>
  <c r="K343" i="35" s="1"/>
  <c r="T343" i="15"/>
  <c r="AW342" i="15"/>
  <c r="AL342" i="15"/>
  <c r="AK342" i="15"/>
  <c r="AJ342" i="15"/>
  <c r="AI342" i="15"/>
  <c r="Z342" i="15"/>
  <c r="M342" i="35" s="1"/>
  <c r="Y342" i="15"/>
  <c r="L342" i="35" s="1"/>
  <c r="X342" i="15"/>
  <c r="K342" i="35" s="1"/>
  <c r="T342" i="15"/>
  <c r="AW341" i="15"/>
  <c r="AL341" i="15"/>
  <c r="AK341" i="15"/>
  <c r="AJ341" i="15"/>
  <c r="AI341" i="15"/>
  <c r="Z341" i="15"/>
  <c r="M341" i="35" s="1"/>
  <c r="Y341" i="15"/>
  <c r="L341" i="35" s="1"/>
  <c r="X341" i="15"/>
  <c r="K341" i="35" s="1"/>
  <c r="T341" i="15"/>
  <c r="AW340" i="15"/>
  <c r="AL340" i="15"/>
  <c r="AK340" i="15"/>
  <c r="AJ340" i="15"/>
  <c r="AI340" i="15"/>
  <c r="Z340" i="15"/>
  <c r="M340" i="35" s="1"/>
  <c r="Y340" i="15"/>
  <c r="L340" i="35" s="1"/>
  <c r="X340" i="15"/>
  <c r="K340" i="35" s="1"/>
  <c r="T340" i="15"/>
  <c r="AW339" i="15"/>
  <c r="AL339" i="15"/>
  <c r="AK339" i="15"/>
  <c r="AJ339" i="15"/>
  <c r="AI339" i="15"/>
  <c r="Z339" i="15"/>
  <c r="M339" i="35" s="1"/>
  <c r="Y339" i="15"/>
  <c r="L339" i="35" s="1"/>
  <c r="X339" i="15"/>
  <c r="K339" i="35" s="1"/>
  <c r="T339" i="15"/>
  <c r="AW338" i="15"/>
  <c r="AQ338" i="15"/>
  <c r="AG338" i="15" s="1"/>
  <c r="AL338" i="15"/>
  <c r="AK338" i="15"/>
  <c r="AJ338" i="15"/>
  <c r="AI338" i="15"/>
  <c r="AA338" i="15"/>
  <c r="AV338" i="15" s="1"/>
  <c r="Z338" i="15"/>
  <c r="M338" i="35" s="1"/>
  <c r="Y338" i="15"/>
  <c r="L338" i="35" s="1"/>
  <c r="X338" i="15"/>
  <c r="K338" i="35" s="1"/>
  <c r="T338" i="15"/>
  <c r="AW337" i="15"/>
  <c r="AL337" i="15"/>
  <c r="AK337" i="15"/>
  <c r="AJ337" i="15"/>
  <c r="AI337" i="15"/>
  <c r="AA337" i="15"/>
  <c r="AV337" i="15" s="1"/>
  <c r="Z337" i="15"/>
  <c r="M337" i="35" s="1"/>
  <c r="Y337" i="15"/>
  <c r="L337" i="35" s="1"/>
  <c r="X337" i="15"/>
  <c r="K337" i="35" s="1"/>
  <c r="T337" i="15"/>
  <c r="AW336" i="15"/>
  <c r="AL336" i="15"/>
  <c r="AK336" i="15"/>
  <c r="AJ336" i="15"/>
  <c r="AI336" i="15"/>
  <c r="Z336" i="15"/>
  <c r="M336" i="35" s="1"/>
  <c r="Y336" i="15"/>
  <c r="L336" i="35" s="1"/>
  <c r="X336" i="15"/>
  <c r="K336" i="35" s="1"/>
  <c r="T336" i="15"/>
  <c r="AW335" i="15"/>
  <c r="AL335" i="15"/>
  <c r="AK335" i="15"/>
  <c r="AJ335" i="15"/>
  <c r="AI335" i="15"/>
  <c r="Z335" i="15"/>
  <c r="M335" i="35" s="1"/>
  <c r="Y335" i="15"/>
  <c r="L335" i="35" s="1"/>
  <c r="X335" i="15"/>
  <c r="K335" i="35" s="1"/>
  <c r="T335" i="15"/>
  <c r="AW334" i="15"/>
  <c r="AL334" i="15"/>
  <c r="AK334" i="15"/>
  <c r="AJ334" i="15"/>
  <c r="AI334" i="15"/>
  <c r="AA334" i="15"/>
  <c r="AV334" i="15" s="1"/>
  <c r="Z334" i="15"/>
  <c r="M334" i="35" s="1"/>
  <c r="Y334" i="15"/>
  <c r="L334" i="35" s="1"/>
  <c r="X334" i="15"/>
  <c r="K334" i="35" s="1"/>
  <c r="T334" i="15"/>
  <c r="AW333" i="15"/>
  <c r="AL333" i="15"/>
  <c r="AK333" i="15"/>
  <c r="AJ333" i="15"/>
  <c r="AI333" i="15"/>
  <c r="Z333" i="15"/>
  <c r="M333" i="35" s="1"/>
  <c r="Y333" i="15"/>
  <c r="L333" i="35" s="1"/>
  <c r="X333" i="15"/>
  <c r="K333" i="35" s="1"/>
  <c r="T333" i="15"/>
  <c r="AW332" i="15"/>
  <c r="AL332" i="15"/>
  <c r="AK332" i="15"/>
  <c r="AJ332" i="15"/>
  <c r="AI332" i="15"/>
  <c r="Z332" i="15"/>
  <c r="M332" i="35" s="1"/>
  <c r="Y332" i="15"/>
  <c r="L332" i="35" s="1"/>
  <c r="X332" i="15"/>
  <c r="K332" i="35" s="1"/>
  <c r="T332" i="15"/>
  <c r="AW331" i="15"/>
  <c r="AL331" i="15"/>
  <c r="AK331" i="15"/>
  <c r="AJ331" i="15"/>
  <c r="AI331" i="15"/>
  <c r="Z331" i="15"/>
  <c r="M331" i="35" s="1"/>
  <c r="Y331" i="15"/>
  <c r="L331" i="35" s="1"/>
  <c r="X331" i="15"/>
  <c r="K331" i="35" s="1"/>
  <c r="T331" i="15"/>
  <c r="AW330" i="15"/>
  <c r="AL330" i="15"/>
  <c r="AK330" i="15"/>
  <c r="AJ330" i="15"/>
  <c r="AI330" i="15"/>
  <c r="Z330" i="15"/>
  <c r="M330" i="35" s="1"/>
  <c r="Y330" i="15"/>
  <c r="L330" i="35" s="1"/>
  <c r="X330" i="15"/>
  <c r="K330" i="35" s="1"/>
  <c r="T330" i="15"/>
  <c r="AW329" i="15"/>
  <c r="AL329" i="15"/>
  <c r="AK329" i="15"/>
  <c r="AJ329" i="15"/>
  <c r="AI329" i="15"/>
  <c r="AA329" i="15"/>
  <c r="AV329" i="15" s="1"/>
  <c r="Z329" i="15"/>
  <c r="M329" i="35" s="1"/>
  <c r="Y329" i="15"/>
  <c r="L329" i="35" s="1"/>
  <c r="X329" i="15"/>
  <c r="K329" i="35" s="1"/>
  <c r="T329" i="15"/>
  <c r="AW328" i="15"/>
  <c r="AL328" i="15"/>
  <c r="AK328" i="15"/>
  <c r="AJ328" i="15"/>
  <c r="AI328" i="15"/>
  <c r="Z328" i="15"/>
  <c r="M328" i="35" s="1"/>
  <c r="Y328" i="15"/>
  <c r="L328" i="35" s="1"/>
  <c r="X328" i="15"/>
  <c r="K328" i="35" s="1"/>
  <c r="T328" i="15"/>
  <c r="AW327" i="15"/>
  <c r="AL327" i="15"/>
  <c r="AK327" i="15"/>
  <c r="AJ327" i="15"/>
  <c r="AI327" i="15"/>
  <c r="Z327" i="15"/>
  <c r="M327" i="35" s="1"/>
  <c r="Y327" i="15"/>
  <c r="L327" i="35" s="1"/>
  <c r="X327" i="15"/>
  <c r="K327" i="35" s="1"/>
  <c r="T327" i="15"/>
  <c r="AW326" i="15"/>
  <c r="AL326" i="15"/>
  <c r="AK326" i="15"/>
  <c r="AJ326" i="15"/>
  <c r="AI326" i="15"/>
  <c r="AE326" i="15"/>
  <c r="AE346" i="15" s="1"/>
  <c r="BG346" i="15" s="1"/>
  <c r="AD326" i="15"/>
  <c r="AD360" i="15" s="1"/>
  <c r="AC326" i="15"/>
  <c r="AC360" i="15" s="1"/>
  <c r="Z326" i="15"/>
  <c r="M326" i="35" s="1"/>
  <c r="Y326" i="15"/>
  <c r="L326" i="35" s="1"/>
  <c r="X326" i="15"/>
  <c r="K326" i="35" s="1"/>
  <c r="T326" i="15"/>
  <c r="AX325" i="15"/>
  <c r="AW325" i="15"/>
  <c r="AO325" i="15"/>
  <c r="AN325" i="15" s="1"/>
  <c r="AL325" i="15"/>
  <c r="AK325" i="15"/>
  <c r="AJ325" i="15"/>
  <c r="BF325" i="15" s="1"/>
  <c r="AI325" i="15"/>
  <c r="AA325" i="15"/>
  <c r="AV325" i="15" s="1"/>
  <c r="AX324" i="15"/>
  <c r="AW324" i="15"/>
  <c r="AO324" i="15"/>
  <c r="AN324" i="15" s="1"/>
  <c r="AL324" i="15"/>
  <c r="AK324" i="15"/>
  <c r="AJ324" i="15"/>
  <c r="BF324" i="15" s="1"/>
  <c r="AI324" i="15"/>
  <c r="AA324" i="15"/>
  <c r="AV324" i="15" s="1"/>
  <c r="AX323" i="15"/>
  <c r="AW323" i="15"/>
  <c r="AO323" i="15"/>
  <c r="AL323" i="15"/>
  <c r="AK323" i="15"/>
  <c r="AJ323" i="15"/>
  <c r="BF323" i="15" s="1"/>
  <c r="AI323" i="15"/>
  <c r="AA323" i="15"/>
  <c r="AV323" i="15" s="1"/>
  <c r="AX322" i="15"/>
  <c r="AW322" i="15"/>
  <c r="AO322" i="15"/>
  <c r="AN322" i="15" s="1"/>
  <c r="AL322" i="15"/>
  <c r="AK322" i="15"/>
  <c r="AJ322" i="15"/>
  <c r="BF322" i="15" s="1"/>
  <c r="AI322" i="15"/>
  <c r="AA322" i="15"/>
  <c r="AV322" i="15" s="1"/>
  <c r="AX321" i="15"/>
  <c r="AW321" i="15"/>
  <c r="AO321" i="15"/>
  <c r="AN321" i="15" s="1"/>
  <c r="AL321" i="15"/>
  <c r="AK321" i="15"/>
  <c r="AJ321" i="15"/>
  <c r="BF321" i="15" s="1"/>
  <c r="AI321" i="15"/>
  <c r="AA321" i="15"/>
  <c r="AV321" i="15" s="1"/>
  <c r="AX320" i="15"/>
  <c r="AW320" i="15"/>
  <c r="AO320" i="15"/>
  <c r="AN320" i="15" s="1"/>
  <c r="AL320" i="15"/>
  <c r="AK320" i="15"/>
  <c r="AJ320" i="15"/>
  <c r="BF320" i="15" s="1"/>
  <c r="AI320" i="15"/>
  <c r="AA320" i="15"/>
  <c r="AV320" i="15" s="1"/>
  <c r="AX319" i="15"/>
  <c r="AW319" i="15"/>
  <c r="AO319" i="15"/>
  <c r="AL319" i="15"/>
  <c r="AK319" i="15"/>
  <c r="AJ319" i="15"/>
  <c r="BF319" i="15" s="1"/>
  <c r="AI319" i="15"/>
  <c r="AA319" i="15"/>
  <c r="AV319" i="15" s="1"/>
  <c r="AX318" i="15"/>
  <c r="AW318" i="15"/>
  <c r="AO318" i="15"/>
  <c r="AL318" i="15"/>
  <c r="AK318" i="15"/>
  <c r="AJ318" i="15"/>
  <c r="BF318" i="15" s="1"/>
  <c r="AI318" i="15"/>
  <c r="AA318" i="15"/>
  <c r="AV318" i="15" s="1"/>
  <c r="AX317" i="15"/>
  <c r="AW317" i="15"/>
  <c r="AO317" i="15"/>
  <c r="AN317" i="15" s="1"/>
  <c r="AL317" i="15"/>
  <c r="AK317" i="15"/>
  <c r="AJ317" i="15"/>
  <c r="BF317" i="15" s="1"/>
  <c r="AI317" i="15"/>
  <c r="AA317" i="15"/>
  <c r="AV317" i="15" s="1"/>
  <c r="AX316" i="15"/>
  <c r="AW316" i="15"/>
  <c r="AO316" i="15"/>
  <c r="AN316" i="15" s="1"/>
  <c r="AL316" i="15"/>
  <c r="AK316" i="15"/>
  <c r="AJ316" i="15"/>
  <c r="BF316" i="15" s="1"/>
  <c r="AI316" i="15"/>
  <c r="AA316" i="15"/>
  <c r="AV316" i="15" s="1"/>
  <c r="BC315" i="15"/>
  <c r="AX315" i="15"/>
  <c r="AW315" i="15"/>
  <c r="AU315" i="15"/>
  <c r="AR315" i="15"/>
  <c r="AQ315" i="15"/>
  <c r="AO315" i="15"/>
  <c r="AL315" i="15"/>
  <c r="AK315" i="15"/>
  <c r="AJ315" i="15"/>
  <c r="AI315" i="15"/>
  <c r="AG315" i="15"/>
  <c r="AA315" i="15"/>
  <c r="AV315" i="15" s="1"/>
  <c r="Z315" i="15"/>
  <c r="M315" i="35" s="1"/>
  <c r="Y315" i="15"/>
  <c r="L315" i="35" s="1"/>
  <c r="X315" i="15"/>
  <c r="K315" i="35" s="1"/>
  <c r="T315" i="15"/>
  <c r="BC314" i="15"/>
  <c r="AX314" i="15"/>
  <c r="AW314" i="15"/>
  <c r="AU314" i="15"/>
  <c r="AR314" i="15"/>
  <c r="AQ314" i="15"/>
  <c r="AO314" i="15"/>
  <c r="AL314" i="15"/>
  <c r="AK314" i="15"/>
  <c r="AJ314" i="15"/>
  <c r="AI314" i="15"/>
  <c r="AG314" i="15"/>
  <c r="AA314" i="15"/>
  <c r="AV314" i="15" s="1"/>
  <c r="Z314" i="15"/>
  <c r="M314" i="35" s="1"/>
  <c r="Y314" i="15"/>
  <c r="L314" i="35" s="1"/>
  <c r="X314" i="15"/>
  <c r="K314" i="35" s="1"/>
  <c r="T314" i="15"/>
  <c r="BC313" i="15"/>
  <c r="AX313" i="15"/>
  <c r="AW313" i="15"/>
  <c r="AU313" i="15"/>
  <c r="AR313" i="15"/>
  <c r="AQ313" i="15"/>
  <c r="AO313" i="15"/>
  <c r="AL313" i="15"/>
  <c r="AK313" i="15"/>
  <c r="AJ313" i="15"/>
  <c r="AI313" i="15"/>
  <c r="AG313" i="15"/>
  <c r="AA313" i="15"/>
  <c r="AV313" i="15" s="1"/>
  <c r="Z313" i="15"/>
  <c r="M313" i="35" s="1"/>
  <c r="Y313" i="15"/>
  <c r="L313" i="35" s="1"/>
  <c r="X313" i="15"/>
  <c r="K313" i="35" s="1"/>
  <c r="T313" i="15"/>
  <c r="BC312" i="15"/>
  <c r="AX312" i="15"/>
  <c r="AW312" i="15"/>
  <c r="AU312" i="15"/>
  <c r="AR312" i="15"/>
  <c r="AQ312" i="15"/>
  <c r="AO312" i="15"/>
  <c r="AL312" i="15"/>
  <c r="AK312" i="15"/>
  <c r="AJ312" i="15"/>
  <c r="AI312" i="15"/>
  <c r="AG312" i="15"/>
  <c r="AA312" i="15"/>
  <c r="AV312" i="15" s="1"/>
  <c r="Z312" i="15"/>
  <c r="M312" i="35" s="1"/>
  <c r="Y312" i="15"/>
  <c r="L312" i="35" s="1"/>
  <c r="X312" i="15"/>
  <c r="K312" i="35" s="1"/>
  <c r="T312" i="15"/>
  <c r="BC311" i="15"/>
  <c r="AW311" i="15"/>
  <c r="AU311" i="15"/>
  <c r="AQ311" i="15"/>
  <c r="AG311" i="15" s="1"/>
  <c r="AO311" i="15"/>
  <c r="AA311" i="15" s="1"/>
  <c r="AV311" i="15" s="1"/>
  <c r="AL311" i="15"/>
  <c r="AK311" i="15"/>
  <c r="AJ311" i="15"/>
  <c r="AI311" i="15"/>
  <c r="Z311" i="15"/>
  <c r="M311" i="35" s="1"/>
  <c r="Y311" i="15"/>
  <c r="L311" i="35" s="1"/>
  <c r="X311" i="15"/>
  <c r="K311" i="35" s="1"/>
  <c r="T311" i="15"/>
  <c r="AW310" i="15"/>
  <c r="AL310" i="15"/>
  <c r="AK310" i="15"/>
  <c r="AJ310" i="15"/>
  <c r="AI310" i="15"/>
  <c r="AA310" i="15"/>
  <c r="AV310" i="15" s="1"/>
  <c r="Z310" i="15"/>
  <c r="M310" i="35" s="1"/>
  <c r="Y310" i="15"/>
  <c r="L310" i="35" s="1"/>
  <c r="X310" i="15"/>
  <c r="K310" i="35" s="1"/>
  <c r="T310" i="15"/>
  <c r="AW309" i="15"/>
  <c r="AL309" i="15"/>
  <c r="AK309" i="15"/>
  <c r="AJ309" i="15"/>
  <c r="AI309" i="15"/>
  <c r="Z309" i="15"/>
  <c r="M309" i="35" s="1"/>
  <c r="Y309" i="15"/>
  <c r="L309" i="35" s="1"/>
  <c r="X309" i="15"/>
  <c r="K309" i="35" s="1"/>
  <c r="T309" i="15"/>
  <c r="AW308" i="15"/>
  <c r="AL308" i="15"/>
  <c r="AK308" i="15"/>
  <c r="AJ308" i="15"/>
  <c r="AI308" i="15"/>
  <c r="AA308" i="15"/>
  <c r="AV308" i="15" s="1"/>
  <c r="Z308" i="15"/>
  <c r="M308" i="35" s="1"/>
  <c r="Y308" i="15"/>
  <c r="L308" i="35" s="1"/>
  <c r="X308" i="15"/>
  <c r="K308" i="35" s="1"/>
  <c r="AW307" i="15"/>
  <c r="AL307" i="15"/>
  <c r="AK307" i="15"/>
  <c r="AJ307" i="15"/>
  <c r="AI307" i="15"/>
  <c r="AA307" i="15"/>
  <c r="AV307" i="15" s="1"/>
  <c r="Z307" i="15"/>
  <c r="M307" i="35" s="1"/>
  <c r="Y307" i="15"/>
  <c r="L307" i="35" s="1"/>
  <c r="X307" i="15"/>
  <c r="K307" i="35" s="1"/>
  <c r="AW306" i="15"/>
  <c r="AL306" i="15"/>
  <c r="AK306" i="15"/>
  <c r="AJ306" i="15"/>
  <c r="AI306" i="15"/>
  <c r="Z306" i="15"/>
  <c r="M306" i="35" s="1"/>
  <c r="Y306" i="15"/>
  <c r="L306" i="35" s="1"/>
  <c r="X306" i="15"/>
  <c r="K306" i="35" s="1"/>
  <c r="AW305" i="15"/>
  <c r="AL305" i="15"/>
  <c r="AK305" i="15"/>
  <c r="AJ305" i="15"/>
  <c r="AI305" i="15"/>
  <c r="Z305" i="15"/>
  <c r="M305" i="35" s="1"/>
  <c r="Y305" i="15"/>
  <c r="L305" i="35" s="1"/>
  <c r="X305" i="15"/>
  <c r="K305" i="35" s="1"/>
  <c r="AW304" i="15"/>
  <c r="AL304" i="15"/>
  <c r="AK304" i="15"/>
  <c r="AJ304" i="15"/>
  <c r="AI304" i="15"/>
  <c r="Z304" i="15"/>
  <c r="M304" i="35" s="1"/>
  <c r="Y304" i="15"/>
  <c r="L304" i="35" s="1"/>
  <c r="X304" i="15"/>
  <c r="K304" i="35" s="1"/>
  <c r="AW303" i="15"/>
  <c r="AL303" i="15"/>
  <c r="AK303" i="15"/>
  <c r="AJ303" i="15"/>
  <c r="AI303" i="15"/>
  <c r="Z303" i="15"/>
  <c r="M303" i="35" s="1"/>
  <c r="Y303" i="15"/>
  <c r="L303" i="35" s="1"/>
  <c r="X303" i="15"/>
  <c r="K303" i="35" s="1"/>
  <c r="AW302" i="15"/>
  <c r="AL302" i="15"/>
  <c r="AK302" i="15"/>
  <c r="AJ302" i="15"/>
  <c r="AI302" i="15"/>
  <c r="Z302" i="15"/>
  <c r="M302" i="35" s="1"/>
  <c r="Y302" i="15"/>
  <c r="L302" i="35" s="1"/>
  <c r="X302" i="15"/>
  <c r="K302" i="35" s="1"/>
  <c r="U302" i="15"/>
  <c r="AW301" i="15"/>
  <c r="AL301" i="15"/>
  <c r="AK301" i="15"/>
  <c r="AJ301" i="15"/>
  <c r="AI301" i="15"/>
  <c r="Z301" i="15"/>
  <c r="M301" i="35" s="1"/>
  <c r="Y301" i="15"/>
  <c r="L301" i="35" s="1"/>
  <c r="X301" i="15"/>
  <c r="K301" i="35" s="1"/>
  <c r="AW300" i="15"/>
  <c r="AL300" i="15"/>
  <c r="AK300" i="15"/>
  <c r="AJ300" i="15"/>
  <c r="AI300" i="15"/>
  <c r="Z300" i="15"/>
  <c r="M300" i="35" s="1"/>
  <c r="Y300" i="15"/>
  <c r="L300" i="35" s="1"/>
  <c r="X300" i="15"/>
  <c r="K300" i="35" s="1"/>
  <c r="AW299" i="15"/>
  <c r="AL299" i="15"/>
  <c r="AK299" i="15"/>
  <c r="AJ299" i="15"/>
  <c r="AI299" i="15"/>
  <c r="Z299" i="15"/>
  <c r="M299" i="35" s="1"/>
  <c r="Y299" i="15"/>
  <c r="L299" i="35" s="1"/>
  <c r="X299" i="15"/>
  <c r="K299" i="35" s="1"/>
  <c r="AW298" i="15"/>
  <c r="AL298" i="15"/>
  <c r="AK298" i="15"/>
  <c r="AJ298" i="15"/>
  <c r="AI298" i="15"/>
  <c r="Z298" i="15"/>
  <c r="M298" i="35" s="1"/>
  <c r="Y298" i="15"/>
  <c r="L298" i="35" s="1"/>
  <c r="X298" i="15"/>
  <c r="K298" i="35" s="1"/>
  <c r="AW297" i="15"/>
  <c r="AL297" i="15"/>
  <c r="AK297" i="15"/>
  <c r="AJ297" i="15"/>
  <c r="AI297" i="15"/>
  <c r="Z297" i="15"/>
  <c r="M297" i="35" s="1"/>
  <c r="Y297" i="15"/>
  <c r="L297" i="35" s="1"/>
  <c r="X297" i="15"/>
  <c r="K297" i="35" s="1"/>
  <c r="AW296" i="15"/>
  <c r="AL296" i="15"/>
  <c r="AK296" i="15"/>
  <c r="AJ296" i="15"/>
  <c r="AI296" i="15"/>
  <c r="AA296" i="15"/>
  <c r="AV296" i="15" s="1"/>
  <c r="Z296" i="15"/>
  <c r="M296" i="35" s="1"/>
  <c r="Y296" i="15"/>
  <c r="L296" i="35" s="1"/>
  <c r="X296" i="15"/>
  <c r="K296" i="35" s="1"/>
  <c r="AW295" i="15"/>
  <c r="AL295" i="15"/>
  <c r="AK295" i="15"/>
  <c r="AJ295" i="15"/>
  <c r="AI295" i="15"/>
  <c r="Z295" i="15"/>
  <c r="M295" i="35" s="1"/>
  <c r="Y295" i="15"/>
  <c r="L295" i="35" s="1"/>
  <c r="X295" i="15"/>
  <c r="K295" i="35" s="1"/>
  <c r="U295" i="15"/>
  <c r="AW294" i="15"/>
  <c r="AL294" i="15"/>
  <c r="AK294" i="15"/>
  <c r="AJ294" i="15"/>
  <c r="AI294" i="15"/>
  <c r="Z294" i="15"/>
  <c r="M294" i="35" s="1"/>
  <c r="Y294" i="15"/>
  <c r="L294" i="35" s="1"/>
  <c r="X294" i="15"/>
  <c r="K294" i="35" s="1"/>
  <c r="AW293" i="15"/>
  <c r="AQ293" i="15"/>
  <c r="AG293" i="15" s="1"/>
  <c r="AL293" i="15"/>
  <c r="AK293" i="15"/>
  <c r="AJ293" i="15"/>
  <c r="AI293" i="15"/>
  <c r="Z293" i="15"/>
  <c r="M293" i="35" s="1"/>
  <c r="Y293" i="15"/>
  <c r="L293" i="35" s="1"/>
  <c r="X293" i="15"/>
  <c r="K293" i="35" s="1"/>
  <c r="AW292" i="15"/>
  <c r="AL292" i="15"/>
  <c r="AK292" i="15"/>
  <c r="AJ292" i="15"/>
  <c r="AI292" i="15"/>
  <c r="Z292" i="15"/>
  <c r="M292" i="35" s="1"/>
  <c r="Y292" i="15"/>
  <c r="L292" i="35" s="1"/>
  <c r="X292" i="15"/>
  <c r="K292" i="35" s="1"/>
  <c r="AW291" i="15"/>
  <c r="AL291" i="15"/>
  <c r="AK291" i="15"/>
  <c r="AJ291" i="15"/>
  <c r="AI291" i="15"/>
  <c r="Z291" i="15"/>
  <c r="M291" i="35" s="1"/>
  <c r="Y291" i="15"/>
  <c r="L291" i="35" s="1"/>
  <c r="X291" i="15"/>
  <c r="K291" i="35" s="1"/>
  <c r="AW290" i="15"/>
  <c r="AL290" i="15"/>
  <c r="AK290" i="15"/>
  <c r="AJ290" i="15"/>
  <c r="AI290" i="15"/>
  <c r="AA290" i="15"/>
  <c r="AV290" i="15" s="1"/>
  <c r="Z290" i="15"/>
  <c r="M290" i="35" s="1"/>
  <c r="Y290" i="15"/>
  <c r="L290" i="35" s="1"/>
  <c r="X290" i="15"/>
  <c r="K290" i="35" s="1"/>
  <c r="AW289" i="15"/>
  <c r="AL289" i="15"/>
  <c r="AK289" i="15"/>
  <c r="AJ289" i="15"/>
  <c r="AI289" i="15"/>
  <c r="AA289" i="15"/>
  <c r="AV289" i="15" s="1"/>
  <c r="Z289" i="15"/>
  <c r="M289" i="35" s="1"/>
  <c r="Y289" i="15"/>
  <c r="L289" i="35" s="1"/>
  <c r="X289" i="15"/>
  <c r="K289" i="35" s="1"/>
  <c r="AW288" i="15"/>
  <c r="AL288" i="15"/>
  <c r="AK288" i="15"/>
  <c r="AJ288" i="15"/>
  <c r="AI288" i="15"/>
  <c r="Z288" i="15"/>
  <c r="M288" i="35" s="1"/>
  <c r="Y288" i="15"/>
  <c r="L288" i="35" s="1"/>
  <c r="X288" i="15"/>
  <c r="K288" i="35" s="1"/>
  <c r="U288" i="15"/>
  <c r="AW287" i="15"/>
  <c r="AL287" i="15"/>
  <c r="AK287" i="15"/>
  <c r="AJ287" i="15"/>
  <c r="AI287" i="15"/>
  <c r="Z287" i="15"/>
  <c r="M287" i="35" s="1"/>
  <c r="Y287" i="15"/>
  <c r="L287" i="35" s="1"/>
  <c r="X287" i="15"/>
  <c r="K287" i="35" s="1"/>
  <c r="AW286" i="15"/>
  <c r="AL286" i="15"/>
  <c r="AK286" i="15"/>
  <c r="AJ286" i="15"/>
  <c r="AI286" i="15"/>
  <c r="Z286" i="15"/>
  <c r="M286" i="35" s="1"/>
  <c r="Y286" i="15"/>
  <c r="L286" i="35" s="1"/>
  <c r="X286" i="15"/>
  <c r="K286" i="35" s="1"/>
  <c r="AW285" i="15"/>
  <c r="AL285" i="15"/>
  <c r="AK285" i="15"/>
  <c r="AJ285" i="15"/>
  <c r="AI285" i="15"/>
  <c r="Z285" i="15"/>
  <c r="M285" i="35" s="1"/>
  <c r="Y285" i="15"/>
  <c r="L285" i="35" s="1"/>
  <c r="X285" i="15"/>
  <c r="K285" i="35" s="1"/>
  <c r="AW284" i="15"/>
  <c r="AL284" i="15"/>
  <c r="AK284" i="15"/>
  <c r="AJ284" i="15"/>
  <c r="AI284" i="15"/>
  <c r="Z284" i="15"/>
  <c r="M284" i="35" s="1"/>
  <c r="Y284" i="15"/>
  <c r="L284" i="35" s="1"/>
  <c r="X284" i="15"/>
  <c r="K284" i="35" s="1"/>
  <c r="AW283" i="15"/>
  <c r="AL283" i="15"/>
  <c r="AK283" i="15"/>
  <c r="AJ283" i="15"/>
  <c r="AI283" i="15"/>
  <c r="Z283" i="15"/>
  <c r="M283" i="35" s="1"/>
  <c r="Y283" i="15"/>
  <c r="L283" i="35" s="1"/>
  <c r="X283" i="15"/>
  <c r="K283" i="35" s="1"/>
  <c r="AW282" i="15"/>
  <c r="AL282" i="15"/>
  <c r="AK282" i="15"/>
  <c r="AJ282" i="15"/>
  <c r="AI282" i="15"/>
  <c r="Z282" i="15"/>
  <c r="M282" i="35" s="1"/>
  <c r="Y282" i="15"/>
  <c r="L282" i="35" s="1"/>
  <c r="X282" i="15"/>
  <c r="K282" i="35" s="1"/>
  <c r="AW281" i="15"/>
  <c r="AL281" i="15"/>
  <c r="AK281" i="15"/>
  <c r="AJ281" i="15"/>
  <c r="AI281" i="15"/>
  <c r="AE281" i="15"/>
  <c r="AE315" i="15" s="1"/>
  <c r="BG315" i="15" s="1"/>
  <c r="AD281" i="15"/>
  <c r="AD305" i="15" s="1"/>
  <c r="AR305" i="15" s="1"/>
  <c r="AC281" i="15"/>
  <c r="AC291" i="15" s="1"/>
  <c r="Z281" i="15"/>
  <c r="M281" i="35" s="1"/>
  <c r="Y281" i="15"/>
  <c r="L281" i="35" s="1"/>
  <c r="X281" i="15"/>
  <c r="K281" i="35" s="1"/>
  <c r="U281" i="15"/>
  <c r="AX280" i="15"/>
  <c r="AW280" i="15"/>
  <c r="AO280" i="15"/>
  <c r="AN280" i="15" s="1"/>
  <c r="AL280" i="15"/>
  <c r="AK280" i="15"/>
  <c r="AJ280" i="15"/>
  <c r="BF280" i="15" s="1"/>
  <c r="AI280" i="15"/>
  <c r="AA280" i="15"/>
  <c r="AV280" i="15" s="1"/>
  <c r="AX279" i="15"/>
  <c r="AW279" i="15"/>
  <c r="AO279" i="15"/>
  <c r="AL279" i="15"/>
  <c r="AK279" i="15"/>
  <c r="AJ279" i="15"/>
  <c r="BF279" i="15" s="1"/>
  <c r="AI279" i="15"/>
  <c r="AA279" i="15"/>
  <c r="AV279" i="15" s="1"/>
  <c r="AX278" i="15"/>
  <c r="AW278" i="15"/>
  <c r="AO278" i="15"/>
  <c r="AN278" i="15" s="1"/>
  <c r="AL278" i="15"/>
  <c r="AK278" i="15"/>
  <c r="AJ278" i="15"/>
  <c r="BF278" i="15" s="1"/>
  <c r="AI278" i="15"/>
  <c r="AA278" i="15"/>
  <c r="AV278" i="15" s="1"/>
  <c r="AX277" i="15"/>
  <c r="AW277" i="15"/>
  <c r="AO277" i="15"/>
  <c r="AL277" i="15"/>
  <c r="AK277" i="15"/>
  <c r="AJ277" i="15"/>
  <c r="BF277" i="15" s="1"/>
  <c r="AI277" i="15"/>
  <c r="AA277" i="15"/>
  <c r="AV277" i="15" s="1"/>
  <c r="AX276" i="15"/>
  <c r="AW276" i="15"/>
  <c r="AO276" i="15"/>
  <c r="AN276" i="15" s="1"/>
  <c r="AL276" i="15"/>
  <c r="AK276" i="15"/>
  <c r="AJ276" i="15"/>
  <c r="BF276" i="15" s="1"/>
  <c r="AI276" i="15"/>
  <c r="AA276" i="15"/>
  <c r="AV276" i="15" s="1"/>
  <c r="AX275" i="15"/>
  <c r="AW275" i="15"/>
  <c r="AO275" i="15"/>
  <c r="AL275" i="15"/>
  <c r="AK275" i="15"/>
  <c r="AJ275" i="15"/>
  <c r="BF275" i="15" s="1"/>
  <c r="AI275" i="15"/>
  <c r="AA275" i="15"/>
  <c r="AV275" i="15" s="1"/>
  <c r="AX274" i="15"/>
  <c r="AW274" i="15"/>
  <c r="AO274" i="15"/>
  <c r="AN274" i="15" s="1"/>
  <c r="AL274" i="15"/>
  <c r="AK274" i="15"/>
  <c r="AJ274" i="15"/>
  <c r="BF274" i="15" s="1"/>
  <c r="AI274" i="15"/>
  <c r="AA274" i="15"/>
  <c r="AV274" i="15" s="1"/>
  <c r="AX273" i="15"/>
  <c r="AW273" i="15"/>
  <c r="AO273" i="15"/>
  <c r="AL273" i="15"/>
  <c r="AK273" i="15"/>
  <c r="AJ273" i="15"/>
  <c r="BF273" i="15" s="1"/>
  <c r="AI273" i="15"/>
  <c r="AA273" i="15"/>
  <c r="AV273" i="15" s="1"/>
  <c r="AX272" i="15"/>
  <c r="AW272" i="15"/>
  <c r="AO272" i="15"/>
  <c r="AN272" i="15" s="1"/>
  <c r="AL272" i="15"/>
  <c r="AK272" i="15"/>
  <c r="AJ272" i="15"/>
  <c r="BF272" i="15" s="1"/>
  <c r="AI272" i="15"/>
  <c r="AA272" i="15"/>
  <c r="AV272" i="15" s="1"/>
  <c r="AX271" i="15"/>
  <c r="AW271" i="15"/>
  <c r="AO271" i="15"/>
  <c r="AL271" i="15"/>
  <c r="AK271" i="15"/>
  <c r="AJ271" i="15"/>
  <c r="BF271" i="15" s="1"/>
  <c r="AI271" i="15"/>
  <c r="AA271" i="15"/>
  <c r="AV271" i="15" s="1"/>
  <c r="BC270" i="15"/>
  <c r="AX270" i="15"/>
  <c r="AW270" i="15"/>
  <c r="AU270" i="15"/>
  <c r="AR270" i="15"/>
  <c r="AQ270" i="15"/>
  <c r="AO270" i="15"/>
  <c r="AN270" i="15" s="1"/>
  <c r="AL270" i="15"/>
  <c r="AK270" i="15"/>
  <c r="AJ270" i="15"/>
  <c r="AI270" i="15"/>
  <c r="AG270" i="15"/>
  <c r="AA270" i="15"/>
  <c r="AV270" i="15" s="1"/>
  <c r="Z270" i="15"/>
  <c r="M270" i="35" s="1"/>
  <c r="Y270" i="15"/>
  <c r="L270" i="35" s="1"/>
  <c r="X270" i="15"/>
  <c r="K270" i="35" s="1"/>
  <c r="T270" i="15"/>
  <c r="BC269" i="15"/>
  <c r="AX269" i="15"/>
  <c r="AW269" i="15"/>
  <c r="AU269" i="15"/>
  <c r="AR269" i="15"/>
  <c r="AQ269" i="15"/>
  <c r="AO269" i="15"/>
  <c r="AN269" i="15" s="1"/>
  <c r="AL269" i="15"/>
  <c r="AK269" i="15"/>
  <c r="AJ269" i="15"/>
  <c r="AI269" i="15"/>
  <c r="AG269" i="15"/>
  <c r="AA269" i="15"/>
  <c r="AV269" i="15" s="1"/>
  <c r="Z269" i="15"/>
  <c r="M269" i="35" s="1"/>
  <c r="Y269" i="15"/>
  <c r="L269" i="35" s="1"/>
  <c r="X269" i="15"/>
  <c r="K269" i="35" s="1"/>
  <c r="T269" i="15"/>
  <c r="BC268" i="15"/>
  <c r="AX268" i="15"/>
  <c r="AW268" i="15"/>
  <c r="AU268" i="15"/>
  <c r="AR268" i="15"/>
  <c r="AQ268" i="15"/>
  <c r="AO268" i="15"/>
  <c r="AN268" i="15" s="1"/>
  <c r="AL268" i="15"/>
  <c r="AK268" i="15"/>
  <c r="AJ268" i="15"/>
  <c r="AI268" i="15"/>
  <c r="AG268" i="15"/>
  <c r="AA268" i="15"/>
  <c r="AV268" i="15" s="1"/>
  <c r="Z268" i="15"/>
  <c r="M268" i="35" s="1"/>
  <c r="Y268" i="15"/>
  <c r="L268" i="35" s="1"/>
  <c r="X268" i="15"/>
  <c r="K268" i="35" s="1"/>
  <c r="T268" i="15"/>
  <c r="BC267" i="15"/>
  <c r="AX267" i="15"/>
  <c r="AW267" i="15"/>
  <c r="AU267" i="15"/>
  <c r="AR267" i="15"/>
  <c r="AQ267" i="15"/>
  <c r="AO267" i="15"/>
  <c r="AN267" i="15" s="1"/>
  <c r="AL267" i="15"/>
  <c r="AK267" i="15"/>
  <c r="AJ267" i="15"/>
  <c r="AI267" i="15"/>
  <c r="AG267" i="15"/>
  <c r="AA267" i="15"/>
  <c r="AV267" i="15" s="1"/>
  <c r="Z267" i="15"/>
  <c r="M267" i="35" s="1"/>
  <c r="Y267" i="15"/>
  <c r="L267" i="35" s="1"/>
  <c r="X267" i="15"/>
  <c r="K267" i="35" s="1"/>
  <c r="T267" i="15"/>
  <c r="BC266" i="15"/>
  <c r="AW266" i="15"/>
  <c r="AU266" i="15"/>
  <c r="AQ266" i="15"/>
  <c r="AG266" i="15" s="1"/>
  <c r="AO266" i="15"/>
  <c r="AN266" i="15" s="1"/>
  <c r="AL266" i="15"/>
  <c r="AK266" i="15"/>
  <c r="AJ266" i="15"/>
  <c r="AI266" i="15"/>
  <c r="Z266" i="15"/>
  <c r="M266" i="35" s="1"/>
  <c r="Y266" i="15"/>
  <c r="L266" i="35" s="1"/>
  <c r="X266" i="15"/>
  <c r="K266" i="35" s="1"/>
  <c r="T266" i="15"/>
  <c r="AW265" i="15"/>
  <c r="AL265" i="15"/>
  <c r="AK265" i="15"/>
  <c r="AJ265" i="15"/>
  <c r="AI265" i="15"/>
  <c r="Z265" i="15"/>
  <c r="M265" i="35" s="1"/>
  <c r="Y265" i="15"/>
  <c r="L265" i="35" s="1"/>
  <c r="X265" i="15"/>
  <c r="K265" i="35" s="1"/>
  <c r="T265" i="15"/>
  <c r="AW264" i="15"/>
  <c r="AL264" i="15"/>
  <c r="AK264" i="15"/>
  <c r="AJ264" i="15"/>
  <c r="AI264" i="15"/>
  <c r="AA264" i="15"/>
  <c r="AV264" i="15" s="1"/>
  <c r="Z264" i="15"/>
  <c r="M264" i="35" s="1"/>
  <c r="Y264" i="15"/>
  <c r="L264" i="35" s="1"/>
  <c r="X264" i="15"/>
  <c r="K264" i="35" s="1"/>
  <c r="T264" i="15"/>
  <c r="AW263" i="15"/>
  <c r="AL263" i="15"/>
  <c r="AK263" i="15"/>
  <c r="AJ263" i="15"/>
  <c r="AI263" i="15"/>
  <c r="Z263" i="15"/>
  <c r="M263" i="35" s="1"/>
  <c r="Y263" i="15"/>
  <c r="L263" i="35" s="1"/>
  <c r="X263" i="15"/>
  <c r="K263" i="35" s="1"/>
  <c r="T263" i="15"/>
  <c r="AW262" i="15"/>
  <c r="AL262" i="15"/>
  <c r="AK262" i="15"/>
  <c r="AJ262" i="15"/>
  <c r="AI262" i="15"/>
  <c r="Z262" i="15"/>
  <c r="M262" i="35" s="1"/>
  <c r="Y262" i="15"/>
  <c r="L262" i="35" s="1"/>
  <c r="X262" i="15"/>
  <c r="K262" i="35" s="1"/>
  <c r="T262" i="15"/>
  <c r="AW261" i="15"/>
  <c r="AL261" i="15"/>
  <c r="AK261" i="15"/>
  <c r="AJ261" i="15"/>
  <c r="AI261" i="15"/>
  <c r="Z261" i="15"/>
  <c r="M261" i="35" s="1"/>
  <c r="Y261" i="15"/>
  <c r="L261" i="35" s="1"/>
  <c r="X261" i="15"/>
  <c r="K261" i="35" s="1"/>
  <c r="T261" i="15"/>
  <c r="AW260" i="15"/>
  <c r="AL260" i="15"/>
  <c r="AK260" i="15"/>
  <c r="AJ260" i="15"/>
  <c r="AI260" i="15"/>
  <c r="Z260" i="15"/>
  <c r="M260" i="35" s="1"/>
  <c r="Y260" i="15"/>
  <c r="L260" i="35" s="1"/>
  <c r="X260" i="15"/>
  <c r="K260" i="35" s="1"/>
  <c r="T260" i="15"/>
  <c r="AW259" i="15"/>
  <c r="AL259" i="15"/>
  <c r="AK259" i="15"/>
  <c r="AJ259" i="15"/>
  <c r="AI259" i="15"/>
  <c r="AA259" i="15"/>
  <c r="AV259" i="15" s="1"/>
  <c r="Z259" i="15"/>
  <c r="M259" i="35" s="1"/>
  <c r="Y259" i="15"/>
  <c r="L259" i="35" s="1"/>
  <c r="X259" i="15"/>
  <c r="K259" i="35" s="1"/>
  <c r="T259" i="15"/>
  <c r="AW258" i="15"/>
  <c r="AL258" i="15"/>
  <c r="AK258" i="15"/>
  <c r="AJ258" i="15"/>
  <c r="AI258" i="15"/>
  <c r="Z258" i="15"/>
  <c r="M258" i="35" s="1"/>
  <c r="Y258" i="15"/>
  <c r="L258" i="35" s="1"/>
  <c r="X258" i="15"/>
  <c r="K258" i="35" s="1"/>
  <c r="T258" i="15"/>
  <c r="AW257" i="15"/>
  <c r="AL257" i="15"/>
  <c r="AK257" i="15"/>
  <c r="AJ257" i="15"/>
  <c r="AI257" i="15"/>
  <c r="Z257" i="15"/>
  <c r="M257" i="35" s="1"/>
  <c r="Y257" i="15"/>
  <c r="L257" i="35" s="1"/>
  <c r="X257" i="15"/>
  <c r="K257" i="35" s="1"/>
  <c r="T257" i="15"/>
  <c r="AW256" i="15"/>
  <c r="AL256" i="15"/>
  <c r="AK256" i="15"/>
  <c r="AJ256" i="15"/>
  <c r="AI256" i="15"/>
  <c r="Z256" i="15"/>
  <c r="M256" i="35" s="1"/>
  <c r="Y256" i="15"/>
  <c r="L256" i="35" s="1"/>
  <c r="X256" i="15"/>
  <c r="K256" i="35" s="1"/>
  <c r="T256" i="15"/>
  <c r="AW255" i="15"/>
  <c r="AL255" i="15"/>
  <c r="AK255" i="15"/>
  <c r="AJ255" i="15"/>
  <c r="AI255" i="15"/>
  <c r="Z255" i="15"/>
  <c r="M255" i="35" s="1"/>
  <c r="Y255" i="15"/>
  <c r="L255" i="35" s="1"/>
  <c r="X255" i="15"/>
  <c r="K255" i="35" s="1"/>
  <c r="T255" i="15"/>
  <c r="AW254" i="15"/>
  <c r="AL254" i="15"/>
  <c r="AK254" i="15"/>
  <c r="AJ254" i="15"/>
  <c r="AI254" i="15"/>
  <c r="AA254" i="15"/>
  <c r="AV254" i="15" s="1"/>
  <c r="Z254" i="15"/>
  <c r="M254" i="35" s="1"/>
  <c r="Y254" i="15"/>
  <c r="L254" i="35" s="1"/>
  <c r="X254" i="15"/>
  <c r="K254" i="35" s="1"/>
  <c r="T254" i="15"/>
  <c r="AW253" i="15"/>
  <c r="AL253" i="15"/>
  <c r="AK253" i="15"/>
  <c r="AJ253" i="15"/>
  <c r="AI253" i="15"/>
  <c r="Z253" i="15"/>
  <c r="M253" i="35" s="1"/>
  <c r="Y253" i="15"/>
  <c r="L253" i="35" s="1"/>
  <c r="X253" i="15"/>
  <c r="K253" i="35" s="1"/>
  <c r="T253" i="15"/>
  <c r="AW252" i="15"/>
  <c r="AL252" i="15"/>
  <c r="AK252" i="15"/>
  <c r="AJ252" i="15"/>
  <c r="AI252" i="15"/>
  <c r="Z252" i="15"/>
  <c r="M252" i="35" s="1"/>
  <c r="Y252" i="15"/>
  <c r="L252" i="35" s="1"/>
  <c r="X252" i="15"/>
  <c r="K252" i="35" s="1"/>
  <c r="T252" i="15"/>
  <c r="AW251" i="15"/>
  <c r="AL251" i="15"/>
  <c r="AK251" i="15"/>
  <c r="AJ251" i="15"/>
  <c r="AI251" i="15"/>
  <c r="Z251" i="15"/>
  <c r="M251" i="35" s="1"/>
  <c r="Y251" i="15"/>
  <c r="L251" i="35" s="1"/>
  <c r="X251" i="15"/>
  <c r="K251" i="35" s="1"/>
  <c r="T251" i="15"/>
  <c r="AW250" i="15"/>
  <c r="AL250" i="15"/>
  <c r="AK250" i="15"/>
  <c r="AJ250" i="15"/>
  <c r="AI250" i="15"/>
  <c r="AA250" i="15"/>
  <c r="AV250" i="15" s="1"/>
  <c r="Z250" i="15"/>
  <c r="M250" i="35" s="1"/>
  <c r="Y250" i="15"/>
  <c r="L250" i="35" s="1"/>
  <c r="X250" i="15"/>
  <c r="K250" i="35" s="1"/>
  <c r="T250" i="15"/>
  <c r="AW249" i="15"/>
  <c r="AL249" i="15"/>
  <c r="AK249" i="15"/>
  <c r="AJ249" i="15"/>
  <c r="AI249" i="15"/>
  <c r="AA249" i="15"/>
  <c r="AV249" i="15" s="1"/>
  <c r="Z249" i="15"/>
  <c r="M249" i="35" s="1"/>
  <c r="Y249" i="15"/>
  <c r="L249" i="35" s="1"/>
  <c r="X249" i="15"/>
  <c r="K249" i="35" s="1"/>
  <c r="T249" i="15"/>
  <c r="AW248" i="15"/>
  <c r="AQ248" i="15"/>
  <c r="AG248" i="15" s="1"/>
  <c r="AL248" i="15"/>
  <c r="AK248" i="15"/>
  <c r="AJ248" i="15"/>
  <c r="AI248" i="15"/>
  <c r="Z248" i="15"/>
  <c r="M248" i="35" s="1"/>
  <c r="Y248" i="15"/>
  <c r="L248" i="35" s="1"/>
  <c r="X248" i="15"/>
  <c r="K248" i="35" s="1"/>
  <c r="T248" i="15"/>
  <c r="AW247" i="15"/>
  <c r="AL247" i="15"/>
  <c r="AK247" i="15"/>
  <c r="AJ247" i="15"/>
  <c r="AI247" i="15"/>
  <c r="Z247" i="15"/>
  <c r="M247" i="35" s="1"/>
  <c r="Y247" i="15"/>
  <c r="L247" i="35" s="1"/>
  <c r="X247" i="15"/>
  <c r="K247" i="35" s="1"/>
  <c r="T247" i="15"/>
  <c r="AW246" i="15"/>
  <c r="AL246" i="15"/>
  <c r="AK246" i="15"/>
  <c r="AJ246" i="15"/>
  <c r="AI246" i="15"/>
  <c r="Z246" i="15"/>
  <c r="M246" i="35" s="1"/>
  <c r="Y246" i="15"/>
  <c r="L246" i="35" s="1"/>
  <c r="X246" i="15"/>
  <c r="K246" i="35" s="1"/>
  <c r="T246" i="15"/>
  <c r="AW245" i="15"/>
  <c r="AL245" i="15"/>
  <c r="AK245" i="15"/>
  <c r="AJ245" i="15"/>
  <c r="AI245" i="15"/>
  <c r="Z245" i="15"/>
  <c r="M245" i="35" s="1"/>
  <c r="Y245" i="15"/>
  <c r="L245" i="35" s="1"/>
  <c r="X245" i="15"/>
  <c r="K245" i="35" s="1"/>
  <c r="T245" i="15"/>
  <c r="AW244" i="15"/>
  <c r="AL244" i="15"/>
  <c r="AK244" i="15"/>
  <c r="AJ244" i="15"/>
  <c r="AI244" i="15"/>
  <c r="Z244" i="15"/>
  <c r="M244" i="35" s="1"/>
  <c r="Y244" i="15"/>
  <c r="L244" i="35" s="1"/>
  <c r="X244" i="15"/>
  <c r="K244" i="35" s="1"/>
  <c r="T244" i="15"/>
  <c r="AW243" i="15"/>
  <c r="AL243" i="15"/>
  <c r="AK243" i="15"/>
  <c r="AJ243" i="15"/>
  <c r="AI243" i="15"/>
  <c r="Z243" i="15"/>
  <c r="M243" i="35" s="1"/>
  <c r="Y243" i="15"/>
  <c r="L243" i="35" s="1"/>
  <c r="X243" i="15"/>
  <c r="K243" i="35" s="1"/>
  <c r="T243" i="15"/>
  <c r="AW242" i="15"/>
  <c r="AL242" i="15"/>
  <c r="AK242" i="15"/>
  <c r="AJ242" i="15"/>
  <c r="AI242" i="15"/>
  <c r="Z242" i="15"/>
  <c r="M242" i="35" s="1"/>
  <c r="Y242" i="15"/>
  <c r="L242" i="35" s="1"/>
  <c r="X242" i="15"/>
  <c r="K242" i="35" s="1"/>
  <c r="T242" i="15"/>
  <c r="AW241" i="15"/>
  <c r="AL241" i="15"/>
  <c r="AK241" i="15"/>
  <c r="AJ241" i="15"/>
  <c r="AI241" i="15"/>
  <c r="Z241" i="15"/>
  <c r="M241" i="35" s="1"/>
  <c r="Y241" i="15"/>
  <c r="L241" i="35" s="1"/>
  <c r="X241" i="15"/>
  <c r="K241" i="35" s="1"/>
  <c r="T241" i="15"/>
  <c r="AW240" i="15"/>
  <c r="AL240" i="15"/>
  <c r="AK240" i="15"/>
  <c r="AJ240" i="15"/>
  <c r="AI240" i="15"/>
  <c r="Z240" i="15"/>
  <c r="M240" i="35" s="1"/>
  <c r="Y240" i="15"/>
  <c r="L240" i="35" s="1"/>
  <c r="X240" i="15"/>
  <c r="K240" i="35" s="1"/>
  <c r="T240" i="15"/>
  <c r="AW239" i="15"/>
  <c r="AL239" i="15"/>
  <c r="AK239" i="15"/>
  <c r="AJ239" i="15"/>
  <c r="AI239" i="15"/>
  <c r="Z239" i="15"/>
  <c r="M239" i="35" s="1"/>
  <c r="Y239" i="15"/>
  <c r="L239" i="35" s="1"/>
  <c r="X239" i="15"/>
  <c r="K239" i="35" s="1"/>
  <c r="T239" i="15"/>
  <c r="AW238" i="15"/>
  <c r="AL238" i="15"/>
  <c r="AK238" i="15"/>
  <c r="AJ238" i="15"/>
  <c r="AI238" i="15"/>
  <c r="Z238" i="15"/>
  <c r="M238" i="35" s="1"/>
  <c r="Y238" i="15"/>
  <c r="L238" i="35" s="1"/>
  <c r="X238" i="15"/>
  <c r="K238" i="35" s="1"/>
  <c r="T238" i="15"/>
  <c r="AW237" i="15"/>
  <c r="AL237" i="15"/>
  <c r="AK237" i="15"/>
  <c r="AJ237" i="15"/>
  <c r="AI237" i="15"/>
  <c r="Z237" i="15"/>
  <c r="M237" i="35" s="1"/>
  <c r="Y237" i="15"/>
  <c r="L237" i="35" s="1"/>
  <c r="X237" i="15"/>
  <c r="K237" i="35" s="1"/>
  <c r="T237" i="15"/>
  <c r="AW236" i="15"/>
  <c r="AL236" i="15"/>
  <c r="AK236" i="15"/>
  <c r="AJ236" i="15"/>
  <c r="AI236" i="15"/>
  <c r="AE236" i="15"/>
  <c r="AE270" i="15" s="1"/>
  <c r="BG270" i="15" s="1"/>
  <c r="AD236" i="15"/>
  <c r="AD270" i="15" s="1"/>
  <c r="AC236" i="15"/>
  <c r="AC242" i="15" s="1"/>
  <c r="Z236" i="15"/>
  <c r="M236" i="35" s="1"/>
  <c r="Y236" i="15"/>
  <c r="L236" i="35" s="1"/>
  <c r="X236" i="15"/>
  <c r="K236" i="35" s="1"/>
  <c r="T236" i="15"/>
  <c r="AX235" i="15"/>
  <c r="AW235" i="15"/>
  <c r="AO235" i="15"/>
  <c r="AL235" i="15"/>
  <c r="AK235" i="15"/>
  <c r="AJ235" i="15"/>
  <c r="BF235" i="15" s="1"/>
  <c r="AI235" i="15"/>
  <c r="AA235" i="15"/>
  <c r="AV235" i="15" s="1"/>
  <c r="AX234" i="15"/>
  <c r="AW234" i="15"/>
  <c r="AO234" i="15"/>
  <c r="AN234" i="15" s="1"/>
  <c r="AL234" i="15"/>
  <c r="AK234" i="15"/>
  <c r="AJ234" i="15"/>
  <c r="BF234" i="15" s="1"/>
  <c r="AI234" i="15"/>
  <c r="AA234" i="15"/>
  <c r="AV234" i="15" s="1"/>
  <c r="AX233" i="15"/>
  <c r="AW233" i="15"/>
  <c r="AO233" i="15"/>
  <c r="AL233" i="15"/>
  <c r="AK233" i="15"/>
  <c r="AJ233" i="15"/>
  <c r="BF233" i="15" s="1"/>
  <c r="AI233" i="15"/>
  <c r="AA233" i="15"/>
  <c r="AV233" i="15" s="1"/>
  <c r="AX232" i="15"/>
  <c r="AW232" i="15"/>
  <c r="AO232" i="15"/>
  <c r="AL232" i="15"/>
  <c r="AK232" i="15"/>
  <c r="AJ232" i="15"/>
  <c r="BF232" i="15" s="1"/>
  <c r="AI232" i="15"/>
  <c r="AA232" i="15"/>
  <c r="AV232" i="15" s="1"/>
  <c r="AX231" i="15"/>
  <c r="AW231" i="15"/>
  <c r="AO231" i="15"/>
  <c r="AL231" i="15"/>
  <c r="AK231" i="15"/>
  <c r="AJ231" i="15"/>
  <c r="BF231" i="15" s="1"/>
  <c r="AI231" i="15"/>
  <c r="AA231" i="15"/>
  <c r="AV231" i="15" s="1"/>
  <c r="AX230" i="15"/>
  <c r="AW230" i="15"/>
  <c r="AO230" i="15"/>
  <c r="AN230" i="15" s="1"/>
  <c r="AL230" i="15"/>
  <c r="AK230" i="15"/>
  <c r="AJ230" i="15"/>
  <c r="BF230" i="15" s="1"/>
  <c r="AI230" i="15"/>
  <c r="AA230" i="15"/>
  <c r="AV230" i="15" s="1"/>
  <c r="AX229" i="15"/>
  <c r="AW229" i="15"/>
  <c r="AO229" i="15"/>
  <c r="AL229" i="15"/>
  <c r="AK229" i="15"/>
  <c r="AJ229" i="15"/>
  <c r="BF229" i="15" s="1"/>
  <c r="AI229" i="15"/>
  <c r="AA229" i="15"/>
  <c r="AV229" i="15" s="1"/>
  <c r="AX228" i="15"/>
  <c r="AW228" i="15"/>
  <c r="AO228" i="15"/>
  <c r="AL228" i="15"/>
  <c r="AK228" i="15"/>
  <c r="AJ228" i="15"/>
  <c r="BF228" i="15" s="1"/>
  <c r="AI228" i="15"/>
  <c r="AA228" i="15"/>
  <c r="AV228" i="15" s="1"/>
  <c r="AX227" i="15"/>
  <c r="AW227" i="15"/>
  <c r="AO227" i="15"/>
  <c r="AL227" i="15"/>
  <c r="AK227" i="15"/>
  <c r="AJ227" i="15"/>
  <c r="BF227" i="15" s="1"/>
  <c r="AI227" i="15"/>
  <c r="AA227" i="15"/>
  <c r="AV227" i="15" s="1"/>
  <c r="AX226" i="15"/>
  <c r="AW226" i="15"/>
  <c r="AO226" i="15"/>
  <c r="AN226" i="15" s="1"/>
  <c r="AL226" i="15"/>
  <c r="AK226" i="15"/>
  <c r="AJ226" i="15"/>
  <c r="BF226" i="15" s="1"/>
  <c r="AI226" i="15"/>
  <c r="AA226" i="15"/>
  <c r="AV226" i="15" s="1"/>
  <c r="BC225" i="15"/>
  <c r="AX225" i="15"/>
  <c r="AW225" i="15"/>
  <c r="AU225" i="15"/>
  <c r="AR225" i="15"/>
  <c r="AQ225" i="15"/>
  <c r="AO225" i="15"/>
  <c r="AL225" i="15"/>
  <c r="AK225" i="15"/>
  <c r="AJ225" i="15"/>
  <c r="AI225" i="15"/>
  <c r="AG225" i="15"/>
  <c r="AA225" i="15"/>
  <c r="AV225" i="15" s="1"/>
  <c r="Z225" i="15"/>
  <c r="M225" i="35" s="1"/>
  <c r="Y225" i="15"/>
  <c r="L225" i="35" s="1"/>
  <c r="X225" i="15"/>
  <c r="K225" i="35" s="1"/>
  <c r="T225" i="15"/>
  <c r="BC224" i="15"/>
  <c r="AX224" i="15"/>
  <c r="AW224" i="15"/>
  <c r="AU224" i="15"/>
  <c r="AR224" i="15"/>
  <c r="AQ224" i="15"/>
  <c r="AO224" i="15"/>
  <c r="AL224" i="15"/>
  <c r="AK224" i="15"/>
  <c r="AJ224" i="15"/>
  <c r="AI224" i="15"/>
  <c r="AG224" i="15"/>
  <c r="AA224" i="15"/>
  <c r="AV224" i="15" s="1"/>
  <c r="Z224" i="15"/>
  <c r="M224" i="35" s="1"/>
  <c r="Y224" i="15"/>
  <c r="L224" i="35" s="1"/>
  <c r="X224" i="15"/>
  <c r="K224" i="35" s="1"/>
  <c r="T224" i="15"/>
  <c r="BC223" i="15"/>
  <c r="AX223" i="15"/>
  <c r="AW223" i="15"/>
  <c r="AU223" i="15"/>
  <c r="AR223" i="15"/>
  <c r="AQ223" i="15"/>
  <c r="AO223" i="15"/>
  <c r="AL223" i="15"/>
  <c r="AK223" i="15"/>
  <c r="AJ223" i="15"/>
  <c r="AI223" i="15"/>
  <c r="AG223" i="15"/>
  <c r="AA223" i="15"/>
  <c r="AV223" i="15" s="1"/>
  <c r="Z223" i="15"/>
  <c r="M223" i="35" s="1"/>
  <c r="Y223" i="15"/>
  <c r="L223" i="35" s="1"/>
  <c r="X223" i="15"/>
  <c r="K223" i="35" s="1"/>
  <c r="T223" i="15"/>
  <c r="BC222" i="15"/>
  <c r="AX222" i="15"/>
  <c r="AW222" i="15"/>
  <c r="AU222" i="15"/>
  <c r="AR222" i="15"/>
  <c r="AQ222" i="15"/>
  <c r="AO222" i="15"/>
  <c r="AL222" i="15"/>
  <c r="AK222" i="15"/>
  <c r="AJ222" i="15"/>
  <c r="AI222" i="15"/>
  <c r="AG222" i="15"/>
  <c r="AA222" i="15"/>
  <c r="AV222" i="15" s="1"/>
  <c r="Z222" i="15"/>
  <c r="M222" i="35" s="1"/>
  <c r="Y222" i="15"/>
  <c r="L222" i="35" s="1"/>
  <c r="X222" i="15"/>
  <c r="K222" i="35" s="1"/>
  <c r="T222" i="15"/>
  <c r="BC221" i="15"/>
  <c r="AW221" i="15"/>
  <c r="AU221" i="15"/>
  <c r="AQ221" i="15"/>
  <c r="AG221" i="15" s="1"/>
  <c r="AO221" i="15"/>
  <c r="AL221" i="15"/>
  <c r="AK221" i="15"/>
  <c r="AJ221" i="15"/>
  <c r="AI221" i="15"/>
  <c r="AA221" i="15"/>
  <c r="AV221" i="15" s="1"/>
  <c r="Z221" i="15"/>
  <c r="M221" i="35" s="1"/>
  <c r="Y221" i="15"/>
  <c r="L221" i="35" s="1"/>
  <c r="X221" i="15"/>
  <c r="K221" i="35" s="1"/>
  <c r="T221" i="15"/>
  <c r="AW220" i="15"/>
  <c r="AL220" i="15"/>
  <c r="AK220" i="15"/>
  <c r="AJ220" i="15"/>
  <c r="AI220" i="15"/>
  <c r="Z220" i="15"/>
  <c r="M220" i="35" s="1"/>
  <c r="Y220" i="15"/>
  <c r="L220" i="35" s="1"/>
  <c r="X220" i="15"/>
  <c r="K220" i="35" s="1"/>
  <c r="T220" i="15"/>
  <c r="AW219" i="15"/>
  <c r="AL219" i="15"/>
  <c r="AK219" i="15"/>
  <c r="AJ219" i="15"/>
  <c r="AI219" i="15"/>
  <c r="Z219" i="15"/>
  <c r="M219" i="35" s="1"/>
  <c r="Y219" i="15"/>
  <c r="L219" i="35" s="1"/>
  <c r="X219" i="15"/>
  <c r="K219" i="35" s="1"/>
  <c r="T219" i="15"/>
  <c r="AW218" i="15"/>
  <c r="AL218" i="15"/>
  <c r="AK218" i="15"/>
  <c r="AJ218" i="15"/>
  <c r="AI218" i="15"/>
  <c r="AA218" i="15"/>
  <c r="AV218" i="15" s="1"/>
  <c r="Z218" i="15"/>
  <c r="M218" i="35" s="1"/>
  <c r="Y218" i="15"/>
  <c r="L218" i="35" s="1"/>
  <c r="X218" i="15"/>
  <c r="K218" i="35" s="1"/>
  <c r="T218" i="15"/>
  <c r="AW217" i="15"/>
  <c r="AL217" i="15"/>
  <c r="AK217" i="15"/>
  <c r="AJ217" i="15"/>
  <c r="AI217" i="15"/>
  <c r="Z217" i="15"/>
  <c r="M217" i="35" s="1"/>
  <c r="Y217" i="15"/>
  <c r="L217" i="35" s="1"/>
  <c r="X217" i="15"/>
  <c r="K217" i="35" s="1"/>
  <c r="T217" i="15"/>
  <c r="AW216" i="15"/>
  <c r="AL216" i="15"/>
  <c r="AK216" i="15"/>
  <c r="AJ216" i="15"/>
  <c r="AI216" i="15"/>
  <c r="Z216" i="15"/>
  <c r="M216" i="35" s="1"/>
  <c r="Y216" i="15"/>
  <c r="L216" i="35" s="1"/>
  <c r="X216" i="15"/>
  <c r="K216" i="35" s="1"/>
  <c r="T216" i="15"/>
  <c r="AW215" i="15"/>
  <c r="AL215" i="15"/>
  <c r="AK215" i="15"/>
  <c r="AJ215" i="15"/>
  <c r="AI215" i="15"/>
  <c r="Z215" i="15"/>
  <c r="M215" i="35" s="1"/>
  <c r="Y215" i="15"/>
  <c r="L215" i="35" s="1"/>
  <c r="X215" i="15"/>
  <c r="K215" i="35" s="1"/>
  <c r="T215" i="15"/>
  <c r="AW214" i="15"/>
  <c r="AL214" i="15"/>
  <c r="AK214" i="15"/>
  <c r="AJ214" i="15"/>
  <c r="AI214" i="15"/>
  <c r="AA214" i="15"/>
  <c r="AV214" i="15" s="1"/>
  <c r="Z214" i="15"/>
  <c r="M214" i="35" s="1"/>
  <c r="Y214" i="15"/>
  <c r="L214" i="35" s="1"/>
  <c r="X214" i="15"/>
  <c r="K214" i="35" s="1"/>
  <c r="T214" i="15"/>
  <c r="AW213" i="15"/>
  <c r="AL213" i="15"/>
  <c r="AK213" i="15"/>
  <c r="AJ213" i="15"/>
  <c r="AI213" i="15"/>
  <c r="Z213" i="15"/>
  <c r="M213" i="35" s="1"/>
  <c r="Y213" i="15"/>
  <c r="L213" i="35" s="1"/>
  <c r="X213" i="15"/>
  <c r="K213" i="35" s="1"/>
  <c r="T213" i="15"/>
  <c r="AW212" i="15"/>
  <c r="AL212" i="15"/>
  <c r="AK212" i="15"/>
  <c r="AJ212" i="15"/>
  <c r="AI212" i="15"/>
  <c r="Z212" i="15"/>
  <c r="M212" i="35" s="1"/>
  <c r="Y212" i="15"/>
  <c r="L212" i="35" s="1"/>
  <c r="X212" i="15"/>
  <c r="K212" i="35" s="1"/>
  <c r="T212" i="15"/>
  <c r="AW211" i="15"/>
  <c r="AL211" i="15"/>
  <c r="AK211" i="15"/>
  <c r="AJ211" i="15"/>
  <c r="AI211" i="15"/>
  <c r="AA211" i="15"/>
  <c r="AV211" i="15" s="1"/>
  <c r="Z211" i="15"/>
  <c r="M211" i="35" s="1"/>
  <c r="Y211" i="15"/>
  <c r="L211" i="35" s="1"/>
  <c r="X211" i="15"/>
  <c r="K211" i="35" s="1"/>
  <c r="T211" i="15"/>
  <c r="AW210" i="15"/>
  <c r="AL210" i="15"/>
  <c r="AK210" i="15"/>
  <c r="AJ210" i="15"/>
  <c r="AI210" i="15"/>
  <c r="AA210" i="15"/>
  <c r="AV210" i="15" s="1"/>
  <c r="Z210" i="15"/>
  <c r="M210" i="35" s="1"/>
  <c r="Y210" i="15"/>
  <c r="L210" i="35" s="1"/>
  <c r="X210" i="15"/>
  <c r="K210" i="35" s="1"/>
  <c r="T210" i="15"/>
  <c r="AW209" i="15"/>
  <c r="AL209" i="15"/>
  <c r="AK209" i="15"/>
  <c r="AJ209" i="15"/>
  <c r="AI209" i="15"/>
  <c r="Z209" i="15"/>
  <c r="M209" i="35" s="1"/>
  <c r="Y209" i="15"/>
  <c r="L209" i="35" s="1"/>
  <c r="X209" i="15"/>
  <c r="K209" i="35" s="1"/>
  <c r="T209" i="15"/>
  <c r="AW208" i="15"/>
  <c r="AL208" i="15"/>
  <c r="AK208" i="15"/>
  <c r="AJ208" i="15"/>
  <c r="AI208" i="15"/>
  <c r="Z208" i="15"/>
  <c r="M208" i="35" s="1"/>
  <c r="Y208" i="15"/>
  <c r="L208" i="35" s="1"/>
  <c r="X208" i="15"/>
  <c r="K208" i="35" s="1"/>
  <c r="T208" i="15"/>
  <c r="AW207" i="15"/>
  <c r="AL207" i="15"/>
  <c r="AK207" i="15"/>
  <c r="AJ207" i="15"/>
  <c r="AI207" i="15"/>
  <c r="Z207" i="15"/>
  <c r="M207" i="35" s="1"/>
  <c r="Y207" i="15"/>
  <c r="L207" i="35" s="1"/>
  <c r="X207" i="15"/>
  <c r="K207" i="35" s="1"/>
  <c r="T207" i="15"/>
  <c r="AW206" i="15"/>
  <c r="AL206" i="15"/>
  <c r="AK206" i="15"/>
  <c r="AJ206" i="15"/>
  <c r="AI206" i="15"/>
  <c r="Z206" i="15"/>
  <c r="M206" i="35" s="1"/>
  <c r="Y206" i="15"/>
  <c r="L206" i="35" s="1"/>
  <c r="X206" i="15"/>
  <c r="K206" i="35" s="1"/>
  <c r="T206" i="15"/>
  <c r="AW205" i="15"/>
  <c r="AL205" i="15"/>
  <c r="AK205" i="15"/>
  <c r="AJ205" i="15"/>
  <c r="AI205" i="15"/>
  <c r="Z205" i="15"/>
  <c r="M205" i="35" s="1"/>
  <c r="Y205" i="15"/>
  <c r="L205" i="35" s="1"/>
  <c r="X205" i="15"/>
  <c r="K205" i="35" s="1"/>
  <c r="T205" i="15"/>
  <c r="AW204" i="15"/>
  <c r="AL204" i="15"/>
  <c r="AK204" i="15"/>
  <c r="AJ204" i="15"/>
  <c r="AI204" i="15"/>
  <c r="Z204" i="15"/>
  <c r="M204" i="35" s="1"/>
  <c r="Y204" i="15"/>
  <c r="L204" i="35" s="1"/>
  <c r="X204" i="15"/>
  <c r="K204" i="35" s="1"/>
  <c r="T204" i="15"/>
  <c r="AW203" i="15"/>
  <c r="AQ203" i="15"/>
  <c r="AG203" i="15" s="1"/>
  <c r="AL203" i="15"/>
  <c r="AK203" i="15"/>
  <c r="AJ203" i="15"/>
  <c r="AI203" i="15"/>
  <c r="Z203" i="15"/>
  <c r="M203" i="35" s="1"/>
  <c r="Y203" i="15"/>
  <c r="L203" i="35" s="1"/>
  <c r="X203" i="15"/>
  <c r="K203" i="35" s="1"/>
  <c r="T203" i="15"/>
  <c r="AW202" i="15"/>
  <c r="AL202" i="15"/>
  <c r="AK202" i="15"/>
  <c r="AJ202" i="15"/>
  <c r="AI202" i="15"/>
  <c r="Z202" i="15"/>
  <c r="M202" i="35" s="1"/>
  <c r="Y202" i="15"/>
  <c r="L202" i="35" s="1"/>
  <c r="X202" i="15"/>
  <c r="K202" i="35" s="1"/>
  <c r="T202" i="15"/>
  <c r="AW201" i="15"/>
  <c r="AL201" i="15"/>
  <c r="AK201" i="15"/>
  <c r="AJ201" i="15"/>
  <c r="AI201" i="15"/>
  <c r="Z201" i="15"/>
  <c r="M201" i="35" s="1"/>
  <c r="Y201" i="15"/>
  <c r="L201" i="35" s="1"/>
  <c r="X201" i="15"/>
  <c r="K201" i="35" s="1"/>
  <c r="T201" i="15"/>
  <c r="AW200" i="15"/>
  <c r="AL200" i="15"/>
  <c r="AK200" i="15"/>
  <c r="AJ200" i="15"/>
  <c r="AI200" i="15"/>
  <c r="AA200" i="15"/>
  <c r="AV200" i="15" s="1"/>
  <c r="Z200" i="15"/>
  <c r="M200" i="35" s="1"/>
  <c r="Y200" i="15"/>
  <c r="L200" i="35" s="1"/>
  <c r="X200" i="15"/>
  <c r="K200" i="35" s="1"/>
  <c r="T200" i="15"/>
  <c r="AW199" i="15"/>
  <c r="AL199" i="15"/>
  <c r="AK199" i="15"/>
  <c r="AJ199" i="15"/>
  <c r="AI199" i="15"/>
  <c r="AA199" i="15"/>
  <c r="AV199" i="15" s="1"/>
  <c r="Z199" i="15"/>
  <c r="M199" i="35" s="1"/>
  <c r="Y199" i="15"/>
  <c r="L199" i="35" s="1"/>
  <c r="X199" i="15"/>
  <c r="K199" i="35" s="1"/>
  <c r="T199" i="15"/>
  <c r="AW198" i="15"/>
  <c r="AL198" i="15"/>
  <c r="AK198" i="15"/>
  <c r="AJ198" i="15"/>
  <c r="AI198" i="15"/>
  <c r="Z198" i="15"/>
  <c r="M198" i="35" s="1"/>
  <c r="Y198" i="15"/>
  <c r="L198" i="35" s="1"/>
  <c r="X198" i="15"/>
  <c r="K198" i="35" s="1"/>
  <c r="T198" i="15"/>
  <c r="AW197" i="15"/>
  <c r="AL197" i="15"/>
  <c r="AK197" i="15"/>
  <c r="AJ197" i="15"/>
  <c r="AI197" i="15"/>
  <c r="AA197" i="15"/>
  <c r="AV197" i="15" s="1"/>
  <c r="Z197" i="15"/>
  <c r="M197" i="35" s="1"/>
  <c r="Y197" i="15"/>
  <c r="L197" i="35" s="1"/>
  <c r="X197" i="15"/>
  <c r="K197" i="35" s="1"/>
  <c r="T197" i="15"/>
  <c r="AW196" i="15"/>
  <c r="AL196" i="15"/>
  <c r="AK196" i="15"/>
  <c r="AJ196" i="15"/>
  <c r="AI196" i="15"/>
  <c r="Z196" i="15"/>
  <c r="M196" i="35" s="1"/>
  <c r="Y196" i="15"/>
  <c r="L196" i="35" s="1"/>
  <c r="X196" i="15"/>
  <c r="K196" i="35" s="1"/>
  <c r="T196" i="15"/>
  <c r="AW195" i="15"/>
  <c r="AL195" i="15"/>
  <c r="AK195" i="15"/>
  <c r="AJ195" i="15"/>
  <c r="AI195" i="15"/>
  <c r="AA195" i="15"/>
  <c r="AV195" i="15" s="1"/>
  <c r="Z195" i="15"/>
  <c r="M195" i="35" s="1"/>
  <c r="Y195" i="15"/>
  <c r="L195" i="35" s="1"/>
  <c r="X195" i="15"/>
  <c r="K195" i="35" s="1"/>
  <c r="T195" i="15"/>
  <c r="AW194" i="15"/>
  <c r="AL194" i="15"/>
  <c r="AK194" i="15"/>
  <c r="AJ194" i="15"/>
  <c r="AI194" i="15"/>
  <c r="Z194" i="15"/>
  <c r="M194" i="35" s="1"/>
  <c r="Y194" i="15"/>
  <c r="L194" i="35" s="1"/>
  <c r="X194" i="15"/>
  <c r="K194" i="35" s="1"/>
  <c r="T194" i="15"/>
  <c r="AW193" i="15"/>
  <c r="AL193" i="15"/>
  <c r="AK193" i="15"/>
  <c r="AJ193" i="15"/>
  <c r="AI193" i="15"/>
  <c r="Z193" i="15"/>
  <c r="M193" i="35" s="1"/>
  <c r="Y193" i="15"/>
  <c r="L193" i="35" s="1"/>
  <c r="X193" i="15"/>
  <c r="K193" i="35" s="1"/>
  <c r="T193" i="15"/>
  <c r="AW192" i="15"/>
  <c r="AL192" i="15"/>
  <c r="AK192" i="15"/>
  <c r="AJ192" i="15"/>
  <c r="AI192" i="15"/>
  <c r="Z192" i="15"/>
  <c r="M192" i="35" s="1"/>
  <c r="Y192" i="15"/>
  <c r="L192" i="35" s="1"/>
  <c r="X192" i="15"/>
  <c r="K192" i="35" s="1"/>
  <c r="T192" i="15"/>
  <c r="AW191" i="15"/>
  <c r="AL191" i="15"/>
  <c r="AK191" i="15"/>
  <c r="AJ191" i="15"/>
  <c r="AI191" i="15"/>
  <c r="AE191" i="15"/>
  <c r="AE192" i="15" s="1"/>
  <c r="BG192" i="15" s="1"/>
  <c r="AD191" i="15"/>
  <c r="AD197" i="15" s="1"/>
  <c r="AR197" i="15" s="1"/>
  <c r="AC191" i="15"/>
  <c r="AC204" i="15" s="1"/>
  <c r="Z191" i="15"/>
  <c r="M191" i="35" s="1"/>
  <c r="Y191" i="15"/>
  <c r="L191" i="35" s="1"/>
  <c r="X191" i="15"/>
  <c r="K191" i="35" s="1"/>
  <c r="T191" i="15"/>
  <c r="AX190" i="15"/>
  <c r="AW190" i="15"/>
  <c r="AO190" i="15"/>
  <c r="AL190" i="15"/>
  <c r="AK190" i="15"/>
  <c r="AJ190" i="15"/>
  <c r="BF190" i="15" s="1"/>
  <c r="AI190" i="15"/>
  <c r="AA190" i="15"/>
  <c r="AV190" i="15" s="1"/>
  <c r="AX189" i="15"/>
  <c r="AW189" i="15"/>
  <c r="AO189" i="15"/>
  <c r="AL189" i="15"/>
  <c r="AK189" i="15"/>
  <c r="AJ189" i="15"/>
  <c r="BF189" i="15" s="1"/>
  <c r="AI189" i="15"/>
  <c r="AA189" i="15"/>
  <c r="AV189" i="15" s="1"/>
  <c r="AX188" i="15"/>
  <c r="AW188" i="15"/>
  <c r="AO188" i="15"/>
  <c r="AN188" i="15" s="1"/>
  <c r="AL188" i="15"/>
  <c r="AK188" i="15"/>
  <c r="AJ188" i="15"/>
  <c r="BF188" i="15" s="1"/>
  <c r="AI188" i="15"/>
  <c r="AA188" i="15"/>
  <c r="AV188" i="15" s="1"/>
  <c r="AX187" i="15"/>
  <c r="AW187" i="15"/>
  <c r="AO187" i="15"/>
  <c r="AL187" i="15"/>
  <c r="AK187" i="15"/>
  <c r="AJ187" i="15"/>
  <c r="BF187" i="15" s="1"/>
  <c r="AI187" i="15"/>
  <c r="AA187" i="15"/>
  <c r="AV187" i="15" s="1"/>
  <c r="AX186" i="15"/>
  <c r="AW186" i="15"/>
  <c r="AO186" i="15"/>
  <c r="AL186" i="15"/>
  <c r="AK186" i="15"/>
  <c r="AJ186" i="15"/>
  <c r="BF186" i="15" s="1"/>
  <c r="AI186" i="15"/>
  <c r="AA186" i="15"/>
  <c r="AV186" i="15" s="1"/>
  <c r="AX185" i="15"/>
  <c r="AW185" i="15"/>
  <c r="AO185" i="15"/>
  <c r="AL185" i="15"/>
  <c r="AK185" i="15"/>
  <c r="AJ185" i="15"/>
  <c r="BF185" i="15" s="1"/>
  <c r="AI185" i="15"/>
  <c r="AA185" i="15"/>
  <c r="AV185" i="15" s="1"/>
  <c r="AX184" i="15"/>
  <c r="AW184" i="15"/>
  <c r="AO184" i="15"/>
  <c r="AN184" i="15" s="1"/>
  <c r="AL184" i="15"/>
  <c r="AK184" i="15"/>
  <c r="AJ184" i="15"/>
  <c r="BF184" i="15" s="1"/>
  <c r="AI184" i="15"/>
  <c r="AA184" i="15"/>
  <c r="AV184" i="15" s="1"/>
  <c r="AX183" i="15"/>
  <c r="AW183" i="15"/>
  <c r="AO183" i="15"/>
  <c r="AL183" i="15"/>
  <c r="AK183" i="15"/>
  <c r="AJ183" i="15"/>
  <c r="BF183" i="15" s="1"/>
  <c r="AI183" i="15"/>
  <c r="AA183" i="15"/>
  <c r="AV183" i="15" s="1"/>
  <c r="AX182" i="15"/>
  <c r="AW182" i="15"/>
  <c r="AO182" i="15"/>
  <c r="AL182" i="15"/>
  <c r="AK182" i="15"/>
  <c r="AJ182" i="15"/>
  <c r="BF182" i="15" s="1"/>
  <c r="AI182" i="15"/>
  <c r="AA182" i="15"/>
  <c r="AV182" i="15" s="1"/>
  <c r="AX181" i="15"/>
  <c r="AW181" i="15"/>
  <c r="AO181" i="15"/>
  <c r="AL181" i="15"/>
  <c r="AK181" i="15"/>
  <c r="AJ181" i="15"/>
  <c r="BF181" i="15" s="1"/>
  <c r="AI181" i="15"/>
  <c r="AA181" i="15"/>
  <c r="AV181" i="15" s="1"/>
  <c r="BC180" i="15"/>
  <c r="AX180" i="15"/>
  <c r="AW180" i="15"/>
  <c r="AU180" i="15"/>
  <c r="AR180" i="15"/>
  <c r="AQ180" i="15"/>
  <c r="AO180" i="15"/>
  <c r="AN180" i="15" s="1"/>
  <c r="AL180" i="15"/>
  <c r="AK180" i="15"/>
  <c r="AJ180" i="15"/>
  <c r="AI180" i="15"/>
  <c r="AG180" i="15"/>
  <c r="AA180" i="15"/>
  <c r="AV180" i="15" s="1"/>
  <c r="Z180" i="15"/>
  <c r="M180" i="35" s="1"/>
  <c r="Y180" i="15"/>
  <c r="L180" i="35" s="1"/>
  <c r="X180" i="15"/>
  <c r="K180" i="35" s="1"/>
  <c r="T180" i="15"/>
  <c r="BC179" i="15"/>
  <c r="AX179" i="15"/>
  <c r="AW179" i="15"/>
  <c r="AU179" i="15"/>
  <c r="AR179" i="15"/>
  <c r="AQ179" i="15"/>
  <c r="AO179" i="15"/>
  <c r="AN179" i="15" s="1"/>
  <c r="AL179" i="15"/>
  <c r="AK179" i="15"/>
  <c r="AJ179" i="15"/>
  <c r="AI179" i="15"/>
  <c r="AG179" i="15"/>
  <c r="AA179" i="15"/>
  <c r="AV179" i="15" s="1"/>
  <c r="Z179" i="15"/>
  <c r="M179" i="35" s="1"/>
  <c r="Y179" i="15"/>
  <c r="L179" i="35" s="1"/>
  <c r="X179" i="15"/>
  <c r="K179" i="35" s="1"/>
  <c r="T179" i="15"/>
  <c r="BC178" i="15"/>
  <c r="AX178" i="15"/>
  <c r="AW178" i="15"/>
  <c r="AU178" i="15"/>
  <c r="AR178" i="15"/>
  <c r="AQ178" i="15"/>
  <c r="AO178" i="15"/>
  <c r="AN178" i="15" s="1"/>
  <c r="AL178" i="15"/>
  <c r="AK178" i="15"/>
  <c r="AJ178" i="15"/>
  <c r="AI178" i="15"/>
  <c r="AG178" i="15"/>
  <c r="AA178" i="15"/>
  <c r="AV178" i="15" s="1"/>
  <c r="Z178" i="15"/>
  <c r="M178" i="35" s="1"/>
  <c r="Y178" i="15"/>
  <c r="L178" i="35" s="1"/>
  <c r="X178" i="15"/>
  <c r="K178" i="35" s="1"/>
  <c r="T178" i="15"/>
  <c r="BC177" i="15"/>
  <c r="AX177" i="15"/>
  <c r="AW177" i="15"/>
  <c r="AU177" i="15"/>
  <c r="AR177" i="15"/>
  <c r="AQ177" i="15"/>
  <c r="AO177" i="15"/>
  <c r="AN177" i="15" s="1"/>
  <c r="AL177" i="15"/>
  <c r="AK177" i="15"/>
  <c r="AJ177" i="15"/>
  <c r="AI177" i="15"/>
  <c r="AG177" i="15"/>
  <c r="AA177" i="15"/>
  <c r="AV177" i="15" s="1"/>
  <c r="Z177" i="15"/>
  <c r="M177" i="35" s="1"/>
  <c r="Y177" i="15"/>
  <c r="L177" i="35" s="1"/>
  <c r="X177" i="15"/>
  <c r="K177" i="35" s="1"/>
  <c r="T177" i="15"/>
  <c r="BC176" i="15"/>
  <c r="AW176" i="15"/>
  <c r="AU176" i="15"/>
  <c r="AQ176" i="15"/>
  <c r="AG176" i="15" s="1"/>
  <c r="AO176" i="15"/>
  <c r="AN176" i="15" s="1"/>
  <c r="AL176" i="15"/>
  <c r="AK176" i="15"/>
  <c r="AJ176" i="15"/>
  <c r="AI176" i="15"/>
  <c r="Z176" i="15"/>
  <c r="M176" i="35" s="1"/>
  <c r="Y176" i="15"/>
  <c r="L176" i="35" s="1"/>
  <c r="X176" i="15"/>
  <c r="K176" i="35" s="1"/>
  <c r="T176" i="15"/>
  <c r="AW175" i="15"/>
  <c r="AL175" i="15"/>
  <c r="AK175" i="15"/>
  <c r="AJ175" i="15"/>
  <c r="AI175" i="15"/>
  <c r="Z175" i="15"/>
  <c r="M175" i="35" s="1"/>
  <c r="Y175" i="15"/>
  <c r="L175" i="35" s="1"/>
  <c r="X175" i="15"/>
  <c r="K175" i="35" s="1"/>
  <c r="T175" i="15"/>
  <c r="AW174" i="15"/>
  <c r="AL174" i="15"/>
  <c r="AK174" i="15"/>
  <c r="AJ174" i="15"/>
  <c r="AI174" i="15"/>
  <c r="Z174" i="15"/>
  <c r="M174" i="35" s="1"/>
  <c r="Y174" i="15"/>
  <c r="L174" i="35" s="1"/>
  <c r="X174" i="15"/>
  <c r="K174" i="35" s="1"/>
  <c r="T174" i="15"/>
  <c r="AW173" i="15"/>
  <c r="AL173" i="15"/>
  <c r="AK173" i="15"/>
  <c r="AJ173" i="15"/>
  <c r="AI173" i="15"/>
  <c r="Z173" i="15"/>
  <c r="M173" i="35" s="1"/>
  <c r="Y173" i="15"/>
  <c r="L173" i="35" s="1"/>
  <c r="X173" i="15"/>
  <c r="K173" i="35" s="1"/>
  <c r="T173" i="15"/>
  <c r="AW172" i="15"/>
  <c r="AL172" i="15"/>
  <c r="AK172" i="15"/>
  <c r="AJ172" i="15"/>
  <c r="AI172" i="15"/>
  <c r="Z172" i="15"/>
  <c r="M172" i="35" s="1"/>
  <c r="Y172" i="15"/>
  <c r="L172" i="35" s="1"/>
  <c r="X172" i="15"/>
  <c r="K172" i="35" s="1"/>
  <c r="T172" i="15"/>
  <c r="AW171" i="15"/>
  <c r="AL171" i="15"/>
  <c r="AK171" i="15"/>
  <c r="AJ171" i="15"/>
  <c r="AI171" i="15"/>
  <c r="Z171" i="15"/>
  <c r="M171" i="35" s="1"/>
  <c r="Y171" i="15"/>
  <c r="L171" i="35" s="1"/>
  <c r="X171" i="15"/>
  <c r="K171" i="35" s="1"/>
  <c r="T171" i="15"/>
  <c r="AW170" i="15"/>
  <c r="AL170" i="15"/>
  <c r="AK170" i="15"/>
  <c r="AJ170" i="15"/>
  <c r="AI170" i="15"/>
  <c r="Z170" i="15"/>
  <c r="M170" i="35" s="1"/>
  <c r="Y170" i="15"/>
  <c r="L170" i="35" s="1"/>
  <c r="X170" i="15"/>
  <c r="K170" i="35" s="1"/>
  <c r="T170" i="15"/>
  <c r="AW169" i="15"/>
  <c r="AL169" i="15"/>
  <c r="AK169" i="15"/>
  <c r="AJ169" i="15"/>
  <c r="AI169" i="15"/>
  <c r="Z169" i="15"/>
  <c r="M169" i="35" s="1"/>
  <c r="Y169" i="15"/>
  <c r="L169" i="35" s="1"/>
  <c r="X169" i="15"/>
  <c r="K169" i="35" s="1"/>
  <c r="T169" i="15"/>
  <c r="AW168" i="15"/>
  <c r="AL168" i="15"/>
  <c r="AK168" i="15"/>
  <c r="AJ168" i="15"/>
  <c r="AI168" i="15"/>
  <c r="Z168" i="15"/>
  <c r="M168" i="35" s="1"/>
  <c r="Y168" i="15"/>
  <c r="L168" i="35" s="1"/>
  <c r="X168" i="15"/>
  <c r="K168" i="35" s="1"/>
  <c r="T168" i="15"/>
  <c r="AW167" i="15"/>
  <c r="AL167" i="15"/>
  <c r="AK167" i="15"/>
  <c r="AJ167" i="15"/>
  <c r="AI167" i="15"/>
  <c r="AA167" i="15"/>
  <c r="AV167" i="15" s="1"/>
  <c r="Z167" i="15"/>
  <c r="M167" i="35" s="1"/>
  <c r="Y167" i="15"/>
  <c r="L167" i="35" s="1"/>
  <c r="X167" i="15"/>
  <c r="K167" i="35" s="1"/>
  <c r="T167" i="15"/>
  <c r="AW166" i="15"/>
  <c r="AL166" i="15"/>
  <c r="AK166" i="15"/>
  <c r="AJ166" i="15"/>
  <c r="AI166" i="15"/>
  <c r="AA166" i="15"/>
  <c r="AV166" i="15" s="1"/>
  <c r="Z166" i="15"/>
  <c r="M166" i="35" s="1"/>
  <c r="Y166" i="15"/>
  <c r="L166" i="35" s="1"/>
  <c r="X166" i="15"/>
  <c r="K166" i="35" s="1"/>
  <c r="T166" i="15"/>
  <c r="AW165" i="15"/>
  <c r="AL165" i="15"/>
  <c r="AK165" i="15"/>
  <c r="AJ165" i="15"/>
  <c r="AI165" i="15"/>
  <c r="Z165" i="15"/>
  <c r="M165" i="35" s="1"/>
  <c r="Y165" i="15"/>
  <c r="L165" i="35" s="1"/>
  <c r="X165" i="15"/>
  <c r="K165" i="35" s="1"/>
  <c r="T165" i="15"/>
  <c r="AW164" i="15"/>
  <c r="AL164" i="15"/>
  <c r="AK164" i="15"/>
  <c r="AJ164" i="15"/>
  <c r="AI164" i="15"/>
  <c r="Z164" i="15"/>
  <c r="M164" i="35" s="1"/>
  <c r="Y164" i="15"/>
  <c r="L164" i="35" s="1"/>
  <c r="X164" i="15"/>
  <c r="K164" i="35" s="1"/>
  <c r="T164" i="15"/>
  <c r="AW163" i="15"/>
  <c r="AL163" i="15"/>
  <c r="AK163" i="15"/>
  <c r="AJ163" i="15"/>
  <c r="AI163" i="15"/>
  <c r="Z163" i="15"/>
  <c r="M163" i="35" s="1"/>
  <c r="Y163" i="15"/>
  <c r="L163" i="35" s="1"/>
  <c r="X163" i="15"/>
  <c r="K163" i="35" s="1"/>
  <c r="T163" i="15"/>
  <c r="AW162" i="15"/>
  <c r="AL162" i="15"/>
  <c r="AK162" i="15"/>
  <c r="AJ162" i="15"/>
  <c r="AI162" i="15"/>
  <c r="AA162" i="15"/>
  <c r="AV162" i="15" s="1"/>
  <c r="Z162" i="15"/>
  <c r="M162" i="35" s="1"/>
  <c r="Y162" i="15"/>
  <c r="L162" i="35" s="1"/>
  <c r="X162" i="15"/>
  <c r="K162" i="35" s="1"/>
  <c r="T162" i="15"/>
  <c r="AW161" i="15"/>
  <c r="AL161" i="15"/>
  <c r="AK161" i="15"/>
  <c r="AJ161" i="15"/>
  <c r="AI161" i="15"/>
  <c r="Z161" i="15"/>
  <c r="M161" i="35" s="1"/>
  <c r="Y161" i="15"/>
  <c r="L161" i="35" s="1"/>
  <c r="X161" i="15"/>
  <c r="K161" i="35" s="1"/>
  <c r="T161" i="15"/>
  <c r="AW160" i="15"/>
  <c r="AL160" i="15"/>
  <c r="AK160" i="15"/>
  <c r="AJ160" i="15"/>
  <c r="AI160" i="15"/>
  <c r="Z160" i="15"/>
  <c r="M160" i="35" s="1"/>
  <c r="Y160" i="15"/>
  <c r="L160" i="35" s="1"/>
  <c r="X160" i="15"/>
  <c r="K160" i="35" s="1"/>
  <c r="T160" i="15"/>
  <c r="AW159" i="15"/>
  <c r="AL159" i="15"/>
  <c r="AK159" i="15"/>
  <c r="AJ159" i="15"/>
  <c r="AI159" i="15"/>
  <c r="Z159" i="15"/>
  <c r="M159" i="35" s="1"/>
  <c r="Y159" i="15"/>
  <c r="L159" i="35" s="1"/>
  <c r="X159" i="15"/>
  <c r="K159" i="35" s="1"/>
  <c r="T159" i="15"/>
  <c r="AW158" i="15"/>
  <c r="AQ158" i="15"/>
  <c r="AG158" i="15" s="1"/>
  <c r="AL158" i="15"/>
  <c r="AK158" i="15"/>
  <c r="AJ158" i="15"/>
  <c r="AI158" i="15"/>
  <c r="Z158" i="15"/>
  <c r="M158" i="35" s="1"/>
  <c r="Y158" i="15"/>
  <c r="L158" i="35" s="1"/>
  <c r="X158" i="15"/>
  <c r="K158" i="35" s="1"/>
  <c r="T158" i="15"/>
  <c r="AW157" i="15"/>
  <c r="AL157" i="15"/>
  <c r="AK157" i="15"/>
  <c r="AJ157" i="15"/>
  <c r="AI157" i="15"/>
  <c r="Z157" i="15"/>
  <c r="M157" i="35" s="1"/>
  <c r="Y157" i="15"/>
  <c r="L157" i="35" s="1"/>
  <c r="X157" i="15"/>
  <c r="K157" i="35" s="1"/>
  <c r="T157" i="15"/>
  <c r="AW156" i="15"/>
  <c r="AL156" i="15"/>
  <c r="AK156" i="15"/>
  <c r="AJ156" i="15"/>
  <c r="AI156" i="15"/>
  <c r="Z156" i="15"/>
  <c r="M156" i="35" s="1"/>
  <c r="Y156" i="15"/>
  <c r="L156" i="35" s="1"/>
  <c r="X156" i="15"/>
  <c r="K156" i="35" s="1"/>
  <c r="T156" i="15"/>
  <c r="AW155" i="15"/>
  <c r="AL155" i="15"/>
  <c r="AK155" i="15"/>
  <c r="AJ155" i="15"/>
  <c r="AI155" i="15"/>
  <c r="Z155" i="15"/>
  <c r="M155" i="35" s="1"/>
  <c r="Y155" i="15"/>
  <c r="L155" i="35" s="1"/>
  <c r="X155" i="15"/>
  <c r="K155" i="35" s="1"/>
  <c r="T155" i="15"/>
  <c r="AW154" i="15"/>
  <c r="AL154" i="15"/>
  <c r="AK154" i="15"/>
  <c r="AJ154" i="15"/>
  <c r="AI154" i="15"/>
  <c r="Z154" i="15"/>
  <c r="M154" i="35" s="1"/>
  <c r="Y154" i="15"/>
  <c r="L154" i="35" s="1"/>
  <c r="X154" i="15"/>
  <c r="K154" i="35" s="1"/>
  <c r="T154" i="15"/>
  <c r="AW153" i="15"/>
  <c r="AL153" i="15"/>
  <c r="AK153" i="15"/>
  <c r="AJ153" i="15"/>
  <c r="AI153" i="15"/>
  <c r="Z153" i="15"/>
  <c r="M153" i="35" s="1"/>
  <c r="Y153" i="15"/>
  <c r="L153" i="35" s="1"/>
  <c r="X153" i="15"/>
  <c r="K153" i="35" s="1"/>
  <c r="T153" i="15"/>
  <c r="AW152" i="15"/>
  <c r="AL152" i="15"/>
  <c r="AK152" i="15"/>
  <c r="AJ152" i="15"/>
  <c r="AI152" i="15"/>
  <c r="Z152" i="15"/>
  <c r="M152" i="35" s="1"/>
  <c r="Y152" i="15"/>
  <c r="L152" i="35" s="1"/>
  <c r="X152" i="15"/>
  <c r="K152" i="35" s="1"/>
  <c r="T152" i="15"/>
  <c r="AW151" i="15"/>
  <c r="AL151" i="15"/>
  <c r="AK151" i="15"/>
  <c r="AJ151" i="15"/>
  <c r="AI151" i="15"/>
  <c r="Z151" i="15"/>
  <c r="M151" i="35" s="1"/>
  <c r="Y151" i="15"/>
  <c r="L151" i="35" s="1"/>
  <c r="X151" i="15"/>
  <c r="K151" i="35" s="1"/>
  <c r="T151" i="15"/>
  <c r="AW150" i="15"/>
  <c r="AL150" i="15"/>
  <c r="AK150" i="15"/>
  <c r="AJ150" i="15"/>
  <c r="AI150" i="15"/>
  <c r="Z150" i="15"/>
  <c r="M150" i="35" s="1"/>
  <c r="Y150" i="15"/>
  <c r="L150" i="35" s="1"/>
  <c r="X150" i="15"/>
  <c r="K150" i="35" s="1"/>
  <c r="T150" i="15"/>
  <c r="AW149" i="15"/>
  <c r="AL149" i="15"/>
  <c r="AK149" i="15"/>
  <c r="AJ149" i="15"/>
  <c r="AI149" i="15"/>
  <c r="AA149" i="15"/>
  <c r="AV149" i="15" s="1"/>
  <c r="Z149" i="15"/>
  <c r="M149" i="35" s="1"/>
  <c r="Y149" i="15"/>
  <c r="L149" i="35" s="1"/>
  <c r="X149" i="15"/>
  <c r="K149" i="35" s="1"/>
  <c r="T149" i="15"/>
  <c r="AW148" i="15"/>
  <c r="AL148" i="15"/>
  <c r="AK148" i="15"/>
  <c r="AJ148" i="15"/>
  <c r="AI148" i="15"/>
  <c r="Z148" i="15"/>
  <c r="M148" i="35" s="1"/>
  <c r="Y148" i="15"/>
  <c r="L148" i="35" s="1"/>
  <c r="X148" i="15"/>
  <c r="K148" i="35" s="1"/>
  <c r="T148" i="15"/>
  <c r="AW147" i="15"/>
  <c r="AL147" i="15"/>
  <c r="AK147" i="15"/>
  <c r="AJ147" i="15"/>
  <c r="AI147" i="15"/>
  <c r="Z147" i="15"/>
  <c r="M147" i="35" s="1"/>
  <c r="Y147" i="15"/>
  <c r="L147" i="35" s="1"/>
  <c r="X147" i="15"/>
  <c r="K147" i="35" s="1"/>
  <c r="T147" i="15"/>
  <c r="AW146" i="15"/>
  <c r="AL146" i="15"/>
  <c r="AK146" i="15"/>
  <c r="AJ146" i="15"/>
  <c r="AI146" i="15"/>
  <c r="AE146" i="15"/>
  <c r="AE148" i="15" s="1"/>
  <c r="BG148" i="15" s="1"/>
  <c r="AD146" i="15"/>
  <c r="AD166" i="15" s="1"/>
  <c r="AR166" i="15" s="1"/>
  <c r="AC146" i="15"/>
  <c r="AC173" i="15" s="1"/>
  <c r="Z146" i="15"/>
  <c r="M146" i="35" s="1"/>
  <c r="Y146" i="15"/>
  <c r="L146" i="35" s="1"/>
  <c r="X146" i="15"/>
  <c r="K146" i="35" s="1"/>
  <c r="T146" i="15"/>
  <c r="AX145" i="15"/>
  <c r="AW145" i="15"/>
  <c r="AO145" i="15"/>
  <c r="AL145" i="15"/>
  <c r="AK145" i="15"/>
  <c r="AJ145" i="15"/>
  <c r="BF145" i="15" s="1"/>
  <c r="AI145" i="15"/>
  <c r="AA145" i="15"/>
  <c r="AV145" i="15" s="1"/>
  <c r="AX144" i="15"/>
  <c r="AW144" i="15"/>
  <c r="AO144" i="15"/>
  <c r="AL144" i="15"/>
  <c r="AK144" i="15"/>
  <c r="AJ144" i="15"/>
  <c r="BF144" i="15" s="1"/>
  <c r="AI144" i="15"/>
  <c r="AA144" i="15"/>
  <c r="AV144" i="15" s="1"/>
  <c r="AX143" i="15"/>
  <c r="AW143" i="15"/>
  <c r="AO143" i="15"/>
  <c r="AL143" i="15"/>
  <c r="AK143" i="15"/>
  <c r="AJ143" i="15"/>
  <c r="BF143" i="15" s="1"/>
  <c r="AI143" i="15"/>
  <c r="AA143" i="15"/>
  <c r="AV143" i="15" s="1"/>
  <c r="AX142" i="15"/>
  <c r="AW142" i="15"/>
  <c r="AO142" i="15"/>
  <c r="AN142" i="15" s="1"/>
  <c r="AL142" i="15"/>
  <c r="AK142" i="15"/>
  <c r="AJ142" i="15"/>
  <c r="BF142" i="15" s="1"/>
  <c r="AI142" i="15"/>
  <c r="AA142" i="15"/>
  <c r="AV142" i="15" s="1"/>
  <c r="AX141" i="15"/>
  <c r="AW141" i="15"/>
  <c r="AO141" i="15"/>
  <c r="AL141" i="15"/>
  <c r="AK141" i="15"/>
  <c r="AJ141" i="15"/>
  <c r="BF141" i="15" s="1"/>
  <c r="AI141" i="15"/>
  <c r="AA141" i="15"/>
  <c r="AV141" i="15" s="1"/>
  <c r="AX140" i="15"/>
  <c r="AW140" i="15"/>
  <c r="AO140" i="15"/>
  <c r="AL140" i="15"/>
  <c r="AK140" i="15"/>
  <c r="AJ140" i="15"/>
  <c r="BF140" i="15" s="1"/>
  <c r="AI140" i="15"/>
  <c r="AA140" i="15"/>
  <c r="AV140" i="15" s="1"/>
  <c r="AX139" i="15"/>
  <c r="AW139" i="15"/>
  <c r="AO139" i="15"/>
  <c r="AL139" i="15"/>
  <c r="AK139" i="15"/>
  <c r="AJ139" i="15"/>
  <c r="BF139" i="15" s="1"/>
  <c r="AI139" i="15"/>
  <c r="AA139" i="15"/>
  <c r="AV139" i="15" s="1"/>
  <c r="AX138" i="15"/>
  <c r="AW138" i="15"/>
  <c r="AO138" i="15"/>
  <c r="AN138" i="15" s="1"/>
  <c r="AL138" i="15"/>
  <c r="AK138" i="15"/>
  <c r="AJ138" i="15"/>
  <c r="BF138" i="15" s="1"/>
  <c r="AI138" i="15"/>
  <c r="AA138" i="15"/>
  <c r="AV138" i="15" s="1"/>
  <c r="AX137" i="15"/>
  <c r="AW137" i="15"/>
  <c r="AO137" i="15"/>
  <c r="AL137" i="15"/>
  <c r="AK137" i="15"/>
  <c r="AJ137" i="15"/>
  <c r="BF137" i="15" s="1"/>
  <c r="AI137" i="15"/>
  <c r="AA137" i="15"/>
  <c r="AV137" i="15" s="1"/>
  <c r="AX136" i="15"/>
  <c r="AW136" i="15"/>
  <c r="AO136" i="15"/>
  <c r="AL136" i="15"/>
  <c r="AK136" i="15"/>
  <c r="AJ136" i="15"/>
  <c r="BF136" i="15" s="1"/>
  <c r="AI136" i="15"/>
  <c r="AA136" i="15"/>
  <c r="AV136" i="15" s="1"/>
  <c r="BC135" i="15"/>
  <c r="AX135" i="15"/>
  <c r="AW135" i="15"/>
  <c r="AU135" i="15"/>
  <c r="AR135" i="15"/>
  <c r="AQ135" i="15"/>
  <c r="AO135" i="15"/>
  <c r="AL135" i="15"/>
  <c r="AK135" i="15"/>
  <c r="AJ135" i="15"/>
  <c r="AI135" i="15"/>
  <c r="AG135" i="15"/>
  <c r="AA135" i="15"/>
  <c r="AV135" i="15" s="1"/>
  <c r="Z135" i="15"/>
  <c r="M135" i="35" s="1"/>
  <c r="Y135" i="15"/>
  <c r="L135" i="35" s="1"/>
  <c r="X135" i="15"/>
  <c r="K135" i="35" s="1"/>
  <c r="T135" i="15"/>
  <c r="BC134" i="15"/>
  <c r="AX134" i="15"/>
  <c r="AW134" i="15"/>
  <c r="AU134" i="15"/>
  <c r="AR134" i="15"/>
  <c r="AQ134" i="15"/>
  <c r="AO134" i="15"/>
  <c r="AL134" i="15"/>
  <c r="AK134" i="15"/>
  <c r="AJ134" i="15"/>
  <c r="AI134" i="15"/>
  <c r="AG134" i="15"/>
  <c r="AA134" i="15"/>
  <c r="AV134" i="15" s="1"/>
  <c r="Z134" i="15"/>
  <c r="M134" i="35" s="1"/>
  <c r="Y134" i="15"/>
  <c r="L134" i="35" s="1"/>
  <c r="X134" i="15"/>
  <c r="K134" i="35" s="1"/>
  <c r="T134" i="15"/>
  <c r="BC133" i="15"/>
  <c r="AX133" i="15"/>
  <c r="AW133" i="15"/>
  <c r="AU133" i="15"/>
  <c r="AR133" i="15"/>
  <c r="AQ133" i="15"/>
  <c r="AO133" i="15"/>
  <c r="AL133" i="15"/>
  <c r="AK133" i="15"/>
  <c r="AJ133" i="15"/>
  <c r="AI133" i="15"/>
  <c r="AG133" i="15"/>
  <c r="AA133" i="15"/>
  <c r="AV133" i="15" s="1"/>
  <c r="Z133" i="15"/>
  <c r="M133" i="35" s="1"/>
  <c r="Y133" i="15"/>
  <c r="L133" i="35" s="1"/>
  <c r="X133" i="15"/>
  <c r="K133" i="35" s="1"/>
  <c r="T133" i="15"/>
  <c r="BC132" i="15"/>
  <c r="AX132" i="15"/>
  <c r="AW132" i="15"/>
  <c r="AU132" i="15"/>
  <c r="AR132" i="15"/>
  <c r="AQ132" i="15"/>
  <c r="AO132" i="15"/>
  <c r="AL132" i="15"/>
  <c r="AK132" i="15"/>
  <c r="AJ132" i="15"/>
  <c r="AI132" i="15"/>
  <c r="AG132" i="15"/>
  <c r="AA132" i="15"/>
  <c r="AV132" i="15" s="1"/>
  <c r="Z132" i="15"/>
  <c r="M132" i="35" s="1"/>
  <c r="Y132" i="15"/>
  <c r="L132" i="35" s="1"/>
  <c r="X132" i="15"/>
  <c r="K132" i="35" s="1"/>
  <c r="T132" i="15"/>
  <c r="BC131" i="15"/>
  <c r="AW131" i="15"/>
  <c r="AU131" i="15"/>
  <c r="AQ131" i="15"/>
  <c r="AG131" i="15" s="1"/>
  <c r="AO131" i="15"/>
  <c r="AL131" i="15"/>
  <c r="AK131" i="15"/>
  <c r="AJ131" i="15"/>
  <c r="AI131" i="15"/>
  <c r="AA131" i="15"/>
  <c r="AV131" i="15" s="1"/>
  <c r="Z131" i="15"/>
  <c r="M131" i="35" s="1"/>
  <c r="Y131" i="15"/>
  <c r="L131" i="35" s="1"/>
  <c r="X131" i="15"/>
  <c r="K131" i="35" s="1"/>
  <c r="T131" i="15"/>
  <c r="AW130" i="15"/>
  <c r="AL130" i="15"/>
  <c r="AK130" i="15"/>
  <c r="AJ130" i="15"/>
  <c r="AI130" i="15"/>
  <c r="Z130" i="15"/>
  <c r="M130" i="35" s="1"/>
  <c r="Y130" i="15"/>
  <c r="L130" i="35" s="1"/>
  <c r="X130" i="15"/>
  <c r="K130" i="35" s="1"/>
  <c r="T130" i="15"/>
  <c r="AW129" i="15"/>
  <c r="AL129" i="15"/>
  <c r="AK129" i="15"/>
  <c r="AJ129" i="15"/>
  <c r="AI129" i="15"/>
  <c r="Z129" i="15"/>
  <c r="M129" i="35" s="1"/>
  <c r="Y129" i="15"/>
  <c r="L129" i="35" s="1"/>
  <c r="X129" i="15"/>
  <c r="K129" i="35" s="1"/>
  <c r="T129" i="15"/>
  <c r="AW128" i="15"/>
  <c r="AL128" i="15"/>
  <c r="AK128" i="15"/>
  <c r="AJ128" i="15"/>
  <c r="AI128" i="15"/>
  <c r="Z128" i="15"/>
  <c r="M128" i="35" s="1"/>
  <c r="Y128" i="15"/>
  <c r="L128" i="35" s="1"/>
  <c r="X128" i="15"/>
  <c r="K128" i="35" s="1"/>
  <c r="T128" i="15"/>
  <c r="AW127" i="15"/>
  <c r="AL127" i="15"/>
  <c r="AK127" i="15"/>
  <c r="AJ127" i="15"/>
  <c r="AI127" i="15"/>
  <c r="Z127" i="15"/>
  <c r="M127" i="35" s="1"/>
  <c r="Y127" i="15"/>
  <c r="L127" i="35" s="1"/>
  <c r="X127" i="15"/>
  <c r="K127" i="35" s="1"/>
  <c r="T127" i="15"/>
  <c r="AW126" i="15"/>
  <c r="AL126" i="15"/>
  <c r="AK126" i="15"/>
  <c r="AJ126" i="15"/>
  <c r="AI126" i="15"/>
  <c r="Z126" i="15"/>
  <c r="M126" i="35" s="1"/>
  <c r="Y126" i="15"/>
  <c r="L126" i="35" s="1"/>
  <c r="X126" i="15"/>
  <c r="K126" i="35" s="1"/>
  <c r="T126" i="15"/>
  <c r="AW125" i="15"/>
  <c r="AL125" i="15"/>
  <c r="AK125" i="15"/>
  <c r="AJ125" i="15"/>
  <c r="AI125" i="15"/>
  <c r="Z125" i="15"/>
  <c r="M125" i="35" s="1"/>
  <c r="Y125" i="15"/>
  <c r="L125" i="35" s="1"/>
  <c r="X125" i="15"/>
  <c r="K125" i="35" s="1"/>
  <c r="T125" i="15"/>
  <c r="AW124" i="15"/>
  <c r="AL124" i="15"/>
  <c r="AK124" i="15"/>
  <c r="AJ124" i="15"/>
  <c r="AI124" i="15"/>
  <c r="AA124" i="15"/>
  <c r="AV124" i="15" s="1"/>
  <c r="Z124" i="15"/>
  <c r="M124" i="35" s="1"/>
  <c r="Y124" i="15"/>
  <c r="L124" i="35" s="1"/>
  <c r="X124" i="15"/>
  <c r="K124" i="35" s="1"/>
  <c r="T124" i="15"/>
  <c r="AW123" i="15"/>
  <c r="AL123" i="15"/>
  <c r="AK123" i="15"/>
  <c r="AJ123" i="15"/>
  <c r="AI123" i="15"/>
  <c r="Z123" i="15"/>
  <c r="M123" i="35" s="1"/>
  <c r="Y123" i="15"/>
  <c r="L123" i="35" s="1"/>
  <c r="X123" i="15"/>
  <c r="K123" i="35" s="1"/>
  <c r="T123" i="15"/>
  <c r="AW122" i="15"/>
  <c r="AL122" i="15"/>
  <c r="AK122" i="15"/>
  <c r="AJ122" i="15"/>
  <c r="AI122" i="15"/>
  <c r="Z122" i="15"/>
  <c r="M122" i="35" s="1"/>
  <c r="Y122" i="15"/>
  <c r="L122" i="35" s="1"/>
  <c r="X122" i="15"/>
  <c r="K122" i="35" s="1"/>
  <c r="T122" i="15"/>
  <c r="AW121" i="15"/>
  <c r="AL121" i="15"/>
  <c r="AK121" i="15"/>
  <c r="AJ121" i="15"/>
  <c r="AI121" i="15"/>
  <c r="Z121" i="15"/>
  <c r="M121" i="35" s="1"/>
  <c r="Y121" i="15"/>
  <c r="L121" i="35" s="1"/>
  <c r="X121" i="15"/>
  <c r="K121" i="35" s="1"/>
  <c r="T121" i="15"/>
  <c r="AW120" i="15"/>
  <c r="AL120" i="15"/>
  <c r="AK120" i="15"/>
  <c r="AJ120" i="15"/>
  <c r="AI120" i="15"/>
  <c r="Z120" i="15"/>
  <c r="M120" i="35" s="1"/>
  <c r="Y120" i="15"/>
  <c r="L120" i="35" s="1"/>
  <c r="X120" i="15"/>
  <c r="K120" i="35" s="1"/>
  <c r="T120" i="15"/>
  <c r="AW119" i="15"/>
  <c r="AL119" i="15"/>
  <c r="AK119" i="15"/>
  <c r="AJ119" i="15"/>
  <c r="AI119" i="15"/>
  <c r="Z119" i="15"/>
  <c r="M119" i="35" s="1"/>
  <c r="Y119" i="15"/>
  <c r="L119" i="35" s="1"/>
  <c r="X119" i="15"/>
  <c r="K119" i="35" s="1"/>
  <c r="T119" i="15"/>
  <c r="AW118" i="15"/>
  <c r="AL118" i="15"/>
  <c r="AK118" i="15"/>
  <c r="AJ118" i="15"/>
  <c r="AI118" i="15"/>
  <c r="Z118" i="15"/>
  <c r="M118" i="35" s="1"/>
  <c r="Y118" i="15"/>
  <c r="L118" i="35" s="1"/>
  <c r="X118" i="15"/>
  <c r="K118" i="35" s="1"/>
  <c r="T118" i="15"/>
  <c r="AW117" i="15"/>
  <c r="AL117" i="15"/>
  <c r="AK117" i="15"/>
  <c r="AJ117" i="15"/>
  <c r="AI117" i="15"/>
  <c r="Z117" i="15"/>
  <c r="M117" i="35" s="1"/>
  <c r="Y117" i="15"/>
  <c r="L117" i="35" s="1"/>
  <c r="X117" i="15"/>
  <c r="K117" i="35" s="1"/>
  <c r="T117" i="15"/>
  <c r="AW116" i="15"/>
  <c r="AL116" i="15"/>
  <c r="AK116" i="15"/>
  <c r="AJ116" i="15"/>
  <c r="AI116" i="15"/>
  <c r="Z116" i="15"/>
  <c r="M116" i="35" s="1"/>
  <c r="Y116" i="15"/>
  <c r="L116" i="35" s="1"/>
  <c r="X116" i="15"/>
  <c r="K116" i="35" s="1"/>
  <c r="T116" i="15"/>
  <c r="AW115" i="15"/>
  <c r="AL115" i="15"/>
  <c r="AK115" i="15"/>
  <c r="AJ115" i="15"/>
  <c r="AI115" i="15"/>
  <c r="Z115" i="15"/>
  <c r="M115" i="35" s="1"/>
  <c r="Y115" i="15"/>
  <c r="L115" i="35" s="1"/>
  <c r="X115" i="15"/>
  <c r="K115" i="35" s="1"/>
  <c r="T115" i="15"/>
  <c r="AW114" i="15"/>
  <c r="AL114" i="15"/>
  <c r="AK114" i="15"/>
  <c r="AJ114" i="15"/>
  <c r="AI114" i="15"/>
  <c r="Z114" i="15"/>
  <c r="M114" i="35" s="1"/>
  <c r="Y114" i="15"/>
  <c r="L114" i="35" s="1"/>
  <c r="X114" i="15"/>
  <c r="K114" i="35" s="1"/>
  <c r="T114" i="15"/>
  <c r="AW113" i="15"/>
  <c r="AQ113" i="15"/>
  <c r="AG113" i="15" s="1"/>
  <c r="AL113" i="15"/>
  <c r="AK113" i="15"/>
  <c r="AJ113" i="15"/>
  <c r="AI113" i="15"/>
  <c r="AA113" i="15"/>
  <c r="AV113" i="15" s="1"/>
  <c r="Z113" i="15"/>
  <c r="M113" i="35" s="1"/>
  <c r="Y113" i="15"/>
  <c r="L113" i="35" s="1"/>
  <c r="X113" i="15"/>
  <c r="K113" i="35" s="1"/>
  <c r="T113" i="15"/>
  <c r="AW112" i="15"/>
  <c r="AL112" i="15"/>
  <c r="AK112" i="15"/>
  <c r="AJ112" i="15"/>
  <c r="AI112" i="15"/>
  <c r="Z112" i="15"/>
  <c r="M112" i="35" s="1"/>
  <c r="Y112" i="15"/>
  <c r="L112" i="35" s="1"/>
  <c r="X112" i="15"/>
  <c r="K112" i="35" s="1"/>
  <c r="T112" i="15"/>
  <c r="AW111" i="15"/>
  <c r="AL111" i="15"/>
  <c r="AK111" i="15"/>
  <c r="AJ111" i="15"/>
  <c r="AI111" i="15"/>
  <c r="AA111" i="15"/>
  <c r="AV111" i="15" s="1"/>
  <c r="Z111" i="15"/>
  <c r="M111" i="35" s="1"/>
  <c r="Y111" i="15"/>
  <c r="L111" i="35" s="1"/>
  <c r="X111" i="15"/>
  <c r="K111" i="35" s="1"/>
  <c r="T111" i="15"/>
  <c r="AW110" i="15"/>
  <c r="AL110" i="15"/>
  <c r="AK110" i="15"/>
  <c r="AJ110" i="15"/>
  <c r="AI110" i="15"/>
  <c r="Z110" i="15"/>
  <c r="M110" i="35" s="1"/>
  <c r="Y110" i="15"/>
  <c r="L110" i="35" s="1"/>
  <c r="X110" i="15"/>
  <c r="K110" i="35" s="1"/>
  <c r="T110" i="15"/>
  <c r="AW109" i="15"/>
  <c r="AL109" i="15"/>
  <c r="AK109" i="15"/>
  <c r="AJ109" i="15"/>
  <c r="AI109" i="15"/>
  <c r="Z109" i="15"/>
  <c r="M109" i="35" s="1"/>
  <c r="Y109" i="15"/>
  <c r="L109" i="35" s="1"/>
  <c r="X109" i="15"/>
  <c r="K109" i="35" s="1"/>
  <c r="T109" i="15"/>
  <c r="AW108" i="15"/>
  <c r="AL108" i="15"/>
  <c r="AK108" i="15"/>
  <c r="AJ108" i="15"/>
  <c r="AI108" i="15"/>
  <c r="Z108" i="15"/>
  <c r="M108" i="35" s="1"/>
  <c r="Y108" i="15"/>
  <c r="L108" i="35" s="1"/>
  <c r="X108" i="15"/>
  <c r="K108" i="35" s="1"/>
  <c r="T108" i="15"/>
  <c r="AW107" i="15"/>
  <c r="AL107" i="15"/>
  <c r="AK107" i="15"/>
  <c r="AJ107" i="15"/>
  <c r="AI107" i="15"/>
  <c r="Z107" i="15"/>
  <c r="M107" i="35" s="1"/>
  <c r="Y107" i="15"/>
  <c r="L107" i="35" s="1"/>
  <c r="X107" i="15"/>
  <c r="K107" i="35" s="1"/>
  <c r="T107" i="15"/>
  <c r="AW106" i="15"/>
  <c r="AL106" i="15"/>
  <c r="AK106" i="15"/>
  <c r="AJ106" i="15"/>
  <c r="AI106" i="15"/>
  <c r="Z106" i="15"/>
  <c r="M106" i="35" s="1"/>
  <c r="Y106" i="15"/>
  <c r="L106" i="35" s="1"/>
  <c r="X106" i="15"/>
  <c r="K106" i="35" s="1"/>
  <c r="T106" i="15"/>
  <c r="AW105" i="15"/>
  <c r="AL105" i="15"/>
  <c r="AK105" i="15"/>
  <c r="AJ105" i="15"/>
  <c r="AI105" i="15"/>
  <c r="Z105" i="15"/>
  <c r="M105" i="35" s="1"/>
  <c r="Y105" i="15"/>
  <c r="L105" i="35" s="1"/>
  <c r="X105" i="15"/>
  <c r="K105" i="35" s="1"/>
  <c r="T105" i="15"/>
  <c r="AW104" i="15"/>
  <c r="AL104" i="15"/>
  <c r="AK104" i="15"/>
  <c r="AJ104" i="15"/>
  <c r="AI104" i="15"/>
  <c r="Z104" i="15"/>
  <c r="M104" i="35" s="1"/>
  <c r="Y104" i="15"/>
  <c r="L104" i="35" s="1"/>
  <c r="X104" i="15"/>
  <c r="K104" i="35" s="1"/>
  <c r="T104" i="15"/>
  <c r="AW103" i="15"/>
  <c r="AL103" i="15"/>
  <c r="AK103" i="15"/>
  <c r="AJ103" i="15"/>
  <c r="AI103" i="15"/>
  <c r="Z103" i="15"/>
  <c r="M103" i="35" s="1"/>
  <c r="Y103" i="15"/>
  <c r="L103" i="35" s="1"/>
  <c r="X103" i="15"/>
  <c r="K103" i="35" s="1"/>
  <c r="T103" i="15"/>
  <c r="AW102" i="15"/>
  <c r="AL102" i="15"/>
  <c r="AK102" i="15"/>
  <c r="AJ102" i="15"/>
  <c r="AI102" i="15"/>
  <c r="Z102" i="15"/>
  <c r="M102" i="35" s="1"/>
  <c r="Y102" i="15"/>
  <c r="L102" i="35" s="1"/>
  <c r="X102" i="15"/>
  <c r="K102" i="35" s="1"/>
  <c r="T102" i="15"/>
  <c r="AW101" i="15"/>
  <c r="AL101" i="15"/>
  <c r="AK101" i="15"/>
  <c r="AJ101" i="15"/>
  <c r="AI101" i="15"/>
  <c r="AE101" i="15"/>
  <c r="AD101" i="15"/>
  <c r="AD135" i="15" s="1"/>
  <c r="AC101" i="15"/>
  <c r="Z101" i="15"/>
  <c r="M101" i="35" s="1"/>
  <c r="Y101" i="15"/>
  <c r="L101" i="35" s="1"/>
  <c r="X101" i="15"/>
  <c r="K101" i="35" s="1"/>
  <c r="T101" i="15"/>
  <c r="AX100" i="15"/>
  <c r="AW100" i="15"/>
  <c r="AO100" i="15"/>
  <c r="AN100" i="15" s="1"/>
  <c r="AL100" i="15"/>
  <c r="AK100" i="15"/>
  <c r="AJ100" i="15"/>
  <c r="BF100" i="15" s="1"/>
  <c r="AI100" i="15"/>
  <c r="AA100" i="15"/>
  <c r="AV100" i="15" s="1"/>
  <c r="AX99" i="15"/>
  <c r="AW99" i="15"/>
  <c r="AO99" i="15"/>
  <c r="AN99" i="15" s="1"/>
  <c r="AL99" i="15"/>
  <c r="AK99" i="15"/>
  <c r="AJ99" i="15"/>
  <c r="BF99" i="15" s="1"/>
  <c r="AI99" i="15"/>
  <c r="AA99" i="15"/>
  <c r="AV99" i="15" s="1"/>
  <c r="AX98" i="15"/>
  <c r="AW98" i="15"/>
  <c r="AO98" i="15"/>
  <c r="AL98" i="15"/>
  <c r="AK98" i="15"/>
  <c r="AJ98" i="15"/>
  <c r="BF98" i="15" s="1"/>
  <c r="AI98" i="15"/>
  <c r="AA98" i="15"/>
  <c r="AV98" i="15" s="1"/>
  <c r="AX97" i="15"/>
  <c r="AW97" i="15"/>
  <c r="AO97" i="15"/>
  <c r="AL97" i="15"/>
  <c r="AK97" i="15"/>
  <c r="AJ97" i="15"/>
  <c r="BF97" i="15" s="1"/>
  <c r="AI97" i="15"/>
  <c r="AA97" i="15"/>
  <c r="AV97" i="15" s="1"/>
  <c r="AX96" i="15"/>
  <c r="AW96" i="15"/>
  <c r="AO96" i="15"/>
  <c r="AN96" i="15" s="1"/>
  <c r="AL96" i="15"/>
  <c r="AK96" i="15"/>
  <c r="AJ96" i="15"/>
  <c r="BF96" i="15" s="1"/>
  <c r="AI96" i="15"/>
  <c r="AA96" i="15"/>
  <c r="AV96" i="15" s="1"/>
  <c r="AX95" i="15"/>
  <c r="AW95" i="15"/>
  <c r="AO95" i="15"/>
  <c r="AN95" i="15" s="1"/>
  <c r="AL95" i="15"/>
  <c r="AK95" i="15"/>
  <c r="AJ95" i="15"/>
  <c r="BF95" i="15" s="1"/>
  <c r="AI95" i="15"/>
  <c r="AA95" i="15"/>
  <c r="AV95" i="15" s="1"/>
  <c r="AX94" i="15"/>
  <c r="AW94" i="15"/>
  <c r="AO94" i="15"/>
  <c r="AL94" i="15"/>
  <c r="AK94" i="15"/>
  <c r="AJ94" i="15"/>
  <c r="BF94" i="15" s="1"/>
  <c r="AI94" i="15"/>
  <c r="AA94" i="15"/>
  <c r="AV94" i="15" s="1"/>
  <c r="AX93" i="15"/>
  <c r="AW93" i="15"/>
  <c r="AO93" i="15"/>
  <c r="AL93" i="15"/>
  <c r="AK93" i="15"/>
  <c r="AJ93" i="15"/>
  <c r="BF93" i="15" s="1"/>
  <c r="AI93" i="15"/>
  <c r="AA93" i="15"/>
  <c r="AV93" i="15" s="1"/>
  <c r="AX92" i="15"/>
  <c r="AW92" i="15"/>
  <c r="AO92" i="15"/>
  <c r="AN92" i="15" s="1"/>
  <c r="AL92" i="15"/>
  <c r="AK92" i="15"/>
  <c r="AJ92" i="15"/>
  <c r="BF92" i="15" s="1"/>
  <c r="AI92" i="15"/>
  <c r="AA92" i="15"/>
  <c r="AV92" i="15" s="1"/>
  <c r="AX91" i="15"/>
  <c r="AW91" i="15"/>
  <c r="AO91" i="15"/>
  <c r="AN91" i="15" s="1"/>
  <c r="AL91" i="15"/>
  <c r="AK91" i="15"/>
  <c r="AJ91" i="15"/>
  <c r="BF91" i="15" s="1"/>
  <c r="AI91" i="15"/>
  <c r="AA91" i="15"/>
  <c r="AV91" i="15" s="1"/>
  <c r="BC90" i="15"/>
  <c r="AX90" i="15"/>
  <c r="AW90" i="15"/>
  <c r="AU90" i="15"/>
  <c r="AR90" i="15"/>
  <c r="AQ90" i="15"/>
  <c r="AO90" i="15"/>
  <c r="AL90" i="15"/>
  <c r="AK90" i="15"/>
  <c r="AJ90" i="15"/>
  <c r="AI90" i="15"/>
  <c r="AG90" i="15"/>
  <c r="AA90" i="15"/>
  <c r="AV90" i="15" s="1"/>
  <c r="Z90" i="15"/>
  <c r="M90" i="35" s="1"/>
  <c r="Y90" i="15"/>
  <c r="L90" i="35" s="1"/>
  <c r="X90" i="15"/>
  <c r="K90" i="35" s="1"/>
  <c r="T90" i="15"/>
  <c r="BC89" i="15"/>
  <c r="AX89" i="15"/>
  <c r="AW89" i="15"/>
  <c r="AU89" i="15"/>
  <c r="AR89" i="15"/>
  <c r="AQ89" i="15"/>
  <c r="AO89" i="15"/>
  <c r="AL89" i="15"/>
  <c r="AK89" i="15"/>
  <c r="AJ89" i="15"/>
  <c r="AI89" i="15"/>
  <c r="AG89" i="15"/>
  <c r="AA89" i="15"/>
  <c r="AV89" i="15" s="1"/>
  <c r="Z89" i="15"/>
  <c r="M89" i="35" s="1"/>
  <c r="Y89" i="15"/>
  <c r="L89" i="35" s="1"/>
  <c r="X89" i="15"/>
  <c r="K89" i="35" s="1"/>
  <c r="T89" i="15"/>
  <c r="BC88" i="15"/>
  <c r="AX88" i="15"/>
  <c r="AW88" i="15"/>
  <c r="AU88" i="15"/>
  <c r="AR88" i="15"/>
  <c r="AQ88" i="15"/>
  <c r="AO88" i="15"/>
  <c r="AL88" i="15"/>
  <c r="AK88" i="15"/>
  <c r="AJ88" i="15"/>
  <c r="AI88" i="15"/>
  <c r="AG88" i="15"/>
  <c r="AA88" i="15"/>
  <c r="AV88" i="15" s="1"/>
  <c r="Z88" i="15"/>
  <c r="M88" i="35" s="1"/>
  <c r="Y88" i="15"/>
  <c r="L88" i="35" s="1"/>
  <c r="X88" i="15"/>
  <c r="K88" i="35" s="1"/>
  <c r="T88" i="15"/>
  <c r="BC87" i="15"/>
  <c r="AX87" i="15"/>
  <c r="AW87" i="15"/>
  <c r="AU87" i="15"/>
  <c r="AR87" i="15"/>
  <c r="AQ87" i="15"/>
  <c r="AO87" i="15"/>
  <c r="AL87" i="15"/>
  <c r="AK87" i="15"/>
  <c r="AJ87" i="15"/>
  <c r="AI87" i="15"/>
  <c r="AG87" i="15"/>
  <c r="AA87" i="15"/>
  <c r="AV87" i="15" s="1"/>
  <c r="Z87" i="15"/>
  <c r="M87" i="35" s="1"/>
  <c r="Y87" i="15"/>
  <c r="L87" i="35" s="1"/>
  <c r="X87" i="15"/>
  <c r="K87" i="35" s="1"/>
  <c r="T87" i="15"/>
  <c r="BC86" i="15"/>
  <c r="AW86" i="15"/>
  <c r="AU86" i="15"/>
  <c r="AQ86" i="15"/>
  <c r="AG86" i="15" s="1"/>
  <c r="AO86" i="15"/>
  <c r="AA86" i="15" s="1"/>
  <c r="AV86" i="15" s="1"/>
  <c r="AL86" i="15"/>
  <c r="AK86" i="15"/>
  <c r="AJ86" i="15"/>
  <c r="AI86" i="15"/>
  <c r="Z86" i="15"/>
  <c r="M86" i="35" s="1"/>
  <c r="Y86" i="15"/>
  <c r="L86" i="35" s="1"/>
  <c r="X86" i="15"/>
  <c r="K86" i="35" s="1"/>
  <c r="T86" i="15"/>
  <c r="AW85" i="15"/>
  <c r="AL85" i="15"/>
  <c r="AK85" i="15"/>
  <c r="AJ85" i="15"/>
  <c r="AI85" i="15"/>
  <c r="Z85" i="15"/>
  <c r="M85" i="35" s="1"/>
  <c r="Y85" i="15"/>
  <c r="L85" i="35" s="1"/>
  <c r="X85" i="15"/>
  <c r="K85" i="35" s="1"/>
  <c r="T85" i="15"/>
  <c r="AW84" i="15"/>
  <c r="AL84" i="15"/>
  <c r="AK84" i="15"/>
  <c r="AJ84" i="15"/>
  <c r="AI84" i="15"/>
  <c r="AA84" i="15"/>
  <c r="AV84" i="15" s="1"/>
  <c r="Z84" i="15"/>
  <c r="M84" i="35" s="1"/>
  <c r="Y84" i="15"/>
  <c r="L84" i="35" s="1"/>
  <c r="X84" i="15"/>
  <c r="K84" i="35" s="1"/>
  <c r="T84" i="15"/>
  <c r="AW83" i="15"/>
  <c r="AL83" i="15"/>
  <c r="AK83" i="15"/>
  <c r="AJ83" i="15"/>
  <c r="AI83" i="15"/>
  <c r="AA83" i="15"/>
  <c r="AV83" i="15" s="1"/>
  <c r="Z83" i="15"/>
  <c r="M83" i="35" s="1"/>
  <c r="Y83" i="15"/>
  <c r="L83" i="35" s="1"/>
  <c r="X83" i="15"/>
  <c r="K83" i="35" s="1"/>
  <c r="T83" i="15"/>
  <c r="AW82" i="15"/>
  <c r="AL82" i="15"/>
  <c r="AK82" i="15"/>
  <c r="AJ82" i="15"/>
  <c r="AI82" i="15"/>
  <c r="AA82" i="15"/>
  <c r="AV82" i="15" s="1"/>
  <c r="Z82" i="15"/>
  <c r="M82" i="35" s="1"/>
  <c r="Y82" i="15"/>
  <c r="L82" i="35" s="1"/>
  <c r="X82" i="15"/>
  <c r="K82" i="35" s="1"/>
  <c r="T82" i="15"/>
  <c r="AW81" i="15"/>
  <c r="AL81" i="15"/>
  <c r="AK81" i="15"/>
  <c r="AJ81" i="15"/>
  <c r="AI81" i="15"/>
  <c r="AA81" i="15"/>
  <c r="AV81" i="15" s="1"/>
  <c r="Z81" i="15"/>
  <c r="M81" i="35" s="1"/>
  <c r="Y81" i="15"/>
  <c r="L81" i="35" s="1"/>
  <c r="X81" i="15"/>
  <c r="K81" i="35" s="1"/>
  <c r="T81" i="15"/>
  <c r="AW80" i="15"/>
  <c r="AL80" i="15"/>
  <c r="AK80" i="15"/>
  <c r="AJ80" i="15"/>
  <c r="AI80" i="15"/>
  <c r="AA80" i="15"/>
  <c r="AV80" i="15" s="1"/>
  <c r="Z80" i="15"/>
  <c r="M80" i="35" s="1"/>
  <c r="Y80" i="15"/>
  <c r="L80" i="35" s="1"/>
  <c r="X80" i="15"/>
  <c r="K80" i="35" s="1"/>
  <c r="T80" i="15"/>
  <c r="AW79" i="15"/>
  <c r="AL79" i="15"/>
  <c r="AK79" i="15"/>
  <c r="AJ79" i="15"/>
  <c r="AI79" i="15"/>
  <c r="Z79" i="15"/>
  <c r="M79" i="35" s="1"/>
  <c r="Y79" i="15"/>
  <c r="L79" i="35" s="1"/>
  <c r="X79" i="15"/>
  <c r="K79" i="35" s="1"/>
  <c r="T79" i="15"/>
  <c r="AW78" i="15"/>
  <c r="AL78" i="15"/>
  <c r="AK78" i="15"/>
  <c r="AJ78" i="15"/>
  <c r="AI78" i="15"/>
  <c r="Z78" i="15"/>
  <c r="M78" i="35" s="1"/>
  <c r="Y78" i="15"/>
  <c r="L78" i="35" s="1"/>
  <c r="X78" i="15"/>
  <c r="K78" i="35" s="1"/>
  <c r="T78" i="15"/>
  <c r="AW77" i="15"/>
  <c r="AL77" i="15"/>
  <c r="AK77" i="15"/>
  <c r="AJ77" i="15"/>
  <c r="AI77" i="15"/>
  <c r="Z77" i="15"/>
  <c r="M77" i="35" s="1"/>
  <c r="Y77" i="15"/>
  <c r="L77" i="35" s="1"/>
  <c r="X77" i="15"/>
  <c r="K77" i="35" s="1"/>
  <c r="T77" i="15"/>
  <c r="AW76" i="15"/>
  <c r="AL76" i="15"/>
  <c r="AK76" i="15"/>
  <c r="AJ76" i="15"/>
  <c r="AI76" i="15"/>
  <c r="Z76" i="15"/>
  <c r="M76" i="35" s="1"/>
  <c r="Y76" i="15"/>
  <c r="L76" i="35" s="1"/>
  <c r="X76" i="15"/>
  <c r="K76" i="35" s="1"/>
  <c r="T76" i="15"/>
  <c r="AW75" i="15"/>
  <c r="AL75" i="15"/>
  <c r="AK75" i="15"/>
  <c r="AJ75" i="15"/>
  <c r="AI75" i="15"/>
  <c r="Z75" i="15"/>
  <c r="M75" i="35" s="1"/>
  <c r="Y75" i="15"/>
  <c r="L75" i="35" s="1"/>
  <c r="X75" i="15"/>
  <c r="K75" i="35" s="1"/>
  <c r="T75" i="15"/>
  <c r="AW74" i="15"/>
  <c r="AL74" i="15"/>
  <c r="AK74" i="15"/>
  <c r="AJ74" i="15"/>
  <c r="AI74" i="15"/>
  <c r="AA74" i="15"/>
  <c r="AV74" i="15" s="1"/>
  <c r="Z74" i="15"/>
  <c r="M74" i="35" s="1"/>
  <c r="Y74" i="15"/>
  <c r="L74" i="35" s="1"/>
  <c r="X74" i="15"/>
  <c r="K74" i="35" s="1"/>
  <c r="T74" i="15"/>
  <c r="AW73" i="15"/>
  <c r="AL73" i="15"/>
  <c r="AK73" i="15"/>
  <c r="AJ73" i="15"/>
  <c r="AI73" i="15"/>
  <c r="AA73" i="15"/>
  <c r="AV73" i="15" s="1"/>
  <c r="Z73" i="15"/>
  <c r="M73" i="35" s="1"/>
  <c r="Y73" i="15"/>
  <c r="L73" i="35" s="1"/>
  <c r="X73" i="15"/>
  <c r="K73" i="35" s="1"/>
  <c r="T73" i="15"/>
  <c r="AW72" i="15"/>
  <c r="AL72" i="15"/>
  <c r="AK72" i="15"/>
  <c r="AJ72" i="15"/>
  <c r="AI72" i="15"/>
  <c r="AA72" i="15"/>
  <c r="AV72" i="15" s="1"/>
  <c r="Z72" i="15"/>
  <c r="M72" i="35" s="1"/>
  <c r="Y72" i="15"/>
  <c r="L72" i="35" s="1"/>
  <c r="X72" i="15"/>
  <c r="K72" i="35" s="1"/>
  <c r="T72" i="15"/>
  <c r="AW71" i="15"/>
  <c r="AL71" i="15"/>
  <c r="AK71" i="15"/>
  <c r="AJ71" i="15"/>
  <c r="AI71" i="15"/>
  <c r="Z71" i="15"/>
  <c r="M71" i="35" s="1"/>
  <c r="Y71" i="15"/>
  <c r="L71" i="35" s="1"/>
  <c r="X71" i="15"/>
  <c r="K71" i="35" s="1"/>
  <c r="T71" i="15"/>
  <c r="AW70" i="15"/>
  <c r="AL70" i="15"/>
  <c r="AK70" i="15"/>
  <c r="AJ70" i="15"/>
  <c r="AI70" i="15"/>
  <c r="AA70" i="15"/>
  <c r="AV70" i="15" s="1"/>
  <c r="Z70" i="15"/>
  <c r="M70" i="35" s="1"/>
  <c r="Y70" i="15"/>
  <c r="L70" i="35" s="1"/>
  <c r="X70" i="15"/>
  <c r="K70" i="35" s="1"/>
  <c r="T70" i="15"/>
  <c r="AW69" i="15"/>
  <c r="AL69" i="15"/>
  <c r="AK69" i="15"/>
  <c r="AJ69" i="15"/>
  <c r="AI69" i="15"/>
  <c r="AA69" i="15"/>
  <c r="AV69" i="15" s="1"/>
  <c r="Z69" i="15"/>
  <c r="M69" i="35" s="1"/>
  <c r="Y69" i="15"/>
  <c r="L69" i="35" s="1"/>
  <c r="X69" i="15"/>
  <c r="K69" i="35" s="1"/>
  <c r="T69" i="15"/>
  <c r="AW68" i="15"/>
  <c r="AQ68" i="15"/>
  <c r="AG68" i="15" s="1"/>
  <c r="AL68" i="15"/>
  <c r="AK68" i="15"/>
  <c r="AJ68" i="15"/>
  <c r="AI68" i="15"/>
  <c r="Z68" i="15"/>
  <c r="M68" i="35" s="1"/>
  <c r="Y68" i="15"/>
  <c r="L68" i="35" s="1"/>
  <c r="X68" i="15"/>
  <c r="K68" i="35" s="1"/>
  <c r="T68" i="15"/>
  <c r="AW67" i="15"/>
  <c r="AL67" i="15"/>
  <c r="AK67" i="15"/>
  <c r="AJ67" i="15"/>
  <c r="AI67" i="15"/>
  <c r="AA67" i="15"/>
  <c r="AV67" i="15" s="1"/>
  <c r="Z67" i="15"/>
  <c r="M67" i="35" s="1"/>
  <c r="Y67" i="15"/>
  <c r="L67" i="35" s="1"/>
  <c r="X67" i="15"/>
  <c r="K67" i="35" s="1"/>
  <c r="T67" i="15"/>
  <c r="AW66" i="15"/>
  <c r="AL66" i="15"/>
  <c r="AK66" i="15"/>
  <c r="AJ66" i="15"/>
  <c r="AI66" i="15"/>
  <c r="Z66" i="15"/>
  <c r="M66" i="35" s="1"/>
  <c r="Y66" i="15"/>
  <c r="L66" i="35" s="1"/>
  <c r="X66" i="15"/>
  <c r="K66" i="35" s="1"/>
  <c r="T66" i="15"/>
  <c r="AW65" i="15"/>
  <c r="AL65" i="15"/>
  <c r="AK65" i="15"/>
  <c r="AJ65" i="15"/>
  <c r="AI65" i="15"/>
  <c r="Z65" i="15"/>
  <c r="M65" i="35" s="1"/>
  <c r="Y65" i="15"/>
  <c r="L65" i="35" s="1"/>
  <c r="X65" i="15"/>
  <c r="K65" i="35" s="1"/>
  <c r="T65" i="15"/>
  <c r="AW64" i="15"/>
  <c r="AL64" i="15"/>
  <c r="AK64" i="15"/>
  <c r="AJ64" i="15"/>
  <c r="AI64" i="15"/>
  <c r="Z64" i="15"/>
  <c r="M64" i="35" s="1"/>
  <c r="Y64" i="15"/>
  <c r="L64" i="35" s="1"/>
  <c r="X64" i="15"/>
  <c r="K64" i="35" s="1"/>
  <c r="T64" i="15"/>
  <c r="AW63" i="15"/>
  <c r="AL63" i="15"/>
  <c r="AK63" i="15"/>
  <c r="AJ63" i="15"/>
  <c r="AI63" i="15"/>
  <c r="Z63" i="15"/>
  <c r="M63" i="35" s="1"/>
  <c r="Y63" i="15"/>
  <c r="L63" i="35" s="1"/>
  <c r="X63" i="15"/>
  <c r="K63" i="35" s="1"/>
  <c r="T63" i="15"/>
  <c r="AW62" i="15"/>
  <c r="AL62" i="15"/>
  <c r="AK62" i="15"/>
  <c r="AJ62" i="15"/>
  <c r="AI62" i="15"/>
  <c r="Z62" i="15"/>
  <c r="M62" i="35" s="1"/>
  <c r="Y62" i="15"/>
  <c r="L62" i="35" s="1"/>
  <c r="X62" i="15"/>
  <c r="K62" i="35" s="1"/>
  <c r="T62" i="15"/>
  <c r="AW61" i="15"/>
  <c r="AL61" i="15"/>
  <c r="AK61" i="15"/>
  <c r="AJ61" i="15"/>
  <c r="AI61" i="15"/>
  <c r="AA61" i="15"/>
  <c r="AV61" i="15" s="1"/>
  <c r="Z61" i="15"/>
  <c r="M61" i="35" s="1"/>
  <c r="Y61" i="15"/>
  <c r="L61" i="35" s="1"/>
  <c r="X61" i="15"/>
  <c r="K61" i="35" s="1"/>
  <c r="T61" i="15"/>
  <c r="AW60" i="15"/>
  <c r="AL60" i="15"/>
  <c r="AK60" i="15"/>
  <c r="AJ60" i="15"/>
  <c r="AI60" i="15"/>
  <c r="AA60" i="15"/>
  <c r="AV60" i="15" s="1"/>
  <c r="Z60" i="15"/>
  <c r="M60" i="35" s="1"/>
  <c r="Y60" i="15"/>
  <c r="L60" i="35" s="1"/>
  <c r="X60" i="15"/>
  <c r="K60" i="35" s="1"/>
  <c r="T60" i="15"/>
  <c r="AW59" i="15"/>
  <c r="AL59" i="15"/>
  <c r="AK59" i="15"/>
  <c r="AJ59" i="15"/>
  <c r="AI59" i="15"/>
  <c r="AA59" i="15"/>
  <c r="AV59" i="15" s="1"/>
  <c r="Z59" i="15"/>
  <c r="M59" i="35" s="1"/>
  <c r="Y59" i="15"/>
  <c r="L59" i="35" s="1"/>
  <c r="X59" i="15"/>
  <c r="K59" i="35" s="1"/>
  <c r="T59" i="15"/>
  <c r="AW58" i="15"/>
  <c r="AL58" i="15"/>
  <c r="AK58" i="15"/>
  <c r="AJ58" i="15"/>
  <c r="AI58" i="15"/>
  <c r="Z58" i="15"/>
  <c r="M58" i="35" s="1"/>
  <c r="Y58" i="15"/>
  <c r="L58" i="35" s="1"/>
  <c r="X58" i="15"/>
  <c r="K58" i="35" s="1"/>
  <c r="T58" i="15"/>
  <c r="AW57" i="15"/>
  <c r="AL57" i="15"/>
  <c r="AK57" i="15"/>
  <c r="AJ57" i="15"/>
  <c r="AI57" i="15"/>
  <c r="Z57" i="15"/>
  <c r="M57" i="35" s="1"/>
  <c r="Y57" i="15"/>
  <c r="L57" i="35" s="1"/>
  <c r="X57" i="15"/>
  <c r="K57" i="35" s="1"/>
  <c r="T57" i="15"/>
  <c r="AW56" i="15"/>
  <c r="AL56" i="15"/>
  <c r="AK56" i="15"/>
  <c r="AJ56" i="15"/>
  <c r="AI56" i="15"/>
  <c r="AE56" i="15"/>
  <c r="AE83" i="15" s="1"/>
  <c r="BG83" i="15" s="1"/>
  <c r="AD56" i="15"/>
  <c r="AD90" i="15" s="1"/>
  <c r="AC56" i="15"/>
  <c r="AC62" i="15" s="1"/>
  <c r="Z56" i="15"/>
  <c r="M56" i="35" s="1"/>
  <c r="Y56" i="15"/>
  <c r="L56" i="35" s="1"/>
  <c r="X56" i="15"/>
  <c r="K56" i="35" s="1"/>
  <c r="T56" i="15"/>
  <c r="B56" i="15"/>
  <c r="B101" i="15" s="1"/>
  <c r="B146" i="15" s="1"/>
  <c r="B191" i="15" s="1"/>
  <c r="B236" i="15" s="1"/>
  <c r="B281" i="15" s="1"/>
  <c r="B326" i="15" s="1"/>
  <c r="B371" i="15" s="1"/>
  <c r="B416" i="15" s="1"/>
  <c r="B461" i="15" s="1"/>
  <c r="B506" i="15" s="1"/>
  <c r="B551" i="15" s="1"/>
  <c r="B596" i="15" s="1"/>
  <c r="B641" i="15" s="1"/>
  <c r="B686" i="15" s="1"/>
  <c r="B731" i="15" s="1"/>
  <c r="B776" i="15" s="1"/>
  <c r="B821" i="15" s="1"/>
  <c r="B866" i="15" s="1"/>
  <c r="B911" i="15" s="1"/>
  <c r="B956" i="15" s="1"/>
  <c r="B1001" i="15" s="1"/>
  <c r="B1046" i="15" s="1"/>
  <c r="B1091" i="15" s="1"/>
  <c r="B1136" i="15" s="1"/>
  <c r="B1181" i="15" s="1"/>
  <c r="B1226" i="15" s="1"/>
  <c r="B1271" i="15" s="1"/>
  <c r="B1316" i="15" s="1"/>
  <c r="B1361" i="15" s="1"/>
  <c r="B1406" i="15" s="1"/>
  <c r="B1451" i="15" s="1"/>
  <c r="B1496" i="15" s="1"/>
  <c r="B1541" i="15" s="1"/>
  <c r="B1586" i="15" s="1"/>
  <c r="B1631" i="15" s="1"/>
  <c r="B1676" i="15" s="1"/>
  <c r="B1721" i="15" s="1"/>
  <c r="B1766" i="15" s="1"/>
  <c r="B1811" i="15" s="1"/>
  <c r="B1856" i="15" s="1"/>
  <c r="B1901" i="15" s="1"/>
  <c r="B1946" i="15" s="1"/>
  <c r="B1991" i="15" s="1"/>
  <c r="B2036" i="15" s="1"/>
  <c r="B2081" i="15" s="1"/>
  <c r="B2126" i="15" s="1"/>
  <c r="B2171" i="15" s="1"/>
  <c r="B2216" i="15" s="1"/>
  <c r="AX55" i="15"/>
  <c r="AW55" i="15"/>
  <c r="AO55" i="15"/>
  <c r="AL55" i="15"/>
  <c r="AK55" i="15"/>
  <c r="AJ55" i="15"/>
  <c r="BF55" i="15" s="1"/>
  <c r="AI55" i="15"/>
  <c r="AA55" i="15"/>
  <c r="AV55" i="15" s="1"/>
  <c r="AX54" i="15"/>
  <c r="AW54" i="15"/>
  <c r="AO54" i="15"/>
  <c r="AN54" i="15" s="1"/>
  <c r="AL54" i="15"/>
  <c r="AK54" i="15"/>
  <c r="AJ54" i="15"/>
  <c r="BF54" i="15" s="1"/>
  <c r="AI54" i="15"/>
  <c r="AA54" i="15"/>
  <c r="AV54" i="15" s="1"/>
  <c r="AX53" i="15"/>
  <c r="AW53" i="15"/>
  <c r="AO53" i="15"/>
  <c r="AL53" i="15"/>
  <c r="AK53" i="15"/>
  <c r="AJ53" i="15"/>
  <c r="BF53" i="15" s="1"/>
  <c r="AI53" i="15"/>
  <c r="AA53" i="15"/>
  <c r="AV53" i="15" s="1"/>
  <c r="AX52" i="15"/>
  <c r="AW52" i="15"/>
  <c r="AO52" i="15"/>
  <c r="AL52" i="15"/>
  <c r="AK52" i="15"/>
  <c r="AJ52" i="15"/>
  <c r="BF52" i="15" s="1"/>
  <c r="AI52" i="15"/>
  <c r="AA52" i="15"/>
  <c r="AV52" i="15" s="1"/>
  <c r="AX51" i="15"/>
  <c r="AW51" i="15"/>
  <c r="AO51" i="15"/>
  <c r="AL51" i="15"/>
  <c r="AK51" i="15"/>
  <c r="AJ51" i="15"/>
  <c r="BF51" i="15" s="1"/>
  <c r="AI51" i="15"/>
  <c r="AA51" i="15"/>
  <c r="AV51" i="15" s="1"/>
  <c r="AX50" i="15"/>
  <c r="AW50" i="15"/>
  <c r="AO50" i="15"/>
  <c r="AN50" i="15" s="1"/>
  <c r="AL50" i="15"/>
  <c r="AK50" i="15"/>
  <c r="AJ50" i="15"/>
  <c r="BF50" i="15" s="1"/>
  <c r="AI50" i="15"/>
  <c r="AA50" i="15"/>
  <c r="AV50" i="15" s="1"/>
  <c r="AX49" i="15"/>
  <c r="AW49" i="15"/>
  <c r="AO49" i="15"/>
  <c r="AL49" i="15"/>
  <c r="AK49" i="15"/>
  <c r="AJ49" i="15"/>
  <c r="BF49" i="15" s="1"/>
  <c r="AI49" i="15"/>
  <c r="AA49" i="15"/>
  <c r="AV49" i="15" s="1"/>
  <c r="AX48" i="15"/>
  <c r="AW48" i="15"/>
  <c r="AO48" i="15"/>
  <c r="AL48" i="15"/>
  <c r="AK48" i="15"/>
  <c r="AJ48" i="15"/>
  <c r="BF48" i="15" s="1"/>
  <c r="AI48" i="15"/>
  <c r="AA48" i="15"/>
  <c r="AV48" i="15" s="1"/>
  <c r="AX47" i="15"/>
  <c r="AW47" i="15"/>
  <c r="AO47" i="15"/>
  <c r="AL47" i="15"/>
  <c r="AK47" i="15"/>
  <c r="AJ47" i="15"/>
  <c r="BF47" i="15" s="1"/>
  <c r="AI47" i="15"/>
  <c r="AA47" i="15"/>
  <c r="AV47" i="15" s="1"/>
  <c r="AX46" i="15"/>
  <c r="AW46" i="15"/>
  <c r="AO46" i="15"/>
  <c r="AN46" i="15" s="1"/>
  <c r="AL46" i="15"/>
  <c r="AK46" i="15"/>
  <c r="AJ46" i="15"/>
  <c r="BF46" i="15" s="1"/>
  <c r="AI46" i="15"/>
  <c r="AA46" i="15"/>
  <c r="AV46" i="15" s="1"/>
  <c r="BC45" i="15"/>
  <c r="AX45" i="15"/>
  <c r="AW45" i="15"/>
  <c r="AU45" i="15"/>
  <c r="AR45" i="15"/>
  <c r="AQ45" i="15"/>
  <c r="AO45" i="15"/>
  <c r="AL45" i="15"/>
  <c r="AK45" i="15"/>
  <c r="AJ45" i="15"/>
  <c r="AI45" i="15"/>
  <c r="AG45" i="15"/>
  <c r="AA45" i="15"/>
  <c r="AV45" i="15" s="1"/>
  <c r="Z45" i="15"/>
  <c r="M45" i="35" s="1"/>
  <c r="Y45" i="15"/>
  <c r="L45" i="35" s="1"/>
  <c r="X45" i="15"/>
  <c r="K45" i="35" s="1"/>
  <c r="T45" i="15"/>
  <c r="BC44" i="15"/>
  <c r="AX44" i="15"/>
  <c r="AW44" i="15"/>
  <c r="AU44" i="15"/>
  <c r="AR44" i="15"/>
  <c r="AQ44" i="15"/>
  <c r="AO44" i="15"/>
  <c r="AL44" i="15"/>
  <c r="AK44" i="15"/>
  <c r="AJ44" i="15"/>
  <c r="AI44" i="15"/>
  <c r="AG44" i="15"/>
  <c r="AA44" i="15"/>
  <c r="AV44" i="15" s="1"/>
  <c r="Z44" i="15"/>
  <c r="M44" i="35" s="1"/>
  <c r="Y44" i="15"/>
  <c r="L44" i="35" s="1"/>
  <c r="X44" i="15"/>
  <c r="K44" i="35" s="1"/>
  <c r="T44" i="15"/>
  <c r="BC43" i="15"/>
  <c r="AX43" i="15"/>
  <c r="AW43" i="15"/>
  <c r="AU43" i="15"/>
  <c r="AR43" i="15"/>
  <c r="AQ43" i="15"/>
  <c r="AO43" i="15"/>
  <c r="AL43" i="15"/>
  <c r="AK43" i="15"/>
  <c r="AJ43" i="15"/>
  <c r="AI43" i="15"/>
  <c r="AG43" i="15"/>
  <c r="AA43" i="15"/>
  <c r="AV43" i="15" s="1"/>
  <c r="Z43" i="15"/>
  <c r="M43" i="35" s="1"/>
  <c r="Y43" i="15"/>
  <c r="L43" i="35" s="1"/>
  <c r="X43" i="15"/>
  <c r="K43" i="35" s="1"/>
  <c r="T43" i="15"/>
  <c r="BC42" i="15"/>
  <c r="AX42" i="15"/>
  <c r="AW42" i="15"/>
  <c r="AU42" i="15"/>
  <c r="AR42" i="15"/>
  <c r="AQ42" i="15"/>
  <c r="AO42" i="15"/>
  <c r="AL42" i="15"/>
  <c r="AK42" i="15"/>
  <c r="AJ42" i="15"/>
  <c r="AI42" i="15"/>
  <c r="AG42" i="15"/>
  <c r="AA42" i="15"/>
  <c r="AV42" i="15" s="1"/>
  <c r="Z42" i="15"/>
  <c r="M42" i="35" s="1"/>
  <c r="Y42" i="15"/>
  <c r="L42" i="35" s="1"/>
  <c r="X42" i="15"/>
  <c r="K42" i="35" s="1"/>
  <c r="T42" i="15"/>
  <c r="BC41" i="15"/>
  <c r="AW41" i="15"/>
  <c r="AU41" i="15"/>
  <c r="AQ41" i="15"/>
  <c r="AG41" i="15" s="1"/>
  <c r="AO41" i="15"/>
  <c r="AL41" i="15"/>
  <c r="AK41" i="15"/>
  <c r="AJ41" i="15"/>
  <c r="AI41" i="15"/>
  <c r="AA41" i="15"/>
  <c r="AV41" i="15" s="1"/>
  <c r="Z41" i="15"/>
  <c r="M41" i="35" s="1"/>
  <c r="Y41" i="15"/>
  <c r="L41" i="35" s="1"/>
  <c r="X41" i="15"/>
  <c r="K41" i="35" s="1"/>
  <c r="T41" i="15"/>
  <c r="AW40" i="15"/>
  <c r="AL40" i="15"/>
  <c r="AK40" i="15"/>
  <c r="AJ40" i="15"/>
  <c r="AI40" i="15"/>
  <c r="Z40" i="15"/>
  <c r="M40" i="35" s="1"/>
  <c r="Y40" i="15"/>
  <c r="L40" i="35" s="1"/>
  <c r="X40" i="15"/>
  <c r="K40" i="35" s="1"/>
  <c r="T40" i="15"/>
  <c r="AW39" i="15"/>
  <c r="AL39" i="15"/>
  <c r="AK39" i="15"/>
  <c r="AJ39" i="15"/>
  <c r="AI39" i="15"/>
  <c r="AA39" i="15"/>
  <c r="AV39" i="15" s="1"/>
  <c r="Z39" i="15"/>
  <c r="M39" i="35" s="1"/>
  <c r="Y39" i="15"/>
  <c r="L39" i="35" s="1"/>
  <c r="X39" i="15"/>
  <c r="K39" i="35" s="1"/>
  <c r="T39" i="15"/>
  <c r="AW38" i="15"/>
  <c r="AL38" i="15"/>
  <c r="AK38" i="15"/>
  <c r="AJ38" i="15"/>
  <c r="AI38" i="15"/>
  <c r="Z38" i="15"/>
  <c r="M38" i="35" s="1"/>
  <c r="Y38" i="15"/>
  <c r="L38" i="35" s="1"/>
  <c r="X38" i="15"/>
  <c r="K38" i="35" s="1"/>
  <c r="T38" i="15"/>
  <c r="AW37" i="15"/>
  <c r="AL37" i="15"/>
  <c r="AK37" i="15"/>
  <c r="AJ37" i="15"/>
  <c r="AI37" i="15"/>
  <c r="Z37" i="15"/>
  <c r="M37" i="35" s="1"/>
  <c r="Y37" i="15"/>
  <c r="L37" i="35" s="1"/>
  <c r="X37" i="15"/>
  <c r="K37" i="35" s="1"/>
  <c r="T37" i="15"/>
  <c r="AW36" i="15"/>
  <c r="AL36" i="15"/>
  <c r="AK36" i="15"/>
  <c r="AJ36" i="15"/>
  <c r="AI36" i="15"/>
  <c r="AA36" i="15"/>
  <c r="AV36" i="15" s="1"/>
  <c r="Z36" i="15"/>
  <c r="M36" i="35" s="1"/>
  <c r="Y36" i="15"/>
  <c r="L36" i="35" s="1"/>
  <c r="X36" i="15"/>
  <c r="K36" i="35" s="1"/>
  <c r="T36" i="15"/>
  <c r="AW35" i="15"/>
  <c r="AL35" i="15"/>
  <c r="AK35" i="15"/>
  <c r="AJ35" i="15"/>
  <c r="AI35" i="15"/>
  <c r="Z35" i="15"/>
  <c r="M35" i="35" s="1"/>
  <c r="Y35" i="15"/>
  <c r="L35" i="35" s="1"/>
  <c r="X35" i="15"/>
  <c r="K35" i="35" s="1"/>
  <c r="T35" i="15"/>
  <c r="AW34" i="15"/>
  <c r="AL34" i="15"/>
  <c r="AK34" i="15"/>
  <c r="AJ34" i="15"/>
  <c r="AI34" i="15"/>
  <c r="Z34" i="15"/>
  <c r="M34" i="35" s="1"/>
  <c r="Y34" i="15"/>
  <c r="L34" i="35" s="1"/>
  <c r="X34" i="15"/>
  <c r="K34" i="35" s="1"/>
  <c r="T34" i="15"/>
  <c r="AW33" i="15"/>
  <c r="AL33" i="15"/>
  <c r="AK33" i="15"/>
  <c r="AJ33" i="15"/>
  <c r="AI33" i="15"/>
  <c r="Z33" i="15"/>
  <c r="M33" i="35" s="1"/>
  <c r="Y33" i="15"/>
  <c r="L33" i="35" s="1"/>
  <c r="X33" i="15"/>
  <c r="K33" i="35" s="1"/>
  <c r="T33" i="15"/>
  <c r="AW32" i="15"/>
  <c r="AL32" i="15"/>
  <c r="AK32" i="15"/>
  <c r="AJ32" i="15"/>
  <c r="AI32" i="15"/>
  <c r="Z32" i="15"/>
  <c r="M32" i="35" s="1"/>
  <c r="Y32" i="15"/>
  <c r="L32" i="35" s="1"/>
  <c r="X32" i="15"/>
  <c r="K32" i="35" s="1"/>
  <c r="T32" i="15"/>
  <c r="AW31" i="15"/>
  <c r="AL31" i="15"/>
  <c r="AK31" i="15"/>
  <c r="AJ31" i="15"/>
  <c r="AI31" i="15"/>
  <c r="Z31" i="15"/>
  <c r="M31" i="35" s="1"/>
  <c r="Y31" i="15"/>
  <c r="L31" i="35" s="1"/>
  <c r="X31" i="15"/>
  <c r="K31" i="35" s="1"/>
  <c r="T31" i="15"/>
  <c r="AW30" i="15"/>
  <c r="AL30" i="15"/>
  <c r="AK30" i="15"/>
  <c r="AJ30" i="15"/>
  <c r="AI30" i="15"/>
  <c r="Z30" i="15"/>
  <c r="M30" i="35" s="1"/>
  <c r="Y30" i="15"/>
  <c r="L30" i="35" s="1"/>
  <c r="X30" i="15"/>
  <c r="K30" i="35" s="1"/>
  <c r="T30" i="15"/>
  <c r="AW29" i="15"/>
  <c r="AL29" i="15"/>
  <c r="AK29" i="15"/>
  <c r="AJ29" i="15"/>
  <c r="AI29" i="15"/>
  <c r="Z29" i="15"/>
  <c r="M29" i="35" s="1"/>
  <c r="Y29" i="15"/>
  <c r="L29" i="35" s="1"/>
  <c r="X29" i="15"/>
  <c r="K29" i="35" s="1"/>
  <c r="T29" i="15"/>
  <c r="AW28" i="15"/>
  <c r="AL28" i="15"/>
  <c r="AK28" i="15"/>
  <c r="AJ28" i="15"/>
  <c r="AI28" i="15"/>
  <c r="Z28" i="15"/>
  <c r="M28" i="35" s="1"/>
  <c r="Y28" i="15"/>
  <c r="L28" i="35" s="1"/>
  <c r="X28" i="15"/>
  <c r="K28" i="35" s="1"/>
  <c r="T28" i="15"/>
  <c r="AW27" i="15"/>
  <c r="AL27" i="15"/>
  <c r="AK27" i="15"/>
  <c r="AJ27" i="15"/>
  <c r="AI27" i="15"/>
  <c r="Z27" i="15"/>
  <c r="M27" i="35" s="1"/>
  <c r="Y27" i="15"/>
  <c r="L27" i="35" s="1"/>
  <c r="X27" i="15"/>
  <c r="K27" i="35" s="1"/>
  <c r="T27" i="15"/>
  <c r="AW26" i="15"/>
  <c r="AL26" i="15"/>
  <c r="AK26" i="15"/>
  <c r="AJ26" i="15"/>
  <c r="AI26" i="15"/>
  <c r="Z26" i="15"/>
  <c r="M26" i="35" s="1"/>
  <c r="Y26" i="15"/>
  <c r="L26" i="35" s="1"/>
  <c r="X26" i="15"/>
  <c r="K26" i="35" s="1"/>
  <c r="T26" i="15"/>
  <c r="AW25" i="15"/>
  <c r="AL25" i="15"/>
  <c r="AK25" i="15"/>
  <c r="AJ25" i="15"/>
  <c r="AI25" i="15"/>
  <c r="AA25" i="15"/>
  <c r="AV25" i="15" s="1"/>
  <c r="Z25" i="15"/>
  <c r="M25" i="35" s="1"/>
  <c r="Y25" i="15"/>
  <c r="L25" i="35" s="1"/>
  <c r="X25" i="15"/>
  <c r="K25" i="35" s="1"/>
  <c r="T25" i="15"/>
  <c r="AW24" i="15"/>
  <c r="AL24" i="15"/>
  <c r="AK24" i="15"/>
  <c r="AJ24" i="15"/>
  <c r="AI24" i="15"/>
  <c r="AA24" i="15"/>
  <c r="AV24" i="15" s="1"/>
  <c r="Z24" i="15"/>
  <c r="M24" i="35" s="1"/>
  <c r="Y24" i="15"/>
  <c r="L24" i="35" s="1"/>
  <c r="X24" i="15"/>
  <c r="K24" i="35" s="1"/>
  <c r="T24" i="15"/>
  <c r="AW23" i="15"/>
  <c r="AQ23" i="15"/>
  <c r="AG23" i="15" s="1"/>
  <c r="AL23" i="15"/>
  <c r="AK23" i="15"/>
  <c r="AJ23" i="15"/>
  <c r="AI23" i="15"/>
  <c r="Z23" i="15"/>
  <c r="M23" i="35" s="1"/>
  <c r="Y23" i="15"/>
  <c r="L23" i="35" s="1"/>
  <c r="X23" i="15"/>
  <c r="K23" i="35" s="1"/>
  <c r="T23" i="15"/>
  <c r="AW22" i="15"/>
  <c r="AL22" i="15"/>
  <c r="AK22" i="15"/>
  <c r="AJ22" i="15"/>
  <c r="AI22" i="15"/>
  <c r="AA22" i="15"/>
  <c r="Z22" i="15"/>
  <c r="M22" i="35" s="1"/>
  <c r="Y22" i="15"/>
  <c r="L22" i="35" s="1"/>
  <c r="X22" i="15"/>
  <c r="K22" i="35" s="1"/>
  <c r="T22" i="15"/>
  <c r="AW21" i="15"/>
  <c r="AL21" i="15"/>
  <c r="AK21" i="15"/>
  <c r="AJ21" i="15"/>
  <c r="AI21" i="15"/>
  <c r="AA21" i="15"/>
  <c r="AV21" i="15" s="1"/>
  <c r="Z21" i="15"/>
  <c r="M21" i="35" s="1"/>
  <c r="Y21" i="15"/>
  <c r="L21" i="35" s="1"/>
  <c r="X21" i="15"/>
  <c r="K21" i="35" s="1"/>
  <c r="T21" i="15"/>
  <c r="AW20" i="15"/>
  <c r="AL20" i="15"/>
  <c r="AK20" i="15"/>
  <c r="AJ20" i="15"/>
  <c r="AI20" i="15"/>
  <c r="AA20" i="15"/>
  <c r="Z20" i="15"/>
  <c r="M20" i="35" s="1"/>
  <c r="Y20" i="15"/>
  <c r="L20" i="35" s="1"/>
  <c r="X20" i="15"/>
  <c r="K20" i="35" s="1"/>
  <c r="T20" i="15"/>
  <c r="AW19" i="15"/>
  <c r="AL19" i="15"/>
  <c r="AK19" i="15"/>
  <c r="AJ19" i="15"/>
  <c r="AI19" i="15"/>
  <c r="Z19" i="15"/>
  <c r="M19" i="35" s="1"/>
  <c r="Y19" i="15"/>
  <c r="L19" i="35" s="1"/>
  <c r="X19" i="15"/>
  <c r="K19" i="35" s="1"/>
  <c r="T19" i="15"/>
  <c r="AW18" i="15"/>
  <c r="AL18" i="15"/>
  <c r="AK18" i="15"/>
  <c r="AJ18" i="15"/>
  <c r="AI18" i="15"/>
  <c r="Z18" i="15"/>
  <c r="M18" i="35" s="1"/>
  <c r="Y18" i="15"/>
  <c r="L18" i="35" s="1"/>
  <c r="X18" i="15"/>
  <c r="K18" i="35" s="1"/>
  <c r="T18" i="15"/>
  <c r="AW17" i="15"/>
  <c r="AL17" i="15"/>
  <c r="AK17" i="15"/>
  <c r="AJ17" i="15"/>
  <c r="AI17" i="15"/>
  <c r="Z17" i="15"/>
  <c r="M17" i="35" s="1"/>
  <c r="Y17" i="15"/>
  <c r="L17" i="35" s="1"/>
  <c r="X17" i="15"/>
  <c r="K17" i="35" s="1"/>
  <c r="T17" i="15"/>
  <c r="AW16" i="15"/>
  <c r="AL16" i="15"/>
  <c r="AK16" i="15"/>
  <c r="AJ16" i="15"/>
  <c r="AI16" i="15"/>
  <c r="Z16" i="15"/>
  <c r="M16" i="35" s="1"/>
  <c r="Y16" i="15"/>
  <c r="L16" i="35" s="1"/>
  <c r="X16" i="15"/>
  <c r="K16" i="35" s="1"/>
  <c r="T16" i="15"/>
  <c r="AW15" i="15"/>
  <c r="AL15" i="15"/>
  <c r="AK15" i="15"/>
  <c r="AJ15" i="15"/>
  <c r="AI15" i="15"/>
  <c r="AA15" i="15"/>
  <c r="AV15" i="15" s="1"/>
  <c r="Z15" i="15"/>
  <c r="M15" i="35" s="1"/>
  <c r="Y15" i="15"/>
  <c r="L15" i="35" s="1"/>
  <c r="X15" i="15"/>
  <c r="K15" i="35" s="1"/>
  <c r="T15" i="15"/>
  <c r="AW14" i="15"/>
  <c r="AL14" i="15"/>
  <c r="AK14" i="15"/>
  <c r="AJ14" i="15"/>
  <c r="AI14" i="15"/>
  <c r="AA14" i="15"/>
  <c r="AV14" i="15" s="1"/>
  <c r="Z14" i="15"/>
  <c r="M14" i="35" s="1"/>
  <c r="Y14" i="15"/>
  <c r="L14" i="35" s="1"/>
  <c r="X14" i="15"/>
  <c r="K14" i="35" s="1"/>
  <c r="T14" i="15"/>
  <c r="AW13" i="15"/>
  <c r="AL13" i="15"/>
  <c r="AK13" i="15"/>
  <c r="AJ13" i="15"/>
  <c r="AI13" i="15"/>
  <c r="Z13" i="15"/>
  <c r="M13" i="35" s="1"/>
  <c r="Y13" i="15"/>
  <c r="L13" i="35" s="1"/>
  <c r="X13" i="15"/>
  <c r="K13" i="35" s="1"/>
  <c r="T13" i="15"/>
  <c r="AW12" i="15"/>
  <c r="AL12" i="15"/>
  <c r="AK12" i="15"/>
  <c r="AJ12" i="15"/>
  <c r="AI12" i="15"/>
  <c r="AA12" i="15"/>
  <c r="AV12" i="15" s="1"/>
  <c r="Z12" i="15"/>
  <c r="M12" i="35" s="1"/>
  <c r="Y12" i="15"/>
  <c r="L12" i="35" s="1"/>
  <c r="X12" i="15"/>
  <c r="K12" i="35" s="1"/>
  <c r="T12" i="15"/>
  <c r="AW11" i="15"/>
  <c r="AL11" i="15"/>
  <c r="AK11" i="15"/>
  <c r="AJ11" i="15"/>
  <c r="AI11" i="15"/>
  <c r="AE11" i="15"/>
  <c r="AD11" i="15"/>
  <c r="AD17" i="15" s="1"/>
  <c r="G17" i="35" s="1"/>
  <c r="AC11" i="15"/>
  <c r="AC26" i="15" s="1"/>
  <c r="AA11" i="15"/>
  <c r="AV11" i="15" s="1"/>
  <c r="Z11" i="15"/>
  <c r="M11" i="35" s="1"/>
  <c r="Y11" i="15"/>
  <c r="L11" i="35" s="1"/>
  <c r="X11" i="15"/>
  <c r="K11" i="35" s="1"/>
  <c r="T11" i="15"/>
  <c r="O2835" i="35"/>
  <c r="N2835" i="35"/>
  <c r="M2835" i="35"/>
  <c r="L2835" i="35"/>
  <c r="K2835" i="35"/>
  <c r="J2835" i="35"/>
  <c r="P2835" i="35" s="1"/>
  <c r="I2835" i="35"/>
  <c r="H2835" i="35"/>
  <c r="G2835" i="35"/>
  <c r="F2835" i="35"/>
  <c r="E2835" i="35"/>
  <c r="D2835" i="35"/>
  <c r="C2835" i="35"/>
  <c r="O2834" i="35"/>
  <c r="N2834" i="35"/>
  <c r="M2834" i="35"/>
  <c r="L2834" i="35"/>
  <c r="K2834" i="35"/>
  <c r="J2834" i="35"/>
  <c r="P2834" i="35" s="1"/>
  <c r="I2834" i="35"/>
  <c r="H2834" i="35"/>
  <c r="G2834" i="35"/>
  <c r="F2834" i="35"/>
  <c r="E2834" i="35"/>
  <c r="D2834" i="35"/>
  <c r="C2834" i="35"/>
  <c r="O2833" i="35"/>
  <c r="N2833" i="35"/>
  <c r="M2833" i="35"/>
  <c r="L2833" i="35"/>
  <c r="K2833" i="35"/>
  <c r="J2833" i="35"/>
  <c r="P2833" i="35" s="1"/>
  <c r="I2833" i="35"/>
  <c r="H2833" i="35"/>
  <c r="G2833" i="35"/>
  <c r="F2833" i="35"/>
  <c r="E2833" i="35"/>
  <c r="D2833" i="35"/>
  <c r="C2833" i="35"/>
  <c r="O2832" i="35"/>
  <c r="N2832" i="35"/>
  <c r="M2832" i="35"/>
  <c r="L2832" i="35"/>
  <c r="K2832" i="35"/>
  <c r="J2832" i="35"/>
  <c r="P2832" i="35" s="1"/>
  <c r="I2832" i="35"/>
  <c r="H2832" i="35"/>
  <c r="G2832" i="35"/>
  <c r="F2832" i="35"/>
  <c r="E2832" i="35"/>
  <c r="D2832" i="35"/>
  <c r="C2832" i="35"/>
  <c r="O2831" i="35"/>
  <c r="N2831" i="35"/>
  <c r="M2831" i="35"/>
  <c r="L2831" i="35"/>
  <c r="K2831" i="35"/>
  <c r="J2831" i="35"/>
  <c r="P2831" i="35" s="1"/>
  <c r="I2831" i="35"/>
  <c r="G2831" i="35"/>
  <c r="F2831" i="35"/>
  <c r="E2831" i="35"/>
  <c r="D2831" i="35"/>
  <c r="C2831" i="35"/>
  <c r="O2830" i="35"/>
  <c r="N2830" i="35"/>
  <c r="M2830" i="35"/>
  <c r="L2830" i="35"/>
  <c r="K2830" i="35"/>
  <c r="J2830" i="35"/>
  <c r="P2830" i="35" s="1"/>
  <c r="I2830" i="35"/>
  <c r="H2830" i="35"/>
  <c r="G2830" i="35"/>
  <c r="F2830" i="35"/>
  <c r="E2830" i="35"/>
  <c r="D2830" i="35"/>
  <c r="C2830" i="35"/>
  <c r="O2829" i="35"/>
  <c r="N2829" i="35"/>
  <c r="M2829" i="35"/>
  <c r="L2829" i="35"/>
  <c r="K2829" i="35"/>
  <c r="J2829" i="35"/>
  <c r="P2829" i="35" s="1"/>
  <c r="I2829" i="35"/>
  <c r="H2829" i="35"/>
  <c r="G2829" i="35"/>
  <c r="F2829" i="35"/>
  <c r="E2829" i="35"/>
  <c r="D2829" i="35"/>
  <c r="C2829" i="35"/>
  <c r="O2828" i="35"/>
  <c r="N2828" i="35"/>
  <c r="M2828" i="35"/>
  <c r="L2828" i="35"/>
  <c r="K2828" i="35"/>
  <c r="J2828" i="35"/>
  <c r="P2828" i="35" s="1"/>
  <c r="I2828" i="35"/>
  <c r="H2828" i="35"/>
  <c r="G2828" i="35"/>
  <c r="F2828" i="35"/>
  <c r="E2828" i="35"/>
  <c r="D2828" i="35"/>
  <c r="C2828" i="35"/>
  <c r="O2827" i="35"/>
  <c r="N2827" i="35"/>
  <c r="M2827" i="35"/>
  <c r="L2827" i="35"/>
  <c r="K2827" i="35"/>
  <c r="J2827" i="35"/>
  <c r="P2827" i="35" s="1"/>
  <c r="I2827" i="35"/>
  <c r="H2827" i="35"/>
  <c r="G2827" i="35"/>
  <c r="F2827" i="35"/>
  <c r="E2827" i="35"/>
  <c r="D2827" i="35"/>
  <c r="C2827" i="35"/>
  <c r="O2826" i="35"/>
  <c r="N2826" i="35"/>
  <c r="M2826" i="35"/>
  <c r="L2826" i="35"/>
  <c r="K2826" i="35"/>
  <c r="J2826" i="35"/>
  <c r="P2826" i="35" s="1"/>
  <c r="I2826" i="35"/>
  <c r="G2826" i="35"/>
  <c r="F2826" i="35"/>
  <c r="E2826" i="35"/>
  <c r="D2826" i="35"/>
  <c r="C2826" i="35"/>
  <c r="O2825" i="35"/>
  <c r="N2825" i="35"/>
  <c r="M2825" i="35"/>
  <c r="L2825" i="35"/>
  <c r="K2825" i="35"/>
  <c r="J2825" i="35"/>
  <c r="P2825" i="35" s="1"/>
  <c r="I2825" i="35"/>
  <c r="H2825" i="35"/>
  <c r="G2825" i="35"/>
  <c r="F2825" i="35"/>
  <c r="E2825" i="35"/>
  <c r="D2825" i="35"/>
  <c r="C2825" i="35"/>
  <c r="O2824" i="35"/>
  <c r="N2824" i="35"/>
  <c r="M2824" i="35"/>
  <c r="L2824" i="35"/>
  <c r="K2824" i="35"/>
  <c r="J2824" i="35"/>
  <c r="P2824" i="35" s="1"/>
  <c r="I2824" i="35"/>
  <c r="H2824" i="35"/>
  <c r="G2824" i="35"/>
  <c r="F2824" i="35"/>
  <c r="E2824" i="35"/>
  <c r="D2824" i="35"/>
  <c r="C2824" i="35"/>
  <c r="O2823" i="35"/>
  <c r="N2823" i="35"/>
  <c r="M2823" i="35"/>
  <c r="L2823" i="35"/>
  <c r="K2823" i="35"/>
  <c r="J2823" i="35"/>
  <c r="P2823" i="35" s="1"/>
  <c r="I2823" i="35"/>
  <c r="H2823" i="35"/>
  <c r="G2823" i="35"/>
  <c r="F2823" i="35"/>
  <c r="E2823" i="35"/>
  <c r="D2823" i="35"/>
  <c r="C2823" i="35"/>
  <c r="O2822" i="35"/>
  <c r="N2822" i="35"/>
  <c r="M2822" i="35"/>
  <c r="L2822" i="35"/>
  <c r="K2822" i="35"/>
  <c r="J2822" i="35"/>
  <c r="P2822" i="35" s="1"/>
  <c r="I2822" i="35"/>
  <c r="H2822" i="35"/>
  <c r="G2822" i="35"/>
  <c r="F2822" i="35"/>
  <c r="E2822" i="35"/>
  <c r="D2822" i="35"/>
  <c r="C2822" i="35"/>
  <c r="O2821" i="35"/>
  <c r="N2821" i="35"/>
  <c r="M2821" i="35"/>
  <c r="L2821" i="35"/>
  <c r="K2821" i="35"/>
  <c r="J2821" i="35"/>
  <c r="P2821" i="35" s="1"/>
  <c r="I2821" i="35"/>
  <c r="G2821" i="35"/>
  <c r="F2821" i="35"/>
  <c r="E2821" i="35"/>
  <c r="D2821" i="35"/>
  <c r="C2821" i="35"/>
  <c r="O2820" i="35"/>
  <c r="N2820" i="35"/>
  <c r="M2820" i="35"/>
  <c r="L2820" i="35"/>
  <c r="K2820" i="35"/>
  <c r="J2820" i="35"/>
  <c r="P2820" i="35" s="1"/>
  <c r="I2820" i="35"/>
  <c r="H2820" i="35"/>
  <c r="G2820" i="35"/>
  <c r="F2820" i="35"/>
  <c r="E2820" i="35"/>
  <c r="D2820" i="35"/>
  <c r="C2820" i="35"/>
  <c r="O2819" i="35"/>
  <c r="N2819" i="35"/>
  <c r="M2819" i="35"/>
  <c r="L2819" i="35"/>
  <c r="K2819" i="35"/>
  <c r="J2819" i="35"/>
  <c r="P2819" i="35" s="1"/>
  <c r="I2819" i="35"/>
  <c r="H2819" i="35"/>
  <c r="G2819" i="35"/>
  <c r="F2819" i="35"/>
  <c r="E2819" i="35"/>
  <c r="D2819" i="35"/>
  <c r="C2819" i="35"/>
  <c r="O2818" i="35"/>
  <c r="N2818" i="35"/>
  <c r="M2818" i="35"/>
  <c r="L2818" i="35"/>
  <c r="K2818" i="35"/>
  <c r="J2818" i="35"/>
  <c r="P2818" i="35" s="1"/>
  <c r="I2818" i="35"/>
  <c r="H2818" i="35"/>
  <c r="G2818" i="35"/>
  <c r="F2818" i="35"/>
  <c r="E2818" i="35"/>
  <c r="D2818" i="35"/>
  <c r="C2818" i="35"/>
  <c r="O2817" i="35"/>
  <c r="N2817" i="35"/>
  <c r="M2817" i="35"/>
  <c r="L2817" i="35"/>
  <c r="K2817" i="35"/>
  <c r="J2817" i="35"/>
  <c r="P2817" i="35" s="1"/>
  <c r="I2817" i="35"/>
  <c r="H2817" i="35"/>
  <c r="G2817" i="35"/>
  <c r="F2817" i="35"/>
  <c r="E2817" i="35"/>
  <c r="D2817" i="35"/>
  <c r="C2817" i="35"/>
  <c r="O2816" i="35"/>
  <c r="N2816" i="35"/>
  <c r="M2816" i="35"/>
  <c r="L2816" i="35"/>
  <c r="K2816" i="35"/>
  <c r="J2816" i="35"/>
  <c r="P2816" i="35" s="1"/>
  <c r="I2816" i="35"/>
  <c r="G2816" i="35"/>
  <c r="F2816" i="35"/>
  <c r="E2816" i="35"/>
  <c r="D2816" i="35"/>
  <c r="C2816" i="35"/>
  <c r="O2815" i="35"/>
  <c r="N2815" i="35"/>
  <c r="M2815" i="35"/>
  <c r="L2815" i="35"/>
  <c r="K2815" i="35"/>
  <c r="J2815" i="35"/>
  <c r="P2815" i="35" s="1"/>
  <c r="I2815" i="35"/>
  <c r="H2815" i="35"/>
  <c r="G2815" i="35"/>
  <c r="F2815" i="35"/>
  <c r="E2815" i="35"/>
  <c r="D2815" i="35"/>
  <c r="C2815" i="35"/>
  <c r="P2814" i="35"/>
  <c r="O2814" i="35"/>
  <c r="N2814" i="35"/>
  <c r="M2814" i="35"/>
  <c r="L2814" i="35"/>
  <c r="K2814" i="35"/>
  <c r="J2814" i="35"/>
  <c r="I2814" i="35"/>
  <c r="H2814" i="35"/>
  <c r="G2814" i="35"/>
  <c r="F2814" i="35"/>
  <c r="E2814" i="35"/>
  <c r="D2814" i="35"/>
  <c r="C2814" i="35"/>
  <c r="O2813" i="35"/>
  <c r="N2813" i="35"/>
  <c r="M2813" i="35"/>
  <c r="L2813" i="35"/>
  <c r="K2813" i="35"/>
  <c r="J2813" i="35"/>
  <c r="P2813" i="35" s="1"/>
  <c r="I2813" i="35"/>
  <c r="H2813" i="35"/>
  <c r="G2813" i="35"/>
  <c r="F2813" i="35"/>
  <c r="E2813" i="35"/>
  <c r="D2813" i="35"/>
  <c r="C2813" i="35"/>
  <c r="P2812" i="35"/>
  <c r="O2812" i="35"/>
  <c r="N2812" i="35"/>
  <c r="M2812" i="35"/>
  <c r="L2812" i="35"/>
  <c r="K2812" i="35"/>
  <c r="J2812" i="35"/>
  <c r="I2812" i="35"/>
  <c r="H2812" i="35"/>
  <c r="G2812" i="35"/>
  <c r="F2812" i="35"/>
  <c r="E2812" i="35"/>
  <c r="D2812" i="35"/>
  <c r="C2812" i="35"/>
  <c r="O2811" i="35"/>
  <c r="N2811" i="35"/>
  <c r="M2811" i="35"/>
  <c r="L2811" i="35"/>
  <c r="K2811" i="35"/>
  <c r="J2811" i="35"/>
  <c r="P2811" i="35" s="1"/>
  <c r="I2811" i="35"/>
  <c r="G2811" i="35"/>
  <c r="F2811" i="35"/>
  <c r="E2811" i="35"/>
  <c r="D2811" i="35"/>
  <c r="C2811" i="35"/>
  <c r="O2810" i="35"/>
  <c r="N2810" i="35"/>
  <c r="M2810" i="35"/>
  <c r="L2810" i="35"/>
  <c r="K2810" i="35"/>
  <c r="J2810" i="35"/>
  <c r="P2810" i="35" s="1"/>
  <c r="I2810" i="35"/>
  <c r="H2810" i="35"/>
  <c r="G2810" i="35"/>
  <c r="F2810" i="35"/>
  <c r="E2810" i="35"/>
  <c r="D2810" i="35"/>
  <c r="C2810" i="35"/>
  <c r="O2809" i="35"/>
  <c r="N2809" i="35"/>
  <c r="M2809" i="35"/>
  <c r="L2809" i="35"/>
  <c r="K2809" i="35"/>
  <c r="J2809" i="35"/>
  <c r="P2809" i="35" s="1"/>
  <c r="I2809" i="35"/>
  <c r="H2809" i="35"/>
  <c r="G2809" i="35"/>
  <c r="F2809" i="35"/>
  <c r="E2809" i="35"/>
  <c r="D2809" i="35"/>
  <c r="C2809" i="35"/>
  <c r="O2808" i="35"/>
  <c r="N2808" i="35"/>
  <c r="M2808" i="35"/>
  <c r="L2808" i="35"/>
  <c r="K2808" i="35"/>
  <c r="J2808" i="35"/>
  <c r="P2808" i="35" s="1"/>
  <c r="I2808" i="35"/>
  <c r="H2808" i="35"/>
  <c r="G2808" i="35"/>
  <c r="F2808" i="35"/>
  <c r="E2808" i="35"/>
  <c r="D2808" i="35"/>
  <c r="C2808" i="35"/>
  <c r="O2807" i="35"/>
  <c r="N2807" i="35"/>
  <c r="M2807" i="35"/>
  <c r="L2807" i="35"/>
  <c r="K2807" i="35"/>
  <c r="J2807" i="35"/>
  <c r="P2807" i="35" s="1"/>
  <c r="I2807" i="35"/>
  <c r="G2807" i="35"/>
  <c r="F2807" i="35"/>
  <c r="E2807" i="35"/>
  <c r="D2807" i="35"/>
  <c r="C2807" i="35"/>
  <c r="O2806" i="35"/>
  <c r="N2806" i="35"/>
  <c r="M2806" i="35"/>
  <c r="L2806" i="35"/>
  <c r="K2806" i="35"/>
  <c r="J2806" i="35"/>
  <c r="P2806" i="35" s="1"/>
  <c r="I2806" i="35"/>
  <c r="H2806" i="35"/>
  <c r="G2806" i="35"/>
  <c r="F2806" i="35"/>
  <c r="E2806" i="35"/>
  <c r="D2806" i="35"/>
  <c r="C2806" i="35"/>
  <c r="O2805" i="35"/>
  <c r="N2805" i="35"/>
  <c r="M2805" i="35"/>
  <c r="L2805" i="35"/>
  <c r="K2805" i="35"/>
  <c r="J2805" i="35"/>
  <c r="P2805" i="35" s="1"/>
  <c r="I2805" i="35"/>
  <c r="H2805" i="35"/>
  <c r="G2805" i="35"/>
  <c r="F2805" i="35"/>
  <c r="E2805" i="35"/>
  <c r="D2805" i="35"/>
  <c r="C2805" i="35"/>
  <c r="O2804" i="35"/>
  <c r="N2804" i="35"/>
  <c r="M2804" i="35"/>
  <c r="L2804" i="35"/>
  <c r="K2804" i="35"/>
  <c r="J2804" i="35"/>
  <c r="P2804" i="35" s="1"/>
  <c r="I2804" i="35"/>
  <c r="H2804" i="35"/>
  <c r="G2804" i="35"/>
  <c r="F2804" i="35"/>
  <c r="E2804" i="35"/>
  <c r="D2804" i="35"/>
  <c r="C2804" i="35"/>
  <c r="O2803" i="35"/>
  <c r="N2803" i="35"/>
  <c r="M2803" i="35"/>
  <c r="L2803" i="35"/>
  <c r="K2803" i="35"/>
  <c r="J2803" i="35"/>
  <c r="P2803" i="35" s="1"/>
  <c r="I2803" i="35"/>
  <c r="H2803" i="35"/>
  <c r="G2803" i="35"/>
  <c r="F2803" i="35"/>
  <c r="E2803" i="35"/>
  <c r="D2803" i="35"/>
  <c r="C2803" i="35"/>
  <c r="O2802" i="35"/>
  <c r="N2802" i="35"/>
  <c r="M2802" i="35"/>
  <c r="L2802" i="35"/>
  <c r="K2802" i="35"/>
  <c r="J2802" i="35"/>
  <c r="P2802" i="35" s="1"/>
  <c r="I2802" i="35"/>
  <c r="H2802" i="35"/>
  <c r="G2802" i="35"/>
  <c r="F2802" i="35"/>
  <c r="E2802" i="35"/>
  <c r="D2802" i="35"/>
  <c r="C2802" i="35"/>
  <c r="O2801" i="35"/>
  <c r="N2801" i="35"/>
  <c r="M2801" i="35"/>
  <c r="L2801" i="35"/>
  <c r="K2801" i="35"/>
  <c r="J2801" i="35"/>
  <c r="P2801" i="35" s="1"/>
  <c r="I2801" i="35"/>
  <c r="H2801" i="35"/>
  <c r="G2801" i="35"/>
  <c r="F2801" i="35"/>
  <c r="E2801" i="35"/>
  <c r="D2801" i="35"/>
  <c r="C2801" i="35"/>
  <c r="R2801" i="35" s="1"/>
  <c r="R2802" i="35" s="1"/>
  <c r="R2803" i="35" s="1"/>
  <c r="R2804" i="35" s="1"/>
  <c r="R2805" i="35" s="1"/>
  <c r="R2806" i="35" s="1"/>
  <c r="R2807" i="35" s="1"/>
  <c r="R2808" i="35" s="1"/>
  <c r="R2809" i="35" s="1"/>
  <c r="R2810" i="35" s="1"/>
  <c r="R2811" i="35" s="1"/>
  <c r="R2812" i="35" s="1"/>
  <c r="R2813" i="35" s="1"/>
  <c r="R2814" i="35" s="1"/>
  <c r="R2815" i="35" s="1"/>
  <c r="R2816" i="35" s="1"/>
  <c r="R2817" i="35" s="1"/>
  <c r="R2818" i="35" s="1"/>
  <c r="R2819" i="35" s="1"/>
  <c r="R2820" i="35" s="1"/>
  <c r="R2821" i="35" s="1"/>
  <c r="R2822" i="35" s="1"/>
  <c r="R2823" i="35" s="1"/>
  <c r="R2824" i="35" s="1"/>
  <c r="R2825" i="35" s="1"/>
  <c r="R2826" i="35" s="1"/>
  <c r="R2827" i="35" s="1"/>
  <c r="R2828" i="35" s="1"/>
  <c r="R2829" i="35" s="1"/>
  <c r="R2830" i="35" s="1"/>
  <c r="R2831" i="35" s="1"/>
  <c r="R2832" i="35" s="1"/>
  <c r="R2833" i="35" s="1"/>
  <c r="R2834" i="35" s="1"/>
  <c r="R2835" i="35" s="1"/>
  <c r="R2836" i="35" s="1"/>
  <c r="R2837" i="35" s="1"/>
  <c r="R2838" i="35" s="1"/>
  <c r="R2839" i="35" s="1"/>
  <c r="R2840" i="35" s="1"/>
  <c r="R2841" i="35" s="1"/>
  <c r="R2842" i="35" s="1"/>
  <c r="R2843" i="35" s="1"/>
  <c r="R2844" i="35" s="1"/>
  <c r="R2845" i="35" s="1"/>
  <c r="O2790" i="35"/>
  <c r="N2790" i="35"/>
  <c r="M2790" i="35"/>
  <c r="J2790" i="35"/>
  <c r="P2790" i="35" s="1"/>
  <c r="I2790" i="35"/>
  <c r="H2790" i="35"/>
  <c r="G2790" i="35"/>
  <c r="F2790" i="35"/>
  <c r="E2790" i="35"/>
  <c r="D2790" i="35"/>
  <c r="C2790" i="35"/>
  <c r="O2789" i="35"/>
  <c r="N2789" i="35"/>
  <c r="M2789" i="35"/>
  <c r="J2789" i="35"/>
  <c r="P2789" i="35" s="1"/>
  <c r="I2789" i="35"/>
  <c r="H2789" i="35"/>
  <c r="G2789" i="35"/>
  <c r="F2789" i="35"/>
  <c r="E2789" i="35"/>
  <c r="D2789" i="35"/>
  <c r="C2789" i="35"/>
  <c r="O2788" i="35"/>
  <c r="N2788" i="35"/>
  <c r="M2788" i="35"/>
  <c r="L2788" i="35"/>
  <c r="J2788" i="35"/>
  <c r="P2788" i="35" s="1"/>
  <c r="I2788" i="35"/>
  <c r="H2788" i="35"/>
  <c r="G2788" i="35"/>
  <c r="F2788" i="35"/>
  <c r="E2788" i="35"/>
  <c r="D2788" i="35"/>
  <c r="C2788" i="35"/>
  <c r="O2787" i="35"/>
  <c r="N2787" i="35"/>
  <c r="M2787" i="35"/>
  <c r="J2787" i="35"/>
  <c r="P2787" i="35" s="1"/>
  <c r="I2787" i="35"/>
  <c r="H2787" i="35"/>
  <c r="G2787" i="35"/>
  <c r="F2787" i="35"/>
  <c r="E2787" i="35"/>
  <c r="D2787" i="35"/>
  <c r="C2787" i="35"/>
  <c r="O2786" i="35"/>
  <c r="N2786" i="35"/>
  <c r="M2786" i="35"/>
  <c r="J2786" i="35"/>
  <c r="P2786" i="35" s="1"/>
  <c r="I2786" i="35"/>
  <c r="H2786" i="35"/>
  <c r="G2786" i="35"/>
  <c r="F2786" i="35"/>
  <c r="E2786" i="35"/>
  <c r="D2786" i="35"/>
  <c r="C2786" i="35"/>
  <c r="O2785" i="35"/>
  <c r="N2785" i="35"/>
  <c r="M2785" i="35"/>
  <c r="J2785" i="35"/>
  <c r="P2785" i="35" s="1"/>
  <c r="I2785" i="35"/>
  <c r="H2785" i="35"/>
  <c r="G2785" i="35"/>
  <c r="F2785" i="35"/>
  <c r="E2785" i="35"/>
  <c r="D2785" i="35"/>
  <c r="C2785" i="35"/>
  <c r="O2784" i="35"/>
  <c r="N2784" i="35"/>
  <c r="M2784" i="35"/>
  <c r="J2784" i="35"/>
  <c r="P2784" i="35" s="1"/>
  <c r="I2784" i="35"/>
  <c r="G2784" i="35"/>
  <c r="F2784" i="35"/>
  <c r="E2784" i="35"/>
  <c r="D2784" i="35"/>
  <c r="C2784" i="35"/>
  <c r="O2783" i="35"/>
  <c r="N2783" i="35"/>
  <c r="M2783" i="35"/>
  <c r="K2783" i="35"/>
  <c r="J2783" i="35"/>
  <c r="P2783" i="35" s="1"/>
  <c r="I2783" i="35"/>
  <c r="H2783" i="35"/>
  <c r="G2783" i="35"/>
  <c r="F2783" i="35"/>
  <c r="E2783" i="35"/>
  <c r="D2783" i="35"/>
  <c r="C2783" i="35"/>
  <c r="O2782" i="35"/>
  <c r="N2782" i="35"/>
  <c r="K2782" i="35"/>
  <c r="J2782" i="35"/>
  <c r="P2782" i="35" s="1"/>
  <c r="I2782" i="35"/>
  <c r="H2782" i="35"/>
  <c r="G2782" i="35"/>
  <c r="F2782" i="35"/>
  <c r="E2782" i="35"/>
  <c r="D2782" i="35"/>
  <c r="C2782" i="35"/>
  <c r="O2781" i="35"/>
  <c r="N2781" i="35"/>
  <c r="K2781" i="35"/>
  <c r="J2781" i="35"/>
  <c r="P2781" i="35" s="1"/>
  <c r="I2781" i="35"/>
  <c r="H2781" i="35"/>
  <c r="G2781" i="35"/>
  <c r="F2781" i="35"/>
  <c r="E2781" i="35"/>
  <c r="D2781" i="35"/>
  <c r="C2781" i="35"/>
  <c r="O2780" i="35"/>
  <c r="N2780" i="35"/>
  <c r="K2780" i="35"/>
  <c r="J2780" i="35"/>
  <c r="P2780" i="35" s="1"/>
  <c r="I2780" i="35"/>
  <c r="H2780" i="35"/>
  <c r="G2780" i="35"/>
  <c r="F2780" i="35"/>
  <c r="E2780" i="35"/>
  <c r="D2780" i="35"/>
  <c r="C2780" i="35"/>
  <c r="O2779" i="35"/>
  <c r="N2779" i="35"/>
  <c r="K2779" i="35"/>
  <c r="J2779" i="35"/>
  <c r="P2779" i="35" s="1"/>
  <c r="I2779" i="35"/>
  <c r="H2779" i="35"/>
  <c r="G2779" i="35"/>
  <c r="F2779" i="35"/>
  <c r="E2779" i="35"/>
  <c r="D2779" i="35"/>
  <c r="C2779" i="35"/>
  <c r="O2778" i="35"/>
  <c r="N2778" i="35"/>
  <c r="K2778" i="35"/>
  <c r="J2778" i="35"/>
  <c r="P2778" i="35" s="1"/>
  <c r="I2778" i="35"/>
  <c r="H2778" i="35"/>
  <c r="G2778" i="35"/>
  <c r="F2778" i="35"/>
  <c r="E2778" i="35"/>
  <c r="D2778" i="35"/>
  <c r="C2778" i="35"/>
  <c r="O2777" i="35"/>
  <c r="N2777" i="35"/>
  <c r="K2777" i="35"/>
  <c r="J2777" i="35"/>
  <c r="P2777" i="35" s="1"/>
  <c r="I2777" i="35"/>
  <c r="H2777" i="35"/>
  <c r="G2777" i="35"/>
  <c r="F2777" i="35"/>
  <c r="E2777" i="35"/>
  <c r="D2777" i="35"/>
  <c r="C2777" i="35"/>
  <c r="O2776" i="35"/>
  <c r="N2776" i="35"/>
  <c r="L2776" i="35"/>
  <c r="K2776" i="35"/>
  <c r="J2776" i="35"/>
  <c r="P2776" i="35" s="1"/>
  <c r="I2776" i="35"/>
  <c r="H2776" i="35"/>
  <c r="G2776" i="35"/>
  <c r="F2776" i="35"/>
  <c r="E2776" i="35"/>
  <c r="D2776" i="35"/>
  <c r="C2776" i="35"/>
  <c r="O2775" i="35"/>
  <c r="N2775" i="35"/>
  <c r="L2775" i="35"/>
  <c r="K2775" i="35"/>
  <c r="J2775" i="35"/>
  <c r="P2775" i="35" s="1"/>
  <c r="I2775" i="35"/>
  <c r="H2775" i="35"/>
  <c r="G2775" i="35"/>
  <c r="F2775" i="35"/>
  <c r="E2775" i="35"/>
  <c r="D2775" i="35"/>
  <c r="C2775" i="35"/>
  <c r="O2774" i="35"/>
  <c r="N2774" i="35"/>
  <c r="L2774" i="35"/>
  <c r="K2774" i="35"/>
  <c r="J2774" i="35"/>
  <c r="P2774" i="35" s="1"/>
  <c r="I2774" i="35"/>
  <c r="H2774" i="35"/>
  <c r="G2774" i="35"/>
  <c r="F2774" i="35"/>
  <c r="E2774" i="35"/>
  <c r="D2774" i="35"/>
  <c r="C2774" i="35"/>
  <c r="O2773" i="35"/>
  <c r="N2773" i="35"/>
  <c r="L2773" i="35"/>
  <c r="K2773" i="35"/>
  <c r="J2773" i="35"/>
  <c r="P2773" i="35" s="1"/>
  <c r="I2773" i="35"/>
  <c r="H2773" i="35"/>
  <c r="G2773" i="35"/>
  <c r="F2773" i="35"/>
  <c r="E2773" i="35"/>
  <c r="D2773" i="35"/>
  <c r="C2773" i="35"/>
  <c r="O2772" i="35"/>
  <c r="N2772" i="35"/>
  <c r="L2772" i="35"/>
  <c r="K2772" i="35"/>
  <c r="J2772" i="35"/>
  <c r="P2772" i="35" s="1"/>
  <c r="I2772" i="35"/>
  <c r="H2772" i="35"/>
  <c r="G2772" i="35"/>
  <c r="F2772" i="35"/>
  <c r="E2772" i="35"/>
  <c r="D2772" i="35"/>
  <c r="C2772" i="35"/>
  <c r="O2771" i="35"/>
  <c r="N2771" i="35"/>
  <c r="M2771" i="35"/>
  <c r="L2771" i="35"/>
  <c r="K2771" i="35"/>
  <c r="J2771" i="35"/>
  <c r="P2771" i="35" s="1"/>
  <c r="I2771" i="35"/>
  <c r="H2771" i="35"/>
  <c r="G2771" i="35"/>
  <c r="F2771" i="35"/>
  <c r="E2771" i="35"/>
  <c r="D2771" i="35"/>
  <c r="C2771" i="35"/>
  <c r="O2770" i="35"/>
  <c r="N2770" i="35"/>
  <c r="L2770" i="35"/>
  <c r="K2770" i="35"/>
  <c r="J2770" i="35"/>
  <c r="P2770" i="35" s="1"/>
  <c r="I2770" i="35"/>
  <c r="H2770" i="35"/>
  <c r="G2770" i="35"/>
  <c r="F2770" i="35"/>
  <c r="E2770" i="35"/>
  <c r="D2770" i="35"/>
  <c r="C2770" i="35"/>
  <c r="O2769" i="35"/>
  <c r="N2769" i="35"/>
  <c r="M2769" i="35"/>
  <c r="L2769" i="35"/>
  <c r="K2769" i="35"/>
  <c r="J2769" i="35"/>
  <c r="P2769" i="35" s="1"/>
  <c r="I2769" i="35"/>
  <c r="H2769" i="35"/>
  <c r="G2769" i="35"/>
  <c r="F2769" i="35"/>
  <c r="E2769" i="35"/>
  <c r="D2769" i="35"/>
  <c r="C2769" i="35"/>
  <c r="O2768" i="35"/>
  <c r="N2768" i="35"/>
  <c r="M2768" i="35"/>
  <c r="L2768" i="35"/>
  <c r="K2768" i="35"/>
  <c r="J2768" i="35"/>
  <c r="P2768" i="35" s="1"/>
  <c r="I2768" i="35"/>
  <c r="G2768" i="35"/>
  <c r="F2768" i="35"/>
  <c r="E2768" i="35"/>
  <c r="D2768" i="35"/>
  <c r="C2768" i="35"/>
  <c r="O2767" i="35"/>
  <c r="N2767" i="35"/>
  <c r="M2767" i="35"/>
  <c r="L2767" i="35"/>
  <c r="K2767" i="35"/>
  <c r="J2767" i="35"/>
  <c r="P2767" i="35" s="1"/>
  <c r="I2767" i="35"/>
  <c r="H2767" i="35"/>
  <c r="G2767" i="35"/>
  <c r="F2767" i="35"/>
  <c r="E2767" i="35"/>
  <c r="D2767" i="35"/>
  <c r="C2767" i="35"/>
  <c r="O2766" i="35"/>
  <c r="N2766" i="35"/>
  <c r="M2766" i="35"/>
  <c r="L2766" i="35"/>
  <c r="K2766" i="35"/>
  <c r="J2766" i="35"/>
  <c r="P2766" i="35" s="1"/>
  <c r="I2766" i="35"/>
  <c r="H2766" i="35"/>
  <c r="G2766" i="35"/>
  <c r="F2766" i="35"/>
  <c r="E2766" i="35"/>
  <c r="D2766" i="35"/>
  <c r="C2766" i="35"/>
  <c r="O2765" i="35"/>
  <c r="N2765" i="35"/>
  <c r="M2765" i="35"/>
  <c r="L2765" i="35"/>
  <c r="K2765" i="35"/>
  <c r="J2765" i="35"/>
  <c r="P2765" i="35" s="1"/>
  <c r="I2765" i="35"/>
  <c r="H2765" i="35"/>
  <c r="G2765" i="35"/>
  <c r="F2765" i="35"/>
  <c r="E2765" i="35"/>
  <c r="D2765" i="35"/>
  <c r="C2765" i="35"/>
  <c r="O2764" i="35"/>
  <c r="N2764" i="35"/>
  <c r="M2764" i="35"/>
  <c r="L2764" i="35"/>
  <c r="K2764" i="35"/>
  <c r="J2764" i="35"/>
  <c r="P2764" i="35" s="1"/>
  <c r="I2764" i="35"/>
  <c r="H2764" i="35"/>
  <c r="G2764" i="35"/>
  <c r="F2764" i="35"/>
  <c r="E2764" i="35"/>
  <c r="D2764" i="35"/>
  <c r="C2764" i="35"/>
  <c r="O2763" i="35"/>
  <c r="N2763" i="35"/>
  <c r="M2763" i="35"/>
  <c r="L2763" i="35"/>
  <c r="K2763" i="35"/>
  <c r="J2763" i="35"/>
  <c r="P2763" i="35" s="1"/>
  <c r="I2763" i="35"/>
  <c r="H2763" i="35"/>
  <c r="G2763" i="35"/>
  <c r="F2763" i="35"/>
  <c r="E2763" i="35"/>
  <c r="D2763" i="35"/>
  <c r="C2763" i="35"/>
  <c r="O2762" i="35"/>
  <c r="N2762" i="35"/>
  <c r="M2762" i="35"/>
  <c r="L2762" i="35"/>
  <c r="K2762" i="35"/>
  <c r="J2762" i="35"/>
  <c r="P2762" i="35" s="1"/>
  <c r="I2762" i="35"/>
  <c r="H2762" i="35"/>
  <c r="G2762" i="35"/>
  <c r="F2762" i="35"/>
  <c r="E2762" i="35"/>
  <c r="D2762" i="35"/>
  <c r="C2762" i="35"/>
  <c r="O2761" i="35"/>
  <c r="N2761" i="35"/>
  <c r="M2761" i="35"/>
  <c r="L2761" i="35"/>
  <c r="K2761" i="35"/>
  <c r="J2761" i="35"/>
  <c r="P2761" i="35" s="1"/>
  <c r="I2761" i="35"/>
  <c r="H2761" i="35"/>
  <c r="G2761" i="35"/>
  <c r="F2761" i="35"/>
  <c r="E2761" i="35"/>
  <c r="D2761" i="35"/>
  <c r="C2761" i="35"/>
  <c r="O2760" i="35"/>
  <c r="N2760" i="35"/>
  <c r="M2760" i="35"/>
  <c r="L2760" i="35"/>
  <c r="K2760" i="35"/>
  <c r="J2760" i="35"/>
  <c r="P2760" i="35" s="1"/>
  <c r="I2760" i="35"/>
  <c r="H2760" i="35"/>
  <c r="G2760" i="35"/>
  <c r="F2760" i="35"/>
  <c r="E2760" i="35"/>
  <c r="D2760" i="35"/>
  <c r="C2760" i="35"/>
  <c r="O2759" i="35"/>
  <c r="N2759" i="35"/>
  <c r="M2759" i="35"/>
  <c r="L2759" i="35"/>
  <c r="K2759" i="35"/>
  <c r="J2759" i="35"/>
  <c r="P2759" i="35" s="1"/>
  <c r="I2759" i="35"/>
  <c r="H2759" i="35"/>
  <c r="G2759" i="35"/>
  <c r="F2759" i="35"/>
  <c r="E2759" i="35"/>
  <c r="D2759" i="35"/>
  <c r="C2759" i="35"/>
  <c r="O2758" i="35"/>
  <c r="N2758" i="35"/>
  <c r="M2758" i="35"/>
  <c r="L2758" i="35"/>
  <c r="K2758" i="35"/>
  <c r="J2758" i="35"/>
  <c r="P2758" i="35" s="1"/>
  <c r="I2758" i="35"/>
  <c r="H2758" i="35"/>
  <c r="G2758" i="35"/>
  <c r="F2758" i="35"/>
  <c r="E2758" i="35"/>
  <c r="D2758" i="35"/>
  <c r="C2758" i="35"/>
  <c r="O2757" i="35"/>
  <c r="N2757" i="35"/>
  <c r="M2757" i="35"/>
  <c r="L2757" i="35"/>
  <c r="K2757" i="35"/>
  <c r="J2757" i="35"/>
  <c r="P2757" i="35" s="1"/>
  <c r="I2757" i="35"/>
  <c r="H2757" i="35"/>
  <c r="G2757" i="35"/>
  <c r="F2757" i="35"/>
  <c r="E2757" i="35"/>
  <c r="D2757" i="35"/>
  <c r="C2757" i="35"/>
  <c r="O2756" i="35"/>
  <c r="N2756" i="35"/>
  <c r="L2756" i="35"/>
  <c r="K2756" i="35"/>
  <c r="J2756" i="35"/>
  <c r="P2756" i="35" s="1"/>
  <c r="I2756" i="35"/>
  <c r="H2756" i="35"/>
  <c r="G2756" i="35"/>
  <c r="F2756" i="35"/>
  <c r="E2756" i="35"/>
  <c r="D2756" i="35"/>
  <c r="C2756" i="35"/>
  <c r="R2756" i="35" s="1"/>
  <c r="R2757" i="35" s="1"/>
  <c r="R2758" i="35" s="1"/>
  <c r="R2759" i="35" s="1"/>
  <c r="R2760" i="35" s="1"/>
  <c r="R2761" i="35" s="1"/>
  <c r="R2762" i="35" s="1"/>
  <c r="R2763" i="35" s="1"/>
  <c r="R2764" i="35" s="1"/>
  <c r="R2765" i="35" s="1"/>
  <c r="R2766" i="35" s="1"/>
  <c r="R2767" i="35" s="1"/>
  <c r="R2768" i="35" s="1"/>
  <c r="R2769" i="35" s="1"/>
  <c r="R2770" i="35" s="1"/>
  <c r="R2771" i="35" s="1"/>
  <c r="R2772" i="35" s="1"/>
  <c r="R2773" i="35" s="1"/>
  <c r="R2774" i="35" s="1"/>
  <c r="R2775" i="35" s="1"/>
  <c r="R2776" i="35" s="1"/>
  <c r="R2777" i="35" s="1"/>
  <c r="R2778" i="35" s="1"/>
  <c r="R2779" i="35" s="1"/>
  <c r="R2780" i="35" s="1"/>
  <c r="R2781" i="35" s="1"/>
  <c r="R2782" i="35" s="1"/>
  <c r="R2783" i="35" s="1"/>
  <c r="R2784" i="35" s="1"/>
  <c r="R2785" i="35" s="1"/>
  <c r="R2786" i="35" s="1"/>
  <c r="R2787" i="35" s="1"/>
  <c r="R2788" i="35" s="1"/>
  <c r="R2789" i="35" s="1"/>
  <c r="R2790" i="35" s="1"/>
  <c r="R2791" i="35" s="1"/>
  <c r="R2792" i="35" s="1"/>
  <c r="R2793" i="35" s="1"/>
  <c r="R2794" i="35" s="1"/>
  <c r="R2795" i="35" s="1"/>
  <c r="R2796" i="35" s="1"/>
  <c r="R2797" i="35" s="1"/>
  <c r="R2798" i="35" s="1"/>
  <c r="R2799" i="35" s="1"/>
  <c r="R2800" i="35" s="1"/>
  <c r="O2745" i="35"/>
  <c r="N2745" i="35"/>
  <c r="M2745" i="35"/>
  <c r="L2745" i="35"/>
  <c r="J2745" i="35"/>
  <c r="P2745" i="35" s="1"/>
  <c r="I2745" i="35"/>
  <c r="H2745" i="35"/>
  <c r="G2745" i="35"/>
  <c r="F2745" i="35"/>
  <c r="E2745" i="35"/>
  <c r="D2745" i="35"/>
  <c r="C2745" i="35"/>
  <c r="O2744" i="35"/>
  <c r="N2744" i="35"/>
  <c r="M2744" i="35"/>
  <c r="L2744" i="35"/>
  <c r="J2744" i="35"/>
  <c r="P2744" i="35" s="1"/>
  <c r="I2744" i="35"/>
  <c r="G2744" i="35"/>
  <c r="F2744" i="35"/>
  <c r="E2744" i="35"/>
  <c r="D2744" i="35"/>
  <c r="C2744" i="35"/>
  <c r="O2743" i="35"/>
  <c r="N2743" i="35"/>
  <c r="M2743" i="35"/>
  <c r="L2743" i="35"/>
  <c r="K2743" i="35"/>
  <c r="J2743" i="35"/>
  <c r="P2743" i="35" s="1"/>
  <c r="I2743" i="35"/>
  <c r="H2743" i="35"/>
  <c r="G2743" i="35"/>
  <c r="F2743" i="35"/>
  <c r="E2743" i="35"/>
  <c r="D2743" i="35"/>
  <c r="C2743" i="35"/>
  <c r="O2742" i="35"/>
  <c r="N2742" i="35"/>
  <c r="M2742" i="35"/>
  <c r="L2742" i="35"/>
  <c r="J2742" i="35"/>
  <c r="P2742" i="35" s="1"/>
  <c r="I2742" i="35"/>
  <c r="H2742" i="35"/>
  <c r="G2742" i="35"/>
  <c r="F2742" i="35"/>
  <c r="E2742" i="35"/>
  <c r="D2742" i="35"/>
  <c r="C2742" i="35"/>
  <c r="O2741" i="35"/>
  <c r="N2741" i="35"/>
  <c r="M2741" i="35"/>
  <c r="L2741" i="35"/>
  <c r="J2741" i="35"/>
  <c r="P2741" i="35" s="1"/>
  <c r="I2741" i="35"/>
  <c r="H2741" i="35"/>
  <c r="G2741" i="35"/>
  <c r="F2741" i="35"/>
  <c r="E2741" i="35"/>
  <c r="D2741" i="35"/>
  <c r="C2741" i="35"/>
  <c r="O2740" i="35"/>
  <c r="N2740" i="35"/>
  <c r="M2740" i="35"/>
  <c r="L2740" i="35"/>
  <c r="J2740" i="35"/>
  <c r="P2740" i="35" s="1"/>
  <c r="I2740" i="35"/>
  <c r="H2740" i="35"/>
  <c r="G2740" i="35"/>
  <c r="F2740" i="35"/>
  <c r="E2740" i="35"/>
  <c r="D2740" i="35"/>
  <c r="C2740" i="35"/>
  <c r="O2739" i="35"/>
  <c r="N2739" i="35"/>
  <c r="M2739" i="35"/>
  <c r="L2739" i="35"/>
  <c r="J2739" i="35"/>
  <c r="P2739" i="35" s="1"/>
  <c r="I2739" i="35"/>
  <c r="H2739" i="35"/>
  <c r="G2739" i="35"/>
  <c r="F2739" i="35"/>
  <c r="E2739" i="35"/>
  <c r="D2739" i="35"/>
  <c r="C2739" i="35"/>
  <c r="O2738" i="35"/>
  <c r="N2738" i="35"/>
  <c r="M2738" i="35"/>
  <c r="L2738" i="35"/>
  <c r="J2738" i="35"/>
  <c r="P2738" i="35" s="1"/>
  <c r="I2738" i="35"/>
  <c r="H2738" i="35"/>
  <c r="G2738" i="35"/>
  <c r="F2738" i="35"/>
  <c r="E2738" i="35"/>
  <c r="D2738" i="35"/>
  <c r="C2738" i="35"/>
  <c r="O2737" i="35"/>
  <c r="N2737" i="35"/>
  <c r="M2737" i="35"/>
  <c r="J2737" i="35"/>
  <c r="P2737" i="35" s="1"/>
  <c r="I2737" i="35"/>
  <c r="H2737" i="35"/>
  <c r="G2737" i="35"/>
  <c r="F2737" i="35"/>
  <c r="E2737" i="35"/>
  <c r="D2737" i="35"/>
  <c r="C2737" i="35"/>
  <c r="O2736" i="35"/>
  <c r="N2736" i="35"/>
  <c r="M2736" i="35"/>
  <c r="J2736" i="35"/>
  <c r="P2736" i="35" s="1"/>
  <c r="I2736" i="35"/>
  <c r="H2736" i="35"/>
  <c r="G2736" i="35"/>
  <c r="F2736" i="35"/>
  <c r="E2736" i="35"/>
  <c r="D2736" i="35"/>
  <c r="C2736" i="35"/>
  <c r="O2735" i="35"/>
  <c r="N2735" i="35"/>
  <c r="M2735" i="35"/>
  <c r="J2735" i="35"/>
  <c r="P2735" i="35" s="1"/>
  <c r="I2735" i="35"/>
  <c r="H2735" i="35"/>
  <c r="G2735" i="35"/>
  <c r="F2735" i="35"/>
  <c r="E2735" i="35"/>
  <c r="D2735" i="35"/>
  <c r="C2735" i="35"/>
  <c r="O2734" i="35"/>
  <c r="N2734" i="35"/>
  <c r="M2734" i="35"/>
  <c r="J2734" i="35"/>
  <c r="P2734" i="35" s="1"/>
  <c r="I2734" i="35"/>
  <c r="H2734" i="35"/>
  <c r="G2734" i="35"/>
  <c r="F2734" i="35"/>
  <c r="E2734" i="35"/>
  <c r="D2734" i="35"/>
  <c r="C2734" i="35"/>
  <c r="O2733" i="35"/>
  <c r="N2733" i="35"/>
  <c r="M2733" i="35"/>
  <c r="J2733" i="35"/>
  <c r="P2733" i="35" s="1"/>
  <c r="I2733" i="35"/>
  <c r="G2733" i="35"/>
  <c r="F2733" i="35"/>
  <c r="E2733" i="35"/>
  <c r="D2733" i="35"/>
  <c r="C2733" i="35"/>
  <c r="O2732" i="35"/>
  <c r="N2732" i="35"/>
  <c r="M2732" i="35"/>
  <c r="J2732" i="35"/>
  <c r="P2732" i="35" s="1"/>
  <c r="I2732" i="35"/>
  <c r="H2732" i="35"/>
  <c r="G2732" i="35"/>
  <c r="F2732" i="35"/>
  <c r="E2732" i="35"/>
  <c r="D2732" i="35"/>
  <c r="C2732" i="35"/>
  <c r="O2731" i="35"/>
  <c r="N2731" i="35"/>
  <c r="K2731" i="35"/>
  <c r="J2731" i="35"/>
  <c r="P2731" i="35" s="1"/>
  <c r="I2731" i="35"/>
  <c r="H2731" i="35"/>
  <c r="G2731" i="35"/>
  <c r="F2731" i="35"/>
  <c r="E2731" i="35"/>
  <c r="D2731" i="35"/>
  <c r="C2731" i="35"/>
  <c r="O2730" i="35"/>
  <c r="N2730" i="35"/>
  <c r="M2730" i="35"/>
  <c r="K2730" i="35"/>
  <c r="J2730" i="35"/>
  <c r="P2730" i="35" s="1"/>
  <c r="I2730" i="35"/>
  <c r="H2730" i="35"/>
  <c r="G2730" i="35"/>
  <c r="F2730" i="35"/>
  <c r="E2730" i="35"/>
  <c r="D2730" i="35"/>
  <c r="C2730" i="35"/>
  <c r="O2729" i="35"/>
  <c r="N2729" i="35"/>
  <c r="K2729" i="35"/>
  <c r="J2729" i="35"/>
  <c r="P2729" i="35" s="1"/>
  <c r="I2729" i="35"/>
  <c r="H2729" i="35"/>
  <c r="G2729" i="35"/>
  <c r="F2729" i="35"/>
  <c r="E2729" i="35"/>
  <c r="D2729" i="35"/>
  <c r="C2729" i="35"/>
  <c r="O2728" i="35"/>
  <c r="N2728" i="35"/>
  <c r="K2728" i="35"/>
  <c r="J2728" i="35"/>
  <c r="P2728" i="35" s="1"/>
  <c r="I2728" i="35"/>
  <c r="G2728" i="35"/>
  <c r="F2728" i="35"/>
  <c r="E2728" i="35"/>
  <c r="D2728" i="35"/>
  <c r="C2728" i="35"/>
  <c r="O2727" i="35"/>
  <c r="N2727" i="35"/>
  <c r="M2727" i="35"/>
  <c r="K2727" i="35"/>
  <c r="J2727" i="35"/>
  <c r="P2727" i="35" s="1"/>
  <c r="I2727" i="35"/>
  <c r="H2727" i="35"/>
  <c r="G2727" i="35"/>
  <c r="F2727" i="35"/>
  <c r="E2727" i="35"/>
  <c r="D2727" i="35"/>
  <c r="C2727" i="35"/>
  <c r="O2726" i="35"/>
  <c r="N2726" i="35"/>
  <c r="L2726" i="35"/>
  <c r="K2726" i="35"/>
  <c r="J2726" i="35"/>
  <c r="P2726" i="35" s="1"/>
  <c r="I2726" i="35"/>
  <c r="H2726" i="35"/>
  <c r="G2726" i="35"/>
  <c r="F2726" i="35"/>
  <c r="E2726" i="35"/>
  <c r="D2726" i="35"/>
  <c r="C2726" i="35"/>
  <c r="O2725" i="35"/>
  <c r="N2725" i="35"/>
  <c r="K2725" i="35"/>
  <c r="J2725" i="35"/>
  <c r="P2725" i="35" s="1"/>
  <c r="I2725" i="35"/>
  <c r="H2725" i="35"/>
  <c r="G2725" i="35"/>
  <c r="F2725" i="35"/>
  <c r="E2725" i="35"/>
  <c r="D2725" i="35"/>
  <c r="C2725" i="35"/>
  <c r="O2724" i="35"/>
  <c r="N2724" i="35"/>
  <c r="L2724" i="35"/>
  <c r="K2724" i="35"/>
  <c r="J2724" i="35"/>
  <c r="P2724" i="35" s="1"/>
  <c r="I2724" i="35"/>
  <c r="H2724" i="35"/>
  <c r="G2724" i="35"/>
  <c r="F2724" i="35"/>
  <c r="E2724" i="35"/>
  <c r="D2724" i="35"/>
  <c r="C2724" i="35"/>
  <c r="O2723" i="35"/>
  <c r="N2723" i="35"/>
  <c r="L2723" i="35"/>
  <c r="K2723" i="35"/>
  <c r="J2723" i="35"/>
  <c r="P2723" i="35" s="1"/>
  <c r="I2723" i="35"/>
  <c r="H2723" i="35"/>
  <c r="G2723" i="35"/>
  <c r="F2723" i="35"/>
  <c r="E2723" i="35"/>
  <c r="D2723" i="35"/>
  <c r="C2723" i="35"/>
  <c r="O2722" i="35"/>
  <c r="N2722" i="35"/>
  <c r="L2722" i="35"/>
  <c r="K2722" i="35"/>
  <c r="J2722" i="35"/>
  <c r="P2722" i="35" s="1"/>
  <c r="I2722" i="35"/>
  <c r="G2722" i="35"/>
  <c r="F2722" i="35"/>
  <c r="E2722" i="35"/>
  <c r="D2722" i="35"/>
  <c r="C2722" i="35"/>
  <c r="O2721" i="35"/>
  <c r="N2721" i="35"/>
  <c r="M2721" i="35"/>
  <c r="L2721" i="35"/>
  <c r="K2721" i="35"/>
  <c r="J2721" i="35"/>
  <c r="P2721" i="35" s="1"/>
  <c r="I2721" i="35"/>
  <c r="H2721" i="35"/>
  <c r="G2721" i="35"/>
  <c r="F2721" i="35"/>
  <c r="E2721" i="35"/>
  <c r="D2721" i="35"/>
  <c r="C2721" i="35"/>
  <c r="O2720" i="35"/>
  <c r="N2720" i="35"/>
  <c r="L2720" i="35"/>
  <c r="K2720" i="35"/>
  <c r="J2720" i="35"/>
  <c r="P2720" i="35" s="1"/>
  <c r="I2720" i="35"/>
  <c r="H2720" i="35"/>
  <c r="G2720" i="35"/>
  <c r="F2720" i="35"/>
  <c r="E2720" i="35"/>
  <c r="D2720" i="35"/>
  <c r="C2720" i="35"/>
  <c r="O2719" i="35"/>
  <c r="N2719" i="35"/>
  <c r="L2719" i="35"/>
  <c r="K2719" i="35"/>
  <c r="J2719" i="35"/>
  <c r="P2719" i="35" s="1"/>
  <c r="I2719" i="35"/>
  <c r="H2719" i="35"/>
  <c r="G2719" i="35"/>
  <c r="F2719" i="35"/>
  <c r="E2719" i="35"/>
  <c r="D2719" i="35"/>
  <c r="C2719" i="35"/>
  <c r="O2718" i="35"/>
  <c r="N2718" i="35"/>
  <c r="L2718" i="35"/>
  <c r="K2718" i="35"/>
  <c r="J2718" i="35"/>
  <c r="P2718" i="35" s="1"/>
  <c r="I2718" i="35"/>
  <c r="H2718" i="35"/>
  <c r="G2718" i="35"/>
  <c r="F2718" i="35"/>
  <c r="E2718" i="35"/>
  <c r="D2718" i="35"/>
  <c r="C2718" i="35"/>
  <c r="O2717" i="35"/>
  <c r="N2717" i="35"/>
  <c r="M2717" i="35"/>
  <c r="L2717" i="35"/>
  <c r="J2717" i="35"/>
  <c r="P2717" i="35" s="1"/>
  <c r="I2717" i="35"/>
  <c r="G2717" i="35"/>
  <c r="F2717" i="35"/>
  <c r="E2717" i="35"/>
  <c r="D2717" i="35"/>
  <c r="C2717" i="35"/>
  <c r="O2716" i="35"/>
  <c r="N2716" i="35"/>
  <c r="M2716" i="35"/>
  <c r="L2716" i="35"/>
  <c r="J2716" i="35"/>
  <c r="P2716" i="35" s="1"/>
  <c r="I2716" i="35"/>
  <c r="H2716" i="35"/>
  <c r="G2716" i="35"/>
  <c r="F2716" i="35"/>
  <c r="E2716" i="35"/>
  <c r="D2716" i="35"/>
  <c r="C2716" i="35"/>
  <c r="O2715" i="35"/>
  <c r="N2715" i="35"/>
  <c r="M2715" i="35"/>
  <c r="L2715" i="35"/>
  <c r="J2715" i="35"/>
  <c r="P2715" i="35" s="1"/>
  <c r="I2715" i="35"/>
  <c r="H2715" i="35"/>
  <c r="G2715" i="35"/>
  <c r="F2715" i="35"/>
  <c r="E2715" i="35"/>
  <c r="D2715" i="35"/>
  <c r="C2715" i="35"/>
  <c r="O2714" i="35"/>
  <c r="N2714" i="35"/>
  <c r="M2714" i="35"/>
  <c r="L2714" i="35"/>
  <c r="K2714" i="35"/>
  <c r="J2714" i="35"/>
  <c r="P2714" i="35" s="1"/>
  <c r="I2714" i="35"/>
  <c r="H2714" i="35"/>
  <c r="G2714" i="35"/>
  <c r="F2714" i="35"/>
  <c r="E2714" i="35"/>
  <c r="D2714" i="35"/>
  <c r="C2714" i="35"/>
  <c r="O2713" i="35"/>
  <c r="N2713" i="35"/>
  <c r="M2713" i="35"/>
  <c r="L2713" i="35"/>
  <c r="J2713" i="35"/>
  <c r="P2713" i="35" s="1"/>
  <c r="I2713" i="35"/>
  <c r="H2713" i="35"/>
  <c r="G2713" i="35"/>
  <c r="F2713" i="35"/>
  <c r="E2713" i="35"/>
  <c r="D2713" i="35"/>
  <c r="C2713" i="35"/>
  <c r="O2712" i="35"/>
  <c r="N2712" i="35"/>
  <c r="M2712" i="35"/>
  <c r="L2712" i="35"/>
  <c r="J2712" i="35"/>
  <c r="P2712" i="35" s="1"/>
  <c r="I2712" i="35"/>
  <c r="H2712" i="35"/>
  <c r="G2712" i="35"/>
  <c r="F2712" i="35"/>
  <c r="E2712" i="35"/>
  <c r="D2712" i="35"/>
  <c r="C2712" i="35"/>
  <c r="O2711" i="35"/>
  <c r="N2711" i="35"/>
  <c r="M2711" i="35"/>
  <c r="L2711" i="35"/>
  <c r="K2711" i="35"/>
  <c r="J2711" i="35"/>
  <c r="P2711" i="35" s="1"/>
  <c r="I2711" i="35"/>
  <c r="H2711" i="35"/>
  <c r="G2711" i="35"/>
  <c r="F2711" i="35"/>
  <c r="E2711" i="35"/>
  <c r="D2711" i="35"/>
  <c r="C2711" i="35"/>
  <c r="R2711" i="35" s="1"/>
  <c r="R2712" i="35" s="1"/>
  <c r="R2713" i="35" s="1"/>
  <c r="R2714" i="35" s="1"/>
  <c r="R2715" i="35" s="1"/>
  <c r="R2716" i="35" s="1"/>
  <c r="R2717" i="35" s="1"/>
  <c r="R2718" i="35" s="1"/>
  <c r="R2719" i="35" s="1"/>
  <c r="R2720" i="35" s="1"/>
  <c r="R2721" i="35" s="1"/>
  <c r="R2722" i="35" s="1"/>
  <c r="R2723" i="35" s="1"/>
  <c r="R2724" i="35" s="1"/>
  <c r="R2725" i="35" s="1"/>
  <c r="R2726" i="35" s="1"/>
  <c r="R2727" i="35" s="1"/>
  <c r="R2728" i="35" s="1"/>
  <c r="R2729" i="35" s="1"/>
  <c r="R2730" i="35" s="1"/>
  <c r="R2731" i="35" s="1"/>
  <c r="R2732" i="35" s="1"/>
  <c r="R2733" i="35" s="1"/>
  <c r="R2734" i="35" s="1"/>
  <c r="R2735" i="35" s="1"/>
  <c r="R2736" i="35" s="1"/>
  <c r="R2737" i="35" s="1"/>
  <c r="R2738" i="35" s="1"/>
  <c r="R2739" i="35" s="1"/>
  <c r="R2740" i="35" s="1"/>
  <c r="R2741" i="35" s="1"/>
  <c r="R2742" i="35" s="1"/>
  <c r="R2743" i="35" s="1"/>
  <c r="R2744" i="35" s="1"/>
  <c r="R2745" i="35" s="1"/>
  <c r="R2746" i="35" s="1"/>
  <c r="R2747" i="35" s="1"/>
  <c r="R2748" i="35" s="1"/>
  <c r="R2749" i="35" s="1"/>
  <c r="R2750" i="35" s="1"/>
  <c r="R2751" i="35" s="1"/>
  <c r="R2752" i="35" s="1"/>
  <c r="R2753" i="35" s="1"/>
  <c r="R2754" i="35" s="1"/>
  <c r="R2755" i="35" s="1"/>
  <c r="O2700" i="35"/>
  <c r="N2700" i="35"/>
  <c r="M2700" i="35"/>
  <c r="L2700" i="35"/>
  <c r="J2700" i="35"/>
  <c r="P2700" i="35" s="1"/>
  <c r="I2700" i="35"/>
  <c r="H2700" i="35"/>
  <c r="G2700" i="35"/>
  <c r="F2700" i="35"/>
  <c r="E2700" i="35"/>
  <c r="D2700" i="35"/>
  <c r="C2700" i="35"/>
  <c r="O2699" i="35"/>
  <c r="N2699" i="35"/>
  <c r="M2699" i="35"/>
  <c r="L2699" i="35"/>
  <c r="J2699" i="35"/>
  <c r="P2699" i="35" s="1"/>
  <c r="I2699" i="35"/>
  <c r="H2699" i="35"/>
  <c r="G2699" i="35"/>
  <c r="F2699" i="35"/>
  <c r="E2699" i="35"/>
  <c r="D2699" i="35"/>
  <c r="C2699" i="35"/>
  <c r="O2698" i="35"/>
  <c r="N2698" i="35"/>
  <c r="M2698" i="35"/>
  <c r="L2698" i="35"/>
  <c r="J2698" i="35"/>
  <c r="P2698" i="35" s="1"/>
  <c r="I2698" i="35"/>
  <c r="G2698" i="35"/>
  <c r="F2698" i="35"/>
  <c r="E2698" i="35"/>
  <c r="D2698" i="35"/>
  <c r="C2698" i="35"/>
  <c r="O2697" i="35"/>
  <c r="N2697" i="35"/>
  <c r="M2697" i="35"/>
  <c r="L2697" i="35"/>
  <c r="J2697" i="35"/>
  <c r="P2697" i="35" s="1"/>
  <c r="I2697" i="35"/>
  <c r="H2697" i="35"/>
  <c r="G2697" i="35"/>
  <c r="F2697" i="35"/>
  <c r="E2697" i="35"/>
  <c r="D2697" i="35"/>
  <c r="C2697" i="35"/>
  <c r="O2696" i="35"/>
  <c r="N2696" i="35"/>
  <c r="M2696" i="35"/>
  <c r="L2696" i="35"/>
  <c r="K2696" i="35"/>
  <c r="J2696" i="35"/>
  <c r="P2696" i="35" s="1"/>
  <c r="I2696" i="35"/>
  <c r="H2696" i="35"/>
  <c r="G2696" i="35"/>
  <c r="F2696" i="35"/>
  <c r="E2696" i="35"/>
  <c r="D2696" i="35"/>
  <c r="C2696" i="35"/>
  <c r="O2695" i="35"/>
  <c r="N2695" i="35"/>
  <c r="M2695" i="35"/>
  <c r="L2695" i="35"/>
  <c r="J2695" i="35"/>
  <c r="P2695" i="35" s="1"/>
  <c r="I2695" i="35"/>
  <c r="H2695" i="35"/>
  <c r="G2695" i="35"/>
  <c r="F2695" i="35"/>
  <c r="E2695" i="35"/>
  <c r="D2695" i="35"/>
  <c r="C2695" i="35"/>
  <c r="O2694" i="35"/>
  <c r="N2694" i="35"/>
  <c r="M2694" i="35"/>
  <c r="L2694" i="35"/>
  <c r="J2694" i="35"/>
  <c r="P2694" i="35" s="1"/>
  <c r="I2694" i="35"/>
  <c r="H2694" i="35"/>
  <c r="G2694" i="35"/>
  <c r="F2694" i="35"/>
  <c r="E2694" i="35"/>
  <c r="D2694" i="35"/>
  <c r="C2694" i="35"/>
  <c r="O2693" i="35"/>
  <c r="N2693" i="35"/>
  <c r="M2693" i="35"/>
  <c r="K2693" i="35"/>
  <c r="J2693" i="35"/>
  <c r="P2693" i="35" s="1"/>
  <c r="I2693" i="35"/>
  <c r="H2693" i="35"/>
  <c r="G2693" i="35"/>
  <c r="F2693" i="35"/>
  <c r="E2693" i="35"/>
  <c r="D2693" i="35"/>
  <c r="C2693" i="35"/>
  <c r="O2692" i="35"/>
  <c r="N2692" i="35"/>
  <c r="M2692" i="35"/>
  <c r="K2692" i="35"/>
  <c r="J2692" i="35"/>
  <c r="P2692" i="35" s="1"/>
  <c r="I2692" i="35"/>
  <c r="H2692" i="35"/>
  <c r="G2692" i="35"/>
  <c r="F2692" i="35"/>
  <c r="E2692" i="35"/>
  <c r="D2692" i="35"/>
  <c r="C2692" i="35"/>
  <c r="O2691" i="35"/>
  <c r="N2691" i="35"/>
  <c r="M2691" i="35"/>
  <c r="L2691" i="35"/>
  <c r="K2691" i="35"/>
  <c r="J2691" i="35"/>
  <c r="P2691" i="35" s="1"/>
  <c r="I2691" i="35"/>
  <c r="H2691" i="35"/>
  <c r="G2691" i="35"/>
  <c r="F2691" i="35"/>
  <c r="E2691" i="35"/>
  <c r="D2691" i="35"/>
  <c r="C2691" i="35"/>
  <c r="O2690" i="35"/>
  <c r="N2690" i="35"/>
  <c r="M2690" i="35"/>
  <c r="K2690" i="35"/>
  <c r="J2690" i="35"/>
  <c r="P2690" i="35" s="1"/>
  <c r="I2690" i="35"/>
  <c r="H2690" i="35"/>
  <c r="G2690" i="35"/>
  <c r="F2690" i="35"/>
  <c r="E2690" i="35"/>
  <c r="D2690" i="35"/>
  <c r="C2690" i="35"/>
  <c r="O2689" i="35"/>
  <c r="N2689" i="35"/>
  <c r="M2689" i="35"/>
  <c r="K2689" i="35"/>
  <c r="J2689" i="35"/>
  <c r="P2689" i="35" s="1"/>
  <c r="I2689" i="35"/>
  <c r="H2689" i="35"/>
  <c r="G2689" i="35"/>
  <c r="F2689" i="35"/>
  <c r="E2689" i="35"/>
  <c r="D2689" i="35"/>
  <c r="C2689" i="35"/>
  <c r="O2688" i="35"/>
  <c r="N2688" i="35"/>
  <c r="M2688" i="35"/>
  <c r="K2688" i="35"/>
  <c r="J2688" i="35"/>
  <c r="P2688" i="35" s="1"/>
  <c r="I2688" i="35"/>
  <c r="H2688" i="35"/>
  <c r="G2688" i="35"/>
  <c r="F2688" i="35"/>
  <c r="E2688" i="35"/>
  <c r="D2688" i="35"/>
  <c r="C2688" i="35"/>
  <c r="O2687" i="35"/>
  <c r="N2687" i="35"/>
  <c r="M2687" i="35"/>
  <c r="K2687" i="35"/>
  <c r="J2687" i="35"/>
  <c r="P2687" i="35" s="1"/>
  <c r="I2687" i="35"/>
  <c r="H2687" i="35"/>
  <c r="G2687" i="35"/>
  <c r="F2687" i="35"/>
  <c r="E2687" i="35"/>
  <c r="D2687" i="35"/>
  <c r="C2687" i="35"/>
  <c r="O2686" i="35"/>
  <c r="N2686" i="35"/>
  <c r="M2686" i="35"/>
  <c r="L2686" i="35"/>
  <c r="J2686" i="35"/>
  <c r="P2686" i="35" s="1"/>
  <c r="I2686" i="35"/>
  <c r="H2686" i="35"/>
  <c r="G2686" i="35"/>
  <c r="F2686" i="35"/>
  <c r="E2686" i="35"/>
  <c r="D2686" i="35"/>
  <c r="C2686" i="35"/>
  <c r="O2685" i="35"/>
  <c r="N2685" i="35"/>
  <c r="L2685" i="35"/>
  <c r="J2685" i="35"/>
  <c r="P2685" i="35" s="1"/>
  <c r="I2685" i="35"/>
  <c r="H2685" i="35"/>
  <c r="G2685" i="35"/>
  <c r="F2685" i="35"/>
  <c r="E2685" i="35"/>
  <c r="D2685" i="35"/>
  <c r="C2685" i="35"/>
  <c r="O2684" i="35"/>
  <c r="N2684" i="35"/>
  <c r="M2684" i="35"/>
  <c r="L2684" i="35"/>
  <c r="K2684" i="35"/>
  <c r="J2684" i="35"/>
  <c r="P2684" i="35" s="1"/>
  <c r="I2684" i="35"/>
  <c r="H2684" i="35"/>
  <c r="G2684" i="35"/>
  <c r="F2684" i="35"/>
  <c r="E2684" i="35"/>
  <c r="D2684" i="35"/>
  <c r="C2684" i="35"/>
  <c r="O2683" i="35"/>
  <c r="N2683" i="35"/>
  <c r="L2683" i="35"/>
  <c r="J2683" i="35"/>
  <c r="P2683" i="35" s="1"/>
  <c r="I2683" i="35"/>
  <c r="H2683" i="35"/>
  <c r="G2683" i="35"/>
  <c r="F2683" i="35"/>
  <c r="E2683" i="35"/>
  <c r="D2683" i="35"/>
  <c r="C2683" i="35"/>
  <c r="O2682" i="35"/>
  <c r="N2682" i="35"/>
  <c r="L2682" i="35"/>
  <c r="J2682" i="35"/>
  <c r="P2682" i="35" s="1"/>
  <c r="I2682" i="35"/>
  <c r="G2682" i="35"/>
  <c r="F2682" i="35"/>
  <c r="E2682" i="35"/>
  <c r="D2682" i="35"/>
  <c r="C2682" i="35"/>
  <c r="O2681" i="35"/>
  <c r="N2681" i="35"/>
  <c r="L2681" i="35"/>
  <c r="J2681" i="35"/>
  <c r="P2681" i="35" s="1"/>
  <c r="I2681" i="35"/>
  <c r="H2681" i="35"/>
  <c r="G2681" i="35"/>
  <c r="F2681" i="35"/>
  <c r="E2681" i="35"/>
  <c r="D2681" i="35"/>
  <c r="C2681" i="35"/>
  <c r="O2680" i="35"/>
  <c r="N2680" i="35"/>
  <c r="L2680" i="35"/>
  <c r="J2680" i="35"/>
  <c r="P2680" i="35" s="1"/>
  <c r="I2680" i="35"/>
  <c r="H2680" i="35"/>
  <c r="G2680" i="35"/>
  <c r="F2680" i="35"/>
  <c r="E2680" i="35"/>
  <c r="D2680" i="35"/>
  <c r="C2680" i="35"/>
  <c r="O2679" i="35"/>
  <c r="N2679" i="35"/>
  <c r="M2679" i="35"/>
  <c r="L2679" i="35"/>
  <c r="K2679" i="35"/>
  <c r="J2679" i="35"/>
  <c r="P2679" i="35" s="1"/>
  <c r="I2679" i="35"/>
  <c r="H2679" i="35"/>
  <c r="G2679" i="35"/>
  <c r="F2679" i="35"/>
  <c r="E2679" i="35"/>
  <c r="D2679" i="35"/>
  <c r="C2679" i="35"/>
  <c r="O2678" i="35"/>
  <c r="N2678" i="35"/>
  <c r="M2678" i="35"/>
  <c r="K2678" i="35"/>
  <c r="J2678" i="35"/>
  <c r="P2678" i="35" s="1"/>
  <c r="I2678" i="35"/>
  <c r="H2678" i="35"/>
  <c r="G2678" i="35"/>
  <c r="F2678" i="35"/>
  <c r="E2678" i="35"/>
  <c r="D2678" i="35"/>
  <c r="C2678" i="35"/>
  <c r="O2677" i="35"/>
  <c r="N2677" i="35"/>
  <c r="M2677" i="35"/>
  <c r="K2677" i="35"/>
  <c r="J2677" i="35"/>
  <c r="P2677" i="35" s="1"/>
  <c r="I2677" i="35"/>
  <c r="H2677" i="35"/>
  <c r="G2677" i="35"/>
  <c r="F2677" i="35"/>
  <c r="E2677" i="35"/>
  <c r="D2677" i="35"/>
  <c r="C2677" i="35"/>
  <c r="O2676" i="35"/>
  <c r="N2676" i="35"/>
  <c r="M2676" i="35"/>
  <c r="K2676" i="35"/>
  <c r="J2676" i="35"/>
  <c r="P2676" i="35" s="1"/>
  <c r="I2676" i="35"/>
  <c r="H2676" i="35"/>
  <c r="G2676" i="35"/>
  <c r="F2676" i="35"/>
  <c r="E2676" i="35"/>
  <c r="D2676" i="35"/>
  <c r="C2676" i="35"/>
  <c r="O2675" i="35"/>
  <c r="N2675" i="35"/>
  <c r="M2675" i="35"/>
  <c r="K2675" i="35"/>
  <c r="J2675" i="35"/>
  <c r="P2675" i="35" s="1"/>
  <c r="I2675" i="35"/>
  <c r="H2675" i="35"/>
  <c r="G2675" i="35"/>
  <c r="F2675" i="35"/>
  <c r="E2675" i="35"/>
  <c r="D2675" i="35"/>
  <c r="C2675" i="35"/>
  <c r="O2674" i="35"/>
  <c r="N2674" i="35"/>
  <c r="M2674" i="35"/>
  <c r="K2674" i="35"/>
  <c r="J2674" i="35"/>
  <c r="P2674" i="35" s="1"/>
  <c r="I2674" i="35"/>
  <c r="H2674" i="35"/>
  <c r="G2674" i="35"/>
  <c r="F2674" i="35"/>
  <c r="E2674" i="35"/>
  <c r="D2674" i="35"/>
  <c r="C2674" i="35"/>
  <c r="O2673" i="35"/>
  <c r="N2673" i="35"/>
  <c r="M2673" i="35"/>
  <c r="K2673" i="35"/>
  <c r="J2673" i="35"/>
  <c r="P2673" i="35" s="1"/>
  <c r="I2673" i="35"/>
  <c r="H2673" i="35"/>
  <c r="G2673" i="35"/>
  <c r="F2673" i="35"/>
  <c r="E2673" i="35"/>
  <c r="D2673" i="35"/>
  <c r="C2673" i="35"/>
  <c r="O2672" i="35"/>
  <c r="N2672" i="35"/>
  <c r="L2672" i="35"/>
  <c r="K2672" i="35"/>
  <c r="J2672" i="35"/>
  <c r="P2672" i="35" s="1"/>
  <c r="I2672" i="35"/>
  <c r="H2672" i="35"/>
  <c r="G2672" i="35"/>
  <c r="F2672" i="35"/>
  <c r="E2672" i="35"/>
  <c r="D2672" i="35"/>
  <c r="C2672" i="35"/>
  <c r="O2671" i="35"/>
  <c r="N2671" i="35"/>
  <c r="L2671" i="35"/>
  <c r="K2671" i="35"/>
  <c r="J2671" i="35"/>
  <c r="P2671" i="35" s="1"/>
  <c r="I2671" i="35"/>
  <c r="H2671" i="35"/>
  <c r="G2671" i="35"/>
  <c r="F2671" i="35"/>
  <c r="E2671" i="35"/>
  <c r="D2671" i="35"/>
  <c r="C2671" i="35"/>
  <c r="O2670" i="35"/>
  <c r="N2670" i="35"/>
  <c r="L2670" i="35"/>
  <c r="K2670" i="35"/>
  <c r="J2670" i="35"/>
  <c r="P2670" i="35" s="1"/>
  <c r="I2670" i="35"/>
  <c r="H2670" i="35"/>
  <c r="G2670" i="35"/>
  <c r="F2670" i="35"/>
  <c r="E2670" i="35"/>
  <c r="D2670" i="35"/>
  <c r="C2670" i="35"/>
  <c r="O2669" i="35"/>
  <c r="N2669" i="35"/>
  <c r="L2669" i="35"/>
  <c r="K2669" i="35"/>
  <c r="J2669" i="35"/>
  <c r="P2669" i="35" s="1"/>
  <c r="I2669" i="35"/>
  <c r="H2669" i="35"/>
  <c r="G2669" i="35"/>
  <c r="F2669" i="35"/>
  <c r="E2669" i="35"/>
  <c r="D2669" i="35"/>
  <c r="C2669" i="35"/>
  <c r="O2668" i="35"/>
  <c r="N2668" i="35"/>
  <c r="L2668" i="35"/>
  <c r="K2668" i="35"/>
  <c r="J2668" i="35"/>
  <c r="P2668" i="35" s="1"/>
  <c r="I2668" i="35"/>
  <c r="H2668" i="35"/>
  <c r="G2668" i="35"/>
  <c r="F2668" i="35"/>
  <c r="E2668" i="35"/>
  <c r="D2668" i="35"/>
  <c r="C2668" i="35"/>
  <c r="O2667" i="35"/>
  <c r="N2667" i="35"/>
  <c r="L2667" i="35"/>
  <c r="K2667" i="35"/>
  <c r="J2667" i="35"/>
  <c r="P2667" i="35" s="1"/>
  <c r="I2667" i="35"/>
  <c r="H2667" i="35"/>
  <c r="G2667" i="35"/>
  <c r="F2667" i="35"/>
  <c r="E2667" i="35"/>
  <c r="D2667" i="35"/>
  <c r="C2667" i="35"/>
  <c r="O2666" i="35"/>
  <c r="N2666" i="35"/>
  <c r="L2666" i="35"/>
  <c r="K2666" i="35"/>
  <c r="J2666" i="35"/>
  <c r="P2666" i="35" s="1"/>
  <c r="I2666" i="35"/>
  <c r="H2666" i="35"/>
  <c r="G2666" i="35"/>
  <c r="F2666" i="35"/>
  <c r="E2666" i="35"/>
  <c r="D2666" i="35"/>
  <c r="C2666" i="35"/>
  <c r="R2666" i="35" s="1"/>
  <c r="R2667" i="35" s="1"/>
  <c r="R2668" i="35" s="1"/>
  <c r="R2669" i="35" s="1"/>
  <c r="R2670" i="35" s="1"/>
  <c r="R2671" i="35" s="1"/>
  <c r="R2672" i="35" s="1"/>
  <c r="R2673" i="35" s="1"/>
  <c r="R2674" i="35" s="1"/>
  <c r="R2675" i="35" s="1"/>
  <c r="R2676" i="35" s="1"/>
  <c r="R2677" i="35" s="1"/>
  <c r="R2678" i="35" s="1"/>
  <c r="R2679" i="35" s="1"/>
  <c r="R2680" i="35" s="1"/>
  <c r="R2681" i="35" s="1"/>
  <c r="R2682" i="35" s="1"/>
  <c r="R2683" i="35" s="1"/>
  <c r="R2684" i="35" s="1"/>
  <c r="R2685" i="35" s="1"/>
  <c r="R2686" i="35" s="1"/>
  <c r="R2687" i="35" s="1"/>
  <c r="R2688" i="35" s="1"/>
  <c r="R2689" i="35" s="1"/>
  <c r="R2690" i="35" s="1"/>
  <c r="R2691" i="35" s="1"/>
  <c r="R2692" i="35" s="1"/>
  <c r="R2693" i="35" s="1"/>
  <c r="R2694" i="35" s="1"/>
  <c r="R2695" i="35" s="1"/>
  <c r="R2696" i="35" s="1"/>
  <c r="R2697" i="35" s="1"/>
  <c r="R2698" i="35" s="1"/>
  <c r="R2699" i="35" s="1"/>
  <c r="R2700" i="35" s="1"/>
  <c r="R2701" i="35" s="1"/>
  <c r="R2702" i="35" s="1"/>
  <c r="R2703" i="35" s="1"/>
  <c r="R2704" i="35" s="1"/>
  <c r="R2705" i="35" s="1"/>
  <c r="R2706" i="35" s="1"/>
  <c r="R2707" i="35" s="1"/>
  <c r="R2708" i="35" s="1"/>
  <c r="R2709" i="35" s="1"/>
  <c r="R2710" i="35" s="1"/>
  <c r="O2655" i="35"/>
  <c r="N2655" i="35"/>
  <c r="M2655" i="35"/>
  <c r="L2655" i="35"/>
  <c r="K2655" i="35"/>
  <c r="J2655" i="35"/>
  <c r="P2655" i="35" s="1"/>
  <c r="I2655" i="35"/>
  <c r="H2655" i="35"/>
  <c r="G2655" i="35"/>
  <c r="F2655" i="35"/>
  <c r="E2655" i="35"/>
  <c r="D2655" i="35"/>
  <c r="C2655" i="35"/>
  <c r="O2654" i="35"/>
  <c r="N2654" i="35"/>
  <c r="M2654" i="35"/>
  <c r="L2654" i="35"/>
  <c r="K2654" i="35"/>
  <c r="J2654" i="35"/>
  <c r="P2654" i="35" s="1"/>
  <c r="I2654" i="35"/>
  <c r="H2654" i="35"/>
  <c r="G2654" i="35"/>
  <c r="F2654" i="35"/>
  <c r="E2654" i="35"/>
  <c r="D2654" i="35"/>
  <c r="C2654" i="35"/>
  <c r="O2653" i="35"/>
  <c r="N2653" i="35"/>
  <c r="M2653" i="35"/>
  <c r="L2653" i="35"/>
  <c r="K2653" i="35"/>
  <c r="J2653" i="35"/>
  <c r="P2653" i="35" s="1"/>
  <c r="I2653" i="35"/>
  <c r="H2653" i="35"/>
  <c r="G2653" i="35"/>
  <c r="F2653" i="35"/>
  <c r="E2653" i="35"/>
  <c r="D2653" i="35"/>
  <c r="C2653" i="35"/>
  <c r="O2652" i="35"/>
  <c r="N2652" i="35"/>
  <c r="M2652" i="35"/>
  <c r="L2652" i="35"/>
  <c r="K2652" i="35"/>
  <c r="J2652" i="35"/>
  <c r="P2652" i="35" s="1"/>
  <c r="I2652" i="35"/>
  <c r="G2652" i="35"/>
  <c r="F2652" i="35"/>
  <c r="E2652" i="35"/>
  <c r="D2652" i="35"/>
  <c r="C2652" i="35"/>
  <c r="O2651" i="35"/>
  <c r="N2651" i="35"/>
  <c r="M2651" i="35"/>
  <c r="L2651" i="35"/>
  <c r="K2651" i="35"/>
  <c r="J2651" i="35"/>
  <c r="P2651" i="35" s="1"/>
  <c r="I2651" i="35"/>
  <c r="H2651" i="35"/>
  <c r="G2651" i="35"/>
  <c r="F2651" i="35"/>
  <c r="E2651" i="35"/>
  <c r="D2651" i="35"/>
  <c r="C2651" i="35"/>
  <c r="O2650" i="35"/>
  <c r="N2650" i="35"/>
  <c r="M2650" i="35"/>
  <c r="L2650" i="35"/>
  <c r="K2650" i="35"/>
  <c r="J2650" i="35"/>
  <c r="P2650" i="35" s="1"/>
  <c r="I2650" i="35"/>
  <c r="H2650" i="35"/>
  <c r="G2650" i="35"/>
  <c r="F2650" i="35"/>
  <c r="E2650" i="35"/>
  <c r="D2650" i="35"/>
  <c r="C2650" i="35"/>
  <c r="O2649" i="35"/>
  <c r="N2649" i="35"/>
  <c r="M2649" i="35"/>
  <c r="L2649" i="35"/>
  <c r="K2649" i="35"/>
  <c r="J2649" i="35"/>
  <c r="P2649" i="35" s="1"/>
  <c r="I2649" i="35"/>
  <c r="H2649" i="35"/>
  <c r="G2649" i="35"/>
  <c r="F2649" i="35"/>
  <c r="E2649" i="35"/>
  <c r="D2649" i="35"/>
  <c r="C2649" i="35"/>
  <c r="O2648" i="35"/>
  <c r="N2648" i="35"/>
  <c r="M2648" i="35"/>
  <c r="L2648" i="35"/>
  <c r="J2648" i="35"/>
  <c r="P2648" i="35" s="1"/>
  <c r="I2648" i="35"/>
  <c r="H2648" i="35"/>
  <c r="G2648" i="35"/>
  <c r="F2648" i="35"/>
  <c r="E2648" i="35"/>
  <c r="D2648" i="35"/>
  <c r="C2648" i="35"/>
  <c r="O2647" i="35"/>
  <c r="N2647" i="35"/>
  <c r="M2647" i="35"/>
  <c r="L2647" i="35"/>
  <c r="J2647" i="35"/>
  <c r="P2647" i="35" s="1"/>
  <c r="I2647" i="35"/>
  <c r="G2647" i="35"/>
  <c r="F2647" i="35"/>
  <c r="E2647" i="35"/>
  <c r="D2647" i="35"/>
  <c r="C2647" i="35"/>
  <c r="O2646" i="35"/>
  <c r="N2646" i="35"/>
  <c r="M2646" i="35"/>
  <c r="L2646" i="35"/>
  <c r="J2646" i="35"/>
  <c r="P2646" i="35" s="1"/>
  <c r="I2646" i="35"/>
  <c r="H2646" i="35"/>
  <c r="G2646" i="35"/>
  <c r="F2646" i="35"/>
  <c r="E2646" i="35"/>
  <c r="D2646" i="35"/>
  <c r="C2646" i="35"/>
  <c r="O2645" i="35"/>
  <c r="N2645" i="35"/>
  <c r="M2645" i="35"/>
  <c r="L2645" i="35"/>
  <c r="K2645" i="35"/>
  <c r="J2645" i="35"/>
  <c r="P2645" i="35" s="1"/>
  <c r="I2645" i="35"/>
  <c r="H2645" i="35"/>
  <c r="G2645" i="35"/>
  <c r="F2645" i="35"/>
  <c r="E2645" i="35"/>
  <c r="D2645" i="35"/>
  <c r="C2645" i="35"/>
  <c r="O2644" i="35"/>
  <c r="N2644" i="35"/>
  <c r="M2644" i="35"/>
  <c r="L2644" i="35"/>
  <c r="J2644" i="35"/>
  <c r="P2644" i="35" s="1"/>
  <c r="I2644" i="35"/>
  <c r="H2644" i="35"/>
  <c r="G2644" i="35"/>
  <c r="F2644" i="35"/>
  <c r="E2644" i="35"/>
  <c r="D2644" i="35"/>
  <c r="C2644" i="35"/>
  <c r="O2643" i="35"/>
  <c r="N2643" i="35"/>
  <c r="M2643" i="35"/>
  <c r="L2643" i="35"/>
  <c r="J2643" i="35"/>
  <c r="P2643" i="35" s="1"/>
  <c r="I2643" i="35"/>
  <c r="H2643" i="35"/>
  <c r="G2643" i="35"/>
  <c r="F2643" i="35"/>
  <c r="E2643" i="35"/>
  <c r="D2643" i="35"/>
  <c r="C2643" i="35"/>
  <c r="O2642" i="35"/>
  <c r="N2642" i="35"/>
  <c r="M2642" i="35"/>
  <c r="L2642" i="35"/>
  <c r="J2642" i="35"/>
  <c r="P2642" i="35" s="1"/>
  <c r="I2642" i="35"/>
  <c r="H2642" i="35"/>
  <c r="G2642" i="35"/>
  <c r="F2642" i="35"/>
  <c r="E2642" i="35"/>
  <c r="D2642" i="35"/>
  <c r="C2642" i="35"/>
  <c r="O2641" i="35"/>
  <c r="N2641" i="35"/>
  <c r="M2641" i="35"/>
  <c r="K2641" i="35"/>
  <c r="J2641" i="35"/>
  <c r="P2641" i="35" s="1"/>
  <c r="I2641" i="35"/>
  <c r="G2641" i="35"/>
  <c r="F2641" i="35"/>
  <c r="E2641" i="35"/>
  <c r="D2641" i="35"/>
  <c r="C2641" i="35"/>
  <c r="O2640" i="35"/>
  <c r="N2640" i="35"/>
  <c r="M2640" i="35"/>
  <c r="L2640" i="35"/>
  <c r="K2640" i="35"/>
  <c r="J2640" i="35"/>
  <c r="P2640" i="35" s="1"/>
  <c r="I2640" i="35"/>
  <c r="H2640" i="35"/>
  <c r="G2640" i="35"/>
  <c r="F2640" i="35"/>
  <c r="E2640" i="35"/>
  <c r="D2640" i="35"/>
  <c r="C2640" i="35"/>
  <c r="O2639" i="35"/>
  <c r="N2639" i="35"/>
  <c r="M2639" i="35"/>
  <c r="K2639" i="35"/>
  <c r="J2639" i="35"/>
  <c r="P2639" i="35" s="1"/>
  <c r="I2639" i="35"/>
  <c r="H2639" i="35"/>
  <c r="G2639" i="35"/>
  <c r="F2639" i="35"/>
  <c r="E2639" i="35"/>
  <c r="D2639" i="35"/>
  <c r="C2639" i="35"/>
  <c r="O2638" i="35"/>
  <c r="N2638" i="35"/>
  <c r="M2638" i="35"/>
  <c r="K2638" i="35"/>
  <c r="J2638" i="35"/>
  <c r="P2638" i="35" s="1"/>
  <c r="I2638" i="35"/>
  <c r="H2638" i="35"/>
  <c r="G2638" i="35"/>
  <c r="F2638" i="35"/>
  <c r="E2638" i="35"/>
  <c r="D2638" i="35"/>
  <c r="C2638" i="35"/>
  <c r="O2637" i="35"/>
  <c r="N2637" i="35"/>
  <c r="M2637" i="35"/>
  <c r="K2637" i="35"/>
  <c r="J2637" i="35"/>
  <c r="P2637" i="35" s="1"/>
  <c r="I2637" i="35"/>
  <c r="H2637" i="35"/>
  <c r="G2637" i="35"/>
  <c r="F2637" i="35"/>
  <c r="E2637" i="35"/>
  <c r="D2637" i="35"/>
  <c r="C2637" i="35"/>
  <c r="O2636" i="35"/>
  <c r="N2636" i="35"/>
  <c r="M2636" i="35"/>
  <c r="K2636" i="35"/>
  <c r="J2636" i="35"/>
  <c r="P2636" i="35" s="1"/>
  <c r="I2636" i="35"/>
  <c r="H2636" i="35"/>
  <c r="G2636" i="35"/>
  <c r="F2636" i="35"/>
  <c r="E2636" i="35"/>
  <c r="D2636" i="35"/>
  <c r="C2636" i="35"/>
  <c r="O2635" i="35"/>
  <c r="N2635" i="35"/>
  <c r="M2635" i="35"/>
  <c r="K2635" i="35"/>
  <c r="J2635" i="35"/>
  <c r="P2635" i="35" s="1"/>
  <c r="I2635" i="35"/>
  <c r="G2635" i="35"/>
  <c r="F2635" i="35"/>
  <c r="E2635" i="35"/>
  <c r="D2635" i="35"/>
  <c r="C2635" i="35"/>
  <c r="O2634" i="35"/>
  <c r="N2634" i="35"/>
  <c r="L2634" i="35"/>
  <c r="K2634" i="35"/>
  <c r="J2634" i="35"/>
  <c r="P2634" i="35" s="1"/>
  <c r="I2634" i="35"/>
  <c r="H2634" i="35"/>
  <c r="G2634" i="35"/>
  <c r="F2634" i="35"/>
  <c r="E2634" i="35"/>
  <c r="D2634" i="35"/>
  <c r="C2634" i="35"/>
  <c r="O2633" i="35"/>
  <c r="N2633" i="35"/>
  <c r="L2633" i="35"/>
  <c r="J2633" i="35"/>
  <c r="P2633" i="35" s="1"/>
  <c r="I2633" i="35"/>
  <c r="H2633" i="35"/>
  <c r="G2633" i="35"/>
  <c r="F2633" i="35"/>
  <c r="E2633" i="35"/>
  <c r="D2633" i="35"/>
  <c r="C2633" i="35"/>
  <c r="O2632" i="35"/>
  <c r="N2632" i="35"/>
  <c r="L2632" i="35"/>
  <c r="J2632" i="35"/>
  <c r="P2632" i="35" s="1"/>
  <c r="I2632" i="35"/>
  <c r="H2632" i="35"/>
  <c r="G2632" i="35"/>
  <c r="F2632" i="35"/>
  <c r="E2632" i="35"/>
  <c r="D2632" i="35"/>
  <c r="C2632" i="35"/>
  <c r="O2631" i="35"/>
  <c r="N2631" i="35"/>
  <c r="L2631" i="35"/>
  <c r="J2631" i="35"/>
  <c r="P2631" i="35" s="1"/>
  <c r="I2631" i="35"/>
  <c r="H2631" i="35"/>
  <c r="G2631" i="35"/>
  <c r="F2631" i="35"/>
  <c r="E2631" i="35"/>
  <c r="D2631" i="35"/>
  <c r="C2631" i="35"/>
  <c r="O2630" i="35"/>
  <c r="N2630" i="35"/>
  <c r="L2630" i="35"/>
  <c r="J2630" i="35"/>
  <c r="P2630" i="35" s="1"/>
  <c r="I2630" i="35"/>
  <c r="G2630" i="35"/>
  <c r="F2630" i="35"/>
  <c r="E2630" i="35"/>
  <c r="D2630" i="35"/>
  <c r="C2630" i="35"/>
  <c r="O2629" i="35"/>
  <c r="N2629" i="35"/>
  <c r="L2629" i="35"/>
  <c r="J2629" i="35"/>
  <c r="P2629" i="35" s="1"/>
  <c r="I2629" i="35"/>
  <c r="H2629" i="35"/>
  <c r="G2629" i="35"/>
  <c r="F2629" i="35"/>
  <c r="E2629" i="35"/>
  <c r="D2629" i="35"/>
  <c r="C2629" i="35"/>
  <c r="O2628" i="35"/>
  <c r="N2628" i="35"/>
  <c r="L2628" i="35"/>
  <c r="J2628" i="35"/>
  <c r="P2628" i="35" s="1"/>
  <c r="I2628" i="35"/>
  <c r="H2628" i="35"/>
  <c r="G2628" i="35"/>
  <c r="F2628" i="35"/>
  <c r="E2628" i="35"/>
  <c r="D2628" i="35"/>
  <c r="C2628" i="35"/>
  <c r="O2627" i="35"/>
  <c r="N2627" i="35"/>
  <c r="M2627" i="35"/>
  <c r="J2627" i="35"/>
  <c r="P2627" i="35" s="1"/>
  <c r="I2627" i="35"/>
  <c r="H2627" i="35"/>
  <c r="G2627" i="35"/>
  <c r="F2627" i="35"/>
  <c r="E2627" i="35"/>
  <c r="D2627" i="35"/>
  <c r="C2627" i="35"/>
  <c r="O2626" i="35"/>
  <c r="N2626" i="35"/>
  <c r="M2626" i="35"/>
  <c r="L2626" i="35"/>
  <c r="J2626" i="35"/>
  <c r="P2626" i="35" s="1"/>
  <c r="I2626" i="35"/>
  <c r="H2626" i="35"/>
  <c r="G2626" i="35"/>
  <c r="F2626" i="35"/>
  <c r="E2626" i="35"/>
  <c r="D2626" i="35"/>
  <c r="C2626" i="35"/>
  <c r="O2625" i="35"/>
  <c r="N2625" i="35"/>
  <c r="M2625" i="35"/>
  <c r="J2625" i="35"/>
  <c r="P2625" i="35" s="1"/>
  <c r="I2625" i="35"/>
  <c r="H2625" i="35"/>
  <c r="G2625" i="35"/>
  <c r="F2625" i="35"/>
  <c r="E2625" i="35"/>
  <c r="D2625" i="35"/>
  <c r="C2625" i="35"/>
  <c r="O2624" i="35"/>
  <c r="N2624" i="35"/>
  <c r="M2624" i="35"/>
  <c r="J2624" i="35"/>
  <c r="P2624" i="35" s="1"/>
  <c r="I2624" i="35"/>
  <c r="H2624" i="35"/>
  <c r="G2624" i="35"/>
  <c r="F2624" i="35"/>
  <c r="E2624" i="35"/>
  <c r="D2624" i="35"/>
  <c r="C2624" i="35"/>
  <c r="O2623" i="35"/>
  <c r="N2623" i="35"/>
  <c r="M2623" i="35"/>
  <c r="J2623" i="35"/>
  <c r="P2623" i="35" s="1"/>
  <c r="I2623" i="35"/>
  <c r="H2623" i="35"/>
  <c r="G2623" i="35"/>
  <c r="F2623" i="35"/>
  <c r="E2623" i="35"/>
  <c r="D2623" i="35"/>
  <c r="C2623" i="35"/>
  <c r="O2622" i="35"/>
  <c r="N2622" i="35"/>
  <c r="M2622" i="35"/>
  <c r="J2622" i="35"/>
  <c r="P2622" i="35" s="1"/>
  <c r="I2622" i="35"/>
  <c r="H2622" i="35"/>
  <c r="G2622" i="35"/>
  <c r="F2622" i="35"/>
  <c r="E2622" i="35"/>
  <c r="D2622" i="35"/>
  <c r="C2622" i="35"/>
  <c r="O2621" i="35"/>
  <c r="N2621" i="35"/>
  <c r="M2621" i="35"/>
  <c r="L2621" i="35"/>
  <c r="K2621" i="35"/>
  <c r="J2621" i="35"/>
  <c r="P2621" i="35" s="1"/>
  <c r="I2621" i="35"/>
  <c r="H2621" i="35"/>
  <c r="G2621" i="35"/>
  <c r="F2621" i="35"/>
  <c r="E2621" i="35"/>
  <c r="D2621" i="35"/>
  <c r="C2621" i="35"/>
  <c r="R2621" i="35" s="1"/>
  <c r="R2622" i="35" s="1"/>
  <c r="R2623" i="35" s="1"/>
  <c r="R2624" i="35" s="1"/>
  <c r="R2625" i="35" s="1"/>
  <c r="R2626" i="35" s="1"/>
  <c r="R2627" i="35" s="1"/>
  <c r="R2628" i="35" s="1"/>
  <c r="R2629" i="35" s="1"/>
  <c r="R2630" i="35" s="1"/>
  <c r="R2631" i="35" s="1"/>
  <c r="R2632" i="35" s="1"/>
  <c r="R2633" i="35" s="1"/>
  <c r="R2634" i="35" s="1"/>
  <c r="R2635" i="35" s="1"/>
  <c r="R2636" i="35" s="1"/>
  <c r="R2637" i="35" s="1"/>
  <c r="R2638" i="35" s="1"/>
  <c r="R2639" i="35" s="1"/>
  <c r="R2640" i="35" s="1"/>
  <c r="R2641" i="35" s="1"/>
  <c r="R2642" i="35" s="1"/>
  <c r="R2643" i="35" s="1"/>
  <c r="R2644" i="35" s="1"/>
  <c r="R2645" i="35" s="1"/>
  <c r="R2646" i="35" s="1"/>
  <c r="R2647" i="35" s="1"/>
  <c r="R2648" i="35" s="1"/>
  <c r="R2649" i="35" s="1"/>
  <c r="R2650" i="35" s="1"/>
  <c r="R2651" i="35" s="1"/>
  <c r="R2652" i="35" s="1"/>
  <c r="R2653" i="35" s="1"/>
  <c r="R2654" i="35" s="1"/>
  <c r="R2655" i="35" s="1"/>
  <c r="R2656" i="35" s="1"/>
  <c r="R2657" i="35" s="1"/>
  <c r="R2658" i="35" s="1"/>
  <c r="R2659" i="35" s="1"/>
  <c r="R2660" i="35" s="1"/>
  <c r="R2661" i="35" s="1"/>
  <c r="R2662" i="35" s="1"/>
  <c r="R2663" i="35" s="1"/>
  <c r="R2664" i="35" s="1"/>
  <c r="R2665" i="35" s="1"/>
  <c r="O2610" i="35"/>
  <c r="N2610" i="35"/>
  <c r="M2610" i="35"/>
  <c r="L2610" i="35"/>
  <c r="J2610" i="35"/>
  <c r="P2610" i="35" s="1"/>
  <c r="I2610" i="35"/>
  <c r="H2610" i="35"/>
  <c r="G2610" i="35"/>
  <c r="F2610" i="35"/>
  <c r="E2610" i="35"/>
  <c r="D2610" i="35"/>
  <c r="C2610" i="35"/>
  <c r="O2609" i="35"/>
  <c r="N2609" i="35"/>
  <c r="M2609" i="35"/>
  <c r="L2609" i="35"/>
  <c r="J2609" i="35"/>
  <c r="P2609" i="35" s="1"/>
  <c r="I2609" i="35"/>
  <c r="H2609" i="35"/>
  <c r="G2609" i="35"/>
  <c r="F2609" i="35"/>
  <c r="E2609" i="35"/>
  <c r="D2609" i="35"/>
  <c r="C2609" i="35"/>
  <c r="O2608" i="35"/>
  <c r="N2608" i="35"/>
  <c r="M2608" i="35"/>
  <c r="L2608" i="35"/>
  <c r="J2608" i="35"/>
  <c r="P2608" i="35" s="1"/>
  <c r="I2608" i="35"/>
  <c r="G2608" i="35"/>
  <c r="F2608" i="35"/>
  <c r="E2608" i="35"/>
  <c r="D2608" i="35"/>
  <c r="C2608" i="35"/>
  <c r="O2607" i="35"/>
  <c r="N2607" i="35"/>
  <c r="M2607" i="35"/>
  <c r="L2607" i="35"/>
  <c r="K2607" i="35"/>
  <c r="J2607" i="35"/>
  <c r="P2607" i="35" s="1"/>
  <c r="I2607" i="35"/>
  <c r="H2607" i="35"/>
  <c r="G2607" i="35"/>
  <c r="F2607" i="35"/>
  <c r="E2607" i="35"/>
  <c r="D2607" i="35"/>
  <c r="C2607" i="35"/>
  <c r="O2606" i="35"/>
  <c r="N2606" i="35"/>
  <c r="M2606" i="35"/>
  <c r="L2606" i="35"/>
  <c r="J2606" i="35"/>
  <c r="P2606" i="35" s="1"/>
  <c r="I2606" i="35"/>
  <c r="H2606" i="35"/>
  <c r="G2606" i="35"/>
  <c r="F2606" i="35"/>
  <c r="E2606" i="35"/>
  <c r="D2606" i="35"/>
  <c r="C2606" i="35"/>
  <c r="O2605" i="35"/>
  <c r="N2605" i="35"/>
  <c r="M2605" i="35"/>
  <c r="L2605" i="35"/>
  <c r="J2605" i="35"/>
  <c r="P2605" i="35" s="1"/>
  <c r="I2605" i="35"/>
  <c r="H2605" i="35"/>
  <c r="G2605" i="35"/>
  <c r="F2605" i="35"/>
  <c r="E2605" i="35"/>
  <c r="D2605" i="35"/>
  <c r="C2605" i="35"/>
  <c r="O2604" i="35"/>
  <c r="N2604" i="35"/>
  <c r="M2604" i="35"/>
  <c r="L2604" i="35"/>
  <c r="J2604" i="35"/>
  <c r="P2604" i="35" s="1"/>
  <c r="I2604" i="35"/>
  <c r="H2604" i="35"/>
  <c r="G2604" i="35"/>
  <c r="F2604" i="35"/>
  <c r="E2604" i="35"/>
  <c r="D2604" i="35"/>
  <c r="C2604" i="35"/>
  <c r="O2603" i="35"/>
  <c r="N2603" i="35"/>
  <c r="M2603" i="35"/>
  <c r="K2603" i="35"/>
  <c r="J2603" i="35"/>
  <c r="P2603" i="35" s="1"/>
  <c r="I2603" i="35"/>
  <c r="H2603" i="35"/>
  <c r="G2603" i="35"/>
  <c r="F2603" i="35"/>
  <c r="E2603" i="35"/>
  <c r="D2603" i="35"/>
  <c r="C2603" i="35"/>
  <c r="O2602" i="35"/>
  <c r="N2602" i="35"/>
  <c r="M2602" i="35"/>
  <c r="L2602" i="35"/>
  <c r="K2602" i="35"/>
  <c r="J2602" i="35"/>
  <c r="P2602" i="35" s="1"/>
  <c r="I2602" i="35"/>
  <c r="H2602" i="35"/>
  <c r="G2602" i="35"/>
  <c r="F2602" i="35"/>
  <c r="E2602" i="35"/>
  <c r="D2602" i="35"/>
  <c r="C2602" i="35"/>
  <c r="O2601" i="35"/>
  <c r="N2601" i="35"/>
  <c r="M2601" i="35"/>
  <c r="K2601" i="35"/>
  <c r="J2601" i="35"/>
  <c r="P2601" i="35" s="1"/>
  <c r="I2601" i="35"/>
  <c r="H2601" i="35"/>
  <c r="G2601" i="35"/>
  <c r="F2601" i="35"/>
  <c r="E2601" i="35"/>
  <c r="D2601" i="35"/>
  <c r="C2601" i="35"/>
  <c r="O2600" i="35"/>
  <c r="N2600" i="35"/>
  <c r="M2600" i="35"/>
  <c r="K2600" i="35"/>
  <c r="J2600" i="35"/>
  <c r="P2600" i="35" s="1"/>
  <c r="I2600" i="35"/>
  <c r="H2600" i="35"/>
  <c r="G2600" i="35"/>
  <c r="F2600" i="35"/>
  <c r="E2600" i="35"/>
  <c r="D2600" i="35"/>
  <c r="C2600" i="35"/>
  <c r="O2599" i="35"/>
  <c r="N2599" i="35"/>
  <c r="M2599" i="35"/>
  <c r="K2599" i="35"/>
  <c r="J2599" i="35"/>
  <c r="P2599" i="35" s="1"/>
  <c r="I2599" i="35"/>
  <c r="H2599" i="35"/>
  <c r="G2599" i="35"/>
  <c r="F2599" i="35"/>
  <c r="E2599" i="35"/>
  <c r="D2599" i="35"/>
  <c r="C2599" i="35"/>
  <c r="O2598" i="35"/>
  <c r="N2598" i="35"/>
  <c r="M2598" i="35"/>
  <c r="K2598" i="35"/>
  <c r="J2598" i="35"/>
  <c r="P2598" i="35" s="1"/>
  <c r="I2598" i="35"/>
  <c r="H2598" i="35"/>
  <c r="G2598" i="35"/>
  <c r="F2598" i="35"/>
  <c r="E2598" i="35"/>
  <c r="D2598" i="35"/>
  <c r="C2598" i="35"/>
  <c r="O2597" i="35"/>
  <c r="N2597" i="35"/>
  <c r="M2597" i="35"/>
  <c r="K2597" i="35"/>
  <c r="J2597" i="35"/>
  <c r="P2597" i="35" s="1"/>
  <c r="I2597" i="35"/>
  <c r="H2597" i="35"/>
  <c r="G2597" i="35"/>
  <c r="F2597" i="35"/>
  <c r="E2597" i="35"/>
  <c r="D2597" i="35"/>
  <c r="C2597" i="35"/>
  <c r="O2596" i="35"/>
  <c r="N2596" i="35"/>
  <c r="L2596" i="35"/>
  <c r="K2596" i="35"/>
  <c r="J2596" i="35"/>
  <c r="P2596" i="35" s="1"/>
  <c r="I2596" i="35"/>
  <c r="H2596" i="35"/>
  <c r="G2596" i="35"/>
  <c r="F2596" i="35"/>
  <c r="E2596" i="35"/>
  <c r="D2596" i="35"/>
  <c r="C2596" i="35"/>
  <c r="O2595" i="35"/>
  <c r="N2595" i="35"/>
  <c r="L2595" i="35"/>
  <c r="K2595" i="35"/>
  <c r="J2595" i="35"/>
  <c r="P2595" i="35" s="1"/>
  <c r="I2595" i="35"/>
  <c r="H2595" i="35"/>
  <c r="G2595" i="35"/>
  <c r="F2595" i="35"/>
  <c r="E2595" i="35"/>
  <c r="D2595" i="35"/>
  <c r="C2595" i="35"/>
  <c r="O2594" i="35"/>
  <c r="N2594" i="35"/>
  <c r="L2594" i="35"/>
  <c r="K2594" i="35"/>
  <c r="J2594" i="35"/>
  <c r="P2594" i="35" s="1"/>
  <c r="I2594" i="35"/>
  <c r="G2594" i="35"/>
  <c r="F2594" i="35"/>
  <c r="E2594" i="35"/>
  <c r="D2594" i="35"/>
  <c r="C2594" i="35"/>
  <c r="O2593" i="35"/>
  <c r="N2593" i="35"/>
  <c r="L2593" i="35"/>
  <c r="K2593" i="35"/>
  <c r="J2593" i="35"/>
  <c r="P2593" i="35" s="1"/>
  <c r="I2593" i="35"/>
  <c r="H2593" i="35"/>
  <c r="G2593" i="35"/>
  <c r="F2593" i="35"/>
  <c r="E2593" i="35"/>
  <c r="D2593" i="35"/>
  <c r="C2593" i="35"/>
  <c r="O2592" i="35"/>
  <c r="N2592" i="35"/>
  <c r="L2592" i="35"/>
  <c r="K2592" i="35"/>
  <c r="J2592" i="35"/>
  <c r="P2592" i="35" s="1"/>
  <c r="I2592" i="35"/>
  <c r="H2592" i="35"/>
  <c r="G2592" i="35"/>
  <c r="F2592" i="35"/>
  <c r="E2592" i="35"/>
  <c r="D2592" i="35"/>
  <c r="C2592" i="35"/>
  <c r="O2591" i="35"/>
  <c r="N2591" i="35"/>
  <c r="L2591" i="35"/>
  <c r="K2591" i="35"/>
  <c r="J2591" i="35"/>
  <c r="P2591" i="35" s="1"/>
  <c r="I2591" i="35"/>
  <c r="H2591" i="35"/>
  <c r="G2591" i="35"/>
  <c r="F2591" i="35"/>
  <c r="E2591" i="35"/>
  <c r="D2591" i="35"/>
  <c r="C2591" i="35"/>
  <c r="O2590" i="35"/>
  <c r="N2590" i="35"/>
  <c r="L2590" i="35"/>
  <c r="K2590" i="35"/>
  <c r="J2590" i="35"/>
  <c r="P2590" i="35" s="1"/>
  <c r="I2590" i="35"/>
  <c r="H2590" i="35"/>
  <c r="G2590" i="35"/>
  <c r="F2590" i="35"/>
  <c r="E2590" i="35"/>
  <c r="D2590" i="35"/>
  <c r="C2590" i="35"/>
  <c r="O2589" i="35"/>
  <c r="N2589" i="35"/>
  <c r="M2589" i="35"/>
  <c r="L2589" i="35"/>
  <c r="K2589" i="35"/>
  <c r="J2589" i="35"/>
  <c r="P2589" i="35" s="1"/>
  <c r="I2589" i="35"/>
  <c r="H2589" i="35"/>
  <c r="G2589" i="35"/>
  <c r="F2589" i="35"/>
  <c r="E2589" i="35"/>
  <c r="D2589" i="35"/>
  <c r="C2589" i="35"/>
  <c r="O2588" i="35"/>
  <c r="N2588" i="35"/>
  <c r="M2588" i="35"/>
  <c r="L2588" i="35"/>
  <c r="J2588" i="35"/>
  <c r="P2588" i="35" s="1"/>
  <c r="I2588" i="35"/>
  <c r="H2588" i="35"/>
  <c r="G2588" i="35"/>
  <c r="F2588" i="35"/>
  <c r="E2588" i="35"/>
  <c r="D2588" i="35"/>
  <c r="C2588" i="35"/>
  <c r="O2587" i="35"/>
  <c r="N2587" i="35"/>
  <c r="M2587" i="35"/>
  <c r="L2587" i="35"/>
  <c r="J2587" i="35"/>
  <c r="P2587" i="35" s="1"/>
  <c r="I2587" i="35"/>
  <c r="H2587" i="35"/>
  <c r="G2587" i="35"/>
  <c r="F2587" i="35"/>
  <c r="E2587" i="35"/>
  <c r="D2587" i="35"/>
  <c r="C2587" i="35"/>
  <c r="O2586" i="35"/>
  <c r="N2586" i="35"/>
  <c r="M2586" i="35"/>
  <c r="L2586" i="35"/>
  <c r="J2586" i="35"/>
  <c r="P2586" i="35" s="1"/>
  <c r="I2586" i="35"/>
  <c r="G2586" i="35"/>
  <c r="F2586" i="35"/>
  <c r="E2586" i="35"/>
  <c r="D2586" i="35"/>
  <c r="C2586" i="35"/>
  <c r="O2585" i="35"/>
  <c r="N2585" i="35"/>
  <c r="M2585" i="35"/>
  <c r="L2585" i="35"/>
  <c r="J2585" i="35"/>
  <c r="P2585" i="35" s="1"/>
  <c r="I2585" i="35"/>
  <c r="H2585" i="35"/>
  <c r="G2585" i="35"/>
  <c r="F2585" i="35"/>
  <c r="E2585" i="35"/>
  <c r="D2585" i="35"/>
  <c r="C2585" i="35"/>
  <c r="O2584" i="35"/>
  <c r="N2584" i="35"/>
  <c r="M2584" i="35"/>
  <c r="L2584" i="35"/>
  <c r="J2584" i="35"/>
  <c r="P2584" i="35" s="1"/>
  <c r="I2584" i="35"/>
  <c r="H2584" i="35"/>
  <c r="G2584" i="35"/>
  <c r="F2584" i="35"/>
  <c r="E2584" i="35"/>
  <c r="D2584" i="35"/>
  <c r="C2584" i="35"/>
  <c r="O2583" i="35"/>
  <c r="N2583" i="35"/>
  <c r="M2583" i="35"/>
  <c r="L2583" i="35"/>
  <c r="J2583" i="35"/>
  <c r="P2583" i="35" s="1"/>
  <c r="I2583" i="35"/>
  <c r="H2583" i="35"/>
  <c r="G2583" i="35"/>
  <c r="F2583" i="35"/>
  <c r="E2583" i="35"/>
  <c r="D2583" i="35"/>
  <c r="C2583" i="35"/>
  <c r="O2582" i="35"/>
  <c r="N2582" i="35"/>
  <c r="M2582" i="35"/>
  <c r="K2582" i="35"/>
  <c r="J2582" i="35"/>
  <c r="P2582" i="35" s="1"/>
  <c r="I2582" i="35"/>
  <c r="H2582" i="35"/>
  <c r="G2582" i="35"/>
  <c r="F2582" i="35"/>
  <c r="E2582" i="35"/>
  <c r="D2582" i="35"/>
  <c r="C2582" i="35"/>
  <c r="O2581" i="35"/>
  <c r="N2581" i="35"/>
  <c r="M2581" i="35"/>
  <c r="K2581" i="35"/>
  <c r="J2581" i="35"/>
  <c r="P2581" i="35" s="1"/>
  <c r="I2581" i="35"/>
  <c r="H2581" i="35"/>
  <c r="G2581" i="35"/>
  <c r="F2581" i="35"/>
  <c r="E2581" i="35"/>
  <c r="D2581" i="35"/>
  <c r="C2581" i="35"/>
  <c r="O2580" i="35"/>
  <c r="N2580" i="35"/>
  <c r="M2580" i="35"/>
  <c r="K2580" i="35"/>
  <c r="J2580" i="35"/>
  <c r="P2580" i="35" s="1"/>
  <c r="I2580" i="35"/>
  <c r="H2580" i="35"/>
  <c r="G2580" i="35"/>
  <c r="F2580" i="35"/>
  <c r="E2580" i="35"/>
  <c r="D2580" i="35"/>
  <c r="C2580" i="35"/>
  <c r="O2579" i="35"/>
  <c r="N2579" i="35"/>
  <c r="M2579" i="35"/>
  <c r="K2579" i="35"/>
  <c r="J2579" i="35"/>
  <c r="P2579" i="35" s="1"/>
  <c r="I2579" i="35"/>
  <c r="H2579" i="35"/>
  <c r="G2579" i="35"/>
  <c r="F2579" i="35"/>
  <c r="E2579" i="35"/>
  <c r="D2579" i="35"/>
  <c r="C2579" i="35"/>
  <c r="O2578" i="35"/>
  <c r="N2578" i="35"/>
  <c r="L2578" i="35"/>
  <c r="K2578" i="35"/>
  <c r="J2578" i="35"/>
  <c r="P2578" i="35" s="1"/>
  <c r="I2578" i="35"/>
  <c r="G2578" i="35"/>
  <c r="F2578" i="35"/>
  <c r="E2578" i="35"/>
  <c r="D2578" i="35"/>
  <c r="C2578" i="35"/>
  <c r="O2577" i="35"/>
  <c r="N2577" i="35"/>
  <c r="L2577" i="35"/>
  <c r="K2577" i="35"/>
  <c r="J2577" i="35"/>
  <c r="P2577" i="35" s="1"/>
  <c r="I2577" i="35"/>
  <c r="H2577" i="35"/>
  <c r="G2577" i="35"/>
  <c r="F2577" i="35"/>
  <c r="E2577" i="35"/>
  <c r="D2577" i="35"/>
  <c r="C2577" i="35"/>
  <c r="O2576" i="35"/>
  <c r="N2576" i="35"/>
  <c r="L2576" i="35"/>
  <c r="J2576" i="35"/>
  <c r="P2576" i="35" s="1"/>
  <c r="I2576" i="35"/>
  <c r="H2576" i="35"/>
  <c r="G2576" i="35"/>
  <c r="F2576" i="35"/>
  <c r="E2576" i="35"/>
  <c r="D2576" i="35"/>
  <c r="C2576" i="35"/>
  <c r="R2576" i="35" s="1"/>
  <c r="R2577" i="35" s="1"/>
  <c r="R2578" i="35" s="1"/>
  <c r="R2579" i="35" s="1"/>
  <c r="R2580" i="35" s="1"/>
  <c r="R2581" i="35" s="1"/>
  <c r="R2582" i="35" s="1"/>
  <c r="R2583" i="35" s="1"/>
  <c r="R2584" i="35" s="1"/>
  <c r="R2585" i="35" s="1"/>
  <c r="R2586" i="35" s="1"/>
  <c r="R2587" i="35" s="1"/>
  <c r="R2588" i="35" s="1"/>
  <c r="R2589" i="35" s="1"/>
  <c r="R2590" i="35" s="1"/>
  <c r="R2591" i="35" s="1"/>
  <c r="R2592" i="35" s="1"/>
  <c r="R2593" i="35" s="1"/>
  <c r="R2594" i="35" s="1"/>
  <c r="R2595" i="35" s="1"/>
  <c r="R2596" i="35" s="1"/>
  <c r="R2597" i="35" s="1"/>
  <c r="R2598" i="35" s="1"/>
  <c r="R2599" i="35" s="1"/>
  <c r="R2600" i="35" s="1"/>
  <c r="R2601" i="35" s="1"/>
  <c r="R2602" i="35" s="1"/>
  <c r="R2603" i="35" s="1"/>
  <c r="R2604" i="35" s="1"/>
  <c r="R2605" i="35" s="1"/>
  <c r="R2606" i="35" s="1"/>
  <c r="R2607" i="35" s="1"/>
  <c r="R2608" i="35" s="1"/>
  <c r="R2609" i="35" s="1"/>
  <c r="R2610" i="35" s="1"/>
  <c r="R2611" i="35" s="1"/>
  <c r="R2612" i="35" s="1"/>
  <c r="R2613" i="35" s="1"/>
  <c r="R2614" i="35" s="1"/>
  <c r="R2615" i="35" s="1"/>
  <c r="R2616" i="35" s="1"/>
  <c r="R2617" i="35" s="1"/>
  <c r="R2618" i="35" s="1"/>
  <c r="R2619" i="35" s="1"/>
  <c r="R2620" i="35" s="1"/>
  <c r="O2565" i="35"/>
  <c r="N2565" i="35"/>
  <c r="L2565" i="35"/>
  <c r="K2565" i="35"/>
  <c r="J2565" i="35"/>
  <c r="P2565" i="35" s="1"/>
  <c r="I2565" i="35"/>
  <c r="H2565" i="35"/>
  <c r="G2565" i="35"/>
  <c r="F2565" i="35"/>
  <c r="E2565" i="35"/>
  <c r="D2565" i="35"/>
  <c r="C2565" i="35"/>
  <c r="O2564" i="35"/>
  <c r="N2564" i="35"/>
  <c r="L2564" i="35"/>
  <c r="K2564" i="35"/>
  <c r="J2564" i="35"/>
  <c r="P2564" i="35" s="1"/>
  <c r="I2564" i="35"/>
  <c r="G2564" i="35"/>
  <c r="F2564" i="35"/>
  <c r="E2564" i="35"/>
  <c r="D2564" i="35"/>
  <c r="C2564" i="35"/>
  <c r="O2563" i="35"/>
  <c r="N2563" i="35"/>
  <c r="M2563" i="35"/>
  <c r="L2563" i="35"/>
  <c r="K2563" i="35"/>
  <c r="J2563" i="35"/>
  <c r="P2563" i="35" s="1"/>
  <c r="I2563" i="35"/>
  <c r="H2563" i="35"/>
  <c r="G2563" i="35"/>
  <c r="F2563" i="35"/>
  <c r="E2563" i="35"/>
  <c r="D2563" i="35"/>
  <c r="C2563" i="35"/>
  <c r="O2562" i="35"/>
  <c r="N2562" i="35"/>
  <c r="L2562" i="35"/>
  <c r="K2562" i="35"/>
  <c r="J2562" i="35"/>
  <c r="P2562" i="35" s="1"/>
  <c r="I2562" i="35"/>
  <c r="H2562" i="35"/>
  <c r="G2562" i="35"/>
  <c r="F2562" i="35"/>
  <c r="E2562" i="35"/>
  <c r="D2562" i="35"/>
  <c r="C2562" i="35"/>
  <c r="O2561" i="35"/>
  <c r="N2561" i="35"/>
  <c r="L2561" i="35"/>
  <c r="K2561" i="35"/>
  <c r="J2561" i="35"/>
  <c r="P2561" i="35" s="1"/>
  <c r="I2561" i="35"/>
  <c r="H2561" i="35"/>
  <c r="G2561" i="35"/>
  <c r="F2561" i="35"/>
  <c r="E2561" i="35"/>
  <c r="D2561" i="35"/>
  <c r="C2561" i="35"/>
  <c r="O2560" i="35"/>
  <c r="N2560" i="35"/>
  <c r="M2560" i="35"/>
  <c r="L2560" i="35"/>
  <c r="K2560" i="35"/>
  <c r="J2560" i="35"/>
  <c r="P2560" i="35" s="1"/>
  <c r="I2560" i="35"/>
  <c r="H2560" i="35"/>
  <c r="G2560" i="35"/>
  <c r="F2560" i="35"/>
  <c r="E2560" i="35"/>
  <c r="D2560" i="35"/>
  <c r="C2560" i="35"/>
  <c r="O2559" i="35"/>
  <c r="N2559" i="35"/>
  <c r="M2559" i="35"/>
  <c r="L2559" i="35"/>
  <c r="K2559" i="35"/>
  <c r="J2559" i="35"/>
  <c r="P2559" i="35" s="1"/>
  <c r="I2559" i="35"/>
  <c r="H2559" i="35"/>
  <c r="G2559" i="35"/>
  <c r="F2559" i="35"/>
  <c r="E2559" i="35"/>
  <c r="D2559" i="35"/>
  <c r="C2559" i="35"/>
  <c r="O2558" i="35"/>
  <c r="N2558" i="35"/>
  <c r="M2558" i="35"/>
  <c r="L2558" i="35"/>
  <c r="J2558" i="35"/>
  <c r="P2558" i="35" s="1"/>
  <c r="I2558" i="35"/>
  <c r="G2558" i="35"/>
  <c r="F2558" i="35"/>
  <c r="E2558" i="35"/>
  <c r="D2558" i="35"/>
  <c r="C2558" i="35"/>
  <c r="O2557" i="35"/>
  <c r="N2557" i="35"/>
  <c r="M2557" i="35"/>
  <c r="L2557" i="35"/>
  <c r="J2557" i="35"/>
  <c r="P2557" i="35" s="1"/>
  <c r="I2557" i="35"/>
  <c r="H2557" i="35"/>
  <c r="G2557" i="35"/>
  <c r="F2557" i="35"/>
  <c r="E2557" i="35"/>
  <c r="D2557" i="35"/>
  <c r="C2557" i="35"/>
  <c r="O2556" i="35"/>
  <c r="N2556" i="35"/>
  <c r="M2556" i="35"/>
  <c r="L2556" i="35"/>
  <c r="J2556" i="35"/>
  <c r="P2556" i="35" s="1"/>
  <c r="I2556" i="35"/>
  <c r="H2556" i="35"/>
  <c r="G2556" i="35"/>
  <c r="F2556" i="35"/>
  <c r="E2556" i="35"/>
  <c r="D2556" i="35"/>
  <c r="C2556" i="35"/>
  <c r="O2555" i="35"/>
  <c r="N2555" i="35"/>
  <c r="M2555" i="35"/>
  <c r="L2555" i="35"/>
  <c r="J2555" i="35"/>
  <c r="P2555" i="35" s="1"/>
  <c r="I2555" i="35"/>
  <c r="H2555" i="35"/>
  <c r="G2555" i="35"/>
  <c r="F2555" i="35"/>
  <c r="E2555" i="35"/>
  <c r="D2555" i="35"/>
  <c r="C2555" i="35"/>
  <c r="O2554" i="35"/>
  <c r="N2554" i="35"/>
  <c r="M2554" i="35"/>
  <c r="L2554" i="35"/>
  <c r="K2554" i="35"/>
  <c r="J2554" i="35"/>
  <c r="P2554" i="35" s="1"/>
  <c r="I2554" i="35"/>
  <c r="H2554" i="35"/>
  <c r="G2554" i="35"/>
  <c r="F2554" i="35"/>
  <c r="E2554" i="35"/>
  <c r="D2554" i="35"/>
  <c r="C2554" i="35"/>
  <c r="O2553" i="35"/>
  <c r="N2553" i="35"/>
  <c r="M2553" i="35"/>
  <c r="L2553" i="35"/>
  <c r="J2553" i="35"/>
  <c r="P2553" i="35" s="1"/>
  <c r="I2553" i="35"/>
  <c r="G2553" i="35"/>
  <c r="F2553" i="35"/>
  <c r="E2553" i="35"/>
  <c r="D2553" i="35"/>
  <c r="C2553" i="35"/>
  <c r="O2552" i="35"/>
  <c r="N2552" i="35"/>
  <c r="M2552" i="35"/>
  <c r="L2552" i="35"/>
  <c r="J2552" i="35"/>
  <c r="P2552" i="35" s="1"/>
  <c r="I2552" i="35"/>
  <c r="H2552" i="35"/>
  <c r="G2552" i="35"/>
  <c r="F2552" i="35"/>
  <c r="E2552" i="35"/>
  <c r="D2552" i="35"/>
  <c r="C2552" i="35"/>
  <c r="O2551" i="35"/>
  <c r="N2551" i="35"/>
  <c r="M2551" i="35"/>
  <c r="K2551" i="35"/>
  <c r="J2551" i="35"/>
  <c r="P2551" i="35" s="1"/>
  <c r="I2551" i="35"/>
  <c r="H2551" i="35"/>
  <c r="G2551" i="35"/>
  <c r="F2551" i="35"/>
  <c r="E2551" i="35"/>
  <c r="D2551" i="35"/>
  <c r="C2551" i="35"/>
  <c r="O2550" i="35"/>
  <c r="N2550" i="35"/>
  <c r="M2550" i="35"/>
  <c r="J2550" i="35"/>
  <c r="P2550" i="35" s="1"/>
  <c r="I2550" i="35"/>
  <c r="H2550" i="35"/>
  <c r="G2550" i="35"/>
  <c r="F2550" i="35"/>
  <c r="E2550" i="35"/>
  <c r="D2550" i="35"/>
  <c r="C2550" i="35"/>
  <c r="O2549" i="35"/>
  <c r="N2549" i="35"/>
  <c r="M2549" i="35"/>
  <c r="K2549" i="35"/>
  <c r="J2549" i="35"/>
  <c r="P2549" i="35" s="1"/>
  <c r="I2549" i="35"/>
  <c r="H2549" i="35"/>
  <c r="G2549" i="35"/>
  <c r="F2549" i="35"/>
  <c r="E2549" i="35"/>
  <c r="D2549" i="35"/>
  <c r="C2549" i="35"/>
  <c r="O2548" i="35"/>
  <c r="N2548" i="35"/>
  <c r="M2548" i="35"/>
  <c r="J2548" i="35"/>
  <c r="P2548" i="35" s="1"/>
  <c r="I2548" i="35"/>
  <c r="G2548" i="35"/>
  <c r="F2548" i="35"/>
  <c r="E2548" i="35"/>
  <c r="D2548" i="35"/>
  <c r="C2548" i="35"/>
  <c r="O2547" i="35"/>
  <c r="N2547" i="35"/>
  <c r="M2547" i="35"/>
  <c r="L2547" i="35"/>
  <c r="J2547" i="35"/>
  <c r="P2547" i="35" s="1"/>
  <c r="I2547" i="35"/>
  <c r="H2547" i="35"/>
  <c r="G2547" i="35"/>
  <c r="F2547" i="35"/>
  <c r="E2547" i="35"/>
  <c r="D2547" i="35"/>
  <c r="C2547" i="35"/>
  <c r="O2546" i="35"/>
  <c r="N2546" i="35"/>
  <c r="M2546" i="35"/>
  <c r="J2546" i="35"/>
  <c r="P2546" i="35" s="1"/>
  <c r="I2546" i="35"/>
  <c r="H2546" i="35"/>
  <c r="G2546" i="35"/>
  <c r="F2546" i="35"/>
  <c r="E2546" i="35"/>
  <c r="D2546" i="35"/>
  <c r="C2546" i="35"/>
  <c r="O2545" i="35"/>
  <c r="N2545" i="35"/>
  <c r="M2545" i="35"/>
  <c r="L2545" i="35"/>
  <c r="J2545" i="35"/>
  <c r="P2545" i="35" s="1"/>
  <c r="I2545" i="35"/>
  <c r="H2545" i="35"/>
  <c r="G2545" i="35"/>
  <c r="F2545" i="35"/>
  <c r="E2545" i="35"/>
  <c r="D2545" i="35"/>
  <c r="C2545" i="35"/>
  <c r="O2544" i="35"/>
  <c r="N2544" i="35"/>
  <c r="L2544" i="35"/>
  <c r="K2544" i="35"/>
  <c r="J2544" i="35"/>
  <c r="P2544" i="35" s="1"/>
  <c r="I2544" i="35"/>
  <c r="H2544" i="35"/>
  <c r="G2544" i="35"/>
  <c r="F2544" i="35"/>
  <c r="E2544" i="35"/>
  <c r="D2544" i="35"/>
  <c r="C2544" i="35"/>
  <c r="O2543" i="35"/>
  <c r="N2543" i="35"/>
  <c r="L2543" i="35"/>
  <c r="K2543" i="35"/>
  <c r="J2543" i="35"/>
  <c r="P2543" i="35" s="1"/>
  <c r="I2543" i="35"/>
  <c r="H2543" i="35"/>
  <c r="G2543" i="35"/>
  <c r="F2543" i="35"/>
  <c r="E2543" i="35"/>
  <c r="D2543" i="35"/>
  <c r="C2543" i="35"/>
  <c r="O2542" i="35"/>
  <c r="N2542" i="35"/>
  <c r="L2542" i="35"/>
  <c r="K2542" i="35"/>
  <c r="J2542" i="35"/>
  <c r="P2542" i="35" s="1"/>
  <c r="I2542" i="35"/>
  <c r="G2542" i="35"/>
  <c r="F2542" i="35"/>
  <c r="E2542" i="35"/>
  <c r="D2542" i="35"/>
  <c r="C2542" i="35"/>
  <c r="O2541" i="35"/>
  <c r="N2541" i="35"/>
  <c r="L2541" i="35"/>
  <c r="K2541" i="35"/>
  <c r="J2541" i="35"/>
  <c r="P2541" i="35" s="1"/>
  <c r="I2541" i="35"/>
  <c r="H2541" i="35"/>
  <c r="G2541" i="35"/>
  <c r="F2541" i="35"/>
  <c r="E2541" i="35"/>
  <c r="D2541" i="35"/>
  <c r="C2541" i="35"/>
  <c r="O2540" i="35"/>
  <c r="N2540" i="35"/>
  <c r="L2540" i="35"/>
  <c r="K2540" i="35"/>
  <c r="J2540" i="35"/>
  <c r="P2540" i="35" s="1"/>
  <c r="I2540" i="35"/>
  <c r="H2540" i="35"/>
  <c r="G2540" i="35"/>
  <c r="F2540" i="35"/>
  <c r="E2540" i="35"/>
  <c r="D2540" i="35"/>
  <c r="C2540" i="35"/>
  <c r="O2539" i="35"/>
  <c r="N2539" i="35"/>
  <c r="L2539" i="35"/>
  <c r="K2539" i="35"/>
  <c r="J2539" i="35"/>
  <c r="P2539" i="35" s="1"/>
  <c r="I2539" i="35"/>
  <c r="H2539" i="35"/>
  <c r="G2539" i="35"/>
  <c r="F2539" i="35"/>
  <c r="E2539" i="35"/>
  <c r="D2539" i="35"/>
  <c r="C2539" i="35"/>
  <c r="O2538" i="35"/>
  <c r="N2538" i="35"/>
  <c r="M2538" i="35"/>
  <c r="L2538" i="35"/>
  <c r="K2538" i="35"/>
  <c r="J2538" i="35"/>
  <c r="P2538" i="35" s="1"/>
  <c r="I2538" i="35"/>
  <c r="H2538" i="35"/>
  <c r="G2538" i="35"/>
  <c r="F2538" i="35"/>
  <c r="E2538" i="35"/>
  <c r="D2538" i="35"/>
  <c r="C2538" i="35"/>
  <c r="O2537" i="35"/>
  <c r="N2537" i="35"/>
  <c r="M2537" i="35"/>
  <c r="L2537" i="35"/>
  <c r="J2537" i="35"/>
  <c r="P2537" i="35" s="1"/>
  <c r="I2537" i="35"/>
  <c r="H2537" i="35"/>
  <c r="G2537" i="35"/>
  <c r="F2537" i="35"/>
  <c r="E2537" i="35"/>
  <c r="D2537" i="35"/>
  <c r="C2537" i="35"/>
  <c r="O2536" i="35"/>
  <c r="N2536" i="35"/>
  <c r="M2536" i="35"/>
  <c r="L2536" i="35"/>
  <c r="J2536" i="35"/>
  <c r="P2536" i="35" s="1"/>
  <c r="I2536" i="35"/>
  <c r="H2536" i="35"/>
  <c r="G2536" i="35"/>
  <c r="F2536" i="35"/>
  <c r="E2536" i="35"/>
  <c r="D2536" i="35"/>
  <c r="C2536" i="35"/>
  <c r="O2535" i="35"/>
  <c r="N2535" i="35"/>
  <c r="M2535" i="35"/>
  <c r="L2535" i="35"/>
  <c r="J2535" i="35"/>
  <c r="P2535" i="35" s="1"/>
  <c r="I2535" i="35"/>
  <c r="H2535" i="35"/>
  <c r="G2535" i="35"/>
  <c r="F2535" i="35"/>
  <c r="E2535" i="35"/>
  <c r="D2535" i="35"/>
  <c r="C2535" i="35"/>
  <c r="O2534" i="35"/>
  <c r="N2534" i="35"/>
  <c r="M2534" i="35"/>
  <c r="K2534" i="35"/>
  <c r="J2534" i="35"/>
  <c r="P2534" i="35" s="1"/>
  <c r="I2534" i="35"/>
  <c r="G2534" i="35"/>
  <c r="F2534" i="35"/>
  <c r="E2534" i="35"/>
  <c r="D2534" i="35"/>
  <c r="C2534" i="35"/>
  <c r="O2533" i="35"/>
  <c r="N2533" i="35"/>
  <c r="M2533" i="35"/>
  <c r="J2533" i="35"/>
  <c r="P2533" i="35" s="1"/>
  <c r="I2533" i="35"/>
  <c r="H2533" i="35"/>
  <c r="G2533" i="35"/>
  <c r="F2533" i="35"/>
  <c r="E2533" i="35"/>
  <c r="D2533" i="35"/>
  <c r="C2533" i="35"/>
  <c r="O2532" i="35"/>
  <c r="N2532" i="35"/>
  <c r="M2532" i="35"/>
  <c r="L2532" i="35"/>
  <c r="J2532" i="35"/>
  <c r="P2532" i="35" s="1"/>
  <c r="I2532" i="35"/>
  <c r="H2532" i="35"/>
  <c r="G2532" i="35"/>
  <c r="F2532" i="35"/>
  <c r="E2532" i="35"/>
  <c r="D2532" i="35"/>
  <c r="C2532" i="35"/>
  <c r="O2531" i="35"/>
  <c r="N2531" i="35"/>
  <c r="M2531" i="35"/>
  <c r="K2531" i="35"/>
  <c r="J2531" i="35"/>
  <c r="P2531" i="35" s="1"/>
  <c r="I2531" i="35"/>
  <c r="H2531" i="35"/>
  <c r="G2531" i="35"/>
  <c r="F2531" i="35"/>
  <c r="E2531" i="35"/>
  <c r="D2531" i="35"/>
  <c r="C2531" i="35"/>
  <c r="R2531" i="35" s="1"/>
  <c r="R2532" i="35" s="1"/>
  <c r="R2533" i="35" s="1"/>
  <c r="R2534" i="35" s="1"/>
  <c r="R2535" i="35" s="1"/>
  <c r="R2536" i="35" s="1"/>
  <c r="R2537" i="35" s="1"/>
  <c r="R2538" i="35" s="1"/>
  <c r="R2539" i="35" s="1"/>
  <c r="R2540" i="35" s="1"/>
  <c r="R2541" i="35" s="1"/>
  <c r="R2542" i="35" s="1"/>
  <c r="R2543" i="35" s="1"/>
  <c r="R2544" i="35" s="1"/>
  <c r="R2545" i="35" s="1"/>
  <c r="R2546" i="35" s="1"/>
  <c r="R2547" i="35" s="1"/>
  <c r="R2548" i="35" s="1"/>
  <c r="R2549" i="35" s="1"/>
  <c r="R2550" i="35" s="1"/>
  <c r="R2551" i="35" s="1"/>
  <c r="R2552" i="35" s="1"/>
  <c r="R2553" i="35" s="1"/>
  <c r="R2554" i="35" s="1"/>
  <c r="R2555" i="35" s="1"/>
  <c r="R2556" i="35" s="1"/>
  <c r="R2557" i="35" s="1"/>
  <c r="R2558" i="35" s="1"/>
  <c r="R2559" i="35" s="1"/>
  <c r="R2560" i="35" s="1"/>
  <c r="R2561" i="35" s="1"/>
  <c r="R2562" i="35" s="1"/>
  <c r="R2563" i="35" s="1"/>
  <c r="R2564" i="35" s="1"/>
  <c r="R2565" i="35" s="1"/>
  <c r="R2566" i="35" s="1"/>
  <c r="R2567" i="35" s="1"/>
  <c r="R2568" i="35" s="1"/>
  <c r="R2569" i="35" s="1"/>
  <c r="R2570" i="35" s="1"/>
  <c r="R2571" i="35" s="1"/>
  <c r="R2572" i="35" s="1"/>
  <c r="R2573" i="35" s="1"/>
  <c r="R2574" i="35" s="1"/>
  <c r="R2575" i="35" s="1"/>
  <c r="O2520" i="35"/>
  <c r="N2520" i="35"/>
  <c r="M2520" i="35"/>
  <c r="K2520" i="35"/>
  <c r="J2520" i="35"/>
  <c r="P2520" i="35" s="1"/>
  <c r="I2520" i="35"/>
  <c r="H2520" i="35"/>
  <c r="G2520" i="35"/>
  <c r="F2520" i="35"/>
  <c r="E2520" i="35"/>
  <c r="D2520" i="35"/>
  <c r="C2520" i="35"/>
  <c r="O2519" i="35"/>
  <c r="N2519" i="35"/>
  <c r="M2519" i="35"/>
  <c r="K2519" i="35"/>
  <c r="J2519" i="35"/>
  <c r="P2519" i="35" s="1"/>
  <c r="I2519" i="35"/>
  <c r="H2519" i="35"/>
  <c r="G2519" i="35"/>
  <c r="F2519" i="35"/>
  <c r="E2519" i="35"/>
  <c r="D2519" i="35"/>
  <c r="C2519" i="35"/>
  <c r="O2518" i="35"/>
  <c r="N2518" i="35"/>
  <c r="M2518" i="35"/>
  <c r="K2518" i="35"/>
  <c r="J2518" i="35"/>
  <c r="P2518" i="35" s="1"/>
  <c r="I2518" i="35"/>
  <c r="H2518" i="35"/>
  <c r="G2518" i="35"/>
  <c r="F2518" i="35"/>
  <c r="E2518" i="35"/>
  <c r="D2518" i="35"/>
  <c r="C2518" i="35"/>
  <c r="O2517" i="35"/>
  <c r="N2517" i="35"/>
  <c r="M2517" i="35"/>
  <c r="L2517" i="35"/>
  <c r="K2517" i="35"/>
  <c r="J2517" i="35"/>
  <c r="P2517" i="35" s="1"/>
  <c r="I2517" i="35"/>
  <c r="H2517" i="35"/>
  <c r="G2517" i="35"/>
  <c r="F2517" i="35"/>
  <c r="E2517" i="35"/>
  <c r="D2517" i="35"/>
  <c r="C2517" i="35"/>
  <c r="O2516" i="35"/>
  <c r="N2516" i="35"/>
  <c r="M2516" i="35"/>
  <c r="K2516" i="35"/>
  <c r="J2516" i="35"/>
  <c r="P2516" i="35" s="1"/>
  <c r="I2516" i="35"/>
  <c r="H2516" i="35"/>
  <c r="G2516" i="35"/>
  <c r="F2516" i="35"/>
  <c r="E2516" i="35"/>
  <c r="D2516" i="35"/>
  <c r="C2516" i="35"/>
  <c r="O2515" i="35"/>
  <c r="N2515" i="35"/>
  <c r="M2515" i="35"/>
  <c r="K2515" i="35"/>
  <c r="J2515" i="35"/>
  <c r="P2515" i="35" s="1"/>
  <c r="I2515" i="35"/>
  <c r="H2515" i="35"/>
  <c r="G2515" i="35"/>
  <c r="F2515" i="35"/>
  <c r="E2515" i="35"/>
  <c r="D2515" i="35"/>
  <c r="C2515" i="35"/>
  <c r="O2514" i="35"/>
  <c r="N2514" i="35"/>
  <c r="M2514" i="35"/>
  <c r="K2514" i="35"/>
  <c r="J2514" i="35"/>
  <c r="P2514" i="35" s="1"/>
  <c r="I2514" i="35"/>
  <c r="H2514" i="35"/>
  <c r="G2514" i="35"/>
  <c r="F2514" i="35"/>
  <c r="E2514" i="35"/>
  <c r="D2514" i="35"/>
  <c r="C2514" i="35"/>
  <c r="O2513" i="35"/>
  <c r="N2513" i="35"/>
  <c r="L2513" i="35"/>
  <c r="K2513" i="35"/>
  <c r="J2513" i="35"/>
  <c r="P2513" i="35" s="1"/>
  <c r="I2513" i="35"/>
  <c r="H2513" i="35"/>
  <c r="G2513" i="35"/>
  <c r="F2513" i="35"/>
  <c r="E2513" i="35"/>
  <c r="D2513" i="35"/>
  <c r="C2513" i="35"/>
  <c r="O2512" i="35"/>
  <c r="N2512" i="35"/>
  <c r="M2512" i="35"/>
  <c r="L2512" i="35"/>
  <c r="K2512" i="35"/>
  <c r="J2512" i="35"/>
  <c r="P2512" i="35" s="1"/>
  <c r="I2512" i="35"/>
  <c r="H2512" i="35"/>
  <c r="G2512" i="35"/>
  <c r="F2512" i="35"/>
  <c r="E2512" i="35"/>
  <c r="D2512" i="35"/>
  <c r="C2512" i="35"/>
  <c r="O2511" i="35"/>
  <c r="N2511" i="35"/>
  <c r="L2511" i="35"/>
  <c r="K2511" i="35"/>
  <c r="J2511" i="35"/>
  <c r="P2511" i="35" s="1"/>
  <c r="I2511" i="35"/>
  <c r="H2511" i="35"/>
  <c r="G2511" i="35"/>
  <c r="F2511" i="35"/>
  <c r="E2511" i="35"/>
  <c r="D2511" i="35"/>
  <c r="C2511" i="35"/>
  <c r="O2510" i="35"/>
  <c r="N2510" i="35"/>
  <c r="L2510" i="35"/>
  <c r="K2510" i="35"/>
  <c r="J2510" i="35"/>
  <c r="P2510" i="35" s="1"/>
  <c r="I2510" i="35"/>
  <c r="H2510" i="35"/>
  <c r="G2510" i="35"/>
  <c r="F2510" i="35"/>
  <c r="E2510" i="35"/>
  <c r="D2510" i="35"/>
  <c r="C2510" i="35"/>
  <c r="O2509" i="35"/>
  <c r="N2509" i="35"/>
  <c r="L2509" i="35"/>
  <c r="K2509" i="35"/>
  <c r="J2509" i="35"/>
  <c r="P2509" i="35" s="1"/>
  <c r="I2509" i="35"/>
  <c r="H2509" i="35"/>
  <c r="G2509" i="35"/>
  <c r="F2509" i="35"/>
  <c r="E2509" i="35"/>
  <c r="D2509" i="35"/>
  <c r="C2509" i="35"/>
  <c r="O2508" i="35"/>
  <c r="N2508" i="35"/>
  <c r="L2508" i="35"/>
  <c r="K2508" i="35"/>
  <c r="J2508" i="35"/>
  <c r="P2508" i="35" s="1"/>
  <c r="I2508" i="35"/>
  <c r="H2508" i="35"/>
  <c r="G2508" i="35"/>
  <c r="F2508" i="35"/>
  <c r="E2508" i="35"/>
  <c r="D2508" i="35"/>
  <c r="C2508" i="35"/>
  <c r="O2507" i="35"/>
  <c r="N2507" i="35"/>
  <c r="L2507" i="35"/>
  <c r="K2507" i="35"/>
  <c r="J2507" i="35"/>
  <c r="P2507" i="35" s="1"/>
  <c r="I2507" i="35"/>
  <c r="H2507" i="35"/>
  <c r="G2507" i="35"/>
  <c r="F2507" i="35"/>
  <c r="E2507" i="35"/>
  <c r="D2507" i="35"/>
  <c r="C2507" i="35"/>
  <c r="O2506" i="35"/>
  <c r="N2506" i="35"/>
  <c r="M2506" i="35"/>
  <c r="L2506" i="35"/>
  <c r="K2506" i="35"/>
  <c r="J2506" i="35"/>
  <c r="P2506" i="35" s="1"/>
  <c r="I2506" i="35"/>
  <c r="H2506" i="35"/>
  <c r="G2506" i="35"/>
  <c r="F2506" i="35"/>
  <c r="E2506" i="35"/>
  <c r="D2506" i="35"/>
  <c r="C2506" i="35"/>
  <c r="O2505" i="35"/>
  <c r="N2505" i="35"/>
  <c r="M2505" i="35"/>
  <c r="L2505" i="35"/>
  <c r="J2505" i="35"/>
  <c r="P2505" i="35" s="1"/>
  <c r="I2505" i="35"/>
  <c r="H2505" i="35"/>
  <c r="G2505" i="35"/>
  <c r="F2505" i="35"/>
  <c r="E2505" i="35"/>
  <c r="D2505" i="35"/>
  <c r="C2505" i="35"/>
  <c r="O2504" i="35"/>
  <c r="N2504" i="35"/>
  <c r="M2504" i="35"/>
  <c r="L2504" i="35"/>
  <c r="K2504" i="35"/>
  <c r="J2504" i="35"/>
  <c r="P2504" i="35" s="1"/>
  <c r="I2504" i="35"/>
  <c r="H2504" i="35"/>
  <c r="G2504" i="35"/>
  <c r="F2504" i="35"/>
  <c r="E2504" i="35"/>
  <c r="D2504" i="35"/>
  <c r="C2504" i="35"/>
  <c r="O2503" i="35"/>
  <c r="N2503" i="35"/>
  <c r="M2503" i="35"/>
  <c r="L2503" i="35"/>
  <c r="K2503" i="35"/>
  <c r="J2503" i="35"/>
  <c r="P2503" i="35" s="1"/>
  <c r="I2503" i="35"/>
  <c r="H2503" i="35"/>
  <c r="G2503" i="35"/>
  <c r="F2503" i="35"/>
  <c r="E2503" i="35"/>
  <c r="D2503" i="35"/>
  <c r="C2503" i="35"/>
  <c r="O2502" i="35"/>
  <c r="N2502" i="35"/>
  <c r="M2502" i="35"/>
  <c r="L2502" i="35"/>
  <c r="J2502" i="35"/>
  <c r="P2502" i="35" s="1"/>
  <c r="I2502" i="35"/>
  <c r="H2502" i="35"/>
  <c r="G2502" i="35"/>
  <c r="F2502" i="35"/>
  <c r="E2502" i="35"/>
  <c r="D2502" i="35"/>
  <c r="C2502" i="35"/>
  <c r="O2501" i="35"/>
  <c r="N2501" i="35"/>
  <c r="M2501" i="35"/>
  <c r="L2501" i="35"/>
  <c r="J2501" i="35"/>
  <c r="P2501" i="35" s="1"/>
  <c r="I2501" i="35"/>
  <c r="H2501" i="35"/>
  <c r="G2501" i="35"/>
  <c r="F2501" i="35"/>
  <c r="E2501" i="35"/>
  <c r="D2501" i="35"/>
  <c r="C2501" i="35"/>
  <c r="O2500" i="35"/>
  <c r="N2500" i="35"/>
  <c r="M2500" i="35"/>
  <c r="L2500" i="35"/>
  <c r="K2500" i="35"/>
  <c r="J2500" i="35"/>
  <c r="P2500" i="35" s="1"/>
  <c r="I2500" i="35"/>
  <c r="H2500" i="35"/>
  <c r="G2500" i="35"/>
  <c r="F2500" i="35"/>
  <c r="E2500" i="35"/>
  <c r="D2500" i="35"/>
  <c r="C2500" i="35"/>
  <c r="O2499" i="35"/>
  <c r="N2499" i="35"/>
  <c r="M2499" i="35"/>
  <c r="L2499" i="35"/>
  <c r="J2499" i="35"/>
  <c r="P2499" i="35" s="1"/>
  <c r="I2499" i="35"/>
  <c r="H2499" i="35"/>
  <c r="G2499" i="35"/>
  <c r="F2499" i="35"/>
  <c r="E2499" i="35"/>
  <c r="D2499" i="35"/>
  <c r="C2499" i="35"/>
  <c r="O2498" i="35"/>
  <c r="N2498" i="35"/>
  <c r="M2498" i="35"/>
  <c r="L2498" i="35"/>
  <c r="K2498" i="35"/>
  <c r="J2498" i="35"/>
  <c r="P2498" i="35" s="1"/>
  <c r="I2498" i="35"/>
  <c r="H2498" i="35"/>
  <c r="G2498" i="35"/>
  <c r="F2498" i="35"/>
  <c r="E2498" i="35"/>
  <c r="D2498" i="35"/>
  <c r="C2498" i="35"/>
  <c r="O2497" i="35"/>
  <c r="N2497" i="35"/>
  <c r="M2497" i="35"/>
  <c r="L2497" i="35"/>
  <c r="J2497" i="35"/>
  <c r="P2497" i="35" s="1"/>
  <c r="I2497" i="35"/>
  <c r="H2497" i="35"/>
  <c r="G2497" i="35"/>
  <c r="F2497" i="35"/>
  <c r="E2497" i="35"/>
  <c r="D2497" i="35"/>
  <c r="C2497" i="35"/>
  <c r="O2496" i="35"/>
  <c r="N2496" i="35"/>
  <c r="M2496" i="35"/>
  <c r="L2496" i="35"/>
  <c r="J2496" i="35"/>
  <c r="P2496" i="35" s="1"/>
  <c r="I2496" i="35"/>
  <c r="H2496" i="35"/>
  <c r="G2496" i="35"/>
  <c r="F2496" i="35"/>
  <c r="E2496" i="35"/>
  <c r="D2496" i="35"/>
  <c r="C2496" i="35"/>
  <c r="O2495" i="35"/>
  <c r="N2495" i="35"/>
  <c r="M2495" i="35"/>
  <c r="L2495" i="35"/>
  <c r="J2495" i="35"/>
  <c r="P2495" i="35" s="1"/>
  <c r="I2495" i="35"/>
  <c r="H2495" i="35"/>
  <c r="G2495" i="35"/>
  <c r="F2495" i="35"/>
  <c r="E2495" i="35"/>
  <c r="D2495" i="35"/>
  <c r="C2495" i="35"/>
  <c r="O2494" i="35"/>
  <c r="N2494" i="35"/>
  <c r="M2494" i="35"/>
  <c r="L2494" i="35"/>
  <c r="J2494" i="35"/>
  <c r="P2494" i="35" s="1"/>
  <c r="I2494" i="35"/>
  <c r="H2494" i="35"/>
  <c r="G2494" i="35"/>
  <c r="F2494" i="35"/>
  <c r="E2494" i="35"/>
  <c r="D2494" i="35"/>
  <c r="C2494" i="35"/>
  <c r="O2493" i="35"/>
  <c r="N2493" i="35"/>
  <c r="M2493" i="35"/>
  <c r="L2493" i="35"/>
  <c r="J2493" i="35"/>
  <c r="P2493" i="35" s="1"/>
  <c r="I2493" i="35"/>
  <c r="H2493" i="35"/>
  <c r="G2493" i="35"/>
  <c r="F2493" i="35"/>
  <c r="E2493" i="35"/>
  <c r="D2493" i="35"/>
  <c r="C2493" i="35"/>
  <c r="O2492" i="35"/>
  <c r="N2492" i="35"/>
  <c r="M2492" i="35"/>
  <c r="J2492" i="35"/>
  <c r="P2492" i="35" s="1"/>
  <c r="I2492" i="35"/>
  <c r="H2492" i="35"/>
  <c r="G2492" i="35"/>
  <c r="F2492" i="35"/>
  <c r="E2492" i="35"/>
  <c r="D2492" i="35"/>
  <c r="C2492" i="35"/>
  <c r="O2491" i="35"/>
  <c r="N2491" i="35"/>
  <c r="M2491" i="35"/>
  <c r="J2491" i="35"/>
  <c r="P2491" i="35" s="1"/>
  <c r="I2491" i="35"/>
  <c r="H2491" i="35"/>
  <c r="G2491" i="35"/>
  <c r="F2491" i="35"/>
  <c r="E2491" i="35"/>
  <c r="D2491" i="35"/>
  <c r="C2491" i="35"/>
  <c r="O2490" i="35"/>
  <c r="N2490" i="35"/>
  <c r="M2490" i="35"/>
  <c r="J2490" i="35"/>
  <c r="P2490" i="35" s="1"/>
  <c r="I2490" i="35"/>
  <c r="H2490" i="35"/>
  <c r="G2490" i="35"/>
  <c r="F2490" i="35"/>
  <c r="E2490" i="35"/>
  <c r="D2490" i="35"/>
  <c r="C2490" i="35"/>
  <c r="O2489" i="35"/>
  <c r="N2489" i="35"/>
  <c r="M2489" i="35"/>
  <c r="J2489" i="35"/>
  <c r="P2489" i="35" s="1"/>
  <c r="I2489" i="35"/>
  <c r="H2489" i="35"/>
  <c r="G2489" i="35"/>
  <c r="F2489" i="35"/>
  <c r="E2489" i="35"/>
  <c r="D2489" i="35"/>
  <c r="C2489" i="35"/>
  <c r="O2488" i="35"/>
  <c r="N2488" i="35"/>
  <c r="M2488" i="35"/>
  <c r="J2488" i="35"/>
  <c r="P2488" i="35" s="1"/>
  <c r="I2488" i="35"/>
  <c r="H2488" i="35"/>
  <c r="G2488" i="35"/>
  <c r="F2488" i="35"/>
  <c r="E2488" i="35"/>
  <c r="D2488" i="35"/>
  <c r="C2488" i="35"/>
  <c r="O2487" i="35"/>
  <c r="N2487" i="35"/>
  <c r="M2487" i="35"/>
  <c r="J2487" i="35"/>
  <c r="P2487" i="35" s="1"/>
  <c r="I2487" i="35"/>
  <c r="H2487" i="35"/>
  <c r="G2487" i="35"/>
  <c r="F2487" i="35"/>
  <c r="E2487" i="35"/>
  <c r="D2487" i="35"/>
  <c r="C2487" i="35"/>
  <c r="O2486" i="35"/>
  <c r="N2486" i="35"/>
  <c r="M2486" i="35"/>
  <c r="L2486" i="35"/>
  <c r="J2486" i="35"/>
  <c r="P2486" i="35" s="1"/>
  <c r="I2486" i="35"/>
  <c r="H2486" i="35"/>
  <c r="G2486" i="35"/>
  <c r="F2486" i="35"/>
  <c r="E2486" i="35"/>
  <c r="D2486" i="35"/>
  <c r="C2486" i="35"/>
  <c r="R2486" i="35" s="1"/>
  <c r="R2487" i="35" s="1"/>
  <c r="R2488" i="35" s="1"/>
  <c r="R2489" i="35" s="1"/>
  <c r="R2490" i="35" s="1"/>
  <c r="R2491" i="35" s="1"/>
  <c r="R2492" i="35" s="1"/>
  <c r="R2493" i="35" s="1"/>
  <c r="R2494" i="35" s="1"/>
  <c r="R2495" i="35" s="1"/>
  <c r="R2496" i="35" s="1"/>
  <c r="R2497" i="35" s="1"/>
  <c r="R2498" i="35" s="1"/>
  <c r="R2499" i="35" s="1"/>
  <c r="R2500" i="35" s="1"/>
  <c r="R2501" i="35" s="1"/>
  <c r="R2502" i="35" s="1"/>
  <c r="R2503" i="35" s="1"/>
  <c r="R2504" i="35" s="1"/>
  <c r="R2505" i="35" s="1"/>
  <c r="R2506" i="35" s="1"/>
  <c r="R2507" i="35" s="1"/>
  <c r="R2508" i="35" s="1"/>
  <c r="R2509" i="35" s="1"/>
  <c r="R2510" i="35" s="1"/>
  <c r="R2511" i="35" s="1"/>
  <c r="R2512" i="35" s="1"/>
  <c r="R2513" i="35" s="1"/>
  <c r="R2514" i="35" s="1"/>
  <c r="R2515" i="35" s="1"/>
  <c r="R2516" i="35" s="1"/>
  <c r="R2517" i="35" s="1"/>
  <c r="R2518" i="35" s="1"/>
  <c r="R2519" i="35" s="1"/>
  <c r="R2520" i="35" s="1"/>
  <c r="R2521" i="35" s="1"/>
  <c r="R2522" i="35" s="1"/>
  <c r="R2523" i="35" s="1"/>
  <c r="R2524" i="35" s="1"/>
  <c r="R2525" i="35" s="1"/>
  <c r="R2526" i="35" s="1"/>
  <c r="R2527" i="35" s="1"/>
  <c r="R2528" i="35" s="1"/>
  <c r="R2529" i="35" s="1"/>
  <c r="R2530" i="35" s="1"/>
  <c r="O2475" i="35"/>
  <c r="N2475" i="35"/>
  <c r="M2475" i="35"/>
  <c r="L2475" i="35"/>
  <c r="J2475" i="35"/>
  <c r="P2475" i="35" s="1"/>
  <c r="I2475" i="35"/>
  <c r="H2475" i="35"/>
  <c r="G2475" i="35"/>
  <c r="F2475" i="35"/>
  <c r="E2475" i="35"/>
  <c r="D2475" i="35"/>
  <c r="C2475" i="35"/>
  <c r="O2474" i="35"/>
  <c r="N2474" i="35"/>
  <c r="M2474" i="35"/>
  <c r="J2474" i="35"/>
  <c r="P2474" i="35" s="1"/>
  <c r="I2474" i="35"/>
  <c r="H2474" i="35"/>
  <c r="G2474" i="35"/>
  <c r="F2474" i="35"/>
  <c r="E2474" i="35"/>
  <c r="D2474" i="35"/>
  <c r="C2474" i="35"/>
  <c r="O2473" i="35"/>
  <c r="N2473" i="35"/>
  <c r="L2473" i="35"/>
  <c r="J2473" i="35"/>
  <c r="P2473" i="35" s="1"/>
  <c r="I2473" i="35"/>
  <c r="G2473" i="35"/>
  <c r="F2473" i="35"/>
  <c r="E2473" i="35"/>
  <c r="D2473" i="35"/>
  <c r="C2473" i="35"/>
  <c r="O2472" i="35"/>
  <c r="N2472" i="35"/>
  <c r="L2472" i="35"/>
  <c r="J2472" i="35"/>
  <c r="P2472" i="35" s="1"/>
  <c r="I2472" i="35"/>
  <c r="H2472" i="35"/>
  <c r="G2472" i="35"/>
  <c r="F2472" i="35"/>
  <c r="E2472" i="35"/>
  <c r="D2472" i="35"/>
  <c r="C2472" i="35"/>
  <c r="O2471" i="35"/>
  <c r="N2471" i="35"/>
  <c r="L2471" i="35"/>
  <c r="J2471" i="35"/>
  <c r="P2471" i="35" s="1"/>
  <c r="I2471" i="35"/>
  <c r="H2471" i="35"/>
  <c r="G2471" i="35"/>
  <c r="F2471" i="35"/>
  <c r="E2471" i="35"/>
  <c r="D2471" i="35"/>
  <c r="C2471" i="35"/>
  <c r="O2470" i="35"/>
  <c r="N2470" i="35"/>
  <c r="L2470" i="35"/>
  <c r="J2470" i="35"/>
  <c r="P2470" i="35" s="1"/>
  <c r="I2470" i="35"/>
  <c r="H2470" i="35"/>
  <c r="G2470" i="35"/>
  <c r="F2470" i="35"/>
  <c r="E2470" i="35"/>
  <c r="D2470" i="35"/>
  <c r="C2470" i="35"/>
  <c r="O2469" i="35"/>
  <c r="N2469" i="35"/>
  <c r="L2469" i="35"/>
  <c r="J2469" i="35"/>
  <c r="P2469" i="35" s="1"/>
  <c r="I2469" i="35"/>
  <c r="H2469" i="35"/>
  <c r="G2469" i="35"/>
  <c r="F2469" i="35"/>
  <c r="E2469" i="35"/>
  <c r="D2469" i="35"/>
  <c r="C2469" i="35"/>
  <c r="O2468" i="35"/>
  <c r="N2468" i="35"/>
  <c r="M2468" i="35"/>
  <c r="K2468" i="35"/>
  <c r="J2468" i="35"/>
  <c r="P2468" i="35" s="1"/>
  <c r="I2468" i="35"/>
  <c r="H2468" i="35"/>
  <c r="G2468" i="35"/>
  <c r="F2468" i="35"/>
  <c r="E2468" i="35"/>
  <c r="D2468" i="35"/>
  <c r="C2468" i="35"/>
  <c r="O2467" i="35"/>
  <c r="N2467" i="35"/>
  <c r="M2467" i="35"/>
  <c r="K2467" i="35"/>
  <c r="J2467" i="35"/>
  <c r="P2467" i="35" s="1"/>
  <c r="I2467" i="35"/>
  <c r="H2467" i="35"/>
  <c r="G2467" i="35"/>
  <c r="F2467" i="35"/>
  <c r="E2467" i="35"/>
  <c r="D2467" i="35"/>
  <c r="C2467" i="35"/>
  <c r="O2466" i="35"/>
  <c r="N2466" i="35"/>
  <c r="M2466" i="35"/>
  <c r="L2466" i="35"/>
  <c r="K2466" i="35"/>
  <c r="J2466" i="35"/>
  <c r="P2466" i="35" s="1"/>
  <c r="I2466" i="35"/>
  <c r="H2466" i="35"/>
  <c r="G2466" i="35"/>
  <c r="F2466" i="35"/>
  <c r="E2466" i="35"/>
  <c r="D2466" i="35"/>
  <c r="C2466" i="35"/>
  <c r="O2465" i="35"/>
  <c r="N2465" i="35"/>
  <c r="M2465" i="35"/>
  <c r="K2465" i="35"/>
  <c r="J2465" i="35"/>
  <c r="P2465" i="35" s="1"/>
  <c r="I2465" i="35"/>
  <c r="G2465" i="35"/>
  <c r="F2465" i="35"/>
  <c r="E2465" i="35"/>
  <c r="D2465" i="35"/>
  <c r="C2465" i="35"/>
  <c r="O2464" i="35"/>
  <c r="N2464" i="35"/>
  <c r="M2464" i="35"/>
  <c r="K2464" i="35"/>
  <c r="J2464" i="35"/>
  <c r="P2464" i="35" s="1"/>
  <c r="I2464" i="35"/>
  <c r="H2464" i="35"/>
  <c r="G2464" i="35"/>
  <c r="F2464" i="35"/>
  <c r="E2464" i="35"/>
  <c r="D2464" i="35"/>
  <c r="C2464" i="35"/>
  <c r="O2463" i="35"/>
  <c r="N2463" i="35"/>
  <c r="M2463" i="35"/>
  <c r="K2463" i="35"/>
  <c r="J2463" i="35"/>
  <c r="P2463" i="35" s="1"/>
  <c r="I2463" i="35"/>
  <c r="H2463" i="35"/>
  <c r="G2463" i="35"/>
  <c r="F2463" i="35"/>
  <c r="E2463" i="35"/>
  <c r="D2463" i="35"/>
  <c r="C2463" i="35"/>
  <c r="O2462" i="35"/>
  <c r="N2462" i="35"/>
  <c r="M2462" i="35"/>
  <c r="K2462" i="35"/>
  <c r="J2462" i="35"/>
  <c r="P2462" i="35" s="1"/>
  <c r="I2462" i="35"/>
  <c r="H2462" i="35"/>
  <c r="G2462" i="35"/>
  <c r="F2462" i="35"/>
  <c r="E2462" i="35"/>
  <c r="D2462" i="35"/>
  <c r="C2462" i="35"/>
  <c r="O2461" i="35"/>
  <c r="N2461" i="35"/>
  <c r="L2461" i="35"/>
  <c r="K2461" i="35"/>
  <c r="J2461" i="35"/>
  <c r="P2461" i="35" s="1"/>
  <c r="I2461" i="35"/>
  <c r="H2461" i="35"/>
  <c r="G2461" i="35"/>
  <c r="F2461" i="35"/>
  <c r="E2461" i="35"/>
  <c r="D2461" i="35"/>
  <c r="C2461" i="35"/>
  <c r="O2460" i="35"/>
  <c r="N2460" i="35"/>
  <c r="L2460" i="35"/>
  <c r="K2460" i="35"/>
  <c r="J2460" i="35"/>
  <c r="P2460" i="35" s="1"/>
  <c r="I2460" i="35"/>
  <c r="H2460" i="35"/>
  <c r="G2460" i="35"/>
  <c r="F2460" i="35"/>
  <c r="E2460" i="35"/>
  <c r="D2460" i="35"/>
  <c r="C2460" i="35"/>
  <c r="O2459" i="35"/>
  <c r="N2459" i="35"/>
  <c r="L2459" i="35"/>
  <c r="K2459" i="35"/>
  <c r="J2459" i="35"/>
  <c r="P2459" i="35" s="1"/>
  <c r="I2459" i="35"/>
  <c r="H2459" i="35"/>
  <c r="G2459" i="35"/>
  <c r="F2459" i="35"/>
  <c r="E2459" i="35"/>
  <c r="D2459" i="35"/>
  <c r="C2459" i="35"/>
  <c r="O2458" i="35"/>
  <c r="N2458" i="35"/>
  <c r="L2458" i="35"/>
  <c r="K2458" i="35"/>
  <c r="J2458" i="35"/>
  <c r="P2458" i="35" s="1"/>
  <c r="I2458" i="35"/>
  <c r="H2458" i="35"/>
  <c r="G2458" i="35"/>
  <c r="F2458" i="35"/>
  <c r="E2458" i="35"/>
  <c r="D2458" i="35"/>
  <c r="C2458" i="35"/>
  <c r="O2457" i="35"/>
  <c r="N2457" i="35"/>
  <c r="L2457" i="35"/>
  <c r="K2457" i="35"/>
  <c r="J2457" i="35"/>
  <c r="P2457" i="35" s="1"/>
  <c r="I2457" i="35"/>
  <c r="G2457" i="35"/>
  <c r="F2457" i="35"/>
  <c r="E2457" i="35"/>
  <c r="D2457" i="35"/>
  <c r="C2457" i="35"/>
  <c r="O2456" i="35"/>
  <c r="N2456" i="35"/>
  <c r="L2456" i="35"/>
  <c r="K2456" i="35"/>
  <c r="J2456" i="35"/>
  <c r="P2456" i="35" s="1"/>
  <c r="I2456" i="35"/>
  <c r="H2456" i="35"/>
  <c r="G2456" i="35"/>
  <c r="F2456" i="35"/>
  <c r="E2456" i="35"/>
  <c r="D2456" i="35"/>
  <c r="C2456" i="35"/>
  <c r="O2455" i="35"/>
  <c r="N2455" i="35"/>
  <c r="L2455" i="35"/>
  <c r="K2455" i="35"/>
  <c r="J2455" i="35"/>
  <c r="P2455" i="35" s="1"/>
  <c r="I2455" i="35"/>
  <c r="H2455" i="35"/>
  <c r="G2455" i="35"/>
  <c r="F2455" i="35"/>
  <c r="E2455" i="35"/>
  <c r="D2455" i="35"/>
  <c r="C2455" i="35"/>
  <c r="O2454" i="35"/>
  <c r="N2454" i="35"/>
  <c r="M2454" i="35"/>
  <c r="L2454" i="35"/>
  <c r="J2454" i="35"/>
  <c r="P2454" i="35" s="1"/>
  <c r="I2454" i="35"/>
  <c r="H2454" i="35"/>
  <c r="G2454" i="35"/>
  <c r="F2454" i="35"/>
  <c r="E2454" i="35"/>
  <c r="D2454" i="35"/>
  <c r="C2454" i="35"/>
  <c r="O2453" i="35"/>
  <c r="N2453" i="35"/>
  <c r="M2453" i="35"/>
  <c r="L2453" i="35"/>
  <c r="K2453" i="35"/>
  <c r="J2453" i="35"/>
  <c r="P2453" i="35" s="1"/>
  <c r="I2453" i="35"/>
  <c r="H2453" i="35"/>
  <c r="G2453" i="35"/>
  <c r="F2453" i="35"/>
  <c r="E2453" i="35"/>
  <c r="D2453" i="35"/>
  <c r="C2453" i="35"/>
  <c r="O2452" i="35"/>
  <c r="N2452" i="35"/>
  <c r="M2452" i="35"/>
  <c r="L2452" i="35"/>
  <c r="J2452" i="35"/>
  <c r="P2452" i="35" s="1"/>
  <c r="I2452" i="35"/>
  <c r="H2452" i="35"/>
  <c r="G2452" i="35"/>
  <c r="F2452" i="35"/>
  <c r="E2452" i="35"/>
  <c r="D2452" i="35"/>
  <c r="C2452" i="35"/>
  <c r="O2451" i="35"/>
  <c r="N2451" i="35"/>
  <c r="M2451" i="35"/>
  <c r="L2451" i="35"/>
  <c r="J2451" i="35"/>
  <c r="P2451" i="35" s="1"/>
  <c r="I2451" i="35"/>
  <c r="H2451" i="35"/>
  <c r="G2451" i="35"/>
  <c r="F2451" i="35"/>
  <c r="E2451" i="35"/>
  <c r="D2451" i="35"/>
  <c r="C2451" i="35"/>
  <c r="O2450" i="35"/>
  <c r="N2450" i="35"/>
  <c r="M2450" i="35"/>
  <c r="L2450" i="35"/>
  <c r="J2450" i="35"/>
  <c r="P2450" i="35" s="1"/>
  <c r="I2450" i="35"/>
  <c r="H2450" i="35"/>
  <c r="G2450" i="35"/>
  <c r="F2450" i="35"/>
  <c r="E2450" i="35"/>
  <c r="D2450" i="35"/>
  <c r="C2450" i="35"/>
  <c r="O2449" i="35"/>
  <c r="N2449" i="35"/>
  <c r="M2449" i="35"/>
  <c r="L2449" i="35"/>
  <c r="J2449" i="35"/>
  <c r="P2449" i="35" s="1"/>
  <c r="I2449" i="35"/>
  <c r="G2449" i="35"/>
  <c r="F2449" i="35"/>
  <c r="E2449" i="35"/>
  <c r="D2449" i="35"/>
  <c r="C2449" i="35"/>
  <c r="O2448" i="35"/>
  <c r="N2448" i="35"/>
  <c r="M2448" i="35"/>
  <c r="L2448" i="35"/>
  <c r="J2448" i="35"/>
  <c r="P2448" i="35" s="1"/>
  <c r="I2448" i="35"/>
  <c r="H2448" i="35"/>
  <c r="G2448" i="35"/>
  <c r="F2448" i="35"/>
  <c r="E2448" i="35"/>
  <c r="D2448" i="35"/>
  <c r="C2448" i="35"/>
  <c r="O2447" i="35"/>
  <c r="N2447" i="35"/>
  <c r="M2447" i="35"/>
  <c r="K2447" i="35"/>
  <c r="J2447" i="35"/>
  <c r="P2447" i="35" s="1"/>
  <c r="I2447" i="35"/>
  <c r="H2447" i="35"/>
  <c r="G2447" i="35"/>
  <c r="F2447" i="35"/>
  <c r="E2447" i="35"/>
  <c r="D2447" i="35"/>
  <c r="C2447" i="35"/>
  <c r="O2446" i="35"/>
  <c r="N2446" i="35"/>
  <c r="M2446" i="35"/>
  <c r="K2446" i="35"/>
  <c r="J2446" i="35"/>
  <c r="P2446" i="35" s="1"/>
  <c r="I2446" i="35"/>
  <c r="H2446" i="35"/>
  <c r="G2446" i="35"/>
  <c r="F2446" i="35"/>
  <c r="E2446" i="35"/>
  <c r="D2446" i="35"/>
  <c r="C2446" i="35"/>
  <c r="O2445" i="35"/>
  <c r="N2445" i="35"/>
  <c r="M2445" i="35"/>
  <c r="K2445" i="35"/>
  <c r="J2445" i="35"/>
  <c r="P2445" i="35" s="1"/>
  <c r="I2445" i="35"/>
  <c r="H2445" i="35"/>
  <c r="G2445" i="35"/>
  <c r="F2445" i="35"/>
  <c r="E2445" i="35"/>
  <c r="D2445" i="35"/>
  <c r="C2445" i="35"/>
  <c r="O2444" i="35"/>
  <c r="N2444" i="35"/>
  <c r="M2444" i="35"/>
  <c r="K2444" i="35"/>
  <c r="J2444" i="35"/>
  <c r="P2444" i="35" s="1"/>
  <c r="I2444" i="35"/>
  <c r="H2444" i="35"/>
  <c r="G2444" i="35"/>
  <c r="F2444" i="35"/>
  <c r="E2444" i="35"/>
  <c r="D2444" i="35"/>
  <c r="C2444" i="35"/>
  <c r="O2443" i="35"/>
  <c r="N2443" i="35"/>
  <c r="M2443" i="35"/>
  <c r="K2443" i="35"/>
  <c r="J2443" i="35"/>
  <c r="P2443" i="35" s="1"/>
  <c r="I2443" i="35"/>
  <c r="H2443" i="35"/>
  <c r="G2443" i="35"/>
  <c r="F2443" i="35"/>
  <c r="E2443" i="35"/>
  <c r="D2443" i="35"/>
  <c r="C2443" i="35"/>
  <c r="O2442" i="35"/>
  <c r="N2442" i="35"/>
  <c r="M2442" i="35"/>
  <c r="K2442" i="35"/>
  <c r="J2442" i="35"/>
  <c r="P2442" i="35" s="1"/>
  <c r="I2442" i="35"/>
  <c r="H2442" i="35"/>
  <c r="G2442" i="35"/>
  <c r="F2442" i="35"/>
  <c r="E2442" i="35"/>
  <c r="D2442" i="35"/>
  <c r="C2442" i="35"/>
  <c r="O2441" i="35"/>
  <c r="N2441" i="35"/>
  <c r="L2441" i="35"/>
  <c r="K2441" i="35"/>
  <c r="J2441" i="35"/>
  <c r="P2441" i="35" s="1"/>
  <c r="I2441" i="35"/>
  <c r="G2441" i="35"/>
  <c r="F2441" i="35"/>
  <c r="E2441" i="35"/>
  <c r="D2441" i="35"/>
  <c r="C2441" i="35"/>
  <c r="R2441" i="35" s="1"/>
  <c r="R2442" i="35" s="1"/>
  <c r="R2443" i="35" s="1"/>
  <c r="R2444" i="35" s="1"/>
  <c r="R2445" i="35" s="1"/>
  <c r="R2446" i="35" s="1"/>
  <c r="R2447" i="35" s="1"/>
  <c r="R2448" i="35" s="1"/>
  <c r="R2449" i="35" s="1"/>
  <c r="R2450" i="35" s="1"/>
  <c r="R2451" i="35" s="1"/>
  <c r="R2452" i="35" s="1"/>
  <c r="R2453" i="35" s="1"/>
  <c r="R2454" i="35" s="1"/>
  <c r="R2455" i="35" s="1"/>
  <c r="R2456" i="35" s="1"/>
  <c r="R2457" i="35" s="1"/>
  <c r="R2458" i="35" s="1"/>
  <c r="R2459" i="35" s="1"/>
  <c r="R2460" i="35" s="1"/>
  <c r="R2461" i="35" s="1"/>
  <c r="R2462" i="35" s="1"/>
  <c r="R2463" i="35" s="1"/>
  <c r="R2464" i="35" s="1"/>
  <c r="R2465" i="35" s="1"/>
  <c r="R2466" i="35" s="1"/>
  <c r="R2467" i="35" s="1"/>
  <c r="R2468" i="35" s="1"/>
  <c r="R2469" i="35" s="1"/>
  <c r="R2470" i="35" s="1"/>
  <c r="R2471" i="35" s="1"/>
  <c r="R2472" i="35" s="1"/>
  <c r="R2473" i="35" s="1"/>
  <c r="R2474" i="35" s="1"/>
  <c r="R2475" i="35" s="1"/>
  <c r="R2476" i="35" s="1"/>
  <c r="R2477" i="35" s="1"/>
  <c r="R2478" i="35" s="1"/>
  <c r="R2479" i="35" s="1"/>
  <c r="R2480" i="35" s="1"/>
  <c r="R2481" i="35" s="1"/>
  <c r="R2482" i="35" s="1"/>
  <c r="R2483" i="35" s="1"/>
  <c r="R2484" i="35" s="1"/>
  <c r="R2485" i="35" s="1"/>
  <c r="O2430" i="35"/>
  <c r="N2430" i="35"/>
  <c r="M2430" i="35"/>
  <c r="K2430" i="35"/>
  <c r="J2430" i="35"/>
  <c r="P2430" i="35" s="1"/>
  <c r="I2430" i="35"/>
  <c r="H2430" i="35"/>
  <c r="G2430" i="35"/>
  <c r="F2430" i="35"/>
  <c r="E2430" i="35"/>
  <c r="D2430" i="35"/>
  <c r="C2430" i="35"/>
  <c r="O2429" i="35"/>
  <c r="N2429" i="35"/>
  <c r="M2429" i="35"/>
  <c r="K2429" i="35"/>
  <c r="J2429" i="35"/>
  <c r="P2429" i="35" s="1"/>
  <c r="I2429" i="35"/>
  <c r="H2429" i="35"/>
  <c r="G2429" i="35"/>
  <c r="F2429" i="35"/>
  <c r="E2429" i="35"/>
  <c r="D2429" i="35"/>
  <c r="C2429" i="35"/>
  <c r="O2428" i="35"/>
  <c r="N2428" i="35"/>
  <c r="M2428" i="35"/>
  <c r="K2428" i="35"/>
  <c r="J2428" i="35"/>
  <c r="P2428" i="35" s="1"/>
  <c r="I2428" i="35"/>
  <c r="G2428" i="35"/>
  <c r="F2428" i="35"/>
  <c r="E2428" i="35"/>
  <c r="D2428" i="35"/>
  <c r="C2428" i="35"/>
  <c r="O2427" i="35"/>
  <c r="N2427" i="35"/>
  <c r="M2427" i="35"/>
  <c r="K2427" i="35"/>
  <c r="J2427" i="35"/>
  <c r="P2427" i="35" s="1"/>
  <c r="I2427" i="35"/>
  <c r="H2427" i="35"/>
  <c r="G2427" i="35"/>
  <c r="F2427" i="35"/>
  <c r="E2427" i="35"/>
  <c r="D2427" i="35"/>
  <c r="C2427" i="35"/>
  <c r="O2426" i="35"/>
  <c r="N2426" i="35"/>
  <c r="M2426" i="35"/>
  <c r="K2426" i="35"/>
  <c r="J2426" i="35"/>
  <c r="P2426" i="35" s="1"/>
  <c r="I2426" i="35"/>
  <c r="H2426" i="35"/>
  <c r="G2426" i="35"/>
  <c r="F2426" i="35"/>
  <c r="E2426" i="35"/>
  <c r="D2426" i="35"/>
  <c r="C2426" i="35"/>
  <c r="O2425" i="35"/>
  <c r="N2425" i="35"/>
  <c r="M2425" i="35"/>
  <c r="L2425" i="35"/>
  <c r="K2425" i="35"/>
  <c r="J2425" i="35"/>
  <c r="P2425" i="35" s="1"/>
  <c r="I2425" i="35"/>
  <c r="H2425" i="35"/>
  <c r="G2425" i="35"/>
  <c r="F2425" i="35"/>
  <c r="E2425" i="35"/>
  <c r="D2425" i="35"/>
  <c r="C2425" i="35"/>
  <c r="O2424" i="35"/>
  <c r="N2424" i="35"/>
  <c r="M2424" i="35"/>
  <c r="K2424" i="35"/>
  <c r="J2424" i="35"/>
  <c r="P2424" i="35" s="1"/>
  <c r="I2424" i="35"/>
  <c r="H2424" i="35"/>
  <c r="G2424" i="35"/>
  <c r="F2424" i="35"/>
  <c r="E2424" i="35"/>
  <c r="D2424" i="35"/>
  <c r="C2424" i="35"/>
  <c r="O2423" i="35"/>
  <c r="N2423" i="35"/>
  <c r="L2423" i="35"/>
  <c r="J2423" i="35"/>
  <c r="P2423" i="35" s="1"/>
  <c r="I2423" i="35"/>
  <c r="H2423" i="35"/>
  <c r="G2423" i="35"/>
  <c r="F2423" i="35"/>
  <c r="E2423" i="35"/>
  <c r="D2423" i="35"/>
  <c r="C2423" i="35"/>
  <c r="O2422" i="35"/>
  <c r="N2422" i="35"/>
  <c r="L2422" i="35"/>
  <c r="J2422" i="35"/>
  <c r="P2422" i="35" s="1"/>
  <c r="I2422" i="35"/>
  <c r="H2422" i="35"/>
  <c r="G2422" i="35"/>
  <c r="F2422" i="35"/>
  <c r="E2422" i="35"/>
  <c r="D2422" i="35"/>
  <c r="C2422" i="35"/>
  <c r="O2421" i="35"/>
  <c r="N2421" i="35"/>
  <c r="L2421" i="35"/>
  <c r="J2421" i="35"/>
  <c r="P2421" i="35" s="1"/>
  <c r="I2421" i="35"/>
  <c r="H2421" i="35"/>
  <c r="G2421" i="35"/>
  <c r="F2421" i="35"/>
  <c r="E2421" i="35"/>
  <c r="D2421" i="35"/>
  <c r="C2421" i="35"/>
  <c r="O2420" i="35"/>
  <c r="N2420" i="35"/>
  <c r="L2420" i="35"/>
  <c r="K2420" i="35"/>
  <c r="J2420" i="35"/>
  <c r="P2420" i="35" s="1"/>
  <c r="I2420" i="35"/>
  <c r="G2420" i="35"/>
  <c r="F2420" i="35"/>
  <c r="E2420" i="35"/>
  <c r="D2420" i="35"/>
  <c r="C2420" i="35"/>
  <c r="O2419" i="35"/>
  <c r="N2419" i="35"/>
  <c r="J2419" i="35"/>
  <c r="P2419" i="35" s="1"/>
  <c r="I2419" i="35"/>
  <c r="H2419" i="35"/>
  <c r="G2419" i="35"/>
  <c r="F2419" i="35"/>
  <c r="E2419" i="35"/>
  <c r="D2419" i="35"/>
  <c r="C2419" i="35"/>
  <c r="O2418" i="35"/>
  <c r="N2418" i="35"/>
  <c r="K2418" i="35"/>
  <c r="J2418" i="35"/>
  <c r="P2418" i="35" s="1"/>
  <c r="I2418" i="35"/>
  <c r="H2418" i="35"/>
  <c r="G2418" i="35"/>
  <c r="F2418" i="35"/>
  <c r="E2418" i="35"/>
  <c r="D2418" i="35"/>
  <c r="C2418" i="35"/>
  <c r="O2417" i="35"/>
  <c r="N2417" i="35"/>
  <c r="J2417" i="35"/>
  <c r="P2417" i="35" s="1"/>
  <c r="I2417" i="35"/>
  <c r="H2417" i="35"/>
  <c r="G2417" i="35"/>
  <c r="F2417" i="35"/>
  <c r="E2417" i="35"/>
  <c r="D2417" i="35"/>
  <c r="C2417" i="35"/>
  <c r="O2416" i="35"/>
  <c r="N2416" i="35"/>
  <c r="L2416" i="35"/>
  <c r="K2416" i="35"/>
  <c r="J2416" i="35"/>
  <c r="P2416" i="35" s="1"/>
  <c r="I2416" i="35"/>
  <c r="H2416" i="35"/>
  <c r="G2416" i="35"/>
  <c r="F2416" i="35"/>
  <c r="E2416" i="35"/>
  <c r="D2416" i="35"/>
  <c r="C2416" i="35"/>
  <c r="O2415" i="35"/>
  <c r="N2415" i="35"/>
  <c r="M2415" i="35"/>
  <c r="K2415" i="35"/>
  <c r="J2415" i="35"/>
  <c r="P2415" i="35" s="1"/>
  <c r="I2415" i="35"/>
  <c r="H2415" i="35"/>
  <c r="G2415" i="35"/>
  <c r="F2415" i="35"/>
  <c r="E2415" i="35"/>
  <c r="D2415" i="35"/>
  <c r="C2415" i="35"/>
  <c r="O2414" i="35"/>
  <c r="N2414" i="35"/>
  <c r="M2414" i="35"/>
  <c r="K2414" i="35"/>
  <c r="J2414" i="35"/>
  <c r="P2414" i="35" s="1"/>
  <c r="I2414" i="35"/>
  <c r="H2414" i="35"/>
  <c r="G2414" i="35"/>
  <c r="F2414" i="35"/>
  <c r="E2414" i="35"/>
  <c r="D2414" i="35"/>
  <c r="C2414" i="35"/>
  <c r="O2413" i="35"/>
  <c r="N2413" i="35"/>
  <c r="L2413" i="35"/>
  <c r="K2413" i="35"/>
  <c r="J2413" i="35"/>
  <c r="P2413" i="35" s="1"/>
  <c r="I2413" i="35"/>
  <c r="H2413" i="35"/>
  <c r="G2413" i="35"/>
  <c r="F2413" i="35"/>
  <c r="E2413" i="35"/>
  <c r="D2413" i="35"/>
  <c r="C2413" i="35"/>
  <c r="O2412" i="35"/>
  <c r="N2412" i="35"/>
  <c r="M2412" i="35"/>
  <c r="L2412" i="35"/>
  <c r="K2412" i="35"/>
  <c r="J2412" i="35"/>
  <c r="P2412" i="35" s="1"/>
  <c r="I2412" i="35"/>
  <c r="G2412" i="35"/>
  <c r="F2412" i="35"/>
  <c r="E2412" i="35"/>
  <c r="D2412" i="35"/>
  <c r="C2412" i="35"/>
  <c r="O2411" i="35"/>
  <c r="N2411" i="35"/>
  <c r="M2411" i="35"/>
  <c r="L2411" i="35"/>
  <c r="K2411" i="35"/>
  <c r="J2411" i="35"/>
  <c r="P2411" i="35" s="1"/>
  <c r="I2411" i="35"/>
  <c r="H2411" i="35"/>
  <c r="G2411" i="35"/>
  <c r="F2411" i="35"/>
  <c r="E2411" i="35"/>
  <c r="D2411" i="35"/>
  <c r="C2411" i="35"/>
  <c r="O2410" i="35"/>
  <c r="N2410" i="35"/>
  <c r="K2410" i="35"/>
  <c r="J2410" i="35"/>
  <c r="P2410" i="35" s="1"/>
  <c r="I2410" i="35"/>
  <c r="H2410" i="35"/>
  <c r="G2410" i="35"/>
  <c r="F2410" i="35"/>
  <c r="E2410" i="35"/>
  <c r="D2410" i="35"/>
  <c r="C2410" i="35"/>
  <c r="O2409" i="35"/>
  <c r="N2409" i="35"/>
  <c r="L2409" i="35"/>
  <c r="K2409" i="35"/>
  <c r="J2409" i="35"/>
  <c r="P2409" i="35" s="1"/>
  <c r="I2409" i="35"/>
  <c r="H2409" i="35"/>
  <c r="G2409" i="35"/>
  <c r="F2409" i="35"/>
  <c r="E2409" i="35"/>
  <c r="D2409" i="35"/>
  <c r="C2409" i="35"/>
  <c r="O2408" i="35"/>
  <c r="N2408" i="35"/>
  <c r="M2408" i="35"/>
  <c r="L2408" i="35"/>
  <c r="K2408" i="35"/>
  <c r="J2408" i="35"/>
  <c r="P2408" i="35" s="1"/>
  <c r="I2408" i="35"/>
  <c r="G2408" i="35"/>
  <c r="F2408" i="35"/>
  <c r="E2408" i="35"/>
  <c r="D2408" i="35"/>
  <c r="C2408" i="35"/>
  <c r="O2407" i="35"/>
  <c r="N2407" i="35"/>
  <c r="M2407" i="35"/>
  <c r="L2407" i="35"/>
  <c r="K2407" i="35"/>
  <c r="J2407" i="35"/>
  <c r="P2407" i="35" s="1"/>
  <c r="I2407" i="35"/>
  <c r="H2407" i="35"/>
  <c r="G2407" i="35"/>
  <c r="F2407" i="35"/>
  <c r="E2407" i="35"/>
  <c r="D2407" i="35"/>
  <c r="C2407" i="35"/>
  <c r="O2406" i="35"/>
  <c r="N2406" i="35"/>
  <c r="M2406" i="35"/>
  <c r="L2406" i="35"/>
  <c r="K2406" i="35"/>
  <c r="J2406" i="35"/>
  <c r="P2406" i="35" s="1"/>
  <c r="I2406" i="35"/>
  <c r="H2406" i="35"/>
  <c r="G2406" i="35"/>
  <c r="F2406" i="35"/>
  <c r="E2406" i="35"/>
  <c r="D2406" i="35"/>
  <c r="C2406" i="35"/>
  <c r="O2405" i="35"/>
  <c r="N2405" i="35"/>
  <c r="L2405" i="35"/>
  <c r="K2405" i="35"/>
  <c r="J2405" i="35"/>
  <c r="P2405" i="35" s="1"/>
  <c r="I2405" i="35"/>
  <c r="H2405" i="35"/>
  <c r="G2405" i="35"/>
  <c r="F2405" i="35"/>
  <c r="E2405" i="35"/>
  <c r="D2405" i="35"/>
  <c r="C2405" i="35"/>
  <c r="O2404" i="35"/>
  <c r="N2404" i="35"/>
  <c r="M2404" i="35"/>
  <c r="L2404" i="35"/>
  <c r="K2404" i="35"/>
  <c r="J2404" i="35"/>
  <c r="P2404" i="35" s="1"/>
  <c r="I2404" i="35"/>
  <c r="G2404" i="35"/>
  <c r="F2404" i="35"/>
  <c r="E2404" i="35"/>
  <c r="D2404" i="35"/>
  <c r="C2404" i="35"/>
  <c r="O2403" i="35"/>
  <c r="N2403" i="35"/>
  <c r="M2403" i="35"/>
  <c r="L2403" i="35"/>
  <c r="K2403" i="35"/>
  <c r="J2403" i="35"/>
  <c r="P2403" i="35" s="1"/>
  <c r="I2403" i="35"/>
  <c r="H2403" i="35"/>
  <c r="G2403" i="35"/>
  <c r="F2403" i="35"/>
  <c r="E2403" i="35"/>
  <c r="D2403" i="35"/>
  <c r="C2403" i="35"/>
  <c r="O2402" i="35"/>
  <c r="N2402" i="35"/>
  <c r="M2402" i="35"/>
  <c r="L2402" i="35"/>
  <c r="J2402" i="35"/>
  <c r="P2402" i="35" s="1"/>
  <c r="I2402" i="35"/>
  <c r="H2402" i="35"/>
  <c r="G2402" i="35"/>
  <c r="F2402" i="35"/>
  <c r="E2402" i="35"/>
  <c r="D2402" i="35"/>
  <c r="C2402" i="35"/>
  <c r="O2401" i="35"/>
  <c r="N2401" i="35"/>
  <c r="M2401" i="35"/>
  <c r="L2401" i="35"/>
  <c r="J2401" i="35"/>
  <c r="P2401" i="35" s="1"/>
  <c r="I2401" i="35"/>
  <c r="H2401" i="35"/>
  <c r="G2401" i="35"/>
  <c r="F2401" i="35"/>
  <c r="E2401" i="35"/>
  <c r="D2401" i="35"/>
  <c r="C2401" i="35"/>
  <c r="O2400" i="35"/>
  <c r="N2400" i="35"/>
  <c r="M2400" i="35"/>
  <c r="L2400" i="35"/>
  <c r="J2400" i="35"/>
  <c r="P2400" i="35" s="1"/>
  <c r="I2400" i="35"/>
  <c r="G2400" i="35"/>
  <c r="F2400" i="35"/>
  <c r="E2400" i="35"/>
  <c r="D2400" i="35"/>
  <c r="C2400" i="35"/>
  <c r="O2399" i="35"/>
  <c r="N2399" i="35"/>
  <c r="M2399" i="35"/>
  <c r="L2399" i="35"/>
  <c r="J2399" i="35"/>
  <c r="P2399" i="35" s="1"/>
  <c r="I2399" i="35"/>
  <c r="H2399" i="35"/>
  <c r="G2399" i="35"/>
  <c r="F2399" i="35"/>
  <c r="E2399" i="35"/>
  <c r="D2399" i="35"/>
  <c r="C2399" i="35"/>
  <c r="O2398" i="35"/>
  <c r="N2398" i="35"/>
  <c r="M2398" i="35"/>
  <c r="L2398" i="35"/>
  <c r="J2398" i="35"/>
  <c r="P2398" i="35" s="1"/>
  <c r="I2398" i="35"/>
  <c r="H2398" i="35"/>
  <c r="G2398" i="35"/>
  <c r="F2398" i="35"/>
  <c r="E2398" i="35"/>
  <c r="D2398" i="35"/>
  <c r="C2398" i="35"/>
  <c r="O2397" i="35"/>
  <c r="N2397" i="35"/>
  <c r="M2397" i="35"/>
  <c r="L2397" i="35"/>
  <c r="J2397" i="35"/>
  <c r="P2397" i="35" s="1"/>
  <c r="I2397" i="35"/>
  <c r="H2397" i="35"/>
  <c r="G2397" i="35"/>
  <c r="F2397" i="35"/>
  <c r="E2397" i="35"/>
  <c r="D2397" i="35"/>
  <c r="C2397" i="35"/>
  <c r="O2396" i="35"/>
  <c r="N2396" i="35"/>
  <c r="L2396" i="35"/>
  <c r="J2396" i="35"/>
  <c r="P2396" i="35" s="1"/>
  <c r="I2396" i="35"/>
  <c r="G2396" i="35"/>
  <c r="F2396" i="35"/>
  <c r="E2396" i="35"/>
  <c r="D2396" i="35"/>
  <c r="C2396" i="35"/>
  <c r="R2396" i="35" s="1"/>
  <c r="R2397" i="35" s="1"/>
  <c r="R2398" i="35" s="1"/>
  <c r="R2399" i="35" s="1"/>
  <c r="R2400" i="35" s="1"/>
  <c r="R2401" i="35" s="1"/>
  <c r="R2402" i="35" s="1"/>
  <c r="R2403" i="35" s="1"/>
  <c r="R2404" i="35" s="1"/>
  <c r="R2405" i="35" s="1"/>
  <c r="R2406" i="35" s="1"/>
  <c r="R2407" i="35" s="1"/>
  <c r="R2408" i="35" s="1"/>
  <c r="R2409" i="35" s="1"/>
  <c r="R2410" i="35" s="1"/>
  <c r="R2411" i="35" s="1"/>
  <c r="R2412" i="35" s="1"/>
  <c r="R2413" i="35" s="1"/>
  <c r="R2414" i="35" s="1"/>
  <c r="R2415" i="35" s="1"/>
  <c r="R2416" i="35" s="1"/>
  <c r="R2417" i="35" s="1"/>
  <c r="R2418" i="35" s="1"/>
  <c r="R2419" i="35" s="1"/>
  <c r="R2420" i="35" s="1"/>
  <c r="R2421" i="35" s="1"/>
  <c r="R2422" i="35" s="1"/>
  <c r="R2423" i="35" s="1"/>
  <c r="R2424" i="35" s="1"/>
  <c r="R2425" i="35" s="1"/>
  <c r="R2426" i="35" s="1"/>
  <c r="R2427" i="35" s="1"/>
  <c r="R2428" i="35" s="1"/>
  <c r="R2429" i="35" s="1"/>
  <c r="R2430" i="35" s="1"/>
  <c r="R2431" i="35" s="1"/>
  <c r="R2432" i="35" s="1"/>
  <c r="R2433" i="35" s="1"/>
  <c r="R2434" i="35" s="1"/>
  <c r="R2435" i="35" s="1"/>
  <c r="R2436" i="35" s="1"/>
  <c r="R2437" i="35" s="1"/>
  <c r="R2438" i="35" s="1"/>
  <c r="R2439" i="35" s="1"/>
  <c r="R2440" i="35" s="1"/>
  <c r="O2385" i="35"/>
  <c r="N2385" i="35"/>
  <c r="M2385" i="35"/>
  <c r="J2385" i="35"/>
  <c r="P2385" i="35" s="1"/>
  <c r="I2385" i="35"/>
  <c r="H2385" i="35"/>
  <c r="G2385" i="35"/>
  <c r="F2385" i="35"/>
  <c r="E2385" i="35"/>
  <c r="D2385" i="35"/>
  <c r="C2385" i="35"/>
  <c r="O2384" i="35"/>
  <c r="N2384" i="35"/>
  <c r="M2384" i="35"/>
  <c r="J2384" i="35"/>
  <c r="P2384" i="35" s="1"/>
  <c r="I2384" i="35"/>
  <c r="H2384" i="35"/>
  <c r="G2384" i="35"/>
  <c r="F2384" i="35"/>
  <c r="E2384" i="35"/>
  <c r="D2384" i="35"/>
  <c r="C2384" i="35"/>
  <c r="O2383" i="35"/>
  <c r="N2383" i="35"/>
  <c r="M2383" i="35"/>
  <c r="J2383" i="35"/>
  <c r="P2383" i="35" s="1"/>
  <c r="I2383" i="35"/>
  <c r="H2383" i="35"/>
  <c r="G2383" i="35"/>
  <c r="F2383" i="35"/>
  <c r="E2383" i="35"/>
  <c r="D2383" i="35"/>
  <c r="C2383" i="35"/>
  <c r="O2382" i="35"/>
  <c r="N2382" i="35"/>
  <c r="M2382" i="35"/>
  <c r="J2382" i="35"/>
  <c r="P2382" i="35" s="1"/>
  <c r="I2382" i="35"/>
  <c r="H2382" i="35"/>
  <c r="G2382" i="35"/>
  <c r="F2382" i="35"/>
  <c r="E2382" i="35"/>
  <c r="D2382" i="35"/>
  <c r="C2382" i="35"/>
  <c r="O2381" i="35"/>
  <c r="N2381" i="35"/>
  <c r="M2381" i="35"/>
  <c r="K2381" i="35"/>
  <c r="J2381" i="35"/>
  <c r="P2381" i="35" s="1"/>
  <c r="I2381" i="35"/>
  <c r="H2381" i="35"/>
  <c r="G2381" i="35"/>
  <c r="F2381" i="35"/>
  <c r="E2381" i="35"/>
  <c r="D2381" i="35"/>
  <c r="C2381" i="35"/>
  <c r="O2380" i="35"/>
  <c r="N2380" i="35"/>
  <c r="M2380" i="35"/>
  <c r="J2380" i="35"/>
  <c r="P2380" i="35" s="1"/>
  <c r="I2380" i="35"/>
  <c r="H2380" i="35"/>
  <c r="G2380" i="35"/>
  <c r="F2380" i="35"/>
  <c r="E2380" i="35"/>
  <c r="D2380" i="35"/>
  <c r="C2380" i="35"/>
  <c r="O2379" i="35"/>
  <c r="N2379" i="35"/>
  <c r="M2379" i="35"/>
  <c r="J2379" i="35"/>
  <c r="P2379" i="35" s="1"/>
  <c r="I2379" i="35"/>
  <c r="H2379" i="35"/>
  <c r="G2379" i="35"/>
  <c r="F2379" i="35"/>
  <c r="E2379" i="35"/>
  <c r="D2379" i="35"/>
  <c r="C2379" i="35"/>
  <c r="O2378" i="35"/>
  <c r="N2378" i="35"/>
  <c r="K2378" i="35"/>
  <c r="J2378" i="35"/>
  <c r="P2378" i="35" s="1"/>
  <c r="I2378" i="35"/>
  <c r="H2378" i="35"/>
  <c r="G2378" i="35"/>
  <c r="F2378" i="35"/>
  <c r="E2378" i="35"/>
  <c r="D2378" i="35"/>
  <c r="C2378" i="35"/>
  <c r="O2377" i="35"/>
  <c r="N2377" i="35"/>
  <c r="K2377" i="35"/>
  <c r="J2377" i="35"/>
  <c r="P2377" i="35" s="1"/>
  <c r="I2377" i="35"/>
  <c r="H2377" i="35"/>
  <c r="G2377" i="35"/>
  <c r="F2377" i="35"/>
  <c r="E2377" i="35"/>
  <c r="D2377" i="35"/>
  <c r="C2377" i="35"/>
  <c r="O2376" i="35"/>
  <c r="N2376" i="35"/>
  <c r="K2376" i="35"/>
  <c r="J2376" i="35"/>
  <c r="P2376" i="35" s="1"/>
  <c r="I2376" i="35"/>
  <c r="H2376" i="35"/>
  <c r="G2376" i="35"/>
  <c r="F2376" i="35"/>
  <c r="E2376" i="35"/>
  <c r="D2376" i="35"/>
  <c r="C2376" i="35"/>
  <c r="O2375" i="35"/>
  <c r="N2375" i="35"/>
  <c r="K2375" i="35"/>
  <c r="J2375" i="35"/>
  <c r="P2375" i="35" s="1"/>
  <c r="I2375" i="35"/>
  <c r="H2375" i="35"/>
  <c r="G2375" i="35"/>
  <c r="F2375" i="35"/>
  <c r="E2375" i="35"/>
  <c r="D2375" i="35"/>
  <c r="C2375" i="35"/>
  <c r="O2374" i="35"/>
  <c r="N2374" i="35"/>
  <c r="K2374" i="35"/>
  <c r="J2374" i="35"/>
  <c r="P2374" i="35" s="1"/>
  <c r="I2374" i="35"/>
  <c r="H2374" i="35"/>
  <c r="G2374" i="35"/>
  <c r="F2374" i="35"/>
  <c r="E2374" i="35"/>
  <c r="D2374" i="35"/>
  <c r="C2374" i="35"/>
  <c r="O2373" i="35"/>
  <c r="N2373" i="35"/>
  <c r="K2373" i="35"/>
  <c r="J2373" i="35"/>
  <c r="P2373" i="35" s="1"/>
  <c r="I2373" i="35"/>
  <c r="H2373" i="35"/>
  <c r="G2373" i="35"/>
  <c r="F2373" i="35"/>
  <c r="E2373" i="35"/>
  <c r="D2373" i="35"/>
  <c r="C2373" i="35"/>
  <c r="O2372" i="35"/>
  <c r="N2372" i="35"/>
  <c r="K2372" i="35"/>
  <c r="J2372" i="35"/>
  <c r="P2372" i="35" s="1"/>
  <c r="I2372" i="35"/>
  <c r="H2372" i="35"/>
  <c r="G2372" i="35"/>
  <c r="F2372" i="35"/>
  <c r="E2372" i="35"/>
  <c r="D2372" i="35"/>
  <c r="C2372" i="35"/>
  <c r="O2371" i="35"/>
  <c r="N2371" i="35"/>
  <c r="L2371" i="35"/>
  <c r="K2371" i="35"/>
  <c r="J2371" i="35"/>
  <c r="P2371" i="35" s="1"/>
  <c r="I2371" i="35"/>
  <c r="H2371" i="35"/>
  <c r="G2371" i="35"/>
  <c r="F2371" i="35"/>
  <c r="E2371" i="35"/>
  <c r="D2371" i="35"/>
  <c r="C2371" i="35"/>
  <c r="O2370" i="35"/>
  <c r="N2370" i="35"/>
  <c r="L2370" i="35"/>
  <c r="K2370" i="35"/>
  <c r="J2370" i="35"/>
  <c r="P2370" i="35" s="1"/>
  <c r="I2370" i="35"/>
  <c r="H2370" i="35"/>
  <c r="G2370" i="35"/>
  <c r="F2370" i="35"/>
  <c r="E2370" i="35"/>
  <c r="D2370" i="35"/>
  <c r="C2370" i="35"/>
  <c r="O2369" i="35"/>
  <c r="N2369" i="35"/>
  <c r="L2369" i="35"/>
  <c r="K2369" i="35"/>
  <c r="J2369" i="35"/>
  <c r="P2369" i="35" s="1"/>
  <c r="I2369" i="35"/>
  <c r="H2369" i="35"/>
  <c r="G2369" i="35"/>
  <c r="F2369" i="35"/>
  <c r="E2369" i="35"/>
  <c r="D2369" i="35"/>
  <c r="C2369" i="35"/>
  <c r="O2368" i="35"/>
  <c r="N2368" i="35"/>
  <c r="L2368" i="35"/>
  <c r="K2368" i="35"/>
  <c r="J2368" i="35"/>
  <c r="P2368" i="35" s="1"/>
  <c r="I2368" i="35"/>
  <c r="H2368" i="35"/>
  <c r="G2368" i="35"/>
  <c r="F2368" i="35"/>
  <c r="E2368" i="35"/>
  <c r="D2368" i="35"/>
  <c r="C2368" i="35"/>
  <c r="O2367" i="35"/>
  <c r="N2367" i="35"/>
  <c r="L2367" i="35"/>
  <c r="K2367" i="35"/>
  <c r="J2367" i="35"/>
  <c r="P2367" i="35" s="1"/>
  <c r="I2367" i="35"/>
  <c r="H2367" i="35"/>
  <c r="G2367" i="35"/>
  <c r="F2367" i="35"/>
  <c r="E2367" i="35"/>
  <c r="D2367" i="35"/>
  <c r="C2367" i="35"/>
  <c r="O2366" i="35"/>
  <c r="N2366" i="35"/>
  <c r="L2366" i="35"/>
  <c r="K2366" i="35"/>
  <c r="J2366" i="35"/>
  <c r="P2366" i="35" s="1"/>
  <c r="I2366" i="35"/>
  <c r="H2366" i="35"/>
  <c r="G2366" i="35"/>
  <c r="F2366" i="35"/>
  <c r="E2366" i="35"/>
  <c r="D2366" i="35"/>
  <c r="C2366" i="35"/>
  <c r="O2365" i="35"/>
  <c r="N2365" i="35"/>
  <c r="L2365" i="35"/>
  <c r="K2365" i="35"/>
  <c r="J2365" i="35"/>
  <c r="P2365" i="35" s="1"/>
  <c r="I2365" i="35"/>
  <c r="H2365" i="35"/>
  <c r="G2365" i="35"/>
  <c r="F2365" i="35"/>
  <c r="E2365" i="35"/>
  <c r="D2365" i="35"/>
  <c r="C2365" i="35"/>
  <c r="O2364" i="35"/>
  <c r="N2364" i="35"/>
  <c r="M2364" i="35"/>
  <c r="L2364" i="35"/>
  <c r="J2364" i="35"/>
  <c r="P2364" i="35" s="1"/>
  <c r="I2364" i="35"/>
  <c r="H2364" i="35"/>
  <c r="G2364" i="35"/>
  <c r="F2364" i="35"/>
  <c r="E2364" i="35"/>
  <c r="D2364" i="35"/>
  <c r="C2364" i="35"/>
  <c r="O2363" i="35"/>
  <c r="N2363" i="35"/>
  <c r="M2363" i="35"/>
  <c r="L2363" i="35"/>
  <c r="J2363" i="35"/>
  <c r="P2363" i="35" s="1"/>
  <c r="I2363" i="35"/>
  <c r="H2363" i="35"/>
  <c r="G2363" i="35"/>
  <c r="F2363" i="35"/>
  <c r="E2363" i="35"/>
  <c r="D2363" i="35"/>
  <c r="C2363" i="35"/>
  <c r="O2362" i="35"/>
  <c r="N2362" i="35"/>
  <c r="M2362" i="35"/>
  <c r="L2362" i="35"/>
  <c r="J2362" i="35"/>
  <c r="P2362" i="35" s="1"/>
  <c r="I2362" i="35"/>
  <c r="H2362" i="35"/>
  <c r="G2362" i="35"/>
  <c r="F2362" i="35"/>
  <c r="E2362" i="35"/>
  <c r="D2362" i="35"/>
  <c r="C2362" i="35"/>
  <c r="O2361" i="35"/>
  <c r="N2361" i="35"/>
  <c r="M2361" i="35"/>
  <c r="L2361" i="35"/>
  <c r="J2361" i="35"/>
  <c r="P2361" i="35" s="1"/>
  <c r="I2361" i="35"/>
  <c r="H2361" i="35"/>
  <c r="G2361" i="35"/>
  <c r="F2361" i="35"/>
  <c r="E2361" i="35"/>
  <c r="D2361" i="35"/>
  <c r="C2361" i="35"/>
  <c r="O2360" i="35"/>
  <c r="N2360" i="35"/>
  <c r="M2360" i="35"/>
  <c r="L2360" i="35"/>
  <c r="J2360" i="35"/>
  <c r="P2360" i="35" s="1"/>
  <c r="I2360" i="35"/>
  <c r="H2360" i="35"/>
  <c r="G2360" i="35"/>
  <c r="F2360" i="35"/>
  <c r="E2360" i="35"/>
  <c r="D2360" i="35"/>
  <c r="C2360" i="35"/>
  <c r="O2359" i="35"/>
  <c r="N2359" i="35"/>
  <c r="M2359" i="35"/>
  <c r="L2359" i="35"/>
  <c r="J2359" i="35"/>
  <c r="P2359" i="35" s="1"/>
  <c r="I2359" i="35"/>
  <c r="H2359" i="35"/>
  <c r="G2359" i="35"/>
  <c r="F2359" i="35"/>
  <c r="E2359" i="35"/>
  <c r="D2359" i="35"/>
  <c r="C2359" i="35"/>
  <c r="O2358" i="35"/>
  <c r="N2358" i="35"/>
  <c r="M2358" i="35"/>
  <c r="L2358" i="35"/>
  <c r="J2358" i="35"/>
  <c r="P2358" i="35" s="1"/>
  <c r="I2358" i="35"/>
  <c r="H2358" i="35"/>
  <c r="G2358" i="35"/>
  <c r="F2358" i="35"/>
  <c r="E2358" i="35"/>
  <c r="D2358" i="35"/>
  <c r="C2358" i="35"/>
  <c r="O2357" i="35"/>
  <c r="N2357" i="35"/>
  <c r="M2357" i="35"/>
  <c r="K2357" i="35"/>
  <c r="J2357" i="35"/>
  <c r="P2357" i="35" s="1"/>
  <c r="I2357" i="35"/>
  <c r="H2357" i="35"/>
  <c r="G2357" i="35"/>
  <c r="F2357" i="35"/>
  <c r="E2357" i="35"/>
  <c r="D2357" i="35"/>
  <c r="C2357" i="35"/>
  <c r="O2356" i="35"/>
  <c r="N2356" i="35"/>
  <c r="M2356" i="35"/>
  <c r="J2356" i="35"/>
  <c r="P2356" i="35" s="1"/>
  <c r="I2356" i="35"/>
  <c r="G2356" i="35"/>
  <c r="F2356" i="35"/>
  <c r="E2356" i="35"/>
  <c r="D2356" i="35"/>
  <c r="C2356" i="35"/>
  <c r="O2355" i="35"/>
  <c r="N2355" i="35"/>
  <c r="M2355" i="35"/>
  <c r="J2355" i="35"/>
  <c r="P2355" i="35" s="1"/>
  <c r="I2355" i="35"/>
  <c r="H2355" i="35"/>
  <c r="G2355" i="35"/>
  <c r="F2355" i="35"/>
  <c r="E2355" i="35"/>
  <c r="D2355" i="35"/>
  <c r="C2355" i="35"/>
  <c r="O2354" i="35"/>
  <c r="N2354" i="35"/>
  <c r="M2354" i="35"/>
  <c r="K2354" i="35"/>
  <c r="J2354" i="35"/>
  <c r="P2354" i="35" s="1"/>
  <c r="I2354" i="35"/>
  <c r="H2354" i="35"/>
  <c r="G2354" i="35"/>
  <c r="F2354" i="35"/>
  <c r="E2354" i="35"/>
  <c r="D2354" i="35"/>
  <c r="C2354" i="35"/>
  <c r="O2353" i="35"/>
  <c r="N2353" i="35"/>
  <c r="M2353" i="35"/>
  <c r="K2353" i="35"/>
  <c r="J2353" i="35"/>
  <c r="P2353" i="35" s="1"/>
  <c r="I2353" i="35"/>
  <c r="H2353" i="35"/>
  <c r="G2353" i="35"/>
  <c r="F2353" i="35"/>
  <c r="E2353" i="35"/>
  <c r="D2353" i="35"/>
  <c r="C2353" i="35"/>
  <c r="O2352" i="35"/>
  <c r="N2352" i="35"/>
  <c r="M2352" i="35"/>
  <c r="K2352" i="35"/>
  <c r="J2352" i="35"/>
  <c r="P2352" i="35" s="1"/>
  <c r="I2352" i="35"/>
  <c r="H2352" i="35"/>
  <c r="G2352" i="35"/>
  <c r="F2352" i="35"/>
  <c r="E2352" i="35"/>
  <c r="D2352" i="35"/>
  <c r="C2352" i="35"/>
  <c r="O2351" i="35"/>
  <c r="N2351" i="35"/>
  <c r="M2351" i="35"/>
  <c r="K2351" i="35"/>
  <c r="J2351" i="35"/>
  <c r="P2351" i="35" s="1"/>
  <c r="I2351" i="35"/>
  <c r="H2351" i="35"/>
  <c r="G2351" i="35"/>
  <c r="F2351" i="35"/>
  <c r="E2351" i="35"/>
  <c r="D2351" i="35"/>
  <c r="C2351" i="35"/>
  <c r="R2351" i="35" s="1"/>
  <c r="R2352" i="35" s="1"/>
  <c r="R2353" i="35" s="1"/>
  <c r="R2354" i="35" s="1"/>
  <c r="R2355" i="35" s="1"/>
  <c r="R2356" i="35" s="1"/>
  <c r="R2357" i="35" s="1"/>
  <c r="R2358" i="35" s="1"/>
  <c r="R2359" i="35" s="1"/>
  <c r="R2360" i="35" s="1"/>
  <c r="R2361" i="35" s="1"/>
  <c r="R2362" i="35" s="1"/>
  <c r="R2363" i="35" s="1"/>
  <c r="R2364" i="35" s="1"/>
  <c r="R2365" i="35" s="1"/>
  <c r="R2366" i="35" s="1"/>
  <c r="R2367" i="35" s="1"/>
  <c r="R2368" i="35" s="1"/>
  <c r="R2369" i="35" s="1"/>
  <c r="R2370" i="35" s="1"/>
  <c r="R2371" i="35" s="1"/>
  <c r="R2372" i="35" s="1"/>
  <c r="R2373" i="35" s="1"/>
  <c r="R2374" i="35" s="1"/>
  <c r="R2375" i="35" s="1"/>
  <c r="R2376" i="35" s="1"/>
  <c r="R2377" i="35" s="1"/>
  <c r="R2378" i="35" s="1"/>
  <c r="R2379" i="35" s="1"/>
  <c r="R2380" i="35" s="1"/>
  <c r="R2381" i="35" s="1"/>
  <c r="R2382" i="35" s="1"/>
  <c r="R2383" i="35" s="1"/>
  <c r="R2384" i="35" s="1"/>
  <c r="R2385" i="35" s="1"/>
  <c r="R2386" i="35" s="1"/>
  <c r="R2387" i="35" s="1"/>
  <c r="R2388" i="35" s="1"/>
  <c r="R2389" i="35" s="1"/>
  <c r="R2390" i="35" s="1"/>
  <c r="R2391" i="35" s="1"/>
  <c r="R2392" i="35" s="1"/>
  <c r="R2393" i="35" s="1"/>
  <c r="R2394" i="35" s="1"/>
  <c r="R2395" i="35" s="1"/>
  <c r="O2340" i="35"/>
  <c r="N2340" i="35"/>
  <c r="M2340" i="35"/>
  <c r="K2340" i="35"/>
  <c r="J2340" i="35"/>
  <c r="P2340" i="35" s="1"/>
  <c r="I2340" i="35"/>
  <c r="H2340" i="35"/>
  <c r="G2340" i="35"/>
  <c r="F2340" i="35"/>
  <c r="E2340" i="35"/>
  <c r="D2340" i="35"/>
  <c r="C2340" i="35"/>
  <c r="O2339" i="35"/>
  <c r="N2339" i="35"/>
  <c r="M2339" i="35"/>
  <c r="K2339" i="35"/>
  <c r="J2339" i="35"/>
  <c r="P2339" i="35" s="1"/>
  <c r="I2339" i="35"/>
  <c r="H2339" i="35"/>
  <c r="G2339" i="35"/>
  <c r="F2339" i="35"/>
  <c r="E2339" i="35"/>
  <c r="D2339" i="35"/>
  <c r="C2339" i="35"/>
  <c r="O2338" i="35"/>
  <c r="N2338" i="35"/>
  <c r="M2338" i="35"/>
  <c r="J2338" i="35"/>
  <c r="P2338" i="35" s="1"/>
  <c r="I2338" i="35"/>
  <c r="H2338" i="35"/>
  <c r="G2338" i="35"/>
  <c r="F2338" i="35"/>
  <c r="E2338" i="35"/>
  <c r="D2338" i="35"/>
  <c r="C2338" i="35"/>
  <c r="O2337" i="35"/>
  <c r="N2337" i="35"/>
  <c r="M2337" i="35"/>
  <c r="J2337" i="35"/>
  <c r="P2337" i="35" s="1"/>
  <c r="I2337" i="35"/>
  <c r="H2337" i="35"/>
  <c r="G2337" i="35"/>
  <c r="F2337" i="35"/>
  <c r="E2337" i="35"/>
  <c r="D2337" i="35"/>
  <c r="C2337" i="35"/>
  <c r="O2336" i="35"/>
  <c r="N2336" i="35"/>
  <c r="M2336" i="35"/>
  <c r="K2336" i="35"/>
  <c r="J2336" i="35"/>
  <c r="P2336" i="35" s="1"/>
  <c r="I2336" i="35"/>
  <c r="H2336" i="35"/>
  <c r="G2336" i="35"/>
  <c r="F2336" i="35"/>
  <c r="E2336" i="35"/>
  <c r="D2336" i="35"/>
  <c r="C2336" i="35"/>
  <c r="O2335" i="35"/>
  <c r="N2335" i="35"/>
  <c r="M2335" i="35"/>
  <c r="K2335" i="35"/>
  <c r="J2335" i="35"/>
  <c r="P2335" i="35" s="1"/>
  <c r="I2335" i="35"/>
  <c r="H2335" i="35"/>
  <c r="G2335" i="35"/>
  <c r="F2335" i="35"/>
  <c r="E2335" i="35"/>
  <c r="D2335" i="35"/>
  <c r="C2335" i="35"/>
  <c r="O2334" i="35"/>
  <c r="N2334" i="35"/>
  <c r="M2334" i="35"/>
  <c r="K2334" i="35"/>
  <c r="J2334" i="35"/>
  <c r="P2334" i="35" s="1"/>
  <c r="I2334" i="35"/>
  <c r="H2334" i="35"/>
  <c r="G2334" i="35"/>
  <c r="F2334" i="35"/>
  <c r="E2334" i="35"/>
  <c r="D2334" i="35"/>
  <c r="C2334" i="35"/>
  <c r="O2333" i="35"/>
  <c r="N2333" i="35"/>
  <c r="K2333" i="35"/>
  <c r="J2333" i="35"/>
  <c r="P2333" i="35" s="1"/>
  <c r="I2333" i="35"/>
  <c r="H2333" i="35"/>
  <c r="G2333" i="35"/>
  <c r="F2333" i="35"/>
  <c r="E2333" i="35"/>
  <c r="D2333" i="35"/>
  <c r="C2333" i="35"/>
  <c r="O2332" i="35"/>
  <c r="N2332" i="35"/>
  <c r="K2332" i="35"/>
  <c r="J2332" i="35"/>
  <c r="P2332" i="35" s="1"/>
  <c r="I2332" i="35"/>
  <c r="H2332" i="35"/>
  <c r="G2332" i="35"/>
  <c r="F2332" i="35"/>
  <c r="E2332" i="35"/>
  <c r="D2332" i="35"/>
  <c r="C2332" i="35"/>
  <c r="O2331" i="35"/>
  <c r="N2331" i="35"/>
  <c r="L2331" i="35"/>
  <c r="K2331" i="35"/>
  <c r="J2331" i="35"/>
  <c r="P2331" i="35" s="1"/>
  <c r="I2331" i="35"/>
  <c r="H2331" i="35"/>
  <c r="G2331" i="35"/>
  <c r="F2331" i="35"/>
  <c r="E2331" i="35"/>
  <c r="D2331" i="35"/>
  <c r="C2331" i="35"/>
  <c r="O2330" i="35"/>
  <c r="N2330" i="35"/>
  <c r="K2330" i="35"/>
  <c r="J2330" i="35"/>
  <c r="P2330" i="35" s="1"/>
  <c r="I2330" i="35"/>
  <c r="H2330" i="35"/>
  <c r="G2330" i="35"/>
  <c r="F2330" i="35"/>
  <c r="E2330" i="35"/>
  <c r="D2330" i="35"/>
  <c r="C2330" i="35"/>
  <c r="O2329" i="35"/>
  <c r="N2329" i="35"/>
  <c r="K2329" i="35"/>
  <c r="J2329" i="35"/>
  <c r="P2329" i="35" s="1"/>
  <c r="I2329" i="35"/>
  <c r="H2329" i="35"/>
  <c r="G2329" i="35"/>
  <c r="F2329" i="35"/>
  <c r="E2329" i="35"/>
  <c r="D2329" i="35"/>
  <c r="C2329" i="35"/>
  <c r="O2328" i="35"/>
  <c r="N2328" i="35"/>
  <c r="L2328" i="35"/>
  <c r="K2328" i="35"/>
  <c r="J2328" i="35"/>
  <c r="P2328" i="35" s="1"/>
  <c r="I2328" i="35"/>
  <c r="H2328" i="35"/>
  <c r="G2328" i="35"/>
  <c r="F2328" i="35"/>
  <c r="E2328" i="35"/>
  <c r="D2328" i="35"/>
  <c r="C2328" i="35"/>
  <c r="O2327" i="35"/>
  <c r="N2327" i="35"/>
  <c r="L2327" i="35"/>
  <c r="K2327" i="35"/>
  <c r="J2327" i="35"/>
  <c r="P2327" i="35" s="1"/>
  <c r="I2327" i="35"/>
  <c r="H2327" i="35"/>
  <c r="G2327" i="35"/>
  <c r="F2327" i="35"/>
  <c r="E2327" i="35"/>
  <c r="D2327" i="35"/>
  <c r="C2327" i="35"/>
  <c r="O2326" i="35"/>
  <c r="N2326" i="35"/>
  <c r="M2326" i="35"/>
  <c r="L2326" i="35"/>
  <c r="J2326" i="35"/>
  <c r="P2326" i="35" s="1"/>
  <c r="I2326" i="35"/>
  <c r="H2326" i="35"/>
  <c r="G2326" i="35"/>
  <c r="F2326" i="35"/>
  <c r="E2326" i="35"/>
  <c r="D2326" i="35"/>
  <c r="C2326" i="35"/>
  <c r="O2325" i="35"/>
  <c r="N2325" i="35"/>
  <c r="M2325" i="35"/>
  <c r="L2325" i="35"/>
  <c r="J2325" i="35"/>
  <c r="P2325" i="35" s="1"/>
  <c r="I2325" i="35"/>
  <c r="H2325" i="35"/>
  <c r="G2325" i="35"/>
  <c r="F2325" i="35"/>
  <c r="E2325" i="35"/>
  <c r="D2325" i="35"/>
  <c r="C2325" i="35"/>
  <c r="O2324" i="35"/>
  <c r="N2324" i="35"/>
  <c r="M2324" i="35"/>
  <c r="L2324" i="35"/>
  <c r="J2324" i="35"/>
  <c r="P2324" i="35" s="1"/>
  <c r="I2324" i="35"/>
  <c r="H2324" i="35"/>
  <c r="G2324" i="35"/>
  <c r="F2324" i="35"/>
  <c r="E2324" i="35"/>
  <c r="D2324" i="35"/>
  <c r="C2324" i="35"/>
  <c r="O2323" i="35"/>
  <c r="N2323" i="35"/>
  <c r="M2323" i="35"/>
  <c r="L2323" i="35"/>
  <c r="J2323" i="35"/>
  <c r="P2323" i="35" s="1"/>
  <c r="I2323" i="35"/>
  <c r="H2323" i="35"/>
  <c r="G2323" i="35"/>
  <c r="F2323" i="35"/>
  <c r="E2323" i="35"/>
  <c r="D2323" i="35"/>
  <c r="C2323" i="35"/>
  <c r="O2322" i="35"/>
  <c r="N2322" i="35"/>
  <c r="M2322" i="35"/>
  <c r="L2322" i="35"/>
  <c r="J2322" i="35"/>
  <c r="P2322" i="35" s="1"/>
  <c r="I2322" i="35"/>
  <c r="H2322" i="35"/>
  <c r="G2322" i="35"/>
  <c r="F2322" i="35"/>
  <c r="E2322" i="35"/>
  <c r="D2322" i="35"/>
  <c r="C2322" i="35"/>
  <c r="O2321" i="35"/>
  <c r="N2321" i="35"/>
  <c r="M2321" i="35"/>
  <c r="L2321" i="35"/>
  <c r="K2321" i="35"/>
  <c r="J2321" i="35"/>
  <c r="P2321" i="35" s="1"/>
  <c r="I2321" i="35"/>
  <c r="H2321" i="35"/>
  <c r="G2321" i="35"/>
  <c r="F2321" i="35"/>
  <c r="E2321" i="35"/>
  <c r="D2321" i="35"/>
  <c r="C2321" i="35"/>
  <c r="O2320" i="35"/>
  <c r="N2320" i="35"/>
  <c r="M2320" i="35"/>
  <c r="L2320" i="35"/>
  <c r="J2320" i="35"/>
  <c r="P2320" i="35" s="1"/>
  <c r="I2320" i="35"/>
  <c r="H2320" i="35"/>
  <c r="G2320" i="35"/>
  <c r="F2320" i="35"/>
  <c r="E2320" i="35"/>
  <c r="D2320" i="35"/>
  <c r="C2320" i="35"/>
  <c r="O2319" i="35"/>
  <c r="N2319" i="35"/>
  <c r="M2319" i="35"/>
  <c r="K2319" i="35"/>
  <c r="J2319" i="35"/>
  <c r="P2319" i="35" s="1"/>
  <c r="I2319" i="35"/>
  <c r="H2319" i="35"/>
  <c r="G2319" i="35"/>
  <c r="F2319" i="35"/>
  <c r="E2319" i="35"/>
  <c r="D2319" i="35"/>
  <c r="C2319" i="35"/>
  <c r="O2318" i="35"/>
  <c r="N2318" i="35"/>
  <c r="M2318" i="35"/>
  <c r="K2318" i="35"/>
  <c r="J2318" i="35"/>
  <c r="P2318" i="35" s="1"/>
  <c r="I2318" i="35"/>
  <c r="H2318" i="35"/>
  <c r="G2318" i="35"/>
  <c r="F2318" i="35"/>
  <c r="E2318" i="35"/>
  <c r="D2318" i="35"/>
  <c r="C2318" i="35"/>
  <c r="O2317" i="35"/>
  <c r="N2317" i="35"/>
  <c r="M2317" i="35"/>
  <c r="K2317" i="35"/>
  <c r="J2317" i="35"/>
  <c r="P2317" i="35" s="1"/>
  <c r="I2317" i="35"/>
  <c r="H2317" i="35"/>
  <c r="G2317" i="35"/>
  <c r="F2317" i="35"/>
  <c r="E2317" i="35"/>
  <c r="D2317" i="35"/>
  <c r="C2317" i="35"/>
  <c r="O2316" i="35"/>
  <c r="N2316" i="35"/>
  <c r="M2316" i="35"/>
  <c r="L2316" i="35"/>
  <c r="K2316" i="35"/>
  <c r="J2316" i="35"/>
  <c r="P2316" i="35" s="1"/>
  <c r="I2316" i="35"/>
  <c r="H2316" i="35"/>
  <c r="G2316" i="35"/>
  <c r="F2316" i="35"/>
  <c r="E2316" i="35"/>
  <c r="D2316" i="35"/>
  <c r="C2316" i="35"/>
  <c r="O2315" i="35"/>
  <c r="N2315" i="35"/>
  <c r="M2315" i="35"/>
  <c r="K2315" i="35"/>
  <c r="J2315" i="35"/>
  <c r="P2315" i="35" s="1"/>
  <c r="I2315" i="35"/>
  <c r="H2315" i="35"/>
  <c r="G2315" i="35"/>
  <c r="F2315" i="35"/>
  <c r="E2315" i="35"/>
  <c r="D2315" i="35"/>
  <c r="C2315" i="35"/>
  <c r="O2314" i="35"/>
  <c r="N2314" i="35"/>
  <c r="M2314" i="35"/>
  <c r="K2314" i="35"/>
  <c r="J2314" i="35"/>
  <c r="P2314" i="35" s="1"/>
  <c r="I2314" i="35"/>
  <c r="H2314" i="35"/>
  <c r="G2314" i="35"/>
  <c r="F2314" i="35"/>
  <c r="E2314" i="35"/>
  <c r="D2314" i="35"/>
  <c r="C2314" i="35"/>
  <c r="O2313" i="35"/>
  <c r="N2313" i="35"/>
  <c r="M2313" i="35"/>
  <c r="K2313" i="35"/>
  <c r="J2313" i="35"/>
  <c r="P2313" i="35" s="1"/>
  <c r="I2313" i="35"/>
  <c r="H2313" i="35"/>
  <c r="G2313" i="35"/>
  <c r="F2313" i="35"/>
  <c r="E2313" i="35"/>
  <c r="D2313" i="35"/>
  <c r="C2313" i="35"/>
  <c r="O2312" i="35"/>
  <c r="N2312" i="35"/>
  <c r="L2312" i="35"/>
  <c r="J2312" i="35"/>
  <c r="P2312" i="35" s="1"/>
  <c r="I2312" i="35"/>
  <c r="H2312" i="35"/>
  <c r="G2312" i="35"/>
  <c r="F2312" i="35"/>
  <c r="E2312" i="35"/>
  <c r="D2312" i="35"/>
  <c r="C2312" i="35"/>
  <c r="O2311" i="35"/>
  <c r="N2311" i="35"/>
  <c r="M2311" i="35"/>
  <c r="L2311" i="35"/>
  <c r="J2311" i="35"/>
  <c r="P2311" i="35" s="1"/>
  <c r="I2311" i="35"/>
  <c r="H2311" i="35"/>
  <c r="G2311" i="35"/>
  <c r="F2311" i="35"/>
  <c r="E2311" i="35"/>
  <c r="D2311" i="35"/>
  <c r="C2311" i="35"/>
  <c r="O2310" i="35"/>
  <c r="N2310" i="35"/>
  <c r="L2310" i="35"/>
  <c r="J2310" i="35"/>
  <c r="P2310" i="35" s="1"/>
  <c r="I2310" i="35"/>
  <c r="H2310" i="35"/>
  <c r="G2310" i="35"/>
  <c r="F2310" i="35"/>
  <c r="E2310" i="35"/>
  <c r="D2310" i="35"/>
  <c r="C2310" i="35"/>
  <c r="O2309" i="35"/>
  <c r="N2309" i="35"/>
  <c r="M2309" i="35"/>
  <c r="L2309" i="35"/>
  <c r="J2309" i="35"/>
  <c r="P2309" i="35" s="1"/>
  <c r="I2309" i="35"/>
  <c r="H2309" i="35"/>
  <c r="G2309" i="35"/>
  <c r="F2309" i="35"/>
  <c r="E2309" i="35"/>
  <c r="D2309" i="35"/>
  <c r="C2309" i="35"/>
  <c r="O2308" i="35"/>
  <c r="N2308" i="35"/>
  <c r="M2308" i="35"/>
  <c r="J2308" i="35"/>
  <c r="P2308" i="35" s="1"/>
  <c r="I2308" i="35"/>
  <c r="H2308" i="35"/>
  <c r="G2308" i="35"/>
  <c r="F2308" i="35"/>
  <c r="E2308" i="35"/>
  <c r="D2308" i="35"/>
  <c r="C2308" i="35"/>
  <c r="O2307" i="35"/>
  <c r="N2307" i="35"/>
  <c r="M2307" i="35"/>
  <c r="J2307" i="35"/>
  <c r="P2307" i="35" s="1"/>
  <c r="I2307" i="35"/>
  <c r="H2307" i="35"/>
  <c r="G2307" i="35"/>
  <c r="F2307" i="35"/>
  <c r="E2307" i="35"/>
  <c r="D2307" i="35"/>
  <c r="C2307" i="35"/>
  <c r="O2306" i="35"/>
  <c r="N2306" i="35"/>
  <c r="M2306" i="35"/>
  <c r="L2306" i="35"/>
  <c r="J2306" i="35"/>
  <c r="P2306" i="35" s="1"/>
  <c r="I2306" i="35"/>
  <c r="H2306" i="35"/>
  <c r="G2306" i="35"/>
  <c r="F2306" i="35"/>
  <c r="E2306" i="35"/>
  <c r="D2306" i="35"/>
  <c r="C2306" i="35"/>
  <c r="R2306" i="35" s="1"/>
  <c r="R2307" i="35" s="1"/>
  <c r="R2308" i="35" s="1"/>
  <c r="R2309" i="35" s="1"/>
  <c r="R2310" i="35" s="1"/>
  <c r="R2311" i="35" s="1"/>
  <c r="R2312" i="35" s="1"/>
  <c r="R2313" i="35" s="1"/>
  <c r="R2314" i="35" s="1"/>
  <c r="R2315" i="35" s="1"/>
  <c r="R2316" i="35" s="1"/>
  <c r="R2317" i="35" s="1"/>
  <c r="R2318" i="35" s="1"/>
  <c r="R2319" i="35" s="1"/>
  <c r="R2320" i="35" s="1"/>
  <c r="R2321" i="35" s="1"/>
  <c r="R2322" i="35" s="1"/>
  <c r="R2323" i="35" s="1"/>
  <c r="R2324" i="35" s="1"/>
  <c r="R2325" i="35" s="1"/>
  <c r="R2326" i="35" s="1"/>
  <c r="R2327" i="35" s="1"/>
  <c r="R2328" i="35" s="1"/>
  <c r="R2329" i="35" s="1"/>
  <c r="R2330" i="35" s="1"/>
  <c r="R2331" i="35" s="1"/>
  <c r="R2332" i="35" s="1"/>
  <c r="R2333" i="35" s="1"/>
  <c r="R2334" i="35" s="1"/>
  <c r="R2335" i="35" s="1"/>
  <c r="R2336" i="35" s="1"/>
  <c r="R2337" i="35" s="1"/>
  <c r="R2338" i="35" s="1"/>
  <c r="R2339" i="35" s="1"/>
  <c r="R2340" i="35" s="1"/>
  <c r="R2341" i="35" s="1"/>
  <c r="R2342" i="35" s="1"/>
  <c r="R2343" i="35" s="1"/>
  <c r="R2344" i="35" s="1"/>
  <c r="R2345" i="35" s="1"/>
  <c r="R2346" i="35" s="1"/>
  <c r="R2347" i="35" s="1"/>
  <c r="R2348" i="35" s="1"/>
  <c r="R2349" i="35" s="1"/>
  <c r="R2350" i="35" s="1"/>
  <c r="O2295" i="35"/>
  <c r="N2295" i="35"/>
  <c r="M2295" i="35"/>
  <c r="L2295" i="35"/>
  <c r="J2295" i="35"/>
  <c r="P2295" i="35" s="1"/>
  <c r="I2295" i="35"/>
  <c r="G2295" i="35"/>
  <c r="F2295" i="35"/>
  <c r="E2295" i="35"/>
  <c r="D2295" i="35"/>
  <c r="C2295" i="35"/>
  <c r="O2294" i="35"/>
  <c r="N2294" i="35"/>
  <c r="M2294" i="35"/>
  <c r="J2294" i="35"/>
  <c r="P2294" i="35" s="1"/>
  <c r="I2294" i="35"/>
  <c r="H2294" i="35"/>
  <c r="G2294" i="35"/>
  <c r="F2294" i="35"/>
  <c r="E2294" i="35"/>
  <c r="D2294" i="35"/>
  <c r="C2294" i="35"/>
  <c r="O2293" i="35"/>
  <c r="N2293" i="35"/>
  <c r="M2293" i="35"/>
  <c r="J2293" i="35"/>
  <c r="P2293" i="35" s="1"/>
  <c r="I2293" i="35"/>
  <c r="H2293" i="35"/>
  <c r="G2293" i="35"/>
  <c r="F2293" i="35"/>
  <c r="E2293" i="35"/>
  <c r="D2293" i="35"/>
  <c r="C2293" i="35"/>
  <c r="O2292" i="35"/>
  <c r="N2292" i="35"/>
  <c r="M2292" i="35"/>
  <c r="J2292" i="35"/>
  <c r="P2292" i="35" s="1"/>
  <c r="I2292" i="35"/>
  <c r="H2292" i="35"/>
  <c r="G2292" i="35"/>
  <c r="F2292" i="35"/>
  <c r="E2292" i="35"/>
  <c r="D2292" i="35"/>
  <c r="C2292" i="35"/>
  <c r="O2291" i="35"/>
  <c r="N2291" i="35"/>
  <c r="M2291" i="35"/>
  <c r="J2291" i="35"/>
  <c r="P2291" i="35" s="1"/>
  <c r="I2291" i="35"/>
  <c r="H2291" i="35"/>
  <c r="G2291" i="35"/>
  <c r="F2291" i="35"/>
  <c r="E2291" i="35"/>
  <c r="D2291" i="35"/>
  <c r="C2291" i="35"/>
  <c r="O2290" i="35"/>
  <c r="N2290" i="35"/>
  <c r="M2290" i="35"/>
  <c r="J2290" i="35"/>
  <c r="P2290" i="35" s="1"/>
  <c r="I2290" i="35"/>
  <c r="H2290" i="35"/>
  <c r="G2290" i="35"/>
  <c r="F2290" i="35"/>
  <c r="E2290" i="35"/>
  <c r="D2290" i="35"/>
  <c r="C2290" i="35"/>
  <c r="O2289" i="35"/>
  <c r="N2289" i="35"/>
  <c r="M2289" i="35"/>
  <c r="K2289" i="35"/>
  <c r="J2289" i="35"/>
  <c r="P2289" i="35" s="1"/>
  <c r="I2289" i="35"/>
  <c r="H2289" i="35"/>
  <c r="G2289" i="35"/>
  <c r="F2289" i="35"/>
  <c r="E2289" i="35"/>
  <c r="D2289" i="35"/>
  <c r="C2289" i="35"/>
  <c r="O2288" i="35"/>
  <c r="N2288" i="35"/>
  <c r="J2288" i="35"/>
  <c r="P2288" i="35" s="1"/>
  <c r="I2288" i="35"/>
  <c r="H2288" i="35"/>
  <c r="G2288" i="35"/>
  <c r="F2288" i="35"/>
  <c r="E2288" i="35"/>
  <c r="D2288" i="35"/>
  <c r="C2288" i="35"/>
  <c r="O2287" i="35"/>
  <c r="N2287" i="35"/>
  <c r="J2287" i="35"/>
  <c r="P2287" i="35" s="1"/>
  <c r="I2287" i="35"/>
  <c r="G2287" i="35"/>
  <c r="F2287" i="35"/>
  <c r="E2287" i="35"/>
  <c r="D2287" i="35"/>
  <c r="C2287" i="35"/>
  <c r="O2286" i="35"/>
  <c r="N2286" i="35"/>
  <c r="J2286" i="35"/>
  <c r="P2286" i="35" s="1"/>
  <c r="I2286" i="35"/>
  <c r="H2286" i="35"/>
  <c r="G2286" i="35"/>
  <c r="F2286" i="35"/>
  <c r="E2286" i="35"/>
  <c r="D2286" i="35"/>
  <c r="C2286" i="35"/>
  <c r="O2285" i="35"/>
  <c r="N2285" i="35"/>
  <c r="K2285" i="35"/>
  <c r="J2285" i="35"/>
  <c r="P2285" i="35" s="1"/>
  <c r="I2285" i="35"/>
  <c r="H2285" i="35"/>
  <c r="G2285" i="35"/>
  <c r="F2285" i="35"/>
  <c r="E2285" i="35"/>
  <c r="D2285" i="35"/>
  <c r="C2285" i="35"/>
  <c r="O2284" i="35"/>
  <c r="N2284" i="35"/>
  <c r="K2284" i="35"/>
  <c r="J2284" i="35"/>
  <c r="P2284" i="35" s="1"/>
  <c r="I2284" i="35"/>
  <c r="H2284" i="35"/>
  <c r="G2284" i="35"/>
  <c r="F2284" i="35"/>
  <c r="E2284" i="35"/>
  <c r="D2284" i="35"/>
  <c r="C2284" i="35"/>
  <c r="O2283" i="35"/>
  <c r="N2283" i="35"/>
  <c r="K2283" i="35"/>
  <c r="J2283" i="35"/>
  <c r="P2283" i="35" s="1"/>
  <c r="I2283" i="35"/>
  <c r="H2283" i="35"/>
  <c r="G2283" i="35"/>
  <c r="F2283" i="35"/>
  <c r="E2283" i="35"/>
  <c r="D2283" i="35"/>
  <c r="C2283" i="35"/>
  <c r="O2282" i="35"/>
  <c r="N2282" i="35"/>
  <c r="K2282" i="35"/>
  <c r="J2282" i="35"/>
  <c r="P2282" i="35" s="1"/>
  <c r="I2282" i="35"/>
  <c r="H2282" i="35"/>
  <c r="G2282" i="35"/>
  <c r="F2282" i="35"/>
  <c r="E2282" i="35"/>
  <c r="D2282" i="35"/>
  <c r="C2282" i="35"/>
  <c r="O2281" i="35"/>
  <c r="N2281" i="35"/>
  <c r="K2281" i="35"/>
  <c r="J2281" i="35"/>
  <c r="P2281" i="35" s="1"/>
  <c r="I2281" i="35"/>
  <c r="H2281" i="35"/>
  <c r="G2281" i="35"/>
  <c r="F2281" i="35"/>
  <c r="E2281" i="35"/>
  <c r="D2281" i="35"/>
  <c r="C2281" i="35"/>
  <c r="O2280" i="35"/>
  <c r="N2280" i="35"/>
  <c r="K2280" i="35"/>
  <c r="J2280" i="35"/>
  <c r="P2280" i="35" s="1"/>
  <c r="I2280" i="35"/>
  <c r="H2280" i="35"/>
  <c r="G2280" i="35"/>
  <c r="F2280" i="35"/>
  <c r="E2280" i="35"/>
  <c r="D2280" i="35"/>
  <c r="C2280" i="35"/>
  <c r="O2279" i="35"/>
  <c r="N2279" i="35"/>
  <c r="K2279" i="35"/>
  <c r="J2279" i="35"/>
  <c r="P2279" i="35" s="1"/>
  <c r="I2279" i="35"/>
  <c r="H2279" i="35"/>
  <c r="G2279" i="35"/>
  <c r="F2279" i="35"/>
  <c r="E2279" i="35"/>
  <c r="D2279" i="35"/>
  <c r="C2279" i="35"/>
  <c r="O2278" i="35"/>
  <c r="N2278" i="35"/>
  <c r="L2278" i="35"/>
  <c r="K2278" i="35"/>
  <c r="J2278" i="35"/>
  <c r="P2278" i="35" s="1"/>
  <c r="I2278" i="35"/>
  <c r="H2278" i="35"/>
  <c r="G2278" i="35"/>
  <c r="F2278" i="35"/>
  <c r="E2278" i="35"/>
  <c r="D2278" i="35"/>
  <c r="C2278" i="35"/>
  <c r="O2277" i="35"/>
  <c r="N2277" i="35"/>
  <c r="L2277" i="35"/>
  <c r="K2277" i="35"/>
  <c r="J2277" i="35"/>
  <c r="P2277" i="35" s="1"/>
  <c r="I2277" i="35"/>
  <c r="H2277" i="35"/>
  <c r="G2277" i="35"/>
  <c r="F2277" i="35"/>
  <c r="E2277" i="35"/>
  <c r="D2277" i="35"/>
  <c r="C2277" i="35"/>
  <c r="O2276" i="35"/>
  <c r="N2276" i="35"/>
  <c r="L2276" i="35"/>
  <c r="K2276" i="35"/>
  <c r="J2276" i="35"/>
  <c r="P2276" i="35" s="1"/>
  <c r="I2276" i="35"/>
  <c r="H2276" i="35"/>
  <c r="G2276" i="35"/>
  <c r="F2276" i="35"/>
  <c r="E2276" i="35"/>
  <c r="D2276" i="35"/>
  <c r="C2276" i="35"/>
  <c r="O2275" i="35"/>
  <c r="N2275" i="35"/>
  <c r="L2275" i="35"/>
  <c r="J2275" i="35"/>
  <c r="P2275" i="35" s="1"/>
  <c r="I2275" i="35"/>
  <c r="H2275" i="35"/>
  <c r="G2275" i="35"/>
  <c r="F2275" i="35"/>
  <c r="E2275" i="35"/>
  <c r="D2275" i="35"/>
  <c r="C2275" i="35"/>
  <c r="O2274" i="35"/>
  <c r="N2274" i="35"/>
  <c r="M2274" i="35"/>
  <c r="L2274" i="35"/>
  <c r="J2274" i="35"/>
  <c r="P2274" i="35" s="1"/>
  <c r="I2274" i="35"/>
  <c r="H2274" i="35"/>
  <c r="G2274" i="35"/>
  <c r="F2274" i="35"/>
  <c r="E2274" i="35"/>
  <c r="D2274" i="35"/>
  <c r="C2274" i="35"/>
  <c r="O2273" i="35"/>
  <c r="N2273" i="35"/>
  <c r="K2273" i="35"/>
  <c r="J2273" i="35"/>
  <c r="P2273" i="35" s="1"/>
  <c r="I2273" i="35"/>
  <c r="H2273" i="35"/>
  <c r="G2273" i="35"/>
  <c r="F2273" i="35"/>
  <c r="E2273" i="35"/>
  <c r="D2273" i="35"/>
  <c r="C2273" i="35"/>
  <c r="O2272" i="35"/>
  <c r="N2272" i="35"/>
  <c r="L2272" i="35"/>
  <c r="J2272" i="35"/>
  <c r="P2272" i="35" s="1"/>
  <c r="I2272" i="35"/>
  <c r="H2272" i="35"/>
  <c r="G2272" i="35"/>
  <c r="F2272" i="35"/>
  <c r="E2272" i="35"/>
  <c r="D2272" i="35"/>
  <c r="C2272" i="35"/>
  <c r="O2271" i="35"/>
  <c r="N2271" i="35"/>
  <c r="M2271" i="35"/>
  <c r="L2271" i="35"/>
  <c r="J2271" i="35"/>
  <c r="P2271" i="35" s="1"/>
  <c r="I2271" i="35"/>
  <c r="G2271" i="35"/>
  <c r="F2271" i="35"/>
  <c r="E2271" i="35"/>
  <c r="D2271" i="35"/>
  <c r="C2271" i="35"/>
  <c r="O2270" i="35"/>
  <c r="N2270" i="35"/>
  <c r="J2270" i="35"/>
  <c r="P2270" i="35" s="1"/>
  <c r="I2270" i="35"/>
  <c r="H2270" i="35"/>
  <c r="G2270" i="35"/>
  <c r="F2270" i="35"/>
  <c r="E2270" i="35"/>
  <c r="D2270" i="35"/>
  <c r="C2270" i="35"/>
  <c r="O2269" i="35"/>
  <c r="N2269" i="35"/>
  <c r="L2269" i="35"/>
  <c r="K2269" i="35"/>
  <c r="J2269" i="35"/>
  <c r="P2269" i="35" s="1"/>
  <c r="I2269" i="35"/>
  <c r="H2269" i="35"/>
  <c r="G2269" i="35"/>
  <c r="F2269" i="35"/>
  <c r="E2269" i="35"/>
  <c r="D2269" i="35"/>
  <c r="C2269" i="35"/>
  <c r="O2268" i="35"/>
  <c r="N2268" i="35"/>
  <c r="M2268" i="35"/>
  <c r="L2268" i="35"/>
  <c r="J2268" i="35"/>
  <c r="P2268" i="35" s="1"/>
  <c r="I2268" i="35"/>
  <c r="H2268" i="35"/>
  <c r="G2268" i="35"/>
  <c r="F2268" i="35"/>
  <c r="E2268" i="35"/>
  <c r="D2268" i="35"/>
  <c r="C2268" i="35"/>
  <c r="O2267" i="35"/>
  <c r="N2267" i="35"/>
  <c r="M2267" i="35"/>
  <c r="K2267" i="35"/>
  <c r="J2267" i="35"/>
  <c r="P2267" i="35" s="1"/>
  <c r="I2267" i="35"/>
  <c r="H2267" i="35"/>
  <c r="G2267" i="35"/>
  <c r="F2267" i="35"/>
  <c r="E2267" i="35"/>
  <c r="D2267" i="35"/>
  <c r="C2267" i="35"/>
  <c r="O2266" i="35"/>
  <c r="N2266" i="35"/>
  <c r="M2266" i="35"/>
  <c r="K2266" i="35"/>
  <c r="J2266" i="35"/>
  <c r="P2266" i="35" s="1"/>
  <c r="I2266" i="35"/>
  <c r="H2266" i="35"/>
  <c r="G2266" i="35"/>
  <c r="F2266" i="35"/>
  <c r="E2266" i="35"/>
  <c r="D2266" i="35"/>
  <c r="C2266" i="35"/>
  <c r="O2265" i="35"/>
  <c r="N2265" i="35"/>
  <c r="K2265" i="35"/>
  <c r="J2265" i="35"/>
  <c r="P2265" i="35" s="1"/>
  <c r="I2265" i="35"/>
  <c r="H2265" i="35"/>
  <c r="G2265" i="35"/>
  <c r="F2265" i="35"/>
  <c r="E2265" i="35"/>
  <c r="D2265" i="35"/>
  <c r="C2265" i="35"/>
  <c r="O2264" i="35"/>
  <c r="N2264" i="35"/>
  <c r="M2264" i="35"/>
  <c r="K2264" i="35"/>
  <c r="J2264" i="35"/>
  <c r="P2264" i="35" s="1"/>
  <c r="I2264" i="35"/>
  <c r="H2264" i="35"/>
  <c r="G2264" i="35"/>
  <c r="F2264" i="35"/>
  <c r="E2264" i="35"/>
  <c r="D2264" i="35"/>
  <c r="C2264" i="35"/>
  <c r="O2263" i="35"/>
  <c r="N2263" i="35"/>
  <c r="M2263" i="35"/>
  <c r="K2263" i="35"/>
  <c r="J2263" i="35"/>
  <c r="P2263" i="35" s="1"/>
  <c r="I2263" i="35"/>
  <c r="G2263" i="35"/>
  <c r="F2263" i="35"/>
  <c r="E2263" i="35"/>
  <c r="D2263" i="35"/>
  <c r="C2263" i="35"/>
  <c r="O2262" i="35"/>
  <c r="N2262" i="35"/>
  <c r="L2262" i="35"/>
  <c r="K2262" i="35"/>
  <c r="J2262" i="35"/>
  <c r="P2262" i="35" s="1"/>
  <c r="I2262" i="35"/>
  <c r="H2262" i="35"/>
  <c r="G2262" i="35"/>
  <c r="F2262" i="35"/>
  <c r="E2262" i="35"/>
  <c r="D2262" i="35"/>
  <c r="C2262" i="35"/>
  <c r="O2261" i="35"/>
  <c r="N2261" i="35"/>
  <c r="M2261" i="35"/>
  <c r="L2261" i="35"/>
  <c r="J2261" i="35"/>
  <c r="P2261" i="35" s="1"/>
  <c r="I2261" i="35"/>
  <c r="H2261" i="35"/>
  <c r="G2261" i="35"/>
  <c r="F2261" i="35"/>
  <c r="E2261" i="35"/>
  <c r="D2261" i="35"/>
  <c r="C2261" i="35"/>
  <c r="R2261" i="35" s="1"/>
  <c r="R2262" i="35" s="1"/>
  <c r="R2263" i="35" s="1"/>
  <c r="R2264" i="35" s="1"/>
  <c r="R2265" i="35" s="1"/>
  <c r="R2266" i="35" s="1"/>
  <c r="R2267" i="35" s="1"/>
  <c r="R2268" i="35" s="1"/>
  <c r="R2269" i="35" s="1"/>
  <c r="R2270" i="35" s="1"/>
  <c r="R2271" i="35" s="1"/>
  <c r="R2272" i="35" s="1"/>
  <c r="R2273" i="35" s="1"/>
  <c r="R2274" i="35" s="1"/>
  <c r="R2275" i="35" s="1"/>
  <c r="R2276" i="35" s="1"/>
  <c r="R2277" i="35" s="1"/>
  <c r="R2278" i="35" s="1"/>
  <c r="R2279" i="35" s="1"/>
  <c r="R2280" i="35" s="1"/>
  <c r="R2281" i="35" s="1"/>
  <c r="R2282" i="35" s="1"/>
  <c r="R2283" i="35" s="1"/>
  <c r="R2284" i="35" s="1"/>
  <c r="R2285" i="35" s="1"/>
  <c r="R2286" i="35" s="1"/>
  <c r="R2287" i="35" s="1"/>
  <c r="R2288" i="35" s="1"/>
  <c r="R2289" i="35" s="1"/>
  <c r="R2290" i="35" s="1"/>
  <c r="R2291" i="35" s="1"/>
  <c r="R2292" i="35" s="1"/>
  <c r="R2293" i="35" s="1"/>
  <c r="R2294" i="35" s="1"/>
  <c r="R2295" i="35" s="1"/>
  <c r="R2296" i="35" s="1"/>
  <c r="R2297" i="35" s="1"/>
  <c r="R2298" i="35" s="1"/>
  <c r="R2299" i="35" s="1"/>
  <c r="R2300" i="35" s="1"/>
  <c r="R2301" i="35" s="1"/>
  <c r="R2302" i="35" s="1"/>
  <c r="R2303" i="35" s="1"/>
  <c r="R2304" i="35" s="1"/>
  <c r="R2305" i="35" s="1"/>
  <c r="O2250" i="35"/>
  <c r="N2250" i="35"/>
  <c r="J2250" i="35"/>
  <c r="P2250" i="35" s="1"/>
  <c r="I2250" i="35"/>
  <c r="G2250" i="35"/>
  <c r="F2250" i="35"/>
  <c r="E2250" i="35"/>
  <c r="D2250" i="35"/>
  <c r="C2250" i="35"/>
  <c r="O2249" i="35"/>
  <c r="N2249" i="35"/>
  <c r="J2249" i="35"/>
  <c r="P2249" i="35" s="1"/>
  <c r="I2249" i="35"/>
  <c r="G2249" i="35"/>
  <c r="F2249" i="35"/>
  <c r="E2249" i="35"/>
  <c r="D2249" i="35"/>
  <c r="C2249" i="35"/>
  <c r="O2248" i="35"/>
  <c r="N2248" i="35"/>
  <c r="J2248" i="35"/>
  <c r="P2248" i="35" s="1"/>
  <c r="G2248" i="35"/>
  <c r="F2248" i="35"/>
  <c r="E2248" i="35"/>
  <c r="D2248" i="35"/>
  <c r="C2248" i="35"/>
  <c r="O2247" i="35"/>
  <c r="N2247" i="35"/>
  <c r="G2247" i="35"/>
  <c r="F2247" i="35"/>
  <c r="E2247" i="35"/>
  <c r="D2247" i="35"/>
  <c r="C2247" i="35"/>
  <c r="O2246" i="35"/>
  <c r="N2246" i="35"/>
  <c r="H2246" i="35"/>
  <c r="G2246" i="35"/>
  <c r="F2246" i="35"/>
  <c r="E2246" i="35"/>
  <c r="D2246" i="35"/>
  <c r="C2246" i="35"/>
  <c r="O2245" i="35"/>
  <c r="N2245" i="35"/>
  <c r="H2245" i="35"/>
  <c r="G2245" i="35"/>
  <c r="F2245" i="35"/>
  <c r="E2245" i="35"/>
  <c r="D2245" i="35"/>
  <c r="C2245" i="35"/>
  <c r="O2244" i="35"/>
  <c r="N2244" i="35"/>
  <c r="H2244" i="35"/>
  <c r="G2244" i="35"/>
  <c r="F2244" i="35"/>
  <c r="E2244" i="35"/>
  <c r="D2244" i="35"/>
  <c r="C2244" i="35"/>
  <c r="O2243" i="35"/>
  <c r="N2243" i="35"/>
  <c r="I2243" i="35"/>
  <c r="H2243" i="35"/>
  <c r="G2243" i="35"/>
  <c r="F2243" i="35"/>
  <c r="E2243" i="35"/>
  <c r="D2243" i="35"/>
  <c r="C2243" i="35"/>
  <c r="O2242" i="35"/>
  <c r="N2242" i="35"/>
  <c r="J2242" i="35"/>
  <c r="P2242" i="35" s="1"/>
  <c r="I2242" i="35"/>
  <c r="G2242" i="35"/>
  <c r="F2242" i="35"/>
  <c r="E2242" i="35"/>
  <c r="D2242" i="35"/>
  <c r="C2242" i="35"/>
  <c r="O2241" i="35"/>
  <c r="N2241" i="35"/>
  <c r="J2241" i="35"/>
  <c r="P2241" i="35" s="1"/>
  <c r="I2241" i="35"/>
  <c r="G2241" i="35"/>
  <c r="F2241" i="35"/>
  <c r="E2241" i="35"/>
  <c r="D2241" i="35"/>
  <c r="C2241" i="35"/>
  <c r="O2240" i="35"/>
  <c r="N2240" i="35"/>
  <c r="J2240" i="35"/>
  <c r="P2240" i="35" s="1"/>
  <c r="G2240" i="35"/>
  <c r="F2240" i="35"/>
  <c r="E2240" i="35"/>
  <c r="D2240" i="35"/>
  <c r="C2240" i="35"/>
  <c r="O2239" i="35"/>
  <c r="N2239" i="35"/>
  <c r="G2239" i="35"/>
  <c r="F2239" i="35"/>
  <c r="E2239" i="35"/>
  <c r="D2239" i="35"/>
  <c r="C2239" i="35"/>
  <c r="O2238" i="35"/>
  <c r="N2238" i="35"/>
  <c r="G2238" i="35"/>
  <c r="F2238" i="35"/>
  <c r="E2238" i="35"/>
  <c r="D2238" i="35"/>
  <c r="C2238" i="35"/>
  <c r="O2237" i="35"/>
  <c r="N2237" i="35"/>
  <c r="H2237" i="35"/>
  <c r="G2237" i="35"/>
  <c r="F2237" i="35"/>
  <c r="E2237" i="35"/>
  <c r="D2237" i="35"/>
  <c r="C2237" i="35"/>
  <c r="O2236" i="35"/>
  <c r="N2236" i="35"/>
  <c r="H2236" i="35"/>
  <c r="G2236" i="35"/>
  <c r="F2236" i="35"/>
  <c r="E2236" i="35"/>
  <c r="D2236" i="35"/>
  <c r="C2236" i="35"/>
  <c r="O2235" i="35"/>
  <c r="N2235" i="35"/>
  <c r="I2235" i="35"/>
  <c r="H2235" i="35"/>
  <c r="G2235" i="35"/>
  <c r="F2235" i="35"/>
  <c r="E2235" i="35"/>
  <c r="D2235" i="35"/>
  <c r="C2235" i="35"/>
  <c r="O2234" i="35"/>
  <c r="N2234" i="35"/>
  <c r="J2234" i="35"/>
  <c r="P2234" i="35" s="1"/>
  <c r="I2234" i="35"/>
  <c r="G2234" i="35"/>
  <c r="F2234" i="35"/>
  <c r="E2234" i="35"/>
  <c r="D2234" i="35"/>
  <c r="C2234" i="35"/>
  <c r="O2233" i="35"/>
  <c r="N2233" i="35"/>
  <c r="J2233" i="35"/>
  <c r="P2233" i="35" s="1"/>
  <c r="I2233" i="35"/>
  <c r="G2233" i="35"/>
  <c r="F2233" i="35"/>
  <c r="E2233" i="35"/>
  <c r="D2233" i="35"/>
  <c r="C2233" i="35"/>
  <c r="O2232" i="35"/>
  <c r="N2232" i="35"/>
  <c r="J2232" i="35"/>
  <c r="P2232" i="35" s="1"/>
  <c r="G2232" i="35"/>
  <c r="F2232" i="35"/>
  <c r="E2232" i="35"/>
  <c r="D2232" i="35"/>
  <c r="C2232" i="35"/>
  <c r="O2231" i="35"/>
  <c r="N2231" i="35"/>
  <c r="G2231" i="35"/>
  <c r="F2231" i="35"/>
  <c r="E2231" i="35"/>
  <c r="D2231" i="35"/>
  <c r="C2231" i="35"/>
  <c r="O2230" i="35"/>
  <c r="N2230" i="35"/>
  <c r="G2230" i="35"/>
  <c r="F2230" i="35"/>
  <c r="E2230" i="35"/>
  <c r="D2230" i="35"/>
  <c r="C2230" i="35"/>
  <c r="O2229" i="35"/>
  <c r="N2229" i="35"/>
  <c r="H2229" i="35"/>
  <c r="G2229" i="35"/>
  <c r="F2229" i="35"/>
  <c r="E2229" i="35"/>
  <c r="D2229" i="35"/>
  <c r="C2229" i="35"/>
  <c r="O2228" i="35"/>
  <c r="N2228" i="35"/>
  <c r="H2228" i="35"/>
  <c r="G2228" i="35"/>
  <c r="F2228" i="35"/>
  <c r="E2228" i="35"/>
  <c r="D2228" i="35"/>
  <c r="C2228" i="35"/>
  <c r="O2227" i="35"/>
  <c r="N2227" i="35"/>
  <c r="I2227" i="35"/>
  <c r="G2227" i="35"/>
  <c r="F2227" i="35"/>
  <c r="E2227" i="35"/>
  <c r="D2227" i="35"/>
  <c r="C2227" i="35"/>
  <c r="O2226" i="35"/>
  <c r="N2226" i="35"/>
  <c r="J2226" i="35"/>
  <c r="P2226" i="35" s="1"/>
  <c r="I2226" i="35"/>
  <c r="G2226" i="35"/>
  <c r="F2226" i="35"/>
  <c r="E2226" i="35"/>
  <c r="D2226" i="35"/>
  <c r="C2226" i="35"/>
  <c r="O2225" i="35"/>
  <c r="N2225" i="35"/>
  <c r="J2225" i="35"/>
  <c r="P2225" i="35" s="1"/>
  <c r="G2225" i="35"/>
  <c r="F2225" i="35"/>
  <c r="E2225" i="35"/>
  <c r="D2225" i="35"/>
  <c r="C2225" i="35"/>
  <c r="O2224" i="35"/>
  <c r="N2224" i="35"/>
  <c r="J2224" i="35"/>
  <c r="P2224" i="35" s="1"/>
  <c r="G2224" i="35"/>
  <c r="F2224" i="35"/>
  <c r="E2224" i="35"/>
  <c r="D2224" i="35"/>
  <c r="C2224" i="35"/>
  <c r="O2223" i="35"/>
  <c r="N2223" i="35"/>
  <c r="G2223" i="35"/>
  <c r="F2223" i="35"/>
  <c r="E2223" i="35"/>
  <c r="D2223" i="35"/>
  <c r="C2223" i="35"/>
  <c r="O2222" i="35"/>
  <c r="N2222" i="35"/>
  <c r="G2222" i="35"/>
  <c r="F2222" i="35"/>
  <c r="E2222" i="35"/>
  <c r="D2222" i="35"/>
  <c r="C2222" i="35"/>
  <c r="O2221" i="35"/>
  <c r="N2221" i="35"/>
  <c r="H2221" i="35"/>
  <c r="G2221" i="35"/>
  <c r="F2221" i="35"/>
  <c r="E2221" i="35"/>
  <c r="D2221" i="35"/>
  <c r="C2221" i="35"/>
  <c r="O2220" i="35"/>
  <c r="N2220" i="35"/>
  <c r="H2220" i="35"/>
  <c r="G2220" i="35"/>
  <c r="F2220" i="35"/>
  <c r="E2220" i="35"/>
  <c r="D2220" i="35"/>
  <c r="C2220" i="35"/>
  <c r="O2219" i="35"/>
  <c r="N2219" i="35"/>
  <c r="I2219" i="35"/>
  <c r="H2219" i="35"/>
  <c r="G2219" i="35"/>
  <c r="F2219" i="35"/>
  <c r="E2219" i="35"/>
  <c r="D2219" i="35"/>
  <c r="C2219" i="35"/>
  <c r="O2218" i="35"/>
  <c r="N2218" i="35"/>
  <c r="J2218" i="35"/>
  <c r="P2218" i="35" s="1"/>
  <c r="I2218" i="35"/>
  <c r="G2218" i="35"/>
  <c r="F2218" i="35"/>
  <c r="E2218" i="35"/>
  <c r="D2218" i="35"/>
  <c r="C2218" i="35"/>
  <c r="O2217" i="35"/>
  <c r="N2217" i="35"/>
  <c r="J2217" i="35"/>
  <c r="P2217" i="35" s="1"/>
  <c r="I2217" i="35"/>
  <c r="G2217" i="35"/>
  <c r="F2217" i="35"/>
  <c r="E2217" i="35"/>
  <c r="D2217" i="35"/>
  <c r="C2217" i="35"/>
  <c r="O2216" i="35"/>
  <c r="N2216" i="35"/>
  <c r="J2216" i="35"/>
  <c r="P2216" i="35" s="1"/>
  <c r="G2216" i="35"/>
  <c r="F2216" i="35"/>
  <c r="E2216" i="35"/>
  <c r="D2216" i="35"/>
  <c r="C2216" i="35"/>
  <c r="R2216" i="35" s="1"/>
  <c r="R2217" i="35" s="1"/>
  <c r="R2218" i="35" s="1"/>
  <c r="R2219" i="35" s="1"/>
  <c r="R2220" i="35" s="1"/>
  <c r="R2221" i="35" s="1"/>
  <c r="R2222" i="35" s="1"/>
  <c r="R2223" i="35" s="1"/>
  <c r="R2224" i="35" s="1"/>
  <c r="R2225" i="35" s="1"/>
  <c r="R2226" i="35" s="1"/>
  <c r="R2227" i="35" s="1"/>
  <c r="R2228" i="35" s="1"/>
  <c r="R2229" i="35" s="1"/>
  <c r="R2230" i="35" s="1"/>
  <c r="R2231" i="35" s="1"/>
  <c r="R2232" i="35" s="1"/>
  <c r="R2233" i="35" s="1"/>
  <c r="R2234" i="35" s="1"/>
  <c r="R2235" i="35" s="1"/>
  <c r="R2236" i="35" s="1"/>
  <c r="R2237" i="35" s="1"/>
  <c r="R2238" i="35" s="1"/>
  <c r="R2239" i="35" s="1"/>
  <c r="R2240" i="35" s="1"/>
  <c r="R2241" i="35" s="1"/>
  <c r="R2242" i="35" s="1"/>
  <c r="R2243" i="35" s="1"/>
  <c r="R2244" i="35" s="1"/>
  <c r="R2245" i="35" s="1"/>
  <c r="R2246" i="35" s="1"/>
  <c r="R2247" i="35" s="1"/>
  <c r="R2248" i="35" s="1"/>
  <c r="R2249" i="35" s="1"/>
  <c r="R2250" i="35" s="1"/>
  <c r="R2251" i="35" s="1"/>
  <c r="R2252" i="35" s="1"/>
  <c r="R2253" i="35" s="1"/>
  <c r="R2254" i="35" s="1"/>
  <c r="R2255" i="35" s="1"/>
  <c r="R2256" i="35" s="1"/>
  <c r="R2257" i="35" s="1"/>
  <c r="R2258" i="35" s="1"/>
  <c r="R2259" i="35" s="1"/>
  <c r="R2260" i="35" s="1"/>
  <c r="O2205" i="35"/>
  <c r="N2205" i="35"/>
  <c r="H2205" i="35"/>
  <c r="G2205" i="35"/>
  <c r="F2205" i="35"/>
  <c r="E2205" i="35"/>
  <c r="D2205" i="35"/>
  <c r="C2205" i="35"/>
  <c r="O2204" i="35"/>
  <c r="N2204" i="35"/>
  <c r="H2204" i="35"/>
  <c r="G2204" i="35"/>
  <c r="F2204" i="35"/>
  <c r="E2204" i="35"/>
  <c r="D2204" i="35"/>
  <c r="C2204" i="35"/>
  <c r="O2203" i="35"/>
  <c r="N2203" i="35"/>
  <c r="I2203" i="35"/>
  <c r="G2203" i="35"/>
  <c r="F2203" i="35"/>
  <c r="E2203" i="35"/>
  <c r="D2203" i="35"/>
  <c r="C2203" i="35"/>
  <c r="O2202" i="35"/>
  <c r="N2202" i="35"/>
  <c r="J2202" i="35"/>
  <c r="P2202" i="35" s="1"/>
  <c r="I2202" i="35"/>
  <c r="G2202" i="35"/>
  <c r="F2202" i="35"/>
  <c r="E2202" i="35"/>
  <c r="D2202" i="35"/>
  <c r="C2202" i="35"/>
  <c r="O2201" i="35"/>
  <c r="N2201" i="35"/>
  <c r="J2201" i="35"/>
  <c r="P2201" i="35" s="1"/>
  <c r="G2201" i="35"/>
  <c r="F2201" i="35"/>
  <c r="E2201" i="35"/>
  <c r="D2201" i="35"/>
  <c r="C2201" i="35"/>
  <c r="O2200" i="35"/>
  <c r="N2200" i="35"/>
  <c r="J2200" i="35"/>
  <c r="P2200" i="35" s="1"/>
  <c r="G2200" i="35"/>
  <c r="F2200" i="35"/>
  <c r="E2200" i="35"/>
  <c r="D2200" i="35"/>
  <c r="C2200" i="35"/>
  <c r="O2199" i="35"/>
  <c r="N2199" i="35"/>
  <c r="G2199" i="35"/>
  <c r="F2199" i="35"/>
  <c r="E2199" i="35"/>
  <c r="D2199" i="35"/>
  <c r="C2199" i="35"/>
  <c r="O2198" i="35"/>
  <c r="N2198" i="35"/>
  <c r="G2198" i="35"/>
  <c r="F2198" i="35"/>
  <c r="E2198" i="35"/>
  <c r="D2198" i="35"/>
  <c r="C2198" i="35"/>
  <c r="O2197" i="35"/>
  <c r="N2197" i="35"/>
  <c r="H2197" i="35"/>
  <c r="G2197" i="35"/>
  <c r="F2197" i="35"/>
  <c r="E2197" i="35"/>
  <c r="D2197" i="35"/>
  <c r="C2197" i="35"/>
  <c r="O2196" i="35"/>
  <c r="N2196" i="35"/>
  <c r="H2196" i="35"/>
  <c r="G2196" i="35"/>
  <c r="F2196" i="35"/>
  <c r="E2196" i="35"/>
  <c r="D2196" i="35"/>
  <c r="C2196" i="35"/>
  <c r="O2195" i="35"/>
  <c r="N2195" i="35"/>
  <c r="I2195" i="35"/>
  <c r="G2195" i="35"/>
  <c r="F2195" i="35"/>
  <c r="E2195" i="35"/>
  <c r="D2195" i="35"/>
  <c r="C2195" i="35"/>
  <c r="O2194" i="35"/>
  <c r="N2194" i="35"/>
  <c r="J2194" i="35"/>
  <c r="P2194" i="35" s="1"/>
  <c r="I2194" i="35"/>
  <c r="G2194" i="35"/>
  <c r="F2194" i="35"/>
  <c r="E2194" i="35"/>
  <c r="D2194" i="35"/>
  <c r="C2194" i="35"/>
  <c r="O2193" i="35"/>
  <c r="N2193" i="35"/>
  <c r="K2193" i="35"/>
  <c r="J2193" i="35"/>
  <c r="P2193" i="35" s="1"/>
  <c r="I2193" i="35"/>
  <c r="G2193" i="35"/>
  <c r="F2193" i="35"/>
  <c r="E2193" i="35"/>
  <c r="D2193" i="35"/>
  <c r="C2193" i="35"/>
  <c r="O2192" i="35"/>
  <c r="N2192" i="35"/>
  <c r="G2192" i="35"/>
  <c r="F2192" i="35"/>
  <c r="E2192" i="35"/>
  <c r="D2192" i="35"/>
  <c r="C2192" i="35"/>
  <c r="O2191" i="35"/>
  <c r="N2191" i="35"/>
  <c r="G2191" i="35"/>
  <c r="F2191" i="35"/>
  <c r="E2191" i="35"/>
  <c r="D2191" i="35"/>
  <c r="C2191" i="35"/>
  <c r="O2190" i="35"/>
  <c r="N2190" i="35"/>
  <c r="G2190" i="35"/>
  <c r="F2190" i="35"/>
  <c r="E2190" i="35"/>
  <c r="D2190" i="35"/>
  <c r="C2190" i="35"/>
  <c r="O2189" i="35"/>
  <c r="N2189" i="35"/>
  <c r="H2189" i="35"/>
  <c r="G2189" i="35"/>
  <c r="F2189" i="35"/>
  <c r="E2189" i="35"/>
  <c r="D2189" i="35"/>
  <c r="C2189" i="35"/>
  <c r="O2188" i="35"/>
  <c r="N2188" i="35"/>
  <c r="H2188" i="35"/>
  <c r="G2188" i="35"/>
  <c r="F2188" i="35"/>
  <c r="E2188" i="35"/>
  <c r="D2188" i="35"/>
  <c r="C2188" i="35"/>
  <c r="O2187" i="35"/>
  <c r="N2187" i="35"/>
  <c r="I2187" i="35"/>
  <c r="G2187" i="35"/>
  <c r="F2187" i="35"/>
  <c r="E2187" i="35"/>
  <c r="D2187" i="35"/>
  <c r="C2187" i="35"/>
  <c r="O2186" i="35"/>
  <c r="N2186" i="35"/>
  <c r="J2186" i="35"/>
  <c r="P2186" i="35" s="1"/>
  <c r="G2186" i="35"/>
  <c r="F2186" i="35"/>
  <c r="E2186" i="35"/>
  <c r="D2186" i="35"/>
  <c r="C2186" i="35"/>
  <c r="O2185" i="35"/>
  <c r="N2185" i="35"/>
  <c r="G2185" i="35"/>
  <c r="F2185" i="35"/>
  <c r="E2185" i="35"/>
  <c r="D2185" i="35"/>
  <c r="C2185" i="35"/>
  <c r="O2184" i="35"/>
  <c r="N2184" i="35"/>
  <c r="G2184" i="35"/>
  <c r="F2184" i="35"/>
  <c r="E2184" i="35"/>
  <c r="D2184" i="35"/>
  <c r="C2184" i="35"/>
  <c r="O2183" i="35"/>
  <c r="N2183" i="35"/>
  <c r="G2183" i="35"/>
  <c r="F2183" i="35"/>
  <c r="E2183" i="35"/>
  <c r="D2183" i="35"/>
  <c r="C2183" i="35"/>
  <c r="O2182" i="35"/>
  <c r="N2182" i="35"/>
  <c r="G2182" i="35"/>
  <c r="F2182" i="35"/>
  <c r="E2182" i="35"/>
  <c r="D2182" i="35"/>
  <c r="C2182" i="35"/>
  <c r="O2181" i="35"/>
  <c r="N2181" i="35"/>
  <c r="H2181" i="35"/>
  <c r="G2181" i="35"/>
  <c r="F2181" i="35"/>
  <c r="E2181" i="35"/>
  <c r="D2181" i="35"/>
  <c r="C2181" i="35"/>
  <c r="O2180" i="35"/>
  <c r="N2180" i="35"/>
  <c r="H2180" i="35"/>
  <c r="G2180" i="35"/>
  <c r="F2180" i="35"/>
  <c r="E2180" i="35"/>
  <c r="D2180" i="35"/>
  <c r="C2180" i="35"/>
  <c r="O2179" i="35"/>
  <c r="N2179" i="35"/>
  <c r="I2179" i="35"/>
  <c r="H2179" i="35"/>
  <c r="G2179" i="35"/>
  <c r="F2179" i="35"/>
  <c r="E2179" i="35"/>
  <c r="D2179" i="35"/>
  <c r="C2179" i="35"/>
  <c r="O2178" i="35"/>
  <c r="N2178" i="35"/>
  <c r="J2178" i="35"/>
  <c r="P2178" i="35" s="1"/>
  <c r="I2178" i="35"/>
  <c r="G2178" i="35"/>
  <c r="F2178" i="35"/>
  <c r="E2178" i="35"/>
  <c r="D2178" i="35"/>
  <c r="C2178" i="35"/>
  <c r="O2177" i="35"/>
  <c r="N2177" i="35"/>
  <c r="K2177" i="35"/>
  <c r="J2177" i="35"/>
  <c r="P2177" i="35" s="1"/>
  <c r="G2177" i="35"/>
  <c r="F2177" i="35"/>
  <c r="E2177" i="35"/>
  <c r="D2177" i="35"/>
  <c r="C2177" i="35"/>
  <c r="O2176" i="35"/>
  <c r="N2176" i="35"/>
  <c r="G2176" i="35"/>
  <c r="F2176" i="35"/>
  <c r="E2176" i="35"/>
  <c r="D2176" i="35"/>
  <c r="C2176" i="35"/>
  <c r="O2175" i="35"/>
  <c r="N2175" i="35"/>
  <c r="G2175" i="35"/>
  <c r="F2175" i="35"/>
  <c r="E2175" i="35"/>
  <c r="D2175" i="35"/>
  <c r="C2175" i="35"/>
  <c r="O2174" i="35"/>
  <c r="N2174" i="35"/>
  <c r="G2174" i="35"/>
  <c r="F2174" i="35"/>
  <c r="E2174" i="35"/>
  <c r="D2174" i="35"/>
  <c r="C2174" i="35"/>
  <c r="O2173" i="35"/>
  <c r="N2173" i="35"/>
  <c r="H2173" i="35"/>
  <c r="G2173" i="35"/>
  <c r="F2173" i="35"/>
  <c r="E2173" i="35"/>
  <c r="D2173" i="35"/>
  <c r="C2173" i="35"/>
  <c r="O2172" i="35"/>
  <c r="N2172" i="35"/>
  <c r="H2172" i="35"/>
  <c r="G2172" i="35"/>
  <c r="F2172" i="35"/>
  <c r="E2172" i="35"/>
  <c r="D2172" i="35"/>
  <c r="C2172" i="35"/>
  <c r="O2171" i="35"/>
  <c r="N2171" i="35"/>
  <c r="I2171" i="35"/>
  <c r="G2171" i="35"/>
  <c r="F2171" i="35"/>
  <c r="E2171" i="35"/>
  <c r="D2171" i="35"/>
  <c r="C2171" i="35"/>
  <c r="R2171" i="35" s="1"/>
  <c r="R2172" i="35" s="1"/>
  <c r="R2173" i="35" s="1"/>
  <c r="R2174" i="35" s="1"/>
  <c r="R2175" i="35" s="1"/>
  <c r="R2176" i="35" s="1"/>
  <c r="R2177" i="35" s="1"/>
  <c r="R2178" i="35" s="1"/>
  <c r="R2179" i="35" s="1"/>
  <c r="R2180" i="35" s="1"/>
  <c r="R2181" i="35" s="1"/>
  <c r="R2182" i="35" s="1"/>
  <c r="R2183" i="35" s="1"/>
  <c r="R2184" i="35" s="1"/>
  <c r="R2185" i="35" s="1"/>
  <c r="R2186" i="35" s="1"/>
  <c r="R2187" i="35" s="1"/>
  <c r="R2188" i="35" s="1"/>
  <c r="R2189" i="35" s="1"/>
  <c r="R2190" i="35" s="1"/>
  <c r="R2191" i="35" s="1"/>
  <c r="R2192" i="35" s="1"/>
  <c r="R2193" i="35" s="1"/>
  <c r="R2194" i="35" s="1"/>
  <c r="R2195" i="35" s="1"/>
  <c r="R2196" i="35" s="1"/>
  <c r="R2197" i="35" s="1"/>
  <c r="R2198" i="35" s="1"/>
  <c r="R2199" i="35" s="1"/>
  <c r="R2200" i="35" s="1"/>
  <c r="R2201" i="35" s="1"/>
  <c r="R2202" i="35" s="1"/>
  <c r="R2203" i="35" s="1"/>
  <c r="R2204" i="35" s="1"/>
  <c r="R2205" i="35" s="1"/>
  <c r="R2206" i="35" s="1"/>
  <c r="R2207" i="35" s="1"/>
  <c r="R2208" i="35" s="1"/>
  <c r="R2209" i="35" s="1"/>
  <c r="R2210" i="35" s="1"/>
  <c r="R2211" i="35" s="1"/>
  <c r="R2212" i="35" s="1"/>
  <c r="R2213" i="35" s="1"/>
  <c r="R2214" i="35" s="1"/>
  <c r="R2215" i="35" s="1"/>
  <c r="O2160" i="35"/>
  <c r="N2160" i="35"/>
  <c r="G2160" i="35"/>
  <c r="F2160" i="35"/>
  <c r="E2160" i="35"/>
  <c r="D2160" i="35"/>
  <c r="C2160" i="35"/>
  <c r="O2159" i="35"/>
  <c r="N2159" i="35"/>
  <c r="G2159" i="35"/>
  <c r="F2159" i="35"/>
  <c r="E2159" i="35"/>
  <c r="D2159" i="35"/>
  <c r="C2159" i="35"/>
  <c r="O2158" i="35"/>
  <c r="N2158" i="35"/>
  <c r="G2158" i="35"/>
  <c r="F2158" i="35"/>
  <c r="E2158" i="35"/>
  <c r="D2158" i="35"/>
  <c r="C2158" i="35"/>
  <c r="O2157" i="35"/>
  <c r="N2157" i="35"/>
  <c r="H2157" i="35"/>
  <c r="G2157" i="35"/>
  <c r="F2157" i="35"/>
  <c r="E2157" i="35"/>
  <c r="D2157" i="35"/>
  <c r="C2157" i="35"/>
  <c r="O2156" i="35"/>
  <c r="N2156" i="35"/>
  <c r="H2156" i="35"/>
  <c r="G2156" i="35"/>
  <c r="F2156" i="35"/>
  <c r="E2156" i="35"/>
  <c r="D2156" i="35"/>
  <c r="C2156" i="35"/>
  <c r="O2155" i="35"/>
  <c r="N2155" i="35"/>
  <c r="I2155" i="35"/>
  <c r="G2155" i="35"/>
  <c r="F2155" i="35"/>
  <c r="E2155" i="35"/>
  <c r="D2155" i="35"/>
  <c r="C2155" i="35"/>
  <c r="O2154" i="35"/>
  <c r="N2154" i="35"/>
  <c r="J2154" i="35"/>
  <c r="P2154" i="35" s="1"/>
  <c r="I2154" i="35"/>
  <c r="G2154" i="35"/>
  <c r="F2154" i="35"/>
  <c r="E2154" i="35"/>
  <c r="D2154" i="35"/>
  <c r="C2154" i="35"/>
  <c r="O2153" i="35"/>
  <c r="N2153" i="35"/>
  <c r="J2153" i="35"/>
  <c r="P2153" i="35" s="1"/>
  <c r="G2153" i="35"/>
  <c r="F2153" i="35"/>
  <c r="E2153" i="35"/>
  <c r="D2153" i="35"/>
  <c r="C2153" i="35"/>
  <c r="O2152" i="35"/>
  <c r="N2152" i="35"/>
  <c r="J2152" i="35"/>
  <c r="P2152" i="35" s="1"/>
  <c r="G2152" i="35"/>
  <c r="F2152" i="35"/>
  <c r="E2152" i="35"/>
  <c r="D2152" i="35"/>
  <c r="C2152" i="35"/>
  <c r="O2151" i="35"/>
  <c r="N2151" i="35"/>
  <c r="G2151" i="35"/>
  <c r="F2151" i="35"/>
  <c r="E2151" i="35"/>
  <c r="D2151" i="35"/>
  <c r="C2151" i="35"/>
  <c r="O2150" i="35"/>
  <c r="N2150" i="35"/>
  <c r="G2150" i="35"/>
  <c r="F2150" i="35"/>
  <c r="E2150" i="35"/>
  <c r="D2150" i="35"/>
  <c r="C2150" i="35"/>
  <c r="O2149" i="35"/>
  <c r="N2149" i="35"/>
  <c r="H2149" i="35"/>
  <c r="G2149" i="35"/>
  <c r="F2149" i="35"/>
  <c r="E2149" i="35"/>
  <c r="D2149" i="35"/>
  <c r="C2149" i="35"/>
  <c r="O2148" i="35"/>
  <c r="N2148" i="35"/>
  <c r="H2148" i="35"/>
  <c r="G2148" i="35"/>
  <c r="F2148" i="35"/>
  <c r="E2148" i="35"/>
  <c r="D2148" i="35"/>
  <c r="C2148" i="35"/>
  <c r="O2147" i="35"/>
  <c r="N2147" i="35"/>
  <c r="I2147" i="35"/>
  <c r="G2147" i="35"/>
  <c r="F2147" i="35"/>
  <c r="E2147" i="35"/>
  <c r="D2147" i="35"/>
  <c r="C2147" i="35"/>
  <c r="O2146" i="35"/>
  <c r="N2146" i="35"/>
  <c r="J2146" i="35"/>
  <c r="P2146" i="35" s="1"/>
  <c r="G2146" i="35"/>
  <c r="F2146" i="35"/>
  <c r="E2146" i="35"/>
  <c r="D2146" i="35"/>
  <c r="C2146" i="35"/>
  <c r="O2145" i="35"/>
  <c r="N2145" i="35"/>
  <c r="I2145" i="35"/>
  <c r="G2145" i="35"/>
  <c r="F2145" i="35"/>
  <c r="E2145" i="35"/>
  <c r="D2145" i="35"/>
  <c r="C2145" i="35"/>
  <c r="O2144" i="35"/>
  <c r="N2144" i="35"/>
  <c r="G2144" i="35"/>
  <c r="F2144" i="35"/>
  <c r="E2144" i="35"/>
  <c r="D2144" i="35"/>
  <c r="C2144" i="35"/>
  <c r="O2143" i="35"/>
  <c r="N2143" i="35"/>
  <c r="G2143" i="35"/>
  <c r="F2143" i="35"/>
  <c r="E2143" i="35"/>
  <c r="D2143" i="35"/>
  <c r="C2143" i="35"/>
  <c r="O2142" i="35"/>
  <c r="N2142" i="35"/>
  <c r="G2142" i="35"/>
  <c r="F2142" i="35"/>
  <c r="E2142" i="35"/>
  <c r="D2142" i="35"/>
  <c r="C2142" i="35"/>
  <c r="O2141" i="35"/>
  <c r="N2141" i="35"/>
  <c r="G2141" i="35"/>
  <c r="F2141" i="35"/>
  <c r="E2141" i="35"/>
  <c r="D2141" i="35"/>
  <c r="C2141" i="35"/>
  <c r="O2140" i="35"/>
  <c r="N2140" i="35"/>
  <c r="H2140" i="35"/>
  <c r="G2140" i="35"/>
  <c r="F2140" i="35"/>
  <c r="E2140" i="35"/>
  <c r="D2140" i="35"/>
  <c r="C2140" i="35"/>
  <c r="O2139" i="35"/>
  <c r="N2139" i="35"/>
  <c r="I2139" i="35"/>
  <c r="G2139" i="35"/>
  <c r="F2139" i="35"/>
  <c r="E2139" i="35"/>
  <c r="D2139" i="35"/>
  <c r="C2139" i="35"/>
  <c r="O2138" i="35"/>
  <c r="N2138" i="35"/>
  <c r="J2138" i="35"/>
  <c r="P2138" i="35" s="1"/>
  <c r="I2138" i="35"/>
  <c r="G2138" i="35"/>
  <c r="F2138" i="35"/>
  <c r="E2138" i="35"/>
  <c r="D2138" i="35"/>
  <c r="C2138" i="35"/>
  <c r="O2137" i="35"/>
  <c r="N2137" i="35"/>
  <c r="J2137" i="35"/>
  <c r="P2137" i="35" s="1"/>
  <c r="G2137" i="35"/>
  <c r="F2137" i="35"/>
  <c r="E2137" i="35"/>
  <c r="D2137" i="35"/>
  <c r="C2137" i="35"/>
  <c r="O2136" i="35"/>
  <c r="N2136" i="35"/>
  <c r="J2136" i="35"/>
  <c r="P2136" i="35" s="1"/>
  <c r="G2136" i="35"/>
  <c r="F2136" i="35"/>
  <c r="E2136" i="35"/>
  <c r="D2136" i="35"/>
  <c r="C2136" i="35"/>
  <c r="O2135" i="35"/>
  <c r="N2135" i="35"/>
  <c r="G2135" i="35"/>
  <c r="F2135" i="35"/>
  <c r="E2135" i="35"/>
  <c r="D2135" i="35"/>
  <c r="C2135" i="35"/>
  <c r="O2134" i="35"/>
  <c r="N2134" i="35"/>
  <c r="G2134" i="35"/>
  <c r="F2134" i="35"/>
  <c r="E2134" i="35"/>
  <c r="D2134" i="35"/>
  <c r="C2134" i="35"/>
  <c r="O2133" i="35"/>
  <c r="N2133" i="35"/>
  <c r="H2133" i="35"/>
  <c r="G2133" i="35"/>
  <c r="F2133" i="35"/>
  <c r="E2133" i="35"/>
  <c r="D2133" i="35"/>
  <c r="C2133" i="35"/>
  <c r="O2132" i="35"/>
  <c r="N2132" i="35"/>
  <c r="H2132" i="35"/>
  <c r="G2132" i="35"/>
  <c r="F2132" i="35"/>
  <c r="E2132" i="35"/>
  <c r="D2132" i="35"/>
  <c r="C2132" i="35"/>
  <c r="O2131" i="35"/>
  <c r="N2131" i="35"/>
  <c r="I2131" i="35"/>
  <c r="H2131" i="35"/>
  <c r="G2131" i="35"/>
  <c r="F2131" i="35"/>
  <c r="E2131" i="35"/>
  <c r="D2131" i="35"/>
  <c r="C2131" i="35"/>
  <c r="O2130" i="35"/>
  <c r="N2130" i="35"/>
  <c r="J2130" i="35"/>
  <c r="P2130" i="35" s="1"/>
  <c r="I2130" i="35"/>
  <c r="G2130" i="35"/>
  <c r="F2130" i="35"/>
  <c r="E2130" i="35"/>
  <c r="D2130" i="35"/>
  <c r="C2130" i="35"/>
  <c r="O2129" i="35"/>
  <c r="N2129" i="35"/>
  <c r="J2129" i="35"/>
  <c r="P2129" i="35" s="1"/>
  <c r="I2129" i="35"/>
  <c r="G2129" i="35"/>
  <c r="F2129" i="35"/>
  <c r="E2129" i="35"/>
  <c r="D2129" i="35"/>
  <c r="C2129" i="35"/>
  <c r="O2128" i="35"/>
  <c r="N2128" i="35"/>
  <c r="G2128" i="35"/>
  <c r="F2128" i="35"/>
  <c r="E2128" i="35"/>
  <c r="D2128" i="35"/>
  <c r="C2128" i="35"/>
  <c r="O2127" i="35"/>
  <c r="N2127" i="35"/>
  <c r="G2127" i="35"/>
  <c r="F2127" i="35"/>
  <c r="E2127" i="35"/>
  <c r="D2127" i="35"/>
  <c r="C2127" i="35"/>
  <c r="O2126" i="35"/>
  <c r="N2126" i="35"/>
  <c r="G2126" i="35"/>
  <c r="F2126" i="35"/>
  <c r="E2126" i="35"/>
  <c r="D2126" i="35"/>
  <c r="C2126" i="35"/>
  <c r="R2126" i="35" s="1"/>
  <c r="R2127" i="35" s="1"/>
  <c r="R2128" i="35" s="1"/>
  <c r="R2129" i="35" s="1"/>
  <c r="R2130" i="35" s="1"/>
  <c r="R2131" i="35" s="1"/>
  <c r="R2132" i="35" s="1"/>
  <c r="R2133" i="35" s="1"/>
  <c r="R2134" i="35" s="1"/>
  <c r="R2135" i="35" s="1"/>
  <c r="R2136" i="35" s="1"/>
  <c r="R2137" i="35" s="1"/>
  <c r="R2138" i="35" s="1"/>
  <c r="R2139" i="35" s="1"/>
  <c r="R2140" i="35" s="1"/>
  <c r="R2141" i="35" s="1"/>
  <c r="R2142" i="35" s="1"/>
  <c r="R2143" i="35" s="1"/>
  <c r="R2144" i="35" s="1"/>
  <c r="R2145" i="35" s="1"/>
  <c r="R2146" i="35" s="1"/>
  <c r="R2147" i="35" s="1"/>
  <c r="R2148" i="35" s="1"/>
  <c r="R2149" i="35" s="1"/>
  <c r="R2150" i="35" s="1"/>
  <c r="R2151" i="35" s="1"/>
  <c r="R2152" i="35" s="1"/>
  <c r="R2153" i="35" s="1"/>
  <c r="R2154" i="35" s="1"/>
  <c r="R2155" i="35" s="1"/>
  <c r="R2156" i="35" s="1"/>
  <c r="R2157" i="35" s="1"/>
  <c r="R2158" i="35" s="1"/>
  <c r="R2159" i="35" s="1"/>
  <c r="R2160" i="35" s="1"/>
  <c r="R2161" i="35" s="1"/>
  <c r="R2162" i="35" s="1"/>
  <c r="R2163" i="35" s="1"/>
  <c r="R2164" i="35" s="1"/>
  <c r="R2165" i="35" s="1"/>
  <c r="R2166" i="35" s="1"/>
  <c r="R2167" i="35" s="1"/>
  <c r="R2168" i="35" s="1"/>
  <c r="R2169" i="35" s="1"/>
  <c r="R2170" i="35" s="1"/>
  <c r="O2115" i="35"/>
  <c r="N2115" i="35"/>
  <c r="K2115" i="35"/>
  <c r="I2115" i="35"/>
  <c r="G2115" i="35"/>
  <c r="F2115" i="35"/>
  <c r="E2115" i="35"/>
  <c r="D2115" i="35"/>
  <c r="C2115" i="35"/>
  <c r="O2114" i="35"/>
  <c r="N2114" i="35"/>
  <c r="J2114" i="35"/>
  <c r="P2114" i="35" s="1"/>
  <c r="I2114" i="35"/>
  <c r="G2114" i="35"/>
  <c r="F2114" i="35"/>
  <c r="E2114" i="35"/>
  <c r="D2114" i="35"/>
  <c r="C2114" i="35"/>
  <c r="O2113" i="35"/>
  <c r="N2113" i="35"/>
  <c r="J2113" i="35"/>
  <c r="P2113" i="35" s="1"/>
  <c r="G2113" i="35"/>
  <c r="F2113" i="35"/>
  <c r="E2113" i="35"/>
  <c r="D2113" i="35"/>
  <c r="C2113" i="35"/>
  <c r="O2112" i="35"/>
  <c r="N2112" i="35"/>
  <c r="G2112" i="35"/>
  <c r="F2112" i="35"/>
  <c r="E2112" i="35"/>
  <c r="D2112" i="35"/>
  <c r="C2112" i="35"/>
  <c r="O2111" i="35"/>
  <c r="N2111" i="35"/>
  <c r="G2111" i="35"/>
  <c r="F2111" i="35"/>
  <c r="E2111" i="35"/>
  <c r="D2111" i="35"/>
  <c r="C2111" i="35"/>
  <c r="O2110" i="35"/>
  <c r="N2110" i="35"/>
  <c r="G2110" i="35"/>
  <c r="F2110" i="35"/>
  <c r="E2110" i="35"/>
  <c r="D2110" i="35"/>
  <c r="C2110" i="35"/>
  <c r="O2109" i="35"/>
  <c r="N2109" i="35"/>
  <c r="H2109" i="35"/>
  <c r="G2109" i="35"/>
  <c r="F2109" i="35"/>
  <c r="E2109" i="35"/>
  <c r="D2109" i="35"/>
  <c r="C2109" i="35"/>
  <c r="O2108" i="35"/>
  <c r="N2108" i="35"/>
  <c r="H2108" i="35"/>
  <c r="G2108" i="35"/>
  <c r="F2108" i="35"/>
  <c r="E2108" i="35"/>
  <c r="D2108" i="35"/>
  <c r="C2108" i="35"/>
  <c r="O2107" i="35"/>
  <c r="N2107" i="35"/>
  <c r="H2107" i="35"/>
  <c r="G2107" i="35"/>
  <c r="F2107" i="35"/>
  <c r="E2107" i="35"/>
  <c r="D2107" i="35"/>
  <c r="C2107" i="35"/>
  <c r="O2106" i="35"/>
  <c r="N2106" i="35"/>
  <c r="J2106" i="35"/>
  <c r="P2106" i="35" s="1"/>
  <c r="I2106" i="35"/>
  <c r="G2106" i="35"/>
  <c r="F2106" i="35"/>
  <c r="E2106" i="35"/>
  <c r="D2106" i="35"/>
  <c r="C2106" i="35"/>
  <c r="O2105" i="35"/>
  <c r="N2105" i="35"/>
  <c r="J2105" i="35"/>
  <c r="P2105" i="35" s="1"/>
  <c r="G2105" i="35"/>
  <c r="F2105" i="35"/>
  <c r="E2105" i="35"/>
  <c r="D2105" i="35"/>
  <c r="C2105" i="35"/>
  <c r="O2104" i="35"/>
  <c r="N2104" i="35"/>
  <c r="J2104" i="35"/>
  <c r="P2104" i="35" s="1"/>
  <c r="G2104" i="35"/>
  <c r="F2104" i="35"/>
  <c r="E2104" i="35"/>
  <c r="D2104" i="35"/>
  <c r="C2104" i="35"/>
  <c r="O2103" i="35"/>
  <c r="N2103" i="35"/>
  <c r="G2103" i="35"/>
  <c r="F2103" i="35"/>
  <c r="E2103" i="35"/>
  <c r="D2103" i="35"/>
  <c r="C2103" i="35"/>
  <c r="O2102" i="35"/>
  <c r="N2102" i="35"/>
  <c r="G2102" i="35"/>
  <c r="F2102" i="35"/>
  <c r="E2102" i="35"/>
  <c r="D2102" i="35"/>
  <c r="C2102" i="35"/>
  <c r="O2101" i="35"/>
  <c r="N2101" i="35"/>
  <c r="H2101" i="35"/>
  <c r="G2101" i="35"/>
  <c r="F2101" i="35"/>
  <c r="E2101" i="35"/>
  <c r="D2101" i="35"/>
  <c r="C2101" i="35"/>
  <c r="O2100" i="35"/>
  <c r="N2100" i="35"/>
  <c r="H2100" i="35"/>
  <c r="G2100" i="35"/>
  <c r="F2100" i="35"/>
  <c r="E2100" i="35"/>
  <c r="D2100" i="35"/>
  <c r="C2100" i="35"/>
  <c r="O2099" i="35"/>
  <c r="N2099" i="35"/>
  <c r="I2099" i="35"/>
  <c r="G2099" i="35"/>
  <c r="F2099" i="35"/>
  <c r="E2099" i="35"/>
  <c r="D2099" i="35"/>
  <c r="C2099" i="35"/>
  <c r="O2098" i="35"/>
  <c r="N2098" i="35"/>
  <c r="I2098" i="35"/>
  <c r="G2098" i="35"/>
  <c r="F2098" i="35"/>
  <c r="E2098" i="35"/>
  <c r="D2098" i="35"/>
  <c r="C2098" i="35"/>
  <c r="O2097" i="35"/>
  <c r="N2097" i="35"/>
  <c r="J2097" i="35"/>
  <c r="P2097" i="35" s="1"/>
  <c r="I2097" i="35"/>
  <c r="G2097" i="35"/>
  <c r="F2097" i="35"/>
  <c r="E2097" i="35"/>
  <c r="D2097" i="35"/>
  <c r="C2097" i="35"/>
  <c r="O2096" i="35"/>
  <c r="N2096" i="35"/>
  <c r="G2096" i="35"/>
  <c r="F2096" i="35"/>
  <c r="E2096" i="35"/>
  <c r="D2096" i="35"/>
  <c r="C2096" i="35"/>
  <c r="O2095" i="35"/>
  <c r="N2095" i="35"/>
  <c r="G2095" i="35"/>
  <c r="F2095" i="35"/>
  <c r="E2095" i="35"/>
  <c r="D2095" i="35"/>
  <c r="C2095" i="35"/>
  <c r="O2094" i="35"/>
  <c r="N2094" i="35"/>
  <c r="G2094" i="35"/>
  <c r="F2094" i="35"/>
  <c r="E2094" i="35"/>
  <c r="D2094" i="35"/>
  <c r="C2094" i="35"/>
  <c r="O2093" i="35"/>
  <c r="N2093" i="35"/>
  <c r="H2093" i="35"/>
  <c r="G2093" i="35"/>
  <c r="F2093" i="35"/>
  <c r="E2093" i="35"/>
  <c r="D2093" i="35"/>
  <c r="C2093" i="35"/>
  <c r="O2092" i="35"/>
  <c r="N2092" i="35"/>
  <c r="H2092" i="35"/>
  <c r="G2092" i="35"/>
  <c r="F2092" i="35"/>
  <c r="E2092" i="35"/>
  <c r="D2092" i="35"/>
  <c r="C2092" i="35"/>
  <c r="O2091" i="35"/>
  <c r="N2091" i="35"/>
  <c r="I2091" i="35"/>
  <c r="H2091" i="35"/>
  <c r="G2091" i="35"/>
  <c r="F2091" i="35"/>
  <c r="E2091" i="35"/>
  <c r="D2091" i="35"/>
  <c r="C2091" i="35"/>
  <c r="O2090" i="35"/>
  <c r="N2090" i="35"/>
  <c r="L2090" i="35"/>
  <c r="J2090" i="35"/>
  <c r="P2090" i="35" s="1"/>
  <c r="I2090" i="35"/>
  <c r="G2090" i="35"/>
  <c r="F2090" i="35"/>
  <c r="E2090" i="35"/>
  <c r="D2090" i="35"/>
  <c r="C2090" i="35"/>
  <c r="O2089" i="35"/>
  <c r="N2089" i="35"/>
  <c r="J2089" i="35"/>
  <c r="P2089" i="35" s="1"/>
  <c r="G2089" i="35"/>
  <c r="F2089" i="35"/>
  <c r="E2089" i="35"/>
  <c r="D2089" i="35"/>
  <c r="C2089" i="35"/>
  <c r="O2088" i="35"/>
  <c r="N2088" i="35"/>
  <c r="G2088" i="35"/>
  <c r="F2088" i="35"/>
  <c r="E2088" i="35"/>
  <c r="D2088" i="35"/>
  <c r="C2088" i="35"/>
  <c r="O2087" i="35"/>
  <c r="N2087" i="35"/>
  <c r="G2087" i="35"/>
  <c r="F2087" i="35"/>
  <c r="E2087" i="35"/>
  <c r="D2087" i="35"/>
  <c r="C2087" i="35"/>
  <c r="O2086" i="35"/>
  <c r="N2086" i="35"/>
  <c r="G2086" i="35"/>
  <c r="F2086" i="35"/>
  <c r="E2086" i="35"/>
  <c r="D2086" i="35"/>
  <c r="C2086" i="35"/>
  <c r="O2085" i="35"/>
  <c r="N2085" i="35"/>
  <c r="H2085" i="35"/>
  <c r="G2085" i="35"/>
  <c r="F2085" i="35"/>
  <c r="E2085" i="35"/>
  <c r="D2085" i="35"/>
  <c r="C2085" i="35"/>
  <c r="O2084" i="35"/>
  <c r="N2084" i="35"/>
  <c r="H2084" i="35"/>
  <c r="G2084" i="35"/>
  <c r="F2084" i="35"/>
  <c r="E2084" i="35"/>
  <c r="D2084" i="35"/>
  <c r="C2084" i="35"/>
  <c r="O2083" i="35"/>
  <c r="N2083" i="35"/>
  <c r="I2083" i="35"/>
  <c r="H2083" i="35"/>
  <c r="G2083" i="35"/>
  <c r="F2083" i="35"/>
  <c r="E2083" i="35"/>
  <c r="D2083" i="35"/>
  <c r="C2083" i="35"/>
  <c r="O2082" i="35"/>
  <c r="N2082" i="35"/>
  <c r="J2082" i="35"/>
  <c r="P2082" i="35" s="1"/>
  <c r="I2082" i="35"/>
  <c r="G2082" i="35"/>
  <c r="F2082" i="35"/>
  <c r="E2082" i="35"/>
  <c r="D2082" i="35"/>
  <c r="C2082" i="35"/>
  <c r="O2081" i="35"/>
  <c r="N2081" i="35"/>
  <c r="J2081" i="35"/>
  <c r="P2081" i="35" s="1"/>
  <c r="G2081" i="35"/>
  <c r="F2081" i="35"/>
  <c r="E2081" i="35"/>
  <c r="D2081" i="35"/>
  <c r="C2081" i="35"/>
  <c r="R2081" i="35" s="1"/>
  <c r="R2082" i="35" s="1"/>
  <c r="R2083" i="35" s="1"/>
  <c r="R2084" i="35" s="1"/>
  <c r="R2085" i="35" s="1"/>
  <c r="R2086" i="35" s="1"/>
  <c r="R2087" i="35" s="1"/>
  <c r="R2088" i="35" s="1"/>
  <c r="R2089" i="35" s="1"/>
  <c r="R2090" i="35" s="1"/>
  <c r="R2091" i="35" s="1"/>
  <c r="R2092" i="35" s="1"/>
  <c r="R2093" i="35" s="1"/>
  <c r="R2094" i="35" s="1"/>
  <c r="R2095" i="35" s="1"/>
  <c r="R2096" i="35" s="1"/>
  <c r="R2097" i="35" s="1"/>
  <c r="R2098" i="35" s="1"/>
  <c r="R2099" i="35" s="1"/>
  <c r="R2100" i="35" s="1"/>
  <c r="R2101" i="35" s="1"/>
  <c r="R2102" i="35" s="1"/>
  <c r="R2103" i="35" s="1"/>
  <c r="R2104" i="35" s="1"/>
  <c r="R2105" i="35" s="1"/>
  <c r="R2106" i="35" s="1"/>
  <c r="R2107" i="35" s="1"/>
  <c r="R2108" i="35" s="1"/>
  <c r="R2109" i="35" s="1"/>
  <c r="R2110" i="35" s="1"/>
  <c r="R2111" i="35" s="1"/>
  <c r="R2112" i="35" s="1"/>
  <c r="R2113" i="35" s="1"/>
  <c r="R2114" i="35" s="1"/>
  <c r="R2115" i="35" s="1"/>
  <c r="R2116" i="35" s="1"/>
  <c r="R2117" i="35" s="1"/>
  <c r="R2118" i="35" s="1"/>
  <c r="R2119" i="35" s="1"/>
  <c r="R2120" i="35" s="1"/>
  <c r="R2121" i="35" s="1"/>
  <c r="R2122" i="35" s="1"/>
  <c r="R2123" i="35" s="1"/>
  <c r="R2124" i="35" s="1"/>
  <c r="R2125" i="35" s="1"/>
  <c r="O2070" i="35"/>
  <c r="N2070" i="35"/>
  <c r="G2070" i="35"/>
  <c r="F2070" i="35"/>
  <c r="E2070" i="35"/>
  <c r="D2070" i="35"/>
  <c r="C2070" i="35"/>
  <c r="O2069" i="35"/>
  <c r="N2069" i="35"/>
  <c r="H2069" i="35"/>
  <c r="G2069" i="35"/>
  <c r="F2069" i="35"/>
  <c r="E2069" i="35"/>
  <c r="D2069" i="35"/>
  <c r="C2069" i="35"/>
  <c r="O2068" i="35"/>
  <c r="N2068" i="35"/>
  <c r="H2068" i="35"/>
  <c r="G2068" i="35"/>
  <c r="F2068" i="35"/>
  <c r="E2068" i="35"/>
  <c r="D2068" i="35"/>
  <c r="C2068" i="35"/>
  <c r="O2067" i="35"/>
  <c r="N2067" i="35"/>
  <c r="I2067" i="35"/>
  <c r="G2067" i="35"/>
  <c r="F2067" i="35"/>
  <c r="E2067" i="35"/>
  <c r="D2067" i="35"/>
  <c r="C2067" i="35"/>
  <c r="O2066" i="35"/>
  <c r="N2066" i="35"/>
  <c r="M2066" i="35"/>
  <c r="J2066" i="35"/>
  <c r="P2066" i="35" s="1"/>
  <c r="I2066" i="35"/>
  <c r="G2066" i="35"/>
  <c r="F2066" i="35"/>
  <c r="E2066" i="35"/>
  <c r="D2066" i="35"/>
  <c r="C2066" i="35"/>
  <c r="O2065" i="35"/>
  <c r="N2065" i="35"/>
  <c r="J2065" i="35"/>
  <c r="P2065" i="35" s="1"/>
  <c r="G2065" i="35"/>
  <c r="F2065" i="35"/>
  <c r="E2065" i="35"/>
  <c r="D2065" i="35"/>
  <c r="C2065" i="35"/>
  <c r="O2064" i="35"/>
  <c r="N2064" i="35"/>
  <c r="G2064" i="35"/>
  <c r="F2064" i="35"/>
  <c r="E2064" i="35"/>
  <c r="D2064" i="35"/>
  <c r="C2064" i="35"/>
  <c r="O2063" i="35"/>
  <c r="N2063" i="35"/>
  <c r="G2063" i="35"/>
  <c r="F2063" i="35"/>
  <c r="E2063" i="35"/>
  <c r="D2063" i="35"/>
  <c r="C2063" i="35"/>
  <c r="O2062" i="35"/>
  <c r="N2062" i="35"/>
  <c r="G2062" i="35"/>
  <c r="F2062" i="35"/>
  <c r="E2062" i="35"/>
  <c r="D2062" i="35"/>
  <c r="C2062" i="35"/>
  <c r="O2061" i="35"/>
  <c r="N2061" i="35"/>
  <c r="H2061" i="35"/>
  <c r="G2061" i="35"/>
  <c r="F2061" i="35"/>
  <c r="E2061" i="35"/>
  <c r="D2061" i="35"/>
  <c r="C2061" i="35"/>
  <c r="O2060" i="35"/>
  <c r="N2060" i="35"/>
  <c r="H2060" i="35"/>
  <c r="G2060" i="35"/>
  <c r="F2060" i="35"/>
  <c r="E2060" i="35"/>
  <c r="D2060" i="35"/>
  <c r="C2060" i="35"/>
  <c r="O2059" i="35"/>
  <c r="N2059" i="35"/>
  <c r="I2059" i="35"/>
  <c r="H2059" i="35"/>
  <c r="G2059" i="35"/>
  <c r="F2059" i="35"/>
  <c r="E2059" i="35"/>
  <c r="D2059" i="35"/>
  <c r="C2059" i="35"/>
  <c r="O2058" i="35"/>
  <c r="N2058" i="35"/>
  <c r="J2058" i="35"/>
  <c r="P2058" i="35" s="1"/>
  <c r="I2058" i="35"/>
  <c r="G2058" i="35"/>
  <c r="F2058" i="35"/>
  <c r="E2058" i="35"/>
  <c r="D2058" i="35"/>
  <c r="C2058" i="35"/>
  <c r="O2057" i="35"/>
  <c r="N2057" i="35"/>
  <c r="J2057" i="35"/>
  <c r="P2057" i="35" s="1"/>
  <c r="G2057" i="35"/>
  <c r="F2057" i="35"/>
  <c r="E2057" i="35"/>
  <c r="D2057" i="35"/>
  <c r="C2057" i="35"/>
  <c r="O2056" i="35"/>
  <c r="N2056" i="35"/>
  <c r="G2056" i="35"/>
  <c r="F2056" i="35"/>
  <c r="E2056" i="35"/>
  <c r="D2056" i="35"/>
  <c r="C2056" i="35"/>
  <c r="O2055" i="35"/>
  <c r="N2055" i="35"/>
  <c r="G2055" i="35"/>
  <c r="F2055" i="35"/>
  <c r="E2055" i="35"/>
  <c r="D2055" i="35"/>
  <c r="C2055" i="35"/>
  <c r="O2054" i="35"/>
  <c r="N2054" i="35"/>
  <c r="G2054" i="35"/>
  <c r="F2054" i="35"/>
  <c r="E2054" i="35"/>
  <c r="D2054" i="35"/>
  <c r="C2054" i="35"/>
  <c r="O2053" i="35"/>
  <c r="N2053" i="35"/>
  <c r="H2053" i="35"/>
  <c r="G2053" i="35"/>
  <c r="F2053" i="35"/>
  <c r="E2053" i="35"/>
  <c r="D2053" i="35"/>
  <c r="C2053" i="35"/>
  <c r="O2052" i="35"/>
  <c r="N2052" i="35"/>
  <c r="H2052" i="35"/>
  <c r="G2052" i="35"/>
  <c r="F2052" i="35"/>
  <c r="E2052" i="35"/>
  <c r="D2052" i="35"/>
  <c r="C2052" i="35"/>
  <c r="O2051" i="35"/>
  <c r="N2051" i="35"/>
  <c r="I2051" i="35"/>
  <c r="H2051" i="35"/>
  <c r="G2051" i="35"/>
  <c r="F2051" i="35"/>
  <c r="E2051" i="35"/>
  <c r="D2051" i="35"/>
  <c r="C2051" i="35"/>
  <c r="O2050" i="35"/>
  <c r="N2050" i="35"/>
  <c r="J2050" i="35"/>
  <c r="P2050" i="35" s="1"/>
  <c r="G2050" i="35"/>
  <c r="F2050" i="35"/>
  <c r="E2050" i="35"/>
  <c r="D2050" i="35"/>
  <c r="C2050" i="35"/>
  <c r="O2049" i="35"/>
  <c r="N2049" i="35"/>
  <c r="G2049" i="35"/>
  <c r="F2049" i="35"/>
  <c r="E2049" i="35"/>
  <c r="D2049" i="35"/>
  <c r="C2049" i="35"/>
  <c r="O2048" i="35"/>
  <c r="N2048" i="35"/>
  <c r="G2048" i="35"/>
  <c r="F2048" i="35"/>
  <c r="E2048" i="35"/>
  <c r="D2048" i="35"/>
  <c r="C2048" i="35"/>
  <c r="O2047" i="35"/>
  <c r="N2047" i="35"/>
  <c r="G2047" i="35"/>
  <c r="F2047" i="35"/>
  <c r="E2047" i="35"/>
  <c r="D2047" i="35"/>
  <c r="C2047" i="35"/>
  <c r="O2046" i="35"/>
  <c r="N2046" i="35"/>
  <c r="G2046" i="35"/>
  <c r="F2046" i="35"/>
  <c r="E2046" i="35"/>
  <c r="D2046" i="35"/>
  <c r="C2046" i="35"/>
  <c r="O2045" i="35"/>
  <c r="N2045" i="35"/>
  <c r="H2045" i="35"/>
  <c r="G2045" i="35"/>
  <c r="F2045" i="35"/>
  <c r="E2045" i="35"/>
  <c r="D2045" i="35"/>
  <c r="C2045" i="35"/>
  <c r="O2044" i="35"/>
  <c r="N2044" i="35"/>
  <c r="H2044" i="35"/>
  <c r="G2044" i="35"/>
  <c r="F2044" i="35"/>
  <c r="E2044" i="35"/>
  <c r="D2044" i="35"/>
  <c r="C2044" i="35"/>
  <c r="O2043" i="35"/>
  <c r="N2043" i="35"/>
  <c r="L2043" i="35"/>
  <c r="I2043" i="35"/>
  <c r="H2043" i="35"/>
  <c r="G2043" i="35"/>
  <c r="F2043" i="35"/>
  <c r="E2043" i="35"/>
  <c r="D2043" i="35"/>
  <c r="C2043" i="35"/>
  <c r="O2042" i="35"/>
  <c r="N2042" i="35"/>
  <c r="J2042" i="35"/>
  <c r="P2042" i="35" s="1"/>
  <c r="I2042" i="35"/>
  <c r="G2042" i="35"/>
  <c r="F2042" i="35"/>
  <c r="E2042" i="35"/>
  <c r="D2042" i="35"/>
  <c r="C2042" i="35"/>
  <c r="O2041" i="35"/>
  <c r="N2041" i="35"/>
  <c r="J2041" i="35"/>
  <c r="P2041" i="35" s="1"/>
  <c r="I2041" i="35"/>
  <c r="G2041" i="35"/>
  <c r="F2041" i="35"/>
  <c r="E2041" i="35"/>
  <c r="D2041" i="35"/>
  <c r="C2041" i="35"/>
  <c r="O2040" i="35"/>
  <c r="N2040" i="35"/>
  <c r="G2040" i="35"/>
  <c r="F2040" i="35"/>
  <c r="E2040" i="35"/>
  <c r="D2040" i="35"/>
  <c r="C2040" i="35"/>
  <c r="O2039" i="35"/>
  <c r="N2039" i="35"/>
  <c r="G2039" i="35"/>
  <c r="F2039" i="35"/>
  <c r="E2039" i="35"/>
  <c r="D2039" i="35"/>
  <c r="C2039" i="35"/>
  <c r="O2038" i="35"/>
  <c r="N2038" i="35"/>
  <c r="G2038" i="35"/>
  <c r="F2038" i="35"/>
  <c r="E2038" i="35"/>
  <c r="D2038" i="35"/>
  <c r="C2038" i="35"/>
  <c r="O2037" i="35"/>
  <c r="N2037" i="35"/>
  <c r="H2037" i="35"/>
  <c r="G2037" i="35"/>
  <c r="F2037" i="35"/>
  <c r="E2037" i="35"/>
  <c r="D2037" i="35"/>
  <c r="C2037" i="35"/>
  <c r="O2036" i="35"/>
  <c r="N2036" i="35"/>
  <c r="H2036" i="35"/>
  <c r="G2036" i="35"/>
  <c r="F2036" i="35"/>
  <c r="E2036" i="35"/>
  <c r="D2036" i="35"/>
  <c r="C2036" i="35"/>
  <c r="R2036" i="35" s="1"/>
  <c r="R2037" i="35" s="1"/>
  <c r="R2038" i="35" s="1"/>
  <c r="R2039" i="35" s="1"/>
  <c r="R2040" i="35" s="1"/>
  <c r="R2041" i="35" s="1"/>
  <c r="R2042" i="35" s="1"/>
  <c r="R2043" i="35" s="1"/>
  <c r="R2044" i="35" s="1"/>
  <c r="R2045" i="35" s="1"/>
  <c r="R2046" i="35" s="1"/>
  <c r="R2047" i="35" s="1"/>
  <c r="R2048" i="35" s="1"/>
  <c r="R2049" i="35" s="1"/>
  <c r="R2050" i="35" s="1"/>
  <c r="R2051" i="35" s="1"/>
  <c r="R2052" i="35" s="1"/>
  <c r="R2053" i="35" s="1"/>
  <c r="R2054" i="35" s="1"/>
  <c r="R2055" i="35" s="1"/>
  <c r="R2056" i="35" s="1"/>
  <c r="R2057" i="35" s="1"/>
  <c r="R2058" i="35" s="1"/>
  <c r="R2059" i="35" s="1"/>
  <c r="R2060" i="35" s="1"/>
  <c r="R2061" i="35" s="1"/>
  <c r="R2062" i="35" s="1"/>
  <c r="R2063" i="35" s="1"/>
  <c r="R2064" i="35" s="1"/>
  <c r="R2065" i="35" s="1"/>
  <c r="R2066" i="35" s="1"/>
  <c r="R2067" i="35" s="1"/>
  <c r="R2068" i="35" s="1"/>
  <c r="R2069" i="35" s="1"/>
  <c r="R2070" i="35" s="1"/>
  <c r="R2071" i="35" s="1"/>
  <c r="R2072" i="35" s="1"/>
  <c r="R2073" i="35" s="1"/>
  <c r="R2074" i="35" s="1"/>
  <c r="R2075" i="35" s="1"/>
  <c r="R2076" i="35" s="1"/>
  <c r="R2077" i="35" s="1"/>
  <c r="R2078" i="35" s="1"/>
  <c r="R2079" i="35" s="1"/>
  <c r="R2080" i="35" s="1"/>
  <c r="O2025" i="35"/>
  <c r="N2025" i="35"/>
  <c r="J2025" i="35"/>
  <c r="P2025" i="35" s="1"/>
  <c r="G2025" i="35"/>
  <c r="F2025" i="35"/>
  <c r="E2025" i="35"/>
  <c r="D2025" i="35"/>
  <c r="C2025" i="35"/>
  <c r="O2024" i="35"/>
  <c r="N2024" i="35"/>
  <c r="G2024" i="35"/>
  <c r="F2024" i="35"/>
  <c r="E2024" i="35"/>
  <c r="D2024" i="35"/>
  <c r="C2024" i="35"/>
  <c r="O2023" i="35"/>
  <c r="N2023" i="35"/>
  <c r="G2023" i="35"/>
  <c r="F2023" i="35"/>
  <c r="E2023" i="35"/>
  <c r="D2023" i="35"/>
  <c r="C2023" i="35"/>
  <c r="O2022" i="35"/>
  <c r="N2022" i="35"/>
  <c r="G2022" i="35"/>
  <c r="F2022" i="35"/>
  <c r="E2022" i="35"/>
  <c r="D2022" i="35"/>
  <c r="C2022" i="35"/>
  <c r="O2021" i="35"/>
  <c r="N2021" i="35"/>
  <c r="H2021" i="35"/>
  <c r="G2021" i="35"/>
  <c r="F2021" i="35"/>
  <c r="E2021" i="35"/>
  <c r="D2021" i="35"/>
  <c r="C2021" i="35"/>
  <c r="O2020" i="35"/>
  <c r="N2020" i="35"/>
  <c r="H2020" i="35"/>
  <c r="G2020" i="35"/>
  <c r="F2020" i="35"/>
  <c r="E2020" i="35"/>
  <c r="D2020" i="35"/>
  <c r="C2020" i="35"/>
  <c r="O2019" i="35"/>
  <c r="N2019" i="35"/>
  <c r="I2019" i="35"/>
  <c r="H2019" i="35"/>
  <c r="G2019" i="35"/>
  <c r="F2019" i="35"/>
  <c r="E2019" i="35"/>
  <c r="D2019" i="35"/>
  <c r="C2019" i="35"/>
  <c r="O2018" i="35"/>
  <c r="N2018" i="35"/>
  <c r="J2018" i="35"/>
  <c r="P2018" i="35" s="1"/>
  <c r="I2018" i="35"/>
  <c r="G2018" i="35"/>
  <c r="F2018" i="35"/>
  <c r="E2018" i="35"/>
  <c r="D2018" i="35"/>
  <c r="C2018" i="35"/>
  <c r="O2017" i="35"/>
  <c r="N2017" i="35"/>
  <c r="J2017" i="35"/>
  <c r="P2017" i="35" s="1"/>
  <c r="G2017" i="35"/>
  <c r="F2017" i="35"/>
  <c r="E2017" i="35"/>
  <c r="D2017" i="35"/>
  <c r="C2017" i="35"/>
  <c r="O2016" i="35"/>
  <c r="N2016" i="35"/>
  <c r="G2016" i="35"/>
  <c r="F2016" i="35"/>
  <c r="E2016" i="35"/>
  <c r="D2016" i="35"/>
  <c r="C2016" i="35"/>
  <c r="O2015" i="35"/>
  <c r="N2015" i="35"/>
  <c r="G2015" i="35"/>
  <c r="F2015" i="35"/>
  <c r="E2015" i="35"/>
  <c r="D2015" i="35"/>
  <c r="C2015" i="35"/>
  <c r="O2014" i="35"/>
  <c r="N2014" i="35"/>
  <c r="G2014" i="35"/>
  <c r="F2014" i="35"/>
  <c r="E2014" i="35"/>
  <c r="D2014" i="35"/>
  <c r="C2014" i="35"/>
  <c r="O2013" i="35"/>
  <c r="N2013" i="35"/>
  <c r="H2013" i="35"/>
  <c r="G2013" i="35"/>
  <c r="F2013" i="35"/>
  <c r="E2013" i="35"/>
  <c r="D2013" i="35"/>
  <c r="C2013" i="35"/>
  <c r="O2012" i="35"/>
  <c r="N2012" i="35"/>
  <c r="H2012" i="35"/>
  <c r="G2012" i="35"/>
  <c r="F2012" i="35"/>
  <c r="E2012" i="35"/>
  <c r="D2012" i="35"/>
  <c r="C2012" i="35"/>
  <c r="O2011" i="35"/>
  <c r="N2011" i="35"/>
  <c r="I2011" i="35"/>
  <c r="G2011" i="35"/>
  <c r="F2011" i="35"/>
  <c r="E2011" i="35"/>
  <c r="D2011" i="35"/>
  <c r="C2011" i="35"/>
  <c r="O2010" i="35"/>
  <c r="N2010" i="35"/>
  <c r="J2010" i="35"/>
  <c r="P2010" i="35" s="1"/>
  <c r="I2010" i="35"/>
  <c r="G2010" i="35"/>
  <c r="F2010" i="35"/>
  <c r="E2010" i="35"/>
  <c r="D2010" i="35"/>
  <c r="C2010" i="35"/>
  <c r="O2009" i="35"/>
  <c r="N2009" i="35"/>
  <c r="J2009" i="35"/>
  <c r="P2009" i="35" s="1"/>
  <c r="I2009" i="35"/>
  <c r="G2009" i="35"/>
  <c r="F2009" i="35"/>
  <c r="E2009" i="35"/>
  <c r="D2009" i="35"/>
  <c r="C2009" i="35"/>
  <c r="O2008" i="35"/>
  <c r="N2008" i="35"/>
  <c r="J2008" i="35"/>
  <c r="P2008" i="35" s="1"/>
  <c r="G2008" i="35"/>
  <c r="F2008" i="35"/>
  <c r="E2008" i="35"/>
  <c r="D2008" i="35"/>
  <c r="C2008" i="35"/>
  <c r="O2007" i="35"/>
  <c r="N2007" i="35"/>
  <c r="G2007" i="35"/>
  <c r="F2007" i="35"/>
  <c r="E2007" i="35"/>
  <c r="D2007" i="35"/>
  <c r="C2007" i="35"/>
  <c r="O2006" i="35"/>
  <c r="N2006" i="35"/>
  <c r="G2006" i="35"/>
  <c r="F2006" i="35"/>
  <c r="E2006" i="35"/>
  <c r="D2006" i="35"/>
  <c r="C2006" i="35"/>
  <c r="O2005" i="35"/>
  <c r="N2005" i="35"/>
  <c r="H2005" i="35"/>
  <c r="G2005" i="35"/>
  <c r="F2005" i="35"/>
  <c r="E2005" i="35"/>
  <c r="D2005" i="35"/>
  <c r="C2005" i="35"/>
  <c r="O2004" i="35"/>
  <c r="N2004" i="35"/>
  <c r="H2004" i="35"/>
  <c r="G2004" i="35"/>
  <c r="F2004" i="35"/>
  <c r="E2004" i="35"/>
  <c r="D2004" i="35"/>
  <c r="C2004" i="35"/>
  <c r="O2003" i="35"/>
  <c r="N2003" i="35"/>
  <c r="I2003" i="35"/>
  <c r="G2003" i="35"/>
  <c r="F2003" i="35"/>
  <c r="E2003" i="35"/>
  <c r="D2003" i="35"/>
  <c r="C2003" i="35"/>
  <c r="O2002" i="35"/>
  <c r="N2002" i="35"/>
  <c r="J2002" i="35"/>
  <c r="P2002" i="35" s="1"/>
  <c r="I2002" i="35"/>
  <c r="G2002" i="35"/>
  <c r="F2002" i="35"/>
  <c r="E2002" i="35"/>
  <c r="D2002" i="35"/>
  <c r="C2002" i="35"/>
  <c r="O2001" i="35"/>
  <c r="N2001" i="35"/>
  <c r="G2001" i="35"/>
  <c r="F2001" i="35"/>
  <c r="E2001" i="35"/>
  <c r="D2001" i="35"/>
  <c r="C2001" i="35"/>
  <c r="O2000" i="35"/>
  <c r="N2000" i="35"/>
  <c r="J2000" i="35"/>
  <c r="P2000" i="35" s="1"/>
  <c r="G2000" i="35"/>
  <c r="F2000" i="35"/>
  <c r="E2000" i="35"/>
  <c r="D2000" i="35"/>
  <c r="C2000" i="35"/>
  <c r="O1999" i="35"/>
  <c r="N1999" i="35"/>
  <c r="G1999" i="35"/>
  <c r="F1999" i="35"/>
  <c r="E1999" i="35"/>
  <c r="D1999" i="35"/>
  <c r="C1999" i="35"/>
  <c r="O1998" i="35"/>
  <c r="N1998" i="35"/>
  <c r="G1998" i="35"/>
  <c r="F1998" i="35"/>
  <c r="E1998" i="35"/>
  <c r="D1998" i="35"/>
  <c r="C1998" i="35"/>
  <c r="O1997" i="35"/>
  <c r="N1997" i="35"/>
  <c r="H1997" i="35"/>
  <c r="G1997" i="35"/>
  <c r="F1997" i="35"/>
  <c r="E1997" i="35"/>
  <c r="D1997" i="35"/>
  <c r="C1997" i="35"/>
  <c r="O1996" i="35"/>
  <c r="N1996" i="35"/>
  <c r="H1996" i="35"/>
  <c r="G1996" i="35"/>
  <c r="F1996" i="35"/>
  <c r="E1996" i="35"/>
  <c r="D1996" i="35"/>
  <c r="C1996" i="35"/>
  <c r="O1995" i="35"/>
  <c r="N1995" i="35"/>
  <c r="I1995" i="35"/>
  <c r="G1995" i="35"/>
  <c r="F1995" i="35"/>
  <c r="E1995" i="35"/>
  <c r="D1995" i="35"/>
  <c r="C1995" i="35"/>
  <c r="O1994" i="35"/>
  <c r="N1994" i="35"/>
  <c r="J1994" i="35"/>
  <c r="P1994" i="35" s="1"/>
  <c r="I1994" i="35"/>
  <c r="G1994" i="35"/>
  <c r="F1994" i="35"/>
  <c r="E1994" i="35"/>
  <c r="D1994" i="35"/>
  <c r="C1994" i="35"/>
  <c r="O1993" i="35"/>
  <c r="N1993" i="35"/>
  <c r="J1993" i="35"/>
  <c r="P1993" i="35" s="1"/>
  <c r="G1993" i="35"/>
  <c r="F1993" i="35"/>
  <c r="E1993" i="35"/>
  <c r="D1993" i="35"/>
  <c r="C1993" i="35"/>
  <c r="O1992" i="35"/>
  <c r="N1992" i="35"/>
  <c r="J1992" i="35"/>
  <c r="P1992" i="35" s="1"/>
  <c r="G1992" i="35"/>
  <c r="F1992" i="35"/>
  <c r="E1992" i="35"/>
  <c r="D1992" i="35"/>
  <c r="C1992" i="35"/>
  <c r="O1991" i="35"/>
  <c r="N1991" i="35"/>
  <c r="G1991" i="35"/>
  <c r="F1991" i="35"/>
  <c r="E1991" i="35"/>
  <c r="D1991" i="35"/>
  <c r="C1991" i="35"/>
  <c r="R1991" i="35" s="1"/>
  <c r="R1992" i="35" s="1"/>
  <c r="R1993" i="35" s="1"/>
  <c r="R1994" i="35" s="1"/>
  <c r="R1995" i="35" s="1"/>
  <c r="R1996" i="35" s="1"/>
  <c r="R1997" i="35" s="1"/>
  <c r="R1998" i="35" s="1"/>
  <c r="R1999" i="35" s="1"/>
  <c r="R2000" i="35" s="1"/>
  <c r="R2001" i="35" s="1"/>
  <c r="R2002" i="35" s="1"/>
  <c r="R2003" i="35" s="1"/>
  <c r="R2004" i="35" s="1"/>
  <c r="R2005" i="35" s="1"/>
  <c r="R2006" i="35" s="1"/>
  <c r="R2007" i="35" s="1"/>
  <c r="R2008" i="35" s="1"/>
  <c r="R2009" i="35" s="1"/>
  <c r="R2010" i="35" s="1"/>
  <c r="R2011" i="35" s="1"/>
  <c r="R2012" i="35" s="1"/>
  <c r="R2013" i="35" s="1"/>
  <c r="R2014" i="35" s="1"/>
  <c r="R2015" i="35" s="1"/>
  <c r="R2016" i="35" s="1"/>
  <c r="R2017" i="35" s="1"/>
  <c r="R2018" i="35" s="1"/>
  <c r="R2019" i="35" s="1"/>
  <c r="R2020" i="35" s="1"/>
  <c r="R2021" i="35" s="1"/>
  <c r="R2022" i="35" s="1"/>
  <c r="R2023" i="35" s="1"/>
  <c r="R2024" i="35" s="1"/>
  <c r="R2025" i="35" s="1"/>
  <c r="R2026" i="35" s="1"/>
  <c r="R2027" i="35" s="1"/>
  <c r="R2028" i="35" s="1"/>
  <c r="R2029" i="35" s="1"/>
  <c r="R2030" i="35" s="1"/>
  <c r="R2031" i="35" s="1"/>
  <c r="R2032" i="35" s="1"/>
  <c r="R2033" i="35" s="1"/>
  <c r="R2034" i="35" s="1"/>
  <c r="R2035" i="35" s="1"/>
  <c r="O1980" i="35"/>
  <c r="N1980" i="35"/>
  <c r="H1980" i="35"/>
  <c r="G1980" i="35"/>
  <c r="F1980" i="35"/>
  <c r="E1980" i="35"/>
  <c r="D1980" i="35"/>
  <c r="C1980" i="35"/>
  <c r="O1979" i="35"/>
  <c r="N1979" i="35"/>
  <c r="I1979" i="35"/>
  <c r="G1979" i="35"/>
  <c r="F1979" i="35"/>
  <c r="E1979" i="35"/>
  <c r="D1979" i="35"/>
  <c r="C1979" i="35"/>
  <c r="O1978" i="35"/>
  <c r="N1978" i="35"/>
  <c r="J1978" i="35"/>
  <c r="P1978" i="35" s="1"/>
  <c r="I1978" i="35"/>
  <c r="G1978" i="35"/>
  <c r="F1978" i="35"/>
  <c r="E1978" i="35"/>
  <c r="D1978" i="35"/>
  <c r="C1978" i="35"/>
  <c r="O1977" i="35"/>
  <c r="N1977" i="35"/>
  <c r="J1977" i="35"/>
  <c r="P1977" i="35" s="1"/>
  <c r="I1977" i="35"/>
  <c r="G1977" i="35"/>
  <c r="F1977" i="35"/>
  <c r="E1977" i="35"/>
  <c r="D1977" i="35"/>
  <c r="C1977" i="35"/>
  <c r="O1976" i="35"/>
  <c r="N1976" i="35"/>
  <c r="G1976" i="35"/>
  <c r="F1976" i="35"/>
  <c r="E1976" i="35"/>
  <c r="D1976" i="35"/>
  <c r="C1976" i="35"/>
  <c r="O1975" i="35"/>
  <c r="N1975" i="35"/>
  <c r="G1975" i="35"/>
  <c r="F1975" i="35"/>
  <c r="E1975" i="35"/>
  <c r="D1975" i="35"/>
  <c r="C1975" i="35"/>
  <c r="O1974" i="35"/>
  <c r="N1974" i="35"/>
  <c r="G1974" i="35"/>
  <c r="F1974" i="35"/>
  <c r="E1974" i="35"/>
  <c r="D1974" i="35"/>
  <c r="C1974" i="35"/>
  <c r="O1973" i="35"/>
  <c r="N1973" i="35"/>
  <c r="L1973" i="35"/>
  <c r="H1973" i="35"/>
  <c r="G1973" i="35"/>
  <c r="F1973" i="35"/>
  <c r="E1973" i="35"/>
  <c r="D1973" i="35"/>
  <c r="C1973" i="35"/>
  <c r="O1972" i="35"/>
  <c r="N1972" i="35"/>
  <c r="H1972" i="35"/>
  <c r="G1972" i="35"/>
  <c r="F1972" i="35"/>
  <c r="E1972" i="35"/>
  <c r="D1972" i="35"/>
  <c r="C1972" i="35"/>
  <c r="O1971" i="35"/>
  <c r="N1971" i="35"/>
  <c r="I1971" i="35"/>
  <c r="G1971" i="35"/>
  <c r="F1971" i="35"/>
  <c r="E1971" i="35"/>
  <c r="D1971" i="35"/>
  <c r="C1971" i="35"/>
  <c r="O1970" i="35"/>
  <c r="N1970" i="35"/>
  <c r="J1970" i="35"/>
  <c r="P1970" i="35" s="1"/>
  <c r="I1970" i="35"/>
  <c r="G1970" i="35"/>
  <c r="F1970" i="35"/>
  <c r="E1970" i="35"/>
  <c r="D1970" i="35"/>
  <c r="C1970" i="35"/>
  <c r="O1969" i="35"/>
  <c r="N1969" i="35"/>
  <c r="J1969" i="35"/>
  <c r="P1969" i="35" s="1"/>
  <c r="G1969" i="35"/>
  <c r="F1969" i="35"/>
  <c r="E1969" i="35"/>
  <c r="D1969" i="35"/>
  <c r="C1969" i="35"/>
  <c r="O1968" i="35"/>
  <c r="N1968" i="35"/>
  <c r="J1968" i="35"/>
  <c r="P1968" i="35" s="1"/>
  <c r="G1968" i="35"/>
  <c r="F1968" i="35"/>
  <c r="E1968" i="35"/>
  <c r="D1968" i="35"/>
  <c r="C1968" i="35"/>
  <c r="O1967" i="35"/>
  <c r="N1967" i="35"/>
  <c r="G1967" i="35"/>
  <c r="F1967" i="35"/>
  <c r="E1967" i="35"/>
  <c r="D1967" i="35"/>
  <c r="C1967" i="35"/>
  <c r="O1966" i="35"/>
  <c r="N1966" i="35"/>
  <c r="G1966" i="35"/>
  <c r="F1966" i="35"/>
  <c r="E1966" i="35"/>
  <c r="D1966" i="35"/>
  <c r="C1966" i="35"/>
  <c r="O1965" i="35"/>
  <c r="N1965" i="35"/>
  <c r="H1965" i="35"/>
  <c r="G1965" i="35"/>
  <c r="F1965" i="35"/>
  <c r="E1965" i="35"/>
  <c r="D1965" i="35"/>
  <c r="C1965" i="35"/>
  <c r="O1964" i="35"/>
  <c r="N1964" i="35"/>
  <c r="H1964" i="35"/>
  <c r="G1964" i="35"/>
  <c r="F1964" i="35"/>
  <c r="E1964" i="35"/>
  <c r="D1964" i="35"/>
  <c r="C1964" i="35"/>
  <c r="O1963" i="35"/>
  <c r="N1963" i="35"/>
  <c r="I1963" i="35"/>
  <c r="G1963" i="35"/>
  <c r="F1963" i="35"/>
  <c r="E1963" i="35"/>
  <c r="D1963" i="35"/>
  <c r="C1963" i="35"/>
  <c r="O1962" i="35"/>
  <c r="N1962" i="35"/>
  <c r="J1962" i="35"/>
  <c r="P1962" i="35" s="1"/>
  <c r="I1962" i="35"/>
  <c r="G1962" i="35"/>
  <c r="F1962" i="35"/>
  <c r="E1962" i="35"/>
  <c r="D1962" i="35"/>
  <c r="C1962" i="35"/>
  <c r="O1961" i="35"/>
  <c r="N1961" i="35"/>
  <c r="J1961" i="35"/>
  <c r="P1961" i="35" s="1"/>
  <c r="G1961" i="35"/>
  <c r="F1961" i="35"/>
  <c r="E1961" i="35"/>
  <c r="D1961" i="35"/>
  <c r="C1961" i="35"/>
  <c r="O1960" i="35"/>
  <c r="N1960" i="35"/>
  <c r="G1960" i="35"/>
  <c r="F1960" i="35"/>
  <c r="E1960" i="35"/>
  <c r="D1960" i="35"/>
  <c r="C1960" i="35"/>
  <c r="O1959" i="35"/>
  <c r="N1959" i="35"/>
  <c r="G1959" i="35"/>
  <c r="F1959" i="35"/>
  <c r="E1959" i="35"/>
  <c r="D1959" i="35"/>
  <c r="C1959" i="35"/>
  <c r="O1958" i="35"/>
  <c r="N1958" i="35"/>
  <c r="K1958" i="35"/>
  <c r="G1958" i="35"/>
  <c r="F1958" i="35"/>
  <c r="E1958" i="35"/>
  <c r="D1958" i="35"/>
  <c r="C1958" i="35"/>
  <c r="O1957" i="35"/>
  <c r="N1957" i="35"/>
  <c r="H1957" i="35"/>
  <c r="G1957" i="35"/>
  <c r="F1957" i="35"/>
  <c r="E1957" i="35"/>
  <c r="D1957" i="35"/>
  <c r="C1957" i="35"/>
  <c r="O1956" i="35"/>
  <c r="N1956" i="35"/>
  <c r="G1956" i="35"/>
  <c r="F1956" i="35"/>
  <c r="E1956" i="35"/>
  <c r="D1956" i="35"/>
  <c r="C1956" i="35"/>
  <c r="O1955" i="35"/>
  <c r="N1955" i="35"/>
  <c r="I1955" i="35"/>
  <c r="G1955" i="35"/>
  <c r="F1955" i="35"/>
  <c r="E1955" i="35"/>
  <c r="D1955" i="35"/>
  <c r="C1955" i="35"/>
  <c r="O1954" i="35"/>
  <c r="N1954" i="35"/>
  <c r="J1954" i="35"/>
  <c r="P1954" i="35" s="1"/>
  <c r="G1954" i="35"/>
  <c r="F1954" i="35"/>
  <c r="E1954" i="35"/>
  <c r="D1954" i="35"/>
  <c r="C1954" i="35"/>
  <c r="O1953" i="35"/>
  <c r="N1953" i="35"/>
  <c r="J1953" i="35"/>
  <c r="P1953" i="35" s="1"/>
  <c r="G1953" i="35"/>
  <c r="F1953" i="35"/>
  <c r="E1953" i="35"/>
  <c r="D1953" i="35"/>
  <c r="C1953" i="35"/>
  <c r="O1952" i="35"/>
  <c r="N1952" i="35"/>
  <c r="G1952" i="35"/>
  <c r="F1952" i="35"/>
  <c r="E1952" i="35"/>
  <c r="D1952" i="35"/>
  <c r="C1952" i="35"/>
  <c r="O1951" i="35"/>
  <c r="N1951" i="35"/>
  <c r="G1951" i="35"/>
  <c r="F1951" i="35"/>
  <c r="E1951" i="35"/>
  <c r="D1951" i="35"/>
  <c r="C1951" i="35"/>
  <c r="O1950" i="35"/>
  <c r="N1950" i="35"/>
  <c r="G1950" i="35"/>
  <c r="F1950" i="35"/>
  <c r="E1950" i="35"/>
  <c r="D1950" i="35"/>
  <c r="C1950" i="35"/>
  <c r="O1949" i="35"/>
  <c r="N1949" i="35"/>
  <c r="G1949" i="35"/>
  <c r="F1949" i="35"/>
  <c r="E1949" i="35"/>
  <c r="D1949" i="35"/>
  <c r="C1949" i="35"/>
  <c r="O1948" i="35"/>
  <c r="N1948" i="35"/>
  <c r="H1948" i="35"/>
  <c r="G1948" i="35"/>
  <c r="F1948" i="35"/>
  <c r="E1948" i="35"/>
  <c r="D1948" i="35"/>
  <c r="C1948" i="35"/>
  <c r="O1947" i="35"/>
  <c r="N1947" i="35"/>
  <c r="G1947" i="35"/>
  <c r="F1947" i="35"/>
  <c r="E1947" i="35"/>
  <c r="D1947" i="35"/>
  <c r="C1947" i="35"/>
  <c r="O1946" i="35"/>
  <c r="N1946" i="35"/>
  <c r="I1946" i="35"/>
  <c r="G1946" i="35"/>
  <c r="F1946" i="35"/>
  <c r="E1946" i="35"/>
  <c r="D1946" i="35"/>
  <c r="C1946" i="35"/>
  <c r="R1946" i="35" s="1"/>
  <c r="R1947" i="35" s="1"/>
  <c r="R1948" i="35" s="1"/>
  <c r="R1949" i="35" s="1"/>
  <c r="R1950" i="35" s="1"/>
  <c r="R1951" i="35" s="1"/>
  <c r="R1952" i="35" s="1"/>
  <c r="R1953" i="35" s="1"/>
  <c r="R1954" i="35" s="1"/>
  <c r="R1955" i="35" s="1"/>
  <c r="R1956" i="35" s="1"/>
  <c r="R1957" i="35" s="1"/>
  <c r="R1958" i="35" s="1"/>
  <c r="R1959" i="35" s="1"/>
  <c r="R1960" i="35" s="1"/>
  <c r="R1961" i="35" s="1"/>
  <c r="R1962" i="35" s="1"/>
  <c r="R1963" i="35" s="1"/>
  <c r="R1964" i="35" s="1"/>
  <c r="R1965" i="35" s="1"/>
  <c r="R1966" i="35" s="1"/>
  <c r="R1967" i="35" s="1"/>
  <c r="R1968" i="35" s="1"/>
  <c r="R1969" i="35" s="1"/>
  <c r="R1970" i="35" s="1"/>
  <c r="R1971" i="35" s="1"/>
  <c r="R1972" i="35" s="1"/>
  <c r="R1973" i="35" s="1"/>
  <c r="R1974" i="35" s="1"/>
  <c r="R1975" i="35" s="1"/>
  <c r="R1976" i="35" s="1"/>
  <c r="R1977" i="35" s="1"/>
  <c r="R1978" i="35" s="1"/>
  <c r="R1979" i="35" s="1"/>
  <c r="R1980" i="35" s="1"/>
  <c r="R1981" i="35" s="1"/>
  <c r="R1982" i="35" s="1"/>
  <c r="R1983" i="35" s="1"/>
  <c r="R1984" i="35" s="1"/>
  <c r="R1985" i="35" s="1"/>
  <c r="R1986" i="35" s="1"/>
  <c r="R1987" i="35" s="1"/>
  <c r="R1988" i="35" s="1"/>
  <c r="R1989" i="35" s="1"/>
  <c r="R1990" i="35" s="1"/>
  <c r="O1935" i="35"/>
  <c r="N1935" i="35"/>
  <c r="G1935" i="35"/>
  <c r="F1935" i="35"/>
  <c r="E1935" i="35"/>
  <c r="D1935" i="35"/>
  <c r="C1935" i="35"/>
  <c r="O1934" i="35"/>
  <c r="N1934" i="35"/>
  <c r="G1934" i="35"/>
  <c r="F1934" i="35"/>
  <c r="E1934" i="35"/>
  <c r="D1934" i="35"/>
  <c r="C1934" i="35"/>
  <c r="O1933" i="35"/>
  <c r="N1933" i="35"/>
  <c r="H1933" i="35"/>
  <c r="G1933" i="35"/>
  <c r="F1933" i="35"/>
  <c r="E1933" i="35"/>
  <c r="D1933" i="35"/>
  <c r="C1933" i="35"/>
  <c r="O1932" i="35"/>
  <c r="N1932" i="35"/>
  <c r="H1932" i="35"/>
  <c r="G1932" i="35"/>
  <c r="F1932" i="35"/>
  <c r="E1932" i="35"/>
  <c r="D1932" i="35"/>
  <c r="C1932" i="35"/>
  <c r="O1931" i="35"/>
  <c r="N1931" i="35"/>
  <c r="I1931" i="35"/>
  <c r="G1931" i="35"/>
  <c r="F1931" i="35"/>
  <c r="E1931" i="35"/>
  <c r="D1931" i="35"/>
  <c r="C1931" i="35"/>
  <c r="O1930" i="35"/>
  <c r="N1930" i="35"/>
  <c r="J1930" i="35"/>
  <c r="P1930" i="35" s="1"/>
  <c r="I1930" i="35"/>
  <c r="G1930" i="35"/>
  <c r="F1930" i="35"/>
  <c r="E1930" i="35"/>
  <c r="D1930" i="35"/>
  <c r="C1930" i="35"/>
  <c r="O1929" i="35"/>
  <c r="N1929" i="35"/>
  <c r="J1929" i="35"/>
  <c r="P1929" i="35" s="1"/>
  <c r="G1929" i="35"/>
  <c r="F1929" i="35"/>
  <c r="E1929" i="35"/>
  <c r="D1929" i="35"/>
  <c r="C1929" i="35"/>
  <c r="O1928" i="35"/>
  <c r="N1928" i="35"/>
  <c r="G1928" i="35"/>
  <c r="F1928" i="35"/>
  <c r="E1928" i="35"/>
  <c r="D1928" i="35"/>
  <c r="C1928" i="35"/>
  <c r="O1927" i="35"/>
  <c r="N1927" i="35"/>
  <c r="G1927" i="35"/>
  <c r="F1927" i="35"/>
  <c r="E1927" i="35"/>
  <c r="D1927" i="35"/>
  <c r="C1927" i="35"/>
  <c r="O1926" i="35"/>
  <c r="N1926" i="35"/>
  <c r="G1926" i="35"/>
  <c r="F1926" i="35"/>
  <c r="E1926" i="35"/>
  <c r="D1926" i="35"/>
  <c r="C1926" i="35"/>
  <c r="O1925" i="35"/>
  <c r="N1925" i="35"/>
  <c r="H1925" i="35"/>
  <c r="G1925" i="35"/>
  <c r="F1925" i="35"/>
  <c r="E1925" i="35"/>
  <c r="D1925" i="35"/>
  <c r="C1925" i="35"/>
  <c r="O1924" i="35"/>
  <c r="N1924" i="35"/>
  <c r="H1924" i="35"/>
  <c r="G1924" i="35"/>
  <c r="F1924" i="35"/>
  <c r="E1924" i="35"/>
  <c r="D1924" i="35"/>
  <c r="C1924" i="35"/>
  <c r="O1923" i="35"/>
  <c r="N1923" i="35"/>
  <c r="I1923" i="35"/>
  <c r="H1923" i="35"/>
  <c r="G1923" i="35"/>
  <c r="F1923" i="35"/>
  <c r="E1923" i="35"/>
  <c r="D1923" i="35"/>
  <c r="C1923" i="35"/>
  <c r="O1922" i="35"/>
  <c r="N1922" i="35"/>
  <c r="J1922" i="35"/>
  <c r="P1922" i="35" s="1"/>
  <c r="I1922" i="35"/>
  <c r="G1922" i="35"/>
  <c r="F1922" i="35"/>
  <c r="E1922" i="35"/>
  <c r="D1922" i="35"/>
  <c r="C1922" i="35"/>
  <c r="O1921" i="35"/>
  <c r="N1921" i="35"/>
  <c r="J1921" i="35"/>
  <c r="P1921" i="35" s="1"/>
  <c r="G1921" i="35"/>
  <c r="F1921" i="35"/>
  <c r="E1921" i="35"/>
  <c r="D1921" i="35"/>
  <c r="C1921" i="35"/>
  <c r="O1920" i="35"/>
  <c r="N1920" i="35"/>
  <c r="J1920" i="35"/>
  <c r="P1920" i="35" s="1"/>
  <c r="G1920" i="35"/>
  <c r="F1920" i="35"/>
  <c r="E1920" i="35"/>
  <c r="D1920" i="35"/>
  <c r="C1920" i="35"/>
  <c r="O1919" i="35"/>
  <c r="N1919" i="35"/>
  <c r="G1919" i="35"/>
  <c r="F1919" i="35"/>
  <c r="E1919" i="35"/>
  <c r="D1919" i="35"/>
  <c r="C1919" i="35"/>
  <c r="O1918" i="35"/>
  <c r="N1918" i="35"/>
  <c r="G1918" i="35"/>
  <c r="F1918" i="35"/>
  <c r="E1918" i="35"/>
  <c r="D1918" i="35"/>
  <c r="C1918" i="35"/>
  <c r="O1917" i="35"/>
  <c r="N1917" i="35"/>
  <c r="H1917" i="35"/>
  <c r="G1917" i="35"/>
  <c r="F1917" i="35"/>
  <c r="E1917" i="35"/>
  <c r="D1917" i="35"/>
  <c r="C1917" i="35"/>
  <c r="O1916" i="35"/>
  <c r="N1916" i="35"/>
  <c r="H1916" i="35"/>
  <c r="G1916" i="35"/>
  <c r="F1916" i="35"/>
  <c r="E1916" i="35"/>
  <c r="D1916" i="35"/>
  <c r="C1916" i="35"/>
  <c r="O1915" i="35"/>
  <c r="N1915" i="35"/>
  <c r="I1915" i="35"/>
  <c r="G1915" i="35"/>
  <c r="F1915" i="35"/>
  <c r="E1915" i="35"/>
  <c r="D1915" i="35"/>
  <c r="C1915" i="35"/>
  <c r="O1914" i="35"/>
  <c r="N1914" i="35"/>
  <c r="J1914" i="35"/>
  <c r="P1914" i="35" s="1"/>
  <c r="I1914" i="35"/>
  <c r="G1914" i="35"/>
  <c r="F1914" i="35"/>
  <c r="E1914" i="35"/>
  <c r="D1914" i="35"/>
  <c r="C1914" i="35"/>
  <c r="O1913" i="35"/>
  <c r="N1913" i="35"/>
  <c r="J1913" i="35"/>
  <c r="P1913" i="35" s="1"/>
  <c r="G1913" i="35"/>
  <c r="F1913" i="35"/>
  <c r="E1913" i="35"/>
  <c r="D1913" i="35"/>
  <c r="C1913" i="35"/>
  <c r="O1912" i="35"/>
  <c r="N1912" i="35"/>
  <c r="G1912" i="35"/>
  <c r="F1912" i="35"/>
  <c r="E1912" i="35"/>
  <c r="D1912" i="35"/>
  <c r="C1912" i="35"/>
  <c r="O1911" i="35"/>
  <c r="N1911" i="35"/>
  <c r="G1911" i="35"/>
  <c r="F1911" i="35"/>
  <c r="E1911" i="35"/>
  <c r="D1911" i="35"/>
  <c r="C1911" i="35"/>
  <c r="O1910" i="35"/>
  <c r="N1910" i="35"/>
  <c r="G1910" i="35"/>
  <c r="F1910" i="35"/>
  <c r="E1910" i="35"/>
  <c r="D1910" i="35"/>
  <c r="C1910" i="35"/>
  <c r="O1909" i="35"/>
  <c r="N1909" i="35"/>
  <c r="H1909" i="35"/>
  <c r="G1909" i="35"/>
  <c r="F1909" i="35"/>
  <c r="E1909" i="35"/>
  <c r="D1909" i="35"/>
  <c r="C1909" i="35"/>
  <c r="O1908" i="35"/>
  <c r="N1908" i="35"/>
  <c r="H1908" i="35"/>
  <c r="G1908" i="35"/>
  <c r="F1908" i="35"/>
  <c r="E1908" i="35"/>
  <c r="D1908" i="35"/>
  <c r="C1908" i="35"/>
  <c r="O1907" i="35"/>
  <c r="N1907" i="35"/>
  <c r="I1907" i="35"/>
  <c r="H1907" i="35"/>
  <c r="G1907" i="35"/>
  <c r="F1907" i="35"/>
  <c r="E1907" i="35"/>
  <c r="D1907" i="35"/>
  <c r="C1907" i="35"/>
  <c r="O1906" i="35"/>
  <c r="N1906" i="35"/>
  <c r="J1906" i="35"/>
  <c r="P1906" i="35" s="1"/>
  <c r="I1906" i="35"/>
  <c r="G1906" i="35"/>
  <c r="F1906" i="35"/>
  <c r="E1906" i="35"/>
  <c r="D1906" i="35"/>
  <c r="C1906" i="35"/>
  <c r="O1905" i="35"/>
  <c r="N1905" i="35"/>
  <c r="J1905" i="35"/>
  <c r="P1905" i="35" s="1"/>
  <c r="I1905" i="35"/>
  <c r="G1905" i="35"/>
  <c r="F1905" i="35"/>
  <c r="E1905" i="35"/>
  <c r="D1905" i="35"/>
  <c r="C1905" i="35"/>
  <c r="O1904" i="35"/>
  <c r="N1904" i="35"/>
  <c r="J1904" i="35"/>
  <c r="P1904" i="35" s="1"/>
  <c r="G1904" i="35"/>
  <c r="F1904" i="35"/>
  <c r="E1904" i="35"/>
  <c r="D1904" i="35"/>
  <c r="C1904" i="35"/>
  <c r="O1903" i="35"/>
  <c r="N1903" i="35"/>
  <c r="G1903" i="35"/>
  <c r="F1903" i="35"/>
  <c r="E1903" i="35"/>
  <c r="D1903" i="35"/>
  <c r="C1903" i="35"/>
  <c r="O1902" i="35"/>
  <c r="N1902" i="35"/>
  <c r="G1902" i="35"/>
  <c r="F1902" i="35"/>
  <c r="E1902" i="35"/>
  <c r="D1902" i="35"/>
  <c r="C1902" i="35"/>
  <c r="O1901" i="35"/>
  <c r="N1901" i="35"/>
  <c r="H1901" i="35"/>
  <c r="G1901" i="35"/>
  <c r="F1901" i="35"/>
  <c r="E1901" i="35"/>
  <c r="D1901" i="35"/>
  <c r="C1901" i="35"/>
  <c r="R1901" i="35" s="1"/>
  <c r="R1902" i="35" s="1"/>
  <c r="R1903" i="35" s="1"/>
  <c r="R1904" i="35" s="1"/>
  <c r="R1905" i="35" s="1"/>
  <c r="R1906" i="35" s="1"/>
  <c r="R1907" i="35" s="1"/>
  <c r="R1908" i="35" s="1"/>
  <c r="R1909" i="35" s="1"/>
  <c r="R1910" i="35" s="1"/>
  <c r="R1911" i="35" s="1"/>
  <c r="R1912" i="35" s="1"/>
  <c r="R1913" i="35" s="1"/>
  <c r="R1914" i="35" s="1"/>
  <c r="R1915" i="35" s="1"/>
  <c r="R1916" i="35" s="1"/>
  <c r="R1917" i="35" s="1"/>
  <c r="R1918" i="35" s="1"/>
  <c r="R1919" i="35" s="1"/>
  <c r="R1920" i="35" s="1"/>
  <c r="R1921" i="35" s="1"/>
  <c r="R1922" i="35" s="1"/>
  <c r="R1923" i="35" s="1"/>
  <c r="R1924" i="35" s="1"/>
  <c r="R1925" i="35" s="1"/>
  <c r="R1926" i="35" s="1"/>
  <c r="R1927" i="35" s="1"/>
  <c r="R1928" i="35" s="1"/>
  <c r="R1929" i="35" s="1"/>
  <c r="R1930" i="35" s="1"/>
  <c r="R1931" i="35" s="1"/>
  <c r="R1932" i="35" s="1"/>
  <c r="R1933" i="35" s="1"/>
  <c r="R1934" i="35" s="1"/>
  <c r="R1935" i="35" s="1"/>
  <c r="R1936" i="35" s="1"/>
  <c r="R1937" i="35" s="1"/>
  <c r="R1938" i="35" s="1"/>
  <c r="R1939" i="35" s="1"/>
  <c r="R1940" i="35" s="1"/>
  <c r="R1941" i="35" s="1"/>
  <c r="R1942" i="35" s="1"/>
  <c r="R1943" i="35" s="1"/>
  <c r="R1944" i="35" s="1"/>
  <c r="R1945" i="35" s="1"/>
  <c r="O1890" i="35"/>
  <c r="N1890" i="35"/>
  <c r="J1890" i="35"/>
  <c r="P1890" i="35" s="1"/>
  <c r="I1890" i="35"/>
  <c r="G1890" i="35"/>
  <c r="F1890" i="35"/>
  <c r="E1890" i="35"/>
  <c r="D1890" i="35"/>
  <c r="C1890" i="35"/>
  <c r="O1889" i="35"/>
  <c r="N1889" i="35"/>
  <c r="J1889" i="35"/>
  <c r="P1889" i="35" s="1"/>
  <c r="I1889" i="35"/>
  <c r="G1889" i="35"/>
  <c r="F1889" i="35"/>
  <c r="E1889" i="35"/>
  <c r="D1889" i="35"/>
  <c r="C1889" i="35"/>
  <c r="O1888" i="35"/>
  <c r="N1888" i="35"/>
  <c r="G1888" i="35"/>
  <c r="F1888" i="35"/>
  <c r="E1888" i="35"/>
  <c r="D1888" i="35"/>
  <c r="C1888" i="35"/>
  <c r="O1887" i="35"/>
  <c r="N1887" i="35"/>
  <c r="G1887" i="35"/>
  <c r="F1887" i="35"/>
  <c r="E1887" i="35"/>
  <c r="D1887" i="35"/>
  <c r="C1887" i="35"/>
  <c r="O1886" i="35"/>
  <c r="N1886" i="35"/>
  <c r="G1886" i="35"/>
  <c r="F1886" i="35"/>
  <c r="E1886" i="35"/>
  <c r="D1886" i="35"/>
  <c r="C1886" i="35"/>
  <c r="O1885" i="35"/>
  <c r="N1885" i="35"/>
  <c r="H1885" i="35"/>
  <c r="G1885" i="35"/>
  <c r="F1885" i="35"/>
  <c r="E1885" i="35"/>
  <c r="D1885" i="35"/>
  <c r="C1885" i="35"/>
  <c r="O1884" i="35"/>
  <c r="N1884" i="35"/>
  <c r="H1884" i="35"/>
  <c r="G1884" i="35"/>
  <c r="F1884" i="35"/>
  <c r="E1884" i="35"/>
  <c r="D1884" i="35"/>
  <c r="C1884" i="35"/>
  <c r="O1883" i="35"/>
  <c r="N1883" i="35"/>
  <c r="I1883" i="35"/>
  <c r="G1883" i="35"/>
  <c r="F1883" i="35"/>
  <c r="E1883" i="35"/>
  <c r="D1883" i="35"/>
  <c r="C1883" i="35"/>
  <c r="O1882" i="35"/>
  <c r="N1882" i="35"/>
  <c r="J1882" i="35"/>
  <c r="P1882" i="35" s="1"/>
  <c r="I1882" i="35"/>
  <c r="G1882" i="35"/>
  <c r="F1882" i="35"/>
  <c r="E1882" i="35"/>
  <c r="D1882" i="35"/>
  <c r="C1882" i="35"/>
  <c r="O1881" i="35"/>
  <c r="N1881" i="35"/>
  <c r="J1881" i="35"/>
  <c r="P1881" i="35" s="1"/>
  <c r="I1881" i="35"/>
  <c r="G1881" i="35"/>
  <c r="F1881" i="35"/>
  <c r="E1881" i="35"/>
  <c r="D1881" i="35"/>
  <c r="C1881" i="35"/>
  <c r="O1880" i="35"/>
  <c r="N1880" i="35"/>
  <c r="M1880" i="35"/>
  <c r="J1880" i="35"/>
  <c r="P1880" i="35" s="1"/>
  <c r="G1880" i="35"/>
  <c r="F1880" i="35"/>
  <c r="E1880" i="35"/>
  <c r="D1880" i="35"/>
  <c r="C1880" i="35"/>
  <c r="O1879" i="35"/>
  <c r="N1879" i="35"/>
  <c r="G1879" i="35"/>
  <c r="F1879" i="35"/>
  <c r="E1879" i="35"/>
  <c r="D1879" i="35"/>
  <c r="C1879" i="35"/>
  <c r="O1878" i="35"/>
  <c r="N1878" i="35"/>
  <c r="G1878" i="35"/>
  <c r="F1878" i="35"/>
  <c r="E1878" i="35"/>
  <c r="D1878" i="35"/>
  <c r="C1878" i="35"/>
  <c r="O1877" i="35"/>
  <c r="N1877" i="35"/>
  <c r="H1877" i="35"/>
  <c r="G1877" i="35"/>
  <c r="F1877" i="35"/>
  <c r="E1877" i="35"/>
  <c r="D1877" i="35"/>
  <c r="C1877" i="35"/>
  <c r="O1876" i="35"/>
  <c r="N1876" i="35"/>
  <c r="H1876" i="35"/>
  <c r="G1876" i="35"/>
  <c r="F1876" i="35"/>
  <c r="E1876" i="35"/>
  <c r="D1876" i="35"/>
  <c r="C1876" i="35"/>
  <c r="O1875" i="35"/>
  <c r="N1875" i="35"/>
  <c r="I1875" i="35"/>
  <c r="G1875" i="35"/>
  <c r="F1875" i="35"/>
  <c r="E1875" i="35"/>
  <c r="D1875" i="35"/>
  <c r="C1875" i="35"/>
  <c r="O1874" i="35"/>
  <c r="N1874" i="35"/>
  <c r="J1874" i="35"/>
  <c r="P1874" i="35" s="1"/>
  <c r="I1874" i="35"/>
  <c r="G1874" i="35"/>
  <c r="F1874" i="35"/>
  <c r="E1874" i="35"/>
  <c r="D1874" i="35"/>
  <c r="C1874" i="35"/>
  <c r="O1873" i="35"/>
  <c r="N1873" i="35"/>
  <c r="J1873" i="35"/>
  <c r="P1873" i="35" s="1"/>
  <c r="G1873" i="35"/>
  <c r="F1873" i="35"/>
  <c r="E1873" i="35"/>
  <c r="D1873" i="35"/>
  <c r="C1873" i="35"/>
  <c r="O1872" i="35"/>
  <c r="N1872" i="35"/>
  <c r="G1872" i="35"/>
  <c r="F1872" i="35"/>
  <c r="E1872" i="35"/>
  <c r="D1872" i="35"/>
  <c r="C1872" i="35"/>
  <c r="O1871" i="35"/>
  <c r="N1871" i="35"/>
  <c r="G1871" i="35"/>
  <c r="F1871" i="35"/>
  <c r="E1871" i="35"/>
  <c r="D1871" i="35"/>
  <c r="C1871" i="35"/>
  <c r="O1870" i="35"/>
  <c r="N1870" i="35"/>
  <c r="G1870" i="35"/>
  <c r="F1870" i="35"/>
  <c r="E1870" i="35"/>
  <c r="D1870" i="35"/>
  <c r="C1870" i="35"/>
  <c r="O1869" i="35"/>
  <c r="N1869" i="35"/>
  <c r="H1869" i="35"/>
  <c r="G1869" i="35"/>
  <c r="F1869" i="35"/>
  <c r="E1869" i="35"/>
  <c r="D1869" i="35"/>
  <c r="C1869" i="35"/>
  <c r="O1868" i="35"/>
  <c r="N1868" i="35"/>
  <c r="H1868" i="35"/>
  <c r="G1868" i="35"/>
  <c r="F1868" i="35"/>
  <c r="E1868" i="35"/>
  <c r="D1868" i="35"/>
  <c r="C1868" i="35"/>
  <c r="O1867" i="35"/>
  <c r="N1867" i="35"/>
  <c r="I1867" i="35"/>
  <c r="G1867" i="35"/>
  <c r="F1867" i="35"/>
  <c r="E1867" i="35"/>
  <c r="D1867" i="35"/>
  <c r="C1867" i="35"/>
  <c r="O1866" i="35"/>
  <c r="N1866" i="35"/>
  <c r="J1866" i="35"/>
  <c r="P1866" i="35" s="1"/>
  <c r="I1866" i="35"/>
  <c r="G1866" i="35"/>
  <c r="F1866" i="35"/>
  <c r="E1866" i="35"/>
  <c r="D1866" i="35"/>
  <c r="C1866" i="35"/>
  <c r="O1865" i="35"/>
  <c r="N1865" i="35"/>
  <c r="J1865" i="35"/>
  <c r="P1865" i="35" s="1"/>
  <c r="G1865" i="35"/>
  <c r="F1865" i="35"/>
  <c r="E1865" i="35"/>
  <c r="D1865" i="35"/>
  <c r="C1865" i="35"/>
  <c r="O1864" i="35"/>
  <c r="N1864" i="35"/>
  <c r="G1864" i="35"/>
  <c r="F1864" i="35"/>
  <c r="E1864" i="35"/>
  <c r="D1864" i="35"/>
  <c r="C1864" i="35"/>
  <c r="O1863" i="35"/>
  <c r="N1863" i="35"/>
  <c r="G1863" i="35"/>
  <c r="F1863" i="35"/>
  <c r="E1863" i="35"/>
  <c r="D1863" i="35"/>
  <c r="C1863" i="35"/>
  <c r="O1862" i="35"/>
  <c r="N1862" i="35"/>
  <c r="G1862" i="35"/>
  <c r="F1862" i="35"/>
  <c r="E1862" i="35"/>
  <c r="D1862" i="35"/>
  <c r="C1862" i="35"/>
  <c r="O1861" i="35"/>
  <c r="N1861" i="35"/>
  <c r="H1861" i="35"/>
  <c r="G1861" i="35"/>
  <c r="F1861" i="35"/>
  <c r="E1861" i="35"/>
  <c r="D1861" i="35"/>
  <c r="C1861" i="35"/>
  <c r="O1860" i="35"/>
  <c r="N1860" i="35"/>
  <c r="H1860" i="35"/>
  <c r="G1860" i="35"/>
  <c r="F1860" i="35"/>
  <c r="E1860" i="35"/>
  <c r="D1860" i="35"/>
  <c r="C1860" i="35"/>
  <c r="O1859" i="35"/>
  <c r="N1859" i="35"/>
  <c r="I1859" i="35"/>
  <c r="G1859" i="35"/>
  <c r="F1859" i="35"/>
  <c r="E1859" i="35"/>
  <c r="D1859" i="35"/>
  <c r="C1859" i="35"/>
  <c r="O1858" i="35"/>
  <c r="N1858" i="35"/>
  <c r="J1858" i="35"/>
  <c r="P1858" i="35" s="1"/>
  <c r="G1858" i="35"/>
  <c r="F1858" i="35"/>
  <c r="E1858" i="35"/>
  <c r="D1858" i="35"/>
  <c r="C1858" i="35"/>
  <c r="O1857" i="35"/>
  <c r="N1857" i="35"/>
  <c r="G1857" i="35"/>
  <c r="F1857" i="35"/>
  <c r="E1857" i="35"/>
  <c r="D1857" i="35"/>
  <c r="C1857" i="35"/>
  <c r="O1856" i="35"/>
  <c r="N1856" i="35"/>
  <c r="J1856" i="35"/>
  <c r="P1856" i="35" s="1"/>
  <c r="G1856" i="35"/>
  <c r="F1856" i="35"/>
  <c r="E1856" i="35"/>
  <c r="D1856" i="35"/>
  <c r="C1856" i="35"/>
  <c r="R1856" i="35" s="1"/>
  <c r="R1857" i="35" s="1"/>
  <c r="R1858" i="35" s="1"/>
  <c r="R1859" i="35" s="1"/>
  <c r="R1860" i="35" s="1"/>
  <c r="R1861" i="35" s="1"/>
  <c r="R1862" i="35" s="1"/>
  <c r="R1863" i="35" s="1"/>
  <c r="R1864" i="35" s="1"/>
  <c r="R1865" i="35" s="1"/>
  <c r="R1866" i="35" s="1"/>
  <c r="R1867" i="35" s="1"/>
  <c r="R1868" i="35" s="1"/>
  <c r="R1869" i="35" s="1"/>
  <c r="R1870" i="35" s="1"/>
  <c r="R1871" i="35" s="1"/>
  <c r="R1872" i="35" s="1"/>
  <c r="R1873" i="35" s="1"/>
  <c r="R1874" i="35" s="1"/>
  <c r="R1875" i="35" s="1"/>
  <c r="R1876" i="35" s="1"/>
  <c r="R1877" i="35" s="1"/>
  <c r="R1878" i="35" s="1"/>
  <c r="R1879" i="35" s="1"/>
  <c r="R1880" i="35" s="1"/>
  <c r="R1881" i="35" s="1"/>
  <c r="R1882" i="35" s="1"/>
  <c r="R1883" i="35" s="1"/>
  <c r="R1884" i="35" s="1"/>
  <c r="R1885" i="35" s="1"/>
  <c r="R1886" i="35" s="1"/>
  <c r="R1887" i="35" s="1"/>
  <c r="R1888" i="35" s="1"/>
  <c r="R1889" i="35" s="1"/>
  <c r="R1890" i="35" s="1"/>
  <c r="R1891" i="35" s="1"/>
  <c r="R1892" i="35" s="1"/>
  <c r="R1893" i="35" s="1"/>
  <c r="R1894" i="35" s="1"/>
  <c r="R1895" i="35" s="1"/>
  <c r="R1896" i="35" s="1"/>
  <c r="R1897" i="35" s="1"/>
  <c r="R1898" i="35" s="1"/>
  <c r="R1899" i="35" s="1"/>
  <c r="R1900" i="35" s="1"/>
  <c r="O1845" i="35"/>
  <c r="N1845" i="35"/>
  <c r="H1845" i="35"/>
  <c r="G1845" i="35"/>
  <c r="F1845" i="35"/>
  <c r="E1845" i="35"/>
  <c r="D1845" i="35"/>
  <c r="C1845" i="35"/>
  <c r="O1844" i="35"/>
  <c r="N1844" i="35"/>
  <c r="H1844" i="35"/>
  <c r="G1844" i="35"/>
  <c r="F1844" i="35"/>
  <c r="E1844" i="35"/>
  <c r="D1844" i="35"/>
  <c r="C1844" i="35"/>
  <c r="O1843" i="35"/>
  <c r="N1843" i="35"/>
  <c r="I1843" i="35"/>
  <c r="H1843" i="35"/>
  <c r="G1843" i="35"/>
  <c r="F1843" i="35"/>
  <c r="E1843" i="35"/>
  <c r="D1843" i="35"/>
  <c r="C1843" i="35"/>
  <c r="O1842" i="35"/>
  <c r="N1842" i="35"/>
  <c r="J1842" i="35"/>
  <c r="P1842" i="35" s="1"/>
  <c r="I1842" i="35"/>
  <c r="G1842" i="35"/>
  <c r="F1842" i="35"/>
  <c r="E1842" i="35"/>
  <c r="D1842" i="35"/>
  <c r="C1842" i="35"/>
  <c r="O1841" i="35"/>
  <c r="N1841" i="35"/>
  <c r="J1841" i="35"/>
  <c r="P1841" i="35" s="1"/>
  <c r="G1841" i="35"/>
  <c r="F1841" i="35"/>
  <c r="E1841" i="35"/>
  <c r="D1841" i="35"/>
  <c r="C1841" i="35"/>
  <c r="O1840" i="35"/>
  <c r="N1840" i="35"/>
  <c r="G1840" i="35"/>
  <c r="F1840" i="35"/>
  <c r="E1840" i="35"/>
  <c r="D1840" i="35"/>
  <c r="C1840" i="35"/>
  <c r="O1839" i="35"/>
  <c r="N1839" i="35"/>
  <c r="G1839" i="35"/>
  <c r="F1839" i="35"/>
  <c r="E1839" i="35"/>
  <c r="D1839" i="35"/>
  <c r="C1839" i="35"/>
  <c r="O1838" i="35"/>
  <c r="N1838" i="35"/>
  <c r="G1838" i="35"/>
  <c r="F1838" i="35"/>
  <c r="E1838" i="35"/>
  <c r="D1838" i="35"/>
  <c r="C1838" i="35"/>
  <c r="O1837" i="35"/>
  <c r="N1837" i="35"/>
  <c r="H1837" i="35"/>
  <c r="G1837" i="35"/>
  <c r="F1837" i="35"/>
  <c r="E1837" i="35"/>
  <c r="D1837" i="35"/>
  <c r="C1837" i="35"/>
  <c r="O1836" i="35"/>
  <c r="N1836" i="35"/>
  <c r="H1836" i="35"/>
  <c r="G1836" i="35"/>
  <c r="F1836" i="35"/>
  <c r="E1836" i="35"/>
  <c r="D1836" i="35"/>
  <c r="C1836" i="35"/>
  <c r="O1835" i="35"/>
  <c r="N1835" i="35"/>
  <c r="I1835" i="35"/>
  <c r="G1835" i="35"/>
  <c r="F1835" i="35"/>
  <c r="E1835" i="35"/>
  <c r="D1835" i="35"/>
  <c r="C1835" i="35"/>
  <c r="O1834" i="35"/>
  <c r="N1834" i="35"/>
  <c r="J1834" i="35"/>
  <c r="P1834" i="35" s="1"/>
  <c r="I1834" i="35"/>
  <c r="G1834" i="35"/>
  <c r="F1834" i="35"/>
  <c r="E1834" i="35"/>
  <c r="D1834" i="35"/>
  <c r="C1834" i="35"/>
  <c r="O1833" i="35"/>
  <c r="N1833" i="35"/>
  <c r="J1833" i="35"/>
  <c r="P1833" i="35" s="1"/>
  <c r="G1833" i="35"/>
  <c r="F1833" i="35"/>
  <c r="E1833" i="35"/>
  <c r="D1833" i="35"/>
  <c r="C1833" i="35"/>
  <c r="O1832" i="35"/>
  <c r="N1832" i="35"/>
  <c r="G1832" i="35"/>
  <c r="F1832" i="35"/>
  <c r="E1832" i="35"/>
  <c r="D1832" i="35"/>
  <c r="C1832" i="35"/>
  <c r="O1831" i="35"/>
  <c r="N1831" i="35"/>
  <c r="G1831" i="35"/>
  <c r="F1831" i="35"/>
  <c r="E1831" i="35"/>
  <c r="D1831" i="35"/>
  <c r="C1831" i="35"/>
  <c r="O1830" i="35"/>
  <c r="N1830" i="35"/>
  <c r="G1830" i="35"/>
  <c r="F1830" i="35"/>
  <c r="E1830" i="35"/>
  <c r="D1830" i="35"/>
  <c r="C1830" i="35"/>
  <c r="O1829" i="35"/>
  <c r="N1829" i="35"/>
  <c r="H1829" i="35"/>
  <c r="G1829" i="35"/>
  <c r="F1829" i="35"/>
  <c r="E1829" i="35"/>
  <c r="D1829" i="35"/>
  <c r="C1829" i="35"/>
  <c r="O1828" i="35"/>
  <c r="N1828" i="35"/>
  <c r="H1828" i="35"/>
  <c r="G1828" i="35"/>
  <c r="F1828" i="35"/>
  <c r="E1828" i="35"/>
  <c r="D1828" i="35"/>
  <c r="C1828" i="35"/>
  <c r="O1827" i="35"/>
  <c r="N1827" i="35"/>
  <c r="I1827" i="35"/>
  <c r="H1827" i="35"/>
  <c r="G1827" i="35"/>
  <c r="F1827" i="35"/>
  <c r="E1827" i="35"/>
  <c r="D1827" i="35"/>
  <c r="C1827" i="35"/>
  <c r="O1826" i="35"/>
  <c r="N1826" i="35"/>
  <c r="J1826" i="35"/>
  <c r="P1826" i="35" s="1"/>
  <c r="I1826" i="35"/>
  <c r="G1826" i="35"/>
  <c r="F1826" i="35"/>
  <c r="E1826" i="35"/>
  <c r="D1826" i="35"/>
  <c r="C1826" i="35"/>
  <c r="O1825" i="35"/>
  <c r="N1825" i="35"/>
  <c r="J1825" i="35"/>
  <c r="P1825" i="35" s="1"/>
  <c r="G1825" i="35"/>
  <c r="F1825" i="35"/>
  <c r="E1825" i="35"/>
  <c r="D1825" i="35"/>
  <c r="C1825" i="35"/>
  <c r="O1824" i="35"/>
  <c r="N1824" i="35"/>
  <c r="J1824" i="35"/>
  <c r="P1824" i="35" s="1"/>
  <c r="G1824" i="35"/>
  <c r="F1824" i="35"/>
  <c r="E1824" i="35"/>
  <c r="D1824" i="35"/>
  <c r="C1824" i="35"/>
  <c r="O1823" i="35"/>
  <c r="N1823" i="35"/>
  <c r="G1823" i="35"/>
  <c r="F1823" i="35"/>
  <c r="E1823" i="35"/>
  <c r="D1823" i="35"/>
  <c r="C1823" i="35"/>
  <c r="O1822" i="35"/>
  <c r="N1822" i="35"/>
  <c r="G1822" i="35"/>
  <c r="F1822" i="35"/>
  <c r="E1822" i="35"/>
  <c r="D1822" i="35"/>
  <c r="C1822" i="35"/>
  <c r="O1821" i="35"/>
  <c r="N1821" i="35"/>
  <c r="H1821" i="35"/>
  <c r="G1821" i="35"/>
  <c r="F1821" i="35"/>
  <c r="E1821" i="35"/>
  <c r="D1821" i="35"/>
  <c r="C1821" i="35"/>
  <c r="O1820" i="35"/>
  <c r="N1820" i="35"/>
  <c r="H1820" i="35"/>
  <c r="G1820" i="35"/>
  <c r="F1820" i="35"/>
  <c r="E1820" i="35"/>
  <c r="D1820" i="35"/>
  <c r="C1820" i="35"/>
  <c r="O1819" i="35"/>
  <c r="N1819" i="35"/>
  <c r="I1819" i="35"/>
  <c r="H1819" i="35"/>
  <c r="G1819" i="35"/>
  <c r="F1819" i="35"/>
  <c r="E1819" i="35"/>
  <c r="D1819" i="35"/>
  <c r="C1819" i="35"/>
  <c r="O1818" i="35"/>
  <c r="N1818" i="35"/>
  <c r="J1818" i="35"/>
  <c r="P1818" i="35" s="1"/>
  <c r="I1818" i="35"/>
  <c r="G1818" i="35"/>
  <c r="F1818" i="35"/>
  <c r="E1818" i="35"/>
  <c r="D1818" i="35"/>
  <c r="C1818" i="35"/>
  <c r="O1817" i="35"/>
  <c r="N1817" i="35"/>
  <c r="J1817" i="35"/>
  <c r="P1817" i="35" s="1"/>
  <c r="G1817" i="35"/>
  <c r="F1817" i="35"/>
  <c r="E1817" i="35"/>
  <c r="D1817" i="35"/>
  <c r="C1817" i="35"/>
  <c r="O1816" i="35"/>
  <c r="N1816" i="35"/>
  <c r="G1816" i="35"/>
  <c r="F1816" i="35"/>
  <c r="E1816" i="35"/>
  <c r="D1816" i="35"/>
  <c r="C1816" i="35"/>
  <c r="O1815" i="35"/>
  <c r="N1815" i="35"/>
  <c r="G1815" i="35"/>
  <c r="F1815" i="35"/>
  <c r="E1815" i="35"/>
  <c r="D1815" i="35"/>
  <c r="C1815" i="35"/>
  <c r="O1814" i="35"/>
  <c r="N1814" i="35"/>
  <c r="G1814" i="35"/>
  <c r="F1814" i="35"/>
  <c r="E1814" i="35"/>
  <c r="D1814" i="35"/>
  <c r="C1814" i="35"/>
  <c r="O1813" i="35"/>
  <c r="N1813" i="35"/>
  <c r="H1813" i="35"/>
  <c r="G1813" i="35"/>
  <c r="F1813" i="35"/>
  <c r="E1813" i="35"/>
  <c r="D1813" i="35"/>
  <c r="C1813" i="35"/>
  <c r="O1812" i="35"/>
  <c r="N1812" i="35"/>
  <c r="H1812" i="35"/>
  <c r="G1812" i="35"/>
  <c r="F1812" i="35"/>
  <c r="E1812" i="35"/>
  <c r="D1812" i="35"/>
  <c r="C1812" i="35"/>
  <c r="O1811" i="35"/>
  <c r="N1811" i="35"/>
  <c r="I1811" i="35"/>
  <c r="G1811" i="35"/>
  <c r="F1811" i="35"/>
  <c r="E1811" i="35"/>
  <c r="D1811" i="35"/>
  <c r="C1811" i="35"/>
  <c r="R1811" i="35" s="1"/>
  <c r="R1812" i="35" s="1"/>
  <c r="R1813" i="35" s="1"/>
  <c r="R1814" i="35" s="1"/>
  <c r="R1815" i="35" s="1"/>
  <c r="R1816" i="35" s="1"/>
  <c r="R1817" i="35" s="1"/>
  <c r="R1818" i="35" s="1"/>
  <c r="R1819" i="35" s="1"/>
  <c r="R1820" i="35" s="1"/>
  <c r="R1821" i="35" s="1"/>
  <c r="R1822" i="35" s="1"/>
  <c r="R1823" i="35" s="1"/>
  <c r="R1824" i="35" s="1"/>
  <c r="R1825" i="35" s="1"/>
  <c r="R1826" i="35" s="1"/>
  <c r="R1827" i="35" s="1"/>
  <c r="R1828" i="35" s="1"/>
  <c r="R1829" i="35" s="1"/>
  <c r="R1830" i="35" s="1"/>
  <c r="R1831" i="35" s="1"/>
  <c r="R1832" i="35" s="1"/>
  <c r="R1833" i="35" s="1"/>
  <c r="R1834" i="35" s="1"/>
  <c r="R1835" i="35" s="1"/>
  <c r="R1836" i="35" s="1"/>
  <c r="R1837" i="35" s="1"/>
  <c r="R1838" i="35" s="1"/>
  <c r="R1839" i="35" s="1"/>
  <c r="R1840" i="35" s="1"/>
  <c r="R1841" i="35" s="1"/>
  <c r="R1842" i="35" s="1"/>
  <c r="R1843" i="35" s="1"/>
  <c r="R1844" i="35" s="1"/>
  <c r="R1845" i="35" s="1"/>
  <c r="R1846" i="35" s="1"/>
  <c r="R1847" i="35" s="1"/>
  <c r="R1848" i="35" s="1"/>
  <c r="R1849" i="35" s="1"/>
  <c r="R1850" i="35" s="1"/>
  <c r="R1851" i="35" s="1"/>
  <c r="R1852" i="35" s="1"/>
  <c r="R1853" i="35" s="1"/>
  <c r="R1854" i="35" s="1"/>
  <c r="R1855" i="35" s="1"/>
  <c r="O1800" i="35"/>
  <c r="N1800" i="35"/>
  <c r="G1800" i="35"/>
  <c r="F1800" i="35"/>
  <c r="E1800" i="35"/>
  <c r="D1800" i="35"/>
  <c r="C1800" i="35"/>
  <c r="O1799" i="35"/>
  <c r="N1799" i="35"/>
  <c r="G1799" i="35"/>
  <c r="F1799" i="35"/>
  <c r="E1799" i="35"/>
  <c r="D1799" i="35"/>
  <c r="C1799" i="35"/>
  <c r="O1798" i="35"/>
  <c r="N1798" i="35"/>
  <c r="G1798" i="35"/>
  <c r="F1798" i="35"/>
  <c r="E1798" i="35"/>
  <c r="D1798" i="35"/>
  <c r="C1798" i="35"/>
  <c r="O1797" i="35"/>
  <c r="N1797" i="35"/>
  <c r="H1797" i="35"/>
  <c r="G1797" i="35"/>
  <c r="F1797" i="35"/>
  <c r="E1797" i="35"/>
  <c r="D1797" i="35"/>
  <c r="C1797" i="35"/>
  <c r="O1796" i="35"/>
  <c r="N1796" i="35"/>
  <c r="H1796" i="35"/>
  <c r="G1796" i="35"/>
  <c r="F1796" i="35"/>
  <c r="E1796" i="35"/>
  <c r="D1796" i="35"/>
  <c r="C1796" i="35"/>
  <c r="O1795" i="35"/>
  <c r="N1795" i="35"/>
  <c r="H1795" i="35"/>
  <c r="G1795" i="35"/>
  <c r="F1795" i="35"/>
  <c r="E1795" i="35"/>
  <c r="D1795" i="35"/>
  <c r="C1795" i="35"/>
  <c r="O1794" i="35"/>
  <c r="N1794" i="35"/>
  <c r="J1794" i="35"/>
  <c r="P1794" i="35" s="1"/>
  <c r="I1794" i="35"/>
  <c r="G1794" i="35"/>
  <c r="F1794" i="35"/>
  <c r="E1794" i="35"/>
  <c r="D1794" i="35"/>
  <c r="C1794" i="35"/>
  <c r="O1793" i="35"/>
  <c r="N1793" i="35"/>
  <c r="J1793" i="35"/>
  <c r="P1793" i="35" s="1"/>
  <c r="G1793" i="35"/>
  <c r="F1793" i="35"/>
  <c r="E1793" i="35"/>
  <c r="D1793" i="35"/>
  <c r="C1793" i="35"/>
  <c r="O1792" i="35"/>
  <c r="N1792" i="35"/>
  <c r="J1792" i="35"/>
  <c r="P1792" i="35" s="1"/>
  <c r="G1792" i="35"/>
  <c r="F1792" i="35"/>
  <c r="E1792" i="35"/>
  <c r="D1792" i="35"/>
  <c r="C1792" i="35"/>
  <c r="O1791" i="35"/>
  <c r="N1791" i="35"/>
  <c r="G1791" i="35"/>
  <c r="F1791" i="35"/>
  <c r="E1791" i="35"/>
  <c r="D1791" i="35"/>
  <c r="C1791" i="35"/>
  <c r="O1790" i="35"/>
  <c r="N1790" i="35"/>
  <c r="G1790" i="35"/>
  <c r="F1790" i="35"/>
  <c r="E1790" i="35"/>
  <c r="D1790" i="35"/>
  <c r="C1790" i="35"/>
  <c r="O1789" i="35"/>
  <c r="N1789" i="35"/>
  <c r="H1789" i="35"/>
  <c r="G1789" i="35"/>
  <c r="F1789" i="35"/>
  <c r="E1789" i="35"/>
  <c r="D1789" i="35"/>
  <c r="C1789" i="35"/>
  <c r="O1788" i="35"/>
  <c r="N1788" i="35"/>
  <c r="H1788" i="35"/>
  <c r="G1788" i="35"/>
  <c r="F1788" i="35"/>
  <c r="E1788" i="35"/>
  <c r="D1788" i="35"/>
  <c r="C1788" i="35"/>
  <c r="O1787" i="35"/>
  <c r="N1787" i="35"/>
  <c r="I1787" i="35"/>
  <c r="G1787" i="35"/>
  <c r="F1787" i="35"/>
  <c r="E1787" i="35"/>
  <c r="D1787" i="35"/>
  <c r="C1787" i="35"/>
  <c r="O1786" i="35"/>
  <c r="N1786" i="35"/>
  <c r="J1786" i="35"/>
  <c r="P1786" i="35" s="1"/>
  <c r="I1786" i="35"/>
  <c r="G1786" i="35"/>
  <c r="F1786" i="35"/>
  <c r="E1786" i="35"/>
  <c r="D1786" i="35"/>
  <c r="C1786" i="35"/>
  <c r="O1785" i="35"/>
  <c r="N1785" i="35"/>
  <c r="J1785" i="35"/>
  <c r="P1785" i="35" s="1"/>
  <c r="G1785" i="35"/>
  <c r="F1785" i="35"/>
  <c r="E1785" i="35"/>
  <c r="D1785" i="35"/>
  <c r="C1785" i="35"/>
  <c r="O1784" i="35"/>
  <c r="N1784" i="35"/>
  <c r="G1784" i="35"/>
  <c r="F1784" i="35"/>
  <c r="E1784" i="35"/>
  <c r="D1784" i="35"/>
  <c r="C1784" i="35"/>
  <c r="O1783" i="35"/>
  <c r="N1783" i="35"/>
  <c r="G1783" i="35"/>
  <c r="F1783" i="35"/>
  <c r="E1783" i="35"/>
  <c r="D1783" i="35"/>
  <c r="C1783" i="35"/>
  <c r="O1782" i="35"/>
  <c r="N1782" i="35"/>
  <c r="G1782" i="35"/>
  <c r="F1782" i="35"/>
  <c r="E1782" i="35"/>
  <c r="D1782" i="35"/>
  <c r="C1782" i="35"/>
  <c r="O1781" i="35"/>
  <c r="N1781" i="35"/>
  <c r="H1781" i="35"/>
  <c r="G1781" i="35"/>
  <c r="F1781" i="35"/>
  <c r="E1781" i="35"/>
  <c r="D1781" i="35"/>
  <c r="C1781" i="35"/>
  <c r="O1780" i="35"/>
  <c r="N1780" i="35"/>
  <c r="H1780" i="35"/>
  <c r="G1780" i="35"/>
  <c r="F1780" i="35"/>
  <c r="E1780" i="35"/>
  <c r="D1780" i="35"/>
  <c r="C1780" i="35"/>
  <c r="O1779" i="35"/>
  <c r="N1779" i="35"/>
  <c r="I1779" i="35"/>
  <c r="G1779" i="35"/>
  <c r="F1779" i="35"/>
  <c r="E1779" i="35"/>
  <c r="D1779" i="35"/>
  <c r="C1779" i="35"/>
  <c r="O1778" i="35"/>
  <c r="N1778" i="35"/>
  <c r="J1778" i="35"/>
  <c r="P1778" i="35" s="1"/>
  <c r="I1778" i="35"/>
  <c r="G1778" i="35"/>
  <c r="F1778" i="35"/>
  <c r="E1778" i="35"/>
  <c r="D1778" i="35"/>
  <c r="C1778" i="35"/>
  <c r="O1777" i="35"/>
  <c r="N1777" i="35"/>
  <c r="J1777" i="35"/>
  <c r="P1777" i="35" s="1"/>
  <c r="G1777" i="35"/>
  <c r="F1777" i="35"/>
  <c r="E1777" i="35"/>
  <c r="D1777" i="35"/>
  <c r="C1777" i="35"/>
  <c r="O1776" i="35"/>
  <c r="N1776" i="35"/>
  <c r="G1776" i="35"/>
  <c r="F1776" i="35"/>
  <c r="E1776" i="35"/>
  <c r="D1776" i="35"/>
  <c r="C1776" i="35"/>
  <c r="O1775" i="35"/>
  <c r="N1775" i="35"/>
  <c r="G1775" i="35"/>
  <c r="F1775" i="35"/>
  <c r="E1775" i="35"/>
  <c r="D1775" i="35"/>
  <c r="C1775" i="35"/>
  <c r="O1774" i="35"/>
  <c r="N1774" i="35"/>
  <c r="G1774" i="35"/>
  <c r="F1774" i="35"/>
  <c r="E1774" i="35"/>
  <c r="D1774" i="35"/>
  <c r="C1774" i="35"/>
  <c r="O1773" i="35"/>
  <c r="N1773" i="35"/>
  <c r="H1773" i="35"/>
  <c r="G1773" i="35"/>
  <c r="F1773" i="35"/>
  <c r="E1773" i="35"/>
  <c r="D1773" i="35"/>
  <c r="C1773" i="35"/>
  <c r="O1772" i="35"/>
  <c r="N1772" i="35"/>
  <c r="H1772" i="35"/>
  <c r="G1772" i="35"/>
  <c r="F1772" i="35"/>
  <c r="E1772" i="35"/>
  <c r="D1772" i="35"/>
  <c r="C1772" i="35"/>
  <c r="O1771" i="35"/>
  <c r="N1771" i="35"/>
  <c r="I1771" i="35"/>
  <c r="H1771" i="35"/>
  <c r="G1771" i="35"/>
  <c r="F1771" i="35"/>
  <c r="E1771" i="35"/>
  <c r="D1771" i="35"/>
  <c r="C1771" i="35"/>
  <c r="O1770" i="35"/>
  <c r="N1770" i="35"/>
  <c r="J1770" i="35"/>
  <c r="P1770" i="35" s="1"/>
  <c r="I1770" i="35"/>
  <c r="G1770" i="35"/>
  <c r="F1770" i="35"/>
  <c r="E1770" i="35"/>
  <c r="D1770" i="35"/>
  <c r="C1770" i="35"/>
  <c r="O1769" i="35"/>
  <c r="N1769" i="35"/>
  <c r="I1769" i="35"/>
  <c r="G1769" i="35"/>
  <c r="F1769" i="35"/>
  <c r="E1769" i="35"/>
  <c r="D1769" i="35"/>
  <c r="C1769" i="35"/>
  <c r="O1768" i="35"/>
  <c r="N1768" i="35"/>
  <c r="J1768" i="35"/>
  <c r="P1768" i="35" s="1"/>
  <c r="G1768" i="35"/>
  <c r="F1768" i="35"/>
  <c r="E1768" i="35"/>
  <c r="D1768" i="35"/>
  <c r="C1768" i="35"/>
  <c r="O1767" i="35"/>
  <c r="N1767" i="35"/>
  <c r="G1767" i="35"/>
  <c r="F1767" i="35"/>
  <c r="E1767" i="35"/>
  <c r="D1767" i="35"/>
  <c r="C1767" i="35"/>
  <c r="O1766" i="35"/>
  <c r="N1766" i="35"/>
  <c r="G1766" i="35"/>
  <c r="F1766" i="35"/>
  <c r="E1766" i="35"/>
  <c r="D1766" i="35"/>
  <c r="C1766" i="35"/>
  <c r="R1766" i="35" s="1"/>
  <c r="R1767" i="35" s="1"/>
  <c r="R1768" i="35" s="1"/>
  <c r="R1769" i="35" s="1"/>
  <c r="R1770" i="35" s="1"/>
  <c r="R1771" i="35" s="1"/>
  <c r="R1772" i="35" s="1"/>
  <c r="R1773" i="35" s="1"/>
  <c r="R1774" i="35" s="1"/>
  <c r="R1775" i="35" s="1"/>
  <c r="R1776" i="35" s="1"/>
  <c r="R1777" i="35" s="1"/>
  <c r="R1778" i="35" s="1"/>
  <c r="R1779" i="35" s="1"/>
  <c r="R1780" i="35" s="1"/>
  <c r="R1781" i="35" s="1"/>
  <c r="R1782" i="35" s="1"/>
  <c r="R1783" i="35" s="1"/>
  <c r="R1784" i="35" s="1"/>
  <c r="R1785" i="35" s="1"/>
  <c r="R1786" i="35" s="1"/>
  <c r="R1787" i="35" s="1"/>
  <c r="R1788" i="35" s="1"/>
  <c r="R1789" i="35" s="1"/>
  <c r="R1790" i="35" s="1"/>
  <c r="R1791" i="35" s="1"/>
  <c r="R1792" i="35" s="1"/>
  <c r="R1793" i="35" s="1"/>
  <c r="R1794" i="35" s="1"/>
  <c r="R1795" i="35" s="1"/>
  <c r="R1796" i="35" s="1"/>
  <c r="R1797" i="35" s="1"/>
  <c r="R1798" i="35" s="1"/>
  <c r="R1799" i="35" s="1"/>
  <c r="R1800" i="35" s="1"/>
  <c r="R1801" i="35" s="1"/>
  <c r="R1802" i="35" s="1"/>
  <c r="R1803" i="35" s="1"/>
  <c r="R1804" i="35" s="1"/>
  <c r="R1805" i="35" s="1"/>
  <c r="R1806" i="35" s="1"/>
  <c r="R1807" i="35" s="1"/>
  <c r="R1808" i="35" s="1"/>
  <c r="R1809" i="35" s="1"/>
  <c r="R1810" i="35" s="1"/>
  <c r="O1755" i="35"/>
  <c r="N1755" i="35"/>
  <c r="I1755" i="35"/>
  <c r="H1755" i="35"/>
  <c r="G1755" i="35"/>
  <c r="F1755" i="35"/>
  <c r="E1755" i="35"/>
  <c r="D1755" i="35"/>
  <c r="C1755" i="35"/>
  <c r="O1754" i="35"/>
  <c r="N1754" i="35"/>
  <c r="J1754" i="35"/>
  <c r="P1754" i="35" s="1"/>
  <c r="G1754" i="35"/>
  <c r="F1754" i="35"/>
  <c r="E1754" i="35"/>
  <c r="D1754" i="35"/>
  <c r="C1754" i="35"/>
  <c r="O1753" i="35"/>
  <c r="N1753" i="35"/>
  <c r="J1753" i="35"/>
  <c r="P1753" i="35" s="1"/>
  <c r="I1753" i="35"/>
  <c r="G1753" i="35"/>
  <c r="F1753" i="35"/>
  <c r="E1753" i="35"/>
  <c r="D1753" i="35"/>
  <c r="C1753" i="35"/>
  <c r="O1752" i="35"/>
  <c r="N1752" i="35"/>
  <c r="J1752" i="35"/>
  <c r="P1752" i="35" s="1"/>
  <c r="G1752" i="35"/>
  <c r="F1752" i="35"/>
  <c r="E1752" i="35"/>
  <c r="D1752" i="35"/>
  <c r="C1752" i="35"/>
  <c r="O1751" i="35"/>
  <c r="N1751" i="35"/>
  <c r="G1751" i="35"/>
  <c r="F1751" i="35"/>
  <c r="E1751" i="35"/>
  <c r="D1751" i="35"/>
  <c r="C1751" i="35"/>
  <c r="O1750" i="35"/>
  <c r="N1750" i="35"/>
  <c r="G1750" i="35"/>
  <c r="F1750" i="35"/>
  <c r="E1750" i="35"/>
  <c r="D1750" i="35"/>
  <c r="C1750" i="35"/>
  <c r="O1749" i="35"/>
  <c r="N1749" i="35"/>
  <c r="H1749" i="35"/>
  <c r="G1749" i="35"/>
  <c r="F1749" i="35"/>
  <c r="E1749" i="35"/>
  <c r="D1749" i="35"/>
  <c r="C1749" i="35"/>
  <c r="O1748" i="35"/>
  <c r="N1748" i="35"/>
  <c r="G1748" i="35"/>
  <c r="F1748" i="35"/>
  <c r="E1748" i="35"/>
  <c r="D1748" i="35"/>
  <c r="C1748" i="35"/>
  <c r="O1747" i="35"/>
  <c r="N1747" i="35"/>
  <c r="H1747" i="35"/>
  <c r="G1747" i="35"/>
  <c r="F1747" i="35"/>
  <c r="E1747" i="35"/>
  <c r="D1747" i="35"/>
  <c r="C1747" i="35"/>
  <c r="O1746" i="35"/>
  <c r="N1746" i="35"/>
  <c r="I1746" i="35"/>
  <c r="G1746" i="35"/>
  <c r="F1746" i="35"/>
  <c r="E1746" i="35"/>
  <c r="D1746" i="35"/>
  <c r="C1746" i="35"/>
  <c r="O1745" i="35"/>
  <c r="N1745" i="35"/>
  <c r="I1745" i="35"/>
  <c r="G1745" i="35"/>
  <c r="F1745" i="35"/>
  <c r="E1745" i="35"/>
  <c r="D1745" i="35"/>
  <c r="C1745" i="35"/>
  <c r="O1744" i="35"/>
  <c r="N1744" i="35"/>
  <c r="K1744" i="35"/>
  <c r="J1744" i="35"/>
  <c r="P1744" i="35" s="1"/>
  <c r="G1744" i="35"/>
  <c r="F1744" i="35"/>
  <c r="E1744" i="35"/>
  <c r="D1744" i="35"/>
  <c r="C1744" i="35"/>
  <c r="O1743" i="35"/>
  <c r="N1743" i="35"/>
  <c r="G1743" i="35"/>
  <c r="F1743" i="35"/>
  <c r="E1743" i="35"/>
  <c r="D1743" i="35"/>
  <c r="C1743" i="35"/>
  <c r="O1742" i="35"/>
  <c r="N1742" i="35"/>
  <c r="G1742" i="35"/>
  <c r="F1742" i="35"/>
  <c r="E1742" i="35"/>
  <c r="D1742" i="35"/>
  <c r="C1742" i="35"/>
  <c r="O1741" i="35"/>
  <c r="N1741" i="35"/>
  <c r="H1741" i="35"/>
  <c r="G1741" i="35"/>
  <c r="F1741" i="35"/>
  <c r="E1741" i="35"/>
  <c r="D1741" i="35"/>
  <c r="C1741" i="35"/>
  <c r="O1740" i="35"/>
  <c r="N1740" i="35"/>
  <c r="G1740" i="35"/>
  <c r="F1740" i="35"/>
  <c r="E1740" i="35"/>
  <c r="D1740" i="35"/>
  <c r="C1740" i="35"/>
  <c r="O1739" i="35"/>
  <c r="N1739" i="35"/>
  <c r="I1739" i="35"/>
  <c r="H1739" i="35"/>
  <c r="G1739" i="35"/>
  <c r="F1739" i="35"/>
  <c r="E1739" i="35"/>
  <c r="D1739" i="35"/>
  <c r="C1739" i="35"/>
  <c r="O1738" i="35"/>
  <c r="N1738" i="35"/>
  <c r="J1738" i="35"/>
  <c r="P1738" i="35" s="1"/>
  <c r="I1738" i="35"/>
  <c r="G1738" i="35"/>
  <c r="F1738" i="35"/>
  <c r="E1738" i="35"/>
  <c r="D1738" i="35"/>
  <c r="C1738" i="35"/>
  <c r="O1737" i="35"/>
  <c r="N1737" i="35"/>
  <c r="J1737" i="35"/>
  <c r="P1737" i="35" s="1"/>
  <c r="I1737" i="35"/>
  <c r="G1737" i="35"/>
  <c r="F1737" i="35"/>
  <c r="E1737" i="35"/>
  <c r="D1737" i="35"/>
  <c r="C1737" i="35"/>
  <c r="O1736" i="35"/>
  <c r="N1736" i="35"/>
  <c r="J1736" i="35"/>
  <c r="P1736" i="35" s="1"/>
  <c r="G1736" i="35"/>
  <c r="F1736" i="35"/>
  <c r="E1736" i="35"/>
  <c r="D1736" i="35"/>
  <c r="C1736" i="35"/>
  <c r="O1735" i="35"/>
  <c r="N1735" i="35"/>
  <c r="G1735" i="35"/>
  <c r="F1735" i="35"/>
  <c r="E1735" i="35"/>
  <c r="D1735" i="35"/>
  <c r="C1735" i="35"/>
  <c r="O1734" i="35"/>
  <c r="N1734" i="35"/>
  <c r="G1734" i="35"/>
  <c r="F1734" i="35"/>
  <c r="E1734" i="35"/>
  <c r="D1734" i="35"/>
  <c r="C1734" i="35"/>
  <c r="O1733" i="35"/>
  <c r="N1733" i="35"/>
  <c r="H1733" i="35"/>
  <c r="G1733" i="35"/>
  <c r="F1733" i="35"/>
  <c r="E1733" i="35"/>
  <c r="D1733" i="35"/>
  <c r="C1733" i="35"/>
  <c r="O1732" i="35"/>
  <c r="N1732" i="35"/>
  <c r="G1732" i="35"/>
  <c r="F1732" i="35"/>
  <c r="E1732" i="35"/>
  <c r="D1732" i="35"/>
  <c r="C1732" i="35"/>
  <c r="O1731" i="35"/>
  <c r="N1731" i="35"/>
  <c r="I1731" i="35"/>
  <c r="H1731" i="35"/>
  <c r="G1731" i="35"/>
  <c r="F1731" i="35"/>
  <c r="E1731" i="35"/>
  <c r="D1731" i="35"/>
  <c r="C1731" i="35"/>
  <c r="O1730" i="35"/>
  <c r="N1730" i="35"/>
  <c r="J1730" i="35"/>
  <c r="P1730" i="35" s="1"/>
  <c r="I1730" i="35"/>
  <c r="G1730" i="35"/>
  <c r="F1730" i="35"/>
  <c r="E1730" i="35"/>
  <c r="D1730" i="35"/>
  <c r="C1730" i="35"/>
  <c r="O1729" i="35"/>
  <c r="N1729" i="35"/>
  <c r="I1729" i="35"/>
  <c r="G1729" i="35"/>
  <c r="F1729" i="35"/>
  <c r="E1729" i="35"/>
  <c r="D1729" i="35"/>
  <c r="C1729" i="35"/>
  <c r="O1728" i="35"/>
  <c r="N1728" i="35"/>
  <c r="J1728" i="35"/>
  <c r="P1728" i="35" s="1"/>
  <c r="G1728" i="35"/>
  <c r="F1728" i="35"/>
  <c r="E1728" i="35"/>
  <c r="D1728" i="35"/>
  <c r="C1728" i="35"/>
  <c r="O1727" i="35"/>
  <c r="N1727" i="35"/>
  <c r="G1727" i="35"/>
  <c r="F1727" i="35"/>
  <c r="E1727" i="35"/>
  <c r="D1727" i="35"/>
  <c r="C1727" i="35"/>
  <c r="O1726" i="35"/>
  <c r="N1726" i="35"/>
  <c r="G1726" i="35"/>
  <c r="F1726" i="35"/>
  <c r="E1726" i="35"/>
  <c r="D1726" i="35"/>
  <c r="C1726" i="35"/>
  <c r="O1725" i="35"/>
  <c r="N1725" i="35"/>
  <c r="H1725" i="35"/>
  <c r="G1725" i="35"/>
  <c r="F1725" i="35"/>
  <c r="E1725" i="35"/>
  <c r="D1725" i="35"/>
  <c r="C1725" i="35"/>
  <c r="O1724" i="35"/>
  <c r="N1724" i="35"/>
  <c r="G1724" i="35"/>
  <c r="F1724" i="35"/>
  <c r="E1724" i="35"/>
  <c r="D1724" i="35"/>
  <c r="C1724" i="35"/>
  <c r="O1723" i="35"/>
  <c r="N1723" i="35"/>
  <c r="I1723" i="35"/>
  <c r="H1723" i="35"/>
  <c r="G1723" i="35"/>
  <c r="F1723" i="35"/>
  <c r="E1723" i="35"/>
  <c r="D1723" i="35"/>
  <c r="C1723" i="35"/>
  <c r="O1722" i="35"/>
  <c r="N1722" i="35"/>
  <c r="J1722" i="35"/>
  <c r="P1722" i="35" s="1"/>
  <c r="I1722" i="35"/>
  <c r="G1722" i="35"/>
  <c r="F1722" i="35"/>
  <c r="E1722" i="35"/>
  <c r="D1722" i="35"/>
  <c r="C1722" i="35"/>
  <c r="O1721" i="35"/>
  <c r="N1721" i="35"/>
  <c r="I1721" i="35"/>
  <c r="G1721" i="35"/>
  <c r="F1721" i="35"/>
  <c r="E1721" i="35"/>
  <c r="D1721" i="35"/>
  <c r="C1721" i="35"/>
  <c r="R1721" i="35" s="1"/>
  <c r="R1722" i="35" s="1"/>
  <c r="R1723" i="35" s="1"/>
  <c r="R1724" i="35" s="1"/>
  <c r="R1725" i="35" s="1"/>
  <c r="R1726" i="35" s="1"/>
  <c r="R1727" i="35" s="1"/>
  <c r="R1728" i="35" s="1"/>
  <c r="R1729" i="35" s="1"/>
  <c r="R1730" i="35" s="1"/>
  <c r="R1731" i="35" s="1"/>
  <c r="R1732" i="35" s="1"/>
  <c r="R1733" i="35" s="1"/>
  <c r="R1734" i="35" s="1"/>
  <c r="R1735" i="35" s="1"/>
  <c r="R1736" i="35" s="1"/>
  <c r="R1737" i="35" s="1"/>
  <c r="R1738" i="35" s="1"/>
  <c r="R1739" i="35" s="1"/>
  <c r="R1740" i="35" s="1"/>
  <c r="R1741" i="35" s="1"/>
  <c r="R1742" i="35" s="1"/>
  <c r="R1743" i="35" s="1"/>
  <c r="R1744" i="35" s="1"/>
  <c r="R1745" i="35" s="1"/>
  <c r="R1746" i="35" s="1"/>
  <c r="R1747" i="35" s="1"/>
  <c r="R1748" i="35" s="1"/>
  <c r="R1749" i="35" s="1"/>
  <c r="R1750" i="35" s="1"/>
  <c r="R1751" i="35" s="1"/>
  <c r="R1752" i="35" s="1"/>
  <c r="R1753" i="35" s="1"/>
  <c r="R1754" i="35" s="1"/>
  <c r="R1755" i="35" s="1"/>
  <c r="R1756" i="35" s="1"/>
  <c r="R1757" i="35" s="1"/>
  <c r="R1758" i="35" s="1"/>
  <c r="R1759" i="35" s="1"/>
  <c r="R1760" i="35" s="1"/>
  <c r="R1761" i="35" s="1"/>
  <c r="R1762" i="35" s="1"/>
  <c r="R1763" i="35" s="1"/>
  <c r="R1764" i="35" s="1"/>
  <c r="R1765" i="35" s="1"/>
  <c r="O1710" i="35"/>
  <c r="N1710" i="35"/>
  <c r="G1710" i="35"/>
  <c r="F1710" i="35"/>
  <c r="E1710" i="35"/>
  <c r="D1710" i="35"/>
  <c r="C1710" i="35"/>
  <c r="O1709" i="35"/>
  <c r="N1709" i="35"/>
  <c r="H1709" i="35"/>
  <c r="G1709" i="35"/>
  <c r="F1709" i="35"/>
  <c r="E1709" i="35"/>
  <c r="D1709" i="35"/>
  <c r="C1709" i="35"/>
  <c r="O1708" i="35"/>
  <c r="N1708" i="35"/>
  <c r="H1708" i="35"/>
  <c r="G1708" i="35"/>
  <c r="F1708" i="35"/>
  <c r="E1708" i="35"/>
  <c r="D1708" i="35"/>
  <c r="C1708" i="35"/>
  <c r="O1707" i="35"/>
  <c r="N1707" i="35"/>
  <c r="I1707" i="35"/>
  <c r="H1707" i="35"/>
  <c r="G1707" i="35"/>
  <c r="F1707" i="35"/>
  <c r="E1707" i="35"/>
  <c r="D1707" i="35"/>
  <c r="C1707" i="35"/>
  <c r="O1706" i="35"/>
  <c r="N1706" i="35"/>
  <c r="J1706" i="35"/>
  <c r="P1706" i="35" s="1"/>
  <c r="G1706" i="35"/>
  <c r="F1706" i="35"/>
  <c r="E1706" i="35"/>
  <c r="D1706" i="35"/>
  <c r="C1706" i="35"/>
  <c r="O1705" i="35"/>
  <c r="N1705" i="35"/>
  <c r="J1705" i="35"/>
  <c r="P1705" i="35" s="1"/>
  <c r="I1705" i="35"/>
  <c r="G1705" i="35"/>
  <c r="F1705" i="35"/>
  <c r="E1705" i="35"/>
  <c r="D1705" i="35"/>
  <c r="C1705" i="35"/>
  <c r="O1704" i="35"/>
  <c r="N1704" i="35"/>
  <c r="J1704" i="35"/>
  <c r="P1704" i="35" s="1"/>
  <c r="G1704" i="35"/>
  <c r="F1704" i="35"/>
  <c r="E1704" i="35"/>
  <c r="D1704" i="35"/>
  <c r="C1704" i="35"/>
  <c r="O1703" i="35"/>
  <c r="N1703" i="35"/>
  <c r="G1703" i="35"/>
  <c r="F1703" i="35"/>
  <c r="E1703" i="35"/>
  <c r="D1703" i="35"/>
  <c r="C1703" i="35"/>
  <c r="O1702" i="35"/>
  <c r="N1702" i="35"/>
  <c r="G1702" i="35"/>
  <c r="F1702" i="35"/>
  <c r="E1702" i="35"/>
  <c r="D1702" i="35"/>
  <c r="C1702" i="35"/>
  <c r="O1701" i="35"/>
  <c r="N1701" i="35"/>
  <c r="H1701" i="35"/>
  <c r="G1701" i="35"/>
  <c r="F1701" i="35"/>
  <c r="E1701" i="35"/>
  <c r="D1701" i="35"/>
  <c r="C1701" i="35"/>
  <c r="O1700" i="35"/>
  <c r="N1700" i="35"/>
  <c r="H1700" i="35"/>
  <c r="G1700" i="35"/>
  <c r="F1700" i="35"/>
  <c r="E1700" i="35"/>
  <c r="D1700" i="35"/>
  <c r="C1700" i="35"/>
  <c r="O1699" i="35"/>
  <c r="N1699" i="35"/>
  <c r="I1699" i="35"/>
  <c r="G1699" i="35"/>
  <c r="F1699" i="35"/>
  <c r="E1699" i="35"/>
  <c r="D1699" i="35"/>
  <c r="C1699" i="35"/>
  <c r="O1698" i="35"/>
  <c r="N1698" i="35"/>
  <c r="J1698" i="35"/>
  <c r="P1698" i="35" s="1"/>
  <c r="G1698" i="35"/>
  <c r="F1698" i="35"/>
  <c r="E1698" i="35"/>
  <c r="D1698" i="35"/>
  <c r="C1698" i="35"/>
  <c r="O1697" i="35"/>
  <c r="N1697" i="35"/>
  <c r="J1697" i="35"/>
  <c r="P1697" i="35" s="1"/>
  <c r="I1697" i="35"/>
  <c r="G1697" i="35"/>
  <c r="F1697" i="35"/>
  <c r="E1697" i="35"/>
  <c r="D1697" i="35"/>
  <c r="C1697" i="35"/>
  <c r="O1696" i="35"/>
  <c r="N1696" i="35"/>
  <c r="J1696" i="35"/>
  <c r="P1696" i="35" s="1"/>
  <c r="G1696" i="35"/>
  <c r="F1696" i="35"/>
  <c r="E1696" i="35"/>
  <c r="D1696" i="35"/>
  <c r="C1696" i="35"/>
  <c r="O1695" i="35"/>
  <c r="N1695" i="35"/>
  <c r="G1695" i="35"/>
  <c r="F1695" i="35"/>
  <c r="E1695" i="35"/>
  <c r="D1695" i="35"/>
  <c r="C1695" i="35"/>
  <c r="O1694" i="35"/>
  <c r="N1694" i="35"/>
  <c r="G1694" i="35"/>
  <c r="F1694" i="35"/>
  <c r="E1694" i="35"/>
  <c r="D1694" i="35"/>
  <c r="C1694" i="35"/>
  <c r="O1693" i="35"/>
  <c r="N1693" i="35"/>
  <c r="H1693" i="35"/>
  <c r="G1693" i="35"/>
  <c r="F1693" i="35"/>
  <c r="E1693" i="35"/>
  <c r="D1693" i="35"/>
  <c r="C1693" i="35"/>
  <c r="O1692" i="35"/>
  <c r="N1692" i="35"/>
  <c r="G1692" i="35"/>
  <c r="F1692" i="35"/>
  <c r="E1692" i="35"/>
  <c r="D1692" i="35"/>
  <c r="C1692" i="35"/>
  <c r="O1691" i="35"/>
  <c r="N1691" i="35"/>
  <c r="I1691" i="35"/>
  <c r="H1691" i="35"/>
  <c r="G1691" i="35"/>
  <c r="F1691" i="35"/>
  <c r="E1691" i="35"/>
  <c r="D1691" i="35"/>
  <c r="C1691" i="35"/>
  <c r="O1690" i="35"/>
  <c r="N1690" i="35"/>
  <c r="J1690" i="35"/>
  <c r="P1690" i="35" s="1"/>
  <c r="G1690" i="35"/>
  <c r="F1690" i="35"/>
  <c r="E1690" i="35"/>
  <c r="D1690" i="35"/>
  <c r="C1690" i="35"/>
  <c r="O1689" i="35"/>
  <c r="N1689" i="35"/>
  <c r="I1689" i="35"/>
  <c r="G1689" i="35"/>
  <c r="F1689" i="35"/>
  <c r="E1689" i="35"/>
  <c r="D1689" i="35"/>
  <c r="C1689" i="35"/>
  <c r="O1688" i="35"/>
  <c r="N1688" i="35"/>
  <c r="J1688" i="35"/>
  <c r="P1688" i="35" s="1"/>
  <c r="G1688" i="35"/>
  <c r="F1688" i="35"/>
  <c r="E1688" i="35"/>
  <c r="D1688" i="35"/>
  <c r="C1688" i="35"/>
  <c r="O1687" i="35"/>
  <c r="N1687" i="35"/>
  <c r="G1687" i="35"/>
  <c r="F1687" i="35"/>
  <c r="E1687" i="35"/>
  <c r="D1687" i="35"/>
  <c r="C1687" i="35"/>
  <c r="O1686" i="35"/>
  <c r="N1686" i="35"/>
  <c r="G1686" i="35"/>
  <c r="F1686" i="35"/>
  <c r="E1686" i="35"/>
  <c r="D1686" i="35"/>
  <c r="C1686" i="35"/>
  <c r="O1685" i="35"/>
  <c r="N1685" i="35"/>
  <c r="H1685" i="35"/>
  <c r="G1685" i="35"/>
  <c r="F1685" i="35"/>
  <c r="E1685" i="35"/>
  <c r="D1685" i="35"/>
  <c r="C1685" i="35"/>
  <c r="O1684" i="35"/>
  <c r="N1684" i="35"/>
  <c r="G1684" i="35"/>
  <c r="F1684" i="35"/>
  <c r="E1684" i="35"/>
  <c r="D1684" i="35"/>
  <c r="C1684" i="35"/>
  <c r="O1683" i="35"/>
  <c r="N1683" i="35"/>
  <c r="I1683" i="35"/>
  <c r="H1683" i="35"/>
  <c r="G1683" i="35"/>
  <c r="F1683" i="35"/>
  <c r="E1683" i="35"/>
  <c r="D1683" i="35"/>
  <c r="C1683" i="35"/>
  <c r="O1682" i="35"/>
  <c r="N1682" i="35"/>
  <c r="J1682" i="35"/>
  <c r="P1682" i="35" s="1"/>
  <c r="G1682" i="35"/>
  <c r="F1682" i="35"/>
  <c r="E1682" i="35"/>
  <c r="D1682" i="35"/>
  <c r="C1682" i="35"/>
  <c r="O1681" i="35"/>
  <c r="N1681" i="35"/>
  <c r="I1681" i="35"/>
  <c r="G1681" i="35"/>
  <c r="F1681" i="35"/>
  <c r="E1681" i="35"/>
  <c r="D1681" i="35"/>
  <c r="C1681" i="35"/>
  <c r="O1680" i="35"/>
  <c r="N1680" i="35"/>
  <c r="K1680" i="35"/>
  <c r="J1680" i="35"/>
  <c r="P1680" i="35" s="1"/>
  <c r="G1680" i="35"/>
  <c r="F1680" i="35"/>
  <c r="E1680" i="35"/>
  <c r="D1680" i="35"/>
  <c r="C1680" i="35"/>
  <c r="O1679" i="35"/>
  <c r="N1679" i="35"/>
  <c r="G1679" i="35"/>
  <c r="F1679" i="35"/>
  <c r="E1679" i="35"/>
  <c r="D1679" i="35"/>
  <c r="C1679" i="35"/>
  <c r="O1678" i="35"/>
  <c r="N1678" i="35"/>
  <c r="G1678" i="35"/>
  <c r="F1678" i="35"/>
  <c r="E1678" i="35"/>
  <c r="D1678" i="35"/>
  <c r="C1678" i="35"/>
  <c r="O1677" i="35"/>
  <c r="N1677" i="35"/>
  <c r="H1677" i="35"/>
  <c r="G1677" i="35"/>
  <c r="F1677" i="35"/>
  <c r="E1677" i="35"/>
  <c r="D1677" i="35"/>
  <c r="C1677" i="35"/>
  <c r="O1676" i="35"/>
  <c r="N1676" i="35"/>
  <c r="G1676" i="35"/>
  <c r="F1676" i="35"/>
  <c r="E1676" i="35"/>
  <c r="D1676" i="35"/>
  <c r="C1676" i="35"/>
  <c r="R1676" i="35" s="1"/>
  <c r="R1677" i="35" s="1"/>
  <c r="R1678" i="35" s="1"/>
  <c r="R1679" i="35" s="1"/>
  <c r="R1680" i="35" s="1"/>
  <c r="R1681" i="35" s="1"/>
  <c r="R1682" i="35" s="1"/>
  <c r="R1683" i="35" s="1"/>
  <c r="R1684" i="35" s="1"/>
  <c r="R1685" i="35" s="1"/>
  <c r="R1686" i="35" s="1"/>
  <c r="R1687" i="35" s="1"/>
  <c r="R1688" i="35" s="1"/>
  <c r="R1689" i="35" s="1"/>
  <c r="R1690" i="35" s="1"/>
  <c r="R1691" i="35" s="1"/>
  <c r="R1692" i="35" s="1"/>
  <c r="R1693" i="35" s="1"/>
  <c r="R1694" i="35" s="1"/>
  <c r="R1695" i="35" s="1"/>
  <c r="R1696" i="35" s="1"/>
  <c r="R1697" i="35" s="1"/>
  <c r="R1698" i="35" s="1"/>
  <c r="R1699" i="35" s="1"/>
  <c r="R1700" i="35" s="1"/>
  <c r="R1701" i="35" s="1"/>
  <c r="R1702" i="35" s="1"/>
  <c r="R1703" i="35" s="1"/>
  <c r="R1704" i="35" s="1"/>
  <c r="R1705" i="35" s="1"/>
  <c r="R1706" i="35" s="1"/>
  <c r="R1707" i="35" s="1"/>
  <c r="R1708" i="35" s="1"/>
  <c r="R1709" i="35" s="1"/>
  <c r="R1710" i="35" s="1"/>
  <c r="R1711" i="35" s="1"/>
  <c r="R1712" i="35" s="1"/>
  <c r="R1713" i="35" s="1"/>
  <c r="R1714" i="35" s="1"/>
  <c r="R1715" i="35" s="1"/>
  <c r="R1716" i="35" s="1"/>
  <c r="R1717" i="35" s="1"/>
  <c r="R1718" i="35" s="1"/>
  <c r="R1719" i="35" s="1"/>
  <c r="R1720" i="35" s="1"/>
  <c r="O1665" i="35"/>
  <c r="N1665" i="35"/>
  <c r="G1665" i="35"/>
  <c r="F1665" i="35"/>
  <c r="E1665" i="35"/>
  <c r="D1665" i="35"/>
  <c r="C1665" i="35"/>
  <c r="O1664" i="35"/>
  <c r="N1664" i="35"/>
  <c r="G1664" i="35"/>
  <c r="F1664" i="35"/>
  <c r="E1664" i="35"/>
  <c r="D1664" i="35"/>
  <c r="C1664" i="35"/>
  <c r="O1663" i="35"/>
  <c r="N1663" i="35"/>
  <c r="G1663" i="35"/>
  <c r="F1663" i="35"/>
  <c r="E1663" i="35"/>
  <c r="D1663" i="35"/>
  <c r="C1663" i="35"/>
  <c r="O1662" i="35"/>
  <c r="N1662" i="35"/>
  <c r="G1662" i="35"/>
  <c r="F1662" i="35"/>
  <c r="E1662" i="35"/>
  <c r="D1662" i="35"/>
  <c r="C1662" i="35"/>
  <c r="O1661" i="35"/>
  <c r="N1661" i="35"/>
  <c r="H1661" i="35"/>
  <c r="G1661" i="35"/>
  <c r="F1661" i="35"/>
  <c r="E1661" i="35"/>
  <c r="D1661" i="35"/>
  <c r="C1661" i="35"/>
  <c r="O1660" i="35"/>
  <c r="N1660" i="35"/>
  <c r="F1660" i="35"/>
  <c r="E1660" i="35"/>
  <c r="D1660" i="35"/>
  <c r="C1660" i="35"/>
  <c r="O1659" i="35"/>
  <c r="N1659" i="35"/>
  <c r="F1659" i="35"/>
  <c r="E1659" i="35"/>
  <c r="D1659" i="35"/>
  <c r="C1659" i="35"/>
  <c r="O1658" i="35"/>
  <c r="N1658" i="35"/>
  <c r="F1658" i="35"/>
  <c r="E1658" i="35"/>
  <c r="D1658" i="35"/>
  <c r="C1658" i="35"/>
  <c r="O1657" i="35"/>
  <c r="N1657" i="35"/>
  <c r="F1657" i="35"/>
  <c r="E1657" i="35"/>
  <c r="D1657" i="35"/>
  <c r="C1657" i="35"/>
  <c r="O1656" i="35"/>
  <c r="N1656" i="35"/>
  <c r="F1656" i="35"/>
  <c r="E1656" i="35"/>
  <c r="D1656" i="35"/>
  <c r="C1656" i="35"/>
  <c r="O1655" i="35"/>
  <c r="N1655" i="35"/>
  <c r="J1655" i="35"/>
  <c r="P1655" i="35" s="1"/>
  <c r="F1655" i="35"/>
  <c r="E1655" i="35"/>
  <c r="D1655" i="35"/>
  <c r="C1655" i="35"/>
  <c r="O1654" i="35"/>
  <c r="N1654" i="35"/>
  <c r="F1654" i="35"/>
  <c r="E1654" i="35"/>
  <c r="D1654" i="35"/>
  <c r="C1654" i="35"/>
  <c r="O1653" i="35"/>
  <c r="N1653" i="35"/>
  <c r="F1653" i="35"/>
  <c r="E1653" i="35"/>
  <c r="D1653" i="35"/>
  <c r="C1653" i="35"/>
  <c r="O1652" i="35"/>
  <c r="N1652" i="35"/>
  <c r="F1652" i="35"/>
  <c r="E1652" i="35"/>
  <c r="D1652" i="35"/>
  <c r="C1652" i="35"/>
  <c r="O1651" i="35"/>
  <c r="N1651" i="35"/>
  <c r="F1651" i="35"/>
  <c r="E1651" i="35"/>
  <c r="D1651" i="35"/>
  <c r="C1651" i="35"/>
  <c r="O1650" i="35"/>
  <c r="N1650" i="35"/>
  <c r="F1650" i="35"/>
  <c r="E1650" i="35"/>
  <c r="D1650" i="35"/>
  <c r="C1650" i="35"/>
  <c r="O1649" i="35"/>
  <c r="N1649" i="35"/>
  <c r="F1649" i="35"/>
  <c r="E1649" i="35"/>
  <c r="D1649" i="35"/>
  <c r="C1649" i="35"/>
  <c r="O1648" i="35"/>
  <c r="N1648" i="35"/>
  <c r="J1648" i="35"/>
  <c r="P1648" i="35" s="1"/>
  <c r="F1648" i="35"/>
  <c r="E1648" i="35"/>
  <c r="D1648" i="35"/>
  <c r="C1648" i="35"/>
  <c r="O1647" i="35"/>
  <c r="N1647" i="35"/>
  <c r="F1647" i="35"/>
  <c r="E1647" i="35"/>
  <c r="D1647" i="35"/>
  <c r="C1647" i="35"/>
  <c r="O1646" i="35"/>
  <c r="N1646" i="35"/>
  <c r="L1646" i="35"/>
  <c r="F1646" i="35"/>
  <c r="E1646" i="35"/>
  <c r="D1646" i="35"/>
  <c r="C1646" i="35"/>
  <c r="O1645" i="35"/>
  <c r="N1645" i="35"/>
  <c r="F1645" i="35"/>
  <c r="E1645" i="35"/>
  <c r="D1645" i="35"/>
  <c r="C1645" i="35"/>
  <c r="O1644" i="35"/>
  <c r="N1644" i="35"/>
  <c r="F1644" i="35"/>
  <c r="E1644" i="35"/>
  <c r="D1644" i="35"/>
  <c r="C1644" i="35"/>
  <c r="O1643" i="35"/>
  <c r="N1643" i="35"/>
  <c r="H1643" i="35"/>
  <c r="F1643" i="35"/>
  <c r="E1643" i="35"/>
  <c r="D1643" i="35"/>
  <c r="C1643" i="35"/>
  <c r="O1642" i="35"/>
  <c r="N1642" i="35"/>
  <c r="F1642" i="35"/>
  <c r="E1642" i="35"/>
  <c r="D1642" i="35"/>
  <c r="C1642" i="35"/>
  <c r="O1641" i="35"/>
  <c r="N1641" i="35"/>
  <c r="F1641" i="35"/>
  <c r="E1641" i="35"/>
  <c r="D1641" i="35"/>
  <c r="C1641" i="35"/>
  <c r="O1640" i="35"/>
  <c r="N1640" i="35"/>
  <c r="J1640" i="35"/>
  <c r="P1640" i="35" s="1"/>
  <c r="F1640" i="35"/>
  <c r="E1640" i="35"/>
  <c r="D1640" i="35"/>
  <c r="C1640" i="35"/>
  <c r="O1639" i="35"/>
  <c r="N1639" i="35"/>
  <c r="F1639" i="35"/>
  <c r="E1639" i="35"/>
  <c r="D1639" i="35"/>
  <c r="C1639" i="35"/>
  <c r="O1638" i="35"/>
  <c r="N1638" i="35"/>
  <c r="F1638" i="35"/>
  <c r="E1638" i="35"/>
  <c r="D1638" i="35"/>
  <c r="C1638" i="35"/>
  <c r="O1637" i="35"/>
  <c r="N1637" i="35"/>
  <c r="J1637" i="35"/>
  <c r="P1637" i="35" s="1"/>
  <c r="F1637" i="35"/>
  <c r="E1637" i="35"/>
  <c r="D1637" i="35"/>
  <c r="C1637" i="35"/>
  <c r="O1636" i="35"/>
  <c r="N1636" i="35"/>
  <c r="F1636" i="35"/>
  <c r="E1636" i="35"/>
  <c r="D1636" i="35"/>
  <c r="C1636" i="35"/>
  <c r="O1635" i="35"/>
  <c r="N1635" i="35"/>
  <c r="F1635" i="35"/>
  <c r="E1635" i="35"/>
  <c r="D1635" i="35"/>
  <c r="C1635" i="35"/>
  <c r="O1634" i="35"/>
  <c r="N1634" i="35"/>
  <c r="F1634" i="35"/>
  <c r="E1634" i="35"/>
  <c r="D1634" i="35"/>
  <c r="C1634" i="35"/>
  <c r="O1633" i="35"/>
  <c r="N1633" i="35"/>
  <c r="H1633" i="35"/>
  <c r="F1633" i="35"/>
  <c r="E1633" i="35"/>
  <c r="D1633" i="35"/>
  <c r="C1633" i="35"/>
  <c r="O1632" i="35"/>
  <c r="N1632" i="35"/>
  <c r="F1632" i="35"/>
  <c r="E1632" i="35"/>
  <c r="D1632" i="35"/>
  <c r="C1632" i="35"/>
  <c r="O1631" i="35"/>
  <c r="N1631" i="35"/>
  <c r="F1631" i="35"/>
  <c r="E1631" i="35"/>
  <c r="D1631" i="35"/>
  <c r="C1631" i="35"/>
  <c r="R1631" i="35" s="1"/>
  <c r="R1632" i="35" s="1"/>
  <c r="R1633" i="35" s="1"/>
  <c r="R1634" i="35" s="1"/>
  <c r="R1635" i="35" s="1"/>
  <c r="R1636" i="35" s="1"/>
  <c r="R1637" i="35" s="1"/>
  <c r="R1638" i="35" s="1"/>
  <c r="R1639" i="35" s="1"/>
  <c r="R1640" i="35" s="1"/>
  <c r="R1641" i="35" s="1"/>
  <c r="R1642" i="35" s="1"/>
  <c r="R1643" i="35" s="1"/>
  <c r="R1644" i="35" s="1"/>
  <c r="R1645" i="35" s="1"/>
  <c r="R1646" i="35" s="1"/>
  <c r="R1647" i="35" s="1"/>
  <c r="R1648" i="35" s="1"/>
  <c r="R1649" i="35" s="1"/>
  <c r="R1650" i="35" s="1"/>
  <c r="R1651" i="35" s="1"/>
  <c r="R1652" i="35" s="1"/>
  <c r="R1653" i="35" s="1"/>
  <c r="R1654" i="35" s="1"/>
  <c r="R1655" i="35" s="1"/>
  <c r="R1656" i="35" s="1"/>
  <c r="R1657" i="35" s="1"/>
  <c r="R1658" i="35" s="1"/>
  <c r="R1659" i="35" s="1"/>
  <c r="R1660" i="35" s="1"/>
  <c r="R1661" i="35" s="1"/>
  <c r="R1662" i="35" s="1"/>
  <c r="R1663" i="35" s="1"/>
  <c r="R1664" i="35" s="1"/>
  <c r="R1665" i="35" s="1"/>
  <c r="R1666" i="35" s="1"/>
  <c r="R1667" i="35" s="1"/>
  <c r="R1668" i="35" s="1"/>
  <c r="R1669" i="35" s="1"/>
  <c r="R1670" i="35" s="1"/>
  <c r="R1671" i="35" s="1"/>
  <c r="R1672" i="35" s="1"/>
  <c r="R1673" i="35" s="1"/>
  <c r="R1674" i="35" s="1"/>
  <c r="R1675" i="35" s="1"/>
  <c r="O1620" i="35"/>
  <c r="N1620" i="35"/>
  <c r="I1620" i="35"/>
  <c r="H1620" i="35"/>
  <c r="G1620" i="35"/>
  <c r="F1620" i="35"/>
  <c r="E1620" i="35"/>
  <c r="D1620" i="35"/>
  <c r="C1620" i="35"/>
  <c r="O1619" i="35"/>
  <c r="N1619" i="35"/>
  <c r="J1619" i="35"/>
  <c r="P1619" i="35" s="1"/>
  <c r="I1619" i="35"/>
  <c r="G1619" i="35"/>
  <c r="F1619" i="35"/>
  <c r="E1619" i="35"/>
  <c r="D1619" i="35"/>
  <c r="C1619" i="35"/>
  <c r="O1618" i="35"/>
  <c r="N1618" i="35"/>
  <c r="J1618" i="35"/>
  <c r="P1618" i="35" s="1"/>
  <c r="I1618" i="35"/>
  <c r="G1618" i="35"/>
  <c r="F1618" i="35"/>
  <c r="E1618" i="35"/>
  <c r="D1618" i="35"/>
  <c r="C1618" i="35"/>
  <c r="O1617" i="35"/>
  <c r="N1617" i="35"/>
  <c r="J1617" i="35"/>
  <c r="P1617" i="35" s="1"/>
  <c r="G1617" i="35"/>
  <c r="F1617" i="35"/>
  <c r="E1617" i="35"/>
  <c r="D1617" i="35"/>
  <c r="C1617" i="35"/>
  <c r="O1616" i="35"/>
  <c r="N1616" i="35"/>
  <c r="G1616" i="35"/>
  <c r="F1616" i="35"/>
  <c r="E1616" i="35"/>
  <c r="D1616" i="35"/>
  <c r="C1616" i="35"/>
  <c r="O1615" i="35"/>
  <c r="N1615" i="35"/>
  <c r="F1615" i="35"/>
  <c r="E1615" i="35"/>
  <c r="D1615" i="35"/>
  <c r="C1615" i="35"/>
  <c r="O1614" i="35"/>
  <c r="N1614" i="35"/>
  <c r="F1614" i="35"/>
  <c r="E1614" i="35"/>
  <c r="D1614" i="35"/>
  <c r="C1614" i="35"/>
  <c r="O1613" i="35"/>
  <c r="N1613" i="35"/>
  <c r="J1613" i="35"/>
  <c r="P1613" i="35" s="1"/>
  <c r="F1613" i="35"/>
  <c r="E1613" i="35"/>
  <c r="D1613" i="35"/>
  <c r="C1613" i="35"/>
  <c r="O1612" i="35"/>
  <c r="N1612" i="35"/>
  <c r="J1612" i="35"/>
  <c r="P1612" i="35" s="1"/>
  <c r="I1612" i="35"/>
  <c r="F1612" i="35"/>
  <c r="E1612" i="35"/>
  <c r="D1612" i="35"/>
  <c r="C1612" i="35"/>
  <c r="O1611" i="35"/>
  <c r="N1611" i="35"/>
  <c r="J1611" i="35"/>
  <c r="P1611" i="35" s="1"/>
  <c r="I1611" i="35"/>
  <c r="F1611" i="35"/>
  <c r="E1611" i="35"/>
  <c r="D1611" i="35"/>
  <c r="C1611" i="35"/>
  <c r="O1610" i="35"/>
  <c r="N1610" i="35"/>
  <c r="I1610" i="35"/>
  <c r="F1610" i="35"/>
  <c r="E1610" i="35"/>
  <c r="D1610" i="35"/>
  <c r="C1610" i="35"/>
  <c r="O1609" i="35"/>
  <c r="N1609" i="35"/>
  <c r="J1609" i="35"/>
  <c r="P1609" i="35" s="1"/>
  <c r="I1609" i="35"/>
  <c r="F1609" i="35"/>
  <c r="E1609" i="35"/>
  <c r="D1609" i="35"/>
  <c r="C1609" i="35"/>
  <c r="O1608" i="35"/>
  <c r="N1608" i="35"/>
  <c r="J1608" i="35"/>
  <c r="P1608" i="35" s="1"/>
  <c r="F1608" i="35"/>
  <c r="E1608" i="35"/>
  <c r="D1608" i="35"/>
  <c r="C1608" i="35"/>
  <c r="O1607" i="35"/>
  <c r="N1607" i="35"/>
  <c r="F1607" i="35"/>
  <c r="E1607" i="35"/>
  <c r="D1607" i="35"/>
  <c r="C1607" i="35"/>
  <c r="O1606" i="35"/>
  <c r="N1606" i="35"/>
  <c r="F1606" i="35"/>
  <c r="E1606" i="35"/>
  <c r="D1606" i="35"/>
  <c r="C1606" i="35"/>
  <c r="O1605" i="35"/>
  <c r="N1605" i="35"/>
  <c r="F1605" i="35"/>
  <c r="E1605" i="35"/>
  <c r="D1605" i="35"/>
  <c r="C1605" i="35"/>
  <c r="O1604" i="35"/>
  <c r="N1604" i="35"/>
  <c r="F1604" i="35"/>
  <c r="E1604" i="35"/>
  <c r="D1604" i="35"/>
  <c r="C1604" i="35"/>
  <c r="O1603" i="35"/>
  <c r="N1603" i="35"/>
  <c r="F1603" i="35"/>
  <c r="E1603" i="35"/>
  <c r="D1603" i="35"/>
  <c r="C1603" i="35"/>
  <c r="O1602" i="35"/>
  <c r="N1602" i="35"/>
  <c r="F1602" i="35"/>
  <c r="E1602" i="35"/>
  <c r="D1602" i="35"/>
  <c r="C1602" i="35"/>
  <c r="O1601" i="35"/>
  <c r="N1601" i="35"/>
  <c r="H1601" i="35"/>
  <c r="F1601" i="35"/>
  <c r="E1601" i="35"/>
  <c r="D1601" i="35"/>
  <c r="C1601" i="35"/>
  <c r="O1600" i="35"/>
  <c r="N1600" i="35"/>
  <c r="H1600" i="35"/>
  <c r="F1600" i="35"/>
  <c r="E1600" i="35"/>
  <c r="D1600" i="35"/>
  <c r="C1600" i="35"/>
  <c r="O1599" i="35"/>
  <c r="N1599" i="35"/>
  <c r="I1599" i="35"/>
  <c r="F1599" i="35"/>
  <c r="E1599" i="35"/>
  <c r="D1599" i="35"/>
  <c r="C1599" i="35"/>
  <c r="O1598" i="35"/>
  <c r="N1598" i="35"/>
  <c r="J1598" i="35"/>
  <c r="P1598" i="35" s="1"/>
  <c r="I1598" i="35"/>
  <c r="F1598" i="35"/>
  <c r="E1598" i="35"/>
  <c r="D1598" i="35"/>
  <c r="C1598" i="35"/>
  <c r="O1597" i="35"/>
  <c r="N1597" i="35"/>
  <c r="J1597" i="35"/>
  <c r="P1597" i="35" s="1"/>
  <c r="F1597" i="35"/>
  <c r="E1597" i="35"/>
  <c r="D1597" i="35"/>
  <c r="C1597" i="35"/>
  <c r="O1596" i="35"/>
  <c r="N1596" i="35"/>
  <c r="F1596" i="35"/>
  <c r="E1596" i="35"/>
  <c r="D1596" i="35"/>
  <c r="C1596" i="35"/>
  <c r="O1595" i="35"/>
  <c r="N1595" i="35"/>
  <c r="F1595" i="35"/>
  <c r="E1595" i="35"/>
  <c r="D1595" i="35"/>
  <c r="C1595" i="35"/>
  <c r="O1594" i="35"/>
  <c r="N1594" i="35"/>
  <c r="F1594" i="35"/>
  <c r="E1594" i="35"/>
  <c r="D1594" i="35"/>
  <c r="C1594" i="35"/>
  <c r="O1593" i="35"/>
  <c r="N1593" i="35"/>
  <c r="F1593" i="35"/>
  <c r="E1593" i="35"/>
  <c r="D1593" i="35"/>
  <c r="C1593" i="35"/>
  <c r="O1592" i="35"/>
  <c r="N1592" i="35"/>
  <c r="F1592" i="35"/>
  <c r="E1592" i="35"/>
  <c r="D1592" i="35"/>
  <c r="C1592" i="35"/>
  <c r="O1591" i="35"/>
  <c r="N1591" i="35"/>
  <c r="F1591" i="35"/>
  <c r="E1591" i="35"/>
  <c r="D1591" i="35"/>
  <c r="C1591" i="35"/>
  <c r="O1590" i="35"/>
  <c r="N1590" i="35"/>
  <c r="J1590" i="35"/>
  <c r="P1590" i="35" s="1"/>
  <c r="I1590" i="35"/>
  <c r="F1590" i="35"/>
  <c r="E1590" i="35"/>
  <c r="D1590" i="35"/>
  <c r="C1590" i="35"/>
  <c r="O1589" i="35"/>
  <c r="N1589" i="35"/>
  <c r="J1589" i="35"/>
  <c r="P1589" i="35" s="1"/>
  <c r="I1589" i="35"/>
  <c r="F1589" i="35"/>
  <c r="E1589" i="35"/>
  <c r="D1589" i="35"/>
  <c r="C1589" i="35"/>
  <c r="O1588" i="35"/>
  <c r="N1588" i="35"/>
  <c r="J1588" i="35"/>
  <c r="P1588" i="35" s="1"/>
  <c r="I1588" i="35"/>
  <c r="F1588" i="35"/>
  <c r="E1588" i="35"/>
  <c r="D1588" i="35"/>
  <c r="C1588" i="35"/>
  <c r="O1587" i="35"/>
  <c r="N1587" i="35"/>
  <c r="J1587" i="35"/>
  <c r="P1587" i="35" s="1"/>
  <c r="F1587" i="35"/>
  <c r="E1587" i="35"/>
  <c r="D1587" i="35"/>
  <c r="C1587" i="35"/>
  <c r="O1586" i="35"/>
  <c r="N1586" i="35"/>
  <c r="J1586" i="35"/>
  <c r="P1586" i="35" s="1"/>
  <c r="F1586" i="35"/>
  <c r="E1586" i="35"/>
  <c r="D1586" i="35"/>
  <c r="C1586" i="35"/>
  <c r="R1586" i="35" s="1"/>
  <c r="R1587" i="35" s="1"/>
  <c r="R1588" i="35" s="1"/>
  <c r="R1589" i="35" s="1"/>
  <c r="R1590" i="35" s="1"/>
  <c r="R1591" i="35" s="1"/>
  <c r="R1592" i="35" s="1"/>
  <c r="R1593" i="35" s="1"/>
  <c r="R1594" i="35" s="1"/>
  <c r="R1595" i="35" s="1"/>
  <c r="R1596" i="35" s="1"/>
  <c r="R1597" i="35" s="1"/>
  <c r="R1598" i="35" s="1"/>
  <c r="R1599" i="35" s="1"/>
  <c r="R1600" i="35" s="1"/>
  <c r="R1601" i="35" s="1"/>
  <c r="R1602" i="35" s="1"/>
  <c r="R1603" i="35" s="1"/>
  <c r="R1604" i="35" s="1"/>
  <c r="R1605" i="35" s="1"/>
  <c r="R1606" i="35" s="1"/>
  <c r="R1607" i="35" s="1"/>
  <c r="R1608" i="35" s="1"/>
  <c r="R1609" i="35" s="1"/>
  <c r="R1610" i="35" s="1"/>
  <c r="R1611" i="35" s="1"/>
  <c r="R1612" i="35" s="1"/>
  <c r="R1613" i="35" s="1"/>
  <c r="R1614" i="35" s="1"/>
  <c r="R1615" i="35" s="1"/>
  <c r="R1616" i="35" s="1"/>
  <c r="R1617" i="35" s="1"/>
  <c r="R1618" i="35" s="1"/>
  <c r="R1619" i="35" s="1"/>
  <c r="R1620" i="35" s="1"/>
  <c r="R1621" i="35" s="1"/>
  <c r="R1622" i="35" s="1"/>
  <c r="R1623" i="35" s="1"/>
  <c r="R1624" i="35" s="1"/>
  <c r="R1625" i="35" s="1"/>
  <c r="R1626" i="35" s="1"/>
  <c r="R1627" i="35" s="1"/>
  <c r="R1628" i="35" s="1"/>
  <c r="R1629" i="35" s="1"/>
  <c r="R1630" i="35" s="1"/>
  <c r="O1575" i="35"/>
  <c r="N1575" i="35"/>
  <c r="J1575" i="35"/>
  <c r="P1575" i="35" s="1"/>
  <c r="G1575" i="35"/>
  <c r="F1575" i="35"/>
  <c r="E1575" i="35"/>
  <c r="D1575" i="35"/>
  <c r="C1575" i="35"/>
  <c r="O1574" i="35"/>
  <c r="N1574" i="35"/>
  <c r="G1574" i="35"/>
  <c r="F1574" i="35"/>
  <c r="E1574" i="35"/>
  <c r="D1574" i="35"/>
  <c r="C1574" i="35"/>
  <c r="O1573" i="35"/>
  <c r="N1573" i="35"/>
  <c r="G1573" i="35"/>
  <c r="F1573" i="35"/>
  <c r="E1573" i="35"/>
  <c r="D1573" i="35"/>
  <c r="C1573" i="35"/>
  <c r="O1572" i="35"/>
  <c r="N1572" i="35"/>
  <c r="H1572" i="35"/>
  <c r="G1572" i="35"/>
  <c r="F1572" i="35"/>
  <c r="E1572" i="35"/>
  <c r="D1572" i="35"/>
  <c r="C1572" i="35"/>
  <c r="O1571" i="35"/>
  <c r="N1571" i="35"/>
  <c r="F1571" i="35"/>
  <c r="E1571" i="35"/>
  <c r="D1571" i="35"/>
  <c r="C1571" i="35"/>
  <c r="O1570" i="35"/>
  <c r="N1570" i="35"/>
  <c r="F1570" i="35"/>
  <c r="E1570" i="35"/>
  <c r="D1570" i="35"/>
  <c r="C1570" i="35"/>
  <c r="O1569" i="35"/>
  <c r="N1569" i="35"/>
  <c r="F1569" i="35"/>
  <c r="E1569" i="35"/>
  <c r="D1569" i="35"/>
  <c r="C1569" i="35"/>
  <c r="O1568" i="35"/>
  <c r="N1568" i="35"/>
  <c r="F1568" i="35"/>
  <c r="E1568" i="35"/>
  <c r="D1568" i="35"/>
  <c r="C1568" i="35"/>
  <c r="O1567" i="35"/>
  <c r="N1567" i="35"/>
  <c r="F1567" i="35"/>
  <c r="E1567" i="35"/>
  <c r="D1567" i="35"/>
  <c r="C1567" i="35"/>
  <c r="O1566" i="35"/>
  <c r="N1566" i="35"/>
  <c r="F1566" i="35"/>
  <c r="E1566" i="35"/>
  <c r="D1566" i="35"/>
  <c r="C1566" i="35"/>
  <c r="O1565" i="35"/>
  <c r="N1565" i="35"/>
  <c r="J1565" i="35"/>
  <c r="P1565" i="35" s="1"/>
  <c r="I1565" i="35"/>
  <c r="F1565" i="35"/>
  <c r="E1565" i="35"/>
  <c r="D1565" i="35"/>
  <c r="C1565" i="35"/>
  <c r="O1564" i="35"/>
  <c r="N1564" i="35"/>
  <c r="I1564" i="35"/>
  <c r="F1564" i="35"/>
  <c r="E1564" i="35"/>
  <c r="D1564" i="35"/>
  <c r="C1564" i="35"/>
  <c r="O1563" i="35"/>
  <c r="N1563" i="35"/>
  <c r="J1563" i="35"/>
  <c r="P1563" i="35" s="1"/>
  <c r="I1563" i="35"/>
  <c r="F1563" i="35"/>
  <c r="E1563" i="35"/>
  <c r="D1563" i="35"/>
  <c r="C1563" i="35"/>
  <c r="O1562" i="35"/>
  <c r="N1562" i="35"/>
  <c r="J1562" i="35"/>
  <c r="P1562" i="35" s="1"/>
  <c r="F1562" i="35"/>
  <c r="E1562" i="35"/>
  <c r="D1562" i="35"/>
  <c r="C1562" i="35"/>
  <c r="O1561" i="35"/>
  <c r="N1561" i="35"/>
  <c r="F1561" i="35"/>
  <c r="E1561" i="35"/>
  <c r="D1561" i="35"/>
  <c r="C1561" i="35"/>
  <c r="O1560" i="35"/>
  <c r="N1560" i="35"/>
  <c r="F1560" i="35"/>
  <c r="E1560" i="35"/>
  <c r="D1560" i="35"/>
  <c r="C1560" i="35"/>
  <c r="O1559" i="35"/>
  <c r="N1559" i="35"/>
  <c r="F1559" i="35"/>
  <c r="E1559" i="35"/>
  <c r="D1559" i="35"/>
  <c r="C1559" i="35"/>
  <c r="O1558" i="35"/>
  <c r="N1558" i="35"/>
  <c r="F1558" i="35"/>
  <c r="E1558" i="35"/>
  <c r="D1558" i="35"/>
  <c r="C1558" i="35"/>
  <c r="O1557" i="35"/>
  <c r="N1557" i="35"/>
  <c r="F1557" i="35"/>
  <c r="E1557" i="35"/>
  <c r="D1557" i="35"/>
  <c r="C1557" i="35"/>
  <c r="O1556" i="35"/>
  <c r="N1556" i="35"/>
  <c r="F1556" i="35"/>
  <c r="E1556" i="35"/>
  <c r="D1556" i="35"/>
  <c r="C1556" i="35"/>
  <c r="O1555" i="35"/>
  <c r="N1555" i="35"/>
  <c r="F1555" i="35"/>
  <c r="E1555" i="35"/>
  <c r="D1555" i="35"/>
  <c r="C1555" i="35"/>
  <c r="O1554" i="35"/>
  <c r="N1554" i="35"/>
  <c r="F1554" i="35"/>
  <c r="E1554" i="35"/>
  <c r="D1554" i="35"/>
  <c r="C1554" i="35"/>
  <c r="O1553" i="35"/>
  <c r="N1553" i="35"/>
  <c r="F1553" i="35"/>
  <c r="E1553" i="35"/>
  <c r="D1553" i="35"/>
  <c r="C1553" i="35"/>
  <c r="O1552" i="35"/>
  <c r="N1552" i="35"/>
  <c r="F1552" i="35"/>
  <c r="E1552" i="35"/>
  <c r="D1552" i="35"/>
  <c r="C1552" i="35"/>
  <c r="O1551" i="35"/>
  <c r="N1551" i="35"/>
  <c r="M1551" i="35"/>
  <c r="F1551" i="35"/>
  <c r="E1551" i="35"/>
  <c r="D1551" i="35"/>
  <c r="C1551" i="35"/>
  <c r="O1550" i="35"/>
  <c r="N1550" i="35"/>
  <c r="F1550" i="35"/>
  <c r="E1550" i="35"/>
  <c r="D1550" i="35"/>
  <c r="C1550" i="35"/>
  <c r="O1549" i="35"/>
  <c r="N1549" i="35"/>
  <c r="F1549" i="35"/>
  <c r="E1549" i="35"/>
  <c r="D1549" i="35"/>
  <c r="C1549" i="35"/>
  <c r="O1548" i="35"/>
  <c r="N1548" i="35"/>
  <c r="F1548" i="35"/>
  <c r="E1548" i="35"/>
  <c r="D1548" i="35"/>
  <c r="C1548" i="35"/>
  <c r="O1547" i="35"/>
  <c r="N1547" i="35"/>
  <c r="J1547" i="35"/>
  <c r="P1547" i="35" s="1"/>
  <c r="F1547" i="35"/>
  <c r="E1547" i="35"/>
  <c r="D1547" i="35"/>
  <c r="C1547" i="35"/>
  <c r="O1546" i="35"/>
  <c r="N1546" i="35"/>
  <c r="J1546" i="35"/>
  <c r="P1546" i="35" s="1"/>
  <c r="I1546" i="35"/>
  <c r="F1546" i="35"/>
  <c r="E1546" i="35"/>
  <c r="D1546" i="35"/>
  <c r="C1546" i="35"/>
  <c r="O1545" i="35"/>
  <c r="N1545" i="35"/>
  <c r="J1545" i="35"/>
  <c r="P1545" i="35" s="1"/>
  <c r="F1545" i="35"/>
  <c r="E1545" i="35"/>
  <c r="D1545" i="35"/>
  <c r="C1545" i="35"/>
  <c r="O1544" i="35"/>
  <c r="N1544" i="35"/>
  <c r="F1544" i="35"/>
  <c r="E1544" i="35"/>
  <c r="D1544" i="35"/>
  <c r="C1544" i="35"/>
  <c r="O1543" i="35"/>
  <c r="N1543" i="35"/>
  <c r="F1543" i="35"/>
  <c r="E1543" i="35"/>
  <c r="D1543" i="35"/>
  <c r="C1543" i="35"/>
  <c r="O1542" i="35"/>
  <c r="N1542" i="35"/>
  <c r="F1542" i="35"/>
  <c r="E1542" i="35"/>
  <c r="D1542" i="35"/>
  <c r="C1542" i="35"/>
  <c r="O1541" i="35"/>
  <c r="N1541" i="35"/>
  <c r="F1541" i="35"/>
  <c r="E1541" i="35"/>
  <c r="D1541" i="35"/>
  <c r="C1541" i="35"/>
  <c r="R1541" i="35" s="1"/>
  <c r="R1542" i="35" s="1"/>
  <c r="R1543" i="35" s="1"/>
  <c r="R1544" i="35" s="1"/>
  <c r="R1545" i="35" s="1"/>
  <c r="R1546" i="35" s="1"/>
  <c r="R1547" i="35" s="1"/>
  <c r="R1548" i="35" s="1"/>
  <c r="R1549" i="35" s="1"/>
  <c r="R1550" i="35" s="1"/>
  <c r="R1551" i="35" s="1"/>
  <c r="R1552" i="35" s="1"/>
  <c r="R1553" i="35" s="1"/>
  <c r="R1554" i="35" s="1"/>
  <c r="R1555" i="35" s="1"/>
  <c r="R1556" i="35" s="1"/>
  <c r="R1557" i="35" s="1"/>
  <c r="R1558" i="35" s="1"/>
  <c r="R1559" i="35" s="1"/>
  <c r="R1560" i="35" s="1"/>
  <c r="R1561" i="35" s="1"/>
  <c r="R1562" i="35" s="1"/>
  <c r="R1563" i="35" s="1"/>
  <c r="R1564" i="35" s="1"/>
  <c r="R1565" i="35" s="1"/>
  <c r="R1566" i="35" s="1"/>
  <c r="R1567" i="35" s="1"/>
  <c r="R1568" i="35" s="1"/>
  <c r="R1569" i="35" s="1"/>
  <c r="R1570" i="35" s="1"/>
  <c r="R1571" i="35" s="1"/>
  <c r="R1572" i="35" s="1"/>
  <c r="R1573" i="35" s="1"/>
  <c r="R1574" i="35" s="1"/>
  <c r="R1575" i="35" s="1"/>
  <c r="R1576" i="35" s="1"/>
  <c r="R1577" i="35" s="1"/>
  <c r="R1578" i="35" s="1"/>
  <c r="R1579" i="35" s="1"/>
  <c r="R1580" i="35" s="1"/>
  <c r="R1581" i="35" s="1"/>
  <c r="R1582" i="35" s="1"/>
  <c r="R1583" i="35" s="1"/>
  <c r="R1584" i="35" s="1"/>
  <c r="R1585" i="35" s="1"/>
  <c r="O1530" i="35"/>
  <c r="N1530" i="35"/>
  <c r="G1530" i="35"/>
  <c r="F1530" i="35"/>
  <c r="E1530" i="35"/>
  <c r="D1530" i="35"/>
  <c r="C1530" i="35"/>
  <c r="O1529" i="35"/>
  <c r="N1529" i="35"/>
  <c r="G1529" i="35"/>
  <c r="F1529" i="35"/>
  <c r="E1529" i="35"/>
  <c r="D1529" i="35"/>
  <c r="C1529" i="35"/>
  <c r="O1528" i="35"/>
  <c r="N1528" i="35"/>
  <c r="G1528" i="35"/>
  <c r="F1528" i="35"/>
  <c r="E1528" i="35"/>
  <c r="D1528" i="35"/>
  <c r="C1528" i="35"/>
  <c r="O1527" i="35"/>
  <c r="N1527" i="35"/>
  <c r="G1527" i="35"/>
  <c r="F1527" i="35"/>
  <c r="E1527" i="35"/>
  <c r="D1527" i="35"/>
  <c r="C1527" i="35"/>
  <c r="O1526" i="35"/>
  <c r="N1526" i="35"/>
  <c r="F1526" i="35"/>
  <c r="E1526" i="35"/>
  <c r="D1526" i="35"/>
  <c r="C1526" i="35"/>
  <c r="O1525" i="35"/>
  <c r="N1525" i="35"/>
  <c r="J1525" i="35"/>
  <c r="P1525" i="35" s="1"/>
  <c r="F1525" i="35"/>
  <c r="E1525" i="35"/>
  <c r="D1525" i="35"/>
  <c r="C1525" i="35"/>
  <c r="O1524" i="35"/>
  <c r="N1524" i="35"/>
  <c r="J1524" i="35"/>
  <c r="P1524" i="35" s="1"/>
  <c r="F1524" i="35"/>
  <c r="E1524" i="35"/>
  <c r="D1524" i="35"/>
  <c r="C1524" i="35"/>
  <c r="O1523" i="35"/>
  <c r="N1523" i="35"/>
  <c r="F1523" i="35"/>
  <c r="E1523" i="35"/>
  <c r="D1523" i="35"/>
  <c r="C1523" i="35"/>
  <c r="O1522" i="35"/>
  <c r="N1522" i="35"/>
  <c r="F1522" i="35"/>
  <c r="E1522" i="35"/>
  <c r="D1522" i="35"/>
  <c r="C1522" i="35"/>
  <c r="O1521" i="35"/>
  <c r="N1521" i="35"/>
  <c r="F1521" i="35"/>
  <c r="E1521" i="35"/>
  <c r="D1521" i="35"/>
  <c r="C1521" i="35"/>
  <c r="O1520" i="35"/>
  <c r="N1520" i="35"/>
  <c r="F1520" i="35"/>
  <c r="E1520" i="35"/>
  <c r="D1520" i="35"/>
  <c r="C1520" i="35"/>
  <c r="O1519" i="35"/>
  <c r="N1519" i="35"/>
  <c r="F1519" i="35"/>
  <c r="E1519" i="35"/>
  <c r="D1519" i="35"/>
  <c r="C1519" i="35"/>
  <c r="O1518" i="35"/>
  <c r="N1518" i="35"/>
  <c r="F1518" i="35"/>
  <c r="E1518" i="35"/>
  <c r="D1518" i="35"/>
  <c r="C1518" i="35"/>
  <c r="O1517" i="35"/>
  <c r="N1517" i="35"/>
  <c r="F1517" i="35"/>
  <c r="E1517" i="35"/>
  <c r="D1517" i="35"/>
  <c r="C1517" i="35"/>
  <c r="O1516" i="35"/>
  <c r="N1516" i="35"/>
  <c r="F1516" i="35"/>
  <c r="E1516" i="35"/>
  <c r="D1516" i="35"/>
  <c r="C1516" i="35"/>
  <c r="O1515" i="35"/>
  <c r="N1515" i="35"/>
  <c r="F1515" i="35"/>
  <c r="E1515" i="35"/>
  <c r="D1515" i="35"/>
  <c r="C1515" i="35"/>
  <c r="O1514" i="35"/>
  <c r="N1514" i="35"/>
  <c r="J1514" i="35"/>
  <c r="P1514" i="35" s="1"/>
  <c r="F1514" i="35"/>
  <c r="E1514" i="35"/>
  <c r="D1514" i="35"/>
  <c r="C1514" i="35"/>
  <c r="O1513" i="35"/>
  <c r="N1513" i="35"/>
  <c r="F1513" i="35"/>
  <c r="E1513" i="35"/>
  <c r="D1513" i="35"/>
  <c r="C1513" i="35"/>
  <c r="O1512" i="35"/>
  <c r="N1512" i="35"/>
  <c r="F1512" i="35"/>
  <c r="E1512" i="35"/>
  <c r="D1512" i="35"/>
  <c r="C1512" i="35"/>
  <c r="O1511" i="35"/>
  <c r="N1511" i="35"/>
  <c r="F1511" i="35"/>
  <c r="E1511" i="35"/>
  <c r="D1511" i="35"/>
  <c r="C1511" i="35"/>
  <c r="O1510" i="35"/>
  <c r="N1510" i="35"/>
  <c r="F1510" i="35"/>
  <c r="E1510" i="35"/>
  <c r="D1510" i="35"/>
  <c r="C1510" i="35"/>
  <c r="O1509" i="35"/>
  <c r="N1509" i="35"/>
  <c r="H1509" i="35"/>
  <c r="F1509" i="35"/>
  <c r="E1509" i="35"/>
  <c r="D1509" i="35"/>
  <c r="C1509" i="35"/>
  <c r="O1508" i="35"/>
  <c r="N1508" i="35"/>
  <c r="F1508" i="35"/>
  <c r="E1508" i="35"/>
  <c r="D1508" i="35"/>
  <c r="C1508" i="35"/>
  <c r="O1507" i="35"/>
  <c r="N1507" i="35"/>
  <c r="F1507" i="35"/>
  <c r="E1507" i="35"/>
  <c r="D1507" i="35"/>
  <c r="C1507" i="35"/>
  <c r="O1506" i="35"/>
  <c r="N1506" i="35"/>
  <c r="F1506" i="35"/>
  <c r="E1506" i="35"/>
  <c r="D1506" i="35"/>
  <c r="C1506" i="35"/>
  <c r="O1505" i="35"/>
  <c r="N1505" i="35"/>
  <c r="F1505" i="35"/>
  <c r="E1505" i="35"/>
  <c r="D1505" i="35"/>
  <c r="C1505" i="35"/>
  <c r="O1504" i="35"/>
  <c r="N1504" i="35"/>
  <c r="F1504" i="35"/>
  <c r="E1504" i="35"/>
  <c r="D1504" i="35"/>
  <c r="C1504" i="35"/>
  <c r="O1503" i="35"/>
  <c r="N1503" i="35"/>
  <c r="F1503" i="35"/>
  <c r="E1503" i="35"/>
  <c r="D1503" i="35"/>
  <c r="C1503" i="35"/>
  <c r="O1502" i="35"/>
  <c r="N1502" i="35"/>
  <c r="F1502" i="35"/>
  <c r="E1502" i="35"/>
  <c r="D1502" i="35"/>
  <c r="C1502" i="35"/>
  <c r="O1501" i="35"/>
  <c r="N1501" i="35"/>
  <c r="F1501" i="35"/>
  <c r="E1501" i="35"/>
  <c r="D1501" i="35"/>
  <c r="C1501" i="35"/>
  <c r="O1500" i="35"/>
  <c r="N1500" i="35"/>
  <c r="F1500" i="35"/>
  <c r="E1500" i="35"/>
  <c r="D1500" i="35"/>
  <c r="C1500" i="35"/>
  <c r="O1499" i="35"/>
  <c r="N1499" i="35"/>
  <c r="F1499" i="35"/>
  <c r="E1499" i="35"/>
  <c r="D1499" i="35"/>
  <c r="C1499" i="35"/>
  <c r="O1498" i="35"/>
  <c r="N1498" i="35"/>
  <c r="F1498" i="35"/>
  <c r="E1498" i="35"/>
  <c r="D1498" i="35"/>
  <c r="C1498" i="35"/>
  <c r="O1497" i="35"/>
  <c r="N1497" i="35"/>
  <c r="F1497" i="35"/>
  <c r="E1497" i="35"/>
  <c r="D1497" i="35"/>
  <c r="C1497" i="35"/>
  <c r="O1496" i="35"/>
  <c r="N1496" i="35"/>
  <c r="F1496" i="35"/>
  <c r="E1496" i="35"/>
  <c r="D1496" i="35"/>
  <c r="C1496" i="35"/>
  <c r="R1496" i="35" s="1"/>
  <c r="R1497" i="35" s="1"/>
  <c r="R1498" i="35" s="1"/>
  <c r="R1499" i="35" s="1"/>
  <c r="R1500" i="35" s="1"/>
  <c r="R1501" i="35" s="1"/>
  <c r="R1502" i="35" s="1"/>
  <c r="R1503" i="35" s="1"/>
  <c r="R1504" i="35" s="1"/>
  <c r="R1505" i="35" s="1"/>
  <c r="R1506" i="35" s="1"/>
  <c r="R1507" i="35" s="1"/>
  <c r="R1508" i="35" s="1"/>
  <c r="R1509" i="35" s="1"/>
  <c r="R1510" i="35" s="1"/>
  <c r="R1511" i="35" s="1"/>
  <c r="R1512" i="35" s="1"/>
  <c r="R1513" i="35" s="1"/>
  <c r="R1514" i="35" s="1"/>
  <c r="R1515" i="35" s="1"/>
  <c r="R1516" i="35" s="1"/>
  <c r="R1517" i="35" s="1"/>
  <c r="R1518" i="35" s="1"/>
  <c r="R1519" i="35" s="1"/>
  <c r="R1520" i="35" s="1"/>
  <c r="R1521" i="35" s="1"/>
  <c r="R1522" i="35" s="1"/>
  <c r="R1523" i="35" s="1"/>
  <c r="R1524" i="35" s="1"/>
  <c r="R1525" i="35" s="1"/>
  <c r="R1526" i="35" s="1"/>
  <c r="R1527" i="35" s="1"/>
  <c r="R1528" i="35" s="1"/>
  <c r="R1529" i="35" s="1"/>
  <c r="R1530" i="35" s="1"/>
  <c r="R1531" i="35" s="1"/>
  <c r="R1532" i="35" s="1"/>
  <c r="R1533" i="35" s="1"/>
  <c r="R1534" i="35" s="1"/>
  <c r="R1535" i="35" s="1"/>
  <c r="R1536" i="35" s="1"/>
  <c r="R1537" i="35" s="1"/>
  <c r="R1538" i="35" s="1"/>
  <c r="R1539" i="35" s="1"/>
  <c r="R1540" i="35" s="1"/>
  <c r="O1485" i="35"/>
  <c r="N1485" i="35"/>
  <c r="G1485" i="35"/>
  <c r="F1485" i="35"/>
  <c r="E1485" i="35"/>
  <c r="D1485" i="35"/>
  <c r="C1485" i="35"/>
  <c r="O1484" i="35"/>
  <c r="N1484" i="35"/>
  <c r="G1484" i="35"/>
  <c r="F1484" i="35"/>
  <c r="E1484" i="35"/>
  <c r="D1484" i="35"/>
  <c r="C1484" i="35"/>
  <c r="O1483" i="35"/>
  <c r="N1483" i="35"/>
  <c r="G1483" i="35"/>
  <c r="F1483" i="35"/>
  <c r="E1483" i="35"/>
  <c r="D1483" i="35"/>
  <c r="C1483" i="35"/>
  <c r="O1482" i="35"/>
  <c r="N1482" i="35"/>
  <c r="G1482" i="35"/>
  <c r="F1482" i="35"/>
  <c r="E1482" i="35"/>
  <c r="D1482" i="35"/>
  <c r="C1482" i="35"/>
  <c r="O1481" i="35"/>
  <c r="N1481" i="35"/>
  <c r="F1481" i="35"/>
  <c r="E1481" i="35"/>
  <c r="D1481" i="35"/>
  <c r="C1481" i="35"/>
  <c r="O1480" i="35"/>
  <c r="N1480" i="35"/>
  <c r="F1480" i="35"/>
  <c r="E1480" i="35"/>
  <c r="D1480" i="35"/>
  <c r="C1480" i="35"/>
  <c r="O1479" i="35"/>
  <c r="N1479" i="35"/>
  <c r="F1479" i="35"/>
  <c r="E1479" i="35"/>
  <c r="D1479" i="35"/>
  <c r="C1479" i="35"/>
  <c r="O1478" i="35"/>
  <c r="N1478" i="35"/>
  <c r="F1478" i="35"/>
  <c r="E1478" i="35"/>
  <c r="D1478" i="35"/>
  <c r="C1478" i="35"/>
  <c r="O1477" i="35"/>
  <c r="N1477" i="35"/>
  <c r="F1477" i="35"/>
  <c r="E1477" i="35"/>
  <c r="D1477" i="35"/>
  <c r="C1477" i="35"/>
  <c r="O1476" i="35"/>
  <c r="N1476" i="35"/>
  <c r="J1476" i="35"/>
  <c r="P1476" i="35" s="1"/>
  <c r="F1476" i="35"/>
  <c r="E1476" i="35"/>
  <c r="D1476" i="35"/>
  <c r="C1476" i="35"/>
  <c r="O1475" i="35"/>
  <c r="N1475" i="35"/>
  <c r="J1475" i="35"/>
  <c r="P1475" i="35" s="1"/>
  <c r="I1475" i="35"/>
  <c r="F1475" i="35"/>
  <c r="E1475" i="35"/>
  <c r="D1475" i="35"/>
  <c r="C1475" i="35"/>
  <c r="O1474" i="35"/>
  <c r="N1474" i="35"/>
  <c r="J1474" i="35"/>
  <c r="P1474" i="35" s="1"/>
  <c r="I1474" i="35"/>
  <c r="F1474" i="35"/>
  <c r="E1474" i="35"/>
  <c r="D1474" i="35"/>
  <c r="C1474" i="35"/>
  <c r="O1473" i="35"/>
  <c r="N1473" i="35"/>
  <c r="J1473" i="35"/>
  <c r="P1473" i="35" s="1"/>
  <c r="F1473" i="35"/>
  <c r="E1473" i="35"/>
  <c r="D1473" i="35"/>
  <c r="C1473" i="35"/>
  <c r="O1472" i="35"/>
  <c r="N1472" i="35"/>
  <c r="J1472" i="35"/>
  <c r="P1472" i="35" s="1"/>
  <c r="F1472" i="35"/>
  <c r="E1472" i="35"/>
  <c r="D1472" i="35"/>
  <c r="C1472" i="35"/>
  <c r="O1471" i="35"/>
  <c r="N1471" i="35"/>
  <c r="I1471" i="35"/>
  <c r="F1471" i="35"/>
  <c r="E1471" i="35"/>
  <c r="D1471" i="35"/>
  <c r="C1471" i="35"/>
  <c r="O1470" i="35"/>
  <c r="N1470" i="35"/>
  <c r="F1470" i="35"/>
  <c r="E1470" i="35"/>
  <c r="D1470" i="35"/>
  <c r="C1470" i="35"/>
  <c r="O1469" i="35"/>
  <c r="N1469" i="35"/>
  <c r="F1469" i="35"/>
  <c r="E1469" i="35"/>
  <c r="D1469" i="35"/>
  <c r="C1469" i="35"/>
  <c r="O1468" i="35"/>
  <c r="N1468" i="35"/>
  <c r="F1468" i="35"/>
  <c r="E1468" i="35"/>
  <c r="D1468" i="35"/>
  <c r="C1468" i="35"/>
  <c r="O1467" i="35"/>
  <c r="N1467" i="35"/>
  <c r="F1467" i="35"/>
  <c r="E1467" i="35"/>
  <c r="D1467" i="35"/>
  <c r="C1467" i="35"/>
  <c r="O1466" i="35"/>
  <c r="N1466" i="35"/>
  <c r="F1466" i="35"/>
  <c r="E1466" i="35"/>
  <c r="D1466" i="35"/>
  <c r="C1466" i="35"/>
  <c r="O1465" i="35"/>
  <c r="N1465" i="35"/>
  <c r="F1465" i="35"/>
  <c r="E1465" i="35"/>
  <c r="D1465" i="35"/>
  <c r="C1465" i="35"/>
  <c r="O1464" i="35"/>
  <c r="N1464" i="35"/>
  <c r="F1464" i="35"/>
  <c r="E1464" i="35"/>
  <c r="D1464" i="35"/>
  <c r="C1464" i="35"/>
  <c r="O1463" i="35"/>
  <c r="N1463" i="35"/>
  <c r="F1463" i="35"/>
  <c r="E1463" i="35"/>
  <c r="D1463" i="35"/>
  <c r="C1463" i="35"/>
  <c r="O1462" i="35"/>
  <c r="N1462" i="35"/>
  <c r="F1462" i="35"/>
  <c r="E1462" i="35"/>
  <c r="D1462" i="35"/>
  <c r="C1462" i="35"/>
  <c r="O1461" i="35"/>
  <c r="N1461" i="35"/>
  <c r="H1461" i="35"/>
  <c r="F1461" i="35"/>
  <c r="E1461" i="35"/>
  <c r="D1461" i="35"/>
  <c r="C1461" i="35"/>
  <c r="O1460" i="35"/>
  <c r="N1460" i="35"/>
  <c r="F1460" i="35"/>
  <c r="E1460" i="35"/>
  <c r="D1460" i="35"/>
  <c r="C1460" i="35"/>
  <c r="O1459" i="35"/>
  <c r="N1459" i="35"/>
  <c r="F1459" i="35"/>
  <c r="E1459" i="35"/>
  <c r="D1459" i="35"/>
  <c r="C1459" i="35"/>
  <c r="O1458" i="35"/>
  <c r="N1458" i="35"/>
  <c r="F1458" i="35"/>
  <c r="E1458" i="35"/>
  <c r="D1458" i="35"/>
  <c r="C1458" i="35"/>
  <c r="O1457" i="35"/>
  <c r="N1457" i="35"/>
  <c r="F1457" i="35"/>
  <c r="E1457" i="35"/>
  <c r="D1457" i="35"/>
  <c r="C1457" i="35"/>
  <c r="O1456" i="35"/>
  <c r="N1456" i="35"/>
  <c r="J1456" i="35"/>
  <c r="P1456" i="35" s="1"/>
  <c r="F1456" i="35"/>
  <c r="E1456" i="35"/>
  <c r="D1456" i="35"/>
  <c r="C1456" i="35"/>
  <c r="O1455" i="35"/>
  <c r="N1455" i="35"/>
  <c r="F1455" i="35"/>
  <c r="E1455" i="35"/>
  <c r="D1455" i="35"/>
  <c r="C1455" i="35"/>
  <c r="O1454" i="35"/>
  <c r="N1454" i="35"/>
  <c r="F1454" i="35"/>
  <c r="E1454" i="35"/>
  <c r="D1454" i="35"/>
  <c r="C1454" i="35"/>
  <c r="O1453" i="35"/>
  <c r="N1453" i="35"/>
  <c r="I1453" i="35"/>
  <c r="F1453" i="35"/>
  <c r="E1453" i="35"/>
  <c r="D1453" i="35"/>
  <c r="C1453" i="35"/>
  <c r="O1452" i="35"/>
  <c r="N1452" i="35"/>
  <c r="J1452" i="35"/>
  <c r="P1452" i="35" s="1"/>
  <c r="F1452" i="35"/>
  <c r="E1452" i="35"/>
  <c r="D1452" i="35"/>
  <c r="C1452" i="35"/>
  <c r="O1451" i="35"/>
  <c r="N1451" i="35"/>
  <c r="F1451" i="35"/>
  <c r="E1451" i="35"/>
  <c r="D1451" i="35"/>
  <c r="C1451" i="35"/>
  <c r="R1451" i="35" s="1"/>
  <c r="R1452" i="35" s="1"/>
  <c r="R1453" i="35" s="1"/>
  <c r="R1454" i="35" s="1"/>
  <c r="R1455" i="35" s="1"/>
  <c r="R1456" i="35" s="1"/>
  <c r="R1457" i="35" s="1"/>
  <c r="R1458" i="35" s="1"/>
  <c r="R1459" i="35" s="1"/>
  <c r="R1460" i="35" s="1"/>
  <c r="R1461" i="35" s="1"/>
  <c r="R1462" i="35" s="1"/>
  <c r="R1463" i="35" s="1"/>
  <c r="R1464" i="35" s="1"/>
  <c r="R1465" i="35" s="1"/>
  <c r="R1466" i="35" s="1"/>
  <c r="R1467" i="35" s="1"/>
  <c r="R1468" i="35" s="1"/>
  <c r="R1469" i="35" s="1"/>
  <c r="R1470" i="35" s="1"/>
  <c r="R1471" i="35" s="1"/>
  <c r="R1472" i="35" s="1"/>
  <c r="R1473" i="35" s="1"/>
  <c r="R1474" i="35" s="1"/>
  <c r="R1475" i="35" s="1"/>
  <c r="R1476" i="35" s="1"/>
  <c r="R1477" i="35" s="1"/>
  <c r="R1478" i="35" s="1"/>
  <c r="R1479" i="35" s="1"/>
  <c r="R1480" i="35" s="1"/>
  <c r="R1481" i="35" s="1"/>
  <c r="R1482" i="35" s="1"/>
  <c r="R1483" i="35" s="1"/>
  <c r="R1484" i="35" s="1"/>
  <c r="R1485" i="35" s="1"/>
  <c r="R1486" i="35" s="1"/>
  <c r="R1487" i="35" s="1"/>
  <c r="R1488" i="35" s="1"/>
  <c r="R1489" i="35" s="1"/>
  <c r="R1490" i="35" s="1"/>
  <c r="R1491" i="35" s="1"/>
  <c r="R1492" i="35" s="1"/>
  <c r="R1493" i="35" s="1"/>
  <c r="R1494" i="35" s="1"/>
  <c r="R1495" i="35" s="1"/>
  <c r="O1440" i="35"/>
  <c r="N1440" i="35"/>
  <c r="M1440" i="35"/>
  <c r="J1440" i="35"/>
  <c r="P1440" i="35" s="1"/>
  <c r="I1440" i="35"/>
  <c r="G1440" i="35"/>
  <c r="F1440" i="35"/>
  <c r="E1440" i="35"/>
  <c r="D1440" i="35"/>
  <c r="C1440" i="35"/>
  <c r="O1439" i="35"/>
  <c r="N1439" i="35"/>
  <c r="J1439" i="35"/>
  <c r="P1439" i="35" s="1"/>
  <c r="G1439" i="35"/>
  <c r="F1439" i="35"/>
  <c r="E1439" i="35"/>
  <c r="D1439" i="35"/>
  <c r="C1439" i="35"/>
  <c r="O1438" i="35"/>
  <c r="N1438" i="35"/>
  <c r="G1438" i="35"/>
  <c r="F1438" i="35"/>
  <c r="E1438" i="35"/>
  <c r="D1438" i="35"/>
  <c r="C1438" i="35"/>
  <c r="O1437" i="35"/>
  <c r="N1437" i="35"/>
  <c r="G1437" i="35"/>
  <c r="F1437" i="35"/>
  <c r="E1437" i="35"/>
  <c r="D1437" i="35"/>
  <c r="C1437" i="35"/>
  <c r="O1436" i="35"/>
  <c r="N1436" i="35"/>
  <c r="F1436" i="35"/>
  <c r="E1436" i="35"/>
  <c r="D1436" i="35"/>
  <c r="C1436" i="35"/>
  <c r="O1435" i="35"/>
  <c r="N1435" i="35"/>
  <c r="F1435" i="35"/>
  <c r="E1435" i="35"/>
  <c r="D1435" i="35"/>
  <c r="C1435" i="35"/>
  <c r="O1434" i="35"/>
  <c r="N1434" i="35"/>
  <c r="F1434" i="35"/>
  <c r="E1434" i="35"/>
  <c r="D1434" i="35"/>
  <c r="C1434" i="35"/>
  <c r="O1433" i="35"/>
  <c r="N1433" i="35"/>
  <c r="F1433" i="35"/>
  <c r="E1433" i="35"/>
  <c r="D1433" i="35"/>
  <c r="C1433" i="35"/>
  <c r="O1432" i="35"/>
  <c r="N1432" i="35"/>
  <c r="J1432" i="35"/>
  <c r="P1432" i="35" s="1"/>
  <c r="F1432" i="35"/>
  <c r="E1432" i="35"/>
  <c r="D1432" i="35"/>
  <c r="C1432" i="35"/>
  <c r="O1431" i="35"/>
  <c r="N1431" i="35"/>
  <c r="J1431" i="35"/>
  <c r="P1431" i="35" s="1"/>
  <c r="F1431" i="35"/>
  <c r="E1431" i="35"/>
  <c r="D1431" i="35"/>
  <c r="C1431" i="35"/>
  <c r="O1430" i="35"/>
  <c r="N1430" i="35"/>
  <c r="I1430" i="35"/>
  <c r="F1430" i="35"/>
  <c r="E1430" i="35"/>
  <c r="D1430" i="35"/>
  <c r="C1430" i="35"/>
  <c r="O1429" i="35"/>
  <c r="N1429" i="35"/>
  <c r="F1429" i="35"/>
  <c r="E1429" i="35"/>
  <c r="D1429" i="35"/>
  <c r="C1429" i="35"/>
  <c r="O1428" i="35"/>
  <c r="N1428" i="35"/>
  <c r="F1428" i="35"/>
  <c r="E1428" i="35"/>
  <c r="D1428" i="35"/>
  <c r="C1428" i="35"/>
  <c r="O1427" i="35"/>
  <c r="N1427" i="35"/>
  <c r="F1427" i="35"/>
  <c r="E1427" i="35"/>
  <c r="D1427" i="35"/>
  <c r="C1427" i="35"/>
  <c r="O1426" i="35"/>
  <c r="N1426" i="35"/>
  <c r="F1426" i="35"/>
  <c r="E1426" i="35"/>
  <c r="D1426" i="35"/>
  <c r="C1426" i="35"/>
  <c r="O1425" i="35"/>
  <c r="N1425" i="35"/>
  <c r="F1425" i="35"/>
  <c r="E1425" i="35"/>
  <c r="D1425" i="35"/>
  <c r="C1425" i="35"/>
  <c r="O1424" i="35"/>
  <c r="N1424" i="35"/>
  <c r="J1424" i="35"/>
  <c r="P1424" i="35" s="1"/>
  <c r="F1424" i="35"/>
  <c r="E1424" i="35"/>
  <c r="D1424" i="35"/>
  <c r="C1424" i="35"/>
  <c r="O1423" i="35"/>
  <c r="N1423" i="35"/>
  <c r="F1423" i="35"/>
  <c r="E1423" i="35"/>
  <c r="D1423" i="35"/>
  <c r="C1423" i="35"/>
  <c r="O1422" i="35"/>
  <c r="N1422" i="35"/>
  <c r="F1422" i="35"/>
  <c r="E1422" i="35"/>
  <c r="D1422" i="35"/>
  <c r="C1422" i="35"/>
  <c r="O1421" i="35"/>
  <c r="N1421" i="35"/>
  <c r="J1421" i="35"/>
  <c r="P1421" i="35" s="1"/>
  <c r="F1421" i="35"/>
  <c r="E1421" i="35"/>
  <c r="D1421" i="35"/>
  <c r="C1421" i="35"/>
  <c r="O1420" i="35"/>
  <c r="N1420" i="35"/>
  <c r="F1420" i="35"/>
  <c r="E1420" i="35"/>
  <c r="D1420" i="35"/>
  <c r="C1420" i="35"/>
  <c r="O1419" i="35"/>
  <c r="N1419" i="35"/>
  <c r="F1419" i="35"/>
  <c r="E1419" i="35"/>
  <c r="D1419" i="35"/>
  <c r="C1419" i="35"/>
  <c r="O1418" i="35"/>
  <c r="N1418" i="35"/>
  <c r="I1418" i="35"/>
  <c r="F1418" i="35"/>
  <c r="E1418" i="35"/>
  <c r="D1418" i="35"/>
  <c r="C1418" i="35"/>
  <c r="O1417" i="35"/>
  <c r="N1417" i="35"/>
  <c r="J1417" i="35"/>
  <c r="P1417" i="35" s="1"/>
  <c r="F1417" i="35"/>
  <c r="E1417" i="35"/>
  <c r="D1417" i="35"/>
  <c r="C1417" i="35"/>
  <c r="O1416" i="35"/>
  <c r="N1416" i="35"/>
  <c r="J1416" i="35"/>
  <c r="P1416" i="35" s="1"/>
  <c r="F1416" i="35"/>
  <c r="E1416" i="35"/>
  <c r="D1416" i="35"/>
  <c r="C1416" i="35"/>
  <c r="O1415" i="35"/>
  <c r="N1415" i="35"/>
  <c r="I1415" i="35"/>
  <c r="F1415" i="35"/>
  <c r="E1415" i="35"/>
  <c r="D1415" i="35"/>
  <c r="C1415" i="35"/>
  <c r="O1414" i="35"/>
  <c r="N1414" i="35"/>
  <c r="J1414" i="35"/>
  <c r="P1414" i="35" s="1"/>
  <c r="F1414" i="35"/>
  <c r="E1414" i="35"/>
  <c r="D1414" i="35"/>
  <c r="C1414" i="35"/>
  <c r="O1413" i="35"/>
  <c r="N1413" i="35"/>
  <c r="F1413" i="35"/>
  <c r="E1413" i="35"/>
  <c r="D1413" i="35"/>
  <c r="C1413" i="35"/>
  <c r="O1412" i="35"/>
  <c r="N1412" i="35"/>
  <c r="F1412" i="35"/>
  <c r="E1412" i="35"/>
  <c r="D1412" i="35"/>
  <c r="C1412" i="35"/>
  <c r="O1411" i="35"/>
  <c r="N1411" i="35"/>
  <c r="F1411" i="35"/>
  <c r="E1411" i="35"/>
  <c r="D1411" i="35"/>
  <c r="C1411" i="35"/>
  <c r="O1410" i="35"/>
  <c r="N1410" i="35"/>
  <c r="F1410" i="35"/>
  <c r="E1410" i="35"/>
  <c r="D1410" i="35"/>
  <c r="C1410" i="35"/>
  <c r="O1409" i="35"/>
  <c r="N1409" i="35"/>
  <c r="F1409" i="35"/>
  <c r="E1409" i="35"/>
  <c r="D1409" i="35"/>
  <c r="C1409" i="35"/>
  <c r="O1408" i="35"/>
  <c r="N1408" i="35"/>
  <c r="F1408" i="35"/>
  <c r="E1408" i="35"/>
  <c r="D1408" i="35"/>
  <c r="C1408" i="35"/>
  <c r="O1407" i="35"/>
  <c r="N1407" i="35"/>
  <c r="F1407" i="35"/>
  <c r="E1407" i="35"/>
  <c r="D1407" i="35"/>
  <c r="C1407" i="35"/>
  <c r="O1406" i="35"/>
  <c r="N1406" i="35"/>
  <c r="F1406" i="35"/>
  <c r="E1406" i="35"/>
  <c r="D1406" i="35"/>
  <c r="C1406" i="35"/>
  <c r="R1406" i="35" s="1"/>
  <c r="R1407" i="35" s="1"/>
  <c r="R1408" i="35" s="1"/>
  <c r="R1409" i="35" s="1"/>
  <c r="R1410" i="35" s="1"/>
  <c r="R1411" i="35" s="1"/>
  <c r="R1412" i="35" s="1"/>
  <c r="R1413" i="35" s="1"/>
  <c r="R1414" i="35" s="1"/>
  <c r="R1415" i="35" s="1"/>
  <c r="R1416" i="35" s="1"/>
  <c r="R1417" i="35" s="1"/>
  <c r="R1418" i="35" s="1"/>
  <c r="R1419" i="35" s="1"/>
  <c r="R1420" i="35" s="1"/>
  <c r="R1421" i="35" s="1"/>
  <c r="R1422" i="35" s="1"/>
  <c r="R1423" i="35" s="1"/>
  <c r="R1424" i="35" s="1"/>
  <c r="R1425" i="35" s="1"/>
  <c r="R1426" i="35" s="1"/>
  <c r="R1427" i="35" s="1"/>
  <c r="R1428" i="35" s="1"/>
  <c r="R1429" i="35" s="1"/>
  <c r="R1430" i="35" s="1"/>
  <c r="R1431" i="35" s="1"/>
  <c r="R1432" i="35" s="1"/>
  <c r="R1433" i="35" s="1"/>
  <c r="R1434" i="35" s="1"/>
  <c r="R1435" i="35" s="1"/>
  <c r="R1436" i="35" s="1"/>
  <c r="R1437" i="35" s="1"/>
  <c r="R1438" i="35" s="1"/>
  <c r="R1439" i="35" s="1"/>
  <c r="R1440" i="35" s="1"/>
  <c r="R1441" i="35" s="1"/>
  <c r="R1442" i="35" s="1"/>
  <c r="R1443" i="35" s="1"/>
  <c r="R1444" i="35" s="1"/>
  <c r="R1445" i="35" s="1"/>
  <c r="R1446" i="35" s="1"/>
  <c r="R1447" i="35" s="1"/>
  <c r="R1448" i="35" s="1"/>
  <c r="R1449" i="35" s="1"/>
  <c r="R1450" i="35" s="1"/>
  <c r="O1395" i="35"/>
  <c r="N1395" i="35"/>
  <c r="G1395" i="35"/>
  <c r="F1395" i="35"/>
  <c r="E1395" i="35"/>
  <c r="D1395" i="35"/>
  <c r="C1395" i="35"/>
  <c r="O1394" i="35"/>
  <c r="N1394" i="35"/>
  <c r="H1394" i="35"/>
  <c r="G1394" i="35"/>
  <c r="F1394" i="35"/>
  <c r="E1394" i="35"/>
  <c r="D1394" i="35"/>
  <c r="C1394" i="35"/>
  <c r="O1393" i="35"/>
  <c r="N1393" i="35"/>
  <c r="H1393" i="35"/>
  <c r="G1393" i="35"/>
  <c r="F1393" i="35"/>
  <c r="E1393" i="35"/>
  <c r="D1393" i="35"/>
  <c r="C1393" i="35"/>
  <c r="O1392" i="35"/>
  <c r="N1392" i="35"/>
  <c r="I1392" i="35"/>
  <c r="H1392" i="35"/>
  <c r="G1392" i="35"/>
  <c r="F1392" i="35"/>
  <c r="E1392" i="35"/>
  <c r="D1392" i="35"/>
  <c r="C1392" i="35"/>
  <c r="O1391" i="35"/>
  <c r="N1391" i="35"/>
  <c r="J1391" i="35"/>
  <c r="P1391" i="35" s="1"/>
  <c r="F1391" i="35"/>
  <c r="E1391" i="35"/>
  <c r="D1391" i="35"/>
  <c r="C1391" i="35"/>
  <c r="O1390" i="35"/>
  <c r="N1390" i="35"/>
  <c r="F1390" i="35"/>
  <c r="E1390" i="35"/>
  <c r="D1390" i="35"/>
  <c r="C1390" i="35"/>
  <c r="O1389" i="35"/>
  <c r="N1389" i="35"/>
  <c r="J1389" i="35"/>
  <c r="P1389" i="35" s="1"/>
  <c r="F1389" i="35"/>
  <c r="E1389" i="35"/>
  <c r="D1389" i="35"/>
  <c r="C1389" i="35"/>
  <c r="O1388" i="35"/>
  <c r="N1388" i="35"/>
  <c r="H1388" i="35"/>
  <c r="F1388" i="35"/>
  <c r="E1388" i="35"/>
  <c r="D1388" i="35"/>
  <c r="C1388" i="35"/>
  <c r="O1387" i="35"/>
  <c r="N1387" i="35"/>
  <c r="I1387" i="35"/>
  <c r="F1387" i="35"/>
  <c r="E1387" i="35"/>
  <c r="D1387" i="35"/>
  <c r="C1387" i="35"/>
  <c r="O1386" i="35"/>
  <c r="N1386" i="35"/>
  <c r="J1386" i="35"/>
  <c r="P1386" i="35" s="1"/>
  <c r="F1386" i="35"/>
  <c r="E1386" i="35"/>
  <c r="D1386" i="35"/>
  <c r="C1386" i="35"/>
  <c r="O1385" i="35"/>
  <c r="N1385" i="35"/>
  <c r="J1385" i="35"/>
  <c r="P1385" i="35" s="1"/>
  <c r="I1385" i="35"/>
  <c r="F1385" i="35"/>
  <c r="E1385" i="35"/>
  <c r="D1385" i="35"/>
  <c r="C1385" i="35"/>
  <c r="O1384" i="35"/>
  <c r="N1384" i="35"/>
  <c r="J1384" i="35"/>
  <c r="P1384" i="35" s="1"/>
  <c r="I1384" i="35"/>
  <c r="F1384" i="35"/>
  <c r="E1384" i="35"/>
  <c r="D1384" i="35"/>
  <c r="C1384" i="35"/>
  <c r="O1383" i="35"/>
  <c r="N1383" i="35"/>
  <c r="J1383" i="35"/>
  <c r="P1383" i="35" s="1"/>
  <c r="I1383" i="35"/>
  <c r="F1383" i="35"/>
  <c r="E1383" i="35"/>
  <c r="D1383" i="35"/>
  <c r="C1383" i="35"/>
  <c r="O1382" i="35"/>
  <c r="N1382" i="35"/>
  <c r="J1382" i="35"/>
  <c r="P1382" i="35" s="1"/>
  <c r="H1382" i="35"/>
  <c r="F1382" i="35"/>
  <c r="E1382" i="35"/>
  <c r="D1382" i="35"/>
  <c r="C1382" i="35"/>
  <c r="O1381" i="35"/>
  <c r="N1381" i="35"/>
  <c r="J1381" i="35"/>
  <c r="P1381" i="35" s="1"/>
  <c r="I1381" i="35"/>
  <c r="F1381" i="35"/>
  <c r="E1381" i="35"/>
  <c r="D1381" i="35"/>
  <c r="C1381" i="35"/>
  <c r="O1380" i="35"/>
  <c r="N1380" i="35"/>
  <c r="J1380" i="35"/>
  <c r="P1380" i="35" s="1"/>
  <c r="F1380" i="35"/>
  <c r="E1380" i="35"/>
  <c r="D1380" i="35"/>
  <c r="C1380" i="35"/>
  <c r="O1379" i="35"/>
  <c r="N1379" i="35"/>
  <c r="F1379" i="35"/>
  <c r="E1379" i="35"/>
  <c r="D1379" i="35"/>
  <c r="C1379" i="35"/>
  <c r="O1378" i="35"/>
  <c r="N1378" i="35"/>
  <c r="F1378" i="35"/>
  <c r="E1378" i="35"/>
  <c r="D1378" i="35"/>
  <c r="C1378" i="35"/>
  <c r="O1377" i="35"/>
  <c r="N1377" i="35"/>
  <c r="J1377" i="35"/>
  <c r="P1377" i="35" s="1"/>
  <c r="F1377" i="35"/>
  <c r="E1377" i="35"/>
  <c r="D1377" i="35"/>
  <c r="C1377" i="35"/>
  <c r="O1376" i="35"/>
  <c r="N1376" i="35"/>
  <c r="J1376" i="35"/>
  <c r="P1376" i="35" s="1"/>
  <c r="F1376" i="35"/>
  <c r="E1376" i="35"/>
  <c r="D1376" i="35"/>
  <c r="C1376" i="35"/>
  <c r="O1375" i="35"/>
  <c r="N1375" i="35"/>
  <c r="J1375" i="35"/>
  <c r="P1375" i="35" s="1"/>
  <c r="F1375" i="35"/>
  <c r="E1375" i="35"/>
  <c r="D1375" i="35"/>
  <c r="C1375" i="35"/>
  <c r="O1374" i="35"/>
  <c r="N1374" i="35"/>
  <c r="J1374" i="35"/>
  <c r="P1374" i="35" s="1"/>
  <c r="F1374" i="35"/>
  <c r="E1374" i="35"/>
  <c r="D1374" i="35"/>
  <c r="C1374" i="35"/>
  <c r="O1373" i="35"/>
  <c r="N1373" i="35"/>
  <c r="J1373" i="35"/>
  <c r="P1373" i="35" s="1"/>
  <c r="F1373" i="35"/>
  <c r="E1373" i="35"/>
  <c r="D1373" i="35"/>
  <c r="C1373" i="35"/>
  <c r="O1372" i="35"/>
  <c r="N1372" i="35"/>
  <c r="F1372" i="35"/>
  <c r="E1372" i="35"/>
  <c r="D1372" i="35"/>
  <c r="C1372" i="35"/>
  <c r="O1371" i="35"/>
  <c r="N1371" i="35"/>
  <c r="J1371" i="35"/>
  <c r="P1371" i="35" s="1"/>
  <c r="I1371" i="35"/>
  <c r="F1371" i="35"/>
  <c r="E1371" i="35"/>
  <c r="D1371" i="35"/>
  <c r="C1371" i="35"/>
  <c r="O1370" i="35"/>
  <c r="N1370" i="35"/>
  <c r="J1370" i="35"/>
  <c r="P1370" i="35" s="1"/>
  <c r="F1370" i="35"/>
  <c r="E1370" i="35"/>
  <c r="D1370" i="35"/>
  <c r="C1370" i="35"/>
  <c r="O1369" i="35"/>
  <c r="N1369" i="35"/>
  <c r="J1369" i="35"/>
  <c r="P1369" i="35" s="1"/>
  <c r="I1369" i="35"/>
  <c r="F1369" i="35"/>
  <c r="E1369" i="35"/>
  <c r="D1369" i="35"/>
  <c r="C1369" i="35"/>
  <c r="O1368" i="35"/>
  <c r="N1368" i="35"/>
  <c r="J1368" i="35"/>
  <c r="P1368" i="35" s="1"/>
  <c r="I1368" i="35"/>
  <c r="F1368" i="35"/>
  <c r="E1368" i="35"/>
  <c r="D1368" i="35"/>
  <c r="C1368" i="35"/>
  <c r="O1367" i="35"/>
  <c r="N1367" i="35"/>
  <c r="J1367" i="35"/>
  <c r="P1367" i="35" s="1"/>
  <c r="I1367" i="35"/>
  <c r="F1367" i="35"/>
  <c r="E1367" i="35"/>
  <c r="D1367" i="35"/>
  <c r="C1367" i="35"/>
  <c r="O1366" i="35"/>
  <c r="N1366" i="35"/>
  <c r="J1366" i="35"/>
  <c r="P1366" i="35" s="1"/>
  <c r="F1366" i="35"/>
  <c r="E1366" i="35"/>
  <c r="D1366" i="35"/>
  <c r="C1366" i="35"/>
  <c r="O1365" i="35"/>
  <c r="N1365" i="35"/>
  <c r="F1365" i="35"/>
  <c r="E1365" i="35"/>
  <c r="D1365" i="35"/>
  <c r="C1365" i="35"/>
  <c r="O1364" i="35"/>
  <c r="N1364" i="35"/>
  <c r="F1364" i="35"/>
  <c r="E1364" i="35"/>
  <c r="D1364" i="35"/>
  <c r="C1364" i="35"/>
  <c r="O1363" i="35"/>
  <c r="N1363" i="35"/>
  <c r="F1363" i="35"/>
  <c r="E1363" i="35"/>
  <c r="D1363" i="35"/>
  <c r="C1363" i="35"/>
  <c r="O1362" i="35"/>
  <c r="N1362" i="35"/>
  <c r="F1362" i="35"/>
  <c r="E1362" i="35"/>
  <c r="D1362" i="35"/>
  <c r="C1362" i="35"/>
  <c r="O1361" i="35"/>
  <c r="N1361" i="35"/>
  <c r="M1361" i="35"/>
  <c r="F1361" i="35"/>
  <c r="E1361" i="35"/>
  <c r="D1361" i="35"/>
  <c r="C1361" i="35"/>
  <c r="R1361" i="35" s="1"/>
  <c r="R1362" i="35" s="1"/>
  <c r="R1363" i="35" s="1"/>
  <c r="R1364" i="35" s="1"/>
  <c r="R1365" i="35" s="1"/>
  <c r="R1366" i="35" s="1"/>
  <c r="R1367" i="35" s="1"/>
  <c r="R1368" i="35" s="1"/>
  <c r="R1369" i="35" s="1"/>
  <c r="R1370" i="35" s="1"/>
  <c r="R1371" i="35" s="1"/>
  <c r="R1372" i="35" s="1"/>
  <c r="R1373" i="35" s="1"/>
  <c r="R1374" i="35" s="1"/>
  <c r="R1375" i="35" s="1"/>
  <c r="R1376" i="35" s="1"/>
  <c r="R1377" i="35" s="1"/>
  <c r="R1378" i="35" s="1"/>
  <c r="R1379" i="35" s="1"/>
  <c r="R1380" i="35" s="1"/>
  <c r="R1381" i="35" s="1"/>
  <c r="R1382" i="35" s="1"/>
  <c r="R1383" i="35" s="1"/>
  <c r="R1384" i="35" s="1"/>
  <c r="R1385" i="35" s="1"/>
  <c r="R1386" i="35" s="1"/>
  <c r="R1387" i="35" s="1"/>
  <c r="R1388" i="35" s="1"/>
  <c r="R1389" i="35" s="1"/>
  <c r="R1390" i="35" s="1"/>
  <c r="R1391" i="35" s="1"/>
  <c r="R1392" i="35" s="1"/>
  <c r="R1393" i="35" s="1"/>
  <c r="R1394" i="35" s="1"/>
  <c r="R1395" i="35" s="1"/>
  <c r="R1396" i="35" s="1"/>
  <c r="R1397" i="35" s="1"/>
  <c r="R1398" i="35" s="1"/>
  <c r="R1399" i="35" s="1"/>
  <c r="R1400" i="35" s="1"/>
  <c r="R1401" i="35" s="1"/>
  <c r="R1402" i="35" s="1"/>
  <c r="R1403" i="35" s="1"/>
  <c r="R1404" i="35" s="1"/>
  <c r="R1405" i="35" s="1"/>
  <c r="O1350" i="35"/>
  <c r="N1350" i="35"/>
  <c r="H1350" i="35"/>
  <c r="G1350" i="35"/>
  <c r="F1350" i="35"/>
  <c r="E1350" i="35"/>
  <c r="D1350" i="35"/>
  <c r="C1350" i="35"/>
  <c r="O1349" i="35"/>
  <c r="N1349" i="35"/>
  <c r="H1349" i="35"/>
  <c r="G1349" i="35"/>
  <c r="F1349" i="35"/>
  <c r="E1349" i="35"/>
  <c r="D1349" i="35"/>
  <c r="C1349" i="35"/>
  <c r="O1348" i="35"/>
  <c r="N1348" i="35"/>
  <c r="I1348" i="35"/>
  <c r="H1348" i="35"/>
  <c r="G1348" i="35"/>
  <c r="F1348" i="35"/>
  <c r="E1348" i="35"/>
  <c r="D1348" i="35"/>
  <c r="C1348" i="35"/>
  <c r="O1347" i="35"/>
  <c r="N1347" i="35"/>
  <c r="I1347" i="35"/>
  <c r="G1347" i="35"/>
  <c r="F1347" i="35"/>
  <c r="E1347" i="35"/>
  <c r="D1347" i="35"/>
  <c r="C1347" i="35"/>
  <c r="O1346" i="35"/>
  <c r="N1346" i="35"/>
  <c r="J1346" i="35"/>
  <c r="P1346" i="35" s="1"/>
  <c r="F1346" i="35"/>
  <c r="E1346" i="35"/>
  <c r="D1346" i="35"/>
  <c r="C1346" i="35"/>
  <c r="O1345" i="35"/>
  <c r="N1345" i="35"/>
  <c r="I1345" i="35"/>
  <c r="F1345" i="35"/>
  <c r="E1345" i="35"/>
  <c r="D1345" i="35"/>
  <c r="C1345" i="35"/>
  <c r="O1344" i="35"/>
  <c r="N1344" i="35"/>
  <c r="J1344" i="35"/>
  <c r="P1344" i="35" s="1"/>
  <c r="F1344" i="35"/>
  <c r="E1344" i="35"/>
  <c r="D1344" i="35"/>
  <c r="C1344" i="35"/>
  <c r="O1343" i="35"/>
  <c r="N1343" i="35"/>
  <c r="J1343" i="35"/>
  <c r="P1343" i="35" s="1"/>
  <c r="F1343" i="35"/>
  <c r="E1343" i="35"/>
  <c r="D1343" i="35"/>
  <c r="C1343" i="35"/>
  <c r="O1342" i="35"/>
  <c r="N1342" i="35"/>
  <c r="I1342" i="35"/>
  <c r="F1342" i="35"/>
  <c r="E1342" i="35"/>
  <c r="D1342" i="35"/>
  <c r="C1342" i="35"/>
  <c r="O1341" i="35"/>
  <c r="N1341" i="35"/>
  <c r="J1341" i="35"/>
  <c r="P1341" i="35" s="1"/>
  <c r="F1341" i="35"/>
  <c r="E1341" i="35"/>
  <c r="D1341" i="35"/>
  <c r="C1341" i="35"/>
  <c r="O1340" i="35"/>
  <c r="N1340" i="35"/>
  <c r="F1340" i="35"/>
  <c r="E1340" i="35"/>
  <c r="D1340" i="35"/>
  <c r="C1340" i="35"/>
  <c r="O1339" i="35"/>
  <c r="N1339" i="35"/>
  <c r="F1339" i="35"/>
  <c r="E1339" i="35"/>
  <c r="D1339" i="35"/>
  <c r="C1339" i="35"/>
  <c r="O1338" i="35"/>
  <c r="N1338" i="35"/>
  <c r="F1338" i="35"/>
  <c r="E1338" i="35"/>
  <c r="D1338" i="35"/>
  <c r="C1338" i="35"/>
  <c r="O1337" i="35"/>
  <c r="N1337" i="35"/>
  <c r="F1337" i="35"/>
  <c r="E1337" i="35"/>
  <c r="D1337" i="35"/>
  <c r="C1337" i="35"/>
  <c r="O1336" i="35"/>
  <c r="N1336" i="35"/>
  <c r="H1336" i="35"/>
  <c r="F1336" i="35"/>
  <c r="E1336" i="35"/>
  <c r="D1336" i="35"/>
  <c r="C1336" i="35"/>
  <c r="O1335" i="35"/>
  <c r="N1335" i="35"/>
  <c r="H1335" i="35"/>
  <c r="F1335" i="35"/>
  <c r="E1335" i="35"/>
  <c r="D1335" i="35"/>
  <c r="C1335" i="35"/>
  <c r="O1334" i="35"/>
  <c r="N1334" i="35"/>
  <c r="I1334" i="35"/>
  <c r="F1334" i="35"/>
  <c r="E1334" i="35"/>
  <c r="D1334" i="35"/>
  <c r="C1334" i="35"/>
  <c r="O1333" i="35"/>
  <c r="N1333" i="35"/>
  <c r="F1333" i="35"/>
  <c r="E1333" i="35"/>
  <c r="D1333" i="35"/>
  <c r="C1333" i="35"/>
  <c r="O1332" i="35"/>
  <c r="N1332" i="35"/>
  <c r="F1332" i="35"/>
  <c r="E1332" i="35"/>
  <c r="D1332" i="35"/>
  <c r="C1332" i="35"/>
  <c r="O1331" i="35"/>
  <c r="N1331" i="35"/>
  <c r="F1331" i="35"/>
  <c r="E1331" i="35"/>
  <c r="D1331" i="35"/>
  <c r="C1331" i="35"/>
  <c r="O1330" i="35"/>
  <c r="N1330" i="35"/>
  <c r="F1330" i="35"/>
  <c r="E1330" i="35"/>
  <c r="D1330" i="35"/>
  <c r="C1330" i="35"/>
  <c r="O1329" i="35"/>
  <c r="N1329" i="35"/>
  <c r="F1329" i="35"/>
  <c r="E1329" i="35"/>
  <c r="D1329" i="35"/>
  <c r="C1329" i="35"/>
  <c r="O1328" i="35"/>
  <c r="N1328" i="35"/>
  <c r="H1328" i="35"/>
  <c r="F1328" i="35"/>
  <c r="E1328" i="35"/>
  <c r="D1328" i="35"/>
  <c r="C1328" i="35"/>
  <c r="O1327" i="35"/>
  <c r="N1327" i="35"/>
  <c r="F1327" i="35"/>
  <c r="E1327" i="35"/>
  <c r="D1327" i="35"/>
  <c r="C1327" i="35"/>
  <c r="O1326" i="35"/>
  <c r="N1326" i="35"/>
  <c r="F1326" i="35"/>
  <c r="E1326" i="35"/>
  <c r="D1326" i="35"/>
  <c r="C1326" i="35"/>
  <c r="O1325" i="35"/>
  <c r="N1325" i="35"/>
  <c r="F1325" i="35"/>
  <c r="E1325" i="35"/>
  <c r="D1325" i="35"/>
  <c r="C1325" i="35"/>
  <c r="O1324" i="35"/>
  <c r="N1324" i="35"/>
  <c r="F1324" i="35"/>
  <c r="E1324" i="35"/>
  <c r="D1324" i="35"/>
  <c r="C1324" i="35"/>
  <c r="O1323" i="35"/>
  <c r="N1323" i="35"/>
  <c r="F1323" i="35"/>
  <c r="E1323" i="35"/>
  <c r="D1323" i="35"/>
  <c r="C1323" i="35"/>
  <c r="O1322" i="35"/>
  <c r="N1322" i="35"/>
  <c r="J1322" i="35"/>
  <c r="P1322" i="35" s="1"/>
  <c r="I1322" i="35"/>
  <c r="F1322" i="35"/>
  <c r="E1322" i="35"/>
  <c r="D1322" i="35"/>
  <c r="C1322" i="35"/>
  <c r="O1321" i="35"/>
  <c r="N1321" i="35"/>
  <c r="J1321" i="35"/>
  <c r="P1321" i="35" s="1"/>
  <c r="F1321" i="35"/>
  <c r="E1321" i="35"/>
  <c r="D1321" i="35"/>
  <c r="C1321" i="35"/>
  <c r="O1320" i="35"/>
  <c r="N1320" i="35"/>
  <c r="F1320" i="35"/>
  <c r="E1320" i="35"/>
  <c r="D1320" i="35"/>
  <c r="C1320" i="35"/>
  <c r="O1319" i="35"/>
  <c r="N1319" i="35"/>
  <c r="F1319" i="35"/>
  <c r="E1319" i="35"/>
  <c r="D1319" i="35"/>
  <c r="C1319" i="35"/>
  <c r="O1318" i="35"/>
  <c r="N1318" i="35"/>
  <c r="F1318" i="35"/>
  <c r="E1318" i="35"/>
  <c r="D1318" i="35"/>
  <c r="C1318" i="35"/>
  <c r="O1317" i="35"/>
  <c r="N1317" i="35"/>
  <c r="F1317" i="35"/>
  <c r="E1317" i="35"/>
  <c r="D1317" i="35"/>
  <c r="C1317" i="35"/>
  <c r="O1316" i="35"/>
  <c r="N1316" i="35"/>
  <c r="F1316" i="35"/>
  <c r="E1316" i="35"/>
  <c r="D1316" i="35"/>
  <c r="C1316" i="35"/>
  <c r="R1316" i="35" s="1"/>
  <c r="R1317" i="35" s="1"/>
  <c r="R1318" i="35" s="1"/>
  <c r="R1319" i="35" s="1"/>
  <c r="R1320" i="35" s="1"/>
  <c r="R1321" i="35" s="1"/>
  <c r="R1322" i="35" s="1"/>
  <c r="R1323" i="35" s="1"/>
  <c r="R1324" i="35" s="1"/>
  <c r="R1325" i="35" s="1"/>
  <c r="R1326" i="35" s="1"/>
  <c r="R1327" i="35" s="1"/>
  <c r="R1328" i="35" s="1"/>
  <c r="R1329" i="35" s="1"/>
  <c r="R1330" i="35" s="1"/>
  <c r="R1331" i="35" s="1"/>
  <c r="R1332" i="35" s="1"/>
  <c r="R1333" i="35" s="1"/>
  <c r="R1334" i="35" s="1"/>
  <c r="R1335" i="35" s="1"/>
  <c r="R1336" i="35" s="1"/>
  <c r="R1337" i="35" s="1"/>
  <c r="R1338" i="35" s="1"/>
  <c r="R1339" i="35" s="1"/>
  <c r="R1340" i="35" s="1"/>
  <c r="R1341" i="35" s="1"/>
  <c r="R1342" i="35" s="1"/>
  <c r="R1343" i="35" s="1"/>
  <c r="R1344" i="35" s="1"/>
  <c r="R1345" i="35" s="1"/>
  <c r="R1346" i="35" s="1"/>
  <c r="R1347" i="35" s="1"/>
  <c r="R1348" i="35" s="1"/>
  <c r="R1349" i="35" s="1"/>
  <c r="R1350" i="35" s="1"/>
  <c r="R1351" i="35" s="1"/>
  <c r="R1352" i="35" s="1"/>
  <c r="R1353" i="35" s="1"/>
  <c r="R1354" i="35" s="1"/>
  <c r="R1355" i="35" s="1"/>
  <c r="R1356" i="35" s="1"/>
  <c r="R1357" i="35" s="1"/>
  <c r="R1358" i="35" s="1"/>
  <c r="R1359" i="35" s="1"/>
  <c r="R1360" i="35" s="1"/>
  <c r="O1305" i="35"/>
  <c r="N1305" i="35"/>
  <c r="G1305" i="35"/>
  <c r="F1305" i="35"/>
  <c r="E1305" i="35"/>
  <c r="D1305" i="35"/>
  <c r="C1305" i="35"/>
  <c r="O1304" i="35"/>
  <c r="N1304" i="35"/>
  <c r="H1304" i="35"/>
  <c r="G1304" i="35"/>
  <c r="F1304" i="35"/>
  <c r="E1304" i="35"/>
  <c r="D1304" i="35"/>
  <c r="C1304" i="35"/>
  <c r="O1303" i="35"/>
  <c r="N1303" i="35"/>
  <c r="H1303" i="35"/>
  <c r="G1303" i="35"/>
  <c r="F1303" i="35"/>
  <c r="E1303" i="35"/>
  <c r="D1303" i="35"/>
  <c r="C1303" i="35"/>
  <c r="O1302" i="35"/>
  <c r="N1302" i="35"/>
  <c r="I1302" i="35"/>
  <c r="H1302" i="35"/>
  <c r="G1302" i="35"/>
  <c r="F1302" i="35"/>
  <c r="E1302" i="35"/>
  <c r="D1302" i="35"/>
  <c r="C1302" i="35"/>
  <c r="O1301" i="35"/>
  <c r="N1301" i="35"/>
  <c r="J1301" i="35"/>
  <c r="P1301" i="35" s="1"/>
  <c r="I1301" i="35"/>
  <c r="F1301" i="35"/>
  <c r="E1301" i="35"/>
  <c r="D1301" i="35"/>
  <c r="C1301" i="35"/>
  <c r="O1300" i="35"/>
  <c r="N1300" i="35"/>
  <c r="J1300" i="35"/>
  <c r="P1300" i="35" s="1"/>
  <c r="I1300" i="35"/>
  <c r="F1300" i="35"/>
  <c r="E1300" i="35"/>
  <c r="D1300" i="35"/>
  <c r="C1300" i="35"/>
  <c r="O1299" i="35"/>
  <c r="N1299" i="35"/>
  <c r="J1299" i="35"/>
  <c r="P1299" i="35" s="1"/>
  <c r="F1299" i="35"/>
  <c r="E1299" i="35"/>
  <c r="D1299" i="35"/>
  <c r="C1299" i="35"/>
  <c r="O1298" i="35"/>
  <c r="N1298" i="35"/>
  <c r="F1298" i="35"/>
  <c r="E1298" i="35"/>
  <c r="D1298" i="35"/>
  <c r="C1298" i="35"/>
  <c r="O1297" i="35"/>
  <c r="N1297" i="35"/>
  <c r="F1297" i="35"/>
  <c r="E1297" i="35"/>
  <c r="D1297" i="35"/>
  <c r="C1297" i="35"/>
  <c r="O1296" i="35"/>
  <c r="N1296" i="35"/>
  <c r="F1296" i="35"/>
  <c r="E1296" i="35"/>
  <c r="D1296" i="35"/>
  <c r="C1296" i="35"/>
  <c r="O1295" i="35"/>
  <c r="N1295" i="35"/>
  <c r="F1295" i="35"/>
  <c r="E1295" i="35"/>
  <c r="D1295" i="35"/>
  <c r="C1295" i="35"/>
  <c r="O1294" i="35"/>
  <c r="N1294" i="35"/>
  <c r="F1294" i="35"/>
  <c r="E1294" i="35"/>
  <c r="D1294" i="35"/>
  <c r="C1294" i="35"/>
  <c r="O1293" i="35"/>
  <c r="N1293" i="35"/>
  <c r="F1293" i="35"/>
  <c r="E1293" i="35"/>
  <c r="D1293" i="35"/>
  <c r="C1293" i="35"/>
  <c r="O1292" i="35"/>
  <c r="N1292" i="35"/>
  <c r="F1292" i="35"/>
  <c r="E1292" i="35"/>
  <c r="D1292" i="35"/>
  <c r="C1292" i="35"/>
  <c r="O1291" i="35"/>
  <c r="N1291" i="35"/>
  <c r="F1291" i="35"/>
  <c r="E1291" i="35"/>
  <c r="D1291" i="35"/>
  <c r="C1291" i="35"/>
  <c r="O1290" i="35"/>
  <c r="N1290" i="35"/>
  <c r="F1290" i="35"/>
  <c r="E1290" i="35"/>
  <c r="D1290" i="35"/>
  <c r="C1290" i="35"/>
  <c r="O1289" i="35"/>
  <c r="N1289" i="35"/>
  <c r="F1289" i="35"/>
  <c r="E1289" i="35"/>
  <c r="D1289" i="35"/>
  <c r="C1289" i="35"/>
  <c r="O1288" i="35"/>
  <c r="N1288" i="35"/>
  <c r="F1288" i="35"/>
  <c r="E1288" i="35"/>
  <c r="D1288" i="35"/>
  <c r="C1288" i="35"/>
  <c r="O1287" i="35"/>
  <c r="N1287" i="35"/>
  <c r="F1287" i="35"/>
  <c r="E1287" i="35"/>
  <c r="D1287" i="35"/>
  <c r="C1287" i="35"/>
  <c r="O1286" i="35"/>
  <c r="N1286" i="35"/>
  <c r="F1286" i="35"/>
  <c r="E1286" i="35"/>
  <c r="D1286" i="35"/>
  <c r="C1286" i="35"/>
  <c r="O1285" i="35"/>
  <c r="N1285" i="35"/>
  <c r="F1285" i="35"/>
  <c r="E1285" i="35"/>
  <c r="D1285" i="35"/>
  <c r="C1285" i="35"/>
  <c r="O1284" i="35"/>
  <c r="N1284" i="35"/>
  <c r="H1284" i="35"/>
  <c r="F1284" i="35"/>
  <c r="E1284" i="35"/>
  <c r="D1284" i="35"/>
  <c r="C1284" i="35"/>
  <c r="O1283" i="35"/>
  <c r="N1283" i="35"/>
  <c r="F1283" i="35"/>
  <c r="E1283" i="35"/>
  <c r="D1283" i="35"/>
  <c r="C1283" i="35"/>
  <c r="O1282" i="35"/>
  <c r="N1282" i="35"/>
  <c r="H1282" i="35"/>
  <c r="F1282" i="35"/>
  <c r="E1282" i="35"/>
  <c r="D1282" i="35"/>
  <c r="C1282" i="35"/>
  <c r="O1281" i="35"/>
  <c r="N1281" i="35"/>
  <c r="F1281" i="35"/>
  <c r="E1281" i="35"/>
  <c r="D1281" i="35"/>
  <c r="C1281" i="35"/>
  <c r="O1280" i="35"/>
  <c r="N1280" i="35"/>
  <c r="F1280" i="35"/>
  <c r="E1280" i="35"/>
  <c r="D1280" i="35"/>
  <c r="C1280" i="35"/>
  <c r="O1279" i="35"/>
  <c r="N1279" i="35"/>
  <c r="I1279" i="35"/>
  <c r="F1279" i="35"/>
  <c r="E1279" i="35"/>
  <c r="D1279" i="35"/>
  <c r="C1279" i="35"/>
  <c r="O1278" i="35"/>
  <c r="N1278" i="35"/>
  <c r="F1278" i="35"/>
  <c r="E1278" i="35"/>
  <c r="D1278" i="35"/>
  <c r="C1278" i="35"/>
  <c r="O1277" i="35"/>
  <c r="N1277" i="35"/>
  <c r="H1277" i="35"/>
  <c r="F1277" i="35"/>
  <c r="E1277" i="35"/>
  <c r="D1277" i="35"/>
  <c r="C1277" i="35"/>
  <c r="O1276" i="35"/>
  <c r="N1276" i="35"/>
  <c r="H1276" i="35"/>
  <c r="F1276" i="35"/>
  <c r="E1276" i="35"/>
  <c r="D1276" i="35"/>
  <c r="C1276" i="35"/>
  <c r="O1275" i="35"/>
  <c r="N1275" i="35"/>
  <c r="J1275" i="35"/>
  <c r="P1275" i="35" s="1"/>
  <c r="I1275" i="35"/>
  <c r="F1275" i="35"/>
  <c r="E1275" i="35"/>
  <c r="D1275" i="35"/>
  <c r="C1275" i="35"/>
  <c r="O1274" i="35"/>
  <c r="N1274" i="35"/>
  <c r="J1274" i="35"/>
  <c r="P1274" i="35" s="1"/>
  <c r="I1274" i="35"/>
  <c r="F1274" i="35"/>
  <c r="E1274" i="35"/>
  <c r="D1274" i="35"/>
  <c r="C1274" i="35"/>
  <c r="O1273" i="35"/>
  <c r="N1273" i="35"/>
  <c r="J1273" i="35"/>
  <c r="P1273" i="35" s="1"/>
  <c r="F1273" i="35"/>
  <c r="E1273" i="35"/>
  <c r="D1273" i="35"/>
  <c r="C1273" i="35"/>
  <c r="O1272" i="35"/>
  <c r="N1272" i="35"/>
  <c r="J1272" i="35"/>
  <c r="P1272" i="35" s="1"/>
  <c r="I1272" i="35"/>
  <c r="F1272" i="35"/>
  <c r="E1272" i="35"/>
  <c r="D1272" i="35"/>
  <c r="C1272" i="35"/>
  <c r="O1271" i="35"/>
  <c r="N1271" i="35"/>
  <c r="J1271" i="35"/>
  <c r="P1271" i="35" s="1"/>
  <c r="I1271" i="35"/>
  <c r="F1271" i="35"/>
  <c r="E1271" i="35"/>
  <c r="D1271" i="35"/>
  <c r="C1271" i="35"/>
  <c r="R1271" i="35" s="1"/>
  <c r="R1272" i="35" s="1"/>
  <c r="R1273" i="35" s="1"/>
  <c r="R1274" i="35" s="1"/>
  <c r="R1275" i="35" s="1"/>
  <c r="R1276" i="35" s="1"/>
  <c r="R1277" i="35" s="1"/>
  <c r="R1278" i="35" s="1"/>
  <c r="R1279" i="35" s="1"/>
  <c r="R1280" i="35" s="1"/>
  <c r="R1281" i="35" s="1"/>
  <c r="R1282" i="35" s="1"/>
  <c r="R1283" i="35" s="1"/>
  <c r="R1284" i="35" s="1"/>
  <c r="R1285" i="35" s="1"/>
  <c r="R1286" i="35" s="1"/>
  <c r="R1287" i="35" s="1"/>
  <c r="R1288" i="35" s="1"/>
  <c r="R1289" i="35" s="1"/>
  <c r="R1290" i="35" s="1"/>
  <c r="R1291" i="35" s="1"/>
  <c r="R1292" i="35" s="1"/>
  <c r="R1293" i="35" s="1"/>
  <c r="R1294" i="35" s="1"/>
  <c r="R1295" i="35" s="1"/>
  <c r="R1296" i="35" s="1"/>
  <c r="R1297" i="35" s="1"/>
  <c r="R1298" i="35" s="1"/>
  <c r="R1299" i="35" s="1"/>
  <c r="R1300" i="35" s="1"/>
  <c r="R1301" i="35" s="1"/>
  <c r="R1302" i="35" s="1"/>
  <c r="R1303" i="35" s="1"/>
  <c r="R1304" i="35" s="1"/>
  <c r="R1305" i="35" s="1"/>
  <c r="R1306" i="35" s="1"/>
  <c r="R1307" i="35" s="1"/>
  <c r="R1308" i="35" s="1"/>
  <c r="R1309" i="35" s="1"/>
  <c r="R1310" i="35" s="1"/>
  <c r="R1311" i="35" s="1"/>
  <c r="R1312" i="35" s="1"/>
  <c r="R1313" i="35" s="1"/>
  <c r="R1314" i="35" s="1"/>
  <c r="R1315" i="35" s="1"/>
  <c r="G1260" i="35"/>
  <c r="F1260" i="35"/>
  <c r="E1260" i="35"/>
  <c r="D1260" i="35"/>
  <c r="C1260" i="35"/>
  <c r="G1259" i="35"/>
  <c r="F1259" i="35"/>
  <c r="E1259" i="35"/>
  <c r="D1259" i="35"/>
  <c r="C1259" i="35"/>
  <c r="G1258" i="35"/>
  <c r="F1258" i="35"/>
  <c r="E1258" i="35"/>
  <c r="D1258" i="35"/>
  <c r="C1258" i="35"/>
  <c r="G1257" i="35"/>
  <c r="F1257" i="35"/>
  <c r="E1257" i="35"/>
  <c r="D1257" i="35"/>
  <c r="C1257" i="35"/>
  <c r="F1256" i="35"/>
  <c r="E1256" i="35"/>
  <c r="D1256" i="35"/>
  <c r="C1256" i="35"/>
  <c r="F1255" i="35"/>
  <c r="E1255" i="35"/>
  <c r="D1255" i="35"/>
  <c r="C1255" i="35"/>
  <c r="F1254" i="35"/>
  <c r="E1254" i="35"/>
  <c r="D1254" i="35"/>
  <c r="C1254" i="35"/>
  <c r="F1253" i="35"/>
  <c r="E1253" i="35"/>
  <c r="D1253" i="35"/>
  <c r="C1253" i="35"/>
  <c r="F1252" i="35"/>
  <c r="E1252" i="35"/>
  <c r="D1252" i="35"/>
  <c r="C1252" i="35"/>
  <c r="F1251" i="35"/>
  <c r="E1251" i="35"/>
  <c r="D1251" i="35"/>
  <c r="C1251" i="35"/>
  <c r="F1250" i="35"/>
  <c r="E1250" i="35"/>
  <c r="D1250" i="35"/>
  <c r="C1250" i="35"/>
  <c r="F1249" i="35"/>
  <c r="E1249" i="35"/>
  <c r="D1249" i="35"/>
  <c r="C1249" i="35"/>
  <c r="F1248" i="35"/>
  <c r="E1248" i="35"/>
  <c r="D1248" i="35"/>
  <c r="C1248" i="35"/>
  <c r="F1247" i="35"/>
  <c r="E1247" i="35"/>
  <c r="D1247" i="35"/>
  <c r="C1247" i="35"/>
  <c r="F1246" i="35"/>
  <c r="E1246" i="35"/>
  <c r="D1246" i="35"/>
  <c r="C1246" i="35"/>
  <c r="F1245" i="35"/>
  <c r="E1245" i="35"/>
  <c r="D1245" i="35"/>
  <c r="C1245" i="35"/>
  <c r="F1244" i="35"/>
  <c r="E1244" i="35"/>
  <c r="D1244" i="35"/>
  <c r="C1244" i="35"/>
  <c r="F1243" i="35"/>
  <c r="E1243" i="35"/>
  <c r="D1243" i="35"/>
  <c r="C1243" i="35"/>
  <c r="F1242" i="35"/>
  <c r="E1242" i="35"/>
  <c r="D1242" i="35"/>
  <c r="C1242" i="35"/>
  <c r="F1241" i="35"/>
  <c r="E1241" i="35"/>
  <c r="D1241" i="35"/>
  <c r="C1241" i="35"/>
  <c r="F1240" i="35"/>
  <c r="E1240" i="35"/>
  <c r="D1240" i="35"/>
  <c r="C1240" i="35"/>
  <c r="F1239" i="35"/>
  <c r="E1239" i="35"/>
  <c r="D1239" i="35"/>
  <c r="C1239" i="35"/>
  <c r="I1238" i="35"/>
  <c r="F1238" i="35"/>
  <c r="E1238" i="35"/>
  <c r="D1238" i="35"/>
  <c r="C1238" i="35"/>
  <c r="F1237" i="35"/>
  <c r="E1237" i="35"/>
  <c r="D1237" i="35"/>
  <c r="C1237" i="35"/>
  <c r="F1236" i="35"/>
  <c r="E1236" i="35"/>
  <c r="D1236" i="35"/>
  <c r="C1236" i="35"/>
  <c r="H1235" i="35"/>
  <c r="F1235" i="35"/>
  <c r="E1235" i="35"/>
  <c r="D1235" i="35"/>
  <c r="C1235" i="35"/>
  <c r="F1234" i="35"/>
  <c r="E1234" i="35"/>
  <c r="D1234" i="35"/>
  <c r="C1234" i="35"/>
  <c r="F1233" i="35"/>
  <c r="E1233" i="35"/>
  <c r="D1233" i="35"/>
  <c r="C1233" i="35"/>
  <c r="F1232" i="35"/>
  <c r="E1232" i="35"/>
  <c r="D1232" i="35"/>
  <c r="C1232" i="35"/>
  <c r="F1231" i="35"/>
  <c r="E1231" i="35"/>
  <c r="D1231" i="35"/>
  <c r="C1231" i="35"/>
  <c r="F1230" i="35"/>
  <c r="E1230" i="35"/>
  <c r="D1230" i="35"/>
  <c r="C1230" i="35"/>
  <c r="F1229" i="35"/>
  <c r="E1229" i="35"/>
  <c r="D1229" i="35"/>
  <c r="C1229" i="35"/>
  <c r="F1228" i="35"/>
  <c r="E1228" i="35"/>
  <c r="D1228" i="35"/>
  <c r="C1228" i="35"/>
  <c r="F1227" i="35"/>
  <c r="E1227" i="35"/>
  <c r="D1227" i="35"/>
  <c r="C1227" i="35"/>
  <c r="F1226" i="35"/>
  <c r="E1226" i="35"/>
  <c r="D1226" i="35"/>
  <c r="C1226" i="35"/>
  <c r="R1226" i="35" s="1"/>
  <c r="R1227" i="35" s="1"/>
  <c r="R1228" i="35" s="1"/>
  <c r="R1229" i="35" s="1"/>
  <c r="R1230" i="35" s="1"/>
  <c r="R1231" i="35" s="1"/>
  <c r="R1232" i="35" s="1"/>
  <c r="R1233" i="35" s="1"/>
  <c r="R1234" i="35" s="1"/>
  <c r="R1235" i="35" s="1"/>
  <c r="R1236" i="35" s="1"/>
  <c r="R1237" i="35" s="1"/>
  <c r="R1238" i="35" s="1"/>
  <c r="R1239" i="35" s="1"/>
  <c r="R1240" i="35" s="1"/>
  <c r="R1241" i="35" s="1"/>
  <c r="R1242" i="35" s="1"/>
  <c r="R1243" i="35" s="1"/>
  <c r="R1244" i="35" s="1"/>
  <c r="R1245" i="35" s="1"/>
  <c r="R1246" i="35" s="1"/>
  <c r="R1247" i="35" s="1"/>
  <c r="R1248" i="35" s="1"/>
  <c r="R1249" i="35" s="1"/>
  <c r="R1250" i="35" s="1"/>
  <c r="R1251" i="35" s="1"/>
  <c r="R1252" i="35" s="1"/>
  <c r="R1253" i="35" s="1"/>
  <c r="R1254" i="35" s="1"/>
  <c r="R1255" i="35" s="1"/>
  <c r="R1256" i="35" s="1"/>
  <c r="R1257" i="35" s="1"/>
  <c r="R1258" i="35" s="1"/>
  <c r="R1259" i="35" s="1"/>
  <c r="R1260" i="35" s="1"/>
  <c r="I1215" i="35"/>
  <c r="G1215" i="35"/>
  <c r="F1215" i="35"/>
  <c r="E1215" i="35"/>
  <c r="D1215" i="35"/>
  <c r="C1215" i="35"/>
  <c r="G1214" i="35"/>
  <c r="F1214" i="35"/>
  <c r="E1214" i="35"/>
  <c r="D1214" i="35"/>
  <c r="C1214" i="35"/>
  <c r="G1213" i="35"/>
  <c r="F1213" i="35"/>
  <c r="E1213" i="35"/>
  <c r="D1213" i="35"/>
  <c r="C1213" i="35"/>
  <c r="G1212" i="35"/>
  <c r="F1212" i="35"/>
  <c r="E1212" i="35"/>
  <c r="D1212" i="35"/>
  <c r="C1212" i="35"/>
  <c r="F1211" i="35"/>
  <c r="E1211" i="35"/>
  <c r="D1211" i="35"/>
  <c r="C1211" i="35"/>
  <c r="F1210" i="35"/>
  <c r="E1210" i="35"/>
  <c r="D1210" i="35"/>
  <c r="C1210" i="35"/>
  <c r="F1209" i="35"/>
  <c r="E1209" i="35"/>
  <c r="D1209" i="35"/>
  <c r="C1209" i="35"/>
  <c r="F1208" i="35"/>
  <c r="E1208" i="35"/>
  <c r="D1208" i="35"/>
  <c r="C1208" i="35"/>
  <c r="I1207" i="35"/>
  <c r="F1207" i="35"/>
  <c r="E1207" i="35"/>
  <c r="D1207" i="35"/>
  <c r="C1207" i="35"/>
  <c r="F1206" i="35"/>
  <c r="E1206" i="35"/>
  <c r="D1206" i="35"/>
  <c r="C1206" i="35"/>
  <c r="F1205" i="35"/>
  <c r="E1205" i="35"/>
  <c r="D1205" i="35"/>
  <c r="C1205" i="35"/>
  <c r="F1204" i="35"/>
  <c r="E1204" i="35"/>
  <c r="D1204" i="35"/>
  <c r="C1204" i="35"/>
  <c r="F1203" i="35"/>
  <c r="E1203" i="35"/>
  <c r="D1203" i="35"/>
  <c r="C1203" i="35"/>
  <c r="F1202" i="35"/>
  <c r="E1202" i="35"/>
  <c r="D1202" i="35"/>
  <c r="C1202" i="35"/>
  <c r="F1201" i="35"/>
  <c r="E1201" i="35"/>
  <c r="D1201" i="35"/>
  <c r="C1201" i="35"/>
  <c r="F1200" i="35"/>
  <c r="E1200" i="35"/>
  <c r="D1200" i="35"/>
  <c r="C1200" i="35"/>
  <c r="F1199" i="35"/>
  <c r="E1199" i="35"/>
  <c r="D1199" i="35"/>
  <c r="C1199" i="35"/>
  <c r="F1198" i="35"/>
  <c r="E1198" i="35"/>
  <c r="D1198" i="35"/>
  <c r="C1198" i="35"/>
  <c r="F1197" i="35"/>
  <c r="E1197" i="35"/>
  <c r="D1197" i="35"/>
  <c r="C1197" i="35"/>
  <c r="F1196" i="35"/>
  <c r="E1196" i="35"/>
  <c r="D1196" i="35"/>
  <c r="C1196" i="35"/>
  <c r="F1195" i="35"/>
  <c r="E1195" i="35"/>
  <c r="D1195" i="35"/>
  <c r="C1195" i="35"/>
  <c r="F1194" i="35"/>
  <c r="E1194" i="35"/>
  <c r="D1194" i="35"/>
  <c r="C1194" i="35"/>
  <c r="I1193" i="35"/>
  <c r="F1193" i="35"/>
  <c r="E1193" i="35"/>
  <c r="D1193" i="35"/>
  <c r="C1193" i="35"/>
  <c r="F1192" i="35"/>
  <c r="E1192" i="35"/>
  <c r="D1192" i="35"/>
  <c r="C1192" i="35"/>
  <c r="F1191" i="35"/>
  <c r="E1191" i="35"/>
  <c r="D1191" i="35"/>
  <c r="C1191" i="35"/>
  <c r="F1190" i="35"/>
  <c r="E1190" i="35"/>
  <c r="D1190" i="35"/>
  <c r="C1190" i="35"/>
  <c r="F1189" i="35"/>
  <c r="E1189" i="35"/>
  <c r="D1189" i="35"/>
  <c r="C1189" i="35"/>
  <c r="F1188" i="35"/>
  <c r="E1188" i="35"/>
  <c r="D1188" i="35"/>
  <c r="C1188" i="35"/>
  <c r="F1187" i="35"/>
  <c r="E1187" i="35"/>
  <c r="D1187" i="35"/>
  <c r="C1187" i="35"/>
  <c r="H1186" i="35"/>
  <c r="F1186" i="35"/>
  <c r="E1186" i="35"/>
  <c r="D1186" i="35"/>
  <c r="C1186" i="35"/>
  <c r="F1185" i="35"/>
  <c r="E1185" i="35"/>
  <c r="D1185" i="35"/>
  <c r="C1185" i="35"/>
  <c r="F1184" i="35"/>
  <c r="E1184" i="35"/>
  <c r="D1184" i="35"/>
  <c r="C1184" i="35"/>
  <c r="F1183" i="35"/>
  <c r="E1183" i="35"/>
  <c r="D1183" i="35"/>
  <c r="C1183" i="35"/>
  <c r="F1182" i="35"/>
  <c r="E1182" i="35"/>
  <c r="D1182" i="35"/>
  <c r="C1182" i="35"/>
  <c r="F1181" i="35"/>
  <c r="E1181" i="35"/>
  <c r="D1181" i="35"/>
  <c r="C1181" i="35"/>
  <c r="R1181" i="35" s="1"/>
  <c r="R1182" i="35" s="1"/>
  <c r="R1183" i="35" s="1"/>
  <c r="R1184" i="35" s="1"/>
  <c r="R1185" i="35" s="1"/>
  <c r="R1186" i="35" s="1"/>
  <c r="R1187" i="35" s="1"/>
  <c r="R1188" i="35" s="1"/>
  <c r="R1189" i="35" s="1"/>
  <c r="R1190" i="35" s="1"/>
  <c r="R1191" i="35" s="1"/>
  <c r="R1192" i="35" s="1"/>
  <c r="R1193" i="35" s="1"/>
  <c r="R1194" i="35" s="1"/>
  <c r="R1195" i="35" s="1"/>
  <c r="R1196" i="35" s="1"/>
  <c r="R1197" i="35" s="1"/>
  <c r="R1198" i="35" s="1"/>
  <c r="R1199" i="35" s="1"/>
  <c r="R1200" i="35" s="1"/>
  <c r="R1201" i="35" s="1"/>
  <c r="R1202" i="35" s="1"/>
  <c r="R1203" i="35" s="1"/>
  <c r="R1204" i="35" s="1"/>
  <c r="R1205" i="35" s="1"/>
  <c r="R1206" i="35" s="1"/>
  <c r="R1207" i="35" s="1"/>
  <c r="R1208" i="35" s="1"/>
  <c r="R1209" i="35" s="1"/>
  <c r="R1210" i="35" s="1"/>
  <c r="R1211" i="35" s="1"/>
  <c r="R1212" i="35" s="1"/>
  <c r="R1213" i="35" s="1"/>
  <c r="R1214" i="35" s="1"/>
  <c r="R1215" i="35" s="1"/>
  <c r="G1170" i="35"/>
  <c r="F1170" i="35"/>
  <c r="E1170" i="35"/>
  <c r="D1170" i="35"/>
  <c r="C1170" i="35"/>
  <c r="G1169" i="35"/>
  <c r="F1169" i="35"/>
  <c r="E1169" i="35"/>
  <c r="D1169" i="35"/>
  <c r="C1169" i="35"/>
  <c r="G1168" i="35"/>
  <c r="F1168" i="35"/>
  <c r="E1168" i="35"/>
  <c r="D1168" i="35"/>
  <c r="C1168" i="35"/>
  <c r="G1167" i="35"/>
  <c r="F1167" i="35"/>
  <c r="E1167" i="35"/>
  <c r="D1167" i="35"/>
  <c r="C1167" i="35"/>
  <c r="F1166" i="35"/>
  <c r="E1166" i="35"/>
  <c r="D1166" i="35"/>
  <c r="C1166" i="35"/>
  <c r="F1165" i="35"/>
  <c r="E1165" i="35"/>
  <c r="D1165" i="35"/>
  <c r="C1165" i="35"/>
  <c r="F1164" i="35"/>
  <c r="E1164" i="35"/>
  <c r="D1164" i="35"/>
  <c r="C1164" i="35"/>
  <c r="F1163" i="35"/>
  <c r="E1163" i="35"/>
  <c r="D1163" i="35"/>
  <c r="C1163" i="35"/>
  <c r="F1162" i="35"/>
  <c r="E1162" i="35"/>
  <c r="D1162" i="35"/>
  <c r="C1162" i="35"/>
  <c r="F1161" i="35"/>
  <c r="E1161" i="35"/>
  <c r="D1161" i="35"/>
  <c r="C1161" i="35"/>
  <c r="F1160" i="35"/>
  <c r="E1160" i="35"/>
  <c r="D1160" i="35"/>
  <c r="C1160" i="35"/>
  <c r="F1159" i="35"/>
  <c r="E1159" i="35"/>
  <c r="D1159" i="35"/>
  <c r="C1159" i="35"/>
  <c r="F1158" i="35"/>
  <c r="E1158" i="35"/>
  <c r="D1158" i="35"/>
  <c r="C1158" i="35"/>
  <c r="F1157" i="35"/>
  <c r="E1157" i="35"/>
  <c r="D1157" i="35"/>
  <c r="C1157" i="35"/>
  <c r="F1156" i="35"/>
  <c r="E1156" i="35"/>
  <c r="D1156" i="35"/>
  <c r="C1156" i="35"/>
  <c r="F1155" i="35"/>
  <c r="E1155" i="35"/>
  <c r="D1155" i="35"/>
  <c r="C1155" i="35"/>
  <c r="F1154" i="35"/>
  <c r="E1154" i="35"/>
  <c r="D1154" i="35"/>
  <c r="C1154" i="35"/>
  <c r="F1153" i="35"/>
  <c r="E1153" i="35"/>
  <c r="D1153" i="35"/>
  <c r="C1153" i="35"/>
  <c r="F1152" i="35"/>
  <c r="E1152" i="35"/>
  <c r="D1152" i="35"/>
  <c r="C1152" i="35"/>
  <c r="F1151" i="35"/>
  <c r="E1151" i="35"/>
  <c r="D1151" i="35"/>
  <c r="C1151" i="35"/>
  <c r="F1150" i="35"/>
  <c r="E1150" i="35"/>
  <c r="D1150" i="35"/>
  <c r="C1150" i="35"/>
  <c r="F1149" i="35"/>
  <c r="E1149" i="35"/>
  <c r="D1149" i="35"/>
  <c r="C1149" i="35"/>
  <c r="F1148" i="35"/>
  <c r="E1148" i="35"/>
  <c r="D1148" i="35"/>
  <c r="C1148" i="35"/>
  <c r="F1147" i="35"/>
  <c r="E1147" i="35"/>
  <c r="D1147" i="35"/>
  <c r="C1147" i="35"/>
  <c r="F1146" i="35"/>
  <c r="E1146" i="35"/>
  <c r="D1146" i="35"/>
  <c r="C1146" i="35"/>
  <c r="F1145" i="35"/>
  <c r="E1145" i="35"/>
  <c r="D1145" i="35"/>
  <c r="C1145" i="35"/>
  <c r="F1144" i="35"/>
  <c r="E1144" i="35"/>
  <c r="D1144" i="35"/>
  <c r="C1144" i="35"/>
  <c r="F1143" i="35"/>
  <c r="E1143" i="35"/>
  <c r="D1143" i="35"/>
  <c r="C1143" i="35"/>
  <c r="F1142" i="35"/>
  <c r="E1142" i="35"/>
  <c r="D1142" i="35"/>
  <c r="C1142" i="35"/>
  <c r="H1141" i="35"/>
  <c r="F1141" i="35"/>
  <c r="E1141" i="35"/>
  <c r="D1141" i="35"/>
  <c r="C1141" i="35"/>
  <c r="F1140" i="35"/>
  <c r="E1140" i="35"/>
  <c r="D1140" i="35"/>
  <c r="C1140" i="35"/>
  <c r="F1139" i="35"/>
  <c r="E1139" i="35"/>
  <c r="D1139" i="35"/>
  <c r="C1139" i="35"/>
  <c r="F1138" i="35"/>
  <c r="E1138" i="35"/>
  <c r="D1138" i="35"/>
  <c r="C1138" i="35"/>
  <c r="F1137" i="35"/>
  <c r="E1137" i="35"/>
  <c r="D1137" i="35"/>
  <c r="C1137" i="35"/>
  <c r="F1136" i="35"/>
  <c r="E1136" i="35"/>
  <c r="D1136" i="35"/>
  <c r="C1136" i="35"/>
  <c r="R1136" i="35" s="1"/>
  <c r="R1137" i="35" s="1"/>
  <c r="R1138" i="35" s="1"/>
  <c r="R1139" i="35" s="1"/>
  <c r="R1140" i="35" s="1"/>
  <c r="R1141" i="35" s="1"/>
  <c r="R1142" i="35" s="1"/>
  <c r="R1143" i="35" s="1"/>
  <c r="R1144" i="35" s="1"/>
  <c r="R1145" i="35" s="1"/>
  <c r="R1146" i="35" s="1"/>
  <c r="R1147" i="35" s="1"/>
  <c r="R1148" i="35" s="1"/>
  <c r="R1149" i="35" s="1"/>
  <c r="R1150" i="35" s="1"/>
  <c r="R1151" i="35" s="1"/>
  <c r="R1152" i="35" s="1"/>
  <c r="R1153" i="35" s="1"/>
  <c r="R1154" i="35" s="1"/>
  <c r="R1155" i="35" s="1"/>
  <c r="R1156" i="35" s="1"/>
  <c r="R1157" i="35" s="1"/>
  <c r="R1158" i="35" s="1"/>
  <c r="R1159" i="35" s="1"/>
  <c r="R1160" i="35" s="1"/>
  <c r="R1161" i="35" s="1"/>
  <c r="R1162" i="35" s="1"/>
  <c r="R1163" i="35" s="1"/>
  <c r="R1164" i="35" s="1"/>
  <c r="R1165" i="35" s="1"/>
  <c r="R1166" i="35" s="1"/>
  <c r="R1167" i="35" s="1"/>
  <c r="R1168" i="35" s="1"/>
  <c r="R1169" i="35" s="1"/>
  <c r="R1170" i="35" s="1"/>
  <c r="H1125" i="35"/>
  <c r="G1125" i="35"/>
  <c r="F1125" i="35"/>
  <c r="E1125" i="35"/>
  <c r="D1125" i="35"/>
  <c r="C1125" i="35"/>
  <c r="H1124" i="35"/>
  <c r="G1124" i="35"/>
  <c r="F1124" i="35"/>
  <c r="E1124" i="35"/>
  <c r="D1124" i="35"/>
  <c r="C1124" i="35"/>
  <c r="H1123" i="35"/>
  <c r="G1123" i="35"/>
  <c r="F1123" i="35"/>
  <c r="E1123" i="35"/>
  <c r="D1123" i="35"/>
  <c r="C1123" i="35"/>
  <c r="I1122" i="35"/>
  <c r="G1122" i="35"/>
  <c r="F1122" i="35"/>
  <c r="E1122" i="35"/>
  <c r="D1122" i="35"/>
  <c r="C1122" i="35"/>
  <c r="F1121" i="35"/>
  <c r="E1121" i="35"/>
  <c r="D1121" i="35"/>
  <c r="C1121" i="35"/>
  <c r="F1120" i="35"/>
  <c r="E1120" i="35"/>
  <c r="D1120" i="35"/>
  <c r="C1120" i="35"/>
  <c r="F1119" i="35"/>
  <c r="E1119" i="35"/>
  <c r="D1119" i="35"/>
  <c r="C1119" i="35"/>
  <c r="F1118" i="35"/>
  <c r="E1118" i="35"/>
  <c r="D1118" i="35"/>
  <c r="C1118" i="35"/>
  <c r="F1117" i="35"/>
  <c r="E1117" i="35"/>
  <c r="D1117" i="35"/>
  <c r="C1117" i="35"/>
  <c r="F1116" i="35"/>
  <c r="E1116" i="35"/>
  <c r="D1116" i="35"/>
  <c r="C1116" i="35"/>
  <c r="F1115" i="35"/>
  <c r="E1115" i="35"/>
  <c r="D1115" i="35"/>
  <c r="C1115" i="35"/>
  <c r="F1114" i="35"/>
  <c r="E1114" i="35"/>
  <c r="D1114" i="35"/>
  <c r="C1114" i="35"/>
  <c r="F1113" i="35"/>
  <c r="E1113" i="35"/>
  <c r="D1113" i="35"/>
  <c r="C1113" i="35"/>
  <c r="F1112" i="35"/>
  <c r="E1112" i="35"/>
  <c r="D1112" i="35"/>
  <c r="C1112" i="35"/>
  <c r="F1111" i="35"/>
  <c r="E1111" i="35"/>
  <c r="D1111" i="35"/>
  <c r="C1111" i="35"/>
  <c r="F1110" i="35"/>
  <c r="E1110" i="35"/>
  <c r="D1110" i="35"/>
  <c r="C1110" i="35"/>
  <c r="F1109" i="35"/>
  <c r="E1109" i="35"/>
  <c r="D1109" i="35"/>
  <c r="C1109" i="35"/>
  <c r="F1108" i="35"/>
  <c r="E1108" i="35"/>
  <c r="D1108" i="35"/>
  <c r="C1108" i="35"/>
  <c r="F1107" i="35"/>
  <c r="E1107" i="35"/>
  <c r="D1107" i="35"/>
  <c r="C1107" i="35"/>
  <c r="F1106" i="35"/>
  <c r="E1106" i="35"/>
  <c r="D1106" i="35"/>
  <c r="C1106" i="35"/>
  <c r="F1105" i="35"/>
  <c r="E1105" i="35"/>
  <c r="D1105" i="35"/>
  <c r="C1105" i="35"/>
  <c r="F1104" i="35"/>
  <c r="E1104" i="35"/>
  <c r="D1104" i="35"/>
  <c r="C1104" i="35"/>
  <c r="F1103" i="35"/>
  <c r="E1103" i="35"/>
  <c r="D1103" i="35"/>
  <c r="C1103" i="35"/>
  <c r="F1102" i="35"/>
  <c r="E1102" i="35"/>
  <c r="D1102" i="35"/>
  <c r="C1102" i="35"/>
  <c r="F1101" i="35"/>
  <c r="E1101" i="35"/>
  <c r="D1101" i="35"/>
  <c r="C1101" i="35"/>
  <c r="F1100" i="35"/>
  <c r="E1100" i="35"/>
  <c r="D1100" i="35"/>
  <c r="C1100" i="35"/>
  <c r="F1099" i="35"/>
  <c r="E1099" i="35"/>
  <c r="D1099" i="35"/>
  <c r="C1099" i="35"/>
  <c r="F1098" i="35"/>
  <c r="E1098" i="35"/>
  <c r="D1098" i="35"/>
  <c r="C1098" i="35"/>
  <c r="F1097" i="35"/>
  <c r="E1097" i="35"/>
  <c r="D1097" i="35"/>
  <c r="C1097" i="35"/>
  <c r="F1096" i="35"/>
  <c r="E1096" i="35"/>
  <c r="D1096" i="35"/>
  <c r="C1096" i="35"/>
  <c r="F1095" i="35"/>
  <c r="E1095" i="35"/>
  <c r="D1095" i="35"/>
  <c r="C1095" i="35"/>
  <c r="F1094" i="35"/>
  <c r="E1094" i="35"/>
  <c r="D1094" i="35"/>
  <c r="C1094" i="35"/>
  <c r="F1093" i="35"/>
  <c r="E1093" i="35"/>
  <c r="D1093" i="35"/>
  <c r="C1093" i="35"/>
  <c r="F1092" i="35"/>
  <c r="E1092" i="35"/>
  <c r="D1092" i="35"/>
  <c r="C1092" i="35"/>
  <c r="F1091" i="35"/>
  <c r="E1091" i="35"/>
  <c r="D1091" i="35"/>
  <c r="C1091" i="35"/>
  <c r="R1091" i="35" s="1"/>
  <c r="R1092" i="35" s="1"/>
  <c r="R1093" i="35" s="1"/>
  <c r="R1094" i="35" s="1"/>
  <c r="R1095" i="35" s="1"/>
  <c r="R1096" i="35" s="1"/>
  <c r="R1097" i="35" s="1"/>
  <c r="R1098" i="35" s="1"/>
  <c r="R1099" i="35" s="1"/>
  <c r="R1100" i="35" s="1"/>
  <c r="R1101" i="35" s="1"/>
  <c r="R1102" i="35" s="1"/>
  <c r="R1103" i="35" s="1"/>
  <c r="R1104" i="35" s="1"/>
  <c r="R1105" i="35" s="1"/>
  <c r="R1106" i="35" s="1"/>
  <c r="R1107" i="35" s="1"/>
  <c r="R1108" i="35" s="1"/>
  <c r="R1109" i="35" s="1"/>
  <c r="R1110" i="35" s="1"/>
  <c r="R1111" i="35" s="1"/>
  <c r="R1112" i="35" s="1"/>
  <c r="R1113" i="35" s="1"/>
  <c r="R1114" i="35" s="1"/>
  <c r="R1115" i="35" s="1"/>
  <c r="R1116" i="35" s="1"/>
  <c r="R1117" i="35" s="1"/>
  <c r="R1118" i="35" s="1"/>
  <c r="R1119" i="35" s="1"/>
  <c r="R1120" i="35" s="1"/>
  <c r="R1121" i="35" s="1"/>
  <c r="R1122" i="35" s="1"/>
  <c r="R1123" i="35" s="1"/>
  <c r="R1124" i="35" s="1"/>
  <c r="R1125" i="35" s="1"/>
  <c r="G1080" i="35"/>
  <c r="F1080" i="35"/>
  <c r="E1080" i="35"/>
  <c r="D1080" i="35"/>
  <c r="C1080" i="35"/>
  <c r="G1079" i="35"/>
  <c r="F1079" i="35"/>
  <c r="E1079" i="35"/>
  <c r="D1079" i="35"/>
  <c r="C1079" i="35"/>
  <c r="G1078" i="35"/>
  <c r="F1078" i="35"/>
  <c r="E1078" i="35"/>
  <c r="D1078" i="35"/>
  <c r="C1078" i="35"/>
  <c r="G1077" i="35"/>
  <c r="F1077" i="35"/>
  <c r="E1077" i="35"/>
  <c r="D1077" i="35"/>
  <c r="C1077" i="35"/>
  <c r="F1076" i="35"/>
  <c r="E1076" i="35"/>
  <c r="D1076" i="35"/>
  <c r="C1076" i="35"/>
  <c r="F1075" i="35"/>
  <c r="E1075" i="35"/>
  <c r="D1075" i="35"/>
  <c r="C1075" i="35"/>
  <c r="F1074" i="35"/>
  <c r="E1074" i="35"/>
  <c r="D1074" i="35"/>
  <c r="C1074" i="35"/>
  <c r="F1073" i="35"/>
  <c r="E1073" i="35"/>
  <c r="D1073" i="35"/>
  <c r="C1073" i="35"/>
  <c r="F1072" i="35"/>
  <c r="E1072" i="35"/>
  <c r="D1072" i="35"/>
  <c r="C1072" i="35"/>
  <c r="F1071" i="35"/>
  <c r="E1071" i="35"/>
  <c r="D1071" i="35"/>
  <c r="C1071" i="35"/>
  <c r="F1070" i="35"/>
  <c r="E1070" i="35"/>
  <c r="D1070" i="35"/>
  <c r="C1070" i="35"/>
  <c r="F1069" i="35"/>
  <c r="E1069" i="35"/>
  <c r="D1069" i="35"/>
  <c r="C1069" i="35"/>
  <c r="F1068" i="35"/>
  <c r="E1068" i="35"/>
  <c r="D1068" i="35"/>
  <c r="C1068" i="35"/>
  <c r="F1067" i="35"/>
  <c r="E1067" i="35"/>
  <c r="D1067" i="35"/>
  <c r="C1067" i="35"/>
  <c r="F1066" i="35"/>
  <c r="E1066" i="35"/>
  <c r="D1066" i="35"/>
  <c r="C1066" i="35"/>
  <c r="F1065" i="35"/>
  <c r="E1065" i="35"/>
  <c r="D1065" i="35"/>
  <c r="C1065" i="35"/>
  <c r="F1064" i="35"/>
  <c r="E1064" i="35"/>
  <c r="D1064" i="35"/>
  <c r="C1064" i="35"/>
  <c r="F1063" i="35"/>
  <c r="E1063" i="35"/>
  <c r="D1063" i="35"/>
  <c r="C1063" i="35"/>
  <c r="F1062" i="35"/>
  <c r="E1062" i="35"/>
  <c r="D1062" i="35"/>
  <c r="C1062" i="35"/>
  <c r="F1061" i="35"/>
  <c r="E1061" i="35"/>
  <c r="D1061" i="35"/>
  <c r="C1061" i="35"/>
  <c r="F1060" i="35"/>
  <c r="E1060" i="35"/>
  <c r="D1060" i="35"/>
  <c r="C1060" i="35"/>
  <c r="F1059" i="35"/>
  <c r="E1059" i="35"/>
  <c r="D1059" i="35"/>
  <c r="C1059" i="35"/>
  <c r="F1058" i="35"/>
  <c r="E1058" i="35"/>
  <c r="D1058" i="35"/>
  <c r="C1058" i="35"/>
  <c r="F1057" i="35"/>
  <c r="E1057" i="35"/>
  <c r="D1057" i="35"/>
  <c r="C1057" i="35"/>
  <c r="F1056" i="35"/>
  <c r="E1056" i="35"/>
  <c r="D1056" i="35"/>
  <c r="C1056" i="35"/>
  <c r="F1055" i="35"/>
  <c r="E1055" i="35"/>
  <c r="D1055" i="35"/>
  <c r="C1055" i="35"/>
  <c r="F1054" i="35"/>
  <c r="E1054" i="35"/>
  <c r="D1054" i="35"/>
  <c r="C1054" i="35"/>
  <c r="F1053" i="35"/>
  <c r="E1053" i="35"/>
  <c r="D1053" i="35"/>
  <c r="C1053" i="35"/>
  <c r="F1052" i="35"/>
  <c r="E1052" i="35"/>
  <c r="D1052" i="35"/>
  <c r="C1052" i="35"/>
  <c r="F1051" i="35"/>
  <c r="E1051" i="35"/>
  <c r="D1051" i="35"/>
  <c r="C1051" i="35"/>
  <c r="F1050" i="35"/>
  <c r="E1050" i="35"/>
  <c r="D1050" i="35"/>
  <c r="C1050" i="35"/>
  <c r="F1049" i="35"/>
  <c r="E1049" i="35"/>
  <c r="D1049" i="35"/>
  <c r="C1049" i="35"/>
  <c r="F1048" i="35"/>
  <c r="E1048" i="35"/>
  <c r="D1048" i="35"/>
  <c r="C1048" i="35"/>
  <c r="F1047" i="35"/>
  <c r="E1047" i="35"/>
  <c r="D1047" i="35"/>
  <c r="C1047" i="35"/>
  <c r="F1046" i="35"/>
  <c r="E1046" i="35"/>
  <c r="D1046" i="35"/>
  <c r="C1046" i="35"/>
  <c r="R1046" i="35" s="1"/>
  <c r="R1047" i="35" s="1"/>
  <c r="R1048" i="35" s="1"/>
  <c r="R1049" i="35" s="1"/>
  <c r="R1050" i="35" s="1"/>
  <c r="R1051" i="35" s="1"/>
  <c r="R1052" i="35" s="1"/>
  <c r="R1053" i="35" s="1"/>
  <c r="R1054" i="35" s="1"/>
  <c r="R1055" i="35" s="1"/>
  <c r="R1056" i="35" s="1"/>
  <c r="R1057" i="35" s="1"/>
  <c r="R1058" i="35" s="1"/>
  <c r="R1059" i="35" s="1"/>
  <c r="R1060" i="35" s="1"/>
  <c r="R1061" i="35" s="1"/>
  <c r="R1062" i="35" s="1"/>
  <c r="R1063" i="35" s="1"/>
  <c r="R1064" i="35" s="1"/>
  <c r="R1065" i="35" s="1"/>
  <c r="R1066" i="35" s="1"/>
  <c r="R1067" i="35" s="1"/>
  <c r="R1068" i="35" s="1"/>
  <c r="R1069" i="35" s="1"/>
  <c r="R1070" i="35" s="1"/>
  <c r="R1071" i="35" s="1"/>
  <c r="R1072" i="35" s="1"/>
  <c r="R1073" i="35" s="1"/>
  <c r="R1074" i="35" s="1"/>
  <c r="R1075" i="35" s="1"/>
  <c r="R1076" i="35" s="1"/>
  <c r="R1077" i="35" s="1"/>
  <c r="R1078" i="35" s="1"/>
  <c r="R1079" i="35" s="1"/>
  <c r="R1080" i="35" s="1"/>
  <c r="G1035" i="35"/>
  <c r="F1035" i="35"/>
  <c r="E1035" i="35"/>
  <c r="D1035" i="35"/>
  <c r="C1035" i="35"/>
  <c r="G1034" i="35"/>
  <c r="F1034" i="35"/>
  <c r="E1034" i="35"/>
  <c r="D1034" i="35"/>
  <c r="C1034" i="35"/>
  <c r="H1033" i="35"/>
  <c r="G1033" i="35"/>
  <c r="F1033" i="35"/>
  <c r="E1033" i="35"/>
  <c r="D1033" i="35"/>
  <c r="C1033" i="35"/>
  <c r="G1032" i="35"/>
  <c r="F1032" i="35"/>
  <c r="E1032" i="35"/>
  <c r="D1032" i="35"/>
  <c r="C1032" i="35"/>
  <c r="F1031" i="35"/>
  <c r="E1031" i="35"/>
  <c r="D1031" i="35"/>
  <c r="C1031" i="35"/>
  <c r="F1030" i="35"/>
  <c r="E1030" i="35"/>
  <c r="D1030" i="35"/>
  <c r="C1030" i="35"/>
  <c r="F1029" i="35"/>
  <c r="E1029" i="35"/>
  <c r="D1029" i="35"/>
  <c r="C1029" i="35"/>
  <c r="F1028" i="35"/>
  <c r="E1028" i="35"/>
  <c r="D1028" i="35"/>
  <c r="C1028" i="35"/>
  <c r="F1027" i="35"/>
  <c r="E1027" i="35"/>
  <c r="D1027" i="35"/>
  <c r="C1027" i="35"/>
  <c r="F1026" i="35"/>
  <c r="E1026" i="35"/>
  <c r="D1026" i="35"/>
  <c r="C1026" i="35"/>
  <c r="F1025" i="35"/>
  <c r="E1025" i="35"/>
  <c r="D1025" i="35"/>
  <c r="C1025" i="35"/>
  <c r="F1024" i="35"/>
  <c r="E1024" i="35"/>
  <c r="D1024" i="35"/>
  <c r="C1024" i="35"/>
  <c r="F1023" i="35"/>
  <c r="E1023" i="35"/>
  <c r="D1023" i="35"/>
  <c r="C1023" i="35"/>
  <c r="F1022" i="35"/>
  <c r="E1022" i="35"/>
  <c r="D1022" i="35"/>
  <c r="C1022" i="35"/>
  <c r="F1021" i="35"/>
  <c r="E1021" i="35"/>
  <c r="D1021" i="35"/>
  <c r="C1021" i="35"/>
  <c r="F1020" i="35"/>
  <c r="E1020" i="35"/>
  <c r="D1020" i="35"/>
  <c r="C1020" i="35"/>
  <c r="F1019" i="35"/>
  <c r="E1019" i="35"/>
  <c r="D1019" i="35"/>
  <c r="C1019" i="35"/>
  <c r="F1018" i="35"/>
  <c r="E1018" i="35"/>
  <c r="D1018" i="35"/>
  <c r="C1018" i="35"/>
  <c r="F1017" i="35"/>
  <c r="E1017" i="35"/>
  <c r="D1017" i="35"/>
  <c r="C1017" i="35"/>
  <c r="F1016" i="35"/>
  <c r="E1016" i="35"/>
  <c r="D1016" i="35"/>
  <c r="C1016" i="35"/>
  <c r="F1015" i="35"/>
  <c r="E1015" i="35"/>
  <c r="D1015" i="35"/>
  <c r="C1015" i="35"/>
  <c r="F1014" i="35"/>
  <c r="E1014" i="35"/>
  <c r="D1014" i="35"/>
  <c r="C1014" i="35"/>
  <c r="F1013" i="35"/>
  <c r="E1013" i="35"/>
  <c r="D1013" i="35"/>
  <c r="C1013" i="35"/>
  <c r="F1012" i="35"/>
  <c r="E1012" i="35"/>
  <c r="D1012" i="35"/>
  <c r="C1012" i="35"/>
  <c r="F1011" i="35"/>
  <c r="E1011" i="35"/>
  <c r="D1011" i="35"/>
  <c r="C1011" i="35"/>
  <c r="F1010" i="35"/>
  <c r="E1010" i="35"/>
  <c r="D1010" i="35"/>
  <c r="C1010" i="35"/>
  <c r="F1009" i="35"/>
  <c r="E1009" i="35"/>
  <c r="D1009" i="35"/>
  <c r="C1009" i="35"/>
  <c r="F1008" i="35"/>
  <c r="E1008" i="35"/>
  <c r="D1008" i="35"/>
  <c r="C1008" i="35"/>
  <c r="F1007" i="35"/>
  <c r="E1007" i="35"/>
  <c r="D1007" i="35"/>
  <c r="C1007" i="35"/>
  <c r="F1006" i="35"/>
  <c r="E1006" i="35"/>
  <c r="D1006" i="35"/>
  <c r="C1006" i="35"/>
  <c r="F1005" i="35"/>
  <c r="E1005" i="35"/>
  <c r="D1005" i="35"/>
  <c r="C1005" i="35"/>
  <c r="F1004" i="35"/>
  <c r="E1004" i="35"/>
  <c r="D1004" i="35"/>
  <c r="C1004" i="35"/>
  <c r="F1003" i="35"/>
  <c r="E1003" i="35"/>
  <c r="D1003" i="35"/>
  <c r="C1003" i="35"/>
  <c r="F1002" i="35"/>
  <c r="E1002" i="35"/>
  <c r="D1002" i="35"/>
  <c r="C1002" i="35"/>
  <c r="F1001" i="35"/>
  <c r="E1001" i="35"/>
  <c r="D1001" i="35"/>
  <c r="C1001" i="35"/>
  <c r="R1001" i="35" s="1"/>
  <c r="R1002" i="35" s="1"/>
  <c r="R1003" i="35" s="1"/>
  <c r="R1004" i="35" s="1"/>
  <c r="R1005" i="35" s="1"/>
  <c r="R1006" i="35" s="1"/>
  <c r="R1007" i="35" s="1"/>
  <c r="R1008" i="35" s="1"/>
  <c r="R1009" i="35" s="1"/>
  <c r="R1010" i="35" s="1"/>
  <c r="R1011" i="35" s="1"/>
  <c r="R1012" i="35" s="1"/>
  <c r="R1013" i="35" s="1"/>
  <c r="R1014" i="35" s="1"/>
  <c r="R1015" i="35" s="1"/>
  <c r="R1016" i="35" s="1"/>
  <c r="R1017" i="35" s="1"/>
  <c r="R1018" i="35" s="1"/>
  <c r="R1019" i="35" s="1"/>
  <c r="R1020" i="35" s="1"/>
  <c r="R1021" i="35" s="1"/>
  <c r="R1022" i="35" s="1"/>
  <c r="R1023" i="35" s="1"/>
  <c r="R1024" i="35" s="1"/>
  <c r="R1025" i="35" s="1"/>
  <c r="R1026" i="35" s="1"/>
  <c r="R1027" i="35" s="1"/>
  <c r="R1028" i="35" s="1"/>
  <c r="R1029" i="35" s="1"/>
  <c r="R1030" i="35" s="1"/>
  <c r="G990" i="35"/>
  <c r="F990" i="35"/>
  <c r="E990" i="35"/>
  <c r="D990" i="35"/>
  <c r="C990" i="35"/>
  <c r="G989" i="35"/>
  <c r="F989" i="35"/>
  <c r="E989" i="35"/>
  <c r="D989" i="35"/>
  <c r="C989" i="35"/>
  <c r="H988" i="35"/>
  <c r="G988" i="35"/>
  <c r="F988" i="35"/>
  <c r="E988" i="35"/>
  <c r="D988" i="35"/>
  <c r="C988" i="35"/>
  <c r="G987" i="35"/>
  <c r="F987" i="35"/>
  <c r="E987" i="35"/>
  <c r="D987" i="35"/>
  <c r="C987" i="35"/>
  <c r="F986" i="35"/>
  <c r="E986" i="35"/>
  <c r="D986" i="35"/>
  <c r="C986" i="35"/>
  <c r="F985" i="35"/>
  <c r="E985" i="35"/>
  <c r="D985" i="35"/>
  <c r="C985" i="35"/>
  <c r="F984" i="35"/>
  <c r="E984" i="35"/>
  <c r="D984" i="35"/>
  <c r="C984" i="35"/>
  <c r="F983" i="35"/>
  <c r="E983" i="35"/>
  <c r="D983" i="35"/>
  <c r="C983" i="35"/>
  <c r="F982" i="35"/>
  <c r="E982" i="35"/>
  <c r="D982" i="35"/>
  <c r="C982" i="35"/>
  <c r="F981" i="35"/>
  <c r="E981" i="35"/>
  <c r="D981" i="35"/>
  <c r="C981" i="35"/>
  <c r="F980" i="35"/>
  <c r="E980" i="35"/>
  <c r="D980" i="35"/>
  <c r="C980" i="35"/>
  <c r="F979" i="35"/>
  <c r="E979" i="35"/>
  <c r="D979" i="35"/>
  <c r="C979" i="35"/>
  <c r="F978" i="35"/>
  <c r="E978" i="35"/>
  <c r="D978" i="35"/>
  <c r="C978" i="35"/>
  <c r="F977" i="35"/>
  <c r="E977" i="35"/>
  <c r="D977" i="35"/>
  <c r="C977" i="35"/>
  <c r="F976" i="35"/>
  <c r="E976" i="35"/>
  <c r="D976" i="35"/>
  <c r="C976" i="35"/>
  <c r="F975" i="35"/>
  <c r="E975" i="35"/>
  <c r="D975" i="35"/>
  <c r="C975" i="35"/>
  <c r="F974" i="35"/>
  <c r="E974" i="35"/>
  <c r="D974" i="35"/>
  <c r="C974" i="35"/>
  <c r="F973" i="35"/>
  <c r="E973" i="35"/>
  <c r="D973" i="35"/>
  <c r="C973" i="35"/>
  <c r="F972" i="35"/>
  <c r="E972" i="35"/>
  <c r="D972" i="35"/>
  <c r="C972" i="35"/>
  <c r="F971" i="35"/>
  <c r="E971" i="35"/>
  <c r="D971" i="35"/>
  <c r="C971" i="35"/>
  <c r="F970" i="35"/>
  <c r="E970" i="35"/>
  <c r="D970" i="35"/>
  <c r="C970" i="35"/>
  <c r="F969" i="35"/>
  <c r="E969" i="35"/>
  <c r="D969" i="35"/>
  <c r="C969" i="35"/>
  <c r="F968" i="35"/>
  <c r="E968" i="35"/>
  <c r="D968" i="35"/>
  <c r="C968" i="35"/>
  <c r="F967" i="35"/>
  <c r="E967" i="35"/>
  <c r="D967" i="35"/>
  <c r="C967" i="35"/>
  <c r="F966" i="35"/>
  <c r="E966" i="35"/>
  <c r="D966" i="35"/>
  <c r="C966" i="35"/>
  <c r="F965" i="35"/>
  <c r="E965" i="35"/>
  <c r="D965" i="35"/>
  <c r="C965" i="35"/>
  <c r="F964" i="35"/>
  <c r="E964" i="35"/>
  <c r="D964" i="35"/>
  <c r="C964" i="35"/>
  <c r="F963" i="35"/>
  <c r="E963" i="35"/>
  <c r="D963" i="35"/>
  <c r="C963" i="35"/>
  <c r="F962" i="35"/>
  <c r="E962" i="35"/>
  <c r="D962" i="35"/>
  <c r="C962" i="35"/>
  <c r="F961" i="35"/>
  <c r="E961" i="35"/>
  <c r="D961" i="35"/>
  <c r="C961" i="35"/>
  <c r="F960" i="35"/>
  <c r="E960" i="35"/>
  <c r="D960" i="35"/>
  <c r="C960" i="35"/>
  <c r="F959" i="35"/>
  <c r="E959" i="35"/>
  <c r="D959" i="35"/>
  <c r="C959" i="35"/>
  <c r="F958" i="35"/>
  <c r="E958" i="35"/>
  <c r="D958" i="35"/>
  <c r="C958" i="35"/>
  <c r="F957" i="35"/>
  <c r="E957" i="35"/>
  <c r="D957" i="35"/>
  <c r="C957" i="35"/>
  <c r="F956" i="35"/>
  <c r="E956" i="35"/>
  <c r="D956" i="35"/>
  <c r="C956" i="35"/>
  <c r="R956" i="35" s="1"/>
  <c r="R957" i="35" s="1"/>
  <c r="R958" i="35" s="1"/>
  <c r="R959" i="35" s="1"/>
  <c r="R960" i="35" s="1"/>
  <c r="R961" i="35" s="1"/>
  <c r="R962" i="35" s="1"/>
  <c r="R963" i="35" s="1"/>
  <c r="R964" i="35" s="1"/>
  <c r="R965" i="35" s="1"/>
  <c r="R966" i="35" s="1"/>
  <c r="R967" i="35" s="1"/>
  <c r="R968" i="35" s="1"/>
  <c r="R969" i="35" s="1"/>
  <c r="R970" i="35" s="1"/>
  <c r="R971" i="35" s="1"/>
  <c r="R972" i="35" s="1"/>
  <c r="R973" i="35" s="1"/>
  <c r="R974" i="35" s="1"/>
  <c r="R975" i="35" s="1"/>
  <c r="R976" i="35" s="1"/>
  <c r="R977" i="35" s="1"/>
  <c r="R978" i="35" s="1"/>
  <c r="R979" i="35" s="1"/>
  <c r="R980" i="35" s="1"/>
  <c r="R981" i="35" s="1"/>
  <c r="R982" i="35" s="1"/>
  <c r="R983" i="35" s="1"/>
  <c r="R984" i="35" s="1"/>
  <c r="R985" i="35" s="1"/>
  <c r="G945" i="35"/>
  <c r="F945" i="35"/>
  <c r="E945" i="35"/>
  <c r="D945" i="35"/>
  <c r="C945" i="35"/>
  <c r="G944" i="35"/>
  <c r="F944" i="35"/>
  <c r="E944" i="35"/>
  <c r="D944" i="35"/>
  <c r="C944" i="35"/>
  <c r="G943" i="35"/>
  <c r="F943" i="35"/>
  <c r="E943" i="35"/>
  <c r="D943" i="35"/>
  <c r="C943" i="35"/>
  <c r="G942" i="35"/>
  <c r="F942" i="35"/>
  <c r="E942" i="35"/>
  <c r="D942" i="35"/>
  <c r="C942" i="35"/>
  <c r="F941" i="35"/>
  <c r="E941" i="35"/>
  <c r="D941" i="35"/>
  <c r="C941" i="35"/>
  <c r="F940" i="35"/>
  <c r="E940" i="35"/>
  <c r="D940" i="35"/>
  <c r="C940" i="35"/>
  <c r="F939" i="35"/>
  <c r="E939" i="35"/>
  <c r="D939" i="35"/>
  <c r="C939" i="35"/>
  <c r="F938" i="35"/>
  <c r="E938" i="35"/>
  <c r="D938" i="35"/>
  <c r="C938" i="35"/>
  <c r="F937" i="35"/>
  <c r="E937" i="35"/>
  <c r="D937" i="35"/>
  <c r="C937" i="35"/>
  <c r="F936" i="35"/>
  <c r="E936" i="35"/>
  <c r="D936" i="35"/>
  <c r="C936" i="35"/>
  <c r="F935" i="35"/>
  <c r="E935" i="35"/>
  <c r="D935" i="35"/>
  <c r="C935" i="35"/>
  <c r="F934" i="35"/>
  <c r="E934" i="35"/>
  <c r="D934" i="35"/>
  <c r="C934" i="35"/>
  <c r="F933" i="35"/>
  <c r="E933" i="35"/>
  <c r="D933" i="35"/>
  <c r="C933" i="35"/>
  <c r="F932" i="35"/>
  <c r="E932" i="35"/>
  <c r="D932" i="35"/>
  <c r="C932" i="35"/>
  <c r="F931" i="35"/>
  <c r="E931" i="35"/>
  <c r="D931" i="35"/>
  <c r="C931" i="35"/>
  <c r="F930" i="35"/>
  <c r="E930" i="35"/>
  <c r="D930" i="35"/>
  <c r="C930" i="35"/>
  <c r="F929" i="35"/>
  <c r="E929" i="35"/>
  <c r="D929" i="35"/>
  <c r="C929" i="35"/>
  <c r="F928" i="35"/>
  <c r="E928" i="35"/>
  <c r="D928" i="35"/>
  <c r="C928" i="35"/>
  <c r="F927" i="35"/>
  <c r="E927" i="35"/>
  <c r="D927" i="35"/>
  <c r="C927" i="35"/>
  <c r="F926" i="35"/>
  <c r="E926" i="35"/>
  <c r="D926" i="35"/>
  <c r="C926" i="35"/>
  <c r="F925" i="35"/>
  <c r="E925" i="35"/>
  <c r="D925" i="35"/>
  <c r="C925" i="35"/>
  <c r="F924" i="35"/>
  <c r="E924" i="35"/>
  <c r="D924" i="35"/>
  <c r="C924" i="35"/>
  <c r="F923" i="35"/>
  <c r="E923" i="35"/>
  <c r="D923" i="35"/>
  <c r="C923" i="35"/>
  <c r="F922" i="35"/>
  <c r="E922" i="35"/>
  <c r="D922" i="35"/>
  <c r="C922" i="35"/>
  <c r="F921" i="35"/>
  <c r="E921" i="35"/>
  <c r="D921" i="35"/>
  <c r="C921" i="35"/>
  <c r="F920" i="35"/>
  <c r="E920" i="35"/>
  <c r="D920" i="35"/>
  <c r="C920" i="35"/>
  <c r="F919" i="35"/>
  <c r="E919" i="35"/>
  <c r="D919" i="35"/>
  <c r="C919" i="35"/>
  <c r="F918" i="35"/>
  <c r="E918" i="35"/>
  <c r="D918" i="35"/>
  <c r="C918" i="35"/>
  <c r="F917" i="35"/>
  <c r="E917" i="35"/>
  <c r="D917" i="35"/>
  <c r="C917" i="35"/>
  <c r="F916" i="35"/>
  <c r="E916" i="35"/>
  <c r="D916" i="35"/>
  <c r="C916" i="35"/>
  <c r="F915" i="35"/>
  <c r="E915" i="35"/>
  <c r="D915" i="35"/>
  <c r="C915" i="35"/>
  <c r="F914" i="35"/>
  <c r="E914" i="35"/>
  <c r="D914" i="35"/>
  <c r="C914" i="35"/>
  <c r="F913" i="35"/>
  <c r="E913" i="35"/>
  <c r="D913" i="35"/>
  <c r="C913" i="35"/>
  <c r="F912" i="35"/>
  <c r="E912" i="35"/>
  <c r="D912" i="35"/>
  <c r="C912" i="35"/>
  <c r="F911" i="35"/>
  <c r="E911" i="35"/>
  <c r="D911" i="35"/>
  <c r="C911" i="35"/>
  <c r="R911" i="35" s="1"/>
  <c r="R912" i="35" s="1"/>
  <c r="R913" i="35" s="1"/>
  <c r="R914" i="35" s="1"/>
  <c r="R915" i="35" s="1"/>
  <c r="R916" i="35" s="1"/>
  <c r="R917" i="35" s="1"/>
  <c r="R918" i="35" s="1"/>
  <c r="R919" i="35" s="1"/>
  <c r="R920" i="35" s="1"/>
  <c r="R921" i="35" s="1"/>
  <c r="R922" i="35" s="1"/>
  <c r="R923" i="35" s="1"/>
  <c r="R924" i="35" s="1"/>
  <c r="R925" i="35" s="1"/>
  <c r="R926" i="35" s="1"/>
  <c r="R927" i="35" s="1"/>
  <c r="R928" i="35" s="1"/>
  <c r="R929" i="35" s="1"/>
  <c r="R930" i="35" s="1"/>
  <c r="R931" i="35" s="1"/>
  <c r="R932" i="35" s="1"/>
  <c r="R933" i="35" s="1"/>
  <c r="R934" i="35" s="1"/>
  <c r="R935" i="35" s="1"/>
  <c r="R936" i="35" s="1"/>
  <c r="R937" i="35" s="1"/>
  <c r="R938" i="35" s="1"/>
  <c r="R939" i="35" s="1"/>
  <c r="R940" i="35" s="1"/>
  <c r="G900" i="35"/>
  <c r="F900" i="35"/>
  <c r="E900" i="35"/>
  <c r="D900" i="35"/>
  <c r="C900" i="35"/>
  <c r="G899" i="35"/>
  <c r="F899" i="35"/>
  <c r="E899" i="35"/>
  <c r="D899" i="35"/>
  <c r="C899" i="35"/>
  <c r="G898" i="35"/>
  <c r="F898" i="35"/>
  <c r="E898" i="35"/>
  <c r="D898" i="35"/>
  <c r="C898" i="35"/>
  <c r="G897" i="35"/>
  <c r="F897" i="35"/>
  <c r="E897" i="35"/>
  <c r="D897" i="35"/>
  <c r="C897" i="35"/>
  <c r="F896" i="35"/>
  <c r="E896" i="35"/>
  <c r="D896" i="35"/>
  <c r="C896" i="35"/>
  <c r="F895" i="35"/>
  <c r="E895" i="35"/>
  <c r="D895" i="35"/>
  <c r="C895" i="35"/>
  <c r="F894" i="35"/>
  <c r="E894" i="35"/>
  <c r="D894" i="35"/>
  <c r="C894" i="35"/>
  <c r="F893" i="35"/>
  <c r="E893" i="35"/>
  <c r="D893" i="35"/>
  <c r="C893" i="35"/>
  <c r="F892" i="35"/>
  <c r="E892" i="35"/>
  <c r="D892" i="35"/>
  <c r="C892" i="35"/>
  <c r="F891" i="35"/>
  <c r="E891" i="35"/>
  <c r="D891" i="35"/>
  <c r="C891" i="35"/>
  <c r="F890" i="35"/>
  <c r="E890" i="35"/>
  <c r="D890" i="35"/>
  <c r="C890" i="35"/>
  <c r="F889" i="35"/>
  <c r="E889" i="35"/>
  <c r="D889" i="35"/>
  <c r="C889" i="35"/>
  <c r="F888" i="35"/>
  <c r="E888" i="35"/>
  <c r="D888" i="35"/>
  <c r="C888" i="35"/>
  <c r="F887" i="35"/>
  <c r="E887" i="35"/>
  <c r="D887" i="35"/>
  <c r="C887" i="35"/>
  <c r="F886" i="35"/>
  <c r="E886" i="35"/>
  <c r="D886" i="35"/>
  <c r="C886" i="35"/>
  <c r="F885" i="35"/>
  <c r="E885" i="35"/>
  <c r="D885" i="35"/>
  <c r="C885" i="35"/>
  <c r="F884" i="35"/>
  <c r="E884" i="35"/>
  <c r="D884" i="35"/>
  <c r="C884" i="35"/>
  <c r="F883" i="35"/>
  <c r="E883" i="35"/>
  <c r="D883" i="35"/>
  <c r="C883" i="35"/>
  <c r="F882" i="35"/>
  <c r="E882" i="35"/>
  <c r="D882" i="35"/>
  <c r="C882" i="35"/>
  <c r="F881" i="35"/>
  <c r="E881" i="35"/>
  <c r="D881" i="35"/>
  <c r="C881" i="35"/>
  <c r="F880" i="35"/>
  <c r="E880" i="35"/>
  <c r="D880" i="35"/>
  <c r="C880" i="35"/>
  <c r="F879" i="35"/>
  <c r="E879" i="35"/>
  <c r="D879" i="35"/>
  <c r="C879" i="35"/>
  <c r="F878" i="35"/>
  <c r="E878" i="35"/>
  <c r="D878" i="35"/>
  <c r="C878" i="35"/>
  <c r="F877" i="35"/>
  <c r="E877" i="35"/>
  <c r="D877" i="35"/>
  <c r="C877" i="35"/>
  <c r="F876" i="35"/>
  <c r="E876" i="35"/>
  <c r="D876" i="35"/>
  <c r="C876" i="35"/>
  <c r="F875" i="35"/>
  <c r="E875" i="35"/>
  <c r="D875" i="35"/>
  <c r="C875" i="35"/>
  <c r="F874" i="35"/>
  <c r="E874" i="35"/>
  <c r="D874" i="35"/>
  <c r="C874" i="35"/>
  <c r="F873" i="35"/>
  <c r="E873" i="35"/>
  <c r="D873" i="35"/>
  <c r="C873" i="35"/>
  <c r="F872" i="35"/>
  <c r="E872" i="35"/>
  <c r="D872" i="35"/>
  <c r="C872" i="35"/>
  <c r="F871" i="35"/>
  <c r="E871" i="35"/>
  <c r="D871" i="35"/>
  <c r="C871" i="35"/>
  <c r="F870" i="35"/>
  <c r="E870" i="35"/>
  <c r="D870" i="35"/>
  <c r="C870" i="35"/>
  <c r="F869" i="35"/>
  <c r="E869" i="35"/>
  <c r="D869" i="35"/>
  <c r="C869" i="35"/>
  <c r="F868" i="35"/>
  <c r="E868" i="35"/>
  <c r="D868" i="35"/>
  <c r="C868" i="35"/>
  <c r="F867" i="35"/>
  <c r="E867" i="35"/>
  <c r="D867" i="35"/>
  <c r="C867" i="35"/>
  <c r="F866" i="35"/>
  <c r="E866" i="35"/>
  <c r="D866" i="35"/>
  <c r="C866" i="35"/>
  <c r="R866" i="35" s="1"/>
  <c r="R867" i="35" s="1"/>
  <c r="R868" i="35" s="1"/>
  <c r="R869" i="35" s="1"/>
  <c r="R870" i="35" s="1"/>
  <c r="R871" i="35" s="1"/>
  <c r="R872" i="35" s="1"/>
  <c r="R873" i="35" s="1"/>
  <c r="R874" i="35" s="1"/>
  <c r="R875" i="35" s="1"/>
  <c r="R876" i="35" s="1"/>
  <c r="R877" i="35" s="1"/>
  <c r="R878" i="35" s="1"/>
  <c r="R879" i="35" s="1"/>
  <c r="R880" i="35" s="1"/>
  <c r="R881" i="35" s="1"/>
  <c r="R882" i="35" s="1"/>
  <c r="R883" i="35" s="1"/>
  <c r="R884" i="35" s="1"/>
  <c r="R885" i="35" s="1"/>
  <c r="R886" i="35" s="1"/>
  <c r="R887" i="35" s="1"/>
  <c r="R888" i="35" s="1"/>
  <c r="R889" i="35" s="1"/>
  <c r="R890" i="35" s="1"/>
  <c r="R891" i="35" s="1"/>
  <c r="R892" i="35" s="1"/>
  <c r="R893" i="35" s="1"/>
  <c r="R894" i="35" s="1"/>
  <c r="R895" i="35" s="1"/>
  <c r="G855" i="35"/>
  <c r="F855" i="35"/>
  <c r="E855" i="35"/>
  <c r="D855" i="35"/>
  <c r="C855" i="35"/>
  <c r="G854" i="35"/>
  <c r="F854" i="35"/>
  <c r="E854" i="35"/>
  <c r="D854" i="35"/>
  <c r="C854" i="35"/>
  <c r="G853" i="35"/>
  <c r="F853" i="35"/>
  <c r="E853" i="35"/>
  <c r="D853" i="35"/>
  <c r="C853" i="35"/>
  <c r="G852" i="35"/>
  <c r="F852" i="35"/>
  <c r="E852" i="35"/>
  <c r="D852" i="35"/>
  <c r="C852" i="35"/>
  <c r="F851" i="35"/>
  <c r="E851" i="35"/>
  <c r="D851" i="35"/>
  <c r="C851" i="35"/>
  <c r="F850" i="35"/>
  <c r="E850" i="35"/>
  <c r="D850" i="35"/>
  <c r="C850" i="35"/>
  <c r="F849" i="35"/>
  <c r="E849" i="35"/>
  <c r="D849" i="35"/>
  <c r="C849" i="35"/>
  <c r="F848" i="35"/>
  <c r="E848" i="35"/>
  <c r="D848" i="35"/>
  <c r="C848" i="35"/>
  <c r="F847" i="35"/>
  <c r="E847" i="35"/>
  <c r="D847" i="35"/>
  <c r="C847" i="35"/>
  <c r="F846" i="35"/>
  <c r="E846" i="35"/>
  <c r="D846" i="35"/>
  <c r="C846" i="35"/>
  <c r="F845" i="35"/>
  <c r="E845" i="35"/>
  <c r="D845" i="35"/>
  <c r="C845" i="35"/>
  <c r="F844" i="35"/>
  <c r="E844" i="35"/>
  <c r="D844" i="35"/>
  <c r="C844" i="35"/>
  <c r="F843" i="35"/>
  <c r="E843" i="35"/>
  <c r="D843" i="35"/>
  <c r="C843" i="35"/>
  <c r="F842" i="35"/>
  <c r="E842" i="35"/>
  <c r="D842" i="35"/>
  <c r="C842" i="35"/>
  <c r="F841" i="35"/>
  <c r="E841" i="35"/>
  <c r="D841" i="35"/>
  <c r="C841" i="35"/>
  <c r="F840" i="35"/>
  <c r="E840" i="35"/>
  <c r="D840" i="35"/>
  <c r="C840" i="35"/>
  <c r="F839" i="35"/>
  <c r="E839" i="35"/>
  <c r="D839" i="35"/>
  <c r="C839" i="35"/>
  <c r="F838" i="35"/>
  <c r="E838" i="35"/>
  <c r="D838" i="35"/>
  <c r="C838" i="35"/>
  <c r="F837" i="35"/>
  <c r="E837" i="35"/>
  <c r="D837" i="35"/>
  <c r="C837" i="35"/>
  <c r="F836" i="35"/>
  <c r="E836" i="35"/>
  <c r="D836" i="35"/>
  <c r="C836" i="35"/>
  <c r="F835" i="35"/>
  <c r="E835" i="35"/>
  <c r="D835" i="35"/>
  <c r="C835" i="35"/>
  <c r="F834" i="35"/>
  <c r="E834" i="35"/>
  <c r="D834" i="35"/>
  <c r="C834" i="35"/>
  <c r="F833" i="35"/>
  <c r="E833" i="35"/>
  <c r="D833" i="35"/>
  <c r="C833" i="35"/>
  <c r="F832" i="35"/>
  <c r="E832" i="35"/>
  <c r="D832" i="35"/>
  <c r="C832" i="35"/>
  <c r="F831" i="35"/>
  <c r="E831" i="35"/>
  <c r="D831" i="35"/>
  <c r="C831" i="35"/>
  <c r="F830" i="35"/>
  <c r="E830" i="35"/>
  <c r="D830" i="35"/>
  <c r="C830" i="35"/>
  <c r="F829" i="35"/>
  <c r="E829" i="35"/>
  <c r="D829" i="35"/>
  <c r="C829" i="35"/>
  <c r="F828" i="35"/>
  <c r="E828" i="35"/>
  <c r="D828" i="35"/>
  <c r="C828" i="35"/>
  <c r="F827" i="35"/>
  <c r="E827" i="35"/>
  <c r="D827" i="35"/>
  <c r="C827" i="35"/>
  <c r="F826" i="35"/>
  <c r="E826" i="35"/>
  <c r="D826" i="35"/>
  <c r="C826" i="35"/>
  <c r="F825" i="35"/>
  <c r="E825" i="35"/>
  <c r="D825" i="35"/>
  <c r="C825" i="35"/>
  <c r="F824" i="35"/>
  <c r="E824" i="35"/>
  <c r="D824" i="35"/>
  <c r="C824" i="35"/>
  <c r="F823" i="35"/>
  <c r="E823" i="35"/>
  <c r="D823" i="35"/>
  <c r="C823" i="35"/>
  <c r="F822" i="35"/>
  <c r="E822" i="35"/>
  <c r="D822" i="35"/>
  <c r="C822" i="35"/>
  <c r="F821" i="35"/>
  <c r="E821" i="35"/>
  <c r="D821" i="35"/>
  <c r="C821" i="35"/>
  <c r="R821" i="35" s="1"/>
  <c r="R822" i="35" s="1"/>
  <c r="R823" i="35" s="1"/>
  <c r="R824" i="35" s="1"/>
  <c r="R825" i="35" s="1"/>
  <c r="R826" i="35" s="1"/>
  <c r="R827" i="35" s="1"/>
  <c r="R828" i="35" s="1"/>
  <c r="R829" i="35" s="1"/>
  <c r="R830" i="35" s="1"/>
  <c r="R831" i="35" s="1"/>
  <c r="R832" i="35" s="1"/>
  <c r="R833" i="35" s="1"/>
  <c r="R834" i="35" s="1"/>
  <c r="R835" i="35" s="1"/>
  <c r="R836" i="35" s="1"/>
  <c r="R837" i="35" s="1"/>
  <c r="R838" i="35" s="1"/>
  <c r="R839" i="35" s="1"/>
  <c r="R840" i="35" s="1"/>
  <c r="R841" i="35" s="1"/>
  <c r="R842" i="35" s="1"/>
  <c r="R843" i="35" s="1"/>
  <c r="R844" i="35" s="1"/>
  <c r="R845" i="35" s="1"/>
  <c r="R846" i="35" s="1"/>
  <c r="R847" i="35" s="1"/>
  <c r="R848" i="35" s="1"/>
  <c r="R849" i="35" s="1"/>
  <c r="R850" i="35" s="1"/>
  <c r="G810" i="35"/>
  <c r="F810" i="35"/>
  <c r="E810" i="35"/>
  <c r="D810" i="35"/>
  <c r="G809" i="35"/>
  <c r="F809" i="35"/>
  <c r="E809" i="35"/>
  <c r="D809" i="35"/>
  <c r="G808" i="35"/>
  <c r="F808" i="35"/>
  <c r="E808" i="35"/>
  <c r="D808" i="35"/>
  <c r="G807" i="35"/>
  <c r="F807" i="35"/>
  <c r="E807" i="35"/>
  <c r="D807" i="35"/>
  <c r="F806" i="35"/>
  <c r="E806" i="35"/>
  <c r="D806" i="35"/>
  <c r="F805" i="35"/>
  <c r="E805" i="35"/>
  <c r="D805" i="35"/>
  <c r="F804" i="35"/>
  <c r="E804" i="35"/>
  <c r="D804" i="35"/>
  <c r="F803" i="35"/>
  <c r="E803" i="35"/>
  <c r="D803" i="35"/>
  <c r="F802" i="35"/>
  <c r="E802" i="35"/>
  <c r="D802" i="35"/>
  <c r="F801" i="35"/>
  <c r="E801" i="35"/>
  <c r="D801" i="35"/>
  <c r="F800" i="35"/>
  <c r="E800" i="35"/>
  <c r="D800" i="35"/>
  <c r="F799" i="35"/>
  <c r="E799" i="35"/>
  <c r="D799" i="35"/>
  <c r="F798" i="35"/>
  <c r="E798" i="35"/>
  <c r="D798" i="35"/>
  <c r="F797" i="35"/>
  <c r="E797" i="35"/>
  <c r="D797" i="35"/>
  <c r="F796" i="35"/>
  <c r="E796" i="35"/>
  <c r="D796" i="35"/>
  <c r="F795" i="35"/>
  <c r="E795" i="35"/>
  <c r="D795" i="35"/>
  <c r="F794" i="35"/>
  <c r="E794" i="35"/>
  <c r="D794" i="35"/>
  <c r="F793" i="35"/>
  <c r="E793" i="35"/>
  <c r="D793" i="35"/>
  <c r="F792" i="35"/>
  <c r="E792" i="35"/>
  <c r="D792" i="35"/>
  <c r="F791" i="35"/>
  <c r="E791" i="35"/>
  <c r="D791" i="35"/>
  <c r="F790" i="35"/>
  <c r="E790" i="35"/>
  <c r="D790" i="35"/>
  <c r="F789" i="35"/>
  <c r="E789" i="35"/>
  <c r="D789" i="35"/>
  <c r="F788" i="35"/>
  <c r="E788" i="35"/>
  <c r="D788" i="35"/>
  <c r="F787" i="35"/>
  <c r="E787" i="35"/>
  <c r="D787" i="35"/>
  <c r="F786" i="35"/>
  <c r="E786" i="35"/>
  <c r="D786" i="35"/>
  <c r="F785" i="35"/>
  <c r="E785" i="35"/>
  <c r="D785" i="35"/>
  <c r="F784" i="35"/>
  <c r="E784" i="35"/>
  <c r="D784" i="35"/>
  <c r="F783" i="35"/>
  <c r="E783" i="35"/>
  <c r="D783" i="35"/>
  <c r="F782" i="35"/>
  <c r="E782" i="35"/>
  <c r="D782" i="35"/>
  <c r="F781" i="35"/>
  <c r="E781" i="35"/>
  <c r="D781" i="35"/>
  <c r="F780" i="35"/>
  <c r="E780" i="35"/>
  <c r="D780" i="35"/>
  <c r="F779" i="35"/>
  <c r="E779" i="35"/>
  <c r="D779" i="35"/>
  <c r="F778" i="35"/>
  <c r="E778" i="35"/>
  <c r="D778" i="35"/>
  <c r="F777" i="35"/>
  <c r="E777" i="35"/>
  <c r="D777" i="35"/>
  <c r="F776" i="35"/>
  <c r="E776" i="35"/>
  <c r="D776" i="35"/>
  <c r="R776" i="35"/>
  <c r="R777" i="35" s="1"/>
  <c r="R778" i="35" s="1"/>
  <c r="R779" i="35" s="1"/>
  <c r="R780" i="35" s="1"/>
  <c r="R781" i="35" s="1"/>
  <c r="R782" i="35" s="1"/>
  <c r="R783" i="35" s="1"/>
  <c r="R784" i="35" s="1"/>
  <c r="R785" i="35" s="1"/>
  <c r="R786" i="35" s="1"/>
  <c r="R787" i="35" s="1"/>
  <c r="R788" i="35" s="1"/>
  <c r="R789" i="35" s="1"/>
  <c r="R790" i="35" s="1"/>
  <c r="R791" i="35" s="1"/>
  <c r="R792" i="35" s="1"/>
  <c r="R793" i="35" s="1"/>
  <c r="R794" i="35" s="1"/>
  <c r="R795" i="35" s="1"/>
  <c r="R796" i="35" s="1"/>
  <c r="R797" i="35" s="1"/>
  <c r="R798" i="35" s="1"/>
  <c r="R799" i="35" s="1"/>
  <c r="R800" i="35" s="1"/>
  <c r="R801" i="35" s="1"/>
  <c r="R802" i="35" s="1"/>
  <c r="R803" i="35" s="1"/>
  <c r="R804" i="35" s="1"/>
  <c r="R805" i="35" s="1"/>
  <c r="G765" i="35"/>
  <c r="F765" i="35"/>
  <c r="E765" i="35"/>
  <c r="D765" i="35"/>
  <c r="C765" i="35"/>
  <c r="G764" i="35"/>
  <c r="F764" i="35"/>
  <c r="E764" i="35"/>
  <c r="D764" i="35"/>
  <c r="C764" i="35"/>
  <c r="G763" i="35"/>
  <c r="F763" i="35"/>
  <c r="E763" i="35"/>
  <c r="D763" i="35"/>
  <c r="C763" i="35"/>
  <c r="G762" i="35"/>
  <c r="F762" i="35"/>
  <c r="E762" i="35"/>
  <c r="D762" i="35"/>
  <c r="C762" i="35"/>
  <c r="F761" i="35"/>
  <c r="E761" i="35"/>
  <c r="D761" i="35"/>
  <c r="F760" i="35"/>
  <c r="E760" i="35"/>
  <c r="D760" i="35"/>
  <c r="F759" i="35"/>
  <c r="E759" i="35"/>
  <c r="D759" i="35"/>
  <c r="F758" i="35"/>
  <c r="E758" i="35"/>
  <c r="D758" i="35"/>
  <c r="F757" i="35"/>
  <c r="E757" i="35"/>
  <c r="D757" i="35"/>
  <c r="F756" i="35"/>
  <c r="E756" i="35"/>
  <c r="D756" i="35"/>
  <c r="F755" i="35"/>
  <c r="E755" i="35"/>
  <c r="D755" i="35"/>
  <c r="F754" i="35"/>
  <c r="E754" i="35"/>
  <c r="D754" i="35"/>
  <c r="F753" i="35"/>
  <c r="E753" i="35"/>
  <c r="D753" i="35"/>
  <c r="F752" i="35"/>
  <c r="E752" i="35"/>
  <c r="D752" i="35"/>
  <c r="F751" i="35"/>
  <c r="E751" i="35"/>
  <c r="D751" i="35"/>
  <c r="F750" i="35"/>
  <c r="E750" i="35"/>
  <c r="D750" i="35"/>
  <c r="F749" i="35"/>
  <c r="E749" i="35"/>
  <c r="D749" i="35"/>
  <c r="F748" i="35"/>
  <c r="E748" i="35"/>
  <c r="D748" i="35"/>
  <c r="F747" i="35"/>
  <c r="E747" i="35"/>
  <c r="D747" i="35"/>
  <c r="F746" i="35"/>
  <c r="E746" i="35"/>
  <c r="D746" i="35"/>
  <c r="F745" i="35"/>
  <c r="E745" i="35"/>
  <c r="D745" i="35"/>
  <c r="F744" i="35"/>
  <c r="E744" i="35"/>
  <c r="D744" i="35"/>
  <c r="F743" i="35"/>
  <c r="E743" i="35"/>
  <c r="D743" i="35"/>
  <c r="F742" i="35"/>
  <c r="E742" i="35"/>
  <c r="D742" i="35"/>
  <c r="F741" i="35"/>
  <c r="E741" i="35"/>
  <c r="D741" i="35"/>
  <c r="F740" i="35"/>
  <c r="E740" i="35"/>
  <c r="D740" i="35"/>
  <c r="F739" i="35"/>
  <c r="E739" i="35"/>
  <c r="D739" i="35"/>
  <c r="F738" i="35"/>
  <c r="E738" i="35"/>
  <c r="D738" i="35"/>
  <c r="F737" i="35"/>
  <c r="E737" i="35"/>
  <c r="D737" i="35"/>
  <c r="F736" i="35"/>
  <c r="E736" i="35"/>
  <c r="D736" i="35"/>
  <c r="F735" i="35"/>
  <c r="E735" i="35"/>
  <c r="D735" i="35"/>
  <c r="F734" i="35"/>
  <c r="E734" i="35"/>
  <c r="D734" i="35"/>
  <c r="F733" i="35"/>
  <c r="E733" i="35"/>
  <c r="D733" i="35"/>
  <c r="F732" i="35"/>
  <c r="E732" i="35"/>
  <c r="D732" i="35"/>
  <c r="F731" i="35"/>
  <c r="E731" i="35"/>
  <c r="D731" i="35"/>
  <c r="R731" i="35"/>
  <c r="R732" i="35" s="1"/>
  <c r="R733" i="35" s="1"/>
  <c r="R734" i="35" s="1"/>
  <c r="R735" i="35" s="1"/>
  <c r="R736" i="35" s="1"/>
  <c r="R737" i="35" s="1"/>
  <c r="R738" i="35" s="1"/>
  <c r="R739" i="35" s="1"/>
  <c r="R740" i="35" s="1"/>
  <c r="R741" i="35" s="1"/>
  <c r="R742" i="35" s="1"/>
  <c r="R743" i="35" s="1"/>
  <c r="R744" i="35" s="1"/>
  <c r="R745" i="35" s="1"/>
  <c r="R746" i="35" s="1"/>
  <c r="R747" i="35" s="1"/>
  <c r="R748" i="35" s="1"/>
  <c r="R749" i="35" s="1"/>
  <c r="R750" i="35" s="1"/>
  <c r="R751" i="35" s="1"/>
  <c r="R752" i="35" s="1"/>
  <c r="R753" i="35" s="1"/>
  <c r="R754" i="35" s="1"/>
  <c r="R755" i="35" s="1"/>
  <c r="R756" i="35" s="1"/>
  <c r="R757" i="35" s="1"/>
  <c r="R758" i="35" s="1"/>
  <c r="R759" i="35" s="1"/>
  <c r="R760" i="35" s="1"/>
  <c r="G720" i="35"/>
  <c r="F720" i="35"/>
  <c r="E720" i="35"/>
  <c r="D720" i="35"/>
  <c r="C720" i="35"/>
  <c r="G719" i="35"/>
  <c r="F719" i="35"/>
  <c r="E719" i="35"/>
  <c r="D719" i="35"/>
  <c r="C719" i="35"/>
  <c r="G718" i="35"/>
  <c r="F718" i="35"/>
  <c r="E718" i="35"/>
  <c r="D718" i="35"/>
  <c r="C718" i="35"/>
  <c r="G717" i="35"/>
  <c r="F717" i="35"/>
  <c r="E717" i="35"/>
  <c r="D717" i="35"/>
  <c r="C717" i="35"/>
  <c r="F716" i="35"/>
  <c r="E716" i="35"/>
  <c r="D716" i="35"/>
  <c r="F715" i="35"/>
  <c r="E715" i="35"/>
  <c r="D715" i="35"/>
  <c r="F714" i="35"/>
  <c r="E714" i="35"/>
  <c r="D714" i="35"/>
  <c r="F713" i="35"/>
  <c r="E713" i="35"/>
  <c r="D713" i="35"/>
  <c r="F712" i="35"/>
  <c r="E712" i="35"/>
  <c r="D712" i="35"/>
  <c r="F711" i="35"/>
  <c r="E711" i="35"/>
  <c r="D711" i="35"/>
  <c r="F710" i="35"/>
  <c r="E710" i="35"/>
  <c r="D710" i="35"/>
  <c r="F709" i="35"/>
  <c r="E709" i="35"/>
  <c r="D709" i="35"/>
  <c r="F708" i="35"/>
  <c r="E708" i="35"/>
  <c r="D708" i="35"/>
  <c r="F707" i="35"/>
  <c r="E707" i="35"/>
  <c r="D707" i="35"/>
  <c r="F706" i="35"/>
  <c r="E706" i="35"/>
  <c r="D706" i="35"/>
  <c r="F705" i="35"/>
  <c r="E705" i="35"/>
  <c r="D705" i="35"/>
  <c r="F704" i="35"/>
  <c r="E704" i="35"/>
  <c r="D704" i="35"/>
  <c r="F703" i="35"/>
  <c r="E703" i="35"/>
  <c r="D703" i="35"/>
  <c r="F702" i="35"/>
  <c r="E702" i="35"/>
  <c r="D702" i="35"/>
  <c r="F701" i="35"/>
  <c r="E701" i="35"/>
  <c r="D701" i="35"/>
  <c r="F700" i="35"/>
  <c r="E700" i="35"/>
  <c r="D700" i="35"/>
  <c r="F699" i="35"/>
  <c r="E699" i="35"/>
  <c r="D699" i="35"/>
  <c r="F698" i="35"/>
  <c r="E698" i="35"/>
  <c r="D698" i="35"/>
  <c r="F697" i="35"/>
  <c r="E697" i="35"/>
  <c r="D697" i="35"/>
  <c r="F696" i="35"/>
  <c r="E696" i="35"/>
  <c r="D696" i="35"/>
  <c r="F695" i="35"/>
  <c r="E695" i="35"/>
  <c r="D695" i="35"/>
  <c r="F694" i="35"/>
  <c r="E694" i="35"/>
  <c r="D694" i="35"/>
  <c r="F693" i="35"/>
  <c r="E693" i="35"/>
  <c r="D693" i="35"/>
  <c r="F692" i="35"/>
  <c r="E692" i="35"/>
  <c r="D692" i="35"/>
  <c r="F691" i="35"/>
  <c r="E691" i="35"/>
  <c r="D691" i="35"/>
  <c r="F690" i="35"/>
  <c r="E690" i="35"/>
  <c r="D690" i="35"/>
  <c r="F689" i="35"/>
  <c r="E689" i="35"/>
  <c r="D689" i="35"/>
  <c r="F688" i="35"/>
  <c r="E688" i="35"/>
  <c r="D688" i="35"/>
  <c r="F687" i="35"/>
  <c r="E687" i="35"/>
  <c r="D687" i="35"/>
  <c r="F686" i="35"/>
  <c r="E686" i="35"/>
  <c r="D686" i="35"/>
  <c r="R686" i="35"/>
  <c r="R687" i="35" s="1"/>
  <c r="R688" i="35" s="1"/>
  <c r="R689" i="35" s="1"/>
  <c r="R690" i="35" s="1"/>
  <c r="R691" i="35" s="1"/>
  <c r="R692" i="35" s="1"/>
  <c r="R693" i="35" s="1"/>
  <c r="R694" i="35" s="1"/>
  <c r="R695" i="35" s="1"/>
  <c r="R696" i="35" s="1"/>
  <c r="R697" i="35" s="1"/>
  <c r="R698" i="35" s="1"/>
  <c r="R699" i="35" s="1"/>
  <c r="R700" i="35" s="1"/>
  <c r="R701" i="35" s="1"/>
  <c r="R702" i="35" s="1"/>
  <c r="R703" i="35" s="1"/>
  <c r="R704" i="35" s="1"/>
  <c r="R705" i="35" s="1"/>
  <c r="R706" i="35" s="1"/>
  <c r="R707" i="35" s="1"/>
  <c r="R708" i="35" s="1"/>
  <c r="R709" i="35" s="1"/>
  <c r="R710" i="35" s="1"/>
  <c r="R711" i="35" s="1"/>
  <c r="R712" i="35" s="1"/>
  <c r="R713" i="35" s="1"/>
  <c r="R714" i="35" s="1"/>
  <c r="R715" i="35" s="1"/>
  <c r="G675" i="35"/>
  <c r="F675" i="35"/>
  <c r="E675" i="35"/>
  <c r="D675" i="35"/>
  <c r="C675" i="35"/>
  <c r="G674" i="35"/>
  <c r="F674" i="35"/>
  <c r="E674" i="35"/>
  <c r="D674" i="35"/>
  <c r="C674" i="35"/>
  <c r="G673" i="35"/>
  <c r="F673" i="35"/>
  <c r="E673" i="35"/>
  <c r="D673" i="35"/>
  <c r="C673" i="35"/>
  <c r="G672" i="35"/>
  <c r="F672" i="35"/>
  <c r="E672" i="35"/>
  <c r="D672" i="35"/>
  <c r="C672" i="35"/>
  <c r="F671" i="35"/>
  <c r="E671" i="35"/>
  <c r="D671" i="35"/>
  <c r="F670" i="35"/>
  <c r="E670" i="35"/>
  <c r="D670" i="35"/>
  <c r="F669" i="35"/>
  <c r="E669" i="35"/>
  <c r="D669" i="35"/>
  <c r="F668" i="35"/>
  <c r="E668" i="35"/>
  <c r="D668" i="35"/>
  <c r="F667" i="35"/>
  <c r="E667" i="35"/>
  <c r="D667" i="35"/>
  <c r="F666" i="35"/>
  <c r="E666" i="35"/>
  <c r="D666" i="35"/>
  <c r="F665" i="35"/>
  <c r="E665" i="35"/>
  <c r="D665" i="35"/>
  <c r="F664" i="35"/>
  <c r="E664" i="35"/>
  <c r="D664" i="35"/>
  <c r="F663" i="35"/>
  <c r="E663" i="35"/>
  <c r="D663" i="35"/>
  <c r="F662" i="35"/>
  <c r="E662" i="35"/>
  <c r="D662" i="35"/>
  <c r="F661" i="35"/>
  <c r="E661" i="35"/>
  <c r="D661" i="35"/>
  <c r="F660" i="35"/>
  <c r="E660" i="35"/>
  <c r="D660" i="35"/>
  <c r="F659" i="35"/>
  <c r="E659" i="35"/>
  <c r="D659" i="35"/>
  <c r="F658" i="35"/>
  <c r="E658" i="35"/>
  <c r="D658" i="35"/>
  <c r="F657" i="35"/>
  <c r="E657" i="35"/>
  <c r="D657" i="35"/>
  <c r="F656" i="35"/>
  <c r="E656" i="35"/>
  <c r="D656" i="35"/>
  <c r="F655" i="35"/>
  <c r="E655" i="35"/>
  <c r="D655" i="35"/>
  <c r="F654" i="35"/>
  <c r="E654" i="35"/>
  <c r="D654" i="35"/>
  <c r="F653" i="35"/>
  <c r="E653" i="35"/>
  <c r="D653" i="35"/>
  <c r="F652" i="35"/>
  <c r="E652" i="35"/>
  <c r="D652" i="35"/>
  <c r="F651" i="35"/>
  <c r="E651" i="35"/>
  <c r="D651" i="35"/>
  <c r="F650" i="35"/>
  <c r="E650" i="35"/>
  <c r="D650" i="35"/>
  <c r="F649" i="35"/>
  <c r="E649" i="35"/>
  <c r="D649" i="35"/>
  <c r="F648" i="35"/>
  <c r="E648" i="35"/>
  <c r="D648" i="35"/>
  <c r="F647" i="35"/>
  <c r="E647" i="35"/>
  <c r="D647" i="35"/>
  <c r="F646" i="35"/>
  <c r="E646" i="35"/>
  <c r="D646" i="35"/>
  <c r="F645" i="35"/>
  <c r="E645" i="35"/>
  <c r="D645" i="35"/>
  <c r="F644" i="35"/>
  <c r="E644" i="35"/>
  <c r="D644" i="35"/>
  <c r="F643" i="35"/>
  <c r="E643" i="35"/>
  <c r="D643" i="35"/>
  <c r="F642" i="35"/>
  <c r="E642" i="35"/>
  <c r="D642" i="35"/>
  <c r="F641" i="35"/>
  <c r="E641" i="35"/>
  <c r="D641" i="35"/>
  <c r="R641" i="35"/>
  <c r="R642" i="35" s="1"/>
  <c r="R643" i="35" s="1"/>
  <c r="R644" i="35" s="1"/>
  <c r="R645" i="35" s="1"/>
  <c r="R646" i="35" s="1"/>
  <c r="R647" i="35" s="1"/>
  <c r="R648" i="35" s="1"/>
  <c r="R649" i="35" s="1"/>
  <c r="R650" i="35" s="1"/>
  <c r="R651" i="35" s="1"/>
  <c r="R652" i="35" s="1"/>
  <c r="R653" i="35" s="1"/>
  <c r="R654" i="35" s="1"/>
  <c r="R655" i="35" s="1"/>
  <c r="R656" i="35" s="1"/>
  <c r="R657" i="35" s="1"/>
  <c r="R658" i="35" s="1"/>
  <c r="R659" i="35" s="1"/>
  <c r="R660" i="35" s="1"/>
  <c r="R661" i="35" s="1"/>
  <c r="R662" i="35" s="1"/>
  <c r="R663" i="35" s="1"/>
  <c r="R664" i="35" s="1"/>
  <c r="R665" i="35" s="1"/>
  <c r="R666" i="35" s="1"/>
  <c r="R667" i="35" s="1"/>
  <c r="R668" i="35" s="1"/>
  <c r="R669" i="35" s="1"/>
  <c r="R670" i="35" s="1"/>
  <c r="G630" i="35"/>
  <c r="F630" i="35"/>
  <c r="E630" i="35"/>
  <c r="D630" i="35"/>
  <c r="C630" i="35"/>
  <c r="G629" i="35"/>
  <c r="F629" i="35"/>
  <c r="E629" i="35"/>
  <c r="D629" i="35"/>
  <c r="C629" i="35"/>
  <c r="G628" i="35"/>
  <c r="F628" i="35"/>
  <c r="E628" i="35"/>
  <c r="D628" i="35"/>
  <c r="C628" i="35"/>
  <c r="G627" i="35"/>
  <c r="F627" i="35"/>
  <c r="E627" i="35"/>
  <c r="D627" i="35"/>
  <c r="C627" i="35"/>
  <c r="F626" i="35"/>
  <c r="E626" i="35"/>
  <c r="D626" i="35"/>
  <c r="F625" i="35"/>
  <c r="E625" i="35"/>
  <c r="D625" i="35"/>
  <c r="F624" i="35"/>
  <c r="E624" i="35"/>
  <c r="D624" i="35"/>
  <c r="F623" i="35"/>
  <c r="E623" i="35"/>
  <c r="D623" i="35"/>
  <c r="F622" i="35"/>
  <c r="E622" i="35"/>
  <c r="D622" i="35"/>
  <c r="F621" i="35"/>
  <c r="E621" i="35"/>
  <c r="D621" i="35"/>
  <c r="F620" i="35"/>
  <c r="E620" i="35"/>
  <c r="D620" i="35"/>
  <c r="F619" i="35"/>
  <c r="E619" i="35"/>
  <c r="D619" i="35"/>
  <c r="F618" i="35"/>
  <c r="E618" i="35"/>
  <c r="D618" i="35"/>
  <c r="F617" i="35"/>
  <c r="E617" i="35"/>
  <c r="D617" i="35"/>
  <c r="F616" i="35"/>
  <c r="E616" i="35"/>
  <c r="D616" i="35"/>
  <c r="F615" i="35"/>
  <c r="E615" i="35"/>
  <c r="D615" i="35"/>
  <c r="F614" i="35"/>
  <c r="E614" i="35"/>
  <c r="D614" i="35"/>
  <c r="F613" i="35"/>
  <c r="E613" i="35"/>
  <c r="D613" i="35"/>
  <c r="F612" i="35"/>
  <c r="E612" i="35"/>
  <c r="D612" i="35"/>
  <c r="F611" i="35"/>
  <c r="E611" i="35"/>
  <c r="D611" i="35"/>
  <c r="F610" i="35"/>
  <c r="E610" i="35"/>
  <c r="D610" i="35"/>
  <c r="F609" i="35"/>
  <c r="E609" i="35"/>
  <c r="D609" i="35"/>
  <c r="F608" i="35"/>
  <c r="E608" i="35"/>
  <c r="D608" i="35"/>
  <c r="F607" i="35"/>
  <c r="E607" i="35"/>
  <c r="D607" i="35"/>
  <c r="F606" i="35"/>
  <c r="E606" i="35"/>
  <c r="D606" i="35"/>
  <c r="F605" i="35"/>
  <c r="E605" i="35"/>
  <c r="D605" i="35"/>
  <c r="F604" i="35"/>
  <c r="E604" i="35"/>
  <c r="D604" i="35"/>
  <c r="F603" i="35"/>
  <c r="E603" i="35"/>
  <c r="D603" i="35"/>
  <c r="F602" i="35"/>
  <c r="E602" i="35"/>
  <c r="D602" i="35"/>
  <c r="F601" i="35"/>
  <c r="E601" i="35"/>
  <c r="D601" i="35"/>
  <c r="F600" i="35"/>
  <c r="E600" i="35"/>
  <c r="D600" i="35"/>
  <c r="F599" i="35"/>
  <c r="E599" i="35"/>
  <c r="D599" i="35"/>
  <c r="F598" i="35"/>
  <c r="E598" i="35"/>
  <c r="D598" i="35"/>
  <c r="F597" i="35"/>
  <c r="E597" i="35"/>
  <c r="D597" i="35"/>
  <c r="F596" i="35"/>
  <c r="E596" i="35"/>
  <c r="D596" i="35"/>
  <c r="R596" i="35"/>
  <c r="R597" i="35" s="1"/>
  <c r="R598" i="35" s="1"/>
  <c r="R599" i="35" s="1"/>
  <c r="R600" i="35" s="1"/>
  <c r="R601" i="35" s="1"/>
  <c r="R602" i="35" s="1"/>
  <c r="R603" i="35" s="1"/>
  <c r="R604" i="35" s="1"/>
  <c r="R605" i="35" s="1"/>
  <c r="R606" i="35" s="1"/>
  <c r="R607" i="35" s="1"/>
  <c r="R608" i="35" s="1"/>
  <c r="R609" i="35" s="1"/>
  <c r="R610" i="35" s="1"/>
  <c r="R611" i="35" s="1"/>
  <c r="R612" i="35" s="1"/>
  <c r="R613" i="35" s="1"/>
  <c r="R614" i="35" s="1"/>
  <c r="R615" i="35" s="1"/>
  <c r="R616" i="35" s="1"/>
  <c r="R617" i="35" s="1"/>
  <c r="R618" i="35" s="1"/>
  <c r="R619" i="35" s="1"/>
  <c r="R620" i="35" s="1"/>
  <c r="R621" i="35" s="1"/>
  <c r="R622" i="35" s="1"/>
  <c r="R623" i="35" s="1"/>
  <c r="R624" i="35" s="1"/>
  <c r="R625" i="35" s="1"/>
  <c r="G585" i="35"/>
  <c r="F585" i="35"/>
  <c r="E585" i="35"/>
  <c r="D585" i="35"/>
  <c r="C585" i="35"/>
  <c r="G584" i="35"/>
  <c r="F584" i="35"/>
  <c r="E584" i="35"/>
  <c r="D584" i="35"/>
  <c r="C584" i="35"/>
  <c r="G583" i="35"/>
  <c r="F583" i="35"/>
  <c r="E583" i="35"/>
  <c r="D583" i="35"/>
  <c r="C583" i="35"/>
  <c r="G582" i="35"/>
  <c r="F582" i="35"/>
  <c r="E582" i="35"/>
  <c r="D582" i="35"/>
  <c r="C582" i="35"/>
  <c r="F581" i="35"/>
  <c r="E581" i="35"/>
  <c r="D581" i="35"/>
  <c r="F580" i="35"/>
  <c r="E580" i="35"/>
  <c r="D580" i="35"/>
  <c r="F579" i="35"/>
  <c r="E579" i="35"/>
  <c r="D579" i="35"/>
  <c r="F578" i="35"/>
  <c r="E578" i="35"/>
  <c r="D578" i="35"/>
  <c r="F577" i="35"/>
  <c r="E577" i="35"/>
  <c r="D577" i="35"/>
  <c r="F576" i="35"/>
  <c r="E576" i="35"/>
  <c r="D576" i="35"/>
  <c r="F575" i="35"/>
  <c r="E575" i="35"/>
  <c r="D575" i="35"/>
  <c r="F574" i="35"/>
  <c r="E574" i="35"/>
  <c r="D574" i="35"/>
  <c r="F573" i="35"/>
  <c r="E573" i="35"/>
  <c r="D573" i="35"/>
  <c r="F572" i="35"/>
  <c r="E572" i="35"/>
  <c r="D572" i="35"/>
  <c r="F571" i="35"/>
  <c r="E571" i="35"/>
  <c r="D571" i="35"/>
  <c r="F570" i="35"/>
  <c r="E570" i="35"/>
  <c r="D570" i="35"/>
  <c r="F569" i="35"/>
  <c r="E569" i="35"/>
  <c r="D569" i="35"/>
  <c r="F568" i="35"/>
  <c r="E568" i="35"/>
  <c r="D568" i="35"/>
  <c r="F567" i="35"/>
  <c r="E567" i="35"/>
  <c r="D567" i="35"/>
  <c r="F566" i="35"/>
  <c r="E566" i="35"/>
  <c r="D566" i="35"/>
  <c r="F565" i="35"/>
  <c r="E565" i="35"/>
  <c r="D565" i="35"/>
  <c r="F564" i="35"/>
  <c r="E564" i="35"/>
  <c r="D564" i="35"/>
  <c r="F563" i="35"/>
  <c r="E563" i="35"/>
  <c r="D563" i="35"/>
  <c r="F562" i="35"/>
  <c r="E562" i="35"/>
  <c r="D562" i="35"/>
  <c r="F561" i="35"/>
  <c r="E561" i="35"/>
  <c r="D561" i="35"/>
  <c r="F560" i="35"/>
  <c r="E560" i="35"/>
  <c r="D560" i="35"/>
  <c r="F559" i="35"/>
  <c r="E559" i="35"/>
  <c r="D559" i="35"/>
  <c r="F558" i="35"/>
  <c r="E558" i="35"/>
  <c r="D558" i="35"/>
  <c r="F557" i="35"/>
  <c r="E557" i="35"/>
  <c r="D557" i="35"/>
  <c r="F556" i="35"/>
  <c r="E556" i="35"/>
  <c r="D556" i="35"/>
  <c r="F555" i="35"/>
  <c r="E555" i="35"/>
  <c r="D555" i="35"/>
  <c r="F554" i="35"/>
  <c r="E554" i="35"/>
  <c r="D554" i="35"/>
  <c r="F553" i="35"/>
  <c r="E553" i="35"/>
  <c r="D553" i="35"/>
  <c r="F552" i="35"/>
  <c r="E552" i="35"/>
  <c r="D552" i="35"/>
  <c r="F551" i="35"/>
  <c r="E551" i="35"/>
  <c r="D551" i="35"/>
  <c r="R551" i="35"/>
  <c r="R552" i="35" s="1"/>
  <c r="R553" i="35" s="1"/>
  <c r="R554" i="35" s="1"/>
  <c r="R555" i="35" s="1"/>
  <c r="R556" i="35" s="1"/>
  <c r="R557" i="35" s="1"/>
  <c r="R558" i="35" s="1"/>
  <c r="R559" i="35" s="1"/>
  <c r="R560" i="35" s="1"/>
  <c r="R561" i="35" s="1"/>
  <c r="R562" i="35" s="1"/>
  <c r="R563" i="35" s="1"/>
  <c r="R564" i="35" s="1"/>
  <c r="R565" i="35" s="1"/>
  <c r="R566" i="35" s="1"/>
  <c r="R567" i="35" s="1"/>
  <c r="R568" i="35" s="1"/>
  <c r="R569" i="35" s="1"/>
  <c r="R570" i="35" s="1"/>
  <c r="R571" i="35" s="1"/>
  <c r="R572" i="35" s="1"/>
  <c r="R573" i="35" s="1"/>
  <c r="R574" i="35" s="1"/>
  <c r="R575" i="35" s="1"/>
  <c r="R576" i="35" s="1"/>
  <c r="R577" i="35" s="1"/>
  <c r="R578" i="35" s="1"/>
  <c r="R579" i="35" s="1"/>
  <c r="R580" i="35" s="1"/>
  <c r="G540" i="35"/>
  <c r="F540" i="35"/>
  <c r="E540" i="35"/>
  <c r="D540" i="35"/>
  <c r="C540" i="35"/>
  <c r="G539" i="35"/>
  <c r="F539" i="35"/>
  <c r="E539" i="35"/>
  <c r="D539" i="35"/>
  <c r="C539" i="35"/>
  <c r="G538" i="35"/>
  <c r="F538" i="35"/>
  <c r="E538" i="35"/>
  <c r="D538" i="35"/>
  <c r="C538" i="35"/>
  <c r="G537" i="35"/>
  <c r="F537" i="35"/>
  <c r="E537" i="35"/>
  <c r="D537" i="35"/>
  <c r="C537" i="35"/>
  <c r="F536" i="35"/>
  <c r="E536" i="35"/>
  <c r="D536" i="35"/>
  <c r="F535" i="35"/>
  <c r="E535" i="35"/>
  <c r="D535" i="35"/>
  <c r="F534" i="35"/>
  <c r="E534" i="35"/>
  <c r="D534" i="35"/>
  <c r="F533" i="35"/>
  <c r="E533" i="35"/>
  <c r="D533" i="35"/>
  <c r="F532" i="35"/>
  <c r="E532" i="35"/>
  <c r="D532" i="35"/>
  <c r="F531" i="35"/>
  <c r="E531" i="35"/>
  <c r="D531" i="35"/>
  <c r="F530" i="35"/>
  <c r="E530" i="35"/>
  <c r="D530" i="35"/>
  <c r="F529" i="35"/>
  <c r="E529" i="35"/>
  <c r="D529" i="35"/>
  <c r="F528" i="35"/>
  <c r="E528" i="35"/>
  <c r="D528" i="35"/>
  <c r="F527" i="35"/>
  <c r="E527" i="35"/>
  <c r="D527" i="35"/>
  <c r="F526" i="35"/>
  <c r="E526" i="35"/>
  <c r="D526" i="35"/>
  <c r="F525" i="35"/>
  <c r="E525" i="35"/>
  <c r="D525" i="35"/>
  <c r="F524" i="35"/>
  <c r="E524" i="35"/>
  <c r="D524" i="35"/>
  <c r="F523" i="35"/>
  <c r="E523" i="35"/>
  <c r="D523" i="35"/>
  <c r="F522" i="35"/>
  <c r="E522" i="35"/>
  <c r="D522" i="35"/>
  <c r="F521" i="35"/>
  <c r="E521" i="35"/>
  <c r="D521" i="35"/>
  <c r="F520" i="35"/>
  <c r="E520" i="35"/>
  <c r="D520" i="35"/>
  <c r="F519" i="35"/>
  <c r="E519" i="35"/>
  <c r="D519" i="35"/>
  <c r="F518" i="35"/>
  <c r="E518" i="35"/>
  <c r="D518" i="35"/>
  <c r="F517" i="35"/>
  <c r="E517" i="35"/>
  <c r="D517" i="35"/>
  <c r="F516" i="35"/>
  <c r="E516" i="35"/>
  <c r="D516" i="35"/>
  <c r="F515" i="35"/>
  <c r="E515" i="35"/>
  <c r="D515" i="35"/>
  <c r="F514" i="35"/>
  <c r="E514" i="35"/>
  <c r="D514" i="35"/>
  <c r="F513" i="35"/>
  <c r="E513" i="35"/>
  <c r="D513" i="35"/>
  <c r="F512" i="35"/>
  <c r="E512" i="35"/>
  <c r="D512" i="35"/>
  <c r="F511" i="35"/>
  <c r="E511" i="35"/>
  <c r="D511" i="35"/>
  <c r="F510" i="35"/>
  <c r="E510" i="35"/>
  <c r="D510" i="35"/>
  <c r="F509" i="35"/>
  <c r="E509" i="35"/>
  <c r="D509" i="35"/>
  <c r="F508" i="35"/>
  <c r="E508" i="35"/>
  <c r="D508" i="35"/>
  <c r="F507" i="35"/>
  <c r="E507" i="35"/>
  <c r="D507" i="35"/>
  <c r="F506" i="35"/>
  <c r="E506" i="35"/>
  <c r="D506" i="35"/>
  <c r="R506" i="35"/>
  <c r="R507" i="35" s="1"/>
  <c r="R508" i="35" s="1"/>
  <c r="R509" i="35" s="1"/>
  <c r="R510" i="35" s="1"/>
  <c r="R511" i="35" s="1"/>
  <c r="R512" i="35" s="1"/>
  <c r="R513" i="35" s="1"/>
  <c r="R514" i="35" s="1"/>
  <c r="R515" i="35" s="1"/>
  <c r="R516" i="35" s="1"/>
  <c r="R517" i="35" s="1"/>
  <c r="R518" i="35" s="1"/>
  <c r="R519" i="35" s="1"/>
  <c r="R520" i="35" s="1"/>
  <c r="R521" i="35" s="1"/>
  <c r="R522" i="35" s="1"/>
  <c r="R523" i="35" s="1"/>
  <c r="R524" i="35" s="1"/>
  <c r="R525" i="35" s="1"/>
  <c r="R526" i="35" s="1"/>
  <c r="R527" i="35" s="1"/>
  <c r="R528" i="35" s="1"/>
  <c r="R529" i="35" s="1"/>
  <c r="R530" i="35" s="1"/>
  <c r="R531" i="35" s="1"/>
  <c r="R532" i="35" s="1"/>
  <c r="R533" i="35" s="1"/>
  <c r="R534" i="35" s="1"/>
  <c r="R535" i="35" s="1"/>
  <c r="G495" i="35"/>
  <c r="F495" i="35"/>
  <c r="E495" i="35"/>
  <c r="D495" i="35"/>
  <c r="G494" i="35"/>
  <c r="F494" i="35"/>
  <c r="E494" i="35"/>
  <c r="D494" i="35"/>
  <c r="G493" i="35"/>
  <c r="F493" i="35"/>
  <c r="E493" i="35"/>
  <c r="D493" i="35"/>
  <c r="G492" i="35"/>
  <c r="F492" i="35"/>
  <c r="E492" i="35"/>
  <c r="D492" i="35"/>
  <c r="F491" i="35"/>
  <c r="E491" i="35"/>
  <c r="D491" i="35"/>
  <c r="F490" i="35"/>
  <c r="E490" i="35"/>
  <c r="D490" i="35"/>
  <c r="F489" i="35"/>
  <c r="E489" i="35"/>
  <c r="D489" i="35"/>
  <c r="F488" i="35"/>
  <c r="E488" i="35"/>
  <c r="D488" i="35"/>
  <c r="F487" i="35"/>
  <c r="E487" i="35"/>
  <c r="D487" i="35"/>
  <c r="F486" i="35"/>
  <c r="E486" i="35"/>
  <c r="D486" i="35"/>
  <c r="F485" i="35"/>
  <c r="E485" i="35"/>
  <c r="D485" i="35"/>
  <c r="F484" i="35"/>
  <c r="E484" i="35"/>
  <c r="D484" i="35"/>
  <c r="F483" i="35"/>
  <c r="E483" i="35"/>
  <c r="D483" i="35"/>
  <c r="F482" i="35"/>
  <c r="E482" i="35"/>
  <c r="D482" i="35"/>
  <c r="F481" i="35"/>
  <c r="E481" i="35"/>
  <c r="D481" i="35"/>
  <c r="F480" i="35"/>
  <c r="E480" i="35"/>
  <c r="D480" i="35"/>
  <c r="F479" i="35"/>
  <c r="E479" i="35"/>
  <c r="D479" i="35"/>
  <c r="F478" i="35"/>
  <c r="E478" i="35"/>
  <c r="D478" i="35"/>
  <c r="F477" i="35"/>
  <c r="E477" i="35"/>
  <c r="D477" i="35"/>
  <c r="F476" i="35"/>
  <c r="E476" i="35"/>
  <c r="D476" i="35"/>
  <c r="F475" i="35"/>
  <c r="E475" i="35"/>
  <c r="D475" i="35"/>
  <c r="F474" i="35"/>
  <c r="E474" i="35"/>
  <c r="D474" i="35"/>
  <c r="F473" i="35"/>
  <c r="E473" i="35"/>
  <c r="D473" i="35"/>
  <c r="F472" i="35"/>
  <c r="E472" i="35"/>
  <c r="D472" i="35"/>
  <c r="F471" i="35"/>
  <c r="E471" i="35"/>
  <c r="D471" i="35"/>
  <c r="F470" i="35"/>
  <c r="E470" i="35"/>
  <c r="D470" i="35"/>
  <c r="F469" i="35"/>
  <c r="E469" i="35"/>
  <c r="D469" i="35"/>
  <c r="F468" i="35"/>
  <c r="E468" i="35"/>
  <c r="D468" i="35"/>
  <c r="F467" i="35"/>
  <c r="E467" i="35"/>
  <c r="D467" i="35"/>
  <c r="F466" i="35"/>
  <c r="E466" i="35"/>
  <c r="D466" i="35"/>
  <c r="F465" i="35"/>
  <c r="E465" i="35"/>
  <c r="D465" i="35"/>
  <c r="F464" i="35"/>
  <c r="E464" i="35"/>
  <c r="D464" i="35"/>
  <c r="F463" i="35"/>
  <c r="E463" i="35"/>
  <c r="D463" i="35"/>
  <c r="F462" i="35"/>
  <c r="E462" i="35"/>
  <c r="D462" i="35"/>
  <c r="F461" i="35"/>
  <c r="E461" i="35"/>
  <c r="D461" i="35"/>
  <c r="R461" i="35"/>
  <c r="R462" i="35" s="1"/>
  <c r="R463" i="35" s="1"/>
  <c r="R464" i="35" s="1"/>
  <c r="R465" i="35" s="1"/>
  <c r="R466" i="35" s="1"/>
  <c r="R467" i="35" s="1"/>
  <c r="R468" i="35" s="1"/>
  <c r="R469" i="35" s="1"/>
  <c r="R470" i="35" s="1"/>
  <c r="R471" i="35" s="1"/>
  <c r="R472" i="35" s="1"/>
  <c r="R473" i="35" s="1"/>
  <c r="R474" i="35" s="1"/>
  <c r="R475" i="35" s="1"/>
  <c r="R476" i="35" s="1"/>
  <c r="R477" i="35" s="1"/>
  <c r="R478" i="35" s="1"/>
  <c r="R479" i="35" s="1"/>
  <c r="R480" i="35" s="1"/>
  <c r="R481" i="35" s="1"/>
  <c r="R482" i="35" s="1"/>
  <c r="R483" i="35" s="1"/>
  <c r="R484" i="35" s="1"/>
  <c r="R485" i="35" s="1"/>
  <c r="R486" i="35" s="1"/>
  <c r="R487" i="35" s="1"/>
  <c r="R488" i="35" s="1"/>
  <c r="R489" i="35" s="1"/>
  <c r="R490" i="35" s="1"/>
  <c r="G450" i="35"/>
  <c r="F450" i="35"/>
  <c r="E450" i="35"/>
  <c r="D450" i="35"/>
  <c r="C450" i="35"/>
  <c r="G449" i="35"/>
  <c r="F449" i="35"/>
  <c r="E449" i="35"/>
  <c r="D449" i="35"/>
  <c r="C449" i="35"/>
  <c r="G448" i="35"/>
  <c r="F448" i="35"/>
  <c r="E448" i="35"/>
  <c r="D448" i="35"/>
  <c r="C448" i="35"/>
  <c r="G447" i="35"/>
  <c r="F447" i="35"/>
  <c r="E447" i="35"/>
  <c r="D447" i="35"/>
  <c r="C447" i="35"/>
  <c r="F446" i="35"/>
  <c r="E446" i="35"/>
  <c r="D446" i="35"/>
  <c r="F445" i="35"/>
  <c r="E445" i="35"/>
  <c r="D445" i="35"/>
  <c r="F444" i="35"/>
  <c r="E444" i="35"/>
  <c r="D444" i="35"/>
  <c r="F443" i="35"/>
  <c r="E443" i="35"/>
  <c r="D443" i="35"/>
  <c r="F442" i="35"/>
  <c r="E442" i="35"/>
  <c r="D442" i="35"/>
  <c r="F441" i="35"/>
  <c r="E441" i="35"/>
  <c r="D441" i="35"/>
  <c r="F440" i="35"/>
  <c r="E440" i="35"/>
  <c r="D440" i="35"/>
  <c r="F439" i="35"/>
  <c r="E439" i="35"/>
  <c r="D439" i="35"/>
  <c r="F438" i="35"/>
  <c r="E438" i="35"/>
  <c r="D438" i="35"/>
  <c r="F437" i="35"/>
  <c r="E437" i="35"/>
  <c r="D437" i="35"/>
  <c r="F436" i="35"/>
  <c r="E436" i="35"/>
  <c r="D436" i="35"/>
  <c r="F435" i="35"/>
  <c r="E435" i="35"/>
  <c r="D435" i="35"/>
  <c r="F434" i="35"/>
  <c r="E434" i="35"/>
  <c r="D434" i="35"/>
  <c r="F433" i="35"/>
  <c r="E433" i="35"/>
  <c r="D433" i="35"/>
  <c r="F432" i="35"/>
  <c r="E432" i="35"/>
  <c r="D432" i="35"/>
  <c r="F431" i="35"/>
  <c r="E431" i="35"/>
  <c r="D431" i="35"/>
  <c r="F430" i="35"/>
  <c r="E430" i="35"/>
  <c r="D430" i="35"/>
  <c r="F429" i="35"/>
  <c r="E429" i="35"/>
  <c r="D429" i="35"/>
  <c r="F428" i="35"/>
  <c r="E428" i="35"/>
  <c r="D428" i="35"/>
  <c r="F427" i="35"/>
  <c r="E427" i="35"/>
  <c r="D427" i="35"/>
  <c r="F426" i="35"/>
  <c r="E426" i="35"/>
  <c r="D426" i="35"/>
  <c r="F425" i="35"/>
  <c r="E425" i="35"/>
  <c r="D425" i="35"/>
  <c r="F424" i="35"/>
  <c r="E424" i="35"/>
  <c r="D424" i="35"/>
  <c r="F423" i="35"/>
  <c r="E423" i="35"/>
  <c r="D423" i="35"/>
  <c r="F422" i="35"/>
  <c r="E422" i="35"/>
  <c r="D422" i="35"/>
  <c r="F421" i="35"/>
  <c r="E421" i="35"/>
  <c r="D421" i="35"/>
  <c r="F420" i="35"/>
  <c r="E420" i="35"/>
  <c r="D420" i="35"/>
  <c r="F419" i="35"/>
  <c r="E419" i="35"/>
  <c r="D419" i="35"/>
  <c r="F418" i="35"/>
  <c r="E418" i="35"/>
  <c r="D418" i="35"/>
  <c r="F417" i="35"/>
  <c r="E417" i="35"/>
  <c r="D417" i="35"/>
  <c r="F416" i="35"/>
  <c r="E416" i="35"/>
  <c r="D416" i="35"/>
  <c r="R416" i="35"/>
  <c r="R417" i="35" s="1"/>
  <c r="R418" i="35" s="1"/>
  <c r="R419" i="35" s="1"/>
  <c r="R420" i="35" s="1"/>
  <c r="R421" i="35" s="1"/>
  <c r="R422" i="35" s="1"/>
  <c r="R423" i="35" s="1"/>
  <c r="R424" i="35" s="1"/>
  <c r="R425" i="35" s="1"/>
  <c r="R426" i="35" s="1"/>
  <c r="R427" i="35" s="1"/>
  <c r="R428" i="35" s="1"/>
  <c r="R429" i="35" s="1"/>
  <c r="R430" i="35" s="1"/>
  <c r="R431" i="35" s="1"/>
  <c r="R432" i="35" s="1"/>
  <c r="R433" i="35" s="1"/>
  <c r="R434" i="35" s="1"/>
  <c r="R435" i="35" s="1"/>
  <c r="R436" i="35" s="1"/>
  <c r="R437" i="35" s="1"/>
  <c r="R438" i="35" s="1"/>
  <c r="R439" i="35" s="1"/>
  <c r="R440" i="35" s="1"/>
  <c r="R441" i="35" s="1"/>
  <c r="R442" i="35" s="1"/>
  <c r="R443" i="35" s="1"/>
  <c r="R444" i="35" s="1"/>
  <c r="R445" i="35" s="1"/>
  <c r="G405" i="35"/>
  <c r="F405" i="35"/>
  <c r="E405" i="35"/>
  <c r="D405" i="35"/>
  <c r="C405" i="35"/>
  <c r="G404" i="35"/>
  <c r="F404" i="35"/>
  <c r="E404" i="35"/>
  <c r="D404" i="35"/>
  <c r="C404" i="35"/>
  <c r="G403" i="35"/>
  <c r="F403" i="35"/>
  <c r="E403" i="35"/>
  <c r="D403" i="35"/>
  <c r="C403" i="35"/>
  <c r="G402" i="35"/>
  <c r="F402" i="35"/>
  <c r="E402" i="35"/>
  <c r="D402" i="35"/>
  <c r="C402" i="35"/>
  <c r="F401" i="35"/>
  <c r="E401" i="35"/>
  <c r="D401" i="35"/>
  <c r="F400" i="35"/>
  <c r="E400" i="35"/>
  <c r="D400" i="35"/>
  <c r="F399" i="35"/>
  <c r="E399" i="35"/>
  <c r="D399" i="35"/>
  <c r="F398" i="35"/>
  <c r="E398" i="35"/>
  <c r="D398" i="35"/>
  <c r="F397" i="35"/>
  <c r="E397" i="35"/>
  <c r="D397" i="35"/>
  <c r="F396" i="35"/>
  <c r="E396" i="35"/>
  <c r="D396" i="35"/>
  <c r="F395" i="35"/>
  <c r="E395" i="35"/>
  <c r="D395" i="35"/>
  <c r="F394" i="35"/>
  <c r="E394" i="35"/>
  <c r="D394" i="35"/>
  <c r="F393" i="35"/>
  <c r="E393" i="35"/>
  <c r="D393" i="35"/>
  <c r="F392" i="35"/>
  <c r="E392" i="35"/>
  <c r="D392" i="35"/>
  <c r="F391" i="35"/>
  <c r="E391" i="35"/>
  <c r="D391" i="35"/>
  <c r="F390" i="35"/>
  <c r="E390" i="35"/>
  <c r="D390" i="35"/>
  <c r="F389" i="35"/>
  <c r="E389" i="35"/>
  <c r="D389" i="35"/>
  <c r="F388" i="35"/>
  <c r="E388" i="35"/>
  <c r="D388" i="35"/>
  <c r="F387" i="35"/>
  <c r="E387" i="35"/>
  <c r="D387" i="35"/>
  <c r="F386" i="35"/>
  <c r="E386" i="35"/>
  <c r="D386" i="35"/>
  <c r="F385" i="35"/>
  <c r="E385" i="35"/>
  <c r="D385" i="35"/>
  <c r="F384" i="35"/>
  <c r="E384" i="35"/>
  <c r="D384" i="35"/>
  <c r="F383" i="35"/>
  <c r="E383" i="35"/>
  <c r="D383" i="35"/>
  <c r="F382" i="35"/>
  <c r="E382" i="35"/>
  <c r="D382" i="35"/>
  <c r="F381" i="35"/>
  <c r="E381" i="35"/>
  <c r="D381" i="35"/>
  <c r="F380" i="35"/>
  <c r="E380" i="35"/>
  <c r="D380" i="35"/>
  <c r="F379" i="35"/>
  <c r="E379" i="35"/>
  <c r="D379" i="35"/>
  <c r="F378" i="35"/>
  <c r="E378" i="35"/>
  <c r="D378" i="35"/>
  <c r="F377" i="35"/>
  <c r="E377" i="35"/>
  <c r="D377" i="35"/>
  <c r="F376" i="35"/>
  <c r="E376" i="35"/>
  <c r="D376" i="35"/>
  <c r="F375" i="35"/>
  <c r="E375" i="35"/>
  <c r="D375" i="35"/>
  <c r="F374" i="35"/>
  <c r="E374" i="35"/>
  <c r="D374" i="35"/>
  <c r="F373" i="35"/>
  <c r="E373" i="35"/>
  <c r="D373" i="35"/>
  <c r="F372" i="35"/>
  <c r="E372" i="35"/>
  <c r="D372" i="35"/>
  <c r="F371" i="35"/>
  <c r="E371" i="35"/>
  <c r="D371" i="35"/>
  <c r="R371" i="35"/>
  <c r="R372" i="35" s="1"/>
  <c r="R373" i="35" s="1"/>
  <c r="R374" i="35" s="1"/>
  <c r="R375" i="35" s="1"/>
  <c r="R376" i="35" s="1"/>
  <c r="R377" i="35" s="1"/>
  <c r="R378" i="35" s="1"/>
  <c r="R379" i="35" s="1"/>
  <c r="R380" i="35" s="1"/>
  <c r="R381" i="35" s="1"/>
  <c r="R382" i="35" s="1"/>
  <c r="R383" i="35" s="1"/>
  <c r="R384" i="35" s="1"/>
  <c r="R385" i="35" s="1"/>
  <c r="R386" i="35" s="1"/>
  <c r="R387" i="35" s="1"/>
  <c r="R388" i="35" s="1"/>
  <c r="R389" i="35" s="1"/>
  <c r="R390" i="35" s="1"/>
  <c r="R391" i="35" s="1"/>
  <c r="R392" i="35" s="1"/>
  <c r="R393" i="35" s="1"/>
  <c r="R394" i="35" s="1"/>
  <c r="R395" i="35" s="1"/>
  <c r="R396" i="35" s="1"/>
  <c r="R397" i="35" s="1"/>
  <c r="R398" i="35" s="1"/>
  <c r="R399" i="35" s="1"/>
  <c r="R400" i="35" s="1"/>
  <c r="G360" i="35"/>
  <c r="F360" i="35"/>
  <c r="E360" i="35"/>
  <c r="D360" i="35"/>
  <c r="C360" i="35"/>
  <c r="G359" i="35"/>
  <c r="F359" i="35"/>
  <c r="E359" i="35"/>
  <c r="D359" i="35"/>
  <c r="C359" i="35"/>
  <c r="G358" i="35"/>
  <c r="F358" i="35"/>
  <c r="E358" i="35"/>
  <c r="D358" i="35"/>
  <c r="C358" i="35"/>
  <c r="G357" i="35"/>
  <c r="F357" i="35"/>
  <c r="E357" i="35"/>
  <c r="D357" i="35"/>
  <c r="C357" i="35"/>
  <c r="F356" i="35"/>
  <c r="E356" i="35"/>
  <c r="D356" i="35"/>
  <c r="F355" i="35"/>
  <c r="E355" i="35"/>
  <c r="D355" i="35"/>
  <c r="F354" i="35"/>
  <c r="E354" i="35"/>
  <c r="D354" i="35"/>
  <c r="F353" i="35"/>
  <c r="E353" i="35"/>
  <c r="D353" i="35"/>
  <c r="F352" i="35"/>
  <c r="E352" i="35"/>
  <c r="D352" i="35"/>
  <c r="F351" i="35"/>
  <c r="E351" i="35"/>
  <c r="D351" i="35"/>
  <c r="F350" i="35"/>
  <c r="E350" i="35"/>
  <c r="D350" i="35"/>
  <c r="F349" i="35"/>
  <c r="E349" i="35"/>
  <c r="D349" i="35"/>
  <c r="F348" i="35"/>
  <c r="E348" i="35"/>
  <c r="D348" i="35"/>
  <c r="F347" i="35"/>
  <c r="E347" i="35"/>
  <c r="D347" i="35"/>
  <c r="F346" i="35"/>
  <c r="E346" i="35"/>
  <c r="D346" i="35"/>
  <c r="F345" i="35"/>
  <c r="E345" i="35"/>
  <c r="D345" i="35"/>
  <c r="F344" i="35"/>
  <c r="E344" i="35"/>
  <c r="D344" i="35"/>
  <c r="F343" i="35"/>
  <c r="E343" i="35"/>
  <c r="D343" i="35"/>
  <c r="F342" i="35"/>
  <c r="E342" i="35"/>
  <c r="D342" i="35"/>
  <c r="F341" i="35"/>
  <c r="E341" i="35"/>
  <c r="D341" i="35"/>
  <c r="F340" i="35"/>
  <c r="E340" i="35"/>
  <c r="D340" i="35"/>
  <c r="F339" i="35"/>
  <c r="E339" i="35"/>
  <c r="D339" i="35"/>
  <c r="F338" i="35"/>
  <c r="E338" i="35"/>
  <c r="D338" i="35"/>
  <c r="F337" i="35"/>
  <c r="E337" i="35"/>
  <c r="D337" i="35"/>
  <c r="F336" i="35"/>
  <c r="E336" i="35"/>
  <c r="D336" i="35"/>
  <c r="F335" i="35"/>
  <c r="E335" i="35"/>
  <c r="D335" i="35"/>
  <c r="F334" i="35"/>
  <c r="E334" i="35"/>
  <c r="D334" i="35"/>
  <c r="F333" i="35"/>
  <c r="E333" i="35"/>
  <c r="D333" i="35"/>
  <c r="F332" i="35"/>
  <c r="E332" i="35"/>
  <c r="D332" i="35"/>
  <c r="F331" i="35"/>
  <c r="E331" i="35"/>
  <c r="D331" i="35"/>
  <c r="F330" i="35"/>
  <c r="E330" i="35"/>
  <c r="D330" i="35"/>
  <c r="F329" i="35"/>
  <c r="E329" i="35"/>
  <c r="D329" i="35"/>
  <c r="F328" i="35"/>
  <c r="E328" i="35"/>
  <c r="D328" i="35"/>
  <c r="F327" i="35"/>
  <c r="E327" i="35"/>
  <c r="D327" i="35"/>
  <c r="F326" i="35"/>
  <c r="E326" i="35"/>
  <c r="D326" i="35"/>
  <c r="R326" i="35"/>
  <c r="R327" i="35" s="1"/>
  <c r="R328" i="35" s="1"/>
  <c r="R329" i="35" s="1"/>
  <c r="R330" i="35" s="1"/>
  <c r="R331" i="35" s="1"/>
  <c r="R332" i="35" s="1"/>
  <c r="R333" i="35" s="1"/>
  <c r="R334" i="35" s="1"/>
  <c r="R335" i="35" s="1"/>
  <c r="R336" i="35" s="1"/>
  <c r="R337" i="35" s="1"/>
  <c r="R338" i="35" s="1"/>
  <c r="R339" i="35" s="1"/>
  <c r="R340" i="35" s="1"/>
  <c r="R341" i="35" s="1"/>
  <c r="R342" i="35" s="1"/>
  <c r="R343" i="35" s="1"/>
  <c r="R344" i="35" s="1"/>
  <c r="R345" i="35" s="1"/>
  <c r="R346" i="35" s="1"/>
  <c r="R347" i="35" s="1"/>
  <c r="R348" i="35" s="1"/>
  <c r="R349" i="35" s="1"/>
  <c r="R350" i="35" s="1"/>
  <c r="R351" i="35" s="1"/>
  <c r="R352" i="35" s="1"/>
  <c r="R353" i="35" s="1"/>
  <c r="R354" i="35" s="1"/>
  <c r="R355" i="35" s="1"/>
  <c r="G315" i="35"/>
  <c r="F315" i="35"/>
  <c r="E315" i="35"/>
  <c r="D315" i="35"/>
  <c r="C315" i="35"/>
  <c r="G314" i="35"/>
  <c r="F314" i="35"/>
  <c r="E314" i="35"/>
  <c r="D314" i="35"/>
  <c r="C314" i="35"/>
  <c r="G313" i="35"/>
  <c r="F313" i="35"/>
  <c r="E313" i="35"/>
  <c r="D313" i="35"/>
  <c r="C313" i="35"/>
  <c r="G312" i="35"/>
  <c r="F312" i="35"/>
  <c r="E312" i="35"/>
  <c r="D312" i="35"/>
  <c r="C312" i="35"/>
  <c r="F311" i="35"/>
  <c r="E311" i="35"/>
  <c r="D311" i="35"/>
  <c r="F310" i="35"/>
  <c r="E310" i="35"/>
  <c r="D310" i="35"/>
  <c r="F309" i="35"/>
  <c r="E309" i="35"/>
  <c r="D309" i="35"/>
  <c r="F308" i="35"/>
  <c r="E308" i="35"/>
  <c r="D308" i="35"/>
  <c r="F307" i="35"/>
  <c r="E307" i="35"/>
  <c r="D307" i="35"/>
  <c r="F306" i="35"/>
  <c r="E306" i="35"/>
  <c r="D306" i="35"/>
  <c r="F305" i="35"/>
  <c r="E305" i="35"/>
  <c r="D305" i="35"/>
  <c r="F304" i="35"/>
  <c r="E304" i="35"/>
  <c r="D304" i="35"/>
  <c r="F303" i="35"/>
  <c r="E303" i="35"/>
  <c r="D303" i="35"/>
  <c r="F302" i="35"/>
  <c r="E302" i="35"/>
  <c r="D302" i="35"/>
  <c r="F301" i="35"/>
  <c r="E301" i="35"/>
  <c r="D301" i="35"/>
  <c r="F300" i="35"/>
  <c r="E300" i="35"/>
  <c r="D300" i="35"/>
  <c r="F299" i="35"/>
  <c r="E299" i="35"/>
  <c r="D299" i="35"/>
  <c r="F298" i="35"/>
  <c r="E298" i="35"/>
  <c r="D298" i="35"/>
  <c r="F297" i="35"/>
  <c r="E297" i="35"/>
  <c r="D297" i="35"/>
  <c r="F296" i="35"/>
  <c r="E296" i="35"/>
  <c r="D296" i="35"/>
  <c r="F295" i="35"/>
  <c r="E295" i="35"/>
  <c r="D295" i="35"/>
  <c r="F294" i="35"/>
  <c r="E294" i="35"/>
  <c r="D294" i="35"/>
  <c r="F293" i="35"/>
  <c r="E293" i="35"/>
  <c r="D293" i="35"/>
  <c r="F292" i="35"/>
  <c r="E292" i="35"/>
  <c r="D292" i="35"/>
  <c r="F291" i="35"/>
  <c r="E291" i="35"/>
  <c r="D291" i="35"/>
  <c r="F290" i="35"/>
  <c r="E290" i="35"/>
  <c r="D290" i="35"/>
  <c r="F289" i="35"/>
  <c r="E289" i="35"/>
  <c r="D289" i="35"/>
  <c r="F288" i="35"/>
  <c r="E288" i="35"/>
  <c r="D288" i="35"/>
  <c r="F287" i="35"/>
  <c r="E287" i="35"/>
  <c r="D287" i="35"/>
  <c r="F286" i="35"/>
  <c r="E286" i="35"/>
  <c r="D286" i="35"/>
  <c r="F285" i="35"/>
  <c r="E285" i="35"/>
  <c r="D285" i="35"/>
  <c r="F284" i="35"/>
  <c r="E284" i="35"/>
  <c r="D284" i="35"/>
  <c r="F283" i="35"/>
  <c r="E283" i="35"/>
  <c r="D283" i="35"/>
  <c r="F282" i="35"/>
  <c r="E282" i="35"/>
  <c r="D282" i="35"/>
  <c r="F281" i="35"/>
  <c r="E281" i="35"/>
  <c r="D281" i="35"/>
  <c r="R281" i="35"/>
  <c r="R282" i="35" s="1"/>
  <c r="R283" i="35" s="1"/>
  <c r="R284" i="35" s="1"/>
  <c r="R285" i="35" s="1"/>
  <c r="R286" i="35" s="1"/>
  <c r="R287" i="35" s="1"/>
  <c r="R288" i="35" s="1"/>
  <c r="R289" i="35" s="1"/>
  <c r="R290" i="35" s="1"/>
  <c r="R291" i="35" s="1"/>
  <c r="R292" i="35" s="1"/>
  <c r="R293" i="35" s="1"/>
  <c r="R294" i="35" s="1"/>
  <c r="R295" i="35" s="1"/>
  <c r="R296" i="35" s="1"/>
  <c r="R297" i="35" s="1"/>
  <c r="R298" i="35" s="1"/>
  <c r="R299" i="35" s="1"/>
  <c r="R300" i="35" s="1"/>
  <c r="R301" i="35" s="1"/>
  <c r="R302" i="35" s="1"/>
  <c r="R303" i="35" s="1"/>
  <c r="R304" i="35" s="1"/>
  <c r="R305" i="35" s="1"/>
  <c r="R306" i="35" s="1"/>
  <c r="R307" i="35" s="1"/>
  <c r="R308" i="35" s="1"/>
  <c r="R309" i="35" s="1"/>
  <c r="R310" i="35" s="1"/>
  <c r="G270" i="35"/>
  <c r="F270" i="35"/>
  <c r="E270" i="35"/>
  <c r="D270" i="35"/>
  <c r="C270" i="35"/>
  <c r="G269" i="35"/>
  <c r="F269" i="35"/>
  <c r="E269" i="35"/>
  <c r="D269" i="35"/>
  <c r="C269" i="35"/>
  <c r="G268" i="35"/>
  <c r="F268" i="35"/>
  <c r="E268" i="35"/>
  <c r="D268" i="35"/>
  <c r="C268" i="35"/>
  <c r="G267" i="35"/>
  <c r="F267" i="35"/>
  <c r="E267" i="35"/>
  <c r="D267" i="35"/>
  <c r="C267" i="35"/>
  <c r="F266" i="35"/>
  <c r="E266" i="35"/>
  <c r="D266" i="35"/>
  <c r="F265" i="35"/>
  <c r="E265" i="35"/>
  <c r="D265" i="35"/>
  <c r="F264" i="35"/>
  <c r="E264" i="35"/>
  <c r="D264" i="35"/>
  <c r="F263" i="35"/>
  <c r="E263" i="35"/>
  <c r="D263" i="35"/>
  <c r="F262" i="35"/>
  <c r="E262" i="35"/>
  <c r="D262" i="35"/>
  <c r="F261" i="35"/>
  <c r="E261" i="35"/>
  <c r="D261" i="35"/>
  <c r="F260" i="35"/>
  <c r="E260" i="35"/>
  <c r="D260" i="35"/>
  <c r="F259" i="35"/>
  <c r="E259" i="35"/>
  <c r="D259" i="35"/>
  <c r="F258" i="35"/>
  <c r="E258" i="35"/>
  <c r="D258" i="35"/>
  <c r="F257" i="35"/>
  <c r="E257" i="35"/>
  <c r="D257" i="35"/>
  <c r="F256" i="35"/>
  <c r="E256" i="35"/>
  <c r="D256" i="35"/>
  <c r="F255" i="35"/>
  <c r="E255" i="35"/>
  <c r="D255" i="35"/>
  <c r="F254" i="35"/>
  <c r="E254" i="35"/>
  <c r="D254" i="35"/>
  <c r="F253" i="35"/>
  <c r="E253" i="35"/>
  <c r="D253" i="35"/>
  <c r="F252" i="35"/>
  <c r="E252" i="35"/>
  <c r="D252" i="35"/>
  <c r="F251" i="35"/>
  <c r="E251" i="35"/>
  <c r="D251" i="35"/>
  <c r="F250" i="35"/>
  <c r="E250" i="35"/>
  <c r="D250" i="35"/>
  <c r="F249" i="35"/>
  <c r="E249" i="35"/>
  <c r="D249" i="35"/>
  <c r="F248" i="35"/>
  <c r="E248" i="35"/>
  <c r="D248" i="35"/>
  <c r="F247" i="35"/>
  <c r="E247" i="35"/>
  <c r="D247" i="35"/>
  <c r="F246" i="35"/>
  <c r="E246" i="35"/>
  <c r="D246" i="35"/>
  <c r="F245" i="35"/>
  <c r="E245" i="35"/>
  <c r="D245" i="35"/>
  <c r="F244" i="35"/>
  <c r="E244" i="35"/>
  <c r="D244" i="35"/>
  <c r="F243" i="35"/>
  <c r="E243" i="35"/>
  <c r="D243" i="35"/>
  <c r="F242" i="35"/>
  <c r="E242" i="35"/>
  <c r="D242" i="35"/>
  <c r="F241" i="35"/>
  <c r="E241" i="35"/>
  <c r="D241" i="35"/>
  <c r="F240" i="35"/>
  <c r="E240" i="35"/>
  <c r="D240" i="35"/>
  <c r="F239" i="35"/>
  <c r="E239" i="35"/>
  <c r="D239" i="35"/>
  <c r="F238" i="35"/>
  <c r="E238" i="35"/>
  <c r="D238" i="35"/>
  <c r="F237" i="35"/>
  <c r="E237" i="35"/>
  <c r="D237" i="35"/>
  <c r="F236" i="35"/>
  <c r="E236" i="35"/>
  <c r="D236" i="35"/>
  <c r="R236" i="35"/>
  <c r="R237" i="35" s="1"/>
  <c r="R238" i="35" s="1"/>
  <c r="R239" i="35" s="1"/>
  <c r="R240" i="35" s="1"/>
  <c r="R241" i="35" s="1"/>
  <c r="R242" i="35" s="1"/>
  <c r="R243" i="35" s="1"/>
  <c r="R244" i="35" s="1"/>
  <c r="R245" i="35" s="1"/>
  <c r="R246" i="35" s="1"/>
  <c r="R247" i="35" s="1"/>
  <c r="R248" i="35" s="1"/>
  <c r="R249" i="35" s="1"/>
  <c r="R250" i="35" s="1"/>
  <c r="R251" i="35" s="1"/>
  <c r="R252" i="35" s="1"/>
  <c r="R253" i="35" s="1"/>
  <c r="R254" i="35" s="1"/>
  <c r="R255" i="35" s="1"/>
  <c r="R256" i="35" s="1"/>
  <c r="R257" i="35" s="1"/>
  <c r="R258" i="35" s="1"/>
  <c r="R259" i="35" s="1"/>
  <c r="R260" i="35" s="1"/>
  <c r="R261" i="35" s="1"/>
  <c r="R262" i="35" s="1"/>
  <c r="R263" i="35" s="1"/>
  <c r="R264" i="35" s="1"/>
  <c r="R265" i="35" s="1"/>
  <c r="G225" i="35"/>
  <c r="F225" i="35"/>
  <c r="E225" i="35"/>
  <c r="D225" i="35"/>
  <c r="C225" i="35"/>
  <c r="G224" i="35"/>
  <c r="F224" i="35"/>
  <c r="E224" i="35"/>
  <c r="D224" i="35"/>
  <c r="C224" i="35"/>
  <c r="G223" i="35"/>
  <c r="F223" i="35"/>
  <c r="E223" i="35"/>
  <c r="D223" i="35"/>
  <c r="C223" i="35"/>
  <c r="G222" i="35"/>
  <c r="F222" i="35"/>
  <c r="E222" i="35"/>
  <c r="D222" i="35"/>
  <c r="C222" i="35"/>
  <c r="F221" i="35"/>
  <c r="E221" i="35"/>
  <c r="D221" i="35"/>
  <c r="F220" i="35"/>
  <c r="E220" i="35"/>
  <c r="D220" i="35"/>
  <c r="F219" i="35"/>
  <c r="E219" i="35"/>
  <c r="D219" i="35"/>
  <c r="F218" i="35"/>
  <c r="E218" i="35"/>
  <c r="D218" i="35"/>
  <c r="F217" i="35"/>
  <c r="E217" i="35"/>
  <c r="D217" i="35"/>
  <c r="F216" i="35"/>
  <c r="E216" i="35"/>
  <c r="D216" i="35"/>
  <c r="F215" i="35"/>
  <c r="E215" i="35"/>
  <c r="D215" i="35"/>
  <c r="F214" i="35"/>
  <c r="E214" i="35"/>
  <c r="D214" i="35"/>
  <c r="F213" i="35"/>
  <c r="E213" i="35"/>
  <c r="D213" i="35"/>
  <c r="F212" i="35"/>
  <c r="E212" i="35"/>
  <c r="D212" i="35"/>
  <c r="F211" i="35"/>
  <c r="E211" i="35"/>
  <c r="D211" i="35"/>
  <c r="F210" i="35"/>
  <c r="E210" i="35"/>
  <c r="D210" i="35"/>
  <c r="F209" i="35"/>
  <c r="E209" i="35"/>
  <c r="D209" i="35"/>
  <c r="F208" i="35"/>
  <c r="E208" i="35"/>
  <c r="D208" i="35"/>
  <c r="F207" i="35"/>
  <c r="E207" i="35"/>
  <c r="D207" i="35"/>
  <c r="F206" i="35"/>
  <c r="E206" i="35"/>
  <c r="D206" i="35"/>
  <c r="F205" i="35"/>
  <c r="E205" i="35"/>
  <c r="D205" i="35"/>
  <c r="F204" i="35"/>
  <c r="E204" i="35"/>
  <c r="D204" i="35"/>
  <c r="F203" i="35"/>
  <c r="E203" i="35"/>
  <c r="D203" i="35"/>
  <c r="F202" i="35"/>
  <c r="E202" i="35"/>
  <c r="D202" i="35"/>
  <c r="F201" i="35"/>
  <c r="E201" i="35"/>
  <c r="D201" i="35"/>
  <c r="F200" i="35"/>
  <c r="E200" i="35"/>
  <c r="D200" i="35"/>
  <c r="F199" i="35"/>
  <c r="E199" i="35"/>
  <c r="D199" i="35"/>
  <c r="F198" i="35"/>
  <c r="E198" i="35"/>
  <c r="D198" i="35"/>
  <c r="F197" i="35"/>
  <c r="E197" i="35"/>
  <c r="D197" i="35"/>
  <c r="F196" i="35"/>
  <c r="E196" i="35"/>
  <c r="D196" i="35"/>
  <c r="F195" i="35"/>
  <c r="E195" i="35"/>
  <c r="D195" i="35"/>
  <c r="F194" i="35"/>
  <c r="E194" i="35"/>
  <c r="D194" i="35"/>
  <c r="F193" i="35"/>
  <c r="E193" i="35"/>
  <c r="D193" i="35"/>
  <c r="F192" i="35"/>
  <c r="E192" i="35"/>
  <c r="D192" i="35"/>
  <c r="F191" i="35"/>
  <c r="E191" i="35"/>
  <c r="D191" i="35"/>
  <c r="R191" i="35"/>
  <c r="R192" i="35" s="1"/>
  <c r="R193" i="35" s="1"/>
  <c r="R194" i="35" s="1"/>
  <c r="R195" i="35" s="1"/>
  <c r="R196" i="35" s="1"/>
  <c r="R197" i="35" s="1"/>
  <c r="R198" i="35" s="1"/>
  <c r="R199" i="35" s="1"/>
  <c r="R200" i="35" s="1"/>
  <c r="R201" i="35" s="1"/>
  <c r="R202" i="35" s="1"/>
  <c r="R203" i="35" s="1"/>
  <c r="R204" i="35" s="1"/>
  <c r="R205" i="35" s="1"/>
  <c r="R206" i="35" s="1"/>
  <c r="R207" i="35" s="1"/>
  <c r="R208" i="35" s="1"/>
  <c r="R209" i="35" s="1"/>
  <c r="R210" i="35" s="1"/>
  <c r="R211" i="35" s="1"/>
  <c r="R212" i="35" s="1"/>
  <c r="R213" i="35" s="1"/>
  <c r="R214" i="35" s="1"/>
  <c r="R215" i="35" s="1"/>
  <c r="R216" i="35" s="1"/>
  <c r="R217" i="35" s="1"/>
  <c r="R218" i="35" s="1"/>
  <c r="R219" i="35" s="1"/>
  <c r="R220" i="35" s="1"/>
  <c r="G180" i="35"/>
  <c r="F180" i="35"/>
  <c r="E180" i="35"/>
  <c r="D180" i="35"/>
  <c r="C180" i="35"/>
  <c r="G179" i="35"/>
  <c r="F179" i="35"/>
  <c r="E179" i="35"/>
  <c r="D179" i="35"/>
  <c r="C179" i="35"/>
  <c r="G178" i="35"/>
  <c r="F178" i="35"/>
  <c r="E178" i="35"/>
  <c r="D178" i="35"/>
  <c r="C178" i="35"/>
  <c r="G177" i="35"/>
  <c r="F177" i="35"/>
  <c r="E177" i="35"/>
  <c r="D177" i="35"/>
  <c r="C177" i="35"/>
  <c r="F176" i="35"/>
  <c r="E176" i="35"/>
  <c r="D176" i="35"/>
  <c r="F175" i="35"/>
  <c r="E175" i="35"/>
  <c r="D175" i="35"/>
  <c r="F174" i="35"/>
  <c r="E174" i="35"/>
  <c r="D174" i="35"/>
  <c r="F173" i="35"/>
  <c r="E173" i="35"/>
  <c r="D173" i="35"/>
  <c r="F172" i="35"/>
  <c r="E172" i="35"/>
  <c r="D172" i="35"/>
  <c r="F171" i="35"/>
  <c r="E171" i="35"/>
  <c r="D171" i="35"/>
  <c r="F170" i="35"/>
  <c r="E170" i="35"/>
  <c r="D170" i="35"/>
  <c r="F169" i="35"/>
  <c r="E169" i="35"/>
  <c r="D169" i="35"/>
  <c r="F168" i="35"/>
  <c r="E168" i="35"/>
  <c r="D168" i="35"/>
  <c r="F167" i="35"/>
  <c r="E167" i="35"/>
  <c r="D167" i="35"/>
  <c r="F166" i="35"/>
  <c r="E166" i="35"/>
  <c r="D166" i="35"/>
  <c r="F165" i="35"/>
  <c r="E165" i="35"/>
  <c r="D165" i="35"/>
  <c r="F164" i="35"/>
  <c r="E164" i="35"/>
  <c r="D164" i="35"/>
  <c r="F163" i="35"/>
  <c r="E163" i="35"/>
  <c r="D163" i="35"/>
  <c r="F162" i="35"/>
  <c r="E162" i="35"/>
  <c r="D162" i="35"/>
  <c r="F161" i="35"/>
  <c r="E161" i="35"/>
  <c r="D161" i="35"/>
  <c r="F160" i="35"/>
  <c r="E160" i="35"/>
  <c r="D160" i="35"/>
  <c r="F159" i="35"/>
  <c r="E159" i="35"/>
  <c r="D159" i="35"/>
  <c r="F158" i="35"/>
  <c r="E158" i="35"/>
  <c r="D158" i="35"/>
  <c r="F157" i="35"/>
  <c r="E157" i="35"/>
  <c r="D157" i="35"/>
  <c r="F156" i="35"/>
  <c r="E156" i="35"/>
  <c r="D156" i="35"/>
  <c r="F155" i="35"/>
  <c r="E155" i="35"/>
  <c r="D155" i="35"/>
  <c r="F154" i="35"/>
  <c r="E154" i="35"/>
  <c r="D154" i="35"/>
  <c r="F153" i="35"/>
  <c r="E153" i="35"/>
  <c r="D153" i="35"/>
  <c r="F152" i="35"/>
  <c r="E152" i="35"/>
  <c r="D152" i="35"/>
  <c r="F151" i="35"/>
  <c r="E151" i="35"/>
  <c r="D151" i="35"/>
  <c r="F150" i="35"/>
  <c r="E150" i="35"/>
  <c r="D150" i="35"/>
  <c r="F149" i="35"/>
  <c r="E149" i="35"/>
  <c r="D149" i="35"/>
  <c r="F148" i="35"/>
  <c r="E148" i="35"/>
  <c r="D148" i="35"/>
  <c r="F147" i="35"/>
  <c r="E147" i="35"/>
  <c r="D147" i="35"/>
  <c r="F146" i="35"/>
  <c r="E146" i="35"/>
  <c r="D146" i="35"/>
  <c r="R146" i="35"/>
  <c r="R147" i="35" s="1"/>
  <c r="R148" i="35" s="1"/>
  <c r="R149" i="35" s="1"/>
  <c r="R150" i="35" s="1"/>
  <c r="R151" i="35" s="1"/>
  <c r="R152" i="35" s="1"/>
  <c r="R153" i="35" s="1"/>
  <c r="R154" i="35" s="1"/>
  <c r="R155" i="35" s="1"/>
  <c r="R156" i="35" s="1"/>
  <c r="R157" i="35" s="1"/>
  <c r="R158" i="35" s="1"/>
  <c r="R159" i="35" s="1"/>
  <c r="R160" i="35" s="1"/>
  <c r="R161" i="35" s="1"/>
  <c r="R162" i="35" s="1"/>
  <c r="R163" i="35" s="1"/>
  <c r="R164" i="35" s="1"/>
  <c r="R165" i="35" s="1"/>
  <c r="R166" i="35" s="1"/>
  <c r="R167" i="35" s="1"/>
  <c r="R168" i="35" s="1"/>
  <c r="R169" i="35" s="1"/>
  <c r="R170" i="35" s="1"/>
  <c r="R171" i="35" s="1"/>
  <c r="R172" i="35" s="1"/>
  <c r="R173" i="35" s="1"/>
  <c r="R174" i="35" s="1"/>
  <c r="R175" i="35" s="1"/>
  <c r="G135" i="35"/>
  <c r="F135" i="35"/>
  <c r="E135" i="35"/>
  <c r="D135" i="35"/>
  <c r="C135" i="35"/>
  <c r="G134" i="35"/>
  <c r="F134" i="35"/>
  <c r="E134" i="35"/>
  <c r="D134" i="35"/>
  <c r="C134" i="35"/>
  <c r="G133" i="35"/>
  <c r="F133" i="35"/>
  <c r="E133" i="35"/>
  <c r="D133" i="35"/>
  <c r="C133" i="35"/>
  <c r="G132" i="35"/>
  <c r="F132" i="35"/>
  <c r="E132" i="35"/>
  <c r="D132" i="35"/>
  <c r="C132" i="35"/>
  <c r="F131" i="35"/>
  <c r="E131" i="35"/>
  <c r="D131" i="35"/>
  <c r="F130" i="35"/>
  <c r="E130" i="35"/>
  <c r="D130" i="35"/>
  <c r="F129" i="35"/>
  <c r="E129" i="35"/>
  <c r="D129" i="35"/>
  <c r="F128" i="35"/>
  <c r="E128" i="35"/>
  <c r="D128" i="35"/>
  <c r="F127" i="35"/>
  <c r="E127" i="35"/>
  <c r="D127" i="35"/>
  <c r="F126" i="35"/>
  <c r="E126" i="35"/>
  <c r="D126" i="35"/>
  <c r="F125" i="35"/>
  <c r="E125" i="35"/>
  <c r="D125" i="35"/>
  <c r="F124" i="35"/>
  <c r="E124" i="35"/>
  <c r="D124" i="35"/>
  <c r="F123" i="35"/>
  <c r="E123" i="35"/>
  <c r="D123" i="35"/>
  <c r="F122" i="35"/>
  <c r="E122" i="35"/>
  <c r="D122" i="35"/>
  <c r="F121" i="35"/>
  <c r="E121" i="35"/>
  <c r="D121" i="35"/>
  <c r="F120" i="35"/>
  <c r="E120" i="35"/>
  <c r="D120" i="35"/>
  <c r="F119" i="35"/>
  <c r="E119" i="35"/>
  <c r="D119" i="35"/>
  <c r="F118" i="35"/>
  <c r="E118" i="35"/>
  <c r="D118" i="35"/>
  <c r="F117" i="35"/>
  <c r="E117" i="35"/>
  <c r="D117" i="35"/>
  <c r="F116" i="35"/>
  <c r="E116" i="35"/>
  <c r="D116" i="35"/>
  <c r="F115" i="35"/>
  <c r="E115" i="35"/>
  <c r="D115" i="35"/>
  <c r="F114" i="35"/>
  <c r="E114" i="35"/>
  <c r="D114" i="35"/>
  <c r="F113" i="35"/>
  <c r="E113" i="35"/>
  <c r="D113" i="35"/>
  <c r="F112" i="35"/>
  <c r="E112" i="35"/>
  <c r="D112" i="35"/>
  <c r="F111" i="35"/>
  <c r="E111" i="35"/>
  <c r="D111" i="35"/>
  <c r="F110" i="35"/>
  <c r="E110" i="35"/>
  <c r="D110" i="35"/>
  <c r="F109" i="35"/>
  <c r="E109" i="35"/>
  <c r="D109" i="35"/>
  <c r="F108" i="35"/>
  <c r="E108" i="35"/>
  <c r="D108" i="35"/>
  <c r="F107" i="35"/>
  <c r="E107" i="35"/>
  <c r="D107" i="35"/>
  <c r="F106" i="35"/>
  <c r="E106" i="35"/>
  <c r="D106" i="35"/>
  <c r="F105" i="35"/>
  <c r="E105" i="35"/>
  <c r="D105" i="35"/>
  <c r="F104" i="35"/>
  <c r="E104" i="35"/>
  <c r="D104" i="35"/>
  <c r="F103" i="35"/>
  <c r="E103" i="35"/>
  <c r="D103" i="35"/>
  <c r="F102" i="35"/>
  <c r="E102" i="35"/>
  <c r="D102" i="35"/>
  <c r="F101" i="35"/>
  <c r="E101" i="35"/>
  <c r="D101" i="35"/>
  <c r="R101" i="35"/>
  <c r="R102" i="35" s="1"/>
  <c r="R103" i="35" s="1"/>
  <c r="R104" i="35" s="1"/>
  <c r="R105" i="35" s="1"/>
  <c r="R106" i="35" s="1"/>
  <c r="R107" i="35" s="1"/>
  <c r="R108" i="35" s="1"/>
  <c r="R109" i="35" s="1"/>
  <c r="R110" i="35" s="1"/>
  <c r="R111" i="35" s="1"/>
  <c r="R112" i="35" s="1"/>
  <c r="R113" i="35" s="1"/>
  <c r="R114" i="35" s="1"/>
  <c r="R115" i="35" s="1"/>
  <c r="R116" i="35" s="1"/>
  <c r="R117" i="35" s="1"/>
  <c r="R118" i="35" s="1"/>
  <c r="R119" i="35" s="1"/>
  <c r="R120" i="35" s="1"/>
  <c r="R121" i="35" s="1"/>
  <c r="R122" i="35" s="1"/>
  <c r="R123" i="35" s="1"/>
  <c r="R124" i="35" s="1"/>
  <c r="R125" i="35" s="1"/>
  <c r="R126" i="35" s="1"/>
  <c r="R127" i="35" s="1"/>
  <c r="R128" i="35" s="1"/>
  <c r="R129" i="35" s="1"/>
  <c r="R130" i="35" s="1"/>
  <c r="G90" i="35"/>
  <c r="F90" i="35"/>
  <c r="E90" i="35"/>
  <c r="D90" i="35"/>
  <c r="C90" i="35"/>
  <c r="G89" i="35"/>
  <c r="F89" i="35"/>
  <c r="E89" i="35"/>
  <c r="D89" i="35"/>
  <c r="C89" i="35"/>
  <c r="G88" i="35"/>
  <c r="F88" i="35"/>
  <c r="E88" i="35"/>
  <c r="D88" i="35"/>
  <c r="C88" i="35"/>
  <c r="G87" i="35"/>
  <c r="F87" i="35"/>
  <c r="E87" i="35"/>
  <c r="D87" i="35"/>
  <c r="C87" i="35"/>
  <c r="F86" i="35"/>
  <c r="E86" i="35"/>
  <c r="D86" i="35"/>
  <c r="F85" i="35"/>
  <c r="E85" i="35"/>
  <c r="D85" i="35"/>
  <c r="F84" i="35"/>
  <c r="E84" i="35"/>
  <c r="D84" i="35"/>
  <c r="F83" i="35"/>
  <c r="E83" i="35"/>
  <c r="D83" i="35"/>
  <c r="F82" i="35"/>
  <c r="E82" i="35"/>
  <c r="D82" i="35"/>
  <c r="F81" i="35"/>
  <c r="E81" i="35"/>
  <c r="D81" i="35"/>
  <c r="F80" i="35"/>
  <c r="E80" i="35"/>
  <c r="D80" i="35"/>
  <c r="F79" i="35"/>
  <c r="E79" i="35"/>
  <c r="D79" i="35"/>
  <c r="F78" i="35"/>
  <c r="E78" i="35"/>
  <c r="D78" i="35"/>
  <c r="F77" i="35"/>
  <c r="E77" i="35"/>
  <c r="D77" i="35"/>
  <c r="F76" i="35"/>
  <c r="E76" i="35"/>
  <c r="D76" i="35"/>
  <c r="F75" i="35"/>
  <c r="E75" i="35"/>
  <c r="D75" i="35"/>
  <c r="F74" i="35"/>
  <c r="E74" i="35"/>
  <c r="D74" i="35"/>
  <c r="F73" i="35"/>
  <c r="E73" i="35"/>
  <c r="D73" i="35"/>
  <c r="F72" i="35"/>
  <c r="E72" i="35"/>
  <c r="D72" i="35"/>
  <c r="F71" i="35"/>
  <c r="E71" i="35"/>
  <c r="D71" i="35"/>
  <c r="F70" i="35"/>
  <c r="E70" i="35"/>
  <c r="D70" i="35"/>
  <c r="F69" i="35"/>
  <c r="E69" i="35"/>
  <c r="D69" i="35"/>
  <c r="F68" i="35"/>
  <c r="E68" i="35"/>
  <c r="D68" i="35"/>
  <c r="F67" i="35"/>
  <c r="E67" i="35"/>
  <c r="D67" i="35"/>
  <c r="F66" i="35"/>
  <c r="E66" i="35"/>
  <c r="D66" i="35"/>
  <c r="F65" i="35"/>
  <c r="E65" i="35"/>
  <c r="D65" i="35"/>
  <c r="F64" i="35"/>
  <c r="E64" i="35"/>
  <c r="D64" i="35"/>
  <c r="F63" i="35"/>
  <c r="E63" i="35"/>
  <c r="D63" i="35"/>
  <c r="F62" i="35"/>
  <c r="E62" i="35"/>
  <c r="D62" i="35"/>
  <c r="F61" i="35"/>
  <c r="E61" i="35"/>
  <c r="D61" i="35"/>
  <c r="F60" i="35"/>
  <c r="E60" i="35"/>
  <c r="D60" i="35"/>
  <c r="F59" i="35"/>
  <c r="E59" i="35"/>
  <c r="D59" i="35"/>
  <c r="F58" i="35"/>
  <c r="E58" i="35"/>
  <c r="D58" i="35"/>
  <c r="F57" i="35"/>
  <c r="E57" i="35"/>
  <c r="D57" i="35"/>
  <c r="F56" i="35"/>
  <c r="E56" i="35"/>
  <c r="D56" i="35"/>
  <c r="R56" i="35"/>
  <c r="R57" i="35" s="1"/>
  <c r="R58" i="35" s="1"/>
  <c r="R59" i="35" s="1"/>
  <c r="R60" i="35" s="1"/>
  <c r="R61" i="35" s="1"/>
  <c r="R62" i="35" s="1"/>
  <c r="R63" i="35" s="1"/>
  <c r="R64" i="35" s="1"/>
  <c r="R65" i="35" s="1"/>
  <c r="R66" i="35" s="1"/>
  <c r="R67" i="35" s="1"/>
  <c r="R68" i="35" s="1"/>
  <c r="R69" i="35" s="1"/>
  <c r="R70" i="35" s="1"/>
  <c r="R71" i="35" s="1"/>
  <c r="R72" i="35" s="1"/>
  <c r="R73" i="35" s="1"/>
  <c r="R74" i="35" s="1"/>
  <c r="R75" i="35" s="1"/>
  <c r="R76" i="35" s="1"/>
  <c r="R77" i="35" s="1"/>
  <c r="R78" i="35" s="1"/>
  <c r="R79" i="35" s="1"/>
  <c r="R80" i="35" s="1"/>
  <c r="R81" i="35" s="1"/>
  <c r="R82" i="35" s="1"/>
  <c r="R83" i="35" s="1"/>
  <c r="R84" i="35" s="1"/>
  <c r="R85" i="35" s="1"/>
  <c r="B56" i="35"/>
  <c r="B101" i="35" s="1"/>
  <c r="B146" i="35" s="1"/>
  <c r="B191" i="35" s="1"/>
  <c r="B236" i="35" s="1"/>
  <c r="B281" i="35" s="1"/>
  <c r="B326" i="35" s="1"/>
  <c r="B371" i="35" s="1"/>
  <c r="B416" i="35" s="1"/>
  <c r="B461" i="35" s="1"/>
  <c r="B506" i="35" s="1"/>
  <c r="B551" i="35" s="1"/>
  <c r="B596" i="35" s="1"/>
  <c r="B641" i="35" s="1"/>
  <c r="B686" i="35" s="1"/>
  <c r="B731" i="35" s="1"/>
  <c r="B776" i="35" s="1"/>
  <c r="B821" i="35" s="1"/>
  <c r="B866" i="35" s="1"/>
  <c r="B911" i="35" s="1"/>
  <c r="B956" i="35" s="1"/>
  <c r="B1001" i="35" s="1"/>
  <c r="B1046" i="35" s="1"/>
  <c r="B1091" i="35" s="1"/>
  <c r="B1136" i="35" s="1"/>
  <c r="B1181" i="35" s="1"/>
  <c r="B1226" i="35" s="1"/>
  <c r="B1271" i="35" s="1"/>
  <c r="B1316" i="35" s="1"/>
  <c r="B1361" i="35" s="1"/>
  <c r="B1406" i="35" s="1"/>
  <c r="B1451" i="35" s="1"/>
  <c r="B1496" i="35" s="1"/>
  <c r="B1541" i="35" s="1"/>
  <c r="B1586" i="35" s="1"/>
  <c r="B1631" i="35" s="1"/>
  <c r="B1676" i="35" s="1"/>
  <c r="B1721" i="35" s="1"/>
  <c r="B1766" i="35" s="1"/>
  <c r="B1811" i="35" s="1"/>
  <c r="B1856" i="35" s="1"/>
  <c r="B1901" i="35" s="1"/>
  <c r="B1946" i="35" s="1"/>
  <c r="B1991" i="35" s="1"/>
  <c r="B2036" i="35" s="1"/>
  <c r="B2081" i="35" s="1"/>
  <c r="B2126" i="35" s="1"/>
  <c r="B2171" i="35" s="1"/>
  <c r="B2216" i="35" s="1"/>
  <c r="B2261" i="35" s="1"/>
  <c r="B2306" i="35" s="1"/>
  <c r="B2351" i="35" s="1"/>
  <c r="B2396" i="35" s="1"/>
  <c r="B2441" i="35" s="1"/>
  <c r="B2486" i="35" s="1"/>
  <c r="B2531" i="35" s="1"/>
  <c r="B2576" i="35" s="1"/>
  <c r="B2621" i="35" s="1"/>
  <c r="B2666" i="35" s="1"/>
  <c r="B2711" i="35" s="1"/>
  <c r="B2756" i="35" s="1"/>
  <c r="B2801" i="35" s="1"/>
  <c r="G45" i="35"/>
  <c r="F45" i="35"/>
  <c r="E45" i="35"/>
  <c r="D45" i="35"/>
  <c r="C45" i="35"/>
  <c r="G44" i="35"/>
  <c r="F44" i="35"/>
  <c r="E44" i="35"/>
  <c r="D44" i="35"/>
  <c r="C44" i="35"/>
  <c r="G43" i="35"/>
  <c r="F43" i="35"/>
  <c r="E43" i="35"/>
  <c r="D43" i="35"/>
  <c r="C43" i="35"/>
  <c r="G42" i="35"/>
  <c r="F42" i="35"/>
  <c r="E42" i="35"/>
  <c r="D42" i="35"/>
  <c r="C42" i="35"/>
  <c r="F41" i="35"/>
  <c r="E41" i="35"/>
  <c r="D41" i="35"/>
  <c r="F40" i="35"/>
  <c r="E40" i="35"/>
  <c r="D40" i="35"/>
  <c r="F39" i="35"/>
  <c r="E39" i="35"/>
  <c r="D39" i="35"/>
  <c r="F38" i="35"/>
  <c r="E38" i="35"/>
  <c r="D38" i="35"/>
  <c r="F37" i="35"/>
  <c r="E37" i="35"/>
  <c r="D37" i="35"/>
  <c r="F36" i="35"/>
  <c r="E36" i="35"/>
  <c r="D36" i="35"/>
  <c r="F35" i="35"/>
  <c r="E35" i="35"/>
  <c r="D35" i="35"/>
  <c r="F34" i="35"/>
  <c r="E34" i="35"/>
  <c r="D34" i="35"/>
  <c r="F33" i="35"/>
  <c r="E33" i="35"/>
  <c r="D33" i="35"/>
  <c r="F32" i="35"/>
  <c r="E32" i="35"/>
  <c r="D32" i="35"/>
  <c r="F31" i="35"/>
  <c r="E31" i="35"/>
  <c r="D31" i="35"/>
  <c r="F30" i="35"/>
  <c r="E30" i="35"/>
  <c r="D30" i="35"/>
  <c r="F29" i="35"/>
  <c r="E29" i="35"/>
  <c r="D29" i="35"/>
  <c r="F28" i="35"/>
  <c r="E28" i="35"/>
  <c r="D28" i="35"/>
  <c r="F27" i="35"/>
  <c r="E27" i="35"/>
  <c r="D27" i="35"/>
  <c r="F26" i="35"/>
  <c r="E26" i="35"/>
  <c r="D26" i="35"/>
  <c r="F25" i="35"/>
  <c r="E25" i="35"/>
  <c r="D25" i="35"/>
  <c r="F24" i="35"/>
  <c r="E24" i="35"/>
  <c r="D24" i="35"/>
  <c r="F23" i="35"/>
  <c r="E23" i="35"/>
  <c r="D23" i="35"/>
  <c r="F22" i="35"/>
  <c r="E22" i="35"/>
  <c r="D22" i="35"/>
  <c r="F21" i="35"/>
  <c r="E21" i="35"/>
  <c r="D21" i="35"/>
  <c r="F20" i="35"/>
  <c r="E20" i="35"/>
  <c r="D20" i="35"/>
  <c r="F19" i="35"/>
  <c r="E19" i="35"/>
  <c r="D19" i="35"/>
  <c r="F18" i="35"/>
  <c r="E18" i="35"/>
  <c r="D18" i="35"/>
  <c r="F17" i="35"/>
  <c r="E17" i="35"/>
  <c r="D17" i="35"/>
  <c r="F16" i="35"/>
  <c r="E16" i="35"/>
  <c r="D16" i="35"/>
  <c r="F15" i="35"/>
  <c r="E15" i="35"/>
  <c r="D15" i="35"/>
  <c r="F14" i="35"/>
  <c r="E14" i="35"/>
  <c r="D14" i="35"/>
  <c r="F13" i="35"/>
  <c r="E13" i="35"/>
  <c r="D13" i="35"/>
  <c r="F12" i="35"/>
  <c r="E12" i="35"/>
  <c r="D12" i="35"/>
  <c r="F11" i="35"/>
  <c r="E11" i="35"/>
  <c r="D11" i="35"/>
  <c r="R11" i="35"/>
  <c r="R12" i="35" s="1"/>
  <c r="R13" i="35" s="1"/>
  <c r="R14" i="35" s="1"/>
  <c r="R15" i="35" s="1"/>
  <c r="R16" i="35" s="1"/>
  <c r="R17" i="35" s="1"/>
  <c r="R18" i="35" s="1"/>
  <c r="R19" i="35" s="1"/>
  <c r="R20" i="35" s="1"/>
  <c r="R21" i="35" s="1"/>
  <c r="R22" i="35" s="1"/>
  <c r="R23" i="35" s="1"/>
  <c r="R24" i="35" s="1"/>
  <c r="R25" i="35" s="1"/>
  <c r="R26" i="35" s="1"/>
  <c r="R27" i="35" s="1"/>
  <c r="R28" i="35" s="1"/>
  <c r="R29" i="35" s="1"/>
  <c r="R30" i="35" s="1"/>
  <c r="R31" i="35" s="1"/>
  <c r="R32" i="35" s="1"/>
  <c r="R33" i="35" s="1"/>
  <c r="R34" i="35" s="1"/>
  <c r="R35" i="35" s="1"/>
  <c r="R36" i="35" s="1"/>
  <c r="R37" i="35" s="1"/>
  <c r="R38" i="35" s="1"/>
  <c r="R39" i="35" s="1"/>
  <c r="R40" i="35" s="1"/>
  <c r="AX896" i="22" l="1"/>
  <c r="H896" i="35" s="1"/>
  <c r="AX401" i="22"/>
  <c r="H401" i="35" s="1"/>
  <c r="AX396" i="22"/>
  <c r="H396" i="35" s="1"/>
  <c r="AX716" i="22"/>
  <c r="AA266" i="15"/>
  <c r="AV266" i="15" s="1"/>
  <c r="H2056" i="35"/>
  <c r="H2064" i="35"/>
  <c r="H1736" i="35"/>
  <c r="H1840" i="35"/>
  <c r="H1976" i="35"/>
  <c r="H2048" i="35"/>
  <c r="H2016" i="35"/>
  <c r="H2112" i="35"/>
  <c r="H2136" i="35"/>
  <c r="H1880" i="35"/>
  <c r="H2216" i="35"/>
  <c r="AX311" i="22"/>
  <c r="H311" i="35" s="1"/>
  <c r="H1664" i="35"/>
  <c r="H1744" i="35"/>
  <c r="H2176" i="35"/>
  <c r="H2248" i="35"/>
  <c r="H1792" i="35"/>
  <c r="H1856" i="35"/>
  <c r="H1864" i="35"/>
  <c r="H1912" i="35"/>
  <c r="H1992" i="35"/>
  <c r="H2096" i="35"/>
  <c r="H2240" i="35"/>
  <c r="H1824" i="35"/>
  <c r="H1872" i="35"/>
  <c r="H1920" i="35"/>
  <c r="H2024" i="35"/>
  <c r="H2040" i="35"/>
  <c r="H2104" i="35"/>
  <c r="H2144" i="35"/>
  <c r="H2184" i="35"/>
  <c r="H1575" i="35"/>
  <c r="H1888" i="35"/>
  <c r="H2000" i="35"/>
  <c r="H2152" i="35"/>
  <c r="H2192" i="35"/>
  <c r="H1696" i="35"/>
  <c r="H1952" i="35"/>
  <c r="H1960" i="35"/>
  <c r="H1832" i="35"/>
  <c r="H1904" i="35"/>
  <c r="H1928" i="35"/>
  <c r="H1968" i="35"/>
  <c r="H2008" i="35"/>
  <c r="H2088" i="35"/>
  <c r="H2224" i="35"/>
  <c r="H1654" i="35"/>
  <c r="H1704" i="35"/>
  <c r="H1776" i="35"/>
  <c r="H1439" i="35"/>
  <c r="H1680" i="35"/>
  <c r="H1752" i="35"/>
  <c r="H1800" i="35"/>
  <c r="H1647" i="35"/>
  <c r="H1816" i="35"/>
  <c r="H1688" i="35"/>
  <c r="H1728" i="35"/>
  <c r="H1768" i="35"/>
  <c r="AA581" i="15"/>
  <c r="AV581" i="15" s="1"/>
  <c r="AA176" i="15"/>
  <c r="AV176" i="15" s="1"/>
  <c r="AX486" i="22"/>
  <c r="H486" i="35" s="1"/>
  <c r="R41" i="35"/>
  <c r="R42" i="35" s="1"/>
  <c r="R43" i="35" s="1"/>
  <c r="R44" i="35" s="1"/>
  <c r="R45" i="35" s="1"/>
  <c r="S41" i="35"/>
  <c r="T41" i="35" s="1"/>
  <c r="AX307" i="22"/>
  <c r="H1573" i="35"/>
  <c r="H2142" i="35"/>
  <c r="H2238" i="35"/>
  <c r="H1870" i="35"/>
  <c r="H2158" i="35"/>
  <c r="H1886" i="35"/>
  <c r="AX221" i="22"/>
  <c r="H221" i="35" s="1"/>
  <c r="AY2300" i="15"/>
  <c r="AY2301" i="15"/>
  <c r="AY2302" i="15"/>
  <c r="AY2615" i="15"/>
  <c r="AY2616" i="15"/>
  <c r="AY2617" i="15"/>
  <c r="AY2658" i="15"/>
  <c r="AY2659" i="15"/>
  <c r="AZ2659" i="15" s="1"/>
  <c r="BI2659" i="15" s="1"/>
  <c r="AY2661" i="15"/>
  <c r="AY2394" i="15"/>
  <c r="AY2395" i="15"/>
  <c r="AY2431" i="15"/>
  <c r="AY2483" i="15"/>
  <c r="AY2484" i="15"/>
  <c r="AY2485" i="15"/>
  <c r="AY2701" i="15"/>
  <c r="AZ2701" i="15" s="1"/>
  <c r="BI2701" i="15" s="1"/>
  <c r="AY2702" i="15"/>
  <c r="AY2703" i="15"/>
  <c r="AY2709" i="15"/>
  <c r="AY2710" i="15"/>
  <c r="AY2521" i="15"/>
  <c r="AY2522" i="15"/>
  <c r="AY2524" i="15"/>
  <c r="AY2748" i="15"/>
  <c r="AZ2748" i="15" s="1"/>
  <c r="BI2748" i="15" s="1"/>
  <c r="AY2749" i="15"/>
  <c r="AY2526" i="15"/>
  <c r="AY2528" i="15"/>
  <c r="AY2752" i="15"/>
  <c r="AY2753" i="15"/>
  <c r="AY2754" i="15"/>
  <c r="AY2795" i="15"/>
  <c r="AY2796" i="15"/>
  <c r="AZ2796" i="15" s="1"/>
  <c r="BI2796" i="15" s="1"/>
  <c r="AY2296" i="15"/>
  <c r="AY2386" i="15"/>
  <c r="AY2387" i="15"/>
  <c r="AY2388" i="15"/>
  <c r="AY2439" i="15"/>
  <c r="AY2440" i="15"/>
  <c r="AY2476" i="15"/>
  <c r="AY2477" i="15"/>
  <c r="AZ2477" i="15" s="1"/>
  <c r="BI2477" i="15" s="1"/>
  <c r="AY2566" i="15"/>
  <c r="AY2572" i="15"/>
  <c r="AY2573" i="15"/>
  <c r="AY2575" i="15"/>
  <c r="AX515" i="22"/>
  <c r="H515" i="35" s="1"/>
  <c r="AX491" i="22"/>
  <c r="H491" i="35" s="1"/>
  <c r="AX761" i="22"/>
  <c r="H761" i="35" s="1"/>
  <c r="AX446" i="22"/>
  <c r="H446" i="35" s="1"/>
  <c r="AX442" i="22"/>
  <c r="AX428" i="22"/>
  <c r="AX441" i="22"/>
  <c r="H441" i="35" s="1"/>
  <c r="AX389" i="22"/>
  <c r="H389" i="35" s="1"/>
  <c r="H854" i="35"/>
  <c r="AX395" i="22"/>
  <c r="H395" i="35" s="1"/>
  <c r="AX387" i="22"/>
  <c r="H387" i="35" s="1"/>
  <c r="AX388" i="22"/>
  <c r="H388" i="35" s="1"/>
  <c r="AX427" i="22"/>
  <c r="H427" i="35" s="1"/>
  <c r="AX381" i="22"/>
  <c r="H381" i="35" s="1"/>
  <c r="AX941" i="22"/>
  <c r="H941" i="35" s="1"/>
  <c r="AX938" i="22"/>
  <c r="H938" i="35" s="1"/>
  <c r="AX623" i="22"/>
  <c r="AX131" i="22"/>
  <c r="H131" i="35" s="1"/>
  <c r="AX580" i="22"/>
  <c r="AX435" i="22"/>
  <c r="AX445" i="22"/>
  <c r="H445" i="35" s="1"/>
  <c r="AX400" i="22"/>
  <c r="H400" i="35" s="1"/>
  <c r="AX397" i="22"/>
  <c r="H397" i="35" s="1"/>
  <c r="H493" i="35"/>
  <c r="AX895" i="22"/>
  <c r="H895" i="35" s="1"/>
  <c r="AX805" i="22"/>
  <c r="H805" i="35" s="1"/>
  <c r="AX758" i="22"/>
  <c r="H758" i="35" s="1"/>
  <c r="AX760" i="22"/>
  <c r="H760" i="35" s="1"/>
  <c r="AX436" i="22"/>
  <c r="AX394" i="22"/>
  <c r="H394" i="35" s="1"/>
  <c r="H672" i="35"/>
  <c r="H1342" i="35"/>
  <c r="H2041" i="35"/>
  <c r="H584" i="35"/>
  <c r="AX434" i="22"/>
  <c r="AX426" i="22"/>
  <c r="H426" i="35" s="1"/>
  <c r="AX351" i="22"/>
  <c r="H351" i="35" s="1"/>
  <c r="AX570" i="22"/>
  <c r="H449" i="35"/>
  <c r="AX352" i="22"/>
  <c r="H352" i="35" s="1"/>
  <c r="AX614" i="22"/>
  <c r="AX215" i="22"/>
  <c r="H215" i="35" s="1"/>
  <c r="H853" i="35"/>
  <c r="AX982" i="22"/>
  <c r="H982" i="35" s="1"/>
  <c r="AX804" i="22"/>
  <c r="H804" i="35" s="1"/>
  <c r="AX803" i="22"/>
  <c r="H803" i="35" s="1"/>
  <c r="H763" i="35"/>
  <c r="AX625" i="22"/>
  <c r="H625" i="35" s="1"/>
  <c r="H718" i="35"/>
  <c r="AX939" i="22"/>
  <c r="H939" i="35" s="1"/>
  <c r="AX622" i="22"/>
  <c r="H622" i="35" s="1"/>
  <c r="AX577" i="22"/>
  <c r="AX579" i="22"/>
  <c r="AX578" i="22"/>
  <c r="AX207" i="22"/>
  <c r="H207" i="35" s="1"/>
  <c r="H1705" i="35"/>
  <c r="H2057" i="35"/>
  <c r="H1367" i="35"/>
  <c r="H1913" i="35"/>
  <c r="H2017" i="35"/>
  <c r="AX617" i="22"/>
  <c r="H900" i="35"/>
  <c r="AX834" i="22"/>
  <c r="H834" i="35" s="1"/>
  <c r="AX744" i="22"/>
  <c r="H744" i="35" s="1"/>
  <c r="AX470" i="22"/>
  <c r="H470" i="35" s="1"/>
  <c r="AX979" i="22"/>
  <c r="H979" i="35" s="1"/>
  <c r="AX986" i="22"/>
  <c r="H986" i="35" s="1"/>
  <c r="AX890" i="22"/>
  <c r="H890" i="35" s="1"/>
  <c r="AX837" i="22"/>
  <c r="H837" i="35" s="1"/>
  <c r="AX794" i="22"/>
  <c r="H794" i="35" s="1"/>
  <c r="AX786" i="22"/>
  <c r="H786" i="35" s="1"/>
  <c r="AX703" i="22"/>
  <c r="H703" i="35" s="1"/>
  <c r="AX667" i="22"/>
  <c r="AX671" i="22"/>
  <c r="AX626" i="22"/>
  <c r="AX613" i="22"/>
  <c r="AX621" i="22"/>
  <c r="AX581" i="22"/>
  <c r="AX574" i="22"/>
  <c r="H574" i="35" s="1"/>
  <c r="AX344" i="22"/>
  <c r="H344" i="35" s="1"/>
  <c r="AX310" i="22"/>
  <c r="AX176" i="22"/>
  <c r="H176" i="35" s="1"/>
  <c r="H1921" i="35"/>
  <c r="H2025" i="35"/>
  <c r="H2097" i="35"/>
  <c r="H1648" i="35"/>
  <c r="H1697" i="35"/>
  <c r="H1729" i="35"/>
  <c r="H1793" i="35"/>
  <c r="H1969" i="35"/>
  <c r="H2089" i="35"/>
  <c r="H2129" i="35"/>
  <c r="H2145" i="35"/>
  <c r="H2185" i="35"/>
  <c r="H2225" i="35"/>
  <c r="H1665" i="35"/>
  <c r="H1753" i="35"/>
  <c r="H1993" i="35"/>
  <c r="H1322" i="35"/>
  <c r="H1380" i="35"/>
  <c r="H1440" i="35"/>
  <c r="H1737" i="35"/>
  <c r="H1873" i="35"/>
  <c r="H1929" i="35"/>
  <c r="H1977" i="35"/>
  <c r="H2001" i="35"/>
  <c r="H2049" i="35"/>
  <c r="H2065" i="35"/>
  <c r="H2113" i="35"/>
  <c r="H2193" i="35"/>
  <c r="H2233" i="35"/>
  <c r="H1825" i="35"/>
  <c r="H1833" i="35"/>
  <c r="H1841" i="35"/>
  <c r="H1889" i="35"/>
  <c r="H1655" i="35"/>
  <c r="H1681" i="35"/>
  <c r="H1689" i="35"/>
  <c r="H1745" i="35"/>
  <c r="H1777" i="35"/>
  <c r="H1953" i="35"/>
  <c r="H2009" i="35"/>
  <c r="H2201" i="35"/>
  <c r="H2217" i="35"/>
  <c r="H2241" i="35"/>
  <c r="H2249" i="35"/>
  <c r="H1769" i="35"/>
  <c r="H1857" i="35"/>
  <c r="H1881" i="35"/>
  <c r="H1300" i="35"/>
  <c r="H1618" i="35"/>
  <c r="H1721" i="35"/>
  <c r="H1785" i="35"/>
  <c r="H1817" i="35"/>
  <c r="H1865" i="35"/>
  <c r="H1905" i="35"/>
  <c r="H1961" i="35"/>
  <c r="H2081" i="35"/>
  <c r="H2105" i="35"/>
  <c r="H2137" i="35"/>
  <c r="H2153" i="35"/>
  <c r="H2177" i="35"/>
  <c r="AX1023" i="22"/>
  <c r="H1023" i="35" s="1"/>
  <c r="AX1031" i="22"/>
  <c r="H1031" i="35" s="1"/>
  <c r="AX980" i="22"/>
  <c r="H980" i="35" s="1"/>
  <c r="AX981" i="22"/>
  <c r="H981" i="35" s="1"/>
  <c r="AX927" i="22"/>
  <c r="H927" i="35" s="1"/>
  <c r="AX935" i="22"/>
  <c r="H935" i="35" s="1"/>
  <c r="AX936" i="22"/>
  <c r="H936" i="35" s="1"/>
  <c r="AX937" i="22"/>
  <c r="H937" i="35" s="1"/>
  <c r="AX802" i="22"/>
  <c r="H802" i="35" s="1"/>
  <c r="AX795" i="22"/>
  <c r="H795" i="35" s="1"/>
  <c r="AX806" i="22"/>
  <c r="H806" i="35" s="1"/>
  <c r="AX756" i="22"/>
  <c r="H756" i="35" s="1"/>
  <c r="AX750" i="22"/>
  <c r="H750" i="35" s="1"/>
  <c r="AX711" i="22"/>
  <c r="H711" i="35" s="1"/>
  <c r="AX712" i="22"/>
  <c r="H712" i="35" s="1"/>
  <c r="AX670" i="22"/>
  <c r="AX665" i="22"/>
  <c r="H674" i="35"/>
  <c r="AX615" i="22"/>
  <c r="AX487" i="22"/>
  <c r="H487" i="35" s="1"/>
  <c r="AX490" i="22"/>
  <c r="H490" i="35" s="1"/>
  <c r="AX476" i="22"/>
  <c r="H476" i="35" s="1"/>
  <c r="H495" i="35"/>
  <c r="AX345" i="22"/>
  <c r="H345" i="35" s="1"/>
  <c r="AX306" i="22"/>
  <c r="AX82" i="22"/>
  <c r="H82" i="35" s="1"/>
  <c r="AX86" i="22"/>
  <c r="H86" i="35" s="1"/>
  <c r="S1031" i="35"/>
  <c r="T1031" i="35" s="1"/>
  <c r="S941" i="35"/>
  <c r="T941" i="35" s="1"/>
  <c r="S896" i="35"/>
  <c r="T896" i="35" s="1"/>
  <c r="S851" i="35"/>
  <c r="T851" i="35" s="1"/>
  <c r="S716" i="35"/>
  <c r="T716" i="35" s="1"/>
  <c r="S671" i="35"/>
  <c r="T671" i="35" s="1"/>
  <c r="S626" i="35"/>
  <c r="T626" i="35" s="1"/>
  <c r="S581" i="35"/>
  <c r="T581" i="35" s="1"/>
  <c r="S536" i="35"/>
  <c r="T536" i="35" s="1"/>
  <c r="S491" i="35"/>
  <c r="T491" i="35" s="1"/>
  <c r="S446" i="35"/>
  <c r="T446" i="35" s="1"/>
  <c r="S401" i="35"/>
  <c r="T401" i="35" s="1"/>
  <c r="S356" i="35"/>
  <c r="T356" i="35" s="1"/>
  <c r="S311" i="35"/>
  <c r="T311" i="35" s="1"/>
  <c r="S266" i="35"/>
  <c r="T266" i="35" s="1"/>
  <c r="S176" i="35"/>
  <c r="T176" i="35" s="1"/>
  <c r="S86" i="35"/>
  <c r="T86" i="35" s="1"/>
  <c r="R176" i="35"/>
  <c r="R177" i="35" s="1"/>
  <c r="R178" i="35" s="1"/>
  <c r="R179" i="35" s="1"/>
  <c r="R180" i="35" s="1"/>
  <c r="R221" i="35"/>
  <c r="R222" i="35" s="1"/>
  <c r="R223" i="35" s="1"/>
  <c r="R224" i="35" s="1"/>
  <c r="R225" i="35" s="1"/>
  <c r="S131" i="35"/>
  <c r="T131" i="35" s="1"/>
  <c r="S221" i="35"/>
  <c r="T221" i="35" s="1"/>
  <c r="S761" i="35"/>
  <c r="T761" i="35" s="1"/>
  <c r="S986" i="35"/>
  <c r="T986" i="35" s="1"/>
  <c r="R806" i="35"/>
  <c r="R807" i="35" s="1"/>
  <c r="R808" i="35" s="1"/>
  <c r="R809" i="35" s="1"/>
  <c r="R810" i="35" s="1"/>
  <c r="R356" i="35"/>
  <c r="R357" i="35" s="1"/>
  <c r="R358" i="35" s="1"/>
  <c r="R359" i="35" s="1"/>
  <c r="R360" i="35" s="1"/>
  <c r="R851" i="35"/>
  <c r="R852" i="35" s="1"/>
  <c r="R853" i="35" s="1"/>
  <c r="R854" i="35" s="1"/>
  <c r="R855" i="35" s="1"/>
  <c r="R311" i="35"/>
  <c r="R312" i="35" s="1"/>
  <c r="R313" i="35" s="1"/>
  <c r="R314" i="35" s="1"/>
  <c r="R315" i="35" s="1"/>
  <c r="R671" i="35"/>
  <c r="R672" i="35" s="1"/>
  <c r="R673" i="35" s="1"/>
  <c r="R674" i="35" s="1"/>
  <c r="R675" i="35" s="1"/>
  <c r="R1031" i="35"/>
  <c r="R1032" i="35" s="1"/>
  <c r="R1033" i="35" s="1"/>
  <c r="R1034" i="35" s="1"/>
  <c r="R1035" i="35" s="1"/>
  <c r="R131" i="35"/>
  <c r="R132" i="35" s="1"/>
  <c r="R133" i="35" s="1"/>
  <c r="R134" i="35" s="1"/>
  <c r="R135" i="35" s="1"/>
  <c r="R986" i="35"/>
  <c r="R987" i="35" s="1"/>
  <c r="R988" i="35" s="1"/>
  <c r="R989" i="35" s="1"/>
  <c r="R990" i="35" s="1"/>
  <c r="R266" i="35"/>
  <c r="R267" i="35" s="1"/>
  <c r="R268" i="35" s="1"/>
  <c r="R269" i="35" s="1"/>
  <c r="R270" i="35" s="1"/>
  <c r="R401" i="35"/>
  <c r="R402" i="35" s="1"/>
  <c r="R403" i="35" s="1"/>
  <c r="R404" i="35" s="1"/>
  <c r="R405" i="35" s="1"/>
  <c r="R536" i="35"/>
  <c r="R537" i="35" s="1"/>
  <c r="R538" i="35" s="1"/>
  <c r="R539" i="35" s="1"/>
  <c r="R540" i="35" s="1"/>
  <c r="R896" i="35"/>
  <c r="R897" i="35" s="1"/>
  <c r="R898" i="35" s="1"/>
  <c r="R899" i="35" s="1"/>
  <c r="R900" i="35" s="1"/>
  <c r="R86" i="35"/>
  <c r="R87" i="35" s="1"/>
  <c r="R88" i="35" s="1"/>
  <c r="R89" i="35" s="1"/>
  <c r="R90" i="35" s="1"/>
  <c r="R626" i="35"/>
  <c r="R627" i="35" s="1"/>
  <c r="R628" i="35" s="1"/>
  <c r="R629" i="35" s="1"/>
  <c r="R630" i="35" s="1"/>
  <c r="R581" i="35"/>
  <c r="R582" i="35" s="1"/>
  <c r="R583" i="35" s="1"/>
  <c r="R584" i="35" s="1"/>
  <c r="R585" i="35" s="1"/>
  <c r="R716" i="35"/>
  <c r="R717" i="35" s="1"/>
  <c r="R718" i="35" s="1"/>
  <c r="R719" i="35" s="1"/>
  <c r="R720" i="35" s="1"/>
  <c r="R446" i="35"/>
  <c r="R447" i="35" s="1"/>
  <c r="R448" i="35" s="1"/>
  <c r="R449" i="35" s="1"/>
  <c r="R450" i="35" s="1"/>
  <c r="R761" i="35"/>
  <c r="R762" i="35" s="1"/>
  <c r="R763" i="35" s="1"/>
  <c r="R764" i="35" s="1"/>
  <c r="R765" i="35" s="1"/>
  <c r="S806" i="35"/>
  <c r="T806" i="35" s="1"/>
  <c r="R491" i="35"/>
  <c r="R492" i="35" s="1"/>
  <c r="R493" i="35" s="1"/>
  <c r="R494" i="35" s="1"/>
  <c r="R495" i="35" s="1"/>
  <c r="R941" i="35"/>
  <c r="R942" i="35" s="1"/>
  <c r="R943" i="35" s="1"/>
  <c r="R944" i="35" s="1"/>
  <c r="R945" i="35" s="1"/>
  <c r="AX1013" i="22"/>
  <c r="H1013" i="35" s="1"/>
  <c r="AX1027" i="22"/>
  <c r="H1027" i="35" s="1"/>
  <c r="AX975" i="22"/>
  <c r="H975" i="35" s="1"/>
  <c r="AX844" i="22"/>
  <c r="H844" i="35" s="1"/>
  <c r="AX757" i="22"/>
  <c r="H757" i="35" s="1"/>
  <c r="AX715" i="22"/>
  <c r="H715" i="35" s="1"/>
  <c r="AX698" i="22"/>
  <c r="H698" i="35" s="1"/>
  <c r="AX659" i="22"/>
  <c r="AX575" i="22"/>
  <c r="H575" i="35" s="1"/>
  <c r="AX576" i="22"/>
  <c r="AX350" i="22"/>
  <c r="H350" i="35" s="1"/>
  <c r="AX930" i="22"/>
  <c r="H930" i="35" s="1"/>
  <c r="AX929" i="22"/>
  <c r="H929" i="35" s="1"/>
  <c r="AX928" i="22"/>
  <c r="H928" i="35" s="1"/>
  <c r="AX915" i="22"/>
  <c r="H915" i="35" s="1"/>
  <c r="AX836" i="22"/>
  <c r="H836" i="35" s="1"/>
  <c r="AX697" i="22"/>
  <c r="H697" i="35" s="1"/>
  <c r="H720" i="35"/>
  <c r="AX658" i="22"/>
  <c r="AX300" i="22"/>
  <c r="AX299" i="22"/>
  <c r="H313" i="35"/>
  <c r="AX206" i="22"/>
  <c r="H206" i="35" s="1"/>
  <c r="AX788" i="22"/>
  <c r="H788" i="35" s="1"/>
  <c r="AX743" i="22"/>
  <c r="H743" i="35" s="1"/>
  <c r="AX601" i="22"/>
  <c r="H601" i="35" s="1"/>
  <c r="AX554" i="22"/>
  <c r="H554" i="35" s="1"/>
  <c r="AX111" i="22"/>
  <c r="H111" i="35" s="1"/>
  <c r="AX1051" i="22"/>
  <c r="H1051" i="35" s="1"/>
  <c r="AX1058" i="22"/>
  <c r="H1058" i="35" s="1"/>
  <c r="AX1057" i="22"/>
  <c r="H1057" i="35" s="1"/>
  <c r="AX1022" i="22"/>
  <c r="H1022" i="35" s="1"/>
  <c r="AX967" i="22"/>
  <c r="H967" i="35" s="1"/>
  <c r="AX974" i="22"/>
  <c r="H974" i="35" s="1"/>
  <c r="AX933" i="22"/>
  <c r="H933" i="35" s="1"/>
  <c r="AX931" i="22"/>
  <c r="H931" i="35" s="1"/>
  <c r="AX782" i="22"/>
  <c r="H782" i="35" s="1"/>
  <c r="AX787" i="22"/>
  <c r="H787" i="35" s="1"/>
  <c r="AX704" i="22"/>
  <c r="H704" i="35" s="1"/>
  <c r="AX705" i="22"/>
  <c r="H705" i="35" s="1"/>
  <c r="AX660" i="22"/>
  <c r="AX653" i="22"/>
  <c r="AX607" i="22"/>
  <c r="AX609" i="22"/>
  <c r="AX608" i="22"/>
  <c r="H608" i="35" s="1"/>
  <c r="AX562" i="22"/>
  <c r="H562" i="35" s="1"/>
  <c r="AX479" i="22"/>
  <c r="H479" i="35" s="1"/>
  <c r="AX475" i="22"/>
  <c r="H475" i="35" s="1"/>
  <c r="AX384" i="22"/>
  <c r="AX382" i="22"/>
  <c r="AX390" i="22"/>
  <c r="AX338" i="22"/>
  <c r="H338" i="35" s="1"/>
  <c r="AX347" i="22"/>
  <c r="H347" i="35" s="1"/>
  <c r="AX346" i="22"/>
  <c r="H346" i="35" s="1"/>
  <c r="AX921" i="22"/>
  <c r="H921" i="35" s="1"/>
  <c r="AX831" i="22"/>
  <c r="H831" i="35" s="1"/>
  <c r="AX830" i="22"/>
  <c r="H830" i="35" s="1"/>
  <c r="AX696" i="22"/>
  <c r="H696" i="35" s="1"/>
  <c r="AX103" i="22"/>
  <c r="H103" i="35" s="1"/>
  <c r="AX1005" i="22"/>
  <c r="H1005" i="35" s="1"/>
  <c r="AX914" i="22"/>
  <c r="H914" i="35" s="1"/>
  <c r="AX868" i="22"/>
  <c r="H868" i="35" s="1"/>
  <c r="AX824" i="22"/>
  <c r="H824" i="35" s="1"/>
  <c r="AX823" i="22"/>
  <c r="H823" i="35" s="1"/>
  <c r="AX734" i="22"/>
  <c r="H734" i="35" s="1"/>
  <c r="AX508" i="22"/>
  <c r="H508" i="35" s="1"/>
  <c r="AX374" i="22"/>
  <c r="AX194" i="22"/>
  <c r="H194" i="35" s="1"/>
  <c r="AX193" i="22"/>
  <c r="H193" i="35" s="1"/>
  <c r="AX649" i="22"/>
  <c r="H447" i="35"/>
  <c r="H88" i="35"/>
  <c r="AX1103" i="22"/>
  <c r="H1103" i="35" s="1"/>
  <c r="AX1105" i="22"/>
  <c r="H1105" i="35" s="1"/>
  <c r="AX1019" i="22"/>
  <c r="H1019" i="35" s="1"/>
  <c r="AX922" i="22"/>
  <c r="H922" i="35" s="1"/>
  <c r="AX932" i="22"/>
  <c r="H932" i="35" s="1"/>
  <c r="AX742" i="22"/>
  <c r="H742" i="35" s="1"/>
  <c r="AX749" i="22"/>
  <c r="H749" i="35" s="1"/>
  <c r="AX751" i="22"/>
  <c r="H751" i="35" s="1"/>
  <c r="AX569" i="22"/>
  <c r="H569" i="35" s="1"/>
  <c r="AX556" i="22"/>
  <c r="AX563" i="22"/>
  <c r="AX480" i="22"/>
  <c r="H480" i="35" s="1"/>
  <c r="AX472" i="22"/>
  <c r="H472" i="35" s="1"/>
  <c r="AX420" i="22"/>
  <c r="H420" i="35" s="1"/>
  <c r="AX421" i="22"/>
  <c r="AX392" i="22"/>
  <c r="AX383" i="22"/>
  <c r="AX331" i="22"/>
  <c r="H331" i="35" s="1"/>
  <c r="AX292" i="22"/>
  <c r="AX158" i="22"/>
  <c r="BH158" i="22" s="1"/>
  <c r="H1077" i="35"/>
  <c r="AX1016" i="22"/>
  <c r="H1016" i="35" s="1"/>
  <c r="H1035" i="35"/>
  <c r="AX960" i="22"/>
  <c r="H960" i="35" s="1"/>
  <c r="AX926" i="22"/>
  <c r="H926" i="35" s="1"/>
  <c r="AX833" i="22"/>
  <c r="H833" i="35" s="1"/>
  <c r="AX832" i="22"/>
  <c r="H832" i="35" s="1"/>
  <c r="AX781" i="22"/>
  <c r="H781" i="35" s="1"/>
  <c r="AX736" i="22"/>
  <c r="H736" i="35" s="1"/>
  <c r="AX652" i="22"/>
  <c r="AX466" i="22"/>
  <c r="H466" i="35" s="1"/>
  <c r="AX376" i="22"/>
  <c r="AX337" i="22"/>
  <c r="H337" i="35" s="1"/>
  <c r="H359" i="35"/>
  <c r="AX289" i="22"/>
  <c r="AX203" i="22"/>
  <c r="H203" i="35" s="1"/>
  <c r="AX202" i="22"/>
  <c r="H202" i="35" s="1"/>
  <c r="H942" i="35"/>
  <c r="AX780" i="22"/>
  <c r="H780" i="35" s="1"/>
  <c r="AX790" i="22"/>
  <c r="H790" i="35" s="1"/>
  <c r="AX690" i="22"/>
  <c r="H690" i="35" s="1"/>
  <c r="AX646" i="22"/>
  <c r="AX645" i="22"/>
  <c r="AX600" i="22"/>
  <c r="AX611" i="22"/>
  <c r="H630" i="35"/>
  <c r="AX519" i="22"/>
  <c r="H519" i="35" s="1"/>
  <c r="AX517" i="22"/>
  <c r="H517" i="35" s="1"/>
  <c r="AX518" i="22"/>
  <c r="H518" i="35" s="1"/>
  <c r="AX473" i="22"/>
  <c r="H473" i="35" s="1"/>
  <c r="AX417" i="22"/>
  <c r="AX386" i="22"/>
  <c r="AX341" i="22"/>
  <c r="H341" i="35" s="1"/>
  <c r="AX286" i="22"/>
  <c r="AX285" i="22"/>
  <c r="AX248" i="22"/>
  <c r="H248" i="35" s="1"/>
  <c r="AX113" i="22"/>
  <c r="H113" i="35" s="1"/>
  <c r="AX68" i="22"/>
  <c r="H68" i="35" s="1"/>
  <c r="AX26" i="22"/>
  <c r="H26" i="35" s="1"/>
  <c r="AX25" i="22"/>
  <c r="H25" i="35" s="1"/>
  <c r="Q1181" i="35"/>
  <c r="S1146" i="35"/>
  <c r="T1146" i="35" s="1"/>
  <c r="S1158" i="35"/>
  <c r="T1158" i="35" s="1"/>
  <c r="S1162" i="35"/>
  <c r="T1162" i="35" s="1"/>
  <c r="S1200" i="35"/>
  <c r="T1200" i="35" s="1"/>
  <c r="S1204" i="35"/>
  <c r="T1204" i="35" s="1"/>
  <c r="S1208" i="35"/>
  <c r="T1208" i="35" s="1"/>
  <c r="AX1096" i="22"/>
  <c r="H1096" i="35" s="1"/>
  <c r="AX961" i="22"/>
  <c r="H961" i="35" s="1"/>
  <c r="AX916" i="22"/>
  <c r="H916" i="35" s="1"/>
  <c r="AX923" i="22"/>
  <c r="H923" i="35" s="1"/>
  <c r="AX878" i="22"/>
  <c r="H878" i="35" s="1"/>
  <c r="AX735" i="22"/>
  <c r="H735" i="35" s="1"/>
  <c r="AX691" i="22"/>
  <c r="H691" i="35" s="1"/>
  <c r="AX469" i="22"/>
  <c r="AX375" i="22"/>
  <c r="H403" i="35"/>
  <c r="H402" i="35"/>
  <c r="AX330" i="22"/>
  <c r="H330" i="35" s="1"/>
  <c r="H178" i="35"/>
  <c r="AX1050" i="22"/>
  <c r="H1050" i="35" s="1"/>
  <c r="AX1006" i="22"/>
  <c r="H1006" i="35" s="1"/>
  <c r="H943" i="35"/>
  <c r="AX777" i="22"/>
  <c r="H777" i="35" s="1"/>
  <c r="AX737" i="22"/>
  <c r="H737" i="35" s="1"/>
  <c r="AX731" i="22"/>
  <c r="H731" i="35" s="1"/>
  <c r="AX597" i="22"/>
  <c r="AX573" i="22"/>
  <c r="H573" i="35" s="1"/>
  <c r="AX555" i="22"/>
  <c r="H555" i="35" s="1"/>
  <c r="H537" i="35"/>
  <c r="AX465" i="22"/>
  <c r="H465" i="35" s="1"/>
  <c r="AX1049" i="22"/>
  <c r="H1049" i="35" s="1"/>
  <c r="AX1056" i="22"/>
  <c r="H1056" i="35" s="1"/>
  <c r="AX1009" i="22"/>
  <c r="H1009" i="35" s="1"/>
  <c r="AX1010" i="22"/>
  <c r="H1010" i="35" s="1"/>
  <c r="AX984" i="22"/>
  <c r="H984" i="35" s="1"/>
  <c r="AX972" i="22"/>
  <c r="H972" i="35" s="1"/>
  <c r="AX973" i="22"/>
  <c r="H973" i="35" s="1"/>
  <c r="AX977" i="22"/>
  <c r="H977" i="35" s="1"/>
  <c r="AX971" i="22"/>
  <c r="H971" i="35" s="1"/>
  <c r="AX976" i="22"/>
  <c r="H976" i="35" s="1"/>
  <c r="AX959" i="22"/>
  <c r="H959" i="35" s="1"/>
  <c r="AX965" i="22"/>
  <c r="H965" i="35" s="1"/>
  <c r="AX966" i="22"/>
  <c r="H966" i="35" s="1"/>
  <c r="AX969" i="22"/>
  <c r="H969" i="35" s="1"/>
  <c r="AX958" i="22"/>
  <c r="H958" i="35" s="1"/>
  <c r="AX963" i="22"/>
  <c r="H963" i="35" s="1"/>
  <c r="AX925" i="22"/>
  <c r="H925" i="35" s="1"/>
  <c r="AX913" i="22"/>
  <c r="H913" i="35" s="1"/>
  <c r="AX919" i="22"/>
  <c r="H919" i="35" s="1"/>
  <c r="AX920" i="22"/>
  <c r="H920" i="35" s="1"/>
  <c r="AX924" i="22"/>
  <c r="H924" i="35" s="1"/>
  <c r="AX917" i="22"/>
  <c r="H917" i="35" s="1"/>
  <c r="AX918" i="22"/>
  <c r="H918" i="35" s="1"/>
  <c r="AX869" i="22"/>
  <c r="H869" i="35" s="1"/>
  <c r="AX889" i="22"/>
  <c r="H889" i="35" s="1"/>
  <c r="AX879" i="22"/>
  <c r="H879" i="35" s="1"/>
  <c r="AX740" i="22"/>
  <c r="H740" i="35" s="1"/>
  <c r="AX739" i="22"/>
  <c r="H739" i="35" s="1"/>
  <c r="AX747" i="22"/>
  <c r="H747" i="35" s="1"/>
  <c r="AX689" i="22"/>
  <c r="H689" i="35" s="1"/>
  <c r="AX695" i="22"/>
  <c r="H695" i="35" s="1"/>
  <c r="AX701" i="22"/>
  <c r="AX706" i="22"/>
  <c r="AX707" i="22"/>
  <c r="AX688" i="22"/>
  <c r="H688" i="35" s="1"/>
  <c r="AX693" i="22"/>
  <c r="AX699" i="22"/>
  <c r="AX714" i="22"/>
  <c r="AX709" i="22"/>
  <c r="H709" i="35" s="1"/>
  <c r="AX713" i="22"/>
  <c r="AX657" i="22"/>
  <c r="AX664" i="22"/>
  <c r="AX656" i="22"/>
  <c r="AX651" i="22"/>
  <c r="AX655" i="22"/>
  <c r="AX648" i="22"/>
  <c r="AX650" i="22"/>
  <c r="H650" i="35" s="1"/>
  <c r="AX654" i="22"/>
  <c r="AX643" i="22"/>
  <c r="AX669" i="22"/>
  <c r="AX668" i="22"/>
  <c r="AX605" i="22"/>
  <c r="AX599" i="22"/>
  <c r="AX516" i="22"/>
  <c r="H516" i="35" s="1"/>
  <c r="AX429" i="22"/>
  <c r="AX444" i="22"/>
  <c r="H444" i="35" s="1"/>
  <c r="AX440" i="22"/>
  <c r="H440" i="35" s="1"/>
  <c r="AX443" i="22"/>
  <c r="AX425" i="22"/>
  <c r="H425" i="35" s="1"/>
  <c r="AX424" i="22"/>
  <c r="H424" i="35" s="1"/>
  <c r="AX373" i="22"/>
  <c r="AX377" i="22"/>
  <c r="H377" i="35" s="1"/>
  <c r="AX378" i="22"/>
  <c r="AX379" i="22"/>
  <c r="H379" i="35" s="1"/>
  <c r="AX380" i="22"/>
  <c r="AX399" i="22"/>
  <c r="AX393" i="22"/>
  <c r="H393" i="35" s="1"/>
  <c r="AX398" i="22"/>
  <c r="AX334" i="22"/>
  <c r="H334" i="35" s="1"/>
  <c r="AX332" i="22"/>
  <c r="H332" i="35" s="1"/>
  <c r="AX342" i="22"/>
  <c r="H342" i="35" s="1"/>
  <c r="AX343" i="22"/>
  <c r="H343" i="35" s="1"/>
  <c r="AX355" i="22"/>
  <c r="H355" i="35" s="1"/>
  <c r="AX354" i="22"/>
  <c r="H354" i="35" s="1"/>
  <c r="AX348" i="22"/>
  <c r="H348" i="35" s="1"/>
  <c r="AX349" i="22"/>
  <c r="H349" i="35" s="1"/>
  <c r="AX329" i="22"/>
  <c r="H329" i="35" s="1"/>
  <c r="AX335" i="22"/>
  <c r="H335" i="35" s="1"/>
  <c r="AX336" i="22"/>
  <c r="H336" i="35" s="1"/>
  <c r="AX283" i="22"/>
  <c r="AX284" i="22"/>
  <c r="AX290" i="22"/>
  <c r="AX305" i="22"/>
  <c r="AX298" i="22"/>
  <c r="AX304" i="22"/>
  <c r="AX296" i="22"/>
  <c r="AX301" i="22"/>
  <c r="AX302" i="22"/>
  <c r="AX303" i="22"/>
  <c r="AX295" i="22"/>
  <c r="H295" i="35" s="1"/>
  <c r="AX251" i="22"/>
  <c r="H251" i="35" s="1"/>
  <c r="AX214" i="22"/>
  <c r="H214" i="35" s="1"/>
  <c r="AX205" i="22"/>
  <c r="H205" i="35" s="1"/>
  <c r="AX201" i="22"/>
  <c r="H201" i="35" s="1"/>
  <c r="AX204" i="22"/>
  <c r="H204" i="35" s="1"/>
  <c r="AX148" i="22"/>
  <c r="H148" i="35" s="1"/>
  <c r="AX149" i="22"/>
  <c r="H149" i="35" s="1"/>
  <c r="AX159" i="22"/>
  <c r="AX114" i="22"/>
  <c r="H114" i="35" s="1"/>
  <c r="Q1060" i="35"/>
  <c r="Q1202" i="35"/>
  <c r="S237" i="35"/>
  <c r="T237" i="35" s="1"/>
  <c r="S164" i="35"/>
  <c r="T164" i="35" s="1"/>
  <c r="S1194" i="35"/>
  <c r="T1194" i="35" s="1"/>
  <c r="S1198" i="35"/>
  <c r="T1198" i="35" s="1"/>
  <c r="S1202" i="35"/>
  <c r="T1202" i="35" s="1"/>
  <c r="S1206" i="35"/>
  <c r="T1206" i="35" s="1"/>
  <c r="S1235" i="35"/>
  <c r="T1235" i="35" s="1"/>
  <c r="S1239" i="35"/>
  <c r="T1239" i="35" s="1"/>
  <c r="S1255" i="35"/>
  <c r="T1255" i="35" s="1"/>
  <c r="S417" i="35"/>
  <c r="T417" i="35" s="1"/>
  <c r="S427" i="35"/>
  <c r="T427" i="35" s="1"/>
  <c r="S430" i="35"/>
  <c r="T430" i="35" s="1"/>
  <c r="S435" i="35"/>
  <c r="T435" i="35" s="1"/>
  <c r="S439" i="35"/>
  <c r="T439" i="35" s="1"/>
  <c r="S443" i="35"/>
  <c r="T443" i="35" s="1"/>
  <c r="S869" i="35"/>
  <c r="T869" i="35" s="1"/>
  <c r="S873" i="35"/>
  <c r="T873" i="35" s="1"/>
  <c r="S877" i="35"/>
  <c r="T877" i="35" s="1"/>
  <c r="S881" i="35"/>
  <c r="T881" i="35" s="1"/>
  <c r="S192" i="35"/>
  <c r="T192" i="35" s="1"/>
  <c r="S197" i="35"/>
  <c r="T197" i="35" s="1"/>
  <c r="S205" i="35"/>
  <c r="T205" i="35" s="1"/>
  <c r="S209" i="35"/>
  <c r="T209" i="35" s="1"/>
  <c r="S214" i="35"/>
  <c r="T214" i="35" s="1"/>
  <c r="S624" i="35"/>
  <c r="T624" i="35" s="1"/>
  <c r="S1110" i="35"/>
  <c r="T1110" i="35" s="1"/>
  <c r="S1119" i="35"/>
  <c r="T1119" i="35" s="1"/>
  <c r="S1046" i="35"/>
  <c r="T1046" i="35" s="1"/>
  <c r="S1060" i="35"/>
  <c r="T1060" i="35" s="1"/>
  <c r="S1064" i="35"/>
  <c r="T1064" i="35" s="1"/>
  <c r="S1073" i="35"/>
  <c r="T1073" i="35" s="1"/>
  <c r="S1026" i="35"/>
  <c r="T1026" i="35" s="1"/>
  <c r="S972" i="35"/>
  <c r="T972" i="35" s="1"/>
  <c r="S976" i="35"/>
  <c r="T976" i="35" s="1"/>
  <c r="S980" i="35"/>
  <c r="T980" i="35" s="1"/>
  <c r="S984" i="35"/>
  <c r="T984" i="35" s="1"/>
  <c r="S823" i="35"/>
  <c r="T823" i="35" s="1"/>
  <c r="S840" i="35"/>
  <c r="T840" i="35" s="1"/>
  <c r="S575" i="35"/>
  <c r="T575" i="35" s="1"/>
  <c r="S342" i="35"/>
  <c r="T342" i="35" s="1"/>
  <c r="S347" i="35"/>
  <c r="T347" i="35" s="1"/>
  <c r="S355" i="35"/>
  <c r="T355" i="35" s="1"/>
  <c r="S250" i="35"/>
  <c r="T250" i="35" s="1"/>
  <c r="S156" i="35"/>
  <c r="T156" i="35" s="1"/>
  <c r="S69" i="35"/>
  <c r="T69" i="35" s="1"/>
  <c r="S81" i="35"/>
  <c r="T81" i="35" s="1"/>
  <c r="S296" i="35"/>
  <c r="T296" i="35" s="1"/>
  <c r="S304" i="35"/>
  <c r="T304" i="35" s="1"/>
  <c r="S310" i="35"/>
  <c r="T310" i="35" s="1"/>
  <c r="S1184" i="35"/>
  <c r="T1184" i="35" s="1"/>
  <c r="S643" i="35"/>
  <c r="T643" i="35" s="1"/>
  <c r="S655" i="35"/>
  <c r="T655" i="35" s="1"/>
  <c r="S659" i="35"/>
  <c r="T659" i="35" s="1"/>
  <c r="S469" i="35"/>
  <c r="T469" i="35" s="1"/>
  <c r="S461" i="35"/>
  <c r="T461" i="35" s="1"/>
  <c r="S564" i="35"/>
  <c r="T564" i="35" s="1"/>
  <c r="S568" i="35"/>
  <c r="T568" i="35" s="1"/>
  <c r="S573" i="35"/>
  <c r="T573" i="35" s="1"/>
  <c r="S1007" i="35"/>
  <c r="T1007" i="35" s="1"/>
  <c r="S1011" i="35"/>
  <c r="T1011" i="35" s="1"/>
  <c r="S1183" i="35"/>
  <c r="T1183" i="35" s="1"/>
  <c r="S1192" i="35"/>
  <c r="T1192" i="35" s="1"/>
  <c r="S1195" i="35"/>
  <c r="T1195" i="35" s="1"/>
  <c r="S1226" i="35"/>
  <c r="T1226" i="35" s="1"/>
  <c r="S1237" i="35"/>
  <c r="T1237" i="35" s="1"/>
  <c r="S1240" i="35"/>
  <c r="T1240" i="35" s="1"/>
  <c r="S1244" i="35"/>
  <c r="T1244" i="35" s="1"/>
  <c r="S1248" i="35"/>
  <c r="T1248" i="35" s="1"/>
  <c r="S1252" i="35"/>
  <c r="T1252" i="35" s="1"/>
  <c r="AX964" i="22"/>
  <c r="H964" i="35" s="1"/>
  <c r="AX957" i="22"/>
  <c r="H957" i="35" s="1"/>
  <c r="AX956" i="22"/>
  <c r="H956" i="35" s="1"/>
  <c r="AX912" i="22"/>
  <c r="H912" i="35" s="1"/>
  <c r="AX911" i="22"/>
  <c r="H911" i="35" s="1"/>
  <c r="AX778" i="22"/>
  <c r="H778" i="35" s="1"/>
  <c r="AX732" i="22"/>
  <c r="H732" i="35" s="1"/>
  <c r="AX686" i="22"/>
  <c r="AX687" i="22"/>
  <c r="H687" i="35" s="1"/>
  <c r="AX596" i="22"/>
  <c r="Q416" i="35"/>
  <c r="AX371" i="22"/>
  <c r="H371" i="35" s="1"/>
  <c r="AX372" i="22"/>
  <c r="AX327" i="22"/>
  <c r="H327" i="35" s="1"/>
  <c r="AX326" i="22"/>
  <c r="H326" i="35" s="1"/>
  <c r="AX281" i="22"/>
  <c r="AX282" i="22"/>
  <c r="Q828" i="35"/>
  <c r="Q648" i="35"/>
  <c r="Q288" i="35"/>
  <c r="S1114" i="35"/>
  <c r="T1114" i="35" s="1"/>
  <c r="Q1074" i="35"/>
  <c r="S885" i="35"/>
  <c r="T885" i="35" s="1"/>
  <c r="S889" i="35"/>
  <c r="T889" i="35" s="1"/>
  <c r="S893" i="35"/>
  <c r="T893" i="35" s="1"/>
  <c r="S827" i="35"/>
  <c r="T827" i="35" s="1"/>
  <c r="S844" i="35"/>
  <c r="T844" i="35" s="1"/>
  <c r="S825" i="35"/>
  <c r="T825" i="35" s="1"/>
  <c r="S796" i="35"/>
  <c r="T796" i="35" s="1"/>
  <c r="S782" i="35"/>
  <c r="T782" i="35" s="1"/>
  <c r="S741" i="35"/>
  <c r="T741" i="35" s="1"/>
  <c r="S742" i="35"/>
  <c r="T742" i="35" s="1"/>
  <c r="S512" i="35"/>
  <c r="T512" i="35" s="1"/>
  <c r="S516" i="35"/>
  <c r="T516" i="35" s="1"/>
  <c r="S532" i="35"/>
  <c r="T532" i="35" s="1"/>
  <c r="S524" i="35"/>
  <c r="T524" i="35" s="1"/>
  <c r="S481" i="35"/>
  <c r="T481" i="35" s="1"/>
  <c r="S485" i="35"/>
  <c r="T485" i="35" s="1"/>
  <c r="S290" i="35"/>
  <c r="T290" i="35" s="1"/>
  <c r="S284" i="35"/>
  <c r="T284" i="35" s="1"/>
  <c r="S285" i="35"/>
  <c r="T285" i="35" s="1"/>
  <c r="S286" i="35"/>
  <c r="T286" i="35" s="1"/>
  <c r="S259" i="35"/>
  <c r="T259" i="35" s="1"/>
  <c r="S242" i="35"/>
  <c r="T242" i="35" s="1"/>
  <c r="S261" i="35"/>
  <c r="T261" i="35" s="1"/>
  <c r="S240" i="35"/>
  <c r="T240" i="35" s="1"/>
  <c r="S244" i="35"/>
  <c r="T244" i="35" s="1"/>
  <c r="S249" i="35"/>
  <c r="T249" i="35" s="1"/>
  <c r="S253" i="35"/>
  <c r="T253" i="35" s="1"/>
  <c r="S207" i="35"/>
  <c r="T207" i="35" s="1"/>
  <c r="S219" i="35"/>
  <c r="T219" i="35" s="1"/>
  <c r="S119" i="35"/>
  <c r="T119" i="35" s="1"/>
  <c r="S123" i="35"/>
  <c r="T123" i="35" s="1"/>
  <c r="S122" i="35"/>
  <c r="T122" i="35" s="1"/>
  <c r="S101" i="35"/>
  <c r="T101" i="35" s="1"/>
  <c r="S85" i="35"/>
  <c r="T85" i="35" s="1"/>
  <c r="S146" i="35"/>
  <c r="T146" i="35" s="1"/>
  <c r="S149" i="35"/>
  <c r="T149" i="35" s="1"/>
  <c r="S154" i="35"/>
  <c r="T154" i="35" s="1"/>
  <c r="S477" i="35"/>
  <c r="T477" i="35" s="1"/>
  <c r="S870" i="35"/>
  <c r="T870" i="35" s="1"/>
  <c r="S874" i="35"/>
  <c r="T874" i="35" s="1"/>
  <c r="S915" i="35"/>
  <c r="T915" i="35" s="1"/>
  <c r="S919" i="35"/>
  <c r="T919" i="35" s="1"/>
  <c r="S923" i="35"/>
  <c r="T923" i="35" s="1"/>
  <c r="S926" i="35"/>
  <c r="T926" i="35" s="1"/>
  <c r="S935" i="35"/>
  <c r="T935" i="35" s="1"/>
  <c r="S939" i="35"/>
  <c r="T939" i="35" s="1"/>
  <c r="S1016" i="35"/>
  <c r="T1016" i="35" s="1"/>
  <c r="S1029" i="35"/>
  <c r="T1029" i="35" s="1"/>
  <c r="S1136" i="35"/>
  <c r="T1136" i="35" s="1"/>
  <c r="S1147" i="35"/>
  <c r="T1147" i="35" s="1"/>
  <c r="S1155" i="35"/>
  <c r="T1155" i="35" s="1"/>
  <c r="S1159" i="35"/>
  <c r="T1159" i="35" s="1"/>
  <c r="S1163" i="35"/>
  <c r="T1163" i="35" s="1"/>
  <c r="S1197" i="35"/>
  <c r="T1197" i="35" s="1"/>
  <c r="S1201" i="35"/>
  <c r="T1201" i="35" s="1"/>
  <c r="S1205" i="35"/>
  <c r="T1205" i="35" s="1"/>
  <c r="S1230" i="35"/>
  <c r="T1230" i="35" s="1"/>
  <c r="S1234" i="35"/>
  <c r="T1234" i="35" s="1"/>
  <c r="S1210" i="35"/>
  <c r="T1210" i="35" s="1"/>
  <c r="Q804" i="35"/>
  <c r="S472" i="35"/>
  <c r="T472" i="35" s="1"/>
  <c r="S104" i="35"/>
  <c r="T104" i="35" s="1"/>
  <c r="S108" i="35"/>
  <c r="T108" i="35" s="1"/>
  <c r="S151" i="35"/>
  <c r="T151" i="35" s="1"/>
  <c r="S168" i="35"/>
  <c r="T168" i="35" s="1"/>
  <c r="S196" i="35"/>
  <c r="T196" i="35" s="1"/>
  <c r="S208" i="35"/>
  <c r="T208" i="35" s="1"/>
  <c r="S212" i="35"/>
  <c r="T212" i="35" s="1"/>
  <c r="S513" i="35"/>
  <c r="T513" i="35" s="1"/>
  <c r="S558" i="35"/>
  <c r="T558" i="35" s="1"/>
  <c r="S562" i="35"/>
  <c r="T562" i="35" s="1"/>
  <c r="S565" i="35"/>
  <c r="T565" i="35" s="1"/>
  <c r="S570" i="35"/>
  <c r="T570" i="35" s="1"/>
  <c r="S579" i="35"/>
  <c r="T579" i="35" s="1"/>
  <c r="S642" i="35"/>
  <c r="T642" i="35" s="1"/>
  <c r="S651" i="35"/>
  <c r="T651" i="35" s="1"/>
  <c r="S662" i="35"/>
  <c r="T662" i="35" s="1"/>
  <c r="S688" i="35"/>
  <c r="T688" i="35" s="1"/>
  <c r="S693" i="35"/>
  <c r="T693" i="35" s="1"/>
  <c r="S737" i="35"/>
  <c r="T737" i="35" s="1"/>
  <c r="S744" i="35"/>
  <c r="T744" i="35" s="1"/>
  <c r="S751" i="35"/>
  <c r="T751" i="35" s="1"/>
  <c r="S785" i="35"/>
  <c r="T785" i="35" s="1"/>
  <c r="S805" i="35"/>
  <c r="T805" i="35" s="1"/>
  <c r="S822" i="35"/>
  <c r="T822" i="35" s="1"/>
  <c r="S826" i="35"/>
  <c r="T826" i="35" s="1"/>
  <c r="S831" i="35"/>
  <c r="T831" i="35" s="1"/>
  <c r="S868" i="35"/>
  <c r="T868" i="35" s="1"/>
  <c r="S872" i="35"/>
  <c r="T872" i="35" s="1"/>
  <c r="S876" i="35"/>
  <c r="T876" i="35" s="1"/>
  <c r="S884" i="35"/>
  <c r="T884" i="35" s="1"/>
  <c r="S888" i="35"/>
  <c r="T888" i="35" s="1"/>
  <c r="S892" i="35"/>
  <c r="T892" i="35" s="1"/>
  <c r="S913" i="35"/>
  <c r="T913" i="35" s="1"/>
  <c r="S966" i="35"/>
  <c r="T966" i="35" s="1"/>
  <c r="S1056" i="35"/>
  <c r="T1056" i="35" s="1"/>
  <c r="S1067" i="35"/>
  <c r="T1067" i="35" s="1"/>
  <c r="S1071" i="35"/>
  <c r="T1071" i="35" s="1"/>
  <c r="S1095" i="35"/>
  <c r="T1095" i="35" s="1"/>
  <c r="S1099" i="35"/>
  <c r="T1099" i="35" s="1"/>
  <c r="S1111" i="35"/>
  <c r="T1111" i="35" s="1"/>
  <c r="S1115" i="35"/>
  <c r="T1115" i="35" s="1"/>
  <c r="S1120" i="35"/>
  <c r="T1120" i="35" s="1"/>
  <c r="S1145" i="35"/>
  <c r="T1145" i="35" s="1"/>
  <c r="S1149" i="35"/>
  <c r="T1149" i="35" s="1"/>
  <c r="S1157" i="35"/>
  <c r="T1157" i="35" s="1"/>
  <c r="S1161" i="35"/>
  <c r="T1161" i="35" s="1"/>
  <c r="S1165" i="35"/>
  <c r="T1165" i="35" s="1"/>
  <c r="S1187" i="35"/>
  <c r="T1187" i="35" s="1"/>
  <c r="S1203" i="35"/>
  <c r="T1203" i="35" s="1"/>
  <c r="S1207" i="35"/>
  <c r="T1207" i="35" s="1"/>
  <c r="S1228" i="35"/>
  <c r="T1228" i="35" s="1"/>
  <c r="S1232" i="35"/>
  <c r="T1232" i="35" s="1"/>
  <c r="S1236" i="35"/>
  <c r="T1236" i="35" s="1"/>
  <c r="S24" i="35"/>
  <c r="T24" i="35" s="1"/>
  <c r="S28" i="35"/>
  <c r="T28" i="35" s="1"/>
  <c r="S38" i="35"/>
  <c r="T38" i="35" s="1"/>
  <c r="S56" i="35"/>
  <c r="T56" i="35" s="1"/>
  <c r="S63" i="35"/>
  <c r="T63" i="35" s="1"/>
  <c r="S265" i="35"/>
  <c r="T265" i="35" s="1"/>
  <c r="S293" i="35"/>
  <c r="T293" i="35" s="1"/>
  <c r="S299" i="35"/>
  <c r="T299" i="35" s="1"/>
  <c r="S328" i="35"/>
  <c r="T328" i="35" s="1"/>
  <c r="S416" i="35"/>
  <c r="T416" i="35" s="1"/>
  <c r="S419" i="35"/>
  <c r="T419" i="35" s="1"/>
  <c r="S445" i="35"/>
  <c r="T445" i="35" s="1"/>
  <c r="S489" i="35"/>
  <c r="T489" i="35" s="1"/>
  <c r="S521" i="35"/>
  <c r="T521" i="35" s="1"/>
  <c r="S525" i="35"/>
  <c r="T525" i="35" s="1"/>
  <c r="S529" i="35"/>
  <c r="T529" i="35" s="1"/>
  <c r="S534" i="35"/>
  <c r="T534" i="35" s="1"/>
  <c r="S777" i="35"/>
  <c r="T777" i="35" s="1"/>
  <c r="S801" i="35"/>
  <c r="T801" i="35" s="1"/>
  <c r="S1048" i="35"/>
  <c r="T1048" i="35" s="1"/>
  <c r="S1072" i="35"/>
  <c r="T1072" i="35" s="1"/>
  <c r="Q579" i="35"/>
  <c r="Q1164" i="35"/>
  <c r="AX1100" i="22"/>
  <c r="H1100" i="35" s="1"/>
  <c r="AX1119" i="22"/>
  <c r="H1119" i="35" s="1"/>
  <c r="AX1099" i="22"/>
  <c r="H1099" i="35" s="1"/>
  <c r="AX1048" i="22"/>
  <c r="H1048" i="35" s="1"/>
  <c r="AX1074" i="22"/>
  <c r="H1074" i="35" s="1"/>
  <c r="AX1062" i="22"/>
  <c r="H1062" i="35" s="1"/>
  <c r="AX1061" i="22"/>
  <c r="H1061" i="35" s="1"/>
  <c r="AX1059" i="22"/>
  <c r="H1059" i="35" s="1"/>
  <c r="AX1060" i="22"/>
  <c r="H1060" i="35" s="1"/>
  <c r="AX1055" i="22"/>
  <c r="H1055" i="35" s="1"/>
  <c r="AX1054" i="22"/>
  <c r="H1054" i="35" s="1"/>
  <c r="Q1053" i="35"/>
  <c r="AX1011" i="22"/>
  <c r="H1011" i="35" s="1"/>
  <c r="AX970" i="22"/>
  <c r="H970" i="35" s="1"/>
  <c r="AX978" i="22"/>
  <c r="H978" i="35" s="1"/>
  <c r="AX962" i="22"/>
  <c r="H962" i="35" s="1"/>
  <c r="AX934" i="22"/>
  <c r="H934" i="35" s="1"/>
  <c r="AX883" i="22"/>
  <c r="H883" i="35" s="1"/>
  <c r="AX881" i="22"/>
  <c r="H881" i="35" s="1"/>
  <c r="AX882" i="22"/>
  <c r="H882" i="35" s="1"/>
  <c r="AX875" i="22"/>
  <c r="H875" i="35" s="1"/>
  <c r="AX876" i="22"/>
  <c r="H876" i="35" s="1"/>
  <c r="AX880" i="22"/>
  <c r="H880" i="35" s="1"/>
  <c r="AX835" i="22"/>
  <c r="H835" i="35" s="1"/>
  <c r="AX838" i="22"/>
  <c r="H838" i="35" s="1"/>
  <c r="AX845" i="22"/>
  <c r="H845" i="35" s="1"/>
  <c r="Q783" i="35"/>
  <c r="AX789" i="22"/>
  <c r="H789" i="35" s="1"/>
  <c r="AX785" i="22"/>
  <c r="H785" i="35" s="1"/>
  <c r="AX799" i="22"/>
  <c r="H799" i="35" s="1"/>
  <c r="AX800" i="22"/>
  <c r="H800" i="35" s="1"/>
  <c r="AX784" i="22"/>
  <c r="H784" i="35" s="1"/>
  <c r="AX798" i="22"/>
  <c r="H798" i="35" s="1"/>
  <c r="AX776" i="22"/>
  <c r="H776" i="35" s="1"/>
  <c r="AX783" i="22"/>
  <c r="H783" i="35" s="1"/>
  <c r="AX797" i="22"/>
  <c r="H797" i="35" s="1"/>
  <c r="AX796" i="22"/>
  <c r="H796" i="35" s="1"/>
  <c r="AX791" i="22"/>
  <c r="H791" i="35" s="1"/>
  <c r="AX792" i="22"/>
  <c r="H792" i="35" s="1"/>
  <c r="AX755" i="22"/>
  <c r="H755" i="35" s="1"/>
  <c r="AX759" i="22"/>
  <c r="H759" i="35" s="1"/>
  <c r="AX754" i="22"/>
  <c r="H754" i="35" s="1"/>
  <c r="Q738" i="35"/>
  <c r="Q745" i="35"/>
  <c r="AX692" i="22"/>
  <c r="AX694" i="22"/>
  <c r="H694" i="35" s="1"/>
  <c r="AX700" i="22"/>
  <c r="AX702" i="22"/>
  <c r="H702" i="35" s="1"/>
  <c r="AX708" i="22"/>
  <c r="H708" i="35" s="1"/>
  <c r="AX710" i="22"/>
  <c r="H710" i="35" s="1"/>
  <c r="Q714" i="35"/>
  <c r="Q693" i="35"/>
  <c r="AX642" i="22"/>
  <c r="AX647" i="22"/>
  <c r="AX661" i="22"/>
  <c r="AX662" i="22"/>
  <c r="AX663" i="22"/>
  <c r="AX641" i="22"/>
  <c r="H641" i="35" s="1"/>
  <c r="AX644" i="22"/>
  <c r="H644" i="35" s="1"/>
  <c r="AX619" i="22"/>
  <c r="AX603" i="22"/>
  <c r="AX610" i="22"/>
  <c r="AX616" i="22"/>
  <c r="Q617" i="35"/>
  <c r="AX618" i="22"/>
  <c r="AX624" i="22"/>
  <c r="AX602" i="22"/>
  <c r="AX606" i="22"/>
  <c r="H606" i="35" s="1"/>
  <c r="AX612" i="22"/>
  <c r="AX620" i="22"/>
  <c r="AX598" i="22"/>
  <c r="AX604" i="22"/>
  <c r="AX572" i="22"/>
  <c r="H572" i="35" s="1"/>
  <c r="AX558" i="22"/>
  <c r="H558" i="35" s="1"/>
  <c r="AX567" i="22"/>
  <c r="H567" i="35" s="1"/>
  <c r="AX568" i="22"/>
  <c r="H568" i="35" s="1"/>
  <c r="AX571" i="22"/>
  <c r="AX551" i="22"/>
  <c r="H551" i="35" s="1"/>
  <c r="AX557" i="22"/>
  <c r="H557" i="35" s="1"/>
  <c r="AX564" i="22"/>
  <c r="AX566" i="22"/>
  <c r="H566" i="35" s="1"/>
  <c r="AX521" i="22"/>
  <c r="H521" i="35" s="1"/>
  <c r="Q534" i="35"/>
  <c r="AX483" i="22"/>
  <c r="H483" i="35" s="1"/>
  <c r="Q475" i="35"/>
  <c r="AX432" i="22"/>
  <c r="H432" i="35" s="1"/>
  <c r="AX437" i="22"/>
  <c r="H437" i="35" s="1"/>
  <c r="Q430" i="35"/>
  <c r="AX431" i="22"/>
  <c r="H431" i="35" s="1"/>
  <c r="AX430" i="22"/>
  <c r="H430" i="35" s="1"/>
  <c r="AX423" i="22"/>
  <c r="H423" i="35" s="1"/>
  <c r="AX439" i="22"/>
  <c r="H439" i="35" s="1"/>
  <c r="AX419" i="22"/>
  <c r="H419" i="35" s="1"/>
  <c r="AX422" i="22"/>
  <c r="AX433" i="22"/>
  <c r="AX438" i="22"/>
  <c r="H438" i="35" s="1"/>
  <c r="AX385" i="22"/>
  <c r="AX391" i="22"/>
  <c r="AX339" i="22"/>
  <c r="H339" i="35" s="1"/>
  <c r="AX340" i="22"/>
  <c r="H340" i="35" s="1"/>
  <c r="AX328" i="22"/>
  <c r="H328" i="35" s="1"/>
  <c r="AX333" i="22"/>
  <c r="H333" i="35" s="1"/>
  <c r="Q340" i="35"/>
  <c r="H297" i="35"/>
  <c r="AX291" i="22"/>
  <c r="AX288" i="22"/>
  <c r="AX287" i="22"/>
  <c r="AX309" i="22"/>
  <c r="AX308" i="22"/>
  <c r="AX294" i="22"/>
  <c r="AX250" i="22"/>
  <c r="H250" i="35" s="1"/>
  <c r="AX239" i="22"/>
  <c r="H239" i="35" s="1"/>
  <c r="AX249" i="22"/>
  <c r="H249" i="35" s="1"/>
  <c r="AX238" i="22"/>
  <c r="H238" i="35" s="1"/>
  <c r="AX246" i="22"/>
  <c r="H246" i="35" s="1"/>
  <c r="AX245" i="22"/>
  <c r="H245" i="35" s="1"/>
  <c r="AX208" i="22"/>
  <c r="H208" i="35" s="1"/>
  <c r="AX200" i="22"/>
  <c r="H200" i="35" s="1"/>
  <c r="AX174" i="22"/>
  <c r="H174" i="35" s="1"/>
  <c r="AX160" i="22"/>
  <c r="H160" i="35" s="1"/>
  <c r="AX116" i="22"/>
  <c r="H116" i="35" s="1"/>
  <c r="Q63" i="35"/>
  <c r="Q174" i="35"/>
  <c r="Q392" i="35"/>
  <c r="Q596" i="35"/>
  <c r="Q610" i="35"/>
  <c r="Q624" i="35"/>
  <c r="Q707" i="35"/>
  <c r="Q731" i="35"/>
  <c r="Q849" i="35"/>
  <c r="Q873" i="35"/>
  <c r="Q911" i="35"/>
  <c r="Q939" i="35"/>
  <c r="Q1029" i="35"/>
  <c r="Q1046" i="35"/>
  <c r="Q1136" i="35"/>
  <c r="Q1150" i="35"/>
  <c r="Q1209" i="35"/>
  <c r="Q572" i="35"/>
  <c r="Q77" i="35"/>
  <c r="Q153" i="35"/>
  <c r="Q160" i="35"/>
  <c r="Q219" i="35"/>
  <c r="Q281" i="35"/>
  <c r="Q295" i="35"/>
  <c r="Q506" i="35"/>
  <c r="Q752" i="35"/>
  <c r="Q759" i="35"/>
  <c r="Q821" i="35"/>
  <c r="Q835" i="35"/>
  <c r="Q963" i="35"/>
  <c r="Q1001" i="35"/>
  <c r="Q1195" i="35"/>
  <c r="Q1226" i="35"/>
  <c r="Q84" i="35"/>
  <c r="Q122" i="35"/>
  <c r="Q250" i="35"/>
  <c r="Q302" i="35"/>
  <c r="Q347" i="35"/>
  <c r="Q423" i="35"/>
  <c r="Q468" i="35"/>
  <c r="Q513" i="35"/>
  <c r="Q520" i="35"/>
  <c r="Q558" i="35"/>
  <c r="Q894" i="35"/>
  <c r="Q918" i="35"/>
  <c r="Q970" i="35"/>
  <c r="Q1015" i="35"/>
  <c r="Q1143" i="35"/>
  <c r="Q101" i="35"/>
  <c r="Q129" i="35"/>
  <c r="Q191" i="35"/>
  <c r="Q198" i="35"/>
  <c r="Q205" i="35"/>
  <c r="Q257" i="35"/>
  <c r="Q264" i="35"/>
  <c r="Q309" i="35"/>
  <c r="Q437" i="35"/>
  <c r="Q444" i="35"/>
  <c r="Q551" i="35"/>
  <c r="Q565" i="35"/>
  <c r="Q686" i="35"/>
  <c r="Q797" i="35"/>
  <c r="Q866" i="35"/>
  <c r="Q925" i="35"/>
  <c r="Q977" i="35"/>
  <c r="Q1091" i="35"/>
  <c r="Q1112" i="35"/>
  <c r="Q1157" i="35"/>
  <c r="Q1188" i="35"/>
  <c r="Q1240" i="35"/>
  <c r="Q56" i="35"/>
  <c r="Q243" i="35"/>
  <c r="Q326" i="35"/>
  <c r="Q333" i="35"/>
  <c r="Q354" i="35"/>
  <c r="Q371" i="35"/>
  <c r="Q482" i="35"/>
  <c r="Q527" i="35"/>
  <c r="Q655" i="35"/>
  <c r="Q776" i="35"/>
  <c r="Q1119" i="35"/>
  <c r="Q70" i="35"/>
  <c r="Q146" i="35"/>
  <c r="Q378" i="35"/>
  <c r="Q603" i="35"/>
  <c r="Q669" i="35"/>
  <c r="Q842" i="35"/>
  <c r="Q880" i="35"/>
  <c r="Q932" i="35"/>
  <c r="Q984" i="35"/>
  <c r="Q1022" i="35"/>
  <c r="Q1105" i="35"/>
  <c r="Q1247" i="35"/>
  <c r="Q108" i="35"/>
  <c r="Q115" i="35"/>
  <c r="Q167" i="35"/>
  <c r="Q212" i="35"/>
  <c r="Q236" i="35"/>
  <c r="Q385" i="35"/>
  <c r="Q399" i="35"/>
  <c r="Q461" i="35"/>
  <c r="Q489" i="35"/>
  <c r="Q641" i="35"/>
  <c r="Q662" i="35"/>
  <c r="Q700" i="35"/>
  <c r="Q790" i="35"/>
  <c r="Q887" i="35"/>
  <c r="Q956" i="35"/>
  <c r="Q1008" i="35"/>
  <c r="Q1067" i="35"/>
  <c r="Q1098" i="35"/>
  <c r="Q1233" i="35"/>
  <c r="Q1254" i="35"/>
  <c r="S1102" i="35"/>
  <c r="T1102" i="35" s="1"/>
  <c r="S1096" i="35"/>
  <c r="T1096" i="35" s="1"/>
  <c r="S1100" i="35"/>
  <c r="T1100" i="35" s="1"/>
  <c r="S1104" i="35"/>
  <c r="T1104" i="35" s="1"/>
  <c r="S1112" i="35"/>
  <c r="T1112" i="35" s="1"/>
  <c r="S1117" i="35"/>
  <c r="T1117" i="35" s="1"/>
  <c r="S1092" i="35"/>
  <c r="T1092" i="35" s="1"/>
  <c r="S1097" i="35"/>
  <c r="T1097" i="35" s="1"/>
  <c r="S1101" i="35"/>
  <c r="T1101" i="35" s="1"/>
  <c r="S1109" i="35"/>
  <c r="T1109" i="35" s="1"/>
  <c r="S1113" i="35"/>
  <c r="T1113" i="35" s="1"/>
  <c r="S1118" i="35"/>
  <c r="T1118" i="35" s="1"/>
  <c r="S1094" i="35"/>
  <c r="T1094" i="35" s="1"/>
  <c r="S1054" i="35"/>
  <c r="T1054" i="35" s="1"/>
  <c r="S1050" i="35"/>
  <c r="T1050" i="35" s="1"/>
  <c r="S1058" i="35"/>
  <c r="T1058" i="35" s="1"/>
  <c r="S1061" i="35"/>
  <c r="T1061" i="35" s="1"/>
  <c r="S1065" i="35"/>
  <c r="T1065" i="35" s="1"/>
  <c r="S1069" i="35"/>
  <c r="T1069" i="35" s="1"/>
  <c r="S1074" i="35"/>
  <c r="T1074" i="35" s="1"/>
  <c r="S1055" i="35"/>
  <c r="T1055" i="35" s="1"/>
  <c r="S1062" i="35"/>
  <c r="T1062" i="35" s="1"/>
  <c r="S1017" i="35"/>
  <c r="T1017" i="35" s="1"/>
  <c r="S1030" i="35"/>
  <c r="T1030" i="35" s="1"/>
  <c r="S1002" i="35"/>
  <c r="T1002" i="35" s="1"/>
  <c r="S1004" i="35"/>
  <c r="T1004" i="35" s="1"/>
  <c r="S1014" i="35"/>
  <c r="T1014" i="35" s="1"/>
  <c r="S1018" i="35"/>
  <c r="T1018" i="35" s="1"/>
  <c r="S1019" i="35"/>
  <c r="T1019" i="35" s="1"/>
  <c r="S1028" i="35"/>
  <c r="T1028" i="35" s="1"/>
  <c r="S1012" i="35"/>
  <c r="T1012" i="35" s="1"/>
  <c r="S956" i="35"/>
  <c r="T956" i="35" s="1"/>
  <c r="S965" i="35"/>
  <c r="T965" i="35" s="1"/>
  <c r="S978" i="35"/>
  <c r="T978" i="35" s="1"/>
  <c r="S982" i="35"/>
  <c r="T982" i="35" s="1"/>
  <c r="S964" i="35"/>
  <c r="T964" i="35" s="1"/>
  <c r="S968" i="35"/>
  <c r="T968" i="35" s="1"/>
  <c r="S917" i="35"/>
  <c r="T917" i="35" s="1"/>
  <c r="S921" i="35"/>
  <c r="T921" i="35" s="1"/>
  <c r="S912" i="35"/>
  <c r="T912" i="35" s="1"/>
  <c r="S916" i="35"/>
  <c r="T916" i="35" s="1"/>
  <c r="S920" i="35"/>
  <c r="T920" i="35" s="1"/>
  <c r="S927" i="35"/>
  <c r="T927" i="35" s="1"/>
  <c r="S936" i="35"/>
  <c r="T936" i="35" s="1"/>
  <c r="S940" i="35"/>
  <c r="T940" i="35" s="1"/>
  <c r="S933" i="35"/>
  <c r="T933" i="35" s="1"/>
  <c r="S928" i="35"/>
  <c r="T928" i="35" s="1"/>
  <c r="S937" i="35"/>
  <c r="T937" i="35" s="1"/>
  <c r="S914" i="35"/>
  <c r="T914" i="35" s="1"/>
  <c r="S918" i="35"/>
  <c r="T918" i="35" s="1"/>
  <c r="S922" i="35"/>
  <c r="T922" i="35" s="1"/>
  <c r="S925" i="35"/>
  <c r="T925" i="35" s="1"/>
  <c r="S929" i="35"/>
  <c r="T929" i="35" s="1"/>
  <c r="S934" i="35"/>
  <c r="T934" i="35" s="1"/>
  <c r="S938" i="35"/>
  <c r="T938" i="35" s="1"/>
  <c r="S882" i="35"/>
  <c r="T882" i="35" s="1"/>
  <c r="S886" i="35"/>
  <c r="T886" i="35" s="1"/>
  <c r="S890" i="35"/>
  <c r="T890" i="35" s="1"/>
  <c r="S894" i="35"/>
  <c r="T894" i="35" s="1"/>
  <c r="S867" i="35"/>
  <c r="T867" i="35" s="1"/>
  <c r="S871" i="35"/>
  <c r="T871" i="35" s="1"/>
  <c r="S875" i="35"/>
  <c r="T875" i="35" s="1"/>
  <c r="S879" i="35"/>
  <c r="T879" i="35" s="1"/>
  <c r="S883" i="35"/>
  <c r="T883" i="35" s="1"/>
  <c r="S887" i="35"/>
  <c r="T887" i="35" s="1"/>
  <c r="S891" i="35"/>
  <c r="T891" i="35" s="1"/>
  <c r="S895" i="35"/>
  <c r="T895" i="35" s="1"/>
  <c r="S821" i="35"/>
  <c r="T821" i="35" s="1"/>
  <c r="S824" i="35"/>
  <c r="T824" i="35" s="1"/>
  <c r="S829" i="35"/>
  <c r="T829" i="35" s="1"/>
  <c r="S833" i="35"/>
  <c r="T833" i="35" s="1"/>
  <c r="S841" i="35"/>
  <c r="T841" i="35" s="1"/>
  <c r="S845" i="35"/>
  <c r="T845" i="35" s="1"/>
  <c r="S830" i="35"/>
  <c r="T830" i="35" s="1"/>
  <c r="S842" i="35"/>
  <c r="T842" i="35" s="1"/>
  <c r="S781" i="35"/>
  <c r="T781" i="35" s="1"/>
  <c r="S784" i="35"/>
  <c r="T784" i="35" s="1"/>
  <c r="S788" i="35"/>
  <c r="T788" i="35" s="1"/>
  <c r="S791" i="35"/>
  <c r="T791" i="35" s="1"/>
  <c r="S804" i="35"/>
  <c r="T804" i="35" s="1"/>
  <c r="S793" i="35"/>
  <c r="T793" i="35" s="1"/>
  <c r="S776" i="35"/>
  <c r="T776" i="35" s="1"/>
  <c r="S783" i="35"/>
  <c r="T783" i="35" s="1"/>
  <c r="S790" i="35"/>
  <c r="T790" i="35" s="1"/>
  <c r="S798" i="35"/>
  <c r="T798" i="35" s="1"/>
  <c r="S803" i="35"/>
  <c r="T803" i="35" s="1"/>
  <c r="S747" i="35"/>
  <c r="T747" i="35" s="1"/>
  <c r="S748" i="35"/>
  <c r="T748" i="35" s="1"/>
  <c r="S755" i="35"/>
  <c r="T755" i="35" s="1"/>
  <c r="S735" i="35"/>
  <c r="T735" i="35" s="1"/>
  <c r="S756" i="35"/>
  <c r="T756" i="35" s="1"/>
  <c r="S738" i="35"/>
  <c r="T738" i="35" s="1"/>
  <c r="S752" i="35"/>
  <c r="T752" i="35" s="1"/>
  <c r="S733" i="35"/>
  <c r="T733" i="35" s="1"/>
  <c r="S739" i="35"/>
  <c r="T739" i="35" s="1"/>
  <c r="S740" i="35"/>
  <c r="T740" i="35" s="1"/>
  <c r="S746" i="35"/>
  <c r="T746" i="35" s="1"/>
  <c r="S691" i="35"/>
  <c r="T691" i="35" s="1"/>
  <c r="S695" i="35"/>
  <c r="T695" i="35" s="1"/>
  <c r="S700" i="35"/>
  <c r="T700" i="35" s="1"/>
  <c r="S709" i="35"/>
  <c r="T709" i="35" s="1"/>
  <c r="S703" i="35"/>
  <c r="T703" i="35" s="1"/>
  <c r="S712" i="35"/>
  <c r="T712" i="35" s="1"/>
  <c r="S687" i="35"/>
  <c r="T687" i="35" s="1"/>
  <c r="S696" i="35"/>
  <c r="T696" i="35" s="1"/>
  <c r="S644" i="35"/>
  <c r="T644" i="35" s="1"/>
  <c r="S649" i="35"/>
  <c r="T649" i="35" s="1"/>
  <c r="S653" i="35"/>
  <c r="T653" i="35" s="1"/>
  <c r="S656" i="35"/>
  <c r="T656" i="35" s="1"/>
  <c r="S660" i="35"/>
  <c r="T660" i="35" s="1"/>
  <c r="S664" i="35"/>
  <c r="T664" i="35" s="1"/>
  <c r="S650" i="35"/>
  <c r="T650" i="35" s="1"/>
  <c r="S657" i="35"/>
  <c r="T657" i="35" s="1"/>
  <c r="S661" i="35"/>
  <c r="T661" i="35" s="1"/>
  <c r="S665" i="35"/>
  <c r="T665" i="35" s="1"/>
  <c r="S605" i="35"/>
  <c r="T605" i="35" s="1"/>
  <c r="S601" i="35"/>
  <c r="T601" i="35" s="1"/>
  <c r="S607" i="35"/>
  <c r="T607" i="35" s="1"/>
  <c r="S611" i="35"/>
  <c r="T611" i="35" s="1"/>
  <c r="S602" i="35"/>
  <c r="T602" i="35" s="1"/>
  <c r="S613" i="35"/>
  <c r="T613" i="35" s="1"/>
  <c r="S596" i="35"/>
  <c r="T596" i="35" s="1"/>
  <c r="S603" i="35"/>
  <c r="T603" i="35" s="1"/>
  <c r="S569" i="35"/>
  <c r="T569" i="35" s="1"/>
  <c r="S555" i="35"/>
  <c r="T555" i="35" s="1"/>
  <c r="S559" i="35"/>
  <c r="T559" i="35" s="1"/>
  <c r="S563" i="35"/>
  <c r="T563" i="35" s="1"/>
  <c r="S566" i="35"/>
  <c r="T566" i="35" s="1"/>
  <c r="S571" i="35"/>
  <c r="T571" i="35" s="1"/>
  <c r="S552" i="35"/>
  <c r="T552" i="35" s="1"/>
  <c r="S556" i="35"/>
  <c r="T556" i="35" s="1"/>
  <c r="S560" i="35"/>
  <c r="T560" i="35" s="1"/>
  <c r="S567" i="35"/>
  <c r="T567" i="35" s="1"/>
  <c r="S572" i="35"/>
  <c r="T572" i="35" s="1"/>
  <c r="S577" i="35"/>
  <c r="T577" i="35" s="1"/>
  <c r="S553" i="35"/>
  <c r="T553" i="35" s="1"/>
  <c r="S557" i="35"/>
  <c r="T557" i="35" s="1"/>
  <c r="S507" i="35"/>
  <c r="T507" i="35" s="1"/>
  <c r="S511" i="35"/>
  <c r="T511" i="35" s="1"/>
  <c r="S515" i="35"/>
  <c r="T515" i="35" s="1"/>
  <c r="S531" i="35"/>
  <c r="T531" i="35" s="1"/>
  <c r="S517" i="35"/>
  <c r="T517" i="35" s="1"/>
  <c r="S520" i="35"/>
  <c r="T520" i="35" s="1"/>
  <c r="S533" i="35"/>
  <c r="T533" i="35" s="1"/>
  <c r="S523" i="35"/>
  <c r="T523" i="35" s="1"/>
  <c r="S465" i="35"/>
  <c r="T465" i="35" s="1"/>
  <c r="S473" i="35"/>
  <c r="T473" i="35" s="1"/>
  <c r="S476" i="35"/>
  <c r="T476" i="35" s="1"/>
  <c r="S464" i="35"/>
  <c r="T464" i="35" s="1"/>
  <c r="S475" i="35"/>
  <c r="T475" i="35" s="1"/>
  <c r="S466" i="35"/>
  <c r="T466" i="35" s="1"/>
  <c r="S471" i="35"/>
  <c r="T471" i="35" s="1"/>
  <c r="S478" i="35"/>
  <c r="T478" i="35" s="1"/>
  <c r="S467" i="35"/>
  <c r="T467" i="35" s="1"/>
  <c r="S424" i="35"/>
  <c r="T424" i="35" s="1"/>
  <c r="S432" i="35"/>
  <c r="T432" i="35" s="1"/>
  <c r="S437" i="35"/>
  <c r="T437" i="35" s="1"/>
  <c r="S441" i="35"/>
  <c r="T441" i="35" s="1"/>
  <c r="S421" i="35"/>
  <c r="T421" i="35" s="1"/>
  <c r="S426" i="35"/>
  <c r="T426" i="35" s="1"/>
  <c r="S434" i="35"/>
  <c r="T434" i="35" s="1"/>
  <c r="S418" i="35"/>
  <c r="T418" i="35" s="1"/>
  <c r="S422" i="35"/>
  <c r="T422" i="35" s="1"/>
  <c r="S373" i="35"/>
  <c r="T373" i="35" s="1"/>
  <c r="S384" i="35"/>
  <c r="T384" i="35" s="1"/>
  <c r="S394" i="35"/>
  <c r="T394" i="35" s="1"/>
  <c r="S398" i="35"/>
  <c r="T398" i="35" s="1"/>
  <c r="S374" i="35"/>
  <c r="T374" i="35" s="1"/>
  <c r="S376" i="35"/>
  <c r="T376" i="35" s="1"/>
  <c r="S371" i="35"/>
  <c r="T371" i="35" s="1"/>
  <c r="S378" i="35"/>
  <c r="T378" i="35" s="1"/>
  <c r="S387" i="35"/>
  <c r="T387" i="35" s="1"/>
  <c r="S390" i="35"/>
  <c r="T390" i="35" s="1"/>
  <c r="S383" i="35"/>
  <c r="T383" i="35" s="1"/>
  <c r="S375" i="35"/>
  <c r="T375" i="35" s="1"/>
  <c r="S380" i="35"/>
  <c r="T380" i="35" s="1"/>
  <c r="S388" i="35"/>
  <c r="T388" i="35" s="1"/>
  <c r="S392" i="35"/>
  <c r="T392" i="35" s="1"/>
  <c r="S396" i="35"/>
  <c r="T396" i="35" s="1"/>
  <c r="S400" i="35"/>
  <c r="T400" i="35" s="1"/>
  <c r="S326" i="35"/>
  <c r="T326" i="35" s="1"/>
  <c r="S333" i="35"/>
  <c r="T333" i="35" s="1"/>
  <c r="S335" i="35"/>
  <c r="T335" i="35" s="1"/>
  <c r="S332" i="35"/>
  <c r="T332" i="35" s="1"/>
  <c r="S336" i="35"/>
  <c r="T336" i="35" s="1"/>
  <c r="S344" i="35"/>
  <c r="T344" i="35" s="1"/>
  <c r="S348" i="35"/>
  <c r="T348" i="35" s="1"/>
  <c r="S352" i="35"/>
  <c r="T352" i="35" s="1"/>
  <c r="S329" i="35"/>
  <c r="T329" i="35" s="1"/>
  <c r="S345" i="35"/>
  <c r="T345" i="35" s="1"/>
  <c r="S340" i="35"/>
  <c r="T340" i="35" s="1"/>
  <c r="S349" i="35"/>
  <c r="T349" i="35" s="1"/>
  <c r="S353" i="35"/>
  <c r="T353" i="35" s="1"/>
  <c r="S330" i="35"/>
  <c r="T330" i="35" s="1"/>
  <c r="S346" i="35"/>
  <c r="T346" i="35" s="1"/>
  <c r="S300" i="35"/>
  <c r="T300" i="35" s="1"/>
  <c r="S307" i="35"/>
  <c r="T307" i="35" s="1"/>
  <c r="S282" i="35"/>
  <c r="T282" i="35" s="1"/>
  <c r="S306" i="35"/>
  <c r="T306" i="35" s="1"/>
  <c r="S283" i="35"/>
  <c r="T283" i="35" s="1"/>
  <c r="S294" i="35"/>
  <c r="T294" i="35" s="1"/>
  <c r="S301" i="35"/>
  <c r="T301" i="35" s="1"/>
  <c r="S308" i="35"/>
  <c r="T308" i="35" s="1"/>
  <c r="S281" i="35"/>
  <c r="T281" i="35" s="1"/>
  <c r="S288" i="35"/>
  <c r="T288" i="35" s="1"/>
  <c r="S289" i="35"/>
  <c r="T289" i="35" s="1"/>
  <c r="S295" i="35"/>
  <c r="T295" i="35" s="1"/>
  <c r="S303" i="35"/>
  <c r="T303" i="35" s="1"/>
  <c r="S239" i="35"/>
  <c r="T239" i="35" s="1"/>
  <c r="S257" i="35"/>
  <c r="T257" i="35" s="1"/>
  <c r="S255" i="35"/>
  <c r="T255" i="35" s="1"/>
  <c r="S245" i="35"/>
  <c r="T245" i="35" s="1"/>
  <c r="S263" i="35"/>
  <c r="T263" i="35" s="1"/>
  <c r="S193" i="35"/>
  <c r="T193" i="35" s="1"/>
  <c r="S203" i="35"/>
  <c r="T203" i="35" s="1"/>
  <c r="S191" i="35"/>
  <c r="T191" i="35" s="1"/>
  <c r="S194" i="35"/>
  <c r="T194" i="35" s="1"/>
  <c r="S195" i="35"/>
  <c r="T195" i="35" s="1"/>
  <c r="S211" i="35"/>
  <c r="T211" i="35" s="1"/>
  <c r="S216" i="35"/>
  <c r="T216" i="35" s="1"/>
  <c r="S217" i="35"/>
  <c r="T217" i="35" s="1"/>
  <c r="S202" i="35"/>
  <c r="T202" i="35" s="1"/>
  <c r="S206" i="35"/>
  <c r="T206" i="35" s="1"/>
  <c r="S200" i="35"/>
  <c r="T200" i="35" s="1"/>
  <c r="S204" i="35"/>
  <c r="T204" i="35" s="1"/>
  <c r="S162" i="35"/>
  <c r="T162" i="35" s="1"/>
  <c r="S166" i="35"/>
  <c r="T166" i="35" s="1"/>
  <c r="S152" i="35"/>
  <c r="T152" i="35" s="1"/>
  <c r="S153" i="35"/>
  <c r="T153" i="35" s="1"/>
  <c r="S158" i="35"/>
  <c r="T158" i="35" s="1"/>
  <c r="S170" i="35"/>
  <c r="T170" i="35" s="1"/>
  <c r="S174" i="35"/>
  <c r="T174" i="35" s="1"/>
  <c r="S175" i="35"/>
  <c r="T175" i="35" s="1"/>
  <c r="S163" i="35"/>
  <c r="T163" i="35" s="1"/>
  <c r="S172" i="35"/>
  <c r="T172" i="35" s="1"/>
  <c r="S173" i="35"/>
  <c r="T173" i="35" s="1"/>
  <c r="S106" i="35"/>
  <c r="T106" i="35" s="1"/>
  <c r="S110" i="35"/>
  <c r="T110" i="35" s="1"/>
  <c r="S112" i="35"/>
  <c r="T112" i="35" s="1"/>
  <c r="S126" i="35"/>
  <c r="T126" i="35" s="1"/>
  <c r="S114" i="35"/>
  <c r="T114" i="35" s="1"/>
  <c r="S118" i="35"/>
  <c r="T118" i="35" s="1"/>
  <c r="S127" i="35"/>
  <c r="T127" i="35" s="1"/>
  <c r="S115" i="35"/>
  <c r="T115" i="35" s="1"/>
  <c r="S120" i="35"/>
  <c r="T120" i="35" s="1"/>
  <c r="S124" i="35"/>
  <c r="T124" i="35" s="1"/>
  <c r="S129" i="35"/>
  <c r="T129" i="35" s="1"/>
  <c r="S79" i="35"/>
  <c r="T79" i="35" s="1"/>
  <c r="S83" i="35"/>
  <c r="T83" i="35" s="1"/>
  <c r="S60" i="35"/>
  <c r="T60" i="35" s="1"/>
  <c r="S65" i="35"/>
  <c r="T65" i="35" s="1"/>
  <c r="S72" i="35"/>
  <c r="T72" i="35" s="1"/>
  <c r="S76" i="35"/>
  <c r="T76" i="35" s="1"/>
  <c r="S57" i="35"/>
  <c r="T57" i="35" s="1"/>
  <c r="S58" i="35"/>
  <c r="T58" i="35" s="1"/>
  <c r="S62" i="35"/>
  <c r="T62" i="35" s="1"/>
  <c r="S67" i="35"/>
  <c r="T67" i="35" s="1"/>
  <c r="S70" i="35"/>
  <c r="T70" i="35" s="1"/>
  <c r="S74" i="35"/>
  <c r="T74" i="35" s="1"/>
  <c r="S78" i="35"/>
  <c r="T78" i="35" s="1"/>
  <c r="S59" i="35"/>
  <c r="T59" i="35" s="1"/>
  <c r="S64" i="35"/>
  <c r="T64" i="35" s="1"/>
  <c r="S68" i="35"/>
  <c r="T68" i="35" s="1"/>
  <c r="S71" i="35"/>
  <c r="T71" i="35" s="1"/>
  <c r="S75" i="35"/>
  <c r="T75" i="35" s="1"/>
  <c r="S11" i="35"/>
  <c r="T11" i="35" s="1"/>
  <c r="S35" i="35"/>
  <c r="T35" i="35" s="1"/>
  <c r="S33" i="35"/>
  <c r="T33" i="35" s="1"/>
  <c r="S16" i="35"/>
  <c r="T16" i="35" s="1"/>
  <c r="S21" i="35"/>
  <c r="T21" i="35" s="1"/>
  <c r="S39" i="35"/>
  <c r="T39" i="35" s="1"/>
  <c r="S17" i="35"/>
  <c r="T17" i="35" s="1"/>
  <c r="S22" i="35"/>
  <c r="T22" i="35" s="1"/>
  <c r="S30" i="35"/>
  <c r="T30" i="35" s="1"/>
  <c r="S40" i="35"/>
  <c r="T40" i="35" s="1"/>
  <c r="S13" i="35"/>
  <c r="T13" i="35" s="1"/>
  <c r="S19" i="35"/>
  <c r="T19" i="35" s="1"/>
  <c r="S37" i="35"/>
  <c r="T37" i="35" s="1"/>
  <c r="S15" i="35"/>
  <c r="T15" i="35" s="1"/>
  <c r="S34" i="35"/>
  <c r="T34" i="35" s="1"/>
  <c r="S29" i="35"/>
  <c r="T29" i="35" s="1"/>
  <c r="S80" i="35"/>
  <c r="T80" i="35" s="1"/>
  <c r="S84" i="35"/>
  <c r="T84" i="35" s="1"/>
  <c r="S105" i="35"/>
  <c r="T105" i="35" s="1"/>
  <c r="S109" i="35"/>
  <c r="T109" i="35" s="1"/>
  <c r="S117" i="35"/>
  <c r="T117" i="35" s="1"/>
  <c r="S148" i="35"/>
  <c r="T148" i="35" s="1"/>
  <c r="S157" i="35"/>
  <c r="T157" i="35" s="1"/>
  <c r="S161" i="35"/>
  <c r="T161" i="35" s="1"/>
  <c r="S165" i="35"/>
  <c r="T165" i="35" s="1"/>
  <c r="S169" i="35"/>
  <c r="T169" i="35" s="1"/>
  <c r="S201" i="35"/>
  <c r="T201" i="35" s="1"/>
  <c r="S213" i="35"/>
  <c r="T213" i="35" s="1"/>
  <c r="S218" i="35"/>
  <c r="T218" i="35" s="1"/>
  <c r="S236" i="35"/>
  <c r="T236" i="35" s="1"/>
  <c r="S243" i="35"/>
  <c r="T243" i="35" s="1"/>
  <c r="S252" i="35"/>
  <c r="T252" i="35" s="1"/>
  <c r="S256" i="35"/>
  <c r="T256" i="35" s="1"/>
  <c r="S292" i="35"/>
  <c r="T292" i="35" s="1"/>
  <c r="S298" i="35"/>
  <c r="T298" i="35" s="1"/>
  <c r="S343" i="35"/>
  <c r="T343" i="35" s="1"/>
  <c r="S377" i="35"/>
  <c r="T377" i="35" s="1"/>
  <c r="S381" i="35"/>
  <c r="T381" i="35" s="1"/>
  <c r="S389" i="35"/>
  <c r="T389" i="35" s="1"/>
  <c r="S423" i="35"/>
  <c r="T423" i="35" s="1"/>
  <c r="S428" i="35"/>
  <c r="T428" i="35" s="1"/>
  <c r="S431" i="35"/>
  <c r="T431" i="35" s="1"/>
  <c r="S436" i="35"/>
  <c r="T436" i="35" s="1"/>
  <c r="S440" i="35"/>
  <c r="T440" i="35" s="1"/>
  <c r="S444" i="35"/>
  <c r="T444" i="35" s="1"/>
  <c r="S468" i="35"/>
  <c r="T468" i="35" s="1"/>
  <c r="S25" i="35"/>
  <c r="T25" i="35" s="1"/>
  <c r="S12" i="35"/>
  <c r="T12" i="35" s="1"/>
  <c r="S18" i="35"/>
  <c r="T18" i="35" s="1"/>
  <c r="S26" i="35"/>
  <c r="T26" i="35" s="1"/>
  <c r="S31" i="35"/>
  <c r="T31" i="35" s="1"/>
  <c r="S36" i="35"/>
  <c r="T36" i="35" s="1"/>
  <c r="S61" i="35"/>
  <c r="T61" i="35" s="1"/>
  <c r="S66" i="35"/>
  <c r="T66" i="35" s="1"/>
  <c r="S73" i="35"/>
  <c r="T73" i="35" s="1"/>
  <c r="S77" i="35"/>
  <c r="T77" i="35" s="1"/>
  <c r="S102" i="35"/>
  <c r="T102" i="35" s="1"/>
  <c r="S171" i="35"/>
  <c r="T171" i="35" s="1"/>
  <c r="S198" i="35"/>
  <c r="T198" i="35" s="1"/>
  <c r="S210" i="35"/>
  <c r="T210" i="35" s="1"/>
  <c r="S215" i="35"/>
  <c r="T215" i="35" s="1"/>
  <c r="S337" i="35"/>
  <c r="T337" i="35" s="1"/>
  <c r="S379" i="35"/>
  <c r="T379" i="35" s="1"/>
  <c r="S382" i="35"/>
  <c r="T382" i="35" s="1"/>
  <c r="S391" i="35"/>
  <c r="T391" i="35" s="1"/>
  <c r="S395" i="35"/>
  <c r="T395" i="35" s="1"/>
  <c r="S399" i="35"/>
  <c r="T399" i="35" s="1"/>
  <c r="S420" i="35"/>
  <c r="T420" i="35" s="1"/>
  <c r="S425" i="35"/>
  <c r="T425" i="35" s="1"/>
  <c r="S429" i="35"/>
  <c r="T429" i="35" s="1"/>
  <c r="S462" i="35"/>
  <c r="T462" i="35" s="1"/>
  <c r="S23" i="35"/>
  <c r="T23" i="35" s="1"/>
  <c r="S27" i="35"/>
  <c r="T27" i="35" s="1"/>
  <c r="S32" i="35"/>
  <c r="T32" i="35" s="1"/>
  <c r="S82" i="35"/>
  <c r="T82" i="35" s="1"/>
  <c r="S103" i="35"/>
  <c r="T103" i="35" s="1"/>
  <c r="S107" i="35"/>
  <c r="T107" i="35" s="1"/>
  <c r="S111" i="35"/>
  <c r="T111" i="35" s="1"/>
  <c r="S128" i="35"/>
  <c r="T128" i="35" s="1"/>
  <c r="S150" i="35"/>
  <c r="T150" i="35" s="1"/>
  <c r="S155" i="35"/>
  <c r="T155" i="35" s="1"/>
  <c r="S159" i="35"/>
  <c r="T159" i="35" s="1"/>
  <c r="S167" i="35"/>
  <c r="T167" i="35" s="1"/>
  <c r="S199" i="35"/>
  <c r="T199" i="35" s="1"/>
  <c r="S220" i="35"/>
  <c r="T220" i="35" s="1"/>
  <c r="S241" i="35"/>
  <c r="T241" i="35" s="1"/>
  <c r="S246" i="35"/>
  <c r="T246" i="35" s="1"/>
  <c r="S254" i="35"/>
  <c r="T254" i="35" s="1"/>
  <c r="S258" i="35"/>
  <c r="T258" i="35" s="1"/>
  <c r="S262" i="35"/>
  <c r="T262" i="35" s="1"/>
  <c r="S287" i="35"/>
  <c r="T287" i="35" s="1"/>
  <c r="S302" i="35"/>
  <c r="T302" i="35" s="1"/>
  <c r="S309" i="35"/>
  <c r="T309" i="35" s="1"/>
  <c r="S334" i="35"/>
  <c r="T334" i="35" s="1"/>
  <c r="S338" i="35"/>
  <c r="T338" i="35" s="1"/>
  <c r="S341" i="35"/>
  <c r="T341" i="35" s="1"/>
  <c r="S350" i="35"/>
  <c r="T350" i="35" s="1"/>
  <c r="S354" i="35"/>
  <c r="T354" i="35" s="1"/>
  <c r="S385" i="35"/>
  <c r="T385" i="35" s="1"/>
  <c r="S433" i="35"/>
  <c r="T433" i="35" s="1"/>
  <c r="S438" i="35"/>
  <c r="T438" i="35" s="1"/>
  <c r="S442" i="35"/>
  <c r="T442" i="35" s="1"/>
  <c r="S463" i="35"/>
  <c r="T463" i="35" s="1"/>
  <c r="S470" i="35"/>
  <c r="T470" i="35" s="1"/>
  <c r="S474" i="35"/>
  <c r="T474" i="35" s="1"/>
  <c r="S14" i="35"/>
  <c r="T14" i="35" s="1"/>
  <c r="S20" i="35"/>
  <c r="T20" i="35" s="1"/>
  <c r="S113" i="35"/>
  <c r="T113" i="35" s="1"/>
  <c r="S116" i="35"/>
  <c r="T116" i="35" s="1"/>
  <c r="S121" i="35"/>
  <c r="T121" i="35" s="1"/>
  <c r="S125" i="35"/>
  <c r="T125" i="35" s="1"/>
  <c r="S130" i="35"/>
  <c r="T130" i="35" s="1"/>
  <c r="S147" i="35"/>
  <c r="T147" i="35" s="1"/>
  <c r="S160" i="35"/>
  <c r="T160" i="35" s="1"/>
  <c r="S238" i="35"/>
  <c r="T238" i="35" s="1"/>
  <c r="S247" i="35"/>
  <c r="T247" i="35" s="1"/>
  <c r="S248" i="35"/>
  <c r="T248" i="35" s="1"/>
  <c r="S251" i="35"/>
  <c r="T251" i="35" s="1"/>
  <c r="S260" i="35"/>
  <c r="T260" i="35" s="1"/>
  <c r="S264" i="35"/>
  <c r="T264" i="35" s="1"/>
  <c r="S291" i="35"/>
  <c r="T291" i="35" s="1"/>
  <c r="S297" i="35"/>
  <c r="T297" i="35" s="1"/>
  <c r="S305" i="35"/>
  <c r="T305" i="35" s="1"/>
  <c r="S327" i="35"/>
  <c r="T327" i="35" s="1"/>
  <c r="S331" i="35"/>
  <c r="T331" i="35" s="1"/>
  <c r="S339" i="35"/>
  <c r="T339" i="35" s="1"/>
  <c r="S351" i="35"/>
  <c r="T351" i="35" s="1"/>
  <c r="S372" i="35"/>
  <c r="T372" i="35" s="1"/>
  <c r="S386" i="35"/>
  <c r="T386" i="35" s="1"/>
  <c r="S393" i="35"/>
  <c r="T393" i="35" s="1"/>
  <c r="S397" i="35"/>
  <c r="T397" i="35" s="1"/>
  <c r="S480" i="35"/>
  <c r="T480" i="35" s="1"/>
  <c r="S484" i="35"/>
  <c r="T484" i="35" s="1"/>
  <c r="S488" i="35"/>
  <c r="T488" i="35" s="1"/>
  <c r="S506" i="35"/>
  <c r="T506" i="35" s="1"/>
  <c r="S508" i="35"/>
  <c r="T508" i="35" s="1"/>
  <c r="S528" i="35"/>
  <c r="T528" i="35" s="1"/>
  <c r="S551" i="35"/>
  <c r="T551" i="35" s="1"/>
  <c r="S574" i="35"/>
  <c r="T574" i="35" s="1"/>
  <c r="S599" i="35"/>
  <c r="T599" i="35" s="1"/>
  <c r="S604" i="35"/>
  <c r="T604" i="35" s="1"/>
  <c r="S616" i="35"/>
  <c r="T616" i="35" s="1"/>
  <c r="S621" i="35"/>
  <c r="T621" i="35" s="1"/>
  <c r="S625" i="35"/>
  <c r="T625" i="35" s="1"/>
  <c r="S646" i="35"/>
  <c r="T646" i="35" s="1"/>
  <c r="S654" i="35"/>
  <c r="T654" i="35" s="1"/>
  <c r="S666" i="35"/>
  <c r="T666" i="35" s="1"/>
  <c r="S692" i="35"/>
  <c r="T692" i="35" s="1"/>
  <c r="S704" i="35"/>
  <c r="T704" i="35" s="1"/>
  <c r="S708" i="35"/>
  <c r="T708" i="35" s="1"/>
  <c r="S713" i="35"/>
  <c r="T713" i="35" s="1"/>
  <c r="S731" i="35"/>
  <c r="T731" i="35" s="1"/>
  <c r="S736" i="35"/>
  <c r="T736" i="35" s="1"/>
  <c r="S743" i="35"/>
  <c r="T743" i="35" s="1"/>
  <c r="S749" i="35"/>
  <c r="T749" i="35" s="1"/>
  <c r="S750" i="35"/>
  <c r="T750" i="35" s="1"/>
  <c r="S757" i="35"/>
  <c r="T757" i="35" s="1"/>
  <c r="S780" i="35"/>
  <c r="T780" i="35" s="1"/>
  <c r="S800" i="35"/>
  <c r="T800" i="35" s="1"/>
  <c r="S834" i="35"/>
  <c r="T834" i="35" s="1"/>
  <c r="S838" i="35"/>
  <c r="T838" i="35" s="1"/>
  <c r="S846" i="35"/>
  <c r="T846" i="35" s="1"/>
  <c r="S924" i="35"/>
  <c r="T924" i="35" s="1"/>
  <c r="S932" i="35"/>
  <c r="T932" i="35" s="1"/>
  <c r="S957" i="35"/>
  <c r="T957" i="35" s="1"/>
  <c r="S961" i="35"/>
  <c r="T961" i="35" s="1"/>
  <c r="S973" i="35"/>
  <c r="T973" i="35" s="1"/>
  <c r="S977" i="35"/>
  <c r="T977" i="35" s="1"/>
  <c r="S981" i="35"/>
  <c r="T981" i="35" s="1"/>
  <c r="S985" i="35"/>
  <c r="T985" i="35" s="1"/>
  <c r="S1006" i="35"/>
  <c r="T1006" i="35" s="1"/>
  <c r="S1010" i="35"/>
  <c r="T1010" i="35" s="1"/>
  <c r="S1022" i="35"/>
  <c r="T1022" i="35" s="1"/>
  <c r="S1047" i="35"/>
  <c r="T1047" i="35" s="1"/>
  <c r="S1051" i="35"/>
  <c r="T1051" i="35" s="1"/>
  <c r="S1059" i="35"/>
  <c r="T1059" i="35" s="1"/>
  <c r="S1103" i="35"/>
  <c r="T1103" i="35" s="1"/>
  <c r="S1106" i="35"/>
  <c r="T1106" i="35" s="1"/>
  <c r="S1140" i="35"/>
  <c r="T1140" i="35" s="1"/>
  <c r="S1152" i="35"/>
  <c r="T1152" i="35" s="1"/>
  <c r="S1182" i="35"/>
  <c r="T1182" i="35" s="1"/>
  <c r="S1186" i="35"/>
  <c r="T1186" i="35" s="1"/>
  <c r="S1191" i="35"/>
  <c r="T1191" i="35" s="1"/>
  <c r="S1227" i="35"/>
  <c r="T1227" i="35" s="1"/>
  <c r="S1231" i="35"/>
  <c r="T1231" i="35" s="1"/>
  <c r="S1243" i="35"/>
  <c r="T1243" i="35" s="1"/>
  <c r="S1247" i="35"/>
  <c r="T1247" i="35" s="1"/>
  <c r="S1251" i="35"/>
  <c r="T1251" i="35" s="1"/>
  <c r="S509" i="35"/>
  <c r="T509" i="35" s="1"/>
  <c r="S554" i="35"/>
  <c r="T554" i="35" s="1"/>
  <c r="S600" i="35"/>
  <c r="T600" i="35" s="1"/>
  <c r="S606" i="35"/>
  <c r="T606" i="35" s="1"/>
  <c r="S610" i="35"/>
  <c r="T610" i="35" s="1"/>
  <c r="S617" i="35"/>
  <c r="T617" i="35" s="1"/>
  <c r="S622" i="35"/>
  <c r="T622" i="35" s="1"/>
  <c r="S647" i="35"/>
  <c r="T647" i="35" s="1"/>
  <c r="S658" i="35"/>
  <c r="T658" i="35" s="1"/>
  <c r="S667" i="35"/>
  <c r="T667" i="35" s="1"/>
  <c r="S668" i="35"/>
  <c r="T668" i="35" s="1"/>
  <c r="S686" i="35"/>
  <c r="T686" i="35" s="1"/>
  <c r="S697" i="35"/>
  <c r="T697" i="35" s="1"/>
  <c r="S701" i="35"/>
  <c r="T701" i="35" s="1"/>
  <c r="S705" i="35"/>
  <c r="T705" i="35" s="1"/>
  <c r="S714" i="35"/>
  <c r="T714" i="35" s="1"/>
  <c r="S758" i="35"/>
  <c r="T758" i="35" s="1"/>
  <c r="S759" i="35"/>
  <c r="T759" i="35" s="1"/>
  <c r="S760" i="35"/>
  <c r="T760" i="35" s="1"/>
  <c r="S789" i="35"/>
  <c r="T789" i="35" s="1"/>
  <c r="S792" i="35"/>
  <c r="T792" i="35" s="1"/>
  <c r="S797" i="35"/>
  <c r="T797" i="35" s="1"/>
  <c r="S835" i="35"/>
  <c r="T835" i="35" s="1"/>
  <c r="S839" i="35"/>
  <c r="T839" i="35" s="1"/>
  <c r="S843" i="35"/>
  <c r="T843" i="35" s="1"/>
  <c r="S847" i="35"/>
  <c r="T847" i="35" s="1"/>
  <c r="S848" i="35"/>
  <c r="T848" i="35" s="1"/>
  <c r="S866" i="35"/>
  <c r="T866" i="35" s="1"/>
  <c r="S880" i="35"/>
  <c r="T880" i="35" s="1"/>
  <c r="S911" i="35"/>
  <c r="T911" i="35" s="1"/>
  <c r="S958" i="35"/>
  <c r="T958" i="35" s="1"/>
  <c r="S962" i="35"/>
  <c r="T962" i="35" s="1"/>
  <c r="S970" i="35"/>
  <c r="T970" i="35" s="1"/>
  <c r="S974" i="35"/>
  <c r="T974" i="35" s="1"/>
  <c r="S1027" i="35"/>
  <c r="T1027" i="35" s="1"/>
  <c r="S1052" i="35"/>
  <c r="T1052" i="35" s="1"/>
  <c r="S1063" i="35"/>
  <c r="T1063" i="35" s="1"/>
  <c r="S1091" i="35"/>
  <c r="T1091" i="35" s="1"/>
  <c r="S1107" i="35"/>
  <c r="T1107" i="35" s="1"/>
  <c r="S1116" i="35"/>
  <c r="T1116" i="35" s="1"/>
  <c r="S1137" i="35"/>
  <c r="T1137" i="35" s="1"/>
  <c r="S1141" i="35"/>
  <c r="T1141" i="35" s="1"/>
  <c r="S1153" i="35"/>
  <c r="T1153" i="35" s="1"/>
  <c r="S1199" i="35"/>
  <c r="T1199" i="35" s="1"/>
  <c r="S510" i="35"/>
  <c r="T510" i="35" s="1"/>
  <c r="S514" i="35"/>
  <c r="T514" i="35" s="1"/>
  <c r="S518" i="35"/>
  <c r="T518" i="35" s="1"/>
  <c r="S689" i="35"/>
  <c r="T689" i="35" s="1"/>
  <c r="S694" i="35"/>
  <c r="T694" i="35" s="1"/>
  <c r="S698" i="35"/>
  <c r="T698" i="35" s="1"/>
  <c r="S710" i="35"/>
  <c r="T710" i="35" s="1"/>
  <c r="S1003" i="35"/>
  <c r="T1003" i="35" s="1"/>
  <c r="S1023" i="35"/>
  <c r="T1023" i="35" s="1"/>
  <c r="S1188" i="35"/>
  <c r="T1188" i="35" s="1"/>
  <c r="S1229" i="35"/>
  <c r="T1229" i="35" s="1"/>
  <c r="S1233" i="35"/>
  <c r="T1233" i="35" s="1"/>
  <c r="S482" i="35"/>
  <c r="T482" i="35" s="1"/>
  <c r="S486" i="35"/>
  <c r="T486" i="35" s="1"/>
  <c r="S490" i="35"/>
  <c r="T490" i="35" s="1"/>
  <c r="S522" i="35"/>
  <c r="T522" i="35" s="1"/>
  <c r="S526" i="35"/>
  <c r="T526" i="35" s="1"/>
  <c r="S530" i="35"/>
  <c r="T530" i="35" s="1"/>
  <c r="S535" i="35"/>
  <c r="T535" i="35" s="1"/>
  <c r="S576" i="35"/>
  <c r="T576" i="35" s="1"/>
  <c r="S580" i="35"/>
  <c r="T580" i="35" s="1"/>
  <c r="S597" i="35"/>
  <c r="T597" i="35" s="1"/>
  <c r="S608" i="35"/>
  <c r="T608" i="35" s="1"/>
  <c r="S612" i="35"/>
  <c r="T612" i="35" s="1"/>
  <c r="S618" i="35"/>
  <c r="T618" i="35" s="1"/>
  <c r="S623" i="35"/>
  <c r="T623" i="35" s="1"/>
  <c r="S641" i="35"/>
  <c r="T641" i="35" s="1"/>
  <c r="S648" i="35"/>
  <c r="T648" i="35" s="1"/>
  <c r="S652" i="35"/>
  <c r="T652" i="35" s="1"/>
  <c r="S663" i="35"/>
  <c r="T663" i="35" s="1"/>
  <c r="S669" i="35"/>
  <c r="T669" i="35" s="1"/>
  <c r="S690" i="35"/>
  <c r="T690" i="35" s="1"/>
  <c r="S702" i="35"/>
  <c r="T702" i="35" s="1"/>
  <c r="S706" i="35"/>
  <c r="T706" i="35" s="1"/>
  <c r="S711" i="35"/>
  <c r="T711" i="35" s="1"/>
  <c r="S715" i="35"/>
  <c r="T715" i="35" s="1"/>
  <c r="S732" i="35"/>
  <c r="T732" i="35" s="1"/>
  <c r="S745" i="35"/>
  <c r="T745" i="35" s="1"/>
  <c r="S753" i="35"/>
  <c r="T753" i="35" s="1"/>
  <c r="S778" i="35"/>
  <c r="T778" i="35" s="1"/>
  <c r="S786" i="35"/>
  <c r="T786" i="35" s="1"/>
  <c r="S794" i="35"/>
  <c r="T794" i="35" s="1"/>
  <c r="S802" i="35"/>
  <c r="T802" i="35" s="1"/>
  <c r="S828" i="35"/>
  <c r="T828" i="35" s="1"/>
  <c r="S832" i="35"/>
  <c r="T832" i="35" s="1"/>
  <c r="S836" i="35"/>
  <c r="T836" i="35" s="1"/>
  <c r="S849" i="35"/>
  <c r="T849" i="35" s="1"/>
  <c r="S878" i="35"/>
  <c r="T878" i="35" s="1"/>
  <c r="S930" i="35"/>
  <c r="T930" i="35" s="1"/>
  <c r="S959" i="35"/>
  <c r="T959" i="35" s="1"/>
  <c r="S963" i="35"/>
  <c r="T963" i="35" s="1"/>
  <c r="S967" i="35"/>
  <c r="T967" i="35" s="1"/>
  <c r="S971" i="35"/>
  <c r="T971" i="35" s="1"/>
  <c r="S975" i="35"/>
  <c r="T975" i="35" s="1"/>
  <c r="S979" i="35"/>
  <c r="T979" i="35" s="1"/>
  <c r="S983" i="35"/>
  <c r="T983" i="35" s="1"/>
  <c r="S1001" i="35"/>
  <c r="T1001" i="35" s="1"/>
  <c r="S1008" i="35"/>
  <c r="T1008" i="35" s="1"/>
  <c r="S1015" i="35"/>
  <c r="T1015" i="35" s="1"/>
  <c r="S1020" i="35"/>
  <c r="T1020" i="35" s="1"/>
  <c r="S1024" i="35"/>
  <c r="T1024" i="35" s="1"/>
  <c r="S1049" i="35"/>
  <c r="T1049" i="35" s="1"/>
  <c r="S1053" i="35"/>
  <c r="T1053" i="35" s="1"/>
  <c r="S1057" i="35"/>
  <c r="T1057" i="35" s="1"/>
  <c r="S1068" i="35"/>
  <c r="T1068" i="35" s="1"/>
  <c r="S1108" i="35"/>
  <c r="T1108" i="35" s="1"/>
  <c r="S1138" i="35"/>
  <c r="T1138" i="35" s="1"/>
  <c r="S1142" i="35"/>
  <c r="T1142" i="35" s="1"/>
  <c r="S1150" i="35"/>
  <c r="T1150" i="35" s="1"/>
  <c r="S1154" i="35"/>
  <c r="T1154" i="35" s="1"/>
  <c r="S1181" i="35"/>
  <c r="T1181" i="35" s="1"/>
  <c r="S1189" i="35"/>
  <c r="T1189" i="35" s="1"/>
  <c r="S1193" i="35"/>
  <c r="T1193" i="35" s="1"/>
  <c r="S1196" i="35"/>
  <c r="T1196" i="35" s="1"/>
  <c r="S1209" i="35"/>
  <c r="T1209" i="35" s="1"/>
  <c r="S1238" i="35"/>
  <c r="T1238" i="35" s="1"/>
  <c r="S1241" i="35"/>
  <c r="T1241" i="35" s="1"/>
  <c r="S1245" i="35"/>
  <c r="T1245" i="35" s="1"/>
  <c r="S1249" i="35"/>
  <c r="T1249" i="35" s="1"/>
  <c r="S1253" i="35"/>
  <c r="T1253" i="35" s="1"/>
  <c r="S479" i="35"/>
  <c r="T479" i="35" s="1"/>
  <c r="S483" i="35"/>
  <c r="T483" i="35" s="1"/>
  <c r="S487" i="35"/>
  <c r="T487" i="35" s="1"/>
  <c r="S519" i="35"/>
  <c r="T519" i="35" s="1"/>
  <c r="S527" i="35"/>
  <c r="T527" i="35" s="1"/>
  <c r="S598" i="35"/>
  <c r="T598" i="35" s="1"/>
  <c r="S614" i="35"/>
  <c r="T614" i="35" s="1"/>
  <c r="S619" i="35"/>
  <c r="T619" i="35" s="1"/>
  <c r="S645" i="35"/>
  <c r="T645" i="35" s="1"/>
  <c r="S670" i="35"/>
  <c r="T670" i="35" s="1"/>
  <c r="S699" i="35"/>
  <c r="T699" i="35" s="1"/>
  <c r="S707" i="35"/>
  <c r="T707" i="35" s="1"/>
  <c r="S754" i="35"/>
  <c r="T754" i="35" s="1"/>
  <c r="S779" i="35"/>
  <c r="T779" i="35" s="1"/>
  <c r="S787" i="35"/>
  <c r="T787" i="35" s="1"/>
  <c r="S795" i="35"/>
  <c r="T795" i="35" s="1"/>
  <c r="S799" i="35"/>
  <c r="T799" i="35" s="1"/>
  <c r="S837" i="35"/>
  <c r="T837" i="35" s="1"/>
  <c r="S850" i="35"/>
  <c r="T850" i="35" s="1"/>
  <c r="S931" i="35"/>
  <c r="T931" i="35" s="1"/>
  <c r="S960" i="35"/>
  <c r="T960" i="35" s="1"/>
  <c r="S1005" i="35"/>
  <c r="T1005" i="35" s="1"/>
  <c r="S1009" i="35"/>
  <c r="T1009" i="35" s="1"/>
  <c r="S1013" i="35"/>
  <c r="T1013" i="35" s="1"/>
  <c r="S1021" i="35"/>
  <c r="T1021" i="35" s="1"/>
  <c r="S1025" i="35"/>
  <c r="T1025" i="35" s="1"/>
  <c r="S1093" i="35"/>
  <c r="T1093" i="35" s="1"/>
  <c r="S1105" i="35"/>
  <c r="T1105" i="35" s="1"/>
  <c r="S1139" i="35"/>
  <c r="T1139" i="35" s="1"/>
  <c r="S1143" i="35"/>
  <c r="T1143" i="35" s="1"/>
  <c r="S1148" i="35"/>
  <c r="T1148" i="35" s="1"/>
  <c r="S1151" i="35"/>
  <c r="T1151" i="35" s="1"/>
  <c r="S1185" i="35"/>
  <c r="T1185" i="35" s="1"/>
  <c r="S1190" i="35"/>
  <c r="T1190" i="35" s="1"/>
  <c r="S1242" i="35"/>
  <c r="T1242" i="35" s="1"/>
  <c r="S1246" i="35"/>
  <c r="T1246" i="35" s="1"/>
  <c r="S1250" i="35"/>
  <c r="T1250" i="35" s="1"/>
  <c r="S1254" i="35"/>
  <c r="T1254" i="35" s="1"/>
  <c r="S561" i="35"/>
  <c r="T561" i="35" s="1"/>
  <c r="S578" i="35"/>
  <c r="T578" i="35" s="1"/>
  <c r="S609" i="35"/>
  <c r="T609" i="35" s="1"/>
  <c r="S615" i="35"/>
  <c r="T615" i="35" s="1"/>
  <c r="S620" i="35"/>
  <c r="T620" i="35" s="1"/>
  <c r="S734" i="35"/>
  <c r="T734" i="35" s="1"/>
  <c r="S969" i="35"/>
  <c r="T969" i="35" s="1"/>
  <c r="S1066" i="35"/>
  <c r="T1066" i="35" s="1"/>
  <c r="S1070" i="35"/>
  <c r="T1070" i="35" s="1"/>
  <c r="S1075" i="35"/>
  <c r="T1075" i="35" s="1"/>
  <c r="S1098" i="35"/>
  <c r="T1098" i="35" s="1"/>
  <c r="S1144" i="35"/>
  <c r="T1144" i="35" s="1"/>
  <c r="S1156" i="35"/>
  <c r="T1156" i="35" s="1"/>
  <c r="S1160" i="35"/>
  <c r="T1160" i="35" s="1"/>
  <c r="S1164" i="35"/>
  <c r="T1164" i="35" s="1"/>
  <c r="H89" i="35"/>
  <c r="AX24" i="22"/>
  <c r="H24" i="35" s="1"/>
  <c r="P17" i="35"/>
  <c r="P30" i="35"/>
  <c r="P38" i="35"/>
  <c r="P16" i="35"/>
  <c r="P29" i="35"/>
  <c r="P37" i="35"/>
  <c r="P15" i="35"/>
  <c r="P28" i="35"/>
  <c r="P36" i="35"/>
  <c r="P14" i="35"/>
  <c r="P22" i="35"/>
  <c r="P27" i="35"/>
  <c r="P35" i="35"/>
  <c r="P21" i="35"/>
  <c r="P23" i="35"/>
  <c r="P24" i="35"/>
  <c r="P25" i="35"/>
  <c r="P26" i="35"/>
  <c r="P34" i="35"/>
  <c r="P43" i="35"/>
  <c r="P44" i="35"/>
  <c r="P13" i="35"/>
  <c r="P20" i="35"/>
  <c r="P33" i="35"/>
  <c r="P42" i="35"/>
  <c r="P45" i="35"/>
  <c r="P12" i="35"/>
  <c r="P19" i="35"/>
  <c r="P32" i="35"/>
  <c r="P40" i="35"/>
  <c r="P18" i="35"/>
  <c r="P31" i="35"/>
  <c r="P39" i="35"/>
  <c r="AX1107" i="22"/>
  <c r="H1107" i="35" s="1"/>
  <c r="AX1104" i="22"/>
  <c r="H1104" i="35" s="1"/>
  <c r="AX1106" i="22"/>
  <c r="H1106" i="35" s="1"/>
  <c r="AX793" i="22"/>
  <c r="H793" i="35" s="1"/>
  <c r="AX779" i="22"/>
  <c r="H779" i="35" s="1"/>
  <c r="BD801" i="22"/>
  <c r="AX801" i="22" s="1"/>
  <c r="H801" i="35" s="1"/>
  <c r="AX1070" i="22"/>
  <c r="H1070" i="35" s="1"/>
  <c r="AX1069" i="22"/>
  <c r="H1069" i="35" s="1"/>
  <c r="AX1068" i="22"/>
  <c r="H1068" i="35" s="1"/>
  <c r="AX1047" i="22"/>
  <c r="H1047" i="35" s="1"/>
  <c r="AX1046" i="22"/>
  <c r="H1046" i="35" s="1"/>
  <c r="AX1014" i="22"/>
  <c r="H1014" i="35" s="1"/>
  <c r="AX1015" i="22"/>
  <c r="H1015" i="35" s="1"/>
  <c r="AX1002" i="22"/>
  <c r="H1002" i="35" s="1"/>
  <c r="AX1025" i="22"/>
  <c r="H1025" i="35" s="1"/>
  <c r="AX1024" i="22"/>
  <c r="H1024" i="35" s="1"/>
  <c r="AX843" i="22"/>
  <c r="H843" i="35" s="1"/>
  <c r="H808" i="35"/>
  <c r="AX738" i="22"/>
  <c r="H738" i="35" s="1"/>
  <c r="AX745" i="22"/>
  <c r="H745" i="35" s="1"/>
  <c r="AX741" i="22"/>
  <c r="H741" i="35" s="1"/>
  <c r="AX748" i="22"/>
  <c r="H748" i="35" s="1"/>
  <c r="AX733" i="22"/>
  <c r="H733" i="35" s="1"/>
  <c r="AX746" i="22"/>
  <c r="H746" i="35" s="1"/>
  <c r="AX752" i="22"/>
  <c r="H752" i="35" s="1"/>
  <c r="AX753" i="22"/>
  <c r="H753" i="35" s="1"/>
  <c r="H666" i="35"/>
  <c r="AX565" i="22"/>
  <c r="H565" i="35" s="1"/>
  <c r="AX553" i="22"/>
  <c r="H553" i="35" s="1"/>
  <c r="AX561" i="22"/>
  <c r="H561" i="35" s="1"/>
  <c r="AX552" i="22"/>
  <c r="H552" i="35" s="1"/>
  <c r="AX559" i="22"/>
  <c r="H559" i="35" s="1"/>
  <c r="AX560" i="22"/>
  <c r="H560" i="35" s="1"/>
  <c r="H582" i="35"/>
  <c r="AX522" i="22"/>
  <c r="H522" i="35" s="1"/>
  <c r="AX520" i="22"/>
  <c r="H520" i="35" s="1"/>
  <c r="AX484" i="22"/>
  <c r="H484" i="35" s="1"/>
  <c r="AX462" i="22"/>
  <c r="H462" i="35" s="1"/>
  <c r="AX463" i="22"/>
  <c r="H463" i="35" s="1"/>
  <c r="AX488" i="22"/>
  <c r="H488" i="35" s="1"/>
  <c r="AX474" i="22"/>
  <c r="H474" i="35" s="1"/>
  <c r="AX477" i="22"/>
  <c r="H477" i="35" s="1"/>
  <c r="AX471" i="22"/>
  <c r="H471" i="35" s="1"/>
  <c r="AX416" i="22"/>
  <c r="H416" i="35" s="1"/>
  <c r="AX418" i="22"/>
  <c r="H418" i="35" s="1"/>
  <c r="H353" i="35"/>
  <c r="AX156" i="22"/>
  <c r="H156" i="35" s="1"/>
  <c r="AX155" i="22"/>
  <c r="H155" i="35" s="1"/>
  <c r="AX161" i="22"/>
  <c r="H161" i="35" s="1"/>
  <c r="AX162" i="22"/>
  <c r="H162" i="35" s="1"/>
  <c r="AX163" i="22"/>
  <c r="H163" i="35" s="1"/>
  <c r="AX169" i="22"/>
  <c r="H169" i="35" s="1"/>
  <c r="AX170" i="22"/>
  <c r="H170" i="35" s="1"/>
  <c r="AX166" i="22"/>
  <c r="H166" i="35" s="1"/>
  <c r="AX125" i="22"/>
  <c r="H125" i="35" s="1"/>
  <c r="AX124" i="22"/>
  <c r="H124" i="35" s="1"/>
  <c r="AX121" i="22"/>
  <c r="H121" i="35" s="1"/>
  <c r="AX129" i="22"/>
  <c r="H129" i="35" s="1"/>
  <c r="AX71" i="22"/>
  <c r="H71" i="35" s="1"/>
  <c r="H42" i="35"/>
  <c r="H44" i="35"/>
  <c r="AX65" i="22"/>
  <c r="H65" i="35" s="1"/>
  <c r="AX41" i="22"/>
  <c r="H41" i="35" s="1"/>
  <c r="AX69" i="22"/>
  <c r="H69" i="35" s="1"/>
  <c r="AX20" i="22"/>
  <c r="H20" i="35" s="1"/>
  <c r="H1866" i="35"/>
  <c r="H1818" i="35"/>
  <c r="H494" i="35"/>
  <c r="H1954" i="35"/>
  <c r="H2098" i="35"/>
  <c r="H225" i="35"/>
  <c r="H809" i="35"/>
  <c r="H1301" i="35"/>
  <c r="H719" i="35"/>
  <c r="H1874" i="35"/>
  <c r="H1994" i="35"/>
  <c r="H1858" i="35"/>
  <c r="H312" i="35"/>
  <c r="H1738" i="35"/>
  <c r="H1770" i="35"/>
  <c r="H1882" i="35"/>
  <c r="H1922" i="35"/>
  <c r="H1962" i="35"/>
  <c r="H2058" i="35"/>
  <c r="H2082" i="35"/>
  <c r="H2242" i="35"/>
  <c r="H1706" i="35"/>
  <c r="H1842" i="35"/>
  <c r="H1946" i="35"/>
  <c r="H1970" i="35"/>
  <c r="H2066" i="35"/>
  <c r="H43" i="35"/>
  <c r="H1034" i="35"/>
  <c r="H1599" i="35"/>
  <c r="H1619" i="35"/>
  <c r="H1754" i="35"/>
  <c r="H1794" i="35"/>
  <c r="H2018" i="35"/>
  <c r="H2090" i="35"/>
  <c r="H2218" i="35"/>
  <c r="H2250" i="35"/>
  <c r="H1786" i="35"/>
  <c r="H1834" i="35"/>
  <c r="H1890" i="35"/>
  <c r="H1930" i="35"/>
  <c r="H1978" i="35"/>
  <c r="H2042" i="35"/>
  <c r="H2106" i="35"/>
  <c r="H1381" i="35"/>
  <c r="H1698" i="35"/>
  <c r="H1722" i="35"/>
  <c r="H1906" i="35"/>
  <c r="H2010" i="35"/>
  <c r="H2050" i="35"/>
  <c r="H2202" i="35"/>
  <c r="H134" i="35"/>
  <c r="H851" i="35"/>
  <c r="H989" i="35"/>
  <c r="H1419" i="35"/>
  <c r="H1682" i="35"/>
  <c r="H1690" i="35"/>
  <c r="H1778" i="35"/>
  <c r="H1826" i="35"/>
  <c r="H2114" i="35"/>
  <c r="H2146" i="35"/>
  <c r="H2178" i="35"/>
  <c r="H2186" i="35"/>
  <c r="H2226" i="35"/>
  <c r="H1343" i="35"/>
  <c r="H1347" i="35"/>
  <c r="H1730" i="35"/>
  <c r="H1746" i="35"/>
  <c r="H1914" i="35"/>
  <c r="H2002" i="35"/>
  <c r="H2130" i="35"/>
  <c r="H2138" i="35"/>
  <c r="G1451" i="35"/>
  <c r="AY2568" i="15"/>
  <c r="AY2569" i="15"/>
  <c r="AY2619" i="15"/>
  <c r="AY2620" i="15"/>
  <c r="AY2705" i="15"/>
  <c r="AY2706" i="15"/>
  <c r="AZ2706" i="15" s="1"/>
  <c r="BI2706" i="15" s="1"/>
  <c r="AY2791" i="15"/>
  <c r="AY2792" i="15"/>
  <c r="AX1480" i="22"/>
  <c r="H1480" i="35" s="1"/>
  <c r="AY2303" i="15"/>
  <c r="AY2346" i="15"/>
  <c r="AY2389" i="15"/>
  <c r="AY2432" i="15"/>
  <c r="AY2433" i="15"/>
  <c r="AY2478" i="15"/>
  <c r="AX220" i="22"/>
  <c r="H220" i="35" s="1"/>
  <c r="AX1559" i="22"/>
  <c r="H1559" i="35" s="1"/>
  <c r="AX1569" i="22"/>
  <c r="H1569" i="35" s="1"/>
  <c r="AX1594" i="22"/>
  <c r="H1594" i="35" s="1"/>
  <c r="C6" i="25"/>
  <c r="AX1549" i="22"/>
  <c r="H1549" i="35" s="1"/>
  <c r="AX1638" i="22"/>
  <c r="H1638" i="35" s="1"/>
  <c r="A7" i="25"/>
  <c r="AY2297" i="15"/>
  <c r="AY2305" i="15"/>
  <c r="AY2348" i="15"/>
  <c r="AY2391" i="15"/>
  <c r="AY2435" i="15"/>
  <c r="AY2480" i="15"/>
  <c r="AX1412" i="22"/>
  <c r="H1412" i="35" s="1"/>
  <c r="AX1425" i="22"/>
  <c r="H1425" i="35" s="1"/>
  <c r="AX1611" i="22"/>
  <c r="H1611" i="35" s="1"/>
  <c r="AY2298" i="15"/>
  <c r="AY2341" i="15"/>
  <c r="AY2349" i="15"/>
  <c r="AY2392" i="15"/>
  <c r="AY2436" i="15"/>
  <c r="AY2437" i="15"/>
  <c r="AZ2437" i="15" s="1"/>
  <c r="BI2437" i="15" s="1"/>
  <c r="AY2481" i="15"/>
  <c r="AY2299" i="15"/>
  <c r="AY2342" i="15"/>
  <c r="AY2350" i="15"/>
  <c r="AY2393" i="15"/>
  <c r="AY2438" i="15"/>
  <c r="AY2482" i="15"/>
  <c r="H2287" i="35"/>
  <c r="H2412" i="35"/>
  <c r="H2553" i="35"/>
  <c r="H2564" i="35"/>
  <c r="H2594" i="35"/>
  <c r="H2682" i="35"/>
  <c r="H2698" i="35"/>
  <c r="H2811" i="35"/>
  <c r="AX83" i="22"/>
  <c r="H83" i="35" s="1"/>
  <c r="H2356" i="35"/>
  <c r="H2428" i="35"/>
  <c r="H2608" i="35"/>
  <c r="H2728" i="35"/>
  <c r="H2733" i="35"/>
  <c r="H2744" i="35"/>
  <c r="H2784" i="35"/>
  <c r="H2807" i="35"/>
  <c r="H2826" i="35"/>
  <c r="H2400" i="35"/>
  <c r="H2722" i="35"/>
  <c r="H2816" i="35"/>
  <c r="H2271" i="35"/>
  <c r="H2396" i="35"/>
  <c r="H2404" i="35"/>
  <c r="H2420" i="35"/>
  <c r="H2473" i="35"/>
  <c r="H2630" i="35"/>
  <c r="H2635" i="35"/>
  <c r="H1298" i="35"/>
  <c r="H2047" i="35"/>
  <c r="H2558" i="35"/>
  <c r="H2641" i="35"/>
  <c r="H2652" i="35"/>
  <c r="H2768" i="35"/>
  <c r="H1072" i="35"/>
  <c r="H2441" i="35"/>
  <c r="H2449" i="35"/>
  <c r="H2534" i="35"/>
  <c r="H2548" i="35"/>
  <c r="H2647" i="35"/>
  <c r="H2717" i="35"/>
  <c r="H2831" i="35"/>
  <c r="BH2408" i="22"/>
  <c r="BH2821" i="22"/>
  <c r="H2263" i="35"/>
  <c r="H2295" i="35"/>
  <c r="H2457" i="35"/>
  <c r="H2465" i="35"/>
  <c r="H2542" i="35"/>
  <c r="H2578" i="35"/>
  <c r="H2586" i="35"/>
  <c r="AX37" i="22"/>
  <c r="H37" i="35" s="1"/>
  <c r="AX106" i="22"/>
  <c r="H106" i="35" s="1"/>
  <c r="AX1659" i="22"/>
  <c r="H1659" i="35" s="1"/>
  <c r="AX1657" i="22"/>
  <c r="H1657" i="35" s="1"/>
  <c r="AX1590" i="22"/>
  <c r="H1590" i="35" s="1"/>
  <c r="AX256" i="22"/>
  <c r="H256" i="35" s="1"/>
  <c r="AX167" i="22"/>
  <c r="H167" i="35" s="1"/>
  <c r="H1950" i="35"/>
  <c r="H1484" i="35"/>
  <c r="H1958" i="35"/>
  <c r="H1437" i="35"/>
  <c r="H1554" i="35"/>
  <c r="H1902" i="35"/>
  <c r="H224" i="35"/>
  <c r="H1290" i="35"/>
  <c r="H1305" i="35"/>
  <c r="H1212" i="35"/>
  <c r="H1329" i="35"/>
  <c r="H1679" i="35"/>
  <c r="H1687" i="35"/>
  <c r="H2183" i="35"/>
  <c r="H1839" i="35"/>
  <c r="H1879" i="35"/>
  <c r="H1919" i="35"/>
  <c r="H1959" i="35"/>
  <c r="H1991" i="35"/>
  <c r="H2063" i="35"/>
  <c r="H1791" i="35"/>
  <c r="H1903" i="35"/>
  <c r="H1975" i="35"/>
  <c r="H1663" i="35"/>
  <c r="H2231" i="35"/>
  <c r="H1291" i="35"/>
  <c r="H1799" i="35"/>
  <c r="H2055" i="35"/>
  <c r="H357" i="35"/>
  <c r="H1703" i="35"/>
  <c r="H1967" i="35"/>
  <c r="H1258" i="35"/>
  <c r="H1297" i="35"/>
  <c r="H628" i="35"/>
  <c r="H765" i="35"/>
  <c r="H1259" i="35"/>
  <c r="H222" i="35"/>
  <c r="H1213" i="35"/>
  <c r="H1080" i="35"/>
  <c r="AX1649" i="22"/>
  <c r="H1649" i="35" s="1"/>
  <c r="AX1613" i="22"/>
  <c r="H1613" i="35" s="1"/>
  <c r="AX1426" i="22"/>
  <c r="H1426" i="35" s="1"/>
  <c r="AX1432" i="22"/>
  <c r="H1432" i="35" s="1"/>
  <c r="AX871" i="22"/>
  <c r="H871" i="35" s="1"/>
  <c r="AX874" i="22"/>
  <c r="H874" i="35" s="1"/>
  <c r="H898" i="35"/>
  <c r="AX849" i="22"/>
  <c r="H849" i="35" s="1"/>
  <c r="AX1502" i="22"/>
  <c r="H1502" i="35" s="1"/>
  <c r="AX1522" i="22"/>
  <c r="H1522" i="35" s="1"/>
  <c r="AX1524" i="22"/>
  <c r="H1524" i="35" s="1"/>
  <c r="AX1478" i="22"/>
  <c r="H1478" i="35" s="1"/>
  <c r="AX1434" i="22"/>
  <c r="H1434" i="35" s="1"/>
  <c r="AX164" i="22"/>
  <c r="H164" i="35" s="1"/>
  <c r="H133" i="35"/>
  <c r="H1646" i="35"/>
  <c r="H1814" i="35"/>
  <c r="H1766" i="35"/>
  <c r="H2126" i="35"/>
  <c r="H1782" i="35"/>
  <c r="H1822" i="35"/>
  <c r="H1998" i="35"/>
  <c r="H2054" i="35"/>
  <c r="H807" i="35"/>
  <c r="H717" i="35"/>
  <c r="H1485" i="35"/>
  <c r="H1662" i="35"/>
  <c r="H1686" i="35"/>
  <c r="H1734" i="35"/>
  <c r="H1774" i="35"/>
  <c r="H1798" i="35"/>
  <c r="H2062" i="35"/>
  <c r="H2070" i="35"/>
  <c r="H2150" i="35"/>
  <c r="H1214" i="35"/>
  <c r="H1379" i="35"/>
  <c r="H1838" i="35"/>
  <c r="H1934" i="35"/>
  <c r="H1966" i="35"/>
  <c r="H2046" i="35"/>
  <c r="H2174" i="35"/>
  <c r="H270" i="35"/>
  <c r="H492" i="35"/>
  <c r="H1032" i="35"/>
  <c r="H1574" i="35"/>
  <c r="H1710" i="35"/>
  <c r="H1726" i="35"/>
  <c r="H1878" i="35"/>
  <c r="H1918" i="35"/>
  <c r="H1926" i="35"/>
  <c r="H2006" i="35"/>
  <c r="H2014" i="35"/>
  <c r="H2038" i="35"/>
  <c r="H2190" i="35"/>
  <c r="H1790" i="35"/>
  <c r="H1862" i="35"/>
  <c r="H2102" i="35"/>
  <c r="H2110" i="35"/>
  <c r="H223" i="35"/>
  <c r="H132" i="35"/>
  <c r="H629" i="35"/>
  <c r="H1299" i="35"/>
  <c r="H1438" i="35"/>
  <c r="H1702" i="35"/>
  <c r="H1321" i="35"/>
  <c r="H358" i="35"/>
  <c r="H899" i="35"/>
  <c r="H1464" i="35"/>
  <c r="H1678" i="35"/>
  <c r="H1694" i="35"/>
  <c r="H1742" i="35"/>
  <c r="H1750" i="35"/>
  <c r="H1830" i="35"/>
  <c r="H1910" i="35"/>
  <c r="H2022" i="35"/>
  <c r="H2086" i="35"/>
  <c r="H2094" i="35"/>
  <c r="H2182" i="35"/>
  <c r="H2198" i="35"/>
  <c r="H2222" i="35"/>
  <c r="H2230" i="35"/>
  <c r="AX1656" i="22"/>
  <c r="H1656" i="35" s="1"/>
  <c r="AX1632" i="22"/>
  <c r="H1632" i="35" s="1"/>
  <c r="AX1592" i="22"/>
  <c r="H1592" i="35" s="1"/>
  <c r="AX1608" i="22"/>
  <c r="H1608" i="35" s="1"/>
  <c r="AX1517" i="22"/>
  <c r="H1517" i="35" s="1"/>
  <c r="AX1521" i="22"/>
  <c r="H1521" i="35" s="1"/>
  <c r="H1528" i="35"/>
  <c r="AX1457" i="22"/>
  <c r="H1457" i="35" s="1"/>
  <c r="AX872" i="22"/>
  <c r="H872" i="35" s="1"/>
  <c r="AX841" i="22"/>
  <c r="H841" i="35" s="1"/>
  <c r="H307" i="35"/>
  <c r="H315" i="35"/>
  <c r="AX216" i="22"/>
  <c r="H216" i="35" s="1"/>
  <c r="H675" i="35"/>
  <c r="H1482" i="35"/>
  <c r="H1695" i="35"/>
  <c r="H1727" i="35"/>
  <c r="H1735" i="35"/>
  <c r="H1783" i="35"/>
  <c r="H1815" i="35"/>
  <c r="H1823" i="35"/>
  <c r="H1999" i="35"/>
  <c r="H2015" i="35"/>
  <c r="H2087" i="35"/>
  <c r="H2135" i="35"/>
  <c r="H2151" i="35"/>
  <c r="H2175" i="35"/>
  <c r="H2199" i="35"/>
  <c r="H450" i="35"/>
  <c r="H179" i="35"/>
  <c r="H268" i="35"/>
  <c r="H1257" i="35"/>
  <c r="H1640" i="35"/>
  <c r="H1775" i="35"/>
  <c r="H1871" i="35"/>
  <c r="H1887" i="35"/>
  <c r="H2095" i="35"/>
  <c r="H2103" i="35"/>
  <c r="H2143" i="35"/>
  <c r="H2191" i="35"/>
  <c r="H2223" i="35"/>
  <c r="H404" i="35"/>
  <c r="H538" i="35"/>
  <c r="H968" i="35"/>
  <c r="H1831" i="35"/>
  <c r="H1911" i="35"/>
  <c r="H1927" i="35"/>
  <c r="H2023" i="35"/>
  <c r="H2111" i="35"/>
  <c r="H2127" i="35"/>
  <c r="H627" i="35"/>
  <c r="H356" i="35"/>
  <c r="H764" i="35"/>
  <c r="H944" i="35"/>
  <c r="H1078" i="35"/>
  <c r="H1743" i="35"/>
  <c r="H1751" i="35"/>
  <c r="H1767" i="35"/>
  <c r="H1863" i="35"/>
  <c r="H1935" i="35"/>
  <c r="H1951" i="35"/>
  <c r="H2007" i="35"/>
  <c r="H2159" i="35"/>
  <c r="AX17" i="22"/>
  <c r="H17" i="35" s="1"/>
  <c r="H539" i="35"/>
  <c r="H293" i="35"/>
  <c r="H405" i="35"/>
  <c r="H716" i="35"/>
  <c r="H855" i="35"/>
  <c r="H897" i="35"/>
  <c r="H945" i="35"/>
  <c r="H1079" i="35"/>
  <c r="H1395" i="35"/>
  <c r="H985" i="35"/>
  <c r="H269" i="35"/>
  <c r="AX165" i="22"/>
  <c r="H165" i="35" s="1"/>
  <c r="H180" i="35"/>
  <c r="AX123" i="22"/>
  <c r="H123" i="35" s="1"/>
  <c r="AX30" i="22"/>
  <c r="H30" i="35" s="1"/>
  <c r="AY2026" i="15"/>
  <c r="AZ2026" i="15" s="1"/>
  <c r="BI2026" i="15" s="1"/>
  <c r="AY2027" i="15"/>
  <c r="AZ2027" i="15" s="1"/>
  <c r="BI2027" i="15" s="1"/>
  <c r="AY2034" i="15"/>
  <c r="AZ2034" i="15" s="1"/>
  <c r="BI2034" i="15" s="1"/>
  <c r="AX1639" i="22"/>
  <c r="H1639" i="35" s="1"/>
  <c r="AX1631" i="22"/>
  <c r="H1631" i="35" s="1"/>
  <c r="AX1635" i="22"/>
  <c r="H1635" i="35" s="1"/>
  <c r="H1642" i="35"/>
  <c r="H1634" i="35"/>
  <c r="AX1607" i="22"/>
  <c r="H1607" i="35" s="1"/>
  <c r="AX1606" i="22"/>
  <c r="H1606" i="35" s="1"/>
  <c r="AX1605" i="22"/>
  <c r="H1605" i="35" s="1"/>
  <c r="AX1604" i="22"/>
  <c r="H1604" i="35" s="1"/>
  <c r="AX1591" i="22"/>
  <c r="H1591" i="35" s="1"/>
  <c r="AX1561" i="22"/>
  <c r="H1561" i="35" s="1"/>
  <c r="AX1560" i="22"/>
  <c r="H1560" i="35" s="1"/>
  <c r="AX1548" i="22"/>
  <c r="H1548" i="35" s="1"/>
  <c r="AX1547" i="22"/>
  <c r="H1547" i="35" s="1"/>
  <c r="AX1566" i="22"/>
  <c r="H1566" i="35" s="1"/>
  <c r="AX1546" i="22"/>
  <c r="H1546" i="35" s="1"/>
  <c r="AX1518" i="22"/>
  <c r="H1518" i="35" s="1"/>
  <c r="AX1516" i="22"/>
  <c r="H1516" i="35" s="1"/>
  <c r="AX1515" i="22"/>
  <c r="H1515" i="35" s="1"/>
  <c r="AX1514" i="22"/>
  <c r="H1514" i="35" s="1"/>
  <c r="AX1452" i="22"/>
  <c r="H1452" i="35" s="1"/>
  <c r="AX1455" i="22"/>
  <c r="H1455" i="35" s="1"/>
  <c r="AX1477" i="22"/>
  <c r="H1477" i="35" s="1"/>
  <c r="AX1469" i="22"/>
  <c r="H1469" i="35" s="1"/>
  <c r="AX1410" i="22"/>
  <c r="H1410" i="35" s="1"/>
  <c r="AX1407" i="22"/>
  <c r="H1407" i="35" s="1"/>
  <c r="AX894" i="22"/>
  <c r="H894" i="35" s="1"/>
  <c r="AX888" i="22"/>
  <c r="H888" i="35" s="1"/>
  <c r="AX892" i="22"/>
  <c r="H892" i="35" s="1"/>
  <c r="AX873" i="22"/>
  <c r="H873" i="35" s="1"/>
  <c r="AX887" i="22"/>
  <c r="H887" i="35" s="1"/>
  <c r="AX891" i="22"/>
  <c r="H891" i="35" s="1"/>
  <c r="AX886" i="22"/>
  <c r="H886" i="35" s="1"/>
  <c r="AX885" i="22"/>
  <c r="H885" i="35" s="1"/>
  <c r="AX827" i="22"/>
  <c r="H827" i="35" s="1"/>
  <c r="AX846" i="22"/>
  <c r="H846" i="35" s="1"/>
  <c r="AX826" i="22"/>
  <c r="H826" i="35" s="1"/>
  <c r="AX825" i="22"/>
  <c r="H825" i="35" s="1"/>
  <c r="AX525" i="22"/>
  <c r="H525" i="35" s="1"/>
  <c r="AX511" i="22"/>
  <c r="H511" i="35" s="1"/>
  <c r="AX532" i="22"/>
  <c r="H532" i="35" s="1"/>
  <c r="AX198" i="22"/>
  <c r="H198" i="35" s="1"/>
  <c r="AX171" i="22"/>
  <c r="H171" i="35" s="1"/>
  <c r="H762" i="35"/>
  <c r="H1645" i="35"/>
  <c r="H1779" i="35"/>
  <c r="H1787" i="35"/>
  <c r="H1915" i="35"/>
  <c r="H1963" i="35"/>
  <c r="H2115" i="35"/>
  <c r="H2147" i="35"/>
  <c r="H2155" i="35"/>
  <c r="AY1442" i="15"/>
  <c r="AZ1442" i="15" s="1"/>
  <c r="BI1442" i="15" s="1"/>
  <c r="AY1444" i="15"/>
  <c r="AZ1444" i="15" s="1"/>
  <c r="BI1444" i="15" s="1"/>
  <c r="AY1447" i="15"/>
  <c r="AZ1447" i="15" s="1"/>
  <c r="BI1447" i="15" s="1"/>
  <c r="H1724" i="35"/>
  <c r="H1732" i="35"/>
  <c r="H1811" i="35"/>
  <c r="H1867" i="35"/>
  <c r="H1875" i="35"/>
  <c r="H1971" i="35"/>
  <c r="H2003" i="35"/>
  <c r="H2067" i="35"/>
  <c r="H2171" i="35"/>
  <c r="AY1846" i="15"/>
  <c r="AZ1846" i="15" s="1"/>
  <c r="BI1846" i="15" s="1"/>
  <c r="H852" i="35"/>
  <c r="H1740" i="35"/>
  <c r="H1979" i="35"/>
  <c r="H2099" i="35"/>
  <c r="H2203" i="35"/>
  <c r="H2232" i="35"/>
  <c r="H1529" i="35"/>
  <c r="H1617" i="35"/>
  <c r="H1684" i="35"/>
  <c r="H1692" i="35"/>
  <c r="H1931" i="35"/>
  <c r="H1995" i="35"/>
  <c r="H2139" i="35"/>
  <c r="H2187" i="35"/>
  <c r="H2195" i="35"/>
  <c r="H448" i="35"/>
  <c r="H1122" i="35"/>
  <c r="H177" i="35"/>
  <c r="H673" i="35"/>
  <c r="H1387" i="35"/>
  <c r="H1483" i="35"/>
  <c r="H1748" i="35"/>
  <c r="H1835" i="35"/>
  <c r="H1883" i="35"/>
  <c r="H1947" i="35"/>
  <c r="H1955" i="35"/>
  <c r="H2011" i="35"/>
  <c r="H2239" i="35"/>
  <c r="AY676" i="15"/>
  <c r="AZ676" i="15" s="1"/>
  <c r="BI676" i="15" s="1"/>
  <c r="AY679" i="15"/>
  <c r="AZ679" i="15" s="1"/>
  <c r="BI679" i="15" s="1"/>
  <c r="AY680" i="15"/>
  <c r="AZ680" i="15" s="1"/>
  <c r="BI680" i="15" s="1"/>
  <c r="AY683" i="15"/>
  <c r="AZ683" i="15" s="1"/>
  <c r="BI683" i="15" s="1"/>
  <c r="H1644" i="35"/>
  <c r="AX1586" i="22"/>
  <c r="H1586" i="35" s="1"/>
  <c r="H1616" i="35"/>
  <c r="H1527" i="35"/>
  <c r="AX1406" i="22"/>
  <c r="H1406" i="35" s="1"/>
  <c r="H585" i="35"/>
  <c r="AX241" i="22"/>
  <c r="H241" i="35" s="1"/>
  <c r="AX254" i="22"/>
  <c r="H254" i="35" s="1"/>
  <c r="AX209" i="22"/>
  <c r="H209" i="35" s="1"/>
  <c r="AX217" i="22"/>
  <c r="H217" i="35" s="1"/>
  <c r="AX192" i="22"/>
  <c r="H192" i="35" s="1"/>
  <c r="AX219" i="22"/>
  <c r="H219" i="35" s="1"/>
  <c r="AX152" i="22"/>
  <c r="H152" i="35" s="1"/>
  <c r="AX151" i="22"/>
  <c r="H151" i="35" s="1"/>
  <c r="AX154" i="22"/>
  <c r="H154" i="35" s="1"/>
  <c r="AX119" i="22"/>
  <c r="H119" i="35" s="1"/>
  <c r="H135" i="35"/>
  <c r="AX60" i="22"/>
  <c r="H60" i="35" s="1"/>
  <c r="AY1220" i="15"/>
  <c r="AZ1220" i="15" s="1"/>
  <c r="BI1220" i="15" s="1"/>
  <c r="AY1937" i="15"/>
  <c r="AZ1937" i="15" s="1"/>
  <c r="BI1937" i="15" s="1"/>
  <c r="AY1943" i="15"/>
  <c r="AZ1943" i="15" s="1"/>
  <c r="BI1943" i="15" s="1"/>
  <c r="AY1944" i="15"/>
  <c r="AZ1944" i="15" s="1"/>
  <c r="BI1944" i="15" s="1"/>
  <c r="AY1945" i="15"/>
  <c r="AZ1945" i="15" s="1"/>
  <c r="BI1945" i="15" s="1"/>
  <c r="AY1900" i="15"/>
  <c r="AZ1900" i="15" s="1"/>
  <c r="BI1900" i="15" s="1"/>
  <c r="AY993" i="15"/>
  <c r="AZ993" i="15" s="1"/>
  <c r="BI993" i="15" s="1"/>
  <c r="AY997" i="15"/>
  <c r="AZ997" i="15" s="1"/>
  <c r="BI997" i="15" s="1"/>
  <c r="AY813" i="15"/>
  <c r="AZ813" i="15" s="1"/>
  <c r="BI813" i="15" s="1"/>
  <c r="AY814" i="15"/>
  <c r="AZ814" i="15" s="1"/>
  <c r="BI814" i="15" s="1"/>
  <c r="AY817" i="15"/>
  <c r="AZ817" i="15" s="1"/>
  <c r="BI817" i="15" s="1"/>
  <c r="AY818" i="15"/>
  <c r="AZ818" i="15" s="1"/>
  <c r="BI818" i="15" s="1"/>
  <c r="AY1042" i="15"/>
  <c r="AZ1042" i="15" s="1"/>
  <c r="BI1042" i="15" s="1"/>
  <c r="AY1044" i="15"/>
  <c r="AZ1044" i="15" s="1"/>
  <c r="BI1044" i="15" s="1"/>
  <c r="AY1399" i="15"/>
  <c r="AZ1399" i="15" s="1"/>
  <c r="BI1399" i="15" s="1"/>
  <c r="AY1809" i="15"/>
  <c r="AZ1809" i="15" s="1"/>
  <c r="BI1809" i="15" s="1"/>
  <c r="AX16" i="22"/>
  <c r="H16" i="35" s="1"/>
  <c r="AX75" i="22"/>
  <c r="H75" i="35" s="1"/>
  <c r="AY1758" i="15"/>
  <c r="AZ1758" i="15" s="1"/>
  <c r="BI1758" i="15" s="1"/>
  <c r="AX81" i="22"/>
  <c r="H81" i="35" s="1"/>
  <c r="AX210" i="22"/>
  <c r="H210" i="35" s="1"/>
  <c r="AX211" i="22"/>
  <c r="H211" i="35" s="1"/>
  <c r="AX212" i="22"/>
  <c r="AX61" i="22"/>
  <c r="H61" i="35" s="1"/>
  <c r="AX120" i="22"/>
  <c r="H120" i="35" s="1"/>
  <c r="AX197" i="22"/>
  <c r="H197" i="35" s="1"/>
  <c r="AY1987" i="15"/>
  <c r="AZ1987" i="15" s="1"/>
  <c r="BI1987" i="15" s="1"/>
  <c r="AX102" i="22"/>
  <c r="H102" i="35" s="1"/>
  <c r="AX195" i="22"/>
  <c r="H195" i="35" s="1"/>
  <c r="AX196" i="22"/>
  <c r="H196" i="35" s="1"/>
  <c r="AX130" i="22"/>
  <c r="H130" i="35" s="1"/>
  <c r="AX173" i="22"/>
  <c r="H173" i="35" s="1"/>
  <c r="AX821" i="22"/>
  <c r="AX829" i="22"/>
  <c r="H829" i="35" s="1"/>
  <c r="AX840" i="22"/>
  <c r="H840" i="35" s="1"/>
  <c r="AX842" i="22"/>
  <c r="H842" i="35" s="1"/>
  <c r="AX867" i="22"/>
  <c r="H867" i="35" s="1"/>
  <c r="AX884" i="22"/>
  <c r="H884" i="35" s="1"/>
  <c r="AX893" i="22"/>
  <c r="H893" i="35" s="1"/>
  <c r="AX1431" i="22"/>
  <c r="H1431" i="35" s="1"/>
  <c r="AX1476" i="22"/>
  <c r="H1476" i="35" s="1"/>
  <c r="AX1542" i="22"/>
  <c r="H1542" i="35" s="1"/>
  <c r="AX1570" i="22"/>
  <c r="H1570" i="35" s="1"/>
  <c r="AX1615" i="22"/>
  <c r="H1615" i="35" s="1"/>
  <c r="AX1637" i="22"/>
  <c r="H1637" i="35" s="1"/>
  <c r="AX1660" i="22"/>
  <c r="H1660" i="35" s="1"/>
  <c r="AX172" i="22"/>
  <c r="H172" i="35" s="1"/>
  <c r="AX839" i="22"/>
  <c r="H839" i="35" s="1"/>
  <c r="AX1472" i="22"/>
  <c r="H1472" i="35" s="1"/>
  <c r="AX1473" i="22"/>
  <c r="H1473" i="35" s="1"/>
  <c r="AX1541" i="22"/>
  <c r="H1541" i="35" s="1"/>
  <c r="AX1614" i="22"/>
  <c r="H1614" i="35" s="1"/>
  <c r="AX1636" i="22"/>
  <c r="H1636" i="35" s="1"/>
  <c r="AX1651" i="22"/>
  <c r="H1651" i="35" s="1"/>
  <c r="AX1652" i="22"/>
  <c r="H1652" i="35" s="1"/>
  <c r="AX1653" i="22"/>
  <c r="H1653" i="35" s="1"/>
  <c r="AX150" i="22"/>
  <c r="H150" i="35" s="1"/>
  <c r="AX191" i="22"/>
  <c r="H191" i="35" s="1"/>
  <c r="AX262" i="22"/>
  <c r="H262" i="35" s="1"/>
  <c r="AX265" i="22"/>
  <c r="H265" i="35" s="1"/>
  <c r="AX535" i="22"/>
  <c r="H535" i="35" s="1"/>
  <c r="AX848" i="22"/>
  <c r="H848" i="35" s="1"/>
  <c r="AX850" i="22"/>
  <c r="H850" i="35" s="1"/>
  <c r="AX870" i="22"/>
  <c r="H870" i="35" s="1"/>
  <c r="AX1414" i="22"/>
  <c r="H1414" i="35" s="1"/>
  <c r="AX1470" i="22"/>
  <c r="H1470" i="35" s="1"/>
  <c r="AX1471" i="22"/>
  <c r="H1471" i="35" s="1"/>
  <c r="AX1568" i="22"/>
  <c r="H1568" i="35" s="1"/>
  <c r="AX1612" i="22"/>
  <c r="H1612" i="35" s="1"/>
  <c r="AX1658" i="22"/>
  <c r="H1658" i="35" s="1"/>
  <c r="AX847" i="22"/>
  <c r="H847" i="35" s="1"/>
  <c r="AX1456" i="22"/>
  <c r="H1456" i="35" s="1"/>
  <c r="AX1567" i="22"/>
  <c r="H1567" i="35" s="1"/>
  <c r="AX199" i="22"/>
  <c r="H199" i="35" s="1"/>
  <c r="AX255" i="22"/>
  <c r="H255" i="35" s="1"/>
  <c r="AX263" i="22"/>
  <c r="H263" i="35" s="1"/>
  <c r="AX510" i="22"/>
  <c r="H510" i="35" s="1"/>
  <c r="AX822" i="22"/>
  <c r="H822" i="35" s="1"/>
  <c r="AX1411" i="22"/>
  <c r="H1411" i="35" s="1"/>
  <c r="AX1433" i="22"/>
  <c r="H1433" i="35" s="1"/>
  <c r="AX1451" i="22"/>
  <c r="H1451" i="35" s="1"/>
  <c r="AX1501" i="22"/>
  <c r="H1501" i="35" s="1"/>
  <c r="AX1523" i="22"/>
  <c r="H1523" i="35" s="1"/>
  <c r="AX1563" i="22"/>
  <c r="H1563" i="35" s="1"/>
  <c r="AX1593" i="22"/>
  <c r="H1593" i="35" s="1"/>
  <c r="AX213" i="22"/>
  <c r="AX218" i="22"/>
  <c r="H218" i="35" s="1"/>
  <c r="AX261" i="22"/>
  <c r="H261" i="35" s="1"/>
  <c r="AX828" i="22"/>
  <c r="H828" i="35" s="1"/>
  <c r="AX866" i="22"/>
  <c r="H866" i="35" s="1"/>
  <c r="AX1435" i="22"/>
  <c r="H1435" i="35" s="1"/>
  <c r="AX1479" i="22"/>
  <c r="H1479" i="35" s="1"/>
  <c r="AX1545" i="22"/>
  <c r="H1545" i="35" s="1"/>
  <c r="B6" i="25"/>
  <c r="G1631" i="35"/>
  <c r="H1650" i="35"/>
  <c r="H1641" i="35"/>
  <c r="AX1562" i="22"/>
  <c r="H1562" i="35" s="1"/>
  <c r="AX1496" i="22"/>
  <c r="H1496" i="35" s="1"/>
  <c r="AX1497" i="22"/>
  <c r="H1497" i="35" s="1"/>
  <c r="AX1503" i="22"/>
  <c r="H1503" i="35" s="1"/>
  <c r="AX1504" i="22"/>
  <c r="H1504" i="35" s="1"/>
  <c r="AX1458" i="22"/>
  <c r="H1458" i="35" s="1"/>
  <c r="AX1459" i="22"/>
  <c r="H1459" i="35" s="1"/>
  <c r="AY1489" i="15"/>
  <c r="AZ1489" i="15" s="1"/>
  <c r="BI1489" i="15" s="1"/>
  <c r="AY1490" i="15"/>
  <c r="AZ1490" i="15" s="1"/>
  <c r="BI1490" i="15" s="1"/>
  <c r="AY1492" i="15"/>
  <c r="AZ1492" i="15" s="1"/>
  <c r="BI1492" i="15" s="1"/>
  <c r="AX1424" i="22"/>
  <c r="H1424" i="35" s="1"/>
  <c r="AX1413" i="22"/>
  <c r="H1413" i="35" s="1"/>
  <c r="AX1427" i="22"/>
  <c r="H1427" i="35" s="1"/>
  <c r="AX1428" i="22"/>
  <c r="H1428" i="35" s="1"/>
  <c r="AY954" i="15"/>
  <c r="AZ954" i="15" s="1"/>
  <c r="BI954" i="15" s="1"/>
  <c r="AX514" i="22"/>
  <c r="H514" i="35" s="1"/>
  <c r="AX524" i="22"/>
  <c r="H524" i="35" s="1"/>
  <c r="H314" i="35"/>
  <c r="AX237" i="22"/>
  <c r="H237" i="35" s="1"/>
  <c r="AX240" i="22"/>
  <c r="H240" i="35" s="1"/>
  <c r="AX244" i="22"/>
  <c r="H244" i="35" s="1"/>
  <c r="H267" i="35"/>
  <c r="AY271" i="15"/>
  <c r="AZ271" i="15" s="1"/>
  <c r="BI271" i="15" s="1"/>
  <c r="AY272" i="15"/>
  <c r="AZ272" i="15" s="1"/>
  <c r="BI272" i="15" s="1"/>
  <c r="AX153" i="22"/>
  <c r="H153" i="35" s="1"/>
  <c r="AX175" i="22"/>
  <c r="H175" i="35" s="1"/>
  <c r="AX146" i="22"/>
  <c r="H146" i="35" s="1"/>
  <c r="AX147" i="22"/>
  <c r="H147" i="35" s="1"/>
  <c r="AX168" i="22"/>
  <c r="H168" i="35" s="1"/>
  <c r="AX127" i="22"/>
  <c r="H127" i="35" s="1"/>
  <c r="AX76" i="22"/>
  <c r="H76" i="35" s="1"/>
  <c r="AX64" i="22"/>
  <c r="H64" i="35" s="1"/>
  <c r="AX19" i="22"/>
  <c r="H19" i="35" s="1"/>
  <c r="AX33" i="22"/>
  <c r="H33" i="35" s="1"/>
  <c r="AY1625" i="15"/>
  <c r="AZ1625" i="15" s="1"/>
  <c r="BI1625" i="15" s="1"/>
  <c r="AY2255" i="15"/>
  <c r="AZ2255" i="15" s="1"/>
  <c r="BI2255" i="15" s="1"/>
  <c r="AY2258" i="15"/>
  <c r="AZ2258" i="15" s="1"/>
  <c r="BI2258" i="15" s="1"/>
  <c r="AY632" i="15"/>
  <c r="AZ632" i="15" s="1"/>
  <c r="BI632" i="15" s="1"/>
  <c r="AY1352" i="15"/>
  <c r="AZ1352" i="15" s="1"/>
  <c r="BI1352" i="15" s="1"/>
  <c r="AY2206" i="15"/>
  <c r="AZ2206" i="15" s="1"/>
  <c r="BI2206" i="15" s="1"/>
  <c r="AY232" i="15"/>
  <c r="AZ232" i="15" s="1"/>
  <c r="BI232" i="15" s="1"/>
  <c r="AY234" i="15"/>
  <c r="AZ234" i="15" s="1"/>
  <c r="BI234" i="15" s="1"/>
  <c r="AY367" i="15"/>
  <c r="AZ367" i="15" s="1"/>
  <c r="BI367" i="15" s="1"/>
  <c r="AY901" i="15"/>
  <c r="AZ901" i="15" s="1"/>
  <c r="BI901" i="15" s="1"/>
  <c r="AY906" i="15"/>
  <c r="AZ906" i="15" s="1"/>
  <c r="BI906" i="15" s="1"/>
  <c r="AY2165" i="15"/>
  <c r="AZ2165" i="15" s="1"/>
  <c r="BI2165" i="15" s="1"/>
  <c r="AY2166" i="15"/>
  <c r="AZ2166" i="15" s="1"/>
  <c r="BI2166" i="15" s="1"/>
  <c r="AY2167" i="15"/>
  <c r="AZ2167" i="15" s="1"/>
  <c r="BI2167" i="15" s="1"/>
  <c r="AY2168" i="15"/>
  <c r="AZ2168" i="15" s="1"/>
  <c r="BI2168" i="15" s="1"/>
  <c r="AY2169" i="15"/>
  <c r="AZ2169" i="15" s="1"/>
  <c r="BI2169" i="15" s="1"/>
  <c r="AR1631" i="15"/>
  <c r="AR1586" i="15"/>
  <c r="G1406" i="35"/>
  <c r="AA1468" i="15"/>
  <c r="AV1468" i="15" s="1"/>
  <c r="AA1507" i="15"/>
  <c r="AV1507" i="15" s="1"/>
  <c r="AA1422" i="15"/>
  <c r="AV1422" i="15" s="1"/>
  <c r="H1551" i="35"/>
  <c r="H1557" i="35"/>
  <c r="H1555" i="35"/>
  <c r="H1571" i="35"/>
  <c r="H1526" i="35"/>
  <c r="H1498" i="35"/>
  <c r="H1510" i="35"/>
  <c r="H1530" i="35"/>
  <c r="H1481" i="35"/>
  <c r="H1465" i="35"/>
  <c r="H1436" i="35"/>
  <c r="H1420" i="35"/>
  <c r="H1362" i="35"/>
  <c r="H1361" i="35"/>
  <c r="H1378" i="35"/>
  <c r="H1373" i="35"/>
  <c r="H1370" i="35"/>
  <c r="H1375" i="35"/>
  <c r="H1376" i="35"/>
  <c r="H1377" i="35"/>
  <c r="BH1368" i="22"/>
  <c r="H1368" i="35"/>
  <c r="H1369" i="35"/>
  <c r="H1386" i="35"/>
  <c r="H1372" i="35"/>
  <c r="H1383" i="35"/>
  <c r="H1384" i="35"/>
  <c r="H1385" i="35"/>
  <c r="H1389" i="35"/>
  <c r="H1391" i="35"/>
  <c r="H1364" i="35"/>
  <c r="H1374" i="35"/>
  <c r="H1366" i="35"/>
  <c r="H1390" i="35"/>
  <c r="H1344" i="35"/>
  <c r="H1346" i="35"/>
  <c r="H1345" i="35"/>
  <c r="AX1316" i="22"/>
  <c r="H1316" i="35" s="1"/>
  <c r="AX1337" i="22"/>
  <c r="H1337" i="35" s="1"/>
  <c r="AX1327" i="22"/>
  <c r="H1327" i="35" s="1"/>
  <c r="AX1317" i="22"/>
  <c r="H1317" i="35" s="1"/>
  <c r="H810" i="35"/>
  <c r="AX118" i="22"/>
  <c r="H118" i="35" s="1"/>
  <c r="AX109" i="22"/>
  <c r="H109" i="35" s="1"/>
  <c r="AX110" i="22"/>
  <c r="H110" i="35" s="1"/>
  <c r="AX112" i="22"/>
  <c r="H112" i="35" s="1"/>
  <c r="AX105" i="22"/>
  <c r="H105" i="35" s="1"/>
  <c r="AX85" i="22"/>
  <c r="H85" i="35" s="1"/>
  <c r="AX74" i="22"/>
  <c r="H74" i="35" s="1"/>
  <c r="AX72" i="22"/>
  <c r="H72" i="35" s="1"/>
  <c r="AX70" i="22"/>
  <c r="H70" i="35" s="1"/>
  <c r="AX67" i="22"/>
  <c r="H67" i="35" s="1"/>
  <c r="AX15" i="22"/>
  <c r="H15" i="35" s="1"/>
  <c r="AX36" i="22"/>
  <c r="H36" i="35" s="1"/>
  <c r="AX40" i="22"/>
  <c r="H40" i="35" s="1"/>
  <c r="AX21" i="22"/>
  <c r="H21" i="35" s="1"/>
  <c r="AX29" i="22"/>
  <c r="H29" i="35" s="1"/>
  <c r="AY1939" i="15"/>
  <c r="AZ1939" i="15" s="1"/>
  <c r="BI1939" i="15" s="1"/>
  <c r="AY1940" i="15"/>
  <c r="AZ1940" i="15" s="1"/>
  <c r="BI1940" i="15" s="1"/>
  <c r="AY1711" i="15"/>
  <c r="AZ1711" i="15" s="1"/>
  <c r="BI1711" i="15" s="1"/>
  <c r="AY1712" i="15"/>
  <c r="AZ1712" i="15" s="1"/>
  <c r="BI1712" i="15" s="1"/>
  <c r="AY1713" i="15"/>
  <c r="AZ1713" i="15" s="1"/>
  <c r="BI1713" i="15" s="1"/>
  <c r="AY1714" i="15"/>
  <c r="AZ1714" i="15" s="1"/>
  <c r="BI1714" i="15" s="1"/>
  <c r="AY1717" i="15"/>
  <c r="AZ1717" i="15" s="1"/>
  <c r="BI1717" i="15" s="1"/>
  <c r="AY1718" i="15"/>
  <c r="AZ1718" i="15" s="1"/>
  <c r="BI1718" i="15" s="1"/>
  <c r="AY1719" i="15"/>
  <c r="AZ1719" i="15" s="1"/>
  <c r="BI1719" i="15" s="1"/>
  <c r="AY1720" i="15"/>
  <c r="AZ1720" i="15" s="1"/>
  <c r="BI1720" i="15" s="1"/>
  <c r="AY2118" i="15"/>
  <c r="AZ2118" i="15" s="1"/>
  <c r="BI2118" i="15" s="1"/>
  <c r="AY729" i="15"/>
  <c r="AZ729" i="15" s="1"/>
  <c r="BI729" i="15" s="1"/>
  <c r="AY1036" i="15"/>
  <c r="AZ1036" i="15" s="1"/>
  <c r="BI1036" i="15" s="1"/>
  <c r="AY411" i="15"/>
  <c r="AZ411" i="15" s="1"/>
  <c r="BI411" i="15" s="1"/>
  <c r="AY948" i="15"/>
  <c r="AZ948" i="15" s="1"/>
  <c r="BI948" i="15" s="1"/>
  <c r="AY949" i="15"/>
  <c r="AZ949" i="15" s="1"/>
  <c r="BI949" i="15" s="1"/>
  <c r="AY368" i="15"/>
  <c r="AZ368" i="15" s="1"/>
  <c r="BI368" i="15" s="1"/>
  <c r="AY1396" i="15"/>
  <c r="AZ1396" i="15" s="1"/>
  <c r="BI1396" i="15" s="1"/>
  <c r="AY1397" i="15"/>
  <c r="AZ1397" i="15" s="1"/>
  <c r="BI1397" i="15" s="1"/>
  <c r="AY1398" i="15"/>
  <c r="AZ1398" i="15" s="1"/>
  <c r="BI1398" i="15" s="1"/>
  <c r="AY1404" i="15"/>
  <c r="AZ1404" i="15" s="1"/>
  <c r="BI1404" i="15" s="1"/>
  <c r="AY1405" i="15"/>
  <c r="AZ1405" i="15" s="1"/>
  <c r="BI1405" i="15" s="1"/>
  <c r="AY766" i="15"/>
  <c r="AZ766" i="15" s="1"/>
  <c r="BI766" i="15" s="1"/>
  <c r="AY767" i="15"/>
  <c r="AZ767" i="15" s="1"/>
  <c r="BI767" i="15" s="1"/>
  <c r="AY770" i="15"/>
  <c r="AZ770" i="15" s="1"/>
  <c r="BI770" i="15" s="1"/>
  <c r="AR1541" i="15"/>
  <c r="AA1559" i="15"/>
  <c r="AV1559" i="15" s="1"/>
  <c r="AX1571" i="15"/>
  <c r="G1541" i="35"/>
  <c r="G1557" i="35"/>
  <c r="AR1496" i="15"/>
  <c r="AX1526" i="15"/>
  <c r="G1498" i="35"/>
  <c r="G1496" i="35"/>
  <c r="AR1451" i="15"/>
  <c r="AX1481" i="15"/>
  <c r="AR1406" i="15"/>
  <c r="AA1414" i="15"/>
  <c r="AV1414" i="15" s="1"/>
  <c r="AX1436" i="15"/>
  <c r="AR1361" i="15"/>
  <c r="AX1391" i="15"/>
  <c r="AX1346" i="15"/>
  <c r="AX1301" i="15"/>
  <c r="G1316" i="35"/>
  <c r="A8" i="25"/>
  <c r="C7" i="25"/>
  <c r="AZ2800" i="15"/>
  <c r="H1325" i="35"/>
  <c r="H1333" i="35"/>
  <c r="H1324" i="35"/>
  <c r="H1331" i="35"/>
  <c r="H1332" i="35"/>
  <c r="H1341" i="35"/>
  <c r="H1338" i="35"/>
  <c r="H1339" i="35"/>
  <c r="H1340" i="35"/>
  <c r="H1319" i="35"/>
  <c r="H1334" i="35"/>
  <c r="H1326" i="35"/>
  <c r="H1318" i="35"/>
  <c r="AY1355" i="15"/>
  <c r="AZ1355" i="15" s="1"/>
  <c r="BI1355" i="15" s="1"/>
  <c r="AY1358" i="15"/>
  <c r="AZ1358" i="15" s="1"/>
  <c r="BI1358" i="15" s="1"/>
  <c r="H1271" i="35"/>
  <c r="H1278" i="35"/>
  <c r="H1279" i="35"/>
  <c r="H1280" i="35"/>
  <c r="H1288" i="35"/>
  <c r="H1286" i="35"/>
  <c r="H1287" i="35"/>
  <c r="BH1296" i="22"/>
  <c r="H1296" i="35"/>
  <c r="H1275" i="35"/>
  <c r="H1293" i="35"/>
  <c r="H1294" i="35"/>
  <c r="H1295" i="35"/>
  <c r="H1272" i="35"/>
  <c r="H1281" i="35"/>
  <c r="H1273" i="35"/>
  <c r="H1241" i="35"/>
  <c r="AX1226" i="22"/>
  <c r="H1226" i="35" s="1"/>
  <c r="AX1227" i="22"/>
  <c r="H1227" i="35" s="1"/>
  <c r="AX1240" i="22"/>
  <c r="H1240" i="35" s="1"/>
  <c r="AX1243" i="22"/>
  <c r="H1243" i="35" s="1"/>
  <c r="AX1244" i="22"/>
  <c r="H1244" i="35" s="1"/>
  <c r="AX1237" i="22"/>
  <c r="H1237" i="35" s="1"/>
  <c r="AX1250" i="22"/>
  <c r="H1250" i="35" s="1"/>
  <c r="AY1262" i="15"/>
  <c r="AZ1262" i="15" s="1"/>
  <c r="BI1262" i="15" s="1"/>
  <c r="H1196" i="35"/>
  <c r="H1189" i="35"/>
  <c r="AX1185" i="22"/>
  <c r="H1185" i="35" s="1"/>
  <c r="AX1184" i="22"/>
  <c r="H1184" i="35" s="1"/>
  <c r="AX1195" i="22"/>
  <c r="H1195" i="35" s="1"/>
  <c r="AX1183" i="22"/>
  <c r="H1183" i="35" s="1"/>
  <c r="AX1192" i="22"/>
  <c r="H1192" i="35" s="1"/>
  <c r="AX1182" i="22"/>
  <c r="H1182" i="35" s="1"/>
  <c r="AX1205" i="22"/>
  <c r="H1205" i="35" s="1"/>
  <c r="AX1203" i="22"/>
  <c r="H1203" i="35" s="1"/>
  <c r="AX1204" i="22"/>
  <c r="H1204" i="35" s="1"/>
  <c r="H1145" i="35"/>
  <c r="AX1147" i="22"/>
  <c r="H1147" i="35" s="1"/>
  <c r="AX1138" i="22"/>
  <c r="H1138" i="35" s="1"/>
  <c r="AX1137" i="22"/>
  <c r="H1137" i="35" s="1"/>
  <c r="AX1159" i="22"/>
  <c r="H1159" i="35" s="1"/>
  <c r="AX1158" i="22"/>
  <c r="H1158" i="35" s="1"/>
  <c r="AX1152" i="22"/>
  <c r="H1152" i="35" s="1"/>
  <c r="H1167" i="35"/>
  <c r="AX1115" i="22"/>
  <c r="H1115" i="35" s="1"/>
  <c r="AX1116" i="22"/>
  <c r="H1116" i="35" s="1"/>
  <c r="AX1095" i="22"/>
  <c r="H1095" i="35" s="1"/>
  <c r="AX1113" i="22"/>
  <c r="H1113" i="35" s="1"/>
  <c r="AX1101" i="22"/>
  <c r="H1101" i="35" s="1"/>
  <c r="AX1102" i="22"/>
  <c r="H1102" i="35" s="1"/>
  <c r="AX1093" i="22"/>
  <c r="H1093" i="35" s="1"/>
  <c r="AY638" i="15"/>
  <c r="AZ638" i="15" s="1"/>
  <c r="BI638" i="15" s="1"/>
  <c r="AX507" i="22"/>
  <c r="H507" i="35" s="1"/>
  <c r="AX531" i="22"/>
  <c r="H531" i="35" s="1"/>
  <c r="AX529" i="22"/>
  <c r="H529" i="35" s="1"/>
  <c r="AX528" i="22"/>
  <c r="H528" i="35" s="1"/>
  <c r="AX260" i="22"/>
  <c r="H260" i="35" s="1"/>
  <c r="AX259" i="22"/>
  <c r="H259" i="35" s="1"/>
  <c r="AX258" i="22"/>
  <c r="H258" i="35" s="1"/>
  <c r="AX252" i="22"/>
  <c r="H252" i="35" s="1"/>
  <c r="AX253" i="22"/>
  <c r="H253" i="35" s="1"/>
  <c r="AX126" i="22"/>
  <c r="H126" i="35" s="1"/>
  <c r="AX122" i="22"/>
  <c r="H122" i="35" s="1"/>
  <c r="AX115" i="22"/>
  <c r="H115" i="35" s="1"/>
  <c r="AX117" i="22"/>
  <c r="H117" i="35" s="1"/>
  <c r="AX57" i="22"/>
  <c r="H57" i="35" s="1"/>
  <c r="AX78" i="22"/>
  <c r="H78" i="35" s="1"/>
  <c r="AX79" i="22"/>
  <c r="H79" i="35" s="1"/>
  <c r="AX66" i="22"/>
  <c r="H66" i="35" s="1"/>
  <c r="AX73" i="22"/>
  <c r="H73" i="35" s="1"/>
  <c r="AX11" i="22"/>
  <c r="H11" i="35" s="1"/>
  <c r="AX22" i="22"/>
  <c r="H22" i="35" s="1"/>
  <c r="AX27" i="22"/>
  <c r="H27" i="35" s="1"/>
  <c r="AY858" i="15"/>
  <c r="AZ858" i="15" s="1"/>
  <c r="BI858" i="15" s="1"/>
  <c r="AY859" i="15"/>
  <c r="AZ859" i="15" s="1"/>
  <c r="BI859" i="15" s="1"/>
  <c r="AY862" i="15"/>
  <c r="AZ862" i="15" s="1"/>
  <c r="BI862" i="15" s="1"/>
  <c r="AY863" i="15"/>
  <c r="AZ863" i="15" s="1"/>
  <c r="BI863" i="15" s="1"/>
  <c r="AY2170" i="15"/>
  <c r="AZ2170" i="15" s="1"/>
  <c r="BI2170" i="15" s="1"/>
  <c r="AY722" i="15"/>
  <c r="AZ722" i="15" s="1"/>
  <c r="BI722" i="15" s="1"/>
  <c r="AY723" i="15"/>
  <c r="AZ723" i="15" s="1"/>
  <c r="BI723" i="15" s="1"/>
  <c r="AY724" i="15"/>
  <c r="AZ724" i="15" s="1"/>
  <c r="BI724" i="15" s="1"/>
  <c r="AY728" i="15"/>
  <c r="AZ728" i="15" s="1"/>
  <c r="BI728" i="15" s="1"/>
  <c r="AY946" i="15"/>
  <c r="AZ946" i="15" s="1"/>
  <c r="BI946" i="15" s="1"/>
  <c r="AY953" i="15"/>
  <c r="AZ953" i="15" s="1"/>
  <c r="BI953" i="15" s="1"/>
  <c r="AY1486" i="15"/>
  <c r="AZ1486" i="15" s="1"/>
  <c r="BI1486" i="15" s="1"/>
  <c r="AY1538" i="15"/>
  <c r="AZ1538" i="15" s="1"/>
  <c r="BI1538" i="15" s="1"/>
  <c r="AY1539" i="15"/>
  <c r="AZ1539" i="15" s="1"/>
  <c r="BI1539" i="15" s="1"/>
  <c r="AY1623" i="15"/>
  <c r="AZ1623" i="15" s="1"/>
  <c r="BI1623" i="15" s="1"/>
  <c r="AY1849" i="15"/>
  <c r="AZ1849" i="15" s="1"/>
  <c r="BI1849" i="15" s="1"/>
  <c r="AY2072" i="15"/>
  <c r="AZ2072" i="15" s="1"/>
  <c r="BI2072" i="15" s="1"/>
  <c r="AY2121" i="15"/>
  <c r="AZ2121" i="15" s="1"/>
  <c r="BI2121" i="15" s="1"/>
  <c r="AY2123" i="15"/>
  <c r="AZ2123" i="15" s="1"/>
  <c r="BI2123" i="15" s="1"/>
  <c r="AY2124" i="15"/>
  <c r="AZ2124" i="15" s="1"/>
  <c r="BI2124" i="15" s="1"/>
  <c r="AY2125" i="15"/>
  <c r="AZ2125" i="15" s="1"/>
  <c r="BI2125" i="15" s="1"/>
  <c r="AY685" i="15"/>
  <c r="AZ685" i="15" s="1"/>
  <c r="BI685" i="15" s="1"/>
  <c r="AY992" i="15"/>
  <c r="AZ992" i="15" s="1"/>
  <c r="BI992" i="15" s="1"/>
  <c r="AY2032" i="15"/>
  <c r="AZ2032" i="15" s="1"/>
  <c r="BI2032" i="15" s="1"/>
  <c r="AY2035" i="15"/>
  <c r="AZ2035" i="15" s="1"/>
  <c r="BI2035" i="15" s="1"/>
  <c r="AY142" i="15"/>
  <c r="AZ142" i="15" s="1"/>
  <c r="BI142" i="15" s="1"/>
  <c r="AY277" i="15"/>
  <c r="AZ277" i="15" s="1"/>
  <c r="BI277" i="15" s="1"/>
  <c r="AY317" i="15"/>
  <c r="AZ317" i="15" s="1"/>
  <c r="BI317" i="15" s="1"/>
  <c r="AY361" i="15"/>
  <c r="AZ361" i="15" s="1"/>
  <c r="BI361" i="15" s="1"/>
  <c r="AY364" i="15"/>
  <c r="AZ364" i="15" s="1"/>
  <c r="BI364" i="15" s="1"/>
  <c r="AY406" i="15"/>
  <c r="AZ406" i="15" s="1"/>
  <c r="BI406" i="15" s="1"/>
  <c r="AY408" i="15"/>
  <c r="AZ408" i="15" s="1"/>
  <c r="BI408" i="15" s="1"/>
  <c r="AY409" i="15"/>
  <c r="AZ409" i="15" s="1"/>
  <c r="BI409" i="15" s="1"/>
  <c r="AY410" i="15"/>
  <c r="AZ410" i="15" s="1"/>
  <c r="BI410" i="15" s="1"/>
  <c r="AY999" i="15"/>
  <c r="AZ999" i="15" s="1"/>
  <c r="BI999" i="15" s="1"/>
  <c r="AY1000" i="15"/>
  <c r="AZ1000" i="15" s="1"/>
  <c r="BI1000" i="15" s="1"/>
  <c r="AY1131" i="15"/>
  <c r="AZ1131" i="15" s="1"/>
  <c r="BI1131" i="15" s="1"/>
  <c r="AY1132" i="15"/>
  <c r="AZ1132" i="15" s="1"/>
  <c r="BI1132" i="15" s="1"/>
  <c r="AY1307" i="15"/>
  <c r="AZ1307" i="15" s="1"/>
  <c r="BI1307" i="15" s="1"/>
  <c r="AY1309" i="15"/>
  <c r="AZ1309" i="15" s="1"/>
  <c r="BI1309" i="15" s="1"/>
  <c r="AY1310" i="15"/>
  <c r="AZ1310" i="15" s="1"/>
  <c r="BI1310" i="15" s="1"/>
  <c r="AY1311" i="15"/>
  <c r="AZ1311" i="15" s="1"/>
  <c r="BI1311" i="15" s="1"/>
  <c r="AY1312" i="15"/>
  <c r="AZ1312" i="15" s="1"/>
  <c r="BI1312" i="15" s="1"/>
  <c r="AY1313" i="15"/>
  <c r="AZ1313" i="15" s="1"/>
  <c r="BI1313" i="15" s="1"/>
  <c r="AY1756" i="15"/>
  <c r="AZ1756" i="15" s="1"/>
  <c r="BI1756" i="15" s="1"/>
  <c r="AY1759" i="15"/>
  <c r="AZ1759" i="15" s="1"/>
  <c r="BI1759" i="15" s="1"/>
  <c r="AY1760" i="15"/>
  <c r="AZ1760" i="15" s="1"/>
  <c r="BI1760" i="15" s="1"/>
  <c r="AY1761" i="15"/>
  <c r="AZ1761" i="15" s="1"/>
  <c r="BI1761" i="15" s="1"/>
  <c r="AY1763" i="15"/>
  <c r="AZ1763" i="15" s="1"/>
  <c r="BI1763" i="15" s="1"/>
  <c r="AY1764" i="15"/>
  <c r="AZ1764" i="15" s="1"/>
  <c r="BI1764" i="15" s="1"/>
  <c r="AY1804" i="15"/>
  <c r="AZ1804" i="15" s="1"/>
  <c r="BI1804" i="15" s="1"/>
  <c r="AY1805" i="15"/>
  <c r="AZ1805" i="15" s="1"/>
  <c r="BI1805" i="15" s="1"/>
  <c r="AY1988" i="15"/>
  <c r="AZ1988" i="15" s="1"/>
  <c r="BI1988" i="15" s="1"/>
  <c r="AY1990" i="15"/>
  <c r="AZ1990" i="15" s="1"/>
  <c r="BI1990" i="15" s="1"/>
  <c r="AY2252" i="15"/>
  <c r="AZ2252" i="15" s="1"/>
  <c r="BI2252" i="15" s="1"/>
  <c r="AY457" i="15"/>
  <c r="AZ457" i="15" s="1"/>
  <c r="BI457" i="15" s="1"/>
  <c r="AY458" i="15"/>
  <c r="AZ458" i="15" s="1"/>
  <c r="BI458" i="15" s="1"/>
  <c r="AY1038" i="15"/>
  <c r="AZ1038" i="15" s="1"/>
  <c r="BI1038" i="15" s="1"/>
  <c r="AY1085" i="15"/>
  <c r="AZ1085" i="15" s="1"/>
  <c r="BI1085" i="15" s="1"/>
  <c r="AY1580" i="15"/>
  <c r="AZ1580" i="15" s="1"/>
  <c r="BI1580" i="15" s="1"/>
  <c r="AY1581" i="15"/>
  <c r="AZ1581" i="15" s="1"/>
  <c r="BI1581" i="15" s="1"/>
  <c r="AY1582" i="15"/>
  <c r="AZ1582" i="15" s="1"/>
  <c r="BI1582" i="15" s="1"/>
  <c r="BF1772" i="15"/>
  <c r="AY2212" i="15"/>
  <c r="AZ2212" i="15" s="1"/>
  <c r="BI2212" i="15" s="1"/>
  <c r="AR1316" i="15"/>
  <c r="AR1271" i="15"/>
  <c r="G1142" i="35"/>
  <c r="G866" i="35"/>
  <c r="G166" i="35"/>
  <c r="G146" i="35"/>
  <c r="AA1186" i="15"/>
  <c r="AV1186" i="15" s="1"/>
  <c r="AZ2798" i="15"/>
  <c r="AZ2704" i="15"/>
  <c r="BI2704" i="15" s="1"/>
  <c r="AZ2572" i="15"/>
  <c r="BI2572" i="15" s="1"/>
  <c r="AZ2614" i="15"/>
  <c r="BI2614" i="15" s="1"/>
  <c r="AA1004" i="15"/>
  <c r="AV1004" i="15" s="1"/>
  <c r="AZ2566" i="15"/>
  <c r="BI2566" i="15" s="1"/>
  <c r="AD760" i="15"/>
  <c r="AZ2529" i="15"/>
  <c r="BI2529" i="15" s="1"/>
  <c r="AZ2616" i="15"/>
  <c r="BI2616" i="15" s="1"/>
  <c r="AZ2388" i="15"/>
  <c r="BI2388" i="15" s="1"/>
  <c r="AV1417" i="15"/>
  <c r="AZ2710" i="15"/>
  <c r="AZ2298" i="15"/>
  <c r="AZ2528" i="15"/>
  <c r="BI2528" i="15" s="1"/>
  <c r="AZ2658" i="15"/>
  <c r="AZ2702" i="15"/>
  <c r="BI2702" i="15" s="1"/>
  <c r="AZ2753" i="15"/>
  <c r="BI2753" i="15" s="1"/>
  <c r="AZ2618" i="15"/>
  <c r="BI2618" i="15" s="1"/>
  <c r="AZ2575" i="15"/>
  <c r="BI2575" i="15" s="1"/>
  <c r="AZ2611" i="15"/>
  <c r="BI2611" i="15" s="1"/>
  <c r="AZ2754" i="15"/>
  <c r="BI2754" i="15" s="1"/>
  <c r="AR429" i="15"/>
  <c r="AZ2485" i="15"/>
  <c r="H1252" i="35"/>
  <c r="H1236" i="35"/>
  <c r="H1251" i="35"/>
  <c r="H1230" i="35"/>
  <c r="H1231" i="35"/>
  <c r="H1245" i="35"/>
  <c r="H1238" i="35"/>
  <c r="AY1265" i="15"/>
  <c r="AZ1265" i="15" s="1"/>
  <c r="BI1265" i="15" s="1"/>
  <c r="AY1269" i="15"/>
  <c r="AZ1269" i="15" s="1"/>
  <c r="BI1269" i="15" s="1"/>
  <c r="H1239" i="35"/>
  <c r="H1260" i="35"/>
  <c r="H1191" i="35"/>
  <c r="H1193" i="35"/>
  <c r="H1194" i="35"/>
  <c r="AX1181" i="22"/>
  <c r="H1181" i="35" s="1"/>
  <c r="AX1201" i="22"/>
  <c r="H1201" i="35" s="1"/>
  <c r="AX1198" i="22"/>
  <c r="H1198" i="35" s="1"/>
  <c r="AX1202" i="22"/>
  <c r="H1202" i="35" s="1"/>
  <c r="AX1208" i="22"/>
  <c r="H1208" i="35" s="1"/>
  <c r="H1146" i="35"/>
  <c r="AX1160" i="22"/>
  <c r="H1160" i="35" s="1"/>
  <c r="AX1164" i="22"/>
  <c r="H1164" i="35" s="1"/>
  <c r="AX1136" i="22"/>
  <c r="H1136" i="35" s="1"/>
  <c r="AX1153" i="22"/>
  <c r="H1153" i="35" s="1"/>
  <c r="AX1157" i="22"/>
  <c r="H1157" i="35" s="1"/>
  <c r="AX1156" i="22"/>
  <c r="H1156" i="35" s="1"/>
  <c r="H1140" i="35"/>
  <c r="H1151" i="35"/>
  <c r="H1170" i="35"/>
  <c r="H1154" i="35"/>
  <c r="H1117" i="35"/>
  <c r="AX1108" i="22"/>
  <c r="H1108" i="35" s="1"/>
  <c r="AX1112" i="22"/>
  <c r="H1112" i="35" s="1"/>
  <c r="AX1094" i="22"/>
  <c r="H1094" i="35" s="1"/>
  <c r="AX1111" i="22"/>
  <c r="H1111" i="35" s="1"/>
  <c r="AX1091" i="22"/>
  <c r="H1091" i="35" s="1"/>
  <c r="AX1097" i="22"/>
  <c r="H1097" i="35" s="1"/>
  <c r="H1071" i="35"/>
  <c r="H1065" i="35"/>
  <c r="AX1053" i="22"/>
  <c r="AX1063" i="22"/>
  <c r="H1063" i="35" s="1"/>
  <c r="H1026" i="35"/>
  <c r="AX1018" i="22"/>
  <c r="H1018" i="35" s="1"/>
  <c r="AX1008" i="22"/>
  <c r="H1008" i="35" s="1"/>
  <c r="AX1021" i="22"/>
  <c r="H1021" i="35" s="1"/>
  <c r="AX1007" i="22"/>
  <c r="H1007" i="35" s="1"/>
  <c r="AX1001" i="22"/>
  <c r="H1001" i="35" s="1"/>
  <c r="H583" i="35"/>
  <c r="AX506" i="22"/>
  <c r="H506" i="35" s="1"/>
  <c r="AX512" i="22"/>
  <c r="H512" i="35" s="1"/>
  <c r="AX534" i="22"/>
  <c r="H534" i="35" s="1"/>
  <c r="AX527" i="22"/>
  <c r="H527" i="35" s="1"/>
  <c r="AX509" i="22"/>
  <c r="H509" i="35" s="1"/>
  <c r="AX513" i="22"/>
  <c r="H513" i="35" s="1"/>
  <c r="AX526" i="22"/>
  <c r="H526" i="35" s="1"/>
  <c r="AY548" i="15"/>
  <c r="AZ548" i="15" s="1"/>
  <c r="BI548" i="15" s="1"/>
  <c r="AY549" i="15"/>
  <c r="AZ549" i="15" s="1"/>
  <c r="BI549" i="15" s="1"/>
  <c r="AY550" i="15"/>
  <c r="AZ550" i="15" s="1"/>
  <c r="BI550" i="15" s="1"/>
  <c r="AX461" i="22"/>
  <c r="H461" i="35" s="1"/>
  <c r="AX485" i="22"/>
  <c r="H485" i="35" s="1"/>
  <c r="AX478" i="22"/>
  <c r="H478" i="35" s="1"/>
  <c r="AX482" i="22"/>
  <c r="H482" i="35" s="1"/>
  <c r="AX464" i="22"/>
  <c r="H464" i="35" s="1"/>
  <c r="AX468" i="22"/>
  <c r="H468" i="35" s="1"/>
  <c r="AX481" i="22"/>
  <c r="H481" i="35" s="1"/>
  <c r="AX236" i="22"/>
  <c r="H236" i="35" s="1"/>
  <c r="AX243" i="22"/>
  <c r="H243" i="35" s="1"/>
  <c r="AY182" i="15"/>
  <c r="AZ182" i="15" s="1"/>
  <c r="BI182" i="15" s="1"/>
  <c r="AY190" i="15"/>
  <c r="AZ190" i="15" s="1"/>
  <c r="BI190" i="15" s="1"/>
  <c r="AX104" i="22"/>
  <c r="H104" i="35" s="1"/>
  <c r="AX108" i="22"/>
  <c r="H108" i="35" s="1"/>
  <c r="AX101" i="22"/>
  <c r="H101" i="35" s="1"/>
  <c r="AX107" i="22"/>
  <c r="H107" i="35" s="1"/>
  <c r="AX59" i="22"/>
  <c r="H59" i="35" s="1"/>
  <c r="AX80" i="22"/>
  <c r="H80" i="35" s="1"/>
  <c r="AX62" i="22"/>
  <c r="H62" i="35" s="1"/>
  <c r="AX63" i="22"/>
  <c r="H63" i="35" s="1"/>
  <c r="AX84" i="22"/>
  <c r="H84" i="35" s="1"/>
  <c r="AX56" i="22"/>
  <c r="H56" i="35" s="1"/>
  <c r="AX28" i="22"/>
  <c r="H28" i="35" s="1"/>
  <c r="AX35" i="22"/>
  <c r="H35" i="35" s="1"/>
  <c r="AX39" i="22"/>
  <c r="H39" i="35" s="1"/>
  <c r="AX14" i="22"/>
  <c r="H14" i="35" s="1"/>
  <c r="AX18" i="22"/>
  <c r="H18" i="35" s="1"/>
  <c r="H45" i="35"/>
  <c r="BH2247" i="22"/>
  <c r="H2247" i="35"/>
  <c r="H983" i="35"/>
  <c r="H1323" i="35"/>
  <c r="H1949" i="35"/>
  <c r="H1956" i="35"/>
  <c r="AY1040" i="15"/>
  <c r="AZ1040" i="15" s="1"/>
  <c r="BI1040" i="15" s="1"/>
  <c r="AY1041" i="15"/>
  <c r="AZ1041" i="15" s="1"/>
  <c r="BI1041" i="15" s="1"/>
  <c r="AY1629" i="15"/>
  <c r="AZ1629" i="15" s="1"/>
  <c r="BI1629" i="15" s="1"/>
  <c r="BH2227" i="22"/>
  <c r="H2227" i="35"/>
  <c r="BH2234" i="22"/>
  <c r="H2234" i="35"/>
  <c r="H1330" i="35"/>
  <c r="BH2200" i="22"/>
  <c r="H2200" i="35"/>
  <c r="AY998" i="15"/>
  <c r="AZ998" i="15" s="1"/>
  <c r="BI998" i="15" s="1"/>
  <c r="BH2194" i="22"/>
  <c r="H2194" i="35"/>
  <c r="H1676" i="35"/>
  <c r="H1859" i="35"/>
  <c r="BH2154" i="22"/>
  <c r="H2154" i="35"/>
  <c r="H87" i="35"/>
  <c r="AY47" i="15"/>
  <c r="AZ47" i="15" s="1"/>
  <c r="BI47" i="15" s="1"/>
  <c r="BH2134" i="22"/>
  <c r="H2134" i="35"/>
  <c r="BH2141" i="22"/>
  <c r="H2141" i="35"/>
  <c r="H990" i="35"/>
  <c r="AY1174" i="15"/>
  <c r="AZ1174" i="15" s="1"/>
  <c r="BI1174" i="15" s="1"/>
  <c r="AY1175" i="15"/>
  <c r="AZ1175" i="15" s="1"/>
  <c r="BI1175" i="15" s="1"/>
  <c r="AY1576" i="15"/>
  <c r="AZ1576" i="15" s="1"/>
  <c r="BI1576" i="15" s="1"/>
  <c r="AY1577" i="15"/>
  <c r="AZ1577" i="15" s="1"/>
  <c r="BI1577" i="15" s="1"/>
  <c r="AY725" i="15"/>
  <c r="AZ725" i="15" s="1"/>
  <c r="BI725" i="15" s="1"/>
  <c r="AY727" i="15"/>
  <c r="AZ727" i="15" s="1"/>
  <c r="BI727" i="15" s="1"/>
  <c r="AY811" i="15"/>
  <c r="AZ811" i="15" s="1"/>
  <c r="BI811" i="15" s="1"/>
  <c r="AY812" i="15"/>
  <c r="AZ812" i="15" s="1"/>
  <c r="BI812" i="15" s="1"/>
  <c r="AY815" i="15"/>
  <c r="AZ815" i="15" s="1"/>
  <c r="BI815" i="15" s="1"/>
  <c r="AY816" i="15"/>
  <c r="AZ816" i="15" s="1"/>
  <c r="BI816" i="15" s="1"/>
  <c r="AY950" i="15"/>
  <c r="AZ950" i="15" s="1"/>
  <c r="BI950" i="15" s="1"/>
  <c r="AY1043" i="15"/>
  <c r="AZ1043" i="15" s="1"/>
  <c r="BI1043" i="15" s="1"/>
  <c r="AY1495" i="15"/>
  <c r="AZ1495" i="15" s="1"/>
  <c r="BI1495" i="15" s="1"/>
  <c r="AY1847" i="15"/>
  <c r="AZ1847" i="15" s="1"/>
  <c r="BI1847" i="15" s="1"/>
  <c r="AY1848" i="15"/>
  <c r="AZ1848" i="15" s="1"/>
  <c r="BI1848" i="15" s="1"/>
  <c r="AY1892" i="15"/>
  <c r="AZ1892" i="15" s="1"/>
  <c r="BI1892" i="15" s="1"/>
  <c r="AY1894" i="15"/>
  <c r="AZ1894" i="15" s="1"/>
  <c r="BI1894" i="15" s="1"/>
  <c r="AY1895" i="15"/>
  <c r="AZ1895" i="15" s="1"/>
  <c r="BI1895" i="15" s="1"/>
  <c r="AY1897" i="15"/>
  <c r="AZ1897" i="15" s="1"/>
  <c r="BI1897" i="15" s="1"/>
  <c r="AY1936" i="15"/>
  <c r="AZ1936" i="15" s="1"/>
  <c r="BI1936" i="15" s="1"/>
  <c r="AY2071" i="15"/>
  <c r="AZ2071" i="15" s="1"/>
  <c r="BI2071" i="15" s="1"/>
  <c r="AY228" i="15"/>
  <c r="AZ228" i="15" s="1"/>
  <c r="BI228" i="15" s="1"/>
  <c r="AY231" i="15"/>
  <c r="AZ231" i="15" s="1"/>
  <c r="BI231" i="15" s="1"/>
  <c r="AY274" i="15"/>
  <c r="AZ274" i="15" s="1"/>
  <c r="BI274" i="15" s="1"/>
  <c r="AY278" i="15"/>
  <c r="AZ278" i="15" s="1"/>
  <c r="BI278" i="15" s="1"/>
  <c r="AY459" i="15"/>
  <c r="AZ459" i="15" s="1"/>
  <c r="BI459" i="15" s="1"/>
  <c r="AY721" i="15"/>
  <c r="AZ721" i="15" s="1"/>
  <c r="BI721" i="15" s="1"/>
  <c r="AY1531" i="15"/>
  <c r="AZ1531" i="15" s="1"/>
  <c r="BI1531" i="15" s="1"/>
  <c r="AY1532" i="15"/>
  <c r="AZ1532" i="15" s="1"/>
  <c r="BI1532" i="15" s="1"/>
  <c r="AY1533" i="15"/>
  <c r="AZ1533" i="15" s="1"/>
  <c r="BI1533" i="15" s="1"/>
  <c r="AY2116" i="15"/>
  <c r="AZ2116" i="15" s="1"/>
  <c r="BI2116" i="15" s="1"/>
  <c r="AY2117" i="15"/>
  <c r="AZ2117" i="15" s="1"/>
  <c r="BI2117" i="15" s="1"/>
  <c r="AY639" i="15"/>
  <c r="AZ639" i="15" s="1"/>
  <c r="BI639" i="15" s="1"/>
  <c r="AY640" i="15"/>
  <c r="AZ640" i="15" s="1"/>
  <c r="BI640" i="15" s="1"/>
  <c r="AY730" i="15"/>
  <c r="AZ730" i="15" s="1"/>
  <c r="BI730" i="15" s="1"/>
  <c r="AY857" i="15"/>
  <c r="AZ857" i="15" s="1"/>
  <c r="BI857" i="15" s="1"/>
  <c r="AY860" i="15"/>
  <c r="AZ860" i="15" s="1"/>
  <c r="BI860" i="15" s="1"/>
  <c r="AY861" i="15"/>
  <c r="AZ861" i="15" s="1"/>
  <c r="BI861" i="15" s="1"/>
  <c r="AY864" i="15"/>
  <c r="AZ864" i="15" s="1"/>
  <c r="BI864" i="15" s="1"/>
  <c r="AY865" i="15"/>
  <c r="AZ865" i="15" s="1"/>
  <c r="BI865" i="15" s="1"/>
  <c r="AY952" i="15"/>
  <c r="AZ952" i="15" s="1"/>
  <c r="BI952" i="15" s="1"/>
  <c r="AY1045" i="15"/>
  <c r="AZ1045" i="15" s="1"/>
  <c r="BI1045" i="15" s="1"/>
  <c r="AY1127" i="15"/>
  <c r="AZ1127" i="15" s="1"/>
  <c r="BI1127" i="15" s="1"/>
  <c r="AY1135" i="15"/>
  <c r="AZ1135" i="15" s="1"/>
  <c r="BI1135" i="15" s="1"/>
  <c r="AY1221" i="15"/>
  <c r="AZ1221" i="15" s="1"/>
  <c r="BI1221" i="15" s="1"/>
  <c r="AY1224" i="15"/>
  <c r="AZ1224" i="15" s="1"/>
  <c r="BI1224" i="15" s="1"/>
  <c r="AY1314" i="15"/>
  <c r="AZ1314" i="15" s="1"/>
  <c r="BI1314" i="15" s="1"/>
  <c r="AY1852" i="15"/>
  <c r="AZ1852" i="15" s="1"/>
  <c r="BI1852" i="15" s="1"/>
  <c r="AY1941" i="15"/>
  <c r="AZ1941" i="15" s="1"/>
  <c r="BI1941" i="15" s="1"/>
  <c r="AY1942" i="15"/>
  <c r="AZ1942" i="15" s="1"/>
  <c r="BI1942" i="15" s="1"/>
  <c r="AY1983" i="15"/>
  <c r="AZ1983" i="15" s="1"/>
  <c r="BI1983" i="15" s="1"/>
  <c r="AY1985" i="15"/>
  <c r="AZ1985" i="15" s="1"/>
  <c r="BI1985" i="15" s="1"/>
  <c r="AY1986" i="15"/>
  <c r="AZ1986" i="15" s="1"/>
  <c r="BI1986" i="15" s="1"/>
  <c r="AY2075" i="15"/>
  <c r="AZ2075" i="15" s="1"/>
  <c r="BI2075" i="15" s="1"/>
  <c r="AY2076" i="15"/>
  <c r="AZ2076" i="15" s="1"/>
  <c r="BI2076" i="15" s="1"/>
  <c r="AY2077" i="15"/>
  <c r="AZ2077" i="15" s="1"/>
  <c r="BI2077" i="15" s="1"/>
  <c r="AY2078" i="15"/>
  <c r="AZ2078" i="15" s="1"/>
  <c r="BI2078" i="15" s="1"/>
  <c r="AY2080" i="15"/>
  <c r="AZ2080" i="15" s="1"/>
  <c r="BI2080" i="15" s="1"/>
  <c r="AY98" i="15"/>
  <c r="AZ98" i="15" s="1"/>
  <c r="BI98" i="15" s="1"/>
  <c r="AY684" i="15"/>
  <c r="AZ684" i="15" s="1"/>
  <c r="BI684" i="15" s="1"/>
  <c r="AY1400" i="15"/>
  <c r="AZ1400" i="15" s="1"/>
  <c r="BI1400" i="15" s="1"/>
  <c r="AY1445" i="15"/>
  <c r="AZ1445" i="15" s="1"/>
  <c r="BI1445" i="15" s="1"/>
  <c r="AY1802" i="15"/>
  <c r="AZ1802" i="15" s="1"/>
  <c r="BI1802" i="15" s="1"/>
  <c r="AY1855" i="15"/>
  <c r="AZ1855" i="15" s="1"/>
  <c r="BI1855" i="15" s="1"/>
  <c r="AY2208" i="15"/>
  <c r="AZ2208" i="15" s="1"/>
  <c r="BI2208" i="15" s="1"/>
  <c r="AY145" i="15"/>
  <c r="AZ145" i="15" s="1"/>
  <c r="BI145" i="15" s="1"/>
  <c r="AY412" i="15"/>
  <c r="AZ412" i="15" s="1"/>
  <c r="BI412" i="15" s="1"/>
  <c r="AY414" i="15"/>
  <c r="AZ414" i="15" s="1"/>
  <c r="BI414" i="15" s="1"/>
  <c r="AY497" i="15"/>
  <c r="AZ497" i="15" s="1"/>
  <c r="BI497" i="15" s="1"/>
  <c r="AY498" i="15"/>
  <c r="AZ498" i="15" s="1"/>
  <c r="BI498" i="15" s="1"/>
  <c r="AY499" i="15"/>
  <c r="AZ499" i="15" s="1"/>
  <c r="BI499" i="15" s="1"/>
  <c r="AY500" i="15"/>
  <c r="AZ500" i="15" s="1"/>
  <c r="BI500" i="15" s="1"/>
  <c r="AY677" i="15"/>
  <c r="AZ677" i="15" s="1"/>
  <c r="BI677" i="15" s="1"/>
  <c r="AY678" i="15"/>
  <c r="AZ678" i="15" s="1"/>
  <c r="BI678" i="15" s="1"/>
  <c r="AY681" i="15"/>
  <c r="AZ681" i="15" s="1"/>
  <c r="BI681" i="15" s="1"/>
  <c r="AY682" i="15"/>
  <c r="AZ682" i="15" s="1"/>
  <c r="BI682" i="15" s="1"/>
  <c r="AY908" i="15"/>
  <c r="AZ908" i="15" s="1"/>
  <c r="BI908" i="15" s="1"/>
  <c r="AY910" i="15"/>
  <c r="AZ910" i="15" s="1"/>
  <c r="BI910" i="15" s="1"/>
  <c r="AY995" i="15"/>
  <c r="AZ995" i="15" s="1"/>
  <c r="BI995" i="15" s="1"/>
  <c r="AY1037" i="15"/>
  <c r="AZ1037" i="15" s="1"/>
  <c r="BI1037" i="15" s="1"/>
  <c r="AY1264" i="15"/>
  <c r="AZ1264" i="15" s="1"/>
  <c r="BI1264" i="15" s="1"/>
  <c r="AY1622" i="15"/>
  <c r="AZ1622" i="15" s="1"/>
  <c r="BI1622" i="15" s="1"/>
  <c r="AY1626" i="15"/>
  <c r="AZ1626" i="15" s="1"/>
  <c r="BI1626" i="15" s="1"/>
  <c r="AY1627" i="15"/>
  <c r="AZ1627" i="15" s="1"/>
  <c r="BI1627" i="15" s="1"/>
  <c r="AY1628" i="15"/>
  <c r="AZ1628" i="15" s="1"/>
  <c r="BI1628" i="15" s="1"/>
  <c r="AY1667" i="15"/>
  <c r="AZ1667" i="15" s="1"/>
  <c r="BI1667" i="15" s="1"/>
  <c r="AY1671" i="15"/>
  <c r="AZ1671" i="15" s="1"/>
  <c r="BI1671" i="15" s="1"/>
  <c r="AY1674" i="15"/>
  <c r="AZ1674" i="15" s="1"/>
  <c r="BI1674" i="15" s="1"/>
  <c r="AY1675" i="15"/>
  <c r="AZ1675" i="15" s="1"/>
  <c r="BI1675" i="15" s="1"/>
  <c r="AY1806" i="15"/>
  <c r="AZ1806" i="15" s="1"/>
  <c r="BI1806" i="15" s="1"/>
  <c r="AY1808" i="15"/>
  <c r="AZ1808" i="15" s="1"/>
  <c r="BI1808" i="15" s="1"/>
  <c r="AY2029" i="15"/>
  <c r="AZ2029" i="15" s="1"/>
  <c r="BI2029" i="15" s="1"/>
  <c r="AY2122" i="15"/>
  <c r="AZ2122" i="15" s="1"/>
  <c r="BI2122" i="15" s="1"/>
  <c r="AY2211" i="15"/>
  <c r="AZ2211" i="15" s="1"/>
  <c r="BI2211" i="15" s="1"/>
  <c r="AY2251" i="15"/>
  <c r="AZ2251" i="15" s="1"/>
  <c r="BI2251" i="15" s="1"/>
  <c r="AY2254" i="15"/>
  <c r="AZ2254" i="15" s="1"/>
  <c r="BI2254" i="15" s="1"/>
  <c r="AA1072" i="15"/>
  <c r="AV1072" i="15" s="1"/>
  <c r="AR834" i="15"/>
  <c r="G191" i="35"/>
  <c r="G197" i="35"/>
  <c r="U1676" i="15"/>
  <c r="F7" i="36"/>
  <c r="H1249" i="35"/>
  <c r="H1232" i="35"/>
  <c r="H1247" i="35"/>
  <c r="H1255" i="35"/>
  <c r="H1246" i="35"/>
  <c r="H1253" i="35"/>
  <c r="H1254" i="35"/>
  <c r="H1233" i="35"/>
  <c r="H1248" i="35"/>
  <c r="AY1261" i="15"/>
  <c r="AZ1261" i="15" s="1"/>
  <c r="BI1261" i="15" s="1"/>
  <c r="AY1263" i="15"/>
  <c r="AZ1263" i="15" s="1"/>
  <c r="BI1263" i="15" s="1"/>
  <c r="H1229" i="35"/>
  <c r="AY1267" i="15"/>
  <c r="AZ1267" i="15" s="1"/>
  <c r="BI1267" i="15" s="1"/>
  <c r="AY1268" i="15"/>
  <c r="AZ1268" i="15" s="1"/>
  <c r="BI1268" i="15" s="1"/>
  <c r="H1256" i="35"/>
  <c r="AX1187" i="22"/>
  <c r="H1187" i="35" s="1"/>
  <c r="AX1197" i="22"/>
  <c r="H1197" i="35" s="1"/>
  <c r="H1199" i="35"/>
  <c r="H1215" i="35"/>
  <c r="H1190" i="35"/>
  <c r="AY1217" i="15"/>
  <c r="AZ1217" i="15" s="1"/>
  <c r="BI1217" i="15" s="1"/>
  <c r="AX1163" i="22"/>
  <c r="H1163" i="35" s="1"/>
  <c r="H1148" i="35"/>
  <c r="AY1171" i="15"/>
  <c r="AZ1171" i="15" s="1"/>
  <c r="BI1171" i="15" s="1"/>
  <c r="AY1178" i="15"/>
  <c r="AZ1178" i="15" s="1"/>
  <c r="BI1178" i="15" s="1"/>
  <c r="AY1179" i="15"/>
  <c r="AZ1179" i="15" s="1"/>
  <c r="BI1179" i="15" s="1"/>
  <c r="AX1118" i="22"/>
  <c r="H1118" i="35" s="1"/>
  <c r="AX1092" i="22"/>
  <c r="H1092" i="35" s="1"/>
  <c r="AX1098" i="22"/>
  <c r="H1098" i="35" s="1"/>
  <c r="AX1066" i="22"/>
  <c r="H1066" i="35" s="1"/>
  <c r="AX1052" i="22"/>
  <c r="H1052" i="35" s="1"/>
  <c r="AX1067" i="22"/>
  <c r="H1067" i="35" s="1"/>
  <c r="AY1082" i="15"/>
  <c r="AZ1082" i="15" s="1"/>
  <c r="BI1082" i="15" s="1"/>
  <c r="AY1084" i="15"/>
  <c r="AZ1084" i="15" s="1"/>
  <c r="BI1084" i="15" s="1"/>
  <c r="AX1030" i="22"/>
  <c r="H1030" i="35" s="1"/>
  <c r="AX1017" i="22"/>
  <c r="H1017" i="35" s="1"/>
  <c r="AX1003" i="22"/>
  <c r="H1003" i="35" s="1"/>
  <c r="AX1004" i="22"/>
  <c r="H1004" i="35" s="1"/>
  <c r="AY586" i="15"/>
  <c r="AZ586" i="15" s="1"/>
  <c r="BI586" i="15" s="1"/>
  <c r="AY590" i="15"/>
  <c r="AZ590" i="15" s="1"/>
  <c r="BI590" i="15" s="1"/>
  <c r="AY592" i="15"/>
  <c r="AZ592" i="15" s="1"/>
  <c r="BI592" i="15" s="1"/>
  <c r="AY593" i="15"/>
  <c r="AZ593" i="15" s="1"/>
  <c r="BI593" i="15" s="1"/>
  <c r="AY594" i="15"/>
  <c r="AZ594" i="15" s="1"/>
  <c r="BI594" i="15" s="1"/>
  <c r="AX533" i="22"/>
  <c r="H533" i="35" s="1"/>
  <c r="AX523" i="22"/>
  <c r="H523" i="35" s="1"/>
  <c r="AX530" i="22"/>
  <c r="H530" i="35" s="1"/>
  <c r="H540" i="35"/>
  <c r="AX467" i="22"/>
  <c r="H467" i="35" s="1"/>
  <c r="AX489" i="22"/>
  <c r="H489" i="35" s="1"/>
  <c r="AX264" i="22"/>
  <c r="H264" i="35" s="1"/>
  <c r="AX242" i="22"/>
  <c r="H242" i="35" s="1"/>
  <c r="AX257" i="22"/>
  <c r="H257" i="35" s="1"/>
  <c r="AX128" i="22"/>
  <c r="H128" i="35" s="1"/>
  <c r="AX77" i="22"/>
  <c r="H77" i="35" s="1"/>
  <c r="AX58" i="22"/>
  <c r="H58" i="35" s="1"/>
  <c r="AY94" i="15"/>
  <c r="AZ94" i="15" s="1"/>
  <c r="BI94" i="15" s="1"/>
  <c r="AX32" i="22"/>
  <c r="H32" i="35" s="1"/>
  <c r="AX38" i="22"/>
  <c r="H38" i="35" s="1"/>
  <c r="AX31" i="22"/>
  <c r="AX13" i="22"/>
  <c r="H13" i="35" s="1"/>
  <c r="AX12" i="22"/>
  <c r="H12" i="35" s="1"/>
  <c r="AX34" i="22"/>
  <c r="H34" i="35" s="1"/>
  <c r="AY48" i="15"/>
  <c r="AZ48" i="15" s="1"/>
  <c r="BI48" i="15" s="1"/>
  <c r="AY51" i="15"/>
  <c r="AZ51" i="15" s="1"/>
  <c r="BI51" i="15" s="1"/>
  <c r="AY233" i="15"/>
  <c r="AZ233" i="15" s="1"/>
  <c r="BI233" i="15" s="1"/>
  <c r="AY460" i="15"/>
  <c r="AZ460" i="15" s="1"/>
  <c r="BI460" i="15" s="1"/>
  <c r="AY631" i="15"/>
  <c r="AZ631" i="15" s="1"/>
  <c r="BI631" i="15" s="1"/>
  <c r="AY772" i="15"/>
  <c r="AZ772" i="15" s="1"/>
  <c r="BI772" i="15" s="1"/>
  <c r="AY366" i="15"/>
  <c r="AZ366" i="15" s="1"/>
  <c r="BI366" i="15" s="1"/>
  <c r="AY451" i="15"/>
  <c r="AZ451" i="15" s="1"/>
  <c r="BI451" i="15" s="1"/>
  <c r="AY501" i="15"/>
  <c r="AZ501" i="15" s="1"/>
  <c r="BI501" i="15" s="1"/>
  <c r="AY502" i="15"/>
  <c r="AZ502" i="15" s="1"/>
  <c r="BI502" i="15" s="1"/>
  <c r="AY773" i="15"/>
  <c r="AZ773" i="15" s="1"/>
  <c r="BI773" i="15" s="1"/>
  <c r="AY856" i="15"/>
  <c r="AZ856" i="15" s="1"/>
  <c r="BI856" i="15" s="1"/>
  <c r="AY1219" i="15"/>
  <c r="AZ1219" i="15" s="1"/>
  <c r="BI1219" i="15" s="1"/>
  <c r="AY1223" i="15"/>
  <c r="AZ1223" i="15" s="1"/>
  <c r="BI1223" i="15" s="1"/>
  <c r="AY1359" i="15"/>
  <c r="AZ1359" i="15" s="1"/>
  <c r="BI1359" i="15" s="1"/>
  <c r="AY1401" i="15"/>
  <c r="AZ1401" i="15" s="1"/>
  <c r="BI1401" i="15" s="1"/>
  <c r="AY1487" i="15"/>
  <c r="AZ1487" i="15" s="1"/>
  <c r="BI1487" i="15" s="1"/>
  <c r="AY1488" i="15"/>
  <c r="AZ1488" i="15" s="1"/>
  <c r="BI1488" i="15" s="1"/>
  <c r="AY1534" i="15"/>
  <c r="AZ1534" i="15" s="1"/>
  <c r="BI1534" i="15" s="1"/>
  <c r="AY1535" i="15"/>
  <c r="AZ1535" i="15" s="1"/>
  <c r="BI1535" i="15" s="1"/>
  <c r="AY1536" i="15"/>
  <c r="AZ1536" i="15" s="1"/>
  <c r="BI1536" i="15" s="1"/>
  <c r="AY1537" i="15"/>
  <c r="AZ1537" i="15" s="1"/>
  <c r="BI1537" i="15" s="1"/>
  <c r="AY1578" i="15"/>
  <c r="AZ1578" i="15" s="1"/>
  <c r="BI1578" i="15" s="1"/>
  <c r="AY1621" i="15"/>
  <c r="AZ1621" i="15" s="1"/>
  <c r="BI1621" i="15" s="1"/>
  <c r="AY1757" i="15"/>
  <c r="AZ1757" i="15" s="1"/>
  <c r="BI1757" i="15" s="1"/>
  <c r="AY1810" i="15"/>
  <c r="AZ1810" i="15" s="1"/>
  <c r="BI1810" i="15" s="1"/>
  <c r="AY1896" i="15"/>
  <c r="AZ1896" i="15" s="1"/>
  <c r="BI1896" i="15" s="1"/>
  <c r="AY1898" i="15"/>
  <c r="AZ1898" i="15" s="1"/>
  <c r="BI1898" i="15" s="1"/>
  <c r="AY1899" i="15"/>
  <c r="AZ1899" i="15" s="1"/>
  <c r="BI1899" i="15" s="1"/>
  <c r="AY2033" i="15"/>
  <c r="AZ2033" i="15" s="1"/>
  <c r="BI2033" i="15" s="1"/>
  <c r="BF2081" i="15"/>
  <c r="AY2253" i="15"/>
  <c r="AZ2253" i="15" s="1"/>
  <c r="BI2253" i="15" s="1"/>
  <c r="AY49" i="15"/>
  <c r="AZ49" i="15" s="1"/>
  <c r="BI49" i="15" s="1"/>
  <c r="AY52" i="15"/>
  <c r="AZ52" i="15" s="1"/>
  <c r="BI52" i="15" s="1"/>
  <c r="AY54" i="15"/>
  <c r="AZ54" i="15" s="1"/>
  <c r="BI54" i="15" s="1"/>
  <c r="AY55" i="15"/>
  <c r="AZ55" i="15" s="1"/>
  <c r="BI55" i="15" s="1"/>
  <c r="AY93" i="15"/>
  <c r="AZ93" i="15" s="1"/>
  <c r="BI93" i="15" s="1"/>
  <c r="AY181" i="15"/>
  <c r="AZ181" i="15" s="1"/>
  <c r="BI181" i="15" s="1"/>
  <c r="AY235" i="15"/>
  <c r="AZ235" i="15" s="1"/>
  <c r="BI235" i="15" s="1"/>
  <c r="AY273" i="15"/>
  <c r="AZ273" i="15" s="1"/>
  <c r="BI273" i="15" s="1"/>
  <c r="AY318" i="15"/>
  <c r="AZ318" i="15" s="1"/>
  <c r="BI318" i="15" s="1"/>
  <c r="AY320" i="15"/>
  <c r="AZ320" i="15" s="1"/>
  <c r="BI320" i="15" s="1"/>
  <c r="AY369" i="15"/>
  <c r="AZ369" i="15" s="1"/>
  <c r="BI369" i="15" s="1"/>
  <c r="AY413" i="15"/>
  <c r="AZ413" i="15" s="1"/>
  <c r="BI413" i="15" s="1"/>
  <c r="AY415" i="15"/>
  <c r="AZ415" i="15" s="1"/>
  <c r="BI415" i="15" s="1"/>
  <c r="AY452" i="15"/>
  <c r="AZ452" i="15" s="1"/>
  <c r="BI452" i="15" s="1"/>
  <c r="AY503" i="15"/>
  <c r="AZ503" i="15" s="1"/>
  <c r="BI503" i="15" s="1"/>
  <c r="AY633" i="15"/>
  <c r="AZ633" i="15" s="1"/>
  <c r="BI633" i="15" s="1"/>
  <c r="AY634" i="15"/>
  <c r="AZ634" i="15" s="1"/>
  <c r="BI634" i="15" s="1"/>
  <c r="AY774" i="15"/>
  <c r="AZ774" i="15" s="1"/>
  <c r="BI774" i="15" s="1"/>
  <c r="AY991" i="15"/>
  <c r="AZ991" i="15" s="1"/>
  <c r="BI991" i="15" s="1"/>
  <c r="AY1086" i="15"/>
  <c r="AZ1086" i="15" s="1"/>
  <c r="BI1086" i="15" s="1"/>
  <c r="AY1088" i="15"/>
  <c r="AZ1088" i="15" s="1"/>
  <c r="BI1088" i="15" s="1"/>
  <c r="AY1089" i="15"/>
  <c r="AZ1089" i="15" s="1"/>
  <c r="BI1089" i="15" s="1"/>
  <c r="AY1090" i="15"/>
  <c r="AZ1090" i="15" s="1"/>
  <c r="BI1090" i="15" s="1"/>
  <c r="AY1126" i="15"/>
  <c r="AZ1126" i="15" s="1"/>
  <c r="BI1126" i="15" s="1"/>
  <c r="AY1315" i="15"/>
  <c r="AZ1315" i="15" s="1"/>
  <c r="BI1315" i="15" s="1"/>
  <c r="AY1402" i="15"/>
  <c r="AZ1402" i="15" s="1"/>
  <c r="BI1402" i="15" s="1"/>
  <c r="AY1403" i="15"/>
  <c r="AZ1403" i="15" s="1"/>
  <c r="BI1403" i="15" s="1"/>
  <c r="AY1441" i="15"/>
  <c r="AZ1441" i="15" s="1"/>
  <c r="BI1441" i="15" s="1"/>
  <c r="AY1579" i="15"/>
  <c r="AZ1579" i="15" s="1"/>
  <c r="BI1579" i="15" s="1"/>
  <c r="AY1624" i="15"/>
  <c r="AZ1624" i="15" s="1"/>
  <c r="BI1624" i="15" s="1"/>
  <c r="AY1666" i="15"/>
  <c r="AZ1666" i="15" s="1"/>
  <c r="BI1666" i="15" s="1"/>
  <c r="AY1762" i="15"/>
  <c r="AZ1762" i="15" s="1"/>
  <c r="BI1762" i="15" s="1"/>
  <c r="AY1938" i="15"/>
  <c r="AZ1938" i="15" s="1"/>
  <c r="BI1938" i="15" s="1"/>
  <c r="AY2209" i="15"/>
  <c r="AZ2209" i="15" s="1"/>
  <c r="BI2209" i="15" s="1"/>
  <c r="AY2256" i="15"/>
  <c r="AZ2256" i="15" s="1"/>
  <c r="BI2256" i="15" s="1"/>
  <c r="AY226" i="15"/>
  <c r="AZ226" i="15" s="1"/>
  <c r="BI226" i="15" s="1"/>
  <c r="AY227" i="15"/>
  <c r="AZ227" i="15" s="1"/>
  <c r="BI227" i="15" s="1"/>
  <c r="AY453" i="15"/>
  <c r="AZ453" i="15" s="1"/>
  <c r="BI453" i="15" s="1"/>
  <c r="AY504" i="15"/>
  <c r="AZ504" i="15" s="1"/>
  <c r="BI504" i="15" s="1"/>
  <c r="AY635" i="15"/>
  <c r="AZ635" i="15" s="1"/>
  <c r="BI635" i="15" s="1"/>
  <c r="AY775" i="15"/>
  <c r="AZ775" i="15" s="1"/>
  <c r="BI775" i="15" s="1"/>
  <c r="AY2119" i="15"/>
  <c r="AZ2119" i="15" s="1"/>
  <c r="BI2119" i="15" s="1"/>
  <c r="AY95" i="15"/>
  <c r="AZ95" i="15" s="1"/>
  <c r="BI95" i="15" s="1"/>
  <c r="AY184" i="15"/>
  <c r="AZ184" i="15" s="1"/>
  <c r="BI184" i="15" s="1"/>
  <c r="AY275" i="15"/>
  <c r="AZ275" i="15" s="1"/>
  <c r="BI275" i="15" s="1"/>
  <c r="AY276" i="15"/>
  <c r="AZ276" i="15" s="1"/>
  <c r="BI276" i="15" s="1"/>
  <c r="AY322" i="15"/>
  <c r="AZ322" i="15" s="1"/>
  <c r="BI322" i="15" s="1"/>
  <c r="AY362" i="15"/>
  <c r="AZ362" i="15" s="1"/>
  <c r="BI362" i="15" s="1"/>
  <c r="AY370" i="15"/>
  <c r="AZ370" i="15" s="1"/>
  <c r="BI370" i="15" s="1"/>
  <c r="AY407" i="15"/>
  <c r="AZ407" i="15" s="1"/>
  <c r="BI407" i="15" s="1"/>
  <c r="AY454" i="15"/>
  <c r="AZ454" i="15" s="1"/>
  <c r="BI454" i="15" s="1"/>
  <c r="AY455" i="15"/>
  <c r="AZ455" i="15" s="1"/>
  <c r="BI455" i="15" s="1"/>
  <c r="AY505" i="15"/>
  <c r="AZ505" i="15" s="1"/>
  <c r="BI505" i="15" s="1"/>
  <c r="AY541" i="15"/>
  <c r="AZ541" i="15" s="1"/>
  <c r="BI541" i="15" s="1"/>
  <c r="AY587" i="15"/>
  <c r="AZ587" i="15" s="1"/>
  <c r="BI587" i="15" s="1"/>
  <c r="AY589" i="15"/>
  <c r="AZ589" i="15" s="1"/>
  <c r="BI589" i="15" s="1"/>
  <c r="AY595" i="15"/>
  <c r="AZ595" i="15" s="1"/>
  <c r="BI595" i="15" s="1"/>
  <c r="AY636" i="15"/>
  <c r="AZ636" i="15" s="1"/>
  <c r="BI636" i="15" s="1"/>
  <c r="AY902" i="15"/>
  <c r="AZ902" i="15" s="1"/>
  <c r="BI902" i="15" s="1"/>
  <c r="AY947" i="15"/>
  <c r="AZ947" i="15" s="1"/>
  <c r="BI947" i="15" s="1"/>
  <c r="AY1128" i="15"/>
  <c r="AZ1128" i="15" s="1"/>
  <c r="BI1128" i="15" s="1"/>
  <c r="AY1130" i="15"/>
  <c r="AZ1130" i="15" s="1"/>
  <c r="BI1130" i="15" s="1"/>
  <c r="AY1270" i="15"/>
  <c r="AZ1270" i="15" s="1"/>
  <c r="BI1270" i="15" s="1"/>
  <c r="AY1351" i="15"/>
  <c r="AZ1351" i="15" s="1"/>
  <c r="BI1351" i="15" s="1"/>
  <c r="AY1443" i="15"/>
  <c r="AZ1443" i="15" s="1"/>
  <c r="BI1443" i="15" s="1"/>
  <c r="AY1493" i="15"/>
  <c r="AZ1493" i="15" s="1"/>
  <c r="BI1493" i="15" s="1"/>
  <c r="AY1494" i="15"/>
  <c r="AZ1494" i="15" s="1"/>
  <c r="BI1494" i="15" s="1"/>
  <c r="AY1540" i="15"/>
  <c r="AZ1540" i="15" s="1"/>
  <c r="BI1540" i="15" s="1"/>
  <c r="AY1583" i="15"/>
  <c r="AZ1583" i="15" s="1"/>
  <c r="BI1583" i="15" s="1"/>
  <c r="AY1584" i="15"/>
  <c r="AZ1584" i="15" s="1"/>
  <c r="BI1584" i="15" s="1"/>
  <c r="AY1630" i="15"/>
  <c r="AZ1630" i="15" s="1"/>
  <c r="BI1630" i="15" s="1"/>
  <c r="AY1668" i="15"/>
  <c r="AZ1668" i="15" s="1"/>
  <c r="BI1668" i="15" s="1"/>
  <c r="AY1669" i="15"/>
  <c r="AZ1669" i="15" s="1"/>
  <c r="BI1669" i="15" s="1"/>
  <c r="AY1670" i="15"/>
  <c r="AZ1670" i="15" s="1"/>
  <c r="BI1670" i="15" s="1"/>
  <c r="AY1765" i="15"/>
  <c r="AZ1765" i="15" s="1"/>
  <c r="BI1765" i="15" s="1"/>
  <c r="AY1850" i="15"/>
  <c r="AZ1850" i="15" s="1"/>
  <c r="BI1850" i="15" s="1"/>
  <c r="AY1891" i="15"/>
  <c r="AZ1891" i="15" s="1"/>
  <c r="BI1891" i="15" s="1"/>
  <c r="AY2213" i="15"/>
  <c r="AZ2213" i="15" s="1"/>
  <c r="BI2213" i="15" s="1"/>
  <c r="AY2214" i="15"/>
  <c r="AZ2214" i="15" s="1"/>
  <c r="BI2214" i="15" s="1"/>
  <c r="AY2259" i="15"/>
  <c r="AZ2259" i="15" s="1"/>
  <c r="BI2259" i="15" s="1"/>
  <c r="AY99" i="15"/>
  <c r="AZ99" i="15" s="1"/>
  <c r="BI99" i="15" s="1"/>
  <c r="AY185" i="15"/>
  <c r="AZ185" i="15" s="1"/>
  <c r="BI185" i="15" s="1"/>
  <c r="AY186" i="15"/>
  <c r="AZ186" i="15" s="1"/>
  <c r="BI186" i="15" s="1"/>
  <c r="AY187" i="15"/>
  <c r="AZ187" i="15" s="1"/>
  <c r="BI187" i="15" s="1"/>
  <c r="AY188" i="15"/>
  <c r="AZ188" i="15" s="1"/>
  <c r="BI188" i="15" s="1"/>
  <c r="AY189" i="15"/>
  <c r="AZ189" i="15" s="1"/>
  <c r="BI189" i="15" s="1"/>
  <c r="AY229" i="15"/>
  <c r="AZ229" i="15" s="1"/>
  <c r="BI229" i="15" s="1"/>
  <c r="AY230" i="15"/>
  <c r="AZ230" i="15" s="1"/>
  <c r="BI230" i="15" s="1"/>
  <c r="AY325" i="15"/>
  <c r="AZ325" i="15" s="1"/>
  <c r="BI325" i="15" s="1"/>
  <c r="AY363" i="15"/>
  <c r="AZ363" i="15" s="1"/>
  <c r="BI363" i="15" s="1"/>
  <c r="AY456" i="15"/>
  <c r="AZ456" i="15" s="1"/>
  <c r="BI456" i="15" s="1"/>
  <c r="AY496" i="15"/>
  <c r="AZ496" i="15" s="1"/>
  <c r="BI496" i="15" s="1"/>
  <c r="AY543" i="15"/>
  <c r="AZ543" i="15" s="1"/>
  <c r="BI543" i="15" s="1"/>
  <c r="AY637" i="15"/>
  <c r="AZ637" i="15" s="1"/>
  <c r="BI637" i="15" s="1"/>
  <c r="AY768" i="15"/>
  <c r="AZ768" i="15" s="1"/>
  <c r="BI768" i="15" s="1"/>
  <c r="AY769" i="15"/>
  <c r="AZ769" i="15" s="1"/>
  <c r="BI769" i="15" s="1"/>
  <c r="AY903" i="15"/>
  <c r="AZ903" i="15" s="1"/>
  <c r="BI903" i="15" s="1"/>
  <c r="AY994" i="15"/>
  <c r="AZ994" i="15" s="1"/>
  <c r="BI994" i="15" s="1"/>
  <c r="AY1133" i="15"/>
  <c r="AZ1133" i="15" s="1"/>
  <c r="BI1133" i="15" s="1"/>
  <c r="AY1306" i="15"/>
  <c r="AZ1306" i="15" s="1"/>
  <c r="BI1306" i="15" s="1"/>
  <c r="AY1448" i="15"/>
  <c r="AZ1448" i="15" s="1"/>
  <c r="BI1448" i="15" s="1"/>
  <c r="AY1449" i="15"/>
  <c r="AZ1449" i="15" s="1"/>
  <c r="BI1449" i="15" s="1"/>
  <c r="AY1585" i="15"/>
  <c r="AZ1585" i="15" s="1"/>
  <c r="BI1585" i="15" s="1"/>
  <c r="AY1672" i="15"/>
  <c r="AZ1672" i="15" s="1"/>
  <c r="BI1672" i="15" s="1"/>
  <c r="AY1673" i="15"/>
  <c r="AZ1673" i="15" s="1"/>
  <c r="BI1673" i="15" s="1"/>
  <c r="AY1803" i="15"/>
  <c r="AZ1803" i="15" s="1"/>
  <c r="BI1803" i="15" s="1"/>
  <c r="AY1851" i="15"/>
  <c r="AZ1851" i="15" s="1"/>
  <c r="BI1851" i="15" s="1"/>
  <c r="AY1893" i="15"/>
  <c r="AZ1893" i="15" s="1"/>
  <c r="BI1893" i="15" s="1"/>
  <c r="AY1981" i="15"/>
  <c r="AZ1981" i="15" s="1"/>
  <c r="BI1981" i="15" s="1"/>
  <c r="AY2028" i="15"/>
  <c r="AZ2028" i="15" s="1"/>
  <c r="BI2028" i="15" s="1"/>
  <c r="AY2073" i="15"/>
  <c r="AZ2073" i="15" s="1"/>
  <c r="BI2073" i="15" s="1"/>
  <c r="AY2074" i="15"/>
  <c r="AZ2074" i="15" s="1"/>
  <c r="BI2074" i="15" s="1"/>
  <c r="AY2215" i="15"/>
  <c r="AZ2215" i="15" s="1"/>
  <c r="BI2215" i="15" s="1"/>
  <c r="AY138" i="15"/>
  <c r="AZ138" i="15" s="1"/>
  <c r="BI138" i="15" s="1"/>
  <c r="AY141" i="15"/>
  <c r="AZ141" i="15" s="1"/>
  <c r="BI141" i="15" s="1"/>
  <c r="AY279" i="15"/>
  <c r="AZ279" i="15" s="1"/>
  <c r="BI279" i="15" s="1"/>
  <c r="AY280" i="15"/>
  <c r="AZ280" i="15" s="1"/>
  <c r="BI280" i="15" s="1"/>
  <c r="AY365" i="15"/>
  <c r="AZ365" i="15" s="1"/>
  <c r="BI365" i="15" s="1"/>
  <c r="AY726" i="15"/>
  <c r="AZ726" i="15" s="1"/>
  <c r="BI726" i="15" s="1"/>
  <c r="AY771" i="15"/>
  <c r="AZ771" i="15" s="1"/>
  <c r="BI771" i="15" s="1"/>
  <c r="AY819" i="15"/>
  <c r="AZ819" i="15" s="1"/>
  <c r="BI819" i="15" s="1"/>
  <c r="AY820" i="15"/>
  <c r="AZ820" i="15" s="1"/>
  <c r="BI820" i="15" s="1"/>
  <c r="AY904" i="15"/>
  <c r="AZ904" i="15" s="1"/>
  <c r="BI904" i="15" s="1"/>
  <c r="AY905" i="15"/>
  <c r="AZ905" i="15" s="1"/>
  <c r="BI905" i="15" s="1"/>
  <c r="AY907" i="15"/>
  <c r="AZ907" i="15" s="1"/>
  <c r="BI907" i="15" s="1"/>
  <c r="AY909" i="15"/>
  <c r="AZ909" i="15" s="1"/>
  <c r="BI909" i="15" s="1"/>
  <c r="AY951" i="15"/>
  <c r="AZ951" i="15" s="1"/>
  <c r="BI951" i="15" s="1"/>
  <c r="AY996" i="15"/>
  <c r="AZ996" i="15" s="1"/>
  <c r="BI996" i="15" s="1"/>
  <c r="AY1039" i="15"/>
  <c r="AZ1039" i="15" s="1"/>
  <c r="BI1039" i="15" s="1"/>
  <c r="AY1172" i="15"/>
  <c r="AZ1172" i="15" s="1"/>
  <c r="BI1172" i="15" s="1"/>
  <c r="AY1173" i="15"/>
  <c r="AZ1173" i="15" s="1"/>
  <c r="BI1173" i="15" s="1"/>
  <c r="AY1353" i="15"/>
  <c r="AZ1353" i="15" s="1"/>
  <c r="BI1353" i="15" s="1"/>
  <c r="AY1356" i="15"/>
  <c r="AZ1356" i="15" s="1"/>
  <c r="BI1356" i="15" s="1"/>
  <c r="AY1450" i="15"/>
  <c r="AZ1450" i="15" s="1"/>
  <c r="BI1450" i="15" s="1"/>
  <c r="AY1715" i="15"/>
  <c r="AZ1715" i="15" s="1"/>
  <c r="BI1715" i="15" s="1"/>
  <c r="AY1716" i="15"/>
  <c r="AZ1716" i="15" s="1"/>
  <c r="BI1716" i="15" s="1"/>
  <c r="AY1807" i="15"/>
  <c r="AZ1807" i="15" s="1"/>
  <c r="BI1807" i="15" s="1"/>
  <c r="AY1853" i="15"/>
  <c r="AZ1853" i="15" s="1"/>
  <c r="BI1853" i="15" s="1"/>
  <c r="AY1854" i="15"/>
  <c r="AZ1854" i="15" s="1"/>
  <c r="BI1854" i="15" s="1"/>
  <c r="AY1984" i="15"/>
  <c r="AZ1984" i="15" s="1"/>
  <c r="BI1984" i="15" s="1"/>
  <c r="AY2030" i="15"/>
  <c r="AZ2030" i="15" s="1"/>
  <c r="BI2030" i="15" s="1"/>
  <c r="AY2079" i="15"/>
  <c r="AZ2079" i="15" s="1"/>
  <c r="BI2079" i="15" s="1"/>
  <c r="AY2161" i="15"/>
  <c r="AZ2161" i="15" s="1"/>
  <c r="BI2161" i="15" s="1"/>
  <c r="AY2162" i="15"/>
  <c r="AZ2162" i="15" s="1"/>
  <c r="BI2162" i="15" s="1"/>
  <c r="AY2163" i="15"/>
  <c r="AZ2163" i="15" s="1"/>
  <c r="BI2163" i="15" s="1"/>
  <c r="AY2164" i="15"/>
  <c r="AZ2164" i="15" s="1"/>
  <c r="BI2164" i="15" s="1"/>
  <c r="AX941" i="15"/>
  <c r="U1472" i="15"/>
  <c r="U2057" i="15"/>
  <c r="U1434" i="15"/>
  <c r="U1510" i="15"/>
  <c r="AR1226" i="15"/>
  <c r="AX1256" i="15"/>
  <c r="G1136" i="35"/>
  <c r="G578" i="35"/>
  <c r="G551" i="35"/>
  <c r="G416" i="35"/>
  <c r="G653" i="35"/>
  <c r="G641" i="35"/>
  <c r="G371" i="35"/>
  <c r="G776" i="35"/>
  <c r="G391" i="35"/>
  <c r="AE2536" i="15"/>
  <c r="BG2536" i="15" s="1"/>
  <c r="Q2822" i="35"/>
  <c r="Q2829" i="35"/>
  <c r="Q2801" i="35"/>
  <c r="Q2808" i="35"/>
  <c r="Q2815" i="35"/>
  <c r="Q2680" i="35"/>
  <c r="AZ2436" i="15"/>
  <c r="BI2436" i="15" s="1"/>
  <c r="AZ2439" i="15"/>
  <c r="BI2439" i="15" s="1"/>
  <c r="AZ2568" i="15"/>
  <c r="BI2568" i="15" s="1"/>
  <c r="AZ2615" i="15"/>
  <c r="BI2615" i="15" s="1"/>
  <c r="AZ2747" i="15"/>
  <c r="BI2747" i="15" s="1"/>
  <c r="U2126" i="15"/>
  <c r="AZ2480" i="15"/>
  <c r="BI2480" i="15" s="1"/>
  <c r="AZ2620" i="15"/>
  <c r="BI2620" i="15" s="1"/>
  <c r="U1119" i="15"/>
  <c r="U1330" i="15"/>
  <c r="U1839" i="15"/>
  <c r="AZ2389" i="15"/>
  <c r="BI2389" i="15" s="1"/>
  <c r="AE2676" i="15"/>
  <c r="BG2676" i="15" s="1"/>
  <c r="Q2552" i="35"/>
  <c r="AR551" i="15"/>
  <c r="U1479" i="15"/>
  <c r="U1600" i="15"/>
  <c r="U2237" i="15"/>
  <c r="AZ2527" i="15"/>
  <c r="BI2527" i="15" s="1"/>
  <c r="AZ2571" i="15"/>
  <c r="BI2571" i="15" s="1"/>
  <c r="AZ2481" i="15"/>
  <c r="AZ2525" i="15"/>
  <c r="BI2525" i="15" s="1"/>
  <c r="Q2365" i="35"/>
  <c r="Q2621" i="35"/>
  <c r="U1226" i="15"/>
  <c r="U1233" i="15"/>
  <c r="U1299" i="15"/>
  <c r="U1389" i="15"/>
  <c r="AZ2305" i="15"/>
  <c r="BI2305" i="15" s="1"/>
  <c r="AZ2393" i="15"/>
  <c r="BI2393" i="15" s="1"/>
  <c r="AZ2479" i="15"/>
  <c r="BI2479" i="15" s="1"/>
  <c r="U1517" i="15"/>
  <c r="AZ2343" i="15"/>
  <c r="BI2343" i="15" s="1"/>
  <c r="AZ2347" i="15"/>
  <c r="BI2347" i="15" s="1"/>
  <c r="AZ2390" i="15"/>
  <c r="BI2390" i="15" s="1"/>
  <c r="Q2604" i="35"/>
  <c r="Q2635" i="35"/>
  <c r="U1292" i="15"/>
  <c r="U2223" i="15"/>
  <c r="AZ2570" i="15"/>
  <c r="BI2570" i="15" s="1"/>
  <c r="AZ2708" i="15"/>
  <c r="BI2708" i="15" s="1"/>
  <c r="Q2289" i="35"/>
  <c r="Q2711" i="35"/>
  <c r="Q2763" i="35"/>
  <c r="AD1035" i="15"/>
  <c r="G1001" i="35"/>
  <c r="AR1001" i="15"/>
  <c r="Q2559" i="35"/>
  <c r="Q2500" i="35"/>
  <c r="Q2718" i="35"/>
  <c r="U1271" i="15"/>
  <c r="Q2320" i="35"/>
  <c r="Q2687" i="35"/>
  <c r="U1001" i="15"/>
  <c r="U1285" i="15"/>
  <c r="U1323" i="15"/>
  <c r="U1555" i="15"/>
  <c r="U1749" i="15"/>
  <c r="AR101" i="15"/>
  <c r="U1683" i="15"/>
  <c r="Q2590" i="35"/>
  <c r="Q2739" i="35"/>
  <c r="AA827" i="15"/>
  <c r="AV827" i="15" s="1"/>
  <c r="Q2576" i="35"/>
  <c r="Q2597" i="35"/>
  <c r="AA1053" i="15"/>
  <c r="AV1053" i="15" s="1"/>
  <c r="AR1091" i="15"/>
  <c r="AA1115" i="15"/>
  <c r="AV1115" i="15" s="1"/>
  <c r="U1181" i="15"/>
  <c r="AZ2521" i="15"/>
  <c r="BI2521" i="15" s="1"/>
  <c r="Q2493" i="35"/>
  <c r="Q2770" i="35"/>
  <c r="U2005" i="15"/>
  <c r="U2012" i="15"/>
  <c r="AZ2526" i="15"/>
  <c r="BI2526" i="15" s="1"/>
  <c r="Q2313" i="35"/>
  <c r="Q2358" i="35"/>
  <c r="Q2424" i="35"/>
  <c r="Q2514" i="35"/>
  <c r="Q2531" i="35"/>
  <c r="Q2538" i="35"/>
  <c r="Q2725" i="35"/>
  <c r="U1607" i="15"/>
  <c r="AZ2483" i="15"/>
  <c r="BI2483" i="15" s="1"/>
  <c r="U1991" i="15"/>
  <c r="U1998" i="15"/>
  <c r="U2199" i="15"/>
  <c r="U2244" i="15"/>
  <c r="AZ2302" i="15"/>
  <c r="AZ2341" i="15"/>
  <c r="BI2341" i="15" s="1"/>
  <c r="AZ2345" i="15"/>
  <c r="BI2345" i="15" s="1"/>
  <c r="AZ2349" i="15"/>
  <c r="BI2349" i="15" s="1"/>
  <c r="AZ2434" i="15"/>
  <c r="BI2434" i="15" s="1"/>
  <c r="AZ2484" i="15"/>
  <c r="BI2484" i="15" s="1"/>
  <c r="AZ2522" i="15"/>
  <c r="BI2522" i="15" s="1"/>
  <c r="AZ2524" i="15"/>
  <c r="BI2524" i="15" s="1"/>
  <c r="AZ2617" i="15"/>
  <c r="BI2617" i="15" s="1"/>
  <c r="AZ2746" i="15"/>
  <c r="BI2746" i="15" s="1"/>
  <c r="AZ2794" i="15"/>
  <c r="AZ2619" i="15"/>
  <c r="BI2619" i="15" s="1"/>
  <c r="AZ2662" i="15"/>
  <c r="BI2662" i="15" s="1"/>
  <c r="U1659" i="15"/>
  <c r="U1728" i="15"/>
  <c r="U1832" i="15"/>
  <c r="U2154" i="15"/>
  <c r="AZ2432" i="15"/>
  <c r="BI2432" i="15" s="1"/>
  <c r="AZ2435" i="15"/>
  <c r="BI2435" i="15" s="1"/>
  <c r="AZ2438" i="15"/>
  <c r="BI2438" i="15" s="1"/>
  <c r="AZ2476" i="15"/>
  <c r="BI2476" i="15" s="1"/>
  <c r="AZ2523" i="15"/>
  <c r="BI2523" i="15" s="1"/>
  <c r="AZ2530" i="15"/>
  <c r="BI2530" i="15" s="1"/>
  <c r="AZ2574" i="15"/>
  <c r="BI2574" i="15" s="1"/>
  <c r="AZ2612" i="15"/>
  <c r="BI2612" i="15" s="1"/>
  <c r="AZ2656" i="15"/>
  <c r="AZ2792" i="15"/>
  <c r="U1652" i="15"/>
  <c r="U2147" i="15"/>
  <c r="AZ2297" i="15"/>
  <c r="BI2297" i="15" s="1"/>
  <c r="AZ2342" i="15"/>
  <c r="BI2342" i="15" s="1"/>
  <c r="AZ2346" i="15"/>
  <c r="BI2346" i="15" s="1"/>
  <c r="AZ2350" i="15"/>
  <c r="AZ2386" i="15"/>
  <c r="BI2386" i="15" s="1"/>
  <c r="AZ2749" i="15"/>
  <c r="BI2749" i="15" s="1"/>
  <c r="U1562" i="15"/>
  <c r="U1645" i="15"/>
  <c r="U1915" i="15"/>
  <c r="U1967" i="15"/>
  <c r="U2088" i="15"/>
  <c r="AZ2660" i="15"/>
  <c r="BI2660" i="15" s="1"/>
  <c r="U1368" i="15"/>
  <c r="U1766" i="15"/>
  <c r="U1908" i="15"/>
  <c r="U1974" i="15"/>
  <c r="U2102" i="15"/>
  <c r="U2178" i="15"/>
  <c r="AZ2301" i="15"/>
  <c r="BI2301" i="15" s="1"/>
  <c r="AF2351" i="15"/>
  <c r="AF2355" i="15" s="1"/>
  <c r="AZ2394" i="15"/>
  <c r="BI2394" i="15" s="1"/>
  <c r="AZ2433" i="15"/>
  <c r="BI2433" i="15" s="1"/>
  <c r="U1361" i="15"/>
  <c r="U1375" i="15"/>
  <c r="U1541" i="15"/>
  <c r="U1614" i="15"/>
  <c r="AZ2387" i="15"/>
  <c r="AZ2392" i="15"/>
  <c r="BI2392" i="15" s="1"/>
  <c r="AZ2440" i="15"/>
  <c r="BD2441" i="15"/>
  <c r="AF2486" i="15"/>
  <c r="BG2486" i="22" s="1"/>
  <c r="BG2487" i="22" s="1"/>
  <c r="BG2488" i="22" s="1"/>
  <c r="BG2489" i="22" s="1"/>
  <c r="BG2490" i="22" s="1"/>
  <c r="BG2491" i="22" s="1"/>
  <c r="BG2492" i="22" s="1"/>
  <c r="BG2493" i="22" s="1"/>
  <c r="BG2494" i="22" s="1"/>
  <c r="BG2495" i="22" s="1"/>
  <c r="BG2496" i="22" s="1"/>
  <c r="BG2497" i="22" s="1"/>
  <c r="BG2498" i="22" s="1"/>
  <c r="BG2499" i="22" s="1"/>
  <c r="BG2500" i="22" s="1"/>
  <c r="BG2501" i="22" s="1"/>
  <c r="BG2502" i="22" s="1"/>
  <c r="BG2503" i="22" s="1"/>
  <c r="BG2504" i="22" s="1"/>
  <c r="BG2505" i="22" s="1"/>
  <c r="BG2506" i="22" s="1"/>
  <c r="BG2507" i="22" s="1"/>
  <c r="BG2508" i="22" s="1"/>
  <c r="BG2509" i="22" s="1"/>
  <c r="BG2510" i="22" s="1"/>
  <c r="BG2511" i="22" s="1"/>
  <c r="BG2512" i="22" s="1"/>
  <c r="BG2513" i="22" s="1"/>
  <c r="BG2514" i="22" s="1"/>
  <c r="BG2515" i="22" s="1"/>
  <c r="BG2516" i="22" s="1"/>
  <c r="BG2517" i="22" s="1"/>
  <c r="BG2518" i="22" s="1"/>
  <c r="BG2519" i="22" s="1"/>
  <c r="BG2520" i="22" s="1"/>
  <c r="AE2532" i="15"/>
  <c r="BG2532" i="15" s="1"/>
  <c r="AZ2567" i="15"/>
  <c r="BI2567" i="15" s="1"/>
  <c r="AZ2613" i="15"/>
  <c r="BI2613" i="15" s="1"/>
  <c r="H1210" i="35"/>
  <c r="H1211" i="35"/>
  <c r="H1209" i="35"/>
  <c r="H1206" i="35"/>
  <c r="H1188" i="35"/>
  <c r="AY1216" i="15"/>
  <c r="AZ1216" i="15" s="1"/>
  <c r="BI1216" i="15" s="1"/>
  <c r="AY1222" i="15"/>
  <c r="AZ1222" i="15" s="1"/>
  <c r="BI1222" i="15" s="1"/>
  <c r="AY1218" i="15"/>
  <c r="AZ1218" i="15" s="1"/>
  <c r="BI1218" i="15" s="1"/>
  <c r="AY1225" i="15"/>
  <c r="AZ1225" i="15" s="1"/>
  <c r="BI1225" i="15" s="1"/>
  <c r="I1142" i="35"/>
  <c r="H1166" i="35"/>
  <c r="H1165" i="35"/>
  <c r="H1139" i="35"/>
  <c r="H1149" i="35"/>
  <c r="H1155" i="35"/>
  <c r="AY1180" i="15"/>
  <c r="AZ1180" i="15" s="1"/>
  <c r="BI1180" i="15" s="1"/>
  <c r="AY1176" i="15"/>
  <c r="AZ1176" i="15" s="1"/>
  <c r="BI1176" i="15" s="1"/>
  <c r="AY1177" i="15"/>
  <c r="AZ1177" i="15" s="1"/>
  <c r="BI1177" i="15" s="1"/>
  <c r="H1143" i="35"/>
  <c r="H1150" i="35"/>
  <c r="H1168" i="35"/>
  <c r="H1114" i="35"/>
  <c r="H1121" i="35"/>
  <c r="H1120" i="35"/>
  <c r="AY1134" i="15"/>
  <c r="AZ1134" i="15" s="1"/>
  <c r="BI1134" i="15" s="1"/>
  <c r="AY1129" i="15"/>
  <c r="AZ1129" i="15" s="1"/>
  <c r="BI1129" i="15" s="1"/>
  <c r="H1075" i="35"/>
  <c r="H1073" i="35"/>
  <c r="H1076" i="35"/>
  <c r="AY1081" i="15"/>
  <c r="AZ1081" i="15" s="1"/>
  <c r="BI1081" i="15" s="1"/>
  <c r="AY1083" i="15"/>
  <c r="AZ1083" i="15" s="1"/>
  <c r="BI1083" i="15" s="1"/>
  <c r="AY588" i="15"/>
  <c r="AZ588" i="15" s="1"/>
  <c r="BI588" i="15" s="1"/>
  <c r="AY591" i="15"/>
  <c r="AZ591" i="15" s="1"/>
  <c r="BI591" i="15" s="1"/>
  <c r="AY544" i="15"/>
  <c r="AZ544" i="15" s="1"/>
  <c r="BI544" i="15" s="1"/>
  <c r="AY545" i="15"/>
  <c r="AZ545" i="15" s="1"/>
  <c r="BI545" i="15" s="1"/>
  <c r="AY546" i="15"/>
  <c r="AZ546" i="15" s="1"/>
  <c r="BI546" i="15" s="1"/>
  <c r="AY547" i="15"/>
  <c r="AZ547" i="15" s="1"/>
  <c r="BI547" i="15" s="1"/>
  <c r="AY542" i="15"/>
  <c r="AZ542" i="15" s="1"/>
  <c r="BI542" i="15" s="1"/>
  <c r="I488" i="35"/>
  <c r="AY323" i="15"/>
  <c r="AZ323" i="15" s="1"/>
  <c r="BI323" i="15" s="1"/>
  <c r="AY316" i="15"/>
  <c r="AZ316" i="15" s="1"/>
  <c r="BI316" i="15" s="1"/>
  <c r="AY324" i="15"/>
  <c r="AZ324" i="15" s="1"/>
  <c r="BI324" i="15" s="1"/>
  <c r="AY319" i="15"/>
  <c r="AZ319" i="15" s="1"/>
  <c r="BI319" i="15" s="1"/>
  <c r="AY321" i="15"/>
  <c r="AZ321" i="15" s="1"/>
  <c r="BI321" i="15" s="1"/>
  <c r="H266" i="35"/>
  <c r="AY183" i="15"/>
  <c r="AZ183" i="15" s="1"/>
  <c r="BI183" i="15" s="1"/>
  <c r="AY143" i="15"/>
  <c r="AZ143" i="15" s="1"/>
  <c r="BI143" i="15" s="1"/>
  <c r="AY144" i="15"/>
  <c r="AZ144" i="15" s="1"/>
  <c r="BI144" i="15" s="1"/>
  <c r="AY136" i="15"/>
  <c r="AZ136" i="15" s="1"/>
  <c r="BI136" i="15" s="1"/>
  <c r="AY137" i="15"/>
  <c r="AZ137" i="15" s="1"/>
  <c r="BI137" i="15" s="1"/>
  <c r="AY139" i="15"/>
  <c r="AZ139" i="15" s="1"/>
  <c r="BI139" i="15" s="1"/>
  <c r="AY140" i="15"/>
  <c r="AZ140" i="15" s="1"/>
  <c r="BI140" i="15" s="1"/>
  <c r="AY91" i="15"/>
  <c r="AZ91" i="15" s="1"/>
  <c r="BI91" i="15" s="1"/>
  <c r="AY100" i="15"/>
  <c r="AZ100" i="15" s="1"/>
  <c r="BI100" i="15" s="1"/>
  <c r="AY92" i="15"/>
  <c r="AZ92" i="15" s="1"/>
  <c r="BI92" i="15" s="1"/>
  <c r="AY97" i="15"/>
  <c r="AZ97" i="15" s="1"/>
  <c r="BI97" i="15" s="1"/>
  <c r="AY96" i="15"/>
  <c r="AZ96" i="15" s="1"/>
  <c r="BI96" i="15" s="1"/>
  <c r="AY53" i="15"/>
  <c r="AZ53" i="15" s="1"/>
  <c r="BI53" i="15" s="1"/>
  <c r="AY46" i="15"/>
  <c r="AZ46" i="15" s="1"/>
  <c r="BI46" i="15" s="1"/>
  <c r="AY50" i="15"/>
  <c r="AZ50" i="15" s="1"/>
  <c r="BI50" i="15" s="1"/>
  <c r="H1283" i="35"/>
  <c r="H1784" i="35"/>
  <c r="AY2260" i="15"/>
  <c r="AZ2260" i="15" s="1"/>
  <c r="BI2260" i="15" s="1"/>
  <c r="Q1908" i="35"/>
  <c r="H2039" i="35"/>
  <c r="Q2102" i="35"/>
  <c r="H2160" i="35"/>
  <c r="AY1357" i="15"/>
  <c r="AZ1357" i="15" s="1"/>
  <c r="BI1357" i="15" s="1"/>
  <c r="AY1446" i="15"/>
  <c r="AZ1446" i="15" s="1"/>
  <c r="BI1446" i="15" s="1"/>
  <c r="AY2120" i="15"/>
  <c r="AZ2120" i="15" s="1"/>
  <c r="BI2120" i="15" s="1"/>
  <c r="AY2207" i="15"/>
  <c r="AZ2207" i="15" s="1"/>
  <c r="BI2207" i="15" s="1"/>
  <c r="H2128" i="35"/>
  <c r="AY1266" i="15"/>
  <c r="AZ1266" i="15" s="1"/>
  <c r="BI1266" i="15" s="1"/>
  <c r="AY1982" i="15"/>
  <c r="AZ1982" i="15" s="1"/>
  <c r="BI1982" i="15" s="1"/>
  <c r="AY1989" i="15"/>
  <c r="AZ1989" i="15" s="1"/>
  <c r="BI1989" i="15" s="1"/>
  <c r="AY2031" i="15"/>
  <c r="AZ2031" i="15" s="1"/>
  <c r="BI2031" i="15" s="1"/>
  <c r="H157" i="35"/>
  <c r="H360" i="35"/>
  <c r="H1169" i="35"/>
  <c r="AY1491" i="15"/>
  <c r="AZ1491" i="15" s="1"/>
  <c r="BI1491" i="15" s="1"/>
  <c r="H1234" i="35"/>
  <c r="Q1344" i="35"/>
  <c r="H1699" i="35"/>
  <c r="Q1901" i="35"/>
  <c r="H1974" i="35"/>
  <c r="AY1087" i="15"/>
  <c r="AZ1087" i="15" s="1"/>
  <c r="BI1087" i="15" s="1"/>
  <c r="AY1360" i="15"/>
  <c r="AZ1360" i="15" s="1"/>
  <c r="BI1360" i="15" s="1"/>
  <c r="AY2210" i="15"/>
  <c r="AZ2210" i="15" s="1"/>
  <c r="BI2210" i="15" s="1"/>
  <c r="H987" i="35"/>
  <c r="AY2257" i="15"/>
  <c r="AZ2257" i="15" s="1"/>
  <c r="BI2257" i="15" s="1"/>
  <c r="H90" i="35"/>
  <c r="AY955" i="15"/>
  <c r="AZ955" i="15" s="1"/>
  <c r="BI955" i="15" s="1"/>
  <c r="AY1308" i="15"/>
  <c r="AZ1308" i="15" s="1"/>
  <c r="BI1308" i="15" s="1"/>
  <c r="AY1354" i="15"/>
  <c r="AZ1354" i="15" s="1"/>
  <c r="BI1354" i="15" s="1"/>
  <c r="AY1801" i="15"/>
  <c r="AZ1801" i="15" s="1"/>
  <c r="BI1801" i="15" s="1"/>
  <c r="AR1181" i="15"/>
  <c r="AR1201" i="15"/>
  <c r="AX1211" i="15"/>
  <c r="U1188" i="15"/>
  <c r="AR1136" i="15"/>
  <c r="AA1143" i="15"/>
  <c r="AV1143" i="15" s="1"/>
  <c r="AX1166" i="15"/>
  <c r="U1136" i="15"/>
  <c r="U1150" i="15"/>
  <c r="U1157" i="15"/>
  <c r="AR1111" i="15"/>
  <c r="AX1121" i="15"/>
  <c r="U1112" i="15"/>
  <c r="AR1046" i="15"/>
  <c r="AX1076" i="15"/>
  <c r="U1074" i="15"/>
  <c r="AX1031" i="15"/>
  <c r="U1022" i="15"/>
  <c r="U1015" i="15"/>
  <c r="AR956" i="15"/>
  <c r="U977" i="15"/>
  <c r="AX986" i="15"/>
  <c r="U956" i="15"/>
  <c r="U963" i="15"/>
  <c r="U970" i="15"/>
  <c r="AR931" i="15"/>
  <c r="AR911" i="15"/>
  <c r="U932" i="15"/>
  <c r="U911" i="15"/>
  <c r="AV940" i="15"/>
  <c r="U918" i="15"/>
  <c r="AX896" i="15"/>
  <c r="AR866" i="15"/>
  <c r="U866" i="15"/>
  <c r="U873" i="15"/>
  <c r="AV886" i="15"/>
  <c r="U880" i="15"/>
  <c r="AR821" i="15"/>
  <c r="AX851" i="15"/>
  <c r="AV850" i="15"/>
  <c r="U842" i="15"/>
  <c r="U804" i="15"/>
  <c r="AX806" i="15"/>
  <c r="U776" i="15"/>
  <c r="AV788" i="15"/>
  <c r="AV779" i="15"/>
  <c r="AR731" i="15"/>
  <c r="AX761" i="15"/>
  <c r="U759" i="15"/>
  <c r="AR686" i="15"/>
  <c r="AR706" i="15"/>
  <c r="U707" i="15"/>
  <c r="AX716" i="15"/>
  <c r="U686" i="15"/>
  <c r="U693" i="15"/>
  <c r="AR641" i="15"/>
  <c r="AX671" i="15"/>
  <c r="U655" i="15"/>
  <c r="U662" i="15"/>
  <c r="AR596" i="15"/>
  <c r="G620" i="35"/>
  <c r="AX626" i="15"/>
  <c r="U596" i="15"/>
  <c r="U624" i="15"/>
  <c r="U565" i="15"/>
  <c r="U572" i="15"/>
  <c r="AR506" i="15"/>
  <c r="AX536" i="15"/>
  <c r="U534" i="15"/>
  <c r="U520" i="15"/>
  <c r="U513" i="15"/>
  <c r="AR461" i="15"/>
  <c r="AX491" i="15"/>
  <c r="U482" i="15"/>
  <c r="U489" i="15"/>
  <c r="U475" i="15"/>
  <c r="U423" i="15"/>
  <c r="AR416" i="15"/>
  <c r="AX446" i="15"/>
  <c r="U430" i="15"/>
  <c r="U437" i="15"/>
  <c r="AR371" i="15"/>
  <c r="AX401" i="15"/>
  <c r="U371" i="15"/>
  <c r="U378" i="15"/>
  <c r="AR326" i="15"/>
  <c r="AX356" i="15"/>
  <c r="U347" i="15"/>
  <c r="U333" i="15"/>
  <c r="U326" i="15"/>
  <c r="U340" i="15"/>
  <c r="AA287" i="15"/>
  <c r="AV287" i="15" s="1"/>
  <c r="AX311" i="15"/>
  <c r="AR281" i="15"/>
  <c r="AR236" i="15"/>
  <c r="AX266" i="15"/>
  <c r="U243" i="15"/>
  <c r="U236" i="15"/>
  <c r="U219" i="15"/>
  <c r="AR191" i="15"/>
  <c r="AX221" i="15"/>
  <c r="U205" i="15"/>
  <c r="AD202" i="15"/>
  <c r="AR202" i="15" s="1"/>
  <c r="U212" i="15"/>
  <c r="AR146" i="15"/>
  <c r="U146" i="15"/>
  <c r="AX131" i="15"/>
  <c r="G101" i="35"/>
  <c r="U63" i="15"/>
  <c r="AR56" i="15"/>
  <c r="AX86" i="15"/>
  <c r="U56" i="15"/>
  <c r="U70" i="15"/>
  <c r="AR17" i="15"/>
  <c r="AV20" i="15"/>
  <c r="AR11" i="15"/>
  <c r="AA31" i="15"/>
  <c r="AV31" i="15" s="1"/>
  <c r="U39" i="15"/>
  <c r="AX41" i="15"/>
  <c r="U25" i="15"/>
  <c r="Q1548" i="35"/>
  <c r="Q1915" i="35"/>
  <c r="Q1337" i="35"/>
  <c r="Q1825" i="35"/>
  <c r="Q2057" i="35"/>
  <c r="Q1697" i="35"/>
  <c r="Q2140" i="35"/>
  <c r="Q1496" i="35"/>
  <c r="Q1721" i="35"/>
  <c r="U191" i="15"/>
  <c r="U444" i="15"/>
  <c r="U506" i="15"/>
  <c r="U527" i="15"/>
  <c r="U558" i="15"/>
  <c r="U790" i="15"/>
  <c r="Q1375" i="35"/>
  <c r="Q1510" i="35"/>
  <c r="U77" i="15"/>
  <c r="U250" i="15"/>
  <c r="Q1451" i="35"/>
  <c r="Q1517" i="35"/>
  <c r="Q1607" i="35"/>
  <c r="Q1766" i="35"/>
  <c r="Q2005" i="35"/>
  <c r="Q2081" i="35"/>
  <c r="Q2199" i="35"/>
  <c r="Q2216" i="35"/>
  <c r="U32" i="15"/>
  <c r="AN1177" i="15"/>
  <c r="Q1593" i="35"/>
  <c r="Q1676" i="35"/>
  <c r="Q1728" i="35"/>
  <c r="Q1877" i="35"/>
  <c r="AN950" i="15"/>
  <c r="Q1600" i="35"/>
  <c r="Q1794" i="35"/>
  <c r="U257" i="15"/>
  <c r="U264" i="15"/>
  <c r="AN318" i="15"/>
  <c r="Q1562" i="35"/>
  <c r="Q1569" i="35"/>
  <c r="Q1683" i="35"/>
  <c r="Q1704" i="35"/>
  <c r="U416" i="15"/>
  <c r="U828" i="15"/>
  <c r="Q1503" i="35"/>
  <c r="Q2088" i="35"/>
  <c r="U129" i="15"/>
  <c r="U309" i="15"/>
  <c r="U354" i="15"/>
  <c r="U610" i="15"/>
  <c r="U617" i="15"/>
  <c r="U700" i="15"/>
  <c r="U849" i="15"/>
  <c r="U1105" i="15"/>
  <c r="U101" i="15"/>
  <c r="U115" i="15"/>
  <c r="AV1457" i="15"/>
  <c r="U11" i="15"/>
  <c r="U461" i="15"/>
  <c r="U579" i="15"/>
  <c r="U641" i="15"/>
  <c r="U648" i="15"/>
  <c r="U714" i="15"/>
  <c r="U783" i="15"/>
  <c r="U835" i="15"/>
  <c r="U153" i="15"/>
  <c r="U198" i="15"/>
  <c r="U392" i="15"/>
  <c r="U551" i="15"/>
  <c r="U797" i="15"/>
  <c r="U887" i="15"/>
  <c r="U1029" i="15"/>
  <c r="U18" i="15"/>
  <c r="U399" i="15"/>
  <c r="U669" i="15"/>
  <c r="U1195" i="15"/>
  <c r="U122" i="15"/>
  <c r="U160" i="15"/>
  <c r="U167" i="15"/>
  <c r="U385" i="15"/>
  <c r="U603" i="15"/>
  <c r="AN1173" i="15"/>
  <c r="U1337" i="15"/>
  <c r="U84" i="15"/>
  <c r="U108" i="15"/>
  <c r="U174" i="15"/>
  <c r="U468" i="15"/>
  <c r="U821" i="15"/>
  <c r="U1046" i="15"/>
  <c r="U1548" i="15"/>
  <c r="U925" i="15"/>
  <c r="U1053" i="15"/>
  <c r="U1067" i="15"/>
  <c r="U1091" i="15"/>
  <c r="U1240" i="15"/>
  <c r="U1586" i="15"/>
  <c r="U2133" i="15"/>
  <c r="U1060" i="15"/>
  <c r="U1247" i="15"/>
  <c r="U1496" i="15"/>
  <c r="U1794" i="15"/>
  <c r="U1960" i="15"/>
  <c r="U2230" i="15"/>
  <c r="U1098" i="15"/>
  <c r="U1202" i="15"/>
  <c r="U1593" i="15"/>
  <c r="U894" i="15"/>
  <c r="U939" i="15"/>
  <c r="U1143" i="15"/>
  <c r="U1254" i="15"/>
  <c r="U1465" i="15"/>
  <c r="U1811" i="15"/>
  <c r="U1008" i="15"/>
  <c r="U1278" i="15"/>
  <c r="U1382" i="15"/>
  <c r="U1451" i="15"/>
  <c r="AV1561" i="15"/>
  <c r="U984" i="15"/>
  <c r="U1458" i="15"/>
  <c r="U1503" i="15"/>
  <c r="U1524" i="15"/>
  <c r="U1164" i="15"/>
  <c r="U1209" i="15"/>
  <c r="U1316" i="15"/>
  <c r="U1344" i="15"/>
  <c r="AV1390" i="15"/>
  <c r="U1946" i="15"/>
  <c r="U2185" i="15"/>
  <c r="U1825" i="15"/>
  <c r="U1929" i="15"/>
  <c r="U2050" i="15"/>
  <c r="U1631" i="15"/>
  <c r="U1638" i="15"/>
  <c r="U1901" i="15"/>
  <c r="U2036" i="15"/>
  <c r="U2043" i="15"/>
  <c r="U2216" i="15"/>
  <c r="U1569" i="15"/>
  <c r="U1704" i="15"/>
  <c r="U1787" i="15"/>
  <c r="U1818" i="15"/>
  <c r="U1922" i="15"/>
  <c r="U1953" i="15"/>
  <c r="U2081" i="15"/>
  <c r="AN2253" i="15"/>
  <c r="U1721" i="15"/>
  <c r="U2095" i="15"/>
  <c r="U2171" i="15"/>
  <c r="AN2207" i="15"/>
  <c r="U1697" i="15"/>
  <c r="U1735" i="15"/>
  <c r="U1780" i="15"/>
  <c r="U2192" i="15"/>
  <c r="V1676" i="15"/>
  <c r="U1690" i="15"/>
  <c r="U1773" i="15"/>
  <c r="AE1858" i="15"/>
  <c r="BG1858" i="15" s="1"/>
  <c r="AE1889" i="15"/>
  <c r="BG1889" i="15" s="1"/>
  <c r="U2019" i="15"/>
  <c r="U2140" i="15"/>
  <c r="AN2257" i="15"/>
  <c r="U1742" i="15"/>
  <c r="U1884" i="15"/>
  <c r="U2064" i="15"/>
  <c r="U2109" i="15"/>
  <c r="B3" i="36"/>
  <c r="B5" i="36" s="1"/>
  <c r="B6" i="36" s="1"/>
  <c r="G596" i="35"/>
  <c r="G1046" i="35"/>
  <c r="G1091" i="35"/>
  <c r="AD1419" i="15"/>
  <c r="G1419" i="35" s="1"/>
  <c r="G11" i="35"/>
  <c r="AD1103" i="15"/>
  <c r="AR1103" i="15" s="1"/>
  <c r="BG1856" i="15"/>
  <c r="AF191" i="15"/>
  <c r="BG191" i="22" s="1"/>
  <c r="BG192" i="22" s="1"/>
  <c r="BG193" i="22" s="1"/>
  <c r="BG194" i="22" s="1"/>
  <c r="BG195" i="22" s="1"/>
  <c r="BG196" i="22" s="1"/>
  <c r="BG197" i="22" s="1"/>
  <c r="BG198" i="22" s="1"/>
  <c r="BG199" i="22" s="1"/>
  <c r="BG200" i="22" s="1"/>
  <c r="BG201" i="22" s="1"/>
  <c r="BG202" i="22" s="1"/>
  <c r="BG203" i="22" s="1"/>
  <c r="BG204" i="22" s="1"/>
  <c r="BG205" i="22" s="1"/>
  <c r="BG206" i="22" s="1"/>
  <c r="BG207" i="22" s="1"/>
  <c r="BG208" i="22" s="1"/>
  <c r="BG209" i="22" s="1"/>
  <c r="BG210" i="22" s="1"/>
  <c r="BG211" i="22" s="1"/>
  <c r="BG212" i="22" s="1"/>
  <c r="BG213" i="22" s="1"/>
  <c r="BG214" i="22" s="1"/>
  <c r="BG215" i="22" s="1"/>
  <c r="BG216" i="22" s="1"/>
  <c r="BG217" i="22" s="1"/>
  <c r="BG218" i="22" s="1"/>
  <c r="BG219" i="22" s="1"/>
  <c r="BG220" i="22" s="1"/>
  <c r="BG221" i="22" s="1"/>
  <c r="BG222" i="22" s="1"/>
  <c r="BG223" i="22" s="1"/>
  <c r="BG224" i="22" s="1"/>
  <c r="BG225" i="22" s="1"/>
  <c r="AD199" i="15"/>
  <c r="G961" i="35"/>
  <c r="G1226" i="35"/>
  <c r="AC130" i="15"/>
  <c r="AY130" i="15" s="1"/>
  <c r="AC210" i="15"/>
  <c r="AY210" i="15" s="1"/>
  <c r="G686" i="35"/>
  <c r="G956" i="35"/>
  <c r="AC1509" i="15"/>
  <c r="BF1509" i="15" s="1"/>
  <c r="AF1676" i="15"/>
  <c r="AF1692" i="15" s="1"/>
  <c r="AD1207" i="15"/>
  <c r="AD1206" i="15"/>
  <c r="AR1206" i="15" s="1"/>
  <c r="AE840" i="15"/>
  <c r="BG840" i="15" s="1"/>
  <c r="AC1108" i="15"/>
  <c r="AD1203" i="15"/>
  <c r="AR1203" i="15" s="1"/>
  <c r="AD1204" i="15"/>
  <c r="AR1204" i="15" s="1"/>
  <c r="AY506" i="15"/>
  <c r="AF911" i="15"/>
  <c r="AF913" i="15" s="1"/>
  <c r="AD1410" i="15"/>
  <c r="AR1410" i="15" s="1"/>
  <c r="AC1596" i="15"/>
  <c r="BF1596" i="15" s="1"/>
  <c r="AC1597" i="15"/>
  <c r="BD1597" i="15" s="1"/>
  <c r="AC1598" i="15"/>
  <c r="V1598" i="15" s="1"/>
  <c r="AD2043" i="15"/>
  <c r="V2126" i="15"/>
  <c r="AF2126" i="15"/>
  <c r="BG2126" i="22" s="1"/>
  <c r="BG2127" i="22" s="1"/>
  <c r="BG2128" i="22" s="1"/>
  <c r="BG2129" i="22" s="1"/>
  <c r="BG2130" i="22" s="1"/>
  <c r="BG2131" i="22" s="1"/>
  <c r="BG2132" i="22" s="1"/>
  <c r="BG2133" i="22" s="1"/>
  <c r="BG2134" i="22" s="1"/>
  <c r="BG2135" i="22" s="1"/>
  <c r="BG2136" i="22" s="1"/>
  <c r="BG2137" i="22" s="1"/>
  <c r="BG2138" i="22" s="1"/>
  <c r="BG2139" i="22" s="1"/>
  <c r="BG2140" i="22" s="1"/>
  <c r="BG2141" i="22" s="1"/>
  <c r="BG2142" i="22" s="1"/>
  <c r="BG2143" i="22" s="1"/>
  <c r="BG2144" i="22" s="1"/>
  <c r="BG2145" i="22" s="1"/>
  <c r="BG2146" i="22" s="1"/>
  <c r="BG2147" i="22" s="1"/>
  <c r="BG2148" i="22" s="1"/>
  <c r="BG2149" i="22" s="1"/>
  <c r="BG2150" i="22" s="1"/>
  <c r="BG2151" i="22" s="1"/>
  <c r="BG2152" i="22" s="1"/>
  <c r="BG2153" i="22" s="1"/>
  <c r="BG2154" i="22" s="1"/>
  <c r="BG2155" i="22" s="1"/>
  <c r="BG2156" i="22" s="1"/>
  <c r="BG2157" i="22" s="1"/>
  <c r="BG2158" i="22" s="1"/>
  <c r="BG2159" i="22" s="1"/>
  <c r="BG2160" i="22" s="1"/>
  <c r="AC2442" i="15"/>
  <c r="BF2442" i="15" s="1"/>
  <c r="AD1208" i="15"/>
  <c r="AC109" i="15"/>
  <c r="AC785" i="15"/>
  <c r="AE1555" i="15"/>
  <c r="BG1555" i="15" s="1"/>
  <c r="AE1862" i="15"/>
  <c r="BG1862" i="15" s="1"/>
  <c r="BD2126" i="15"/>
  <c r="G56" i="35"/>
  <c r="G236" i="35"/>
  <c r="G305" i="35"/>
  <c r="G281" i="35"/>
  <c r="AD124" i="15"/>
  <c r="AR124" i="15" s="1"/>
  <c r="AF416" i="15"/>
  <c r="AF423" i="15" s="1"/>
  <c r="AC880" i="15"/>
  <c r="AY880" i="15" s="1"/>
  <c r="AD2262" i="15"/>
  <c r="AD2398" i="15"/>
  <c r="BG821" i="15"/>
  <c r="AD1345" i="15"/>
  <c r="AR1345" i="15" s="1"/>
  <c r="AD1466" i="15"/>
  <c r="AD1556" i="15"/>
  <c r="AR1556" i="15" s="1"/>
  <c r="AE1557" i="15"/>
  <c r="BG1557" i="15" s="1"/>
  <c r="AD1786" i="15"/>
  <c r="AD1790" i="15"/>
  <c r="G911" i="35"/>
  <c r="G326" i="35"/>
  <c r="AC793" i="15"/>
  <c r="AY793" i="15" s="1"/>
  <c r="AC881" i="15"/>
  <c r="AE882" i="15"/>
  <c r="BG882" i="15" s="1"/>
  <c r="AE1331" i="15"/>
  <c r="BG1331" i="15" s="1"/>
  <c r="AD1705" i="15"/>
  <c r="AE1887" i="15"/>
  <c r="BG1887" i="15" s="1"/>
  <c r="G1181" i="35"/>
  <c r="AE1548" i="15"/>
  <c r="BG1548" i="15" s="1"/>
  <c r="AE1652" i="15"/>
  <c r="BG1652" i="15" s="1"/>
  <c r="AE1700" i="15"/>
  <c r="BG1700" i="15" s="1"/>
  <c r="AD2626" i="15"/>
  <c r="AR1070" i="15"/>
  <c r="G1070" i="35"/>
  <c r="AD1237" i="15"/>
  <c r="AE1774" i="15"/>
  <c r="BG1774" i="15" s="1"/>
  <c r="AE1779" i="15"/>
  <c r="BG1779" i="15" s="1"/>
  <c r="AE1783" i="15"/>
  <c r="BG1783" i="15" s="1"/>
  <c r="AE2402" i="15"/>
  <c r="BG2402" i="15" s="1"/>
  <c r="G1250" i="35"/>
  <c r="AD19" i="15"/>
  <c r="AD126" i="15"/>
  <c r="AD157" i="15"/>
  <c r="AD395" i="15"/>
  <c r="AE575" i="15"/>
  <c r="BG575" i="15" s="1"/>
  <c r="AY641" i="15"/>
  <c r="BG686" i="15"/>
  <c r="AC691" i="15"/>
  <c r="AC787" i="15"/>
  <c r="AC843" i="15"/>
  <c r="AC844" i="15"/>
  <c r="AY844" i="15" s="1"/>
  <c r="AC845" i="15"/>
  <c r="AD852" i="15"/>
  <c r="AC874" i="15"/>
  <c r="AC877" i="15"/>
  <c r="AC878" i="15"/>
  <c r="AE883" i="15"/>
  <c r="BG883" i="15" s="1"/>
  <c r="AC884" i="15"/>
  <c r="AE933" i="15"/>
  <c r="BG933" i="15" s="1"/>
  <c r="AC934" i="15"/>
  <c r="AY934" i="15" s="1"/>
  <c r="AC935" i="15"/>
  <c r="AC936" i="15"/>
  <c r="AY936" i="15" s="1"/>
  <c r="AD960" i="15"/>
  <c r="AY1091" i="15"/>
  <c r="AD1238" i="15"/>
  <c r="AC1276" i="15"/>
  <c r="AY1276" i="15" s="1"/>
  <c r="AC1472" i="15"/>
  <c r="BF1472" i="15" s="1"/>
  <c r="BF1631" i="15"/>
  <c r="AE1657" i="15"/>
  <c r="BG1657" i="15" s="1"/>
  <c r="AD1684" i="15"/>
  <c r="AD1709" i="15"/>
  <c r="V1766" i="15"/>
  <c r="V1811" i="15"/>
  <c r="AC1821" i="15"/>
  <c r="BD1821" i="15" s="1"/>
  <c r="AE1867" i="15"/>
  <c r="BG1867" i="15" s="1"/>
  <c r="AE1885" i="15"/>
  <c r="BG1885" i="15" s="1"/>
  <c r="V2036" i="15"/>
  <c r="AD2271" i="15"/>
  <c r="AC2318" i="15"/>
  <c r="V2318" i="15" s="1"/>
  <c r="AD2354" i="15"/>
  <c r="AD2362" i="15"/>
  <c r="V2396" i="15"/>
  <c r="AF2396" i="15"/>
  <c r="BG2396" i="22" s="1"/>
  <c r="BG2397" i="22" s="1"/>
  <c r="BG2398" i="22" s="1"/>
  <c r="BG2399" i="22" s="1"/>
  <c r="BG2400" i="22" s="1"/>
  <c r="BG2401" i="22" s="1"/>
  <c r="BG2402" i="22" s="1"/>
  <c r="BG2403" i="22" s="1"/>
  <c r="BG2404" i="22" s="1"/>
  <c r="BG2405" i="22" s="1"/>
  <c r="BG2406" i="22" s="1"/>
  <c r="BG2407" i="22" s="1"/>
  <c r="BG2408" i="22" s="1"/>
  <c r="BG2409" i="22" s="1"/>
  <c r="BG2410" i="22" s="1"/>
  <c r="BG2411" i="22" s="1"/>
  <c r="BG2412" i="22" s="1"/>
  <c r="BG2413" i="22" s="1"/>
  <c r="BG2414" i="22" s="1"/>
  <c r="BG2415" i="22" s="1"/>
  <c r="BG2416" i="22" s="1"/>
  <c r="BG2417" i="22" s="1"/>
  <c r="BG2418" i="22" s="1"/>
  <c r="BG2419" i="22" s="1"/>
  <c r="BG2420" i="22" s="1"/>
  <c r="BG2421" i="22" s="1"/>
  <c r="BG2422" i="22" s="1"/>
  <c r="BG2423" i="22" s="1"/>
  <c r="BG2424" i="22" s="1"/>
  <c r="BG2425" i="22" s="1"/>
  <c r="BG2426" i="22" s="1"/>
  <c r="BG2427" i="22" s="1"/>
  <c r="BG2428" i="22" s="1"/>
  <c r="BG2429" i="22" s="1"/>
  <c r="BG2430" i="22" s="1"/>
  <c r="AD2445" i="15"/>
  <c r="AY2576" i="15"/>
  <c r="AZ2576" i="15" s="1"/>
  <c r="AD2622" i="15"/>
  <c r="BG2666" i="15"/>
  <c r="G1361" i="35"/>
  <c r="AC205" i="15"/>
  <c r="AE265" i="15"/>
  <c r="BG265" i="15" s="1"/>
  <c r="AC690" i="15"/>
  <c r="AC777" i="15"/>
  <c r="AC788" i="15"/>
  <c r="BD788" i="15" s="1"/>
  <c r="AD837" i="15"/>
  <c r="AD841" i="15"/>
  <c r="AE874" i="15"/>
  <c r="BG874" i="15" s="1"/>
  <c r="AC875" i="15"/>
  <c r="AE878" i="15"/>
  <c r="BG878" i="15" s="1"/>
  <c r="AC879" i="15"/>
  <c r="AE884" i="15"/>
  <c r="BG884" i="15" s="1"/>
  <c r="AE934" i="15"/>
  <c r="BG934" i="15" s="1"/>
  <c r="AE935" i="15"/>
  <c r="BG935" i="15" s="1"/>
  <c r="BG1001" i="15"/>
  <c r="AC1075" i="15"/>
  <c r="AD1098" i="15"/>
  <c r="AD1239" i="15"/>
  <c r="AE1369" i="15"/>
  <c r="BG1369" i="15" s="1"/>
  <c r="AD1429" i="15"/>
  <c r="AC1599" i="15"/>
  <c r="V1599" i="15" s="1"/>
  <c r="AE1653" i="15"/>
  <c r="BG1653" i="15" s="1"/>
  <c r="BE1676" i="15"/>
  <c r="AD1688" i="15"/>
  <c r="AE1775" i="15"/>
  <c r="BG1775" i="15" s="1"/>
  <c r="AC1825" i="15"/>
  <c r="V1825" i="15" s="1"/>
  <c r="AC1830" i="15"/>
  <c r="V1830" i="15" s="1"/>
  <c r="AE1861" i="15"/>
  <c r="BG1861" i="15" s="1"/>
  <c r="AE2354" i="15"/>
  <c r="BG2354" i="15" s="1"/>
  <c r="AE2404" i="15"/>
  <c r="BG2404" i="15" s="1"/>
  <c r="AE2445" i="15"/>
  <c r="BG2445" i="15" s="1"/>
  <c r="AD2492" i="15"/>
  <c r="AE2644" i="15"/>
  <c r="BG2644" i="15" s="1"/>
  <c r="AD2652" i="15"/>
  <c r="G1271" i="35"/>
  <c r="AD25" i="15"/>
  <c r="AD179" i="15"/>
  <c r="AD205" i="15"/>
  <c r="AE387" i="15"/>
  <c r="BG387" i="15" s="1"/>
  <c r="AC604" i="15"/>
  <c r="AY604" i="15" s="1"/>
  <c r="AC653" i="15"/>
  <c r="AC689" i="15"/>
  <c r="AD733" i="15"/>
  <c r="AD761" i="15"/>
  <c r="AE853" i="15"/>
  <c r="BG853" i="15" s="1"/>
  <c r="AD925" i="15"/>
  <c r="AE1061" i="15"/>
  <c r="BG1061" i="15" s="1"/>
  <c r="AE1062" i="15"/>
  <c r="BG1062" i="15" s="1"/>
  <c r="AE1063" i="15"/>
  <c r="BG1063" i="15" s="1"/>
  <c r="AE1064" i="15"/>
  <c r="BG1064" i="15" s="1"/>
  <c r="AE1065" i="15"/>
  <c r="BG1065" i="15" s="1"/>
  <c r="AE1066" i="15"/>
  <c r="BG1066" i="15" s="1"/>
  <c r="AC1078" i="15"/>
  <c r="V1078" i="15" s="1"/>
  <c r="AC1115" i="15"/>
  <c r="AY1115" i="15" s="1"/>
  <c r="AD1370" i="15"/>
  <c r="AE1389" i="15"/>
  <c r="BG1389" i="15" s="1"/>
  <c r="AC1473" i="15"/>
  <c r="BE1473" i="15" s="1"/>
  <c r="AD1735" i="15"/>
  <c r="AE1781" i="15"/>
  <c r="BG1781" i="15" s="1"/>
  <c r="AC1819" i="15"/>
  <c r="BD1819" i="15" s="1"/>
  <c r="AE1877" i="15"/>
  <c r="BG1877" i="15" s="1"/>
  <c r="AD2272" i="15"/>
  <c r="BF2576" i="15"/>
  <c r="AD2623" i="15"/>
  <c r="G821" i="35"/>
  <c r="AC238" i="15"/>
  <c r="AE385" i="15"/>
  <c r="BG385" i="15" s="1"/>
  <c r="AE780" i="15"/>
  <c r="BG780" i="15" s="1"/>
  <c r="AC781" i="15"/>
  <c r="BG911" i="15"/>
  <c r="AE1029" i="15"/>
  <c r="BG1029" i="15" s="1"/>
  <c r="BG1136" i="15"/>
  <c r="AD1210" i="15"/>
  <c r="AD1214" i="15"/>
  <c r="AY1226" i="15"/>
  <c r="AD1234" i="15"/>
  <c r="AY1361" i="15"/>
  <c r="AE1370" i="15"/>
  <c r="BG1370" i="15" s="1"/>
  <c r="AE1378" i="15"/>
  <c r="BG1378" i="15" s="1"/>
  <c r="AD1412" i="15"/>
  <c r="AC1474" i="15"/>
  <c r="BF1474" i="15" s="1"/>
  <c r="BE1496" i="15"/>
  <c r="AC1505" i="15"/>
  <c r="BF1505" i="15" s="1"/>
  <c r="AE1551" i="15"/>
  <c r="BG1551" i="15" s="1"/>
  <c r="AE1552" i="15"/>
  <c r="BG1552" i="15" s="1"/>
  <c r="AE1553" i="15"/>
  <c r="BG1553" i="15" s="1"/>
  <c r="AE1554" i="15"/>
  <c r="BG1554" i="15" s="1"/>
  <c r="AE1776" i="15"/>
  <c r="BG1776" i="15" s="1"/>
  <c r="AE2537" i="15"/>
  <c r="BG2537" i="15" s="1"/>
  <c r="AE2623" i="15"/>
  <c r="BG2623" i="15" s="1"/>
  <c r="G1383" i="35"/>
  <c r="AD21" i="15"/>
  <c r="AD26" i="15"/>
  <c r="AD27" i="15"/>
  <c r="AD28" i="15"/>
  <c r="AD29" i="15"/>
  <c r="AD30" i="15"/>
  <c r="AD31" i="15"/>
  <c r="AE193" i="15"/>
  <c r="BG193" i="15" s="1"/>
  <c r="AD198" i="15"/>
  <c r="AC206" i="15"/>
  <c r="AE306" i="15"/>
  <c r="BG306" i="15" s="1"/>
  <c r="AD839" i="15"/>
  <c r="AE1234" i="15"/>
  <c r="BG1234" i="15" s="1"/>
  <c r="AC1240" i="15"/>
  <c r="AY1240" i="15" s="1"/>
  <c r="AD1252" i="15"/>
  <c r="AD1374" i="15"/>
  <c r="G1374" i="35" s="1"/>
  <c r="AD1465" i="15"/>
  <c r="AD1470" i="15"/>
  <c r="AC1477" i="15"/>
  <c r="V1477" i="15" s="1"/>
  <c r="BG1496" i="15"/>
  <c r="AC1506" i="15"/>
  <c r="AY1506" i="15" s="1"/>
  <c r="AE1655" i="15"/>
  <c r="BG1655" i="15" s="1"/>
  <c r="AD1704" i="15"/>
  <c r="AD1782" i="15"/>
  <c r="BE1811" i="15"/>
  <c r="AC1826" i="15"/>
  <c r="AY1826" i="15" s="1"/>
  <c r="AZ1826" i="15" s="1"/>
  <c r="AD1857" i="15"/>
  <c r="BE2306" i="15"/>
  <c r="AE2398" i="15"/>
  <c r="BG2398" i="15" s="1"/>
  <c r="AD2655" i="15"/>
  <c r="AD177" i="15"/>
  <c r="AD203" i="15"/>
  <c r="AD208" i="15"/>
  <c r="AD269" i="15"/>
  <c r="AF281" i="15"/>
  <c r="AF303" i="15" s="1"/>
  <c r="AD292" i="15"/>
  <c r="AE351" i="15"/>
  <c r="BG351" i="15" s="1"/>
  <c r="AD393" i="15"/>
  <c r="AE577" i="15"/>
  <c r="BG577" i="15" s="1"/>
  <c r="AD739" i="15"/>
  <c r="AD762" i="15"/>
  <c r="AD835" i="15"/>
  <c r="AE839" i="15"/>
  <c r="BG839" i="15" s="1"/>
  <c r="AC842" i="15"/>
  <c r="AD854" i="15"/>
  <c r="AE880" i="15"/>
  <c r="BG880" i="15" s="1"/>
  <c r="AE889" i="15"/>
  <c r="BG889" i="15" s="1"/>
  <c r="AE890" i="15"/>
  <c r="BG890" i="15" s="1"/>
  <c r="AE891" i="15"/>
  <c r="BG891" i="15" s="1"/>
  <c r="AE892" i="15"/>
  <c r="BG892" i="15" s="1"/>
  <c r="AE893" i="15"/>
  <c r="BG893" i="15" s="1"/>
  <c r="AD1100" i="15"/>
  <c r="AC1110" i="15"/>
  <c r="AC1111" i="15"/>
  <c r="AD1202" i="15"/>
  <c r="AE1235" i="15"/>
  <c r="BG1235" i="15" s="1"/>
  <c r="AD1348" i="15"/>
  <c r="AE1374" i="15"/>
  <c r="BG1374" i="15" s="1"/>
  <c r="BE1406" i="15"/>
  <c r="AD1423" i="15"/>
  <c r="AE1519" i="15"/>
  <c r="BG1519" i="15" s="1"/>
  <c r="AD1683" i="15"/>
  <c r="BF1766" i="15"/>
  <c r="AE1782" i="15"/>
  <c r="BG1782" i="15" s="1"/>
  <c r="AC1820" i="15"/>
  <c r="BD1820" i="15" s="1"/>
  <c r="AE1863" i="15"/>
  <c r="BG1863" i="15" s="1"/>
  <c r="AE1871" i="15"/>
  <c r="BG1871" i="15" s="1"/>
  <c r="AE1888" i="15"/>
  <c r="BG1888" i="15" s="1"/>
  <c r="BG2396" i="15"/>
  <c r="AE2624" i="15"/>
  <c r="BG2624" i="15" s="1"/>
  <c r="AE2639" i="15"/>
  <c r="BG2639" i="15" s="1"/>
  <c r="AE2647" i="15"/>
  <c r="BG2647" i="15" s="1"/>
  <c r="AF11" i="15"/>
  <c r="AF41" i="15" s="1"/>
  <c r="AD22" i="15"/>
  <c r="AD123" i="15"/>
  <c r="AC209" i="15"/>
  <c r="AD301" i="15"/>
  <c r="AE303" i="15"/>
  <c r="BG303" i="15" s="1"/>
  <c r="AE304" i="15"/>
  <c r="BG304" i="15" s="1"/>
  <c r="AC335" i="15"/>
  <c r="AE359" i="15"/>
  <c r="BG359" i="15" s="1"/>
  <c r="AF596" i="15"/>
  <c r="AF615" i="15" s="1"/>
  <c r="AC601" i="15"/>
  <c r="AY601" i="15" s="1"/>
  <c r="AC609" i="15"/>
  <c r="AY609" i="15" s="1"/>
  <c r="AC795" i="15"/>
  <c r="AY795" i="15" s="1"/>
  <c r="AE807" i="15"/>
  <c r="BG807" i="15" s="1"/>
  <c r="AE842" i="15"/>
  <c r="BG842" i="15" s="1"/>
  <c r="AE851" i="15"/>
  <c r="BG851" i="15" s="1"/>
  <c r="AE854" i="15"/>
  <c r="BG854" i="15" s="1"/>
  <c r="AE918" i="15"/>
  <c r="BG918" i="15" s="1"/>
  <c r="AD1101" i="15"/>
  <c r="AC1109" i="15"/>
  <c r="AE1200" i="15"/>
  <c r="BG1200" i="15" s="1"/>
  <c r="AD1212" i="15"/>
  <c r="AE1215" i="15"/>
  <c r="BG1215" i="15" s="1"/>
  <c r="AD1236" i="15"/>
  <c r="AD1422" i="15"/>
  <c r="AD1501" i="15"/>
  <c r="BF1586" i="15"/>
  <c r="AE1656" i="15"/>
  <c r="BG1656" i="15" s="1"/>
  <c r="AC2040" i="15"/>
  <c r="BF2040" i="15" s="1"/>
  <c r="AC2262" i="15"/>
  <c r="AY2262" i="15" s="1"/>
  <c r="AD2488" i="15"/>
  <c r="AC2583" i="15"/>
  <c r="AY2583" i="15" s="1"/>
  <c r="AZ2583" i="15" s="1"/>
  <c r="AE19" i="15"/>
  <c r="BG19" i="15" s="1"/>
  <c r="BG11" i="15"/>
  <c r="AE18" i="15"/>
  <c r="BG18" i="15" s="1"/>
  <c r="AE12" i="15"/>
  <c r="BG12" i="15" s="1"/>
  <c r="AE16" i="15"/>
  <c r="BG16" i="15" s="1"/>
  <c r="AE15" i="15"/>
  <c r="BG15" i="15" s="1"/>
  <c r="AE1429" i="15"/>
  <c r="BG1429" i="15" s="1"/>
  <c r="AE1415" i="15"/>
  <c r="BG1415" i="15" s="1"/>
  <c r="AE1409" i="15"/>
  <c r="BG1409" i="15" s="1"/>
  <c r="AE2782" i="15"/>
  <c r="BG2782" i="15" s="1"/>
  <c r="AE2760" i="15"/>
  <c r="BG2760" i="15" s="1"/>
  <c r="BG2756" i="15"/>
  <c r="AE2757" i="15"/>
  <c r="BG2757" i="15" s="1"/>
  <c r="AE2762" i="15"/>
  <c r="BG2762" i="15" s="1"/>
  <c r="AE2758" i="15"/>
  <c r="BG2758" i="15" s="1"/>
  <c r="AE2763" i="15"/>
  <c r="BG2763" i="15" s="1"/>
  <c r="AC1140" i="15"/>
  <c r="AC1143" i="15"/>
  <c r="AC1138" i="15"/>
  <c r="AC1137" i="15"/>
  <c r="AC1142" i="15"/>
  <c r="AC1141" i="15"/>
  <c r="AE128" i="15"/>
  <c r="BG128" i="15" s="1"/>
  <c r="AE132" i="15"/>
  <c r="BG132" i="15" s="1"/>
  <c r="AE134" i="15"/>
  <c r="BG134" i="15" s="1"/>
  <c r="AE129" i="15"/>
  <c r="BG129" i="15" s="1"/>
  <c r="AE133" i="15"/>
  <c r="BG133" i="15" s="1"/>
  <c r="AE131" i="15"/>
  <c r="BG131" i="15" s="1"/>
  <c r="AE135" i="15"/>
  <c r="BG135" i="15" s="1"/>
  <c r="AE130" i="15"/>
  <c r="BG130" i="15" s="1"/>
  <c r="AE121" i="15"/>
  <c r="BG121" i="15" s="1"/>
  <c r="AE120" i="15"/>
  <c r="BG120" i="15" s="1"/>
  <c r="AE119" i="15"/>
  <c r="BG119" i="15" s="1"/>
  <c r="AE118" i="15"/>
  <c r="BG118" i="15" s="1"/>
  <c r="AE117" i="15"/>
  <c r="BG117" i="15" s="1"/>
  <c r="AE116" i="15"/>
  <c r="BG116" i="15" s="1"/>
  <c r="AE115" i="15"/>
  <c r="BG115" i="15" s="1"/>
  <c r="AC585" i="15"/>
  <c r="AY585" i="15" s="1"/>
  <c r="AD809" i="15"/>
  <c r="AD785" i="15"/>
  <c r="AD781" i="15"/>
  <c r="AD777" i="15"/>
  <c r="AD787" i="15"/>
  <c r="AD784" i="15"/>
  <c r="AD780" i="15"/>
  <c r="AD779" i="15"/>
  <c r="AD788" i="15"/>
  <c r="AD782" i="15"/>
  <c r="AD778" i="15"/>
  <c r="G461" i="35"/>
  <c r="AD540" i="15"/>
  <c r="AD519" i="15"/>
  <c r="AD515" i="15"/>
  <c r="AD518" i="15"/>
  <c r="AD514" i="15"/>
  <c r="AD517" i="15"/>
  <c r="AD513" i="15"/>
  <c r="AF506" i="15"/>
  <c r="AF511" i="15" s="1"/>
  <c r="AD516" i="15"/>
  <c r="AD810" i="15"/>
  <c r="AC17" i="15"/>
  <c r="BE17" i="15" s="1"/>
  <c r="AD20" i="15"/>
  <c r="AD24" i="15"/>
  <c r="AC57" i="15"/>
  <c r="AY57" i="15" s="1"/>
  <c r="AE64" i="15"/>
  <c r="BG64" i="15" s="1"/>
  <c r="AE88" i="15"/>
  <c r="BG88" i="15" s="1"/>
  <c r="AD127" i="15"/>
  <c r="AC135" i="15"/>
  <c r="BE135" i="15" s="1"/>
  <c r="AE147" i="15"/>
  <c r="BG147" i="15" s="1"/>
  <c r="AD168" i="15"/>
  <c r="AD172" i="15"/>
  <c r="AC175" i="15"/>
  <c r="BF175" i="15" s="1"/>
  <c r="AD206" i="15"/>
  <c r="AD210" i="15"/>
  <c r="AC239" i="15"/>
  <c r="AE266" i="15"/>
  <c r="BG266" i="15" s="1"/>
  <c r="AE282" i="15"/>
  <c r="BG282" i="15" s="1"/>
  <c r="AE284" i="15"/>
  <c r="BG284" i="15" s="1"/>
  <c r="AC285" i="15"/>
  <c r="AE305" i="15"/>
  <c r="BG305" i="15" s="1"/>
  <c r="AC336" i="15"/>
  <c r="AE350" i="15"/>
  <c r="BG350" i="15" s="1"/>
  <c r="AE355" i="15"/>
  <c r="BG355" i="15" s="1"/>
  <c r="AE386" i="15"/>
  <c r="BG386" i="15" s="1"/>
  <c r="AD396" i="15"/>
  <c r="AE572" i="15"/>
  <c r="BG572" i="15" s="1"/>
  <c r="AE574" i="15"/>
  <c r="BG574" i="15" s="1"/>
  <c r="AC602" i="15"/>
  <c r="AD642" i="15"/>
  <c r="AD649" i="15"/>
  <c r="AD702" i="15"/>
  <c r="AD703" i="15"/>
  <c r="AD704" i="15"/>
  <c r="AD705" i="15"/>
  <c r="AC764" i="15"/>
  <c r="AY764" i="15" s="1"/>
  <c r="AZ764" i="15" s="1"/>
  <c r="AC738" i="15"/>
  <c r="AY738" i="15" s="1"/>
  <c r="AC732" i="15"/>
  <c r="AY731" i="15"/>
  <c r="AC733" i="15"/>
  <c r="AY733" i="15" s="1"/>
  <c r="AC739" i="15"/>
  <c r="AY739" i="15" s="1"/>
  <c r="AC742" i="15"/>
  <c r="AY742" i="15" s="1"/>
  <c r="AE855" i="15"/>
  <c r="BG855" i="15" s="1"/>
  <c r="AD929" i="15"/>
  <c r="AE1199" i="15"/>
  <c r="BG1199" i="15" s="1"/>
  <c r="AC1258" i="15"/>
  <c r="BE1258" i="15" s="1"/>
  <c r="AC1238" i="15"/>
  <c r="AY1238" i="15" s="1"/>
  <c r="AC1236" i="15"/>
  <c r="AY1236" i="15" s="1"/>
  <c r="AC1234" i="15"/>
  <c r="AY1234" i="15" s="1"/>
  <c r="AC1243" i="15"/>
  <c r="AY1243" i="15" s="1"/>
  <c r="AC1242" i="15"/>
  <c r="AY1242" i="15" s="1"/>
  <c r="AC1241" i="15"/>
  <c r="AC1239" i="15"/>
  <c r="AY1239" i="15" s="1"/>
  <c r="AC1237" i="15"/>
  <c r="AY1237" i="15" s="1"/>
  <c r="AC1235" i="15"/>
  <c r="AY1235" i="15" s="1"/>
  <c r="AE2281" i="15"/>
  <c r="BG2281" i="15" s="1"/>
  <c r="AE2273" i="15"/>
  <c r="BG2273" i="15" s="1"/>
  <c r="AE2272" i="15"/>
  <c r="BG2272" i="15" s="1"/>
  <c r="AE2276" i="15"/>
  <c r="BG2276" i="15" s="1"/>
  <c r="AE2266" i="15"/>
  <c r="BG2266" i="15" s="1"/>
  <c r="BG2261" i="15"/>
  <c r="AE2262" i="15"/>
  <c r="BG2262" i="15" s="1"/>
  <c r="AE2271" i="15"/>
  <c r="BG2271" i="15" s="1"/>
  <c r="AE2263" i="15"/>
  <c r="BG2263" i="15" s="1"/>
  <c r="AD18" i="15"/>
  <c r="AC59" i="15"/>
  <c r="AE65" i="15"/>
  <c r="BG65" i="15" s="1"/>
  <c r="AC110" i="15"/>
  <c r="BF110" i="15" s="1"/>
  <c r="AC112" i="15"/>
  <c r="BF112" i="15" s="1"/>
  <c r="AD122" i="15"/>
  <c r="AD128" i="15"/>
  <c r="AC131" i="15"/>
  <c r="V131" i="15" s="1"/>
  <c r="AC133" i="15"/>
  <c r="AY133" i="15" s="1"/>
  <c r="AY146" i="15"/>
  <c r="AD154" i="15"/>
  <c r="AC160" i="15"/>
  <c r="AY160" i="15" s="1"/>
  <c r="AD175" i="15"/>
  <c r="AD200" i="15"/>
  <c r="AD204" i="15"/>
  <c r="AC207" i="15"/>
  <c r="AC211" i="15"/>
  <c r="AY211" i="15" s="1"/>
  <c r="BG236" i="15"/>
  <c r="AD283" i="15"/>
  <c r="AE285" i="15"/>
  <c r="BG285" i="15" s="1"/>
  <c r="AD286" i="15"/>
  <c r="AE295" i="15"/>
  <c r="BG295" i="15" s="1"/>
  <c r="AC337" i="15"/>
  <c r="AE347" i="15"/>
  <c r="BG347" i="15" s="1"/>
  <c r="AE349" i="15"/>
  <c r="BG349" i="15" s="1"/>
  <c r="AE356" i="15"/>
  <c r="BG356" i="15" s="1"/>
  <c r="AE360" i="15"/>
  <c r="BG360" i="15" s="1"/>
  <c r="BG551" i="15"/>
  <c r="AE558" i="15"/>
  <c r="BG558" i="15" s="1"/>
  <c r="AE565" i="15"/>
  <c r="BG565" i="15" s="1"/>
  <c r="AE573" i="15"/>
  <c r="BG573" i="15" s="1"/>
  <c r="AC598" i="15"/>
  <c r="AY598" i="15" s="1"/>
  <c r="AD599" i="15"/>
  <c r="AC647" i="15"/>
  <c r="AC656" i="15"/>
  <c r="AC660" i="15"/>
  <c r="AY660" i="15" s="1"/>
  <c r="AC659" i="15"/>
  <c r="AC658" i="15"/>
  <c r="AC655" i="15"/>
  <c r="AC649" i="15"/>
  <c r="AY649" i="15" s="1"/>
  <c r="AC661" i="15"/>
  <c r="AC652" i="15"/>
  <c r="AC654" i="15"/>
  <c r="AC976" i="15"/>
  <c r="AC970" i="15"/>
  <c r="AC972" i="15"/>
  <c r="AC968" i="15"/>
  <c r="AC971" i="15"/>
  <c r="AC966" i="15"/>
  <c r="AC964" i="15"/>
  <c r="AY956" i="15"/>
  <c r="AE1163" i="15"/>
  <c r="BG1163" i="15" s="1"/>
  <c r="AE1165" i="15"/>
  <c r="BG1165" i="15" s="1"/>
  <c r="AE1167" i="15"/>
  <c r="BG1167" i="15" s="1"/>
  <c r="AE1166" i="15"/>
  <c r="BG1166" i="15" s="1"/>
  <c r="AE1198" i="15"/>
  <c r="BG1198" i="15" s="1"/>
  <c r="AE1213" i="15"/>
  <c r="BG1213" i="15" s="1"/>
  <c r="AC1257" i="15"/>
  <c r="BE1257" i="15" s="1"/>
  <c r="BD2081" i="15"/>
  <c r="AC13" i="15"/>
  <c r="BG56" i="15"/>
  <c r="AC60" i="15"/>
  <c r="AE89" i="15"/>
  <c r="BG89" i="15" s="1"/>
  <c r="AC114" i="15"/>
  <c r="BF114" i="15" s="1"/>
  <c r="AD155" i="15"/>
  <c r="AD169" i="15"/>
  <c r="AD173" i="15"/>
  <c r="AC176" i="15"/>
  <c r="AY176" i="15" s="1"/>
  <c r="AC178" i="15"/>
  <c r="BF178" i="15" s="1"/>
  <c r="AC180" i="15"/>
  <c r="BF180" i="15" s="1"/>
  <c r="AD207" i="15"/>
  <c r="AD211" i="15"/>
  <c r="AE283" i="15"/>
  <c r="BG283" i="15" s="1"/>
  <c r="AE286" i="15"/>
  <c r="BG286" i="15" s="1"/>
  <c r="AE287" i="15"/>
  <c r="BG287" i="15" s="1"/>
  <c r="AC296" i="15"/>
  <c r="AY296" i="15" s="1"/>
  <c r="AC299" i="15"/>
  <c r="AC338" i="15"/>
  <c r="AE348" i="15"/>
  <c r="BG348" i="15" s="1"/>
  <c r="AD394" i="15"/>
  <c r="AF551" i="15"/>
  <c r="AF576" i="15" s="1"/>
  <c r="AY596" i="15"/>
  <c r="AC650" i="15"/>
  <c r="AD720" i="15"/>
  <c r="AD700" i="15"/>
  <c r="AD701" i="15"/>
  <c r="AE754" i="15"/>
  <c r="BG754" i="15" s="1"/>
  <c r="AE753" i="15"/>
  <c r="BG753" i="15" s="1"/>
  <c r="AE764" i="15"/>
  <c r="BG764" i="15" s="1"/>
  <c r="AE734" i="15"/>
  <c r="BG734" i="15" s="1"/>
  <c r="AE743" i="15"/>
  <c r="BG743" i="15" s="1"/>
  <c r="AC750" i="15"/>
  <c r="AE838" i="15"/>
  <c r="BG838" i="15" s="1"/>
  <c r="AE841" i="15"/>
  <c r="BG841" i="15" s="1"/>
  <c r="AC963" i="15"/>
  <c r="AC967" i="15"/>
  <c r="AE1164" i="15"/>
  <c r="BG1164" i="15" s="1"/>
  <c r="AE1195" i="15"/>
  <c r="BG1195" i="15" s="1"/>
  <c r="AE1197" i="15"/>
  <c r="BG1197" i="15" s="1"/>
  <c r="AD2334" i="15"/>
  <c r="AD2309" i="15"/>
  <c r="AD2320" i="15"/>
  <c r="AD2314" i="15"/>
  <c r="AD2319" i="15"/>
  <c r="AD2318" i="15"/>
  <c r="AD2310" i="15"/>
  <c r="AD2307" i="15"/>
  <c r="AE66" i="15"/>
  <c r="BG66" i="15" s="1"/>
  <c r="AE84" i="15"/>
  <c r="BG84" i="15" s="1"/>
  <c r="AY101" i="15"/>
  <c r="AD156" i="15"/>
  <c r="AC161" i="15"/>
  <c r="AY161" i="15" s="1"/>
  <c r="AC162" i="15"/>
  <c r="AY162" i="15" s="1"/>
  <c r="AC163" i="15"/>
  <c r="AY163" i="15" s="1"/>
  <c r="AC164" i="15"/>
  <c r="AC165" i="15"/>
  <c r="AY165" i="15" s="1"/>
  <c r="AC166" i="15"/>
  <c r="AY166" i="15" s="1"/>
  <c r="AD176" i="15"/>
  <c r="AD178" i="15"/>
  <c r="AD180" i="15"/>
  <c r="AD201" i="15"/>
  <c r="AC208" i="15"/>
  <c r="BG281" i="15"/>
  <c r="AE288" i="15"/>
  <c r="BG288" i="15" s="1"/>
  <c r="AE296" i="15"/>
  <c r="BG296" i="15" s="1"/>
  <c r="AE297" i="15"/>
  <c r="BG297" i="15" s="1"/>
  <c r="AE298" i="15"/>
  <c r="BG298" i="15" s="1"/>
  <c r="AC300" i="15"/>
  <c r="AC333" i="15"/>
  <c r="AC339" i="15"/>
  <c r="AE357" i="15"/>
  <c r="BG357" i="15" s="1"/>
  <c r="BG371" i="15"/>
  <c r="AE390" i="15"/>
  <c r="BG390" i="15" s="1"/>
  <c r="AE391" i="15"/>
  <c r="BG391" i="15" s="1"/>
  <c r="AD397" i="15"/>
  <c r="AY416" i="15"/>
  <c r="AE559" i="15"/>
  <c r="BG559" i="15" s="1"/>
  <c r="AE566" i="15"/>
  <c r="BG566" i="15" s="1"/>
  <c r="AC600" i="15"/>
  <c r="AC603" i="15"/>
  <c r="AD871" i="15"/>
  <c r="AD897" i="15"/>
  <c r="AD924" i="15"/>
  <c r="AD926" i="15"/>
  <c r="AD930" i="15"/>
  <c r="AD928" i="15"/>
  <c r="AD927" i="15"/>
  <c r="AE963" i="15"/>
  <c r="BG963" i="15" s="1"/>
  <c r="AE967" i="15"/>
  <c r="BG967" i="15" s="1"/>
  <c r="AE965" i="15"/>
  <c r="BG965" i="15" s="1"/>
  <c r="AE964" i="15"/>
  <c r="BG964" i="15" s="1"/>
  <c r="AC965" i="15"/>
  <c r="AY965" i="15" s="1"/>
  <c r="AD1066" i="15"/>
  <c r="AD1073" i="15"/>
  <c r="AD1067" i="15"/>
  <c r="AD1071" i="15"/>
  <c r="AD1069" i="15"/>
  <c r="AD1068" i="15"/>
  <c r="BG1181" i="15"/>
  <c r="AE1188" i="15"/>
  <c r="BG1188" i="15" s="1"/>
  <c r="AE1196" i="15"/>
  <c r="BG1196" i="15" s="1"/>
  <c r="AE1753" i="15"/>
  <c r="BG1753" i="15" s="1"/>
  <c r="AE1738" i="15"/>
  <c r="BG1738" i="15" s="1"/>
  <c r="BG1721" i="15"/>
  <c r="AE1734" i="15"/>
  <c r="BG1734" i="15" s="1"/>
  <c r="AE1730" i="15"/>
  <c r="BG1730" i="15" s="1"/>
  <c r="AE1731" i="15"/>
  <c r="BG1731" i="15" s="1"/>
  <c r="AE1733" i="15"/>
  <c r="BG1733" i="15" s="1"/>
  <c r="AE1732" i="15"/>
  <c r="BG1732" i="15" s="1"/>
  <c r="AE1728" i="15"/>
  <c r="BG1728" i="15" s="1"/>
  <c r="AE2110" i="15"/>
  <c r="BG2110" i="15" s="1"/>
  <c r="BG2081" i="15"/>
  <c r="AE85" i="15"/>
  <c r="BG85" i="15" s="1"/>
  <c r="AE86" i="15"/>
  <c r="BG86" i="15" s="1"/>
  <c r="AE90" i="15"/>
  <c r="BG90" i="15" s="1"/>
  <c r="AC129" i="15"/>
  <c r="AY129" i="15" s="1"/>
  <c r="AC134" i="15"/>
  <c r="AY134" i="15" s="1"/>
  <c r="AD170" i="15"/>
  <c r="AE289" i="15"/>
  <c r="BG289" i="15" s="1"/>
  <c r="AE291" i="15"/>
  <c r="BG291" i="15" s="1"/>
  <c r="BG326" i="15"/>
  <c r="AD392" i="15"/>
  <c r="AE578" i="15"/>
  <c r="BG578" i="15" s="1"/>
  <c r="AC651" i="15"/>
  <c r="AC657" i="15"/>
  <c r="AF686" i="15"/>
  <c r="AF690" i="15" s="1"/>
  <c r="AC737" i="15"/>
  <c r="AY737" i="15" s="1"/>
  <c r="AC741" i="15"/>
  <c r="AY741" i="15" s="1"/>
  <c r="AE827" i="15"/>
  <c r="BG827" i="15" s="1"/>
  <c r="AE852" i="15"/>
  <c r="BG852" i="15" s="1"/>
  <c r="AE845" i="15"/>
  <c r="BG845" i="15" s="1"/>
  <c r="AE837" i="15"/>
  <c r="BG837" i="15" s="1"/>
  <c r="AE844" i="15"/>
  <c r="BG844" i="15" s="1"/>
  <c r="AE835" i="15"/>
  <c r="BG835" i="15" s="1"/>
  <c r="AE847" i="15"/>
  <c r="BG847" i="15" s="1"/>
  <c r="AE834" i="15"/>
  <c r="BG834" i="15" s="1"/>
  <c r="AE833" i="15"/>
  <c r="BG833" i="15" s="1"/>
  <c r="AE832" i="15"/>
  <c r="BG832" i="15" s="1"/>
  <c r="AE831" i="15"/>
  <c r="BG831" i="15" s="1"/>
  <c r="AE830" i="15"/>
  <c r="BG830" i="15" s="1"/>
  <c r="AE829" i="15"/>
  <c r="BG829" i="15" s="1"/>
  <c r="AE849" i="15"/>
  <c r="BG849" i="15" s="1"/>
  <c r="AE846" i="15"/>
  <c r="BG846" i="15" s="1"/>
  <c r="AE843" i="15"/>
  <c r="BG843" i="15" s="1"/>
  <c r="AE836" i="15"/>
  <c r="BG836" i="15" s="1"/>
  <c r="AE828" i="15"/>
  <c r="BG828" i="15" s="1"/>
  <c r="AE850" i="15"/>
  <c r="BG850" i="15" s="1"/>
  <c r="AE1168" i="15"/>
  <c r="BG1168" i="15" s="1"/>
  <c r="AE1194" i="15"/>
  <c r="BG1194" i="15" s="1"/>
  <c r="AE1214" i="15"/>
  <c r="BG1214" i="15" s="1"/>
  <c r="AE1202" i="15"/>
  <c r="BG1202" i="15" s="1"/>
  <c r="AE1212" i="15"/>
  <c r="BG1212" i="15" s="1"/>
  <c r="AE1210" i="15"/>
  <c r="BG1210" i="15" s="1"/>
  <c r="AE1207" i="15"/>
  <c r="BG1207" i="15" s="1"/>
  <c r="AE1206" i="15"/>
  <c r="BG1206" i="15" s="1"/>
  <c r="AE1203" i="15"/>
  <c r="BG1203" i="15" s="1"/>
  <c r="AE1209" i="15"/>
  <c r="BG1209" i="15" s="1"/>
  <c r="AE1205" i="15"/>
  <c r="BG1205" i="15" s="1"/>
  <c r="AE1211" i="15"/>
  <c r="BG1211" i="15" s="1"/>
  <c r="AE1189" i="15"/>
  <c r="BG1189" i="15" s="1"/>
  <c r="AE1754" i="15"/>
  <c r="BG1754" i="15" s="1"/>
  <c r="AC2024" i="15"/>
  <c r="AY2024" i="15" s="1"/>
  <c r="AZ2024" i="15" s="1"/>
  <c r="AY1991" i="15"/>
  <c r="AZ1991" i="15" s="1"/>
  <c r="V1991" i="15"/>
  <c r="BE1991" i="15"/>
  <c r="AE67" i="15"/>
  <c r="BG67" i="15" s="1"/>
  <c r="AC111" i="15"/>
  <c r="BF111" i="15" s="1"/>
  <c r="AC113" i="15"/>
  <c r="BF113" i="15" s="1"/>
  <c r="AC132" i="15"/>
  <c r="AD158" i="15"/>
  <c r="AD167" i="15"/>
  <c r="AC174" i="15"/>
  <c r="V174" i="15" s="1"/>
  <c r="AE264" i="15"/>
  <c r="BG264" i="15" s="1"/>
  <c r="AE269" i="15"/>
  <c r="BG269" i="15" s="1"/>
  <c r="AE293" i="15"/>
  <c r="BG293" i="15" s="1"/>
  <c r="AE301" i="15"/>
  <c r="BG301" i="15" s="1"/>
  <c r="AE353" i="15"/>
  <c r="BG353" i="15" s="1"/>
  <c r="AE358" i="15"/>
  <c r="BG358" i="15" s="1"/>
  <c r="AE389" i="15"/>
  <c r="BG389" i="15" s="1"/>
  <c r="AC2192" i="15"/>
  <c r="AY2192" i="15" s="1"/>
  <c r="AZ2192" i="15" s="1"/>
  <c r="BE2171" i="15"/>
  <c r="V2171" i="15"/>
  <c r="BF2171" i="15"/>
  <c r="AD23" i="15"/>
  <c r="AE63" i="15"/>
  <c r="BG63" i="15" s="1"/>
  <c r="AE87" i="15"/>
  <c r="BG87" i="15" s="1"/>
  <c r="BF101" i="15"/>
  <c r="AC108" i="15"/>
  <c r="BF108" i="15" s="1"/>
  <c r="AD125" i="15"/>
  <c r="AD153" i="15"/>
  <c r="AD159" i="15"/>
  <c r="AD171" i="15"/>
  <c r="AD174" i="15"/>
  <c r="AC177" i="15"/>
  <c r="BD177" i="15" s="1"/>
  <c r="AC179" i="15"/>
  <c r="BD179" i="15" s="1"/>
  <c r="AY191" i="15"/>
  <c r="AD209" i="15"/>
  <c r="AE292" i="15"/>
  <c r="BG292" i="15" s="1"/>
  <c r="AE294" i="15"/>
  <c r="BG294" i="15" s="1"/>
  <c r="AE302" i="15"/>
  <c r="BG302" i="15" s="1"/>
  <c r="AC334" i="15"/>
  <c r="AE352" i="15"/>
  <c r="BG352" i="15" s="1"/>
  <c r="AE354" i="15"/>
  <c r="BG354" i="15" s="1"/>
  <c r="AF371" i="15"/>
  <c r="AF389" i="15" s="1"/>
  <c r="AE388" i="15"/>
  <c r="BG388" i="15" s="1"/>
  <c r="AD398" i="15"/>
  <c r="BG461" i="15"/>
  <c r="AE576" i="15"/>
  <c r="BG576" i="15" s="1"/>
  <c r="AC605" i="15"/>
  <c r="AY605" i="15" s="1"/>
  <c r="AC606" i="15"/>
  <c r="AY606" i="15" s="1"/>
  <c r="AC607" i="15"/>
  <c r="AD1072" i="15"/>
  <c r="AE1096" i="15"/>
  <c r="BG1096" i="15" s="1"/>
  <c r="AE1095" i="15"/>
  <c r="BG1095" i="15" s="1"/>
  <c r="AE1094" i="15"/>
  <c r="BG1094" i="15" s="1"/>
  <c r="AE1093" i="15"/>
  <c r="BG1093" i="15" s="1"/>
  <c r="AE1092" i="15"/>
  <c r="BG1092" i="15" s="1"/>
  <c r="AE1169" i="15"/>
  <c r="BG1169" i="15" s="1"/>
  <c r="AE1201" i="15"/>
  <c r="BG1201" i="15" s="1"/>
  <c r="AE1208" i="15"/>
  <c r="BG1208" i="15" s="1"/>
  <c r="AC1233" i="15"/>
  <c r="AY1233" i="15" s="1"/>
  <c r="AC1350" i="15"/>
  <c r="V1350" i="15" s="1"/>
  <c r="AE1457" i="15"/>
  <c r="BG1457" i="15" s="1"/>
  <c r="AE1462" i="15"/>
  <c r="BG1462" i="15" s="1"/>
  <c r="AE1464" i="15"/>
  <c r="BG1464" i="15" s="1"/>
  <c r="BG1451" i="15"/>
  <c r="AE1459" i="15"/>
  <c r="BG1459" i="15" s="1"/>
  <c r="AE1460" i="15"/>
  <c r="BG1460" i="15" s="1"/>
  <c r="AE1458" i="15"/>
  <c r="BG1458" i="15" s="1"/>
  <c r="AE1463" i="15"/>
  <c r="BG1463" i="15" s="1"/>
  <c r="AC2512" i="15"/>
  <c r="AY2512" i="15" s="1"/>
  <c r="AZ2512" i="15" s="1"/>
  <c r="V2486" i="15"/>
  <c r="AC2489" i="15"/>
  <c r="BF2489" i="15" s="1"/>
  <c r="BF2486" i="15"/>
  <c r="BD2486" i="15"/>
  <c r="AC2491" i="15"/>
  <c r="BE2491" i="15" s="1"/>
  <c r="AC2487" i="15"/>
  <c r="AY2487" i="15" s="1"/>
  <c r="AY2486" i="15"/>
  <c r="AZ2486" i="15" s="1"/>
  <c r="AC2496" i="15"/>
  <c r="AY2496" i="15" s="1"/>
  <c r="AY2666" i="15"/>
  <c r="AZ2666" i="15" s="1"/>
  <c r="AC2674" i="15"/>
  <c r="BD2674" i="15" s="1"/>
  <c r="AC687" i="15"/>
  <c r="AE695" i="15"/>
  <c r="BG695" i="15" s="1"/>
  <c r="AD751" i="15"/>
  <c r="AD763" i="15"/>
  <c r="AC779" i="15"/>
  <c r="AC783" i="15"/>
  <c r="AC847" i="15"/>
  <c r="AC873" i="15"/>
  <c r="AC876" i="15"/>
  <c r="AC885" i="15"/>
  <c r="AC887" i="15"/>
  <c r="AC932" i="15"/>
  <c r="AY932" i="15" s="1"/>
  <c r="AE937" i="15"/>
  <c r="BG937" i="15" s="1"/>
  <c r="AC938" i="15"/>
  <c r="BG1046" i="15"/>
  <c r="AD1102" i="15"/>
  <c r="AC1106" i="15"/>
  <c r="AD1205" i="15"/>
  <c r="AD1209" i="15"/>
  <c r="AE1233" i="15"/>
  <c r="BG1233" i="15" s="1"/>
  <c r="AE1329" i="15"/>
  <c r="BG1329" i="15" s="1"/>
  <c r="AE1336" i="15"/>
  <c r="BG1336" i="15" s="1"/>
  <c r="AE1343" i="15"/>
  <c r="BG1343" i="15" s="1"/>
  <c r="AE1333" i="15"/>
  <c r="BG1333" i="15" s="1"/>
  <c r="AD1372" i="15"/>
  <c r="AD1376" i="15"/>
  <c r="AD1420" i="15"/>
  <c r="AD1592" i="15"/>
  <c r="AD1588" i="15"/>
  <c r="AE1923" i="15"/>
  <c r="BG1923" i="15" s="1"/>
  <c r="AD742" i="15"/>
  <c r="AD838" i="15"/>
  <c r="AD840" i="15"/>
  <c r="AD850" i="15"/>
  <c r="AD853" i="15"/>
  <c r="AD855" i="15"/>
  <c r="AE873" i="15"/>
  <c r="BG873" i="15" s="1"/>
  <c r="AE876" i="15"/>
  <c r="BG876" i="15" s="1"/>
  <c r="AC883" i="15"/>
  <c r="AE932" i="15"/>
  <c r="BG932" i="15" s="1"/>
  <c r="AE938" i="15"/>
  <c r="BG938" i="15" s="1"/>
  <c r="AD959" i="15"/>
  <c r="AE1033" i="15"/>
  <c r="BG1033" i="15" s="1"/>
  <c r="AC1074" i="15"/>
  <c r="AC1076" i="15"/>
  <c r="AC1080" i="15"/>
  <c r="BE1080" i="15" s="1"/>
  <c r="AD1099" i="15"/>
  <c r="AD1213" i="15"/>
  <c r="AF1226" i="15"/>
  <c r="AF1255" i="15" s="1"/>
  <c r="AD1235" i="15"/>
  <c r="AE1249" i="15"/>
  <c r="BG1249" i="15" s="1"/>
  <c r="AE1335" i="15"/>
  <c r="BG1335" i="15" s="1"/>
  <c r="AE1337" i="15"/>
  <c r="BG1337" i="15" s="1"/>
  <c r="AF1361" i="15"/>
  <c r="AF1384" i="15" s="1"/>
  <c r="AD1373" i="15"/>
  <c r="AD1433" i="15"/>
  <c r="AD1434" i="15"/>
  <c r="AD1432" i="15"/>
  <c r="AD1411" i="15"/>
  <c r="AD1408" i="15"/>
  <c r="AD1437" i="15"/>
  <c r="AD1428" i="15"/>
  <c r="AD1418" i="15"/>
  <c r="AD1439" i="15"/>
  <c r="AD1427" i="15"/>
  <c r="AD1414" i="15"/>
  <c r="AD1436" i="15"/>
  <c r="AD1425" i="15"/>
  <c r="AD1413" i="15"/>
  <c r="AF1406" i="15"/>
  <c r="AF1408" i="15" s="1"/>
  <c r="AD1435" i="15"/>
  <c r="AD1426" i="15"/>
  <c r="AE1530" i="15"/>
  <c r="BG1530" i="15" s="1"/>
  <c r="AE1518" i="15"/>
  <c r="BG1518" i="15" s="1"/>
  <c r="AE1520" i="15"/>
  <c r="BG1520" i="15" s="1"/>
  <c r="AE1524" i="15"/>
  <c r="BG1524" i="15" s="1"/>
  <c r="AE1522" i="15"/>
  <c r="BG1522" i="15" s="1"/>
  <c r="AE1523" i="15"/>
  <c r="BG1523" i="15" s="1"/>
  <c r="AE1521" i="15"/>
  <c r="BG1521" i="15" s="1"/>
  <c r="V1541" i="15"/>
  <c r="BF1541" i="15"/>
  <c r="AD1784" i="15"/>
  <c r="AD2063" i="15"/>
  <c r="AD2045" i="15"/>
  <c r="AD2047" i="15"/>
  <c r="AD2044" i="15"/>
  <c r="AF2036" i="15"/>
  <c r="BG2036" i="22" s="1"/>
  <c r="BG2037" i="22" s="1"/>
  <c r="BG2038" i="22" s="1"/>
  <c r="BG2039" i="22" s="1"/>
  <c r="BG2040" i="22" s="1"/>
  <c r="BG2041" i="22" s="1"/>
  <c r="BG2042" i="22" s="1"/>
  <c r="BG2043" i="22" s="1"/>
  <c r="BG2044" i="22" s="1"/>
  <c r="BG2045" i="22" s="1"/>
  <c r="BG2046" i="22" s="1"/>
  <c r="BG2047" i="22" s="1"/>
  <c r="BG2048" i="22" s="1"/>
  <c r="BG2049" i="22" s="1"/>
  <c r="BG2050" i="22" s="1"/>
  <c r="BG2051" i="22" s="1"/>
  <c r="BG2052" i="22" s="1"/>
  <c r="BG2053" i="22" s="1"/>
  <c r="BG2054" i="22" s="1"/>
  <c r="BG2055" i="22" s="1"/>
  <c r="BG2056" i="22" s="1"/>
  <c r="BG2057" i="22" s="1"/>
  <c r="BG2058" i="22" s="1"/>
  <c r="BG2059" i="22" s="1"/>
  <c r="BG2060" i="22" s="1"/>
  <c r="BG2061" i="22" s="1"/>
  <c r="BG2062" i="22" s="1"/>
  <c r="BG2063" i="22" s="1"/>
  <c r="BG2064" i="22" s="1"/>
  <c r="BG2065" i="22" s="1"/>
  <c r="BG2066" i="22" s="1"/>
  <c r="BG2067" i="22" s="1"/>
  <c r="BG2068" i="22" s="1"/>
  <c r="BG2069" i="22" s="1"/>
  <c r="BG2070" i="22" s="1"/>
  <c r="AD2049" i="15"/>
  <c r="AC2451" i="15"/>
  <c r="BF2451" i="15" s="1"/>
  <c r="AY2441" i="15"/>
  <c r="AZ2441" i="15" s="1"/>
  <c r="AC2444" i="15"/>
  <c r="BF2444" i="15" s="1"/>
  <c r="AC2443" i="15"/>
  <c r="BF2443" i="15" s="1"/>
  <c r="V2441" i="15"/>
  <c r="BF2441" i="15"/>
  <c r="BE2441" i="15"/>
  <c r="AC692" i="15"/>
  <c r="AY692" i="15" s="1"/>
  <c r="AD752" i="15"/>
  <c r="AC790" i="15"/>
  <c r="AY790" i="15" s="1"/>
  <c r="AC792" i="15"/>
  <c r="AF821" i="15"/>
  <c r="AD842" i="15"/>
  <c r="AC848" i="15"/>
  <c r="AD851" i="15"/>
  <c r="AE877" i="15"/>
  <c r="BG877" i="15" s="1"/>
  <c r="AE881" i="15"/>
  <c r="BG881" i="15" s="1"/>
  <c r="AC886" i="15"/>
  <c r="AC888" i="15"/>
  <c r="AE919" i="15"/>
  <c r="BG919" i="15" s="1"/>
  <c r="AE920" i="15"/>
  <c r="BG920" i="15" s="1"/>
  <c r="AE921" i="15"/>
  <c r="BG921" i="15" s="1"/>
  <c r="AE922" i="15"/>
  <c r="BG922" i="15" s="1"/>
  <c r="AE923" i="15"/>
  <c r="BG923" i="15" s="1"/>
  <c r="AE924" i="15"/>
  <c r="BG924" i="15" s="1"/>
  <c r="AC933" i="15"/>
  <c r="AE1034" i="15"/>
  <c r="BG1034" i="15" s="1"/>
  <c r="AE1060" i="15"/>
  <c r="BG1060" i="15" s="1"/>
  <c r="AC1077" i="15"/>
  <c r="V1077" i="15" s="1"/>
  <c r="AF1091" i="15"/>
  <c r="AD1104" i="15"/>
  <c r="AF1181" i="15"/>
  <c r="AF1187" i="15" s="1"/>
  <c r="AD1215" i="15"/>
  <c r="AE1237" i="15"/>
  <c r="BG1237" i="15" s="1"/>
  <c r="AE1239" i="15"/>
  <c r="BG1239" i="15" s="1"/>
  <c r="AE1338" i="15"/>
  <c r="BG1338" i="15" s="1"/>
  <c r="AE1339" i="15"/>
  <c r="BG1339" i="15" s="1"/>
  <c r="AE1340" i="15"/>
  <c r="BG1340" i="15" s="1"/>
  <c r="AE1341" i="15"/>
  <c r="BG1341" i="15" s="1"/>
  <c r="AE1342" i="15"/>
  <c r="BG1342" i="15" s="1"/>
  <c r="AD1407" i="15"/>
  <c r="AD1409" i="15"/>
  <c r="AD1800" i="15"/>
  <c r="AD1787" i="15"/>
  <c r="AD1789" i="15"/>
  <c r="AD1781" i="15"/>
  <c r="AD1791" i="15"/>
  <c r="AD1783" i="15"/>
  <c r="AD1788" i="15"/>
  <c r="AD1780" i="15"/>
  <c r="AD1793" i="15"/>
  <c r="AD1785" i="15"/>
  <c r="AD2048" i="15"/>
  <c r="AC2559" i="15"/>
  <c r="BE2559" i="15" s="1"/>
  <c r="AC2532" i="15"/>
  <c r="BD2532" i="15" s="1"/>
  <c r="V2531" i="15"/>
  <c r="BF2531" i="15"/>
  <c r="BD2531" i="15"/>
  <c r="AC2534" i="15"/>
  <c r="BE2534" i="15" s="1"/>
  <c r="AC2745" i="15"/>
  <c r="AY2745" i="15" s="1"/>
  <c r="AZ2745" i="15" s="1"/>
  <c r="AC2715" i="15"/>
  <c r="BD2715" i="15" s="1"/>
  <c r="BF2711" i="15"/>
  <c r="V2711" i="15"/>
  <c r="BE2711" i="15"/>
  <c r="AC2714" i="15"/>
  <c r="BD2714" i="15" s="1"/>
  <c r="AC2712" i="15"/>
  <c r="AC2713" i="15"/>
  <c r="AY2713" i="15" s="1"/>
  <c r="AZ2713" i="15" s="1"/>
  <c r="AY2711" i="15"/>
  <c r="AZ2711" i="15" s="1"/>
  <c r="AC2655" i="15"/>
  <c r="BF2655" i="15" s="1"/>
  <c r="AC2634" i="15"/>
  <c r="BD2634" i="15" s="1"/>
  <c r="V2621" i="15"/>
  <c r="AC2642" i="15"/>
  <c r="AY2642" i="15" s="1"/>
  <c r="AC2626" i="15"/>
  <c r="BF2626" i="15" s="1"/>
  <c r="BF2621" i="15"/>
  <c r="AC2624" i="15"/>
  <c r="V2624" i="15" s="1"/>
  <c r="AC2622" i="15"/>
  <c r="BD2622" i="15" s="1"/>
  <c r="AC2625" i="15"/>
  <c r="BE2625" i="15" s="1"/>
  <c r="AE693" i="15"/>
  <c r="BG693" i="15" s="1"/>
  <c r="AY866" i="15"/>
  <c r="AC882" i="15"/>
  <c r="AE1030" i="15"/>
  <c r="BG1030" i="15" s="1"/>
  <c r="AE1031" i="15"/>
  <c r="BG1031" i="15" s="1"/>
  <c r="AE1035" i="15"/>
  <c r="BG1035" i="15" s="1"/>
  <c r="AD1137" i="15"/>
  <c r="AD1141" i="15"/>
  <c r="AC1272" i="15"/>
  <c r="AY1272" i="15" s="1"/>
  <c r="AC1274" i="15"/>
  <c r="AE1330" i="15"/>
  <c r="BG1330" i="15" s="1"/>
  <c r="AE1332" i="15"/>
  <c r="BG1332" i="15" s="1"/>
  <c r="AD1375" i="15"/>
  <c r="AD1440" i="15"/>
  <c r="AE1517" i="15"/>
  <c r="BG1517" i="15" s="1"/>
  <c r="AF1766" i="15"/>
  <c r="AF1797" i="15" s="1"/>
  <c r="AE694" i="15"/>
  <c r="BG694" i="15" s="1"/>
  <c r="AD734" i="15"/>
  <c r="AE778" i="15"/>
  <c r="BG778" i="15" s="1"/>
  <c r="AE782" i="15"/>
  <c r="BG782" i="15" s="1"/>
  <c r="AD836" i="15"/>
  <c r="AD843" i="15"/>
  <c r="AC846" i="15"/>
  <c r="AD849" i="15"/>
  <c r="AE875" i="15"/>
  <c r="BG875" i="15" s="1"/>
  <c r="AE879" i="15"/>
  <c r="BG879" i="15" s="1"/>
  <c r="AE936" i="15"/>
  <c r="BG936" i="15" s="1"/>
  <c r="AC937" i="15"/>
  <c r="AY937" i="15" s="1"/>
  <c r="AE1032" i="15"/>
  <c r="BG1032" i="15" s="1"/>
  <c r="AC1079" i="15"/>
  <c r="BD1079" i="15" s="1"/>
  <c r="AC1105" i="15"/>
  <c r="AC1107" i="15"/>
  <c r="AY1107" i="15" s="1"/>
  <c r="AD1138" i="15"/>
  <c r="AD1211" i="15"/>
  <c r="AD1233" i="15"/>
  <c r="AE1236" i="15"/>
  <c r="BG1236" i="15" s="1"/>
  <c r="AE1238" i="15"/>
  <c r="BG1238" i="15" s="1"/>
  <c r="BG1271" i="15"/>
  <c r="AD1343" i="15"/>
  <c r="AD1347" i="15"/>
  <c r="AD1344" i="15"/>
  <c r="AD1349" i="15"/>
  <c r="AD1346" i="15"/>
  <c r="BG1316" i="15"/>
  <c r="AD1379" i="15"/>
  <c r="AD1386" i="15"/>
  <c r="AD1378" i="15"/>
  <c r="AD1369" i="15"/>
  <c r="AD1377" i="15"/>
  <c r="AD1371" i="15"/>
  <c r="AD1368" i="15"/>
  <c r="AD1416" i="15"/>
  <c r="AD1417" i="15"/>
  <c r="AE1933" i="15"/>
  <c r="BG1933" i="15" s="1"/>
  <c r="AE1920" i="15"/>
  <c r="BG1920" i="15" s="1"/>
  <c r="AE1916" i="15"/>
  <c r="BG1916" i="15" s="1"/>
  <c r="AE1919" i="15"/>
  <c r="BG1919" i="15" s="1"/>
  <c r="AE1915" i="15"/>
  <c r="BG1915" i="15" s="1"/>
  <c r="AE1922" i="15"/>
  <c r="BG1922" i="15" s="1"/>
  <c r="AE1918" i="15"/>
  <c r="BG1918" i="15" s="1"/>
  <c r="BG1901" i="15"/>
  <c r="AE1924" i="15"/>
  <c r="BG1924" i="15" s="1"/>
  <c r="AE1921" i="15"/>
  <c r="BG1921" i="15" s="1"/>
  <c r="AE1917" i="15"/>
  <c r="BG1917" i="15" s="1"/>
  <c r="BD1991" i="15"/>
  <c r="AE2132" i="15"/>
  <c r="BG2132" i="15" s="1"/>
  <c r="BG2126" i="15"/>
  <c r="AE2581" i="15"/>
  <c r="BG2581" i="15" s="1"/>
  <c r="BD2621" i="15"/>
  <c r="AD1558" i="15"/>
  <c r="AY1676" i="15"/>
  <c r="AZ1676" i="15" s="1"/>
  <c r="AD1953" i="15"/>
  <c r="AD2265" i="15"/>
  <c r="AY2306" i="15"/>
  <c r="AZ2306" i="15" s="1"/>
  <c r="AC1377" i="15"/>
  <c r="AE1383" i="15"/>
  <c r="BG1383" i="15" s="1"/>
  <c r="V1406" i="15"/>
  <c r="BF1451" i="15"/>
  <c r="AC1475" i="15"/>
  <c r="BD1475" i="15" s="1"/>
  <c r="AC1507" i="15"/>
  <c r="BF1507" i="15" s="1"/>
  <c r="BG1541" i="15"/>
  <c r="AE1549" i="15"/>
  <c r="BG1549" i="15" s="1"/>
  <c r="AE1550" i="15"/>
  <c r="BG1550" i="15" s="1"/>
  <c r="AD1559" i="15"/>
  <c r="AE1654" i="15"/>
  <c r="BG1654" i="15" s="1"/>
  <c r="AD1686" i="15"/>
  <c r="AD1707" i="15"/>
  <c r="AD1737" i="15"/>
  <c r="AE1773" i="15"/>
  <c r="BG1773" i="15" s="1"/>
  <c r="AE1785" i="15"/>
  <c r="BG1785" i="15" s="1"/>
  <c r="AC1823" i="15"/>
  <c r="BD1823" i="15" s="1"/>
  <c r="AC1828" i="15"/>
  <c r="AY1828" i="15" s="1"/>
  <c r="AZ1828" i="15" s="1"/>
  <c r="AE1866" i="15"/>
  <c r="BG1866" i="15" s="1"/>
  <c r="AE1886" i="15"/>
  <c r="BG1886" i="15" s="1"/>
  <c r="AE1890" i="15"/>
  <c r="BG1890" i="15" s="1"/>
  <c r="BE2126" i="15"/>
  <c r="BD2171" i="15"/>
  <c r="BF2261" i="15"/>
  <c r="AD2352" i="15"/>
  <c r="AD2361" i="15"/>
  <c r="AE2399" i="15"/>
  <c r="BG2399" i="15" s="1"/>
  <c r="AD2403" i="15"/>
  <c r="AE2446" i="15"/>
  <c r="BG2446" i="15" s="1"/>
  <c r="BG2531" i="15"/>
  <c r="BD2576" i="15"/>
  <c r="AC2577" i="15"/>
  <c r="AC2607" i="15"/>
  <c r="BF2607" i="15" s="1"/>
  <c r="AD2625" i="15"/>
  <c r="AD2627" i="15"/>
  <c r="AE2630" i="15"/>
  <c r="BG2630" i="15" s="1"/>
  <c r="AE1368" i="15"/>
  <c r="BG1368" i="15" s="1"/>
  <c r="AE1371" i="15"/>
  <c r="BG1371" i="15" s="1"/>
  <c r="AC1375" i="15"/>
  <c r="AD1467" i="15"/>
  <c r="AD1471" i="15"/>
  <c r="AC1476" i="15"/>
  <c r="BF1476" i="15" s="1"/>
  <c r="AC1508" i="15"/>
  <c r="BF1508" i="15" s="1"/>
  <c r="AF1541" i="15"/>
  <c r="AD1555" i="15"/>
  <c r="AD1560" i="15"/>
  <c r="AC1593" i="15"/>
  <c r="BF1593" i="15" s="1"/>
  <c r="BD1676" i="15"/>
  <c r="AD1689" i="15"/>
  <c r="AE1697" i="15"/>
  <c r="BG1697" i="15" s="1"/>
  <c r="AE1701" i="15"/>
  <c r="BG1701" i="15" s="1"/>
  <c r="AD1710" i="15"/>
  <c r="AD1755" i="15"/>
  <c r="AE1777" i="15"/>
  <c r="BG1777" i="15" s="1"/>
  <c r="AE1780" i="15"/>
  <c r="BG1780" i="15" s="1"/>
  <c r="AY1811" i="15"/>
  <c r="AZ1811" i="15" s="1"/>
  <c r="AC1818" i="15"/>
  <c r="BD1818" i="15" s="1"/>
  <c r="AC1831" i="15"/>
  <c r="BD1831" i="15" s="1"/>
  <c r="AE1872" i="15"/>
  <c r="BG1872" i="15" s="1"/>
  <c r="AF1946" i="15"/>
  <c r="AF1956" i="15" s="1"/>
  <c r="AF1991" i="15"/>
  <c r="AF2019" i="15" s="1"/>
  <c r="BD2306" i="15"/>
  <c r="AC2308" i="15"/>
  <c r="BE2308" i="15" s="1"/>
  <c r="AE2311" i="15"/>
  <c r="BG2311" i="15" s="1"/>
  <c r="AD2355" i="15"/>
  <c r="AE2403" i="15"/>
  <c r="BG2403" i="15" s="1"/>
  <c r="AD2411" i="15"/>
  <c r="AE2538" i="15"/>
  <c r="BG2538" i="15" s="1"/>
  <c r="BE2576" i="15"/>
  <c r="AC2579" i="15"/>
  <c r="AY2579" i="15" s="1"/>
  <c r="AZ2579" i="15" s="1"/>
  <c r="AC2584" i="15"/>
  <c r="BF2584" i="15" s="1"/>
  <c r="AC2601" i="15"/>
  <c r="AY2601" i="15" s="1"/>
  <c r="AZ2601" i="15" s="1"/>
  <c r="AE2627" i="15"/>
  <c r="BG2627" i="15" s="1"/>
  <c r="AD2631" i="15"/>
  <c r="AE2635" i="15"/>
  <c r="BG2635" i="15" s="1"/>
  <c r="AE1372" i="15"/>
  <c r="BG1372" i="15" s="1"/>
  <c r="AC1407" i="15"/>
  <c r="V1451" i="15"/>
  <c r="AF1451" i="15"/>
  <c r="AF1481" i="15" s="1"/>
  <c r="AD1468" i="15"/>
  <c r="AC1478" i="15"/>
  <c r="BF1496" i="15"/>
  <c r="AC1503" i="15"/>
  <c r="BF1503" i="15" s="1"/>
  <c r="BE1586" i="15"/>
  <c r="BE1631" i="15"/>
  <c r="BF1676" i="15"/>
  <c r="AD1687" i="15"/>
  <c r="AE1698" i="15"/>
  <c r="BG1698" i="15" s="1"/>
  <c r="AE1702" i="15"/>
  <c r="BG1702" i="15" s="1"/>
  <c r="AD1708" i="15"/>
  <c r="V1721" i="15"/>
  <c r="AF1721" i="15"/>
  <c r="BG1721" i="22" s="1"/>
  <c r="BG1722" i="22" s="1"/>
  <c r="BG1723" i="22" s="1"/>
  <c r="BG1724" i="22" s="1"/>
  <c r="BG1725" i="22" s="1"/>
  <c r="BG1726" i="22" s="1"/>
  <c r="BG1727" i="22" s="1"/>
  <c r="BG1728" i="22" s="1"/>
  <c r="BG1729" i="22" s="1"/>
  <c r="BG1730" i="22" s="1"/>
  <c r="BG1731" i="22" s="1"/>
  <c r="BG1732" i="22" s="1"/>
  <c r="BG1733" i="22" s="1"/>
  <c r="BG1734" i="22" s="1"/>
  <c r="BG1735" i="22" s="1"/>
  <c r="BG1736" i="22" s="1"/>
  <c r="BG1737" i="22" s="1"/>
  <c r="BG1738" i="22" s="1"/>
  <c r="BG1739" i="22" s="1"/>
  <c r="BG1740" i="22" s="1"/>
  <c r="BG1741" i="22" s="1"/>
  <c r="BG1742" i="22" s="1"/>
  <c r="BG1743" i="22" s="1"/>
  <c r="BG1744" i="22" s="1"/>
  <c r="BG1745" i="22" s="1"/>
  <c r="BG1746" i="22" s="1"/>
  <c r="BG1747" i="22" s="1"/>
  <c r="BG1748" i="22" s="1"/>
  <c r="BG1749" i="22" s="1"/>
  <c r="BG1750" i="22" s="1"/>
  <c r="BG1751" i="22" s="1"/>
  <c r="BG1752" i="22" s="1"/>
  <c r="BG1753" i="22" s="1"/>
  <c r="BG1754" i="22" s="1"/>
  <c r="BG1755" i="22" s="1"/>
  <c r="AE1778" i="15"/>
  <c r="BG1778" i="15" s="1"/>
  <c r="AE1786" i="15"/>
  <c r="BG1786" i="15" s="1"/>
  <c r="BD1811" i="15"/>
  <c r="AC1824" i="15"/>
  <c r="BD1824" i="15" s="1"/>
  <c r="AC1829" i="15"/>
  <c r="BE1829" i="15" s="1"/>
  <c r="AE1875" i="15"/>
  <c r="BG1875" i="15" s="1"/>
  <c r="AE1881" i="15"/>
  <c r="BG1881" i="15" s="1"/>
  <c r="BD1901" i="15"/>
  <c r="AD2263" i="15"/>
  <c r="BG2351" i="15"/>
  <c r="AD2353" i="15"/>
  <c r="AD2356" i="15"/>
  <c r="AD2401" i="15"/>
  <c r="AD2406" i="15"/>
  <c r="AE2534" i="15"/>
  <c r="BG2534" i="15" s="1"/>
  <c r="V2576" i="15"/>
  <c r="AC2582" i="15"/>
  <c r="BD2582" i="15" s="1"/>
  <c r="AC2592" i="15"/>
  <c r="BD2592" i="15" s="1"/>
  <c r="AC2602" i="15"/>
  <c r="BF2602" i="15" s="1"/>
  <c r="AE2622" i="15"/>
  <c r="BG2622" i="15" s="1"/>
  <c r="AE2632" i="15"/>
  <c r="BG2632" i="15" s="1"/>
  <c r="AD2637" i="15"/>
  <c r="AC2309" i="15"/>
  <c r="V2309" i="15" s="1"/>
  <c r="AE2353" i="15"/>
  <c r="BG2353" i="15" s="1"/>
  <c r="AD2397" i="15"/>
  <c r="AD2444" i="15"/>
  <c r="AC2610" i="15"/>
  <c r="BD2610" i="15" s="1"/>
  <c r="BG2621" i="15"/>
  <c r="AD2643" i="15"/>
  <c r="AE1373" i="15"/>
  <c r="BG1373" i="15" s="1"/>
  <c r="AC1376" i="15"/>
  <c r="BE1376" i="15" s="1"/>
  <c r="AC1382" i="15"/>
  <c r="AC1412" i="15"/>
  <c r="AY1412" i="15" s="1"/>
  <c r="AD1469" i="15"/>
  <c r="AC1504" i="15"/>
  <c r="BF1504" i="15" s="1"/>
  <c r="AE1556" i="15"/>
  <c r="BG1556" i="15" s="1"/>
  <c r="BG1586" i="15"/>
  <c r="AC1594" i="15"/>
  <c r="BF1594" i="15" s="1"/>
  <c r="AC1595" i="15"/>
  <c r="BF1595" i="15" s="1"/>
  <c r="BG1631" i="15"/>
  <c r="AD1685" i="15"/>
  <c r="AE1699" i="15"/>
  <c r="BG1699" i="15" s="1"/>
  <c r="AE1703" i="15"/>
  <c r="BG1703" i="15" s="1"/>
  <c r="AD1706" i="15"/>
  <c r="AD1736" i="15"/>
  <c r="AD1744" i="15"/>
  <c r="BG1766" i="15"/>
  <c r="AE1784" i="15"/>
  <c r="BG1784" i="15" s="1"/>
  <c r="BF1811" i="15"/>
  <c r="AC1822" i="15"/>
  <c r="BD1822" i="15" s="1"/>
  <c r="AC1827" i="15"/>
  <c r="AY1827" i="15" s="1"/>
  <c r="AZ1827" i="15" s="1"/>
  <c r="AE1857" i="15"/>
  <c r="BG1857" i="15" s="1"/>
  <c r="AE1876" i="15"/>
  <c r="BG1876" i="15" s="1"/>
  <c r="BG2216" i="15"/>
  <c r="AD2402" i="15"/>
  <c r="AE2407" i="15"/>
  <c r="BG2407" i="15" s="1"/>
  <c r="AE2489" i="15"/>
  <c r="BG2489" i="15" s="1"/>
  <c r="AC2578" i="15"/>
  <c r="BE2578" i="15" s="1"/>
  <c r="AC2581" i="15"/>
  <c r="AC2588" i="15"/>
  <c r="BD2588" i="15" s="1"/>
  <c r="AC2593" i="15"/>
  <c r="BF2593" i="15" s="1"/>
  <c r="AC2598" i="15"/>
  <c r="BF2598" i="15" s="1"/>
  <c r="AF2621" i="15"/>
  <c r="AF2633" i="15" s="1"/>
  <c r="AE2626" i="15"/>
  <c r="BG2626" i="15" s="1"/>
  <c r="AD2638" i="15"/>
  <c r="BD2711" i="15"/>
  <c r="Q1330" i="35"/>
  <c r="Q1645" i="35"/>
  <c r="Q1839" i="35"/>
  <c r="Q1856" i="35"/>
  <c r="Q1870" i="35"/>
  <c r="Q2012" i="35"/>
  <c r="Q2043" i="35"/>
  <c r="Q2261" i="35"/>
  <c r="Q2268" i="35"/>
  <c r="Q2327" i="35"/>
  <c r="Q2372" i="35"/>
  <c r="Q2396" i="35"/>
  <c r="Q2441" i="35"/>
  <c r="Q2507" i="35"/>
  <c r="BF62" i="15"/>
  <c r="V62" i="15"/>
  <c r="AY62" i="15"/>
  <c r="BE62" i="15"/>
  <c r="BE242" i="15"/>
  <c r="AY242" i="15"/>
  <c r="Q1299" i="35"/>
  <c r="Q1465" i="35"/>
  <c r="Q1479" i="35"/>
  <c r="Q1690" i="35"/>
  <c r="Q1780" i="35"/>
  <c r="Q1811" i="35"/>
  <c r="Q1991" i="35"/>
  <c r="Q2064" i="35"/>
  <c r="Q2126" i="35"/>
  <c r="Q2282" i="35"/>
  <c r="Q2379" i="35"/>
  <c r="Q2448" i="35"/>
  <c r="Q2469" i="35"/>
  <c r="Q2486" i="35"/>
  <c r="Q1285" i="35"/>
  <c r="Q1316" i="35"/>
  <c r="Q1323" i="35"/>
  <c r="Q1406" i="35"/>
  <c r="Q1524" i="35"/>
  <c r="Q1659" i="35"/>
  <c r="Q1929" i="35"/>
  <c r="Q1946" i="35"/>
  <c r="Q2036" i="35"/>
  <c r="Q2050" i="35"/>
  <c r="Q2109" i="35"/>
  <c r="Q2185" i="35"/>
  <c r="Q2192" i="35"/>
  <c r="Q2223" i="35"/>
  <c r="Q2417" i="35"/>
  <c r="Q2583" i="35"/>
  <c r="Q1271" i="35"/>
  <c r="Q1382" i="35"/>
  <c r="Q1458" i="35"/>
  <c r="Q1735" i="35"/>
  <c r="Q1749" i="35"/>
  <c r="Q1787" i="35"/>
  <c r="Q1967" i="35"/>
  <c r="Q2178" i="35"/>
  <c r="Q2244" i="35"/>
  <c r="Q2334" i="35"/>
  <c r="BF26" i="15"/>
  <c r="V26" i="15"/>
  <c r="AY26" i="15"/>
  <c r="Q1292" i="35"/>
  <c r="Q1368" i="35"/>
  <c r="Q1389" i="35"/>
  <c r="Q1413" i="35"/>
  <c r="Q1555" i="35"/>
  <c r="Q1863" i="35"/>
  <c r="Q1922" i="35"/>
  <c r="Q1953" i="35"/>
  <c r="Q1960" i="35"/>
  <c r="Q2095" i="35"/>
  <c r="Q2171" i="35"/>
  <c r="Q2230" i="35"/>
  <c r="Q2237" i="35"/>
  <c r="Q2306" i="35"/>
  <c r="Q2403" i="35"/>
  <c r="Q2455" i="35"/>
  <c r="Q2628" i="35"/>
  <c r="Q1278" i="35"/>
  <c r="Q1361" i="35"/>
  <c r="Q1742" i="35"/>
  <c r="Q1773" i="35"/>
  <c r="Q1832" i="35"/>
  <c r="Q1884" i="35"/>
  <c r="Q2147" i="35"/>
  <c r="Q2154" i="35"/>
  <c r="Q2351" i="35"/>
  <c r="Q2462" i="35"/>
  <c r="Q1420" i="35"/>
  <c r="Q1427" i="35"/>
  <c r="Q1434" i="35"/>
  <c r="Q1472" i="35"/>
  <c r="Q1541" i="35"/>
  <c r="Q1586" i="35"/>
  <c r="Q1614" i="35"/>
  <c r="Q1631" i="35"/>
  <c r="Q1638" i="35"/>
  <c r="Q1652" i="35"/>
  <c r="Q1818" i="35"/>
  <c r="Q1974" i="35"/>
  <c r="Q1998" i="35"/>
  <c r="Q2019" i="35"/>
  <c r="Q2133" i="35"/>
  <c r="Q2275" i="35"/>
  <c r="Q2410" i="35"/>
  <c r="Q2694" i="35"/>
  <c r="AN48" i="15"/>
  <c r="AN86" i="15"/>
  <c r="AN93" i="15"/>
  <c r="AN135" i="15"/>
  <c r="AN140" i="15"/>
  <c r="AN181" i="15"/>
  <c r="AN277" i="15"/>
  <c r="Q2649" i="35"/>
  <c r="Q2673" i="35"/>
  <c r="Q2784" i="35"/>
  <c r="AE45" i="15"/>
  <c r="BG45" i="15" s="1"/>
  <c r="AE44" i="15"/>
  <c r="BG44" i="15" s="1"/>
  <c r="AE43" i="15"/>
  <c r="BG43" i="15" s="1"/>
  <c r="AE42" i="15"/>
  <c r="BG42" i="15" s="1"/>
  <c r="AE41" i="15"/>
  <c r="BG41" i="15" s="1"/>
  <c r="AE40" i="15"/>
  <c r="BG40" i="15" s="1"/>
  <c r="AE39" i="15"/>
  <c r="BG39" i="15" s="1"/>
  <c r="AE38" i="15"/>
  <c r="BG38" i="15" s="1"/>
  <c r="AE37" i="15"/>
  <c r="BG37" i="15" s="1"/>
  <c r="AE36" i="15"/>
  <c r="BG36" i="15" s="1"/>
  <c r="AE35" i="15"/>
  <c r="BG35" i="15" s="1"/>
  <c r="AE34" i="15"/>
  <c r="BG34" i="15" s="1"/>
  <c r="AE33" i="15"/>
  <c r="BG33" i="15" s="1"/>
  <c r="AE32" i="15"/>
  <c r="BG32" i="15" s="1"/>
  <c r="AE31" i="15"/>
  <c r="BG31" i="15" s="1"/>
  <c r="AE30" i="15"/>
  <c r="BG30" i="15" s="1"/>
  <c r="AE29" i="15"/>
  <c r="BG29" i="15" s="1"/>
  <c r="AE28" i="15"/>
  <c r="BG28" i="15" s="1"/>
  <c r="AE27" i="15"/>
  <c r="BG27" i="15" s="1"/>
  <c r="AE26" i="15"/>
  <c r="BG26" i="15" s="1"/>
  <c r="AE25" i="15"/>
  <c r="BG25" i="15" s="1"/>
  <c r="AE24" i="15"/>
  <c r="BG24" i="15" s="1"/>
  <c r="AE23" i="15"/>
  <c r="BG23" i="15" s="1"/>
  <c r="AE22" i="15"/>
  <c r="BG22" i="15" s="1"/>
  <c r="AE21" i="15"/>
  <c r="BG21" i="15" s="1"/>
  <c r="AC14" i="15"/>
  <c r="AE17" i="15"/>
  <c r="BG17" i="15" s="1"/>
  <c r="AC25" i="15"/>
  <c r="AC27" i="15"/>
  <c r="AN55" i="15"/>
  <c r="AN89" i="15"/>
  <c r="AN132" i="15"/>
  <c r="AE159" i="15"/>
  <c r="BG159" i="15" s="1"/>
  <c r="AE158" i="15"/>
  <c r="BG158" i="15" s="1"/>
  <c r="AE157" i="15"/>
  <c r="BG157" i="15" s="1"/>
  <c r="AE156" i="15"/>
  <c r="BG156" i="15" s="1"/>
  <c r="AE155" i="15"/>
  <c r="BG155" i="15" s="1"/>
  <c r="AE154" i="15"/>
  <c r="BG154" i="15" s="1"/>
  <c r="AE153" i="15"/>
  <c r="BG153" i="15" s="1"/>
  <c r="AE152" i="15"/>
  <c r="BG152" i="15" s="1"/>
  <c r="BG146" i="15"/>
  <c r="AE180" i="15"/>
  <c r="BG180" i="15" s="1"/>
  <c r="AE179" i="15"/>
  <c r="BG179" i="15" s="1"/>
  <c r="AE178" i="15"/>
  <c r="BG178" i="15" s="1"/>
  <c r="AE177" i="15"/>
  <c r="BG177" i="15" s="1"/>
  <c r="AE176" i="15"/>
  <c r="BG176" i="15" s="1"/>
  <c r="AE175" i="15"/>
  <c r="BG175" i="15" s="1"/>
  <c r="AE174" i="15"/>
  <c r="BG174" i="15" s="1"/>
  <c r="AE173" i="15"/>
  <c r="BG173" i="15" s="1"/>
  <c r="AE172" i="15"/>
  <c r="BG172" i="15" s="1"/>
  <c r="AE171" i="15"/>
  <c r="BG171" i="15" s="1"/>
  <c r="AE170" i="15"/>
  <c r="BG170" i="15" s="1"/>
  <c r="AE169" i="15"/>
  <c r="BG169" i="15" s="1"/>
  <c r="AE168" i="15"/>
  <c r="BG168" i="15" s="1"/>
  <c r="AE167" i="15"/>
  <c r="BG167" i="15" s="1"/>
  <c r="AE150" i="15"/>
  <c r="BG150" i="15" s="1"/>
  <c r="AN231" i="15"/>
  <c r="Q2732" i="35"/>
  <c r="V11" i="15"/>
  <c r="AE14" i="15"/>
  <c r="BG14" i="15" s="1"/>
  <c r="AC30" i="15"/>
  <c r="AN52" i="15"/>
  <c r="AN144" i="15"/>
  <c r="AE161" i="15"/>
  <c r="BG161" i="15" s="1"/>
  <c r="AN185" i="15"/>
  <c r="AY204" i="15"/>
  <c r="AC240" i="15"/>
  <c r="AN356" i="15"/>
  <c r="AC16" i="15"/>
  <c r="AV22" i="15"/>
  <c r="AN87" i="15"/>
  <c r="AN94" i="15"/>
  <c r="AN134" i="15"/>
  <c r="AE151" i="15"/>
  <c r="BG151" i="15" s="1"/>
  <c r="AE162" i="15"/>
  <c r="BG162" i="15" s="1"/>
  <c r="AA194" i="15"/>
  <c r="AV194" i="15" s="1"/>
  <c r="AN235" i="15"/>
  <c r="AY291" i="15"/>
  <c r="AC28" i="15"/>
  <c r="AN90" i="15"/>
  <c r="AN97" i="15"/>
  <c r="AN131" i="15"/>
  <c r="AE163" i="15"/>
  <c r="BG163" i="15" s="1"/>
  <c r="AN189" i="15"/>
  <c r="BG191" i="15"/>
  <c r="AE225" i="15"/>
  <c r="BG225" i="15" s="1"/>
  <c r="AE224" i="15"/>
  <c r="BG224" i="15" s="1"/>
  <c r="AE223" i="15"/>
  <c r="BG223" i="15" s="1"/>
  <c r="AE222" i="15"/>
  <c r="BG222" i="15" s="1"/>
  <c r="AE221" i="15"/>
  <c r="BG221" i="15" s="1"/>
  <c r="AE220" i="15"/>
  <c r="BG220" i="15" s="1"/>
  <c r="AE219" i="15"/>
  <c r="BG219" i="15" s="1"/>
  <c r="AE218" i="15"/>
  <c r="BG218" i="15" s="1"/>
  <c r="AE217" i="15"/>
  <c r="BG217" i="15" s="1"/>
  <c r="AE216" i="15"/>
  <c r="BG216" i="15" s="1"/>
  <c r="AE215" i="15"/>
  <c r="BG215" i="15" s="1"/>
  <c r="AE214" i="15"/>
  <c r="BG214" i="15" s="1"/>
  <c r="AE213" i="15"/>
  <c r="BG213" i="15" s="1"/>
  <c r="AE212" i="15"/>
  <c r="BG212" i="15" s="1"/>
  <c r="AE211" i="15"/>
  <c r="BG211" i="15" s="1"/>
  <c r="AE210" i="15"/>
  <c r="BG210" i="15" s="1"/>
  <c r="AE209" i="15"/>
  <c r="BG209" i="15" s="1"/>
  <c r="AE208" i="15"/>
  <c r="BG208" i="15" s="1"/>
  <c r="AE207" i="15"/>
  <c r="BG207" i="15" s="1"/>
  <c r="AE206" i="15"/>
  <c r="BG206" i="15" s="1"/>
  <c r="AE205" i="15"/>
  <c r="BG205" i="15" s="1"/>
  <c r="AE204" i="15"/>
  <c r="BG204" i="15" s="1"/>
  <c r="AE203" i="15"/>
  <c r="BG203" i="15" s="1"/>
  <c r="AE202" i="15"/>
  <c r="BG202" i="15" s="1"/>
  <c r="AE201" i="15"/>
  <c r="BG201" i="15" s="1"/>
  <c r="AE200" i="15"/>
  <c r="BG200" i="15" s="1"/>
  <c r="AE199" i="15"/>
  <c r="BG199" i="15" s="1"/>
  <c r="AE198" i="15"/>
  <c r="BG198" i="15" s="1"/>
  <c r="AC237" i="15"/>
  <c r="AC241" i="15"/>
  <c r="Q2666" i="35"/>
  <c r="AY11" i="15"/>
  <c r="AE13" i="15"/>
  <c r="BG13" i="15" s="1"/>
  <c r="AC31" i="15"/>
  <c r="AN47" i="15"/>
  <c r="BF56" i="15"/>
  <c r="AC90" i="15"/>
  <c r="AC89" i="15"/>
  <c r="AC88" i="15"/>
  <c r="AC87" i="15"/>
  <c r="AC86" i="15"/>
  <c r="AC85" i="15"/>
  <c r="AC84" i="15"/>
  <c r="AC83" i="15"/>
  <c r="AC82" i="15"/>
  <c r="AC81" i="15"/>
  <c r="AC80" i="15"/>
  <c r="AC79" i="15"/>
  <c r="AC78" i="15"/>
  <c r="AC77" i="15"/>
  <c r="V56" i="15"/>
  <c r="AC76" i="15"/>
  <c r="AC75" i="15"/>
  <c r="AC74" i="15"/>
  <c r="AC73" i="15"/>
  <c r="AC72" i="15"/>
  <c r="AC71" i="15"/>
  <c r="AC70" i="15"/>
  <c r="AY56" i="15"/>
  <c r="AC69" i="15"/>
  <c r="AC68" i="15"/>
  <c r="AC67" i="15"/>
  <c r="AC66" i="15"/>
  <c r="AC65" i="15"/>
  <c r="AC64" i="15"/>
  <c r="AC63" i="15"/>
  <c r="AN139" i="15"/>
  <c r="AE164" i="15"/>
  <c r="BG164" i="15" s="1"/>
  <c r="AN368" i="15"/>
  <c r="Q2777" i="35"/>
  <c r="AC15" i="15"/>
  <c r="AC58" i="15"/>
  <c r="AN88" i="15"/>
  <c r="AN133" i="15"/>
  <c r="AN136" i="15"/>
  <c r="AE165" i="15"/>
  <c r="BG165" i="15" s="1"/>
  <c r="AE194" i="15"/>
  <c r="BG194" i="15" s="1"/>
  <c r="AE195" i="15"/>
  <c r="BG195" i="15" s="1"/>
  <c r="AE196" i="15"/>
  <c r="BG196" i="15" s="1"/>
  <c r="AE197" i="15"/>
  <c r="BG197" i="15" s="1"/>
  <c r="Q2545" i="35"/>
  <c r="Q2642" i="35"/>
  <c r="Q2756" i="35"/>
  <c r="AC24" i="15"/>
  <c r="AC23" i="15"/>
  <c r="AC22" i="15"/>
  <c r="AC21" i="15"/>
  <c r="AC20" i="15"/>
  <c r="AC19" i="15"/>
  <c r="AC18" i="15"/>
  <c r="BF11" i="15"/>
  <c r="AC45" i="15"/>
  <c r="AC44" i="15"/>
  <c r="AC43" i="15"/>
  <c r="AC42" i="15"/>
  <c r="AC41" i="15"/>
  <c r="AC40" i="15"/>
  <c r="AC39" i="15"/>
  <c r="AC38" i="15"/>
  <c r="AC37" i="15"/>
  <c r="AC36" i="15"/>
  <c r="AC35" i="15"/>
  <c r="AC34" i="15"/>
  <c r="AC33" i="15"/>
  <c r="AC32" i="15"/>
  <c r="AC12" i="15"/>
  <c r="AE20" i="15"/>
  <c r="BG20" i="15" s="1"/>
  <c r="AC29" i="15"/>
  <c r="AN51" i="15"/>
  <c r="AC61" i="15"/>
  <c r="AN98" i="15"/>
  <c r="AN143" i="15"/>
  <c r="AY173" i="15"/>
  <c r="AE149" i="15"/>
  <c r="BG149" i="15" s="1"/>
  <c r="AE160" i="15"/>
  <c r="BG160" i="15" s="1"/>
  <c r="AE166" i="15"/>
  <c r="BG166" i="15" s="1"/>
  <c r="AN227" i="15"/>
  <c r="AC269" i="15"/>
  <c r="AC270" i="15"/>
  <c r="AC266" i="15"/>
  <c r="AC265" i="15"/>
  <c r="AC264" i="15"/>
  <c r="AC267" i="15"/>
  <c r="AC263" i="15"/>
  <c r="AC262" i="15"/>
  <c r="AC261" i="15"/>
  <c r="AC260" i="15"/>
  <c r="AC259" i="15"/>
  <c r="AC258" i="15"/>
  <c r="AC257" i="15"/>
  <c r="AC256" i="15"/>
  <c r="AC255" i="15"/>
  <c r="AC254" i="15"/>
  <c r="AC253" i="15"/>
  <c r="AC252" i="15"/>
  <c r="AC251" i="15"/>
  <c r="AC250" i="15"/>
  <c r="AY236" i="15"/>
  <c r="AC268" i="15"/>
  <c r="AC249" i="15"/>
  <c r="AC248" i="15"/>
  <c r="AC247" i="15"/>
  <c r="AC246" i="15"/>
  <c r="AC245" i="15"/>
  <c r="AC244" i="15"/>
  <c r="AC243" i="15"/>
  <c r="BE360" i="15"/>
  <c r="BD360" i="15"/>
  <c r="V360" i="15"/>
  <c r="AY360" i="15"/>
  <c r="AZ360" i="15" s="1"/>
  <c r="AD57" i="15"/>
  <c r="AD58" i="15"/>
  <c r="AD59" i="15"/>
  <c r="AD60" i="15"/>
  <c r="AD61" i="15"/>
  <c r="AD62" i="15"/>
  <c r="AC212" i="15"/>
  <c r="AC213" i="15"/>
  <c r="AC214" i="15"/>
  <c r="AC215" i="15"/>
  <c r="AC216" i="15"/>
  <c r="AC217" i="15"/>
  <c r="AC218" i="15"/>
  <c r="AD237" i="15"/>
  <c r="AD238" i="15"/>
  <c r="AD239" i="15"/>
  <c r="AD240" i="15"/>
  <c r="AD241" i="15"/>
  <c r="AD242" i="15"/>
  <c r="AN359" i="15"/>
  <c r="AY398" i="15"/>
  <c r="AD32" i="15"/>
  <c r="AD33" i="15"/>
  <c r="AD34" i="15"/>
  <c r="AD35" i="15"/>
  <c r="AD36" i="15"/>
  <c r="AD37" i="15"/>
  <c r="AD38" i="15"/>
  <c r="AE57" i="15"/>
  <c r="BG57" i="15" s="1"/>
  <c r="AE58" i="15"/>
  <c r="BG58" i="15" s="1"/>
  <c r="AE59" i="15"/>
  <c r="BG59" i="15" s="1"/>
  <c r="AE60" i="15"/>
  <c r="BG60" i="15" s="1"/>
  <c r="AE61" i="15"/>
  <c r="BG61" i="15" s="1"/>
  <c r="AE62" i="15"/>
  <c r="BG62" i="15" s="1"/>
  <c r="AD63" i="15"/>
  <c r="AD64" i="15"/>
  <c r="AD65" i="15"/>
  <c r="AD66" i="15"/>
  <c r="AD67" i="15"/>
  <c r="AD68" i="15"/>
  <c r="AD69" i="15"/>
  <c r="BG101" i="15"/>
  <c r="AC102" i="15"/>
  <c r="AC103" i="15"/>
  <c r="AC104" i="15"/>
  <c r="AC105" i="15"/>
  <c r="AC106" i="15"/>
  <c r="AC107" i="15"/>
  <c r="AD212" i="15"/>
  <c r="AD213" i="15"/>
  <c r="AD214" i="15"/>
  <c r="AD215" i="15"/>
  <c r="AD216" i="15"/>
  <c r="AD217" i="15"/>
  <c r="AD218" i="15"/>
  <c r="AC219" i="15"/>
  <c r="AC220" i="15"/>
  <c r="AC221" i="15"/>
  <c r="AC222" i="15"/>
  <c r="AC223" i="15"/>
  <c r="AC224" i="15"/>
  <c r="AC225" i="15"/>
  <c r="AE237" i="15"/>
  <c r="BG237" i="15" s="1"/>
  <c r="AE238" i="15"/>
  <c r="BG238" i="15" s="1"/>
  <c r="AE239" i="15"/>
  <c r="BG239" i="15" s="1"/>
  <c r="AE240" i="15"/>
  <c r="BG240" i="15" s="1"/>
  <c r="AE241" i="15"/>
  <c r="BG241" i="15" s="1"/>
  <c r="AE242" i="15"/>
  <c r="BG242" i="15" s="1"/>
  <c r="AD243" i="15"/>
  <c r="AD244" i="15"/>
  <c r="AD245" i="15"/>
  <c r="AD246" i="15"/>
  <c r="AD247" i="15"/>
  <c r="AD248" i="15"/>
  <c r="AD249" i="15"/>
  <c r="AD268" i="15"/>
  <c r="AN271" i="15"/>
  <c r="AN279" i="15"/>
  <c r="AC282" i="15"/>
  <c r="AD285" i="15"/>
  <c r="AC293" i="15"/>
  <c r="AC295" i="15"/>
  <c r="AD297" i="15"/>
  <c r="AC302" i="15"/>
  <c r="AY436" i="15"/>
  <c r="AY620" i="15"/>
  <c r="AD39" i="15"/>
  <c r="AD40" i="15"/>
  <c r="AD41" i="15"/>
  <c r="AN41" i="15"/>
  <c r="AD42" i="15"/>
  <c r="AN42" i="15"/>
  <c r="AD43" i="15"/>
  <c r="AN43" i="15"/>
  <c r="AD44" i="15"/>
  <c r="AN44" i="15"/>
  <c r="AD45" i="15"/>
  <c r="AN45" i="15"/>
  <c r="AN49" i="15"/>
  <c r="AN53" i="15"/>
  <c r="AF56" i="15"/>
  <c r="AE68" i="15"/>
  <c r="BG68" i="15" s="1"/>
  <c r="AE69" i="15"/>
  <c r="BG69" i="15" s="1"/>
  <c r="AD70" i="15"/>
  <c r="AD71" i="15"/>
  <c r="AD72" i="15"/>
  <c r="AD73" i="15"/>
  <c r="AD74" i="15"/>
  <c r="AD75" i="15"/>
  <c r="AD76" i="15"/>
  <c r="AD102" i="15"/>
  <c r="AD103" i="15"/>
  <c r="AD104" i="15"/>
  <c r="AD105" i="15"/>
  <c r="AD106" i="15"/>
  <c r="AD107" i="15"/>
  <c r="AN137" i="15"/>
  <c r="AN141" i="15"/>
  <c r="AN145" i="15"/>
  <c r="AN183" i="15"/>
  <c r="AN187" i="15"/>
  <c r="AD219" i="15"/>
  <c r="AD220" i="15"/>
  <c r="AD221" i="15"/>
  <c r="AN221" i="15"/>
  <c r="AD222" i="15"/>
  <c r="AN222" i="15"/>
  <c r="AD223" i="15"/>
  <c r="AN223" i="15"/>
  <c r="AD224" i="15"/>
  <c r="AN224" i="15"/>
  <c r="AD225" i="15"/>
  <c r="AN225" i="15"/>
  <c r="AN229" i="15"/>
  <c r="AN233" i="15"/>
  <c r="AF236" i="15"/>
  <c r="BE236" i="15" s="1"/>
  <c r="AE243" i="15"/>
  <c r="BG243" i="15" s="1"/>
  <c r="AE244" i="15"/>
  <c r="BG244" i="15" s="1"/>
  <c r="AE245" i="15"/>
  <c r="BG245" i="15" s="1"/>
  <c r="AE246" i="15"/>
  <c r="BG246" i="15" s="1"/>
  <c r="AE247" i="15"/>
  <c r="BG247" i="15" s="1"/>
  <c r="AE248" i="15"/>
  <c r="BG248" i="15" s="1"/>
  <c r="AE249" i="15"/>
  <c r="BG249" i="15" s="1"/>
  <c r="AD250" i="15"/>
  <c r="AD251" i="15"/>
  <c r="AD252" i="15"/>
  <c r="AD253" i="15"/>
  <c r="AD254" i="15"/>
  <c r="AD255" i="15"/>
  <c r="AD256" i="15"/>
  <c r="AE268" i="15"/>
  <c r="BG268" i="15" s="1"/>
  <c r="AN273" i="15"/>
  <c r="AD282" i="15"/>
  <c r="AD287" i="15"/>
  <c r="AC290" i="15"/>
  <c r="AD293" i="15"/>
  <c r="AD295" i="15"/>
  <c r="AD302" i="15"/>
  <c r="AN357" i="15"/>
  <c r="AN364" i="15"/>
  <c r="AE70" i="15"/>
  <c r="BG70" i="15" s="1"/>
  <c r="AE71" i="15"/>
  <c r="BG71" i="15" s="1"/>
  <c r="AE72" i="15"/>
  <c r="BG72" i="15" s="1"/>
  <c r="AE73" i="15"/>
  <c r="BG73" i="15" s="1"/>
  <c r="AE74" i="15"/>
  <c r="BG74" i="15" s="1"/>
  <c r="AE75" i="15"/>
  <c r="BG75" i="15" s="1"/>
  <c r="AE76" i="15"/>
  <c r="BG76" i="15" s="1"/>
  <c r="AD77" i="15"/>
  <c r="AD78" i="15"/>
  <c r="AD79" i="15"/>
  <c r="AD80" i="15"/>
  <c r="AD81" i="15"/>
  <c r="AD82" i="15"/>
  <c r="AD83" i="15"/>
  <c r="AE102" i="15"/>
  <c r="BG102" i="15" s="1"/>
  <c r="AE103" i="15"/>
  <c r="BG103" i="15" s="1"/>
  <c r="AE104" i="15"/>
  <c r="BG104" i="15" s="1"/>
  <c r="AE105" i="15"/>
  <c r="BG105" i="15" s="1"/>
  <c r="AE106" i="15"/>
  <c r="BG106" i="15" s="1"/>
  <c r="AE107" i="15"/>
  <c r="BG107" i="15" s="1"/>
  <c r="AD108" i="15"/>
  <c r="AD109" i="15"/>
  <c r="AD110" i="15"/>
  <c r="AD111" i="15"/>
  <c r="AD112" i="15"/>
  <c r="AD113" i="15"/>
  <c r="AD114" i="15"/>
  <c r="AC115" i="15"/>
  <c r="AC116" i="15"/>
  <c r="AC117" i="15"/>
  <c r="AC118" i="15"/>
  <c r="AC119" i="15"/>
  <c r="AC120" i="15"/>
  <c r="AC121" i="15"/>
  <c r="AC147" i="15"/>
  <c r="AC148" i="15"/>
  <c r="AC149" i="15"/>
  <c r="AC150" i="15"/>
  <c r="AC151" i="15"/>
  <c r="AC152" i="15"/>
  <c r="AE250" i="15"/>
  <c r="BG250" i="15" s="1"/>
  <c r="AE251" i="15"/>
  <c r="BG251" i="15" s="1"/>
  <c r="AE252" i="15"/>
  <c r="BG252" i="15" s="1"/>
  <c r="AE253" i="15"/>
  <c r="BG253" i="15" s="1"/>
  <c r="AE254" i="15"/>
  <c r="BG254" i="15" s="1"/>
  <c r="AE255" i="15"/>
  <c r="BG255" i="15" s="1"/>
  <c r="AE256" i="15"/>
  <c r="BG256" i="15" s="1"/>
  <c r="AD257" i="15"/>
  <c r="AD258" i="15"/>
  <c r="AD259" i="15"/>
  <c r="AD260" i="15"/>
  <c r="AD261" i="15"/>
  <c r="AD262" i="15"/>
  <c r="AD263" i="15"/>
  <c r="AD267" i="15"/>
  <c r="AC284" i="15"/>
  <c r="AN360" i="15"/>
  <c r="BF360" i="15" s="1"/>
  <c r="AY467" i="15"/>
  <c r="AY540" i="15"/>
  <c r="AZ540" i="15" s="1"/>
  <c r="BE540" i="15"/>
  <c r="BD540" i="15"/>
  <c r="V540" i="15"/>
  <c r="AE77" i="15"/>
  <c r="BG77" i="15" s="1"/>
  <c r="AE78" i="15"/>
  <c r="BG78" i="15" s="1"/>
  <c r="AE79" i="15"/>
  <c r="BG79" i="15" s="1"/>
  <c r="AE80" i="15"/>
  <c r="BG80" i="15" s="1"/>
  <c r="AE81" i="15"/>
  <c r="BG81" i="15" s="1"/>
  <c r="AE82" i="15"/>
  <c r="BG82" i="15" s="1"/>
  <c r="AD84" i="15"/>
  <c r="AD85" i="15"/>
  <c r="AD86" i="15"/>
  <c r="AD87" i="15"/>
  <c r="AD88" i="15"/>
  <c r="AD89" i="15"/>
  <c r="V101" i="15"/>
  <c r="AF101" i="15"/>
  <c r="AE108" i="15"/>
  <c r="BG108" i="15" s="1"/>
  <c r="AE109" i="15"/>
  <c r="BG109" i="15" s="1"/>
  <c r="AE110" i="15"/>
  <c r="BG110" i="15" s="1"/>
  <c r="AE111" i="15"/>
  <c r="BG111" i="15" s="1"/>
  <c r="AE112" i="15"/>
  <c r="BG112" i="15" s="1"/>
  <c r="AE113" i="15"/>
  <c r="BG113" i="15" s="1"/>
  <c r="AE114" i="15"/>
  <c r="BG114" i="15" s="1"/>
  <c r="AD115" i="15"/>
  <c r="AD116" i="15"/>
  <c r="AD117" i="15"/>
  <c r="AD118" i="15"/>
  <c r="AD119" i="15"/>
  <c r="AD120" i="15"/>
  <c r="AD121" i="15"/>
  <c r="AC122" i="15"/>
  <c r="AC123" i="15"/>
  <c r="AC124" i="15"/>
  <c r="AC125" i="15"/>
  <c r="AC126" i="15"/>
  <c r="AC127" i="15"/>
  <c r="AC128" i="15"/>
  <c r="AD147" i="15"/>
  <c r="AD148" i="15"/>
  <c r="AD149" i="15"/>
  <c r="AD150" i="15"/>
  <c r="AD151" i="15"/>
  <c r="AD152" i="15"/>
  <c r="AC153" i="15"/>
  <c r="AC154" i="15"/>
  <c r="AC155" i="15"/>
  <c r="AC156" i="15"/>
  <c r="AC157" i="15"/>
  <c r="AC158" i="15"/>
  <c r="AC159" i="15"/>
  <c r="AN182" i="15"/>
  <c r="AN186" i="15"/>
  <c r="AN190" i="15"/>
  <c r="AN228" i="15"/>
  <c r="AN232" i="15"/>
  <c r="AE257" i="15"/>
  <c r="BG257" i="15" s="1"/>
  <c r="AE258" i="15"/>
  <c r="BG258" i="15" s="1"/>
  <c r="AE259" i="15"/>
  <c r="BG259" i="15" s="1"/>
  <c r="AE260" i="15"/>
  <c r="BG260" i="15" s="1"/>
  <c r="AE261" i="15"/>
  <c r="BG261" i="15" s="1"/>
  <c r="AE262" i="15"/>
  <c r="BG262" i="15" s="1"/>
  <c r="AE263" i="15"/>
  <c r="BG263" i="15" s="1"/>
  <c r="AD264" i="15"/>
  <c r="AD265" i="15"/>
  <c r="AD266" i="15"/>
  <c r="AE267" i="15"/>
  <c r="BG267" i="15" s="1"/>
  <c r="AC305" i="15"/>
  <c r="AC306" i="15"/>
  <c r="AC297" i="15"/>
  <c r="AC288" i="15"/>
  <c r="AC287" i="15"/>
  <c r="AY281" i="15"/>
  <c r="AC315" i="15"/>
  <c r="AC314" i="15"/>
  <c r="AC313" i="15"/>
  <c r="AC312" i="15"/>
  <c r="AC311" i="15"/>
  <c r="AC310" i="15"/>
  <c r="AC309" i="15"/>
  <c r="AC307" i="15"/>
  <c r="AC298" i="15"/>
  <c r="AC289" i="15"/>
  <c r="AC308" i="15"/>
  <c r="AD284" i="15"/>
  <c r="AD291" i="15"/>
  <c r="AC294" i="15"/>
  <c r="AC303" i="15"/>
  <c r="AC304" i="15"/>
  <c r="AC192" i="15"/>
  <c r="AC193" i="15"/>
  <c r="AC194" i="15"/>
  <c r="AC195" i="15"/>
  <c r="AC196" i="15"/>
  <c r="AC197" i="15"/>
  <c r="AN275" i="15"/>
  <c r="AD306" i="15"/>
  <c r="AD315" i="15"/>
  <c r="AD314" i="15"/>
  <c r="AD313" i="15"/>
  <c r="AD312" i="15"/>
  <c r="AD311" i="15"/>
  <c r="AD310" i="15"/>
  <c r="AD309" i="15"/>
  <c r="AD307" i="15"/>
  <c r="AD298" i="15"/>
  <c r="AD289" i="15"/>
  <c r="AD308" i="15"/>
  <c r="AD299" i="15"/>
  <c r="AD290" i="15"/>
  <c r="AD294" i="15"/>
  <c r="AD303" i="15"/>
  <c r="AD304" i="15"/>
  <c r="AN358" i="15"/>
  <c r="AD12" i="15"/>
  <c r="AD13" i="15"/>
  <c r="AD14" i="15"/>
  <c r="AD15" i="15"/>
  <c r="AD16" i="15"/>
  <c r="AE122" i="15"/>
  <c r="BG122" i="15" s="1"/>
  <c r="AE123" i="15"/>
  <c r="BG123" i="15" s="1"/>
  <c r="AE124" i="15"/>
  <c r="BG124" i="15" s="1"/>
  <c r="AE125" i="15"/>
  <c r="BG125" i="15" s="1"/>
  <c r="AE126" i="15"/>
  <c r="BG126" i="15" s="1"/>
  <c r="AE127" i="15"/>
  <c r="BG127" i="15" s="1"/>
  <c r="AD129" i="15"/>
  <c r="AD130" i="15"/>
  <c r="AD131" i="15"/>
  <c r="AD132" i="15"/>
  <c r="AD133" i="15"/>
  <c r="AD134" i="15"/>
  <c r="AF146" i="15"/>
  <c r="AD160" i="15"/>
  <c r="AD161" i="15"/>
  <c r="AD162" i="15"/>
  <c r="AD163" i="15"/>
  <c r="AD164" i="15"/>
  <c r="AD165" i="15"/>
  <c r="AC167" i="15"/>
  <c r="AC168" i="15"/>
  <c r="AC169" i="15"/>
  <c r="AC170" i="15"/>
  <c r="AC171" i="15"/>
  <c r="AC172" i="15"/>
  <c r="AD192" i="15"/>
  <c r="AD193" i="15"/>
  <c r="AD194" i="15"/>
  <c r="AD195" i="15"/>
  <c r="AD196" i="15"/>
  <c r="AC198" i="15"/>
  <c r="AC199" i="15"/>
  <c r="AC200" i="15"/>
  <c r="AC201" i="15"/>
  <c r="AC202" i="15"/>
  <c r="AC203" i="15"/>
  <c r="AC283" i="15"/>
  <c r="AC286" i="15"/>
  <c r="AD288" i="15"/>
  <c r="AC292" i="15"/>
  <c r="AD296" i="15"/>
  <c r="AD300" i="15"/>
  <c r="AC301" i="15"/>
  <c r="AC399" i="15"/>
  <c r="AC400" i="15"/>
  <c r="AC401" i="15"/>
  <c r="AC402" i="15"/>
  <c r="AC403" i="15"/>
  <c r="AC404" i="15"/>
  <c r="AC405" i="15"/>
  <c r="AE417" i="15"/>
  <c r="BG417" i="15" s="1"/>
  <c r="AE418" i="15"/>
  <c r="BG418" i="15" s="1"/>
  <c r="AE419" i="15"/>
  <c r="BG419" i="15" s="1"/>
  <c r="AE420" i="15"/>
  <c r="BG420" i="15" s="1"/>
  <c r="AE421" i="15"/>
  <c r="BG421" i="15" s="1"/>
  <c r="AE422" i="15"/>
  <c r="BG422" i="15" s="1"/>
  <c r="AE423" i="15"/>
  <c r="BG423" i="15" s="1"/>
  <c r="AE424" i="15"/>
  <c r="BG424" i="15" s="1"/>
  <c r="AE425" i="15"/>
  <c r="BG425" i="15" s="1"/>
  <c r="AE426" i="15"/>
  <c r="BG426" i="15" s="1"/>
  <c r="AE427" i="15"/>
  <c r="BG427" i="15" s="1"/>
  <c r="AE428" i="15"/>
  <c r="BG428" i="15" s="1"/>
  <c r="AE429" i="15"/>
  <c r="BG429" i="15" s="1"/>
  <c r="AD430" i="15"/>
  <c r="AD431" i="15"/>
  <c r="AD432" i="15"/>
  <c r="AD433" i="15"/>
  <c r="AD434" i="15"/>
  <c r="AD435" i="15"/>
  <c r="AD436" i="15"/>
  <c r="AC437" i="15"/>
  <c r="AC438" i="15"/>
  <c r="AC439" i="15"/>
  <c r="AC440" i="15"/>
  <c r="AC441" i="15"/>
  <c r="AC442" i="15"/>
  <c r="AC443" i="15"/>
  <c r="AD462" i="15"/>
  <c r="AD463" i="15"/>
  <c r="AD464" i="15"/>
  <c r="AD465" i="15"/>
  <c r="AD466" i="15"/>
  <c r="AD467" i="15"/>
  <c r="AC468" i="15"/>
  <c r="AC469" i="15"/>
  <c r="AC470" i="15"/>
  <c r="AC471" i="15"/>
  <c r="AC472" i="15"/>
  <c r="AC473" i="15"/>
  <c r="AC474" i="15"/>
  <c r="AD579" i="15"/>
  <c r="AD580" i="15"/>
  <c r="AD581" i="15"/>
  <c r="AD582" i="15"/>
  <c r="AD583" i="15"/>
  <c r="AD584" i="15"/>
  <c r="AD585" i="15"/>
  <c r="AE604" i="15"/>
  <c r="BG604" i="15" s="1"/>
  <c r="AE606" i="15"/>
  <c r="BG606" i="15" s="1"/>
  <c r="AE608" i="15"/>
  <c r="BG608" i="15" s="1"/>
  <c r="AD610" i="15"/>
  <c r="AD614" i="15"/>
  <c r="AD618" i="15"/>
  <c r="AC622" i="15"/>
  <c r="AD675" i="15"/>
  <c r="AD674" i="15"/>
  <c r="AD673" i="15"/>
  <c r="AD672" i="15"/>
  <c r="AD671" i="15"/>
  <c r="AD670" i="15"/>
  <c r="AD669" i="15"/>
  <c r="AD668" i="15"/>
  <c r="AD667" i="15"/>
  <c r="AD666" i="15"/>
  <c r="AD665" i="15"/>
  <c r="AD664" i="15"/>
  <c r="AD663" i="15"/>
  <c r="AD662" i="15"/>
  <c r="AD661" i="15"/>
  <c r="AD660" i="15"/>
  <c r="AD659" i="15"/>
  <c r="AD658" i="15"/>
  <c r="AD657" i="15"/>
  <c r="AD656" i="15"/>
  <c r="AD655" i="15"/>
  <c r="AF641" i="15"/>
  <c r="AD643" i="15"/>
  <c r="AD654" i="15"/>
  <c r="AV939" i="15"/>
  <c r="AE392" i="15"/>
  <c r="BG392" i="15" s="1"/>
  <c r="AE393" i="15"/>
  <c r="BG393" i="15" s="1"/>
  <c r="AE394" i="15"/>
  <c r="BG394" i="15" s="1"/>
  <c r="AE395" i="15"/>
  <c r="BG395" i="15" s="1"/>
  <c r="AE396" i="15"/>
  <c r="BG396" i="15" s="1"/>
  <c r="AE397" i="15"/>
  <c r="BG397" i="15" s="1"/>
  <c r="AE398" i="15"/>
  <c r="BG398" i="15" s="1"/>
  <c r="AD399" i="15"/>
  <c r="AD400" i="15"/>
  <c r="AD401" i="15"/>
  <c r="AD402" i="15"/>
  <c r="AD403" i="15"/>
  <c r="AD404" i="15"/>
  <c r="AD405" i="15"/>
  <c r="AE430" i="15"/>
  <c r="BG430" i="15" s="1"/>
  <c r="AE431" i="15"/>
  <c r="BG431" i="15" s="1"/>
  <c r="AE432" i="15"/>
  <c r="BG432" i="15" s="1"/>
  <c r="AE433" i="15"/>
  <c r="BG433" i="15" s="1"/>
  <c r="AE434" i="15"/>
  <c r="BG434" i="15" s="1"/>
  <c r="AE435" i="15"/>
  <c r="BG435" i="15" s="1"/>
  <c r="AE436" i="15"/>
  <c r="BG436" i="15" s="1"/>
  <c r="AD437" i="15"/>
  <c r="AD438" i="15"/>
  <c r="AD439" i="15"/>
  <c r="AD440" i="15"/>
  <c r="AD441" i="15"/>
  <c r="AD442" i="15"/>
  <c r="AD443" i="15"/>
  <c r="AC444" i="15"/>
  <c r="AC445" i="15"/>
  <c r="AC446" i="15"/>
  <c r="AC447" i="15"/>
  <c r="AC448" i="15"/>
  <c r="AC449" i="15"/>
  <c r="AC450" i="15"/>
  <c r="AY461" i="15"/>
  <c r="AE462" i="15"/>
  <c r="BG462" i="15" s="1"/>
  <c r="AE463" i="15"/>
  <c r="BG463" i="15" s="1"/>
  <c r="AE464" i="15"/>
  <c r="BG464" i="15" s="1"/>
  <c r="AE465" i="15"/>
  <c r="BG465" i="15" s="1"/>
  <c r="AE466" i="15"/>
  <c r="BG466" i="15" s="1"/>
  <c r="AE467" i="15"/>
  <c r="BG467" i="15" s="1"/>
  <c r="AD468" i="15"/>
  <c r="AD469" i="15"/>
  <c r="AD470" i="15"/>
  <c r="AD471" i="15"/>
  <c r="AD472" i="15"/>
  <c r="AD473" i="15"/>
  <c r="AD474" i="15"/>
  <c r="AC475" i="15"/>
  <c r="AC476" i="15"/>
  <c r="AC477" i="15"/>
  <c r="AC478" i="15"/>
  <c r="AC479" i="15"/>
  <c r="AC480" i="15"/>
  <c r="AC481" i="15"/>
  <c r="BG506" i="15"/>
  <c r="AC507" i="15"/>
  <c r="AC508" i="15"/>
  <c r="AC509" i="15"/>
  <c r="AC510" i="15"/>
  <c r="AC511" i="15"/>
  <c r="AC512" i="15"/>
  <c r="AE579" i="15"/>
  <c r="BG579" i="15" s="1"/>
  <c r="AE580" i="15"/>
  <c r="BG580" i="15" s="1"/>
  <c r="AE581" i="15"/>
  <c r="BG581" i="15" s="1"/>
  <c r="AE582" i="15"/>
  <c r="BG582" i="15" s="1"/>
  <c r="AE583" i="15"/>
  <c r="BG583" i="15" s="1"/>
  <c r="AE584" i="15"/>
  <c r="BG584" i="15" s="1"/>
  <c r="AE585" i="15"/>
  <c r="BG585" i="15" s="1"/>
  <c r="AD600" i="15"/>
  <c r="AE610" i="15"/>
  <c r="BG610" i="15" s="1"/>
  <c r="AE614" i="15"/>
  <c r="BG614" i="15" s="1"/>
  <c r="AD622" i="15"/>
  <c r="BG641" i="15"/>
  <c r="AE675" i="15"/>
  <c r="BG675" i="15" s="1"/>
  <c r="AE674" i="15"/>
  <c r="BG674" i="15" s="1"/>
  <c r="AE673" i="15"/>
  <c r="BG673" i="15" s="1"/>
  <c r="AE672" i="15"/>
  <c r="BG672" i="15" s="1"/>
  <c r="AE671" i="15"/>
  <c r="BG671" i="15" s="1"/>
  <c r="AE670" i="15"/>
  <c r="BG670" i="15" s="1"/>
  <c r="AE669" i="15"/>
  <c r="BG669" i="15" s="1"/>
  <c r="AE668" i="15"/>
  <c r="BG668" i="15" s="1"/>
  <c r="AE667" i="15"/>
  <c r="BG667" i="15" s="1"/>
  <c r="AE666" i="15"/>
  <c r="BG666" i="15" s="1"/>
  <c r="AE665" i="15"/>
  <c r="BG665" i="15" s="1"/>
  <c r="AE664" i="15"/>
  <c r="BG664" i="15" s="1"/>
  <c r="AE663" i="15"/>
  <c r="BG663" i="15" s="1"/>
  <c r="AE662" i="15"/>
  <c r="BG662" i="15" s="1"/>
  <c r="AE661" i="15"/>
  <c r="BG661" i="15" s="1"/>
  <c r="AE660" i="15"/>
  <c r="BG660" i="15" s="1"/>
  <c r="AE659" i="15"/>
  <c r="BG659" i="15" s="1"/>
  <c r="AE658" i="15"/>
  <c r="BG658" i="15" s="1"/>
  <c r="AE657" i="15"/>
  <c r="BG657" i="15" s="1"/>
  <c r="AE656" i="15"/>
  <c r="BG656" i="15" s="1"/>
  <c r="AE655" i="15"/>
  <c r="BG655" i="15" s="1"/>
  <c r="AE654" i="15"/>
  <c r="BG654" i="15" s="1"/>
  <c r="AE653" i="15"/>
  <c r="BG653" i="15" s="1"/>
  <c r="AE652" i="15"/>
  <c r="BG652" i="15" s="1"/>
  <c r="AE651" i="15"/>
  <c r="BG651" i="15" s="1"/>
  <c r="AE650" i="15"/>
  <c r="BG650" i="15" s="1"/>
  <c r="AE649" i="15"/>
  <c r="BG649" i="15" s="1"/>
  <c r="AE648" i="15"/>
  <c r="BG648" i="15" s="1"/>
  <c r="AE643" i="15"/>
  <c r="BG643" i="15" s="1"/>
  <c r="AD650" i="15"/>
  <c r="AN685" i="15"/>
  <c r="AY791" i="15"/>
  <c r="AC327" i="15"/>
  <c r="AC328" i="15"/>
  <c r="AC329" i="15"/>
  <c r="AC330" i="15"/>
  <c r="AC331" i="15"/>
  <c r="AC332" i="15"/>
  <c r="AE399" i="15"/>
  <c r="BG399" i="15" s="1"/>
  <c r="AE400" i="15"/>
  <c r="BG400" i="15" s="1"/>
  <c r="AE401" i="15"/>
  <c r="BG401" i="15" s="1"/>
  <c r="AE402" i="15"/>
  <c r="BG402" i="15" s="1"/>
  <c r="AE403" i="15"/>
  <c r="BG403" i="15" s="1"/>
  <c r="AE404" i="15"/>
  <c r="BG404" i="15" s="1"/>
  <c r="AE405" i="15"/>
  <c r="BG405" i="15" s="1"/>
  <c r="AE437" i="15"/>
  <c r="BG437" i="15" s="1"/>
  <c r="AE438" i="15"/>
  <c r="BG438" i="15" s="1"/>
  <c r="AE439" i="15"/>
  <c r="BG439" i="15" s="1"/>
  <c r="AE440" i="15"/>
  <c r="BG440" i="15" s="1"/>
  <c r="AE441" i="15"/>
  <c r="BG441" i="15" s="1"/>
  <c r="AE442" i="15"/>
  <c r="BG442" i="15" s="1"/>
  <c r="AE443" i="15"/>
  <c r="BG443" i="15" s="1"/>
  <c r="AD444" i="15"/>
  <c r="AD445" i="15"/>
  <c r="AD446" i="15"/>
  <c r="AN446" i="15"/>
  <c r="AD447" i="15"/>
  <c r="AN447" i="15"/>
  <c r="AD448" i="15"/>
  <c r="AN448" i="15"/>
  <c r="AD449" i="15"/>
  <c r="AN449" i="15"/>
  <c r="AD450" i="15"/>
  <c r="AN450" i="15"/>
  <c r="AN454" i="15"/>
  <c r="AN458" i="15"/>
  <c r="AF461" i="15"/>
  <c r="AE468" i="15"/>
  <c r="BG468" i="15" s="1"/>
  <c r="AE469" i="15"/>
  <c r="BG469" i="15" s="1"/>
  <c r="AE470" i="15"/>
  <c r="BG470" i="15" s="1"/>
  <c r="AE471" i="15"/>
  <c r="BG471" i="15" s="1"/>
  <c r="AE472" i="15"/>
  <c r="BG472" i="15" s="1"/>
  <c r="AE473" i="15"/>
  <c r="BG473" i="15" s="1"/>
  <c r="AE474" i="15"/>
  <c r="BG474" i="15" s="1"/>
  <c r="AD475" i="15"/>
  <c r="AD476" i="15"/>
  <c r="AD477" i="15"/>
  <c r="AD478" i="15"/>
  <c r="AD479" i="15"/>
  <c r="AD480" i="15"/>
  <c r="AD481" i="15"/>
  <c r="AC482" i="15"/>
  <c r="AC483" i="15"/>
  <c r="AC484" i="15"/>
  <c r="AC485" i="15"/>
  <c r="AC486" i="15"/>
  <c r="AC487" i="15"/>
  <c r="AC488" i="15"/>
  <c r="AN496" i="15"/>
  <c r="AN500" i="15"/>
  <c r="AN504" i="15"/>
  <c r="AD507" i="15"/>
  <c r="AD508" i="15"/>
  <c r="AD509" i="15"/>
  <c r="AD510" i="15"/>
  <c r="AD511" i="15"/>
  <c r="AD512" i="15"/>
  <c r="AC513" i="15"/>
  <c r="AC514" i="15"/>
  <c r="AC515" i="15"/>
  <c r="AC516" i="15"/>
  <c r="AC517" i="15"/>
  <c r="AC518" i="15"/>
  <c r="AC519" i="15"/>
  <c r="AN542" i="15"/>
  <c r="AN546" i="15"/>
  <c r="AN550" i="15"/>
  <c r="AN588" i="15"/>
  <c r="AN592" i="15"/>
  <c r="AC599" i="15"/>
  <c r="AV602" i="15"/>
  <c r="AD613" i="15"/>
  <c r="AC621" i="15"/>
  <c r="AC626" i="15"/>
  <c r="AC627" i="15"/>
  <c r="AC628" i="15"/>
  <c r="AC629" i="15"/>
  <c r="AC630" i="15"/>
  <c r="AE642" i="15"/>
  <c r="BG642" i="15" s="1"/>
  <c r="AY688" i="15"/>
  <c r="AN723" i="15"/>
  <c r="AD327" i="15"/>
  <c r="AD328" i="15"/>
  <c r="AD329" i="15"/>
  <c r="AD330" i="15"/>
  <c r="AD331" i="15"/>
  <c r="AD332" i="15"/>
  <c r="AE444" i="15"/>
  <c r="BG444" i="15" s="1"/>
  <c r="AE445" i="15"/>
  <c r="BG445" i="15" s="1"/>
  <c r="AE446" i="15"/>
  <c r="BG446" i="15" s="1"/>
  <c r="AE447" i="15"/>
  <c r="BG447" i="15" s="1"/>
  <c r="AE448" i="15"/>
  <c r="BG448" i="15" s="1"/>
  <c r="AE449" i="15"/>
  <c r="BG449" i="15" s="1"/>
  <c r="AE450" i="15"/>
  <c r="BG450" i="15" s="1"/>
  <c r="AE475" i="15"/>
  <c r="BG475" i="15" s="1"/>
  <c r="AE476" i="15"/>
  <c r="BG476" i="15" s="1"/>
  <c r="AE477" i="15"/>
  <c r="BG477" i="15" s="1"/>
  <c r="AE478" i="15"/>
  <c r="BG478" i="15" s="1"/>
  <c r="AE479" i="15"/>
  <c r="BG479" i="15" s="1"/>
  <c r="AE480" i="15"/>
  <c r="BG480" i="15" s="1"/>
  <c r="AE481" i="15"/>
  <c r="BG481" i="15" s="1"/>
  <c r="AD482" i="15"/>
  <c r="AD483" i="15"/>
  <c r="AD484" i="15"/>
  <c r="AD485" i="15"/>
  <c r="AD486" i="15"/>
  <c r="AD487" i="15"/>
  <c r="AD488" i="15"/>
  <c r="AC489" i="15"/>
  <c r="AC490" i="15"/>
  <c r="AC491" i="15"/>
  <c r="AC492" i="15"/>
  <c r="AC493" i="15"/>
  <c r="AC494" i="15"/>
  <c r="AC495" i="15"/>
  <c r="AE507" i="15"/>
  <c r="BG507" i="15" s="1"/>
  <c r="AE508" i="15"/>
  <c r="BG508" i="15" s="1"/>
  <c r="AE509" i="15"/>
  <c r="BG509" i="15" s="1"/>
  <c r="AE510" i="15"/>
  <c r="BG510" i="15" s="1"/>
  <c r="AE511" i="15"/>
  <c r="BG511" i="15" s="1"/>
  <c r="AE512" i="15"/>
  <c r="BG512" i="15" s="1"/>
  <c r="AC520" i="15"/>
  <c r="AC521" i="15"/>
  <c r="AC522" i="15"/>
  <c r="AC523" i="15"/>
  <c r="AC524" i="15"/>
  <c r="AC525" i="15"/>
  <c r="AC526" i="15"/>
  <c r="AC552" i="15"/>
  <c r="AC553" i="15"/>
  <c r="AC554" i="15"/>
  <c r="AC555" i="15"/>
  <c r="AC556" i="15"/>
  <c r="AC557" i="15"/>
  <c r="AE613" i="15"/>
  <c r="BG613" i="15" s="1"/>
  <c r="AD615" i="15"/>
  <c r="AD621" i="15"/>
  <c r="AY931" i="15"/>
  <c r="AE300" i="15"/>
  <c r="BG300" i="15" s="1"/>
  <c r="AY326" i="15"/>
  <c r="AE327" i="15"/>
  <c r="BG327" i="15" s="1"/>
  <c r="AE328" i="15"/>
  <c r="BG328" i="15" s="1"/>
  <c r="AE329" i="15"/>
  <c r="BG329" i="15" s="1"/>
  <c r="AE330" i="15"/>
  <c r="BG330" i="15" s="1"/>
  <c r="AE331" i="15"/>
  <c r="BG331" i="15" s="1"/>
  <c r="AE332" i="15"/>
  <c r="BG332" i="15" s="1"/>
  <c r="AD333" i="15"/>
  <c r="AD334" i="15"/>
  <c r="AD335" i="15"/>
  <c r="AD336" i="15"/>
  <c r="AD337" i="15"/>
  <c r="AD338" i="15"/>
  <c r="AD339" i="15"/>
  <c r="AC340" i="15"/>
  <c r="AC341" i="15"/>
  <c r="AC342" i="15"/>
  <c r="AC343" i="15"/>
  <c r="AC344" i="15"/>
  <c r="AC345" i="15"/>
  <c r="AC346" i="15"/>
  <c r="AC372" i="15"/>
  <c r="AC373" i="15"/>
  <c r="AC374" i="15"/>
  <c r="AC375" i="15"/>
  <c r="AC376" i="15"/>
  <c r="AC377" i="15"/>
  <c r="AN453" i="15"/>
  <c r="AN457" i="15"/>
  <c r="AE482" i="15"/>
  <c r="BG482" i="15" s="1"/>
  <c r="AE483" i="15"/>
  <c r="BG483" i="15" s="1"/>
  <c r="AE484" i="15"/>
  <c r="BG484" i="15" s="1"/>
  <c r="AE485" i="15"/>
  <c r="BG485" i="15" s="1"/>
  <c r="AE486" i="15"/>
  <c r="BG486" i="15" s="1"/>
  <c r="AE487" i="15"/>
  <c r="BG487" i="15" s="1"/>
  <c r="AE488" i="15"/>
  <c r="BG488" i="15" s="1"/>
  <c r="AD489" i="15"/>
  <c r="AD490" i="15"/>
  <c r="AD491" i="15"/>
  <c r="AN491" i="15"/>
  <c r="AD492" i="15"/>
  <c r="AN492" i="15"/>
  <c r="AD493" i="15"/>
  <c r="AN493" i="15"/>
  <c r="AD494" i="15"/>
  <c r="AN494" i="15"/>
  <c r="AN495" i="15"/>
  <c r="AN499" i="15"/>
  <c r="AN503" i="15"/>
  <c r="AE513" i="15"/>
  <c r="BG513" i="15" s="1"/>
  <c r="AE514" i="15"/>
  <c r="BG514" i="15" s="1"/>
  <c r="AE515" i="15"/>
  <c r="BG515" i="15" s="1"/>
  <c r="AE516" i="15"/>
  <c r="BG516" i="15" s="1"/>
  <c r="AE517" i="15"/>
  <c r="BG517" i="15" s="1"/>
  <c r="AE518" i="15"/>
  <c r="BG518" i="15" s="1"/>
  <c r="AE519" i="15"/>
  <c r="BG519" i="15" s="1"/>
  <c r="AD520" i="15"/>
  <c r="AD521" i="15"/>
  <c r="AD522" i="15"/>
  <c r="AD523" i="15"/>
  <c r="AD524" i="15"/>
  <c r="AD525" i="15"/>
  <c r="AD526" i="15"/>
  <c r="AC527" i="15"/>
  <c r="AC528" i="15"/>
  <c r="AC529" i="15"/>
  <c r="AC530" i="15"/>
  <c r="AC531" i="15"/>
  <c r="AC532" i="15"/>
  <c r="AC533" i="15"/>
  <c r="AD552" i="15"/>
  <c r="AD553" i="15"/>
  <c r="AD554" i="15"/>
  <c r="AD555" i="15"/>
  <c r="AD556" i="15"/>
  <c r="AD557" i="15"/>
  <c r="AC558" i="15"/>
  <c r="AC559" i="15"/>
  <c r="AC560" i="15"/>
  <c r="AC561" i="15"/>
  <c r="AC562" i="15"/>
  <c r="AC563" i="15"/>
  <c r="AC564" i="15"/>
  <c r="AE603" i="15"/>
  <c r="BG603" i="15" s="1"/>
  <c r="AE605" i="15"/>
  <c r="BG605" i="15" s="1"/>
  <c r="AE607" i="15"/>
  <c r="BG607" i="15" s="1"/>
  <c r="AE609" i="15"/>
  <c r="BG609" i="15" s="1"/>
  <c r="AD612" i="15"/>
  <c r="AE615" i="15"/>
  <c r="BG615" i="15" s="1"/>
  <c r="AD616" i="15"/>
  <c r="AD647" i="15"/>
  <c r="AY648" i="15"/>
  <c r="AN681" i="15"/>
  <c r="AY760" i="15"/>
  <c r="AE290" i="15"/>
  <c r="BG290" i="15" s="1"/>
  <c r="AE299" i="15"/>
  <c r="BG299" i="15" s="1"/>
  <c r="AE308" i="15"/>
  <c r="BG308" i="15" s="1"/>
  <c r="AN311" i="15"/>
  <c r="AN312" i="15"/>
  <c r="AN313" i="15"/>
  <c r="AN314" i="15"/>
  <c r="AN315" i="15"/>
  <c r="AN319" i="15"/>
  <c r="AN323" i="15"/>
  <c r="AF326" i="15"/>
  <c r="AE333" i="15"/>
  <c r="BG333" i="15" s="1"/>
  <c r="AE334" i="15"/>
  <c r="BG334" i="15" s="1"/>
  <c r="AE335" i="15"/>
  <c r="BG335" i="15" s="1"/>
  <c r="AE336" i="15"/>
  <c r="BG336" i="15" s="1"/>
  <c r="AE337" i="15"/>
  <c r="BG337" i="15" s="1"/>
  <c r="AE338" i="15"/>
  <c r="BG338" i="15" s="1"/>
  <c r="AE339" i="15"/>
  <c r="BG339" i="15" s="1"/>
  <c r="AD340" i="15"/>
  <c r="AD341" i="15"/>
  <c r="AD342" i="15"/>
  <c r="AD343" i="15"/>
  <c r="AD344" i="15"/>
  <c r="AD345" i="15"/>
  <c r="AD346" i="15"/>
  <c r="AC347" i="15"/>
  <c r="AC348" i="15"/>
  <c r="AC349" i="15"/>
  <c r="AC350" i="15"/>
  <c r="AC351" i="15"/>
  <c r="AC352" i="15"/>
  <c r="AC353" i="15"/>
  <c r="AN361" i="15"/>
  <c r="AN365" i="15"/>
  <c r="AN369" i="15"/>
  <c r="AD372" i="15"/>
  <c r="AD373" i="15"/>
  <c r="AD374" i="15"/>
  <c r="AD375" i="15"/>
  <c r="AD376" i="15"/>
  <c r="AD377" i="15"/>
  <c r="AC378" i="15"/>
  <c r="AC379" i="15"/>
  <c r="AC380" i="15"/>
  <c r="AC381" i="15"/>
  <c r="AC382" i="15"/>
  <c r="AC383" i="15"/>
  <c r="AC384" i="15"/>
  <c r="AN407" i="15"/>
  <c r="AN411" i="15"/>
  <c r="AN415" i="15"/>
  <c r="AV429" i="15"/>
  <c r="AE489" i="15"/>
  <c r="BG489" i="15" s="1"/>
  <c r="AE490" i="15"/>
  <c r="BG490" i="15" s="1"/>
  <c r="AE491" i="15"/>
  <c r="BG491" i="15" s="1"/>
  <c r="AE492" i="15"/>
  <c r="BG492" i="15" s="1"/>
  <c r="AE493" i="15"/>
  <c r="BG493" i="15" s="1"/>
  <c r="AE494" i="15"/>
  <c r="BG494" i="15" s="1"/>
  <c r="AE520" i="15"/>
  <c r="BG520" i="15" s="1"/>
  <c r="AE521" i="15"/>
  <c r="BG521" i="15" s="1"/>
  <c r="AE522" i="15"/>
  <c r="BG522" i="15" s="1"/>
  <c r="AE523" i="15"/>
  <c r="BG523" i="15" s="1"/>
  <c r="AE524" i="15"/>
  <c r="BG524" i="15" s="1"/>
  <c r="AE525" i="15"/>
  <c r="BG525" i="15" s="1"/>
  <c r="AE526" i="15"/>
  <c r="BG526" i="15" s="1"/>
  <c r="AD527" i="15"/>
  <c r="AD528" i="15"/>
  <c r="AD529" i="15"/>
  <c r="AD530" i="15"/>
  <c r="AD531" i="15"/>
  <c r="AD532" i="15"/>
  <c r="AD533" i="15"/>
  <c r="AC534" i="15"/>
  <c r="AC535" i="15"/>
  <c r="AC536" i="15"/>
  <c r="AC537" i="15"/>
  <c r="AC538" i="15"/>
  <c r="AC539" i="15"/>
  <c r="AY551" i="15"/>
  <c r="AE552" i="15"/>
  <c r="BG552" i="15" s="1"/>
  <c r="AE553" i="15"/>
  <c r="BG553" i="15" s="1"/>
  <c r="AE554" i="15"/>
  <c r="BG554" i="15" s="1"/>
  <c r="AE555" i="15"/>
  <c r="BG555" i="15" s="1"/>
  <c r="AE556" i="15"/>
  <c r="BG556" i="15" s="1"/>
  <c r="AE557" i="15"/>
  <c r="BG557" i="15" s="1"/>
  <c r="AD558" i="15"/>
  <c r="AD559" i="15"/>
  <c r="AD560" i="15"/>
  <c r="AD561" i="15"/>
  <c r="AD562" i="15"/>
  <c r="AD563" i="15"/>
  <c r="AD564" i="15"/>
  <c r="AC565" i="15"/>
  <c r="AC566" i="15"/>
  <c r="AC567" i="15"/>
  <c r="AC568" i="15"/>
  <c r="AC569" i="15"/>
  <c r="AC570" i="15"/>
  <c r="AC571" i="15"/>
  <c r="AC616" i="15"/>
  <c r="AC615" i="15"/>
  <c r="AC614" i="15"/>
  <c r="AC613" i="15"/>
  <c r="AC612" i="15"/>
  <c r="AC611" i="15"/>
  <c r="AC610" i="15"/>
  <c r="BG596" i="15"/>
  <c r="AC597" i="15"/>
  <c r="AD598" i="15"/>
  <c r="AD602" i="15"/>
  <c r="AE612" i="15"/>
  <c r="BG612" i="15" s="1"/>
  <c r="AC625" i="15"/>
  <c r="AD646" i="15"/>
  <c r="AE647" i="15"/>
  <c r="BG647" i="15" s="1"/>
  <c r="AD648" i="15"/>
  <c r="AD652" i="15"/>
  <c r="AC720" i="15"/>
  <c r="AC719" i="15"/>
  <c r="AC718" i="15"/>
  <c r="AC717" i="15"/>
  <c r="AC716" i="15"/>
  <c r="AC715" i="15"/>
  <c r="AC714" i="15"/>
  <c r="AC713" i="15"/>
  <c r="AC712" i="15"/>
  <c r="AC711" i="15"/>
  <c r="AC710" i="15"/>
  <c r="AC709" i="15"/>
  <c r="AC708" i="15"/>
  <c r="AC707" i="15"/>
  <c r="AC706" i="15"/>
  <c r="AC705" i="15"/>
  <c r="AC704" i="15"/>
  <c r="AC703" i="15"/>
  <c r="AC702" i="15"/>
  <c r="AC701" i="15"/>
  <c r="AC700" i="15"/>
  <c r="AY686" i="15"/>
  <c r="AC699" i="15"/>
  <c r="AC698" i="15"/>
  <c r="AC697" i="15"/>
  <c r="AC696" i="15"/>
  <c r="AC695" i="15"/>
  <c r="AC694" i="15"/>
  <c r="AC693" i="15"/>
  <c r="AE307" i="15"/>
  <c r="BG307" i="15" s="1"/>
  <c r="AE309" i="15"/>
  <c r="BG309" i="15" s="1"/>
  <c r="AE310" i="15"/>
  <c r="BG310" i="15" s="1"/>
  <c r="AE311" i="15"/>
  <c r="BG311" i="15" s="1"/>
  <c r="AE312" i="15"/>
  <c r="BG312" i="15" s="1"/>
  <c r="AE313" i="15"/>
  <c r="BG313" i="15" s="1"/>
  <c r="AE314" i="15"/>
  <c r="BG314" i="15" s="1"/>
  <c r="AE340" i="15"/>
  <c r="BG340" i="15" s="1"/>
  <c r="AE341" i="15"/>
  <c r="BG341" i="15" s="1"/>
  <c r="AE342" i="15"/>
  <c r="BG342" i="15" s="1"/>
  <c r="AE343" i="15"/>
  <c r="BG343" i="15" s="1"/>
  <c r="AE344" i="15"/>
  <c r="BG344" i="15" s="1"/>
  <c r="AE345" i="15"/>
  <c r="BG345" i="15" s="1"/>
  <c r="AD347" i="15"/>
  <c r="AD348" i="15"/>
  <c r="AD349" i="15"/>
  <c r="AD350" i="15"/>
  <c r="AD351" i="15"/>
  <c r="AD352" i="15"/>
  <c r="AD353" i="15"/>
  <c r="AC354" i="15"/>
  <c r="AC355" i="15"/>
  <c r="AC356" i="15"/>
  <c r="AC357" i="15"/>
  <c r="AC358" i="15"/>
  <c r="AC359" i="15"/>
  <c r="AY371" i="15"/>
  <c r="AE372" i="15"/>
  <c r="BG372" i="15" s="1"/>
  <c r="AE373" i="15"/>
  <c r="BG373" i="15" s="1"/>
  <c r="AE374" i="15"/>
  <c r="BG374" i="15" s="1"/>
  <c r="AE375" i="15"/>
  <c r="BG375" i="15" s="1"/>
  <c r="AE376" i="15"/>
  <c r="BG376" i="15" s="1"/>
  <c r="AE377" i="15"/>
  <c r="BG377" i="15" s="1"/>
  <c r="AD378" i="15"/>
  <c r="AD379" i="15"/>
  <c r="AD380" i="15"/>
  <c r="AD381" i="15"/>
  <c r="AD382" i="15"/>
  <c r="AD383" i="15"/>
  <c r="AD384" i="15"/>
  <c r="AC385" i="15"/>
  <c r="AC386" i="15"/>
  <c r="AC387" i="15"/>
  <c r="AC388" i="15"/>
  <c r="AC389" i="15"/>
  <c r="AC390" i="15"/>
  <c r="AC391" i="15"/>
  <c r="AC417" i="15"/>
  <c r="AC418" i="15"/>
  <c r="AC419" i="15"/>
  <c r="AC420" i="15"/>
  <c r="AC421" i="15"/>
  <c r="AC422" i="15"/>
  <c r="AC423" i="15"/>
  <c r="AC424" i="15"/>
  <c r="AC425" i="15"/>
  <c r="AC426" i="15"/>
  <c r="AC427" i="15"/>
  <c r="AC428" i="15"/>
  <c r="AC429" i="15"/>
  <c r="AN452" i="15"/>
  <c r="AN456" i="15"/>
  <c r="AN460" i="15"/>
  <c r="AN498" i="15"/>
  <c r="AN502" i="15"/>
  <c r="AE527" i="15"/>
  <c r="BG527" i="15" s="1"/>
  <c r="AE528" i="15"/>
  <c r="BG528" i="15" s="1"/>
  <c r="AE529" i="15"/>
  <c r="BG529" i="15" s="1"/>
  <c r="AE530" i="15"/>
  <c r="BG530" i="15" s="1"/>
  <c r="AE531" i="15"/>
  <c r="BG531" i="15" s="1"/>
  <c r="AE532" i="15"/>
  <c r="BG532" i="15" s="1"/>
  <c r="AE533" i="15"/>
  <c r="BG533" i="15" s="1"/>
  <c r="AD534" i="15"/>
  <c r="AD535" i="15"/>
  <c r="AD536" i="15"/>
  <c r="AN536" i="15"/>
  <c r="AD537" i="15"/>
  <c r="AN537" i="15"/>
  <c r="AD538" i="15"/>
  <c r="AN538" i="15"/>
  <c r="AD539" i="15"/>
  <c r="AN539" i="15"/>
  <c r="AN540" i="15"/>
  <c r="BF540" i="15" s="1"/>
  <c r="AN544" i="15"/>
  <c r="AN548" i="15"/>
  <c r="AE560" i="15"/>
  <c r="BG560" i="15" s="1"/>
  <c r="AE561" i="15"/>
  <c r="BG561" i="15" s="1"/>
  <c r="AE562" i="15"/>
  <c r="BG562" i="15" s="1"/>
  <c r="AE563" i="15"/>
  <c r="BG563" i="15" s="1"/>
  <c r="AE564" i="15"/>
  <c r="BG564" i="15" s="1"/>
  <c r="AD565" i="15"/>
  <c r="AD566" i="15"/>
  <c r="AD567" i="15"/>
  <c r="AD568" i="15"/>
  <c r="AD569" i="15"/>
  <c r="AD570" i="15"/>
  <c r="AD571" i="15"/>
  <c r="AC572" i="15"/>
  <c r="AC573" i="15"/>
  <c r="AC574" i="15"/>
  <c r="AC575" i="15"/>
  <c r="AC576" i="15"/>
  <c r="AC577" i="15"/>
  <c r="AC578" i="15"/>
  <c r="AN586" i="15"/>
  <c r="AN590" i="15"/>
  <c r="AN594" i="15"/>
  <c r="AD609" i="15"/>
  <c r="AD608" i="15"/>
  <c r="AD607" i="15"/>
  <c r="AD606" i="15"/>
  <c r="AD605" i="15"/>
  <c r="AD604" i="15"/>
  <c r="AD603" i="15"/>
  <c r="AD630" i="15"/>
  <c r="AD629" i="15"/>
  <c r="AD628" i="15"/>
  <c r="AD627" i="15"/>
  <c r="AD626" i="15"/>
  <c r="AD625" i="15"/>
  <c r="AD624" i="15"/>
  <c r="AD597" i="15"/>
  <c r="AD611" i="15"/>
  <c r="AC617" i="15"/>
  <c r="AC619" i="15"/>
  <c r="AC623" i="15"/>
  <c r="AC624" i="15"/>
  <c r="AD645" i="15"/>
  <c r="AE646" i="15"/>
  <c r="BG646" i="15" s="1"/>
  <c r="AN727" i="15"/>
  <c r="AN769" i="15"/>
  <c r="AN772" i="15"/>
  <c r="AD354" i="15"/>
  <c r="AD355" i="15"/>
  <c r="AD356" i="15"/>
  <c r="AD357" i="15"/>
  <c r="AD358" i="15"/>
  <c r="AD359" i="15"/>
  <c r="AE378" i="15"/>
  <c r="BG378" i="15" s="1"/>
  <c r="AE379" i="15"/>
  <c r="BG379" i="15" s="1"/>
  <c r="AE380" i="15"/>
  <c r="BG380" i="15" s="1"/>
  <c r="AE381" i="15"/>
  <c r="BG381" i="15" s="1"/>
  <c r="AE382" i="15"/>
  <c r="BG382" i="15" s="1"/>
  <c r="AE383" i="15"/>
  <c r="BG383" i="15" s="1"/>
  <c r="AD385" i="15"/>
  <c r="AD386" i="15"/>
  <c r="AD387" i="15"/>
  <c r="AD388" i="15"/>
  <c r="AD389" i="15"/>
  <c r="AD390" i="15"/>
  <c r="AC392" i="15"/>
  <c r="AC393" i="15"/>
  <c r="AC394" i="15"/>
  <c r="AC395" i="15"/>
  <c r="AC396" i="15"/>
  <c r="AC397" i="15"/>
  <c r="AN406" i="15"/>
  <c r="AN410" i="15"/>
  <c r="AN414" i="15"/>
  <c r="AD417" i="15"/>
  <c r="AD418" i="15"/>
  <c r="AD419" i="15"/>
  <c r="AD420" i="15"/>
  <c r="AD421" i="15"/>
  <c r="AD422" i="15"/>
  <c r="AD423" i="15"/>
  <c r="AD424" i="15"/>
  <c r="AD425" i="15"/>
  <c r="AD426" i="15"/>
  <c r="AD427" i="15"/>
  <c r="AD428" i="15"/>
  <c r="AC430" i="15"/>
  <c r="AC431" i="15"/>
  <c r="AC432" i="15"/>
  <c r="AC433" i="15"/>
  <c r="AC434" i="15"/>
  <c r="AC435" i="15"/>
  <c r="AC462" i="15"/>
  <c r="AC463" i="15"/>
  <c r="AC464" i="15"/>
  <c r="AC465" i="15"/>
  <c r="AC466" i="15"/>
  <c r="AE534" i="15"/>
  <c r="BG534" i="15" s="1"/>
  <c r="AE535" i="15"/>
  <c r="BG535" i="15" s="1"/>
  <c r="AE536" i="15"/>
  <c r="BG536" i="15" s="1"/>
  <c r="AE537" i="15"/>
  <c r="BG537" i="15" s="1"/>
  <c r="AE538" i="15"/>
  <c r="BG538" i="15" s="1"/>
  <c r="AE539" i="15"/>
  <c r="BG539" i="15" s="1"/>
  <c r="AE567" i="15"/>
  <c r="BG567" i="15" s="1"/>
  <c r="AE568" i="15"/>
  <c r="BG568" i="15" s="1"/>
  <c r="AE569" i="15"/>
  <c r="BG569" i="15" s="1"/>
  <c r="AE570" i="15"/>
  <c r="BG570" i="15" s="1"/>
  <c r="AD572" i="15"/>
  <c r="AD573" i="15"/>
  <c r="AD574" i="15"/>
  <c r="AD575" i="15"/>
  <c r="AD576" i="15"/>
  <c r="AD577" i="15"/>
  <c r="AC579" i="15"/>
  <c r="AC580" i="15"/>
  <c r="AC581" i="15"/>
  <c r="AC582" i="15"/>
  <c r="AC583" i="15"/>
  <c r="AC584" i="15"/>
  <c r="AE602" i="15"/>
  <c r="BG602" i="15" s="1"/>
  <c r="AE601" i="15"/>
  <c r="BG601" i="15" s="1"/>
  <c r="AE600" i="15"/>
  <c r="BG600" i="15" s="1"/>
  <c r="AE599" i="15"/>
  <c r="BG599" i="15" s="1"/>
  <c r="AE598" i="15"/>
  <c r="BG598" i="15" s="1"/>
  <c r="AE630" i="15"/>
  <c r="BG630" i="15" s="1"/>
  <c r="AE629" i="15"/>
  <c r="BG629" i="15" s="1"/>
  <c r="AE628" i="15"/>
  <c r="BG628" i="15" s="1"/>
  <c r="AE627" i="15"/>
  <c r="BG627" i="15" s="1"/>
  <c r="AE626" i="15"/>
  <c r="BG626" i="15" s="1"/>
  <c r="AE625" i="15"/>
  <c r="BG625" i="15" s="1"/>
  <c r="AE624" i="15"/>
  <c r="BG624" i="15" s="1"/>
  <c r="AE623" i="15"/>
  <c r="BG623" i="15" s="1"/>
  <c r="AE622" i="15"/>
  <c r="BG622" i="15" s="1"/>
  <c r="AE621" i="15"/>
  <c r="BG621" i="15" s="1"/>
  <c r="AE620" i="15"/>
  <c r="BG620" i="15" s="1"/>
  <c r="AE619" i="15"/>
  <c r="BG619" i="15" s="1"/>
  <c r="AE618" i="15"/>
  <c r="BG618" i="15" s="1"/>
  <c r="AE617" i="15"/>
  <c r="BG617" i="15" s="1"/>
  <c r="AE597" i="15"/>
  <c r="BG597" i="15" s="1"/>
  <c r="AD601" i="15"/>
  <c r="AC608" i="15"/>
  <c r="AE611" i="15"/>
  <c r="BG611" i="15" s="1"/>
  <c r="AD617" i="15"/>
  <c r="AC618" i="15"/>
  <c r="AD619" i="15"/>
  <c r="AD623" i="15"/>
  <c r="AD644" i="15"/>
  <c r="AE645" i="15"/>
  <c r="BG645" i="15" s="1"/>
  <c r="AD651" i="15"/>
  <c r="AN677" i="15"/>
  <c r="AN807" i="15"/>
  <c r="AN626" i="15"/>
  <c r="AN627" i="15"/>
  <c r="AN628" i="15"/>
  <c r="AN629" i="15"/>
  <c r="AN630" i="15"/>
  <c r="AN634" i="15"/>
  <c r="AN638" i="15"/>
  <c r="AC662" i="15"/>
  <c r="AC663" i="15"/>
  <c r="AC664" i="15"/>
  <c r="AC665" i="15"/>
  <c r="AC666" i="15"/>
  <c r="AC667" i="15"/>
  <c r="AC668" i="15"/>
  <c r="AN676" i="15"/>
  <c r="AN680" i="15"/>
  <c r="AN684" i="15"/>
  <c r="AD687" i="15"/>
  <c r="AD688" i="15"/>
  <c r="AD689" i="15"/>
  <c r="AD690" i="15"/>
  <c r="AD691" i="15"/>
  <c r="AD692" i="15"/>
  <c r="AN722" i="15"/>
  <c r="AN726" i="15"/>
  <c r="AN730" i="15"/>
  <c r="BG731" i="15"/>
  <c r="AD732" i="15"/>
  <c r="AE733" i="15"/>
  <c r="BG733" i="15" s="1"/>
  <c r="AC740" i="15"/>
  <c r="AD741" i="15"/>
  <c r="AE742" i="15"/>
  <c r="BG742" i="15" s="1"/>
  <c r="AC749" i="15"/>
  <c r="AD750" i="15"/>
  <c r="AE751" i="15"/>
  <c r="BG751" i="15" s="1"/>
  <c r="AE752" i="15"/>
  <c r="BG752" i="15" s="1"/>
  <c r="AC758" i="15"/>
  <c r="AC759" i="15"/>
  <c r="AE761" i="15"/>
  <c r="BG761" i="15" s="1"/>
  <c r="AE762" i="15"/>
  <c r="BG762" i="15" s="1"/>
  <c r="AE763" i="15"/>
  <c r="BG763" i="15" s="1"/>
  <c r="AN771" i="15"/>
  <c r="AE798" i="15"/>
  <c r="BG798" i="15" s="1"/>
  <c r="AE802" i="15"/>
  <c r="BG802" i="15" s="1"/>
  <c r="AD805" i="15"/>
  <c r="AE810" i="15"/>
  <c r="BG810" i="15" s="1"/>
  <c r="BF900" i="15"/>
  <c r="BE900" i="15"/>
  <c r="BD900" i="15"/>
  <c r="V900" i="15"/>
  <c r="AY900" i="15"/>
  <c r="AZ900" i="15" s="1"/>
  <c r="AC669" i="15"/>
  <c r="AC670" i="15"/>
  <c r="AC671" i="15"/>
  <c r="AC672" i="15"/>
  <c r="AC673" i="15"/>
  <c r="AC674" i="15"/>
  <c r="AC675" i="15"/>
  <c r="AE687" i="15"/>
  <c r="BG687" i="15" s="1"/>
  <c r="AE688" i="15"/>
  <c r="BG688" i="15" s="1"/>
  <c r="AE689" i="15"/>
  <c r="BG689" i="15" s="1"/>
  <c r="AE690" i="15"/>
  <c r="BG690" i="15" s="1"/>
  <c r="AE691" i="15"/>
  <c r="BG691" i="15" s="1"/>
  <c r="AE692" i="15"/>
  <c r="BG692" i="15" s="1"/>
  <c r="AD693" i="15"/>
  <c r="AD694" i="15"/>
  <c r="AD695" i="15"/>
  <c r="AD696" i="15"/>
  <c r="AD697" i="15"/>
  <c r="AD698" i="15"/>
  <c r="AD699" i="15"/>
  <c r="AD765" i="15"/>
  <c r="AD764" i="15"/>
  <c r="AE732" i="15"/>
  <c r="BG732" i="15" s="1"/>
  <c r="AD740" i="15"/>
  <c r="AE741" i="15"/>
  <c r="BG741" i="15" s="1"/>
  <c r="AC748" i="15"/>
  <c r="AD749" i="15"/>
  <c r="AE750" i="15"/>
  <c r="BG750" i="15" s="1"/>
  <c r="AC757" i="15"/>
  <c r="AD758" i="15"/>
  <c r="AD759" i="15"/>
  <c r="AE760" i="15"/>
  <c r="BG760" i="15" s="1"/>
  <c r="AE805" i="15"/>
  <c r="BG805" i="15" s="1"/>
  <c r="AD808" i="15"/>
  <c r="AY841" i="15"/>
  <c r="AD893" i="15"/>
  <c r="AD892" i="15"/>
  <c r="AD891" i="15"/>
  <c r="AD890" i="15"/>
  <c r="AD889" i="15"/>
  <c r="AD888" i="15"/>
  <c r="AD887" i="15"/>
  <c r="AD886" i="15"/>
  <c r="AD885" i="15"/>
  <c r="AD884" i="15"/>
  <c r="AD883" i="15"/>
  <c r="AD882" i="15"/>
  <c r="AD881" i="15"/>
  <c r="AD880" i="15"/>
  <c r="AF866" i="15"/>
  <c r="AD879" i="15"/>
  <c r="AD878" i="15"/>
  <c r="AD877" i="15"/>
  <c r="AD876" i="15"/>
  <c r="AD875" i="15"/>
  <c r="AD874" i="15"/>
  <c r="AD873" i="15"/>
  <c r="AD869" i="15"/>
  <c r="AD895" i="15"/>
  <c r="AD969" i="15"/>
  <c r="AE696" i="15"/>
  <c r="BG696" i="15" s="1"/>
  <c r="AE697" i="15"/>
  <c r="BG697" i="15" s="1"/>
  <c r="AE698" i="15"/>
  <c r="BG698" i="15" s="1"/>
  <c r="AE699" i="15"/>
  <c r="BG699" i="15" s="1"/>
  <c r="AE740" i="15"/>
  <c r="BG740" i="15" s="1"/>
  <c r="AC747" i="15"/>
  <c r="AD748" i="15"/>
  <c r="AE749" i="15"/>
  <c r="BG749" i="15" s="1"/>
  <c r="AC756" i="15"/>
  <c r="AD757" i="15"/>
  <c r="AE758" i="15"/>
  <c r="BG758" i="15" s="1"/>
  <c r="AE759" i="15"/>
  <c r="BG759" i="15" s="1"/>
  <c r="BG776" i="15"/>
  <c r="AC796" i="15"/>
  <c r="AE799" i="15"/>
  <c r="BG799" i="15" s="1"/>
  <c r="AE803" i="15"/>
  <c r="BG803" i="15" s="1"/>
  <c r="AE808" i="15"/>
  <c r="BG808" i="15" s="1"/>
  <c r="AD872" i="15"/>
  <c r="AN1035" i="15"/>
  <c r="AE700" i="15"/>
  <c r="BG700" i="15" s="1"/>
  <c r="AE701" i="15"/>
  <c r="BG701" i="15" s="1"/>
  <c r="AE702" i="15"/>
  <c r="BG702" i="15" s="1"/>
  <c r="AE703" i="15"/>
  <c r="BG703" i="15" s="1"/>
  <c r="AE704" i="15"/>
  <c r="BG704" i="15" s="1"/>
  <c r="AE705" i="15"/>
  <c r="BG705" i="15" s="1"/>
  <c r="AE706" i="15"/>
  <c r="BG706" i="15" s="1"/>
  <c r="AD707" i="15"/>
  <c r="AD708" i="15"/>
  <c r="AD709" i="15"/>
  <c r="AD710" i="15"/>
  <c r="AD711" i="15"/>
  <c r="AD712" i="15"/>
  <c r="AD713" i="15"/>
  <c r="AF731" i="15"/>
  <c r="AC736" i="15"/>
  <c r="AD737" i="15"/>
  <c r="AD738" i="15"/>
  <c r="AE739" i="15"/>
  <c r="BG739" i="15" s="1"/>
  <c r="AC746" i="15"/>
  <c r="AD747" i="15"/>
  <c r="AE748" i="15"/>
  <c r="BG748" i="15" s="1"/>
  <c r="AC755" i="15"/>
  <c r="AD756" i="15"/>
  <c r="AE757" i="15"/>
  <c r="BG757" i="15" s="1"/>
  <c r="AC765" i="15"/>
  <c r="AN765" i="15"/>
  <c r="AN773" i="15"/>
  <c r="AE777" i="15"/>
  <c r="BG777" i="15" s="1"/>
  <c r="AE779" i="15"/>
  <c r="BG779" i="15" s="1"/>
  <c r="AE781" i="15"/>
  <c r="BG781" i="15" s="1"/>
  <c r="AD783" i="15"/>
  <c r="AC786" i="15"/>
  <c r="AD806" i="15"/>
  <c r="AD867" i="15"/>
  <c r="AD896" i="15"/>
  <c r="AD898" i="15"/>
  <c r="AD900" i="15"/>
  <c r="AD957" i="15"/>
  <c r="AE707" i="15"/>
  <c r="BG707" i="15" s="1"/>
  <c r="AE708" i="15"/>
  <c r="BG708" i="15" s="1"/>
  <c r="AE709" i="15"/>
  <c r="BG709" i="15" s="1"/>
  <c r="AE710" i="15"/>
  <c r="BG710" i="15" s="1"/>
  <c r="AE711" i="15"/>
  <c r="BG711" i="15" s="1"/>
  <c r="AE712" i="15"/>
  <c r="BG712" i="15" s="1"/>
  <c r="AE713" i="15"/>
  <c r="BG713" i="15" s="1"/>
  <c r="AD714" i="15"/>
  <c r="AD715" i="15"/>
  <c r="AD716" i="15"/>
  <c r="AD717" i="15"/>
  <c r="AD718" i="15"/>
  <c r="AD719" i="15"/>
  <c r="AC735" i="15"/>
  <c r="AD736" i="15"/>
  <c r="AE737" i="15"/>
  <c r="BG737" i="15" s="1"/>
  <c r="AE738" i="15"/>
  <c r="BG738" i="15" s="1"/>
  <c r="AC744" i="15"/>
  <c r="AC745" i="15"/>
  <c r="AD746" i="15"/>
  <c r="AE747" i="15"/>
  <c r="BG747" i="15" s="1"/>
  <c r="AC754" i="15"/>
  <c r="AD755" i="15"/>
  <c r="AE756" i="15"/>
  <c r="BG756" i="15" s="1"/>
  <c r="AE765" i="15"/>
  <c r="BG765" i="15" s="1"/>
  <c r="AC810" i="15"/>
  <c r="AC809" i="15"/>
  <c r="AC808" i="15"/>
  <c r="AC807" i="15"/>
  <c r="AC806" i="15"/>
  <c r="AC805" i="15"/>
  <c r="AC804" i="15"/>
  <c r="AC803" i="15"/>
  <c r="AC802" i="15"/>
  <c r="AC801" i="15"/>
  <c r="AC800" i="15"/>
  <c r="AC799" i="15"/>
  <c r="AC798" i="15"/>
  <c r="AC797" i="15"/>
  <c r="AD786" i="15"/>
  <c r="AC789" i="15"/>
  <c r="AC794" i="15"/>
  <c r="AE800" i="15"/>
  <c r="BG800" i="15" s="1"/>
  <c r="AE806" i="15"/>
  <c r="BG806" i="15" s="1"/>
  <c r="AD870" i="15"/>
  <c r="AD990" i="15"/>
  <c r="AD989" i="15"/>
  <c r="AD988" i="15"/>
  <c r="AD987" i="15"/>
  <c r="AD986" i="15"/>
  <c r="AD985" i="15"/>
  <c r="AD984" i="15"/>
  <c r="AD983" i="15"/>
  <c r="AD982" i="15"/>
  <c r="AD981" i="15"/>
  <c r="AD980" i="15"/>
  <c r="AD979" i="15"/>
  <c r="AD978" i="15"/>
  <c r="AD977" i="15"/>
  <c r="AD976" i="15"/>
  <c r="AD975" i="15"/>
  <c r="AD974" i="15"/>
  <c r="AD973" i="15"/>
  <c r="AD972" i="15"/>
  <c r="AD971" i="15"/>
  <c r="AD970" i="15"/>
  <c r="AF956" i="15"/>
  <c r="AD968" i="15"/>
  <c r="AD967" i="15"/>
  <c r="AD966" i="15"/>
  <c r="AD965" i="15"/>
  <c r="AD964" i="15"/>
  <c r="AD963" i="15"/>
  <c r="AY1005" i="15"/>
  <c r="AC642" i="15"/>
  <c r="AC643" i="15"/>
  <c r="AC644" i="15"/>
  <c r="AC645" i="15"/>
  <c r="AC646" i="15"/>
  <c r="AE714" i="15"/>
  <c r="BG714" i="15" s="1"/>
  <c r="AE715" i="15"/>
  <c r="BG715" i="15" s="1"/>
  <c r="AE716" i="15"/>
  <c r="BG716" i="15" s="1"/>
  <c r="AE717" i="15"/>
  <c r="BG717" i="15" s="1"/>
  <c r="AE718" i="15"/>
  <c r="BG718" i="15" s="1"/>
  <c r="AE719" i="15"/>
  <c r="BG719" i="15" s="1"/>
  <c r="AC734" i="15"/>
  <c r="AD735" i="15"/>
  <c r="AE736" i="15"/>
  <c r="BG736" i="15" s="1"/>
  <c r="AC743" i="15"/>
  <c r="AD744" i="15"/>
  <c r="AD745" i="15"/>
  <c r="AE746" i="15"/>
  <c r="BG746" i="15" s="1"/>
  <c r="AC753" i="15"/>
  <c r="AD754" i="15"/>
  <c r="AE755" i="15"/>
  <c r="BG755" i="15" s="1"/>
  <c r="AD803" i="15"/>
  <c r="AD802" i="15"/>
  <c r="AD801" i="15"/>
  <c r="AD800" i="15"/>
  <c r="AD799" i="15"/>
  <c r="AD798" i="15"/>
  <c r="AD797" i="15"/>
  <c r="AD796" i="15"/>
  <c r="AD795" i="15"/>
  <c r="AD794" i="15"/>
  <c r="AD793" i="15"/>
  <c r="AD792" i="15"/>
  <c r="AD791" i="15"/>
  <c r="AD790" i="15"/>
  <c r="AF776" i="15"/>
  <c r="AY776" i="15"/>
  <c r="AC778" i="15"/>
  <c r="AC780" i="15"/>
  <c r="AC782" i="15"/>
  <c r="AC784" i="15"/>
  <c r="AD789" i="15"/>
  <c r="AD804" i="15"/>
  <c r="AD894" i="15"/>
  <c r="AD958" i="15"/>
  <c r="AD962" i="15"/>
  <c r="AV1139" i="15"/>
  <c r="AE735" i="15"/>
  <c r="BG735" i="15" s="1"/>
  <c r="AD743" i="15"/>
  <c r="AE744" i="15"/>
  <c r="BG744" i="15" s="1"/>
  <c r="AE745" i="15"/>
  <c r="BG745" i="15" s="1"/>
  <c r="AC751" i="15"/>
  <c r="AC752" i="15"/>
  <c r="AD753" i="15"/>
  <c r="AC761" i="15"/>
  <c r="AC762" i="15"/>
  <c r="AC763" i="15"/>
  <c r="AN764" i="15"/>
  <c r="AE796" i="15"/>
  <c r="BG796" i="15" s="1"/>
  <c r="AE795" i="15"/>
  <c r="BG795" i="15" s="1"/>
  <c r="AE794" i="15"/>
  <c r="BG794" i="15" s="1"/>
  <c r="AE793" i="15"/>
  <c r="BG793" i="15" s="1"/>
  <c r="AE792" i="15"/>
  <c r="BG792" i="15" s="1"/>
  <c r="AE791" i="15"/>
  <c r="BG791" i="15" s="1"/>
  <c r="AE790" i="15"/>
  <c r="BG790" i="15" s="1"/>
  <c r="AE789" i="15"/>
  <c r="BG789" i="15" s="1"/>
  <c r="AE788" i="15"/>
  <c r="BG788" i="15" s="1"/>
  <c r="AE787" i="15"/>
  <c r="BG787" i="15" s="1"/>
  <c r="AE786" i="15"/>
  <c r="BG786" i="15" s="1"/>
  <c r="AE785" i="15"/>
  <c r="BG785" i="15" s="1"/>
  <c r="AE784" i="15"/>
  <c r="BG784" i="15" s="1"/>
  <c r="AE783" i="15"/>
  <c r="BG783" i="15" s="1"/>
  <c r="AE797" i="15"/>
  <c r="BG797" i="15" s="1"/>
  <c r="AE801" i="15"/>
  <c r="BG801" i="15" s="1"/>
  <c r="AE804" i="15"/>
  <c r="BG804" i="15" s="1"/>
  <c r="AD807" i="15"/>
  <c r="AD868" i="15"/>
  <c r="AD844" i="15"/>
  <c r="AD845" i="15"/>
  <c r="AD846" i="15"/>
  <c r="AD847" i="15"/>
  <c r="AD848" i="15"/>
  <c r="AC849" i="15"/>
  <c r="AC850" i="15"/>
  <c r="AC851" i="15"/>
  <c r="AC852" i="15"/>
  <c r="AC853" i="15"/>
  <c r="AC854" i="15"/>
  <c r="AC855" i="15"/>
  <c r="AE867" i="15"/>
  <c r="BG867" i="15" s="1"/>
  <c r="AE868" i="15"/>
  <c r="BG868" i="15" s="1"/>
  <c r="AE869" i="15"/>
  <c r="BG869" i="15" s="1"/>
  <c r="AE870" i="15"/>
  <c r="BG870" i="15" s="1"/>
  <c r="AE871" i="15"/>
  <c r="BG871" i="15" s="1"/>
  <c r="AE872" i="15"/>
  <c r="BG872" i="15" s="1"/>
  <c r="AE894" i="15"/>
  <c r="BG894" i="15" s="1"/>
  <c r="AE895" i="15"/>
  <c r="BG895" i="15" s="1"/>
  <c r="AE896" i="15"/>
  <c r="BG896" i="15" s="1"/>
  <c r="AE897" i="15"/>
  <c r="BG897" i="15" s="1"/>
  <c r="AE898" i="15"/>
  <c r="BG898" i="15" s="1"/>
  <c r="AE899" i="15"/>
  <c r="BG899" i="15" s="1"/>
  <c r="AE900" i="15"/>
  <c r="BG900" i="15" s="1"/>
  <c r="AE925" i="15"/>
  <c r="BG925" i="15" s="1"/>
  <c r="AE926" i="15"/>
  <c r="BG926" i="15" s="1"/>
  <c r="AE927" i="15"/>
  <c r="BG927" i="15" s="1"/>
  <c r="AE928" i="15"/>
  <c r="BG928" i="15" s="1"/>
  <c r="AE929" i="15"/>
  <c r="BG929" i="15" s="1"/>
  <c r="AE930" i="15"/>
  <c r="BG930" i="15" s="1"/>
  <c r="AE931" i="15"/>
  <c r="BG931" i="15" s="1"/>
  <c r="AD932" i="15"/>
  <c r="AD933" i="15"/>
  <c r="AD934" i="15"/>
  <c r="AD935" i="15"/>
  <c r="AD936" i="15"/>
  <c r="AD937" i="15"/>
  <c r="AD938" i="15"/>
  <c r="AC939" i="15"/>
  <c r="AC940" i="15"/>
  <c r="AC941" i="15"/>
  <c r="AC942" i="15"/>
  <c r="AC943" i="15"/>
  <c r="AC944" i="15"/>
  <c r="AC945" i="15"/>
  <c r="AE990" i="15"/>
  <c r="BG990" i="15" s="1"/>
  <c r="AE989" i="15"/>
  <c r="BG989" i="15" s="1"/>
  <c r="AE988" i="15"/>
  <c r="BG988" i="15" s="1"/>
  <c r="AE987" i="15"/>
  <c r="BG987" i="15" s="1"/>
  <c r="AE986" i="15"/>
  <c r="BG986" i="15" s="1"/>
  <c r="AE985" i="15"/>
  <c r="BG985" i="15" s="1"/>
  <c r="AE983" i="15"/>
  <c r="BG983" i="15" s="1"/>
  <c r="AE982" i="15"/>
  <c r="BG982" i="15" s="1"/>
  <c r="AE981" i="15"/>
  <c r="BG981" i="15" s="1"/>
  <c r="AE980" i="15"/>
  <c r="BG980" i="15" s="1"/>
  <c r="AE979" i="15"/>
  <c r="BG979" i="15" s="1"/>
  <c r="AE978" i="15"/>
  <c r="BG978" i="15" s="1"/>
  <c r="AE977" i="15"/>
  <c r="BG977" i="15" s="1"/>
  <c r="AE976" i="15"/>
  <c r="BG976" i="15" s="1"/>
  <c r="AE975" i="15"/>
  <c r="BG975" i="15" s="1"/>
  <c r="AE974" i="15"/>
  <c r="BG974" i="15" s="1"/>
  <c r="AE973" i="15"/>
  <c r="BG973" i="15" s="1"/>
  <c r="AE972" i="15"/>
  <c r="BG972" i="15" s="1"/>
  <c r="AE969" i="15"/>
  <c r="BG969" i="15" s="1"/>
  <c r="AE957" i="15"/>
  <c r="BG957" i="15" s="1"/>
  <c r="AE958" i="15"/>
  <c r="BG958" i="15" s="1"/>
  <c r="AE959" i="15"/>
  <c r="BG959" i="15" s="1"/>
  <c r="AE960" i="15"/>
  <c r="BG960" i="15" s="1"/>
  <c r="AE961" i="15"/>
  <c r="BG961" i="15" s="1"/>
  <c r="AE962" i="15"/>
  <c r="BG962" i="15" s="1"/>
  <c r="AC974" i="15"/>
  <c r="AN993" i="15"/>
  <c r="AC1004" i="15"/>
  <c r="AN1081" i="15"/>
  <c r="AN1089" i="15"/>
  <c r="AE1125" i="15"/>
  <c r="BG1125" i="15" s="1"/>
  <c r="AE1124" i="15"/>
  <c r="BG1124" i="15" s="1"/>
  <c r="AE1123" i="15"/>
  <c r="BG1123" i="15" s="1"/>
  <c r="AE1122" i="15"/>
  <c r="BG1122" i="15" s="1"/>
  <c r="AE1121" i="15"/>
  <c r="BG1121" i="15" s="1"/>
  <c r="AE1120" i="15"/>
  <c r="BG1120" i="15" s="1"/>
  <c r="AE1119" i="15"/>
  <c r="BG1119" i="15" s="1"/>
  <c r="AE1118" i="15"/>
  <c r="BG1118" i="15" s="1"/>
  <c r="AE1117" i="15"/>
  <c r="BG1117" i="15" s="1"/>
  <c r="AE1116" i="15"/>
  <c r="BG1116" i="15" s="1"/>
  <c r="AE1115" i="15"/>
  <c r="BG1115" i="15" s="1"/>
  <c r="AE1114" i="15"/>
  <c r="BG1114" i="15" s="1"/>
  <c r="AE1113" i="15"/>
  <c r="BG1113" i="15" s="1"/>
  <c r="AE1112" i="15"/>
  <c r="BG1112" i="15" s="1"/>
  <c r="BG1091" i="15"/>
  <c r="AE1111" i="15"/>
  <c r="BG1111" i="15" s="1"/>
  <c r="AE1110" i="15"/>
  <c r="BG1110" i="15" s="1"/>
  <c r="AE1109" i="15"/>
  <c r="BG1109" i="15" s="1"/>
  <c r="AE1108" i="15"/>
  <c r="BG1108" i="15" s="1"/>
  <c r="AE1107" i="15"/>
  <c r="BG1107" i="15" s="1"/>
  <c r="AE1106" i="15"/>
  <c r="BG1106" i="15" s="1"/>
  <c r="AE1105" i="15"/>
  <c r="BG1105" i="15" s="1"/>
  <c r="AE1104" i="15"/>
  <c r="BG1104" i="15" s="1"/>
  <c r="AE1103" i="15"/>
  <c r="BG1103" i="15" s="1"/>
  <c r="AE1102" i="15"/>
  <c r="BG1102" i="15" s="1"/>
  <c r="AE1101" i="15"/>
  <c r="BG1101" i="15" s="1"/>
  <c r="AE1100" i="15"/>
  <c r="BG1100" i="15" s="1"/>
  <c r="AE1099" i="15"/>
  <c r="BG1099" i="15" s="1"/>
  <c r="AE1098" i="15"/>
  <c r="BG1098" i="15" s="1"/>
  <c r="AE1097" i="15"/>
  <c r="BG1097" i="15" s="1"/>
  <c r="AN851" i="15"/>
  <c r="AN852" i="15"/>
  <c r="AN853" i="15"/>
  <c r="AN854" i="15"/>
  <c r="AN855" i="15"/>
  <c r="AN859" i="15"/>
  <c r="AN863" i="15"/>
  <c r="AD939" i="15"/>
  <c r="AD940" i="15"/>
  <c r="AD941" i="15"/>
  <c r="AD942" i="15"/>
  <c r="AD943" i="15"/>
  <c r="AD944" i="15"/>
  <c r="AD945" i="15"/>
  <c r="AE968" i="15"/>
  <c r="BG968" i="15" s="1"/>
  <c r="AC975" i="15"/>
  <c r="AC1007" i="15"/>
  <c r="AN1033" i="15"/>
  <c r="AN1264" i="15"/>
  <c r="AE885" i="15"/>
  <c r="BG885" i="15" s="1"/>
  <c r="AE886" i="15"/>
  <c r="BG886" i="15" s="1"/>
  <c r="AE939" i="15"/>
  <c r="BG939" i="15" s="1"/>
  <c r="AE940" i="15"/>
  <c r="BG940" i="15" s="1"/>
  <c r="AE941" i="15"/>
  <c r="BG941" i="15" s="1"/>
  <c r="AE942" i="15"/>
  <c r="BG942" i="15" s="1"/>
  <c r="AE943" i="15"/>
  <c r="BG943" i="15" s="1"/>
  <c r="AE944" i="15"/>
  <c r="BG944" i="15" s="1"/>
  <c r="AE945" i="15"/>
  <c r="BG945" i="15" s="1"/>
  <c r="AE971" i="15"/>
  <c r="BG971" i="15" s="1"/>
  <c r="AC1002" i="15"/>
  <c r="AN858" i="15"/>
  <c r="AN862" i="15"/>
  <c r="AE887" i="15"/>
  <c r="BG887" i="15" s="1"/>
  <c r="AE888" i="15"/>
  <c r="BG888" i="15" s="1"/>
  <c r="AN902" i="15"/>
  <c r="AN906" i="15"/>
  <c r="AN910" i="15"/>
  <c r="AN948" i="15"/>
  <c r="AN952" i="15"/>
  <c r="AE984" i="15"/>
  <c r="BG984" i="15" s="1"/>
  <c r="AN1031" i="15"/>
  <c r="AC822" i="15"/>
  <c r="AC823" i="15"/>
  <c r="AC824" i="15"/>
  <c r="AC825" i="15"/>
  <c r="AC826" i="15"/>
  <c r="AC827" i="15"/>
  <c r="AC912" i="15"/>
  <c r="AC913" i="15"/>
  <c r="AC914" i="15"/>
  <c r="AC915" i="15"/>
  <c r="AC916" i="15"/>
  <c r="AC917" i="15"/>
  <c r="AC1035" i="15"/>
  <c r="AC1034" i="15"/>
  <c r="AC1033" i="15"/>
  <c r="AC1032" i="15"/>
  <c r="AC1031" i="15"/>
  <c r="AC1030" i="15"/>
  <c r="AC1029" i="15"/>
  <c r="AC1028" i="15"/>
  <c r="AC1027" i="15"/>
  <c r="AC1026" i="15"/>
  <c r="AC1025" i="15"/>
  <c r="AC1024" i="15"/>
  <c r="AC1023" i="15"/>
  <c r="AC1022" i="15"/>
  <c r="AC1021" i="15"/>
  <c r="AC1020" i="15"/>
  <c r="AC1019" i="15"/>
  <c r="AC1018" i="15"/>
  <c r="AC1017" i="15"/>
  <c r="AC1016" i="15"/>
  <c r="AC1015" i="15"/>
  <c r="AY1001" i="15"/>
  <c r="AC1014" i="15"/>
  <c r="AC1013" i="15"/>
  <c r="AC1012" i="15"/>
  <c r="AC1011" i="15"/>
  <c r="AC1010" i="15"/>
  <c r="AC1009" i="15"/>
  <c r="AC1008" i="15"/>
  <c r="AN1034" i="15"/>
  <c r="AN1039" i="15"/>
  <c r="AN1085" i="15"/>
  <c r="AD822" i="15"/>
  <c r="AD823" i="15"/>
  <c r="AD824" i="15"/>
  <c r="AD825" i="15"/>
  <c r="AD826" i="15"/>
  <c r="AD827" i="15"/>
  <c r="AC828" i="15"/>
  <c r="AC829" i="15"/>
  <c r="AC830" i="15"/>
  <c r="AC831" i="15"/>
  <c r="AC832" i="15"/>
  <c r="AC833" i="15"/>
  <c r="AC834" i="15"/>
  <c r="AC889" i="15"/>
  <c r="AC890" i="15"/>
  <c r="AC891" i="15"/>
  <c r="AC892" i="15"/>
  <c r="AC893" i="15"/>
  <c r="AD912" i="15"/>
  <c r="AD913" i="15"/>
  <c r="AD914" i="15"/>
  <c r="AD915" i="15"/>
  <c r="AD916" i="15"/>
  <c r="AD917" i="15"/>
  <c r="AC918" i="15"/>
  <c r="AC919" i="15"/>
  <c r="AC920" i="15"/>
  <c r="AC921" i="15"/>
  <c r="AC922" i="15"/>
  <c r="AC923" i="15"/>
  <c r="AC924" i="15"/>
  <c r="AC1003" i="15"/>
  <c r="AY821" i="15"/>
  <c r="AE822" i="15"/>
  <c r="BG822" i="15" s="1"/>
  <c r="AE823" i="15"/>
  <c r="BG823" i="15" s="1"/>
  <c r="AE824" i="15"/>
  <c r="BG824" i="15" s="1"/>
  <c r="AE825" i="15"/>
  <c r="BG825" i="15" s="1"/>
  <c r="AE826" i="15"/>
  <c r="BG826" i="15" s="1"/>
  <c r="AD828" i="15"/>
  <c r="AD829" i="15"/>
  <c r="AD830" i="15"/>
  <c r="AD831" i="15"/>
  <c r="AD832" i="15"/>
  <c r="AD833" i="15"/>
  <c r="AC835" i="15"/>
  <c r="AC836" i="15"/>
  <c r="AC837" i="15"/>
  <c r="AC838" i="15"/>
  <c r="AC839" i="15"/>
  <c r="AC840" i="15"/>
  <c r="AC867" i="15"/>
  <c r="AC868" i="15"/>
  <c r="AC869" i="15"/>
  <c r="AC870" i="15"/>
  <c r="AC871" i="15"/>
  <c r="AC872" i="15"/>
  <c r="AC894" i="15"/>
  <c r="AC895" i="15"/>
  <c r="AC896" i="15"/>
  <c r="AC897" i="15"/>
  <c r="AC898" i="15"/>
  <c r="AC899" i="15"/>
  <c r="AY911" i="15"/>
  <c r="AE912" i="15"/>
  <c r="BG912" i="15" s="1"/>
  <c r="AE913" i="15"/>
  <c r="BG913" i="15" s="1"/>
  <c r="AE914" i="15"/>
  <c r="BG914" i="15" s="1"/>
  <c r="AE915" i="15"/>
  <c r="BG915" i="15" s="1"/>
  <c r="AE916" i="15"/>
  <c r="BG916" i="15" s="1"/>
  <c r="AD918" i="15"/>
  <c r="AD919" i="15"/>
  <c r="AD920" i="15"/>
  <c r="AD921" i="15"/>
  <c r="AD922" i="15"/>
  <c r="AD923" i="15"/>
  <c r="AC925" i="15"/>
  <c r="AC926" i="15"/>
  <c r="AC927" i="15"/>
  <c r="AC928" i="15"/>
  <c r="AC929" i="15"/>
  <c r="AC930" i="15"/>
  <c r="AC990" i="15"/>
  <c r="AC989" i="15"/>
  <c r="AC988" i="15"/>
  <c r="AC987" i="15"/>
  <c r="AC986" i="15"/>
  <c r="AC985" i="15"/>
  <c r="AC984" i="15"/>
  <c r="AC983" i="15"/>
  <c r="AC982" i="15"/>
  <c r="AC981" i="15"/>
  <c r="AC980" i="15"/>
  <c r="AC979" i="15"/>
  <c r="AC978" i="15"/>
  <c r="AC977" i="15"/>
  <c r="BG956" i="15"/>
  <c r="AC957" i="15"/>
  <c r="AC958" i="15"/>
  <c r="AC959" i="15"/>
  <c r="AC960" i="15"/>
  <c r="AC961" i="15"/>
  <c r="AC962" i="15"/>
  <c r="AC969" i="15"/>
  <c r="AE970" i="15"/>
  <c r="BG970" i="15" s="1"/>
  <c r="AC973" i="15"/>
  <c r="AN997" i="15"/>
  <c r="AC1006" i="15"/>
  <c r="AN1032" i="15"/>
  <c r="AN1043" i="15"/>
  <c r="AY1073" i="15"/>
  <c r="AY1114" i="15"/>
  <c r="AN1038" i="15"/>
  <c r="AN1042" i="15"/>
  <c r="AE1067" i="15"/>
  <c r="BG1067" i="15" s="1"/>
  <c r="AE1068" i="15"/>
  <c r="BG1068" i="15" s="1"/>
  <c r="AE1069" i="15"/>
  <c r="BG1069" i="15" s="1"/>
  <c r="AE1070" i="15"/>
  <c r="BG1070" i="15" s="1"/>
  <c r="AE1071" i="15"/>
  <c r="BG1071" i="15" s="1"/>
  <c r="AE1072" i="15"/>
  <c r="BG1072" i="15" s="1"/>
  <c r="AE1073" i="15"/>
  <c r="BG1073" i="15" s="1"/>
  <c r="AD1074" i="15"/>
  <c r="AD1075" i="15"/>
  <c r="AD1076" i="15"/>
  <c r="AN1076" i="15"/>
  <c r="AD1077" i="15"/>
  <c r="AN1077" i="15"/>
  <c r="AD1078" i="15"/>
  <c r="AN1078" i="15"/>
  <c r="AD1079" i="15"/>
  <c r="AN1079" i="15"/>
  <c r="AD1080" i="15"/>
  <c r="AN1080" i="15"/>
  <c r="AN1084" i="15"/>
  <c r="AN1088" i="15"/>
  <c r="AD1105" i="15"/>
  <c r="AD1106" i="15"/>
  <c r="AD1107" i="15"/>
  <c r="AD1108" i="15"/>
  <c r="AD1109" i="15"/>
  <c r="AD1110" i="15"/>
  <c r="AC1170" i="15"/>
  <c r="AC1169" i="15"/>
  <c r="AC1168" i="15"/>
  <c r="AC1167" i="15"/>
  <c r="AC1166" i="15"/>
  <c r="AC1165" i="15"/>
  <c r="AC1164" i="15"/>
  <c r="AC1163" i="15"/>
  <c r="AC1162" i="15"/>
  <c r="AC1161" i="15"/>
  <c r="AC1160" i="15"/>
  <c r="AC1159" i="15"/>
  <c r="AC1158" i="15"/>
  <c r="AC1157" i="15"/>
  <c r="AC1156" i="15"/>
  <c r="AC1155" i="15"/>
  <c r="AC1154" i="15"/>
  <c r="AC1153" i="15"/>
  <c r="AC1152" i="15"/>
  <c r="AC1151" i="15"/>
  <c r="AC1150" i="15"/>
  <c r="AY1136" i="15"/>
  <c r="AC1149" i="15"/>
  <c r="AC1148" i="15"/>
  <c r="AC1147" i="15"/>
  <c r="AC1146" i="15"/>
  <c r="AC1145" i="15"/>
  <c r="AC1144" i="15"/>
  <c r="AC1139" i="15"/>
  <c r="BF1215" i="15"/>
  <c r="BE1215" i="15"/>
  <c r="BD1215" i="15"/>
  <c r="V1215" i="15"/>
  <c r="AY1215" i="15"/>
  <c r="AZ1215" i="15" s="1"/>
  <c r="AE1074" i="15"/>
  <c r="BG1074" i="15" s="1"/>
  <c r="AE1075" i="15"/>
  <c r="BG1075" i="15" s="1"/>
  <c r="AE1076" i="15"/>
  <c r="BG1076" i="15" s="1"/>
  <c r="AE1077" i="15"/>
  <c r="BG1077" i="15" s="1"/>
  <c r="AE1078" i="15"/>
  <c r="BG1078" i="15" s="1"/>
  <c r="AE1079" i="15"/>
  <c r="BG1079" i="15" s="1"/>
  <c r="AE1080" i="15"/>
  <c r="BG1080" i="15" s="1"/>
  <c r="AC1113" i="15"/>
  <c r="AD1170" i="15"/>
  <c r="AD1169" i="15"/>
  <c r="AD1168" i="15"/>
  <c r="AD1167" i="15"/>
  <c r="AD1166" i="15"/>
  <c r="AD1165" i="15"/>
  <c r="AD1164" i="15"/>
  <c r="AD1163" i="15"/>
  <c r="AD1162" i="15"/>
  <c r="AD1161" i="15"/>
  <c r="AD1160" i="15"/>
  <c r="AD1159" i="15"/>
  <c r="AD1158" i="15"/>
  <c r="AD1157" i="15"/>
  <c r="AD1156" i="15"/>
  <c r="AD1155" i="15"/>
  <c r="AD1154" i="15"/>
  <c r="AD1153" i="15"/>
  <c r="AD1152" i="15"/>
  <c r="AD1151" i="15"/>
  <c r="AD1150" i="15"/>
  <c r="AF1136" i="15"/>
  <c r="AD1149" i="15"/>
  <c r="AD1148" i="15"/>
  <c r="AD1147" i="15"/>
  <c r="AD1146" i="15"/>
  <c r="AD1145" i="15"/>
  <c r="AD1144" i="15"/>
  <c r="AD1143" i="15"/>
  <c r="AD1139" i="15"/>
  <c r="AD1002" i="15"/>
  <c r="AD1003" i="15"/>
  <c r="AD1004" i="15"/>
  <c r="AD1005" i="15"/>
  <c r="AD1006" i="15"/>
  <c r="AD1007" i="15"/>
  <c r="AC1116" i="15"/>
  <c r="AN1268" i="15"/>
  <c r="AE1002" i="15"/>
  <c r="BG1002" i="15" s="1"/>
  <c r="AE1003" i="15"/>
  <c r="BG1003" i="15" s="1"/>
  <c r="AE1004" i="15"/>
  <c r="BG1004" i="15" s="1"/>
  <c r="AE1005" i="15"/>
  <c r="BG1005" i="15" s="1"/>
  <c r="AE1006" i="15"/>
  <c r="BG1006" i="15" s="1"/>
  <c r="AE1007" i="15"/>
  <c r="BG1007" i="15" s="1"/>
  <c r="AD1008" i="15"/>
  <c r="AD1009" i="15"/>
  <c r="AD1010" i="15"/>
  <c r="AD1011" i="15"/>
  <c r="AD1012" i="15"/>
  <c r="AD1013" i="15"/>
  <c r="AD1014" i="15"/>
  <c r="AC1047" i="15"/>
  <c r="AC1048" i="15"/>
  <c r="AC1049" i="15"/>
  <c r="AC1050" i="15"/>
  <c r="AC1051" i="15"/>
  <c r="AC1052" i="15"/>
  <c r="AD1140" i="15"/>
  <c r="AV1142" i="15"/>
  <c r="AY1277" i="15"/>
  <c r="AN986" i="15"/>
  <c r="AN987" i="15"/>
  <c r="AN988" i="15"/>
  <c r="AN989" i="15"/>
  <c r="AN990" i="15"/>
  <c r="AN994" i="15"/>
  <c r="AN998" i="15"/>
  <c r="AF1001" i="15"/>
  <c r="AE1008" i="15"/>
  <c r="BG1008" i="15" s="1"/>
  <c r="AE1009" i="15"/>
  <c r="BG1009" i="15" s="1"/>
  <c r="AE1010" i="15"/>
  <c r="BG1010" i="15" s="1"/>
  <c r="AE1011" i="15"/>
  <c r="BG1011" i="15" s="1"/>
  <c r="AE1012" i="15"/>
  <c r="BG1012" i="15" s="1"/>
  <c r="AE1013" i="15"/>
  <c r="BG1013" i="15" s="1"/>
  <c r="AE1014" i="15"/>
  <c r="BG1014" i="15" s="1"/>
  <c r="AD1015" i="15"/>
  <c r="AD1016" i="15"/>
  <c r="AD1017" i="15"/>
  <c r="AD1018" i="15"/>
  <c r="AD1019" i="15"/>
  <c r="AD1020" i="15"/>
  <c r="AD1021" i="15"/>
  <c r="AN1036" i="15"/>
  <c r="AN1040" i="15"/>
  <c r="AN1044" i="15"/>
  <c r="AD1047" i="15"/>
  <c r="AD1048" i="15"/>
  <c r="AD1049" i="15"/>
  <c r="AD1050" i="15"/>
  <c r="AD1051" i="15"/>
  <c r="AD1052" i="15"/>
  <c r="AC1053" i="15"/>
  <c r="AC1054" i="15"/>
  <c r="AC1055" i="15"/>
  <c r="AC1056" i="15"/>
  <c r="AC1057" i="15"/>
  <c r="AC1058" i="15"/>
  <c r="AC1059" i="15"/>
  <c r="AN1257" i="15"/>
  <c r="AN1402" i="15"/>
  <c r="AE1015" i="15"/>
  <c r="BG1015" i="15" s="1"/>
  <c r="AE1016" i="15"/>
  <c r="BG1016" i="15" s="1"/>
  <c r="AE1017" i="15"/>
  <c r="BG1017" i="15" s="1"/>
  <c r="AE1018" i="15"/>
  <c r="BG1018" i="15" s="1"/>
  <c r="AE1019" i="15"/>
  <c r="BG1019" i="15" s="1"/>
  <c r="AE1020" i="15"/>
  <c r="BG1020" i="15" s="1"/>
  <c r="AE1021" i="15"/>
  <c r="BG1021" i="15" s="1"/>
  <c r="AD1022" i="15"/>
  <c r="AD1023" i="15"/>
  <c r="AD1024" i="15"/>
  <c r="AD1025" i="15"/>
  <c r="AD1026" i="15"/>
  <c r="AD1027" i="15"/>
  <c r="AD1028" i="15"/>
  <c r="AY1046" i="15"/>
  <c r="AE1047" i="15"/>
  <c r="BG1047" i="15" s="1"/>
  <c r="AE1048" i="15"/>
  <c r="BG1048" i="15" s="1"/>
  <c r="AE1049" i="15"/>
  <c r="BG1049" i="15" s="1"/>
  <c r="AE1050" i="15"/>
  <c r="BG1050" i="15" s="1"/>
  <c r="AE1051" i="15"/>
  <c r="BG1051" i="15" s="1"/>
  <c r="AE1052" i="15"/>
  <c r="BG1052" i="15" s="1"/>
  <c r="AD1053" i="15"/>
  <c r="AD1054" i="15"/>
  <c r="AD1055" i="15"/>
  <c r="AD1056" i="15"/>
  <c r="AD1057" i="15"/>
  <c r="AD1058" i="15"/>
  <c r="AD1059" i="15"/>
  <c r="AC1060" i="15"/>
  <c r="AC1061" i="15"/>
  <c r="AC1062" i="15"/>
  <c r="AC1063" i="15"/>
  <c r="AC1064" i="15"/>
  <c r="AC1065" i="15"/>
  <c r="AC1066" i="15"/>
  <c r="AC1125" i="15"/>
  <c r="AC1124" i="15"/>
  <c r="AC1123" i="15"/>
  <c r="AC1122" i="15"/>
  <c r="AC1121" i="15"/>
  <c r="AC1120" i="15"/>
  <c r="AC1119" i="15"/>
  <c r="AC1092" i="15"/>
  <c r="AC1093" i="15"/>
  <c r="AC1094" i="15"/>
  <c r="AC1095" i="15"/>
  <c r="AC1096" i="15"/>
  <c r="AC1097" i="15"/>
  <c r="AC1112" i="15"/>
  <c r="AC1117" i="15"/>
  <c r="AE1022" i="15"/>
  <c r="BG1022" i="15" s="1"/>
  <c r="AE1023" i="15"/>
  <c r="BG1023" i="15" s="1"/>
  <c r="AE1024" i="15"/>
  <c r="BG1024" i="15" s="1"/>
  <c r="AE1025" i="15"/>
  <c r="BG1025" i="15" s="1"/>
  <c r="AE1026" i="15"/>
  <c r="BG1026" i="15" s="1"/>
  <c r="AE1027" i="15"/>
  <c r="BG1027" i="15" s="1"/>
  <c r="AD1029" i="15"/>
  <c r="AD1030" i="15"/>
  <c r="AD1031" i="15"/>
  <c r="AD1032" i="15"/>
  <c r="AD1033" i="15"/>
  <c r="AD1034" i="15"/>
  <c r="AF1046" i="15"/>
  <c r="AE1053" i="15"/>
  <c r="BG1053" i="15" s="1"/>
  <c r="AE1054" i="15"/>
  <c r="BG1054" i="15" s="1"/>
  <c r="AE1055" i="15"/>
  <c r="BG1055" i="15" s="1"/>
  <c r="AE1056" i="15"/>
  <c r="BG1056" i="15" s="1"/>
  <c r="AE1057" i="15"/>
  <c r="BG1057" i="15" s="1"/>
  <c r="AE1058" i="15"/>
  <c r="BG1058" i="15" s="1"/>
  <c r="AD1060" i="15"/>
  <c r="AD1061" i="15"/>
  <c r="AD1062" i="15"/>
  <c r="AD1063" i="15"/>
  <c r="AD1064" i="15"/>
  <c r="AD1065" i="15"/>
  <c r="AC1067" i="15"/>
  <c r="AC1068" i="15"/>
  <c r="AC1069" i="15"/>
  <c r="AC1070" i="15"/>
  <c r="AC1071" i="15"/>
  <c r="AC1072" i="15"/>
  <c r="AD1125" i="15"/>
  <c r="AD1124" i="15"/>
  <c r="AD1123" i="15"/>
  <c r="AD1122" i="15"/>
  <c r="AD1121" i="15"/>
  <c r="AD1120" i="15"/>
  <c r="AD1119" i="15"/>
  <c r="AD1118" i="15"/>
  <c r="AD1117" i="15"/>
  <c r="AD1116" i="15"/>
  <c r="AD1115" i="15"/>
  <c r="AD1114" i="15"/>
  <c r="AD1113" i="15"/>
  <c r="AD1092" i="15"/>
  <c r="AD1093" i="15"/>
  <c r="AD1094" i="15"/>
  <c r="AD1095" i="15"/>
  <c r="AD1096" i="15"/>
  <c r="AD1097" i="15"/>
  <c r="AC1098" i="15"/>
  <c r="AC1099" i="15"/>
  <c r="AC1100" i="15"/>
  <c r="AC1101" i="15"/>
  <c r="AC1102" i="15"/>
  <c r="AC1103" i="15"/>
  <c r="AC1104" i="15"/>
  <c r="AD1112" i="15"/>
  <c r="AC1118" i="15"/>
  <c r="AV1248" i="15"/>
  <c r="AD1248" i="15"/>
  <c r="AC1254" i="15"/>
  <c r="AE1257" i="15"/>
  <c r="BG1257" i="15" s="1"/>
  <c r="AC1260" i="15"/>
  <c r="AN1260" i="15"/>
  <c r="AN1697" i="15"/>
  <c r="AC1245" i="15"/>
  <c r="AE1248" i="15"/>
  <c r="BG1248" i="15" s="1"/>
  <c r="AE1254" i="15"/>
  <c r="BG1254" i="15" s="1"/>
  <c r="AE1260" i="15"/>
  <c r="BG1260" i="15" s="1"/>
  <c r="AE1300" i="15"/>
  <c r="BG1300" i="15" s="1"/>
  <c r="BE1384" i="15"/>
  <c r="AE1137" i="15"/>
  <c r="BG1137" i="15" s="1"/>
  <c r="AE1138" i="15"/>
  <c r="BG1138" i="15" s="1"/>
  <c r="AE1139" i="15"/>
  <c r="BG1139" i="15" s="1"/>
  <c r="AE1140" i="15"/>
  <c r="BG1140" i="15" s="1"/>
  <c r="AE1141" i="15"/>
  <c r="BG1141" i="15" s="1"/>
  <c r="AE1142" i="15"/>
  <c r="BG1142" i="15" s="1"/>
  <c r="AC1182" i="15"/>
  <c r="AC1183" i="15"/>
  <c r="AC1184" i="15"/>
  <c r="AC1185" i="15"/>
  <c r="AC1186" i="15"/>
  <c r="AC1187" i="15"/>
  <c r="AE1241" i="15"/>
  <c r="BG1241" i="15" s="1"/>
  <c r="AE1243" i="15"/>
  <c r="BG1243" i="15" s="1"/>
  <c r="AE1245" i="15"/>
  <c r="BG1245" i="15" s="1"/>
  <c r="AD1247" i="15"/>
  <c r="AD1251" i="15"/>
  <c r="AC1255" i="15"/>
  <c r="AN1258" i="15"/>
  <c r="AN1261" i="15"/>
  <c r="AN1265" i="15"/>
  <c r="AN1269" i="15"/>
  <c r="AN1121" i="15"/>
  <c r="AN1122" i="15"/>
  <c r="AN1123" i="15"/>
  <c r="AN1124" i="15"/>
  <c r="AN1125" i="15"/>
  <c r="AN1129" i="15"/>
  <c r="AN1133" i="15"/>
  <c r="AE1143" i="15"/>
  <c r="BG1143" i="15" s="1"/>
  <c r="AE1144" i="15"/>
  <c r="BG1144" i="15" s="1"/>
  <c r="AE1145" i="15"/>
  <c r="BG1145" i="15" s="1"/>
  <c r="AE1146" i="15"/>
  <c r="BG1146" i="15" s="1"/>
  <c r="AE1147" i="15"/>
  <c r="BG1147" i="15" s="1"/>
  <c r="AE1148" i="15"/>
  <c r="BG1148" i="15" s="1"/>
  <c r="AE1149" i="15"/>
  <c r="BG1149" i="15" s="1"/>
  <c r="AD1182" i="15"/>
  <c r="AD1183" i="15"/>
  <c r="AD1184" i="15"/>
  <c r="AD1185" i="15"/>
  <c r="AD1186" i="15"/>
  <c r="AD1187" i="15"/>
  <c r="AC1188" i="15"/>
  <c r="AC1189" i="15"/>
  <c r="AC1190" i="15"/>
  <c r="AC1191" i="15"/>
  <c r="AC1192" i="15"/>
  <c r="AC1193" i="15"/>
  <c r="AC1194" i="15"/>
  <c r="AE1247" i="15"/>
  <c r="BG1247" i="15" s="1"/>
  <c r="AE1251" i="15"/>
  <c r="BG1251" i="15" s="1"/>
  <c r="AD1253" i="15"/>
  <c r="AE1255" i="15"/>
  <c r="BG1255" i="15" s="1"/>
  <c r="AE1258" i="15"/>
  <c r="BG1258" i="15" s="1"/>
  <c r="AC1273" i="15"/>
  <c r="AC1275" i="15"/>
  <c r="AN1302" i="15"/>
  <c r="BF1431" i="15"/>
  <c r="BE1431" i="15"/>
  <c r="V1431" i="15"/>
  <c r="AY1431" i="15"/>
  <c r="AN1582" i="15"/>
  <c r="AE1150" i="15"/>
  <c r="BG1150" i="15" s="1"/>
  <c r="AE1151" i="15"/>
  <c r="BG1151" i="15" s="1"/>
  <c r="AE1152" i="15"/>
  <c r="BG1152" i="15" s="1"/>
  <c r="AE1153" i="15"/>
  <c r="BG1153" i="15" s="1"/>
  <c r="AE1154" i="15"/>
  <c r="BG1154" i="15" s="1"/>
  <c r="AE1155" i="15"/>
  <c r="BG1155" i="15" s="1"/>
  <c r="AE1156" i="15"/>
  <c r="BG1156" i="15" s="1"/>
  <c r="AY1181" i="15"/>
  <c r="AE1182" i="15"/>
  <c r="BG1182" i="15" s="1"/>
  <c r="AE1183" i="15"/>
  <c r="BG1183" i="15" s="1"/>
  <c r="AE1184" i="15"/>
  <c r="BG1184" i="15" s="1"/>
  <c r="AE1185" i="15"/>
  <c r="BG1185" i="15" s="1"/>
  <c r="AE1186" i="15"/>
  <c r="BG1186" i="15" s="1"/>
  <c r="AE1187" i="15"/>
  <c r="BG1187" i="15" s="1"/>
  <c r="AD1188" i="15"/>
  <c r="AD1189" i="15"/>
  <c r="AD1190" i="15"/>
  <c r="AD1191" i="15"/>
  <c r="AD1192" i="15"/>
  <c r="AD1193" i="15"/>
  <c r="AD1194" i="15"/>
  <c r="AC1195" i="15"/>
  <c r="AC1196" i="15"/>
  <c r="AC1197" i="15"/>
  <c r="AC1198" i="15"/>
  <c r="AC1199" i="15"/>
  <c r="AC1200" i="15"/>
  <c r="AC1201" i="15"/>
  <c r="AC1253" i="15"/>
  <c r="AC1252" i="15"/>
  <c r="AC1251" i="15"/>
  <c r="AC1250" i="15"/>
  <c r="AC1249" i="15"/>
  <c r="AC1248" i="15"/>
  <c r="AC1247" i="15"/>
  <c r="BG1226" i="15"/>
  <c r="AC1227" i="15"/>
  <c r="AC1228" i="15"/>
  <c r="AC1229" i="15"/>
  <c r="AC1230" i="15"/>
  <c r="AC1231" i="15"/>
  <c r="AC1232" i="15"/>
  <c r="AV1252" i="15"/>
  <c r="AC1256" i="15"/>
  <c r="AN1256" i="15"/>
  <c r="AC1305" i="15"/>
  <c r="AC1304" i="15"/>
  <c r="AC1303" i="15"/>
  <c r="AC1302" i="15"/>
  <c r="AC1301" i="15"/>
  <c r="AC1300" i="15"/>
  <c r="AC1299" i="15"/>
  <c r="AC1298" i="15"/>
  <c r="AC1297" i="15"/>
  <c r="AC1296" i="15"/>
  <c r="AC1295" i="15"/>
  <c r="AC1294" i="15"/>
  <c r="AC1293" i="15"/>
  <c r="AC1292" i="15"/>
  <c r="AC1291" i="15"/>
  <c r="AC1290" i="15"/>
  <c r="AC1289" i="15"/>
  <c r="AC1288" i="15"/>
  <c r="AC1287" i="15"/>
  <c r="AC1286" i="15"/>
  <c r="AC1285" i="15"/>
  <c r="AY1271" i="15"/>
  <c r="AC1284" i="15"/>
  <c r="AC1283" i="15"/>
  <c r="AC1282" i="15"/>
  <c r="AC1281" i="15"/>
  <c r="AC1280" i="15"/>
  <c r="AC1279" i="15"/>
  <c r="AC1278" i="15"/>
  <c r="AE1299" i="15"/>
  <c r="BG1299" i="15" s="1"/>
  <c r="AE1157" i="15"/>
  <c r="BG1157" i="15" s="1"/>
  <c r="AE1158" i="15"/>
  <c r="BG1158" i="15" s="1"/>
  <c r="AE1159" i="15"/>
  <c r="BG1159" i="15" s="1"/>
  <c r="AE1160" i="15"/>
  <c r="BG1160" i="15" s="1"/>
  <c r="AE1161" i="15"/>
  <c r="BG1161" i="15" s="1"/>
  <c r="AE1162" i="15"/>
  <c r="BG1162" i="15" s="1"/>
  <c r="AN1166" i="15"/>
  <c r="AN1167" i="15"/>
  <c r="AN1168" i="15"/>
  <c r="AN1169" i="15"/>
  <c r="AN1170" i="15"/>
  <c r="AN1174" i="15"/>
  <c r="AN1178" i="15"/>
  <c r="AE1190" i="15"/>
  <c r="BG1190" i="15" s="1"/>
  <c r="AE1191" i="15"/>
  <c r="BG1191" i="15" s="1"/>
  <c r="AE1192" i="15"/>
  <c r="BG1192" i="15" s="1"/>
  <c r="AE1193" i="15"/>
  <c r="BG1193" i="15" s="1"/>
  <c r="AD1195" i="15"/>
  <c r="AD1196" i="15"/>
  <c r="AD1197" i="15"/>
  <c r="AD1198" i="15"/>
  <c r="AD1199" i="15"/>
  <c r="AD1200" i="15"/>
  <c r="AC1202" i="15"/>
  <c r="AC1203" i="15"/>
  <c r="AC1204" i="15"/>
  <c r="AC1205" i="15"/>
  <c r="AC1206" i="15"/>
  <c r="AC1207" i="15"/>
  <c r="AC1208" i="15"/>
  <c r="AN1216" i="15"/>
  <c r="AN1220" i="15"/>
  <c r="AN1224" i="15"/>
  <c r="AD1260" i="15"/>
  <c r="AD1259" i="15"/>
  <c r="AD1258" i="15"/>
  <c r="AD1257" i="15"/>
  <c r="AD1256" i="15"/>
  <c r="AD1255" i="15"/>
  <c r="AD1254" i="15"/>
  <c r="AD1246" i="15"/>
  <c r="AD1245" i="15"/>
  <c r="AD1244" i="15"/>
  <c r="AD1243" i="15"/>
  <c r="AD1242" i="15"/>
  <c r="AD1241" i="15"/>
  <c r="AD1240" i="15"/>
  <c r="AD1227" i="15"/>
  <c r="AD1228" i="15"/>
  <c r="AD1229" i="15"/>
  <c r="AD1230" i="15"/>
  <c r="AD1231" i="15"/>
  <c r="AD1232" i="15"/>
  <c r="AC1244" i="15"/>
  <c r="AC1246" i="15"/>
  <c r="AE1250" i="15"/>
  <c r="BG1250" i="15" s="1"/>
  <c r="AC1259" i="15"/>
  <c r="AN1259" i="15"/>
  <c r="AN1301" i="15"/>
  <c r="AN1399" i="15"/>
  <c r="AC1209" i="15"/>
  <c r="AC1210" i="15"/>
  <c r="AC1211" i="15"/>
  <c r="AC1212" i="15"/>
  <c r="AC1213" i="15"/>
  <c r="AC1214" i="15"/>
  <c r="AE1253" i="15"/>
  <c r="BG1253" i="15" s="1"/>
  <c r="AE1252" i="15"/>
  <c r="BG1252" i="15" s="1"/>
  <c r="AE1227" i="15"/>
  <c r="BG1227" i="15" s="1"/>
  <c r="AE1228" i="15"/>
  <c r="BG1228" i="15" s="1"/>
  <c r="AE1229" i="15"/>
  <c r="BG1229" i="15" s="1"/>
  <c r="AE1230" i="15"/>
  <c r="BG1230" i="15" s="1"/>
  <c r="AE1231" i="15"/>
  <c r="BG1231" i="15" s="1"/>
  <c r="AE1232" i="15"/>
  <c r="BG1232" i="15" s="1"/>
  <c r="AE1240" i="15"/>
  <c r="BG1240" i="15" s="1"/>
  <c r="AE1242" i="15"/>
  <c r="BG1242" i="15" s="1"/>
  <c r="AE1244" i="15"/>
  <c r="BG1244" i="15" s="1"/>
  <c r="AE1246" i="15"/>
  <c r="BG1246" i="15" s="1"/>
  <c r="AD1249" i="15"/>
  <c r="AE1259" i="15"/>
  <c r="BG1259" i="15" s="1"/>
  <c r="AE1305" i="15"/>
  <c r="BG1305" i="15" s="1"/>
  <c r="AE1304" i="15"/>
  <c r="BG1304" i="15" s="1"/>
  <c r="AE1303" i="15"/>
  <c r="BG1303" i="15" s="1"/>
  <c r="AE1298" i="15"/>
  <c r="BG1298" i="15" s="1"/>
  <c r="AE1297" i="15"/>
  <c r="BG1297" i="15" s="1"/>
  <c r="AE1296" i="15"/>
  <c r="BG1296" i="15" s="1"/>
  <c r="AE1295" i="15"/>
  <c r="BG1295" i="15" s="1"/>
  <c r="AE1294" i="15"/>
  <c r="BG1294" i="15" s="1"/>
  <c r="AE1293" i="15"/>
  <c r="BG1293" i="15" s="1"/>
  <c r="AE1292" i="15"/>
  <c r="BG1292" i="15" s="1"/>
  <c r="AE1291" i="15"/>
  <c r="BG1291" i="15" s="1"/>
  <c r="AE1290" i="15"/>
  <c r="BG1290" i="15" s="1"/>
  <c r="AE1289" i="15"/>
  <c r="BG1289" i="15" s="1"/>
  <c r="AE1288" i="15"/>
  <c r="BG1288" i="15" s="1"/>
  <c r="AE1287" i="15"/>
  <c r="BG1287" i="15" s="1"/>
  <c r="AE1286" i="15"/>
  <c r="BG1286" i="15" s="1"/>
  <c r="AE1285" i="15"/>
  <c r="BG1285" i="15" s="1"/>
  <c r="AE1284" i="15"/>
  <c r="BG1284" i="15" s="1"/>
  <c r="AE1283" i="15"/>
  <c r="BG1283" i="15" s="1"/>
  <c r="AE1282" i="15"/>
  <c r="BG1282" i="15" s="1"/>
  <c r="AE1281" i="15"/>
  <c r="BG1281" i="15" s="1"/>
  <c r="AE1280" i="15"/>
  <c r="BG1280" i="15" s="1"/>
  <c r="AE1279" i="15"/>
  <c r="BG1279" i="15" s="1"/>
  <c r="AE1278" i="15"/>
  <c r="BG1278" i="15" s="1"/>
  <c r="AE1277" i="15"/>
  <c r="BG1277" i="15" s="1"/>
  <c r="AE1276" i="15"/>
  <c r="BG1276" i="15" s="1"/>
  <c r="AE1275" i="15"/>
  <c r="BG1275" i="15" s="1"/>
  <c r="AE1274" i="15"/>
  <c r="BG1274" i="15" s="1"/>
  <c r="AE1273" i="15"/>
  <c r="BG1273" i="15" s="1"/>
  <c r="AE1272" i="15"/>
  <c r="BG1272" i="15" s="1"/>
  <c r="AE1301" i="15"/>
  <c r="BG1301" i="15" s="1"/>
  <c r="BD1384" i="15"/>
  <c r="AY1384" i="15"/>
  <c r="AV1426" i="15"/>
  <c r="AN1572" i="15"/>
  <c r="AE1344" i="15"/>
  <c r="BG1344" i="15" s="1"/>
  <c r="AE1345" i="15"/>
  <c r="BG1345" i="15" s="1"/>
  <c r="AE1346" i="15"/>
  <c r="BG1346" i="15" s="1"/>
  <c r="AE1347" i="15"/>
  <c r="BG1347" i="15" s="1"/>
  <c r="AE1348" i="15"/>
  <c r="BG1348" i="15" s="1"/>
  <c r="AE1349" i="15"/>
  <c r="BG1349" i="15" s="1"/>
  <c r="AE1350" i="15"/>
  <c r="BG1350" i="15" s="1"/>
  <c r="AE1375" i="15"/>
  <c r="BG1375" i="15" s="1"/>
  <c r="AE1376" i="15"/>
  <c r="BG1376" i="15" s="1"/>
  <c r="AE1377" i="15"/>
  <c r="BG1377" i="15" s="1"/>
  <c r="AD1381" i="15"/>
  <c r="AD1382" i="15"/>
  <c r="AC1385" i="15"/>
  <c r="AE1386" i="15"/>
  <c r="BG1386" i="15" s="1"/>
  <c r="AC1392" i="15"/>
  <c r="AN1392" i="15"/>
  <c r="AC1394" i="15"/>
  <c r="AN1394" i="15"/>
  <c r="BF1406" i="15"/>
  <c r="AE1418" i="15"/>
  <c r="BG1418" i="15" s="1"/>
  <c r="AE1419" i="15"/>
  <c r="BG1419" i="15" s="1"/>
  <c r="AC1422" i="15"/>
  <c r="AC1426" i="15"/>
  <c r="AC1427" i="15"/>
  <c r="AV1456" i="15"/>
  <c r="AD1272" i="15"/>
  <c r="AD1273" i="15"/>
  <c r="AD1274" i="15"/>
  <c r="AD1275" i="15"/>
  <c r="AD1276" i="15"/>
  <c r="AD1277" i="15"/>
  <c r="AN1307" i="15"/>
  <c r="AN1311" i="15"/>
  <c r="AN1315" i="15"/>
  <c r="AN1353" i="15"/>
  <c r="AN1357" i="15"/>
  <c r="AE1381" i="15"/>
  <c r="BG1381" i="15" s="1"/>
  <c r="AE1382" i="15"/>
  <c r="BG1382" i="15" s="1"/>
  <c r="AD1385" i="15"/>
  <c r="AC1388" i="15"/>
  <c r="AC1390" i="15"/>
  <c r="AE1392" i="15"/>
  <c r="BG1392" i="15" s="1"/>
  <c r="AE1394" i="15"/>
  <c r="BG1394" i="15" s="1"/>
  <c r="BG1406" i="15"/>
  <c r="AC1408" i="15"/>
  <c r="AE1410" i="15"/>
  <c r="BG1410" i="15" s="1"/>
  <c r="AV1411" i="15"/>
  <c r="AV1430" i="15"/>
  <c r="BF1502" i="15"/>
  <c r="BE1502" i="15"/>
  <c r="V1502" i="15"/>
  <c r="AY1502" i="15"/>
  <c r="AD1278" i="15"/>
  <c r="AD1279" i="15"/>
  <c r="AD1280" i="15"/>
  <c r="AD1281" i="15"/>
  <c r="AD1282" i="15"/>
  <c r="AD1283" i="15"/>
  <c r="AD1284" i="15"/>
  <c r="G1284" i="35" s="1"/>
  <c r="AC1317" i="15"/>
  <c r="AC1318" i="15"/>
  <c r="AC1319" i="15"/>
  <c r="AC1320" i="15"/>
  <c r="AC1321" i="15"/>
  <c r="AC1322" i="15"/>
  <c r="AD1380" i="15"/>
  <c r="AE1385" i="15"/>
  <c r="BG1385" i="15" s="1"/>
  <c r="AD1388" i="15"/>
  <c r="AE1390" i="15"/>
  <c r="BG1390" i="15" s="1"/>
  <c r="AC1413" i="15"/>
  <c r="AE1420" i="15"/>
  <c r="BG1420" i="15" s="1"/>
  <c r="AE1421" i="15"/>
  <c r="BG1421" i="15" s="1"/>
  <c r="AC1425" i="15"/>
  <c r="AD1530" i="15"/>
  <c r="AD1529" i="15"/>
  <c r="AD1528" i="15"/>
  <c r="AD1527" i="15"/>
  <c r="AD1526" i="15"/>
  <c r="AD1525" i="15"/>
  <c r="AD1524" i="15"/>
  <c r="AD1523" i="15"/>
  <c r="AD1522" i="15"/>
  <c r="AD1521" i="15"/>
  <c r="AD1520" i="15"/>
  <c r="AD1519" i="15"/>
  <c r="AD1518" i="15"/>
  <c r="AD1517" i="15"/>
  <c r="AD1516" i="15"/>
  <c r="AD1515" i="15"/>
  <c r="AD1514" i="15"/>
  <c r="AD1513" i="15"/>
  <c r="AD1512" i="15"/>
  <c r="AD1511" i="15"/>
  <c r="AD1510" i="15"/>
  <c r="AF1496" i="15"/>
  <c r="AD1509" i="15"/>
  <c r="G1509" i="35" s="1"/>
  <c r="AD1508" i="15"/>
  <c r="AD1507" i="15"/>
  <c r="AD1506" i="15"/>
  <c r="AD1505" i="15"/>
  <c r="AD1504" i="15"/>
  <c r="AD1503" i="15"/>
  <c r="AD1499" i="15"/>
  <c r="AF1271" i="15"/>
  <c r="AD1285" i="15"/>
  <c r="AD1286" i="15"/>
  <c r="AD1287" i="15"/>
  <c r="AD1288" i="15"/>
  <c r="AD1289" i="15"/>
  <c r="AD1290" i="15"/>
  <c r="AD1291" i="15"/>
  <c r="AD1317" i="15"/>
  <c r="AD1318" i="15"/>
  <c r="AD1319" i="15"/>
  <c r="AD1320" i="15"/>
  <c r="AD1321" i="15"/>
  <c r="AD1322" i="15"/>
  <c r="AC1323" i="15"/>
  <c r="AC1324" i="15"/>
  <c r="AC1325" i="15"/>
  <c r="AC1326" i="15"/>
  <c r="AC1327" i="15"/>
  <c r="AC1328" i="15"/>
  <c r="AC1329" i="15"/>
  <c r="AE1380" i="15"/>
  <c r="BG1380" i="15" s="1"/>
  <c r="AD1384" i="15"/>
  <c r="AN1403" i="15"/>
  <c r="AC1440" i="15"/>
  <c r="AC1439" i="15"/>
  <c r="AC1438" i="15"/>
  <c r="AC1437" i="15"/>
  <c r="AC1436" i="15"/>
  <c r="AC1435" i="15"/>
  <c r="AC1434" i="15"/>
  <c r="AC1432" i="15"/>
  <c r="AC1423" i="15"/>
  <c r="AC1414" i="15"/>
  <c r="AC1433" i="15"/>
  <c r="AC1424" i="15"/>
  <c r="AC1428" i="15"/>
  <c r="AC1429" i="15"/>
  <c r="AC1420" i="15"/>
  <c r="AC1419" i="15"/>
  <c r="AC1410" i="15"/>
  <c r="AC1430" i="15"/>
  <c r="AC1421" i="15"/>
  <c r="AY1406" i="15"/>
  <c r="AE1408" i="15"/>
  <c r="BG1408" i="15" s="1"/>
  <c r="AC1411" i="15"/>
  <c r="AE1433" i="15"/>
  <c r="BG1433" i="15" s="1"/>
  <c r="AD1502" i="15"/>
  <c r="AV1589" i="15"/>
  <c r="AD1292" i="15"/>
  <c r="AD1293" i="15"/>
  <c r="AD1294" i="15"/>
  <c r="AD1295" i="15"/>
  <c r="AD1296" i="15"/>
  <c r="AD1297" i="15"/>
  <c r="AD1298" i="15"/>
  <c r="AY1316" i="15"/>
  <c r="AE1317" i="15"/>
  <c r="BG1317" i="15" s="1"/>
  <c r="AE1318" i="15"/>
  <c r="BG1318" i="15" s="1"/>
  <c r="AE1319" i="15"/>
  <c r="BG1319" i="15" s="1"/>
  <c r="AE1320" i="15"/>
  <c r="BG1320" i="15" s="1"/>
  <c r="AE1321" i="15"/>
  <c r="BG1321" i="15" s="1"/>
  <c r="AE1322" i="15"/>
  <c r="BG1322" i="15" s="1"/>
  <c r="AD1323" i="15"/>
  <c r="AD1324" i="15"/>
  <c r="AD1325" i="15"/>
  <c r="AD1326" i="15"/>
  <c r="AD1327" i="15"/>
  <c r="AD1328" i="15"/>
  <c r="AD1329" i="15"/>
  <c r="G1329" i="35" s="1"/>
  <c r="AC1330" i="15"/>
  <c r="AC1331" i="15"/>
  <c r="AC1332" i="15"/>
  <c r="AC1333" i="15"/>
  <c r="AC1334" i="15"/>
  <c r="AC1335" i="15"/>
  <c r="AC1336" i="15"/>
  <c r="AC1381" i="15"/>
  <c r="AC1380" i="15"/>
  <c r="AC1379" i="15"/>
  <c r="AC1378" i="15"/>
  <c r="BG1361" i="15"/>
  <c r="AC1362" i="15"/>
  <c r="AC1363" i="15"/>
  <c r="AC1364" i="15"/>
  <c r="AC1365" i="15"/>
  <c r="AC1366" i="15"/>
  <c r="AC1367" i="15"/>
  <c r="AE1384" i="15"/>
  <c r="BG1384" i="15" s="1"/>
  <c r="AC1387" i="15"/>
  <c r="AC1391" i="15"/>
  <c r="AN1391" i="15"/>
  <c r="AC1393" i="15"/>
  <c r="AN1393" i="15"/>
  <c r="AC1395" i="15"/>
  <c r="AN1395" i="15"/>
  <c r="AV1407" i="15"/>
  <c r="AC1416" i="15"/>
  <c r="AC1417" i="15"/>
  <c r="AD1497" i="15"/>
  <c r="AN1579" i="15"/>
  <c r="AV1590" i="15"/>
  <c r="AD1299" i="15"/>
  <c r="AD1300" i="15"/>
  <c r="AD1301" i="15"/>
  <c r="AD1302" i="15"/>
  <c r="AD1303" i="15"/>
  <c r="AN1303" i="15"/>
  <c r="AD1304" i="15"/>
  <c r="AN1304" i="15"/>
  <c r="AN1305" i="15"/>
  <c r="AN1309" i="15"/>
  <c r="AN1313" i="15"/>
  <c r="AF1316" i="15"/>
  <c r="AE1323" i="15"/>
  <c r="BG1323" i="15" s="1"/>
  <c r="AE1324" i="15"/>
  <c r="BG1324" i="15" s="1"/>
  <c r="AE1325" i="15"/>
  <c r="BG1325" i="15" s="1"/>
  <c r="AE1326" i="15"/>
  <c r="BG1326" i="15" s="1"/>
  <c r="AE1327" i="15"/>
  <c r="BG1327" i="15" s="1"/>
  <c r="AE1328" i="15"/>
  <c r="BG1328" i="15" s="1"/>
  <c r="AD1330" i="15"/>
  <c r="AD1331" i="15"/>
  <c r="AD1332" i="15"/>
  <c r="AD1333" i="15"/>
  <c r="AD1334" i="15"/>
  <c r="AD1335" i="15"/>
  <c r="AD1336" i="15"/>
  <c r="AC1337" i="15"/>
  <c r="AC1338" i="15"/>
  <c r="AC1339" i="15"/>
  <c r="AC1340" i="15"/>
  <c r="AC1341" i="15"/>
  <c r="AC1342" i="15"/>
  <c r="AC1343" i="15"/>
  <c r="AN1351" i="15"/>
  <c r="AN1355" i="15"/>
  <c r="AN1359" i="15"/>
  <c r="AD1395" i="15"/>
  <c r="AD1394" i="15"/>
  <c r="AD1393" i="15"/>
  <c r="AD1392" i="15"/>
  <c r="AD1391" i="15"/>
  <c r="AD1390" i="15"/>
  <c r="AD1389" i="15"/>
  <c r="AD1362" i="15"/>
  <c r="AD1363" i="15"/>
  <c r="AD1364" i="15"/>
  <c r="AD1365" i="15"/>
  <c r="AD1366" i="15"/>
  <c r="AD1367" i="15"/>
  <c r="AC1368" i="15"/>
  <c r="AC1369" i="15"/>
  <c r="AC1370" i="15"/>
  <c r="AC1371" i="15"/>
  <c r="AC1372" i="15"/>
  <c r="AC1373" i="15"/>
  <c r="AC1374" i="15"/>
  <c r="AE1379" i="15"/>
  <c r="BG1379" i="15" s="1"/>
  <c r="AC1383" i="15"/>
  <c r="AD1387" i="15"/>
  <c r="AE1391" i="15"/>
  <c r="BG1391" i="15" s="1"/>
  <c r="AE1393" i="15"/>
  <c r="BG1393" i="15" s="1"/>
  <c r="AE1395" i="15"/>
  <c r="BG1395" i="15" s="1"/>
  <c r="AE1425" i="15"/>
  <c r="BG1425" i="15" s="1"/>
  <c r="AE1416" i="15"/>
  <c r="BG1416" i="15" s="1"/>
  <c r="AE1407" i="15"/>
  <c r="BG1407" i="15" s="1"/>
  <c r="AE1427" i="15"/>
  <c r="BG1427" i="15" s="1"/>
  <c r="AE1426" i="15"/>
  <c r="BG1426" i="15" s="1"/>
  <c r="AE1430" i="15"/>
  <c r="BG1430" i="15" s="1"/>
  <c r="AE1431" i="15"/>
  <c r="BG1431" i="15" s="1"/>
  <c r="AE1422" i="15"/>
  <c r="BG1422" i="15" s="1"/>
  <c r="AE1413" i="15"/>
  <c r="BG1413" i="15" s="1"/>
  <c r="AE1412" i="15"/>
  <c r="BG1412" i="15" s="1"/>
  <c r="AE1440" i="15"/>
  <c r="BG1440" i="15" s="1"/>
  <c r="AE1439" i="15"/>
  <c r="BG1439" i="15" s="1"/>
  <c r="AE1438" i="15"/>
  <c r="BG1438" i="15" s="1"/>
  <c r="AE1437" i="15"/>
  <c r="BG1437" i="15" s="1"/>
  <c r="AE1436" i="15"/>
  <c r="BG1436" i="15" s="1"/>
  <c r="AE1435" i="15"/>
  <c r="BG1435" i="15" s="1"/>
  <c r="AE1434" i="15"/>
  <c r="BG1434" i="15" s="1"/>
  <c r="AE1432" i="15"/>
  <c r="BG1432" i="15" s="1"/>
  <c r="AE1423" i="15"/>
  <c r="BG1423" i="15" s="1"/>
  <c r="AC1409" i="15"/>
  <c r="AE1411" i="15"/>
  <c r="BG1411" i="15" s="1"/>
  <c r="AE1414" i="15"/>
  <c r="BG1414" i="15" s="1"/>
  <c r="AC1415" i="15"/>
  <c r="AE1424" i="15"/>
  <c r="BG1424" i="15" s="1"/>
  <c r="BF1471" i="15"/>
  <c r="BE1471" i="15"/>
  <c r="V1471" i="15"/>
  <c r="AY1471" i="15"/>
  <c r="AD1500" i="15"/>
  <c r="AV1591" i="15"/>
  <c r="AD1337" i="15"/>
  <c r="AD1338" i="15"/>
  <c r="AD1339" i="15"/>
  <c r="AD1340" i="15"/>
  <c r="AD1341" i="15"/>
  <c r="AD1342" i="15"/>
  <c r="AC1344" i="15"/>
  <c r="AC1345" i="15"/>
  <c r="AC1346" i="15"/>
  <c r="AC1347" i="15"/>
  <c r="AC1348" i="15"/>
  <c r="AC1349" i="15"/>
  <c r="AE1362" i="15"/>
  <c r="BG1362" i="15" s="1"/>
  <c r="AE1363" i="15"/>
  <c r="BG1363" i="15" s="1"/>
  <c r="AE1364" i="15"/>
  <c r="BG1364" i="15" s="1"/>
  <c r="AE1365" i="15"/>
  <c r="BG1365" i="15" s="1"/>
  <c r="AE1366" i="15"/>
  <c r="BG1366" i="15" s="1"/>
  <c r="AE1367" i="15"/>
  <c r="BG1367" i="15" s="1"/>
  <c r="AC1386" i="15"/>
  <c r="AE1387" i="15"/>
  <c r="BG1387" i="15" s="1"/>
  <c r="AC1389" i="15"/>
  <c r="AE1417" i="15"/>
  <c r="BG1417" i="15" s="1"/>
  <c r="AC1418" i="15"/>
  <c r="AE1428" i="15"/>
  <c r="BG1428" i="15" s="1"/>
  <c r="AD1431" i="15"/>
  <c r="AE1465" i="15"/>
  <c r="BG1465" i="15" s="1"/>
  <c r="AE1466" i="15"/>
  <c r="BG1466" i="15" s="1"/>
  <c r="AE1467" i="15"/>
  <c r="BG1467" i="15" s="1"/>
  <c r="AE1468" i="15"/>
  <c r="BG1468" i="15" s="1"/>
  <c r="AE1469" i="15"/>
  <c r="BG1469" i="15" s="1"/>
  <c r="AE1470" i="15"/>
  <c r="BG1470" i="15" s="1"/>
  <c r="AE1471" i="15"/>
  <c r="BG1471" i="15" s="1"/>
  <c r="AD1472" i="15"/>
  <c r="AD1473" i="15"/>
  <c r="AD1474" i="15"/>
  <c r="AD1475" i="15"/>
  <c r="AD1476" i="15"/>
  <c r="AD1477" i="15"/>
  <c r="AD1478" i="15"/>
  <c r="AC1479" i="15"/>
  <c r="AC1480" i="15"/>
  <c r="AC1481" i="15"/>
  <c r="AC1482" i="15"/>
  <c r="AC1483" i="15"/>
  <c r="AC1484" i="15"/>
  <c r="AC1485" i="15"/>
  <c r="AY1496" i="15"/>
  <c r="AE1497" i="15"/>
  <c r="BG1497" i="15" s="1"/>
  <c r="AE1498" i="15"/>
  <c r="BG1498" i="15" s="1"/>
  <c r="AE1499" i="15"/>
  <c r="BG1499" i="15" s="1"/>
  <c r="AE1500" i="15"/>
  <c r="BG1500" i="15" s="1"/>
  <c r="AE1501" i="15"/>
  <c r="BG1501" i="15" s="1"/>
  <c r="AE1502" i="15"/>
  <c r="BG1502" i="15" s="1"/>
  <c r="AC1510" i="15"/>
  <c r="AC1511" i="15"/>
  <c r="AC1512" i="15"/>
  <c r="AC1513" i="15"/>
  <c r="AC1514" i="15"/>
  <c r="AC1515" i="15"/>
  <c r="AC1516" i="15"/>
  <c r="AC1575" i="15"/>
  <c r="AC1574" i="15"/>
  <c r="AC1573" i="15"/>
  <c r="AC1572" i="15"/>
  <c r="AC1571" i="15"/>
  <c r="AC1570" i="15"/>
  <c r="AC1569" i="15"/>
  <c r="AC1542" i="15"/>
  <c r="AC1543" i="15"/>
  <c r="AC1544" i="15"/>
  <c r="AC1545" i="15"/>
  <c r="AC1546" i="15"/>
  <c r="AC1547" i="15"/>
  <c r="AA1551" i="15"/>
  <c r="AV1551" i="15" s="1"/>
  <c r="AC1562" i="15"/>
  <c r="AC1564" i="15"/>
  <c r="AC1566" i="15"/>
  <c r="AC1568" i="15"/>
  <c r="AE1572" i="15"/>
  <c r="BG1572" i="15" s="1"/>
  <c r="AD1589" i="15"/>
  <c r="AD1590" i="15"/>
  <c r="AD1591" i="15"/>
  <c r="AN1700" i="15"/>
  <c r="AD1421" i="15"/>
  <c r="AD1430" i="15"/>
  <c r="AN1443" i="15"/>
  <c r="AN1447" i="15"/>
  <c r="AE1472" i="15"/>
  <c r="BG1472" i="15" s="1"/>
  <c r="AE1473" i="15"/>
  <c r="BG1473" i="15" s="1"/>
  <c r="AE1474" i="15"/>
  <c r="BG1474" i="15" s="1"/>
  <c r="AE1475" i="15"/>
  <c r="BG1475" i="15" s="1"/>
  <c r="AE1476" i="15"/>
  <c r="BG1476" i="15" s="1"/>
  <c r="AE1477" i="15"/>
  <c r="BG1477" i="15" s="1"/>
  <c r="AE1478" i="15"/>
  <c r="BG1478" i="15" s="1"/>
  <c r="AD1479" i="15"/>
  <c r="AD1480" i="15"/>
  <c r="AD1481" i="15"/>
  <c r="AN1481" i="15"/>
  <c r="AD1482" i="15"/>
  <c r="AN1482" i="15"/>
  <c r="AD1483" i="15"/>
  <c r="AN1483" i="15"/>
  <c r="AD1484" i="15"/>
  <c r="AN1484" i="15"/>
  <c r="AD1485" i="15"/>
  <c r="AN1485" i="15"/>
  <c r="AN1489" i="15"/>
  <c r="AN1493" i="15"/>
  <c r="V1496" i="15"/>
  <c r="AE1503" i="15"/>
  <c r="BG1503" i="15" s="1"/>
  <c r="AE1504" i="15"/>
  <c r="BG1504" i="15" s="1"/>
  <c r="AE1505" i="15"/>
  <c r="BG1505" i="15" s="1"/>
  <c r="AE1506" i="15"/>
  <c r="BG1506" i="15" s="1"/>
  <c r="AE1507" i="15"/>
  <c r="BG1507" i="15" s="1"/>
  <c r="AE1508" i="15"/>
  <c r="BG1508" i="15" s="1"/>
  <c r="AE1509" i="15"/>
  <c r="BG1509" i="15" s="1"/>
  <c r="AC1517" i="15"/>
  <c r="AC1518" i="15"/>
  <c r="AC1519" i="15"/>
  <c r="AC1520" i="15"/>
  <c r="AC1521" i="15"/>
  <c r="AC1522" i="15"/>
  <c r="AC1523" i="15"/>
  <c r="AN1531" i="15"/>
  <c r="AN1535" i="15"/>
  <c r="AN1539" i="15"/>
  <c r="AD1575" i="15"/>
  <c r="AD1574" i="15"/>
  <c r="AD1573" i="15"/>
  <c r="AD1572" i="15"/>
  <c r="AD1571" i="15"/>
  <c r="AD1570" i="15"/>
  <c r="AD1569" i="15"/>
  <c r="AD1568" i="15"/>
  <c r="AD1567" i="15"/>
  <c r="AD1566" i="15"/>
  <c r="AD1565" i="15"/>
  <c r="AD1564" i="15"/>
  <c r="AD1563" i="15"/>
  <c r="AD1562" i="15"/>
  <c r="AD1542" i="15"/>
  <c r="AD1543" i="15"/>
  <c r="AD1544" i="15"/>
  <c r="AD1545" i="15"/>
  <c r="AD1546" i="15"/>
  <c r="AD1547" i="15"/>
  <c r="AC1548" i="15"/>
  <c r="AC1549" i="15"/>
  <c r="AC1550" i="15"/>
  <c r="AC1551" i="15"/>
  <c r="AC1552" i="15"/>
  <c r="AC1553" i="15"/>
  <c r="AC1554" i="15"/>
  <c r="AC1561" i="15"/>
  <c r="AE1562" i="15"/>
  <c r="BG1562" i="15" s="1"/>
  <c r="AE1564" i="15"/>
  <c r="BG1564" i="15" s="1"/>
  <c r="AN1573" i="15"/>
  <c r="AN1703" i="15"/>
  <c r="BD1739" i="15"/>
  <c r="V1739" i="15"/>
  <c r="AY1739" i="15"/>
  <c r="AZ1739" i="15" s="1"/>
  <c r="BF1739" i="15"/>
  <c r="BE1739" i="15"/>
  <c r="BE1451" i="15"/>
  <c r="AE1479" i="15"/>
  <c r="BG1479" i="15" s="1"/>
  <c r="AE1480" i="15"/>
  <c r="BG1480" i="15" s="1"/>
  <c r="AE1481" i="15"/>
  <c r="BG1481" i="15" s="1"/>
  <c r="AE1482" i="15"/>
  <c r="BG1482" i="15" s="1"/>
  <c r="AE1483" i="15"/>
  <c r="BG1483" i="15" s="1"/>
  <c r="AE1484" i="15"/>
  <c r="BG1484" i="15" s="1"/>
  <c r="AE1485" i="15"/>
  <c r="BG1485" i="15" s="1"/>
  <c r="AE1510" i="15"/>
  <c r="BG1510" i="15" s="1"/>
  <c r="AE1511" i="15"/>
  <c r="BG1511" i="15" s="1"/>
  <c r="AE1512" i="15"/>
  <c r="BG1512" i="15" s="1"/>
  <c r="AE1513" i="15"/>
  <c r="BG1513" i="15" s="1"/>
  <c r="AE1514" i="15"/>
  <c r="BG1514" i="15" s="1"/>
  <c r="AE1515" i="15"/>
  <c r="BG1515" i="15" s="1"/>
  <c r="AE1516" i="15"/>
  <c r="BG1516" i="15" s="1"/>
  <c r="AC1524" i="15"/>
  <c r="AC1525" i="15"/>
  <c r="AC1526" i="15"/>
  <c r="AC1527" i="15"/>
  <c r="AC1528" i="15"/>
  <c r="AC1529" i="15"/>
  <c r="AC1530" i="15"/>
  <c r="AE1568" i="15"/>
  <c r="BG1568" i="15" s="1"/>
  <c r="AE1561" i="15"/>
  <c r="BG1561" i="15" s="1"/>
  <c r="AY1541" i="15"/>
  <c r="AE1542" i="15"/>
  <c r="BG1542" i="15" s="1"/>
  <c r="AE1543" i="15"/>
  <c r="BG1543" i="15" s="1"/>
  <c r="AE1544" i="15"/>
  <c r="BG1544" i="15" s="1"/>
  <c r="AE1545" i="15"/>
  <c r="BG1545" i="15" s="1"/>
  <c r="AE1546" i="15"/>
  <c r="BG1546" i="15" s="1"/>
  <c r="AE1547" i="15"/>
  <c r="BG1547" i="15" s="1"/>
  <c r="AD1548" i="15"/>
  <c r="AD1549" i="15"/>
  <c r="AD1550" i="15"/>
  <c r="AD1551" i="15"/>
  <c r="AD1552" i="15"/>
  <c r="AD1553" i="15"/>
  <c r="AD1554" i="15"/>
  <c r="G1554" i="35" s="1"/>
  <c r="AC1555" i="15"/>
  <c r="AC1556" i="15"/>
  <c r="AC1557" i="15"/>
  <c r="AC1558" i="15"/>
  <c r="AC1559" i="15"/>
  <c r="AC1560" i="15"/>
  <c r="AD1561" i="15"/>
  <c r="AE1573" i="15"/>
  <c r="BG1573" i="15" s="1"/>
  <c r="V1592" i="15"/>
  <c r="AY1592" i="15"/>
  <c r="BF1592" i="15"/>
  <c r="AN1698" i="15"/>
  <c r="AE1569" i="15"/>
  <c r="BG1569" i="15" s="1"/>
  <c r="AN1574" i="15"/>
  <c r="AN1583" i="15"/>
  <c r="AD1620" i="15"/>
  <c r="AD1619" i="15"/>
  <c r="AD1618" i="15"/>
  <c r="AD1617" i="15"/>
  <c r="AD1616" i="15"/>
  <c r="AD1615" i="15"/>
  <c r="AD1614" i="15"/>
  <c r="AD1613" i="15"/>
  <c r="AD1612" i="15"/>
  <c r="AD1611" i="15"/>
  <c r="AD1610" i="15"/>
  <c r="AD1609" i="15"/>
  <c r="AD1608" i="15"/>
  <c r="AD1607" i="15"/>
  <c r="AD1606" i="15"/>
  <c r="AD1605" i="15"/>
  <c r="AD1604" i="15"/>
  <c r="AD1603" i="15"/>
  <c r="AD1602" i="15"/>
  <c r="AD1601" i="15"/>
  <c r="AD1600" i="15"/>
  <c r="G1600" i="35" s="1"/>
  <c r="AF1586" i="15"/>
  <c r="AD1599" i="15"/>
  <c r="G1599" i="35" s="1"/>
  <c r="AD1598" i="15"/>
  <c r="AD1597" i="15"/>
  <c r="AD1596" i="15"/>
  <c r="AD1595" i="15"/>
  <c r="AD1594" i="15"/>
  <c r="AD1593" i="15"/>
  <c r="AY1665" i="15"/>
  <c r="AZ1665" i="15" s="1"/>
  <c r="BF1665" i="15"/>
  <c r="BE1665" i="15"/>
  <c r="BD1665" i="15"/>
  <c r="AN1701" i="15"/>
  <c r="AC1452" i="15"/>
  <c r="AC1453" i="15"/>
  <c r="AC1454" i="15"/>
  <c r="AC1455" i="15"/>
  <c r="AC1456" i="15"/>
  <c r="AC1457" i="15"/>
  <c r="AE1526" i="15"/>
  <c r="BG1526" i="15" s="1"/>
  <c r="AE1527" i="15"/>
  <c r="BG1527" i="15" s="1"/>
  <c r="AE1528" i="15"/>
  <c r="BG1528" i="15" s="1"/>
  <c r="AE1529" i="15"/>
  <c r="BG1529" i="15" s="1"/>
  <c r="AE1558" i="15"/>
  <c r="BG1558" i="15" s="1"/>
  <c r="AE1559" i="15"/>
  <c r="BG1559" i="15" s="1"/>
  <c r="AE1560" i="15"/>
  <c r="BG1560" i="15" s="1"/>
  <c r="AC1563" i="15"/>
  <c r="AC1565" i="15"/>
  <c r="AC1567" i="15"/>
  <c r="AE1574" i="15"/>
  <c r="BG1574" i="15" s="1"/>
  <c r="BF1710" i="15"/>
  <c r="BE1710" i="15"/>
  <c r="BD1710" i="15"/>
  <c r="V1710" i="15"/>
  <c r="AY1710" i="15"/>
  <c r="AZ1710" i="15" s="1"/>
  <c r="AD1452" i="15"/>
  <c r="AD1453" i="15"/>
  <c r="AD1454" i="15"/>
  <c r="AD1455" i="15"/>
  <c r="AD1456" i="15"/>
  <c r="AD1457" i="15"/>
  <c r="AC1458" i="15"/>
  <c r="AC1459" i="15"/>
  <c r="AC1460" i="15"/>
  <c r="AC1461" i="15"/>
  <c r="AC1462" i="15"/>
  <c r="AC1463" i="15"/>
  <c r="AC1464" i="15"/>
  <c r="AE1563" i="15"/>
  <c r="BG1563" i="15" s="1"/>
  <c r="AE1565" i="15"/>
  <c r="BG1565" i="15" s="1"/>
  <c r="AE1567" i="15"/>
  <c r="BG1567" i="15" s="1"/>
  <c r="AE1570" i="15"/>
  <c r="BG1570" i="15" s="1"/>
  <c r="AN1571" i="15"/>
  <c r="AN1575" i="15"/>
  <c r="AN1699" i="15"/>
  <c r="AD1415" i="15"/>
  <c r="AD1424" i="15"/>
  <c r="AY1451" i="15"/>
  <c r="AE1452" i="15"/>
  <c r="BG1452" i="15" s="1"/>
  <c r="AE1453" i="15"/>
  <c r="BG1453" i="15" s="1"/>
  <c r="AE1454" i="15"/>
  <c r="BG1454" i="15" s="1"/>
  <c r="AE1455" i="15"/>
  <c r="BG1455" i="15" s="1"/>
  <c r="AE1456" i="15"/>
  <c r="BG1456" i="15" s="1"/>
  <c r="AD1458" i="15"/>
  <c r="AD1459" i="15"/>
  <c r="AD1460" i="15"/>
  <c r="AD1461" i="15"/>
  <c r="AD1462" i="15"/>
  <c r="AD1463" i="15"/>
  <c r="AC1465" i="15"/>
  <c r="AC1466" i="15"/>
  <c r="AC1467" i="15"/>
  <c r="AC1468" i="15"/>
  <c r="AC1469" i="15"/>
  <c r="AC1470" i="15"/>
  <c r="AC1497" i="15"/>
  <c r="AC1498" i="15"/>
  <c r="AC1499" i="15"/>
  <c r="AC1500" i="15"/>
  <c r="AC1501" i="15"/>
  <c r="BE1541" i="15"/>
  <c r="AE1571" i="15"/>
  <c r="BG1571" i="15" s="1"/>
  <c r="AE1575" i="15"/>
  <c r="BG1575" i="15" s="1"/>
  <c r="AD1587" i="15"/>
  <c r="AN1702" i="15"/>
  <c r="AN1748" i="15"/>
  <c r="AN1774" i="15"/>
  <c r="AN1780" i="15"/>
  <c r="AN1782" i="15"/>
  <c r="AN1784" i="15"/>
  <c r="AN1786" i="15"/>
  <c r="AY1586" i="15"/>
  <c r="AE1587" i="15"/>
  <c r="BG1587" i="15" s="1"/>
  <c r="AE1588" i="15"/>
  <c r="BG1588" i="15" s="1"/>
  <c r="AE1589" i="15"/>
  <c r="BG1589" i="15" s="1"/>
  <c r="AE1590" i="15"/>
  <c r="BG1590" i="15" s="1"/>
  <c r="AE1591" i="15"/>
  <c r="BG1591" i="15" s="1"/>
  <c r="AE1592" i="15"/>
  <c r="BG1592" i="15" s="1"/>
  <c r="AC1600" i="15"/>
  <c r="AC1601" i="15"/>
  <c r="AC1602" i="15"/>
  <c r="AC1603" i="15"/>
  <c r="AC1604" i="15"/>
  <c r="AC1605" i="15"/>
  <c r="AC1606" i="15"/>
  <c r="AC1632" i="15"/>
  <c r="AC1633" i="15"/>
  <c r="AC1634" i="15"/>
  <c r="AC1635" i="15"/>
  <c r="AC1636" i="15"/>
  <c r="AC1637" i="15"/>
  <c r="AE1704" i="15"/>
  <c r="BG1704" i="15" s="1"/>
  <c r="AE1705" i="15"/>
  <c r="BG1705" i="15" s="1"/>
  <c r="AE1706" i="15"/>
  <c r="BG1706" i="15" s="1"/>
  <c r="AE1707" i="15"/>
  <c r="BG1707" i="15" s="1"/>
  <c r="AE1708" i="15"/>
  <c r="BG1708" i="15" s="1"/>
  <c r="AE1709" i="15"/>
  <c r="BG1709" i="15" s="1"/>
  <c r="AE1710" i="15"/>
  <c r="BG1710" i="15" s="1"/>
  <c r="AE1735" i="15"/>
  <c r="BG1735" i="15" s="1"/>
  <c r="AE1736" i="15"/>
  <c r="BG1736" i="15" s="1"/>
  <c r="AE1737" i="15"/>
  <c r="BG1737" i="15" s="1"/>
  <c r="AC1740" i="15"/>
  <c r="AN1740" i="15"/>
  <c r="AE1744" i="15"/>
  <c r="BG1744" i="15" s="1"/>
  <c r="AE1748" i="15"/>
  <c r="BG1748" i="15" s="1"/>
  <c r="AE1755" i="15"/>
  <c r="BG1755" i="15" s="1"/>
  <c r="AN1773" i="15"/>
  <c r="BF1878" i="15"/>
  <c r="BE1878" i="15"/>
  <c r="BD1878" i="15"/>
  <c r="V1878" i="15"/>
  <c r="AY1878" i="15"/>
  <c r="AZ1878" i="15" s="1"/>
  <c r="V1586" i="15"/>
  <c r="AE1593" i="15"/>
  <c r="BG1593" i="15" s="1"/>
  <c r="AE1594" i="15"/>
  <c r="BG1594" i="15" s="1"/>
  <c r="AE1595" i="15"/>
  <c r="BG1595" i="15" s="1"/>
  <c r="AE1596" i="15"/>
  <c r="BG1596" i="15" s="1"/>
  <c r="AE1597" i="15"/>
  <c r="BG1597" i="15" s="1"/>
  <c r="AE1598" i="15"/>
  <c r="BG1598" i="15" s="1"/>
  <c r="AE1599" i="15"/>
  <c r="BG1599" i="15" s="1"/>
  <c r="AC1607" i="15"/>
  <c r="AC1608" i="15"/>
  <c r="AC1609" i="15"/>
  <c r="AC1610" i="15"/>
  <c r="AC1611" i="15"/>
  <c r="AC1612" i="15"/>
  <c r="AC1613" i="15"/>
  <c r="AD1632" i="15"/>
  <c r="AD1633" i="15"/>
  <c r="G1633" i="35" s="1"/>
  <c r="AD1634" i="15"/>
  <c r="G1634" i="35" s="1"/>
  <c r="AD1635" i="15"/>
  <c r="AD1636" i="15"/>
  <c r="AD1637" i="15"/>
  <c r="AC1638" i="15"/>
  <c r="AC1639" i="15"/>
  <c r="AC1640" i="15"/>
  <c r="AC1641" i="15"/>
  <c r="AC1642" i="15"/>
  <c r="AC1643" i="15"/>
  <c r="AC1644" i="15"/>
  <c r="BD1721" i="15"/>
  <c r="AE1740" i="15"/>
  <c r="BG1740" i="15" s="1"/>
  <c r="AD1743" i="15"/>
  <c r="AN1746" i="15"/>
  <c r="AD1749" i="15"/>
  <c r="BF1932" i="15"/>
  <c r="BE1932" i="15"/>
  <c r="BD1932" i="15"/>
  <c r="V1932" i="15"/>
  <c r="AY1932" i="15"/>
  <c r="AZ1932" i="15" s="1"/>
  <c r="AE1600" i="15"/>
  <c r="BG1600" i="15" s="1"/>
  <c r="AE1601" i="15"/>
  <c r="BG1601" i="15" s="1"/>
  <c r="AE1602" i="15"/>
  <c r="BG1602" i="15" s="1"/>
  <c r="AE1603" i="15"/>
  <c r="BG1603" i="15" s="1"/>
  <c r="AE1604" i="15"/>
  <c r="BG1604" i="15" s="1"/>
  <c r="AE1605" i="15"/>
  <c r="BG1605" i="15" s="1"/>
  <c r="AE1606" i="15"/>
  <c r="BG1606" i="15" s="1"/>
  <c r="AC1614" i="15"/>
  <c r="AC1615" i="15"/>
  <c r="AC1616" i="15"/>
  <c r="AC1617" i="15"/>
  <c r="AC1618" i="15"/>
  <c r="AC1619" i="15"/>
  <c r="AC1620" i="15"/>
  <c r="AY1631" i="15"/>
  <c r="AE1632" i="15"/>
  <c r="BG1632" i="15" s="1"/>
  <c r="AE1633" i="15"/>
  <c r="BG1633" i="15" s="1"/>
  <c r="AE1634" i="15"/>
  <c r="BG1634" i="15" s="1"/>
  <c r="AE1635" i="15"/>
  <c r="BG1635" i="15" s="1"/>
  <c r="AE1636" i="15"/>
  <c r="BG1636" i="15" s="1"/>
  <c r="AE1637" i="15"/>
  <c r="BG1637" i="15" s="1"/>
  <c r="AD1638" i="15"/>
  <c r="AD1639" i="15"/>
  <c r="AD1640" i="15"/>
  <c r="G1640" i="35" s="1"/>
  <c r="AD1641" i="15"/>
  <c r="G1641" i="35" s="1"/>
  <c r="AD1642" i="15"/>
  <c r="G1642" i="35" s="1"/>
  <c r="AD1643" i="15"/>
  <c r="G1643" i="35" s="1"/>
  <c r="AD1644" i="15"/>
  <c r="G1644" i="35" s="1"/>
  <c r="AC1645" i="15"/>
  <c r="AC1646" i="15"/>
  <c r="AC1647" i="15"/>
  <c r="AC1648" i="15"/>
  <c r="AC1649" i="15"/>
  <c r="AC1650" i="15"/>
  <c r="AC1651" i="15"/>
  <c r="BG1676" i="15"/>
  <c r="AC1677" i="15"/>
  <c r="AC1678" i="15"/>
  <c r="AC1679" i="15"/>
  <c r="AC1680" i="15"/>
  <c r="AC1681" i="15"/>
  <c r="AC1682" i="15"/>
  <c r="BE1721" i="15"/>
  <c r="AE1743" i="15"/>
  <c r="BG1743" i="15" s="1"/>
  <c r="AE1746" i="15"/>
  <c r="BG1746" i="15" s="1"/>
  <c r="AE1749" i="15"/>
  <c r="BG1749" i="15" s="1"/>
  <c r="AD1750" i="15"/>
  <c r="BE1772" i="15"/>
  <c r="BD1772" i="15"/>
  <c r="AY1772" i="15"/>
  <c r="AZ1772" i="15" s="1"/>
  <c r="AE1607" i="15"/>
  <c r="BG1607" i="15" s="1"/>
  <c r="AE1608" i="15"/>
  <c r="BG1608" i="15" s="1"/>
  <c r="AE1609" i="15"/>
  <c r="BG1609" i="15" s="1"/>
  <c r="AE1610" i="15"/>
  <c r="BG1610" i="15" s="1"/>
  <c r="AE1611" i="15"/>
  <c r="BG1611" i="15" s="1"/>
  <c r="AE1612" i="15"/>
  <c r="BG1612" i="15" s="1"/>
  <c r="AE1613" i="15"/>
  <c r="BG1613" i="15" s="1"/>
  <c r="AN1616" i="15"/>
  <c r="AN1617" i="15"/>
  <c r="AN1618" i="15"/>
  <c r="AN1619" i="15"/>
  <c r="AN1620" i="15"/>
  <c r="AN1624" i="15"/>
  <c r="AN1628" i="15"/>
  <c r="V1631" i="15"/>
  <c r="AF1631" i="15"/>
  <c r="AE1638" i="15"/>
  <c r="BG1638" i="15" s="1"/>
  <c r="AE1639" i="15"/>
  <c r="BG1639" i="15" s="1"/>
  <c r="AE1640" i="15"/>
  <c r="BG1640" i="15" s="1"/>
  <c r="AE1641" i="15"/>
  <c r="BG1641" i="15" s="1"/>
  <c r="AE1642" i="15"/>
  <c r="BG1642" i="15" s="1"/>
  <c r="AE1643" i="15"/>
  <c r="BG1643" i="15" s="1"/>
  <c r="AE1644" i="15"/>
  <c r="BG1644" i="15" s="1"/>
  <c r="AD1645" i="15"/>
  <c r="G1645" i="35" s="1"/>
  <c r="AD1646" i="15"/>
  <c r="G1646" i="35" s="1"/>
  <c r="AD1647" i="15"/>
  <c r="G1647" i="35" s="1"/>
  <c r="AD1648" i="15"/>
  <c r="G1648" i="35" s="1"/>
  <c r="AD1649" i="15"/>
  <c r="AD1650" i="15"/>
  <c r="AD1651" i="15"/>
  <c r="AC1652" i="15"/>
  <c r="AC1653" i="15"/>
  <c r="AC1654" i="15"/>
  <c r="AC1655" i="15"/>
  <c r="AC1656" i="15"/>
  <c r="AC1657" i="15"/>
  <c r="AC1658" i="15"/>
  <c r="AN1666" i="15"/>
  <c r="AN1670" i="15"/>
  <c r="AN1674" i="15"/>
  <c r="AN1676" i="15"/>
  <c r="AD1677" i="15"/>
  <c r="AN1677" i="15"/>
  <c r="AD1678" i="15"/>
  <c r="AN1678" i="15"/>
  <c r="AD1679" i="15"/>
  <c r="AN1679" i="15"/>
  <c r="AD1680" i="15"/>
  <c r="AN1680" i="15"/>
  <c r="AD1681" i="15"/>
  <c r="AN1681" i="15"/>
  <c r="AD1682" i="15"/>
  <c r="AN1682" i="15"/>
  <c r="AC1683" i="15"/>
  <c r="AC1684" i="15"/>
  <c r="AC1685" i="15"/>
  <c r="AC1686" i="15"/>
  <c r="AC1687" i="15"/>
  <c r="AC1688" i="15"/>
  <c r="AC1689" i="15"/>
  <c r="AN1712" i="15"/>
  <c r="AN1716" i="15"/>
  <c r="AN1720" i="15"/>
  <c r="BF1721" i="15"/>
  <c r="AN1739" i="15"/>
  <c r="AD1742" i="15"/>
  <c r="AE1750" i="15"/>
  <c r="BG1750" i="15" s="1"/>
  <c r="AD1751" i="15"/>
  <c r="AN1781" i="15"/>
  <c r="AN1783" i="15"/>
  <c r="AN1785" i="15"/>
  <c r="AE1614" i="15"/>
  <c r="BG1614" i="15" s="1"/>
  <c r="AE1615" i="15"/>
  <c r="BG1615" i="15" s="1"/>
  <c r="AE1616" i="15"/>
  <c r="BG1616" i="15" s="1"/>
  <c r="AE1617" i="15"/>
  <c r="BG1617" i="15" s="1"/>
  <c r="AE1618" i="15"/>
  <c r="BG1618" i="15" s="1"/>
  <c r="AE1619" i="15"/>
  <c r="BG1619" i="15" s="1"/>
  <c r="AE1645" i="15"/>
  <c r="BG1645" i="15" s="1"/>
  <c r="AE1646" i="15"/>
  <c r="BG1646" i="15" s="1"/>
  <c r="AE1647" i="15"/>
  <c r="BG1647" i="15" s="1"/>
  <c r="AE1648" i="15"/>
  <c r="BG1648" i="15" s="1"/>
  <c r="AE1649" i="15"/>
  <c r="BG1649" i="15" s="1"/>
  <c r="AE1650" i="15"/>
  <c r="BG1650" i="15" s="1"/>
  <c r="AE1651" i="15"/>
  <c r="BG1651" i="15" s="1"/>
  <c r="AD1652" i="15"/>
  <c r="AD1653" i="15"/>
  <c r="AD1654" i="15"/>
  <c r="G1654" i="35" s="1"/>
  <c r="AD1655" i="15"/>
  <c r="G1655" i="35" s="1"/>
  <c r="AD1656" i="15"/>
  <c r="AD1657" i="15"/>
  <c r="AD1658" i="15"/>
  <c r="AC1659" i="15"/>
  <c r="AC1660" i="15"/>
  <c r="AC1661" i="15"/>
  <c r="AC1662" i="15"/>
  <c r="AC1663" i="15"/>
  <c r="AC1664" i="15"/>
  <c r="AE1677" i="15"/>
  <c r="BG1677" i="15" s="1"/>
  <c r="AE1678" i="15"/>
  <c r="BG1678" i="15" s="1"/>
  <c r="AE1679" i="15"/>
  <c r="BG1679" i="15" s="1"/>
  <c r="AE1680" i="15"/>
  <c r="BG1680" i="15" s="1"/>
  <c r="AE1681" i="15"/>
  <c r="BG1681" i="15" s="1"/>
  <c r="AE1682" i="15"/>
  <c r="BG1682" i="15" s="1"/>
  <c r="AC1690" i="15"/>
  <c r="AC1691" i="15"/>
  <c r="AC1692" i="15"/>
  <c r="AC1693" i="15"/>
  <c r="AC1694" i="15"/>
  <c r="AC1695" i="15"/>
  <c r="AC1696" i="15"/>
  <c r="AC1755" i="15"/>
  <c r="AC1754" i="15"/>
  <c r="AC1753" i="15"/>
  <c r="AC1752" i="15"/>
  <c r="AC1751" i="15"/>
  <c r="AC1750" i="15"/>
  <c r="AC1749" i="15"/>
  <c r="AC1748" i="15"/>
  <c r="AC1747" i="15"/>
  <c r="AC1746" i="15"/>
  <c r="AC1745" i="15"/>
  <c r="AC1744" i="15"/>
  <c r="AC1743" i="15"/>
  <c r="AC1742" i="15"/>
  <c r="AC1722" i="15"/>
  <c r="AC1723" i="15"/>
  <c r="AC1724" i="15"/>
  <c r="AC1725" i="15"/>
  <c r="AC1726" i="15"/>
  <c r="AC1727" i="15"/>
  <c r="AE1739" i="15"/>
  <c r="BG1739" i="15" s="1"/>
  <c r="AE1742" i="15"/>
  <c r="BG1742" i="15" s="1"/>
  <c r="AN1747" i="15"/>
  <c r="AE1751" i="15"/>
  <c r="BG1751" i="15" s="1"/>
  <c r="AY1845" i="15"/>
  <c r="AZ1845" i="15" s="1"/>
  <c r="BF1845" i="15"/>
  <c r="BE1845" i="15"/>
  <c r="BD1845" i="15"/>
  <c r="V1845" i="15"/>
  <c r="AE1658" i="15"/>
  <c r="BG1658" i="15" s="1"/>
  <c r="AD1659" i="15"/>
  <c r="AD1660" i="15"/>
  <c r="AD1661" i="15"/>
  <c r="AD1662" i="15"/>
  <c r="AD1663" i="15"/>
  <c r="AD1664" i="15"/>
  <c r="AE1683" i="15"/>
  <c r="BG1683" i="15" s="1"/>
  <c r="AE1684" i="15"/>
  <c r="BG1684" i="15" s="1"/>
  <c r="AE1685" i="15"/>
  <c r="BG1685" i="15" s="1"/>
  <c r="AE1686" i="15"/>
  <c r="BG1686" i="15" s="1"/>
  <c r="AE1687" i="15"/>
  <c r="BG1687" i="15" s="1"/>
  <c r="AE1688" i="15"/>
  <c r="BG1688" i="15" s="1"/>
  <c r="AE1689" i="15"/>
  <c r="BG1689" i="15" s="1"/>
  <c r="AD1690" i="15"/>
  <c r="AD1691" i="15"/>
  <c r="AD1692" i="15"/>
  <c r="AD1693" i="15"/>
  <c r="AD1694" i="15"/>
  <c r="AD1695" i="15"/>
  <c r="AD1696" i="15"/>
  <c r="AC1697" i="15"/>
  <c r="AC1698" i="15"/>
  <c r="AC1699" i="15"/>
  <c r="AC1700" i="15"/>
  <c r="AC1701" i="15"/>
  <c r="AC1702" i="15"/>
  <c r="AC1703" i="15"/>
  <c r="AD1748" i="15"/>
  <c r="AD1747" i="15"/>
  <c r="AD1746" i="15"/>
  <c r="AD1741" i="15"/>
  <c r="AD1740" i="15"/>
  <c r="AD1739" i="15"/>
  <c r="AD1738" i="15"/>
  <c r="AD1722" i="15"/>
  <c r="AD1723" i="15"/>
  <c r="AD1724" i="15"/>
  <c r="AD1725" i="15"/>
  <c r="AD1726" i="15"/>
  <c r="AD1727" i="15"/>
  <c r="AC1728" i="15"/>
  <c r="AC1729" i="15"/>
  <c r="AC1730" i="15"/>
  <c r="AC1731" i="15"/>
  <c r="AC1732" i="15"/>
  <c r="AC1733" i="15"/>
  <c r="AC1734" i="15"/>
  <c r="AC1741" i="15"/>
  <c r="AN1741" i="15"/>
  <c r="AD1745" i="15"/>
  <c r="AE1747" i="15"/>
  <c r="BG1747" i="15" s="1"/>
  <c r="AE1752" i="15"/>
  <c r="BG1752" i="15" s="1"/>
  <c r="AD1753" i="15"/>
  <c r="V1772" i="15"/>
  <c r="AN1775" i="15"/>
  <c r="AC1587" i="15"/>
  <c r="AC1588" i="15"/>
  <c r="AC1589" i="15"/>
  <c r="AC1590" i="15"/>
  <c r="AC1591" i="15"/>
  <c r="AE1659" i="15"/>
  <c r="BG1659" i="15" s="1"/>
  <c r="AE1660" i="15"/>
  <c r="BG1660" i="15" s="1"/>
  <c r="AE1661" i="15"/>
  <c r="BG1661" i="15" s="1"/>
  <c r="AE1662" i="15"/>
  <c r="BG1662" i="15" s="1"/>
  <c r="AE1663" i="15"/>
  <c r="BG1663" i="15" s="1"/>
  <c r="AE1664" i="15"/>
  <c r="BG1664" i="15" s="1"/>
  <c r="AE1690" i="15"/>
  <c r="BG1690" i="15" s="1"/>
  <c r="AE1691" i="15"/>
  <c r="BG1691" i="15" s="1"/>
  <c r="AE1692" i="15"/>
  <c r="BG1692" i="15" s="1"/>
  <c r="AE1693" i="15"/>
  <c r="BG1693" i="15" s="1"/>
  <c r="AE1694" i="15"/>
  <c r="BG1694" i="15" s="1"/>
  <c r="AE1695" i="15"/>
  <c r="BG1695" i="15" s="1"/>
  <c r="AD1697" i="15"/>
  <c r="AD1698" i="15"/>
  <c r="AD1699" i="15"/>
  <c r="AD1700" i="15"/>
  <c r="AD1701" i="15"/>
  <c r="AD1702" i="15"/>
  <c r="AC1704" i="15"/>
  <c r="AC1705" i="15"/>
  <c r="AC1706" i="15"/>
  <c r="AC1707" i="15"/>
  <c r="AC1708" i="15"/>
  <c r="AC1709" i="15"/>
  <c r="AY1721" i="15"/>
  <c r="AZ1721" i="15" s="1"/>
  <c r="AE1722" i="15"/>
  <c r="BG1722" i="15" s="1"/>
  <c r="AE1723" i="15"/>
  <c r="BG1723" i="15" s="1"/>
  <c r="AE1724" i="15"/>
  <c r="BG1724" i="15" s="1"/>
  <c r="AE1725" i="15"/>
  <c r="BG1725" i="15" s="1"/>
  <c r="AE1726" i="15"/>
  <c r="BG1726" i="15" s="1"/>
  <c r="AE1727" i="15"/>
  <c r="BG1727" i="15" s="1"/>
  <c r="AD1728" i="15"/>
  <c r="AN1728" i="15"/>
  <c r="AD1729" i="15"/>
  <c r="AN1729" i="15"/>
  <c r="AD1730" i="15"/>
  <c r="AN1730" i="15"/>
  <c r="AD1731" i="15"/>
  <c r="AN1731" i="15"/>
  <c r="AD1732" i="15"/>
  <c r="AN1732" i="15"/>
  <c r="AD1733" i="15"/>
  <c r="AN1733" i="15"/>
  <c r="AD1734" i="15"/>
  <c r="AN1734" i="15"/>
  <c r="AC1735" i="15"/>
  <c r="AC1736" i="15"/>
  <c r="AC1737" i="15"/>
  <c r="AC1738" i="15"/>
  <c r="AN1738" i="15"/>
  <c r="AE1741" i="15"/>
  <c r="BG1741" i="15" s="1"/>
  <c r="AE1745" i="15"/>
  <c r="BG1745" i="15" s="1"/>
  <c r="AD1754" i="15"/>
  <c r="AN1756" i="15"/>
  <c r="AN1760" i="15"/>
  <c r="AN1764" i="15"/>
  <c r="AN1766" i="15"/>
  <c r="AD1767" i="15"/>
  <c r="AN1767" i="15"/>
  <c r="AD1768" i="15"/>
  <c r="AN1768" i="15"/>
  <c r="AD1769" i="15"/>
  <c r="AN1769" i="15"/>
  <c r="AD1770" i="15"/>
  <c r="AN1770" i="15"/>
  <c r="AD1771" i="15"/>
  <c r="AN1771" i="15"/>
  <c r="AD1772" i="15"/>
  <c r="AN1772" i="15"/>
  <c r="AC1773" i="15"/>
  <c r="AC1774" i="15"/>
  <c r="AC1775" i="15"/>
  <c r="AC1776" i="15"/>
  <c r="AC1777" i="15"/>
  <c r="AC1778" i="15"/>
  <c r="AC1779" i="15"/>
  <c r="BE1856" i="15"/>
  <c r="AC1858" i="15"/>
  <c r="AD1859" i="15"/>
  <c r="AE1860" i="15"/>
  <c r="BG1860" i="15" s="1"/>
  <c r="AC1867" i="15"/>
  <c r="AD1868" i="15"/>
  <c r="AE1869" i="15"/>
  <c r="BG1869" i="15" s="1"/>
  <c r="AE1870" i="15"/>
  <c r="BG1870" i="15" s="1"/>
  <c r="AC1876" i="15"/>
  <c r="AC1877" i="15"/>
  <c r="AD1878" i="15"/>
  <c r="AE1879" i="15"/>
  <c r="BG1879" i="15" s="1"/>
  <c r="AC1886" i="15"/>
  <c r="AC1887" i="15"/>
  <c r="AC1888" i="15"/>
  <c r="AC1889" i="15"/>
  <c r="AC1890" i="15"/>
  <c r="AY1901" i="15"/>
  <c r="AZ1901" i="15" s="1"/>
  <c r="AE1902" i="15"/>
  <c r="BG1902" i="15" s="1"/>
  <c r="AE1903" i="15"/>
  <c r="BG1903" i="15" s="1"/>
  <c r="AE1904" i="15"/>
  <c r="BG1904" i="15" s="1"/>
  <c r="AE1905" i="15"/>
  <c r="BG1905" i="15" s="1"/>
  <c r="AE1906" i="15"/>
  <c r="BG1906" i="15" s="1"/>
  <c r="AE1907" i="15"/>
  <c r="BG1907" i="15" s="1"/>
  <c r="AD1908" i="15"/>
  <c r="AN1908" i="15"/>
  <c r="AD1909" i="15"/>
  <c r="AN1909" i="15"/>
  <c r="AD1910" i="15"/>
  <c r="AN1910" i="15"/>
  <c r="AD1911" i="15"/>
  <c r="AN1911" i="15"/>
  <c r="AD1912" i="15"/>
  <c r="AN1912" i="15"/>
  <c r="AD1913" i="15"/>
  <c r="AN1913" i="15"/>
  <c r="AD1914" i="15"/>
  <c r="AN1914" i="15"/>
  <c r="AC1915" i="15"/>
  <c r="AC1916" i="15"/>
  <c r="AC1917" i="15"/>
  <c r="AC1918" i="15"/>
  <c r="AC1919" i="15"/>
  <c r="AC1920" i="15"/>
  <c r="AC1921" i="15"/>
  <c r="AD1932" i="15"/>
  <c r="AY1766" i="15"/>
  <c r="AZ1766" i="15" s="1"/>
  <c r="AE1767" i="15"/>
  <c r="BG1767" i="15" s="1"/>
  <c r="AE1768" i="15"/>
  <c r="BG1768" i="15" s="1"/>
  <c r="AE1769" i="15"/>
  <c r="BG1769" i="15" s="1"/>
  <c r="AE1770" i="15"/>
  <c r="BG1770" i="15" s="1"/>
  <c r="AE1771" i="15"/>
  <c r="BG1771" i="15" s="1"/>
  <c r="AE1772" i="15"/>
  <c r="BG1772" i="15" s="1"/>
  <c r="AD1773" i="15"/>
  <c r="AD1774" i="15"/>
  <c r="AD1775" i="15"/>
  <c r="AD1776" i="15"/>
  <c r="AN1776" i="15"/>
  <c r="AD1777" i="15"/>
  <c r="AN1777" i="15"/>
  <c r="AD1778" i="15"/>
  <c r="AN1778" i="15"/>
  <c r="AD1779" i="15"/>
  <c r="AN1779" i="15"/>
  <c r="AC1780" i="15"/>
  <c r="AC1781" i="15"/>
  <c r="AC1782" i="15"/>
  <c r="AC1783" i="15"/>
  <c r="AC1784" i="15"/>
  <c r="AC1785" i="15"/>
  <c r="AC1786" i="15"/>
  <c r="BG1811" i="15"/>
  <c r="AC1812" i="15"/>
  <c r="AC1813" i="15"/>
  <c r="AC1814" i="15"/>
  <c r="AC1815" i="15"/>
  <c r="AC1816" i="15"/>
  <c r="AC1817" i="15"/>
  <c r="BF1856" i="15"/>
  <c r="AC1857" i="15"/>
  <c r="AD1858" i="15"/>
  <c r="AN1858" i="15"/>
  <c r="AE1859" i="15"/>
  <c r="BG1859" i="15" s="1"/>
  <c r="AC1866" i="15"/>
  <c r="AD1867" i="15"/>
  <c r="AN1867" i="15"/>
  <c r="AE1868" i="15"/>
  <c r="BG1868" i="15" s="1"/>
  <c r="AC1875" i="15"/>
  <c r="AD1876" i="15"/>
  <c r="AN1876" i="15"/>
  <c r="AD1877" i="15"/>
  <c r="AN1877" i="15"/>
  <c r="AE1878" i="15"/>
  <c r="BG1878" i="15" s="1"/>
  <c r="AC1885" i="15"/>
  <c r="AD1886" i="15"/>
  <c r="AN1886" i="15"/>
  <c r="AD1887" i="15"/>
  <c r="AN1887" i="15"/>
  <c r="AD1888" i="15"/>
  <c r="AN1888" i="15"/>
  <c r="AD1889" i="15"/>
  <c r="AN1889" i="15"/>
  <c r="AD1890" i="15"/>
  <c r="AN1890" i="15"/>
  <c r="AN1894" i="15"/>
  <c r="AN1898" i="15"/>
  <c r="V1901" i="15"/>
  <c r="AF1901" i="15"/>
  <c r="AE1908" i="15"/>
  <c r="BG1908" i="15" s="1"/>
  <c r="AE1909" i="15"/>
  <c r="BG1909" i="15" s="1"/>
  <c r="AE1910" i="15"/>
  <c r="BG1910" i="15" s="1"/>
  <c r="AE1911" i="15"/>
  <c r="BG1911" i="15" s="1"/>
  <c r="AE1912" i="15"/>
  <c r="BG1912" i="15" s="1"/>
  <c r="AE1913" i="15"/>
  <c r="BG1913" i="15" s="1"/>
  <c r="AE1914" i="15"/>
  <c r="BG1914" i="15" s="1"/>
  <c r="AD1915" i="15"/>
  <c r="AN1915" i="15"/>
  <c r="AD1916" i="15"/>
  <c r="AN1916" i="15"/>
  <c r="AD1917" i="15"/>
  <c r="AN1917" i="15"/>
  <c r="AD1918" i="15"/>
  <c r="AN1918" i="15"/>
  <c r="AD1919" i="15"/>
  <c r="AN1919" i="15"/>
  <c r="AD1920" i="15"/>
  <c r="AN1920" i="15"/>
  <c r="AD1921" i="15"/>
  <c r="AN1921" i="15"/>
  <c r="AC1922" i="15"/>
  <c r="AC1923" i="15"/>
  <c r="AC1924" i="15"/>
  <c r="AC1925" i="15"/>
  <c r="AC1926" i="15"/>
  <c r="AC1927" i="15"/>
  <c r="AC1928" i="15"/>
  <c r="AC1931" i="15"/>
  <c r="AE1932" i="15"/>
  <c r="BG1932" i="15" s="1"/>
  <c r="AC1935" i="15"/>
  <c r="AC1787" i="15"/>
  <c r="AC1788" i="15"/>
  <c r="AC1789" i="15"/>
  <c r="AC1790" i="15"/>
  <c r="AC1791" i="15"/>
  <c r="AC1792" i="15"/>
  <c r="AC1793" i="15"/>
  <c r="AN1801" i="15"/>
  <c r="AN1805" i="15"/>
  <c r="AN1809" i="15"/>
  <c r="AN1811" i="15"/>
  <c r="AD1812" i="15"/>
  <c r="AN1812" i="15"/>
  <c r="AD1813" i="15"/>
  <c r="AN1813" i="15"/>
  <c r="AD1814" i="15"/>
  <c r="AN1814" i="15"/>
  <c r="AD1815" i="15"/>
  <c r="AN1815" i="15"/>
  <c r="AD1816" i="15"/>
  <c r="AN1816" i="15"/>
  <c r="AD1817" i="15"/>
  <c r="AN1817" i="15"/>
  <c r="AC1865" i="15"/>
  <c r="AD1866" i="15"/>
  <c r="AC1874" i="15"/>
  <c r="AD1875" i="15"/>
  <c r="AC1883" i="15"/>
  <c r="AC1884" i="15"/>
  <c r="AD1885" i="15"/>
  <c r="AD1922" i="15"/>
  <c r="AD1923" i="15"/>
  <c r="AD1924" i="15"/>
  <c r="AD1925" i="15"/>
  <c r="AD1926" i="15"/>
  <c r="AD1927" i="15"/>
  <c r="AD1928" i="15"/>
  <c r="AC1929" i="15"/>
  <c r="AC1930" i="15"/>
  <c r="AD1931" i="15"/>
  <c r="AD1935" i="15"/>
  <c r="AN1940" i="15"/>
  <c r="AC1973" i="15"/>
  <c r="AC1972" i="15"/>
  <c r="AC1971" i="15"/>
  <c r="AC1970" i="15"/>
  <c r="AC1969" i="15"/>
  <c r="AC1968" i="15"/>
  <c r="AC1967" i="15"/>
  <c r="AC1966" i="15"/>
  <c r="AC1965" i="15"/>
  <c r="AC1964" i="15"/>
  <c r="AC1963" i="15"/>
  <c r="AC1962" i="15"/>
  <c r="AC1961" i="15"/>
  <c r="AC1960" i="15"/>
  <c r="AY1946" i="15"/>
  <c r="AZ1946" i="15" s="1"/>
  <c r="AC1959" i="15"/>
  <c r="AC1958" i="15"/>
  <c r="AC1957" i="15"/>
  <c r="AC1956" i="15"/>
  <c r="AC1955" i="15"/>
  <c r="AC1954" i="15"/>
  <c r="AC1953" i="15"/>
  <c r="AC1952" i="15"/>
  <c r="AC1951" i="15"/>
  <c r="AC1950" i="15"/>
  <c r="AC1980" i="15"/>
  <c r="AC1979" i="15"/>
  <c r="AC1978" i="15"/>
  <c r="AC1977" i="15"/>
  <c r="AC1976" i="15"/>
  <c r="AC1975" i="15"/>
  <c r="AC1974" i="15"/>
  <c r="AC1794" i="15"/>
  <c r="AC1795" i="15"/>
  <c r="AC1796" i="15"/>
  <c r="AC1797" i="15"/>
  <c r="AC1798" i="15"/>
  <c r="AC1799" i="15"/>
  <c r="AC1800" i="15"/>
  <c r="AE1812" i="15"/>
  <c r="BG1812" i="15" s="1"/>
  <c r="AE1813" i="15"/>
  <c r="BG1813" i="15" s="1"/>
  <c r="AE1814" i="15"/>
  <c r="BG1814" i="15" s="1"/>
  <c r="AE1815" i="15"/>
  <c r="BG1815" i="15" s="1"/>
  <c r="AE1816" i="15"/>
  <c r="BG1816" i="15" s="1"/>
  <c r="AE1817" i="15"/>
  <c r="BG1817" i="15" s="1"/>
  <c r="AD1818" i="15"/>
  <c r="AD1819" i="15"/>
  <c r="AD1820" i="15"/>
  <c r="AD1821" i="15"/>
  <c r="AD1822" i="15"/>
  <c r="AD1823" i="15"/>
  <c r="AD1824" i="15"/>
  <c r="AC1864" i="15"/>
  <c r="AD1865" i="15"/>
  <c r="AC1873" i="15"/>
  <c r="AD1874" i="15"/>
  <c r="AC1882" i="15"/>
  <c r="AD1883" i="15"/>
  <c r="AD1884" i="15"/>
  <c r="AE1926" i="15"/>
  <c r="BG1926" i="15" s="1"/>
  <c r="AE1927" i="15"/>
  <c r="BG1927" i="15" s="1"/>
  <c r="AE1928" i="15"/>
  <c r="BG1928" i="15" s="1"/>
  <c r="AD1929" i="15"/>
  <c r="AD1930" i="15"/>
  <c r="AE1931" i="15"/>
  <c r="BG1931" i="15" s="1"/>
  <c r="AC1934" i="15"/>
  <c r="AE1935" i="15"/>
  <c r="BG1935" i="15" s="1"/>
  <c r="AN1758" i="15"/>
  <c r="AN1762" i="15"/>
  <c r="BD1766" i="15"/>
  <c r="AE1787" i="15"/>
  <c r="BG1787" i="15" s="1"/>
  <c r="AE1788" i="15"/>
  <c r="BG1788" i="15" s="1"/>
  <c r="AE1789" i="15"/>
  <c r="BG1789" i="15" s="1"/>
  <c r="AE1790" i="15"/>
  <c r="BG1790" i="15" s="1"/>
  <c r="AE1791" i="15"/>
  <c r="BG1791" i="15" s="1"/>
  <c r="AE1792" i="15"/>
  <c r="BG1792" i="15" s="1"/>
  <c r="AE1793" i="15"/>
  <c r="BG1793" i="15" s="1"/>
  <c r="AD1794" i="15"/>
  <c r="AN1794" i="15"/>
  <c r="AD1795" i="15"/>
  <c r="AN1795" i="15"/>
  <c r="AD1796" i="15"/>
  <c r="AN1796" i="15"/>
  <c r="AD1797" i="15"/>
  <c r="AN1797" i="15"/>
  <c r="AD1798" i="15"/>
  <c r="AN1798" i="15"/>
  <c r="AD1799" i="15"/>
  <c r="AN1799" i="15"/>
  <c r="AN1800" i="15"/>
  <c r="AN1804" i="15"/>
  <c r="AN1808" i="15"/>
  <c r="AF1811" i="15"/>
  <c r="AE1818" i="15"/>
  <c r="BG1818" i="15" s="1"/>
  <c r="AE1819" i="15"/>
  <c r="BG1819" i="15" s="1"/>
  <c r="AE1820" i="15"/>
  <c r="BG1820" i="15" s="1"/>
  <c r="AE1821" i="15"/>
  <c r="BG1821" i="15" s="1"/>
  <c r="AE1822" i="15"/>
  <c r="BG1822" i="15" s="1"/>
  <c r="AE1823" i="15"/>
  <c r="BG1823" i="15" s="1"/>
  <c r="AE1824" i="15"/>
  <c r="BG1824" i="15" s="1"/>
  <c r="AD1825" i="15"/>
  <c r="AD1826" i="15"/>
  <c r="AN1826" i="15"/>
  <c r="AD1827" i="15"/>
  <c r="AN1827" i="15"/>
  <c r="AD1828" i="15"/>
  <c r="AN1828" i="15"/>
  <c r="AD1829" i="15"/>
  <c r="AN1829" i="15"/>
  <c r="AD1830" i="15"/>
  <c r="AN1830" i="15"/>
  <c r="AD1831" i="15"/>
  <c r="AN1831" i="15"/>
  <c r="AC1832" i="15"/>
  <c r="AC1833" i="15"/>
  <c r="AC1834" i="15"/>
  <c r="AC1835" i="15"/>
  <c r="AC1836" i="15"/>
  <c r="AC1837" i="15"/>
  <c r="AC1838" i="15"/>
  <c r="AN1846" i="15"/>
  <c r="AN1850" i="15"/>
  <c r="AN1854" i="15"/>
  <c r="AY1856" i="15"/>
  <c r="AZ1856" i="15" s="1"/>
  <c r="AC1862" i="15"/>
  <c r="AC1863" i="15"/>
  <c r="AD1864" i="15"/>
  <c r="AN1864" i="15"/>
  <c r="AE1865" i="15"/>
  <c r="BG1865" i="15" s="1"/>
  <c r="AC1872" i="15"/>
  <c r="AD1873" i="15"/>
  <c r="AN1873" i="15"/>
  <c r="AE1874" i="15"/>
  <c r="BG1874" i="15" s="1"/>
  <c r="AC1881" i="15"/>
  <c r="AD1882" i="15"/>
  <c r="AN1882" i="15"/>
  <c r="AE1883" i="15"/>
  <c r="BG1883" i="15" s="1"/>
  <c r="AE1884" i="15"/>
  <c r="BG1884" i="15" s="1"/>
  <c r="BE1901" i="15"/>
  <c r="AE1929" i="15"/>
  <c r="BG1929" i="15" s="1"/>
  <c r="AE1930" i="15"/>
  <c r="BG1930" i="15" s="1"/>
  <c r="AD1934" i="15"/>
  <c r="AE1959" i="15"/>
  <c r="BG1959" i="15" s="1"/>
  <c r="AE1958" i="15"/>
  <c r="BG1958" i="15" s="1"/>
  <c r="AE1957" i="15"/>
  <c r="BG1957" i="15" s="1"/>
  <c r="AE1956" i="15"/>
  <c r="BG1956" i="15" s="1"/>
  <c r="AE1955" i="15"/>
  <c r="BG1955" i="15" s="1"/>
  <c r="AE1954" i="15"/>
  <c r="BG1954" i="15" s="1"/>
  <c r="AE1953" i="15"/>
  <c r="BG1953" i="15" s="1"/>
  <c r="AE1952" i="15"/>
  <c r="BG1952" i="15" s="1"/>
  <c r="AE1951" i="15"/>
  <c r="BG1951" i="15" s="1"/>
  <c r="AE1950" i="15"/>
  <c r="BG1950" i="15" s="1"/>
  <c r="AE1949" i="15"/>
  <c r="BG1949" i="15" s="1"/>
  <c r="AE1948" i="15"/>
  <c r="BG1948" i="15" s="1"/>
  <c r="AE1947" i="15"/>
  <c r="BG1947" i="15" s="1"/>
  <c r="AE1980" i="15"/>
  <c r="BG1980" i="15" s="1"/>
  <c r="AE1979" i="15"/>
  <c r="BG1979" i="15" s="1"/>
  <c r="AE1978" i="15"/>
  <c r="BG1978" i="15" s="1"/>
  <c r="AE1977" i="15"/>
  <c r="BG1977" i="15" s="1"/>
  <c r="AE1976" i="15"/>
  <c r="BG1976" i="15" s="1"/>
  <c r="AE1975" i="15"/>
  <c r="BG1975" i="15" s="1"/>
  <c r="AE1974" i="15"/>
  <c r="BG1974" i="15" s="1"/>
  <c r="AE1973" i="15"/>
  <c r="BG1973" i="15" s="1"/>
  <c r="AE1972" i="15"/>
  <c r="BG1972" i="15" s="1"/>
  <c r="AE1971" i="15"/>
  <c r="BG1971" i="15" s="1"/>
  <c r="AE1970" i="15"/>
  <c r="BG1970" i="15" s="1"/>
  <c r="AE1969" i="15"/>
  <c r="BG1969" i="15" s="1"/>
  <c r="AE1968" i="15"/>
  <c r="BG1968" i="15" s="1"/>
  <c r="AE1967" i="15"/>
  <c r="BG1967" i="15" s="1"/>
  <c r="AE1966" i="15"/>
  <c r="BG1966" i="15" s="1"/>
  <c r="AE1965" i="15"/>
  <c r="BG1965" i="15" s="1"/>
  <c r="AE1964" i="15"/>
  <c r="BG1964" i="15" s="1"/>
  <c r="AE1963" i="15"/>
  <c r="BG1963" i="15" s="1"/>
  <c r="AE1962" i="15"/>
  <c r="BG1962" i="15" s="1"/>
  <c r="AE1961" i="15"/>
  <c r="BG1961" i="15" s="1"/>
  <c r="AE1960" i="15"/>
  <c r="BG1960" i="15" s="1"/>
  <c r="BD1946" i="15"/>
  <c r="BE1766" i="15"/>
  <c r="AE1794" i="15"/>
  <c r="BG1794" i="15" s="1"/>
  <c r="AE1795" i="15"/>
  <c r="BG1795" i="15" s="1"/>
  <c r="AE1796" i="15"/>
  <c r="BG1796" i="15" s="1"/>
  <c r="AE1797" i="15"/>
  <c r="BG1797" i="15" s="1"/>
  <c r="AE1798" i="15"/>
  <c r="BG1798" i="15" s="1"/>
  <c r="AE1799" i="15"/>
  <c r="BG1799" i="15" s="1"/>
  <c r="AE1825" i="15"/>
  <c r="BG1825" i="15" s="1"/>
  <c r="AE1826" i="15"/>
  <c r="BG1826" i="15" s="1"/>
  <c r="AE1827" i="15"/>
  <c r="BG1827" i="15" s="1"/>
  <c r="AE1828" i="15"/>
  <c r="BG1828" i="15" s="1"/>
  <c r="AE1829" i="15"/>
  <c r="BG1829" i="15" s="1"/>
  <c r="AE1830" i="15"/>
  <c r="BG1830" i="15" s="1"/>
  <c r="AE1831" i="15"/>
  <c r="BG1831" i="15" s="1"/>
  <c r="AD1832" i="15"/>
  <c r="AN1832" i="15"/>
  <c r="AD1833" i="15"/>
  <c r="AN1833" i="15"/>
  <c r="AD1834" i="15"/>
  <c r="AN1834" i="15"/>
  <c r="AD1835" i="15"/>
  <c r="AN1835" i="15"/>
  <c r="AD1836" i="15"/>
  <c r="AN1836" i="15"/>
  <c r="AD1837" i="15"/>
  <c r="AN1837" i="15"/>
  <c r="AD1838" i="15"/>
  <c r="AN1838" i="15"/>
  <c r="AC1839" i="15"/>
  <c r="AC1840" i="15"/>
  <c r="AC1841" i="15"/>
  <c r="AC1842" i="15"/>
  <c r="AC1843" i="15"/>
  <c r="AC1844" i="15"/>
  <c r="V1856" i="15"/>
  <c r="AF1856" i="15"/>
  <c r="AC1861" i="15"/>
  <c r="AD1862" i="15"/>
  <c r="AN1862" i="15"/>
  <c r="AD1863" i="15"/>
  <c r="AN1863" i="15"/>
  <c r="AE1864" i="15"/>
  <c r="BG1864" i="15" s="1"/>
  <c r="AC1871" i="15"/>
  <c r="AD1872" i="15"/>
  <c r="AN1872" i="15"/>
  <c r="AE1873" i="15"/>
  <c r="BG1873" i="15" s="1"/>
  <c r="AC1880" i="15"/>
  <c r="AD1881" i="15"/>
  <c r="AN1881" i="15"/>
  <c r="AE1882" i="15"/>
  <c r="BG1882" i="15" s="1"/>
  <c r="AN1892" i="15"/>
  <c r="AN1896" i="15"/>
  <c r="AN1900" i="15"/>
  <c r="BF1901" i="15"/>
  <c r="AC1933" i="15"/>
  <c r="AE1934" i="15"/>
  <c r="BG1934" i="15" s="1"/>
  <c r="V1946" i="15"/>
  <c r="BE1946" i="15"/>
  <c r="AC1947" i="15"/>
  <c r="AC1948" i="15"/>
  <c r="AC1949" i="15"/>
  <c r="AE1832" i="15"/>
  <c r="BG1832" i="15" s="1"/>
  <c r="AE1833" i="15"/>
  <c r="BG1833" i="15" s="1"/>
  <c r="AE1834" i="15"/>
  <c r="BG1834" i="15" s="1"/>
  <c r="AE1835" i="15"/>
  <c r="BG1835" i="15" s="1"/>
  <c r="AE1836" i="15"/>
  <c r="BG1836" i="15" s="1"/>
  <c r="AE1837" i="15"/>
  <c r="BG1837" i="15" s="1"/>
  <c r="AE1838" i="15"/>
  <c r="BG1838" i="15" s="1"/>
  <c r="AD1839" i="15"/>
  <c r="AD1840" i="15"/>
  <c r="AD1841" i="15"/>
  <c r="AD1842" i="15"/>
  <c r="AD1843" i="15"/>
  <c r="AD1844" i="15"/>
  <c r="AC1860" i="15"/>
  <c r="AD1861" i="15"/>
  <c r="AC1869" i="15"/>
  <c r="AC1870" i="15"/>
  <c r="AD1871" i="15"/>
  <c r="AC1879" i="15"/>
  <c r="AD1880" i="15"/>
  <c r="AC1902" i="15"/>
  <c r="AC1903" i="15"/>
  <c r="AC1904" i="15"/>
  <c r="AC1905" i="15"/>
  <c r="AC1906" i="15"/>
  <c r="AC1907" i="15"/>
  <c r="AD1933" i="15"/>
  <c r="AN1936" i="15"/>
  <c r="AN1944" i="15"/>
  <c r="BF1946" i="15"/>
  <c r="AC1767" i="15"/>
  <c r="AC1768" i="15"/>
  <c r="AC1769" i="15"/>
  <c r="AC1770" i="15"/>
  <c r="AC1771" i="15"/>
  <c r="AE1839" i="15"/>
  <c r="BG1839" i="15" s="1"/>
  <c r="AE1840" i="15"/>
  <c r="BG1840" i="15" s="1"/>
  <c r="AE1841" i="15"/>
  <c r="BG1841" i="15" s="1"/>
  <c r="AE1842" i="15"/>
  <c r="BG1842" i="15" s="1"/>
  <c r="AE1843" i="15"/>
  <c r="BG1843" i="15" s="1"/>
  <c r="AE1844" i="15"/>
  <c r="BG1844" i="15" s="1"/>
  <c r="BD1856" i="15"/>
  <c r="AC1859" i="15"/>
  <c r="AD1860" i="15"/>
  <c r="AC1868" i="15"/>
  <c r="AD1869" i="15"/>
  <c r="AD1870" i="15"/>
  <c r="AD1902" i="15"/>
  <c r="AD1903" i="15"/>
  <c r="AD1904" i="15"/>
  <c r="AD1905" i="15"/>
  <c r="AD1906" i="15"/>
  <c r="AC1908" i="15"/>
  <c r="AC1909" i="15"/>
  <c r="AC1910" i="15"/>
  <c r="AC1911" i="15"/>
  <c r="AC1912" i="15"/>
  <c r="AC1913" i="15"/>
  <c r="AC1914" i="15"/>
  <c r="V2039" i="15"/>
  <c r="AY2039" i="15"/>
  <c r="AZ2039" i="15" s="1"/>
  <c r="BE2039" i="15"/>
  <c r="BD2039" i="15"/>
  <c r="BF2039" i="15"/>
  <c r="AD1967" i="15"/>
  <c r="AN1967" i="15"/>
  <c r="AD1968" i="15"/>
  <c r="AN1968" i="15"/>
  <c r="AD1969" i="15"/>
  <c r="AN1969" i="15"/>
  <c r="AD1970" i="15"/>
  <c r="AN1970" i="15"/>
  <c r="AD1971" i="15"/>
  <c r="AN1971" i="15"/>
  <c r="AD1972" i="15"/>
  <c r="AN1972" i="15"/>
  <c r="AD1973" i="15"/>
  <c r="AN1973" i="15"/>
  <c r="AE2025" i="15"/>
  <c r="BG2025" i="15" s="1"/>
  <c r="AE2024" i="15"/>
  <c r="BG2024" i="15" s="1"/>
  <c r="AE2023" i="15"/>
  <c r="BG2023" i="15" s="1"/>
  <c r="AE2022" i="15"/>
  <c r="BG2022" i="15" s="1"/>
  <c r="AE2021" i="15"/>
  <c r="BG2021" i="15" s="1"/>
  <c r="AE2020" i="15"/>
  <c r="BG2020" i="15" s="1"/>
  <c r="AE2019" i="15"/>
  <c r="BG2019" i="15" s="1"/>
  <c r="AE1992" i="15"/>
  <c r="BG1992" i="15" s="1"/>
  <c r="AE1993" i="15"/>
  <c r="BG1993" i="15" s="1"/>
  <c r="AE1994" i="15"/>
  <c r="BG1994" i="15" s="1"/>
  <c r="AE1995" i="15"/>
  <c r="BG1995" i="15" s="1"/>
  <c r="AE1996" i="15"/>
  <c r="BG1996" i="15" s="1"/>
  <c r="AE1997" i="15"/>
  <c r="BG1997" i="15" s="1"/>
  <c r="AD1998" i="15"/>
  <c r="AN1998" i="15"/>
  <c r="AD1999" i="15"/>
  <c r="AN1999" i="15"/>
  <c r="AD2000" i="15"/>
  <c r="AN2000" i="15"/>
  <c r="AD2001" i="15"/>
  <c r="AN2001" i="15"/>
  <c r="AD2002" i="15"/>
  <c r="AN2002" i="15"/>
  <c r="AD2003" i="15"/>
  <c r="AN2003" i="15"/>
  <c r="AD2004" i="15"/>
  <c r="AN2004" i="15"/>
  <c r="AC2005" i="15"/>
  <c r="AC2006" i="15"/>
  <c r="AN2006" i="15"/>
  <c r="AE2009" i="15"/>
  <c r="BG2009" i="15" s="1"/>
  <c r="AE2012" i="15"/>
  <c r="BG2012" i="15" s="1"/>
  <c r="AN2015" i="15"/>
  <c r="AE2017" i="15"/>
  <c r="BG2017" i="15" s="1"/>
  <c r="AE2056" i="15"/>
  <c r="BG2056" i="15" s="1"/>
  <c r="AE2055" i="15"/>
  <c r="BG2055" i="15" s="1"/>
  <c r="AE2054" i="15"/>
  <c r="BG2054" i="15" s="1"/>
  <c r="AE2053" i="15"/>
  <c r="BG2053" i="15" s="1"/>
  <c r="AE2052" i="15"/>
  <c r="BG2052" i="15" s="1"/>
  <c r="AE2051" i="15"/>
  <c r="BG2051" i="15" s="1"/>
  <c r="AE2050" i="15"/>
  <c r="BG2050" i="15" s="1"/>
  <c r="AE2049" i="15"/>
  <c r="BG2049" i="15" s="1"/>
  <c r="AE2048" i="15"/>
  <c r="BG2048" i="15" s="1"/>
  <c r="AE2047" i="15"/>
  <c r="BG2047" i="15" s="1"/>
  <c r="AE2046" i="15"/>
  <c r="BG2046" i="15" s="1"/>
  <c r="AE2045" i="15"/>
  <c r="BG2045" i="15" s="1"/>
  <c r="AE2044" i="15"/>
  <c r="BG2044" i="15" s="1"/>
  <c r="AE2043" i="15"/>
  <c r="BG2043" i="15" s="1"/>
  <c r="AE2042" i="15"/>
  <c r="BG2042" i="15" s="1"/>
  <c r="AE2041" i="15"/>
  <c r="BG2041" i="15" s="1"/>
  <c r="AE2040" i="15"/>
  <c r="BG2040" i="15" s="1"/>
  <c r="AE2039" i="15"/>
  <c r="BG2039" i="15" s="1"/>
  <c r="AE2070" i="15"/>
  <c r="BG2070" i="15" s="1"/>
  <c r="AE2069" i="15"/>
  <c r="BG2069" i="15" s="1"/>
  <c r="AE2068" i="15"/>
  <c r="BG2068" i="15" s="1"/>
  <c r="AE2067" i="15"/>
  <c r="BG2067" i="15" s="1"/>
  <c r="AE2066" i="15"/>
  <c r="BG2066" i="15" s="1"/>
  <c r="AE2065" i="15"/>
  <c r="BG2065" i="15" s="1"/>
  <c r="AE2064" i="15"/>
  <c r="BG2064" i="15" s="1"/>
  <c r="AE2063" i="15"/>
  <c r="BG2063" i="15" s="1"/>
  <c r="AE2062" i="15"/>
  <c r="BG2062" i="15" s="1"/>
  <c r="AE2061" i="15"/>
  <c r="BG2061" i="15" s="1"/>
  <c r="AE2060" i="15"/>
  <c r="BG2060" i="15" s="1"/>
  <c r="AE2059" i="15"/>
  <c r="BG2059" i="15" s="1"/>
  <c r="AE2058" i="15"/>
  <c r="BG2058" i="15" s="1"/>
  <c r="AE2057" i="15"/>
  <c r="BG2057" i="15" s="1"/>
  <c r="BF2036" i="15"/>
  <c r="AE2037" i="15"/>
  <c r="BG2037" i="15" s="1"/>
  <c r="AD1974" i="15"/>
  <c r="AN1974" i="15"/>
  <c r="AD1975" i="15"/>
  <c r="AN1975" i="15"/>
  <c r="AD1976" i="15"/>
  <c r="AN1976" i="15"/>
  <c r="AD1977" i="15"/>
  <c r="AN1977" i="15"/>
  <c r="AD1978" i="15"/>
  <c r="AN1978" i="15"/>
  <c r="AD1979" i="15"/>
  <c r="AN1979" i="15"/>
  <c r="AD1980" i="15"/>
  <c r="AN1980" i="15"/>
  <c r="AN1984" i="15"/>
  <c r="AN1988" i="15"/>
  <c r="AE1998" i="15"/>
  <c r="BG1998" i="15" s="1"/>
  <c r="AE1999" i="15"/>
  <c r="BG1999" i="15" s="1"/>
  <c r="AE2000" i="15"/>
  <c r="BG2000" i="15" s="1"/>
  <c r="AE2001" i="15"/>
  <c r="BG2001" i="15" s="1"/>
  <c r="AE2002" i="15"/>
  <c r="BG2002" i="15" s="1"/>
  <c r="AE2003" i="15"/>
  <c r="BG2003" i="15" s="1"/>
  <c r="AE2004" i="15"/>
  <c r="BG2004" i="15" s="1"/>
  <c r="AD2005" i="15"/>
  <c r="AN2005" i="15"/>
  <c r="AE2006" i="15"/>
  <c r="BG2006" i="15" s="1"/>
  <c r="AC2011" i="15"/>
  <c r="AN2011" i="15"/>
  <c r="AD2015" i="15"/>
  <c r="AN2018" i="15"/>
  <c r="AC2020" i="15"/>
  <c r="AN2030" i="15"/>
  <c r="BG2036" i="15"/>
  <c r="AE2005" i="15"/>
  <c r="BG2005" i="15" s="1"/>
  <c r="AC2008" i="15"/>
  <c r="AN2008" i="15"/>
  <c r="AE2011" i="15"/>
  <c r="BG2011" i="15" s="1"/>
  <c r="AE2015" i="15"/>
  <c r="BG2015" i="15" s="1"/>
  <c r="AD2018" i="15"/>
  <c r="AD2020" i="15"/>
  <c r="AC2021" i="15"/>
  <c r="AE2008" i="15"/>
  <c r="BG2008" i="15" s="1"/>
  <c r="AD2013" i="15"/>
  <c r="AE2018" i="15"/>
  <c r="BG2018" i="15" s="1"/>
  <c r="AD2021" i="15"/>
  <c r="AC2022" i="15"/>
  <c r="AN2034" i="15"/>
  <c r="AC2010" i="15"/>
  <c r="AN2010" i="15"/>
  <c r="AE2013" i="15"/>
  <c r="BG2013" i="15" s="1"/>
  <c r="AD2016" i="15"/>
  <c r="AD2022" i="15"/>
  <c r="AC2023" i="15"/>
  <c r="AC2042" i="15"/>
  <c r="AN1946" i="15"/>
  <c r="AD1947" i="15"/>
  <c r="AN1947" i="15"/>
  <c r="AD1948" i="15"/>
  <c r="AN1948" i="15"/>
  <c r="AD1949" i="15"/>
  <c r="AN1949" i="15"/>
  <c r="AD1950" i="15"/>
  <c r="AN1950" i="15"/>
  <c r="AD1951" i="15"/>
  <c r="AN1951" i="15"/>
  <c r="AD1952" i="15"/>
  <c r="AN1952" i="15"/>
  <c r="AN1982" i="15"/>
  <c r="AN1986" i="15"/>
  <c r="AN1990" i="15"/>
  <c r="BF1991" i="15"/>
  <c r="AC2007" i="15"/>
  <c r="AN2007" i="15"/>
  <c r="AE2010" i="15"/>
  <c r="BG2010" i="15" s="1"/>
  <c r="AE2016" i="15"/>
  <c r="BG2016" i="15" s="1"/>
  <c r="AD2023" i="15"/>
  <c r="AN2038" i="15"/>
  <c r="AD1954" i="15"/>
  <c r="AD1955" i="15"/>
  <c r="AD1956" i="15"/>
  <c r="AD1957" i="15"/>
  <c r="AD1958" i="15"/>
  <c r="AD1959" i="15"/>
  <c r="AC2018" i="15"/>
  <c r="AC2017" i="15"/>
  <c r="AC2016" i="15"/>
  <c r="AC2015" i="15"/>
  <c r="AC2014" i="15"/>
  <c r="AC2013" i="15"/>
  <c r="AC2012" i="15"/>
  <c r="BG1991" i="15"/>
  <c r="AC1992" i="15"/>
  <c r="AC1993" i="15"/>
  <c r="AC1994" i="15"/>
  <c r="AC1995" i="15"/>
  <c r="AC1996" i="15"/>
  <c r="AC1997" i="15"/>
  <c r="AE2007" i="15"/>
  <c r="BG2007" i="15" s="1"/>
  <c r="AD2014" i="15"/>
  <c r="AC2019" i="15"/>
  <c r="AC2025" i="15"/>
  <c r="AC2070" i="15"/>
  <c r="AC2069" i="15"/>
  <c r="AC2068" i="15"/>
  <c r="AC2067" i="15"/>
  <c r="AC2066" i="15"/>
  <c r="AC2065" i="15"/>
  <c r="AC2064" i="15"/>
  <c r="AC2063" i="15"/>
  <c r="AC2062" i="15"/>
  <c r="AC2061" i="15"/>
  <c r="AC2060" i="15"/>
  <c r="AC2059" i="15"/>
  <c r="AC2058" i="15"/>
  <c r="AC2057" i="15"/>
  <c r="AC2056" i="15"/>
  <c r="AC2055" i="15"/>
  <c r="AC2054" i="15"/>
  <c r="AC2053" i="15"/>
  <c r="AC2052" i="15"/>
  <c r="AC2051" i="15"/>
  <c r="AC2050" i="15"/>
  <c r="AC2049" i="15"/>
  <c r="AC2048" i="15"/>
  <c r="AC2047" i="15"/>
  <c r="AC2046" i="15"/>
  <c r="AC2045" i="15"/>
  <c r="AC2044" i="15"/>
  <c r="AC2043" i="15"/>
  <c r="BE2036" i="15"/>
  <c r="BD2036" i="15"/>
  <c r="AY2036" i="15"/>
  <c r="AZ2036" i="15" s="1"/>
  <c r="AN2037" i="15"/>
  <c r="AC2038" i="15"/>
  <c r="AD1960" i="15"/>
  <c r="AN1960" i="15"/>
  <c r="AD1961" i="15"/>
  <c r="AN1961" i="15"/>
  <c r="AD1962" i="15"/>
  <c r="AN1962" i="15"/>
  <c r="AD1963" i="15"/>
  <c r="AN1963" i="15"/>
  <c r="AD1964" i="15"/>
  <c r="AN1964" i="15"/>
  <c r="AD1965" i="15"/>
  <c r="AN1965" i="15"/>
  <c r="AN1966" i="15"/>
  <c r="AN1981" i="15"/>
  <c r="AN1985" i="15"/>
  <c r="AN1989" i="15"/>
  <c r="AD2011" i="15"/>
  <c r="AD2010" i="15"/>
  <c r="AD2009" i="15"/>
  <c r="AD2008" i="15"/>
  <c r="AD2007" i="15"/>
  <c r="AD2006" i="15"/>
  <c r="AN1991" i="15"/>
  <c r="AD1992" i="15"/>
  <c r="AN1992" i="15"/>
  <c r="AD1993" i="15"/>
  <c r="AN1993" i="15"/>
  <c r="AD1994" i="15"/>
  <c r="AN1994" i="15"/>
  <c r="AD1995" i="15"/>
  <c r="AN1995" i="15"/>
  <c r="AD1996" i="15"/>
  <c r="AN1996" i="15"/>
  <c r="AD1997" i="15"/>
  <c r="AN1997" i="15"/>
  <c r="AC1998" i="15"/>
  <c r="AC1999" i="15"/>
  <c r="AC2000" i="15"/>
  <c r="AC2001" i="15"/>
  <c r="AC2002" i="15"/>
  <c r="AC2003" i="15"/>
  <c r="AC2004" i="15"/>
  <c r="AC2009" i="15"/>
  <c r="AN2009" i="15"/>
  <c r="AD2012" i="15"/>
  <c r="AE2014" i="15"/>
  <c r="BG2014" i="15" s="1"/>
  <c r="AD2017" i="15"/>
  <c r="AD2019" i="15"/>
  <c r="AD2025" i="15"/>
  <c r="AN2026" i="15"/>
  <c r="AN2036" i="15"/>
  <c r="AC2037" i="15"/>
  <c r="AE2038" i="15"/>
  <c r="BG2038" i="15" s="1"/>
  <c r="AC2041" i="15"/>
  <c r="AD2064" i="15"/>
  <c r="AD2065" i="15"/>
  <c r="AD2066" i="15"/>
  <c r="AD2067" i="15"/>
  <c r="AD2068" i="15"/>
  <c r="AD2069" i="15"/>
  <c r="AD2070" i="15"/>
  <c r="V2081" i="15"/>
  <c r="AF2081" i="15"/>
  <c r="AE2088" i="15"/>
  <c r="BG2088" i="15" s="1"/>
  <c r="AE2089" i="15"/>
  <c r="BG2089" i="15" s="1"/>
  <c r="AE2090" i="15"/>
  <c r="BG2090" i="15" s="1"/>
  <c r="AE2091" i="15"/>
  <c r="BG2091" i="15" s="1"/>
  <c r="AE2092" i="15"/>
  <c r="BG2092" i="15" s="1"/>
  <c r="AE2093" i="15"/>
  <c r="BG2093" i="15" s="1"/>
  <c r="AE2094" i="15"/>
  <c r="BG2094" i="15" s="1"/>
  <c r="AD2095" i="15"/>
  <c r="AD2096" i="15"/>
  <c r="AD2097" i="15"/>
  <c r="AD2098" i="15"/>
  <c r="AD2099" i="15"/>
  <c r="AD2100" i="15"/>
  <c r="AD2101" i="15"/>
  <c r="AC2102" i="15"/>
  <c r="AC2103" i="15"/>
  <c r="AC2104" i="15"/>
  <c r="AC2105" i="15"/>
  <c r="AD2106" i="15"/>
  <c r="AN2108" i="15"/>
  <c r="AD2111" i="15"/>
  <c r="AE2114" i="15"/>
  <c r="BG2114" i="15" s="1"/>
  <c r="AN2118" i="15"/>
  <c r="AE2095" i="15"/>
  <c r="BG2095" i="15" s="1"/>
  <c r="AE2096" i="15"/>
  <c r="BG2096" i="15" s="1"/>
  <c r="AE2097" i="15"/>
  <c r="BG2097" i="15" s="1"/>
  <c r="AE2098" i="15"/>
  <c r="BG2098" i="15" s="1"/>
  <c r="AE2099" i="15"/>
  <c r="BG2099" i="15" s="1"/>
  <c r="AE2100" i="15"/>
  <c r="BG2100" i="15" s="1"/>
  <c r="AE2101" i="15"/>
  <c r="BG2101" i="15" s="1"/>
  <c r="AD2102" i="15"/>
  <c r="AN2102" i="15"/>
  <c r="AD2103" i="15"/>
  <c r="AN2103" i="15"/>
  <c r="AD2104" i="15"/>
  <c r="AN2104" i="15"/>
  <c r="AD2105" i="15"/>
  <c r="AN2105" i="15"/>
  <c r="AE2106" i="15"/>
  <c r="BG2106" i="15" s="1"/>
  <c r="AE2108" i="15"/>
  <c r="BG2108" i="15" s="1"/>
  <c r="AE2111" i="15"/>
  <c r="BG2111" i="15" s="1"/>
  <c r="AD2113" i="15"/>
  <c r="AE2102" i="15"/>
  <c r="BG2102" i="15" s="1"/>
  <c r="AE2103" i="15"/>
  <c r="BG2103" i="15" s="1"/>
  <c r="AE2104" i="15"/>
  <c r="BG2104" i="15" s="1"/>
  <c r="AE2105" i="15"/>
  <c r="BG2105" i="15" s="1"/>
  <c r="AD2112" i="15"/>
  <c r="AE2113" i="15"/>
  <c r="BG2113" i="15" s="1"/>
  <c r="BF2146" i="15"/>
  <c r="BE2146" i="15"/>
  <c r="BD2146" i="15"/>
  <c r="V2146" i="15"/>
  <c r="AY2146" i="15"/>
  <c r="AZ2146" i="15" s="1"/>
  <c r="BE2081" i="15"/>
  <c r="AE2112" i="15"/>
  <c r="BG2112" i="15" s="1"/>
  <c r="AD2037" i="15"/>
  <c r="AD2038" i="15"/>
  <c r="AD2039" i="15"/>
  <c r="AN2039" i="15"/>
  <c r="AD2040" i="15"/>
  <c r="AN2040" i="15"/>
  <c r="AD2041" i="15"/>
  <c r="AN2041" i="15"/>
  <c r="AD2042" i="15"/>
  <c r="AN2042" i="15"/>
  <c r="AN2072" i="15"/>
  <c r="AN2076" i="15"/>
  <c r="AN2080" i="15"/>
  <c r="AD2109" i="15"/>
  <c r="AN2109" i="15"/>
  <c r="AN2115" i="15"/>
  <c r="AN2122" i="15"/>
  <c r="AC2115" i="15"/>
  <c r="AC2114" i="15"/>
  <c r="AC2113" i="15"/>
  <c r="AC2112" i="15"/>
  <c r="AC2111" i="15"/>
  <c r="AC2110" i="15"/>
  <c r="AC2109" i="15"/>
  <c r="AC2108" i="15"/>
  <c r="AC2107" i="15"/>
  <c r="AC2106" i="15"/>
  <c r="AC2082" i="15"/>
  <c r="AC2083" i="15"/>
  <c r="AC2084" i="15"/>
  <c r="AC2085" i="15"/>
  <c r="AC2086" i="15"/>
  <c r="AC2087" i="15"/>
  <c r="AD2107" i="15"/>
  <c r="AE2109" i="15"/>
  <c r="BG2109" i="15" s="1"/>
  <c r="AD2115" i="15"/>
  <c r="AD2050" i="15"/>
  <c r="AD2051" i="15"/>
  <c r="AD2052" i="15"/>
  <c r="AD2053" i="15"/>
  <c r="AD2054" i="15"/>
  <c r="AD2055" i="15"/>
  <c r="AD2056" i="15"/>
  <c r="AD2082" i="15"/>
  <c r="AD2083" i="15"/>
  <c r="AD2084" i="15"/>
  <c r="AD2085" i="15"/>
  <c r="AD2086" i="15"/>
  <c r="AD2087" i="15"/>
  <c r="AC2088" i="15"/>
  <c r="AC2089" i="15"/>
  <c r="AC2090" i="15"/>
  <c r="AC2091" i="15"/>
  <c r="AC2092" i="15"/>
  <c r="AC2093" i="15"/>
  <c r="AC2094" i="15"/>
  <c r="AE2107" i="15"/>
  <c r="BG2107" i="15" s="1"/>
  <c r="AD2110" i="15"/>
  <c r="AE2115" i="15"/>
  <c r="BG2115" i="15" s="1"/>
  <c r="AD2057" i="15"/>
  <c r="AN2057" i="15"/>
  <c r="AD2058" i="15"/>
  <c r="AN2058" i="15"/>
  <c r="AD2059" i="15"/>
  <c r="AN2059" i="15"/>
  <c r="AD2060" i="15"/>
  <c r="AN2060" i="15"/>
  <c r="AD2061" i="15"/>
  <c r="AN2061" i="15"/>
  <c r="AD2062" i="15"/>
  <c r="AN2062" i="15"/>
  <c r="AN2063" i="15"/>
  <c r="AY2081" i="15"/>
  <c r="AZ2081" i="15" s="1"/>
  <c r="AE2082" i="15"/>
  <c r="BG2082" i="15" s="1"/>
  <c r="AE2083" i="15"/>
  <c r="BG2083" i="15" s="1"/>
  <c r="AE2084" i="15"/>
  <c r="BG2084" i="15" s="1"/>
  <c r="AE2085" i="15"/>
  <c r="BG2085" i="15" s="1"/>
  <c r="AE2086" i="15"/>
  <c r="BG2086" i="15" s="1"/>
  <c r="AE2087" i="15"/>
  <c r="BG2087" i="15" s="1"/>
  <c r="AD2088" i="15"/>
  <c r="AN2088" i="15"/>
  <c r="AD2089" i="15"/>
  <c r="AN2089" i="15"/>
  <c r="AD2090" i="15"/>
  <c r="AN2090" i="15"/>
  <c r="AD2091" i="15"/>
  <c r="AN2091" i="15"/>
  <c r="AD2092" i="15"/>
  <c r="AN2092" i="15"/>
  <c r="AD2093" i="15"/>
  <c r="AN2093" i="15"/>
  <c r="AD2094" i="15"/>
  <c r="AN2094" i="15"/>
  <c r="AC2095" i="15"/>
  <c r="AC2096" i="15"/>
  <c r="AC2097" i="15"/>
  <c r="AC2098" i="15"/>
  <c r="AC2099" i="15"/>
  <c r="AC2100" i="15"/>
  <c r="AC2101" i="15"/>
  <c r="AD2114" i="15"/>
  <c r="AE2133" i="15"/>
  <c r="BG2133" i="15" s="1"/>
  <c r="AE2134" i="15"/>
  <c r="BG2134" i="15" s="1"/>
  <c r="AE2135" i="15"/>
  <c r="BG2135" i="15" s="1"/>
  <c r="AE2136" i="15"/>
  <c r="BG2136" i="15" s="1"/>
  <c r="AE2137" i="15"/>
  <c r="BG2137" i="15" s="1"/>
  <c r="AE2138" i="15"/>
  <c r="BG2138" i="15" s="1"/>
  <c r="AE2139" i="15"/>
  <c r="BG2139" i="15" s="1"/>
  <c r="AD2140" i="15"/>
  <c r="AD2141" i="15"/>
  <c r="AD2142" i="15"/>
  <c r="AD2143" i="15"/>
  <c r="AD2144" i="15"/>
  <c r="AD2145" i="15"/>
  <c r="AD2146" i="15"/>
  <c r="AC2147" i="15"/>
  <c r="AC2148" i="15"/>
  <c r="AC2149" i="15"/>
  <c r="AC2150" i="15"/>
  <c r="AC2151" i="15"/>
  <c r="AC2152" i="15"/>
  <c r="AC2153" i="15"/>
  <c r="AD2205" i="15"/>
  <c r="AD2204" i="15"/>
  <c r="AD2203" i="15"/>
  <c r="AD2202" i="15"/>
  <c r="AD2201" i="15"/>
  <c r="AD2200" i="15"/>
  <c r="AD2199" i="15"/>
  <c r="AD2198" i="15"/>
  <c r="AD2197" i="15"/>
  <c r="AD2196" i="15"/>
  <c r="AD2195" i="15"/>
  <c r="AD2172" i="15"/>
  <c r="AD2173" i="15"/>
  <c r="AD2174" i="15"/>
  <c r="AD2175" i="15"/>
  <c r="AD2176" i="15"/>
  <c r="AD2177" i="15"/>
  <c r="AC2178" i="15"/>
  <c r="AC2179" i="15"/>
  <c r="AC2180" i="15"/>
  <c r="AC2181" i="15"/>
  <c r="AC2182" i="15"/>
  <c r="AC2183" i="15"/>
  <c r="AC2184" i="15"/>
  <c r="AD2194" i="15"/>
  <c r="BD2216" i="15"/>
  <c r="AC2217" i="15"/>
  <c r="AC2218" i="15"/>
  <c r="AC2219" i="15"/>
  <c r="AC2220" i="15"/>
  <c r="AC2221" i="15"/>
  <c r="AC2222" i="15"/>
  <c r="AE2140" i="15"/>
  <c r="BG2140" i="15" s="1"/>
  <c r="AE2141" i="15"/>
  <c r="BG2141" i="15" s="1"/>
  <c r="AE2142" i="15"/>
  <c r="BG2142" i="15" s="1"/>
  <c r="AE2143" i="15"/>
  <c r="BG2143" i="15" s="1"/>
  <c r="AE2144" i="15"/>
  <c r="BG2144" i="15" s="1"/>
  <c r="AE2145" i="15"/>
  <c r="BG2145" i="15" s="1"/>
  <c r="AE2146" i="15"/>
  <c r="BG2146" i="15" s="1"/>
  <c r="AD2147" i="15"/>
  <c r="AN2147" i="15"/>
  <c r="AD2148" i="15"/>
  <c r="AN2148" i="15"/>
  <c r="AD2149" i="15"/>
  <c r="AN2149" i="15"/>
  <c r="AD2150" i="15"/>
  <c r="AN2150" i="15"/>
  <c r="AD2151" i="15"/>
  <c r="AN2151" i="15"/>
  <c r="AD2152" i="15"/>
  <c r="AN2152" i="15"/>
  <c r="AD2153" i="15"/>
  <c r="AN2153" i="15"/>
  <c r="AC2154" i="15"/>
  <c r="AC2155" i="15"/>
  <c r="AC2156" i="15"/>
  <c r="AC2157" i="15"/>
  <c r="AC2158" i="15"/>
  <c r="AC2159" i="15"/>
  <c r="AC2160" i="15"/>
  <c r="AE2205" i="15"/>
  <c r="BG2205" i="15" s="1"/>
  <c r="AE2204" i="15"/>
  <c r="BG2204" i="15" s="1"/>
  <c r="AE2203" i="15"/>
  <c r="BG2203" i="15" s="1"/>
  <c r="AE2202" i="15"/>
  <c r="BG2202" i="15" s="1"/>
  <c r="AE2201" i="15"/>
  <c r="BG2201" i="15" s="1"/>
  <c r="AE2200" i="15"/>
  <c r="BG2200" i="15" s="1"/>
  <c r="AE2199" i="15"/>
  <c r="BG2199" i="15" s="1"/>
  <c r="AE2198" i="15"/>
  <c r="BG2198" i="15" s="1"/>
  <c r="AE2197" i="15"/>
  <c r="BG2197" i="15" s="1"/>
  <c r="AE2196" i="15"/>
  <c r="BG2196" i="15" s="1"/>
  <c r="AE2195" i="15"/>
  <c r="BG2195" i="15" s="1"/>
  <c r="AE2194" i="15"/>
  <c r="BG2194" i="15" s="1"/>
  <c r="AE2193" i="15"/>
  <c r="BG2193" i="15" s="1"/>
  <c r="AY2171" i="15"/>
  <c r="AZ2171" i="15" s="1"/>
  <c r="AE2172" i="15"/>
  <c r="BG2172" i="15" s="1"/>
  <c r="AE2173" i="15"/>
  <c r="BG2173" i="15" s="1"/>
  <c r="AE2174" i="15"/>
  <c r="BG2174" i="15" s="1"/>
  <c r="AE2175" i="15"/>
  <c r="BG2175" i="15" s="1"/>
  <c r="AE2176" i="15"/>
  <c r="BG2176" i="15" s="1"/>
  <c r="AE2177" i="15"/>
  <c r="BG2177" i="15" s="1"/>
  <c r="AD2178" i="15"/>
  <c r="AN2178" i="15"/>
  <c r="AD2179" i="15"/>
  <c r="AN2179" i="15"/>
  <c r="AD2180" i="15"/>
  <c r="AN2180" i="15"/>
  <c r="AD2181" i="15"/>
  <c r="AN2181" i="15"/>
  <c r="AD2182" i="15"/>
  <c r="AN2182" i="15"/>
  <c r="AD2183" i="15"/>
  <c r="AN2183" i="15"/>
  <c r="AD2184" i="15"/>
  <c r="AN2184" i="15"/>
  <c r="AC2185" i="15"/>
  <c r="AC2186" i="15"/>
  <c r="AC2187" i="15"/>
  <c r="AC2188" i="15"/>
  <c r="AC2189" i="15"/>
  <c r="AC2190" i="15"/>
  <c r="AC2191" i="15"/>
  <c r="AC2193" i="15"/>
  <c r="AF2194" i="15"/>
  <c r="BF2216" i="15"/>
  <c r="AE2147" i="15"/>
  <c r="BG2147" i="15" s="1"/>
  <c r="AE2148" i="15"/>
  <c r="BG2148" i="15" s="1"/>
  <c r="AE2149" i="15"/>
  <c r="BG2149" i="15" s="1"/>
  <c r="AE2150" i="15"/>
  <c r="BG2150" i="15" s="1"/>
  <c r="AE2151" i="15"/>
  <c r="BG2151" i="15" s="1"/>
  <c r="AE2152" i="15"/>
  <c r="BG2152" i="15" s="1"/>
  <c r="AE2153" i="15"/>
  <c r="BG2153" i="15" s="1"/>
  <c r="AD2154" i="15"/>
  <c r="AN2154" i="15"/>
  <c r="AD2155" i="15"/>
  <c r="AN2155" i="15"/>
  <c r="AD2156" i="15"/>
  <c r="AN2156" i="15"/>
  <c r="AD2157" i="15"/>
  <c r="AN2157" i="15"/>
  <c r="AD2158" i="15"/>
  <c r="AN2158" i="15"/>
  <c r="AD2159" i="15"/>
  <c r="AN2159" i="15"/>
  <c r="AD2160" i="15"/>
  <c r="AN2160" i="15"/>
  <c r="AN2164" i="15"/>
  <c r="AN2168" i="15"/>
  <c r="BG2171" i="22"/>
  <c r="BG2172" i="22" s="1"/>
  <c r="BG2173" i="22" s="1"/>
  <c r="BG2174" i="22" s="1"/>
  <c r="BG2175" i="22" s="1"/>
  <c r="BG2176" i="22" s="1"/>
  <c r="BG2177" i="22" s="1"/>
  <c r="BG2178" i="22" s="1"/>
  <c r="BG2179" i="22" s="1"/>
  <c r="BG2180" i="22" s="1"/>
  <c r="BG2181" i="22" s="1"/>
  <c r="BG2182" i="22" s="1"/>
  <c r="BG2183" i="22" s="1"/>
  <c r="BG2184" i="22" s="1"/>
  <c r="BG2185" i="22" s="1"/>
  <c r="BG2186" i="22" s="1"/>
  <c r="BG2187" i="22" s="1"/>
  <c r="BG2188" i="22" s="1"/>
  <c r="BG2189" i="22" s="1"/>
  <c r="BG2190" i="22" s="1"/>
  <c r="BG2191" i="22" s="1"/>
  <c r="BG2192" i="22" s="1"/>
  <c r="BG2193" i="22" s="1"/>
  <c r="BG2194" i="22" s="1"/>
  <c r="BG2195" i="22" s="1"/>
  <c r="BG2196" i="22" s="1"/>
  <c r="BG2197" i="22" s="1"/>
  <c r="BG2198" i="22" s="1"/>
  <c r="BG2199" i="22" s="1"/>
  <c r="BG2200" i="22" s="1"/>
  <c r="BG2201" i="22" s="1"/>
  <c r="BG2202" i="22" s="1"/>
  <c r="BG2203" i="22" s="1"/>
  <c r="BG2204" i="22" s="1"/>
  <c r="BG2205" i="22" s="1"/>
  <c r="AF2198" i="15"/>
  <c r="AF2197" i="15"/>
  <c r="AF2196" i="15"/>
  <c r="AF2195" i="15"/>
  <c r="AF2172" i="15"/>
  <c r="AF2173" i="15"/>
  <c r="AF2174" i="15"/>
  <c r="AF2175" i="15"/>
  <c r="AF2176" i="15"/>
  <c r="AF2177" i="15"/>
  <c r="AE2178" i="15"/>
  <c r="BG2178" i="15" s="1"/>
  <c r="AE2179" i="15"/>
  <c r="BG2179" i="15" s="1"/>
  <c r="AE2180" i="15"/>
  <c r="BG2180" i="15" s="1"/>
  <c r="AE2181" i="15"/>
  <c r="BG2181" i="15" s="1"/>
  <c r="AE2182" i="15"/>
  <c r="BG2182" i="15" s="1"/>
  <c r="AE2183" i="15"/>
  <c r="BG2183" i="15" s="1"/>
  <c r="AE2184" i="15"/>
  <c r="BG2184" i="15" s="1"/>
  <c r="AD2185" i="15"/>
  <c r="AN2185" i="15"/>
  <c r="AD2186" i="15"/>
  <c r="AN2186" i="15"/>
  <c r="AD2187" i="15"/>
  <c r="AN2187" i="15"/>
  <c r="AD2188" i="15"/>
  <c r="AN2188" i="15"/>
  <c r="AD2189" i="15"/>
  <c r="AN2189" i="15"/>
  <c r="AD2190" i="15"/>
  <c r="AN2190" i="15"/>
  <c r="AD2191" i="15"/>
  <c r="AN2191" i="15"/>
  <c r="AD2193" i="15"/>
  <c r="AF2204" i="15"/>
  <c r="AY2280" i="15"/>
  <c r="AZ2280" i="15" s="1"/>
  <c r="BF2280" i="15"/>
  <c r="BE2280" i="15"/>
  <c r="BD2280" i="15"/>
  <c r="V2280" i="15"/>
  <c r="AE2154" i="15"/>
  <c r="BG2154" i="15" s="1"/>
  <c r="AE2155" i="15"/>
  <c r="BG2155" i="15" s="1"/>
  <c r="AE2156" i="15"/>
  <c r="BG2156" i="15" s="1"/>
  <c r="AE2157" i="15"/>
  <c r="BG2157" i="15" s="1"/>
  <c r="AE2158" i="15"/>
  <c r="BG2158" i="15" s="1"/>
  <c r="AE2159" i="15"/>
  <c r="BG2159" i="15" s="1"/>
  <c r="AE2160" i="15"/>
  <c r="BG2160" i="15" s="1"/>
  <c r="AF2178" i="15"/>
  <c r="AF2179" i="15"/>
  <c r="AF2180" i="15"/>
  <c r="AF2181" i="15"/>
  <c r="AF2182" i="15"/>
  <c r="AF2183" i="15"/>
  <c r="AF2184" i="15"/>
  <c r="AE2185" i="15"/>
  <c r="BG2185" i="15" s="1"/>
  <c r="AE2186" i="15"/>
  <c r="BG2186" i="15" s="1"/>
  <c r="AE2187" i="15"/>
  <c r="BG2187" i="15" s="1"/>
  <c r="AE2188" i="15"/>
  <c r="BG2188" i="15" s="1"/>
  <c r="AE2189" i="15"/>
  <c r="BG2189" i="15" s="1"/>
  <c r="AE2190" i="15"/>
  <c r="BG2190" i="15" s="1"/>
  <c r="AE2191" i="15"/>
  <c r="BG2191" i="15" s="1"/>
  <c r="AD2192" i="15"/>
  <c r="AF2193" i="15"/>
  <c r="AF2203" i="15"/>
  <c r="AN2117" i="15"/>
  <c r="AN2121" i="15"/>
  <c r="AN2125" i="15"/>
  <c r="BF2126" i="15"/>
  <c r="AN2163" i="15"/>
  <c r="AN2167" i="15"/>
  <c r="AS2171" i="15"/>
  <c r="AF2185" i="15"/>
  <c r="AF2186" i="15"/>
  <c r="AF2187" i="15"/>
  <c r="AF2188" i="15"/>
  <c r="AF2189" i="15"/>
  <c r="AF2190" i="15"/>
  <c r="AF2191" i="15"/>
  <c r="AE2192" i="15"/>
  <c r="BG2192" i="15" s="1"/>
  <c r="AF2202" i="15"/>
  <c r="AC2127" i="15"/>
  <c r="AC2128" i="15"/>
  <c r="AC2129" i="15"/>
  <c r="AC2130" i="15"/>
  <c r="AC2131" i="15"/>
  <c r="AC2132" i="15"/>
  <c r="AF2192" i="15"/>
  <c r="AF2201" i="15"/>
  <c r="AN2211" i="15"/>
  <c r="AN2116" i="15"/>
  <c r="AN2120" i="15"/>
  <c r="AN2124" i="15"/>
  <c r="AN2126" i="15"/>
  <c r="AD2127" i="15"/>
  <c r="AN2127" i="15"/>
  <c r="AD2128" i="15"/>
  <c r="AN2128" i="15"/>
  <c r="AD2129" i="15"/>
  <c r="AN2129" i="15"/>
  <c r="AD2130" i="15"/>
  <c r="AN2130" i="15"/>
  <c r="AD2131" i="15"/>
  <c r="AN2131" i="15"/>
  <c r="AD2132" i="15"/>
  <c r="AN2132" i="15"/>
  <c r="AC2133" i="15"/>
  <c r="AC2134" i="15"/>
  <c r="AC2135" i="15"/>
  <c r="AC2136" i="15"/>
  <c r="AC2137" i="15"/>
  <c r="AC2138" i="15"/>
  <c r="AC2139" i="15"/>
  <c r="AF2200" i="15"/>
  <c r="AC2229" i="15"/>
  <c r="AC2228" i="15"/>
  <c r="AC2227" i="15"/>
  <c r="AC2226" i="15"/>
  <c r="AC2225" i="15"/>
  <c r="AC2224" i="15"/>
  <c r="AC2223" i="15"/>
  <c r="BE2216" i="15"/>
  <c r="AC2250" i="15"/>
  <c r="AC2249" i="15"/>
  <c r="AC2248" i="15"/>
  <c r="AC2247" i="15"/>
  <c r="AC2246" i="15"/>
  <c r="AC2245" i="15"/>
  <c r="AC2244" i="15"/>
  <c r="AC2243" i="15"/>
  <c r="AC2242" i="15"/>
  <c r="AC2241" i="15"/>
  <c r="AC2240" i="15"/>
  <c r="AC2239" i="15"/>
  <c r="AC2238" i="15"/>
  <c r="AC2237" i="15"/>
  <c r="V2216" i="15"/>
  <c r="AC2236" i="15"/>
  <c r="AC2235" i="15"/>
  <c r="AC2234" i="15"/>
  <c r="AC2233" i="15"/>
  <c r="AC2232" i="15"/>
  <c r="AC2231" i="15"/>
  <c r="AC2230" i="15"/>
  <c r="AY2216" i="15"/>
  <c r="AZ2216" i="15" s="1"/>
  <c r="AY2126" i="15"/>
  <c r="AZ2126" i="15" s="1"/>
  <c r="AE2127" i="15"/>
  <c r="BG2127" i="15" s="1"/>
  <c r="AE2128" i="15"/>
  <c r="BG2128" i="15" s="1"/>
  <c r="AE2129" i="15"/>
  <c r="BG2129" i="15" s="1"/>
  <c r="AE2130" i="15"/>
  <c r="BG2130" i="15" s="1"/>
  <c r="AE2131" i="15"/>
  <c r="BG2131" i="15" s="1"/>
  <c r="AD2133" i="15"/>
  <c r="AN2133" i="15"/>
  <c r="AD2134" i="15"/>
  <c r="AN2134" i="15"/>
  <c r="AD2135" i="15"/>
  <c r="AN2135" i="15"/>
  <c r="AD2136" i="15"/>
  <c r="AN2136" i="15"/>
  <c r="AD2137" i="15"/>
  <c r="AN2137" i="15"/>
  <c r="AD2138" i="15"/>
  <c r="AN2138" i="15"/>
  <c r="AN2139" i="15"/>
  <c r="AC2140" i="15"/>
  <c r="AC2141" i="15"/>
  <c r="AC2142" i="15"/>
  <c r="AC2143" i="15"/>
  <c r="AC2144" i="15"/>
  <c r="AC2145" i="15"/>
  <c r="AC2198" i="15"/>
  <c r="AC2197" i="15"/>
  <c r="AC2196" i="15"/>
  <c r="AC2195" i="15"/>
  <c r="AC2205" i="15"/>
  <c r="AC2204" i="15"/>
  <c r="AC2203" i="15"/>
  <c r="AC2202" i="15"/>
  <c r="AC2201" i="15"/>
  <c r="AC2200" i="15"/>
  <c r="AC2199" i="15"/>
  <c r="BG2171" i="15"/>
  <c r="AC2172" i="15"/>
  <c r="AC2173" i="15"/>
  <c r="AC2174" i="15"/>
  <c r="AC2175" i="15"/>
  <c r="AC2176" i="15"/>
  <c r="AC2177" i="15"/>
  <c r="AC2194" i="15"/>
  <c r="AF2199" i="15"/>
  <c r="AE2217" i="15"/>
  <c r="BG2217" i="15" s="1"/>
  <c r="AE2218" i="15"/>
  <c r="BG2218" i="15" s="1"/>
  <c r="AE2219" i="15"/>
  <c r="BG2219" i="15" s="1"/>
  <c r="AE2220" i="15"/>
  <c r="BG2220" i="15" s="1"/>
  <c r="AE2221" i="15"/>
  <c r="BG2221" i="15" s="1"/>
  <c r="AE2222" i="15"/>
  <c r="BG2222" i="15" s="1"/>
  <c r="AD2223" i="15"/>
  <c r="AN2223" i="15"/>
  <c r="AD2224" i="15"/>
  <c r="AN2224" i="15"/>
  <c r="AD2225" i="15"/>
  <c r="AN2225" i="15"/>
  <c r="AD2226" i="15"/>
  <c r="AN2226" i="15"/>
  <c r="AD2227" i="15"/>
  <c r="AN2227" i="15"/>
  <c r="AD2228" i="15"/>
  <c r="AD2229" i="15"/>
  <c r="AE2292" i="15"/>
  <c r="BG2292" i="15" s="1"/>
  <c r="AE2283" i="15"/>
  <c r="BG2283" i="15" s="1"/>
  <c r="AE2294" i="15"/>
  <c r="BG2294" i="15" s="1"/>
  <c r="AE2285" i="15"/>
  <c r="BG2285" i="15" s="1"/>
  <c r="AE2289" i="15"/>
  <c r="BG2289" i="15" s="1"/>
  <c r="AE2288" i="15"/>
  <c r="BG2288" i="15" s="1"/>
  <c r="AE2290" i="15"/>
  <c r="BG2290" i="15" s="1"/>
  <c r="AY2261" i="15"/>
  <c r="AZ2261" i="15" s="1"/>
  <c r="AC2267" i="15"/>
  <c r="AC2268" i="15"/>
  <c r="AD2269" i="15"/>
  <c r="AN2269" i="15"/>
  <c r="AE2270" i="15"/>
  <c r="BG2270" i="15" s="1"/>
  <c r="AC2277" i="15"/>
  <c r="AD2278" i="15"/>
  <c r="AN2278" i="15"/>
  <c r="AE2279" i="15"/>
  <c r="BG2279" i="15" s="1"/>
  <c r="AZ2300" i="15"/>
  <c r="BI2300" i="15" s="1"/>
  <c r="AZ2344" i="15"/>
  <c r="BI2344" i="15" s="1"/>
  <c r="AZ2348" i="15"/>
  <c r="BI2348" i="15" s="1"/>
  <c r="AN2199" i="15"/>
  <c r="AN2200" i="15"/>
  <c r="AN2201" i="15"/>
  <c r="AN2202" i="15"/>
  <c r="AN2203" i="15"/>
  <c r="AN2204" i="15"/>
  <c r="AN2205" i="15"/>
  <c r="AN2209" i="15"/>
  <c r="AN2213" i="15"/>
  <c r="AF2216" i="15"/>
  <c r="AE2223" i="15"/>
  <c r="BG2223" i="15" s="1"/>
  <c r="AE2224" i="15"/>
  <c r="BG2224" i="15" s="1"/>
  <c r="AE2225" i="15"/>
  <c r="BG2225" i="15" s="1"/>
  <c r="AE2226" i="15"/>
  <c r="BG2226" i="15" s="1"/>
  <c r="AE2227" i="15"/>
  <c r="BG2227" i="15" s="1"/>
  <c r="AE2228" i="15"/>
  <c r="BG2228" i="15" s="1"/>
  <c r="AE2229" i="15"/>
  <c r="BG2229" i="15" s="1"/>
  <c r="AD2230" i="15"/>
  <c r="AN2230" i="15"/>
  <c r="AD2231" i="15"/>
  <c r="AN2231" i="15"/>
  <c r="AD2232" i="15"/>
  <c r="AN2232" i="15"/>
  <c r="AD2233" i="15"/>
  <c r="AN2233" i="15"/>
  <c r="AD2234" i="15"/>
  <c r="AN2234" i="15"/>
  <c r="AD2235" i="15"/>
  <c r="AD2236" i="15"/>
  <c r="V2261" i="15"/>
  <c r="AF2261" i="15"/>
  <c r="AC2266" i="15"/>
  <c r="AD2267" i="15"/>
  <c r="AD2268" i="15"/>
  <c r="AE2269" i="15"/>
  <c r="BG2269" i="15" s="1"/>
  <c r="AC2276" i="15"/>
  <c r="AD2277" i="15"/>
  <c r="AE2278" i="15"/>
  <c r="BG2278" i="15" s="1"/>
  <c r="AC2286" i="15"/>
  <c r="AN2287" i="15"/>
  <c r="AZ2303" i="15"/>
  <c r="BI2303" i="15" s="1"/>
  <c r="AE2230" i="15"/>
  <c r="BG2230" i="15" s="1"/>
  <c r="AE2231" i="15"/>
  <c r="BG2231" i="15" s="1"/>
  <c r="AE2232" i="15"/>
  <c r="BG2232" i="15" s="1"/>
  <c r="AE2233" i="15"/>
  <c r="BG2233" i="15" s="1"/>
  <c r="AE2234" i="15"/>
  <c r="BG2234" i="15" s="1"/>
  <c r="AE2235" i="15"/>
  <c r="BG2235" i="15" s="1"/>
  <c r="AE2236" i="15"/>
  <c r="BG2236" i="15" s="1"/>
  <c r="AD2237" i="15"/>
  <c r="AN2237" i="15"/>
  <c r="AD2238" i="15"/>
  <c r="AN2238" i="15"/>
  <c r="AD2239" i="15"/>
  <c r="AN2239" i="15"/>
  <c r="AD2240" i="15"/>
  <c r="AN2240" i="15"/>
  <c r="AD2241" i="15"/>
  <c r="AN2241" i="15"/>
  <c r="AD2242" i="15"/>
  <c r="AN2242" i="15"/>
  <c r="AD2243" i="15"/>
  <c r="AN2243" i="15"/>
  <c r="AC2265" i="15"/>
  <c r="AD2266" i="15"/>
  <c r="AN2266" i="15"/>
  <c r="AE2267" i="15"/>
  <c r="BG2267" i="15" s="1"/>
  <c r="AE2268" i="15"/>
  <c r="BG2268" i="15" s="1"/>
  <c r="AC2274" i="15"/>
  <c r="AC2275" i="15"/>
  <c r="AD2276" i="15"/>
  <c r="AN2276" i="15"/>
  <c r="AE2277" i="15"/>
  <c r="BG2277" i="15" s="1"/>
  <c r="AC2282" i="15"/>
  <c r="AD2286" i="15"/>
  <c r="AE2287" i="15"/>
  <c r="BG2287" i="15" s="1"/>
  <c r="AC2289" i="15"/>
  <c r="AN2295" i="15"/>
  <c r="AE2237" i="15"/>
  <c r="BG2237" i="15" s="1"/>
  <c r="AE2238" i="15"/>
  <c r="BG2238" i="15" s="1"/>
  <c r="AE2239" i="15"/>
  <c r="BG2239" i="15" s="1"/>
  <c r="AE2240" i="15"/>
  <c r="BG2240" i="15" s="1"/>
  <c r="AE2241" i="15"/>
  <c r="BG2241" i="15" s="1"/>
  <c r="AE2242" i="15"/>
  <c r="BG2242" i="15" s="1"/>
  <c r="AE2243" i="15"/>
  <c r="BG2243" i="15" s="1"/>
  <c r="AD2244" i="15"/>
  <c r="AD2245" i="15"/>
  <c r="AD2246" i="15"/>
  <c r="AD2247" i="15"/>
  <c r="AD2248" i="15"/>
  <c r="AD2249" i="15"/>
  <c r="AD2250" i="15"/>
  <c r="BD2261" i="15"/>
  <c r="AC2264" i="15"/>
  <c r="AC2273" i="15"/>
  <c r="AD2274" i="15"/>
  <c r="AD2275" i="15"/>
  <c r="AD2282" i="15"/>
  <c r="AE2286" i="15"/>
  <c r="BG2286" i="15" s="1"/>
  <c r="AC2288" i="15"/>
  <c r="AD2295" i="15"/>
  <c r="BI2302" i="15"/>
  <c r="BI2350" i="15"/>
  <c r="AE2244" i="15"/>
  <c r="BG2244" i="15" s="1"/>
  <c r="AE2245" i="15"/>
  <c r="BG2245" i="15" s="1"/>
  <c r="AE2246" i="15"/>
  <c r="BG2246" i="15" s="1"/>
  <c r="AE2247" i="15"/>
  <c r="BG2247" i="15" s="1"/>
  <c r="AE2248" i="15"/>
  <c r="BG2248" i="15" s="1"/>
  <c r="AE2249" i="15"/>
  <c r="BG2249" i="15" s="1"/>
  <c r="BE2261" i="15"/>
  <c r="AC2263" i="15"/>
  <c r="AD2264" i="15"/>
  <c r="AN2264" i="15"/>
  <c r="AE2265" i="15"/>
  <c r="BG2265" i="15" s="1"/>
  <c r="AC2272" i="15"/>
  <c r="AD2273" i="15"/>
  <c r="AN2273" i="15"/>
  <c r="AE2274" i="15"/>
  <c r="BG2274" i="15" s="1"/>
  <c r="AE2275" i="15"/>
  <c r="BG2275" i="15" s="1"/>
  <c r="AC2281" i="15"/>
  <c r="AE2282" i="15"/>
  <c r="BG2282" i="15" s="1"/>
  <c r="AD2283" i="15"/>
  <c r="AC2294" i="15"/>
  <c r="AE2295" i="15"/>
  <c r="BG2295" i="15" s="1"/>
  <c r="AZ2296" i="15"/>
  <c r="BI2296" i="15" s="1"/>
  <c r="AZ2304" i="15"/>
  <c r="BI2304" i="15" s="1"/>
  <c r="AC2271" i="15"/>
  <c r="AD2281" i="15"/>
  <c r="AN2284" i="15"/>
  <c r="AN2291" i="15"/>
  <c r="AN2293" i="15"/>
  <c r="AD2294" i="15"/>
  <c r="AN2297" i="15"/>
  <c r="AZ2299" i="15"/>
  <c r="BI2299" i="15" s="1"/>
  <c r="BE2376" i="15"/>
  <c r="BD2376" i="15"/>
  <c r="V2376" i="15"/>
  <c r="AY2376" i="15"/>
  <c r="AZ2376" i="15" s="1"/>
  <c r="BF2376" i="15"/>
  <c r="AC2290" i="15"/>
  <c r="AC2292" i="15"/>
  <c r="AC2283" i="15"/>
  <c r="AC2295" i="15"/>
  <c r="AC2287" i="15"/>
  <c r="AC2270" i="15"/>
  <c r="AC2279" i="15"/>
  <c r="AD2280" i="15"/>
  <c r="AC2284" i="15"/>
  <c r="AC2285" i="15"/>
  <c r="AC2291" i="15"/>
  <c r="AC2293" i="15"/>
  <c r="AD2217" i="15"/>
  <c r="AD2218" i="15"/>
  <c r="AD2219" i="15"/>
  <c r="AD2220" i="15"/>
  <c r="AD2221" i="15"/>
  <c r="AD2291" i="15"/>
  <c r="AD2293" i="15"/>
  <c r="AD2284" i="15"/>
  <c r="AD2287" i="15"/>
  <c r="AD2289" i="15"/>
  <c r="AD2288" i="15"/>
  <c r="AC2269" i="15"/>
  <c r="AD2270" i="15"/>
  <c r="AC2278" i="15"/>
  <c r="AD2279" i="15"/>
  <c r="AE2280" i="15"/>
  <c r="BG2280" i="15" s="1"/>
  <c r="AE2284" i="15"/>
  <c r="BG2284" i="15" s="1"/>
  <c r="AD2285" i="15"/>
  <c r="AD2290" i="15"/>
  <c r="AE2291" i="15"/>
  <c r="BG2291" i="15" s="1"/>
  <c r="AE2293" i="15"/>
  <c r="BG2293" i="15" s="1"/>
  <c r="BI2298" i="15"/>
  <c r="BF2332" i="15"/>
  <c r="BE2332" i="15"/>
  <c r="BD2332" i="15"/>
  <c r="V2332" i="15"/>
  <c r="AY2332" i="15"/>
  <c r="AZ2332" i="15" s="1"/>
  <c r="AC2312" i="15"/>
  <c r="AC2313" i="15"/>
  <c r="AE2315" i="15"/>
  <c r="BG2315" i="15" s="1"/>
  <c r="AC2322" i="15"/>
  <c r="AD2323" i="15"/>
  <c r="AE2324" i="15"/>
  <c r="BG2324" i="15" s="1"/>
  <c r="AC2331" i="15"/>
  <c r="AD2332" i="15"/>
  <c r="AE2333" i="15"/>
  <c r="BG2333" i="15" s="1"/>
  <c r="AE2334" i="15"/>
  <c r="BG2334" i="15" s="1"/>
  <c r="AC2340" i="15"/>
  <c r="AC2355" i="15"/>
  <c r="AE2357" i="15"/>
  <c r="BG2357" i="15" s="1"/>
  <c r="AE2358" i="15"/>
  <c r="BG2358" i="15" s="1"/>
  <c r="AC2364" i="15"/>
  <c r="AE2365" i="15"/>
  <c r="BG2365" i="15" s="1"/>
  <c r="AC2368" i="15"/>
  <c r="AE2374" i="15"/>
  <c r="BG2374" i="15" s="1"/>
  <c r="AC2377" i="15"/>
  <c r="AE2378" i="15"/>
  <c r="BG2378" i="15" s="1"/>
  <c r="AD2382" i="15"/>
  <c r="AN2288" i="15"/>
  <c r="AN2289" i="15"/>
  <c r="AN2296" i="15"/>
  <c r="AN2300" i="15"/>
  <c r="AN2304" i="15"/>
  <c r="V2306" i="15"/>
  <c r="AF2306" i="15"/>
  <c r="AC2311" i="15"/>
  <c r="AD2312" i="15"/>
  <c r="AN2312" i="15"/>
  <c r="AD2313" i="15"/>
  <c r="AN2313" i="15"/>
  <c r="AE2314" i="15"/>
  <c r="BG2314" i="15" s="1"/>
  <c r="AC2321" i="15"/>
  <c r="AD2322" i="15"/>
  <c r="AN2322" i="15"/>
  <c r="AE2323" i="15"/>
  <c r="BG2323" i="15" s="1"/>
  <c r="AC2330" i="15"/>
  <c r="AD2331" i="15"/>
  <c r="AN2331" i="15"/>
  <c r="AE2332" i="15"/>
  <c r="BG2332" i="15" s="1"/>
  <c r="AC2339" i="15"/>
  <c r="AD2340" i="15"/>
  <c r="AN2340" i="15"/>
  <c r="AN2344" i="15"/>
  <c r="AN2348" i="15"/>
  <c r="BD2351" i="15"/>
  <c r="AC2354" i="15"/>
  <c r="AN2355" i="15"/>
  <c r="AE2356" i="15"/>
  <c r="BG2356" i="15" s="1"/>
  <c r="AC2363" i="15"/>
  <c r="AD2364" i="15"/>
  <c r="AD2368" i="15"/>
  <c r="AN2370" i="15"/>
  <c r="AC2371" i="15"/>
  <c r="AD2377" i="15"/>
  <c r="BI2387" i="15"/>
  <c r="AZ2391" i="15"/>
  <c r="BI2391" i="15" s="1"/>
  <c r="BF2428" i="15"/>
  <c r="BE2428" i="15"/>
  <c r="BD2428" i="15"/>
  <c r="V2428" i="15"/>
  <c r="AY2428" i="15"/>
  <c r="AZ2428" i="15" s="1"/>
  <c r="AZ2431" i="15"/>
  <c r="BI2431" i="15" s="1"/>
  <c r="AC2310" i="15"/>
  <c r="AD2311" i="15"/>
  <c r="AN2311" i="15"/>
  <c r="AE2312" i="15"/>
  <c r="BG2312" i="15" s="1"/>
  <c r="AE2313" i="15"/>
  <c r="BG2313" i="15" s="1"/>
  <c r="AC2319" i="15"/>
  <c r="AC2320" i="15"/>
  <c r="AD2321" i="15"/>
  <c r="AN2321" i="15"/>
  <c r="AE2322" i="15"/>
  <c r="BG2322" i="15" s="1"/>
  <c r="AC2329" i="15"/>
  <c r="AD2330" i="15"/>
  <c r="AN2330" i="15"/>
  <c r="AE2331" i="15"/>
  <c r="BG2331" i="15" s="1"/>
  <c r="AC2338" i="15"/>
  <c r="AD2339" i="15"/>
  <c r="AN2339" i="15"/>
  <c r="AE2340" i="15"/>
  <c r="BG2340" i="15" s="1"/>
  <c r="BE2351" i="15"/>
  <c r="AC2353" i="15"/>
  <c r="AN2354" i="15"/>
  <c r="AE2355" i="15"/>
  <c r="BG2355" i="15" s="1"/>
  <c r="AC2362" i="15"/>
  <c r="AD2363" i="15"/>
  <c r="AN2363" i="15"/>
  <c r="AE2364" i="15"/>
  <c r="BG2364" i="15" s="1"/>
  <c r="AC2366" i="15"/>
  <c r="AN2366" i="15"/>
  <c r="AE2368" i="15"/>
  <c r="BG2368" i="15" s="1"/>
  <c r="AD2369" i="15"/>
  <c r="AE2370" i="15"/>
  <c r="BG2370" i="15" s="1"/>
  <c r="AE2321" i="15"/>
  <c r="BG2321" i="15" s="1"/>
  <c r="AC2328" i="15"/>
  <c r="AD2329" i="15"/>
  <c r="AN2329" i="15"/>
  <c r="AE2330" i="15"/>
  <c r="BG2330" i="15" s="1"/>
  <c r="AC2337" i="15"/>
  <c r="AD2338" i="15"/>
  <c r="AN2338" i="15"/>
  <c r="AE2339" i="15"/>
  <c r="BG2339" i="15" s="1"/>
  <c r="AN2343" i="15"/>
  <c r="AN2347" i="15"/>
  <c r="BF2351" i="15"/>
  <c r="AC2352" i="15"/>
  <c r="AC2361" i="15"/>
  <c r="AN2362" i="15"/>
  <c r="AE2363" i="15"/>
  <c r="BG2363" i="15" s="1"/>
  <c r="AE2366" i="15"/>
  <c r="BG2366" i="15" s="1"/>
  <c r="AE2369" i="15"/>
  <c r="BG2369" i="15" s="1"/>
  <c r="AN2383" i="15"/>
  <c r="AE2310" i="15"/>
  <c r="BG2310" i="15" s="1"/>
  <c r="AC2317" i="15"/>
  <c r="AE2319" i="15"/>
  <c r="BG2319" i="15" s="1"/>
  <c r="AE2320" i="15"/>
  <c r="BG2320" i="15" s="1"/>
  <c r="AC2326" i="15"/>
  <c r="AC2327" i="15"/>
  <c r="AD2328" i="15"/>
  <c r="AE2329" i="15"/>
  <c r="BG2329" i="15" s="1"/>
  <c r="AC2336" i="15"/>
  <c r="AD2337" i="15"/>
  <c r="AE2338" i="15"/>
  <c r="BG2338" i="15" s="1"/>
  <c r="AC2385" i="15"/>
  <c r="AC2379" i="15"/>
  <c r="AC2378" i="15"/>
  <c r="AC2369" i="15"/>
  <c r="AC2380" i="15"/>
  <c r="AC2370" i="15"/>
  <c r="AC2382" i="15"/>
  <c r="AC2373" i="15"/>
  <c r="AC2383" i="15"/>
  <c r="AC2374" i="15"/>
  <c r="AC2365" i="15"/>
  <c r="AC2384" i="15"/>
  <c r="AC2375" i="15"/>
  <c r="AC2360" i="15"/>
  <c r="AE2362" i="15"/>
  <c r="BG2362" i="15" s="1"/>
  <c r="AN2380" i="15"/>
  <c r="AC2381" i="15"/>
  <c r="AN2298" i="15"/>
  <c r="AN2302" i="15"/>
  <c r="BF2306" i="15"/>
  <c r="AC2307" i="15"/>
  <c r="AD2308" i="15"/>
  <c r="AN2308" i="15"/>
  <c r="AE2309" i="15"/>
  <c r="BG2309" i="15" s="1"/>
  <c r="AC2316" i="15"/>
  <c r="AD2317" i="15"/>
  <c r="AN2317" i="15"/>
  <c r="AE2318" i="15"/>
  <c r="BG2318" i="15" s="1"/>
  <c r="AC2325" i="15"/>
  <c r="AD2326" i="15"/>
  <c r="AN2326" i="15"/>
  <c r="AD2327" i="15"/>
  <c r="AN2327" i="15"/>
  <c r="AE2328" i="15"/>
  <c r="BG2328" i="15" s="1"/>
  <c r="AC2335" i="15"/>
  <c r="AD2336" i="15"/>
  <c r="AN2336" i="15"/>
  <c r="AE2337" i="15"/>
  <c r="BG2337" i="15" s="1"/>
  <c r="AN2342" i="15"/>
  <c r="AN2346" i="15"/>
  <c r="AN2350" i="15"/>
  <c r="AD2380" i="15"/>
  <c r="AD2370" i="15"/>
  <c r="AD2381" i="15"/>
  <c r="AD2372" i="15"/>
  <c r="AD2371" i="15"/>
  <c r="AD2383" i="15"/>
  <c r="AD2374" i="15"/>
  <c r="AD2384" i="15"/>
  <c r="AD2375" i="15"/>
  <c r="AD2366" i="15"/>
  <c r="AD2385" i="15"/>
  <c r="AD2376" i="15"/>
  <c r="AN2351" i="15"/>
  <c r="AE2352" i="15"/>
  <c r="BG2352" i="15" s="1"/>
  <c r="AC2359" i="15"/>
  <c r="AD2360" i="15"/>
  <c r="AN2360" i="15"/>
  <c r="AE2361" i="15"/>
  <c r="BG2361" i="15" s="1"/>
  <c r="AN2379" i="15"/>
  <c r="AE2380" i="15"/>
  <c r="BG2380" i="15" s="1"/>
  <c r="BI2440" i="15"/>
  <c r="BG2306" i="15"/>
  <c r="AE2308" i="15"/>
  <c r="BG2308" i="15" s="1"/>
  <c r="AC2315" i="15"/>
  <c r="AD2316" i="15"/>
  <c r="AE2317" i="15"/>
  <c r="BG2317" i="15" s="1"/>
  <c r="AC2324" i="15"/>
  <c r="AD2325" i="15"/>
  <c r="AE2326" i="15"/>
  <c r="BG2326" i="15" s="1"/>
  <c r="AE2327" i="15"/>
  <c r="BG2327" i="15" s="1"/>
  <c r="AC2333" i="15"/>
  <c r="AC2334" i="15"/>
  <c r="AD2335" i="15"/>
  <c r="AE2336" i="15"/>
  <c r="BG2336" i="15" s="1"/>
  <c r="AE2381" i="15"/>
  <c r="BG2381" i="15" s="1"/>
  <c r="AE2372" i="15"/>
  <c r="BG2372" i="15" s="1"/>
  <c r="AE2371" i="15"/>
  <c r="BG2371" i="15" s="1"/>
  <c r="AE2382" i="15"/>
  <c r="BG2382" i="15" s="1"/>
  <c r="AE2373" i="15"/>
  <c r="BG2373" i="15" s="1"/>
  <c r="AE2384" i="15"/>
  <c r="BG2384" i="15" s="1"/>
  <c r="AE2375" i="15"/>
  <c r="BG2375" i="15" s="1"/>
  <c r="AE2385" i="15"/>
  <c r="BG2385" i="15" s="1"/>
  <c r="AE2376" i="15"/>
  <c r="BG2376" i="15" s="1"/>
  <c r="AE2367" i="15"/>
  <c r="BG2367" i="15" s="1"/>
  <c r="AE2377" i="15"/>
  <c r="BG2377" i="15" s="1"/>
  <c r="AY2351" i="15"/>
  <c r="AZ2351" i="15" s="1"/>
  <c r="AC2357" i="15"/>
  <c r="AC2358" i="15"/>
  <c r="AD2359" i="15"/>
  <c r="AE2360" i="15"/>
  <c r="BG2360" i="15" s="1"/>
  <c r="AC2367" i="15"/>
  <c r="AN2374" i="15"/>
  <c r="AD2379" i="15"/>
  <c r="AN2301" i="15"/>
  <c r="AN2305" i="15"/>
  <c r="AN2306" i="15"/>
  <c r="AE2307" i="15"/>
  <c r="BG2307" i="15" s="1"/>
  <c r="AC2314" i="15"/>
  <c r="AD2315" i="15"/>
  <c r="AN2315" i="15"/>
  <c r="AE2316" i="15"/>
  <c r="BG2316" i="15" s="1"/>
  <c r="AC2323" i="15"/>
  <c r="AD2324" i="15"/>
  <c r="AN2324" i="15"/>
  <c r="AE2325" i="15"/>
  <c r="BG2325" i="15" s="1"/>
  <c r="AD2333" i="15"/>
  <c r="AN2333" i="15"/>
  <c r="AN2334" i="15"/>
  <c r="AN2341" i="15"/>
  <c r="AN2345" i="15"/>
  <c r="AN2349" i="15"/>
  <c r="V2351" i="15"/>
  <c r="AC2356" i="15"/>
  <c r="AD2357" i="15"/>
  <c r="AN2357" i="15"/>
  <c r="AD2358" i="15"/>
  <c r="AE2359" i="15"/>
  <c r="BG2359" i="15" s="1"/>
  <c r="AD2365" i="15"/>
  <c r="AD2367" i="15"/>
  <c r="AC2372" i="15"/>
  <c r="AD2378" i="15"/>
  <c r="AE2379" i="15"/>
  <c r="BG2379" i="15" s="1"/>
  <c r="AZ2395" i="15"/>
  <c r="BI2395" i="15" s="1"/>
  <c r="BD2396" i="15"/>
  <c r="AC2399" i="15"/>
  <c r="AD2400" i="15"/>
  <c r="AE2401" i="15"/>
  <c r="BG2401" i="15" s="1"/>
  <c r="AC2408" i="15"/>
  <c r="AD2409" i="15"/>
  <c r="AD2410" i="15"/>
  <c r="AE2411" i="15"/>
  <c r="BG2411" i="15" s="1"/>
  <c r="AC2418" i="15"/>
  <c r="AD2419" i="15"/>
  <c r="AE2420" i="15"/>
  <c r="BG2420" i="15" s="1"/>
  <c r="AC2427" i="15"/>
  <c r="AD2428" i="15"/>
  <c r="AE2429" i="15"/>
  <c r="BG2429" i="15" s="1"/>
  <c r="AD2443" i="15"/>
  <c r="AE2444" i="15"/>
  <c r="BG2444" i="15" s="1"/>
  <c r="AD2459" i="15"/>
  <c r="AD2468" i="15"/>
  <c r="AZ2478" i="15"/>
  <c r="BI2478" i="15" s="1"/>
  <c r="BI2485" i="15"/>
  <c r="AN2375" i="15"/>
  <c r="AN2384" i="15"/>
  <c r="BE2396" i="15"/>
  <c r="AC2398" i="15"/>
  <c r="AD2399" i="15"/>
  <c r="AN2399" i="15"/>
  <c r="AE2400" i="15"/>
  <c r="BG2400" i="15" s="1"/>
  <c r="AC2407" i="15"/>
  <c r="AD2408" i="15"/>
  <c r="AN2408" i="15"/>
  <c r="AE2409" i="15"/>
  <c r="BG2409" i="15" s="1"/>
  <c r="AE2410" i="15"/>
  <c r="BG2410" i="15" s="1"/>
  <c r="AC2416" i="15"/>
  <c r="AC2417" i="15"/>
  <c r="AD2418" i="15"/>
  <c r="AE2419" i="15"/>
  <c r="BG2419" i="15" s="1"/>
  <c r="AC2426" i="15"/>
  <c r="AD2427" i="15"/>
  <c r="AN2427" i="15"/>
  <c r="AE2428" i="15"/>
  <c r="BG2428" i="15" s="1"/>
  <c r="AC2470" i="15"/>
  <c r="AC2460" i="15"/>
  <c r="AC2471" i="15"/>
  <c r="AC2462" i="15"/>
  <c r="AC2461" i="15"/>
  <c r="AC2452" i="15"/>
  <c r="AC2472" i="15"/>
  <c r="AC2463" i="15"/>
  <c r="AC2473" i="15"/>
  <c r="AC2464" i="15"/>
  <c r="AC2455" i="15"/>
  <c r="AC2454" i="15"/>
  <c r="AC2474" i="15"/>
  <c r="AC2465" i="15"/>
  <c r="AC2456" i="15"/>
  <c r="AC2475" i="15"/>
  <c r="AC2466" i="15"/>
  <c r="AC2457" i="15"/>
  <c r="AC2469" i="15"/>
  <c r="AC2468" i="15"/>
  <c r="AC2459" i="15"/>
  <c r="BG2441" i="15"/>
  <c r="AD2442" i="15"/>
  <c r="AN2442" i="15"/>
  <c r="AE2443" i="15"/>
  <c r="BG2443" i="15" s="1"/>
  <c r="AC2450" i="15"/>
  <c r="AC2453" i="15"/>
  <c r="AN2453" i="15"/>
  <c r="BI2481" i="15"/>
  <c r="AN2388" i="15"/>
  <c r="AN2392" i="15"/>
  <c r="BF2396" i="15"/>
  <c r="AC2397" i="15"/>
  <c r="AN2398" i="15"/>
  <c r="AC2406" i="15"/>
  <c r="AD2407" i="15"/>
  <c r="AN2407" i="15"/>
  <c r="AE2408" i="15"/>
  <c r="BG2408" i="15" s="1"/>
  <c r="AC2415" i="15"/>
  <c r="AD2416" i="15"/>
  <c r="AN2416" i="15"/>
  <c r="AD2417" i="15"/>
  <c r="AN2417" i="15"/>
  <c r="AE2418" i="15"/>
  <c r="BG2418" i="15" s="1"/>
  <c r="AC2425" i="15"/>
  <c r="AD2426" i="15"/>
  <c r="AN2426" i="15"/>
  <c r="AE2427" i="15"/>
  <c r="BG2427" i="15" s="1"/>
  <c r="AN2432" i="15"/>
  <c r="AN2436" i="15"/>
  <c r="AN2440" i="15"/>
  <c r="AD2471" i="15"/>
  <c r="AD2462" i="15"/>
  <c r="AD2461" i="15"/>
  <c r="AD2472" i="15"/>
  <c r="AD2463" i="15"/>
  <c r="AD2453" i="15"/>
  <c r="AD2473" i="15"/>
  <c r="AD2464" i="15"/>
  <c r="AD2474" i="15"/>
  <c r="AD2465" i="15"/>
  <c r="AD2456" i="15"/>
  <c r="AD2475" i="15"/>
  <c r="AD2466" i="15"/>
  <c r="AD2457" i="15"/>
  <c r="AD2467" i="15"/>
  <c r="AD2458" i="15"/>
  <c r="AD2470" i="15"/>
  <c r="AD2460" i="15"/>
  <c r="AN2441" i="15"/>
  <c r="AE2442" i="15"/>
  <c r="BG2442" i="15" s="1"/>
  <c r="AC2449" i="15"/>
  <c r="AD2450" i="15"/>
  <c r="AN2450" i="15"/>
  <c r="AE2451" i="15"/>
  <c r="BG2451" i="15" s="1"/>
  <c r="AC2405" i="15"/>
  <c r="AC2414" i="15"/>
  <c r="AD2415" i="15"/>
  <c r="AE2416" i="15"/>
  <c r="BG2416" i="15" s="1"/>
  <c r="AE2417" i="15"/>
  <c r="BG2417" i="15" s="1"/>
  <c r="AC2423" i="15"/>
  <c r="AC2424" i="15"/>
  <c r="AD2425" i="15"/>
  <c r="AE2426" i="15"/>
  <c r="BG2426" i="15" s="1"/>
  <c r="AE2472" i="15"/>
  <c r="BG2472" i="15" s="1"/>
  <c r="AE2463" i="15"/>
  <c r="BG2463" i="15" s="1"/>
  <c r="AE2473" i="15"/>
  <c r="BG2473" i="15" s="1"/>
  <c r="AE2464" i="15"/>
  <c r="BG2464" i="15" s="1"/>
  <c r="AE2455" i="15"/>
  <c r="BG2455" i="15" s="1"/>
  <c r="AE2454" i="15"/>
  <c r="BG2454" i="15" s="1"/>
  <c r="AE2474" i="15"/>
  <c r="BG2474" i="15" s="1"/>
  <c r="AE2465" i="15"/>
  <c r="BG2465" i="15" s="1"/>
  <c r="AE2475" i="15"/>
  <c r="BG2475" i="15" s="1"/>
  <c r="AE2466" i="15"/>
  <c r="BG2466" i="15" s="1"/>
  <c r="AE2457" i="15"/>
  <c r="BG2457" i="15" s="1"/>
  <c r="AE2467" i="15"/>
  <c r="BG2467" i="15" s="1"/>
  <c r="AE2458" i="15"/>
  <c r="BG2458" i="15" s="1"/>
  <c r="AE2469" i="15"/>
  <c r="BG2469" i="15" s="1"/>
  <c r="AE2468" i="15"/>
  <c r="BG2468" i="15" s="1"/>
  <c r="AE2459" i="15"/>
  <c r="BG2459" i="15" s="1"/>
  <c r="AE2471" i="15"/>
  <c r="BG2471" i="15" s="1"/>
  <c r="AE2462" i="15"/>
  <c r="BG2462" i="15" s="1"/>
  <c r="AE2461" i="15"/>
  <c r="BG2461" i="15" s="1"/>
  <c r="AC2447" i="15"/>
  <c r="AC2448" i="15"/>
  <c r="AD2449" i="15"/>
  <c r="AE2450" i="15"/>
  <c r="BG2450" i="15" s="1"/>
  <c r="AN2456" i="15"/>
  <c r="AN2460" i="15"/>
  <c r="AN2371" i="15"/>
  <c r="AN2372" i="15"/>
  <c r="AN2381" i="15"/>
  <c r="AN2387" i="15"/>
  <c r="AN2391" i="15"/>
  <c r="AN2395" i="15"/>
  <c r="AN2396" i="15"/>
  <c r="AE2397" i="15"/>
  <c r="BG2397" i="15" s="1"/>
  <c r="AC2404" i="15"/>
  <c r="AD2405" i="15"/>
  <c r="AN2405" i="15"/>
  <c r="AE2406" i="15"/>
  <c r="BG2406" i="15" s="1"/>
  <c r="AC2413" i="15"/>
  <c r="AD2414" i="15"/>
  <c r="AN2414" i="15"/>
  <c r="AE2415" i="15"/>
  <c r="BG2415" i="15" s="1"/>
  <c r="AC2422" i="15"/>
  <c r="AD2423" i="15"/>
  <c r="AN2423" i="15"/>
  <c r="AD2424" i="15"/>
  <c r="AN2424" i="15"/>
  <c r="AE2425" i="15"/>
  <c r="BG2425" i="15" s="1"/>
  <c r="AN2431" i="15"/>
  <c r="AN2435" i="15"/>
  <c r="AN2439" i="15"/>
  <c r="AF2441" i="15"/>
  <c r="AC2446" i="15"/>
  <c r="AD2447" i="15"/>
  <c r="AN2447" i="15"/>
  <c r="AD2448" i="15"/>
  <c r="AN2448" i="15"/>
  <c r="AE2449" i="15"/>
  <c r="BG2449" i="15" s="1"/>
  <c r="AD2469" i="15"/>
  <c r="AY2396" i="15"/>
  <c r="AZ2396" i="15" s="1"/>
  <c r="AC2402" i="15"/>
  <c r="AC2403" i="15"/>
  <c r="AD2404" i="15"/>
  <c r="AN2404" i="15"/>
  <c r="AE2405" i="15"/>
  <c r="BG2405" i="15" s="1"/>
  <c r="AC2412" i="15"/>
  <c r="AD2413" i="15"/>
  <c r="AN2413" i="15"/>
  <c r="AE2414" i="15"/>
  <c r="BG2414" i="15" s="1"/>
  <c r="AC2421" i="15"/>
  <c r="AD2422" i="15"/>
  <c r="AN2422" i="15"/>
  <c r="AE2423" i="15"/>
  <c r="BG2423" i="15" s="1"/>
  <c r="AE2424" i="15"/>
  <c r="BG2424" i="15" s="1"/>
  <c r="AC2430" i="15"/>
  <c r="AC2445" i="15"/>
  <c r="AD2446" i="15"/>
  <c r="AN2446" i="15"/>
  <c r="AE2447" i="15"/>
  <c r="BG2447" i="15" s="1"/>
  <c r="AE2448" i="15"/>
  <c r="BG2448" i="15" s="1"/>
  <c r="AD2452" i="15"/>
  <c r="AE2456" i="15"/>
  <c r="BG2456" i="15" s="1"/>
  <c r="AE2460" i="15"/>
  <c r="BG2460" i="15" s="1"/>
  <c r="AN2470" i="15"/>
  <c r="AC2401" i="15"/>
  <c r="AN2402" i="15"/>
  <c r="AN2403" i="15"/>
  <c r="AC2411" i="15"/>
  <c r="AD2412" i="15"/>
  <c r="AN2412" i="15"/>
  <c r="AE2413" i="15"/>
  <c r="BG2413" i="15" s="1"/>
  <c r="AC2420" i="15"/>
  <c r="AD2421" i="15"/>
  <c r="AN2421" i="15"/>
  <c r="AE2422" i="15"/>
  <c r="BG2422" i="15" s="1"/>
  <c r="AC2429" i="15"/>
  <c r="AD2430" i="15"/>
  <c r="AN2430" i="15"/>
  <c r="AN2434" i="15"/>
  <c r="AN2438" i="15"/>
  <c r="AN2445" i="15"/>
  <c r="AE2452" i="15"/>
  <c r="BG2452" i="15" s="1"/>
  <c r="AC2458" i="15"/>
  <c r="AC2467" i="15"/>
  <c r="AC2400" i="15"/>
  <c r="AC2409" i="15"/>
  <c r="AC2410" i="15"/>
  <c r="AE2412" i="15"/>
  <c r="BG2412" i="15" s="1"/>
  <c r="AC2419" i="15"/>
  <c r="AD2420" i="15"/>
  <c r="AE2421" i="15"/>
  <c r="BG2421" i="15" s="1"/>
  <c r="AD2454" i="15"/>
  <c r="AD2455" i="15"/>
  <c r="AE2470" i="15"/>
  <c r="BG2470" i="15" s="1"/>
  <c r="AZ2482" i="15"/>
  <c r="BI2482" i="15" s="1"/>
  <c r="AC2492" i="15"/>
  <c r="AC2493" i="15"/>
  <c r="AD2494" i="15"/>
  <c r="AN2494" i="15"/>
  <c r="AE2495" i="15"/>
  <c r="BG2495" i="15" s="1"/>
  <c r="AC2502" i="15"/>
  <c r="AD2503" i="15"/>
  <c r="AN2503" i="15"/>
  <c r="AE2504" i="15"/>
  <c r="BG2504" i="15" s="1"/>
  <c r="AC2511" i="15"/>
  <c r="AD2512" i="15"/>
  <c r="AN2512" i="15"/>
  <c r="AE2513" i="15"/>
  <c r="BG2513" i="15" s="1"/>
  <c r="AE2514" i="15"/>
  <c r="BG2514" i="15" s="1"/>
  <c r="AC2520" i="15"/>
  <c r="AC2535" i="15"/>
  <c r="AD2536" i="15"/>
  <c r="AN2536" i="15"/>
  <c r="AC2540" i="15"/>
  <c r="AN2547" i="15"/>
  <c r="AC2555" i="15"/>
  <c r="AZ2569" i="15"/>
  <c r="BI2569" i="15" s="1"/>
  <c r="AY2604" i="15"/>
  <c r="AZ2604" i="15" s="1"/>
  <c r="BF2604" i="15"/>
  <c r="BE2604" i="15"/>
  <c r="V2604" i="15"/>
  <c r="AE2600" i="15"/>
  <c r="BG2600" i="15" s="1"/>
  <c r="AD2493" i="15"/>
  <c r="AE2494" i="15"/>
  <c r="BG2494" i="15" s="1"/>
  <c r="AC2501" i="15"/>
  <c r="AD2502" i="15"/>
  <c r="AE2503" i="15"/>
  <c r="BG2503" i="15" s="1"/>
  <c r="AC2510" i="15"/>
  <c r="AD2511" i="15"/>
  <c r="AE2512" i="15"/>
  <c r="BG2512" i="15" s="1"/>
  <c r="AC2519" i="15"/>
  <c r="AD2520" i="15"/>
  <c r="AD2535" i="15"/>
  <c r="AD2540" i="15"/>
  <c r="AC2541" i="15"/>
  <c r="AC2545" i="15"/>
  <c r="AC2546" i="15"/>
  <c r="AD2547" i="15"/>
  <c r="AN2548" i="15"/>
  <c r="AC2550" i="15"/>
  <c r="AN2557" i="15"/>
  <c r="AC2558" i="15"/>
  <c r="AC2560" i="15"/>
  <c r="AC2564" i="15"/>
  <c r="AD2602" i="15"/>
  <c r="AD2593" i="15"/>
  <c r="AD2584" i="15"/>
  <c r="AD2604" i="15"/>
  <c r="AD2603" i="15"/>
  <c r="AD2594" i="15"/>
  <c r="AD2585" i="15"/>
  <c r="AD2605" i="15"/>
  <c r="AD2595" i="15"/>
  <c r="AD2586" i="15"/>
  <c r="AD2577" i="15"/>
  <c r="AD2606" i="15"/>
  <c r="AD2597" i="15"/>
  <c r="AD2596" i="15"/>
  <c r="AD2587" i="15"/>
  <c r="AD2578" i="15"/>
  <c r="AD2607" i="15"/>
  <c r="AD2598" i="15"/>
  <c r="AD2588" i="15"/>
  <c r="AD2579" i="15"/>
  <c r="AD2609" i="15"/>
  <c r="AD2600" i="15"/>
  <c r="AD2591" i="15"/>
  <c r="AD2581" i="15"/>
  <c r="AD2610" i="15"/>
  <c r="AD2601" i="15"/>
  <c r="AD2592" i="15"/>
  <c r="AD2583" i="15"/>
  <c r="AD2582" i="15"/>
  <c r="AF2576" i="15"/>
  <c r="AN2458" i="15"/>
  <c r="AN2467" i="15"/>
  <c r="AC2490" i="15"/>
  <c r="AD2491" i="15"/>
  <c r="AN2491" i="15"/>
  <c r="AE2492" i="15"/>
  <c r="BG2492" i="15" s="1"/>
  <c r="AE2493" i="15"/>
  <c r="BG2493" i="15" s="1"/>
  <c r="AC2499" i="15"/>
  <c r="AC2500" i="15"/>
  <c r="AD2501" i="15"/>
  <c r="AN2501" i="15"/>
  <c r="AE2502" i="15"/>
  <c r="BG2502" i="15" s="1"/>
  <c r="AC2509" i="15"/>
  <c r="AD2510" i="15"/>
  <c r="AN2510" i="15"/>
  <c r="AE2511" i="15"/>
  <c r="BG2511" i="15" s="1"/>
  <c r="AC2518" i="15"/>
  <c r="AD2519" i="15"/>
  <c r="AN2519" i="15"/>
  <c r="AE2520" i="15"/>
  <c r="BG2520" i="15" s="1"/>
  <c r="BE2531" i="15"/>
  <c r="AC2533" i="15"/>
  <c r="AD2534" i="15"/>
  <c r="AN2534" i="15"/>
  <c r="AE2535" i="15"/>
  <c r="BG2535" i="15" s="1"/>
  <c r="AD2538" i="15"/>
  <c r="AD2541" i="15"/>
  <c r="AD2546" i="15"/>
  <c r="AE2547" i="15"/>
  <c r="BG2547" i="15" s="1"/>
  <c r="AE2548" i="15"/>
  <c r="BG2548" i="15" s="1"/>
  <c r="AC2549" i="15"/>
  <c r="AD2550" i="15"/>
  <c r="AD2560" i="15"/>
  <c r="AE2604" i="15"/>
  <c r="BG2604" i="15" s="1"/>
  <c r="AE2603" i="15"/>
  <c r="BG2603" i="15" s="1"/>
  <c r="AE2594" i="15"/>
  <c r="BG2594" i="15" s="1"/>
  <c r="AE2585" i="15"/>
  <c r="BG2585" i="15" s="1"/>
  <c r="AE2605" i="15"/>
  <c r="BG2605" i="15" s="1"/>
  <c r="AE2595" i="15"/>
  <c r="BG2595" i="15" s="1"/>
  <c r="AE2586" i="15"/>
  <c r="BG2586" i="15" s="1"/>
  <c r="AE2577" i="15"/>
  <c r="BG2577" i="15" s="1"/>
  <c r="AE2606" i="15"/>
  <c r="BG2606" i="15" s="1"/>
  <c r="AE2597" i="15"/>
  <c r="BG2597" i="15" s="1"/>
  <c r="AE2596" i="15"/>
  <c r="BG2596" i="15" s="1"/>
  <c r="AE2587" i="15"/>
  <c r="BG2587" i="15" s="1"/>
  <c r="AE2578" i="15"/>
  <c r="BG2578" i="15" s="1"/>
  <c r="BG2576" i="15"/>
  <c r="AE2607" i="15"/>
  <c r="BG2607" i="15" s="1"/>
  <c r="AE2598" i="15"/>
  <c r="BG2598" i="15" s="1"/>
  <c r="AE2588" i="15"/>
  <c r="BG2588" i="15" s="1"/>
  <c r="AE2579" i="15"/>
  <c r="BG2579" i="15" s="1"/>
  <c r="AE2608" i="15"/>
  <c r="BG2608" i="15" s="1"/>
  <c r="AE2599" i="15"/>
  <c r="BG2599" i="15" s="1"/>
  <c r="AE2590" i="15"/>
  <c r="BG2590" i="15" s="1"/>
  <c r="AE2589" i="15"/>
  <c r="BG2589" i="15" s="1"/>
  <c r="AE2580" i="15"/>
  <c r="BG2580" i="15" s="1"/>
  <c r="AE2610" i="15"/>
  <c r="BG2610" i="15" s="1"/>
  <c r="AE2601" i="15"/>
  <c r="BG2601" i="15" s="1"/>
  <c r="AE2592" i="15"/>
  <c r="BG2592" i="15" s="1"/>
  <c r="AE2583" i="15"/>
  <c r="BG2583" i="15" s="1"/>
  <c r="AE2582" i="15"/>
  <c r="BG2582" i="15" s="1"/>
  <c r="AE2602" i="15"/>
  <c r="BG2602" i="15" s="1"/>
  <c r="AE2593" i="15"/>
  <c r="BG2593" i="15" s="1"/>
  <c r="AE2584" i="15"/>
  <c r="BG2584" i="15" s="1"/>
  <c r="BD2604" i="15"/>
  <c r="AD2490" i="15"/>
  <c r="AE2491" i="15"/>
  <c r="BG2491" i="15" s="1"/>
  <c r="AC2498" i="15"/>
  <c r="AD2499" i="15"/>
  <c r="AD2500" i="15"/>
  <c r="AE2501" i="15"/>
  <c r="BG2501" i="15" s="1"/>
  <c r="AC2508" i="15"/>
  <c r="AD2509" i="15"/>
  <c r="AE2510" i="15"/>
  <c r="BG2510" i="15" s="1"/>
  <c r="AC2517" i="15"/>
  <c r="AD2518" i="15"/>
  <c r="AE2519" i="15"/>
  <c r="BG2519" i="15" s="1"/>
  <c r="AD2533" i="15"/>
  <c r="AE2541" i="15"/>
  <c r="BG2541" i="15" s="1"/>
  <c r="AD2542" i="15"/>
  <c r="AE2557" i="15"/>
  <c r="BG2557" i="15" s="1"/>
  <c r="AN2581" i="15"/>
  <c r="AD2590" i="15"/>
  <c r="AN2465" i="15"/>
  <c r="AN2474" i="15"/>
  <c r="BE2486" i="15"/>
  <c r="AC2488" i="15"/>
  <c r="AD2489" i="15"/>
  <c r="AN2489" i="15"/>
  <c r="AE2490" i="15"/>
  <c r="BG2490" i="15" s="1"/>
  <c r="AC2497" i="15"/>
  <c r="AD2498" i="15"/>
  <c r="AN2498" i="15"/>
  <c r="AE2499" i="15"/>
  <c r="BG2499" i="15" s="1"/>
  <c r="AE2500" i="15"/>
  <c r="BG2500" i="15" s="1"/>
  <c r="AC2506" i="15"/>
  <c r="AC2507" i="15"/>
  <c r="AD2508" i="15"/>
  <c r="AN2508" i="15"/>
  <c r="AE2509" i="15"/>
  <c r="BG2509" i="15" s="1"/>
  <c r="AC2516" i="15"/>
  <c r="AD2517" i="15"/>
  <c r="AN2517" i="15"/>
  <c r="AE2518" i="15"/>
  <c r="BG2518" i="15" s="1"/>
  <c r="AC2561" i="15"/>
  <c r="AC2552" i="15"/>
  <c r="AC2551" i="15"/>
  <c r="AC2542" i="15"/>
  <c r="AC2562" i="15"/>
  <c r="AC2553" i="15"/>
  <c r="AC2543" i="15"/>
  <c r="AC2563" i="15"/>
  <c r="AC2554" i="15"/>
  <c r="AC2565" i="15"/>
  <c r="AC2556" i="15"/>
  <c r="AC2547" i="15"/>
  <c r="AC2538" i="15"/>
  <c r="AC2537" i="15"/>
  <c r="AC2557" i="15"/>
  <c r="AC2548" i="15"/>
  <c r="AD2532" i="15"/>
  <c r="AN2532" i="15"/>
  <c r="AE2533" i="15"/>
  <c r="BG2533" i="15" s="1"/>
  <c r="AZ2573" i="15"/>
  <c r="BI2573" i="15" s="1"/>
  <c r="AN2591" i="15"/>
  <c r="AD2497" i="15"/>
  <c r="AE2498" i="15"/>
  <c r="BG2498" i="15" s="1"/>
  <c r="AC2505" i="15"/>
  <c r="AD2506" i="15"/>
  <c r="AD2507" i="15"/>
  <c r="AE2508" i="15"/>
  <c r="BG2508" i="15" s="1"/>
  <c r="AC2515" i="15"/>
  <c r="AD2516" i="15"/>
  <c r="AE2517" i="15"/>
  <c r="BG2517" i="15" s="1"/>
  <c r="AD2562" i="15"/>
  <c r="AD2553" i="15"/>
  <c r="AD2543" i="15"/>
  <c r="AD2563" i="15"/>
  <c r="AD2554" i="15"/>
  <c r="AD2545" i="15"/>
  <c r="AD2544" i="15"/>
  <c r="AD2564" i="15"/>
  <c r="AD2555" i="15"/>
  <c r="AD2557" i="15"/>
  <c r="AD2548" i="15"/>
  <c r="AD2539" i="15"/>
  <c r="AD2559" i="15"/>
  <c r="AD2558" i="15"/>
  <c r="AD2549" i="15"/>
  <c r="AN2543" i="15"/>
  <c r="AN2553" i="15"/>
  <c r="AD2556" i="15"/>
  <c r="AN2562" i="15"/>
  <c r="AD2599" i="15"/>
  <c r="AN2624" i="15"/>
  <c r="AN2463" i="15"/>
  <c r="AN2472" i="15"/>
  <c r="BG2486" i="15"/>
  <c r="AD2487" i="15"/>
  <c r="AN2487" i="15"/>
  <c r="AE2488" i="15"/>
  <c r="BG2488" i="15" s="1"/>
  <c r="AC2495" i="15"/>
  <c r="AD2496" i="15"/>
  <c r="AN2496" i="15"/>
  <c r="AE2497" i="15"/>
  <c r="BG2497" i="15" s="1"/>
  <c r="AC2504" i="15"/>
  <c r="AD2505" i="15"/>
  <c r="AN2505" i="15"/>
  <c r="AE2506" i="15"/>
  <c r="BG2506" i="15" s="1"/>
  <c r="AE2507" i="15"/>
  <c r="BG2507" i="15" s="1"/>
  <c r="AC2513" i="15"/>
  <c r="AC2514" i="15"/>
  <c r="AD2515" i="15"/>
  <c r="AN2515" i="15"/>
  <c r="AE2516" i="15"/>
  <c r="BG2516" i="15" s="1"/>
  <c r="AE2563" i="15"/>
  <c r="BG2563" i="15" s="1"/>
  <c r="AE2554" i="15"/>
  <c r="BG2554" i="15" s="1"/>
  <c r="AE2545" i="15"/>
  <c r="BG2545" i="15" s="1"/>
  <c r="AE2544" i="15"/>
  <c r="BG2544" i="15" s="1"/>
  <c r="AE2564" i="15"/>
  <c r="BG2564" i="15" s="1"/>
  <c r="AE2555" i="15"/>
  <c r="BG2555" i="15" s="1"/>
  <c r="AE2546" i="15"/>
  <c r="BG2546" i="15" s="1"/>
  <c r="AE2565" i="15"/>
  <c r="BG2565" i="15" s="1"/>
  <c r="AE2556" i="15"/>
  <c r="BG2556" i="15" s="1"/>
  <c r="AE2559" i="15"/>
  <c r="BG2559" i="15" s="1"/>
  <c r="AE2558" i="15"/>
  <c r="BG2558" i="15" s="1"/>
  <c r="AE2549" i="15"/>
  <c r="BG2549" i="15" s="1"/>
  <c r="AE2540" i="15"/>
  <c r="BG2540" i="15" s="1"/>
  <c r="AE2560" i="15"/>
  <c r="BG2560" i="15" s="1"/>
  <c r="AE2550" i="15"/>
  <c r="BG2550" i="15" s="1"/>
  <c r="AY2531" i="15"/>
  <c r="AZ2531" i="15" s="1"/>
  <c r="AC2539" i="15"/>
  <c r="AN2539" i="15"/>
  <c r="AE2543" i="15"/>
  <c r="BG2543" i="15" s="1"/>
  <c r="AC2544" i="15"/>
  <c r="AD2551" i="15"/>
  <c r="AD2552" i="15"/>
  <c r="AE2553" i="15"/>
  <c r="BG2553" i="15" s="1"/>
  <c r="AD2561" i="15"/>
  <c r="AE2562" i="15"/>
  <c r="BG2562" i="15" s="1"/>
  <c r="AD2565" i="15"/>
  <c r="AE2591" i="15"/>
  <c r="BG2591" i="15" s="1"/>
  <c r="AN2600" i="15"/>
  <c r="AD2608" i="15"/>
  <c r="AN2461" i="15"/>
  <c r="AN2462" i="15"/>
  <c r="AN2477" i="15"/>
  <c r="AN2481" i="15"/>
  <c r="AN2485" i="15"/>
  <c r="AN2486" i="15"/>
  <c r="AE2487" i="15"/>
  <c r="BG2487" i="15" s="1"/>
  <c r="AC2494" i="15"/>
  <c r="AD2495" i="15"/>
  <c r="AE2496" i="15"/>
  <c r="BG2496" i="15" s="1"/>
  <c r="AC2503" i="15"/>
  <c r="AD2504" i="15"/>
  <c r="AE2505" i="15"/>
  <c r="BG2505" i="15" s="1"/>
  <c r="AD2513" i="15"/>
  <c r="AF2531" i="15"/>
  <c r="AC2536" i="15"/>
  <c r="AE2539" i="15"/>
  <c r="BG2539" i="15" s="1"/>
  <c r="AE2551" i="15"/>
  <c r="BG2551" i="15" s="1"/>
  <c r="AE2552" i="15"/>
  <c r="BG2552" i="15" s="1"/>
  <c r="AE2561" i="15"/>
  <c r="BG2561" i="15" s="1"/>
  <c r="AD2589" i="15"/>
  <c r="AN2609" i="15"/>
  <c r="AC2591" i="15"/>
  <c r="AC2600" i="15"/>
  <c r="AC2609" i="15"/>
  <c r="AD2629" i="15"/>
  <c r="AN2632" i="15"/>
  <c r="AD2634" i="15"/>
  <c r="AN2635" i="15"/>
  <c r="AC2636" i="15"/>
  <c r="AE2638" i="15"/>
  <c r="BG2638" i="15" s="1"/>
  <c r="AC2641" i="15"/>
  <c r="AE2642" i="15"/>
  <c r="BG2642" i="15" s="1"/>
  <c r="AN2648" i="15"/>
  <c r="AE2649" i="15"/>
  <c r="BG2649" i="15" s="1"/>
  <c r="AZ2661" i="15"/>
  <c r="BI2661" i="15" s="1"/>
  <c r="AN2662" i="15"/>
  <c r="AC2580" i="15"/>
  <c r="AC2589" i="15"/>
  <c r="AC2590" i="15"/>
  <c r="AC2599" i="15"/>
  <c r="AC2608" i="15"/>
  <c r="BE2621" i="15"/>
  <c r="AC2623" i="15"/>
  <c r="AD2624" i="15"/>
  <c r="AE2625" i="15"/>
  <c r="BG2625" i="15" s="1"/>
  <c r="AE2629" i="15"/>
  <c r="BG2629" i="15" s="1"/>
  <c r="AC2632" i="15"/>
  <c r="AE2634" i="15"/>
  <c r="BG2634" i="15" s="1"/>
  <c r="AC2635" i="15"/>
  <c r="AC2637" i="15"/>
  <c r="AC2639" i="15"/>
  <c r="AN2639" i="15"/>
  <c r="AD2640" i="15"/>
  <c r="AE2641" i="15"/>
  <c r="BG2641" i="15" s="1"/>
  <c r="AZ2664" i="15"/>
  <c r="BI2664" i="15" s="1"/>
  <c r="AC2587" i="15"/>
  <c r="AC2596" i="15"/>
  <c r="AC2597" i="15"/>
  <c r="AC2606" i="15"/>
  <c r="AC2647" i="15"/>
  <c r="AC2638" i="15"/>
  <c r="AC2629" i="15"/>
  <c r="AC2649" i="15"/>
  <c r="AC2648" i="15"/>
  <c r="AC2650" i="15"/>
  <c r="AC2640" i="15"/>
  <c r="AC2631" i="15"/>
  <c r="AC2652" i="15"/>
  <c r="AC2643" i="15"/>
  <c r="AC2653" i="15"/>
  <c r="AC2644" i="15"/>
  <c r="AC2628" i="15"/>
  <c r="AC2633" i="15"/>
  <c r="AC2651" i="15"/>
  <c r="AN2653" i="15"/>
  <c r="AC2654" i="15"/>
  <c r="AN2660" i="15"/>
  <c r="AZ2665" i="15"/>
  <c r="BI2665" i="15" s="1"/>
  <c r="AN2666" i="15"/>
  <c r="AN2545" i="15"/>
  <c r="AN2554" i="15"/>
  <c r="AC2586" i="15"/>
  <c r="AC2595" i="15"/>
  <c r="AC2605" i="15"/>
  <c r="AD2649" i="15"/>
  <c r="AD2648" i="15"/>
  <c r="AD2639" i="15"/>
  <c r="AD2630" i="15"/>
  <c r="AD2650" i="15"/>
  <c r="AD2651" i="15"/>
  <c r="AD2642" i="15"/>
  <c r="AD2641" i="15"/>
  <c r="AD2632" i="15"/>
  <c r="AD2653" i="15"/>
  <c r="AD2644" i="15"/>
  <c r="AD2635" i="15"/>
  <c r="AD2654" i="15"/>
  <c r="AD2645" i="15"/>
  <c r="AD2636" i="15"/>
  <c r="AD2628" i="15"/>
  <c r="AD2633" i="15"/>
  <c r="AN2644" i="15"/>
  <c r="AC2645" i="15"/>
  <c r="AC2646" i="15"/>
  <c r="AZ2657" i="15"/>
  <c r="BI2657" i="15" s="1"/>
  <c r="BI2658" i="15"/>
  <c r="AN2658" i="15"/>
  <c r="AD2697" i="15"/>
  <c r="AD2688" i="15"/>
  <c r="AD2678" i="15"/>
  <c r="AD2669" i="15"/>
  <c r="AD2698" i="15"/>
  <c r="AD2689" i="15"/>
  <c r="AD2680" i="15"/>
  <c r="AD2679" i="15"/>
  <c r="AD2699" i="15"/>
  <c r="AD2690" i="15"/>
  <c r="AD2681" i="15"/>
  <c r="AD2671" i="15"/>
  <c r="AD2700" i="15"/>
  <c r="AD2691" i="15"/>
  <c r="AD2682" i="15"/>
  <c r="AD2673" i="15"/>
  <c r="AD2672" i="15"/>
  <c r="AF2666" i="15"/>
  <c r="AS2666" i="15" s="1"/>
  <c r="AD2692" i="15"/>
  <c r="AD2683" i="15"/>
  <c r="AD2694" i="15"/>
  <c r="AD2693" i="15"/>
  <c r="AD2684" i="15"/>
  <c r="AD2695" i="15"/>
  <c r="AD2685" i="15"/>
  <c r="AD2676" i="15"/>
  <c r="AD2696" i="15"/>
  <c r="AD2687" i="15"/>
  <c r="AD2686" i="15"/>
  <c r="AD2677" i="15"/>
  <c r="AD2675" i="15"/>
  <c r="AD2667" i="15"/>
  <c r="AD2670" i="15"/>
  <c r="AD2674" i="15"/>
  <c r="AN2577" i="15"/>
  <c r="AC2585" i="15"/>
  <c r="AN2586" i="15"/>
  <c r="AC2594" i="15"/>
  <c r="AN2595" i="15"/>
  <c r="AC2603" i="15"/>
  <c r="AN2605" i="15"/>
  <c r="AE2650" i="15"/>
  <c r="BG2650" i="15" s="1"/>
  <c r="AE2640" i="15"/>
  <c r="BG2640" i="15" s="1"/>
  <c r="AE2631" i="15"/>
  <c r="BG2631" i="15" s="1"/>
  <c r="AE2651" i="15"/>
  <c r="BG2651" i="15" s="1"/>
  <c r="AE2652" i="15"/>
  <c r="BG2652" i="15" s="1"/>
  <c r="AE2643" i="15"/>
  <c r="BG2643" i="15" s="1"/>
  <c r="AE2633" i="15"/>
  <c r="BG2633" i="15" s="1"/>
  <c r="AE2654" i="15"/>
  <c r="BG2654" i="15" s="1"/>
  <c r="AE2645" i="15"/>
  <c r="BG2645" i="15" s="1"/>
  <c r="AE2636" i="15"/>
  <c r="BG2636" i="15" s="1"/>
  <c r="AE2655" i="15"/>
  <c r="BG2655" i="15" s="1"/>
  <c r="AE2646" i="15"/>
  <c r="BG2646" i="15" s="1"/>
  <c r="AE2637" i="15"/>
  <c r="BG2637" i="15" s="1"/>
  <c r="AY2621" i="15"/>
  <c r="AZ2621" i="15" s="1"/>
  <c r="AC2627" i="15"/>
  <c r="AE2628" i="15"/>
  <c r="BG2628" i="15" s="1"/>
  <c r="AC2630" i="15"/>
  <c r="AN2630" i="15"/>
  <c r="AD2646" i="15"/>
  <c r="AE2653" i="15"/>
  <c r="BG2653" i="15" s="1"/>
  <c r="AD2668" i="15"/>
  <c r="AN2585" i="15"/>
  <c r="AN2603" i="15"/>
  <c r="AN2611" i="15"/>
  <c r="AN2642" i="15"/>
  <c r="AZ2663" i="15"/>
  <c r="BI2663" i="15" s="1"/>
  <c r="AN2664" i="15"/>
  <c r="AN2641" i="15"/>
  <c r="AN2649" i="15"/>
  <c r="BI2656" i="15"/>
  <c r="AN2656" i="15"/>
  <c r="AN2645" i="15"/>
  <c r="AN2654" i="15"/>
  <c r="AZ2709" i="15"/>
  <c r="BI2709" i="15" s="1"/>
  <c r="BI2710" i="15"/>
  <c r="AC2696" i="15"/>
  <c r="AC2687" i="15"/>
  <c r="AC2686" i="15"/>
  <c r="AC2677" i="15"/>
  <c r="AC2668" i="15"/>
  <c r="BE2666" i="15"/>
  <c r="AC2697" i="15"/>
  <c r="AC2688" i="15"/>
  <c r="AC2678" i="15"/>
  <c r="AC2698" i="15"/>
  <c r="AC2689" i="15"/>
  <c r="AC2680" i="15"/>
  <c r="AC2679" i="15"/>
  <c r="AC2699" i="15"/>
  <c r="AC2690" i="15"/>
  <c r="AC2681" i="15"/>
  <c r="AC2671" i="15"/>
  <c r="V2666" i="15"/>
  <c r="AC2700" i="15"/>
  <c r="AC2691" i="15"/>
  <c r="AC2682" i="15"/>
  <c r="AC2692" i="15"/>
  <c r="AC2683" i="15"/>
  <c r="AC2694" i="15"/>
  <c r="AC2693" i="15"/>
  <c r="AC2684" i="15"/>
  <c r="AC2675" i="15"/>
  <c r="AC2695" i="15"/>
  <c r="AC2685" i="15"/>
  <c r="AC2676" i="15"/>
  <c r="AN2671" i="15"/>
  <c r="AZ2707" i="15"/>
  <c r="BI2707" i="15" s="1"/>
  <c r="AN2651" i="15"/>
  <c r="AN2657" i="15"/>
  <c r="AN2661" i="15"/>
  <c r="AN2665" i="15"/>
  <c r="AE2698" i="15"/>
  <c r="BG2698" i="15" s="1"/>
  <c r="AE2689" i="15"/>
  <c r="BG2689" i="15" s="1"/>
  <c r="AE2680" i="15"/>
  <c r="BG2680" i="15" s="1"/>
  <c r="AE2679" i="15"/>
  <c r="BG2679" i="15" s="1"/>
  <c r="AE2670" i="15"/>
  <c r="BG2670" i="15" s="1"/>
  <c r="AE2699" i="15"/>
  <c r="BG2699" i="15" s="1"/>
  <c r="AE2690" i="15"/>
  <c r="BG2690" i="15" s="1"/>
  <c r="AE2681" i="15"/>
  <c r="BG2681" i="15" s="1"/>
  <c r="AE2700" i="15"/>
  <c r="BG2700" i="15" s="1"/>
  <c r="AE2691" i="15"/>
  <c r="BG2691" i="15" s="1"/>
  <c r="AE2682" i="15"/>
  <c r="BG2682" i="15" s="1"/>
  <c r="AE2673" i="15"/>
  <c r="BG2673" i="15" s="1"/>
  <c r="AE2672" i="15"/>
  <c r="BG2672" i="15" s="1"/>
  <c r="AE2692" i="15"/>
  <c r="BG2692" i="15" s="1"/>
  <c r="AE2683" i="15"/>
  <c r="BG2683" i="15" s="1"/>
  <c r="AE2674" i="15"/>
  <c r="BG2674" i="15" s="1"/>
  <c r="AE2694" i="15"/>
  <c r="BG2694" i="15" s="1"/>
  <c r="AE2693" i="15"/>
  <c r="BG2693" i="15" s="1"/>
  <c r="AE2684" i="15"/>
  <c r="BG2684" i="15" s="1"/>
  <c r="AE2675" i="15"/>
  <c r="BG2675" i="15" s="1"/>
  <c r="AE2695" i="15"/>
  <c r="BG2695" i="15" s="1"/>
  <c r="AE2685" i="15"/>
  <c r="BG2685" i="15" s="1"/>
  <c r="AE2696" i="15"/>
  <c r="BG2696" i="15" s="1"/>
  <c r="AE2687" i="15"/>
  <c r="BG2687" i="15" s="1"/>
  <c r="AE2686" i="15"/>
  <c r="BG2686" i="15" s="1"/>
  <c r="AE2677" i="15"/>
  <c r="BG2677" i="15" s="1"/>
  <c r="AE2697" i="15"/>
  <c r="BG2697" i="15" s="1"/>
  <c r="AE2688" i="15"/>
  <c r="BG2688" i="15" s="1"/>
  <c r="AE2678" i="15"/>
  <c r="BG2678" i="15" s="1"/>
  <c r="AE2669" i="15"/>
  <c r="BG2669" i="15" s="1"/>
  <c r="AE2668" i="15"/>
  <c r="BG2668" i="15" s="1"/>
  <c r="AE2671" i="15"/>
  <c r="BG2671" i="15" s="1"/>
  <c r="AC2672" i="15"/>
  <c r="AZ2705" i="15"/>
  <c r="BI2705" i="15" s="1"/>
  <c r="BD2666" i="15"/>
  <c r="AC2669" i="15"/>
  <c r="AC2670" i="15"/>
  <c r="AC2673" i="15"/>
  <c r="AZ2703" i="15"/>
  <c r="BI2703" i="15" s="1"/>
  <c r="BF2666" i="15"/>
  <c r="AC2667" i="15"/>
  <c r="AN2677" i="15"/>
  <c r="AN2686" i="15"/>
  <c r="AN2687" i="15"/>
  <c r="AN2696" i="15"/>
  <c r="AN2702" i="15"/>
  <c r="AN2706" i="15"/>
  <c r="AN2710" i="15"/>
  <c r="AD2737" i="15"/>
  <c r="AD2728" i="15"/>
  <c r="AD2719" i="15"/>
  <c r="AD2739" i="15"/>
  <c r="AD2738" i="15"/>
  <c r="AD2729" i="15"/>
  <c r="AD2720" i="15"/>
  <c r="AD2740" i="15"/>
  <c r="AD2730" i="15"/>
  <c r="AD2721" i="15"/>
  <c r="AD2712" i="15"/>
  <c r="AD2741" i="15"/>
  <c r="AD2732" i="15"/>
  <c r="AD2731" i="15"/>
  <c r="AD2722" i="15"/>
  <c r="AD2742" i="15"/>
  <c r="AD2733" i="15"/>
  <c r="AD2723" i="15"/>
  <c r="AD2743" i="15"/>
  <c r="AD2734" i="15"/>
  <c r="AD2725" i="15"/>
  <c r="AD2724" i="15"/>
  <c r="AD2744" i="15"/>
  <c r="AD2735" i="15"/>
  <c r="AD2726" i="15"/>
  <c r="AD2745" i="15"/>
  <c r="AD2736" i="15"/>
  <c r="AD2727" i="15"/>
  <c r="AD2718" i="15"/>
  <c r="AD2717" i="15"/>
  <c r="AF2711" i="15"/>
  <c r="AD2714" i="15"/>
  <c r="AN2676" i="15"/>
  <c r="AN2685" i="15"/>
  <c r="AN2695" i="15"/>
  <c r="AE2739" i="15"/>
  <c r="BG2739" i="15" s="1"/>
  <c r="AE2738" i="15"/>
  <c r="BG2738" i="15" s="1"/>
  <c r="AE2729" i="15"/>
  <c r="BG2729" i="15" s="1"/>
  <c r="AE2720" i="15"/>
  <c r="BG2720" i="15" s="1"/>
  <c r="AE2740" i="15"/>
  <c r="BG2740" i="15" s="1"/>
  <c r="AE2730" i="15"/>
  <c r="BG2730" i="15" s="1"/>
  <c r="AE2721" i="15"/>
  <c r="BG2721" i="15" s="1"/>
  <c r="AE2741" i="15"/>
  <c r="BG2741" i="15" s="1"/>
  <c r="AE2732" i="15"/>
  <c r="BG2732" i="15" s="1"/>
  <c r="AE2731" i="15"/>
  <c r="BG2731" i="15" s="1"/>
  <c r="AE2722" i="15"/>
  <c r="BG2722" i="15" s="1"/>
  <c r="AE2713" i="15"/>
  <c r="BG2713" i="15" s="1"/>
  <c r="BG2711" i="15"/>
  <c r="AE2742" i="15"/>
  <c r="BG2742" i="15" s="1"/>
  <c r="AE2733" i="15"/>
  <c r="BG2733" i="15" s="1"/>
  <c r="AE2723" i="15"/>
  <c r="BG2723" i="15" s="1"/>
  <c r="AE2714" i="15"/>
  <c r="BG2714" i="15" s="1"/>
  <c r="AE2743" i="15"/>
  <c r="BG2743" i="15" s="1"/>
  <c r="AE2734" i="15"/>
  <c r="BG2734" i="15" s="1"/>
  <c r="AE2725" i="15"/>
  <c r="BG2725" i="15" s="1"/>
  <c r="AE2724" i="15"/>
  <c r="BG2724" i="15" s="1"/>
  <c r="AE2744" i="15"/>
  <c r="BG2744" i="15" s="1"/>
  <c r="AE2735" i="15"/>
  <c r="BG2735" i="15" s="1"/>
  <c r="AE2726" i="15"/>
  <c r="BG2726" i="15" s="1"/>
  <c r="AE2716" i="15"/>
  <c r="BG2716" i="15" s="1"/>
  <c r="AE2745" i="15"/>
  <c r="BG2745" i="15" s="1"/>
  <c r="AE2736" i="15"/>
  <c r="BG2736" i="15" s="1"/>
  <c r="AE2727" i="15"/>
  <c r="BG2727" i="15" s="1"/>
  <c r="AE2737" i="15"/>
  <c r="BG2737" i="15" s="1"/>
  <c r="AE2728" i="15"/>
  <c r="BG2728" i="15" s="1"/>
  <c r="AE2719" i="15"/>
  <c r="BG2719" i="15" s="1"/>
  <c r="AN2717" i="15"/>
  <c r="AN2712" i="15"/>
  <c r="AN2672" i="15"/>
  <c r="AN2673" i="15"/>
  <c r="AN2682" i="15"/>
  <c r="AN2691" i="15"/>
  <c r="AN2700" i="15"/>
  <c r="AN2704" i="15"/>
  <c r="AN2708" i="15"/>
  <c r="AE2712" i="15"/>
  <c r="BG2712" i="15" s="1"/>
  <c r="AE2717" i="15"/>
  <c r="BG2717" i="15" s="1"/>
  <c r="AN2681" i="15"/>
  <c r="AN2718" i="15"/>
  <c r="AZ2750" i="15"/>
  <c r="BI2750" i="15" s="1"/>
  <c r="AN2669" i="15"/>
  <c r="AN2678" i="15"/>
  <c r="AD2713" i="15"/>
  <c r="AD2715" i="15"/>
  <c r="AD2716" i="15"/>
  <c r="AE2718" i="15"/>
  <c r="BG2718" i="15" s="1"/>
  <c r="AC2716" i="15"/>
  <c r="AC2726" i="15"/>
  <c r="AN2727" i="15"/>
  <c r="AC2735" i="15"/>
  <c r="AN2736" i="15"/>
  <c r="AC2744" i="15"/>
  <c r="AN2745" i="15"/>
  <c r="AN2749" i="15"/>
  <c r="AZ2751" i="15"/>
  <c r="BI2751" i="15" s="1"/>
  <c r="AZ2755" i="15"/>
  <c r="BI2755" i="15" s="1"/>
  <c r="AC2724" i="15"/>
  <c r="AC2725" i="15"/>
  <c r="AC2734" i="15"/>
  <c r="AC2743" i="15"/>
  <c r="AN2752" i="15"/>
  <c r="AC2723" i="15"/>
  <c r="AN2724" i="15"/>
  <c r="AN2725" i="15"/>
  <c r="AC2733" i="15"/>
  <c r="AN2734" i="15"/>
  <c r="AC2742" i="15"/>
  <c r="AN2743" i="15"/>
  <c r="AN2748" i="15"/>
  <c r="AC2789" i="15"/>
  <c r="AC2780" i="15"/>
  <c r="AC2771" i="15"/>
  <c r="AC2761" i="15"/>
  <c r="AC2790" i="15"/>
  <c r="AC2781" i="15"/>
  <c r="AC2772" i="15"/>
  <c r="AC2763" i="15"/>
  <c r="AC2762" i="15"/>
  <c r="AY2756" i="15"/>
  <c r="AZ2756" i="15" s="1"/>
  <c r="AC2782" i="15"/>
  <c r="AC2773" i="15"/>
  <c r="AC2764" i="15"/>
  <c r="AC2784" i="15"/>
  <c r="AC2783" i="15"/>
  <c r="AC2774" i="15"/>
  <c r="AC2765" i="15"/>
  <c r="AC2785" i="15"/>
  <c r="AC2775" i="15"/>
  <c r="AC2766" i="15"/>
  <c r="AC2757" i="15"/>
  <c r="BF2756" i="15"/>
  <c r="AC2786" i="15"/>
  <c r="AC2777" i="15"/>
  <c r="AC2776" i="15"/>
  <c r="AC2767" i="15"/>
  <c r="AC2787" i="15"/>
  <c r="AC2778" i="15"/>
  <c r="AC2768" i="15"/>
  <c r="AC2759" i="15"/>
  <c r="BD2756" i="15"/>
  <c r="AC2788" i="15"/>
  <c r="AC2779" i="15"/>
  <c r="AC2770" i="15"/>
  <c r="AC2769" i="15"/>
  <c r="AN2757" i="15"/>
  <c r="AC2722" i="15"/>
  <c r="AC2731" i="15"/>
  <c r="AC2732" i="15"/>
  <c r="AC2741" i="15"/>
  <c r="AD2790" i="15"/>
  <c r="AD2781" i="15"/>
  <c r="AD2772" i="15"/>
  <c r="AD2763" i="15"/>
  <c r="AD2762" i="15"/>
  <c r="AD2782" i="15"/>
  <c r="AD2773" i="15"/>
  <c r="AD2764" i="15"/>
  <c r="AD2784" i="15"/>
  <c r="AD2783" i="15"/>
  <c r="AD2774" i="15"/>
  <c r="AD2765" i="15"/>
  <c r="AD2785" i="15"/>
  <c r="AD2775" i="15"/>
  <c r="AD2766" i="15"/>
  <c r="AD2786" i="15"/>
  <c r="AD2777" i="15"/>
  <c r="AD2776" i="15"/>
  <c r="AD2767" i="15"/>
  <c r="AD2758" i="15"/>
  <c r="AD2787" i="15"/>
  <c r="AD2778" i="15"/>
  <c r="AD2768" i="15"/>
  <c r="AD2788" i="15"/>
  <c r="AD2779" i="15"/>
  <c r="AD2770" i="15"/>
  <c r="AD2769" i="15"/>
  <c r="AD2760" i="15"/>
  <c r="AD2789" i="15"/>
  <c r="AD2780" i="15"/>
  <c r="AD2771" i="15"/>
  <c r="AD2757" i="15"/>
  <c r="AN2760" i="15"/>
  <c r="AC2721" i="15"/>
  <c r="AC2730" i="15"/>
  <c r="AC2740" i="15"/>
  <c r="AZ2752" i="15"/>
  <c r="BI2752" i="15" s="1"/>
  <c r="AN2753" i="15"/>
  <c r="BE2756" i="15"/>
  <c r="AC2760" i="15"/>
  <c r="AC2720" i="15"/>
  <c r="AN2721" i="15"/>
  <c r="AC2729" i="15"/>
  <c r="AN2730" i="15"/>
  <c r="AC2738" i="15"/>
  <c r="AC2739" i="15"/>
  <c r="AN2740" i="15"/>
  <c r="V2756" i="15"/>
  <c r="AF2756" i="15"/>
  <c r="AS2756" i="15" s="1"/>
  <c r="AC2758" i="15"/>
  <c r="AN2758" i="15"/>
  <c r="AD2759" i="15"/>
  <c r="AN2762" i="15"/>
  <c r="AC2719" i="15"/>
  <c r="AC2728" i="15"/>
  <c r="AC2737" i="15"/>
  <c r="AC2717" i="15"/>
  <c r="AC2718" i="15"/>
  <c r="AC2727" i="15"/>
  <c r="AC2736" i="15"/>
  <c r="AE2772" i="15"/>
  <c r="BG2772" i="15" s="1"/>
  <c r="AE2781" i="15"/>
  <c r="BG2781" i="15" s="1"/>
  <c r="AE2790" i="15"/>
  <c r="BG2790" i="15" s="1"/>
  <c r="AE2761" i="15"/>
  <c r="BG2761" i="15" s="1"/>
  <c r="AN2769" i="15"/>
  <c r="AN2770" i="15"/>
  <c r="AE2771" i="15"/>
  <c r="BG2771" i="15" s="1"/>
  <c r="AN2779" i="15"/>
  <c r="AE2780" i="15"/>
  <c r="BG2780" i="15" s="1"/>
  <c r="AN2788" i="15"/>
  <c r="AE2789" i="15"/>
  <c r="BG2789" i="15" s="1"/>
  <c r="AE2769" i="15"/>
  <c r="BG2769" i="15" s="1"/>
  <c r="AE2770" i="15"/>
  <c r="BG2770" i="15" s="1"/>
  <c r="AE2779" i="15"/>
  <c r="BG2779" i="15" s="1"/>
  <c r="AE2788" i="15"/>
  <c r="BG2788" i="15" s="1"/>
  <c r="AE2759" i="15"/>
  <c r="BG2759" i="15" s="1"/>
  <c r="AN2767" i="15"/>
  <c r="AE2768" i="15"/>
  <c r="BG2768" i="15" s="1"/>
  <c r="AN2776" i="15"/>
  <c r="AN2777" i="15"/>
  <c r="AE2778" i="15"/>
  <c r="BG2778" i="15" s="1"/>
  <c r="AN2786" i="15"/>
  <c r="AE2787" i="15"/>
  <c r="BG2787" i="15" s="1"/>
  <c r="AE2767" i="15"/>
  <c r="BG2767" i="15" s="1"/>
  <c r="AE2776" i="15"/>
  <c r="BG2776" i="15" s="1"/>
  <c r="AE2777" i="15"/>
  <c r="BG2777" i="15" s="1"/>
  <c r="AN2785" i="15"/>
  <c r="AE2786" i="15"/>
  <c r="BG2786" i="15" s="1"/>
  <c r="AZ2799" i="15"/>
  <c r="BI2799" i="15" s="1"/>
  <c r="BI2800" i="15"/>
  <c r="AE2766" i="15"/>
  <c r="BG2766" i="15" s="1"/>
  <c r="AE2775" i="15"/>
  <c r="BG2775" i="15" s="1"/>
  <c r="AE2785" i="15"/>
  <c r="BG2785" i="15" s="1"/>
  <c r="AZ2791" i="15"/>
  <c r="BI2791" i="15" s="1"/>
  <c r="AZ2793" i="15"/>
  <c r="BI2793" i="15" s="1"/>
  <c r="AZ2795" i="15"/>
  <c r="BI2795" i="15" s="1"/>
  <c r="AZ2797" i="15"/>
  <c r="BI2797" i="15" s="1"/>
  <c r="AN2764" i="15"/>
  <c r="AE2765" i="15"/>
  <c r="BG2765" i="15" s="1"/>
  <c r="AN2773" i="15"/>
  <c r="AE2774" i="15"/>
  <c r="BG2774" i="15" s="1"/>
  <c r="AN2782" i="15"/>
  <c r="AE2783" i="15"/>
  <c r="BG2783" i="15" s="1"/>
  <c r="AE2784" i="15"/>
  <c r="BG2784" i="15" s="1"/>
  <c r="BI2792" i="15"/>
  <c r="AN2792" i="15"/>
  <c r="BI2794" i="15"/>
  <c r="AN2794" i="15"/>
  <c r="BI2798" i="15"/>
  <c r="AN2763" i="15"/>
  <c r="AE2764" i="15"/>
  <c r="BG2764" i="15" s="1"/>
  <c r="AN2772" i="15"/>
  <c r="AE2773" i="15"/>
  <c r="BG2773" i="15" s="1"/>
  <c r="AN2781" i="15"/>
  <c r="AN2796" i="15"/>
  <c r="AN2800" i="15"/>
  <c r="AN2798" i="15"/>
  <c r="AX581" i="15" l="1"/>
  <c r="AX176" i="15"/>
  <c r="AZ176" i="15" s="1"/>
  <c r="H428" i="35"/>
  <c r="H580" i="35"/>
  <c r="H434" i="35"/>
  <c r="H435" i="35"/>
  <c r="B7" i="25"/>
  <c r="H442" i="35"/>
  <c r="H310" i="35"/>
  <c r="H623" i="35"/>
  <c r="H436" i="35"/>
  <c r="H570" i="35"/>
  <c r="H659" i="35"/>
  <c r="H621" i="35"/>
  <c r="H617" i="35"/>
  <c r="H577" i="35"/>
  <c r="H300" i="35"/>
  <c r="H614" i="35"/>
  <c r="H581" i="35"/>
  <c r="H671" i="35"/>
  <c r="AF2061" i="15"/>
  <c r="AS2061" i="15" s="1"/>
  <c r="H374" i="35"/>
  <c r="H613" i="35"/>
  <c r="H665" i="35"/>
  <c r="H667" i="35"/>
  <c r="H578" i="35"/>
  <c r="H579" i="35"/>
  <c r="H556" i="35"/>
  <c r="H626" i="35"/>
  <c r="AF1368" i="15"/>
  <c r="AF1417" i="15"/>
  <c r="AF1382" i="15"/>
  <c r="AF1425" i="15"/>
  <c r="H699" i="35"/>
  <c r="H609" i="35"/>
  <c r="H306" i="35"/>
  <c r="H660" i="35"/>
  <c r="H443" i="35"/>
  <c r="H390" i="35"/>
  <c r="H392" i="35"/>
  <c r="H658" i="35"/>
  <c r="H615" i="35"/>
  <c r="H607" i="35"/>
  <c r="H292" i="35"/>
  <c r="H299" i="35"/>
  <c r="H386" i="35"/>
  <c r="H670" i="35"/>
  <c r="BH221" i="22"/>
  <c r="H649" i="35"/>
  <c r="H576" i="35"/>
  <c r="H655" i="35"/>
  <c r="H429" i="35"/>
  <c r="H382" i="35"/>
  <c r="H298" i="35"/>
  <c r="H661" i="35"/>
  <c r="H653" i="35"/>
  <c r="H686" i="35"/>
  <c r="H308" i="35"/>
  <c r="H652" i="35"/>
  <c r="H563" i="35"/>
  <c r="H384" i="35"/>
  <c r="H285" i="35"/>
  <c r="H656" i="35"/>
  <c r="H433" i="35"/>
  <c r="H383" i="35"/>
  <c r="H648" i="35"/>
  <c r="H714" i="35"/>
  <c r="H599" i="35"/>
  <c r="H602" i="35"/>
  <c r="H604" i="35"/>
  <c r="H417" i="35"/>
  <c r="H421" i="35"/>
  <c r="H399" i="35"/>
  <c r="H376" i="35"/>
  <c r="H291" i="35"/>
  <c r="H597" i="35"/>
  <c r="H646" i="35"/>
  <c r="H600" i="35"/>
  <c r="H612" i="35"/>
  <c r="H611" i="35"/>
  <c r="H469" i="35"/>
  <c r="H289" i="35"/>
  <c r="H158" i="35"/>
  <c r="H645" i="35"/>
  <c r="H378" i="35"/>
  <c r="H286" i="35"/>
  <c r="H287" i="35"/>
  <c r="H290" i="35"/>
  <c r="H281" i="35"/>
  <c r="H304" i="35"/>
  <c r="H564" i="35"/>
  <c r="BH203" i="22"/>
  <c r="H692" i="35"/>
  <c r="H707" i="35"/>
  <c r="H668" i="35"/>
  <c r="H616" i="35"/>
  <c r="H598" i="35"/>
  <c r="H605" i="35"/>
  <c r="H422" i="35"/>
  <c r="H375" i="35"/>
  <c r="H713" i="35"/>
  <c r="H701" i="35"/>
  <c r="H657" i="35"/>
  <c r="H643" i="35"/>
  <c r="H654" i="35"/>
  <c r="H596" i="35"/>
  <c r="H385" i="35"/>
  <c r="H372" i="35"/>
  <c r="H282" i="35"/>
  <c r="H296" i="35"/>
  <c r="H305" i="35"/>
  <c r="H283" i="35"/>
  <c r="H302" i="35"/>
  <c r="H288" i="35"/>
  <c r="H284" i="35"/>
  <c r="H693" i="35"/>
  <c r="H380" i="35"/>
  <c r="H700" i="35"/>
  <c r="H642" i="35"/>
  <c r="H651" i="35"/>
  <c r="H303" i="35"/>
  <c r="H603" i="35"/>
  <c r="BE585" i="15"/>
  <c r="H706" i="35"/>
  <c r="H669" i="35"/>
  <c r="H624" i="35"/>
  <c r="H571" i="35"/>
  <c r="H373" i="35"/>
  <c r="H159" i="35"/>
  <c r="H664" i="35"/>
  <c r="H618" i="35"/>
  <c r="H398" i="35"/>
  <c r="H309" i="35"/>
  <c r="H301" i="35"/>
  <c r="H294" i="35"/>
  <c r="H391" i="35"/>
  <c r="H620" i="35"/>
  <c r="H610" i="35"/>
  <c r="H647" i="35"/>
  <c r="BF585" i="15"/>
  <c r="H663" i="35"/>
  <c r="H662" i="35"/>
  <c r="H619" i="35"/>
  <c r="Q11" i="35"/>
  <c r="Q39" i="35"/>
  <c r="Q25" i="35"/>
  <c r="Q18" i="35"/>
  <c r="Q32" i="35"/>
  <c r="BG2621" i="22"/>
  <c r="BG2622" i="22" s="1"/>
  <c r="BG2623" i="22" s="1"/>
  <c r="BG2624" i="22" s="1"/>
  <c r="BG2625" i="22" s="1"/>
  <c r="BG2626" i="22" s="1"/>
  <c r="BG2627" i="22" s="1"/>
  <c r="BG2628" i="22" s="1"/>
  <c r="BG2629" i="22" s="1"/>
  <c r="BG2630" i="22" s="1"/>
  <c r="BG2631" i="22" s="1"/>
  <c r="BG2632" i="22" s="1"/>
  <c r="BG2633" i="22" s="1"/>
  <c r="BG2634" i="22" s="1"/>
  <c r="BG2635" i="22" s="1"/>
  <c r="BG2636" i="22" s="1"/>
  <c r="BG2637" i="22" s="1"/>
  <c r="BG2638" i="22" s="1"/>
  <c r="BG2639" i="22" s="1"/>
  <c r="BG2640" i="22" s="1"/>
  <c r="BG2641" i="22" s="1"/>
  <c r="BG2642" i="22" s="1"/>
  <c r="BG2643" i="22" s="1"/>
  <c r="BG2644" i="22" s="1"/>
  <c r="BG2645" i="22" s="1"/>
  <c r="BG2646" i="22" s="1"/>
  <c r="BG2647" i="22" s="1"/>
  <c r="BG2648" i="22" s="1"/>
  <c r="BG2649" i="22" s="1"/>
  <c r="BG2650" i="22" s="1"/>
  <c r="BG2651" i="22" s="1"/>
  <c r="BG2652" i="22" s="1"/>
  <c r="BG2653" i="22" s="1"/>
  <c r="BG2654" i="22" s="1"/>
  <c r="BG2655" i="22" s="1"/>
  <c r="AY1505" i="15"/>
  <c r="BH206" i="22"/>
  <c r="BH204" i="22"/>
  <c r="BH200" i="22"/>
  <c r="BH202" i="22"/>
  <c r="BH201" i="22"/>
  <c r="BH212" i="22"/>
  <c r="BH215" i="22"/>
  <c r="BH213" i="22"/>
  <c r="BH214" i="22"/>
  <c r="BH207" i="22"/>
  <c r="BH194" i="22"/>
  <c r="BH208" i="22"/>
  <c r="BH205" i="22"/>
  <c r="BH193" i="22"/>
  <c r="BE2582" i="15"/>
  <c r="V1505" i="15"/>
  <c r="BD1505" i="15"/>
  <c r="BE1505" i="15"/>
  <c r="AY1819" i="15"/>
  <c r="AZ1819" i="15" s="1"/>
  <c r="BF1819" i="15"/>
  <c r="BF2532" i="15"/>
  <c r="V1819" i="15"/>
  <c r="AF1383" i="15"/>
  <c r="V585" i="15"/>
  <c r="BE1819" i="15"/>
  <c r="AF1379" i="15"/>
  <c r="BD585" i="15"/>
  <c r="G1556" i="35"/>
  <c r="BF1477" i="15"/>
  <c r="BH1660" i="22"/>
  <c r="H821" i="35"/>
  <c r="H213" i="35"/>
  <c r="H212" i="35"/>
  <c r="AY2598" i="15"/>
  <c r="AZ2598" i="15" s="1"/>
  <c r="AF2518" i="15"/>
  <c r="AS2518" i="15" s="1"/>
  <c r="AF2500" i="15"/>
  <c r="AS2500" i="15" s="1"/>
  <c r="AF2501" i="15"/>
  <c r="AF2508" i="15"/>
  <c r="AS2508" i="15" s="1"/>
  <c r="AF2516" i="15"/>
  <c r="AS2516" i="15" s="1"/>
  <c r="G1650" i="35"/>
  <c r="AR1650" i="15"/>
  <c r="G1639" i="35"/>
  <c r="AR1639" i="15"/>
  <c r="G1637" i="35"/>
  <c r="AR1637" i="15"/>
  <c r="G1658" i="35"/>
  <c r="AR1658" i="15"/>
  <c r="G1649" i="35"/>
  <c r="AR1649" i="15"/>
  <c r="G1638" i="35"/>
  <c r="AR1638" i="15"/>
  <c r="G1636" i="35"/>
  <c r="AR1636" i="15"/>
  <c r="G1635" i="35"/>
  <c r="AR1635" i="15"/>
  <c r="G1657" i="35"/>
  <c r="AR1657" i="15"/>
  <c r="G1653" i="35"/>
  <c r="AR1653" i="15"/>
  <c r="G1660" i="35"/>
  <c r="AR1660" i="15"/>
  <c r="G1659" i="35"/>
  <c r="AR1659" i="15"/>
  <c r="G1656" i="35"/>
  <c r="AR1656" i="15"/>
  <c r="G1652" i="35"/>
  <c r="AR1652" i="15"/>
  <c r="G1651" i="35"/>
  <c r="AR1651" i="15"/>
  <c r="G1632" i="35"/>
  <c r="AR1632" i="15"/>
  <c r="G1606" i="35"/>
  <c r="AR1606" i="15"/>
  <c r="G1614" i="35"/>
  <c r="AR1614" i="15"/>
  <c r="G1592" i="35"/>
  <c r="AR1592" i="15"/>
  <c r="G1613" i="35"/>
  <c r="AR1613" i="15"/>
  <c r="G1607" i="35"/>
  <c r="AR1607" i="15"/>
  <c r="BE1598" i="15"/>
  <c r="G1593" i="35"/>
  <c r="AR1593" i="15"/>
  <c r="G1547" i="35"/>
  <c r="AR1547" i="15"/>
  <c r="G1568" i="35"/>
  <c r="AR1568" i="15"/>
  <c r="G1561" i="35"/>
  <c r="AR1561" i="15"/>
  <c r="G1502" i="35"/>
  <c r="AR1502" i="15"/>
  <c r="G1523" i="35"/>
  <c r="AR1523" i="15"/>
  <c r="G1516" i="35"/>
  <c r="AR1516" i="15"/>
  <c r="G1478" i="35"/>
  <c r="AR1478" i="15"/>
  <c r="G1457" i="35"/>
  <c r="AR1457" i="15"/>
  <c r="G1471" i="35"/>
  <c r="AR1471" i="15"/>
  <c r="G1426" i="35"/>
  <c r="AR1426" i="15"/>
  <c r="G1433" i="35"/>
  <c r="AR1433" i="15"/>
  <c r="G1412" i="35"/>
  <c r="AR1412" i="15"/>
  <c r="G1388" i="35"/>
  <c r="AR1388" i="15"/>
  <c r="G1381" i="35"/>
  <c r="AR1381" i="15"/>
  <c r="G1367" i="35"/>
  <c r="AR1367" i="15"/>
  <c r="G1336" i="35"/>
  <c r="AR1336" i="15"/>
  <c r="G1322" i="35"/>
  <c r="AR1322" i="15"/>
  <c r="G1343" i="35"/>
  <c r="AR1343" i="15"/>
  <c r="G1277" i="35"/>
  <c r="AR1277" i="15"/>
  <c r="G1298" i="35"/>
  <c r="AR1298" i="15"/>
  <c r="G1291" i="35"/>
  <c r="AR1291" i="15"/>
  <c r="V2745" i="15"/>
  <c r="BD2745" i="15"/>
  <c r="BE2745" i="15"/>
  <c r="BE2622" i="15"/>
  <c r="BF2745" i="15"/>
  <c r="BF2622" i="15"/>
  <c r="AY1508" i="15"/>
  <c r="AY2622" i="15"/>
  <c r="AZ2622" i="15" s="1"/>
  <c r="V2622" i="15"/>
  <c r="G1410" i="35"/>
  <c r="G1569" i="35"/>
  <c r="AR1569" i="15"/>
  <c r="G1562" i="35"/>
  <c r="AR1562" i="15"/>
  <c r="G1555" i="35"/>
  <c r="AR1555" i="15"/>
  <c r="G1571" i="35"/>
  <c r="AR1571" i="15"/>
  <c r="G1548" i="35"/>
  <c r="AR1548" i="15"/>
  <c r="G1524" i="35"/>
  <c r="AR1524" i="15"/>
  <c r="G1517" i="35"/>
  <c r="AR1517" i="15"/>
  <c r="G1503" i="35"/>
  <c r="AR1503" i="15"/>
  <c r="G1510" i="35"/>
  <c r="AR1510" i="15"/>
  <c r="G1526" i="35"/>
  <c r="AR1526" i="15"/>
  <c r="G1472" i="35"/>
  <c r="AR1472" i="15"/>
  <c r="BF1475" i="15"/>
  <c r="G1465" i="35"/>
  <c r="AR1465" i="15"/>
  <c r="G1458" i="35"/>
  <c r="AR1458" i="15"/>
  <c r="G1481" i="35"/>
  <c r="AR1481" i="15"/>
  <c r="AS1481" i="15" s="1"/>
  <c r="G1479" i="35"/>
  <c r="AR1479" i="15"/>
  <c r="BE1475" i="15"/>
  <c r="G1413" i="35"/>
  <c r="AR1413" i="15"/>
  <c r="G1436" i="35"/>
  <c r="AR1436" i="15"/>
  <c r="G1420" i="35"/>
  <c r="AR1420" i="15"/>
  <c r="G1427" i="35"/>
  <c r="AR1427" i="15"/>
  <c r="G1434" i="35"/>
  <c r="AR1434" i="15"/>
  <c r="AF1412" i="15"/>
  <c r="AF1415" i="15"/>
  <c r="AF1436" i="15"/>
  <c r="G1382" i="35"/>
  <c r="AR1382" i="15"/>
  <c r="G1389" i="35"/>
  <c r="AR1389" i="15"/>
  <c r="G1375" i="35"/>
  <c r="AR1375" i="15"/>
  <c r="G1391" i="35"/>
  <c r="AR1391" i="15"/>
  <c r="G1368" i="35"/>
  <c r="AR1368" i="15"/>
  <c r="G1346" i="35"/>
  <c r="AR1346" i="15"/>
  <c r="G1344" i="35"/>
  <c r="AR1344" i="15"/>
  <c r="G1301" i="35"/>
  <c r="AR1301" i="15"/>
  <c r="G1299" i="35"/>
  <c r="AR1299" i="15"/>
  <c r="BD1076" i="15"/>
  <c r="BF2318" i="15"/>
  <c r="BE11" i="15"/>
  <c r="AY2318" i="15"/>
  <c r="AZ2318" i="15" s="1"/>
  <c r="BE2318" i="15"/>
  <c r="AY788" i="15"/>
  <c r="AF225" i="15"/>
  <c r="AS225" i="15" s="1"/>
  <c r="BD2318" i="15"/>
  <c r="BF2491" i="15"/>
  <c r="BE1477" i="15"/>
  <c r="BE101" i="15"/>
  <c r="AF201" i="15"/>
  <c r="V2491" i="15"/>
  <c r="AY2491" i="15"/>
  <c r="AZ2491" i="15" s="1"/>
  <c r="BE56" i="15"/>
  <c r="BD2491" i="15"/>
  <c r="AY1477" i="15"/>
  <c r="BD1350" i="15"/>
  <c r="BE506" i="15"/>
  <c r="AF197" i="15"/>
  <c r="AY1830" i="15"/>
  <c r="AZ1830" i="15" s="1"/>
  <c r="V2579" i="15"/>
  <c r="BE1830" i="15"/>
  <c r="BF1830" i="15"/>
  <c r="BD1830" i="15"/>
  <c r="C8" i="25"/>
  <c r="B8" i="25"/>
  <c r="A9" i="25"/>
  <c r="V2598" i="15"/>
  <c r="BD2598" i="15"/>
  <c r="V1508" i="15"/>
  <c r="AF1732" i="15"/>
  <c r="AS1732" i="15" s="1"/>
  <c r="AF1745" i="15"/>
  <c r="AS1745" i="15" s="1"/>
  <c r="BE1594" i="15"/>
  <c r="BD1508" i="15"/>
  <c r="AF1749" i="15"/>
  <c r="AS1749" i="15" s="1"/>
  <c r="AY1594" i="15"/>
  <c r="BE1508" i="15"/>
  <c r="V1594" i="15"/>
  <c r="AY1475" i="15"/>
  <c r="BE2598" i="15"/>
  <c r="V1475" i="15"/>
  <c r="AF1748" i="15"/>
  <c r="AS1748" i="15" s="1"/>
  <c r="AY1597" i="15"/>
  <c r="V1597" i="15"/>
  <c r="AY785" i="15"/>
  <c r="BE1597" i="15"/>
  <c r="BF1597" i="15"/>
  <c r="G1337" i="35"/>
  <c r="AR1337" i="15"/>
  <c r="G1330" i="35"/>
  <c r="AR1330" i="15"/>
  <c r="G1323" i="35"/>
  <c r="AR1323" i="15"/>
  <c r="G1285" i="35"/>
  <c r="AR1285" i="15"/>
  <c r="G1292" i="35"/>
  <c r="AR1292" i="15"/>
  <c r="G1278" i="35"/>
  <c r="AR1278" i="15"/>
  <c r="AY1108" i="15"/>
  <c r="AY881" i="15"/>
  <c r="AF422" i="15"/>
  <c r="AF450" i="15"/>
  <c r="AS450" i="15" s="1"/>
  <c r="AF435" i="15"/>
  <c r="AY1509" i="15"/>
  <c r="V1509" i="15"/>
  <c r="BD1509" i="15"/>
  <c r="BE1509" i="15"/>
  <c r="AF1482" i="15"/>
  <c r="AS1482" i="15" s="1"/>
  <c r="BD1829" i="15"/>
  <c r="BE1478" i="15"/>
  <c r="BF1478" i="15"/>
  <c r="BD2642" i="15"/>
  <c r="BD2578" i="15"/>
  <c r="BE1824" i="15"/>
  <c r="BE1822" i="15"/>
  <c r="V1824" i="15"/>
  <c r="AY1824" i="15"/>
  <c r="AZ1824" i="15" s="1"/>
  <c r="BE1828" i="15"/>
  <c r="V1822" i="15"/>
  <c r="BF1824" i="15"/>
  <c r="BF1822" i="15"/>
  <c r="AF1211" i="15"/>
  <c r="BE1211" i="15" s="1"/>
  <c r="AY1822" i="15"/>
  <c r="AZ1822" i="15" s="1"/>
  <c r="BE1239" i="15"/>
  <c r="BE1831" i="15"/>
  <c r="AY1829" i="15"/>
  <c r="AZ1829" i="15" s="1"/>
  <c r="BD1827" i="15"/>
  <c r="V2443" i="15"/>
  <c r="AY1504" i="15"/>
  <c r="BE2588" i="15"/>
  <c r="BE1827" i="15"/>
  <c r="V1504" i="15"/>
  <c r="AY1478" i="15"/>
  <c r="AY1476" i="15"/>
  <c r="AY1831" i="15"/>
  <c r="AZ1831" i="15" s="1"/>
  <c r="V1478" i="15"/>
  <c r="BE1504" i="15"/>
  <c r="V1476" i="15"/>
  <c r="BF1258" i="15"/>
  <c r="BD2040" i="15"/>
  <c r="AY1820" i="15"/>
  <c r="AZ1820" i="15" s="1"/>
  <c r="AF1790" i="15"/>
  <c r="AS1790" i="15" s="1"/>
  <c r="AF1466" i="15"/>
  <c r="AF1689" i="15"/>
  <c r="AS1689" i="15" s="1"/>
  <c r="AF1798" i="15"/>
  <c r="AS1798" i="15" s="1"/>
  <c r="AF1677" i="15"/>
  <c r="AS1677" i="15" s="1"/>
  <c r="AF1474" i="15"/>
  <c r="V129" i="15"/>
  <c r="V2512" i="15"/>
  <c r="AY2607" i="15"/>
  <c r="AZ2607" i="15" s="1"/>
  <c r="V2496" i="15"/>
  <c r="BD1377" i="15"/>
  <c r="BE1476" i="15"/>
  <c r="AY651" i="15"/>
  <c r="BE2496" i="15"/>
  <c r="AF1706" i="15"/>
  <c r="AS1706" i="15" s="1"/>
  <c r="BE1823" i="15"/>
  <c r="AF1702" i="15"/>
  <c r="AS1702" i="15" s="1"/>
  <c r="AF1260" i="15"/>
  <c r="AS1260" i="15" s="1"/>
  <c r="AY1105" i="15"/>
  <c r="AF1782" i="15"/>
  <c r="AS1782" i="15" s="1"/>
  <c r="AF1458" i="15"/>
  <c r="G202" i="35"/>
  <c r="BD2579" i="15"/>
  <c r="AF1783" i="15"/>
  <c r="AS1783" i="15" s="1"/>
  <c r="AF1769" i="15"/>
  <c r="AS1769" i="15" s="1"/>
  <c r="BE2512" i="15"/>
  <c r="AF1784" i="15"/>
  <c r="AS1784" i="15" s="1"/>
  <c r="AF1792" i="15"/>
  <c r="AS1792" i="15" s="1"/>
  <c r="AF1800" i="15"/>
  <c r="AS1800" i="15" s="1"/>
  <c r="AF1777" i="15"/>
  <c r="AS1777" i="15" s="1"/>
  <c r="BD1375" i="15"/>
  <c r="AY1137" i="15"/>
  <c r="AF1258" i="15"/>
  <c r="AS1258" i="15" s="1"/>
  <c r="BD2512" i="15"/>
  <c r="AF1259" i="15"/>
  <c r="AS1259" i="15" s="1"/>
  <c r="AY2592" i="15"/>
  <c r="AZ2592" i="15" s="1"/>
  <c r="AY2655" i="15"/>
  <c r="AZ2655" i="15" s="1"/>
  <c r="BF2512" i="15"/>
  <c r="AF1776" i="15"/>
  <c r="AS1776" i="15" s="1"/>
  <c r="AF1785" i="15"/>
  <c r="AS1785" i="15" s="1"/>
  <c r="AF1793" i="15"/>
  <c r="AS1793" i="15" s="1"/>
  <c r="BG1766" i="22"/>
  <c r="BG1767" i="22" s="1"/>
  <c r="BG1768" i="22" s="1"/>
  <c r="BG1769" i="22" s="1"/>
  <c r="BG1770" i="22" s="1"/>
  <c r="BG1771" i="22" s="1"/>
  <c r="BG1772" i="22" s="1"/>
  <c r="BG1773" i="22" s="1"/>
  <c r="BG1774" i="22" s="1"/>
  <c r="BG1775" i="22" s="1"/>
  <c r="BG1776" i="22" s="1"/>
  <c r="BG1777" i="22" s="1"/>
  <c r="BG1778" i="22" s="1"/>
  <c r="BG1779" i="22" s="1"/>
  <c r="BG1780" i="22" s="1"/>
  <c r="BG1781" i="22" s="1"/>
  <c r="BG1782" i="22" s="1"/>
  <c r="BG1783" i="22" s="1"/>
  <c r="BG1784" i="22" s="1"/>
  <c r="BG1785" i="22" s="1"/>
  <c r="BG1786" i="22" s="1"/>
  <c r="BG1787" i="22" s="1"/>
  <c r="BG1788" i="22" s="1"/>
  <c r="BG1789" i="22" s="1"/>
  <c r="BG1790" i="22" s="1"/>
  <c r="BG1791" i="22" s="1"/>
  <c r="BG1792" i="22" s="1"/>
  <c r="BG1793" i="22" s="1"/>
  <c r="BG1794" i="22" s="1"/>
  <c r="BG1795" i="22" s="1"/>
  <c r="BG1796" i="22" s="1"/>
  <c r="BG1797" i="22" s="1"/>
  <c r="BG1798" i="22" s="1"/>
  <c r="BG1799" i="22" s="1"/>
  <c r="BG1800" i="22" s="1"/>
  <c r="AF1773" i="15"/>
  <c r="AS1773" i="15" s="1"/>
  <c r="AY1595" i="15"/>
  <c r="AF1106" i="15"/>
  <c r="BE1106" i="15" s="1"/>
  <c r="AF1250" i="15"/>
  <c r="AF1096" i="15"/>
  <c r="BD2496" i="15"/>
  <c r="BD2024" i="15"/>
  <c r="AF1786" i="15"/>
  <c r="AS1786" i="15" s="1"/>
  <c r="AF1794" i="15"/>
  <c r="AS1794" i="15" s="1"/>
  <c r="AF1772" i="15"/>
  <c r="AS1772" i="15" s="1"/>
  <c r="BI1772" i="15" s="1"/>
  <c r="V1595" i="15"/>
  <c r="AY1375" i="15"/>
  <c r="AY1258" i="15"/>
  <c r="AZ1258" i="15" s="1"/>
  <c r="AF1244" i="15"/>
  <c r="AF1799" i="15"/>
  <c r="AS1799" i="15" s="1"/>
  <c r="BE1375" i="15"/>
  <c r="BE2715" i="15"/>
  <c r="BE2592" i="15"/>
  <c r="BE2579" i="15"/>
  <c r="BF2024" i="15"/>
  <c r="AF1787" i="15"/>
  <c r="AS1787" i="15" s="1"/>
  <c r="AF1795" i="15"/>
  <c r="AS1795" i="15" s="1"/>
  <c r="AF1768" i="15"/>
  <c r="AS1768" i="15" s="1"/>
  <c r="AF1774" i="15"/>
  <c r="AS1774" i="15" s="1"/>
  <c r="V1506" i="15"/>
  <c r="BD1258" i="15"/>
  <c r="AF1119" i="15"/>
  <c r="BD2442" i="15"/>
  <c r="AF1241" i="15"/>
  <c r="BE1241" i="15" s="1"/>
  <c r="AF2627" i="15"/>
  <c r="AS2627" i="15" s="1"/>
  <c r="BF2496" i="15"/>
  <c r="AS1766" i="15"/>
  <c r="BI1766" i="15" s="1"/>
  <c r="AF1780" i="15"/>
  <c r="AS1780" i="15" s="1"/>
  <c r="AF1788" i="15"/>
  <c r="AS1788" i="15" s="1"/>
  <c r="AF1796" i="15"/>
  <c r="AS1796" i="15" s="1"/>
  <c r="V1258" i="15"/>
  <c r="AF1238" i="15"/>
  <c r="AF1791" i="15"/>
  <c r="AS1791" i="15" s="1"/>
  <c r="AY2582" i="15"/>
  <c r="AZ2582" i="15" s="1"/>
  <c r="BF2579" i="15"/>
  <c r="AF2635" i="15"/>
  <c r="AS2635" i="15" s="1"/>
  <c r="AF2385" i="15"/>
  <c r="AS2385" i="15" s="1"/>
  <c r="AF1770" i="15"/>
  <c r="AS1770" i="15" s="1"/>
  <c r="AF1781" i="15"/>
  <c r="AS1781" i="15" s="1"/>
  <c r="AF1789" i="15"/>
  <c r="AS1789" i="15" s="1"/>
  <c r="AF1239" i="15"/>
  <c r="AF1103" i="15"/>
  <c r="AS1103" i="15" s="1"/>
  <c r="V60" i="15"/>
  <c r="AZ2496" i="15"/>
  <c r="BE2642" i="15"/>
  <c r="BE2584" i="15"/>
  <c r="BE2444" i="15"/>
  <c r="BF1598" i="15"/>
  <c r="AF1459" i="15"/>
  <c r="AF1467" i="15"/>
  <c r="AF1475" i="15"/>
  <c r="AF1483" i="15"/>
  <c r="AS1483" i="15" s="1"/>
  <c r="AY976" i="15"/>
  <c r="BF1825" i="15"/>
  <c r="BF2642" i="15"/>
  <c r="V2584" i="15"/>
  <c r="BD2444" i="15"/>
  <c r="AY1825" i="15"/>
  <c r="AZ1825" i="15" s="1"/>
  <c r="BE1825" i="15"/>
  <c r="AF1457" i="15"/>
  <c r="AF1460" i="15"/>
  <c r="AF1468" i="15"/>
  <c r="AF1476" i="15"/>
  <c r="AF1484" i="15"/>
  <c r="AS1484" i="15" s="1"/>
  <c r="AY963" i="15"/>
  <c r="V2642" i="15"/>
  <c r="AZ2642" i="15"/>
  <c r="V2444" i="15"/>
  <c r="AF1461" i="15"/>
  <c r="AF1469" i="15"/>
  <c r="AF1477" i="15"/>
  <c r="AF1485" i="15"/>
  <c r="AS1485" i="15" s="1"/>
  <c r="BD1828" i="15"/>
  <c r="AF1455" i="15"/>
  <c r="AF1462" i="15"/>
  <c r="AF1470" i="15"/>
  <c r="AF1478" i="15"/>
  <c r="BG1451" i="22"/>
  <c r="AY2444" i="15"/>
  <c r="AZ2444" i="15" s="1"/>
  <c r="AF1463" i="15"/>
  <c r="AF1471" i="15"/>
  <c r="AF1479" i="15"/>
  <c r="BD2584" i="15"/>
  <c r="BD1825" i="15"/>
  <c r="AY1598" i="15"/>
  <c r="AF1453" i="15"/>
  <c r="AF1464" i="15"/>
  <c r="AS1464" i="15" s="1"/>
  <c r="AF1472" i="15"/>
  <c r="AF1480" i="15"/>
  <c r="BD653" i="15"/>
  <c r="AY2584" i="15"/>
  <c r="AZ2584" i="15" s="1"/>
  <c r="AF1465" i="15"/>
  <c r="AF1473" i="15"/>
  <c r="AR760" i="15"/>
  <c r="G760" i="35"/>
  <c r="BF2559" i="15"/>
  <c r="BE2583" i="15"/>
  <c r="AF2414" i="15"/>
  <c r="AS2414" i="15" s="1"/>
  <c r="V2559" i="15"/>
  <c r="AY2451" i="15"/>
  <c r="AZ2451" i="15" s="1"/>
  <c r="AF1551" i="15"/>
  <c r="AY334" i="15"/>
  <c r="AY2634" i="15"/>
  <c r="AZ2634" i="15" s="1"/>
  <c r="AY2559" i="15"/>
  <c r="AZ2559" i="15" s="1"/>
  <c r="AS2396" i="15"/>
  <c r="BI2396" i="15" s="1"/>
  <c r="V2451" i="15"/>
  <c r="AY938" i="15"/>
  <c r="V2634" i="15"/>
  <c r="BD2583" i="15"/>
  <c r="BD2559" i="15"/>
  <c r="BD2451" i="15"/>
  <c r="AF2424" i="15"/>
  <c r="AS2424" i="15" s="1"/>
  <c r="AF2409" i="15"/>
  <c r="AS2409" i="15" s="1"/>
  <c r="BE2451" i="15"/>
  <c r="AF2419" i="15"/>
  <c r="AS2419" i="15" s="1"/>
  <c r="AF1565" i="15"/>
  <c r="BD1238" i="15"/>
  <c r="AY1111" i="15"/>
  <c r="BE177" i="15"/>
  <c r="H1053" i="35"/>
  <c r="G1240" i="35"/>
  <c r="AR1240" i="15"/>
  <c r="G1239" i="35"/>
  <c r="AR1239" i="15"/>
  <c r="AY1257" i="15"/>
  <c r="AZ1257" i="15" s="1"/>
  <c r="G1194" i="35"/>
  <c r="AR1194" i="15"/>
  <c r="G1195" i="35"/>
  <c r="AR1195" i="15"/>
  <c r="G1150" i="35"/>
  <c r="AR1150" i="15"/>
  <c r="G1149" i="35"/>
  <c r="AR1149" i="15"/>
  <c r="G1105" i="35"/>
  <c r="AR1105" i="15"/>
  <c r="G1104" i="35"/>
  <c r="AR1104" i="15"/>
  <c r="G1103" i="35"/>
  <c r="G1059" i="35"/>
  <c r="AR1059" i="15"/>
  <c r="G1060" i="35"/>
  <c r="AR1060" i="15"/>
  <c r="G1015" i="35"/>
  <c r="AR1015" i="15"/>
  <c r="G1014" i="35"/>
  <c r="AR1014" i="15"/>
  <c r="G969" i="35"/>
  <c r="AR969" i="15"/>
  <c r="G970" i="35"/>
  <c r="AR970" i="15"/>
  <c r="AY966" i="15"/>
  <c r="G924" i="35"/>
  <c r="AR924" i="15"/>
  <c r="G925" i="35"/>
  <c r="AR925" i="15"/>
  <c r="AY877" i="15"/>
  <c r="G879" i="35"/>
  <c r="AR879" i="15"/>
  <c r="G880" i="35"/>
  <c r="AR880" i="15"/>
  <c r="AY887" i="15"/>
  <c r="G835" i="35"/>
  <c r="AR835" i="15"/>
  <c r="AY846" i="15"/>
  <c r="AY845" i="15"/>
  <c r="AY847" i="15"/>
  <c r="AY781" i="15"/>
  <c r="G789" i="35"/>
  <c r="AR789" i="15"/>
  <c r="G790" i="35"/>
  <c r="AR790" i="15"/>
  <c r="G745" i="35"/>
  <c r="AR745" i="15"/>
  <c r="G744" i="35"/>
  <c r="AR744" i="15"/>
  <c r="AY750" i="15"/>
  <c r="G699" i="35"/>
  <c r="AR699" i="15"/>
  <c r="G700" i="35"/>
  <c r="AR700" i="15"/>
  <c r="G655" i="35"/>
  <c r="AR655" i="15"/>
  <c r="G654" i="35"/>
  <c r="AR654" i="15"/>
  <c r="AY657" i="15"/>
  <c r="AY652" i="15"/>
  <c r="G609" i="35"/>
  <c r="AR609" i="15"/>
  <c r="G610" i="35"/>
  <c r="AR610" i="15"/>
  <c r="G564" i="35"/>
  <c r="AR564" i="15"/>
  <c r="G565" i="35"/>
  <c r="AR565" i="15"/>
  <c r="AF519" i="15"/>
  <c r="G519" i="35"/>
  <c r="AR519" i="15"/>
  <c r="G520" i="35"/>
  <c r="AR520" i="15"/>
  <c r="AF510" i="15"/>
  <c r="G475" i="35"/>
  <c r="AR475" i="15"/>
  <c r="G474" i="35"/>
  <c r="AR474" i="15"/>
  <c r="G430" i="35"/>
  <c r="AR430" i="15"/>
  <c r="G384" i="35"/>
  <c r="AR384" i="15"/>
  <c r="G385" i="35"/>
  <c r="AR385" i="15"/>
  <c r="G340" i="35"/>
  <c r="AR340" i="15"/>
  <c r="G339" i="35"/>
  <c r="AR339" i="15"/>
  <c r="AY335" i="15"/>
  <c r="G294" i="35"/>
  <c r="AR294" i="15"/>
  <c r="G295" i="35"/>
  <c r="AR295" i="15"/>
  <c r="AF307" i="15"/>
  <c r="AF290" i="15"/>
  <c r="AF298" i="15"/>
  <c r="AF301" i="15"/>
  <c r="G249" i="35"/>
  <c r="AR249" i="15"/>
  <c r="G250" i="35"/>
  <c r="AR250" i="15"/>
  <c r="G204" i="35"/>
  <c r="AR204" i="15"/>
  <c r="G205" i="35"/>
  <c r="AR205" i="15"/>
  <c r="G160" i="35"/>
  <c r="AR160" i="15"/>
  <c r="G159" i="35"/>
  <c r="AR159" i="15"/>
  <c r="G115" i="35"/>
  <c r="AR115" i="15"/>
  <c r="G114" i="35"/>
  <c r="AR114" i="15"/>
  <c r="AY135" i="15"/>
  <c r="AZ135" i="15" s="1"/>
  <c r="G70" i="35"/>
  <c r="AR70" i="15"/>
  <c r="G69" i="35"/>
  <c r="AR69" i="15"/>
  <c r="G24" i="35"/>
  <c r="AR24" i="15"/>
  <c r="G25" i="35"/>
  <c r="AR25" i="15"/>
  <c r="AF34" i="15"/>
  <c r="AF1688" i="15"/>
  <c r="AS1688" i="15" s="1"/>
  <c r="AF1705" i="15"/>
  <c r="AS1705" i="15" s="1"/>
  <c r="AF1701" i="15"/>
  <c r="AS1701" i="15" s="1"/>
  <c r="AF1563" i="15"/>
  <c r="AF1550" i="15"/>
  <c r="AY1503" i="15"/>
  <c r="AY691" i="15"/>
  <c r="AF312" i="15"/>
  <c r="AS312" i="15" s="1"/>
  <c r="AF297" i="15"/>
  <c r="AF306" i="15"/>
  <c r="AF302" i="15"/>
  <c r="BF13" i="15"/>
  <c r="AF1966" i="15"/>
  <c r="AS1966" i="15" s="1"/>
  <c r="AF1687" i="15"/>
  <c r="AS1687" i="15" s="1"/>
  <c r="AF1704" i="15"/>
  <c r="AS1704" i="15" s="1"/>
  <c r="AF1700" i="15"/>
  <c r="AS1700" i="15" s="1"/>
  <c r="V1503" i="15"/>
  <c r="AY1109" i="15"/>
  <c r="AF314" i="15"/>
  <c r="AS314" i="15" s="1"/>
  <c r="AF287" i="15"/>
  <c r="AF284" i="15"/>
  <c r="AF282" i="15"/>
  <c r="AF1695" i="15"/>
  <c r="AS1695" i="15" s="1"/>
  <c r="AF2143" i="15"/>
  <c r="AS2143" i="15" s="1"/>
  <c r="AF2127" i="15"/>
  <c r="AS2127" i="15" s="1"/>
  <c r="AF1947" i="15"/>
  <c r="AS1947" i="15" s="1"/>
  <c r="AF1686" i="15"/>
  <c r="AS1686" i="15" s="1"/>
  <c r="AF1682" i="15"/>
  <c r="AS1682" i="15" s="1"/>
  <c r="AF1699" i="15"/>
  <c r="AS1699" i="15" s="1"/>
  <c r="AF1569" i="15"/>
  <c r="AY1080" i="15"/>
  <c r="AZ1080" i="15" s="1"/>
  <c r="AF283" i="15"/>
  <c r="AF293" i="15"/>
  <c r="BE293" i="15" s="1"/>
  <c r="AF299" i="15"/>
  <c r="AF291" i="15"/>
  <c r="AF1693" i="15"/>
  <c r="AS1693" i="15" s="1"/>
  <c r="AF2153" i="15"/>
  <c r="AS2153" i="15" s="1"/>
  <c r="AF1980" i="15"/>
  <c r="AS1980" i="15" s="1"/>
  <c r="AF1685" i="15"/>
  <c r="AS1685" i="15" s="1"/>
  <c r="AF1681" i="15"/>
  <c r="AS1681" i="15" s="1"/>
  <c r="AF1710" i="15"/>
  <c r="AS1710" i="15" s="1"/>
  <c r="BI1710" i="15" s="1"/>
  <c r="AF1698" i="15"/>
  <c r="AS1698" i="15" s="1"/>
  <c r="AF1557" i="15"/>
  <c r="AS1557" i="15" s="1"/>
  <c r="V1080" i="15"/>
  <c r="AY878" i="15"/>
  <c r="AF286" i="15"/>
  <c r="AF295" i="15"/>
  <c r="AF305" i="15"/>
  <c r="AF300" i="15"/>
  <c r="AF294" i="15"/>
  <c r="AF1690" i="15"/>
  <c r="AS1690" i="15" s="1"/>
  <c r="AF2137" i="15"/>
  <c r="AS2137" i="15" s="1"/>
  <c r="AF1684" i="15"/>
  <c r="AS1684" i="15" s="1"/>
  <c r="AF1680" i="15"/>
  <c r="AS1680" i="15" s="1"/>
  <c r="AF1709" i="15"/>
  <c r="AS1709" i="15" s="1"/>
  <c r="AF1697" i="15"/>
  <c r="AS1697" i="15" s="1"/>
  <c r="AF1556" i="15"/>
  <c r="AS1556" i="15" s="1"/>
  <c r="AF1547" i="15"/>
  <c r="AF1572" i="15"/>
  <c r="AS1572" i="15" s="1"/>
  <c r="BF1080" i="15"/>
  <c r="BD1080" i="15"/>
  <c r="AF310" i="15"/>
  <c r="AF311" i="15"/>
  <c r="AF309" i="15"/>
  <c r="AF308" i="15"/>
  <c r="AS1676" i="15"/>
  <c r="BI1676" i="15" s="1"/>
  <c r="AF2156" i="15"/>
  <c r="AS2156" i="15" s="1"/>
  <c r="AF1683" i="15"/>
  <c r="AS1683" i="15" s="1"/>
  <c r="AF1679" i="15"/>
  <c r="AS1679" i="15" s="1"/>
  <c r="AF1708" i="15"/>
  <c r="AS1708" i="15" s="1"/>
  <c r="AY1507" i="15"/>
  <c r="BD878" i="15"/>
  <c r="V13" i="15"/>
  <c r="AF288" i="15"/>
  <c r="AF289" i="15"/>
  <c r="AF313" i="15"/>
  <c r="AS313" i="15" s="1"/>
  <c r="AF304" i="15"/>
  <c r="BG281" i="22"/>
  <c r="BG282" i="22" s="1"/>
  <c r="BG283" i="22" s="1"/>
  <c r="BG284" i="22" s="1"/>
  <c r="BG285" i="22" s="1"/>
  <c r="BG286" i="22" s="1"/>
  <c r="BG287" i="22" s="1"/>
  <c r="BG288" i="22" s="1"/>
  <c r="BG289" i="22" s="1"/>
  <c r="BG290" i="22" s="1"/>
  <c r="BG291" i="22" s="1"/>
  <c r="BG292" i="22" s="1"/>
  <c r="BG293" i="22" s="1"/>
  <c r="AF1678" i="15"/>
  <c r="AS1678" i="15" s="1"/>
  <c r="AF1707" i="15"/>
  <c r="AS1707" i="15" s="1"/>
  <c r="AF1703" i="15"/>
  <c r="AS1703" i="15" s="1"/>
  <c r="AF296" i="15"/>
  <c r="AF285" i="15"/>
  <c r="AF315" i="15"/>
  <c r="AS315" i="15" s="1"/>
  <c r="AF292" i="15"/>
  <c r="H31" i="35"/>
  <c r="BE1238" i="15"/>
  <c r="BD1239" i="15"/>
  <c r="BF1257" i="15"/>
  <c r="BD1257" i="15"/>
  <c r="V1257" i="15"/>
  <c r="BD1077" i="15"/>
  <c r="AF921" i="15"/>
  <c r="AF929" i="15"/>
  <c r="AF937" i="15"/>
  <c r="AF945" i="15"/>
  <c r="AS945" i="15" s="1"/>
  <c r="AF575" i="15"/>
  <c r="BE575" i="15" s="1"/>
  <c r="BF177" i="15"/>
  <c r="AY177" i="15"/>
  <c r="AZ177" i="15" s="1"/>
  <c r="V177" i="15"/>
  <c r="G1256" i="35"/>
  <c r="AR1256" i="15"/>
  <c r="G1232" i="35"/>
  <c r="AR1232" i="15"/>
  <c r="G1247" i="35"/>
  <c r="AR1247" i="15"/>
  <c r="G1233" i="35"/>
  <c r="AR1233" i="15"/>
  <c r="G1246" i="35"/>
  <c r="AR1246" i="15"/>
  <c r="G1253" i="35"/>
  <c r="AR1253" i="15"/>
  <c r="G1254" i="35"/>
  <c r="AR1254" i="15"/>
  <c r="BD2713" i="15"/>
  <c r="AF2365" i="15"/>
  <c r="AS2365" i="15" s="1"/>
  <c r="AF1105" i="15"/>
  <c r="AF1115" i="15"/>
  <c r="BE1115" i="15" s="1"/>
  <c r="AF1095" i="15"/>
  <c r="AF42" i="15"/>
  <c r="AS42" i="15" s="1"/>
  <c r="BD2601" i="15"/>
  <c r="AF1114" i="15"/>
  <c r="BE1114" i="15" s="1"/>
  <c r="AF1124" i="15"/>
  <c r="AS1124" i="15" s="1"/>
  <c r="AF1113" i="15"/>
  <c r="AF1094" i="15"/>
  <c r="BE1094" i="15" s="1"/>
  <c r="BE129" i="15"/>
  <c r="V2534" i="15"/>
  <c r="AF2370" i="15"/>
  <c r="AS2370" i="15" s="1"/>
  <c r="AF1117" i="15"/>
  <c r="AF1125" i="15"/>
  <c r="AS1125" i="15" s="1"/>
  <c r="AF1116" i="15"/>
  <c r="BE1116" i="15" s="1"/>
  <c r="AF1122" i="15"/>
  <c r="AS1122" i="15" s="1"/>
  <c r="AF1093" i="15"/>
  <c r="BE1093" i="15" s="1"/>
  <c r="AY1075" i="15"/>
  <c r="BF129" i="15"/>
  <c r="AF1110" i="15"/>
  <c r="AF1092" i="15"/>
  <c r="AY848" i="15"/>
  <c r="AY661" i="15"/>
  <c r="BD2534" i="15"/>
  <c r="AY2534" i="15"/>
  <c r="AZ2534" i="15" s="1"/>
  <c r="BE1821" i="15"/>
  <c r="AF1109" i="15"/>
  <c r="AF1111" i="15"/>
  <c r="BF2534" i="15"/>
  <c r="AF1123" i="15"/>
  <c r="AS1123" i="15" s="1"/>
  <c r="AF1108" i="15"/>
  <c r="BE1108" i="15" s="1"/>
  <c r="AF1121" i="15"/>
  <c r="AF1118" i="15"/>
  <c r="AY876" i="15"/>
  <c r="AF18" i="15"/>
  <c r="AF2369" i="15"/>
  <c r="AS2369" i="15" s="1"/>
  <c r="AF1107" i="15"/>
  <c r="BE1107" i="15" s="1"/>
  <c r="AF1104" i="15"/>
  <c r="AF1120" i="15"/>
  <c r="AF1097" i="15"/>
  <c r="BG1091" i="22"/>
  <c r="BG1092" i="22" s="1"/>
  <c r="BG1093" i="22" s="1"/>
  <c r="AF26" i="15"/>
  <c r="BE26" i="15" s="1"/>
  <c r="BD2489" i="15"/>
  <c r="AF2374" i="15"/>
  <c r="AS2374" i="15" s="1"/>
  <c r="AF2362" i="15"/>
  <c r="AS2362" i="15" s="1"/>
  <c r="AF2366" i="15"/>
  <c r="AS2366" i="15" s="1"/>
  <c r="AF2372" i="15"/>
  <c r="AS2372" i="15" s="1"/>
  <c r="BF2192" i="15"/>
  <c r="AF1979" i="15"/>
  <c r="AS1979" i="15" s="1"/>
  <c r="AF1965" i="15"/>
  <c r="AS1965" i="15" s="1"/>
  <c r="V1821" i="15"/>
  <c r="AF1555" i="15"/>
  <c r="AF1549" i="15"/>
  <c r="AF1546" i="15"/>
  <c r="AF1568" i="15"/>
  <c r="V1507" i="15"/>
  <c r="AF1246" i="15"/>
  <c r="AF1230" i="15"/>
  <c r="AF1249" i="15"/>
  <c r="BE1249" i="15" s="1"/>
  <c r="AF1243" i="15"/>
  <c r="BE1243" i="15" s="1"/>
  <c r="AF1256" i="15"/>
  <c r="BD1078" i="15"/>
  <c r="AY205" i="15"/>
  <c r="BE130" i="15"/>
  <c r="AF19" i="15"/>
  <c r="BE19" i="15" s="1"/>
  <c r="AF27" i="15"/>
  <c r="AF35" i="15"/>
  <c r="AF43" i="15"/>
  <c r="AS43" i="15" s="1"/>
  <c r="AF14" i="15"/>
  <c r="BE2674" i="15"/>
  <c r="AF2378" i="15"/>
  <c r="AS2378" i="15" s="1"/>
  <c r="AF2383" i="15"/>
  <c r="AS2383" i="15" s="1"/>
  <c r="AF2363" i="15"/>
  <c r="AS2363" i="15" s="1"/>
  <c r="AF2364" i="15"/>
  <c r="AS2364" i="15" s="1"/>
  <c r="BF2262" i="15"/>
  <c r="V2192" i="15"/>
  <c r="AF1952" i="15"/>
  <c r="AS1952" i="15" s="1"/>
  <c r="AF1978" i="15"/>
  <c r="AS1978" i="15" s="1"/>
  <c r="AF1973" i="15"/>
  <c r="AS1973" i="15" s="1"/>
  <c r="AF1964" i="15"/>
  <c r="AS1964" i="15" s="1"/>
  <c r="AS1946" i="15"/>
  <c r="BI1946" i="15" s="1"/>
  <c r="BF1821" i="15"/>
  <c r="AF1548" i="15"/>
  <c r="AF1545" i="15"/>
  <c r="AF1566" i="15"/>
  <c r="AY1474" i="15"/>
  <c r="BD1507" i="15"/>
  <c r="BE1503" i="15"/>
  <c r="AF1240" i="15"/>
  <c r="AF1233" i="15"/>
  <c r="AF1252" i="15"/>
  <c r="AF1245" i="15"/>
  <c r="BG1226" i="22"/>
  <c r="AF16" i="15"/>
  <c r="BF130" i="15"/>
  <c r="AF20" i="15"/>
  <c r="AF28" i="15"/>
  <c r="AF36" i="15"/>
  <c r="BE36" i="15" s="1"/>
  <c r="AF44" i="15"/>
  <c r="AS44" i="15" s="1"/>
  <c r="BF2674" i="15"/>
  <c r="AF2379" i="15"/>
  <c r="AS2379" i="15" s="1"/>
  <c r="AF2373" i="15"/>
  <c r="AS2373" i="15" s="1"/>
  <c r="AF2375" i="15"/>
  <c r="AS2375" i="15" s="1"/>
  <c r="AS2351" i="15"/>
  <c r="BI2351" i="15" s="1"/>
  <c r="AF2367" i="15"/>
  <c r="AS2367" i="15" s="1"/>
  <c r="V2262" i="15"/>
  <c r="BD2192" i="15"/>
  <c r="AF1951" i="15"/>
  <c r="AS1951" i="15" s="1"/>
  <c r="AF1977" i="15"/>
  <c r="AS1977" i="15" s="1"/>
  <c r="AF1972" i="15"/>
  <c r="AS1972" i="15" s="1"/>
  <c r="AF1963" i="15"/>
  <c r="AS1963" i="15" s="1"/>
  <c r="AF1959" i="15"/>
  <c r="AS1959" i="15" s="1"/>
  <c r="AF1573" i="15"/>
  <c r="AS1573" i="15" s="1"/>
  <c r="AF1544" i="15"/>
  <c r="AF1564" i="15"/>
  <c r="V1474" i="15"/>
  <c r="BE1507" i="15"/>
  <c r="AF1234" i="15"/>
  <c r="AF1247" i="15"/>
  <c r="AF21" i="15"/>
  <c r="AF29" i="15"/>
  <c r="AF37" i="15"/>
  <c r="AF45" i="15"/>
  <c r="AS45" i="15" s="1"/>
  <c r="AY2674" i="15"/>
  <c r="AZ2674" i="15" s="1"/>
  <c r="AF2360" i="15"/>
  <c r="AS2360" i="15" s="1"/>
  <c r="AF2368" i="15"/>
  <c r="AS2368" i="15" s="1"/>
  <c r="AF2382" i="15"/>
  <c r="AS2382" i="15" s="1"/>
  <c r="AF2371" i="15"/>
  <c r="AS2371" i="15" s="1"/>
  <c r="BE2192" i="15"/>
  <c r="AF1950" i="15"/>
  <c r="AS1950" i="15" s="1"/>
  <c r="AF1976" i="15"/>
  <c r="AS1976" i="15" s="1"/>
  <c r="AF1971" i="15"/>
  <c r="AS1971" i="15" s="1"/>
  <c r="AF1962" i="15"/>
  <c r="AS1962" i="15" s="1"/>
  <c r="AF1958" i="15"/>
  <c r="AS1958" i="15" s="1"/>
  <c r="AF1570" i="15"/>
  <c r="AF1560" i="15"/>
  <c r="AF1554" i="15"/>
  <c r="AS1554" i="15" s="1"/>
  <c r="AF1543" i="15"/>
  <c r="AF1562" i="15"/>
  <c r="BD1474" i="15"/>
  <c r="AF1242" i="15"/>
  <c r="BE1242" i="15" s="1"/>
  <c r="AF1235" i="15"/>
  <c r="AF1257" i="15"/>
  <c r="AS1257" i="15" s="1"/>
  <c r="AF1251" i="15"/>
  <c r="AF13" i="15"/>
  <c r="BE13" i="15" s="1"/>
  <c r="AF22" i="15"/>
  <c r="AF30" i="15"/>
  <c r="AF38" i="15"/>
  <c r="BG11" i="22"/>
  <c r="BG12" i="22" s="1"/>
  <c r="BG13" i="22" s="1"/>
  <c r="BG2351" i="22"/>
  <c r="BG2352" i="22" s="1"/>
  <c r="BG2353" i="22" s="1"/>
  <c r="BG2354" i="22" s="1"/>
  <c r="BG2355" i="22" s="1"/>
  <c r="BG2356" i="22" s="1"/>
  <c r="BG2357" i="22" s="1"/>
  <c r="BG2358" i="22" s="1"/>
  <c r="BG2359" i="22" s="1"/>
  <c r="BG2360" i="22" s="1"/>
  <c r="BG2361" i="22" s="1"/>
  <c r="BG2362" i="22" s="1"/>
  <c r="BG2363" i="22" s="1"/>
  <c r="BG2364" i="22" s="1"/>
  <c r="BG2365" i="22" s="1"/>
  <c r="BG2366" i="22" s="1"/>
  <c r="BG2367" i="22" s="1"/>
  <c r="BG2368" i="22" s="1"/>
  <c r="BG2369" i="22" s="1"/>
  <c r="BG2370" i="22" s="1"/>
  <c r="BG2371" i="22" s="1"/>
  <c r="BG2372" i="22" s="1"/>
  <c r="BG2373" i="22" s="1"/>
  <c r="BG2374" i="22" s="1"/>
  <c r="BG2375" i="22" s="1"/>
  <c r="BG2376" i="22" s="1"/>
  <c r="BG2377" i="22" s="1"/>
  <c r="BG2378" i="22" s="1"/>
  <c r="BG2379" i="22" s="1"/>
  <c r="BG2380" i="22" s="1"/>
  <c r="BG2381" i="22" s="1"/>
  <c r="BG2382" i="22" s="1"/>
  <c r="BG2383" i="22" s="1"/>
  <c r="BG2384" i="22" s="1"/>
  <c r="BG2385" i="22" s="1"/>
  <c r="AF2358" i="15"/>
  <c r="AS2358" i="15" s="1"/>
  <c r="BD2262" i="15"/>
  <c r="AS2192" i="15"/>
  <c r="AF1949" i="15"/>
  <c r="AS1949" i="15" s="1"/>
  <c r="AF1975" i="15"/>
  <c r="AS1975" i="15" s="1"/>
  <c r="AF1970" i="15"/>
  <c r="AS1970" i="15" s="1"/>
  <c r="AF1961" i="15"/>
  <c r="AS1961" i="15" s="1"/>
  <c r="AF1957" i="15"/>
  <c r="AS1957" i="15" s="1"/>
  <c r="AY1821" i="15"/>
  <c r="AZ1821" i="15" s="1"/>
  <c r="AF1559" i="15"/>
  <c r="AF1553" i="15"/>
  <c r="AF1542" i="15"/>
  <c r="BE1474" i="15"/>
  <c r="AF1231" i="15"/>
  <c r="AF1236" i="15"/>
  <c r="AF1248" i="15"/>
  <c r="AF1253" i="15"/>
  <c r="AF17" i="15"/>
  <c r="AF23" i="15"/>
  <c r="AF31" i="15"/>
  <c r="AF39" i="15"/>
  <c r="AF2354" i="15"/>
  <c r="AS2354" i="15" s="1"/>
  <c r="V2674" i="15"/>
  <c r="AF2377" i="15"/>
  <c r="AS2377" i="15" s="1"/>
  <c r="AF2384" i="15"/>
  <c r="AS2384" i="15" s="1"/>
  <c r="AF2376" i="15"/>
  <c r="AS2376" i="15" s="1"/>
  <c r="BI2376" i="15" s="1"/>
  <c r="AF2361" i="15"/>
  <c r="AS2361" i="15" s="1"/>
  <c r="AF2381" i="15"/>
  <c r="AS2381" i="15" s="1"/>
  <c r="AF2353" i="15"/>
  <c r="AS2353" i="15" s="1"/>
  <c r="AF2356" i="15"/>
  <c r="AS2356" i="15" s="1"/>
  <c r="AF2357" i="15"/>
  <c r="AS2357" i="15" s="1"/>
  <c r="AF2359" i="15"/>
  <c r="AS2359" i="15" s="1"/>
  <c r="BE2262" i="15"/>
  <c r="AF1948" i="15"/>
  <c r="AS1948" i="15" s="1"/>
  <c r="AF1974" i="15"/>
  <c r="AS1974" i="15" s="1"/>
  <c r="AF1960" i="15"/>
  <c r="AS1960" i="15" s="1"/>
  <c r="AF1567" i="15"/>
  <c r="AF1574" i="15"/>
  <c r="AS1574" i="15" s="1"/>
  <c r="AF1558" i="15"/>
  <c r="AF1552" i="15"/>
  <c r="AF1561" i="15"/>
  <c r="AF1237" i="15"/>
  <c r="BE1237" i="15" s="1"/>
  <c r="AF1254" i="15"/>
  <c r="AF24" i="15"/>
  <c r="AF32" i="15"/>
  <c r="AF40" i="15"/>
  <c r="AF2352" i="15"/>
  <c r="AS2352" i="15" s="1"/>
  <c r="V130" i="15"/>
  <c r="V57" i="15"/>
  <c r="AF25" i="15"/>
  <c r="AF33" i="15"/>
  <c r="AF2380" i="15"/>
  <c r="AS2380" i="15" s="1"/>
  <c r="AF2413" i="15"/>
  <c r="AS2413" i="15" s="1"/>
  <c r="AF2423" i="15"/>
  <c r="AS2423" i="15" s="1"/>
  <c r="AF2425" i="15"/>
  <c r="AS2425" i="15" s="1"/>
  <c r="AF2429" i="15"/>
  <c r="AS2429" i="15" s="1"/>
  <c r="AF2401" i="15"/>
  <c r="AS2401" i="15" s="1"/>
  <c r="AF2421" i="15"/>
  <c r="AS2421" i="15" s="1"/>
  <c r="AF1994" i="15"/>
  <c r="AS1994" i="15" s="1"/>
  <c r="AY1377" i="15"/>
  <c r="AY1472" i="15"/>
  <c r="AY1382" i="15"/>
  <c r="AY1110" i="15"/>
  <c r="BE1077" i="15"/>
  <c r="AF2397" i="15"/>
  <c r="AS2397" i="15" s="1"/>
  <c r="V1472" i="15"/>
  <c r="BF1077" i="15"/>
  <c r="AY875" i="15"/>
  <c r="V133" i="15"/>
  <c r="AF2407" i="15"/>
  <c r="AS2407" i="15" s="1"/>
  <c r="AF2403" i="15"/>
  <c r="AS2403" i="15" s="1"/>
  <c r="AF2002" i="15"/>
  <c r="AS2002" i="15" s="1"/>
  <c r="AF2025" i="15"/>
  <c r="AS2025" i="15" s="1"/>
  <c r="AF2405" i="15"/>
  <c r="AS2405" i="15" s="1"/>
  <c r="AF2428" i="15"/>
  <c r="AS2428" i="15" s="1"/>
  <c r="BI2428" i="15" s="1"/>
  <c r="AF2411" i="15"/>
  <c r="AS2411" i="15" s="1"/>
  <c r="AF2402" i="15"/>
  <c r="AS2402" i="15" s="1"/>
  <c r="BE1377" i="15"/>
  <c r="AF2064" i="15"/>
  <c r="AS2064" i="15" s="1"/>
  <c r="AF2406" i="15"/>
  <c r="AS2406" i="15" s="1"/>
  <c r="AF2417" i="15"/>
  <c r="AS2417" i="15" s="1"/>
  <c r="AF2408" i="15"/>
  <c r="AS2408" i="15" s="1"/>
  <c r="AF2041" i="15"/>
  <c r="AS2041" i="15" s="1"/>
  <c r="BE1472" i="15"/>
  <c r="AF2427" i="15"/>
  <c r="AS2427" i="15" s="1"/>
  <c r="AF2054" i="15"/>
  <c r="AS2054" i="15" s="1"/>
  <c r="AF2422" i="15"/>
  <c r="AS2422" i="15" s="1"/>
  <c r="AF2404" i="15"/>
  <c r="AS2404" i="15" s="1"/>
  <c r="AF2426" i="15"/>
  <c r="AS2426" i="15" s="1"/>
  <c r="AF2416" i="15"/>
  <c r="AS2416" i="15" s="1"/>
  <c r="AF2400" i="15"/>
  <c r="AS2400" i="15" s="1"/>
  <c r="AF2430" i="15"/>
  <c r="AS2430" i="15" s="1"/>
  <c r="AF2412" i="15"/>
  <c r="AS2412" i="15" s="1"/>
  <c r="AF2049" i="15"/>
  <c r="AS2049" i="15" s="1"/>
  <c r="AF552" i="15"/>
  <c r="AY687" i="15"/>
  <c r="AY1077" i="15"/>
  <c r="AZ1077" i="15" s="1"/>
  <c r="AF558" i="15"/>
  <c r="AY607" i="15"/>
  <c r="AF580" i="15"/>
  <c r="AF2420" i="15"/>
  <c r="AS2420" i="15" s="1"/>
  <c r="AF2415" i="15"/>
  <c r="AS2415" i="15" s="1"/>
  <c r="AF2398" i="15"/>
  <c r="AS2398" i="15" s="1"/>
  <c r="AF2418" i="15"/>
  <c r="AS2418" i="15" s="1"/>
  <c r="AF2410" i="15"/>
  <c r="AS2410" i="15" s="1"/>
  <c r="AF394" i="15"/>
  <c r="AY13" i="15"/>
  <c r="AY175" i="15"/>
  <c r="V175" i="15"/>
  <c r="AZ2262" i="15"/>
  <c r="AF2399" i="15"/>
  <c r="AS2399" i="15" s="1"/>
  <c r="AF2517" i="15"/>
  <c r="AS2517" i="15" s="1"/>
  <c r="AF2499" i="15"/>
  <c r="AS2499" i="15" s="1"/>
  <c r="AF2510" i="15"/>
  <c r="AS2510" i="15" s="1"/>
  <c r="AF2504" i="15"/>
  <c r="AS2504" i="15" s="1"/>
  <c r="AY2442" i="15"/>
  <c r="AZ2442" i="15" s="1"/>
  <c r="AF2010" i="15"/>
  <c r="AS2010" i="15" s="1"/>
  <c r="BE2040" i="15"/>
  <c r="AF2001" i="15"/>
  <c r="AS2001" i="15" s="1"/>
  <c r="AF1993" i="15"/>
  <c r="AS1993" i="15" s="1"/>
  <c r="AF2013" i="15"/>
  <c r="AS2013" i="15" s="1"/>
  <c r="BD1506" i="15"/>
  <c r="AY964" i="15"/>
  <c r="AF922" i="15"/>
  <c r="AF930" i="15"/>
  <c r="AF938" i="15"/>
  <c r="BG911" i="22"/>
  <c r="V2593" i="15"/>
  <c r="AY2625" i="15"/>
  <c r="AZ2625" i="15" s="1"/>
  <c r="AY2593" i="15"/>
  <c r="AZ2593" i="15" s="1"/>
  <c r="AF2506" i="15"/>
  <c r="AS2506" i="15" s="1"/>
  <c r="AF2488" i="15"/>
  <c r="AS2488" i="15" s="1"/>
  <c r="BD2655" i="15"/>
  <c r="AS2486" i="15"/>
  <c r="BI2486" i="15" s="1"/>
  <c r="AF2512" i="15"/>
  <c r="AS2512" i="15" s="1"/>
  <c r="AF2496" i="15"/>
  <c r="AS2496" i="15" s="1"/>
  <c r="BD2309" i="15"/>
  <c r="AY2040" i="15"/>
  <c r="AZ2040" i="15" s="1"/>
  <c r="AF2000" i="15"/>
  <c r="AS2000" i="15" s="1"/>
  <c r="AF2009" i="15"/>
  <c r="AS2009" i="15" s="1"/>
  <c r="AF1992" i="15"/>
  <c r="AS1992" i="15" s="1"/>
  <c r="AF2014" i="15"/>
  <c r="AS2014" i="15" s="1"/>
  <c r="V1820" i="15"/>
  <c r="BE1506" i="15"/>
  <c r="AF923" i="15"/>
  <c r="AF931" i="15"/>
  <c r="AF939" i="15"/>
  <c r="BG1676" i="22"/>
  <c r="BG1677" i="22" s="1"/>
  <c r="BG1678" i="22" s="1"/>
  <c r="BG1679" i="22" s="1"/>
  <c r="BG1680" i="22" s="1"/>
  <c r="BG1681" i="22" s="1"/>
  <c r="BG1682" i="22" s="1"/>
  <c r="BG1683" i="22" s="1"/>
  <c r="BG1684" i="22" s="1"/>
  <c r="BG1685" i="22" s="1"/>
  <c r="BG1686" i="22" s="1"/>
  <c r="BG1687" i="22" s="1"/>
  <c r="BG1688" i="22" s="1"/>
  <c r="BG1689" i="22" s="1"/>
  <c r="BG1690" i="22" s="1"/>
  <c r="BG1691" i="22" s="1"/>
  <c r="BG1692" i="22" s="1"/>
  <c r="BG1693" i="22" s="1"/>
  <c r="BG1694" i="22" s="1"/>
  <c r="BG1695" i="22" s="1"/>
  <c r="BG1696" i="22" s="1"/>
  <c r="BG1697" i="22" s="1"/>
  <c r="BG1698" i="22" s="1"/>
  <c r="BG1699" i="22" s="1"/>
  <c r="BG1700" i="22" s="1"/>
  <c r="BG1701" i="22" s="1"/>
  <c r="BG1702" i="22" s="1"/>
  <c r="BG1703" i="22" s="1"/>
  <c r="BG1704" i="22" s="1"/>
  <c r="BG1705" i="22" s="1"/>
  <c r="BG1706" i="22" s="1"/>
  <c r="BG1707" i="22" s="1"/>
  <c r="BG1708" i="22" s="1"/>
  <c r="BG1709" i="22" s="1"/>
  <c r="BG1710" i="22" s="1"/>
  <c r="BD2625" i="15"/>
  <c r="AF2489" i="15"/>
  <c r="AS2489" i="15" s="1"/>
  <c r="BE2655" i="15"/>
  <c r="AF2509" i="15"/>
  <c r="AS2509" i="15" s="1"/>
  <c r="AF2511" i="15"/>
  <c r="AS2511" i="15" s="1"/>
  <c r="AF2487" i="15"/>
  <c r="AS2487" i="15" s="1"/>
  <c r="BE2443" i="15"/>
  <c r="BE2309" i="15"/>
  <c r="AF2007" i="15"/>
  <c r="AS2007" i="15" s="1"/>
  <c r="V2040" i="15"/>
  <c r="AF1999" i="15"/>
  <c r="AS1999" i="15" s="1"/>
  <c r="AF2020" i="15"/>
  <c r="AS2020" i="15" s="1"/>
  <c r="AF2015" i="15"/>
  <c r="AS2015" i="15" s="1"/>
  <c r="BF1506" i="15"/>
  <c r="AF916" i="15"/>
  <c r="AF924" i="15"/>
  <c r="BE924" i="15" s="1"/>
  <c r="AF932" i="15"/>
  <c r="AF940" i="15"/>
  <c r="AF2507" i="15"/>
  <c r="V2655" i="15"/>
  <c r="BE2593" i="15"/>
  <c r="AF2490" i="15"/>
  <c r="AS2490" i="15" s="1"/>
  <c r="AF2519" i="15"/>
  <c r="AS2519" i="15" s="1"/>
  <c r="AF2514" i="15"/>
  <c r="AS2514" i="15" s="1"/>
  <c r="BF2309" i="15"/>
  <c r="AF2006" i="15"/>
  <c r="AS2006" i="15" s="1"/>
  <c r="AF1998" i="15"/>
  <c r="AS1998" i="15" s="1"/>
  <c r="AF2021" i="15"/>
  <c r="AS2021" i="15" s="1"/>
  <c r="AF2016" i="15"/>
  <c r="AS2016" i="15" s="1"/>
  <c r="BE1820" i="15"/>
  <c r="AF917" i="15"/>
  <c r="AF912" i="15"/>
  <c r="AF925" i="15"/>
  <c r="AF933" i="15"/>
  <c r="AF941" i="15"/>
  <c r="AY2715" i="15"/>
  <c r="AZ2715" i="15" s="1"/>
  <c r="BD2593" i="15"/>
  <c r="AF2498" i="15"/>
  <c r="AS2498" i="15" s="1"/>
  <c r="AF2493" i="15"/>
  <c r="AS2493" i="15" s="1"/>
  <c r="AF2513" i="15"/>
  <c r="AS2513" i="15" s="1"/>
  <c r="AF2495" i="15"/>
  <c r="AS2495" i="15" s="1"/>
  <c r="AF2505" i="15"/>
  <c r="AS2505" i="15" s="1"/>
  <c r="BD2443" i="15"/>
  <c r="AY2309" i="15"/>
  <c r="AZ2309" i="15" s="1"/>
  <c r="AF2008" i="15"/>
  <c r="AS2008" i="15" s="1"/>
  <c r="AF2011" i="15"/>
  <c r="AS2011" i="15" s="1"/>
  <c r="AF1997" i="15"/>
  <c r="AS1997" i="15" s="1"/>
  <c r="AF2022" i="15"/>
  <c r="AS2022" i="15" s="1"/>
  <c r="AF2017" i="15"/>
  <c r="AS2017" i="15" s="1"/>
  <c r="BF1820" i="15"/>
  <c r="AY1076" i="15"/>
  <c r="AZ1076" i="15" s="1"/>
  <c r="AF918" i="15"/>
  <c r="AF926" i="15"/>
  <c r="AF934" i="15"/>
  <c r="AF942" i="15"/>
  <c r="AS942" i="15" s="1"/>
  <c r="V2442" i="15"/>
  <c r="AF1696" i="15"/>
  <c r="AS1696" i="15" s="1"/>
  <c r="BF2715" i="15"/>
  <c r="AF2497" i="15"/>
  <c r="AS2497" i="15" s="1"/>
  <c r="AF2491" i="15"/>
  <c r="AS2491" i="15" s="1"/>
  <c r="AF2492" i="15"/>
  <c r="AS2492" i="15" s="1"/>
  <c r="AF2494" i="15"/>
  <c r="AS2494" i="15" s="1"/>
  <c r="AY2443" i="15"/>
  <c r="AZ2443" i="15" s="1"/>
  <c r="AF2004" i="15"/>
  <c r="AS2004" i="15" s="1"/>
  <c r="AF1996" i="15"/>
  <c r="AS1996" i="15" s="1"/>
  <c r="AF2023" i="15"/>
  <c r="AS2023" i="15" s="1"/>
  <c r="AF2018" i="15"/>
  <c r="AS2018" i="15" s="1"/>
  <c r="AY1143" i="15"/>
  <c r="BF1076" i="15"/>
  <c r="V1076" i="15"/>
  <c r="AF919" i="15"/>
  <c r="AF927" i="15"/>
  <c r="AF935" i="15"/>
  <c r="AF943" i="15"/>
  <c r="AS943" i="15" s="1"/>
  <c r="AY779" i="15"/>
  <c r="BE2442" i="15"/>
  <c r="AF1691" i="15"/>
  <c r="AS1691" i="15" s="1"/>
  <c r="V2715" i="15"/>
  <c r="AF2520" i="15"/>
  <c r="AS2520" i="15" s="1"/>
  <c r="AF2502" i="15"/>
  <c r="AS2502" i="15" s="1"/>
  <c r="AF2503" i="15"/>
  <c r="AS2503" i="15" s="1"/>
  <c r="AF2515" i="15"/>
  <c r="AS2515" i="15" s="1"/>
  <c r="AF2005" i="15"/>
  <c r="AS2005" i="15" s="1"/>
  <c r="AF2003" i="15"/>
  <c r="AS2003" i="15" s="1"/>
  <c r="AF2012" i="15"/>
  <c r="AS2012" i="15" s="1"/>
  <c r="AF1995" i="15"/>
  <c r="AS1995" i="15" s="1"/>
  <c r="AF2024" i="15"/>
  <c r="AS2024" i="15" s="1"/>
  <c r="BG1991" i="22"/>
  <c r="BG1992" i="22" s="1"/>
  <c r="BG1993" i="22" s="1"/>
  <c r="BG1994" i="22" s="1"/>
  <c r="BG1995" i="22" s="1"/>
  <c r="BG1996" i="22" s="1"/>
  <c r="BG1997" i="22" s="1"/>
  <c r="BG1998" i="22" s="1"/>
  <c r="BG1999" i="22" s="1"/>
  <c r="BG2000" i="22" s="1"/>
  <c r="BG2001" i="22" s="1"/>
  <c r="BG2002" i="22" s="1"/>
  <c r="BG2003" i="22" s="1"/>
  <c r="BG2004" i="22" s="1"/>
  <c r="BG2005" i="22" s="1"/>
  <c r="BG2006" i="22" s="1"/>
  <c r="BG2007" i="22" s="1"/>
  <c r="BG2008" i="22" s="1"/>
  <c r="BG2009" i="22" s="1"/>
  <c r="BG2010" i="22" s="1"/>
  <c r="BG2011" i="22" s="1"/>
  <c r="BG2012" i="22" s="1"/>
  <c r="BG2013" i="22" s="1"/>
  <c r="BG2014" i="22" s="1"/>
  <c r="BG2015" i="22" s="1"/>
  <c r="BG2016" i="22" s="1"/>
  <c r="BG2017" i="22" s="1"/>
  <c r="BG2018" i="22" s="1"/>
  <c r="BG2019" i="22" s="1"/>
  <c r="BG2020" i="22" s="1"/>
  <c r="BG2021" i="22" s="1"/>
  <c r="BG2022" i="22" s="1"/>
  <c r="BG2023" i="22" s="1"/>
  <c r="BG2024" i="22" s="1"/>
  <c r="BG2025" i="22" s="1"/>
  <c r="AF920" i="15"/>
  <c r="AF928" i="15"/>
  <c r="AF936" i="15"/>
  <c r="AF944" i="15"/>
  <c r="AS944" i="15" s="1"/>
  <c r="AF1694" i="15"/>
  <c r="AS1694" i="15" s="1"/>
  <c r="G1187" i="35"/>
  <c r="AR1187" i="15"/>
  <c r="G1202" i="35"/>
  <c r="AR1202" i="15"/>
  <c r="G1206" i="35"/>
  <c r="G1204" i="35"/>
  <c r="G1188" i="35"/>
  <c r="AR1188" i="15"/>
  <c r="G1209" i="35"/>
  <c r="AR1209" i="15"/>
  <c r="G1211" i="35"/>
  <c r="AR1211" i="15"/>
  <c r="G1208" i="35"/>
  <c r="AR1208" i="15"/>
  <c r="G1143" i="35"/>
  <c r="AR1143" i="15"/>
  <c r="G1166" i="35"/>
  <c r="AR1166" i="15"/>
  <c r="G1157" i="35"/>
  <c r="AR1157" i="15"/>
  <c r="AY1140" i="15"/>
  <c r="G1163" i="35"/>
  <c r="AR1163" i="15"/>
  <c r="G1156" i="35"/>
  <c r="AR1156" i="15"/>
  <c r="G1164" i="35"/>
  <c r="AR1164" i="15"/>
  <c r="AY1142" i="15"/>
  <c r="AY1141" i="15"/>
  <c r="G1112" i="35"/>
  <c r="AR1112" i="15"/>
  <c r="G1097" i="35"/>
  <c r="AR1097" i="15"/>
  <c r="G1098" i="35"/>
  <c r="AR1098" i="15"/>
  <c r="G1118" i="35"/>
  <c r="AR1118" i="15"/>
  <c r="G1119" i="35"/>
  <c r="AR1119" i="15"/>
  <c r="G1121" i="35"/>
  <c r="AR1121" i="15"/>
  <c r="BF1078" i="15"/>
  <c r="BE1078" i="15"/>
  <c r="G1053" i="35"/>
  <c r="AR1053" i="15"/>
  <c r="G1074" i="35"/>
  <c r="AR1074" i="15"/>
  <c r="G1067" i="35"/>
  <c r="AR1067" i="15"/>
  <c r="G1052" i="35"/>
  <c r="AR1052" i="15"/>
  <c r="G1073" i="35"/>
  <c r="AR1073" i="15"/>
  <c r="G1066" i="35"/>
  <c r="AR1066" i="15"/>
  <c r="G1076" i="35"/>
  <c r="AR1076" i="15"/>
  <c r="AY1074" i="15"/>
  <c r="AY1078" i="15"/>
  <c r="AZ1078" i="15" s="1"/>
  <c r="G1022" i="35"/>
  <c r="AR1022" i="15"/>
  <c r="G1021" i="35"/>
  <c r="AR1021" i="15"/>
  <c r="G1031" i="35"/>
  <c r="AR1031" i="15"/>
  <c r="G1029" i="35"/>
  <c r="AR1029" i="15"/>
  <c r="G1028" i="35"/>
  <c r="AR1028" i="15"/>
  <c r="G1008" i="35"/>
  <c r="AR1008" i="15"/>
  <c r="G1007" i="35"/>
  <c r="AR1007" i="15"/>
  <c r="G983" i="35"/>
  <c r="AR983" i="15"/>
  <c r="G976" i="35"/>
  <c r="AR976" i="15"/>
  <c r="G984" i="35"/>
  <c r="AR984" i="15"/>
  <c r="G986" i="35"/>
  <c r="AR986" i="15"/>
  <c r="G963" i="35"/>
  <c r="AR963" i="15"/>
  <c r="G962" i="35"/>
  <c r="AR962" i="15"/>
  <c r="G977" i="35"/>
  <c r="AR977" i="15"/>
  <c r="AY967" i="15"/>
  <c r="AY968" i="15"/>
  <c r="G917" i="35"/>
  <c r="AR917" i="15"/>
  <c r="G941" i="35"/>
  <c r="AR941" i="15"/>
  <c r="G932" i="35"/>
  <c r="AR932" i="15"/>
  <c r="G939" i="35"/>
  <c r="AR939" i="15"/>
  <c r="G918" i="35"/>
  <c r="AR918" i="15"/>
  <c r="G938" i="35"/>
  <c r="AR938" i="15"/>
  <c r="AF915" i="15"/>
  <c r="AF914" i="15"/>
  <c r="G873" i="35"/>
  <c r="AR873" i="15"/>
  <c r="AY873" i="15"/>
  <c r="AY874" i="15"/>
  <c r="G872" i="35"/>
  <c r="AR872" i="15"/>
  <c r="G896" i="35"/>
  <c r="AR896" i="15"/>
  <c r="G893" i="35"/>
  <c r="AR893" i="15"/>
  <c r="G887" i="35"/>
  <c r="AR887" i="15"/>
  <c r="G894" i="35"/>
  <c r="AR894" i="15"/>
  <c r="G886" i="35"/>
  <c r="AR886" i="15"/>
  <c r="G842" i="35"/>
  <c r="AR842" i="15"/>
  <c r="G828" i="35"/>
  <c r="AR828" i="15"/>
  <c r="G851" i="35"/>
  <c r="AR851" i="15"/>
  <c r="G841" i="35"/>
  <c r="AR841" i="15"/>
  <c r="G849" i="35"/>
  <c r="AR849" i="15"/>
  <c r="G827" i="35"/>
  <c r="AR827" i="15"/>
  <c r="G848" i="35"/>
  <c r="AR848" i="15"/>
  <c r="AY843" i="15"/>
  <c r="AY842" i="15"/>
  <c r="G796" i="35"/>
  <c r="AR796" i="15"/>
  <c r="G803" i="35"/>
  <c r="AR803" i="15"/>
  <c r="G806" i="35"/>
  <c r="AR806" i="15"/>
  <c r="G797" i="35"/>
  <c r="AR797" i="15"/>
  <c r="G783" i="35"/>
  <c r="AR783" i="15"/>
  <c r="G782" i="35"/>
  <c r="AR782" i="15"/>
  <c r="G804" i="35"/>
  <c r="AR804" i="15"/>
  <c r="AY777" i="15"/>
  <c r="AY783" i="15"/>
  <c r="G758" i="35"/>
  <c r="AR758" i="15"/>
  <c r="G751" i="35"/>
  <c r="AR751" i="15"/>
  <c r="G752" i="35"/>
  <c r="AR752" i="15"/>
  <c r="G737" i="35"/>
  <c r="AR737" i="15"/>
  <c r="G738" i="35"/>
  <c r="AR738" i="15"/>
  <c r="G761" i="35"/>
  <c r="AR761" i="15"/>
  <c r="G759" i="35"/>
  <c r="AR759" i="15"/>
  <c r="G707" i="35"/>
  <c r="AR707" i="15"/>
  <c r="G716" i="35"/>
  <c r="AR716" i="15"/>
  <c r="G692" i="35"/>
  <c r="AR692" i="15"/>
  <c r="AY689" i="15"/>
  <c r="G714" i="35"/>
  <c r="AR714" i="15"/>
  <c r="G713" i="35"/>
  <c r="AR713" i="15"/>
  <c r="G693" i="35"/>
  <c r="AR693" i="15"/>
  <c r="AF702" i="15"/>
  <c r="AY690" i="15"/>
  <c r="AF712" i="15"/>
  <c r="AF698" i="15"/>
  <c r="G662" i="35"/>
  <c r="AR662" i="15"/>
  <c r="G671" i="35"/>
  <c r="AR671" i="15"/>
  <c r="G661" i="35"/>
  <c r="AR661" i="15"/>
  <c r="G648" i="35"/>
  <c r="AR648" i="15"/>
  <c r="G647" i="35"/>
  <c r="AR647" i="15"/>
  <c r="AY653" i="15"/>
  <c r="G669" i="35"/>
  <c r="AR669" i="15"/>
  <c r="G668" i="35"/>
  <c r="AR668" i="15"/>
  <c r="AY658" i="15"/>
  <c r="AY655" i="15"/>
  <c r="G624" i="35"/>
  <c r="AR624" i="15"/>
  <c r="G602" i="35"/>
  <c r="AR602" i="15"/>
  <c r="G626" i="35"/>
  <c r="AR626" i="15"/>
  <c r="G623" i="35"/>
  <c r="AR623" i="15"/>
  <c r="G616" i="35"/>
  <c r="AR616" i="15"/>
  <c r="G617" i="35"/>
  <c r="AR617" i="15"/>
  <c r="G603" i="35"/>
  <c r="AR603" i="15"/>
  <c r="G571" i="35"/>
  <c r="AR571" i="15"/>
  <c r="AF579" i="15"/>
  <c r="AF574" i="15"/>
  <c r="BE574" i="15" s="1"/>
  <c r="AF564" i="15"/>
  <c r="AF573" i="15"/>
  <c r="G581" i="35"/>
  <c r="AR581" i="15"/>
  <c r="AF563" i="15"/>
  <c r="BE563" i="15" s="1"/>
  <c r="AF557" i="15"/>
  <c r="AF585" i="15"/>
  <c r="AS585" i="15" s="1"/>
  <c r="AF572" i="15"/>
  <c r="AF562" i="15"/>
  <c r="BE562" i="15" s="1"/>
  <c r="AF556" i="15"/>
  <c r="AF584" i="15"/>
  <c r="AS584" i="15" s="1"/>
  <c r="G579" i="35"/>
  <c r="AR579" i="15"/>
  <c r="G572" i="35"/>
  <c r="AR572" i="15"/>
  <c r="AF561" i="15"/>
  <c r="BE561" i="15" s="1"/>
  <c r="AF555" i="15"/>
  <c r="G558" i="35"/>
  <c r="AR558" i="15"/>
  <c r="AF583" i="15"/>
  <c r="AS583" i="15" s="1"/>
  <c r="AF578" i="15"/>
  <c r="AF571" i="15"/>
  <c r="AF560" i="15"/>
  <c r="AF554" i="15"/>
  <c r="BE554" i="15" s="1"/>
  <c r="AF582" i="15"/>
  <c r="AS582" i="15" s="1"/>
  <c r="AF577" i="15"/>
  <c r="AF559" i="15"/>
  <c r="AF553" i="15"/>
  <c r="BE553" i="15" s="1"/>
  <c r="G557" i="35"/>
  <c r="AR557" i="15"/>
  <c r="AF581" i="15"/>
  <c r="G536" i="35"/>
  <c r="AR536" i="15"/>
  <c r="G533" i="35"/>
  <c r="AR533" i="15"/>
  <c r="G526" i="35"/>
  <c r="AR526" i="15"/>
  <c r="G512" i="35"/>
  <c r="AR512" i="15"/>
  <c r="G534" i="35"/>
  <c r="AR534" i="15"/>
  <c r="G527" i="35"/>
  <c r="AR527" i="15"/>
  <c r="G513" i="35"/>
  <c r="AR513" i="15"/>
  <c r="G488" i="35"/>
  <c r="AR488" i="15"/>
  <c r="G491" i="35"/>
  <c r="AR491" i="15"/>
  <c r="G468" i="35"/>
  <c r="AR468" i="15"/>
  <c r="G489" i="35"/>
  <c r="AR489" i="15"/>
  <c r="G482" i="35"/>
  <c r="AR482" i="15"/>
  <c r="G481" i="35"/>
  <c r="AR481" i="15"/>
  <c r="G467" i="35"/>
  <c r="AR467" i="15"/>
  <c r="G446" i="35"/>
  <c r="AR446" i="15"/>
  <c r="G437" i="35"/>
  <c r="AR437" i="15"/>
  <c r="G422" i="35"/>
  <c r="AR422" i="15"/>
  <c r="G443" i="35"/>
  <c r="AR443" i="15"/>
  <c r="G444" i="35"/>
  <c r="AR444" i="15"/>
  <c r="G436" i="35"/>
  <c r="AR436" i="15"/>
  <c r="G423" i="35"/>
  <c r="AR423" i="15"/>
  <c r="AF449" i="15"/>
  <c r="AS449" i="15" s="1"/>
  <c r="AF434" i="15"/>
  <c r="AF429" i="15"/>
  <c r="AF421" i="15"/>
  <c r="AF437" i="15"/>
  <c r="AF448" i="15"/>
  <c r="AS448" i="15" s="1"/>
  <c r="AF443" i="15"/>
  <c r="AF433" i="15"/>
  <c r="AF428" i="15"/>
  <c r="BE428" i="15" s="1"/>
  <c r="AF420" i="15"/>
  <c r="BG416" i="22"/>
  <c r="AF447" i="15"/>
  <c r="AS447" i="15" s="1"/>
  <c r="AF442" i="15"/>
  <c r="AF432" i="15"/>
  <c r="AF427" i="15"/>
  <c r="AF419" i="15"/>
  <c r="AF446" i="15"/>
  <c r="AF441" i="15"/>
  <c r="AF431" i="15"/>
  <c r="AF426" i="15"/>
  <c r="AF418" i="15"/>
  <c r="AF445" i="15"/>
  <c r="AF440" i="15"/>
  <c r="AF430" i="15"/>
  <c r="AF425" i="15"/>
  <c r="AF417" i="15"/>
  <c r="AF444" i="15"/>
  <c r="AF439" i="15"/>
  <c r="AF424" i="15"/>
  <c r="AF438" i="15"/>
  <c r="AF436" i="15"/>
  <c r="AF400" i="15"/>
  <c r="AF372" i="15"/>
  <c r="G392" i="35"/>
  <c r="AR392" i="15"/>
  <c r="G401" i="35"/>
  <c r="AR401" i="15"/>
  <c r="G398" i="35"/>
  <c r="AR398" i="15"/>
  <c r="G378" i="35"/>
  <c r="AR378" i="15"/>
  <c r="G377" i="35"/>
  <c r="AR377" i="15"/>
  <c r="G399" i="35"/>
  <c r="AR399" i="15"/>
  <c r="G346" i="35"/>
  <c r="AR346" i="15"/>
  <c r="G332" i="35"/>
  <c r="AR332" i="15"/>
  <c r="G333" i="35"/>
  <c r="AR333" i="15"/>
  <c r="G353" i="35"/>
  <c r="AR353" i="15"/>
  <c r="G354" i="35"/>
  <c r="AR354" i="15"/>
  <c r="G347" i="35"/>
  <c r="AR347" i="15"/>
  <c r="G356" i="35"/>
  <c r="AR356" i="15"/>
  <c r="AY333" i="15"/>
  <c r="G309" i="35"/>
  <c r="AR309" i="15"/>
  <c r="G287" i="35"/>
  <c r="AR287" i="15"/>
  <c r="G311" i="35"/>
  <c r="AR311" i="15"/>
  <c r="AS311" i="15" s="1"/>
  <c r="G302" i="35"/>
  <c r="AR302" i="15"/>
  <c r="G301" i="35"/>
  <c r="AR301" i="15"/>
  <c r="G308" i="35"/>
  <c r="AR308" i="15"/>
  <c r="G288" i="35"/>
  <c r="AR288" i="15"/>
  <c r="AY285" i="15"/>
  <c r="G266" i="35"/>
  <c r="AR266" i="15"/>
  <c r="G257" i="35"/>
  <c r="AR257" i="15"/>
  <c r="G243" i="35"/>
  <c r="AR243" i="15"/>
  <c r="G264" i="35"/>
  <c r="AR264" i="15"/>
  <c r="G263" i="35"/>
  <c r="AR263" i="15"/>
  <c r="G256" i="35"/>
  <c r="AR256" i="15"/>
  <c r="G242" i="35"/>
  <c r="AR242" i="15"/>
  <c r="AY238" i="15"/>
  <c r="AF219" i="15"/>
  <c r="AF213" i="15"/>
  <c r="AF206" i="15"/>
  <c r="AF203" i="15"/>
  <c r="BE203" i="15" s="1"/>
  <c r="G211" i="35"/>
  <c r="AR211" i="15"/>
  <c r="G198" i="35"/>
  <c r="AR198" i="15"/>
  <c r="AF212" i="15"/>
  <c r="AF205" i="15"/>
  <c r="AF202" i="15"/>
  <c r="G218" i="35"/>
  <c r="AR218" i="15"/>
  <c r="AF224" i="15"/>
  <c r="AS224" i="15" s="1"/>
  <c r="AF218" i="15"/>
  <c r="AF211" i="15"/>
  <c r="AF200" i="15"/>
  <c r="AF196" i="15"/>
  <c r="BE196" i="15" s="1"/>
  <c r="AF223" i="15"/>
  <c r="AS223" i="15" s="1"/>
  <c r="AF217" i="15"/>
  <c r="AF210" i="15"/>
  <c r="BE210" i="15" s="1"/>
  <c r="AF199" i="15"/>
  <c r="AF195" i="15"/>
  <c r="G219" i="35"/>
  <c r="AR219" i="15"/>
  <c r="AF222" i="15"/>
  <c r="AS222" i="15" s="1"/>
  <c r="AF216" i="15"/>
  <c r="AF209" i="15"/>
  <c r="AF198" i="15"/>
  <c r="AF194" i="15"/>
  <c r="AF221" i="15"/>
  <c r="AF215" i="15"/>
  <c r="G221" i="35"/>
  <c r="AR221" i="15"/>
  <c r="AF208" i="15"/>
  <c r="G212" i="35"/>
  <c r="AR212" i="15"/>
  <c r="AF193" i="15"/>
  <c r="AF220" i="15"/>
  <c r="AF214" i="15"/>
  <c r="AF207" i="15"/>
  <c r="AF204" i="15"/>
  <c r="AF192" i="15"/>
  <c r="G176" i="35"/>
  <c r="AR176" i="15"/>
  <c r="BE179" i="15"/>
  <c r="G173" i="35"/>
  <c r="AR173" i="15"/>
  <c r="G152" i="35"/>
  <c r="AR152" i="15"/>
  <c r="BF179" i="15"/>
  <c r="G174" i="35"/>
  <c r="AR174" i="15"/>
  <c r="G167" i="35"/>
  <c r="AR167" i="15"/>
  <c r="G153" i="35"/>
  <c r="AR153" i="15"/>
  <c r="AY180" i="15"/>
  <c r="AZ180" i="15" s="1"/>
  <c r="V180" i="15"/>
  <c r="BD180" i="15"/>
  <c r="BE180" i="15"/>
  <c r="BD133" i="15"/>
  <c r="BE133" i="15"/>
  <c r="G128" i="35"/>
  <c r="AR128" i="15"/>
  <c r="G121" i="35"/>
  <c r="AR121" i="15"/>
  <c r="BF133" i="15"/>
  <c r="AZ133" i="15"/>
  <c r="G122" i="35"/>
  <c r="AR122" i="15"/>
  <c r="G131" i="35"/>
  <c r="AR131" i="15"/>
  <c r="G107" i="35"/>
  <c r="AR107" i="15"/>
  <c r="BF135" i="15"/>
  <c r="G129" i="35"/>
  <c r="AR129" i="15"/>
  <c r="G108" i="35"/>
  <c r="AR108" i="15"/>
  <c r="BF134" i="15"/>
  <c r="G86" i="35"/>
  <c r="AR86" i="15"/>
  <c r="G62" i="35"/>
  <c r="AR62" i="15"/>
  <c r="G84" i="35"/>
  <c r="AR84" i="15"/>
  <c r="G63" i="35"/>
  <c r="AR63" i="15"/>
  <c r="G83" i="35"/>
  <c r="AR83" i="15"/>
  <c r="G76" i="35"/>
  <c r="AR76" i="15"/>
  <c r="G77" i="35"/>
  <c r="AR77" i="15"/>
  <c r="BF57" i="15"/>
  <c r="BF59" i="15"/>
  <c r="AY59" i="15"/>
  <c r="V59" i="15"/>
  <c r="G41" i="35"/>
  <c r="AR41" i="15"/>
  <c r="AS41" i="15" s="1"/>
  <c r="G38" i="35"/>
  <c r="AR38" i="15"/>
  <c r="G18" i="35"/>
  <c r="AR18" i="15"/>
  <c r="G39" i="35"/>
  <c r="AR39" i="15"/>
  <c r="G32" i="35"/>
  <c r="AR32" i="15"/>
  <c r="G31" i="35"/>
  <c r="AR31" i="15"/>
  <c r="AY17" i="15"/>
  <c r="BF109" i="15"/>
  <c r="V1596" i="15"/>
  <c r="AY1596" i="15"/>
  <c r="BE1596" i="15"/>
  <c r="BD1596" i="15"/>
  <c r="AY1274" i="15"/>
  <c r="AY787" i="15"/>
  <c r="V1079" i="15"/>
  <c r="AY1079" i="15"/>
  <c r="AZ1079" i="15" s="1"/>
  <c r="BE1079" i="15"/>
  <c r="AY164" i="15"/>
  <c r="AY650" i="15"/>
  <c r="BD1599" i="15"/>
  <c r="AY1599" i="15"/>
  <c r="BF1599" i="15"/>
  <c r="BE1599" i="15"/>
  <c r="AY208" i="15"/>
  <c r="BF17" i="15"/>
  <c r="V17" i="15"/>
  <c r="AF839" i="15"/>
  <c r="BE839" i="15" s="1"/>
  <c r="BG821" i="22"/>
  <c r="BG822" i="22" s="1"/>
  <c r="BG823" i="22" s="1"/>
  <c r="AF834" i="15"/>
  <c r="AS834" i="15" s="1"/>
  <c r="AF846" i="15"/>
  <c r="AF838" i="15"/>
  <c r="AY132" i="15"/>
  <c r="AZ132" i="15" s="1"/>
  <c r="V132" i="15"/>
  <c r="BF132" i="15"/>
  <c r="BE132" i="15"/>
  <c r="BD132" i="15"/>
  <c r="V2024" i="15"/>
  <c r="BE2024" i="15"/>
  <c r="BG686" i="22"/>
  <c r="BG687" i="22" s="1"/>
  <c r="AF691" i="15"/>
  <c r="AF699" i="15"/>
  <c r="BE699" i="15" s="1"/>
  <c r="AF703" i="15"/>
  <c r="AF713" i="15"/>
  <c r="AF714" i="15"/>
  <c r="AF692" i="15"/>
  <c r="AF704" i="15"/>
  <c r="AF715" i="15"/>
  <c r="AF693" i="15"/>
  <c r="AF705" i="15"/>
  <c r="AF707" i="15"/>
  <c r="AF716" i="15"/>
  <c r="AF694" i="15"/>
  <c r="AF706" i="15"/>
  <c r="AF708" i="15"/>
  <c r="AF717" i="15"/>
  <c r="AS717" i="15" s="1"/>
  <c r="AF687" i="15"/>
  <c r="AF695" i="15"/>
  <c r="AF709" i="15"/>
  <c r="AF718" i="15"/>
  <c r="AS718" i="15" s="1"/>
  <c r="AF688" i="15"/>
  <c r="AF696" i="15"/>
  <c r="AF700" i="15"/>
  <c r="AF710" i="15"/>
  <c r="AF719" i="15"/>
  <c r="AS719" i="15" s="1"/>
  <c r="AF689" i="15"/>
  <c r="AF697" i="15"/>
  <c r="AF701" i="15"/>
  <c r="AF711" i="15"/>
  <c r="AF720" i="15"/>
  <c r="AS720" i="15" s="1"/>
  <c r="AY1241" i="15"/>
  <c r="AY732" i="15"/>
  <c r="AY207" i="15"/>
  <c r="AY131" i="15"/>
  <c r="AZ131" i="15" s="1"/>
  <c r="BF131" i="15"/>
  <c r="BE131" i="15"/>
  <c r="BD131" i="15"/>
  <c r="AF1212" i="15"/>
  <c r="AS1212" i="15" s="1"/>
  <c r="AF1207" i="15"/>
  <c r="AF1213" i="15"/>
  <c r="AS1213" i="15" s="1"/>
  <c r="AF1208" i="15"/>
  <c r="AF1214" i="15"/>
  <c r="AS1214" i="15" s="1"/>
  <c r="AF1182" i="15"/>
  <c r="AF1215" i="15"/>
  <c r="AS1215" i="15" s="1"/>
  <c r="BI1215" i="15" s="1"/>
  <c r="AF1183" i="15"/>
  <c r="BE1183" i="15" s="1"/>
  <c r="AF1184" i="15"/>
  <c r="BE1184" i="15" s="1"/>
  <c r="AF1209" i="15"/>
  <c r="AF1185" i="15"/>
  <c r="AF1210" i="15"/>
  <c r="AF1186" i="15"/>
  <c r="AY654" i="15"/>
  <c r="AY659" i="15"/>
  <c r="AY337" i="15"/>
  <c r="AZ585" i="15"/>
  <c r="V135" i="15"/>
  <c r="AY179" i="15"/>
  <c r="AZ179" i="15" s="1"/>
  <c r="V179" i="15"/>
  <c r="BD135" i="15"/>
  <c r="BF1079" i="15"/>
  <c r="G124" i="35"/>
  <c r="AR199" i="15"/>
  <c r="G199" i="35"/>
  <c r="AY178" i="15"/>
  <c r="AZ178" i="15" s="1"/>
  <c r="AY884" i="15"/>
  <c r="AF388" i="15"/>
  <c r="BE388" i="15" s="1"/>
  <c r="V178" i="15"/>
  <c r="G1203" i="35"/>
  <c r="BD178" i="15"/>
  <c r="BD1598" i="15"/>
  <c r="G1345" i="35"/>
  <c r="BE178" i="15"/>
  <c r="AF2628" i="15"/>
  <c r="AS2628" i="15" s="1"/>
  <c r="AF2644" i="15"/>
  <c r="AS2644" i="15" s="1"/>
  <c r="AF2639" i="15"/>
  <c r="AS2639" i="15" s="1"/>
  <c r="AF2636" i="15"/>
  <c r="AS2636" i="15" s="1"/>
  <c r="AS2621" i="15"/>
  <c r="BI2621" i="15" s="1"/>
  <c r="AF2155" i="15"/>
  <c r="AS2155" i="15" s="1"/>
  <c r="AF2152" i="15"/>
  <c r="AS2152" i="15" s="1"/>
  <c r="AF2142" i="15"/>
  <c r="AS2142" i="15" s="1"/>
  <c r="AF2136" i="15"/>
  <c r="AS2136" i="15" s="1"/>
  <c r="BF1412" i="15"/>
  <c r="BE1350" i="15"/>
  <c r="AF823" i="15"/>
  <c r="AF849" i="15"/>
  <c r="BE849" i="15" s="1"/>
  <c r="AF824" i="15"/>
  <c r="AF847" i="15"/>
  <c r="BE847" i="15" s="1"/>
  <c r="AF609" i="15"/>
  <c r="V764" i="15"/>
  <c r="AY656" i="15"/>
  <c r="AF618" i="15"/>
  <c r="V176" i="15"/>
  <c r="AF2638" i="15"/>
  <c r="AS2638" i="15" s="1"/>
  <c r="AF2653" i="15"/>
  <c r="AS2653" i="15" s="1"/>
  <c r="AF2154" i="15"/>
  <c r="AS2154" i="15" s="1"/>
  <c r="AF2151" i="15"/>
  <c r="AS2151" i="15" s="1"/>
  <c r="AF2141" i="15"/>
  <c r="AS2141" i="15" s="1"/>
  <c r="AF2135" i="15"/>
  <c r="AS2135" i="15" s="1"/>
  <c r="BF1818" i="15"/>
  <c r="BE1412" i="15"/>
  <c r="BF1350" i="15"/>
  <c r="AF826" i="15"/>
  <c r="BE826" i="15" s="1"/>
  <c r="AF828" i="15"/>
  <c r="AF850" i="15"/>
  <c r="AY933" i="15"/>
  <c r="AF600" i="15"/>
  <c r="AF616" i="15"/>
  <c r="BD176" i="15"/>
  <c r="BF1826" i="15"/>
  <c r="AR1466" i="15"/>
  <c r="G1466" i="35"/>
  <c r="AF2643" i="15"/>
  <c r="AS2643" i="15" s="1"/>
  <c r="AF2647" i="15"/>
  <c r="AS2647" i="15" s="1"/>
  <c r="AF2652" i="15"/>
  <c r="AS2652" i="15" s="1"/>
  <c r="BD2602" i="15"/>
  <c r="AF2649" i="15"/>
  <c r="AS2649" i="15" s="1"/>
  <c r="AY2602" i="15"/>
  <c r="AZ2602" i="15" s="1"/>
  <c r="BD2487" i="15"/>
  <c r="AF2150" i="15"/>
  <c r="AS2150" i="15" s="1"/>
  <c r="AF2140" i="15"/>
  <c r="AS2140" i="15" s="1"/>
  <c r="AF2134" i="15"/>
  <c r="AS2134" i="15" s="1"/>
  <c r="AF2132" i="15"/>
  <c r="AS2132" i="15" s="1"/>
  <c r="BF1473" i="15"/>
  <c r="V1412" i="15"/>
  <c r="AF848" i="15"/>
  <c r="AF822" i="15"/>
  <c r="AF829" i="15"/>
  <c r="AF851" i="15"/>
  <c r="BD764" i="15"/>
  <c r="BF60" i="15"/>
  <c r="BF2714" i="15"/>
  <c r="AF2630" i="15"/>
  <c r="AS2630" i="15" s="1"/>
  <c r="AF2637" i="15"/>
  <c r="AS2637" i="15" s="1"/>
  <c r="AF2632" i="15"/>
  <c r="AS2632" i="15" s="1"/>
  <c r="BE2610" i="15"/>
  <c r="AF2624" i="15"/>
  <c r="AS2624" i="15" s="1"/>
  <c r="AY2610" i="15"/>
  <c r="AZ2610" i="15" s="1"/>
  <c r="V2487" i="15"/>
  <c r="AZ2487" i="15"/>
  <c r="AF2160" i="15"/>
  <c r="AS2160" i="15" s="1"/>
  <c r="AF2149" i="15"/>
  <c r="AS2149" i="15" s="1"/>
  <c r="AS2126" i="15"/>
  <c r="BI2126" i="15" s="1"/>
  <c r="AF2133" i="15"/>
  <c r="AS2133" i="15" s="1"/>
  <c r="AF2131" i="15"/>
  <c r="AS2131" i="15" s="1"/>
  <c r="AF830" i="15"/>
  <c r="AF852" i="15"/>
  <c r="AS852" i="15" s="1"/>
  <c r="AY339" i="15"/>
  <c r="AF628" i="15"/>
  <c r="AS628" i="15" s="1"/>
  <c r="BE764" i="15"/>
  <c r="BF176" i="15"/>
  <c r="AY239" i="15"/>
  <c r="AF2646" i="15"/>
  <c r="AS2646" i="15" s="1"/>
  <c r="AF2641" i="15"/>
  <c r="AS2641" i="15" s="1"/>
  <c r="AF2622" i="15"/>
  <c r="AS2622" i="15" s="1"/>
  <c r="AF2654" i="15"/>
  <c r="AS2654" i="15" s="1"/>
  <c r="AF2623" i="15"/>
  <c r="AS2623" i="15" s="1"/>
  <c r="AF2159" i="15"/>
  <c r="AS2159" i="15" s="1"/>
  <c r="AF2148" i="15"/>
  <c r="AS2148" i="15" s="1"/>
  <c r="AF2146" i="15"/>
  <c r="AS2146" i="15" s="1"/>
  <c r="BI2146" i="15" s="1"/>
  <c r="AF2130" i="15"/>
  <c r="AS2130" i="15" s="1"/>
  <c r="V1818" i="15"/>
  <c r="BE1818" i="15"/>
  <c r="AY888" i="15"/>
  <c r="AF831" i="15"/>
  <c r="AF853" i="15"/>
  <c r="AS853" i="15" s="1"/>
  <c r="AF844" i="15"/>
  <c r="AF841" i="15"/>
  <c r="BF764" i="15"/>
  <c r="AY109" i="15"/>
  <c r="V109" i="15"/>
  <c r="AF2655" i="15"/>
  <c r="AS2655" i="15" s="1"/>
  <c r="AF2642" i="15"/>
  <c r="AS2642" i="15" s="1"/>
  <c r="AF2626" i="15"/>
  <c r="AS2626" i="15" s="1"/>
  <c r="V2602" i="15"/>
  <c r="AF2631" i="15"/>
  <c r="AS2631" i="15" s="1"/>
  <c r="BE2487" i="15"/>
  <c r="AF2158" i="15"/>
  <c r="AS2158" i="15" s="1"/>
  <c r="AF2147" i="15"/>
  <c r="AS2147" i="15" s="1"/>
  <c r="AF2145" i="15"/>
  <c r="AS2145" i="15" s="1"/>
  <c r="AF2139" i="15"/>
  <c r="AS2139" i="15" s="1"/>
  <c r="AF2129" i="15"/>
  <c r="AS2129" i="15" s="1"/>
  <c r="AY1818" i="15"/>
  <c r="AZ1818" i="15" s="1"/>
  <c r="AY1350" i="15"/>
  <c r="AZ1350" i="15" s="1"/>
  <c r="AF832" i="15"/>
  <c r="AF854" i="15"/>
  <c r="AS854" i="15" s="1"/>
  <c r="AF842" i="15"/>
  <c r="AF840" i="15"/>
  <c r="BE840" i="15" s="1"/>
  <c r="AF2650" i="15"/>
  <c r="AS2650" i="15" s="1"/>
  <c r="AF2634" i="15"/>
  <c r="AS2634" i="15" s="1"/>
  <c r="AF2651" i="15"/>
  <c r="AS2651" i="15" s="1"/>
  <c r="BE2601" i="15"/>
  <c r="BE2602" i="15"/>
  <c r="BF2487" i="15"/>
  <c r="AF2157" i="15"/>
  <c r="AS2157" i="15" s="1"/>
  <c r="AF2144" i="15"/>
  <c r="AS2144" i="15" s="1"/>
  <c r="AF2138" i="15"/>
  <c r="AS2138" i="15" s="1"/>
  <c r="AF2128" i="15"/>
  <c r="AS2128" i="15" s="1"/>
  <c r="AF833" i="15"/>
  <c r="BE833" i="15" s="1"/>
  <c r="AF855" i="15"/>
  <c r="AS855" i="15" s="1"/>
  <c r="AF827" i="15"/>
  <c r="AY60" i="15"/>
  <c r="AR1207" i="15"/>
  <c r="G1207" i="35"/>
  <c r="AR1470" i="15"/>
  <c r="G1470" i="35"/>
  <c r="BE2714" i="15"/>
  <c r="BF2588" i="15"/>
  <c r="V2607" i="15"/>
  <c r="AF2048" i="15"/>
  <c r="AS2048" i="15" s="1"/>
  <c r="AF2040" i="15"/>
  <c r="AS2040" i="15" s="1"/>
  <c r="AF2060" i="15"/>
  <c r="AS2060" i="15" s="1"/>
  <c r="AF2053" i="15"/>
  <c r="AS2053" i="15" s="1"/>
  <c r="AY1823" i="15"/>
  <c r="AZ1823" i="15" s="1"/>
  <c r="BE1826" i="15"/>
  <c r="AF1746" i="15"/>
  <c r="AS1746" i="15" s="1"/>
  <c r="AS1721" i="15"/>
  <c r="BI1721" i="15" s="1"/>
  <c r="AF1731" i="15"/>
  <c r="AS1731" i="15" s="1"/>
  <c r="AF1741" i="15"/>
  <c r="AS1741" i="15" s="1"/>
  <c r="AF1750" i="15"/>
  <c r="AS1750" i="15" s="1"/>
  <c r="AF1424" i="15"/>
  <c r="AF1437" i="15"/>
  <c r="AS1437" i="15" s="1"/>
  <c r="AF1426" i="15"/>
  <c r="AF1407" i="15"/>
  <c r="AF1409" i="15"/>
  <c r="AY1407" i="15"/>
  <c r="AF1369" i="15"/>
  <c r="AF1389" i="15"/>
  <c r="AF1392" i="15"/>
  <c r="AS1392" i="15" s="1"/>
  <c r="AF1391" i="15"/>
  <c r="AF607" i="15"/>
  <c r="BE607" i="15" s="1"/>
  <c r="AF518" i="15"/>
  <c r="AF599" i="15"/>
  <c r="AF509" i="15"/>
  <c r="BE509" i="15" s="1"/>
  <c r="AF627" i="15"/>
  <c r="AS627" i="15" s="1"/>
  <c r="AF399" i="15"/>
  <c r="AF393" i="15"/>
  <c r="AF387" i="15"/>
  <c r="BE387" i="15" s="1"/>
  <c r="AF619" i="15"/>
  <c r="V1826" i="15"/>
  <c r="AR123" i="15"/>
  <c r="G123" i="35"/>
  <c r="AR739" i="15"/>
  <c r="G739" i="35"/>
  <c r="AR203" i="15"/>
  <c r="G203" i="35"/>
  <c r="AR21" i="15"/>
  <c r="G21" i="35"/>
  <c r="AR208" i="15"/>
  <c r="G208" i="35"/>
  <c r="AY2714" i="15"/>
  <c r="AZ2714" i="15" s="1"/>
  <c r="AY2588" i="15"/>
  <c r="AZ2588" i="15" s="1"/>
  <c r="BD2607" i="15"/>
  <c r="AY2308" i="15"/>
  <c r="AZ2308" i="15" s="1"/>
  <c r="AF2047" i="15"/>
  <c r="AS2047" i="15" s="1"/>
  <c r="AF2039" i="15"/>
  <c r="AS2039" i="15" s="1"/>
  <c r="BI2039" i="15" s="1"/>
  <c r="AF2070" i="15"/>
  <c r="AS2070" i="15" s="1"/>
  <c r="AF2059" i="15"/>
  <c r="AS2059" i="15" s="1"/>
  <c r="AF2052" i="15"/>
  <c r="AS2052" i="15" s="1"/>
  <c r="AF1742" i="15"/>
  <c r="AS1742" i="15" s="1"/>
  <c r="AF1743" i="15"/>
  <c r="AS1743" i="15" s="1"/>
  <c r="AF1744" i="15"/>
  <c r="AS1744" i="15" s="1"/>
  <c r="AF1738" i="15"/>
  <c r="AS1738" i="15" s="1"/>
  <c r="AF1730" i="15"/>
  <c r="AS1730" i="15" s="1"/>
  <c r="AF1727" i="15"/>
  <c r="AS1727" i="15" s="1"/>
  <c r="AF1751" i="15"/>
  <c r="AS1751" i="15" s="1"/>
  <c r="AF1433" i="15"/>
  <c r="AF1438" i="15"/>
  <c r="AS1438" i="15" s="1"/>
  <c r="AF1427" i="15"/>
  <c r="AF1410" i="15"/>
  <c r="AF1419" i="15"/>
  <c r="AS1419" i="15" s="1"/>
  <c r="AF1370" i="15"/>
  <c r="AF1394" i="15"/>
  <c r="AS1394" i="15" s="1"/>
  <c r="AF1393" i="15"/>
  <c r="AS1393" i="15" s="1"/>
  <c r="AF526" i="15"/>
  <c r="AF605" i="15"/>
  <c r="BE605" i="15" s="1"/>
  <c r="AF517" i="15"/>
  <c r="BE517" i="15" s="1"/>
  <c r="AF613" i="15"/>
  <c r="BE613" i="15" s="1"/>
  <c r="AF508" i="15"/>
  <c r="BE508" i="15" s="1"/>
  <c r="AF626" i="15"/>
  <c r="AF392" i="15"/>
  <c r="AF386" i="15"/>
  <c r="AF620" i="15"/>
  <c r="BF174" i="15"/>
  <c r="AR1234" i="15"/>
  <c r="G1234" i="35"/>
  <c r="AR1370" i="15"/>
  <c r="G1370" i="35"/>
  <c r="AR733" i="15"/>
  <c r="G733" i="35"/>
  <c r="AR395" i="15"/>
  <c r="G395" i="35"/>
  <c r="V2714" i="15"/>
  <c r="V2626" i="15"/>
  <c r="V2588" i="15"/>
  <c r="BD2308" i="15"/>
  <c r="AF2046" i="15"/>
  <c r="AS2046" i="15" s="1"/>
  <c r="AF2038" i="15"/>
  <c r="AS2038" i="15" s="1"/>
  <c r="AF2069" i="15"/>
  <c r="AS2069" i="15" s="1"/>
  <c r="AF2058" i="15"/>
  <c r="AS2058" i="15" s="1"/>
  <c r="AF2051" i="15"/>
  <c r="AS2051" i="15" s="1"/>
  <c r="AF1747" i="15"/>
  <c r="AS1747" i="15" s="1"/>
  <c r="AF1729" i="15"/>
  <c r="AS1729" i="15" s="1"/>
  <c r="AF1726" i="15"/>
  <c r="AS1726" i="15" s="1"/>
  <c r="AF1752" i="15"/>
  <c r="AS1752" i="15" s="1"/>
  <c r="AF1414" i="15"/>
  <c r="AF1439" i="15"/>
  <c r="AS1439" i="15" s="1"/>
  <c r="BG1406" i="22"/>
  <c r="AF1413" i="15"/>
  <c r="BD1376" i="15"/>
  <c r="AY1473" i="15"/>
  <c r="AF1418" i="15"/>
  <c r="AF1371" i="15"/>
  <c r="AF1375" i="15"/>
  <c r="AF1385" i="15"/>
  <c r="AF1395" i="15"/>
  <c r="AS1395" i="15" s="1"/>
  <c r="AY1106" i="15"/>
  <c r="AF533" i="15"/>
  <c r="AF377" i="15"/>
  <c r="AF525" i="15"/>
  <c r="AF516" i="15"/>
  <c r="AY336" i="15"/>
  <c r="AF507" i="15"/>
  <c r="BE507" i="15" s="1"/>
  <c r="AF405" i="15"/>
  <c r="AS405" i="15" s="1"/>
  <c r="AF385" i="15"/>
  <c r="BE385" i="15" s="1"/>
  <c r="AF621" i="15"/>
  <c r="AY300" i="15"/>
  <c r="AZ134" i="15"/>
  <c r="AR22" i="15"/>
  <c r="G22" i="35"/>
  <c r="AR1423" i="15"/>
  <c r="G1423" i="35"/>
  <c r="AR393" i="15"/>
  <c r="G393" i="35"/>
  <c r="AR1252" i="15"/>
  <c r="G1252" i="35"/>
  <c r="AR157" i="15"/>
  <c r="G157" i="35"/>
  <c r="AF2045" i="15"/>
  <c r="AS2045" i="15" s="1"/>
  <c r="AF2037" i="15"/>
  <c r="AS2037" i="15" s="1"/>
  <c r="AF2068" i="15"/>
  <c r="AS2068" i="15" s="1"/>
  <c r="AF2057" i="15"/>
  <c r="AS2057" i="15" s="1"/>
  <c r="AF2050" i="15"/>
  <c r="AS2050" i="15" s="1"/>
  <c r="V1823" i="15"/>
  <c r="BF1823" i="15"/>
  <c r="AF1740" i="15"/>
  <c r="AS1740" i="15" s="1"/>
  <c r="AF1728" i="15"/>
  <c r="AS1728" i="15" s="1"/>
  <c r="AF1725" i="15"/>
  <c r="AS1725" i="15" s="1"/>
  <c r="AF1753" i="15"/>
  <c r="AS1753" i="15" s="1"/>
  <c r="AF1416" i="15"/>
  <c r="AF1423" i="15"/>
  <c r="AF1440" i="15"/>
  <c r="AS1440" i="15" s="1"/>
  <c r="V1473" i="15"/>
  <c r="AF1367" i="15"/>
  <c r="AF1387" i="15"/>
  <c r="BE1407" i="15"/>
  <c r="AF1372" i="15"/>
  <c r="AF1376" i="15"/>
  <c r="AF1388" i="15"/>
  <c r="BG1361" i="22"/>
  <c r="AY879" i="15"/>
  <c r="AF624" i="15"/>
  <c r="AF532" i="15"/>
  <c r="AF376" i="15"/>
  <c r="AF612" i="15"/>
  <c r="BE612" i="15" s="1"/>
  <c r="AF524" i="15"/>
  <c r="AF603" i="15"/>
  <c r="AF515" i="15"/>
  <c r="BD338" i="15"/>
  <c r="AF404" i="15"/>
  <c r="AS404" i="15" s="1"/>
  <c r="AF614" i="15"/>
  <c r="AY603" i="15"/>
  <c r="AF398" i="15"/>
  <c r="AF608" i="15"/>
  <c r="AF617" i="15"/>
  <c r="AF622" i="15"/>
  <c r="V134" i="15"/>
  <c r="AR1101" i="15"/>
  <c r="G1101" i="35"/>
  <c r="AF15" i="15"/>
  <c r="BE15" i="15" s="1"/>
  <c r="AF12" i="15"/>
  <c r="BE12" i="15" s="1"/>
  <c r="AR1100" i="15"/>
  <c r="G1100" i="35"/>
  <c r="AR30" i="15"/>
  <c r="G30" i="35"/>
  <c r="AR1238" i="15"/>
  <c r="G1238" i="35"/>
  <c r="AR126" i="15"/>
  <c r="G126" i="35"/>
  <c r="BE2626" i="15"/>
  <c r="AF2044" i="15"/>
  <c r="AS2044" i="15" s="1"/>
  <c r="AF2067" i="15"/>
  <c r="AS2067" i="15" s="1"/>
  <c r="BD1826" i="15"/>
  <c r="AF1739" i="15"/>
  <c r="AS1739" i="15" s="1"/>
  <c r="BI1739" i="15" s="1"/>
  <c r="AF1737" i="15"/>
  <c r="AS1737" i="15" s="1"/>
  <c r="AF1724" i="15"/>
  <c r="AS1724" i="15" s="1"/>
  <c r="AF1754" i="15"/>
  <c r="AS1754" i="15" s="1"/>
  <c r="AY1593" i="15"/>
  <c r="AF1432" i="15"/>
  <c r="AF1431" i="15"/>
  <c r="AF1421" i="15"/>
  <c r="AF1366" i="15"/>
  <c r="V1407" i="15"/>
  <c r="AF1373" i="15"/>
  <c r="AF1377" i="15"/>
  <c r="AF1390" i="15"/>
  <c r="AY935" i="15"/>
  <c r="AF531" i="15"/>
  <c r="AF375" i="15"/>
  <c r="AF523" i="15"/>
  <c r="BE523" i="15" s="1"/>
  <c r="AF514" i="15"/>
  <c r="AF403" i="15"/>
  <c r="AS403" i="15" s="1"/>
  <c r="AF397" i="15"/>
  <c r="AF606" i="15"/>
  <c r="BE606" i="15" s="1"/>
  <c r="AF391" i="15"/>
  <c r="AF601" i="15"/>
  <c r="AF623" i="15"/>
  <c r="AY206" i="15"/>
  <c r="AR1501" i="15"/>
  <c r="G1501" i="35"/>
  <c r="AR292" i="15"/>
  <c r="G292" i="35"/>
  <c r="AR29" i="15"/>
  <c r="G29" i="35"/>
  <c r="AR1210" i="15"/>
  <c r="G1210" i="35"/>
  <c r="AR1429" i="15"/>
  <c r="G1429" i="35"/>
  <c r="AR837" i="15"/>
  <c r="G837" i="35"/>
  <c r="AR19" i="15"/>
  <c r="G19" i="35"/>
  <c r="AR1237" i="15"/>
  <c r="G1237" i="35"/>
  <c r="BI2666" i="15"/>
  <c r="BD2626" i="15"/>
  <c r="AY2626" i="15"/>
  <c r="AZ2626" i="15" s="1"/>
  <c r="BE2607" i="15"/>
  <c r="AF2043" i="15"/>
  <c r="AS2043" i="15" s="1"/>
  <c r="AF2066" i="15"/>
  <c r="AS2066" i="15" s="1"/>
  <c r="AF2063" i="15"/>
  <c r="AS2063" i="15" s="1"/>
  <c r="AF2056" i="15"/>
  <c r="AS2056" i="15" s="1"/>
  <c r="AS2036" i="15"/>
  <c r="BI2036" i="15" s="1"/>
  <c r="AF1736" i="15"/>
  <c r="AS1736" i="15" s="1"/>
  <c r="AF1734" i="15"/>
  <c r="AS1734" i="15" s="1"/>
  <c r="AF1723" i="15"/>
  <c r="AS1723" i="15" s="1"/>
  <c r="AF1755" i="15"/>
  <c r="AS1755" i="15" s="1"/>
  <c r="V1593" i="15"/>
  <c r="AF1434" i="15"/>
  <c r="AF1428" i="15"/>
  <c r="AF1420" i="15"/>
  <c r="AF1422" i="15"/>
  <c r="AY1376" i="15"/>
  <c r="BE1236" i="15"/>
  <c r="BF1407" i="15"/>
  <c r="AF1374" i="15"/>
  <c r="AS1374" i="15" s="1"/>
  <c r="AF1386" i="15"/>
  <c r="AF1380" i="15"/>
  <c r="AF530" i="15"/>
  <c r="BE530" i="15" s="1"/>
  <c r="AF374" i="15"/>
  <c r="AF602" i="15"/>
  <c r="AF513" i="15"/>
  <c r="AF512" i="15"/>
  <c r="AF630" i="15"/>
  <c r="AS630" i="15" s="1"/>
  <c r="AF402" i="15"/>
  <c r="AS402" i="15" s="1"/>
  <c r="AF610" i="15"/>
  <c r="BE610" i="15" s="1"/>
  <c r="AF396" i="15"/>
  <c r="AF604" i="15"/>
  <c r="AF390" i="15"/>
  <c r="AF597" i="15"/>
  <c r="BG596" i="22"/>
  <c r="BG597" i="22" s="1"/>
  <c r="BG598" i="22" s="1"/>
  <c r="BG599" i="22" s="1"/>
  <c r="BG600" i="22" s="1"/>
  <c r="BG601" i="22" s="1"/>
  <c r="BG602" i="22" s="1"/>
  <c r="BG603" i="22" s="1"/>
  <c r="BG604" i="22" s="1"/>
  <c r="BG605" i="22" s="1"/>
  <c r="BG606" i="22" s="1"/>
  <c r="BG607" i="22" s="1"/>
  <c r="BG608" i="22" s="1"/>
  <c r="BG609" i="22" s="1"/>
  <c r="BG610" i="22" s="1"/>
  <c r="BG611" i="22" s="1"/>
  <c r="BG612" i="22" s="1"/>
  <c r="BG613" i="22" s="1"/>
  <c r="BG614" i="22" s="1"/>
  <c r="BG615" i="22" s="1"/>
  <c r="BG616" i="22" s="1"/>
  <c r="BG617" i="22" s="1"/>
  <c r="BG618" i="22" s="1"/>
  <c r="BG619" i="22" s="1"/>
  <c r="BG620" i="22" s="1"/>
  <c r="BG621" i="22" s="1"/>
  <c r="BG622" i="22" s="1"/>
  <c r="BG623" i="22" s="1"/>
  <c r="BG624" i="22" s="1"/>
  <c r="BG625" i="22" s="1"/>
  <c r="BG626" i="22" s="1"/>
  <c r="BG627" i="22" s="1"/>
  <c r="BG628" i="22" s="1"/>
  <c r="BG629" i="22" s="1"/>
  <c r="BG630" i="22" s="1"/>
  <c r="AY209" i="15"/>
  <c r="BD134" i="15"/>
  <c r="AY174" i="15"/>
  <c r="AR1422" i="15"/>
  <c r="G1422" i="35"/>
  <c r="AR839" i="15"/>
  <c r="G839" i="35"/>
  <c r="AR28" i="15"/>
  <c r="G28" i="35"/>
  <c r="AR960" i="15"/>
  <c r="G960" i="35"/>
  <c r="AR26" i="15"/>
  <c r="G26" i="35"/>
  <c r="AF2042" i="15"/>
  <c r="AS2042" i="15" s="1"/>
  <c r="AF2065" i="15"/>
  <c r="AS2065" i="15" s="1"/>
  <c r="AF2062" i="15"/>
  <c r="AS2062" i="15" s="1"/>
  <c r="AF2055" i="15"/>
  <c r="AS2055" i="15" s="1"/>
  <c r="AF1735" i="15"/>
  <c r="AS1735" i="15" s="1"/>
  <c r="AF1733" i="15"/>
  <c r="AS1733" i="15" s="1"/>
  <c r="AF1722" i="15"/>
  <c r="AS1722" i="15" s="1"/>
  <c r="AF1411" i="15"/>
  <c r="AF1435" i="15"/>
  <c r="BE1235" i="15"/>
  <c r="AF1365" i="15"/>
  <c r="AF1378" i="15"/>
  <c r="AF1381" i="15"/>
  <c r="AY1138" i="15"/>
  <c r="AF373" i="15"/>
  <c r="AF625" i="15"/>
  <c r="AF598" i="15"/>
  <c r="AY338" i="15"/>
  <c r="AF629" i="15"/>
  <c r="AS629" i="15" s="1"/>
  <c r="AF401" i="15"/>
  <c r="BE401" i="15" s="1"/>
  <c r="AF395" i="15"/>
  <c r="BE395" i="15" s="1"/>
  <c r="AF611" i="15"/>
  <c r="BE134" i="15"/>
  <c r="BF2583" i="15"/>
  <c r="V2583" i="15"/>
  <c r="AR1236" i="15"/>
  <c r="G1236" i="35"/>
  <c r="AR27" i="15"/>
  <c r="G27" i="35"/>
  <c r="AS1991" i="15"/>
  <c r="BI1991" i="15" s="1"/>
  <c r="AR1560" i="15"/>
  <c r="G1560" i="35"/>
  <c r="V1828" i="15"/>
  <c r="BF1828" i="15"/>
  <c r="AR1416" i="15"/>
  <c r="G1416" i="35"/>
  <c r="AR734" i="15"/>
  <c r="G734" i="35"/>
  <c r="AR1141" i="15"/>
  <c r="G1141" i="35"/>
  <c r="BE2634" i="15"/>
  <c r="BF2634" i="15"/>
  <c r="AY792" i="15"/>
  <c r="AR1411" i="15"/>
  <c r="G1411" i="35"/>
  <c r="AR838" i="15"/>
  <c r="G838" i="35"/>
  <c r="AR1071" i="15"/>
  <c r="G1071" i="35"/>
  <c r="AR201" i="15"/>
  <c r="G201" i="35"/>
  <c r="AR702" i="15"/>
  <c r="G702" i="35"/>
  <c r="AR788" i="15"/>
  <c r="G788" i="35"/>
  <c r="AR1469" i="15"/>
  <c r="G1469" i="35"/>
  <c r="V1829" i="15"/>
  <c r="BF1829" i="15"/>
  <c r="BD2577" i="15"/>
  <c r="AY2577" i="15"/>
  <c r="AZ2577" i="15" s="1"/>
  <c r="V2577" i="15"/>
  <c r="BF2577" i="15"/>
  <c r="BE2577" i="15"/>
  <c r="AR1559" i="15"/>
  <c r="G1559" i="35"/>
  <c r="AR1137" i="15"/>
  <c r="G1137" i="35"/>
  <c r="BF2625" i="15"/>
  <c r="V2625" i="15"/>
  <c r="AR1414" i="15"/>
  <c r="G1414" i="35"/>
  <c r="AR1432" i="15"/>
  <c r="G1432" i="35"/>
  <c r="AR1235" i="15"/>
  <c r="G1235" i="35"/>
  <c r="AR125" i="15"/>
  <c r="G125" i="35"/>
  <c r="AR158" i="15"/>
  <c r="G158" i="35"/>
  <c r="AR927" i="15"/>
  <c r="G927" i="35"/>
  <c r="AY600" i="15"/>
  <c r="AY971" i="15"/>
  <c r="AR286" i="15"/>
  <c r="G286" i="35"/>
  <c r="AR649" i="15"/>
  <c r="G649" i="35"/>
  <c r="AR172" i="15"/>
  <c r="G172" i="35"/>
  <c r="AR517" i="15"/>
  <c r="G517" i="35"/>
  <c r="AR779" i="15"/>
  <c r="G779" i="35"/>
  <c r="AF2645" i="15"/>
  <c r="AS2645" i="15" s="1"/>
  <c r="AF2629" i="15"/>
  <c r="AS2629" i="15" s="1"/>
  <c r="AF2648" i="15"/>
  <c r="AS2648" i="15" s="1"/>
  <c r="AF2625" i="15"/>
  <c r="AS2625" i="15" s="1"/>
  <c r="AF2640" i="15"/>
  <c r="AS2640" i="15" s="1"/>
  <c r="BG1946" i="22"/>
  <c r="BG1947" i="22" s="1"/>
  <c r="BG1948" i="22" s="1"/>
  <c r="BG1949" i="22" s="1"/>
  <c r="BG1950" i="22" s="1"/>
  <c r="BG1951" i="22" s="1"/>
  <c r="BG1952" i="22" s="1"/>
  <c r="BG1953" i="22" s="1"/>
  <c r="BG1954" i="22" s="1"/>
  <c r="BG1955" i="22" s="1"/>
  <c r="BG1956" i="22" s="1"/>
  <c r="BG1957" i="22" s="1"/>
  <c r="BG1958" i="22" s="1"/>
  <c r="BG1959" i="22" s="1"/>
  <c r="BG1960" i="22" s="1"/>
  <c r="BG1961" i="22" s="1"/>
  <c r="BG1962" i="22" s="1"/>
  <c r="BG1963" i="22" s="1"/>
  <c r="BG1964" i="22" s="1"/>
  <c r="BG1965" i="22" s="1"/>
  <c r="BG1966" i="22" s="1"/>
  <c r="BG1967" i="22" s="1"/>
  <c r="BG1968" i="22" s="1"/>
  <c r="BG1969" i="22" s="1"/>
  <c r="BG1970" i="22" s="1"/>
  <c r="BG1971" i="22" s="1"/>
  <c r="BG1972" i="22" s="1"/>
  <c r="BG1973" i="22" s="1"/>
  <c r="BG1974" i="22" s="1"/>
  <c r="BG1975" i="22" s="1"/>
  <c r="BG1976" i="22" s="1"/>
  <c r="BG1977" i="22" s="1"/>
  <c r="BG1978" i="22" s="1"/>
  <c r="BG1979" i="22" s="1"/>
  <c r="BG1980" i="22" s="1"/>
  <c r="AF1954" i="15"/>
  <c r="AS1954" i="15" s="1"/>
  <c r="AF1953" i="15"/>
  <c r="AS1953" i="15" s="1"/>
  <c r="AF1969" i="15"/>
  <c r="AS1969" i="15" s="1"/>
  <c r="AF1955" i="15"/>
  <c r="AS1955" i="15" s="1"/>
  <c r="AF1968" i="15"/>
  <c r="AS1968" i="15" s="1"/>
  <c r="AF1967" i="15"/>
  <c r="AS1967" i="15" s="1"/>
  <c r="BG1541" i="22"/>
  <c r="AF1575" i="15"/>
  <c r="AS1575" i="15" s="1"/>
  <c r="AF1571" i="15"/>
  <c r="AR1371" i="15"/>
  <c r="G1371" i="35"/>
  <c r="AF1229" i="15"/>
  <c r="AF1228" i="15"/>
  <c r="BE1228" i="15" s="1"/>
  <c r="AF1227" i="15"/>
  <c r="AF1232" i="15"/>
  <c r="AR742" i="15"/>
  <c r="G742" i="35"/>
  <c r="AR1376" i="15"/>
  <c r="G1376" i="35"/>
  <c r="AY108" i="15"/>
  <c r="V108" i="15"/>
  <c r="AR928" i="15"/>
  <c r="G928" i="35"/>
  <c r="AR156" i="15"/>
  <c r="G156" i="35"/>
  <c r="BG551" i="22"/>
  <c r="AF566" i="15"/>
  <c r="AF567" i="15"/>
  <c r="AF568" i="15"/>
  <c r="BE568" i="15" s="1"/>
  <c r="AF565" i="15"/>
  <c r="AF569" i="15"/>
  <c r="BE569" i="15" s="1"/>
  <c r="AF570" i="15"/>
  <c r="AR207" i="15"/>
  <c r="G207" i="35"/>
  <c r="AY647" i="15"/>
  <c r="AR200" i="15"/>
  <c r="G200" i="35"/>
  <c r="AR642" i="15"/>
  <c r="G642" i="35"/>
  <c r="AR396" i="15"/>
  <c r="G396" i="35"/>
  <c r="AR168" i="15"/>
  <c r="G168" i="35"/>
  <c r="AR514" i="15"/>
  <c r="G514" i="35"/>
  <c r="AR780" i="15"/>
  <c r="G780" i="35"/>
  <c r="BE1595" i="15"/>
  <c r="BD1595" i="15"/>
  <c r="BF2610" i="15"/>
  <c r="V2610" i="15"/>
  <c r="AR1468" i="15"/>
  <c r="G1468" i="35"/>
  <c r="BF2601" i="15"/>
  <c r="V2601" i="15"/>
  <c r="AR1558" i="15"/>
  <c r="G1558" i="35"/>
  <c r="AR1377" i="15"/>
  <c r="G1377" i="35"/>
  <c r="AR843" i="15"/>
  <c r="G843" i="35"/>
  <c r="AF1779" i="15"/>
  <c r="AS1779" i="15" s="1"/>
  <c r="AF1775" i="15"/>
  <c r="AS1775" i="15" s="1"/>
  <c r="AF1767" i="15"/>
  <c r="AS1767" i="15" s="1"/>
  <c r="AF1771" i="15"/>
  <c r="AS1771" i="15" s="1"/>
  <c r="AF1778" i="15"/>
  <c r="AS1778" i="15" s="1"/>
  <c r="BD2624" i="15"/>
  <c r="BF2624" i="15"/>
  <c r="BE2624" i="15"/>
  <c r="AY2624" i="15"/>
  <c r="AZ2624" i="15" s="1"/>
  <c r="BE2713" i="15"/>
  <c r="V2713" i="15"/>
  <c r="BF2713" i="15"/>
  <c r="AR1372" i="15"/>
  <c r="G1372" i="35"/>
  <c r="V2489" i="15"/>
  <c r="BE2489" i="15"/>
  <c r="AY2489" i="15"/>
  <c r="AZ2489" i="15" s="1"/>
  <c r="AR1072" i="15"/>
  <c r="G1072" i="35"/>
  <c r="AY113" i="15"/>
  <c r="BE113" i="15"/>
  <c r="BD113" i="15"/>
  <c r="V113" i="15"/>
  <c r="AR930" i="15"/>
  <c r="G930" i="35"/>
  <c r="AR701" i="15"/>
  <c r="G701" i="35"/>
  <c r="AY299" i="15"/>
  <c r="AR155" i="15"/>
  <c r="G155" i="35"/>
  <c r="AR283" i="15"/>
  <c r="G283" i="35"/>
  <c r="AR175" i="15"/>
  <c r="G175" i="35"/>
  <c r="AY112" i="15"/>
  <c r="V112" i="15"/>
  <c r="AR929" i="15"/>
  <c r="G929" i="35"/>
  <c r="AR20" i="15"/>
  <c r="G20" i="35"/>
  <c r="AR518" i="15"/>
  <c r="G518" i="35"/>
  <c r="AR784" i="15"/>
  <c r="G784" i="35"/>
  <c r="BI2756" i="15"/>
  <c r="BF2592" i="15"/>
  <c r="V2592" i="15"/>
  <c r="AF1456" i="15"/>
  <c r="AF1452" i="15"/>
  <c r="AF1454" i="15"/>
  <c r="V1831" i="15"/>
  <c r="BF1831" i="15"/>
  <c r="AR1369" i="15"/>
  <c r="G1369" i="35"/>
  <c r="AR836" i="15"/>
  <c r="G836" i="35"/>
  <c r="AY2712" i="15"/>
  <c r="AZ2712" i="15" s="1"/>
  <c r="BE2712" i="15"/>
  <c r="BD2712" i="15"/>
  <c r="V2712" i="15"/>
  <c r="BF2712" i="15"/>
  <c r="BG1181" i="22"/>
  <c r="AF1204" i="15"/>
  <c r="AF1189" i="15"/>
  <c r="AF1201" i="15"/>
  <c r="AF1200" i="15"/>
  <c r="AF1199" i="15"/>
  <c r="AF1198" i="15"/>
  <c r="AF1197" i="15"/>
  <c r="BE1197" i="15" s="1"/>
  <c r="AF1196" i="15"/>
  <c r="BE1196" i="15" s="1"/>
  <c r="AF1188" i="15"/>
  <c r="AF1195" i="15"/>
  <c r="AF1202" i="15"/>
  <c r="AF1194" i="15"/>
  <c r="AF1193" i="15"/>
  <c r="AF1192" i="15"/>
  <c r="AF1191" i="15"/>
  <c r="BE1191" i="15" s="1"/>
  <c r="AF1190" i="15"/>
  <c r="BE1190" i="15" s="1"/>
  <c r="AF1206" i="15"/>
  <c r="AF1205" i="15"/>
  <c r="BE1205" i="15" s="1"/>
  <c r="AF1203" i="15"/>
  <c r="AR1435" i="15"/>
  <c r="G1435" i="35"/>
  <c r="AR1418" i="15"/>
  <c r="G1418" i="35"/>
  <c r="AR1373" i="15"/>
  <c r="G1373" i="35"/>
  <c r="AR959" i="15"/>
  <c r="G959" i="35"/>
  <c r="AR1205" i="15"/>
  <c r="G1205" i="35"/>
  <c r="AY111" i="15"/>
  <c r="V111" i="15"/>
  <c r="AR926" i="15"/>
  <c r="G926" i="35"/>
  <c r="AY114" i="15"/>
  <c r="V114" i="15"/>
  <c r="BE114" i="15"/>
  <c r="AY972" i="15"/>
  <c r="AR599" i="15"/>
  <c r="G599" i="35"/>
  <c r="AY110" i="15"/>
  <c r="V110" i="15"/>
  <c r="AY602" i="15"/>
  <c r="G515" i="35"/>
  <c r="AR515" i="15"/>
  <c r="AR787" i="15"/>
  <c r="G787" i="35"/>
  <c r="BF2582" i="15"/>
  <c r="V2582" i="15"/>
  <c r="AR1378" i="15"/>
  <c r="G1378" i="35"/>
  <c r="AR1409" i="15"/>
  <c r="G1409" i="35"/>
  <c r="AF1429" i="15"/>
  <c r="AF1430" i="15"/>
  <c r="AR1428" i="15"/>
  <c r="G1428" i="35"/>
  <c r="AF1364" i="15"/>
  <c r="AF1362" i="15"/>
  <c r="AF1363" i="15"/>
  <c r="AR171" i="15"/>
  <c r="G171" i="35"/>
  <c r="AR170" i="15"/>
  <c r="G170" i="35"/>
  <c r="AR394" i="15"/>
  <c r="G394" i="35"/>
  <c r="AY970" i="15"/>
  <c r="AR154" i="15"/>
  <c r="G154" i="35"/>
  <c r="AR705" i="15"/>
  <c r="G705" i="35"/>
  <c r="AR777" i="15"/>
  <c r="G777" i="35"/>
  <c r="BD2581" i="15"/>
  <c r="BF2581" i="15"/>
  <c r="BE2581" i="15"/>
  <c r="V2581" i="15"/>
  <c r="AY2581" i="15"/>
  <c r="AZ2581" i="15" s="1"/>
  <c r="V2308" i="15"/>
  <c r="BF2308" i="15"/>
  <c r="AR1467" i="15"/>
  <c r="G1467" i="35"/>
  <c r="AR1386" i="15"/>
  <c r="G1386" i="35"/>
  <c r="AR1138" i="15"/>
  <c r="G1138" i="35"/>
  <c r="AY882" i="15"/>
  <c r="AR1407" i="15"/>
  <c r="G1407" i="35"/>
  <c r="AF843" i="15"/>
  <c r="AF836" i="15"/>
  <c r="AF825" i="15"/>
  <c r="AF845" i="15"/>
  <c r="AF835" i="15"/>
  <c r="AF837" i="15"/>
  <c r="AR1099" i="15"/>
  <c r="G1099" i="35"/>
  <c r="AR850" i="15"/>
  <c r="G850" i="35"/>
  <c r="AR23" i="15"/>
  <c r="G23" i="35"/>
  <c r="AR1068" i="15"/>
  <c r="G1068" i="35"/>
  <c r="AR704" i="15"/>
  <c r="G704" i="35"/>
  <c r="AR210" i="15"/>
  <c r="G210" i="35"/>
  <c r="AR127" i="15"/>
  <c r="G127" i="35"/>
  <c r="AR516" i="15"/>
  <c r="G516" i="35"/>
  <c r="AR778" i="15"/>
  <c r="G778" i="35"/>
  <c r="AR781" i="15"/>
  <c r="G781" i="35"/>
  <c r="AY2578" i="15"/>
  <c r="AZ2578" i="15" s="1"/>
  <c r="BF2578" i="15"/>
  <c r="V2578" i="15"/>
  <c r="V1827" i="15"/>
  <c r="BF1827" i="15"/>
  <c r="BE1593" i="15"/>
  <c r="AR1417" i="15"/>
  <c r="G1417" i="35"/>
  <c r="AR1379" i="15"/>
  <c r="G1379" i="35"/>
  <c r="V2532" i="15"/>
  <c r="BE2532" i="15"/>
  <c r="AY2532" i="15"/>
  <c r="AZ2532" i="15" s="1"/>
  <c r="AF1101" i="15"/>
  <c r="AF1100" i="15"/>
  <c r="BE1100" i="15" s="1"/>
  <c r="AF1102" i="15"/>
  <c r="AF1112" i="15"/>
  <c r="AF1099" i="15"/>
  <c r="AF1098" i="15"/>
  <c r="AY886" i="15"/>
  <c r="AR1425" i="15"/>
  <c r="G1425" i="35"/>
  <c r="AR1408" i="15"/>
  <c r="AS1408" i="15" s="1"/>
  <c r="G1408" i="35"/>
  <c r="AY883" i="15"/>
  <c r="AR840" i="15"/>
  <c r="G840" i="35"/>
  <c r="AR1588" i="15"/>
  <c r="G1588" i="35"/>
  <c r="AR1102" i="15"/>
  <c r="G1102" i="35"/>
  <c r="AY885" i="15"/>
  <c r="BG371" i="22"/>
  <c r="BG372" i="22" s="1"/>
  <c r="BG373" i="22" s="1"/>
  <c r="BG374" i="22" s="1"/>
  <c r="BG375" i="22" s="1"/>
  <c r="BG376" i="22" s="1"/>
  <c r="BG377" i="22" s="1"/>
  <c r="BG378" i="22" s="1"/>
  <c r="BG379" i="22" s="1"/>
  <c r="BG380" i="22" s="1"/>
  <c r="BG381" i="22" s="1"/>
  <c r="AF382" i="15"/>
  <c r="BE382" i="15" s="1"/>
  <c r="AF384" i="15"/>
  <c r="AF383" i="15"/>
  <c r="AF379" i="15"/>
  <c r="AF380" i="15"/>
  <c r="BE380" i="15" s="1"/>
  <c r="AF378" i="15"/>
  <c r="AF381" i="15"/>
  <c r="BE381" i="15" s="1"/>
  <c r="AR209" i="15"/>
  <c r="G209" i="35"/>
  <c r="AR1069" i="15"/>
  <c r="G1069" i="35"/>
  <c r="AR871" i="15"/>
  <c r="G871" i="35"/>
  <c r="AR397" i="15"/>
  <c r="G397" i="35"/>
  <c r="AR169" i="15"/>
  <c r="G169" i="35"/>
  <c r="AR703" i="15"/>
  <c r="G703" i="35"/>
  <c r="AR206" i="15"/>
  <c r="G206" i="35"/>
  <c r="BG506" i="22"/>
  <c r="AF537" i="15"/>
  <c r="AS537" i="15" s="1"/>
  <c r="AF529" i="15"/>
  <c r="BE529" i="15" s="1"/>
  <c r="AF528" i="15"/>
  <c r="BE528" i="15" s="1"/>
  <c r="AF535" i="15"/>
  <c r="AF527" i="15"/>
  <c r="AF540" i="15"/>
  <c r="AS540" i="15" s="1"/>
  <c r="BI540" i="15" s="1"/>
  <c r="AF536" i="15"/>
  <c r="BE536" i="15" s="1"/>
  <c r="AF534" i="15"/>
  <c r="BE534" i="15" s="1"/>
  <c r="AF539" i="15"/>
  <c r="AS539" i="15" s="1"/>
  <c r="AF522" i="15"/>
  <c r="BE522" i="15" s="1"/>
  <c r="AF521" i="15"/>
  <c r="AF520" i="15"/>
  <c r="AF538" i="15"/>
  <c r="AS538" i="15" s="1"/>
  <c r="AR785" i="15"/>
  <c r="G785" i="35"/>
  <c r="AY2738" i="15"/>
  <c r="AZ2738" i="15" s="1"/>
  <c r="BF2738" i="15"/>
  <c r="BE2738" i="15"/>
  <c r="BD2738" i="15"/>
  <c r="V2738" i="15"/>
  <c r="BF2771" i="15"/>
  <c r="BE2771" i="15"/>
  <c r="BD2771" i="15"/>
  <c r="V2771" i="15"/>
  <c r="AY2771" i="15"/>
  <c r="AZ2771" i="15" s="1"/>
  <c r="BF2685" i="15"/>
  <c r="BE2685" i="15"/>
  <c r="BD2685" i="15"/>
  <c r="V2685" i="15"/>
  <c r="AY2685" i="15"/>
  <c r="AZ2685" i="15" s="1"/>
  <c r="BF2779" i="15"/>
  <c r="BE2779" i="15"/>
  <c r="BD2779" i="15"/>
  <c r="V2779" i="15"/>
  <c r="AY2779" i="15"/>
  <c r="AZ2779" i="15" s="1"/>
  <c r="BF2695" i="15"/>
  <c r="BE2695" i="15"/>
  <c r="BD2695" i="15"/>
  <c r="V2695" i="15"/>
  <c r="AY2695" i="15"/>
  <c r="AZ2695" i="15" s="1"/>
  <c r="AY2680" i="15"/>
  <c r="AZ2680" i="15" s="1"/>
  <c r="BF2680" i="15"/>
  <c r="BE2680" i="15"/>
  <c r="BD2680" i="15"/>
  <c r="V2680" i="15"/>
  <c r="V2605" i="15"/>
  <c r="AY2605" i="15"/>
  <c r="AZ2605" i="15" s="1"/>
  <c r="BF2605" i="15"/>
  <c r="BD2605" i="15"/>
  <c r="BE2605" i="15"/>
  <c r="AY2640" i="15"/>
  <c r="AZ2640" i="15" s="1"/>
  <c r="BE2640" i="15"/>
  <c r="BD2640" i="15"/>
  <c r="V2640" i="15"/>
  <c r="BF2640" i="15"/>
  <c r="BE2623" i="15"/>
  <c r="BD2623" i="15"/>
  <c r="V2623" i="15"/>
  <c r="AY2623" i="15"/>
  <c r="AZ2623" i="15" s="1"/>
  <c r="BF2623" i="15"/>
  <c r="V2537" i="15"/>
  <c r="AY2537" i="15"/>
  <c r="AZ2537" i="15" s="1"/>
  <c r="BF2537" i="15"/>
  <c r="BE2537" i="15"/>
  <c r="BD2537" i="15"/>
  <c r="BE2467" i="15"/>
  <c r="BD2467" i="15"/>
  <c r="V2467" i="15"/>
  <c r="AY2467" i="15"/>
  <c r="AZ2467" i="15" s="1"/>
  <c r="BF2467" i="15"/>
  <c r="BG2261" i="22"/>
  <c r="BG2262" i="22" s="1"/>
  <c r="BG2263" i="22" s="1"/>
  <c r="BG2264" i="22" s="1"/>
  <c r="BG2265" i="22" s="1"/>
  <c r="BG2266" i="22" s="1"/>
  <c r="BG2267" i="22" s="1"/>
  <c r="BG2268" i="22" s="1"/>
  <c r="BG2269" i="22" s="1"/>
  <c r="BG2270" i="22" s="1"/>
  <c r="BG2271" i="22" s="1"/>
  <c r="BG2272" i="22" s="1"/>
  <c r="BG2273" i="22" s="1"/>
  <c r="BG2274" i="22" s="1"/>
  <c r="BG2275" i="22" s="1"/>
  <c r="BG2276" i="22" s="1"/>
  <c r="BG2277" i="22" s="1"/>
  <c r="BG2278" i="22" s="1"/>
  <c r="BG2279" i="22" s="1"/>
  <c r="BG2280" i="22" s="1"/>
  <c r="BG2281" i="22" s="1"/>
  <c r="BG2282" i="22" s="1"/>
  <c r="BG2283" i="22" s="1"/>
  <c r="BG2284" i="22" s="1"/>
  <c r="BG2285" i="22" s="1"/>
  <c r="BG2286" i="22" s="1"/>
  <c r="BG2287" i="22" s="1"/>
  <c r="BG2288" i="22" s="1"/>
  <c r="BG2289" i="22" s="1"/>
  <c r="BG2290" i="22" s="1"/>
  <c r="BG2291" i="22" s="1"/>
  <c r="BG2292" i="22" s="1"/>
  <c r="BG2293" i="22" s="1"/>
  <c r="BG2294" i="22" s="1"/>
  <c r="BG2295" i="22" s="1"/>
  <c r="AF2293" i="15"/>
  <c r="AS2293" i="15" s="1"/>
  <c r="AF2284" i="15"/>
  <c r="AS2284" i="15" s="1"/>
  <c r="AF2294" i="15"/>
  <c r="AS2294" i="15" s="1"/>
  <c r="AF2295" i="15"/>
  <c r="AS2295" i="15" s="1"/>
  <c r="AF2286" i="15"/>
  <c r="AS2286" i="15" s="1"/>
  <c r="AF2290" i="15"/>
  <c r="AF2291" i="15"/>
  <c r="AS2291" i="15" s="1"/>
  <c r="AF2282" i="15"/>
  <c r="AS2282" i="15" s="1"/>
  <c r="AF2292" i="15"/>
  <c r="AS2292" i="15" s="1"/>
  <c r="AF2281" i="15"/>
  <c r="AS2281" i="15" s="1"/>
  <c r="AF2272" i="15"/>
  <c r="AS2272" i="15" s="1"/>
  <c r="AF2263" i="15"/>
  <c r="AS2263" i="15" s="1"/>
  <c r="AF2273" i="15"/>
  <c r="AS2273" i="15" s="1"/>
  <c r="AF2264" i="15"/>
  <c r="AS2264" i="15" s="1"/>
  <c r="AF2283" i="15"/>
  <c r="AS2283" i="15" s="1"/>
  <c r="AF2275" i="15"/>
  <c r="AS2275" i="15" s="1"/>
  <c r="AF2274" i="15"/>
  <c r="AS2274" i="15" s="1"/>
  <c r="AF2265" i="15"/>
  <c r="AS2265" i="15" s="1"/>
  <c r="AF2288" i="15"/>
  <c r="AS2288" i="15" s="1"/>
  <c r="AF2276" i="15"/>
  <c r="AS2276" i="15" s="1"/>
  <c r="AF2266" i="15"/>
  <c r="AS2266" i="15" s="1"/>
  <c r="AF2289" i="15"/>
  <c r="AS2289" i="15" s="1"/>
  <c r="AF2287" i="15"/>
  <c r="AS2287" i="15" s="1"/>
  <c r="AF2277" i="15"/>
  <c r="AS2277" i="15" s="1"/>
  <c r="AF2268" i="15"/>
  <c r="AS2268" i="15" s="1"/>
  <c r="AF2267" i="15"/>
  <c r="AS2267" i="15" s="1"/>
  <c r="AF2278" i="15"/>
  <c r="AS2278" i="15" s="1"/>
  <c r="AF2269" i="15"/>
  <c r="AS2269" i="15" s="1"/>
  <c r="AF2279" i="15"/>
  <c r="AS2279" i="15" s="1"/>
  <c r="AF2270" i="15"/>
  <c r="AS2270" i="15" s="1"/>
  <c r="AF2285" i="15"/>
  <c r="AS2285" i="15" s="1"/>
  <c r="AF2280" i="15"/>
  <c r="AS2280" i="15" s="1"/>
  <c r="BI2280" i="15" s="1"/>
  <c r="AF2271" i="15"/>
  <c r="AS2271" i="15" s="1"/>
  <c r="AF2262" i="15"/>
  <c r="AS2262" i="15" s="1"/>
  <c r="BF1908" i="15"/>
  <c r="BE1908" i="15"/>
  <c r="BD1908" i="15"/>
  <c r="V1908" i="15"/>
  <c r="AY1908" i="15"/>
  <c r="AZ1908" i="15" s="1"/>
  <c r="BF1868" i="15"/>
  <c r="BE1868" i="15"/>
  <c r="BD1868" i="15"/>
  <c r="V1868" i="15"/>
  <c r="AY1868" i="15"/>
  <c r="AZ1868" i="15" s="1"/>
  <c r="BF1902" i="15"/>
  <c r="BE1902" i="15"/>
  <c r="BD1902" i="15"/>
  <c r="V1902" i="15"/>
  <c r="AY1902" i="15"/>
  <c r="AZ1902" i="15" s="1"/>
  <c r="BF1933" i="15"/>
  <c r="AY1933" i="15"/>
  <c r="AZ1933" i="15" s="1"/>
  <c r="BE1933" i="15"/>
  <c r="BD1933" i="15"/>
  <c r="V1933" i="15"/>
  <c r="AY1880" i="15"/>
  <c r="AZ1880" i="15" s="1"/>
  <c r="BF1880" i="15"/>
  <c r="BE1880" i="15"/>
  <c r="BD1880" i="15"/>
  <c r="V1880" i="15"/>
  <c r="AY1841" i="15"/>
  <c r="AZ1841" i="15" s="1"/>
  <c r="BF1841" i="15"/>
  <c r="BE1841" i="15"/>
  <c r="BD1841" i="15"/>
  <c r="V1841" i="15"/>
  <c r="V1882" i="15"/>
  <c r="AY1882" i="15"/>
  <c r="AZ1882" i="15" s="1"/>
  <c r="BF1882" i="15"/>
  <c r="BE1882" i="15"/>
  <c r="BD1882" i="15"/>
  <c r="V1794" i="15"/>
  <c r="AY1794" i="15"/>
  <c r="AZ1794" i="15" s="1"/>
  <c r="BF1794" i="15"/>
  <c r="BE1794" i="15"/>
  <c r="BD1794" i="15"/>
  <c r="BF1978" i="15"/>
  <c r="BE1978" i="15"/>
  <c r="BD1978" i="15"/>
  <c r="V1978" i="15"/>
  <c r="AY1978" i="15"/>
  <c r="AZ1978" i="15" s="1"/>
  <c r="AY1955" i="15"/>
  <c r="AZ1955" i="15" s="1"/>
  <c r="BF1955" i="15"/>
  <c r="V1955" i="15"/>
  <c r="BE1955" i="15"/>
  <c r="BD1955" i="15"/>
  <c r="BF1962" i="15"/>
  <c r="BE1962" i="15"/>
  <c r="V1962" i="15"/>
  <c r="AY1962" i="15"/>
  <c r="AZ1962" i="15" s="1"/>
  <c r="BD1962" i="15"/>
  <c r="BF1970" i="15"/>
  <c r="BE1970" i="15"/>
  <c r="BD1970" i="15"/>
  <c r="V1970" i="15"/>
  <c r="AY1970" i="15"/>
  <c r="AZ1970" i="15" s="1"/>
  <c r="BF1930" i="15"/>
  <c r="BD1930" i="15"/>
  <c r="V1930" i="15"/>
  <c r="AY1930" i="15"/>
  <c r="AZ1930" i="15" s="1"/>
  <c r="BE1930" i="15"/>
  <c r="BD1793" i="15"/>
  <c r="V1793" i="15"/>
  <c r="AY1793" i="15"/>
  <c r="AZ1793" i="15" s="1"/>
  <c r="BF1793" i="15"/>
  <c r="BE1793" i="15"/>
  <c r="BE1925" i="15"/>
  <c r="BD1925" i="15"/>
  <c r="V1925" i="15"/>
  <c r="AY1925" i="15"/>
  <c r="AZ1925" i="15" s="1"/>
  <c r="BF1925" i="15"/>
  <c r="BE1782" i="15"/>
  <c r="BD1782" i="15"/>
  <c r="V1782" i="15"/>
  <c r="BF1782" i="15"/>
  <c r="AY1782" i="15"/>
  <c r="AZ1782" i="15" s="1"/>
  <c r="BF1917" i="15"/>
  <c r="BE1917" i="15"/>
  <c r="BD1917" i="15"/>
  <c r="V1917" i="15"/>
  <c r="AY1917" i="15"/>
  <c r="AZ1917" i="15" s="1"/>
  <c r="BF1890" i="15"/>
  <c r="BE1890" i="15"/>
  <c r="BD1890" i="15"/>
  <c r="V1890" i="15"/>
  <c r="AY1890" i="15"/>
  <c r="AZ1890" i="15" s="1"/>
  <c r="BF1876" i="15"/>
  <c r="BE1876" i="15"/>
  <c r="BD1876" i="15"/>
  <c r="V1876" i="15"/>
  <c r="AY1876" i="15"/>
  <c r="AZ1876" i="15" s="1"/>
  <c r="BF1777" i="15"/>
  <c r="BE1777" i="15"/>
  <c r="BD1777" i="15"/>
  <c r="AY1777" i="15"/>
  <c r="AZ1777" i="15" s="1"/>
  <c r="V1777" i="15"/>
  <c r="BF1706" i="15"/>
  <c r="BE1706" i="15"/>
  <c r="BD1706" i="15"/>
  <c r="V1706" i="15"/>
  <c r="AY1706" i="15"/>
  <c r="AZ1706" i="15" s="1"/>
  <c r="V1587" i="15"/>
  <c r="AY1587" i="15"/>
  <c r="BF1587" i="15"/>
  <c r="BE1587" i="15"/>
  <c r="BF1729" i="15"/>
  <c r="BE1729" i="15"/>
  <c r="BD1729" i="15"/>
  <c r="V1729" i="15"/>
  <c r="AY1729" i="15"/>
  <c r="AZ1729" i="15" s="1"/>
  <c r="BF1702" i="15"/>
  <c r="BE1702" i="15"/>
  <c r="BD1702" i="15"/>
  <c r="V1702" i="15"/>
  <c r="AY1702" i="15"/>
  <c r="AZ1702" i="15" s="1"/>
  <c r="AY1725" i="15"/>
  <c r="AZ1725" i="15" s="1"/>
  <c r="BF1725" i="15"/>
  <c r="BE1725" i="15"/>
  <c r="BD1725" i="15"/>
  <c r="V1725" i="15"/>
  <c r="BF1746" i="15"/>
  <c r="BE1746" i="15"/>
  <c r="V1746" i="15"/>
  <c r="BD1746" i="15"/>
  <c r="AY1746" i="15"/>
  <c r="AZ1746" i="15" s="1"/>
  <c r="V1754" i="15"/>
  <c r="BF1754" i="15"/>
  <c r="AY1754" i="15"/>
  <c r="AZ1754" i="15" s="1"/>
  <c r="BE1754" i="15"/>
  <c r="BD1754" i="15"/>
  <c r="AY1690" i="15"/>
  <c r="AZ1690" i="15" s="1"/>
  <c r="BF1690" i="15"/>
  <c r="BE1690" i="15"/>
  <c r="BD1690" i="15"/>
  <c r="V1690" i="15"/>
  <c r="AY1663" i="15"/>
  <c r="AZ1663" i="15" s="1"/>
  <c r="BF1663" i="15"/>
  <c r="BE1663" i="15"/>
  <c r="BD1663" i="15"/>
  <c r="V1663" i="15"/>
  <c r="V1689" i="15"/>
  <c r="AY1689" i="15"/>
  <c r="AZ1689" i="15" s="1"/>
  <c r="BF1689" i="15"/>
  <c r="BE1689" i="15"/>
  <c r="BD1689" i="15"/>
  <c r="V1657" i="15"/>
  <c r="AY1657" i="15"/>
  <c r="BF1657" i="15"/>
  <c r="BE1657" i="15"/>
  <c r="V1618" i="15"/>
  <c r="AY1618" i="15"/>
  <c r="AZ1618" i="15" s="1"/>
  <c r="BF1618" i="15"/>
  <c r="BE1618" i="15"/>
  <c r="BD1618" i="15"/>
  <c r="BD1642" i="15"/>
  <c r="V1642" i="15"/>
  <c r="AY1642" i="15"/>
  <c r="BF1642" i="15"/>
  <c r="BE1642" i="15"/>
  <c r="V1608" i="15"/>
  <c r="AY1608" i="15"/>
  <c r="BF1608" i="15"/>
  <c r="BE1608" i="15"/>
  <c r="BE1605" i="15"/>
  <c r="V1605" i="15"/>
  <c r="AY1605" i="15"/>
  <c r="BF1605" i="15"/>
  <c r="BF1470" i="15"/>
  <c r="BE1470" i="15"/>
  <c r="V1470" i="15"/>
  <c r="AY1470" i="15"/>
  <c r="AR1461" i="15"/>
  <c r="G1461" i="35"/>
  <c r="BF1463" i="15"/>
  <c r="BE1463" i="15"/>
  <c r="BD1463" i="15"/>
  <c r="V1463" i="15"/>
  <c r="AY1463" i="15"/>
  <c r="AR1455" i="15"/>
  <c r="G1455" i="35"/>
  <c r="AY1452" i="15"/>
  <c r="BE1452" i="15"/>
  <c r="BF1452" i="15"/>
  <c r="V1452" i="15"/>
  <c r="AR1595" i="15"/>
  <c r="G1595" i="35"/>
  <c r="AR1602" i="15"/>
  <c r="G1602" i="35"/>
  <c r="AR1610" i="15"/>
  <c r="G1610" i="35"/>
  <c r="AY1560" i="15"/>
  <c r="V1560" i="15"/>
  <c r="BF1560" i="15"/>
  <c r="BE1560" i="15"/>
  <c r="V1527" i="15"/>
  <c r="AY1527" i="15"/>
  <c r="AZ1527" i="15" s="1"/>
  <c r="BF1527" i="15"/>
  <c r="BE1527" i="15"/>
  <c r="BD1527" i="15"/>
  <c r="BD1551" i="15"/>
  <c r="V1551" i="15"/>
  <c r="AY1551" i="15"/>
  <c r="BF1551" i="15"/>
  <c r="BE1551" i="15"/>
  <c r="AR1563" i="15"/>
  <c r="G1563" i="35"/>
  <c r="V1523" i="15"/>
  <c r="AY1523" i="15"/>
  <c r="BF1523" i="15"/>
  <c r="BE1523" i="15"/>
  <c r="BE1546" i="15"/>
  <c r="V1546" i="15"/>
  <c r="AY1546" i="15"/>
  <c r="BF1546" i="15"/>
  <c r="BE1572" i="15"/>
  <c r="BF1572" i="15"/>
  <c r="V1572" i="15"/>
  <c r="BD1572" i="15"/>
  <c r="AY1572" i="15"/>
  <c r="AZ1572" i="15" s="1"/>
  <c r="BE1512" i="15"/>
  <c r="BD1512" i="15"/>
  <c r="V1512" i="15"/>
  <c r="AY1512" i="15"/>
  <c r="BF1512" i="15"/>
  <c r="BE1479" i="15"/>
  <c r="V1479" i="15"/>
  <c r="AY1479" i="15"/>
  <c r="BF1479" i="15"/>
  <c r="BF1418" i="15"/>
  <c r="BE1418" i="15"/>
  <c r="AY1418" i="15"/>
  <c r="V1418" i="15"/>
  <c r="BD1418" i="15"/>
  <c r="AY1386" i="15"/>
  <c r="BF1348" i="15"/>
  <c r="BE1348" i="15"/>
  <c r="BD1348" i="15"/>
  <c r="V1348" i="15"/>
  <c r="AY1348" i="15"/>
  <c r="AZ1348" i="15" s="1"/>
  <c r="AR1339" i="15"/>
  <c r="G1339" i="35"/>
  <c r="BF1409" i="15"/>
  <c r="AY1409" i="15"/>
  <c r="BE1409" i="15"/>
  <c r="V1409" i="15"/>
  <c r="BD1409" i="15"/>
  <c r="AY1383" i="15"/>
  <c r="AY1368" i="15"/>
  <c r="AR1364" i="15"/>
  <c r="G1364" i="35"/>
  <c r="AY1343" i="15"/>
  <c r="AR1332" i="15"/>
  <c r="G1332" i="35"/>
  <c r="AY1367" i="15"/>
  <c r="AY1379" i="15"/>
  <c r="BE1379" i="15"/>
  <c r="AY1331" i="15"/>
  <c r="AR1297" i="15"/>
  <c r="G1297" i="35"/>
  <c r="AR1293" i="15"/>
  <c r="G1293" i="35"/>
  <c r="BE1421" i="15"/>
  <c r="BD1421" i="15"/>
  <c r="V1421" i="15"/>
  <c r="BF1421" i="15"/>
  <c r="AY1421" i="15"/>
  <c r="V1433" i="15"/>
  <c r="BF1433" i="15"/>
  <c r="BE1433" i="15"/>
  <c r="AY1433" i="15"/>
  <c r="BF1438" i="15"/>
  <c r="V1438" i="15"/>
  <c r="AY1438" i="15"/>
  <c r="AZ1438" i="15" s="1"/>
  <c r="BE1438" i="15"/>
  <c r="BD1438" i="15"/>
  <c r="AY1326" i="15"/>
  <c r="AR1318" i="15"/>
  <c r="G1318" i="35"/>
  <c r="AR1287" i="15"/>
  <c r="G1287" i="35"/>
  <c r="AR1505" i="15"/>
  <c r="G1505" i="35"/>
  <c r="AR1512" i="15"/>
  <c r="G1512" i="35"/>
  <c r="AR1520" i="15"/>
  <c r="G1520" i="35"/>
  <c r="AY1425" i="15"/>
  <c r="V1425" i="15"/>
  <c r="BF1425" i="15"/>
  <c r="BE1425" i="15"/>
  <c r="AY1319" i="15"/>
  <c r="AR1279" i="15"/>
  <c r="G1279" i="35"/>
  <c r="AR1275" i="15"/>
  <c r="G1275" i="35"/>
  <c r="V1426" i="15"/>
  <c r="AY1426" i="15"/>
  <c r="BE1426" i="15"/>
  <c r="BF1426" i="15"/>
  <c r="AR1249" i="15"/>
  <c r="G1249" i="35"/>
  <c r="BF1211" i="15"/>
  <c r="BD1211" i="15"/>
  <c r="V1211" i="15"/>
  <c r="AY1211" i="15"/>
  <c r="AZ1211" i="15" s="1"/>
  <c r="AR1241" i="15"/>
  <c r="G1241" i="35"/>
  <c r="AY1208" i="15"/>
  <c r="AY1279" i="15"/>
  <c r="AY1286" i="15"/>
  <c r="AY1293" i="15"/>
  <c r="BF1301" i="15"/>
  <c r="BD1301" i="15"/>
  <c r="AY1301" i="15"/>
  <c r="AZ1301" i="15" s="1"/>
  <c r="V1301" i="15"/>
  <c r="AY1201" i="15"/>
  <c r="AR1190" i="15"/>
  <c r="G1190" i="35"/>
  <c r="AY1190" i="15"/>
  <c r="AR1182" i="15"/>
  <c r="G1182" i="35"/>
  <c r="AY1255" i="15"/>
  <c r="AY1183" i="15"/>
  <c r="AY1245" i="15"/>
  <c r="AY1098" i="15"/>
  <c r="AR1114" i="15"/>
  <c r="G1114" i="35"/>
  <c r="AY1068" i="15"/>
  <c r="AY1094" i="15"/>
  <c r="AY1124" i="15"/>
  <c r="AZ1124" i="15" s="1"/>
  <c r="V1124" i="15"/>
  <c r="BF1124" i="15"/>
  <c r="BE1124" i="15"/>
  <c r="BD1124" i="15"/>
  <c r="AY1060" i="15"/>
  <c r="AR1027" i="15"/>
  <c r="G1027" i="35"/>
  <c r="AY1057" i="15"/>
  <c r="AR1049" i="15"/>
  <c r="G1049" i="35"/>
  <c r="AY1050" i="15"/>
  <c r="AR1010" i="15"/>
  <c r="G1010" i="35"/>
  <c r="AR1158" i="15"/>
  <c r="G1158" i="35"/>
  <c r="AY1139" i="15"/>
  <c r="AY1164" i="15"/>
  <c r="AY969" i="15"/>
  <c r="BD969" i="15"/>
  <c r="AY977" i="15"/>
  <c r="AY985" i="15"/>
  <c r="AY928" i="15"/>
  <c r="AR919" i="15"/>
  <c r="G919" i="35"/>
  <c r="BF899" i="15"/>
  <c r="BE899" i="15"/>
  <c r="BD899" i="15"/>
  <c r="V899" i="15"/>
  <c r="AY899" i="15"/>
  <c r="AZ899" i="15" s="1"/>
  <c r="AY871" i="15"/>
  <c r="AY837" i="15"/>
  <c r="AY1003" i="15"/>
  <c r="AY924" i="15"/>
  <c r="AR916" i="15"/>
  <c r="G916" i="35"/>
  <c r="AY890" i="15"/>
  <c r="AY1013" i="15"/>
  <c r="BD1013" i="15"/>
  <c r="AY1020" i="15"/>
  <c r="AY1027" i="15"/>
  <c r="BF1035" i="15"/>
  <c r="BE1035" i="15"/>
  <c r="BD1035" i="15"/>
  <c r="V1035" i="15"/>
  <c r="AY1035" i="15"/>
  <c r="AZ1035" i="15" s="1"/>
  <c r="AY1004" i="15"/>
  <c r="AY974" i="15"/>
  <c r="AY939" i="15"/>
  <c r="AR935" i="15"/>
  <c r="G935" i="35"/>
  <c r="BE850" i="15"/>
  <c r="V850" i="15"/>
  <c r="AY850" i="15"/>
  <c r="BF850" i="15"/>
  <c r="AR846" i="15"/>
  <c r="G846" i="35"/>
  <c r="AR958" i="15"/>
  <c r="G958" i="35"/>
  <c r="AR793" i="15"/>
  <c r="G793" i="35"/>
  <c r="AR801" i="15"/>
  <c r="G801" i="35"/>
  <c r="AY734" i="15"/>
  <c r="AY646" i="15"/>
  <c r="AR971" i="15"/>
  <c r="G971" i="35"/>
  <c r="AR979" i="15"/>
  <c r="G979" i="35"/>
  <c r="AY797" i="15"/>
  <c r="AY805" i="15"/>
  <c r="AR755" i="15"/>
  <c r="G755" i="35"/>
  <c r="AR957" i="15"/>
  <c r="G957" i="35"/>
  <c r="BD765" i="15"/>
  <c r="V765" i="15"/>
  <c r="AY765" i="15"/>
  <c r="AZ765" i="15" s="1"/>
  <c r="BF765" i="15"/>
  <c r="BE765" i="15"/>
  <c r="AY746" i="15"/>
  <c r="AY756" i="15"/>
  <c r="AR878" i="15"/>
  <c r="G878" i="35"/>
  <c r="AR885" i="15"/>
  <c r="G885" i="35"/>
  <c r="AY748" i="15"/>
  <c r="BD675" i="15"/>
  <c r="V675" i="15"/>
  <c r="AY675" i="15"/>
  <c r="AZ675" i="15" s="1"/>
  <c r="BF675" i="15"/>
  <c r="BE675" i="15"/>
  <c r="AY749" i="15"/>
  <c r="AR690" i="15"/>
  <c r="G690" i="35"/>
  <c r="AY663" i="15"/>
  <c r="AY618" i="15"/>
  <c r="AY579" i="15"/>
  <c r="AY435" i="15"/>
  <c r="AR597" i="15"/>
  <c r="G597" i="35"/>
  <c r="AY573" i="15"/>
  <c r="AR535" i="15"/>
  <c r="G535" i="35"/>
  <c r="AY425" i="15"/>
  <c r="AY417" i="15"/>
  <c r="AY354" i="15"/>
  <c r="AR350" i="15"/>
  <c r="G350" i="35"/>
  <c r="AY696" i="15"/>
  <c r="AY703" i="15"/>
  <c r="AY710" i="15"/>
  <c r="V718" i="15"/>
  <c r="AY718" i="15"/>
  <c r="AZ718" i="15" s="1"/>
  <c r="BF718" i="15"/>
  <c r="BE718" i="15"/>
  <c r="BD718" i="15"/>
  <c r="AY625" i="15"/>
  <c r="AY597" i="15"/>
  <c r="AY616" i="15"/>
  <c r="AY536" i="15"/>
  <c r="AZ536" i="15" s="1"/>
  <c r="BF536" i="15"/>
  <c r="BD536" i="15"/>
  <c r="V536" i="15"/>
  <c r="AR531" i="15"/>
  <c r="G531" i="35"/>
  <c r="AY380" i="15"/>
  <c r="AY353" i="15"/>
  <c r="AR342" i="15"/>
  <c r="G342" i="35"/>
  <c r="AR612" i="15"/>
  <c r="G612" i="35"/>
  <c r="AY564" i="15"/>
  <c r="AR556" i="15"/>
  <c r="G556" i="35"/>
  <c r="AY530" i="15"/>
  <c r="AR522" i="15"/>
  <c r="G522" i="35"/>
  <c r="AY375" i="15"/>
  <c r="AY342" i="15"/>
  <c r="AR334" i="15"/>
  <c r="G334" i="35"/>
  <c r="AY525" i="15"/>
  <c r="BE525" i="15"/>
  <c r="V491" i="15"/>
  <c r="AY491" i="15"/>
  <c r="AZ491" i="15" s="1"/>
  <c r="BF491" i="15"/>
  <c r="BE491" i="15"/>
  <c r="BD491" i="15"/>
  <c r="AR483" i="15"/>
  <c r="G483" i="35"/>
  <c r="AR329" i="15"/>
  <c r="G329" i="35"/>
  <c r="BE627" i="15"/>
  <c r="BD627" i="15"/>
  <c r="AY627" i="15"/>
  <c r="AZ627" i="15" s="1"/>
  <c r="V627" i="15"/>
  <c r="BF627" i="15"/>
  <c r="AY515" i="15"/>
  <c r="BE515" i="15"/>
  <c r="AR510" i="15"/>
  <c r="G510" i="35"/>
  <c r="AY483" i="15"/>
  <c r="AY328" i="15"/>
  <c r="BE448" i="15"/>
  <c r="BD448" i="15"/>
  <c r="V448" i="15"/>
  <c r="AY448" i="15"/>
  <c r="AZ448" i="15" s="1"/>
  <c r="BF448" i="15"/>
  <c r="AR440" i="15"/>
  <c r="G440" i="35"/>
  <c r="BG641" i="22"/>
  <c r="BG642" i="22" s="1"/>
  <c r="BG643" i="22" s="1"/>
  <c r="BG644" i="22" s="1"/>
  <c r="BG645" i="22" s="1"/>
  <c r="BG646" i="22" s="1"/>
  <c r="BG647" i="22" s="1"/>
  <c r="BG648" i="22" s="1"/>
  <c r="BG649" i="22" s="1"/>
  <c r="BG650" i="22" s="1"/>
  <c r="BG651" i="22" s="1"/>
  <c r="BG652" i="22" s="1"/>
  <c r="BG653" i="22" s="1"/>
  <c r="BG654" i="22" s="1"/>
  <c r="BG655" i="22" s="1"/>
  <c r="BG656" i="22" s="1"/>
  <c r="BG657" i="22" s="1"/>
  <c r="BG658" i="22" s="1"/>
  <c r="BG659" i="22" s="1"/>
  <c r="BG660" i="22" s="1"/>
  <c r="BG661" i="22" s="1"/>
  <c r="BG662" i="22" s="1"/>
  <c r="BG663" i="22" s="1"/>
  <c r="BG664" i="22" s="1"/>
  <c r="BG665" i="22" s="1"/>
  <c r="BG666" i="22" s="1"/>
  <c r="AF675" i="15"/>
  <c r="AS675" i="15" s="1"/>
  <c r="AF674" i="15"/>
  <c r="AS674" i="15" s="1"/>
  <c r="AF673" i="15"/>
  <c r="AS673" i="15" s="1"/>
  <c r="AF672" i="15"/>
  <c r="AS672" i="15" s="1"/>
  <c r="AF671" i="15"/>
  <c r="AF670" i="15"/>
  <c r="AF669" i="15"/>
  <c r="AF668" i="15"/>
  <c r="AF667" i="15"/>
  <c r="AF666" i="15"/>
  <c r="AF665" i="15"/>
  <c r="AF664" i="15"/>
  <c r="AF663" i="15"/>
  <c r="AF662" i="15"/>
  <c r="AF661" i="15"/>
  <c r="AF660" i="15"/>
  <c r="AF659" i="15"/>
  <c r="AF658" i="15"/>
  <c r="AF657" i="15"/>
  <c r="AF656" i="15"/>
  <c r="AF655" i="15"/>
  <c r="AF654" i="15"/>
  <c r="AF653" i="15"/>
  <c r="AF652" i="15"/>
  <c r="AF651" i="15"/>
  <c r="AF650" i="15"/>
  <c r="AF649" i="15"/>
  <c r="AF648" i="15"/>
  <c r="AF647" i="15"/>
  <c r="AF646" i="15"/>
  <c r="AF645" i="15"/>
  <c r="AF644" i="15"/>
  <c r="AF643" i="15"/>
  <c r="AF642" i="15"/>
  <c r="AR670" i="15"/>
  <c r="G670" i="35"/>
  <c r="AY622" i="15"/>
  <c r="AY472" i="15"/>
  <c r="AR464" i="15"/>
  <c r="G464" i="35"/>
  <c r="AY438" i="15"/>
  <c r="AY400" i="15"/>
  <c r="AR296" i="15"/>
  <c r="G296" i="35"/>
  <c r="AY201" i="15"/>
  <c r="AR192" i="15"/>
  <c r="G192" i="35"/>
  <c r="AR164" i="15"/>
  <c r="G164" i="35"/>
  <c r="AR12" i="15"/>
  <c r="G12" i="35"/>
  <c r="AR303" i="15"/>
  <c r="G303" i="35"/>
  <c r="AR290" i="15"/>
  <c r="G290" i="35"/>
  <c r="BE197" i="15"/>
  <c r="AY197" i="15"/>
  <c r="AY308" i="15"/>
  <c r="AY313" i="15"/>
  <c r="AZ313" i="15" s="1"/>
  <c r="BF313" i="15"/>
  <c r="BE313" i="15"/>
  <c r="BD313" i="15"/>
  <c r="V313" i="15"/>
  <c r="AY305" i="15"/>
  <c r="AY155" i="15"/>
  <c r="AR149" i="15"/>
  <c r="G149" i="35"/>
  <c r="AY123" i="15"/>
  <c r="BF123" i="15"/>
  <c r="V123" i="15"/>
  <c r="BG101" i="22"/>
  <c r="AF121" i="15"/>
  <c r="AF120" i="15"/>
  <c r="AF119" i="15"/>
  <c r="BE119" i="15" s="1"/>
  <c r="AF118" i="15"/>
  <c r="BE118" i="15" s="1"/>
  <c r="AF117" i="15"/>
  <c r="AF116" i="15"/>
  <c r="AF115" i="15"/>
  <c r="AF107" i="15"/>
  <c r="AF106" i="15"/>
  <c r="AF105" i="15"/>
  <c r="BE105" i="15" s="1"/>
  <c r="AF104" i="15"/>
  <c r="BE104" i="15" s="1"/>
  <c r="AF103" i="15"/>
  <c r="BE103" i="15" s="1"/>
  <c r="AF102" i="15"/>
  <c r="AF135" i="15"/>
  <c r="AS135" i="15" s="1"/>
  <c r="AF134" i="15"/>
  <c r="AS134" i="15" s="1"/>
  <c r="AF133" i="15"/>
  <c r="AS133" i="15" s="1"/>
  <c r="AF132" i="15"/>
  <c r="AS132" i="15" s="1"/>
  <c r="AF131" i="15"/>
  <c r="AF130" i="15"/>
  <c r="AF129" i="15"/>
  <c r="AF126" i="15"/>
  <c r="AF112" i="15"/>
  <c r="BE112" i="15" s="1"/>
  <c r="AF124" i="15"/>
  <c r="BE124" i="15" s="1"/>
  <c r="AF113" i="15"/>
  <c r="AF109" i="15"/>
  <c r="BE109" i="15" s="1"/>
  <c r="AF108" i="15"/>
  <c r="BE108" i="15" s="1"/>
  <c r="AF127" i="15"/>
  <c r="AF114" i="15"/>
  <c r="AF110" i="15"/>
  <c r="BE110" i="15" s="1"/>
  <c r="AF125" i="15"/>
  <c r="AF128" i="15"/>
  <c r="AF122" i="15"/>
  <c r="AF111" i="15"/>
  <c r="BE111" i="15" s="1"/>
  <c r="AF123" i="15"/>
  <c r="AY148" i="15"/>
  <c r="V115" i="15"/>
  <c r="BF115" i="15"/>
  <c r="AY115" i="15"/>
  <c r="AR81" i="15"/>
  <c r="G81" i="35"/>
  <c r="AY295" i="15"/>
  <c r="BD225" i="15"/>
  <c r="V225" i="15"/>
  <c r="AY225" i="15"/>
  <c r="AZ225" i="15" s="1"/>
  <c r="BF225" i="15"/>
  <c r="BE225" i="15"/>
  <c r="AR214" i="15"/>
  <c r="G214" i="35"/>
  <c r="V103" i="15"/>
  <c r="AY103" i="15"/>
  <c r="BF103" i="15"/>
  <c r="AR67" i="15"/>
  <c r="G67" i="35"/>
  <c r="AR34" i="15"/>
  <c r="G34" i="35"/>
  <c r="BE217" i="15"/>
  <c r="AY217" i="15"/>
  <c r="AR58" i="15"/>
  <c r="G58" i="35"/>
  <c r="BF268" i="15"/>
  <c r="BE268" i="15"/>
  <c r="BD268" i="15"/>
  <c r="V268" i="15"/>
  <c r="AY268" i="15"/>
  <c r="AZ268" i="15" s="1"/>
  <c r="AY256" i="15"/>
  <c r="BE256" i="15"/>
  <c r="AY263" i="15"/>
  <c r="BE263" i="15"/>
  <c r="BE38" i="15"/>
  <c r="V38" i="15"/>
  <c r="AY38" i="15"/>
  <c r="BF38" i="15"/>
  <c r="BE22" i="15"/>
  <c r="V22" i="15"/>
  <c r="AY22" i="15"/>
  <c r="BF22" i="15"/>
  <c r="V66" i="15"/>
  <c r="AY66" i="15"/>
  <c r="BF66" i="15"/>
  <c r="V73" i="15"/>
  <c r="AY73" i="15"/>
  <c r="BF73" i="15"/>
  <c r="AY80" i="15"/>
  <c r="BF80" i="15"/>
  <c r="V80" i="15"/>
  <c r="V88" i="15"/>
  <c r="BF88" i="15"/>
  <c r="BE88" i="15"/>
  <c r="BD88" i="15"/>
  <c r="AY88" i="15"/>
  <c r="AZ88" i="15" s="1"/>
  <c r="BE241" i="15"/>
  <c r="AY241" i="15"/>
  <c r="BF28" i="15"/>
  <c r="V28" i="15"/>
  <c r="AY28" i="15"/>
  <c r="BE28" i="15"/>
  <c r="BD2668" i="15"/>
  <c r="BF2668" i="15"/>
  <c r="BE2668" i="15"/>
  <c r="V2668" i="15"/>
  <c r="AY2668" i="15"/>
  <c r="AZ2668" i="15" s="1"/>
  <c r="V2785" i="15"/>
  <c r="AY2785" i="15"/>
  <c r="AZ2785" i="15" s="1"/>
  <c r="BF2785" i="15"/>
  <c r="BE2785" i="15"/>
  <c r="BD2785" i="15"/>
  <c r="BE2540" i="15"/>
  <c r="BD2540" i="15"/>
  <c r="AY2540" i="15"/>
  <c r="AZ2540" i="15" s="1"/>
  <c r="V2540" i="15"/>
  <c r="BF2540" i="15"/>
  <c r="BF2400" i="15"/>
  <c r="BE2400" i="15"/>
  <c r="BD2400" i="15"/>
  <c r="V2400" i="15"/>
  <c r="AY2400" i="15"/>
  <c r="AZ2400" i="15" s="1"/>
  <c r="V2404" i="15"/>
  <c r="AY2404" i="15"/>
  <c r="AZ2404" i="15" s="1"/>
  <c r="BF2404" i="15"/>
  <c r="BE2404" i="15"/>
  <c r="BD2404" i="15"/>
  <c r="BF2408" i="15"/>
  <c r="BE2408" i="15"/>
  <c r="BD2408" i="15"/>
  <c r="V2408" i="15"/>
  <c r="AY2408" i="15"/>
  <c r="AZ2408" i="15" s="1"/>
  <c r="BD2248" i="15"/>
  <c r="V2248" i="15"/>
  <c r="AY2248" i="15"/>
  <c r="AZ2248" i="15" s="1"/>
  <c r="BF2248" i="15"/>
  <c r="BE2248" i="15"/>
  <c r="BE2222" i="15"/>
  <c r="BD2222" i="15"/>
  <c r="V2222" i="15"/>
  <c r="AY2222" i="15"/>
  <c r="AZ2222" i="15" s="1"/>
  <c r="BF2222" i="15"/>
  <c r="BF2000" i="15"/>
  <c r="BE2000" i="15"/>
  <c r="BD2000" i="15"/>
  <c r="V2000" i="15"/>
  <c r="AY2000" i="15"/>
  <c r="AZ2000" i="15" s="1"/>
  <c r="BF2070" i="15"/>
  <c r="BE2070" i="15"/>
  <c r="BD2070" i="15"/>
  <c r="V2070" i="15"/>
  <c r="AY2070" i="15"/>
  <c r="AZ2070" i="15" s="1"/>
  <c r="BF2789" i="15"/>
  <c r="BE2789" i="15"/>
  <c r="BD2789" i="15"/>
  <c r="V2789" i="15"/>
  <c r="AY2789" i="15"/>
  <c r="AZ2789" i="15" s="1"/>
  <c r="BF2744" i="15"/>
  <c r="BE2744" i="15"/>
  <c r="BD2744" i="15"/>
  <c r="V2744" i="15"/>
  <c r="AY2744" i="15"/>
  <c r="AZ2744" i="15" s="1"/>
  <c r="AY2307" i="15"/>
  <c r="AZ2307" i="15" s="1"/>
  <c r="BF2307" i="15"/>
  <c r="BD2307" i="15"/>
  <c r="V2307" i="15"/>
  <c r="BE2307" i="15"/>
  <c r="BE2380" i="15"/>
  <c r="BD2380" i="15"/>
  <c r="BF2380" i="15"/>
  <c r="AY2380" i="15"/>
  <c r="AZ2380" i="15" s="1"/>
  <c r="V2380" i="15"/>
  <c r="BG2306" i="22"/>
  <c r="BG2307" i="22" s="1"/>
  <c r="BG2308" i="22" s="1"/>
  <c r="BG2309" i="22" s="1"/>
  <c r="BG2310" i="22" s="1"/>
  <c r="BG2311" i="22" s="1"/>
  <c r="BG2312" i="22" s="1"/>
  <c r="BG2313" i="22" s="1"/>
  <c r="BG2314" i="22" s="1"/>
  <c r="BG2315" i="22" s="1"/>
  <c r="BG2316" i="22" s="1"/>
  <c r="BG2317" i="22" s="1"/>
  <c r="BG2318" i="22" s="1"/>
  <c r="BG2319" i="22" s="1"/>
  <c r="BG2320" i="22" s="1"/>
  <c r="BG2321" i="22" s="1"/>
  <c r="BG2322" i="22" s="1"/>
  <c r="BG2323" i="22" s="1"/>
  <c r="BG2324" i="22" s="1"/>
  <c r="BG2325" i="22" s="1"/>
  <c r="BG2326" i="22" s="1"/>
  <c r="BG2327" i="22" s="1"/>
  <c r="BG2328" i="22" s="1"/>
  <c r="BG2329" i="22" s="1"/>
  <c r="BG2330" i="22" s="1"/>
  <c r="BG2331" i="22" s="1"/>
  <c r="BG2332" i="22" s="1"/>
  <c r="BG2333" i="22" s="1"/>
  <c r="BG2334" i="22" s="1"/>
  <c r="BG2335" i="22" s="1"/>
  <c r="BG2336" i="22" s="1"/>
  <c r="BG2337" i="22" s="1"/>
  <c r="BG2338" i="22" s="1"/>
  <c r="BG2339" i="22" s="1"/>
  <c r="BG2340" i="22" s="1"/>
  <c r="AF2336" i="15"/>
  <c r="AS2336" i="15" s="1"/>
  <c r="AF2327" i="15"/>
  <c r="AS2327" i="15" s="1"/>
  <c r="AF2326" i="15"/>
  <c r="AS2326" i="15" s="1"/>
  <c r="AF2317" i="15"/>
  <c r="AS2317" i="15" s="1"/>
  <c r="AF2308" i="15"/>
  <c r="AS2308" i="15" s="1"/>
  <c r="AF2337" i="15"/>
  <c r="AS2337" i="15" s="1"/>
  <c r="AF2328" i="15"/>
  <c r="AS2328" i="15" s="1"/>
  <c r="AF2318" i="15"/>
  <c r="AS2318" i="15" s="1"/>
  <c r="AF2309" i="15"/>
  <c r="AS2309" i="15" s="1"/>
  <c r="AF2338" i="15"/>
  <c r="AS2338" i="15" s="1"/>
  <c r="AF2329" i="15"/>
  <c r="AS2329" i="15" s="1"/>
  <c r="AF2320" i="15"/>
  <c r="AS2320" i="15" s="1"/>
  <c r="AF2319" i="15"/>
  <c r="AS2319" i="15" s="1"/>
  <c r="AF2310" i="15"/>
  <c r="AS2310" i="15" s="1"/>
  <c r="AF2339" i="15"/>
  <c r="AS2339" i="15" s="1"/>
  <c r="AF2330" i="15"/>
  <c r="AS2330" i="15" s="1"/>
  <c r="AF2321" i="15"/>
  <c r="AS2321" i="15" s="1"/>
  <c r="AF2311" i="15"/>
  <c r="AS2311" i="15" s="1"/>
  <c r="AF2340" i="15"/>
  <c r="AS2340" i="15" s="1"/>
  <c r="AF2331" i="15"/>
  <c r="AS2331" i="15" s="1"/>
  <c r="AF2322" i="15"/>
  <c r="AS2322" i="15" s="1"/>
  <c r="AF2313" i="15"/>
  <c r="AS2313" i="15" s="1"/>
  <c r="AF2312" i="15"/>
  <c r="AS2312" i="15" s="1"/>
  <c r="AF2332" i="15"/>
  <c r="AS2332" i="15" s="1"/>
  <c r="BI2332" i="15" s="1"/>
  <c r="AF2323" i="15"/>
  <c r="AS2323" i="15" s="1"/>
  <c r="AF2314" i="15"/>
  <c r="AS2314" i="15" s="1"/>
  <c r="AF2334" i="15"/>
  <c r="AS2334" i="15" s="1"/>
  <c r="AF2333" i="15"/>
  <c r="AS2333" i="15" s="1"/>
  <c r="AF2324" i="15"/>
  <c r="AS2324" i="15" s="1"/>
  <c r="AF2315" i="15"/>
  <c r="AS2315" i="15" s="1"/>
  <c r="AF2335" i="15"/>
  <c r="AS2335" i="15" s="1"/>
  <c r="AF2325" i="15"/>
  <c r="AS2325" i="15" s="1"/>
  <c r="AF2316" i="15"/>
  <c r="AS2316" i="15" s="1"/>
  <c r="AF2307" i="15"/>
  <c r="AS2307" i="15" s="1"/>
  <c r="AS2306" i="15"/>
  <c r="BI2306" i="15" s="1"/>
  <c r="BF2368" i="15"/>
  <c r="BE2368" i="15"/>
  <c r="V2368" i="15"/>
  <c r="BD2368" i="15"/>
  <c r="AY2368" i="15"/>
  <c r="AZ2368" i="15" s="1"/>
  <c r="BF2355" i="15"/>
  <c r="BE2355" i="15"/>
  <c r="BD2355" i="15"/>
  <c r="AS2355" i="15"/>
  <c r="V2355" i="15"/>
  <c r="AY2355" i="15"/>
  <c r="AZ2355" i="15" s="1"/>
  <c r="BF2322" i="15"/>
  <c r="BE2322" i="15"/>
  <c r="BD2322" i="15"/>
  <c r="V2322" i="15"/>
  <c r="AY2322" i="15"/>
  <c r="AZ2322" i="15" s="1"/>
  <c r="BF2269" i="15"/>
  <c r="BE2269" i="15"/>
  <c r="BD2269" i="15"/>
  <c r="V2269" i="15"/>
  <c r="AY2269" i="15"/>
  <c r="AZ2269" i="15" s="1"/>
  <c r="BF2282" i="15"/>
  <c r="V2282" i="15"/>
  <c r="BE2282" i="15"/>
  <c r="BD2282" i="15"/>
  <c r="AY2282" i="15"/>
  <c r="AZ2282" i="15" s="1"/>
  <c r="BF2268" i="15"/>
  <c r="BE2268" i="15"/>
  <c r="BD2268" i="15"/>
  <c r="V2268" i="15"/>
  <c r="AY2268" i="15"/>
  <c r="AZ2268" i="15" s="1"/>
  <c r="BF2174" i="15"/>
  <c r="BE2174" i="15"/>
  <c r="BD2174" i="15"/>
  <c r="AS2174" i="15"/>
  <c r="V2174" i="15"/>
  <c r="AY2174" i="15"/>
  <c r="AZ2174" i="15" s="1"/>
  <c r="BF2203" i="15"/>
  <c r="AY2203" i="15"/>
  <c r="AZ2203" i="15" s="1"/>
  <c r="V2203" i="15"/>
  <c r="AS2203" i="15"/>
  <c r="BE2203" i="15"/>
  <c r="BD2203" i="15"/>
  <c r="BF2144" i="15"/>
  <c r="BE2144" i="15"/>
  <c r="BD2144" i="15"/>
  <c r="V2144" i="15"/>
  <c r="AY2144" i="15"/>
  <c r="AZ2144" i="15" s="1"/>
  <c r="BF2234" i="15"/>
  <c r="BE2234" i="15"/>
  <c r="BD2234" i="15"/>
  <c r="V2234" i="15"/>
  <c r="AY2234" i="15"/>
  <c r="AZ2234" i="15" s="1"/>
  <c r="BE2241" i="15"/>
  <c r="BD2241" i="15"/>
  <c r="V2241" i="15"/>
  <c r="AY2241" i="15"/>
  <c r="AZ2241" i="15" s="1"/>
  <c r="BF2241" i="15"/>
  <c r="BD2249" i="15"/>
  <c r="V2249" i="15"/>
  <c r="AY2249" i="15"/>
  <c r="AZ2249" i="15" s="1"/>
  <c r="BF2249" i="15"/>
  <c r="BE2249" i="15"/>
  <c r="BF2228" i="15"/>
  <c r="BD2228" i="15"/>
  <c r="V2228" i="15"/>
  <c r="AY2228" i="15"/>
  <c r="AZ2228" i="15" s="1"/>
  <c r="BE2228" i="15"/>
  <c r="BF2135" i="15"/>
  <c r="BE2135" i="15"/>
  <c r="BD2135" i="15"/>
  <c r="V2135" i="15"/>
  <c r="AY2135" i="15"/>
  <c r="AZ2135" i="15" s="1"/>
  <c r="BE2190" i="15"/>
  <c r="BD2190" i="15"/>
  <c r="AS2190" i="15"/>
  <c r="V2190" i="15"/>
  <c r="AY2190" i="15"/>
  <c r="AZ2190" i="15" s="1"/>
  <c r="BF2190" i="15"/>
  <c r="BE2160" i="15"/>
  <c r="BD2160" i="15"/>
  <c r="V2160" i="15"/>
  <c r="AY2160" i="15"/>
  <c r="AZ2160" i="15" s="1"/>
  <c r="BF2160" i="15"/>
  <c r="BE2221" i="15"/>
  <c r="V2221" i="15"/>
  <c r="AY2221" i="15"/>
  <c r="AZ2221" i="15" s="1"/>
  <c r="BF2221" i="15"/>
  <c r="BD2221" i="15"/>
  <c r="BF2095" i="15"/>
  <c r="BE2095" i="15"/>
  <c r="BD2095" i="15"/>
  <c r="V2095" i="15"/>
  <c r="AY2095" i="15"/>
  <c r="AZ2095" i="15" s="1"/>
  <c r="BF2090" i="15"/>
  <c r="BE2090" i="15"/>
  <c r="BD2090" i="15"/>
  <c r="V2090" i="15"/>
  <c r="AY2090" i="15"/>
  <c r="AZ2090" i="15" s="1"/>
  <c r="BE2107" i="15"/>
  <c r="AY2107" i="15"/>
  <c r="AZ2107" i="15" s="1"/>
  <c r="BF2107" i="15"/>
  <c r="BD2107" i="15"/>
  <c r="V2107" i="15"/>
  <c r="BF2115" i="15"/>
  <c r="BE2115" i="15"/>
  <c r="BD2115" i="15"/>
  <c r="V2115" i="15"/>
  <c r="AY2115" i="15"/>
  <c r="AZ2115" i="15" s="1"/>
  <c r="BF2102" i="15"/>
  <c r="BE2102" i="15"/>
  <c r="BD2102" i="15"/>
  <c r="V2102" i="15"/>
  <c r="AY2102" i="15"/>
  <c r="AZ2102" i="15" s="1"/>
  <c r="BF1999" i="15"/>
  <c r="BE1999" i="15"/>
  <c r="BD1999" i="15"/>
  <c r="V1999" i="15"/>
  <c r="AY1999" i="15"/>
  <c r="AZ1999" i="15" s="1"/>
  <c r="V2047" i="15"/>
  <c r="AY2047" i="15"/>
  <c r="AZ2047" i="15" s="1"/>
  <c r="BF2047" i="15"/>
  <c r="BD2047" i="15"/>
  <c r="BE2047" i="15"/>
  <c r="AY2055" i="15"/>
  <c r="AZ2055" i="15" s="1"/>
  <c r="BF2055" i="15"/>
  <c r="BE2055" i="15"/>
  <c r="BD2055" i="15"/>
  <c r="V2055" i="15"/>
  <c r="BF2063" i="15"/>
  <c r="BE2063" i="15"/>
  <c r="BD2063" i="15"/>
  <c r="V2063" i="15"/>
  <c r="AY2063" i="15"/>
  <c r="AZ2063" i="15" s="1"/>
  <c r="BF1996" i="15"/>
  <c r="BE1996" i="15"/>
  <c r="BD1996" i="15"/>
  <c r="V1996" i="15"/>
  <c r="AY1996" i="15"/>
  <c r="AZ1996" i="15" s="1"/>
  <c r="V2014" i="15"/>
  <c r="AY2014" i="15"/>
  <c r="AZ2014" i="15" s="1"/>
  <c r="BF2014" i="15"/>
  <c r="BE2014" i="15"/>
  <c r="BD2014" i="15"/>
  <c r="BF2005" i="15"/>
  <c r="BE2005" i="15"/>
  <c r="BD2005" i="15"/>
  <c r="V2005" i="15"/>
  <c r="AY2005" i="15"/>
  <c r="AZ2005" i="15" s="1"/>
  <c r="V1949" i="15"/>
  <c r="AY1949" i="15"/>
  <c r="AZ1949" i="15" s="1"/>
  <c r="BF1949" i="15"/>
  <c r="BE1949" i="15"/>
  <c r="BD1949" i="15"/>
  <c r="AY1840" i="15"/>
  <c r="AZ1840" i="15" s="1"/>
  <c r="BF1840" i="15"/>
  <c r="BE1840" i="15"/>
  <c r="BD1840" i="15"/>
  <c r="V1840" i="15"/>
  <c r="V1838" i="15"/>
  <c r="AY1838" i="15"/>
  <c r="AZ1838" i="15" s="1"/>
  <c r="BF1838" i="15"/>
  <c r="BE1838" i="15"/>
  <c r="BD1838" i="15"/>
  <c r="BF1979" i="15"/>
  <c r="BE1979" i="15"/>
  <c r="BD1979" i="15"/>
  <c r="V1979" i="15"/>
  <c r="AY1979" i="15"/>
  <c r="AZ1979" i="15" s="1"/>
  <c r="AY1956" i="15"/>
  <c r="AZ1956" i="15" s="1"/>
  <c r="BF1956" i="15"/>
  <c r="V1956" i="15"/>
  <c r="BD1956" i="15"/>
  <c r="AS1956" i="15"/>
  <c r="BE1956" i="15"/>
  <c r="BF1963" i="15"/>
  <c r="BE1963" i="15"/>
  <c r="BD1963" i="15"/>
  <c r="V1963" i="15"/>
  <c r="AY1963" i="15"/>
  <c r="AZ1963" i="15" s="1"/>
  <c r="BF1971" i="15"/>
  <c r="BE1971" i="15"/>
  <c r="BD1971" i="15"/>
  <c r="V1971" i="15"/>
  <c r="AY1971" i="15"/>
  <c r="AZ1971" i="15" s="1"/>
  <c r="BD1929" i="15"/>
  <c r="V1929" i="15"/>
  <c r="AY1929" i="15"/>
  <c r="AZ1929" i="15" s="1"/>
  <c r="BF1929" i="15"/>
  <c r="BE1929" i="15"/>
  <c r="BD1792" i="15"/>
  <c r="V1792" i="15"/>
  <c r="AY1792" i="15"/>
  <c r="AZ1792" i="15" s="1"/>
  <c r="BF1792" i="15"/>
  <c r="BE1792" i="15"/>
  <c r="BE1924" i="15"/>
  <c r="BD1924" i="15"/>
  <c r="V1924" i="15"/>
  <c r="AY1924" i="15"/>
  <c r="AZ1924" i="15" s="1"/>
  <c r="BF1924" i="15"/>
  <c r="BG1901" i="22"/>
  <c r="BG1902" i="22" s="1"/>
  <c r="BG1903" i="22" s="1"/>
  <c r="BG1904" i="22" s="1"/>
  <c r="BG1905" i="22" s="1"/>
  <c r="BG1906" i="22" s="1"/>
  <c r="BG1907" i="22" s="1"/>
  <c r="BG1908" i="22" s="1"/>
  <c r="BG1909" i="22" s="1"/>
  <c r="BG1910" i="22" s="1"/>
  <c r="BG1911" i="22" s="1"/>
  <c r="BG1912" i="22" s="1"/>
  <c r="BG1913" i="22" s="1"/>
  <c r="BG1914" i="22" s="1"/>
  <c r="BG1915" i="22" s="1"/>
  <c r="BG1916" i="22" s="1"/>
  <c r="BG1917" i="22" s="1"/>
  <c r="BG1918" i="22" s="1"/>
  <c r="BG1919" i="22" s="1"/>
  <c r="BG1920" i="22" s="1"/>
  <c r="BG1921" i="22" s="1"/>
  <c r="BG1922" i="22" s="1"/>
  <c r="BG1923" i="22" s="1"/>
  <c r="BG1924" i="22" s="1"/>
  <c r="BG1925" i="22" s="1"/>
  <c r="BG1926" i="22" s="1"/>
  <c r="BG1927" i="22" s="1"/>
  <c r="BG1928" i="22" s="1"/>
  <c r="BG1929" i="22" s="1"/>
  <c r="BG1930" i="22" s="1"/>
  <c r="BG1931" i="22" s="1"/>
  <c r="BG1932" i="22" s="1"/>
  <c r="BG1933" i="22" s="1"/>
  <c r="BG1934" i="22" s="1"/>
  <c r="BG1935" i="22" s="1"/>
  <c r="AF1934" i="15"/>
  <c r="AS1934" i="15" s="1"/>
  <c r="AF1930" i="15"/>
  <c r="AS1930" i="15" s="1"/>
  <c r="AF1929" i="15"/>
  <c r="AS1929" i="15" s="1"/>
  <c r="AF1935" i="15"/>
  <c r="AS1935" i="15" s="1"/>
  <c r="AF1931" i="15"/>
  <c r="AS1931" i="15" s="1"/>
  <c r="AF1928" i="15"/>
  <c r="AS1928" i="15" s="1"/>
  <c r="AF1927" i="15"/>
  <c r="AS1927" i="15" s="1"/>
  <c r="AF1926" i="15"/>
  <c r="AS1926" i="15" s="1"/>
  <c r="AF1925" i="15"/>
  <c r="AS1925" i="15" s="1"/>
  <c r="AF1924" i="15"/>
  <c r="AS1924" i="15" s="1"/>
  <c r="AF1923" i="15"/>
  <c r="AS1923" i="15" s="1"/>
  <c r="AF1922" i="15"/>
  <c r="AS1922" i="15" s="1"/>
  <c r="AF1921" i="15"/>
  <c r="AS1921" i="15" s="1"/>
  <c r="AF1920" i="15"/>
  <c r="AS1920" i="15" s="1"/>
  <c r="AF1919" i="15"/>
  <c r="AS1919" i="15" s="1"/>
  <c r="AF1918" i="15"/>
  <c r="AS1918" i="15" s="1"/>
  <c r="AF1917" i="15"/>
  <c r="AS1917" i="15" s="1"/>
  <c r="AF1916" i="15"/>
  <c r="AS1916" i="15" s="1"/>
  <c r="AF1915" i="15"/>
  <c r="AS1915" i="15" s="1"/>
  <c r="AS1901" i="15"/>
  <c r="BI1901" i="15" s="1"/>
  <c r="AF1932" i="15"/>
  <c r="AS1932" i="15" s="1"/>
  <c r="BI1932" i="15" s="1"/>
  <c r="AF1914" i="15"/>
  <c r="AS1914" i="15" s="1"/>
  <c r="AF1913" i="15"/>
  <c r="AS1913" i="15" s="1"/>
  <c r="AF1912" i="15"/>
  <c r="AS1912" i="15" s="1"/>
  <c r="AF1911" i="15"/>
  <c r="AS1911" i="15" s="1"/>
  <c r="AF1910" i="15"/>
  <c r="AS1910" i="15" s="1"/>
  <c r="AF1909" i="15"/>
  <c r="AS1909" i="15" s="1"/>
  <c r="AF1908" i="15"/>
  <c r="AS1908" i="15" s="1"/>
  <c r="AF1907" i="15"/>
  <c r="AS1907" i="15" s="1"/>
  <c r="AF1906" i="15"/>
  <c r="AS1906" i="15" s="1"/>
  <c r="AF1905" i="15"/>
  <c r="AS1905" i="15" s="1"/>
  <c r="AF1904" i="15"/>
  <c r="AS1904" i="15" s="1"/>
  <c r="AF1903" i="15"/>
  <c r="AS1903" i="15" s="1"/>
  <c r="AF1902" i="15"/>
  <c r="AS1902" i="15" s="1"/>
  <c r="AF1933" i="15"/>
  <c r="AS1933" i="15" s="1"/>
  <c r="BE1866" i="15"/>
  <c r="BD1866" i="15"/>
  <c r="V1866" i="15"/>
  <c r="AY1866" i="15"/>
  <c r="AZ1866" i="15" s="1"/>
  <c r="BF1866" i="15"/>
  <c r="BE1813" i="15"/>
  <c r="BD1813" i="15"/>
  <c r="V1813" i="15"/>
  <c r="AY1813" i="15"/>
  <c r="AZ1813" i="15" s="1"/>
  <c r="BF1813" i="15"/>
  <c r="BE1781" i="15"/>
  <c r="BD1781" i="15"/>
  <c r="V1781" i="15"/>
  <c r="BF1781" i="15"/>
  <c r="AY1781" i="15"/>
  <c r="AZ1781" i="15" s="1"/>
  <c r="BF1916" i="15"/>
  <c r="BE1916" i="15"/>
  <c r="BD1916" i="15"/>
  <c r="V1916" i="15"/>
  <c r="AY1916" i="15"/>
  <c r="AZ1916" i="15" s="1"/>
  <c r="BF1889" i="15"/>
  <c r="BE1889" i="15"/>
  <c r="BD1889" i="15"/>
  <c r="V1889" i="15"/>
  <c r="AY1889" i="15"/>
  <c r="AZ1889" i="15" s="1"/>
  <c r="BF1776" i="15"/>
  <c r="BE1776" i="15"/>
  <c r="BD1776" i="15"/>
  <c r="AY1776" i="15"/>
  <c r="AZ1776" i="15" s="1"/>
  <c r="V1776" i="15"/>
  <c r="BF1705" i="15"/>
  <c r="BE1705" i="15"/>
  <c r="BD1705" i="15"/>
  <c r="V1705" i="15"/>
  <c r="AY1705" i="15"/>
  <c r="AZ1705" i="15" s="1"/>
  <c r="AY1741" i="15"/>
  <c r="AZ1741" i="15" s="1"/>
  <c r="BF1741" i="15"/>
  <c r="BE1741" i="15"/>
  <c r="BD1741" i="15"/>
  <c r="V1741" i="15"/>
  <c r="BF1728" i="15"/>
  <c r="BE1728" i="15"/>
  <c r="BD1728" i="15"/>
  <c r="V1728" i="15"/>
  <c r="AY1728" i="15"/>
  <c r="AZ1728" i="15" s="1"/>
  <c r="BF1701" i="15"/>
  <c r="BE1701" i="15"/>
  <c r="BD1701" i="15"/>
  <c r="V1701" i="15"/>
  <c r="AY1701" i="15"/>
  <c r="AZ1701" i="15" s="1"/>
  <c r="AY1724" i="15"/>
  <c r="AZ1724" i="15" s="1"/>
  <c r="BF1724" i="15"/>
  <c r="BE1724" i="15"/>
  <c r="BD1724" i="15"/>
  <c r="V1724" i="15"/>
  <c r="AY1747" i="15"/>
  <c r="AZ1747" i="15" s="1"/>
  <c r="BF1747" i="15"/>
  <c r="BE1747" i="15"/>
  <c r="V1747" i="15"/>
  <c r="BD1747" i="15"/>
  <c r="V1755" i="15"/>
  <c r="BF1755" i="15"/>
  <c r="AY1755" i="15"/>
  <c r="AZ1755" i="15" s="1"/>
  <c r="BE1755" i="15"/>
  <c r="BD1755" i="15"/>
  <c r="AY1662" i="15"/>
  <c r="AZ1662" i="15" s="1"/>
  <c r="BF1662" i="15"/>
  <c r="BE1662" i="15"/>
  <c r="BD1662" i="15"/>
  <c r="V1662" i="15"/>
  <c r="V1688" i="15"/>
  <c r="AY1688" i="15"/>
  <c r="AZ1688" i="15" s="1"/>
  <c r="BF1688" i="15"/>
  <c r="BE1688" i="15"/>
  <c r="BD1688" i="15"/>
  <c r="V1656" i="15"/>
  <c r="AY1656" i="15"/>
  <c r="BF1656" i="15"/>
  <c r="BE1656" i="15"/>
  <c r="V1651" i="15"/>
  <c r="AY1651" i="15"/>
  <c r="BF1651" i="15"/>
  <c r="BE1651" i="15"/>
  <c r="V1617" i="15"/>
  <c r="AY1617" i="15"/>
  <c r="AZ1617" i="15" s="1"/>
  <c r="BF1617" i="15"/>
  <c r="BE1617" i="15"/>
  <c r="BD1617" i="15"/>
  <c r="BD1641" i="15"/>
  <c r="V1641" i="15"/>
  <c r="AY1641" i="15"/>
  <c r="BF1641" i="15"/>
  <c r="BE1641" i="15"/>
  <c r="V1607" i="15"/>
  <c r="AY1607" i="15"/>
  <c r="BF1607" i="15"/>
  <c r="BE1607" i="15"/>
  <c r="BE1637" i="15"/>
  <c r="V1637" i="15"/>
  <c r="AY1637" i="15"/>
  <c r="BF1637" i="15"/>
  <c r="BE1604" i="15"/>
  <c r="V1604" i="15"/>
  <c r="AY1604" i="15"/>
  <c r="BF1604" i="15"/>
  <c r="AR1587" i="15"/>
  <c r="G1587" i="35"/>
  <c r="BF1469" i="15"/>
  <c r="BE1469" i="15"/>
  <c r="V1469" i="15"/>
  <c r="AY1469" i="15"/>
  <c r="AR1460" i="15"/>
  <c r="G1460" i="35"/>
  <c r="BF1462" i="15"/>
  <c r="BE1462" i="15"/>
  <c r="BD1462" i="15"/>
  <c r="V1462" i="15"/>
  <c r="AY1462" i="15"/>
  <c r="AR1454" i="15"/>
  <c r="G1454" i="35"/>
  <c r="AR1596" i="15"/>
  <c r="G1596" i="35"/>
  <c r="AR1603" i="15"/>
  <c r="G1603" i="35"/>
  <c r="AR1611" i="15"/>
  <c r="G1611" i="35"/>
  <c r="V1559" i="15"/>
  <c r="AY1559" i="15"/>
  <c r="BF1559" i="15"/>
  <c r="BE1559" i="15"/>
  <c r="AR1553" i="15"/>
  <c r="G1553" i="35"/>
  <c r="AR1549" i="15"/>
  <c r="G1549" i="35"/>
  <c r="V1526" i="15"/>
  <c r="AY1526" i="15"/>
  <c r="AZ1526" i="15" s="1"/>
  <c r="BF1526" i="15"/>
  <c r="BE1526" i="15"/>
  <c r="BD1526" i="15"/>
  <c r="BD1550" i="15"/>
  <c r="V1550" i="15"/>
  <c r="AY1550" i="15"/>
  <c r="BF1550" i="15"/>
  <c r="BE1550" i="15"/>
  <c r="AR1544" i="15"/>
  <c r="G1544" i="35"/>
  <c r="AR1564" i="15"/>
  <c r="G1564" i="35"/>
  <c r="V1522" i="15"/>
  <c r="AY1522" i="15"/>
  <c r="BF1522" i="15"/>
  <c r="BE1522" i="15"/>
  <c r="AY1568" i="15"/>
  <c r="V1568" i="15"/>
  <c r="BF1568" i="15"/>
  <c r="BE1568" i="15"/>
  <c r="BF1564" i="15"/>
  <c r="BE1564" i="15"/>
  <c r="V1564" i="15"/>
  <c r="BD1564" i="15"/>
  <c r="AY1564" i="15"/>
  <c r="BE1545" i="15"/>
  <c r="V1545" i="15"/>
  <c r="AY1545" i="15"/>
  <c r="BF1545" i="15"/>
  <c r="BE1573" i="15"/>
  <c r="BF1573" i="15"/>
  <c r="V1573" i="15"/>
  <c r="BD1573" i="15"/>
  <c r="AY1573" i="15"/>
  <c r="AZ1573" i="15" s="1"/>
  <c r="BE1511" i="15"/>
  <c r="BD1511" i="15"/>
  <c r="V1511" i="15"/>
  <c r="AY1511" i="15"/>
  <c r="BF1511" i="15"/>
  <c r="BF1347" i="15"/>
  <c r="BE1347" i="15"/>
  <c r="BD1347" i="15"/>
  <c r="V1347" i="15"/>
  <c r="AY1347" i="15"/>
  <c r="AZ1347" i="15" s="1"/>
  <c r="AR1338" i="15"/>
  <c r="G1338" i="35"/>
  <c r="AY1342" i="15"/>
  <c r="AY1366" i="15"/>
  <c r="AY1380" i="15"/>
  <c r="AY1330" i="15"/>
  <c r="AR1325" i="15"/>
  <c r="G1325" i="35"/>
  <c r="BE1430" i="15"/>
  <c r="BD1430" i="15"/>
  <c r="AY1430" i="15"/>
  <c r="BF1430" i="15"/>
  <c r="V1430" i="15"/>
  <c r="V1414" i="15"/>
  <c r="AY1414" i="15"/>
  <c r="BE1414" i="15"/>
  <c r="BF1414" i="15"/>
  <c r="BF1439" i="15"/>
  <c r="BE1439" i="15"/>
  <c r="V1439" i="15"/>
  <c r="AY1439" i="15"/>
  <c r="AZ1439" i="15" s="1"/>
  <c r="BD1439" i="15"/>
  <c r="AY1325" i="15"/>
  <c r="AR1317" i="15"/>
  <c r="G1317" i="35"/>
  <c r="AR1506" i="15"/>
  <c r="G1506" i="35"/>
  <c r="AR1513" i="15"/>
  <c r="G1513" i="35"/>
  <c r="AR1521" i="15"/>
  <c r="G1521" i="35"/>
  <c r="AY1318" i="15"/>
  <c r="BF1422" i="15"/>
  <c r="BE1422" i="15"/>
  <c r="AY1422" i="15"/>
  <c r="V1422" i="15"/>
  <c r="BD1422" i="15"/>
  <c r="BE1385" i="15"/>
  <c r="BD1385" i="15"/>
  <c r="AY1385" i="15"/>
  <c r="AY1210" i="15"/>
  <c r="AR1229" i="15"/>
  <c r="G1229" i="35"/>
  <c r="AR1242" i="15"/>
  <c r="G1242" i="35"/>
  <c r="AY1207" i="15"/>
  <c r="AR1200" i="15"/>
  <c r="G1200" i="35"/>
  <c r="AR1196" i="15"/>
  <c r="G1196" i="35"/>
  <c r="AY1280" i="15"/>
  <c r="AY1287" i="15"/>
  <c r="AY1294" i="15"/>
  <c r="BF1302" i="15"/>
  <c r="BE1302" i="15"/>
  <c r="BD1302" i="15"/>
  <c r="AY1302" i="15"/>
  <c r="AZ1302" i="15" s="1"/>
  <c r="V1302" i="15"/>
  <c r="AY1247" i="15"/>
  <c r="AY1200" i="15"/>
  <c r="AY1275" i="15"/>
  <c r="AY1189" i="15"/>
  <c r="AR1251" i="15"/>
  <c r="G1251" i="35"/>
  <c r="AY1182" i="15"/>
  <c r="AR1115" i="15"/>
  <c r="G1115" i="35"/>
  <c r="AY1067" i="15"/>
  <c r="AY1093" i="15"/>
  <c r="AY1125" i="15"/>
  <c r="AZ1125" i="15" s="1"/>
  <c r="BF1125" i="15"/>
  <c r="BE1125" i="15"/>
  <c r="BD1125" i="15"/>
  <c r="V1125" i="15"/>
  <c r="AR1026" i="15"/>
  <c r="G1026" i="35"/>
  <c r="AY1056" i="15"/>
  <c r="AR1048" i="15"/>
  <c r="G1048" i="35"/>
  <c r="AR1017" i="15"/>
  <c r="G1017" i="35"/>
  <c r="AR1140" i="15"/>
  <c r="G1140" i="35"/>
  <c r="AY1049" i="15"/>
  <c r="AR1009" i="15"/>
  <c r="G1009" i="35"/>
  <c r="AY1116" i="15"/>
  <c r="AR1144" i="15"/>
  <c r="G1144" i="35"/>
  <c r="AR1151" i="15"/>
  <c r="G1151" i="35"/>
  <c r="AR1159" i="15"/>
  <c r="G1159" i="35"/>
  <c r="AY1113" i="15"/>
  <c r="AY1150" i="15"/>
  <c r="AY1157" i="15"/>
  <c r="AY1165" i="15"/>
  <c r="AR1109" i="15"/>
  <c r="G1109" i="35"/>
  <c r="AR1075" i="15"/>
  <c r="G1075" i="35"/>
  <c r="AY962" i="15"/>
  <c r="AY978" i="15"/>
  <c r="V986" i="15"/>
  <c r="AY986" i="15"/>
  <c r="AZ986" i="15" s="1"/>
  <c r="BF986" i="15"/>
  <c r="BD986" i="15"/>
  <c r="AY927" i="15"/>
  <c r="BF898" i="15"/>
  <c r="BE898" i="15"/>
  <c r="BD898" i="15"/>
  <c r="V898" i="15"/>
  <c r="AY898" i="15"/>
  <c r="AZ898" i="15" s="1"/>
  <c r="AY870" i="15"/>
  <c r="AY836" i="15"/>
  <c r="BE923" i="15"/>
  <c r="BD923" i="15"/>
  <c r="AY923" i="15"/>
  <c r="AR915" i="15"/>
  <c r="G915" i="35"/>
  <c r="AY889" i="15"/>
  <c r="AY834" i="15"/>
  <c r="BD834" i="15"/>
  <c r="AR826" i="15"/>
  <c r="G826" i="35"/>
  <c r="AY1014" i="15"/>
  <c r="BE1014" i="15"/>
  <c r="BD1014" i="15"/>
  <c r="AY1021" i="15"/>
  <c r="AY1028" i="15"/>
  <c r="AY917" i="15"/>
  <c r="V849" i="15"/>
  <c r="BF849" i="15"/>
  <c r="AY849" i="15"/>
  <c r="AR868" i="15"/>
  <c r="G868" i="35"/>
  <c r="BF763" i="15"/>
  <c r="BE763" i="15"/>
  <c r="BD763" i="15"/>
  <c r="V763" i="15"/>
  <c r="AY763" i="15"/>
  <c r="AZ763" i="15" s="1"/>
  <c r="AR743" i="15"/>
  <c r="G743" i="35"/>
  <c r="AY778" i="15"/>
  <c r="AR794" i="15"/>
  <c r="G794" i="35"/>
  <c r="AR802" i="15"/>
  <c r="G802" i="35"/>
  <c r="AY645" i="15"/>
  <c r="AR964" i="15"/>
  <c r="G964" i="35"/>
  <c r="AR972" i="15"/>
  <c r="G972" i="35"/>
  <c r="AR980" i="15"/>
  <c r="G980" i="35"/>
  <c r="AY798" i="15"/>
  <c r="BF806" i="15"/>
  <c r="BD806" i="15"/>
  <c r="V806" i="15"/>
  <c r="AY806" i="15"/>
  <c r="AZ806" i="15" s="1"/>
  <c r="AY754" i="15"/>
  <c r="AY736" i="15"/>
  <c r="AR712" i="15"/>
  <c r="G712" i="35"/>
  <c r="AR708" i="15"/>
  <c r="G708" i="35"/>
  <c r="AR869" i="15"/>
  <c r="G869" i="35"/>
  <c r="AR697" i="15"/>
  <c r="G697" i="35"/>
  <c r="BD674" i="15"/>
  <c r="V674" i="15"/>
  <c r="AY674" i="15"/>
  <c r="AZ674" i="15" s="1"/>
  <c r="BF674" i="15"/>
  <c r="BE674" i="15"/>
  <c r="AY759" i="15"/>
  <c r="AY662" i="15"/>
  <c r="AR574" i="15"/>
  <c r="G574" i="35"/>
  <c r="AY434" i="15"/>
  <c r="AR427" i="15"/>
  <c r="G427" i="35"/>
  <c r="AR419" i="15"/>
  <c r="G419" i="35"/>
  <c r="AR355" i="15"/>
  <c r="G355" i="35"/>
  <c r="AR611" i="15"/>
  <c r="G611" i="35"/>
  <c r="AY572" i="15"/>
  <c r="AR568" i="15"/>
  <c r="G568" i="35"/>
  <c r="AY424" i="15"/>
  <c r="AY391" i="15"/>
  <c r="AR383" i="15"/>
  <c r="G383" i="35"/>
  <c r="AR379" i="15"/>
  <c r="G379" i="35"/>
  <c r="AY697" i="15"/>
  <c r="AY704" i="15"/>
  <c r="AY711" i="15"/>
  <c r="V719" i="15"/>
  <c r="AY719" i="15"/>
  <c r="AZ719" i="15" s="1"/>
  <c r="BF719" i="15"/>
  <c r="BE719" i="15"/>
  <c r="BD719" i="15"/>
  <c r="AR652" i="15"/>
  <c r="G652" i="35"/>
  <c r="AY571" i="15"/>
  <c r="AR560" i="15"/>
  <c r="G560" i="35"/>
  <c r="AY535" i="15"/>
  <c r="BF535" i="15"/>
  <c r="BE535" i="15"/>
  <c r="V535" i="15"/>
  <c r="AY379" i="15"/>
  <c r="AR373" i="15"/>
  <c r="G373" i="35"/>
  <c r="AY352" i="15"/>
  <c r="AY563" i="15"/>
  <c r="BD563" i="15"/>
  <c r="AR555" i="15"/>
  <c r="G555" i="35"/>
  <c r="AY529" i="15"/>
  <c r="AR490" i="15"/>
  <c r="G490" i="35"/>
  <c r="AY374" i="15"/>
  <c r="AY341" i="15"/>
  <c r="AR621" i="15"/>
  <c r="G621" i="35"/>
  <c r="AY557" i="15"/>
  <c r="AY524" i="15"/>
  <c r="BE524" i="15"/>
  <c r="AY490" i="15"/>
  <c r="AR328" i="15"/>
  <c r="G328" i="35"/>
  <c r="BE626" i="15"/>
  <c r="BD626" i="15"/>
  <c r="AY626" i="15"/>
  <c r="AZ626" i="15" s="1"/>
  <c r="V626" i="15"/>
  <c r="BF626" i="15"/>
  <c r="AY514" i="15"/>
  <c r="BE514" i="15"/>
  <c r="AY482" i="15"/>
  <c r="AR478" i="15"/>
  <c r="G478" i="35"/>
  <c r="AY327" i="15"/>
  <c r="AR650" i="15"/>
  <c r="G650" i="35"/>
  <c r="AR600" i="15"/>
  <c r="G600" i="35"/>
  <c r="AY481" i="15"/>
  <c r="AR473" i="15"/>
  <c r="G473" i="35"/>
  <c r="BE447" i="15"/>
  <c r="BD447" i="15"/>
  <c r="V447" i="15"/>
  <c r="AY447" i="15"/>
  <c r="AZ447" i="15" s="1"/>
  <c r="BF447" i="15"/>
  <c r="AR439" i="15"/>
  <c r="G439" i="35"/>
  <c r="AR663" i="15"/>
  <c r="G663" i="35"/>
  <c r="AR618" i="15"/>
  <c r="G618" i="35"/>
  <c r="AY471" i="15"/>
  <c r="AR463" i="15"/>
  <c r="G463" i="35"/>
  <c r="AY437" i="15"/>
  <c r="AR433" i="15"/>
  <c r="G433" i="35"/>
  <c r="AY399" i="15"/>
  <c r="AY292" i="15"/>
  <c r="AY200" i="15"/>
  <c r="AY172" i="15"/>
  <c r="AR163" i="15"/>
  <c r="G163" i="35"/>
  <c r="AR299" i="15"/>
  <c r="G299" i="35"/>
  <c r="AY196" i="15"/>
  <c r="AY289" i="15"/>
  <c r="AY314" i="15"/>
  <c r="AZ314" i="15" s="1"/>
  <c r="BF314" i="15"/>
  <c r="BE314" i="15"/>
  <c r="BD314" i="15"/>
  <c r="V314" i="15"/>
  <c r="AY154" i="15"/>
  <c r="AR148" i="15"/>
  <c r="G148" i="35"/>
  <c r="AY122" i="15"/>
  <c r="BF122" i="15"/>
  <c r="BE122" i="15"/>
  <c r="V122" i="15"/>
  <c r="AR259" i="15"/>
  <c r="G259" i="35"/>
  <c r="AY147" i="15"/>
  <c r="AR80" i="15"/>
  <c r="G80" i="35"/>
  <c r="AR255" i="15"/>
  <c r="G255" i="35"/>
  <c r="AR251" i="15"/>
  <c r="G251" i="35"/>
  <c r="AR220" i="15"/>
  <c r="G220" i="35"/>
  <c r="AR75" i="15"/>
  <c r="G75" i="35"/>
  <c r="AR40" i="15"/>
  <c r="G40" i="35"/>
  <c r="AR247" i="15"/>
  <c r="G247" i="35"/>
  <c r="BD224" i="15"/>
  <c r="V224" i="15"/>
  <c r="AY224" i="15"/>
  <c r="AZ224" i="15" s="1"/>
  <c r="BF224" i="15"/>
  <c r="BE224" i="15"/>
  <c r="V102" i="15"/>
  <c r="AY102" i="15"/>
  <c r="BF102" i="15"/>
  <c r="BE102" i="15"/>
  <c r="AY216" i="15"/>
  <c r="AR57" i="15"/>
  <c r="G57" i="35"/>
  <c r="AY243" i="15"/>
  <c r="BF267" i="15"/>
  <c r="BD267" i="15"/>
  <c r="V267" i="15"/>
  <c r="AY267" i="15"/>
  <c r="AZ267" i="15" s="1"/>
  <c r="BE267" i="15"/>
  <c r="BF12" i="15"/>
  <c r="AY12" i="15"/>
  <c r="V12" i="15"/>
  <c r="V39" i="15"/>
  <c r="AY39" i="15"/>
  <c r="BF39" i="15"/>
  <c r="BE39" i="15"/>
  <c r="BE23" i="15"/>
  <c r="BD23" i="15"/>
  <c r="V23" i="15"/>
  <c r="AY23" i="15"/>
  <c r="BF23" i="15"/>
  <c r="BF15" i="15"/>
  <c r="AY15" i="15"/>
  <c r="V15" i="15"/>
  <c r="V67" i="15"/>
  <c r="AY67" i="15"/>
  <c r="BF67" i="15"/>
  <c r="V74" i="15"/>
  <c r="AY74" i="15"/>
  <c r="BF74" i="15"/>
  <c r="AY81" i="15"/>
  <c r="BF81" i="15"/>
  <c r="V81" i="15"/>
  <c r="V89" i="15"/>
  <c r="BF89" i="15"/>
  <c r="BE89" i="15"/>
  <c r="BD89" i="15"/>
  <c r="AY89" i="15"/>
  <c r="AZ89" i="15" s="1"/>
  <c r="AY237" i="15"/>
  <c r="AY240" i="15"/>
  <c r="BF27" i="15"/>
  <c r="V27" i="15"/>
  <c r="AY27" i="15"/>
  <c r="BE27" i="15"/>
  <c r="AY2782" i="15"/>
  <c r="AZ2782" i="15" s="1"/>
  <c r="BF2782" i="15"/>
  <c r="BE2782" i="15"/>
  <c r="BD2782" i="15"/>
  <c r="V2782" i="15"/>
  <c r="BF2780" i="15"/>
  <c r="BE2780" i="15"/>
  <c r="BD2780" i="15"/>
  <c r="V2780" i="15"/>
  <c r="AY2780" i="15"/>
  <c r="AZ2780" i="15" s="1"/>
  <c r="V2506" i="15"/>
  <c r="AY2506" i="15"/>
  <c r="AZ2506" i="15" s="1"/>
  <c r="BF2506" i="15"/>
  <c r="BE2506" i="15"/>
  <c r="BD2506" i="15"/>
  <c r="BF2429" i="15"/>
  <c r="BE2429" i="15"/>
  <c r="BD2429" i="15"/>
  <c r="V2429" i="15"/>
  <c r="AY2429" i="15"/>
  <c r="AZ2429" i="15" s="1"/>
  <c r="V2423" i="15"/>
  <c r="AY2423" i="15"/>
  <c r="AZ2423" i="15" s="1"/>
  <c r="BF2423" i="15"/>
  <c r="BE2423" i="15"/>
  <c r="BD2423" i="15"/>
  <c r="BE2452" i="15"/>
  <c r="AY2452" i="15"/>
  <c r="AZ2452" i="15" s="1"/>
  <c r="BF2452" i="15"/>
  <c r="BD2452" i="15"/>
  <c r="V2452" i="15"/>
  <c r="AY2325" i="15"/>
  <c r="AZ2325" i="15" s="1"/>
  <c r="BF2325" i="15"/>
  <c r="BE2325" i="15"/>
  <c r="BD2325" i="15"/>
  <c r="V2325" i="15"/>
  <c r="BE2370" i="15"/>
  <c r="BD2370" i="15"/>
  <c r="V2370" i="15"/>
  <c r="BF2370" i="15"/>
  <c r="AY2370" i="15"/>
  <c r="AZ2370" i="15" s="1"/>
  <c r="BF2147" i="15"/>
  <c r="BE2147" i="15"/>
  <c r="BD2147" i="15"/>
  <c r="V2147" i="15"/>
  <c r="AY2147" i="15"/>
  <c r="AZ2147" i="15" s="1"/>
  <c r="BF2114" i="15"/>
  <c r="BE2114" i="15"/>
  <c r="BD2114" i="15"/>
  <c r="V2114" i="15"/>
  <c r="AY2114" i="15"/>
  <c r="AZ2114" i="15" s="1"/>
  <c r="BF2103" i="15"/>
  <c r="BE2103" i="15"/>
  <c r="BD2103" i="15"/>
  <c r="V2103" i="15"/>
  <c r="AY2103" i="15"/>
  <c r="AZ2103" i="15" s="1"/>
  <c r="BF1997" i="15"/>
  <c r="BE1997" i="15"/>
  <c r="BD1997" i="15"/>
  <c r="V1997" i="15"/>
  <c r="AY1997" i="15"/>
  <c r="AZ1997" i="15" s="1"/>
  <c r="BE1814" i="15"/>
  <c r="BD1814" i="15"/>
  <c r="V1814" i="15"/>
  <c r="AY1814" i="15"/>
  <c r="AZ1814" i="15" s="1"/>
  <c r="BF1814" i="15"/>
  <c r="BD2723" i="15"/>
  <c r="V2723" i="15"/>
  <c r="AY2723" i="15"/>
  <c r="AZ2723" i="15" s="1"/>
  <c r="BF2723" i="15"/>
  <c r="BE2723" i="15"/>
  <c r="AY2689" i="15"/>
  <c r="AZ2689" i="15" s="1"/>
  <c r="BF2689" i="15"/>
  <c r="BE2689" i="15"/>
  <c r="BD2689" i="15"/>
  <c r="V2689" i="15"/>
  <c r="V2632" i="15"/>
  <c r="BF2632" i="15"/>
  <c r="BE2632" i="15"/>
  <c r="AY2632" i="15"/>
  <c r="AZ2632" i="15" s="1"/>
  <c r="BD2632" i="15"/>
  <c r="AY2453" i="15"/>
  <c r="AZ2453" i="15" s="1"/>
  <c r="BF2453" i="15"/>
  <c r="BD2453" i="15"/>
  <c r="V2453" i="15"/>
  <c r="BE2453" i="15"/>
  <c r="BD2758" i="15"/>
  <c r="BF2758" i="15"/>
  <c r="BE2758" i="15"/>
  <c r="AY2758" i="15"/>
  <c r="AZ2758" i="15" s="1"/>
  <c r="V2758" i="15"/>
  <c r="V2740" i="15"/>
  <c r="AY2740" i="15"/>
  <c r="AZ2740" i="15" s="1"/>
  <c r="BF2740" i="15"/>
  <c r="BE2740" i="15"/>
  <c r="BD2740" i="15"/>
  <c r="V2741" i="15"/>
  <c r="AY2741" i="15"/>
  <c r="AZ2741" i="15" s="1"/>
  <c r="BF2741" i="15"/>
  <c r="BE2741" i="15"/>
  <c r="BD2741" i="15"/>
  <c r="BD2777" i="15"/>
  <c r="V2777" i="15"/>
  <c r="AY2777" i="15"/>
  <c r="AZ2777" i="15" s="1"/>
  <c r="BF2777" i="15"/>
  <c r="BE2777" i="15"/>
  <c r="V2774" i="15"/>
  <c r="AY2774" i="15"/>
  <c r="AZ2774" i="15" s="1"/>
  <c r="BF2774" i="15"/>
  <c r="BE2774" i="15"/>
  <c r="BD2774" i="15"/>
  <c r="BF2763" i="15"/>
  <c r="BD2763" i="15"/>
  <c r="V2763" i="15"/>
  <c r="AY2763" i="15"/>
  <c r="AZ2763" i="15" s="1"/>
  <c r="BE2763" i="15"/>
  <c r="BE2684" i="15"/>
  <c r="BD2684" i="15"/>
  <c r="V2684" i="15"/>
  <c r="AY2684" i="15"/>
  <c r="AZ2684" i="15" s="1"/>
  <c r="BF2684" i="15"/>
  <c r="AY2698" i="15"/>
  <c r="AZ2698" i="15" s="1"/>
  <c r="BF2698" i="15"/>
  <c r="BE2698" i="15"/>
  <c r="BD2698" i="15"/>
  <c r="V2698" i="15"/>
  <c r="BF2687" i="15"/>
  <c r="BE2687" i="15"/>
  <c r="BD2687" i="15"/>
  <c r="V2687" i="15"/>
  <c r="AY2687" i="15"/>
  <c r="AZ2687" i="15" s="1"/>
  <c r="V2651" i="15"/>
  <c r="AY2651" i="15"/>
  <c r="AZ2651" i="15" s="1"/>
  <c r="BF2651" i="15"/>
  <c r="BE2651" i="15"/>
  <c r="BD2651" i="15"/>
  <c r="BF2648" i="15"/>
  <c r="BD2648" i="15"/>
  <c r="AY2648" i="15"/>
  <c r="AZ2648" i="15" s="1"/>
  <c r="V2648" i="15"/>
  <c r="BE2648" i="15"/>
  <c r="V2597" i="15"/>
  <c r="AY2597" i="15"/>
  <c r="AZ2597" i="15" s="1"/>
  <c r="BE2597" i="15"/>
  <c r="BD2597" i="15"/>
  <c r="BF2597" i="15"/>
  <c r="BE2589" i="15"/>
  <c r="BD2589" i="15"/>
  <c r="V2589" i="15"/>
  <c r="AY2589" i="15"/>
  <c r="AZ2589" i="15" s="1"/>
  <c r="BF2589" i="15"/>
  <c r="V2641" i="15"/>
  <c r="BF2641" i="15"/>
  <c r="BE2641" i="15"/>
  <c r="AY2641" i="15"/>
  <c r="AZ2641" i="15" s="1"/>
  <c r="BD2641" i="15"/>
  <c r="BF2495" i="15"/>
  <c r="BE2495" i="15"/>
  <c r="BD2495" i="15"/>
  <c r="V2495" i="15"/>
  <c r="AY2495" i="15"/>
  <c r="AZ2495" i="15" s="1"/>
  <c r="V2547" i="15"/>
  <c r="BF2547" i="15"/>
  <c r="BE2547" i="15"/>
  <c r="BD2547" i="15"/>
  <c r="AY2547" i="15"/>
  <c r="AZ2547" i="15" s="1"/>
  <c r="BF2542" i="15"/>
  <c r="BE2542" i="15"/>
  <c r="BD2542" i="15"/>
  <c r="V2542" i="15"/>
  <c r="AY2542" i="15"/>
  <c r="AZ2542" i="15" s="1"/>
  <c r="V2516" i="15"/>
  <c r="AY2516" i="15"/>
  <c r="AZ2516" i="15" s="1"/>
  <c r="BF2516" i="15"/>
  <c r="BE2516" i="15"/>
  <c r="BD2516" i="15"/>
  <c r="V2508" i="15"/>
  <c r="AY2508" i="15"/>
  <c r="AZ2508" i="15" s="1"/>
  <c r="BF2508" i="15"/>
  <c r="BE2508" i="15"/>
  <c r="BD2508" i="15"/>
  <c r="BF2550" i="15"/>
  <c r="BE2550" i="15"/>
  <c r="BD2550" i="15"/>
  <c r="V2550" i="15"/>
  <c r="AY2550" i="15"/>
  <c r="AZ2550" i="15" s="1"/>
  <c r="BF2492" i="15"/>
  <c r="BE2492" i="15"/>
  <c r="BD2492" i="15"/>
  <c r="V2492" i="15"/>
  <c r="AY2492" i="15"/>
  <c r="AZ2492" i="15" s="1"/>
  <c r="BF2419" i="15"/>
  <c r="BE2419" i="15"/>
  <c r="BD2419" i="15"/>
  <c r="V2419" i="15"/>
  <c r="AY2419" i="15"/>
  <c r="AZ2419" i="15" s="1"/>
  <c r="AY2402" i="15"/>
  <c r="AZ2402" i="15" s="1"/>
  <c r="BF2402" i="15"/>
  <c r="BE2402" i="15"/>
  <c r="BD2402" i="15"/>
  <c r="V2402" i="15"/>
  <c r="BE2450" i="15"/>
  <c r="BD2450" i="15"/>
  <c r="V2450" i="15"/>
  <c r="AY2450" i="15"/>
  <c r="AZ2450" i="15" s="1"/>
  <c r="BF2450" i="15"/>
  <c r="BF2468" i="15"/>
  <c r="BE2468" i="15"/>
  <c r="BD2468" i="15"/>
  <c r="V2468" i="15"/>
  <c r="AY2468" i="15"/>
  <c r="AZ2468" i="15" s="1"/>
  <c r="V2454" i="15"/>
  <c r="AY2454" i="15"/>
  <c r="AZ2454" i="15" s="1"/>
  <c r="BE2454" i="15"/>
  <c r="BD2454" i="15"/>
  <c r="BF2454" i="15"/>
  <c r="BF2462" i="15"/>
  <c r="BE2462" i="15"/>
  <c r="BD2462" i="15"/>
  <c r="AY2462" i="15"/>
  <c r="AZ2462" i="15" s="1"/>
  <c r="V2462" i="15"/>
  <c r="BE2426" i="15"/>
  <c r="BD2426" i="15"/>
  <c r="V2426" i="15"/>
  <c r="AY2426" i="15"/>
  <c r="AZ2426" i="15" s="1"/>
  <c r="BF2426" i="15"/>
  <c r="BE2398" i="15"/>
  <c r="BD2398" i="15"/>
  <c r="V2398" i="15"/>
  <c r="AY2398" i="15"/>
  <c r="AZ2398" i="15" s="1"/>
  <c r="BF2398" i="15"/>
  <c r="BF2358" i="15"/>
  <c r="BE2358" i="15"/>
  <c r="BD2358" i="15"/>
  <c r="V2358" i="15"/>
  <c r="AY2358" i="15"/>
  <c r="AZ2358" i="15" s="1"/>
  <c r="BF2334" i="15"/>
  <c r="BE2334" i="15"/>
  <c r="BD2334" i="15"/>
  <c r="V2334" i="15"/>
  <c r="AY2334" i="15"/>
  <c r="AZ2334" i="15" s="1"/>
  <c r="BF2315" i="15"/>
  <c r="BE2315" i="15"/>
  <c r="BD2315" i="15"/>
  <c r="V2315" i="15"/>
  <c r="AY2315" i="15"/>
  <c r="AZ2315" i="15" s="1"/>
  <c r="AY2335" i="15"/>
  <c r="AZ2335" i="15" s="1"/>
  <c r="BF2335" i="15"/>
  <c r="BE2335" i="15"/>
  <c r="BD2335" i="15"/>
  <c r="V2335" i="15"/>
  <c r="BD2384" i="15"/>
  <c r="AY2384" i="15"/>
  <c r="AZ2384" i="15" s="1"/>
  <c r="V2384" i="15"/>
  <c r="BF2384" i="15"/>
  <c r="BE2384" i="15"/>
  <c r="BF2369" i="15"/>
  <c r="BD2369" i="15"/>
  <c r="V2369" i="15"/>
  <c r="BE2369" i="15"/>
  <c r="AY2369" i="15"/>
  <c r="AZ2369" i="15" s="1"/>
  <c r="BD2362" i="15"/>
  <c r="V2362" i="15"/>
  <c r="AY2362" i="15"/>
  <c r="AZ2362" i="15" s="1"/>
  <c r="BF2362" i="15"/>
  <c r="BE2362" i="15"/>
  <c r="BD2310" i="15"/>
  <c r="V2310" i="15"/>
  <c r="AY2310" i="15"/>
  <c r="AZ2310" i="15" s="1"/>
  <c r="BF2310" i="15"/>
  <c r="BE2310" i="15"/>
  <c r="BF2377" i="15"/>
  <c r="BE2377" i="15"/>
  <c r="V2377" i="15"/>
  <c r="AY2377" i="15"/>
  <c r="AZ2377" i="15" s="1"/>
  <c r="BD2377" i="15"/>
  <c r="BF2340" i="15"/>
  <c r="BE2340" i="15"/>
  <c r="BD2340" i="15"/>
  <c r="V2340" i="15"/>
  <c r="AY2340" i="15"/>
  <c r="AZ2340" i="15" s="1"/>
  <c r="BF2279" i="15"/>
  <c r="BE2279" i="15"/>
  <c r="BD2279" i="15"/>
  <c r="V2279" i="15"/>
  <c r="AY2279" i="15"/>
  <c r="AZ2279" i="15" s="1"/>
  <c r="V2294" i="15"/>
  <c r="AY2294" i="15"/>
  <c r="AZ2294" i="15" s="1"/>
  <c r="BF2294" i="15"/>
  <c r="BE2294" i="15"/>
  <c r="BD2294" i="15"/>
  <c r="V2272" i="15"/>
  <c r="AY2272" i="15"/>
  <c r="AZ2272" i="15" s="1"/>
  <c r="BF2272" i="15"/>
  <c r="BE2272" i="15"/>
  <c r="BD2272" i="15"/>
  <c r="AS2261" i="15"/>
  <c r="BI2261" i="15" s="1"/>
  <c r="BF2267" i="15"/>
  <c r="BE2267" i="15"/>
  <c r="BD2267" i="15"/>
  <c r="V2267" i="15"/>
  <c r="AY2267" i="15"/>
  <c r="AZ2267" i="15" s="1"/>
  <c r="BF2173" i="15"/>
  <c r="BE2173" i="15"/>
  <c r="BD2173" i="15"/>
  <c r="AS2173" i="15"/>
  <c r="V2173" i="15"/>
  <c r="AY2173" i="15"/>
  <c r="AZ2173" i="15" s="1"/>
  <c r="BF2204" i="15"/>
  <c r="AY2204" i="15"/>
  <c r="AZ2204" i="15" s="1"/>
  <c r="V2204" i="15"/>
  <c r="AS2204" i="15"/>
  <c r="BE2204" i="15"/>
  <c r="BD2204" i="15"/>
  <c r="BF2143" i="15"/>
  <c r="BE2143" i="15"/>
  <c r="BD2143" i="15"/>
  <c r="V2143" i="15"/>
  <c r="AY2143" i="15"/>
  <c r="AZ2143" i="15" s="1"/>
  <c r="BF2235" i="15"/>
  <c r="BE2235" i="15"/>
  <c r="BD2235" i="15"/>
  <c r="V2235" i="15"/>
  <c r="AY2235" i="15"/>
  <c r="AZ2235" i="15" s="1"/>
  <c r="BE2242" i="15"/>
  <c r="BD2242" i="15"/>
  <c r="V2242" i="15"/>
  <c r="AY2242" i="15"/>
  <c r="AZ2242" i="15" s="1"/>
  <c r="BF2242" i="15"/>
  <c r="BD2250" i="15"/>
  <c r="V2250" i="15"/>
  <c r="AY2250" i="15"/>
  <c r="AZ2250" i="15" s="1"/>
  <c r="BF2250" i="15"/>
  <c r="BE2250" i="15"/>
  <c r="BF2229" i="15"/>
  <c r="BD2229" i="15"/>
  <c r="V2229" i="15"/>
  <c r="AY2229" i="15"/>
  <c r="AZ2229" i="15" s="1"/>
  <c r="BE2229" i="15"/>
  <c r="BF2134" i="15"/>
  <c r="BE2134" i="15"/>
  <c r="BD2134" i="15"/>
  <c r="V2134" i="15"/>
  <c r="AY2134" i="15"/>
  <c r="AZ2134" i="15" s="1"/>
  <c r="BE2189" i="15"/>
  <c r="BD2189" i="15"/>
  <c r="AS2189" i="15"/>
  <c r="V2189" i="15"/>
  <c r="AY2189" i="15"/>
  <c r="AZ2189" i="15" s="1"/>
  <c r="BF2189" i="15"/>
  <c r="BE2159" i="15"/>
  <c r="BD2159" i="15"/>
  <c r="V2159" i="15"/>
  <c r="AY2159" i="15"/>
  <c r="AZ2159" i="15" s="1"/>
  <c r="BF2159" i="15"/>
  <c r="BE2220" i="15"/>
  <c r="V2220" i="15"/>
  <c r="AY2220" i="15"/>
  <c r="AZ2220" i="15" s="1"/>
  <c r="BF2220" i="15"/>
  <c r="BD2220" i="15"/>
  <c r="BF2184" i="15"/>
  <c r="BE2184" i="15"/>
  <c r="BD2184" i="15"/>
  <c r="AS2184" i="15"/>
  <c r="V2184" i="15"/>
  <c r="AY2184" i="15"/>
  <c r="AZ2184" i="15" s="1"/>
  <c r="BF2153" i="15"/>
  <c r="BE2153" i="15"/>
  <c r="BD2153" i="15"/>
  <c r="V2153" i="15"/>
  <c r="AY2153" i="15"/>
  <c r="AZ2153" i="15" s="1"/>
  <c r="BF2089" i="15"/>
  <c r="BE2089" i="15"/>
  <c r="BD2089" i="15"/>
  <c r="V2089" i="15"/>
  <c r="AY2089" i="15"/>
  <c r="AZ2089" i="15" s="1"/>
  <c r="AY2087" i="15"/>
  <c r="AZ2087" i="15" s="1"/>
  <c r="BF2087" i="15"/>
  <c r="BE2087" i="15"/>
  <c r="BD2087" i="15"/>
  <c r="V2087" i="15"/>
  <c r="BE2108" i="15"/>
  <c r="BF2108" i="15"/>
  <c r="V2108" i="15"/>
  <c r="BD2108" i="15"/>
  <c r="AY2108" i="15"/>
  <c r="AZ2108" i="15" s="1"/>
  <c r="V2041" i="15"/>
  <c r="AY2041" i="15"/>
  <c r="AZ2041" i="15" s="1"/>
  <c r="BE2041" i="15"/>
  <c r="BD2041" i="15"/>
  <c r="BF2041" i="15"/>
  <c r="AY2009" i="15"/>
  <c r="AZ2009" i="15" s="1"/>
  <c r="BF2009" i="15"/>
  <c r="BE2009" i="15"/>
  <c r="BD2009" i="15"/>
  <c r="V2009" i="15"/>
  <c r="BF1998" i="15"/>
  <c r="BE1998" i="15"/>
  <c r="BD1998" i="15"/>
  <c r="V1998" i="15"/>
  <c r="AY1998" i="15"/>
  <c r="AZ1998" i="15" s="1"/>
  <c r="V2048" i="15"/>
  <c r="AY2048" i="15"/>
  <c r="AZ2048" i="15" s="1"/>
  <c r="BF2048" i="15"/>
  <c r="BE2048" i="15"/>
  <c r="BD2048" i="15"/>
  <c r="AY2056" i="15"/>
  <c r="AZ2056" i="15" s="1"/>
  <c r="BF2056" i="15"/>
  <c r="BE2056" i="15"/>
  <c r="BD2056" i="15"/>
  <c r="V2056" i="15"/>
  <c r="BF2064" i="15"/>
  <c r="BE2064" i="15"/>
  <c r="BD2064" i="15"/>
  <c r="V2064" i="15"/>
  <c r="AY2064" i="15"/>
  <c r="AZ2064" i="15" s="1"/>
  <c r="AY2025" i="15"/>
  <c r="AZ2025" i="15" s="1"/>
  <c r="BF2025" i="15"/>
  <c r="V2025" i="15"/>
  <c r="BE2025" i="15"/>
  <c r="BD2025" i="15"/>
  <c r="BF1995" i="15"/>
  <c r="BE1995" i="15"/>
  <c r="BD1995" i="15"/>
  <c r="V1995" i="15"/>
  <c r="AY1995" i="15"/>
  <c r="AZ1995" i="15" s="1"/>
  <c r="V2015" i="15"/>
  <c r="BF2015" i="15"/>
  <c r="BE2015" i="15"/>
  <c r="BD2015" i="15"/>
  <c r="AY2015" i="15"/>
  <c r="AZ2015" i="15" s="1"/>
  <c r="BF2011" i="15"/>
  <c r="BE2011" i="15"/>
  <c r="BD2011" i="15"/>
  <c r="V2011" i="15"/>
  <c r="AY2011" i="15"/>
  <c r="AZ2011" i="15" s="1"/>
  <c r="BF1914" i="15"/>
  <c r="BE1914" i="15"/>
  <c r="BD1914" i="15"/>
  <c r="V1914" i="15"/>
  <c r="AY1914" i="15"/>
  <c r="AZ1914" i="15" s="1"/>
  <c r="BF1859" i="15"/>
  <c r="BE1859" i="15"/>
  <c r="BD1859" i="15"/>
  <c r="V1859" i="15"/>
  <c r="AY1859" i="15"/>
  <c r="AZ1859" i="15" s="1"/>
  <c r="BE1771" i="15"/>
  <c r="BD1771" i="15"/>
  <c r="AY1771" i="15"/>
  <c r="AZ1771" i="15" s="1"/>
  <c r="BF1771" i="15"/>
  <c r="V1771" i="15"/>
  <c r="BF1879" i="15"/>
  <c r="BE1879" i="15"/>
  <c r="BD1879" i="15"/>
  <c r="V1879" i="15"/>
  <c r="AY1879" i="15"/>
  <c r="AZ1879" i="15" s="1"/>
  <c r="V1948" i="15"/>
  <c r="AY1948" i="15"/>
  <c r="AZ1948" i="15" s="1"/>
  <c r="BF1948" i="15"/>
  <c r="BE1948" i="15"/>
  <c r="BD1948" i="15"/>
  <c r="AY1861" i="15"/>
  <c r="AZ1861" i="15" s="1"/>
  <c r="BF1861" i="15"/>
  <c r="BE1861" i="15"/>
  <c r="BD1861" i="15"/>
  <c r="V1861" i="15"/>
  <c r="AY1839" i="15"/>
  <c r="AZ1839" i="15" s="1"/>
  <c r="BF1839" i="15"/>
  <c r="BE1839" i="15"/>
  <c r="BD1839" i="15"/>
  <c r="V1839" i="15"/>
  <c r="V1837" i="15"/>
  <c r="AY1837" i="15"/>
  <c r="AZ1837" i="15" s="1"/>
  <c r="BF1837" i="15"/>
  <c r="BE1837" i="15"/>
  <c r="BD1837" i="15"/>
  <c r="V1873" i="15"/>
  <c r="AY1873" i="15"/>
  <c r="AZ1873" i="15" s="1"/>
  <c r="BF1873" i="15"/>
  <c r="BE1873" i="15"/>
  <c r="BD1873" i="15"/>
  <c r="V1800" i="15"/>
  <c r="AY1800" i="15"/>
  <c r="AZ1800" i="15" s="1"/>
  <c r="BF1800" i="15"/>
  <c r="BE1800" i="15"/>
  <c r="BD1800" i="15"/>
  <c r="BF1980" i="15"/>
  <c r="BE1980" i="15"/>
  <c r="BD1980" i="15"/>
  <c r="V1980" i="15"/>
  <c r="AY1980" i="15"/>
  <c r="AZ1980" i="15" s="1"/>
  <c r="AY1957" i="15"/>
  <c r="AZ1957" i="15" s="1"/>
  <c r="BF1957" i="15"/>
  <c r="V1957" i="15"/>
  <c r="BE1957" i="15"/>
  <c r="BD1957" i="15"/>
  <c r="BF1964" i="15"/>
  <c r="BE1964" i="15"/>
  <c r="BD1964" i="15"/>
  <c r="V1964" i="15"/>
  <c r="AY1964" i="15"/>
  <c r="AZ1964" i="15" s="1"/>
  <c r="BF1972" i="15"/>
  <c r="BE1972" i="15"/>
  <c r="BD1972" i="15"/>
  <c r="V1972" i="15"/>
  <c r="AY1972" i="15"/>
  <c r="AZ1972" i="15" s="1"/>
  <c r="BD1884" i="15"/>
  <c r="V1884" i="15"/>
  <c r="AY1884" i="15"/>
  <c r="AZ1884" i="15" s="1"/>
  <c r="BF1884" i="15"/>
  <c r="BE1884" i="15"/>
  <c r="BD1791" i="15"/>
  <c r="V1791" i="15"/>
  <c r="AY1791" i="15"/>
  <c r="AZ1791" i="15" s="1"/>
  <c r="BF1791" i="15"/>
  <c r="BE1791" i="15"/>
  <c r="BF1935" i="15"/>
  <c r="BE1935" i="15"/>
  <c r="BD1935" i="15"/>
  <c r="V1935" i="15"/>
  <c r="AY1935" i="15"/>
  <c r="AZ1935" i="15" s="1"/>
  <c r="BE1923" i="15"/>
  <c r="BD1923" i="15"/>
  <c r="V1923" i="15"/>
  <c r="AY1923" i="15"/>
  <c r="AZ1923" i="15" s="1"/>
  <c r="BF1923" i="15"/>
  <c r="BE1812" i="15"/>
  <c r="BD1812" i="15"/>
  <c r="V1812" i="15"/>
  <c r="AY1812" i="15"/>
  <c r="AZ1812" i="15" s="1"/>
  <c r="BF1812" i="15"/>
  <c r="BE1780" i="15"/>
  <c r="BD1780" i="15"/>
  <c r="V1780" i="15"/>
  <c r="BF1780" i="15"/>
  <c r="AY1780" i="15"/>
  <c r="AZ1780" i="15" s="1"/>
  <c r="BF1915" i="15"/>
  <c r="BE1915" i="15"/>
  <c r="BD1915" i="15"/>
  <c r="V1915" i="15"/>
  <c r="AY1915" i="15"/>
  <c r="AZ1915" i="15" s="1"/>
  <c r="BF1888" i="15"/>
  <c r="BE1888" i="15"/>
  <c r="BD1888" i="15"/>
  <c r="V1888" i="15"/>
  <c r="AY1888" i="15"/>
  <c r="AZ1888" i="15" s="1"/>
  <c r="BF1775" i="15"/>
  <c r="BE1775" i="15"/>
  <c r="BD1775" i="15"/>
  <c r="AY1775" i="15"/>
  <c r="AZ1775" i="15" s="1"/>
  <c r="V1775" i="15"/>
  <c r="BF1704" i="15"/>
  <c r="BE1704" i="15"/>
  <c r="BD1704" i="15"/>
  <c r="V1704" i="15"/>
  <c r="AY1704" i="15"/>
  <c r="AZ1704" i="15" s="1"/>
  <c r="BF1700" i="15"/>
  <c r="BE1700" i="15"/>
  <c r="BD1700" i="15"/>
  <c r="V1700" i="15"/>
  <c r="AY1700" i="15"/>
  <c r="AZ1700" i="15" s="1"/>
  <c r="AY1723" i="15"/>
  <c r="AZ1723" i="15" s="1"/>
  <c r="BF1723" i="15"/>
  <c r="BE1723" i="15"/>
  <c r="BD1723" i="15"/>
  <c r="V1723" i="15"/>
  <c r="BD1748" i="15"/>
  <c r="AY1748" i="15"/>
  <c r="AZ1748" i="15" s="1"/>
  <c r="V1748" i="15"/>
  <c r="BF1748" i="15"/>
  <c r="BE1748" i="15"/>
  <c r="AY1696" i="15"/>
  <c r="AZ1696" i="15" s="1"/>
  <c r="BF1696" i="15"/>
  <c r="BE1696" i="15"/>
  <c r="BD1696" i="15"/>
  <c r="V1696" i="15"/>
  <c r="AY1661" i="15"/>
  <c r="AZ1661" i="15" s="1"/>
  <c r="BF1661" i="15"/>
  <c r="BE1661" i="15"/>
  <c r="BD1661" i="15"/>
  <c r="V1661" i="15"/>
  <c r="V1687" i="15"/>
  <c r="AY1687" i="15"/>
  <c r="AZ1687" i="15" s="1"/>
  <c r="BF1687" i="15"/>
  <c r="BE1687" i="15"/>
  <c r="BD1687" i="15"/>
  <c r="V1655" i="15"/>
  <c r="AY1655" i="15"/>
  <c r="BF1655" i="15"/>
  <c r="BE1655" i="15"/>
  <c r="BD1655" i="15"/>
  <c r="V1682" i="15"/>
  <c r="AY1682" i="15"/>
  <c r="AZ1682" i="15" s="1"/>
  <c r="BF1682" i="15"/>
  <c r="BE1682" i="15"/>
  <c r="BD1682" i="15"/>
  <c r="V1650" i="15"/>
  <c r="AY1650" i="15"/>
  <c r="BF1650" i="15"/>
  <c r="BE1650" i="15"/>
  <c r="V1616" i="15"/>
  <c r="AY1616" i="15"/>
  <c r="AZ1616" i="15" s="1"/>
  <c r="BF1616" i="15"/>
  <c r="BE1616" i="15"/>
  <c r="BD1616" i="15"/>
  <c r="BD1640" i="15"/>
  <c r="V1640" i="15"/>
  <c r="AY1640" i="15"/>
  <c r="BF1640" i="15"/>
  <c r="BE1640" i="15"/>
  <c r="BE1636" i="15"/>
  <c r="V1636" i="15"/>
  <c r="AY1636" i="15"/>
  <c r="BF1636" i="15"/>
  <c r="BE1603" i="15"/>
  <c r="BD1603" i="15"/>
  <c r="V1603" i="15"/>
  <c r="AY1603" i="15"/>
  <c r="BF1603" i="15"/>
  <c r="BF1468" i="15"/>
  <c r="BE1468" i="15"/>
  <c r="BD1468" i="15"/>
  <c r="V1468" i="15"/>
  <c r="AY1468" i="15"/>
  <c r="AR1459" i="15"/>
  <c r="G1459" i="35"/>
  <c r="AR1424" i="15"/>
  <c r="G1424" i="35"/>
  <c r="BF1461" i="15"/>
  <c r="BE1461" i="15"/>
  <c r="BD1461" i="15"/>
  <c r="V1461" i="15"/>
  <c r="AY1461" i="15"/>
  <c r="AR1453" i="15"/>
  <c r="G1453" i="35"/>
  <c r="AR1597" i="15"/>
  <c r="G1597" i="35"/>
  <c r="AR1604" i="15"/>
  <c r="G1604" i="35"/>
  <c r="AR1612" i="15"/>
  <c r="G1612" i="35"/>
  <c r="V1558" i="15"/>
  <c r="AY1558" i="15"/>
  <c r="BF1558" i="15"/>
  <c r="BE1558" i="15"/>
  <c r="BD1558" i="15"/>
  <c r="V1525" i="15"/>
  <c r="AY1525" i="15"/>
  <c r="BF1525" i="15"/>
  <c r="BE1525" i="15"/>
  <c r="V1549" i="15"/>
  <c r="AY1549" i="15"/>
  <c r="BF1549" i="15"/>
  <c r="BE1549" i="15"/>
  <c r="AR1565" i="15"/>
  <c r="G1565" i="35"/>
  <c r="V1521" i="15"/>
  <c r="AY1521" i="15"/>
  <c r="BF1521" i="15"/>
  <c r="BE1521" i="15"/>
  <c r="AR1430" i="15"/>
  <c r="G1430" i="35"/>
  <c r="BE1544" i="15"/>
  <c r="BD1544" i="15"/>
  <c r="V1544" i="15"/>
  <c r="AY1544" i="15"/>
  <c r="BF1544" i="15"/>
  <c r="BE1574" i="15"/>
  <c r="BD1574" i="15"/>
  <c r="AY1574" i="15"/>
  <c r="AZ1574" i="15" s="1"/>
  <c r="BF1574" i="15"/>
  <c r="V1574" i="15"/>
  <c r="BE1510" i="15"/>
  <c r="BD1510" i="15"/>
  <c r="V1510" i="15"/>
  <c r="AY1510" i="15"/>
  <c r="BF1510" i="15"/>
  <c r="BE1485" i="15"/>
  <c r="BD1485" i="15"/>
  <c r="V1485" i="15"/>
  <c r="AY1485" i="15"/>
  <c r="AZ1485" i="15" s="1"/>
  <c r="BF1485" i="15"/>
  <c r="AR1477" i="15"/>
  <c r="G1477" i="35"/>
  <c r="BF1346" i="15"/>
  <c r="BE1346" i="15"/>
  <c r="BD1346" i="15"/>
  <c r="V1346" i="15"/>
  <c r="AY1346" i="15"/>
  <c r="AZ1346" i="15" s="1"/>
  <c r="BE1374" i="15"/>
  <c r="BD1374" i="15"/>
  <c r="AY1374" i="15"/>
  <c r="AR1363" i="15"/>
  <c r="G1363" i="35"/>
  <c r="AY1341" i="15"/>
  <c r="AR1335" i="15"/>
  <c r="G1335" i="35"/>
  <c r="AR1331" i="15"/>
  <c r="G1331" i="35"/>
  <c r="V1417" i="15"/>
  <c r="BE1417" i="15"/>
  <c r="BD1417" i="15"/>
  <c r="BF1417" i="15"/>
  <c r="AY1417" i="15"/>
  <c r="BE1391" i="15"/>
  <c r="AY1391" i="15"/>
  <c r="AZ1391" i="15" s="1"/>
  <c r="BF1391" i="15"/>
  <c r="BD1391" i="15"/>
  <c r="V1391" i="15"/>
  <c r="AY1365" i="15"/>
  <c r="AY1381" i="15"/>
  <c r="AR1296" i="15"/>
  <c r="G1296" i="35"/>
  <c r="BF1410" i="15"/>
  <c r="BE1410" i="15"/>
  <c r="V1410" i="15"/>
  <c r="AY1410" i="15"/>
  <c r="BF1423" i="15"/>
  <c r="V1423" i="15"/>
  <c r="AY1423" i="15"/>
  <c r="BD1423" i="15"/>
  <c r="BE1423" i="15"/>
  <c r="BF1440" i="15"/>
  <c r="BE1440" i="15"/>
  <c r="V1440" i="15"/>
  <c r="AY1440" i="15"/>
  <c r="AZ1440" i="15" s="1"/>
  <c r="BD1440" i="15"/>
  <c r="AY1324" i="15"/>
  <c r="AR1286" i="15"/>
  <c r="G1286" i="35"/>
  <c r="AR1507" i="15"/>
  <c r="G1507" i="35"/>
  <c r="AR1514" i="15"/>
  <c r="G1514" i="35"/>
  <c r="AR1522" i="15"/>
  <c r="G1522" i="35"/>
  <c r="AY1317" i="15"/>
  <c r="AR1274" i="15"/>
  <c r="G1274" i="35"/>
  <c r="AY1209" i="15"/>
  <c r="AR1243" i="15"/>
  <c r="G1243" i="35"/>
  <c r="AY1206" i="15"/>
  <c r="AY1281" i="15"/>
  <c r="AY1288" i="15"/>
  <c r="AY1295" i="15"/>
  <c r="AY1303" i="15"/>
  <c r="AZ1303" i="15" s="1"/>
  <c r="BF1303" i="15"/>
  <c r="BE1303" i="15"/>
  <c r="BD1303" i="15"/>
  <c r="V1303" i="15"/>
  <c r="BF1256" i="15"/>
  <c r="BD1256" i="15"/>
  <c r="AY1256" i="15"/>
  <c r="AZ1256" i="15" s="1"/>
  <c r="V1256" i="15"/>
  <c r="BE1256" i="15"/>
  <c r="AY1232" i="15"/>
  <c r="AY1248" i="15"/>
  <c r="AY1199" i="15"/>
  <c r="AR1193" i="15"/>
  <c r="G1193" i="35"/>
  <c r="AR1189" i="15"/>
  <c r="G1189" i="35"/>
  <c r="AY1188" i="15"/>
  <c r="AY1254" i="15"/>
  <c r="BE1104" i="15"/>
  <c r="BD1104" i="15"/>
  <c r="AY1104" i="15"/>
  <c r="AR1096" i="15"/>
  <c r="G1096" i="35"/>
  <c r="AR1116" i="15"/>
  <c r="G1116" i="35"/>
  <c r="AR1065" i="15"/>
  <c r="G1065" i="35"/>
  <c r="AY1117" i="15"/>
  <c r="AY1092" i="15"/>
  <c r="AY1066" i="15"/>
  <c r="AR1058" i="15"/>
  <c r="G1058" i="35"/>
  <c r="AY1055" i="15"/>
  <c r="AY1048" i="15"/>
  <c r="AR1145" i="15"/>
  <c r="G1145" i="35"/>
  <c r="AR1152" i="15"/>
  <c r="G1152" i="35"/>
  <c r="AR1160" i="15"/>
  <c r="G1160" i="35"/>
  <c r="AY1144" i="15"/>
  <c r="AY1151" i="15"/>
  <c r="AY1158" i="15"/>
  <c r="AY1166" i="15"/>
  <c r="AZ1166" i="15" s="1"/>
  <c r="BF1166" i="15"/>
  <c r="BD1166" i="15"/>
  <c r="V1166" i="15"/>
  <c r="AY961" i="15"/>
  <c r="AY979" i="15"/>
  <c r="V987" i="15"/>
  <c r="AY987" i="15"/>
  <c r="AZ987" i="15" s="1"/>
  <c r="BF987" i="15"/>
  <c r="BE987" i="15"/>
  <c r="BD987" i="15"/>
  <c r="AY926" i="15"/>
  <c r="BF897" i="15"/>
  <c r="BE897" i="15"/>
  <c r="BD897" i="15"/>
  <c r="V897" i="15"/>
  <c r="AY897" i="15"/>
  <c r="AZ897" i="15" s="1"/>
  <c r="AY869" i="15"/>
  <c r="AY835" i="15"/>
  <c r="AY922" i="15"/>
  <c r="AR914" i="15"/>
  <c r="G914" i="35"/>
  <c r="BD833" i="15"/>
  <c r="AY833" i="15"/>
  <c r="AR825" i="15"/>
  <c r="G825" i="35"/>
  <c r="AY1029" i="15"/>
  <c r="AY916" i="15"/>
  <c r="AY827" i="15"/>
  <c r="AY975" i="15"/>
  <c r="BE945" i="15"/>
  <c r="BD945" i="15"/>
  <c r="V945" i="15"/>
  <c r="AY945" i="15"/>
  <c r="AZ945" i="15" s="1"/>
  <c r="BF945" i="15"/>
  <c r="AR934" i="15"/>
  <c r="G934" i="35"/>
  <c r="AR845" i="15"/>
  <c r="G845" i="35"/>
  <c r="BF762" i="15"/>
  <c r="BE762" i="15"/>
  <c r="BD762" i="15"/>
  <c r="V762" i="15"/>
  <c r="AY762" i="15"/>
  <c r="AZ762" i="15" s="1"/>
  <c r="AY784" i="15"/>
  <c r="AR795" i="15"/>
  <c r="G795" i="35"/>
  <c r="AY644" i="15"/>
  <c r="AR965" i="15"/>
  <c r="G965" i="35"/>
  <c r="AR973" i="15"/>
  <c r="G973" i="35"/>
  <c r="AR981" i="15"/>
  <c r="G981" i="35"/>
  <c r="AY799" i="15"/>
  <c r="BF807" i="15"/>
  <c r="BE807" i="15"/>
  <c r="AY807" i="15"/>
  <c r="AZ807" i="15" s="1"/>
  <c r="BD807" i="15"/>
  <c r="V807" i="15"/>
  <c r="AR715" i="15"/>
  <c r="G715" i="35"/>
  <c r="AR748" i="15"/>
  <c r="G748" i="35"/>
  <c r="BG866" i="22"/>
  <c r="AF888" i="15"/>
  <c r="AF887" i="15"/>
  <c r="AF886" i="15"/>
  <c r="AF885" i="15"/>
  <c r="BE885" i="15" s="1"/>
  <c r="AF884" i="15"/>
  <c r="AF883" i="15"/>
  <c r="AF882" i="15"/>
  <c r="AF881" i="15"/>
  <c r="AF880" i="15"/>
  <c r="AF879" i="15"/>
  <c r="AF878" i="15"/>
  <c r="BE878" i="15" s="1"/>
  <c r="AF877" i="15"/>
  <c r="AF876" i="15"/>
  <c r="AF875" i="15"/>
  <c r="AF874" i="15"/>
  <c r="AF873" i="15"/>
  <c r="AF900" i="15"/>
  <c r="AS900" i="15" s="1"/>
  <c r="BI900" i="15" s="1"/>
  <c r="AF899" i="15"/>
  <c r="AS899" i="15" s="1"/>
  <c r="AF898" i="15"/>
  <c r="AS898" i="15" s="1"/>
  <c r="AF897" i="15"/>
  <c r="AS897" i="15" s="1"/>
  <c r="AF896" i="15"/>
  <c r="BE896" i="15" s="1"/>
  <c r="AF895" i="15"/>
  <c r="BE895" i="15" s="1"/>
  <c r="AF894" i="15"/>
  <c r="AF872" i="15"/>
  <c r="BE872" i="15" s="1"/>
  <c r="AF871" i="15"/>
  <c r="BE871" i="15" s="1"/>
  <c r="AF870" i="15"/>
  <c r="AF869" i="15"/>
  <c r="AF868" i="15"/>
  <c r="AF867" i="15"/>
  <c r="AF893" i="15"/>
  <c r="BE893" i="15" s="1"/>
  <c r="AF892" i="15"/>
  <c r="AF891" i="15"/>
  <c r="AF890" i="15"/>
  <c r="AF889" i="15"/>
  <c r="BD673" i="15"/>
  <c r="V673" i="15"/>
  <c r="AY673" i="15"/>
  <c r="AZ673" i="15" s="1"/>
  <c r="BF673" i="15"/>
  <c r="BE673" i="15"/>
  <c r="AY758" i="15"/>
  <c r="AR689" i="15"/>
  <c r="G689" i="35"/>
  <c r="AY433" i="15"/>
  <c r="AY397" i="15"/>
  <c r="AR390" i="15"/>
  <c r="G390" i="35"/>
  <c r="AR604" i="15"/>
  <c r="G604" i="35"/>
  <c r="AY423" i="15"/>
  <c r="AY390" i="15"/>
  <c r="AR349" i="15"/>
  <c r="G349" i="35"/>
  <c r="BE698" i="15"/>
  <c r="BD698" i="15"/>
  <c r="AY698" i="15"/>
  <c r="AY705" i="15"/>
  <c r="AY712" i="15"/>
  <c r="V720" i="15"/>
  <c r="AY720" i="15"/>
  <c r="AZ720" i="15" s="1"/>
  <c r="BF720" i="15"/>
  <c r="BE720" i="15"/>
  <c r="BD720" i="15"/>
  <c r="AY610" i="15"/>
  <c r="AY570" i="15"/>
  <c r="AY534" i="15"/>
  <c r="BF534" i="15"/>
  <c r="V534" i="15"/>
  <c r="AR530" i="15"/>
  <c r="G530" i="35"/>
  <c r="AY378" i="15"/>
  <c r="AY351" i="15"/>
  <c r="AR345" i="15"/>
  <c r="G345" i="35"/>
  <c r="AR341" i="15"/>
  <c r="G341" i="35"/>
  <c r="AY562" i="15"/>
  <c r="AR554" i="15"/>
  <c r="G554" i="35"/>
  <c r="AY528" i="15"/>
  <c r="AR521" i="15"/>
  <c r="G521" i="35"/>
  <c r="AY373" i="15"/>
  <c r="AY340" i="15"/>
  <c r="AY556" i="15"/>
  <c r="AY523" i="15"/>
  <c r="AY489" i="15"/>
  <c r="AR327" i="15"/>
  <c r="G327" i="35"/>
  <c r="AY621" i="15"/>
  <c r="AY513" i="15"/>
  <c r="AR509" i="15"/>
  <c r="G509" i="35"/>
  <c r="BE512" i="15"/>
  <c r="AY512" i="15"/>
  <c r="AY480" i="15"/>
  <c r="AR472" i="15"/>
  <c r="G472" i="35"/>
  <c r="BE446" i="15"/>
  <c r="BD446" i="15"/>
  <c r="V446" i="15"/>
  <c r="AY446" i="15"/>
  <c r="AZ446" i="15" s="1"/>
  <c r="BF446" i="15"/>
  <c r="AR438" i="15"/>
  <c r="G438" i="35"/>
  <c r="AR656" i="15"/>
  <c r="G656" i="35"/>
  <c r="AR664" i="15"/>
  <c r="G664" i="35"/>
  <c r="AY470" i="15"/>
  <c r="AR462" i="15"/>
  <c r="G462" i="35"/>
  <c r="AY199" i="15"/>
  <c r="AY171" i="15"/>
  <c r="AR162" i="15"/>
  <c r="G162" i="35"/>
  <c r="AY195" i="15"/>
  <c r="AY304" i="15"/>
  <c r="AY298" i="15"/>
  <c r="AY315" i="15"/>
  <c r="AZ315" i="15" s="1"/>
  <c r="BF315" i="15"/>
  <c r="BE315" i="15"/>
  <c r="BD315" i="15"/>
  <c r="V315" i="15"/>
  <c r="AY153" i="15"/>
  <c r="AR147" i="15"/>
  <c r="G147" i="35"/>
  <c r="V121" i="15"/>
  <c r="BF121" i="15"/>
  <c r="BE121" i="15"/>
  <c r="AY121" i="15"/>
  <c r="AR113" i="15"/>
  <c r="G113" i="35"/>
  <c r="AR79" i="15"/>
  <c r="G79" i="35"/>
  <c r="AR282" i="15"/>
  <c r="G282" i="35"/>
  <c r="AR74" i="15"/>
  <c r="G74" i="35"/>
  <c r="BD293" i="15"/>
  <c r="AY293" i="15"/>
  <c r="BD223" i="15"/>
  <c r="V223" i="15"/>
  <c r="AY223" i="15"/>
  <c r="AZ223" i="15" s="1"/>
  <c r="BF223" i="15"/>
  <c r="BE223" i="15"/>
  <c r="AR217" i="15"/>
  <c r="G217" i="35"/>
  <c r="AR213" i="15"/>
  <c r="G213" i="35"/>
  <c r="AR66" i="15"/>
  <c r="G66" i="35"/>
  <c r="AR37" i="15"/>
  <c r="G37" i="35"/>
  <c r="AR33" i="15"/>
  <c r="G33" i="35"/>
  <c r="AR241" i="15"/>
  <c r="G241" i="35"/>
  <c r="AY215" i="15"/>
  <c r="AY244" i="15"/>
  <c r="AY250" i="15"/>
  <c r="AY257" i="15"/>
  <c r="V264" i="15"/>
  <c r="AY264" i="15"/>
  <c r="BF264" i="15"/>
  <c r="BF269" i="15"/>
  <c r="BE269" i="15"/>
  <c r="BD269" i="15"/>
  <c r="V269" i="15"/>
  <c r="AY269" i="15"/>
  <c r="AZ269" i="15" s="1"/>
  <c r="V32" i="15"/>
  <c r="AY32" i="15"/>
  <c r="BF32" i="15"/>
  <c r="V40" i="15"/>
  <c r="AY40" i="15"/>
  <c r="BF40" i="15"/>
  <c r="BE40" i="15"/>
  <c r="BE24" i="15"/>
  <c r="V24" i="15"/>
  <c r="AY24" i="15"/>
  <c r="BF24" i="15"/>
  <c r="BE68" i="15"/>
  <c r="V68" i="15"/>
  <c r="AY68" i="15"/>
  <c r="BF68" i="15"/>
  <c r="BD68" i="15"/>
  <c r="V75" i="15"/>
  <c r="AY75" i="15"/>
  <c r="BF75" i="15"/>
  <c r="BE75" i="15"/>
  <c r="AY82" i="15"/>
  <c r="BF82" i="15"/>
  <c r="BE82" i="15"/>
  <c r="V82" i="15"/>
  <c r="V90" i="15"/>
  <c r="BF90" i="15"/>
  <c r="BE90" i="15"/>
  <c r="BD90" i="15"/>
  <c r="AY90" i="15"/>
  <c r="AZ90" i="15" s="1"/>
  <c r="BF25" i="15"/>
  <c r="V25" i="15"/>
  <c r="AY25" i="15"/>
  <c r="BE25" i="15"/>
  <c r="BF2719" i="15"/>
  <c r="BE2719" i="15"/>
  <c r="BD2719" i="15"/>
  <c r="AY2719" i="15"/>
  <c r="AZ2719" i="15" s="1"/>
  <c r="V2719" i="15"/>
  <c r="BF2770" i="15"/>
  <c r="BE2770" i="15"/>
  <c r="BD2770" i="15"/>
  <c r="V2770" i="15"/>
  <c r="AY2770" i="15"/>
  <c r="AZ2770" i="15" s="1"/>
  <c r="AY2679" i="15"/>
  <c r="AZ2679" i="15" s="1"/>
  <c r="BF2679" i="15"/>
  <c r="BE2679" i="15"/>
  <c r="BD2679" i="15"/>
  <c r="V2679" i="15"/>
  <c r="V2586" i="15"/>
  <c r="AY2586" i="15"/>
  <c r="AZ2586" i="15" s="1"/>
  <c r="BF2586" i="15"/>
  <c r="BD2586" i="15"/>
  <c r="BE2586" i="15"/>
  <c r="BF2520" i="15"/>
  <c r="BE2520" i="15"/>
  <c r="BD2520" i="15"/>
  <c r="V2520" i="15"/>
  <c r="AY2520" i="15"/>
  <c r="AZ2520" i="15" s="1"/>
  <c r="BE2354" i="15"/>
  <c r="BD2354" i="15"/>
  <c r="V2354" i="15"/>
  <c r="AY2354" i="15"/>
  <c r="AZ2354" i="15" s="1"/>
  <c r="BF2354" i="15"/>
  <c r="BF2202" i="15"/>
  <c r="AY2202" i="15"/>
  <c r="AZ2202" i="15" s="1"/>
  <c r="V2202" i="15"/>
  <c r="AS2202" i="15"/>
  <c r="BE2202" i="15"/>
  <c r="BD2202" i="15"/>
  <c r="BF2136" i="15"/>
  <c r="BE2136" i="15"/>
  <c r="BD2136" i="15"/>
  <c r="V2136" i="15"/>
  <c r="AY2136" i="15"/>
  <c r="AZ2136" i="15" s="1"/>
  <c r="BF2091" i="15"/>
  <c r="BE2091" i="15"/>
  <c r="BD2091" i="15"/>
  <c r="V2091" i="15"/>
  <c r="AY2091" i="15"/>
  <c r="AZ2091" i="15" s="1"/>
  <c r="BF2062" i="15"/>
  <c r="BE2062" i="15"/>
  <c r="BD2062" i="15"/>
  <c r="V2062" i="15"/>
  <c r="AY2062" i="15"/>
  <c r="AZ2062" i="15" s="1"/>
  <c r="BF2788" i="15"/>
  <c r="BE2788" i="15"/>
  <c r="BD2788" i="15"/>
  <c r="V2788" i="15"/>
  <c r="AY2788" i="15"/>
  <c r="AZ2788" i="15" s="1"/>
  <c r="BE2675" i="15"/>
  <c r="BD2675" i="15"/>
  <c r="V2675" i="15"/>
  <c r="AY2675" i="15"/>
  <c r="AZ2675" i="15" s="1"/>
  <c r="BF2675" i="15"/>
  <c r="BE2590" i="15"/>
  <c r="BD2590" i="15"/>
  <c r="V2590" i="15"/>
  <c r="AY2590" i="15"/>
  <c r="AZ2590" i="15" s="1"/>
  <c r="BF2590" i="15"/>
  <c r="BF2609" i="15"/>
  <c r="BE2609" i="15"/>
  <c r="BD2609" i="15"/>
  <c r="V2609" i="15"/>
  <c r="AY2609" i="15"/>
  <c r="AZ2609" i="15" s="1"/>
  <c r="BF2538" i="15"/>
  <c r="BE2538" i="15"/>
  <c r="BD2538" i="15"/>
  <c r="V2538" i="15"/>
  <c r="AY2538" i="15"/>
  <c r="AZ2538" i="15" s="1"/>
  <c r="BE2549" i="15"/>
  <c r="BD2549" i="15"/>
  <c r="AY2549" i="15"/>
  <c r="AZ2549" i="15" s="1"/>
  <c r="V2549" i="15"/>
  <c r="BF2549" i="15"/>
  <c r="BD2518" i="15"/>
  <c r="V2518" i="15"/>
  <c r="AY2518" i="15"/>
  <c r="AZ2518" i="15" s="1"/>
  <c r="BF2518" i="15"/>
  <c r="BE2518" i="15"/>
  <c r="BF2459" i="15"/>
  <c r="BE2459" i="15"/>
  <c r="V2459" i="15"/>
  <c r="AY2459" i="15"/>
  <c r="AZ2459" i="15" s="1"/>
  <c r="BD2459" i="15"/>
  <c r="BF2736" i="15"/>
  <c r="BE2736" i="15"/>
  <c r="BD2736" i="15"/>
  <c r="V2736" i="15"/>
  <c r="AY2736" i="15"/>
  <c r="AZ2736" i="15" s="1"/>
  <c r="BG2756" i="22"/>
  <c r="BG2757" i="22" s="1"/>
  <c r="BG2758" i="22" s="1"/>
  <c r="BG2759" i="22" s="1"/>
  <c r="BG2760" i="22" s="1"/>
  <c r="BG2761" i="22" s="1"/>
  <c r="BG2762" i="22" s="1"/>
  <c r="BG2763" i="22" s="1"/>
  <c r="BG2764" i="22" s="1"/>
  <c r="BG2765" i="22" s="1"/>
  <c r="BG2766" i="22" s="1"/>
  <c r="BG2767" i="22" s="1"/>
  <c r="BG2768" i="22" s="1"/>
  <c r="BG2769" i="22" s="1"/>
  <c r="BG2770" i="22" s="1"/>
  <c r="BG2771" i="22" s="1"/>
  <c r="BG2772" i="22" s="1"/>
  <c r="BG2773" i="22" s="1"/>
  <c r="BG2774" i="22" s="1"/>
  <c r="BG2775" i="22" s="1"/>
  <c r="BG2776" i="22" s="1"/>
  <c r="BG2777" i="22" s="1"/>
  <c r="BG2778" i="22" s="1"/>
  <c r="BG2779" i="22" s="1"/>
  <c r="BG2780" i="22" s="1"/>
  <c r="BG2781" i="22" s="1"/>
  <c r="BG2782" i="22" s="1"/>
  <c r="BG2783" i="22" s="1"/>
  <c r="BG2784" i="22" s="1"/>
  <c r="BG2785" i="22" s="1"/>
  <c r="BG2786" i="22" s="1"/>
  <c r="BG2787" i="22" s="1"/>
  <c r="BG2788" i="22" s="1"/>
  <c r="BG2789" i="22" s="1"/>
  <c r="BG2790" i="22" s="1"/>
  <c r="AF2784" i="15"/>
  <c r="AS2784" i="15" s="1"/>
  <c r="AF2783" i="15"/>
  <c r="AS2783" i="15" s="1"/>
  <c r="AF2774" i="15"/>
  <c r="AS2774" i="15" s="1"/>
  <c r="AF2765" i="15"/>
  <c r="AS2765" i="15" s="1"/>
  <c r="AF2785" i="15"/>
  <c r="AS2785" i="15" s="1"/>
  <c r="AF2775" i="15"/>
  <c r="AS2775" i="15" s="1"/>
  <c r="AF2766" i="15"/>
  <c r="AS2766" i="15" s="1"/>
  <c r="AF2757" i="15"/>
  <c r="AS2757" i="15" s="1"/>
  <c r="AF2786" i="15"/>
  <c r="AS2786" i="15" s="1"/>
  <c r="AF2777" i="15"/>
  <c r="AS2777" i="15" s="1"/>
  <c r="AF2776" i="15"/>
  <c r="AS2776" i="15" s="1"/>
  <c r="AF2767" i="15"/>
  <c r="AS2767" i="15" s="1"/>
  <c r="AF2787" i="15"/>
  <c r="AS2787" i="15" s="1"/>
  <c r="AF2778" i="15"/>
  <c r="AS2778" i="15" s="1"/>
  <c r="AF2768" i="15"/>
  <c r="AS2768" i="15" s="1"/>
  <c r="AF2788" i="15"/>
  <c r="AS2788" i="15" s="1"/>
  <c r="AF2779" i="15"/>
  <c r="AS2779" i="15" s="1"/>
  <c r="AF2770" i="15"/>
  <c r="AS2770" i="15" s="1"/>
  <c r="AF2769" i="15"/>
  <c r="AS2769" i="15" s="1"/>
  <c r="AF2760" i="15"/>
  <c r="AS2760" i="15" s="1"/>
  <c r="AF2789" i="15"/>
  <c r="AS2789" i="15" s="1"/>
  <c r="AF2780" i="15"/>
  <c r="AS2780" i="15" s="1"/>
  <c r="AF2771" i="15"/>
  <c r="AS2771" i="15" s="1"/>
  <c r="AF2790" i="15"/>
  <c r="AS2790" i="15" s="1"/>
  <c r="AF2781" i="15"/>
  <c r="AS2781" i="15" s="1"/>
  <c r="AF2772" i="15"/>
  <c r="AS2772" i="15" s="1"/>
  <c r="AF2763" i="15"/>
  <c r="AS2763" i="15" s="1"/>
  <c r="AF2762" i="15"/>
  <c r="AS2762" i="15" s="1"/>
  <c r="AF2782" i="15"/>
  <c r="AS2782" i="15" s="1"/>
  <c r="AF2773" i="15"/>
  <c r="AS2773" i="15" s="1"/>
  <c r="AF2764" i="15"/>
  <c r="AS2764" i="15" s="1"/>
  <c r="AF2758" i="15"/>
  <c r="AS2758" i="15" s="1"/>
  <c r="AF2759" i="15"/>
  <c r="AS2759" i="15" s="1"/>
  <c r="AF2761" i="15"/>
  <c r="AS2761" i="15" s="1"/>
  <c r="AY2720" i="15"/>
  <c r="AZ2720" i="15" s="1"/>
  <c r="BF2720" i="15"/>
  <c r="BE2720" i="15"/>
  <c r="BD2720" i="15"/>
  <c r="V2720" i="15"/>
  <c r="V2730" i="15"/>
  <c r="AY2730" i="15"/>
  <c r="AZ2730" i="15" s="1"/>
  <c r="BF2730" i="15"/>
  <c r="BE2730" i="15"/>
  <c r="BD2730" i="15"/>
  <c r="V2732" i="15"/>
  <c r="AY2732" i="15"/>
  <c r="AZ2732" i="15" s="1"/>
  <c r="BF2732" i="15"/>
  <c r="BE2732" i="15"/>
  <c r="BD2732" i="15"/>
  <c r="BD2786" i="15"/>
  <c r="V2786" i="15"/>
  <c r="AY2786" i="15"/>
  <c r="AZ2786" i="15" s="1"/>
  <c r="BF2786" i="15"/>
  <c r="BE2786" i="15"/>
  <c r="V2783" i="15"/>
  <c r="AY2783" i="15"/>
  <c r="AZ2783" i="15" s="1"/>
  <c r="BF2783" i="15"/>
  <c r="BE2783" i="15"/>
  <c r="BD2783" i="15"/>
  <c r="BF2772" i="15"/>
  <c r="BE2772" i="15"/>
  <c r="BD2772" i="15"/>
  <c r="V2772" i="15"/>
  <c r="AY2772" i="15"/>
  <c r="AZ2772" i="15" s="1"/>
  <c r="BE2743" i="15"/>
  <c r="BD2743" i="15"/>
  <c r="V2743" i="15"/>
  <c r="AY2743" i="15"/>
  <c r="AZ2743" i="15" s="1"/>
  <c r="BF2743" i="15"/>
  <c r="BF2735" i="15"/>
  <c r="BE2735" i="15"/>
  <c r="BD2735" i="15"/>
  <c r="V2735" i="15"/>
  <c r="AY2735" i="15"/>
  <c r="AZ2735" i="15" s="1"/>
  <c r="AY2673" i="15"/>
  <c r="AZ2673" i="15" s="1"/>
  <c r="BE2673" i="15"/>
  <c r="BD2673" i="15"/>
  <c r="V2673" i="15"/>
  <c r="BF2673" i="15"/>
  <c r="BE2693" i="15"/>
  <c r="BD2693" i="15"/>
  <c r="V2693" i="15"/>
  <c r="AY2693" i="15"/>
  <c r="AZ2693" i="15" s="1"/>
  <c r="BF2693" i="15"/>
  <c r="V2671" i="15"/>
  <c r="BF2671" i="15"/>
  <c r="BE2671" i="15"/>
  <c r="BD2671" i="15"/>
  <c r="AY2671" i="15"/>
  <c r="AZ2671" i="15" s="1"/>
  <c r="BF2678" i="15"/>
  <c r="BE2678" i="15"/>
  <c r="BD2678" i="15"/>
  <c r="V2678" i="15"/>
  <c r="AY2678" i="15"/>
  <c r="AZ2678" i="15" s="1"/>
  <c r="BF2696" i="15"/>
  <c r="BE2696" i="15"/>
  <c r="BD2696" i="15"/>
  <c r="V2696" i="15"/>
  <c r="AY2696" i="15"/>
  <c r="AZ2696" i="15" s="1"/>
  <c r="BF2630" i="15"/>
  <c r="BD2630" i="15"/>
  <c r="AY2630" i="15"/>
  <c r="AZ2630" i="15" s="1"/>
  <c r="BE2630" i="15"/>
  <c r="V2630" i="15"/>
  <c r="BD2644" i="15"/>
  <c r="V2644" i="15"/>
  <c r="BF2644" i="15"/>
  <c r="BE2644" i="15"/>
  <c r="AY2644" i="15"/>
  <c r="AZ2644" i="15" s="1"/>
  <c r="BF2649" i="15"/>
  <c r="BD2649" i="15"/>
  <c r="AY2649" i="15"/>
  <c r="AZ2649" i="15" s="1"/>
  <c r="V2649" i="15"/>
  <c r="BE2649" i="15"/>
  <c r="V2596" i="15"/>
  <c r="AY2596" i="15"/>
  <c r="AZ2596" i="15" s="1"/>
  <c r="BE2596" i="15"/>
  <c r="BD2596" i="15"/>
  <c r="BF2596" i="15"/>
  <c r="BE2608" i="15"/>
  <c r="BD2608" i="15"/>
  <c r="V2608" i="15"/>
  <c r="AY2608" i="15"/>
  <c r="AZ2608" i="15" s="1"/>
  <c r="BF2608" i="15"/>
  <c r="BF2600" i="15"/>
  <c r="BE2600" i="15"/>
  <c r="BD2600" i="15"/>
  <c r="V2600" i="15"/>
  <c r="AY2600" i="15"/>
  <c r="AZ2600" i="15" s="1"/>
  <c r="BF2536" i="15"/>
  <c r="BE2536" i="15"/>
  <c r="BD2536" i="15"/>
  <c r="V2536" i="15"/>
  <c r="AY2536" i="15"/>
  <c r="AZ2536" i="15" s="1"/>
  <c r="BF2503" i="15"/>
  <c r="BE2503" i="15"/>
  <c r="BD2503" i="15"/>
  <c r="V2503" i="15"/>
  <c r="AY2503" i="15"/>
  <c r="AZ2503" i="15" s="1"/>
  <c r="AY2544" i="15"/>
  <c r="AZ2544" i="15" s="1"/>
  <c r="BE2544" i="15"/>
  <c r="BF2544" i="15"/>
  <c r="V2544" i="15"/>
  <c r="BD2544" i="15"/>
  <c r="V2556" i="15"/>
  <c r="AY2556" i="15"/>
  <c r="AZ2556" i="15" s="1"/>
  <c r="BF2556" i="15"/>
  <c r="BE2556" i="15"/>
  <c r="BD2556" i="15"/>
  <c r="BF2551" i="15"/>
  <c r="BE2551" i="15"/>
  <c r="V2551" i="15"/>
  <c r="BD2551" i="15"/>
  <c r="AY2551" i="15"/>
  <c r="AZ2551" i="15" s="1"/>
  <c r="BD2533" i="15"/>
  <c r="V2533" i="15"/>
  <c r="AY2533" i="15"/>
  <c r="AZ2533" i="15" s="1"/>
  <c r="BF2533" i="15"/>
  <c r="BE2533" i="15"/>
  <c r="BD2500" i="15"/>
  <c r="V2500" i="15"/>
  <c r="AY2500" i="15"/>
  <c r="AZ2500" i="15" s="1"/>
  <c r="BF2500" i="15"/>
  <c r="BE2500" i="15"/>
  <c r="BF2502" i="15"/>
  <c r="BE2502" i="15"/>
  <c r="BD2502" i="15"/>
  <c r="V2502" i="15"/>
  <c r="AY2502" i="15"/>
  <c r="AZ2502" i="15" s="1"/>
  <c r="BF2411" i="15"/>
  <c r="BE2411" i="15"/>
  <c r="BD2411" i="15"/>
  <c r="V2411" i="15"/>
  <c r="AY2411" i="15"/>
  <c r="AZ2411" i="15" s="1"/>
  <c r="BG2441" i="22"/>
  <c r="BG2442" i="22" s="1"/>
  <c r="BG2443" i="22" s="1"/>
  <c r="BG2444" i="22" s="1"/>
  <c r="BG2445" i="22" s="1"/>
  <c r="BG2446" i="22" s="1"/>
  <c r="BG2447" i="22" s="1"/>
  <c r="BG2448" i="22" s="1"/>
  <c r="BG2449" i="22" s="1"/>
  <c r="BG2450" i="22" s="1"/>
  <c r="BG2451" i="22" s="1"/>
  <c r="BG2452" i="22" s="1"/>
  <c r="BG2453" i="22" s="1"/>
  <c r="BG2454" i="22" s="1"/>
  <c r="BG2455" i="22" s="1"/>
  <c r="BG2456" i="22" s="1"/>
  <c r="BG2457" i="22" s="1"/>
  <c r="BG2458" i="22" s="1"/>
  <c r="BG2459" i="22" s="1"/>
  <c r="BG2460" i="22" s="1"/>
  <c r="BG2461" i="22" s="1"/>
  <c r="BG2462" i="22" s="1"/>
  <c r="BG2463" i="22" s="1"/>
  <c r="BG2464" i="22" s="1"/>
  <c r="BG2465" i="22" s="1"/>
  <c r="BG2466" i="22" s="1"/>
  <c r="BG2467" i="22" s="1"/>
  <c r="BG2468" i="22" s="1"/>
  <c r="BG2469" i="22" s="1"/>
  <c r="BG2470" i="22" s="1"/>
  <c r="BG2471" i="22" s="1"/>
  <c r="BG2472" i="22" s="1"/>
  <c r="BG2473" i="22" s="1"/>
  <c r="BG2474" i="22" s="1"/>
  <c r="BG2475" i="22" s="1"/>
  <c r="AF2473" i="15"/>
  <c r="AS2473" i="15" s="1"/>
  <c r="AF2464" i="15"/>
  <c r="AS2464" i="15" s="1"/>
  <c r="AF2455" i="15"/>
  <c r="AS2455" i="15" s="1"/>
  <c r="AF2454" i="15"/>
  <c r="AS2454" i="15" s="1"/>
  <c r="AF2474" i="15"/>
  <c r="AS2474" i="15" s="1"/>
  <c r="AF2465" i="15"/>
  <c r="AS2465" i="15" s="1"/>
  <c r="AF2456" i="15"/>
  <c r="AS2456" i="15" s="1"/>
  <c r="AF2475" i="15"/>
  <c r="AS2475" i="15" s="1"/>
  <c r="AF2466" i="15"/>
  <c r="AS2466" i="15" s="1"/>
  <c r="AF2467" i="15"/>
  <c r="AS2467" i="15" s="1"/>
  <c r="AF2458" i="15"/>
  <c r="AS2458" i="15" s="1"/>
  <c r="AF2469" i="15"/>
  <c r="AS2469" i="15" s="1"/>
  <c r="AF2468" i="15"/>
  <c r="AS2468" i="15" s="1"/>
  <c r="AF2459" i="15"/>
  <c r="AS2459" i="15" s="1"/>
  <c r="AF2470" i="15"/>
  <c r="AS2470" i="15" s="1"/>
  <c r="AF2460" i="15"/>
  <c r="AS2460" i="15" s="1"/>
  <c r="AF2472" i="15"/>
  <c r="AS2472" i="15" s="1"/>
  <c r="AF2463" i="15"/>
  <c r="AS2463" i="15" s="1"/>
  <c r="AF2452" i="15"/>
  <c r="AS2452" i="15" s="1"/>
  <c r="AF2446" i="15"/>
  <c r="AS2446" i="15" s="1"/>
  <c r="AF2448" i="15"/>
  <c r="AS2448" i="15" s="1"/>
  <c r="AF2447" i="15"/>
  <c r="AS2447" i="15" s="1"/>
  <c r="AS2441" i="15"/>
  <c r="BI2441" i="15" s="1"/>
  <c r="AF2462" i="15"/>
  <c r="AS2462" i="15" s="1"/>
  <c r="AF2449" i="15"/>
  <c r="AS2449" i="15" s="1"/>
  <c r="AF2450" i="15"/>
  <c r="AS2450" i="15" s="1"/>
  <c r="AF2453" i="15"/>
  <c r="AS2453" i="15" s="1"/>
  <c r="AF2451" i="15"/>
  <c r="AS2451" i="15" s="1"/>
  <c r="AF2442" i="15"/>
  <c r="AS2442" i="15" s="1"/>
  <c r="AF2471" i="15"/>
  <c r="AS2471" i="15" s="1"/>
  <c r="AF2443" i="15"/>
  <c r="AS2443" i="15" s="1"/>
  <c r="AF2461" i="15"/>
  <c r="AS2461" i="15" s="1"/>
  <c r="AF2457" i="15"/>
  <c r="AS2457" i="15" s="1"/>
  <c r="AF2444" i="15"/>
  <c r="AS2444" i="15" s="1"/>
  <c r="AF2445" i="15"/>
  <c r="AS2445" i="15" s="1"/>
  <c r="V2413" i="15"/>
  <c r="AY2413" i="15"/>
  <c r="AZ2413" i="15" s="1"/>
  <c r="BF2413" i="15"/>
  <c r="BE2413" i="15"/>
  <c r="BD2413" i="15"/>
  <c r="BD2406" i="15"/>
  <c r="V2406" i="15"/>
  <c r="AY2406" i="15"/>
  <c r="AZ2406" i="15" s="1"/>
  <c r="BF2406" i="15"/>
  <c r="BE2406" i="15"/>
  <c r="BF2469" i="15"/>
  <c r="BE2469" i="15"/>
  <c r="BD2469" i="15"/>
  <c r="V2469" i="15"/>
  <c r="AY2469" i="15"/>
  <c r="AZ2469" i="15" s="1"/>
  <c r="V2455" i="15"/>
  <c r="AY2455" i="15"/>
  <c r="AZ2455" i="15" s="1"/>
  <c r="BF2455" i="15"/>
  <c r="BE2455" i="15"/>
  <c r="BD2455" i="15"/>
  <c r="BF2471" i="15"/>
  <c r="BE2471" i="15"/>
  <c r="BD2471" i="15"/>
  <c r="AY2471" i="15"/>
  <c r="AZ2471" i="15" s="1"/>
  <c r="V2471" i="15"/>
  <c r="BF2418" i="15"/>
  <c r="BE2418" i="15"/>
  <c r="BD2418" i="15"/>
  <c r="V2418" i="15"/>
  <c r="AY2418" i="15"/>
  <c r="AZ2418" i="15" s="1"/>
  <c r="AY2372" i="15"/>
  <c r="AZ2372" i="15" s="1"/>
  <c r="BF2372" i="15"/>
  <c r="BE2372" i="15"/>
  <c r="BD2372" i="15"/>
  <c r="V2372" i="15"/>
  <c r="BF2323" i="15"/>
  <c r="BE2323" i="15"/>
  <c r="BD2323" i="15"/>
  <c r="V2323" i="15"/>
  <c r="AY2323" i="15"/>
  <c r="AZ2323" i="15" s="1"/>
  <c r="BF2357" i="15"/>
  <c r="BE2357" i="15"/>
  <c r="BD2357" i="15"/>
  <c r="V2357" i="15"/>
  <c r="AY2357" i="15"/>
  <c r="AZ2357" i="15" s="1"/>
  <c r="BF2333" i="15"/>
  <c r="BE2333" i="15"/>
  <c r="BD2333" i="15"/>
  <c r="V2333" i="15"/>
  <c r="AY2333" i="15"/>
  <c r="AZ2333" i="15" s="1"/>
  <c r="AY2365" i="15"/>
  <c r="AZ2365" i="15" s="1"/>
  <c r="BF2365" i="15"/>
  <c r="BE2365" i="15"/>
  <c r="V2365" i="15"/>
  <c r="BD2365" i="15"/>
  <c r="BF2378" i="15"/>
  <c r="BD2378" i="15"/>
  <c r="V2378" i="15"/>
  <c r="BE2378" i="15"/>
  <c r="AY2378" i="15"/>
  <c r="AZ2378" i="15" s="1"/>
  <c r="V2327" i="15"/>
  <c r="AY2327" i="15"/>
  <c r="AZ2327" i="15" s="1"/>
  <c r="BF2327" i="15"/>
  <c r="BE2327" i="15"/>
  <c r="BD2327" i="15"/>
  <c r="V2361" i="15"/>
  <c r="AY2361" i="15"/>
  <c r="AZ2361" i="15" s="1"/>
  <c r="BF2361" i="15"/>
  <c r="BE2361" i="15"/>
  <c r="BD2361" i="15"/>
  <c r="V2337" i="15"/>
  <c r="AY2337" i="15"/>
  <c r="AZ2337" i="15" s="1"/>
  <c r="BF2337" i="15"/>
  <c r="BE2337" i="15"/>
  <c r="BD2337" i="15"/>
  <c r="BD2338" i="15"/>
  <c r="V2338" i="15"/>
  <c r="AY2338" i="15"/>
  <c r="AZ2338" i="15" s="1"/>
  <c r="BF2338" i="15"/>
  <c r="BE2338" i="15"/>
  <c r="BD2320" i="15"/>
  <c r="V2320" i="15"/>
  <c r="AY2320" i="15"/>
  <c r="AZ2320" i="15" s="1"/>
  <c r="BF2320" i="15"/>
  <c r="BE2320" i="15"/>
  <c r="BE2363" i="15"/>
  <c r="BD2363" i="15"/>
  <c r="V2363" i="15"/>
  <c r="AY2363" i="15"/>
  <c r="AZ2363" i="15" s="1"/>
  <c r="BF2363" i="15"/>
  <c r="BE2330" i="15"/>
  <c r="BD2330" i="15"/>
  <c r="V2330" i="15"/>
  <c r="AY2330" i="15"/>
  <c r="AZ2330" i="15" s="1"/>
  <c r="BF2330" i="15"/>
  <c r="BF2270" i="15"/>
  <c r="BE2270" i="15"/>
  <c r="BD2270" i="15"/>
  <c r="V2270" i="15"/>
  <c r="AY2270" i="15"/>
  <c r="AZ2270" i="15" s="1"/>
  <c r="BD2265" i="15"/>
  <c r="V2265" i="15"/>
  <c r="AY2265" i="15"/>
  <c r="AZ2265" i="15" s="1"/>
  <c r="BF2265" i="15"/>
  <c r="BE2265" i="15"/>
  <c r="BE2276" i="15"/>
  <c r="BD2276" i="15"/>
  <c r="V2276" i="15"/>
  <c r="AY2276" i="15"/>
  <c r="AZ2276" i="15" s="1"/>
  <c r="BF2276" i="15"/>
  <c r="BF2172" i="15"/>
  <c r="BE2172" i="15"/>
  <c r="BD2172" i="15"/>
  <c r="AS2172" i="15"/>
  <c r="V2172" i="15"/>
  <c r="AY2172" i="15"/>
  <c r="AZ2172" i="15" s="1"/>
  <c r="BF2205" i="15"/>
  <c r="AY2205" i="15"/>
  <c r="AZ2205" i="15" s="1"/>
  <c r="V2205" i="15"/>
  <c r="AS2205" i="15"/>
  <c r="BE2205" i="15"/>
  <c r="BD2205" i="15"/>
  <c r="BF2142" i="15"/>
  <c r="BE2142" i="15"/>
  <c r="BD2142" i="15"/>
  <c r="V2142" i="15"/>
  <c r="AY2142" i="15"/>
  <c r="AZ2142" i="15" s="1"/>
  <c r="BF2236" i="15"/>
  <c r="BE2236" i="15"/>
  <c r="BD2236" i="15"/>
  <c r="V2236" i="15"/>
  <c r="AY2236" i="15"/>
  <c r="AZ2236" i="15" s="1"/>
  <c r="BE2243" i="15"/>
  <c r="BD2243" i="15"/>
  <c r="V2243" i="15"/>
  <c r="AY2243" i="15"/>
  <c r="AZ2243" i="15" s="1"/>
  <c r="BF2243" i="15"/>
  <c r="BF2133" i="15"/>
  <c r="BE2133" i="15"/>
  <c r="BD2133" i="15"/>
  <c r="V2133" i="15"/>
  <c r="AY2133" i="15"/>
  <c r="AZ2133" i="15" s="1"/>
  <c r="AY2132" i="15"/>
  <c r="AZ2132" i="15" s="1"/>
  <c r="BF2132" i="15"/>
  <c r="BE2132" i="15"/>
  <c r="BD2132" i="15"/>
  <c r="V2132" i="15"/>
  <c r="BE2188" i="15"/>
  <c r="BD2188" i="15"/>
  <c r="AS2188" i="15"/>
  <c r="V2188" i="15"/>
  <c r="AY2188" i="15"/>
  <c r="AZ2188" i="15" s="1"/>
  <c r="BF2188" i="15"/>
  <c r="BE2158" i="15"/>
  <c r="BD2158" i="15"/>
  <c r="V2158" i="15"/>
  <c r="AY2158" i="15"/>
  <c r="AZ2158" i="15" s="1"/>
  <c r="BF2158" i="15"/>
  <c r="BE2219" i="15"/>
  <c r="V2219" i="15"/>
  <c r="AY2219" i="15"/>
  <c r="AZ2219" i="15" s="1"/>
  <c r="BF2219" i="15"/>
  <c r="BD2219" i="15"/>
  <c r="BF2183" i="15"/>
  <c r="BE2183" i="15"/>
  <c r="BD2183" i="15"/>
  <c r="AS2183" i="15"/>
  <c r="V2183" i="15"/>
  <c r="AY2183" i="15"/>
  <c r="AZ2183" i="15" s="1"/>
  <c r="BF2152" i="15"/>
  <c r="BE2152" i="15"/>
  <c r="BD2152" i="15"/>
  <c r="V2152" i="15"/>
  <c r="AY2152" i="15"/>
  <c r="AZ2152" i="15" s="1"/>
  <c r="BF2101" i="15"/>
  <c r="BE2101" i="15"/>
  <c r="BD2101" i="15"/>
  <c r="V2101" i="15"/>
  <c r="AY2101" i="15"/>
  <c r="AZ2101" i="15" s="1"/>
  <c r="BF2088" i="15"/>
  <c r="BE2088" i="15"/>
  <c r="BD2088" i="15"/>
  <c r="V2088" i="15"/>
  <c r="AY2088" i="15"/>
  <c r="AZ2088" i="15" s="1"/>
  <c r="AY2086" i="15"/>
  <c r="AZ2086" i="15" s="1"/>
  <c r="BF2086" i="15"/>
  <c r="BE2086" i="15"/>
  <c r="BD2086" i="15"/>
  <c r="V2086" i="15"/>
  <c r="BF2109" i="15"/>
  <c r="BD2109" i="15"/>
  <c r="V2109" i="15"/>
  <c r="BE2109" i="15"/>
  <c r="AY2109" i="15"/>
  <c r="AZ2109" i="15" s="1"/>
  <c r="V2049" i="15"/>
  <c r="AY2049" i="15"/>
  <c r="AZ2049" i="15" s="1"/>
  <c r="BF2049" i="15"/>
  <c r="BE2049" i="15"/>
  <c r="BD2049" i="15"/>
  <c r="BF2057" i="15"/>
  <c r="BE2057" i="15"/>
  <c r="BD2057" i="15"/>
  <c r="V2057" i="15"/>
  <c r="AY2057" i="15"/>
  <c r="AZ2057" i="15" s="1"/>
  <c r="BF2065" i="15"/>
  <c r="BE2065" i="15"/>
  <c r="BD2065" i="15"/>
  <c r="V2065" i="15"/>
  <c r="AY2065" i="15"/>
  <c r="AZ2065" i="15" s="1"/>
  <c r="AY2019" i="15"/>
  <c r="AZ2019" i="15" s="1"/>
  <c r="BF2019" i="15"/>
  <c r="AS2019" i="15"/>
  <c r="BE2019" i="15"/>
  <c r="V2019" i="15"/>
  <c r="BD2019" i="15"/>
  <c r="BF1994" i="15"/>
  <c r="BE1994" i="15"/>
  <c r="BD1994" i="15"/>
  <c r="V1994" i="15"/>
  <c r="AY1994" i="15"/>
  <c r="AZ1994" i="15" s="1"/>
  <c r="V2016" i="15"/>
  <c r="BE2016" i="15"/>
  <c r="BD2016" i="15"/>
  <c r="AY2016" i="15"/>
  <c r="AZ2016" i="15" s="1"/>
  <c r="BF2016" i="15"/>
  <c r="AY2020" i="15"/>
  <c r="AZ2020" i="15" s="1"/>
  <c r="BF2020" i="15"/>
  <c r="V2020" i="15"/>
  <c r="BE2020" i="15"/>
  <c r="BD2020" i="15"/>
  <c r="BF1913" i="15"/>
  <c r="BE1913" i="15"/>
  <c r="BD1913" i="15"/>
  <c r="V1913" i="15"/>
  <c r="AY1913" i="15"/>
  <c r="AZ1913" i="15" s="1"/>
  <c r="BE1770" i="15"/>
  <c r="BD1770" i="15"/>
  <c r="AY1770" i="15"/>
  <c r="AZ1770" i="15" s="1"/>
  <c r="BF1770" i="15"/>
  <c r="V1770" i="15"/>
  <c r="BF1907" i="15"/>
  <c r="BE1907" i="15"/>
  <c r="BD1907" i="15"/>
  <c r="V1907" i="15"/>
  <c r="AY1907" i="15"/>
  <c r="AZ1907" i="15" s="1"/>
  <c r="V1947" i="15"/>
  <c r="AY1947" i="15"/>
  <c r="AZ1947" i="15" s="1"/>
  <c r="BF1947" i="15"/>
  <c r="BE1947" i="15"/>
  <c r="BD1947" i="15"/>
  <c r="BG1856" i="22"/>
  <c r="BG1857" i="22" s="1"/>
  <c r="BG1858" i="22" s="1"/>
  <c r="BG1859" i="22" s="1"/>
  <c r="BG1860" i="22" s="1"/>
  <c r="BG1861" i="22" s="1"/>
  <c r="BG1862" i="22" s="1"/>
  <c r="BG1863" i="22" s="1"/>
  <c r="BG1864" i="22" s="1"/>
  <c r="BG1865" i="22" s="1"/>
  <c r="BG1866" i="22" s="1"/>
  <c r="BG1867" i="22" s="1"/>
  <c r="BG1868" i="22" s="1"/>
  <c r="BG1869" i="22" s="1"/>
  <c r="BG1870" i="22" s="1"/>
  <c r="BG1871" i="22" s="1"/>
  <c r="BG1872" i="22" s="1"/>
  <c r="BG1873" i="22" s="1"/>
  <c r="BG1874" i="22" s="1"/>
  <c r="BG1875" i="22" s="1"/>
  <c r="BG1876" i="22" s="1"/>
  <c r="BG1877" i="22" s="1"/>
  <c r="BG1878" i="22" s="1"/>
  <c r="BG1879" i="22" s="1"/>
  <c r="BG1880" i="22" s="1"/>
  <c r="BG1881" i="22" s="1"/>
  <c r="BG1882" i="22" s="1"/>
  <c r="BG1883" i="22" s="1"/>
  <c r="BG1884" i="22" s="1"/>
  <c r="BG1885" i="22" s="1"/>
  <c r="BG1886" i="22" s="1"/>
  <c r="BG1887" i="22" s="1"/>
  <c r="BG1888" i="22" s="1"/>
  <c r="BG1889" i="22" s="1"/>
  <c r="BG1890" i="22" s="1"/>
  <c r="AF1881" i="15"/>
  <c r="AS1881" i="15" s="1"/>
  <c r="AF1872" i="15"/>
  <c r="AS1872" i="15" s="1"/>
  <c r="AF1863" i="15"/>
  <c r="AS1863" i="15" s="1"/>
  <c r="AF1862" i="15"/>
  <c r="AS1862" i="15" s="1"/>
  <c r="AF1882" i="15"/>
  <c r="AS1882" i="15" s="1"/>
  <c r="AF1873" i="15"/>
  <c r="AS1873" i="15" s="1"/>
  <c r="AF1864" i="15"/>
  <c r="AS1864" i="15" s="1"/>
  <c r="AF1884" i="15"/>
  <c r="AS1884" i="15" s="1"/>
  <c r="AF1883" i="15"/>
  <c r="AS1883" i="15" s="1"/>
  <c r="AF1874" i="15"/>
  <c r="AS1874" i="15" s="1"/>
  <c r="AF1865" i="15"/>
  <c r="AS1865" i="15" s="1"/>
  <c r="AF1885" i="15"/>
  <c r="AS1885" i="15" s="1"/>
  <c r="AF1875" i="15"/>
  <c r="AS1875" i="15" s="1"/>
  <c r="AF1866" i="15"/>
  <c r="AS1866" i="15" s="1"/>
  <c r="AF1857" i="15"/>
  <c r="AS1857" i="15" s="1"/>
  <c r="AF1890" i="15"/>
  <c r="AS1890" i="15" s="1"/>
  <c r="AF1889" i="15"/>
  <c r="AS1889" i="15" s="1"/>
  <c r="AF1888" i="15"/>
  <c r="AS1888" i="15" s="1"/>
  <c r="AF1887" i="15"/>
  <c r="AS1887" i="15" s="1"/>
  <c r="AF1886" i="15"/>
  <c r="AS1886" i="15" s="1"/>
  <c r="AF1877" i="15"/>
  <c r="AS1877" i="15" s="1"/>
  <c r="AF1876" i="15"/>
  <c r="AS1876" i="15" s="1"/>
  <c r="AF1867" i="15"/>
  <c r="AS1867" i="15" s="1"/>
  <c r="AF1858" i="15"/>
  <c r="AS1858" i="15" s="1"/>
  <c r="AF1878" i="15"/>
  <c r="AS1878" i="15" s="1"/>
  <c r="BI1878" i="15" s="1"/>
  <c r="AF1868" i="15"/>
  <c r="AS1868" i="15" s="1"/>
  <c r="AF1859" i="15"/>
  <c r="AS1859" i="15" s="1"/>
  <c r="AF1879" i="15"/>
  <c r="AS1879" i="15" s="1"/>
  <c r="AF1870" i="15"/>
  <c r="AS1870" i="15" s="1"/>
  <c r="AF1869" i="15"/>
  <c r="AS1869" i="15" s="1"/>
  <c r="AF1860" i="15"/>
  <c r="AS1860" i="15" s="1"/>
  <c r="AF1880" i="15"/>
  <c r="AS1880" i="15" s="1"/>
  <c r="AF1871" i="15"/>
  <c r="AS1871" i="15" s="1"/>
  <c r="AF1861" i="15"/>
  <c r="AS1861" i="15" s="1"/>
  <c r="V1881" i="15"/>
  <c r="AY1881" i="15"/>
  <c r="AZ1881" i="15" s="1"/>
  <c r="BF1881" i="15"/>
  <c r="BE1881" i="15"/>
  <c r="BD1881" i="15"/>
  <c r="V1863" i="15"/>
  <c r="AY1863" i="15"/>
  <c r="AZ1863" i="15" s="1"/>
  <c r="BF1863" i="15"/>
  <c r="BE1863" i="15"/>
  <c r="BD1863" i="15"/>
  <c r="V1836" i="15"/>
  <c r="AY1836" i="15"/>
  <c r="AZ1836" i="15" s="1"/>
  <c r="BF1836" i="15"/>
  <c r="BE1836" i="15"/>
  <c r="BD1836" i="15"/>
  <c r="BG1811" i="22"/>
  <c r="BG1812" i="22" s="1"/>
  <c r="BG1813" i="22" s="1"/>
  <c r="BG1814" i="22" s="1"/>
  <c r="BG1815" i="22" s="1"/>
  <c r="BG1816" i="22" s="1"/>
  <c r="BG1817" i="22" s="1"/>
  <c r="BG1818" i="22" s="1"/>
  <c r="BG1819" i="22" s="1"/>
  <c r="BG1820" i="22" s="1"/>
  <c r="BG1821" i="22" s="1"/>
  <c r="BG1822" i="22" s="1"/>
  <c r="BG1823" i="22" s="1"/>
  <c r="BG1824" i="22" s="1"/>
  <c r="BG1825" i="22" s="1"/>
  <c r="BG1826" i="22" s="1"/>
  <c r="BG1827" i="22" s="1"/>
  <c r="BG1828" i="22" s="1"/>
  <c r="BG1829" i="22" s="1"/>
  <c r="BG1830" i="22" s="1"/>
  <c r="BG1831" i="22" s="1"/>
  <c r="BG1832" i="22" s="1"/>
  <c r="BG1833" i="22" s="1"/>
  <c r="BG1834" i="22" s="1"/>
  <c r="BG1835" i="22" s="1"/>
  <c r="BG1836" i="22" s="1"/>
  <c r="BG1837" i="22" s="1"/>
  <c r="BG1838" i="22" s="1"/>
  <c r="BG1839" i="22" s="1"/>
  <c r="BG1840" i="22" s="1"/>
  <c r="BG1841" i="22" s="1"/>
  <c r="BG1842" i="22" s="1"/>
  <c r="BG1843" i="22" s="1"/>
  <c r="BG1844" i="22" s="1"/>
  <c r="BG1845" i="22" s="1"/>
  <c r="AF1838" i="15"/>
  <c r="AS1838" i="15" s="1"/>
  <c r="AF1837" i="15"/>
  <c r="AS1837" i="15" s="1"/>
  <c r="AF1836" i="15"/>
  <c r="AS1836" i="15" s="1"/>
  <c r="AF1835" i="15"/>
  <c r="AS1835" i="15" s="1"/>
  <c r="AF1834" i="15"/>
  <c r="AS1834" i="15" s="1"/>
  <c r="AF1833" i="15"/>
  <c r="AS1833" i="15" s="1"/>
  <c r="AF1832" i="15"/>
  <c r="AS1832" i="15" s="1"/>
  <c r="AF1831" i="15"/>
  <c r="AS1831" i="15" s="1"/>
  <c r="AF1830" i="15"/>
  <c r="AS1830" i="15" s="1"/>
  <c r="AF1829" i="15"/>
  <c r="AS1829" i="15" s="1"/>
  <c r="AF1828" i="15"/>
  <c r="AS1828" i="15" s="1"/>
  <c r="AF1827" i="15"/>
  <c r="AS1827" i="15" s="1"/>
  <c r="AF1826" i="15"/>
  <c r="AS1826" i="15" s="1"/>
  <c r="AF1825" i="15"/>
  <c r="AS1825" i="15" s="1"/>
  <c r="AS1811" i="15"/>
  <c r="BI1811" i="15" s="1"/>
  <c r="AF1824" i="15"/>
  <c r="AS1824" i="15" s="1"/>
  <c r="AF1823" i="15"/>
  <c r="AS1823" i="15" s="1"/>
  <c r="AF1822" i="15"/>
  <c r="AS1822" i="15" s="1"/>
  <c r="AF1821" i="15"/>
  <c r="AS1821" i="15" s="1"/>
  <c r="AF1820" i="15"/>
  <c r="AS1820" i="15" s="1"/>
  <c r="AF1819" i="15"/>
  <c r="AS1819" i="15" s="1"/>
  <c r="AF1818" i="15"/>
  <c r="AS1818" i="15" s="1"/>
  <c r="AF1817" i="15"/>
  <c r="AS1817" i="15" s="1"/>
  <c r="AF1816" i="15"/>
  <c r="AS1816" i="15" s="1"/>
  <c r="AF1815" i="15"/>
  <c r="AS1815" i="15" s="1"/>
  <c r="AF1814" i="15"/>
  <c r="AS1814" i="15" s="1"/>
  <c r="AF1813" i="15"/>
  <c r="AS1813" i="15" s="1"/>
  <c r="AF1812" i="15"/>
  <c r="AS1812" i="15" s="1"/>
  <c r="AF1845" i="15"/>
  <c r="AS1845" i="15" s="1"/>
  <c r="BI1845" i="15" s="1"/>
  <c r="AF1844" i="15"/>
  <c r="AS1844" i="15" s="1"/>
  <c r="AF1843" i="15"/>
  <c r="AS1843" i="15" s="1"/>
  <c r="AF1842" i="15"/>
  <c r="AS1842" i="15" s="1"/>
  <c r="AF1841" i="15"/>
  <c r="AS1841" i="15" s="1"/>
  <c r="AF1840" i="15"/>
  <c r="AS1840" i="15" s="1"/>
  <c r="AF1839" i="15"/>
  <c r="AS1839" i="15" s="1"/>
  <c r="V1799" i="15"/>
  <c r="AY1799" i="15"/>
  <c r="AZ1799" i="15" s="1"/>
  <c r="BF1799" i="15"/>
  <c r="BE1799" i="15"/>
  <c r="BD1799" i="15"/>
  <c r="V1950" i="15"/>
  <c r="AY1950" i="15"/>
  <c r="AZ1950" i="15" s="1"/>
  <c r="BF1950" i="15"/>
  <c r="BE1950" i="15"/>
  <c r="BD1950" i="15"/>
  <c r="AY1958" i="15"/>
  <c r="AZ1958" i="15" s="1"/>
  <c r="BF1958" i="15"/>
  <c r="V1958" i="15"/>
  <c r="BE1958" i="15"/>
  <c r="BD1958" i="15"/>
  <c r="BF1965" i="15"/>
  <c r="BE1965" i="15"/>
  <c r="BD1965" i="15"/>
  <c r="V1965" i="15"/>
  <c r="AY1965" i="15"/>
  <c r="AZ1965" i="15" s="1"/>
  <c r="BF1973" i="15"/>
  <c r="BE1973" i="15"/>
  <c r="BD1973" i="15"/>
  <c r="V1973" i="15"/>
  <c r="AY1973" i="15"/>
  <c r="AZ1973" i="15" s="1"/>
  <c r="BD1883" i="15"/>
  <c r="V1883" i="15"/>
  <c r="AY1883" i="15"/>
  <c r="AZ1883" i="15" s="1"/>
  <c r="BF1883" i="15"/>
  <c r="BE1883" i="15"/>
  <c r="BD1790" i="15"/>
  <c r="V1790" i="15"/>
  <c r="AY1790" i="15"/>
  <c r="AZ1790" i="15" s="1"/>
  <c r="BF1790" i="15"/>
  <c r="BE1790" i="15"/>
  <c r="BE1922" i="15"/>
  <c r="BD1922" i="15"/>
  <c r="V1922" i="15"/>
  <c r="AY1922" i="15"/>
  <c r="AZ1922" i="15" s="1"/>
  <c r="BF1922" i="15"/>
  <c r="BF1887" i="15"/>
  <c r="BE1887" i="15"/>
  <c r="BD1887" i="15"/>
  <c r="V1887" i="15"/>
  <c r="AY1887" i="15"/>
  <c r="AZ1887" i="15" s="1"/>
  <c r="BF1774" i="15"/>
  <c r="BE1774" i="15"/>
  <c r="BD1774" i="15"/>
  <c r="AY1774" i="15"/>
  <c r="AZ1774" i="15" s="1"/>
  <c r="V1774" i="15"/>
  <c r="BF1734" i="15"/>
  <c r="BE1734" i="15"/>
  <c r="BD1734" i="15"/>
  <c r="V1734" i="15"/>
  <c r="AY1734" i="15"/>
  <c r="AZ1734" i="15" s="1"/>
  <c r="BF1699" i="15"/>
  <c r="BE1699" i="15"/>
  <c r="BD1699" i="15"/>
  <c r="V1699" i="15"/>
  <c r="AY1699" i="15"/>
  <c r="AZ1699" i="15" s="1"/>
  <c r="AY1722" i="15"/>
  <c r="AZ1722" i="15" s="1"/>
  <c r="BF1722" i="15"/>
  <c r="BE1722" i="15"/>
  <c r="BD1722" i="15"/>
  <c r="V1722" i="15"/>
  <c r="V1749" i="15"/>
  <c r="BF1749" i="15"/>
  <c r="BE1749" i="15"/>
  <c r="BD1749" i="15"/>
  <c r="AY1749" i="15"/>
  <c r="AZ1749" i="15" s="1"/>
  <c r="AY1695" i="15"/>
  <c r="AZ1695" i="15" s="1"/>
  <c r="BF1695" i="15"/>
  <c r="BE1695" i="15"/>
  <c r="BD1695" i="15"/>
  <c r="V1695" i="15"/>
  <c r="AY1660" i="15"/>
  <c r="BF1660" i="15"/>
  <c r="BE1660" i="15"/>
  <c r="V1660" i="15"/>
  <c r="V1686" i="15"/>
  <c r="AY1686" i="15"/>
  <c r="AZ1686" i="15" s="1"/>
  <c r="BF1686" i="15"/>
  <c r="BE1686" i="15"/>
  <c r="BD1686" i="15"/>
  <c r="V1654" i="15"/>
  <c r="AY1654" i="15"/>
  <c r="BF1654" i="15"/>
  <c r="BE1654" i="15"/>
  <c r="BD1654" i="15"/>
  <c r="BG1631" i="22"/>
  <c r="AF1658" i="15"/>
  <c r="AF1657" i="15"/>
  <c r="AF1656" i="15"/>
  <c r="AF1655" i="15"/>
  <c r="AS1655" i="15" s="1"/>
  <c r="AF1654" i="15"/>
  <c r="AS1654" i="15" s="1"/>
  <c r="AF1653" i="15"/>
  <c r="AF1652" i="15"/>
  <c r="AF1651" i="15"/>
  <c r="AF1650" i="15"/>
  <c r="AF1649" i="15"/>
  <c r="AF1648" i="15"/>
  <c r="AS1648" i="15" s="1"/>
  <c r="AF1647" i="15"/>
  <c r="AS1647" i="15" s="1"/>
  <c r="AF1646" i="15"/>
  <c r="AS1646" i="15" s="1"/>
  <c r="AF1645" i="15"/>
  <c r="AS1645" i="15" s="1"/>
  <c r="AF1644" i="15"/>
  <c r="AS1644" i="15" s="1"/>
  <c r="AF1643" i="15"/>
  <c r="AS1643" i="15" s="1"/>
  <c r="AF1642" i="15"/>
  <c r="AS1642" i="15" s="1"/>
  <c r="AF1641" i="15"/>
  <c r="AS1641" i="15" s="1"/>
  <c r="AF1640" i="15"/>
  <c r="AS1640" i="15" s="1"/>
  <c r="AF1639" i="15"/>
  <c r="AF1638" i="15"/>
  <c r="AF1637" i="15"/>
  <c r="AF1636" i="15"/>
  <c r="AF1635" i="15"/>
  <c r="AF1634" i="15"/>
  <c r="AS1634" i="15" s="1"/>
  <c r="AF1633" i="15"/>
  <c r="AS1633" i="15" s="1"/>
  <c r="AF1632" i="15"/>
  <c r="AF1662" i="15"/>
  <c r="AS1662" i="15" s="1"/>
  <c r="AF1665" i="15"/>
  <c r="AS1665" i="15" s="1"/>
  <c r="BI1665" i="15" s="1"/>
  <c r="AF1660" i="15"/>
  <c r="AF1663" i="15"/>
  <c r="AS1663" i="15" s="1"/>
  <c r="AF1661" i="15"/>
  <c r="AS1661" i="15" s="1"/>
  <c r="AF1664" i="15"/>
  <c r="AS1664" i="15" s="1"/>
  <c r="AF1659" i="15"/>
  <c r="V1681" i="15"/>
  <c r="AY1681" i="15"/>
  <c r="AZ1681" i="15" s="1"/>
  <c r="BF1681" i="15"/>
  <c r="BE1681" i="15"/>
  <c r="BD1681" i="15"/>
  <c r="V1649" i="15"/>
  <c r="AY1649" i="15"/>
  <c r="BF1649" i="15"/>
  <c r="BE1649" i="15"/>
  <c r="V1615" i="15"/>
  <c r="AY1615" i="15"/>
  <c r="BF1615" i="15"/>
  <c r="BE1615" i="15"/>
  <c r="V1639" i="15"/>
  <c r="AY1639" i="15"/>
  <c r="BF1639" i="15"/>
  <c r="BE1639" i="15"/>
  <c r="V1613" i="15"/>
  <c r="AY1613" i="15"/>
  <c r="BF1613" i="15"/>
  <c r="BE1613" i="15"/>
  <c r="BE1635" i="15"/>
  <c r="V1635" i="15"/>
  <c r="AY1635" i="15"/>
  <c r="BF1635" i="15"/>
  <c r="BE1602" i="15"/>
  <c r="BD1602" i="15"/>
  <c r="V1602" i="15"/>
  <c r="AY1602" i="15"/>
  <c r="BF1602" i="15"/>
  <c r="BF1501" i="15"/>
  <c r="BE1501" i="15"/>
  <c r="V1501" i="15"/>
  <c r="AY1501" i="15"/>
  <c r="BF1467" i="15"/>
  <c r="BE1467" i="15"/>
  <c r="BD1467" i="15"/>
  <c r="V1467" i="15"/>
  <c r="AY1467" i="15"/>
  <c r="AR1415" i="15"/>
  <c r="G1415" i="35"/>
  <c r="BF1460" i="15"/>
  <c r="BD1460" i="15"/>
  <c r="V1460" i="15"/>
  <c r="AY1460" i="15"/>
  <c r="BE1460" i="15"/>
  <c r="AR1452" i="15"/>
  <c r="G1452" i="35"/>
  <c r="AY1567" i="15"/>
  <c r="BF1567" i="15"/>
  <c r="BE1567" i="15"/>
  <c r="V1567" i="15"/>
  <c r="AY1563" i="15"/>
  <c r="BF1563" i="15"/>
  <c r="BE1563" i="15"/>
  <c r="V1563" i="15"/>
  <c r="AY1457" i="15"/>
  <c r="BE1457" i="15"/>
  <c r="V1457" i="15"/>
  <c r="BF1457" i="15"/>
  <c r="AR1598" i="15"/>
  <c r="G1598" i="35"/>
  <c r="AR1605" i="15"/>
  <c r="G1605" i="35"/>
  <c r="V1557" i="15"/>
  <c r="AY1557" i="15"/>
  <c r="BF1557" i="15"/>
  <c r="BE1557" i="15"/>
  <c r="BD1557" i="15"/>
  <c r="AR1552" i="15"/>
  <c r="G1552" i="35"/>
  <c r="V1524" i="15"/>
  <c r="AY1524" i="15"/>
  <c r="BF1524" i="15"/>
  <c r="BE1524" i="15"/>
  <c r="V1548" i="15"/>
  <c r="AY1548" i="15"/>
  <c r="BF1548" i="15"/>
  <c r="BE1548" i="15"/>
  <c r="AR1543" i="15"/>
  <c r="G1543" i="35"/>
  <c r="AR1566" i="15"/>
  <c r="G1566" i="35"/>
  <c r="BD1520" i="15"/>
  <c r="V1520" i="15"/>
  <c r="AY1520" i="15"/>
  <c r="BF1520" i="15"/>
  <c r="BE1520" i="15"/>
  <c r="AR1480" i="15"/>
  <c r="G1480" i="35"/>
  <c r="AR1421" i="15"/>
  <c r="G1421" i="35"/>
  <c r="BE1543" i="15"/>
  <c r="BD1543" i="15"/>
  <c r="V1543" i="15"/>
  <c r="AY1543" i="15"/>
  <c r="BF1543" i="15"/>
  <c r="BE1575" i="15"/>
  <c r="AY1575" i="15"/>
  <c r="AZ1575" i="15" s="1"/>
  <c r="BF1575" i="15"/>
  <c r="V1575" i="15"/>
  <c r="BD1575" i="15"/>
  <c r="BE1484" i="15"/>
  <c r="BD1484" i="15"/>
  <c r="V1484" i="15"/>
  <c r="AY1484" i="15"/>
  <c r="AZ1484" i="15" s="1"/>
  <c r="BF1484" i="15"/>
  <c r="AR1476" i="15"/>
  <c r="G1476" i="35"/>
  <c r="AY1345" i="15"/>
  <c r="BE1373" i="15"/>
  <c r="BD1373" i="15"/>
  <c r="AY1373" i="15"/>
  <c r="AY1340" i="15"/>
  <c r="BG1316" i="22"/>
  <c r="AF1329" i="15"/>
  <c r="AS1329" i="15" s="1"/>
  <c r="AF1328" i="15"/>
  <c r="AF1327" i="15"/>
  <c r="BE1327" i="15" s="1"/>
  <c r="AF1326" i="15"/>
  <c r="AF1325" i="15"/>
  <c r="BE1325" i="15" s="1"/>
  <c r="AF1324" i="15"/>
  <c r="AF1323" i="15"/>
  <c r="AF1322" i="15"/>
  <c r="AF1321" i="15"/>
  <c r="AF1320" i="15"/>
  <c r="AF1319" i="15"/>
  <c r="BE1319" i="15" s="1"/>
  <c r="AF1318" i="15"/>
  <c r="BE1318" i="15" s="1"/>
  <c r="AF1317" i="15"/>
  <c r="AF1350" i="15"/>
  <c r="AS1350" i="15" s="1"/>
  <c r="AF1349" i="15"/>
  <c r="AS1349" i="15" s="1"/>
  <c r="AF1348" i="15"/>
  <c r="AS1348" i="15" s="1"/>
  <c r="AF1347" i="15"/>
  <c r="AS1347" i="15" s="1"/>
  <c r="AF1346" i="15"/>
  <c r="AF1345" i="15"/>
  <c r="BE1345" i="15" s="1"/>
  <c r="AF1344" i="15"/>
  <c r="AF1343" i="15"/>
  <c r="AF1342" i="15"/>
  <c r="AF1341" i="15"/>
  <c r="AF1340" i="15"/>
  <c r="BE1340" i="15" s="1"/>
  <c r="AF1339" i="15"/>
  <c r="BE1339" i="15" s="1"/>
  <c r="AF1338" i="15"/>
  <c r="AF1337" i="15"/>
  <c r="AF1334" i="15"/>
  <c r="AF1333" i="15"/>
  <c r="AF1330" i="15"/>
  <c r="AF1336" i="15"/>
  <c r="AF1332" i="15"/>
  <c r="BE1332" i="15" s="1"/>
  <c r="AF1335" i="15"/>
  <c r="AF1331" i="15"/>
  <c r="BE1331" i="15" s="1"/>
  <c r="AR1497" i="15"/>
  <c r="G1497" i="35"/>
  <c r="AY1416" i="15"/>
  <c r="BD1416" i="15"/>
  <c r="BF1416" i="15"/>
  <c r="BE1416" i="15"/>
  <c r="V1416" i="15"/>
  <c r="AY1387" i="15"/>
  <c r="AY1364" i="15"/>
  <c r="BE1364" i="15"/>
  <c r="BD1364" i="15"/>
  <c r="AY1336" i="15"/>
  <c r="AR1328" i="15"/>
  <c r="G1328" i="35"/>
  <c r="AR1324" i="15"/>
  <c r="G1324" i="35"/>
  <c r="BD1419" i="15"/>
  <c r="BF1419" i="15"/>
  <c r="AY1419" i="15"/>
  <c r="V1419" i="15"/>
  <c r="BE1419" i="15"/>
  <c r="BF1432" i="15"/>
  <c r="V1432" i="15"/>
  <c r="AY1432" i="15"/>
  <c r="BE1432" i="15"/>
  <c r="AY1323" i="15"/>
  <c r="AR1290" i="15"/>
  <c r="G1290" i="35"/>
  <c r="AR1508" i="15"/>
  <c r="G1508" i="35"/>
  <c r="AR1515" i="15"/>
  <c r="G1515" i="35"/>
  <c r="BF1259" i="15"/>
  <c r="AY1259" i="15"/>
  <c r="AZ1259" i="15" s="1"/>
  <c r="BE1259" i="15"/>
  <c r="V1259" i="15"/>
  <c r="BD1259" i="15"/>
  <c r="AY1244" i="15"/>
  <c r="AR1228" i="15"/>
  <c r="G1228" i="35"/>
  <c r="AR1244" i="15"/>
  <c r="G1244" i="35"/>
  <c r="AY1205" i="15"/>
  <c r="AR1199" i="15"/>
  <c r="G1199" i="35"/>
  <c r="AY1282" i="15"/>
  <c r="AY1289" i="15"/>
  <c r="AY1296" i="15"/>
  <c r="AY1304" i="15"/>
  <c r="AZ1304" i="15" s="1"/>
  <c r="BF1304" i="15"/>
  <c r="BE1304" i="15"/>
  <c r="BD1304" i="15"/>
  <c r="V1304" i="15"/>
  <c r="AY1231" i="15"/>
  <c r="AY1249" i="15"/>
  <c r="AY1198" i="15"/>
  <c r="BE1198" i="15"/>
  <c r="AY1273" i="15"/>
  <c r="AR1248" i="15"/>
  <c r="G1248" i="35"/>
  <c r="BE1103" i="15"/>
  <c r="BD1103" i="15"/>
  <c r="AY1103" i="15"/>
  <c r="AR1095" i="15"/>
  <c r="G1095" i="35"/>
  <c r="AR1117" i="15"/>
  <c r="G1117" i="35"/>
  <c r="AR1064" i="15"/>
  <c r="G1064" i="35"/>
  <c r="AY1119" i="15"/>
  <c r="AY1065" i="15"/>
  <c r="AR1057" i="15"/>
  <c r="G1057" i="35"/>
  <c r="AR1025" i="15"/>
  <c r="G1025" i="35"/>
  <c r="AY1054" i="15"/>
  <c r="AR1047" i="15"/>
  <c r="G1047" i="35"/>
  <c r="AR1020" i="15"/>
  <c r="G1020" i="35"/>
  <c r="AR1016" i="15"/>
  <c r="G1016" i="35"/>
  <c r="AY1047" i="15"/>
  <c r="AR1006" i="15"/>
  <c r="G1006" i="35"/>
  <c r="AR1146" i="15"/>
  <c r="G1146" i="35"/>
  <c r="AR1153" i="15"/>
  <c r="G1153" i="35"/>
  <c r="AR1161" i="15"/>
  <c r="G1161" i="35"/>
  <c r="AY1145" i="15"/>
  <c r="AY1152" i="15"/>
  <c r="AY1159" i="15"/>
  <c r="AY1167" i="15"/>
  <c r="AZ1167" i="15" s="1"/>
  <c r="BF1167" i="15"/>
  <c r="BE1167" i="15"/>
  <c r="BD1167" i="15"/>
  <c r="V1167" i="15"/>
  <c r="AR1108" i="15"/>
  <c r="G1108" i="35"/>
  <c r="AY960" i="15"/>
  <c r="AY980" i="15"/>
  <c r="V988" i="15"/>
  <c r="AY988" i="15"/>
  <c r="AZ988" i="15" s="1"/>
  <c r="BF988" i="15"/>
  <c r="BE988" i="15"/>
  <c r="BD988" i="15"/>
  <c r="AY925" i="15"/>
  <c r="BF896" i="15"/>
  <c r="BD896" i="15"/>
  <c r="V896" i="15"/>
  <c r="AY896" i="15"/>
  <c r="AZ896" i="15" s="1"/>
  <c r="AY868" i="15"/>
  <c r="AR833" i="15"/>
  <c r="G833" i="35"/>
  <c r="AY921" i="15"/>
  <c r="AR913" i="15"/>
  <c r="G913" i="35"/>
  <c r="AY832" i="15"/>
  <c r="AR824" i="15"/>
  <c r="G824" i="35"/>
  <c r="AY1008" i="15"/>
  <c r="AY1015" i="15"/>
  <c r="AY1022" i="15"/>
  <c r="AY1030" i="15"/>
  <c r="AY915" i="15"/>
  <c r="AY826" i="15"/>
  <c r="AY1002" i="15"/>
  <c r="BE944" i="15"/>
  <c r="BD944" i="15"/>
  <c r="V944" i="15"/>
  <c r="AY944" i="15"/>
  <c r="AZ944" i="15" s="1"/>
  <c r="BF944" i="15"/>
  <c r="BE855" i="15"/>
  <c r="BD855" i="15"/>
  <c r="V855" i="15"/>
  <c r="AY855" i="15"/>
  <c r="AZ855" i="15" s="1"/>
  <c r="BF855" i="15"/>
  <c r="BF761" i="15"/>
  <c r="BD761" i="15"/>
  <c r="V761" i="15"/>
  <c r="AY761" i="15"/>
  <c r="AZ761" i="15" s="1"/>
  <c r="AY643" i="15"/>
  <c r="AR966" i="15"/>
  <c r="G966" i="35"/>
  <c r="AR974" i="15"/>
  <c r="G974" i="35"/>
  <c r="AR982" i="15"/>
  <c r="G982" i="35"/>
  <c r="AR870" i="15"/>
  <c r="G870" i="35"/>
  <c r="AY789" i="15"/>
  <c r="AY800" i="15"/>
  <c r="BF808" i="15"/>
  <c r="BE808" i="15"/>
  <c r="BD808" i="15"/>
  <c r="V808" i="15"/>
  <c r="AY808" i="15"/>
  <c r="AZ808" i="15" s="1"/>
  <c r="AR746" i="15"/>
  <c r="G746" i="35"/>
  <c r="AR736" i="15"/>
  <c r="G736" i="35"/>
  <c r="AR756" i="15"/>
  <c r="G756" i="35"/>
  <c r="AR711" i="15"/>
  <c r="G711" i="35"/>
  <c r="AY747" i="15"/>
  <c r="AR895" i="15"/>
  <c r="G895" i="35"/>
  <c r="AR888" i="15"/>
  <c r="G888" i="35"/>
  <c r="AR696" i="15"/>
  <c r="G696" i="35"/>
  <c r="BD672" i="15"/>
  <c r="V672" i="15"/>
  <c r="AY672" i="15"/>
  <c r="AZ672" i="15" s="1"/>
  <c r="BF672" i="15"/>
  <c r="BE672" i="15"/>
  <c r="AR805" i="15"/>
  <c r="G805" i="35"/>
  <c r="AY668" i="15"/>
  <c r="AR651" i="15"/>
  <c r="G651" i="35"/>
  <c r="BF584" i="15"/>
  <c r="BE584" i="15"/>
  <c r="BD584" i="15"/>
  <c r="V584" i="15"/>
  <c r="AY584" i="15"/>
  <c r="AZ584" i="15" s="1"/>
  <c r="AR577" i="15"/>
  <c r="G577" i="35"/>
  <c r="AR573" i="15"/>
  <c r="G573" i="35"/>
  <c r="AY466" i="15"/>
  <c r="AY432" i="15"/>
  <c r="AR426" i="15"/>
  <c r="G426" i="35"/>
  <c r="AR418" i="15"/>
  <c r="G418" i="35"/>
  <c r="AY396" i="15"/>
  <c r="AY624" i="15"/>
  <c r="AR625" i="15"/>
  <c r="G625" i="35"/>
  <c r="AR605" i="15"/>
  <c r="G605" i="35"/>
  <c r="AY578" i="15"/>
  <c r="AR567" i="15"/>
  <c r="G567" i="35"/>
  <c r="AY422" i="15"/>
  <c r="AY389" i="15"/>
  <c r="AR382" i="15"/>
  <c r="G382" i="35"/>
  <c r="BF359" i="15"/>
  <c r="BE359" i="15"/>
  <c r="BD359" i="15"/>
  <c r="V359" i="15"/>
  <c r="AY359" i="15"/>
  <c r="AZ359" i="15" s="1"/>
  <c r="AY699" i="15"/>
  <c r="AY706" i="15"/>
  <c r="AY713" i="15"/>
  <c r="AY611" i="15"/>
  <c r="BE611" i="15"/>
  <c r="AY569" i="15"/>
  <c r="AR563" i="15"/>
  <c r="G563" i="35"/>
  <c r="AR559" i="15"/>
  <c r="G559" i="35"/>
  <c r="AR372" i="15"/>
  <c r="G372" i="35"/>
  <c r="AY350" i="15"/>
  <c r="BG326" i="22"/>
  <c r="AF346" i="15"/>
  <c r="AF339" i="15"/>
  <c r="AF338" i="15"/>
  <c r="AF337" i="15"/>
  <c r="AF336" i="15"/>
  <c r="AF335" i="15"/>
  <c r="AF334" i="15"/>
  <c r="AF333" i="15"/>
  <c r="AF332" i="15"/>
  <c r="AF331" i="15"/>
  <c r="AF330" i="15"/>
  <c r="AF329" i="15"/>
  <c r="AF328" i="15"/>
  <c r="AF327" i="15"/>
  <c r="AF360" i="15"/>
  <c r="AS360" i="15" s="1"/>
  <c r="BI360" i="15" s="1"/>
  <c r="AF359" i="15"/>
  <c r="AS359" i="15" s="1"/>
  <c r="AF358" i="15"/>
  <c r="AS358" i="15" s="1"/>
  <c r="AF357" i="15"/>
  <c r="AS357" i="15" s="1"/>
  <c r="AF356" i="15"/>
  <c r="AF355" i="15"/>
  <c r="AF354" i="15"/>
  <c r="AF342" i="15"/>
  <c r="AF351" i="15"/>
  <c r="AF344" i="15"/>
  <c r="AF350" i="15"/>
  <c r="AF347" i="15"/>
  <c r="AF341" i="15"/>
  <c r="AF353" i="15"/>
  <c r="AF349" i="15"/>
  <c r="AF343" i="15"/>
  <c r="AF340" i="15"/>
  <c r="AF345" i="15"/>
  <c r="AF348" i="15"/>
  <c r="AF352" i="15"/>
  <c r="AY561" i="15"/>
  <c r="AR553" i="15"/>
  <c r="G553" i="35"/>
  <c r="AY527" i="15"/>
  <c r="BE527" i="15"/>
  <c r="AY372" i="15"/>
  <c r="AR615" i="15"/>
  <c r="G615" i="35"/>
  <c r="AY555" i="15"/>
  <c r="AY522" i="15"/>
  <c r="AY599" i="15"/>
  <c r="AY488" i="15"/>
  <c r="AR477" i="15"/>
  <c r="G477" i="35"/>
  <c r="BE511" i="15"/>
  <c r="AY511" i="15"/>
  <c r="AY479" i="15"/>
  <c r="AR471" i="15"/>
  <c r="G471" i="35"/>
  <c r="AY445" i="15"/>
  <c r="AR657" i="15"/>
  <c r="G657" i="35"/>
  <c r="AR665" i="15"/>
  <c r="G665" i="35"/>
  <c r="AR580" i="15"/>
  <c r="G580" i="35"/>
  <c r="AY469" i="15"/>
  <c r="AY443" i="15"/>
  <c r="AR432" i="15"/>
  <c r="G432" i="35"/>
  <c r="BF405" i="15"/>
  <c r="BE405" i="15"/>
  <c r="BD405" i="15"/>
  <c r="V405" i="15"/>
  <c r="AY405" i="15"/>
  <c r="AZ405" i="15" s="1"/>
  <c r="AY301" i="15"/>
  <c r="AY286" i="15"/>
  <c r="AY198" i="15"/>
  <c r="AY170" i="15"/>
  <c r="AR161" i="15"/>
  <c r="G161" i="35"/>
  <c r="AR130" i="15"/>
  <c r="G130" i="35"/>
  <c r="AR289" i="15"/>
  <c r="G289" i="35"/>
  <c r="AY194" i="15"/>
  <c r="AY303" i="15"/>
  <c r="AY307" i="15"/>
  <c r="AY128" i="15"/>
  <c r="BF128" i="15"/>
  <c r="BE128" i="15"/>
  <c r="V128" i="15"/>
  <c r="AR120" i="15"/>
  <c r="G120" i="35"/>
  <c r="AY284" i="15"/>
  <c r="AR262" i="15"/>
  <c r="G262" i="35"/>
  <c r="AR258" i="15"/>
  <c r="G258" i="35"/>
  <c r="V120" i="15"/>
  <c r="BF120" i="15"/>
  <c r="BE120" i="15"/>
  <c r="AY120" i="15"/>
  <c r="AR112" i="15"/>
  <c r="G112" i="35"/>
  <c r="AR78" i="15"/>
  <c r="G78" i="35"/>
  <c r="AR254" i="15"/>
  <c r="G254" i="35"/>
  <c r="BG236" i="22"/>
  <c r="AF266" i="15"/>
  <c r="AF265" i="15"/>
  <c r="BE265" i="15" s="1"/>
  <c r="AF264" i="15"/>
  <c r="BE264" i="15" s="1"/>
  <c r="AF267" i="15"/>
  <c r="AS267" i="15" s="1"/>
  <c r="AF263" i="15"/>
  <c r="AF262" i="15"/>
  <c r="AF261" i="15"/>
  <c r="BE261" i="15" s="1"/>
  <c r="AF260" i="15"/>
  <c r="AF259" i="15"/>
  <c r="AF258" i="15"/>
  <c r="AF257" i="15"/>
  <c r="BE257" i="15" s="1"/>
  <c r="AF256" i="15"/>
  <c r="AF255" i="15"/>
  <c r="AF254" i="15"/>
  <c r="AF253" i="15"/>
  <c r="BE253" i="15" s="1"/>
  <c r="AF252" i="15"/>
  <c r="AF251" i="15"/>
  <c r="BE251" i="15" s="1"/>
  <c r="AF250" i="15"/>
  <c r="AF268" i="15"/>
  <c r="AS268" i="15" s="1"/>
  <c r="AF249" i="15"/>
  <c r="AF248" i="15"/>
  <c r="AF247" i="15"/>
  <c r="BE247" i="15" s="1"/>
  <c r="AF246" i="15"/>
  <c r="BE246" i="15" s="1"/>
  <c r="AF245" i="15"/>
  <c r="AF244" i="15"/>
  <c r="BE244" i="15" s="1"/>
  <c r="AF243" i="15"/>
  <c r="AF242" i="15"/>
  <c r="AF241" i="15"/>
  <c r="AF240" i="15"/>
  <c r="BE240" i="15" s="1"/>
  <c r="AF239" i="15"/>
  <c r="BE239" i="15" s="1"/>
  <c r="AF238" i="15"/>
  <c r="BE238" i="15" s="1"/>
  <c r="AF237" i="15"/>
  <c r="BE237" i="15" s="1"/>
  <c r="AF269" i="15"/>
  <c r="AS269" i="15" s="1"/>
  <c r="AF270" i="15"/>
  <c r="AS270" i="15" s="1"/>
  <c r="AR106" i="15"/>
  <c r="G106" i="35"/>
  <c r="AR73" i="15"/>
  <c r="G73" i="35"/>
  <c r="BG56" i="22"/>
  <c r="AF90" i="15"/>
  <c r="AS90" i="15" s="1"/>
  <c r="AF89" i="15"/>
  <c r="AS89" i="15" s="1"/>
  <c r="AF88" i="15"/>
  <c r="AS88" i="15" s="1"/>
  <c r="AF87" i="15"/>
  <c r="AS87" i="15" s="1"/>
  <c r="AF86" i="15"/>
  <c r="AF85" i="15"/>
  <c r="AF84" i="15"/>
  <c r="AF76" i="15"/>
  <c r="AF75" i="15"/>
  <c r="AF74" i="15"/>
  <c r="AF73" i="15"/>
  <c r="BE73" i="15" s="1"/>
  <c r="AF72" i="15"/>
  <c r="AF71" i="15"/>
  <c r="BE71" i="15" s="1"/>
  <c r="AF70" i="15"/>
  <c r="AF69" i="15"/>
  <c r="AF68" i="15"/>
  <c r="AF67" i="15"/>
  <c r="AF66" i="15"/>
  <c r="AF65" i="15"/>
  <c r="BE65" i="15" s="1"/>
  <c r="AF64" i="15"/>
  <c r="BE64" i="15" s="1"/>
  <c r="AF63" i="15"/>
  <c r="AF62" i="15"/>
  <c r="AF61" i="15"/>
  <c r="AF60" i="15"/>
  <c r="BE60" i="15" s="1"/>
  <c r="AF59" i="15"/>
  <c r="BE59" i="15" s="1"/>
  <c r="AF58" i="15"/>
  <c r="AF57" i="15"/>
  <c r="BE57" i="15" s="1"/>
  <c r="AF77" i="15"/>
  <c r="BE77" i="15" s="1"/>
  <c r="AF82" i="15"/>
  <c r="AF80" i="15"/>
  <c r="BE80" i="15" s="1"/>
  <c r="AF78" i="15"/>
  <c r="AF83" i="15"/>
  <c r="AF81" i="15"/>
  <c r="AF79" i="15"/>
  <c r="AY302" i="15"/>
  <c r="AR285" i="15"/>
  <c r="G285" i="35"/>
  <c r="AR246" i="15"/>
  <c r="G246" i="35"/>
  <c r="BD222" i="15"/>
  <c r="V222" i="15"/>
  <c r="AY222" i="15"/>
  <c r="AZ222" i="15" s="1"/>
  <c r="BF222" i="15"/>
  <c r="BE222" i="15"/>
  <c r="AR240" i="15"/>
  <c r="G240" i="35"/>
  <c r="AY214" i="15"/>
  <c r="BE245" i="15"/>
  <c r="AY245" i="15"/>
  <c r="AY251" i="15"/>
  <c r="AY258" i="15"/>
  <c r="V265" i="15"/>
  <c r="AY265" i="15"/>
  <c r="BF265" i="15"/>
  <c r="BF61" i="15"/>
  <c r="V61" i="15"/>
  <c r="AY61" i="15"/>
  <c r="BE61" i="15"/>
  <c r="BE33" i="15"/>
  <c r="V33" i="15"/>
  <c r="AY33" i="15"/>
  <c r="BF33" i="15"/>
  <c r="BD41" i="15"/>
  <c r="V41" i="15"/>
  <c r="AY41" i="15"/>
  <c r="AZ41" i="15" s="1"/>
  <c r="BF41" i="15"/>
  <c r="BE41" i="15"/>
  <c r="BF58" i="15"/>
  <c r="V58" i="15"/>
  <c r="AY58" i="15"/>
  <c r="BE69" i="15"/>
  <c r="V69" i="15"/>
  <c r="AY69" i="15"/>
  <c r="BF69" i="15"/>
  <c r="V76" i="15"/>
  <c r="AY76" i="15"/>
  <c r="BF76" i="15"/>
  <c r="BE76" i="15"/>
  <c r="AY83" i="15"/>
  <c r="BF83" i="15"/>
  <c r="BE83" i="15"/>
  <c r="V83" i="15"/>
  <c r="V2775" i="15"/>
  <c r="AY2775" i="15"/>
  <c r="AZ2775" i="15" s="1"/>
  <c r="BF2775" i="15"/>
  <c r="BE2775" i="15"/>
  <c r="BD2775" i="15"/>
  <c r="BF2553" i="15"/>
  <c r="BD2553" i="15"/>
  <c r="BE2553" i="15"/>
  <c r="AY2553" i="15"/>
  <c r="AZ2553" i="15" s="1"/>
  <c r="V2553" i="15"/>
  <c r="BF2541" i="15"/>
  <c r="BE2541" i="15"/>
  <c r="V2541" i="15"/>
  <c r="BD2541" i="15"/>
  <c r="AY2541" i="15"/>
  <c r="AZ2541" i="15" s="1"/>
  <c r="V2465" i="15"/>
  <c r="AY2465" i="15"/>
  <c r="AZ2465" i="15" s="1"/>
  <c r="BF2465" i="15"/>
  <c r="BD2465" i="15"/>
  <c r="BE2465" i="15"/>
  <c r="V2284" i="15"/>
  <c r="BD2284" i="15"/>
  <c r="BF2284" i="15"/>
  <c r="BE2284" i="15"/>
  <c r="AY2284" i="15"/>
  <c r="AZ2284" i="15" s="1"/>
  <c r="BF2288" i="15"/>
  <c r="BD2288" i="15"/>
  <c r="AY2288" i="15"/>
  <c r="AZ2288" i="15" s="1"/>
  <c r="V2288" i="15"/>
  <c r="BE2288" i="15"/>
  <c r="BF2145" i="15"/>
  <c r="BE2145" i="15"/>
  <c r="BD2145" i="15"/>
  <c r="V2145" i="15"/>
  <c r="AY2145" i="15"/>
  <c r="AZ2145" i="15" s="1"/>
  <c r="BE2240" i="15"/>
  <c r="BD2240" i="15"/>
  <c r="V2240" i="15"/>
  <c r="AY2240" i="15"/>
  <c r="AZ2240" i="15" s="1"/>
  <c r="BF2240" i="15"/>
  <c r="BE2191" i="15"/>
  <c r="BD2191" i="15"/>
  <c r="AS2191" i="15"/>
  <c r="V2191" i="15"/>
  <c r="AY2191" i="15"/>
  <c r="AZ2191" i="15" s="1"/>
  <c r="BF2191" i="15"/>
  <c r="BF2178" i="15"/>
  <c r="BE2178" i="15"/>
  <c r="BD2178" i="15"/>
  <c r="AS2178" i="15"/>
  <c r="V2178" i="15"/>
  <c r="AY2178" i="15"/>
  <c r="AZ2178" i="15" s="1"/>
  <c r="BE2106" i="15"/>
  <c r="BF2106" i="15"/>
  <c r="BD2106" i="15"/>
  <c r="V2106" i="15"/>
  <c r="AY2106" i="15"/>
  <c r="AZ2106" i="15" s="1"/>
  <c r="BG2081" i="22"/>
  <c r="BG2082" i="22" s="1"/>
  <c r="BG2083" i="22" s="1"/>
  <c r="BG2084" i="22" s="1"/>
  <c r="BG2085" i="22" s="1"/>
  <c r="BG2086" i="22" s="1"/>
  <c r="BG2087" i="22" s="1"/>
  <c r="BG2088" i="22" s="1"/>
  <c r="BG2089" i="22" s="1"/>
  <c r="BG2090" i="22" s="1"/>
  <c r="BG2091" i="22" s="1"/>
  <c r="BG2092" i="22" s="1"/>
  <c r="BG2093" i="22" s="1"/>
  <c r="BG2094" i="22" s="1"/>
  <c r="BG2095" i="22" s="1"/>
  <c r="BG2096" i="22" s="1"/>
  <c r="BG2097" i="22" s="1"/>
  <c r="BG2098" i="22" s="1"/>
  <c r="BG2099" i="22" s="1"/>
  <c r="BG2100" i="22" s="1"/>
  <c r="BG2101" i="22" s="1"/>
  <c r="BG2102" i="22" s="1"/>
  <c r="BG2103" i="22" s="1"/>
  <c r="BG2104" i="22" s="1"/>
  <c r="BG2105" i="22" s="1"/>
  <c r="BG2106" i="22" s="1"/>
  <c r="BG2107" i="22" s="1"/>
  <c r="BG2108" i="22" s="1"/>
  <c r="BG2109" i="22" s="1"/>
  <c r="BG2110" i="22" s="1"/>
  <c r="BG2111" i="22" s="1"/>
  <c r="BG2112" i="22" s="1"/>
  <c r="BG2113" i="22" s="1"/>
  <c r="BG2114" i="22" s="1"/>
  <c r="BG2115" i="22" s="1"/>
  <c r="AF2115" i="15"/>
  <c r="AS2115" i="15" s="1"/>
  <c r="AF2114" i="15"/>
  <c r="AS2114" i="15" s="1"/>
  <c r="AF2113" i="15"/>
  <c r="AS2113" i="15" s="1"/>
  <c r="AF2107" i="15"/>
  <c r="AS2107" i="15" s="1"/>
  <c r="AF2109" i="15"/>
  <c r="AS2109" i="15" s="1"/>
  <c r="AF2112" i="15"/>
  <c r="AS2112" i="15" s="1"/>
  <c r="AF2105" i="15"/>
  <c r="AS2105" i="15" s="1"/>
  <c r="AF2104" i="15"/>
  <c r="AS2104" i="15" s="1"/>
  <c r="AF2103" i="15"/>
  <c r="AS2103" i="15" s="1"/>
  <c r="AF2102" i="15"/>
  <c r="AS2102" i="15" s="1"/>
  <c r="AF2111" i="15"/>
  <c r="AS2111" i="15" s="1"/>
  <c r="AF2108" i="15"/>
  <c r="AS2108" i="15" s="1"/>
  <c r="AF2106" i="15"/>
  <c r="AS2106" i="15" s="1"/>
  <c r="AF2101" i="15"/>
  <c r="AS2101" i="15" s="1"/>
  <c r="AF2100" i="15"/>
  <c r="AS2100" i="15" s="1"/>
  <c r="AF2099" i="15"/>
  <c r="AS2099" i="15" s="1"/>
  <c r="AF2098" i="15"/>
  <c r="AS2098" i="15" s="1"/>
  <c r="AF2097" i="15"/>
  <c r="AS2097" i="15" s="1"/>
  <c r="AF2096" i="15"/>
  <c r="AS2096" i="15" s="1"/>
  <c r="AF2095" i="15"/>
  <c r="AS2095" i="15" s="1"/>
  <c r="AS2081" i="15"/>
  <c r="BI2081" i="15" s="1"/>
  <c r="AF2094" i="15"/>
  <c r="AS2094" i="15" s="1"/>
  <c r="AF2093" i="15"/>
  <c r="AS2093" i="15" s="1"/>
  <c r="AF2092" i="15"/>
  <c r="AS2092" i="15" s="1"/>
  <c r="AF2091" i="15"/>
  <c r="AS2091" i="15" s="1"/>
  <c r="AF2090" i="15"/>
  <c r="AS2090" i="15" s="1"/>
  <c r="AF2089" i="15"/>
  <c r="AS2089" i="15" s="1"/>
  <c r="AF2088" i="15"/>
  <c r="AS2088" i="15" s="1"/>
  <c r="AF2110" i="15"/>
  <c r="AS2110" i="15" s="1"/>
  <c r="AF2087" i="15"/>
  <c r="AS2087" i="15" s="1"/>
  <c r="AF2086" i="15"/>
  <c r="AS2086" i="15" s="1"/>
  <c r="AF2085" i="15"/>
  <c r="AS2085" i="15" s="1"/>
  <c r="AF2084" i="15"/>
  <c r="AS2084" i="15" s="1"/>
  <c r="AF2083" i="15"/>
  <c r="AS2083" i="15" s="1"/>
  <c r="AF2082" i="15"/>
  <c r="AS2082" i="15" s="1"/>
  <c r="V2046" i="15"/>
  <c r="AY2046" i="15"/>
  <c r="AZ2046" i="15" s="1"/>
  <c r="BF2046" i="15"/>
  <c r="BD2046" i="15"/>
  <c r="BE2046" i="15"/>
  <c r="V2013" i="15"/>
  <c r="BF2013" i="15"/>
  <c r="BE2013" i="15"/>
  <c r="BD2013" i="15"/>
  <c r="AY2013" i="15"/>
  <c r="AZ2013" i="15" s="1"/>
  <c r="BD2776" i="15"/>
  <c r="V2776" i="15"/>
  <c r="AY2776" i="15"/>
  <c r="AZ2776" i="15" s="1"/>
  <c r="BF2776" i="15"/>
  <c r="BE2776" i="15"/>
  <c r="V2700" i="15"/>
  <c r="AY2700" i="15"/>
  <c r="AZ2700" i="15" s="1"/>
  <c r="BF2700" i="15"/>
  <c r="BE2700" i="15"/>
  <c r="BD2700" i="15"/>
  <c r="AY2603" i="15"/>
  <c r="AZ2603" i="15" s="1"/>
  <c r="BF2603" i="15"/>
  <c r="BE2603" i="15"/>
  <c r="V2603" i="15"/>
  <c r="BD2603" i="15"/>
  <c r="AY2650" i="15"/>
  <c r="AZ2650" i="15" s="1"/>
  <c r="BE2650" i="15"/>
  <c r="BD2650" i="15"/>
  <c r="BF2650" i="15"/>
  <c r="V2650" i="15"/>
  <c r="BE2510" i="15"/>
  <c r="BD2510" i="15"/>
  <c r="V2510" i="15"/>
  <c r="AY2510" i="15"/>
  <c r="AZ2510" i="15" s="1"/>
  <c r="BF2510" i="15"/>
  <c r="BF2493" i="15"/>
  <c r="BE2493" i="15"/>
  <c r="BD2493" i="15"/>
  <c r="V2493" i="15"/>
  <c r="AY2493" i="15"/>
  <c r="AZ2493" i="15" s="1"/>
  <c r="BE2458" i="15"/>
  <c r="BD2458" i="15"/>
  <c r="V2458" i="15"/>
  <c r="AY2458" i="15"/>
  <c r="AZ2458" i="15" s="1"/>
  <c r="BF2458" i="15"/>
  <c r="AY2430" i="15"/>
  <c r="AZ2430" i="15" s="1"/>
  <c r="BF2430" i="15"/>
  <c r="BE2430" i="15"/>
  <c r="BD2430" i="15"/>
  <c r="V2430" i="15"/>
  <c r="AY2403" i="15"/>
  <c r="AZ2403" i="15" s="1"/>
  <c r="BF2403" i="15"/>
  <c r="BE2403" i="15"/>
  <c r="BD2403" i="15"/>
  <c r="V2403" i="15"/>
  <c r="BF2727" i="15"/>
  <c r="BE2727" i="15"/>
  <c r="BD2727" i="15"/>
  <c r="V2727" i="15"/>
  <c r="AY2727" i="15"/>
  <c r="AZ2727" i="15" s="1"/>
  <c r="V2721" i="15"/>
  <c r="AY2721" i="15"/>
  <c r="AZ2721" i="15" s="1"/>
  <c r="BF2721" i="15"/>
  <c r="BE2721" i="15"/>
  <c r="BD2721" i="15"/>
  <c r="V2731" i="15"/>
  <c r="AY2731" i="15"/>
  <c r="AZ2731" i="15" s="1"/>
  <c r="BF2731" i="15"/>
  <c r="BE2731" i="15"/>
  <c r="BD2731" i="15"/>
  <c r="BE2759" i="15"/>
  <c r="BD2759" i="15"/>
  <c r="AY2759" i="15"/>
  <c r="AZ2759" i="15" s="1"/>
  <c r="BF2759" i="15"/>
  <c r="V2759" i="15"/>
  <c r="V2784" i="15"/>
  <c r="AY2784" i="15"/>
  <c r="AZ2784" i="15" s="1"/>
  <c r="BF2784" i="15"/>
  <c r="BE2784" i="15"/>
  <c r="BD2784" i="15"/>
  <c r="BF2781" i="15"/>
  <c r="BE2781" i="15"/>
  <c r="BD2781" i="15"/>
  <c r="V2781" i="15"/>
  <c r="AY2781" i="15"/>
  <c r="AZ2781" i="15" s="1"/>
  <c r="BD2742" i="15"/>
  <c r="V2742" i="15"/>
  <c r="AY2742" i="15"/>
  <c r="AZ2742" i="15" s="1"/>
  <c r="BF2742" i="15"/>
  <c r="BE2742" i="15"/>
  <c r="BE2734" i="15"/>
  <c r="BD2734" i="15"/>
  <c r="V2734" i="15"/>
  <c r="AY2734" i="15"/>
  <c r="AZ2734" i="15" s="1"/>
  <c r="BF2734" i="15"/>
  <c r="AY2670" i="15"/>
  <c r="AZ2670" i="15" s="1"/>
  <c r="BF2670" i="15"/>
  <c r="V2670" i="15"/>
  <c r="BE2670" i="15"/>
  <c r="BD2670" i="15"/>
  <c r="BE2694" i="15"/>
  <c r="BD2694" i="15"/>
  <c r="V2694" i="15"/>
  <c r="AY2694" i="15"/>
  <c r="AZ2694" i="15" s="1"/>
  <c r="BF2694" i="15"/>
  <c r="V2681" i="15"/>
  <c r="AY2681" i="15"/>
  <c r="AZ2681" i="15" s="1"/>
  <c r="BF2681" i="15"/>
  <c r="BE2681" i="15"/>
  <c r="BD2681" i="15"/>
  <c r="BF2688" i="15"/>
  <c r="BE2688" i="15"/>
  <c r="BD2688" i="15"/>
  <c r="V2688" i="15"/>
  <c r="AY2688" i="15"/>
  <c r="AZ2688" i="15" s="1"/>
  <c r="AY2594" i="15"/>
  <c r="AZ2594" i="15" s="1"/>
  <c r="BF2594" i="15"/>
  <c r="BE2594" i="15"/>
  <c r="V2594" i="15"/>
  <c r="BD2594" i="15"/>
  <c r="BF2646" i="15"/>
  <c r="BE2646" i="15"/>
  <c r="BD2646" i="15"/>
  <c r="V2646" i="15"/>
  <c r="AY2646" i="15"/>
  <c r="AZ2646" i="15" s="1"/>
  <c r="V2595" i="15"/>
  <c r="AY2595" i="15"/>
  <c r="AZ2595" i="15" s="1"/>
  <c r="BF2595" i="15"/>
  <c r="BD2595" i="15"/>
  <c r="BE2595" i="15"/>
  <c r="BD2653" i="15"/>
  <c r="V2653" i="15"/>
  <c r="BF2653" i="15"/>
  <c r="BE2653" i="15"/>
  <c r="AY2653" i="15"/>
  <c r="AZ2653" i="15" s="1"/>
  <c r="BF2629" i="15"/>
  <c r="BE2629" i="15"/>
  <c r="BD2629" i="15"/>
  <c r="V2629" i="15"/>
  <c r="AY2629" i="15"/>
  <c r="AZ2629" i="15" s="1"/>
  <c r="BF2639" i="15"/>
  <c r="BD2639" i="15"/>
  <c r="AY2639" i="15"/>
  <c r="AZ2639" i="15" s="1"/>
  <c r="V2639" i="15"/>
  <c r="BE2639" i="15"/>
  <c r="BG2531" i="22"/>
  <c r="BG2532" i="22" s="1"/>
  <c r="BG2533" i="22" s="1"/>
  <c r="BG2534" i="22" s="1"/>
  <c r="BG2535" i="22" s="1"/>
  <c r="BG2536" i="22" s="1"/>
  <c r="BG2537" i="22" s="1"/>
  <c r="BG2538" i="22" s="1"/>
  <c r="BG2539" i="22" s="1"/>
  <c r="BG2540" i="22" s="1"/>
  <c r="BG2541" i="22" s="1"/>
  <c r="BG2542" i="22" s="1"/>
  <c r="BG2543" i="22" s="1"/>
  <c r="BG2544" i="22" s="1"/>
  <c r="BG2545" i="22" s="1"/>
  <c r="BG2546" i="22" s="1"/>
  <c r="BG2547" i="22" s="1"/>
  <c r="BG2548" i="22" s="1"/>
  <c r="BG2549" i="22" s="1"/>
  <c r="BG2550" i="22" s="1"/>
  <c r="BG2551" i="22" s="1"/>
  <c r="BG2552" i="22" s="1"/>
  <c r="BG2553" i="22" s="1"/>
  <c r="BG2554" i="22" s="1"/>
  <c r="BG2555" i="22" s="1"/>
  <c r="BG2556" i="22" s="1"/>
  <c r="BG2557" i="22" s="1"/>
  <c r="BG2558" i="22" s="1"/>
  <c r="BG2559" i="22" s="1"/>
  <c r="BG2560" i="22" s="1"/>
  <c r="BG2561" i="22" s="1"/>
  <c r="BG2562" i="22" s="1"/>
  <c r="BG2563" i="22" s="1"/>
  <c r="BG2564" i="22" s="1"/>
  <c r="BG2565" i="22" s="1"/>
  <c r="AF2564" i="15"/>
  <c r="AS2564" i="15" s="1"/>
  <c r="AF2555" i="15"/>
  <c r="AS2555" i="15" s="1"/>
  <c r="AF2546" i="15"/>
  <c r="AS2546" i="15" s="1"/>
  <c r="AF2565" i="15"/>
  <c r="AS2565" i="15" s="1"/>
  <c r="AF2556" i="15"/>
  <c r="AS2556" i="15" s="1"/>
  <c r="AF2547" i="15"/>
  <c r="AS2547" i="15" s="1"/>
  <c r="AF2557" i="15"/>
  <c r="AS2557" i="15" s="1"/>
  <c r="AF2560" i="15"/>
  <c r="AS2560" i="15" s="1"/>
  <c r="AF2550" i="15"/>
  <c r="AS2550" i="15" s="1"/>
  <c r="AF2541" i="15"/>
  <c r="AS2541" i="15" s="1"/>
  <c r="AF2561" i="15"/>
  <c r="AS2561" i="15" s="1"/>
  <c r="AF2552" i="15"/>
  <c r="AS2552" i="15" s="1"/>
  <c r="AF2551" i="15"/>
  <c r="AS2551" i="15" s="1"/>
  <c r="AF2562" i="15"/>
  <c r="AS2562" i="15" s="1"/>
  <c r="AF2553" i="15"/>
  <c r="AS2553" i="15" s="1"/>
  <c r="AF2544" i="15"/>
  <c r="AS2544" i="15" s="1"/>
  <c r="AF2543" i="15"/>
  <c r="AS2543" i="15" s="1"/>
  <c r="AF2537" i="15"/>
  <c r="AS2537" i="15" s="1"/>
  <c r="AF2532" i="15"/>
  <c r="AS2532" i="15" s="1"/>
  <c r="AF2542" i="15"/>
  <c r="AS2542" i="15" s="1"/>
  <c r="AF2533" i="15"/>
  <c r="AS2533" i="15" s="1"/>
  <c r="AF2563" i="15"/>
  <c r="AS2563" i="15" s="1"/>
  <c r="AF2554" i="15"/>
  <c r="AS2554" i="15" s="1"/>
  <c r="AF2538" i="15"/>
  <c r="AS2538" i="15" s="1"/>
  <c r="AF2534" i="15"/>
  <c r="AS2534" i="15" s="1"/>
  <c r="AF2559" i="15"/>
  <c r="AS2559" i="15" s="1"/>
  <c r="AF2549" i="15"/>
  <c r="AS2549" i="15" s="1"/>
  <c r="AF2548" i="15"/>
  <c r="AS2548" i="15" s="1"/>
  <c r="AF2535" i="15"/>
  <c r="AS2535" i="15" s="1"/>
  <c r="AF2558" i="15"/>
  <c r="AS2558" i="15" s="1"/>
  <c r="AF2545" i="15"/>
  <c r="AS2545" i="15" s="1"/>
  <c r="AF2540" i="15"/>
  <c r="AS2540" i="15" s="1"/>
  <c r="AF2536" i="15"/>
  <c r="AS2536" i="15" s="1"/>
  <c r="AS2531" i="15"/>
  <c r="BI2531" i="15" s="1"/>
  <c r="AF2539" i="15"/>
  <c r="AS2539" i="15" s="1"/>
  <c r="AY2515" i="15"/>
  <c r="AZ2515" i="15" s="1"/>
  <c r="BF2515" i="15"/>
  <c r="BE2515" i="15"/>
  <c r="BD2515" i="15"/>
  <c r="V2515" i="15"/>
  <c r="V2565" i="15"/>
  <c r="AY2565" i="15"/>
  <c r="AZ2565" i="15" s="1"/>
  <c r="BF2565" i="15"/>
  <c r="BE2565" i="15"/>
  <c r="BD2565" i="15"/>
  <c r="BF2552" i="15"/>
  <c r="BE2552" i="15"/>
  <c r="V2552" i="15"/>
  <c r="BD2552" i="15"/>
  <c r="AY2552" i="15"/>
  <c r="AZ2552" i="15" s="1"/>
  <c r="BD2499" i="15"/>
  <c r="V2499" i="15"/>
  <c r="AY2499" i="15"/>
  <c r="AZ2499" i="15" s="1"/>
  <c r="BF2499" i="15"/>
  <c r="BE2499" i="15"/>
  <c r="BD2490" i="15"/>
  <c r="V2490" i="15"/>
  <c r="AY2490" i="15"/>
  <c r="AZ2490" i="15" s="1"/>
  <c r="BF2490" i="15"/>
  <c r="BE2490" i="15"/>
  <c r="BE2519" i="15"/>
  <c r="BD2519" i="15"/>
  <c r="V2519" i="15"/>
  <c r="AY2519" i="15"/>
  <c r="AZ2519" i="15" s="1"/>
  <c r="BF2519" i="15"/>
  <c r="V2555" i="15"/>
  <c r="AY2555" i="15"/>
  <c r="AZ2555" i="15" s="1"/>
  <c r="BF2555" i="15"/>
  <c r="BE2555" i="15"/>
  <c r="BD2555" i="15"/>
  <c r="BF2535" i="15"/>
  <c r="BE2535" i="15"/>
  <c r="BD2535" i="15"/>
  <c r="V2535" i="15"/>
  <c r="AY2535" i="15"/>
  <c r="AZ2535" i="15" s="1"/>
  <c r="AY2412" i="15"/>
  <c r="AZ2412" i="15" s="1"/>
  <c r="BF2412" i="15"/>
  <c r="BE2412" i="15"/>
  <c r="BD2412" i="15"/>
  <c r="V2412" i="15"/>
  <c r="BD2457" i="15"/>
  <c r="AY2457" i="15"/>
  <c r="AZ2457" i="15" s="1"/>
  <c r="BE2457" i="15"/>
  <c r="V2457" i="15"/>
  <c r="BF2457" i="15"/>
  <c r="V2464" i="15"/>
  <c r="AY2464" i="15"/>
  <c r="AZ2464" i="15" s="1"/>
  <c r="BF2464" i="15"/>
  <c r="BE2464" i="15"/>
  <c r="BD2464" i="15"/>
  <c r="BF2460" i="15"/>
  <c r="BD2460" i="15"/>
  <c r="V2460" i="15"/>
  <c r="BE2460" i="15"/>
  <c r="AY2460" i="15"/>
  <c r="AZ2460" i="15" s="1"/>
  <c r="BF2356" i="15"/>
  <c r="BE2356" i="15"/>
  <c r="BD2356" i="15"/>
  <c r="V2356" i="15"/>
  <c r="AY2356" i="15"/>
  <c r="AZ2356" i="15" s="1"/>
  <c r="AY2359" i="15"/>
  <c r="AZ2359" i="15" s="1"/>
  <c r="BF2359" i="15"/>
  <c r="BE2359" i="15"/>
  <c r="BD2359" i="15"/>
  <c r="V2359" i="15"/>
  <c r="V2374" i="15"/>
  <c r="BF2374" i="15"/>
  <c r="BD2374" i="15"/>
  <c r="AY2374" i="15"/>
  <c r="AZ2374" i="15" s="1"/>
  <c r="BE2374" i="15"/>
  <c r="BF2379" i="15"/>
  <c r="BD2379" i="15"/>
  <c r="V2379" i="15"/>
  <c r="BE2379" i="15"/>
  <c r="AY2379" i="15"/>
  <c r="AZ2379" i="15" s="1"/>
  <c r="V2326" i="15"/>
  <c r="AY2326" i="15"/>
  <c r="AZ2326" i="15" s="1"/>
  <c r="BF2326" i="15"/>
  <c r="BE2326" i="15"/>
  <c r="BD2326" i="15"/>
  <c r="V2352" i="15"/>
  <c r="AY2352" i="15"/>
  <c r="AZ2352" i="15" s="1"/>
  <c r="BF2352" i="15"/>
  <c r="BE2352" i="15"/>
  <c r="BD2352" i="15"/>
  <c r="BD2319" i="15"/>
  <c r="V2319" i="15"/>
  <c r="AY2319" i="15"/>
  <c r="AZ2319" i="15" s="1"/>
  <c r="BF2319" i="15"/>
  <c r="BE2319" i="15"/>
  <c r="BE2287" i="15"/>
  <c r="BF2287" i="15"/>
  <c r="V2287" i="15"/>
  <c r="BD2287" i="15"/>
  <c r="AY2287" i="15"/>
  <c r="AZ2287" i="15" s="1"/>
  <c r="AY2271" i="15"/>
  <c r="AZ2271" i="15" s="1"/>
  <c r="BF2271" i="15"/>
  <c r="BE2271" i="15"/>
  <c r="BD2271" i="15"/>
  <c r="V2271" i="15"/>
  <c r="BF2289" i="15"/>
  <c r="BD2289" i="15"/>
  <c r="AY2289" i="15"/>
  <c r="AZ2289" i="15" s="1"/>
  <c r="V2289" i="15"/>
  <c r="BE2289" i="15"/>
  <c r="V2195" i="15"/>
  <c r="AY2195" i="15"/>
  <c r="AZ2195" i="15" s="1"/>
  <c r="BF2195" i="15"/>
  <c r="AS2195" i="15"/>
  <c r="BE2195" i="15"/>
  <c r="BD2195" i="15"/>
  <c r="BF2141" i="15"/>
  <c r="BE2141" i="15"/>
  <c r="BD2141" i="15"/>
  <c r="V2141" i="15"/>
  <c r="AY2141" i="15"/>
  <c r="AZ2141" i="15" s="1"/>
  <c r="BD2244" i="15"/>
  <c r="V2244" i="15"/>
  <c r="AY2244" i="15"/>
  <c r="AZ2244" i="15" s="1"/>
  <c r="BF2244" i="15"/>
  <c r="BE2244" i="15"/>
  <c r="BD2223" i="15"/>
  <c r="V2223" i="15"/>
  <c r="AY2223" i="15"/>
  <c r="AZ2223" i="15" s="1"/>
  <c r="BF2223" i="15"/>
  <c r="BE2223" i="15"/>
  <c r="AY2131" i="15"/>
  <c r="AZ2131" i="15" s="1"/>
  <c r="BF2131" i="15"/>
  <c r="BE2131" i="15"/>
  <c r="BD2131" i="15"/>
  <c r="V2131" i="15"/>
  <c r="BI2171" i="15"/>
  <c r="BE2187" i="15"/>
  <c r="BD2187" i="15"/>
  <c r="AS2187" i="15"/>
  <c r="V2187" i="15"/>
  <c r="AY2187" i="15"/>
  <c r="AZ2187" i="15" s="1"/>
  <c r="BF2187" i="15"/>
  <c r="BE2157" i="15"/>
  <c r="BD2157" i="15"/>
  <c r="V2157" i="15"/>
  <c r="AY2157" i="15"/>
  <c r="AZ2157" i="15" s="1"/>
  <c r="BF2157" i="15"/>
  <c r="BE2218" i="15"/>
  <c r="V2218" i="15"/>
  <c r="AY2218" i="15"/>
  <c r="AZ2218" i="15" s="1"/>
  <c r="BF2218" i="15"/>
  <c r="BD2218" i="15"/>
  <c r="BF2182" i="15"/>
  <c r="BE2182" i="15"/>
  <c r="BD2182" i="15"/>
  <c r="AS2182" i="15"/>
  <c r="V2182" i="15"/>
  <c r="AY2182" i="15"/>
  <c r="AZ2182" i="15" s="1"/>
  <c r="BF2151" i="15"/>
  <c r="BE2151" i="15"/>
  <c r="BD2151" i="15"/>
  <c r="V2151" i="15"/>
  <c r="AY2151" i="15"/>
  <c r="AZ2151" i="15" s="1"/>
  <c r="BF2100" i="15"/>
  <c r="BE2100" i="15"/>
  <c r="BD2100" i="15"/>
  <c r="V2100" i="15"/>
  <c r="AY2100" i="15"/>
  <c r="AZ2100" i="15" s="1"/>
  <c r="AY2085" i="15"/>
  <c r="AZ2085" i="15" s="1"/>
  <c r="BF2085" i="15"/>
  <c r="BE2085" i="15"/>
  <c r="BD2085" i="15"/>
  <c r="V2085" i="15"/>
  <c r="BF2110" i="15"/>
  <c r="BD2110" i="15"/>
  <c r="AY2110" i="15"/>
  <c r="AZ2110" i="15" s="1"/>
  <c r="V2110" i="15"/>
  <c r="BE2110" i="15"/>
  <c r="V2037" i="15"/>
  <c r="BE2037" i="15"/>
  <c r="BD2037" i="15"/>
  <c r="BF2037" i="15"/>
  <c r="AY2037" i="15"/>
  <c r="AZ2037" i="15" s="1"/>
  <c r="BF2004" i="15"/>
  <c r="BE2004" i="15"/>
  <c r="BD2004" i="15"/>
  <c r="V2004" i="15"/>
  <c r="AY2004" i="15"/>
  <c r="AZ2004" i="15" s="1"/>
  <c r="AY2050" i="15"/>
  <c r="AZ2050" i="15" s="1"/>
  <c r="BF2050" i="15"/>
  <c r="BE2050" i="15"/>
  <c r="BD2050" i="15"/>
  <c r="V2050" i="15"/>
  <c r="BF2058" i="15"/>
  <c r="BE2058" i="15"/>
  <c r="BD2058" i="15"/>
  <c r="V2058" i="15"/>
  <c r="AY2058" i="15"/>
  <c r="AZ2058" i="15" s="1"/>
  <c r="BF2066" i="15"/>
  <c r="BE2066" i="15"/>
  <c r="BD2066" i="15"/>
  <c r="V2066" i="15"/>
  <c r="AY2066" i="15"/>
  <c r="AZ2066" i="15" s="1"/>
  <c r="BF1993" i="15"/>
  <c r="BE1993" i="15"/>
  <c r="BD1993" i="15"/>
  <c r="V1993" i="15"/>
  <c r="AY1993" i="15"/>
  <c r="AZ1993" i="15" s="1"/>
  <c r="V2017" i="15"/>
  <c r="AY2017" i="15"/>
  <c r="AZ2017" i="15" s="1"/>
  <c r="BF2017" i="15"/>
  <c r="BE2017" i="15"/>
  <c r="BD2017" i="15"/>
  <c r="V2042" i="15"/>
  <c r="AY2042" i="15"/>
  <c r="AZ2042" i="15" s="1"/>
  <c r="BE2042" i="15"/>
  <c r="BD2042" i="15"/>
  <c r="BF2042" i="15"/>
  <c r="BF1912" i="15"/>
  <c r="BE1912" i="15"/>
  <c r="BD1912" i="15"/>
  <c r="V1912" i="15"/>
  <c r="AY1912" i="15"/>
  <c r="AZ1912" i="15" s="1"/>
  <c r="AS1856" i="15"/>
  <c r="BI1856" i="15" s="1"/>
  <c r="BE1769" i="15"/>
  <c r="BD1769" i="15"/>
  <c r="AY1769" i="15"/>
  <c r="AZ1769" i="15" s="1"/>
  <c r="V1769" i="15"/>
  <c r="BF1769" i="15"/>
  <c r="BF1906" i="15"/>
  <c r="BE1906" i="15"/>
  <c r="BD1906" i="15"/>
  <c r="V1906" i="15"/>
  <c r="AY1906" i="15"/>
  <c r="AZ1906" i="15" s="1"/>
  <c r="BF1870" i="15"/>
  <c r="BE1870" i="15"/>
  <c r="BD1870" i="15"/>
  <c r="V1870" i="15"/>
  <c r="AY1870" i="15"/>
  <c r="AZ1870" i="15" s="1"/>
  <c r="AY1871" i="15"/>
  <c r="AZ1871" i="15" s="1"/>
  <c r="BF1871" i="15"/>
  <c r="BE1871" i="15"/>
  <c r="BD1871" i="15"/>
  <c r="V1871" i="15"/>
  <c r="V1862" i="15"/>
  <c r="AY1862" i="15"/>
  <c r="AZ1862" i="15" s="1"/>
  <c r="BF1862" i="15"/>
  <c r="BE1862" i="15"/>
  <c r="BD1862" i="15"/>
  <c r="V1835" i="15"/>
  <c r="AY1835" i="15"/>
  <c r="AZ1835" i="15" s="1"/>
  <c r="BF1835" i="15"/>
  <c r="BE1835" i="15"/>
  <c r="BD1835" i="15"/>
  <c r="V1864" i="15"/>
  <c r="AY1864" i="15"/>
  <c r="AZ1864" i="15" s="1"/>
  <c r="BF1864" i="15"/>
  <c r="BE1864" i="15"/>
  <c r="BD1864" i="15"/>
  <c r="V1798" i="15"/>
  <c r="AY1798" i="15"/>
  <c r="AZ1798" i="15" s="1"/>
  <c r="BF1798" i="15"/>
  <c r="BE1798" i="15"/>
  <c r="BD1798" i="15"/>
  <c r="BF1974" i="15"/>
  <c r="BE1974" i="15"/>
  <c r="BD1974" i="15"/>
  <c r="V1974" i="15"/>
  <c r="AY1974" i="15"/>
  <c r="AZ1974" i="15" s="1"/>
  <c r="V1951" i="15"/>
  <c r="AY1951" i="15"/>
  <c r="AZ1951" i="15" s="1"/>
  <c r="BF1951" i="15"/>
  <c r="BE1951" i="15"/>
  <c r="BD1951" i="15"/>
  <c r="AY1959" i="15"/>
  <c r="AZ1959" i="15" s="1"/>
  <c r="BF1959" i="15"/>
  <c r="V1959" i="15"/>
  <c r="BE1959" i="15"/>
  <c r="BD1959" i="15"/>
  <c r="BF1966" i="15"/>
  <c r="BE1966" i="15"/>
  <c r="BD1966" i="15"/>
  <c r="V1966" i="15"/>
  <c r="AY1966" i="15"/>
  <c r="AZ1966" i="15" s="1"/>
  <c r="BD1789" i="15"/>
  <c r="V1789" i="15"/>
  <c r="AY1789" i="15"/>
  <c r="AZ1789" i="15" s="1"/>
  <c r="BF1789" i="15"/>
  <c r="BE1789" i="15"/>
  <c r="BF1931" i="15"/>
  <c r="BE1931" i="15"/>
  <c r="BD1931" i="15"/>
  <c r="V1931" i="15"/>
  <c r="AY1931" i="15"/>
  <c r="AZ1931" i="15" s="1"/>
  <c r="BE1786" i="15"/>
  <c r="BD1786" i="15"/>
  <c r="V1786" i="15"/>
  <c r="BF1786" i="15"/>
  <c r="AY1786" i="15"/>
  <c r="AZ1786" i="15" s="1"/>
  <c r="BF1921" i="15"/>
  <c r="BE1921" i="15"/>
  <c r="BD1921" i="15"/>
  <c r="V1921" i="15"/>
  <c r="AY1921" i="15"/>
  <c r="AZ1921" i="15" s="1"/>
  <c r="BF1886" i="15"/>
  <c r="BE1886" i="15"/>
  <c r="BD1886" i="15"/>
  <c r="V1886" i="15"/>
  <c r="AY1886" i="15"/>
  <c r="AZ1886" i="15" s="1"/>
  <c r="BF1867" i="15"/>
  <c r="BE1867" i="15"/>
  <c r="BD1867" i="15"/>
  <c r="V1867" i="15"/>
  <c r="AY1867" i="15"/>
  <c r="AZ1867" i="15" s="1"/>
  <c r="BF1773" i="15"/>
  <c r="BD1773" i="15"/>
  <c r="AY1773" i="15"/>
  <c r="AZ1773" i="15" s="1"/>
  <c r="V1773" i="15"/>
  <c r="BE1773" i="15"/>
  <c r="AY1738" i="15"/>
  <c r="AZ1738" i="15" s="1"/>
  <c r="BF1738" i="15"/>
  <c r="BE1738" i="15"/>
  <c r="BD1738" i="15"/>
  <c r="V1738" i="15"/>
  <c r="V1591" i="15"/>
  <c r="AY1591" i="15"/>
  <c r="BF1591" i="15"/>
  <c r="BE1591" i="15"/>
  <c r="BF1733" i="15"/>
  <c r="BE1733" i="15"/>
  <c r="BD1733" i="15"/>
  <c r="V1733" i="15"/>
  <c r="AY1733" i="15"/>
  <c r="AZ1733" i="15" s="1"/>
  <c r="BF1698" i="15"/>
  <c r="BE1698" i="15"/>
  <c r="BD1698" i="15"/>
  <c r="V1698" i="15"/>
  <c r="AY1698" i="15"/>
  <c r="AZ1698" i="15" s="1"/>
  <c r="V1742" i="15"/>
  <c r="AY1742" i="15"/>
  <c r="AZ1742" i="15" s="1"/>
  <c r="BF1742" i="15"/>
  <c r="BE1742" i="15"/>
  <c r="BD1742" i="15"/>
  <c r="V1750" i="15"/>
  <c r="BF1750" i="15"/>
  <c r="BE1750" i="15"/>
  <c r="BD1750" i="15"/>
  <c r="AY1750" i="15"/>
  <c r="AZ1750" i="15" s="1"/>
  <c r="AY1694" i="15"/>
  <c r="AZ1694" i="15" s="1"/>
  <c r="BF1694" i="15"/>
  <c r="BE1694" i="15"/>
  <c r="BD1694" i="15"/>
  <c r="V1694" i="15"/>
  <c r="AY1659" i="15"/>
  <c r="BF1659" i="15"/>
  <c r="BE1659" i="15"/>
  <c r="V1659" i="15"/>
  <c r="V1685" i="15"/>
  <c r="AY1685" i="15"/>
  <c r="AZ1685" i="15" s="1"/>
  <c r="BF1685" i="15"/>
  <c r="BE1685" i="15"/>
  <c r="BD1685" i="15"/>
  <c r="V1653" i="15"/>
  <c r="AY1653" i="15"/>
  <c r="BF1653" i="15"/>
  <c r="BE1653" i="15"/>
  <c r="V1680" i="15"/>
  <c r="AY1680" i="15"/>
  <c r="AZ1680" i="15" s="1"/>
  <c r="BF1680" i="15"/>
  <c r="BE1680" i="15"/>
  <c r="BD1680" i="15"/>
  <c r="V1648" i="15"/>
  <c r="AY1648" i="15"/>
  <c r="BF1648" i="15"/>
  <c r="BE1648" i="15"/>
  <c r="BD1648" i="15"/>
  <c r="V1614" i="15"/>
  <c r="AY1614" i="15"/>
  <c r="BF1614" i="15"/>
  <c r="BE1614" i="15"/>
  <c r="V1638" i="15"/>
  <c r="AY1638" i="15"/>
  <c r="BF1638" i="15"/>
  <c r="BE1638" i="15"/>
  <c r="V1612" i="15"/>
  <c r="AY1612" i="15"/>
  <c r="BF1612" i="15"/>
  <c r="BE1612" i="15"/>
  <c r="BE1634" i="15"/>
  <c r="BD1634" i="15"/>
  <c r="V1634" i="15"/>
  <c r="AY1634" i="15"/>
  <c r="BF1634" i="15"/>
  <c r="BE1601" i="15"/>
  <c r="BD1601" i="15"/>
  <c r="V1601" i="15"/>
  <c r="AY1601" i="15"/>
  <c r="BF1601" i="15"/>
  <c r="BF1500" i="15"/>
  <c r="BE1500" i="15"/>
  <c r="V1500" i="15"/>
  <c r="AY1500" i="15"/>
  <c r="BF1466" i="15"/>
  <c r="BE1466" i="15"/>
  <c r="BD1466" i="15"/>
  <c r="V1466" i="15"/>
  <c r="AY1466" i="15"/>
  <c r="BF1459" i="15"/>
  <c r="V1459" i="15"/>
  <c r="AY1459" i="15"/>
  <c r="BE1459" i="15"/>
  <c r="AY1456" i="15"/>
  <c r="BE1456" i="15"/>
  <c r="BF1456" i="15"/>
  <c r="V1456" i="15"/>
  <c r="V1556" i="15"/>
  <c r="AY1556" i="15"/>
  <c r="BF1556" i="15"/>
  <c r="BE1556" i="15"/>
  <c r="BD1556" i="15"/>
  <c r="AY1561" i="15"/>
  <c r="BF1561" i="15"/>
  <c r="BE1561" i="15"/>
  <c r="V1561" i="15"/>
  <c r="AR1567" i="15"/>
  <c r="G1567" i="35"/>
  <c r="BD1519" i="15"/>
  <c r="V1519" i="15"/>
  <c r="AY1519" i="15"/>
  <c r="BF1519" i="15"/>
  <c r="BE1519" i="15"/>
  <c r="AR1591" i="15"/>
  <c r="G1591" i="35"/>
  <c r="BE1542" i="15"/>
  <c r="V1542" i="15"/>
  <c r="AY1542" i="15"/>
  <c r="BF1542" i="15"/>
  <c r="BE1516" i="15"/>
  <c r="V1516" i="15"/>
  <c r="AY1516" i="15"/>
  <c r="BF1516" i="15"/>
  <c r="BE1483" i="15"/>
  <c r="BD1483" i="15"/>
  <c r="V1483" i="15"/>
  <c r="AY1483" i="15"/>
  <c r="AZ1483" i="15" s="1"/>
  <c r="BF1483" i="15"/>
  <c r="AR1475" i="15"/>
  <c r="G1475" i="35"/>
  <c r="AY1344" i="15"/>
  <c r="BE1372" i="15"/>
  <c r="BD1372" i="15"/>
  <c r="AY1372" i="15"/>
  <c r="AR1366" i="15"/>
  <c r="G1366" i="35"/>
  <c r="AR1362" i="15"/>
  <c r="G1362" i="35"/>
  <c r="AY1339" i="15"/>
  <c r="AR1334" i="15"/>
  <c r="G1334" i="35"/>
  <c r="BE1395" i="15"/>
  <c r="AY1395" i="15"/>
  <c r="AZ1395" i="15" s="1"/>
  <c r="BF1395" i="15"/>
  <c r="BD1395" i="15"/>
  <c r="V1395" i="15"/>
  <c r="AY1363" i="15"/>
  <c r="BE1363" i="15"/>
  <c r="BD1363" i="15"/>
  <c r="AY1335" i="15"/>
  <c r="AR1295" i="15"/>
  <c r="G1295" i="35"/>
  <c r="BD1420" i="15"/>
  <c r="BF1420" i="15"/>
  <c r="V1420" i="15"/>
  <c r="BE1420" i="15"/>
  <c r="AY1420" i="15"/>
  <c r="BF1434" i="15"/>
  <c r="V1434" i="15"/>
  <c r="AY1434" i="15"/>
  <c r="BE1434" i="15"/>
  <c r="AR1289" i="15"/>
  <c r="G1289" i="35"/>
  <c r="AR1499" i="15"/>
  <c r="G1499" i="35"/>
  <c r="AR1380" i="15"/>
  <c r="G1380" i="35"/>
  <c r="AR1283" i="15"/>
  <c r="G1283" i="35"/>
  <c r="AR1273" i="15"/>
  <c r="G1273" i="35"/>
  <c r="BE1394" i="15"/>
  <c r="BF1394" i="15"/>
  <c r="BD1394" i="15"/>
  <c r="V1394" i="15"/>
  <c r="AY1394" i="15"/>
  <c r="AZ1394" i="15" s="1"/>
  <c r="AR1245" i="15"/>
  <c r="G1245" i="35"/>
  <c r="BE1204" i="15"/>
  <c r="AY1204" i="15"/>
  <c r="AY1283" i="15"/>
  <c r="BD1283" i="15"/>
  <c r="AY1290" i="15"/>
  <c r="AY1297" i="15"/>
  <c r="AY1305" i="15"/>
  <c r="AZ1305" i="15" s="1"/>
  <c r="BF1305" i="15"/>
  <c r="BE1305" i="15"/>
  <c r="BD1305" i="15"/>
  <c r="V1305" i="15"/>
  <c r="AY1230" i="15"/>
  <c r="AY1250" i="15"/>
  <c r="BE1250" i="15"/>
  <c r="AY1197" i="15"/>
  <c r="AR1192" i="15"/>
  <c r="G1192" i="35"/>
  <c r="AY1194" i="15"/>
  <c r="BE1194" i="15"/>
  <c r="BD1194" i="15"/>
  <c r="AR1186" i="15"/>
  <c r="G1186" i="35"/>
  <c r="AY1187" i="15"/>
  <c r="BE1102" i="15"/>
  <c r="AY1102" i="15"/>
  <c r="AR1094" i="15"/>
  <c r="G1094" i="35"/>
  <c r="AY1072" i="15"/>
  <c r="AR1063" i="15"/>
  <c r="G1063" i="35"/>
  <c r="AR1030" i="15"/>
  <c r="G1030" i="35"/>
  <c r="AY1112" i="15"/>
  <c r="AY1120" i="15"/>
  <c r="AY1064" i="15"/>
  <c r="AR1056" i="15"/>
  <c r="G1056" i="35"/>
  <c r="AY1053" i="15"/>
  <c r="AR1005" i="15"/>
  <c r="G1005" i="35"/>
  <c r="AR1147" i="15"/>
  <c r="G1147" i="35"/>
  <c r="AR1154" i="15"/>
  <c r="G1154" i="35"/>
  <c r="AR1162" i="15"/>
  <c r="G1162" i="35"/>
  <c r="AY1146" i="15"/>
  <c r="AY1153" i="15"/>
  <c r="AY1160" i="15"/>
  <c r="AY1168" i="15"/>
  <c r="AZ1168" i="15" s="1"/>
  <c r="BF1168" i="15"/>
  <c r="BE1168" i="15"/>
  <c r="BD1168" i="15"/>
  <c r="V1168" i="15"/>
  <c r="AY973" i="15"/>
  <c r="AY959" i="15"/>
  <c r="AY981" i="15"/>
  <c r="V989" i="15"/>
  <c r="AY989" i="15"/>
  <c r="AZ989" i="15" s="1"/>
  <c r="BF989" i="15"/>
  <c r="BE989" i="15"/>
  <c r="BD989" i="15"/>
  <c r="AR923" i="15"/>
  <c r="G923" i="35"/>
  <c r="BF895" i="15"/>
  <c r="V895" i="15"/>
  <c r="AY895" i="15"/>
  <c r="AY867" i="15"/>
  <c r="AR832" i="15"/>
  <c r="G832" i="35"/>
  <c r="AY920" i="15"/>
  <c r="AR912" i="15"/>
  <c r="G912" i="35"/>
  <c r="AY831" i="15"/>
  <c r="AR823" i="15"/>
  <c r="G823" i="35"/>
  <c r="AY1009" i="15"/>
  <c r="AY1016" i="15"/>
  <c r="AY1023" i="15"/>
  <c r="BF1031" i="15"/>
  <c r="BD1031" i="15"/>
  <c r="V1031" i="15"/>
  <c r="AY1031" i="15"/>
  <c r="AZ1031" i="15" s="1"/>
  <c r="AY914" i="15"/>
  <c r="AY825" i="15"/>
  <c r="BE943" i="15"/>
  <c r="BD943" i="15"/>
  <c r="V943" i="15"/>
  <c r="AY943" i="15"/>
  <c r="AZ943" i="15" s="1"/>
  <c r="BF943" i="15"/>
  <c r="AR937" i="15"/>
  <c r="G937" i="35"/>
  <c r="AR933" i="15"/>
  <c r="G933" i="35"/>
  <c r="BE854" i="15"/>
  <c r="BD854" i="15"/>
  <c r="V854" i="15"/>
  <c r="AY854" i="15"/>
  <c r="AZ854" i="15" s="1"/>
  <c r="BF854" i="15"/>
  <c r="AR844" i="15"/>
  <c r="G844" i="35"/>
  <c r="AR753" i="15"/>
  <c r="G753" i="35"/>
  <c r="BG776" i="22"/>
  <c r="AF789" i="15"/>
  <c r="AF788" i="15"/>
  <c r="BE788" i="15" s="1"/>
  <c r="AF787" i="15"/>
  <c r="AF786" i="15"/>
  <c r="AF785" i="15"/>
  <c r="AF784" i="15"/>
  <c r="AF783" i="15"/>
  <c r="AF782" i="15"/>
  <c r="AF781" i="15"/>
  <c r="AF780" i="15"/>
  <c r="AF779" i="15"/>
  <c r="AF778" i="15"/>
  <c r="AF777" i="15"/>
  <c r="AF809" i="15"/>
  <c r="AS809" i="15" s="1"/>
  <c r="AF806" i="15"/>
  <c r="AF800" i="15"/>
  <c r="AF794" i="15"/>
  <c r="AF791" i="15"/>
  <c r="AF808" i="15"/>
  <c r="AS808" i="15" s="1"/>
  <c r="AF803" i="15"/>
  <c r="AF799" i="15"/>
  <c r="AF796" i="15"/>
  <c r="AF805" i="15"/>
  <c r="AF793" i="15"/>
  <c r="AF790" i="15"/>
  <c r="AF810" i="15"/>
  <c r="AS810" i="15" s="1"/>
  <c r="AF802" i="15"/>
  <c r="AF798" i="15"/>
  <c r="AF807" i="15"/>
  <c r="AS807" i="15" s="1"/>
  <c r="AF795" i="15"/>
  <c r="AF792" i="15"/>
  <c r="AF804" i="15"/>
  <c r="AF801" i="15"/>
  <c r="AF797" i="15"/>
  <c r="BD743" i="15"/>
  <c r="AY743" i="15"/>
  <c r="AY642" i="15"/>
  <c r="AR967" i="15"/>
  <c r="G967" i="35"/>
  <c r="AR975" i="15"/>
  <c r="G975" i="35"/>
  <c r="AY801" i="15"/>
  <c r="BF809" i="15"/>
  <c r="BE809" i="15"/>
  <c r="AY809" i="15"/>
  <c r="AZ809" i="15" s="1"/>
  <c r="BD809" i="15"/>
  <c r="V809" i="15"/>
  <c r="AY745" i="15"/>
  <c r="AY735" i="15"/>
  <c r="AY755" i="15"/>
  <c r="BG731" i="22"/>
  <c r="AF755" i="15"/>
  <c r="AF746" i="15"/>
  <c r="AF736" i="15"/>
  <c r="AF765" i="15"/>
  <c r="AS765" i="15" s="1"/>
  <c r="AF756" i="15"/>
  <c r="AF747" i="15"/>
  <c r="AF738" i="15"/>
  <c r="AF737" i="15"/>
  <c r="AF757" i="15"/>
  <c r="AF748" i="15"/>
  <c r="AF739" i="15"/>
  <c r="AF759" i="15"/>
  <c r="AF758" i="15"/>
  <c r="AF749" i="15"/>
  <c r="AF740" i="15"/>
  <c r="AF760" i="15"/>
  <c r="AF750" i="15"/>
  <c r="AF741" i="15"/>
  <c r="AF732" i="15"/>
  <c r="AF763" i="15"/>
  <c r="AS763" i="15" s="1"/>
  <c r="AF762" i="15"/>
  <c r="AS762" i="15" s="1"/>
  <c r="AF761" i="15"/>
  <c r="AF752" i="15"/>
  <c r="AF751" i="15"/>
  <c r="AF742" i="15"/>
  <c r="AF733" i="15"/>
  <c r="AF764" i="15"/>
  <c r="AS764" i="15" s="1"/>
  <c r="AF753" i="15"/>
  <c r="AF743" i="15"/>
  <c r="BE743" i="15" s="1"/>
  <c r="AF734" i="15"/>
  <c r="AF735" i="15"/>
  <c r="AF754" i="15"/>
  <c r="AF745" i="15"/>
  <c r="AF744" i="15"/>
  <c r="AR874" i="15"/>
  <c r="G874" i="35"/>
  <c r="AR881" i="15"/>
  <c r="G881" i="35"/>
  <c r="AR889" i="15"/>
  <c r="G889" i="35"/>
  <c r="AY757" i="15"/>
  <c r="AR740" i="15"/>
  <c r="G740" i="35"/>
  <c r="BD671" i="15"/>
  <c r="V671" i="15"/>
  <c r="AY671" i="15"/>
  <c r="AZ671" i="15" s="1"/>
  <c r="BF671" i="15"/>
  <c r="BE671" i="15"/>
  <c r="AR688" i="15"/>
  <c r="G688" i="35"/>
  <c r="AY667" i="15"/>
  <c r="AR601" i="15"/>
  <c r="G601" i="35"/>
  <c r="BF583" i="15"/>
  <c r="BE583" i="15"/>
  <c r="BD583" i="15"/>
  <c r="V583" i="15"/>
  <c r="AY583" i="15"/>
  <c r="AZ583" i="15" s="1"/>
  <c r="AY465" i="15"/>
  <c r="AY431" i="15"/>
  <c r="BD395" i="15"/>
  <c r="AY395" i="15"/>
  <c r="AR389" i="15"/>
  <c r="G389" i="35"/>
  <c r="AY623" i="15"/>
  <c r="AR606" i="15"/>
  <c r="G606" i="35"/>
  <c r="AY577" i="15"/>
  <c r="BE429" i="15"/>
  <c r="AY429" i="15"/>
  <c r="AY421" i="15"/>
  <c r="AY388" i="15"/>
  <c r="BF358" i="15"/>
  <c r="BE358" i="15"/>
  <c r="BD358" i="15"/>
  <c r="V358" i="15"/>
  <c r="AY358" i="15"/>
  <c r="AZ358" i="15" s="1"/>
  <c r="AR352" i="15"/>
  <c r="G352" i="35"/>
  <c r="AR348" i="15"/>
  <c r="G348" i="35"/>
  <c r="AY714" i="15"/>
  <c r="AY612" i="15"/>
  <c r="AY568" i="15"/>
  <c r="AR529" i="15"/>
  <c r="G529" i="35"/>
  <c r="AY384" i="15"/>
  <c r="BE384" i="15"/>
  <c r="AR376" i="15"/>
  <c r="G376" i="35"/>
  <c r="AY349" i="15"/>
  <c r="AR344" i="15"/>
  <c r="G344" i="35"/>
  <c r="AY560" i="15"/>
  <c r="BE560" i="15"/>
  <c r="AR552" i="15"/>
  <c r="G552" i="35"/>
  <c r="AY346" i="15"/>
  <c r="AR338" i="15"/>
  <c r="G338" i="35"/>
  <c r="AY554" i="15"/>
  <c r="AY521" i="15"/>
  <c r="BE521" i="15"/>
  <c r="V495" i="15"/>
  <c r="AY495" i="15"/>
  <c r="AZ495" i="15" s="1"/>
  <c r="BF495" i="15"/>
  <c r="BE495" i="15"/>
  <c r="BD495" i="15"/>
  <c r="AR487" i="15"/>
  <c r="G487" i="35"/>
  <c r="AY519" i="15"/>
  <c r="BE519" i="15"/>
  <c r="AR508" i="15"/>
  <c r="G508" i="35"/>
  <c r="AY487" i="15"/>
  <c r="AY332" i="15"/>
  <c r="BE510" i="15"/>
  <c r="AY510" i="15"/>
  <c r="AY478" i="15"/>
  <c r="AR470" i="15"/>
  <c r="G470" i="35"/>
  <c r="AY444" i="15"/>
  <c r="AR658" i="15"/>
  <c r="G658" i="35"/>
  <c r="AR666" i="15"/>
  <c r="G666" i="35"/>
  <c r="AR614" i="15"/>
  <c r="G614" i="35"/>
  <c r="AY468" i="15"/>
  <c r="AY442" i="15"/>
  <c r="AR431" i="15"/>
  <c r="G431" i="35"/>
  <c r="BF404" i="15"/>
  <c r="BE404" i="15"/>
  <c r="BD404" i="15"/>
  <c r="V404" i="15"/>
  <c r="AY404" i="15"/>
  <c r="AZ404" i="15" s="1"/>
  <c r="AR196" i="15"/>
  <c r="G196" i="35"/>
  <c r="AY169" i="15"/>
  <c r="AR16" i="15"/>
  <c r="G16" i="35"/>
  <c r="AR298" i="15"/>
  <c r="G298" i="35"/>
  <c r="AY193" i="15"/>
  <c r="BE294" i="15"/>
  <c r="AY294" i="15"/>
  <c r="AY309" i="15"/>
  <c r="AY287" i="15"/>
  <c r="AY159" i="15"/>
  <c r="AY127" i="15"/>
  <c r="BF127" i="15"/>
  <c r="BE127" i="15"/>
  <c r="V127" i="15"/>
  <c r="AR119" i="15"/>
  <c r="G119" i="35"/>
  <c r="AY152" i="15"/>
  <c r="V119" i="15"/>
  <c r="BF119" i="15"/>
  <c r="AY119" i="15"/>
  <c r="AR111" i="15"/>
  <c r="G111" i="35"/>
  <c r="AR293" i="15"/>
  <c r="G293" i="35"/>
  <c r="AR105" i="15"/>
  <c r="G105" i="35"/>
  <c r="AR72" i="15"/>
  <c r="G72" i="35"/>
  <c r="AY282" i="15"/>
  <c r="BD221" i="15"/>
  <c r="V221" i="15"/>
  <c r="AY221" i="15"/>
  <c r="AZ221" i="15" s="1"/>
  <c r="BF221" i="15"/>
  <c r="BE221" i="15"/>
  <c r="AR216" i="15"/>
  <c r="G216" i="35"/>
  <c r="V107" i="15"/>
  <c r="AY107" i="15"/>
  <c r="BF107" i="15"/>
  <c r="BE107" i="15"/>
  <c r="AR65" i="15"/>
  <c r="G65" i="35"/>
  <c r="AR36" i="15"/>
  <c r="G36" i="35"/>
  <c r="AR239" i="15"/>
  <c r="G239" i="35"/>
  <c r="AY213" i="15"/>
  <c r="AY246" i="15"/>
  <c r="AY252" i="15"/>
  <c r="BE252" i="15"/>
  <c r="AY259" i="15"/>
  <c r="BE259" i="15"/>
  <c r="BF266" i="15"/>
  <c r="V266" i="15"/>
  <c r="AY266" i="15"/>
  <c r="AZ266" i="15" s="1"/>
  <c r="BE266" i="15"/>
  <c r="BD266" i="15"/>
  <c r="BF29" i="15"/>
  <c r="V29" i="15"/>
  <c r="AY29" i="15"/>
  <c r="BE34" i="15"/>
  <c r="V34" i="15"/>
  <c r="AY34" i="15"/>
  <c r="BF34" i="15"/>
  <c r="BD42" i="15"/>
  <c r="V42" i="15"/>
  <c r="AY42" i="15"/>
  <c r="AZ42" i="15" s="1"/>
  <c r="BF42" i="15"/>
  <c r="BE42" i="15"/>
  <c r="BE18" i="15"/>
  <c r="V18" i="15"/>
  <c r="AY18" i="15"/>
  <c r="BF18" i="15"/>
  <c r="V84" i="15"/>
  <c r="BF84" i="15"/>
  <c r="BE84" i="15"/>
  <c r="AY84" i="15"/>
  <c r="BF16" i="15"/>
  <c r="BE16" i="15"/>
  <c r="AY16" i="15"/>
  <c r="V16" i="15"/>
  <c r="V2682" i="15"/>
  <c r="AY2682" i="15"/>
  <c r="AZ2682" i="15" s="1"/>
  <c r="BF2682" i="15"/>
  <c r="BE2682" i="15"/>
  <c r="BD2682" i="15"/>
  <c r="BD2767" i="15"/>
  <c r="V2767" i="15"/>
  <c r="AY2767" i="15"/>
  <c r="AZ2767" i="15" s="1"/>
  <c r="BF2767" i="15"/>
  <c r="BE2767" i="15"/>
  <c r="V2360" i="15"/>
  <c r="AY2360" i="15"/>
  <c r="AZ2360" i="15" s="1"/>
  <c r="BF2360" i="15"/>
  <c r="BE2360" i="15"/>
  <c r="BD2360" i="15"/>
  <c r="BF2175" i="15"/>
  <c r="BE2175" i="15"/>
  <c r="BD2175" i="15"/>
  <c r="AS2175" i="15"/>
  <c r="V2175" i="15"/>
  <c r="AY2175" i="15"/>
  <c r="AZ2175" i="15" s="1"/>
  <c r="BF2233" i="15"/>
  <c r="BE2233" i="15"/>
  <c r="V2233" i="15"/>
  <c r="AY2233" i="15"/>
  <c r="AZ2233" i="15" s="1"/>
  <c r="BD2233" i="15"/>
  <c r="BF2227" i="15"/>
  <c r="BD2227" i="15"/>
  <c r="V2227" i="15"/>
  <c r="AY2227" i="15"/>
  <c r="AZ2227" i="15" s="1"/>
  <c r="BE2227" i="15"/>
  <c r="AY2127" i="15"/>
  <c r="AZ2127" i="15" s="1"/>
  <c r="BF2127" i="15"/>
  <c r="BE2127" i="15"/>
  <c r="BD2127" i="15"/>
  <c r="V2127" i="15"/>
  <c r="AY2007" i="15"/>
  <c r="AZ2007" i="15" s="1"/>
  <c r="BF2007" i="15"/>
  <c r="BE2007" i="15"/>
  <c r="BD2007" i="15"/>
  <c r="V2007" i="15"/>
  <c r="BF2006" i="15"/>
  <c r="BE2006" i="15"/>
  <c r="BD2006" i="15"/>
  <c r="V2006" i="15"/>
  <c r="AY2006" i="15"/>
  <c r="AZ2006" i="15" s="1"/>
  <c r="AY2729" i="15"/>
  <c r="AZ2729" i="15" s="1"/>
  <c r="BF2729" i="15"/>
  <c r="BE2729" i="15"/>
  <c r="BD2729" i="15"/>
  <c r="V2729" i="15"/>
  <c r="V2765" i="15"/>
  <c r="AY2765" i="15"/>
  <c r="AZ2765" i="15" s="1"/>
  <c r="BF2765" i="15"/>
  <c r="BE2765" i="15"/>
  <c r="BD2765" i="15"/>
  <c r="AY2505" i="15"/>
  <c r="AZ2505" i="15" s="1"/>
  <c r="BF2505" i="15"/>
  <c r="BE2505" i="15"/>
  <c r="BD2505" i="15"/>
  <c r="V2505" i="15"/>
  <c r="BF2461" i="15"/>
  <c r="BE2461" i="15"/>
  <c r="BD2461" i="15"/>
  <c r="AY2461" i="15"/>
  <c r="AZ2461" i="15" s="1"/>
  <c r="V2461" i="15"/>
  <c r="BF2718" i="15"/>
  <c r="BE2718" i="15"/>
  <c r="BD2718" i="15"/>
  <c r="V2718" i="15"/>
  <c r="AY2718" i="15"/>
  <c r="AZ2718" i="15" s="1"/>
  <c r="BF2737" i="15"/>
  <c r="BE2737" i="15"/>
  <c r="BD2737" i="15"/>
  <c r="V2737" i="15"/>
  <c r="AY2737" i="15"/>
  <c r="AZ2737" i="15" s="1"/>
  <c r="BF2760" i="15"/>
  <c r="BE2760" i="15"/>
  <c r="BD2760" i="15"/>
  <c r="V2760" i="15"/>
  <c r="AY2760" i="15"/>
  <c r="AZ2760" i="15" s="1"/>
  <c r="V2722" i="15"/>
  <c r="AY2722" i="15"/>
  <c r="AZ2722" i="15" s="1"/>
  <c r="BF2722" i="15"/>
  <c r="BE2722" i="15"/>
  <c r="BD2722" i="15"/>
  <c r="BE2768" i="15"/>
  <c r="BD2768" i="15"/>
  <c r="V2768" i="15"/>
  <c r="AY2768" i="15"/>
  <c r="AZ2768" i="15" s="1"/>
  <c r="BF2768" i="15"/>
  <c r="V2757" i="15"/>
  <c r="BE2757" i="15"/>
  <c r="BF2757" i="15"/>
  <c r="BD2757" i="15"/>
  <c r="AY2757" i="15"/>
  <c r="AZ2757" i="15" s="1"/>
  <c r="AY2764" i="15"/>
  <c r="AZ2764" i="15" s="1"/>
  <c r="BF2764" i="15"/>
  <c r="BE2764" i="15"/>
  <c r="BD2764" i="15"/>
  <c r="V2764" i="15"/>
  <c r="BD2790" i="15"/>
  <c r="AY2790" i="15"/>
  <c r="AZ2790" i="15" s="1"/>
  <c r="BF2790" i="15"/>
  <c r="BE2790" i="15"/>
  <c r="V2790" i="15"/>
  <c r="BE2725" i="15"/>
  <c r="BD2725" i="15"/>
  <c r="V2725" i="15"/>
  <c r="AY2725" i="15"/>
  <c r="AZ2725" i="15" s="1"/>
  <c r="BF2725" i="15"/>
  <c r="BF2726" i="15"/>
  <c r="BE2726" i="15"/>
  <c r="BD2726" i="15"/>
  <c r="V2726" i="15"/>
  <c r="AY2726" i="15"/>
  <c r="AZ2726" i="15" s="1"/>
  <c r="BE2669" i="15"/>
  <c r="AY2669" i="15"/>
  <c r="AZ2669" i="15" s="1"/>
  <c r="V2669" i="15"/>
  <c r="BF2669" i="15"/>
  <c r="BD2669" i="15"/>
  <c r="AY2672" i="15"/>
  <c r="AZ2672" i="15" s="1"/>
  <c r="BD2672" i="15"/>
  <c r="V2672" i="15"/>
  <c r="BF2672" i="15"/>
  <c r="BE2672" i="15"/>
  <c r="BD2683" i="15"/>
  <c r="V2683" i="15"/>
  <c r="AY2683" i="15"/>
  <c r="AZ2683" i="15" s="1"/>
  <c r="BF2683" i="15"/>
  <c r="BE2683" i="15"/>
  <c r="V2690" i="15"/>
  <c r="AY2690" i="15"/>
  <c r="AZ2690" i="15" s="1"/>
  <c r="BF2690" i="15"/>
  <c r="BE2690" i="15"/>
  <c r="BD2690" i="15"/>
  <c r="BF2697" i="15"/>
  <c r="BE2697" i="15"/>
  <c r="BD2697" i="15"/>
  <c r="V2697" i="15"/>
  <c r="AY2697" i="15"/>
  <c r="AZ2697" i="15" s="1"/>
  <c r="BF2627" i="15"/>
  <c r="AY2627" i="15"/>
  <c r="AZ2627" i="15" s="1"/>
  <c r="BD2627" i="15"/>
  <c r="V2627" i="15"/>
  <c r="BE2627" i="15"/>
  <c r="BG2666" i="22"/>
  <c r="BG2667" i="22" s="1"/>
  <c r="BG2668" i="22" s="1"/>
  <c r="BG2669" i="22" s="1"/>
  <c r="BG2670" i="22" s="1"/>
  <c r="BG2671" i="22" s="1"/>
  <c r="BG2672" i="22" s="1"/>
  <c r="BG2673" i="22" s="1"/>
  <c r="BG2674" i="22" s="1"/>
  <c r="BG2675" i="22" s="1"/>
  <c r="BG2676" i="22" s="1"/>
  <c r="BG2677" i="22" s="1"/>
  <c r="BG2678" i="22" s="1"/>
  <c r="BG2679" i="22" s="1"/>
  <c r="BG2680" i="22" s="1"/>
  <c r="BG2681" i="22" s="1"/>
  <c r="BG2682" i="22" s="1"/>
  <c r="BG2683" i="22" s="1"/>
  <c r="BG2684" i="22" s="1"/>
  <c r="BG2685" i="22" s="1"/>
  <c r="BG2686" i="22" s="1"/>
  <c r="BG2687" i="22" s="1"/>
  <c r="BG2688" i="22" s="1"/>
  <c r="BG2689" i="22" s="1"/>
  <c r="BG2690" i="22" s="1"/>
  <c r="BG2691" i="22" s="1"/>
  <c r="BG2692" i="22" s="1"/>
  <c r="BG2693" i="22" s="1"/>
  <c r="BG2694" i="22" s="1"/>
  <c r="BG2695" i="22" s="1"/>
  <c r="BG2696" i="22" s="1"/>
  <c r="BG2697" i="22" s="1"/>
  <c r="BG2698" i="22" s="1"/>
  <c r="BG2699" i="22" s="1"/>
  <c r="BG2700" i="22" s="1"/>
  <c r="AF2699" i="15"/>
  <c r="AS2699" i="15" s="1"/>
  <c r="AF2690" i="15"/>
  <c r="AS2690" i="15" s="1"/>
  <c r="AF2681" i="15"/>
  <c r="AS2681" i="15" s="1"/>
  <c r="AF2671" i="15"/>
  <c r="AS2671" i="15" s="1"/>
  <c r="AF2700" i="15"/>
  <c r="AS2700" i="15" s="1"/>
  <c r="AF2691" i="15"/>
  <c r="AS2691" i="15" s="1"/>
  <c r="AF2682" i="15"/>
  <c r="AS2682" i="15" s="1"/>
  <c r="AF2692" i="15"/>
  <c r="AS2692" i="15" s="1"/>
  <c r="AF2683" i="15"/>
  <c r="AS2683" i="15" s="1"/>
  <c r="AF2674" i="15"/>
  <c r="AS2674" i="15" s="1"/>
  <c r="AF2694" i="15"/>
  <c r="AS2694" i="15" s="1"/>
  <c r="AF2693" i="15"/>
  <c r="AS2693" i="15" s="1"/>
  <c r="AF2684" i="15"/>
  <c r="AS2684" i="15" s="1"/>
  <c r="AF2675" i="15"/>
  <c r="AS2675" i="15" s="1"/>
  <c r="AF2695" i="15"/>
  <c r="AS2695" i="15" s="1"/>
  <c r="AF2685" i="15"/>
  <c r="AS2685" i="15" s="1"/>
  <c r="AF2676" i="15"/>
  <c r="AS2676" i="15" s="1"/>
  <c r="AF2696" i="15"/>
  <c r="AS2696" i="15" s="1"/>
  <c r="AF2687" i="15"/>
  <c r="AS2687" i="15" s="1"/>
  <c r="AF2686" i="15"/>
  <c r="AS2686" i="15" s="1"/>
  <c r="AF2677" i="15"/>
  <c r="AS2677" i="15" s="1"/>
  <c r="AF2697" i="15"/>
  <c r="AS2697" i="15" s="1"/>
  <c r="AF2688" i="15"/>
  <c r="AS2688" i="15" s="1"/>
  <c r="AF2678" i="15"/>
  <c r="AS2678" i="15" s="1"/>
  <c r="AF2698" i="15"/>
  <c r="AS2698" i="15" s="1"/>
  <c r="AF2689" i="15"/>
  <c r="AS2689" i="15" s="1"/>
  <c r="AF2680" i="15"/>
  <c r="AS2680" i="15" s="1"/>
  <c r="AF2679" i="15"/>
  <c r="AS2679" i="15" s="1"/>
  <c r="AF2670" i="15"/>
  <c r="AS2670" i="15" s="1"/>
  <c r="AF2673" i="15"/>
  <c r="AS2673" i="15" s="1"/>
  <c r="AF2669" i="15"/>
  <c r="AS2669" i="15" s="1"/>
  <c r="AF2672" i="15"/>
  <c r="AS2672" i="15" s="1"/>
  <c r="AF2668" i="15"/>
  <c r="AS2668" i="15" s="1"/>
  <c r="AF2667" i="15"/>
  <c r="AS2667" i="15" s="1"/>
  <c r="BE2645" i="15"/>
  <c r="AY2645" i="15"/>
  <c r="AZ2645" i="15" s="1"/>
  <c r="V2645" i="15"/>
  <c r="BF2645" i="15"/>
  <c r="BD2645" i="15"/>
  <c r="AY2633" i="15"/>
  <c r="AZ2633" i="15" s="1"/>
  <c r="BE2633" i="15"/>
  <c r="AS2633" i="15"/>
  <c r="BD2633" i="15"/>
  <c r="V2633" i="15"/>
  <c r="BF2633" i="15"/>
  <c r="AY2643" i="15"/>
  <c r="AZ2643" i="15" s="1"/>
  <c r="BF2643" i="15"/>
  <c r="BD2643" i="15"/>
  <c r="V2643" i="15"/>
  <c r="BE2643" i="15"/>
  <c r="BE2638" i="15"/>
  <c r="V2638" i="15"/>
  <c r="AY2638" i="15"/>
  <c r="AZ2638" i="15" s="1"/>
  <c r="BD2638" i="15"/>
  <c r="BF2638" i="15"/>
  <c r="BF2637" i="15"/>
  <c r="BD2637" i="15"/>
  <c r="V2637" i="15"/>
  <c r="AY2637" i="15"/>
  <c r="AZ2637" i="15" s="1"/>
  <c r="BE2637" i="15"/>
  <c r="BE2636" i="15"/>
  <c r="AY2636" i="15"/>
  <c r="AZ2636" i="15" s="1"/>
  <c r="BF2636" i="15"/>
  <c r="V2636" i="15"/>
  <c r="BD2636" i="15"/>
  <c r="BF2591" i="15"/>
  <c r="BE2591" i="15"/>
  <c r="BD2591" i="15"/>
  <c r="V2591" i="15"/>
  <c r="AY2591" i="15"/>
  <c r="AZ2591" i="15" s="1"/>
  <c r="BF2504" i="15"/>
  <c r="BE2504" i="15"/>
  <c r="BD2504" i="15"/>
  <c r="V2504" i="15"/>
  <c r="AY2504" i="15"/>
  <c r="AZ2504" i="15" s="1"/>
  <c r="AY2554" i="15"/>
  <c r="AZ2554" i="15" s="1"/>
  <c r="BE2554" i="15"/>
  <c r="BD2554" i="15"/>
  <c r="V2554" i="15"/>
  <c r="BF2554" i="15"/>
  <c r="BF2561" i="15"/>
  <c r="BE2561" i="15"/>
  <c r="V2561" i="15"/>
  <c r="BD2561" i="15"/>
  <c r="AY2561" i="15"/>
  <c r="AZ2561" i="15" s="1"/>
  <c r="V2488" i="15"/>
  <c r="AY2488" i="15"/>
  <c r="AZ2488" i="15" s="1"/>
  <c r="BF2488" i="15"/>
  <c r="BE2488" i="15"/>
  <c r="BD2488" i="15"/>
  <c r="V2564" i="15"/>
  <c r="AY2564" i="15"/>
  <c r="AZ2564" i="15" s="1"/>
  <c r="BF2564" i="15"/>
  <c r="BE2564" i="15"/>
  <c r="BD2564" i="15"/>
  <c r="BE2501" i="15"/>
  <c r="BD2501" i="15"/>
  <c r="AS2501" i="15"/>
  <c r="V2501" i="15"/>
  <c r="AY2501" i="15"/>
  <c r="AZ2501" i="15" s="1"/>
  <c r="BF2501" i="15"/>
  <c r="BF2410" i="15"/>
  <c r="BE2410" i="15"/>
  <c r="BD2410" i="15"/>
  <c r="V2410" i="15"/>
  <c r="AY2410" i="15"/>
  <c r="AZ2410" i="15" s="1"/>
  <c r="V2422" i="15"/>
  <c r="AY2422" i="15"/>
  <c r="AZ2422" i="15" s="1"/>
  <c r="BF2422" i="15"/>
  <c r="BE2422" i="15"/>
  <c r="BD2422" i="15"/>
  <c r="V2448" i="15"/>
  <c r="AY2448" i="15"/>
  <c r="AZ2448" i="15" s="1"/>
  <c r="BF2448" i="15"/>
  <c r="BE2448" i="15"/>
  <c r="BD2448" i="15"/>
  <c r="V2414" i="15"/>
  <c r="AY2414" i="15"/>
  <c r="AZ2414" i="15" s="1"/>
  <c r="BF2414" i="15"/>
  <c r="BE2414" i="15"/>
  <c r="BD2414" i="15"/>
  <c r="BD2415" i="15"/>
  <c r="V2415" i="15"/>
  <c r="AY2415" i="15"/>
  <c r="AZ2415" i="15" s="1"/>
  <c r="BF2415" i="15"/>
  <c r="BE2415" i="15"/>
  <c r="BD2466" i="15"/>
  <c r="V2466" i="15"/>
  <c r="AY2466" i="15"/>
  <c r="AZ2466" i="15" s="1"/>
  <c r="BE2466" i="15"/>
  <c r="BF2466" i="15"/>
  <c r="V2473" i="15"/>
  <c r="AY2473" i="15"/>
  <c r="AZ2473" i="15" s="1"/>
  <c r="BF2473" i="15"/>
  <c r="BE2473" i="15"/>
  <c r="BD2473" i="15"/>
  <c r="BF2470" i="15"/>
  <c r="BE2470" i="15"/>
  <c r="BD2470" i="15"/>
  <c r="V2470" i="15"/>
  <c r="AY2470" i="15"/>
  <c r="AZ2470" i="15" s="1"/>
  <c r="BE2407" i="15"/>
  <c r="BD2407" i="15"/>
  <c r="V2407" i="15"/>
  <c r="AY2407" i="15"/>
  <c r="AZ2407" i="15" s="1"/>
  <c r="BF2407" i="15"/>
  <c r="BF2399" i="15"/>
  <c r="BE2399" i="15"/>
  <c r="BD2399" i="15"/>
  <c r="V2399" i="15"/>
  <c r="AY2399" i="15"/>
  <c r="AZ2399" i="15" s="1"/>
  <c r="BD2367" i="15"/>
  <c r="AY2367" i="15"/>
  <c r="AZ2367" i="15" s="1"/>
  <c r="BF2367" i="15"/>
  <c r="V2367" i="15"/>
  <c r="BE2367" i="15"/>
  <c r="AY2316" i="15"/>
  <c r="AZ2316" i="15" s="1"/>
  <c r="BF2316" i="15"/>
  <c r="BE2316" i="15"/>
  <c r="BD2316" i="15"/>
  <c r="V2316" i="15"/>
  <c r="V2383" i="15"/>
  <c r="BF2383" i="15"/>
  <c r="BE2383" i="15"/>
  <c r="BD2383" i="15"/>
  <c r="AY2383" i="15"/>
  <c r="AZ2383" i="15" s="1"/>
  <c r="BE2385" i="15"/>
  <c r="BD2385" i="15"/>
  <c r="V2385" i="15"/>
  <c r="AY2385" i="15"/>
  <c r="AZ2385" i="15" s="1"/>
  <c r="BF2385" i="15"/>
  <c r="BF2364" i="15"/>
  <c r="BE2364" i="15"/>
  <c r="BD2364" i="15"/>
  <c r="V2364" i="15"/>
  <c r="AY2364" i="15"/>
  <c r="AZ2364" i="15" s="1"/>
  <c r="BF2313" i="15"/>
  <c r="BE2313" i="15"/>
  <c r="BD2313" i="15"/>
  <c r="V2313" i="15"/>
  <c r="AY2313" i="15"/>
  <c r="AZ2313" i="15" s="1"/>
  <c r="V2293" i="15"/>
  <c r="BE2293" i="15"/>
  <c r="BD2293" i="15"/>
  <c r="BF2293" i="15"/>
  <c r="AY2293" i="15"/>
  <c r="AZ2293" i="15" s="1"/>
  <c r="BD2295" i="15"/>
  <c r="V2295" i="15"/>
  <c r="BF2295" i="15"/>
  <c r="BE2295" i="15"/>
  <c r="AY2295" i="15"/>
  <c r="AZ2295" i="15" s="1"/>
  <c r="BF2281" i="15"/>
  <c r="V2281" i="15"/>
  <c r="AY2281" i="15"/>
  <c r="AZ2281" i="15" s="1"/>
  <c r="BE2281" i="15"/>
  <c r="BD2281" i="15"/>
  <c r="BD2275" i="15"/>
  <c r="V2275" i="15"/>
  <c r="AY2275" i="15"/>
  <c r="AZ2275" i="15" s="1"/>
  <c r="BF2275" i="15"/>
  <c r="BE2275" i="15"/>
  <c r="BG2216" i="22"/>
  <c r="BG2217" i="22" s="1"/>
  <c r="BG2218" i="22" s="1"/>
  <c r="BG2219" i="22" s="1"/>
  <c r="BG2220" i="22" s="1"/>
  <c r="BG2221" i="22" s="1"/>
  <c r="BG2222" i="22" s="1"/>
  <c r="BG2223" i="22" s="1"/>
  <c r="BG2224" i="22" s="1"/>
  <c r="BG2225" i="22" s="1"/>
  <c r="BG2226" i="22" s="1"/>
  <c r="BG2227" i="22" s="1"/>
  <c r="BG2228" i="22" s="1"/>
  <c r="BG2229" i="22" s="1"/>
  <c r="BG2230" i="22" s="1"/>
  <c r="BG2231" i="22" s="1"/>
  <c r="BG2232" i="22" s="1"/>
  <c r="BG2233" i="22" s="1"/>
  <c r="BG2234" i="22" s="1"/>
  <c r="BG2235" i="22" s="1"/>
  <c r="BG2236" i="22" s="1"/>
  <c r="BG2237" i="22" s="1"/>
  <c r="BG2238" i="22" s="1"/>
  <c r="BG2239" i="22" s="1"/>
  <c r="BG2240" i="22" s="1"/>
  <c r="BG2241" i="22" s="1"/>
  <c r="BG2242" i="22" s="1"/>
  <c r="BG2243" i="22" s="1"/>
  <c r="BG2244" i="22" s="1"/>
  <c r="BG2245" i="22" s="1"/>
  <c r="BG2246" i="22" s="1"/>
  <c r="BG2247" i="22" s="1"/>
  <c r="BG2248" i="22" s="1"/>
  <c r="BG2249" i="22" s="1"/>
  <c r="BG2250" i="22" s="1"/>
  <c r="AF2250" i="15"/>
  <c r="AS2250" i="15" s="1"/>
  <c r="AF2249" i="15"/>
  <c r="AS2249" i="15" s="1"/>
  <c r="AF2248" i="15"/>
  <c r="AS2248" i="15" s="1"/>
  <c r="AF2247" i="15"/>
  <c r="AS2247" i="15" s="1"/>
  <c r="AF2246" i="15"/>
  <c r="AS2246" i="15" s="1"/>
  <c r="AF2245" i="15"/>
  <c r="AS2245" i="15" s="1"/>
  <c r="AF2244" i="15"/>
  <c r="AS2244" i="15" s="1"/>
  <c r="AF2243" i="15"/>
  <c r="AS2243" i="15" s="1"/>
  <c r="AF2242" i="15"/>
  <c r="AS2242" i="15" s="1"/>
  <c r="AF2241" i="15"/>
  <c r="AS2241" i="15" s="1"/>
  <c r="AF2240" i="15"/>
  <c r="AS2240" i="15" s="1"/>
  <c r="AF2239" i="15"/>
  <c r="AS2239" i="15" s="1"/>
  <c r="AF2238" i="15"/>
  <c r="AS2238" i="15" s="1"/>
  <c r="AF2237" i="15"/>
  <c r="AS2237" i="15" s="1"/>
  <c r="AF2236" i="15"/>
  <c r="AS2236" i="15" s="1"/>
  <c r="AF2235" i="15"/>
  <c r="AS2235" i="15" s="1"/>
  <c r="AF2234" i="15"/>
  <c r="AS2234" i="15" s="1"/>
  <c r="AF2233" i="15"/>
  <c r="AS2233" i="15" s="1"/>
  <c r="AF2232" i="15"/>
  <c r="AS2232" i="15" s="1"/>
  <c r="AF2231" i="15"/>
  <c r="AS2231" i="15" s="1"/>
  <c r="AF2230" i="15"/>
  <c r="AS2230" i="15" s="1"/>
  <c r="AF2229" i="15"/>
  <c r="AS2229" i="15" s="1"/>
  <c r="AF2228" i="15"/>
  <c r="AS2228" i="15" s="1"/>
  <c r="AF2227" i="15"/>
  <c r="AS2227" i="15" s="1"/>
  <c r="AF2226" i="15"/>
  <c r="AS2226" i="15" s="1"/>
  <c r="AF2225" i="15"/>
  <c r="AS2225" i="15" s="1"/>
  <c r="AF2224" i="15"/>
  <c r="AS2224" i="15" s="1"/>
  <c r="AF2223" i="15"/>
  <c r="AS2223" i="15" s="1"/>
  <c r="AF2222" i="15"/>
  <c r="AS2222" i="15" s="1"/>
  <c r="AF2221" i="15"/>
  <c r="AS2221" i="15" s="1"/>
  <c r="AF2220" i="15"/>
  <c r="AS2220" i="15" s="1"/>
  <c r="AF2219" i="15"/>
  <c r="AS2219" i="15" s="1"/>
  <c r="AF2218" i="15"/>
  <c r="AS2218" i="15" s="1"/>
  <c r="AF2217" i="15"/>
  <c r="AS2217" i="15" s="1"/>
  <c r="BF2277" i="15"/>
  <c r="BE2277" i="15"/>
  <c r="BD2277" i="15"/>
  <c r="V2277" i="15"/>
  <c r="AY2277" i="15"/>
  <c r="AZ2277" i="15" s="1"/>
  <c r="AY2194" i="15"/>
  <c r="AZ2194" i="15" s="1"/>
  <c r="BF2194" i="15"/>
  <c r="AS2194" i="15"/>
  <c r="BE2194" i="15"/>
  <c r="V2194" i="15"/>
  <c r="BD2194" i="15"/>
  <c r="BF2199" i="15"/>
  <c r="AY2199" i="15"/>
  <c r="AZ2199" i="15" s="1"/>
  <c r="BE2199" i="15"/>
  <c r="BD2199" i="15"/>
  <c r="V2199" i="15"/>
  <c r="AS2199" i="15"/>
  <c r="V2196" i="15"/>
  <c r="AY2196" i="15"/>
  <c r="AZ2196" i="15" s="1"/>
  <c r="BD2196" i="15"/>
  <c r="BF2196" i="15"/>
  <c r="AS2196" i="15"/>
  <c r="BE2196" i="15"/>
  <c r="BF2140" i="15"/>
  <c r="BE2140" i="15"/>
  <c r="BD2140" i="15"/>
  <c r="V2140" i="15"/>
  <c r="AY2140" i="15"/>
  <c r="AZ2140" i="15" s="1"/>
  <c r="BF2230" i="15"/>
  <c r="BE2230" i="15"/>
  <c r="V2230" i="15"/>
  <c r="AY2230" i="15"/>
  <c r="AZ2230" i="15" s="1"/>
  <c r="BD2230" i="15"/>
  <c r="BE2237" i="15"/>
  <c r="BD2237" i="15"/>
  <c r="V2237" i="15"/>
  <c r="AY2237" i="15"/>
  <c r="AZ2237" i="15" s="1"/>
  <c r="BF2237" i="15"/>
  <c r="BD2245" i="15"/>
  <c r="V2245" i="15"/>
  <c r="AY2245" i="15"/>
  <c r="AZ2245" i="15" s="1"/>
  <c r="BF2245" i="15"/>
  <c r="BE2245" i="15"/>
  <c r="BD2224" i="15"/>
  <c r="V2224" i="15"/>
  <c r="AY2224" i="15"/>
  <c r="AZ2224" i="15" s="1"/>
  <c r="BF2224" i="15"/>
  <c r="BE2224" i="15"/>
  <c r="BF2139" i="15"/>
  <c r="BE2139" i="15"/>
  <c r="BD2139" i="15"/>
  <c r="V2139" i="15"/>
  <c r="AY2139" i="15"/>
  <c r="AZ2139" i="15" s="1"/>
  <c r="AY2130" i="15"/>
  <c r="AZ2130" i="15" s="1"/>
  <c r="BF2130" i="15"/>
  <c r="BE2130" i="15"/>
  <c r="BD2130" i="15"/>
  <c r="V2130" i="15"/>
  <c r="BE2186" i="15"/>
  <c r="BD2186" i="15"/>
  <c r="AS2186" i="15"/>
  <c r="V2186" i="15"/>
  <c r="AY2186" i="15"/>
  <c r="AZ2186" i="15" s="1"/>
  <c r="BF2186" i="15"/>
  <c r="BE2156" i="15"/>
  <c r="BD2156" i="15"/>
  <c r="V2156" i="15"/>
  <c r="AY2156" i="15"/>
  <c r="AZ2156" i="15" s="1"/>
  <c r="BF2156" i="15"/>
  <c r="BE2217" i="15"/>
  <c r="V2217" i="15"/>
  <c r="AY2217" i="15"/>
  <c r="AZ2217" i="15" s="1"/>
  <c r="BF2217" i="15"/>
  <c r="BD2217" i="15"/>
  <c r="BF2181" i="15"/>
  <c r="BE2181" i="15"/>
  <c r="BD2181" i="15"/>
  <c r="AS2181" i="15"/>
  <c r="V2181" i="15"/>
  <c r="AY2181" i="15"/>
  <c r="AZ2181" i="15" s="1"/>
  <c r="BF2150" i="15"/>
  <c r="BE2150" i="15"/>
  <c r="BD2150" i="15"/>
  <c r="V2150" i="15"/>
  <c r="AY2150" i="15"/>
  <c r="AZ2150" i="15" s="1"/>
  <c r="AS2216" i="15"/>
  <c r="BI2216" i="15" s="1"/>
  <c r="BF2099" i="15"/>
  <c r="BE2099" i="15"/>
  <c r="BD2099" i="15"/>
  <c r="V2099" i="15"/>
  <c r="AY2099" i="15"/>
  <c r="AZ2099" i="15" s="1"/>
  <c r="BF2094" i="15"/>
  <c r="BE2094" i="15"/>
  <c r="BD2094" i="15"/>
  <c r="V2094" i="15"/>
  <c r="AY2094" i="15"/>
  <c r="AZ2094" i="15" s="1"/>
  <c r="AY2084" i="15"/>
  <c r="AZ2084" i="15" s="1"/>
  <c r="BF2084" i="15"/>
  <c r="BE2084" i="15"/>
  <c r="BD2084" i="15"/>
  <c r="V2084" i="15"/>
  <c r="BF2111" i="15"/>
  <c r="BD2111" i="15"/>
  <c r="AY2111" i="15"/>
  <c r="AZ2111" i="15" s="1"/>
  <c r="V2111" i="15"/>
  <c r="BE2111" i="15"/>
  <c r="BF2003" i="15"/>
  <c r="BE2003" i="15"/>
  <c r="BD2003" i="15"/>
  <c r="V2003" i="15"/>
  <c r="AY2003" i="15"/>
  <c r="AZ2003" i="15" s="1"/>
  <c r="V2043" i="15"/>
  <c r="AY2043" i="15"/>
  <c r="AZ2043" i="15" s="1"/>
  <c r="BF2043" i="15"/>
  <c r="BD2043" i="15"/>
  <c r="BE2043" i="15"/>
  <c r="AY2051" i="15"/>
  <c r="AZ2051" i="15" s="1"/>
  <c r="BF2051" i="15"/>
  <c r="BE2051" i="15"/>
  <c r="BD2051" i="15"/>
  <c r="V2051" i="15"/>
  <c r="BF2059" i="15"/>
  <c r="BE2059" i="15"/>
  <c r="BD2059" i="15"/>
  <c r="V2059" i="15"/>
  <c r="AY2059" i="15"/>
  <c r="AZ2059" i="15" s="1"/>
  <c r="BF2067" i="15"/>
  <c r="BE2067" i="15"/>
  <c r="BD2067" i="15"/>
  <c r="V2067" i="15"/>
  <c r="AY2067" i="15"/>
  <c r="AZ2067" i="15" s="1"/>
  <c r="BF1992" i="15"/>
  <c r="BE1992" i="15"/>
  <c r="BD1992" i="15"/>
  <c r="V1992" i="15"/>
  <c r="AY1992" i="15"/>
  <c r="AZ1992" i="15" s="1"/>
  <c r="V2018" i="15"/>
  <c r="BF2018" i="15"/>
  <c r="BE2018" i="15"/>
  <c r="BD2018" i="15"/>
  <c r="AY2018" i="15"/>
  <c r="AZ2018" i="15" s="1"/>
  <c r="BD2010" i="15"/>
  <c r="V2010" i="15"/>
  <c r="AY2010" i="15"/>
  <c r="AZ2010" i="15" s="1"/>
  <c r="BF2010" i="15"/>
  <c r="BE2010" i="15"/>
  <c r="BF1911" i="15"/>
  <c r="BE1911" i="15"/>
  <c r="BD1911" i="15"/>
  <c r="V1911" i="15"/>
  <c r="AY1911" i="15"/>
  <c r="AZ1911" i="15" s="1"/>
  <c r="BE1768" i="15"/>
  <c r="BD1768" i="15"/>
  <c r="AY1768" i="15"/>
  <c r="AZ1768" i="15" s="1"/>
  <c r="V1768" i="15"/>
  <c r="BF1768" i="15"/>
  <c r="BF1905" i="15"/>
  <c r="BE1905" i="15"/>
  <c r="BD1905" i="15"/>
  <c r="V1905" i="15"/>
  <c r="AY1905" i="15"/>
  <c r="AZ1905" i="15" s="1"/>
  <c r="BF1869" i="15"/>
  <c r="BE1869" i="15"/>
  <c r="BD1869" i="15"/>
  <c r="V1869" i="15"/>
  <c r="AY1869" i="15"/>
  <c r="AZ1869" i="15" s="1"/>
  <c r="AY1844" i="15"/>
  <c r="AZ1844" i="15" s="1"/>
  <c r="BF1844" i="15"/>
  <c r="BE1844" i="15"/>
  <c r="BD1844" i="15"/>
  <c r="V1844" i="15"/>
  <c r="V1834" i="15"/>
  <c r="AY1834" i="15"/>
  <c r="AZ1834" i="15" s="1"/>
  <c r="BF1834" i="15"/>
  <c r="BE1834" i="15"/>
  <c r="BD1834" i="15"/>
  <c r="V1797" i="15"/>
  <c r="AY1797" i="15"/>
  <c r="AZ1797" i="15" s="1"/>
  <c r="BF1797" i="15"/>
  <c r="BE1797" i="15"/>
  <c r="BD1797" i="15"/>
  <c r="AS1797" i="15"/>
  <c r="BF1975" i="15"/>
  <c r="BE1975" i="15"/>
  <c r="BD1975" i="15"/>
  <c r="V1975" i="15"/>
  <c r="AY1975" i="15"/>
  <c r="AZ1975" i="15" s="1"/>
  <c r="V1952" i="15"/>
  <c r="AY1952" i="15"/>
  <c r="AZ1952" i="15" s="1"/>
  <c r="BE1952" i="15"/>
  <c r="BD1952" i="15"/>
  <c r="BF1952" i="15"/>
  <c r="BF1967" i="15"/>
  <c r="BE1967" i="15"/>
  <c r="BD1967" i="15"/>
  <c r="V1967" i="15"/>
  <c r="AY1967" i="15"/>
  <c r="AZ1967" i="15" s="1"/>
  <c r="BD1874" i="15"/>
  <c r="V1874" i="15"/>
  <c r="AY1874" i="15"/>
  <c r="AZ1874" i="15" s="1"/>
  <c r="BF1874" i="15"/>
  <c r="BE1874" i="15"/>
  <c r="BD1788" i="15"/>
  <c r="V1788" i="15"/>
  <c r="AY1788" i="15"/>
  <c r="AZ1788" i="15" s="1"/>
  <c r="BF1788" i="15"/>
  <c r="BE1788" i="15"/>
  <c r="BE1928" i="15"/>
  <c r="BD1928" i="15"/>
  <c r="V1928" i="15"/>
  <c r="AY1928" i="15"/>
  <c r="AZ1928" i="15" s="1"/>
  <c r="BF1928" i="15"/>
  <c r="BE1875" i="15"/>
  <c r="BD1875" i="15"/>
  <c r="V1875" i="15"/>
  <c r="AY1875" i="15"/>
  <c r="AZ1875" i="15" s="1"/>
  <c r="BF1875" i="15"/>
  <c r="BE1857" i="15"/>
  <c r="BD1857" i="15"/>
  <c r="V1857" i="15"/>
  <c r="AY1857" i="15"/>
  <c r="AZ1857" i="15" s="1"/>
  <c r="BF1857" i="15"/>
  <c r="BE1817" i="15"/>
  <c r="BD1817" i="15"/>
  <c r="V1817" i="15"/>
  <c r="AY1817" i="15"/>
  <c r="AZ1817" i="15" s="1"/>
  <c r="BF1817" i="15"/>
  <c r="BE1785" i="15"/>
  <c r="BD1785" i="15"/>
  <c r="V1785" i="15"/>
  <c r="BF1785" i="15"/>
  <c r="AY1785" i="15"/>
  <c r="AZ1785" i="15" s="1"/>
  <c r="BF1920" i="15"/>
  <c r="BE1920" i="15"/>
  <c r="BD1920" i="15"/>
  <c r="V1920" i="15"/>
  <c r="AY1920" i="15"/>
  <c r="AZ1920" i="15" s="1"/>
  <c r="BF1737" i="15"/>
  <c r="BE1737" i="15"/>
  <c r="BD1737" i="15"/>
  <c r="V1737" i="15"/>
  <c r="AY1737" i="15"/>
  <c r="AZ1737" i="15" s="1"/>
  <c r="BF1709" i="15"/>
  <c r="BE1709" i="15"/>
  <c r="BD1709" i="15"/>
  <c r="V1709" i="15"/>
  <c r="AY1709" i="15"/>
  <c r="AZ1709" i="15" s="1"/>
  <c r="V1590" i="15"/>
  <c r="AY1590" i="15"/>
  <c r="BF1590" i="15"/>
  <c r="BE1590" i="15"/>
  <c r="BF1732" i="15"/>
  <c r="BE1732" i="15"/>
  <c r="BD1732" i="15"/>
  <c r="V1732" i="15"/>
  <c r="AY1732" i="15"/>
  <c r="AZ1732" i="15" s="1"/>
  <c r="BF1697" i="15"/>
  <c r="BE1697" i="15"/>
  <c r="BD1697" i="15"/>
  <c r="V1697" i="15"/>
  <c r="AY1697" i="15"/>
  <c r="AZ1697" i="15" s="1"/>
  <c r="BE1743" i="15"/>
  <c r="BD1743" i="15"/>
  <c r="V1743" i="15"/>
  <c r="AY1743" i="15"/>
  <c r="AZ1743" i="15" s="1"/>
  <c r="BF1743" i="15"/>
  <c r="V1751" i="15"/>
  <c r="BF1751" i="15"/>
  <c r="BE1751" i="15"/>
  <c r="BD1751" i="15"/>
  <c r="AY1751" i="15"/>
  <c r="AZ1751" i="15" s="1"/>
  <c r="AY1693" i="15"/>
  <c r="AZ1693" i="15" s="1"/>
  <c r="BF1693" i="15"/>
  <c r="BE1693" i="15"/>
  <c r="BD1693" i="15"/>
  <c r="V1693" i="15"/>
  <c r="V1684" i="15"/>
  <c r="AY1684" i="15"/>
  <c r="AZ1684" i="15" s="1"/>
  <c r="BF1684" i="15"/>
  <c r="BE1684" i="15"/>
  <c r="BD1684" i="15"/>
  <c r="V1652" i="15"/>
  <c r="AY1652" i="15"/>
  <c r="BF1652" i="15"/>
  <c r="BE1652" i="15"/>
  <c r="V1679" i="15"/>
  <c r="AY1679" i="15"/>
  <c r="AZ1679" i="15" s="1"/>
  <c r="BF1679" i="15"/>
  <c r="BE1679" i="15"/>
  <c r="BD1679" i="15"/>
  <c r="V1647" i="15"/>
  <c r="AY1647" i="15"/>
  <c r="BF1647" i="15"/>
  <c r="BE1647" i="15"/>
  <c r="BD1647" i="15"/>
  <c r="V1611" i="15"/>
  <c r="AY1611" i="15"/>
  <c r="BF1611" i="15"/>
  <c r="BE1611" i="15"/>
  <c r="BE1633" i="15"/>
  <c r="BD1633" i="15"/>
  <c r="V1633" i="15"/>
  <c r="AY1633" i="15"/>
  <c r="BF1633" i="15"/>
  <c r="BE1600" i="15"/>
  <c r="BD1600" i="15"/>
  <c r="V1600" i="15"/>
  <c r="AY1600" i="15"/>
  <c r="BF1600" i="15"/>
  <c r="BF1499" i="15"/>
  <c r="BE1499" i="15"/>
  <c r="BD1499" i="15"/>
  <c r="V1499" i="15"/>
  <c r="AY1499" i="15"/>
  <c r="BF1465" i="15"/>
  <c r="BE1465" i="15"/>
  <c r="BD1465" i="15"/>
  <c r="V1465" i="15"/>
  <c r="AY1465" i="15"/>
  <c r="BF1458" i="15"/>
  <c r="V1458" i="15"/>
  <c r="BE1458" i="15"/>
  <c r="AY1458" i="15"/>
  <c r="AY1455" i="15"/>
  <c r="BE1455" i="15"/>
  <c r="V1455" i="15"/>
  <c r="BF1455" i="15"/>
  <c r="BG1586" i="22"/>
  <c r="AF1620" i="15"/>
  <c r="AS1620" i="15" s="1"/>
  <c r="AF1619" i="15"/>
  <c r="AS1619" i="15" s="1"/>
  <c r="AF1618" i="15"/>
  <c r="AS1618" i="15" s="1"/>
  <c r="AF1617" i="15"/>
  <c r="AS1617" i="15" s="1"/>
  <c r="AF1616" i="15"/>
  <c r="AS1616" i="15" s="1"/>
  <c r="AF1615" i="15"/>
  <c r="AF1614" i="15"/>
  <c r="AF1613" i="15"/>
  <c r="AF1612" i="15"/>
  <c r="AF1611" i="15"/>
  <c r="AF1610" i="15"/>
  <c r="AF1609" i="15"/>
  <c r="AF1608" i="15"/>
  <c r="AF1607" i="15"/>
  <c r="AF1606" i="15"/>
  <c r="AF1605" i="15"/>
  <c r="AF1604" i="15"/>
  <c r="AF1603" i="15"/>
  <c r="AF1602" i="15"/>
  <c r="AF1601" i="15"/>
  <c r="AF1600" i="15"/>
  <c r="AS1600" i="15" s="1"/>
  <c r="AF1599" i="15"/>
  <c r="AS1599" i="15" s="1"/>
  <c r="AF1598" i="15"/>
  <c r="AF1597" i="15"/>
  <c r="AF1596" i="15"/>
  <c r="AF1595" i="15"/>
  <c r="AF1594" i="15"/>
  <c r="AF1593" i="15"/>
  <c r="AF1592" i="15"/>
  <c r="AF1591" i="15"/>
  <c r="AF1590" i="15"/>
  <c r="AF1589" i="15"/>
  <c r="AF1588" i="15"/>
  <c r="AF1587" i="15"/>
  <c r="AR1615" i="15"/>
  <c r="G1615" i="35"/>
  <c r="V1555" i="15"/>
  <c r="AY1555" i="15"/>
  <c r="BF1555" i="15"/>
  <c r="BE1555" i="15"/>
  <c r="BD1555" i="15"/>
  <c r="AR1551" i="15"/>
  <c r="G1551" i="35"/>
  <c r="V1530" i="15"/>
  <c r="AY1530" i="15"/>
  <c r="AZ1530" i="15" s="1"/>
  <c r="BF1530" i="15"/>
  <c r="BE1530" i="15"/>
  <c r="BD1530" i="15"/>
  <c r="BD1554" i="15"/>
  <c r="V1554" i="15"/>
  <c r="AY1554" i="15"/>
  <c r="BF1554" i="15"/>
  <c r="BE1554" i="15"/>
  <c r="AR1546" i="15"/>
  <c r="G1546" i="35"/>
  <c r="AR1542" i="15"/>
  <c r="G1542" i="35"/>
  <c r="V1518" i="15"/>
  <c r="AY1518" i="15"/>
  <c r="BF1518" i="15"/>
  <c r="BE1518" i="15"/>
  <c r="AR1590" i="15"/>
  <c r="G1590" i="35"/>
  <c r="BF1566" i="15"/>
  <c r="BE1566" i="15"/>
  <c r="V1566" i="15"/>
  <c r="AY1566" i="15"/>
  <c r="BF1562" i="15"/>
  <c r="BE1562" i="15"/>
  <c r="V1562" i="15"/>
  <c r="AY1562" i="15"/>
  <c r="BF1569" i="15"/>
  <c r="V1569" i="15"/>
  <c r="BE1569" i="15"/>
  <c r="AY1569" i="15"/>
  <c r="BE1515" i="15"/>
  <c r="V1515" i="15"/>
  <c r="AY1515" i="15"/>
  <c r="BF1515" i="15"/>
  <c r="BE1482" i="15"/>
  <c r="BD1482" i="15"/>
  <c r="V1482" i="15"/>
  <c r="AY1482" i="15"/>
  <c r="AZ1482" i="15" s="1"/>
  <c r="BF1482" i="15"/>
  <c r="AR1474" i="15"/>
  <c r="G1474" i="35"/>
  <c r="AR1342" i="15"/>
  <c r="G1342" i="35"/>
  <c r="V1415" i="15"/>
  <c r="BF1415" i="15"/>
  <c r="BE1415" i="15"/>
  <c r="BD1415" i="15"/>
  <c r="AY1415" i="15"/>
  <c r="BE1371" i="15"/>
  <c r="BD1371" i="15"/>
  <c r="AY1371" i="15"/>
  <c r="AY1338" i="15"/>
  <c r="AY1362" i="15"/>
  <c r="AY1334" i="15"/>
  <c r="AR1327" i="15"/>
  <c r="G1327" i="35"/>
  <c r="BE1411" i="15"/>
  <c r="V1411" i="15"/>
  <c r="AY1411" i="15"/>
  <c r="BF1411" i="15"/>
  <c r="BD1429" i="15"/>
  <c r="BF1429" i="15"/>
  <c r="AY1429" i="15"/>
  <c r="V1429" i="15"/>
  <c r="BE1429" i="15"/>
  <c r="BF1435" i="15"/>
  <c r="V1435" i="15"/>
  <c r="AY1435" i="15"/>
  <c r="BE1435" i="15"/>
  <c r="AR1384" i="15"/>
  <c r="AS1384" i="15" s="1"/>
  <c r="G1384" i="35"/>
  <c r="AY1329" i="15"/>
  <c r="BE1329" i="15"/>
  <c r="BD1329" i="15"/>
  <c r="AR1321" i="15"/>
  <c r="G1321" i="35"/>
  <c r="BG1271" i="22"/>
  <c r="AF1291" i="15"/>
  <c r="AF1290" i="15"/>
  <c r="AF1289" i="15"/>
  <c r="AF1288" i="15"/>
  <c r="BE1288" i="15" s="1"/>
  <c r="AF1287" i="15"/>
  <c r="AF1286" i="15"/>
  <c r="BE1286" i="15" s="1"/>
  <c r="AF1285" i="15"/>
  <c r="AF1284" i="15"/>
  <c r="AS1284" i="15" s="1"/>
  <c r="AF1283" i="15"/>
  <c r="BE1283" i="15" s="1"/>
  <c r="AF1282" i="15"/>
  <c r="AF1281" i="15"/>
  <c r="BE1281" i="15" s="1"/>
  <c r="AF1280" i="15"/>
  <c r="AF1279" i="15"/>
  <c r="AF1278" i="15"/>
  <c r="AF1277" i="15"/>
  <c r="AF1276" i="15"/>
  <c r="AF1275" i="15"/>
  <c r="AF1274" i="15"/>
  <c r="AF1273" i="15"/>
  <c r="BE1273" i="15" s="1"/>
  <c r="AF1272" i="15"/>
  <c r="AF1304" i="15"/>
  <c r="AS1304" i="15" s="1"/>
  <c r="AF1298" i="15"/>
  <c r="AF1302" i="15"/>
  <c r="AS1302" i="15" s="1"/>
  <c r="AF1299" i="15"/>
  <c r="AF1293" i="15"/>
  <c r="AF1296" i="15"/>
  <c r="AF1305" i="15"/>
  <c r="AS1305" i="15" s="1"/>
  <c r="AF1303" i="15"/>
  <c r="AS1303" i="15" s="1"/>
  <c r="AF1300" i="15"/>
  <c r="AF1294" i="15"/>
  <c r="AF1297" i="15"/>
  <c r="AF1292" i="15"/>
  <c r="AF1301" i="15"/>
  <c r="AF1295" i="15"/>
  <c r="BE1295" i="15" s="1"/>
  <c r="BG1496" i="22"/>
  <c r="AF1530" i="15"/>
  <c r="AS1530" i="15" s="1"/>
  <c r="AF1529" i="15"/>
  <c r="AS1529" i="15" s="1"/>
  <c r="AF1528" i="15"/>
  <c r="AS1528" i="15" s="1"/>
  <c r="AF1527" i="15"/>
  <c r="AS1527" i="15" s="1"/>
  <c r="AF1526" i="15"/>
  <c r="AF1525" i="15"/>
  <c r="AF1524" i="15"/>
  <c r="AF1523" i="15"/>
  <c r="AF1522" i="15"/>
  <c r="AF1521" i="15"/>
  <c r="AF1520" i="15"/>
  <c r="AF1519" i="15"/>
  <c r="AF1518" i="15"/>
  <c r="AF1517" i="15"/>
  <c r="AF1516" i="15"/>
  <c r="AF1515" i="15"/>
  <c r="AF1514" i="15"/>
  <c r="AF1513" i="15"/>
  <c r="AF1512" i="15"/>
  <c r="AF1511" i="15"/>
  <c r="AF1510" i="15"/>
  <c r="AF1509" i="15"/>
  <c r="AS1509" i="15" s="1"/>
  <c r="AF1508" i="15"/>
  <c r="AF1507" i="15"/>
  <c r="AF1506" i="15"/>
  <c r="AF1505" i="15"/>
  <c r="AF1504" i="15"/>
  <c r="AF1503" i="15"/>
  <c r="AF1502" i="15"/>
  <c r="AF1501" i="15"/>
  <c r="AF1500" i="15"/>
  <c r="AF1499" i="15"/>
  <c r="AF1498" i="15"/>
  <c r="AS1498" i="15" s="1"/>
  <c r="AF1497" i="15"/>
  <c r="AR1525" i="15"/>
  <c r="G1525" i="35"/>
  <c r="AY1322" i="15"/>
  <c r="AR1282" i="15"/>
  <c r="G1282" i="35"/>
  <c r="AY1390" i="15"/>
  <c r="BF1214" i="15"/>
  <c r="BE1214" i="15"/>
  <c r="BD1214" i="15"/>
  <c r="V1214" i="15"/>
  <c r="AY1214" i="15"/>
  <c r="AZ1214" i="15" s="1"/>
  <c r="AR1231" i="15"/>
  <c r="G1231" i="35"/>
  <c r="AR1227" i="15"/>
  <c r="G1227" i="35"/>
  <c r="AY1203" i="15"/>
  <c r="AR1198" i="15"/>
  <c r="G1198" i="35"/>
  <c r="AY1284" i="15"/>
  <c r="BE1284" i="15"/>
  <c r="BD1284" i="15"/>
  <c r="AY1291" i="15"/>
  <c r="AY1298" i="15"/>
  <c r="AY1229" i="15"/>
  <c r="BE1229" i="15"/>
  <c r="AY1251" i="15"/>
  <c r="AY1196" i="15"/>
  <c r="AY1193" i="15"/>
  <c r="BE1193" i="15"/>
  <c r="BD1193" i="15"/>
  <c r="AR1185" i="15"/>
  <c r="G1185" i="35"/>
  <c r="AY1186" i="15"/>
  <c r="BE1101" i="15"/>
  <c r="AY1101" i="15"/>
  <c r="AR1093" i="15"/>
  <c r="G1093" i="35"/>
  <c r="AY1071" i="15"/>
  <c r="AR1062" i="15"/>
  <c r="G1062" i="35"/>
  <c r="AY1097" i="15"/>
  <c r="AY1121" i="15"/>
  <c r="AZ1121" i="15" s="1"/>
  <c r="V1121" i="15"/>
  <c r="BF1121" i="15"/>
  <c r="BE1121" i="15"/>
  <c r="BD1121" i="15"/>
  <c r="AY1063" i="15"/>
  <c r="AR1055" i="15"/>
  <c r="G1055" i="35"/>
  <c r="AR1024" i="15"/>
  <c r="G1024" i="35"/>
  <c r="AR1019" i="15"/>
  <c r="G1019" i="35"/>
  <c r="BG1001" i="22"/>
  <c r="AF1021" i="15"/>
  <c r="AF1020" i="15"/>
  <c r="AF1019" i="15"/>
  <c r="BE1019" i="15" s="1"/>
  <c r="AF1018" i="15"/>
  <c r="AF1017" i="15"/>
  <c r="AF1016" i="15"/>
  <c r="AF1015" i="15"/>
  <c r="BE1015" i="15" s="1"/>
  <c r="AF1014" i="15"/>
  <c r="AF1013" i="15"/>
  <c r="BE1013" i="15" s="1"/>
  <c r="AF1012" i="15"/>
  <c r="AF1011" i="15"/>
  <c r="AF1010" i="15"/>
  <c r="AF1009" i="15"/>
  <c r="AF1008" i="15"/>
  <c r="AF1007" i="15"/>
  <c r="AF1006" i="15"/>
  <c r="AF1005" i="15"/>
  <c r="AF1004" i="15"/>
  <c r="AF1003" i="15"/>
  <c r="AF1002" i="15"/>
  <c r="AF1035" i="15"/>
  <c r="AS1035" i="15" s="1"/>
  <c r="AF1034" i="15"/>
  <c r="AS1034" i="15" s="1"/>
  <c r="AF1033" i="15"/>
  <c r="AS1033" i="15" s="1"/>
  <c r="AF1032" i="15"/>
  <c r="AS1032" i="15" s="1"/>
  <c r="AF1031" i="15"/>
  <c r="BE1031" i="15" s="1"/>
  <c r="AF1030" i="15"/>
  <c r="AF1029" i="15"/>
  <c r="AF1028" i="15"/>
  <c r="AF1027" i="15"/>
  <c r="AF1022" i="15"/>
  <c r="AF1026" i="15"/>
  <c r="AF1025" i="15"/>
  <c r="AF1024" i="15"/>
  <c r="AF1023" i="15"/>
  <c r="AR1013" i="15"/>
  <c r="G1013" i="35"/>
  <c r="AR1004" i="15"/>
  <c r="G1004" i="35"/>
  <c r="AR1148" i="15"/>
  <c r="G1148" i="35"/>
  <c r="AR1155" i="15"/>
  <c r="G1155" i="35"/>
  <c r="AY1147" i="15"/>
  <c r="AY1154" i="15"/>
  <c r="AY1161" i="15"/>
  <c r="AY1169" i="15"/>
  <c r="AZ1169" i="15" s="1"/>
  <c r="BF1169" i="15"/>
  <c r="BE1169" i="15"/>
  <c r="BD1169" i="15"/>
  <c r="V1169" i="15"/>
  <c r="AR1107" i="15"/>
  <c r="G1107" i="35"/>
  <c r="AY958" i="15"/>
  <c r="AY982" i="15"/>
  <c r="V990" i="15"/>
  <c r="AY990" i="15"/>
  <c r="AZ990" i="15" s="1"/>
  <c r="BF990" i="15"/>
  <c r="BE990" i="15"/>
  <c r="BD990" i="15"/>
  <c r="AR922" i="15"/>
  <c r="G922" i="35"/>
  <c r="BF894" i="15"/>
  <c r="V894" i="15"/>
  <c r="AY894" i="15"/>
  <c r="AY840" i="15"/>
  <c r="AR831" i="15"/>
  <c r="G831" i="35"/>
  <c r="AY919" i="15"/>
  <c r="AY893" i="15"/>
  <c r="AY830" i="15"/>
  <c r="AR822" i="15"/>
  <c r="G822" i="35"/>
  <c r="AY1010" i="15"/>
  <c r="AY1017" i="15"/>
  <c r="AY1024" i="15"/>
  <c r="BF1032" i="15"/>
  <c r="BE1032" i="15"/>
  <c r="BD1032" i="15"/>
  <c r="V1032" i="15"/>
  <c r="AY1032" i="15"/>
  <c r="AZ1032" i="15" s="1"/>
  <c r="AY913" i="15"/>
  <c r="AY824" i="15"/>
  <c r="AR940" i="15"/>
  <c r="G940" i="35"/>
  <c r="BE942" i="15"/>
  <c r="BD942" i="15"/>
  <c r="V942" i="15"/>
  <c r="AY942" i="15"/>
  <c r="AZ942" i="15" s="1"/>
  <c r="BF942" i="15"/>
  <c r="BE853" i="15"/>
  <c r="BD853" i="15"/>
  <c r="V853" i="15"/>
  <c r="AY853" i="15"/>
  <c r="AZ853" i="15" s="1"/>
  <c r="BF853" i="15"/>
  <c r="AY752" i="15"/>
  <c r="AY782" i="15"/>
  <c r="AR798" i="15"/>
  <c r="G798" i="35"/>
  <c r="AR754" i="15"/>
  <c r="G754" i="35"/>
  <c r="AR968" i="15"/>
  <c r="G968" i="35"/>
  <c r="AY794" i="15"/>
  <c r="AY802" i="15"/>
  <c r="BF810" i="15"/>
  <c r="BE810" i="15"/>
  <c r="BD810" i="15"/>
  <c r="V810" i="15"/>
  <c r="AY810" i="15"/>
  <c r="AZ810" i="15" s="1"/>
  <c r="AY744" i="15"/>
  <c r="BE744" i="15"/>
  <c r="AR867" i="15"/>
  <c r="G867" i="35"/>
  <c r="AR710" i="15"/>
  <c r="G710" i="35"/>
  <c r="AY796" i="15"/>
  <c r="BD968" i="15"/>
  <c r="AR875" i="15"/>
  <c r="G875" i="35"/>
  <c r="AR882" i="15"/>
  <c r="G882" i="35"/>
  <c r="AR890" i="15"/>
  <c r="G890" i="35"/>
  <c r="AR695" i="15"/>
  <c r="G695" i="35"/>
  <c r="AY670" i="15"/>
  <c r="AR741" i="15"/>
  <c r="G741" i="35"/>
  <c r="AY666" i="15"/>
  <c r="AY608" i="15"/>
  <c r="BE608" i="15"/>
  <c r="BD608" i="15"/>
  <c r="BF582" i="15"/>
  <c r="BE582" i="15"/>
  <c r="BD582" i="15"/>
  <c r="V582" i="15"/>
  <c r="AY582" i="15"/>
  <c r="AZ582" i="15" s="1"/>
  <c r="AR576" i="15"/>
  <c r="G576" i="35"/>
  <c r="AY464" i="15"/>
  <c r="AY430" i="15"/>
  <c r="AR425" i="15"/>
  <c r="G425" i="35"/>
  <c r="AR421" i="15"/>
  <c r="G421" i="35"/>
  <c r="AR417" i="15"/>
  <c r="G417" i="35"/>
  <c r="BE394" i="15"/>
  <c r="BD394" i="15"/>
  <c r="AY394" i="15"/>
  <c r="AR388" i="15"/>
  <c r="G388" i="35"/>
  <c r="AY619" i="15"/>
  <c r="AR607" i="15"/>
  <c r="G607" i="35"/>
  <c r="AY576" i="15"/>
  <c r="AR570" i="15"/>
  <c r="G570" i="35"/>
  <c r="AR566" i="15"/>
  <c r="G566" i="35"/>
  <c r="BD428" i="15"/>
  <c r="AY428" i="15"/>
  <c r="AY420" i="15"/>
  <c r="AY387" i="15"/>
  <c r="AR381" i="15"/>
  <c r="G381" i="35"/>
  <c r="BF357" i="15"/>
  <c r="BE357" i="15"/>
  <c r="BD357" i="15"/>
  <c r="V357" i="15"/>
  <c r="AY357" i="15"/>
  <c r="AZ357" i="15" s="1"/>
  <c r="AY693" i="15"/>
  <c r="AY700" i="15"/>
  <c r="BE700" i="15"/>
  <c r="AY707" i="15"/>
  <c r="AY715" i="15"/>
  <c r="AR646" i="15"/>
  <c r="G646" i="35"/>
  <c r="AY613" i="15"/>
  <c r="AY567" i="15"/>
  <c r="BE567" i="15"/>
  <c r="AR562" i="15"/>
  <c r="G562" i="35"/>
  <c r="AY539" i="15"/>
  <c r="AZ539" i="15" s="1"/>
  <c r="BF539" i="15"/>
  <c r="BE539" i="15"/>
  <c r="BD539" i="15"/>
  <c r="V539" i="15"/>
  <c r="AY383" i="15"/>
  <c r="BE383" i="15"/>
  <c r="BD383" i="15"/>
  <c r="AR375" i="15"/>
  <c r="G375" i="35"/>
  <c r="AY348" i="15"/>
  <c r="AY559" i="15"/>
  <c r="AY533" i="15"/>
  <c r="BE533" i="15"/>
  <c r="AR525" i="15"/>
  <c r="G525" i="35"/>
  <c r="AY345" i="15"/>
  <c r="AR337" i="15"/>
  <c r="G337" i="35"/>
  <c r="AY553" i="15"/>
  <c r="AY520" i="15"/>
  <c r="BE520" i="15"/>
  <c r="V494" i="15"/>
  <c r="AY494" i="15"/>
  <c r="AZ494" i="15" s="1"/>
  <c r="BF494" i="15"/>
  <c r="BE494" i="15"/>
  <c r="BD494" i="15"/>
  <c r="AR486" i="15"/>
  <c r="G486" i="35"/>
  <c r="BE630" i="15"/>
  <c r="BD630" i="15"/>
  <c r="AY630" i="15"/>
  <c r="AZ630" i="15" s="1"/>
  <c r="V630" i="15"/>
  <c r="BF630" i="15"/>
  <c r="AR613" i="15"/>
  <c r="G613" i="35"/>
  <c r="BD518" i="15"/>
  <c r="AY518" i="15"/>
  <c r="BE518" i="15"/>
  <c r="AY486" i="15"/>
  <c r="AR480" i="15"/>
  <c r="G480" i="35"/>
  <c r="AR476" i="15"/>
  <c r="G476" i="35"/>
  <c r="AY331" i="15"/>
  <c r="AY509" i="15"/>
  <c r="AY477" i="15"/>
  <c r="AR469" i="15"/>
  <c r="G469" i="35"/>
  <c r="AR400" i="15"/>
  <c r="G400" i="35"/>
  <c r="AR659" i="15"/>
  <c r="G659" i="35"/>
  <c r="AR667" i="15"/>
  <c r="G667" i="35"/>
  <c r="AY441" i="15"/>
  <c r="AR435" i="15"/>
  <c r="G435" i="35"/>
  <c r="BF403" i="15"/>
  <c r="BE403" i="15"/>
  <c r="BD403" i="15"/>
  <c r="V403" i="15"/>
  <c r="AY403" i="15"/>
  <c r="AZ403" i="15" s="1"/>
  <c r="AR300" i="15"/>
  <c r="G300" i="35"/>
  <c r="AY283" i="15"/>
  <c r="AR195" i="15"/>
  <c r="G195" i="35"/>
  <c r="AY168" i="15"/>
  <c r="BG146" i="22"/>
  <c r="AF152" i="15"/>
  <c r="AF151" i="15"/>
  <c r="BE151" i="15" s="1"/>
  <c r="AF150" i="15"/>
  <c r="AF149" i="15"/>
  <c r="AF148" i="15"/>
  <c r="AF147" i="15"/>
  <c r="AF180" i="15"/>
  <c r="AS180" i="15" s="1"/>
  <c r="AF179" i="15"/>
  <c r="AS179" i="15" s="1"/>
  <c r="AF178" i="15"/>
  <c r="AS178" i="15" s="1"/>
  <c r="AF177" i="15"/>
  <c r="AS177" i="15" s="1"/>
  <c r="AF176" i="15"/>
  <c r="AF175" i="15"/>
  <c r="AF174" i="15"/>
  <c r="AF173" i="15"/>
  <c r="AF172" i="15"/>
  <c r="BE172" i="15" s="1"/>
  <c r="AF171" i="15"/>
  <c r="AF170" i="15"/>
  <c r="AF169" i="15"/>
  <c r="AF168" i="15"/>
  <c r="AF167" i="15"/>
  <c r="AF166" i="15"/>
  <c r="AF165" i="15"/>
  <c r="AF164" i="15"/>
  <c r="AF163" i="15"/>
  <c r="AF162" i="15"/>
  <c r="AF161" i="15"/>
  <c r="AF160" i="15"/>
  <c r="AF153" i="15"/>
  <c r="AF158" i="15"/>
  <c r="BE158" i="15" s="1"/>
  <c r="AF156" i="15"/>
  <c r="AF154" i="15"/>
  <c r="AF159" i="15"/>
  <c r="AF157" i="15"/>
  <c r="AF155" i="15"/>
  <c r="AR15" i="15"/>
  <c r="G15" i="35"/>
  <c r="AR307" i="15"/>
  <c r="G307" i="35"/>
  <c r="AR306" i="15"/>
  <c r="G306" i="35"/>
  <c r="AY192" i="15"/>
  <c r="AR291" i="15"/>
  <c r="G291" i="35"/>
  <c r="AY310" i="15"/>
  <c r="AY288" i="15"/>
  <c r="AR265" i="15"/>
  <c r="G265" i="35"/>
  <c r="AY158" i="15"/>
  <c r="BD158" i="15"/>
  <c r="AY126" i="15"/>
  <c r="BF126" i="15"/>
  <c r="BE126" i="15"/>
  <c r="V126" i="15"/>
  <c r="AR118" i="15"/>
  <c r="G118" i="35"/>
  <c r="AR261" i="15"/>
  <c r="G261" i="35"/>
  <c r="AY151" i="15"/>
  <c r="V118" i="15"/>
  <c r="BF118" i="15"/>
  <c r="AY118" i="15"/>
  <c r="AR110" i="15"/>
  <c r="G110" i="35"/>
  <c r="AR253" i="15"/>
  <c r="G253" i="35"/>
  <c r="AR104" i="15"/>
  <c r="G104" i="35"/>
  <c r="AR245" i="15"/>
  <c r="G245" i="35"/>
  <c r="V220" i="15"/>
  <c r="AY220" i="15"/>
  <c r="BF220" i="15"/>
  <c r="BE220" i="15"/>
  <c r="V106" i="15"/>
  <c r="AY106" i="15"/>
  <c r="BF106" i="15"/>
  <c r="BE106" i="15"/>
  <c r="AR238" i="15"/>
  <c r="G238" i="35"/>
  <c r="AY212" i="15"/>
  <c r="AR61" i="15"/>
  <c r="G61" i="35"/>
  <c r="AY247" i="15"/>
  <c r="AY253" i="15"/>
  <c r="AY260" i="15"/>
  <c r="BE260" i="15"/>
  <c r="BE35" i="15"/>
  <c r="V35" i="15"/>
  <c r="AY35" i="15"/>
  <c r="BF35" i="15"/>
  <c r="BD43" i="15"/>
  <c r="V43" i="15"/>
  <c r="AY43" i="15"/>
  <c r="AZ43" i="15" s="1"/>
  <c r="BF43" i="15"/>
  <c r="BE43" i="15"/>
  <c r="V19" i="15"/>
  <c r="BF19" i="15"/>
  <c r="AY19" i="15"/>
  <c r="V63" i="15"/>
  <c r="AY63" i="15"/>
  <c r="BF63" i="15"/>
  <c r="V70" i="15"/>
  <c r="AY70" i="15"/>
  <c r="BF70" i="15"/>
  <c r="BE70" i="15"/>
  <c r="AY77" i="15"/>
  <c r="BF77" i="15"/>
  <c r="V77" i="15"/>
  <c r="V85" i="15"/>
  <c r="BF85" i="15"/>
  <c r="BE85" i="15"/>
  <c r="AY85" i="15"/>
  <c r="BF31" i="15"/>
  <c r="V31" i="15"/>
  <c r="AY31" i="15"/>
  <c r="BE31" i="15"/>
  <c r="BF30" i="15"/>
  <c r="V30" i="15"/>
  <c r="AY30" i="15"/>
  <c r="BE30" i="15"/>
  <c r="BF14" i="15"/>
  <c r="BE14" i="15"/>
  <c r="AY14" i="15"/>
  <c r="V14" i="15"/>
  <c r="BE2787" i="15"/>
  <c r="BD2787" i="15"/>
  <c r="V2787" i="15"/>
  <c r="AY2787" i="15"/>
  <c r="AZ2787" i="15" s="1"/>
  <c r="BF2787" i="15"/>
  <c r="V2691" i="15"/>
  <c r="AY2691" i="15"/>
  <c r="AZ2691" i="15" s="1"/>
  <c r="BF2691" i="15"/>
  <c r="BE2691" i="15"/>
  <c r="BD2691" i="15"/>
  <c r="BF2677" i="15"/>
  <c r="BE2677" i="15"/>
  <c r="BD2677" i="15"/>
  <c r="V2677" i="15"/>
  <c r="AY2677" i="15"/>
  <c r="AZ2677" i="15" s="1"/>
  <c r="BD2449" i="15"/>
  <c r="V2449" i="15"/>
  <c r="AY2449" i="15"/>
  <c r="AZ2449" i="15" s="1"/>
  <c r="BF2449" i="15"/>
  <c r="BE2449" i="15"/>
  <c r="V2336" i="15"/>
  <c r="AY2336" i="15"/>
  <c r="AZ2336" i="15" s="1"/>
  <c r="BF2336" i="15"/>
  <c r="BE2336" i="15"/>
  <c r="BD2336" i="15"/>
  <c r="BE2290" i="15"/>
  <c r="V2290" i="15"/>
  <c r="AY2290" i="15"/>
  <c r="AZ2290" i="15" s="1"/>
  <c r="BD2290" i="15"/>
  <c r="AS2290" i="15"/>
  <c r="BF2290" i="15"/>
  <c r="BF2096" i="15"/>
  <c r="BE2096" i="15"/>
  <c r="BD2096" i="15"/>
  <c r="V2096" i="15"/>
  <c r="AY2096" i="15"/>
  <c r="AZ2096" i="15" s="1"/>
  <c r="AY2054" i="15"/>
  <c r="AZ2054" i="15" s="1"/>
  <c r="BF2054" i="15"/>
  <c r="BE2054" i="15"/>
  <c r="BD2054" i="15"/>
  <c r="V2054" i="15"/>
  <c r="BF2762" i="15"/>
  <c r="BD2762" i="15"/>
  <c r="V2762" i="15"/>
  <c r="BE2762" i="15"/>
  <c r="AY2762" i="15"/>
  <c r="AZ2762" i="15" s="1"/>
  <c r="BF2686" i="15"/>
  <c r="BE2686" i="15"/>
  <c r="BD2686" i="15"/>
  <c r="V2686" i="15"/>
  <c r="AY2686" i="15"/>
  <c r="AZ2686" i="15" s="1"/>
  <c r="BF2562" i="15"/>
  <c r="BD2562" i="15"/>
  <c r="BE2562" i="15"/>
  <c r="AY2562" i="15"/>
  <c r="AZ2562" i="15" s="1"/>
  <c r="V2562" i="15"/>
  <c r="V2474" i="15"/>
  <c r="AY2474" i="15"/>
  <c r="AZ2474" i="15" s="1"/>
  <c r="BF2474" i="15"/>
  <c r="BD2474" i="15"/>
  <c r="BE2474" i="15"/>
  <c r="BD2375" i="15"/>
  <c r="AY2375" i="15"/>
  <c r="AZ2375" i="15" s="1"/>
  <c r="BF2375" i="15"/>
  <c r="BE2375" i="15"/>
  <c r="V2375" i="15"/>
  <c r="BF2717" i="15"/>
  <c r="BE2717" i="15"/>
  <c r="BD2717" i="15"/>
  <c r="V2717" i="15"/>
  <c r="AY2717" i="15"/>
  <c r="AZ2717" i="15" s="1"/>
  <c r="BF2728" i="15"/>
  <c r="BE2728" i="15"/>
  <c r="BD2728" i="15"/>
  <c r="V2728" i="15"/>
  <c r="AY2728" i="15"/>
  <c r="AZ2728" i="15" s="1"/>
  <c r="AY2739" i="15"/>
  <c r="AZ2739" i="15" s="1"/>
  <c r="BF2739" i="15"/>
  <c r="BE2739" i="15"/>
  <c r="BD2739" i="15"/>
  <c r="V2739" i="15"/>
  <c r="BF2769" i="15"/>
  <c r="BE2769" i="15"/>
  <c r="BD2769" i="15"/>
  <c r="V2769" i="15"/>
  <c r="AY2769" i="15"/>
  <c r="AZ2769" i="15" s="1"/>
  <c r="BE2778" i="15"/>
  <c r="BD2778" i="15"/>
  <c r="V2778" i="15"/>
  <c r="AY2778" i="15"/>
  <c r="AZ2778" i="15" s="1"/>
  <c r="BF2778" i="15"/>
  <c r="V2766" i="15"/>
  <c r="AY2766" i="15"/>
  <c r="AZ2766" i="15" s="1"/>
  <c r="BF2766" i="15"/>
  <c r="BE2766" i="15"/>
  <c r="BD2766" i="15"/>
  <c r="AY2773" i="15"/>
  <c r="AZ2773" i="15" s="1"/>
  <c r="BF2773" i="15"/>
  <c r="BE2773" i="15"/>
  <c r="BD2773" i="15"/>
  <c r="V2773" i="15"/>
  <c r="BF2761" i="15"/>
  <c r="BE2761" i="15"/>
  <c r="AY2761" i="15"/>
  <c r="AZ2761" i="15" s="1"/>
  <c r="V2761" i="15"/>
  <c r="BD2761" i="15"/>
  <c r="BD2733" i="15"/>
  <c r="V2733" i="15"/>
  <c r="AY2733" i="15"/>
  <c r="AZ2733" i="15" s="1"/>
  <c r="BF2733" i="15"/>
  <c r="BE2733" i="15"/>
  <c r="BE2724" i="15"/>
  <c r="BD2724" i="15"/>
  <c r="V2724" i="15"/>
  <c r="AY2724" i="15"/>
  <c r="AZ2724" i="15" s="1"/>
  <c r="BF2724" i="15"/>
  <c r="BF2716" i="15"/>
  <c r="BE2716" i="15"/>
  <c r="BD2716" i="15"/>
  <c r="AY2716" i="15"/>
  <c r="AZ2716" i="15" s="1"/>
  <c r="V2716" i="15"/>
  <c r="BG2711" i="22"/>
  <c r="BG2712" i="22" s="1"/>
  <c r="BG2713" i="22" s="1"/>
  <c r="BG2714" i="22" s="1"/>
  <c r="BG2715" i="22" s="1"/>
  <c r="BG2716" i="22" s="1"/>
  <c r="BG2717" i="22" s="1"/>
  <c r="BG2718" i="22" s="1"/>
  <c r="BG2719" i="22" s="1"/>
  <c r="BG2720" i="22" s="1"/>
  <c r="BG2721" i="22" s="1"/>
  <c r="BG2722" i="22" s="1"/>
  <c r="BG2723" i="22" s="1"/>
  <c r="BG2724" i="22" s="1"/>
  <c r="BG2725" i="22" s="1"/>
  <c r="BG2726" i="22" s="1"/>
  <c r="BG2727" i="22" s="1"/>
  <c r="BG2728" i="22" s="1"/>
  <c r="BG2729" i="22" s="1"/>
  <c r="BG2730" i="22" s="1"/>
  <c r="BG2731" i="22" s="1"/>
  <c r="BG2732" i="22" s="1"/>
  <c r="BG2733" i="22" s="1"/>
  <c r="BG2734" i="22" s="1"/>
  <c r="BG2735" i="22" s="1"/>
  <c r="BG2736" i="22" s="1"/>
  <c r="BG2737" i="22" s="1"/>
  <c r="BG2738" i="22" s="1"/>
  <c r="BG2739" i="22" s="1"/>
  <c r="BG2740" i="22" s="1"/>
  <c r="BG2741" i="22" s="1"/>
  <c r="BG2742" i="22" s="1"/>
  <c r="BG2743" i="22" s="1"/>
  <c r="BG2744" i="22" s="1"/>
  <c r="BG2745" i="22" s="1"/>
  <c r="AF2740" i="15"/>
  <c r="AS2740" i="15" s="1"/>
  <c r="AF2730" i="15"/>
  <c r="AS2730" i="15" s="1"/>
  <c r="AF2721" i="15"/>
  <c r="AS2721" i="15" s="1"/>
  <c r="AF2741" i="15"/>
  <c r="AS2741" i="15" s="1"/>
  <c r="AF2732" i="15"/>
  <c r="AS2732" i="15" s="1"/>
  <c r="AF2731" i="15"/>
  <c r="AS2731" i="15" s="1"/>
  <c r="AF2722" i="15"/>
  <c r="AS2722" i="15" s="1"/>
  <c r="AF2742" i="15"/>
  <c r="AS2742" i="15" s="1"/>
  <c r="AF2733" i="15"/>
  <c r="AS2733" i="15" s="1"/>
  <c r="AF2723" i="15"/>
  <c r="AS2723" i="15" s="1"/>
  <c r="AF2714" i="15"/>
  <c r="AS2714" i="15" s="1"/>
  <c r="AF2743" i="15"/>
  <c r="AS2743" i="15" s="1"/>
  <c r="AF2734" i="15"/>
  <c r="AS2734" i="15" s="1"/>
  <c r="AF2725" i="15"/>
  <c r="AS2725" i="15" s="1"/>
  <c r="AF2724" i="15"/>
  <c r="AS2724" i="15" s="1"/>
  <c r="AF2715" i="15"/>
  <c r="AS2715" i="15" s="1"/>
  <c r="AF2744" i="15"/>
  <c r="AS2744" i="15" s="1"/>
  <c r="AF2735" i="15"/>
  <c r="AS2735" i="15" s="1"/>
  <c r="AF2726" i="15"/>
  <c r="AS2726" i="15" s="1"/>
  <c r="AF2745" i="15"/>
  <c r="AS2745" i="15" s="1"/>
  <c r="AF2736" i="15"/>
  <c r="AS2736" i="15" s="1"/>
  <c r="AF2727" i="15"/>
  <c r="AS2727" i="15" s="1"/>
  <c r="AF2718" i="15"/>
  <c r="AS2718" i="15" s="1"/>
  <c r="AF2717" i="15"/>
  <c r="AS2717" i="15" s="1"/>
  <c r="AF2737" i="15"/>
  <c r="AS2737" i="15" s="1"/>
  <c r="AF2728" i="15"/>
  <c r="AS2728" i="15" s="1"/>
  <c r="AF2719" i="15"/>
  <c r="AS2719" i="15" s="1"/>
  <c r="AF2739" i="15"/>
  <c r="AS2739" i="15" s="1"/>
  <c r="AF2738" i="15"/>
  <c r="AS2738" i="15" s="1"/>
  <c r="AF2729" i="15"/>
  <c r="AS2729" i="15" s="1"/>
  <c r="AF2720" i="15"/>
  <c r="AS2720" i="15" s="1"/>
  <c r="AF2712" i="15"/>
  <c r="AS2712" i="15" s="1"/>
  <c r="AS2711" i="15"/>
  <c r="BI2711" i="15" s="1"/>
  <c r="AF2716" i="15"/>
  <c r="AS2716" i="15" s="1"/>
  <c r="AF2713" i="15"/>
  <c r="AS2713" i="15" s="1"/>
  <c r="BF2667" i="15"/>
  <c r="AY2667" i="15"/>
  <c r="AZ2667" i="15" s="1"/>
  <c r="BD2667" i="15"/>
  <c r="V2667" i="15"/>
  <c r="BE2667" i="15"/>
  <c r="BF2676" i="15"/>
  <c r="BE2676" i="15"/>
  <c r="BD2676" i="15"/>
  <c r="V2676" i="15"/>
  <c r="AY2676" i="15"/>
  <c r="AZ2676" i="15" s="1"/>
  <c r="BD2692" i="15"/>
  <c r="V2692" i="15"/>
  <c r="AY2692" i="15"/>
  <c r="AZ2692" i="15" s="1"/>
  <c r="BF2692" i="15"/>
  <c r="BE2692" i="15"/>
  <c r="V2699" i="15"/>
  <c r="AY2699" i="15"/>
  <c r="AZ2699" i="15" s="1"/>
  <c r="BF2699" i="15"/>
  <c r="BE2699" i="15"/>
  <c r="BD2699" i="15"/>
  <c r="BF2628" i="15"/>
  <c r="BD2628" i="15"/>
  <c r="V2628" i="15"/>
  <c r="AY2628" i="15"/>
  <c r="AZ2628" i="15" s="1"/>
  <c r="BE2628" i="15"/>
  <c r="V2652" i="15"/>
  <c r="AY2652" i="15"/>
  <c r="AZ2652" i="15" s="1"/>
  <c r="BF2652" i="15"/>
  <c r="BE2652" i="15"/>
  <c r="BD2652" i="15"/>
  <c r="BF2647" i="15"/>
  <c r="BE2647" i="15"/>
  <c r="V2647" i="15"/>
  <c r="AY2647" i="15"/>
  <c r="AZ2647" i="15" s="1"/>
  <c r="BD2647" i="15"/>
  <c r="V2587" i="15"/>
  <c r="AY2587" i="15"/>
  <c r="AZ2587" i="15" s="1"/>
  <c r="BE2587" i="15"/>
  <c r="BD2587" i="15"/>
  <c r="BF2587" i="15"/>
  <c r="BE2599" i="15"/>
  <c r="BD2599" i="15"/>
  <c r="V2599" i="15"/>
  <c r="AY2599" i="15"/>
  <c r="AZ2599" i="15" s="1"/>
  <c r="BF2599" i="15"/>
  <c r="BE2580" i="15"/>
  <c r="BD2580" i="15"/>
  <c r="V2580" i="15"/>
  <c r="AY2580" i="15"/>
  <c r="AZ2580" i="15" s="1"/>
  <c r="BF2580" i="15"/>
  <c r="BF2514" i="15"/>
  <c r="BE2514" i="15"/>
  <c r="BD2514" i="15"/>
  <c r="V2514" i="15"/>
  <c r="AY2514" i="15"/>
  <c r="AZ2514" i="15" s="1"/>
  <c r="BD2548" i="15"/>
  <c r="V2548" i="15"/>
  <c r="BF2548" i="15"/>
  <c r="BE2548" i="15"/>
  <c r="AY2548" i="15"/>
  <c r="AZ2548" i="15" s="1"/>
  <c r="AY2563" i="15"/>
  <c r="AZ2563" i="15" s="1"/>
  <c r="BE2563" i="15"/>
  <c r="BD2563" i="15"/>
  <c r="V2563" i="15"/>
  <c r="BF2563" i="15"/>
  <c r="V2497" i="15"/>
  <c r="AY2497" i="15"/>
  <c r="AZ2497" i="15" s="1"/>
  <c r="BF2497" i="15"/>
  <c r="BE2497" i="15"/>
  <c r="BD2497" i="15"/>
  <c r="V2517" i="15"/>
  <c r="AY2517" i="15"/>
  <c r="AZ2517" i="15" s="1"/>
  <c r="BF2517" i="15"/>
  <c r="BE2517" i="15"/>
  <c r="BD2517" i="15"/>
  <c r="BD2509" i="15"/>
  <c r="V2509" i="15"/>
  <c r="AY2509" i="15"/>
  <c r="AZ2509" i="15" s="1"/>
  <c r="BF2509" i="15"/>
  <c r="BE2509" i="15"/>
  <c r="BF2560" i="15"/>
  <c r="BE2560" i="15"/>
  <c r="BD2560" i="15"/>
  <c r="V2560" i="15"/>
  <c r="AY2560" i="15"/>
  <c r="AZ2560" i="15" s="1"/>
  <c r="V2546" i="15"/>
  <c r="AY2546" i="15"/>
  <c r="AZ2546" i="15" s="1"/>
  <c r="BF2546" i="15"/>
  <c r="BE2546" i="15"/>
  <c r="BD2546" i="15"/>
  <c r="BF2511" i="15"/>
  <c r="BE2511" i="15"/>
  <c r="BD2511" i="15"/>
  <c r="V2511" i="15"/>
  <c r="AY2511" i="15"/>
  <c r="AZ2511" i="15" s="1"/>
  <c r="BF2409" i="15"/>
  <c r="BE2409" i="15"/>
  <c r="BD2409" i="15"/>
  <c r="V2409" i="15"/>
  <c r="AY2409" i="15"/>
  <c r="AZ2409" i="15" s="1"/>
  <c r="BF2420" i="15"/>
  <c r="BE2420" i="15"/>
  <c r="BD2420" i="15"/>
  <c r="V2420" i="15"/>
  <c r="AY2420" i="15"/>
  <c r="AZ2420" i="15" s="1"/>
  <c r="AY2445" i="15"/>
  <c r="AZ2445" i="15" s="1"/>
  <c r="BF2445" i="15"/>
  <c r="BE2445" i="15"/>
  <c r="BD2445" i="15"/>
  <c r="V2445" i="15"/>
  <c r="V2447" i="15"/>
  <c r="AY2447" i="15"/>
  <c r="AZ2447" i="15" s="1"/>
  <c r="BF2447" i="15"/>
  <c r="BE2447" i="15"/>
  <c r="BD2447" i="15"/>
  <c r="BD2425" i="15"/>
  <c r="V2425" i="15"/>
  <c r="AY2425" i="15"/>
  <c r="AZ2425" i="15" s="1"/>
  <c r="BF2425" i="15"/>
  <c r="BE2425" i="15"/>
  <c r="BD2397" i="15"/>
  <c r="V2397" i="15"/>
  <c r="AY2397" i="15"/>
  <c r="AZ2397" i="15" s="1"/>
  <c r="BF2397" i="15"/>
  <c r="BE2397" i="15"/>
  <c r="BD2475" i="15"/>
  <c r="V2475" i="15"/>
  <c r="AY2475" i="15"/>
  <c r="AZ2475" i="15" s="1"/>
  <c r="BE2475" i="15"/>
  <c r="BF2475" i="15"/>
  <c r="AY2463" i="15"/>
  <c r="AZ2463" i="15" s="1"/>
  <c r="BF2463" i="15"/>
  <c r="BE2463" i="15"/>
  <c r="BD2463" i="15"/>
  <c r="V2463" i="15"/>
  <c r="BE2417" i="15"/>
  <c r="BD2417" i="15"/>
  <c r="V2417" i="15"/>
  <c r="AY2417" i="15"/>
  <c r="AZ2417" i="15" s="1"/>
  <c r="BF2417" i="15"/>
  <c r="AY2381" i="15"/>
  <c r="AZ2381" i="15" s="1"/>
  <c r="BF2381" i="15"/>
  <c r="BE2381" i="15"/>
  <c r="BD2381" i="15"/>
  <c r="V2381" i="15"/>
  <c r="V2373" i="15"/>
  <c r="AY2373" i="15"/>
  <c r="AZ2373" i="15" s="1"/>
  <c r="BF2373" i="15"/>
  <c r="BE2373" i="15"/>
  <c r="BD2373" i="15"/>
  <c r="BF2366" i="15"/>
  <c r="BE2366" i="15"/>
  <c r="BD2366" i="15"/>
  <c r="V2366" i="15"/>
  <c r="AY2366" i="15"/>
  <c r="AZ2366" i="15" s="1"/>
  <c r="BD2353" i="15"/>
  <c r="V2353" i="15"/>
  <c r="AY2353" i="15"/>
  <c r="AZ2353" i="15" s="1"/>
  <c r="BF2353" i="15"/>
  <c r="BE2353" i="15"/>
  <c r="AY2371" i="15"/>
  <c r="AZ2371" i="15" s="1"/>
  <c r="BF2371" i="15"/>
  <c r="BE2371" i="15"/>
  <c r="BD2371" i="15"/>
  <c r="V2371" i="15"/>
  <c r="BE2311" i="15"/>
  <c r="BD2311" i="15"/>
  <c r="V2311" i="15"/>
  <c r="AY2311" i="15"/>
  <c r="AZ2311" i="15" s="1"/>
  <c r="BF2311" i="15"/>
  <c r="BF2331" i="15"/>
  <c r="BE2331" i="15"/>
  <c r="BD2331" i="15"/>
  <c r="V2331" i="15"/>
  <c r="AY2331" i="15"/>
  <c r="AZ2331" i="15" s="1"/>
  <c r="BF2312" i="15"/>
  <c r="BE2312" i="15"/>
  <c r="BD2312" i="15"/>
  <c r="V2312" i="15"/>
  <c r="AY2312" i="15"/>
  <c r="AZ2312" i="15" s="1"/>
  <c r="BF2291" i="15"/>
  <c r="V2291" i="15"/>
  <c r="BE2291" i="15"/>
  <c r="BD2291" i="15"/>
  <c r="AY2291" i="15"/>
  <c r="AZ2291" i="15" s="1"/>
  <c r="AY2283" i="15"/>
  <c r="AZ2283" i="15" s="1"/>
  <c r="BE2283" i="15"/>
  <c r="V2283" i="15"/>
  <c r="BD2283" i="15"/>
  <c r="BF2283" i="15"/>
  <c r="V2263" i="15"/>
  <c r="AY2263" i="15"/>
  <c r="AZ2263" i="15" s="1"/>
  <c r="BF2263" i="15"/>
  <c r="BE2263" i="15"/>
  <c r="BD2263" i="15"/>
  <c r="V2273" i="15"/>
  <c r="AY2273" i="15"/>
  <c r="AZ2273" i="15" s="1"/>
  <c r="BF2273" i="15"/>
  <c r="BE2273" i="15"/>
  <c r="BD2273" i="15"/>
  <c r="BD2274" i="15"/>
  <c r="V2274" i="15"/>
  <c r="AY2274" i="15"/>
  <c r="AZ2274" i="15" s="1"/>
  <c r="BF2274" i="15"/>
  <c r="BE2274" i="15"/>
  <c r="BF2177" i="15"/>
  <c r="BE2177" i="15"/>
  <c r="BD2177" i="15"/>
  <c r="AS2177" i="15"/>
  <c r="V2177" i="15"/>
  <c r="AY2177" i="15"/>
  <c r="AZ2177" i="15" s="1"/>
  <c r="BF2200" i="15"/>
  <c r="AY2200" i="15"/>
  <c r="AZ2200" i="15" s="1"/>
  <c r="AS2200" i="15"/>
  <c r="BE2200" i="15"/>
  <c r="BD2200" i="15"/>
  <c r="V2200" i="15"/>
  <c r="V2197" i="15"/>
  <c r="AY2197" i="15"/>
  <c r="AZ2197" i="15" s="1"/>
  <c r="BE2197" i="15"/>
  <c r="BD2197" i="15"/>
  <c r="BF2197" i="15"/>
  <c r="AS2197" i="15"/>
  <c r="BF2231" i="15"/>
  <c r="BE2231" i="15"/>
  <c r="V2231" i="15"/>
  <c r="AY2231" i="15"/>
  <c r="AZ2231" i="15" s="1"/>
  <c r="BD2231" i="15"/>
  <c r="BE2238" i="15"/>
  <c r="BD2238" i="15"/>
  <c r="V2238" i="15"/>
  <c r="AY2238" i="15"/>
  <c r="AZ2238" i="15" s="1"/>
  <c r="BF2238" i="15"/>
  <c r="BD2246" i="15"/>
  <c r="V2246" i="15"/>
  <c r="AY2246" i="15"/>
  <c r="AZ2246" i="15" s="1"/>
  <c r="BF2246" i="15"/>
  <c r="BE2246" i="15"/>
  <c r="BF2225" i="15"/>
  <c r="BD2225" i="15"/>
  <c r="V2225" i="15"/>
  <c r="AY2225" i="15"/>
  <c r="AZ2225" i="15" s="1"/>
  <c r="BE2225" i="15"/>
  <c r="BF2138" i="15"/>
  <c r="BE2138" i="15"/>
  <c r="BD2138" i="15"/>
  <c r="V2138" i="15"/>
  <c r="AY2138" i="15"/>
  <c r="AZ2138" i="15" s="1"/>
  <c r="AY2129" i="15"/>
  <c r="AZ2129" i="15" s="1"/>
  <c r="BF2129" i="15"/>
  <c r="BE2129" i="15"/>
  <c r="BD2129" i="15"/>
  <c r="V2129" i="15"/>
  <c r="BE2185" i="15"/>
  <c r="BD2185" i="15"/>
  <c r="AS2185" i="15"/>
  <c r="V2185" i="15"/>
  <c r="AY2185" i="15"/>
  <c r="AZ2185" i="15" s="1"/>
  <c r="BF2185" i="15"/>
  <c r="BE2155" i="15"/>
  <c r="BD2155" i="15"/>
  <c r="V2155" i="15"/>
  <c r="AY2155" i="15"/>
  <c r="AZ2155" i="15" s="1"/>
  <c r="BF2155" i="15"/>
  <c r="BF2180" i="15"/>
  <c r="BE2180" i="15"/>
  <c r="BD2180" i="15"/>
  <c r="AS2180" i="15"/>
  <c r="V2180" i="15"/>
  <c r="AY2180" i="15"/>
  <c r="AZ2180" i="15" s="1"/>
  <c r="BF2149" i="15"/>
  <c r="BE2149" i="15"/>
  <c r="BD2149" i="15"/>
  <c r="V2149" i="15"/>
  <c r="AY2149" i="15"/>
  <c r="AZ2149" i="15" s="1"/>
  <c r="BF2098" i="15"/>
  <c r="BE2098" i="15"/>
  <c r="BD2098" i="15"/>
  <c r="V2098" i="15"/>
  <c r="AY2098" i="15"/>
  <c r="AZ2098" i="15" s="1"/>
  <c r="BF2093" i="15"/>
  <c r="BE2093" i="15"/>
  <c r="BD2093" i="15"/>
  <c r="V2093" i="15"/>
  <c r="AY2093" i="15"/>
  <c r="AZ2093" i="15" s="1"/>
  <c r="AY2083" i="15"/>
  <c r="AZ2083" i="15" s="1"/>
  <c r="BF2083" i="15"/>
  <c r="BE2083" i="15"/>
  <c r="BD2083" i="15"/>
  <c r="V2083" i="15"/>
  <c r="BF2112" i="15"/>
  <c r="BE2112" i="15"/>
  <c r="BD2112" i="15"/>
  <c r="V2112" i="15"/>
  <c r="AY2112" i="15"/>
  <c r="AZ2112" i="15" s="1"/>
  <c r="BF2105" i="15"/>
  <c r="BE2105" i="15"/>
  <c r="BD2105" i="15"/>
  <c r="V2105" i="15"/>
  <c r="AY2105" i="15"/>
  <c r="AZ2105" i="15" s="1"/>
  <c r="BF2002" i="15"/>
  <c r="BE2002" i="15"/>
  <c r="BD2002" i="15"/>
  <c r="V2002" i="15"/>
  <c r="AY2002" i="15"/>
  <c r="AZ2002" i="15" s="1"/>
  <c r="V2038" i="15"/>
  <c r="BE2038" i="15"/>
  <c r="BD2038" i="15"/>
  <c r="BF2038" i="15"/>
  <c r="AY2038" i="15"/>
  <c r="AZ2038" i="15" s="1"/>
  <c r="V2044" i="15"/>
  <c r="AY2044" i="15"/>
  <c r="AZ2044" i="15" s="1"/>
  <c r="BF2044" i="15"/>
  <c r="BD2044" i="15"/>
  <c r="BE2044" i="15"/>
  <c r="AY2052" i="15"/>
  <c r="AZ2052" i="15" s="1"/>
  <c r="BF2052" i="15"/>
  <c r="BE2052" i="15"/>
  <c r="BD2052" i="15"/>
  <c r="V2052" i="15"/>
  <c r="BF2060" i="15"/>
  <c r="BE2060" i="15"/>
  <c r="BD2060" i="15"/>
  <c r="V2060" i="15"/>
  <c r="AY2060" i="15"/>
  <c r="AZ2060" i="15" s="1"/>
  <c r="BF2068" i="15"/>
  <c r="BE2068" i="15"/>
  <c r="BD2068" i="15"/>
  <c r="V2068" i="15"/>
  <c r="AY2068" i="15"/>
  <c r="AZ2068" i="15" s="1"/>
  <c r="AY2021" i="15"/>
  <c r="AZ2021" i="15" s="1"/>
  <c r="BF2021" i="15"/>
  <c r="V2021" i="15"/>
  <c r="BE2021" i="15"/>
  <c r="BD2021" i="15"/>
  <c r="BF2008" i="15"/>
  <c r="BE2008" i="15"/>
  <c r="BD2008" i="15"/>
  <c r="V2008" i="15"/>
  <c r="AY2008" i="15"/>
  <c r="AZ2008" i="15" s="1"/>
  <c r="BF1910" i="15"/>
  <c r="BE1910" i="15"/>
  <c r="BD1910" i="15"/>
  <c r="V1910" i="15"/>
  <c r="AY1910" i="15"/>
  <c r="AZ1910" i="15" s="1"/>
  <c r="BE1767" i="15"/>
  <c r="BD1767" i="15"/>
  <c r="AY1767" i="15"/>
  <c r="AZ1767" i="15" s="1"/>
  <c r="BF1767" i="15"/>
  <c r="V1767" i="15"/>
  <c r="BF1904" i="15"/>
  <c r="BE1904" i="15"/>
  <c r="BD1904" i="15"/>
  <c r="V1904" i="15"/>
  <c r="AY1904" i="15"/>
  <c r="AZ1904" i="15" s="1"/>
  <c r="AY1843" i="15"/>
  <c r="AZ1843" i="15" s="1"/>
  <c r="BF1843" i="15"/>
  <c r="BE1843" i="15"/>
  <c r="BD1843" i="15"/>
  <c r="V1843" i="15"/>
  <c r="V1833" i="15"/>
  <c r="AY1833" i="15"/>
  <c r="AZ1833" i="15" s="1"/>
  <c r="BF1833" i="15"/>
  <c r="BE1833" i="15"/>
  <c r="BD1833" i="15"/>
  <c r="V1796" i="15"/>
  <c r="AY1796" i="15"/>
  <c r="AZ1796" i="15" s="1"/>
  <c r="BF1796" i="15"/>
  <c r="BE1796" i="15"/>
  <c r="BD1796" i="15"/>
  <c r="BF1976" i="15"/>
  <c r="BE1976" i="15"/>
  <c r="BD1976" i="15"/>
  <c r="V1976" i="15"/>
  <c r="AY1976" i="15"/>
  <c r="AZ1976" i="15" s="1"/>
  <c r="AY1953" i="15"/>
  <c r="AZ1953" i="15" s="1"/>
  <c r="BF1953" i="15"/>
  <c r="V1953" i="15"/>
  <c r="BE1953" i="15"/>
  <c r="BD1953" i="15"/>
  <c r="BF1960" i="15"/>
  <c r="BE1960" i="15"/>
  <c r="V1960" i="15"/>
  <c r="AY1960" i="15"/>
  <c r="AZ1960" i="15" s="1"/>
  <c r="BD1960" i="15"/>
  <c r="BF1968" i="15"/>
  <c r="BE1968" i="15"/>
  <c r="BD1968" i="15"/>
  <c r="V1968" i="15"/>
  <c r="AY1968" i="15"/>
  <c r="AZ1968" i="15" s="1"/>
  <c r="BD1787" i="15"/>
  <c r="V1787" i="15"/>
  <c r="AY1787" i="15"/>
  <c r="AZ1787" i="15" s="1"/>
  <c r="BF1787" i="15"/>
  <c r="BE1787" i="15"/>
  <c r="BE1927" i="15"/>
  <c r="BD1927" i="15"/>
  <c r="V1927" i="15"/>
  <c r="AY1927" i="15"/>
  <c r="AZ1927" i="15" s="1"/>
  <c r="BF1927" i="15"/>
  <c r="BE1816" i="15"/>
  <c r="BD1816" i="15"/>
  <c r="V1816" i="15"/>
  <c r="AY1816" i="15"/>
  <c r="AZ1816" i="15" s="1"/>
  <c r="BF1816" i="15"/>
  <c r="BE1784" i="15"/>
  <c r="BD1784" i="15"/>
  <c r="V1784" i="15"/>
  <c r="BF1784" i="15"/>
  <c r="AY1784" i="15"/>
  <c r="AZ1784" i="15" s="1"/>
  <c r="BF1919" i="15"/>
  <c r="BE1919" i="15"/>
  <c r="BD1919" i="15"/>
  <c r="V1919" i="15"/>
  <c r="AY1919" i="15"/>
  <c r="AZ1919" i="15" s="1"/>
  <c r="BF1779" i="15"/>
  <c r="BE1779" i="15"/>
  <c r="BD1779" i="15"/>
  <c r="AY1779" i="15"/>
  <c r="AZ1779" i="15" s="1"/>
  <c r="V1779" i="15"/>
  <c r="BF1736" i="15"/>
  <c r="BE1736" i="15"/>
  <c r="BD1736" i="15"/>
  <c r="V1736" i="15"/>
  <c r="AY1736" i="15"/>
  <c r="AZ1736" i="15" s="1"/>
  <c r="BF1708" i="15"/>
  <c r="BE1708" i="15"/>
  <c r="BD1708" i="15"/>
  <c r="V1708" i="15"/>
  <c r="AY1708" i="15"/>
  <c r="AZ1708" i="15" s="1"/>
  <c r="V1589" i="15"/>
  <c r="AY1589" i="15"/>
  <c r="BF1589" i="15"/>
  <c r="BE1589" i="15"/>
  <c r="BD1589" i="15"/>
  <c r="BF1731" i="15"/>
  <c r="BE1731" i="15"/>
  <c r="BD1731" i="15"/>
  <c r="V1731" i="15"/>
  <c r="AY1731" i="15"/>
  <c r="AZ1731" i="15" s="1"/>
  <c r="AY1727" i="15"/>
  <c r="AZ1727" i="15" s="1"/>
  <c r="BF1727" i="15"/>
  <c r="BE1727" i="15"/>
  <c r="BD1727" i="15"/>
  <c r="V1727" i="15"/>
  <c r="BF1744" i="15"/>
  <c r="BE1744" i="15"/>
  <c r="BD1744" i="15"/>
  <c r="V1744" i="15"/>
  <c r="AY1744" i="15"/>
  <c r="AZ1744" i="15" s="1"/>
  <c r="V1752" i="15"/>
  <c r="BF1752" i="15"/>
  <c r="BE1752" i="15"/>
  <c r="BD1752" i="15"/>
  <c r="AY1752" i="15"/>
  <c r="AZ1752" i="15" s="1"/>
  <c r="AY1692" i="15"/>
  <c r="AZ1692" i="15" s="1"/>
  <c r="BF1692" i="15"/>
  <c r="BE1692" i="15"/>
  <c r="BD1692" i="15"/>
  <c r="AS1692" i="15"/>
  <c r="V1692" i="15"/>
  <c r="V1683" i="15"/>
  <c r="AY1683" i="15"/>
  <c r="AZ1683" i="15" s="1"/>
  <c r="BF1683" i="15"/>
  <c r="BE1683" i="15"/>
  <c r="BD1683" i="15"/>
  <c r="V1678" i="15"/>
  <c r="AY1678" i="15"/>
  <c r="AZ1678" i="15" s="1"/>
  <c r="BF1678" i="15"/>
  <c r="BE1678" i="15"/>
  <c r="BD1678" i="15"/>
  <c r="V1646" i="15"/>
  <c r="AY1646" i="15"/>
  <c r="BF1646" i="15"/>
  <c r="BE1646" i="15"/>
  <c r="BD1646" i="15"/>
  <c r="V1620" i="15"/>
  <c r="AY1620" i="15"/>
  <c r="AZ1620" i="15" s="1"/>
  <c r="BF1620" i="15"/>
  <c r="BE1620" i="15"/>
  <c r="BD1620" i="15"/>
  <c r="BD1644" i="15"/>
  <c r="V1644" i="15"/>
  <c r="AY1644" i="15"/>
  <c r="BF1644" i="15"/>
  <c r="BE1644" i="15"/>
  <c r="BD1610" i="15"/>
  <c r="V1610" i="15"/>
  <c r="AY1610" i="15"/>
  <c r="BF1610" i="15"/>
  <c r="BE1610" i="15"/>
  <c r="BE1632" i="15"/>
  <c r="V1632" i="15"/>
  <c r="AY1632" i="15"/>
  <c r="BF1632" i="15"/>
  <c r="BF1498" i="15"/>
  <c r="BE1498" i="15"/>
  <c r="BD1498" i="15"/>
  <c r="V1498" i="15"/>
  <c r="AY1498" i="15"/>
  <c r="AR1463" i="15"/>
  <c r="G1463" i="35"/>
  <c r="AY1454" i="15"/>
  <c r="BE1454" i="15"/>
  <c r="BD1454" i="15"/>
  <c r="BF1454" i="15"/>
  <c r="V1454" i="15"/>
  <c r="AR1608" i="15"/>
  <c r="G1608" i="35"/>
  <c r="V1529" i="15"/>
  <c r="AY1529" i="15"/>
  <c r="AZ1529" i="15" s="1"/>
  <c r="BF1529" i="15"/>
  <c r="BE1529" i="15"/>
  <c r="BD1529" i="15"/>
  <c r="BD1553" i="15"/>
  <c r="V1553" i="15"/>
  <c r="AY1553" i="15"/>
  <c r="BF1553" i="15"/>
  <c r="BE1553" i="15"/>
  <c r="V1517" i="15"/>
  <c r="AY1517" i="15"/>
  <c r="BF1517" i="15"/>
  <c r="BE1517" i="15"/>
  <c r="AR1589" i="15"/>
  <c r="G1589" i="35"/>
  <c r="BE1570" i="15"/>
  <c r="AY1570" i="15"/>
  <c r="V1570" i="15"/>
  <c r="BF1570" i="15"/>
  <c r="BE1514" i="15"/>
  <c r="V1514" i="15"/>
  <c r="AY1514" i="15"/>
  <c r="BF1514" i="15"/>
  <c r="BE1481" i="15"/>
  <c r="BD1481" i="15"/>
  <c r="V1481" i="15"/>
  <c r="AY1481" i="15"/>
  <c r="AZ1481" i="15" s="1"/>
  <c r="BF1481" i="15"/>
  <c r="AR1473" i="15"/>
  <c r="G1473" i="35"/>
  <c r="AY1389" i="15"/>
  <c r="AR1341" i="15"/>
  <c r="G1341" i="35"/>
  <c r="AR1500" i="15"/>
  <c r="G1500" i="35"/>
  <c r="BE1370" i="15"/>
  <c r="BD1370" i="15"/>
  <c r="AY1370" i="15"/>
  <c r="AR1365" i="15"/>
  <c r="G1365" i="35"/>
  <c r="AY1337" i="15"/>
  <c r="AR1333" i="15"/>
  <c r="G1333" i="35"/>
  <c r="AR1300" i="15"/>
  <c r="G1300" i="35"/>
  <c r="AY1333" i="15"/>
  <c r="BE1333" i="15"/>
  <c r="AR1294" i="15"/>
  <c r="G1294" i="35"/>
  <c r="V1428" i="15"/>
  <c r="BF1428" i="15"/>
  <c r="BE1428" i="15"/>
  <c r="AY1428" i="15"/>
  <c r="BF1436" i="15"/>
  <c r="V1436" i="15"/>
  <c r="AY1436" i="15"/>
  <c r="AZ1436" i="15" s="1"/>
  <c r="BE1436" i="15"/>
  <c r="BD1436" i="15"/>
  <c r="AY1328" i="15"/>
  <c r="BE1328" i="15"/>
  <c r="BD1328" i="15"/>
  <c r="AR1320" i="15"/>
  <c r="G1320" i="35"/>
  <c r="AR1288" i="15"/>
  <c r="G1288" i="35"/>
  <c r="AR1518" i="15"/>
  <c r="G1518" i="35"/>
  <c r="BF1413" i="15"/>
  <c r="AY1413" i="15"/>
  <c r="BE1413" i="15"/>
  <c r="V1413" i="15"/>
  <c r="AY1321" i="15"/>
  <c r="AR1281" i="15"/>
  <c r="G1281" i="35"/>
  <c r="V1408" i="15"/>
  <c r="BE1408" i="15"/>
  <c r="BF1408" i="15"/>
  <c r="BD1408" i="15"/>
  <c r="AY1408" i="15"/>
  <c r="AY1388" i="15"/>
  <c r="AR1276" i="15"/>
  <c r="G1276" i="35"/>
  <c r="AR1272" i="15"/>
  <c r="G1272" i="35"/>
  <c r="BF1213" i="15"/>
  <c r="BE1213" i="15"/>
  <c r="BD1213" i="15"/>
  <c r="V1213" i="15"/>
  <c r="AY1213" i="15"/>
  <c r="AZ1213" i="15" s="1"/>
  <c r="AY1202" i="15"/>
  <c r="AY1299" i="15"/>
  <c r="AY1228" i="15"/>
  <c r="AY1252" i="15"/>
  <c r="AY1195" i="15"/>
  <c r="AR1191" i="15"/>
  <c r="G1191" i="35"/>
  <c r="AY1192" i="15"/>
  <c r="BE1192" i="15"/>
  <c r="AR1184" i="15"/>
  <c r="G1184" i="35"/>
  <c r="AY1185" i="15"/>
  <c r="BF1260" i="15"/>
  <c r="BE1260" i="15"/>
  <c r="V1260" i="15"/>
  <c r="BD1260" i="15"/>
  <c r="AY1260" i="15"/>
  <c r="AZ1260" i="15" s="1"/>
  <c r="AY1100" i="15"/>
  <c r="AR1092" i="15"/>
  <c r="G1092" i="35"/>
  <c r="AR1120" i="15"/>
  <c r="G1120" i="35"/>
  <c r="AY1070" i="15"/>
  <c r="AR1061" i="15"/>
  <c r="G1061" i="35"/>
  <c r="BG1046" i="22"/>
  <c r="AF1052" i="15"/>
  <c r="AF1051" i="15"/>
  <c r="AF1050" i="15"/>
  <c r="AF1049" i="15"/>
  <c r="AF1048" i="15"/>
  <c r="AF1047" i="15"/>
  <c r="AF1080" i="15"/>
  <c r="AS1080" i="15" s="1"/>
  <c r="AF1079" i="15"/>
  <c r="AS1079" i="15" s="1"/>
  <c r="AF1078" i="15"/>
  <c r="AS1078" i="15" s="1"/>
  <c r="AF1077" i="15"/>
  <c r="AS1077" i="15" s="1"/>
  <c r="AF1076" i="15"/>
  <c r="BE1076" i="15" s="1"/>
  <c r="AF1075" i="15"/>
  <c r="AF1074" i="15"/>
  <c r="AF1073" i="15"/>
  <c r="AF1072" i="15"/>
  <c r="AF1071" i="15"/>
  <c r="AF1070" i="15"/>
  <c r="AF1069" i="15"/>
  <c r="AF1068" i="15"/>
  <c r="AF1067" i="15"/>
  <c r="AF1066" i="15"/>
  <c r="AF1065" i="15"/>
  <c r="AF1064" i="15"/>
  <c r="AF1063" i="15"/>
  <c r="AF1062" i="15"/>
  <c r="AF1061" i="15"/>
  <c r="AF1060" i="15"/>
  <c r="AF1058" i="15"/>
  <c r="AF1054" i="15"/>
  <c r="AF1057" i="15"/>
  <c r="AF1056" i="15"/>
  <c r="AF1053" i="15"/>
  <c r="AF1055" i="15"/>
  <c r="AF1059" i="15"/>
  <c r="AY1096" i="15"/>
  <c r="AY1122" i="15"/>
  <c r="AZ1122" i="15" s="1"/>
  <c r="V1122" i="15"/>
  <c r="BF1122" i="15"/>
  <c r="BE1122" i="15"/>
  <c r="BD1122" i="15"/>
  <c r="AY1062" i="15"/>
  <c r="AR1054" i="15"/>
  <c r="G1054" i="35"/>
  <c r="AY1059" i="15"/>
  <c r="BE1059" i="15"/>
  <c r="BD1059" i="15"/>
  <c r="AR1051" i="15"/>
  <c r="G1051" i="35"/>
  <c r="AY1052" i="15"/>
  <c r="AR1012" i="15"/>
  <c r="G1012" i="35"/>
  <c r="AR1003" i="15"/>
  <c r="G1003" i="35"/>
  <c r="AY1148" i="15"/>
  <c r="BD1148" i="15"/>
  <c r="AY1155" i="15"/>
  <c r="AY1162" i="15"/>
  <c r="AY1170" i="15"/>
  <c r="AZ1170" i="15" s="1"/>
  <c r="BF1170" i="15"/>
  <c r="BE1170" i="15"/>
  <c r="BD1170" i="15"/>
  <c r="V1170" i="15"/>
  <c r="AY1006" i="15"/>
  <c r="AY957" i="15"/>
  <c r="AY983" i="15"/>
  <c r="AY930" i="15"/>
  <c r="AR921" i="15"/>
  <c r="G921" i="35"/>
  <c r="AY839" i="15"/>
  <c r="AR830" i="15"/>
  <c r="G830" i="35"/>
  <c r="AY918" i="15"/>
  <c r="BE892" i="15"/>
  <c r="AY892" i="15"/>
  <c r="AY829" i="15"/>
  <c r="AY1011" i="15"/>
  <c r="AY1018" i="15"/>
  <c r="AY1025" i="15"/>
  <c r="BF1033" i="15"/>
  <c r="BE1033" i="15"/>
  <c r="BD1033" i="15"/>
  <c r="V1033" i="15"/>
  <c r="AY1033" i="15"/>
  <c r="AZ1033" i="15" s="1"/>
  <c r="AY912" i="15"/>
  <c r="AY823" i="15"/>
  <c r="AY1007" i="15"/>
  <c r="BE941" i="15"/>
  <c r="BD941" i="15"/>
  <c r="V941" i="15"/>
  <c r="AY941" i="15"/>
  <c r="AZ941" i="15" s="1"/>
  <c r="BF941" i="15"/>
  <c r="AR936" i="15"/>
  <c r="G936" i="35"/>
  <c r="BE852" i="15"/>
  <c r="BD852" i="15"/>
  <c r="V852" i="15"/>
  <c r="AY852" i="15"/>
  <c r="AZ852" i="15" s="1"/>
  <c r="BF852" i="15"/>
  <c r="AR847" i="15"/>
  <c r="G847" i="35"/>
  <c r="AY751" i="15"/>
  <c r="AR791" i="15"/>
  <c r="G791" i="35"/>
  <c r="AR799" i="15"/>
  <c r="G799" i="35"/>
  <c r="AY753" i="15"/>
  <c r="BG956" i="22"/>
  <c r="AF990" i="15"/>
  <c r="AS990" i="15" s="1"/>
  <c r="AF989" i="15"/>
  <c r="AS989" i="15" s="1"/>
  <c r="AF988" i="15"/>
  <c r="AS988" i="15" s="1"/>
  <c r="AF987" i="15"/>
  <c r="AS987" i="15" s="1"/>
  <c r="AF986" i="15"/>
  <c r="AF985" i="15"/>
  <c r="AF984" i="15"/>
  <c r="AF976" i="15"/>
  <c r="AF975" i="15"/>
  <c r="AF972" i="15"/>
  <c r="AF982" i="15"/>
  <c r="AF981" i="15"/>
  <c r="AF980" i="15"/>
  <c r="AF979" i="15"/>
  <c r="AF978" i="15"/>
  <c r="AF977" i="15"/>
  <c r="AF971" i="15"/>
  <c r="AF983" i="15"/>
  <c r="AF968" i="15"/>
  <c r="AF967" i="15"/>
  <c r="AF966" i="15"/>
  <c r="AF965" i="15"/>
  <c r="AF964" i="15"/>
  <c r="AF963" i="15"/>
  <c r="AF974" i="15"/>
  <c r="AF962" i="15"/>
  <c r="AF961" i="15"/>
  <c r="AF960" i="15"/>
  <c r="AF959" i="15"/>
  <c r="AF958" i="15"/>
  <c r="AF957" i="15"/>
  <c r="AF969" i="15"/>
  <c r="AF973" i="15"/>
  <c r="AF970" i="15"/>
  <c r="AR985" i="15"/>
  <c r="G985" i="35"/>
  <c r="AR786" i="15"/>
  <c r="G786" i="35"/>
  <c r="AY803" i="15"/>
  <c r="AR876" i="15"/>
  <c r="G876" i="35"/>
  <c r="AR883" i="15"/>
  <c r="G883" i="35"/>
  <c r="AR891" i="15"/>
  <c r="G891" i="35"/>
  <c r="AY669" i="15"/>
  <c r="AY740" i="15"/>
  <c r="AR732" i="15"/>
  <c r="G732" i="35"/>
  <c r="AR691" i="15"/>
  <c r="G691" i="35"/>
  <c r="AR687" i="15"/>
  <c r="G687" i="35"/>
  <c r="AY665" i="15"/>
  <c r="BF581" i="15"/>
  <c r="BE581" i="15"/>
  <c r="BD581" i="15"/>
  <c r="V581" i="15"/>
  <c r="AY581" i="15"/>
  <c r="AZ581" i="15" s="1"/>
  <c r="AY463" i="15"/>
  <c r="AY393" i="15"/>
  <c r="AR387" i="15"/>
  <c r="G387" i="35"/>
  <c r="AR645" i="15"/>
  <c r="G645" i="35"/>
  <c r="AY617" i="15"/>
  <c r="AR608" i="15"/>
  <c r="G608" i="35"/>
  <c r="AY575" i="15"/>
  <c r="AY427" i="15"/>
  <c r="AY419" i="15"/>
  <c r="BE386" i="15"/>
  <c r="AY386" i="15"/>
  <c r="BF356" i="15"/>
  <c r="BE356" i="15"/>
  <c r="BD356" i="15"/>
  <c r="V356" i="15"/>
  <c r="AY356" i="15"/>
  <c r="AZ356" i="15" s="1"/>
  <c r="AR351" i="15"/>
  <c r="G351" i="35"/>
  <c r="AY694" i="15"/>
  <c r="AY701" i="15"/>
  <c r="AY708" i="15"/>
  <c r="V716" i="15"/>
  <c r="AY716" i="15"/>
  <c r="AZ716" i="15" s="1"/>
  <c r="BF716" i="15"/>
  <c r="BE716" i="15"/>
  <c r="BD716" i="15"/>
  <c r="AY614" i="15"/>
  <c r="AY566" i="15"/>
  <c r="BE566" i="15"/>
  <c r="AY538" i="15"/>
  <c r="AZ538" i="15" s="1"/>
  <c r="BF538" i="15"/>
  <c r="BE538" i="15"/>
  <c r="BD538" i="15"/>
  <c r="V538" i="15"/>
  <c r="AR532" i="15"/>
  <c r="G532" i="35"/>
  <c r="AR528" i="15"/>
  <c r="G528" i="35"/>
  <c r="AY382" i="15"/>
  <c r="BD382" i="15"/>
  <c r="AY347" i="15"/>
  <c r="AR343" i="15"/>
  <c r="G343" i="35"/>
  <c r="AY558" i="15"/>
  <c r="AY532" i="15"/>
  <c r="BE532" i="15"/>
  <c r="AR524" i="15"/>
  <c r="G524" i="35"/>
  <c r="AY377" i="15"/>
  <c r="AY344" i="15"/>
  <c r="AR336" i="15"/>
  <c r="G336" i="35"/>
  <c r="AY552" i="15"/>
  <c r="V493" i="15"/>
  <c r="AY493" i="15"/>
  <c r="AZ493" i="15" s="1"/>
  <c r="BF493" i="15"/>
  <c r="BE493" i="15"/>
  <c r="BD493" i="15"/>
  <c r="AR485" i="15"/>
  <c r="G485" i="35"/>
  <c r="AR331" i="15"/>
  <c r="G331" i="35"/>
  <c r="BE629" i="15"/>
  <c r="BD629" i="15"/>
  <c r="AY629" i="15"/>
  <c r="AZ629" i="15" s="1"/>
  <c r="V629" i="15"/>
  <c r="BF629" i="15"/>
  <c r="AY517" i="15"/>
  <c r="AR511" i="15"/>
  <c r="G511" i="35"/>
  <c r="AR507" i="15"/>
  <c r="G507" i="35"/>
  <c r="AY485" i="15"/>
  <c r="AR445" i="15"/>
  <c r="G445" i="35"/>
  <c r="AY330" i="15"/>
  <c r="AR622" i="15"/>
  <c r="G622" i="35"/>
  <c r="AY508" i="15"/>
  <c r="AY476" i="15"/>
  <c r="BE450" i="15"/>
  <c r="BD450" i="15"/>
  <c r="V450" i="15"/>
  <c r="AY450" i="15"/>
  <c r="AZ450" i="15" s="1"/>
  <c r="BF450" i="15"/>
  <c r="AR442" i="15"/>
  <c r="G442" i="35"/>
  <c r="AR643" i="15"/>
  <c r="G643" i="35"/>
  <c r="AR660" i="15"/>
  <c r="G660" i="35"/>
  <c r="BE474" i="15"/>
  <c r="AY474" i="15"/>
  <c r="AR466" i="15"/>
  <c r="G466" i="35"/>
  <c r="AY440" i="15"/>
  <c r="BF402" i="15"/>
  <c r="BE402" i="15"/>
  <c r="BD402" i="15"/>
  <c r="V402" i="15"/>
  <c r="AY402" i="15"/>
  <c r="AZ402" i="15" s="1"/>
  <c r="BD203" i="15"/>
  <c r="AY203" i="15"/>
  <c r="AR194" i="15"/>
  <c r="G194" i="35"/>
  <c r="AY167" i="15"/>
  <c r="AR14" i="15"/>
  <c r="G14" i="35"/>
  <c r="AY311" i="15"/>
  <c r="AZ311" i="15" s="1"/>
  <c r="BF311" i="15"/>
  <c r="BE311" i="15"/>
  <c r="BD311" i="15"/>
  <c r="V311" i="15"/>
  <c r="AY297" i="15"/>
  <c r="AY157" i="15"/>
  <c r="AR151" i="15"/>
  <c r="G151" i="35"/>
  <c r="AY125" i="15"/>
  <c r="BF125" i="15"/>
  <c r="BE125" i="15"/>
  <c r="V125" i="15"/>
  <c r="AR117" i="15"/>
  <c r="G117" i="35"/>
  <c r="AR85" i="15"/>
  <c r="G85" i="35"/>
  <c r="AY150" i="15"/>
  <c r="V117" i="15"/>
  <c r="BF117" i="15"/>
  <c r="BE117" i="15"/>
  <c r="AY117" i="15"/>
  <c r="AR109" i="15"/>
  <c r="G109" i="35"/>
  <c r="AY290" i="15"/>
  <c r="AR103" i="15"/>
  <c r="G103" i="35"/>
  <c r="AR71" i="15"/>
  <c r="G71" i="35"/>
  <c r="AR297" i="15"/>
  <c r="G297" i="35"/>
  <c r="V219" i="15"/>
  <c r="AY219" i="15"/>
  <c r="BF219" i="15"/>
  <c r="AR215" i="15"/>
  <c r="G215" i="35"/>
  <c r="V105" i="15"/>
  <c r="AY105" i="15"/>
  <c r="BF105" i="15"/>
  <c r="AR68" i="15"/>
  <c r="G68" i="35"/>
  <c r="AR64" i="15"/>
  <c r="G64" i="35"/>
  <c r="AR35" i="15"/>
  <c r="G35" i="35"/>
  <c r="AR237" i="15"/>
  <c r="G237" i="35"/>
  <c r="AR60" i="15"/>
  <c r="G60" i="35"/>
  <c r="BE248" i="15"/>
  <c r="BD248" i="15"/>
  <c r="AY248" i="15"/>
  <c r="AY254" i="15"/>
  <c r="AY261" i="15"/>
  <c r="V36" i="15"/>
  <c r="AY36" i="15"/>
  <c r="BF36" i="15"/>
  <c r="BD44" i="15"/>
  <c r="V44" i="15"/>
  <c r="AY44" i="15"/>
  <c r="AZ44" i="15" s="1"/>
  <c r="BF44" i="15"/>
  <c r="BE44" i="15"/>
  <c r="BE20" i="15"/>
  <c r="V20" i="15"/>
  <c r="AY20" i="15"/>
  <c r="BF20" i="15"/>
  <c r="V64" i="15"/>
  <c r="AY64" i="15"/>
  <c r="BF64" i="15"/>
  <c r="V71" i="15"/>
  <c r="AY71" i="15"/>
  <c r="BF71" i="15"/>
  <c r="AY78" i="15"/>
  <c r="BF78" i="15"/>
  <c r="BE78" i="15"/>
  <c r="V78" i="15"/>
  <c r="V86" i="15"/>
  <c r="BF86" i="15"/>
  <c r="BE86" i="15"/>
  <c r="BD86" i="15"/>
  <c r="AY86" i="15"/>
  <c r="AZ86" i="15" s="1"/>
  <c r="AY2585" i="15"/>
  <c r="AZ2585" i="15" s="1"/>
  <c r="BF2585" i="15"/>
  <c r="BE2585" i="15"/>
  <c r="V2585" i="15"/>
  <c r="BD2585" i="15"/>
  <c r="BE2654" i="15"/>
  <c r="BD2654" i="15"/>
  <c r="AY2654" i="15"/>
  <c r="AZ2654" i="15" s="1"/>
  <c r="V2654" i="15"/>
  <c r="BF2654" i="15"/>
  <c r="AY2631" i="15"/>
  <c r="AZ2631" i="15" s="1"/>
  <c r="BF2631" i="15"/>
  <c r="BD2631" i="15"/>
  <c r="V2631" i="15"/>
  <c r="BE2631" i="15"/>
  <c r="V2606" i="15"/>
  <c r="AY2606" i="15"/>
  <c r="AZ2606" i="15" s="1"/>
  <c r="BE2606" i="15"/>
  <c r="BD2606" i="15"/>
  <c r="BF2606" i="15"/>
  <c r="BD2635" i="15"/>
  <c r="V2635" i="15"/>
  <c r="AY2635" i="15"/>
  <c r="AZ2635" i="15" s="1"/>
  <c r="BE2635" i="15"/>
  <c r="BF2635" i="15"/>
  <c r="BF2494" i="15"/>
  <c r="BE2494" i="15"/>
  <c r="BD2494" i="15"/>
  <c r="V2494" i="15"/>
  <c r="AY2494" i="15"/>
  <c r="AZ2494" i="15" s="1"/>
  <c r="BD2539" i="15"/>
  <c r="AY2539" i="15"/>
  <c r="AZ2539" i="15" s="1"/>
  <c r="BF2539" i="15"/>
  <c r="V2539" i="15"/>
  <c r="BE2539" i="15"/>
  <c r="BF2513" i="15"/>
  <c r="BE2513" i="15"/>
  <c r="BD2513" i="15"/>
  <c r="V2513" i="15"/>
  <c r="AY2513" i="15"/>
  <c r="AZ2513" i="15" s="1"/>
  <c r="BD2557" i="15"/>
  <c r="V2557" i="15"/>
  <c r="BF2557" i="15"/>
  <c r="BE2557" i="15"/>
  <c r="AY2557" i="15"/>
  <c r="AZ2557" i="15" s="1"/>
  <c r="BD2543" i="15"/>
  <c r="BE2543" i="15"/>
  <c r="AY2543" i="15"/>
  <c r="AZ2543" i="15" s="1"/>
  <c r="V2543" i="15"/>
  <c r="BF2543" i="15"/>
  <c r="V2507" i="15"/>
  <c r="AY2507" i="15"/>
  <c r="AZ2507" i="15" s="1"/>
  <c r="BF2507" i="15"/>
  <c r="BE2507" i="15"/>
  <c r="BD2507" i="15"/>
  <c r="AS2507" i="15"/>
  <c r="V2498" i="15"/>
  <c r="AY2498" i="15"/>
  <c r="AZ2498" i="15" s="1"/>
  <c r="BF2498" i="15"/>
  <c r="BE2498" i="15"/>
  <c r="BD2498" i="15"/>
  <c r="BG2576" i="22"/>
  <c r="BG2577" i="22" s="1"/>
  <c r="BG2578" i="22" s="1"/>
  <c r="BG2579" i="22" s="1"/>
  <c r="BG2580" i="22" s="1"/>
  <c r="BG2581" i="22" s="1"/>
  <c r="BG2582" i="22" s="1"/>
  <c r="BG2583" i="22" s="1"/>
  <c r="BG2584" i="22" s="1"/>
  <c r="BG2585" i="22" s="1"/>
  <c r="BG2586" i="22" s="1"/>
  <c r="BG2587" i="22" s="1"/>
  <c r="BG2588" i="22" s="1"/>
  <c r="BG2589" i="22" s="1"/>
  <c r="BG2590" i="22" s="1"/>
  <c r="BG2591" i="22" s="1"/>
  <c r="BG2592" i="22" s="1"/>
  <c r="BG2593" i="22" s="1"/>
  <c r="BG2594" i="22" s="1"/>
  <c r="BG2595" i="22" s="1"/>
  <c r="BG2596" i="22" s="1"/>
  <c r="BG2597" i="22" s="1"/>
  <c r="BG2598" i="22" s="1"/>
  <c r="BG2599" i="22" s="1"/>
  <c r="BG2600" i="22" s="1"/>
  <c r="BG2601" i="22" s="1"/>
  <c r="BG2602" i="22" s="1"/>
  <c r="BG2603" i="22" s="1"/>
  <c r="BG2604" i="22" s="1"/>
  <c r="BG2605" i="22" s="1"/>
  <c r="BG2606" i="22" s="1"/>
  <c r="BG2607" i="22" s="1"/>
  <c r="BG2608" i="22" s="1"/>
  <c r="BG2609" i="22" s="1"/>
  <c r="BG2610" i="22" s="1"/>
  <c r="AF2605" i="15"/>
  <c r="AS2605" i="15" s="1"/>
  <c r="AF2595" i="15"/>
  <c r="AS2595" i="15" s="1"/>
  <c r="AF2586" i="15"/>
  <c r="AS2586" i="15" s="1"/>
  <c r="AF2606" i="15"/>
  <c r="AS2606" i="15" s="1"/>
  <c r="AF2597" i="15"/>
  <c r="AS2597" i="15" s="1"/>
  <c r="AF2596" i="15"/>
  <c r="AS2596" i="15" s="1"/>
  <c r="AF2587" i="15"/>
  <c r="AS2587" i="15" s="1"/>
  <c r="AF2578" i="15"/>
  <c r="AS2578" i="15" s="1"/>
  <c r="AF2607" i="15"/>
  <c r="AS2607" i="15" s="1"/>
  <c r="AF2598" i="15"/>
  <c r="AS2598" i="15" s="1"/>
  <c r="AF2588" i="15"/>
  <c r="AS2588" i="15" s="1"/>
  <c r="AF2579" i="15"/>
  <c r="AS2579" i="15" s="1"/>
  <c r="AF2608" i="15"/>
  <c r="AS2608" i="15" s="1"/>
  <c r="AF2599" i="15"/>
  <c r="AS2599" i="15" s="1"/>
  <c r="AF2590" i="15"/>
  <c r="AS2590" i="15" s="1"/>
  <c r="AF2589" i="15"/>
  <c r="AS2589" i="15" s="1"/>
  <c r="AF2580" i="15"/>
  <c r="AS2580" i="15" s="1"/>
  <c r="AF2609" i="15"/>
  <c r="AS2609" i="15" s="1"/>
  <c r="AF2600" i="15"/>
  <c r="AS2600" i="15" s="1"/>
  <c r="AF2591" i="15"/>
  <c r="AS2591" i="15" s="1"/>
  <c r="AF2581" i="15"/>
  <c r="AS2581" i="15" s="1"/>
  <c r="AF2602" i="15"/>
  <c r="AS2602" i="15" s="1"/>
  <c r="AF2593" i="15"/>
  <c r="AS2593" i="15" s="1"/>
  <c r="AF2584" i="15"/>
  <c r="AS2584" i="15" s="1"/>
  <c r="AF2604" i="15"/>
  <c r="AS2604" i="15" s="1"/>
  <c r="BI2604" i="15" s="1"/>
  <c r="AF2603" i="15"/>
  <c r="AS2603" i="15" s="1"/>
  <c r="AF2594" i="15"/>
  <c r="AS2594" i="15" s="1"/>
  <c r="AF2585" i="15"/>
  <c r="AS2585" i="15" s="1"/>
  <c r="AF2610" i="15"/>
  <c r="AS2610" i="15" s="1"/>
  <c r="AF2601" i="15"/>
  <c r="AS2601" i="15" s="1"/>
  <c r="AS2576" i="15"/>
  <c r="BI2576" i="15" s="1"/>
  <c r="AF2582" i="15"/>
  <c r="AS2582" i="15" s="1"/>
  <c r="AF2577" i="15"/>
  <c r="AS2577" i="15" s="1"/>
  <c r="AF2592" i="15"/>
  <c r="AS2592" i="15" s="1"/>
  <c r="AF2583" i="15"/>
  <c r="AS2583" i="15" s="1"/>
  <c r="BE2558" i="15"/>
  <c r="BD2558" i="15"/>
  <c r="AY2558" i="15"/>
  <c r="AZ2558" i="15" s="1"/>
  <c r="V2558" i="15"/>
  <c r="BF2558" i="15"/>
  <c r="AY2545" i="15"/>
  <c r="AZ2545" i="15" s="1"/>
  <c r="BE2545" i="15"/>
  <c r="V2545" i="15"/>
  <c r="BF2545" i="15"/>
  <c r="BD2545" i="15"/>
  <c r="BF2401" i="15"/>
  <c r="BE2401" i="15"/>
  <c r="BD2401" i="15"/>
  <c r="V2401" i="15"/>
  <c r="AY2401" i="15"/>
  <c r="AZ2401" i="15" s="1"/>
  <c r="AY2421" i="15"/>
  <c r="AZ2421" i="15" s="1"/>
  <c r="BF2421" i="15"/>
  <c r="BE2421" i="15"/>
  <c r="BD2421" i="15"/>
  <c r="V2421" i="15"/>
  <c r="V2446" i="15"/>
  <c r="AY2446" i="15"/>
  <c r="AZ2446" i="15" s="1"/>
  <c r="BF2446" i="15"/>
  <c r="BE2446" i="15"/>
  <c r="BD2446" i="15"/>
  <c r="V2424" i="15"/>
  <c r="AY2424" i="15"/>
  <c r="AZ2424" i="15" s="1"/>
  <c r="BF2424" i="15"/>
  <c r="BE2424" i="15"/>
  <c r="BD2424" i="15"/>
  <c r="V2405" i="15"/>
  <c r="AY2405" i="15"/>
  <c r="AZ2405" i="15" s="1"/>
  <c r="BF2405" i="15"/>
  <c r="BE2405" i="15"/>
  <c r="BD2405" i="15"/>
  <c r="V2456" i="15"/>
  <c r="BF2456" i="15"/>
  <c r="BD2456" i="15"/>
  <c r="BE2456" i="15"/>
  <c r="AY2456" i="15"/>
  <c r="AZ2456" i="15" s="1"/>
  <c r="AY2472" i="15"/>
  <c r="AZ2472" i="15" s="1"/>
  <c r="BF2472" i="15"/>
  <c r="BE2472" i="15"/>
  <c r="BD2472" i="15"/>
  <c r="V2472" i="15"/>
  <c r="BE2416" i="15"/>
  <c r="BD2416" i="15"/>
  <c r="V2416" i="15"/>
  <c r="AY2416" i="15"/>
  <c r="AZ2416" i="15" s="1"/>
  <c r="BF2416" i="15"/>
  <c r="BF2427" i="15"/>
  <c r="BE2427" i="15"/>
  <c r="BD2427" i="15"/>
  <c r="V2427" i="15"/>
  <c r="AY2427" i="15"/>
  <c r="AZ2427" i="15" s="1"/>
  <c r="BF2314" i="15"/>
  <c r="BE2314" i="15"/>
  <c r="BD2314" i="15"/>
  <c r="V2314" i="15"/>
  <c r="AY2314" i="15"/>
  <c r="AZ2314" i="15" s="1"/>
  <c r="BF2324" i="15"/>
  <c r="BE2324" i="15"/>
  <c r="BD2324" i="15"/>
  <c r="V2324" i="15"/>
  <c r="AY2324" i="15"/>
  <c r="AZ2324" i="15" s="1"/>
  <c r="V2382" i="15"/>
  <c r="AY2382" i="15"/>
  <c r="AZ2382" i="15" s="1"/>
  <c r="BF2382" i="15"/>
  <c r="BE2382" i="15"/>
  <c r="BD2382" i="15"/>
  <c r="V2317" i="15"/>
  <c r="AY2317" i="15"/>
  <c r="AZ2317" i="15" s="1"/>
  <c r="BF2317" i="15"/>
  <c r="BE2317" i="15"/>
  <c r="BD2317" i="15"/>
  <c r="V2328" i="15"/>
  <c r="AY2328" i="15"/>
  <c r="AZ2328" i="15" s="1"/>
  <c r="BF2328" i="15"/>
  <c r="BE2328" i="15"/>
  <c r="BD2328" i="15"/>
  <c r="BD2329" i="15"/>
  <c r="V2329" i="15"/>
  <c r="AY2329" i="15"/>
  <c r="AZ2329" i="15" s="1"/>
  <c r="BF2329" i="15"/>
  <c r="BE2329" i="15"/>
  <c r="BE2339" i="15"/>
  <c r="BD2339" i="15"/>
  <c r="V2339" i="15"/>
  <c r="AY2339" i="15"/>
  <c r="AZ2339" i="15" s="1"/>
  <c r="BF2339" i="15"/>
  <c r="BE2321" i="15"/>
  <c r="BD2321" i="15"/>
  <c r="V2321" i="15"/>
  <c r="AY2321" i="15"/>
  <c r="AZ2321" i="15" s="1"/>
  <c r="BF2321" i="15"/>
  <c r="BF2278" i="15"/>
  <c r="BE2278" i="15"/>
  <c r="BD2278" i="15"/>
  <c r="V2278" i="15"/>
  <c r="AY2278" i="15"/>
  <c r="AZ2278" i="15" s="1"/>
  <c r="AY2285" i="15"/>
  <c r="AZ2285" i="15" s="1"/>
  <c r="BE2285" i="15"/>
  <c r="BF2285" i="15"/>
  <c r="BD2285" i="15"/>
  <c r="V2285" i="15"/>
  <c r="AY2292" i="15"/>
  <c r="AZ2292" i="15" s="1"/>
  <c r="BD2292" i="15"/>
  <c r="BE2292" i="15"/>
  <c r="V2292" i="15"/>
  <c r="BF2292" i="15"/>
  <c r="V2264" i="15"/>
  <c r="AY2264" i="15"/>
  <c r="AZ2264" i="15" s="1"/>
  <c r="BF2264" i="15"/>
  <c r="BE2264" i="15"/>
  <c r="BD2264" i="15"/>
  <c r="BD2286" i="15"/>
  <c r="V2286" i="15"/>
  <c r="BF2286" i="15"/>
  <c r="BE2286" i="15"/>
  <c r="AY2286" i="15"/>
  <c r="AZ2286" i="15" s="1"/>
  <c r="BE2266" i="15"/>
  <c r="BD2266" i="15"/>
  <c r="V2266" i="15"/>
  <c r="AY2266" i="15"/>
  <c r="AZ2266" i="15" s="1"/>
  <c r="BF2266" i="15"/>
  <c r="BF2176" i="15"/>
  <c r="BE2176" i="15"/>
  <c r="BD2176" i="15"/>
  <c r="AS2176" i="15"/>
  <c r="V2176" i="15"/>
  <c r="AY2176" i="15"/>
  <c r="AZ2176" i="15" s="1"/>
  <c r="BF2201" i="15"/>
  <c r="AY2201" i="15"/>
  <c r="AZ2201" i="15" s="1"/>
  <c r="AS2201" i="15"/>
  <c r="BE2201" i="15"/>
  <c r="BD2201" i="15"/>
  <c r="V2201" i="15"/>
  <c r="V2198" i="15"/>
  <c r="AY2198" i="15"/>
  <c r="AZ2198" i="15" s="1"/>
  <c r="BF2198" i="15"/>
  <c r="AS2198" i="15"/>
  <c r="BE2198" i="15"/>
  <c r="BD2198" i="15"/>
  <c r="BF2232" i="15"/>
  <c r="BE2232" i="15"/>
  <c r="V2232" i="15"/>
  <c r="AY2232" i="15"/>
  <c r="AZ2232" i="15" s="1"/>
  <c r="BD2232" i="15"/>
  <c r="BE2239" i="15"/>
  <c r="BD2239" i="15"/>
  <c r="V2239" i="15"/>
  <c r="AY2239" i="15"/>
  <c r="AZ2239" i="15" s="1"/>
  <c r="BF2239" i="15"/>
  <c r="BD2247" i="15"/>
  <c r="V2247" i="15"/>
  <c r="AY2247" i="15"/>
  <c r="AZ2247" i="15" s="1"/>
  <c r="BF2247" i="15"/>
  <c r="BE2247" i="15"/>
  <c r="BF2226" i="15"/>
  <c r="BD2226" i="15"/>
  <c r="V2226" i="15"/>
  <c r="AY2226" i="15"/>
  <c r="AZ2226" i="15" s="1"/>
  <c r="BE2226" i="15"/>
  <c r="BF2137" i="15"/>
  <c r="BE2137" i="15"/>
  <c r="BD2137" i="15"/>
  <c r="V2137" i="15"/>
  <c r="AY2137" i="15"/>
  <c r="AZ2137" i="15" s="1"/>
  <c r="AY2128" i="15"/>
  <c r="AZ2128" i="15" s="1"/>
  <c r="BF2128" i="15"/>
  <c r="BE2128" i="15"/>
  <c r="BD2128" i="15"/>
  <c r="V2128" i="15"/>
  <c r="AY2193" i="15"/>
  <c r="AZ2193" i="15" s="1"/>
  <c r="BF2193" i="15"/>
  <c r="BE2193" i="15"/>
  <c r="AS2193" i="15"/>
  <c r="BD2193" i="15"/>
  <c r="V2193" i="15"/>
  <c r="BE2154" i="15"/>
  <c r="BD2154" i="15"/>
  <c r="V2154" i="15"/>
  <c r="AY2154" i="15"/>
  <c r="AZ2154" i="15" s="1"/>
  <c r="BF2154" i="15"/>
  <c r="BF2179" i="15"/>
  <c r="BE2179" i="15"/>
  <c r="BD2179" i="15"/>
  <c r="AS2179" i="15"/>
  <c r="V2179" i="15"/>
  <c r="AY2179" i="15"/>
  <c r="AZ2179" i="15" s="1"/>
  <c r="BF2148" i="15"/>
  <c r="BE2148" i="15"/>
  <c r="BD2148" i="15"/>
  <c r="V2148" i="15"/>
  <c r="AY2148" i="15"/>
  <c r="AZ2148" i="15" s="1"/>
  <c r="BF2097" i="15"/>
  <c r="BE2097" i="15"/>
  <c r="BD2097" i="15"/>
  <c r="V2097" i="15"/>
  <c r="AY2097" i="15"/>
  <c r="AZ2097" i="15" s="1"/>
  <c r="BF2092" i="15"/>
  <c r="BE2092" i="15"/>
  <c r="BD2092" i="15"/>
  <c r="V2092" i="15"/>
  <c r="AY2092" i="15"/>
  <c r="AZ2092" i="15" s="1"/>
  <c r="AY2082" i="15"/>
  <c r="AZ2082" i="15" s="1"/>
  <c r="BF2082" i="15"/>
  <c r="BE2082" i="15"/>
  <c r="BD2082" i="15"/>
  <c r="V2082" i="15"/>
  <c r="BF2113" i="15"/>
  <c r="BE2113" i="15"/>
  <c r="BD2113" i="15"/>
  <c r="V2113" i="15"/>
  <c r="AY2113" i="15"/>
  <c r="AZ2113" i="15" s="1"/>
  <c r="BF2104" i="15"/>
  <c r="BE2104" i="15"/>
  <c r="BD2104" i="15"/>
  <c r="V2104" i="15"/>
  <c r="AY2104" i="15"/>
  <c r="AZ2104" i="15" s="1"/>
  <c r="BF2001" i="15"/>
  <c r="BE2001" i="15"/>
  <c r="BD2001" i="15"/>
  <c r="V2001" i="15"/>
  <c r="AY2001" i="15"/>
  <c r="AZ2001" i="15" s="1"/>
  <c r="V2045" i="15"/>
  <c r="AY2045" i="15"/>
  <c r="AZ2045" i="15" s="1"/>
  <c r="BF2045" i="15"/>
  <c r="BD2045" i="15"/>
  <c r="BE2045" i="15"/>
  <c r="AY2053" i="15"/>
  <c r="AZ2053" i="15" s="1"/>
  <c r="BF2053" i="15"/>
  <c r="BE2053" i="15"/>
  <c r="BD2053" i="15"/>
  <c r="V2053" i="15"/>
  <c r="BF2061" i="15"/>
  <c r="BE2061" i="15"/>
  <c r="BD2061" i="15"/>
  <c r="V2061" i="15"/>
  <c r="AY2061" i="15"/>
  <c r="AZ2061" i="15" s="1"/>
  <c r="BF2069" i="15"/>
  <c r="BE2069" i="15"/>
  <c r="BD2069" i="15"/>
  <c r="V2069" i="15"/>
  <c r="AY2069" i="15"/>
  <c r="AZ2069" i="15" s="1"/>
  <c r="BF2012" i="15"/>
  <c r="BE2012" i="15"/>
  <c r="BD2012" i="15"/>
  <c r="V2012" i="15"/>
  <c r="AY2012" i="15"/>
  <c r="AZ2012" i="15" s="1"/>
  <c r="AY2023" i="15"/>
  <c r="AZ2023" i="15" s="1"/>
  <c r="BF2023" i="15"/>
  <c r="V2023" i="15"/>
  <c r="BE2023" i="15"/>
  <c r="BD2023" i="15"/>
  <c r="AY2022" i="15"/>
  <c r="AZ2022" i="15" s="1"/>
  <c r="BF2022" i="15"/>
  <c r="V2022" i="15"/>
  <c r="BE2022" i="15"/>
  <c r="BD2022" i="15"/>
  <c r="BF1909" i="15"/>
  <c r="BE1909" i="15"/>
  <c r="BD1909" i="15"/>
  <c r="V1909" i="15"/>
  <c r="AY1909" i="15"/>
  <c r="AZ1909" i="15" s="1"/>
  <c r="BF1903" i="15"/>
  <c r="BE1903" i="15"/>
  <c r="BD1903" i="15"/>
  <c r="V1903" i="15"/>
  <c r="AY1903" i="15"/>
  <c r="AZ1903" i="15" s="1"/>
  <c r="BF1860" i="15"/>
  <c r="BE1860" i="15"/>
  <c r="BD1860" i="15"/>
  <c r="V1860" i="15"/>
  <c r="AY1860" i="15"/>
  <c r="AZ1860" i="15" s="1"/>
  <c r="AY1842" i="15"/>
  <c r="AZ1842" i="15" s="1"/>
  <c r="BF1842" i="15"/>
  <c r="BE1842" i="15"/>
  <c r="BD1842" i="15"/>
  <c r="V1842" i="15"/>
  <c r="V1872" i="15"/>
  <c r="AY1872" i="15"/>
  <c r="AZ1872" i="15" s="1"/>
  <c r="BF1872" i="15"/>
  <c r="BE1872" i="15"/>
  <c r="BD1872" i="15"/>
  <c r="V1832" i="15"/>
  <c r="AY1832" i="15"/>
  <c r="AZ1832" i="15" s="1"/>
  <c r="BF1832" i="15"/>
  <c r="BE1832" i="15"/>
  <c r="BD1832" i="15"/>
  <c r="BF1934" i="15"/>
  <c r="BD1934" i="15"/>
  <c r="V1934" i="15"/>
  <c r="AY1934" i="15"/>
  <c r="AZ1934" i="15" s="1"/>
  <c r="BE1934" i="15"/>
  <c r="V1795" i="15"/>
  <c r="AY1795" i="15"/>
  <c r="AZ1795" i="15" s="1"/>
  <c r="BF1795" i="15"/>
  <c r="BE1795" i="15"/>
  <c r="BD1795" i="15"/>
  <c r="BF1977" i="15"/>
  <c r="BE1977" i="15"/>
  <c r="BD1977" i="15"/>
  <c r="V1977" i="15"/>
  <c r="AY1977" i="15"/>
  <c r="AZ1977" i="15" s="1"/>
  <c r="AY1954" i="15"/>
  <c r="AZ1954" i="15" s="1"/>
  <c r="BF1954" i="15"/>
  <c r="V1954" i="15"/>
  <c r="BE1954" i="15"/>
  <c r="BD1954" i="15"/>
  <c r="BF1961" i="15"/>
  <c r="BE1961" i="15"/>
  <c r="V1961" i="15"/>
  <c r="AY1961" i="15"/>
  <c r="AZ1961" i="15" s="1"/>
  <c r="BD1961" i="15"/>
  <c r="BF1969" i="15"/>
  <c r="BE1969" i="15"/>
  <c r="BD1969" i="15"/>
  <c r="V1969" i="15"/>
  <c r="AY1969" i="15"/>
  <c r="AZ1969" i="15" s="1"/>
  <c r="BD1865" i="15"/>
  <c r="V1865" i="15"/>
  <c r="AY1865" i="15"/>
  <c r="AZ1865" i="15" s="1"/>
  <c r="BF1865" i="15"/>
  <c r="BE1865" i="15"/>
  <c r="BE1926" i="15"/>
  <c r="BD1926" i="15"/>
  <c r="V1926" i="15"/>
  <c r="AY1926" i="15"/>
  <c r="AZ1926" i="15" s="1"/>
  <c r="BF1926" i="15"/>
  <c r="BE1885" i="15"/>
  <c r="BD1885" i="15"/>
  <c r="V1885" i="15"/>
  <c r="AY1885" i="15"/>
  <c r="AZ1885" i="15" s="1"/>
  <c r="BF1885" i="15"/>
  <c r="BE1815" i="15"/>
  <c r="BD1815" i="15"/>
  <c r="V1815" i="15"/>
  <c r="AY1815" i="15"/>
  <c r="AZ1815" i="15" s="1"/>
  <c r="BF1815" i="15"/>
  <c r="BE1783" i="15"/>
  <c r="BD1783" i="15"/>
  <c r="V1783" i="15"/>
  <c r="BF1783" i="15"/>
  <c r="AY1783" i="15"/>
  <c r="AZ1783" i="15" s="1"/>
  <c r="BF1918" i="15"/>
  <c r="BE1918" i="15"/>
  <c r="BD1918" i="15"/>
  <c r="V1918" i="15"/>
  <c r="AY1918" i="15"/>
  <c r="AZ1918" i="15" s="1"/>
  <c r="BF1877" i="15"/>
  <c r="BE1877" i="15"/>
  <c r="BD1877" i="15"/>
  <c r="V1877" i="15"/>
  <c r="AY1877" i="15"/>
  <c r="AZ1877" i="15" s="1"/>
  <c r="BF1858" i="15"/>
  <c r="BE1858" i="15"/>
  <c r="BD1858" i="15"/>
  <c r="V1858" i="15"/>
  <c r="AY1858" i="15"/>
  <c r="AZ1858" i="15" s="1"/>
  <c r="BF1778" i="15"/>
  <c r="BE1778" i="15"/>
  <c r="BD1778" i="15"/>
  <c r="AY1778" i="15"/>
  <c r="AZ1778" i="15" s="1"/>
  <c r="V1778" i="15"/>
  <c r="BF1735" i="15"/>
  <c r="BE1735" i="15"/>
  <c r="BD1735" i="15"/>
  <c r="V1735" i="15"/>
  <c r="AY1735" i="15"/>
  <c r="AZ1735" i="15" s="1"/>
  <c r="BF1707" i="15"/>
  <c r="BE1707" i="15"/>
  <c r="BD1707" i="15"/>
  <c r="V1707" i="15"/>
  <c r="AY1707" i="15"/>
  <c r="AZ1707" i="15" s="1"/>
  <c r="V1588" i="15"/>
  <c r="AY1588" i="15"/>
  <c r="BF1588" i="15"/>
  <c r="BE1588" i="15"/>
  <c r="BD1588" i="15"/>
  <c r="BF1730" i="15"/>
  <c r="BE1730" i="15"/>
  <c r="BD1730" i="15"/>
  <c r="V1730" i="15"/>
  <c r="AY1730" i="15"/>
  <c r="AZ1730" i="15" s="1"/>
  <c r="BF1703" i="15"/>
  <c r="BE1703" i="15"/>
  <c r="BD1703" i="15"/>
  <c r="V1703" i="15"/>
  <c r="AY1703" i="15"/>
  <c r="AZ1703" i="15" s="1"/>
  <c r="AY1726" i="15"/>
  <c r="AZ1726" i="15" s="1"/>
  <c r="BF1726" i="15"/>
  <c r="BE1726" i="15"/>
  <c r="BD1726" i="15"/>
  <c r="V1726" i="15"/>
  <c r="AY1745" i="15"/>
  <c r="AZ1745" i="15" s="1"/>
  <c r="BF1745" i="15"/>
  <c r="BE1745" i="15"/>
  <c r="BD1745" i="15"/>
  <c r="V1745" i="15"/>
  <c r="V1753" i="15"/>
  <c r="BF1753" i="15"/>
  <c r="BD1753" i="15"/>
  <c r="AY1753" i="15"/>
  <c r="AZ1753" i="15" s="1"/>
  <c r="BE1753" i="15"/>
  <c r="AY1691" i="15"/>
  <c r="AZ1691" i="15" s="1"/>
  <c r="BF1691" i="15"/>
  <c r="BE1691" i="15"/>
  <c r="BD1691" i="15"/>
  <c r="V1691" i="15"/>
  <c r="AY1664" i="15"/>
  <c r="AZ1664" i="15" s="1"/>
  <c r="BF1664" i="15"/>
  <c r="BE1664" i="15"/>
  <c r="BD1664" i="15"/>
  <c r="V1664" i="15"/>
  <c r="V1658" i="15"/>
  <c r="AY1658" i="15"/>
  <c r="BF1658" i="15"/>
  <c r="BE1658" i="15"/>
  <c r="V1677" i="15"/>
  <c r="AY1677" i="15"/>
  <c r="AZ1677" i="15" s="1"/>
  <c r="BF1677" i="15"/>
  <c r="BE1677" i="15"/>
  <c r="BD1677" i="15"/>
  <c r="V1645" i="15"/>
  <c r="AY1645" i="15"/>
  <c r="BF1645" i="15"/>
  <c r="BE1645" i="15"/>
  <c r="BD1645" i="15"/>
  <c r="V1619" i="15"/>
  <c r="AY1619" i="15"/>
  <c r="AZ1619" i="15" s="1"/>
  <c r="BF1619" i="15"/>
  <c r="BE1619" i="15"/>
  <c r="BD1619" i="15"/>
  <c r="BD1643" i="15"/>
  <c r="V1643" i="15"/>
  <c r="AY1643" i="15"/>
  <c r="BF1643" i="15"/>
  <c r="BE1643" i="15"/>
  <c r="BD1609" i="15"/>
  <c r="V1609" i="15"/>
  <c r="AY1609" i="15"/>
  <c r="BF1609" i="15"/>
  <c r="BE1609" i="15"/>
  <c r="BF1740" i="15"/>
  <c r="BE1740" i="15"/>
  <c r="BD1740" i="15"/>
  <c r="V1740" i="15"/>
  <c r="AY1740" i="15"/>
  <c r="AZ1740" i="15" s="1"/>
  <c r="BE1606" i="15"/>
  <c r="V1606" i="15"/>
  <c r="AY1606" i="15"/>
  <c r="BF1606" i="15"/>
  <c r="BF1497" i="15"/>
  <c r="BE1497" i="15"/>
  <c r="V1497" i="15"/>
  <c r="AY1497" i="15"/>
  <c r="AR1462" i="15"/>
  <c r="G1462" i="35"/>
  <c r="BF1464" i="15"/>
  <c r="BE1464" i="15"/>
  <c r="BD1464" i="15"/>
  <c r="V1464" i="15"/>
  <c r="AY1464" i="15"/>
  <c r="AR1456" i="15"/>
  <c r="G1456" i="35"/>
  <c r="BD1565" i="15"/>
  <c r="AY1565" i="15"/>
  <c r="BF1565" i="15"/>
  <c r="BE1565" i="15"/>
  <c r="V1565" i="15"/>
  <c r="AY1453" i="15"/>
  <c r="BE1453" i="15"/>
  <c r="BD1453" i="15"/>
  <c r="V1453" i="15"/>
  <c r="BF1453" i="15"/>
  <c r="AR1594" i="15"/>
  <c r="G1594" i="35"/>
  <c r="AR1601" i="15"/>
  <c r="G1601" i="35"/>
  <c r="AR1609" i="15"/>
  <c r="G1609" i="35"/>
  <c r="AR1550" i="15"/>
  <c r="G1550" i="35"/>
  <c r="V1528" i="15"/>
  <c r="AY1528" i="15"/>
  <c r="AZ1528" i="15" s="1"/>
  <c r="BF1528" i="15"/>
  <c r="BE1528" i="15"/>
  <c r="BD1528" i="15"/>
  <c r="BD1552" i="15"/>
  <c r="V1552" i="15"/>
  <c r="AY1552" i="15"/>
  <c r="BF1552" i="15"/>
  <c r="BE1552" i="15"/>
  <c r="AR1545" i="15"/>
  <c r="G1545" i="35"/>
  <c r="AR1570" i="15"/>
  <c r="G1570" i="35"/>
  <c r="BE1547" i="15"/>
  <c r="V1547" i="15"/>
  <c r="AY1547" i="15"/>
  <c r="BF1547" i="15"/>
  <c r="BE1571" i="15"/>
  <c r="AY1571" i="15"/>
  <c r="AZ1571" i="15" s="1"/>
  <c r="BF1571" i="15"/>
  <c r="V1571" i="15"/>
  <c r="BD1571" i="15"/>
  <c r="BE1513" i="15"/>
  <c r="BD1513" i="15"/>
  <c r="V1513" i="15"/>
  <c r="AY1513" i="15"/>
  <c r="BF1513" i="15"/>
  <c r="BE1480" i="15"/>
  <c r="V1480" i="15"/>
  <c r="AY1480" i="15"/>
  <c r="BF1480" i="15"/>
  <c r="AR1431" i="15"/>
  <c r="G1431" i="35"/>
  <c r="BF1349" i="15"/>
  <c r="BE1349" i="15"/>
  <c r="BD1349" i="15"/>
  <c r="V1349" i="15"/>
  <c r="AY1349" i="15"/>
  <c r="AZ1349" i="15" s="1"/>
  <c r="AR1340" i="15"/>
  <c r="G1340" i="35"/>
  <c r="AR1387" i="15"/>
  <c r="G1387" i="35"/>
  <c r="AY1369" i="15"/>
  <c r="AR1390" i="15"/>
  <c r="G1390" i="35"/>
  <c r="BE1393" i="15"/>
  <c r="AY1393" i="15"/>
  <c r="AZ1393" i="15" s="1"/>
  <c r="BF1393" i="15"/>
  <c r="V1393" i="15"/>
  <c r="BD1393" i="15"/>
  <c r="BE1378" i="15"/>
  <c r="BD1378" i="15"/>
  <c r="AY1378" i="15"/>
  <c r="AY1332" i="15"/>
  <c r="AR1326" i="15"/>
  <c r="G1326" i="35"/>
  <c r="V1424" i="15"/>
  <c r="BF1424" i="15"/>
  <c r="BE1424" i="15"/>
  <c r="AY1424" i="15"/>
  <c r="BF1437" i="15"/>
  <c r="V1437" i="15"/>
  <c r="AY1437" i="15"/>
  <c r="AZ1437" i="15" s="1"/>
  <c r="BE1437" i="15"/>
  <c r="BD1437" i="15"/>
  <c r="AY1327" i="15"/>
  <c r="AR1319" i="15"/>
  <c r="G1319" i="35"/>
  <c r="AR1504" i="15"/>
  <c r="G1504" i="35"/>
  <c r="AR1511" i="15"/>
  <c r="G1511" i="35"/>
  <c r="AR1519" i="15"/>
  <c r="G1519" i="35"/>
  <c r="AY1320" i="15"/>
  <c r="AR1280" i="15"/>
  <c r="G1280" i="35"/>
  <c r="AR1385" i="15"/>
  <c r="G1385" i="35"/>
  <c r="V1427" i="15"/>
  <c r="AY1427" i="15"/>
  <c r="BF1427" i="15"/>
  <c r="BE1427" i="15"/>
  <c r="BE1392" i="15"/>
  <c r="BF1392" i="15"/>
  <c r="BD1392" i="15"/>
  <c r="V1392" i="15"/>
  <c r="AY1392" i="15"/>
  <c r="AZ1392" i="15" s="1"/>
  <c r="BF1212" i="15"/>
  <c r="BE1212" i="15"/>
  <c r="BD1212" i="15"/>
  <c r="V1212" i="15"/>
  <c r="AY1212" i="15"/>
  <c r="AZ1212" i="15" s="1"/>
  <c r="AY1246" i="15"/>
  <c r="AR1230" i="15"/>
  <c r="G1230" i="35"/>
  <c r="AR1255" i="15"/>
  <c r="G1255" i="35"/>
  <c r="AR1197" i="15"/>
  <c r="G1197" i="35"/>
  <c r="AY1278" i="15"/>
  <c r="AY1285" i="15"/>
  <c r="BE1285" i="15"/>
  <c r="AY1292" i="15"/>
  <c r="AY1300" i="15"/>
  <c r="AY1227" i="15"/>
  <c r="AY1253" i="15"/>
  <c r="AY1191" i="15"/>
  <c r="AR1183" i="15"/>
  <c r="G1183" i="35"/>
  <c r="AY1184" i="15"/>
  <c r="AY1118" i="15"/>
  <c r="AY1099" i="15"/>
  <c r="AR1113" i="15"/>
  <c r="G1113" i="35"/>
  <c r="AY1069" i="15"/>
  <c r="AY1095" i="15"/>
  <c r="AY1123" i="15"/>
  <c r="AZ1123" i="15" s="1"/>
  <c r="V1123" i="15"/>
  <c r="BF1123" i="15"/>
  <c r="BE1123" i="15"/>
  <c r="BD1123" i="15"/>
  <c r="AY1061" i="15"/>
  <c r="AR1023" i="15"/>
  <c r="G1023" i="35"/>
  <c r="AY1058" i="15"/>
  <c r="BE1058" i="15"/>
  <c r="BD1058" i="15"/>
  <c r="AR1050" i="15"/>
  <c r="G1050" i="35"/>
  <c r="AR1018" i="15"/>
  <c r="G1018" i="35"/>
  <c r="AY1051" i="15"/>
  <c r="AR1011" i="15"/>
  <c r="G1011" i="35"/>
  <c r="AR1002" i="15"/>
  <c r="G1002" i="35"/>
  <c r="AR1139" i="15"/>
  <c r="G1139" i="35"/>
  <c r="BG1136" i="22"/>
  <c r="AF1156" i="15"/>
  <c r="AF1155" i="15"/>
  <c r="AF1154" i="15"/>
  <c r="AF1153" i="15"/>
  <c r="AF1152" i="15"/>
  <c r="BE1152" i="15" s="1"/>
  <c r="AF1151" i="15"/>
  <c r="AF1150" i="15"/>
  <c r="AF1149" i="15"/>
  <c r="AF1148" i="15"/>
  <c r="AF1147" i="15"/>
  <c r="AF1146" i="15"/>
  <c r="AF1145" i="15"/>
  <c r="AF1144" i="15"/>
  <c r="AF1143" i="15"/>
  <c r="AF1142" i="15"/>
  <c r="AF1141" i="15"/>
  <c r="AF1140" i="15"/>
  <c r="AF1139" i="15"/>
  <c r="AF1138" i="15"/>
  <c r="AF1137" i="15"/>
  <c r="AF1167" i="15"/>
  <c r="AS1167" i="15" s="1"/>
  <c r="AF1170" i="15"/>
  <c r="AS1170" i="15" s="1"/>
  <c r="AF1165" i="15"/>
  <c r="BE1165" i="15" s="1"/>
  <c r="AF1159" i="15"/>
  <c r="BE1159" i="15" s="1"/>
  <c r="AF1162" i="15"/>
  <c r="AF1168" i="15"/>
  <c r="AS1168" i="15" s="1"/>
  <c r="AF1157" i="15"/>
  <c r="AF1160" i="15"/>
  <c r="BE1160" i="15" s="1"/>
  <c r="AF1166" i="15"/>
  <c r="BE1166" i="15" s="1"/>
  <c r="AF1163" i="15"/>
  <c r="AF1169" i="15"/>
  <c r="AS1169" i="15" s="1"/>
  <c r="AF1164" i="15"/>
  <c r="AF1158" i="15"/>
  <c r="AF1161" i="15"/>
  <c r="AR1165" i="15"/>
  <c r="G1165" i="35"/>
  <c r="AY1149" i="15"/>
  <c r="BE1149" i="15"/>
  <c r="BD1149" i="15"/>
  <c r="AY1156" i="15"/>
  <c r="AY1163" i="15"/>
  <c r="AR1110" i="15"/>
  <c r="G1110" i="35"/>
  <c r="AR1106" i="15"/>
  <c r="G1106" i="35"/>
  <c r="AY984" i="15"/>
  <c r="AY929" i="15"/>
  <c r="AR920" i="15"/>
  <c r="G920" i="35"/>
  <c r="AY872" i="15"/>
  <c r="AY838" i="15"/>
  <c r="AR829" i="15"/>
  <c r="G829" i="35"/>
  <c r="AY891" i="15"/>
  <c r="AY828" i="15"/>
  <c r="AY1012" i="15"/>
  <c r="AY1019" i="15"/>
  <c r="AY1026" i="15"/>
  <c r="BF1034" i="15"/>
  <c r="BE1034" i="15"/>
  <c r="BD1034" i="15"/>
  <c r="V1034" i="15"/>
  <c r="AY1034" i="15"/>
  <c r="AZ1034" i="15" s="1"/>
  <c r="AY822" i="15"/>
  <c r="AY940" i="15"/>
  <c r="BD851" i="15"/>
  <c r="V851" i="15"/>
  <c r="AY851" i="15"/>
  <c r="AZ851" i="15" s="1"/>
  <c r="BF851" i="15"/>
  <c r="AY780" i="15"/>
  <c r="AR792" i="15"/>
  <c r="G792" i="35"/>
  <c r="AR800" i="15"/>
  <c r="G800" i="35"/>
  <c r="AR735" i="15"/>
  <c r="G735" i="35"/>
  <c r="AR978" i="15"/>
  <c r="G978" i="35"/>
  <c r="AY804" i="15"/>
  <c r="AY786" i="15"/>
  <c r="AR747" i="15"/>
  <c r="G747" i="35"/>
  <c r="AR709" i="15"/>
  <c r="G709" i="35"/>
  <c r="AR757" i="15"/>
  <c r="G757" i="35"/>
  <c r="AR877" i="15"/>
  <c r="G877" i="35"/>
  <c r="AR884" i="15"/>
  <c r="G884" i="35"/>
  <c r="AR892" i="15"/>
  <c r="G892" i="35"/>
  <c r="AR749" i="15"/>
  <c r="G749" i="35"/>
  <c r="AR698" i="15"/>
  <c r="G698" i="35"/>
  <c r="AR694" i="15"/>
  <c r="G694" i="35"/>
  <c r="AR750" i="15"/>
  <c r="G750" i="35"/>
  <c r="AY664" i="15"/>
  <c r="AR644" i="15"/>
  <c r="G644" i="35"/>
  <c r="AR619" i="15"/>
  <c r="G619" i="35"/>
  <c r="AY580" i="15"/>
  <c r="AR575" i="15"/>
  <c r="G575" i="35"/>
  <c r="AY462" i="15"/>
  <c r="AR428" i="15"/>
  <c r="G428" i="35"/>
  <c r="AR424" i="15"/>
  <c r="G424" i="35"/>
  <c r="AR420" i="15"/>
  <c r="G420" i="35"/>
  <c r="AY392" i="15"/>
  <c r="AR386" i="15"/>
  <c r="G386" i="35"/>
  <c r="AY574" i="15"/>
  <c r="AR569" i="15"/>
  <c r="G569" i="35"/>
  <c r="AY426" i="15"/>
  <c r="AY418" i="15"/>
  <c r="AY385" i="15"/>
  <c r="AR380" i="15"/>
  <c r="G380" i="35"/>
  <c r="AY355" i="15"/>
  <c r="AY695" i="15"/>
  <c r="AY702" i="15"/>
  <c r="AY709" i="15"/>
  <c r="V717" i="15"/>
  <c r="AY717" i="15"/>
  <c r="AZ717" i="15" s="1"/>
  <c r="BF717" i="15"/>
  <c r="BE717" i="15"/>
  <c r="BD717" i="15"/>
  <c r="AR598" i="15"/>
  <c r="G598" i="35"/>
  <c r="AY615" i="15"/>
  <c r="AY565" i="15"/>
  <c r="AR561" i="15"/>
  <c r="G561" i="35"/>
  <c r="AY537" i="15"/>
  <c r="AZ537" i="15" s="1"/>
  <c r="BF537" i="15"/>
  <c r="BE537" i="15"/>
  <c r="BD537" i="15"/>
  <c r="V537" i="15"/>
  <c r="AY381" i="15"/>
  <c r="AR374" i="15"/>
  <c r="G374" i="35"/>
  <c r="AY531" i="15"/>
  <c r="BE531" i="15"/>
  <c r="AR523" i="15"/>
  <c r="G523" i="35"/>
  <c r="AY376" i="15"/>
  <c r="AY343" i="15"/>
  <c r="AR335" i="15"/>
  <c r="G335" i="35"/>
  <c r="AY526" i="15"/>
  <c r="BE526" i="15"/>
  <c r="V492" i="15"/>
  <c r="AY492" i="15"/>
  <c r="AZ492" i="15" s="1"/>
  <c r="BF492" i="15"/>
  <c r="BE492" i="15"/>
  <c r="BD492" i="15"/>
  <c r="AR484" i="15"/>
  <c r="G484" i="35"/>
  <c r="AR330" i="15"/>
  <c r="G330" i="35"/>
  <c r="BE628" i="15"/>
  <c r="BD628" i="15"/>
  <c r="AY628" i="15"/>
  <c r="AZ628" i="15" s="1"/>
  <c r="V628" i="15"/>
  <c r="BF628" i="15"/>
  <c r="AY516" i="15"/>
  <c r="AY484" i="15"/>
  <c r="AR479" i="15"/>
  <c r="G479" i="35"/>
  <c r="BG461" i="22"/>
  <c r="AF495" i="15"/>
  <c r="AS495" i="15" s="1"/>
  <c r="AF494" i="15"/>
  <c r="AS494" i="15" s="1"/>
  <c r="AF493" i="15"/>
  <c r="AS493" i="15" s="1"/>
  <c r="AF492" i="15"/>
  <c r="AS492" i="15" s="1"/>
  <c r="AF491" i="15"/>
  <c r="AF490" i="15"/>
  <c r="AF489" i="15"/>
  <c r="AF488" i="15"/>
  <c r="AF487" i="15"/>
  <c r="AF486" i="15"/>
  <c r="AF485" i="15"/>
  <c r="AF484" i="15"/>
  <c r="AF483" i="15"/>
  <c r="AF482" i="15"/>
  <c r="AF481" i="15"/>
  <c r="AF480" i="15"/>
  <c r="AF479" i="15"/>
  <c r="AF478" i="15"/>
  <c r="AF477" i="15"/>
  <c r="AF476" i="15"/>
  <c r="AF475" i="15"/>
  <c r="AF474" i="15"/>
  <c r="AF473" i="15"/>
  <c r="AF472" i="15"/>
  <c r="AF471" i="15"/>
  <c r="AF470" i="15"/>
  <c r="AF469" i="15"/>
  <c r="AF468" i="15"/>
  <c r="AF467" i="15"/>
  <c r="AF466" i="15"/>
  <c r="AF465" i="15"/>
  <c r="AF464" i="15"/>
  <c r="BE464" i="15" s="1"/>
  <c r="AF463" i="15"/>
  <c r="BE463" i="15" s="1"/>
  <c r="AF462" i="15"/>
  <c r="AY329" i="15"/>
  <c r="AY507" i="15"/>
  <c r="AY475" i="15"/>
  <c r="BE449" i="15"/>
  <c r="BD449" i="15"/>
  <c r="V449" i="15"/>
  <c r="AY449" i="15"/>
  <c r="AZ449" i="15" s="1"/>
  <c r="BF449" i="15"/>
  <c r="AR441" i="15"/>
  <c r="G441" i="35"/>
  <c r="BE473" i="15"/>
  <c r="BD473" i="15"/>
  <c r="AY473" i="15"/>
  <c r="AR465" i="15"/>
  <c r="G465" i="35"/>
  <c r="AY439" i="15"/>
  <c r="AR434" i="15"/>
  <c r="G434" i="35"/>
  <c r="BF401" i="15"/>
  <c r="BD401" i="15"/>
  <c r="V401" i="15"/>
  <c r="AY401" i="15"/>
  <c r="AZ401" i="15" s="1"/>
  <c r="AY202" i="15"/>
  <c r="AR193" i="15"/>
  <c r="G193" i="35"/>
  <c r="AR165" i="15"/>
  <c r="G165" i="35"/>
  <c r="AR13" i="15"/>
  <c r="G13" i="35"/>
  <c r="AR304" i="15"/>
  <c r="G304" i="35"/>
  <c r="AR310" i="15"/>
  <c r="G310" i="35"/>
  <c r="AR284" i="15"/>
  <c r="G284" i="35"/>
  <c r="AY312" i="15"/>
  <c r="AZ312" i="15" s="1"/>
  <c r="BF312" i="15"/>
  <c r="BE312" i="15"/>
  <c r="BD312" i="15"/>
  <c r="V312" i="15"/>
  <c r="AY306" i="15"/>
  <c r="AY156" i="15"/>
  <c r="AR150" i="15"/>
  <c r="G150" i="35"/>
  <c r="AY124" i="15"/>
  <c r="BF124" i="15"/>
  <c r="V124" i="15"/>
  <c r="AR116" i="15"/>
  <c r="G116" i="35"/>
  <c r="AR260" i="15"/>
  <c r="G260" i="35"/>
  <c r="AY149" i="15"/>
  <c r="V116" i="15"/>
  <c r="BF116" i="15"/>
  <c r="BE116" i="15"/>
  <c r="AY116" i="15"/>
  <c r="AR82" i="15"/>
  <c r="G82" i="35"/>
  <c r="AR252" i="15"/>
  <c r="G252" i="35"/>
  <c r="AR102" i="15"/>
  <c r="G102" i="35"/>
  <c r="AR248" i="15"/>
  <c r="G248" i="35"/>
  <c r="AR244" i="15"/>
  <c r="G244" i="35"/>
  <c r="V104" i="15"/>
  <c r="AY104" i="15"/>
  <c r="BF104" i="15"/>
  <c r="BE218" i="15"/>
  <c r="AY218" i="15"/>
  <c r="AR59" i="15"/>
  <c r="G59" i="35"/>
  <c r="BE249" i="15"/>
  <c r="AY249" i="15"/>
  <c r="AY255" i="15"/>
  <c r="BE255" i="15"/>
  <c r="AY262" i="15"/>
  <c r="BE262" i="15"/>
  <c r="BF270" i="15"/>
  <c r="AY270" i="15"/>
  <c r="AZ270" i="15" s="1"/>
  <c r="BE270" i="15"/>
  <c r="BD270" i="15"/>
  <c r="V270" i="15"/>
  <c r="BE37" i="15"/>
  <c r="V37" i="15"/>
  <c r="AY37" i="15"/>
  <c r="BF37" i="15"/>
  <c r="BD45" i="15"/>
  <c r="V45" i="15"/>
  <c r="AY45" i="15"/>
  <c r="AZ45" i="15" s="1"/>
  <c r="BF45" i="15"/>
  <c r="BE45" i="15"/>
  <c r="BE21" i="15"/>
  <c r="V21" i="15"/>
  <c r="AY21" i="15"/>
  <c r="BF21" i="15"/>
  <c r="V65" i="15"/>
  <c r="AY65" i="15"/>
  <c r="BF65" i="15"/>
  <c r="V72" i="15"/>
  <c r="AY72" i="15"/>
  <c r="BF72" i="15"/>
  <c r="AY79" i="15"/>
  <c r="BF79" i="15"/>
  <c r="BE79" i="15"/>
  <c r="V79" i="15"/>
  <c r="V87" i="15"/>
  <c r="BF87" i="15"/>
  <c r="BE87" i="15"/>
  <c r="BD87" i="15"/>
  <c r="AY87" i="15"/>
  <c r="AZ87" i="15" s="1"/>
  <c r="BH286" i="22" l="1"/>
  <c r="BH287" i="22"/>
  <c r="BH290" i="22"/>
  <c r="BH281" i="22"/>
  <c r="BH291" i="22"/>
  <c r="BH282" i="22"/>
  <c r="BH289" i="22"/>
  <c r="BH283" i="22"/>
  <c r="BH285" i="22"/>
  <c r="AS1526" i="15"/>
  <c r="BH615" i="22"/>
  <c r="BH292" i="22"/>
  <c r="BH610" i="22"/>
  <c r="BH284" i="22"/>
  <c r="BH626" i="22"/>
  <c r="BH625" i="22"/>
  <c r="BH608" i="22"/>
  <c r="BH288" i="22"/>
  <c r="BH653" i="22"/>
  <c r="BH607" i="22"/>
  <c r="BH652" i="22"/>
  <c r="BH621" i="22"/>
  <c r="BH624" i="22"/>
  <c r="BH623" i="22"/>
  <c r="BH622" i="22"/>
  <c r="BH659" i="22"/>
  <c r="BH614" i="22"/>
  <c r="BH601" i="22"/>
  <c r="BH646" i="22"/>
  <c r="BH645" i="22"/>
  <c r="BH600" i="22"/>
  <c r="BH375" i="22"/>
  <c r="BH596" i="22"/>
  <c r="BH665" i="22"/>
  <c r="BH647" i="22"/>
  <c r="BH657" i="22"/>
  <c r="BH599" i="22"/>
  <c r="BH620" i="22"/>
  <c r="BH643" i="22"/>
  <c r="BH617" i="22"/>
  <c r="BH619" i="22"/>
  <c r="BH611" i="22"/>
  <c r="BH662" i="22"/>
  <c r="BH650" i="22"/>
  <c r="BH597" i="22"/>
  <c r="BH658" i="22"/>
  <c r="BH654" i="22"/>
  <c r="BH604" i="22"/>
  <c r="BH656" i="22"/>
  <c r="BH642" i="22"/>
  <c r="BH661" i="22"/>
  <c r="BH613" i="22"/>
  <c r="BH651" i="22"/>
  <c r="BH603" i="22"/>
  <c r="BH616" i="22"/>
  <c r="BH664" i="22"/>
  <c r="BH605" i="22"/>
  <c r="BH612" i="22"/>
  <c r="BH598" i="22"/>
  <c r="BH663" i="22"/>
  <c r="BH606" i="22"/>
  <c r="BH602" i="22"/>
  <c r="BH609" i="22"/>
  <c r="BH649" i="22"/>
  <c r="BH618" i="22"/>
  <c r="BH379" i="22"/>
  <c r="BH655" i="22"/>
  <c r="BG382" i="22"/>
  <c r="BH381" i="22"/>
  <c r="BH380" i="22"/>
  <c r="BH374" i="22"/>
  <c r="BH648" i="22"/>
  <c r="BH641" i="22"/>
  <c r="BH376" i="22"/>
  <c r="BH377" i="22"/>
  <c r="BH378" i="22"/>
  <c r="BH373" i="22"/>
  <c r="BH371" i="22"/>
  <c r="BH372" i="22"/>
  <c r="BH660" i="22"/>
  <c r="BH686" i="22"/>
  <c r="AS1415" i="15"/>
  <c r="AS1417" i="15"/>
  <c r="AS1436" i="15"/>
  <c r="BI1436" i="15" s="1"/>
  <c r="AS1391" i="15"/>
  <c r="BI1391" i="15" s="1"/>
  <c r="AS1301" i="15"/>
  <c r="BI2579" i="15"/>
  <c r="AS86" i="15"/>
  <c r="BI86" i="15" s="1"/>
  <c r="AS1564" i="15"/>
  <c r="AS1571" i="15"/>
  <c r="BI1571" i="15" s="1"/>
  <c r="BH644" i="22"/>
  <c r="AS23" i="15"/>
  <c r="AS1121" i="15"/>
  <c r="BI1121" i="15" s="1"/>
  <c r="AS1346" i="15"/>
  <c r="BI1346" i="15" s="1"/>
  <c r="BI1819" i="15"/>
  <c r="AS1256" i="15"/>
  <c r="BI1256" i="15" s="1"/>
  <c r="AS1148" i="15"/>
  <c r="AS1543" i="15"/>
  <c r="BG294" i="22"/>
  <c r="BH293" i="22"/>
  <c r="BG667" i="22"/>
  <c r="BH666" i="22"/>
  <c r="BG327" i="22"/>
  <c r="BH326" i="22"/>
  <c r="BG912" i="22"/>
  <c r="BH911" i="22"/>
  <c r="BH821" i="22"/>
  <c r="BG957" i="22"/>
  <c r="BH956" i="22"/>
  <c r="AS1550" i="15"/>
  <c r="AS1553" i="15"/>
  <c r="AS1420" i="15"/>
  <c r="AS1555" i="15"/>
  <c r="AS131" i="15"/>
  <c r="BI131" i="15" s="1"/>
  <c r="AS1510" i="15"/>
  <c r="BI2745" i="15"/>
  <c r="BI2598" i="15"/>
  <c r="AS608" i="15"/>
  <c r="AS806" i="15"/>
  <c r="AS1375" i="15"/>
  <c r="BG1587" i="22"/>
  <c r="BG1588" i="22" s="1"/>
  <c r="BG867" i="22"/>
  <c r="BG868" i="22" s="1"/>
  <c r="BG1632" i="22"/>
  <c r="AS1465" i="15"/>
  <c r="AS248" i="15"/>
  <c r="AS266" i="15"/>
  <c r="BI266" i="15" s="1"/>
  <c r="AS1194" i="15"/>
  <c r="BI2622" i="15"/>
  <c r="AS1149" i="15"/>
  <c r="BI2318" i="15"/>
  <c r="BI2491" i="15"/>
  <c r="BG732" i="22"/>
  <c r="BG733" i="22" s="1"/>
  <c r="BH731" i="22"/>
  <c r="BG1407" i="22"/>
  <c r="BG1542" i="22"/>
  <c r="BG1543" i="22" s="1"/>
  <c r="BG147" i="22"/>
  <c r="BG1497" i="22"/>
  <c r="BG417" i="22"/>
  <c r="BH416" i="22"/>
  <c r="BG777" i="22"/>
  <c r="BH777" i="22" s="1"/>
  <c r="BH776" i="22"/>
  <c r="BG1362" i="22"/>
  <c r="BH1361" i="22"/>
  <c r="BG1452" i="22"/>
  <c r="AS1462" i="15"/>
  <c r="BE1301" i="15"/>
  <c r="AS1166" i="15"/>
  <c r="BI1166" i="15" s="1"/>
  <c r="AS1211" i="15"/>
  <c r="BI1211" i="15" s="1"/>
  <c r="BE254" i="15"/>
  <c r="AS1552" i="15"/>
  <c r="AS518" i="15"/>
  <c r="AS1421" i="15"/>
  <c r="AS1463" i="15"/>
  <c r="BE513" i="15"/>
  <c r="AS1238" i="15"/>
  <c r="BE258" i="15"/>
  <c r="BE1195" i="15"/>
  <c r="BE32" i="15"/>
  <c r="AS1104" i="15"/>
  <c r="AS1076" i="15"/>
  <c r="BI1076" i="15" s="1"/>
  <c r="AS1031" i="15"/>
  <c r="BI1031" i="15" s="1"/>
  <c r="BE115" i="15"/>
  <c r="AS923" i="15"/>
  <c r="AS1460" i="15"/>
  <c r="BE63" i="15"/>
  <c r="BI2655" i="15"/>
  <c r="BE516" i="15"/>
  <c r="BE29" i="15"/>
  <c r="BE250" i="15"/>
  <c r="AS536" i="15"/>
  <c r="BI536" i="15" s="1"/>
  <c r="BE72" i="15"/>
  <c r="BE58" i="15"/>
  <c r="AS1059" i="15"/>
  <c r="AS221" i="15"/>
  <c r="BI221" i="15" s="1"/>
  <c r="BE123" i="15"/>
  <c r="AS969" i="15"/>
  <c r="BE74" i="15"/>
  <c r="BE67" i="15"/>
  <c r="BE66" i="15"/>
  <c r="AS1364" i="15"/>
  <c r="BE243" i="15"/>
  <c r="BE1150" i="15"/>
  <c r="BE1240" i="15"/>
  <c r="BE81" i="15"/>
  <c r="BE1330" i="15"/>
  <c r="BE1105" i="15"/>
  <c r="AS1512" i="15"/>
  <c r="AS1565" i="15"/>
  <c r="BI2040" i="15"/>
  <c r="BI1822" i="15"/>
  <c r="BI1830" i="15"/>
  <c r="BI2534" i="15"/>
  <c r="C9" i="25"/>
  <c r="B9" i="25"/>
  <c r="A10" i="25"/>
  <c r="BG552" i="22"/>
  <c r="BI2592" i="15"/>
  <c r="AS1014" i="15"/>
  <c r="BG1317" i="22"/>
  <c r="BI2607" i="15"/>
  <c r="AS1475" i="15"/>
  <c r="BG1094" i="22"/>
  <c r="BG1272" i="22"/>
  <c r="AS1602" i="15"/>
  <c r="AS1058" i="15"/>
  <c r="AS1193" i="15"/>
  <c r="AS1239" i="15"/>
  <c r="BI1824" i="15"/>
  <c r="AS1467" i="15"/>
  <c r="BI1258" i="15"/>
  <c r="BI135" i="15"/>
  <c r="AS1468" i="15"/>
  <c r="AS1461" i="15"/>
  <c r="BE565" i="15"/>
  <c r="BI2715" i="15"/>
  <c r="BI2584" i="15"/>
  <c r="BI2588" i="15"/>
  <c r="AS1454" i="15"/>
  <c r="BI2542" i="15"/>
  <c r="AS293" i="15"/>
  <c r="BI1825" i="15"/>
  <c r="AS1466" i="15"/>
  <c r="BI2642" i="15"/>
  <c r="AS1474" i="15"/>
  <c r="BI2698" i="15"/>
  <c r="AS1453" i="15"/>
  <c r="BI2496" i="15"/>
  <c r="AS851" i="15"/>
  <c r="BI2512" i="15"/>
  <c r="AS1385" i="15"/>
  <c r="AS1551" i="15"/>
  <c r="BE564" i="15"/>
  <c r="AS1423" i="15"/>
  <c r="BI2444" i="15"/>
  <c r="AS1371" i="15"/>
  <c r="AS581" i="15"/>
  <c r="BI581" i="15" s="1"/>
  <c r="BI2593" i="15"/>
  <c r="AS1596" i="15"/>
  <c r="BI2442" i="15"/>
  <c r="BI2262" i="15"/>
  <c r="AS1328" i="15"/>
  <c r="BI1826" i="15"/>
  <c r="BE834" i="15"/>
  <c r="AS1610" i="15"/>
  <c r="BI2581" i="15"/>
  <c r="BI2714" i="15"/>
  <c r="AS1416" i="15"/>
  <c r="AS1508" i="15"/>
  <c r="BI2673" i="15"/>
  <c r="BI2774" i="15"/>
  <c r="AS203" i="15"/>
  <c r="BI2741" i="15"/>
  <c r="BI2743" i="15"/>
  <c r="BI2578" i="15"/>
  <c r="BI2713" i="15"/>
  <c r="BI2721" i="15"/>
  <c r="BI2601" i="15"/>
  <c r="BI2674" i="15"/>
  <c r="BI2559" i="15"/>
  <c r="BI1661" i="15"/>
  <c r="AS428" i="15"/>
  <c r="BI2583" i="15"/>
  <c r="BI2670" i="15"/>
  <c r="BI2551" i="15"/>
  <c r="BI2451" i="15"/>
  <c r="BI2452" i="15"/>
  <c r="AS1506" i="15"/>
  <c r="BI2694" i="15"/>
  <c r="BI2626" i="15"/>
  <c r="AS394" i="15"/>
  <c r="BI2443" i="15"/>
  <c r="BE827" i="15"/>
  <c r="BI177" i="15"/>
  <c r="BE969" i="15"/>
  <c r="BE879" i="15"/>
  <c r="BE789" i="15"/>
  <c r="BE654" i="15"/>
  <c r="AS671" i="15"/>
  <c r="BI671" i="15" s="1"/>
  <c r="BE609" i="15"/>
  <c r="AS563" i="15"/>
  <c r="AS446" i="15"/>
  <c r="BI446" i="15" s="1"/>
  <c r="AS383" i="15"/>
  <c r="BE332" i="15"/>
  <c r="BE339" i="15"/>
  <c r="AS356" i="15"/>
  <c r="BI356" i="15" s="1"/>
  <c r="BE204" i="15"/>
  <c r="BE159" i="15"/>
  <c r="AS176" i="15"/>
  <c r="BI1257" i="15"/>
  <c r="AS716" i="15"/>
  <c r="BI716" i="15" s="1"/>
  <c r="BI2244" i="15"/>
  <c r="AS473" i="15"/>
  <c r="AS1378" i="15"/>
  <c r="AS1429" i="15"/>
  <c r="AS1507" i="15"/>
  <c r="BI2108" i="15"/>
  <c r="AS1363" i="15"/>
  <c r="BG1227" i="22"/>
  <c r="BI1827" i="15"/>
  <c r="BI2192" i="15"/>
  <c r="BH1121" i="22"/>
  <c r="AS941" i="15"/>
  <c r="BI941" i="15" s="1"/>
  <c r="AS896" i="15"/>
  <c r="BI896" i="15" s="1"/>
  <c r="BI585" i="15"/>
  <c r="AS491" i="15"/>
  <c r="BI491" i="15" s="1"/>
  <c r="AS401" i="15"/>
  <c r="BI401" i="15" s="1"/>
  <c r="AS1513" i="15"/>
  <c r="BI1823" i="15"/>
  <c r="AS1609" i="15"/>
  <c r="BI1818" i="15"/>
  <c r="AS1409" i="15"/>
  <c r="BI2582" i="15"/>
  <c r="BI2735" i="15"/>
  <c r="AS626" i="15"/>
  <c r="BI626" i="15" s="1"/>
  <c r="BE219" i="15"/>
  <c r="BI1889" i="15"/>
  <c r="AS1418" i="15"/>
  <c r="BI2597" i="15"/>
  <c r="BI1035" i="15"/>
  <c r="BI2250" i="15"/>
  <c r="BI2591" i="15"/>
  <c r="BI1079" i="15"/>
  <c r="BI2732" i="15"/>
  <c r="AS1597" i="15"/>
  <c r="BI1820" i="15"/>
  <c r="BI1080" i="15"/>
  <c r="BI1821" i="15"/>
  <c r="BI2462" i="15"/>
  <c r="AS1558" i="15"/>
  <c r="AS1544" i="15"/>
  <c r="BE851" i="15"/>
  <c r="BI2599" i="15"/>
  <c r="BI1304" i="15"/>
  <c r="BI2696" i="15"/>
  <c r="AS698" i="15"/>
  <c r="BI2744" i="15"/>
  <c r="BI2309" i="15"/>
  <c r="BI2114" i="15"/>
  <c r="BI2722" i="15"/>
  <c r="AS878" i="15"/>
  <c r="BI1077" i="15"/>
  <c r="AS1595" i="15"/>
  <c r="AS1603" i="15"/>
  <c r="BI2763" i="15"/>
  <c r="AS1589" i="15"/>
  <c r="BI2693" i="15"/>
  <c r="BI2308" i="15"/>
  <c r="AS1373" i="15"/>
  <c r="BI2024" i="15"/>
  <c r="BE894" i="15"/>
  <c r="AS1372" i="15"/>
  <c r="BI2580" i="15"/>
  <c r="BI2223" i="15"/>
  <c r="BI1879" i="15"/>
  <c r="AS1588" i="15"/>
  <c r="BI2248" i="15"/>
  <c r="BI2468" i="15"/>
  <c r="BI2090" i="15"/>
  <c r="AS1520" i="15"/>
  <c r="BI2634" i="15"/>
  <c r="AS1422" i="15"/>
  <c r="AS1370" i="15"/>
  <c r="BG462" i="22"/>
  <c r="BG463" i="22" s="1"/>
  <c r="BH461" i="22"/>
  <c r="BI2603" i="15"/>
  <c r="BI2595" i="15"/>
  <c r="BG1047" i="22"/>
  <c r="BH1046" i="22"/>
  <c r="BI2726" i="15"/>
  <c r="BI2103" i="15"/>
  <c r="BE198" i="15"/>
  <c r="BI1859" i="15"/>
  <c r="BG507" i="22"/>
  <c r="BG508" i="22" s="1"/>
  <c r="AS761" i="15"/>
  <c r="BI1933" i="15"/>
  <c r="BG237" i="22"/>
  <c r="BG238" i="22" s="1"/>
  <c r="BG1137" i="22"/>
  <c r="BI2737" i="15"/>
  <c r="BG1002" i="22"/>
  <c r="BH1001" i="22"/>
  <c r="BI2681" i="15"/>
  <c r="BI2788" i="15"/>
  <c r="BI2590" i="15"/>
  <c r="AS1505" i="15"/>
  <c r="BI2240" i="15"/>
  <c r="BI2544" i="15"/>
  <c r="AS382" i="15"/>
  <c r="BI1884" i="15"/>
  <c r="BI2771" i="15"/>
  <c r="BI2602" i="15"/>
  <c r="BI2596" i="15"/>
  <c r="BI2553" i="15"/>
  <c r="BI1839" i="15"/>
  <c r="BI2454" i="15"/>
  <c r="BI2610" i="15"/>
  <c r="AS1499" i="15"/>
  <c r="BI2234" i="15"/>
  <c r="BI2547" i="15"/>
  <c r="BG57" i="22"/>
  <c r="BG58" i="22" s="1"/>
  <c r="BI2736" i="15"/>
  <c r="AS1598" i="15"/>
  <c r="BI2219" i="15"/>
  <c r="BI1882" i="15"/>
  <c r="BI2450" i="15"/>
  <c r="AS1430" i="15"/>
  <c r="BG102" i="22"/>
  <c r="BG103" i="22" s="1"/>
  <c r="BG1182" i="22"/>
  <c r="BH1181" i="22"/>
  <c r="AS1376" i="15"/>
  <c r="BI2487" i="15"/>
  <c r="BI1170" i="15"/>
  <c r="BI1078" i="15"/>
  <c r="AS986" i="15"/>
  <c r="BE986" i="15"/>
  <c r="BE886" i="15"/>
  <c r="BE841" i="15"/>
  <c r="BE848" i="15"/>
  <c r="AS833" i="15"/>
  <c r="BE806" i="15"/>
  <c r="AS788" i="15"/>
  <c r="BE761" i="15"/>
  <c r="AS743" i="15"/>
  <c r="BI764" i="15"/>
  <c r="AS395" i="15"/>
  <c r="BE211" i="15"/>
  <c r="BE166" i="15"/>
  <c r="BE176" i="15"/>
  <c r="BE173" i="15"/>
  <c r="BE174" i="15"/>
  <c r="BE152" i="15"/>
  <c r="BI179" i="15"/>
  <c r="BI180" i="15"/>
  <c r="BI133" i="15"/>
  <c r="AS113" i="15"/>
  <c r="AS68" i="15"/>
  <c r="AS1511" i="15"/>
  <c r="AS1519" i="15"/>
  <c r="AS1601" i="15"/>
  <c r="BI1350" i="15"/>
  <c r="BI134" i="15"/>
  <c r="BI1302" i="15"/>
  <c r="BI989" i="15"/>
  <c r="BI132" i="15"/>
  <c r="AS1377" i="15"/>
  <c r="BH687" i="22"/>
  <c r="BG688" i="22"/>
  <c r="BI178" i="15"/>
  <c r="BI2608" i="15"/>
  <c r="BI2687" i="15"/>
  <c r="BI2533" i="15"/>
  <c r="BI1831" i="15"/>
  <c r="BI2227" i="15"/>
  <c r="BI2453" i="15"/>
  <c r="BI2586" i="15"/>
  <c r="BI2729" i="15"/>
  <c r="BI2725" i="15"/>
  <c r="BI2220" i="15"/>
  <c r="BI2532" i="15"/>
  <c r="BI2679" i="15"/>
  <c r="BI2738" i="15"/>
  <c r="BI2734" i="15"/>
  <c r="BI2229" i="15"/>
  <c r="BI2678" i="15"/>
  <c r="BI987" i="15"/>
  <c r="BI2536" i="15"/>
  <c r="BI2095" i="15"/>
  <c r="BI988" i="15"/>
  <c r="BI2719" i="15"/>
  <c r="BI2675" i="15"/>
  <c r="BI2730" i="15"/>
  <c r="BI2700" i="15"/>
  <c r="BI2102" i="15"/>
  <c r="BI1829" i="15"/>
  <c r="BI2777" i="15"/>
  <c r="BI2489" i="15"/>
  <c r="BI2716" i="15"/>
  <c r="BI1971" i="15"/>
  <c r="BI2048" i="15"/>
  <c r="BI404" i="15"/>
  <c r="BI2115" i="15"/>
  <c r="BI2630" i="15"/>
  <c r="BI2724" i="15"/>
  <c r="BI2058" i="15"/>
  <c r="BI2625" i="15"/>
  <c r="BI402" i="15"/>
  <c r="BI2548" i="15"/>
  <c r="BI1789" i="15"/>
  <c r="BI1959" i="15"/>
  <c r="BI1951" i="15"/>
  <c r="BI1870" i="15"/>
  <c r="BI1167" i="15"/>
  <c r="BI2456" i="15"/>
  <c r="BI2594" i="15"/>
  <c r="BI2600" i="15"/>
  <c r="BI2739" i="15"/>
  <c r="BI2761" i="15"/>
  <c r="BI2769" i="15"/>
  <c r="BI2091" i="15"/>
  <c r="BI2502" i="15"/>
  <c r="BI2609" i="15"/>
  <c r="BI1260" i="15"/>
  <c r="BI1303" i="15"/>
  <c r="BI2233" i="15"/>
  <c r="BI2685" i="15"/>
  <c r="BI2646" i="15"/>
  <c r="BI2770" i="15"/>
  <c r="BI2624" i="15"/>
  <c r="BI1168" i="15"/>
  <c r="BI2577" i="15"/>
  <c r="BI2605" i="15"/>
  <c r="BI990" i="15"/>
  <c r="BI2723" i="15"/>
  <c r="BI1305" i="15"/>
  <c r="BI2218" i="15"/>
  <c r="BI2242" i="15"/>
  <c r="BI2688" i="15"/>
  <c r="BI1868" i="15"/>
  <c r="BI2779" i="15"/>
  <c r="BI1902" i="15"/>
  <c r="BI2589" i="15"/>
  <c r="BI2733" i="15"/>
  <c r="BI2740" i="15"/>
  <c r="BI2084" i="15"/>
  <c r="BI2235" i="15"/>
  <c r="BI2697" i="15"/>
  <c r="BI1966" i="15"/>
  <c r="BI2758" i="15"/>
  <c r="BI2307" i="15"/>
  <c r="BI2587" i="15"/>
  <c r="BI2712" i="15"/>
  <c r="BI2717" i="15"/>
  <c r="BI2742" i="15"/>
  <c r="BI2236" i="15"/>
  <c r="BI2684" i="15"/>
  <c r="BI2537" i="15"/>
  <c r="BI2106" i="15"/>
  <c r="BI1348" i="15"/>
  <c r="BI1681" i="15"/>
  <c r="BI1812" i="15"/>
  <c r="BI1881" i="15"/>
  <c r="BI1880" i="15"/>
  <c r="BI1169" i="15"/>
  <c r="BI2720" i="15"/>
  <c r="BI2718" i="15"/>
  <c r="BI2671" i="15"/>
  <c r="BI2550" i="15"/>
  <c r="BI2088" i="15"/>
  <c r="BI2107" i="15"/>
  <c r="BI1828" i="15"/>
  <c r="BI2727" i="15"/>
  <c r="BI2731" i="15"/>
  <c r="BI2680" i="15"/>
  <c r="BI2540" i="15"/>
  <c r="BI359" i="15"/>
  <c r="BI1873" i="15"/>
  <c r="BI1953" i="15"/>
  <c r="BI2773" i="15"/>
  <c r="BI403" i="15"/>
  <c r="BI1214" i="15"/>
  <c r="BI2130" i="15"/>
  <c r="BI2194" i="15"/>
  <c r="BI2224" i="15"/>
  <c r="BI2689" i="15"/>
  <c r="BI2690" i="15"/>
  <c r="BI2764" i="15"/>
  <c r="BI2541" i="15"/>
  <c r="BI2555" i="15"/>
  <c r="BI2086" i="15"/>
  <c r="BI2782" i="15"/>
  <c r="BI2789" i="15"/>
  <c r="BI2785" i="15"/>
  <c r="BI315" i="15"/>
  <c r="BI1485" i="15"/>
  <c r="BI2294" i="15"/>
  <c r="BI2335" i="15"/>
  <c r="BI1349" i="15"/>
  <c r="BI1736" i="15"/>
  <c r="BI1032" i="15"/>
  <c r="BI1928" i="15"/>
  <c r="BI2241" i="15"/>
  <c r="BI2249" i="15"/>
  <c r="BI2668" i="15"/>
  <c r="BI2683" i="15"/>
  <c r="BI358" i="15"/>
  <c r="BI2374" i="15"/>
  <c r="BI2087" i="15"/>
  <c r="BI2101" i="15"/>
  <c r="BI1861" i="15"/>
  <c r="BI1888" i="15"/>
  <c r="BI852" i="15"/>
  <c r="BI1529" i="15"/>
  <c r="BI2052" i="15"/>
  <c r="AS158" i="15"/>
  <c r="BI2538" i="15"/>
  <c r="BI2109" i="15"/>
  <c r="BI1792" i="15"/>
  <c r="BI1034" i="15"/>
  <c r="BI1960" i="15"/>
  <c r="BI1797" i="15"/>
  <c r="BI2243" i="15"/>
  <c r="BI2669" i="15"/>
  <c r="BI2695" i="15"/>
  <c r="BI1663" i="15"/>
  <c r="BI1890" i="15"/>
  <c r="BI2459" i="15"/>
  <c r="BI2772" i="15"/>
  <c r="BI1957" i="15"/>
  <c r="BI1908" i="15"/>
  <c r="BI675" i="15"/>
  <c r="BI1123" i="15"/>
  <c r="BI1212" i="15"/>
  <c r="BI2401" i="15"/>
  <c r="BI2585" i="15"/>
  <c r="BI2375" i="15"/>
  <c r="BI2228" i="15"/>
  <c r="BI2637" i="15"/>
  <c r="BI2089" i="15"/>
  <c r="BI1965" i="15"/>
  <c r="BI1813" i="15"/>
  <c r="BI1836" i="15"/>
  <c r="BI2323" i="15"/>
  <c r="BI2455" i="15"/>
  <c r="BI2786" i="15"/>
  <c r="BI2425" i="15"/>
  <c r="BI2221" i="15"/>
  <c r="BI2237" i="15"/>
  <c r="BI2636" i="15"/>
  <c r="BI2790" i="15"/>
  <c r="BI2505" i="15"/>
  <c r="BI2379" i="15"/>
  <c r="BI2457" i="15"/>
  <c r="BI2556" i="15"/>
  <c r="BI1347" i="15"/>
  <c r="BI1840" i="15"/>
  <c r="BI1814" i="15"/>
  <c r="BI1837" i="15"/>
  <c r="BI1876" i="15"/>
  <c r="BI1866" i="15"/>
  <c r="BI2384" i="15"/>
  <c r="BI1924" i="15"/>
  <c r="BI1930" i="15"/>
  <c r="BI2266" i="15"/>
  <c r="BI311" i="15"/>
  <c r="BI2517" i="15"/>
  <c r="BI2230" i="15"/>
  <c r="BI2222" i="15"/>
  <c r="BI2385" i="15"/>
  <c r="BI2470" i="15"/>
  <c r="BI2564" i="15"/>
  <c r="BI2768" i="15"/>
  <c r="BI1993" i="15"/>
  <c r="BI2151" i="15"/>
  <c r="BI1662" i="15"/>
  <c r="BI1841" i="15"/>
  <c r="BI1838" i="15"/>
  <c r="BI1440" i="15"/>
  <c r="BI2495" i="15"/>
  <c r="BI1917" i="15"/>
  <c r="BI1925" i="15"/>
  <c r="BI449" i="15"/>
  <c r="BI2246" i="15"/>
  <c r="BI2197" i="15"/>
  <c r="BI2638" i="15"/>
  <c r="BI1886" i="15"/>
  <c r="BI2549" i="15"/>
  <c r="BI2759" i="15"/>
  <c r="BI2020" i="15"/>
  <c r="BI2188" i="15"/>
  <c r="BI2467" i="15"/>
  <c r="BI2780" i="15"/>
  <c r="BI1777" i="15"/>
  <c r="BI2728" i="15"/>
  <c r="BI2606" i="15"/>
  <c r="BI1858" i="15"/>
  <c r="BI1860" i="15"/>
  <c r="BI2239" i="15"/>
  <c r="BI2176" i="15"/>
  <c r="BI2382" i="15"/>
  <c r="BI2513" i="15"/>
  <c r="BI2539" i="15"/>
  <c r="BI1392" i="15"/>
  <c r="BI1677" i="15"/>
  <c r="BI1753" i="15"/>
  <c r="BI1815" i="15"/>
  <c r="BI1969" i="15"/>
  <c r="BI1842" i="15"/>
  <c r="BI2023" i="15"/>
  <c r="BI2012" i="15"/>
  <c r="BI2053" i="15"/>
  <c r="BI2092" i="15"/>
  <c r="BI2264" i="15"/>
  <c r="BI2324" i="15"/>
  <c r="BI2472" i="15"/>
  <c r="BI2446" i="15"/>
  <c r="BI2421" i="15"/>
  <c r="BE1148" i="15"/>
  <c r="BI1752" i="15"/>
  <c r="BI1744" i="15"/>
  <c r="BI1927" i="15"/>
  <c r="BI1787" i="15"/>
  <c r="BI1843" i="15"/>
  <c r="BI1904" i="15"/>
  <c r="BI1767" i="15"/>
  <c r="BI2083" i="15"/>
  <c r="BI2098" i="15"/>
  <c r="BI2225" i="15"/>
  <c r="BI2231" i="15"/>
  <c r="BI2200" i="15"/>
  <c r="BI2263" i="15"/>
  <c r="BI2371" i="15"/>
  <c r="BI2397" i="15"/>
  <c r="BI2409" i="15"/>
  <c r="BI2667" i="15"/>
  <c r="BI2096" i="15"/>
  <c r="BI2677" i="15"/>
  <c r="BI1743" i="15"/>
  <c r="BI1697" i="15"/>
  <c r="BI1920" i="15"/>
  <c r="BI1834" i="15"/>
  <c r="BI2094" i="15"/>
  <c r="BI2139" i="15"/>
  <c r="BI2199" i="15"/>
  <c r="BI2364" i="15"/>
  <c r="BI2633" i="15"/>
  <c r="BI2757" i="15"/>
  <c r="BI2127" i="15"/>
  <c r="AS1283" i="15"/>
  <c r="BI1394" i="15"/>
  <c r="BI1395" i="15"/>
  <c r="BI1773" i="15"/>
  <c r="BI1786" i="15"/>
  <c r="BI1864" i="15"/>
  <c r="BI1769" i="15"/>
  <c r="BI2157" i="15"/>
  <c r="BI2552" i="15"/>
  <c r="BI2629" i="15"/>
  <c r="BI2653" i="15"/>
  <c r="BI2430" i="15"/>
  <c r="BI2458" i="15"/>
  <c r="BI2191" i="15"/>
  <c r="BI2284" i="15"/>
  <c r="BI405" i="15"/>
  <c r="AS338" i="15"/>
  <c r="BE338" i="15"/>
  <c r="BI672" i="15"/>
  <c r="BI855" i="15"/>
  <c r="BE1145" i="15"/>
  <c r="BI1922" i="15"/>
  <c r="BI1799" i="15"/>
  <c r="BI1907" i="15"/>
  <c r="BI2049" i="15"/>
  <c r="BI2644" i="15"/>
  <c r="BI2354" i="15"/>
  <c r="BI897" i="15"/>
  <c r="BI1723" i="15"/>
  <c r="BI2025" i="15"/>
  <c r="BI2064" i="15"/>
  <c r="BI2184" i="15"/>
  <c r="BI2143" i="15"/>
  <c r="BI2369" i="15"/>
  <c r="BI2632" i="15"/>
  <c r="BI1997" i="15"/>
  <c r="BE147" i="15"/>
  <c r="BI898" i="15"/>
  <c r="BI1439" i="15"/>
  <c r="BI1728" i="15"/>
  <c r="BI2014" i="15"/>
  <c r="BI2047" i="15"/>
  <c r="BI2174" i="15"/>
  <c r="BI2380" i="15"/>
  <c r="BE1326" i="15"/>
  <c r="BI1527" i="15"/>
  <c r="BI1725" i="15"/>
  <c r="BI1740" i="15"/>
  <c r="BI1730" i="15"/>
  <c r="BI1778" i="15"/>
  <c r="BI1872" i="15"/>
  <c r="BI2082" i="15"/>
  <c r="BI2154" i="15"/>
  <c r="BI2292" i="15"/>
  <c r="BI2329" i="15"/>
  <c r="BI2317" i="15"/>
  <c r="BI44" i="15"/>
  <c r="BI538" i="15"/>
  <c r="BE1075" i="15"/>
  <c r="BI1620" i="15"/>
  <c r="BI1708" i="15"/>
  <c r="BI1833" i="15"/>
  <c r="BI2093" i="15"/>
  <c r="BI2138" i="15"/>
  <c r="BI2463" i="15"/>
  <c r="BI2447" i="15"/>
  <c r="BI2420" i="15"/>
  <c r="BI2676" i="15"/>
  <c r="BI2474" i="15"/>
  <c r="BI2562" i="15"/>
  <c r="BI2054" i="15"/>
  <c r="BI1737" i="15"/>
  <c r="BI1875" i="15"/>
  <c r="BI1967" i="15"/>
  <c r="BI1911" i="15"/>
  <c r="BI2059" i="15"/>
  <c r="BI2186" i="15"/>
  <c r="BI2399" i="15"/>
  <c r="BI2643" i="15"/>
  <c r="BI2672" i="15"/>
  <c r="BI2360" i="15"/>
  <c r="BI1921" i="15"/>
  <c r="BI1906" i="15"/>
  <c r="BI2066" i="15"/>
  <c r="BI2182" i="15"/>
  <c r="BI2356" i="15"/>
  <c r="BI2784" i="15"/>
  <c r="BI2178" i="15"/>
  <c r="BI1686" i="15"/>
  <c r="BI1887" i="15"/>
  <c r="BI1973" i="15"/>
  <c r="BI1863" i="15"/>
  <c r="BI2019" i="15"/>
  <c r="BI2327" i="15"/>
  <c r="BI2500" i="15"/>
  <c r="BI2649" i="15"/>
  <c r="BI2202" i="15"/>
  <c r="BI90" i="15"/>
  <c r="BI1682" i="15"/>
  <c r="BI1780" i="15"/>
  <c r="BI2279" i="15"/>
  <c r="BI2315" i="15"/>
  <c r="BI2370" i="15"/>
  <c r="BI2423" i="15"/>
  <c r="BI2429" i="15"/>
  <c r="BI1125" i="15"/>
  <c r="BE1294" i="15"/>
  <c r="BI1526" i="15"/>
  <c r="BI1688" i="15"/>
  <c r="BI1916" i="15"/>
  <c r="BI1781" i="15"/>
  <c r="BI2190" i="15"/>
  <c r="BI2322" i="15"/>
  <c r="BI268" i="15"/>
  <c r="BI627" i="15"/>
  <c r="BI1970" i="15"/>
  <c r="BI1437" i="15"/>
  <c r="BI1528" i="15"/>
  <c r="BI1691" i="15"/>
  <c r="BI1783" i="15"/>
  <c r="BI1977" i="15"/>
  <c r="BI2022" i="15"/>
  <c r="BI2179" i="15"/>
  <c r="BI2247" i="15"/>
  <c r="BI2232" i="15"/>
  <c r="BI2198" i="15"/>
  <c r="BI2201" i="15"/>
  <c r="BI2339" i="15"/>
  <c r="BI2424" i="15"/>
  <c r="BI2507" i="15"/>
  <c r="BI2557" i="15"/>
  <c r="BI493" i="15"/>
  <c r="BI1816" i="15"/>
  <c r="BI2129" i="15"/>
  <c r="BI2273" i="15"/>
  <c r="BI2353" i="15"/>
  <c r="BI2381" i="15"/>
  <c r="BI2475" i="15"/>
  <c r="BI2445" i="15"/>
  <c r="BI2336" i="15"/>
  <c r="BI494" i="15"/>
  <c r="BI1482" i="15"/>
  <c r="BI1693" i="15"/>
  <c r="BI1751" i="15"/>
  <c r="BI2217" i="15"/>
  <c r="BI2275" i="15"/>
  <c r="BI2293" i="15"/>
  <c r="BI2313" i="15"/>
  <c r="BI2316" i="15"/>
  <c r="BI2407" i="15"/>
  <c r="BI2422" i="15"/>
  <c r="BI2760" i="15"/>
  <c r="BI2007" i="15"/>
  <c r="BI1798" i="15"/>
  <c r="BI2037" i="15"/>
  <c r="BI2110" i="15"/>
  <c r="BI2287" i="15"/>
  <c r="BI2359" i="15"/>
  <c r="BI2460" i="15"/>
  <c r="BI2535" i="15"/>
  <c r="BI2639" i="15"/>
  <c r="BI2403" i="15"/>
  <c r="BI2650" i="15"/>
  <c r="BI2013" i="15"/>
  <c r="BI2288" i="15"/>
  <c r="BI222" i="15"/>
  <c r="BI1575" i="15"/>
  <c r="BI1695" i="15"/>
  <c r="BI1749" i="15"/>
  <c r="BI1947" i="15"/>
  <c r="BI1994" i="15"/>
  <c r="BI2158" i="15"/>
  <c r="BI2276" i="15"/>
  <c r="BI2265" i="15"/>
  <c r="BI2378" i="15"/>
  <c r="BI945" i="15"/>
  <c r="BE1151" i="15"/>
  <c r="BI1915" i="15"/>
  <c r="BI1998" i="15"/>
  <c r="BI2153" i="15"/>
  <c r="BI2134" i="15"/>
  <c r="BI2426" i="15"/>
  <c r="BI2147" i="15"/>
  <c r="BI89" i="15"/>
  <c r="BI763" i="15"/>
  <c r="BI1724" i="15"/>
  <c r="BI1701" i="15"/>
  <c r="BI2055" i="15"/>
  <c r="BI2203" i="15"/>
  <c r="BE653" i="15"/>
  <c r="AS653" i="15"/>
  <c r="BI1746" i="15"/>
  <c r="BI1706" i="15"/>
  <c r="BI1782" i="15"/>
  <c r="BI2623" i="15"/>
  <c r="BG14" i="22"/>
  <c r="BI87" i="15"/>
  <c r="BE1138" i="15"/>
  <c r="BI1393" i="15"/>
  <c r="BI1619" i="15"/>
  <c r="BI1703" i="15"/>
  <c r="BI1735" i="15"/>
  <c r="BI1918" i="15"/>
  <c r="BI1832" i="15"/>
  <c r="BI1909" i="15"/>
  <c r="BI2061" i="15"/>
  <c r="BI2226" i="15"/>
  <c r="BI2328" i="15"/>
  <c r="BI2494" i="15"/>
  <c r="BI2635" i="15"/>
  <c r="BI629" i="15"/>
  <c r="BE968" i="15"/>
  <c r="AS968" i="15"/>
  <c r="BI1033" i="15"/>
  <c r="BI1683" i="15"/>
  <c r="BI1692" i="15"/>
  <c r="BI1796" i="15"/>
  <c r="BI2105" i="15"/>
  <c r="BI2112" i="15"/>
  <c r="BI2185" i="15"/>
  <c r="BI2283" i="15"/>
  <c r="BI2560" i="15"/>
  <c r="BI2509" i="15"/>
  <c r="BI2514" i="15"/>
  <c r="BI2647" i="15"/>
  <c r="BI2699" i="15"/>
  <c r="BE165" i="15"/>
  <c r="BE1147" i="15"/>
  <c r="BI1530" i="15"/>
  <c r="BI1684" i="15"/>
  <c r="BI1709" i="15"/>
  <c r="BI1857" i="15"/>
  <c r="BI2010" i="15"/>
  <c r="BI2067" i="15"/>
  <c r="BI2003" i="15"/>
  <c r="BI2156" i="15"/>
  <c r="BI2196" i="15"/>
  <c r="BI2367" i="15"/>
  <c r="BI2501" i="15"/>
  <c r="BI2504" i="15"/>
  <c r="BI2175" i="15"/>
  <c r="BI1694" i="15"/>
  <c r="BI1750" i="15"/>
  <c r="BI2412" i="15"/>
  <c r="BI2145" i="15"/>
  <c r="BI1774" i="15"/>
  <c r="BI1950" i="15"/>
  <c r="BI2172" i="15"/>
  <c r="BI2338" i="15"/>
  <c r="BI2361" i="15"/>
  <c r="BI2357" i="15"/>
  <c r="BI2469" i="15"/>
  <c r="BI2406" i="15"/>
  <c r="BI2411" i="15"/>
  <c r="BI2783" i="15"/>
  <c r="BI2136" i="15"/>
  <c r="BI1791" i="15"/>
  <c r="BI1964" i="15"/>
  <c r="BI1800" i="15"/>
  <c r="BI1948" i="15"/>
  <c r="BI1771" i="15"/>
  <c r="BI2189" i="15"/>
  <c r="BI2267" i="15"/>
  <c r="BI2272" i="15"/>
  <c r="BI2362" i="15"/>
  <c r="BI2648" i="15"/>
  <c r="BE1280" i="15"/>
  <c r="BI1747" i="15"/>
  <c r="BI1979" i="15"/>
  <c r="BI2005" i="15"/>
  <c r="BI2160" i="15"/>
  <c r="BI2269" i="15"/>
  <c r="BI2404" i="15"/>
  <c r="BI2400" i="15"/>
  <c r="BI88" i="15"/>
  <c r="BI765" i="15"/>
  <c r="BE1139" i="15"/>
  <c r="BI1978" i="15"/>
  <c r="BI270" i="15"/>
  <c r="BI537" i="15"/>
  <c r="BI312" i="15"/>
  <c r="BI628" i="15"/>
  <c r="BI492" i="15"/>
  <c r="BI1664" i="15"/>
  <c r="BI1726" i="15"/>
  <c r="BI1926" i="15"/>
  <c r="BI1865" i="15"/>
  <c r="BI1961" i="15"/>
  <c r="BI1954" i="15"/>
  <c r="BI1934" i="15"/>
  <c r="BI2104" i="15"/>
  <c r="BI2113" i="15"/>
  <c r="BI2148" i="15"/>
  <c r="BI2137" i="15"/>
  <c r="BI2278" i="15"/>
  <c r="BI2321" i="15"/>
  <c r="BI2427" i="15"/>
  <c r="BI2416" i="15"/>
  <c r="BI2405" i="15"/>
  <c r="BI2498" i="15"/>
  <c r="BI2543" i="15"/>
  <c r="BI2631" i="15"/>
  <c r="BI2654" i="15"/>
  <c r="BI450" i="15"/>
  <c r="BI1213" i="15"/>
  <c r="BI1678" i="15"/>
  <c r="BI1919" i="15"/>
  <c r="BI1784" i="15"/>
  <c r="BI1968" i="15"/>
  <c r="BI2021" i="15"/>
  <c r="BI2060" i="15"/>
  <c r="BI2238" i="15"/>
  <c r="BI2311" i="15"/>
  <c r="BI2373" i="15"/>
  <c r="BI2766" i="15"/>
  <c r="BI2449" i="15"/>
  <c r="BI2691" i="15"/>
  <c r="BI357" i="15"/>
  <c r="BI942" i="15"/>
  <c r="BE1274" i="15"/>
  <c r="BH1587" i="22"/>
  <c r="BI1905" i="15"/>
  <c r="BI1768" i="15"/>
  <c r="BI2043" i="15"/>
  <c r="BI2181" i="15"/>
  <c r="BI2281" i="15"/>
  <c r="BI2473" i="15"/>
  <c r="BI2415" i="15"/>
  <c r="BI2448" i="15"/>
  <c r="BI2410" i="15"/>
  <c r="BI2561" i="15"/>
  <c r="BI2554" i="15"/>
  <c r="BI2461" i="15"/>
  <c r="BI2767" i="15"/>
  <c r="BI583" i="15"/>
  <c r="BI809" i="15"/>
  <c r="BE1146" i="15"/>
  <c r="BI1685" i="15"/>
  <c r="BI1733" i="15"/>
  <c r="BI1871" i="15"/>
  <c r="BI2042" i="15"/>
  <c r="BI2017" i="15"/>
  <c r="BI2050" i="15"/>
  <c r="BI2004" i="15"/>
  <c r="BI2131" i="15"/>
  <c r="BI2271" i="15"/>
  <c r="BI2319" i="15"/>
  <c r="BI2510" i="15"/>
  <c r="BI2465" i="15"/>
  <c r="BI584" i="15"/>
  <c r="BE1282" i="15"/>
  <c r="BI1734" i="15"/>
  <c r="BI1913" i="15"/>
  <c r="BI2057" i="15"/>
  <c r="BI2133" i="15"/>
  <c r="BI2205" i="15"/>
  <c r="BI2518" i="15"/>
  <c r="BI269" i="15"/>
  <c r="BI673" i="15"/>
  <c r="BI807" i="15"/>
  <c r="BI1616" i="15"/>
  <c r="BI1687" i="15"/>
  <c r="BI1696" i="15"/>
  <c r="BI1935" i="15"/>
  <c r="BI1995" i="15"/>
  <c r="BI2377" i="15"/>
  <c r="BI2398" i="15"/>
  <c r="BI2492" i="15"/>
  <c r="BI2516" i="15"/>
  <c r="BI267" i="15"/>
  <c r="BI447" i="15"/>
  <c r="BI1956" i="15"/>
  <c r="BI2144" i="15"/>
  <c r="BI225" i="15"/>
  <c r="AS1013" i="15"/>
  <c r="BI899" i="15"/>
  <c r="BI1618" i="15"/>
  <c r="BI1707" i="15"/>
  <c r="BI1877" i="15"/>
  <c r="BI1903" i="15"/>
  <c r="BI2069" i="15"/>
  <c r="BI2001" i="15"/>
  <c r="BI2128" i="15"/>
  <c r="BI2545" i="15"/>
  <c r="BI2558" i="15"/>
  <c r="BI1122" i="15"/>
  <c r="BI1481" i="15"/>
  <c r="BI1727" i="15"/>
  <c r="BI1731" i="15"/>
  <c r="BI1910" i="15"/>
  <c r="BI2002" i="15"/>
  <c r="BI2180" i="15"/>
  <c r="BI2155" i="15"/>
  <c r="BI2177" i="15"/>
  <c r="BI2331" i="15"/>
  <c r="BI2417" i="15"/>
  <c r="BI2546" i="15"/>
  <c r="BI2628" i="15"/>
  <c r="BI2692" i="15"/>
  <c r="BI2778" i="15"/>
  <c r="BI2762" i="15"/>
  <c r="BI2290" i="15"/>
  <c r="BI2787" i="15"/>
  <c r="BE175" i="15"/>
  <c r="BI630" i="15"/>
  <c r="BI539" i="15"/>
  <c r="BI1817" i="15"/>
  <c r="BI1874" i="15"/>
  <c r="BI1952" i="15"/>
  <c r="BI1975" i="15"/>
  <c r="BI1992" i="15"/>
  <c r="BI2111" i="15"/>
  <c r="BI2383" i="15"/>
  <c r="BI2466" i="15"/>
  <c r="BI2645" i="15"/>
  <c r="BI2627" i="15"/>
  <c r="BI2006" i="15"/>
  <c r="BI42" i="15"/>
  <c r="BI854" i="15"/>
  <c r="BI1483" i="15"/>
  <c r="BI1867" i="15"/>
  <c r="BI1974" i="15"/>
  <c r="BI1862" i="15"/>
  <c r="BI2100" i="15"/>
  <c r="BI2195" i="15"/>
  <c r="BI2464" i="15"/>
  <c r="BI2499" i="15"/>
  <c r="BI2515" i="15"/>
  <c r="BI2781" i="15"/>
  <c r="BI2493" i="15"/>
  <c r="BI41" i="15"/>
  <c r="BI1883" i="15"/>
  <c r="BI1958" i="15"/>
  <c r="BI2016" i="15"/>
  <c r="BI2183" i="15"/>
  <c r="BI2132" i="15"/>
  <c r="BI2363" i="15"/>
  <c r="BI2320" i="15"/>
  <c r="BI2337" i="15"/>
  <c r="BI2333" i="15"/>
  <c r="BI2520" i="15"/>
  <c r="BI1574" i="15"/>
  <c r="BI1748" i="15"/>
  <c r="BI1704" i="15"/>
  <c r="BI1923" i="15"/>
  <c r="BI1972" i="15"/>
  <c r="BI2056" i="15"/>
  <c r="BI2041" i="15"/>
  <c r="BI2159" i="15"/>
  <c r="BI2173" i="15"/>
  <c r="BI2310" i="15"/>
  <c r="BI2358" i="15"/>
  <c r="BI2641" i="15"/>
  <c r="BI2325" i="15"/>
  <c r="BI2506" i="15"/>
  <c r="BI224" i="15"/>
  <c r="BI314" i="15"/>
  <c r="BI719" i="15"/>
  <c r="BI674" i="15"/>
  <c r="BE1287" i="15"/>
  <c r="BI1741" i="15"/>
  <c r="BI1705" i="15"/>
  <c r="BI1776" i="15"/>
  <c r="BI1929" i="15"/>
  <c r="BI1949" i="15"/>
  <c r="BI2063" i="15"/>
  <c r="BI2282" i="15"/>
  <c r="BI2368" i="15"/>
  <c r="BI2000" i="15"/>
  <c r="BI313" i="15"/>
  <c r="BI1572" i="15"/>
  <c r="BI1754" i="15"/>
  <c r="BI1729" i="15"/>
  <c r="BI1955" i="15"/>
  <c r="BI717" i="15"/>
  <c r="BI1745" i="15"/>
  <c r="BI1885" i="15"/>
  <c r="BI1795" i="15"/>
  <c r="BI2045" i="15"/>
  <c r="BI2097" i="15"/>
  <c r="BI2193" i="15"/>
  <c r="BI2286" i="15"/>
  <c r="BI2285" i="15"/>
  <c r="BI2314" i="15"/>
  <c r="BI1779" i="15"/>
  <c r="BI1976" i="15"/>
  <c r="BI2008" i="15"/>
  <c r="BI2068" i="15"/>
  <c r="BI2038" i="15"/>
  <c r="BI2274" i="15"/>
  <c r="BI2291" i="15"/>
  <c r="BI2366" i="15"/>
  <c r="BI2497" i="15"/>
  <c r="BI2563" i="15"/>
  <c r="BI2686" i="15"/>
  <c r="BI582" i="15"/>
  <c r="BI853" i="15"/>
  <c r="BI1732" i="15"/>
  <c r="BI1869" i="15"/>
  <c r="BI2051" i="15"/>
  <c r="BI2150" i="15"/>
  <c r="BI2245" i="15"/>
  <c r="BI2140" i="15"/>
  <c r="BI2277" i="15"/>
  <c r="BI2295" i="15"/>
  <c r="BI2414" i="15"/>
  <c r="BI2488" i="15"/>
  <c r="BI2682" i="15"/>
  <c r="BI495" i="15"/>
  <c r="BE1153" i="15"/>
  <c r="BI1680" i="15"/>
  <c r="BI1742" i="15"/>
  <c r="BI1698" i="15"/>
  <c r="BI1912" i="15"/>
  <c r="BI2085" i="15"/>
  <c r="BI2187" i="15"/>
  <c r="BI2289" i="15"/>
  <c r="BI2352" i="15"/>
  <c r="BI2326" i="15"/>
  <c r="BI2565" i="15"/>
  <c r="BI2776" i="15"/>
  <c r="BI808" i="15"/>
  <c r="BI944" i="15"/>
  <c r="BI1259" i="15"/>
  <c r="BI1722" i="15"/>
  <c r="BI1699" i="15"/>
  <c r="BI2065" i="15"/>
  <c r="BI2142" i="15"/>
  <c r="BI2418" i="15"/>
  <c r="BI223" i="15"/>
  <c r="BI762" i="15"/>
  <c r="BI1775" i="15"/>
  <c r="BI1914" i="15"/>
  <c r="BI2011" i="15"/>
  <c r="BI2015" i="15"/>
  <c r="BI2204" i="15"/>
  <c r="BI2419" i="15"/>
  <c r="BI2508" i="15"/>
  <c r="BI2135" i="15"/>
  <c r="BI2268" i="15"/>
  <c r="BI1124" i="15"/>
  <c r="BI1438" i="15"/>
  <c r="BI1690" i="15"/>
  <c r="BI1962" i="15"/>
  <c r="BI45" i="15"/>
  <c r="BI2044" i="15"/>
  <c r="BI2149" i="15"/>
  <c r="BI2312" i="15"/>
  <c r="BI2511" i="15"/>
  <c r="BI2652" i="15"/>
  <c r="BI43" i="15"/>
  <c r="BI810" i="15"/>
  <c r="BI1679" i="15"/>
  <c r="BI1785" i="15"/>
  <c r="BI1788" i="15"/>
  <c r="BI1844" i="15"/>
  <c r="BI2018" i="15"/>
  <c r="BI2099" i="15"/>
  <c r="BI2765" i="15"/>
  <c r="BI943" i="15"/>
  <c r="BI1738" i="15"/>
  <c r="BI1931" i="15"/>
  <c r="BI1835" i="15"/>
  <c r="BI2141" i="15"/>
  <c r="BI2519" i="15"/>
  <c r="BI2490" i="15"/>
  <c r="BI2046" i="15"/>
  <c r="BI2775" i="15"/>
  <c r="BI1484" i="15"/>
  <c r="BI1790" i="15"/>
  <c r="BI1770" i="15"/>
  <c r="BI2152" i="15"/>
  <c r="BI2270" i="15"/>
  <c r="BI2330" i="15"/>
  <c r="BI2365" i="15"/>
  <c r="BI2372" i="15"/>
  <c r="BI2471" i="15"/>
  <c r="BI2413" i="15"/>
  <c r="BI2503" i="15"/>
  <c r="BI2062" i="15"/>
  <c r="BI720" i="15"/>
  <c r="BI1700" i="15"/>
  <c r="BI1980" i="15"/>
  <c r="BI2009" i="15"/>
  <c r="BI2340" i="15"/>
  <c r="BI2334" i="15"/>
  <c r="BI2402" i="15"/>
  <c r="BI2651" i="15"/>
  <c r="BG824" i="22"/>
  <c r="BH823" i="22"/>
  <c r="BI1573" i="15"/>
  <c r="BI1617" i="15"/>
  <c r="BI1755" i="15"/>
  <c r="BI1963" i="15"/>
  <c r="BI1996" i="15"/>
  <c r="BI1999" i="15"/>
  <c r="BI2355" i="15"/>
  <c r="BI2070" i="15"/>
  <c r="BI2408" i="15"/>
  <c r="BI448" i="15"/>
  <c r="BI718" i="15"/>
  <c r="BI1689" i="15"/>
  <c r="BI1702" i="15"/>
  <c r="BI1793" i="15"/>
  <c r="BI1794" i="15"/>
  <c r="BI2640" i="15"/>
  <c r="BG668" i="22" l="1"/>
  <c r="BH667" i="22"/>
  <c r="BI1301" i="15"/>
  <c r="BG383" i="22"/>
  <c r="BH382" i="22"/>
  <c r="BG418" i="22"/>
  <c r="BG419" i="22" s="1"/>
  <c r="BH417" i="22"/>
  <c r="BG295" i="22"/>
  <c r="BH294" i="22"/>
  <c r="BI806" i="15"/>
  <c r="BG913" i="22"/>
  <c r="BH912" i="22"/>
  <c r="BG328" i="22"/>
  <c r="BH327" i="22"/>
  <c r="BG958" i="22"/>
  <c r="BH957" i="22"/>
  <c r="BG1633" i="22"/>
  <c r="BG1634" i="22" s="1"/>
  <c r="BG1635" i="22" s="1"/>
  <c r="BH732" i="22"/>
  <c r="BG1498" i="22"/>
  <c r="BG1499" i="22" s="1"/>
  <c r="BG778" i="22"/>
  <c r="BH778" i="22" s="1"/>
  <c r="BG1363" i="22"/>
  <c r="BH1362" i="22"/>
  <c r="BG148" i="22"/>
  <c r="BG1408" i="22"/>
  <c r="BG1453" i="22"/>
  <c r="BI761" i="15"/>
  <c r="BI851" i="15"/>
  <c r="A11" i="25"/>
  <c r="C10" i="25"/>
  <c r="B10" i="25"/>
  <c r="BG1318" i="22"/>
  <c r="BG1095" i="22"/>
  <c r="BG1273" i="22"/>
  <c r="BG553" i="22"/>
  <c r="BH462" i="22"/>
  <c r="BI176" i="15"/>
  <c r="BG1228" i="22"/>
  <c r="BI986" i="15"/>
  <c r="BG1138" i="22"/>
  <c r="BG1048" i="22"/>
  <c r="BH1047" i="22"/>
  <c r="BG1003" i="22"/>
  <c r="BH1002" i="22"/>
  <c r="BG1183" i="22"/>
  <c r="BG689" i="22"/>
  <c r="BH688" i="22"/>
  <c r="BG509" i="22"/>
  <c r="BH1543" i="22"/>
  <c r="BG1544" i="22"/>
  <c r="BG1589" i="22"/>
  <c r="BH1588" i="22"/>
  <c r="BG59" i="22"/>
  <c r="BG825" i="22"/>
  <c r="BH824" i="22"/>
  <c r="BG464" i="22"/>
  <c r="BH463" i="22"/>
  <c r="BG104" i="22"/>
  <c r="BG734" i="22"/>
  <c r="BH733" i="22"/>
  <c r="BG15" i="22"/>
  <c r="BG869" i="22"/>
  <c r="BH868" i="22"/>
  <c r="BG239" i="22"/>
  <c r="BH418" i="22" l="1"/>
  <c r="BG669" i="22"/>
  <c r="BH668" i="22"/>
  <c r="BG384" i="22"/>
  <c r="BH383" i="22"/>
  <c r="BG296" i="22"/>
  <c r="BH295" i="22"/>
  <c r="BG914" i="22"/>
  <c r="BH913" i="22"/>
  <c r="BG959" i="22"/>
  <c r="BH958" i="22"/>
  <c r="BG329" i="22"/>
  <c r="BH328" i="22"/>
  <c r="BG1636" i="22"/>
  <c r="BH1498" i="22"/>
  <c r="BH1499" i="22"/>
  <c r="BG1500" i="22"/>
  <c r="BG1501" i="22" s="1"/>
  <c r="BG779" i="22"/>
  <c r="BG780" i="22" s="1"/>
  <c r="BG420" i="22"/>
  <c r="BH419" i="22"/>
  <c r="BH1453" i="22"/>
  <c r="BG1454" i="22"/>
  <c r="BG149" i="22"/>
  <c r="BH148" i="22"/>
  <c r="BG1409" i="22"/>
  <c r="BH1408" i="22"/>
  <c r="BG1364" i="22"/>
  <c r="BH1363" i="22"/>
  <c r="A12" i="25"/>
  <c r="C11" i="25"/>
  <c r="B11" i="25"/>
  <c r="BG554" i="22"/>
  <c r="BG1274" i="22"/>
  <c r="BG1096" i="22"/>
  <c r="BG1319" i="22"/>
  <c r="BG1229" i="22"/>
  <c r="BG1049" i="22"/>
  <c r="BH1048" i="22"/>
  <c r="BG1184" i="22"/>
  <c r="BG1139" i="22"/>
  <c r="BG1004" i="22"/>
  <c r="BH1003" i="22"/>
  <c r="BG690" i="22"/>
  <c r="BH689" i="22"/>
  <c r="BG1545" i="22"/>
  <c r="BH1544" i="22"/>
  <c r="BG510" i="22"/>
  <c r="BG240" i="22"/>
  <c r="BG16" i="22"/>
  <c r="BG60" i="22"/>
  <c r="BG826" i="22"/>
  <c r="BG870" i="22"/>
  <c r="BH869" i="22"/>
  <c r="BH464" i="22"/>
  <c r="BG465" i="22"/>
  <c r="BG1590" i="22"/>
  <c r="BH1589" i="22"/>
  <c r="BG105" i="22"/>
  <c r="BG735" i="22"/>
  <c r="BH734" i="22"/>
  <c r="BG297" i="22" l="1"/>
  <c r="BH296" i="22"/>
  <c r="BG670" i="22"/>
  <c r="BH669" i="22"/>
  <c r="BG385" i="22"/>
  <c r="BH384" i="22"/>
  <c r="BG1097" i="22"/>
  <c r="BG1098" i="22" s="1"/>
  <c r="BG1099" i="22" s="1"/>
  <c r="BH1096" i="22"/>
  <c r="BH779" i="22"/>
  <c r="BG330" i="22"/>
  <c r="BH329" i="22"/>
  <c r="BG915" i="22"/>
  <c r="BH914" i="22"/>
  <c r="BG960" i="22"/>
  <c r="BH959" i="22"/>
  <c r="BG1637" i="22"/>
  <c r="BH1409" i="22"/>
  <c r="BG1410" i="22"/>
  <c r="BG421" i="22"/>
  <c r="BH420" i="22"/>
  <c r="BG150" i="22"/>
  <c r="BH149" i="22"/>
  <c r="BG1455" i="22"/>
  <c r="BH1454" i="22"/>
  <c r="BG1365" i="22"/>
  <c r="BH1364" i="22"/>
  <c r="A13" i="25"/>
  <c r="C12" i="25"/>
  <c r="B12" i="25"/>
  <c r="BG1320" i="22"/>
  <c r="BG1275" i="22"/>
  <c r="BG555" i="22"/>
  <c r="BG1230" i="22"/>
  <c r="BG1005" i="22"/>
  <c r="BH1004" i="22"/>
  <c r="BG1140" i="22"/>
  <c r="BG1185" i="22"/>
  <c r="BG1050" i="22"/>
  <c r="BH1049" i="22"/>
  <c r="BH690" i="22"/>
  <c r="BG691" i="22"/>
  <c r="BG511" i="22"/>
  <c r="BG1546" i="22"/>
  <c r="BG736" i="22"/>
  <c r="BH735" i="22"/>
  <c r="BG827" i="22"/>
  <c r="BG871" i="22"/>
  <c r="BG241" i="22"/>
  <c r="BG466" i="22"/>
  <c r="BH465" i="22"/>
  <c r="BG17" i="22"/>
  <c r="BG106" i="22"/>
  <c r="BG61" i="22"/>
  <c r="BG1591" i="22"/>
  <c r="BH780" i="22"/>
  <c r="BG781" i="22"/>
  <c r="BG1502" i="22"/>
  <c r="BG422" i="22" l="1"/>
  <c r="BH421" i="22"/>
  <c r="BG298" i="22"/>
  <c r="BG299" i="22" s="1"/>
  <c r="BH297" i="22"/>
  <c r="BG671" i="22"/>
  <c r="BH670" i="22"/>
  <c r="BG386" i="22"/>
  <c r="BH385" i="22"/>
  <c r="BG961" i="22"/>
  <c r="BH960" i="22"/>
  <c r="BG916" i="22"/>
  <c r="BH915" i="22"/>
  <c r="BG331" i="22"/>
  <c r="BH330" i="22"/>
  <c r="BG782" i="22"/>
  <c r="BH782" i="22" s="1"/>
  <c r="BH781" i="22"/>
  <c r="BH1097" i="22"/>
  <c r="BG1638" i="22"/>
  <c r="BG1503" i="22"/>
  <c r="BG1504" i="22" s="1"/>
  <c r="BG1505" i="22" s="1"/>
  <c r="BG828" i="22"/>
  <c r="BG1366" i="22"/>
  <c r="BG1367" i="22" s="1"/>
  <c r="BG1368" i="22" s="1"/>
  <c r="BG1369" i="22" s="1"/>
  <c r="BH1365" i="22"/>
  <c r="BG1456" i="22"/>
  <c r="BG151" i="22"/>
  <c r="BH1503" i="22"/>
  <c r="BG1411" i="22"/>
  <c r="C13" i="25"/>
  <c r="B13" i="25"/>
  <c r="A14" i="25"/>
  <c r="BG1100" i="22"/>
  <c r="BG556" i="22"/>
  <c r="BG1276" i="22"/>
  <c r="BG1277" i="22" s="1"/>
  <c r="BG1278" i="22" s="1"/>
  <c r="BG1321" i="22"/>
  <c r="BG1322" i="22" s="1"/>
  <c r="BG1323" i="22" s="1"/>
  <c r="BG1186" i="22"/>
  <c r="BG1187" i="22" s="1"/>
  <c r="BG1188" i="22" s="1"/>
  <c r="BG1141" i="22"/>
  <c r="BG1006" i="22"/>
  <c r="BH1005" i="22"/>
  <c r="BG1051" i="22"/>
  <c r="BH1050" i="22"/>
  <c r="BG1231" i="22"/>
  <c r="BG18" i="22"/>
  <c r="BG692" i="22"/>
  <c r="BH691" i="22"/>
  <c r="BH1546" i="22"/>
  <c r="BG1547" i="22"/>
  <c r="BG512" i="22"/>
  <c r="BG872" i="22"/>
  <c r="BG62" i="22"/>
  <c r="BH736" i="22"/>
  <c r="BG737" i="22"/>
  <c r="BG107" i="22"/>
  <c r="BG1592" i="22"/>
  <c r="BG467" i="22"/>
  <c r="BH466" i="22"/>
  <c r="BG242" i="22"/>
  <c r="BG423" i="22" l="1"/>
  <c r="BH422" i="22"/>
  <c r="BH298" i="22"/>
  <c r="BG557" i="22"/>
  <c r="BG558" i="22" s="1"/>
  <c r="BG559" i="22" s="1"/>
  <c r="BH556" i="22"/>
  <c r="BG300" i="22"/>
  <c r="BH299" i="22"/>
  <c r="BG672" i="22"/>
  <c r="BG673" i="22" s="1"/>
  <c r="BG674" i="22" s="1"/>
  <c r="BG675" i="22" s="1"/>
  <c r="BH671" i="22"/>
  <c r="BG387" i="22"/>
  <c r="BH386" i="22"/>
  <c r="BG693" i="22"/>
  <c r="BG694" i="22" s="1"/>
  <c r="BH694" i="22" s="1"/>
  <c r="BH692" i="22"/>
  <c r="BG783" i="22"/>
  <c r="BH783" i="22" s="1"/>
  <c r="BG962" i="22"/>
  <c r="BH961" i="22"/>
  <c r="BG332" i="22"/>
  <c r="BH331" i="22"/>
  <c r="BG917" i="22"/>
  <c r="BH916" i="22"/>
  <c r="BG738" i="22"/>
  <c r="BG739" i="22" s="1"/>
  <c r="BH739" i="22" s="1"/>
  <c r="BH737" i="22"/>
  <c r="BG1593" i="22"/>
  <c r="BG152" i="22"/>
  <c r="BG829" i="22"/>
  <c r="BG1412" i="22"/>
  <c r="BG873" i="22"/>
  <c r="BG1548" i="22"/>
  <c r="BG1549" i="22" s="1"/>
  <c r="BG1457" i="22"/>
  <c r="BG1639" i="22"/>
  <c r="BH1504" i="22"/>
  <c r="BG1370" i="22"/>
  <c r="BH1369" i="22"/>
  <c r="A15" i="25"/>
  <c r="C14" i="25"/>
  <c r="B14" i="25"/>
  <c r="BG1324" i="22"/>
  <c r="BG1279" i="22"/>
  <c r="BG1101" i="22"/>
  <c r="BH1187" i="22"/>
  <c r="BG1052" i="22"/>
  <c r="BH1051" i="22"/>
  <c r="BG1007" i="22"/>
  <c r="BH1006" i="22"/>
  <c r="BG1232" i="22"/>
  <c r="BH1231" i="22"/>
  <c r="BG1142" i="22"/>
  <c r="BH1141" i="22"/>
  <c r="BG513" i="22"/>
  <c r="BG468" i="22"/>
  <c r="BH467" i="22"/>
  <c r="BG108" i="22"/>
  <c r="BG63" i="22"/>
  <c r="BG1189" i="22"/>
  <c r="BH1188" i="22"/>
  <c r="BG243" i="22"/>
  <c r="BG19" i="22"/>
  <c r="BH1505" i="22"/>
  <c r="BG1506" i="22"/>
  <c r="BH1594" i="22"/>
  <c r="BG424" i="22" l="1"/>
  <c r="BH423" i="22"/>
  <c r="BG301" i="22"/>
  <c r="BH300" i="22"/>
  <c r="BH557" i="22"/>
  <c r="BH387" i="22"/>
  <c r="BG388" i="22"/>
  <c r="BH693" i="22"/>
  <c r="BG695" i="22"/>
  <c r="BG696" i="22" s="1"/>
  <c r="BG1102" i="22"/>
  <c r="BG1103" i="22" s="1"/>
  <c r="BG1104" i="22" s="1"/>
  <c r="BH1101" i="22"/>
  <c r="BG784" i="22"/>
  <c r="BH784" i="22" s="1"/>
  <c r="BG963" i="22"/>
  <c r="BH962" i="22"/>
  <c r="BG918" i="22"/>
  <c r="BH917" i="22"/>
  <c r="BH332" i="22"/>
  <c r="BG333" i="22"/>
  <c r="BH738" i="22"/>
  <c r="BG1640" i="22"/>
  <c r="BG1641" i="22" s="1"/>
  <c r="BG1642" i="22" s="1"/>
  <c r="BG1643" i="22" s="1"/>
  <c r="BG1644" i="22" s="1"/>
  <c r="BG1645" i="22" s="1"/>
  <c r="BG1646" i="22" s="1"/>
  <c r="BG1647" i="22" s="1"/>
  <c r="BG1648" i="22" s="1"/>
  <c r="BG1649" i="22" s="1"/>
  <c r="BG1413" i="22"/>
  <c r="BG1458" i="22"/>
  <c r="BG830" i="22"/>
  <c r="BG153" i="22"/>
  <c r="BG874" i="22"/>
  <c r="BG1594" i="22"/>
  <c r="BG1595" i="22" s="1"/>
  <c r="BG1596" i="22" s="1"/>
  <c r="BH1415" i="22"/>
  <c r="BG1550" i="22"/>
  <c r="BG1551" i="22" s="1"/>
  <c r="BG740" i="22"/>
  <c r="BG741" i="22" s="1"/>
  <c r="BG1371" i="22"/>
  <c r="BH1370" i="22"/>
  <c r="BH425" i="22"/>
  <c r="C15" i="25"/>
  <c r="B15" i="25"/>
  <c r="A16" i="25"/>
  <c r="BG560" i="22"/>
  <c r="BG1190" i="22"/>
  <c r="BG1280" i="22"/>
  <c r="BG20" i="22"/>
  <c r="BG1325" i="22"/>
  <c r="BG1233" i="22"/>
  <c r="BH1232" i="22"/>
  <c r="BH1103" i="22"/>
  <c r="BG1008" i="22"/>
  <c r="BH1007" i="22"/>
  <c r="BG1143" i="22"/>
  <c r="BH1142" i="22"/>
  <c r="BG1053" i="22"/>
  <c r="BH1052" i="22"/>
  <c r="BG64" i="22"/>
  <c r="BG244" i="22"/>
  <c r="BG109" i="22"/>
  <c r="BG469" i="22"/>
  <c r="BH468" i="22"/>
  <c r="BG514" i="22"/>
  <c r="BH1416" i="22"/>
  <c r="BH1595" i="22"/>
  <c r="BG1507" i="22"/>
  <c r="BH1506" i="22"/>
  <c r="BH424" i="22" l="1"/>
  <c r="BG425" i="22"/>
  <c r="BG426" i="22" s="1"/>
  <c r="BG427" i="22" s="1"/>
  <c r="BG302" i="22"/>
  <c r="BH301" i="22"/>
  <c r="BG470" i="22"/>
  <c r="BH470" i="22" s="1"/>
  <c r="BH469" i="22"/>
  <c r="BG389" i="22"/>
  <c r="BH388" i="22"/>
  <c r="BH695" i="22"/>
  <c r="BG785" i="22"/>
  <c r="BH785" i="22" s="1"/>
  <c r="BG964" i="22"/>
  <c r="BH963" i="22"/>
  <c r="BH333" i="22"/>
  <c r="BG334" i="22"/>
  <c r="BH918" i="22"/>
  <c r="BG919" i="22"/>
  <c r="BG831" i="22"/>
  <c r="BH830" i="22"/>
  <c r="BG154" i="22"/>
  <c r="BG245" i="22"/>
  <c r="BG246" i="22" s="1"/>
  <c r="BG247" i="22" s="1"/>
  <c r="BG1459" i="22"/>
  <c r="BG1414" i="22"/>
  <c r="BG875" i="22"/>
  <c r="BG1650" i="22"/>
  <c r="BH1550" i="22"/>
  <c r="BH426" i="22"/>
  <c r="BH1460" i="22"/>
  <c r="BG1552" i="22"/>
  <c r="BG1553" i="22" s="1"/>
  <c r="BH1551" i="22"/>
  <c r="BH740" i="22"/>
  <c r="BG1372" i="22"/>
  <c r="BH1371" i="22"/>
  <c r="B16" i="25"/>
  <c r="A17" i="25"/>
  <c r="C16" i="25"/>
  <c r="BG65" i="22"/>
  <c r="BG21" i="22"/>
  <c r="BG110" i="22"/>
  <c r="BG1281" i="22"/>
  <c r="BG1191" i="22"/>
  <c r="BG515" i="22"/>
  <c r="BG1326" i="22"/>
  <c r="BG561" i="22"/>
  <c r="BG1009" i="22"/>
  <c r="BH1008" i="22"/>
  <c r="BG1105" i="22"/>
  <c r="BH1104" i="22"/>
  <c r="BG1054" i="22"/>
  <c r="BH1053" i="22"/>
  <c r="BG1144" i="22"/>
  <c r="BG1234" i="22"/>
  <c r="BG697" i="22"/>
  <c r="BH696" i="22"/>
  <c r="BG1508" i="22"/>
  <c r="BH1507" i="22"/>
  <c r="BH1417" i="22"/>
  <c r="BG742" i="22"/>
  <c r="BH741" i="22"/>
  <c r="BG1597" i="22"/>
  <c r="BH1596" i="22"/>
  <c r="BG303" i="22" l="1"/>
  <c r="BH302" i="22"/>
  <c r="BG471" i="22"/>
  <c r="BG472" i="22" s="1"/>
  <c r="BG473" i="22" s="1"/>
  <c r="BG474" i="22" s="1"/>
  <c r="BG390" i="22"/>
  <c r="BH389" i="22"/>
  <c r="BG965" i="22"/>
  <c r="BH964" i="22"/>
  <c r="BG786" i="22"/>
  <c r="BG787" i="22" s="1"/>
  <c r="BG920" i="22"/>
  <c r="BH919" i="22"/>
  <c r="BG335" i="22"/>
  <c r="BH334" i="22"/>
  <c r="BG1010" i="22"/>
  <c r="BH1009" i="22"/>
  <c r="BG876" i="22"/>
  <c r="BH875" i="22"/>
  <c r="BG832" i="22"/>
  <c r="BH831" i="22"/>
  <c r="BG1055" i="22"/>
  <c r="BH1054" i="22"/>
  <c r="BG1415" i="22"/>
  <c r="BG1416" i="22" s="1"/>
  <c r="BG1417" i="22" s="1"/>
  <c r="BG1418" i="22" s="1"/>
  <c r="BG1419" i="22" s="1"/>
  <c r="BG1420" i="22" s="1"/>
  <c r="BG155" i="22"/>
  <c r="BG1460" i="22"/>
  <c r="BG1461" i="22" s="1"/>
  <c r="BG1462" i="22" s="1"/>
  <c r="BG1651" i="22"/>
  <c r="BH1552" i="22"/>
  <c r="BH156" i="22"/>
  <c r="BH1461" i="22"/>
  <c r="BG1373" i="22"/>
  <c r="BH1372" i="22"/>
  <c r="BG428" i="22"/>
  <c r="BH427" i="22"/>
  <c r="A18" i="25"/>
  <c r="C17" i="25"/>
  <c r="B17" i="25"/>
  <c r="BG562" i="22"/>
  <c r="BG1282" i="22"/>
  <c r="BG1327" i="22"/>
  <c r="BG111" i="22"/>
  <c r="BG516" i="22"/>
  <c r="BG22" i="22"/>
  <c r="BG1235" i="22"/>
  <c r="BG1145" i="22"/>
  <c r="BG1192" i="22"/>
  <c r="BG66" i="22"/>
  <c r="BH1193" i="22"/>
  <c r="BG1106" i="22"/>
  <c r="BG698" i="22"/>
  <c r="BH697" i="22"/>
  <c r="BG1554" i="22"/>
  <c r="BG1555" i="22" s="1"/>
  <c r="BH1553" i="22"/>
  <c r="BH1418" i="22"/>
  <c r="BG1509" i="22"/>
  <c r="BG1510" i="22" s="1"/>
  <c r="BH1508" i="22"/>
  <c r="BG248" i="22"/>
  <c r="BH1463" i="22"/>
  <c r="BG1598" i="22"/>
  <c r="BH1597" i="22"/>
  <c r="BG743" i="22"/>
  <c r="BH742" i="22"/>
  <c r="BG429" i="22" l="1"/>
  <c r="BH428" i="22"/>
  <c r="BG304" i="22"/>
  <c r="BH303" i="22"/>
  <c r="BH473" i="22"/>
  <c r="BH472" i="22"/>
  <c r="BH471" i="22"/>
  <c r="BG391" i="22"/>
  <c r="BH390" i="22"/>
  <c r="BH786" i="22"/>
  <c r="BG336" i="22"/>
  <c r="BH335" i="22"/>
  <c r="BG921" i="22"/>
  <c r="BH920" i="22"/>
  <c r="BG966" i="22"/>
  <c r="BH965" i="22"/>
  <c r="BG833" i="22"/>
  <c r="BH832" i="22"/>
  <c r="BG788" i="22"/>
  <c r="BH787" i="22"/>
  <c r="BG156" i="22"/>
  <c r="BG157" i="22" s="1"/>
  <c r="BG158" i="22" s="1"/>
  <c r="BG159" i="22" s="1"/>
  <c r="BH155" i="22"/>
  <c r="BG877" i="22"/>
  <c r="BH876" i="22"/>
  <c r="BG1011" i="22"/>
  <c r="BH1010" i="22"/>
  <c r="BG1056" i="22"/>
  <c r="BH1055" i="22"/>
  <c r="BG1652" i="22"/>
  <c r="BG1421" i="22"/>
  <c r="BG1422" i="22" s="1"/>
  <c r="BH1420" i="22"/>
  <c r="BG1556" i="22"/>
  <c r="BG1557" i="22" s="1"/>
  <c r="BH1555" i="22"/>
  <c r="BG1374" i="22"/>
  <c r="BG1375" i="22" s="1"/>
  <c r="BH1373" i="22"/>
  <c r="BG1511" i="22"/>
  <c r="BG1512" i="22" s="1"/>
  <c r="BH1510" i="22"/>
  <c r="BH1462" i="22"/>
  <c r="BG1463" i="22"/>
  <c r="BG1464" i="22" s="1"/>
  <c r="BG1465" i="22" s="1"/>
  <c r="B18" i="25"/>
  <c r="A19" i="25"/>
  <c r="C18" i="25"/>
  <c r="BG1146" i="22"/>
  <c r="BG112" i="22"/>
  <c r="BG1107" i="22"/>
  <c r="BG1236" i="22"/>
  <c r="BG1328" i="22"/>
  <c r="BG1329" i="22" s="1"/>
  <c r="BG1330" i="22" s="1"/>
  <c r="BG23" i="22"/>
  <c r="BG67" i="22"/>
  <c r="BG1283" i="22"/>
  <c r="BG1284" i="22" s="1"/>
  <c r="BG1285" i="22" s="1"/>
  <c r="BG1193" i="22"/>
  <c r="BG1194" i="22" s="1"/>
  <c r="BG1195" i="22" s="1"/>
  <c r="BG517" i="22"/>
  <c r="BG563" i="22"/>
  <c r="BG475" i="22"/>
  <c r="BH474" i="22"/>
  <c r="BH1238" i="22"/>
  <c r="BH1194" i="22"/>
  <c r="BH698" i="22"/>
  <c r="BG699" i="22"/>
  <c r="BG744" i="22"/>
  <c r="BH743" i="22"/>
  <c r="BH1421" i="22"/>
  <c r="BH113" i="22"/>
  <c r="BG1599" i="22"/>
  <c r="BG1600" i="22" s="1"/>
  <c r="BG1601" i="22" s="1"/>
  <c r="BH1598" i="22"/>
  <c r="BG249" i="22"/>
  <c r="BH248" i="22"/>
  <c r="BG160" i="22" l="1"/>
  <c r="BG161" i="22" s="1"/>
  <c r="BH159" i="22"/>
  <c r="BH157" i="22"/>
  <c r="BG430" i="22"/>
  <c r="BH429" i="22"/>
  <c r="BG305" i="22"/>
  <c r="BH304" i="22"/>
  <c r="BG564" i="22"/>
  <c r="BH563" i="22"/>
  <c r="BG392" i="22"/>
  <c r="BH391" i="22"/>
  <c r="BG700" i="22"/>
  <c r="BG701" i="22" s="1"/>
  <c r="BH699" i="22"/>
  <c r="BG967" i="22"/>
  <c r="BH966" i="22"/>
  <c r="BG922" i="22"/>
  <c r="BH921" i="22"/>
  <c r="BG337" i="22"/>
  <c r="BH336" i="22"/>
  <c r="BG789" i="22"/>
  <c r="BH788" i="22"/>
  <c r="BG834" i="22"/>
  <c r="BH833" i="22"/>
  <c r="BG24" i="22"/>
  <c r="BH23" i="22"/>
  <c r="BG745" i="22"/>
  <c r="BG746" i="22" s="1"/>
  <c r="BH746" i="22" s="1"/>
  <c r="BH744" i="22"/>
  <c r="BG1012" i="22"/>
  <c r="BH1011" i="22"/>
  <c r="BG878" i="22"/>
  <c r="BH877" i="22"/>
  <c r="BH1056" i="22"/>
  <c r="BG1057" i="22"/>
  <c r="BG1653" i="22"/>
  <c r="BH1511" i="22"/>
  <c r="BH1556" i="22"/>
  <c r="BG1376" i="22"/>
  <c r="BH1375" i="22"/>
  <c r="BG1558" i="22"/>
  <c r="BG1559" i="22" s="1"/>
  <c r="BH1557" i="22"/>
  <c r="BG1466" i="22"/>
  <c r="BH1465" i="22"/>
  <c r="A20" i="25"/>
  <c r="C19" i="25"/>
  <c r="B19" i="25"/>
  <c r="BG1286" i="22"/>
  <c r="BG1237" i="22"/>
  <c r="BG68" i="22"/>
  <c r="BG1108" i="22"/>
  <c r="BG518" i="22"/>
  <c r="BG113" i="22"/>
  <c r="BG114" i="22" s="1"/>
  <c r="BG115" i="22" s="1"/>
  <c r="BG1331" i="22"/>
  <c r="BG1147" i="22"/>
  <c r="BH1239" i="22"/>
  <c r="BH1148" i="22"/>
  <c r="BG476" i="22"/>
  <c r="BH475" i="22"/>
  <c r="BG250" i="22"/>
  <c r="BH249" i="22"/>
  <c r="BG1196" i="22"/>
  <c r="BG1423" i="22"/>
  <c r="BH1422" i="22"/>
  <c r="BG1602" i="22"/>
  <c r="BH1601" i="22"/>
  <c r="BG1513" i="22"/>
  <c r="BH1512" i="22"/>
  <c r="BH160" i="22" l="1"/>
  <c r="BG431" i="22"/>
  <c r="BH430" i="22"/>
  <c r="BG306" i="22"/>
  <c r="BH305" i="22"/>
  <c r="BG519" i="22"/>
  <c r="BH518" i="22"/>
  <c r="BG477" i="22"/>
  <c r="BH476" i="22"/>
  <c r="BG565" i="22"/>
  <c r="BG566" i="22" s="1"/>
  <c r="BG567" i="22" s="1"/>
  <c r="BH564" i="22"/>
  <c r="BG393" i="22"/>
  <c r="BH392" i="22"/>
  <c r="BH700" i="22"/>
  <c r="BG702" i="22"/>
  <c r="BH701" i="22"/>
  <c r="BG835" i="22"/>
  <c r="BG836" i="22" s="1"/>
  <c r="BH834" i="22"/>
  <c r="BG790" i="22"/>
  <c r="BH790" i="22" s="1"/>
  <c r="BH789" i="22"/>
  <c r="BH114" i="22"/>
  <c r="BG879" i="22"/>
  <c r="BG880" i="22" s="1"/>
  <c r="BH878" i="22"/>
  <c r="BG968" i="22"/>
  <c r="BH967" i="22"/>
  <c r="BG338" i="22"/>
  <c r="BH337" i="22"/>
  <c r="BG923" i="22"/>
  <c r="BH922" i="22"/>
  <c r="BG1058" i="22"/>
  <c r="BH1057" i="22"/>
  <c r="BG1013" i="22"/>
  <c r="BH1012" i="22"/>
  <c r="BG69" i="22"/>
  <c r="BG70" i="22" s="1"/>
  <c r="BG71" i="22" s="1"/>
  <c r="BH68" i="22"/>
  <c r="BH745" i="22"/>
  <c r="BG25" i="22"/>
  <c r="BG26" i="22" s="1"/>
  <c r="BG27" i="22" s="1"/>
  <c r="BH24" i="22"/>
  <c r="BG1654" i="22"/>
  <c r="BG1655" i="22" s="1"/>
  <c r="BG1656" i="22" s="1"/>
  <c r="BG747" i="22"/>
  <c r="BH747" i="22" s="1"/>
  <c r="BH1558" i="22"/>
  <c r="BG1377" i="22"/>
  <c r="BH1376" i="22"/>
  <c r="BH1466" i="22"/>
  <c r="BG1467" i="22"/>
  <c r="BG162" i="22"/>
  <c r="BH161" i="22"/>
  <c r="A21" i="25"/>
  <c r="C20" i="25"/>
  <c r="B20" i="25"/>
  <c r="BG1197" i="22"/>
  <c r="BG1332" i="22"/>
  <c r="BG1238" i="22"/>
  <c r="BG1239" i="22" s="1"/>
  <c r="BG1240" i="22" s="1"/>
  <c r="BG1241" i="22" s="1"/>
  <c r="BG1148" i="22"/>
  <c r="BG1149" i="22" s="1"/>
  <c r="BG1150" i="22" s="1"/>
  <c r="BG1109" i="22"/>
  <c r="BG1287" i="22"/>
  <c r="BG116" i="22"/>
  <c r="BG251" i="22"/>
  <c r="BH1149" i="22"/>
  <c r="BG1560" i="22"/>
  <c r="BG1603" i="22"/>
  <c r="BH1602" i="22"/>
  <c r="BH1423" i="22"/>
  <c r="BG1424" i="22"/>
  <c r="BH1513" i="22"/>
  <c r="BG1514" i="22"/>
  <c r="BH1468" i="22"/>
  <c r="BG432" i="22" l="1"/>
  <c r="BH431" i="22"/>
  <c r="BG307" i="22"/>
  <c r="BH306" i="22"/>
  <c r="BG520" i="22"/>
  <c r="BH519" i="22"/>
  <c r="BG478" i="22"/>
  <c r="BH477" i="22"/>
  <c r="BG394" i="22"/>
  <c r="BH393" i="22"/>
  <c r="BH702" i="22"/>
  <c r="BG703" i="22"/>
  <c r="BG791" i="22"/>
  <c r="BG792" i="22" s="1"/>
  <c r="BH792" i="22" s="1"/>
  <c r="BH879" i="22"/>
  <c r="BH835" i="22"/>
  <c r="BG924" i="22"/>
  <c r="BG925" i="22" s="1"/>
  <c r="BH923" i="22"/>
  <c r="BG969" i="22"/>
  <c r="BH968" i="22"/>
  <c r="BG339" i="22"/>
  <c r="BH338" i="22"/>
  <c r="BH69" i="22"/>
  <c r="BG1014" i="22"/>
  <c r="BH1013" i="22"/>
  <c r="BG1059" i="22"/>
  <c r="BH1058" i="22"/>
  <c r="BG837" i="22"/>
  <c r="BH836" i="22"/>
  <c r="BG881" i="22"/>
  <c r="BH880" i="22"/>
  <c r="BG1657" i="22"/>
  <c r="BG748" i="22"/>
  <c r="BG749" i="22" s="1"/>
  <c r="BG163" i="22"/>
  <c r="BH162" i="22"/>
  <c r="BH1467" i="22"/>
  <c r="BG1468" i="22"/>
  <c r="BG1469" i="22" s="1"/>
  <c r="BG1470" i="22" s="1"/>
  <c r="BG1378" i="22"/>
  <c r="BH1377" i="22"/>
  <c r="C21" i="25"/>
  <c r="A22" i="25"/>
  <c r="B21" i="25"/>
  <c r="BG1242" i="22"/>
  <c r="BG252" i="22"/>
  <c r="BG117" i="22"/>
  <c r="BG1288" i="22"/>
  <c r="BG1110" i="22"/>
  <c r="BG568" i="22"/>
  <c r="BG72" i="22"/>
  <c r="BG1333" i="22"/>
  <c r="BG28" i="22"/>
  <c r="BG1198" i="22"/>
  <c r="BG1151" i="22"/>
  <c r="BG1561" i="22"/>
  <c r="BG1515" i="22"/>
  <c r="BG1425" i="22"/>
  <c r="BH1603" i="22"/>
  <c r="BG1604" i="22"/>
  <c r="BG433" i="22" l="1"/>
  <c r="BH432" i="22"/>
  <c r="BH434" i="22"/>
  <c r="BG308" i="22"/>
  <c r="BH307" i="22"/>
  <c r="BG521" i="22"/>
  <c r="BG522" i="22" s="1"/>
  <c r="BG523" i="22" s="1"/>
  <c r="BH520" i="22"/>
  <c r="BG479" i="22"/>
  <c r="BH478" i="22"/>
  <c r="BG395" i="22"/>
  <c r="BH394" i="22"/>
  <c r="BH703" i="22"/>
  <c r="BG704" i="22"/>
  <c r="BH791" i="22"/>
  <c r="BG793" i="22"/>
  <c r="BH793" i="22" s="1"/>
  <c r="BG340" i="22"/>
  <c r="BH340" i="22" s="1"/>
  <c r="BH339" i="22"/>
  <c r="BH924" i="22"/>
  <c r="BG838" i="22"/>
  <c r="BH837" i="22"/>
  <c r="BG926" i="22"/>
  <c r="BH925" i="22"/>
  <c r="BG970" i="22"/>
  <c r="BH969" i="22"/>
  <c r="BG1111" i="22"/>
  <c r="BG1112" i="22" s="1"/>
  <c r="BG1113" i="22" s="1"/>
  <c r="BG1114" i="22" s="1"/>
  <c r="BH1110" i="22"/>
  <c r="BG1060" i="22"/>
  <c r="BH1059" i="22"/>
  <c r="BG1015" i="22"/>
  <c r="BH1014" i="22"/>
  <c r="BH881" i="22"/>
  <c r="BG882" i="22"/>
  <c r="BG1562" i="22"/>
  <c r="BG1658" i="22"/>
  <c r="BH748" i="22"/>
  <c r="BG1379" i="22"/>
  <c r="BG1380" i="22" s="1"/>
  <c r="BG1381" i="22" s="1"/>
  <c r="BG1382" i="22" s="1"/>
  <c r="BH1378" i="22"/>
  <c r="BG164" i="22"/>
  <c r="BH163" i="22"/>
  <c r="A23" i="25"/>
  <c r="C22" i="25"/>
  <c r="B22" i="25"/>
  <c r="BG73" i="22"/>
  <c r="BG1289" i="22"/>
  <c r="BG1152" i="22"/>
  <c r="BG1199" i="22"/>
  <c r="BG118" i="22"/>
  <c r="BG29" i="22"/>
  <c r="BG569" i="22"/>
  <c r="BG253" i="22"/>
  <c r="BG1334" i="22"/>
  <c r="BG1243" i="22"/>
  <c r="BH1063" i="22"/>
  <c r="BH1200" i="22"/>
  <c r="BH1208" i="22"/>
  <c r="BG750" i="22"/>
  <c r="BH749" i="22"/>
  <c r="BG1426" i="22"/>
  <c r="BG1605" i="22"/>
  <c r="BG1471" i="22"/>
  <c r="BG1516" i="22"/>
  <c r="BG434" i="22" l="1"/>
  <c r="BG435" i="22" s="1"/>
  <c r="BH435" i="22" s="1"/>
  <c r="BH433" i="22"/>
  <c r="BG436" i="22"/>
  <c r="BG309" i="22"/>
  <c r="BH308" i="22"/>
  <c r="BG480" i="22"/>
  <c r="BH479" i="22"/>
  <c r="BG396" i="22"/>
  <c r="BH395" i="22"/>
  <c r="BG705" i="22"/>
  <c r="BH704" i="22"/>
  <c r="BG794" i="22"/>
  <c r="BG795" i="22" s="1"/>
  <c r="BG796" i="22" s="1"/>
  <c r="BG797" i="22" s="1"/>
  <c r="BG798" i="22" s="1"/>
  <c r="BG799" i="22" s="1"/>
  <c r="BG341" i="22"/>
  <c r="BG342" i="22" s="1"/>
  <c r="BG839" i="22"/>
  <c r="BG840" i="22" s="1"/>
  <c r="BG841" i="22" s="1"/>
  <c r="BG842" i="22" s="1"/>
  <c r="BH838" i="22"/>
  <c r="BH970" i="22"/>
  <c r="BG971" i="22"/>
  <c r="BH926" i="22"/>
  <c r="BG927" i="22"/>
  <c r="BH1111" i="22"/>
  <c r="BG1016" i="22"/>
  <c r="BH1015" i="22"/>
  <c r="BH1060" i="22"/>
  <c r="BG1061" i="22"/>
  <c r="BG883" i="22"/>
  <c r="BH882" i="22"/>
  <c r="BH1062" i="22"/>
  <c r="BG1563" i="22"/>
  <c r="BH1563" i="22" s="1"/>
  <c r="BG1427" i="22"/>
  <c r="BG1428" i="22" s="1"/>
  <c r="BG1517" i="22"/>
  <c r="BG1472" i="22"/>
  <c r="BG1473" i="22" s="1"/>
  <c r="BG1659" i="22"/>
  <c r="BG1606" i="22"/>
  <c r="BG165" i="22"/>
  <c r="BG1383" i="22"/>
  <c r="BH1382" i="22"/>
  <c r="C23" i="25"/>
  <c r="B23" i="25"/>
  <c r="A24" i="25"/>
  <c r="BG1244" i="22"/>
  <c r="BG30" i="22"/>
  <c r="BG1115" i="22"/>
  <c r="BG1335" i="22"/>
  <c r="BG1336" i="22" s="1"/>
  <c r="BG1337" i="22" s="1"/>
  <c r="BG119" i="22"/>
  <c r="BG1153" i="22"/>
  <c r="BG254" i="22"/>
  <c r="BG524" i="22"/>
  <c r="BG1290" i="22"/>
  <c r="BG1291" i="22" s="1"/>
  <c r="BG1292" i="22" s="1"/>
  <c r="BG570" i="22"/>
  <c r="BG1200" i="22"/>
  <c r="BG1201" i="22" s="1"/>
  <c r="BG1202" i="22" s="1"/>
  <c r="BG74" i="22"/>
  <c r="BH1201" i="22"/>
  <c r="BH1245" i="22"/>
  <c r="BH1254" i="22"/>
  <c r="BH1165" i="22"/>
  <c r="BG751" i="22"/>
  <c r="BH750" i="22"/>
  <c r="BG437" i="22" l="1"/>
  <c r="BH436" i="22"/>
  <c r="BG310" i="22"/>
  <c r="BH309" i="22"/>
  <c r="BG481" i="22"/>
  <c r="BH480" i="22"/>
  <c r="BG571" i="22"/>
  <c r="BH570" i="22"/>
  <c r="BG397" i="22"/>
  <c r="BH396" i="22"/>
  <c r="BH398" i="22"/>
  <c r="BG706" i="22"/>
  <c r="BH706" i="22" s="1"/>
  <c r="BH705" i="22"/>
  <c r="BH794" i="22"/>
  <c r="BH796" i="22"/>
  <c r="BH341" i="22"/>
  <c r="BH795" i="22"/>
  <c r="BG343" i="22"/>
  <c r="BH342" i="22"/>
  <c r="BG928" i="22"/>
  <c r="BH927" i="22"/>
  <c r="BH971" i="22"/>
  <c r="BG972" i="22"/>
  <c r="BG1062" i="22"/>
  <c r="BG1063" i="22" s="1"/>
  <c r="BG1064" i="22" s="1"/>
  <c r="BH1061" i="22"/>
  <c r="BG1017" i="22"/>
  <c r="BH1016" i="22"/>
  <c r="BH797" i="22"/>
  <c r="BG752" i="22"/>
  <c r="BH752" i="22" s="1"/>
  <c r="BH751" i="22"/>
  <c r="BH883" i="22"/>
  <c r="BG884" i="22"/>
  <c r="BG885" i="22" s="1"/>
  <c r="BG886" i="22" s="1"/>
  <c r="BG887" i="22" s="1"/>
  <c r="BG1564" i="22"/>
  <c r="BG1565" i="22" s="1"/>
  <c r="BG1566" i="22" s="1"/>
  <c r="BG843" i="22"/>
  <c r="BG1660" i="22"/>
  <c r="BG1661" i="22" s="1"/>
  <c r="BG1662" i="22" s="1"/>
  <c r="BG1663" i="22" s="1"/>
  <c r="BG1664" i="22" s="1"/>
  <c r="BG1665" i="22" s="1"/>
  <c r="BG166" i="22"/>
  <c r="BG31" i="22"/>
  <c r="BG1607" i="22"/>
  <c r="BG1518" i="22"/>
  <c r="BH1564" i="22"/>
  <c r="BG1474" i="22"/>
  <c r="BG1475" i="22" s="1"/>
  <c r="BG1429" i="22"/>
  <c r="BH1429" i="22" s="1"/>
  <c r="BH798" i="22"/>
  <c r="BG1384" i="22"/>
  <c r="BH1383" i="22"/>
  <c r="B24" i="25"/>
  <c r="A25" i="25"/>
  <c r="C24" i="25"/>
  <c r="BG75" i="22"/>
  <c r="BG525" i="22"/>
  <c r="BG1338" i="22"/>
  <c r="BG255" i="22"/>
  <c r="BG1116" i="22"/>
  <c r="BG1154" i="22"/>
  <c r="BG120" i="22"/>
  <c r="BG1245" i="22"/>
  <c r="BG1246" i="22" s="1"/>
  <c r="BG1247" i="22" s="1"/>
  <c r="BG1293" i="22"/>
  <c r="BH1117" i="22"/>
  <c r="BH1155" i="22"/>
  <c r="BH1246" i="22"/>
  <c r="BG1203" i="22"/>
  <c r="BH1255" i="22"/>
  <c r="BH1166" i="22"/>
  <c r="BH1210" i="22"/>
  <c r="BH1076" i="22"/>
  <c r="BH1565" i="22"/>
  <c r="BH1474" i="22"/>
  <c r="BH1609" i="22"/>
  <c r="BG800" i="22"/>
  <c r="BH799" i="22"/>
  <c r="BH1519" i="22"/>
  <c r="BG438" i="22" l="1"/>
  <c r="BH437" i="22"/>
  <c r="BG311" i="22"/>
  <c r="BH310" i="22"/>
  <c r="BG482" i="22"/>
  <c r="BH481" i="22"/>
  <c r="BG572" i="22"/>
  <c r="BG573" i="22" s="1"/>
  <c r="BG574" i="22" s="1"/>
  <c r="BH571" i="22"/>
  <c r="BG398" i="22"/>
  <c r="BG399" i="22" s="1"/>
  <c r="BG400" i="22" s="1"/>
  <c r="BH397" i="22"/>
  <c r="BH399" i="22"/>
  <c r="BG707" i="22"/>
  <c r="BG708" i="22" s="1"/>
  <c r="BG709" i="22" s="1"/>
  <c r="BG1018" i="22"/>
  <c r="BH1017" i="22"/>
  <c r="BG929" i="22"/>
  <c r="BH928" i="22"/>
  <c r="BG344" i="22"/>
  <c r="BH343" i="22"/>
  <c r="BG973" i="22"/>
  <c r="BH972" i="22"/>
  <c r="BG1065" i="22"/>
  <c r="BH1064" i="22"/>
  <c r="BG753" i="22"/>
  <c r="BG754" i="22" s="1"/>
  <c r="BG755" i="22" s="1"/>
  <c r="BG1430" i="22"/>
  <c r="BG1431" i="22" s="1"/>
  <c r="BG844" i="22"/>
  <c r="BG76" i="22"/>
  <c r="BG32" i="22"/>
  <c r="BG33" i="22" s="1"/>
  <c r="BG34" i="22" s="1"/>
  <c r="BG35" i="22" s="1"/>
  <c r="BG36" i="22" s="1"/>
  <c r="BG526" i="22"/>
  <c r="BG121" i="22"/>
  <c r="BG1519" i="22"/>
  <c r="BG1520" i="22" s="1"/>
  <c r="BG1521" i="22" s="1"/>
  <c r="BG167" i="22"/>
  <c r="BG1608" i="22"/>
  <c r="BG256" i="22"/>
  <c r="BG888" i="22"/>
  <c r="BG1385" i="22"/>
  <c r="BH1384" i="22"/>
  <c r="A26" i="25"/>
  <c r="C25" i="25"/>
  <c r="B25" i="25"/>
  <c r="BG1204" i="22"/>
  <c r="BG1155" i="22"/>
  <c r="BG1156" i="22" s="1"/>
  <c r="BG1157" i="22" s="1"/>
  <c r="BG1339" i="22"/>
  <c r="BG1294" i="22"/>
  <c r="BG1117" i="22"/>
  <c r="BG1118" i="22" s="1"/>
  <c r="BG1119" i="22" s="1"/>
  <c r="BH1156" i="22"/>
  <c r="BG1248" i="22"/>
  <c r="BH1118" i="22"/>
  <c r="BH1256" i="22"/>
  <c r="BH1211" i="22"/>
  <c r="BG1567" i="22"/>
  <c r="BG801" i="22"/>
  <c r="BH800" i="22"/>
  <c r="BG1476" i="22"/>
  <c r="BH1475" i="22"/>
  <c r="BH1520" i="22"/>
  <c r="BH1430" i="22"/>
  <c r="BH1610" i="22"/>
  <c r="BG439" i="22" l="1"/>
  <c r="BH438" i="22"/>
  <c r="BG312" i="22"/>
  <c r="BG313" i="22" s="1"/>
  <c r="BG314" i="22" s="1"/>
  <c r="BG315" i="22" s="1"/>
  <c r="BH311" i="22"/>
  <c r="BH482" i="22"/>
  <c r="BG483" i="22"/>
  <c r="BG401" i="22"/>
  <c r="BH400" i="22"/>
  <c r="BH707" i="22"/>
  <c r="BH708" i="22"/>
  <c r="BG710" i="22"/>
  <c r="BH709" i="22"/>
  <c r="BH344" i="22"/>
  <c r="BG345" i="22"/>
  <c r="BH929" i="22"/>
  <c r="BG930" i="22"/>
  <c r="BG1019" i="22"/>
  <c r="BH1018" i="22"/>
  <c r="BG974" i="22"/>
  <c r="BH973" i="22"/>
  <c r="BG1066" i="22"/>
  <c r="BH1065" i="22"/>
  <c r="BH1020" i="22"/>
  <c r="BH754" i="22"/>
  <c r="BH753" i="22"/>
  <c r="BG845" i="22"/>
  <c r="BH844" i="22"/>
  <c r="BG1568" i="22"/>
  <c r="BG1609" i="22"/>
  <c r="BG1610" i="22" s="1"/>
  <c r="BG1611" i="22" s="1"/>
  <c r="BG1612" i="22" s="1"/>
  <c r="BG527" i="22"/>
  <c r="BG528" i="22" s="1"/>
  <c r="BG529" i="22" s="1"/>
  <c r="BG257" i="22"/>
  <c r="BG258" i="22" s="1"/>
  <c r="BG259" i="22" s="1"/>
  <c r="BG260" i="22" s="1"/>
  <c r="BG122" i="22"/>
  <c r="BG123" i="22" s="1"/>
  <c r="BG124" i="22" s="1"/>
  <c r="BG125" i="22" s="1"/>
  <c r="BG168" i="22"/>
  <c r="BG889" i="22"/>
  <c r="BG77" i="22"/>
  <c r="BG78" i="22" s="1"/>
  <c r="BG79" i="22" s="1"/>
  <c r="BG1386" i="22"/>
  <c r="BH1385" i="22"/>
  <c r="B26" i="25"/>
  <c r="A27" i="25"/>
  <c r="C26" i="25"/>
  <c r="BG1295" i="22"/>
  <c r="BG1249" i="22"/>
  <c r="BG1340" i="22"/>
  <c r="BG575" i="22"/>
  <c r="BG1205" i="22"/>
  <c r="BG1158" i="22"/>
  <c r="BG1120" i="22"/>
  <c r="BH1119" i="22"/>
  <c r="BG37" i="22"/>
  <c r="BG1477" i="22"/>
  <c r="BG1432" i="22"/>
  <c r="BH801" i="22"/>
  <c r="BG802" i="22"/>
  <c r="BH755" i="22"/>
  <c r="BG756" i="22"/>
  <c r="BG1522" i="22"/>
  <c r="BG440" i="22" l="1"/>
  <c r="BH439" i="22"/>
  <c r="BH483" i="22"/>
  <c r="BG484" i="22"/>
  <c r="BG402" i="22"/>
  <c r="BG403" i="22" s="1"/>
  <c r="BG404" i="22" s="1"/>
  <c r="BG405" i="22" s="1"/>
  <c r="BH401" i="22"/>
  <c r="BG711" i="22"/>
  <c r="BH710" i="22"/>
  <c r="BG1020" i="22"/>
  <c r="BG1021" i="22" s="1"/>
  <c r="BG1022" i="22" s="1"/>
  <c r="BH1019" i="22"/>
  <c r="BG931" i="22"/>
  <c r="BH930" i="22"/>
  <c r="BG346" i="22"/>
  <c r="BH345" i="22"/>
  <c r="BG975" i="22"/>
  <c r="BH974" i="22"/>
  <c r="BG1067" i="22"/>
  <c r="BH1066" i="22"/>
  <c r="BH1021" i="22"/>
  <c r="BG1121" i="22"/>
  <c r="BG1122" i="22" s="1"/>
  <c r="BG1123" i="22" s="1"/>
  <c r="BG1124" i="22" s="1"/>
  <c r="BG1125" i="22" s="1"/>
  <c r="BH1120" i="22"/>
  <c r="BG890" i="22"/>
  <c r="BH889" i="22"/>
  <c r="BG846" i="22"/>
  <c r="BG847" i="22" s="1"/>
  <c r="BG848" i="22" s="1"/>
  <c r="BH845" i="22"/>
  <c r="BG169" i="22"/>
  <c r="BG1569" i="22"/>
  <c r="BG1387" i="22"/>
  <c r="BG1388" i="22" s="1"/>
  <c r="BG1389" i="22" s="1"/>
  <c r="BH1386" i="22"/>
  <c r="BH1571" i="22"/>
  <c r="A28" i="25"/>
  <c r="B27" i="25"/>
  <c r="C27" i="25"/>
  <c r="BG576" i="22"/>
  <c r="BG1341" i="22"/>
  <c r="BG1159" i="22"/>
  <c r="BG1250" i="22"/>
  <c r="BG1206" i="22"/>
  <c r="BG1296" i="22"/>
  <c r="BG1297" i="22" s="1"/>
  <c r="BG1298" i="22" s="1"/>
  <c r="BG1299" i="22" s="1"/>
  <c r="BG1300" i="22" s="1"/>
  <c r="BG1301" i="22" s="1"/>
  <c r="BG1302" i="22" s="1"/>
  <c r="BG1303" i="22" s="1"/>
  <c r="BG1304" i="22" s="1"/>
  <c r="BG1305" i="22" s="1"/>
  <c r="BH1207" i="22"/>
  <c r="BG261" i="22"/>
  <c r="BG80" i="22"/>
  <c r="BG530" i="22"/>
  <c r="BG126" i="22"/>
  <c r="BG803" i="22"/>
  <c r="BH802" i="22"/>
  <c r="BG1478" i="22"/>
  <c r="BG1613" i="22"/>
  <c r="BG1523" i="22"/>
  <c r="BG38" i="22"/>
  <c r="BG757" i="22"/>
  <c r="BH756" i="22"/>
  <c r="BG1433" i="22"/>
  <c r="BG170" i="22" l="1"/>
  <c r="BH169" i="22"/>
  <c r="BG441" i="22"/>
  <c r="BH440" i="22"/>
  <c r="BG485" i="22"/>
  <c r="BH484" i="22"/>
  <c r="BG577" i="22"/>
  <c r="BH576" i="22"/>
  <c r="BG712" i="22"/>
  <c r="BH711" i="22"/>
  <c r="BG804" i="22"/>
  <c r="BG805" i="22" s="1"/>
  <c r="BG806" i="22" s="1"/>
  <c r="BH803" i="22"/>
  <c r="BG976" i="22"/>
  <c r="BG977" i="22" s="1"/>
  <c r="BH975" i="22"/>
  <c r="BG347" i="22"/>
  <c r="BH346" i="22"/>
  <c r="BG932" i="22"/>
  <c r="BH931" i="22"/>
  <c r="BH1022" i="22"/>
  <c r="BG1023" i="22"/>
  <c r="BH1067" i="22"/>
  <c r="BG1068" i="22"/>
  <c r="BG891" i="22"/>
  <c r="BG892" i="22" s="1"/>
  <c r="BG893" i="22" s="1"/>
  <c r="BG894" i="22" s="1"/>
  <c r="BH890" i="22"/>
  <c r="BH1024" i="22"/>
  <c r="BH1069" i="22"/>
  <c r="BG1524" i="22"/>
  <c r="BG1525" i="22" s="1"/>
  <c r="BG1526" i="22" s="1"/>
  <c r="BG849" i="22"/>
  <c r="BG1570" i="22"/>
  <c r="BG1434" i="22"/>
  <c r="BG1435" i="22" s="1"/>
  <c r="BG1436" i="22" s="1"/>
  <c r="BG1614" i="22"/>
  <c r="BG1479" i="22"/>
  <c r="BG1480" i="22" s="1"/>
  <c r="BG1481" i="22" s="1"/>
  <c r="BH446" i="22"/>
  <c r="BG1342" i="22"/>
  <c r="BG1343" i="22" s="1"/>
  <c r="BG1344" i="22" s="1"/>
  <c r="BH1341" i="22"/>
  <c r="BG1390" i="22"/>
  <c r="BH1389" i="22"/>
  <c r="A29" i="25"/>
  <c r="C28" i="25"/>
  <c r="B28" i="25"/>
  <c r="BG1251" i="22"/>
  <c r="BG1160" i="22"/>
  <c r="BG1207" i="22"/>
  <c r="BG1208" i="22" s="1"/>
  <c r="BG1209" i="22" s="1"/>
  <c r="BG1210" i="22" s="1"/>
  <c r="BG1211" i="22" s="1"/>
  <c r="BG1212" i="22" s="1"/>
  <c r="BG1213" i="22" s="1"/>
  <c r="BG1214" i="22" s="1"/>
  <c r="BG1215" i="22" s="1"/>
  <c r="BH1252" i="22"/>
  <c r="BH1209" i="22"/>
  <c r="BG127" i="22"/>
  <c r="BG262" i="22"/>
  <c r="BH530" i="22"/>
  <c r="BG531" i="22"/>
  <c r="BG39" i="22"/>
  <c r="BG81" i="22"/>
  <c r="BG758" i="22"/>
  <c r="BH757" i="22"/>
  <c r="BG442" i="22" l="1"/>
  <c r="BH441" i="22"/>
  <c r="BG171" i="22"/>
  <c r="BG172" i="22" s="1"/>
  <c r="BG173" i="22" s="1"/>
  <c r="BG174" i="22" s="1"/>
  <c r="BH170" i="22"/>
  <c r="BH443" i="22"/>
  <c r="BG486" i="22"/>
  <c r="BH485" i="22"/>
  <c r="BG578" i="22"/>
  <c r="BH577" i="22"/>
  <c r="BG713" i="22"/>
  <c r="BH712" i="22"/>
  <c r="BH804" i="22"/>
  <c r="BH976" i="22"/>
  <c r="BG759" i="22"/>
  <c r="BH759" i="22" s="1"/>
  <c r="BH758" i="22"/>
  <c r="BG933" i="22"/>
  <c r="BH932" i="22"/>
  <c r="BG978" i="22"/>
  <c r="BG979" i="22" s="1"/>
  <c r="BG980" i="22" s="1"/>
  <c r="BH977" i="22"/>
  <c r="BG348" i="22"/>
  <c r="BH347" i="22"/>
  <c r="BH1068" i="22"/>
  <c r="BG1069" i="22"/>
  <c r="BG1070" i="22" s="1"/>
  <c r="BG1071" i="22" s="1"/>
  <c r="BG1024" i="22"/>
  <c r="BG1025" i="22" s="1"/>
  <c r="BG1026" i="22" s="1"/>
  <c r="BH1023" i="22"/>
  <c r="BH1070" i="22"/>
  <c r="BG1571" i="22"/>
  <c r="BG1572" i="22" s="1"/>
  <c r="BG1573" i="22" s="1"/>
  <c r="BG1574" i="22" s="1"/>
  <c r="BG1575" i="22" s="1"/>
  <c r="BG895" i="22"/>
  <c r="BG1615" i="22"/>
  <c r="BG850" i="22"/>
  <c r="BH805" i="22"/>
  <c r="BG1391" i="22"/>
  <c r="BH1390" i="22"/>
  <c r="BG1345" i="22"/>
  <c r="BH1344" i="22"/>
  <c r="BG1527" i="22"/>
  <c r="BG1528" i="22" s="1"/>
  <c r="BG1529" i="22" s="1"/>
  <c r="BG1530" i="22" s="1"/>
  <c r="BH1526" i="22"/>
  <c r="BG807" i="22"/>
  <c r="BG808" i="22" s="1"/>
  <c r="BG809" i="22" s="1"/>
  <c r="BG810" i="22" s="1"/>
  <c r="BH806" i="22"/>
  <c r="BH176" i="22"/>
  <c r="BG1482" i="22"/>
  <c r="BG1483" i="22" s="1"/>
  <c r="BG1484" i="22" s="1"/>
  <c r="BG1485" i="22" s="1"/>
  <c r="BH1481" i="22"/>
  <c r="BG1437" i="22"/>
  <c r="BG1438" i="22" s="1"/>
  <c r="BG1439" i="22" s="1"/>
  <c r="BG1440" i="22" s="1"/>
  <c r="BH1436" i="22"/>
  <c r="C29" i="25"/>
  <c r="B29" i="25"/>
  <c r="A30" i="25"/>
  <c r="BG1161" i="22"/>
  <c r="BG1252" i="22"/>
  <c r="BG1253" i="22" s="1"/>
  <c r="BG1254" i="22" s="1"/>
  <c r="BG1255" i="22" s="1"/>
  <c r="BG1256" i="22" s="1"/>
  <c r="BG1257" i="22" s="1"/>
  <c r="BG1258" i="22" s="1"/>
  <c r="BG1259" i="22" s="1"/>
  <c r="BG1260" i="22" s="1"/>
  <c r="BH1162" i="22"/>
  <c r="BG128" i="22"/>
  <c r="BG82" i="22"/>
  <c r="BH1073" i="22"/>
  <c r="BH1253" i="22"/>
  <c r="BG532" i="22"/>
  <c r="BG263" i="22"/>
  <c r="BG40" i="22"/>
  <c r="BG443" i="22" l="1"/>
  <c r="BG444" i="22" s="1"/>
  <c r="BH442" i="22"/>
  <c r="BG445" i="22"/>
  <c r="BH444" i="22"/>
  <c r="BG487" i="22"/>
  <c r="BH486" i="22"/>
  <c r="BG579" i="22"/>
  <c r="BH578" i="22"/>
  <c r="BG714" i="22"/>
  <c r="BH713" i="22"/>
  <c r="BG934" i="22"/>
  <c r="BG935" i="22" s="1"/>
  <c r="BH933" i="22"/>
  <c r="BH979" i="22"/>
  <c r="BG760" i="22"/>
  <c r="BG761" i="22" s="1"/>
  <c r="BG762" i="22" s="1"/>
  <c r="BG763" i="22" s="1"/>
  <c r="BG764" i="22" s="1"/>
  <c r="BG765" i="22" s="1"/>
  <c r="BH978" i="22"/>
  <c r="BG349" i="22"/>
  <c r="BH348" i="22"/>
  <c r="BH1025" i="22"/>
  <c r="BG981" i="22"/>
  <c r="BH980" i="22"/>
  <c r="BG896" i="22"/>
  <c r="BH895" i="22"/>
  <c r="BG1072" i="22"/>
  <c r="BG1073" i="22" s="1"/>
  <c r="BG1074" i="22" s="1"/>
  <c r="BG1075" i="22" s="1"/>
  <c r="BH1071" i="22"/>
  <c r="BG1027" i="22"/>
  <c r="BH1026" i="22"/>
  <c r="BG1616" i="22"/>
  <c r="BG1617" i="22" s="1"/>
  <c r="BG1618" i="22" s="1"/>
  <c r="BG1619" i="22" s="1"/>
  <c r="BG1620" i="22" s="1"/>
  <c r="BG129" i="22"/>
  <c r="BG130" i="22" s="1"/>
  <c r="BG131" i="22" s="1"/>
  <c r="BG851" i="22"/>
  <c r="BG175" i="22"/>
  <c r="BG1346" i="22"/>
  <c r="BH1345" i="22"/>
  <c r="BG1392" i="22"/>
  <c r="BG1393" i="22" s="1"/>
  <c r="BG1394" i="22" s="1"/>
  <c r="BG1395" i="22" s="1"/>
  <c r="BH1391" i="22"/>
  <c r="A31" i="25"/>
  <c r="C30" i="25"/>
  <c r="B30" i="25"/>
  <c r="BG1162" i="22"/>
  <c r="BG1163" i="22" s="1"/>
  <c r="BG1164" i="22" s="1"/>
  <c r="BG264" i="22"/>
  <c r="BG83" i="22"/>
  <c r="BG533" i="22"/>
  <c r="BH1028" i="22"/>
  <c r="BH1163" i="22"/>
  <c r="BH130" i="22"/>
  <c r="BG41" i="22"/>
  <c r="BG446" i="22" l="1"/>
  <c r="BG447" i="22" s="1"/>
  <c r="BG448" i="22" s="1"/>
  <c r="BG449" i="22" s="1"/>
  <c r="BG450" i="22" s="1"/>
  <c r="BH445" i="22"/>
  <c r="BG176" i="22"/>
  <c r="BG177" i="22" s="1"/>
  <c r="BG178" i="22" s="1"/>
  <c r="BG179" i="22" s="1"/>
  <c r="BG180" i="22" s="1"/>
  <c r="BH175" i="22"/>
  <c r="BG488" i="22"/>
  <c r="BH487" i="22"/>
  <c r="BG580" i="22"/>
  <c r="BH579" i="22"/>
  <c r="BH761" i="22"/>
  <c r="BG715" i="22"/>
  <c r="BH714" i="22"/>
  <c r="BH934" i="22"/>
  <c r="BG936" i="22"/>
  <c r="BH935" i="22"/>
  <c r="BH760" i="22"/>
  <c r="BH349" i="22"/>
  <c r="BG350" i="22"/>
  <c r="BG852" i="22"/>
  <c r="BG853" i="22" s="1"/>
  <c r="BG854" i="22" s="1"/>
  <c r="BG855" i="22" s="1"/>
  <c r="BH851" i="22"/>
  <c r="BG897" i="22"/>
  <c r="BG898" i="22" s="1"/>
  <c r="BG899" i="22" s="1"/>
  <c r="BG900" i="22" s="1"/>
  <c r="BH896" i="22"/>
  <c r="BG1028" i="22"/>
  <c r="BG1029" i="22" s="1"/>
  <c r="BG1030" i="22" s="1"/>
  <c r="BH1027" i="22"/>
  <c r="BG982" i="22"/>
  <c r="BH981" i="22"/>
  <c r="BG1076" i="22"/>
  <c r="BG1077" i="22" s="1"/>
  <c r="BG1078" i="22" s="1"/>
  <c r="BG1079" i="22" s="1"/>
  <c r="BG1080" i="22" s="1"/>
  <c r="BH1075" i="22"/>
  <c r="BH1074" i="22"/>
  <c r="BG1347" i="22"/>
  <c r="BG1348" i="22" s="1"/>
  <c r="BG1349" i="22" s="1"/>
  <c r="BG1350" i="22" s="1"/>
  <c r="BH1346" i="22"/>
  <c r="C31" i="25"/>
  <c r="B31" i="25"/>
  <c r="A32" i="25"/>
  <c r="BH1029" i="22"/>
  <c r="BH1164" i="22"/>
  <c r="BG1165" i="22"/>
  <c r="BG1166" i="22" s="1"/>
  <c r="BG1167" i="22" s="1"/>
  <c r="BG1168" i="22" s="1"/>
  <c r="BG1169" i="22" s="1"/>
  <c r="BG1170" i="22" s="1"/>
  <c r="BG534" i="22"/>
  <c r="BG84" i="22"/>
  <c r="BG265" i="22"/>
  <c r="BG42" i="22"/>
  <c r="BH41" i="22"/>
  <c r="BH266" i="22"/>
  <c r="BG132" i="22"/>
  <c r="BG133" i="22" s="1"/>
  <c r="BG134" i="22" s="1"/>
  <c r="BG135" i="22" s="1"/>
  <c r="BH131" i="22"/>
  <c r="BG489" i="22" l="1"/>
  <c r="BH488" i="22"/>
  <c r="BG581" i="22"/>
  <c r="BH580" i="22"/>
  <c r="BG716" i="22"/>
  <c r="BH715" i="22"/>
  <c r="BG351" i="22"/>
  <c r="BH350" i="22"/>
  <c r="BG937" i="22"/>
  <c r="BH936" i="22"/>
  <c r="BG983" i="22"/>
  <c r="BH982" i="22"/>
  <c r="BG1031" i="22"/>
  <c r="BH1030" i="22"/>
  <c r="BG43" i="22"/>
  <c r="BH42" i="22"/>
  <c r="BG266" i="22"/>
  <c r="BG267" i="22" s="1"/>
  <c r="BG268" i="22" s="1"/>
  <c r="BG269" i="22" s="1"/>
  <c r="BG270" i="22" s="1"/>
  <c r="B32" i="25"/>
  <c r="A33" i="25"/>
  <c r="C32" i="25"/>
  <c r="BG535" i="22"/>
  <c r="BG85" i="22"/>
  <c r="BG490" i="22" l="1"/>
  <c r="BH489" i="22"/>
  <c r="BG582" i="22"/>
  <c r="BG583" i="22" s="1"/>
  <c r="BG584" i="22" s="1"/>
  <c r="BG585" i="22" s="1"/>
  <c r="BH581" i="22"/>
  <c r="BG717" i="22"/>
  <c r="BG718" i="22" s="1"/>
  <c r="BG719" i="22" s="1"/>
  <c r="BG720" i="22" s="1"/>
  <c r="BH716" i="22"/>
  <c r="BG938" i="22"/>
  <c r="BH937" i="22"/>
  <c r="BG352" i="22"/>
  <c r="BH351" i="22"/>
  <c r="BG984" i="22"/>
  <c r="BH983" i="22"/>
  <c r="BG1032" i="22"/>
  <c r="BG1033" i="22" s="1"/>
  <c r="BG1034" i="22" s="1"/>
  <c r="BG1035" i="22" s="1"/>
  <c r="BH1031" i="22"/>
  <c r="BG44" i="22"/>
  <c r="BH43" i="22"/>
  <c r="BG536" i="22"/>
  <c r="BG86" i="22"/>
  <c r="A34" i="25"/>
  <c r="C33" i="25"/>
  <c r="B33" i="25"/>
  <c r="BG491" i="22" l="1"/>
  <c r="BH490" i="22"/>
  <c r="BG537" i="22"/>
  <c r="BG538" i="22" s="1"/>
  <c r="BG539" i="22" s="1"/>
  <c r="BG540" i="22" s="1"/>
  <c r="BH536" i="22"/>
  <c r="BH352" i="22"/>
  <c r="BG353" i="22"/>
  <c r="BG939" i="22"/>
  <c r="BH938" i="22"/>
  <c r="BG985" i="22"/>
  <c r="BH984" i="22"/>
  <c r="BH986" i="22"/>
  <c r="BG45" i="22"/>
  <c r="BH44" i="22"/>
  <c r="BG87" i="22"/>
  <c r="BG88" i="22" s="1"/>
  <c r="BG89" i="22" s="1"/>
  <c r="BG90" i="22" s="1"/>
  <c r="BH86" i="22"/>
  <c r="B34" i="25"/>
  <c r="A35" i="25"/>
  <c r="C34" i="25"/>
  <c r="BG492" i="22" l="1"/>
  <c r="BG493" i="22" s="1"/>
  <c r="BG494" i="22" s="1"/>
  <c r="BG495" i="22" s="1"/>
  <c r="BH491" i="22"/>
  <c r="BH939" i="22"/>
  <c r="BG940" i="22"/>
  <c r="BG354" i="22"/>
  <c r="BH353" i="22"/>
  <c r="BG986" i="22"/>
  <c r="BG987" i="22" s="1"/>
  <c r="BG988" i="22" s="1"/>
  <c r="BG989" i="22" s="1"/>
  <c r="BG990" i="22" s="1"/>
  <c r="BH985" i="22"/>
  <c r="A36" i="25"/>
  <c r="C35" i="25"/>
  <c r="B35" i="25"/>
  <c r="BG941" i="22" l="1"/>
  <c r="BH940" i="22"/>
  <c r="BG355" i="22"/>
  <c r="BH354" i="22"/>
  <c r="A37" i="25"/>
  <c r="C36" i="25"/>
  <c r="B36" i="25"/>
  <c r="BG942" i="22" l="1"/>
  <c r="BG943" i="22" s="1"/>
  <c r="BG944" i="22" s="1"/>
  <c r="BG945" i="22" s="1"/>
  <c r="BH941" i="22"/>
  <c r="BG356" i="22"/>
  <c r="BH355" i="22"/>
  <c r="C37" i="25"/>
  <c r="A38" i="25"/>
  <c r="B37" i="25"/>
  <c r="BG357" i="22" l="1"/>
  <c r="BG358" i="22" s="1"/>
  <c r="BG359" i="22" s="1"/>
  <c r="BG360" i="22" s="1"/>
  <c r="BH356" i="22"/>
  <c r="A39" i="25"/>
  <c r="C38" i="25"/>
  <c r="B38" i="25"/>
  <c r="C39" i="25" l="1"/>
  <c r="B39" i="25"/>
  <c r="A40" i="25"/>
  <c r="B40" i="25" l="1"/>
  <c r="A41" i="25"/>
  <c r="C40" i="25"/>
  <c r="A42" i="25" l="1"/>
  <c r="C41" i="25"/>
  <c r="B41" i="25"/>
  <c r="B42" i="25" l="1"/>
  <c r="A43" i="25"/>
  <c r="C42" i="25"/>
  <c r="A44" i="25" l="1"/>
  <c r="B43" i="25"/>
  <c r="C43" i="25"/>
  <c r="A45" i="25" l="1"/>
  <c r="C44" i="25"/>
  <c r="B44" i="25"/>
  <c r="C45" i="25" l="1"/>
  <c r="A46" i="25"/>
  <c r="B45" i="25"/>
  <c r="A47" i="25" l="1"/>
  <c r="C46" i="25"/>
  <c r="B46" i="25"/>
  <c r="C47" i="25" l="1"/>
  <c r="B47" i="25"/>
  <c r="A48" i="25"/>
  <c r="B48" i="25" l="1"/>
  <c r="C48" i="25"/>
  <c r="A49" i="25"/>
  <c r="A50" i="25" l="1"/>
  <c r="C49" i="25"/>
  <c r="B49" i="25"/>
  <c r="B50" i="25" l="1"/>
  <c r="A51" i="25"/>
  <c r="C50" i="25"/>
  <c r="A52" i="25" l="1"/>
  <c r="C51" i="25"/>
  <c r="B51" i="25"/>
  <c r="A53" i="25" l="1"/>
  <c r="C52" i="25"/>
  <c r="B52" i="25"/>
  <c r="C53" i="25" l="1"/>
  <c r="A54" i="25"/>
  <c r="B53" i="25"/>
  <c r="A55" i="25" l="1"/>
  <c r="C54" i="25"/>
  <c r="B54" i="25"/>
  <c r="C55" i="25" l="1"/>
  <c r="B55" i="25"/>
  <c r="A56" i="25"/>
  <c r="B56" i="25" l="1"/>
  <c r="A57" i="25"/>
  <c r="C56" i="25"/>
  <c r="A58" i="25" l="1"/>
  <c r="C57" i="25"/>
  <c r="B57" i="25"/>
  <c r="B58" i="25" l="1"/>
  <c r="A59" i="25"/>
  <c r="C58" i="25"/>
  <c r="A60" i="25" l="1"/>
  <c r="C59" i="25"/>
  <c r="B59" i="25"/>
  <c r="A61" i="25" l="1"/>
  <c r="C60" i="25"/>
  <c r="B60" i="25"/>
  <c r="C61" i="25" l="1"/>
  <c r="A62" i="25"/>
  <c r="B61" i="25"/>
  <c r="A63" i="25" l="1"/>
  <c r="C62" i="25"/>
  <c r="B62" i="25"/>
  <c r="C63" i="25" l="1"/>
  <c r="B63" i="25"/>
  <c r="A64" i="25"/>
  <c r="B64" i="25" l="1"/>
  <c r="C64" i="25"/>
  <c r="A65" i="25"/>
  <c r="A66" i="25" l="1"/>
  <c r="C65" i="25"/>
  <c r="B65" i="25"/>
  <c r="B66" i="25" l="1"/>
  <c r="A67" i="25"/>
  <c r="C66" i="25"/>
  <c r="A68" i="25" l="1"/>
  <c r="C67" i="25"/>
  <c r="B67" i="25"/>
  <c r="A69" i="25" l="1"/>
  <c r="C68" i="25"/>
  <c r="B68" i="25"/>
  <c r="C69" i="25" l="1"/>
  <c r="A70" i="25"/>
  <c r="B69" i="25"/>
  <c r="A71" i="25" l="1"/>
  <c r="C70" i="25"/>
  <c r="B70" i="25"/>
  <c r="C71" i="25" l="1"/>
  <c r="B71" i="25"/>
  <c r="A72" i="25"/>
  <c r="B72" i="25" l="1"/>
  <c r="C72" i="25"/>
  <c r="A73" i="25"/>
  <c r="A74" i="25" l="1"/>
  <c r="C73" i="25"/>
  <c r="B73" i="25"/>
  <c r="B74" i="25" l="1"/>
  <c r="A75" i="25"/>
  <c r="C74" i="25"/>
  <c r="A76" i="25" l="1"/>
  <c r="C75" i="25"/>
  <c r="B75" i="25"/>
  <c r="A77" i="25" l="1"/>
  <c r="C76" i="25"/>
  <c r="B76" i="25"/>
  <c r="C77" i="25" l="1"/>
  <c r="B77" i="25"/>
  <c r="A78" i="25"/>
  <c r="A79" i="25" l="1"/>
  <c r="C78" i="25"/>
  <c r="B78" i="25"/>
  <c r="C79" i="25" l="1"/>
  <c r="B79" i="25"/>
  <c r="A80" i="25"/>
  <c r="B80" i="25" l="1"/>
  <c r="A81" i="25"/>
  <c r="C80" i="25"/>
  <c r="A82" i="25" l="1"/>
  <c r="C81" i="25"/>
  <c r="B81" i="25"/>
  <c r="B82" i="25" l="1"/>
  <c r="A83" i="25"/>
  <c r="C82" i="25"/>
  <c r="A84" i="25" l="1"/>
  <c r="C83" i="25"/>
  <c r="B83" i="25"/>
  <c r="A85" i="25" l="1"/>
  <c r="C84" i="25"/>
  <c r="B84" i="25"/>
  <c r="C85" i="25" l="1"/>
  <c r="A86" i="25"/>
  <c r="B85" i="25"/>
  <c r="A87" i="25" l="1"/>
  <c r="C86" i="25"/>
  <c r="B86" i="25"/>
  <c r="C87" i="25" l="1"/>
  <c r="B87" i="25"/>
  <c r="A88" i="25"/>
  <c r="B88" i="25" l="1"/>
  <c r="A89" i="25"/>
  <c r="C88" i="25"/>
  <c r="A90" i="25" l="1"/>
  <c r="C89" i="25"/>
  <c r="B89" i="25"/>
  <c r="B90" i="25" l="1"/>
  <c r="A91" i="25"/>
  <c r="C90" i="25"/>
  <c r="A92" i="25" l="1"/>
  <c r="B91" i="25"/>
  <c r="C91" i="25"/>
  <c r="A93" i="25" l="1"/>
  <c r="C92" i="25"/>
  <c r="B92" i="25"/>
  <c r="C93" i="25" l="1"/>
  <c r="B93" i="25"/>
  <c r="A94" i="25"/>
  <c r="A95" i="25" l="1"/>
  <c r="C94" i="25"/>
  <c r="B94" i="25"/>
  <c r="C95" i="25" l="1"/>
  <c r="B95" i="25"/>
  <c r="A96" i="25"/>
  <c r="B96" i="25" l="1"/>
  <c r="A97" i="25"/>
  <c r="C96" i="25"/>
  <c r="A98" i="25" l="1"/>
  <c r="C97" i="25"/>
  <c r="B97" i="25"/>
  <c r="B98" i="25" l="1"/>
  <c r="A99" i="25"/>
  <c r="C98" i="25"/>
  <c r="A100" i="25" l="1"/>
  <c r="C99" i="25"/>
  <c r="B99" i="25"/>
  <c r="A101" i="25" l="1"/>
  <c r="C100" i="25"/>
  <c r="B100" i="25"/>
  <c r="C101" i="25" l="1"/>
  <c r="A102" i="25"/>
  <c r="B101" i="25"/>
  <c r="A103" i="25" l="1"/>
  <c r="C102" i="25"/>
  <c r="B102" i="25"/>
  <c r="C103" i="25" l="1"/>
  <c r="B103" i="25"/>
  <c r="A104" i="25"/>
  <c r="B104" i="25" l="1"/>
  <c r="A105" i="25"/>
  <c r="C104" i="25"/>
  <c r="A106" i="25" l="1"/>
  <c r="C105" i="25"/>
  <c r="B105" i="25"/>
  <c r="B106" i="25" l="1"/>
  <c r="A107" i="25"/>
  <c r="C106" i="25"/>
  <c r="A108" i="25" l="1"/>
  <c r="B107" i="25"/>
  <c r="C107" i="25"/>
  <c r="A109" i="25" l="1"/>
  <c r="C108" i="25"/>
  <c r="B108" i="25"/>
  <c r="C109" i="25" l="1"/>
  <c r="A110" i="25"/>
  <c r="B109" i="25"/>
  <c r="A111" i="25" l="1"/>
  <c r="C110" i="25"/>
  <c r="B110" i="25"/>
  <c r="C111" i="25" l="1"/>
  <c r="B111" i="25"/>
  <c r="A112" i="25"/>
  <c r="B112" i="25" l="1"/>
  <c r="C112" i="25"/>
  <c r="A113" i="25"/>
  <c r="A114" i="25" l="1"/>
  <c r="C113" i="25"/>
  <c r="B113" i="25"/>
  <c r="B114" i="25" l="1"/>
  <c r="A115" i="25"/>
  <c r="C114" i="25"/>
  <c r="A116" i="25" l="1"/>
  <c r="B115" i="25"/>
  <c r="C115" i="25"/>
  <c r="A117" i="25" l="1"/>
  <c r="C116" i="25"/>
  <c r="B116" i="25"/>
  <c r="C117" i="25" l="1"/>
  <c r="A118" i="25"/>
  <c r="B117" i="25"/>
  <c r="A119" i="25" l="1"/>
  <c r="C118" i="25"/>
  <c r="B118" i="25"/>
  <c r="C119" i="25" l="1"/>
  <c r="B119" i="25"/>
  <c r="A120" i="25"/>
  <c r="B120" i="25" l="1"/>
  <c r="A121" i="25"/>
  <c r="C120" i="25"/>
  <c r="A122" i="25" l="1"/>
  <c r="C121" i="25"/>
  <c r="B121" i="25"/>
  <c r="B122" i="25" l="1"/>
  <c r="A123" i="25"/>
  <c r="C122" i="25"/>
  <c r="A124" i="25" l="1"/>
  <c r="C123" i="25"/>
  <c r="B123" i="25"/>
  <c r="A125" i="25" l="1"/>
  <c r="C124" i="25"/>
  <c r="B124" i="25"/>
  <c r="C125" i="25" l="1"/>
  <c r="A126" i="25"/>
  <c r="B125" i="25"/>
  <c r="A127" i="25" l="1"/>
  <c r="C126" i="25"/>
  <c r="B126" i="25"/>
  <c r="C127" i="25" l="1"/>
  <c r="B127" i="25"/>
  <c r="A128" i="25"/>
  <c r="B128" i="25" l="1"/>
  <c r="C128" i="25"/>
  <c r="A129" i="25"/>
  <c r="A130" i="25" l="1"/>
  <c r="C129" i="25"/>
  <c r="B129" i="25"/>
  <c r="B130" i="25" l="1"/>
  <c r="A131" i="25"/>
  <c r="C130" i="25"/>
  <c r="A132" i="25" l="1"/>
  <c r="C131" i="25"/>
  <c r="B131" i="25"/>
  <c r="A133" i="25" l="1"/>
  <c r="C132" i="25"/>
  <c r="B132" i="25"/>
  <c r="C133" i="25" l="1"/>
  <c r="A134" i="25"/>
  <c r="B133" i="25"/>
  <c r="A135" i="25" l="1"/>
  <c r="C134" i="25"/>
  <c r="B134" i="25"/>
  <c r="C135" i="25" l="1"/>
  <c r="B135" i="25"/>
  <c r="A136" i="25"/>
  <c r="B136" i="25" l="1"/>
  <c r="A137" i="25"/>
  <c r="C136" i="25"/>
  <c r="A138" i="25" l="1"/>
  <c r="C137" i="25"/>
  <c r="B137" i="25"/>
  <c r="B138" i="25" l="1"/>
  <c r="A139" i="25"/>
  <c r="C138" i="25"/>
  <c r="A140" i="25" l="1"/>
  <c r="C139" i="25"/>
  <c r="B139" i="25"/>
  <c r="A141" i="25" l="1"/>
  <c r="C140" i="25"/>
  <c r="B140" i="25"/>
  <c r="C141" i="25" l="1"/>
  <c r="B141" i="25"/>
  <c r="A142" i="25"/>
  <c r="A143" i="25" l="1"/>
  <c r="C142" i="25"/>
  <c r="B142" i="25"/>
  <c r="C143" i="25" l="1"/>
  <c r="B143" i="25"/>
  <c r="A144" i="25"/>
  <c r="B144" i="25" l="1"/>
  <c r="A145" i="25"/>
  <c r="C144" i="25"/>
  <c r="A146" i="25" l="1"/>
  <c r="C145" i="25"/>
  <c r="B145" i="25"/>
  <c r="B146" i="25" l="1"/>
  <c r="A147" i="25"/>
  <c r="C146" i="25"/>
  <c r="A148" i="25" l="1"/>
  <c r="C147" i="25"/>
  <c r="B147" i="25"/>
  <c r="A149" i="25" l="1"/>
  <c r="C148" i="25"/>
  <c r="B148" i="25"/>
  <c r="C149" i="25" l="1"/>
  <c r="A150" i="25"/>
  <c r="B149" i="25"/>
  <c r="A151" i="25" l="1"/>
  <c r="C150" i="25"/>
  <c r="B150" i="25"/>
  <c r="C151" i="25" l="1"/>
  <c r="B151" i="25"/>
  <c r="A152" i="25"/>
  <c r="B152" i="25" l="1"/>
  <c r="A153" i="25"/>
  <c r="C152" i="25"/>
  <c r="A154" i="25" l="1"/>
  <c r="C153" i="25"/>
  <c r="B153" i="25"/>
  <c r="B154" i="25" l="1"/>
  <c r="A155" i="25"/>
  <c r="C154" i="25"/>
  <c r="A156" i="25" l="1"/>
  <c r="C155" i="25"/>
  <c r="B155" i="25"/>
  <c r="A157" i="25" l="1"/>
  <c r="C156" i="25"/>
  <c r="B156" i="25"/>
  <c r="C157" i="25" l="1"/>
  <c r="B157" i="25"/>
  <c r="A158" i="25"/>
  <c r="A159" i="25" l="1"/>
  <c r="C158" i="25"/>
  <c r="B158" i="25"/>
  <c r="C159" i="25" l="1"/>
  <c r="B159" i="25"/>
  <c r="A160" i="25"/>
  <c r="B160" i="25" l="1"/>
  <c r="A161" i="25"/>
  <c r="C160" i="25"/>
  <c r="A162" i="25" l="1"/>
  <c r="C161" i="25"/>
  <c r="B161" i="25"/>
  <c r="B162" i="25" l="1"/>
  <c r="A163" i="25"/>
  <c r="C162" i="25"/>
  <c r="A164" i="25" l="1"/>
  <c r="B163" i="25"/>
  <c r="C163" i="25"/>
  <c r="A165" i="25" l="1"/>
  <c r="C164" i="25"/>
  <c r="B164" i="25"/>
  <c r="C165" i="25" l="1"/>
  <c r="A166" i="25"/>
  <c r="B165" i="25"/>
  <c r="A167" i="25" l="1"/>
  <c r="C166" i="25"/>
  <c r="B166" i="25"/>
  <c r="C167" i="25" l="1"/>
  <c r="B167" i="25"/>
  <c r="A168" i="25"/>
  <c r="B168" i="25" l="1"/>
  <c r="C168" i="25"/>
  <c r="A169" i="25"/>
  <c r="A170" i="25" l="1"/>
  <c r="C169" i="25"/>
  <c r="B169" i="25"/>
  <c r="B170" i="25" l="1"/>
  <c r="A171" i="25"/>
  <c r="C170" i="25"/>
  <c r="A172" i="25" l="1"/>
  <c r="C171" i="25"/>
  <c r="B171" i="25"/>
  <c r="A173" i="25" l="1"/>
  <c r="C172" i="25"/>
  <c r="B172" i="25"/>
  <c r="C173" i="25" l="1"/>
  <c r="A174" i="25"/>
  <c r="B173" i="25"/>
  <c r="A175" i="25" l="1"/>
  <c r="C174" i="25"/>
  <c r="B174" i="25"/>
  <c r="C175" i="25" l="1"/>
  <c r="B175" i="25"/>
  <c r="A176" i="25"/>
  <c r="B176" i="25" l="1"/>
  <c r="A177" i="25"/>
  <c r="C176" i="25"/>
  <c r="A178" i="25" l="1"/>
  <c r="C177" i="25"/>
  <c r="B177" i="25"/>
  <c r="B178" i="25" l="1"/>
  <c r="A179" i="25"/>
  <c r="C178" i="25"/>
  <c r="A180" i="25" l="1"/>
  <c r="C179" i="25"/>
  <c r="B179" i="25"/>
  <c r="A181" i="25" l="1"/>
  <c r="C180" i="25"/>
  <c r="B180" i="25"/>
  <c r="C181" i="25" l="1"/>
  <c r="A182" i="25"/>
  <c r="B181" i="25"/>
  <c r="A183" i="25" l="1"/>
  <c r="C182" i="25"/>
  <c r="B182" i="25"/>
  <c r="C183" i="25" l="1"/>
  <c r="B183" i="25"/>
  <c r="A184" i="25"/>
  <c r="B184" i="25" l="1"/>
  <c r="C184" i="25"/>
  <c r="A185" i="25"/>
  <c r="A186" i="25" l="1"/>
  <c r="C185" i="25"/>
  <c r="B185" i="25"/>
  <c r="B186" i="25" l="1"/>
  <c r="A187" i="25"/>
  <c r="C186" i="25"/>
  <c r="A188" i="25" l="1"/>
  <c r="C187" i="25"/>
  <c r="B187" i="25"/>
  <c r="A189" i="25" l="1"/>
  <c r="C188" i="25"/>
  <c r="B188" i="25"/>
  <c r="C189" i="25" l="1"/>
  <c r="A190" i="25"/>
  <c r="B189" i="25"/>
  <c r="A191" i="25" l="1"/>
  <c r="C190" i="25"/>
  <c r="B190" i="25"/>
  <c r="C191" i="25" l="1"/>
  <c r="B191" i="25"/>
  <c r="A192" i="25"/>
  <c r="B192" i="25" l="1"/>
  <c r="A193" i="25"/>
  <c r="C192" i="25"/>
  <c r="A194" i="25" l="1"/>
  <c r="C193" i="25"/>
  <c r="B193" i="25"/>
  <c r="B194" i="25" l="1"/>
  <c r="A195" i="25"/>
  <c r="C194" i="25"/>
  <c r="A196" i="25" l="1"/>
  <c r="C195" i="25"/>
  <c r="B195" i="25"/>
  <c r="A197" i="25" l="1"/>
  <c r="C196" i="25"/>
  <c r="B196" i="25"/>
  <c r="C197" i="25" l="1"/>
  <c r="B197" i="25"/>
  <c r="A198" i="25"/>
  <c r="A199" i="25" l="1"/>
  <c r="C198" i="25"/>
  <c r="B198" i="25"/>
  <c r="C199" i="25" l="1"/>
  <c r="B199" i="25"/>
  <c r="A200" i="25"/>
  <c r="B200" i="25" l="1"/>
  <c r="A201" i="25"/>
  <c r="C200" i="25"/>
  <c r="A202" i="25" l="1"/>
  <c r="C201" i="25"/>
  <c r="B201" i="25"/>
  <c r="B202" i="25" l="1"/>
  <c r="A203" i="25"/>
  <c r="C202" i="25"/>
  <c r="A204" i="25" l="1"/>
  <c r="C203" i="25"/>
  <c r="B203" i="25"/>
  <c r="A205" i="25" l="1"/>
  <c r="C204" i="25"/>
  <c r="B204" i="25"/>
  <c r="C205" i="25" l="1"/>
  <c r="A206" i="25"/>
  <c r="B205" i="25"/>
  <c r="A207" i="25" l="1"/>
  <c r="C206" i="25"/>
  <c r="B206" i="25"/>
  <c r="C207" i="25" l="1"/>
  <c r="B207" i="25"/>
  <c r="A208" i="25"/>
  <c r="B208" i="25" l="1"/>
  <c r="A209" i="25"/>
  <c r="C208" i="25"/>
  <c r="A210" i="25" l="1"/>
  <c r="C209" i="25"/>
  <c r="B209" i="25"/>
  <c r="B210" i="25" l="1"/>
  <c r="A211" i="25"/>
  <c r="C210" i="25"/>
  <c r="A212" i="25" l="1"/>
  <c r="B211" i="25"/>
  <c r="C211" i="25"/>
  <c r="A213" i="25" l="1"/>
  <c r="C212" i="25"/>
  <c r="B212" i="25"/>
  <c r="C213" i="25" l="1"/>
  <c r="B213" i="25"/>
  <c r="A214" i="25"/>
  <c r="A215" i="25" l="1"/>
  <c r="C214" i="25"/>
  <c r="B214" i="25"/>
  <c r="C215" i="25" l="1"/>
  <c r="B215" i="25"/>
  <c r="A216" i="25"/>
  <c r="B216" i="25" l="1"/>
  <c r="A217" i="25"/>
  <c r="C216" i="25"/>
  <c r="A218" i="25" l="1"/>
  <c r="C217" i="25"/>
  <c r="B217" i="25"/>
  <c r="B218" i="25" l="1"/>
  <c r="A219" i="25"/>
  <c r="C218" i="25"/>
  <c r="A220" i="25" l="1"/>
  <c r="C219" i="25"/>
  <c r="B219" i="25"/>
  <c r="A221" i="25" l="1"/>
  <c r="C220" i="25"/>
  <c r="B220" i="25"/>
  <c r="C221" i="25" l="1"/>
  <c r="A222" i="25"/>
  <c r="B221" i="25"/>
  <c r="A223" i="25" l="1"/>
  <c r="C222" i="25"/>
  <c r="B222" i="25"/>
  <c r="C223" i="25" l="1"/>
  <c r="B223" i="25"/>
  <c r="A224" i="25"/>
  <c r="B224" i="25" l="1"/>
  <c r="A225" i="25"/>
  <c r="C224" i="25"/>
  <c r="A226" i="25" l="1"/>
  <c r="C225" i="25"/>
  <c r="B225" i="25"/>
  <c r="B226" i="25" l="1"/>
  <c r="A227" i="25"/>
  <c r="C226" i="25"/>
  <c r="A228" i="25" l="1"/>
  <c r="B227" i="25"/>
  <c r="C227" i="25"/>
  <c r="A229" i="25" l="1"/>
  <c r="C228" i="25"/>
  <c r="B228" i="25"/>
  <c r="C229" i="25" l="1"/>
  <c r="A230" i="25"/>
  <c r="B229" i="25"/>
  <c r="A231" i="25" l="1"/>
  <c r="C230" i="25"/>
  <c r="B230" i="25"/>
  <c r="C231" i="25" l="1"/>
  <c r="B231" i="25"/>
  <c r="A232" i="25"/>
  <c r="B232" i="25" l="1"/>
  <c r="C232" i="25"/>
  <c r="A233" i="25"/>
  <c r="A234" i="25" l="1"/>
  <c r="C233" i="25"/>
  <c r="B233" i="25"/>
  <c r="B234" i="25" l="1"/>
  <c r="A235" i="25"/>
  <c r="C234" i="25"/>
  <c r="A236" i="25" l="1"/>
  <c r="C235" i="25"/>
  <c r="B235" i="25"/>
  <c r="A237" i="25" l="1"/>
  <c r="C236" i="25"/>
  <c r="B236" i="25"/>
  <c r="C237" i="25" l="1"/>
  <c r="A238" i="25"/>
  <c r="B237" i="25"/>
  <c r="A239" i="25" l="1"/>
  <c r="C238" i="25"/>
  <c r="B238" i="25"/>
  <c r="C239" i="25" l="1"/>
  <c r="B239" i="25"/>
  <c r="A240" i="25"/>
  <c r="B240" i="25" l="1"/>
  <c r="A241" i="25"/>
  <c r="C240" i="25"/>
  <c r="A242" i="25" l="1"/>
  <c r="C241" i="25"/>
  <c r="B241" i="25"/>
  <c r="B242" i="25" l="1"/>
  <c r="A243" i="25"/>
  <c r="C242" i="25"/>
  <c r="A244" i="25" l="1"/>
  <c r="C243" i="25"/>
  <c r="B243" i="25"/>
  <c r="A245" i="25" l="1"/>
  <c r="C244" i="25"/>
  <c r="B244" i="25"/>
  <c r="C245" i="25" l="1"/>
  <c r="A246" i="25"/>
  <c r="B245" i="25"/>
  <c r="A247" i="25" l="1"/>
  <c r="C246" i="25"/>
  <c r="B246" i="25"/>
  <c r="C247" i="25" l="1"/>
  <c r="B247" i="25"/>
  <c r="A248" i="25"/>
  <c r="B248" i="25" l="1"/>
  <c r="C248" i="25"/>
  <c r="A249" i="25"/>
  <c r="A250" i="25" l="1"/>
  <c r="C249" i="25"/>
  <c r="B249" i="25"/>
  <c r="B250" i="25" l="1"/>
  <c r="A251" i="25"/>
  <c r="C250" i="25"/>
  <c r="A252" i="25" l="1"/>
  <c r="C251" i="25"/>
  <c r="B251" i="25"/>
  <c r="A253" i="25" l="1"/>
  <c r="C252" i="25"/>
  <c r="B252" i="25"/>
  <c r="C253" i="25" l="1"/>
  <c r="A254" i="25"/>
  <c r="B253" i="25"/>
  <c r="A255" i="25" l="1"/>
  <c r="C254" i="25"/>
  <c r="B254" i="25"/>
  <c r="C255" i="25" l="1"/>
  <c r="B255" i="25"/>
  <c r="A256" i="25"/>
  <c r="B256" i="25" l="1"/>
  <c r="C256" i="25"/>
  <c r="A257" i="25"/>
  <c r="A258" i="25" l="1"/>
  <c r="C257" i="25"/>
  <c r="B257" i="25"/>
  <c r="B258" i="25" l="1"/>
  <c r="A259" i="25"/>
  <c r="C258" i="25"/>
  <c r="A260" i="25" l="1"/>
  <c r="C259" i="25"/>
  <c r="B259" i="25"/>
  <c r="A261" i="25" l="1"/>
  <c r="C260" i="25"/>
  <c r="B260" i="25"/>
  <c r="C261" i="25" l="1"/>
  <c r="B261" i="25"/>
  <c r="A262" i="25"/>
  <c r="A263" i="25" l="1"/>
  <c r="C262" i="25"/>
  <c r="B262" i="25"/>
  <c r="C263" i="25" l="1"/>
  <c r="B263" i="25"/>
  <c r="A264" i="25"/>
  <c r="B264" i="25" l="1"/>
  <c r="A265" i="25"/>
  <c r="C264" i="25"/>
  <c r="A266" i="25" l="1"/>
  <c r="C265" i="25"/>
  <c r="B265" i="25"/>
  <c r="B266" i="25" l="1"/>
  <c r="A267" i="25"/>
  <c r="C266" i="25"/>
  <c r="A268" i="25" l="1"/>
  <c r="C267" i="25"/>
  <c r="B267" i="25"/>
  <c r="A269" i="25" l="1"/>
  <c r="C268" i="25"/>
  <c r="B268" i="25"/>
  <c r="C269" i="25" l="1"/>
  <c r="A270" i="25"/>
  <c r="B269" i="25"/>
  <c r="A271" i="25" l="1"/>
  <c r="C270" i="25"/>
  <c r="B270" i="25"/>
  <c r="C271" i="25" l="1"/>
  <c r="B271" i="25"/>
  <c r="A272" i="25"/>
  <c r="B272" i="25" l="1"/>
  <c r="A273" i="25"/>
  <c r="C272" i="25"/>
  <c r="A274" i="25" l="1"/>
  <c r="C273" i="25"/>
  <c r="B273" i="25"/>
  <c r="B274" i="25" l="1"/>
  <c r="A275" i="25"/>
  <c r="C274" i="25"/>
  <c r="A276" i="25" l="1"/>
  <c r="B275" i="25"/>
  <c r="C275" i="25"/>
  <c r="A277" i="25" l="1"/>
  <c r="C276" i="25"/>
  <c r="B276" i="25"/>
  <c r="C277" i="25" l="1"/>
  <c r="B277" i="25"/>
  <c r="A278" i="25"/>
  <c r="A279" i="25" l="1"/>
  <c r="C278" i="25"/>
  <c r="B278" i="25"/>
  <c r="C279" i="25" l="1"/>
  <c r="B279" i="25"/>
  <c r="A280" i="25"/>
  <c r="B280" i="25" l="1"/>
  <c r="A281" i="25"/>
  <c r="A282" i="25" l="1"/>
  <c r="C281" i="25"/>
  <c r="B281" i="25"/>
  <c r="C282" i="25" l="1"/>
  <c r="B282" i="25"/>
  <c r="A283" i="25"/>
  <c r="B283" i="25" l="1"/>
  <c r="A284" i="25"/>
  <c r="C283" i="25"/>
  <c r="A285" i="25" l="1"/>
  <c r="C284" i="25"/>
  <c r="B284" i="25"/>
  <c r="B285" i="25" l="1"/>
  <c r="A286" i="25"/>
  <c r="C285" i="25"/>
  <c r="A287" i="25" l="1"/>
  <c r="C286" i="25"/>
  <c r="B286" i="25"/>
  <c r="A288" i="25" l="1"/>
  <c r="C287" i="25"/>
  <c r="B287" i="25"/>
  <c r="C288" i="25" l="1"/>
  <c r="A289" i="25"/>
  <c r="B288" i="25"/>
  <c r="A290" i="25" l="1"/>
  <c r="C289" i="25"/>
  <c r="B289" i="25"/>
  <c r="C290" i="25" l="1"/>
  <c r="B290" i="25"/>
  <c r="A291" i="25"/>
  <c r="B291" i="25" l="1"/>
  <c r="C291" i="25"/>
  <c r="A292" i="25"/>
  <c r="A293" i="25" l="1"/>
  <c r="C292" i="25"/>
  <c r="B292" i="25"/>
  <c r="B293" i="25" l="1"/>
  <c r="A294" i="25"/>
  <c r="C293" i="25"/>
  <c r="A295" i="25" l="1"/>
  <c r="C294" i="25"/>
  <c r="B294" i="25"/>
  <c r="A296" i="25" l="1"/>
  <c r="C295" i="25"/>
  <c r="B295" i="25"/>
  <c r="C296" i="25" l="1"/>
  <c r="A297" i="25"/>
  <c r="B296" i="25"/>
  <c r="A298" i="25" l="1"/>
  <c r="C297" i="25"/>
  <c r="B297" i="25"/>
  <c r="C298" i="25" l="1"/>
  <c r="B298" i="25"/>
  <c r="A299" i="25"/>
  <c r="B299" i="25" l="1"/>
  <c r="A300" i="25"/>
  <c r="C299" i="25"/>
  <c r="A301" i="25" l="1"/>
  <c r="C300" i="25"/>
  <c r="B300" i="25"/>
  <c r="B301" i="25" l="1"/>
  <c r="A302" i="25"/>
  <c r="C301" i="25"/>
  <c r="A303" i="25" l="1"/>
  <c r="C302" i="25"/>
  <c r="B302" i="25"/>
  <c r="A304" i="25" l="1"/>
  <c r="C303" i="25"/>
  <c r="B303" i="25"/>
  <c r="C304" i="25" l="1"/>
  <c r="B304" i="25"/>
  <c r="A305" i="25"/>
  <c r="A306" i="25" l="1"/>
  <c r="C305" i="25"/>
  <c r="B305" i="25"/>
  <c r="C306" i="25" l="1"/>
  <c r="B306" i="25"/>
  <c r="A307" i="25"/>
  <c r="B307" i="25" l="1"/>
  <c r="A308" i="25"/>
  <c r="C307" i="25"/>
  <c r="A309" i="25" l="1"/>
  <c r="C308" i="25"/>
  <c r="B308" i="25"/>
  <c r="B309" i="25" l="1"/>
  <c r="A310" i="25"/>
  <c r="C309" i="25"/>
  <c r="A311" i="25" l="1"/>
  <c r="C310" i="25"/>
  <c r="B310" i="25"/>
  <c r="A312" i="25" l="1"/>
  <c r="C311" i="25"/>
  <c r="B311" i="25"/>
  <c r="C312" i="25" l="1"/>
  <c r="A313" i="25"/>
  <c r="B312" i="25"/>
  <c r="A314" i="25" l="1"/>
  <c r="C313" i="25"/>
  <c r="B313" i="25"/>
  <c r="C314" i="25" l="1"/>
  <c r="B314" i="25"/>
  <c r="A315" i="25"/>
  <c r="B315" i="25" l="1"/>
  <c r="A316" i="25"/>
  <c r="C315" i="25"/>
  <c r="A317" i="25" l="1"/>
  <c r="C316" i="25"/>
  <c r="B316" i="25"/>
  <c r="B317" i="25" l="1"/>
  <c r="A318" i="25"/>
  <c r="C317" i="25"/>
  <c r="A319" i="25" l="1"/>
  <c r="B318" i="25"/>
  <c r="C318" i="25"/>
  <c r="A320" i="25" l="1"/>
  <c r="C319" i="25"/>
  <c r="B319" i="25"/>
  <c r="C320" i="25" l="1"/>
  <c r="B320" i="25"/>
  <c r="A321" i="25"/>
  <c r="A322" i="25" l="1"/>
  <c r="C321" i="25"/>
  <c r="B321" i="25"/>
  <c r="C322" i="25" l="1"/>
  <c r="B322" i="25"/>
  <c r="A323" i="25"/>
  <c r="B323" i="25" l="1"/>
  <c r="A324" i="25"/>
  <c r="C323" i="25"/>
  <c r="A325" i="25" l="1"/>
  <c r="C324" i="25"/>
  <c r="B324" i="25"/>
  <c r="B325" i="25" l="1"/>
  <c r="A326" i="25"/>
  <c r="C325" i="25"/>
  <c r="A327" i="25" l="1"/>
  <c r="C326" i="25"/>
  <c r="B326" i="25"/>
  <c r="A328" i="25" l="1"/>
  <c r="C327" i="25"/>
  <c r="B327" i="25"/>
  <c r="C328" i="25" l="1"/>
  <c r="B328" i="25"/>
  <c r="A329" i="25"/>
  <c r="A330" i="25" l="1"/>
  <c r="C329" i="25"/>
  <c r="B329" i="25"/>
  <c r="C330" i="25" l="1"/>
  <c r="B330" i="25"/>
  <c r="A331" i="25"/>
  <c r="B331" i="25" l="1"/>
  <c r="A332" i="25"/>
  <c r="C331" i="25"/>
  <c r="A333" i="25" l="1"/>
  <c r="C332" i="25"/>
  <c r="B332" i="25"/>
  <c r="B333" i="25" l="1"/>
  <c r="A334" i="25"/>
  <c r="C333" i="25"/>
  <c r="A335" i="25" l="1"/>
  <c r="B334" i="25"/>
  <c r="C334" i="25"/>
  <c r="A336" i="25" l="1"/>
  <c r="C335" i="25"/>
  <c r="B335" i="25"/>
  <c r="C336" i="25" l="1"/>
  <c r="A337" i="25"/>
  <c r="B336" i="25"/>
  <c r="A338" i="25" l="1"/>
  <c r="C337" i="25"/>
  <c r="B337" i="25"/>
  <c r="C338" i="25" l="1"/>
  <c r="B338" i="25"/>
  <c r="A339" i="25"/>
  <c r="B339" i="25" l="1"/>
  <c r="C339" i="25"/>
  <c r="A340" i="25"/>
  <c r="A341" i="25" l="1"/>
  <c r="C340" i="25"/>
  <c r="B340" i="25"/>
  <c r="B341" i="25" l="1"/>
  <c r="A342" i="25"/>
  <c r="C341" i="25"/>
  <c r="A343" i="25" l="1"/>
  <c r="C342" i="25"/>
  <c r="B342" i="25"/>
  <c r="A344" i="25" l="1"/>
  <c r="C343" i="25"/>
  <c r="B343" i="25"/>
  <c r="C344" i="25" l="1"/>
  <c r="A345" i="25"/>
  <c r="B344" i="25"/>
  <c r="A346" i="25" l="1"/>
  <c r="C345" i="25"/>
  <c r="B345" i="25"/>
  <c r="C346" i="25" l="1"/>
  <c r="B346" i="25"/>
  <c r="A347" i="25"/>
  <c r="B347" i="25" l="1"/>
  <c r="A348" i="25"/>
  <c r="C347" i="25"/>
  <c r="A349" i="25" l="1"/>
  <c r="C348" i="25"/>
  <c r="B348" i="25"/>
  <c r="B349" i="25" l="1"/>
  <c r="A350" i="25"/>
  <c r="C349" i="25"/>
  <c r="A351" i="25" l="1"/>
  <c r="C350" i="25"/>
  <c r="B350" i="25"/>
  <c r="A352" i="25" l="1"/>
  <c r="C351" i="25"/>
  <c r="B351" i="25"/>
  <c r="C352" i="25" l="1"/>
  <c r="A353" i="25"/>
  <c r="B352" i="25"/>
  <c r="A354" i="25" l="1"/>
  <c r="C353" i="25"/>
  <c r="B353" i="25"/>
  <c r="C354" i="25" l="1"/>
  <c r="B354" i="25"/>
  <c r="A355" i="25"/>
  <c r="B355" i="25" l="1"/>
  <c r="C355" i="25"/>
  <c r="A356" i="25"/>
  <c r="A357" i="25" l="1"/>
  <c r="C356" i="25"/>
  <c r="B356" i="25"/>
  <c r="B357" i="25" l="1"/>
  <c r="A358" i="25"/>
  <c r="C357" i="25"/>
  <c r="A359" i="25" l="1"/>
  <c r="C358" i="25"/>
  <c r="B358" i="25"/>
  <c r="A360" i="25" l="1"/>
  <c r="C359" i="25"/>
  <c r="B359" i="25"/>
  <c r="C360" i="25" l="1"/>
  <c r="A361" i="25"/>
  <c r="B360" i="25"/>
  <c r="A362" i="25" l="1"/>
  <c r="C361" i="25"/>
  <c r="B361" i="25"/>
  <c r="C362" i="25" l="1"/>
  <c r="B362" i="25"/>
  <c r="A363" i="25"/>
  <c r="B363" i="25" l="1"/>
  <c r="A364" i="25"/>
  <c r="C363" i="25"/>
  <c r="A365" i="25" l="1"/>
  <c r="C364" i="25"/>
  <c r="B364" i="25"/>
  <c r="B365" i="25" l="1"/>
  <c r="A366" i="25"/>
  <c r="C365" i="25"/>
  <c r="A367" i="25" l="1"/>
  <c r="C366" i="25"/>
  <c r="B366" i="25"/>
  <c r="A368" i="25" l="1"/>
  <c r="C367" i="25"/>
  <c r="B367" i="25"/>
  <c r="C368" i="25" l="1"/>
  <c r="B368" i="25"/>
  <c r="A369" i="25"/>
  <c r="A370" i="25" l="1"/>
  <c r="C369" i="25"/>
  <c r="B369" i="25"/>
  <c r="C370" i="25" l="1"/>
  <c r="B370" i="25"/>
  <c r="A371" i="25"/>
  <c r="B371" i="25" l="1"/>
  <c r="A372" i="25"/>
  <c r="C371" i="25"/>
  <c r="A373" i="25" l="1"/>
  <c r="C372" i="25"/>
  <c r="B372" i="25"/>
  <c r="B373" i="25" l="1"/>
  <c r="A374" i="25"/>
  <c r="C373" i="25"/>
  <c r="A375" i="25" l="1"/>
  <c r="C374" i="25"/>
  <c r="B374" i="25"/>
  <c r="A376" i="25" l="1"/>
  <c r="C375" i="25"/>
  <c r="B375" i="25"/>
  <c r="C376" i="25" l="1"/>
  <c r="A377" i="25"/>
  <c r="B376" i="25"/>
  <c r="A378" i="25" l="1"/>
  <c r="C377" i="25"/>
  <c r="B377" i="25"/>
  <c r="C378" i="25" l="1"/>
  <c r="B378" i="25"/>
  <c r="A379" i="25"/>
  <c r="B379" i="25" l="1"/>
  <c r="A380" i="25"/>
  <c r="C379" i="25"/>
  <c r="C380" i="25" l="1"/>
  <c r="B380" i="25"/>
  <c r="AQ387" i="15" l="1"/>
  <c r="AQ249" i="15"/>
  <c r="AQ159" i="15"/>
  <c r="AQ924" i="15"/>
  <c r="AQ463" i="15"/>
  <c r="AQ294" i="15"/>
  <c r="AQ385" i="15"/>
  <c r="AQ380" i="15"/>
  <c r="AQ564" i="15"/>
  <c r="AQ474" i="15"/>
  <c r="AQ69" i="15"/>
  <c r="AQ24" i="15"/>
  <c r="AQ519" i="15"/>
  <c r="AQ464" i="15"/>
  <c r="AQ609" i="15"/>
  <c r="AQ789" i="15"/>
  <c r="AQ339" i="15"/>
  <c r="AQ384" i="15"/>
  <c r="AQ388" i="15"/>
  <c r="AQ879" i="15"/>
  <c r="AQ429" i="15"/>
  <c r="AQ654" i="15"/>
  <c r="AQ699" i="15"/>
  <c r="AQ204" i="15"/>
  <c r="AQ386" i="15"/>
  <c r="AQ744" i="15"/>
  <c r="AQ114" i="15"/>
  <c r="AQ381" i="15"/>
  <c r="AQ1479" i="15"/>
  <c r="BC1563" i="15"/>
  <c r="AU1030" i="15"/>
  <c r="AX1030" i="15" s="1"/>
  <c r="AZ1030" i="15" s="1"/>
  <c r="AQ570" i="15"/>
  <c r="AQ421" i="15"/>
  <c r="BC40" i="15"/>
  <c r="BE1136" i="15"/>
  <c r="BC1464" i="15"/>
  <c r="AQ435" i="15"/>
  <c r="BC1474" i="15"/>
  <c r="AQ85" i="15"/>
  <c r="BC444" i="15"/>
  <c r="V444" i="15" s="1"/>
  <c r="AQ152" i="15"/>
  <c r="BC1546" i="15"/>
  <c r="BC1647" i="15"/>
  <c r="BC1554" i="15"/>
  <c r="AQ1386" i="15"/>
  <c r="AQ1096" i="15"/>
  <c r="BC1480" i="15"/>
  <c r="AQ37" i="15"/>
  <c r="BC445" i="15"/>
  <c r="V445" i="15" s="1"/>
  <c r="AU1210" i="15"/>
  <c r="AX1210" i="15" s="1"/>
  <c r="AZ1210" i="15" s="1"/>
  <c r="AQ489" i="15"/>
  <c r="AQ332" i="15"/>
  <c r="BC1518" i="15"/>
  <c r="AQ962" i="15"/>
  <c r="AQ578" i="15"/>
  <c r="AO1480" i="15"/>
  <c r="AQ165" i="15"/>
  <c r="AU175" i="15"/>
  <c r="BC1363" i="15"/>
  <c r="V1363" i="15" s="1"/>
  <c r="AO1652" i="15"/>
  <c r="AQ1027" i="15"/>
  <c r="BC1467" i="15"/>
  <c r="AQ172" i="15"/>
  <c r="AU1119" i="15"/>
  <c r="AX1119" i="15" s="1"/>
  <c r="AZ1119" i="15" s="1"/>
  <c r="AQ1252" i="15"/>
  <c r="AO1586" i="15"/>
  <c r="AO1588" i="15"/>
  <c r="AQ389" i="15"/>
  <c r="BC1459" i="15"/>
  <c r="AU1518" i="15"/>
  <c r="AX1518" i="15" s="1"/>
  <c r="AZ1518" i="15" s="1"/>
  <c r="AU39" i="15"/>
  <c r="AX39" i="15" s="1"/>
  <c r="AZ39" i="15" s="1"/>
  <c r="AU1509" i="15"/>
  <c r="AX1509" i="15" s="1"/>
  <c r="AZ1509" i="15" s="1"/>
  <c r="AQ1335" i="15"/>
  <c r="AO1633" i="15"/>
  <c r="AO1503" i="15"/>
  <c r="AO1478" i="15"/>
  <c r="AU1659" i="15"/>
  <c r="AX1659" i="15" s="1"/>
  <c r="AZ1659" i="15" s="1"/>
  <c r="AU1564" i="15"/>
  <c r="AX1564" i="15" s="1"/>
  <c r="AZ1564" i="15" s="1"/>
  <c r="BC1460" i="15"/>
  <c r="AU1428" i="15"/>
  <c r="AX1428" i="15" s="1"/>
  <c r="AZ1428" i="15" s="1"/>
  <c r="AQ1502" i="15"/>
  <c r="AQ120" i="15"/>
  <c r="AO1413" i="15"/>
  <c r="AU1414" i="15"/>
  <c r="AX1414" i="15" s="1"/>
  <c r="AZ1414" i="15" s="1"/>
  <c r="AO1646" i="15"/>
  <c r="AO1637" i="15"/>
  <c r="AU1516" i="15"/>
  <c r="AX1516" i="15" s="1"/>
  <c r="AZ1516" i="15" s="1"/>
  <c r="BC1479" i="15"/>
  <c r="AQ127" i="15"/>
  <c r="AO1543" i="15"/>
  <c r="AO1460" i="15"/>
  <c r="AO1462" i="15"/>
  <c r="AU1451" i="15"/>
  <c r="AX1451" i="15" s="1"/>
  <c r="AZ1451" i="15" s="1"/>
  <c r="BC1463" i="15"/>
  <c r="AQ1638" i="15"/>
  <c r="AU1646" i="15"/>
  <c r="AX1646" i="15" s="1"/>
  <c r="AZ1646" i="15" s="1"/>
  <c r="BC1384" i="15"/>
  <c r="V1384" i="15" s="1"/>
  <c r="AU1075" i="15"/>
  <c r="BC1543" i="15"/>
  <c r="BC1516" i="15"/>
  <c r="BC1365" i="15"/>
  <c r="V1365" i="15" s="1"/>
  <c r="AQ805" i="15"/>
  <c r="AQ262" i="15"/>
  <c r="AO1638" i="15"/>
  <c r="AQ1459" i="15"/>
  <c r="AU1504" i="15"/>
  <c r="AO1165" i="15"/>
  <c r="BC1452" i="15"/>
  <c r="AQ1563" i="15"/>
  <c r="BC1570" i="15"/>
  <c r="BC1594" i="15"/>
  <c r="AU1608" i="15"/>
  <c r="AX1608" i="15" s="1"/>
  <c r="AZ1608" i="15" s="1"/>
  <c r="AU1522" i="15"/>
  <c r="AX1522" i="15" s="1"/>
  <c r="AZ1522" i="15" s="1"/>
  <c r="AU1598" i="15"/>
  <c r="AX1598" i="15" s="1"/>
  <c r="AZ1598" i="15" s="1"/>
  <c r="BC805" i="15"/>
  <c r="V805" i="15" s="1"/>
  <c r="BC625" i="15"/>
  <c r="V625" i="15" s="1"/>
  <c r="AU1563" i="15"/>
  <c r="AO1210" i="15"/>
  <c r="AN1210" i="15" s="1"/>
  <c r="BF1210" i="15" s="1"/>
  <c r="AU1506" i="15"/>
  <c r="AX1506" i="15" s="1"/>
  <c r="AZ1506" i="15" s="1"/>
  <c r="AU1457" i="15"/>
  <c r="AX1457" i="15" s="1"/>
  <c r="AZ1457" i="15" s="1"/>
  <c r="AU1638" i="15"/>
  <c r="AX1638" i="15" s="1"/>
  <c r="AZ1638" i="15" s="1"/>
  <c r="AU1459" i="15"/>
  <c r="AX1459" i="15" s="1"/>
  <c r="AZ1459" i="15" s="1"/>
  <c r="BC760" i="15"/>
  <c r="V760" i="15" s="1"/>
  <c r="BC1634" i="15"/>
  <c r="BC850" i="15"/>
  <c r="AQ1567" i="15"/>
  <c r="AQ660" i="15"/>
  <c r="BC1525" i="15"/>
  <c r="BC1388" i="15"/>
  <c r="V1388" i="15" s="1"/>
  <c r="AO1631" i="15"/>
  <c r="AQ17" i="15"/>
  <c r="AQ983" i="15"/>
  <c r="AU1372" i="15"/>
  <c r="AX1372" i="15" s="1"/>
  <c r="AZ1372" i="15" s="1"/>
  <c r="AU984" i="15"/>
  <c r="BC1499" i="15"/>
  <c r="BC1569" i="15"/>
  <c r="AQ1073" i="15"/>
  <c r="AQ1611" i="15"/>
  <c r="AU1471" i="15"/>
  <c r="AX1471" i="15" s="1"/>
  <c r="AZ1471" i="15" s="1"/>
  <c r="AO1612" i="15"/>
  <c r="AO1613" i="15"/>
  <c r="AQ61" i="15"/>
  <c r="BC1383" i="15"/>
  <c r="V1383" i="15" s="1"/>
  <c r="AQ1613" i="15"/>
  <c r="AU1515" i="15"/>
  <c r="AX1515" i="15" s="1"/>
  <c r="AZ1515" i="15" s="1"/>
  <c r="AU1364" i="15"/>
  <c r="AX1364" i="15" s="1"/>
  <c r="AZ1364" i="15" s="1"/>
  <c r="AQ894" i="15"/>
  <c r="AQ1500" i="15"/>
  <c r="AQ534" i="15"/>
  <c r="AU1612" i="15"/>
  <c r="AX1612" i="15" s="1"/>
  <c r="AZ1612" i="15" s="1"/>
  <c r="AQ579" i="15"/>
  <c r="AQ1452" i="15"/>
  <c r="BC1385" i="15"/>
  <c r="V1385" i="15" s="1"/>
  <c r="AQ1291" i="15"/>
  <c r="AQ624" i="15"/>
  <c r="AQ796" i="15"/>
  <c r="AQ1200" i="15"/>
  <c r="AQ757" i="15"/>
  <c r="BC1519" i="15"/>
  <c r="AQ83" i="15"/>
  <c r="AU1609" i="15"/>
  <c r="AX1609" i="15" s="1"/>
  <c r="AZ1609" i="15" s="1"/>
  <c r="BC1659" i="15"/>
  <c r="BC1369" i="15"/>
  <c r="V1369" i="15" s="1"/>
  <c r="AQ442" i="15"/>
  <c r="AU1512" i="15"/>
  <c r="AX1512" i="15" s="1"/>
  <c r="AZ1512" i="15" s="1"/>
  <c r="AQ466" i="15"/>
  <c r="BC1654" i="15"/>
  <c r="AU1431" i="15"/>
  <c r="AX1431" i="15" s="1"/>
  <c r="AZ1431" i="15" s="1"/>
  <c r="BC1472" i="15"/>
  <c r="AQ917" i="15"/>
  <c r="AQ1142" i="15"/>
  <c r="BC1593" i="15"/>
  <c r="BC1029" i="15"/>
  <c r="V1029" i="15" s="1"/>
  <c r="BC1515" i="15"/>
  <c r="AQ751" i="15"/>
  <c r="AO1422" i="15"/>
  <c r="AO1608" i="15"/>
  <c r="AO1075" i="15"/>
  <c r="AO1636" i="15"/>
  <c r="AQ480" i="15"/>
  <c r="AQ1066" i="15"/>
  <c r="AU1417" i="15"/>
  <c r="AX1417" i="15" s="1"/>
  <c r="AZ1417" i="15" s="1"/>
  <c r="BC1119" i="15"/>
  <c r="V1119" i="15" s="1"/>
  <c r="AQ526" i="15"/>
  <c r="AU1513" i="15"/>
  <c r="AX1513" i="15" s="1"/>
  <c r="AZ1513" i="15" s="1"/>
  <c r="BC1550" i="15"/>
  <c r="BC895" i="15"/>
  <c r="AO1470" i="15"/>
  <c r="AO444" i="15"/>
  <c r="AQ533" i="15"/>
  <c r="AQ38" i="15"/>
  <c r="AU1408" i="15"/>
  <c r="AX1408" i="15" s="1"/>
  <c r="AZ1408" i="15" s="1"/>
  <c r="AO1523" i="15"/>
  <c r="AO1345" i="15"/>
  <c r="AU1648" i="15"/>
  <c r="AX1648" i="15" s="1"/>
  <c r="AZ1648" i="15" s="1"/>
  <c r="AQ1389" i="15"/>
  <c r="AQ1231" i="15"/>
  <c r="AQ40" i="15"/>
  <c r="AO1466" i="15"/>
  <c r="AU624" i="15"/>
  <c r="AO1603" i="15"/>
  <c r="BC1603" i="15"/>
  <c r="AQ1472" i="15"/>
  <c r="AU1255" i="15"/>
  <c r="AX1255" i="15" s="1"/>
  <c r="AZ1255" i="15" s="1"/>
  <c r="AO939" i="15"/>
  <c r="AN939" i="15" s="1"/>
  <c r="BF939" i="15" s="1"/>
  <c r="BC1465" i="15"/>
  <c r="AU84" i="15"/>
  <c r="AX84" i="15" s="1"/>
  <c r="AZ84" i="15" s="1"/>
  <c r="BC1410" i="15"/>
  <c r="AO1645" i="15"/>
  <c r="AO1459" i="15"/>
  <c r="AO1380" i="15"/>
  <c r="AN1380" i="15" s="1"/>
  <c r="BF1380" i="15" s="1"/>
  <c r="AU715" i="15"/>
  <c r="AO1361" i="15"/>
  <c r="AQ391" i="15"/>
  <c r="AQ1379" i="15"/>
  <c r="AQ1473" i="15"/>
  <c r="AU1462" i="15"/>
  <c r="AX1462" i="15" s="1"/>
  <c r="AZ1462" i="15" s="1"/>
  <c r="AU1559" i="15"/>
  <c r="AX1559" i="15" s="1"/>
  <c r="AZ1559" i="15" s="1"/>
  <c r="AQ1590" i="15"/>
  <c r="AQ307" i="15"/>
  <c r="AU1472" i="15"/>
  <c r="AX1472" i="15" s="1"/>
  <c r="AZ1472" i="15" s="1"/>
  <c r="AO1429" i="15"/>
  <c r="BC1558" i="15"/>
  <c r="AQ1020" i="15"/>
  <c r="AO1545" i="15"/>
  <c r="BC1553" i="15"/>
  <c r="AO1642" i="15"/>
  <c r="AU1592" i="15"/>
  <c r="AX1592" i="15" s="1"/>
  <c r="AZ1592" i="15" s="1"/>
  <c r="BC1473" i="15"/>
  <c r="AO625" i="15"/>
  <c r="AQ1587" i="15"/>
  <c r="BC310" i="15"/>
  <c r="V310" i="15" s="1"/>
  <c r="AU1524" i="15"/>
  <c r="AX1524" i="15" s="1"/>
  <c r="AZ1524" i="15" s="1"/>
  <c r="BC1453" i="15"/>
  <c r="AU400" i="15"/>
  <c r="BC1608" i="15"/>
  <c r="BC1650" i="15"/>
  <c r="AO1639" i="15"/>
  <c r="AU1606" i="15"/>
  <c r="AX1606" i="15" s="1"/>
  <c r="AZ1606" i="15" s="1"/>
  <c r="AU895" i="15"/>
  <c r="AO1547" i="15"/>
  <c r="BC1420" i="15"/>
  <c r="BC1643" i="15"/>
  <c r="BC1209" i="15"/>
  <c r="V1209" i="15" s="1"/>
  <c r="AU1603" i="15"/>
  <c r="AX1603" i="15" s="1"/>
  <c r="AZ1603" i="15" s="1"/>
  <c r="AU1567" i="15"/>
  <c r="AX1567" i="15" s="1"/>
  <c r="AZ1567" i="15" s="1"/>
  <c r="AQ1210" i="15"/>
  <c r="BC1210" i="15"/>
  <c r="V1210" i="15" s="1"/>
  <c r="BC1590" i="15"/>
  <c r="BC1503" i="15"/>
  <c r="AQ1548" i="15"/>
  <c r="AU1510" i="15"/>
  <c r="AX1510" i="15" s="1"/>
  <c r="AZ1510" i="15" s="1"/>
  <c r="AU1411" i="15"/>
  <c r="AX1411" i="15" s="1"/>
  <c r="AZ1411" i="15" s="1"/>
  <c r="AO265" i="15"/>
  <c r="AA265" i="15" s="1"/>
  <c r="AV265" i="15" s="1"/>
  <c r="AQ217" i="15"/>
  <c r="BC1660" i="15"/>
  <c r="AO219" i="15"/>
  <c r="AA219" i="15" s="1"/>
  <c r="AV219" i="15" s="1"/>
  <c r="AO1512" i="15"/>
  <c r="AO1435" i="15"/>
  <c r="BC1414" i="15"/>
  <c r="BC1432" i="15"/>
  <c r="AO1559" i="15"/>
  <c r="AQ75" i="15"/>
  <c r="AO669" i="15"/>
  <c r="AN669" i="15" s="1"/>
  <c r="BF669" i="15" s="1"/>
  <c r="AQ625" i="15"/>
  <c r="AQ1591" i="15"/>
  <c r="AO1496" i="15"/>
  <c r="BC1425" i="15"/>
  <c r="AQ166" i="15"/>
  <c r="AU1550" i="15"/>
  <c r="AX1550" i="15" s="1"/>
  <c r="AZ1550" i="15" s="1"/>
  <c r="AO1614" i="15"/>
  <c r="AU1499" i="15"/>
  <c r="AX1499" i="15" s="1"/>
  <c r="AZ1499" i="15" s="1"/>
  <c r="AO1377" i="15"/>
  <c r="AO1562" i="15"/>
  <c r="AQ1456" i="15"/>
  <c r="AQ1469" i="15"/>
  <c r="BC1475" i="15"/>
  <c r="AQ1165" i="15"/>
  <c r="AQ84" i="15"/>
  <c r="AQ1209" i="15"/>
  <c r="AO1074" i="15"/>
  <c r="AN1074" i="15" s="1"/>
  <c r="BF1074" i="15" s="1"/>
  <c r="BC1541" i="15"/>
  <c r="AU1636" i="15"/>
  <c r="AX1636" i="15" s="1"/>
  <c r="AZ1636" i="15" s="1"/>
  <c r="AO1606" i="15"/>
  <c r="AQ242" i="15"/>
  <c r="AO1409" i="15"/>
  <c r="AQ1477" i="15"/>
  <c r="AU1602" i="15"/>
  <c r="AX1602" i="15" s="1"/>
  <c r="AZ1602" i="15" s="1"/>
  <c r="BC1607" i="15"/>
  <c r="AQ1660" i="15"/>
  <c r="BC1409" i="15"/>
  <c r="AO1411" i="15"/>
  <c r="AU1555" i="15"/>
  <c r="AX1555" i="15" s="1"/>
  <c r="AZ1555" i="15" s="1"/>
  <c r="AQ490" i="15"/>
  <c r="BC1513" i="15"/>
  <c r="AO1119" i="15"/>
  <c r="AN1119" i="15" s="1"/>
  <c r="BF1119" i="15" s="1"/>
  <c r="BC1476" i="15"/>
  <c r="AU1549" i="15"/>
  <c r="AX1549" i="15" s="1"/>
  <c r="AZ1549" i="15" s="1"/>
  <c r="AO1344" i="15"/>
  <c r="AQ1428" i="15"/>
  <c r="AO1366" i="15"/>
  <c r="AN1366" i="15" s="1"/>
  <c r="BF1366" i="15" s="1"/>
  <c r="AQ1365" i="15"/>
  <c r="AU1640" i="15"/>
  <c r="AX1640" i="15" s="1"/>
  <c r="AZ1640" i="15" s="1"/>
  <c r="AO1255" i="15"/>
  <c r="AQ1029" i="15"/>
  <c r="BC1496" i="15"/>
  <c r="BC670" i="15"/>
  <c r="V670" i="15" s="1"/>
  <c r="AU1651" i="15"/>
  <c r="AX1651" i="15" s="1"/>
  <c r="AZ1651" i="15" s="1"/>
  <c r="BC1505" i="15"/>
  <c r="AQ939" i="15"/>
  <c r="AU1498" i="15"/>
  <c r="AX1498" i="15" s="1"/>
  <c r="AZ1498" i="15" s="1"/>
  <c r="AQ782" i="15"/>
  <c r="AU1631" i="15"/>
  <c r="AX1631" i="15" s="1"/>
  <c r="AZ1631" i="15" s="1"/>
  <c r="AQ759" i="15"/>
  <c r="AU1649" i="15"/>
  <c r="AX1649" i="15" s="1"/>
  <c r="AZ1649" i="15" s="1"/>
  <c r="AU1552" i="15"/>
  <c r="AX1552" i="15" s="1"/>
  <c r="AZ1552" i="15" s="1"/>
  <c r="AU490" i="15"/>
  <c r="AU1463" i="15"/>
  <c r="AX1463" i="15" s="1"/>
  <c r="AZ1463" i="15" s="1"/>
  <c r="AO1384" i="15"/>
  <c r="AQ706" i="15"/>
  <c r="AQ1549" i="15"/>
  <c r="AQ1051" i="15"/>
  <c r="AQ1566" i="15"/>
  <c r="AQ1594" i="15"/>
  <c r="AO1544" i="15"/>
  <c r="AU1381" i="15"/>
  <c r="AX1381" i="15" s="1"/>
  <c r="AZ1381" i="15" s="1"/>
  <c r="AO1515" i="15"/>
  <c r="AQ1586" i="15"/>
  <c r="AU1634" i="15"/>
  <c r="AX1634" i="15" s="1"/>
  <c r="AZ1634" i="15" s="1"/>
  <c r="BC1461" i="15"/>
  <c r="AQ488" i="15"/>
  <c r="AQ300" i="15"/>
  <c r="BC1606" i="15"/>
  <c r="AO1406" i="15"/>
  <c r="AN1406" i="15" s="1"/>
  <c r="AO1635" i="15"/>
  <c r="AU1426" i="15"/>
  <c r="AX1426" i="15" s="1"/>
  <c r="AZ1426" i="15" s="1"/>
  <c r="AU1435" i="15"/>
  <c r="AX1435" i="15" s="1"/>
  <c r="AZ1435" i="15" s="1"/>
  <c r="AU1633" i="15"/>
  <c r="AX1633" i="15" s="1"/>
  <c r="AZ1633" i="15" s="1"/>
  <c r="BC1632" i="15"/>
  <c r="AO1657" i="15"/>
  <c r="BC1457" i="15"/>
  <c r="AQ512" i="15"/>
  <c r="AQ286" i="15"/>
  <c r="AO1597" i="15"/>
  <c r="AU1299" i="15"/>
  <c r="AX1299" i="15" s="1"/>
  <c r="AZ1299" i="15" s="1"/>
  <c r="AQ1605" i="15"/>
  <c r="AU1384" i="15"/>
  <c r="AU1551" i="15"/>
  <c r="AX1551" i="15" s="1"/>
  <c r="AZ1551" i="15" s="1"/>
  <c r="AQ1427" i="15"/>
  <c r="AQ1414" i="15"/>
  <c r="BC1451" i="15"/>
  <c r="AO1461" i="15"/>
  <c r="BC1598" i="15"/>
  <c r="AO1370" i="15"/>
  <c r="AO1569" i="15"/>
  <c r="AU355" i="15"/>
  <c r="AX355" i="15" s="1"/>
  <c r="AZ355" i="15" s="1"/>
  <c r="BC1609" i="15"/>
  <c r="AU1557" i="15"/>
  <c r="AQ379" i="15"/>
  <c r="AO1550" i="15"/>
  <c r="AU1476" i="15"/>
  <c r="AX1476" i="15" s="1"/>
  <c r="AZ1476" i="15" s="1"/>
  <c r="AU1475" i="15"/>
  <c r="AX1475" i="15" s="1"/>
  <c r="AZ1475" i="15" s="1"/>
  <c r="BC355" i="15"/>
  <c r="V355" i="15" s="1"/>
  <c r="AO1568" i="15"/>
  <c r="AO1499" i="15"/>
  <c r="AO1425" i="15"/>
  <c r="AQ76" i="15"/>
  <c r="AU1644" i="15"/>
  <c r="AX1644" i="15" s="1"/>
  <c r="AZ1644" i="15" s="1"/>
  <c r="AQ976" i="15"/>
  <c r="BC1638" i="15"/>
  <c r="AU1565" i="15"/>
  <c r="AX1565" i="15" s="1"/>
  <c r="AZ1565" i="15" s="1"/>
  <c r="BC1633" i="15"/>
  <c r="AO1412" i="15"/>
  <c r="AQ1639" i="15"/>
  <c r="AU714" i="15"/>
  <c r="AX714" i="15" s="1"/>
  <c r="AZ714" i="15" s="1"/>
  <c r="BC1502" i="15"/>
  <c r="AU265" i="15"/>
  <c r="AO1600" i="15"/>
  <c r="AQ961" i="15"/>
  <c r="BC1366" i="15"/>
  <c r="V1366" i="15" s="1"/>
  <c r="BC399" i="15"/>
  <c r="V399" i="15" s="1"/>
  <c r="BC1545" i="15"/>
  <c r="AU1432" i="15"/>
  <c r="AX1432" i="15" s="1"/>
  <c r="AZ1432" i="15" s="1"/>
  <c r="AU1508" i="15"/>
  <c r="AX1508" i="15" s="1"/>
  <c r="AZ1508" i="15" s="1"/>
  <c r="AO1648" i="15"/>
  <c r="AO1029" i="15"/>
  <c r="AN1029" i="15" s="1"/>
  <c r="BF1029" i="15" s="1"/>
  <c r="AQ804" i="15"/>
  <c r="AU625" i="15"/>
  <c r="AO1589" i="15"/>
  <c r="BC1653" i="15"/>
  <c r="AQ218" i="15"/>
  <c r="AQ1431" i="15"/>
  <c r="AQ1607" i="15"/>
  <c r="AQ211" i="15"/>
  <c r="AO1508" i="15"/>
  <c r="AO1374" i="15"/>
  <c r="AU1416" i="15"/>
  <c r="AX1416" i="15" s="1"/>
  <c r="AZ1416" i="15" s="1"/>
  <c r="AO579" i="15"/>
  <c r="AN579" i="15" s="1"/>
  <c r="BF579" i="15" s="1"/>
  <c r="BC1435" i="15"/>
  <c r="AO1164" i="15"/>
  <c r="AN1164" i="15" s="1"/>
  <c r="BF1164" i="15" s="1"/>
  <c r="BC1429" i="15"/>
  <c r="AQ220" i="15"/>
  <c r="AQ310" i="15"/>
  <c r="AU1546" i="15"/>
  <c r="AU849" i="15"/>
  <c r="BC1561" i="15"/>
  <c r="AQ1321" i="15"/>
  <c r="AQ1470" i="15"/>
  <c r="AO1592" i="15"/>
  <c r="AQ1343" i="15"/>
  <c r="AO1615" i="15"/>
  <c r="AU940" i="15"/>
  <c r="AX940" i="15" s="1"/>
  <c r="AZ940" i="15" s="1"/>
  <c r="AU1386" i="15"/>
  <c r="AX1386" i="15" s="1"/>
  <c r="AZ1386" i="15" s="1"/>
  <c r="AO1653" i="15"/>
  <c r="AU1658" i="15"/>
  <c r="AX1658" i="15" s="1"/>
  <c r="AZ1658" i="15" s="1"/>
  <c r="AO985" i="15"/>
  <c r="AN985" i="15" s="1"/>
  <c r="BF985" i="15" s="1"/>
  <c r="BC1640" i="15"/>
  <c r="AQ1297" i="15"/>
  <c r="AO1475" i="15"/>
  <c r="AQ444" i="15"/>
  <c r="AQ667" i="15"/>
  <c r="AO1598" i="15"/>
  <c r="AQ803" i="15"/>
  <c r="AO1601" i="15"/>
  <c r="AU535" i="15"/>
  <c r="AX535" i="15" s="1"/>
  <c r="AZ535" i="15" s="1"/>
  <c r="AO1456" i="15"/>
  <c r="BC1559" i="15"/>
  <c r="AQ1156" i="15"/>
  <c r="AQ623" i="15"/>
  <c r="AO1566" i="15"/>
  <c r="AQ16" i="15"/>
  <c r="BC1566" i="15"/>
  <c r="AO1542" i="15"/>
  <c r="AQ1612" i="15"/>
  <c r="AQ1382" i="15"/>
  <c r="AQ1072" i="15"/>
  <c r="BC1418" i="15"/>
  <c r="AQ1656" i="15"/>
  <c r="BC174" i="15"/>
  <c r="BC1644" i="15"/>
  <c r="AQ580" i="15"/>
  <c r="AQ175" i="15"/>
  <c r="AO1570" i="15"/>
  <c r="AU1647" i="15"/>
  <c r="AX1647" i="15" s="1"/>
  <c r="AZ1647" i="15" s="1"/>
  <c r="AQ713" i="15"/>
  <c r="BC1506" i="15"/>
  <c r="BC1412" i="15"/>
  <c r="BC1427" i="15"/>
  <c r="BC1556" i="15"/>
  <c r="AU1553" i="15"/>
  <c r="AX1553" i="15" s="1"/>
  <c r="AZ1553" i="15" s="1"/>
  <c r="BC1652" i="15"/>
  <c r="AU444" i="15"/>
  <c r="AO1431" i="15"/>
  <c r="AU264" i="15"/>
  <c r="AX264" i="15" s="1"/>
  <c r="AZ264" i="15" s="1"/>
  <c r="AQ1658" i="15"/>
  <c r="AQ1075" i="15"/>
  <c r="AU1643" i="15"/>
  <c r="AX1643" i="15" s="1"/>
  <c r="AZ1643" i="15" s="1"/>
  <c r="AQ1517" i="15"/>
  <c r="AO1656" i="15"/>
  <c r="BC1382" i="15"/>
  <c r="V1382" i="15" s="1"/>
  <c r="AO174" i="15"/>
  <c r="AA174" i="15" s="1"/>
  <c r="AV174" i="15" s="1"/>
  <c r="AU1514" i="15"/>
  <c r="AX1514" i="15" s="1"/>
  <c r="AZ1514" i="15" s="1"/>
  <c r="AU1380" i="15"/>
  <c r="AX1380" i="15" s="1"/>
  <c r="AZ1380" i="15" s="1"/>
  <c r="AQ1119" i="15"/>
  <c r="AQ1367" i="15"/>
  <c r="AQ1501" i="15"/>
  <c r="BC1612" i="15"/>
  <c r="AO85" i="15"/>
  <c r="AA85" i="15" s="1"/>
  <c r="AV85" i="15" s="1"/>
  <c r="AQ1366" i="15"/>
  <c r="AU1588" i="15"/>
  <c r="AX1588" i="15" s="1"/>
  <c r="AZ1588" i="15" s="1"/>
  <c r="AQ647" i="15"/>
  <c r="BC715" i="15"/>
  <c r="V715" i="15" s="1"/>
  <c r="AO1504" i="15"/>
  <c r="AU1637" i="15"/>
  <c r="AX1637" i="15" s="1"/>
  <c r="AZ1637" i="15" s="1"/>
  <c r="AU1406" i="15"/>
  <c r="AX1406" i="15" s="1"/>
  <c r="AZ1406" i="15" s="1"/>
  <c r="BC1120" i="15"/>
  <c r="V1120" i="15" s="1"/>
  <c r="AU1466" i="15"/>
  <c r="AX1466" i="15" s="1"/>
  <c r="AZ1466" i="15" s="1"/>
  <c r="AQ468" i="15"/>
  <c r="AU310" i="15"/>
  <c r="AX310" i="15" s="1"/>
  <c r="AZ310" i="15" s="1"/>
  <c r="AQ196" i="15"/>
  <c r="AO1452" i="15"/>
  <c r="AU1377" i="15"/>
  <c r="AX1377" i="15" s="1"/>
  <c r="AZ1377" i="15" s="1"/>
  <c r="AQ937" i="15"/>
  <c r="AQ1345" i="15"/>
  <c r="BC1434" i="15"/>
  <c r="AU1641" i="15"/>
  <c r="AX1641" i="15" s="1"/>
  <c r="AZ1641" i="15" s="1"/>
  <c r="AO1501" i="15"/>
  <c r="BC1555" i="15"/>
  <c r="BC309" i="15"/>
  <c r="V309" i="15" s="1"/>
  <c r="AO1524" i="15"/>
  <c r="AO1364" i="15"/>
  <c r="AQ1388" i="15"/>
  <c r="BC220" i="15"/>
  <c r="AO1609" i="15"/>
  <c r="AO39" i="15"/>
  <c r="AQ443" i="15"/>
  <c r="AQ1407" i="15"/>
  <c r="AU1600" i="15"/>
  <c r="AX1600" i="15" s="1"/>
  <c r="AZ1600" i="15" s="1"/>
  <c r="AQ1006" i="15"/>
  <c r="BE1316" i="15"/>
  <c r="AU1389" i="15"/>
  <c r="AX1389" i="15" s="1"/>
  <c r="AZ1389" i="15" s="1"/>
  <c r="AQ872" i="15"/>
  <c r="BC1542" i="15"/>
  <c r="AO1300" i="15"/>
  <c r="AN1300" i="15" s="1"/>
  <c r="BF1300" i="15" s="1"/>
  <c r="AQ1659" i="15"/>
  <c r="BC264" i="15"/>
  <c r="AQ399" i="15"/>
  <c r="AQ1276" i="15"/>
  <c r="BC1477" i="15"/>
  <c r="AO1605" i="15"/>
  <c r="AQ1300" i="15"/>
  <c r="BC1635" i="15"/>
  <c r="AQ1413" i="15"/>
  <c r="BC849" i="15"/>
  <c r="BC1371" i="15"/>
  <c r="V1371" i="15" s="1"/>
  <c r="AO1468" i="15"/>
  <c r="AQ1118" i="15"/>
  <c r="BC1567" i="15"/>
  <c r="AU1604" i="15"/>
  <c r="AX1604" i="15" s="1"/>
  <c r="AZ1604" i="15" s="1"/>
  <c r="AU1521" i="15"/>
  <c r="AX1521" i="15" s="1"/>
  <c r="AZ1521" i="15" s="1"/>
  <c r="AU1478" i="15"/>
  <c r="AX1478" i="15" s="1"/>
  <c r="AZ1478" i="15" s="1"/>
  <c r="AQ151" i="15"/>
  <c r="BC1511" i="15"/>
  <c r="AQ1649" i="15"/>
  <c r="BC1602" i="15"/>
  <c r="AO1415" i="15"/>
  <c r="AO1509" i="15"/>
  <c r="AQ1390" i="15"/>
  <c r="AQ1653" i="15"/>
  <c r="BC1376" i="15"/>
  <c r="V1376" i="15" s="1"/>
  <c r="AU1591" i="15"/>
  <c r="AX1591" i="15" s="1"/>
  <c r="AZ1591" i="15" s="1"/>
  <c r="AU1645" i="15"/>
  <c r="AX1645" i="15" s="1"/>
  <c r="AZ1645" i="15" s="1"/>
  <c r="AU1344" i="15"/>
  <c r="AX1344" i="15" s="1"/>
  <c r="AZ1344" i="15" s="1"/>
  <c r="AU1427" i="15"/>
  <c r="AX1427" i="15" s="1"/>
  <c r="AZ1427" i="15" s="1"/>
  <c r="AO1375" i="15"/>
  <c r="AU1382" i="15"/>
  <c r="AX1382" i="15" s="1"/>
  <c r="AZ1382" i="15" s="1"/>
  <c r="AO264" i="15"/>
  <c r="BC1589" i="15"/>
  <c r="AU1376" i="15"/>
  <c r="AX1376" i="15" s="1"/>
  <c r="AZ1376" i="15" s="1"/>
  <c r="BC1419" i="15"/>
  <c r="AU1164" i="15"/>
  <c r="AX1164" i="15" s="1"/>
  <c r="AZ1164" i="15" s="1"/>
  <c r="AQ1458" i="15"/>
  <c r="AO1552" i="15"/>
  <c r="AO1469" i="15"/>
  <c r="AQ445" i="15"/>
  <c r="AQ1525" i="15"/>
  <c r="AQ781" i="15"/>
  <c r="AU1456" i="15"/>
  <c r="AX1456" i="15" s="1"/>
  <c r="AZ1456" i="15" s="1"/>
  <c r="BC1387" i="15"/>
  <c r="V1387" i="15" s="1"/>
  <c r="AO1454" i="15"/>
  <c r="BC1595" i="15"/>
  <c r="BC1255" i="15"/>
  <c r="V1255" i="15" s="1"/>
  <c r="AQ715" i="15"/>
  <c r="BC1522" i="15"/>
  <c r="AQ465" i="15"/>
  <c r="BC1407" i="15"/>
  <c r="AQ1232" i="15"/>
  <c r="BC1428" i="15"/>
  <c r="AO1659" i="15"/>
  <c r="AQ106" i="15"/>
  <c r="AU1455" i="15"/>
  <c r="AX1455" i="15" s="1"/>
  <c r="AZ1455" i="15" s="1"/>
  <c r="AO895" i="15"/>
  <c r="AQ1435" i="15"/>
  <c r="AQ601" i="15"/>
  <c r="AQ668" i="15"/>
  <c r="AQ467" i="15"/>
  <c r="BC1509" i="15"/>
  <c r="AQ916" i="15"/>
  <c r="AO1368" i="15"/>
  <c r="AQ615" i="15"/>
  <c r="AO1650" i="15"/>
  <c r="AU1461" i="15"/>
  <c r="AX1461" i="15" s="1"/>
  <c r="AZ1461" i="15" s="1"/>
  <c r="BC1377" i="15"/>
  <c r="V1377" i="15" s="1"/>
  <c r="BC1656" i="15"/>
  <c r="BC1074" i="15"/>
  <c r="V1074" i="15" s="1"/>
  <c r="AO1451" i="15"/>
  <c r="AO1473" i="15"/>
  <c r="AU1607" i="15"/>
  <c r="AX1607" i="15" s="1"/>
  <c r="AZ1607" i="15" s="1"/>
  <c r="AO1587" i="15"/>
  <c r="AQ30" i="15"/>
  <c r="BC175" i="15"/>
  <c r="AO1640" i="15"/>
  <c r="AQ107" i="15"/>
  <c r="AU939" i="15"/>
  <c r="AX939" i="15" s="1"/>
  <c r="AZ939" i="15" s="1"/>
  <c r="AO894" i="15"/>
  <c r="AA894" i="15" s="1"/>
  <c r="AV894" i="15" s="1"/>
  <c r="AU1554" i="15"/>
  <c r="AX1554" i="15" s="1"/>
  <c r="AZ1554" i="15" s="1"/>
  <c r="AQ392" i="15"/>
  <c r="AQ1412" i="15"/>
  <c r="AO849" i="15"/>
  <c r="AA849" i="15" s="1"/>
  <c r="AV849" i="15" s="1"/>
  <c r="AQ1515" i="15"/>
  <c r="AU580" i="15"/>
  <c r="AX580" i="15" s="1"/>
  <c r="AZ580" i="15" s="1"/>
  <c r="AQ1471" i="15"/>
  <c r="BC1507" i="15"/>
  <c r="BC354" i="15"/>
  <c r="V354" i="15" s="1"/>
  <c r="AQ174" i="15"/>
  <c r="BC1520" i="15"/>
  <c r="AQ129" i="15"/>
  <c r="BC1648" i="15"/>
  <c r="AQ577" i="15"/>
  <c r="BC1544" i="15"/>
  <c r="AO805" i="15"/>
  <c r="AO1497" i="15"/>
  <c r="AU670" i="15"/>
  <c r="AX670" i="15" s="1"/>
  <c r="AZ670" i="15" s="1"/>
  <c r="AQ376" i="15"/>
  <c r="BC85" i="15"/>
  <c r="AU1434" i="15"/>
  <c r="AX1434" i="15" s="1"/>
  <c r="AZ1434" i="15" s="1"/>
  <c r="AQ263" i="15"/>
  <c r="BC1636" i="15"/>
  <c r="AQ1164" i="15"/>
  <c r="AQ826" i="15"/>
  <c r="AO1561" i="15"/>
  <c r="AU1424" i="15"/>
  <c r="AX1424" i="15" s="1"/>
  <c r="AZ1424" i="15" s="1"/>
  <c r="AQ1542" i="15"/>
  <c r="AU1474" i="15"/>
  <c r="AX1474" i="15" s="1"/>
  <c r="AZ1474" i="15" s="1"/>
  <c r="AQ128" i="15"/>
  <c r="AU1543" i="15"/>
  <c r="AX1543" i="15" s="1"/>
  <c r="AZ1543" i="15" s="1"/>
  <c r="AO1610" i="15"/>
  <c r="AO580" i="15"/>
  <c r="AO1596" i="15"/>
  <c r="AO310" i="15"/>
  <c r="AQ1637" i="15"/>
  <c r="AQ1480" i="15"/>
  <c r="AU1642" i="15"/>
  <c r="AX1642" i="15" s="1"/>
  <c r="AZ1642" i="15" s="1"/>
  <c r="AQ1201" i="15"/>
  <c r="AO1655" i="15"/>
  <c r="AO1387" i="15"/>
  <c r="AN1387" i="15" s="1"/>
  <c r="BF1387" i="15" s="1"/>
  <c r="BC534" i="15"/>
  <c r="BC1655" i="15"/>
  <c r="AO1505" i="15"/>
  <c r="AQ1028" i="15"/>
  <c r="BC1615" i="15"/>
  <c r="AQ197" i="15"/>
  <c r="BC1649" i="15"/>
  <c r="AQ1246" i="15"/>
  <c r="AQ760" i="15"/>
  <c r="AO1660" i="15"/>
  <c r="AQ691" i="15"/>
  <c r="AO1423" i="15"/>
  <c r="AO1641" i="15"/>
  <c r="AO490" i="15"/>
  <c r="AO130" i="15"/>
  <c r="AQ1561" i="15"/>
  <c r="AO1382" i="15"/>
  <c r="BC1565" i="15"/>
  <c r="AU1653" i="15"/>
  <c r="AX1653" i="15" s="1"/>
  <c r="AZ1653" i="15" s="1"/>
  <c r="AU804" i="15"/>
  <c r="AX804" i="15" s="1"/>
  <c r="AZ804" i="15" s="1"/>
  <c r="BC1386" i="15"/>
  <c r="V1386" i="15" s="1"/>
  <c r="AO1604" i="15"/>
  <c r="AO1453" i="15"/>
  <c r="AU850" i="15"/>
  <c r="AX850" i="15" s="1"/>
  <c r="AZ850" i="15" s="1"/>
  <c r="AU1429" i="15"/>
  <c r="AX1429" i="15" s="1"/>
  <c r="AZ1429" i="15" s="1"/>
  <c r="BC1456" i="15"/>
  <c r="AU489" i="15"/>
  <c r="AU1458" i="15"/>
  <c r="AX1458" i="15" s="1"/>
  <c r="AZ1458" i="15" s="1"/>
  <c r="AO1553" i="15"/>
  <c r="BC1345" i="15"/>
  <c r="V1345" i="15" s="1"/>
  <c r="AO1432" i="15"/>
  <c r="BC1568" i="15"/>
  <c r="AO1372" i="15"/>
  <c r="AQ461" i="15"/>
  <c r="AQ352" i="15"/>
  <c r="AU1594" i="15"/>
  <c r="AU1469" i="15"/>
  <c r="AX1469" i="15" s="1"/>
  <c r="AZ1469" i="15" s="1"/>
  <c r="AU1597" i="15"/>
  <c r="AX1597" i="15" s="1"/>
  <c r="AZ1597" i="15" s="1"/>
  <c r="AQ436" i="15"/>
  <c r="BC1389" i="15"/>
  <c r="V1389" i="15" s="1"/>
  <c r="AQ692" i="15"/>
  <c r="AU1365" i="15"/>
  <c r="AX1365" i="15" s="1"/>
  <c r="AZ1365" i="15" s="1"/>
  <c r="BC130" i="15"/>
  <c r="AO1594" i="15"/>
  <c r="BC1547" i="15"/>
  <c r="AQ1524" i="15"/>
  <c r="AQ975" i="15"/>
  <c r="AO175" i="15"/>
  <c r="BC1413" i="15"/>
  <c r="AO760" i="15"/>
  <c r="AO670" i="15"/>
  <c r="AN670" i="15" s="1"/>
  <c r="BF670" i="15" s="1"/>
  <c r="AO1654" i="15"/>
  <c r="AU1503" i="15"/>
  <c r="BC1075" i="15"/>
  <c r="V1075" i="15" s="1"/>
  <c r="BC1500" i="15"/>
  <c r="AQ1110" i="15"/>
  <c r="BC1610" i="15"/>
  <c r="AO1464" i="15"/>
  <c r="AQ1387" i="15"/>
  <c r="AO1507" i="15"/>
  <c r="AQ1425" i="15"/>
  <c r="AU1390" i="15"/>
  <c r="AX1390" i="15" s="1"/>
  <c r="AZ1390" i="15" s="1"/>
  <c r="AQ1052" i="15"/>
  <c r="AO1407" i="15"/>
  <c r="AQ849" i="15"/>
  <c r="AU1477" i="15"/>
  <c r="AX1477" i="15" s="1"/>
  <c r="AZ1477" i="15" s="1"/>
  <c r="AU1519" i="15"/>
  <c r="AX1519" i="15" s="1"/>
  <c r="AZ1519" i="15" s="1"/>
  <c r="AO714" i="15"/>
  <c r="AN714" i="15" s="1"/>
  <c r="BF714" i="15" s="1"/>
  <c r="AQ1336" i="15"/>
  <c r="AQ840" i="15"/>
  <c r="AU1547" i="15"/>
  <c r="AX1547" i="15" s="1"/>
  <c r="AZ1547" i="15" s="1"/>
  <c r="AO804" i="15"/>
  <c r="AN804" i="15" s="1"/>
  <c r="BF804" i="15" s="1"/>
  <c r="BC1164" i="15"/>
  <c r="V1164" i="15" s="1"/>
  <c r="AO1593" i="15"/>
  <c r="BC580" i="15"/>
  <c r="V580" i="15" s="1"/>
  <c r="BC1512" i="15"/>
  <c r="AO1120" i="15"/>
  <c r="BC84" i="15"/>
  <c r="AQ525" i="15"/>
  <c r="BC1422" i="15"/>
  <c r="AO1383" i="15"/>
  <c r="AO489" i="15"/>
  <c r="BC1604" i="15"/>
  <c r="AO220" i="15"/>
  <c r="AA220" i="15" s="1"/>
  <c r="AV220" i="15" s="1"/>
  <c r="BC1596" i="15"/>
  <c r="AO1410" i="15"/>
  <c r="AQ1207" i="15"/>
  <c r="BC129" i="15"/>
  <c r="AQ669" i="15"/>
  <c r="AQ1632" i="15"/>
  <c r="AO1386" i="15"/>
  <c r="AN1386" i="15" s="1"/>
  <c r="BF1386" i="15" s="1"/>
  <c r="AU1363" i="15"/>
  <c r="AX1363" i="15" s="1"/>
  <c r="AZ1363" i="15" s="1"/>
  <c r="BC1631" i="15"/>
  <c r="AQ1455" i="15"/>
  <c r="AQ354" i="15"/>
  <c r="BC1552" i="15"/>
  <c r="AU760" i="15"/>
  <c r="AX760" i="15" s="1"/>
  <c r="AZ760" i="15" s="1"/>
  <c r="AQ256" i="15"/>
  <c r="AU1407" i="15"/>
  <c r="AX1407" i="15" s="1"/>
  <c r="AZ1407" i="15" s="1"/>
  <c r="AU1370" i="15"/>
  <c r="AX1370" i="15" s="1"/>
  <c r="AZ1370" i="15" s="1"/>
  <c r="AO1457" i="15"/>
  <c r="AU1502" i="15"/>
  <c r="AX1502" i="15" s="1"/>
  <c r="AZ1502" i="15" s="1"/>
  <c r="AU1545" i="15"/>
  <c r="AX1545" i="15" s="1"/>
  <c r="AZ1545" i="15" s="1"/>
  <c r="AQ1368" i="15"/>
  <c r="AU219" i="15"/>
  <c r="AX219" i="15" s="1"/>
  <c r="AZ219" i="15" s="1"/>
  <c r="BC1651" i="15"/>
  <c r="AO1607" i="15"/>
  <c r="AO1513" i="15"/>
  <c r="AU1383" i="15"/>
  <c r="AX1383" i="15" s="1"/>
  <c r="AZ1383" i="15" s="1"/>
  <c r="BC1591" i="15"/>
  <c r="AO1381" i="15"/>
  <c r="AQ1381" i="15"/>
  <c r="AQ886" i="15"/>
  <c r="AQ31" i="15"/>
  <c r="AO1477" i="15"/>
  <c r="AQ532" i="15"/>
  <c r="AO1419" i="15"/>
  <c r="AO1362" i="15"/>
  <c r="AN1362" i="15" s="1"/>
  <c r="BF1362" i="15" s="1"/>
  <c r="AO1517" i="15"/>
  <c r="BC985" i="15"/>
  <c r="V985" i="15" s="1"/>
  <c r="AO1525" i="15"/>
  <c r="BC669" i="15"/>
  <c r="V669" i="15" s="1"/>
  <c r="AQ1290" i="15"/>
  <c r="AU1209" i="15"/>
  <c r="AX1209" i="15" s="1"/>
  <c r="AZ1209" i="15" s="1"/>
  <c r="AQ1255" i="15"/>
  <c r="AO1388" i="15"/>
  <c r="AQ1030" i="15"/>
  <c r="AQ1007" i="15"/>
  <c r="AO624" i="15"/>
  <c r="AA624" i="15" s="1"/>
  <c r="AV624" i="15" s="1"/>
  <c r="BC759" i="15"/>
  <c r="V759" i="15" s="1"/>
  <c r="BC1374" i="15"/>
  <c r="V1374" i="15" s="1"/>
  <c r="BC1416" i="15"/>
  <c r="AO1371" i="15"/>
  <c r="AQ1097" i="15"/>
  <c r="BC1605" i="15"/>
  <c r="AO1426" i="15"/>
  <c r="AO129" i="15"/>
  <c r="AA129" i="15" s="1"/>
  <c r="AV129" i="15" s="1"/>
  <c r="AO1551" i="15"/>
  <c r="AN1551" i="15" s="1"/>
  <c r="AO940" i="15"/>
  <c r="AN940" i="15" s="1"/>
  <c r="BF940" i="15" s="1"/>
  <c r="AU1561" i="15"/>
  <c r="AX1561" i="15" s="1"/>
  <c r="AZ1561" i="15" s="1"/>
  <c r="AQ827" i="15"/>
  <c r="AQ398" i="15"/>
  <c r="AQ219" i="15"/>
  <c r="AQ1593" i="15"/>
  <c r="AQ393" i="15"/>
  <c r="AQ847" i="15"/>
  <c r="BC1611" i="15"/>
  <c r="AQ795" i="15"/>
  <c r="AO1209" i="15"/>
  <c r="AN1209" i="15" s="1"/>
  <c r="BF1209" i="15" s="1"/>
  <c r="AQ397" i="15"/>
  <c r="AU1544" i="15"/>
  <c r="AX1544" i="15" s="1"/>
  <c r="AZ1544" i="15" s="1"/>
  <c r="BC1375" i="15"/>
  <c r="V1375" i="15" s="1"/>
  <c r="BC1600" i="15"/>
  <c r="AQ1457" i="15"/>
  <c r="AQ1187" i="15"/>
  <c r="AQ1361" i="15"/>
  <c r="BC1455" i="15"/>
  <c r="AU1507" i="15"/>
  <c r="AX1507" i="15" s="1"/>
  <c r="AZ1507" i="15" s="1"/>
  <c r="AU1388" i="15"/>
  <c r="AX1388" i="15" s="1"/>
  <c r="AZ1388" i="15" s="1"/>
  <c r="AQ396" i="15"/>
  <c r="AU1660" i="15"/>
  <c r="AU1496" i="15"/>
  <c r="AX1496" i="15" s="1"/>
  <c r="AZ1496" i="15" s="1"/>
  <c r="AQ1411" i="15"/>
  <c r="AQ1521" i="15"/>
  <c r="AQ1635" i="15"/>
  <c r="AU1470" i="15"/>
  <c r="AX1470" i="15" s="1"/>
  <c r="AZ1470" i="15" s="1"/>
  <c r="AU1362" i="15"/>
  <c r="AX1362" i="15" s="1"/>
  <c r="AZ1362" i="15" s="1"/>
  <c r="AU1610" i="15"/>
  <c r="AX1610" i="15" s="1"/>
  <c r="AZ1610" i="15" s="1"/>
  <c r="AQ1504" i="15"/>
  <c r="AQ1141" i="15"/>
  <c r="AQ1657" i="15"/>
  <c r="BC714" i="15"/>
  <c r="V714" i="15" s="1"/>
  <c r="BC1504" i="15"/>
  <c r="BC1362" i="15"/>
  <c r="V1362" i="15" s="1"/>
  <c r="AU1654" i="15"/>
  <c r="AX1654" i="15" s="1"/>
  <c r="AZ1654" i="15" s="1"/>
  <c r="AU1379" i="15"/>
  <c r="AQ264" i="15"/>
  <c r="AU1423" i="15"/>
  <c r="AX1423" i="15" s="1"/>
  <c r="AZ1423" i="15" s="1"/>
  <c r="AQ1021" i="15"/>
  <c r="AO1565" i="15"/>
  <c r="AU1425" i="15"/>
  <c r="AX1425" i="15" s="1"/>
  <c r="AZ1425" i="15" s="1"/>
  <c r="AQ1545" i="15"/>
  <c r="BC535" i="15"/>
  <c r="AQ353" i="15"/>
  <c r="AO1417" i="15"/>
  <c r="AQ39" i="15"/>
  <c r="AU1420" i="15"/>
  <c r="AX1420" i="15" s="1"/>
  <c r="AZ1420" i="15" s="1"/>
  <c r="AO400" i="15"/>
  <c r="AQ1434" i="15"/>
  <c r="AQ850" i="15"/>
  <c r="BC1560" i="15"/>
  <c r="BC1423" i="15"/>
  <c r="AU1368" i="15"/>
  <c r="AQ265" i="15"/>
  <c r="BC1368" i="15"/>
  <c r="V1368" i="15" s="1"/>
  <c r="AU1453" i="15"/>
  <c r="AX1453" i="15" s="1"/>
  <c r="AZ1453" i="15" s="1"/>
  <c r="AU1511" i="15"/>
  <c r="AX1511" i="15" s="1"/>
  <c r="AZ1511" i="15" s="1"/>
  <c r="BC1390" i="15"/>
  <c r="V1390" i="15" s="1"/>
  <c r="BC1361" i="15"/>
  <c r="V1361" i="15" s="1"/>
  <c r="AQ1344" i="15"/>
  <c r="BC265" i="15"/>
  <c r="BC1587" i="15"/>
  <c r="AO1651" i="15"/>
  <c r="AQ940" i="15"/>
  <c r="AQ1497" i="15"/>
  <c r="AQ1568" i="15"/>
  <c r="AO1418" i="15"/>
  <c r="BC1373" i="15"/>
  <c r="V1373" i="15" s="1"/>
  <c r="BC1524" i="15"/>
  <c r="AQ895" i="15"/>
  <c r="AU1569" i="15"/>
  <c r="AX1569" i="15" s="1"/>
  <c r="AZ1569" i="15" s="1"/>
  <c r="AO354" i="15"/>
  <c r="AO1424" i="15"/>
  <c r="AQ985" i="15"/>
  <c r="AO1500" i="15"/>
  <c r="AU1595" i="15"/>
  <c r="AX1595" i="15" s="1"/>
  <c r="AZ1595" i="15" s="1"/>
  <c r="AO1502" i="15"/>
  <c r="AU1520" i="15"/>
  <c r="AX1520" i="15" s="1"/>
  <c r="AZ1520" i="15" s="1"/>
  <c r="BC1614" i="15"/>
  <c r="AU534" i="15"/>
  <c r="AX534" i="15" s="1"/>
  <c r="AZ534" i="15" s="1"/>
  <c r="AO1563" i="15"/>
  <c r="AO1369" i="15"/>
  <c r="AN1369" i="15" s="1"/>
  <c r="BF1369" i="15" s="1"/>
  <c r="AO1389" i="15"/>
  <c r="BC1254" i="15"/>
  <c r="V1254" i="15" s="1"/>
  <c r="BC1586" i="15"/>
  <c r="AU1373" i="15"/>
  <c r="BC1372" i="15"/>
  <c r="V1372" i="15" s="1"/>
  <c r="BC1299" i="15"/>
  <c r="V1299" i="15" s="1"/>
  <c r="BC939" i="15"/>
  <c r="V939" i="15" s="1"/>
  <c r="AQ670" i="15"/>
  <c r="AO1519" i="15"/>
  <c r="AU1254" i="15"/>
  <c r="BC1557" i="15"/>
  <c r="BC1415" i="15"/>
  <c r="AU399" i="15"/>
  <c r="AX399" i="15" s="1"/>
  <c r="AZ399" i="15" s="1"/>
  <c r="AO1421" i="15"/>
  <c r="BC1588" i="15"/>
  <c r="BC1658" i="15"/>
  <c r="AQ1426" i="15"/>
  <c r="AO535" i="15"/>
  <c r="AQ1383" i="15"/>
  <c r="BC1517" i="15"/>
  <c r="AO1467" i="15"/>
  <c r="AQ1496" i="15"/>
  <c r="AU1615" i="15"/>
  <c r="AX1615" i="15" s="1"/>
  <c r="AZ1615" i="15" s="1"/>
  <c r="AO1479" i="15"/>
  <c r="AU1465" i="15"/>
  <c r="AX1465" i="15" s="1"/>
  <c r="AZ1465" i="15" s="1"/>
  <c r="AQ1254" i="15"/>
  <c r="BC1381" i="15"/>
  <c r="V1381" i="15" s="1"/>
  <c r="AU1556" i="15"/>
  <c r="AX1556" i="15" s="1"/>
  <c r="AZ1556" i="15" s="1"/>
  <c r="BE1271" i="15"/>
  <c r="AO1476" i="15"/>
  <c r="BE443" i="15"/>
  <c r="BE462" i="15"/>
  <c r="AQ750" i="15"/>
  <c r="BE421" i="15"/>
  <c r="BE604" i="15"/>
  <c r="AU1596" i="15"/>
  <c r="AX1596" i="15" s="1"/>
  <c r="AZ1596" i="15" s="1"/>
  <c r="AQ1652" i="15"/>
  <c r="AQ871" i="15"/>
  <c r="BC1426" i="15"/>
  <c r="BE757" i="15"/>
  <c r="AO1658" i="15"/>
  <c r="AQ841" i="15"/>
  <c r="AO355" i="15"/>
  <c r="AN355" i="15" s="1"/>
  <c r="BF355" i="15" s="1"/>
  <c r="BE465" i="15"/>
  <c r="BC1641" i="15"/>
  <c r="AO1299" i="15"/>
  <c r="AN1299" i="15" s="1"/>
  <c r="BF1299" i="15" s="1"/>
  <c r="AO1521" i="15"/>
  <c r="AO715" i="15"/>
  <c r="BE1244" i="15"/>
  <c r="BH220" i="22"/>
  <c r="BE1189" i="15"/>
  <c r="AO984" i="15"/>
  <c r="AA984" i="15" s="1"/>
  <c r="AV984" i="15" s="1"/>
  <c r="AU1560" i="15"/>
  <c r="AX1560" i="15" s="1"/>
  <c r="AZ1560" i="15" s="1"/>
  <c r="BE390" i="15"/>
  <c r="AO1416" i="15"/>
  <c r="AQ1155" i="15"/>
  <c r="BC1370" i="15"/>
  <c r="V1370" i="15" s="1"/>
  <c r="BE1234" i="15"/>
  <c r="BE1297" i="15"/>
  <c r="BE975" i="15"/>
  <c r="AQ210" i="15"/>
  <c r="BC1601" i="15"/>
  <c r="AO534" i="15"/>
  <c r="AQ571" i="15"/>
  <c r="BE488" i="15"/>
  <c r="BC400" i="15"/>
  <c r="V400" i="15" s="1"/>
  <c r="BE1390" i="15"/>
  <c r="AO850" i="15"/>
  <c r="AO1363" i="15"/>
  <c r="AU985" i="15"/>
  <c r="AX985" i="15" s="1"/>
  <c r="AZ985" i="15" s="1"/>
  <c r="AQ1117" i="15"/>
  <c r="AQ511" i="15"/>
  <c r="AQ1120" i="15"/>
  <c r="AU1656" i="15"/>
  <c r="AX1656" i="15" s="1"/>
  <c r="AZ1656" i="15" s="1"/>
  <c r="AQ1208" i="15"/>
  <c r="AQ736" i="15"/>
  <c r="AQ1342" i="15"/>
  <c r="AO1376" i="15"/>
  <c r="AU1120" i="15"/>
  <c r="AX1120" i="15" s="1"/>
  <c r="AZ1120" i="15" s="1"/>
  <c r="AQ82" i="15"/>
  <c r="BC1592" i="15"/>
  <c r="BC219" i="15"/>
  <c r="BC1597" i="15"/>
  <c r="AO1649" i="15"/>
  <c r="BC1408" i="15"/>
  <c r="AU579" i="15"/>
  <c r="AX579" i="15" s="1"/>
  <c r="AZ579" i="15" s="1"/>
  <c r="BE1203" i="15"/>
  <c r="AU1464" i="15"/>
  <c r="AX1464" i="15" s="1"/>
  <c r="AZ1464" i="15" s="1"/>
  <c r="AQ557" i="15"/>
  <c r="AQ309" i="15"/>
  <c r="BE1164" i="15"/>
  <c r="AQ982" i="15"/>
  <c r="AU669" i="15"/>
  <c r="AX669" i="15" s="1"/>
  <c r="AZ669" i="15" s="1"/>
  <c r="BE715" i="15"/>
  <c r="AQ1608" i="15"/>
  <c r="BC1470" i="15"/>
  <c r="BE961" i="15"/>
  <c r="BE379" i="15"/>
  <c r="BE287" i="15"/>
  <c r="AO445" i="15"/>
  <c r="BE1109" i="15"/>
  <c r="AO1522" i="15"/>
  <c r="BC940" i="15"/>
  <c r="V940" i="15" s="1"/>
  <c r="BC1562" i="15"/>
  <c r="BE1112" i="15"/>
  <c r="BH192" i="22"/>
  <c r="BE938" i="15"/>
  <c r="AQ1522" i="15"/>
  <c r="AQ930" i="15"/>
  <c r="AU1366" i="15"/>
  <c r="AX1366" i="15" s="1"/>
  <c r="AZ1366" i="15" s="1"/>
  <c r="BH217" i="22"/>
  <c r="BE461" i="15"/>
  <c r="BE481" i="15"/>
  <c r="BE1230" i="15"/>
  <c r="BE396" i="15"/>
  <c r="AQ661" i="15"/>
  <c r="AQ892" i="15"/>
  <c r="AQ1569" i="15"/>
  <c r="AU129" i="15"/>
  <c r="BE939" i="15"/>
  <c r="AQ931" i="15"/>
  <c r="AQ1503" i="15"/>
  <c r="AO1564" i="15"/>
  <c r="BC1344" i="15"/>
  <c r="V1344" i="15" s="1"/>
  <c r="AQ301" i="15"/>
  <c r="BE705" i="15"/>
  <c r="BE706" i="15"/>
  <c r="BE1292" i="15"/>
  <c r="AQ1432" i="15"/>
  <c r="BC1637" i="15"/>
  <c r="AQ1547" i="15"/>
  <c r="BC894" i="15"/>
  <c r="AQ758" i="15"/>
  <c r="BE1341" i="15"/>
  <c r="BE1202" i="15"/>
  <c r="AQ1111" i="15"/>
  <c r="AQ390" i="15"/>
  <c r="AU1589" i="15"/>
  <c r="AX1589" i="15" s="1"/>
  <c r="AZ1589" i="15" s="1"/>
  <c r="BE1185" i="15"/>
  <c r="BE1254" i="15"/>
  <c r="BE1361" i="15"/>
  <c r="BE1335" i="15"/>
  <c r="AQ1299" i="15"/>
  <c r="AU130" i="15"/>
  <c r="AU1614" i="15"/>
  <c r="AX1614" i="15" s="1"/>
  <c r="AZ1614" i="15" s="1"/>
  <c r="AQ1614" i="15"/>
  <c r="AQ1410" i="15"/>
  <c r="BC1367" i="15"/>
  <c r="V1367" i="15" s="1"/>
  <c r="BC1548" i="15"/>
  <c r="AQ1650" i="15"/>
  <c r="BC1462" i="15"/>
  <c r="BC1501" i="15"/>
  <c r="AU1650" i="15"/>
  <c r="AX1650" i="15" s="1"/>
  <c r="AZ1650" i="15" s="1"/>
  <c r="AU1586" i="15"/>
  <c r="AX1586" i="15" s="1"/>
  <c r="AZ1586" i="15" s="1"/>
  <c r="AU1367" i="15"/>
  <c r="AX1367" i="15" s="1"/>
  <c r="AZ1367" i="15" s="1"/>
  <c r="AO1514" i="15"/>
  <c r="BC39" i="15"/>
  <c r="BC1646" i="15"/>
  <c r="BC624" i="15"/>
  <c r="V624" i="15" s="1"/>
  <c r="AO1555" i="15"/>
  <c r="BE571" i="15"/>
  <c r="BH191" i="22"/>
  <c r="AO1560" i="15"/>
  <c r="AO1556" i="15"/>
  <c r="AQ705" i="15"/>
  <c r="BE578" i="15"/>
  <c r="BE376" i="15"/>
  <c r="AU1345" i="15"/>
  <c r="AO1378" i="15"/>
  <c r="AQ1406" i="15"/>
  <c r="AQ62" i="15"/>
  <c r="BE466" i="15"/>
  <c r="BE601" i="15"/>
  <c r="BC1466" i="15"/>
  <c r="AU1454" i="15"/>
  <c r="AX1454" i="15" s="1"/>
  <c r="AZ1454" i="15" s="1"/>
  <c r="AU1542" i="15"/>
  <c r="AX1542" i="15" s="1"/>
  <c r="AZ1542" i="15" s="1"/>
  <c r="AO1511" i="15"/>
  <c r="AO1428" i="15"/>
  <c r="AO1546" i="15"/>
  <c r="BE377" i="15"/>
  <c r="BE400" i="15"/>
  <c r="BE1098" i="15"/>
  <c r="BE1113" i="15"/>
  <c r="BE600" i="15"/>
  <c r="BC1458" i="15"/>
  <c r="AQ1277" i="15"/>
  <c r="AQ1523" i="15"/>
  <c r="BE556" i="15"/>
  <c r="BE802" i="15"/>
  <c r="AO1472" i="15"/>
  <c r="AU1300" i="15"/>
  <c r="AX1300" i="15" s="1"/>
  <c r="AZ1300" i="15" s="1"/>
  <c r="BE331" i="15"/>
  <c r="AO1254" i="15"/>
  <c r="AU1558" i="15"/>
  <c r="AX1558" i="15" s="1"/>
  <c r="AZ1558" i="15" s="1"/>
  <c r="AQ1298" i="15"/>
  <c r="AQ377" i="15"/>
  <c r="AO1433" i="15"/>
  <c r="AU1593" i="15"/>
  <c r="AX1593" i="15" s="1"/>
  <c r="AZ1593" i="15" s="1"/>
  <c r="AU1375" i="15"/>
  <c r="AX1375" i="15" s="1"/>
  <c r="AZ1375" i="15" s="1"/>
  <c r="AQ1162" i="15"/>
  <c r="AQ1546" i="15"/>
  <c r="AU805" i="15"/>
  <c r="AX805" i="15" s="1"/>
  <c r="AZ805" i="15" s="1"/>
  <c r="AU1497" i="15"/>
  <c r="AX1497" i="15" s="1"/>
  <c r="AZ1497" i="15" s="1"/>
  <c r="AU1412" i="15"/>
  <c r="AX1412" i="15" s="1"/>
  <c r="AZ1412" i="15" s="1"/>
  <c r="AU1657" i="15"/>
  <c r="AX1657" i="15" s="1"/>
  <c r="AZ1657" i="15" s="1"/>
  <c r="AQ1433" i="15"/>
  <c r="AU1570" i="15"/>
  <c r="AX1570" i="15" s="1"/>
  <c r="AZ1570" i="15" s="1"/>
  <c r="AO1602" i="15"/>
  <c r="AQ462" i="15"/>
  <c r="BC1549" i="15"/>
  <c r="AO1611" i="15"/>
  <c r="BC1497" i="15"/>
  <c r="AQ308" i="15"/>
  <c r="BE1144" i="15"/>
  <c r="BE1387" i="15"/>
  <c r="AQ1476" i="15"/>
  <c r="AQ1518" i="15"/>
  <c r="AU1566" i="15"/>
  <c r="AX1566" i="15" s="1"/>
  <c r="AZ1566" i="15" s="1"/>
  <c r="BE985" i="15"/>
  <c r="BC1613" i="15"/>
  <c r="AO1498" i="15"/>
  <c r="BC1521" i="15"/>
  <c r="AU1639" i="15"/>
  <c r="AX1639" i="15" s="1"/>
  <c r="AZ1639" i="15" s="1"/>
  <c r="BC1030" i="15"/>
  <c r="V1030" i="15" s="1"/>
  <c r="AQ535" i="15"/>
  <c r="AO1510" i="15"/>
  <c r="BC1508" i="15"/>
  <c r="AQ1559" i="15"/>
  <c r="BE445" i="15"/>
  <c r="AU1371" i="15"/>
  <c r="AX1371" i="15" s="1"/>
  <c r="AZ1371" i="15" s="1"/>
  <c r="AQ1424" i="15"/>
  <c r="AO1373" i="15"/>
  <c r="BE558" i="15"/>
  <c r="AO1557" i="15"/>
  <c r="BE378" i="15"/>
  <c r="BE668" i="15"/>
  <c r="AQ938" i="15"/>
  <c r="AO1549" i="15"/>
  <c r="AU1468" i="15"/>
  <c r="AX1468" i="15" s="1"/>
  <c r="AZ1468" i="15" s="1"/>
  <c r="AQ1380" i="15"/>
  <c r="BE1028" i="15"/>
  <c r="BE714" i="15"/>
  <c r="AQ714" i="15"/>
  <c r="BC1478" i="15"/>
  <c r="BE1386" i="15"/>
  <c r="BE487" i="15"/>
  <c r="AU1613" i="15"/>
  <c r="AX1613" i="15" s="1"/>
  <c r="AZ1613" i="15" s="1"/>
  <c r="AQ1570" i="15"/>
  <c r="AO1643" i="15"/>
  <c r="AU1473" i="15"/>
  <c r="AX1473" i="15" s="1"/>
  <c r="AZ1473" i="15" s="1"/>
  <c r="AQ1631" i="15"/>
  <c r="AQ331" i="15"/>
  <c r="AO1427" i="15"/>
  <c r="BC1433" i="15"/>
  <c r="AQ1604" i="15"/>
  <c r="AO1634" i="15"/>
  <c r="AU1452" i="15"/>
  <c r="AX1452" i="15" s="1"/>
  <c r="AZ1452" i="15" s="1"/>
  <c r="BC1471" i="15"/>
  <c r="AU309" i="15"/>
  <c r="BC804" i="15"/>
  <c r="V804" i="15" s="1"/>
  <c r="AO1595" i="15"/>
  <c r="AO1390" i="15"/>
  <c r="AO1591" i="15"/>
  <c r="BE1300" i="15"/>
  <c r="BE1157" i="15"/>
  <c r="AO1367" i="15"/>
  <c r="AU1409" i="15"/>
  <c r="AX1409" i="15" s="1"/>
  <c r="AZ1409" i="15" s="1"/>
  <c r="AO1590" i="15"/>
  <c r="BE1162" i="15"/>
  <c r="BE670" i="15"/>
  <c r="AU894" i="15"/>
  <c r="AQ287" i="15"/>
  <c r="AQ1516" i="15"/>
  <c r="AU1500" i="15"/>
  <c r="AX1500" i="15" s="1"/>
  <c r="AZ1500" i="15" s="1"/>
  <c r="BC1657" i="15"/>
  <c r="BE1052" i="15"/>
  <c r="BE1091" i="15"/>
  <c r="AO1647" i="15"/>
  <c r="AO1385" i="15"/>
  <c r="AQ1651" i="15"/>
  <c r="BE1334" i="15"/>
  <c r="BE691" i="15"/>
  <c r="BE397" i="15"/>
  <c r="AQ1478" i="15"/>
  <c r="BE1158" i="15"/>
  <c r="BE1247" i="15"/>
  <c r="BE391" i="15"/>
  <c r="AO84" i="15"/>
  <c r="AU1652" i="15"/>
  <c r="AX1652" i="15" s="1"/>
  <c r="AZ1652" i="15" s="1"/>
  <c r="BC1431" i="15"/>
  <c r="AQ481" i="15"/>
  <c r="BE570" i="15"/>
  <c r="AU1418" i="15"/>
  <c r="AX1418" i="15" s="1"/>
  <c r="AZ1418" i="15" s="1"/>
  <c r="AO1516" i="15"/>
  <c r="BC1468" i="15"/>
  <c r="BE804" i="15"/>
  <c r="BE1380" i="15"/>
  <c r="BE559" i="15"/>
  <c r="AO759" i="15"/>
  <c r="AU1655" i="15"/>
  <c r="AX1655" i="15" s="1"/>
  <c r="AZ1655" i="15" s="1"/>
  <c r="AU1601" i="15"/>
  <c r="AX1601" i="15" s="1"/>
  <c r="AZ1601" i="15" s="1"/>
  <c r="AQ848" i="15"/>
  <c r="BH197" i="22"/>
  <c r="AQ400" i="15"/>
  <c r="BE1199" i="15"/>
  <c r="BE301" i="15"/>
  <c r="AO1455" i="15"/>
  <c r="AO1030" i="15"/>
  <c r="AN1030" i="15" s="1"/>
  <c r="BF1030" i="15" s="1"/>
  <c r="AQ345" i="15"/>
  <c r="AU1421" i="15"/>
  <c r="BC1165" i="15"/>
  <c r="V1165" i="15" s="1"/>
  <c r="AU1361" i="15"/>
  <c r="AX1361" i="15" s="1"/>
  <c r="AZ1361" i="15" s="1"/>
  <c r="AQ1592" i="15"/>
  <c r="AU1605" i="15"/>
  <c r="AX1605" i="15" s="1"/>
  <c r="AZ1605" i="15" s="1"/>
  <c r="BC1380" i="15"/>
  <c r="V1380" i="15" s="1"/>
  <c r="AQ121" i="15"/>
  <c r="AO1520" i="15"/>
  <c r="BC1430" i="15"/>
  <c r="AU1523" i="15"/>
  <c r="AX1523" i="15" s="1"/>
  <c r="AZ1523" i="15" s="1"/>
  <c r="AU1415" i="15"/>
  <c r="AX1415" i="15" s="1"/>
  <c r="AZ1415" i="15" s="1"/>
  <c r="AQ1369" i="15"/>
  <c r="BC1645" i="15"/>
  <c r="AU1433" i="15"/>
  <c r="AX1433" i="15" s="1"/>
  <c r="AZ1433" i="15" s="1"/>
  <c r="BE345" i="15"/>
  <c r="BE490" i="15"/>
  <c r="BE750" i="15"/>
  <c r="BE713" i="15"/>
  <c r="BC1510" i="15"/>
  <c r="BC1417" i="15"/>
  <c r="AQ1636" i="15"/>
  <c r="BH198" i="22"/>
  <c r="BC1424" i="15"/>
  <c r="BE1073" i="15"/>
  <c r="AQ737" i="15"/>
  <c r="AU1385" i="15"/>
  <c r="AX1385" i="15" s="1"/>
  <c r="AZ1385" i="15" s="1"/>
  <c r="AU1467" i="15"/>
  <c r="AX1467" i="15" s="1"/>
  <c r="AZ1467" i="15" s="1"/>
  <c r="BE1275" i="15"/>
  <c r="AU1369" i="15"/>
  <c r="AX1369" i="15" s="1"/>
  <c r="AZ1369" i="15" s="1"/>
  <c r="BE916" i="15"/>
  <c r="AQ885" i="15"/>
  <c r="BC1411" i="15"/>
  <c r="AO1548" i="15"/>
  <c r="BH211" i="22"/>
  <c r="BE1051" i="15"/>
  <c r="AO1599" i="15"/>
  <c r="BC490" i="15"/>
  <c r="V490" i="15" s="1"/>
  <c r="AU1378" i="15"/>
  <c r="AX1378" i="15" s="1"/>
  <c r="AZ1378" i="15" s="1"/>
  <c r="AO1414" i="15"/>
  <c r="AU1460" i="15"/>
  <c r="AX1460" i="15" s="1"/>
  <c r="AZ1460" i="15" s="1"/>
  <c r="BE1317" i="15"/>
  <c r="AQ1562" i="15"/>
  <c r="BE1182" i="15"/>
  <c r="AQ1322" i="15"/>
  <c r="AU1587" i="15"/>
  <c r="BC579" i="15"/>
  <c r="V579" i="15" s="1"/>
  <c r="AU354" i="15"/>
  <c r="AX354" i="15" s="1"/>
  <c r="AZ354" i="15" s="1"/>
  <c r="BE736" i="15"/>
  <c r="AQ893" i="15"/>
  <c r="AU174" i="15"/>
  <c r="AU1505" i="15"/>
  <c r="AX1505" i="15" s="1"/>
  <c r="AZ1505" i="15" s="1"/>
  <c r="AO1474" i="15"/>
  <c r="BE392" i="15"/>
  <c r="AO399" i="15"/>
  <c r="AO1465" i="15"/>
  <c r="AQ556" i="15"/>
  <c r="AQ1163" i="15"/>
  <c r="AO1518" i="15"/>
  <c r="BC1639" i="15"/>
  <c r="AU445" i="15"/>
  <c r="BE579" i="15"/>
  <c r="BE603" i="15"/>
  <c r="BE781" i="15"/>
  <c r="AU759" i="15"/>
  <c r="AU1548" i="15"/>
  <c r="AX1548" i="15" s="1"/>
  <c r="AZ1548" i="15" s="1"/>
  <c r="AU85" i="15"/>
  <c r="AO1365" i="15"/>
  <c r="AN1365" i="15" s="1"/>
  <c r="BF1365" i="15" s="1"/>
  <c r="AO1471" i="15"/>
  <c r="BC1379" i="15"/>
  <c r="V1379" i="15" s="1"/>
  <c r="AQ241" i="15"/>
  <c r="BC1378" i="15"/>
  <c r="V1378" i="15" s="1"/>
  <c r="AU1562" i="15"/>
  <c r="AX1562" i="15" s="1"/>
  <c r="AZ1562" i="15" s="1"/>
  <c r="BC1421" i="15"/>
  <c r="AQ1514" i="15"/>
  <c r="AU1611" i="15"/>
  <c r="AX1611" i="15" s="1"/>
  <c r="AZ1611" i="15" s="1"/>
  <c r="AO1379" i="15"/>
  <c r="BC1469" i="15"/>
  <c r="AQ602" i="15"/>
  <c r="BC1406" i="15"/>
  <c r="BE917" i="15"/>
  <c r="BE1110" i="15"/>
  <c r="AQ1065" i="15"/>
  <c r="BE1324" i="15"/>
  <c r="AQ1245" i="15"/>
  <c r="AU1430" i="15"/>
  <c r="AX1430" i="15" s="1"/>
  <c r="AZ1430" i="15" s="1"/>
  <c r="BH216" i="22"/>
  <c r="BE1029" i="15"/>
  <c r="BE434" i="15"/>
  <c r="BC1498" i="15"/>
  <c r="BC1642" i="15"/>
  <c r="BC1523" i="15"/>
  <c r="BE1065" i="15"/>
  <c r="BE480" i="15"/>
  <c r="AU1599" i="15"/>
  <c r="AX1599" i="15" s="1"/>
  <c r="AZ1599" i="15" s="1"/>
  <c r="AO1420" i="15"/>
  <c r="AO309" i="15"/>
  <c r="BE622" i="15"/>
  <c r="BE937" i="15"/>
  <c r="AU220" i="15"/>
  <c r="AQ1560" i="15"/>
  <c r="AU1480" i="15"/>
  <c r="AX1480" i="15" s="1"/>
  <c r="AZ1480" i="15" s="1"/>
  <c r="BH199" i="22"/>
  <c r="AQ255" i="15"/>
  <c r="AO1408" i="15"/>
  <c r="AQ646" i="15"/>
  <c r="AU1419" i="15"/>
  <c r="AX1419" i="15" s="1"/>
  <c r="AZ1419" i="15" s="1"/>
  <c r="AQ487" i="15"/>
  <c r="BE489" i="15"/>
  <c r="AO40" i="15"/>
  <c r="BE1251" i="15"/>
  <c r="AQ355" i="15"/>
  <c r="AU1541" i="15"/>
  <c r="AX1541" i="15" s="1"/>
  <c r="AZ1541" i="15" s="1"/>
  <c r="BC1551" i="15"/>
  <c r="AU1165" i="15"/>
  <c r="BE1279" i="15"/>
  <c r="BE623" i="15"/>
  <c r="AQ616" i="15"/>
  <c r="AU1029" i="15"/>
  <c r="AX1029" i="15" s="1"/>
  <c r="AZ1029" i="15" s="1"/>
  <c r="AQ1362" i="15"/>
  <c r="AQ984" i="15"/>
  <c r="BC1300" i="15"/>
  <c r="V1300" i="15" s="1"/>
  <c r="AU1632" i="15"/>
  <c r="AX1632" i="15" s="1"/>
  <c r="AZ1632" i="15" s="1"/>
  <c r="AO1463" i="15"/>
  <c r="AU1568" i="15"/>
  <c r="AX1568" i="15" s="1"/>
  <c r="AZ1568" i="15" s="1"/>
  <c r="BC1599" i="15"/>
  <c r="AO1506" i="15"/>
  <c r="AU40" i="15"/>
  <c r="AQ346" i="15"/>
  <c r="AQ1186" i="15"/>
  <c r="AQ802" i="15"/>
  <c r="AU1635" i="15"/>
  <c r="AX1635" i="15" s="1"/>
  <c r="AZ1635" i="15" s="1"/>
  <c r="AU1590" i="15"/>
  <c r="AX1590" i="15" s="1"/>
  <c r="AZ1590" i="15" s="1"/>
  <c r="AQ173" i="15"/>
  <c r="BC1364" i="15"/>
  <c r="V1364" i="15" s="1"/>
  <c r="BC1564" i="15"/>
  <c r="BC984" i="15"/>
  <c r="V984" i="15" s="1"/>
  <c r="AU1525" i="15"/>
  <c r="AX1525" i="15" s="1"/>
  <c r="AZ1525" i="15" s="1"/>
  <c r="AU1517" i="15"/>
  <c r="AU1374" i="15"/>
  <c r="AX1374" i="15" s="1"/>
  <c r="AZ1374" i="15" s="1"/>
  <c r="AO1632" i="15"/>
  <c r="BE1163" i="15"/>
  <c r="BE573" i="15"/>
  <c r="AQ1253" i="15"/>
  <c r="AU1413" i="15"/>
  <c r="AX1413" i="15" s="1"/>
  <c r="AZ1413" i="15" s="1"/>
  <c r="AO1458" i="15"/>
  <c r="BE1342" i="15"/>
  <c r="BE286" i="15"/>
  <c r="BE1296" i="15"/>
  <c r="BH219" i="22"/>
  <c r="AU1422" i="15"/>
  <c r="AX1422" i="15" s="1"/>
  <c r="AZ1422" i="15" s="1"/>
  <c r="AO1541" i="15"/>
  <c r="AN1541" i="15" s="1"/>
  <c r="AU1501" i="15"/>
  <c r="AX1501" i="15" s="1"/>
  <c r="AZ1501" i="15" s="1"/>
  <c r="AU1410" i="15"/>
  <c r="AX1410" i="15" s="1"/>
  <c r="AZ1410" i="15" s="1"/>
  <c r="AQ712" i="15"/>
  <c r="BE1021" i="15"/>
  <c r="BE940" i="15"/>
  <c r="AO1434" i="15"/>
  <c r="AO1558" i="15"/>
  <c r="AU1387" i="15"/>
  <c r="AX1387" i="15" s="1"/>
  <c r="AZ1387" i="15" s="1"/>
  <c r="AQ1541" i="15"/>
  <c r="BE625" i="15"/>
  <c r="BE1092" i="15"/>
  <c r="AQ1451" i="15"/>
  <c r="BC1454" i="15"/>
  <c r="AO1567" i="15"/>
  <c r="AU1074" i="15"/>
  <c r="AX1074" i="15" s="1"/>
  <c r="AZ1074" i="15" s="1"/>
  <c r="BE796" i="15"/>
  <c r="AO1430" i="15"/>
  <c r="AQ422" i="15"/>
  <c r="BC1514" i="15"/>
  <c r="BE1030" i="15"/>
  <c r="AO1554" i="15"/>
  <c r="AQ130" i="15"/>
  <c r="AQ1074" i="15"/>
  <c r="AQ1606" i="15"/>
  <c r="BC489" i="15"/>
  <c r="V489" i="15" s="1"/>
  <c r="BE692" i="15"/>
  <c r="AQ1615" i="15"/>
  <c r="AU1479" i="15"/>
  <c r="AX1479" i="15" s="1"/>
  <c r="AZ1479" i="15" s="1"/>
  <c r="AO1644" i="15"/>
  <c r="BE646" i="15"/>
  <c r="BE468" i="15"/>
  <c r="AQ622" i="15"/>
  <c r="BE1365" i="15"/>
  <c r="BE1389" i="15"/>
  <c r="BE1344" i="15"/>
  <c r="BE307" i="15"/>
  <c r="BE1320" i="15"/>
  <c r="BE442" i="15"/>
  <c r="BH195" i="22"/>
  <c r="BE1388" i="15"/>
  <c r="BE1322" i="15"/>
  <c r="BE552" i="15"/>
  <c r="BH146" i="22"/>
  <c r="BE1366" i="15"/>
  <c r="BE1206" i="15"/>
  <c r="BE422" i="15"/>
  <c r="BE1253" i="15"/>
  <c r="BE1066" i="15"/>
  <c r="BE309" i="15"/>
  <c r="BE1321" i="15"/>
  <c r="BE1111" i="15"/>
  <c r="BH1541" i="22"/>
  <c r="BE1291" i="15"/>
  <c r="BE1368" i="15"/>
  <c r="BE1362" i="15"/>
  <c r="BE1369" i="15"/>
  <c r="BE551" i="15"/>
  <c r="BE1096" i="15"/>
  <c r="BE1323" i="15"/>
  <c r="BE1298" i="15"/>
  <c r="BE1120" i="15"/>
  <c r="BE1118" i="15"/>
  <c r="BE614" i="15"/>
  <c r="BE1367" i="15"/>
  <c r="BE1338" i="15"/>
  <c r="BE712" i="15"/>
  <c r="BE1343" i="15"/>
  <c r="BE1226" i="15"/>
  <c r="BH1497" i="22"/>
  <c r="BE1026" i="15"/>
  <c r="BE1187" i="15"/>
  <c r="BE1381" i="15"/>
  <c r="BE355" i="15"/>
  <c r="BE435" i="15"/>
  <c r="BE1208" i="15"/>
  <c r="BE1227" i="15"/>
  <c r="BE1246" i="15"/>
  <c r="BE1095" i="15"/>
  <c r="BE572" i="15"/>
  <c r="BE1207" i="15"/>
  <c r="BE669" i="15"/>
  <c r="BH1586" i="22"/>
  <c r="BE288" i="15"/>
  <c r="BE1209" i="15"/>
  <c r="BE930" i="15"/>
  <c r="BE1007" i="15"/>
  <c r="BE1200" i="15"/>
  <c r="BE393" i="15"/>
  <c r="BE576" i="15"/>
  <c r="BE580" i="15"/>
  <c r="BE1097" i="15"/>
  <c r="BE1117" i="15"/>
  <c r="BE1248" i="15"/>
  <c r="BE1232" i="15"/>
  <c r="BE300" i="15"/>
  <c r="BE1119" i="15"/>
  <c r="BE1142" i="15"/>
  <c r="BH209" i="22"/>
  <c r="BE1186" i="15"/>
  <c r="BE1201" i="15"/>
  <c r="BE1255" i="15"/>
  <c r="BE1252" i="15"/>
  <c r="BH218" i="22"/>
  <c r="BE667" i="15"/>
  <c r="BE1006" i="15"/>
  <c r="BE1099" i="15"/>
  <c r="BE444" i="15"/>
  <c r="BH866" i="22"/>
  <c r="BE308" i="15"/>
  <c r="BE1383" i="15"/>
  <c r="BE1382" i="15"/>
  <c r="BE577" i="15"/>
  <c r="BE389" i="15"/>
  <c r="BE1210" i="15"/>
  <c r="BE555" i="15"/>
  <c r="BE1188" i="15"/>
  <c r="BE1337" i="15"/>
  <c r="BE1293" i="15"/>
  <c r="BE1245" i="15"/>
  <c r="BE1231" i="15"/>
  <c r="BH196" i="22"/>
  <c r="BE398" i="15"/>
  <c r="BH210" i="22"/>
  <c r="BH822" i="22"/>
  <c r="BE1181" i="15"/>
  <c r="BE310" i="15"/>
  <c r="BE615" i="15"/>
  <c r="BE962" i="15"/>
  <c r="BE1161" i="15"/>
  <c r="BE1272" i="15"/>
  <c r="BE1277" i="15"/>
  <c r="BE1278" i="15"/>
  <c r="BE399" i="15"/>
  <c r="BH1406" i="22"/>
  <c r="BE624" i="15"/>
  <c r="BE1027" i="15"/>
  <c r="BE805" i="15"/>
  <c r="BE660" i="15"/>
  <c r="BE1299" i="15"/>
  <c r="BE1154" i="15"/>
  <c r="BE1140" i="15"/>
  <c r="BE1155" i="15"/>
  <c r="BE982" i="15"/>
  <c r="BE1020" i="15"/>
  <c r="BE467" i="15"/>
  <c r="BE1289" i="15"/>
  <c r="BH1631" i="22"/>
  <c r="BE647" i="15"/>
  <c r="BE1143" i="15"/>
  <c r="BE1137" i="15"/>
  <c r="BE1074" i="15"/>
  <c r="BE616" i="15"/>
  <c r="BE436" i="15"/>
  <c r="BE737" i="15"/>
  <c r="BE931" i="15"/>
  <c r="BH1496" i="22"/>
  <c r="BE354" i="15"/>
  <c r="BH867" i="22"/>
  <c r="BE1276" i="15"/>
  <c r="BE352" i="15"/>
  <c r="BE346" i="15"/>
  <c r="BE760" i="15"/>
  <c r="BE602" i="15"/>
  <c r="BE1336" i="15"/>
  <c r="BE758" i="15"/>
  <c r="BE1141" i="15"/>
  <c r="BE751" i="15"/>
  <c r="BE782" i="15"/>
  <c r="BE976" i="15"/>
  <c r="BE1156" i="15"/>
  <c r="BE1290" i="15"/>
  <c r="BE759" i="15"/>
  <c r="BE661" i="15"/>
  <c r="BH1451" i="22"/>
  <c r="BE984" i="15"/>
  <c r="BE795" i="15"/>
  <c r="BE557" i="15"/>
  <c r="BE1072" i="15"/>
  <c r="BE983" i="15"/>
  <c r="BE803" i="15"/>
  <c r="BH1632" i="22"/>
  <c r="BH1542" i="22"/>
  <c r="BE353" i="15"/>
  <c r="BH147" i="22"/>
  <c r="BH1407" i="22"/>
  <c r="BH1500" i="22"/>
  <c r="BH102" i="22"/>
  <c r="BH150" i="22"/>
  <c r="BH16" i="22"/>
  <c r="BH1452" i="22"/>
  <c r="BH1410" i="22"/>
  <c r="BH870" i="22"/>
  <c r="BE1233" i="15"/>
  <c r="BH1635" i="22"/>
  <c r="BH825" i="22"/>
  <c r="BH826" i="22"/>
  <c r="BH106" i="22"/>
  <c r="BH1591" i="22"/>
  <c r="BH1545" i="22"/>
  <c r="BH827" i="22"/>
  <c r="BH1590" i="22"/>
  <c r="BH871" i="22"/>
  <c r="BH1502" i="22"/>
  <c r="BH241" i="22"/>
  <c r="BH511" i="22"/>
  <c r="BH1549" i="22"/>
  <c r="BH1637" i="22"/>
  <c r="BH107" i="22"/>
  <c r="BH61" i="22"/>
  <c r="BH1501" i="22"/>
  <c r="BH1636" i="22"/>
  <c r="BH828" i="22"/>
  <c r="BH1455" i="22"/>
  <c r="BH1411" i="22"/>
  <c r="BH1548" i="22"/>
  <c r="BH1592" i="22"/>
  <c r="BH242" i="22"/>
  <c r="BH872" i="22"/>
  <c r="BH1650" i="22"/>
  <c r="BH512" i="22"/>
  <c r="BH17" i="22"/>
  <c r="BH62" i="22"/>
  <c r="BH1638" i="22"/>
  <c r="BH1457" i="22"/>
  <c r="BH1414" i="22"/>
  <c r="BH1456" i="22"/>
  <c r="BH151" i="22"/>
  <c r="BH829" i="22"/>
  <c r="BH874" i="22"/>
  <c r="BH153" i="22"/>
  <c r="BH1649" i="22"/>
  <c r="BH1593" i="22"/>
  <c r="BH154" i="22"/>
  <c r="BH1413" i="22"/>
  <c r="BH1458" i="22"/>
  <c r="BH1639" i="22"/>
  <c r="BH1412" i="22"/>
  <c r="BH152" i="22"/>
  <c r="BH1547" i="22"/>
  <c r="BH1459" i="22"/>
  <c r="BH873" i="22"/>
  <c r="BH244" i="22"/>
  <c r="BH1652" i="22"/>
  <c r="BH1651" i="22"/>
  <c r="BH1653" i="22"/>
  <c r="BH1559" i="22"/>
  <c r="BH1656" i="22"/>
  <c r="BH1424" i="22"/>
  <c r="BH1469" i="22"/>
  <c r="BH1514" i="22"/>
  <c r="BH1560" i="22"/>
  <c r="BH1562" i="22"/>
  <c r="BH839" i="22"/>
  <c r="BH1561" i="22"/>
  <c r="BH1472" i="22"/>
  <c r="BH1473" i="22"/>
  <c r="BH1470" i="22"/>
  <c r="BH1657" i="22"/>
  <c r="BH1658" i="22"/>
  <c r="BH841" i="22"/>
  <c r="BH1471" i="22"/>
  <c r="BH1428" i="22"/>
  <c r="BH1605" i="22"/>
  <c r="BH165" i="22"/>
  <c r="BH884" i="22"/>
  <c r="BH840" i="22"/>
  <c r="BH164" i="22"/>
  <c r="BH1426" i="22"/>
  <c r="BH1516" i="22"/>
  <c r="BH1515" i="22"/>
  <c r="BH1604" i="22"/>
  <c r="BH1425" i="22"/>
  <c r="BH885" i="22"/>
  <c r="BH842" i="22"/>
  <c r="BH886" i="22"/>
  <c r="BH1517" i="22"/>
  <c r="BH1427" i="22"/>
  <c r="BH30" i="22"/>
  <c r="BH1659" i="22"/>
  <c r="BH1606" i="22"/>
  <c r="BH120" i="22"/>
  <c r="BH1607" i="22"/>
  <c r="BH166" i="22"/>
  <c r="BH1518" i="22"/>
  <c r="BH255" i="22"/>
  <c r="BH31" i="22"/>
  <c r="BH843" i="22"/>
  <c r="BH525" i="22"/>
  <c r="BH1608" i="22"/>
  <c r="BH121" i="22"/>
  <c r="BH76" i="22"/>
  <c r="BH167" i="22"/>
  <c r="BH1566" i="22"/>
  <c r="BH526" i="22"/>
  <c r="BH888" i="22"/>
  <c r="BH256" i="22"/>
  <c r="BH887" i="22"/>
  <c r="BH1567" i="22"/>
  <c r="BH75" i="22"/>
  <c r="BH171" i="22"/>
  <c r="BH1431" i="22"/>
  <c r="BH1568" i="22"/>
  <c r="BH1480" i="22"/>
  <c r="BH1521" i="22"/>
  <c r="BH1611" i="22"/>
  <c r="BH1476" i="22"/>
  <c r="BH847" i="22"/>
  <c r="BH846" i="22"/>
  <c r="BH38" i="22"/>
  <c r="BH1569" i="22"/>
  <c r="BH891" i="22"/>
  <c r="BH892" i="22"/>
  <c r="BH172" i="22"/>
  <c r="BH168" i="22"/>
  <c r="BH1613" i="22"/>
  <c r="BH893" i="22"/>
  <c r="BH1612" i="22"/>
  <c r="BH1433" i="22"/>
  <c r="BH1432" i="22"/>
  <c r="BH1523" i="22"/>
  <c r="BH848" i="22"/>
  <c r="BH1524" i="22"/>
  <c r="BH37" i="22"/>
  <c r="BH1478" i="22"/>
  <c r="BH1477" i="22"/>
  <c r="BH1522" i="22"/>
  <c r="BH1570" i="22"/>
  <c r="BH894" i="22"/>
  <c r="BH1434" i="22"/>
  <c r="BH1479" i="22"/>
  <c r="BH1615" i="22"/>
  <c r="BH1435" i="22"/>
  <c r="BH173" i="22"/>
  <c r="BH849" i="22"/>
  <c r="BH850" i="22"/>
  <c r="BH1614" i="22"/>
  <c r="BH127" i="22"/>
  <c r="BH39" i="22"/>
  <c r="BH263" i="22"/>
  <c r="BH128" i="22"/>
  <c r="BH262" i="22"/>
  <c r="BH533" i="22"/>
  <c r="BH1525" i="22"/>
  <c r="BH174" i="22"/>
  <c r="BH40" i="22"/>
  <c r="BH264" i="22"/>
  <c r="BH129" i="22"/>
  <c r="BH82" i="22"/>
  <c r="BH534" i="22"/>
  <c r="BH83" i="22"/>
  <c r="BH265" i="22"/>
  <c r="BH85" i="22"/>
  <c r="BH532" i="22"/>
  <c r="BH84" i="22"/>
  <c r="BH535" i="22"/>
  <c r="AQ873" i="15"/>
  <c r="AU443" i="15"/>
  <c r="AO746" i="15"/>
  <c r="AN746" i="15" s="1"/>
  <c r="BF746" i="15" s="1"/>
  <c r="AQ779" i="15"/>
  <c r="AQ666" i="15"/>
  <c r="AQ697" i="15"/>
  <c r="BC1226" i="15"/>
  <c r="V1226" i="15" s="1"/>
  <c r="AO438" i="15"/>
  <c r="AN438" i="15" s="1"/>
  <c r="BF438" i="15" s="1"/>
  <c r="AQ569" i="15"/>
  <c r="BC570" i="15"/>
  <c r="V570" i="15" s="1"/>
  <c r="AU738" i="15"/>
  <c r="BC667" i="15"/>
  <c r="V667" i="15" s="1"/>
  <c r="AQ643" i="15"/>
  <c r="AO1096" i="15"/>
  <c r="BC621" i="15"/>
  <c r="V621" i="15" s="1"/>
  <c r="AO1339" i="15"/>
  <c r="AO619" i="15"/>
  <c r="BC1020" i="15"/>
  <c r="V1020" i="15" s="1"/>
  <c r="AO653" i="15"/>
  <c r="AO879" i="15"/>
  <c r="AA879" i="15" s="1"/>
  <c r="AV879" i="15" s="1"/>
  <c r="AQ1229" i="15"/>
  <c r="BE960" i="15"/>
  <c r="BC1093" i="15"/>
  <c r="V1093" i="15" s="1"/>
  <c r="AO609" i="15"/>
  <c r="AO976" i="15"/>
  <c r="AA976" i="15" s="1"/>
  <c r="AV976" i="15" s="1"/>
  <c r="AO830" i="15"/>
  <c r="BC605" i="15"/>
  <c r="V605" i="15" s="1"/>
  <c r="BC1316" i="15"/>
  <c r="V1316" i="15" s="1"/>
  <c r="AQ1182" i="15"/>
  <c r="AQ911" i="15"/>
  <c r="AQ835" i="15"/>
  <c r="AO697" i="15"/>
  <c r="AQ1250" i="15"/>
  <c r="BC734" i="15"/>
  <c r="V734" i="15" s="1"/>
  <c r="AU1317" i="15"/>
  <c r="AX1317" i="15" s="1"/>
  <c r="AZ1317" i="15" s="1"/>
  <c r="AU599" i="15"/>
  <c r="AX599" i="15" s="1"/>
  <c r="AZ599" i="15" s="1"/>
  <c r="AQ1295" i="15"/>
  <c r="AU1341" i="15"/>
  <c r="AU750" i="15"/>
  <c r="AX750" i="15" s="1"/>
  <c r="AZ750" i="15" s="1"/>
  <c r="AQ1015" i="15"/>
  <c r="BC1205" i="15"/>
  <c r="V1205" i="15" s="1"/>
  <c r="AO1334" i="15"/>
  <c r="AQ604" i="15"/>
  <c r="BC1002" i="15"/>
  <c r="V1002" i="15" s="1"/>
  <c r="BC935" i="15"/>
  <c r="V935" i="15" s="1"/>
  <c r="BC553" i="15"/>
  <c r="V553" i="15" s="1"/>
  <c r="AO1072" i="15"/>
  <c r="AO462" i="15"/>
  <c r="AA462" i="15" s="1"/>
  <c r="AV462" i="15" s="1"/>
  <c r="BC481" i="15"/>
  <c r="V481" i="15" s="1"/>
  <c r="AU596" i="15"/>
  <c r="AQ959" i="15"/>
  <c r="AQ1109" i="15"/>
  <c r="BC576" i="15"/>
  <c r="V576" i="15" s="1"/>
  <c r="AU1158" i="15"/>
  <c r="AX1158" i="15" s="1"/>
  <c r="AZ1158" i="15" s="1"/>
  <c r="AU558" i="15"/>
  <c r="AQ1105" i="15"/>
  <c r="BC1296" i="15"/>
  <c r="V1296" i="15" s="1"/>
  <c r="AQ1337" i="15"/>
  <c r="AU1003" i="15"/>
  <c r="AU802" i="15"/>
  <c r="AX802" i="15" s="1"/>
  <c r="AZ802" i="15" s="1"/>
  <c r="AU1057" i="15"/>
  <c r="AX1057" i="15" s="1"/>
  <c r="AZ1057" i="15" s="1"/>
  <c r="AU1187" i="15"/>
  <c r="AX1187" i="15" s="1"/>
  <c r="AZ1187" i="15" s="1"/>
  <c r="BC881" i="15"/>
  <c r="V881" i="15" s="1"/>
  <c r="AU1020" i="15"/>
  <c r="AU1117" i="15"/>
  <c r="AX1117" i="15" s="1"/>
  <c r="AZ1117" i="15" s="1"/>
  <c r="AO1323" i="15"/>
  <c r="BC552" i="15"/>
  <c r="V552" i="15" s="1"/>
  <c r="AO1226" i="15"/>
  <c r="AO1182" i="15"/>
  <c r="AQ1320" i="15"/>
  <c r="BC610" i="15"/>
  <c r="V610" i="15" s="1"/>
  <c r="AO889" i="15"/>
  <c r="AN889" i="15" s="1"/>
  <c r="BF889" i="15" s="1"/>
  <c r="AO1021" i="15"/>
  <c r="BC874" i="15"/>
  <c r="V874" i="15" s="1"/>
  <c r="BC834" i="15"/>
  <c r="V834" i="15" s="1"/>
  <c r="BC1328" i="15"/>
  <c r="V1328" i="15" s="1"/>
  <c r="BC620" i="15"/>
  <c r="V620" i="15" s="1"/>
  <c r="AU1050" i="15"/>
  <c r="AX1050" i="15" s="1"/>
  <c r="AZ1050" i="15" s="1"/>
  <c r="AU1194" i="15"/>
  <c r="AX1194" i="15" s="1"/>
  <c r="AZ1194" i="15" s="1"/>
  <c r="AO1316" i="15"/>
  <c r="AO512" i="15"/>
  <c r="AA512" i="15" s="1"/>
  <c r="AV512" i="15" s="1"/>
  <c r="AQ1061" i="15"/>
  <c r="BC1278" i="15"/>
  <c r="V1278" i="15" s="1"/>
  <c r="AU564" i="15"/>
  <c r="AU983" i="15"/>
  <c r="AX983" i="15" s="1"/>
  <c r="AZ983" i="15" s="1"/>
  <c r="AO1004" i="15"/>
  <c r="AQ1281" i="15"/>
  <c r="BC1072" i="15"/>
  <c r="V1072" i="15" s="1"/>
  <c r="AU1005" i="15"/>
  <c r="AX1005" i="15" s="1"/>
  <c r="AZ1005" i="15" s="1"/>
  <c r="AO833" i="15"/>
  <c r="AQ641" i="15"/>
  <c r="AO1340" i="15"/>
  <c r="AU1138" i="15"/>
  <c r="AX1138" i="15" s="1"/>
  <c r="AZ1138" i="15" s="1"/>
  <c r="BC1293" i="15"/>
  <c r="V1293" i="15" s="1"/>
  <c r="BC602" i="15"/>
  <c r="V602" i="15" s="1"/>
  <c r="AO1108" i="15"/>
  <c r="AU698" i="15"/>
  <c r="AX698" i="15" s="1"/>
  <c r="AZ698" i="15" s="1"/>
  <c r="AQ1242" i="15"/>
  <c r="BC506" i="15"/>
  <c r="V506" i="15" s="1"/>
  <c r="BC692" i="15"/>
  <c r="V692" i="15" s="1"/>
  <c r="AQ1190" i="15"/>
  <c r="BC1329" i="15"/>
  <c r="V1329" i="15" s="1"/>
  <c r="AO1245" i="15"/>
  <c r="AO1064" i="15"/>
  <c r="AN1064" i="15" s="1"/>
  <c r="BF1064" i="15" s="1"/>
  <c r="AO931" i="15"/>
  <c r="AO982" i="15"/>
  <c r="AO1325" i="15"/>
  <c r="AO1285" i="15"/>
  <c r="AU1046" i="15"/>
  <c r="AX1046" i="15" s="1"/>
  <c r="AZ1046" i="15" s="1"/>
  <c r="AQ880" i="15"/>
  <c r="BC1195" i="15"/>
  <c r="V1195" i="15" s="1"/>
  <c r="AU1292" i="15"/>
  <c r="AX1292" i="15" s="1"/>
  <c r="AZ1292" i="15" s="1"/>
  <c r="AO666" i="15"/>
  <c r="AO801" i="15"/>
  <c r="AA801" i="15" s="1"/>
  <c r="AV801" i="15" s="1"/>
  <c r="BC1331" i="15"/>
  <c r="V1331" i="15" s="1"/>
  <c r="AO1015" i="15"/>
  <c r="AQ1202" i="15"/>
  <c r="AU476" i="15"/>
  <c r="AQ790" i="15"/>
  <c r="AQ1016" i="15"/>
  <c r="BC972" i="15"/>
  <c r="V972" i="15" s="1"/>
  <c r="AO875" i="15"/>
  <c r="AQ552" i="15"/>
  <c r="AU1150" i="15"/>
  <c r="AX1150" i="15" s="1"/>
  <c r="AZ1150" i="15" s="1"/>
  <c r="AO1026" i="15"/>
  <c r="BC618" i="15"/>
  <c r="V618" i="15" s="1"/>
  <c r="AO475" i="15"/>
  <c r="AA475" i="15" s="1"/>
  <c r="AV475" i="15" s="1"/>
  <c r="AO959" i="15"/>
  <c r="BC957" i="15"/>
  <c r="V957" i="15" s="1"/>
  <c r="AQ1113" i="15"/>
  <c r="AU517" i="15"/>
  <c r="AX517" i="15" s="1"/>
  <c r="AZ517" i="15" s="1"/>
  <c r="BC1282" i="15"/>
  <c r="V1282" i="15" s="1"/>
  <c r="AQ517" i="15"/>
  <c r="BC1232" i="15"/>
  <c r="V1232" i="15" s="1"/>
  <c r="AO921" i="15"/>
  <c r="AN921" i="15" s="1"/>
  <c r="BF921" i="15" s="1"/>
  <c r="BC960" i="15"/>
  <c r="V960" i="15" s="1"/>
  <c r="AU1277" i="15"/>
  <c r="AX1277" i="15" s="1"/>
  <c r="AZ1277" i="15" s="1"/>
  <c r="AQ1332" i="15"/>
  <c r="AQ890" i="15"/>
  <c r="AO1054" i="15"/>
  <c r="AN1054" i="15" s="1"/>
  <c r="BF1054" i="15" s="1"/>
  <c r="AU1281" i="15"/>
  <c r="AX1281" i="15" s="1"/>
  <c r="AZ1281" i="15" s="1"/>
  <c r="AQ1069" i="15"/>
  <c r="BC931" i="15"/>
  <c r="V931" i="15" s="1"/>
  <c r="AU1276" i="15"/>
  <c r="AX1276" i="15" s="1"/>
  <c r="AZ1276" i="15" s="1"/>
  <c r="BC510" i="15"/>
  <c r="V510" i="15" s="1"/>
  <c r="AU1239" i="15"/>
  <c r="AX1239" i="15" s="1"/>
  <c r="AZ1239" i="15" s="1"/>
  <c r="AQ529" i="15"/>
  <c r="BC1025" i="15"/>
  <c r="V1025" i="15" s="1"/>
  <c r="BC980" i="15"/>
  <c r="V980" i="15" s="1"/>
  <c r="AO970" i="15"/>
  <c r="AN970" i="15" s="1"/>
  <c r="BF970" i="15" s="1"/>
  <c r="BC706" i="15"/>
  <c r="V706" i="15" s="1"/>
  <c r="AO1097" i="15"/>
  <c r="AU464" i="15"/>
  <c r="AX464" i="15" s="1"/>
  <c r="AZ464" i="15" s="1"/>
  <c r="BC754" i="15"/>
  <c r="V754" i="15" s="1"/>
  <c r="AU1326" i="15"/>
  <c r="AX1326" i="15" s="1"/>
  <c r="AZ1326" i="15" s="1"/>
  <c r="AU1102" i="15"/>
  <c r="AX1102" i="15" s="1"/>
  <c r="AZ1102" i="15" s="1"/>
  <c r="AO840" i="15"/>
  <c r="AA840" i="15" s="1"/>
  <c r="AV840" i="15" s="1"/>
  <c r="AO1250" i="15"/>
  <c r="BC748" i="15"/>
  <c r="V748" i="15" s="1"/>
  <c r="AO463" i="15"/>
  <c r="AA463" i="15" s="1"/>
  <c r="AV463" i="15" s="1"/>
  <c r="AO869" i="15"/>
  <c r="AO1141" i="15"/>
  <c r="BC803" i="15"/>
  <c r="V803" i="15" s="1"/>
  <c r="AO1205" i="15"/>
  <c r="AU1098" i="15"/>
  <c r="AX1098" i="15" s="1"/>
  <c r="AZ1098" i="15" s="1"/>
  <c r="BC472" i="15"/>
  <c r="V472" i="15" s="1"/>
  <c r="AQ1161" i="15"/>
  <c r="BC964" i="15"/>
  <c r="V964" i="15" s="1"/>
  <c r="AU754" i="15"/>
  <c r="AX754" i="15" s="1"/>
  <c r="AZ754" i="15" s="1"/>
  <c r="AU971" i="15"/>
  <c r="BC799" i="15"/>
  <c r="V799" i="15" s="1"/>
  <c r="AU609" i="15"/>
  <c r="AX609" i="15" s="1"/>
  <c r="AZ609" i="15" s="1"/>
  <c r="AQ1001" i="15"/>
  <c r="BC436" i="15"/>
  <c r="V436" i="15" s="1"/>
  <c r="AU1206" i="15"/>
  <c r="AX1206" i="15" s="1"/>
  <c r="AZ1206" i="15" s="1"/>
  <c r="AQ1189" i="15"/>
  <c r="AQ866" i="15"/>
  <c r="BC1110" i="15"/>
  <c r="V1110" i="15" s="1"/>
  <c r="BC1297" i="15"/>
  <c r="V1297" i="15" s="1"/>
  <c r="AQ1292" i="15"/>
  <c r="BC1238" i="15"/>
  <c r="V1238" i="15" s="1"/>
  <c r="AQ1003" i="15"/>
  <c r="AU1013" i="15"/>
  <c r="AX1013" i="15" s="1"/>
  <c r="AZ1013" i="15" s="1"/>
  <c r="AU788" i="15"/>
  <c r="AX788" i="15" s="1"/>
  <c r="AZ788" i="15" s="1"/>
  <c r="AO1008" i="15"/>
  <c r="AN1008" i="15" s="1"/>
  <c r="BF1008" i="15" s="1"/>
  <c r="AU435" i="15"/>
  <c r="AO1068" i="15"/>
  <c r="AN1068" i="15" s="1"/>
  <c r="BF1068" i="15" s="1"/>
  <c r="AU975" i="15"/>
  <c r="BC1103" i="15"/>
  <c r="V1103" i="15" s="1"/>
  <c r="AU664" i="15"/>
  <c r="BC1017" i="15"/>
  <c r="V1017" i="15" s="1"/>
  <c r="BC1252" i="15"/>
  <c r="V1252" i="15" s="1"/>
  <c r="AU1053" i="15"/>
  <c r="AX1053" i="15" s="1"/>
  <c r="AZ1053" i="15" s="1"/>
  <c r="AO1242" i="15"/>
  <c r="AO893" i="15"/>
  <c r="BC599" i="15"/>
  <c r="V599" i="15" s="1"/>
  <c r="BC1162" i="15"/>
  <c r="V1162" i="15" s="1"/>
  <c r="BC1099" i="15"/>
  <c r="V1099" i="15" s="1"/>
  <c r="AO1157" i="15"/>
  <c r="AU758" i="15"/>
  <c r="AO1193" i="15"/>
  <c r="BC1058" i="15"/>
  <c r="V1058" i="15" s="1"/>
  <c r="AO933" i="15"/>
  <c r="AA933" i="15" s="1"/>
  <c r="AV933" i="15" s="1"/>
  <c r="AU1231" i="15"/>
  <c r="AX1231" i="15" s="1"/>
  <c r="AZ1231" i="15" s="1"/>
  <c r="BC1184" i="15"/>
  <c r="V1184" i="15" s="1"/>
  <c r="AO471" i="15"/>
  <c r="AA471" i="15" s="1"/>
  <c r="AV471" i="15" s="1"/>
  <c r="BC1283" i="15"/>
  <c r="V1283" i="15" s="1"/>
  <c r="AU960" i="15"/>
  <c r="AX960" i="15" s="1"/>
  <c r="AZ960" i="15" s="1"/>
  <c r="AO560" i="15"/>
  <c r="AA560" i="15" s="1"/>
  <c r="AV560" i="15" s="1"/>
  <c r="AO479" i="15"/>
  <c r="AN479" i="15" s="1"/>
  <c r="BF479" i="15" s="1"/>
  <c r="BC1047" i="15"/>
  <c r="V1047" i="15" s="1"/>
  <c r="AQ824" i="15"/>
  <c r="AU889" i="15"/>
  <c r="AX889" i="15" s="1"/>
  <c r="AZ889" i="15" s="1"/>
  <c r="AU1146" i="15"/>
  <c r="AX1146" i="15" s="1"/>
  <c r="AZ1146" i="15" s="1"/>
  <c r="BC789" i="15"/>
  <c r="V789" i="15" s="1"/>
  <c r="AO1275" i="15"/>
  <c r="AQ1157" i="15"/>
  <c r="BC661" i="15"/>
  <c r="V661" i="15" s="1"/>
  <c r="AQ1116" i="15"/>
  <c r="BC1062" i="15"/>
  <c r="V1062" i="15" s="1"/>
  <c r="AU1091" i="15"/>
  <c r="BC1014" i="15"/>
  <c r="V1014" i="15" s="1"/>
  <c r="AQ1101" i="15"/>
  <c r="AQ791" i="15"/>
  <c r="AQ520" i="15"/>
  <c r="AU1065" i="15"/>
  <c r="AX1065" i="15" s="1"/>
  <c r="AZ1065" i="15" s="1"/>
  <c r="AU841" i="15"/>
  <c r="BC1054" i="15"/>
  <c r="V1054" i="15" s="1"/>
  <c r="AO790" i="15"/>
  <c r="AU1332" i="15"/>
  <c r="AX1332" i="15" s="1"/>
  <c r="AZ1332" i="15" s="1"/>
  <c r="AO1112" i="15"/>
  <c r="AU930" i="15"/>
  <c r="AX930" i="15" s="1"/>
  <c r="AZ930" i="15" s="1"/>
  <c r="AO1274" i="15"/>
  <c r="AU520" i="15"/>
  <c r="AU1245" i="15"/>
  <c r="AX1245" i="15" s="1"/>
  <c r="AZ1245" i="15" s="1"/>
  <c r="AO1145" i="15"/>
  <c r="AO1234" i="15"/>
  <c r="AO1295" i="15"/>
  <c r="AU1198" i="15"/>
  <c r="AX1198" i="15" s="1"/>
  <c r="AZ1198" i="15" s="1"/>
  <c r="AO784" i="15"/>
  <c r="AN784" i="15" s="1"/>
  <c r="BF784" i="15" s="1"/>
  <c r="BC1197" i="15"/>
  <c r="V1197" i="15" s="1"/>
  <c r="AU922" i="15"/>
  <c r="AQ963" i="15"/>
  <c r="BC871" i="15"/>
  <c r="V871" i="15" s="1"/>
  <c r="AO1286" i="15"/>
  <c r="AO913" i="15"/>
  <c r="BC1248" i="15"/>
  <c r="V1248" i="15" s="1"/>
  <c r="AO1161" i="15"/>
  <c r="BC648" i="15"/>
  <c r="V648" i="15" s="1"/>
  <c r="BC1341" i="15"/>
  <c r="V1341" i="15" s="1"/>
  <c r="BC1147" i="15"/>
  <c r="V1147" i="15" s="1"/>
  <c r="AO1271" i="15"/>
  <c r="BC870" i="15"/>
  <c r="V870" i="15" s="1"/>
  <c r="AO1137" i="15"/>
  <c r="AU1016" i="15"/>
  <c r="AX1016" i="15" s="1"/>
  <c r="AZ1016" i="15" s="1"/>
  <c r="AQ1049" i="15"/>
  <c r="AU1296" i="15"/>
  <c r="AQ599" i="15"/>
  <c r="AU602" i="15"/>
  <c r="AX602" i="15" s="1"/>
  <c r="AZ602" i="15" s="1"/>
  <c r="AU508" i="15"/>
  <c r="BC662" i="15"/>
  <c r="V662" i="15" s="1"/>
  <c r="BC1295" i="15"/>
  <c r="V1295" i="15" s="1"/>
  <c r="BC1155" i="15"/>
  <c r="V1155" i="15" s="1"/>
  <c r="BC687" i="15"/>
  <c r="V687" i="15" s="1"/>
  <c r="AO712" i="15"/>
  <c r="AU526" i="15"/>
  <c r="AX526" i="15" s="1"/>
  <c r="AZ526" i="15" s="1"/>
  <c r="BC521" i="15"/>
  <c r="V521" i="15" s="1"/>
  <c r="BC1338" i="15"/>
  <c r="V1338" i="15" s="1"/>
  <c r="BC738" i="15"/>
  <c r="V738" i="15" s="1"/>
  <c r="AO575" i="15"/>
  <c r="AA575" i="15" s="1"/>
  <c r="AV575" i="15" s="1"/>
  <c r="AO1238" i="15"/>
  <c r="AO566" i="15"/>
  <c r="AA566" i="15" s="1"/>
  <c r="AV566" i="15" s="1"/>
  <c r="BC827" i="15"/>
  <c r="V827" i="15" s="1"/>
  <c r="AQ1326" i="15"/>
  <c r="BC1203" i="15"/>
  <c r="V1203" i="15" s="1"/>
  <c r="AU509" i="15"/>
  <c r="AU661" i="15"/>
  <c r="BC744" i="15"/>
  <c r="V744" i="15" s="1"/>
  <c r="AQ1023" i="15"/>
  <c r="AO483" i="15"/>
  <c r="AA483" i="15" s="1"/>
  <c r="AV483" i="15" s="1"/>
  <c r="BC1236" i="15"/>
  <c r="V1236" i="15" s="1"/>
  <c r="BC1107" i="15"/>
  <c r="V1107" i="15" s="1"/>
  <c r="AQ1340" i="15"/>
  <c r="AQ1099" i="15"/>
  <c r="BC1327" i="15"/>
  <c r="V1327" i="15" s="1"/>
  <c r="AU484" i="15"/>
  <c r="AX484" i="15" s="1"/>
  <c r="AZ484" i="15" s="1"/>
  <c r="AO1186" i="15"/>
  <c r="AU1247" i="15"/>
  <c r="AX1247" i="15" s="1"/>
  <c r="AZ1247" i="15" s="1"/>
  <c r="AO925" i="15"/>
  <c r="AN925" i="15" s="1"/>
  <c r="BF925" i="15" s="1"/>
  <c r="BC1186" i="15"/>
  <c r="V1186" i="15" s="1"/>
  <c r="BC1067" i="15"/>
  <c r="V1067" i="15" s="1"/>
  <c r="AU844" i="15"/>
  <c r="AX844" i="15" s="1"/>
  <c r="AZ844" i="15" s="1"/>
  <c r="AO1195" i="15"/>
  <c r="AO607" i="15"/>
  <c r="AU1051" i="15"/>
  <c r="AX1051" i="15" s="1"/>
  <c r="AZ1051" i="15" s="1"/>
  <c r="AU1111" i="15"/>
  <c r="AX1111" i="15" s="1"/>
  <c r="AZ1111" i="15" s="1"/>
  <c r="AQ619" i="15"/>
  <c r="AQ1287" i="15"/>
  <c r="AQ1183" i="15"/>
  <c r="AO1144" i="15"/>
  <c r="AO1197" i="15"/>
  <c r="AO1052" i="15"/>
  <c r="AU824" i="15"/>
  <c r="AX824" i="15" s="1"/>
  <c r="AZ824" i="15" s="1"/>
  <c r="AU1151" i="15"/>
  <c r="AX1151" i="15" s="1"/>
  <c r="AZ1151" i="15" s="1"/>
  <c r="AU879" i="15"/>
  <c r="BC958" i="15"/>
  <c r="V958" i="15" s="1"/>
  <c r="BC561" i="15"/>
  <c r="V561" i="15" s="1"/>
  <c r="AO611" i="15"/>
  <c r="AU1323" i="15"/>
  <c r="AX1323" i="15" s="1"/>
  <c r="AZ1323" i="15" s="1"/>
  <c r="AQ1184" i="15"/>
  <c r="AQ479" i="15"/>
  <c r="AQ1098" i="15"/>
  <c r="AU776" i="15"/>
  <c r="AO1326" i="15"/>
  <c r="AQ1251" i="15"/>
  <c r="AQ1199" i="15"/>
  <c r="AQ688" i="15"/>
  <c r="BC1228" i="15"/>
  <c r="V1228" i="15" s="1"/>
  <c r="AO1016" i="15"/>
  <c r="AN1016" i="15" s="1"/>
  <c r="BF1016" i="15" s="1"/>
  <c r="AU869" i="15"/>
  <c r="AX869" i="15" s="1"/>
  <c r="AZ869" i="15" s="1"/>
  <c r="BC555" i="15"/>
  <c r="V555" i="15" s="1"/>
  <c r="AO1276" i="15"/>
  <c r="AU959" i="15"/>
  <c r="AX959" i="15" s="1"/>
  <c r="AZ959" i="15" s="1"/>
  <c r="AQ979" i="15"/>
  <c r="AO920" i="15"/>
  <c r="AU1114" i="15"/>
  <c r="AX1114" i="15" s="1"/>
  <c r="AZ1114" i="15" s="1"/>
  <c r="BC1275" i="15"/>
  <c r="V1275" i="15" s="1"/>
  <c r="AQ846" i="15"/>
  <c r="AU1058" i="15"/>
  <c r="AX1058" i="15" s="1"/>
  <c r="AZ1058" i="15" s="1"/>
  <c r="AU1142" i="15"/>
  <c r="AX1142" i="15" s="1"/>
  <c r="AZ1142" i="15" s="1"/>
  <c r="BC1187" i="15"/>
  <c r="V1187" i="15" s="1"/>
  <c r="AO574" i="15"/>
  <c r="AA574" i="15" s="1"/>
  <c r="AV574" i="15" s="1"/>
  <c r="AO1331" i="15"/>
  <c r="AU1234" i="15"/>
  <c r="AX1234" i="15" s="1"/>
  <c r="AZ1234" i="15" s="1"/>
  <c r="AQ891" i="15"/>
  <c r="AU434" i="15"/>
  <c r="AU1236" i="15"/>
  <c r="AO1330" i="15"/>
  <c r="BC1094" i="15"/>
  <c r="V1094" i="15" s="1"/>
  <c r="AU1113" i="15"/>
  <c r="AX1113" i="15" s="1"/>
  <c r="AZ1113" i="15" s="1"/>
  <c r="AO1067" i="15"/>
  <c r="BC1249" i="15"/>
  <c r="V1249" i="15" s="1"/>
  <c r="AQ606" i="15"/>
  <c r="AO983" i="15"/>
  <c r="AU1054" i="15"/>
  <c r="AX1054" i="15" s="1"/>
  <c r="AZ1054" i="15" s="1"/>
  <c r="BC701" i="15"/>
  <c r="V701" i="15" s="1"/>
  <c r="AU927" i="15"/>
  <c r="BC563" i="15"/>
  <c r="V563" i="15" s="1"/>
  <c r="BC1285" i="15"/>
  <c r="V1285" i="15" s="1"/>
  <c r="BC976" i="15"/>
  <c r="V976" i="15" s="1"/>
  <c r="AO1289" i="15"/>
  <c r="AU1230" i="15"/>
  <c r="AX1230" i="15" s="1"/>
  <c r="AZ1230" i="15" s="1"/>
  <c r="BE648" i="15"/>
  <c r="AU1103" i="15"/>
  <c r="AO835" i="15"/>
  <c r="AN835" i="15" s="1"/>
  <c r="BF835" i="15" s="1"/>
  <c r="BC643" i="15"/>
  <c r="V643" i="15" s="1"/>
  <c r="AO916" i="15"/>
  <c r="AA916" i="15" s="1"/>
  <c r="AV916" i="15" s="1"/>
  <c r="AU1062" i="15"/>
  <c r="AX1062" i="15" s="1"/>
  <c r="AZ1062" i="15" s="1"/>
  <c r="BC573" i="15"/>
  <c r="V573" i="15" s="1"/>
  <c r="AU1159" i="15"/>
  <c r="AX1159" i="15" s="1"/>
  <c r="AZ1159" i="15" s="1"/>
  <c r="AQ913" i="15"/>
  <c r="AO1069" i="15"/>
  <c r="AN1069" i="15" s="1"/>
  <c r="BF1069" i="15" s="1"/>
  <c r="AU980" i="15"/>
  <c r="AX980" i="15" s="1"/>
  <c r="AZ980" i="15" s="1"/>
  <c r="AU569" i="15"/>
  <c r="BC1279" i="15"/>
  <c r="V1279" i="15" s="1"/>
  <c r="AQ486" i="15"/>
  <c r="BC1332" i="15"/>
  <c r="V1332" i="15" s="1"/>
  <c r="AQ1005" i="15"/>
  <c r="BC916" i="15"/>
  <c r="V916" i="15" s="1"/>
  <c r="AQ1206" i="15"/>
  <c r="AO707" i="15"/>
  <c r="AQ1022" i="15"/>
  <c r="AO441" i="15"/>
  <c r="AQ1048" i="15"/>
  <c r="AU781" i="15"/>
  <c r="AU1197" i="15"/>
  <c r="AX1197" i="15" s="1"/>
  <c r="AZ1197" i="15" s="1"/>
  <c r="BC1280" i="15"/>
  <c r="V1280" i="15" s="1"/>
  <c r="BC1157" i="15"/>
  <c r="V1157" i="15" s="1"/>
  <c r="BC655" i="15"/>
  <c r="V655" i="15" s="1"/>
  <c r="BC654" i="15"/>
  <c r="V654" i="15" s="1"/>
  <c r="BC824" i="15"/>
  <c r="V824" i="15" s="1"/>
  <c r="AQ1057" i="15"/>
  <c r="AQ664" i="15"/>
  <c r="BC1291" i="15"/>
  <c r="V1291" i="15" s="1"/>
  <c r="AO977" i="15"/>
  <c r="AN977" i="15" s="1"/>
  <c r="BF977" i="15" s="1"/>
  <c r="BC795" i="15"/>
  <c r="V795" i="15" s="1"/>
  <c r="AU866" i="15"/>
  <c r="AU1094" i="15"/>
  <c r="AX1094" i="15" s="1"/>
  <c r="AZ1094" i="15" s="1"/>
  <c r="AO573" i="15"/>
  <c r="AU978" i="15"/>
  <c r="AX978" i="15" s="1"/>
  <c r="AZ978" i="15" s="1"/>
  <c r="BC780" i="15"/>
  <c r="V780" i="15" s="1"/>
  <c r="AQ876" i="15"/>
  <c r="AU931" i="15"/>
  <c r="AX931" i="15" s="1"/>
  <c r="AZ931" i="15" s="1"/>
  <c r="AO975" i="15"/>
  <c r="AA975" i="15" s="1"/>
  <c r="AV975" i="15" s="1"/>
  <c r="BE821" i="15"/>
  <c r="AU740" i="15"/>
  <c r="AX740" i="15" s="1"/>
  <c r="AZ740" i="15" s="1"/>
  <c r="AU1001" i="15"/>
  <c r="AX1001" i="15" s="1"/>
  <c r="AZ1001" i="15" s="1"/>
  <c r="BC558" i="15"/>
  <c r="V558" i="15" s="1"/>
  <c r="AO1183" i="15"/>
  <c r="AO758" i="15"/>
  <c r="AA758" i="15" s="1"/>
  <c r="AV758" i="15" s="1"/>
  <c r="AU981" i="15"/>
  <c r="AX981" i="15" s="1"/>
  <c r="AZ981" i="15" s="1"/>
  <c r="AO1320" i="15"/>
  <c r="AO1027" i="15"/>
  <c r="AQ596" i="15"/>
  <c r="AU741" i="15"/>
  <c r="BE1046" i="15"/>
  <c r="AU1287" i="15"/>
  <c r="AX1287" i="15" s="1"/>
  <c r="AZ1287" i="15" s="1"/>
  <c r="AU1184" i="15"/>
  <c r="AX1184" i="15" s="1"/>
  <c r="AZ1184" i="15" s="1"/>
  <c r="BC1096" i="15"/>
  <c r="V1096" i="15" s="1"/>
  <c r="BC1148" i="15"/>
  <c r="V1148" i="15" s="1"/>
  <c r="AO1230" i="15"/>
  <c r="AQ1154" i="15"/>
  <c r="BC1333" i="15"/>
  <c r="V1333" i="15" s="1"/>
  <c r="AO780" i="15"/>
  <c r="AN780" i="15" s="1"/>
  <c r="BF780" i="15" s="1"/>
  <c r="AQ971" i="15"/>
  <c r="BC777" i="15"/>
  <c r="V777" i="15" s="1"/>
  <c r="AO1065" i="15"/>
  <c r="AU1200" i="15"/>
  <c r="AX1200" i="15" s="1"/>
  <c r="AZ1200" i="15" s="1"/>
  <c r="AO1336" i="15"/>
  <c r="AU1280" i="15"/>
  <c r="AX1280" i="15" s="1"/>
  <c r="AZ1280" i="15" s="1"/>
  <c r="AQ522" i="15"/>
  <c r="AU837" i="15"/>
  <c r="AX837" i="15" s="1"/>
  <c r="AZ837" i="15" s="1"/>
  <c r="AO1098" i="15"/>
  <c r="AQ1192" i="15"/>
  <c r="AQ920" i="15"/>
  <c r="AQ1064" i="15"/>
  <c r="AO1298" i="15"/>
  <c r="BE828" i="15"/>
  <c r="AO1318" i="15"/>
  <c r="BC785" i="15"/>
  <c r="V785" i="15" s="1"/>
  <c r="AO917" i="15"/>
  <c r="AA917" i="15" s="1"/>
  <c r="AV917" i="15" s="1"/>
  <c r="AQ784" i="15"/>
  <c r="AO1060" i="15"/>
  <c r="AO1049" i="15"/>
  <c r="AN1049" i="15" s="1"/>
  <c r="BF1049" i="15" s="1"/>
  <c r="AQ1100" i="15"/>
  <c r="AU1163" i="15"/>
  <c r="AX1163" i="15" s="1"/>
  <c r="AZ1163" i="15" s="1"/>
  <c r="AQ598" i="15"/>
  <c r="AO1003" i="15"/>
  <c r="AO1200" i="15"/>
  <c r="AQ555" i="15"/>
  <c r="AO1023" i="15"/>
  <c r="AN1023" i="15" s="1"/>
  <c r="BF1023" i="15" s="1"/>
  <c r="BC1022" i="15"/>
  <c r="V1022" i="15" s="1"/>
  <c r="AO1093" i="15"/>
  <c r="BC746" i="15"/>
  <c r="V746" i="15" s="1"/>
  <c r="AU1278" i="15"/>
  <c r="AX1278" i="15" s="1"/>
  <c r="AZ1278" i="15" s="1"/>
  <c r="AU1059" i="15"/>
  <c r="AX1059" i="15" s="1"/>
  <c r="AZ1059" i="15" s="1"/>
  <c r="AO912" i="15"/>
  <c r="AA912" i="15" s="1"/>
  <c r="AV912" i="15" s="1"/>
  <c r="AU1014" i="15"/>
  <c r="AX1014" i="15" s="1"/>
  <c r="AZ1014" i="15" s="1"/>
  <c r="AO557" i="15"/>
  <c r="AA557" i="15" s="1"/>
  <c r="AV557" i="15" s="1"/>
  <c r="AQ749" i="15"/>
  <c r="BC1343" i="15"/>
  <c r="V1343" i="15" s="1"/>
  <c r="BC665" i="15"/>
  <c r="V665" i="15" s="1"/>
  <c r="AO969" i="15"/>
  <c r="AU612" i="15"/>
  <c r="AQ1241" i="15"/>
  <c r="BC708" i="15"/>
  <c r="V708" i="15" s="1"/>
  <c r="AU1342" i="15"/>
  <c r="AX1342" i="15" s="1"/>
  <c r="AZ1342" i="15" s="1"/>
  <c r="AQ1195" i="15"/>
  <c r="AQ1316" i="15"/>
  <c r="AQ1271" i="15"/>
  <c r="AU1101" i="15"/>
  <c r="AO778" i="15"/>
  <c r="AU1110" i="15"/>
  <c r="AX1110" i="15" s="1"/>
  <c r="AZ1110" i="15" s="1"/>
  <c r="AO703" i="15"/>
  <c r="AN703" i="15" s="1"/>
  <c r="BF703" i="15" s="1"/>
  <c r="AQ1330" i="15"/>
  <c r="BC914" i="15"/>
  <c r="V914" i="15" s="1"/>
  <c r="BC1342" i="15"/>
  <c r="V1342" i="15" s="1"/>
  <c r="AQ566" i="15"/>
  <c r="BC1052" i="15"/>
  <c r="V1052" i="15" s="1"/>
  <c r="BC788" i="15"/>
  <c r="V788" i="15" s="1"/>
  <c r="AU645" i="15"/>
  <c r="BC698" i="15"/>
  <c r="V698" i="15" s="1"/>
  <c r="BC1071" i="15"/>
  <c r="V1071" i="15" s="1"/>
  <c r="AO553" i="15"/>
  <c r="AA553" i="15" s="1"/>
  <c r="AV553" i="15" s="1"/>
  <c r="BC651" i="15"/>
  <c r="V651" i="15" s="1"/>
  <c r="AO1284" i="15"/>
  <c r="BC689" i="15"/>
  <c r="V689" i="15" s="1"/>
  <c r="AQ738" i="15"/>
  <c r="AO1056" i="15"/>
  <c r="AN1056" i="15" s="1"/>
  <c r="BF1056" i="15" s="1"/>
  <c r="BC1326" i="15"/>
  <c r="V1326" i="15" s="1"/>
  <c r="AO923" i="15"/>
  <c r="AA923" i="15" s="1"/>
  <c r="AV923" i="15" s="1"/>
  <c r="AQ1327" i="15"/>
  <c r="AQ1272" i="15"/>
  <c r="AU1018" i="15"/>
  <c r="AX1018" i="15" s="1"/>
  <c r="AZ1018" i="15" s="1"/>
  <c r="BC1274" i="15"/>
  <c r="V1274" i="15" s="1"/>
  <c r="BC1271" i="15"/>
  <c r="V1271" i="15" s="1"/>
  <c r="AQ1160" i="15"/>
  <c r="AU749" i="15"/>
  <c r="AX749" i="15" s="1"/>
  <c r="AZ749" i="15" s="1"/>
  <c r="AO1013" i="15"/>
  <c r="AO1208" i="15"/>
  <c r="AO1251" i="15"/>
  <c r="AO1253" i="15"/>
  <c r="AU1327" i="15"/>
  <c r="AX1327" i="15" s="1"/>
  <c r="AZ1327" i="15" s="1"/>
  <c r="AO1149" i="15"/>
  <c r="AQ1159" i="15"/>
  <c r="AU1095" i="15"/>
  <c r="AX1095" i="15" s="1"/>
  <c r="AZ1095" i="15" s="1"/>
  <c r="AU920" i="15"/>
  <c r="AX920" i="15" s="1"/>
  <c r="AZ920" i="15" s="1"/>
  <c r="AU516" i="15"/>
  <c r="AQ1323" i="15"/>
  <c r="AU1251" i="15"/>
  <c r="AX1251" i="15" s="1"/>
  <c r="AZ1251" i="15" s="1"/>
  <c r="AO1232" i="15"/>
  <c r="AO1059" i="15"/>
  <c r="AU690" i="15"/>
  <c r="AQ1092" i="15"/>
  <c r="BC928" i="15"/>
  <c r="V928" i="15" s="1"/>
  <c r="BE326" i="15"/>
  <c r="AQ617" i="15"/>
  <c r="AO1233" i="15"/>
  <c r="BE597" i="15"/>
  <c r="AQ786" i="15"/>
  <c r="BC1227" i="15"/>
  <c r="V1227" i="15" s="1"/>
  <c r="AO872" i="15"/>
  <c r="AA872" i="15" s="1"/>
  <c r="AV872" i="15" s="1"/>
  <c r="BC1007" i="15"/>
  <c r="V1007" i="15" s="1"/>
  <c r="AO659" i="15"/>
  <c r="AA659" i="15" s="1"/>
  <c r="AV659" i="15" s="1"/>
  <c r="AU742" i="15"/>
  <c r="AX742" i="15" s="1"/>
  <c r="AZ742" i="15" s="1"/>
  <c r="AU737" i="15"/>
  <c r="AX737" i="15" s="1"/>
  <c r="AZ737" i="15" s="1"/>
  <c r="BC1292" i="15"/>
  <c r="V1292" i="15" s="1"/>
  <c r="BC614" i="15"/>
  <c r="V614" i="15" s="1"/>
  <c r="BC922" i="15"/>
  <c r="V922" i="15" s="1"/>
  <c r="AU1107" i="15"/>
  <c r="AX1107" i="15" s="1"/>
  <c r="AZ1107" i="15" s="1"/>
  <c r="AO578" i="15"/>
  <c r="BC468" i="15"/>
  <c r="V468" i="15" s="1"/>
  <c r="AQ1054" i="15"/>
  <c r="AU647" i="15"/>
  <c r="AX647" i="15" s="1"/>
  <c r="AZ647" i="15" s="1"/>
  <c r="AO1051" i="15"/>
  <c r="AU601" i="15"/>
  <c r="AO1071" i="15"/>
  <c r="AO1159" i="15"/>
  <c r="AQ980" i="15"/>
  <c r="BC1023" i="15"/>
  <c r="V1023" i="15" s="1"/>
  <c r="AU1002" i="15"/>
  <c r="AX1002" i="15" s="1"/>
  <c r="AZ1002" i="15" s="1"/>
  <c r="AQ1185" i="15"/>
  <c r="AQ1019" i="15"/>
  <c r="BC1106" i="15"/>
  <c r="V1106" i="15" s="1"/>
  <c r="BC1150" i="15"/>
  <c r="V1150" i="15" s="1"/>
  <c r="AO956" i="15"/>
  <c r="AO886" i="15"/>
  <c r="AU924" i="15"/>
  <c r="AX924" i="15" s="1"/>
  <c r="AZ924" i="15" s="1"/>
  <c r="AO783" i="15"/>
  <c r="AU1008" i="15"/>
  <c r="AX1008" i="15" s="1"/>
  <c r="AZ1008" i="15" s="1"/>
  <c r="BC1152" i="15"/>
  <c r="V1152" i="15" s="1"/>
  <c r="BC464" i="15"/>
  <c r="V464" i="15" s="1"/>
  <c r="AO1272" i="15"/>
  <c r="BC575" i="15"/>
  <c r="V575" i="15" s="1"/>
  <c r="AO1317" i="15"/>
  <c r="BC831" i="15"/>
  <c r="V831" i="15" s="1"/>
  <c r="AQ1067" i="15"/>
  <c r="AU1073" i="15"/>
  <c r="AX1073" i="15" s="1"/>
  <c r="AZ1073" i="15" s="1"/>
  <c r="BE884" i="15"/>
  <c r="AU1136" i="15"/>
  <c r="AX1136" i="15" s="1"/>
  <c r="AZ1136" i="15" s="1"/>
  <c r="AQ1339" i="15"/>
  <c r="BE1049" i="15"/>
  <c r="AO1047" i="15"/>
  <c r="AN1047" i="15" s="1"/>
  <c r="BF1047" i="15" s="1"/>
  <c r="BC644" i="15"/>
  <c r="V644" i="15" s="1"/>
  <c r="AO1154" i="15"/>
  <c r="AA1154" i="15" s="1"/>
  <c r="AV1154" i="15" s="1"/>
  <c r="AO1094" i="15"/>
  <c r="AU756" i="15"/>
  <c r="AX756" i="15" s="1"/>
  <c r="AZ756" i="15" s="1"/>
  <c r="AQ1196" i="15"/>
  <c r="AO1181" i="15"/>
  <c r="AO922" i="15"/>
  <c r="BC966" i="15"/>
  <c r="V966" i="15" s="1"/>
  <c r="AU976" i="15"/>
  <c r="BE956" i="15"/>
  <c r="AQ887" i="15"/>
  <c r="BC1018" i="15"/>
  <c r="V1018" i="15" s="1"/>
  <c r="AO577" i="15"/>
  <c r="AA577" i="15" s="1"/>
  <c r="AV577" i="15" s="1"/>
  <c r="BC937" i="15"/>
  <c r="V937" i="15" s="1"/>
  <c r="AO1053" i="15"/>
  <c r="AN1053" i="15" s="1"/>
  <c r="BF1053" i="15" s="1"/>
  <c r="BC707" i="15"/>
  <c r="V707" i="15" s="1"/>
  <c r="AO924" i="15"/>
  <c r="BC1112" i="15"/>
  <c r="V1112" i="15" s="1"/>
  <c r="AU1329" i="15"/>
  <c r="AX1329" i="15" s="1"/>
  <c r="AZ1329" i="15" s="1"/>
  <c r="AO1138" i="15"/>
  <c r="AO1006" i="15"/>
  <c r="AU1066" i="15"/>
  <c r="AX1066" i="15" s="1"/>
  <c r="AZ1066" i="15" s="1"/>
  <c r="BC1204" i="15"/>
  <c r="V1204" i="15" s="1"/>
  <c r="AU598" i="15"/>
  <c r="BC1069" i="15"/>
  <c r="V1069" i="15" s="1"/>
  <c r="AO1335" i="15"/>
  <c r="AO663" i="15"/>
  <c r="BC1272" i="15"/>
  <c r="V1272" i="15" s="1"/>
  <c r="AO1073" i="15"/>
  <c r="AU966" i="15"/>
  <c r="AX966" i="15" s="1"/>
  <c r="AZ966" i="15" s="1"/>
  <c r="AU1250" i="15"/>
  <c r="AX1250" i="15" s="1"/>
  <c r="AZ1250" i="15" s="1"/>
  <c r="AU843" i="15"/>
  <c r="AO700" i="15"/>
  <c r="BC963" i="15"/>
  <c r="V963" i="15" s="1"/>
  <c r="AO572" i="15"/>
  <c r="AA572" i="15" s="1"/>
  <c r="AV572" i="15" s="1"/>
  <c r="AU706" i="15"/>
  <c r="AX706" i="15" s="1"/>
  <c r="AZ706" i="15" s="1"/>
  <c r="AQ648" i="15"/>
  <c r="BE212" i="15"/>
  <c r="BC732" i="15"/>
  <c r="V732" i="15" s="1"/>
  <c r="AU1328" i="15"/>
  <c r="AX1328" i="15" s="1"/>
  <c r="AZ1328" i="15" s="1"/>
  <c r="BC1063" i="15"/>
  <c r="V1063" i="15" s="1"/>
  <c r="AO1278" i="15"/>
  <c r="BC443" i="15"/>
  <c r="V443" i="15" s="1"/>
  <c r="AO1062" i="15"/>
  <c r="AO1185" i="15"/>
  <c r="BE845" i="15"/>
  <c r="AO1322" i="15"/>
  <c r="AO1113" i="15"/>
  <c r="AU1232" i="15"/>
  <c r="AX1232" i="15" s="1"/>
  <c r="AZ1232" i="15" s="1"/>
  <c r="AO711" i="15"/>
  <c r="AA711" i="15" s="1"/>
  <c r="AV711" i="15" s="1"/>
  <c r="BC703" i="15"/>
  <c r="V703" i="15" s="1"/>
  <c r="AU1026" i="15"/>
  <c r="AO1343" i="15"/>
  <c r="AO876" i="15"/>
  <c r="AU570" i="15"/>
  <c r="BC845" i="15"/>
  <c r="V845" i="15" s="1"/>
  <c r="AO732" i="15"/>
  <c r="AN732" i="15" s="1"/>
  <c r="BF732" i="15" s="1"/>
  <c r="AQ1289" i="15"/>
  <c r="AU1320" i="15"/>
  <c r="AX1320" i="15" s="1"/>
  <c r="AZ1320" i="15" s="1"/>
  <c r="BC981" i="15"/>
  <c r="V981" i="15" s="1"/>
  <c r="AQ929" i="15"/>
  <c r="AU734" i="15"/>
  <c r="AX734" i="15" s="1"/>
  <c r="AZ734" i="15" s="1"/>
  <c r="AU704" i="15"/>
  <c r="AX704" i="15" s="1"/>
  <c r="AZ704" i="15" s="1"/>
  <c r="BC836" i="15"/>
  <c r="V836" i="15" s="1"/>
  <c r="AO839" i="15"/>
  <c r="BC1339" i="15"/>
  <c r="V1339" i="15" s="1"/>
  <c r="BC920" i="15"/>
  <c r="V920" i="15" s="1"/>
  <c r="BC1053" i="15"/>
  <c r="V1053" i="15" s="1"/>
  <c r="AU605" i="15"/>
  <c r="AQ1191" i="15"/>
  <c r="BC695" i="15"/>
  <c r="V695" i="15" s="1"/>
  <c r="AQ1143" i="15"/>
  <c r="BC1146" i="15"/>
  <c r="V1146" i="15" s="1"/>
  <c r="AU562" i="15"/>
  <c r="AX562" i="15" s="1"/>
  <c r="AZ562" i="15" s="1"/>
  <c r="AQ1275" i="15"/>
  <c r="AO966" i="15"/>
  <c r="AO828" i="15"/>
  <c r="AU1321" i="15"/>
  <c r="AX1321" i="15" s="1"/>
  <c r="AZ1321" i="15" s="1"/>
  <c r="AU1291" i="15"/>
  <c r="AX1291" i="15" s="1"/>
  <c r="AZ1291" i="15" s="1"/>
  <c r="BC802" i="15"/>
  <c r="V802" i="15" s="1"/>
  <c r="AO507" i="15"/>
  <c r="AA507" i="15" s="1"/>
  <c r="AV507" i="15" s="1"/>
  <c r="AU1324" i="15"/>
  <c r="AX1324" i="15" s="1"/>
  <c r="AZ1324" i="15" s="1"/>
  <c r="BC1140" i="15"/>
  <c r="V1140" i="15" s="1"/>
  <c r="AU785" i="15"/>
  <c r="BC1141" i="15"/>
  <c r="V1141" i="15" s="1"/>
  <c r="AQ482" i="15"/>
  <c r="AO665" i="15"/>
  <c r="AU1109" i="15"/>
  <c r="AX1109" i="15" s="1"/>
  <c r="AZ1109" i="15" s="1"/>
  <c r="BC646" i="15"/>
  <c r="V646" i="15" s="1"/>
  <c r="AU913" i="15"/>
  <c r="AX913" i="15" s="1"/>
  <c r="AZ913" i="15" s="1"/>
  <c r="AQ1017" i="15"/>
  <c r="BC1006" i="15"/>
  <c r="V1006" i="15" s="1"/>
  <c r="AU1006" i="15"/>
  <c r="AX1006" i="15" s="1"/>
  <c r="AZ1006" i="15" s="1"/>
  <c r="BC1142" i="15"/>
  <c r="V1142" i="15" s="1"/>
  <c r="AQ686" i="15"/>
  <c r="AU938" i="15"/>
  <c r="AX938" i="15" s="1"/>
  <c r="AZ938" i="15" s="1"/>
  <c r="AU890" i="15"/>
  <c r="AO600" i="15"/>
  <c r="AU1067" i="15"/>
  <c r="AX1067" i="15" s="1"/>
  <c r="AZ1067" i="15" s="1"/>
  <c r="AO971" i="15"/>
  <c r="AA971" i="15" s="1"/>
  <c r="AV971" i="15" s="1"/>
  <c r="BC1294" i="15"/>
  <c r="V1294" i="15" s="1"/>
  <c r="AU606" i="15"/>
  <c r="AQ1341" i="15"/>
  <c r="AO515" i="15"/>
  <c r="AQ1091" i="15"/>
  <c r="AU1284" i="15"/>
  <c r="AX1284" i="15" s="1"/>
  <c r="AZ1284" i="15" s="1"/>
  <c r="AQ972" i="15"/>
  <c r="AU958" i="15"/>
  <c r="AX958" i="15" s="1"/>
  <c r="AZ958" i="15" s="1"/>
  <c r="BC1206" i="15"/>
  <c r="V1206" i="15" s="1"/>
  <c r="AU611" i="15"/>
  <c r="AO520" i="15"/>
  <c r="BC440" i="15"/>
  <c r="V440" i="15" s="1"/>
  <c r="AU1229" i="15"/>
  <c r="AX1229" i="15" s="1"/>
  <c r="AZ1229" i="15" s="1"/>
  <c r="BC439" i="15"/>
  <c r="V439" i="15" s="1"/>
  <c r="BC1194" i="15"/>
  <c r="V1194" i="15" s="1"/>
  <c r="AO701" i="15"/>
  <c r="BC924" i="15"/>
  <c r="V924" i="15" s="1"/>
  <c r="BE194" i="15"/>
  <c r="AU1199" i="15"/>
  <c r="AX1199" i="15" s="1"/>
  <c r="AZ1199" i="15" s="1"/>
  <c r="BC825" i="15"/>
  <c r="V825" i="15" s="1"/>
  <c r="AO1194" i="15"/>
  <c r="BC781" i="15"/>
  <c r="V781" i="15" s="1"/>
  <c r="BC1055" i="15"/>
  <c r="V1055" i="15" s="1"/>
  <c r="AU979" i="15"/>
  <c r="AX979" i="15" s="1"/>
  <c r="AZ979" i="15" s="1"/>
  <c r="AU926" i="15"/>
  <c r="AX926" i="15" s="1"/>
  <c r="AZ926" i="15" s="1"/>
  <c r="BC743" i="15"/>
  <c r="V743" i="15" s="1"/>
  <c r="AU1253" i="15"/>
  <c r="AX1253" i="15" s="1"/>
  <c r="AZ1253" i="15" s="1"/>
  <c r="BC971" i="15"/>
  <c r="V971" i="15" s="1"/>
  <c r="AQ965" i="15"/>
  <c r="AO1287" i="15"/>
  <c r="BC1330" i="15"/>
  <c r="V1330" i="15" s="1"/>
  <c r="AQ837" i="15"/>
  <c r="BE302" i="15"/>
  <c r="BC1117" i="15"/>
  <c r="V1117" i="15" s="1"/>
  <c r="BC1056" i="15"/>
  <c r="V1056" i="15" s="1"/>
  <c r="BC1016" i="15"/>
  <c r="V1016" i="15" s="1"/>
  <c r="AQ1282" i="15"/>
  <c r="AU1112" i="15"/>
  <c r="AX1112" i="15" s="1"/>
  <c r="AZ1112" i="15" s="1"/>
  <c r="AU1238" i="15"/>
  <c r="AX1238" i="15" s="1"/>
  <c r="AZ1238" i="15" s="1"/>
  <c r="AU1201" i="15"/>
  <c r="AX1201" i="15" s="1"/>
  <c r="AZ1201" i="15" s="1"/>
  <c r="AO834" i="15"/>
  <c r="AA834" i="15" s="1"/>
  <c r="AV834" i="15" s="1"/>
  <c r="AU972" i="15"/>
  <c r="AX972" i="15" s="1"/>
  <c r="AZ972" i="15" s="1"/>
  <c r="BC1026" i="15"/>
  <c r="V1026" i="15" s="1"/>
  <c r="AQ1140" i="15"/>
  <c r="BC1229" i="15"/>
  <c r="V1229" i="15" s="1"/>
  <c r="AU475" i="15"/>
  <c r="AO754" i="15"/>
  <c r="AN754" i="15" s="1"/>
  <c r="BF754" i="15" s="1"/>
  <c r="AU831" i="15"/>
  <c r="AX831" i="15" s="1"/>
  <c r="AZ831" i="15" s="1"/>
  <c r="AO1192" i="15"/>
  <c r="AO757" i="15"/>
  <c r="AA757" i="15" s="1"/>
  <c r="AV757" i="15" s="1"/>
  <c r="AU1183" i="15"/>
  <c r="AX1183" i="15" s="1"/>
  <c r="AZ1183" i="15" s="1"/>
  <c r="AQ694" i="15"/>
  <c r="BC912" i="15"/>
  <c r="V912" i="15" s="1"/>
  <c r="AU1118" i="15"/>
  <c r="AX1118" i="15" s="1"/>
  <c r="AZ1118" i="15" s="1"/>
  <c r="AO568" i="15"/>
  <c r="BC1340" i="15"/>
  <c r="V1340" i="15" s="1"/>
  <c r="AO776" i="15"/>
  <c r="AA776" i="15" s="1"/>
  <c r="AV776" i="15" s="1"/>
  <c r="AO832" i="15"/>
  <c r="AN832" i="15" s="1"/>
  <c r="BF832" i="15" s="1"/>
  <c r="AU973" i="15"/>
  <c r="AX973" i="15" s="1"/>
  <c r="AZ973" i="15" s="1"/>
  <c r="BC1109" i="15"/>
  <c r="V1109" i="15" s="1"/>
  <c r="AU623" i="15"/>
  <c r="BC1188" i="15"/>
  <c r="V1188" i="15" s="1"/>
  <c r="AU566" i="15"/>
  <c r="BC465" i="15"/>
  <c r="V465" i="15" s="1"/>
  <c r="AO741" i="15"/>
  <c r="AQ798" i="15"/>
  <c r="AO1207" i="15"/>
  <c r="AO963" i="15"/>
  <c r="AQ742" i="15"/>
  <c r="AO1148" i="15"/>
  <c r="BC1136" i="15"/>
  <c r="V1136" i="15" s="1"/>
  <c r="AO616" i="15"/>
  <c r="AU707" i="15"/>
  <c r="AQ652" i="15"/>
  <c r="AQ1228" i="15"/>
  <c r="AU614" i="15"/>
  <c r="AO606" i="15"/>
  <c r="BC934" i="15"/>
  <c r="V934" i="15" s="1"/>
  <c r="BE731" i="15"/>
  <c r="AQ1024" i="15"/>
  <c r="BC792" i="15"/>
  <c r="V792" i="15" s="1"/>
  <c r="BC930" i="15"/>
  <c r="V930" i="15" s="1"/>
  <c r="BE146" i="15"/>
  <c r="BC838" i="15"/>
  <c r="V838" i="15" s="1"/>
  <c r="AO713" i="15"/>
  <c r="AA713" i="15" s="1"/>
  <c r="AV713" i="15" s="1"/>
  <c r="AO979" i="15"/>
  <c r="BC596" i="15"/>
  <c r="V596" i="15" s="1"/>
  <c r="BC1163" i="15"/>
  <c r="V1163" i="15" s="1"/>
  <c r="AQ1139" i="15"/>
  <c r="AU703" i="15"/>
  <c r="AX703" i="15" s="1"/>
  <c r="AZ703" i="15" s="1"/>
  <c r="AO1290" i="15"/>
  <c r="BC1154" i="15"/>
  <c r="V1154" i="15" s="1"/>
  <c r="AU1028" i="15"/>
  <c r="AX1028" i="15" s="1"/>
  <c r="AZ1028" i="15" s="1"/>
  <c r="AO1239" i="15"/>
  <c r="AO1283" i="15"/>
  <c r="BC641" i="15"/>
  <c r="V641" i="15" s="1"/>
  <c r="AU1017" i="15"/>
  <c r="AX1017" i="15" s="1"/>
  <c r="AZ1017" i="15" s="1"/>
  <c r="AQ842" i="15"/>
  <c r="AU1143" i="15"/>
  <c r="AX1143" i="15" s="1"/>
  <c r="AZ1143" i="15" s="1"/>
  <c r="AU1072" i="15"/>
  <c r="AX1072" i="15" s="1"/>
  <c r="AZ1072" i="15" s="1"/>
  <c r="AQ745" i="15"/>
  <c r="AO1202" i="15"/>
  <c r="AQ509" i="15"/>
  <c r="BC1250" i="15"/>
  <c r="V1250" i="15" s="1"/>
  <c r="AO1140" i="15"/>
  <c r="AO791" i="15"/>
  <c r="AN791" i="15" s="1"/>
  <c r="BF791" i="15" s="1"/>
  <c r="AU574" i="15"/>
  <c r="BE599" i="15"/>
  <c r="BC821" i="15"/>
  <c r="V821" i="15" s="1"/>
  <c r="BC524" i="15"/>
  <c r="V524" i="15" s="1"/>
  <c r="AQ1234" i="15"/>
  <c r="BC823" i="15"/>
  <c r="V823" i="15" s="1"/>
  <c r="AU956" i="15"/>
  <c r="AU701" i="15"/>
  <c r="AQ1114" i="15"/>
  <c r="BC890" i="15"/>
  <c r="V890" i="15" s="1"/>
  <c r="BC1321" i="15"/>
  <c r="V1321" i="15" s="1"/>
  <c r="BC556" i="15"/>
  <c r="V556" i="15" s="1"/>
  <c r="AO1116" i="15"/>
  <c r="AA1116" i="15" s="1"/>
  <c r="AV1116" i="15" s="1"/>
  <c r="AO1235" i="15"/>
  <c r="BC514" i="15"/>
  <c r="V514" i="15" s="1"/>
  <c r="AO1020" i="15"/>
  <c r="AA1020" i="15" s="1"/>
  <c r="AV1020" i="15" s="1"/>
  <c r="AO883" i="15"/>
  <c r="AO1246" i="15"/>
  <c r="BC607" i="15"/>
  <c r="V607" i="15" s="1"/>
  <c r="AU521" i="15"/>
  <c r="AX521" i="15" s="1"/>
  <c r="AZ521" i="15" s="1"/>
  <c r="AO1196" i="15"/>
  <c r="AA1196" i="15" s="1"/>
  <c r="AV1196" i="15" s="1"/>
  <c r="AQ1152" i="15"/>
  <c r="AO937" i="15"/>
  <c r="AU1246" i="15"/>
  <c r="AX1246" i="15" s="1"/>
  <c r="AZ1246" i="15" s="1"/>
  <c r="AU982" i="15"/>
  <c r="AX982" i="15" s="1"/>
  <c r="AZ982" i="15" s="1"/>
  <c r="BC747" i="15"/>
  <c r="V747" i="15" s="1"/>
  <c r="AO1329" i="15"/>
  <c r="AU964" i="15"/>
  <c r="AO561" i="15"/>
  <c r="AU876" i="15"/>
  <c r="BC1230" i="15"/>
  <c r="V1230" i="15" s="1"/>
  <c r="AU1244" i="15"/>
  <c r="AX1244" i="15" s="1"/>
  <c r="AZ1244" i="15" s="1"/>
  <c r="AU650" i="15"/>
  <c r="AX650" i="15" s="1"/>
  <c r="AZ650" i="15" s="1"/>
  <c r="AO878" i="15"/>
  <c r="AA878" i="15" s="1"/>
  <c r="AV878" i="15" s="1"/>
  <c r="BE420" i="15"/>
  <c r="AO1009" i="15"/>
  <c r="AN1009" i="15" s="1"/>
  <c r="BF1009" i="15" s="1"/>
  <c r="AU1182" i="15"/>
  <c r="AX1182" i="15" s="1"/>
  <c r="AZ1182" i="15" s="1"/>
  <c r="BC1151" i="15"/>
  <c r="V1151" i="15" s="1"/>
  <c r="BC1015" i="15"/>
  <c r="V1015" i="15" s="1"/>
  <c r="AU1283" i="15"/>
  <c r="AX1283" i="15" s="1"/>
  <c r="AZ1283" i="15" s="1"/>
  <c r="AU1139" i="15"/>
  <c r="AX1139" i="15" s="1"/>
  <c r="AZ1139" i="15" s="1"/>
  <c r="AQ889" i="15"/>
  <c r="BE870" i="15"/>
  <c r="BC709" i="15"/>
  <c r="V709" i="15" s="1"/>
  <c r="AQ611" i="15"/>
  <c r="BC750" i="15"/>
  <c r="V750" i="15" s="1"/>
  <c r="AO847" i="15"/>
  <c r="AO826" i="15"/>
  <c r="AA826" i="15" s="1"/>
  <c r="AV826" i="15" s="1"/>
  <c r="AU688" i="15"/>
  <c r="BC739" i="15"/>
  <c r="V739" i="15" s="1"/>
  <c r="BC1051" i="15"/>
  <c r="V1051" i="15" s="1"/>
  <c r="AU873" i="15"/>
  <c r="AQ776" i="15"/>
  <c r="AQ960" i="15"/>
  <c r="AQ1094" i="15"/>
  <c r="AU1047" i="15"/>
  <c r="AX1047" i="15" s="1"/>
  <c r="AZ1047" i="15" s="1"/>
  <c r="AU1106" i="15"/>
  <c r="AX1106" i="15" s="1"/>
  <c r="AZ1106" i="15" s="1"/>
  <c r="AU1049" i="15"/>
  <c r="AX1049" i="15" s="1"/>
  <c r="AZ1049" i="15" s="1"/>
  <c r="BC1253" i="15"/>
  <c r="V1253" i="15" s="1"/>
  <c r="BC832" i="15"/>
  <c r="V832" i="15" s="1"/>
  <c r="AU439" i="15"/>
  <c r="AX439" i="15" s="1"/>
  <c r="AZ439" i="15" s="1"/>
  <c r="AQ613" i="15"/>
  <c r="BC752" i="15"/>
  <c r="V752" i="15" s="1"/>
  <c r="BE710" i="15"/>
  <c r="BC1281" i="15"/>
  <c r="V1281" i="15" s="1"/>
  <c r="AO598" i="15"/>
  <c r="BC932" i="15"/>
  <c r="V932" i="15" s="1"/>
  <c r="AU657" i="15"/>
  <c r="AX657" i="15" s="1"/>
  <c r="AZ657" i="15" s="1"/>
  <c r="AO1136" i="15"/>
  <c r="AU1228" i="15"/>
  <c r="AX1228" i="15" s="1"/>
  <c r="AZ1228" i="15" s="1"/>
  <c r="BC756" i="15"/>
  <c r="V756" i="15" s="1"/>
  <c r="BC1190" i="15"/>
  <c r="V1190" i="15" s="1"/>
  <c r="AQ792" i="15"/>
  <c r="BC751" i="15"/>
  <c r="V751" i="15" s="1"/>
  <c r="AQ560" i="15"/>
  <c r="BC844" i="15"/>
  <c r="V844" i="15" s="1"/>
  <c r="BC1114" i="15"/>
  <c r="V1114" i="15" s="1"/>
  <c r="AU1205" i="15"/>
  <c r="AX1205" i="15" s="1"/>
  <c r="AZ1205" i="15" s="1"/>
  <c r="AU557" i="15"/>
  <c r="BC477" i="15"/>
  <c r="V477" i="15" s="1"/>
  <c r="AQ621" i="15"/>
  <c r="AO642" i="15"/>
  <c r="AN642" i="15" s="1"/>
  <c r="BF642" i="15" s="1"/>
  <c r="AQ523" i="15"/>
  <c r="AO743" i="15"/>
  <c r="AO885" i="15"/>
  <c r="AA885" i="15" s="1"/>
  <c r="AV885" i="15" s="1"/>
  <c r="AQ822" i="15"/>
  <c r="BC664" i="15"/>
  <c r="V664" i="15" s="1"/>
  <c r="AQ1324" i="15"/>
  <c r="AO736" i="15"/>
  <c r="AA736" i="15" s="1"/>
  <c r="AV736" i="15" s="1"/>
  <c r="AQ1050" i="15"/>
  <c r="AU828" i="15"/>
  <c r="AU463" i="15"/>
  <c r="BC1061" i="15"/>
  <c r="V1061" i="15" s="1"/>
  <c r="BC485" i="15"/>
  <c r="V485" i="15" s="1"/>
  <c r="AO533" i="15"/>
  <c r="BC936" i="15"/>
  <c r="V936" i="15" s="1"/>
  <c r="AO1229" i="15"/>
  <c r="BC1101" i="15"/>
  <c r="V1101" i="15" s="1"/>
  <c r="AQ663" i="15"/>
  <c r="AQ778" i="15"/>
  <c r="BC1092" i="15"/>
  <c r="V1092" i="15" s="1"/>
  <c r="AQ1317" i="15"/>
  <c r="AQ918" i="15"/>
  <c r="AQ978" i="15"/>
  <c r="AO686" i="15"/>
  <c r="AA686" i="15" s="1"/>
  <c r="AV686" i="15" s="1"/>
  <c r="AQ1247" i="15"/>
  <c r="AU967" i="15"/>
  <c r="AX967" i="15" s="1"/>
  <c r="AZ967" i="15" s="1"/>
  <c r="AU752" i="15"/>
  <c r="AX752" i="15" s="1"/>
  <c r="AZ752" i="15" s="1"/>
  <c r="BC1198" i="15"/>
  <c r="V1198" i="15" s="1"/>
  <c r="AO1001" i="15"/>
  <c r="AQ1205" i="15"/>
  <c r="BC877" i="15"/>
  <c r="V877" i="15" s="1"/>
  <c r="AU1193" i="15"/>
  <c r="AX1193" i="15" s="1"/>
  <c r="AZ1193" i="15" s="1"/>
  <c r="BC1012" i="15"/>
  <c r="V1012" i="15" s="1"/>
  <c r="BC776" i="15"/>
  <c r="V776" i="15" s="1"/>
  <c r="AQ756" i="15"/>
  <c r="AQ821" i="15"/>
  <c r="BC1334" i="15"/>
  <c r="V1334" i="15" s="1"/>
  <c r="AO755" i="15"/>
  <c r="BC887" i="15"/>
  <c r="V887" i="15" s="1"/>
  <c r="BC1064" i="15"/>
  <c r="V1064" i="15" s="1"/>
  <c r="AO650" i="15"/>
  <c r="AU1004" i="15"/>
  <c r="AX1004" i="15" s="1"/>
  <c r="AZ1004" i="15" s="1"/>
  <c r="AQ1153" i="15"/>
  <c r="AU1272" i="15"/>
  <c r="AX1272" i="15" s="1"/>
  <c r="AZ1272" i="15" s="1"/>
  <c r="BC884" i="15"/>
  <c r="V884" i="15" s="1"/>
  <c r="AO1237" i="15"/>
  <c r="AQ733" i="15"/>
  <c r="AO437" i="15"/>
  <c r="AQ1145" i="15"/>
  <c r="AO1104" i="15"/>
  <c r="AQ696" i="15"/>
  <c r="AU513" i="15"/>
  <c r="AU702" i="15"/>
  <c r="AU1141" i="15"/>
  <c r="AX1141" i="15" s="1"/>
  <c r="AZ1141" i="15" s="1"/>
  <c r="AO1342" i="15"/>
  <c r="AQ662" i="15"/>
  <c r="BC1289" i="15"/>
  <c r="V1289" i="15" s="1"/>
  <c r="AO938" i="15"/>
  <c r="AU915" i="15"/>
  <c r="AX915" i="15" s="1"/>
  <c r="AZ915" i="15" s="1"/>
  <c r="AU641" i="15"/>
  <c r="BC617" i="15"/>
  <c r="V617" i="15" s="1"/>
  <c r="AU893" i="15"/>
  <c r="AX893" i="15" s="1"/>
  <c r="AZ893" i="15" s="1"/>
  <c r="BC1287" i="15"/>
  <c r="V1287" i="15" s="1"/>
  <c r="AU708" i="15"/>
  <c r="AQ554" i="15"/>
  <c r="AO467" i="15"/>
  <c r="AA467" i="15" s="1"/>
  <c r="AV467" i="15" s="1"/>
  <c r="BC571" i="15"/>
  <c r="V571" i="15" s="1"/>
  <c r="AO918" i="15"/>
  <c r="BC973" i="15"/>
  <c r="V973" i="15" s="1"/>
  <c r="AO731" i="15"/>
  <c r="AN731" i="15" s="1"/>
  <c r="BF731" i="15" s="1"/>
  <c r="AU1252" i="15"/>
  <c r="AX1252" i="15" s="1"/>
  <c r="AZ1252" i="15" s="1"/>
  <c r="AO1319" i="15"/>
  <c r="AO1321" i="15"/>
  <c r="AO1050" i="15"/>
  <c r="AN1050" i="15" s="1"/>
  <c r="BF1050" i="15" s="1"/>
  <c r="AQ934" i="15"/>
  <c r="AU744" i="15"/>
  <c r="AU643" i="15"/>
  <c r="BC833" i="15"/>
  <c r="V833" i="15" s="1"/>
  <c r="AQ875" i="15"/>
  <c r="AU974" i="15"/>
  <c r="AX974" i="15" s="1"/>
  <c r="AZ974" i="15" s="1"/>
  <c r="AU1290" i="15"/>
  <c r="AX1290" i="15" s="1"/>
  <c r="AZ1290" i="15" s="1"/>
  <c r="AU619" i="15"/>
  <c r="AO1204" i="15"/>
  <c r="BE708" i="15"/>
  <c r="AO1011" i="15"/>
  <c r="AN1011" i="15" s="1"/>
  <c r="BF1011" i="15" s="1"/>
  <c r="AO1187" i="15"/>
  <c r="BC979" i="15"/>
  <c r="V979" i="15" s="1"/>
  <c r="BC1143" i="15"/>
  <c r="V1143" i="15" s="1"/>
  <c r="AU887" i="15"/>
  <c r="AX887" i="15" s="1"/>
  <c r="AZ887" i="15" s="1"/>
  <c r="AO1150" i="15"/>
  <c r="AO1227" i="15"/>
  <c r="AQ936" i="15"/>
  <c r="AQ877" i="15"/>
  <c r="AO978" i="15"/>
  <c r="AQ1106" i="15"/>
  <c r="BC1243" i="15"/>
  <c r="V1243" i="15" s="1"/>
  <c r="AU1337" i="15"/>
  <c r="BC530" i="15"/>
  <c r="V530" i="15" s="1"/>
  <c r="AU961" i="15"/>
  <c r="AX961" i="15" s="1"/>
  <c r="AZ961" i="15" s="1"/>
  <c r="AU1274" i="15"/>
  <c r="AX1274" i="15" s="1"/>
  <c r="AZ1274" i="15" s="1"/>
  <c r="BC1240" i="15"/>
  <c r="V1240" i="15" s="1"/>
  <c r="AQ700" i="15"/>
  <c r="AO1057" i="15"/>
  <c r="AN1057" i="15" s="1"/>
  <c r="BF1057" i="15" s="1"/>
  <c r="AO882" i="15"/>
  <c r="AO1024" i="15"/>
  <c r="AQ1338" i="15"/>
  <c r="AQ967" i="15"/>
  <c r="AO470" i="15"/>
  <c r="AO1243" i="15"/>
  <c r="AO749" i="15"/>
  <c r="AN749" i="15" s="1"/>
  <c r="BF749" i="15" s="1"/>
  <c r="BC1235" i="15"/>
  <c r="V1235" i="15" s="1"/>
  <c r="AO981" i="15"/>
  <c r="AN981" i="15" s="1"/>
  <c r="BF981" i="15" s="1"/>
  <c r="AO519" i="15"/>
  <c r="AA519" i="15" s="1"/>
  <c r="AV519" i="15" s="1"/>
  <c r="AQ1274" i="15"/>
  <c r="BC1021" i="15"/>
  <c r="V1021" i="15" s="1"/>
  <c r="AO1005" i="15"/>
  <c r="AO1294" i="15"/>
  <c r="AU1096" i="15"/>
  <c r="AX1096" i="15" s="1"/>
  <c r="AZ1096" i="15" s="1"/>
  <c r="AO1114" i="15"/>
  <c r="BC1105" i="15"/>
  <c r="V1105" i="15" s="1"/>
  <c r="AO1190" i="15"/>
  <c r="BC1156" i="15"/>
  <c r="V1156" i="15" s="1"/>
  <c r="BC969" i="15"/>
  <c r="V969" i="15" s="1"/>
  <c r="AO838" i="15"/>
  <c r="AQ731" i="15"/>
  <c r="AO1111" i="15"/>
  <c r="AU1335" i="15"/>
  <c r="AX1335" i="15" s="1"/>
  <c r="AZ1335" i="15" s="1"/>
  <c r="AQ1012" i="15"/>
  <c r="AO797" i="15"/>
  <c r="AA797" i="15" s="1"/>
  <c r="AV797" i="15" s="1"/>
  <c r="AO1142" i="15"/>
  <c r="BC1207" i="15"/>
  <c r="V1207" i="15" s="1"/>
  <c r="BC822" i="15"/>
  <c r="V822" i="15" s="1"/>
  <c r="AU846" i="15"/>
  <c r="AX846" i="15" s="1"/>
  <c r="AZ846" i="15" s="1"/>
  <c r="AQ1319" i="15"/>
  <c r="BC1095" i="15"/>
  <c r="V1095" i="15" s="1"/>
  <c r="AO927" i="15"/>
  <c r="AQ1062" i="15"/>
  <c r="AU695" i="15"/>
  <c r="AQ1063" i="15"/>
  <c r="AO1280" i="15"/>
  <c r="AU1070" i="15"/>
  <c r="AX1070" i="15" s="1"/>
  <c r="AZ1070" i="15" s="1"/>
  <c r="AQ933" i="15"/>
  <c r="AU829" i="15"/>
  <c r="AX829" i="15" s="1"/>
  <c r="AZ829" i="15" s="1"/>
  <c r="AU1319" i="15"/>
  <c r="AX1319" i="15" s="1"/>
  <c r="AZ1319" i="15" s="1"/>
  <c r="AU1069" i="15"/>
  <c r="AX1069" i="15" s="1"/>
  <c r="AZ1069" i="15" s="1"/>
  <c r="AO973" i="15"/>
  <c r="AN973" i="15" s="1"/>
  <c r="BF973" i="15" s="1"/>
  <c r="BC1244" i="15"/>
  <c r="V1244" i="15" s="1"/>
  <c r="BC970" i="15"/>
  <c r="V970" i="15" s="1"/>
  <c r="AU826" i="15"/>
  <c r="BC517" i="15"/>
  <c r="V517" i="15" s="1"/>
  <c r="AU1338" i="15"/>
  <c r="AX1338" i="15" s="1"/>
  <c r="AZ1338" i="15" s="1"/>
  <c r="AO532" i="15"/>
  <c r="AU1333" i="15"/>
  <c r="AQ915" i="15"/>
  <c r="BC1091" i="15"/>
  <c r="V1091" i="15" s="1"/>
  <c r="BC1191" i="15"/>
  <c r="V1191" i="15" s="1"/>
  <c r="AU1282" i="15"/>
  <c r="AX1282" i="15" s="1"/>
  <c r="AZ1282" i="15" s="1"/>
  <c r="AO957" i="15"/>
  <c r="AN957" i="15" s="1"/>
  <c r="BF957" i="15" s="1"/>
  <c r="BC1116" i="15"/>
  <c r="V1116" i="15" s="1"/>
  <c r="AQ921" i="15"/>
  <c r="BC551" i="15"/>
  <c r="V551" i="15" s="1"/>
  <c r="AU935" i="15"/>
  <c r="AX935" i="15" s="1"/>
  <c r="AZ935" i="15" s="1"/>
  <c r="BC710" i="15"/>
  <c r="V710" i="15" s="1"/>
  <c r="AU1162" i="15"/>
  <c r="AX1162" i="15" s="1"/>
  <c r="AZ1162" i="15" s="1"/>
  <c r="AQ922" i="15"/>
  <c r="AQ645" i="15"/>
  <c r="AQ794" i="15"/>
  <c r="AU1189" i="15"/>
  <c r="AX1189" i="15" s="1"/>
  <c r="AZ1189" i="15" s="1"/>
  <c r="AO1019" i="15"/>
  <c r="AU1192" i="15"/>
  <c r="AX1192" i="15" s="1"/>
  <c r="AZ1192" i="15" s="1"/>
  <c r="BC1049" i="15"/>
  <c r="V1049" i="15" s="1"/>
  <c r="AU442" i="15"/>
  <c r="AX442" i="15" s="1"/>
  <c r="AZ442" i="15" s="1"/>
  <c r="AO972" i="15"/>
  <c r="AU700" i="15"/>
  <c r="AQ1002" i="15"/>
  <c r="BC880" i="15"/>
  <c r="V880" i="15" s="1"/>
  <c r="BC1185" i="15"/>
  <c r="V1185" i="15" s="1"/>
  <c r="BE299" i="15"/>
  <c r="AQ1236" i="15"/>
  <c r="AU848" i="15"/>
  <c r="AX848" i="15" s="1"/>
  <c r="AZ848" i="15" s="1"/>
  <c r="AO1198" i="15"/>
  <c r="AQ478" i="15"/>
  <c r="AU651" i="15"/>
  <c r="AX651" i="15" s="1"/>
  <c r="AZ651" i="15" s="1"/>
  <c r="AO1152" i="15"/>
  <c r="AU746" i="15"/>
  <c r="AX746" i="15" s="1"/>
  <c r="AZ746" i="15" s="1"/>
  <c r="AU1010" i="15"/>
  <c r="AX1010" i="15" s="1"/>
  <c r="AZ1010" i="15" s="1"/>
  <c r="AO967" i="15"/>
  <c r="BC778" i="15"/>
  <c r="V778" i="15" s="1"/>
  <c r="AQ1046" i="15"/>
  <c r="AO1070" i="15"/>
  <c r="AN1070" i="15" s="1"/>
  <c r="BF1070" i="15" s="1"/>
  <c r="AU1195" i="15"/>
  <c r="AX1195" i="15" s="1"/>
  <c r="AZ1195" i="15" s="1"/>
  <c r="BC758" i="15"/>
  <c r="V758" i="15" s="1"/>
  <c r="AO800" i="15"/>
  <c r="AO846" i="15"/>
  <c r="AN846" i="15" s="1"/>
  <c r="BF846" i="15" s="1"/>
  <c r="BC1138" i="15"/>
  <c r="V1138" i="15" s="1"/>
  <c r="AU1235" i="15"/>
  <c r="AX1235" i="15" s="1"/>
  <c r="AZ1235" i="15" s="1"/>
  <c r="BC1199" i="15"/>
  <c r="V1199" i="15" s="1"/>
  <c r="AU471" i="15"/>
  <c r="AX471" i="15" s="1"/>
  <c r="AZ471" i="15" s="1"/>
  <c r="AU1330" i="15"/>
  <c r="AX1330" i="15" s="1"/>
  <c r="AZ1330" i="15" s="1"/>
  <c r="AU968" i="15"/>
  <c r="AU1322" i="15"/>
  <c r="AX1322" i="15" s="1"/>
  <c r="AZ1322" i="15" s="1"/>
  <c r="AO524" i="15"/>
  <c r="AA524" i="15" s="1"/>
  <c r="AV524" i="15" s="1"/>
  <c r="AQ1249" i="15"/>
  <c r="AQ1008" i="15"/>
  <c r="BC1065" i="15"/>
  <c r="V1065" i="15" s="1"/>
  <c r="AQ867" i="15"/>
  <c r="BC522" i="15"/>
  <c r="V522" i="15" s="1"/>
  <c r="AQ956" i="15"/>
  <c r="BC705" i="15"/>
  <c r="V705" i="15" s="1"/>
  <c r="AO1292" i="15"/>
  <c r="AU1294" i="15"/>
  <c r="AX1294" i="15" s="1"/>
  <c r="AZ1294" i="15" s="1"/>
  <c r="AU883" i="15"/>
  <c r="AQ882" i="15"/>
  <c r="BE1023" i="15"/>
  <c r="AO1018" i="15"/>
  <c r="AQ1138" i="15"/>
  <c r="AQ558" i="15"/>
  <c r="AO1055" i="15"/>
  <c r="AN1055" i="15" s="1"/>
  <c r="BF1055" i="15" s="1"/>
  <c r="AO961" i="15"/>
  <c r="AU1285" i="15"/>
  <c r="AX1285" i="15" s="1"/>
  <c r="AZ1285" i="15" s="1"/>
  <c r="AU1295" i="15"/>
  <c r="AX1295" i="15" s="1"/>
  <c r="AZ1295" i="15" s="1"/>
  <c r="AU1097" i="15"/>
  <c r="AX1097" i="15" s="1"/>
  <c r="AZ1097" i="15" s="1"/>
  <c r="BC1322" i="15"/>
  <c r="V1322" i="15" s="1"/>
  <c r="AU1298" i="15"/>
  <c r="AX1298" i="15" s="1"/>
  <c r="AZ1298" i="15" s="1"/>
  <c r="AQ1198" i="15"/>
  <c r="AU1108" i="15"/>
  <c r="AQ1235" i="15"/>
  <c r="AQ925" i="15"/>
  <c r="AO1102" i="15"/>
  <c r="BC666" i="15"/>
  <c r="V666" i="15" s="1"/>
  <c r="AQ869" i="15"/>
  <c r="AQ1286" i="15"/>
  <c r="AQ1011" i="15"/>
  <c r="AO646" i="15"/>
  <c r="AU1060" i="15"/>
  <c r="AX1060" i="15" s="1"/>
  <c r="AZ1060" i="15" s="1"/>
  <c r="AU654" i="15"/>
  <c r="AU572" i="15"/>
  <c r="AO1247" i="15"/>
  <c r="BC712" i="15"/>
  <c r="V712" i="15" s="1"/>
  <c r="AO915" i="15"/>
  <c r="AU1325" i="15"/>
  <c r="AX1325" i="15" s="1"/>
  <c r="AZ1325" i="15" s="1"/>
  <c r="AU1318" i="15"/>
  <c r="AX1318" i="15" s="1"/>
  <c r="AZ1318" i="15" s="1"/>
  <c r="BC798" i="15"/>
  <c r="V798" i="15" s="1"/>
  <c r="BC1115" i="15"/>
  <c r="V1115" i="15" s="1"/>
  <c r="BC1159" i="15"/>
  <c r="V1159" i="15" s="1"/>
  <c r="BC961" i="15"/>
  <c r="V961" i="15" s="1"/>
  <c r="AO793" i="15"/>
  <c r="AA793" i="15" s="1"/>
  <c r="AV793" i="15" s="1"/>
  <c r="BC612" i="15"/>
  <c r="V612" i="15" s="1"/>
  <c r="AQ1237" i="15"/>
  <c r="AO693" i="15"/>
  <c r="AA693" i="15" s="1"/>
  <c r="AV693" i="15" s="1"/>
  <c r="AU1288" i="15"/>
  <c r="AX1288" i="15" s="1"/>
  <c r="AZ1288" i="15" s="1"/>
  <c r="BC1108" i="15"/>
  <c r="V1108" i="15" s="1"/>
  <c r="AU970" i="15"/>
  <c r="AX970" i="15" s="1"/>
  <c r="AZ970" i="15" s="1"/>
  <c r="AU923" i="15"/>
  <c r="AO1240" i="15"/>
  <c r="AO1139" i="15"/>
  <c r="BC688" i="15"/>
  <c r="V688" i="15" s="1"/>
  <c r="AO1153" i="15"/>
  <c r="AU1336" i="15"/>
  <c r="AX1336" i="15" s="1"/>
  <c r="AZ1336" i="15" s="1"/>
  <c r="AO623" i="15"/>
  <c r="AA623" i="15" s="1"/>
  <c r="AV623" i="15" s="1"/>
  <c r="AO1063" i="15"/>
  <c r="AN1063" i="15" s="1"/>
  <c r="BF1063" i="15" s="1"/>
  <c r="AO474" i="15"/>
  <c r="AA474" i="15" s="1"/>
  <c r="AV474" i="15" s="1"/>
  <c r="BE914" i="15"/>
  <c r="AU1024" i="15"/>
  <c r="BC1113" i="15"/>
  <c r="V1113" i="15" s="1"/>
  <c r="AO868" i="15"/>
  <c r="AA868" i="15" s="1"/>
  <c r="AV868" i="15" s="1"/>
  <c r="AO960" i="15"/>
  <c r="AN960" i="15" s="1"/>
  <c r="BF960" i="15" s="1"/>
  <c r="BC1298" i="15"/>
  <c r="V1298" i="15" s="1"/>
  <c r="AO615" i="15"/>
  <c r="AQ1102" i="15"/>
  <c r="AO848" i="15"/>
  <c r="AQ1294" i="15"/>
  <c r="AO1061" i="15"/>
  <c r="AU1148" i="15"/>
  <c r="AX1148" i="15" s="1"/>
  <c r="AZ1148" i="15" s="1"/>
  <c r="BC1237" i="15"/>
  <c r="V1237" i="15" s="1"/>
  <c r="AQ927" i="15"/>
  <c r="AO1046" i="15"/>
  <c r="AN1046" i="15" s="1"/>
  <c r="BF1046" i="15" s="1"/>
  <c r="BC1001" i="15"/>
  <c r="V1001" i="15" s="1"/>
  <c r="BC779" i="15"/>
  <c r="V779" i="15" s="1"/>
  <c r="AO934" i="15"/>
  <c r="BC603" i="15"/>
  <c r="V603" i="15" s="1"/>
  <c r="BC968" i="15"/>
  <c r="V968" i="15" s="1"/>
  <c r="AO1288" i="15"/>
  <c r="AU963" i="15"/>
  <c r="AO1248" i="15"/>
  <c r="AU523" i="15"/>
  <c r="AX523" i="15" s="1"/>
  <c r="AZ523" i="15" s="1"/>
  <c r="AU733" i="15"/>
  <c r="AX733" i="15" s="1"/>
  <c r="AZ733" i="15" s="1"/>
  <c r="AQ1108" i="15"/>
  <c r="AO1115" i="15"/>
  <c r="AO613" i="15"/>
  <c r="BC1003" i="15"/>
  <c r="V1003" i="15" s="1"/>
  <c r="AU1293" i="15"/>
  <c r="AX1293" i="15" s="1"/>
  <c r="AZ1293" i="15" s="1"/>
  <c r="AU784" i="15"/>
  <c r="AX784" i="15" s="1"/>
  <c r="AZ784" i="15" s="1"/>
  <c r="AU747" i="15"/>
  <c r="AO656" i="15"/>
  <c r="BC1181" i="15"/>
  <c r="V1181" i="15" s="1"/>
  <c r="BC913" i="15"/>
  <c r="V913" i="15" s="1"/>
  <c r="AO735" i="15"/>
  <c r="BC923" i="15"/>
  <c r="V923" i="15" s="1"/>
  <c r="BC1233" i="15"/>
  <c r="V1233" i="15" s="1"/>
  <c r="AO644" i="15"/>
  <c r="BC1202" i="15"/>
  <c r="V1202" i="15" s="1"/>
  <c r="AO1282" i="15"/>
  <c r="AO1281" i="15"/>
  <c r="AO511" i="15"/>
  <c r="AA511" i="15" s="1"/>
  <c r="AV511" i="15" s="1"/>
  <c r="AQ1227" i="15"/>
  <c r="AU1068" i="15"/>
  <c r="AX1068" i="15" s="1"/>
  <c r="AZ1068" i="15" s="1"/>
  <c r="AO747" i="15"/>
  <c r="AU531" i="15"/>
  <c r="AX531" i="15" s="1"/>
  <c r="AZ531" i="15" s="1"/>
  <c r="AO1341" i="15"/>
  <c r="AQ1053" i="15"/>
  <c r="AU552" i="15"/>
  <c r="AU1273" i="15"/>
  <c r="AX1273" i="15" s="1"/>
  <c r="AZ1273" i="15" s="1"/>
  <c r="AU1025" i="15"/>
  <c r="AX1025" i="15" s="1"/>
  <c r="AZ1025" i="15" s="1"/>
  <c r="AO836" i="15"/>
  <c r="AN836" i="15" s="1"/>
  <c r="BF836" i="15" s="1"/>
  <c r="AQ1144" i="15"/>
  <c r="AQ1293" i="15"/>
  <c r="BC1145" i="15"/>
  <c r="V1145" i="15" s="1"/>
  <c r="BC1008" i="15"/>
  <c r="V1008" i="15" s="1"/>
  <c r="AO1296" i="15"/>
  <c r="AQ747" i="15"/>
  <c r="AQ964" i="15"/>
  <c r="AO751" i="15"/>
  <c r="AU1099" i="15"/>
  <c r="AX1099" i="15" s="1"/>
  <c r="AZ1099" i="15" s="1"/>
  <c r="AQ650" i="15"/>
  <c r="AU791" i="15"/>
  <c r="AX791" i="15" s="1"/>
  <c r="AZ791" i="15" s="1"/>
  <c r="AO1158" i="15"/>
  <c r="BC742" i="15"/>
  <c r="V742" i="15" s="1"/>
  <c r="AO702" i="15"/>
  <c r="AA702" i="15" s="1"/>
  <c r="AV702" i="15" s="1"/>
  <c r="AQ551" i="15"/>
  <c r="BC1284" i="15"/>
  <c r="V1284" i="15" s="1"/>
  <c r="BE752" i="15"/>
  <c r="BC1192" i="15"/>
  <c r="V1192" i="15" s="1"/>
  <c r="AU528" i="15"/>
  <c r="AX528" i="15" s="1"/>
  <c r="AZ528" i="15" s="1"/>
  <c r="AQ800" i="15"/>
  <c r="BC1276" i="15"/>
  <c r="V1276" i="15" s="1"/>
  <c r="AU1243" i="15"/>
  <c r="AX1243" i="15" s="1"/>
  <c r="AZ1243" i="15" s="1"/>
  <c r="AO1279" i="15"/>
  <c r="AU705" i="15"/>
  <c r="BC1319" i="15"/>
  <c r="V1319" i="15" s="1"/>
  <c r="AO892" i="15"/>
  <c r="AU1190" i="15"/>
  <c r="AX1190" i="15" s="1"/>
  <c r="AZ1190" i="15" s="1"/>
  <c r="AO1291" i="15"/>
  <c r="AQ1010" i="15"/>
  <c r="AO690" i="15"/>
  <c r="AU1155" i="15"/>
  <c r="AX1155" i="15" s="1"/>
  <c r="AZ1155" i="15" s="1"/>
  <c r="AO649" i="15"/>
  <c r="AA649" i="15" s="1"/>
  <c r="AV649" i="15" s="1"/>
  <c r="AQ1070" i="15"/>
  <c r="AO1188" i="15"/>
  <c r="BC975" i="15"/>
  <c r="V975" i="15" s="1"/>
  <c r="BE168" i="15"/>
  <c r="AU653" i="15"/>
  <c r="AX653" i="15" s="1"/>
  <c r="AZ653" i="15" s="1"/>
  <c r="AO1105" i="15"/>
  <c r="BC929" i="15"/>
  <c r="V929" i="15" s="1"/>
  <c r="AO622" i="15"/>
  <c r="BC1104" i="15"/>
  <c r="V1104" i="15" s="1"/>
  <c r="AQ1158" i="15"/>
  <c r="AO866" i="15"/>
  <c r="AA866" i="15" s="1"/>
  <c r="AV866" i="15" s="1"/>
  <c r="AQ958" i="15"/>
  <c r="BC1208" i="15"/>
  <c r="V1208" i="15" s="1"/>
  <c r="BC1027" i="15"/>
  <c r="V1027" i="15" s="1"/>
  <c r="AU563" i="15"/>
  <c r="BC473" i="15"/>
  <c r="V473" i="15" s="1"/>
  <c r="BC830" i="15"/>
  <c r="V830" i="15" s="1"/>
  <c r="AO565" i="15"/>
  <c r="AA565" i="15" s="1"/>
  <c r="AV565" i="15" s="1"/>
  <c r="AU1191" i="15"/>
  <c r="AX1191" i="15" s="1"/>
  <c r="AZ1191" i="15" s="1"/>
  <c r="AO1327" i="15"/>
  <c r="BC1200" i="15"/>
  <c r="V1200" i="15" s="1"/>
  <c r="AQ1150" i="15"/>
  <c r="AO837" i="15"/>
  <c r="AN837" i="15" s="1"/>
  <c r="BF837" i="15" s="1"/>
  <c r="BC883" i="15"/>
  <c r="V883" i="15" s="1"/>
  <c r="AQ935" i="15"/>
  <c r="BC520" i="15"/>
  <c r="V520" i="15" s="1"/>
  <c r="AQ926" i="15"/>
  <c r="AO1277" i="15"/>
  <c r="AU1021" i="15"/>
  <c r="AX1021" i="15" s="1"/>
  <c r="AZ1021" i="15" s="1"/>
  <c r="AU697" i="15"/>
  <c r="AO824" i="15"/>
  <c r="AN824" i="15" s="1"/>
  <c r="BF824" i="15" s="1"/>
  <c r="AU1297" i="15"/>
  <c r="AX1297" i="15" s="1"/>
  <c r="AZ1297" i="15" s="1"/>
  <c r="BC1241" i="15"/>
  <c r="V1241" i="15" s="1"/>
  <c r="BC1100" i="15"/>
  <c r="V1100" i="15" s="1"/>
  <c r="BE641" i="15"/>
  <c r="AU1009" i="15"/>
  <c r="AX1009" i="15" s="1"/>
  <c r="AZ1009" i="15" s="1"/>
  <c r="AU1241" i="15"/>
  <c r="AX1241" i="15" s="1"/>
  <c r="AZ1241" i="15" s="1"/>
  <c r="AO705" i="15"/>
  <c r="AA705" i="15" s="1"/>
  <c r="AV705" i="15" s="1"/>
  <c r="AO668" i="15"/>
  <c r="AA668" i="15" s="1"/>
  <c r="AV668" i="15" s="1"/>
  <c r="AU1137" i="15"/>
  <c r="AX1137" i="15" s="1"/>
  <c r="AZ1137" i="15" s="1"/>
  <c r="BC699" i="15"/>
  <c r="V699" i="15" s="1"/>
  <c r="AU712" i="15"/>
  <c r="AX712" i="15" s="1"/>
  <c r="AZ712" i="15" s="1"/>
  <c r="BC1318" i="15"/>
  <c r="V1318" i="15" s="1"/>
  <c r="AU794" i="15"/>
  <c r="AQ431" i="15"/>
  <c r="AO643" i="15"/>
  <c r="BC435" i="15"/>
  <c r="V435" i="15" s="1"/>
  <c r="AU575" i="15"/>
  <c r="AX575" i="15" s="1"/>
  <c r="AO965" i="15"/>
  <c r="AU1226" i="15"/>
  <c r="AX1226" i="15" s="1"/>
  <c r="AZ1226" i="15" s="1"/>
  <c r="BC1149" i="15"/>
  <c r="V1149" i="15" s="1"/>
  <c r="AQ753" i="15"/>
  <c r="AQ1248" i="15"/>
  <c r="BC911" i="15"/>
  <c r="V911" i="15" s="1"/>
  <c r="BC1144" i="15"/>
  <c r="V1144" i="15" s="1"/>
  <c r="AO1109" i="15"/>
  <c r="AO929" i="15"/>
  <c r="AA929" i="15" s="1"/>
  <c r="AV929" i="15" s="1"/>
  <c r="AO709" i="15"/>
  <c r="AN709" i="15" s="1"/>
  <c r="BF709" i="15" s="1"/>
  <c r="AO1017" i="15"/>
  <c r="AN1017" i="15" s="1"/>
  <c r="BF1017" i="15" s="1"/>
  <c r="AO1189" i="15"/>
  <c r="AQ787" i="15"/>
  <c r="AQ426" i="15"/>
  <c r="AQ1203" i="15"/>
  <c r="BC1098" i="15"/>
  <c r="V1098" i="15" s="1"/>
  <c r="AO753" i="15"/>
  <c r="AN753" i="15" s="1"/>
  <c r="BF753" i="15" s="1"/>
  <c r="AQ932" i="15"/>
  <c r="BC1273" i="15"/>
  <c r="V1273" i="15" s="1"/>
  <c r="BC509" i="15"/>
  <c r="V509" i="15" s="1"/>
  <c r="BC1183" i="15"/>
  <c r="V1183" i="15" s="1"/>
  <c r="AO821" i="15"/>
  <c r="AA821" i="15" s="1"/>
  <c r="AV821" i="15" s="1"/>
  <c r="AO1324" i="15"/>
  <c r="BC796" i="15"/>
  <c r="V796" i="15" s="1"/>
  <c r="AO647" i="15"/>
  <c r="AO1106" i="15"/>
  <c r="BE927" i="15"/>
  <c r="AQ735" i="15"/>
  <c r="AO1337" i="15"/>
  <c r="AA1337" i="15" s="1"/>
  <c r="AV1337" i="15" s="1"/>
  <c r="AO569" i="15"/>
  <c r="AA569" i="15" s="1"/>
  <c r="AV569" i="15" s="1"/>
  <c r="BC1010" i="15"/>
  <c r="V1010" i="15" s="1"/>
  <c r="AU1249" i="15"/>
  <c r="AX1249" i="15" s="1"/>
  <c r="AZ1249" i="15" s="1"/>
  <c r="BC1288" i="15"/>
  <c r="V1288" i="15" s="1"/>
  <c r="AU687" i="15"/>
  <c r="AX687" i="15" s="1"/>
  <c r="AZ687" i="15" s="1"/>
  <c r="AQ1333" i="15"/>
  <c r="AU689" i="15"/>
  <c r="AQ828" i="15"/>
  <c r="AQ1278" i="15"/>
  <c r="AU1331" i="15"/>
  <c r="AX1331" i="15" s="1"/>
  <c r="AZ1331" i="15" s="1"/>
  <c r="AU608" i="15"/>
  <c r="AX608" i="15" s="1"/>
  <c r="AZ608" i="15" s="1"/>
  <c r="AO1099" i="15"/>
  <c r="BC1070" i="15"/>
  <c r="V1070" i="15" s="1"/>
  <c r="BE890" i="15"/>
  <c r="BC567" i="15"/>
  <c r="V567" i="15" s="1"/>
  <c r="BC1028" i="15"/>
  <c r="V1028" i="15" s="1"/>
  <c r="AO1058" i="15"/>
  <c r="AU467" i="15"/>
  <c r="AX467" i="15" s="1"/>
  <c r="AZ467" i="15" s="1"/>
  <c r="BC1231" i="15"/>
  <c r="V1231" i="15" s="1"/>
  <c r="AU660" i="15"/>
  <c r="AO974" i="15"/>
  <c r="AN974" i="15" s="1"/>
  <c r="BF974" i="15" s="1"/>
  <c r="AU710" i="15"/>
  <c r="AQ843" i="15"/>
  <c r="BC1323" i="15"/>
  <c r="V1323" i="15" s="1"/>
  <c r="BC974" i="15"/>
  <c r="V974" i="15" s="1"/>
  <c r="AO531" i="15"/>
  <c r="BC736" i="15"/>
  <c r="V736" i="15" s="1"/>
  <c r="AU1147" i="15"/>
  <c r="AQ1285" i="15"/>
  <c r="BC686" i="15"/>
  <c r="V686" i="15" s="1"/>
  <c r="AO1333" i="15"/>
  <c r="AA1333" i="15" s="1"/>
  <c r="AV1333" i="15" s="1"/>
  <c r="BC1277" i="15"/>
  <c r="V1277" i="15" s="1"/>
  <c r="BC740" i="15"/>
  <c r="V740" i="15" s="1"/>
  <c r="AU1011" i="15"/>
  <c r="AX1011" i="15" s="1"/>
  <c r="AZ1011" i="15" s="1"/>
  <c r="AU1202" i="15"/>
  <c r="AX1202" i="15" s="1"/>
  <c r="AZ1202" i="15" s="1"/>
  <c r="AO1091" i="15"/>
  <c r="AA1091" i="15" s="1"/>
  <c r="AV1091" i="15" s="1"/>
  <c r="AQ966" i="15"/>
  <c r="AO1201" i="15"/>
  <c r="AU886" i="15"/>
  <c r="AX886" i="15" s="1"/>
  <c r="AZ886" i="15" s="1"/>
  <c r="BC1059" i="15"/>
  <c r="V1059" i="15" s="1"/>
  <c r="BE778" i="15"/>
  <c r="BC841" i="15"/>
  <c r="V841" i="15" s="1"/>
  <c r="AU1061" i="15"/>
  <c r="AX1061" i="15" s="1"/>
  <c r="AZ1061" i="15" s="1"/>
  <c r="AQ974" i="15"/>
  <c r="AQ572" i="15"/>
  <c r="AQ881" i="15"/>
  <c r="AQ1325" i="15"/>
  <c r="BC1245" i="15"/>
  <c r="V1245" i="15" s="1"/>
  <c r="AU604" i="15"/>
  <c r="AO487" i="15"/>
  <c r="AA487" i="15" s="1"/>
  <c r="AV487" i="15" s="1"/>
  <c r="AO823" i="15"/>
  <c r="AQ1009" i="15"/>
  <c r="AU1056" i="15"/>
  <c r="AX1056" i="15" s="1"/>
  <c r="AZ1056" i="15" s="1"/>
  <c r="AU731" i="15"/>
  <c r="AX731" i="15" s="1"/>
  <c r="AZ731" i="15" s="1"/>
  <c r="AO528" i="15"/>
  <c r="BC642" i="15"/>
  <c r="V642" i="15" s="1"/>
  <c r="BC977" i="15"/>
  <c r="V977" i="15" s="1"/>
  <c r="BC925" i="15"/>
  <c r="V925" i="15" s="1"/>
  <c r="AU822" i="15"/>
  <c r="BC965" i="15"/>
  <c r="V965" i="15" s="1"/>
  <c r="AO1203" i="15"/>
  <c r="AO1231" i="15"/>
  <c r="AQ656" i="15"/>
  <c r="AU1227" i="15"/>
  <c r="AX1227" i="15" s="1"/>
  <c r="AZ1227" i="15" s="1"/>
  <c r="AU880" i="15"/>
  <c r="BC691" i="15"/>
  <c r="V691" i="15" s="1"/>
  <c r="BC829" i="15"/>
  <c r="V829" i="15" s="1"/>
  <c r="AQ1146" i="15"/>
  <c r="AU934" i="15"/>
  <c r="AX934" i="15" s="1"/>
  <c r="AZ934" i="15" s="1"/>
  <c r="BC513" i="15"/>
  <c r="V513" i="15" s="1"/>
  <c r="BC711" i="15"/>
  <c r="V711" i="15" s="1"/>
  <c r="BC962" i="15"/>
  <c r="V962" i="15" s="1"/>
  <c r="AU1027" i="15"/>
  <c r="AX1027" i="15" s="1"/>
  <c r="AZ1027" i="15" s="1"/>
  <c r="AQ472" i="15"/>
  <c r="AQ883" i="15"/>
  <c r="AU1343" i="15"/>
  <c r="AX1343" i="15" s="1"/>
  <c r="AZ1343" i="15" s="1"/>
  <c r="AO688" i="15"/>
  <c r="AQ1071" i="15"/>
  <c r="AQ1334" i="15"/>
  <c r="AU835" i="15"/>
  <c r="AX835" i="15" s="1"/>
  <c r="AZ835" i="15" s="1"/>
  <c r="AO1010" i="15"/>
  <c r="AQ709" i="15"/>
  <c r="BE732" i="15"/>
  <c r="BC526" i="15"/>
  <c r="V526" i="15" s="1"/>
  <c r="BC1048" i="15"/>
  <c r="V1048" i="15" s="1"/>
  <c r="BC1057" i="15"/>
  <c r="V1057" i="15" s="1"/>
  <c r="BC1251" i="15"/>
  <c r="V1251" i="15" s="1"/>
  <c r="AU933" i="15"/>
  <c r="AQ1055" i="15"/>
  <c r="BC873" i="15"/>
  <c r="V873" i="15" s="1"/>
  <c r="AO1092" i="15"/>
  <c r="AA1092" i="15" s="1"/>
  <c r="AV1092" i="15" s="1"/>
  <c r="AO1332" i="15"/>
  <c r="AU1208" i="15"/>
  <c r="AQ839" i="15"/>
  <c r="AU1240" i="15"/>
  <c r="AX1240" i="15" s="1"/>
  <c r="AZ1240" i="15" s="1"/>
  <c r="BC476" i="15"/>
  <c r="V476" i="15" s="1"/>
  <c r="AQ797" i="15"/>
  <c r="BC967" i="15"/>
  <c r="V967" i="15" s="1"/>
  <c r="AU911" i="15"/>
  <c r="AU694" i="15"/>
  <c r="AQ928" i="15"/>
  <c r="AO919" i="15"/>
  <c r="AN919" i="15" s="1"/>
  <c r="BF919" i="15" s="1"/>
  <c r="BC983" i="15"/>
  <c r="V983" i="15" s="1"/>
  <c r="BC927" i="15"/>
  <c r="V927" i="15" s="1"/>
  <c r="AQ844" i="15"/>
  <c r="AO914" i="15"/>
  <c r="AN914" i="15" s="1"/>
  <c r="BF914" i="15" s="1"/>
  <c r="AU779" i="15"/>
  <c r="AX779" i="15" s="1"/>
  <c r="AZ779" i="15" s="1"/>
  <c r="BC1336" i="15"/>
  <c r="V1336" i="15" s="1"/>
  <c r="BE216" i="15"/>
  <c r="BC978" i="15"/>
  <c r="V978" i="15" s="1"/>
  <c r="AO926" i="15"/>
  <c r="AN926" i="15" s="1"/>
  <c r="BF926" i="15" s="1"/>
  <c r="AO1146" i="15"/>
  <c r="AU787" i="15"/>
  <c r="AX787" i="15" s="1"/>
  <c r="AZ787" i="15" s="1"/>
  <c r="BC609" i="15"/>
  <c r="V609" i="15" s="1"/>
  <c r="AQ658" i="15"/>
  <c r="AU957" i="15"/>
  <c r="AX957" i="15" s="1"/>
  <c r="AZ957" i="15" s="1"/>
  <c r="BC926" i="15"/>
  <c r="V926" i="15" s="1"/>
  <c r="BC828" i="15"/>
  <c r="V828" i="15" s="1"/>
  <c r="AO930" i="15"/>
  <c r="AU735" i="15"/>
  <c r="BC1324" i="15"/>
  <c r="V1324" i="15" s="1"/>
  <c r="AU1203" i="15"/>
  <c r="AX1203" i="15" s="1"/>
  <c r="AZ1203" i="15" s="1"/>
  <c r="AQ1240" i="15"/>
  <c r="BC658" i="15"/>
  <c r="V658" i="15" s="1"/>
  <c r="BC1139" i="15"/>
  <c r="V1139" i="15" s="1"/>
  <c r="AO1162" i="15"/>
  <c r="AQ430" i="15"/>
  <c r="AQ1026" i="15"/>
  <c r="AQ1004" i="15"/>
  <c r="BC1011" i="15"/>
  <c r="V1011" i="15" s="1"/>
  <c r="AU833" i="15"/>
  <c r="AX833" i="15" s="1"/>
  <c r="AZ833" i="15" s="1"/>
  <c r="AQ1115" i="15"/>
  <c r="AO1117" i="15"/>
  <c r="AU929" i="15"/>
  <c r="AU1248" i="15"/>
  <c r="AX1248" i="15" s="1"/>
  <c r="AZ1248" i="15" s="1"/>
  <c r="BC1118" i="15"/>
  <c r="V1118" i="15" s="1"/>
  <c r="AQ739" i="15"/>
  <c r="AU468" i="15"/>
  <c r="AU666" i="15"/>
  <c r="BC1189" i="15"/>
  <c r="V1189" i="15" s="1"/>
  <c r="BC1111" i="15"/>
  <c r="V1111" i="15" s="1"/>
  <c r="AO1012" i="15"/>
  <c r="AN1012" i="15" s="1"/>
  <c r="BF1012" i="15" s="1"/>
  <c r="AU616" i="15"/>
  <c r="AX616" i="15" s="1"/>
  <c r="AZ616" i="15" s="1"/>
  <c r="AO980" i="15"/>
  <c r="AN980" i="15" s="1"/>
  <c r="BF980" i="15" s="1"/>
  <c r="AQ1197" i="15"/>
  <c r="AQ1288" i="15"/>
  <c r="BC1066" i="15"/>
  <c r="V1066" i="15" s="1"/>
  <c r="AQ1047" i="15"/>
  <c r="AO794" i="15"/>
  <c r="BC1196" i="15"/>
  <c r="V1196" i="15" s="1"/>
  <c r="AQ1296" i="15"/>
  <c r="AO608" i="15"/>
  <c r="AO1163" i="15"/>
  <c r="BC559" i="15"/>
  <c r="V559" i="15" s="1"/>
  <c r="AU554" i="15"/>
  <c r="AO1297" i="15"/>
  <c r="AO1101" i="15"/>
  <c r="AU1207" i="15"/>
  <c r="AX1207" i="15" s="1"/>
  <c r="AZ1207" i="15" s="1"/>
  <c r="AU917" i="15"/>
  <c r="AX917" i="15" s="1"/>
  <c r="AZ917" i="15" s="1"/>
  <c r="AQ1243" i="15"/>
  <c r="BC1193" i="15"/>
  <c r="V1193" i="15" s="1"/>
  <c r="AU1152" i="15"/>
  <c r="AX1152" i="15" s="1"/>
  <c r="AZ1152" i="15" s="1"/>
  <c r="AQ1093" i="15"/>
  <c r="AU525" i="15"/>
  <c r="BC1160" i="15"/>
  <c r="V1160" i="15" s="1"/>
  <c r="BC1337" i="15"/>
  <c r="V1337" i="15" s="1"/>
  <c r="AQ1331" i="15"/>
  <c r="AU1154" i="15"/>
  <c r="AX1154" i="15" s="1"/>
  <c r="AZ1154" i="15" s="1"/>
  <c r="BE617" i="15"/>
  <c r="AU1064" i="15"/>
  <c r="AX1064" i="15" s="1"/>
  <c r="AZ1064" i="15" s="1"/>
  <c r="AU1015" i="15"/>
  <c r="AO1206" i="15"/>
  <c r="AU1161" i="15"/>
  <c r="AX1161" i="15" s="1"/>
  <c r="AZ1161" i="15" s="1"/>
  <c r="AU512" i="15"/>
  <c r="AQ614" i="15"/>
  <c r="AO1155" i="15"/>
  <c r="AO825" i="15"/>
  <c r="AN825" i="15" s="1"/>
  <c r="BF825" i="15" s="1"/>
  <c r="AO571" i="15"/>
  <c r="BC847" i="15"/>
  <c r="V847" i="15" s="1"/>
  <c r="BC61" i="15"/>
  <c r="BC81" i="15"/>
  <c r="BC837" i="15"/>
  <c r="V837" i="15" s="1"/>
  <c r="AQ70" i="15"/>
  <c r="AU827" i="15"/>
  <c r="AX827" i="15" s="1"/>
  <c r="AZ827" i="15" s="1"/>
  <c r="AO301" i="15"/>
  <c r="AA301" i="15" s="1"/>
  <c r="AV301" i="15" s="1"/>
  <c r="BC23" i="15"/>
  <c r="AU242" i="15"/>
  <c r="BE208" i="15"/>
  <c r="AQ66" i="15"/>
  <c r="AU211" i="15"/>
  <c r="AX211" i="15" s="1"/>
  <c r="AZ211" i="15" s="1"/>
  <c r="AU168" i="15"/>
  <c r="BC241" i="15"/>
  <c r="V241" i="15" s="1"/>
  <c r="AQ603" i="15"/>
  <c r="AU713" i="15"/>
  <c r="AX713" i="15" s="1"/>
  <c r="AZ713" i="15" s="1"/>
  <c r="AU340" i="15"/>
  <c r="AQ193" i="15"/>
  <c r="AQ194" i="15"/>
  <c r="AQ195" i="15"/>
  <c r="BC20" i="15"/>
  <c r="BC250" i="15"/>
  <c r="V250" i="15" s="1"/>
  <c r="AO32" i="15"/>
  <c r="AQ74" i="15"/>
  <c r="AQ254" i="15"/>
  <c r="AQ112" i="15"/>
  <c r="AQ1151" i="15"/>
  <c r="AU341" i="15"/>
  <c r="AU34" i="15"/>
  <c r="AU969" i="15"/>
  <c r="AX969" i="15" s="1"/>
  <c r="AZ969" i="15" s="1"/>
  <c r="AO418" i="15"/>
  <c r="AA418" i="15" s="1"/>
  <c r="AV418" i="15" s="1"/>
  <c r="AO160" i="15"/>
  <c r="AQ508" i="15"/>
  <c r="AU514" i="15"/>
  <c r="AX514" i="15" s="1"/>
  <c r="AZ514" i="15" s="1"/>
  <c r="BC83" i="15"/>
  <c r="AO655" i="15"/>
  <c r="AA655" i="15" s="1"/>
  <c r="AV655" i="15" s="1"/>
  <c r="BC938" i="15"/>
  <c r="V938" i="15" s="1"/>
  <c r="BC152" i="15"/>
  <c r="V152" i="15" s="1"/>
  <c r="AQ914" i="15"/>
  <c r="AU665" i="15"/>
  <c r="AU1145" i="15"/>
  <c r="AX1145" i="15" s="1"/>
  <c r="AZ1145" i="15" s="1"/>
  <c r="BC616" i="15"/>
  <c r="V616" i="15" s="1"/>
  <c r="BC395" i="15"/>
  <c r="V395" i="15" s="1"/>
  <c r="AU293" i="15"/>
  <c r="AU659" i="15"/>
  <c r="AO958" i="15"/>
  <c r="AN958" i="15" s="1"/>
  <c r="BF958" i="15" s="1"/>
  <c r="AU390" i="15"/>
  <c r="BE735" i="15"/>
  <c r="BC259" i="15"/>
  <c r="V259" i="15" s="1"/>
  <c r="BC660" i="15"/>
  <c r="V660" i="15" s="1"/>
  <c r="AU388" i="15"/>
  <c r="AX388" i="15" s="1"/>
  <c r="AZ388" i="15" s="1"/>
  <c r="AO698" i="15"/>
  <c r="AO395" i="15"/>
  <c r="AA395" i="15" s="1"/>
  <c r="AV395" i="15" s="1"/>
  <c r="BE800" i="15"/>
  <c r="BE921" i="15"/>
  <c r="BC417" i="15"/>
  <c r="V417" i="15" s="1"/>
  <c r="BE1002" i="15"/>
  <c r="AU433" i="15"/>
  <c r="AO350" i="15"/>
  <c r="BC529" i="15"/>
  <c r="V529" i="15" s="1"/>
  <c r="BC351" i="15"/>
  <c r="V351" i="15" s="1"/>
  <c r="AU349" i="15"/>
  <c r="AO662" i="15"/>
  <c r="AN662" i="15" s="1"/>
  <c r="BF662" i="15" s="1"/>
  <c r="BC1247" i="15"/>
  <c r="V1247" i="15" s="1"/>
  <c r="AU103" i="15"/>
  <c r="BC418" i="15"/>
  <c r="V418" i="15" s="1"/>
  <c r="BC735" i="15"/>
  <c r="V735" i="15" s="1"/>
  <c r="BC36" i="15"/>
  <c r="AU732" i="15"/>
  <c r="AX732" i="15" s="1"/>
  <c r="AZ732" i="15" s="1"/>
  <c r="AU1153" i="15"/>
  <c r="AX1153" i="15" s="1"/>
  <c r="AZ1153" i="15" s="1"/>
  <c r="AO152" i="15"/>
  <c r="AA152" i="15" s="1"/>
  <c r="AV152" i="15" s="1"/>
  <c r="AU253" i="15"/>
  <c r="AU292" i="15"/>
  <c r="AO372" i="15"/>
  <c r="AU114" i="15"/>
  <c r="AQ476" i="15"/>
  <c r="AU1334" i="15"/>
  <c r="AX1334" i="15" s="1"/>
  <c r="AZ1334" i="15" s="1"/>
  <c r="AU797" i="15"/>
  <c r="BE344" i="15"/>
  <c r="BC245" i="15"/>
  <c r="V245" i="15" s="1"/>
  <c r="AO482" i="15"/>
  <c r="AU691" i="15"/>
  <c r="BC384" i="15"/>
  <c r="V384" i="15" s="1"/>
  <c r="BC486" i="15"/>
  <c r="V486" i="15" s="1"/>
  <c r="AQ1233" i="15"/>
  <c r="BC879" i="15"/>
  <c r="V879" i="15" s="1"/>
  <c r="AU1271" i="15"/>
  <c r="AX1271" i="15" s="1"/>
  <c r="AZ1271" i="15" s="1"/>
  <c r="AQ1025" i="15"/>
  <c r="AU795" i="15"/>
  <c r="AX795" i="15" s="1"/>
  <c r="AZ795" i="15" s="1"/>
  <c r="AU115" i="15"/>
  <c r="BC613" i="15"/>
  <c r="V613" i="15" s="1"/>
  <c r="AU147" i="15"/>
  <c r="AQ326" i="15"/>
  <c r="AO1022" i="15"/>
  <c r="AQ1318" i="15"/>
  <c r="BC892" i="15"/>
  <c r="V892" i="15" s="1"/>
  <c r="AO562" i="15"/>
  <c r="BC875" i="15"/>
  <c r="V875" i="15" s="1"/>
  <c r="BE433" i="15"/>
  <c r="AQ695" i="15"/>
  <c r="AQ239" i="15"/>
  <c r="AU600" i="15"/>
  <c r="BC839" i="15"/>
  <c r="V839" i="15" s="1"/>
  <c r="BC301" i="15"/>
  <c r="V301" i="15" s="1"/>
  <c r="AO781" i="15"/>
  <c r="AO63" i="15"/>
  <c r="AA63" i="15" s="1"/>
  <c r="AV63" i="15" s="1"/>
  <c r="AQ1230" i="15"/>
  <c r="BC331" i="15"/>
  <c r="V331" i="15" s="1"/>
  <c r="AQ434" i="15"/>
  <c r="BC470" i="15"/>
  <c r="V470" i="15" s="1"/>
  <c r="BC18" i="15"/>
  <c r="AU335" i="15"/>
  <c r="AU73" i="15"/>
  <c r="AX73" i="15" s="1"/>
  <c r="AZ73" i="15" s="1"/>
  <c r="AU389" i="15"/>
  <c r="AQ655" i="15"/>
  <c r="AQ1279" i="15"/>
  <c r="AU568" i="15"/>
  <c r="AX568" i="15" s="1"/>
  <c r="AZ568" i="15" s="1"/>
  <c r="BC57" i="15"/>
  <c r="BC106" i="15"/>
  <c r="AQ657" i="15"/>
  <c r="AU621" i="15"/>
  <c r="AX621" i="15" s="1"/>
  <c r="AZ621" i="15" s="1"/>
  <c r="AO740" i="15"/>
  <c r="AN740" i="15" s="1"/>
  <c r="BF740" i="15" s="1"/>
  <c r="AO163" i="15"/>
  <c r="AA163" i="15" s="1"/>
  <c r="AV163" i="15" s="1"/>
  <c r="AO928" i="15"/>
  <c r="AU118" i="15"/>
  <c r="BC332" i="15"/>
  <c r="V332" i="15" s="1"/>
  <c r="AQ102" i="15"/>
  <c r="AO351" i="15"/>
  <c r="AA351" i="15" s="1"/>
  <c r="AV351" i="15" s="1"/>
  <c r="BC329" i="15"/>
  <c r="V329" i="15" s="1"/>
  <c r="BE844" i="15"/>
  <c r="AO433" i="15"/>
  <c r="AU21" i="15"/>
  <c r="AX21" i="15" s="1"/>
  <c r="AZ21" i="15" s="1"/>
  <c r="BE688" i="15"/>
  <c r="AU430" i="15"/>
  <c r="AX430" i="15" s="1"/>
  <c r="AZ430" i="15" s="1"/>
  <c r="AU487" i="15"/>
  <c r="BC1097" i="15"/>
  <c r="V1097" i="15" s="1"/>
  <c r="AO421" i="15"/>
  <c r="AA421" i="15" s="1"/>
  <c r="AV421" i="15" s="1"/>
  <c r="BC371" i="15"/>
  <c r="V371" i="15" s="1"/>
  <c r="AO386" i="15"/>
  <c r="AA386" i="15" s="1"/>
  <c r="AV386" i="15" s="1"/>
  <c r="AQ1095" i="15"/>
  <c r="AU428" i="15"/>
  <c r="AX428" i="15" s="1"/>
  <c r="AZ428" i="15" s="1"/>
  <c r="BE958" i="15"/>
  <c r="AO306" i="15"/>
  <c r="AA306" i="15" s="1"/>
  <c r="AV306" i="15" s="1"/>
  <c r="BC150" i="15"/>
  <c r="V150" i="15" s="1"/>
  <c r="BC527" i="15"/>
  <c r="V527" i="15" s="1"/>
  <c r="AU336" i="15"/>
  <c r="AO704" i="15"/>
  <c r="AU699" i="15"/>
  <c r="BE664" i="15"/>
  <c r="AQ483" i="15"/>
  <c r="BC68" i="15"/>
  <c r="AO126" i="15"/>
  <c r="AA126" i="15" s="1"/>
  <c r="AV126" i="15" s="1"/>
  <c r="AO522" i="15"/>
  <c r="AA522" i="15" s="1"/>
  <c r="AV522" i="15" s="1"/>
  <c r="AO283" i="15"/>
  <c r="AA283" i="15" s="1"/>
  <c r="AV283" i="15" s="1"/>
  <c r="AO786" i="15"/>
  <c r="AN786" i="15" s="1"/>
  <c r="BF786" i="15" s="1"/>
  <c r="BC755" i="15"/>
  <c r="V755" i="15" s="1"/>
  <c r="AU1204" i="15"/>
  <c r="AX1204" i="15" s="1"/>
  <c r="AZ1204" i="15" s="1"/>
  <c r="BC597" i="15"/>
  <c r="V597" i="15" s="1"/>
  <c r="AO209" i="15"/>
  <c r="AA209" i="15" s="1"/>
  <c r="AV209" i="15" s="1"/>
  <c r="AQ101" i="15"/>
  <c r="AU840" i="15"/>
  <c r="AQ105" i="15"/>
  <c r="AQ306" i="15"/>
  <c r="AU1140" i="15"/>
  <c r="AX1140" i="15" s="1"/>
  <c r="AZ1140" i="15" s="1"/>
  <c r="BC442" i="15"/>
  <c r="V442" i="15" s="1"/>
  <c r="AO217" i="15"/>
  <c r="AQ507" i="15"/>
  <c r="AU67" i="15"/>
  <c r="AX67" i="15" s="1"/>
  <c r="AZ67" i="15" s="1"/>
  <c r="AO1014" i="15"/>
  <c r="AU61" i="15"/>
  <c r="AX61" i="15" s="1"/>
  <c r="AZ61" i="15" s="1"/>
  <c r="AQ57" i="15"/>
  <c r="BC29" i="15"/>
  <c r="AQ649" i="15"/>
  <c r="BC163" i="15"/>
  <c r="V163" i="15" s="1"/>
  <c r="AO105" i="15"/>
  <c r="AA105" i="15" s="1"/>
  <c r="AV105" i="15" s="1"/>
  <c r="AQ13" i="15"/>
  <c r="BC577" i="15"/>
  <c r="V577" i="15" s="1"/>
  <c r="AO65" i="15"/>
  <c r="AA65" i="15" s="1"/>
  <c r="AV65" i="15" s="1"/>
  <c r="BC429" i="15"/>
  <c r="V429" i="15" s="1"/>
  <c r="AU160" i="15"/>
  <c r="AO242" i="15"/>
  <c r="AA242" i="15" s="1"/>
  <c r="AV242" i="15" s="1"/>
  <c r="BC461" i="15"/>
  <c r="V461" i="15" s="1"/>
  <c r="AQ340" i="15"/>
  <c r="AO390" i="15"/>
  <c r="AA390" i="15" s="1"/>
  <c r="AV390" i="15" s="1"/>
  <c r="AU17" i="15"/>
  <c r="BC333" i="15"/>
  <c r="V333" i="15" s="1"/>
  <c r="AQ568" i="15"/>
  <c r="BE689" i="15"/>
  <c r="AU33" i="15"/>
  <c r="BC700" i="15"/>
  <c r="V700" i="15" s="1"/>
  <c r="AQ530" i="15"/>
  <c r="AO326" i="15"/>
  <c r="AO645" i="15"/>
  <c r="AA645" i="15" s="1"/>
  <c r="AV645" i="15" s="1"/>
  <c r="AO480" i="15"/>
  <c r="AA480" i="15" s="1"/>
  <c r="AV480" i="15" s="1"/>
  <c r="AU686" i="15"/>
  <c r="BE784" i="15"/>
  <c r="BC419" i="15"/>
  <c r="V419" i="15" s="1"/>
  <c r="AU200" i="15"/>
  <c r="AX200" i="15" s="1"/>
  <c r="AZ200" i="15" s="1"/>
  <c r="AO114" i="15"/>
  <c r="AA114" i="15" s="1"/>
  <c r="AV114" i="15" s="1"/>
  <c r="AO59" i="15"/>
  <c r="AO147" i="15"/>
  <c r="BC713" i="15"/>
  <c r="V713" i="15" s="1"/>
  <c r="BC169" i="15"/>
  <c r="V169" i="15" s="1"/>
  <c r="AU30" i="15"/>
  <c r="AO236" i="15"/>
  <c r="AA236" i="15" s="1"/>
  <c r="AV236" i="15" s="1"/>
  <c r="BE209" i="15"/>
  <c r="AQ607" i="15"/>
  <c r="AQ438" i="15"/>
  <c r="AU529" i="15"/>
  <c r="BC218" i="15"/>
  <c r="V218" i="15" s="1"/>
  <c r="AO696" i="15"/>
  <c r="AQ124" i="15"/>
  <c r="BC598" i="15"/>
  <c r="V598" i="15" s="1"/>
  <c r="AO127" i="15"/>
  <c r="AA127" i="15" s="1"/>
  <c r="AV127" i="15" s="1"/>
  <c r="AO162" i="15"/>
  <c r="AU65" i="15"/>
  <c r="AU571" i="15"/>
  <c r="AX571" i="15" s="1"/>
  <c r="AZ571" i="15" s="1"/>
  <c r="AQ18" i="15"/>
  <c r="AO552" i="15"/>
  <c r="AA552" i="15" s="1"/>
  <c r="AV552" i="15" s="1"/>
  <c r="BC338" i="15"/>
  <c r="V338" i="15" s="1"/>
  <c r="AQ260" i="15"/>
  <c r="AO1293" i="15"/>
  <c r="AO375" i="15"/>
  <c r="AO394" i="15"/>
  <c r="AA394" i="15" s="1"/>
  <c r="AV394" i="15" s="1"/>
  <c r="AQ78" i="15"/>
  <c r="BC471" i="15"/>
  <c r="V471" i="15" s="1"/>
  <c r="AU555" i="15"/>
  <c r="AX555" i="15" s="1"/>
  <c r="AZ555" i="15" s="1"/>
  <c r="AO884" i="15"/>
  <c r="AQ470" i="15"/>
  <c r="BC237" i="15"/>
  <c r="V237" i="15" s="1"/>
  <c r="AQ146" i="15"/>
  <c r="AQ375" i="15"/>
  <c r="BC327" i="15"/>
  <c r="V327" i="15" s="1"/>
  <c r="BC213" i="15"/>
  <c r="V213" i="15" s="1"/>
  <c r="AO206" i="15"/>
  <c r="AO216" i="15"/>
  <c r="AA216" i="15" s="1"/>
  <c r="AV216" i="15" s="1"/>
  <c r="BC657" i="15"/>
  <c r="V657" i="15" s="1"/>
  <c r="AU204" i="15"/>
  <c r="AO745" i="15"/>
  <c r="AN745" i="15" s="1"/>
  <c r="BF745" i="15" s="1"/>
  <c r="AO1184" i="15"/>
  <c r="BC166" i="15"/>
  <c r="V166" i="15" s="1"/>
  <c r="AO710" i="15"/>
  <c r="BC656" i="15"/>
  <c r="V656" i="15" s="1"/>
  <c r="BC127" i="15"/>
  <c r="BC193" i="15"/>
  <c r="V193" i="15" s="1"/>
  <c r="BC869" i="15"/>
  <c r="V869" i="15" s="1"/>
  <c r="BC168" i="15"/>
  <c r="V168" i="15" s="1"/>
  <c r="AU578" i="15"/>
  <c r="AX578" i="15" s="1"/>
  <c r="AZ578" i="15" s="1"/>
  <c r="BE1008" i="15"/>
  <c r="AQ605" i="15"/>
  <c r="AO17" i="15"/>
  <c r="AA17" i="15" s="1"/>
  <c r="AV17" i="15" s="1"/>
  <c r="AQ1056" i="15"/>
  <c r="AO345" i="15"/>
  <c r="AO256" i="15"/>
  <c r="AA256" i="15" s="1"/>
  <c r="AV256" i="15" s="1"/>
  <c r="AQ785" i="15"/>
  <c r="BC151" i="15"/>
  <c r="V151" i="15" s="1"/>
  <c r="AU874" i="15"/>
  <c r="AX874" i="15" s="1"/>
  <c r="AZ874" i="15" s="1"/>
  <c r="AU102" i="15"/>
  <c r="BC69" i="15"/>
  <c r="AQ160" i="15"/>
  <c r="AU743" i="15"/>
  <c r="AX743" i="15" s="1"/>
  <c r="AZ743" i="15" s="1"/>
  <c r="BC31" i="15"/>
  <c r="BC13" i="15"/>
  <c r="BE170" i="15"/>
  <c r="AQ79" i="15"/>
  <c r="AQ1018" i="15"/>
  <c r="BC289" i="15"/>
  <c r="V289" i="15" s="1"/>
  <c r="AO891" i="15"/>
  <c r="AN891" i="15" s="1"/>
  <c r="BF891" i="15" s="1"/>
  <c r="AU198" i="15"/>
  <c r="AU63" i="15"/>
  <c r="AU394" i="15"/>
  <c r="AU375" i="15"/>
  <c r="AQ845" i="15"/>
  <c r="AO664" i="15"/>
  <c r="AQ56" i="15"/>
  <c r="BE149" i="15"/>
  <c r="AU1116" i="15"/>
  <c r="AO336" i="15"/>
  <c r="AA336" i="15" s="1"/>
  <c r="AV336" i="15" s="1"/>
  <c r="AO305" i="15"/>
  <c r="AU206" i="15"/>
  <c r="AU386" i="15"/>
  <c r="AQ702" i="15"/>
  <c r="BC428" i="15"/>
  <c r="V428" i="15" s="1"/>
  <c r="AQ251" i="15"/>
  <c r="AQ642" i="15"/>
  <c r="BC206" i="15"/>
  <c r="V206" i="15" s="1"/>
  <c r="AQ201" i="15"/>
  <c r="BE867" i="15"/>
  <c r="AU777" i="15"/>
  <c r="AQ659" i="15"/>
  <c r="BC431" i="15"/>
  <c r="V431" i="15" s="1"/>
  <c r="AO101" i="15"/>
  <c r="AU346" i="15"/>
  <c r="AO109" i="15"/>
  <c r="AA109" i="15" s="1"/>
  <c r="AV109" i="15" s="1"/>
  <c r="AO102" i="15"/>
  <c r="BC121" i="15"/>
  <c r="AO844" i="15"/>
  <c r="AN844" i="15" s="1"/>
  <c r="BF844" i="15" s="1"/>
  <c r="AO376" i="15"/>
  <c r="AA376" i="15" s="1"/>
  <c r="AV376" i="15" s="1"/>
  <c r="AU474" i="15"/>
  <c r="BC246" i="15"/>
  <c r="V246" i="15" s="1"/>
  <c r="AU527" i="15"/>
  <c r="AO262" i="15"/>
  <c r="AA262" i="15" s="1"/>
  <c r="AV262" i="15" s="1"/>
  <c r="AU391" i="15"/>
  <c r="AX391" i="15" s="1"/>
  <c r="AZ391" i="15" s="1"/>
  <c r="BC835" i="15"/>
  <c r="V835" i="15" s="1"/>
  <c r="AO842" i="15"/>
  <c r="AA842" i="15" s="1"/>
  <c r="AV842" i="15" s="1"/>
  <c r="BC172" i="15"/>
  <c r="V172" i="15" s="1"/>
  <c r="AU163" i="15"/>
  <c r="BC257" i="15"/>
  <c r="V257" i="15" s="1"/>
  <c r="BC426" i="15"/>
  <c r="V426" i="15" s="1"/>
  <c r="AO694" i="15"/>
  <c r="AA694" i="15" s="1"/>
  <c r="AV694" i="15" s="1"/>
  <c r="AO392" i="15"/>
  <c r="BC148" i="15"/>
  <c r="V148" i="15" s="1"/>
  <c r="AO58" i="15"/>
  <c r="AA58" i="15" s="1"/>
  <c r="AV58" i="15" s="1"/>
  <c r="AQ104" i="15"/>
  <c r="AU337" i="15"/>
  <c r="AX337" i="15" s="1"/>
  <c r="AZ337" i="15" s="1"/>
  <c r="BC1161" i="15"/>
  <c r="V1161" i="15" s="1"/>
  <c r="AO19" i="15"/>
  <c r="AA19" i="15" s="1"/>
  <c r="AV19" i="15" s="1"/>
  <c r="AU303" i="15"/>
  <c r="BC891" i="15"/>
  <c r="V891" i="15" s="1"/>
  <c r="AO113" i="15"/>
  <c r="AU256" i="15"/>
  <c r="AU667" i="15"/>
  <c r="AO618" i="15"/>
  <c r="AO742" i="15"/>
  <c r="AN742" i="15" s="1"/>
  <c r="BF742" i="15" s="1"/>
  <c r="BE372" i="15"/>
  <c r="AQ754" i="15"/>
  <c r="BC293" i="15"/>
  <c r="V293" i="15" s="1"/>
  <c r="AQ1137" i="15"/>
  <c r="AU872" i="15"/>
  <c r="AU1186" i="15"/>
  <c r="AX1186" i="15" s="1"/>
  <c r="AZ1186" i="15" s="1"/>
  <c r="AU436" i="15"/>
  <c r="AO599" i="15"/>
  <c r="AN599" i="15" s="1"/>
  <c r="BF599" i="15" s="1"/>
  <c r="BC156" i="15"/>
  <c r="V156" i="15" s="1"/>
  <c r="AU155" i="15"/>
  <c r="BC872" i="15"/>
  <c r="V872" i="15" s="1"/>
  <c r="AU834" i="15"/>
  <c r="AO554" i="15"/>
  <c r="AA554" i="15" s="1"/>
  <c r="AV554" i="15" s="1"/>
  <c r="AU238" i="15"/>
  <c r="BC424" i="15"/>
  <c r="V424" i="15" s="1"/>
  <c r="AU561" i="15"/>
  <c r="AX561" i="15" s="1"/>
  <c r="AZ561" i="15" s="1"/>
  <c r="AO486" i="15"/>
  <c r="AA486" i="15" s="1"/>
  <c r="AV486" i="15" s="1"/>
  <c r="AU20" i="15"/>
  <c r="AX20" i="15" s="1"/>
  <c r="AZ20" i="15" s="1"/>
  <c r="AO1147" i="15"/>
  <c r="AA1147" i="15" s="1"/>
  <c r="AV1147" i="15" s="1"/>
  <c r="AQ125" i="15"/>
  <c r="BC525" i="15"/>
  <c r="V525" i="15" s="1"/>
  <c r="AO246" i="15"/>
  <c r="AA246" i="15" s="1"/>
  <c r="AV246" i="15" s="1"/>
  <c r="BC1325" i="15"/>
  <c r="V1325" i="15" s="1"/>
  <c r="AO303" i="15"/>
  <c r="AA303" i="15" s="1"/>
  <c r="AV303" i="15" s="1"/>
  <c r="BE202" i="15"/>
  <c r="AO1002" i="15"/>
  <c r="AN1002" i="15" s="1"/>
  <c r="BF1002" i="15" s="1"/>
  <c r="AQ752" i="15"/>
  <c r="AO237" i="15"/>
  <c r="AA237" i="15" s="1"/>
  <c r="AV237" i="15" s="1"/>
  <c r="BC112" i="15"/>
  <c r="AO14" i="15"/>
  <c r="AQ521" i="15"/>
  <c r="BC30" i="15"/>
  <c r="AU294" i="15"/>
  <c r="AQ25" i="15"/>
  <c r="AU170" i="15"/>
  <c r="AO151" i="15"/>
  <c r="AA151" i="15" s="1"/>
  <c r="AV151" i="15" s="1"/>
  <c r="BC797" i="15"/>
  <c r="V797" i="15" s="1"/>
  <c r="BE341" i="15"/>
  <c r="AO328" i="15"/>
  <c r="AA328" i="15" s="1"/>
  <c r="AV328" i="15" s="1"/>
  <c r="AQ343" i="15"/>
  <c r="AO70" i="15"/>
  <c r="BC1158" i="15"/>
  <c r="V1158" i="15" s="1"/>
  <c r="AU801" i="15"/>
  <c r="AQ689" i="15"/>
  <c r="AQ122" i="15"/>
  <c r="BE167" i="15"/>
  <c r="AQ250" i="15"/>
  <c r="BC562" i="15"/>
  <c r="V562" i="15" s="1"/>
  <c r="AO1338" i="15"/>
  <c r="AO1066" i="15"/>
  <c r="AO247" i="15"/>
  <c r="AA247" i="15" s="1"/>
  <c r="AV247" i="15" s="1"/>
  <c r="AU162" i="15"/>
  <c r="AX162" i="15" s="1"/>
  <c r="AZ162" i="15" s="1"/>
  <c r="AU1160" i="15"/>
  <c r="AX1160" i="15" s="1"/>
  <c r="AZ1160" i="15" s="1"/>
  <c r="AO57" i="15"/>
  <c r="AA57" i="15" s="1"/>
  <c r="AV57" i="15" s="1"/>
  <c r="AU283" i="15"/>
  <c r="AX283" i="15" s="1"/>
  <c r="BC467" i="15"/>
  <c r="V467" i="15" s="1"/>
  <c r="AU374" i="15"/>
  <c r="AU567" i="15"/>
  <c r="AO605" i="15"/>
  <c r="AU35" i="15"/>
  <c r="AO159" i="15"/>
  <c r="AA159" i="15" s="1"/>
  <c r="AV159" i="15" s="1"/>
  <c r="AU1185" i="15"/>
  <c r="AX1185" i="15" s="1"/>
  <c r="AZ1185" i="15" s="1"/>
  <c r="AU146" i="15"/>
  <c r="AU485" i="15"/>
  <c r="AX485" i="15" s="1"/>
  <c r="AZ485" i="15" s="1"/>
  <c r="AO831" i="15"/>
  <c r="AU344" i="15"/>
  <c r="AU352" i="15"/>
  <c r="AX352" i="15" s="1"/>
  <c r="AZ352" i="15" s="1"/>
  <c r="AU416" i="15"/>
  <c r="AU77" i="15"/>
  <c r="AQ115" i="15"/>
  <c r="BE754" i="15"/>
  <c r="BC261" i="15"/>
  <c r="V261" i="15" s="1"/>
  <c r="AO259" i="15"/>
  <c r="AU216" i="15"/>
  <c r="AO964" i="15"/>
  <c r="AA964" i="15" s="1"/>
  <c r="AV964" i="15" s="1"/>
  <c r="BE831" i="15"/>
  <c r="AU603" i="15"/>
  <c r="BE755" i="15"/>
  <c r="AQ305" i="15"/>
  <c r="AO289" i="15"/>
  <c r="AN289" i="15" s="1"/>
  <c r="BF289" i="15" s="1"/>
  <c r="BC110" i="15"/>
  <c r="AU251" i="15"/>
  <c r="AU1316" i="15"/>
  <c r="AX1316" i="15" s="1"/>
  <c r="AZ1316" i="15" s="1"/>
  <c r="BC119" i="15"/>
  <c r="BC566" i="15"/>
  <c r="V566" i="15" s="1"/>
  <c r="AQ783" i="15"/>
  <c r="BC462" i="15"/>
  <c r="V462" i="15" s="1"/>
  <c r="BC63" i="15"/>
  <c r="BC21" i="15"/>
  <c r="AQ777" i="15"/>
  <c r="AQ200" i="15"/>
  <c r="BC103" i="15"/>
  <c r="AU69" i="15"/>
  <c r="AX69" i="15" s="1"/>
  <c r="AZ69" i="15" s="1"/>
  <c r="BE484" i="15"/>
  <c r="BC284" i="15"/>
  <c r="V284" i="15" s="1"/>
  <c r="BC790" i="15"/>
  <c r="V790" i="15" s="1"/>
  <c r="BC372" i="15"/>
  <c r="V372" i="15" s="1"/>
  <c r="AU295" i="15"/>
  <c r="BC745" i="15"/>
  <c r="V745" i="15" s="1"/>
  <c r="AQ285" i="15"/>
  <c r="BE621" i="15"/>
  <c r="BC375" i="15"/>
  <c r="V375" i="15" s="1"/>
  <c r="BC191" i="15"/>
  <c r="V191" i="15" s="1"/>
  <c r="BC376" i="15"/>
  <c r="V376" i="15" s="1"/>
  <c r="AQ373" i="15"/>
  <c r="AU418" i="15"/>
  <c r="BC102" i="15"/>
  <c r="BE292" i="15"/>
  <c r="AO435" i="15"/>
  <c r="AA435" i="15" s="1"/>
  <c r="AV435" i="15" s="1"/>
  <c r="AQ351" i="15"/>
  <c r="AO464" i="15"/>
  <c r="AU465" i="15"/>
  <c r="AO873" i="15"/>
  <c r="AA873" i="15" s="1"/>
  <c r="AV873" i="15" s="1"/>
  <c r="BC690" i="15"/>
  <c r="V690" i="15" s="1"/>
  <c r="AU378" i="15"/>
  <c r="AO936" i="15"/>
  <c r="AN936" i="15" s="1"/>
  <c r="BF936" i="15" s="1"/>
  <c r="AU937" i="15"/>
  <c r="AX937" i="15" s="1"/>
  <c r="AZ937" i="15" s="1"/>
  <c r="AQ20" i="15"/>
  <c r="BC434" i="15"/>
  <c r="V434" i="15" s="1"/>
  <c r="AQ147" i="15"/>
  <c r="BC116" i="15"/>
  <c r="AU1092" i="15"/>
  <c r="BE482" i="15"/>
  <c r="AU26" i="15"/>
  <c r="AU284" i="15"/>
  <c r="AO20" i="15"/>
  <c r="AO12" i="15"/>
  <c r="AU333" i="15"/>
  <c r="AO118" i="15"/>
  <c r="AO468" i="15"/>
  <c r="AA468" i="15" s="1"/>
  <c r="AV468" i="15" s="1"/>
  <c r="BC757" i="15"/>
  <c r="V757" i="15" s="1"/>
  <c r="AQ531" i="15"/>
  <c r="AU282" i="15"/>
  <c r="AO932" i="15"/>
  <c r="AN932" i="15" s="1"/>
  <c r="BF932" i="15" s="1"/>
  <c r="AU373" i="15"/>
  <c r="AX373" i="15" s="1"/>
  <c r="AZ373" i="15" s="1"/>
  <c r="AU655" i="15"/>
  <c r="AX655" i="15" s="1"/>
  <c r="AZ655" i="15" s="1"/>
  <c r="AU875" i="15"/>
  <c r="AO166" i="15"/>
  <c r="BC287" i="15"/>
  <c r="V287" i="15" s="1"/>
  <c r="BC300" i="15"/>
  <c r="V300" i="15" s="1"/>
  <c r="AQ335" i="15"/>
  <c r="AU573" i="15"/>
  <c r="AX573" i="15" s="1"/>
  <c r="AZ573" i="15" s="1"/>
  <c r="AU263" i="15"/>
  <c r="AU281" i="15"/>
  <c r="AQ1181" i="15"/>
  <c r="AO752" i="15"/>
  <c r="AN752" i="15" s="1"/>
  <c r="BF752" i="15" s="1"/>
  <c r="AO657" i="15"/>
  <c r="AQ665" i="15"/>
  <c r="BE746" i="15"/>
  <c r="AU196" i="15"/>
  <c r="BC101" i="15"/>
  <c r="AO28" i="15"/>
  <c r="AA28" i="15" s="1"/>
  <c r="AV28" i="15" s="1"/>
  <c r="AU803" i="15"/>
  <c r="AX803" i="15" s="1"/>
  <c r="AZ803" i="15" s="1"/>
  <c r="AO617" i="15"/>
  <c r="AQ506" i="15"/>
  <c r="AQ243" i="15"/>
  <c r="AO654" i="15"/>
  <c r="AA654" i="15" s="1"/>
  <c r="AV654" i="15" s="1"/>
  <c r="BC123" i="15"/>
  <c r="AO62" i="15"/>
  <c r="AA62" i="15" s="1"/>
  <c r="AV62" i="15" s="1"/>
  <c r="AQ524" i="15"/>
  <c r="BC167" i="15"/>
  <c r="V167" i="15" s="1"/>
  <c r="BC601" i="15"/>
  <c r="V601" i="15" s="1"/>
  <c r="BC917" i="15"/>
  <c r="V917" i="15" s="1"/>
  <c r="AU437" i="15"/>
  <c r="AU154" i="15"/>
  <c r="AQ288" i="15"/>
  <c r="AQ515" i="15"/>
  <c r="BC299" i="15"/>
  <c r="V299" i="15" s="1"/>
  <c r="AO212" i="15"/>
  <c r="AU300" i="15"/>
  <c r="BE837" i="15"/>
  <c r="AO207" i="15"/>
  <c r="BC164" i="15"/>
  <c r="V164" i="15" s="1"/>
  <c r="BC58" i="15"/>
  <c r="AQ746" i="15"/>
  <c r="AQ34" i="15"/>
  <c r="AO874" i="15"/>
  <c r="AN874" i="15" s="1"/>
  <c r="BF874" i="15" s="1"/>
  <c r="BC782" i="15"/>
  <c r="V782" i="15" s="1"/>
  <c r="AO962" i="15"/>
  <c r="BC56" i="15"/>
  <c r="BC696" i="15"/>
  <c r="V696" i="15" s="1"/>
  <c r="AO442" i="15"/>
  <c r="BC1317" i="15"/>
  <c r="V1317" i="15" s="1"/>
  <c r="AU790" i="15"/>
  <c r="AQ216" i="15"/>
  <c r="AO205" i="15"/>
  <c r="AA205" i="15" s="1"/>
  <c r="AV205" i="15" s="1"/>
  <c r="BC72" i="15"/>
  <c r="AU515" i="15"/>
  <c r="AX515" i="15" s="1"/>
  <c r="AZ515" i="15" s="1"/>
  <c r="AU755" i="15"/>
  <c r="AO427" i="15"/>
  <c r="BC239" i="15"/>
  <c r="V239" i="15" s="1"/>
  <c r="BC302" i="15"/>
  <c r="V302" i="15" s="1"/>
  <c r="BC391" i="15"/>
  <c r="V391" i="15" s="1"/>
  <c r="AO197" i="15"/>
  <c r="AU291" i="15"/>
  <c r="AQ973" i="15"/>
  <c r="AO558" i="15"/>
  <c r="AA558" i="15" s="1"/>
  <c r="AV558" i="15" s="1"/>
  <c r="BC787" i="15"/>
  <c r="V787" i="15" s="1"/>
  <c r="AQ11" i="15"/>
  <c r="AU345" i="15"/>
  <c r="AX345" i="15" s="1"/>
  <c r="AZ345" i="15" s="1"/>
  <c r="AU119" i="15"/>
  <c r="AO466" i="15"/>
  <c r="AA466" i="15" s="1"/>
  <c r="AV466" i="15" s="1"/>
  <c r="AO290" i="15"/>
  <c r="BC885" i="15"/>
  <c r="V885" i="15" s="1"/>
  <c r="BC208" i="15"/>
  <c r="V208" i="15" s="1"/>
  <c r="AQ282" i="15"/>
  <c r="BC388" i="15"/>
  <c r="V388" i="15" s="1"/>
  <c r="AU120" i="15"/>
  <c r="AU58" i="15"/>
  <c r="BC291" i="15"/>
  <c r="V291" i="15" s="1"/>
  <c r="AQ32" i="15"/>
  <c r="BE470" i="15"/>
  <c r="BE1063" i="15"/>
  <c r="AU1023" i="15"/>
  <c r="AX1023" i="15" s="1"/>
  <c r="AZ1023" i="15" s="1"/>
  <c r="AQ191" i="15"/>
  <c r="BC25" i="15"/>
  <c r="BC1102" i="15"/>
  <c r="V1102" i="15" s="1"/>
  <c r="AQ150" i="15"/>
  <c r="AU236" i="15"/>
  <c r="AX236" i="15" s="1"/>
  <c r="AO117" i="15"/>
  <c r="AA117" i="15" s="1"/>
  <c r="AV117" i="15" s="1"/>
  <c r="AU830" i="15"/>
  <c r="AX830" i="15" s="1"/>
  <c r="AZ830" i="15" s="1"/>
  <c r="AQ247" i="15"/>
  <c r="BC398" i="15"/>
  <c r="V398" i="15" s="1"/>
  <c r="AO172" i="15"/>
  <c r="AA172" i="15" s="1"/>
  <c r="AV172" i="15" s="1"/>
  <c r="AU13" i="15"/>
  <c r="AO667" i="15"/>
  <c r="AO68" i="15"/>
  <c r="AA68" i="15" s="1"/>
  <c r="AV68" i="15" s="1"/>
  <c r="BE785" i="15"/>
  <c r="AU553" i="15"/>
  <c r="AX553" i="15" s="1"/>
  <c r="AZ553" i="15" s="1"/>
  <c r="AO788" i="15"/>
  <c r="BC840" i="15"/>
  <c r="V840" i="15" s="1"/>
  <c r="AO798" i="15"/>
  <c r="AQ347" i="15"/>
  <c r="AQ212" i="15"/>
  <c r="AQ12" i="15"/>
  <c r="AU252" i="15"/>
  <c r="AO1228" i="15"/>
  <c r="AO80" i="15"/>
  <c r="AU1071" i="15"/>
  <c r="BC305" i="15"/>
  <c r="V305" i="15" s="1"/>
  <c r="AO529" i="15"/>
  <c r="AA529" i="15" s="1"/>
  <c r="AV529" i="15" s="1"/>
  <c r="BC888" i="15"/>
  <c r="V888" i="15" s="1"/>
  <c r="AO385" i="15"/>
  <c r="AA385" i="15" s="1"/>
  <c r="AV385" i="15" s="1"/>
  <c r="AU1104" i="15"/>
  <c r="AX1104" i="15" s="1"/>
  <c r="AZ1104" i="15" s="1"/>
  <c r="AU217" i="15"/>
  <c r="AO343" i="15"/>
  <c r="AU215" i="15"/>
  <c r="AU1115" i="15"/>
  <c r="AX1115" i="15" s="1"/>
  <c r="AZ1115" i="15" s="1"/>
  <c r="AO333" i="15"/>
  <c r="AA333" i="15" s="1"/>
  <c r="AV333" i="15" s="1"/>
  <c r="AO799" i="15"/>
  <c r="AU78" i="15"/>
  <c r="BC125" i="15"/>
  <c r="BC161" i="15"/>
  <c r="V161" i="15" s="1"/>
  <c r="AU440" i="15"/>
  <c r="AX440" i="15" s="1"/>
  <c r="AZ440" i="15" s="1"/>
  <c r="BE472" i="15"/>
  <c r="AQ240" i="15"/>
  <c r="BE155" i="15"/>
  <c r="AO248" i="15"/>
  <c r="AA248" i="15" s="1"/>
  <c r="AV248" i="15" s="1"/>
  <c r="AU427" i="15"/>
  <c r="AO146" i="15"/>
  <c r="AU1149" i="15"/>
  <c r="AX1149" i="15" s="1"/>
  <c r="AZ1149" i="15" s="1"/>
  <c r="AO1191" i="15"/>
  <c r="BC260" i="15"/>
  <c r="V260" i="15" s="1"/>
  <c r="BC290" i="15"/>
  <c r="V290" i="15" s="1"/>
  <c r="AU62" i="15"/>
  <c r="AU76" i="15"/>
  <c r="BC826" i="15"/>
  <c r="V826" i="15" s="1"/>
  <c r="BE479" i="15"/>
  <c r="AO371" i="15"/>
  <c r="AQ15" i="15"/>
  <c r="AO756" i="15"/>
  <c r="AN756" i="15" s="1"/>
  <c r="BF756" i="15" s="1"/>
  <c r="BC569" i="15"/>
  <c r="V569" i="15" s="1"/>
  <c r="AU919" i="15"/>
  <c r="AX919" i="15" s="1"/>
  <c r="AZ919" i="15" s="1"/>
  <c r="AU380" i="15"/>
  <c r="AU921" i="15"/>
  <c r="AX921" i="15" s="1"/>
  <c r="AZ921" i="15" s="1"/>
  <c r="AQ60" i="15"/>
  <c r="AO292" i="15"/>
  <c r="AO1156" i="15"/>
  <c r="AU469" i="15"/>
  <c r="AO36" i="15"/>
  <c r="AO253" i="15"/>
  <c r="AA253" i="15" s="1"/>
  <c r="AV253" i="15" s="1"/>
  <c r="AQ126" i="15"/>
  <c r="BE697" i="15"/>
  <c r="BE342" i="15"/>
  <c r="AQ437" i="15"/>
  <c r="AU914" i="15"/>
  <c r="AX914" i="15" s="1"/>
  <c r="AZ914" i="15" s="1"/>
  <c r="AO397" i="15"/>
  <c r="BE928" i="15"/>
  <c r="AQ888" i="15"/>
  <c r="BC283" i="15"/>
  <c r="V283" i="15" s="1"/>
  <c r="BC397" i="15"/>
  <c r="V397" i="15" s="1"/>
  <c r="BE665" i="15"/>
  <c r="AO213" i="15"/>
  <c r="AA213" i="15" s="1"/>
  <c r="AV213" i="15" s="1"/>
  <c r="BE881" i="15"/>
  <c r="AO422" i="15"/>
  <c r="AA422" i="15" s="1"/>
  <c r="AV422" i="15" s="1"/>
  <c r="AO477" i="15"/>
  <c r="BC281" i="15"/>
  <c r="V281" i="15" s="1"/>
  <c r="AQ253" i="15"/>
  <c r="AQ912" i="15"/>
  <c r="AQ793" i="15"/>
  <c r="BC697" i="15"/>
  <c r="V697" i="15" s="1"/>
  <c r="AO198" i="15"/>
  <c r="AO115" i="15"/>
  <c r="AA115" i="15" s="1"/>
  <c r="AV115" i="15" s="1"/>
  <c r="AQ344" i="15"/>
  <c r="AO18" i="15"/>
  <c r="AA18" i="15" s="1"/>
  <c r="AV18" i="15" s="1"/>
  <c r="AO383" i="15"/>
  <c r="AA383" i="15" s="1"/>
  <c r="AV383" i="15" s="1"/>
  <c r="AU299" i="15"/>
  <c r="BC16" i="15"/>
  <c r="BC606" i="15"/>
  <c r="V606" i="15" s="1"/>
  <c r="AO250" i="15"/>
  <c r="AU519" i="15"/>
  <c r="AX519" i="15" s="1"/>
  <c r="AZ519" i="15" s="1"/>
  <c r="AU470" i="15"/>
  <c r="BC79" i="15"/>
  <c r="AU347" i="15"/>
  <c r="AU148" i="15"/>
  <c r="AO443" i="15"/>
  <c r="AA443" i="15" s="1"/>
  <c r="AV443" i="15" s="1"/>
  <c r="BC557" i="15"/>
  <c r="V557" i="15" s="1"/>
  <c r="AQ618" i="15"/>
  <c r="AU328" i="15"/>
  <c r="AX328" i="15" s="1"/>
  <c r="AZ328" i="15" s="1"/>
  <c r="BE957" i="15"/>
  <c r="BC479" i="15"/>
  <c r="V479" i="15" s="1"/>
  <c r="BC921" i="15"/>
  <c r="V921" i="15" s="1"/>
  <c r="AU642" i="15"/>
  <c r="AX642" i="15" s="1"/>
  <c r="AZ642" i="15" s="1"/>
  <c r="AU113" i="15"/>
  <c r="AX113" i="15" s="1"/>
  <c r="AZ113" i="15" s="1"/>
  <c r="BE1070" i="15"/>
  <c r="BC114" i="15"/>
  <c r="AQ710" i="15"/>
  <c r="AU22" i="15"/>
  <c r="AX22" i="15" s="1"/>
  <c r="AZ22" i="15" s="1"/>
  <c r="AU371" i="15"/>
  <c r="AX371" i="15" s="1"/>
  <c r="AZ371" i="15" s="1"/>
  <c r="BC867" i="15"/>
  <c r="V867" i="15" s="1"/>
  <c r="AQ707" i="15"/>
  <c r="AO516" i="15"/>
  <c r="AA516" i="15" s="1"/>
  <c r="AV516" i="15" s="1"/>
  <c r="BC244" i="15"/>
  <c r="V244" i="15" s="1"/>
  <c r="BC982" i="15"/>
  <c r="V982" i="15" s="1"/>
  <c r="AQ27" i="15"/>
  <c r="AQ283" i="15"/>
  <c r="BC197" i="15"/>
  <c r="V197" i="15" s="1"/>
  <c r="BE693" i="15"/>
  <c r="AQ1244" i="15"/>
  <c r="AQ441" i="15"/>
  <c r="AQ734" i="15"/>
  <c r="AO239" i="15"/>
  <c r="AA239" i="15" s="1"/>
  <c r="AV239" i="15" s="1"/>
  <c r="AO555" i="15"/>
  <c r="AO530" i="15"/>
  <c r="AQ208" i="15"/>
  <c r="BC564" i="15"/>
  <c r="V564" i="15" s="1"/>
  <c r="AQ1280" i="15"/>
  <c r="BE298" i="15"/>
  <c r="AQ298" i="15"/>
  <c r="AU556" i="15"/>
  <c r="AO384" i="15"/>
  <c r="AA384" i="15" s="1"/>
  <c r="AV384" i="15" s="1"/>
  <c r="AO1328" i="15"/>
  <c r="BC488" i="15"/>
  <c r="V488" i="15" s="1"/>
  <c r="AQ374" i="15"/>
  <c r="BC288" i="15"/>
  <c r="V288" i="15" s="1"/>
  <c r="AQ527" i="15"/>
  <c r="AQ303" i="15"/>
  <c r="BC918" i="15"/>
  <c r="V918" i="15" s="1"/>
  <c r="AQ296" i="15"/>
  <c r="AU306" i="15"/>
  <c r="AO111" i="15"/>
  <c r="AU472" i="15"/>
  <c r="AQ238" i="15"/>
  <c r="AO706" i="15"/>
  <c r="BC474" i="15"/>
  <c r="V474" i="15" s="1"/>
  <c r="AQ29" i="15"/>
  <c r="AQ423" i="15"/>
  <c r="AO1107" i="15"/>
  <c r="AO77" i="15"/>
  <c r="AA77" i="15" s="1"/>
  <c r="AV77" i="15" s="1"/>
  <c r="AO34" i="15"/>
  <c r="AA34" i="15" s="1"/>
  <c r="AV34" i="15" s="1"/>
  <c r="AQ832" i="15"/>
  <c r="AQ597" i="15"/>
  <c r="AO517" i="15"/>
  <c r="AO389" i="15"/>
  <c r="AA389" i="15" s="1"/>
  <c r="AV389" i="15" s="1"/>
  <c r="BC78" i="15"/>
  <c r="AU481" i="15"/>
  <c r="AO193" i="15"/>
  <c r="AO337" i="15"/>
  <c r="AQ432" i="15"/>
  <c r="AQ801" i="15"/>
  <c r="AU551" i="15"/>
  <c r="BC341" i="15"/>
  <c r="V341" i="15" s="1"/>
  <c r="AQ780" i="15"/>
  <c r="AQ302" i="15"/>
  <c r="AQ1273" i="15"/>
  <c r="BC207" i="15"/>
  <c r="V207" i="15" s="1"/>
  <c r="BC393" i="15"/>
  <c r="V393" i="15" s="1"/>
  <c r="AU658" i="15"/>
  <c r="BC649" i="15"/>
  <c r="V649" i="15" s="1"/>
  <c r="AO465" i="15"/>
  <c r="AA465" i="15" s="1"/>
  <c r="AV465" i="15" s="1"/>
  <c r="BC652" i="15"/>
  <c r="V652" i="15" s="1"/>
  <c r="AQ471" i="15"/>
  <c r="AO1151" i="15"/>
  <c r="BC623" i="15"/>
  <c r="V623" i="15" s="1"/>
  <c r="AU110" i="15"/>
  <c r="AU74" i="15"/>
  <c r="AX74" i="15" s="1"/>
  <c r="AZ74" i="15" s="1"/>
  <c r="BE749" i="15"/>
  <c r="AU239" i="15"/>
  <c r="AO527" i="15"/>
  <c r="AA527" i="15" s="1"/>
  <c r="AV527" i="15" s="1"/>
  <c r="AU932" i="15"/>
  <c r="AX932" i="15" s="1"/>
  <c r="AZ932" i="15" s="1"/>
  <c r="AU518" i="15"/>
  <c r="AU867" i="15"/>
  <c r="AX867" i="15" s="1"/>
  <c r="AZ867" i="15" s="1"/>
  <c r="BC202" i="15"/>
  <c r="V202" i="15" s="1"/>
  <c r="AQ469" i="15"/>
  <c r="AU209" i="15"/>
  <c r="BC254" i="15"/>
  <c r="V254" i="15" s="1"/>
  <c r="AO194" i="15"/>
  <c r="AN194" i="15" s="1"/>
  <c r="BF194" i="15" s="1"/>
  <c r="AO300" i="15"/>
  <c r="AA300" i="15" s="1"/>
  <c r="AV300" i="15" s="1"/>
  <c r="AU305" i="15"/>
  <c r="AU308" i="15"/>
  <c r="AX308" i="15" s="1"/>
  <c r="AZ308" i="15" s="1"/>
  <c r="BC328" i="15"/>
  <c r="V328" i="15" s="1"/>
  <c r="AO288" i="15"/>
  <c r="AU423" i="15"/>
  <c r="AU838" i="15"/>
  <c r="AX838" i="15" s="1"/>
  <c r="AZ838" i="15" s="1"/>
  <c r="AU745" i="15"/>
  <c r="AX745" i="15" s="1"/>
  <c r="AZ745" i="15" s="1"/>
  <c r="AU420" i="15"/>
  <c r="AQ562" i="15"/>
  <c r="BC519" i="15"/>
  <c r="V519" i="15" s="1"/>
  <c r="AU249" i="15"/>
  <c r="AX249" i="15" s="1"/>
  <c r="AZ249" i="15" s="1"/>
  <c r="AO285" i="15"/>
  <c r="AA285" i="15" s="1"/>
  <c r="AV285" i="15" s="1"/>
  <c r="AU832" i="15"/>
  <c r="AX832" i="15" s="1"/>
  <c r="AZ832" i="15" s="1"/>
  <c r="AO423" i="15"/>
  <c r="AA423" i="15" s="1"/>
  <c r="AV423" i="15" s="1"/>
  <c r="AU218" i="15"/>
  <c r="AX218" i="15" s="1"/>
  <c r="AZ218" i="15" s="1"/>
  <c r="BC282" i="15"/>
  <c r="V282" i="15" s="1"/>
  <c r="AO602" i="15"/>
  <c r="AU250" i="15"/>
  <c r="AX250" i="15" s="1"/>
  <c r="AZ250" i="15" s="1"/>
  <c r="BC382" i="15"/>
  <c r="V382" i="15" s="1"/>
  <c r="AO284" i="15"/>
  <c r="AA284" i="15" s="1"/>
  <c r="AV284" i="15" s="1"/>
  <c r="AU212" i="15"/>
  <c r="BE417" i="15"/>
  <c r="AU68" i="15"/>
  <c r="AU597" i="15"/>
  <c r="BC298" i="15"/>
  <c r="V298" i="15" s="1"/>
  <c r="AQ418" i="15"/>
  <c r="AU327" i="15"/>
  <c r="AO72" i="15"/>
  <c r="BC653" i="15"/>
  <c r="V653" i="15" s="1"/>
  <c r="BC478" i="15"/>
  <c r="V478" i="15" s="1"/>
  <c r="AO240" i="15"/>
  <c r="AA240" i="15" s="1"/>
  <c r="AV240" i="15" s="1"/>
  <c r="AU326" i="15"/>
  <c r="AO779" i="15"/>
  <c r="AN779" i="15" s="1"/>
  <c r="BF779" i="15" s="1"/>
  <c r="BE283" i="15"/>
  <c r="AO201" i="15"/>
  <c r="AA201" i="15" s="1"/>
  <c r="AV201" i="15" s="1"/>
  <c r="AO1236" i="15"/>
  <c r="AU210" i="15"/>
  <c r="AX210" i="15" s="1"/>
  <c r="AZ210" i="15" s="1"/>
  <c r="AQ1068" i="15"/>
  <c r="AO294" i="15"/>
  <c r="AA294" i="15" s="1"/>
  <c r="AV294" i="15" s="1"/>
  <c r="BC645" i="15"/>
  <c r="V645" i="15" s="1"/>
  <c r="BC511" i="15"/>
  <c r="V511" i="15" s="1"/>
  <c r="AO340" i="15"/>
  <c r="AA340" i="15" s="1"/>
  <c r="AV340" i="15" s="1"/>
  <c r="AQ425" i="15"/>
  <c r="AU845" i="15"/>
  <c r="AU398" i="15"/>
  <c r="AX398" i="15" s="1"/>
  <c r="AZ398" i="15" s="1"/>
  <c r="AO691" i="15"/>
  <c r="AA691" i="15" s="1"/>
  <c r="AV691" i="15" s="1"/>
  <c r="AU482" i="15"/>
  <c r="AO603" i="15"/>
  <c r="BC66" i="15"/>
  <c r="AO218" i="15"/>
  <c r="AO481" i="15"/>
  <c r="AA481" i="15" s="1"/>
  <c r="AV481" i="15" s="1"/>
  <c r="AO1095" i="15"/>
  <c r="AU289" i="15"/>
  <c r="AX289" i="15" s="1"/>
  <c r="AZ289" i="15" s="1"/>
  <c r="BC650" i="15"/>
  <c r="V650" i="15" s="1"/>
  <c r="AU244" i="15"/>
  <c r="AO1273" i="15"/>
  <c r="BC345" i="15"/>
  <c r="V345" i="15" s="1"/>
  <c r="BC249" i="15"/>
  <c r="V249" i="15" s="1"/>
  <c r="AU847" i="15"/>
  <c r="BC124" i="15"/>
  <c r="AO968" i="15"/>
  <c r="AA968" i="15" s="1"/>
  <c r="AV968" i="15" s="1"/>
  <c r="AU753" i="15"/>
  <c r="AX753" i="15" s="1"/>
  <c r="AZ753" i="15" s="1"/>
  <c r="BC741" i="15"/>
  <c r="V741" i="15" s="1"/>
  <c r="AQ297" i="15"/>
  <c r="AU576" i="15"/>
  <c r="AO1199" i="15"/>
  <c r="BC568" i="15"/>
  <c r="V568" i="15" s="1"/>
  <c r="AO521" i="15"/>
  <c r="BC194" i="15"/>
  <c r="V194" i="15" s="1"/>
  <c r="BC350" i="15"/>
  <c r="V350" i="15" s="1"/>
  <c r="AO307" i="15"/>
  <c r="AQ573" i="15"/>
  <c r="AQ80" i="15"/>
  <c r="AQ1147" i="15"/>
  <c r="AU213" i="15"/>
  <c r="AO426" i="15"/>
  <c r="AO37" i="15"/>
  <c r="BE874" i="15"/>
  <c r="AU82" i="15"/>
  <c r="AX82" i="15" s="1"/>
  <c r="AZ82" i="15" s="1"/>
  <c r="AU70" i="15"/>
  <c r="AX70" i="15" s="1"/>
  <c r="AZ70" i="15" s="1"/>
  <c r="BC560" i="15"/>
  <c r="V560" i="15" s="1"/>
  <c r="AO249" i="15"/>
  <c r="BC915" i="15"/>
  <c r="V915" i="15" s="1"/>
  <c r="AU108" i="15"/>
  <c r="AO424" i="15"/>
  <c r="BC600" i="15"/>
  <c r="V600" i="15" s="1"/>
  <c r="BC252" i="15"/>
  <c r="V252" i="15" s="1"/>
  <c r="AU780" i="15"/>
  <c r="AX780" i="15" s="1"/>
  <c r="AZ780" i="15" s="1"/>
  <c r="BC1005" i="15"/>
  <c r="V1005" i="15" s="1"/>
  <c r="BC108" i="15"/>
  <c r="AU243" i="15"/>
  <c r="AU936" i="15"/>
  <c r="AX936" i="15" s="1"/>
  <c r="AZ936" i="15" s="1"/>
  <c r="BC337" i="15"/>
  <c r="V337" i="15" s="1"/>
  <c r="BC753" i="15"/>
  <c r="V753" i="15" s="1"/>
  <c r="BC104" i="15"/>
  <c r="BC82" i="15"/>
  <c r="AU962" i="15"/>
  <c r="AX962" i="15" s="1"/>
  <c r="AZ962" i="15" s="1"/>
  <c r="BC608" i="15"/>
  <c r="V608" i="15" s="1"/>
  <c r="AO523" i="15"/>
  <c r="AO439" i="15"/>
  <c r="AU789" i="15"/>
  <c r="BC381" i="15"/>
  <c r="V381" i="15" s="1"/>
  <c r="AQ209" i="15"/>
  <c r="AO210" i="15"/>
  <c r="AO38" i="15"/>
  <c r="AA38" i="15" s="1"/>
  <c r="AV38" i="15" s="1"/>
  <c r="AQ419" i="15"/>
  <c r="BE780" i="15"/>
  <c r="BC247" i="15"/>
  <c r="V247" i="15" s="1"/>
  <c r="AU285" i="15"/>
  <c r="BE1055" i="15"/>
  <c r="AO125" i="15"/>
  <c r="AA125" i="15" s="1"/>
  <c r="AV125" i="15" s="1"/>
  <c r="BC73" i="15"/>
  <c r="BC1004" i="15"/>
  <c r="V1004" i="15" s="1"/>
  <c r="AU348" i="15"/>
  <c r="AX348" i="15" s="1"/>
  <c r="AZ348" i="15" s="1"/>
  <c r="AO349" i="15"/>
  <c r="AU751" i="15"/>
  <c r="AX751" i="15" s="1"/>
  <c r="AZ751" i="15" s="1"/>
  <c r="AU1275" i="15"/>
  <c r="AX1275" i="15" s="1"/>
  <c r="AZ1275" i="15" s="1"/>
  <c r="BC146" i="15"/>
  <c r="V146" i="15" s="1"/>
  <c r="BC919" i="15"/>
  <c r="V919" i="15" s="1"/>
  <c r="AQ236" i="15"/>
  <c r="AO297" i="15"/>
  <c r="AA297" i="15" s="1"/>
  <c r="AV297" i="15" s="1"/>
  <c r="BC173" i="15"/>
  <c r="V173" i="15" s="1"/>
  <c r="BC335" i="15"/>
  <c r="V335" i="15" s="1"/>
  <c r="AO391" i="15"/>
  <c r="BC390" i="15"/>
  <c r="V390" i="15" s="1"/>
  <c r="AU202" i="15"/>
  <c r="AQ823" i="15"/>
  <c r="AQ330" i="15"/>
  <c r="BC425" i="15"/>
  <c r="V425" i="15" s="1"/>
  <c r="AO660" i="15"/>
  <c r="AA660" i="15" s="1"/>
  <c r="AV660" i="15" s="1"/>
  <c r="AU559" i="15"/>
  <c r="AX559" i="15" s="1"/>
  <c r="AZ559" i="15" s="1"/>
  <c r="AU260" i="15"/>
  <c r="AO708" i="15"/>
  <c r="AA708" i="15" s="1"/>
  <c r="AV708" i="15" s="1"/>
  <c r="AQ170" i="15"/>
  <c r="AO76" i="15"/>
  <c r="AA76" i="15" s="1"/>
  <c r="AV76" i="15" s="1"/>
  <c r="AQ829" i="15"/>
  <c r="AO170" i="15"/>
  <c r="AO525" i="15"/>
  <c r="AA525" i="15" s="1"/>
  <c r="AV525" i="15" s="1"/>
  <c r="AO472" i="15"/>
  <c r="AO1241" i="15"/>
  <c r="BE148" i="15"/>
  <c r="AO75" i="15"/>
  <c r="AA75" i="15" s="1"/>
  <c r="AV75" i="15" s="1"/>
  <c r="AO103" i="15"/>
  <c r="AA103" i="15" s="1"/>
  <c r="AV103" i="15" s="1"/>
  <c r="BC427" i="15"/>
  <c r="V427" i="15" s="1"/>
  <c r="BC170" i="15"/>
  <c r="V170" i="15" s="1"/>
  <c r="AQ162" i="15"/>
  <c r="AQ148" i="15"/>
  <c r="AU426" i="15"/>
  <c r="BE709" i="15"/>
  <c r="BC80" i="15"/>
  <c r="AO335" i="15"/>
  <c r="AA335" i="15" s="1"/>
  <c r="AV335" i="15" s="1"/>
  <c r="AQ1060" i="15"/>
  <c r="AO121" i="15"/>
  <c r="AA121" i="15" s="1"/>
  <c r="AV121" i="15" s="1"/>
  <c r="BE876" i="15"/>
  <c r="AQ874" i="15"/>
  <c r="BC201" i="15"/>
  <c r="V201" i="15" s="1"/>
  <c r="AQ957" i="15"/>
  <c r="AO750" i="15"/>
  <c r="BC515" i="15"/>
  <c r="V515" i="15" s="1"/>
  <c r="AQ155" i="15"/>
  <c r="BC516" i="15"/>
  <c r="V516" i="15" s="1"/>
  <c r="AU83" i="15"/>
  <c r="AX83" i="15" s="1"/>
  <c r="AZ83" i="15" s="1"/>
  <c r="BC959" i="15"/>
  <c r="V959" i="15" s="1"/>
  <c r="AQ651" i="15"/>
  <c r="BC1234" i="15"/>
  <c r="V1234" i="15" s="1"/>
  <c r="BC848" i="15"/>
  <c r="V848" i="15" s="1"/>
  <c r="AO473" i="15"/>
  <c r="AA473" i="15" s="1"/>
  <c r="AV473" i="15" s="1"/>
  <c r="AU878" i="15"/>
  <c r="AO382" i="15"/>
  <c r="AO330" i="15"/>
  <c r="AO461" i="15"/>
  <c r="AA461" i="15" s="1"/>
  <c r="AV461" i="15" s="1"/>
  <c r="AU1100" i="15"/>
  <c r="AX1100" i="15" s="1"/>
  <c r="AZ1100" i="15" s="1"/>
  <c r="BE598" i="15"/>
  <c r="AO165" i="15"/>
  <c r="AA165" i="15" s="1"/>
  <c r="AV165" i="15" s="1"/>
  <c r="AU64" i="15"/>
  <c r="BC76" i="15"/>
  <c r="AQ516" i="15"/>
  <c r="AO148" i="15"/>
  <c r="BC704" i="15"/>
  <c r="V704" i="15" s="1"/>
  <c r="AQ290" i="15"/>
  <c r="AQ830" i="15"/>
  <c r="AQ202" i="15"/>
  <c r="AQ870" i="15"/>
  <c r="AO417" i="15"/>
  <c r="BC115" i="15"/>
  <c r="AO867" i="15"/>
  <c r="AN867" i="15" s="1"/>
  <c r="BF867" i="15" s="1"/>
  <c r="BC693" i="15"/>
  <c r="V693" i="15" s="1"/>
  <c r="AO1118" i="15"/>
  <c r="AU329" i="15"/>
  <c r="AX329" i="15" s="1"/>
  <c r="AZ329" i="15" s="1"/>
  <c r="AQ110" i="15"/>
  <c r="AO478" i="15"/>
  <c r="BC801" i="15"/>
  <c r="V801" i="15" s="1"/>
  <c r="BC619" i="15"/>
  <c r="V619" i="15" s="1"/>
  <c r="AQ372" i="15"/>
  <c r="BE662" i="15"/>
  <c r="AQ73" i="15"/>
  <c r="AQ14" i="15"/>
  <c r="AQ693" i="15"/>
  <c r="BC294" i="15"/>
  <c r="V294" i="15" s="1"/>
  <c r="AU57" i="15"/>
  <c r="AO346" i="15"/>
  <c r="AU1063" i="15"/>
  <c r="AX1063" i="15" s="1"/>
  <c r="AZ1063" i="15" s="1"/>
  <c r="AO16" i="15"/>
  <c r="AO208" i="15"/>
  <c r="AA208" i="15" s="1"/>
  <c r="AV208" i="15" s="1"/>
  <c r="AU925" i="15"/>
  <c r="AX925" i="15" s="1"/>
  <c r="AZ925" i="15" s="1"/>
  <c r="AQ350" i="15"/>
  <c r="BC385" i="15"/>
  <c r="V385" i="15" s="1"/>
  <c r="BC330" i="15"/>
  <c r="V330" i="15" s="1"/>
  <c r="AO155" i="15"/>
  <c r="AU339" i="15"/>
  <c r="AO563" i="15"/>
  <c r="AA563" i="15" s="1"/>
  <c r="AV563" i="15" s="1"/>
  <c r="AU112" i="15"/>
  <c r="AQ1204" i="15"/>
  <c r="AQ341" i="15"/>
  <c r="BC34" i="15"/>
  <c r="AU1156" i="15"/>
  <c r="AX1156" i="15" s="1"/>
  <c r="AZ1156" i="15" s="1"/>
  <c r="BC147" i="15"/>
  <c r="V147" i="15" s="1"/>
  <c r="AO1252" i="15"/>
  <c r="AU287" i="15"/>
  <c r="AX287" i="15" s="1"/>
  <c r="AZ287" i="15" s="1"/>
  <c r="AQ19" i="15"/>
  <c r="AQ192" i="15"/>
  <c r="BC159" i="15"/>
  <c r="V159" i="15" s="1"/>
  <c r="BC622" i="15"/>
  <c r="V622" i="15" s="1"/>
  <c r="BC203" i="15"/>
  <c r="V203" i="15" s="1"/>
  <c r="AO738" i="15"/>
  <c r="AA738" i="15" s="1"/>
  <c r="AV738" i="15" s="1"/>
  <c r="AQ198" i="15"/>
  <c r="BC868" i="15"/>
  <c r="V868" i="15" s="1"/>
  <c r="AQ299" i="15"/>
  <c r="AO154" i="15"/>
  <c r="AA154" i="15" s="1"/>
  <c r="AV154" i="15" s="1"/>
  <c r="BC1153" i="15"/>
  <c r="V1153" i="15" s="1"/>
  <c r="AU28" i="15"/>
  <c r="AQ620" i="15"/>
  <c r="AO287" i="15"/>
  <c r="BC420" i="15"/>
  <c r="V420" i="15" s="1"/>
  <c r="BC377" i="15"/>
  <c r="V377" i="15" s="1"/>
  <c r="AQ741" i="15"/>
  <c r="AU888" i="15"/>
  <c r="AO744" i="15"/>
  <c r="AA744" i="15" s="1"/>
  <c r="AV744" i="15" s="1"/>
  <c r="AU912" i="15"/>
  <c r="AX912" i="15" s="1"/>
  <c r="AZ912" i="15" s="1"/>
  <c r="AQ109" i="15"/>
  <c r="BC296" i="15"/>
  <c r="V296" i="15" s="1"/>
  <c r="AQ213" i="15"/>
  <c r="AO192" i="15"/>
  <c r="AA192" i="15" s="1"/>
  <c r="AV192" i="15" s="1"/>
  <c r="AO255" i="15"/>
  <c r="AA255" i="15" s="1"/>
  <c r="AV255" i="15" s="1"/>
  <c r="AO293" i="15"/>
  <c r="AA293" i="15" s="1"/>
  <c r="AV293" i="15" s="1"/>
  <c r="AQ687" i="15"/>
  <c r="BC512" i="15"/>
  <c r="V512" i="15" s="1"/>
  <c r="BC889" i="15"/>
  <c r="V889" i="15" s="1"/>
  <c r="AO110" i="15"/>
  <c r="AA110" i="15" s="1"/>
  <c r="AV110" i="15" s="1"/>
  <c r="AO871" i="15"/>
  <c r="AA871" i="15" s="1"/>
  <c r="AV871" i="15" s="1"/>
  <c r="AO803" i="15"/>
  <c r="BC65" i="15"/>
  <c r="AU125" i="15"/>
  <c r="BC882" i="15"/>
  <c r="V882" i="15" s="1"/>
  <c r="AO79" i="15"/>
  <c r="AA79" i="15" s="1"/>
  <c r="AV79" i="15" s="1"/>
  <c r="AU38" i="15"/>
  <c r="AO299" i="15"/>
  <c r="AA299" i="15" s="1"/>
  <c r="AV299" i="15" s="1"/>
  <c r="AQ334" i="15"/>
  <c r="AQ259" i="15"/>
  <c r="AQ67" i="15"/>
  <c r="AU757" i="15"/>
  <c r="BC248" i="15"/>
  <c r="V248" i="15" s="1"/>
  <c r="AU259" i="15"/>
  <c r="AX259" i="15" s="1"/>
  <c r="AZ259" i="15" s="1"/>
  <c r="AU164" i="15"/>
  <c r="AQ919" i="15"/>
  <c r="BC1246" i="15"/>
  <c r="V1246" i="15" s="1"/>
  <c r="BC380" i="15"/>
  <c r="V380" i="15" s="1"/>
  <c r="BC466" i="15"/>
  <c r="V466" i="15" s="1"/>
  <c r="BC348" i="15"/>
  <c r="V348" i="15" s="1"/>
  <c r="AO1244" i="15"/>
  <c r="AU796" i="15"/>
  <c r="AU618" i="15"/>
  <c r="AO737" i="15"/>
  <c r="BC432" i="15"/>
  <c r="V432" i="15" s="1"/>
  <c r="AQ161" i="15"/>
  <c r="AO782" i="15"/>
  <c r="AU395" i="15"/>
  <c r="BC482" i="15"/>
  <c r="V482" i="15" s="1"/>
  <c r="AO485" i="15"/>
  <c r="BC1137" i="15"/>
  <c r="V1137" i="15" s="1"/>
  <c r="AO596" i="15"/>
  <c r="AA596" i="15" s="1"/>
  <c r="AV596" i="15" s="1"/>
  <c r="AU1012" i="15"/>
  <c r="AX1012" i="15" s="1"/>
  <c r="AZ1012" i="15" s="1"/>
  <c r="AU193" i="15"/>
  <c r="AQ64" i="15"/>
  <c r="AU149" i="15"/>
  <c r="AX149" i="15" s="1"/>
  <c r="AZ149" i="15" s="1"/>
  <c r="AU522" i="15"/>
  <c r="AU37" i="15"/>
  <c r="AO911" i="15"/>
  <c r="AA911" i="15" s="1"/>
  <c r="AV911" i="15" s="1"/>
  <c r="BC1050" i="15"/>
  <c r="V1050" i="15" s="1"/>
  <c r="AQ108" i="15"/>
  <c r="AU480" i="15"/>
  <c r="AU331" i="15"/>
  <c r="BE291" i="15"/>
  <c r="AO31" i="15"/>
  <c r="AQ644" i="15"/>
  <c r="AU842" i="15"/>
  <c r="BC731" i="15"/>
  <c r="V731" i="15" s="1"/>
  <c r="AO887" i="15"/>
  <c r="BC286" i="15"/>
  <c r="V286" i="15" s="1"/>
  <c r="BE888" i="15"/>
  <c r="AQ475" i="15"/>
  <c r="AU257" i="15"/>
  <c r="AQ703" i="15"/>
  <c r="AO150" i="15"/>
  <c r="AQ977" i="15"/>
  <c r="AU171" i="15"/>
  <c r="AO29" i="15"/>
  <c r="AA29" i="15" s="1"/>
  <c r="AV29" i="15" s="1"/>
  <c r="AO67" i="15"/>
  <c r="AO286" i="15"/>
  <c r="AA286" i="15" s="1"/>
  <c r="AV286" i="15" s="1"/>
  <c r="BC340" i="15"/>
  <c r="V340" i="15" s="1"/>
  <c r="AU60" i="15"/>
  <c r="AX60" i="15" s="1"/>
  <c r="AZ60" i="15" s="1"/>
  <c r="AO119" i="15"/>
  <c r="AA119" i="15" s="1"/>
  <c r="AV119" i="15" s="1"/>
  <c r="AQ528" i="15"/>
  <c r="AO795" i="15"/>
  <c r="AO11" i="15"/>
  <c r="AN11" i="15" s="1"/>
  <c r="BC70" i="15"/>
  <c r="AU649" i="15"/>
  <c r="AX649" i="15" s="1"/>
  <c r="AZ649" i="15" s="1"/>
  <c r="AQ123" i="15"/>
  <c r="AO430" i="15"/>
  <c r="AO348" i="15"/>
  <c r="AN348" i="15" s="1"/>
  <c r="BF348" i="15" s="1"/>
  <c r="AO191" i="15"/>
  <c r="AA191" i="15" s="1"/>
  <c r="AV191" i="15" s="1"/>
  <c r="BC532" i="15"/>
  <c r="V532" i="15" s="1"/>
  <c r="AU836" i="15"/>
  <c r="AX836" i="15" s="1"/>
  <c r="AZ836" i="15" s="1"/>
  <c r="AO257" i="15"/>
  <c r="BC14" i="15"/>
  <c r="BC876" i="15"/>
  <c r="V876" i="15" s="1"/>
  <c r="BC349" i="15"/>
  <c r="V349" i="15" s="1"/>
  <c r="AU662" i="15"/>
  <c r="AX662" i="15" s="1"/>
  <c r="AZ662" i="15" s="1"/>
  <c r="BE643" i="15"/>
  <c r="AU25" i="15"/>
  <c r="AX25" i="15" s="1"/>
  <c r="AZ25" i="15" s="1"/>
  <c r="AO243" i="15"/>
  <c r="AA243" i="15" s="1"/>
  <c r="AV243" i="15" s="1"/>
  <c r="BE645" i="15"/>
  <c r="AO153" i="15"/>
  <c r="AU248" i="15"/>
  <c r="AQ378" i="15"/>
  <c r="AU297" i="15"/>
  <c r="AO888" i="15"/>
  <c r="AQ199" i="15"/>
  <c r="AU382" i="15"/>
  <c r="AX382" i="15" s="1"/>
  <c r="AZ382" i="15" s="1"/>
  <c r="AO518" i="15"/>
  <c r="AA518" i="15" s="1"/>
  <c r="AV518" i="15" s="1"/>
  <c r="AQ732" i="15"/>
  <c r="AO161" i="15"/>
  <c r="AA161" i="15" s="1"/>
  <c r="AV161" i="15" s="1"/>
  <c r="BC195" i="15"/>
  <c r="V195" i="15" s="1"/>
  <c r="AO23" i="15"/>
  <c r="AA23" i="15" s="1"/>
  <c r="AV23" i="15" s="1"/>
  <c r="AU739" i="15"/>
  <c r="AX739" i="15" s="1"/>
  <c r="AZ739" i="15" s="1"/>
  <c r="AO347" i="15"/>
  <c r="BE877" i="15"/>
  <c r="AU870" i="15"/>
  <c r="BC22" i="15"/>
  <c r="BC258" i="15"/>
  <c r="V258" i="15" s="1"/>
  <c r="BC1013" i="15"/>
  <c r="V1013" i="15" s="1"/>
  <c r="BC251" i="15"/>
  <c r="V251" i="15" s="1"/>
  <c r="AQ295" i="15"/>
  <c r="BC297" i="15"/>
  <c r="V297" i="15" s="1"/>
  <c r="AO419" i="15"/>
  <c r="AA419" i="15" s="1"/>
  <c r="AV419" i="15" s="1"/>
  <c r="BC107" i="15"/>
  <c r="AU330" i="15"/>
  <c r="AO513" i="15"/>
  <c r="AA513" i="15" s="1"/>
  <c r="AV513" i="15" s="1"/>
  <c r="BC531" i="15"/>
  <c r="V531" i="15" s="1"/>
  <c r="BC295" i="15"/>
  <c r="V295" i="15" s="1"/>
  <c r="AO556" i="15"/>
  <c r="AA556" i="15" s="1"/>
  <c r="AV556" i="15" s="1"/>
  <c r="AU166" i="15"/>
  <c r="AX166" i="15" s="1"/>
  <c r="AZ166" i="15" s="1"/>
  <c r="AU473" i="15"/>
  <c r="AU153" i="15"/>
  <c r="AO104" i="15"/>
  <c r="AA104" i="15" s="1"/>
  <c r="AV104" i="15" s="1"/>
  <c r="AU511" i="15"/>
  <c r="AQ420" i="15"/>
  <c r="BC574" i="15"/>
  <c r="V574" i="15" s="1"/>
  <c r="BE711" i="15"/>
  <c r="AU66" i="15"/>
  <c r="AO71" i="15"/>
  <c r="AA71" i="15" s="1"/>
  <c r="AV71" i="15" s="1"/>
  <c r="AO15" i="15"/>
  <c r="AU172" i="15"/>
  <c r="AO254" i="15"/>
  <c r="BC263" i="15"/>
  <c r="V263" i="15" s="1"/>
  <c r="AO381" i="15"/>
  <c r="AA381" i="15" s="1"/>
  <c r="AV381" i="15" s="1"/>
  <c r="AU104" i="15"/>
  <c r="BC791" i="15"/>
  <c r="V791" i="15" s="1"/>
  <c r="AU783" i="15"/>
  <c r="BC733" i="15"/>
  <c r="V733" i="15" s="1"/>
  <c r="BC1239" i="15"/>
  <c r="V1239" i="15" s="1"/>
  <c r="AO822" i="15"/>
  <c r="BC394" i="15"/>
  <c r="V394" i="15" s="1"/>
  <c r="BC64" i="15"/>
  <c r="AU286" i="15"/>
  <c r="AQ157" i="15"/>
  <c r="AU59" i="15"/>
  <c r="AX59" i="15" s="1"/>
  <c r="AZ59" i="15" s="1"/>
  <c r="AQ513" i="15"/>
  <c r="AO1249" i="15"/>
  <c r="AQ111" i="15"/>
  <c r="AQ171" i="15"/>
  <c r="AO564" i="15"/>
  <c r="AA564" i="15" s="1"/>
  <c r="AV564" i="15" s="1"/>
  <c r="AQ333" i="15"/>
  <c r="AU620" i="15"/>
  <c r="BC210" i="15"/>
  <c r="V210" i="15" s="1"/>
  <c r="BC306" i="15"/>
  <c r="V306" i="15" s="1"/>
  <c r="BC694" i="15"/>
  <c r="V694" i="15" s="1"/>
  <c r="AU379" i="15"/>
  <c r="AQ22" i="15"/>
  <c r="BC32" i="15"/>
  <c r="AO81" i="15"/>
  <c r="AQ336" i="15"/>
  <c r="BC1290" i="15"/>
  <c r="V1290" i="15" s="1"/>
  <c r="BE794" i="15"/>
  <c r="AU892" i="15"/>
  <c r="AX892" i="15" s="1"/>
  <c r="AZ892" i="15" s="1"/>
  <c r="AO64" i="15"/>
  <c r="AA64" i="15" s="1"/>
  <c r="AV64" i="15" s="1"/>
  <c r="AO379" i="15"/>
  <c r="AA379" i="15" s="1"/>
  <c r="AV379" i="15" s="1"/>
  <c r="AQ1112" i="15"/>
  <c r="AU421" i="15"/>
  <c r="AO22" i="15"/>
  <c r="BC480" i="15"/>
  <c r="V480" i="15" s="1"/>
  <c r="BE1053" i="15"/>
  <c r="AU161" i="15"/>
  <c r="BC422" i="15"/>
  <c r="V422" i="15" s="1"/>
  <c r="AU565" i="15"/>
  <c r="AX565" i="15" s="1"/>
  <c r="AZ565" i="15" s="1"/>
  <c r="AU825" i="15"/>
  <c r="AX825" i="15" s="1"/>
  <c r="AZ825" i="15" s="1"/>
  <c r="AO733" i="15"/>
  <c r="AU205" i="15"/>
  <c r="AX205" i="15" s="1"/>
  <c r="AZ205" i="15" s="1"/>
  <c r="AU11" i="15"/>
  <c r="AX11" i="15" s="1"/>
  <c r="AZ11" i="15" s="1"/>
  <c r="AQ440" i="15"/>
  <c r="BE756" i="15"/>
  <c r="AO211" i="15"/>
  <c r="AQ257" i="15"/>
  <c r="AO845" i="15"/>
  <c r="AO33" i="15"/>
  <c r="AA33" i="15" s="1"/>
  <c r="AV33" i="15" s="1"/>
  <c r="BC153" i="15"/>
  <c r="V153" i="15" s="1"/>
  <c r="AQ740" i="15"/>
  <c r="AO792" i="15"/>
  <c r="AN792" i="15" s="1"/>
  <c r="BF792" i="15" s="1"/>
  <c r="AU169" i="15"/>
  <c r="BC846" i="15"/>
  <c r="V846" i="15" s="1"/>
  <c r="AO373" i="15"/>
  <c r="AN373" i="15" s="1"/>
  <c r="BF373" i="15" s="1"/>
  <c r="AU881" i="15"/>
  <c r="AQ154" i="15"/>
  <c r="AO261" i="15"/>
  <c r="AA261" i="15" s="1"/>
  <c r="AV261" i="15" s="1"/>
  <c r="BC554" i="15"/>
  <c r="V554" i="15" s="1"/>
  <c r="AQ77" i="15"/>
  <c r="BC784" i="15"/>
  <c r="V784" i="15" s="1"/>
  <c r="AU157" i="15"/>
  <c r="AQ348" i="15"/>
  <c r="AO648" i="15"/>
  <c r="AO74" i="15"/>
  <c r="AQ21" i="15"/>
  <c r="BC933" i="15"/>
  <c r="V933" i="15" s="1"/>
  <c r="BC1060" i="15"/>
  <c r="V1060" i="15" s="1"/>
  <c r="AQ342" i="15"/>
  <c r="AQ610" i="15"/>
  <c r="AQ214" i="15"/>
  <c r="AU711" i="15"/>
  <c r="AU288" i="15"/>
  <c r="AO331" i="15"/>
  <c r="AA331" i="15" s="1"/>
  <c r="AV331" i="15" s="1"/>
  <c r="BC200" i="15"/>
  <c r="V200" i="15" s="1"/>
  <c r="AO241" i="15"/>
  <c r="AA241" i="15" s="1"/>
  <c r="AV241" i="15" s="1"/>
  <c r="AO122" i="15"/>
  <c r="AA122" i="15" s="1"/>
  <c r="AV122" i="15" s="1"/>
  <c r="AO620" i="15"/>
  <c r="BC373" i="15"/>
  <c r="V373" i="15" s="1"/>
  <c r="AU342" i="15"/>
  <c r="AU429" i="15"/>
  <c r="AX429" i="15" s="1"/>
  <c r="AZ429" i="15" s="1"/>
  <c r="AU928" i="15"/>
  <c r="AU156" i="15"/>
  <c r="BC192" i="15"/>
  <c r="V192" i="15" s="1"/>
  <c r="AQ1226" i="15"/>
  <c r="AO431" i="15"/>
  <c r="AQ981" i="15"/>
  <c r="BC162" i="15"/>
  <c r="V162" i="15" s="1"/>
  <c r="BE741" i="15"/>
  <c r="AQ427" i="15"/>
  <c r="AO1103" i="15"/>
  <c r="AA1103" i="15" s="1"/>
  <c r="AV1103" i="15" s="1"/>
  <c r="BE825" i="15"/>
  <c r="BC27" i="15"/>
  <c r="AQ168" i="15"/>
  <c r="AU384" i="15"/>
  <c r="AX384" i="15" s="1"/>
  <c r="AZ384" i="15" s="1"/>
  <c r="AU524" i="15"/>
  <c r="AX524" i="15" s="1"/>
  <c r="AZ524" i="15" s="1"/>
  <c r="AO877" i="15"/>
  <c r="AU1022" i="15"/>
  <c r="AX1022" i="15" s="1"/>
  <c r="AZ1022" i="15" s="1"/>
  <c r="BE846" i="15"/>
  <c r="BC128" i="15"/>
  <c r="BC347" i="15"/>
  <c r="V347" i="15" s="1"/>
  <c r="AQ574" i="15"/>
  <c r="BC117" i="15"/>
  <c r="BE1012" i="15"/>
  <c r="AU121" i="15"/>
  <c r="AX121" i="15" s="1"/>
  <c r="AZ121" i="15" s="1"/>
  <c r="BE935" i="15"/>
  <c r="AO302" i="15"/>
  <c r="AA302" i="15" s="1"/>
  <c r="AV302" i="15" s="1"/>
  <c r="BC663" i="15"/>
  <c r="V663" i="15" s="1"/>
  <c r="AQ970" i="15"/>
  <c r="BE1054" i="15"/>
  <c r="AU29" i="15"/>
  <c r="AQ329" i="15"/>
  <c r="AO612" i="15"/>
  <c r="AO434" i="15"/>
  <c r="AO338" i="15"/>
  <c r="AU105" i="15"/>
  <c r="BC416" i="15"/>
  <c r="V416" i="15" s="1"/>
  <c r="AU302" i="15"/>
  <c r="AU977" i="15"/>
  <c r="AX977" i="15" s="1"/>
  <c r="AZ977" i="15" s="1"/>
  <c r="AU782" i="15"/>
  <c r="AX782" i="15" s="1"/>
  <c r="AZ782" i="15" s="1"/>
  <c r="BC243" i="15"/>
  <c r="V243" i="15" s="1"/>
  <c r="AO35" i="15"/>
  <c r="AA35" i="15" s="1"/>
  <c r="AV35" i="15" s="1"/>
  <c r="BC204" i="15"/>
  <c r="V204" i="15" s="1"/>
  <c r="AQ799" i="15"/>
  <c r="AO26" i="15"/>
  <c r="AA26" i="15" s="1"/>
  <c r="AV26" i="15" s="1"/>
  <c r="AU488" i="15"/>
  <c r="BC67" i="15"/>
  <c r="AU353" i="15"/>
  <c r="AO432" i="15"/>
  <c r="AO469" i="15"/>
  <c r="AA469" i="15" s="1"/>
  <c r="AV469" i="15" s="1"/>
  <c r="AU241" i="15"/>
  <c r="AO658" i="15"/>
  <c r="AA658" i="15" s="1"/>
  <c r="AV658" i="15" s="1"/>
  <c r="AO621" i="15"/>
  <c r="AN621" i="15" s="1"/>
  <c r="BF621" i="15" s="1"/>
  <c r="BE932" i="15"/>
  <c r="BC878" i="15"/>
  <c r="V878" i="15" s="1"/>
  <c r="AO785" i="15"/>
  <c r="BE284" i="15"/>
  <c r="AU18" i="15"/>
  <c r="AQ510" i="15"/>
  <c r="AO13" i="15"/>
  <c r="AA13" i="15" s="1"/>
  <c r="AV13" i="15" s="1"/>
  <c r="AU778" i="15"/>
  <c r="AO787" i="15"/>
  <c r="BC441" i="15"/>
  <c r="V441" i="15" s="1"/>
  <c r="AO195" i="15"/>
  <c r="AU510" i="15"/>
  <c r="AX510" i="15" s="1"/>
  <c r="AZ510" i="15" s="1"/>
  <c r="AO291" i="15"/>
  <c r="AU332" i="15"/>
  <c r="AU417" i="15"/>
  <c r="AO559" i="15"/>
  <c r="AU610" i="15"/>
  <c r="BC1024" i="15"/>
  <c r="V1024" i="15" s="1"/>
  <c r="AU237" i="15"/>
  <c r="AX237" i="15" s="1"/>
  <c r="AZ237" i="15" s="1"/>
  <c r="AO24" i="15"/>
  <c r="AO1028" i="15"/>
  <c r="AO169" i="15"/>
  <c r="AA169" i="15" s="1"/>
  <c r="AV169" i="15" s="1"/>
  <c r="AO641" i="15"/>
  <c r="AA641" i="15" s="1"/>
  <c r="AV641" i="15" s="1"/>
  <c r="AU1157" i="15"/>
  <c r="AX1157" i="15" s="1"/>
  <c r="AZ1157" i="15" s="1"/>
  <c r="AQ708" i="15"/>
  <c r="BC749" i="15"/>
  <c r="V749" i="15" s="1"/>
  <c r="BC307" i="15"/>
  <c r="V307" i="15" s="1"/>
  <c r="BE350" i="15"/>
  <c r="AU1196" i="15"/>
  <c r="AX1196" i="15" s="1"/>
  <c r="AU383" i="15"/>
  <c r="AU507" i="15"/>
  <c r="AX507" i="15" s="1"/>
  <c r="AZ507" i="15" s="1"/>
  <c r="AU1181" i="15"/>
  <c r="AO388" i="15"/>
  <c r="AU24" i="15"/>
  <c r="AX24" i="15" s="1"/>
  <c r="AZ24" i="15" s="1"/>
  <c r="AU343" i="15"/>
  <c r="AU786" i="15"/>
  <c r="AX786" i="15" s="1"/>
  <c r="AZ786" i="15" s="1"/>
  <c r="AQ215" i="15"/>
  <c r="BC1320" i="15"/>
  <c r="V1320" i="15" s="1"/>
  <c r="AO108" i="15"/>
  <c r="AA108" i="15" s="1"/>
  <c r="AV108" i="15" s="1"/>
  <c r="BC423" i="15"/>
  <c r="V423" i="15" s="1"/>
  <c r="BC1201" i="15"/>
  <c r="V1201" i="15" s="1"/>
  <c r="AO204" i="15"/>
  <c r="AA204" i="15" s="1"/>
  <c r="AV204" i="15" s="1"/>
  <c r="AQ561" i="15"/>
  <c r="AU560" i="15"/>
  <c r="AU736" i="15"/>
  <c r="AX736" i="15" s="1"/>
  <c r="AZ736" i="15" s="1"/>
  <c r="AO651" i="15"/>
  <c r="AU261" i="15"/>
  <c r="AQ433" i="15"/>
  <c r="AU201" i="15"/>
  <c r="AO296" i="15"/>
  <c r="AN296" i="15" s="1"/>
  <c r="BF296" i="15" s="1"/>
  <c r="BE1068" i="15"/>
  <c r="BC236" i="15"/>
  <c r="V236" i="15" s="1"/>
  <c r="AU1144" i="15"/>
  <c r="AX1144" i="15" s="1"/>
  <c r="AZ1144" i="15" s="1"/>
  <c r="AQ81" i="15"/>
  <c r="AO56" i="15"/>
  <c r="AU461" i="15"/>
  <c r="AQ477" i="15"/>
  <c r="BC353" i="15"/>
  <c r="V353" i="15" s="1"/>
  <c r="AO416" i="15"/>
  <c r="AA416" i="15" s="1"/>
  <c r="AV416" i="15" s="1"/>
  <c r="AQ156" i="15"/>
  <c r="BE915" i="15"/>
  <c r="BC702" i="15"/>
  <c r="V702" i="15" s="1"/>
  <c r="AU478" i="15"/>
  <c r="AO734" i="15"/>
  <c r="AN734" i="15" s="1"/>
  <c r="BF734" i="15" s="1"/>
  <c r="AQ825" i="15"/>
  <c r="AQ119" i="15"/>
  <c r="AO200" i="15"/>
  <c r="AO440" i="15"/>
  <c r="AO1143" i="15"/>
  <c r="AN1143" i="15" s="1"/>
  <c r="BF1143" i="15" s="1"/>
  <c r="AU122" i="15"/>
  <c r="AU350" i="15"/>
  <c r="BC303" i="15"/>
  <c r="V303" i="15" s="1"/>
  <c r="AO173" i="15"/>
  <c r="AA173" i="15" s="1"/>
  <c r="AV173" i="15" s="1"/>
  <c r="AO128" i="15"/>
  <c r="AA128" i="15" s="1"/>
  <c r="AV128" i="15" s="1"/>
  <c r="BC1242" i="15"/>
  <c r="V1242" i="15" s="1"/>
  <c r="AO158" i="15"/>
  <c r="AA158" i="15" s="1"/>
  <c r="AV158" i="15" s="1"/>
  <c r="AU877" i="15"/>
  <c r="AQ711" i="15"/>
  <c r="AU530" i="15"/>
  <c r="AO689" i="15"/>
  <c r="BC523" i="15"/>
  <c r="V523" i="15" s="1"/>
  <c r="AU23" i="15"/>
  <c r="BE936" i="15"/>
  <c r="BC737" i="15"/>
  <c r="V737" i="15" s="1"/>
  <c r="AO699" i="15"/>
  <c r="AA699" i="15" s="1"/>
  <c r="AV699" i="15" s="1"/>
  <c r="AU965" i="15"/>
  <c r="AX965" i="15" s="1"/>
  <c r="AZ965" i="15" s="1"/>
  <c r="AU158" i="15"/>
  <c r="AU483" i="15"/>
  <c r="AU15" i="15"/>
  <c r="AX15" i="15" s="1"/>
  <c r="AZ15" i="15" s="1"/>
  <c r="AO428" i="15"/>
  <c r="AU393" i="15"/>
  <c r="AO610" i="15"/>
  <c r="AO476" i="15"/>
  <c r="AA476" i="15" s="1"/>
  <c r="AV476" i="15" s="1"/>
  <c r="AQ371" i="15"/>
  <c r="AU338" i="15"/>
  <c r="AX338" i="15" s="1"/>
  <c r="AZ338" i="15" s="1"/>
  <c r="AU80" i="15"/>
  <c r="AX80" i="15" s="1"/>
  <c r="AZ80" i="15" s="1"/>
  <c r="AQ690" i="15"/>
  <c r="AU101" i="15"/>
  <c r="AQ163" i="15"/>
  <c r="BC800" i="15"/>
  <c r="V800" i="15" s="1"/>
  <c r="BC886" i="15"/>
  <c r="V886" i="15" s="1"/>
  <c r="AQ116" i="15"/>
  <c r="AU613" i="15"/>
  <c r="BC62" i="15"/>
  <c r="AU1093" i="15"/>
  <c r="AU891" i="15"/>
  <c r="AX891" i="15" s="1"/>
  <c r="AZ891" i="15" s="1"/>
  <c r="AQ416" i="15"/>
  <c r="AU240" i="15"/>
  <c r="AU106" i="15"/>
  <c r="BC211" i="15"/>
  <c r="V211" i="15" s="1"/>
  <c r="AQ237" i="15"/>
  <c r="AU397" i="15"/>
  <c r="AX397" i="15" s="1"/>
  <c r="AZ397" i="15" s="1"/>
  <c r="AO387" i="15"/>
  <c r="AO1048" i="15"/>
  <c r="AN1048" i="15" s="1"/>
  <c r="BF1048" i="15" s="1"/>
  <c r="BC113" i="15"/>
  <c r="AU116" i="15"/>
  <c r="BC843" i="15"/>
  <c r="V843" i="15" s="1"/>
  <c r="AU301" i="15"/>
  <c r="AX301" i="15" s="1"/>
  <c r="AZ301" i="15" s="1"/>
  <c r="AQ831" i="15"/>
  <c r="AQ35" i="15"/>
  <c r="BE329" i="15"/>
  <c r="AU109" i="15"/>
  <c r="AO238" i="15"/>
  <c r="AA238" i="15" s="1"/>
  <c r="AV238" i="15" s="1"/>
  <c r="BC253" i="15"/>
  <c r="V253" i="15" s="1"/>
  <c r="AU245" i="15"/>
  <c r="AU377" i="15"/>
  <c r="AX377" i="15" s="1"/>
  <c r="AZ377" i="15" s="1"/>
  <c r="BC421" i="15"/>
  <c r="V421" i="15" s="1"/>
  <c r="AQ26" i="15"/>
  <c r="AU194" i="15"/>
  <c r="AX194" i="15" s="1"/>
  <c r="AZ194" i="15" s="1"/>
  <c r="AO61" i="15"/>
  <c r="AQ36" i="15"/>
  <c r="BE687" i="15"/>
  <c r="BC326" i="15"/>
  <c r="V326" i="15" s="1"/>
  <c r="AU823" i="15"/>
  <c r="AX823" i="15" s="1"/>
  <c r="AZ823" i="15" s="1"/>
  <c r="AO308" i="15"/>
  <c r="AU387" i="15"/>
  <c r="AX387" i="15" s="1"/>
  <c r="AZ387" i="15" s="1"/>
  <c r="AU422" i="15"/>
  <c r="AQ261" i="15"/>
  <c r="AQ153" i="15"/>
  <c r="AU441" i="15"/>
  <c r="AQ206" i="15"/>
  <c r="AO514" i="15"/>
  <c r="AO890" i="15"/>
  <c r="AU247" i="15"/>
  <c r="BC508" i="15"/>
  <c r="V508" i="15" s="1"/>
  <c r="AQ244" i="15"/>
  <c r="AU16" i="15"/>
  <c r="AO263" i="15"/>
  <c r="AA263" i="15" s="1"/>
  <c r="AV263" i="15" s="1"/>
  <c r="AQ59" i="15"/>
  <c r="AU197" i="15"/>
  <c r="AX197" i="15" s="1"/>
  <c r="AZ197" i="15" s="1"/>
  <c r="AO377" i="15"/>
  <c r="AU372" i="15"/>
  <c r="AU709" i="15"/>
  <c r="AX709" i="15" s="1"/>
  <c r="AZ709" i="15" s="1"/>
  <c r="AU165" i="15"/>
  <c r="BC438" i="15"/>
  <c r="V438" i="15" s="1"/>
  <c r="AU159" i="15"/>
  <c r="AX159" i="15" s="1"/>
  <c r="AQ424" i="15"/>
  <c r="AU668" i="15"/>
  <c r="BC343" i="15"/>
  <c r="V343" i="15" s="1"/>
  <c r="BC659" i="15"/>
  <c r="V659" i="15" s="1"/>
  <c r="AQ291" i="15"/>
  <c r="AO687" i="15"/>
  <c r="AN687" i="15" s="1"/>
  <c r="BF687" i="15" s="1"/>
  <c r="BC346" i="15"/>
  <c r="V346" i="15" s="1"/>
  <c r="BC1009" i="15"/>
  <c r="V1009" i="15" s="1"/>
  <c r="AO27" i="15"/>
  <c r="AA27" i="15" s="1"/>
  <c r="AV27" i="15" s="1"/>
  <c r="AQ755" i="15"/>
  <c r="AU396" i="15"/>
  <c r="BC604" i="15"/>
  <c r="V604" i="15" s="1"/>
  <c r="BC165" i="15"/>
  <c r="V165" i="15" s="1"/>
  <c r="AU615" i="15"/>
  <c r="AO156" i="15"/>
  <c r="AO25" i="15"/>
  <c r="AU1052" i="15"/>
  <c r="AX1052" i="15" s="1"/>
  <c r="AZ1052" i="15" s="1"/>
  <c r="AO171" i="15"/>
  <c r="AA171" i="15" s="1"/>
  <c r="AV171" i="15" s="1"/>
  <c r="BC75" i="15"/>
  <c r="AO258" i="15"/>
  <c r="AA258" i="15" s="1"/>
  <c r="AV258" i="15" s="1"/>
  <c r="BC77" i="15"/>
  <c r="AU617" i="15"/>
  <c r="AO244" i="15"/>
  <c r="AO429" i="15"/>
  <c r="BC256" i="15"/>
  <c r="V256" i="15" s="1"/>
  <c r="BC786" i="15"/>
  <c r="V786" i="15" s="1"/>
  <c r="AQ328" i="15"/>
  <c r="AU199" i="15"/>
  <c r="AX199" i="15" s="1"/>
  <c r="AZ199" i="15" s="1"/>
  <c r="BC342" i="15"/>
  <c r="V342" i="15" s="1"/>
  <c r="AU748" i="15"/>
  <c r="BC344" i="15"/>
  <c r="V344" i="15" s="1"/>
  <c r="AO69" i="15"/>
  <c r="AU298" i="15"/>
  <c r="AU577" i="15"/>
  <c r="AX577" i="15" s="1"/>
  <c r="AZ577" i="15" s="1"/>
  <c r="AQ1188" i="15"/>
  <c r="AU173" i="15"/>
  <c r="AO488" i="15"/>
  <c r="AA488" i="15" s="1"/>
  <c r="AV488" i="15" s="1"/>
  <c r="BC1335" i="15"/>
  <c r="V1335" i="15" s="1"/>
  <c r="AU296" i="15"/>
  <c r="AX296" i="15" s="1"/>
  <c r="AZ296" i="15" s="1"/>
  <c r="AQ514" i="15"/>
  <c r="BC308" i="15"/>
  <c r="V308" i="15" s="1"/>
  <c r="BC783" i="15"/>
  <c r="V783" i="15" s="1"/>
  <c r="BC611" i="15"/>
  <c r="V611" i="15" s="1"/>
  <c r="AO344" i="15"/>
  <c r="AU425" i="15"/>
  <c r="BC171" i="15"/>
  <c r="V171" i="15" s="1"/>
  <c r="AQ704" i="15"/>
  <c r="AO66" i="15"/>
  <c r="AA66" i="15" s="1"/>
  <c r="AV66" i="15" s="1"/>
  <c r="AQ484" i="15"/>
  <c r="AQ349" i="15"/>
  <c r="AU128" i="15"/>
  <c r="BC19" i="15"/>
  <c r="AO202" i="15"/>
  <c r="AA202" i="15" s="1"/>
  <c r="AV202" i="15" s="1"/>
  <c r="AO827" i="15"/>
  <c r="BC352" i="15"/>
  <c r="V352" i="15" s="1"/>
  <c r="AQ103" i="15"/>
  <c r="BC392" i="15"/>
  <c r="V392" i="15" s="1"/>
  <c r="AO245" i="15"/>
  <c r="AA245" i="15" s="1"/>
  <c r="AV245" i="15" s="1"/>
  <c r="BC578" i="15"/>
  <c r="V578" i="15" s="1"/>
  <c r="BC956" i="15"/>
  <c r="V956" i="15" s="1"/>
  <c r="BE875" i="15"/>
  <c r="AU14" i="15"/>
  <c r="AX14" i="15" s="1"/>
  <c r="AZ14" i="15" s="1"/>
  <c r="AU1188" i="15"/>
  <c r="AO420" i="15"/>
  <c r="AU648" i="15"/>
  <c r="AO576" i="15"/>
  <c r="BC33" i="15"/>
  <c r="AO614" i="15"/>
  <c r="AU150" i="15"/>
  <c r="BC126" i="15"/>
  <c r="AO695" i="15"/>
  <c r="AU36" i="15"/>
  <c r="AX36" i="15" s="1"/>
  <c r="AZ36" i="15" s="1"/>
  <c r="AU1105" i="15"/>
  <c r="AX1105" i="15" s="1"/>
  <c r="AZ1105" i="15" s="1"/>
  <c r="BC262" i="15"/>
  <c r="V262" i="15" s="1"/>
  <c r="AO334" i="15"/>
  <c r="AU652" i="15"/>
  <c r="AX652" i="15" s="1"/>
  <c r="AZ652" i="15" s="1"/>
  <c r="BC378" i="15"/>
  <c r="V378" i="15" s="1"/>
  <c r="AQ701" i="15"/>
  <c r="BC1046" i="15"/>
  <c r="V1046" i="15" s="1"/>
  <c r="BE882" i="15"/>
  <c r="BC120" i="15"/>
  <c r="AO802" i="15"/>
  <c r="AQ485" i="15"/>
  <c r="AO82" i="15"/>
  <c r="BE791" i="15"/>
  <c r="AQ252" i="15"/>
  <c r="AO73" i="15"/>
  <c r="AQ289" i="15"/>
  <c r="BC334" i="15"/>
  <c r="V334" i="15" s="1"/>
  <c r="AO396" i="15"/>
  <c r="AA396" i="15" s="1"/>
  <c r="AV396" i="15" s="1"/>
  <c r="AU19" i="15"/>
  <c r="AX19" i="15" s="1"/>
  <c r="AZ19" i="15" s="1"/>
  <c r="AU644" i="15"/>
  <c r="AQ559" i="15"/>
  <c r="AQ281" i="15"/>
  <c r="AU792" i="15"/>
  <c r="AX792" i="15" s="1"/>
  <c r="AZ792" i="15" s="1"/>
  <c r="AO692" i="15"/>
  <c r="AA692" i="15" s="1"/>
  <c r="AV692" i="15" s="1"/>
  <c r="BC292" i="15"/>
  <c r="V292" i="15" s="1"/>
  <c r="BC793" i="15"/>
  <c r="V793" i="15" s="1"/>
  <c r="AQ205" i="15"/>
  <c r="BC157" i="15"/>
  <c r="V157" i="15" s="1"/>
  <c r="AO295" i="15"/>
  <c r="AA295" i="15" s="1"/>
  <c r="AV295" i="15" s="1"/>
  <c r="BC285" i="15"/>
  <c r="V285" i="15" s="1"/>
  <c r="AO252" i="15"/>
  <c r="AA252" i="15" s="1"/>
  <c r="AV252" i="15" s="1"/>
  <c r="AO652" i="15"/>
  <c r="BC38" i="15"/>
  <c r="AU258" i="15"/>
  <c r="AU663" i="15"/>
  <c r="AX663" i="15" s="1"/>
  <c r="AZ663" i="15" s="1"/>
  <c r="AQ63" i="15"/>
  <c r="BC1182" i="15"/>
  <c r="V1182" i="15" s="1"/>
  <c r="BC842" i="15"/>
  <c r="V842" i="15" s="1"/>
  <c r="BC304" i="15"/>
  <c r="V304" i="15" s="1"/>
  <c r="AQ612" i="15"/>
  <c r="BC209" i="15"/>
  <c r="V209" i="15" s="1"/>
  <c r="AU477" i="15"/>
  <c r="AU392" i="15"/>
  <c r="AX392" i="15" s="1"/>
  <c r="AZ392" i="15" s="1"/>
  <c r="AQ553" i="15"/>
  <c r="BE742" i="15"/>
  <c r="AO526" i="15"/>
  <c r="AU214" i="15"/>
  <c r="AX214" i="15" s="1"/>
  <c r="AZ214" i="15" s="1"/>
  <c r="BC487" i="15"/>
  <c r="V487" i="15" s="1"/>
  <c r="AQ258" i="15"/>
  <c r="AQ836" i="15"/>
  <c r="AU696" i="15"/>
  <c r="AO332" i="15"/>
  <c r="AA332" i="15" s="1"/>
  <c r="AV332" i="15" s="1"/>
  <c r="BC149" i="15"/>
  <c r="V149" i="15" s="1"/>
  <c r="AO881" i="15"/>
  <c r="BC17" i="15"/>
  <c r="AO393" i="15"/>
  <c r="AA393" i="15" s="1"/>
  <c r="AV393" i="15" s="1"/>
  <c r="AU607" i="15"/>
  <c r="BE1050" i="15"/>
  <c r="BC28" i="15"/>
  <c r="AO199" i="15"/>
  <c r="AN199" i="15" s="1"/>
  <c r="BF199" i="15" s="1"/>
  <c r="AU167" i="15"/>
  <c r="AX167" i="15" s="1"/>
  <c r="AZ167" i="15" s="1"/>
  <c r="AO597" i="15"/>
  <c r="BC160" i="15"/>
  <c r="V160" i="15" s="1"/>
  <c r="AO1100" i="15"/>
  <c r="BC74" i="15"/>
  <c r="AU798" i="15"/>
  <c r="AO870" i="15"/>
  <c r="AA870" i="15" s="1"/>
  <c r="AV870" i="15" s="1"/>
  <c r="AU424" i="15"/>
  <c r="AU381" i="15"/>
  <c r="AO342" i="15"/>
  <c r="AU254" i="15"/>
  <c r="AX254" i="15" s="1"/>
  <c r="AZ254" i="15" s="1"/>
  <c r="BC430" i="15"/>
  <c r="V430" i="15" s="1"/>
  <c r="AU1233" i="15"/>
  <c r="AX1233" i="15" s="1"/>
  <c r="AZ1233" i="15" s="1"/>
  <c r="AO260" i="15"/>
  <c r="AA260" i="15" s="1"/>
  <c r="AV260" i="15" s="1"/>
  <c r="AU419" i="15"/>
  <c r="AO167" i="15"/>
  <c r="AN167" i="15" s="1"/>
  <c r="BF167" i="15" s="1"/>
  <c r="AU479" i="15"/>
  <c r="AX479" i="15" s="1"/>
  <c r="AZ479" i="15" s="1"/>
  <c r="AO112" i="15"/>
  <c r="AA112" i="15" s="1"/>
  <c r="AV112" i="15" s="1"/>
  <c r="AO168" i="15"/>
  <c r="AU27" i="15"/>
  <c r="AO506" i="15"/>
  <c r="AO21" i="15"/>
  <c r="BC507" i="15"/>
  <c r="V507" i="15" s="1"/>
  <c r="AQ58" i="15"/>
  <c r="AO567" i="15"/>
  <c r="AA567" i="15" s="1"/>
  <c r="AV567" i="15" s="1"/>
  <c r="AU351" i="15"/>
  <c r="AX351" i="15" s="1"/>
  <c r="BE666" i="15"/>
  <c r="BC396" i="15"/>
  <c r="V396" i="15" s="1"/>
  <c r="AU207" i="15"/>
  <c r="AQ884" i="15"/>
  <c r="AU304" i="15"/>
  <c r="AO282" i="15"/>
  <c r="BC199" i="15"/>
  <c r="V199" i="15" s="1"/>
  <c r="AU918" i="15"/>
  <c r="AX918" i="15" s="1"/>
  <c r="AZ918" i="15" s="1"/>
  <c r="AQ748" i="15"/>
  <c r="AU1007" i="15"/>
  <c r="AX1007" i="15" s="1"/>
  <c r="AZ1007" i="15" s="1"/>
  <c r="BC387" i="15"/>
  <c r="V387" i="15" s="1"/>
  <c r="AQ304" i="15"/>
  <c r="AU506" i="15"/>
  <c r="BE707" i="15"/>
  <c r="AU868" i="15"/>
  <c r="BC109" i="15"/>
  <c r="AU466" i="15"/>
  <c r="AO380" i="15"/>
  <c r="AA380" i="15" s="1"/>
  <c r="AV380" i="15" s="1"/>
  <c r="AO107" i="15"/>
  <c r="AA107" i="15" s="1"/>
  <c r="AV107" i="15" s="1"/>
  <c r="AO777" i="15"/>
  <c r="AA777" i="15" s="1"/>
  <c r="AV777" i="15" s="1"/>
  <c r="BC196" i="15"/>
  <c r="V196" i="15" s="1"/>
  <c r="AQ245" i="15"/>
  <c r="AO841" i="15"/>
  <c r="AA841" i="15" s="1"/>
  <c r="AV841" i="15" s="1"/>
  <c r="BC214" i="15"/>
  <c r="V214" i="15" s="1"/>
  <c r="AU532" i="15"/>
  <c r="AX532" i="15" s="1"/>
  <c r="AZ532" i="15" s="1"/>
  <c r="AU884" i="15"/>
  <c r="AO509" i="15"/>
  <c r="AA509" i="15" s="1"/>
  <c r="AV509" i="15" s="1"/>
  <c r="AO935" i="15"/>
  <c r="AN935" i="15" s="1"/>
  <c r="BF935" i="15" s="1"/>
  <c r="AO60" i="15"/>
  <c r="AQ575" i="15"/>
  <c r="AQ118" i="15"/>
  <c r="AU821" i="15"/>
  <c r="AU191" i="15"/>
  <c r="AO1110" i="15"/>
  <c r="BC565" i="15"/>
  <c r="V565" i="15" s="1"/>
  <c r="AQ207" i="15"/>
  <c r="AQ169" i="15"/>
  <c r="AO748" i="15"/>
  <c r="BC71" i="15"/>
  <c r="AO551" i="15"/>
  <c r="AA551" i="15" s="1"/>
  <c r="AV551" i="15" s="1"/>
  <c r="AU885" i="15"/>
  <c r="AU462" i="15"/>
  <c r="BC469" i="15"/>
  <c r="V469" i="15" s="1"/>
  <c r="AU71" i="15"/>
  <c r="BC374" i="15"/>
  <c r="V374" i="15" s="1"/>
  <c r="AO510" i="15"/>
  <c r="AU111" i="15"/>
  <c r="AX111" i="15" s="1"/>
  <c r="AZ111" i="15" s="1"/>
  <c r="BC158" i="15"/>
  <c r="V158" i="15" s="1"/>
  <c r="BC1019" i="15"/>
  <c r="V1019" i="15" s="1"/>
  <c r="AO436" i="15"/>
  <c r="AA436" i="15" s="1"/>
  <c r="AV436" i="15" s="1"/>
  <c r="AQ567" i="15"/>
  <c r="AO398" i="15"/>
  <c r="AU81" i="15"/>
  <c r="AX81" i="15" s="1"/>
  <c r="AZ81" i="15" s="1"/>
  <c r="AO78" i="15"/>
  <c r="AA78" i="15" s="1"/>
  <c r="AV78" i="15" s="1"/>
  <c r="AO661" i="15"/>
  <c r="AA661" i="15" s="1"/>
  <c r="AV661" i="15" s="1"/>
  <c r="BE477" i="15"/>
  <c r="AU692" i="15"/>
  <c r="BC386" i="15"/>
  <c r="V386" i="15" s="1"/>
  <c r="BC668" i="15"/>
  <c r="V668" i="15" s="1"/>
  <c r="AO374" i="15"/>
  <c r="BC1068" i="15"/>
  <c r="V1068" i="15" s="1"/>
  <c r="AO353" i="15"/>
  <c r="AA353" i="15" s="1"/>
  <c r="AV353" i="15" s="1"/>
  <c r="AU124" i="15"/>
  <c r="AX124" i="15" s="1"/>
  <c r="AZ124" i="15" s="1"/>
  <c r="BC483" i="15"/>
  <c r="V483" i="15" s="1"/>
  <c r="AO123" i="15"/>
  <c r="AA123" i="15" s="1"/>
  <c r="AV123" i="15" s="1"/>
  <c r="AU871" i="15"/>
  <c r="AO425" i="15"/>
  <c r="BC339" i="15"/>
  <c r="V339" i="15" s="1"/>
  <c r="BC383" i="15"/>
  <c r="V383" i="15" s="1"/>
  <c r="AQ167" i="15"/>
  <c r="AU31" i="15"/>
  <c r="AX31" i="15" s="1"/>
  <c r="AZ31" i="15" s="1"/>
  <c r="AU1055" i="15"/>
  <c r="AX1055" i="15" s="1"/>
  <c r="AZ1055" i="15" s="1"/>
  <c r="AO484" i="15"/>
  <c r="AN484" i="15" s="1"/>
  <c r="BF484" i="15" s="1"/>
  <c r="BC238" i="15"/>
  <c r="V238" i="15" s="1"/>
  <c r="AO601" i="15"/>
  <c r="AA601" i="15" s="1"/>
  <c r="AV601" i="15" s="1"/>
  <c r="AO327" i="15"/>
  <c r="AO508" i="15"/>
  <c r="AA508" i="15" s="1"/>
  <c r="AV508" i="15" s="1"/>
  <c r="AU486" i="15"/>
  <c r="AU1048" i="15"/>
  <c r="AX1048" i="15" s="1"/>
  <c r="AZ1048" i="15" s="1"/>
  <c r="BC12" i="15"/>
  <c r="AO281" i="15"/>
  <c r="AQ868" i="15"/>
  <c r="AU203" i="15"/>
  <c r="AO339" i="15"/>
  <c r="AA339" i="15" s="1"/>
  <c r="AV339" i="15" s="1"/>
  <c r="BE695" i="15"/>
  <c r="AO304" i="15"/>
  <c r="BC122" i="15"/>
  <c r="AU882" i="15"/>
  <c r="AO1007" i="15"/>
  <c r="AO739" i="15"/>
  <c r="AN739" i="15" s="1"/>
  <c r="BF739" i="15" s="1"/>
  <c r="AU1289" i="15"/>
  <c r="AX1289" i="15" s="1"/>
  <c r="AZ1289" i="15" s="1"/>
  <c r="AU126" i="15"/>
  <c r="AX126" i="15" s="1"/>
  <c r="AZ126" i="15" s="1"/>
  <c r="AQ149" i="15"/>
  <c r="AQ292" i="15"/>
  <c r="AU208" i="15"/>
  <c r="BC105" i="15"/>
  <c r="BC1073" i="15"/>
  <c r="V1073" i="15" s="1"/>
  <c r="AU622" i="15"/>
  <c r="AX622" i="15" s="1"/>
  <c r="AZ622" i="15" s="1"/>
  <c r="BC647" i="15"/>
  <c r="V647" i="15" s="1"/>
  <c r="BC215" i="15"/>
  <c r="V215" i="15" s="1"/>
  <c r="BC59" i="15"/>
  <c r="BC433" i="15"/>
  <c r="V433" i="15" s="1"/>
  <c r="AU432" i="15"/>
  <c r="BC60" i="15"/>
  <c r="AO1025" i="15"/>
  <c r="AO1160" i="15"/>
  <c r="AU72" i="15"/>
  <c r="AX72" i="15" s="1"/>
  <c r="AZ72" i="15" s="1"/>
  <c r="BC24" i="15"/>
  <c r="AQ117" i="15"/>
  <c r="BE798" i="15"/>
  <c r="AO341" i="15"/>
  <c r="AO880" i="15"/>
  <c r="AO120" i="15"/>
  <c r="AA120" i="15" s="1"/>
  <c r="AV120" i="15" s="1"/>
  <c r="BC794" i="15"/>
  <c r="V794" i="15" s="1"/>
  <c r="BE644" i="15"/>
  <c r="AO789" i="15"/>
  <c r="AA789" i="15" s="1"/>
  <c r="AV789" i="15" s="1"/>
  <c r="AO796" i="15"/>
  <c r="AA796" i="15" s="1"/>
  <c r="AV796" i="15" s="1"/>
  <c r="BC484" i="15"/>
  <c r="V484" i="15" s="1"/>
  <c r="AU151" i="15"/>
  <c r="AX151" i="15" s="1"/>
  <c r="AZ151" i="15" s="1"/>
  <c r="AU800" i="15"/>
  <c r="AU32" i="15"/>
  <c r="BC240" i="15"/>
  <c r="V240" i="15" s="1"/>
  <c r="AU533" i="15"/>
  <c r="AU123" i="15"/>
  <c r="BC26" i="15"/>
  <c r="AU195" i="15"/>
  <c r="AX195" i="15" s="1"/>
  <c r="AZ195" i="15" s="1"/>
  <c r="AQ838" i="15"/>
  <c r="AO164" i="15"/>
  <c r="AA164" i="15" s="1"/>
  <c r="AV164" i="15" s="1"/>
  <c r="BC518" i="15"/>
  <c r="V518" i="15" s="1"/>
  <c r="BC242" i="15"/>
  <c r="V242" i="15" s="1"/>
  <c r="AQ565" i="15"/>
  <c r="AQ246" i="15"/>
  <c r="BC111" i="15"/>
  <c r="AO843" i="15"/>
  <c r="BC533" i="15"/>
  <c r="V533" i="15" s="1"/>
  <c r="AQ417" i="15"/>
  <c r="AQ600" i="15"/>
  <c r="AO352" i="15"/>
  <c r="AU1242" i="15"/>
  <c r="AX1242" i="15" s="1"/>
  <c r="AZ1242" i="15" s="1"/>
  <c r="BC379" i="15"/>
  <c r="V379" i="15" s="1"/>
  <c r="AU290" i="15"/>
  <c r="AX290" i="15" s="1"/>
  <c r="AZ290" i="15" s="1"/>
  <c r="BE620" i="15"/>
  <c r="BC205" i="15"/>
  <c r="V205" i="15" s="1"/>
  <c r="AQ33" i="15"/>
  <c r="BC572" i="15"/>
  <c r="V572" i="15" s="1"/>
  <c r="AO214" i="15"/>
  <c r="AQ284" i="15"/>
  <c r="BC866" i="15"/>
  <c r="V866" i="15" s="1"/>
  <c r="AU56" i="15"/>
  <c r="BC216" i="15"/>
  <c r="V216" i="15" s="1"/>
  <c r="AO116" i="15"/>
  <c r="BC154" i="15"/>
  <c r="V154" i="15" s="1"/>
  <c r="AU1279" i="15"/>
  <c r="AX1279" i="15" s="1"/>
  <c r="AZ1279" i="15" s="1"/>
  <c r="BC11" i="15"/>
  <c r="AQ1136" i="15"/>
  <c r="BC463" i="15"/>
  <c r="V463" i="15" s="1"/>
  <c r="AO157" i="15"/>
  <c r="AA157" i="15" s="1"/>
  <c r="AV157" i="15" s="1"/>
  <c r="AU117" i="15"/>
  <c r="AO604" i="15"/>
  <c r="AU255" i="15"/>
  <c r="AU127" i="15"/>
  <c r="AU385" i="15"/>
  <c r="AQ65" i="15"/>
  <c r="BC198" i="15"/>
  <c r="V198" i="15" s="1"/>
  <c r="BC615" i="15"/>
  <c r="V615" i="15" s="1"/>
  <c r="BC389" i="15"/>
  <c r="V389" i="15" s="1"/>
  <c r="AO196" i="15"/>
  <c r="AA196" i="15" s="1"/>
  <c r="AV196" i="15" s="1"/>
  <c r="AO298" i="15"/>
  <c r="BE934" i="15"/>
  <c r="AU152" i="15"/>
  <c r="AO203" i="15"/>
  <c r="AA203" i="15" s="1"/>
  <c r="AV203" i="15" s="1"/>
  <c r="AQ576" i="15"/>
  <c r="AU192" i="15"/>
  <c r="AU839" i="15"/>
  <c r="AU656" i="15"/>
  <c r="AX656" i="15" s="1"/>
  <c r="AZ656" i="15" s="1"/>
  <c r="AU799" i="15"/>
  <c r="AU431" i="15"/>
  <c r="BC217" i="15"/>
  <c r="V217" i="15" s="1"/>
  <c r="AO30" i="15"/>
  <c r="AA30" i="15" s="1"/>
  <c r="AV30" i="15" s="1"/>
  <c r="BC255" i="15"/>
  <c r="V255" i="15" s="1"/>
  <c r="AO378" i="15"/>
  <c r="AU916" i="15"/>
  <c r="AX916" i="15" s="1"/>
  <c r="AZ916" i="15" s="1"/>
  <c r="BC528" i="15"/>
  <c r="V528" i="15" s="1"/>
  <c r="AQ164" i="15"/>
  <c r="AO149" i="15"/>
  <c r="AN149" i="15" s="1"/>
  <c r="BF149" i="15" s="1"/>
  <c r="AU793" i="15"/>
  <c r="AX793" i="15" s="1"/>
  <c r="AZ793" i="15" s="1"/>
  <c r="AO329" i="15"/>
  <c r="AN329" i="15" s="1"/>
  <c r="BF329" i="15" s="1"/>
  <c r="AQ71" i="15"/>
  <c r="AQ337" i="15"/>
  <c r="AO251" i="15"/>
  <c r="AA251" i="15" s="1"/>
  <c r="AV251" i="15" s="1"/>
  <c r="BC336" i="15"/>
  <c r="V336" i="15" s="1"/>
  <c r="BC1286" i="15"/>
  <c r="V1286" i="15" s="1"/>
  <c r="BE374" i="15"/>
  <c r="AU1019" i="15"/>
  <c r="BC118" i="15"/>
  <c r="BC437" i="15"/>
  <c r="V437" i="15" s="1"/>
  <c r="AO106" i="15"/>
  <c r="AA106" i="15" s="1"/>
  <c r="AV106" i="15" s="1"/>
  <c r="AU693" i="15"/>
  <c r="AX693" i="15" s="1"/>
  <c r="AZ693" i="15" s="1"/>
  <c r="AU75" i="15"/>
  <c r="AX75" i="15" s="1"/>
  <c r="AZ75" i="15" s="1"/>
  <c r="AO124" i="15"/>
  <c r="AU1339" i="15"/>
  <c r="AX1339" i="15" s="1"/>
  <c r="AZ1339" i="15" s="1"/>
  <c r="AU438" i="15"/>
  <c r="AX438" i="15" s="1"/>
  <c r="AZ438" i="15" s="1"/>
  <c r="BC155" i="15"/>
  <c r="V155" i="15" s="1"/>
  <c r="BE883" i="15"/>
  <c r="BC35" i="15"/>
  <c r="AU376" i="15"/>
  <c r="AX376" i="15" s="1"/>
  <c r="AO829" i="15"/>
  <c r="AN829" i="15" s="1"/>
  <c r="BF829" i="15" s="1"/>
  <c r="BC893" i="15"/>
  <c r="V893" i="15" s="1"/>
  <c r="AU246" i="15"/>
  <c r="AU1237" i="15"/>
  <c r="AX1237" i="15" s="1"/>
  <c r="AZ1237" i="15" s="1"/>
  <c r="AQ1107" i="15"/>
  <c r="AQ327" i="15"/>
  <c r="AO215" i="15"/>
  <c r="AO570" i="15"/>
  <c r="AA570" i="15" s="1"/>
  <c r="AV570" i="15" s="1"/>
  <c r="AU1286" i="15"/>
  <c r="AX1286" i="15" s="1"/>
  <c r="AZ1286" i="15" s="1"/>
  <c r="AQ439" i="15"/>
  <c r="AU262" i="15"/>
  <c r="AU107" i="15"/>
  <c r="BE373" i="15"/>
  <c r="AQ72" i="15"/>
  <c r="AU646" i="15"/>
  <c r="AX646" i="15" s="1"/>
  <c r="AZ646" i="15" s="1"/>
  <c r="AU12" i="15"/>
  <c r="AX12" i="15" s="1"/>
  <c r="AZ12" i="15" s="1"/>
  <c r="AU334" i="15"/>
  <c r="AX334" i="15" s="1"/>
  <c r="AZ334" i="15" s="1"/>
  <c r="BC475" i="15"/>
  <c r="V475" i="15" s="1"/>
  <c r="AU307" i="15"/>
  <c r="AX307" i="15" s="1"/>
  <c r="AZ307" i="15" s="1"/>
  <c r="AO83" i="15"/>
  <c r="AQ28" i="15"/>
  <c r="BE483" i="15"/>
  <c r="BC15" i="15"/>
  <c r="BC37" i="15"/>
  <c r="BE747" i="15"/>
  <c r="BC212" i="15"/>
  <c r="V212" i="15" s="1"/>
  <c r="AU79" i="15"/>
  <c r="AU1340" i="15"/>
  <c r="AX1340" i="15" s="1"/>
  <c r="AZ1340" i="15" s="1"/>
  <c r="BE150" i="15"/>
  <c r="BE156" i="15"/>
  <c r="BE327" i="15"/>
  <c r="BE792" i="15"/>
  <c r="BE441" i="15"/>
  <c r="BE191" i="15"/>
  <c r="BE889" i="15"/>
  <c r="BE786" i="15"/>
  <c r="BE1009" i="15"/>
  <c r="BE739" i="15"/>
  <c r="BE432" i="15"/>
  <c r="BE843" i="15"/>
  <c r="BE471" i="15"/>
  <c r="BE215" i="15"/>
  <c r="BE832" i="15"/>
  <c r="BE974" i="15"/>
  <c r="BE330" i="15"/>
  <c r="BE704" i="15"/>
  <c r="BE348" i="15"/>
  <c r="BH12" i="22"/>
  <c r="BE981" i="15"/>
  <c r="BE192" i="15"/>
  <c r="BE696" i="15"/>
  <c r="BE1048" i="15"/>
  <c r="BE799" i="15"/>
  <c r="BE1003" i="15"/>
  <c r="BE214" i="15"/>
  <c r="BE285" i="15"/>
  <c r="BE868" i="15"/>
  <c r="BE911" i="15"/>
  <c r="BE206" i="15"/>
  <c r="BE295" i="15"/>
  <c r="BE1001" i="15"/>
  <c r="BE1024" i="15"/>
  <c r="BE213" i="15"/>
  <c r="BE891" i="15"/>
  <c r="BE920" i="15"/>
  <c r="BE829" i="15"/>
  <c r="BE753" i="15"/>
  <c r="BE1062" i="15"/>
  <c r="BE281" i="15"/>
  <c r="BE306" i="15"/>
  <c r="BE912" i="15"/>
  <c r="BE701" i="15"/>
  <c r="BE431" i="15"/>
  <c r="BE866" i="15"/>
  <c r="BE297" i="15"/>
  <c r="BE690" i="15"/>
  <c r="BE1025" i="15"/>
  <c r="BE193" i="15"/>
  <c r="BE418" i="15"/>
  <c r="BE694" i="15"/>
  <c r="BE824" i="15"/>
  <c r="BE838" i="15"/>
  <c r="BE830" i="15"/>
  <c r="BE686" i="15"/>
  <c r="BE823" i="15"/>
  <c r="BE1010" i="15"/>
  <c r="BE304" i="15"/>
  <c r="BE437" i="15"/>
  <c r="BE195" i="15"/>
  <c r="BE200" i="15"/>
  <c r="BE1018" i="15"/>
  <c r="BE425" i="15"/>
  <c r="BE427" i="15"/>
  <c r="BE416" i="15"/>
  <c r="BE282" i="15"/>
  <c r="BE926" i="15"/>
  <c r="BE919" i="15"/>
  <c r="BH1092" i="22"/>
  <c r="BE289" i="15"/>
  <c r="BE918" i="15"/>
  <c r="BE201" i="15"/>
  <c r="BE1011" i="15"/>
  <c r="BE349" i="15"/>
  <c r="BE439" i="15"/>
  <c r="BE375" i="15"/>
  <c r="BE702" i="15"/>
  <c r="BH237" i="22"/>
  <c r="BE933" i="15"/>
  <c r="BE303" i="15"/>
  <c r="BE929" i="15"/>
  <c r="BE1069" i="15"/>
  <c r="BE642" i="15"/>
  <c r="BE423" i="15"/>
  <c r="BE426" i="15"/>
  <c r="BH1091" i="22"/>
  <c r="BE476" i="15"/>
  <c r="BE922" i="15"/>
  <c r="BE296" i="15"/>
  <c r="BE438" i="15"/>
  <c r="BE207" i="15"/>
  <c r="BE371" i="15"/>
  <c r="BE618" i="15"/>
  <c r="BE740" i="15"/>
  <c r="BE199" i="15"/>
  <c r="BE440" i="15"/>
  <c r="BE913" i="15"/>
  <c r="BE596" i="15"/>
  <c r="BE822" i="15"/>
  <c r="BE836" i="15"/>
  <c r="BE776" i="15"/>
  <c r="BE619" i="15"/>
  <c r="BE290" i="15"/>
  <c r="BE424" i="15"/>
  <c r="BE1017" i="15"/>
  <c r="BE161" i="15"/>
  <c r="BE801" i="15"/>
  <c r="BE970" i="15"/>
  <c r="BH1136" i="22"/>
  <c r="BE651" i="15"/>
  <c r="BE1047" i="15"/>
  <c r="BE733" i="15"/>
  <c r="BH13" i="22"/>
  <c r="BH506" i="22"/>
  <c r="BE1071" i="15"/>
  <c r="BE1060" i="15"/>
  <c r="BE787" i="15"/>
  <c r="BE959" i="15"/>
  <c r="BE171" i="15"/>
  <c r="BE779" i="15"/>
  <c r="BE162" i="15"/>
  <c r="BE973" i="15"/>
  <c r="BE1064" i="15"/>
  <c r="BE835" i="15"/>
  <c r="BE887" i="15"/>
  <c r="BE964" i="15"/>
  <c r="BE659" i="15"/>
  <c r="BE485" i="15"/>
  <c r="BE657" i="15"/>
  <c r="BE793" i="15"/>
  <c r="BE347" i="15"/>
  <c r="BE971" i="15"/>
  <c r="BE430" i="15"/>
  <c r="BE656" i="15"/>
  <c r="BE777" i="15"/>
  <c r="BE655" i="15"/>
  <c r="BE1056" i="15"/>
  <c r="BE979" i="15"/>
  <c r="BE963" i="15"/>
  <c r="BE164" i="15"/>
  <c r="BE469" i="15"/>
  <c r="BE160" i="15"/>
  <c r="BE337" i="15"/>
  <c r="BE328" i="15"/>
  <c r="BE1004" i="15"/>
  <c r="BH101" i="22"/>
  <c r="BE336" i="15"/>
  <c r="BE157" i="15"/>
  <c r="BE351" i="15"/>
  <c r="BH1093" i="22"/>
  <c r="BH56" i="22"/>
  <c r="BE745" i="15"/>
  <c r="BE154" i="15"/>
  <c r="BE1067" i="15"/>
  <c r="BE790" i="15"/>
  <c r="BE869" i="15"/>
  <c r="BE797" i="15"/>
  <c r="BE419" i="15"/>
  <c r="BE658" i="15"/>
  <c r="BE663" i="15"/>
  <c r="BE967" i="15"/>
  <c r="BE783" i="15"/>
  <c r="BE475" i="15"/>
  <c r="BE842" i="15"/>
  <c r="BH1226" i="22"/>
  <c r="BE169" i="15"/>
  <c r="BE333" i="15"/>
  <c r="BE703" i="15"/>
  <c r="BE977" i="15"/>
  <c r="BE205" i="15"/>
  <c r="BE153" i="15"/>
  <c r="BE978" i="15"/>
  <c r="BE966" i="15"/>
  <c r="BE335" i="15"/>
  <c r="BE748" i="15"/>
  <c r="BE649" i="15"/>
  <c r="BE1016" i="15"/>
  <c r="BH1271" i="22"/>
  <c r="BE925" i="15"/>
  <c r="BE340" i="15"/>
  <c r="BH11" i="22"/>
  <c r="BE980" i="15"/>
  <c r="BH236" i="22"/>
  <c r="BE650" i="15"/>
  <c r="BE486" i="15"/>
  <c r="BE1005" i="15"/>
  <c r="BE738" i="15"/>
  <c r="BH551" i="22"/>
  <c r="BE334" i="15"/>
  <c r="BE734" i="15"/>
  <c r="BH507" i="22"/>
  <c r="BE1022" i="15"/>
  <c r="BE880" i="15"/>
  <c r="BE873" i="15"/>
  <c r="BE965" i="15"/>
  <c r="BE305" i="15"/>
  <c r="BE972" i="15"/>
  <c r="BE163" i="15"/>
  <c r="BH1316" i="22"/>
  <c r="BE1057" i="15"/>
  <c r="BE652" i="15"/>
  <c r="BE1061" i="15"/>
  <c r="BE478" i="15"/>
  <c r="BE343" i="15"/>
  <c r="BH1182" i="22"/>
  <c r="BH14" i="22"/>
  <c r="BH57" i="22"/>
  <c r="BH1272" i="22"/>
  <c r="BH508" i="22"/>
  <c r="BH552" i="22"/>
  <c r="BH1137" i="22"/>
  <c r="BH1227" i="22"/>
  <c r="BH1317" i="22"/>
  <c r="BH103" i="22"/>
  <c r="BH1094" i="22"/>
  <c r="BH58" i="22"/>
  <c r="BH238" i="22"/>
  <c r="BH1318" i="22"/>
  <c r="BH1183" i="22"/>
  <c r="BH509" i="22"/>
  <c r="BH1228" i="22"/>
  <c r="BH1138" i="22"/>
  <c r="BH239" i="22"/>
  <c r="BH59" i="22"/>
  <c r="BH1273" i="22"/>
  <c r="BH104" i="22"/>
  <c r="BH15" i="22"/>
  <c r="BH1095" i="22"/>
  <c r="BH553" i="22"/>
  <c r="BH1229" i="22"/>
  <c r="BH1319" i="22"/>
  <c r="BH1139" i="22"/>
  <c r="BH240" i="22"/>
  <c r="BH554" i="22"/>
  <c r="BH105" i="22"/>
  <c r="BH1098" i="22"/>
  <c r="BH510" i="22"/>
  <c r="BH1274" i="22"/>
  <c r="BH60" i="22"/>
  <c r="BH1184" i="22"/>
  <c r="BH1185" i="22"/>
  <c r="BH1230" i="22"/>
  <c r="BH1275" i="22"/>
  <c r="BH555" i="22"/>
  <c r="BH1140" i="22"/>
  <c r="BH1320" i="22"/>
  <c r="BH1099" i="22"/>
  <c r="BH1100" i="22"/>
  <c r="BH18" i="22"/>
  <c r="BH1278" i="22"/>
  <c r="BH558" i="22"/>
  <c r="BH1102" i="22"/>
  <c r="BH1323" i="22"/>
  <c r="BH513" i="22"/>
  <c r="BH559" i="22"/>
  <c r="BH1324" i="22"/>
  <c r="BH19" i="22"/>
  <c r="BH245" i="22"/>
  <c r="BH108" i="22"/>
  <c r="BH1189" i="22"/>
  <c r="BH1279" i="22"/>
  <c r="BH63" i="22"/>
  <c r="BH243" i="22"/>
  <c r="BH20" i="22"/>
  <c r="BH64" i="22"/>
  <c r="BH560" i="22"/>
  <c r="BH1143" i="22"/>
  <c r="BH1280" i="22"/>
  <c r="BH514" i="22"/>
  <c r="BH109" i="22"/>
  <c r="BH246" i="22"/>
  <c r="BH1190" i="22"/>
  <c r="BH1233" i="22"/>
  <c r="BH1325" i="22"/>
  <c r="BH1281" i="22"/>
  <c r="BH1191" i="22"/>
  <c r="BH247" i="22"/>
  <c r="BH65" i="22"/>
  <c r="BH1105" i="22"/>
  <c r="BH561" i="22"/>
  <c r="BH515" i="22"/>
  <c r="BH21" i="22"/>
  <c r="BH110" i="22"/>
  <c r="BH1326" i="22"/>
  <c r="BH1144" i="22"/>
  <c r="BH1234" i="22"/>
  <c r="BH516" i="22"/>
  <c r="BH1192" i="22"/>
  <c r="BH22" i="22"/>
  <c r="BH111" i="22"/>
  <c r="BH562" i="22"/>
  <c r="BH66" i="22"/>
  <c r="BH1282" i="22"/>
  <c r="BH1235" i="22"/>
  <c r="BH1106" i="22"/>
  <c r="BH1145" i="22"/>
  <c r="BH1327" i="22"/>
  <c r="BH25" i="22"/>
  <c r="BH67" i="22"/>
  <c r="BH1195" i="22"/>
  <c r="BH1330" i="22"/>
  <c r="BH112" i="22"/>
  <c r="BH1107" i="22"/>
  <c r="BH517" i="22"/>
  <c r="BH565" i="22"/>
  <c r="BH1285" i="22"/>
  <c r="BH1146" i="22"/>
  <c r="BH1236" i="22"/>
  <c r="BH1237" i="22"/>
  <c r="BH1108" i="22"/>
  <c r="BH115" i="22"/>
  <c r="BH70" i="22"/>
  <c r="BH566" i="22"/>
  <c r="BH26" i="22"/>
  <c r="BH250" i="22"/>
  <c r="BH1331" i="22"/>
  <c r="BH1147" i="22"/>
  <c r="BH1196" i="22"/>
  <c r="BH1286" i="22"/>
  <c r="BH1240" i="22"/>
  <c r="BH251" i="22"/>
  <c r="BH1332" i="22"/>
  <c r="BH521" i="22"/>
  <c r="BH1150" i="22"/>
  <c r="BH1112" i="22"/>
  <c r="BH1287" i="22"/>
  <c r="BH1197" i="22"/>
  <c r="BH27" i="22"/>
  <c r="BH116" i="22"/>
  <c r="BH1241" i="22"/>
  <c r="BH71" i="22"/>
  <c r="BH1109" i="22"/>
  <c r="BH567" i="22"/>
  <c r="BH1198" i="22"/>
  <c r="BH1288" i="22"/>
  <c r="BH252" i="22"/>
  <c r="BH1151" i="22"/>
  <c r="BH1333" i="22"/>
  <c r="BH72" i="22"/>
  <c r="BH117" i="22"/>
  <c r="BH1242" i="22"/>
  <c r="BH568" i="22"/>
  <c r="BH1113" i="22"/>
  <c r="BH522" i="22"/>
  <c r="BH28" i="22"/>
  <c r="BH1199" i="22"/>
  <c r="BH29" i="22"/>
  <c r="BH569" i="22"/>
  <c r="BH1152" i="22"/>
  <c r="BH73" i="22"/>
  <c r="BH253" i="22"/>
  <c r="BH118" i="22"/>
  <c r="BH32" i="22"/>
  <c r="BH523" i="22"/>
  <c r="BH122" i="22"/>
  <c r="BH257" i="22"/>
  <c r="BH1334" i="22"/>
  <c r="BH1243" i="22"/>
  <c r="BH1289" i="22"/>
  <c r="BH1114" i="22"/>
  <c r="BH1244" i="22"/>
  <c r="BH1115" i="22"/>
  <c r="BH1153" i="22"/>
  <c r="BH74" i="22"/>
  <c r="BH1202" i="22"/>
  <c r="BH1337" i="22"/>
  <c r="BH33" i="22"/>
  <c r="BH1292" i="22"/>
  <c r="BH572" i="22"/>
  <c r="BH34" i="22"/>
  <c r="BH119" i="22"/>
  <c r="BH524" i="22"/>
  <c r="BH254" i="22"/>
  <c r="BH77" i="22"/>
  <c r="BH123" i="22"/>
  <c r="BH258" i="22"/>
  <c r="BH527" i="22"/>
  <c r="BH573" i="22"/>
  <c r="BH35" i="22"/>
  <c r="BH1247" i="22"/>
  <c r="BH1293" i="22"/>
  <c r="BH1154" i="22"/>
  <c r="BH1203" i="22"/>
  <c r="BH1338" i="22"/>
  <c r="BH1116" i="22"/>
  <c r="BH259" i="22"/>
  <c r="BH528" i="22"/>
  <c r="BH1204" i="22"/>
  <c r="BH574" i="22"/>
  <c r="BH1157" i="22"/>
  <c r="BH1294" i="22"/>
  <c r="BH124" i="22"/>
  <c r="BH36" i="22"/>
  <c r="BH78" i="22"/>
  <c r="BH1248" i="22"/>
  <c r="BH1339" i="22"/>
  <c r="BH79" i="22"/>
  <c r="BH529" i="22"/>
  <c r="BH1249" i="22"/>
  <c r="BH260" i="22"/>
  <c r="BH1295" i="22"/>
  <c r="BH1158" i="22"/>
  <c r="BH575" i="22"/>
  <c r="BH125" i="22"/>
  <c r="BH1205" i="22"/>
  <c r="BH1340" i="22"/>
  <c r="BH80" i="22"/>
  <c r="BH1159" i="22"/>
  <c r="BH261" i="22"/>
  <c r="BH1250" i="22"/>
  <c r="BH1206" i="22"/>
  <c r="BH126" i="22"/>
  <c r="BH1251" i="22"/>
  <c r="BH81" i="22"/>
  <c r="BH1160" i="22"/>
  <c r="BH531" i="22"/>
  <c r="BH1161" i="22"/>
  <c r="AX33" i="15" l="1"/>
  <c r="AZ33" i="15" s="1"/>
  <c r="AX658" i="15"/>
  <c r="AZ658" i="15" s="1"/>
  <c r="AN347" i="15"/>
  <c r="BF347" i="15" s="1"/>
  <c r="AA347" i="15"/>
  <c r="AV347" i="15" s="1"/>
  <c r="AX256" i="15"/>
  <c r="AZ256" i="15" s="1"/>
  <c r="AN206" i="15"/>
  <c r="BF206" i="15" s="1"/>
  <c r="AA206" i="15"/>
  <c r="AV206" i="15" s="1"/>
  <c r="AZ376" i="15"/>
  <c r="AZ283" i="15"/>
  <c r="AN400" i="15"/>
  <c r="BF400" i="15" s="1"/>
  <c r="AA400" i="15"/>
  <c r="AV400" i="15" s="1"/>
  <c r="AX777" i="15"/>
  <c r="AZ777" i="15" s="1"/>
  <c r="AN755" i="15"/>
  <c r="BF755" i="15" s="1"/>
  <c r="AA755" i="15"/>
  <c r="AV755" i="15" s="1"/>
  <c r="AX462" i="15"/>
  <c r="AZ462" i="15" s="1"/>
  <c r="AN344" i="15"/>
  <c r="BF344" i="15" s="1"/>
  <c r="AA344" i="15"/>
  <c r="AV344" i="15" s="1"/>
  <c r="AN281" i="15"/>
  <c r="BF281" i="15" s="1"/>
  <c r="AA281" i="15"/>
  <c r="AV281" i="15" s="1"/>
  <c r="AX34" i="15"/>
  <c r="AZ34" i="15" s="1"/>
  <c r="AX574" i="15"/>
  <c r="AZ574" i="15" s="1"/>
  <c r="AX870" i="15"/>
  <c r="AZ870" i="15" s="1"/>
  <c r="AX552" i="15"/>
  <c r="AZ552" i="15" s="1"/>
  <c r="AN326" i="15"/>
  <c r="BF326" i="15" s="1"/>
  <c r="AA326" i="15"/>
  <c r="AV326" i="15" s="1"/>
  <c r="AX692" i="15"/>
  <c r="AZ692" i="15" s="1"/>
  <c r="AX483" i="15"/>
  <c r="AZ483" i="15" s="1"/>
  <c r="AX463" i="15"/>
  <c r="AZ463" i="15" s="1"/>
  <c r="AN349" i="15"/>
  <c r="BF349" i="15" s="1"/>
  <c r="AA349" i="15"/>
  <c r="AV349" i="15" s="1"/>
  <c r="AX165" i="15"/>
  <c r="AZ165" i="15" s="1"/>
  <c r="AX381" i="15"/>
  <c r="AZ381" i="15" s="1"/>
  <c r="AX331" i="15"/>
  <c r="AZ331" i="15" s="1"/>
  <c r="AX435" i="15"/>
  <c r="AZ435" i="15" s="1"/>
  <c r="AX201" i="15"/>
  <c r="AZ201" i="15" s="1"/>
  <c r="AX691" i="15"/>
  <c r="AZ691" i="15" s="1"/>
  <c r="AN330" i="15"/>
  <c r="BF330" i="15" s="1"/>
  <c r="AA330" i="15"/>
  <c r="AV330" i="15" s="1"/>
  <c r="AX623" i="15"/>
  <c r="AZ623" i="15" s="1"/>
  <c r="AN441" i="15"/>
  <c r="BF441" i="15" s="1"/>
  <c r="AA441" i="15"/>
  <c r="AV441" i="15" s="1"/>
  <c r="AX911" i="15"/>
  <c r="AZ911" i="15" s="1"/>
  <c r="AX841" i="15"/>
  <c r="AZ841" i="15" s="1"/>
  <c r="AX738" i="15"/>
  <c r="AZ738" i="15" s="1"/>
  <c r="AX465" i="15"/>
  <c r="AZ465" i="15" s="1"/>
  <c r="AX172" i="15"/>
  <c r="AZ172" i="15" s="1"/>
  <c r="AX699" i="15"/>
  <c r="AZ699" i="15" s="1"/>
  <c r="AX389" i="15"/>
  <c r="AZ389" i="15" s="1"/>
  <c r="AN350" i="15"/>
  <c r="BF350" i="15" s="1"/>
  <c r="AA350" i="15"/>
  <c r="AV350" i="15" s="1"/>
  <c r="AX152" i="15"/>
  <c r="AZ152" i="15" s="1"/>
  <c r="AX57" i="15"/>
  <c r="AZ57" i="15" s="1"/>
  <c r="AX383" i="15"/>
  <c r="AZ383" i="15" s="1"/>
  <c r="AX38" i="15"/>
  <c r="AZ38" i="15" s="1"/>
  <c r="AX418" i="15"/>
  <c r="AZ418" i="15" s="1"/>
  <c r="AX71" i="15"/>
  <c r="AZ71" i="15" s="1"/>
  <c r="AZ159" i="15"/>
  <c r="AN432" i="15"/>
  <c r="BF432" i="15" s="1"/>
  <c r="AA432" i="15"/>
  <c r="AV432" i="15" s="1"/>
  <c r="AX512" i="15"/>
  <c r="AZ512" i="15" s="1"/>
  <c r="AX516" i="15"/>
  <c r="AZ516" i="15" s="1"/>
  <c r="AX335" i="15"/>
  <c r="AZ335" i="15" s="1"/>
  <c r="AX28" i="15"/>
  <c r="AZ28" i="15" s="1"/>
  <c r="AX29" i="15"/>
  <c r="AZ29" i="15" s="1"/>
  <c r="AX659" i="15"/>
  <c r="AZ659" i="15" s="1"/>
  <c r="AN445" i="15"/>
  <c r="BF445" i="15" s="1"/>
  <c r="AA445" i="15"/>
  <c r="AV445" i="15" s="1"/>
  <c r="AX109" i="15"/>
  <c r="AZ109" i="15" s="1"/>
  <c r="AX79" i="15"/>
  <c r="AZ79" i="15" s="1"/>
  <c r="AN342" i="15"/>
  <c r="BF342" i="15" s="1"/>
  <c r="AA342" i="15"/>
  <c r="AV342" i="15" s="1"/>
  <c r="AX469" i="15"/>
  <c r="AZ469" i="15" s="1"/>
  <c r="AX333" i="15"/>
  <c r="AZ333" i="15" s="1"/>
  <c r="AX154" i="15"/>
  <c r="AZ154" i="15" s="1"/>
  <c r="AX65" i="15"/>
  <c r="AZ65" i="15" s="1"/>
  <c r="AN664" i="15"/>
  <c r="BF664" i="15" s="1"/>
  <c r="AA664" i="15"/>
  <c r="AV664" i="15" s="1"/>
  <c r="AX396" i="15"/>
  <c r="AZ396" i="15" s="1"/>
  <c r="AX390" i="15"/>
  <c r="AZ390" i="15" s="1"/>
  <c r="AX379" i="15"/>
  <c r="AZ379" i="15" s="1"/>
  <c r="AX336" i="15"/>
  <c r="AZ336" i="15" s="1"/>
  <c r="AX192" i="15"/>
  <c r="AZ192" i="15" s="1"/>
  <c r="AX557" i="15"/>
  <c r="AZ557" i="15" s="1"/>
  <c r="AX527" i="15"/>
  <c r="AZ527" i="15" s="1"/>
  <c r="AN482" i="15"/>
  <c r="BF482" i="15" s="1"/>
  <c r="AA482" i="15"/>
  <c r="AV482" i="15" s="1"/>
  <c r="AX119" i="15"/>
  <c r="AZ119" i="15" s="1"/>
  <c r="AX654" i="15"/>
  <c r="AZ654" i="15" s="1"/>
  <c r="AN427" i="15"/>
  <c r="BF427" i="15" s="1"/>
  <c r="AA427" i="15"/>
  <c r="AV427" i="15" s="1"/>
  <c r="AN425" i="15"/>
  <c r="BF425" i="15" s="1"/>
  <c r="AA425" i="15"/>
  <c r="AV425" i="15" s="1"/>
  <c r="AX196" i="15"/>
  <c r="AZ196" i="15" s="1"/>
  <c r="AX416" i="15"/>
  <c r="AZ416" i="15" s="1"/>
  <c r="AZ236" i="15"/>
  <c r="AX220" i="15"/>
  <c r="AZ220" i="15" s="1"/>
  <c r="AX208" i="15"/>
  <c r="AZ208" i="15" s="1"/>
  <c r="AX894" i="15"/>
  <c r="AZ894" i="15" s="1"/>
  <c r="AX872" i="15"/>
  <c r="AZ872" i="15" s="1"/>
  <c r="AX711" i="15"/>
  <c r="AZ711" i="15" s="1"/>
  <c r="AN625" i="15"/>
  <c r="BF625" i="15" s="1"/>
  <c r="AA625" i="15"/>
  <c r="AV625" i="15" s="1"/>
  <c r="AZ575" i="15"/>
  <c r="AX511" i="15"/>
  <c r="AZ511" i="15" s="1"/>
  <c r="AX522" i="15"/>
  <c r="AZ522" i="15" s="1"/>
  <c r="AX487" i="15"/>
  <c r="AZ487" i="15" s="1"/>
  <c r="AN490" i="15"/>
  <c r="BF490" i="15" s="1"/>
  <c r="AA490" i="15"/>
  <c r="AV490" i="15" s="1"/>
  <c r="AX258" i="15"/>
  <c r="AZ258" i="15" s="1"/>
  <c r="AX262" i="15"/>
  <c r="AZ262" i="15" s="1"/>
  <c r="AX466" i="15"/>
  <c r="AZ466" i="15" s="1"/>
  <c r="AX419" i="15"/>
  <c r="AZ419" i="15" s="1"/>
  <c r="AN305" i="15"/>
  <c r="BF305" i="15" s="1"/>
  <c r="AA305" i="15"/>
  <c r="AV305" i="15" s="1"/>
  <c r="AX248" i="15"/>
  <c r="AZ248" i="15" s="1"/>
  <c r="AN785" i="15"/>
  <c r="BF785" i="15" s="1"/>
  <c r="AA785" i="15"/>
  <c r="AV785" i="15" s="1"/>
  <c r="AX508" i="15"/>
  <c r="AZ508" i="15" s="1"/>
  <c r="AN477" i="15"/>
  <c r="BF477" i="15" s="1"/>
  <c r="AA477" i="15"/>
  <c r="AV477" i="15" s="1"/>
  <c r="AX601" i="15"/>
  <c r="AZ601" i="15" s="1"/>
  <c r="AN374" i="15"/>
  <c r="BF374" i="15" s="1"/>
  <c r="AA374" i="15"/>
  <c r="AV374" i="15" s="1"/>
  <c r="AN372" i="15"/>
  <c r="BF372" i="15" s="1"/>
  <c r="AA372" i="15"/>
  <c r="AV372" i="15" s="1"/>
  <c r="AX238" i="15"/>
  <c r="AZ238" i="15" s="1"/>
  <c r="AX265" i="15"/>
  <c r="AZ265" i="15" s="1"/>
  <c r="AX123" i="15"/>
  <c r="AZ123" i="15" s="1"/>
  <c r="AX560" i="15"/>
  <c r="AZ560" i="15" s="1"/>
  <c r="AX518" i="15"/>
  <c r="AZ518" i="15" s="1"/>
  <c r="AX164" i="15"/>
  <c r="AZ164" i="15" s="1"/>
  <c r="AX246" i="15"/>
  <c r="AZ246" i="15" s="1"/>
  <c r="AX107" i="15"/>
  <c r="AZ107" i="15" s="1"/>
  <c r="AN643" i="15"/>
  <c r="BF643" i="15" s="1"/>
  <c r="AA643" i="15"/>
  <c r="AV643" i="15" s="1"/>
  <c r="AN598" i="15"/>
  <c r="BF598" i="15" s="1"/>
  <c r="AA598" i="15"/>
  <c r="AV598" i="15" s="1"/>
  <c r="AZ351" i="15"/>
  <c r="AX303" i="15"/>
  <c r="AZ303" i="15" s="1"/>
  <c r="AX261" i="15"/>
  <c r="AZ261" i="15" s="1"/>
  <c r="AX260" i="15"/>
  <c r="AZ260" i="15" s="1"/>
  <c r="AX705" i="15"/>
  <c r="AZ705" i="15" s="1"/>
  <c r="AN298" i="15"/>
  <c r="BF298" i="15" s="1"/>
  <c r="AA298" i="15"/>
  <c r="AV298" i="15" s="1"/>
  <c r="AX108" i="15"/>
  <c r="AZ108" i="15" s="1"/>
  <c r="AX255" i="15"/>
  <c r="AZ255" i="15" s="1"/>
  <c r="AX475" i="15"/>
  <c r="AZ475" i="15" s="1"/>
  <c r="AX461" i="15"/>
  <c r="AZ461" i="15" s="1"/>
  <c r="AX551" i="15"/>
  <c r="AZ551" i="15" s="1"/>
  <c r="AN506" i="15"/>
  <c r="BF506" i="15" s="1"/>
  <c r="AA506" i="15"/>
  <c r="AV506" i="15" s="1"/>
  <c r="AX758" i="15"/>
  <c r="AZ758" i="15" s="1"/>
  <c r="AX385" i="15"/>
  <c r="AZ385" i="15" s="1"/>
  <c r="AX161" i="15"/>
  <c r="AZ161" i="15" s="1"/>
  <c r="AX127" i="15"/>
  <c r="AZ127" i="15" s="1"/>
  <c r="AN701" i="15"/>
  <c r="BF701" i="15" s="1"/>
  <c r="AA701" i="15"/>
  <c r="AV701" i="15" s="1"/>
  <c r="AX76" i="15"/>
  <c r="AZ76" i="15" s="1"/>
  <c r="AX776" i="15"/>
  <c r="AZ776" i="15" s="1"/>
  <c r="AX686" i="15"/>
  <c r="AZ686" i="15" s="1"/>
  <c r="AX554" i="15"/>
  <c r="AZ554" i="15" s="1"/>
  <c r="AX566" i="15"/>
  <c r="AZ566" i="15" s="1"/>
  <c r="AX476" i="15"/>
  <c r="AZ476" i="15" s="1"/>
  <c r="AX474" i="15"/>
  <c r="AZ474" i="15" s="1"/>
  <c r="AX340" i="15"/>
  <c r="AZ340" i="15" s="1"/>
  <c r="AX253" i="15"/>
  <c r="AZ253" i="15" s="1"/>
  <c r="AX380" i="15"/>
  <c r="AZ380" i="15" s="1"/>
  <c r="AN101" i="15"/>
  <c r="AA101" i="15"/>
  <c r="AV101" i="15" s="1"/>
  <c r="AN890" i="15"/>
  <c r="BF890" i="15" s="1"/>
  <c r="AA890" i="15"/>
  <c r="AV890" i="15" s="1"/>
  <c r="AX796" i="15"/>
  <c r="AZ796" i="15" s="1"/>
  <c r="AX668" i="15"/>
  <c r="AZ668" i="15" s="1"/>
  <c r="AX661" i="15"/>
  <c r="AZ661" i="15" s="1"/>
  <c r="AN437" i="15"/>
  <c r="BF437" i="15" s="1"/>
  <c r="AA437" i="15"/>
  <c r="AV437" i="15" s="1"/>
  <c r="AX436" i="15"/>
  <c r="AZ436" i="15" s="1"/>
  <c r="AX821" i="15"/>
  <c r="AZ821" i="15" s="1"/>
  <c r="AX797" i="15"/>
  <c r="AZ797" i="15" s="1"/>
  <c r="AG204" i="15"/>
  <c r="BD204" i="15" s="1"/>
  <c r="AS204" i="15"/>
  <c r="AG789" i="15"/>
  <c r="BD789" i="15" s="1"/>
  <c r="AS789" i="15"/>
  <c r="AG380" i="15"/>
  <c r="BD380" i="15" s="1"/>
  <c r="AS380" i="15"/>
  <c r="AG699" i="15"/>
  <c r="BD699" i="15" s="1"/>
  <c r="AS699" i="15"/>
  <c r="AG609" i="15"/>
  <c r="BD609" i="15" s="1"/>
  <c r="AS609" i="15"/>
  <c r="AG385" i="15"/>
  <c r="BD385" i="15" s="1"/>
  <c r="AS385" i="15"/>
  <c r="AG654" i="15"/>
  <c r="BD654" i="15" s="1"/>
  <c r="AS654" i="15"/>
  <c r="AG464" i="15"/>
  <c r="BD464" i="15" s="1"/>
  <c r="AS464" i="15"/>
  <c r="AG294" i="15"/>
  <c r="BD294" i="15" s="1"/>
  <c r="AS294" i="15"/>
  <c r="AG429" i="15"/>
  <c r="BD429" i="15" s="1"/>
  <c r="AS429" i="15"/>
  <c r="AG519" i="15"/>
  <c r="BD519" i="15" s="1"/>
  <c r="AS519" i="15"/>
  <c r="AG463" i="15"/>
  <c r="BD463" i="15" s="1"/>
  <c r="AS463" i="15"/>
  <c r="AG381" i="15"/>
  <c r="BD381" i="15" s="1"/>
  <c r="AS381" i="15"/>
  <c r="AG879" i="15"/>
  <c r="BD879" i="15" s="1"/>
  <c r="AS879" i="15"/>
  <c r="AG24" i="15"/>
  <c r="BD24" i="15" s="1"/>
  <c r="AS24" i="15"/>
  <c r="BI24" i="15" s="1"/>
  <c r="AG924" i="15"/>
  <c r="BD924" i="15" s="1"/>
  <c r="AS924" i="15"/>
  <c r="AG114" i="15"/>
  <c r="BD114" i="15" s="1"/>
  <c r="AS114" i="15"/>
  <c r="AG388" i="15"/>
  <c r="BD388" i="15" s="1"/>
  <c r="AS388" i="15"/>
  <c r="AG69" i="15"/>
  <c r="BD69" i="15" s="1"/>
  <c r="AS69" i="15"/>
  <c r="BI69" i="15" s="1"/>
  <c r="AG159" i="15"/>
  <c r="BD159" i="15" s="1"/>
  <c r="AS159" i="15"/>
  <c r="AG744" i="15"/>
  <c r="BD744" i="15" s="1"/>
  <c r="AS744" i="15"/>
  <c r="AG384" i="15"/>
  <c r="BD384" i="15" s="1"/>
  <c r="AS384" i="15"/>
  <c r="AG474" i="15"/>
  <c r="BD474" i="15" s="1"/>
  <c r="AS474" i="15"/>
  <c r="AG249" i="15"/>
  <c r="BD249" i="15" s="1"/>
  <c r="AS249" i="15"/>
  <c r="AG386" i="15"/>
  <c r="BD386" i="15" s="1"/>
  <c r="AS386" i="15"/>
  <c r="AG339" i="15"/>
  <c r="BD339" i="15" s="1"/>
  <c r="AS339" i="15"/>
  <c r="AG564" i="15"/>
  <c r="BD564" i="15" s="1"/>
  <c r="AS564" i="15"/>
  <c r="AG387" i="15"/>
  <c r="BD387" i="15" s="1"/>
  <c r="AS387" i="15"/>
  <c r="AX306" i="15"/>
  <c r="AZ306" i="15" s="1"/>
  <c r="AX247" i="15"/>
  <c r="AZ247" i="15" s="1"/>
  <c r="AN431" i="15"/>
  <c r="BF431" i="15" s="1"/>
  <c r="AA431" i="15"/>
  <c r="AV431" i="15" s="1"/>
  <c r="AX115" i="15"/>
  <c r="AZ115" i="15" s="1"/>
  <c r="AN156" i="15"/>
  <c r="BF156" i="15" s="1"/>
  <c r="AA156" i="15"/>
  <c r="AV156" i="15" s="1"/>
  <c r="AN688" i="15"/>
  <c r="BF688" i="15" s="1"/>
  <c r="AA688" i="15"/>
  <c r="AV688" i="15" s="1"/>
  <c r="AX103" i="15"/>
  <c r="AZ103" i="15" s="1"/>
  <c r="AX529" i="15"/>
  <c r="AZ529" i="15" s="1"/>
  <c r="AX353" i="15"/>
  <c r="AZ353" i="15" s="1"/>
  <c r="AN304" i="15"/>
  <c r="BF304" i="15" s="1"/>
  <c r="AA304" i="15"/>
  <c r="AV304" i="15" s="1"/>
  <c r="AX744" i="15"/>
  <c r="AZ744" i="15" s="1"/>
  <c r="AX486" i="15"/>
  <c r="AZ486" i="15" s="1"/>
  <c r="AX105" i="15"/>
  <c r="AZ105" i="15" s="1"/>
  <c r="AX826" i="15"/>
  <c r="AZ826" i="15" s="1"/>
  <c r="AX645" i="15"/>
  <c r="AZ645" i="15" s="1"/>
  <c r="AX866" i="15"/>
  <c r="AZ866" i="15" s="1"/>
  <c r="AX641" i="15"/>
  <c r="AZ641" i="15" s="1"/>
  <c r="AX443" i="15"/>
  <c r="AZ443" i="15" s="1"/>
  <c r="AX570" i="15"/>
  <c r="AZ570" i="15" s="1"/>
  <c r="AX525" i="15"/>
  <c r="AZ525" i="15" s="1"/>
  <c r="AX300" i="15"/>
  <c r="AZ300" i="15" s="1"/>
  <c r="AN927" i="15"/>
  <c r="BF927" i="15" s="1"/>
  <c r="AA927" i="15"/>
  <c r="AV927" i="15" s="1"/>
  <c r="AN881" i="15"/>
  <c r="BF881" i="15" s="1"/>
  <c r="AA881" i="15"/>
  <c r="AV881" i="15" s="1"/>
  <c r="AN882" i="15"/>
  <c r="BF882" i="15" s="1"/>
  <c r="AA882" i="15"/>
  <c r="AV882" i="15" s="1"/>
  <c r="AN341" i="15"/>
  <c r="BF341" i="15" s="1"/>
  <c r="AA341" i="15"/>
  <c r="AV341" i="15" s="1"/>
  <c r="AN207" i="15"/>
  <c r="BF207" i="15" s="1"/>
  <c r="AA207" i="15"/>
  <c r="AV207" i="15" s="1"/>
  <c r="AX216" i="15"/>
  <c r="AZ216" i="15" s="1"/>
  <c r="AX558" i="15"/>
  <c r="AZ558" i="15" s="1"/>
  <c r="AN146" i="15"/>
  <c r="BF146" i="15" s="1"/>
  <c r="AA146" i="15"/>
  <c r="AV146" i="15" s="1"/>
  <c r="AX842" i="15"/>
  <c r="AZ842" i="15" s="1"/>
  <c r="AN800" i="15"/>
  <c r="BF800" i="15" s="1"/>
  <c r="AA800" i="15"/>
  <c r="AV800" i="15" s="1"/>
  <c r="AN799" i="15"/>
  <c r="BF799" i="15" s="1"/>
  <c r="AA799" i="15"/>
  <c r="AV799" i="15" s="1"/>
  <c r="AN798" i="15"/>
  <c r="BF798" i="15" s="1"/>
  <c r="AA798" i="15"/>
  <c r="AV798" i="15" s="1"/>
  <c r="AN617" i="15"/>
  <c r="BF617" i="15" s="1"/>
  <c r="AA617" i="15"/>
  <c r="AV617" i="15" s="1"/>
  <c r="AX468" i="15"/>
  <c r="AZ468" i="15" s="1"/>
  <c r="AX302" i="15"/>
  <c r="AZ302" i="15" s="1"/>
  <c r="AX171" i="15"/>
  <c r="AZ171" i="15" s="1"/>
  <c r="AN790" i="15"/>
  <c r="BF790" i="15" s="1"/>
  <c r="AA790" i="15"/>
  <c r="AV790" i="15" s="1"/>
  <c r="AX660" i="15"/>
  <c r="AZ660" i="15" s="1"/>
  <c r="AX209" i="15"/>
  <c r="AZ209" i="15" s="1"/>
  <c r="AN116" i="15"/>
  <c r="AA116" i="15"/>
  <c r="AV116" i="15" s="1"/>
  <c r="AX868" i="15"/>
  <c r="AZ868" i="15" s="1"/>
  <c r="AX878" i="15"/>
  <c r="AZ878" i="15" s="1"/>
  <c r="AX163" i="15"/>
  <c r="AZ163" i="15" s="1"/>
  <c r="AN648" i="15"/>
  <c r="BF648" i="15" s="1"/>
  <c r="AA648" i="15"/>
  <c r="AV648" i="15" s="1"/>
  <c r="AX513" i="15"/>
  <c r="AZ513" i="15" s="1"/>
  <c r="AN292" i="15"/>
  <c r="BF292" i="15" s="1"/>
  <c r="AA292" i="15"/>
  <c r="AV292" i="15" s="1"/>
  <c r="AX879" i="15"/>
  <c r="AZ879" i="15" s="1"/>
  <c r="AN735" i="15"/>
  <c r="BF735" i="15" s="1"/>
  <c r="AA735" i="15"/>
  <c r="AV735" i="15" s="1"/>
  <c r="AX984" i="15"/>
  <c r="AZ984" i="15" s="1"/>
  <c r="AX624" i="15"/>
  <c r="AZ624" i="15" s="1"/>
  <c r="AN489" i="15"/>
  <c r="BF489" i="15" s="1"/>
  <c r="AA489" i="15"/>
  <c r="AV489" i="15" s="1"/>
  <c r="AX239" i="15"/>
  <c r="AZ239" i="15" s="1"/>
  <c r="AN215" i="15"/>
  <c r="BF215" i="15" s="1"/>
  <c r="AA215" i="15"/>
  <c r="AV215" i="15" s="1"/>
  <c r="AN170" i="15"/>
  <c r="BF170" i="15" s="1"/>
  <c r="AA170" i="15"/>
  <c r="AV170" i="15" s="1"/>
  <c r="AN928" i="15"/>
  <c r="BF928" i="15" s="1"/>
  <c r="AA928" i="15"/>
  <c r="AV928" i="15" s="1"/>
  <c r="AN883" i="15"/>
  <c r="BF883" i="15" s="1"/>
  <c r="AA883" i="15"/>
  <c r="AV883" i="15" s="1"/>
  <c r="AN884" i="15"/>
  <c r="BF884" i="15" s="1"/>
  <c r="AA884" i="15"/>
  <c r="AV884" i="15" s="1"/>
  <c r="AN748" i="15"/>
  <c r="BF748" i="15" s="1"/>
  <c r="AA748" i="15"/>
  <c r="AV748" i="15" s="1"/>
  <c r="AX564" i="15"/>
  <c r="AZ564" i="15" s="1"/>
  <c r="AX77" i="15"/>
  <c r="AZ77" i="15" s="1"/>
  <c r="AN922" i="15"/>
  <c r="BF922" i="15" s="1"/>
  <c r="AA922" i="15"/>
  <c r="AV922" i="15" s="1"/>
  <c r="AX871" i="15"/>
  <c r="AZ871" i="15" s="1"/>
  <c r="AX563" i="15"/>
  <c r="AZ563" i="15" s="1"/>
  <c r="AX286" i="15"/>
  <c r="AZ286" i="15" s="1"/>
  <c r="AX104" i="15"/>
  <c r="AZ104" i="15" s="1"/>
  <c r="AX840" i="15"/>
  <c r="AZ840" i="15" s="1"/>
  <c r="AX834" i="15"/>
  <c r="AZ834" i="15" s="1"/>
  <c r="AX509" i="15"/>
  <c r="AZ509" i="15" s="1"/>
  <c r="AX873" i="15"/>
  <c r="AZ873" i="15" s="1"/>
  <c r="AN876" i="15"/>
  <c r="BF876" i="15" s="1"/>
  <c r="AA876" i="15"/>
  <c r="AV876" i="15" s="1"/>
  <c r="AN783" i="15"/>
  <c r="BF783" i="15" s="1"/>
  <c r="AA783" i="15"/>
  <c r="AV783" i="15" s="1"/>
  <c r="AN291" i="15"/>
  <c r="BF291" i="15" s="1"/>
  <c r="AA291" i="15"/>
  <c r="AV291" i="15" s="1"/>
  <c r="AX242" i="15"/>
  <c r="AZ242" i="15" s="1"/>
  <c r="AX596" i="15"/>
  <c r="AZ596" i="15" s="1"/>
  <c r="AN56" i="15"/>
  <c r="AA56" i="15"/>
  <c r="AV56" i="15" s="1"/>
  <c r="AX481" i="15"/>
  <c r="AZ481" i="15" s="1"/>
  <c r="AX68" i="15"/>
  <c r="AZ68" i="15" s="1"/>
  <c r="BI68" i="15" s="1"/>
  <c r="AN845" i="15"/>
  <c r="BF845" i="15" s="1"/>
  <c r="AA845" i="15"/>
  <c r="AV845" i="15" s="1"/>
  <c r="AX473" i="15"/>
  <c r="AZ473" i="15" s="1"/>
  <c r="AX35" i="15"/>
  <c r="AZ35" i="15" s="1"/>
  <c r="AX30" i="15"/>
  <c r="AZ30" i="15" s="1"/>
  <c r="AN696" i="15"/>
  <c r="BF696" i="15" s="1"/>
  <c r="AA696" i="15"/>
  <c r="AV696" i="15" s="1"/>
  <c r="AN697" i="15"/>
  <c r="BF697" i="15" s="1"/>
  <c r="AA697" i="15"/>
  <c r="AV697" i="15" s="1"/>
  <c r="AX297" i="15"/>
  <c r="AZ297" i="15" s="1"/>
  <c r="AX203" i="15"/>
  <c r="AZ203" i="15" s="1"/>
  <c r="AX158" i="15"/>
  <c r="AZ158" i="15" s="1"/>
  <c r="AX976" i="15"/>
  <c r="AZ976" i="15" s="1"/>
  <c r="AX757" i="15"/>
  <c r="AZ757" i="15" s="1"/>
  <c r="AX241" i="15"/>
  <c r="AZ241" i="15" s="1"/>
  <c r="AN875" i="15"/>
  <c r="BF875" i="15" s="1"/>
  <c r="AA875" i="15"/>
  <c r="AV875" i="15" s="1"/>
  <c r="AN695" i="15"/>
  <c r="BF695" i="15" s="1"/>
  <c r="AA695" i="15"/>
  <c r="AV695" i="15" s="1"/>
  <c r="AX421" i="15"/>
  <c r="AZ421" i="15" s="1"/>
  <c r="AX243" i="15"/>
  <c r="AZ243" i="15" s="1"/>
  <c r="AX106" i="15"/>
  <c r="AZ106" i="15" s="1"/>
  <c r="AX18" i="15"/>
  <c r="AZ18" i="15" s="1"/>
  <c r="AN148" i="15"/>
  <c r="BF148" i="15" s="1"/>
  <c r="AA148" i="15"/>
  <c r="AV148" i="15" s="1"/>
  <c r="AN715" i="15"/>
  <c r="BF715" i="15" s="1"/>
  <c r="AA715" i="15"/>
  <c r="AV715" i="15" s="1"/>
  <c r="AX129" i="15"/>
  <c r="AZ129" i="15" s="1"/>
  <c r="AN1024" i="15"/>
  <c r="BF1024" i="15" s="1"/>
  <c r="AA1024" i="15"/>
  <c r="AV1024" i="15" s="1"/>
  <c r="AX849" i="15"/>
  <c r="AZ849" i="15" s="1"/>
  <c r="AN309" i="15"/>
  <c r="BF309" i="15" s="1"/>
  <c r="AA309" i="15"/>
  <c r="AV309" i="15" s="1"/>
  <c r="AX885" i="15"/>
  <c r="AZ885" i="15" s="1"/>
  <c r="AX117" i="15"/>
  <c r="AZ117" i="15" s="1"/>
  <c r="AX1020" i="15"/>
  <c r="AZ1020" i="15" s="1"/>
  <c r="AX975" i="15"/>
  <c r="AZ975" i="15" s="1"/>
  <c r="AX971" i="15"/>
  <c r="AZ971" i="15" s="1"/>
  <c r="AX120" i="15"/>
  <c r="AZ120" i="15" s="1"/>
  <c r="AN472" i="15"/>
  <c r="BF472" i="15" s="1"/>
  <c r="AA472" i="15"/>
  <c r="AV472" i="15" s="1"/>
  <c r="AX285" i="15"/>
  <c r="AZ285" i="15" s="1"/>
  <c r="AX295" i="15"/>
  <c r="AZ295" i="15" s="1"/>
  <c r="AX294" i="15"/>
  <c r="AZ294" i="15" s="1"/>
  <c r="AX114" i="15"/>
  <c r="AZ114" i="15" s="1"/>
  <c r="AX122" i="15"/>
  <c r="AZ122" i="15" s="1"/>
  <c r="AX556" i="15"/>
  <c r="AZ556" i="15" s="1"/>
  <c r="AX240" i="15"/>
  <c r="AZ240" i="15" s="1"/>
  <c r="AN150" i="15"/>
  <c r="BF150" i="15" s="1"/>
  <c r="AA150" i="15"/>
  <c r="AV150" i="15" s="1"/>
  <c r="AN956" i="15"/>
  <c r="BF956" i="15" s="1"/>
  <c r="AA956" i="15"/>
  <c r="AV956" i="15" s="1"/>
  <c r="AX480" i="15"/>
  <c r="AZ480" i="15" s="1"/>
  <c r="AX191" i="15"/>
  <c r="AZ191" i="15" s="1"/>
  <c r="AX27" i="15"/>
  <c r="AZ27" i="15" s="1"/>
  <c r="AX923" i="15"/>
  <c r="AZ923" i="15" s="1"/>
  <c r="AN888" i="15"/>
  <c r="BF888" i="15" s="1"/>
  <c r="AA888" i="15"/>
  <c r="AV888" i="15" s="1"/>
  <c r="AN843" i="15"/>
  <c r="BF843" i="15" s="1"/>
  <c r="AA843" i="15"/>
  <c r="AV843" i="15" s="1"/>
  <c r="AN794" i="15"/>
  <c r="BF794" i="15" s="1"/>
  <c r="AA794" i="15"/>
  <c r="AV794" i="15" s="1"/>
  <c r="AX708" i="15"/>
  <c r="AZ708" i="15" s="1"/>
  <c r="AN618" i="15"/>
  <c r="BF618" i="15" s="1"/>
  <c r="AA618" i="15"/>
  <c r="AV618" i="15" s="1"/>
  <c r="AX393" i="15"/>
  <c r="AZ393" i="15" s="1"/>
  <c r="AN168" i="15"/>
  <c r="BF168" i="15" s="1"/>
  <c r="AA168" i="15"/>
  <c r="AV168" i="15" s="1"/>
  <c r="AX1103" i="15"/>
  <c r="AZ1103" i="15" s="1"/>
  <c r="AX964" i="15"/>
  <c r="AZ964" i="15" s="1"/>
  <c r="AX789" i="15"/>
  <c r="AZ789" i="15" s="1"/>
  <c r="AX702" i="15"/>
  <c r="AZ702" i="15" s="1"/>
  <c r="AX694" i="15"/>
  <c r="AZ694" i="15" s="1"/>
  <c r="AX386" i="15"/>
  <c r="AZ386" i="15" s="1"/>
  <c r="AX339" i="15"/>
  <c r="AZ339" i="15" s="1"/>
  <c r="AX252" i="15"/>
  <c r="AZ252" i="15" s="1"/>
  <c r="AX204" i="15"/>
  <c r="AZ204" i="15" s="1"/>
  <c r="AX23" i="15"/>
  <c r="AZ23" i="15" s="1"/>
  <c r="BI23" i="15" s="1"/>
  <c r="AX801" i="15"/>
  <c r="AZ801" i="15" s="1"/>
  <c r="AX422" i="15"/>
  <c r="AZ422" i="15" s="1"/>
  <c r="AX423" i="15"/>
  <c r="AZ423" i="15" s="1"/>
  <c r="AN420" i="15"/>
  <c r="BF420" i="15" s="1"/>
  <c r="AA420" i="15"/>
  <c r="AV420" i="15" s="1"/>
  <c r="AN155" i="15"/>
  <c r="BF155" i="15" s="1"/>
  <c r="AA155" i="15"/>
  <c r="AV155" i="15" s="1"/>
  <c r="AX110" i="15"/>
  <c r="AZ110" i="15" s="1"/>
  <c r="AX64" i="15"/>
  <c r="AZ64" i="15" s="1"/>
  <c r="AX66" i="15"/>
  <c r="AZ66" i="15" s="1"/>
  <c r="AX58" i="15"/>
  <c r="AZ58" i="15" s="1"/>
  <c r="AX174" i="15"/>
  <c r="AZ174" i="15" s="1"/>
  <c r="AX933" i="15"/>
  <c r="AZ933" i="15" s="1"/>
  <c r="AX395" i="15"/>
  <c r="AZ395" i="15" s="1"/>
  <c r="AX173" i="15"/>
  <c r="AZ173" i="15" s="1"/>
  <c r="AN1003" i="15"/>
  <c r="BF1003" i="15" s="1"/>
  <c r="AA1003" i="15"/>
  <c r="AV1003" i="15" s="1"/>
  <c r="AN822" i="15"/>
  <c r="BF822" i="15" s="1"/>
  <c r="AA822" i="15"/>
  <c r="AV822" i="15" s="1"/>
  <c r="AN778" i="15"/>
  <c r="BF778" i="15" s="1"/>
  <c r="AA778" i="15"/>
  <c r="AV778" i="15" s="1"/>
  <c r="AN597" i="15"/>
  <c r="BF597" i="15" s="1"/>
  <c r="AA597" i="15"/>
  <c r="AV597" i="15" s="1"/>
  <c r="AN327" i="15"/>
  <c r="BF327" i="15" s="1"/>
  <c r="AA327" i="15"/>
  <c r="AV327" i="15" s="1"/>
  <c r="AN282" i="15"/>
  <c r="BF282" i="15" s="1"/>
  <c r="AA282" i="15"/>
  <c r="AV282" i="15" s="1"/>
  <c r="AX85" i="15"/>
  <c r="AZ85" i="15" s="1"/>
  <c r="AX1116" i="15"/>
  <c r="AZ1116" i="15" s="1"/>
  <c r="AX488" i="15"/>
  <c r="AZ488" i="15" s="1"/>
  <c r="AX263" i="15"/>
  <c r="AZ263" i="15" s="1"/>
  <c r="AX157" i="15"/>
  <c r="AZ157" i="15" s="1"/>
  <c r="AX128" i="15"/>
  <c r="AZ128" i="15" s="1"/>
  <c r="AX968" i="15"/>
  <c r="AZ968" i="15" s="1"/>
  <c r="AX929" i="15"/>
  <c r="AZ929" i="15" s="1"/>
  <c r="AN877" i="15"/>
  <c r="BF877" i="15" s="1"/>
  <c r="AA877" i="15"/>
  <c r="AV877" i="15" s="1"/>
  <c r="AN741" i="15"/>
  <c r="BF741" i="15" s="1"/>
  <c r="AA741" i="15"/>
  <c r="AV741" i="15" s="1"/>
  <c r="AN689" i="15"/>
  <c r="BF689" i="15" s="1"/>
  <c r="AA689" i="15"/>
  <c r="AV689" i="15" s="1"/>
  <c r="AN710" i="15"/>
  <c r="BF710" i="15" s="1"/>
  <c r="AA710" i="15"/>
  <c r="AV710" i="15" s="1"/>
  <c r="AN666" i="15"/>
  <c r="BF666" i="15" s="1"/>
  <c r="AA666" i="15"/>
  <c r="AV666" i="15" s="1"/>
  <c r="AN644" i="15"/>
  <c r="BF644" i="15" s="1"/>
  <c r="AA644" i="15"/>
  <c r="AV644" i="15" s="1"/>
  <c r="AX572" i="15"/>
  <c r="AZ572" i="15" s="1"/>
  <c r="AN470" i="15"/>
  <c r="BF470" i="15" s="1"/>
  <c r="AA470" i="15"/>
  <c r="AV470" i="15" s="1"/>
  <c r="AN424" i="15"/>
  <c r="BF424" i="15" s="1"/>
  <c r="AA424" i="15"/>
  <c r="AV424" i="15" s="1"/>
  <c r="AN426" i="15"/>
  <c r="BF426" i="15" s="1"/>
  <c r="AA426" i="15"/>
  <c r="AV426" i="15" s="1"/>
  <c r="AX394" i="15"/>
  <c r="AZ394" i="15" s="1"/>
  <c r="AX284" i="15"/>
  <c r="AZ284" i="15" s="1"/>
  <c r="AX293" i="15"/>
  <c r="AZ293" i="15" s="1"/>
  <c r="AX202" i="15"/>
  <c r="AZ202" i="15" s="1"/>
  <c r="AN153" i="15"/>
  <c r="BF153" i="15" s="1"/>
  <c r="AA153" i="15"/>
  <c r="AV153" i="15" s="1"/>
  <c r="AX112" i="15"/>
  <c r="AZ112" i="15" s="1"/>
  <c r="AX78" i="15"/>
  <c r="AZ78" i="15" s="1"/>
  <c r="AX63" i="15"/>
  <c r="AZ63" i="15" s="1"/>
  <c r="AX62" i="15"/>
  <c r="AZ62" i="15" s="1"/>
  <c r="AX17" i="15"/>
  <c r="AZ17" i="15" s="1"/>
  <c r="AZ1196" i="15"/>
  <c r="AG1606" i="15"/>
  <c r="BD1606" i="15" s="1"/>
  <c r="AS1606" i="15"/>
  <c r="BI1606" i="15" s="1"/>
  <c r="AG255" i="15"/>
  <c r="BD255" i="15" s="1"/>
  <c r="AS255" i="15"/>
  <c r="AG885" i="15"/>
  <c r="BD885" i="15" s="1"/>
  <c r="AS885" i="15"/>
  <c r="AG121" i="15"/>
  <c r="BD121" i="15" s="1"/>
  <c r="AS121" i="15"/>
  <c r="BI121" i="15" s="1"/>
  <c r="AG1478" i="15"/>
  <c r="BD1478" i="15" s="1"/>
  <c r="AS1478" i="15"/>
  <c r="BI1478" i="15" s="1"/>
  <c r="AG1559" i="15"/>
  <c r="BD1559" i="15" s="1"/>
  <c r="AS1559" i="15"/>
  <c r="BI1559" i="15" s="1"/>
  <c r="AG1522" i="15"/>
  <c r="BD1522" i="15" s="1"/>
  <c r="AS1522" i="15"/>
  <c r="BI1522" i="15" s="1"/>
  <c r="AG895" i="15"/>
  <c r="BD895" i="15" s="1"/>
  <c r="AS895" i="15"/>
  <c r="AG265" i="15"/>
  <c r="BD265" i="15" s="1"/>
  <c r="AS265" i="15"/>
  <c r="AG39" i="15"/>
  <c r="BD39" i="15" s="1"/>
  <c r="AS39" i="15"/>
  <c r="BI39" i="15" s="1"/>
  <c r="AG1457" i="15"/>
  <c r="BD1457" i="15" s="1"/>
  <c r="AS1457" i="15"/>
  <c r="BI1457" i="15" s="1"/>
  <c r="AG847" i="15"/>
  <c r="BD847" i="15" s="1"/>
  <c r="AS847" i="15"/>
  <c r="AG31" i="15"/>
  <c r="BD31" i="15" s="1"/>
  <c r="AS31" i="15"/>
  <c r="BI31" i="15" s="1"/>
  <c r="AG256" i="15"/>
  <c r="BD256" i="15" s="1"/>
  <c r="AS256" i="15"/>
  <c r="AG1632" i="15"/>
  <c r="BD1632" i="15" s="1"/>
  <c r="AS1632" i="15"/>
  <c r="BI1632" i="15" s="1"/>
  <c r="AG1412" i="15"/>
  <c r="BD1412" i="15" s="1"/>
  <c r="AS1412" i="15"/>
  <c r="BI1412" i="15" s="1"/>
  <c r="AG30" i="15"/>
  <c r="BD30" i="15" s="1"/>
  <c r="AS30" i="15"/>
  <c r="AG1649" i="15"/>
  <c r="BD1649" i="15" s="1"/>
  <c r="AS1649" i="15"/>
  <c r="BI1649" i="15" s="1"/>
  <c r="AG1345" i="15"/>
  <c r="BD1345" i="15" s="1"/>
  <c r="AS1345" i="15"/>
  <c r="AG1594" i="15"/>
  <c r="BD1594" i="15" s="1"/>
  <c r="AS1594" i="15"/>
  <c r="AG1428" i="15"/>
  <c r="BD1428" i="15" s="1"/>
  <c r="AS1428" i="15"/>
  <c r="BI1428" i="15" s="1"/>
  <c r="AG1469" i="15"/>
  <c r="BD1469" i="15" s="1"/>
  <c r="AS1469" i="15"/>
  <c r="BI1469" i="15" s="1"/>
  <c r="AG1500" i="15"/>
  <c r="BD1500" i="15" s="1"/>
  <c r="AS1500" i="15"/>
  <c r="BI1500" i="15" s="1"/>
  <c r="AG241" i="15"/>
  <c r="BD241" i="15" s="1"/>
  <c r="AS241" i="15"/>
  <c r="AG1631" i="15"/>
  <c r="BD1631" i="15" s="1"/>
  <c r="AS1631" i="15"/>
  <c r="BI1631" i="15" s="1"/>
  <c r="AG1523" i="15"/>
  <c r="BD1523" i="15" s="1"/>
  <c r="AS1523" i="15"/>
  <c r="BI1523" i="15" s="1"/>
  <c r="AG62" i="15"/>
  <c r="BD62" i="15" s="1"/>
  <c r="AS62" i="15"/>
  <c r="AG1410" i="15"/>
  <c r="BD1410" i="15" s="1"/>
  <c r="AS1410" i="15"/>
  <c r="BI1410" i="15" s="1"/>
  <c r="AG1547" i="15"/>
  <c r="BD1547" i="15" s="1"/>
  <c r="AS1547" i="15"/>
  <c r="BI1547" i="15" s="1"/>
  <c r="AG264" i="15"/>
  <c r="BD264" i="15" s="1"/>
  <c r="AS264" i="15"/>
  <c r="BI264" i="15" s="1"/>
  <c r="AG1504" i="15"/>
  <c r="BD1504" i="15" s="1"/>
  <c r="AS1504" i="15"/>
  <c r="AG886" i="15"/>
  <c r="BD886" i="15" s="1"/>
  <c r="AS886" i="15"/>
  <c r="AG849" i="15"/>
  <c r="BD849" i="15" s="1"/>
  <c r="AS849" i="15"/>
  <c r="AG174" i="15"/>
  <c r="BD174" i="15" s="1"/>
  <c r="AS174" i="15"/>
  <c r="AG1435" i="15"/>
  <c r="BD1435" i="15" s="1"/>
  <c r="AS1435" i="15"/>
  <c r="AG1566" i="15"/>
  <c r="BD1566" i="15" s="1"/>
  <c r="AS1566" i="15"/>
  <c r="BI1566" i="15" s="1"/>
  <c r="AG1456" i="15"/>
  <c r="BD1456" i="15" s="1"/>
  <c r="AS1456" i="15"/>
  <c r="BI1456" i="15" s="1"/>
  <c r="AG1548" i="15"/>
  <c r="BD1548" i="15" s="1"/>
  <c r="AS1548" i="15"/>
  <c r="BI1548" i="15" s="1"/>
  <c r="AG1590" i="15"/>
  <c r="BD1590" i="15" s="1"/>
  <c r="AS1590" i="15"/>
  <c r="BI1590" i="15" s="1"/>
  <c r="AG1472" i="15"/>
  <c r="BD1472" i="15" s="1"/>
  <c r="AS1472" i="15"/>
  <c r="BI1472" i="15" s="1"/>
  <c r="AG894" i="15"/>
  <c r="BD894" i="15" s="1"/>
  <c r="AS894" i="15"/>
  <c r="AG17" i="15"/>
  <c r="BD17" i="15" s="1"/>
  <c r="AS17" i="15"/>
  <c r="AG130" i="15"/>
  <c r="BD130" i="15" s="1"/>
  <c r="AS130" i="15"/>
  <c r="AG173" i="15"/>
  <c r="BD173" i="15" s="1"/>
  <c r="AS173" i="15"/>
  <c r="AG1636" i="15"/>
  <c r="BD1636" i="15" s="1"/>
  <c r="AS1636" i="15"/>
  <c r="BI1636" i="15" s="1"/>
  <c r="AG1406" i="15"/>
  <c r="BD1406" i="15" s="1"/>
  <c r="AS1406" i="15"/>
  <c r="BI1406" i="15" s="1"/>
  <c r="AG1614" i="15"/>
  <c r="BD1614" i="15" s="1"/>
  <c r="AS1614" i="15"/>
  <c r="BI1614" i="15" s="1"/>
  <c r="AG1503" i="15"/>
  <c r="BD1503" i="15" s="1"/>
  <c r="AS1503" i="15"/>
  <c r="AG841" i="15"/>
  <c r="BD841" i="15" s="1"/>
  <c r="AS841" i="15"/>
  <c r="AG1593" i="15"/>
  <c r="BD1593" i="15" s="1"/>
  <c r="AS1593" i="15"/>
  <c r="BI1593" i="15" s="1"/>
  <c r="AG1561" i="15"/>
  <c r="BD1561" i="15" s="1"/>
  <c r="AS1561" i="15"/>
  <c r="BI1561" i="15" s="1"/>
  <c r="AG826" i="15"/>
  <c r="BD826" i="15" s="1"/>
  <c r="AS826" i="15"/>
  <c r="AG1525" i="15"/>
  <c r="BD1525" i="15" s="1"/>
  <c r="AS1525" i="15"/>
  <c r="BI1525" i="15" s="1"/>
  <c r="AG151" i="15"/>
  <c r="BD151" i="15" s="1"/>
  <c r="AS151" i="15"/>
  <c r="AG1501" i="15"/>
  <c r="BD1501" i="15" s="1"/>
  <c r="AS1501" i="15"/>
  <c r="BI1501" i="15" s="1"/>
  <c r="AG1517" i="15"/>
  <c r="BD1517" i="15" s="1"/>
  <c r="AS1517" i="15"/>
  <c r="AG175" i="15"/>
  <c r="BD175" i="15" s="1"/>
  <c r="AS175" i="15"/>
  <c r="AG1612" i="15"/>
  <c r="BD1612" i="15" s="1"/>
  <c r="AS1612" i="15"/>
  <c r="BI1612" i="15" s="1"/>
  <c r="AG220" i="15"/>
  <c r="BD220" i="15" s="1"/>
  <c r="AS220" i="15"/>
  <c r="AG211" i="15"/>
  <c r="BD211" i="15" s="1"/>
  <c r="AS211" i="15"/>
  <c r="AG1605" i="15"/>
  <c r="BD1605" i="15" s="1"/>
  <c r="AS1605" i="15"/>
  <c r="BI1605" i="15" s="1"/>
  <c r="AG1660" i="15"/>
  <c r="BD1660" i="15" s="1"/>
  <c r="AS1660" i="15"/>
  <c r="AG1591" i="15"/>
  <c r="BD1591" i="15" s="1"/>
  <c r="AS1591" i="15"/>
  <c r="BI1591" i="15" s="1"/>
  <c r="AG1611" i="15"/>
  <c r="BD1611" i="15" s="1"/>
  <c r="AS1611" i="15"/>
  <c r="BI1611" i="15" s="1"/>
  <c r="AG120" i="15"/>
  <c r="BD120" i="15" s="1"/>
  <c r="AS120" i="15"/>
  <c r="AG1560" i="15"/>
  <c r="BD1560" i="15" s="1"/>
  <c r="AS1560" i="15"/>
  <c r="BI1560" i="15" s="1"/>
  <c r="AG1592" i="15"/>
  <c r="BD1592" i="15" s="1"/>
  <c r="AS1592" i="15"/>
  <c r="BI1592" i="15" s="1"/>
  <c r="AG1516" i="15"/>
  <c r="BD1516" i="15" s="1"/>
  <c r="AS1516" i="15"/>
  <c r="BI1516" i="15" s="1"/>
  <c r="AG535" i="15"/>
  <c r="BD535" i="15" s="1"/>
  <c r="AS535" i="15"/>
  <c r="BI535" i="15" s="1"/>
  <c r="AG1518" i="15"/>
  <c r="BD1518" i="15" s="1"/>
  <c r="AS1518" i="15"/>
  <c r="BI1518" i="15" s="1"/>
  <c r="AG1546" i="15"/>
  <c r="BD1546" i="15" s="1"/>
  <c r="AS1546" i="15"/>
  <c r="AG1432" i="15"/>
  <c r="BD1432" i="15" s="1"/>
  <c r="AS1432" i="15"/>
  <c r="BI1432" i="15" s="1"/>
  <c r="AG1426" i="15"/>
  <c r="BD1426" i="15" s="1"/>
  <c r="AS1426" i="15"/>
  <c r="BI1426" i="15" s="1"/>
  <c r="AG219" i="15"/>
  <c r="BD219" i="15" s="1"/>
  <c r="AS219" i="15"/>
  <c r="BI219" i="15" s="1"/>
  <c r="AG525" i="15"/>
  <c r="BD525" i="15" s="1"/>
  <c r="AS525" i="15"/>
  <c r="AG1653" i="15"/>
  <c r="BD1653" i="15" s="1"/>
  <c r="AS1653" i="15"/>
  <c r="BI1653" i="15" s="1"/>
  <c r="AG1413" i="15"/>
  <c r="BD1413" i="15" s="1"/>
  <c r="AS1413" i="15"/>
  <c r="BI1413" i="15" s="1"/>
  <c r="AG1659" i="15"/>
  <c r="BD1659" i="15" s="1"/>
  <c r="AS1659" i="15"/>
  <c r="BI1659" i="15" s="1"/>
  <c r="AG1407" i="15"/>
  <c r="BD1407" i="15" s="1"/>
  <c r="AS1407" i="15"/>
  <c r="BI1407" i="15" s="1"/>
  <c r="AG1607" i="15"/>
  <c r="BD1607" i="15" s="1"/>
  <c r="AS1607" i="15"/>
  <c r="BI1607" i="15" s="1"/>
  <c r="AG1549" i="15"/>
  <c r="BD1549" i="15" s="1"/>
  <c r="AS1549" i="15"/>
  <c r="BI1549" i="15" s="1"/>
  <c r="AG1459" i="15"/>
  <c r="BD1459" i="15" s="1"/>
  <c r="AS1459" i="15"/>
  <c r="BI1459" i="15" s="1"/>
  <c r="AG127" i="15"/>
  <c r="BD127" i="15" s="1"/>
  <c r="AS127" i="15"/>
  <c r="AG1502" i="15"/>
  <c r="BD1502" i="15" s="1"/>
  <c r="AS1502" i="15"/>
  <c r="BI1502" i="15" s="1"/>
  <c r="AG165" i="15"/>
  <c r="BD165" i="15" s="1"/>
  <c r="AS165" i="15"/>
  <c r="AG152" i="15"/>
  <c r="BD152" i="15" s="1"/>
  <c r="AS152" i="15"/>
  <c r="AG1451" i="15"/>
  <c r="BD1451" i="15" s="1"/>
  <c r="AS1451" i="15"/>
  <c r="BI1451" i="15" s="1"/>
  <c r="AG1651" i="15"/>
  <c r="BD1651" i="15" s="1"/>
  <c r="AS1651" i="15"/>
  <c r="BI1651" i="15" s="1"/>
  <c r="AG1570" i="15"/>
  <c r="BD1570" i="15" s="1"/>
  <c r="AS1570" i="15"/>
  <c r="BI1570" i="15" s="1"/>
  <c r="AG1476" i="15"/>
  <c r="BD1476" i="15" s="1"/>
  <c r="AS1476" i="15"/>
  <c r="BI1476" i="15" s="1"/>
  <c r="AG82" i="15"/>
  <c r="BD82" i="15" s="1"/>
  <c r="AS82" i="15"/>
  <c r="BI82" i="15" s="1"/>
  <c r="AG511" i="15"/>
  <c r="BD511" i="15" s="1"/>
  <c r="AS511" i="15"/>
  <c r="AG1568" i="15"/>
  <c r="BD1568" i="15" s="1"/>
  <c r="AS1568" i="15"/>
  <c r="BI1568" i="15" s="1"/>
  <c r="AG850" i="15"/>
  <c r="BD850" i="15" s="1"/>
  <c r="AS850" i="15"/>
  <c r="BI850" i="15" s="1"/>
  <c r="AG1545" i="15"/>
  <c r="BD1545" i="15" s="1"/>
  <c r="AS1545" i="15"/>
  <c r="BI1545" i="15" s="1"/>
  <c r="AG1455" i="15"/>
  <c r="BD1455" i="15" s="1"/>
  <c r="AS1455" i="15"/>
  <c r="BI1455" i="15" s="1"/>
  <c r="AG840" i="15"/>
  <c r="BD840" i="15" s="1"/>
  <c r="AS840" i="15"/>
  <c r="AG1524" i="15"/>
  <c r="BD1524" i="15" s="1"/>
  <c r="AS1524" i="15"/>
  <c r="BI1524" i="15" s="1"/>
  <c r="AG197" i="15"/>
  <c r="BD197" i="15" s="1"/>
  <c r="AS197" i="15"/>
  <c r="AG1471" i="15"/>
  <c r="BD1471" i="15" s="1"/>
  <c r="AS1471" i="15"/>
  <c r="BI1471" i="15" s="1"/>
  <c r="AG106" i="15"/>
  <c r="BD106" i="15" s="1"/>
  <c r="AS106" i="15"/>
  <c r="AG196" i="15"/>
  <c r="BD196" i="15" s="1"/>
  <c r="AS196" i="15"/>
  <c r="AG1075" i="15"/>
  <c r="BD1075" i="15" s="1"/>
  <c r="AS1075" i="15"/>
  <c r="AG1470" i="15"/>
  <c r="BD1470" i="15" s="1"/>
  <c r="AS1470" i="15"/>
  <c r="BI1470" i="15" s="1"/>
  <c r="AG1431" i="15"/>
  <c r="BD1431" i="15" s="1"/>
  <c r="AS1431" i="15"/>
  <c r="BI1431" i="15" s="1"/>
  <c r="AG1586" i="15"/>
  <c r="BD1586" i="15" s="1"/>
  <c r="AS1586" i="15"/>
  <c r="BI1586" i="15" s="1"/>
  <c r="AG1473" i="15"/>
  <c r="BD1473" i="15" s="1"/>
  <c r="AS1473" i="15"/>
  <c r="BI1473" i="15" s="1"/>
  <c r="AG526" i="15"/>
  <c r="BD526" i="15" s="1"/>
  <c r="AS526" i="15"/>
  <c r="AG83" i="15"/>
  <c r="BD83" i="15" s="1"/>
  <c r="AS83" i="15"/>
  <c r="BI83" i="15" s="1"/>
  <c r="AG1452" i="15"/>
  <c r="BD1452" i="15" s="1"/>
  <c r="AS1452" i="15"/>
  <c r="BI1452" i="15" s="1"/>
  <c r="AG1613" i="15"/>
  <c r="BD1613" i="15" s="1"/>
  <c r="AS1613" i="15"/>
  <c r="BI1613" i="15" s="1"/>
  <c r="AG37" i="15"/>
  <c r="BD37" i="15" s="1"/>
  <c r="AS37" i="15"/>
  <c r="AG1615" i="15"/>
  <c r="BD1615" i="15" s="1"/>
  <c r="AS1615" i="15"/>
  <c r="BI1615" i="15" s="1"/>
  <c r="AG1514" i="15"/>
  <c r="BD1514" i="15" s="1"/>
  <c r="AS1514" i="15"/>
  <c r="BI1514" i="15" s="1"/>
  <c r="AG1562" i="15"/>
  <c r="BD1562" i="15" s="1"/>
  <c r="AS1562" i="15"/>
  <c r="BI1562" i="15" s="1"/>
  <c r="AG1604" i="15"/>
  <c r="BD1604" i="15" s="1"/>
  <c r="AS1604" i="15"/>
  <c r="BI1604" i="15" s="1"/>
  <c r="AG1424" i="15"/>
  <c r="BD1424" i="15" s="1"/>
  <c r="AS1424" i="15"/>
  <c r="BI1424" i="15" s="1"/>
  <c r="AG1608" i="15"/>
  <c r="BD1608" i="15" s="1"/>
  <c r="AS1608" i="15"/>
  <c r="BI1608" i="15" s="1"/>
  <c r="AG1497" i="15"/>
  <c r="BD1497" i="15" s="1"/>
  <c r="AS1497" i="15"/>
  <c r="BI1497" i="15" s="1"/>
  <c r="AG1434" i="15"/>
  <c r="BD1434" i="15" s="1"/>
  <c r="AS1434" i="15"/>
  <c r="BI1434" i="15" s="1"/>
  <c r="AG1635" i="15"/>
  <c r="BD1635" i="15" s="1"/>
  <c r="AS1635" i="15"/>
  <c r="BI1635" i="15" s="1"/>
  <c r="AG827" i="15"/>
  <c r="BD827" i="15" s="1"/>
  <c r="AS827" i="15"/>
  <c r="AG1425" i="15"/>
  <c r="BD1425" i="15" s="1"/>
  <c r="AS1425" i="15"/>
  <c r="BI1425" i="15" s="1"/>
  <c r="AG128" i="15"/>
  <c r="BD128" i="15" s="1"/>
  <c r="AS128" i="15"/>
  <c r="AG263" i="15"/>
  <c r="BD263" i="15" s="1"/>
  <c r="AS263" i="15"/>
  <c r="AG107" i="15"/>
  <c r="BD107" i="15" s="1"/>
  <c r="AS107" i="15"/>
  <c r="AG1658" i="15"/>
  <c r="BD1658" i="15" s="1"/>
  <c r="AS1658" i="15"/>
  <c r="BI1658" i="15" s="1"/>
  <c r="AG16" i="15"/>
  <c r="BD16" i="15" s="1"/>
  <c r="AS16" i="15"/>
  <c r="AG218" i="15"/>
  <c r="BD218" i="15" s="1"/>
  <c r="AS218" i="15"/>
  <c r="AG76" i="15"/>
  <c r="BD76" i="15" s="1"/>
  <c r="AS76" i="15"/>
  <c r="AG1477" i="15"/>
  <c r="BD1477" i="15" s="1"/>
  <c r="AS1477" i="15"/>
  <c r="BI1477" i="15" s="1"/>
  <c r="AG84" i="15"/>
  <c r="BD84" i="15" s="1"/>
  <c r="AS84" i="15"/>
  <c r="BI84" i="15" s="1"/>
  <c r="AG75" i="15"/>
  <c r="BD75" i="15" s="1"/>
  <c r="AS75" i="15"/>
  <c r="BI75" i="15" s="1"/>
  <c r="AG217" i="15"/>
  <c r="BD217" i="15" s="1"/>
  <c r="AS217" i="15"/>
  <c r="AG1587" i="15"/>
  <c r="BD1587" i="15" s="1"/>
  <c r="AS1587" i="15"/>
  <c r="AG1379" i="15"/>
  <c r="BD1379" i="15" s="1"/>
  <c r="AS1379" i="15"/>
  <c r="AG38" i="15"/>
  <c r="BD38" i="15" s="1"/>
  <c r="AS38" i="15"/>
  <c r="AG262" i="15"/>
  <c r="BD262" i="15" s="1"/>
  <c r="AS262" i="15"/>
  <c r="AG1638" i="15"/>
  <c r="BD1638" i="15" s="1"/>
  <c r="AS1638" i="15"/>
  <c r="BI1638" i="15" s="1"/>
  <c r="AG172" i="15"/>
  <c r="BD172" i="15" s="1"/>
  <c r="AS172" i="15"/>
  <c r="AG85" i="15"/>
  <c r="BD85" i="15" s="1"/>
  <c r="AS85" i="15"/>
  <c r="AG893" i="15"/>
  <c r="BD893" i="15" s="1"/>
  <c r="AS893" i="15"/>
  <c r="AG848" i="15"/>
  <c r="BD848" i="15" s="1"/>
  <c r="AS848" i="15"/>
  <c r="AG1433" i="15"/>
  <c r="BD1433" i="15" s="1"/>
  <c r="AS1433" i="15"/>
  <c r="BI1433" i="15" s="1"/>
  <c r="AG1650" i="15"/>
  <c r="BD1650" i="15" s="1"/>
  <c r="AS1650" i="15"/>
  <c r="BI1650" i="15" s="1"/>
  <c r="AG1569" i="15"/>
  <c r="BD1569" i="15" s="1"/>
  <c r="AS1569" i="15"/>
  <c r="BI1569" i="15" s="1"/>
  <c r="AG871" i="15"/>
  <c r="BD871" i="15" s="1"/>
  <c r="AS871" i="15"/>
  <c r="AG1496" i="15"/>
  <c r="BD1496" i="15" s="1"/>
  <c r="AS1496" i="15"/>
  <c r="BI1496" i="15" s="1"/>
  <c r="AG1521" i="15"/>
  <c r="BD1521" i="15" s="1"/>
  <c r="AS1521" i="15"/>
  <c r="BI1521" i="15" s="1"/>
  <c r="AG532" i="15"/>
  <c r="BD532" i="15" s="1"/>
  <c r="AS532" i="15"/>
  <c r="AG1480" i="15"/>
  <c r="BD1480" i="15" s="1"/>
  <c r="AS1480" i="15"/>
  <c r="BI1480" i="15" s="1"/>
  <c r="AG1515" i="15"/>
  <c r="BD1515" i="15" s="1"/>
  <c r="AS1515" i="15"/>
  <c r="BI1515" i="15" s="1"/>
  <c r="AG1458" i="15"/>
  <c r="BD1458" i="15" s="1"/>
  <c r="AS1458" i="15"/>
  <c r="BI1458" i="15" s="1"/>
  <c r="AG872" i="15"/>
  <c r="BD872" i="15" s="1"/>
  <c r="AS872" i="15"/>
  <c r="AG1656" i="15"/>
  <c r="BD1656" i="15" s="1"/>
  <c r="AS1656" i="15"/>
  <c r="BI1656" i="15" s="1"/>
  <c r="AG1639" i="15"/>
  <c r="BD1639" i="15" s="1"/>
  <c r="AS1639" i="15"/>
  <c r="BI1639" i="15" s="1"/>
  <c r="AG1414" i="15"/>
  <c r="BD1414" i="15" s="1"/>
  <c r="AS1414" i="15"/>
  <c r="BI1414" i="15" s="1"/>
  <c r="AG512" i="15"/>
  <c r="BD512" i="15" s="1"/>
  <c r="AS512" i="15"/>
  <c r="AG1165" i="15"/>
  <c r="BD1165" i="15" s="1"/>
  <c r="AS1165" i="15"/>
  <c r="AG40" i="15"/>
  <c r="BD40" i="15" s="1"/>
  <c r="AS40" i="15"/>
  <c r="AG533" i="15"/>
  <c r="BD533" i="15" s="1"/>
  <c r="AS533" i="15"/>
  <c r="AG61" i="15"/>
  <c r="BD61" i="15" s="1"/>
  <c r="AS61" i="15"/>
  <c r="BI61" i="15" s="1"/>
  <c r="AG1567" i="15"/>
  <c r="BD1567" i="15" s="1"/>
  <c r="AS1567" i="15"/>
  <c r="BI1567" i="15" s="1"/>
  <c r="AG1541" i="15"/>
  <c r="BD1541" i="15" s="1"/>
  <c r="AS1541" i="15"/>
  <c r="BI1541" i="15" s="1"/>
  <c r="AG892" i="15"/>
  <c r="BD892" i="15" s="1"/>
  <c r="AS892" i="15"/>
  <c r="AG210" i="15"/>
  <c r="BD210" i="15" s="1"/>
  <c r="AS210" i="15"/>
  <c r="AG1652" i="15"/>
  <c r="BD1652" i="15" s="1"/>
  <c r="AS1652" i="15"/>
  <c r="BI1652" i="15" s="1"/>
  <c r="AG1657" i="15"/>
  <c r="BD1657" i="15" s="1"/>
  <c r="AS1657" i="15"/>
  <c r="BI1657" i="15" s="1"/>
  <c r="AG1411" i="15"/>
  <c r="BD1411" i="15" s="1"/>
  <c r="AS1411" i="15"/>
  <c r="BI1411" i="15" s="1"/>
  <c r="AG1637" i="15"/>
  <c r="BD1637" i="15" s="1"/>
  <c r="AS1637" i="15"/>
  <c r="BI1637" i="15" s="1"/>
  <c r="AG1542" i="15"/>
  <c r="BD1542" i="15" s="1"/>
  <c r="AS1542" i="15"/>
  <c r="BI1542" i="15" s="1"/>
  <c r="AG129" i="15"/>
  <c r="BD129" i="15" s="1"/>
  <c r="AS129" i="15"/>
  <c r="AG1427" i="15"/>
  <c r="BD1427" i="15" s="1"/>
  <c r="AS1427" i="15"/>
  <c r="AG242" i="15"/>
  <c r="BD242" i="15" s="1"/>
  <c r="AS242" i="15"/>
  <c r="AG166" i="15"/>
  <c r="BD166" i="15" s="1"/>
  <c r="AS166" i="15"/>
  <c r="AG534" i="15"/>
  <c r="BD534" i="15" s="1"/>
  <c r="AS534" i="15"/>
  <c r="BI534" i="15" s="1"/>
  <c r="AG1563" i="15"/>
  <c r="BD1563" i="15" s="1"/>
  <c r="AS1563" i="15"/>
  <c r="AG1479" i="15"/>
  <c r="BD1479" i="15" s="1"/>
  <c r="AS1479" i="15"/>
  <c r="BI1479" i="15" s="1"/>
  <c r="AX125" i="15"/>
  <c r="AZ125" i="15" s="1"/>
  <c r="AX213" i="15"/>
  <c r="AZ213" i="15" s="1"/>
  <c r="AX1092" i="15"/>
  <c r="AZ1092" i="15" s="1"/>
  <c r="AG622" i="15"/>
  <c r="BD622" i="15" s="1"/>
  <c r="AS622" i="15"/>
  <c r="AG1253" i="15"/>
  <c r="BD1253" i="15" s="1"/>
  <c r="AS1253" i="15"/>
  <c r="AG1362" i="15"/>
  <c r="BD1362" i="15" s="1"/>
  <c r="AS1362" i="15"/>
  <c r="BI1362" i="15" s="1"/>
  <c r="AG355" i="15"/>
  <c r="BD355" i="15" s="1"/>
  <c r="AS355" i="15"/>
  <c r="BI355" i="15" s="1"/>
  <c r="AN1420" i="15"/>
  <c r="BI1420" i="15"/>
  <c r="AN1465" i="15"/>
  <c r="BI1465" i="15"/>
  <c r="AN1414" i="15"/>
  <c r="AN1590" i="15"/>
  <c r="AG331" i="15"/>
  <c r="BD331" i="15" s="1"/>
  <c r="AS331" i="15"/>
  <c r="AG377" i="15"/>
  <c r="BD377" i="15" s="1"/>
  <c r="AS377" i="15"/>
  <c r="AN1556" i="15"/>
  <c r="BI1556" i="15"/>
  <c r="AN1514" i="15"/>
  <c r="AG661" i="15"/>
  <c r="BD661" i="15" s="1"/>
  <c r="AS661" i="15"/>
  <c r="AG982" i="15"/>
  <c r="BD982" i="15" s="1"/>
  <c r="AS982" i="15"/>
  <c r="AN1649" i="15"/>
  <c r="AG736" i="15"/>
  <c r="BD736" i="15" s="1"/>
  <c r="AS736" i="15"/>
  <c r="AN850" i="15"/>
  <c r="AN984" i="15"/>
  <c r="BF984" i="15" s="1"/>
  <c r="AG1141" i="15"/>
  <c r="BD1141" i="15" s="1"/>
  <c r="AS1141" i="15"/>
  <c r="AN1593" i="15"/>
  <c r="AN1464" i="15"/>
  <c r="BI1464" i="15"/>
  <c r="AN760" i="15"/>
  <c r="BF760" i="15" s="1"/>
  <c r="AG461" i="15"/>
  <c r="BD461" i="15" s="1"/>
  <c r="AS461" i="15"/>
  <c r="AN1660" i="15"/>
  <c r="AA1660" i="15"/>
  <c r="AV1660" i="15" s="1"/>
  <c r="AN310" i="15"/>
  <c r="BF310" i="15" s="1"/>
  <c r="AG376" i="15"/>
  <c r="BD376" i="15" s="1"/>
  <c r="AS376" i="15"/>
  <c r="AG601" i="15"/>
  <c r="BD601" i="15" s="1"/>
  <c r="AS601" i="15"/>
  <c r="AN1468" i="15"/>
  <c r="BI1468" i="15"/>
  <c r="AG1276" i="15"/>
  <c r="BD1276" i="15" s="1"/>
  <c r="AS1276" i="15"/>
  <c r="AG1388" i="15"/>
  <c r="BD1388" i="15" s="1"/>
  <c r="AS1388" i="15"/>
  <c r="AN85" i="15"/>
  <c r="AG1072" i="15"/>
  <c r="BD1072" i="15" s="1"/>
  <c r="AS1072" i="15"/>
  <c r="AG1156" i="15"/>
  <c r="BD1156" i="15" s="1"/>
  <c r="AS1156" i="15"/>
  <c r="AG444" i="15"/>
  <c r="BD444" i="15" s="1"/>
  <c r="AS444" i="15"/>
  <c r="AN1374" i="15"/>
  <c r="BF1374" i="15" s="1"/>
  <c r="BI1374" i="15" s="1"/>
  <c r="AN1568" i="15"/>
  <c r="BI1551" i="15"/>
  <c r="AN1657" i="15"/>
  <c r="AG300" i="15"/>
  <c r="BD300" i="15" s="1"/>
  <c r="AS300" i="15"/>
  <c r="AN1411" i="15"/>
  <c r="AN1606" i="15"/>
  <c r="AG307" i="15"/>
  <c r="BD307" i="15" s="1"/>
  <c r="AS307" i="15"/>
  <c r="AG1389" i="15"/>
  <c r="BD1389" i="15" s="1"/>
  <c r="AS1389" i="15"/>
  <c r="AN1470" i="15"/>
  <c r="AG480" i="15"/>
  <c r="BD480" i="15" s="1"/>
  <c r="AS480" i="15"/>
  <c r="AG442" i="15"/>
  <c r="BD442" i="15" s="1"/>
  <c r="AS442" i="15"/>
  <c r="AG796" i="15"/>
  <c r="BD796" i="15" s="1"/>
  <c r="AS796" i="15"/>
  <c r="AN1612" i="15"/>
  <c r="AG983" i="15"/>
  <c r="BD983" i="15" s="1"/>
  <c r="AS983" i="15"/>
  <c r="AN1462" i="15"/>
  <c r="BI1462" i="15"/>
  <c r="AN1478" i="15"/>
  <c r="AG389" i="15"/>
  <c r="BD389" i="15" s="1"/>
  <c r="AS389" i="15"/>
  <c r="AN1652" i="15"/>
  <c r="AG332" i="15"/>
  <c r="BD332" i="15" s="1"/>
  <c r="AS332" i="15"/>
  <c r="AG1074" i="15"/>
  <c r="BD1074" i="15" s="1"/>
  <c r="AS1074" i="15"/>
  <c r="BI1074" i="15" s="1"/>
  <c r="AN1558" i="15"/>
  <c r="BI1558" i="15"/>
  <c r="AN1506" i="15"/>
  <c r="BI1506" i="15"/>
  <c r="AG602" i="15"/>
  <c r="BD602" i="15" s="1"/>
  <c r="AS602" i="15"/>
  <c r="AN399" i="15"/>
  <c r="BF399" i="15" s="1"/>
  <c r="AN1455" i="15"/>
  <c r="AA759" i="15"/>
  <c r="AV759" i="15" s="1"/>
  <c r="AN759" i="15"/>
  <c r="BF759" i="15" s="1"/>
  <c r="AG481" i="15"/>
  <c r="BD481" i="15" s="1"/>
  <c r="AS481" i="15"/>
  <c r="AG714" i="15"/>
  <c r="BD714" i="15" s="1"/>
  <c r="AS714" i="15"/>
  <c r="BI714" i="15" s="1"/>
  <c r="AN1611" i="15"/>
  <c r="AG1298" i="15"/>
  <c r="BD1298" i="15" s="1"/>
  <c r="AS1298" i="15"/>
  <c r="AN1546" i="15"/>
  <c r="AA1546" i="15"/>
  <c r="AV1546" i="15" s="1"/>
  <c r="AN1560" i="15"/>
  <c r="AN1564" i="15"/>
  <c r="BI1564" i="15"/>
  <c r="AG1208" i="15"/>
  <c r="BD1208" i="15" s="1"/>
  <c r="AS1208" i="15"/>
  <c r="AG1383" i="15"/>
  <c r="BD1383" i="15" s="1"/>
  <c r="AS1383" i="15"/>
  <c r="AN1502" i="15"/>
  <c r="AN1417" i="15"/>
  <c r="BI1417" i="15"/>
  <c r="AX1660" i="15"/>
  <c r="AG393" i="15"/>
  <c r="BD393" i="15" s="1"/>
  <c r="AS393" i="15"/>
  <c r="AN129" i="15"/>
  <c r="AN624" i="15"/>
  <c r="BF624" i="15" s="1"/>
  <c r="AN1525" i="15"/>
  <c r="AG669" i="15"/>
  <c r="BD669" i="15" s="1"/>
  <c r="AS669" i="15"/>
  <c r="BI669" i="15" s="1"/>
  <c r="AN1383" i="15"/>
  <c r="BF1383" i="15" s="1"/>
  <c r="AG692" i="15"/>
  <c r="BD692" i="15" s="1"/>
  <c r="AS692" i="15"/>
  <c r="AN1372" i="15"/>
  <c r="BF1372" i="15" s="1"/>
  <c r="BI1372" i="15" s="1"/>
  <c r="AN1382" i="15"/>
  <c r="BF1382" i="15" s="1"/>
  <c r="AG760" i="15"/>
  <c r="BD760" i="15" s="1"/>
  <c r="AS760" i="15"/>
  <c r="AN1596" i="15"/>
  <c r="BI1596" i="15"/>
  <c r="AN1561" i="15"/>
  <c r="AG392" i="15"/>
  <c r="BD392" i="15" s="1"/>
  <c r="AS392" i="15"/>
  <c r="AN1587" i="15"/>
  <c r="AA1587" i="15"/>
  <c r="AN1650" i="15"/>
  <c r="AG465" i="15"/>
  <c r="BD465" i="15" s="1"/>
  <c r="AS465" i="15"/>
  <c r="AG781" i="15"/>
  <c r="BD781" i="15" s="1"/>
  <c r="AS781" i="15"/>
  <c r="AG399" i="15"/>
  <c r="BD399" i="15" s="1"/>
  <c r="AS399" i="15"/>
  <c r="AG1006" i="15"/>
  <c r="BD1006" i="15" s="1"/>
  <c r="AS1006" i="15"/>
  <c r="AN1364" i="15"/>
  <c r="BF1364" i="15" s="1"/>
  <c r="BI1364" i="15" s="1"/>
  <c r="AG937" i="15"/>
  <c r="BD937" i="15" s="1"/>
  <c r="AS937" i="15"/>
  <c r="AN1656" i="15"/>
  <c r="AN1570" i="15"/>
  <c r="AG1382" i="15"/>
  <c r="BD1382" i="15" s="1"/>
  <c r="AS1382" i="15"/>
  <c r="AN1475" i="15"/>
  <c r="BI1475" i="15"/>
  <c r="AN1615" i="15"/>
  <c r="AG310" i="15"/>
  <c r="BD310" i="15" s="1"/>
  <c r="AS310" i="15"/>
  <c r="AN1508" i="15"/>
  <c r="BI1508" i="15"/>
  <c r="AG804" i="15"/>
  <c r="BD804" i="15" s="1"/>
  <c r="AS804" i="15"/>
  <c r="BI804" i="15" s="1"/>
  <c r="AG961" i="15"/>
  <c r="BD961" i="15" s="1"/>
  <c r="AS961" i="15"/>
  <c r="AN1569" i="15"/>
  <c r="AG488" i="15"/>
  <c r="BD488" i="15" s="1"/>
  <c r="AS488" i="15"/>
  <c r="AN1344" i="15"/>
  <c r="BF1344" i="15" s="1"/>
  <c r="AN1496" i="15"/>
  <c r="AN1435" i="15"/>
  <c r="BI1435" i="15"/>
  <c r="AN1642" i="15"/>
  <c r="BI1642" i="15"/>
  <c r="AN1636" i="15"/>
  <c r="AG1142" i="15"/>
  <c r="BD1142" i="15" s="1"/>
  <c r="AS1142" i="15"/>
  <c r="AG624" i="15"/>
  <c r="BD624" i="15" s="1"/>
  <c r="AS624" i="15"/>
  <c r="AA1165" i="15"/>
  <c r="AV1165" i="15" s="1"/>
  <c r="AN1165" i="15"/>
  <c r="BF1165" i="15" s="1"/>
  <c r="AN1460" i="15"/>
  <c r="BI1460" i="15"/>
  <c r="AN1413" i="15"/>
  <c r="AN1503" i="15"/>
  <c r="AA1503" i="15"/>
  <c r="AV1503" i="15" s="1"/>
  <c r="AN1588" i="15"/>
  <c r="BI1588" i="15"/>
  <c r="AG489" i="15"/>
  <c r="BD489" i="15" s="1"/>
  <c r="AS489" i="15"/>
  <c r="AX169" i="15"/>
  <c r="AZ169" i="15" s="1"/>
  <c r="AN1567" i="15"/>
  <c r="AN1434" i="15"/>
  <c r="AG616" i="15"/>
  <c r="BD616" i="15" s="1"/>
  <c r="AS616" i="15"/>
  <c r="AA40" i="15"/>
  <c r="AV40" i="15" s="1"/>
  <c r="AN40" i="15"/>
  <c r="AN1367" i="15"/>
  <c r="BF1367" i="15" s="1"/>
  <c r="AA1557" i="15"/>
  <c r="AV1557" i="15" s="1"/>
  <c r="AN1557" i="15"/>
  <c r="AN1510" i="15"/>
  <c r="BI1510" i="15"/>
  <c r="AG1277" i="15"/>
  <c r="BD1277" i="15" s="1"/>
  <c r="AS1277" i="15"/>
  <c r="AN1428" i="15"/>
  <c r="AG309" i="15"/>
  <c r="BD309" i="15" s="1"/>
  <c r="AS309" i="15"/>
  <c r="AG1254" i="15"/>
  <c r="BD1254" i="15" s="1"/>
  <c r="AS1254" i="15"/>
  <c r="AN535" i="15"/>
  <c r="AG1344" i="15"/>
  <c r="BD1344" i="15" s="1"/>
  <c r="AS1344" i="15"/>
  <c r="AG353" i="15"/>
  <c r="BD353" i="15" s="1"/>
  <c r="AS353" i="15"/>
  <c r="AG396" i="15"/>
  <c r="BD396" i="15" s="1"/>
  <c r="AS396" i="15"/>
  <c r="AN1426" i="15"/>
  <c r="AG1007" i="15"/>
  <c r="BD1007" i="15" s="1"/>
  <c r="AS1007" i="15"/>
  <c r="AG1381" i="15"/>
  <c r="BD1381" i="15" s="1"/>
  <c r="AS1381" i="15"/>
  <c r="AG1368" i="15"/>
  <c r="BD1368" i="15" s="1"/>
  <c r="AS1368" i="15"/>
  <c r="AN1407" i="15"/>
  <c r="AG1110" i="15"/>
  <c r="BD1110" i="15" s="1"/>
  <c r="AS1110" i="15"/>
  <c r="AN175" i="15"/>
  <c r="AA175" i="15"/>
  <c r="AV175" i="15" s="1"/>
  <c r="AG1246" i="15"/>
  <c r="BD1246" i="15" s="1"/>
  <c r="AS1246" i="15"/>
  <c r="AN580" i="15"/>
  <c r="BF580" i="15" s="1"/>
  <c r="AN1497" i="15"/>
  <c r="AG615" i="15"/>
  <c r="BD615" i="15" s="1"/>
  <c r="AS615" i="15"/>
  <c r="AN895" i="15"/>
  <c r="AA895" i="15"/>
  <c r="AV895" i="15" s="1"/>
  <c r="AN1524" i="15"/>
  <c r="AN1456" i="15"/>
  <c r="AG1297" i="15"/>
  <c r="BD1297" i="15" s="1"/>
  <c r="AS1297" i="15"/>
  <c r="AG1343" i="15"/>
  <c r="BD1343" i="15" s="1"/>
  <c r="AS1343" i="15"/>
  <c r="AN1600" i="15"/>
  <c r="BI1600" i="15"/>
  <c r="AN1370" i="15"/>
  <c r="BF1370" i="15" s="1"/>
  <c r="BI1370" i="15" s="1"/>
  <c r="AG1051" i="15"/>
  <c r="BD1051" i="15" s="1"/>
  <c r="AS1051" i="15"/>
  <c r="AG759" i="15"/>
  <c r="BD759" i="15" s="1"/>
  <c r="AS759" i="15"/>
  <c r="AN1562" i="15"/>
  <c r="AN1512" i="15"/>
  <c r="BI1512" i="15"/>
  <c r="AN1459" i="15"/>
  <c r="AN1345" i="15"/>
  <c r="BF1345" i="15" s="1"/>
  <c r="AA1345" i="15"/>
  <c r="AV1345" i="15" s="1"/>
  <c r="AA1075" i="15"/>
  <c r="AV1075" i="15" s="1"/>
  <c r="AN1075" i="15"/>
  <c r="BF1075" i="15" s="1"/>
  <c r="AG917" i="15"/>
  <c r="BD917" i="15" s="1"/>
  <c r="AS917" i="15"/>
  <c r="AG1291" i="15"/>
  <c r="BD1291" i="15" s="1"/>
  <c r="AS1291" i="15"/>
  <c r="AN1631" i="15"/>
  <c r="AN1543" i="15"/>
  <c r="BI1543" i="15"/>
  <c r="AN1633" i="15"/>
  <c r="BI1633" i="15"/>
  <c r="AN1586" i="15"/>
  <c r="AN1644" i="15"/>
  <c r="BI1644" i="15"/>
  <c r="AN1554" i="15"/>
  <c r="BI1554" i="15"/>
  <c r="AN1632" i="15"/>
  <c r="AG1245" i="15"/>
  <c r="BD1245" i="15" s="1"/>
  <c r="AS1245" i="15"/>
  <c r="AN1379" i="15"/>
  <c r="BF1379" i="15" s="1"/>
  <c r="AA1379" i="15"/>
  <c r="AV1379" i="15" s="1"/>
  <c r="AN1471" i="15"/>
  <c r="AN1474" i="15"/>
  <c r="BI1474" i="15"/>
  <c r="AG1322" i="15"/>
  <c r="BD1322" i="15" s="1"/>
  <c r="AS1322" i="15"/>
  <c r="AN1599" i="15"/>
  <c r="BI1599" i="15"/>
  <c r="AG1369" i="15"/>
  <c r="BD1369" i="15" s="1"/>
  <c r="AS1369" i="15"/>
  <c r="BI1369" i="15" s="1"/>
  <c r="AN1643" i="15"/>
  <c r="BI1643" i="15"/>
  <c r="AG462" i="15"/>
  <c r="BD462" i="15" s="1"/>
  <c r="AS462" i="15"/>
  <c r="AA1254" i="15"/>
  <c r="AV1254" i="15" s="1"/>
  <c r="AN1254" i="15"/>
  <c r="BF1254" i="15" s="1"/>
  <c r="AN1511" i="15"/>
  <c r="BI1511" i="15"/>
  <c r="AN1378" i="15"/>
  <c r="BF1378" i="15" s="1"/>
  <c r="BI1378" i="15" s="1"/>
  <c r="AG390" i="15"/>
  <c r="BD390" i="15" s="1"/>
  <c r="AS390" i="15"/>
  <c r="AG931" i="15"/>
  <c r="BD931" i="15" s="1"/>
  <c r="AS931" i="15"/>
  <c r="AG557" i="15"/>
  <c r="BD557" i="15" s="1"/>
  <c r="AS557" i="15"/>
  <c r="AG1120" i="15"/>
  <c r="BD1120" i="15" s="1"/>
  <c r="AS1120" i="15"/>
  <c r="AN1658" i="15"/>
  <c r="AG750" i="15"/>
  <c r="BD750" i="15" s="1"/>
  <c r="AS750" i="15"/>
  <c r="AN1519" i="15"/>
  <c r="BI1519" i="15"/>
  <c r="AN1389" i="15"/>
  <c r="BF1389" i="15" s="1"/>
  <c r="AN1500" i="15"/>
  <c r="AN1418" i="15"/>
  <c r="BI1418" i="15"/>
  <c r="AG1030" i="15"/>
  <c r="BD1030" i="15" s="1"/>
  <c r="AS1030" i="15"/>
  <c r="BI1030" i="15" s="1"/>
  <c r="AA1517" i="15"/>
  <c r="AV1517" i="15" s="1"/>
  <c r="AN1517" i="15"/>
  <c r="AN1381" i="15"/>
  <c r="BF1381" i="15" s="1"/>
  <c r="AG354" i="15"/>
  <c r="BD354" i="15" s="1"/>
  <c r="AS354" i="15"/>
  <c r="AG1207" i="15"/>
  <c r="BD1207" i="15" s="1"/>
  <c r="AS1207" i="15"/>
  <c r="AG1052" i="15"/>
  <c r="BD1052" i="15" s="1"/>
  <c r="AS1052" i="15"/>
  <c r="AG975" i="15"/>
  <c r="BD975" i="15" s="1"/>
  <c r="AS975" i="15"/>
  <c r="AG436" i="15"/>
  <c r="BD436" i="15" s="1"/>
  <c r="AS436" i="15"/>
  <c r="AN1432" i="15"/>
  <c r="AN1453" i="15"/>
  <c r="BI1453" i="15"/>
  <c r="AA130" i="15"/>
  <c r="AV130" i="15" s="1"/>
  <c r="AN130" i="15"/>
  <c r="AN1655" i="15"/>
  <c r="BI1655" i="15"/>
  <c r="AN1610" i="15"/>
  <c r="BI1610" i="15"/>
  <c r="AG1164" i="15"/>
  <c r="BD1164" i="15" s="1"/>
  <c r="AS1164" i="15"/>
  <c r="BI1164" i="15" s="1"/>
  <c r="AN805" i="15"/>
  <c r="BF805" i="15" s="1"/>
  <c r="AN894" i="15"/>
  <c r="AN1473" i="15"/>
  <c r="AA1368" i="15"/>
  <c r="AV1368" i="15" s="1"/>
  <c r="AN1368" i="15"/>
  <c r="BF1368" i="15" s="1"/>
  <c r="AG715" i="15"/>
  <c r="BD715" i="15" s="1"/>
  <c r="AS715" i="15"/>
  <c r="AG445" i="15"/>
  <c r="BD445" i="15" s="1"/>
  <c r="AS445" i="15"/>
  <c r="AN264" i="15"/>
  <c r="AN1452" i="15"/>
  <c r="AN1504" i="15"/>
  <c r="AA1504" i="15"/>
  <c r="AV1504" i="15" s="1"/>
  <c r="AG1367" i="15"/>
  <c r="BD1367" i="15" s="1"/>
  <c r="AS1367" i="15"/>
  <c r="AG580" i="15"/>
  <c r="BD580" i="15" s="1"/>
  <c r="AS580" i="15"/>
  <c r="AN1542" i="15"/>
  <c r="AN1592" i="15"/>
  <c r="AN1648" i="15"/>
  <c r="BI1648" i="15"/>
  <c r="AG976" i="15"/>
  <c r="BD976" i="15" s="1"/>
  <c r="AS976" i="15"/>
  <c r="AG1029" i="15"/>
  <c r="BD1029" i="15" s="1"/>
  <c r="AS1029" i="15"/>
  <c r="BI1029" i="15" s="1"/>
  <c r="AN1377" i="15"/>
  <c r="BF1377" i="15" s="1"/>
  <c r="BI1377" i="15" s="1"/>
  <c r="AG625" i="15"/>
  <c r="BD625" i="15" s="1"/>
  <c r="AS625" i="15"/>
  <c r="AN219" i="15"/>
  <c r="AN1547" i="15"/>
  <c r="AN1545" i="15"/>
  <c r="AN1645" i="15"/>
  <c r="BI1645" i="15"/>
  <c r="AN1603" i="15"/>
  <c r="BI1603" i="15"/>
  <c r="AN1523" i="15"/>
  <c r="AN1608" i="15"/>
  <c r="AG1073" i="15"/>
  <c r="BD1073" i="15" s="1"/>
  <c r="AS1073" i="15"/>
  <c r="AG1335" i="15"/>
  <c r="BD1335" i="15" s="1"/>
  <c r="AS1335" i="15"/>
  <c r="AG1252" i="15"/>
  <c r="BD1252" i="15" s="1"/>
  <c r="AS1252" i="15"/>
  <c r="AG421" i="15"/>
  <c r="BD421" i="15" s="1"/>
  <c r="AS421" i="15"/>
  <c r="AN1463" i="15"/>
  <c r="BI1463" i="15"/>
  <c r="AG487" i="15"/>
  <c r="BD487" i="15" s="1"/>
  <c r="AS487" i="15"/>
  <c r="AG400" i="15"/>
  <c r="BD400" i="15" s="1"/>
  <c r="AS400" i="15"/>
  <c r="AN84" i="15"/>
  <c r="AG287" i="15"/>
  <c r="BD287" i="15" s="1"/>
  <c r="AS287" i="15"/>
  <c r="AN1634" i="15"/>
  <c r="BI1634" i="15"/>
  <c r="AG1380" i="15"/>
  <c r="BD1380" i="15" s="1"/>
  <c r="AS1380" i="15"/>
  <c r="BI1380" i="15" s="1"/>
  <c r="AA1373" i="15"/>
  <c r="AV1373" i="15" s="1"/>
  <c r="AN1373" i="15"/>
  <c r="BF1373" i="15" s="1"/>
  <c r="AN1602" i="15"/>
  <c r="BI1602" i="15"/>
  <c r="AG1162" i="15"/>
  <c r="BD1162" i="15" s="1"/>
  <c r="AS1162" i="15"/>
  <c r="AN1555" i="15"/>
  <c r="BI1555" i="15"/>
  <c r="AG1111" i="15"/>
  <c r="BD1111" i="15" s="1"/>
  <c r="AS1111" i="15"/>
  <c r="AG571" i="15"/>
  <c r="BD571" i="15" s="1"/>
  <c r="AS571" i="15"/>
  <c r="AG1155" i="15"/>
  <c r="BD1155" i="15" s="1"/>
  <c r="AS1155" i="15"/>
  <c r="AN1479" i="15"/>
  <c r="AG670" i="15"/>
  <c r="BD670" i="15" s="1"/>
  <c r="AS670" i="15"/>
  <c r="BI670" i="15" s="1"/>
  <c r="AG985" i="15"/>
  <c r="BD985" i="15" s="1"/>
  <c r="AS985" i="15"/>
  <c r="BI985" i="15" s="1"/>
  <c r="AG397" i="15"/>
  <c r="BD397" i="15" s="1"/>
  <c r="AS397" i="15"/>
  <c r="AG398" i="15"/>
  <c r="BD398" i="15" s="1"/>
  <c r="AS398" i="15"/>
  <c r="AG1097" i="15"/>
  <c r="BD1097" i="15" s="1"/>
  <c r="AS1097" i="15"/>
  <c r="AN1388" i="15"/>
  <c r="BF1388" i="15" s="1"/>
  <c r="AN1410" i="15"/>
  <c r="AN1604" i="15"/>
  <c r="AG1201" i="15"/>
  <c r="BD1201" i="15" s="1"/>
  <c r="AS1201" i="15"/>
  <c r="AN1451" i="15"/>
  <c r="AG916" i="15"/>
  <c r="BD916" i="15" s="1"/>
  <c r="AS916" i="15"/>
  <c r="AN1469" i="15"/>
  <c r="AG1390" i="15"/>
  <c r="BD1390" i="15" s="1"/>
  <c r="AS1390" i="15"/>
  <c r="AG443" i="15"/>
  <c r="BD443" i="15" s="1"/>
  <c r="AS443" i="15"/>
  <c r="AG1119" i="15"/>
  <c r="BD1119" i="15" s="1"/>
  <c r="AS1119" i="15"/>
  <c r="BI1119" i="15" s="1"/>
  <c r="AN1601" i="15"/>
  <c r="BI1601" i="15"/>
  <c r="AN1550" i="15"/>
  <c r="BI1550" i="15"/>
  <c r="AN1461" i="15"/>
  <c r="BI1461" i="15"/>
  <c r="AN1597" i="15"/>
  <c r="BI1597" i="15"/>
  <c r="AG706" i="15"/>
  <c r="BD706" i="15" s="1"/>
  <c r="AS706" i="15"/>
  <c r="AG782" i="15"/>
  <c r="BD782" i="15" s="1"/>
  <c r="AS782" i="15"/>
  <c r="AN1255" i="15"/>
  <c r="BF1255" i="15" s="1"/>
  <c r="AG1209" i="15"/>
  <c r="BD1209" i="15" s="1"/>
  <c r="AS1209" i="15"/>
  <c r="BI1209" i="15" s="1"/>
  <c r="AG1020" i="15"/>
  <c r="BD1020" i="15" s="1"/>
  <c r="AS1020" i="15"/>
  <c r="AN1422" i="15"/>
  <c r="BI1422" i="15"/>
  <c r="AN1638" i="15"/>
  <c r="AN1480" i="15"/>
  <c r="AG570" i="15"/>
  <c r="BD570" i="15" s="1"/>
  <c r="AS570" i="15"/>
  <c r="AG712" i="15"/>
  <c r="BD712" i="15" s="1"/>
  <c r="AS712" i="15"/>
  <c r="AX1517" i="15"/>
  <c r="AG802" i="15"/>
  <c r="BD802" i="15" s="1"/>
  <c r="AS802" i="15"/>
  <c r="AX1165" i="15"/>
  <c r="AG1065" i="15"/>
  <c r="BD1065" i="15" s="1"/>
  <c r="AS1065" i="15"/>
  <c r="AN1518" i="15"/>
  <c r="AN1385" i="15"/>
  <c r="BF1385" i="15" s="1"/>
  <c r="BI1385" i="15" s="1"/>
  <c r="AN1591" i="15"/>
  <c r="AG1299" i="15"/>
  <c r="BD1299" i="15" s="1"/>
  <c r="AS1299" i="15"/>
  <c r="BI1299" i="15" s="1"/>
  <c r="AG1117" i="15"/>
  <c r="BD1117" i="15" s="1"/>
  <c r="AS1117" i="15"/>
  <c r="AN534" i="15"/>
  <c r="AN1416" i="15"/>
  <c r="BI1416" i="15"/>
  <c r="AN1521" i="15"/>
  <c r="AA1563" i="15"/>
  <c r="AV1563" i="15" s="1"/>
  <c r="AN1563" i="15"/>
  <c r="AN1424" i="15"/>
  <c r="AN1371" i="15"/>
  <c r="BF1371" i="15" s="1"/>
  <c r="BI1371" i="15" s="1"/>
  <c r="AG1255" i="15"/>
  <c r="BD1255" i="15" s="1"/>
  <c r="AS1255" i="15"/>
  <c r="AN1419" i="15"/>
  <c r="BI1419" i="15"/>
  <c r="AN1457" i="15"/>
  <c r="AN1120" i="15"/>
  <c r="BF1120" i="15" s="1"/>
  <c r="AG1336" i="15"/>
  <c r="BD1336" i="15" s="1"/>
  <c r="AS1336" i="15"/>
  <c r="AN1553" i="15"/>
  <c r="BI1553" i="15"/>
  <c r="AN1641" i="15"/>
  <c r="BI1641" i="15"/>
  <c r="AG577" i="15"/>
  <c r="BD577" i="15" s="1"/>
  <c r="AS577" i="15"/>
  <c r="AN1659" i="15"/>
  <c r="AN1552" i="15"/>
  <c r="BI1552" i="15"/>
  <c r="AN1375" i="15"/>
  <c r="BF1375" i="15" s="1"/>
  <c r="BI1375" i="15" s="1"/>
  <c r="AN1509" i="15"/>
  <c r="BI1509" i="15"/>
  <c r="AG1300" i="15"/>
  <c r="BD1300" i="15" s="1"/>
  <c r="AS1300" i="15"/>
  <c r="BI1300" i="15" s="1"/>
  <c r="AN39" i="15"/>
  <c r="AN1501" i="15"/>
  <c r="AG647" i="15"/>
  <c r="BD647" i="15" s="1"/>
  <c r="AS647" i="15"/>
  <c r="AG803" i="15"/>
  <c r="BD803" i="15" s="1"/>
  <c r="AS803" i="15"/>
  <c r="AG1321" i="15"/>
  <c r="BD1321" i="15" s="1"/>
  <c r="AS1321" i="15"/>
  <c r="AG379" i="15"/>
  <c r="BD379" i="15" s="1"/>
  <c r="AS379" i="15"/>
  <c r="AG286" i="15"/>
  <c r="BD286" i="15" s="1"/>
  <c r="AS286" i="15"/>
  <c r="AN1635" i="15"/>
  <c r="AN1515" i="15"/>
  <c r="AA1384" i="15"/>
  <c r="AV1384" i="15" s="1"/>
  <c r="AN1384" i="15"/>
  <c r="BF1384" i="15" s="1"/>
  <c r="AN1614" i="15"/>
  <c r="AG1210" i="15"/>
  <c r="BD1210" i="15" s="1"/>
  <c r="AS1210" i="15"/>
  <c r="BI1210" i="15" s="1"/>
  <c r="AN1466" i="15"/>
  <c r="BI1466" i="15"/>
  <c r="AG751" i="15"/>
  <c r="BD751" i="15" s="1"/>
  <c r="AS751" i="15"/>
  <c r="AG579" i="15"/>
  <c r="BD579" i="15" s="1"/>
  <c r="AS579" i="15"/>
  <c r="BI579" i="15" s="1"/>
  <c r="AG660" i="15"/>
  <c r="BD660" i="15" s="1"/>
  <c r="AS660" i="15"/>
  <c r="AG578" i="15"/>
  <c r="BD578" i="15" s="1"/>
  <c r="AS578" i="15"/>
  <c r="AG422" i="15"/>
  <c r="BD422" i="15" s="1"/>
  <c r="AS422" i="15"/>
  <c r="AN1458" i="15"/>
  <c r="AG1186" i="15"/>
  <c r="BD1186" i="15" s="1"/>
  <c r="AS1186" i="15"/>
  <c r="AG646" i="15"/>
  <c r="BD646" i="15" s="1"/>
  <c r="AS646" i="15"/>
  <c r="AG1163" i="15"/>
  <c r="BD1163" i="15" s="1"/>
  <c r="AS1163" i="15"/>
  <c r="AN1548" i="15"/>
  <c r="AG737" i="15"/>
  <c r="BD737" i="15" s="1"/>
  <c r="AS737" i="15"/>
  <c r="AN1516" i="15"/>
  <c r="AN1647" i="15"/>
  <c r="BI1647" i="15"/>
  <c r="AN1390" i="15"/>
  <c r="BF1390" i="15" s="1"/>
  <c r="AN1549" i="15"/>
  <c r="AN1472" i="15"/>
  <c r="AN1522" i="15"/>
  <c r="AN1376" i="15"/>
  <c r="BF1376" i="15" s="1"/>
  <c r="BI1376" i="15" s="1"/>
  <c r="AN1476" i="15"/>
  <c r="AA1421" i="15"/>
  <c r="AV1421" i="15" s="1"/>
  <c r="AN1421" i="15"/>
  <c r="AN354" i="15"/>
  <c r="BF354" i="15" s="1"/>
  <c r="AG940" i="15"/>
  <c r="BD940" i="15" s="1"/>
  <c r="AS940" i="15"/>
  <c r="BI940" i="15" s="1"/>
  <c r="AN1565" i="15"/>
  <c r="BI1565" i="15"/>
  <c r="AG1361" i="15"/>
  <c r="BD1361" i="15" s="1"/>
  <c r="AS1361" i="15"/>
  <c r="AG795" i="15"/>
  <c r="BD795" i="15" s="1"/>
  <c r="AS795" i="15"/>
  <c r="AN1513" i="15"/>
  <c r="BI1513" i="15"/>
  <c r="AN220" i="15"/>
  <c r="AN1507" i="15"/>
  <c r="BI1507" i="15"/>
  <c r="AN1654" i="15"/>
  <c r="BI1654" i="15"/>
  <c r="AA1594" i="15"/>
  <c r="AV1594" i="15" s="1"/>
  <c r="AN1594" i="15"/>
  <c r="AN1423" i="15"/>
  <c r="BI1423" i="15"/>
  <c r="AG1028" i="15"/>
  <c r="BD1028" i="15" s="1"/>
  <c r="AS1028" i="15"/>
  <c r="AN1640" i="15"/>
  <c r="BI1640" i="15"/>
  <c r="AG467" i="15"/>
  <c r="BD467" i="15" s="1"/>
  <c r="AS467" i="15"/>
  <c r="AN1454" i="15"/>
  <c r="BI1454" i="15"/>
  <c r="AN1415" i="15"/>
  <c r="BI1415" i="15"/>
  <c r="AN1605" i="15"/>
  <c r="AN1609" i="15"/>
  <c r="BI1609" i="15"/>
  <c r="AG468" i="15"/>
  <c r="BD468" i="15" s="1"/>
  <c r="AS468" i="15"/>
  <c r="AN1566" i="15"/>
  <c r="AN1598" i="15"/>
  <c r="BI1598" i="15"/>
  <c r="AN1653" i="15"/>
  <c r="AN1425" i="15"/>
  <c r="AX1557" i="15"/>
  <c r="AG939" i="15"/>
  <c r="BD939" i="15" s="1"/>
  <c r="AS939" i="15"/>
  <c r="BI939" i="15" s="1"/>
  <c r="AG1365" i="15"/>
  <c r="BD1365" i="15" s="1"/>
  <c r="AS1365" i="15"/>
  <c r="BI1365" i="15" s="1"/>
  <c r="AG490" i="15"/>
  <c r="BD490" i="15" s="1"/>
  <c r="AS490" i="15"/>
  <c r="AN1409" i="15"/>
  <c r="BI1409" i="15"/>
  <c r="AN1559" i="15"/>
  <c r="AN265" i="15"/>
  <c r="AN1639" i="15"/>
  <c r="AN1429" i="15"/>
  <c r="BI1429" i="15"/>
  <c r="AG391" i="15"/>
  <c r="BD391" i="15" s="1"/>
  <c r="AS391" i="15"/>
  <c r="AG466" i="15"/>
  <c r="BD466" i="15" s="1"/>
  <c r="AS466" i="15"/>
  <c r="AG757" i="15"/>
  <c r="BD757" i="15" s="1"/>
  <c r="AS757" i="15"/>
  <c r="AG805" i="15"/>
  <c r="BD805" i="15" s="1"/>
  <c r="AS805" i="15"/>
  <c r="AN1637" i="15"/>
  <c r="AG962" i="15"/>
  <c r="BD962" i="15" s="1"/>
  <c r="AS962" i="15"/>
  <c r="AG1096" i="15"/>
  <c r="BD1096" i="15" s="1"/>
  <c r="AS1096" i="15"/>
  <c r="AN1430" i="15"/>
  <c r="BI1430" i="15"/>
  <c r="AG346" i="15"/>
  <c r="BD346" i="15" s="1"/>
  <c r="AS346" i="15"/>
  <c r="AG984" i="15"/>
  <c r="BD984" i="15" s="1"/>
  <c r="AS984" i="15"/>
  <c r="AN1408" i="15"/>
  <c r="BI1408" i="15"/>
  <c r="AG556" i="15"/>
  <c r="BD556" i="15" s="1"/>
  <c r="AS556" i="15"/>
  <c r="AN1520" i="15"/>
  <c r="BI1520" i="15"/>
  <c r="AG345" i="15"/>
  <c r="BD345" i="15" s="1"/>
  <c r="AS345" i="15"/>
  <c r="AN1595" i="15"/>
  <c r="BI1595" i="15"/>
  <c r="AN1427" i="15"/>
  <c r="BI1427" i="15"/>
  <c r="AG938" i="15"/>
  <c r="BD938" i="15" s="1"/>
  <c r="AS938" i="15"/>
  <c r="AN1498" i="15"/>
  <c r="BI1498" i="15"/>
  <c r="AG308" i="15"/>
  <c r="BD308" i="15" s="1"/>
  <c r="AS308" i="15"/>
  <c r="AN1433" i="15"/>
  <c r="AG705" i="15"/>
  <c r="BD705" i="15" s="1"/>
  <c r="AS705" i="15"/>
  <c r="AG758" i="15"/>
  <c r="BD758" i="15" s="1"/>
  <c r="AS758" i="15"/>
  <c r="AG301" i="15"/>
  <c r="BD301" i="15" s="1"/>
  <c r="AS301" i="15"/>
  <c r="AG930" i="15"/>
  <c r="BD930" i="15" s="1"/>
  <c r="AS930" i="15"/>
  <c r="AG1342" i="15"/>
  <c r="BD1342" i="15" s="1"/>
  <c r="AS1342" i="15"/>
  <c r="AN1363" i="15"/>
  <c r="BF1363" i="15" s="1"/>
  <c r="BI1363" i="15" s="1"/>
  <c r="AN1467" i="15"/>
  <c r="BI1467" i="15"/>
  <c r="AN1651" i="15"/>
  <c r="AG1021" i="15"/>
  <c r="BD1021" i="15" s="1"/>
  <c r="AS1021" i="15"/>
  <c r="AG1187" i="15"/>
  <c r="BD1187" i="15" s="1"/>
  <c r="AS1187" i="15"/>
  <c r="AG1290" i="15"/>
  <c r="BD1290" i="15" s="1"/>
  <c r="AS1290" i="15"/>
  <c r="AN1477" i="15"/>
  <c r="AN1607" i="15"/>
  <c r="AG1387" i="15"/>
  <c r="BD1387" i="15" s="1"/>
  <c r="AS1387" i="15"/>
  <c r="BI1387" i="15" s="1"/>
  <c r="AG352" i="15"/>
  <c r="BD352" i="15" s="1"/>
  <c r="AS352" i="15"/>
  <c r="AG691" i="15"/>
  <c r="BD691" i="15" s="1"/>
  <c r="AS691" i="15"/>
  <c r="AN1505" i="15"/>
  <c r="BI1505" i="15"/>
  <c r="AN849" i="15"/>
  <c r="AG668" i="15"/>
  <c r="BD668" i="15" s="1"/>
  <c r="AS668" i="15"/>
  <c r="AG1232" i="15"/>
  <c r="BD1232" i="15" s="1"/>
  <c r="AS1232" i="15"/>
  <c r="AG1118" i="15"/>
  <c r="BD1118" i="15" s="1"/>
  <c r="AS1118" i="15"/>
  <c r="AG1366" i="15"/>
  <c r="BD1366" i="15" s="1"/>
  <c r="AS1366" i="15"/>
  <c r="BI1366" i="15" s="1"/>
  <c r="AN174" i="15"/>
  <c r="AN1431" i="15"/>
  <c r="AG713" i="15"/>
  <c r="BD713" i="15" s="1"/>
  <c r="AS713" i="15"/>
  <c r="AG623" i="15"/>
  <c r="BD623" i="15" s="1"/>
  <c r="AS623" i="15"/>
  <c r="AG667" i="15"/>
  <c r="BD667" i="15" s="1"/>
  <c r="AS667" i="15"/>
  <c r="AN1589" i="15"/>
  <c r="BI1589" i="15"/>
  <c r="AN1412" i="15"/>
  <c r="AN1499" i="15"/>
  <c r="BI1499" i="15"/>
  <c r="AN1544" i="15"/>
  <c r="BI1544" i="15"/>
  <c r="AN1361" i="15"/>
  <c r="BF1361" i="15" s="1"/>
  <c r="AG1231" i="15"/>
  <c r="BD1231" i="15" s="1"/>
  <c r="AS1231" i="15"/>
  <c r="AA444" i="15"/>
  <c r="AV444" i="15" s="1"/>
  <c r="AN444" i="15"/>
  <c r="BF444" i="15" s="1"/>
  <c r="AG1066" i="15"/>
  <c r="BD1066" i="15" s="1"/>
  <c r="AS1066" i="15"/>
  <c r="AG1200" i="15"/>
  <c r="BD1200" i="15" s="1"/>
  <c r="AS1200" i="15"/>
  <c r="AN1613" i="15"/>
  <c r="AX1563" i="15"/>
  <c r="AN1646" i="15"/>
  <c r="BI1646" i="15"/>
  <c r="AG1027" i="15"/>
  <c r="BD1027" i="15" s="1"/>
  <c r="AS1027" i="15"/>
  <c r="AG1386" i="15"/>
  <c r="BD1386" i="15" s="1"/>
  <c r="AS1386" i="15"/>
  <c r="BI1386" i="15" s="1"/>
  <c r="AG435" i="15"/>
  <c r="BD435" i="15" s="1"/>
  <c r="AS435" i="15"/>
  <c r="AN707" i="15"/>
  <c r="BF707" i="15" s="1"/>
  <c r="AA707" i="15"/>
  <c r="AV707" i="15" s="1"/>
  <c r="AX569" i="15"/>
  <c r="AZ569" i="15" s="1"/>
  <c r="AN375" i="15"/>
  <c r="BF375" i="15" s="1"/>
  <c r="AA375" i="15"/>
  <c r="AV375" i="15" s="1"/>
  <c r="AX332" i="15"/>
  <c r="AZ332" i="15" s="1"/>
  <c r="AX245" i="15"/>
  <c r="AZ245" i="15" s="1"/>
  <c r="AX251" i="15"/>
  <c r="AZ251" i="15" s="1"/>
  <c r="AN212" i="15"/>
  <c r="BF212" i="15" s="1"/>
  <c r="AA212" i="15"/>
  <c r="AV212" i="15" s="1"/>
  <c r="AX13" i="15"/>
  <c r="AZ13" i="15" s="1"/>
  <c r="AX1333" i="15"/>
  <c r="AZ1333" i="15" s="1"/>
  <c r="AX1337" i="15"/>
  <c r="AZ1337" i="15" s="1"/>
  <c r="AX1147" i="15"/>
  <c r="AZ1147" i="15" s="1"/>
  <c r="AX1091" i="15"/>
  <c r="AZ1091" i="15" s="1"/>
  <c r="AN1071" i="15"/>
  <c r="BF1071" i="15" s="1"/>
  <c r="AA1071" i="15"/>
  <c r="AV1071" i="15" s="1"/>
  <c r="AN880" i="15"/>
  <c r="BF880" i="15" s="1"/>
  <c r="AA880" i="15"/>
  <c r="AV880" i="15" s="1"/>
  <c r="AN620" i="15"/>
  <c r="BF620" i="15" s="1"/>
  <c r="AA620" i="15"/>
  <c r="AV620" i="15" s="1"/>
  <c r="AN619" i="15"/>
  <c r="BF619" i="15" s="1"/>
  <c r="AA619" i="15"/>
  <c r="AV619" i="15" s="1"/>
  <c r="AS611" i="15"/>
  <c r="AG611" i="15"/>
  <c r="BD611" i="15" s="1"/>
  <c r="AX567" i="15"/>
  <c r="AZ567" i="15" s="1"/>
  <c r="AN417" i="15"/>
  <c r="BF417" i="15" s="1"/>
  <c r="AA417" i="15"/>
  <c r="AV417" i="15" s="1"/>
  <c r="AN433" i="15"/>
  <c r="BF433" i="15" s="1"/>
  <c r="AA433" i="15"/>
  <c r="AV433" i="15" s="1"/>
  <c r="AX299" i="15"/>
  <c r="AZ299" i="15" s="1"/>
  <c r="AX26" i="15"/>
  <c r="AZ26" i="15" s="1"/>
  <c r="AG1107" i="15"/>
  <c r="BD1107" i="15" s="1"/>
  <c r="AS1107" i="15"/>
  <c r="AG258" i="15"/>
  <c r="BD258" i="15" s="1"/>
  <c r="AS258" i="15"/>
  <c r="AG198" i="15"/>
  <c r="BD198" i="15" s="1"/>
  <c r="AS198" i="15"/>
  <c r="AG1147" i="15"/>
  <c r="BD1147" i="15" s="1"/>
  <c r="AS1147" i="15"/>
  <c r="AG1341" i="15"/>
  <c r="BD1341" i="15" s="1"/>
  <c r="AS1341" i="15"/>
  <c r="AG555" i="15"/>
  <c r="BD555" i="15" s="1"/>
  <c r="AS555" i="15"/>
  <c r="AG612" i="15"/>
  <c r="BD612" i="15" s="1"/>
  <c r="AS612" i="15"/>
  <c r="AG103" i="15"/>
  <c r="BD103" i="15" s="1"/>
  <c r="AS103" i="15"/>
  <c r="AG514" i="15"/>
  <c r="BD514" i="15" s="1"/>
  <c r="AS514" i="15"/>
  <c r="AG528" i="15"/>
  <c r="BD528" i="15" s="1"/>
  <c r="AS528" i="15"/>
  <c r="AG516" i="15"/>
  <c r="BD516" i="15" s="1"/>
  <c r="AS516" i="15"/>
  <c r="AG80" i="15"/>
  <c r="BD80" i="15" s="1"/>
  <c r="AS80" i="15"/>
  <c r="BI80" i="15" s="1"/>
  <c r="AG562" i="15"/>
  <c r="BD562" i="15" s="1"/>
  <c r="AS562" i="15"/>
  <c r="AG1273" i="15"/>
  <c r="BD1273" i="15" s="1"/>
  <c r="AS1273" i="15"/>
  <c r="AG1181" i="15"/>
  <c r="BD1181" i="15" s="1"/>
  <c r="AS1181" i="15"/>
  <c r="AG260" i="15"/>
  <c r="BD260" i="15" s="1"/>
  <c r="AS260" i="15"/>
  <c r="AG434" i="15"/>
  <c r="BD434" i="15" s="1"/>
  <c r="AS434" i="15"/>
  <c r="AG239" i="15"/>
  <c r="BD239" i="15" s="1"/>
  <c r="AS239" i="15"/>
  <c r="AG1233" i="15"/>
  <c r="BD1233" i="15" s="1"/>
  <c r="AS1233" i="15"/>
  <c r="AG70" i="15"/>
  <c r="BD70" i="15" s="1"/>
  <c r="AS70" i="15"/>
  <c r="BI70" i="15" s="1"/>
  <c r="AG614" i="15"/>
  <c r="BD614" i="15" s="1"/>
  <c r="AS614" i="15"/>
  <c r="AG1331" i="15"/>
  <c r="BD1331" i="15" s="1"/>
  <c r="AS1331" i="15"/>
  <c r="AG1296" i="15"/>
  <c r="BD1296" i="15" s="1"/>
  <c r="AS1296" i="15"/>
  <c r="AG1334" i="15"/>
  <c r="BD1334" i="15" s="1"/>
  <c r="AS1334" i="15"/>
  <c r="AG1325" i="15"/>
  <c r="BD1325" i="15" s="1"/>
  <c r="AS1325" i="15"/>
  <c r="AG1106" i="15"/>
  <c r="BD1106" i="15" s="1"/>
  <c r="AS1106" i="15"/>
  <c r="AG1324" i="15"/>
  <c r="BD1324" i="15" s="1"/>
  <c r="AS1324" i="15"/>
  <c r="AG1191" i="15"/>
  <c r="BD1191" i="15" s="1"/>
  <c r="AS1191" i="15"/>
  <c r="AG1339" i="15"/>
  <c r="BD1339" i="15" s="1"/>
  <c r="AS1339" i="15"/>
  <c r="AG1159" i="15"/>
  <c r="BD1159" i="15" s="1"/>
  <c r="AS1159" i="15"/>
  <c r="AG1160" i="15"/>
  <c r="BD1160" i="15" s="1"/>
  <c r="AS1160" i="15"/>
  <c r="AG1241" i="15"/>
  <c r="BD1241" i="15" s="1"/>
  <c r="AS1241" i="15"/>
  <c r="AG606" i="15"/>
  <c r="BD606" i="15" s="1"/>
  <c r="AS606" i="15"/>
  <c r="AG1101" i="15"/>
  <c r="BD1101" i="15" s="1"/>
  <c r="AS1101" i="15"/>
  <c r="AG1161" i="15"/>
  <c r="BD1161" i="15" s="1"/>
  <c r="AS1161" i="15"/>
  <c r="AG1281" i="15"/>
  <c r="BD1281" i="15" s="1"/>
  <c r="AS1281" i="15"/>
  <c r="AG1136" i="15"/>
  <c r="BD1136" i="15" s="1"/>
  <c r="AS1136" i="15"/>
  <c r="AG253" i="15"/>
  <c r="BD253" i="15" s="1"/>
  <c r="AS253" i="15"/>
  <c r="AG1138" i="15"/>
  <c r="BD1138" i="15" s="1"/>
  <c r="AS1138" i="15"/>
  <c r="AG600" i="15"/>
  <c r="BD600" i="15" s="1"/>
  <c r="AS600" i="15"/>
  <c r="AG36" i="15"/>
  <c r="BD36" i="15" s="1"/>
  <c r="AS36" i="15"/>
  <c r="BI36" i="15" s="1"/>
  <c r="AG561" i="15"/>
  <c r="BD561" i="15" s="1"/>
  <c r="AS561" i="15"/>
  <c r="AG1112" i="15"/>
  <c r="BD1112" i="15" s="1"/>
  <c r="AS1112" i="15"/>
  <c r="AG109" i="15"/>
  <c r="BD109" i="15" s="1"/>
  <c r="AS109" i="15"/>
  <c r="AG236" i="15"/>
  <c r="BD236" i="15" s="1"/>
  <c r="AS236" i="15"/>
  <c r="AG573" i="15"/>
  <c r="BD573" i="15" s="1"/>
  <c r="AS573" i="15"/>
  <c r="AG240" i="15"/>
  <c r="BD240" i="15" s="1"/>
  <c r="AS240" i="15"/>
  <c r="AG34" i="15"/>
  <c r="BD34" i="15" s="1"/>
  <c r="AS34" i="15"/>
  <c r="BI34" i="15" s="1"/>
  <c r="AG524" i="15"/>
  <c r="BD524" i="15" s="1"/>
  <c r="AS524" i="15"/>
  <c r="AG147" i="15"/>
  <c r="BD147" i="15" s="1"/>
  <c r="AS147" i="15"/>
  <c r="AG251" i="15"/>
  <c r="BD251" i="15" s="1"/>
  <c r="AS251" i="15"/>
  <c r="AG124" i="15"/>
  <c r="BD124" i="15" s="1"/>
  <c r="AS124" i="15"/>
  <c r="BI124" i="15" s="1"/>
  <c r="AG1095" i="15"/>
  <c r="BD1095" i="15" s="1"/>
  <c r="AS1095" i="15"/>
  <c r="AG1279" i="15"/>
  <c r="BD1279" i="15" s="1"/>
  <c r="AS1279" i="15"/>
  <c r="AG839" i="15"/>
  <c r="BD839" i="15" s="1"/>
  <c r="AS839" i="15"/>
  <c r="AG1333" i="15"/>
  <c r="BD1333" i="15" s="1"/>
  <c r="AS1333" i="15"/>
  <c r="AG1102" i="15"/>
  <c r="BD1102" i="15" s="1"/>
  <c r="AS1102" i="15"/>
  <c r="AG1319" i="15"/>
  <c r="BD1319" i="15" s="1"/>
  <c r="AS1319" i="15"/>
  <c r="AG700" i="15"/>
  <c r="BD700" i="15" s="1"/>
  <c r="AS700" i="15"/>
  <c r="AG1205" i="15"/>
  <c r="BD1205" i="15" s="1"/>
  <c r="AS1205" i="15"/>
  <c r="AG1094" i="15"/>
  <c r="BD1094" i="15" s="1"/>
  <c r="AS1094" i="15"/>
  <c r="AG1139" i="15"/>
  <c r="BD1139" i="15" s="1"/>
  <c r="AS1139" i="15"/>
  <c r="AG1196" i="15"/>
  <c r="BD1196" i="15" s="1"/>
  <c r="AS1196" i="15"/>
  <c r="AG1184" i="15"/>
  <c r="BD1184" i="15" s="1"/>
  <c r="AS1184" i="15"/>
  <c r="AG1320" i="15"/>
  <c r="BD1320" i="15" s="1"/>
  <c r="AS1320" i="15"/>
  <c r="AG21" i="15"/>
  <c r="BD21" i="15" s="1"/>
  <c r="AS21" i="15"/>
  <c r="BI21" i="15" s="1"/>
  <c r="AG1294" i="15"/>
  <c r="BD1294" i="15" s="1"/>
  <c r="AS1294" i="15"/>
  <c r="AG1286" i="15"/>
  <c r="BD1286" i="15" s="1"/>
  <c r="AS1286" i="15"/>
  <c r="AG1114" i="15"/>
  <c r="BD1114" i="15" s="1"/>
  <c r="AS1114" i="15"/>
  <c r="AG1228" i="15"/>
  <c r="BD1228" i="15" s="1"/>
  <c r="AS1228" i="15"/>
  <c r="AG33" i="15"/>
  <c r="BD33" i="15" s="1"/>
  <c r="AS33" i="15"/>
  <c r="BI33" i="15" s="1"/>
  <c r="AG252" i="15"/>
  <c r="BD252" i="15" s="1"/>
  <c r="AS252" i="15"/>
  <c r="AG244" i="15"/>
  <c r="BD244" i="15" s="1"/>
  <c r="AS244" i="15"/>
  <c r="AG261" i="15"/>
  <c r="BD261" i="15" s="1"/>
  <c r="AS261" i="15"/>
  <c r="AG119" i="15"/>
  <c r="BD119" i="15" s="1"/>
  <c r="AS119" i="15"/>
  <c r="AG257" i="15"/>
  <c r="BD257" i="15" s="1"/>
  <c r="AS257" i="15"/>
  <c r="AG22" i="15"/>
  <c r="BD22" i="15" s="1"/>
  <c r="AS22" i="15"/>
  <c r="BI22" i="15" s="1"/>
  <c r="AG378" i="15"/>
  <c r="BD378" i="15" s="1"/>
  <c r="AS378" i="15"/>
  <c r="AG27" i="15"/>
  <c r="BD27" i="15" s="1"/>
  <c r="AS27" i="15"/>
  <c r="AG11" i="15"/>
  <c r="BD11" i="15" s="1"/>
  <c r="AS11" i="15"/>
  <c r="BI11" i="15" s="1"/>
  <c r="AG515" i="15"/>
  <c r="BD515" i="15" s="1"/>
  <c r="AS515" i="15"/>
  <c r="AG250" i="15"/>
  <c r="BD250" i="15" s="1"/>
  <c r="AS250" i="15"/>
  <c r="AG521" i="15"/>
  <c r="BD521" i="15" s="1"/>
  <c r="AS521" i="15"/>
  <c r="AG56" i="15"/>
  <c r="BD56" i="15" s="1"/>
  <c r="AS56" i="15"/>
  <c r="AG568" i="15"/>
  <c r="BD568" i="15" s="1"/>
  <c r="AS568" i="15"/>
  <c r="AG57" i="15"/>
  <c r="BD57" i="15" s="1"/>
  <c r="AS57" i="15"/>
  <c r="AG1230" i="15"/>
  <c r="BD1230" i="15" s="1"/>
  <c r="AS1230" i="15"/>
  <c r="AG1151" i="15"/>
  <c r="BD1151" i="15" s="1"/>
  <c r="AS1151" i="15"/>
  <c r="AG66" i="15"/>
  <c r="BD66" i="15" s="1"/>
  <c r="AS66" i="15"/>
  <c r="AG572" i="15"/>
  <c r="BD572" i="15" s="1"/>
  <c r="AS572" i="15"/>
  <c r="AG1285" i="15"/>
  <c r="BD1285" i="15" s="1"/>
  <c r="AS1285" i="15"/>
  <c r="AG1158" i="15"/>
  <c r="BD1158" i="15" s="1"/>
  <c r="AS1158" i="15"/>
  <c r="AG1293" i="15"/>
  <c r="BD1293" i="15" s="1"/>
  <c r="AS1293" i="15"/>
  <c r="AG1317" i="15"/>
  <c r="BD1317" i="15" s="1"/>
  <c r="AS1317" i="15"/>
  <c r="AG613" i="15"/>
  <c r="BD613" i="15" s="1"/>
  <c r="AS613" i="15"/>
  <c r="AG1152" i="15"/>
  <c r="BD1152" i="15" s="1"/>
  <c r="AS1152" i="15"/>
  <c r="AG1019" i="15"/>
  <c r="BD1019" i="15" s="1"/>
  <c r="AS1019" i="15"/>
  <c r="AG522" i="15"/>
  <c r="BD522" i="15" s="1"/>
  <c r="AS522" i="15"/>
  <c r="AG517" i="15"/>
  <c r="BD517" i="15" s="1"/>
  <c r="AS517" i="15"/>
  <c r="AG1202" i="15"/>
  <c r="BD1202" i="15" s="1"/>
  <c r="AS1202" i="15"/>
  <c r="AG1190" i="15"/>
  <c r="BD1190" i="15" s="1"/>
  <c r="AS1190" i="15"/>
  <c r="AG1295" i="15"/>
  <c r="BD1295" i="15" s="1"/>
  <c r="AS1295" i="15"/>
  <c r="AG1182" i="15"/>
  <c r="BD1182" i="15" s="1"/>
  <c r="AS1182" i="15"/>
  <c r="AG1229" i="15"/>
  <c r="BD1229" i="15" s="1"/>
  <c r="AS1229" i="15"/>
  <c r="AG28" i="15"/>
  <c r="BD28" i="15" s="1"/>
  <c r="AS28" i="15"/>
  <c r="AG567" i="15"/>
  <c r="BD567" i="15" s="1"/>
  <c r="AS567" i="15"/>
  <c r="AG1105" i="15"/>
  <c r="BD1105" i="15" s="1"/>
  <c r="AS1105" i="15"/>
  <c r="AG118" i="15"/>
  <c r="BD118" i="15" s="1"/>
  <c r="AS118" i="15"/>
  <c r="AG559" i="15"/>
  <c r="BD559" i="15" s="1"/>
  <c r="AS559" i="15"/>
  <c r="AG574" i="15"/>
  <c r="BD574" i="15" s="1"/>
  <c r="AS574" i="15"/>
  <c r="AG610" i="15"/>
  <c r="BD610" i="15" s="1"/>
  <c r="AS610" i="15"/>
  <c r="AG111" i="15"/>
  <c r="BD111" i="15" s="1"/>
  <c r="AS111" i="15"/>
  <c r="BI111" i="15" s="1"/>
  <c r="AG123" i="15"/>
  <c r="BD123" i="15" s="1"/>
  <c r="AS123" i="15"/>
  <c r="AG110" i="15"/>
  <c r="BD110" i="15" s="1"/>
  <c r="AS110" i="15"/>
  <c r="AG29" i="15"/>
  <c r="BD29" i="15" s="1"/>
  <c r="AS29" i="15"/>
  <c r="AG15" i="15"/>
  <c r="BD15" i="15" s="1"/>
  <c r="AS15" i="15"/>
  <c r="BI15" i="15" s="1"/>
  <c r="AG247" i="15"/>
  <c r="BD247" i="15" s="1"/>
  <c r="AS247" i="15"/>
  <c r="AG288" i="15"/>
  <c r="BD288" i="15" s="1"/>
  <c r="AS288" i="15"/>
  <c r="AG20" i="15"/>
  <c r="BD20" i="15" s="1"/>
  <c r="AS20" i="15"/>
  <c r="BI20" i="15" s="1"/>
  <c r="AG115" i="15"/>
  <c r="BD115" i="15" s="1"/>
  <c r="AS115" i="15"/>
  <c r="AG104" i="15"/>
  <c r="BD104" i="15" s="1"/>
  <c r="AS104" i="15"/>
  <c r="AG605" i="15"/>
  <c r="BD605" i="15" s="1"/>
  <c r="AS605" i="15"/>
  <c r="AG18" i="15"/>
  <c r="BD18" i="15" s="1"/>
  <c r="AS18" i="15"/>
  <c r="AG105" i="15"/>
  <c r="BD105" i="15" s="1"/>
  <c r="AS105" i="15"/>
  <c r="AG112" i="15"/>
  <c r="BD112" i="15" s="1"/>
  <c r="AS112" i="15"/>
  <c r="AG1115" i="15"/>
  <c r="BD1115" i="15" s="1"/>
  <c r="AS1115" i="15"/>
  <c r="AG1146" i="15"/>
  <c r="BD1146" i="15" s="1"/>
  <c r="AS1146" i="15"/>
  <c r="AG1144" i="15"/>
  <c r="BD1144" i="15" s="1"/>
  <c r="AS1144" i="15"/>
  <c r="AG1234" i="15"/>
  <c r="BD1234" i="15" s="1"/>
  <c r="AS1234" i="15"/>
  <c r="AG509" i="15"/>
  <c r="BD509" i="15" s="1"/>
  <c r="AS509" i="15"/>
  <c r="AG1275" i="15"/>
  <c r="BD1275" i="15" s="1"/>
  <c r="AS1275" i="15"/>
  <c r="AG1185" i="15"/>
  <c r="BD1185" i="15" s="1"/>
  <c r="AS1185" i="15"/>
  <c r="AG566" i="15"/>
  <c r="BD566" i="15" s="1"/>
  <c r="AS566" i="15"/>
  <c r="AG1271" i="15"/>
  <c r="BD1271" i="15" s="1"/>
  <c r="AS1271" i="15"/>
  <c r="AG1154" i="15"/>
  <c r="BD1154" i="15" s="1"/>
  <c r="AS1154" i="15"/>
  <c r="AG1199" i="15"/>
  <c r="BD1199" i="15" s="1"/>
  <c r="AS1199" i="15"/>
  <c r="AG1099" i="15"/>
  <c r="BD1099" i="15" s="1"/>
  <c r="AS1099" i="15"/>
  <c r="AG1292" i="15"/>
  <c r="BD1292" i="15" s="1"/>
  <c r="AS1292" i="15"/>
  <c r="AG1109" i="15"/>
  <c r="BD1109" i="15" s="1"/>
  <c r="AS1109" i="15"/>
  <c r="AG59" i="15"/>
  <c r="BD59" i="15" s="1"/>
  <c r="AS59" i="15"/>
  <c r="BI59" i="15" s="1"/>
  <c r="AG108" i="15"/>
  <c r="BD108" i="15" s="1"/>
  <c r="AS108" i="15"/>
  <c r="AG1243" i="15"/>
  <c r="BD1243" i="15" s="1"/>
  <c r="AS1243" i="15"/>
  <c r="AG1026" i="15"/>
  <c r="BD1026" i="15" s="1"/>
  <c r="AS1026" i="15"/>
  <c r="AG575" i="15"/>
  <c r="BD575" i="15" s="1"/>
  <c r="AS575" i="15"/>
  <c r="AG245" i="15"/>
  <c r="BD245" i="15" s="1"/>
  <c r="AS245" i="15"/>
  <c r="AG58" i="15"/>
  <c r="BD58" i="15" s="1"/>
  <c r="AS58" i="15"/>
  <c r="AG553" i="15"/>
  <c r="BD553" i="15" s="1"/>
  <c r="AS553" i="15"/>
  <c r="AG63" i="15"/>
  <c r="BD63" i="15" s="1"/>
  <c r="AS63" i="15"/>
  <c r="AG26" i="15"/>
  <c r="BD26" i="15" s="1"/>
  <c r="AS26" i="15"/>
  <c r="AG35" i="15"/>
  <c r="BD35" i="15" s="1"/>
  <c r="AS35" i="15"/>
  <c r="AG1226" i="15"/>
  <c r="BD1226" i="15" s="1"/>
  <c r="AS1226" i="15"/>
  <c r="AG1204" i="15"/>
  <c r="BD1204" i="15" s="1"/>
  <c r="AS1204" i="15"/>
  <c r="AG14" i="15"/>
  <c r="BD14" i="15" s="1"/>
  <c r="AS14" i="15"/>
  <c r="BI14" i="15" s="1"/>
  <c r="AG122" i="15"/>
  <c r="BD122" i="15" s="1"/>
  <c r="AS122" i="15"/>
  <c r="AG79" i="15"/>
  <c r="BD79" i="15" s="1"/>
  <c r="AS79" i="15"/>
  <c r="AG78" i="15"/>
  <c r="BD78" i="15" s="1"/>
  <c r="AS78" i="15"/>
  <c r="AG508" i="15"/>
  <c r="BD508" i="15" s="1"/>
  <c r="AS508" i="15"/>
  <c r="AG254" i="15"/>
  <c r="BD254" i="15" s="1"/>
  <c r="AS254" i="15"/>
  <c r="AG1093" i="15"/>
  <c r="BD1093" i="15" s="1"/>
  <c r="AS1093" i="15"/>
  <c r="AG1240" i="15"/>
  <c r="BD1240" i="15" s="1"/>
  <c r="AS1240" i="15"/>
  <c r="AG1235" i="15"/>
  <c r="BD1235" i="15" s="1"/>
  <c r="AS1235" i="15"/>
  <c r="AG1249" i="15"/>
  <c r="BD1249" i="15" s="1"/>
  <c r="AS1249" i="15"/>
  <c r="AG1236" i="15"/>
  <c r="BD1236" i="15" s="1"/>
  <c r="AS1236" i="15"/>
  <c r="AG1153" i="15"/>
  <c r="BD1153" i="15" s="1"/>
  <c r="AS1153" i="15"/>
  <c r="AG1289" i="15"/>
  <c r="BD1289" i="15" s="1"/>
  <c r="AS1289" i="15"/>
  <c r="AG1323" i="15"/>
  <c r="BD1323" i="15" s="1"/>
  <c r="AS1323" i="15"/>
  <c r="AG1272" i="15"/>
  <c r="BD1272" i="15" s="1"/>
  <c r="AS1272" i="15"/>
  <c r="AG1316" i="15"/>
  <c r="BD1316" i="15" s="1"/>
  <c r="AS1316" i="15"/>
  <c r="AG1100" i="15"/>
  <c r="BD1100" i="15" s="1"/>
  <c r="AS1100" i="15"/>
  <c r="AG1251" i="15"/>
  <c r="BD1251" i="15" s="1"/>
  <c r="AS1251" i="15"/>
  <c r="AG1183" i="15"/>
  <c r="BD1183" i="15" s="1"/>
  <c r="AS1183" i="15"/>
  <c r="AG1340" i="15"/>
  <c r="BD1340" i="15" s="1"/>
  <c r="AS1340" i="15"/>
  <c r="AG1116" i="15"/>
  <c r="BD1116" i="15" s="1"/>
  <c r="AS1116" i="15"/>
  <c r="AG529" i="15"/>
  <c r="BD529" i="15" s="1"/>
  <c r="AS529" i="15"/>
  <c r="AG552" i="15"/>
  <c r="BD552" i="15" s="1"/>
  <c r="AS552" i="15"/>
  <c r="AG604" i="15"/>
  <c r="BD604" i="15" s="1"/>
  <c r="AS604" i="15"/>
  <c r="AG65" i="15"/>
  <c r="BD65" i="15" s="1"/>
  <c r="AS65" i="15"/>
  <c r="AG565" i="15"/>
  <c r="BD565" i="15" s="1"/>
  <c r="AS565" i="15"/>
  <c r="AG126" i="15"/>
  <c r="BD126" i="15" s="1"/>
  <c r="AS126" i="15"/>
  <c r="BI126" i="15" s="1"/>
  <c r="AG25" i="15"/>
  <c r="BD25" i="15" s="1"/>
  <c r="AS25" i="15"/>
  <c r="BI25" i="15" s="1"/>
  <c r="AG1108" i="15"/>
  <c r="BD1108" i="15" s="1"/>
  <c r="AS1108" i="15"/>
  <c r="AG1092" i="15"/>
  <c r="BD1092" i="15" s="1"/>
  <c r="AS1092" i="15"/>
  <c r="AG1098" i="15"/>
  <c r="BD1098" i="15" s="1"/>
  <c r="AS1098" i="15"/>
  <c r="AG117" i="15"/>
  <c r="BD117" i="15" s="1"/>
  <c r="AS117" i="15"/>
  <c r="AG1188" i="15"/>
  <c r="BD1188" i="15" s="1"/>
  <c r="AS1188" i="15"/>
  <c r="AG237" i="15"/>
  <c r="BD237" i="15" s="1"/>
  <c r="AS237" i="15"/>
  <c r="AG77" i="15"/>
  <c r="BD77" i="15" s="1"/>
  <c r="AS77" i="15"/>
  <c r="AG513" i="15"/>
  <c r="BD513" i="15" s="1"/>
  <c r="AS513" i="15"/>
  <c r="AG64" i="15"/>
  <c r="BD64" i="15" s="1"/>
  <c r="AS64" i="15"/>
  <c r="AG67" i="15"/>
  <c r="BD67" i="15" s="1"/>
  <c r="AS67" i="15"/>
  <c r="BI67" i="15" s="1"/>
  <c r="AG19" i="15"/>
  <c r="BD19" i="15" s="1"/>
  <c r="AS19" i="15"/>
  <c r="BI19" i="15" s="1"/>
  <c r="AG73" i="15"/>
  <c r="BD73" i="15" s="1"/>
  <c r="AS73" i="15"/>
  <c r="BI73" i="15" s="1"/>
  <c r="AG527" i="15"/>
  <c r="BD527" i="15" s="1"/>
  <c r="AS527" i="15"/>
  <c r="AG60" i="15"/>
  <c r="BD60" i="15" s="1"/>
  <c r="AS60" i="15"/>
  <c r="BI60" i="15" s="1"/>
  <c r="AG243" i="15"/>
  <c r="BD243" i="15" s="1"/>
  <c r="AS243" i="15"/>
  <c r="AG531" i="15"/>
  <c r="BD531" i="15" s="1"/>
  <c r="AS531" i="15"/>
  <c r="AG125" i="15"/>
  <c r="BD125" i="15" s="1"/>
  <c r="AS125" i="15"/>
  <c r="AG1137" i="15"/>
  <c r="BD1137" i="15" s="1"/>
  <c r="AS1137" i="15"/>
  <c r="AG13" i="15"/>
  <c r="BD13" i="15" s="1"/>
  <c r="AS13" i="15"/>
  <c r="AG101" i="15"/>
  <c r="BD101" i="15" s="1"/>
  <c r="AS101" i="15"/>
  <c r="AG74" i="15"/>
  <c r="BD74" i="15" s="1"/>
  <c r="AS74" i="15"/>
  <c r="BI74" i="15" s="1"/>
  <c r="AG1288" i="15"/>
  <c r="BD1288" i="15" s="1"/>
  <c r="AS1288" i="15"/>
  <c r="AG1203" i="15"/>
  <c r="BD1203" i="15" s="1"/>
  <c r="AS1203" i="15"/>
  <c r="AG551" i="15"/>
  <c r="BD551" i="15" s="1"/>
  <c r="AS551" i="15"/>
  <c r="AG1227" i="15"/>
  <c r="BD1227" i="15" s="1"/>
  <c r="AS1227" i="15"/>
  <c r="AG1274" i="15"/>
  <c r="BD1274" i="15" s="1"/>
  <c r="AS1274" i="15"/>
  <c r="AG1338" i="15"/>
  <c r="BD1338" i="15" s="1"/>
  <c r="AS1338" i="15"/>
  <c r="AG523" i="15"/>
  <c r="BD523" i="15" s="1"/>
  <c r="AS523" i="15"/>
  <c r="AG560" i="15"/>
  <c r="BD560" i="15" s="1"/>
  <c r="AS560" i="15"/>
  <c r="AG1282" i="15"/>
  <c r="BD1282" i="15" s="1"/>
  <c r="AS1282" i="15"/>
  <c r="AG1091" i="15"/>
  <c r="BD1091" i="15" s="1"/>
  <c r="AS1091" i="15"/>
  <c r="AG1327" i="15"/>
  <c r="BD1327" i="15" s="1"/>
  <c r="AS1327" i="15"/>
  <c r="AG1195" i="15"/>
  <c r="BD1195" i="15" s="1"/>
  <c r="AS1195" i="15"/>
  <c r="AG1206" i="15"/>
  <c r="BD1206" i="15" s="1"/>
  <c r="AS1206" i="15"/>
  <c r="AG1287" i="15"/>
  <c r="BD1287" i="15" s="1"/>
  <c r="AS1287" i="15"/>
  <c r="AG1326" i="15"/>
  <c r="BD1326" i="15" s="1"/>
  <c r="AS1326" i="15"/>
  <c r="AG1332" i="15"/>
  <c r="BD1332" i="15" s="1"/>
  <c r="AS1332" i="15"/>
  <c r="AG1113" i="15"/>
  <c r="BD1113" i="15" s="1"/>
  <c r="AS1113" i="15"/>
  <c r="AG1242" i="15"/>
  <c r="BD1242" i="15" s="1"/>
  <c r="AS1242" i="15"/>
  <c r="AG1337" i="15"/>
  <c r="BD1337" i="15" s="1"/>
  <c r="AS1337" i="15"/>
  <c r="AG1248" i="15"/>
  <c r="BD1248" i="15" s="1"/>
  <c r="AS1248" i="15"/>
  <c r="AG1192" i="15"/>
  <c r="BD1192" i="15" s="1"/>
  <c r="AS1192" i="15"/>
  <c r="AG1189" i="15"/>
  <c r="BD1189" i="15" s="1"/>
  <c r="AS1189" i="15"/>
  <c r="AG1015" i="15"/>
  <c r="BD1015" i="15" s="1"/>
  <c r="AS1015" i="15"/>
  <c r="AG72" i="15"/>
  <c r="BD72" i="15" s="1"/>
  <c r="AS72" i="15"/>
  <c r="BI72" i="15" s="1"/>
  <c r="AG71" i="15"/>
  <c r="BD71" i="15" s="1"/>
  <c r="AS71" i="15"/>
  <c r="AG576" i="15"/>
  <c r="BD576" i="15" s="1"/>
  <c r="AS576" i="15"/>
  <c r="AG246" i="15"/>
  <c r="BD246" i="15" s="1"/>
  <c r="AS246" i="15"/>
  <c r="AG116" i="15"/>
  <c r="BD116" i="15" s="1"/>
  <c r="AS116" i="15"/>
  <c r="AG81" i="15"/>
  <c r="BD81" i="15" s="1"/>
  <c r="AS81" i="15"/>
  <c r="BI81" i="15" s="1"/>
  <c r="AG510" i="15"/>
  <c r="BD510" i="15" s="1"/>
  <c r="AS510" i="15"/>
  <c r="AG259" i="15"/>
  <c r="BD259" i="15" s="1"/>
  <c r="AS259" i="15"/>
  <c r="AG238" i="15"/>
  <c r="BD238" i="15" s="1"/>
  <c r="AS238" i="15"/>
  <c r="AG1280" i="15"/>
  <c r="BD1280" i="15" s="1"/>
  <c r="AS1280" i="15"/>
  <c r="AG1244" i="15"/>
  <c r="BD1244" i="15" s="1"/>
  <c r="AS1244" i="15"/>
  <c r="AG12" i="15"/>
  <c r="BD12" i="15" s="1"/>
  <c r="AS12" i="15"/>
  <c r="BI12" i="15" s="1"/>
  <c r="AG32" i="15"/>
  <c r="BD32" i="15" s="1"/>
  <c r="AS32" i="15"/>
  <c r="AG506" i="15"/>
  <c r="BD506" i="15" s="1"/>
  <c r="AS506" i="15"/>
  <c r="AG607" i="15"/>
  <c r="BD607" i="15" s="1"/>
  <c r="AS607" i="15"/>
  <c r="AG530" i="15"/>
  <c r="BD530" i="15" s="1"/>
  <c r="AS530" i="15"/>
  <c r="AG507" i="15"/>
  <c r="BD507" i="15" s="1"/>
  <c r="AS507" i="15"/>
  <c r="AG102" i="15"/>
  <c r="BD102" i="15" s="1"/>
  <c r="AS102" i="15"/>
  <c r="AG1318" i="15"/>
  <c r="BD1318" i="15" s="1"/>
  <c r="AS1318" i="15"/>
  <c r="AG603" i="15"/>
  <c r="BD603" i="15" s="1"/>
  <c r="AS603" i="15"/>
  <c r="AG1197" i="15"/>
  <c r="BD1197" i="15" s="1"/>
  <c r="AS1197" i="15"/>
  <c r="AG1278" i="15"/>
  <c r="BD1278" i="15" s="1"/>
  <c r="AS1278" i="15"/>
  <c r="AG1150" i="15"/>
  <c r="BD1150" i="15" s="1"/>
  <c r="AS1150" i="15"/>
  <c r="AG1237" i="15"/>
  <c r="BD1237" i="15" s="1"/>
  <c r="AS1237" i="15"/>
  <c r="AG1198" i="15"/>
  <c r="BD1198" i="15" s="1"/>
  <c r="AS1198" i="15"/>
  <c r="AG558" i="15"/>
  <c r="BD558" i="15" s="1"/>
  <c r="AS558" i="15"/>
  <c r="AG554" i="15"/>
  <c r="BD554" i="15" s="1"/>
  <c r="AS554" i="15"/>
  <c r="AG1145" i="15"/>
  <c r="BD1145" i="15" s="1"/>
  <c r="AS1145" i="15"/>
  <c r="AG1247" i="15"/>
  <c r="BD1247" i="15" s="1"/>
  <c r="AS1247" i="15"/>
  <c r="AG1140" i="15"/>
  <c r="BD1140" i="15" s="1"/>
  <c r="AS1140" i="15"/>
  <c r="AG1143" i="15"/>
  <c r="BD1143" i="15" s="1"/>
  <c r="AS1143" i="15"/>
  <c r="BI1143" i="15" s="1"/>
  <c r="AG1330" i="15"/>
  <c r="BD1330" i="15" s="1"/>
  <c r="AS1330" i="15"/>
  <c r="AG520" i="15"/>
  <c r="BD520" i="15" s="1"/>
  <c r="AS520" i="15"/>
  <c r="AG1157" i="15"/>
  <c r="BD1157" i="15" s="1"/>
  <c r="AS1157" i="15"/>
  <c r="AG1250" i="15"/>
  <c r="BD1250" i="15" s="1"/>
  <c r="AS1250" i="15"/>
  <c r="AG569" i="15"/>
  <c r="BD569" i="15" s="1"/>
  <c r="AS569" i="15"/>
  <c r="AN107" i="15"/>
  <c r="AN27" i="15"/>
  <c r="AN469" i="15"/>
  <c r="BF469" i="15" s="1"/>
  <c r="AN331" i="15"/>
  <c r="BF331" i="15" s="1"/>
  <c r="AG336" i="15"/>
  <c r="BD336" i="15" s="1"/>
  <c r="AS336" i="15"/>
  <c r="AG213" i="15"/>
  <c r="BD213" i="15" s="1"/>
  <c r="AS213" i="15"/>
  <c r="AG372" i="15"/>
  <c r="BD372" i="15" s="1"/>
  <c r="AS372" i="15"/>
  <c r="AN525" i="15"/>
  <c r="BF525" i="15" s="1"/>
  <c r="AN249" i="15"/>
  <c r="BF249" i="15" s="1"/>
  <c r="AG418" i="15"/>
  <c r="BD418" i="15" s="1"/>
  <c r="AS418" i="15"/>
  <c r="AN337" i="15"/>
  <c r="BF337" i="15" s="1"/>
  <c r="AN109" i="15"/>
  <c r="AN532" i="15"/>
  <c r="BF532" i="15" s="1"/>
  <c r="AN1159" i="15"/>
  <c r="BF1159" i="15" s="1"/>
  <c r="AG1005" i="15"/>
  <c r="BD1005" i="15" s="1"/>
  <c r="AS1005" i="15"/>
  <c r="AN1161" i="15"/>
  <c r="BF1161" i="15" s="1"/>
  <c r="AN1275" i="15"/>
  <c r="BF1275" i="15" s="1"/>
  <c r="AN1339" i="15"/>
  <c r="BF1339" i="15" s="1"/>
  <c r="AN83" i="15"/>
  <c r="AN214" i="15"/>
  <c r="BF214" i="15" s="1"/>
  <c r="AN352" i="15"/>
  <c r="BF352" i="15" s="1"/>
  <c r="AN1160" i="15"/>
  <c r="BF1160" i="15" s="1"/>
  <c r="AG868" i="15"/>
  <c r="BD868" i="15" s="1"/>
  <c r="AS868" i="15"/>
  <c r="AN436" i="15"/>
  <c r="BF436" i="15" s="1"/>
  <c r="AN1110" i="15"/>
  <c r="BF1110" i="15" s="1"/>
  <c r="AN380" i="15"/>
  <c r="BF380" i="15" s="1"/>
  <c r="AN1100" i="15"/>
  <c r="BF1100" i="15" s="1"/>
  <c r="AN393" i="15"/>
  <c r="BF393" i="15" s="1"/>
  <c r="AN652" i="15"/>
  <c r="BF652" i="15" s="1"/>
  <c r="AN692" i="15"/>
  <c r="BF692" i="15" s="1"/>
  <c r="AG289" i="15"/>
  <c r="BD289" i="15" s="1"/>
  <c r="AS289" i="15"/>
  <c r="BI289" i="15" s="1"/>
  <c r="AN66" i="15"/>
  <c r="AN69" i="15"/>
  <c r="AN429" i="15"/>
  <c r="BF429" i="15" s="1"/>
  <c r="AN25" i="15"/>
  <c r="AN263" i="15"/>
  <c r="BF263" i="15" s="1"/>
  <c r="AA610" i="15"/>
  <c r="AV610" i="15" s="1"/>
  <c r="AN610" i="15"/>
  <c r="BF610" i="15" s="1"/>
  <c r="AN158" i="15"/>
  <c r="BF158" i="15" s="1"/>
  <c r="AN440" i="15"/>
  <c r="BF440" i="15" s="1"/>
  <c r="AG156" i="15"/>
  <c r="BD156" i="15" s="1"/>
  <c r="AS156" i="15"/>
  <c r="AN24" i="15"/>
  <c r="AN612" i="15"/>
  <c r="BF612" i="15" s="1"/>
  <c r="AA612" i="15"/>
  <c r="AV612" i="15" s="1"/>
  <c r="AN74" i="15"/>
  <c r="AG154" i="15"/>
  <c r="BD154" i="15" s="1"/>
  <c r="AS154" i="15"/>
  <c r="AN33" i="15"/>
  <c r="AN733" i="15"/>
  <c r="BF733" i="15" s="1"/>
  <c r="AN81" i="15"/>
  <c r="AG333" i="15"/>
  <c r="BD333" i="15" s="1"/>
  <c r="AS333" i="15"/>
  <c r="AN556" i="15"/>
  <c r="BF556" i="15" s="1"/>
  <c r="AG295" i="15"/>
  <c r="BD295" i="15" s="1"/>
  <c r="AS295" i="15"/>
  <c r="AN191" i="15"/>
  <c r="BF191" i="15" s="1"/>
  <c r="AG977" i="15"/>
  <c r="BD977" i="15" s="1"/>
  <c r="AS977" i="15"/>
  <c r="BI977" i="15" s="1"/>
  <c r="AN596" i="15"/>
  <c r="BF596" i="15" s="1"/>
  <c r="AN737" i="15"/>
  <c r="BF737" i="15" s="1"/>
  <c r="AG919" i="15"/>
  <c r="BD919" i="15" s="1"/>
  <c r="AS919" i="15"/>
  <c r="BI919" i="15" s="1"/>
  <c r="AN299" i="15"/>
  <c r="BF299" i="15" s="1"/>
  <c r="AN110" i="15"/>
  <c r="AN287" i="15"/>
  <c r="BF287" i="15" s="1"/>
  <c r="AN738" i="15"/>
  <c r="BF738" i="15" s="1"/>
  <c r="AA346" i="15"/>
  <c r="AV346" i="15" s="1"/>
  <c r="AN346" i="15"/>
  <c r="BF346" i="15" s="1"/>
  <c r="AN382" i="15"/>
  <c r="BF382" i="15" s="1"/>
  <c r="BI382" i="15" s="1"/>
  <c r="AN121" i="15"/>
  <c r="AN297" i="15"/>
  <c r="BF297" i="15" s="1"/>
  <c r="AN38" i="15"/>
  <c r="AN602" i="15"/>
  <c r="BF602" i="15" s="1"/>
  <c r="AN1151" i="15"/>
  <c r="BF1151" i="15" s="1"/>
  <c r="AA193" i="15"/>
  <c r="AV193" i="15" s="1"/>
  <c r="AN193" i="15"/>
  <c r="BF193" i="15" s="1"/>
  <c r="AN77" i="15"/>
  <c r="AN111" i="15"/>
  <c r="AG208" i="15"/>
  <c r="BD208" i="15" s="1"/>
  <c r="AS208" i="15"/>
  <c r="AN18" i="15"/>
  <c r="AG888" i="15"/>
  <c r="BD888" i="15" s="1"/>
  <c r="AS888" i="15"/>
  <c r="AN253" i="15"/>
  <c r="BF253" i="15" s="1"/>
  <c r="AN333" i="15"/>
  <c r="BF333" i="15" s="1"/>
  <c r="AN529" i="15"/>
  <c r="BF529" i="15" s="1"/>
  <c r="AG347" i="15"/>
  <c r="BD347" i="15" s="1"/>
  <c r="AS347" i="15"/>
  <c r="AG216" i="15"/>
  <c r="BD216" i="15" s="1"/>
  <c r="AS216" i="15"/>
  <c r="AA118" i="15"/>
  <c r="AV118" i="15" s="1"/>
  <c r="AN118" i="15"/>
  <c r="AN873" i="15"/>
  <c r="BF873" i="15" s="1"/>
  <c r="AG373" i="15"/>
  <c r="BD373" i="15" s="1"/>
  <c r="AS373" i="15"/>
  <c r="BI373" i="15" s="1"/>
  <c r="AN259" i="15"/>
  <c r="BF259" i="15" s="1"/>
  <c r="AN831" i="15"/>
  <c r="BF831" i="15" s="1"/>
  <c r="AN1338" i="15"/>
  <c r="BF1338" i="15" s="1"/>
  <c r="AN70" i="15"/>
  <c r="AN486" i="15"/>
  <c r="BF486" i="15" s="1"/>
  <c r="AN19" i="15"/>
  <c r="AG642" i="15"/>
  <c r="BD642" i="15" s="1"/>
  <c r="AS642" i="15"/>
  <c r="BI642" i="15" s="1"/>
  <c r="AN345" i="15"/>
  <c r="BF345" i="15" s="1"/>
  <c r="AG470" i="15"/>
  <c r="BD470" i="15" s="1"/>
  <c r="AS470" i="15"/>
  <c r="AN236" i="15"/>
  <c r="BF236" i="15" s="1"/>
  <c r="AN242" i="15"/>
  <c r="BF242" i="15" s="1"/>
  <c r="AG649" i="15"/>
  <c r="BD649" i="15" s="1"/>
  <c r="AS649" i="15"/>
  <c r="AG326" i="15"/>
  <c r="BD326" i="15" s="1"/>
  <c r="AS326" i="15"/>
  <c r="AN395" i="15"/>
  <c r="BF395" i="15" s="1"/>
  <c r="AG430" i="15"/>
  <c r="BD430" i="15" s="1"/>
  <c r="AS430" i="15"/>
  <c r="AN930" i="15"/>
  <c r="BF930" i="15" s="1"/>
  <c r="AG656" i="15"/>
  <c r="BD656" i="15" s="1"/>
  <c r="AS656" i="15"/>
  <c r="AN528" i="15"/>
  <c r="BF528" i="15" s="1"/>
  <c r="AN1333" i="15"/>
  <c r="BF1333" i="15" s="1"/>
  <c r="AG843" i="15"/>
  <c r="BD843" i="15" s="1"/>
  <c r="AS843" i="15"/>
  <c r="AG735" i="15"/>
  <c r="BD735" i="15" s="1"/>
  <c r="AS735" i="15"/>
  <c r="AN1189" i="15"/>
  <c r="BF1189" i="15" s="1"/>
  <c r="AG753" i="15"/>
  <c r="BD753" i="15" s="1"/>
  <c r="AS753" i="15"/>
  <c r="BI753" i="15" s="1"/>
  <c r="AN1277" i="15"/>
  <c r="BF1277" i="15" s="1"/>
  <c r="AN1327" i="15"/>
  <c r="BF1327" i="15" s="1"/>
  <c r="AG958" i="15"/>
  <c r="BD958" i="15" s="1"/>
  <c r="AS958" i="15"/>
  <c r="BI958" i="15" s="1"/>
  <c r="AN1291" i="15"/>
  <c r="BF1291" i="15" s="1"/>
  <c r="AG800" i="15"/>
  <c r="BD800" i="15" s="1"/>
  <c r="AS800" i="15"/>
  <c r="AN1158" i="15"/>
  <c r="BF1158" i="15" s="1"/>
  <c r="AG1053" i="15"/>
  <c r="BD1053" i="15" s="1"/>
  <c r="AS1053" i="15"/>
  <c r="BI1053" i="15" s="1"/>
  <c r="AN1282" i="15"/>
  <c r="BF1282" i="15" s="1"/>
  <c r="AN656" i="15"/>
  <c r="BF656" i="15" s="1"/>
  <c r="AN848" i="15"/>
  <c r="BF848" i="15" s="1"/>
  <c r="AN1240" i="15"/>
  <c r="BF1240" i="15" s="1"/>
  <c r="AN793" i="15"/>
  <c r="BF793" i="15" s="1"/>
  <c r="AG869" i="15"/>
  <c r="BD869" i="15" s="1"/>
  <c r="AS869" i="15"/>
  <c r="AN1018" i="15"/>
  <c r="BF1018" i="15" s="1"/>
  <c r="AG1002" i="15"/>
  <c r="BD1002" i="15" s="1"/>
  <c r="AS1002" i="15"/>
  <c r="BI1002" i="15" s="1"/>
  <c r="AG794" i="15"/>
  <c r="BD794" i="15" s="1"/>
  <c r="AS794" i="15"/>
  <c r="AN1114" i="15"/>
  <c r="BF1114" i="15" s="1"/>
  <c r="AG875" i="15"/>
  <c r="BD875" i="15" s="1"/>
  <c r="AS875" i="15"/>
  <c r="AN1342" i="15"/>
  <c r="BF1342" i="15" s="1"/>
  <c r="AG733" i="15"/>
  <c r="BD733" i="15" s="1"/>
  <c r="AS733" i="15"/>
  <c r="AG978" i="15"/>
  <c r="BD978" i="15" s="1"/>
  <c r="AS978" i="15"/>
  <c r="AN826" i="15"/>
  <c r="BF826" i="15" s="1"/>
  <c r="AN1020" i="15"/>
  <c r="BF1020" i="15" s="1"/>
  <c r="AG842" i="15"/>
  <c r="BD842" i="15" s="1"/>
  <c r="AS842" i="15"/>
  <c r="AG652" i="15"/>
  <c r="BD652" i="15" s="1"/>
  <c r="AS652" i="15"/>
  <c r="AG798" i="15"/>
  <c r="BD798" i="15" s="1"/>
  <c r="AS798" i="15"/>
  <c r="AN757" i="15"/>
  <c r="BF757" i="15" s="1"/>
  <c r="AG482" i="15"/>
  <c r="BD482" i="15" s="1"/>
  <c r="AS482" i="15"/>
  <c r="AN1181" i="15"/>
  <c r="BF1181" i="15" s="1"/>
  <c r="AA1181" i="15"/>
  <c r="AV1181" i="15" s="1"/>
  <c r="AN1272" i="15"/>
  <c r="BF1272" i="15" s="1"/>
  <c r="AN912" i="15"/>
  <c r="BF912" i="15" s="1"/>
  <c r="AN1200" i="15"/>
  <c r="BF1200" i="15" s="1"/>
  <c r="AN917" i="15"/>
  <c r="BF917" i="15" s="1"/>
  <c r="AN1098" i="15"/>
  <c r="BF1098" i="15" s="1"/>
  <c r="AG971" i="15"/>
  <c r="BD971" i="15" s="1"/>
  <c r="AS971" i="15"/>
  <c r="AN1183" i="15"/>
  <c r="BF1183" i="15" s="1"/>
  <c r="AG664" i="15"/>
  <c r="BD664" i="15" s="1"/>
  <c r="AS664" i="15"/>
  <c r="AN1289" i="15"/>
  <c r="BF1289" i="15" s="1"/>
  <c r="AG891" i="15"/>
  <c r="BD891" i="15" s="1"/>
  <c r="AS891" i="15"/>
  <c r="BI891" i="15" s="1"/>
  <c r="AG479" i="15"/>
  <c r="BD479" i="15" s="1"/>
  <c r="AS479" i="15"/>
  <c r="BI479" i="15" s="1"/>
  <c r="AN1186" i="15"/>
  <c r="BF1186" i="15" s="1"/>
  <c r="AG1023" i="15"/>
  <c r="BD1023" i="15" s="1"/>
  <c r="AS1023" i="15"/>
  <c r="BI1023" i="15" s="1"/>
  <c r="AN1238" i="15"/>
  <c r="BF1238" i="15" s="1"/>
  <c r="BI1238" i="15" s="1"/>
  <c r="AN1112" i="15"/>
  <c r="BF1112" i="15" s="1"/>
  <c r="AN1157" i="15"/>
  <c r="BF1157" i="15" s="1"/>
  <c r="AN475" i="15"/>
  <c r="BF475" i="15" s="1"/>
  <c r="AG790" i="15"/>
  <c r="BD790" i="15" s="1"/>
  <c r="AS790" i="15"/>
  <c r="AN1245" i="15"/>
  <c r="BF1245" i="15" s="1"/>
  <c r="AN1072" i="15"/>
  <c r="BF1072" i="15" s="1"/>
  <c r="AG835" i="15"/>
  <c r="BD835" i="15" s="1"/>
  <c r="AS835" i="15"/>
  <c r="BI835" i="15" s="1"/>
  <c r="AN22" i="15"/>
  <c r="AN1199" i="15"/>
  <c r="BF1199" i="15" s="1"/>
  <c r="AG374" i="15"/>
  <c r="BD374" i="15" s="1"/>
  <c r="AS374" i="15"/>
  <c r="AG212" i="15"/>
  <c r="BD212" i="15" s="1"/>
  <c r="AS212" i="15"/>
  <c r="AN205" i="15"/>
  <c r="BF205" i="15" s="1"/>
  <c r="AN468" i="15"/>
  <c r="BF468" i="15" s="1"/>
  <c r="AG777" i="15"/>
  <c r="BD777" i="15" s="1"/>
  <c r="AS777" i="15"/>
  <c r="AN1155" i="15"/>
  <c r="BF1155" i="15" s="1"/>
  <c r="AG828" i="15"/>
  <c r="BD828" i="15" s="1"/>
  <c r="AS828" i="15"/>
  <c r="AN686" i="15"/>
  <c r="BF686" i="15" s="1"/>
  <c r="AN1207" i="15"/>
  <c r="BF1207" i="15" s="1"/>
  <c r="AA520" i="15"/>
  <c r="AV520" i="15" s="1"/>
  <c r="AN520" i="15"/>
  <c r="BF520" i="15" s="1"/>
  <c r="AN483" i="15"/>
  <c r="BF483" i="15" s="1"/>
  <c r="AG791" i="15"/>
  <c r="BD791" i="15" s="1"/>
  <c r="AS791" i="15"/>
  <c r="BI791" i="15" s="1"/>
  <c r="AN463" i="15"/>
  <c r="BF463" i="15" s="1"/>
  <c r="AN959" i="15"/>
  <c r="BF959" i="15" s="1"/>
  <c r="AN120" i="15"/>
  <c r="AN1025" i="15"/>
  <c r="BF1025" i="15" s="1"/>
  <c r="AN1007" i="15"/>
  <c r="BF1007" i="15" s="1"/>
  <c r="AN123" i="15"/>
  <c r="AG748" i="15"/>
  <c r="BD748" i="15" s="1"/>
  <c r="AS748" i="15"/>
  <c r="AN252" i="15"/>
  <c r="BF252" i="15" s="1"/>
  <c r="AN73" i="15"/>
  <c r="AG704" i="15"/>
  <c r="BD704" i="15" s="1"/>
  <c r="AS704" i="15"/>
  <c r="AA244" i="15"/>
  <c r="AV244" i="15" s="1"/>
  <c r="AN244" i="15"/>
  <c r="BF244" i="15" s="1"/>
  <c r="AG153" i="15"/>
  <c r="BD153" i="15" s="1"/>
  <c r="AS153" i="15"/>
  <c r="AN238" i="15"/>
  <c r="BF238" i="15" s="1"/>
  <c r="AG416" i="15"/>
  <c r="BD416" i="15" s="1"/>
  <c r="AS416" i="15"/>
  <c r="AG163" i="15"/>
  <c r="BD163" i="15" s="1"/>
  <c r="AS163" i="15"/>
  <c r="AN200" i="15"/>
  <c r="BF200" i="15" s="1"/>
  <c r="AN416" i="15"/>
  <c r="BF416" i="15" s="1"/>
  <c r="AN195" i="15"/>
  <c r="BF195" i="15" s="1"/>
  <c r="AG329" i="15"/>
  <c r="BD329" i="15" s="1"/>
  <c r="AS329" i="15"/>
  <c r="BI329" i="15" s="1"/>
  <c r="AN564" i="15"/>
  <c r="BF564" i="15" s="1"/>
  <c r="AN381" i="15"/>
  <c r="BF381" i="15" s="1"/>
  <c r="AN23" i="15"/>
  <c r="AN119" i="15"/>
  <c r="AN911" i="15"/>
  <c r="BF911" i="15" s="1"/>
  <c r="AG620" i="15"/>
  <c r="BD620" i="15" s="1"/>
  <c r="AS620" i="15"/>
  <c r="AG155" i="15"/>
  <c r="BD155" i="15" s="1"/>
  <c r="AS155" i="15"/>
  <c r="AG1060" i="15"/>
  <c r="BD1060" i="15" s="1"/>
  <c r="AS1060" i="15"/>
  <c r="AG829" i="15"/>
  <c r="BD829" i="15" s="1"/>
  <c r="AS829" i="15"/>
  <c r="BI829" i="15" s="1"/>
  <c r="AG330" i="15"/>
  <c r="BD330" i="15" s="1"/>
  <c r="AS330" i="15"/>
  <c r="AN210" i="15"/>
  <c r="BF210" i="15" s="1"/>
  <c r="AG297" i="15"/>
  <c r="BD297" i="15" s="1"/>
  <c r="AS297" i="15"/>
  <c r="AN1273" i="15"/>
  <c r="BF1273" i="15" s="1"/>
  <c r="AA603" i="15"/>
  <c r="AV603" i="15" s="1"/>
  <c r="AN603" i="15"/>
  <c r="BF603" i="15" s="1"/>
  <c r="AN300" i="15"/>
  <c r="BF300" i="15" s="1"/>
  <c r="AG471" i="15"/>
  <c r="BD471" i="15" s="1"/>
  <c r="AS471" i="15"/>
  <c r="AG302" i="15"/>
  <c r="BD302" i="15" s="1"/>
  <c r="AS302" i="15"/>
  <c r="AN1107" i="15"/>
  <c r="BF1107" i="15" s="1"/>
  <c r="AN1328" i="15"/>
  <c r="BF1328" i="15" s="1"/>
  <c r="BI1328" i="15" s="1"/>
  <c r="AA530" i="15"/>
  <c r="AV530" i="15" s="1"/>
  <c r="AN530" i="15"/>
  <c r="BF530" i="15" s="1"/>
  <c r="AG283" i="15"/>
  <c r="BD283" i="15" s="1"/>
  <c r="AS283" i="15"/>
  <c r="AG344" i="15"/>
  <c r="BD344" i="15" s="1"/>
  <c r="AS344" i="15"/>
  <c r="AN36" i="15"/>
  <c r="AN172" i="15"/>
  <c r="BF172" i="15" s="1"/>
  <c r="AN28" i="15"/>
  <c r="AG343" i="15"/>
  <c r="BD343" i="15" s="1"/>
  <c r="AS343" i="15"/>
  <c r="AN303" i="15"/>
  <c r="BF303" i="15" s="1"/>
  <c r="AG160" i="15"/>
  <c r="BD160" i="15" s="1"/>
  <c r="AS160" i="15"/>
  <c r="AG1056" i="15"/>
  <c r="BD1056" i="15" s="1"/>
  <c r="AS1056" i="15"/>
  <c r="BI1056" i="15" s="1"/>
  <c r="AN216" i="15"/>
  <c r="BF216" i="15" s="1"/>
  <c r="AG695" i="15"/>
  <c r="BD695" i="15" s="1"/>
  <c r="AS695" i="15"/>
  <c r="AG476" i="15"/>
  <c r="BD476" i="15" s="1"/>
  <c r="AS476" i="15"/>
  <c r="AN698" i="15"/>
  <c r="BF698" i="15" s="1"/>
  <c r="BI698" i="15" s="1"/>
  <c r="AN655" i="15"/>
  <c r="BF655" i="15" s="1"/>
  <c r="AG195" i="15"/>
  <c r="BD195" i="15" s="1"/>
  <c r="AS195" i="15"/>
  <c r="AN1162" i="15"/>
  <c r="BF1162" i="15" s="1"/>
  <c r="AG1071" i="15"/>
  <c r="BD1071" i="15" s="1"/>
  <c r="AS1071" i="15"/>
  <c r="AN1231" i="15"/>
  <c r="BF1231" i="15" s="1"/>
  <c r="AG881" i="15"/>
  <c r="BD881" i="15" s="1"/>
  <c r="AS881" i="15"/>
  <c r="AN1201" i="15"/>
  <c r="BF1201" i="15" s="1"/>
  <c r="AG926" i="15"/>
  <c r="BD926" i="15" s="1"/>
  <c r="AS926" i="15"/>
  <c r="BI926" i="15" s="1"/>
  <c r="AN866" i="15"/>
  <c r="BF866" i="15" s="1"/>
  <c r="AA1341" i="15"/>
  <c r="AV1341" i="15" s="1"/>
  <c r="AN1341" i="15"/>
  <c r="BF1341" i="15" s="1"/>
  <c r="AN474" i="15"/>
  <c r="BF474" i="15" s="1"/>
  <c r="AN1247" i="15"/>
  <c r="BF1247" i="15" s="1"/>
  <c r="AG867" i="15"/>
  <c r="BD867" i="15" s="1"/>
  <c r="AS867" i="15"/>
  <c r="BI867" i="15" s="1"/>
  <c r="AG478" i="15"/>
  <c r="BD478" i="15" s="1"/>
  <c r="AS478" i="15"/>
  <c r="AG645" i="15"/>
  <c r="BD645" i="15" s="1"/>
  <c r="AS645" i="15"/>
  <c r="AG933" i="15"/>
  <c r="BD933" i="15" s="1"/>
  <c r="AS933" i="15"/>
  <c r="AN1111" i="15"/>
  <c r="BF1111" i="15" s="1"/>
  <c r="AN978" i="15"/>
  <c r="BF978" i="15" s="1"/>
  <c r="AN1187" i="15"/>
  <c r="BF1187" i="15" s="1"/>
  <c r="AN1237" i="15"/>
  <c r="BF1237" i="15" s="1"/>
  <c r="AG918" i="15"/>
  <c r="BD918" i="15" s="1"/>
  <c r="AS918" i="15"/>
  <c r="AA533" i="15"/>
  <c r="AV533" i="15" s="1"/>
  <c r="AN533" i="15"/>
  <c r="BF533" i="15" s="1"/>
  <c r="AA847" i="15"/>
  <c r="AV847" i="15" s="1"/>
  <c r="AN847" i="15"/>
  <c r="BF847" i="15" s="1"/>
  <c r="AN937" i="15"/>
  <c r="BF937" i="15" s="1"/>
  <c r="AN1140" i="15"/>
  <c r="BF1140" i="15" s="1"/>
  <c r="AN776" i="15"/>
  <c r="BF776" i="15" s="1"/>
  <c r="AN1192" i="15"/>
  <c r="BF1192" i="15" s="1"/>
  <c r="AN834" i="15"/>
  <c r="BF834" i="15" s="1"/>
  <c r="AA828" i="15"/>
  <c r="AV828" i="15" s="1"/>
  <c r="AN828" i="15"/>
  <c r="BF828" i="15" s="1"/>
  <c r="AG929" i="15"/>
  <c r="BD929" i="15" s="1"/>
  <c r="AS929" i="15"/>
  <c r="AN1343" i="15"/>
  <c r="BF1343" i="15" s="1"/>
  <c r="AN1185" i="15"/>
  <c r="BF1185" i="15" s="1"/>
  <c r="AG648" i="15"/>
  <c r="BD648" i="15" s="1"/>
  <c r="AS648" i="15"/>
  <c r="AN1073" i="15"/>
  <c r="BF1073" i="15" s="1"/>
  <c r="AN1006" i="15"/>
  <c r="BF1006" i="15" s="1"/>
  <c r="AN577" i="15"/>
  <c r="BF577" i="15" s="1"/>
  <c r="AG786" i="15"/>
  <c r="BD786" i="15" s="1"/>
  <c r="AS786" i="15"/>
  <c r="BI786" i="15" s="1"/>
  <c r="AN1059" i="15"/>
  <c r="BF1059" i="15" s="1"/>
  <c r="BI1059" i="15" s="1"/>
  <c r="AN1149" i="15"/>
  <c r="BF1149" i="15" s="1"/>
  <c r="BI1149" i="15" s="1"/>
  <c r="AG738" i="15"/>
  <c r="BD738" i="15" s="1"/>
  <c r="AS738" i="15"/>
  <c r="AG1057" i="15"/>
  <c r="BD1057" i="15" s="1"/>
  <c r="AS1057" i="15"/>
  <c r="BI1057" i="15" s="1"/>
  <c r="AG1048" i="15"/>
  <c r="BD1048" i="15" s="1"/>
  <c r="AS1048" i="15"/>
  <c r="BI1048" i="15" s="1"/>
  <c r="AG486" i="15"/>
  <c r="BD486" i="15" s="1"/>
  <c r="AS486" i="15"/>
  <c r="AN1052" i="15"/>
  <c r="BF1052" i="15" s="1"/>
  <c r="AA607" i="15"/>
  <c r="AV607" i="15" s="1"/>
  <c r="AN607" i="15"/>
  <c r="BF607" i="15" s="1"/>
  <c r="AN575" i="15"/>
  <c r="BF575" i="15" s="1"/>
  <c r="AN1137" i="15"/>
  <c r="BF1137" i="15" s="1"/>
  <c r="AN913" i="15"/>
  <c r="BF913" i="15" s="1"/>
  <c r="AN1295" i="15"/>
  <c r="BF1295" i="15" s="1"/>
  <c r="AN471" i="15"/>
  <c r="BF471" i="15" s="1"/>
  <c r="AG1003" i="15"/>
  <c r="BD1003" i="15" s="1"/>
  <c r="AS1003" i="15"/>
  <c r="AN1250" i="15"/>
  <c r="BF1250" i="15" s="1"/>
  <c r="AG1069" i="15"/>
  <c r="BD1069" i="15" s="1"/>
  <c r="AS1069" i="15"/>
  <c r="BI1069" i="15" s="1"/>
  <c r="AG880" i="15"/>
  <c r="BD880" i="15" s="1"/>
  <c r="AS880" i="15"/>
  <c r="AN1004" i="15"/>
  <c r="BF1004" i="15" s="1"/>
  <c r="AG911" i="15"/>
  <c r="BD911" i="15" s="1"/>
  <c r="AS911" i="15"/>
  <c r="AN1096" i="15"/>
  <c r="BF1096" i="15" s="1"/>
  <c r="AG697" i="15"/>
  <c r="BD697" i="15" s="1"/>
  <c r="AS697" i="15"/>
  <c r="AN601" i="15"/>
  <c r="BF601" i="15" s="1"/>
  <c r="AN1028" i="15"/>
  <c r="BF1028" i="15" s="1"/>
  <c r="AN434" i="15"/>
  <c r="BF434" i="15" s="1"/>
  <c r="AA434" i="15"/>
  <c r="AV434" i="15" s="1"/>
  <c r="AN261" i="15"/>
  <c r="BF261" i="15" s="1"/>
  <c r="AN1252" i="15"/>
  <c r="BF1252" i="15" s="1"/>
  <c r="AN340" i="15"/>
  <c r="BF340" i="15" s="1"/>
  <c r="AA667" i="15"/>
  <c r="AV667" i="15" s="1"/>
  <c r="AN667" i="15"/>
  <c r="BF667" i="15" s="1"/>
  <c r="AG754" i="15"/>
  <c r="BD754" i="15" s="1"/>
  <c r="AS754" i="15"/>
  <c r="BI754" i="15" s="1"/>
  <c r="AN336" i="15"/>
  <c r="BF336" i="15" s="1"/>
  <c r="AN1293" i="15"/>
  <c r="BF1293" i="15" s="1"/>
  <c r="AA217" i="15"/>
  <c r="AV217" i="15" s="1"/>
  <c r="AN217" i="15"/>
  <c r="BF217" i="15" s="1"/>
  <c r="AG431" i="15"/>
  <c r="BD431" i="15" s="1"/>
  <c r="AS431" i="15"/>
  <c r="AN934" i="15"/>
  <c r="BF934" i="15" s="1"/>
  <c r="AN1152" i="15"/>
  <c r="BF1152" i="15" s="1"/>
  <c r="AG1012" i="15"/>
  <c r="BD1012" i="15" s="1"/>
  <c r="AS1012" i="15"/>
  <c r="BI1012" i="15" s="1"/>
  <c r="AN736" i="15"/>
  <c r="BF736" i="15" s="1"/>
  <c r="AN758" i="15"/>
  <c r="BF758" i="15" s="1"/>
  <c r="AN983" i="15"/>
  <c r="BF983" i="15" s="1"/>
  <c r="AN1097" i="15"/>
  <c r="BF1097" i="15" s="1"/>
  <c r="AN1316" i="15"/>
  <c r="BF1316" i="15" s="1"/>
  <c r="AG439" i="15"/>
  <c r="BD439" i="15" s="1"/>
  <c r="AS439" i="15"/>
  <c r="AN124" i="15"/>
  <c r="AG164" i="15"/>
  <c r="BD164" i="15" s="1"/>
  <c r="AS164" i="15"/>
  <c r="AG417" i="15"/>
  <c r="BD417" i="15" s="1"/>
  <c r="AS417" i="15"/>
  <c r="AN164" i="15"/>
  <c r="BF164" i="15" s="1"/>
  <c r="AN551" i="15"/>
  <c r="BF551" i="15" s="1"/>
  <c r="AN112" i="15"/>
  <c r="AN526" i="15"/>
  <c r="BF526" i="15" s="1"/>
  <c r="AG281" i="15"/>
  <c r="BD281" i="15" s="1"/>
  <c r="AS281" i="15"/>
  <c r="AG701" i="15"/>
  <c r="BD701" i="15" s="1"/>
  <c r="AS701" i="15"/>
  <c r="AN827" i="15"/>
  <c r="BF827" i="15" s="1"/>
  <c r="AN61" i="15"/>
  <c r="AN428" i="15"/>
  <c r="BF428" i="15" s="1"/>
  <c r="BI428" i="15" s="1"/>
  <c r="AN128" i="15"/>
  <c r="AN204" i="15"/>
  <c r="BF204" i="15" s="1"/>
  <c r="AG981" i="15"/>
  <c r="BD981" i="15" s="1"/>
  <c r="AS981" i="15"/>
  <c r="BI981" i="15" s="1"/>
  <c r="AG214" i="15"/>
  <c r="BD214" i="15" s="1"/>
  <c r="AS214" i="15"/>
  <c r="AG348" i="15"/>
  <c r="BD348" i="15" s="1"/>
  <c r="AS348" i="15"/>
  <c r="BI348" i="15" s="1"/>
  <c r="AN379" i="15"/>
  <c r="BF379" i="15" s="1"/>
  <c r="AG171" i="15"/>
  <c r="BD171" i="15" s="1"/>
  <c r="AS171" i="15"/>
  <c r="AG420" i="15"/>
  <c r="BD420" i="15" s="1"/>
  <c r="AS420" i="15"/>
  <c r="AN430" i="15"/>
  <c r="BF430" i="15" s="1"/>
  <c r="AG703" i="15"/>
  <c r="BD703" i="15" s="1"/>
  <c r="AS703" i="15"/>
  <c r="BI703" i="15" s="1"/>
  <c r="AG644" i="15"/>
  <c r="BD644" i="15" s="1"/>
  <c r="AS644" i="15"/>
  <c r="AN485" i="15"/>
  <c r="BF485" i="15" s="1"/>
  <c r="AN79" i="15"/>
  <c r="AA478" i="15"/>
  <c r="AV478" i="15" s="1"/>
  <c r="AN478" i="15"/>
  <c r="BF478" i="15" s="1"/>
  <c r="AG870" i="15"/>
  <c r="BD870" i="15" s="1"/>
  <c r="AS870" i="15"/>
  <c r="AN473" i="15"/>
  <c r="BF473" i="15" s="1"/>
  <c r="AN335" i="15"/>
  <c r="BF335" i="15" s="1"/>
  <c r="AN103" i="15"/>
  <c r="AN76" i="15"/>
  <c r="AG823" i="15"/>
  <c r="BD823" i="15" s="1"/>
  <c r="AS823" i="15"/>
  <c r="AN125" i="15"/>
  <c r="AG209" i="15"/>
  <c r="BD209" i="15" s="1"/>
  <c r="AS209" i="15"/>
  <c r="AN307" i="15"/>
  <c r="BF307" i="15" s="1"/>
  <c r="AN294" i="15"/>
  <c r="BF294" i="15" s="1"/>
  <c r="AN240" i="15"/>
  <c r="BF240" i="15" s="1"/>
  <c r="AN527" i="15"/>
  <c r="BF527" i="15" s="1"/>
  <c r="AG780" i="15"/>
  <c r="BD780" i="15" s="1"/>
  <c r="AS780" i="15"/>
  <c r="BI780" i="15" s="1"/>
  <c r="AG423" i="15"/>
  <c r="BD423" i="15" s="1"/>
  <c r="AS423" i="15"/>
  <c r="AG296" i="15"/>
  <c r="BD296" i="15" s="1"/>
  <c r="AS296" i="15"/>
  <c r="BI296" i="15" s="1"/>
  <c r="AN384" i="15"/>
  <c r="BF384" i="15" s="1"/>
  <c r="AN555" i="15"/>
  <c r="BF555" i="15" s="1"/>
  <c r="AG710" i="15"/>
  <c r="BD710" i="15" s="1"/>
  <c r="AS710" i="15"/>
  <c r="AN115" i="15"/>
  <c r="AN422" i="15"/>
  <c r="BF422" i="15" s="1"/>
  <c r="AN397" i="15"/>
  <c r="BF397" i="15" s="1"/>
  <c r="AG191" i="15"/>
  <c r="BD191" i="15" s="1"/>
  <c r="AS191" i="15"/>
  <c r="AG746" i="15"/>
  <c r="BD746" i="15" s="1"/>
  <c r="AS746" i="15"/>
  <c r="BI746" i="15" s="1"/>
  <c r="AN62" i="15"/>
  <c r="AN12" i="15"/>
  <c r="AN464" i="15"/>
  <c r="BF464" i="15" s="1"/>
  <c r="AG305" i="15"/>
  <c r="BD305" i="15" s="1"/>
  <c r="AS305" i="15"/>
  <c r="AN328" i="15"/>
  <c r="BF328" i="15" s="1"/>
  <c r="AN17" i="15"/>
  <c r="AN552" i="15"/>
  <c r="BF552" i="15" s="1"/>
  <c r="AG306" i="15"/>
  <c r="BD306" i="15" s="1"/>
  <c r="AS306" i="15"/>
  <c r="AN704" i="15"/>
  <c r="BF704" i="15" s="1"/>
  <c r="AN386" i="15"/>
  <c r="BF386" i="15" s="1"/>
  <c r="AN163" i="15"/>
  <c r="BF163" i="15" s="1"/>
  <c r="AG655" i="15"/>
  <c r="BD655" i="15" s="1"/>
  <c r="AS655" i="15"/>
  <c r="AG194" i="15"/>
  <c r="BD194" i="15" s="1"/>
  <c r="AS194" i="15"/>
  <c r="BI194" i="15" s="1"/>
  <c r="AN1101" i="15"/>
  <c r="BF1101" i="15" s="1"/>
  <c r="AA1101" i="15"/>
  <c r="AV1101" i="15" s="1"/>
  <c r="AN1117" i="15"/>
  <c r="BF1117" i="15" s="1"/>
  <c r="AG928" i="15"/>
  <c r="BD928" i="15" s="1"/>
  <c r="AS928" i="15"/>
  <c r="AN1203" i="15"/>
  <c r="BF1203" i="15" s="1"/>
  <c r="AG966" i="15"/>
  <c r="BD966" i="15" s="1"/>
  <c r="AS966" i="15"/>
  <c r="AN1106" i="15"/>
  <c r="BF1106" i="15" s="1"/>
  <c r="AG932" i="15"/>
  <c r="BD932" i="15" s="1"/>
  <c r="AS932" i="15"/>
  <c r="BI932" i="15" s="1"/>
  <c r="AN565" i="15"/>
  <c r="BF565" i="15" s="1"/>
  <c r="AA1188" i="15"/>
  <c r="AV1188" i="15" s="1"/>
  <c r="AN1188" i="15"/>
  <c r="BF1188" i="15" s="1"/>
  <c r="AN892" i="15"/>
  <c r="BF892" i="15" s="1"/>
  <c r="AG650" i="15"/>
  <c r="BD650" i="15" s="1"/>
  <c r="AS650" i="15"/>
  <c r="AN1248" i="15"/>
  <c r="BF1248" i="15" s="1"/>
  <c r="AA615" i="15"/>
  <c r="AV615" i="15" s="1"/>
  <c r="AN615" i="15"/>
  <c r="BF615" i="15" s="1"/>
  <c r="AN1102" i="15"/>
  <c r="BF1102" i="15" s="1"/>
  <c r="AG882" i="15"/>
  <c r="BD882" i="15" s="1"/>
  <c r="AS882" i="15"/>
  <c r="AG1046" i="15"/>
  <c r="BD1046" i="15" s="1"/>
  <c r="AS1046" i="15"/>
  <c r="BI1046" i="15" s="1"/>
  <c r="AN1198" i="15"/>
  <c r="BF1198" i="15" s="1"/>
  <c r="AN972" i="15"/>
  <c r="BF972" i="15" s="1"/>
  <c r="AG922" i="15"/>
  <c r="BD922" i="15" s="1"/>
  <c r="AS922" i="15"/>
  <c r="AG731" i="15"/>
  <c r="BD731" i="15" s="1"/>
  <c r="AS731" i="15"/>
  <c r="BI731" i="15" s="1"/>
  <c r="AN1294" i="15"/>
  <c r="BF1294" i="15" s="1"/>
  <c r="AN1243" i="15"/>
  <c r="BF1243" i="15" s="1"/>
  <c r="AG877" i="15"/>
  <c r="BD877" i="15" s="1"/>
  <c r="AS877" i="15"/>
  <c r="AN1001" i="15"/>
  <c r="BF1001" i="15" s="1"/>
  <c r="AG822" i="15"/>
  <c r="BD822" i="15" s="1"/>
  <c r="AS822" i="15"/>
  <c r="AG960" i="15"/>
  <c r="BD960" i="15" s="1"/>
  <c r="AS960" i="15"/>
  <c r="BI960" i="15" s="1"/>
  <c r="AN1235" i="15"/>
  <c r="BF1235" i="15" s="1"/>
  <c r="AG1024" i="15"/>
  <c r="BD1024" i="15" s="1"/>
  <c r="AS1024" i="15"/>
  <c r="AN616" i="15"/>
  <c r="BF616" i="15" s="1"/>
  <c r="AG837" i="15"/>
  <c r="BD837" i="15" s="1"/>
  <c r="AS837" i="15"/>
  <c r="BI837" i="15" s="1"/>
  <c r="AN971" i="15"/>
  <c r="BF971" i="15" s="1"/>
  <c r="AN966" i="15"/>
  <c r="BF966" i="15" s="1"/>
  <c r="AN1062" i="15"/>
  <c r="BF1062" i="15" s="1"/>
  <c r="AN1138" i="15"/>
  <c r="BF1138" i="15" s="1"/>
  <c r="AN1051" i="15"/>
  <c r="BF1051" i="15" s="1"/>
  <c r="AN1232" i="15"/>
  <c r="BF1232" i="15" s="1"/>
  <c r="AN969" i="15"/>
  <c r="BF969" i="15" s="1"/>
  <c r="BI969" i="15" s="1"/>
  <c r="AG598" i="15"/>
  <c r="BD598" i="15" s="1"/>
  <c r="AS598" i="15"/>
  <c r="AN1318" i="15"/>
  <c r="BF1318" i="15" s="1"/>
  <c r="AN573" i="15"/>
  <c r="BF573" i="15" s="1"/>
  <c r="AN916" i="15"/>
  <c r="BF916" i="15" s="1"/>
  <c r="AN1067" i="15"/>
  <c r="BF1067" i="15" s="1"/>
  <c r="AN1331" i="15"/>
  <c r="BF1331" i="15" s="1"/>
  <c r="AN920" i="15"/>
  <c r="BF920" i="15" s="1"/>
  <c r="AG688" i="15"/>
  <c r="BD688" i="15" s="1"/>
  <c r="AS688" i="15"/>
  <c r="AN1197" i="15"/>
  <c r="BF1197" i="15" s="1"/>
  <c r="AN1195" i="15"/>
  <c r="BF1195" i="15" s="1"/>
  <c r="AN1286" i="15"/>
  <c r="BF1286" i="15" s="1"/>
  <c r="AN1234" i="15"/>
  <c r="BF1234" i="15" s="1"/>
  <c r="AG1001" i="15"/>
  <c r="BD1001" i="15" s="1"/>
  <c r="AS1001" i="15"/>
  <c r="AN840" i="15"/>
  <c r="BF840" i="15" s="1"/>
  <c r="AN1026" i="15"/>
  <c r="BF1026" i="15" s="1"/>
  <c r="AA1026" i="15"/>
  <c r="AV1026" i="15" s="1"/>
  <c r="AN1182" i="15"/>
  <c r="BF1182" i="15" s="1"/>
  <c r="AG643" i="15"/>
  <c r="BD643" i="15" s="1"/>
  <c r="AS643" i="15"/>
  <c r="AG666" i="15"/>
  <c r="BD666" i="15" s="1"/>
  <c r="AS666" i="15"/>
  <c r="AN30" i="15"/>
  <c r="AG206" i="15"/>
  <c r="BD206" i="15" s="1"/>
  <c r="AS206" i="15"/>
  <c r="AN699" i="15"/>
  <c r="BF699" i="15" s="1"/>
  <c r="AG215" i="15"/>
  <c r="BD215" i="15" s="1"/>
  <c r="AS215" i="15"/>
  <c r="AN795" i="15"/>
  <c r="BF795" i="15" s="1"/>
  <c r="AG334" i="15"/>
  <c r="BD334" i="15" s="1"/>
  <c r="AS334" i="15"/>
  <c r="AG162" i="15"/>
  <c r="BD162" i="15" s="1"/>
  <c r="AS162" i="15"/>
  <c r="AG150" i="15"/>
  <c r="BD150" i="15" s="1"/>
  <c r="AS150" i="15"/>
  <c r="AN1066" i="15"/>
  <c r="BF1066" i="15" s="1"/>
  <c r="AN127" i="15"/>
  <c r="AN1146" i="15"/>
  <c r="BF1146" i="15" s="1"/>
  <c r="AN1337" i="15"/>
  <c r="BF1337" i="15" s="1"/>
  <c r="AA1296" i="15"/>
  <c r="AV1296" i="15" s="1"/>
  <c r="AN1296" i="15"/>
  <c r="BF1296" i="15" s="1"/>
  <c r="AG792" i="15"/>
  <c r="BD792" i="15" s="1"/>
  <c r="AS792" i="15"/>
  <c r="BI792" i="15" s="1"/>
  <c r="AG1049" i="15"/>
  <c r="BD1049" i="15" s="1"/>
  <c r="AS1049" i="15"/>
  <c r="BI1049" i="15" s="1"/>
  <c r="AG1016" i="15"/>
  <c r="BD1016" i="15" s="1"/>
  <c r="AS1016" i="15"/>
  <c r="BI1016" i="15" s="1"/>
  <c r="AA1108" i="15"/>
  <c r="AV1108" i="15" s="1"/>
  <c r="AN1108" i="15"/>
  <c r="BF1108" i="15" s="1"/>
  <c r="AN609" i="15"/>
  <c r="BF609" i="15" s="1"/>
  <c r="AN196" i="15"/>
  <c r="BF196" i="15" s="1"/>
  <c r="AA604" i="15"/>
  <c r="AV604" i="15" s="1"/>
  <c r="AN604" i="15"/>
  <c r="BF604" i="15" s="1"/>
  <c r="AG838" i="15"/>
  <c r="BD838" i="15" s="1"/>
  <c r="AS838" i="15"/>
  <c r="AN661" i="15"/>
  <c r="BF661" i="15" s="1"/>
  <c r="AN841" i="15"/>
  <c r="BF841" i="15" s="1"/>
  <c r="AN567" i="15"/>
  <c r="BF567" i="15" s="1"/>
  <c r="AN295" i="15"/>
  <c r="BF295" i="15" s="1"/>
  <c r="AN202" i="15"/>
  <c r="BF202" i="15" s="1"/>
  <c r="AN488" i="15"/>
  <c r="BF488" i="15" s="1"/>
  <c r="AG291" i="15"/>
  <c r="BD291" i="15" s="1"/>
  <c r="AS291" i="15"/>
  <c r="AN387" i="15"/>
  <c r="BF387" i="15" s="1"/>
  <c r="AG690" i="15"/>
  <c r="BD690" i="15" s="1"/>
  <c r="AS690" i="15"/>
  <c r="AN173" i="15"/>
  <c r="BF173" i="15" s="1"/>
  <c r="AG825" i="15"/>
  <c r="BD825" i="15" s="1"/>
  <c r="AS825" i="15"/>
  <c r="BI825" i="15" s="1"/>
  <c r="AG477" i="15"/>
  <c r="BD477" i="15" s="1"/>
  <c r="AS477" i="15"/>
  <c r="AN388" i="15"/>
  <c r="BF388" i="15" s="1"/>
  <c r="AG708" i="15"/>
  <c r="BD708" i="15" s="1"/>
  <c r="AS708" i="15"/>
  <c r="AN787" i="15"/>
  <c r="BF787" i="15" s="1"/>
  <c r="AG168" i="15"/>
  <c r="BD168" i="15" s="1"/>
  <c r="AS168" i="15"/>
  <c r="AN211" i="15"/>
  <c r="BF211" i="15" s="1"/>
  <c r="AN64" i="15"/>
  <c r="AN254" i="15"/>
  <c r="BF254" i="15" s="1"/>
  <c r="AN513" i="15"/>
  <c r="BF513" i="15" s="1"/>
  <c r="AN161" i="15"/>
  <c r="BF161" i="15" s="1"/>
  <c r="AN31" i="15"/>
  <c r="AN1244" i="15"/>
  <c r="BF1244" i="15" s="1"/>
  <c r="AG687" i="15"/>
  <c r="BD687" i="15" s="1"/>
  <c r="AS687" i="15"/>
  <c r="BI687" i="15" s="1"/>
  <c r="AN744" i="15"/>
  <c r="BF744" i="15" s="1"/>
  <c r="AG341" i="15"/>
  <c r="BD341" i="15" s="1"/>
  <c r="AS341" i="15"/>
  <c r="AG350" i="15"/>
  <c r="BD350" i="15" s="1"/>
  <c r="AS350" i="15"/>
  <c r="AG693" i="15"/>
  <c r="BD693" i="15" s="1"/>
  <c r="AS693" i="15"/>
  <c r="AG202" i="15"/>
  <c r="BD202" i="15" s="1"/>
  <c r="AS202" i="15"/>
  <c r="AN165" i="15"/>
  <c r="BF165" i="15" s="1"/>
  <c r="AN750" i="15"/>
  <c r="BF750" i="15" s="1"/>
  <c r="AN75" i="15"/>
  <c r="AG170" i="15"/>
  <c r="BD170" i="15" s="1"/>
  <c r="AS170" i="15"/>
  <c r="AN691" i="15"/>
  <c r="BF691" i="15" s="1"/>
  <c r="AG1068" i="15"/>
  <c r="BD1068" i="15" s="1"/>
  <c r="AS1068" i="15"/>
  <c r="BI1068" i="15" s="1"/>
  <c r="AN423" i="15"/>
  <c r="BF423" i="15" s="1"/>
  <c r="AN465" i="15"/>
  <c r="BF465" i="15" s="1"/>
  <c r="AN389" i="15"/>
  <c r="BF389" i="15" s="1"/>
  <c r="AN239" i="15"/>
  <c r="BF239" i="15" s="1"/>
  <c r="AG618" i="15"/>
  <c r="BD618" i="15" s="1"/>
  <c r="AS618" i="15"/>
  <c r="AN250" i="15"/>
  <c r="BF250" i="15" s="1"/>
  <c r="AN198" i="15"/>
  <c r="BF198" i="15" s="1"/>
  <c r="AA198" i="15"/>
  <c r="AV198" i="15" s="1"/>
  <c r="AN1156" i="15"/>
  <c r="BF1156" i="15" s="1"/>
  <c r="AN1191" i="15"/>
  <c r="BF1191" i="15" s="1"/>
  <c r="AA343" i="15"/>
  <c r="AV343" i="15" s="1"/>
  <c r="AN343" i="15"/>
  <c r="BF343" i="15" s="1"/>
  <c r="AN80" i="15"/>
  <c r="AN788" i="15"/>
  <c r="BF788" i="15" s="1"/>
  <c r="BI788" i="15" s="1"/>
  <c r="AG282" i="15"/>
  <c r="BD282" i="15" s="1"/>
  <c r="AS282" i="15"/>
  <c r="AN442" i="15"/>
  <c r="BF442" i="15" s="1"/>
  <c r="AN20" i="15"/>
  <c r="AG351" i="15"/>
  <c r="BD351" i="15" s="1"/>
  <c r="AS351" i="15"/>
  <c r="AG783" i="15"/>
  <c r="BD783" i="15" s="1"/>
  <c r="AS783" i="15"/>
  <c r="AN57" i="15"/>
  <c r="AN14" i="15"/>
  <c r="AN246" i="15"/>
  <c r="BF246" i="15" s="1"/>
  <c r="AN376" i="15"/>
  <c r="BF376" i="15" s="1"/>
  <c r="AG659" i="15"/>
  <c r="BD659" i="15" s="1"/>
  <c r="AS659" i="15"/>
  <c r="AG702" i="15"/>
  <c r="BD702" i="15" s="1"/>
  <c r="AS702" i="15"/>
  <c r="AG1018" i="15"/>
  <c r="BD1018" i="15" s="1"/>
  <c r="AS1018" i="15"/>
  <c r="AN480" i="15"/>
  <c r="BF480" i="15" s="1"/>
  <c r="AN65" i="15"/>
  <c r="AN283" i="15"/>
  <c r="BF283" i="15" s="1"/>
  <c r="AN63" i="15"/>
  <c r="AG193" i="15"/>
  <c r="BD193" i="15" s="1"/>
  <c r="AS193" i="15"/>
  <c r="AN1206" i="15"/>
  <c r="BF1206" i="15" s="1"/>
  <c r="AN1297" i="15"/>
  <c r="BF1297" i="15" s="1"/>
  <c r="AG1047" i="15"/>
  <c r="BD1047" i="15" s="1"/>
  <c r="AS1047" i="15"/>
  <c r="BI1047" i="15" s="1"/>
  <c r="AN1332" i="15"/>
  <c r="BF1332" i="15" s="1"/>
  <c r="AG1009" i="15"/>
  <c r="BD1009" i="15" s="1"/>
  <c r="AS1009" i="15"/>
  <c r="BI1009" i="15" s="1"/>
  <c r="AG974" i="15"/>
  <c r="BD974" i="15" s="1"/>
  <c r="AS974" i="15"/>
  <c r="BI974" i="15" s="1"/>
  <c r="AN1091" i="15"/>
  <c r="BF1091" i="15" s="1"/>
  <c r="AN1099" i="15"/>
  <c r="BF1099" i="15" s="1"/>
  <c r="AN647" i="15"/>
  <c r="BF647" i="15" s="1"/>
  <c r="AN929" i="15"/>
  <c r="BF929" i="15" s="1"/>
  <c r="AN965" i="15"/>
  <c r="BF965" i="15" s="1"/>
  <c r="AG935" i="15"/>
  <c r="BD935" i="15" s="1"/>
  <c r="AS935" i="15"/>
  <c r="BI935" i="15" s="1"/>
  <c r="AG1070" i="15"/>
  <c r="BD1070" i="15" s="1"/>
  <c r="AS1070" i="15"/>
  <c r="BI1070" i="15" s="1"/>
  <c r="AA747" i="15"/>
  <c r="AV747" i="15" s="1"/>
  <c r="AN747" i="15"/>
  <c r="BF747" i="15" s="1"/>
  <c r="AG927" i="15"/>
  <c r="BD927" i="15" s="1"/>
  <c r="AS927" i="15"/>
  <c r="AN623" i="15"/>
  <c r="BF623" i="15" s="1"/>
  <c r="AG925" i="15"/>
  <c r="BD925" i="15" s="1"/>
  <c r="AS925" i="15"/>
  <c r="BI925" i="15" s="1"/>
  <c r="AG1008" i="15"/>
  <c r="BD1008" i="15" s="1"/>
  <c r="AS1008" i="15"/>
  <c r="BI1008" i="15" s="1"/>
  <c r="AN1280" i="15"/>
  <c r="BF1280" i="15" s="1"/>
  <c r="AN838" i="15"/>
  <c r="BF838" i="15" s="1"/>
  <c r="AN1005" i="15"/>
  <c r="BF1005" i="15" s="1"/>
  <c r="AG936" i="15"/>
  <c r="BD936" i="15" s="1"/>
  <c r="AS936" i="15"/>
  <c r="BI936" i="15" s="1"/>
  <c r="AN918" i="15"/>
  <c r="BF918" i="15" s="1"/>
  <c r="AG821" i="15"/>
  <c r="BD821" i="15" s="1"/>
  <c r="AS821" i="15"/>
  <c r="AN885" i="15"/>
  <c r="BF885" i="15" s="1"/>
  <c r="AN1136" i="15"/>
  <c r="BF1136" i="15" s="1"/>
  <c r="AG776" i="15"/>
  <c r="BD776" i="15" s="1"/>
  <c r="AS776" i="15"/>
  <c r="AN561" i="15"/>
  <c r="BF561" i="15" s="1"/>
  <c r="AN1196" i="15"/>
  <c r="BF1196" i="15" s="1"/>
  <c r="AN1116" i="15"/>
  <c r="BF1116" i="15" s="1"/>
  <c r="AN1283" i="15"/>
  <c r="BF1283" i="15" s="1"/>
  <c r="BI1283" i="15" s="1"/>
  <c r="AN568" i="15"/>
  <c r="BF568" i="15" s="1"/>
  <c r="AG972" i="15"/>
  <c r="BD972" i="15" s="1"/>
  <c r="AS972" i="15"/>
  <c r="AG1017" i="15"/>
  <c r="BD1017" i="15" s="1"/>
  <c r="AS1017" i="15"/>
  <c r="BI1017" i="15" s="1"/>
  <c r="AN572" i="15"/>
  <c r="BF572" i="15" s="1"/>
  <c r="AN663" i="15"/>
  <c r="BF663" i="15" s="1"/>
  <c r="AG887" i="15"/>
  <c r="BD887" i="15" s="1"/>
  <c r="AS887" i="15"/>
  <c r="AN1094" i="15"/>
  <c r="BF1094" i="15" s="1"/>
  <c r="AN1233" i="15"/>
  <c r="BF1233" i="15" s="1"/>
  <c r="AN1253" i="15"/>
  <c r="BF1253" i="15" s="1"/>
  <c r="AN1284" i="15"/>
  <c r="BF1284" i="15" s="1"/>
  <c r="BI1284" i="15" s="1"/>
  <c r="AG596" i="15"/>
  <c r="BD596" i="15" s="1"/>
  <c r="AS596" i="15"/>
  <c r="AG1022" i="15"/>
  <c r="BD1022" i="15" s="1"/>
  <c r="AS1022" i="15"/>
  <c r="AN574" i="15"/>
  <c r="BF574" i="15" s="1"/>
  <c r="AG979" i="15"/>
  <c r="BD979" i="15" s="1"/>
  <c r="AS979" i="15"/>
  <c r="AN611" i="15"/>
  <c r="BF611" i="15" s="1"/>
  <c r="AA611" i="15"/>
  <c r="AV611" i="15" s="1"/>
  <c r="AN1144" i="15"/>
  <c r="BF1144" i="15" s="1"/>
  <c r="AN1271" i="15"/>
  <c r="BF1271" i="15" s="1"/>
  <c r="AN1145" i="15"/>
  <c r="BF1145" i="15" s="1"/>
  <c r="AG824" i="15"/>
  <c r="BD824" i="15" s="1"/>
  <c r="AS824" i="15"/>
  <c r="BI824" i="15" s="1"/>
  <c r="AN1205" i="15"/>
  <c r="BF1205" i="15" s="1"/>
  <c r="AA1015" i="15"/>
  <c r="AV1015" i="15" s="1"/>
  <c r="AN1015" i="15"/>
  <c r="BF1015" i="15" s="1"/>
  <c r="AN1285" i="15"/>
  <c r="BF1285" i="15" s="1"/>
  <c r="AN1340" i="15"/>
  <c r="BF1340" i="15" s="1"/>
  <c r="AN1226" i="15"/>
  <c r="BF1226" i="15" s="1"/>
  <c r="AN879" i="15"/>
  <c r="BF879" i="15" s="1"/>
  <c r="AG779" i="15"/>
  <c r="BD779" i="15" s="1"/>
  <c r="AS779" i="15"/>
  <c r="BI779" i="15" s="1"/>
  <c r="AG484" i="15"/>
  <c r="BD484" i="15" s="1"/>
  <c r="AS484" i="15"/>
  <c r="BI484" i="15" s="1"/>
  <c r="AN476" i="15"/>
  <c r="BF476" i="15" s="1"/>
  <c r="AN871" i="15"/>
  <c r="BF871" i="15" s="1"/>
  <c r="AN660" i="15"/>
  <c r="BF660" i="15" s="1"/>
  <c r="AN34" i="15"/>
  <c r="AN1022" i="15"/>
  <c r="BF1022" i="15" s="1"/>
  <c r="AG1010" i="15"/>
  <c r="BD1010" i="15" s="1"/>
  <c r="AS1010" i="15"/>
  <c r="AN915" i="15"/>
  <c r="BF915" i="15" s="1"/>
  <c r="AG662" i="15"/>
  <c r="BD662" i="15" s="1"/>
  <c r="AS662" i="15"/>
  <c r="BI662" i="15" s="1"/>
  <c r="AG621" i="15"/>
  <c r="BD621" i="15" s="1"/>
  <c r="AS621" i="15"/>
  <c r="BI621" i="15" s="1"/>
  <c r="AN872" i="15"/>
  <c r="BF872" i="15" s="1"/>
  <c r="AG876" i="15"/>
  <c r="BD876" i="15" s="1"/>
  <c r="AS876" i="15"/>
  <c r="AN566" i="15"/>
  <c r="BF566" i="15" s="1"/>
  <c r="AN570" i="15"/>
  <c r="BF570" i="15" s="1"/>
  <c r="AN251" i="15"/>
  <c r="BF251" i="15" s="1"/>
  <c r="AG292" i="15"/>
  <c r="BD292" i="15" s="1"/>
  <c r="AS292" i="15"/>
  <c r="AG167" i="15"/>
  <c r="BD167" i="15" s="1"/>
  <c r="AS167" i="15"/>
  <c r="BI167" i="15" s="1"/>
  <c r="AN353" i="15"/>
  <c r="BF353" i="15" s="1"/>
  <c r="AN78" i="15"/>
  <c r="AN510" i="15"/>
  <c r="BF510" i="15" s="1"/>
  <c r="AN332" i="15"/>
  <c r="BF332" i="15" s="1"/>
  <c r="AN82" i="15"/>
  <c r="AN614" i="15"/>
  <c r="BF614" i="15" s="1"/>
  <c r="AA614" i="15"/>
  <c r="AV614" i="15" s="1"/>
  <c r="AN258" i="15"/>
  <c r="BF258" i="15" s="1"/>
  <c r="AG433" i="15"/>
  <c r="BD433" i="15" s="1"/>
  <c r="AS433" i="15"/>
  <c r="AN559" i="15"/>
  <c r="BF559" i="15" s="1"/>
  <c r="AN26" i="15"/>
  <c r="AG970" i="15"/>
  <c r="BD970" i="15" s="1"/>
  <c r="AS970" i="15"/>
  <c r="BI970" i="15" s="1"/>
  <c r="AN122" i="15"/>
  <c r="AG342" i="15"/>
  <c r="BD342" i="15" s="1"/>
  <c r="AS342" i="15"/>
  <c r="AN1249" i="15"/>
  <c r="BF1249" i="15" s="1"/>
  <c r="AN104" i="15"/>
  <c r="AG732" i="15"/>
  <c r="BD732" i="15" s="1"/>
  <c r="AS732" i="15"/>
  <c r="BI732" i="15" s="1"/>
  <c r="AN286" i="15"/>
  <c r="BF286" i="15" s="1"/>
  <c r="AG475" i="15"/>
  <c r="BD475" i="15" s="1"/>
  <c r="AS475" i="15"/>
  <c r="AN293" i="15"/>
  <c r="BF293" i="15" s="1"/>
  <c r="AN154" i="15"/>
  <c r="BF154" i="15" s="1"/>
  <c r="AG192" i="15"/>
  <c r="BD192" i="15" s="1"/>
  <c r="AS192" i="15"/>
  <c r="AG830" i="15"/>
  <c r="BD830" i="15" s="1"/>
  <c r="AS830" i="15"/>
  <c r="AG957" i="15"/>
  <c r="BD957" i="15" s="1"/>
  <c r="AS957" i="15"/>
  <c r="BI957" i="15" s="1"/>
  <c r="AN708" i="15"/>
  <c r="BF708" i="15" s="1"/>
  <c r="AA37" i="15"/>
  <c r="AV37" i="15" s="1"/>
  <c r="AN37" i="15"/>
  <c r="AN968" i="15"/>
  <c r="BF968" i="15" s="1"/>
  <c r="AN517" i="15"/>
  <c r="BF517" i="15" s="1"/>
  <c r="AG303" i="15"/>
  <c r="BD303" i="15" s="1"/>
  <c r="AS303" i="15"/>
  <c r="AG298" i="15"/>
  <c r="BD298" i="15" s="1"/>
  <c r="AS298" i="15"/>
  <c r="AG734" i="15"/>
  <c r="BD734" i="15" s="1"/>
  <c r="AS734" i="15"/>
  <c r="BI734" i="15" s="1"/>
  <c r="AN213" i="15"/>
  <c r="BF213" i="15" s="1"/>
  <c r="AG437" i="15"/>
  <c r="BD437" i="15" s="1"/>
  <c r="AS437" i="15"/>
  <c r="AN371" i="15"/>
  <c r="BF371" i="15" s="1"/>
  <c r="AN1228" i="15"/>
  <c r="BF1228" i="15" s="1"/>
  <c r="AN558" i="15"/>
  <c r="BF558" i="15" s="1"/>
  <c r="AN654" i="15"/>
  <c r="BF654" i="15" s="1"/>
  <c r="AG335" i="15"/>
  <c r="BD335" i="15" s="1"/>
  <c r="AS335" i="15"/>
  <c r="AN435" i="15"/>
  <c r="BF435" i="15" s="1"/>
  <c r="AN159" i="15"/>
  <c r="BF159" i="15" s="1"/>
  <c r="AN554" i="15"/>
  <c r="BF554" i="15" s="1"/>
  <c r="AN58" i="15"/>
  <c r="AN842" i="15"/>
  <c r="BF842" i="15" s="1"/>
  <c r="AG845" i="15"/>
  <c r="BD845" i="15" s="1"/>
  <c r="AS845" i="15"/>
  <c r="AA147" i="15"/>
  <c r="AV147" i="15" s="1"/>
  <c r="AN147" i="15"/>
  <c r="BF147" i="15" s="1"/>
  <c r="AN645" i="15"/>
  <c r="BF645" i="15" s="1"/>
  <c r="AN1014" i="15"/>
  <c r="BF1014" i="15" s="1"/>
  <c r="BI1014" i="15" s="1"/>
  <c r="AN522" i="15"/>
  <c r="BF522" i="15" s="1"/>
  <c r="AN421" i="15"/>
  <c r="BF421" i="15" s="1"/>
  <c r="AA781" i="15"/>
  <c r="AV781" i="15" s="1"/>
  <c r="AN781" i="15"/>
  <c r="BF781" i="15" s="1"/>
  <c r="AN562" i="15"/>
  <c r="BF562" i="15" s="1"/>
  <c r="AG658" i="15"/>
  <c r="BD658" i="15" s="1"/>
  <c r="AS658" i="15"/>
  <c r="AN1092" i="15"/>
  <c r="BF1092" i="15" s="1"/>
  <c r="AG883" i="15"/>
  <c r="BD883" i="15" s="1"/>
  <c r="AS883" i="15"/>
  <c r="AN823" i="15"/>
  <c r="BF823" i="15" s="1"/>
  <c r="AN1109" i="15"/>
  <c r="BF1109" i="15" s="1"/>
  <c r="AN622" i="15"/>
  <c r="BF622" i="15" s="1"/>
  <c r="AN649" i="15"/>
  <c r="BF649" i="15" s="1"/>
  <c r="AN751" i="15"/>
  <c r="BF751" i="15" s="1"/>
  <c r="AN1288" i="15"/>
  <c r="BF1288" i="15" s="1"/>
  <c r="AN961" i="15"/>
  <c r="BF961" i="15" s="1"/>
  <c r="AN967" i="15"/>
  <c r="BF967" i="15" s="1"/>
  <c r="AG1063" i="15"/>
  <c r="BD1063" i="15" s="1"/>
  <c r="AS1063" i="15"/>
  <c r="BI1063" i="15" s="1"/>
  <c r="AG967" i="15"/>
  <c r="BD967" i="15" s="1"/>
  <c r="AS967" i="15"/>
  <c r="AN1227" i="15"/>
  <c r="BF1227" i="15" s="1"/>
  <c r="AN1204" i="15"/>
  <c r="BF1204" i="15" s="1"/>
  <c r="AG934" i="15"/>
  <c r="BD934" i="15" s="1"/>
  <c r="AS934" i="15"/>
  <c r="AG696" i="15"/>
  <c r="BD696" i="15" s="1"/>
  <c r="AS696" i="15"/>
  <c r="AG756" i="15"/>
  <c r="BD756" i="15" s="1"/>
  <c r="AS756" i="15"/>
  <c r="BI756" i="15" s="1"/>
  <c r="AG778" i="15"/>
  <c r="BD778" i="15" s="1"/>
  <c r="AS778" i="15"/>
  <c r="AN743" i="15"/>
  <c r="BF743" i="15" s="1"/>
  <c r="BI743" i="15" s="1"/>
  <c r="AN1202" i="15"/>
  <c r="BF1202" i="15" s="1"/>
  <c r="AN1239" i="15"/>
  <c r="BF1239" i="15" s="1"/>
  <c r="BI1239" i="15" s="1"/>
  <c r="AN979" i="15"/>
  <c r="BF979" i="15" s="1"/>
  <c r="AN1148" i="15"/>
  <c r="BF1148" i="15" s="1"/>
  <c r="BI1148" i="15" s="1"/>
  <c r="AN1287" i="15"/>
  <c r="BF1287" i="15" s="1"/>
  <c r="AN600" i="15"/>
  <c r="BF600" i="15" s="1"/>
  <c r="AA600" i="15"/>
  <c r="AV600" i="15" s="1"/>
  <c r="AN711" i="15"/>
  <c r="BF711" i="15" s="1"/>
  <c r="AN1278" i="15"/>
  <c r="BF1278" i="15" s="1"/>
  <c r="AN1335" i="15"/>
  <c r="BF1335" i="15" s="1"/>
  <c r="AN1154" i="15"/>
  <c r="BF1154" i="15" s="1"/>
  <c r="AG1067" i="15"/>
  <c r="BD1067" i="15" s="1"/>
  <c r="AS1067" i="15"/>
  <c r="AG1054" i="15"/>
  <c r="BD1054" i="15" s="1"/>
  <c r="AS1054" i="15"/>
  <c r="BI1054" i="15" s="1"/>
  <c r="AG617" i="15"/>
  <c r="BD617" i="15" s="1"/>
  <c r="AS617" i="15"/>
  <c r="AN1251" i="15"/>
  <c r="BF1251" i="15" s="1"/>
  <c r="AA1093" i="15"/>
  <c r="AV1093" i="15" s="1"/>
  <c r="AN1093" i="15"/>
  <c r="BF1093" i="15" s="1"/>
  <c r="AN1298" i="15"/>
  <c r="BF1298" i="15" s="1"/>
  <c r="AN1336" i="15"/>
  <c r="BF1336" i="15" s="1"/>
  <c r="AN1230" i="15"/>
  <c r="BF1230" i="15" s="1"/>
  <c r="AN1027" i="15"/>
  <c r="BF1027" i="15" s="1"/>
  <c r="AG963" i="15"/>
  <c r="BD963" i="15" s="1"/>
  <c r="AS963" i="15"/>
  <c r="AN933" i="15"/>
  <c r="BF933" i="15" s="1"/>
  <c r="AN893" i="15"/>
  <c r="BF893" i="15" s="1"/>
  <c r="AG890" i="15"/>
  <c r="BD890" i="15" s="1"/>
  <c r="AS890" i="15"/>
  <c r="AN1325" i="15"/>
  <c r="BF1325" i="15" s="1"/>
  <c r="AG641" i="15"/>
  <c r="BD641" i="15" s="1"/>
  <c r="AS641" i="15"/>
  <c r="AG959" i="15"/>
  <c r="BD959" i="15" s="1"/>
  <c r="AS959" i="15"/>
  <c r="AN653" i="15"/>
  <c r="BF653" i="15" s="1"/>
  <c r="BI653" i="15" s="1"/>
  <c r="AG284" i="15"/>
  <c r="BD284" i="15" s="1"/>
  <c r="AS284" i="15"/>
  <c r="AN509" i="15"/>
  <c r="BF509" i="15" s="1"/>
  <c r="AG427" i="15"/>
  <c r="BD427" i="15" s="1"/>
  <c r="AS427" i="15"/>
  <c r="AG199" i="15"/>
  <c r="BD199" i="15" s="1"/>
  <c r="AS199" i="15"/>
  <c r="BI199" i="15" s="1"/>
  <c r="AN887" i="15"/>
  <c r="BF887" i="15" s="1"/>
  <c r="AN248" i="15"/>
  <c r="BF248" i="15" s="1"/>
  <c r="AN466" i="15"/>
  <c r="BF466" i="15" s="1"/>
  <c r="AN262" i="15"/>
  <c r="BF262" i="15" s="1"/>
  <c r="AN608" i="15"/>
  <c r="BF608" i="15" s="1"/>
  <c r="BI608" i="15" s="1"/>
  <c r="AG787" i="15"/>
  <c r="BD787" i="15" s="1"/>
  <c r="AS787" i="15"/>
  <c r="AN1281" i="15"/>
  <c r="BF1281" i="15" s="1"/>
  <c r="AN1139" i="15"/>
  <c r="BF1139" i="15" s="1"/>
  <c r="AG956" i="15"/>
  <c r="BD956" i="15" s="1"/>
  <c r="AS956" i="15"/>
  <c r="AG921" i="15"/>
  <c r="BD921" i="15" s="1"/>
  <c r="AS921" i="15"/>
  <c r="BI921" i="15" s="1"/>
  <c r="AG686" i="15"/>
  <c r="BD686" i="15" s="1"/>
  <c r="AS686" i="15"/>
  <c r="AN1322" i="15"/>
  <c r="BF1322" i="15" s="1"/>
  <c r="AN106" i="15"/>
  <c r="AG337" i="15"/>
  <c r="BD337" i="15" s="1"/>
  <c r="AS337" i="15"/>
  <c r="AA378" i="15"/>
  <c r="AV378" i="15" s="1"/>
  <c r="AN378" i="15"/>
  <c r="BF378" i="15" s="1"/>
  <c r="AN157" i="15"/>
  <c r="BF157" i="15" s="1"/>
  <c r="AN796" i="15"/>
  <c r="BF796" i="15" s="1"/>
  <c r="AG149" i="15"/>
  <c r="BD149" i="15" s="1"/>
  <c r="AS149" i="15"/>
  <c r="BI149" i="15" s="1"/>
  <c r="AN508" i="15"/>
  <c r="BF508" i="15" s="1"/>
  <c r="AG169" i="15"/>
  <c r="BD169" i="15" s="1"/>
  <c r="AS169" i="15"/>
  <c r="AN60" i="15"/>
  <c r="AN870" i="15"/>
  <c r="BF870" i="15" s="1"/>
  <c r="AG205" i="15"/>
  <c r="BD205" i="15" s="1"/>
  <c r="AS205" i="15"/>
  <c r="AG485" i="15"/>
  <c r="BD485" i="15" s="1"/>
  <c r="AS485" i="15"/>
  <c r="AN334" i="15"/>
  <c r="BF334" i="15" s="1"/>
  <c r="AG328" i="15"/>
  <c r="BD328" i="15" s="1"/>
  <c r="AS328" i="15"/>
  <c r="AN377" i="15"/>
  <c r="BF377" i="15" s="1"/>
  <c r="AN308" i="15"/>
  <c r="BF308" i="15" s="1"/>
  <c r="AG831" i="15"/>
  <c r="BD831" i="15" s="1"/>
  <c r="AS831" i="15"/>
  <c r="AN108" i="15"/>
  <c r="AN641" i="15"/>
  <c r="BF641" i="15" s="1"/>
  <c r="AN13" i="15"/>
  <c r="AN658" i="15"/>
  <c r="BF658" i="15" s="1"/>
  <c r="AG799" i="15"/>
  <c r="BD799" i="15" s="1"/>
  <c r="AS799" i="15"/>
  <c r="AN241" i="15"/>
  <c r="BF241" i="15" s="1"/>
  <c r="AG440" i="15"/>
  <c r="BD440" i="15" s="1"/>
  <c r="AS440" i="15"/>
  <c r="AN15" i="15"/>
  <c r="AN518" i="15"/>
  <c r="BF518" i="15" s="1"/>
  <c r="BI518" i="15" s="1"/>
  <c r="AA257" i="15"/>
  <c r="AV257" i="15" s="1"/>
  <c r="AN257" i="15"/>
  <c r="BF257" i="15" s="1"/>
  <c r="AN67" i="15"/>
  <c r="AN782" i="15"/>
  <c r="BF782" i="15" s="1"/>
  <c r="AN255" i="15"/>
  <c r="BF255" i="15" s="1"/>
  <c r="AG741" i="15"/>
  <c r="BD741" i="15" s="1"/>
  <c r="AS741" i="15"/>
  <c r="AG299" i="15"/>
  <c r="BD299" i="15" s="1"/>
  <c r="AS299" i="15"/>
  <c r="AN208" i="15"/>
  <c r="BF208" i="15" s="1"/>
  <c r="AN1118" i="15"/>
  <c r="BF1118" i="15" s="1"/>
  <c r="AG290" i="15"/>
  <c r="BD290" i="15" s="1"/>
  <c r="AS290" i="15"/>
  <c r="AG651" i="15"/>
  <c r="BD651" i="15" s="1"/>
  <c r="AS651" i="15"/>
  <c r="AN1241" i="15"/>
  <c r="BF1241" i="15" s="1"/>
  <c r="AN391" i="15"/>
  <c r="BF391" i="15" s="1"/>
  <c r="AN439" i="15"/>
  <c r="BF439" i="15" s="1"/>
  <c r="AN521" i="15"/>
  <c r="BF521" i="15" s="1"/>
  <c r="AN1095" i="15"/>
  <c r="BF1095" i="15" s="1"/>
  <c r="AA1236" i="15"/>
  <c r="AV1236" i="15" s="1"/>
  <c r="AN1236" i="15"/>
  <c r="BF1236" i="15" s="1"/>
  <c r="AN72" i="15"/>
  <c r="AN284" i="15"/>
  <c r="BF284" i="15" s="1"/>
  <c r="AN285" i="15"/>
  <c r="BF285" i="15" s="1"/>
  <c r="AA288" i="15"/>
  <c r="AV288" i="15" s="1"/>
  <c r="AN288" i="15"/>
  <c r="BF288" i="15" s="1"/>
  <c r="AG469" i="15"/>
  <c r="BD469" i="15" s="1"/>
  <c r="AS469" i="15"/>
  <c r="AG801" i="15"/>
  <c r="BD801" i="15" s="1"/>
  <c r="AS801" i="15"/>
  <c r="AG597" i="15"/>
  <c r="BD597" i="15" s="1"/>
  <c r="AS597" i="15"/>
  <c r="AN706" i="15"/>
  <c r="BF706" i="15" s="1"/>
  <c r="AG441" i="15"/>
  <c r="BD441" i="15" s="1"/>
  <c r="AS441" i="15"/>
  <c r="AN516" i="15"/>
  <c r="BF516" i="15" s="1"/>
  <c r="AN443" i="15"/>
  <c r="BF443" i="15" s="1"/>
  <c r="AG793" i="15"/>
  <c r="BD793" i="15" s="1"/>
  <c r="AS793" i="15"/>
  <c r="AN117" i="15"/>
  <c r="AG973" i="15"/>
  <c r="BD973" i="15" s="1"/>
  <c r="AS973" i="15"/>
  <c r="BI973" i="15" s="1"/>
  <c r="AG665" i="15"/>
  <c r="BD665" i="15" s="1"/>
  <c r="AS665" i="15"/>
  <c r="AG285" i="15"/>
  <c r="BD285" i="15" s="1"/>
  <c r="AS285" i="15"/>
  <c r="AG689" i="15"/>
  <c r="BD689" i="15" s="1"/>
  <c r="AS689" i="15"/>
  <c r="AN151" i="15"/>
  <c r="BF151" i="15" s="1"/>
  <c r="AN237" i="15"/>
  <c r="BF237" i="15" s="1"/>
  <c r="AN113" i="15"/>
  <c r="BI113" i="15"/>
  <c r="AN1184" i="15"/>
  <c r="BF1184" i="15" s="1"/>
  <c r="AG375" i="15"/>
  <c r="BD375" i="15" s="1"/>
  <c r="AS375" i="15"/>
  <c r="AN394" i="15"/>
  <c r="BF394" i="15" s="1"/>
  <c r="AG438" i="15"/>
  <c r="BD438" i="15" s="1"/>
  <c r="AS438" i="15"/>
  <c r="BI438" i="15" s="1"/>
  <c r="AN59" i="15"/>
  <c r="AN390" i="15"/>
  <c r="BF390" i="15" s="1"/>
  <c r="AN126" i="15"/>
  <c r="AN351" i="15"/>
  <c r="BF351" i="15" s="1"/>
  <c r="AG657" i="15"/>
  <c r="BD657" i="15" s="1"/>
  <c r="AS657" i="15"/>
  <c r="AG1025" i="15"/>
  <c r="BD1025" i="15" s="1"/>
  <c r="AS1025" i="15"/>
  <c r="AA160" i="15"/>
  <c r="AV160" i="15" s="1"/>
  <c r="AN160" i="15"/>
  <c r="BF160" i="15" s="1"/>
  <c r="AN571" i="15"/>
  <c r="BF571" i="15" s="1"/>
  <c r="AG709" i="15"/>
  <c r="BD709" i="15" s="1"/>
  <c r="AS709" i="15"/>
  <c r="BI709" i="15" s="1"/>
  <c r="AG472" i="15"/>
  <c r="BD472" i="15" s="1"/>
  <c r="AS472" i="15"/>
  <c r="AN487" i="15"/>
  <c r="BF487" i="15" s="1"/>
  <c r="AN531" i="15"/>
  <c r="BF531" i="15" s="1"/>
  <c r="AN1324" i="15"/>
  <c r="BF1324" i="15" s="1"/>
  <c r="AN668" i="15"/>
  <c r="BF668" i="15" s="1"/>
  <c r="AN1279" i="15"/>
  <c r="BF1279" i="15" s="1"/>
  <c r="AG964" i="15"/>
  <c r="BD964" i="15" s="1"/>
  <c r="AS964" i="15"/>
  <c r="AN613" i="15"/>
  <c r="BF613" i="15" s="1"/>
  <c r="AA613" i="15"/>
  <c r="AV613" i="15" s="1"/>
  <c r="AN868" i="15"/>
  <c r="BF868" i="15" s="1"/>
  <c r="AN1153" i="15"/>
  <c r="BF1153" i="15" s="1"/>
  <c r="AN693" i="15"/>
  <c r="BF693" i="15" s="1"/>
  <c r="AN646" i="15"/>
  <c r="BF646" i="15" s="1"/>
  <c r="AN1292" i="15"/>
  <c r="BF1292" i="15" s="1"/>
  <c r="AN524" i="15"/>
  <c r="BF524" i="15" s="1"/>
  <c r="AG915" i="15"/>
  <c r="BD915" i="15" s="1"/>
  <c r="AS915" i="15"/>
  <c r="AN1142" i="15"/>
  <c r="BF1142" i="15" s="1"/>
  <c r="AN1150" i="15"/>
  <c r="BF1150" i="15" s="1"/>
  <c r="AN467" i="15"/>
  <c r="BF467" i="15" s="1"/>
  <c r="AN938" i="15"/>
  <c r="BF938" i="15" s="1"/>
  <c r="AN1104" i="15"/>
  <c r="BF1104" i="15" s="1"/>
  <c r="BI1104" i="15" s="1"/>
  <c r="AG663" i="15"/>
  <c r="BD663" i="15" s="1"/>
  <c r="AS663" i="15"/>
  <c r="AN1329" i="15"/>
  <c r="BF1329" i="15" s="1"/>
  <c r="BI1329" i="15" s="1"/>
  <c r="AG745" i="15"/>
  <c r="BD745" i="15" s="1"/>
  <c r="AS745" i="15"/>
  <c r="BI745" i="15" s="1"/>
  <c r="AN713" i="15"/>
  <c r="BF713" i="15" s="1"/>
  <c r="AA606" i="15"/>
  <c r="AV606" i="15" s="1"/>
  <c r="AN606" i="15"/>
  <c r="BF606" i="15" s="1"/>
  <c r="AG742" i="15"/>
  <c r="BD742" i="15" s="1"/>
  <c r="AS742" i="15"/>
  <c r="BI742" i="15" s="1"/>
  <c r="AG965" i="15"/>
  <c r="BD965" i="15" s="1"/>
  <c r="AS965" i="15"/>
  <c r="AN1194" i="15"/>
  <c r="BF1194" i="15" s="1"/>
  <c r="BI1194" i="15" s="1"/>
  <c r="AN507" i="15"/>
  <c r="BF507" i="15" s="1"/>
  <c r="AN839" i="15"/>
  <c r="BF839" i="15" s="1"/>
  <c r="AA839" i="15"/>
  <c r="AV839" i="15" s="1"/>
  <c r="AN700" i="15"/>
  <c r="BF700" i="15" s="1"/>
  <c r="AA700" i="15"/>
  <c r="AV700" i="15" s="1"/>
  <c r="AN924" i="15"/>
  <c r="BF924" i="15" s="1"/>
  <c r="AN659" i="15"/>
  <c r="BF659" i="15" s="1"/>
  <c r="AA1208" i="15"/>
  <c r="AV1208" i="15" s="1"/>
  <c r="AN1208" i="15"/>
  <c r="BF1208" i="15" s="1"/>
  <c r="AN553" i="15"/>
  <c r="BF553" i="15" s="1"/>
  <c r="AG749" i="15"/>
  <c r="BD749" i="15" s="1"/>
  <c r="AS749" i="15"/>
  <c r="BI749" i="15" s="1"/>
  <c r="AG1064" i="15"/>
  <c r="BD1064" i="15" s="1"/>
  <c r="AS1064" i="15"/>
  <c r="BI1064" i="15" s="1"/>
  <c r="AN1320" i="15"/>
  <c r="BF1320" i="15" s="1"/>
  <c r="AN975" i="15"/>
  <c r="BF975" i="15" s="1"/>
  <c r="AN1330" i="15"/>
  <c r="BF1330" i="15" s="1"/>
  <c r="AN1276" i="15"/>
  <c r="BF1276" i="15" s="1"/>
  <c r="AN1326" i="15"/>
  <c r="BF1326" i="15" s="1"/>
  <c r="AG599" i="15"/>
  <c r="BD599" i="15" s="1"/>
  <c r="AS599" i="15"/>
  <c r="BI599" i="15" s="1"/>
  <c r="AN1242" i="15"/>
  <c r="BF1242" i="15" s="1"/>
  <c r="AN1141" i="15"/>
  <c r="BF1141" i="15" s="1"/>
  <c r="AN801" i="15"/>
  <c r="BF801" i="15" s="1"/>
  <c r="AN982" i="15"/>
  <c r="BF982" i="15" s="1"/>
  <c r="AN833" i="15"/>
  <c r="BF833" i="15" s="1"/>
  <c r="BI833" i="15" s="1"/>
  <c r="AG1061" i="15"/>
  <c r="BD1061" i="15" s="1"/>
  <c r="AS1061" i="15"/>
  <c r="AN1323" i="15"/>
  <c r="BF1323" i="15" s="1"/>
  <c r="AN1334" i="15"/>
  <c r="BF1334" i="15" s="1"/>
  <c r="AN830" i="15"/>
  <c r="BF830" i="15" s="1"/>
  <c r="AN203" i="15"/>
  <c r="BF203" i="15" s="1"/>
  <c r="AG424" i="15"/>
  <c r="BD424" i="15" s="1"/>
  <c r="AS424" i="15"/>
  <c r="AN35" i="15"/>
  <c r="AG157" i="15"/>
  <c r="BD157" i="15" s="1"/>
  <c r="AS157" i="15"/>
  <c r="AG419" i="15"/>
  <c r="BD419" i="15" s="1"/>
  <c r="AS419" i="15"/>
  <c r="AN218" i="15"/>
  <c r="BF218" i="15" s="1"/>
  <c r="AN383" i="15"/>
  <c r="BF383" i="15" s="1"/>
  <c r="AN197" i="15"/>
  <c r="BF197" i="15" s="1"/>
  <c r="AN166" i="15"/>
  <c r="BF166" i="15" s="1"/>
  <c r="AN694" i="15"/>
  <c r="BF694" i="15" s="1"/>
  <c r="AN256" i="15"/>
  <c r="BF256" i="15" s="1"/>
  <c r="AG483" i="15"/>
  <c r="BD483" i="15" s="1"/>
  <c r="AS483" i="15"/>
  <c r="AN1319" i="15"/>
  <c r="BF1319" i="15" s="1"/>
  <c r="AN1229" i="15"/>
  <c r="BF1229" i="15" s="1"/>
  <c r="AN1290" i="15"/>
  <c r="BF1290" i="15" s="1"/>
  <c r="AA665" i="15"/>
  <c r="AV665" i="15" s="1"/>
  <c r="AN665" i="15"/>
  <c r="BF665" i="15" s="1"/>
  <c r="AG784" i="15"/>
  <c r="BD784" i="15" s="1"/>
  <c r="AS784" i="15"/>
  <c r="BI784" i="15" s="1"/>
  <c r="AG846" i="15"/>
  <c r="BD846" i="15" s="1"/>
  <c r="AS846" i="15"/>
  <c r="BI846" i="15" s="1"/>
  <c r="AN462" i="15"/>
  <c r="BF462" i="15" s="1"/>
  <c r="AG327" i="15"/>
  <c r="BD327" i="15" s="1"/>
  <c r="AS327" i="15"/>
  <c r="AN789" i="15"/>
  <c r="BF789" i="15" s="1"/>
  <c r="AN339" i="15"/>
  <c r="BF339" i="15" s="1"/>
  <c r="AN398" i="15"/>
  <c r="BF398" i="15" s="1"/>
  <c r="AG207" i="15"/>
  <c r="BD207" i="15" s="1"/>
  <c r="AS207" i="15"/>
  <c r="AN777" i="15"/>
  <c r="BF777" i="15" s="1"/>
  <c r="AG304" i="15"/>
  <c r="BD304" i="15" s="1"/>
  <c r="AS304" i="15"/>
  <c r="AG884" i="15"/>
  <c r="BD884" i="15" s="1"/>
  <c r="AS884" i="15"/>
  <c r="AN21" i="15"/>
  <c r="AN260" i="15"/>
  <c r="BF260" i="15" s="1"/>
  <c r="AG836" i="15"/>
  <c r="BD836" i="15" s="1"/>
  <c r="AS836" i="15"/>
  <c r="BI836" i="15" s="1"/>
  <c r="AN396" i="15"/>
  <c r="BF396" i="15" s="1"/>
  <c r="AN802" i="15"/>
  <c r="BF802" i="15" s="1"/>
  <c r="AA576" i="15"/>
  <c r="AV576" i="15" s="1"/>
  <c r="AN576" i="15"/>
  <c r="BF576" i="15" s="1"/>
  <c r="AN245" i="15"/>
  <c r="BF245" i="15" s="1"/>
  <c r="AG349" i="15"/>
  <c r="BD349" i="15" s="1"/>
  <c r="AS349" i="15"/>
  <c r="AN171" i="15"/>
  <c r="BF171" i="15" s="1"/>
  <c r="AG755" i="15"/>
  <c r="BD755" i="15" s="1"/>
  <c r="AS755" i="15"/>
  <c r="AN514" i="15"/>
  <c r="BF514" i="15" s="1"/>
  <c r="AG371" i="15"/>
  <c r="BD371" i="15" s="1"/>
  <c r="AS371" i="15"/>
  <c r="AG711" i="15"/>
  <c r="BD711" i="15" s="1"/>
  <c r="AS711" i="15"/>
  <c r="AN651" i="15"/>
  <c r="BF651" i="15" s="1"/>
  <c r="AN169" i="15"/>
  <c r="BF169" i="15" s="1"/>
  <c r="AN338" i="15"/>
  <c r="BF338" i="15" s="1"/>
  <c r="BI338" i="15" s="1"/>
  <c r="AN302" i="15"/>
  <c r="BF302" i="15" s="1"/>
  <c r="AN1103" i="15"/>
  <c r="BF1103" i="15" s="1"/>
  <c r="AG740" i="15"/>
  <c r="BD740" i="15" s="1"/>
  <c r="AS740" i="15"/>
  <c r="BI740" i="15" s="1"/>
  <c r="AN71" i="15"/>
  <c r="AN419" i="15"/>
  <c r="BF419" i="15" s="1"/>
  <c r="AN243" i="15"/>
  <c r="BF243" i="15" s="1"/>
  <c r="AN29" i="15"/>
  <c r="AG161" i="15"/>
  <c r="BD161" i="15" s="1"/>
  <c r="AS161" i="15"/>
  <c r="AN803" i="15"/>
  <c r="BF803" i="15" s="1"/>
  <c r="AN192" i="15"/>
  <c r="BF192" i="15" s="1"/>
  <c r="AN563" i="15"/>
  <c r="BF563" i="15" s="1"/>
  <c r="AA16" i="15"/>
  <c r="AV16" i="15" s="1"/>
  <c r="AN16" i="15"/>
  <c r="AN461" i="15"/>
  <c r="BF461" i="15" s="1"/>
  <c r="AG874" i="15"/>
  <c r="BD874" i="15" s="1"/>
  <c r="AS874" i="15"/>
  <c r="BI874" i="15" s="1"/>
  <c r="AG148" i="15"/>
  <c r="BD148" i="15" s="1"/>
  <c r="AS148" i="15"/>
  <c r="AN523" i="15"/>
  <c r="BF523" i="15" s="1"/>
  <c r="AN481" i="15"/>
  <c r="BF481" i="15" s="1"/>
  <c r="AG425" i="15"/>
  <c r="BD425" i="15" s="1"/>
  <c r="AS425" i="15"/>
  <c r="AN201" i="15"/>
  <c r="BF201" i="15" s="1"/>
  <c r="AG432" i="15"/>
  <c r="BD432" i="15" s="1"/>
  <c r="AS432" i="15"/>
  <c r="AG832" i="15"/>
  <c r="BD832" i="15" s="1"/>
  <c r="AS832" i="15"/>
  <c r="BI832" i="15" s="1"/>
  <c r="AG707" i="15"/>
  <c r="BD707" i="15" s="1"/>
  <c r="AS707" i="15"/>
  <c r="AG912" i="15"/>
  <c r="BD912" i="15" s="1"/>
  <c r="AS912" i="15"/>
  <c r="AN385" i="15"/>
  <c r="BF385" i="15" s="1"/>
  <c r="AN68" i="15"/>
  <c r="AN290" i="15"/>
  <c r="BF290" i="15" s="1"/>
  <c r="AN962" i="15"/>
  <c r="BF962" i="15" s="1"/>
  <c r="AN657" i="15"/>
  <c r="BF657" i="15" s="1"/>
  <c r="AG200" i="15"/>
  <c r="BD200" i="15" s="1"/>
  <c r="AS200" i="15"/>
  <c r="AN964" i="15"/>
  <c r="BF964" i="15" s="1"/>
  <c r="AA605" i="15"/>
  <c r="AV605" i="15" s="1"/>
  <c r="AN605" i="15"/>
  <c r="BF605" i="15" s="1"/>
  <c r="AN247" i="15"/>
  <c r="BF247" i="15" s="1"/>
  <c r="AG752" i="15"/>
  <c r="BD752" i="15" s="1"/>
  <c r="AS752" i="15"/>
  <c r="BI752" i="15" s="1"/>
  <c r="AN1147" i="15"/>
  <c r="BF1147" i="15" s="1"/>
  <c r="AN392" i="15"/>
  <c r="BF392" i="15" s="1"/>
  <c r="AN102" i="15"/>
  <c r="AA102" i="15"/>
  <c r="AV102" i="15" s="1"/>
  <c r="AG201" i="15"/>
  <c r="BD201" i="15" s="1"/>
  <c r="AS201" i="15"/>
  <c r="AG785" i="15"/>
  <c r="BD785" i="15" s="1"/>
  <c r="AS785" i="15"/>
  <c r="AG146" i="15"/>
  <c r="BD146" i="15" s="1"/>
  <c r="AS146" i="15"/>
  <c r="AN162" i="15"/>
  <c r="BF162" i="15" s="1"/>
  <c r="AN114" i="15"/>
  <c r="AG340" i="15"/>
  <c r="BD340" i="15" s="1"/>
  <c r="AS340" i="15"/>
  <c r="AN105" i="15"/>
  <c r="AN209" i="15"/>
  <c r="BF209" i="15" s="1"/>
  <c r="AN306" i="15"/>
  <c r="BF306" i="15" s="1"/>
  <c r="AN152" i="15"/>
  <c r="BF152" i="15" s="1"/>
  <c r="AG914" i="15"/>
  <c r="BD914" i="15" s="1"/>
  <c r="AS914" i="15"/>
  <c r="BI914" i="15" s="1"/>
  <c r="AN418" i="15"/>
  <c r="BF418" i="15" s="1"/>
  <c r="AA32" i="15"/>
  <c r="AV32" i="15" s="1"/>
  <c r="AN32" i="15"/>
  <c r="AN301" i="15"/>
  <c r="BF301" i="15" s="1"/>
  <c r="AN1163" i="15"/>
  <c r="BF1163" i="15" s="1"/>
  <c r="AG739" i="15"/>
  <c r="BD739" i="15" s="1"/>
  <c r="AS739" i="15"/>
  <c r="BI739" i="15" s="1"/>
  <c r="AG1004" i="15"/>
  <c r="BD1004" i="15" s="1"/>
  <c r="AS1004" i="15"/>
  <c r="AG844" i="15"/>
  <c r="BD844" i="15" s="1"/>
  <c r="AS844" i="15"/>
  <c r="BI844" i="15" s="1"/>
  <c r="AG797" i="15"/>
  <c r="BD797" i="15" s="1"/>
  <c r="AS797" i="15"/>
  <c r="AG1055" i="15"/>
  <c r="BD1055" i="15" s="1"/>
  <c r="AS1055" i="15"/>
  <c r="BI1055" i="15" s="1"/>
  <c r="AN1010" i="15"/>
  <c r="BF1010" i="15" s="1"/>
  <c r="AN1058" i="15"/>
  <c r="BF1058" i="15" s="1"/>
  <c r="BI1058" i="15" s="1"/>
  <c r="AN569" i="15"/>
  <c r="BF569" i="15" s="1"/>
  <c r="AN821" i="15"/>
  <c r="BF821" i="15" s="1"/>
  <c r="AG426" i="15"/>
  <c r="BD426" i="15" s="1"/>
  <c r="AS426" i="15"/>
  <c r="AN705" i="15"/>
  <c r="BF705" i="15" s="1"/>
  <c r="AN1105" i="15"/>
  <c r="BF1105" i="15" s="1"/>
  <c r="AA690" i="15"/>
  <c r="AV690" i="15" s="1"/>
  <c r="AN690" i="15"/>
  <c r="BF690" i="15" s="1"/>
  <c r="AN702" i="15"/>
  <c r="BF702" i="15" s="1"/>
  <c r="AG747" i="15"/>
  <c r="BD747" i="15" s="1"/>
  <c r="AS747" i="15"/>
  <c r="AN511" i="15"/>
  <c r="BF511" i="15" s="1"/>
  <c r="AN1115" i="15"/>
  <c r="BF1115" i="15" s="1"/>
  <c r="AN1061" i="15"/>
  <c r="BF1061" i="15" s="1"/>
  <c r="AG1011" i="15"/>
  <c r="BD1011" i="15" s="1"/>
  <c r="AS1011" i="15"/>
  <c r="BI1011" i="15" s="1"/>
  <c r="AA1019" i="15"/>
  <c r="AV1019" i="15" s="1"/>
  <c r="AN1019" i="15"/>
  <c r="BF1019" i="15" s="1"/>
  <c r="AG1062" i="15"/>
  <c r="BD1062" i="15" s="1"/>
  <c r="AS1062" i="15"/>
  <c r="AN797" i="15"/>
  <c r="BF797" i="15" s="1"/>
  <c r="AN1190" i="15"/>
  <c r="BF1190" i="15" s="1"/>
  <c r="AN519" i="15"/>
  <c r="BF519" i="15" s="1"/>
  <c r="AN1321" i="15"/>
  <c r="BF1321" i="15" s="1"/>
  <c r="AN650" i="15"/>
  <c r="BF650" i="15" s="1"/>
  <c r="AG1050" i="15"/>
  <c r="BD1050" i="15" s="1"/>
  <c r="AS1050" i="15"/>
  <c r="BI1050" i="15" s="1"/>
  <c r="AG889" i="15"/>
  <c r="BD889" i="15" s="1"/>
  <c r="AS889" i="15"/>
  <c r="BI889" i="15" s="1"/>
  <c r="AN878" i="15"/>
  <c r="BF878" i="15" s="1"/>
  <c r="AN1246" i="15"/>
  <c r="BF1246" i="15" s="1"/>
  <c r="AA963" i="15"/>
  <c r="AV963" i="15" s="1"/>
  <c r="AN963" i="15"/>
  <c r="BF963" i="15" s="1"/>
  <c r="AG694" i="15"/>
  <c r="BD694" i="15" s="1"/>
  <c r="AS694" i="15"/>
  <c r="AN515" i="15"/>
  <c r="BF515" i="15" s="1"/>
  <c r="AN1113" i="15"/>
  <c r="BF1113" i="15" s="1"/>
  <c r="AN1317" i="15"/>
  <c r="BF1317" i="15" s="1"/>
  <c r="AN886" i="15"/>
  <c r="BF886" i="15" s="1"/>
  <c r="AG980" i="15"/>
  <c r="BD980" i="15" s="1"/>
  <c r="AS980" i="15"/>
  <c r="BI980" i="15" s="1"/>
  <c r="AN578" i="15"/>
  <c r="BF578" i="15" s="1"/>
  <c r="AN1013" i="15"/>
  <c r="BF1013" i="15" s="1"/>
  <c r="BI1013" i="15" s="1"/>
  <c r="AN923" i="15"/>
  <c r="BF923" i="15" s="1"/>
  <c r="AN557" i="15"/>
  <c r="BF557" i="15" s="1"/>
  <c r="AN1060" i="15"/>
  <c r="BF1060" i="15" s="1"/>
  <c r="AG920" i="15"/>
  <c r="BD920" i="15" s="1"/>
  <c r="AS920" i="15"/>
  <c r="AN1065" i="15"/>
  <c r="BF1065" i="15" s="1"/>
  <c r="AG913" i="15"/>
  <c r="BD913" i="15" s="1"/>
  <c r="AS913" i="15"/>
  <c r="AX1236" i="15"/>
  <c r="AG619" i="15"/>
  <c r="BD619" i="15" s="1"/>
  <c r="AS619" i="15"/>
  <c r="AN712" i="15"/>
  <c r="BF712" i="15" s="1"/>
  <c r="AN1274" i="15"/>
  <c r="BF1274" i="15" s="1"/>
  <c r="AN560" i="15"/>
  <c r="BF560" i="15" s="1"/>
  <c r="AN1193" i="15"/>
  <c r="BF1193" i="15" s="1"/>
  <c r="BI1193" i="15" s="1"/>
  <c r="AG866" i="15"/>
  <c r="BD866" i="15" s="1"/>
  <c r="AS866" i="15"/>
  <c r="AN869" i="15"/>
  <c r="BF869" i="15" s="1"/>
  <c r="AN931" i="15"/>
  <c r="BF931" i="15" s="1"/>
  <c r="AN512" i="15"/>
  <c r="BF512" i="15" s="1"/>
  <c r="AN1021" i="15"/>
  <c r="BF1021" i="15" s="1"/>
  <c r="AN976" i="15"/>
  <c r="BF976" i="15" s="1"/>
  <c r="AG873" i="15"/>
  <c r="BD873" i="15" s="1"/>
  <c r="AS873" i="15"/>
  <c r="AX347" i="15" l="1"/>
  <c r="AZ347" i="15" s="1"/>
  <c r="BI347" i="15" s="1"/>
  <c r="AX206" i="15"/>
  <c r="AZ206" i="15" s="1"/>
  <c r="BI206" i="15" s="1"/>
  <c r="AX755" i="15"/>
  <c r="AZ755" i="15" s="1"/>
  <c r="BI755" i="15" s="1"/>
  <c r="AX400" i="15"/>
  <c r="AZ400" i="15" s="1"/>
  <c r="BI400" i="15" s="1"/>
  <c r="AX344" i="15"/>
  <c r="AZ344" i="15" s="1"/>
  <c r="BI344" i="15" s="1"/>
  <c r="AX281" i="15"/>
  <c r="AZ281" i="15" s="1"/>
  <c r="BI281" i="15" s="1"/>
  <c r="AX326" i="15"/>
  <c r="AZ326" i="15" s="1"/>
  <c r="BI326" i="15" s="1"/>
  <c r="AX349" i="15"/>
  <c r="AZ349" i="15" s="1"/>
  <c r="BI349" i="15" s="1"/>
  <c r="AX330" i="15"/>
  <c r="AZ330" i="15" s="1"/>
  <c r="BI330" i="15" s="1"/>
  <c r="AX441" i="15"/>
  <c r="AZ441" i="15" s="1"/>
  <c r="BI441" i="15" s="1"/>
  <c r="BI71" i="15"/>
  <c r="BI894" i="15"/>
  <c r="AX350" i="15"/>
  <c r="AZ350" i="15" s="1"/>
  <c r="BI350" i="15" s="1"/>
  <c r="BI38" i="15"/>
  <c r="BI109" i="15"/>
  <c r="BI57" i="15"/>
  <c r="AX432" i="15"/>
  <c r="AZ432" i="15" s="1"/>
  <c r="BI432" i="15" s="1"/>
  <c r="BI29" i="15"/>
  <c r="BI28" i="15"/>
  <c r="BI383" i="15"/>
  <c r="BI79" i="15"/>
  <c r="AX445" i="15"/>
  <c r="AZ445" i="15" s="1"/>
  <c r="BI445" i="15" s="1"/>
  <c r="BI65" i="15"/>
  <c r="AX342" i="15"/>
  <c r="AZ342" i="15" s="1"/>
  <c r="BI342" i="15" s="1"/>
  <c r="BI107" i="15"/>
  <c r="AX664" i="15"/>
  <c r="AZ664" i="15" s="1"/>
  <c r="BI664" i="15" s="1"/>
  <c r="BI119" i="15"/>
  <c r="AX482" i="15"/>
  <c r="AZ482" i="15" s="1"/>
  <c r="BI482" i="15" s="1"/>
  <c r="BI220" i="15"/>
  <c r="AX427" i="15"/>
  <c r="AZ427" i="15" s="1"/>
  <c r="BI427" i="15" s="1"/>
  <c r="AX425" i="15"/>
  <c r="AZ425" i="15" s="1"/>
  <c r="BI425" i="15" s="1"/>
  <c r="AX625" i="15"/>
  <c r="AZ625" i="15" s="1"/>
  <c r="BI625" i="15" s="1"/>
  <c r="AX490" i="15"/>
  <c r="AZ490" i="15" s="1"/>
  <c r="BI490" i="15" s="1"/>
  <c r="AX305" i="15"/>
  <c r="AZ305" i="15" s="1"/>
  <c r="BI305" i="15" s="1"/>
  <c r="AX785" i="15"/>
  <c r="AZ785" i="15" s="1"/>
  <c r="BI785" i="15" s="1"/>
  <c r="AX477" i="15"/>
  <c r="AZ477" i="15" s="1"/>
  <c r="BI477" i="15" s="1"/>
  <c r="BI924" i="15"/>
  <c r="BI123" i="15"/>
  <c r="BI159" i="15"/>
  <c r="BI248" i="15"/>
  <c r="BI265" i="15"/>
  <c r="AX372" i="15"/>
  <c r="AZ372" i="15" s="1"/>
  <c r="BI372" i="15" s="1"/>
  <c r="AX374" i="15"/>
  <c r="AZ374" i="15" s="1"/>
  <c r="BI374" i="15" s="1"/>
  <c r="BI464" i="15"/>
  <c r="BI463" i="15"/>
  <c r="BI127" i="15"/>
  <c r="BI384" i="15"/>
  <c r="BI474" i="15"/>
  <c r="AX643" i="15"/>
  <c r="AZ643" i="15" s="1"/>
  <c r="BI643" i="15" s="1"/>
  <c r="AX598" i="15"/>
  <c r="AZ598" i="15" s="1"/>
  <c r="BI598" i="15" s="1"/>
  <c r="BI108" i="15"/>
  <c r="BI249" i="15"/>
  <c r="AX298" i="15"/>
  <c r="AZ298" i="15" s="1"/>
  <c r="BI298" i="15" s="1"/>
  <c r="BI76" i="15"/>
  <c r="BI654" i="15"/>
  <c r="BI519" i="15"/>
  <c r="BI385" i="15"/>
  <c r="AX506" i="15"/>
  <c r="AZ506" i="15" s="1"/>
  <c r="BI506" i="15" s="1"/>
  <c r="AX701" i="15"/>
  <c r="AZ701" i="15" s="1"/>
  <c r="BI701" i="15" s="1"/>
  <c r="BI699" i="15"/>
  <c r="BI387" i="15"/>
  <c r="BI381" i="15"/>
  <c r="AX101" i="15"/>
  <c r="AZ101" i="15" s="1"/>
  <c r="BI101" i="15" s="1"/>
  <c r="AX890" i="15"/>
  <c r="AZ890" i="15" s="1"/>
  <c r="BI890" i="15" s="1"/>
  <c r="AX437" i="15"/>
  <c r="AZ437" i="15" s="1"/>
  <c r="BI437" i="15" s="1"/>
  <c r="BI609" i="15"/>
  <c r="BI429" i="15"/>
  <c r="BI388" i="15"/>
  <c r="BI380" i="15"/>
  <c r="BI114" i="15"/>
  <c r="BI115" i="15"/>
  <c r="BI103" i="15"/>
  <c r="AX431" i="15"/>
  <c r="AZ431" i="15" s="1"/>
  <c r="BI431" i="15" s="1"/>
  <c r="AX156" i="15"/>
  <c r="AZ156" i="15" s="1"/>
  <c r="BI156" i="15" s="1"/>
  <c r="BI744" i="15"/>
  <c r="AX688" i="15"/>
  <c r="AZ688" i="15" s="1"/>
  <c r="BI688" i="15" s="1"/>
  <c r="AX304" i="15"/>
  <c r="AZ304" i="15" s="1"/>
  <c r="BI304" i="15" s="1"/>
  <c r="BI105" i="15"/>
  <c r="AX881" i="15"/>
  <c r="AZ881" i="15" s="1"/>
  <c r="BI881" i="15" s="1"/>
  <c r="AX927" i="15"/>
  <c r="AZ927" i="15" s="1"/>
  <c r="BI927" i="15" s="1"/>
  <c r="AX882" i="15"/>
  <c r="AZ882" i="15" s="1"/>
  <c r="BI882" i="15" s="1"/>
  <c r="AX341" i="15"/>
  <c r="AZ341" i="15" s="1"/>
  <c r="BI341" i="15" s="1"/>
  <c r="AX207" i="15"/>
  <c r="AZ207" i="15" s="1"/>
  <c r="BI207" i="15" s="1"/>
  <c r="AZ1557" i="15"/>
  <c r="BI1557" i="15" s="1"/>
  <c r="BI1321" i="15"/>
  <c r="AX800" i="15"/>
  <c r="AZ800" i="15" s="1"/>
  <c r="BI800" i="15" s="1"/>
  <c r="AX146" i="15"/>
  <c r="AZ146" i="15" s="1"/>
  <c r="BI146" i="15" s="1"/>
  <c r="BI1187" i="15"/>
  <c r="AX798" i="15"/>
  <c r="AZ798" i="15" s="1"/>
  <c r="BI798" i="15" s="1"/>
  <c r="AX799" i="15"/>
  <c r="AZ799" i="15" s="1"/>
  <c r="BI799" i="15" s="1"/>
  <c r="AX617" i="15"/>
  <c r="AZ617" i="15" s="1"/>
  <c r="BI617" i="15" s="1"/>
  <c r="AX790" i="15"/>
  <c r="AZ790" i="15" s="1"/>
  <c r="BI790" i="15" s="1"/>
  <c r="AX116" i="15"/>
  <c r="AZ116" i="15" s="1"/>
  <c r="BI116" i="15" s="1"/>
  <c r="BI1277" i="15"/>
  <c r="BI1141" i="15"/>
  <c r="BI878" i="15"/>
  <c r="AX648" i="15"/>
  <c r="AZ648" i="15" s="1"/>
  <c r="BI648" i="15" s="1"/>
  <c r="AX292" i="15"/>
  <c r="AZ292" i="15" s="1"/>
  <c r="BI292" i="15" s="1"/>
  <c r="AX735" i="15"/>
  <c r="AZ735" i="15" s="1"/>
  <c r="BI735" i="15" s="1"/>
  <c r="BI77" i="15"/>
  <c r="BI879" i="15"/>
  <c r="AX884" i="15"/>
  <c r="AZ884" i="15" s="1"/>
  <c r="BI884" i="15" s="1"/>
  <c r="AX489" i="15"/>
  <c r="AZ489" i="15" s="1"/>
  <c r="BI489" i="15" s="1"/>
  <c r="AX215" i="15"/>
  <c r="AZ215" i="15" s="1"/>
  <c r="BI215" i="15" s="1"/>
  <c r="AX170" i="15"/>
  <c r="AZ170" i="15" s="1"/>
  <c r="BI170" i="15" s="1"/>
  <c r="AX928" i="15"/>
  <c r="AZ928" i="15" s="1"/>
  <c r="BI928" i="15" s="1"/>
  <c r="AX922" i="15"/>
  <c r="AZ922" i="15" s="1"/>
  <c r="BI922" i="15" s="1"/>
  <c r="AX883" i="15"/>
  <c r="AZ883" i="15" s="1"/>
  <c r="BI883" i="15" s="1"/>
  <c r="AX748" i="15"/>
  <c r="AZ748" i="15" s="1"/>
  <c r="BI748" i="15" s="1"/>
  <c r="BI563" i="15"/>
  <c r="BI564" i="15"/>
  <c r="AX291" i="15"/>
  <c r="AZ291" i="15" s="1"/>
  <c r="BI291" i="15" s="1"/>
  <c r="BI104" i="15"/>
  <c r="BI35" i="15"/>
  <c r="AX876" i="15"/>
  <c r="AZ876" i="15" s="1"/>
  <c r="BI876" i="15" s="1"/>
  <c r="AX783" i="15"/>
  <c r="AZ783" i="15" s="1"/>
  <c r="BI783" i="15" s="1"/>
  <c r="AX56" i="15"/>
  <c r="AZ56" i="15" s="1"/>
  <c r="BI56" i="15" s="1"/>
  <c r="BI473" i="15"/>
  <c r="BI203" i="15"/>
  <c r="BI30" i="15"/>
  <c r="BI158" i="15"/>
  <c r="BI1142" i="15"/>
  <c r="AX845" i="15"/>
  <c r="AZ845" i="15" s="1"/>
  <c r="BI845" i="15" s="1"/>
  <c r="AX697" i="15"/>
  <c r="AZ697" i="15" s="1"/>
  <c r="BI697" i="15" s="1"/>
  <c r="AX696" i="15"/>
  <c r="AZ696" i="15" s="1"/>
  <c r="BI696" i="15" s="1"/>
  <c r="BI129" i="15"/>
  <c r="BI106" i="15"/>
  <c r="AX875" i="15"/>
  <c r="AZ875" i="15" s="1"/>
  <c r="BI875" i="15" s="1"/>
  <c r="AX695" i="15"/>
  <c r="AZ695" i="15" s="1"/>
  <c r="BI695" i="15" s="1"/>
  <c r="AX148" i="15"/>
  <c r="AZ148" i="15" s="1"/>
  <c r="BI148" i="15" s="1"/>
  <c r="BI849" i="15"/>
  <c r="BI789" i="15"/>
  <c r="AX715" i="15"/>
  <c r="AZ715" i="15" s="1"/>
  <c r="BI715" i="15" s="1"/>
  <c r="BI120" i="15"/>
  <c r="BI117" i="15"/>
  <c r="AX1024" i="15"/>
  <c r="AZ1024" i="15" s="1"/>
  <c r="BI1024" i="15" s="1"/>
  <c r="AX309" i="15"/>
  <c r="AZ309" i="15" s="1"/>
  <c r="BI309" i="15" s="1"/>
  <c r="AX193" i="15"/>
  <c r="AZ193" i="15" s="1"/>
  <c r="BI193" i="15" s="1"/>
  <c r="BI376" i="15"/>
  <c r="BI923" i="15"/>
  <c r="BI294" i="15"/>
  <c r="BI64" i="15"/>
  <c r="AX472" i="15"/>
  <c r="AZ472" i="15" s="1"/>
  <c r="BI472" i="15" s="1"/>
  <c r="BI1252" i="15"/>
  <c r="BI66" i="15"/>
  <c r="BI706" i="15"/>
  <c r="BI286" i="15"/>
  <c r="BI204" i="15"/>
  <c r="AX150" i="15"/>
  <c r="AZ150" i="15" s="1"/>
  <c r="BI150" i="15" s="1"/>
  <c r="BI122" i="15"/>
  <c r="BI27" i="15"/>
  <c r="AX956" i="15"/>
  <c r="AZ956" i="15" s="1"/>
  <c r="BI956" i="15" s="1"/>
  <c r="AX794" i="15"/>
  <c r="AZ794" i="15" s="1"/>
  <c r="BI794" i="15" s="1"/>
  <c r="BI1103" i="15"/>
  <c r="BI937" i="15"/>
  <c r="AX888" i="15"/>
  <c r="AZ888" i="15" s="1"/>
  <c r="BI888" i="15" s="1"/>
  <c r="AX843" i="15"/>
  <c r="AZ843" i="15" s="1"/>
  <c r="BI843" i="15" s="1"/>
  <c r="AX618" i="15"/>
  <c r="AZ618" i="15" s="1"/>
  <c r="BI618" i="15" s="1"/>
  <c r="AX168" i="15"/>
  <c r="AZ168" i="15" s="1"/>
  <c r="BI168" i="15" s="1"/>
  <c r="BI386" i="15"/>
  <c r="BI834" i="15"/>
  <c r="BI339" i="15"/>
  <c r="BI1107" i="15"/>
  <c r="BI826" i="15"/>
  <c r="BI395" i="15"/>
  <c r="BI110" i="15"/>
  <c r="BI736" i="15"/>
  <c r="BI692" i="15"/>
  <c r="BI668" i="15"/>
  <c r="AX420" i="15"/>
  <c r="AZ420" i="15" s="1"/>
  <c r="BI420" i="15" s="1"/>
  <c r="AX155" i="15"/>
  <c r="AZ155" i="15" s="1"/>
  <c r="BI155" i="15" s="1"/>
  <c r="BI112" i="15"/>
  <c r="BI58" i="15"/>
  <c r="BI331" i="15"/>
  <c r="BI174" i="15"/>
  <c r="BI152" i="15"/>
  <c r="BI151" i="15"/>
  <c r="BI85" i="15"/>
  <c r="BI1065" i="15"/>
  <c r="BI508" i="15"/>
  <c r="BI422" i="15"/>
  <c r="AX378" i="15"/>
  <c r="AZ378" i="15" s="1"/>
  <c r="BI378" i="15" s="1"/>
  <c r="AZ1236" i="15"/>
  <c r="BI1236" i="15" s="1"/>
  <c r="BI1389" i="15"/>
  <c r="BI1102" i="15"/>
  <c r="AX1003" i="15"/>
  <c r="AZ1003" i="15" s="1"/>
  <c r="BI1003" i="15" s="1"/>
  <c r="BI917" i="15"/>
  <c r="BI930" i="15"/>
  <c r="AX895" i="15"/>
  <c r="AZ895" i="15" s="1"/>
  <c r="BI895" i="15" s="1"/>
  <c r="BI526" i="15"/>
  <c r="BI480" i="15"/>
  <c r="BI211" i="15"/>
  <c r="BI172" i="15"/>
  <c r="BI173" i="15"/>
  <c r="BI246" i="15"/>
  <c r="AZ1165" i="15"/>
  <c r="BI1165" i="15" s="1"/>
  <c r="BI1245" i="15"/>
  <c r="BI1326" i="15"/>
  <c r="BI1330" i="15"/>
  <c r="BI1145" i="15"/>
  <c r="BI62" i="15"/>
  <c r="AX1108" i="15"/>
  <c r="AZ1108" i="15" s="1"/>
  <c r="BI1108" i="15" s="1"/>
  <c r="BI1007" i="15"/>
  <c r="BI968" i="15"/>
  <c r="BI983" i="15"/>
  <c r="BI892" i="15"/>
  <c r="AX822" i="15"/>
  <c r="AZ822" i="15" s="1"/>
  <c r="BI822" i="15" s="1"/>
  <c r="AX778" i="15"/>
  <c r="AZ778" i="15" s="1"/>
  <c r="BI778" i="15" s="1"/>
  <c r="BI796" i="15"/>
  <c r="BI751" i="15"/>
  <c r="BI661" i="15"/>
  <c r="AX597" i="15"/>
  <c r="AZ597" i="15" s="1"/>
  <c r="BI597" i="15" s="1"/>
  <c r="AX520" i="15"/>
  <c r="AZ520" i="15" s="1"/>
  <c r="BI520" i="15" s="1"/>
  <c r="BI531" i="15"/>
  <c r="BI466" i="15"/>
  <c r="AX327" i="15"/>
  <c r="AZ327" i="15" s="1"/>
  <c r="BI327" i="15" s="1"/>
  <c r="BI354" i="15"/>
  <c r="BI302" i="15"/>
  <c r="AX282" i="15"/>
  <c r="AZ282" i="15" s="1"/>
  <c r="BI282" i="15" s="1"/>
  <c r="BI295" i="15"/>
  <c r="BI293" i="15"/>
  <c r="BI242" i="15"/>
  <c r="BI210" i="15"/>
  <c r="AX217" i="15"/>
  <c r="AZ217" i="15" s="1"/>
  <c r="BI217" i="15" s="1"/>
  <c r="AX130" i="15"/>
  <c r="AZ130" i="15" s="1"/>
  <c r="BI130" i="15" s="1"/>
  <c r="BI18" i="15"/>
  <c r="BI128" i="15"/>
  <c r="BI886" i="15"/>
  <c r="AX828" i="15"/>
  <c r="AZ828" i="15" s="1"/>
  <c r="BI828" i="15" s="1"/>
  <c r="AX689" i="15"/>
  <c r="AZ689" i="15" s="1"/>
  <c r="BI689" i="15" s="1"/>
  <c r="BI467" i="15"/>
  <c r="BI436" i="15"/>
  <c r="AX424" i="15"/>
  <c r="AZ424" i="15" s="1"/>
  <c r="BI424" i="15" s="1"/>
  <c r="BI379" i="15"/>
  <c r="BI241" i="15"/>
  <c r="BI166" i="15"/>
  <c r="AZ1563" i="15"/>
  <c r="BI1563" i="15" s="1"/>
  <c r="BI1182" i="15"/>
  <c r="BI521" i="15"/>
  <c r="BI510" i="15"/>
  <c r="BI1285" i="15"/>
  <c r="BI553" i="15"/>
  <c r="BI1111" i="15"/>
  <c r="BI1322" i="15"/>
  <c r="BI462" i="15"/>
  <c r="BI78" i="15"/>
  <c r="BI1097" i="15"/>
  <c r="BI26" i="15"/>
  <c r="BI392" i="15"/>
  <c r="BI1388" i="15"/>
  <c r="BI1276" i="15"/>
  <c r="BI394" i="15"/>
  <c r="BI63" i="15"/>
  <c r="BI805" i="15"/>
  <c r="BI1020" i="15"/>
  <c r="BI962" i="15"/>
  <c r="AX877" i="15"/>
  <c r="AZ877" i="15" s="1"/>
  <c r="BI877" i="15" s="1"/>
  <c r="BI885" i="15"/>
  <c r="BI795" i="15"/>
  <c r="AX741" i="15"/>
  <c r="AZ741" i="15" s="1"/>
  <c r="BI741" i="15" s="1"/>
  <c r="AX710" i="15"/>
  <c r="AZ710" i="15" s="1"/>
  <c r="BI710" i="15" s="1"/>
  <c r="AX666" i="15"/>
  <c r="AZ666" i="15" s="1"/>
  <c r="BI666" i="15" s="1"/>
  <c r="AX644" i="15"/>
  <c r="AZ644" i="15" s="1"/>
  <c r="BI644" i="15" s="1"/>
  <c r="BI623" i="15"/>
  <c r="BI602" i="15"/>
  <c r="BI596" i="15"/>
  <c r="AX612" i="15"/>
  <c r="AZ612" i="15" s="1"/>
  <c r="BI612" i="15" s="1"/>
  <c r="BI556" i="15"/>
  <c r="BI577" i="15"/>
  <c r="BI511" i="15"/>
  <c r="AX470" i="15"/>
  <c r="AZ470" i="15" s="1"/>
  <c r="BI470" i="15" s="1"/>
  <c r="BI418" i="15"/>
  <c r="AX426" i="15"/>
  <c r="AZ426" i="15" s="1"/>
  <c r="BI426" i="15" s="1"/>
  <c r="BI393" i="15"/>
  <c r="BI336" i="15"/>
  <c r="AX346" i="15"/>
  <c r="AZ346" i="15" s="1"/>
  <c r="BI346" i="15" s="1"/>
  <c r="AX153" i="15"/>
  <c r="AZ153" i="15" s="1"/>
  <c r="BI153" i="15" s="1"/>
  <c r="BI1196" i="15"/>
  <c r="BI1156" i="15"/>
  <c r="BI465" i="15"/>
  <c r="BI1294" i="15"/>
  <c r="BI1160" i="15"/>
  <c r="BI17" i="15"/>
  <c r="BI961" i="15"/>
  <c r="BI552" i="15"/>
  <c r="BI758" i="15"/>
  <c r="BI300" i="15"/>
  <c r="BI352" i="15"/>
  <c r="BI1147" i="15"/>
  <c r="BI398" i="15"/>
  <c r="BI1242" i="15"/>
  <c r="BI262" i="15"/>
  <c r="BI1230" i="15"/>
  <c r="BI1203" i="15"/>
  <c r="BI532" i="15"/>
  <c r="BI1336" i="15"/>
  <c r="BI872" i="15"/>
  <c r="BI1233" i="15"/>
  <c r="BI1146" i="15"/>
  <c r="BI1287" i="15"/>
  <c r="BI283" i="15"/>
  <c r="BI240" i="15"/>
  <c r="BI345" i="15"/>
  <c r="BI976" i="15"/>
  <c r="BI256" i="15"/>
  <c r="BI1324" i="15"/>
  <c r="BI516" i="15"/>
  <c r="BI255" i="15"/>
  <c r="BI893" i="15"/>
  <c r="BI335" i="15"/>
  <c r="BI517" i="15"/>
  <c r="BI1226" i="15"/>
  <c r="BI512" i="15"/>
  <c r="BI243" i="15"/>
  <c r="BI1154" i="15"/>
  <c r="BI196" i="15"/>
  <c r="BI1138" i="15"/>
  <c r="BI827" i="15"/>
  <c r="BI1161" i="15"/>
  <c r="AZ1517" i="15"/>
  <c r="BI1517" i="15" s="1"/>
  <c r="BI1159" i="15"/>
  <c r="BI1006" i="15"/>
  <c r="BI1342" i="15"/>
  <c r="BI1327" i="15"/>
  <c r="BI396" i="15"/>
  <c r="BI1139" i="15"/>
  <c r="BI1051" i="15"/>
  <c r="BI1117" i="15"/>
  <c r="BI705" i="15"/>
  <c r="BI1163" i="15"/>
  <c r="BI938" i="15"/>
  <c r="BI570" i="15"/>
  <c r="BI487" i="15"/>
  <c r="BI1066" i="15"/>
  <c r="BI916" i="15"/>
  <c r="BI1335" i="15"/>
  <c r="BI1072" i="15"/>
  <c r="BI1291" i="15"/>
  <c r="BI624" i="15"/>
  <c r="BI1027" i="15"/>
  <c r="BI1162" i="15"/>
  <c r="BI442" i="15"/>
  <c r="BI912" i="15"/>
  <c r="BI1096" i="15"/>
  <c r="BI390" i="15"/>
  <c r="BI1246" i="15"/>
  <c r="BI802" i="15"/>
  <c r="BI1290" i="15"/>
  <c r="BI307" i="15"/>
  <c r="BI1231" i="15"/>
  <c r="BI757" i="15"/>
  <c r="BI868" i="15"/>
  <c r="BI337" i="15"/>
  <c r="BI165" i="15"/>
  <c r="BI841" i="15"/>
  <c r="BI263" i="15"/>
  <c r="BI622" i="15"/>
  <c r="BI840" i="15"/>
  <c r="BI218" i="15"/>
  <c r="BI1297" i="15"/>
  <c r="BI1052" i="15"/>
  <c r="BI738" i="15"/>
  <c r="BI571" i="15"/>
  <c r="BI1028" i="15"/>
  <c r="BI1110" i="15"/>
  <c r="BI213" i="15"/>
  <c r="BI399" i="15"/>
  <c r="BI975" i="15"/>
  <c r="BI391" i="15"/>
  <c r="BI871" i="15"/>
  <c r="BI488" i="15"/>
  <c r="BI848" i="15"/>
  <c r="BI287" i="15"/>
  <c r="BI616" i="15"/>
  <c r="BI1186" i="15"/>
  <c r="BI1021" i="15"/>
  <c r="BI443" i="15"/>
  <c r="BI1073" i="15"/>
  <c r="BI525" i="15"/>
  <c r="BI481" i="15"/>
  <c r="BI1361" i="15"/>
  <c r="AZ1660" i="15"/>
  <c r="BI1660" i="15" s="1"/>
  <c r="BI197" i="15"/>
  <c r="BI737" i="15"/>
  <c r="BI125" i="15"/>
  <c r="BI803" i="15"/>
  <c r="BI713" i="15"/>
  <c r="BI660" i="15"/>
  <c r="BI308" i="15"/>
  <c r="BI561" i="15"/>
  <c r="BI565" i="15"/>
  <c r="BI555" i="15"/>
  <c r="BI1120" i="15"/>
  <c r="BI574" i="15"/>
  <c r="BI573" i="15"/>
  <c r="BI1106" i="15"/>
  <c r="BI528" i="15"/>
  <c r="BI601" i="15"/>
  <c r="BI468" i="15"/>
  <c r="BI580" i="15"/>
  <c r="BI1115" i="15"/>
  <c r="BI440" i="15"/>
  <c r="BI522" i="15"/>
  <c r="BI558" i="15"/>
  <c r="BI1200" i="15"/>
  <c r="BI984" i="15"/>
  <c r="BI1255" i="15"/>
  <c r="BI1113" i="15"/>
  <c r="BI301" i="15"/>
  <c r="BI509" i="15"/>
  <c r="BI1092" i="15"/>
  <c r="BI572" i="15"/>
  <c r="BI389" i="15"/>
  <c r="BI200" i="15"/>
  <c r="BI782" i="15"/>
  <c r="BI461" i="15"/>
  <c r="BI1298" i="15"/>
  <c r="BI1232" i="15"/>
  <c r="BI1201" i="15"/>
  <c r="BI712" i="15"/>
  <c r="BI933" i="15"/>
  <c r="BI1390" i="15"/>
  <c r="BI557" i="15"/>
  <c r="BI421" i="15"/>
  <c r="BI647" i="15"/>
  <c r="BI691" i="15"/>
  <c r="BI1337" i="15"/>
  <c r="BI332" i="15"/>
  <c r="BI1343" i="15"/>
  <c r="BI1237" i="15"/>
  <c r="BI982" i="15"/>
  <c r="BI1118" i="15"/>
  <c r="AX604" i="15"/>
  <c r="AZ604" i="15" s="1"/>
  <c r="BI604" i="15" s="1"/>
  <c r="BI646" i="15"/>
  <c r="BI353" i="15"/>
  <c r="AX1421" i="15"/>
  <c r="AZ1421" i="15" s="1"/>
  <c r="BI1421" i="15" s="1"/>
  <c r="AX1503" i="15"/>
  <c r="AZ1503" i="15" s="1"/>
  <c r="BI1503" i="15" s="1"/>
  <c r="AX1345" i="15"/>
  <c r="AZ1345" i="15" s="1"/>
  <c r="BI1345" i="15" s="1"/>
  <c r="AX175" i="15"/>
  <c r="AZ175" i="15" s="1"/>
  <c r="BI175" i="15" s="1"/>
  <c r="BI931" i="15"/>
  <c r="BI377" i="15"/>
  <c r="BI435" i="15"/>
  <c r="BI1253" i="15"/>
  <c r="BI750" i="15"/>
  <c r="BI430" i="15"/>
  <c r="BI1155" i="15"/>
  <c r="AX759" i="15"/>
  <c r="AZ759" i="15" s="1"/>
  <c r="BI759" i="15" s="1"/>
  <c r="BI823" i="15"/>
  <c r="BI397" i="15"/>
  <c r="BI13" i="15"/>
  <c r="BI1381" i="15"/>
  <c r="BI578" i="15"/>
  <c r="AX530" i="15"/>
  <c r="AZ530" i="15" s="1"/>
  <c r="BI530" i="15" s="1"/>
  <c r="BI1207" i="15"/>
  <c r="BI1383" i="15"/>
  <c r="BI1025" i="15"/>
  <c r="BI760" i="15"/>
  <c r="BI1367" i="15"/>
  <c r="BI310" i="15"/>
  <c r="BI1344" i="15"/>
  <c r="BI1382" i="15"/>
  <c r="AX1075" i="15"/>
  <c r="AZ1075" i="15" s="1"/>
  <c r="BI1075" i="15" s="1"/>
  <c r="AX1379" i="15"/>
  <c r="AZ1379" i="15" s="1"/>
  <c r="BI1379" i="15" s="1"/>
  <c r="AX1504" i="15"/>
  <c r="AZ1504" i="15" s="1"/>
  <c r="BI1504" i="15" s="1"/>
  <c r="AX1368" i="15"/>
  <c r="AZ1368" i="15" s="1"/>
  <c r="BI1368" i="15" s="1"/>
  <c r="AX1373" i="15"/>
  <c r="AZ1373" i="15" s="1"/>
  <c r="BI1373" i="15" s="1"/>
  <c r="AX1587" i="15"/>
  <c r="AV1587" i="15"/>
  <c r="AX40" i="15"/>
  <c r="AZ40" i="15" s="1"/>
  <c r="BI40" i="15" s="1"/>
  <c r="AX1594" i="15"/>
  <c r="AZ1594" i="15" s="1"/>
  <c r="BI1594" i="15" s="1"/>
  <c r="AX1254" i="15"/>
  <c r="AZ1254" i="15" s="1"/>
  <c r="BI1254" i="15" s="1"/>
  <c r="AX444" i="15"/>
  <c r="AZ444" i="15" s="1"/>
  <c r="BI444" i="15" s="1"/>
  <c r="AX1384" i="15"/>
  <c r="AZ1384" i="15" s="1"/>
  <c r="BI1384" i="15" s="1"/>
  <c r="AX1546" i="15"/>
  <c r="AZ1546" i="15" s="1"/>
  <c r="BI1546" i="15" s="1"/>
  <c r="AX847" i="15"/>
  <c r="AZ847" i="15" s="1"/>
  <c r="BI847" i="15" s="1"/>
  <c r="BI157" i="15"/>
  <c r="BI214" i="15"/>
  <c r="BI652" i="15"/>
  <c r="BI1318" i="15"/>
  <c r="BI1338" i="15"/>
  <c r="BI1323" i="15"/>
  <c r="BI1317" i="15"/>
  <c r="BI1319" i="15"/>
  <c r="BI1331" i="15"/>
  <c r="BI1332" i="15"/>
  <c r="BI1320" i="15"/>
  <c r="BI1339" i="15"/>
  <c r="BI1325" i="15"/>
  <c r="BI1340" i="15"/>
  <c r="BI1316" i="15"/>
  <c r="BI1333" i="15"/>
  <c r="BI1334" i="15"/>
  <c r="BI1189" i="15"/>
  <c r="BI1183" i="15"/>
  <c r="BI1137" i="15"/>
  <c r="BI1152" i="15"/>
  <c r="BI929" i="15"/>
  <c r="BI918" i="15"/>
  <c r="BI913" i="15"/>
  <c r="AX707" i="15"/>
  <c r="AZ707" i="15" s="1"/>
  <c r="BI707" i="15" s="1"/>
  <c r="AX603" i="15"/>
  <c r="AZ603" i="15" s="1"/>
  <c r="BI603" i="15" s="1"/>
  <c r="AX610" i="15"/>
  <c r="AZ610" i="15" s="1"/>
  <c r="BI610" i="15" s="1"/>
  <c r="BI568" i="15"/>
  <c r="BI567" i="15"/>
  <c r="BI524" i="15"/>
  <c r="AX478" i="15"/>
  <c r="AZ478" i="15" s="1"/>
  <c r="BI478" i="15" s="1"/>
  <c r="BI485" i="15"/>
  <c r="AX434" i="15"/>
  <c r="AZ434" i="15" s="1"/>
  <c r="BI434" i="15" s="1"/>
  <c r="BI439" i="15"/>
  <c r="AX375" i="15"/>
  <c r="AZ375" i="15" s="1"/>
  <c r="BI375" i="15" s="1"/>
  <c r="BI261" i="15"/>
  <c r="BI251" i="15"/>
  <c r="BI250" i="15"/>
  <c r="BI254" i="15"/>
  <c r="BI237" i="15"/>
  <c r="BI258" i="15"/>
  <c r="BI239" i="15"/>
  <c r="BI253" i="15"/>
  <c r="AX212" i="15"/>
  <c r="AZ212" i="15" s="1"/>
  <c r="BI212" i="15" s="1"/>
  <c r="BI650" i="15"/>
  <c r="BI934" i="15"/>
  <c r="BI1062" i="15"/>
  <c r="BI162" i="15"/>
  <c r="BI1140" i="15"/>
  <c r="BI645" i="15"/>
  <c r="BI163" i="15"/>
  <c r="BI209" i="15"/>
  <c r="BI171" i="15"/>
  <c r="BI476" i="15"/>
  <c r="BI663" i="15"/>
  <c r="BI1157" i="15"/>
  <c r="BI702" i="15"/>
  <c r="BI711" i="15"/>
  <c r="BI777" i="15"/>
  <c r="BI787" i="15"/>
  <c r="BI486" i="15"/>
  <c r="BI964" i="15"/>
  <c r="BI245" i="15"/>
  <c r="BI507" i="15"/>
  <c r="BI566" i="15"/>
  <c r="BI1099" i="15"/>
  <c r="BI527" i="15"/>
  <c r="BI1060" i="15"/>
  <c r="BI870" i="15"/>
  <c r="BI1234" i="15"/>
  <c r="BI1190" i="15"/>
  <c r="BI247" i="15"/>
  <c r="BI1095" i="15"/>
  <c r="BI1227" i="15"/>
  <c r="BI1198" i="15"/>
  <c r="BI1248" i="15"/>
  <c r="BI959" i="15"/>
  <c r="BI559" i="15"/>
  <c r="BI1195" i="15"/>
  <c r="BI1235" i="15"/>
  <c r="BI236" i="15"/>
  <c r="AX417" i="15"/>
  <c r="AZ417" i="15" s="1"/>
  <c r="BI417" i="15" s="1"/>
  <c r="BI514" i="15"/>
  <c r="BI562" i="15"/>
  <c r="BI303" i="15"/>
  <c r="BI1197" i="15"/>
  <c r="BI1247" i="15"/>
  <c r="BI192" i="15"/>
  <c r="BI299" i="15"/>
  <c r="BI238" i="15"/>
  <c r="BI515" i="15"/>
  <c r="BI560" i="15"/>
  <c r="BI1094" i="15"/>
  <c r="BI1136" i="15"/>
  <c r="BI831" i="15"/>
  <c r="BI793" i="15"/>
  <c r="BI483" i="15"/>
  <c r="AX1341" i="15"/>
  <c r="AZ1341" i="15" s="1"/>
  <c r="BI1341" i="15" s="1"/>
  <c r="BI1272" i="15"/>
  <c r="BI1275" i="15"/>
  <c r="BI1289" i="15"/>
  <c r="BI1293" i="15"/>
  <c r="BI1271" i="15"/>
  <c r="AX1296" i="15"/>
  <c r="AZ1296" i="15" s="1"/>
  <c r="BI1296" i="15" s="1"/>
  <c r="BI1278" i="15"/>
  <c r="BI1280" i="15"/>
  <c r="BI1282" i="15"/>
  <c r="BI1274" i="15"/>
  <c r="BI1288" i="15"/>
  <c r="BI1292" i="15"/>
  <c r="BI1295" i="15"/>
  <c r="BI1279" i="15"/>
  <c r="BI1273" i="15"/>
  <c r="BI1286" i="15"/>
  <c r="BI1281" i="15"/>
  <c r="BI1251" i="15"/>
  <c r="BI1228" i="15"/>
  <c r="BI1249" i="15"/>
  <c r="BI1243" i="15"/>
  <c r="BI1240" i="15"/>
  <c r="BI1229" i="15"/>
  <c r="BI1241" i="15"/>
  <c r="BI1250" i="15"/>
  <c r="BI1244" i="15"/>
  <c r="AX1181" i="15"/>
  <c r="AZ1181" i="15" s="1"/>
  <c r="BI1181" i="15" s="1"/>
  <c r="BI1192" i="15"/>
  <c r="BI1206" i="15"/>
  <c r="BI1204" i="15"/>
  <c r="BI1199" i="15"/>
  <c r="BI1185" i="15"/>
  <c r="BI1202" i="15"/>
  <c r="BI1184" i="15"/>
  <c r="BI1205" i="15"/>
  <c r="BI1191" i="15"/>
  <c r="BI1153" i="15"/>
  <c r="BI1144" i="15"/>
  <c r="BI1158" i="15"/>
  <c r="BI1151" i="15"/>
  <c r="BI1150" i="15"/>
  <c r="BI1116" i="15"/>
  <c r="AX1101" i="15"/>
  <c r="AZ1101" i="15" s="1"/>
  <c r="BI1101" i="15" s="1"/>
  <c r="BI1114" i="15"/>
  <c r="BI1100" i="15"/>
  <c r="BI1098" i="15"/>
  <c r="BI1109" i="15"/>
  <c r="BI1105" i="15"/>
  <c r="BI1112" i="15"/>
  <c r="BI1091" i="15"/>
  <c r="AX1071" i="15"/>
  <c r="AZ1071" i="15" s="1"/>
  <c r="BI1071" i="15" s="1"/>
  <c r="BI1005" i="15"/>
  <c r="BI1018" i="15"/>
  <c r="BI966" i="15"/>
  <c r="AX880" i="15"/>
  <c r="AZ880" i="15" s="1"/>
  <c r="BI880" i="15" s="1"/>
  <c r="BI887" i="15"/>
  <c r="BI838" i="15"/>
  <c r="BI776" i="15"/>
  <c r="BI733" i="15"/>
  <c r="BI708" i="15"/>
  <c r="AX667" i="15"/>
  <c r="AZ667" i="15" s="1"/>
  <c r="BI667" i="15" s="1"/>
  <c r="BI651" i="15"/>
  <c r="BI641" i="15"/>
  <c r="AX619" i="15"/>
  <c r="AZ619" i="15" s="1"/>
  <c r="BI619" i="15" s="1"/>
  <c r="AX620" i="15"/>
  <c r="AZ620" i="15" s="1"/>
  <c r="BI620" i="15" s="1"/>
  <c r="AX614" i="15"/>
  <c r="AZ614" i="15" s="1"/>
  <c r="BI614" i="15" s="1"/>
  <c r="BI569" i="15"/>
  <c r="BI551" i="15"/>
  <c r="BI575" i="15"/>
  <c r="BI554" i="15"/>
  <c r="BI523" i="15"/>
  <c r="BI529" i="15"/>
  <c r="BI513" i="15"/>
  <c r="AX433" i="15"/>
  <c r="AZ433" i="15" s="1"/>
  <c r="BI433" i="15" s="1"/>
  <c r="BI371" i="15"/>
  <c r="BI333" i="15"/>
  <c r="BI285" i="15"/>
  <c r="BI290" i="15"/>
  <c r="BI297" i="15"/>
  <c r="AX244" i="15"/>
  <c r="AZ244" i="15" s="1"/>
  <c r="BI244" i="15" s="1"/>
  <c r="BI259" i="15"/>
  <c r="BI252" i="15"/>
  <c r="BI260" i="15"/>
  <c r="BI216" i="15"/>
  <c r="BI191" i="15"/>
  <c r="BI351" i="15"/>
  <c r="BI469" i="15"/>
  <c r="BI911" i="15"/>
  <c r="BI979" i="15"/>
  <c r="BI821" i="15"/>
  <c r="BI1067" i="15"/>
  <c r="BI154" i="15"/>
  <c r="BI915" i="15"/>
  <c r="BI1061" i="15"/>
  <c r="BI284" i="15"/>
  <c r="BI658" i="15"/>
  <c r="BI972" i="15"/>
  <c r="BI328" i="15"/>
  <c r="BI965" i="15"/>
  <c r="BI657" i="15"/>
  <c r="BI693" i="15"/>
  <c r="BI830" i="15"/>
  <c r="BI306" i="15"/>
  <c r="BI655" i="15"/>
  <c r="BI686" i="15"/>
  <c r="BI1004" i="15"/>
  <c r="BI873" i="15"/>
  <c r="BI1010" i="15"/>
  <c r="BI340" i="15"/>
  <c r="BI205" i="15"/>
  <c r="BI649" i="15"/>
  <c r="BI475" i="15"/>
  <c r="BI195" i="15"/>
  <c r="BI202" i="15"/>
  <c r="BI161" i="15"/>
  <c r="BI842" i="15"/>
  <c r="BI801" i="15"/>
  <c r="BI659" i="15"/>
  <c r="BI704" i="15"/>
  <c r="BI866" i="15"/>
  <c r="BI920" i="15"/>
  <c r="BI334" i="15"/>
  <c r="BI656" i="15"/>
  <c r="BI164" i="15"/>
  <c r="BI967" i="15"/>
  <c r="BI419" i="15"/>
  <c r="BI1001" i="15"/>
  <c r="BI169" i="15"/>
  <c r="AX607" i="15"/>
  <c r="AZ607" i="15" s="1"/>
  <c r="BI607" i="15" s="1"/>
  <c r="BI869" i="15"/>
  <c r="BI694" i="15"/>
  <c r="BI423" i="15"/>
  <c r="BI978" i="15"/>
  <c r="BI208" i="15"/>
  <c r="BI416" i="15"/>
  <c r="AX665" i="15"/>
  <c r="AZ665" i="15" s="1"/>
  <c r="BI665" i="15" s="1"/>
  <c r="BI971" i="15"/>
  <c r="BI471" i="15"/>
  <c r="BI797" i="15"/>
  <c r="BI201" i="15"/>
  <c r="AX613" i="15"/>
  <c r="AZ613" i="15" s="1"/>
  <c r="BI613" i="15" s="1"/>
  <c r="BI1022" i="15"/>
  <c r="AX118" i="15"/>
  <c r="AZ118" i="15" s="1"/>
  <c r="BI118" i="15" s="1"/>
  <c r="AX102" i="15"/>
  <c r="AZ102" i="15" s="1"/>
  <c r="BI102" i="15" s="1"/>
  <c r="AX257" i="15"/>
  <c r="AZ257" i="15" s="1"/>
  <c r="BI257" i="15" s="1"/>
  <c r="AX700" i="15"/>
  <c r="AZ700" i="15" s="1"/>
  <c r="BI700" i="15" s="1"/>
  <c r="AX963" i="15"/>
  <c r="AZ963" i="15" s="1"/>
  <c r="BI963" i="15" s="1"/>
  <c r="AX600" i="15"/>
  <c r="AZ600" i="15" s="1"/>
  <c r="BI600" i="15" s="1"/>
  <c r="AX747" i="15"/>
  <c r="AZ747" i="15" s="1"/>
  <c r="BI747" i="15" s="1"/>
  <c r="AX343" i="15"/>
  <c r="AZ343" i="15" s="1"/>
  <c r="BI343" i="15" s="1"/>
  <c r="AX690" i="15"/>
  <c r="AZ690" i="15" s="1"/>
  <c r="BI690" i="15" s="1"/>
  <c r="AX606" i="15"/>
  <c r="AZ606" i="15" s="1"/>
  <c r="BI606" i="15" s="1"/>
  <c r="AX288" i="15"/>
  <c r="AZ288" i="15" s="1"/>
  <c r="BI288" i="15" s="1"/>
  <c r="AX1015" i="15"/>
  <c r="AZ1015" i="15" s="1"/>
  <c r="BI1015" i="15" s="1"/>
  <c r="AX839" i="15"/>
  <c r="AZ839" i="15" s="1"/>
  <c r="BI839" i="15" s="1"/>
  <c r="AX781" i="15"/>
  <c r="AZ781" i="15" s="1"/>
  <c r="BI781" i="15" s="1"/>
  <c r="AX611" i="15"/>
  <c r="AZ611" i="15" s="1"/>
  <c r="BI611" i="15" s="1"/>
  <c r="AX198" i="15"/>
  <c r="AZ198" i="15" s="1"/>
  <c r="BI198" i="15" s="1"/>
  <c r="AX1208" i="15"/>
  <c r="AZ1208" i="15" s="1"/>
  <c r="BI1208" i="15" s="1"/>
  <c r="AX37" i="15"/>
  <c r="AZ37" i="15" s="1"/>
  <c r="BI37" i="15" s="1"/>
  <c r="AX147" i="15"/>
  <c r="AZ147" i="15" s="1"/>
  <c r="BI147" i="15" s="1"/>
  <c r="AX32" i="15"/>
  <c r="AZ32" i="15" s="1"/>
  <c r="BI32" i="15" s="1"/>
  <c r="AX576" i="15"/>
  <c r="AZ576" i="15" s="1"/>
  <c r="BI576" i="15" s="1"/>
  <c r="AX1019" i="15"/>
  <c r="AZ1019" i="15" s="1"/>
  <c r="BI1019" i="15" s="1"/>
  <c r="AX1093" i="15"/>
  <c r="AZ1093" i="15" s="1"/>
  <c r="BI1093" i="15" s="1"/>
  <c r="AX1188" i="15"/>
  <c r="AZ1188" i="15" s="1"/>
  <c r="BI1188" i="15" s="1"/>
  <c r="AX533" i="15"/>
  <c r="AZ533" i="15" s="1"/>
  <c r="BI533" i="15" s="1"/>
  <c r="AX1026" i="15"/>
  <c r="AZ1026" i="15" s="1"/>
  <c r="BI1026" i="15" s="1"/>
  <c r="AX615" i="15"/>
  <c r="AZ615" i="15" s="1"/>
  <c r="BI615" i="15" s="1"/>
  <c r="AX605" i="15"/>
  <c r="AZ605" i="15" s="1"/>
  <c r="BI605" i="15" s="1"/>
  <c r="AX160" i="15"/>
  <c r="AZ160" i="15" s="1"/>
  <c r="BI160" i="15" s="1"/>
  <c r="AX16" i="15"/>
  <c r="AZ16" i="15" s="1"/>
  <c r="BI16" i="15" s="1"/>
  <c r="AZ1587" i="15" l="1"/>
  <c r="BI1587" i="15" s="1"/>
</calcChain>
</file>

<file path=xl/comments1.xml><?xml version="1.0" encoding="utf-8"?>
<comments xmlns="http://schemas.openxmlformats.org/spreadsheetml/2006/main">
  <authors>
    <author>senuma2016</author>
  </authors>
  <commentList>
    <comment ref="AW10" authorId="0" shapeId="0">
      <text>
        <r>
          <rPr>
            <sz val="9"/>
            <color indexed="81"/>
            <rFont val="ＭＳ Ｐゴシック"/>
            <family val="3"/>
            <charset val="128"/>
          </rPr>
          <t>申請があった場合に、申請時間にする。</t>
        </r>
      </text>
    </comment>
    <comment ref="AY10" authorId="0" shapeId="0">
      <text>
        <r>
          <rPr>
            <sz val="9"/>
            <color indexed="81"/>
            <rFont val="ＭＳ Ｐゴシック"/>
            <family val="3"/>
            <charset val="128"/>
          </rPr>
          <t>申請があった場合に、申請時間にする。</t>
        </r>
      </text>
    </comment>
    <comment ref="AW11" authorId="0" shapeId="0">
      <text>
        <r>
          <rPr>
            <b/>
            <sz val="9"/>
            <color indexed="81"/>
            <rFont val="ＭＳ Ｐゴシック"/>
            <family val="3"/>
            <charset val="128"/>
          </rPr>
          <t>senuma2016:</t>
        </r>
        <r>
          <rPr>
            <sz val="9"/>
            <color indexed="81"/>
            <rFont val="ＭＳ Ｐゴシック"/>
            <family val="3"/>
            <charset val="128"/>
          </rPr>
          <t xml:space="preserve">
</t>
        </r>
      </text>
    </comment>
    <comment ref="AW551" authorId="0" shapeId="0">
      <text>
        <r>
          <rPr>
            <b/>
            <sz val="9"/>
            <color indexed="81"/>
            <rFont val="ＭＳ Ｐゴシック"/>
            <family val="3"/>
            <charset val="128"/>
          </rPr>
          <t>senuma2016:</t>
        </r>
        <r>
          <rPr>
            <sz val="9"/>
            <color indexed="81"/>
            <rFont val="ＭＳ Ｐゴシック"/>
            <family val="3"/>
            <charset val="128"/>
          </rPr>
          <t xml:space="preserve">
</t>
        </r>
      </text>
    </comment>
    <comment ref="AW956" authorId="0" shapeId="0">
      <text>
        <r>
          <rPr>
            <b/>
            <sz val="9"/>
            <color indexed="81"/>
            <rFont val="ＭＳ Ｐゴシック"/>
            <family val="3"/>
            <charset val="128"/>
          </rPr>
          <t>senuma2016:</t>
        </r>
        <r>
          <rPr>
            <sz val="9"/>
            <color indexed="81"/>
            <rFont val="ＭＳ Ｐゴシック"/>
            <family val="3"/>
            <charset val="128"/>
          </rPr>
          <t xml:space="preserve">
</t>
        </r>
      </text>
    </comment>
    <comment ref="AW1316" authorId="0" shapeId="0">
      <text>
        <r>
          <rPr>
            <b/>
            <sz val="9"/>
            <color indexed="81"/>
            <rFont val="ＭＳ Ｐゴシック"/>
            <family val="3"/>
            <charset val="128"/>
          </rPr>
          <t>senuma2016:</t>
        </r>
        <r>
          <rPr>
            <sz val="9"/>
            <color indexed="81"/>
            <rFont val="ＭＳ Ｐゴシック"/>
            <family val="3"/>
            <charset val="128"/>
          </rPr>
          <t xml:space="preserve">
</t>
        </r>
      </text>
    </comment>
    <comment ref="AW1676" authorId="0" shapeId="0">
      <text>
        <r>
          <rPr>
            <b/>
            <sz val="9"/>
            <color indexed="81"/>
            <rFont val="ＭＳ Ｐゴシック"/>
            <family val="3"/>
            <charset val="128"/>
          </rPr>
          <t>senuma2016:</t>
        </r>
        <r>
          <rPr>
            <sz val="9"/>
            <color indexed="81"/>
            <rFont val="ＭＳ Ｐゴシック"/>
            <family val="3"/>
            <charset val="128"/>
          </rPr>
          <t xml:space="preserve">
</t>
        </r>
      </text>
    </comment>
    <comment ref="AW2081" authorId="0" shapeId="0">
      <text>
        <r>
          <rPr>
            <b/>
            <sz val="9"/>
            <color indexed="81"/>
            <rFont val="ＭＳ Ｐゴシック"/>
            <family val="3"/>
            <charset val="128"/>
          </rPr>
          <t>senuma2016:</t>
        </r>
        <r>
          <rPr>
            <sz val="9"/>
            <color indexed="81"/>
            <rFont val="ＭＳ Ｐゴシック"/>
            <family val="3"/>
            <charset val="128"/>
          </rPr>
          <t xml:space="preserve">
</t>
        </r>
      </text>
    </comment>
  </commentList>
</comments>
</file>

<file path=xl/comments2.xml><?xml version="1.0" encoding="utf-8"?>
<comments xmlns="http://schemas.openxmlformats.org/spreadsheetml/2006/main">
  <authors>
    <author>Imai Sugako</author>
  </authors>
  <commentList>
    <comment ref="AR10" authorId="0" shapeId="0">
      <text>
        <r>
          <rPr>
            <sz val="9"/>
            <color indexed="81"/>
            <rFont val="ＭＳ Ｐゴシック"/>
            <family val="3"/>
            <charset val="128"/>
          </rPr>
          <t xml:space="preserve">=IF($G11="","",IF($X11="TC",INDEX(カレンダマスタ!$I$26:$O$31,MATCH($G11,カレンダマスタ!$H$26:$H$31,1),MATCH($H11,カレンダマスタ!$I$25:$O$25,1)),
IF($X11="本社",INDEX(カレンダマスタ!$I$36:$O$41,MATCH($G11,カレンダマスタ!$H$36:$H$41,1),MATCH($H11,カレンダマスタ!$I$35:$O$35,1)),
IF($X11="東京C",INDEX(カレンダマスタ!$I$46:$O$51,MATCH($G11,カレンダマスタ!$H$46:$H$51,1),MATCH($H11,カレンダマスタ!$I$45:$O$45,1)),
IF($X11="東京TC",INDEX(カレンダマスタ!$I$56:$O$61,MATCH($G11,カレンダマスタ!$H$56:$H$61,1),MATCH($H11,カレンダマスタ!$I$55:$O$55,1)),"")))))
</t>
        </r>
      </text>
    </comment>
  </commentList>
</comments>
</file>

<file path=xl/comments3.xml><?xml version="1.0" encoding="utf-8"?>
<comments xmlns="http://schemas.openxmlformats.org/spreadsheetml/2006/main">
  <authors>
    <author>toriyabe</author>
    <author>瀨沼</author>
  </authors>
  <commentList>
    <comment ref="D3" authorId="0" shapeId="0">
      <text>
        <r>
          <rPr>
            <b/>
            <sz val="9"/>
            <color indexed="81"/>
            <rFont val="ＭＳ Ｐゴシック"/>
            <family val="3"/>
            <charset val="128"/>
          </rPr>
          <t>処理対象年月日を
yyyy/mm/ddの形式で入力します。</t>
        </r>
      </text>
    </comment>
    <comment ref="F6" authorId="1" shapeId="0">
      <text>
        <r>
          <rPr>
            <sz val="9"/>
            <color indexed="81"/>
            <rFont val="ＭＳ Ｐゴシック"/>
            <family val="3"/>
            <charset val="128"/>
          </rPr>
          <t>Ctrl+Shift+Enter
配列数式というものらしい。
最初の空白行の行番号を調べる式です。</t>
        </r>
      </text>
    </comment>
    <comment ref="D7" authorId="0" shapeId="0">
      <text>
        <r>
          <rPr>
            <b/>
            <sz val="9"/>
            <color indexed="81"/>
            <rFont val="ＭＳ Ｐゴシック"/>
            <family val="3"/>
            <charset val="128"/>
          </rPr>
          <t>所属している課のメンバーの
社員番号を入れます。</t>
        </r>
        <r>
          <rPr>
            <sz val="9"/>
            <color indexed="81"/>
            <rFont val="ＭＳ Ｐゴシック"/>
            <family val="3"/>
            <charset val="128"/>
          </rPr>
          <t xml:space="preserve">
</t>
        </r>
      </text>
    </comment>
    <comment ref="F7" authorId="0" shapeId="0">
      <text>
        <r>
          <rPr>
            <b/>
            <sz val="9"/>
            <color indexed="81"/>
            <rFont val="ＭＳ Ｐゴシック"/>
            <family val="3"/>
            <charset val="128"/>
          </rPr>
          <t>所属している課のメンバーの
社員番号を入れます。</t>
        </r>
        <r>
          <rPr>
            <sz val="9"/>
            <color indexed="81"/>
            <rFont val="ＭＳ Ｐゴシック"/>
            <family val="3"/>
            <charset val="128"/>
          </rPr>
          <t xml:space="preserve">
</t>
        </r>
      </text>
    </comment>
    <comment ref="D10" authorId="1" shapeId="0">
      <text>
        <r>
          <rPr>
            <sz val="9"/>
            <color indexed="81"/>
            <rFont val="ＭＳ Ｐゴシック"/>
            <family val="3"/>
            <charset val="128"/>
          </rPr>
          <t xml:space="preserve">ここはセルを貼りつけたらダメです。
名前定義が消えてしまうと動かなくなります。
</t>
        </r>
      </text>
    </comment>
  </commentList>
</comments>
</file>

<file path=xl/sharedStrings.xml><?xml version="1.0" encoding="utf-8"?>
<sst xmlns="http://schemas.openxmlformats.org/spreadsheetml/2006/main" count="3563" uniqueCount="638">
  <si>
    <t>TimePro-週報 比較ツール操作手順書</t>
    <rPh sb="11" eb="13">
      <t>ヒカク</t>
    </rPh>
    <rPh sb="16" eb="18">
      <t>ソウサ</t>
    </rPh>
    <phoneticPr fontId="3"/>
  </si>
  <si>
    <t>■概要</t>
    <rPh sb="1" eb="3">
      <t>ガイヨウ</t>
    </rPh>
    <phoneticPr fontId="3"/>
  </si>
  <si>
    <t>本ツールはTimeProとSTEP(週報)の差異を確認するためのツールです。</t>
    <rPh sb="0" eb="1">
      <t>ホン</t>
    </rPh>
    <rPh sb="18" eb="20">
      <t>シュウホウ</t>
    </rPh>
    <rPh sb="22" eb="24">
      <t>サイ</t>
    </rPh>
    <rPh sb="25" eb="27">
      <t>カクニン</t>
    </rPh>
    <phoneticPr fontId="3"/>
  </si>
  <si>
    <t>■使い方</t>
    <rPh sb="1" eb="2">
      <t>ツカ</t>
    </rPh>
    <rPh sb="3" eb="4">
      <t>カタ</t>
    </rPh>
    <phoneticPr fontId="3"/>
  </si>
  <si>
    <t>&lt;実行方法&gt;</t>
    <rPh sb="1" eb="3">
      <t>ジッコウ</t>
    </rPh>
    <rPh sb="3" eb="5">
      <t>ホウホウ</t>
    </rPh>
    <phoneticPr fontId="3"/>
  </si>
  <si>
    <t>(1)TimeProログイン情報設定</t>
    <rPh sb="14" eb="16">
      <t>ジョウホウ</t>
    </rPh>
    <rPh sb="16" eb="18">
      <t>セッテイ</t>
    </rPh>
    <phoneticPr fontId="3"/>
  </si>
  <si>
    <t>1.[環境設定]シートの[設定]ボタンを押下します。</t>
    <rPh sb="13" eb="15">
      <t>セッテイ</t>
    </rPh>
    <rPh sb="20" eb="22">
      <t>オウカ</t>
    </rPh>
    <phoneticPr fontId="3"/>
  </si>
  <si>
    <t>2.[TimeProログイン情報設定]ダイアログが表示されるので[ログインユーザ]、及び[ログインパスワード]を入力、[OK]を押下します。</t>
    <rPh sb="14" eb="16">
      <t>ジョウホウ</t>
    </rPh>
    <rPh sb="16" eb="18">
      <t>セッテイ</t>
    </rPh>
    <rPh sb="25" eb="27">
      <t>ヒョウジ</t>
    </rPh>
    <rPh sb="56" eb="58">
      <t>ニュウリョク</t>
    </rPh>
    <rPh sb="64" eb="66">
      <t>オウカ</t>
    </rPh>
    <phoneticPr fontId="3"/>
  </si>
  <si>
    <t>※TimeProの[ログインユーザ]、及び[社員番号]を入力して下さい。</t>
    <rPh sb="19" eb="20">
      <t>オヨ</t>
    </rPh>
    <rPh sb="22" eb="24">
      <t>シャイン</t>
    </rPh>
    <rPh sb="24" eb="26">
      <t>バンゴウ</t>
    </rPh>
    <rPh sb="28" eb="30">
      <t>ニュウリョク</t>
    </rPh>
    <rPh sb="32" eb="33">
      <t>クダ</t>
    </rPh>
    <phoneticPr fontId="3"/>
  </si>
  <si>
    <t>※課長職以上の権限がある社員番号を入力して下さい。</t>
    <rPh sb="1" eb="4">
      <t>カチョウショク</t>
    </rPh>
    <rPh sb="4" eb="6">
      <t>イジョウ</t>
    </rPh>
    <rPh sb="7" eb="9">
      <t>ケンゲン</t>
    </rPh>
    <rPh sb="12" eb="14">
      <t>シャイン</t>
    </rPh>
    <rPh sb="14" eb="16">
      <t>バンゴウ</t>
    </rPh>
    <rPh sb="17" eb="19">
      <t>ニュウリョク</t>
    </rPh>
    <rPh sb="21" eb="22">
      <t>クダ</t>
    </rPh>
    <phoneticPr fontId="3"/>
  </si>
  <si>
    <t>3.[環境設定]シートの[ログインユーザ]、及び[ログインパスワード]が入力されたことを確認します。</t>
    <rPh sb="3" eb="5">
      <t>カンキョウ</t>
    </rPh>
    <rPh sb="5" eb="7">
      <t>セッテイ</t>
    </rPh>
    <rPh sb="36" eb="38">
      <t>ニュウリョク</t>
    </rPh>
    <rPh sb="44" eb="46">
      <t>カクニン</t>
    </rPh>
    <phoneticPr fontId="3"/>
  </si>
  <si>
    <t>(2)開始年月日、及び確認対象社員番号設定</t>
    <rPh sb="3" eb="5">
      <t>カイシ</t>
    </rPh>
    <rPh sb="5" eb="7">
      <t>ネンゲツ</t>
    </rPh>
    <rPh sb="7" eb="8">
      <t>ニチ</t>
    </rPh>
    <rPh sb="9" eb="10">
      <t>オヨ</t>
    </rPh>
    <rPh sb="11" eb="13">
      <t>カクニン</t>
    </rPh>
    <rPh sb="13" eb="15">
      <t>タイショウ</t>
    </rPh>
    <rPh sb="15" eb="17">
      <t>シャイン</t>
    </rPh>
    <rPh sb="17" eb="19">
      <t>バンゴウ</t>
    </rPh>
    <rPh sb="19" eb="21">
      <t>セッテイ</t>
    </rPh>
    <phoneticPr fontId="3"/>
  </si>
  <si>
    <t>1.[TimePro集計ツール]シートの[処理対象日(開始)]をyyyy/mm/ddの形式で入力します。</t>
    <rPh sb="21" eb="23">
      <t>ショリ</t>
    </rPh>
    <rPh sb="23" eb="25">
      <t>タイショウ</t>
    </rPh>
    <rPh sb="25" eb="26">
      <t>ニチ</t>
    </rPh>
    <rPh sb="27" eb="29">
      <t>カイシ</t>
    </rPh>
    <rPh sb="43" eb="45">
      <t>ケイシキ</t>
    </rPh>
    <rPh sb="46" eb="48">
      <t>ニュウリョク</t>
    </rPh>
    <phoneticPr fontId="3"/>
  </si>
  <si>
    <t>2.[TimePro集計ツール]シートの[処理対象社員番号]に処理対象者の分入力します。</t>
    <rPh sb="10" eb="12">
      <t>シュウケイ</t>
    </rPh>
    <rPh sb="21" eb="23">
      <t>ショリ</t>
    </rPh>
    <rPh sb="23" eb="25">
      <t>タイショウ</t>
    </rPh>
    <rPh sb="25" eb="27">
      <t>シャイン</t>
    </rPh>
    <rPh sb="27" eb="29">
      <t>バンゴウ</t>
    </rPh>
    <rPh sb="37" eb="38">
      <t>ブン</t>
    </rPh>
    <rPh sb="38" eb="40">
      <t>ニュウリョク</t>
    </rPh>
    <phoneticPr fontId="3"/>
  </si>
  <si>
    <t>※[社員番号]間を空けずに上から詰めて入力して下さい。</t>
    <rPh sb="2" eb="4">
      <t>シャイン</t>
    </rPh>
    <rPh sb="4" eb="6">
      <t>バンゴウ</t>
    </rPh>
    <rPh sb="7" eb="8">
      <t>アイダ</t>
    </rPh>
    <rPh sb="9" eb="10">
      <t>ア</t>
    </rPh>
    <rPh sb="13" eb="14">
      <t>ウエ</t>
    </rPh>
    <rPh sb="16" eb="17">
      <t>ツ</t>
    </rPh>
    <rPh sb="19" eb="21">
      <t>ニュウリョク</t>
    </rPh>
    <rPh sb="23" eb="24">
      <t>クダ</t>
    </rPh>
    <phoneticPr fontId="3"/>
  </si>
  <si>
    <t>※30人まで指定可能です。</t>
    <rPh sb="3" eb="4">
      <t>ニン</t>
    </rPh>
    <rPh sb="6" eb="8">
      <t>シテイ</t>
    </rPh>
    <rPh sb="8" eb="10">
      <t>カノウ</t>
    </rPh>
    <phoneticPr fontId="3"/>
  </si>
  <si>
    <t>(3)データ取得実行</t>
    <rPh sb="6" eb="8">
      <t>シュトク</t>
    </rPh>
    <rPh sb="8" eb="10">
      <t>ジッコウ</t>
    </rPh>
    <phoneticPr fontId="3"/>
  </si>
  <si>
    <t>1.[TimePro集計ツール]シートの[TimePro-週報データ取得]ボタンを押下します。</t>
    <rPh sb="29" eb="31">
      <t>シュウホウ</t>
    </rPh>
    <rPh sb="34" eb="36">
      <t>シュトク</t>
    </rPh>
    <rPh sb="41" eb="43">
      <t>オウカ</t>
    </rPh>
    <phoneticPr fontId="3"/>
  </si>
  <si>
    <t>※正常に集計結果が取得完了すると[集計結果]シートへ遷移します。</t>
    <rPh sb="1" eb="3">
      <t>セイジョウ</t>
    </rPh>
    <rPh sb="4" eb="6">
      <t>シュウケイ</t>
    </rPh>
    <rPh sb="6" eb="8">
      <t>ケッカ</t>
    </rPh>
    <rPh sb="9" eb="11">
      <t>シュトク</t>
    </rPh>
    <rPh sb="11" eb="13">
      <t>カンリョウ</t>
    </rPh>
    <rPh sb="26" eb="28">
      <t>センイ</t>
    </rPh>
    <phoneticPr fontId="3"/>
  </si>
  <si>
    <t>&lt;差異確認方法&gt;</t>
    <rPh sb="1" eb="3">
      <t>サイ</t>
    </rPh>
    <rPh sb="3" eb="5">
      <t>カクニン</t>
    </rPh>
    <rPh sb="5" eb="7">
      <t>ホウホウ</t>
    </rPh>
    <phoneticPr fontId="3"/>
  </si>
  <si>
    <t>(1)差異確認方法</t>
    <rPh sb="3" eb="5">
      <t>サイ</t>
    </rPh>
    <rPh sb="5" eb="7">
      <t>カクニン</t>
    </rPh>
    <rPh sb="7" eb="9">
      <t>ホウホウ</t>
    </rPh>
    <phoneticPr fontId="3"/>
  </si>
  <si>
    <t>基本的に[集計結果]シートを参照し以下の順番で再確認を行います。</t>
    <rPh sb="0" eb="3">
      <t>キホンテキ</t>
    </rPh>
    <rPh sb="5" eb="7">
      <t>シュウケイ</t>
    </rPh>
    <rPh sb="7" eb="9">
      <t>ケッカ</t>
    </rPh>
    <rPh sb="14" eb="16">
      <t>サンショウ</t>
    </rPh>
    <rPh sb="17" eb="19">
      <t>イカ</t>
    </rPh>
    <rPh sb="20" eb="22">
      <t>ジュンバン</t>
    </rPh>
    <rPh sb="23" eb="26">
      <t>サイカクニン</t>
    </rPh>
    <rPh sb="27" eb="28">
      <t>オコナ</t>
    </rPh>
    <phoneticPr fontId="3"/>
  </si>
  <si>
    <t>1．[水色]のセルが存在するか確認します。</t>
    <rPh sb="3" eb="5">
      <t>ミズイロ</t>
    </rPh>
    <rPh sb="10" eb="12">
      <t>ソンザイ</t>
    </rPh>
    <rPh sb="15" eb="17">
      <t>カクニン</t>
    </rPh>
    <phoneticPr fontId="3"/>
  </si>
  <si>
    <t>※[水色]となっているセルは[出退勤務]がされていないためTimeProで申請を行って下さい。</t>
    <rPh sb="2" eb="4">
      <t>ミズイロ</t>
    </rPh>
    <rPh sb="15" eb="18">
      <t>シュツタイキン</t>
    </rPh>
    <rPh sb="18" eb="19">
      <t>ツトム</t>
    </rPh>
    <rPh sb="37" eb="39">
      <t>シンセイ</t>
    </rPh>
    <rPh sb="40" eb="41">
      <t>オコナ</t>
    </rPh>
    <rPh sb="43" eb="44">
      <t>クダ</t>
    </rPh>
    <phoneticPr fontId="3"/>
  </si>
  <si>
    <t>　 [水色]となるセルは[出勤時間]、及び[退勤時間]です。</t>
    <phoneticPr fontId="3"/>
  </si>
  <si>
    <t>2．[赤色]の行が存在するか確認します。</t>
    <rPh sb="3" eb="5">
      <t>アカイロ</t>
    </rPh>
    <rPh sb="7" eb="8">
      <t>ギョウ</t>
    </rPh>
    <rPh sb="9" eb="11">
      <t>ソンザイ</t>
    </rPh>
    <rPh sb="14" eb="16">
      <t>カクニン</t>
    </rPh>
    <phoneticPr fontId="3"/>
  </si>
  <si>
    <t>※[赤色]の行はTimeProと週報に勤務時間の差異がある場合に表示されます。</t>
    <rPh sb="2" eb="4">
      <t>アカイロ</t>
    </rPh>
    <rPh sb="6" eb="7">
      <t>ギョウ</t>
    </rPh>
    <rPh sb="16" eb="18">
      <t>シュウホウ</t>
    </rPh>
    <rPh sb="19" eb="21">
      <t>キンム</t>
    </rPh>
    <rPh sb="21" eb="23">
      <t>ジカン</t>
    </rPh>
    <rPh sb="24" eb="26">
      <t>サイ</t>
    </rPh>
    <rPh sb="29" eb="31">
      <t>バアイ</t>
    </rPh>
    <rPh sb="32" eb="34">
      <t>ヒョウジ</t>
    </rPh>
    <phoneticPr fontId="3"/>
  </si>
  <si>
    <t>　 TimePro、又は週報で勤務時間が一致するように調整して下さい。</t>
    <phoneticPr fontId="3"/>
  </si>
  <si>
    <t>3．[黄色]の行、又はセルが存在するか確認します。</t>
    <rPh sb="3" eb="5">
      <t>キイロ</t>
    </rPh>
    <rPh sb="7" eb="8">
      <t>ギョウ</t>
    </rPh>
    <rPh sb="9" eb="10">
      <t>マタ</t>
    </rPh>
    <rPh sb="14" eb="16">
      <t>ソンザイ</t>
    </rPh>
    <rPh sb="19" eb="21">
      <t>カクニン</t>
    </rPh>
    <phoneticPr fontId="3"/>
  </si>
  <si>
    <t>※[黄色]の行はTimeProで勤怠申請された場合、又は週報で勤怠区分を入力した場合に表示されます。</t>
    <rPh sb="2" eb="4">
      <t>キイロ</t>
    </rPh>
    <rPh sb="6" eb="7">
      <t>ギョウ</t>
    </rPh>
    <rPh sb="16" eb="18">
      <t>キンタイ</t>
    </rPh>
    <rPh sb="18" eb="20">
      <t>シンセイ</t>
    </rPh>
    <rPh sb="23" eb="25">
      <t>バアイ</t>
    </rPh>
    <rPh sb="26" eb="27">
      <t>マタ</t>
    </rPh>
    <rPh sb="28" eb="30">
      <t>シュウホウ</t>
    </rPh>
    <rPh sb="31" eb="33">
      <t>キンタイ</t>
    </rPh>
    <rPh sb="33" eb="35">
      <t>クブン</t>
    </rPh>
    <rPh sb="36" eb="38">
      <t>ニュウリョク</t>
    </rPh>
    <rPh sb="40" eb="42">
      <t>バアイ</t>
    </rPh>
    <rPh sb="43" eb="45">
      <t>ヒョウジ</t>
    </rPh>
    <phoneticPr fontId="3"/>
  </si>
  <si>
    <t>　 [社員番号]～[週報合計]のセル、及び[勤怠区分]のセルが黄色くなり、かつ申請内容が正しい事を確認をして下さい。</t>
    <rPh sb="19" eb="20">
      <t>オヨ</t>
    </rPh>
    <rPh sb="22" eb="24">
      <t>キンタイ</t>
    </rPh>
    <rPh sb="24" eb="26">
      <t>クブン</t>
    </rPh>
    <rPh sb="31" eb="33">
      <t>キイロ</t>
    </rPh>
    <rPh sb="39" eb="41">
      <t>シンセイ</t>
    </rPh>
    <rPh sb="41" eb="43">
      <t>ナイヨウ</t>
    </rPh>
    <rPh sb="44" eb="45">
      <t>タダ</t>
    </rPh>
    <rPh sb="47" eb="48">
      <t>コト</t>
    </rPh>
    <rPh sb="49" eb="51">
      <t>カクニン</t>
    </rPh>
    <rPh sb="54" eb="55">
      <t>クダ</t>
    </rPh>
    <phoneticPr fontId="3"/>
  </si>
  <si>
    <t>　 (1)TimeProで申請された場合は[社員番号]～[週報合計]までのセルが黄色となります。</t>
    <rPh sb="13" eb="15">
      <t>シンセイ</t>
    </rPh>
    <rPh sb="18" eb="20">
      <t>バアイ</t>
    </rPh>
    <rPh sb="22" eb="24">
      <t>シャイン</t>
    </rPh>
    <rPh sb="24" eb="26">
      <t>バンゴウ</t>
    </rPh>
    <rPh sb="29" eb="31">
      <t>シュウホウ</t>
    </rPh>
    <rPh sb="31" eb="33">
      <t>ゴウケイ</t>
    </rPh>
    <rPh sb="40" eb="42">
      <t>キイロ</t>
    </rPh>
    <phoneticPr fontId="3"/>
  </si>
  <si>
    <t>　 (2)週報で勤怠入力された場合は[勤怠区分]のセルが黄色となります。</t>
    <rPh sb="5" eb="7">
      <t>シュウホウ</t>
    </rPh>
    <rPh sb="8" eb="10">
      <t>キンタイ</t>
    </rPh>
    <rPh sb="10" eb="12">
      <t>ニュウリョク</t>
    </rPh>
    <rPh sb="15" eb="17">
      <t>バアイ</t>
    </rPh>
    <rPh sb="19" eb="21">
      <t>キンタイ</t>
    </rPh>
    <rPh sb="21" eb="23">
      <t>クブン</t>
    </rPh>
    <rPh sb="28" eb="30">
      <t>キイロ</t>
    </rPh>
    <phoneticPr fontId="3"/>
  </si>
  <si>
    <t>&lt;集計結果例&gt;</t>
    <rPh sb="1" eb="3">
      <t>シュウケイ</t>
    </rPh>
    <rPh sb="3" eb="5">
      <t>ケッカ</t>
    </rPh>
    <rPh sb="5" eb="6">
      <t>レイ</t>
    </rPh>
    <phoneticPr fontId="3"/>
  </si>
  <si>
    <t>■注意事項</t>
    <rPh sb="1" eb="3">
      <t>チュウイ</t>
    </rPh>
    <rPh sb="3" eb="5">
      <t>ジコウ</t>
    </rPh>
    <phoneticPr fontId="3"/>
  </si>
  <si>
    <t>(1)[処理対象日(開始)]と[処理対象日(終了)]の範囲内に21日が含まれる場合について</t>
    <rPh sb="4" eb="6">
      <t>ショリ</t>
    </rPh>
    <rPh sb="6" eb="8">
      <t>タイショウ</t>
    </rPh>
    <rPh sb="8" eb="9">
      <t>ビ</t>
    </rPh>
    <rPh sb="10" eb="12">
      <t>カイシ</t>
    </rPh>
    <rPh sb="16" eb="18">
      <t>ショリ</t>
    </rPh>
    <rPh sb="18" eb="20">
      <t>タイショウ</t>
    </rPh>
    <rPh sb="20" eb="21">
      <t>ニチ</t>
    </rPh>
    <rPh sb="22" eb="24">
      <t>シュウリョウ</t>
    </rPh>
    <rPh sb="27" eb="29">
      <t>ハンイ</t>
    </rPh>
    <rPh sb="29" eb="30">
      <t>ナイ</t>
    </rPh>
    <rPh sb="35" eb="36">
      <t>フク</t>
    </rPh>
    <rPh sb="39" eb="41">
      <t>バアイ</t>
    </rPh>
    <phoneticPr fontId="3"/>
  </si>
  <si>
    <t>20日までと21日からの2回別々に検索しそれぞれ確認する必要があります。</t>
    <rPh sb="14" eb="16">
      <t>ベツベツ</t>
    </rPh>
    <rPh sb="17" eb="19">
      <t>ケンサク</t>
    </rPh>
    <rPh sb="24" eb="26">
      <t>カクニン</t>
    </rPh>
    <rPh sb="28" eb="30">
      <t>ヒツヨウ</t>
    </rPh>
    <phoneticPr fontId="3"/>
  </si>
  <si>
    <t>例：2009年　10/19(月)～10/25(日)</t>
    <phoneticPr fontId="3"/>
  </si>
  <si>
    <t>検索期間：2009/10/19～2009/10/20　対象月度：200910</t>
    <phoneticPr fontId="3"/>
  </si>
  <si>
    <t>検索期間：2009/10/21～2009/10/27　対象月度：200911</t>
    <phoneticPr fontId="3"/>
  </si>
  <si>
    <t>(2)[代出]の勤怠区分の確認について</t>
    <rPh sb="4" eb="5">
      <t>ダイ</t>
    </rPh>
    <rPh sb="5" eb="6">
      <t>シュツ</t>
    </rPh>
    <rPh sb="8" eb="10">
      <t>キンタイ</t>
    </rPh>
    <rPh sb="10" eb="12">
      <t>クブン</t>
    </rPh>
    <rPh sb="13" eb="15">
      <t>カクニン</t>
    </rPh>
    <phoneticPr fontId="3"/>
  </si>
  <si>
    <t>代出の場合[TimePro合計]が0となるため、週報と差分が発生し以下のように行が赤くなります。</t>
    <rPh sb="0" eb="1">
      <t>ダイ</t>
    </rPh>
    <rPh sb="1" eb="2">
      <t>シュツ</t>
    </rPh>
    <rPh sb="3" eb="5">
      <t>バアイ</t>
    </rPh>
    <rPh sb="13" eb="15">
      <t>ゴウケイ</t>
    </rPh>
    <rPh sb="24" eb="26">
      <t>シュウホウ</t>
    </rPh>
    <rPh sb="27" eb="29">
      <t>サブン</t>
    </rPh>
    <rPh sb="30" eb="32">
      <t>ハッセイ</t>
    </rPh>
    <rPh sb="33" eb="35">
      <t>イカ</t>
    </rPh>
    <rPh sb="39" eb="40">
      <t>ギョウ</t>
    </rPh>
    <rPh sb="41" eb="42">
      <t>アカ</t>
    </rPh>
    <phoneticPr fontId="3"/>
  </si>
  <si>
    <t>以下のような場合はシステム側では判断できないため、使用者が判断をお願いします。</t>
    <rPh sb="0" eb="2">
      <t>イカ</t>
    </rPh>
    <rPh sb="6" eb="8">
      <t>バアイ</t>
    </rPh>
    <rPh sb="13" eb="14">
      <t>ガワ</t>
    </rPh>
    <rPh sb="16" eb="18">
      <t>ハンダン</t>
    </rPh>
    <rPh sb="25" eb="28">
      <t>シヨウシャ</t>
    </rPh>
    <rPh sb="29" eb="31">
      <t>ハンダン</t>
    </rPh>
    <rPh sb="33" eb="34">
      <t>ネガ</t>
    </rPh>
    <phoneticPr fontId="3"/>
  </si>
  <si>
    <t>(3)TimeProにログインしたまま実行しないで下さい。</t>
    <rPh sb="19" eb="21">
      <t>ジッコウ</t>
    </rPh>
    <rPh sb="25" eb="26">
      <t>クダ</t>
    </rPh>
    <phoneticPr fontId="3"/>
  </si>
  <si>
    <t>ブラウザでTimeProにログインしている場合はエラーとなります。</t>
    <rPh sb="21" eb="23">
      <t>バアイ</t>
    </rPh>
    <phoneticPr fontId="3"/>
  </si>
  <si>
    <t>ログアウトをしてから実行するようにして下さい。</t>
    <rPh sb="10" eb="12">
      <t>ジッコウ</t>
    </rPh>
    <rPh sb="19" eb="20">
      <t>クダ</t>
    </rPh>
    <phoneticPr fontId="3"/>
  </si>
  <si>
    <t>(4)社外からの使用はできません。</t>
    <rPh sb="3" eb="5">
      <t>シャガイ</t>
    </rPh>
    <rPh sb="8" eb="10">
      <t>シヨウ</t>
    </rPh>
    <phoneticPr fontId="3"/>
  </si>
  <si>
    <t>(5)[環境設定]にて、パスワードが間違っていた場合、集計実行時に以下のウィンドウが表示されますが、Excelの裏に隠れて表示されてしまうので、注意してください。</t>
    <rPh sb="4" eb="6">
      <t>カンキョウ</t>
    </rPh>
    <rPh sb="6" eb="8">
      <t>セッテイ</t>
    </rPh>
    <rPh sb="18" eb="20">
      <t>マチガ</t>
    </rPh>
    <rPh sb="24" eb="26">
      <t>バアイ</t>
    </rPh>
    <rPh sb="27" eb="29">
      <t>シュウケイ</t>
    </rPh>
    <rPh sb="29" eb="31">
      <t>ジッコウ</t>
    </rPh>
    <rPh sb="31" eb="32">
      <t>ジ</t>
    </rPh>
    <rPh sb="33" eb="35">
      <t>イカ</t>
    </rPh>
    <rPh sb="42" eb="44">
      <t>ヒョウジ</t>
    </rPh>
    <rPh sb="56" eb="57">
      <t>ウラ</t>
    </rPh>
    <rPh sb="58" eb="59">
      <t>カク</t>
    </rPh>
    <rPh sb="61" eb="63">
      <t>ヒョウジ</t>
    </rPh>
    <rPh sb="72" eb="74">
      <t>チュウイ</t>
    </rPh>
    <phoneticPr fontId="3"/>
  </si>
  <si>
    <t>開始</t>
    <rPh sb="0" eb="2">
      <t>カイシ</t>
    </rPh>
    <phoneticPr fontId="3"/>
  </si>
  <si>
    <t>終了</t>
    <rPh sb="0" eb="2">
      <t>シュウリョウ</t>
    </rPh>
    <phoneticPr fontId="3"/>
  </si>
  <si>
    <t>No.</t>
    <phoneticPr fontId="3"/>
  </si>
  <si>
    <r>
      <t>TimePro-</t>
    </r>
    <r>
      <rPr>
        <sz val="11"/>
        <rFont val="ＭＳ Ｐゴシック"/>
        <family val="3"/>
        <charset val="128"/>
      </rPr>
      <t>週報_比較ツール</t>
    </r>
    <rPh sb="8" eb="10">
      <t>シュウホウ</t>
    </rPh>
    <rPh sb="11" eb="13">
      <t>ヒカク</t>
    </rPh>
    <phoneticPr fontId="3"/>
  </si>
  <si>
    <t>文書　　　番号</t>
    <rPh sb="0" eb="2">
      <t>ブンショ</t>
    </rPh>
    <rPh sb="5" eb="7">
      <t>バンゴウ</t>
    </rPh>
    <phoneticPr fontId="3"/>
  </si>
  <si>
    <t>-</t>
    <phoneticPr fontId="3"/>
  </si>
  <si>
    <t>発行日</t>
    <rPh sb="0" eb="3">
      <t>ハッコウビ</t>
    </rPh>
    <phoneticPr fontId="3"/>
  </si>
  <si>
    <r>
      <t>2010年0</t>
    </r>
    <r>
      <rPr>
        <sz val="11"/>
        <rFont val="ＭＳ Ｐゴシック"/>
        <family val="3"/>
        <charset val="128"/>
      </rPr>
      <t>3</t>
    </r>
    <r>
      <rPr>
        <sz val="11"/>
        <rFont val="ＭＳ Ｐゴシック"/>
        <family val="3"/>
        <charset val="128"/>
      </rPr>
      <t>月</t>
    </r>
    <r>
      <rPr>
        <sz val="11"/>
        <rFont val="ＭＳ Ｐゴシック"/>
        <family val="3"/>
        <charset val="128"/>
      </rPr>
      <t>05</t>
    </r>
    <r>
      <rPr>
        <sz val="11"/>
        <rFont val="ＭＳ Ｐゴシック"/>
        <family val="3"/>
        <charset val="128"/>
      </rPr>
      <t>日</t>
    </r>
    <rPh sb="4" eb="5">
      <t>ネン</t>
    </rPh>
    <rPh sb="7" eb="8">
      <t>ツキ</t>
    </rPh>
    <rPh sb="10" eb="11">
      <t>ヒ</t>
    </rPh>
    <phoneticPr fontId="3"/>
  </si>
  <si>
    <t>頁</t>
    <rPh sb="0" eb="1">
      <t>ページ</t>
    </rPh>
    <phoneticPr fontId="3"/>
  </si>
  <si>
    <t>1/1</t>
    <phoneticPr fontId="3"/>
  </si>
  <si>
    <t>変更改訂履歴</t>
    <rPh sb="0" eb="2">
      <t>ヘンコウ</t>
    </rPh>
    <rPh sb="2" eb="4">
      <t>カイテイ</t>
    </rPh>
    <rPh sb="4" eb="6">
      <t>リレキ</t>
    </rPh>
    <phoneticPr fontId="3"/>
  </si>
  <si>
    <t>Ver</t>
    <phoneticPr fontId="3"/>
  </si>
  <si>
    <t>変更改訂年月日</t>
    <rPh sb="0" eb="2">
      <t>ヘンコウ</t>
    </rPh>
    <rPh sb="2" eb="4">
      <t>カイテイ</t>
    </rPh>
    <rPh sb="4" eb="7">
      <t>ネンガッピ</t>
    </rPh>
    <phoneticPr fontId="3"/>
  </si>
  <si>
    <t>改訂・変更の理由及び内容</t>
    <rPh sb="0" eb="2">
      <t>カイテイ</t>
    </rPh>
    <rPh sb="3" eb="5">
      <t>ヘンコウ</t>
    </rPh>
    <rPh sb="6" eb="8">
      <t>リユウ</t>
    </rPh>
    <rPh sb="8" eb="9">
      <t>オヨ</t>
    </rPh>
    <rPh sb="10" eb="12">
      <t>ナイヨウ</t>
    </rPh>
    <phoneticPr fontId="3"/>
  </si>
  <si>
    <t>作　成</t>
    <rPh sb="0" eb="1">
      <t>サク</t>
    </rPh>
    <rPh sb="2" eb="3">
      <t>シゲル</t>
    </rPh>
    <phoneticPr fontId="3"/>
  </si>
  <si>
    <t>初版</t>
    <rPh sb="0" eb="2">
      <t>ショハン</t>
    </rPh>
    <phoneticPr fontId="3"/>
  </si>
  <si>
    <t>池田</t>
    <rPh sb="0" eb="2">
      <t>イケダ</t>
    </rPh>
    <phoneticPr fontId="3"/>
  </si>
  <si>
    <r>
      <t>E</t>
    </r>
    <r>
      <rPr>
        <sz val="11"/>
        <rFont val="ＭＳ Ｐゴシック"/>
        <family val="3"/>
        <charset val="128"/>
      </rPr>
      <t>xcel終了時にログインユーザー／パスワードをクリアするように設定</t>
    </r>
    <rPh sb="5" eb="8">
      <t>シュウリョウジ</t>
    </rPh>
    <rPh sb="32" eb="34">
      <t>セッテイ</t>
    </rPh>
    <phoneticPr fontId="3"/>
  </si>
  <si>
    <t>森田</t>
    <rPh sb="0" eb="2">
      <t>モリタ</t>
    </rPh>
    <phoneticPr fontId="3"/>
  </si>
  <si>
    <t>鳥谷部</t>
    <rPh sb="0" eb="3">
      <t>トリヤベ</t>
    </rPh>
    <phoneticPr fontId="3"/>
  </si>
  <si>
    <r>
      <t>E</t>
    </r>
    <r>
      <rPr>
        <sz val="11"/>
        <rFont val="ＭＳ Ｐゴシック"/>
        <family val="3"/>
        <charset val="128"/>
      </rPr>
      <t>xcel上の不要定義項目削除による最適化</t>
    </r>
    <rPh sb="5" eb="6">
      <t>ジョウ</t>
    </rPh>
    <rPh sb="7" eb="9">
      <t>フヨウ</t>
    </rPh>
    <rPh sb="9" eb="11">
      <t>テイギ</t>
    </rPh>
    <rPh sb="11" eb="13">
      <t>コウモク</t>
    </rPh>
    <rPh sb="13" eb="15">
      <t>サクジョ</t>
    </rPh>
    <rPh sb="18" eb="21">
      <t>サイテキカ</t>
    </rPh>
    <phoneticPr fontId="3"/>
  </si>
  <si>
    <t>2.00</t>
    <phoneticPr fontId="3"/>
  </si>
  <si>
    <t>不明</t>
    <rPh sb="0" eb="2">
      <t>フメイ</t>
    </rPh>
    <phoneticPr fontId="3"/>
  </si>
  <si>
    <t>瀨沼</t>
    <rPh sb="0" eb="2">
      <t>セヌマ</t>
    </rPh>
    <phoneticPr fontId="3"/>
  </si>
  <si>
    <t>日々の問題点と対策を出力
メールアドレスの表示</t>
    <rPh sb="0" eb="2">
      <t>ヒビ</t>
    </rPh>
    <rPh sb="3" eb="5">
      <t>モンダイ</t>
    </rPh>
    <rPh sb="5" eb="6">
      <t>テン</t>
    </rPh>
    <rPh sb="7" eb="9">
      <t>タイサク</t>
    </rPh>
    <rPh sb="10" eb="12">
      <t>シュツリョク</t>
    </rPh>
    <rPh sb="21" eb="23">
      <t>ヒョウジ</t>
    </rPh>
    <phoneticPr fontId="3"/>
  </si>
  <si>
    <t>日々の作業内容を「作業内容」シートに出力
稼働率試算機能を持たせた
PID、客先テーマ名などを出力</t>
    <rPh sb="0" eb="2">
      <t>ヒビ</t>
    </rPh>
    <rPh sb="3" eb="5">
      <t>サギョウ</t>
    </rPh>
    <rPh sb="5" eb="7">
      <t>ナイヨウ</t>
    </rPh>
    <rPh sb="9" eb="11">
      <t>サギョウ</t>
    </rPh>
    <rPh sb="11" eb="13">
      <t>ナイヨウ</t>
    </rPh>
    <rPh sb="18" eb="20">
      <t>シュツリョク</t>
    </rPh>
    <rPh sb="21" eb="23">
      <t>カドウ</t>
    </rPh>
    <rPh sb="23" eb="24">
      <t>リツ</t>
    </rPh>
    <rPh sb="24" eb="26">
      <t>シサン</t>
    </rPh>
    <rPh sb="26" eb="28">
      <t>キノウ</t>
    </rPh>
    <rPh sb="29" eb="30">
      <t>モ</t>
    </rPh>
    <rPh sb="38" eb="40">
      <t>キャクサキ</t>
    </rPh>
    <rPh sb="43" eb="44">
      <t>メイ</t>
    </rPh>
    <rPh sb="47" eb="49">
      <t>シュツリョク</t>
    </rPh>
    <phoneticPr fontId="3"/>
  </si>
  <si>
    <t>契約社員に対応</t>
    <rPh sb="0" eb="2">
      <t>ケイヤク</t>
    </rPh>
    <rPh sb="2" eb="4">
      <t>シャイン</t>
    </rPh>
    <rPh sb="5" eb="7">
      <t>タイオウ</t>
    </rPh>
    <phoneticPr fontId="3"/>
  </si>
  <si>
    <t>21日を跨げるように改善
21日を跨いで、人員の増減があると正しく処理できない。20日までのTimeProリストのIDXで、21日以降のTimeProリストのデータを参照するたため。
対策は可能だが、対策していない。</t>
    <rPh sb="2" eb="3">
      <t>ニチ</t>
    </rPh>
    <rPh sb="4" eb="5">
      <t>マタ</t>
    </rPh>
    <rPh sb="10" eb="12">
      <t>カイゼン</t>
    </rPh>
    <rPh sb="15" eb="16">
      <t>ニチ</t>
    </rPh>
    <rPh sb="17" eb="18">
      <t>マタ</t>
    </rPh>
    <rPh sb="21" eb="23">
      <t>ジンイン</t>
    </rPh>
    <rPh sb="24" eb="26">
      <t>ゾウゲン</t>
    </rPh>
    <rPh sb="30" eb="31">
      <t>タダ</t>
    </rPh>
    <rPh sb="33" eb="35">
      <t>ショリ</t>
    </rPh>
    <rPh sb="42" eb="43">
      <t>ニチ</t>
    </rPh>
    <rPh sb="64" eb="65">
      <t>ニチ</t>
    </rPh>
    <rPh sb="65" eb="67">
      <t>イコウ</t>
    </rPh>
    <rPh sb="83" eb="85">
      <t>サンショウ</t>
    </rPh>
    <rPh sb="92" eb="94">
      <t>タイサク</t>
    </rPh>
    <rPh sb="95" eb="97">
      <t>カノウ</t>
    </rPh>
    <rPh sb="100" eb="102">
      <t>タイサク</t>
    </rPh>
    <phoneticPr fontId="3"/>
  </si>
  <si>
    <t>稼働率計算で、休日出勤を稼働日に含めないように変更。
週間目標が表示されないバグを修正。
2.03の対策をしたが、正しくできているか？</t>
    <rPh sb="0" eb="2">
      <t>カドウ</t>
    </rPh>
    <rPh sb="2" eb="3">
      <t>リツ</t>
    </rPh>
    <rPh sb="3" eb="5">
      <t>ケイサン</t>
    </rPh>
    <rPh sb="7" eb="9">
      <t>キュウジツ</t>
    </rPh>
    <rPh sb="9" eb="11">
      <t>シュッキン</t>
    </rPh>
    <rPh sb="12" eb="15">
      <t>カドウビ</t>
    </rPh>
    <rPh sb="16" eb="17">
      <t>フク</t>
    </rPh>
    <rPh sb="23" eb="25">
      <t>ヘンコウ</t>
    </rPh>
    <rPh sb="27" eb="29">
      <t>シュウカン</t>
    </rPh>
    <rPh sb="29" eb="31">
      <t>モクヒョウ</t>
    </rPh>
    <rPh sb="32" eb="34">
      <t>ヒョウジ</t>
    </rPh>
    <rPh sb="41" eb="43">
      <t>シュウセイ</t>
    </rPh>
    <rPh sb="50" eb="52">
      <t>タイサク</t>
    </rPh>
    <rPh sb="57" eb="58">
      <t>タダ</t>
    </rPh>
    <phoneticPr fontId="3"/>
  </si>
  <si>
    <t>プログラムIDチェック機能を追加
FunctionList追加</t>
    <rPh sb="11" eb="13">
      <t>キノウ</t>
    </rPh>
    <rPh sb="14" eb="16">
      <t>ツイカ</t>
    </rPh>
    <rPh sb="29" eb="31">
      <t>ツイカ</t>
    </rPh>
    <phoneticPr fontId="3"/>
  </si>
  <si>
    <t>↑</t>
    <phoneticPr fontId="3"/>
  </si>
  <si>
    <t xml:space="preserve">WBS番号を追加
作業内容のみ作成機能を追加
開始、終了日が1週間以上の場合は、作業内容の未出力にするようにした。
</t>
    <rPh sb="3" eb="5">
      <t>バンゴウ</t>
    </rPh>
    <rPh sb="6" eb="8">
      <t>ツイカ</t>
    </rPh>
    <rPh sb="9" eb="11">
      <t>サギョウ</t>
    </rPh>
    <rPh sb="11" eb="13">
      <t>ナイヨウ</t>
    </rPh>
    <rPh sb="15" eb="17">
      <t>サクセイ</t>
    </rPh>
    <rPh sb="17" eb="19">
      <t>キノウ</t>
    </rPh>
    <rPh sb="20" eb="22">
      <t>ツイカ</t>
    </rPh>
    <rPh sb="23" eb="25">
      <t>カイシ</t>
    </rPh>
    <rPh sb="26" eb="28">
      <t>シュウリョウ</t>
    </rPh>
    <rPh sb="28" eb="29">
      <t>ニチ</t>
    </rPh>
    <rPh sb="31" eb="35">
      <t>シュウカンイジョウ</t>
    </rPh>
    <rPh sb="36" eb="38">
      <t>バアイ</t>
    </rPh>
    <rPh sb="40" eb="42">
      <t>サギョウ</t>
    </rPh>
    <rPh sb="42" eb="44">
      <t>ナイヨウ</t>
    </rPh>
    <rPh sb="45" eb="46">
      <t>ミ</t>
    </rPh>
    <rPh sb="46" eb="48">
      <t>シュツリョク</t>
    </rPh>
    <phoneticPr fontId="3"/>
  </si>
  <si>
    <t>？？</t>
    <phoneticPr fontId="3"/>
  </si>
  <si>
    <t>欠番</t>
    <rPh sb="0" eb="2">
      <t>ケツバン</t>
    </rPh>
    <phoneticPr fontId="3"/>
  </si>
  <si>
    <t>部分出力に対応
かなりインチキな　やり方</t>
    <rPh sb="0" eb="2">
      <t>ブブン</t>
    </rPh>
    <rPh sb="2" eb="4">
      <t>シュツリョク</t>
    </rPh>
    <rPh sb="5" eb="7">
      <t>タイオウ</t>
    </rPh>
    <rPh sb="19" eb="20">
      <t>カタ</t>
    </rPh>
    <phoneticPr fontId="3"/>
  </si>
  <si>
    <t>個別に、EXCELシートを送付するようにした
SenDMailも修正した</t>
    <rPh sb="0" eb="2">
      <t>コベツ</t>
    </rPh>
    <rPh sb="13" eb="15">
      <t>ソウフ</t>
    </rPh>
    <rPh sb="32" eb="34">
      <t>シュウセイ</t>
    </rPh>
    <phoneticPr fontId="3"/>
  </si>
  <si>
    <r>
      <rPr>
        <sz val="11"/>
        <rFont val="ＭＳ Ｐゴシック"/>
        <family val="3"/>
        <charset val="128"/>
      </rPr>
      <t>2.</t>
    </r>
    <r>
      <rPr>
        <sz val="11"/>
        <rFont val="ＭＳ Ｐゴシック"/>
        <family val="3"/>
        <charset val="128"/>
      </rPr>
      <t>10</t>
    </r>
    <phoneticPr fontId="3"/>
  </si>
  <si>
    <t>全送信時に、作業内容シートにフィルタがかかっていると、作業内容の抽出が漏れてしまうのを是正</t>
    <rPh sb="0" eb="1">
      <t>ゼン</t>
    </rPh>
    <rPh sb="1" eb="3">
      <t>ソウシン</t>
    </rPh>
    <rPh sb="3" eb="4">
      <t>ジ</t>
    </rPh>
    <rPh sb="6" eb="8">
      <t>サギョウ</t>
    </rPh>
    <rPh sb="8" eb="10">
      <t>ナイヨウ</t>
    </rPh>
    <rPh sb="27" eb="29">
      <t>サギョウ</t>
    </rPh>
    <rPh sb="29" eb="31">
      <t>ナイヨウ</t>
    </rPh>
    <rPh sb="32" eb="34">
      <t>チュウシュツ</t>
    </rPh>
    <rPh sb="35" eb="36">
      <t>モ</t>
    </rPh>
    <rPh sb="43" eb="45">
      <t>ゼセイ</t>
    </rPh>
    <phoneticPr fontId="3"/>
  </si>
  <si>
    <t>瀨沼</t>
    <rPh sb="0" eb="1">
      <t>セ</t>
    </rPh>
    <rPh sb="1" eb="2">
      <t>ヌマ</t>
    </rPh>
    <phoneticPr fontId="3"/>
  </si>
  <si>
    <t>個別に送信できるように、Select_sendを追加
送信後に、作業内容にフィルタがかからない様に修正</t>
    <rPh sb="0" eb="2">
      <t>コベツ</t>
    </rPh>
    <rPh sb="3" eb="5">
      <t>ソウシン</t>
    </rPh>
    <rPh sb="24" eb="26">
      <t>ツイカ</t>
    </rPh>
    <rPh sb="27" eb="29">
      <t>ソウシン</t>
    </rPh>
    <rPh sb="29" eb="30">
      <t>ゴ</t>
    </rPh>
    <rPh sb="32" eb="34">
      <t>サギョウ</t>
    </rPh>
    <rPh sb="34" eb="36">
      <t>ナイヨウ</t>
    </rPh>
    <rPh sb="47" eb="48">
      <t>ヨウ</t>
    </rPh>
    <rPh sb="49" eb="51">
      <t>シュウセイ</t>
    </rPh>
    <phoneticPr fontId="3"/>
  </si>
  <si>
    <t xml:space="preserve">作業内容に個人毎のフィルタをかけるマクロ(DaylyCheck)を変更
メールアドレスでフィルタを書ける処理から、名前でフィルタをかけるように変更した。
フィルタを解除するマクロを追加した。
</t>
    <rPh sb="0" eb="2">
      <t>サギョウ</t>
    </rPh>
    <rPh sb="2" eb="4">
      <t>ナイヨウ</t>
    </rPh>
    <rPh sb="5" eb="7">
      <t>コジン</t>
    </rPh>
    <rPh sb="7" eb="8">
      <t>マイ</t>
    </rPh>
    <rPh sb="33" eb="35">
      <t>ヘンコウ</t>
    </rPh>
    <rPh sb="49" eb="50">
      <t>カ</t>
    </rPh>
    <rPh sb="52" eb="54">
      <t>ショリ</t>
    </rPh>
    <rPh sb="57" eb="59">
      <t>ナマエ</t>
    </rPh>
    <rPh sb="71" eb="73">
      <t>ヘンコウ</t>
    </rPh>
    <rPh sb="82" eb="84">
      <t>カイジョ</t>
    </rPh>
    <rPh sb="90" eb="92">
      <t>ツイカ</t>
    </rPh>
    <phoneticPr fontId="3"/>
  </si>
  <si>
    <t>集計結果に、個人毎のコメント記述欄を追加。
集計結果_送付用にコメントが表示できるようにした。
作業内容_送付用のシートの書式が崩れていたため、作成しなおし。
一斉送信のとき、個人毎コメントに"*"、"＊"のみが記入されていた場合は、送信しない制御にした。
メールの件名に日付を付加した。</t>
    <rPh sb="0" eb="2">
      <t>シュウケイ</t>
    </rPh>
    <rPh sb="2" eb="4">
      <t>ケッカ</t>
    </rPh>
    <rPh sb="14" eb="16">
      <t>キジュツ</t>
    </rPh>
    <rPh sb="16" eb="17">
      <t>ラン</t>
    </rPh>
    <rPh sb="18" eb="20">
      <t>ツイカ</t>
    </rPh>
    <rPh sb="22" eb="24">
      <t>シュウケイ</t>
    </rPh>
    <rPh sb="24" eb="26">
      <t>ケッカ</t>
    </rPh>
    <rPh sb="27" eb="30">
      <t>ソウフヨウ</t>
    </rPh>
    <rPh sb="36" eb="38">
      <t>ヒョウジ</t>
    </rPh>
    <rPh sb="48" eb="50">
      <t>サギョウ</t>
    </rPh>
    <rPh sb="50" eb="52">
      <t>ナイヨウ</t>
    </rPh>
    <rPh sb="53" eb="56">
      <t>ソウフヨウ</t>
    </rPh>
    <rPh sb="61" eb="63">
      <t>ショシキ</t>
    </rPh>
    <rPh sb="64" eb="65">
      <t>クズ</t>
    </rPh>
    <rPh sb="72" eb="74">
      <t>サクセイ</t>
    </rPh>
    <rPh sb="81" eb="83">
      <t>イッセイ</t>
    </rPh>
    <rPh sb="83" eb="85">
      <t>ソウシン</t>
    </rPh>
    <rPh sb="89" eb="91">
      <t>コジン</t>
    </rPh>
    <rPh sb="91" eb="92">
      <t>マイ</t>
    </rPh>
    <rPh sb="107" eb="109">
      <t>キニュウ</t>
    </rPh>
    <rPh sb="114" eb="116">
      <t>バアイ</t>
    </rPh>
    <rPh sb="118" eb="120">
      <t>ソウシン</t>
    </rPh>
    <rPh sb="123" eb="125">
      <t>セイギョ</t>
    </rPh>
    <rPh sb="134" eb="136">
      <t>ケンメイ</t>
    </rPh>
    <rPh sb="137" eb="139">
      <t>ヒヅケ</t>
    </rPh>
    <rPh sb="140" eb="142">
      <t>フカ</t>
    </rPh>
    <phoneticPr fontId="3"/>
  </si>
  <si>
    <t>2.20</t>
    <phoneticPr fontId="3"/>
  </si>
  <si>
    <t>集計結果シート：集計時間の表示
リーダ送信をOutlook送信から自前送信に変更。制御構造見直し
マクロ2関数　全面見直し
SendMail、SheetSend
All_sendからSheetSendを連続呼出し
個別送信時に、集計時間をメールの件名に明示するようにした。</t>
    <rPh sb="55" eb="57">
      <t>カンスウ</t>
    </rPh>
    <rPh sb="103" eb="105">
      <t>レンゾク</t>
    </rPh>
    <rPh sb="105" eb="107">
      <t>ヨビダ</t>
    </rPh>
    <rPh sb="110" eb="112">
      <t>コベツ</t>
    </rPh>
    <rPh sb="112" eb="114">
      <t>ソウシン</t>
    </rPh>
    <rPh sb="114" eb="115">
      <t>ジ</t>
    </rPh>
    <rPh sb="117" eb="119">
      <t>シュウケイ</t>
    </rPh>
    <rPh sb="119" eb="121">
      <t>ジカン</t>
    </rPh>
    <rPh sb="126" eb="128">
      <t>ケンメイ</t>
    </rPh>
    <rPh sb="129" eb="131">
      <t>メイジ</t>
    </rPh>
    <phoneticPr fontId="3"/>
  </si>
  <si>
    <t xml:space="preserve">選択社員のみ更新する処理を全面修正
・選択社員のSTEP内容、TimeProのみ更新する
　作業内容シートは更新しない。
・TimeProのログオンアラートが、開始直後に表示されるようにした。
・TimePro照合、作業内容のみ　のスイッチのON、OFFに対する動作を見直し
</t>
    <phoneticPr fontId="3"/>
  </si>
  <si>
    <t>2.30</t>
    <phoneticPr fontId="3"/>
  </si>
  <si>
    <t>瀬沼</t>
    <rPh sb="0" eb="1">
      <t>セ</t>
    </rPh>
    <rPh sb="1" eb="2">
      <t>ヌマ</t>
    </rPh>
    <phoneticPr fontId="3"/>
  </si>
  <si>
    <t>勤怠フラグの入力漏れの条件書式を設定</t>
    <rPh sb="0" eb="2">
      <t>キンタイ</t>
    </rPh>
    <rPh sb="6" eb="8">
      <t>ニュウリョク</t>
    </rPh>
    <rPh sb="8" eb="9">
      <t>モ</t>
    </rPh>
    <rPh sb="11" eb="13">
      <t>ジョウケン</t>
    </rPh>
    <rPh sb="13" eb="15">
      <t>ショシキ</t>
    </rPh>
    <rPh sb="16" eb="18">
      <t>セッテイ</t>
    </rPh>
    <phoneticPr fontId="3"/>
  </si>
  <si>
    <t>作業リストの1名分表示と、全員表示の切り替えをCtrl+eでトグルするように変更。
作業内容リストが、作業内容のみ取得時にクリアされなかったので修正。</t>
    <rPh sb="0" eb="2">
      <t>サギョウ</t>
    </rPh>
    <rPh sb="7" eb="8">
      <t>メイ</t>
    </rPh>
    <rPh sb="8" eb="9">
      <t>ブン</t>
    </rPh>
    <rPh sb="9" eb="11">
      <t>ヒョウジ</t>
    </rPh>
    <rPh sb="13" eb="15">
      <t>ゼンイン</t>
    </rPh>
    <rPh sb="15" eb="17">
      <t>ヒョウジ</t>
    </rPh>
    <rPh sb="18" eb="19">
      <t>キ</t>
    </rPh>
    <rPh sb="20" eb="21">
      <t>カ</t>
    </rPh>
    <rPh sb="38" eb="40">
      <t>ヘンコウ</t>
    </rPh>
    <rPh sb="43" eb="45">
      <t>サギョウ</t>
    </rPh>
    <rPh sb="45" eb="47">
      <t>ナイヨウ</t>
    </rPh>
    <rPh sb="52" eb="54">
      <t>サギョウ</t>
    </rPh>
    <rPh sb="54" eb="56">
      <t>ナイヨウ</t>
    </rPh>
    <rPh sb="58" eb="60">
      <t>シュトク</t>
    </rPh>
    <rPh sb="60" eb="61">
      <t>ジ</t>
    </rPh>
    <rPh sb="73" eb="75">
      <t>シュウセイ</t>
    </rPh>
    <phoneticPr fontId="3"/>
  </si>
  <si>
    <t>1ヶ月分に対応
契約社員さんも対応</t>
    <rPh sb="2" eb="3">
      <t>ゲツ</t>
    </rPh>
    <rPh sb="3" eb="4">
      <t>ブン</t>
    </rPh>
    <rPh sb="5" eb="7">
      <t>タイオウ</t>
    </rPh>
    <rPh sb="8" eb="10">
      <t>ケイヤク</t>
    </rPh>
    <rPh sb="10" eb="12">
      <t>シャイン</t>
    </rPh>
    <rPh sb="15" eb="17">
      <t>タイオウ</t>
    </rPh>
    <phoneticPr fontId="3"/>
  </si>
  <si>
    <t>20日をまたぐときに、エラーになってしまう不具合を修正</t>
    <rPh sb="2" eb="3">
      <t>ニチ</t>
    </rPh>
    <rPh sb="21" eb="24">
      <t>フグアイ</t>
    </rPh>
    <rPh sb="25" eb="27">
      <t>シュウセイ</t>
    </rPh>
    <phoneticPr fontId="3"/>
  </si>
  <si>
    <t>「データベースエラー」になるので、パートナーさんをTimePro検索対象外にした。</t>
    <rPh sb="32" eb="34">
      <t>ケンサク</t>
    </rPh>
    <rPh sb="34" eb="36">
      <t>タイショウ</t>
    </rPh>
    <rPh sb="36" eb="37">
      <t>ガイ</t>
    </rPh>
    <phoneticPr fontId="3"/>
  </si>
  <si>
    <t>1週間分の確認ツール2.5から変更部分を移植。
上記にプラスして、全員分取得の際は、TimePro集計ツールの表内をクリアするようにした。
日々の問題点と対策を設定していた不具合(だと思う)を修正。</t>
    <rPh sb="1" eb="4">
      <t>シュウカンブン</t>
    </rPh>
    <rPh sb="5" eb="7">
      <t>カクニン</t>
    </rPh>
    <rPh sb="15" eb="17">
      <t>ヘンコウ</t>
    </rPh>
    <rPh sb="17" eb="19">
      <t>ブブン</t>
    </rPh>
    <rPh sb="20" eb="22">
      <t>イショク</t>
    </rPh>
    <rPh sb="24" eb="26">
      <t>ジョウキ</t>
    </rPh>
    <rPh sb="33" eb="35">
      <t>ゼンイン</t>
    </rPh>
    <rPh sb="35" eb="36">
      <t>ブン</t>
    </rPh>
    <rPh sb="36" eb="38">
      <t>シュトク</t>
    </rPh>
    <rPh sb="39" eb="40">
      <t>サイ</t>
    </rPh>
    <rPh sb="49" eb="51">
      <t>シュウケイ</t>
    </rPh>
    <rPh sb="55" eb="57">
      <t>ヒョウナイ</t>
    </rPh>
    <rPh sb="70" eb="72">
      <t>ヒビ</t>
    </rPh>
    <rPh sb="73" eb="75">
      <t>モンダイ</t>
    </rPh>
    <rPh sb="75" eb="76">
      <t>テン</t>
    </rPh>
    <rPh sb="77" eb="79">
      <t>タイサク</t>
    </rPh>
    <rPh sb="80" eb="82">
      <t>セッテイ</t>
    </rPh>
    <rPh sb="86" eb="89">
      <t>フグアイ</t>
    </rPh>
    <rPh sb="92" eb="93">
      <t>オモ</t>
    </rPh>
    <rPh sb="96" eb="98">
      <t>シュウセイ</t>
    </rPh>
    <phoneticPr fontId="3"/>
  </si>
  <si>
    <t>No.</t>
    <phoneticPr fontId="3"/>
  </si>
  <si>
    <t>社員
番号</t>
    <rPh sb="0" eb="2">
      <t>シャイン</t>
    </rPh>
    <rPh sb="3" eb="5">
      <t>バンゴウ</t>
    </rPh>
    <phoneticPr fontId="3"/>
  </si>
  <si>
    <t>名前</t>
    <rPh sb="0" eb="2">
      <t>ナマエ</t>
    </rPh>
    <phoneticPr fontId="3"/>
  </si>
  <si>
    <t>日付</t>
    <rPh sb="0" eb="2">
      <t>ヒヅケ</t>
    </rPh>
    <phoneticPr fontId="3"/>
  </si>
  <si>
    <t>曜日</t>
    <rPh sb="0" eb="2">
      <t>ヨウビ</t>
    </rPh>
    <phoneticPr fontId="3"/>
  </si>
  <si>
    <t>作業開始</t>
    <rPh sb="0" eb="2">
      <t>サギョウ</t>
    </rPh>
    <rPh sb="2" eb="4">
      <t>カイシ</t>
    </rPh>
    <phoneticPr fontId="3"/>
  </si>
  <si>
    <t>作業終了</t>
    <rPh sb="0" eb="2">
      <t>サギョウ</t>
    </rPh>
    <rPh sb="2" eb="4">
      <t>シュウリョウ</t>
    </rPh>
    <phoneticPr fontId="3"/>
  </si>
  <si>
    <t>休憩
時間</t>
    <rPh sb="0" eb="2">
      <t>キュウケイ</t>
    </rPh>
    <rPh sb="3" eb="5">
      <t>ジカン</t>
    </rPh>
    <phoneticPr fontId="3"/>
  </si>
  <si>
    <t>時間内
合計</t>
    <rPh sb="0" eb="2">
      <t>ジカン</t>
    </rPh>
    <rPh sb="2" eb="3">
      <t>ナイ</t>
    </rPh>
    <rPh sb="4" eb="6">
      <t>ゴウケイ</t>
    </rPh>
    <phoneticPr fontId="3"/>
  </si>
  <si>
    <t>時間外勤務
17:55～</t>
    <rPh sb="0" eb="3">
      <t>ジカンガイ</t>
    </rPh>
    <rPh sb="3" eb="5">
      <t>キンム</t>
    </rPh>
    <phoneticPr fontId="3"/>
  </si>
  <si>
    <t>深夜勤務
22:00～</t>
    <rPh sb="0" eb="2">
      <t>シンヤ</t>
    </rPh>
    <rPh sb="2" eb="4">
      <t>キンム</t>
    </rPh>
    <phoneticPr fontId="3"/>
  </si>
  <si>
    <t>休日
勤務</t>
    <rPh sb="0" eb="2">
      <t>キュウジツ</t>
    </rPh>
    <rPh sb="3" eb="5">
      <t>キンム</t>
    </rPh>
    <phoneticPr fontId="3"/>
  </si>
  <si>
    <t>法定休日
勤務</t>
    <rPh sb="0" eb="2">
      <t>ホウテイ</t>
    </rPh>
    <rPh sb="2" eb="4">
      <t>キュウジツ</t>
    </rPh>
    <rPh sb="5" eb="7">
      <t>キンム</t>
    </rPh>
    <phoneticPr fontId="3"/>
  </si>
  <si>
    <t>定時間内
CS作業分</t>
    <rPh sb="3" eb="4">
      <t>ナイ</t>
    </rPh>
    <phoneticPr fontId="3"/>
  </si>
  <si>
    <t>定時間外
CS作業分</t>
    <rPh sb="0" eb="1">
      <t>サダム</t>
    </rPh>
    <rPh sb="1" eb="4">
      <t>ジカンガイ</t>
    </rPh>
    <rPh sb="7" eb="9">
      <t>サギョウ</t>
    </rPh>
    <rPh sb="9" eb="10">
      <t>ブン</t>
    </rPh>
    <phoneticPr fontId="3"/>
  </si>
  <si>
    <t>勤怠</t>
    <rPh sb="0" eb="2">
      <t>キンタイ</t>
    </rPh>
    <phoneticPr fontId="3"/>
  </si>
  <si>
    <t>作業内容</t>
    <rPh sb="0" eb="2">
      <t>サギョウ</t>
    </rPh>
    <rPh sb="2" eb="4">
      <t>ナイヨウ</t>
    </rPh>
    <phoneticPr fontId="3"/>
  </si>
  <si>
    <t>週報
合計</t>
    <rPh sb="0" eb="2">
      <t>シュウホウ</t>
    </rPh>
    <rPh sb="3" eb="5">
      <t>ゴウケイ</t>
    </rPh>
    <phoneticPr fontId="3"/>
  </si>
  <si>
    <t>合計</t>
    <rPh sb="0" eb="2">
      <t>ゴウケイ</t>
    </rPh>
    <phoneticPr fontId="3"/>
  </si>
  <si>
    <t>414-002</t>
  </si>
  <si>
    <t>414-003</t>
  </si>
  <si>
    <t>412-008</t>
  </si>
  <si>
    <t>412-010</t>
  </si>
  <si>
    <t>須崎　進</t>
  </si>
  <si>
    <t>吉田　俊之</t>
  </si>
  <si>
    <t>414-006</t>
  </si>
  <si>
    <t>渡邊　正幸</t>
  </si>
  <si>
    <t>岩佐　和弘</t>
  </si>
  <si>
    <t>0.25単位</t>
    <rPh sb="4" eb="6">
      <t>タンイ</t>
    </rPh>
    <phoneticPr fontId="3"/>
  </si>
  <si>
    <t>hh:mm</t>
    <phoneticPr fontId="3"/>
  </si>
  <si>
    <t>休暇</t>
    <rPh sb="0" eb="2">
      <t>キュウカ</t>
    </rPh>
    <phoneticPr fontId="3"/>
  </si>
  <si>
    <t>0.25単位</t>
    <phoneticPr fontId="3"/>
  </si>
  <si>
    <t>xxxx05</t>
    <phoneticPr fontId="3"/>
  </si>
  <si>
    <t>業務報告書　新規
不要な処理を大幅に削除
勤怠を配列に変更</t>
    <rPh sb="0" eb="2">
      <t>ギョウム</t>
    </rPh>
    <rPh sb="2" eb="5">
      <t>ホウコクショ</t>
    </rPh>
    <rPh sb="6" eb="8">
      <t>シンキ</t>
    </rPh>
    <rPh sb="9" eb="11">
      <t>フヨウ</t>
    </rPh>
    <rPh sb="12" eb="14">
      <t>ショリ</t>
    </rPh>
    <rPh sb="15" eb="17">
      <t>オオハバ</t>
    </rPh>
    <rPh sb="18" eb="20">
      <t>サクジョ</t>
    </rPh>
    <rPh sb="21" eb="23">
      <t>キンタイ</t>
    </rPh>
    <rPh sb="24" eb="26">
      <t>ハイレツ</t>
    </rPh>
    <rPh sb="27" eb="29">
      <t>ヘンコウ</t>
    </rPh>
    <phoneticPr fontId="3"/>
  </si>
  <si>
    <t>3.0</t>
    <phoneticPr fontId="3"/>
  </si>
  <si>
    <t>xxxx05からの変更
終了時刻：24時間単位に変更
休暇時間の列を追加
時間内合計：0.25単位に変更</t>
    <rPh sb="9" eb="11">
      <t>ヘンコウ</t>
    </rPh>
    <rPh sb="13" eb="15">
      <t>シュウリョウ</t>
    </rPh>
    <rPh sb="15" eb="17">
      <t>ジコク</t>
    </rPh>
    <rPh sb="20" eb="22">
      <t>ジカン</t>
    </rPh>
    <rPh sb="22" eb="24">
      <t>タンイ</t>
    </rPh>
    <rPh sb="25" eb="27">
      <t>ヘンコウ</t>
    </rPh>
    <rPh sb="28" eb="30">
      <t>キュウカ</t>
    </rPh>
    <rPh sb="30" eb="32">
      <t>ジカン</t>
    </rPh>
    <rPh sb="33" eb="34">
      <t>レツ</t>
    </rPh>
    <rPh sb="35" eb="37">
      <t>ツイカ</t>
    </rPh>
    <rPh sb="38" eb="40">
      <t>ジカン</t>
    </rPh>
    <rPh sb="40" eb="41">
      <t>ナイ</t>
    </rPh>
    <rPh sb="41" eb="43">
      <t>ゴウケイ</t>
    </rPh>
    <rPh sb="48" eb="50">
      <t>タンイ</t>
    </rPh>
    <rPh sb="51" eb="53">
      <t>ヘンコウ</t>
    </rPh>
    <phoneticPr fontId="3"/>
  </si>
  <si>
    <t>月報確認画面</t>
    <rPh sb="0" eb="2">
      <t>ゲッポウ</t>
    </rPh>
    <rPh sb="2" eb="4">
      <t>カクニン</t>
    </rPh>
    <rPh sb="4" eb="6">
      <t>ガメン</t>
    </rPh>
    <phoneticPr fontId="3"/>
  </si>
  <si>
    <t>No</t>
  </si>
  <si>
    <t>社員番号</t>
    <rPh sb="0" eb="2">
      <t>シャイン</t>
    </rPh>
    <rPh sb="2" eb="4">
      <t>バンゴウ</t>
    </rPh>
    <phoneticPr fontId="3"/>
  </si>
  <si>
    <t>名前</t>
  </si>
  <si>
    <t>日付</t>
  </si>
  <si>
    <t>勤務区分</t>
  </si>
  <si>
    <t>エラー</t>
  </si>
  <si>
    <t>出勤</t>
    <rPh sb="0" eb="2">
      <t>シュッキン</t>
    </rPh>
    <phoneticPr fontId="3"/>
  </si>
  <si>
    <t>退勤</t>
    <rPh sb="0" eb="2">
      <t>タイキン</t>
    </rPh>
    <phoneticPr fontId="3"/>
  </si>
  <si>
    <t>届出</t>
    <rPh sb="0" eb="2">
      <t>トドケデ</t>
    </rPh>
    <phoneticPr fontId="3"/>
  </si>
  <si>
    <t>時間外事由</t>
    <rPh sb="0" eb="3">
      <t>ジカンガイ</t>
    </rPh>
    <rPh sb="3" eb="5">
      <t>ジユウ</t>
    </rPh>
    <phoneticPr fontId="3"/>
  </si>
  <si>
    <t>ユーザ時間</t>
    <rPh sb="3" eb="5">
      <t>ジカン</t>
    </rPh>
    <phoneticPr fontId="3"/>
  </si>
  <si>
    <t>時間外勤</t>
    <rPh sb="0" eb="3">
      <t>ジカンガイ</t>
    </rPh>
    <phoneticPr fontId="3"/>
  </si>
  <si>
    <t>回数</t>
    <rPh sb="0" eb="2">
      <t>カイスウ</t>
    </rPh>
    <phoneticPr fontId="3"/>
  </si>
  <si>
    <t>外出</t>
    <rPh sb="0" eb="2">
      <t>ガイシュツ</t>
    </rPh>
    <phoneticPr fontId="3"/>
  </si>
  <si>
    <t>外出２</t>
    <rPh sb="0" eb="2">
      <t>ガイシュツ</t>
    </rPh>
    <phoneticPr fontId="3"/>
  </si>
  <si>
    <t>予定</t>
    <rPh sb="0" eb="2">
      <t>ヨテイ</t>
    </rPh>
    <phoneticPr fontId="3"/>
  </si>
  <si>
    <t>打刻</t>
    <rPh sb="0" eb="2">
      <t>ダコク</t>
    </rPh>
    <phoneticPr fontId="3"/>
  </si>
  <si>
    <t>申請</t>
    <rPh sb="0" eb="2">
      <t>シンセイ</t>
    </rPh>
    <phoneticPr fontId="3"/>
  </si>
  <si>
    <t>定時内</t>
    <rPh sb="0" eb="2">
      <t>テイジ</t>
    </rPh>
    <rPh sb="2" eb="3">
      <t>ナイ</t>
    </rPh>
    <phoneticPr fontId="3"/>
  </si>
  <si>
    <t>実働</t>
    <rPh sb="0" eb="2">
      <t>ジツドウ</t>
    </rPh>
    <phoneticPr fontId="3"/>
  </si>
  <si>
    <t>所定内</t>
    <rPh sb="0" eb="3">
      <t>ショテイナイ</t>
    </rPh>
    <phoneticPr fontId="3"/>
  </si>
  <si>
    <t>残業</t>
    <rPh sb="0" eb="2">
      <t>ザンギョウ</t>
    </rPh>
    <phoneticPr fontId="3"/>
  </si>
  <si>
    <t>深夜</t>
    <rPh sb="0" eb="2">
      <t>シンヤ</t>
    </rPh>
    <phoneticPr fontId="3"/>
  </si>
  <si>
    <t>休出</t>
    <rPh sb="0" eb="2">
      <t>キュウシュツ</t>
    </rPh>
    <phoneticPr fontId="3"/>
  </si>
  <si>
    <t>法定</t>
    <rPh sb="0" eb="2">
      <t>ホウテイ</t>
    </rPh>
    <phoneticPr fontId="3"/>
  </si>
  <si>
    <t>普通代出</t>
    <rPh sb="0" eb="2">
      <t>フツウ</t>
    </rPh>
    <rPh sb="2" eb="3">
      <t>ダイ</t>
    </rPh>
    <rPh sb="3" eb="4">
      <t>シュツ</t>
    </rPh>
    <phoneticPr fontId="3"/>
  </si>
  <si>
    <t>法定代出</t>
    <rPh sb="0" eb="2">
      <t>ホウテイ</t>
    </rPh>
    <rPh sb="2" eb="3">
      <t>ダイ</t>
    </rPh>
    <rPh sb="3" eb="4">
      <t>シュツ</t>
    </rPh>
    <phoneticPr fontId="3"/>
  </si>
  <si>
    <t>所定日数</t>
    <rPh sb="0" eb="2">
      <t>ショテイ</t>
    </rPh>
    <rPh sb="2" eb="4">
      <t>ニッスウ</t>
    </rPh>
    <phoneticPr fontId="3"/>
  </si>
  <si>
    <t>所定出勤</t>
    <rPh sb="0" eb="2">
      <t>ショテイ</t>
    </rPh>
    <rPh sb="2" eb="4">
      <t>シュッキン</t>
    </rPh>
    <phoneticPr fontId="3"/>
  </si>
  <si>
    <t>休出日数</t>
    <rPh sb="0" eb="2">
      <t>キュウシュツ</t>
    </rPh>
    <rPh sb="2" eb="4">
      <t>ニッスウ</t>
    </rPh>
    <phoneticPr fontId="3"/>
  </si>
  <si>
    <t>法出日数</t>
    <rPh sb="0" eb="1">
      <t>ホウ</t>
    </rPh>
    <rPh sb="1" eb="2">
      <t>シュツ</t>
    </rPh>
    <rPh sb="2" eb="4">
      <t>ニッスウ</t>
    </rPh>
    <phoneticPr fontId="3"/>
  </si>
  <si>
    <t>遅早回数</t>
    <rPh sb="0" eb="1">
      <t>チ</t>
    </rPh>
    <rPh sb="1" eb="2">
      <t>サ</t>
    </rPh>
    <rPh sb="2" eb="4">
      <t>カイスウ</t>
    </rPh>
    <phoneticPr fontId="3"/>
  </si>
  <si>
    <t>特休日数</t>
    <rPh sb="0" eb="2">
      <t>トッキュウ</t>
    </rPh>
    <rPh sb="2" eb="4">
      <t>ニッスウ</t>
    </rPh>
    <phoneticPr fontId="3"/>
  </si>
  <si>
    <t>欠勤日数</t>
    <rPh sb="0" eb="2">
      <t>ケッキン</t>
    </rPh>
    <rPh sb="2" eb="4">
      <t>ニッスウ</t>
    </rPh>
    <phoneticPr fontId="3"/>
  </si>
  <si>
    <t>戻り</t>
    <rPh sb="0" eb="1">
      <t>モドリ</t>
    </rPh>
    <phoneticPr fontId="3"/>
  </si>
  <si>
    <t>外出2</t>
    <rPh sb="0" eb="2">
      <t>ガイシュツ</t>
    </rPh>
    <phoneticPr fontId="3"/>
  </si>
  <si>
    <t>戻り2</t>
    <rPh sb="0" eb="1">
      <t>モドリ</t>
    </rPh>
    <phoneticPr fontId="3"/>
  </si>
  <si>
    <t>①設定シートで取り込む人を指定する。（閲覧できる人のみ）</t>
    <rPh sb="1" eb="3">
      <t>セッテイ</t>
    </rPh>
    <rPh sb="7" eb="8">
      <t>ト</t>
    </rPh>
    <rPh sb="9" eb="10">
      <t>コ</t>
    </rPh>
    <rPh sb="11" eb="12">
      <t>ヒト</t>
    </rPh>
    <rPh sb="13" eb="15">
      <t>シテイ</t>
    </rPh>
    <rPh sb="19" eb="21">
      <t>エツラン</t>
    </rPh>
    <rPh sb="24" eb="25">
      <t>ヒト</t>
    </rPh>
    <phoneticPr fontId="3"/>
  </si>
  <si>
    <t>②IEで下記画面を開いてからボタン１を押す。</t>
    <rPh sb="4" eb="6">
      <t>カキ</t>
    </rPh>
    <rPh sb="6" eb="8">
      <t>ガメン</t>
    </rPh>
    <rPh sb="9" eb="10">
      <t>ヒラ</t>
    </rPh>
    <rPh sb="19" eb="20">
      <t>オ</t>
    </rPh>
    <phoneticPr fontId="3"/>
  </si>
  <si>
    <t>http://10.100.193.12/nscs/fra/top.htm?mnu</t>
    <phoneticPr fontId="3"/>
  </si>
  <si>
    <r>
      <rPr>
        <sz val="11"/>
        <rFont val="ＭＳ Ｐゴシック"/>
        <family val="3"/>
        <charset val="128"/>
      </rPr>
      <t>4</t>
    </r>
    <r>
      <rPr>
        <sz val="11"/>
        <rFont val="ＭＳ Ｐゴシック"/>
        <family val="3"/>
        <charset val="128"/>
      </rPr>
      <t>.0</t>
    </r>
    <phoneticPr fontId="3"/>
  </si>
  <si>
    <t>STEP週報</t>
    <rPh sb="4" eb="6">
      <t>シュウホウ</t>
    </rPh>
    <phoneticPr fontId="3"/>
  </si>
  <si>
    <t>URL</t>
    <phoneticPr fontId="9"/>
  </si>
  <si>
    <t>TimeWorks 設定</t>
    <rPh sb="10" eb="12">
      <t>セッテイ</t>
    </rPh>
    <phoneticPr fontId="9"/>
  </si>
  <si>
    <t>ctrl+q</t>
    <phoneticPr fontId="3"/>
  </si>
  <si>
    <t>ctrl+w</t>
    <phoneticPr fontId="3"/>
  </si>
  <si>
    <t>以下①、②を統合し、
業務報告書_ver4.0　にした。
①■■_1ヶ月_業務報告_ver3.0.xls
②TimeWorks_20130718_01_瀨沼.xls を統合
コメント化されていた行を一部削除
シート名を変更</t>
    <rPh sb="0" eb="2">
      <t>イカ</t>
    </rPh>
    <rPh sb="6" eb="8">
      <t>トウゴウ</t>
    </rPh>
    <rPh sb="93" eb="94">
      <t>カ</t>
    </rPh>
    <rPh sb="99" eb="100">
      <t>ギョウ</t>
    </rPh>
    <rPh sb="101" eb="103">
      <t>イチブ</t>
    </rPh>
    <rPh sb="103" eb="105">
      <t>サクジョ</t>
    </rPh>
    <rPh sb="109" eb="110">
      <t>メイ</t>
    </rPh>
    <rPh sb="111" eb="113">
      <t>ヘンコウ</t>
    </rPh>
    <phoneticPr fontId="3"/>
  </si>
  <si>
    <t>霜田　壮伺</t>
  </si>
  <si>
    <t>曜日</t>
    <rPh sb="0" eb="2">
      <t>ヨウビ</t>
    </rPh>
    <phoneticPr fontId="9"/>
  </si>
  <si>
    <t>一致確認</t>
    <rPh sb="0" eb="2">
      <t>イッチ</t>
    </rPh>
    <rPh sb="2" eb="4">
      <t>カクニン</t>
    </rPh>
    <phoneticPr fontId="3"/>
  </si>
  <si>
    <t>×</t>
    <phoneticPr fontId="9"/>
  </si>
  <si>
    <t>終了時刻</t>
    <rPh sb="0" eb="2">
      <t>シュウリョウ</t>
    </rPh>
    <rPh sb="2" eb="4">
      <t>ジコク</t>
    </rPh>
    <phoneticPr fontId="9"/>
  </si>
  <si>
    <t>開始時刻</t>
    <rPh sb="0" eb="2">
      <t>カイシ</t>
    </rPh>
    <rPh sb="2" eb="4">
      <t>ジコク</t>
    </rPh>
    <phoneticPr fontId="9"/>
  </si>
  <si>
    <t>日付</t>
    <rPh sb="0" eb="2">
      <t>ヒヅケ</t>
    </rPh>
    <phoneticPr fontId="9"/>
  </si>
  <si>
    <t>年月</t>
    <rPh sb="0" eb="1">
      <t>ネン</t>
    </rPh>
    <rPh sb="1" eb="2">
      <t>ツキ</t>
    </rPh>
    <phoneticPr fontId="9"/>
  </si>
  <si>
    <t>NSTC</t>
    <phoneticPr fontId="9"/>
  </si>
  <si>
    <t>CS本社</t>
    <rPh sb="2" eb="4">
      <t>ホンシャ</t>
    </rPh>
    <phoneticPr fontId="9"/>
  </si>
  <si>
    <t>通常</t>
    <rPh sb="0" eb="2">
      <t>ツウジョウ</t>
    </rPh>
    <phoneticPr fontId="9"/>
  </si>
  <si>
    <t>有給(午前)</t>
    <rPh sb="0" eb="2">
      <t>ユウキュウ</t>
    </rPh>
    <rPh sb="3" eb="5">
      <t>ゴゼン</t>
    </rPh>
    <phoneticPr fontId="9"/>
  </si>
  <si>
    <t>有給(午後)</t>
    <rPh sb="0" eb="2">
      <t>ユウキュウ</t>
    </rPh>
    <rPh sb="3" eb="5">
      <t>ゴゴ</t>
    </rPh>
    <phoneticPr fontId="9"/>
  </si>
  <si>
    <t>杉田　俊輔</t>
  </si>
  <si>
    <t>金</t>
  </si>
  <si>
    <t>01:00</t>
  </si>
  <si>
    <t>月</t>
  </si>
  <si>
    <t>01:25</t>
  </si>
  <si>
    <t>火</t>
  </si>
  <si>
    <t>水</t>
  </si>
  <si>
    <t>木</t>
  </si>
  <si>
    <t>01:05</t>
  </si>
  <si>
    <t>荏原　幹夫</t>
  </si>
  <si>
    <t>金井　遼</t>
  </si>
  <si>
    <t>本谷　広宜</t>
  </si>
  <si>
    <t>髙橋　猛</t>
  </si>
  <si>
    <t>休日</t>
  </si>
  <si>
    <t>法休</t>
  </si>
  <si>
    <t>韮沢　恵介</t>
  </si>
  <si>
    <t>金子　敢</t>
  </si>
  <si>
    <t>長谷川　剛志</t>
  </si>
  <si>
    <t>高橋　哲也</t>
  </si>
  <si>
    <t>彦坂　知道</t>
  </si>
  <si>
    <t>竹之内　裕俊</t>
  </si>
  <si>
    <t>太刀川　剛</t>
  </si>
  <si>
    <t>山崎　勝男</t>
  </si>
  <si>
    <t>加藤　宏明</t>
  </si>
  <si>
    <t>佐藤　勇太</t>
  </si>
  <si>
    <t>山谷　和秀</t>
  </si>
  <si>
    <t>星野　基</t>
  </si>
  <si>
    <t>佐野　宏美</t>
  </si>
  <si>
    <t>勤務</t>
    <rPh sb="0" eb="2">
      <t>キンム</t>
    </rPh>
    <phoneticPr fontId="3"/>
  </si>
  <si>
    <t>時間NG</t>
  </si>
  <si>
    <t>時間NG</t>
    <rPh sb="0" eb="2">
      <t>ジカン</t>
    </rPh>
    <phoneticPr fontId="9"/>
  </si>
  <si>
    <t>時間NG</t>
    <phoneticPr fontId="9"/>
  </si>
  <si>
    <t>TimeWorks
届出</t>
    <rPh sb="10" eb="12">
      <t>トドケデ</t>
    </rPh>
    <phoneticPr fontId="3"/>
  </si>
  <si>
    <t>有給休暇</t>
    <phoneticPr fontId="3"/>
  </si>
  <si>
    <t>２半</t>
    <rPh sb="1" eb="2">
      <t>ハン</t>
    </rPh>
    <phoneticPr fontId="3"/>
  </si>
  <si>
    <t>１半</t>
    <rPh sb="1" eb="2">
      <t>ハン</t>
    </rPh>
    <phoneticPr fontId="3"/>
  </si>
  <si>
    <t>育休</t>
    <rPh sb="0" eb="2">
      <t>イクキュウ</t>
    </rPh>
    <phoneticPr fontId="3"/>
  </si>
  <si>
    <t>代休</t>
    <rPh sb="0" eb="2">
      <t>ダイキュウ</t>
    </rPh>
    <phoneticPr fontId="3"/>
  </si>
  <si>
    <t>代休</t>
    <phoneticPr fontId="3"/>
  </si>
  <si>
    <t>代出</t>
    <phoneticPr fontId="3"/>
  </si>
  <si>
    <t>振休</t>
    <phoneticPr fontId="3"/>
  </si>
  <si>
    <t>振出</t>
    <phoneticPr fontId="3"/>
  </si>
  <si>
    <t>有給(午前)＋代休(半日)</t>
    <phoneticPr fontId="3"/>
  </si>
  <si>
    <t>有給(午後)＋代休(半日)</t>
    <phoneticPr fontId="3"/>
  </si>
  <si>
    <t>半日有給＋半日代休</t>
    <rPh sb="0" eb="2">
      <t>ハンニチ</t>
    </rPh>
    <rPh sb="2" eb="4">
      <t>ユウキュウ</t>
    </rPh>
    <rPh sb="5" eb="7">
      <t>ハンニチ</t>
    </rPh>
    <rPh sb="7" eb="9">
      <t>ダイキュウ</t>
    </rPh>
    <phoneticPr fontId="3"/>
  </si>
  <si>
    <t>前代休/後代休</t>
    <rPh sb="0" eb="1">
      <t>マエ</t>
    </rPh>
    <rPh sb="1" eb="3">
      <t>ダイキュウ</t>
    </rPh>
    <rPh sb="4" eb="5">
      <t>ウシ</t>
    </rPh>
    <rPh sb="5" eb="7">
      <t>ダイキュウ</t>
    </rPh>
    <phoneticPr fontId="3"/>
  </si>
  <si>
    <t>振替出</t>
    <rPh sb="0" eb="2">
      <t>フリカ</t>
    </rPh>
    <phoneticPr fontId="3"/>
  </si>
  <si>
    <t>病欠</t>
    <rPh sb="0" eb="2">
      <t>ビョウケツ</t>
    </rPh>
    <phoneticPr fontId="3"/>
  </si>
  <si>
    <t>他欠</t>
    <rPh sb="0" eb="1">
      <t>ホカ</t>
    </rPh>
    <rPh sb="1" eb="2">
      <t>ケツ</t>
    </rPh>
    <phoneticPr fontId="3"/>
  </si>
  <si>
    <t>有休</t>
    <rPh sb="0" eb="2">
      <t>ユウキュウ</t>
    </rPh>
    <phoneticPr fontId="3"/>
  </si>
  <si>
    <t>　</t>
    <phoneticPr fontId="3"/>
  </si>
  <si>
    <t>欠勤</t>
    <phoneticPr fontId="3"/>
  </si>
  <si>
    <t>遅刻</t>
    <phoneticPr fontId="3"/>
  </si>
  <si>
    <t>早退</t>
    <phoneticPr fontId="3"/>
  </si>
  <si>
    <t>遅刻＋代休(半日)</t>
    <phoneticPr fontId="3"/>
  </si>
  <si>
    <t>早退＋代休(半日)</t>
    <phoneticPr fontId="3"/>
  </si>
  <si>
    <t>カレンダ</t>
    <phoneticPr fontId="3"/>
  </si>
  <si>
    <t>半代出</t>
    <rPh sb="0" eb="1">
      <t>ハン</t>
    </rPh>
    <rPh sb="1" eb="2">
      <t>ダイ</t>
    </rPh>
    <rPh sb="2" eb="3">
      <t>シュツ</t>
    </rPh>
    <phoneticPr fontId="3"/>
  </si>
  <si>
    <t>コメント</t>
    <phoneticPr fontId="3"/>
  </si>
  <si>
    <t>遅早外</t>
    <phoneticPr fontId="3"/>
  </si>
  <si>
    <t>エラー有</t>
    <rPh sb="3" eb="4">
      <t>アリ</t>
    </rPh>
    <phoneticPr fontId="3"/>
  </si>
  <si>
    <t>一ヶ所以上
エラー有</t>
    <rPh sb="0" eb="3">
      <t>イッカショ</t>
    </rPh>
    <rPh sb="3" eb="5">
      <t>イジョウ</t>
    </rPh>
    <rPh sb="9" eb="10">
      <t>ア</t>
    </rPh>
    <phoneticPr fontId="3"/>
  </si>
  <si>
    <t>ctrl+W</t>
    <phoneticPr fontId="3"/>
  </si>
  <si>
    <t>STEP
勤怠設定</t>
    <phoneticPr fontId="3"/>
  </si>
  <si>
    <t>一括取得</t>
    <rPh sb="0" eb="2">
      <t>イッカツ</t>
    </rPh>
    <rPh sb="2" eb="4">
      <t>シュトク</t>
    </rPh>
    <phoneticPr fontId="3"/>
  </si>
  <si>
    <t>「設定シート」の選択範囲取得</t>
    <rPh sb="1" eb="3">
      <t>セッテイ</t>
    </rPh>
    <rPh sb="8" eb="10">
      <t>センタク</t>
    </rPh>
    <rPh sb="10" eb="12">
      <t>ハンイ</t>
    </rPh>
    <rPh sb="12" eb="14">
      <t>シュトク</t>
    </rPh>
    <phoneticPr fontId="3"/>
  </si>
  <si>
    <t>月報の部分取得に対応
月報の正式レイアウトに対応
STEPシートのチェック機能を追加
月報取得時のエラーハンドリングの強化
月報取得時、プログレスバー非表示</t>
    <rPh sb="0" eb="2">
      <t>ゲッポウ</t>
    </rPh>
    <rPh sb="3" eb="5">
      <t>ブブン</t>
    </rPh>
    <rPh sb="5" eb="7">
      <t>シュトク</t>
    </rPh>
    <rPh sb="8" eb="10">
      <t>タイオウ</t>
    </rPh>
    <rPh sb="11" eb="13">
      <t>ゲッポウ</t>
    </rPh>
    <rPh sb="14" eb="16">
      <t>セイシキ</t>
    </rPh>
    <rPh sb="22" eb="24">
      <t>タイオウ</t>
    </rPh>
    <rPh sb="37" eb="39">
      <t>キノウ</t>
    </rPh>
    <rPh sb="40" eb="42">
      <t>ツイカ</t>
    </rPh>
    <rPh sb="43" eb="45">
      <t>ゲッポウ</t>
    </rPh>
    <rPh sb="45" eb="47">
      <t>シュトク</t>
    </rPh>
    <rPh sb="47" eb="48">
      <t>ジ</t>
    </rPh>
    <rPh sb="59" eb="61">
      <t>キョウカ</t>
    </rPh>
    <rPh sb="62" eb="64">
      <t>ゲッポウ</t>
    </rPh>
    <rPh sb="64" eb="66">
      <t>シュトク</t>
    </rPh>
    <rPh sb="66" eb="67">
      <t>ジ</t>
    </rPh>
    <rPh sb="75" eb="78">
      <t>ヒヒョウジ</t>
    </rPh>
    <phoneticPr fontId="3"/>
  </si>
  <si>
    <t>「月報」シートから一人分取得</t>
    <rPh sb="1" eb="3">
      <t>ゲッポウ</t>
    </rPh>
    <rPh sb="9" eb="11">
      <t>ヒトリ</t>
    </rPh>
    <rPh sb="11" eb="12">
      <t>ブン</t>
    </rPh>
    <rPh sb="12" eb="14">
      <t>シュトク</t>
    </rPh>
    <phoneticPr fontId="3"/>
  </si>
  <si>
    <t>開始時刻</t>
    <rPh sb="0" eb="2">
      <t>カイシ</t>
    </rPh>
    <rPh sb="2" eb="4">
      <t>ジコク</t>
    </rPh>
    <phoneticPr fontId="3"/>
  </si>
  <si>
    <t>ＮＳＴＣ</t>
    <phoneticPr fontId="3"/>
  </si>
  <si>
    <t>ＣＳ本社</t>
    <rPh sb="2" eb="4">
      <t>ホンシャ</t>
    </rPh>
    <phoneticPr fontId="3"/>
  </si>
  <si>
    <t>作業内容
未記入
チェック</t>
    <rPh sb="0" eb="2">
      <t>サギョウ</t>
    </rPh>
    <rPh sb="2" eb="4">
      <t>ナイヨウ</t>
    </rPh>
    <rPh sb="5" eb="8">
      <t>ミキニュウ</t>
    </rPh>
    <phoneticPr fontId="3"/>
  </si>
  <si>
    <t>形態</t>
    <rPh sb="0" eb="2">
      <t>ケイタイ</t>
    </rPh>
    <phoneticPr fontId="3"/>
  </si>
  <si>
    <t>出勤・退勤時間確認</t>
    <phoneticPr fontId="3"/>
  </si>
  <si>
    <t>鈴木　達也</t>
  </si>
  <si>
    <t>I01-015</t>
  </si>
  <si>
    <t>荒木　大</t>
  </si>
  <si>
    <t>細野　裕一</t>
  </si>
  <si>
    <t xml:space="preserve">定例ミーティング、DDF勉強会、2輪回帰テスト打ち合わせ、ツールフレームワーク検討、TBAA TURNテスト環境作成
</t>
  </si>
  <si>
    <t>T2AX作業、Integrity勉強会</t>
  </si>
  <si>
    <t>320A なぜなぜ分析
PZW80 テスト結果の検証
NS週報作成
DDF勉強会
請負管理業務</t>
  </si>
  <si>
    <t>NS品質勉強会,Audiテスト打ち合わせ,TBAA TURNテスト環境作成,CS週報記入</t>
  </si>
  <si>
    <t>00:10</t>
  </si>
  <si>
    <t>NS/CS週報記入/部内勉強会
T2AX Multi モジュール仕様書作成/コーディング/意匠照合テスト仕様書作成</t>
  </si>
  <si>
    <t>TBAA過去議事録刈り取り＆CS庶務作業＆部内勉強会参加</t>
  </si>
  <si>
    <t>T2AX作業、T0AX作業、TAEA作業、部内勉強会参加</t>
  </si>
  <si>
    <t>T2AX_multi DAN0 405h送信、部内勉強会参加</t>
  </si>
  <si>
    <t>TAEA:ﾃｽﾄ実,結ﾚ,T1GX:結ﾚ,検証,部内勉強会参加</t>
  </si>
  <si>
    <t>【TBAA】データ管理機能 IC機能 時計機能　ソフト検証作業
部内勉強会参加</t>
    <phoneticPr fontId="3"/>
  </si>
  <si>
    <t>T2AX描画データ実装(25%) / ACC車速表示不具合対応(100%) / 部内勉強会参加</t>
    <phoneticPr fontId="3"/>
  </si>
  <si>
    <t>CANoeシグナルジェネレータ調査
自動テストVBA部品作成（結果記入マクロ）
部内勉強会参加</t>
    <phoneticPr fontId="3"/>
  </si>
  <si>
    <t>Integrityトライアル
部内勉強会参加</t>
    <phoneticPr fontId="3"/>
  </si>
  <si>
    <t>T2AX設計
部内勉強会参加</t>
    <phoneticPr fontId="3"/>
  </si>
  <si>
    <t>[4P45 Color]テスト仕様書作成
部内勉強会参加</t>
    <phoneticPr fontId="3"/>
  </si>
  <si>
    <t>TV0X(TYPE-R_TA) ソフトウェア検証シート作成(詳細設計)
部内勉強会参加</t>
    <phoneticPr fontId="3"/>
  </si>
  <si>
    <t>テストスペック作成
部内勉強会参加</t>
    <phoneticPr fontId="3"/>
  </si>
  <si>
    <t>TAAA対応
部内勉強会参加</t>
    <phoneticPr fontId="3"/>
  </si>
  <si>
    <t>T6PY 設計
部内勉強会参加</t>
    <phoneticPr fontId="3"/>
  </si>
  <si>
    <t>設計レビュー、各種週報提出、勉強会参加</t>
    <phoneticPr fontId="3"/>
  </si>
  <si>
    <t>PZW80 テスト結果の検証
XE231 テスト結果整理
E60C Sinviz作成
部内勉強会参加
請負業務</t>
    <phoneticPr fontId="3"/>
  </si>
  <si>
    <t>TAAA　CAN機能
T6PY　パーキングセンサ機能
TBAA　入力抽象化機能
部内勉強会参加</t>
    <phoneticPr fontId="3"/>
  </si>
  <si>
    <t>【TBAA  TFT】0X4-6th拡大WA 統合ﾃｽﾄ作成
部内勉強会参加</t>
    <phoneticPr fontId="3"/>
  </si>
  <si>
    <t>部内勉強会参加</t>
    <phoneticPr fontId="3"/>
  </si>
  <si>
    <t>設計作業(SZTS_CHN)、ﾚﾋﾞｭｰ(SZTS_CHN)、DDF週間予定表記入、CS週報記入、部内勉強会参加</t>
    <phoneticPr fontId="3"/>
  </si>
  <si>
    <t>ﾃｽﾄ自動化対応、部内勉強会参加</t>
    <phoneticPr fontId="3"/>
  </si>
  <si>
    <t>T2AX設計作業、部内勉強会参加</t>
    <rPh sb="9" eb="11">
      <t>ブナイ</t>
    </rPh>
    <rPh sb="11" eb="13">
      <t>ベンキョウ</t>
    </rPh>
    <rPh sb="13" eb="14">
      <t>カイ</t>
    </rPh>
    <rPh sb="14" eb="16">
      <t>サンカ</t>
    </rPh>
    <phoneticPr fontId="3"/>
  </si>
  <si>
    <t>T2AX_SEG：インジケータ設計15%、部内勉強会参加</t>
    <rPh sb="21" eb="23">
      <t>ブナイ</t>
    </rPh>
    <rPh sb="23" eb="25">
      <t>ベンキョウ</t>
    </rPh>
    <rPh sb="25" eb="26">
      <t>カイ</t>
    </rPh>
    <rPh sb="26" eb="28">
      <t>サンカ</t>
    </rPh>
    <phoneticPr fontId="3"/>
  </si>
  <si>
    <t>SAUV001_RegressionTestテスト仕様書(1432)
部内勉強会参加</t>
    <phoneticPr fontId="3"/>
  </si>
  <si>
    <t>契約形態</t>
    <rPh sb="0" eb="2">
      <t>ケイヤク</t>
    </rPh>
    <rPh sb="2" eb="4">
      <t>ケイタイ</t>
    </rPh>
    <phoneticPr fontId="9"/>
  </si>
  <si>
    <t>社員種別</t>
    <rPh sb="0" eb="2">
      <t>シャイン</t>
    </rPh>
    <rPh sb="2" eb="4">
      <t>シュベツ</t>
    </rPh>
    <phoneticPr fontId="3"/>
  </si>
  <si>
    <t>社員種別</t>
    <rPh sb="0" eb="2">
      <t>シャイン</t>
    </rPh>
    <rPh sb="2" eb="4">
      <t>シュベツ</t>
    </rPh>
    <phoneticPr fontId="9"/>
  </si>
  <si>
    <t>ＮＳＴＣ_休出</t>
    <rPh sb="5" eb="7">
      <t>キュウシュツ</t>
    </rPh>
    <phoneticPr fontId="3"/>
  </si>
  <si>
    <t>☆東京TC</t>
    <rPh sb="1" eb="3">
      <t>トウキョウ</t>
    </rPh>
    <phoneticPr fontId="9"/>
  </si>
  <si>
    <t>☆NSTC_休憩時間決定テーブル　5分加算</t>
    <rPh sb="6" eb="8">
      <t>キュウケイ</t>
    </rPh>
    <rPh sb="8" eb="10">
      <t>ジカン</t>
    </rPh>
    <rPh sb="10" eb="12">
      <t>ケッテイ</t>
    </rPh>
    <rPh sb="18" eb="19">
      <t>フン</t>
    </rPh>
    <rPh sb="19" eb="21">
      <t>カサン</t>
    </rPh>
    <phoneticPr fontId="9"/>
  </si>
  <si>
    <t>☆NSTC_休憩時間決定テーブル　5分加算なし</t>
    <rPh sb="6" eb="8">
      <t>キュウケイ</t>
    </rPh>
    <rPh sb="8" eb="10">
      <t>ジカン</t>
    </rPh>
    <rPh sb="10" eb="12">
      <t>ケッテイ</t>
    </rPh>
    <rPh sb="18" eb="19">
      <t>フン</t>
    </rPh>
    <rPh sb="19" eb="21">
      <t>カサン</t>
    </rPh>
    <phoneticPr fontId="9"/>
  </si>
  <si>
    <t>　７．作業の実施日時（始業及び終業の時刻、休憩時間、休日等）</t>
  </si>
  <si>
    <t>　　　・作業時間：　８時５０分から１７時４５分</t>
  </si>
  <si>
    <t>　　　・半日休暇時の作業時間</t>
    <rPh sb="4" eb="6">
      <t>ハンニチ</t>
    </rPh>
    <rPh sb="6" eb="8">
      <t>キュウカ</t>
    </rPh>
    <rPh sb="8" eb="9">
      <t>ジ</t>
    </rPh>
    <rPh sb="10" eb="12">
      <t>サギョウ</t>
    </rPh>
    <phoneticPr fontId="1"/>
  </si>
  <si>
    <t>　　　　　午後休：　８時５０分から１３時００分</t>
  </si>
  <si>
    <t>　　　　　午前休：１３時４０分から１７時４５分</t>
    <rPh sb="5" eb="7">
      <t>ゴゼン</t>
    </rPh>
    <rPh sb="7" eb="8">
      <t>ヤス</t>
    </rPh>
    <phoneticPr fontId="1"/>
  </si>
  <si>
    <t>　　　・休日等　：甲のカレンダーによる</t>
  </si>
  <si>
    <t>　　　※就業場所の就業時刻・休憩時間・フレックス勤務形態に従うものとする。</t>
  </si>
  <si>
    <t>NSTC:</t>
    <phoneticPr fontId="3"/>
  </si>
  <si>
    <t>　　　・休憩時間：１０時４０分から１０時５０分(10分）</t>
    <rPh sb="26" eb="27">
      <t>フン</t>
    </rPh>
    <phoneticPr fontId="3"/>
  </si>
  <si>
    <t>　　　　　　　　　１２時４０分から１３時２０分（２０分）</t>
    <rPh sb="26" eb="27">
      <t>フン</t>
    </rPh>
    <phoneticPr fontId="3"/>
  </si>
  <si>
    <t>　　　　　　　　　１５時４０分から１５時５０分（１０分）</t>
    <rPh sb="26" eb="27">
      <t>フン</t>
    </rPh>
    <phoneticPr fontId="3"/>
  </si>
  <si>
    <t>　　　　　　　　　１７時４５分から１７時５５分(１０分）</t>
    <rPh sb="26" eb="27">
      <t>フン</t>
    </rPh>
    <phoneticPr fontId="3"/>
  </si>
  <si>
    <t>東京テクニカルセンター</t>
    <rPh sb="0" eb="2">
      <t>トウキョウ</t>
    </rPh>
    <phoneticPr fontId="3"/>
  </si>
  <si>
    <t>（就業時間）9時00分～17時55分</t>
  </si>
  <si>
    <t>（休憩時間）</t>
  </si>
  <si>
    <t>(半日休暇時の就業時間)</t>
  </si>
  <si>
    <t>13時40分～17時55分</t>
  </si>
  <si>
    <t>12時40分～13時40分(60分）</t>
    <rPh sb="16" eb="17">
      <t>フン</t>
    </rPh>
    <phoneticPr fontId="3"/>
  </si>
  <si>
    <t>17時55分～18時05分(10分)</t>
    <rPh sb="16" eb="17">
      <t>フン</t>
    </rPh>
    <phoneticPr fontId="3"/>
  </si>
  <si>
    <t>21時05分～21時15分(10分)</t>
    <rPh sb="16" eb="17">
      <t>フン</t>
    </rPh>
    <phoneticPr fontId="3"/>
  </si>
  <si>
    <t>9時00分～12時40分</t>
    <phoneticPr fontId="3"/>
  </si>
  <si>
    <t>時間NG</t>
    <phoneticPr fontId="3"/>
  </si>
  <si>
    <t>☆ＣＳ　本社用</t>
    <rPh sb="4" eb="6">
      <t>ホンシャ</t>
    </rPh>
    <rPh sb="6" eb="7">
      <t>ヨウ</t>
    </rPh>
    <phoneticPr fontId="9"/>
  </si>
  <si>
    <t>☆ＣＳ　東京Ｃ用</t>
    <rPh sb="4" eb="5">
      <t>トウ</t>
    </rPh>
    <rPh sb="5" eb="6">
      <t>キョウ</t>
    </rPh>
    <rPh sb="7" eb="8">
      <t>ヨウ</t>
    </rPh>
    <phoneticPr fontId="9"/>
  </si>
  <si>
    <t>時間NG</t>
    <phoneticPr fontId="3"/>
  </si>
  <si>
    <t>社員情報</t>
    <rPh sb="0" eb="2">
      <t>シャイン</t>
    </rPh>
    <rPh sb="2" eb="4">
      <t>ジョウホウ</t>
    </rPh>
    <phoneticPr fontId="3"/>
  </si>
  <si>
    <t>週報チェック内容</t>
    <rPh sb="0" eb="2">
      <t>シュウホウ</t>
    </rPh>
    <rPh sb="6" eb="8">
      <t>ナイヨウ</t>
    </rPh>
    <phoneticPr fontId="3"/>
  </si>
  <si>
    <t>外注の休暇チェック（平日で週報記載なし）…連続して休暇がある場合は上長確認</t>
    <rPh sb="0" eb="2">
      <t>ガイチュウ</t>
    </rPh>
    <rPh sb="3" eb="5">
      <t>キュウカ</t>
    </rPh>
    <rPh sb="10" eb="12">
      <t>ヘイジツ</t>
    </rPh>
    <rPh sb="13" eb="15">
      <t>シュウホウ</t>
    </rPh>
    <rPh sb="15" eb="17">
      <t>キサイ</t>
    </rPh>
    <rPh sb="21" eb="23">
      <t>レンゾク</t>
    </rPh>
    <rPh sb="25" eb="27">
      <t>キュウカ</t>
    </rPh>
    <rPh sb="30" eb="32">
      <t>バアイ</t>
    </rPh>
    <rPh sb="33" eb="35">
      <t>ジョウチョウ</t>
    </rPh>
    <rPh sb="35" eb="37">
      <t>カクニン</t>
    </rPh>
    <phoneticPr fontId="3"/>
  </si>
  <si>
    <t>■作業時間</t>
    <rPh sb="1" eb="3">
      <t>サギョウ</t>
    </rPh>
    <rPh sb="3" eb="5">
      <t>ジカン</t>
    </rPh>
    <phoneticPr fontId="3"/>
  </si>
  <si>
    <t>休憩時間</t>
    <rPh sb="0" eb="2">
      <t>キュウケイ</t>
    </rPh>
    <rPh sb="2" eb="4">
      <t>ジカン</t>
    </rPh>
    <phoneticPr fontId="3"/>
  </si>
  <si>
    <t>■休憩時間</t>
    <rPh sb="1" eb="3">
      <t>キュウケイ</t>
    </rPh>
    <rPh sb="3" eb="5">
      <t>ジカン</t>
    </rPh>
    <phoneticPr fontId="3"/>
  </si>
  <si>
    <t>ＣＳ東京Ｃ</t>
    <rPh sb="2" eb="4">
      <t>トウキョウ</t>
    </rPh>
    <phoneticPr fontId="3"/>
  </si>
  <si>
    <t>ＮＳ東京テクニカルセンター</t>
    <rPh sb="2" eb="4">
      <t>トウキョウ</t>
    </rPh>
    <phoneticPr fontId="3"/>
  </si>
  <si>
    <t>のスケジュールでの休憩時間が正しいか確認</t>
    <rPh sb="9" eb="11">
      <t>キュウケイ</t>
    </rPh>
    <rPh sb="11" eb="13">
      <t>ジカン</t>
    </rPh>
    <rPh sb="14" eb="15">
      <t>タダ</t>
    </rPh>
    <rPh sb="18" eb="20">
      <t>カクニン</t>
    </rPh>
    <phoneticPr fontId="3"/>
  </si>
  <si>
    <t>■勤怠確認</t>
    <rPh sb="1" eb="3">
      <t>キンタイ</t>
    </rPh>
    <rPh sb="3" eb="5">
      <t>カクニン</t>
    </rPh>
    <phoneticPr fontId="3"/>
  </si>
  <si>
    <t>休出、半休・・・等</t>
    <rPh sb="0" eb="2">
      <t>キュウシュツ</t>
    </rPh>
    <rPh sb="3" eb="5">
      <t>ハンキュウ</t>
    </rPh>
    <rPh sb="8" eb="9">
      <t>ナド</t>
    </rPh>
    <phoneticPr fontId="3"/>
  </si>
  <si>
    <t>タイムワークスとＣＳ週報の勤怠の不一致確認/ＣＳ週報勤怠記載忘れチェック</t>
    <rPh sb="10" eb="12">
      <t>シュウホウ</t>
    </rPh>
    <rPh sb="13" eb="15">
      <t>キンタイ</t>
    </rPh>
    <rPh sb="16" eb="19">
      <t>フイッチ</t>
    </rPh>
    <rPh sb="19" eb="21">
      <t>カクニン</t>
    </rPh>
    <rPh sb="24" eb="26">
      <t>シュウホウ</t>
    </rPh>
    <rPh sb="26" eb="28">
      <t>キンタイ</t>
    </rPh>
    <rPh sb="28" eb="30">
      <t>キサイ</t>
    </rPh>
    <rPh sb="30" eb="31">
      <t>ワス</t>
    </rPh>
    <phoneticPr fontId="3"/>
  </si>
  <si>
    <t>タイムワークスとＣＳ週報の合計作業時間の差異確認</t>
    <rPh sb="10" eb="12">
      <t>シュウホウ</t>
    </rPh>
    <rPh sb="13" eb="15">
      <t>ゴウケイ</t>
    </rPh>
    <rPh sb="15" eb="17">
      <t>サギョウ</t>
    </rPh>
    <rPh sb="17" eb="19">
      <t>ジカン</t>
    </rPh>
    <rPh sb="20" eb="22">
      <t>サイ</t>
    </rPh>
    <rPh sb="22" eb="24">
      <t>カクニン</t>
    </rPh>
    <phoneticPr fontId="3"/>
  </si>
  <si>
    <t>■開始時間15分刻み</t>
    <rPh sb="1" eb="3">
      <t>カイシ</t>
    </rPh>
    <rPh sb="3" eb="5">
      <t>ジカン</t>
    </rPh>
    <rPh sb="7" eb="8">
      <t>フン</t>
    </rPh>
    <rPh sb="8" eb="9">
      <t>キザ</t>
    </rPh>
    <phoneticPr fontId="3"/>
  </si>
  <si>
    <t>■コアタイム</t>
    <phoneticPr fontId="3"/>
  </si>
  <si>
    <t>■ＣＳ都合分チェック</t>
    <rPh sb="3" eb="4">
      <t>ツ</t>
    </rPh>
    <rPh sb="4" eb="5">
      <t>ゴウ</t>
    </rPh>
    <rPh sb="5" eb="6">
      <t>ブン</t>
    </rPh>
    <phoneticPr fontId="3"/>
  </si>
  <si>
    <t>■作業内容未記入チェック</t>
    <rPh sb="1" eb="3">
      <t>サギョウ</t>
    </rPh>
    <rPh sb="3" eb="5">
      <t>ナイヨウ</t>
    </rPh>
    <rPh sb="5" eb="8">
      <t>ミキニュウ</t>
    </rPh>
    <phoneticPr fontId="3"/>
  </si>
  <si>
    <t>準委任者のＣＳ週報「問題点と対策」記入チェック</t>
    <rPh sb="0" eb="1">
      <t>ジュン</t>
    </rPh>
    <rPh sb="1" eb="3">
      <t>イニン</t>
    </rPh>
    <rPh sb="3" eb="4">
      <t>シャ</t>
    </rPh>
    <rPh sb="7" eb="9">
      <t>シュウホウ</t>
    </rPh>
    <rPh sb="10" eb="12">
      <t>モンダイ</t>
    </rPh>
    <rPh sb="12" eb="13">
      <t>テン</t>
    </rPh>
    <rPh sb="14" eb="16">
      <t>タイサク</t>
    </rPh>
    <rPh sb="17" eb="19">
      <t>キニュウ</t>
    </rPh>
    <phoneticPr fontId="3"/>
  </si>
  <si>
    <t>時間NG</t>
    <phoneticPr fontId="3"/>
  </si>
  <si>
    <t>休憩時間チェックを各サイトのスケジュールに合わせた
作業時間確認チェックを外注の場合はＮＧにならないようにした
外注の有給チェックを設けた
休憩時間チェック・開始時間チェックを有給休暇の場合はＮＧにならないようにした</t>
    <rPh sb="0" eb="2">
      <t>キュウケイ</t>
    </rPh>
    <rPh sb="2" eb="4">
      <t>ジカン</t>
    </rPh>
    <rPh sb="9" eb="10">
      <t>カク</t>
    </rPh>
    <rPh sb="21" eb="22">
      <t>ア</t>
    </rPh>
    <rPh sb="26" eb="28">
      <t>サギョウ</t>
    </rPh>
    <rPh sb="28" eb="30">
      <t>ジカン</t>
    </rPh>
    <rPh sb="30" eb="32">
      <t>カクニン</t>
    </rPh>
    <rPh sb="37" eb="39">
      <t>ガイチュウ</t>
    </rPh>
    <rPh sb="40" eb="42">
      <t>バアイ</t>
    </rPh>
    <rPh sb="56" eb="58">
      <t>ガイチュウ</t>
    </rPh>
    <rPh sb="59" eb="61">
      <t>ユウキュウ</t>
    </rPh>
    <rPh sb="66" eb="67">
      <t>モウ</t>
    </rPh>
    <rPh sb="70" eb="72">
      <t>キュウケイ</t>
    </rPh>
    <rPh sb="72" eb="74">
      <t>ジカン</t>
    </rPh>
    <rPh sb="79" eb="81">
      <t>カイシ</t>
    </rPh>
    <rPh sb="81" eb="83">
      <t>ジカン</t>
    </rPh>
    <rPh sb="88" eb="90">
      <t>ユウキュウ</t>
    </rPh>
    <rPh sb="90" eb="92">
      <t>キュウカ</t>
    </rPh>
    <rPh sb="93" eb="95">
      <t>バアイ</t>
    </rPh>
    <phoneticPr fontId="3"/>
  </si>
  <si>
    <t>今井</t>
    <rPh sb="0" eb="2">
      <t>イマイ</t>
    </rPh>
    <phoneticPr fontId="3"/>
  </si>
  <si>
    <t>外注休暇</t>
    <rPh sb="0" eb="2">
      <t>ガイチュウ</t>
    </rPh>
    <rPh sb="2" eb="4">
      <t>キュウカ</t>
    </rPh>
    <phoneticPr fontId="3"/>
  </si>
  <si>
    <t>休出
FLG</t>
    <rPh sb="0" eb="2">
      <t>キュウシュツ</t>
    </rPh>
    <phoneticPr fontId="3"/>
  </si>
  <si>
    <t>拠点
FLG</t>
    <rPh sb="0" eb="2">
      <t>キョテン</t>
    </rPh>
    <phoneticPr fontId="3"/>
  </si>
  <si>
    <t>　　</t>
    <phoneticPr fontId="3"/>
  </si>
  <si>
    <t>☆NS本社_休憩時間決定テーブル　5分加算なし</t>
    <rPh sb="3" eb="5">
      <t>ホンシャ</t>
    </rPh>
    <rPh sb="6" eb="8">
      <t>キュウケイ</t>
    </rPh>
    <rPh sb="8" eb="10">
      <t>ジカン</t>
    </rPh>
    <rPh sb="10" eb="12">
      <t>ケッテイ</t>
    </rPh>
    <rPh sb="18" eb="19">
      <t>フン</t>
    </rPh>
    <rPh sb="19" eb="21">
      <t>カサン</t>
    </rPh>
    <phoneticPr fontId="9"/>
  </si>
  <si>
    <t>時間NG</t>
    <phoneticPr fontId="9"/>
  </si>
  <si>
    <t>時間NG</t>
    <phoneticPr fontId="3"/>
  </si>
  <si>
    <t>　　　　　　　　　２０時５５分から２１時１５分(２０分）</t>
    <rPh sb="26" eb="27">
      <t>フン</t>
    </rPh>
    <phoneticPr fontId="3"/>
  </si>
  <si>
    <t>NS本社</t>
    <rPh sb="2" eb="4">
      <t>ホンシャ</t>
    </rPh>
    <phoneticPr fontId="3"/>
  </si>
  <si>
    <t>開始FLG</t>
    <rPh sb="0" eb="2">
      <t>カイシ</t>
    </rPh>
    <phoneticPr fontId="3"/>
  </si>
  <si>
    <t>土</t>
  </si>
  <si>
    <t>日</t>
  </si>
  <si>
    <t>コアタイム</t>
    <phoneticPr fontId="3"/>
  </si>
  <si>
    <t>ctrl+Q</t>
    <phoneticPr fontId="3"/>
  </si>
  <si>
    <t>ctrl+s</t>
    <phoneticPr fontId="3"/>
  </si>
  <si>
    <t>ctrl+S</t>
    <phoneticPr fontId="3"/>
  </si>
  <si>
    <t>「STEP」シートから一人分取得</t>
    <phoneticPr fontId="3"/>
  </si>
  <si>
    <t>出勤</t>
    <rPh sb="0" eb="2">
      <t>シュッキン</t>
    </rPh>
    <phoneticPr fontId="3"/>
  </si>
  <si>
    <t>退勤</t>
    <rPh sb="0" eb="2">
      <t>タイキン</t>
    </rPh>
    <phoneticPr fontId="3"/>
  </si>
  <si>
    <t>作業開始</t>
    <rPh sb="0" eb="2">
      <t>サギョウ</t>
    </rPh>
    <rPh sb="2" eb="4">
      <t>カイシ</t>
    </rPh>
    <phoneticPr fontId="3"/>
  </si>
  <si>
    <t>精算単位</t>
    <rPh sb="0" eb="2">
      <t>セイサン</t>
    </rPh>
    <rPh sb="2" eb="4">
      <t>タンイ</t>
    </rPh>
    <phoneticPr fontId="3"/>
  </si>
  <si>
    <t>5分対応</t>
    <rPh sb="1" eb="2">
      <t>フン</t>
    </rPh>
    <rPh sb="2" eb="4">
      <t>タイオウ</t>
    </rPh>
    <phoneticPr fontId="3"/>
  </si>
  <si>
    <t>NSTCから接続する場合は以下のURLを指定する。</t>
    <rPh sb="6" eb="8">
      <t>セツゾク</t>
    </rPh>
    <rPh sb="10" eb="12">
      <t>バアイ</t>
    </rPh>
    <rPh sb="13" eb="15">
      <t>イカ</t>
    </rPh>
    <rPh sb="20" eb="22">
      <t>シテイ</t>
    </rPh>
    <phoneticPr fontId="9"/>
  </si>
  <si>
    <t>ID</t>
    <phoneticPr fontId="9"/>
  </si>
  <si>
    <t>PASS</t>
    <phoneticPr fontId="9"/>
  </si>
  <si>
    <t>→</t>
    <phoneticPr fontId="3"/>
  </si>
  <si>
    <t>STEP週報</t>
    <phoneticPr fontId="3"/>
  </si>
  <si>
    <t>「業務報告Data」シートがこのシートのOUTPUTです。</t>
    <rPh sb="1" eb="3">
      <t>ギョウム</t>
    </rPh>
    <rPh sb="3" eb="5">
      <t>ホウコク</t>
    </rPh>
    <phoneticPr fontId="3"/>
  </si>
  <si>
    <t>　「業務報告Data」シート　＝　「STEP」シート　＋　「月報」シート　になっています。</t>
    <rPh sb="2" eb="4">
      <t>ギョウム</t>
    </rPh>
    <rPh sb="4" eb="6">
      <t>ホウコク</t>
    </rPh>
    <rPh sb="30" eb="32">
      <t>ゲッポウ</t>
    </rPh>
    <phoneticPr fontId="3"/>
  </si>
  <si>
    <r>
      <t>←</t>
    </r>
    <r>
      <rPr>
        <sz val="10"/>
        <rFont val="ＭＳ Ｐゴシック"/>
        <family val="3"/>
        <charset val="128"/>
      </rPr>
      <t xml:space="preserve"> コピー範囲C～T列</t>
    </r>
    <rPh sb="5" eb="7">
      <t>ハンイ</t>
    </rPh>
    <rPh sb="10" eb="11">
      <t>レツ</t>
    </rPh>
    <phoneticPr fontId="3"/>
  </si>
  <si>
    <t>Ctrl+g　で 業務報告Dataシートの同一行にジャンプします</t>
    <rPh sb="21" eb="23">
      <t>ドウイツ</t>
    </rPh>
    <rPh sb="23" eb="24">
      <t>ギョウ</t>
    </rPh>
    <phoneticPr fontId="3"/>
  </si>
  <si>
    <t>Ctrl+g　で 月報シートの同一行にジャンプします</t>
    <rPh sb="9" eb="11">
      <t>ゲッポウ</t>
    </rPh>
    <rPh sb="15" eb="17">
      <t>ドウイツ</t>
    </rPh>
    <rPh sb="17" eb="18">
      <t>ギョウ</t>
    </rPh>
    <phoneticPr fontId="3"/>
  </si>
  <si>
    <t>Ctrl+g　で STEPシートの同一行にジャンプします</t>
    <phoneticPr fontId="3"/>
  </si>
  <si>
    <t>開始月度</t>
    <rPh sb="0" eb="2">
      <t>カイシ</t>
    </rPh>
    <rPh sb="2" eb="3">
      <t>ゲツ</t>
    </rPh>
    <rPh sb="3" eb="4">
      <t>ド</t>
    </rPh>
    <phoneticPr fontId="9"/>
  </si>
  <si>
    <t xml:space="preserve">TimeWorks データ取得月度変換 </t>
    <rPh sb="13" eb="15">
      <t>シュトク</t>
    </rPh>
    <rPh sb="15" eb="16">
      <t>ゲツ</t>
    </rPh>
    <rPh sb="16" eb="17">
      <t>ド</t>
    </rPh>
    <rPh sb="17" eb="19">
      <t>ヘンカン</t>
    </rPh>
    <phoneticPr fontId="9"/>
  </si>
  <si>
    <t>末日日数 21～の日数</t>
    <rPh sb="0" eb="2">
      <t>マツジツ</t>
    </rPh>
    <rPh sb="2" eb="4">
      <t>ニッスウ</t>
    </rPh>
    <rPh sb="9" eb="11">
      <t>ニッスウ</t>
    </rPh>
    <phoneticPr fontId="9"/>
  </si>
  <si>
    <t>開始月度 初月末日 21～xx</t>
    <rPh sb="0" eb="2">
      <t>カイシ</t>
    </rPh>
    <rPh sb="2" eb="3">
      <t>ゲツ</t>
    </rPh>
    <rPh sb="3" eb="4">
      <t>ド</t>
    </rPh>
    <rPh sb="5" eb="6">
      <t>ハツ</t>
    </rPh>
    <rPh sb="6" eb="7">
      <t>ヅキ</t>
    </rPh>
    <rPh sb="7" eb="8">
      <t>マツ</t>
    </rPh>
    <rPh sb="8" eb="9">
      <t>ニチ</t>
    </rPh>
    <phoneticPr fontId="9"/>
  </si>
  <si>
    <t>貼付行</t>
    <rPh sb="0" eb="2">
      <t>チョウフ</t>
    </rPh>
    <rPh sb="2" eb="3">
      <t>ギョウ</t>
    </rPh>
    <phoneticPr fontId="3"/>
  </si>
  <si>
    <t>次月度</t>
    <rPh sb="0" eb="2">
      <t>ジゲツ</t>
    </rPh>
    <rPh sb="2" eb="3">
      <t>ド</t>
    </rPh>
    <phoneticPr fontId="9"/>
  </si>
  <si>
    <t>次月の末日</t>
    <rPh sb="0" eb="2">
      <t>ジゲツ</t>
    </rPh>
    <rPh sb="3" eb="5">
      <t>マツジツ</t>
    </rPh>
    <phoneticPr fontId="3"/>
  </si>
  <si>
    <t>コピー範囲先頭行</t>
    <rPh sb="3" eb="5">
      <t>ハンイ</t>
    </rPh>
    <rPh sb="5" eb="7">
      <t>セントウ</t>
    </rPh>
    <rPh sb="7" eb="8">
      <t>ギョウ</t>
    </rPh>
    <phoneticPr fontId="3"/>
  </si>
  <si>
    <t>コピー範囲最終行</t>
    <rPh sb="3" eb="5">
      <t>ハンイ</t>
    </rPh>
    <rPh sb="5" eb="7">
      <t>サイシュウ</t>
    </rPh>
    <rPh sb="7" eb="8">
      <t>ギョウ</t>
    </rPh>
    <phoneticPr fontId="3"/>
  </si>
  <si>
    <t>編集</t>
    <rPh sb="0" eb="2">
      <t>ヘンシュウ</t>
    </rPh>
    <phoneticPr fontId="3"/>
  </si>
  <si>
    <t>承認</t>
    <rPh sb="0" eb="2">
      <t>ショウニン</t>
    </rPh>
    <phoneticPr fontId="3"/>
  </si>
  <si>
    <t>日付</t>
    <rPh sb="0" eb="2">
      <t>ヒヅケ</t>
    </rPh>
    <phoneticPr fontId="3"/>
  </si>
  <si>
    <r>
      <t>１.0</t>
    </r>
    <r>
      <rPr>
        <sz val="11"/>
        <rFont val="ＭＳ Ｐゴシック"/>
        <family val="3"/>
        <charset val="128"/>
      </rPr>
      <t>0</t>
    </r>
    <phoneticPr fontId="3"/>
  </si>
  <si>
    <t>2.0</t>
    <phoneticPr fontId="3"/>
  </si>
  <si>
    <t>初版確認様にリリース</t>
    <rPh sb="0" eb="2">
      <t>ショハン</t>
    </rPh>
    <rPh sb="2" eb="4">
      <t>カクニン</t>
    </rPh>
    <rPh sb="4" eb="5">
      <t>ヨウ</t>
    </rPh>
    <phoneticPr fontId="3"/>
  </si>
  <si>
    <t>瀨沼</t>
    <rPh sb="0" eb="1">
      <t>セ</t>
    </rPh>
    <rPh sb="1" eb="2">
      <t>ヌマ</t>
    </rPh>
    <phoneticPr fontId="3"/>
  </si>
  <si>
    <t>2.01</t>
    <phoneticPr fontId="3"/>
  </si>
  <si>
    <t>月報シート</t>
    <rPh sb="0" eb="2">
      <t>ゲッポウ</t>
    </rPh>
    <phoneticPr fontId="3"/>
  </si>
  <si>
    <t>対象</t>
    <rPh sb="0" eb="2">
      <t>タイショウ</t>
    </rPh>
    <phoneticPr fontId="3"/>
  </si>
  <si>
    <t>月報シート
休憩時間の式を変更。
1半、2半を判定していたが、*半*で判定する様に変更した。「半有代」が実用されていたため。
また、念のため「欠勤」関連も、休憩時間が出ないようにしておいた。テストはできていない。</t>
    <rPh sb="0" eb="2">
      <t>ゲッポウ</t>
    </rPh>
    <rPh sb="6" eb="8">
      <t>キュウケイ</t>
    </rPh>
    <rPh sb="8" eb="10">
      <t>ジカン</t>
    </rPh>
    <rPh sb="11" eb="12">
      <t>シキ</t>
    </rPh>
    <rPh sb="13" eb="15">
      <t>ヘンコウ</t>
    </rPh>
    <rPh sb="18" eb="19">
      <t>ハン</t>
    </rPh>
    <rPh sb="21" eb="22">
      <t>ハン</t>
    </rPh>
    <rPh sb="23" eb="25">
      <t>ハンテイ</t>
    </rPh>
    <rPh sb="32" eb="33">
      <t>ハン</t>
    </rPh>
    <rPh sb="35" eb="37">
      <t>ハンテイ</t>
    </rPh>
    <rPh sb="39" eb="40">
      <t>ヨウ</t>
    </rPh>
    <rPh sb="41" eb="43">
      <t>ヘンコウ</t>
    </rPh>
    <rPh sb="47" eb="48">
      <t>ハン</t>
    </rPh>
    <rPh sb="48" eb="49">
      <t>アリ</t>
    </rPh>
    <rPh sb="49" eb="50">
      <t>ダイ</t>
    </rPh>
    <rPh sb="52" eb="54">
      <t>ジツヨウ</t>
    </rPh>
    <rPh sb="66" eb="67">
      <t>ネン</t>
    </rPh>
    <rPh sb="71" eb="73">
      <t>ケッキン</t>
    </rPh>
    <rPh sb="74" eb="76">
      <t>カンレン</t>
    </rPh>
    <rPh sb="78" eb="80">
      <t>キュウケイ</t>
    </rPh>
    <rPh sb="80" eb="82">
      <t>ジカン</t>
    </rPh>
    <rPh sb="83" eb="84">
      <t>デ</t>
    </rPh>
    <phoneticPr fontId="3"/>
  </si>
  <si>
    <t>TCﾌﾚ</t>
  </si>
  <si>
    <t>勤務</t>
    <rPh sb="0" eb="2">
      <t>キンム</t>
    </rPh>
    <phoneticPr fontId="9"/>
  </si>
  <si>
    <t>勤務</t>
    <rPh sb="0" eb="2">
      <t>キンム</t>
    </rPh>
    <phoneticPr fontId="3"/>
  </si>
  <si>
    <t>NS本ﾌﾚ</t>
  </si>
  <si>
    <t>稼動日調整</t>
  </si>
  <si>
    <t>稼動日調整</t>
    <phoneticPr fontId="3"/>
  </si>
  <si>
    <t>通常勤</t>
  </si>
  <si>
    <t>社員No、パートナーNoの形式を調整
社員No：基本は数値 先頭0の場合は文字
パートナー：常に文字</t>
    <rPh sb="0" eb="2">
      <t>シャイン</t>
    </rPh>
    <rPh sb="13" eb="15">
      <t>ケイシキ</t>
    </rPh>
    <rPh sb="16" eb="18">
      <t>チョウセイ</t>
    </rPh>
    <rPh sb="19" eb="21">
      <t>シャイン</t>
    </rPh>
    <rPh sb="24" eb="26">
      <t>キホン</t>
    </rPh>
    <rPh sb="27" eb="29">
      <t>スウチ</t>
    </rPh>
    <rPh sb="30" eb="32">
      <t>セントウ</t>
    </rPh>
    <rPh sb="34" eb="36">
      <t>バアイ</t>
    </rPh>
    <rPh sb="37" eb="39">
      <t>モジ</t>
    </rPh>
    <rPh sb="46" eb="47">
      <t>ツネ</t>
    </rPh>
    <rPh sb="48" eb="50">
      <t>モジ</t>
    </rPh>
    <phoneticPr fontId="3"/>
  </si>
  <si>
    <t>瀨沼</t>
    <rPh sb="0" eb="1">
      <t>セ</t>
    </rPh>
    <rPh sb="1" eb="2">
      <t>ヌマ</t>
    </rPh>
    <phoneticPr fontId="3"/>
  </si>
  <si>
    <t>TW強制表示</t>
    <phoneticPr fontId="3"/>
  </si>
  <si>
    <t>NSTC</t>
  </si>
  <si>
    <t>NS本社</t>
  </si>
  <si>
    <t>業務形態</t>
    <rPh sb="0" eb="2">
      <t>ギョウム</t>
    </rPh>
    <rPh sb="2" eb="4">
      <t>ケイタイ</t>
    </rPh>
    <phoneticPr fontId="3"/>
  </si>
  <si>
    <t>拠点ごとの基本開始時間より遅く開始した場合、打刻時間(申請時間）を採用する</t>
    <rPh sb="27" eb="29">
      <t>シンセイ</t>
    </rPh>
    <rPh sb="29" eb="31">
      <t>ジカン</t>
    </rPh>
    <rPh sb="33" eb="35">
      <t>サイヨウ</t>
    </rPh>
    <phoneticPr fontId="3"/>
  </si>
  <si>
    <t>遅出CHK</t>
    <rPh sb="0" eb="2">
      <t>オソデ</t>
    </rPh>
    <phoneticPr fontId="3"/>
  </si>
  <si>
    <t>拠点</t>
    <rPh sb="0" eb="2">
      <t>キョテン</t>
    </rPh>
    <phoneticPr fontId="3"/>
  </si>
  <si>
    <t>基準開始時間</t>
    <rPh sb="0" eb="2">
      <t>キジュン</t>
    </rPh>
    <rPh sb="2" eb="4">
      <t>カイシ</t>
    </rPh>
    <rPh sb="4" eb="6">
      <t>ジカン</t>
    </rPh>
    <phoneticPr fontId="3"/>
  </si>
  <si>
    <t>基準開始
時間</t>
    <rPh sb="0" eb="2">
      <t>キジュン</t>
    </rPh>
    <rPh sb="2" eb="4">
      <t>カイシ</t>
    </rPh>
    <rPh sb="5" eb="7">
      <t>ジカン</t>
    </rPh>
    <phoneticPr fontId="3"/>
  </si>
  <si>
    <t>休日</t>
    <rPh sb="0" eb="2">
      <t>キュウジツ</t>
    </rPh>
    <phoneticPr fontId="3"/>
  </si>
  <si>
    <t>NS本社</t>
    <rPh sb="2" eb="4">
      <t>ホンシャ</t>
    </rPh>
    <phoneticPr fontId="3"/>
  </si>
  <si>
    <t>通常ﾌﾚ</t>
    <rPh sb="0" eb="2">
      <t>ツウジョウ</t>
    </rPh>
    <phoneticPr fontId="3"/>
  </si>
  <si>
    <t>東京ﾌﾚ</t>
    <rPh sb="0" eb="2">
      <t>トウキョウ</t>
    </rPh>
    <phoneticPr fontId="3"/>
  </si>
  <si>
    <t>通常勤</t>
    <rPh sb="0" eb="2">
      <t>ツウジョウ</t>
    </rPh>
    <rPh sb="2" eb="3">
      <t>キン</t>
    </rPh>
    <phoneticPr fontId="3"/>
  </si>
  <si>
    <t>通東京</t>
    <rPh sb="0" eb="1">
      <t>ツウ</t>
    </rPh>
    <rPh sb="1" eb="3">
      <t>トウキョウ</t>
    </rPh>
    <phoneticPr fontId="3"/>
  </si>
  <si>
    <t>法休</t>
    <rPh sb="0" eb="1">
      <t>ホウ</t>
    </rPh>
    <rPh sb="1" eb="2">
      <t>キュウ</t>
    </rPh>
    <phoneticPr fontId="3"/>
  </si>
  <si>
    <t>TCﾌﾚ</t>
    <phoneticPr fontId="3"/>
  </si>
  <si>
    <t>NSTC</t>
    <phoneticPr fontId="3"/>
  </si>
  <si>
    <t>NS本ﾌﾚ</t>
    <rPh sb="2" eb="3">
      <t>ホン</t>
    </rPh>
    <phoneticPr fontId="3"/>
  </si>
  <si>
    <t>東TCﾌﾚ</t>
    <rPh sb="0" eb="1">
      <t>ヒガシ</t>
    </rPh>
    <phoneticPr fontId="3"/>
  </si>
  <si>
    <t>東京TC</t>
    <rPh sb="0" eb="2">
      <t>トウキョウ</t>
    </rPh>
    <phoneticPr fontId="3"/>
  </si>
  <si>
    <t>沖縄ﾌﾚ</t>
    <rPh sb="0" eb="2">
      <t>オキナワ</t>
    </rPh>
    <phoneticPr fontId="3"/>
  </si>
  <si>
    <t>通沖縄</t>
    <rPh sb="0" eb="1">
      <t>ツウ</t>
    </rPh>
    <rPh sb="1" eb="3">
      <t>オキナワ</t>
    </rPh>
    <phoneticPr fontId="3"/>
  </si>
  <si>
    <t>ON</t>
  </si>
  <si>
    <t>有休（午後）</t>
  </si>
  <si>
    <t>有休（午後）</t>
    <phoneticPr fontId="3"/>
  </si>
  <si>
    <t>有休（午前）</t>
    <rPh sb="3" eb="5">
      <t>ゴゼン</t>
    </rPh>
    <phoneticPr fontId="3"/>
  </si>
  <si>
    <t>代出（半日）</t>
    <phoneticPr fontId="3"/>
  </si>
  <si>
    <t>休憩時間(外注のみ）</t>
    <rPh sb="5" eb="7">
      <t>ガイチュウ</t>
    </rPh>
    <phoneticPr fontId="3"/>
  </si>
  <si>
    <t>コアタイム
(外注のみ）</t>
    <rPh sb="7" eb="9">
      <t>ガイチュウ</t>
    </rPh>
    <phoneticPr fontId="3"/>
  </si>
  <si>
    <t>各拠点開始時間を基準に15分刻みの開始時間かどうか</t>
    <rPh sb="0" eb="3">
      <t>カクキョテン</t>
    </rPh>
    <rPh sb="3" eb="5">
      <t>カイシ</t>
    </rPh>
    <rPh sb="5" eb="7">
      <t>ジカン</t>
    </rPh>
    <rPh sb="8" eb="10">
      <t>キジュン</t>
    </rPh>
    <rPh sb="13" eb="14">
      <t>フン</t>
    </rPh>
    <rPh sb="14" eb="15">
      <t>キザ</t>
    </rPh>
    <rPh sb="17" eb="19">
      <t>カイシ</t>
    </rPh>
    <rPh sb="19" eb="21">
      <t>ジカン</t>
    </rPh>
    <phoneticPr fontId="3"/>
  </si>
  <si>
    <t>ﾌﾚｯｸｽで各拠点のコアタイム中に不在になっていないか</t>
    <rPh sb="6" eb="9">
      <t>カクキョテン</t>
    </rPh>
    <rPh sb="15" eb="16">
      <t>チュウ</t>
    </rPh>
    <rPh sb="17" eb="19">
      <t>フザイ</t>
    </rPh>
    <phoneticPr fontId="3"/>
  </si>
  <si>
    <t>休出中にCS都合分があるかどうか</t>
    <rPh sb="0" eb="3">
      <t>キュウシュツチュウ</t>
    </rPh>
    <rPh sb="6" eb="8">
      <t>ツゴウ</t>
    </rPh>
    <rPh sb="8" eb="9">
      <t>ブン</t>
    </rPh>
    <phoneticPr fontId="3"/>
  </si>
  <si>
    <t>開始時間
15分刻み
(外注のみ）</t>
    <rPh sb="0" eb="2">
      <t>カイシ</t>
    </rPh>
    <rPh sb="2" eb="4">
      <t>ジカン</t>
    </rPh>
    <rPh sb="7" eb="8">
      <t>フン</t>
    </rPh>
    <rPh sb="8" eb="9">
      <t>キザ</t>
    </rPh>
    <phoneticPr fontId="3"/>
  </si>
  <si>
    <t>代休（半日）</t>
  </si>
  <si>
    <t>全代出</t>
  </si>
  <si>
    <t>作業時間確認</t>
    <rPh sb="0" eb="2">
      <t>サギョウ</t>
    </rPh>
    <rPh sb="2" eb="4">
      <t>ジカン</t>
    </rPh>
    <rPh sb="4" eb="6">
      <t>カクニン</t>
    </rPh>
    <phoneticPr fontId="3"/>
  </si>
  <si>
    <t>TimeWorks
エラー</t>
  </si>
  <si>
    <t>週報
未入力</t>
    <rPh sb="0" eb="2">
      <t>シュウホウ</t>
    </rPh>
    <rPh sb="3" eb="6">
      <t>ミニュウリョク</t>
    </rPh>
    <phoneticPr fontId="3"/>
  </si>
  <si>
    <t>休日
FLG</t>
  </si>
  <si>
    <t>マクロ</t>
    <phoneticPr fontId="3"/>
  </si>
  <si>
    <t>マクロ</t>
    <phoneticPr fontId="3"/>
  </si>
  <si>
    <t>日毎の作業内容を、固定製番の中で最大工数から抽出する様にした。</t>
    <rPh sb="0" eb="2">
      <t>ヒゴト</t>
    </rPh>
    <rPh sb="3" eb="5">
      <t>サギョウ</t>
    </rPh>
    <rPh sb="5" eb="7">
      <t>ナイヨウ</t>
    </rPh>
    <rPh sb="9" eb="11">
      <t>コテイ</t>
    </rPh>
    <rPh sb="11" eb="13">
      <t>セイバン</t>
    </rPh>
    <rPh sb="14" eb="15">
      <t>ナカ</t>
    </rPh>
    <rPh sb="16" eb="18">
      <t>サイダイ</t>
    </rPh>
    <rPh sb="18" eb="20">
      <t>コウスウ</t>
    </rPh>
    <rPh sb="22" eb="24">
      <t>チュウシュツ</t>
    </rPh>
    <rPh sb="26" eb="27">
      <t>ヨウ</t>
    </rPh>
    <phoneticPr fontId="3"/>
  </si>
  <si>
    <t>瀨沼</t>
    <rPh sb="0" eb="1">
      <t>セ</t>
    </rPh>
    <rPh sb="1" eb="2">
      <t>ヌマ</t>
    </rPh>
    <phoneticPr fontId="3"/>
  </si>
  <si>
    <t>作業場所調整</t>
    <rPh sb="0" eb="2">
      <t>サギョウ</t>
    </rPh>
    <rPh sb="2" eb="4">
      <t>バショ</t>
    </rPh>
    <rPh sb="4" eb="6">
      <t>チョウセイ</t>
    </rPh>
    <phoneticPr fontId="3"/>
  </si>
  <si>
    <t>http://timeworks-n2.nscs.jp/nscs/fra/top.htm?mnu</t>
    <phoneticPr fontId="3"/>
  </si>
  <si>
    <t>有休（午後）</t>
    <phoneticPr fontId="3"/>
  </si>
  <si>
    <t>TW
工数</t>
    <rPh sb="3" eb="5">
      <t>コウスウ</t>
    </rPh>
    <phoneticPr fontId="3"/>
  </si>
  <si>
    <t>出勤
チェック</t>
    <rPh sb="0" eb="2">
      <t>シュッキン</t>
    </rPh>
    <phoneticPr fontId="3"/>
  </si>
  <si>
    <t>カレンダマスタ</t>
    <phoneticPr fontId="9"/>
  </si>
  <si>
    <t>届出2</t>
    <rPh sb="0" eb="2">
      <t>トドケデ</t>
    </rPh>
    <phoneticPr fontId="3"/>
  </si>
  <si>
    <t>残業申請事由</t>
    <rPh sb="0" eb="2">
      <t>ザンギョウ</t>
    </rPh>
    <rPh sb="2" eb="4">
      <t>シンセイ</t>
    </rPh>
    <rPh sb="4" eb="5">
      <t>ジ</t>
    </rPh>
    <rPh sb="5" eb="6">
      <t>ユウ</t>
    </rPh>
    <phoneticPr fontId="3"/>
  </si>
  <si>
    <t>コメント</t>
    <phoneticPr fontId="3"/>
  </si>
  <si>
    <t>遅早外</t>
    <rPh sb="0" eb="1">
      <t>オソ</t>
    </rPh>
    <rPh sb="1" eb="2">
      <t>ハヤ</t>
    </rPh>
    <rPh sb="2" eb="3">
      <t>ガイ</t>
    </rPh>
    <phoneticPr fontId="3"/>
  </si>
  <si>
    <t>ユーザ時間</t>
    <phoneticPr fontId="3"/>
  </si>
  <si>
    <t>回数</t>
    <phoneticPr fontId="3"/>
  </si>
  <si>
    <t>外出</t>
    <phoneticPr fontId="3"/>
  </si>
  <si>
    <t>マクロ</t>
  </si>
  <si>
    <t>問題点と対策を記入しているパートナーの日々の作業内容が休日を空けずに詰めて表示されるのを修正した。パートナーの週報日別情報に休日のレコードが2018年はあった？2019年は無い？2018年は問題なかったが2019年になって顕在化した。</t>
    <rPh sb="0" eb="2">
      <t>モンダイ</t>
    </rPh>
    <rPh sb="2" eb="3">
      <t>テン</t>
    </rPh>
    <rPh sb="4" eb="6">
      <t>タイサク</t>
    </rPh>
    <rPh sb="7" eb="9">
      <t>キニュウ</t>
    </rPh>
    <rPh sb="19" eb="21">
      <t>ヒビ</t>
    </rPh>
    <rPh sb="22" eb="24">
      <t>サギョウ</t>
    </rPh>
    <rPh sb="24" eb="26">
      <t>ナイヨウ</t>
    </rPh>
    <rPh sb="27" eb="29">
      <t>キュウジツ</t>
    </rPh>
    <rPh sb="30" eb="31">
      <t>ア</t>
    </rPh>
    <rPh sb="34" eb="35">
      <t>ツ</t>
    </rPh>
    <rPh sb="37" eb="39">
      <t>ヒョウジ</t>
    </rPh>
    <rPh sb="44" eb="46">
      <t>シュウセイ</t>
    </rPh>
    <rPh sb="62" eb="64">
      <t>キュウジツ</t>
    </rPh>
    <rPh sb="74" eb="75">
      <t>ネン</t>
    </rPh>
    <rPh sb="84" eb="85">
      <t>ネン</t>
    </rPh>
    <rPh sb="86" eb="87">
      <t>ナ</t>
    </rPh>
    <rPh sb="93" eb="94">
      <t>ネン</t>
    </rPh>
    <rPh sb="95" eb="97">
      <t>モンダイ</t>
    </rPh>
    <rPh sb="106" eb="107">
      <t>ネン</t>
    </rPh>
    <rPh sb="111" eb="113">
      <t>ケンザイ</t>
    </rPh>
    <rPh sb="113" eb="114">
      <t>カ</t>
    </rPh>
    <phoneticPr fontId="3"/>
  </si>
  <si>
    <t>マクロ</t>
    <phoneticPr fontId="3"/>
  </si>
  <si>
    <t>製番無しは9xのみCS都合としていたが、PO,PR,AF全てCS都合に集計する様にした。</t>
    <rPh sb="0" eb="2">
      <t>セイバン</t>
    </rPh>
    <rPh sb="2" eb="3">
      <t>ナシ</t>
    </rPh>
    <rPh sb="11" eb="13">
      <t>ツゴウ</t>
    </rPh>
    <rPh sb="28" eb="29">
      <t>スベ</t>
    </rPh>
    <rPh sb="32" eb="34">
      <t>ツゴウ</t>
    </rPh>
    <rPh sb="35" eb="37">
      <t>シュウケイ</t>
    </rPh>
    <rPh sb="39" eb="40">
      <t>ヨウ</t>
    </rPh>
    <phoneticPr fontId="3"/>
  </si>
  <si>
    <t>予定残業</t>
    <rPh sb="0" eb="2">
      <t>ヨテイ</t>
    </rPh>
    <rPh sb="2" eb="4">
      <t>ザンギョウ</t>
    </rPh>
    <phoneticPr fontId="3"/>
  </si>
  <si>
    <t>時間外勤務</t>
    <rPh sb="0" eb="3">
      <t>ジカンガイ</t>
    </rPh>
    <rPh sb="3" eb="5">
      <t>キンム</t>
    </rPh>
    <phoneticPr fontId="3"/>
  </si>
  <si>
    <t>申請差異</t>
    <rPh sb="0" eb="2">
      <t>シンセイ</t>
    </rPh>
    <rPh sb="2" eb="4">
      <t>サイ</t>
    </rPh>
    <phoneticPr fontId="3"/>
  </si>
  <si>
    <t>NS時間外</t>
    <rPh sb="2" eb="4">
      <t>ジカン</t>
    </rPh>
    <rPh sb="4" eb="5">
      <t>ガイ</t>
    </rPh>
    <phoneticPr fontId="3"/>
  </si>
  <si>
    <t>戻り2</t>
    <phoneticPr fontId="3"/>
  </si>
  <si>
    <t>有休
勤怠設定</t>
    <rPh sb="0" eb="2">
      <t>ユウキュウ</t>
    </rPh>
    <rPh sb="3" eb="5">
      <t>キンタイ</t>
    </rPh>
    <rPh sb="5" eb="7">
      <t>セッテイ</t>
    </rPh>
    <phoneticPr fontId="3"/>
  </si>
  <si>
    <t>勤怠
修正</t>
    <rPh sb="0" eb="2">
      <t>キンタイ</t>
    </rPh>
    <rPh sb="3" eb="5">
      <t>シュウセイ</t>
    </rPh>
    <phoneticPr fontId="3"/>
  </si>
  <si>
    <t>勤怠確認</t>
    <phoneticPr fontId="3"/>
  </si>
  <si>
    <t>休日残</t>
  </si>
  <si>
    <t>TW
勤怠1</t>
    <rPh sb="3" eb="5">
      <t>キンタイ</t>
    </rPh>
    <phoneticPr fontId="3"/>
  </si>
  <si>
    <t>代出</t>
    <rPh sb="0" eb="1">
      <t>ダイ</t>
    </rPh>
    <rPh sb="1" eb="2">
      <t>シュツ</t>
    </rPh>
    <phoneticPr fontId="3"/>
  </si>
  <si>
    <t>休出</t>
    <phoneticPr fontId="3"/>
  </si>
  <si>
    <t>法休残</t>
    <phoneticPr fontId="3"/>
  </si>
  <si>
    <t>法休残</t>
    <phoneticPr fontId="3"/>
  </si>
  <si>
    <t>TW
勤怠2</t>
    <phoneticPr fontId="3"/>
  </si>
  <si>
    <t>外注
勤怠</t>
    <rPh sb="0" eb="2">
      <t>ガイチュウ</t>
    </rPh>
    <phoneticPr fontId="3"/>
  </si>
  <si>
    <t>Ver2.06の変更を、日毎の作業内容の記載がない場合(JUMP利用者)以外の場合も適用する様にした。かつ、その際に、「その他」が多く出すぎない様に、NS工程の先頭文字で作業工程名を出力する様にした。
派遣は作業内容を出さない様にしした。CS都合しかない日は、「自社作業」と出力する様にした。</t>
    <rPh sb="8" eb="10">
      <t>ヘンコウ</t>
    </rPh>
    <rPh sb="12" eb="13">
      <t>ヒ</t>
    </rPh>
    <rPh sb="13" eb="14">
      <t>マイ</t>
    </rPh>
    <rPh sb="15" eb="17">
      <t>サギョウ</t>
    </rPh>
    <rPh sb="17" eb="19">
      <t>ナイヨウ</t>
    </rPh>
    <rPh sb="20" eb="22">
      <t>キサイ</t>
    </rPh>
    <rPh sb="25" eb="27">
      <t>バアイ</t>
    </rPh>
    <rPh sb="32" eb="35">
      <t>リヨウシャ</t>
    </rPh>
    <rPh sb="36" eb="38">
      <t>イガイ</t>
    </rPh>
    <rPh sb="39" eb="41">
      <t>バアイ</t>
    </rPh>
    <rPh sb="42" eb="44">
      <t>テキヨウ</t>
    </rPh>
    <rPh sb="46" eb="47">
      <t>ヨウ</t>
    </rPh>
    <rPh sb="56" eb="57">
      <t>サイ</t>
    </rPh>
    <rPh sb="62" eb="63">
      <t>タ</t>
    </rPh>
    <rPh sb="65" eb="66">
      <t>オオ</t>
    </rPh>
    <rPh sb="67" eb="68">
      <t>デ</t>
    </rPh>
    <rPh sb="72" eb="73">
      <t>ヨウ</t>
    </rPh>
    <rPh sb="77" eb="79">
      <t>コウテイ</t>
    </rPh>
    <rPh sb="80" eb="82">
      <t>セントウ</t>
    </rPh>
    <rPh sb="82" eb="84">
      <t>モジ</t>
    </rPh>
    <rPh sb="85" eb="87">
      <t>サギョウ</t>
    </rPh>
    <rPh sb="87" eb="89">
      <t>コウテイ</t>
    </rPh>
    <rPh sb="89" eb="90">
      <t>メイ</t>
    </rPh>
    <rPh sb="91" eb="93">
      <t>シュツリョク</t>
    </rPh>
    <rPh sb="95" eb="96">
      <t>ヨウ</t>
    </rPh>
    <rPh sb="101" eb="103">
      <t>ハケン</t>
    </rPh>
    <rPh sb="104" eb="106">
      <t>サギョウ</t>
    </rPh>
    <rPh sb="106" eb="108">
      <t>ナイヨウ</t>
    </rPh>
    <rPh sb="109" eb="110">
      <t>ダ</t>
    </rPh>
    <rPh sb="113" eb="114">
      <t>ヨウ</t>
    </rPh>
    <rPh sb="121" eb="123">
      <t>ツゴウ</t>
    </rPh>
    <rPh sb="127" eb="128">
      <t>ヒ</t>
    </rPh>
    <rPh sb="131" eb="133">
      <t>ジシャ</t>
    </rPh>
    <rPh sb="133" eb="135">
      <t>サギョウ</t>
    </rPh>
    <rPh sb="137" eb="139">
      <t>シュツリョク</t>
    </rPh>
    <rPh sb="141" eb="142">
      <t>ヨウ</t>
    </rPh>
    <phoneticPr fontId="3"/>
  </si>
  <si>
    <t>瀨沼</t>
    <rPh sb="0" eb="1">
      <t>セ</t>
    </rPh>
    <rPh sb="1" eb="2">
      <t>ヌマ</t>
    </rPh>
    <phoneticPr fontId="3"/>
  </si>
  <si>
    <t>マクロ</t>
    <phoneticPr fontId="3"/>
  </si>
  <si>
    <t xml:space="preserve">Z99：
　【現在】：PM業務
　【変更】：調査・準備業務
XXXXXXXX：
　【現在】：機種によらない打ち合わせ / メール対応等 
　【変更】：機種によらない設計作業 / 打ち合わせ / メール対応等 </t>
    <phoneticPr fontId="3"/>
  </si>
  <si>
    <t>q/Q w/W</t>
    <phoneticPr fontId="9"/>
  </si>
  <si>
    <t>社員番号
STEP TW</t>
    <rPh sb="0" eb="2">
      <t>シャイン</t>
    </rPh>
    <rPh sb="2" eb="4">
      <t>バンゴウ</t>
    </rPh>
    <phoneticPr fontId="3"/>
  </si>
  <si>
    <t>氏名</t>
    <rPh sb="0" eb="2">
      <t>シメイ</t>
    </rPh>
    <phoneticPr fontId="9"/>
  </si>
  <si>
    <t>Twチェック用</t>
    <rPh sb="6" eb="7">
      <t>ヨウ</t>
    </rPh>
    <phoneticPr fontId="9"/>
  </si>
  <si>
    <t>TimeWorks取得データの貼りつけタイミングを調整。
タイムアウトダイアログの表示ヶ所追加。
TimeWorksの名前確認を、設定シートとマッチングする様にした。</t>
    <rPh sb="9" eb="11">
      <t>シュトク</t>
    </rPh>
    <rPh sb="15" eb="16">
      <t>ハ</t>
    </rPh>
    <rPh sb="25" eb="27">
      <t>チョウセイ</t>
    </rPh>
    <rPh sb="41" eb="43">
      <t>ヒョウジ</t>
    </rPh>
    <rPh sb="44" eb="45">
      <t>ショ</t>
    </rPh>
    <rPh sb="45" eb="47">
      <t>ツイカ</t>
    </rPh>
    <rPh sb="59" eb="61">
      <t>ナマエ</t>
    </rPh>
    <rPh sb="61" eb="63">
      <t>カクニン</t>
    </rPh>
    <rPh sb="65" eb="67">
      <t>セッテイ</t>
    </rPh>
    <rPh sb="78" eb="79">
      <t>ヨウ</t>
    </rPh>
    <phoneticPr fontId="3"/>
  </si>
  <si>
    <t>マクロ</t>
    <phoneticPr fontId="3"/>
  </si>
  <si>
    <t>マクロ</t>
    <phoneticPr fontId="3"/>
  </si>
  <si>
    <t>瀨沼</t>
    <rPh sb="0" eb="1">
      <t>セ</t>
    </rPh>
    <rPh sb="1" eb="2">
      <t>ヌマ</t>
    </rPh>
    <phoneticPr fontId="3"/>
  </si>
  <si>
    <t>TimeWorks：
　人の切り替えによる動作不良を調整。
　IE立ち上げ時の動作を調整。
　メンバーの並びが社員、パートナー混在の
　並びでも動作可能にした。
設定シートの使用箇所に変化がある。まだ調整中。</t>
    <rPh sb="12" eb="13">
      <t>ヒト</t>
    </rPh>
    <rPh sb="14" eb="15">
      <t>キ</t>
    </rPh>
    <rPh sb="16" eb="17">
      <t>カ</t>
    </rPh>
    <rPh sb="21" eb="23">
      <t>ドウサ</t>
    </rPh>
    <rPh sb="23" eb="25">
      <t>フリョウ</t>
    </rPh>
    <rPh sb="26" eb="28">
      <t>チョウセイ</t>
    </rPh>
    <rPh sb="33" eb="34">
      <t>タ</t>
    </rPh>
    <rPh sb="35" eb="36">
      <t>ア</t>
    </rPh>
    <rPh sb="37" eb="38">
      <t>ジ</t>
    </rPh>
    <rPh sb="39" eb="41">
      <t>ドウサ</t>
    </rPh>
    <rPh sb="42" eb="44">
      <t>チョウセイ</t>
    </rPh>
    <rPh sb="52" eb="53">
      <t>ナラ</t>
    </rPh>
    <rPh sb="55" eb="57">
      <t>シャイン</t>
    </rPh>
    <rPh sb="63" eb="65">
      <t>コンザイ</t>
    </rPh>
    <rPh sb="68" eb="69">
      <t>ナラ</t>
    </rPh>
    <rPh sb="72" eb="74">
      <t>ドウサ</t>
    </rPh>
    <rPh sb="74" eb="76">
      <t>カノウ</t>
    </rPh>
    <rPh sb="87" eb="89">
      <t>シヨウ</t>
    </rPh>
    <rPh sb="89" eb="91">
      <t>カショ</t>
    </rPh>
    <rPh sb="92" eb="94">
      <t>ヘンカ</t>
    </rPh>
    <rPh sb="100" eb="102">
      <t>チョウセイ</t>
    </rPh>
    <rPh sb="102" eb="103">
      <t>チュウ</t>
    </rPh>
    <phoneticPr fontId="3"/>
  </si>
  <si>
    <t>シート</t>
    <phoneticPr fontId="3"/>
  </si>
  <si>
    <t>設定シート：
　【変更前】：F列 TW用No、J列 名前メモ
　【変更後】：F列 TWチェック用の名前、J列 未使用</t>
    <rPh sb="9" eb="11">
      <t>ヘンコウ</t>
    </rPh>
    <rPh sb="11" eb="12">
      <t>マエ</t>
    </rPh>
    <rPh sb="15" eb="16">
      <t>レツ</t>
    </rPh>
    <rPh sb="19" eb="20">
      <t>ヨウ</t>
    </rPh>
    <rPh sb="24" eb="25">
      <t>レツ</t>
    </rPh>
    <rPh sb="26" eb="28">
      <t>ナマエ</t>
    </rPh>
    <rPh sb="33" eb="35">
      <t>ヘンコウ</t>
    </rPh>
    <rPh sb="35" eb="36">
      <t>ゴ</t>
    </rPh>
    <rPh sb="39" eb="40">
      <t>レツ</t>
    </rPh>
    <rPh sb="47" eb="48">
      <t>ヨウ</t>
    </rPh>
    <rPh sb="49" eb="51">
      <t>ナマエ</t>
    </rPh>
    <rPh sb="53" eb="54">
      <t>レツ</t>
    </rPh>
    <rPh sb="55" eb="58">
      <t>ミシヨウ</t>
    </rPh>
    <phoneticPr fontId="3"/>
  </si>
  <si>
    <t>3.0</t>
    <phoneticPr fontId="3"/>
  </si>
  <si>
    <t xml:space="preserve">正式リリース
TimeWorkｓの人の切り替えによる動作不良の調整を改良。
</t>
    <rPh sb="0" eb="2">
      <t>セイシキ</t>
    </rPh>
    <phoneticPr fontId="3"/>
  </si>
  <si>
    <t xml:space="preserve">
　【変更前】：STEPの名前と一致確認
　【変更後】：設定シートF列の名前と一致確認
</t>
    <rPh sb="39" eb="41">
      <t>イッチ</t>
    </rPh>
    <phoneticPr fontId="3"/>
  </si>
  <si>
    <t>1…休日</t>
  </si>
  <si>
    <t>2…法定休日</t>
  </si>
  <si>
    <t>0…稼働日</t>
  </si>
  <si>
    <t>NS休日</t>
  </si>
  <si>
    <t>CS休日</t>
  </si>
  <si>
    <t>タイムワークス</t>
    <phoneticPr fontId="3"/>
  </si>
  <si>
    <t>伊藤　繁</t>
  </si>
  <si>
    <t>社員</t>
  </si>
  <si>
    <t>EMBSOL</t>
  </si>
  <si>
    <t>embsol</t>
  </si>
  <si>
    <t>160486</t>
  </si>
  <si>
    <t>160488</t>
  </si>
  <si>
    <t>220688</t>
  </si>
  <si>
    <t>230750</t>
  </si>
  <si>
    <t>300874</t>
  </si>
  <si>
    <t>300884</t>
  </si>
  <si>
    <t>330961</t>
  </si>
  <si>
    <t>240761</t>
  </si>
  <si>
    <t>290863</t>
  </si>
  <si>
    <t>320957</t>
  </si>
  <si>
    <t>160491</t>
  </si>
  <si>
    <t>藤本　裕作</t>
  </si>
  <si>
    <t>稲田　健志</t>
  </si>
  <si>
    <t>佐藤　弘幸</t>
  </si>
  <si>
    <t>吉岡　真太郎</t>
  </si>
  <si>
    <t>髙橋　健伍</t>
  </si>
  <si>
    <t>八百板　悠平</t>
  </si>
  <si>
    <t>細井　亮司</t>
  </si>
  <si>
    <t>数藤　智志</t>
  </si>
  <si>
    <t>中村　洋太</t>
    <rPh sb="0" eb="2">
      <t>ナカムラ</t>
    </rPh>
    <rPh sb="3" eb="4">
      <t>ヨウ</t>
    </rPh>
    <rPh sb="4" eb="5">
      <t>フト</t>
    </rPh>
    <phoneticPr fontId="10"/>
  </si>
  <si>
    <t>堀井　雅史</t>
  </si>
  <si>
    <t>小熊　義樹</t>
    <rPh sb="0" eb="2">
      <t>オグマ</t>
    </rPh>
    <rPh sb="3" eb="4">
      <t>ヨシ</t>
    </rPh>
    <phoneticPr fontId="10"/>
  </si>
  <si>
    <t>山本　智也</t>
    <rPh sb="0" eb="2">
      <t>ヤマモト</t>
    </rPh>
    <rPh sb="3" eb="5">
      <t>トモヤ</t>
    </rPh>
    <phoneticPr fontId="10"/>
  </si>
  <si>
    <t>中村　洋太</t>
  </si>
  <si>
    <t>ファム　フィ アイン</t>
  </si>
  <si>
    <t>小熊　義樹</t>
  </si>
  <si>
    <t>山本　智也</t>
  </si>
  <si>
    <t>実働</t>
    <rPh sb="0" eb="2">
      <t>ジツドウ</t>
    </rPh>
    <phoneticPr fontId="3"/>
  </si>
  <si>
    <t>STEP</t>
    <phoneticPr fontId="3"/>
  </si>
  <si>
    <t>TW</t>
    <phoneticPr fontId="3"/>
  </si>
  <si>
    <t>差異</t>
    <rPh sb="0" eb="2">
      <t>サイ</t>
    </rPh>
    <phoneticPr fontId="3"/>
  </si>
  <si>
    <t>通常ﾌﾚ</t>
  </si>
  <si>
    <t>有休</t>
  </si>
  <si>
    <t>平日残</t>
  </si>
  <si>
    <t>ｱｲｼﾝﾌﾚ</t>
  </si>
  <si>
    <t>開発環境　検討作業のため</t>
  </si>
  <si>
    <t>早出</t>
  </si>
  <si>
    <t>片桐　清穂</t>
  </si>
  <si>
    <t>片桐　清穂</t>
    <rPh sb="0" eb="1">
      <t>カタギリ</t>
    </rPh>
    <rPh sb="2" eb="4">
      <t>セイホ</t>
    </rPh>
    <phoneticPr fontId="9"/>
  </si>
  <si>
    <t>阿部　悠汰</t>
  </si>
  <si>
    <t>阿部　悠汰</t>
    <rPh sb="0" eb="1">
      <t>アベ</t>
    </rPh>
    <rPh sb="2" eb="3">
      <t>ユウ</t>
    </rPh>
    <rPh sb="3" eb="4">
      <t>タ</t>
    </rPh>
    <phoneticPr fontId="9"/>
  </si>
  <si>
    <t>金田　大海</t>
  </si>
  <si>
    <t>金田　大海</t>
    <rPh sb="0" eb="1">
      <t>カネダ</t>
    </rPh>
    <rPh sb="2" eb="4">
      <t>タイカイ</t>
    </rPh>
    <phoneticPr fontId="9"/>
  </si>
  <si>
    <t>１半</t>
  </si>
  <si>
    <t>ｱｲｼﾝ</t>
  </si>
  <si>
    <t>２半</t>
  </si>
  <si>
    <t>Swe Zin Phyu</t>
  </si>
  <si>
    <t>進捗遅れ</t>
  </si>
  <si>
    <t>-0:05</t>
  </si>
  <si>
    <t>ダイアグ対応　設計作業のため</t>
  </si>
  <si>
    <t>-0:25</t>
  </si>
  <si>
    <t>-2:00</t>
  </si>
  <si>
    <t>MMC向け検査自動化対応の為</t>
  </si>
  <si>
    <t>160476</t>
  </si>
  <si>
    <t>Pham Huy Anh</t>
  </si>
  <si>
    <t>310904</t>
  </si>
  <si>
    <t>340993</t>
  </si>
  <si>
    <t>Swe ZinPhyu</t>
  </si>
  <si>
    <t>打刻漏れ</t>
  </si>
  <si>
    <t>-1:00</t>
  </si>
  <si>
    <t>客先稼働日</t>
  </si>
  <si>
    <t>LB51対応、会議があるため、休憩なし19:45</t>
  </si>
  <si>
    <t>LB51対応</t>
  </si>
  <si>
    <t>業務は定時で終了</t>
  </si>
  <si>
    <t>D社DID調査のため。</t>
  </si>
  <si>
    <t>MMC向け検査自動化の為</t>
  </si>
  <si>
    <t>FCAリニアIC変更</t>
  </si>
  <si>
    <t>単体テスト作業</t>
  </si>
  <si>
    <t>自社作業</t>
  </si>
  <si>
    <t>有休（午前）</t>
  </si>
  <si>
    <t>有給休暇</t>
  </si>
  <si>
    <t>打刻遅れのため</t>
  </si>
  <si>
    <t>-1:55</t>
  </si>
  <si>
    <t>-0:55</t>
  </si>
  <si>
    <t>-0:15</t>
  </si>
  <si>
    <t>朝休憩なし</t>
  </si>
  <si>
    <t>休出</t>
  </si>
  <si>
    <t>予定より早く終わったため。</t>
  </si>
  <si>
    <t>-0:50</t>
  </si>
  <si>
    <t>WBS記入支援ツールのトラブル対応</t>
  </si>
  <si>
    <t>-2:15</t>
  </si>
  <si>
    <t>納期対応のため</t>
  </si>
  <si>
    <t>法休残</t>
  </si>
  <si>
    <t>-0:30</t>
  </si>
  <si>
    <t>-0:10</t>
  </si>
  <si>
    <t>休憩なしで18：30まで業務対応</t>
  </si>
  <si>
    <t>AI開発作業のため</t>
  </si>
  <si>
    <t>T-162結果まとめ</t>
  </si>
  <si>
    <t>退勤時に出勤を押してしまった。</t>
  </si>
  <si>
    <t>PSAリニアIC対応打ち合わせ緊急招集のため</t>
  </si>
  <si>
    <t>実車検査のNG原因解析終了したため帰宅</t>
  </si>
  <si>
    <t>-0:40</t>
  </si>
  <si>
    <t>通信不良</t>
  </si>
  <si>
    <t>直行</t>
  </si>
  <si>
    <t>自宅NSCS作業</t>
  </si>
  <si>
    <t>TimeWorks接続不調のため</t>
  </si>
  <si>
    <t>-4:30</t>
  </si>
  <si>
    <t>帰宅後のCS作業時間を追加して申請</t>
  </si>
  <si>
    <t>-0:20</t>
  </si>
  <si>
    <t>タイムワークスに繋がらなかったため申請</t>
  </si>
  <si>
    <t>技術センタで退社のため申請</t>
  </si>
  <si>
    <t>TimeWroksつながらなかったため申請</t>
  </si>
  <si>
    <t>Diag対応</t>
  </si>
  <si>
    <t>帰宅後20分自社作業</t>
  </si>
  <si>
    <t>FCA 8D調査</t>
  </si>
  <si>
    <t>-0:45</t>
  </si>
  <si>
    <t>PSAリニアIC変更不具合調査のため</t>
  </si>
  <si>
    <t>FCA Q-Matrix課題方針決定待ちのため帰宅</t>
  </si>
  <si>
    <t>作業が早く終わったため帰宅。</t>
  </si>
  <si>
    <t>-1:30</t>
  </si>
  <si>
    <t>T-162作業</t>
  </si>
  <si>
    <t>休出</t>
    <rPh sb="0" eb="2">
      <t>キュウシュツ</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</si>
</sst>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6" formatCode="&quot;¥&quot;#,##0;[Red]&quot;¥&quot;\-#,##0"/>
    <numFmt numFmtId="41" formatCode="_ * #,##0_ ;_ * \-#,##0_ ;_ * &quot;-&quot;_ ;_ @_ "/>
    <numFmt numFmtId="176" formatCode="0.00_ "/>
    <numFmt numFmtId="177" formatCode="mm/dd"/>
    <numFmt numFmtId="178" formatCode="hh:mm"/>
    <numFmt numFmtId="179" formatCode="yy/mm/dd"/>
    <numFmt numFmtId="180" formatCode="_(&quot;$&quot;* #,##0_);_(&quot;$&quot;* \(#,##0\);_(&quot;$&quot;* &quot;-&quot;_);_(@_)"/>
    <numFmt numFmtId="181" formatCode="00.00"/>
    <numFmt numFmtId="182" formatCode="[hh]:mm"/>
    <numFmt numFmtId="183" formatCode="h:mm;@"/>
    <numFmt numFmtId="184" formatCode="[$-F400]h:mm:ss\ AM/PM"/>
    <numFmt numFmtId="185" formatCode="000000"/>
    <numFmt numFmtId="186" formatCode="m/d;@"/>
    <numFmt numFmtId="187" formatCode="[hh]:mm;;"/>
    <numFmt numFmtId="188" formatCode="**;**;**;**"/>
    <numFmt numFmtId="189" formatCode="yyyymm"/>
    <numFmt numFmtId="190" formatCode="dd"/>
    <numFmt numFmtId="191" formatCode="0.00_);[Red]\(0.00\)"/>
  </numFmts>
  <fonts count="35">
    <font>
      <sz val="11"/>
      <name val="ＭＳ Ｐゴシック"/>
      <family val="3"/>
      <charset val="128"/>
    </font>
    <font>
      <sz val="11"/>
      <name val="ＭＳ Ｐゴシック"/>
      <family val="3"/>
      <charset val="128"/>
    </font>
    <font>
      <b/>
      <u/>
      <sz val="11"/>
      <name val="ＭＳ Ｐゴシック"/>
      <family val="3"/>
      <charset val="128"/>
    </font>
    <font>
      <sz val="6"/>
      <name val="ＭＳ Ｐゴシック"/>
      <family val="3"/>
      <charset val="128"/>
    </font>
    <font>
      <sz val="11"/>
      <color indexed="10"/>
      <name val="ＭＳ Ｐゴシック"/>
      <family val="3"/>
      <charset val="128"/>
    </font>
    <font>
      <sz val="10"/>
      <name val="ＭＳ Ｐゴシック"/>
      <family val="3"/>
      <charset val="128"/>
    </font>
    <font>
      <sz val="10"/>
      <name val="Verdana"/>
      <family val="2"/>
    </font>
    <font>
      <b/>
      <sz val="11"/>
      <name val="ＭＳ Ｐゴシック"/>
      <family val="3"/>
      <charset val="128"/>
    </font>
    <font>
      <b/>
      <sz val="10"/>
      <name val="ＭＳ Ｐゴシック"/>
      <family val="3"/>
      <charset val="128"/>
    </font>
    <font>
      <sz val="6"/>
      <name val="明朝"/>
      <family val="1"/>
      <charset val="128"/>
    </font>
    <font>
      <b/>
      <sz val="9"/>
      <color indexed="81"/>
      <name val="ＭＳ Ｐゴシック"/>
      <family val="3"/>
      <charset val="128"/>
    </font>
    <font>
      <sz val="9"/>
      <name val="ＭＳ Ｐゴシック"/>
      <family val="3"/>
      <charset val="128"/>
    </font>
    <font>
      <sz val="9"/>
      <color indexed="81"/>
      <name val="ＭＳ Ｐゴシック"/>
      <family val="3"/>
      <charset val="128"/>
    </font>
    <font>
      <sz val="11"/>
      <name val="ＭＳ ゴシック"/>
      <family val="3"/>
      <charset val="128"/>
    </font>
    <font>
      <sz val="12"/>
      <name val="Arial"/>
      <family val="2"/>
    </font>
    <font>
      <sz val="8"/>
      <name val="ＭＳ Ｐゴシック"/>
      <family val="3"/>
      <charset val="128"/>
    </font>
    <font>
      <sz val="9"/>
      <name val="Verdana"/>
      <family val="2"/>
    </font>
    <font>
      <sz val="8"/>
      <name val="Arial"/>
      <family val="2"/>
    </font>
    <font>
      <sz val="12"/>
      <name val="ＭＳ Ｐゴシック"/>
      <family val="3"/>
      <charset val="128"/>
    </font>
    <font>
      <u/>
      <sz val="11"/>
      <name val="ＭＳ Ｐゴシック"/>
      <family val="3"/>
      <charset val="128"/>
    </font>
    <font>
      <sz val="9"/>
      <color theme="0" tint="-0.499984740745262"/>
      <name val="ＭＳ Ｐゴシック"/>
      <family val="3"/>
      <charset val="128"/>
    </font>
    <font>
      <sz val="11"/>
      <color rgb="FF000000"/>
      <name val="ＭＳ Ｐゴシック"/>
      <family val="3"/>
      <charset val="128"/>
    </font>
    <font>
      <sz val="11"/>
      <color rgb="FFFF0000"/>
      <name val="ＭＳ Ｐゴシック"/>
      <family val="3"/>
      <charset val="128"/>
    </font>
    <font>
      <b/>
      <u/>
      <sz val="11"/>
      <name val="ＭＳ ゴシック"/>
      <family val="3"/>
      <charset val="128"/>
    </font>
    <font>
      <b/>
      <sz val="12"/>
      <name val="ＭＳ Ｐゴシック"/>
      <family val="3"/>
      <charset val="128"/>
    </font>
    <font>
      <sz val="11"/>
      <color rgb="FFFF0000"/>
      <name val="ＭＳ ゴシック"/>
      <family val="3"/>
      <charset val="128"/>
    </font>
    <font>
      <b/>
      <sz val="10"/>
      <color rgb="FFFF0000"/>
      <name val="ＭＳ Ｐゴシック"/>
      <family val="3"/>
      <charset val="128"/>
    </font>
    <font>
      <sz val="10"/>
      <name val="ＭＳ Ｐゴシック"/>
      <family val="3"/>
      <charset val="128"/>
      <scheme val="major"/>
    </font>
    <font>
      <sz val="8"/>
      <name val="ＭＳ Ｐゴシック"/>
      <family val="3"/>
      <charset val="128"/>
      <scheme val="major"/>
    </font>
    <font>
      <sz val="10"/>
      <name val="ＭＳ Ｐゴシック"/>
      <family val="3"/>
      <charset val="128"/>
      <scheme val="minor"/>
    </font>
    <font>
      <sz val="11"/>
      <color theme="1"/>
      <name val="ＭＳ Ｐゴシック"/>
      <family val="2"/>
      <scheme val="minor"/>
    </font>
    <font>
      <sz val="11"/>
      <color theme="0" tint="-0.34998626667073579"/>
      <name val="ＭＳ Ｐゴシック"/>
      <family val="3"/>
      <charset val="128"/>
    </font>
    <font>
      <sz val="8"/>
      <name val="ＭＳ ゴシック"/>
      <family val="3"/>
      <charset val="128"/>
    </font>
    <font>
      <u/>
      <sz val="11"/>
      <color theme="10"/>
      <name val="ＭＳ Ｐゴシック"/>
      <family val="3"/>
      <charset val="128"/>
    </font>
    <font>
      <strike/>
      <sz val="11"/>
      <name val="ＭＳ Ｐゴシック"/>
      <family val="3"/>
      <charset val="128"/>
    </font>
  </fonts>
  <fills count="17">
    <fill>
      <patternFill patternType="none"/>
    </fill>
    <fill>
      <patternFill patternType="gray125"/>
    </fill>
    <fill>
      <patternFill patternType="solid">
        <fgColor indexed="42"/>
        <bgColor indexed="64"/>
      </patternFill>
    </fill>
    <fill>
      <patternFill patternType="solid">
        <fgColor rgb="FFFFFFCC"/>
        <bgColor indexed="64"/>
      </patternFill>
    </fill>
    <fill>
      <patternFill patternType="solid">
        <fgColor rgb="FFFFFF00"/>
        <bgColor indexed="64"/>
      </patternFill>
    </fill>
    <fill>
      <patternFill patternType="solid">
        <fgColor rgb="FFCCFFCC"/>
        <bgColor indexed="64"/>
      </patternFill>
    </fill>
    <fill>
      <patternFill patternType="solid">
        <fgColor rgb="FFFFC000"/>
        <bgColor indexed="64"/>
      </patternFill>
    </fill>
    <fill>
      <patternFill patternType="solid">
        <fgColor rgb="FFFFCCFF"/>
        <bgColor indexed="64"/>
      </patternFill>
    </fill>
    <fill>
      <patternFill patternType="solid">
        <fgColor theme="0" tint="-0.249977111117893"/>
        <bgColor indexed="64"/>
      </patternFill>
    </fill>
    <fill>
      <patternFill patternType="solid">
        <fgColor rgb="FFCCFFFF"/>
        <bgColor indexed="64"/>
      </patternFill>
    </fill>
    <fill>
      <patternFill patternType="solid">
        <fgColor rgb="FFFFFF99"/>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65">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bottom style="hair">
        <color indexed="64"/>
      </bottom>
      <diagonal/>
    </border>
    <border>
      <left style="double">
        <color indexed="64"/>
      </left>
      <right style="thin">
        <color indexed="64"/>
      </right>
      <top style="medium">
        <color indexed="64"/>
      </top>
      <bottom/>
      <diagonal/>
    </border>
    <border>
      <left style="double">
        <color indexed="64"/>
      </left>
      <right style="thin">
        <color indexed="64"/>
      </right>
      <top/>
      <bottom/>
      <diagonal/>
    </border>
    <border>
      <left style="thin">
        <color indexed="64"/>
      </left>
      <right style="double">
        <color indexed="64"/>
      </right>
      <top style="hair">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medium">
        <color indexed="64"/>
      </bottom>
      <diagonal/>
    </border>
    <border>
      <left style="double">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style="thin">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right/>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bottom style="hair">
        <color indexed="64"/>
      </bottom>
      <diagonal/>
    </border>
    <border>
      <left style="thin">
        <color indexed="64"/>
      </left>
      <right style="double">
        <color indexed="64"/>
      </right>
      <top style="thin">
        <color indexed="64"/>
      </top>
      <bottom style="hair">
        <color indexed="64"/>
      </bottom>
      <diagonal/>
    </border>
    <border>
      <left/>
      <right style="thin">
        <color indexed="64"/>
      </right>
      <top style="hair">
        <color indexed="64"/>
      </top>
      <bottom style="thin">
        <color indexed="64"/>
      </bottom>
      <diagonal/>
    </border>
    <border>
      <left/>
      <right style="thin">
        <color indexed="64"/>
      </right>
      <top style="hair">
        <color indexed="64"/>
      </top>
      <bottom style="medium">
        <color indexed="64"/>
      </bottom>
      <diagonal/>
    </border>
    <border>
      <left style="double">
        <color indexed="64"/>
      </left>
      <right style="thin">
        <color indexed="64"/>
      </right>
      <top style="thin">
        <color indexed="64"/>
      </top>
      <bottom style="medium">
        <color indexed="64"/>
      </bottom>
      <diagonal/>
    </border>
  </borders>
  <cellStyleXfs count="7">
    <xf numFmtId="0" fontId="0" fillId="0" borderId="0">
      <alignment vertical="center"/>
    </xf>
    <xf numFmtId="41" fontId="14" fillId="0" borderId="0" applyFont="0" applyFill="0" applyBorder="0" applyAlignment="0" applyProtection="0"/>
    <xf numFmtId="180" fontId="14" fillId="0" borderId="0" applyFont="0" applyFill="0" applyBorder="0" applyAlignment="0" applyProtection="0"/>
    <xf numFmtId="38" fontId="1" fillId="0" borderId="0" applyFont="0" applyFill="0" applyBorder="0" applyAlignment="0" applyProtection="0">
      <alignment vertical="center"/>
    </xf>
    <xf numFmtId="6" fontId="1" fillId="0" borderId="0" applyFont="0" applyFill="0" applyBorder="0" applyAlignment="0" applyProtection="0">
      <alignment vertical="center"/>
    </xf>
    <xf numFmtId="0" fontId="30" fillId="0" borderId="0"/>
    <xf numFmtId="0" fontId="33" fillId="0" borderId="0" applyNumberFormat="0" applyFill="0" applyBorder="0" applyAlignment="0" applyProtection="0">
      <alignment vertical="center"/>
    </xf>
  </cellStyleXfs>
  <cellXfs count="728">
    <xf numFmtId="0" fontId="0" fillId="0" borderId="0" xfId="0">
      <alignment vertical="center"/>
    </xf>
    <xf numFmtId="0" fontId="2" fillId="0" borderId="0" xfId="0" applyFont="1">
      <alignment vertical="center"/>
    </xf>
    <xf numFmtId="0" fontId="4" fillId="0" borderId="0" xfId="0" applyFont="1">
      <alignment vertical="center"/>
    </xf>
    <xf numFmtId="0" fontId="0" fillId="0" borderId="0" xfId="0" applyAlignment="1">
      <alignment vertical="center"/>
    </xf>
    <xf numFmtId="0" fontId="0" fillId="0" borderId="0" xfId="0" applyAlignment="1">
      <alignment vertical="center"/>
    </xf>
    <xf numFmtId="0" fontId="0" fillId="0" borderId="2" xfId="0" applyFont="1" applyBorder="1" applyAlignment="1">
      <alignment vertical="center"/>
    </xf>
    <xf numFmtId="0" fontId="0" fillId="0" borderId="1" xfId="0" applyBorder="1" applyAlignment="1">
      <alignment vertical="center"/>
    </xf>
    <xf numFmtId="0" fontId="0" fillId="0" borderId="4" xfId="0" applyBorder="1" applyAlignment="1">
      <alignment vertical="center"/>
    </xf>
    <xf numFmtId="179" fontId="16" fillId="3" borderId="3" xfId="0" applyNumberFormat="1" applyFont="1" applyFill="1" applyBorder="1" applyAlignment="1" applyProtection="1">
      <alignment horizontal="center" vertical="center"/>
      <protection locked="0"/>
    </xf>
    <xf numFmtId="0" fontId="0" fillId="6" borderId="0" xfId="0" applyFill="1">
      <alignment vertical="center"/>
    </xf>
    <xf numFmtId="0" fontId="11" fillId="0" borderId="2" xfId="0" applyFont="1" applyBorder="1" applyAlignment="1" applyProtection="1">
      <alignment vertical="center"/>
      <protection hidden="1"/>
    </xf>
    <xf numFmtId="49" fontId="17" fillId="0" borderId="0" xfId="0" applyNumberFormat="1" applyFont="1" applyFill="1" applyBorder="1" applyAlignment="1" applyProtection="1">
      <alignment horizontal="center" vertical="center"/>
      <protection locked="0"/>
    </xf>
    <xf numFmtId="0" fontId="0" fillId="0" borderId="0" xfId="0" applyFont="1" applyAlignment="1">
      <alignment horizontal="left"/>
    </xf>
    <xf numFmtId="0" fontId="0" fillId="0" borderId="0" xfId="0" applyFont="1" applyAlignment="1"/>
    <xf numFmtId="0" fontId="0" fillId="0" borderId="0" xfId="0" applyFont="1">
      <alignment vertical="center"/>
    </xf>
    <xf numFmtId="0" fontId="0" fillId="0" borderId="0" xfId="0" applyFont="1" applyAlignment="1">
      <alignment horizontal="center"/>
    </xf>
    <xf numFmtId="14" fontId="0" fillId="0" borderId="0" xfId="0" applyNumberFormat="1" applyFont="1" applyFill="1" applyAlignment="1">
      <alignment horizontal="center"/>
    </xf>
    <xf numFmtId="14" fontId="0" fillId="0" borderId="0" xfId="0" applyNumberFormat="1" applyFont="1" applyAlignment="1">
      <alignment horizontal="center"/>
    </xf>
    <xf numFmtId="0" fontId="0" fillId="0" borderId="0" xfId="0" applyFont="1" applyBorder="1" applyAlignment="1">
      <alignment horizontal="center"/>
    </xf>
    <xf numFmtId="20" fontId="0" fillId="0" borderId="0" xfId="0" applyNumberFormat="1" applyFont="1" applyAlignment="1">
      <alignment horizontal="center"/>
    </xf>
    <xf numFmtId="183" fontId="0" fillId="0" borderId="0" xfId="0" applyNumberFormat="1" applyFont="1">
      <alignment vertical="center"/>
    </xf>
    <xf numFmtId="182" fontId="5" fillId="0" borderId="0" xfId="0" applyNumberFormat="1" applyFont="1" applyFill="1" applyBorder="1" applyAlignment="1" applyProtection="1">
      <alignment vertical="center"/>
      <protection locked="0" hidden="1"/>
    </xf>
    <xf numFmtId="20" fontId="0" fillId="0" borderId="0" xfId="0" applyNumberFormat="1" applyFont="1" applyAlignment="1" applyProtection="1">
      <alignment vertical="center"/>
      <protection hidden="1"/>
    </xf>
    <xf numFmtId="0" fontId="0" fillId="0" borderId="0" xfId="0" applyFont="1" applyAlignment="1" applyProtection="1">
      <alignment vertical="center"/>
      <protection hidden="1"/>
    </xf>
    <xf numFmtId="0" fontId="0" fillId="0" borderId="1" xfId="0" applyFont="1" applyBorder="1" applyAlignment="1" applyProtection="1">
      <alignment vertical="center"/>
      <protection hidden="1"/>
    </xf>
    <xf numFmtId="0" fontId="0" fillId="0" borderId="4" xfId="0" applyFont="1" applyBorder="1" applyAlignment="1" applyProtection="1">
      <alignment vertical="center"/>
      <protection hidden="1"/>
    </xf>
    <xf numFmtId="182" fontId="11" fillId="0" borderId="3" xfId="0" applyNumberFormat="1" applyFont="1" applyFill="1" applyBorder="1" applyAlignment="1" applyProtection="1">
      <alignment horizontal="center" vertical="center"/>
      <protection locked="0" hidden="1"/>
    </xf>
    <xf numFmtId="182" fontId="15" fillId="0" borderId="18" xfId="0" applyNumberFormat="1" applyFont="1" applyFill="1" applyBorder="1" applyAlignment="1" applyProtection="1">
      <alignment vertical="center"/>
      <protection locked="0" hidden="1"/>
    </xf>
    <xf numFmtId="182" fontId="15" fillId="0" borderId="19" xfId="0" applyNumberFormat="1" applyFont="1" applyFill="1" applyBorder="1" applyAlignment="1" applyProtection="1">
      <alignment vertical="center"/>
      <protection locked="0" hidden="1"/>
    </xf>
    <xf numFmtId="182" fontId="15" fillId="0" borderId="20" xfId="0" applyNumberFormat="1" applyFont="1" applyFill="1" applyBorder="1" applyAlignment="1" applyProtection="1">
      <alignment vertical="center"/>
      <protection locked="0" hidden="1"/>
    </xf>
    <xf numFmtId="182" fontId="15" fillId="0" borderId="11" xfId="0" applyNumberFormat="1" applyFont="1" applyFill="1" applyBorder="1" applyAlignment="1" applyProtection="1">
      <alignment vertical="center"/>
      <protection locked="0" hidden="1"/>
    </xf>
    <xf numFmtId="20" fontId="0" fillId="3" borderId="21" xfId="0" applyNumberFormat="1" applyFont="1" applyFill="1" applyBorder="1" applyAlignment="1" applyProtection="1">
      <alignment vertical="center"/>
      <protection hidden="1"/>
    </xf>
    <xf numFmtId="20" fontId="0" fillId="3" borderId="22" xfId="0" applyNumberFormat="1" applyFont="1" applyFill="1" applyBorder="1" applyAlignment="1" applyProtection="1">
      <alignment vertical="center"/>
      <protection hidden="1"/>
    </xf>
    <xf numFmtId="20" fontId="0" fillId="3" borderId="23" xfId="0" applyNumberFormat="1" applyFont="1" applyFill="1" applyBorder="1" applyAlignment="1" applyProtection="1">
      <alignment vertical="center"/>
      <protection hidden="1"/>
    </xf>
    <xf numFmtId="182" fontId="15" fillId="0" borderId="12" xfId="0" applyNumberFormat="1" applyFont="1" applyFill="1" applyBorder="1" applyAlignment="1" applyProtection="1">
      <alignment vertical="center"/>
      <protection locked="0" hidden="1"/>
    </xf>
    <xf numFmtId="20" fontId="0" fillId="3" borderId="24" xfId="0" applyNumberFormat="1" applyFont="1" applyFill="1" applyBorder="1" applyAlignment="1" applyProtection="1">
      <alignment vertical="center"/>
      <protection hidden="1"/>
    </xf>
    <xf numFmtId="20" fontId="0" fillId="3" borderId="25" xfId="0" applyNumberFormat="1" applyFont="1" applyFill="1" applyBorder="1" applyAlignment="1" applyProtection="1">
      <alignment vertical="center"/>
      <protection hidden="1"/>
    </xf>
    <xf numFmtId="20" fontId="0" fillId="3" borderId="26" xfId="0" applyNumberFormat="1" applyFont="1" applyFill="1" applyBorder="1" applyAlignment="1" applyProtection="1">
      <alignment vertical="center"/>
      <protection hidden="1"/>
    </xf>
    <xf numFmtId="182" fontId="15" fillId="0" borderId="15" xfId="0" applyNumberFormat="1" applyFont="1" applyFill="1" applyBorder="1" applyAlignment="1" applyProtection="1">
      <alignment vertical="center"/>
      <protection locked="0" hidden="1"/>
    </xf>
    <xf numFmtId="20" fontId="0" fillId="3" borderId="27" xfId="0" applyNumberFormat="1" applyFont="1" applyFill="1" applyBorder="1" applyAlignment="1" applyProtection="1">
      <alignment vertical="center"/>
      <protection hidden="1"/>
    </xf>
    <xf numFmtId="20" fontId="0" fillId="3" borderId="28" xfId="0" applyNumberFormat="1" applyFont="1" applyFill="1" applyBorder="1" applyAlignment="1" applyProtection="1">
      <alignment vertical="center"/>
      <protection hidden="1"/>
    </xf>
    <xf numFmtId="20" fontId="0" fillId="3" borderId="29" xfId="0" applyNumberFormat="1" applyFont="1" applyFill="1" applyBorder="1" applyAlignment="1" applyProtection="1">
      <alignment vertical="center"/>
      <protection hidden="1"/>
    </xf>
    <xf numFmtId="14" fontId="0" fillId="0" borderId="30" xfId="0" applyNumberFormat="1" applyFont="1" applyBorder="1" applyAlignment="1">
      <alignment horizontal="center"/>
    </xf>
    <xf numFmtId="0" fontId="0" fillId="0" borderId="30" xfId="0" applyFont="1" applyBorder="1" applyAlignment="1">
      <alignment horizontal="center"/>
    </xf>
    <xf numFmtId="0" fontId="0" fillId="0" borderId="31" xfId="0" applyFont="1" applyBorder="1">
      <alignment vertical="center"/>
    </xf>
    <xf numFmtId="0" fontId="0" fillId="0" borderId="32" xfId="0" applyFont="1" applyBorder="1">
      <alignment vertical="center"/>
    </xf>
    <xf numFmtId="0" fontId="0" fillId="0" borderId="33" xfId="0" applyFont="1" applyBorder="1">
      <alignment vertical="center"/>
    </xf>
    <xf numFmtId="0" fontId="1" fillId="4" borderId="33" xfId="0" applyFont="1" applyFill="1" applyBorder="1">
      <alignment vertical="center"/>
    </xf>
    <xf numFmtId="0" fontId="1" fillId="8" borderId="33" xfId="0" applyFont="1" applyFill="1" applyBorder="1">
      <alignment vertical="center"/>
    </xf>
    <xf numFmtId="0" fontId="0" fillId="0" borderId="34" xfId="0" applyFont="1" applyBorder="1">
      <alignment vertical="center"/>
    </xf>
    <xf numFmtId="0" fontId="0" fillId="0" borderId="35" xfId="0" applyFont="1" applyBorder="1">
      <alignment vertical="center"/>
    </xf>
    <xf numFmtId="0" fontId="0" fillId="0" borderId="36" xfId="0" applyFont="1" applyBorder="1">
      <alignment vertical="center"/>
    </xf>
    <xf numFmtId="184" fontId="0" fillId="0" borderId="0" xfId="0" applyNumberFormat="1" applyFont="1">
      <alignment vertical="center"/>
    </xf>
    <xf numFmtId="0" fontId="0" fillId="4" borderId="12" xfId="0" applyFill="1" applyBorder="1" applyAlignment="1">
      <alignment horizontal="center" vertical="center"/>
    </xf>
    <xf numFmtId="49" fontId="0" fillId="9" borderId="8" xfId="0" applyNumberFormat="1" applyFill="1" applyBorder="1" applyAlignment="1">
      <alignment horizontal="center" vertical="center" wrapText="1"/>
    </xf>
    <xf numFmtId="0" fontId="0" fillId="9" borderId="8" xfId="0" applyFill="1" applyBorder="1" applyAlignment="1">
      <alignment horizontal="center" vertical="center" wrapText="1"/>
    </xf>
    <xf numFmtId="177" fontId="0" fillId="9" borderId="8" xfId="0" applyNumberFormat="1" applyFill="1" applyBorder="1" applyAlignment="1">
      <alignment horizontal="center" vertical="center" wrapText="1"/>
    </xf>
    <xf numFmtId="0" fontId="0" fillId="9" borderId="8" xfId="0" applyNumberFormat="1" applyFill="1" applyBorder="1" applyAlignment="1">
      <alignment horizontal="center" vertical="center" wrapText="1"/>
    </xf>
    <xf numFmtId="0" fontId="5" fillId="9" borderId="8" xfId="0" applyFont="1" applyFill="1" applyBorder="1" applyAlignment="1">
      <alignment horizontal="center" vertical="center" wrapText="1"/>
    </xf>
    <xf numFmtId="0" fontId="0" fillId="9" borderId="8" xfId="0" applyFill="1" applyBorder="1" applyAlignment="1">
      <alignment horizontal="center" vertical="center" shrinkToFit="1"/>
    </xf>
    <xf numFmtId="0" fontId="0" fillId="9" borderId="8" xfId="0" applyFill="1" applyBorder="1" applyAlignment="1">
      <alignment vertical="center"/>
    </xf>
    <xf numFmtId="0" fontId="0" fillId="9" borderId="37" xfId="0" applyFill="1" applyBorder="1" applyAlignment="1">
      <alignment horizontal="center" vertical="center" wrapText="1"/>
    </xf>
    <xf numFmtId="185" fontId="0" fillId="9" borderId="12" xfId="0" applyNumberFormat="1" applyFill="1" applyBorder="1" applyAlignment="1">
      <alignment vertical="center"/>
    </xf>
    <xf numFmtId="0" fontId="0" fillId="9" borderId="12" xfId="0" applyFill="1" applyBorder="1" applyAlignment="1">
      <alignment horizontal="center" vertical="center"/>
    </xf>
    <xf numFmtId="177" fontId="0" fillId="9" borderId="12" xfId="0" applyNumberFormat="1" applyFill="1" applyBorder="1" applyAlignment="1">
      <alignment horizontal="center" vertical="center"/>
    </xf>
    <xf numFmtId="182" fontId="0" fillId="9" borderId="12" xfId="0" applyNumberFormat="1" applyFont="1" applyFill="1" applyBorder="1" applyAlignment="1">
      <alignment horizontal="center" vertical="center"/>
    </xf>
    <xf numFmtId="0" fontId="0" fillId="9" borderId="12" xfId="0" quotePrefix="1" applyNumberFormat="1" applyFont="1" applyFill="1" applyBorder="1" applyAlignment="1">
      <alignment horizontal="center" vertical="center"/>
    </xf>
    <xf numFmtId="181" fontId="0" fillId="9" borderId="12" xfId="0" quotePrefix="1" applyNumberFormat="1" applyFont="1" applyFill="1" applyBorder="1" applyAlignment="1">
      <alignment horizontal="center" vertical="center"/>
    </xf>
    <xf numFmtId="0" fontId="0" fillId="9" borderId="12" xfId="0" applyNumberFormat="1" applyFont="1" applyFill="1" applyBorder="1" applyAlignment="1">
      <alignment horizontal="center" vertical="center"/>
    </xf>
    <xf numFmtId="20" fontId="0" fillId="9" borderId="12" xfId="0" applyNumberFormat="1" applyFont="1" applyFill="1" applyBorder="1" applyAlignment="1">
      <alignment horizontal="center" vertical="center"/>
    </xf>
    <xf numFmtId="0" fontId="0" fillId="9" borderId="12" xfId="0" applyNumberFormat="1" applyFont="1" applyFill="1" applyBorder="1" applyAlignment="1">
      <alignment horizontal="center" vertical="center" shrinkToFit="1"/>
    </xf>
    <xf numFmtId="0" fontId="0" fillId="9" borderId="12" xfId="0" applyFont="1" applyFill="1" applyBorder="1" applyAlignment="1">
      <alignment vertical="center"/>
    </xf>
    <xf numFmtId="2" fontId="0" fillId="9" borderId="38" xfId="0" quotePrefix="1" applyNumberFormat="1" applyFont="1" applyFill="1" applyBorder="1" applyAlignment="1">
      <alignment horizontal="center" vertical="center"/>
    </xf>
    <xf numFmtId="181" fontId="0" fillId="9" borderId="12" xfId="0" applyNumberFormat="1" applyFont="1" applyFill="1" applyBorder="1" applyAlignment="1">
      <alignment horizontal="center" vertical="center"/>
    </xf>
    <xf numFmtId="0" fontId="0" fillId="9" borderId="12" xfId="0" applyFont="1" applyFill="1" applyBorder="1" applyAlignment="1">
      <alignment vertical="center" wrapText="1"/>
    </xf>
    <xf numFmtId="0" fontId="0" fillId="9" borderId="12" xfId="0" applyNumberFormat="1" applyFill="1" applyBorder="1" applyAlignment="1">
      <alignment horizontal="center" vertical="center" shrinkToFit="1"/>
    </xf>
    <xf numFmtId="0" fontId="0" fillId="9" borderId="12" xfId="0" applyNumberFormat="1" applyFill="1" applyBorder="1" applyAlignment="1">
      <alignment vertical="center"/>
    </xf>
    <xf numFmtId="49" fontId="0" fillId="9" borderId="12" xfId="0" applyNumberFormat="1" applyFill="1" applyBorder="1" applyAlignment="1">
      <alignment vertical="center"/>
    </xf>
    <xf numFmtId="0" fontId="0" fillId="9" borderId="12" xfId="0" applyFill="1" applyBorder="1" applyAlignment="1">
      <alignment vertical="center" wrapText="1"/>
    </xf>
    <xf numFmtId="0" fontId="0" fillId="9" borderId="12" xfId="0" applyFill="1" applyBorder="1" applyAlignment="1">
      <alignment vertical="center"/>
    </xf>
    <xf numFmtId="0" fontId="0" fillId="0" borderId="0" xfId="0" applyFill="1" applyAlignment="1">
      <alignment horizontal="center" vertical="center"/>
    </xf>
    <xf numFmtId="0" fontId="0" fillId="0" borderId="0" xfId="0" applyNumberFormat="1" applyFill="1" applyAlignment="1">
      <alignment horizontal="center" vertical="center"/>
    </xf>
    <xf numFmtId="49" fontId="0" fillId="0" borderId="0" xfId="0" applyNumberFormat="1" applyFill="1" applyAlignment="1">
      <alignment horizontal="center" vertical="center"/>
    </xf>
    <xf numFmtId="178" fontId="0" fillId="0" borderId="0" xfId="0" applyNumberFormat="1" applyFill="1" applyAlignment="1">
      <alignment horizontal="center" vertical="center" shrinkToFit="1"/>
    </xf>
    <xf numFmtId="0" fontId="0" fillId="0" borderId="0" xfId="0" applyFill="1" applyAlignment="1">
      <alignment vertical="center"/>
    </xf>
    <xf numFmtId="0" fontId="5" fillId="0" borderId="0" xfId="0" applyFont="1" applyFill="1" applyAlignment="1">
      <alignment horizontal="center" vertical="center"/>
    </xf>
    <xf numFmtId="178" fontId="0" fillId="0" borderId="0" xfId="0" applyNumberFormat="1" applyFill="1" applyAlignment="1">
      <alignment vertical="center"/>
    </xf>
    <xf numFmtId="19" fontId="0" fillId="0" borderId="0" xfId="0" quotePrefix="1" applyNumberFormat="1" applyFill="1" applyAlignment="1">
      <alignment vertical="center"/>
    </xf>
    <xf numFmtId="0" fontId="18" fillId="0" borderId="0" xfId="0" applyFont="1" applyFill="1" applyAlignment="1">
      <alignment vertical="top" wrapText="1"/>
    </xf>
    <xf numFmtId="0" fontId="18" fillId="0" borderId="0" xfId="0" applyFont="1" applyFill="1" applyAlignment="1">
      <alignment horizontal="center" vertical="top" wrapText="1"/>
    </xf>
    <xf numFmtId="0" fontId="2" fillId="0" borderId="0" xfId="0" applyFont="1" applyFill="1" applyAlignment="1">
      <alignment vertical="center"/>
    </xf>
    <xf numFmtId="0" fontId="0" fillId="0" borderId="0" xfId="0" applyNumberFormat="1" applyFill="1" applyAlignment="1">
      <alignment vertical="center"/>
    </xf>
    <xf numFmtId="0" fontId="18" fillId="0" borderId="30" xfId="0" applyFont="1" applyFill="1" applyBorder="1" applyAlignment="1">
      <alignment vertical="top" wrapText="1"/>
    </xf>
    <xf numFmtId="0" fontId="18" fillId="0" borderId="30" xfId="0" applyFont="1" applyFill="1" applyBorder="1" applyAlignment="1">
      <alignment horizontal="center" vertical="top" wrapText="1"/>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 xfId="0" applyFill="1" applyBorder="1" applyAlignment="1">
      <alignment vertical="center"/>
    </xf>
    <xf numFmtId="0" fontId="0" fillId="0" borderId="4" xfId="0" applyFill="1" applyBorder="1" applyAlignment="1">
      <alignment vertical="center"/>
    </xf>
    <xf numFmtId="0" fontId="0" fillId="0" borderId="3" xfId="0" applyFont="1" applyFill="1" applyBorder="1" applyAlignment="1">
      <alignment horizontal="center" vertical="center"/>
    </xf>
    <xf numFmtId="0" fontId="0" fillId="0" borderId="8" xfId="0" applyFill="1" applyBorder="1" applyAlignment="1">
      <alignment horizontal="center" vertical="center"/>
    </xf>
    <xf numFmtId="49" fontId="0" fillId="0" borderId="8" xfId="0" applyNumberFormat="1" applyFill="1" applyBorder="1" applyAlignment="1">
      <alignment horizontal="center" vertical="center" wrapText="1"/>
    </xf>
    <xf numFmtId="0" fontId="0" fillId="0" borderId="8" xfId="0" applyFill="1" applyBorder="1" applyAlignment="1">
      <alignment horizontal="center" vertical="center" wrapText="1"/>
    </xf>
    <xf numFmtId="0" fontId="0" fillId="0" borderId="8" xfId="0" applyNumberFormat="1" applyFill="1" applyBorder="1" applyAlignment="1">
      <alignment horizontal="center" vertical="center" wrapText="1"/>
    </xf>
    <xf numFmtId="0" fontId="5" fillId="0" borderId="8" xfId="0" applyFont="1" applyFill="1" applyBorder="1" applyAlignment="1">
      <alignment horizontal="center" vertical="center" wrapText="1"/>
    </xf>
    <xf numFmtId="0" fontId="0" fillId="0" borderId="8" xfId="0" applyFill="1" applyBorder="1" applyAlignment="1">
      <alignment horizontal="center" vertical="center" shrinkToFit="1"/>
    </xf>
    <xf numFmtId="0" fontId="0" fillId="0" borderId="8" xfId="0" applyFill="1" applyBorder="1" applyAlignment="1">
      <alignment vertical="center"/>
    </xf>
    <xf numFmtId="0" fontId="0" fillId="0" borderId="37" xfId="0" applyFill="1" applyBorder="1" applyAlignment="1">
      <alignment horizontal="center" vertical="center" wrapText="1"/>
    </xf>
    <xf numFmtId="0" fontId="0" fillId="0" borderId="8" xfId="0" applyFont="1" applyFill="1" applyBorder="1" applyAlignment="1">
      <alignment horizontal="center" vertical="center" wrapText="1"/>
    </xf>
    <xf numFmtId="0" fontId="0" fillId="0" borderId="8" xfId="0" applyFont="1" applyFill="1" applyBorder="1" applyAlignment="1">
      <alignment horizontal="center" vertical="center" wrapText="1" shrinkToFit="1"/>
    </xf>
    <xf numFmtId="0" fontId="0" fillId="0" borderId="8" xfId="0" applyFill="1" applyBorder="1" applyAlignment="1">
      <alignment vertical="center" wrapText="1"/>
    </xf>
    <xf numFmtId="0" fontId="0" fillId="0" borderId="10" xfId="0" applyFill="1" applyBorder="1" applyAlignment="1">
      <alignment horizontal="center" vertical="top"/>
    </xf>
    <xf numFmtId="0" fontId="0" fillId="0" borderId="11" xfId="0" applyFill="1" applyBorder="1" applyAlignment="1">
      <alignment horizontal="center" vertical="center"/>
    </xf>
    <xf numFmtId="182" fontId="0" fillId="0" borderId="11" xfId="0" applyNumberFormat="1" applyFont="1" applyFill="1" applyBorder="1" applyAlignment="1">
      <alignment horizontal="center" vertical="center"/>
    </xf>
    <xf numFmtId="0" fontId="0" fillId="0" borderId="11" xfId="0" quotePrefix="1"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20" fontId="0" fillId="0" borderId="11" xfId="0" applyNumberFormat="1" applyFont="1" applyFill="1" applyBorder="1" applyAlignment="1">
      <alignment horizontal="center" vertical="center"/>
    </xf>
    <xf numFmtId="176" fontId="0" fillId="0" borderId="11" xfId="0" applyNumberFormat="1" applyFont="1" applyFill="1" applyBorder="1" applyAlignment="1">
      <alignment horizontal="center" vertical="center"/>
    </xf>
    <xf numFmtId="181" fontId="0" fillId="0" borderId="11"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shrinkToFit="1"/>
    </xf>
    <xf numFmtId="0" fontId="0" fillId="0" borderId="11" xfId="0" applyFont="1" applyFill="1" applyBorder="1" applyAlignment="1">
      <alignment vertical="center"/>
    </xf>
    <xf numFmtId="20" fontId="0" fillId="0" borderId="16" xfId="0" applyNumberFormat="1" applyFill="1" applyBorder="1" applyAlignment="1">
      <alignment horizontal="center" vertical="center" shrinkToFit="1"/>
    </xf>
    <xf numFmtId="2" fontId="0" fillId="0" borderId="11" xfId="0" quotePrefix="1" applyNumberFormat="1" applyFont="1" applyFill="1" applyBorder="1" applyAlignment="1">
      <alignment horizontal="center" vertical="center"/>
    </xf>
    <xf numFmtId="183" fontId="0" fillId="0" borderId="11" xfId="0" quotePrefix="1" applyNumberFormat="1" applyFont="1" applyFill="1" applyBorder="1" applyAlignment="1">
      <alignment horizontal="center" vertical="center"/>
    </xf>
    <xf numFmtId="0" fontId="0" fillId="0" borderId="11" xfId="0" quotePrefix="1" applyNumberFormat="1" applyFont="1" applyFill="1" applyBorder="1" applyAlignment="1">
      <alignment vertical="center"/>
    </xf>
    <xf numFmtId="183" fontId="0" fillId="0" borderId="11" xfId="0" quotePrefix="1" applyNumberFormat="1" applyFont="1" applyFill="1" applyBorder="1" applyAlignment="1">
      <alignment vertical="center"/>
    </xf>
    <xf numFmtId="2" fontId="0" fillId="0" borderId="12" xfId="0" quotePrefix="1" applyNumberFormat="1" applyFont="1" applyFill="1" applyBorder="1" applyAlignment="1">
      <alignment horizontal="center" vertical="center"/>
    </xf>
    <xf numFmtId="2" fontId="0" fillId="0" borderId="12" xfId="0" applyNumberFormat="1" applyFill="1" applyBorder="1" applyAlignment="1">
      <alignment horizontal="center" vertical="center"/>
    </xf>
    <xf numFmtId="0" fontId="0" fillId="0" borderId="12" xfId="0" applyFill="1" applyBorder="1" applyAlignment="1">
      <alignment horizontal="center" vertical="center"/>
    </xf>
    <xf numFmtId="182" fontId="0" fillId="0" borderId="12" xfId="0" applyNumberFormat="1" applyFont="1" applyFill="1" applyBorder="1" applyAlignment="1">
      <alignment horizontal="center" vertical="center"/>
    </xf>
    <xf numFmtId="0" fontId="0" fillId="0" borderId="12" xfId="0" quotePrefix="1" applyNumberFormat="1" applyFont="1" applyFill="1" applyBorder="1" applyAlignment="1">
      <alignment horizontal="center" vertical="center"/>
    </xf>
    <xf numFmtId="0" fontId="0" fillId="0" borderId="12" xfId="0" applyNumberFormat="1" applyFont="1" applyFill="1" applyBorder="1" applyAlignment="1">
      <alignment horizontal="center" vertical="center"/>
    </xf>
    <xf numFmtId="20" fontId="0" fillId="0" borderId="12" xfId="0" applyNumberFormat="1" applyFont="1" applyFill="1" applyBorder="1" applyAlignment="1">
      <alignment horizontal="center" vertical="center"/>
    </xf>
    <xf numFmtId="0" fontId="0" fillId="0" borderId="12" xfId="0" applyNumberFormat="1" applyFont="1" applyFill="1" applyBorder="1" applyAlignment="1">
      <alignment horizontal="center" vertical="center" shrinkToFit="1"/>
    </xf>
    <xf numFmtId="0" fontId="0" fillId="0" borderId="12" xfId="0" applyFont="1" applyFill="1" applyBorder="1" applyAlignment="1">
      <alignment vertical="center"/>
    </xf>
    <xf numFmtId="0" fontId="0" fillId="0" borderId="12" xfId="0" applyFill="1" applyBorder="1" applyAlignment="1">
      <alignment horizontal="center" vertical="center" shrinkToFit="1"/>
    </xf>
    <xf numFmtId="183" fontId="0" fillId="0" borderId="12" xfId="0" quotePrefix="1" applyNumberFormat="1" applyFont="1" applyFill="1" applyBorder="1" applyAlignment="1">
      <alignment horizontal="center" vertical="center"/>
    </xf>
    <xf numFmtId="0" fontId="0" fillId="0" borderId="12" xfId="0" quotePrefix="1" applyNumberFormat="1" applyFont="1" applyFill="1" applyBorder="1" applyAlignment="1">
      <alignment vertical="center"/>
    </xf>
    <xf numFmtId="183" fontId="0" fillId="0" borderId="12" xfId="0" quotePrefix="1" applyNumberFormat="1" applyFont="1" applyFill="1" applyBorder="1" applyAlignment="1">
      <alignment vertical="center"/>
    </xf>
    <xf numFmtId="181" fontId="0" fillId="0" borderId="12" xfId="0" applyNumberFormat="1" applyFont="1" applyFill="1" applyBorder="1" applyAlignment="1">
      <alignment horizontal="center" vertical="center"/>
    </xf>
    <xf numFmtId="20" fontId="0" fillId="0" borderId="12" xfId="0" applyNumberFormat="1" applyFill="1" applyBorder="1" applyAlignment="1">
      <alignment horizontal="center" vertical="center" shrinkToFit="1"/>
    </xf>
    <xf numFmtId="176" fontId="0" fillId="0" borderId="12" xfId="0" applyNumberFormat="1" applyFont="1" applyFill="1" applyBorder="1" applyAlignment="1">
      <alignment horizontal="center" vertical="center"/>
    </xf>
    <xf numFmtId="0" fontId="0" fillId="0" borderId="15" xfId="0" applyFill="1" applyBorder="1" applyAlignment="1">
      <alignment horizontal="center" vertical="center"/>
    </xf>
    <xf numFmtId="182" fontId="0" fillId="0" borderId="15" xfId="0" applyNumberFormat="1" applyFont="1" applyFill="1" applyBorder="1" applyAlignment="1">
      <alignment horizontal="center" vertical="center"/>
    </xf>
    <xf numFmtId="0" fontId="0" fillId="0" borderId="15" xfId="0" quotePrefix="1" applyNumberFormat="1" applyFont="1" applyFill="1" applyBorder="1" applyAlignment="1">
      <alignment horizontal="center" vertical="center"/>
    </xf>
    <xf numFmtId="0" fontId="0" fillId="0" borderId="15" xfId="0" applyNumberFormat="1" applyFont="1" applyFill="1" applyBorder="1" applyAlignment="1">
      <alignment horizontal="center" vertical="center"/>
    </xf>
    <xf numFmtId="20" fontId="0" fillId="0" borderId="15" xfId="0" applyNumberFormat="1" applyFont="1" applyFill="1" applyBorder="1" applyAlignment="1">
      <alignment horizontal="center" vertical="center"/>
    </xf>
    <xf numFmtId="176" fontId="0" fillId="0" borderId="15" xfId="0" applyNumberFormat="1" applyFont="1" applyFill="1" applyBorder="1" applyAlignment="1">
      <alignment horizontal="center" vertical="center"/>
    </xf>
    <xf numFmtId="181" fontId="0" fillId="0" borderId="15" xfId="0" applyNumberFormat="1" applyFont="1" applyFill="1" applyBorder="1" applyAlignment="1">
      <alignment horizontal="center" vertical="center"/>
    </xf>
    <xf numFmtId="0" fontId="0" fillId="0" borderId="15" xfId="0" applyNumberFormat="1" applyFont="1" applyFill="1" applyBorder="1" applyAlignment="1">
      <alignment horizontal="center" vertical="center" shrinkToFit="1"/>
    </xf>
    <xf numFmtId="0" fontId="0" fillId="0" borderId="15" xfId="0" applyFill="1" applyBorder="1" applyAlignment="1">
      <alignment horizontal="center" vertical="center" shrinkToFit="1"/>
    </xf>
    <xf numFmtId="2" fontId="0" fillId="0" borderId="15" xfId="0" quotePrefix="1" applyNumberFormat="1" applyFont="1" applyFill="1" applyBorder="1" applyAlignment="1">
      <alignment horizontal="center" vertical="center"/>
    </xf>
    <xf numFmtId="183" fontId="0" fillId="0" borderId="15" xfId="0" quotePrefix="1" applyNumberFormat="1" applyFont="1" applyFill="1" applyBorder="1" applyAlignment="1">
      <alignment horizontal="center" vertical="center"/>
    </xf>
    <xf numFmtId="0" fontId="0" fillId="0" borderId="15" xfId="0" quotePrefix="1" applyNumberFormat="1" applyFont="1" applyFill="1" applyBorder="1" applyAlignment="1">
      <alignment vertical="center"/>
    </xf>
    <xf numFmtId="183" fontId="0" fillId="0" borderId="15" xfId="0" quotePrefix="1" applyNumberFormat="1" applyFont="1" applyFill="1" applyBorder="1" applyAlignment="1">
      <alignment vertical="center"/>
    </xf>
    <xf numFmtId="0" fontId="0" fillId="0" borderId="17" xfId="0" applyFill="1" applyBorder="1" applyAlignment="1">
      <alignment horizontal="center" vertical="center" shrinkToFit="1"/>
    </xf>
    <xf numFmtId="0" fontId="0" fillId="0" borderId="15" xfId="0" applyFont="1" applyFill="1" applyBorder="1" applyAlignment="1">
      <alignment vertical="center"/>
    </xf>
    <xf numFmtId="20" fontId="0" fillId="0" borderId="15" xfId="0" applyNumberFormat="1" applyFill="1" applyBorder="1" applyAlignment="1">
      <alignment horizontal="center" vertical="center" shrinkToFit="1"/>
    </xf>
    <xf numFmtId="20" fontId="0" fillId="0" borderId="17" xfId="0" applyNumberFormat="1" applyFill="1" applyBorder="1" applyAlignment="1">
      <alignment horizontal="center" vertical="center" shrinkToFit="1"/>
    </xf>
    <xf numFmtId="0" fontId="0" fillId="0" borderId="11" xfId="0" applyFill="1" applyBorder="1" applyAlignment="1">
      <alignment horizontal="center" vertical="center" shrinkToFit="1"/>
    </xf>
    <xf numFmtId="0" fontId="0" fillId="0" borderId="13" xfId="0" applyFill="1" applyBorder="1" applyAlignment="1">
      <alignment horizontal="center" vertical="center" shrinkToFit="1"/>
    </xf>
    <xf numFmtId="0" fontId="0" fillId="0" borderId="7" xfId="0" applyFill="1" applyBorder="1" applyAlignment="1">
      <alignment horizontal="center" vertical="top"/>
    </xf>
    <xf numFmtId="0" fontId="0" fillId="0" borderId="14" xfId="0" applyFill="1" applyBorder="1" applyAlignment="1">
      <alignment horizontal="center" vertical="center"/>
    </xf>
    <xf numFmtId="182" fontId="0" fillId="0" borderId="14" xfId="0" applyNumberFormat="1" applyFont="1" applyFill="1" applyBorder="1" applyAlignment="1">
      <alignment horizontal="center" vertical="center"/>
    </xf>
    <xf numFmtId="0" fontId="0" fillId="0" borderId="14" xfId="0" applyNumberFormat="1" applyFont="1" applyFill="1" applyBorder="1" applyAlignment="1">
      <alignment horizontal="center" vertical="center"/>
    </xf>
    <xf numFmtId="181" fontId="0" fillId="0" borderId="14" xfId="0" applyNumberFormat="1" applyFont="1" applyFill="1" applyBorder="1" applyAlignment="1">
      <alignment horizontal="center" vertical="center"/>
    </xf>
    <xf numFmtId="20" fontId="0" fillId="0" borderId="14" xfId="0" applyNumberFormat="1" applyFont="1" applyFill="1" applyBorder="1" applyAlignment="1">
      <alignment horizontal="center" vertical="center"/>
    </xf>
    <xf numFmtId="176" fontId="0" fillId="0" borderId="14" xfId="0" applyNumberFormat="1" applyFont="1" applyFill="1" applyBorder="1" applyAlignment="1">
      <alignment horizontal="center" vertical="center"/>
    </xf>
    <xf numFmtId="0" fontId="0" fillId="0" borderId="14" xfId="0" applyNumberFormat="1" applyFont="1" applyFill="1" applyBorder="1" applyAlignment="1">
      <alignment horizontal="center" vertical="center" shrinkToFit="1"/>
    </xf>
    <xf numFmtId="0" fontId="0" fillId="0" borderId="14" xfId="0" applyFont="1" applyFill="1" applyBorder="1" applyAlignment="1">
      <alignment vertical="center"/>
    </xf>
    <xf numFmtId="0" fontId="0" fillId="0" borderId="14" xfId="0" applyFill="1" applyBorder="1" applyAlignment="1">
      <alignment horizontal="center" vertical="center" shrinkToFit="1"/>
    </xf>
    <xf numFmtId="2" fontId="0" fillId="0" borderId="14" xfId="0" quotePrefix="1" applyNumberFormat="1" applyFont="1" applyFill="1" applyBorder="1" applyAlignment="1">
      <alignment horizontal="center" vertical="center"/>
    </xf>
    <xf numFmtId="183" fontId="0" fillId="0" borderId="14" xfId="0" quotePrefix="1" applyNumberFormat="1" applyFont="1" applyFill="1" applyBorder="1" applyAlignment="1">
      <alignment horizontal="center" vertical="center"/>
    </xf>
    <xf numFmtId="0" fontId="0" fillId="0" borderId="14" xfId="0" quotePrefix="1" applyNumberFormat="1" applyFont="1" applyFill="1" applyBorder="1" applyAlignment="1">
      <alignment vertical="center"/>
    </xf>
    <xf numFmtId="183" fontId="0" fillId="0" borderId="14" xfId="0" quotePrefix="1" applyNumberFormat="1" applyFont="1" applyFill="1" applyBorder="1" applyAlignment="1">
      <alignment vertical="center"/>
    </xf>
    <xf numFmtId="0" fontId="0" fillId="0" borderId="14" xfId="0" quotePrefix="1" applyNumberFormat="1" applyFont="1" applyFill="1" applyBorder="1" applyAlignment="1">
      <alignment horizontal="center" vertical="center"/>
    </xf>
    <xf numFmtId="0" fontId="0" fillId="0" borderId="47" xfId="0" applyFill="1" applyBorder="1" applyAlignment="1">
      <alignment horizontal="center" vertical="top"/>
    </xf>
    <xf numFmtId="0" fontId="11" fillId="0" borderId="0" xfId="0" applyFont="1" applyFill="1" applyAlignment="1">
      <alignment horizontal="center" vertical="center"/>
    </xf>
    <xf numFmtId="21" fontId="0" fillId="0" borderId="0" xfId="0" applyNumberFormat="1" applyFont="1">
      <alignment vertical="center"/>
    </xf>
    <xf numFmtId="20" fontId="0" fillId="3" borderId="25" xfId="0" applyNumberFormat="1" applyFill="1" applyBorder="1" applyAlignment="1" applyProtection="1">
      <alignment vertical="center"/>
      <protection hidden="1"/>
    </xf>
    <xf numFmtId="20" fontId="0" fillId="3" borderId="26" xfId="0" applyNumberFormat="1" applyFill="1" applyBorder="1" applyAlignment="1" applyProtection="1">
      <alignment vertical="center"/>
      <protection hidden="1"/>
    </xf>
    <xf numFmtId="0" fontId="0" fillId="5" borderId="2" xfId="0" applyFont="1" applyFill="1" applyBorder="1" applyAlignment="1">
      <alignment horizontal="center" vertical="center"/>
    </xf>
    <xf numFmtId="0" fontId="0" fillId="5" borderId="1" xfId="0" applyFill="1" applyBorder="1" applyAlignment="1">
      <alignment horizontal="center" vertical="center"/>
    </xf>
    <xf numFmtId="2" fontId="11" fillId="5" borderId="11" xfId="0" quotePrefix="1" applyNumberFormat="1" applyFont="1" applyFill="1" applyBorder="1" applyAlignment="1">
      <alignment horizontal="center" vertical="center"/>
    </xf>
    <xf numFmtId="183" fontId="11" fillId="5" borderId="12" xfId="0" quotePrefix="1" applyNumberFormat="1" applyFont="1" applyFill="1" applyBorder="1" applyAlignment="1">
      <alignment horizontal="center" vertical="center"/>
    </xf>
    <xf numFmtId="183" fontId="11" fillId="5" borderId="11" xfId="0" quotePrefix="1" applyNumberFormat="1" applyFont="1" applyFill="1" applyBorder="1" applyAlignment="1">
      <alignment horizontal="center" vertical="center"/>
    </xf>
    <xf numFmtId="2" fontId="20" fillId="5" borderId="12" xfId="0" quotePrefix="1" applyNumberFormat="1" applyFont="1" applyFill="1" applyBorder="1" applyAlignment="1">
      <alignment horizontal="center" vertical="center"/>
    </xf>
    <xf numFmtId="183" fontId="20" fillId="5" borderId="12" xfId="0" quotePrefix="1" applyNumberFormat="1" applyFont="1" applyFill="1" applyBorder="1" applyAlignment="1">
      <alignment horizontal="center" vertical="center"/>
    </xf>
    <xf numFmtId="2" fontId="20" fillId="5" borderId="15" xfId="0" quotePrefix="1" applyNumberFormat="1" applyFont="1" applyFill="1" applyBorder="1" applyAlignment="1">
      <alignment horizontal="center" vertical="center"/>
    </xf>
    <xf numFmtId="183" fontId="20" fillId="5" borderId="15" xfId="0" quotePrefix="1" applyNumberFormat="1" applyFont="1" applyFill="1" applyBorder="1" applyAlignment="1">
      <alignment horizontal="center" vertical="center"/>
    </xf>
    <xf numFmtId="2" fontId="20" fillId="5" borderId="11" xfId="0" quotePrefix="1" applyNumberFormat="1" applyFont="1" applyFill="1" applyBorder="1" applyAlignment="1">
      <alignment horizontal="center" vertical="center"/>
    </xf>
    <xf numFmtId="183" fontId="20" fillId="5" borderId="11" xfId="0" quotePrefix="1" applyNumberFormat="1" applyFont="1" applyFill="1" applyBorder="1" applyAlignment="1">
      <alignment horizontal="center" vertical="center"/>
    </xf>
    <xf numFmtId="2" fontId="20" fillId="5" borderId="14" xfId="0" quotePrefix="1" applyNumberFormat="1" applyFont="1" applyFill="1" applyBorder="1" applyAlignment="1">
      <alignment horizontal="center" vertical="center"/>
    </xf>
    <xf numFmtId="183" fontId="20" fillId="5" borderId="14" xfId="0" quotePrefix="1" applyNumberFormat="1" applyFont="1" applyFill="1" applyBorder="1" applyAlignment="1">
      <alignment horizontal="center" vertical="center"/>
    </xf>
    <xf numFmtId="0" fontId="0" fillId="0" borderId="0" xfId="0" quotePrefix="1" applyFill="1" applyAlignment="1">
      <alignment vertical="center"/>
    </xf>
    <xf numFmtId="1" fontId="0" fillId="0" borderId="11" xfId="0" quotePrefix="1" applyNumberFormat="1" applyFont="1" applyFill="1" applyBorder="1" applyAlignment="1">
      <alignment horizontal="center" vertical="center"/>
    </xf>
    <xf numFmtId="1" fontId="0" fillId="0" borderId="12" xfId="0" quotePrefix="1" applyNumberFormat="1" applyFont="1" applyFill="1" applyBorder="1" applyAlignment="1">
      <alignment horizontal="center" vertical="center"/>
    </xf>
    <xf numFmtId="1" fontId="0" fillId="0" borderId="15" xfId="0" quotePrefix="1" applyNumberFormat="1" applyFont="1" applyFill="1" applyBorder="1" applyAlignment="1">
      <alignment horizontal="center" vertical="center"/>
    </xf>
    <xf numFmtId="1" fontId="0" fillId="0" borderId="14" xfId="0" quotePrefix="1" applyNumberFormat="1" applyFont="1" applyFill="1" applyBorder="1" applyAlignment="1">
      <alignment horizontal="center" vertical="center"/>
    </xf>
    <xf numFmtId="0" fontId="11" fillId="5" borderId="7" xfId="0" applyFont="1" applyFill="1" applyBorder="1" applyAlignment="1">
      <alignment horizontal="center" vertical="center" wrapText="1"/>
    </xf>
    <xf numFmtId="0" fontId="0" fillId="5" borderId="7" xfId="0" applyFill="1" applyBorder="1" applyAlignment="1">
      <alignment horizontal="center" vertical="center" wrapText="1"/>
    </xf>
    <xf numFmtId="0" fontId="0" fillId="5" borderId="1" xfId="0" applyFont="1" applyFill="1" applyBorder="1" applyAlignment="1">
      <alignment horizontal="center" vertical="center"/>
    </xf>
    <xf numFmtId="0" fontId="0" fillId="5" borderId="4" xfId="0" applyFill="1" applyBorder="1" applyAlignment="1">
      <alignment horizontal="center" vertical="center"/>
    </xf>
    <xf numFmtId="0" fontId="11" fillId="5" borderId="12" xfId="0" quotePrefix="1" applyNumberFormat="1" applyFont="1" applyFill="1" applyBorder="1" applyAlignment="1">
      <alignment horizontal="center" vertical="center"/>
    </xf>
    <xf numFmtId="0" fontId="20" fillId="5" borderId="12" xfId="0" quotePrefix="1" applyNumberFormat="1" applyFont="1" applyFill="1" applyBorder="1" applyAlignment="1">
      <alignment horizontal="center" vertical="center"/>
    </xf>
    <xf numFmtId="0" fontId="20" fillId="5" borderId="15" xfId="0" quotePrefix="1" applyNumberFormat="1" applyFont="1" applyFill="1" applyBorder="1" applyAlignment="1">
      <alignment horizontal="center" vertical="center"/>
    </xf>
    <xf numFmtId="0" fontId="20" fillId="5" borderId="11" xfId="0" quotePrefix="1" applyNumberFormat="1" applyFont="1" applyFill="1" applyBorder="1" applyAlignment="1">
      <alignment horizontal="center" vertical="center"/>
    </xf>
    <xf numFmtId="0" fontId="20" fillId="5" borderId="14" xfId="0" quotePrefix="1" applyNumberFormat="1" applyFont="1" applyFill="1" applyBorder="1" applyAlignment="1">
      <alignment horizontal="center" vertical="center"/>
    </xf>
    <xf numFmtId="14" fontId="0" fillId="0" borderId="0" xfId="0" applyNumberFormat="1" applyFill="1" applyAlignment="1">
      <alignment horizontal="center" vertical="center"/>
    </xf>
    <xf numFmtId="14" fontId="0" fillId="0" borderId="8" xfId="0" applyNumberFormat="1" applyFill="1" applyBorder="1" applyAlignment="1">
      <alignment horizontal="center" vertical="center" wrapText="1"/>
    </xf>
    <xf numFmtId="14" fontId="0" fillId="0" borderId="10" xfId="0" applyNumberFormat="1" applyFill="1" applyBorder="1" applyAlignment="1">
      <alignment horizontal="center" vertical="top"/>
    </xf>
    <xf numFmtId="14" fontId="0" fillId="0" borderId="7" xfId="0" applyNumberFormat="1" applyFill="1" applyBorder="1" applyAlignment="1">
      <alignment horizontal="center" vertical="top"/>
    </xf>
    <xf numFmtId="186" fontId="0" fillId="0" borderId="0" xfId="0" applyNumberFormat="1" applyFill="1" applyAlignment="1">
      <alignment horizontal="center" vertical="center"/>
    </xf>
    <xf numFmtId="186" fontId="0" fillId="0" borderId="8" xfId="0" applyNumberFormat="1" applyFill="1" applyBorder="1" applyAlignment="1">
      <alignment horizontal="center" vertical="center" wrapText="1"/>
    </xf>
    <xf numFmtId="186" fontId="0" fillId="0" borderId="12" xfId="0" applyNumberFormat="1" applyFill="1" applyBorder="1" applyAlignment="1">
      <alignment horizontal="center" vertical="center"/>
    </xf>
    <xf numFmtId="186" fontId="0" fillId="0" borderId="14" xfId="0" applyNumberFormat="1" applyFill="1" applyBorder="1" applyAlignment="1">
      <alignment horizontal="center" vertical="center"/>
    </xf>
    <xf numFmtId="0" fontId="0" fillId="5" borderId="4" xfId="0" applyNumberFormat="1" applyFill="1" applyBorder="1" applyAlignment="1">
      <alignment horizontal="center" vertical="center"/>
    </xf>
    <xf numFmtId="0" fontId="0" fillId="5" borderId="7" xfId="0" applyNumberFormat="1" applyFill="1" applyBorder="1" applyAlignment="1">
      <alignment horizontal="center" vertical="center" wrapText="1"/>
    </xf>
    <xf numFmtId="182" fontId="0" fillId="0" borderId="0" xfId="0" applyNumberFormat="1" applyFill="1" applyAlignment="1">
      <alignment horizontal="center" vertical="center"/>
    </xf>
    <xf numFmtId="183" fontId="0" fillId="0" borderId="0" xfId="0" applyNumberFormat="1" applyFill="1" applyAlignment="1">
      <alignment horizontal="center" vertical="center"/>
    </xf>
    <xf numFmtId="0" fontId="13" fillId="0" borderId="0" xfId="0" applyFont="1" applyAlignment="1">
      <alignment horizontal="center" vertical="center" shrinkToFit="1"/>
    </xf>
    <xf numFmtId="0" fontId="13" fillId="0" borderId="0" xfId="0" applyFont="1" applyAlignment="1">
      <alignment vertical="center" shrinkToFit="1"/>
    </xf>
    <xf numFmtId="186" fontId="13" fillId="0" borderId="0" xfId="0" applyNumberFormat="1" applyFont="1" applyAlignment="1">
      <alignment vertical="center" shrinkToFit="1"/>
    </xf>
    <xf numFmtId="187" fontId="13" fillId="0" borderId="0" xfId="0" applyNumberFormat="1" applyFont="1" applyAlignment="1">
      <alignment vertical="center" shrinkToFit="1"/>
    </xf>
    <xf numFmtId="187" fontId="13" fillId="0" borderId="0" xfId="0" applyNumberFormat="1" applyFont="1" applyAlignment="1">
      <alignment horizontal="center" vertical="center" shrinkToFit="1"/>
    </xf>
    <xf numFmtId="0" fontId="13" fillId="0" borderId="0" xfId="0" applyNumberFormat="1" applyFont="1" applyAlignment="1">
      <alignment vertical="center" shrinkToFit="1"/>
    </xf>
    <xf numFmtId="0" fontId="13" fillId="0" borderId="0" xfId="0" applyFont="1" applyAlignment="1">
      <alignment horizontal="center" vertical="center"/>
    </xf>
    <xf numFmtId="187" fontId="13" fillId="7" borderId="0" xfId="0" applyNumberFormat="1" applyFont="1" applyFill="1" applyAlignment="1">
      <alignment horizontal="center" vertical="center" shrinkToFit="1"/>
    </xf>
    <xf numFmtId="187" fontId="13" fillId="7" borderId="0" xfId="0" applyNumberFormat="1" applyFont="1" applyFill="1" applyAlignment="1">
      <alignment vertical="center" shrinkToFit="1"/>
    </xf>
    <xf numFmtId="0" fontId="23" fillId="0" borderId="0" xfId="0" applyFont="1" applyAlignment="1">
      <alignment vertical="center"/>
    </xf>
    <xf numFmtId="187" fontId="13" fillId="0" borderId="0" xfId="0" applyNumberFormat="1" applyFont="1" applyFill="1" applyAlignment="1">
      <alignment vertical="center" shrinkToFit="1"/>
    </xf>
    <xf numFmtId="187" fontId="13" fillId="0" borderId="0" xfId="0" applyNumberFormat="1" applyFont="1" applyFill="1" applyAlignment="1">
      <alignment horizontal="center" vertical="center" shrinkToFit="1"/>
    </xf>
    <xf numFmtId="0" fontId="13" fillId="0" borderId="0" xfId="0" applyNumberFormat="1" applyFont="1" applyFill="1" applyAlignment="1">
      <alignment vertical="center" shrinkToFit="1"/>
    </xf>
    <xf numFmtId="0" fontId="13" fillId="5" borderId="5" xfId="0" applyFont="1" applyFill="1" applyBorder="1" applyAlignment="1">
      <alignment horizontal="center" vertical="center"/>
    </xf>
    <xf numFmtId="0" fontId="13" fillId="5" borderId="5" xfId="0" applyFont="1" applyFill="1" applyBorder="1" applyAlignment="1">
      <alignment horizontal="center" vertical="center" shrinkToFit="1"/>
    </xf>
    <xf numFmtId="186" fontId="13" fillId="5" borderId="5" xfId="0" applyNumberFormat="1" applyFont="1" applyFill="1" applyBorder="1" applyAlignment="1">
      <alignment horizontal="center" vertical="center" shrinkToFit="1"/>
    </xf>
    <xf numFmtId="187" fontId="13" fillId="5" borderId="2" xfId="0" applyNumberFormat="1" applyFont="1" applyFill="1" applyBorder="1" applyAlignment="1">
      <alignment horizontal="centerContinuous" vertical="center" shrinkToFit="1"/>
    </xf>
    <xf numFmtId="187" fontId="13" fillId="5" borderId="1" xfId="0" applyNumberFormat="1" applyFont="1" applyFill="1" applyBorder="1" applyAlignment="1">
      <alignment horizontal="centerContinuous" vertical="center" shrinkToFit="1"/>
    </xf>
    <xf numFmtId="187" fontId="13" fillId="5" borderId="4" xfId="0" applyNumberFormat="1" applyFont="1" applyFill="1" applyBorder="1" applyAlignment="1">
      <alignment horizontal="centerContinuous" vertical="center" shrinkToFit="1"/>
    </xf>
    <xf numFmtId="187" fontId="13" fillId="5" borderId="5" xfId="0" applyNumberFormat="1" applyFont="1" applyFill="1" applyBorder="1" applyAlignment="1">
      <alignment horizontal="center" vertical="center" shrinkToFit="1"/>
    </xf>
    <xf numFmtId="0" fontId="13" fillId="5" borderId="1" xfId="0" applyNumberFormat="1" applyFont="1" applyFill="1" applyBorder="1" applyAlignment="1">
      <alignment horizontal="centerContinuous" vertical="center" shrinkToFit="1"/>
    </xf>
    <xf numFmtId="0" fontId="13" fillId="5" borderId="4" xfId="0" applyNumberFormat="1" applyFont="1" applyFill="1" applyBorder="1" applyAlignment="1">
      <alignment horizontal="centerContinuous" vertical="center" shrinkToFit="1"/>
    </xf>
    <xf numFmtId="0" fontId="13" fillId="5" borderId="7" xfId="0" applyFont="1" applyFill="1" applyBorder="1" applyAlignment="1">
      <alignment horizontal="center" vertical="center" shrinkToFit="1"/>
    </xf>
    <xf numFmtId="186" fontId="13" fillId="5" borderId="7" xfId="0" applyNumberFormat="1" applyFont="1" applyFill="1" applyBorder="1" applyAlignment="1">
      <alignment horizontal="center" vertical="center" shrinkToFit="1"/>
    </xf>
    <xf numFmtId="187" fontId="13" fillId="5" borderId="8" xfId="0" applyNumberFormat="1" applyFont="1" applyFill="1" applyBorder="1" applyAlignment="1">
      <alignment horizontal="center" vertical="center" shrinkToFit="1"/>
    </xf>
    <xf numFmtId="187" fontId="13" fillId="5" borderId="7" xfId="0" applyNumberFormat="1" applyFont="1" applyFill="1" applyBorder="1" applyAlignment="1">
      <alignment horizontal="center" vertical="center" shrinkToFit="1"/>
    </xf>
    <xf numFmtId="0" fontId="13" fillId="5" borderId="9" xfId="0" applyNumberFormat="1" applyFont="1" applyFill="1" applyBorder="1" applyAlignment="1">
      <alignment horizontal="center" vertical="center" shrinkToFit="1"/>
    </xf>
    <xf numFmtId="0" fontId="13" fillId="5" borderId="8" xfId="0" applyNumberFormat="1" applyFont="1" applyFill="1" applyBorder="1" applyAlignment="1">
      <alignment horizontal="center" vertical="center" shrinkToFit="1"/>
    </xf>
    <xf numFmtId="20" fontId="13" fillId="0" borderId="16" xfId="0" applyNumberFormat="1" applyFont="1" applyBorder="1" applyAlignment="1">
      <alignment vertical="center" shrinkToFit="1"/>
    </xf>
    <xf numFmtId="20" fontId="13" fillId="0" borderId="16" xfId="0" applyNumberFormat="1" applyFont="1" applyBorder="1" applyAlignment="1">
      <alignment horizontal="center" vertical="center" shrinkToFit="1"/>
    </xf>
    <xf numFmtId="187" fontId="13" fillId="0" borderId="16" xfId="0" applyNumberFormat="1" applyFont="1" applyBorder="1" applyAlignment="1">
      <alignment vertical="center" shrinkToFit="1"/>
    </xf>
    <xf numFmtId="0" fontId="13" fillId="0" borderId="16" xfId="0" applyNumberFormat="1" applyFont="1" applyBorder="1" applyAlignment="1">
      <alignment vertical="center" shrinkToFit="1"/>
    </xf>
    <xf numFmtId="0" fontId="13" fillId="0" borderId="12" xfId="0" applyFont="1" applyBorder="1" applyAlignment="1">
      <alignment horizontal="center" vertical="center" shrinkToFit="1"/>
    </xf>
    <xf numFmtId="0" fontId="13" fillId="0" borderId="12" xfId="0" applyFont="1" applyBorder="1" applyAlignment="1">
      <alignment vertical="center" shrinkToFit="1"/>
    </xf>
    <xf numFmtId="187" fontId="13" fillId="0" borderId="12" xfId="0" applyNumberFormat="1" applyFont="1" applyBorder="1" applyAlignment="1">
      <alignment vertical="center" shrinkToFit="1"/>
    </xf>
    <xf numFmtId="0" fontId="13" fillId="0" borderId="12" xfId="0" applyNumberFormat="1" applyFont="1" applyBorder="1" applyAlignment="1">
      <alignment vertical="center" shrinkToFit="1"/>
    </xf>
    <xf numFmtId="20" fontId="13" fillId="0" borderId="12" xfId="0" applyNumberFormat="1" applyFont="1" applyBorder="1" applyAlignment="1">
      <alignment vertical="center" shrinkToFit="1"/>
    </xf>
    <xf numFmtId="20" fontId="13" fillId="0" borderId="12" xfId="0" applyNumberFormat="1" applyFont="1" applyBorder="1" applyAlignment="1">
      <alignment horizontal="center" vertical="center" shrinkToFit="1"/>
    </xf>
    <xf numFmtId="0" fontId="13" fillId="0" borderId="15" xfId="0" applyFont="1" applyBorder="1" applyAlignment="1">
      <alignment horizontal="center" vertical="center" shrinkToFit="1"/>
    </xf>
    <xf numFmtId="20" fontId="13" fillId="0" borderId="15" xfId="0" applyNumberFormat="1" applyFont="1" applyBorder="1" applyAlignment="1">
      <alignment vertical="center" shrinkToFit="1"/>
    </xf>
    <xf numFmtId="187" fontId="13" fillId="0" borderId="15" xfId="0" applyNumberFormat="1" applyFont="1" applyBorder="1" applyAlignment="1">
      <alignment vertical="center" shrinkToFit="1"/>
    </xf>
    <xf numFmtId="0" fontId="13" fillId="0" borderId="15" xfId="0" applyNumberFormat="1" applyFont="1" applyBorder="1" applyAlignment="1">
      <alignment vertical="center" shrinkToFit="1"/>
    </xf>
    <xf numFmtId="0" fontId="13" fillId="0" borderId="17" xfId="0" applyFont="1" applyBorder="1" applyAlignment="1">
      <alignment horizontal="center" vertical="center" shrinkToFit="1"/>
    </xf>
    <xf numFmtId="20" fontId="13" fillId="0" borderId="17" xfId="0" applyNumberFormat="1" applyFont="1" applyBorder="1" applyAlignment="1">
      <alignment vertical="center" shrinkToFit="1"/>
    </xf>
    <xf numFmtId="187" fontId="13" fillId="0" borderId="17" xfId="0" applyNumberFormat="1" applyFont="1" applyBorder="1" applyAlignment="1">
      <alignment vertical="center" shrinkToFit="1"/>
    </xf>
    <xf numFmtId="0" fontId="13" fillId="0" borderId="17" xfId="0" applyNumberFormat="1" applyFont="1" applyBorder="1" applyAlignment="1">
      <alignment vertical="center" shrinkToFit="1"/>
    </xf>
    <xf numFmtId="20" fontId="13" fillId="0" borderId="15" xfId="0" applyNumberFormat="1" applyFont="1" applyBorder="1" applyAlignment="1">
      <alignment horizontal="center" vertical="center" shrinkToFit="1"/>
    </xf>
    <xf numFmtId="20" fontId="13" fillId="0" borderId="17" xfId="0" applyNumberFormat="1" applyFont="1" applyBorder="1" applyAlignment="1">
      <alignment horizontal="center" vertical="center" shrinkToFit="1"/>
    </xf>
    <xf numFmtId="0" fontId="13" fillId="0" borderId="11" xfId="0" applyFont="1" applyBorder="1" applyAlignment="1">
      <alignment horizontal="center" vertical="center" shrinkToFit="1"/>
    </xf>
    <xf numFmtId="20" fontId="13" fillId="0" borderId="11" xfId="0" applyNumberFormat="1" applyFont="1" applyBorder="1" applyAlignment="1">
      <alignment vertical="center" shrinkToFit="1"/>
    </xf>
    <xf numFmtId="187" fontId="13" fillId="0" borderId="11" xfId="0" applyNumberFormat="1" applyFont="1" applyBorder="1" applyAlignment="1">
      <alignment vertical="center" shrinkToFit="1"/>
    </xf>
    <xf numFmtId="0" fontId="13" fillId="0" borderId="11" xfId="0" applyNumberFormat="1" applyFont="1" applyBorder="1" applyAlignment="1">
      <alignment vertical="center" shrinkToFit="1"/>
    </xf>
    <xf numFmtId="0" fontId="13" fillId="0" borderId="13" xfId="0" applyFont="1" applyBorder="1" applyAlignment="1">
      <alignment horizontal="center" vertical="center" shrinkToFit="1"/>
    </xf>
    <xf numFmtId="0" fontId="13" fillId="0" borderId="13" xfId="0" applyFont="1" applyBorder="1" applyAlignment="1">
      <alignment vertical="center" shrinkToFit="1"/>
    </xf>
    <xf numFmtId="187" fontId="13" fillId="0" borderId="13" xfId="0" applyNumberFormat="1" applyFont="1" applyBorder="1" applyAlignment="1">
      <alignment vertical="center" shrinkToFit="1"/>
    </xf>
    <xf numFmtId="0" fontId="13" fillId="0" borderId="13" xfId="0" applyNumberFormat="1" applyFont="1" applyBorder="1" applyAlignment="1">
      <alignment vertical="center" shrinkToFit="1"/>
    </xf>
    <xf numFmtId="0" fontId="13" fillId="0" borderId="14" xfId="0" applyFont="1" applyBorder="1" applyAlignment="1">
      <alignment horizontal="center" vertical="center" shrinkToFit="1"/>
    </xf>
    <xf numFmtId="0" fontId="13" fillId="0" borderId="14" xfId="0" applyFont="1" applyBorder="1" applyAlignment="1">
      <alignment vertical="center" shrinkToFit="1"/>
    </xf>
    <xf numFmtId="187" fontId="13" fillId="0" borderId="14" xfId="0" applyNumberFormat="1" applyFont="1" applyBorder="1" applyAlignment="1">
      <alignment vertical="center" shrinkToFit="1"/>
    </xf>
    <xf numFmtId="0" fontId="13" fillId="0" borderId="14" xfId="0" applyNumberFormat="1" applyFont="1" applyBorder="1" applyAlignment="1">
      <alignment vertical="center" shrinkToFit="1"/>
    </xf>
    <xf numFmtId="0" fontId="13" fillId="0" borderId="0" xfId="0" applyFont="1" applyAlignment="1">
      <alignment vertical="center"/>
    </xf>
    <xf numFmtId="187" fontId="13" fillId="0" borderId="0" xfId="0" applyNumberFormat="1" applyFont="1" applyAlignment="1">
      <alignment vertical="center"/>
    </xf>
    <xf numFmtId="187" fontId="13" fillId="0" borderId="11" xfId="0" applyNumberFormat="1" applyFont="1" applyBorder="1" applyAlignment="1">
      <alignment vertical="center"/>
    </xf>
    <xf numFmtId="187" fontId="13" fillId="0" borderId="12" xfId="0" applyNumberFormat="1" applyFont="1" applyBorder="1" applyAlignment="1">
      <alignment vertical="center"/>
    </xf>
    <xf numFmtId="187" fontId="13" fillId="0" borderId="15" xfId="0" applyNumberFormat="1" applyFont="1" applyBorder="1" applyAlignment="1">
      <alignment vertical="center"/>
    </xf>
    <xf numFmtId="187" fontId="13" fillId="0" borderId="17" xfId="0" applyNumberFormat="1" applyFont="1" applyBorder="1" applyAlignment="1">
      <alignment vertical="center"/>
    </xf>
    <xf numFmtId="187" fontId="13" fillId="0" borderId="13" xfId="0" applyNumberFormat="1" applyFont="1" applyBorder="1" applyAlignment="1">
      <alignment vertical="center"/>
    </xf>
    <xf numFmtId="187" fontId="13" fillId="0" borderId="14" xfId="0" applyNumberFormat="1" applyFont="1" applyBorder="1" applyAlignment="1">
      <alignment vertical="center"/>
    </xf>
    <xf numFmtId="187" fontId="13" fillId="3" borderId="0" xfId="0" applyNumberFormat="1" applyFont="1" applyFill="1" applyBorder="1" applyAlignment="1">
      <alignment vertical="center"/>
    </xf>
    <xf numFmtId="187" fontId="13" fillId="7" borderId="0" xfId="0" applyNumberFormat="1" applyFont="1" applyFill="1" applyBorder="1" applyAlignment="1">
      <alignment vertical="center"/>
    </xf>
    <xf numFmtId="182" fontId="13" fillId="0" borderId="11" xfId="0" applyNumberFormat="1" applyFont="1" applyBorder="1" applyAlignment="1">
      <alignment vertical="center"/>
    </xf>
    <xf numFmtId="182" fontId="13" fillId="0" borderId="12" xfId="0" applyNumberFormat="1" applyFont="1" applyBorder="1" applyAlignment="1">
      <alignment vertical="center"/>
    </xf>
    <xf numFmtId="182" fontId="13" fillId="0" borderId="15" xfId="0" applyNumberFormat="1" applyFont="1" applyBorder="1" applyAlignment="1">
      <alignment vertical="center"/>
    </xf>
    <xf numFmtId="182" fontId="13" fillId="0" borderId="17" xfId="0" applyNumberFormat="1" applyFont="1" applyBorder="1" applyAlignment="1">
      <alignment vertical="center"/>
    </xf>
    <xf numFmtId="182" fontId="13" fillId="0" borderId="13" xfId="0" applyNumberFormat="1" applyFont="1" applyBorder="1" applyAlignment="1">
      <alignment vertical="center"/>
    </xf>
    <xf numFmtId="182" fontId="13" fillId="0" borderId="14" xfId="0" applyNumberFormat="1" applyFont="1" applyBorder="1" applyAlignment="1">
      <alignment vertical="center"/>
    </xf>
    <xf numFmtId="0" fontId="18" fillId="0" borderId="0" xfId="0" applyFont="1" applyFill="1" applyBorder="1" applyAlignment="1">
      <alignment horizontal="center" vertical="top" wrapText="1"/>
    </xf>
    <xf numFmtId="0" fontId="0" fillId="0" borderId="0" xfId="0" applyFill="1" applyBorder="1" applyAlignment="1">
      <alignment horizontal="center" vertical="center" wrapText="1"/>
    </xf>
    <xf numFmtId="2" fontId="13" fillId="0" borderId="0" xfId="0" applyNumberFormat="1" applyFont="1" applyFill="1" applyBorder="1" applyAlignment="1">
      <alignment horizontal="center" vertical="center"/>
    </xf>
    <xf numFmtId="0" fontId="0" fillId="11" borderId="8" xfId="0" applyNumberFormat="1" applyFill="1" applyBorder="1" applyAlignment="1">
      <alignment horizontal="center" vertical="center" wrapText="1"/>
    </xf>
    <xf numFmtId="49" fontId="0" fillId="11" borderId="8" xfId="0" applyNumberFormat="1" applyFill="1" applyBorder="1" applyAlignment="1">
      <alignment horizontal="center" vertical="center" wrapText="1"/>
    </xf>
    <xf numFmtId="0" fontId="0" fillId="11" borderId="8" xfId="0" applyFill="1" applyBorder="1" applyAlignment="1">
      <alignment horizontal="center" vertical="center" shrinkToFit="1"/>
    </xf>
    <xf numFmtId="0" fontId="0" fillId="5" borderId="8" xfId="0" applyNumberFormat="1" applyFill="1" applyBorder="1" applyAlignment="1">
      <alignment horizontal="center" vertical="center" wrapText="1"/>
    </xf>
    <xf numFmtId="0" fontId="0" fillId="5" borderId="8" xfId="0" applyFill="1" applyBorder="1" applyAlignment="1">
      <alignment horizontal="center" vertical="center" wrapText="1"/>
    </xf>
    <xf numFmtId="186" fontId="0" fillId="5" borderId="8" xfId="0" applyNumberFormat="1" applyFill="1" applyBorder="1" applyAlignment="1">
      <alignment horizontal="center" vertical="center" wrapText="1"/>
    </xf>
    <xf numFmtId="14" fontId="0" fillId="5" borderId="8" xfId="0" applyNumberFormat="1" applyFill="1" applyBorder="1" applyAlignment="1">
      <alignment horizontal="center" vertical="center" wrapText="1"/>
    </xf>
    <xf numFmtId="187" fontId="13" fillId="9" borderId="35" xfId="0" applyNumberFormat="1" applyFont="1" applyFill="1" applyBorder="1" applyAlignment="1">
      <alignment horizontal="center" vertical="center" shrinkToFit="1"/>
    </xf>
    <xf numFmtId="187" fontId="13" fillId="9" borderId="3" xfId="0" applyNumberFormat="1" applyFont="1" applyFill="1" applyBorder="1" applyAlignment="1">
      <alignment horizontal="center" vertical="center" shrinkToFit="1"/>
    </xf>
    <xf numFmtId="187" fontId="13" fillId="12" borderId="2" xfId="0" applyNumberFormat="1" applyFont="1" applyFill="1" applyBorder="1" applyAlignment="1">
      <alignment horizontal="center" vertical="center"/>
    </xf>
    <xf numFmtId="187" fontId="13" fillId="12" borderId="4" xfId="0" applyNumberFormat="1" applyFont="1" applyFill="1" applyBorder="1" applyAlignment="1">
      <alignment horizontal="center" vertical="center"/>
    </xf>
    <xf numFmtId="187" fontId="13" fillId="12" borderId="3" xfId="0" applyNumberFormat="1" applyFont="1" applyFill="1" applyBorder="1" applyAlignment="1">
      <alignment horizontal="center" vertical="center" shrinkToFit="1"/>
    </xf>
    <xf numFmtId="49" fontId="0" fillId="5" borderId="8" xfId="0" applyNumberFormat="1" applyFill="1" applyBorder="1" applyAlignment="1">
      <alignment horizontal="center" vertical="center" wrapText="1"/>
    </xf>
    <xf numFmtId="0" fontId="0" fillId="5" borderId="8" xfId="0" applyFill="1" applyBorder="1" applyAlignment="1">
      <alignment horizontal="center" vertical="center" shrinkToFit="1"/>
    </xf>
    <xf numFmtId="0" fontId="0" fillId="5" borderId="8" xfId="0" applyFill="1" applyBorder="1" applyAlignment="1">
      <alignment vertical="center"/>
    </xf>
    <xf numFmtId="182" fontId="5" fillId="0" borderId="0" xfId="0" applyNumberFormat="1" applyFont="1" applyFill="1" applyAlignment="1">
      <alignment horizontal="center" vertical="center"/>
    </xf>
    <xf numFmtId="182" fontId="0" fillId="3" borderId="39" xfId="0" quotePrefix="1" applyNumberFormat="1" applyFont="1" applyFill="1" applyBorder="1" applyAlignment="1">
      <alignment horizontal="center" vertical="center"/>
    </xf>
    <xf numFmtId="182" fontId="0" fillId="3" borderId="38" xfId="0" quotePrefix="1" applyNumberFormat="1" applyFont="1" applyFill="1" applyBorder="1" applyAlignment="1">
      <alignment horizontal="center" vertical="center"/>
    </xf>
    <xf numFmtId="182" fontId="0" fillId="3" borderId="42" xfId="0" quotePrefix="1" applyNumberFormat="1" applyFont="1" applyFill="1" applyBorder="1" applyAlignment="1">
      <alignment horizontal="center" vertical="center"/>
    </xf>
    <xf numFmtId="182" fontId="0" fillId="3" borderId="45" xfId="0" quotePrefix="1" applyNumberFormat="1" applyFont="1" applyFill="1" applyBorder="1" applyAlignment="1">
      <alignment horizontal="center" vertical="center"/>
    </xf>
    <xf numFmtId="187" fontId="22" fillId="13" borderId="10" xfId="0" applyNumberFormat="1" applyFont="1" applyFill="1" applyBorder="1" applyAlignment="1">
      <alignment horizontal="center" vertical="center"/>
    </xf>
    <xf numFmtId="187" fontId="0" fillId="13" borderId="10" xfId="0" applyNumberFormat="1" applyFont="1" applyFill="1" applyBorder="1" applyAlignment="1">
      <alignment horizontal="center" vertical="center"/>
    </xf>
    <xf numFmtId="187" fontId="22" fillId="13" borderId="7" xfId="0" applyNumberFormat="1" applyFont="1" applyFill="1" applyBorder="1" applyAlignment="1">
      <alignment horizontal="center" vertical="center"/>
    </xf>
    <xf numFmtId="187" fontId="0" fillId="13" borderId="7" xfId="0" applyNumberFormat="1" applyFont="1" applyFill="1" applyBorder="1" applyAlignment="1">
      <alignment horizontal="center" vertical="center"/>
    </xf>
    <xf numFmtId="0" fontId="0" fillId="13" borderId="10" xfId="0" applyFill="1" applyBorder="1" applyAlignment="1">
      <alignment horizontal="center" vertical="top"/>
    </xf>
    <xf numFmtId="0" fontId="0" fillId="13" borderId="10" xfId="0" applyFill="1" applyBorder="1" applyAlignment="1">
      <alignment horizontal="center" vertical="center"/>
    </xf>
    <xf numFmtId="186" fontId="0" fillId="13" borderId="10" xfId="0" applyNumberFormat="1" applyFill="1" applyBorder="1" applyAlignment="1">
      <alignment horizontal="center" vertical="center"/>
    </xf>
    <xf numFmtId="182" fontId="0" fillId="13" borderId="10" xfId="0" applyNumberFormat="1" applyFont="1" applyFill="1" applyBorder="1" applyAlignment="1">
      <alignment horizontal="center" vertical="center"/>
    </xf>
    <xf numFmtId="0" fontId="0" fillId="13" borderId="10" xfId="0" applyNumberFormat="1" applyFont="1" applyFill="1" applyBorder="1" applyAlignment="1">
      <alignment horizontal="center" vertical="center" shrinkToFit="1"/>
    </xf>
    <xf numFmtId="0" fontId="0" fillId="13" borderId="10" xfId="0" applyFont="1" applyFill="1" applyBorder="1" applyAlignment="1">
      <alignment vertical="center"/>
    </xf>
    <xf numFmtId="0" fontId="0" fillId="13" borderId="7" xfId="0" applyFill="1" applyBorder="1" applyAlignment="1">
      <alignment horizontal="center" vertical="top"/>
    </xf>
    <xf numFmtId="0" fontId="0" fillId="13" borderId="7" xfId="0" applyFill="1" applyBorder="1" applyAlignment="1">
      <alignment horizontal="center" vertical="center"/>
    </xf>
    <xf numFmtId="186" fontId="0" fillId="13" borderId="7" xfId="0" applyNumberFormat="1" applyFill="1" applyBorder="1" applyAlignment="1">
      <alignment horizontal="center" vertical="center"/>
    </xf>
    <xf numFmtId="182" fontId="0" fillId="13" borderId="7" xfId="0" applyNumberFormat="1" applyFont="1" applyFill="1" applyBorder="1" applyAlignment="1">
      <alignment horizontal="center" vertical="center"/>
    </xf>
    <xf numFmtId="0" fontId="0" fillId="13" borderId="7" xfId="0" applyNumberFormat="1" applyFont="1" applyFill="1" applyBorder="1" applyAlignment="1">
      <alignment horizontal="center" vertical="center" shrinkToFit="1"/>
    </xf>
    <xf numFmtId="0" fontId="0" fillId="13" borderId="7" xfId="0" applyFont="1" applyFill="1" applyBorder="1" applyAlignment="1">
      <alignment vertical="center"/>
    </xf>
    <xf numFmtId="182" fontId="0" fillId="13" borderId="49" xfId="0" quotePrefix="1" applyNumberFormat="1" applyFont="1" applyFill="1" applyBorder="1" applyAlignment="1">
      <alignment horizontal="center" vertical="center"/>
    </xf>
    <xf numFmtId="182" fontId="13" fillId="13" borderId="41" xfId="0" applyNumberFormat="1" applyFont="1" applyFill="1" applyBorder="1" applyAlignment="1">
      <alignment horizontal="center" vertical="center"/>
    </xf>
    <xf numFmtId="182" fontId="0" fillId="13" borderId="50" xfId="0" quotePrefix="1" applyNumberFormat="1" applyFont="1" applyFill="1" applyBorder="1" applyAlignment="1">
      <alignment horizontal="center" vertical="center"/>
    </xf>
    <xf numFmtId="182" fontId="13" fillId="13" borderId="46" xfId="0" applyNumberFormat="1" applyFont="1" applyFill="1" applyBorder="1" applyAlignment="1">
      <alignment horizontal="center" vertical="center"/>
    </xf>
    <xf numFmtId="0" fontId="0" fillId="13" borderId="10" xfId="0" applyNumberFormat="1" applyFont="1" applyFill="1" applyBorder="1" applyAlignment="1">
      <alignment horizontal="center" vertical="center"/>
    </xf>
    <xf numFmtId="181" fontId="0" fillId="13" borderId="10" xfId="0" applyNumberFormat="1" applyFont="1" applyFill="1" applyBorder="1" applyAlignment="1">
      <alignment horizontal="center" vertical="center"/>
    </xf>
    <xf numFmtId="2" fontId="0" fillId="13" borderId="49" xfId="0" quotePrefix="1" applyNumberFormat="1" applyFont="1" applyFill="1" applyBorder="1" applyAlignment="1">
      <alignment horizontal="center" vertical="center"/>
    </xf>
    <xf numFmtId="2" fontId="13" fillId="13" borderId="41" xfId="0" applyNumberFormat="1" applyFont="1" applyFill="1" applyBorder="1" applyAlignment="1">
      <alignment horizontal="center" vertical="center"/>
    </xf>
    <xf numFmtId="0" fontId="0" fillId="13" borderId="7" xfId="0" applyNumberFormat="1" applyFont="1" applyFill="1" applyBorder="1" applyAlignment="1">
      <alignment horizontal="center" vertical="center"/>
    </xf>
    <xf numFmtId="181" fontId="0" fillId="13" borderId="7" xfId="0" applyNumberFormat="1" applyFont="1" applyFill="1" applyBorder="1" applyAlignment="1">
      <alignment horizontal="center" vertical="center"/>
    </xf>
    <xf numFmtId="2" fontId="0" fillId="13" borderId="50" xfId="0" quotePrefix="1" applyNumberFormat="1" applyFont="1" applyFill="1" applyBorder="1" applyAlignment="1">
      <alignment horizontal="center" vertical="center"/>
    </xf>
    <xf numFmtId="2" fontId="13" fillId="13" borderId="46" xfId="0" applyNumberFormat="1" applyFont="1" applyFill="1" applyBorder="1" applyAlignment="1">
      <alignment horizontal="center" vertical="center"/>
    </xf>
    <xf numFmtId="0" fontId="0" fillId="0" borderId="51" xfId="0" applyFill="1" applyBorder="1" applyAlignment="1">
      <alignment horizontal="center" vertical="center"/>
    </xf>
    <xf numFmtId="0" fontId="0" fillId="13" borderId="10" xfId="0" applyFill="1" applyBorder="1" applyAlignment="1">
      <alignment horizontal="center" vertical="center" shrinkToFit="1"/>
    </xf>
    <xf numFmtId="2" fontId="0" fillId="13" borderId="10" xfId="0" quotePrefix="1" applyNumberFormat="1" applyFont="1" applyFill="1" applyBorder="1" applyAlignment="1">
      <alignment horizontal="center" vertical="center"/>
    </xf>
    <xf numFmtId="2" fontId="0" fillId="13" borderId="7" xfId="0" quotePrefix="1" applyNumberFormat="1" applyFont="1" applyFill="1" applyBorder="1" applyAlignment="1">
      <alignment horizontal="center" vertical="center"/>
    </xf>
    <xf numFmtId="1" fontId="0" fillId="13" borderId="10" xfId="0" quotePrefix="1" applyNumberFormat="1" applyFont="1" applyFill="1" applyBorder="1" applyAlignment="1">
      <alignment horizontal="center" vertical="center"/>
    </xf>
    <xf numFmtId="183" fontId="0" fillId="13" borderId="10" xfId="0" quotePrefix="1" applyNumberFormat="1" applyFont="1" applyFill="1" applyBorder="1" applyAlignment="1">
      <alignment horizontal="center" vertical="center"/>
    </xf>
    <xf numFmtId="1" fontId="0" fillId="13" borderId="7" xfId="0" quotePrefix="1" applyNumberFormat="1" applyFont="1" applyFill="1" applyBorder="1" applyAlignment="1">
      <alignment horizontal="center" vertical="center"/>
    </xf>
    <xf numFmtId="183" fontId="0" fillId="13" borderId="7" xfId="0" quotePrefix="1" applyNumberFormat="1" applyFont="1" applyFill="1" applyBorder="1" applyAlignment="1">
      <alignment horizontal="center" vertical="center"/>
    </xf>
    <xf numFmtId="0" fontId="0" fillId="13" borderId="10" xfId="0" quotePrefix="1" applyNumberFormat="1" applyFont="1" applyFill="1" applyBorder="1" applyAlignment="1">
      <alignment vertical="center"/>
    </xf>
    <xf numFmtId="183" fontId="0" fillId="13" borderId="10" xfId="0" quotePrefix="1" applyNumberFormat="1" applyFont="1" applyFill="1" applyBorder="1" applyAlignment="1">
      <alignment vertical="center"/>
    </xf>
    <xf numFmtId="0" fontId="0" fillId="13" borderId="10" xfId="0" quotePrefix="1" applyNumberFormat="1" applyFont="1" applyFill="1" applyBorder="1" applyAlignment="1">
      <alignment horizontal="center" vertical="center"/>
    </xf>
    <xf numFmtId="0" fontId="0" fillId="13" borderId="7" xfId="0" quotePrefix="1" applyNumberFormat="1" applyFont="1" applyFill="1" applyBorder="1" applyAlignment="1">
      <alignment vertical="center"/>
    </xf>
    <xf numFmtId="183" fontId="0" fillId="13" borderId="7" xfId="0" quotePrefix="1" applyNumberFormat="1" applyFont="1" applyFill="1" applyBorder="1" applyAlignment="1">
      <alignment vertical="center"/>
    </xf>
    <xf numFmtId="0" fontId="0" fillId="13" borderId="7" xfId="0" quotePrefix="1" applyNumberFormat="1" applyFont="1" applyFill="1" applyBorder="1" applyAlignment="1">
      <alignment horizontal="center" vertical="center"/>
    </xf>
    <xf numFmtId="20" fontId="13" fillId="0" borderId="11" xfId="0" applyNumberFormat="1" applyFont="1" applyBorder="1" applyAlignment="1">
      <alignment horizontal="center" vertical="center" shrinkToFit="1"/>
    </xf>
    <xf numFmtId="0" fontId="13" fillId="13" borderId="10" xfId="0" applyFont="1" applyFill="1" applyBorder="1" applyAlignment="1">
      <alignment vertical="center"/>
    </xf>
    <xf numFmtId="187" fontId="13" fillId="13" borderId="10" xfId="0" applyNumberFormat="1" applyFont="1" applyFill="1" applyBorder="1" applyAlignment="1">
      <alignment vertical="center"/>
    </xf>
    <xf numFmtId="187" fontId="13" fillId="13" borderId="7" xfId="0" applyNumberFormat="1" applyFont="1" applyFill="1" applyBorder="1" applyAlignment="1">
      <alignment vertical="center"/>
    </xf>
    <xf numFmtId="0" fontId="13" fillId="13" borderId="47" xfId="0" applyFont="1" applyFill="1" applyBorder="1" applyAlignment="1">
      <alignment vertical="center"/>
    </xf>
    <xf numFmtId="0" fontId="13" fillId="13" borderId="47" xfId="0" applyFont="1" applyFill="1" applyBorder="1" applyAlignment="1">
      <alignment horizontal="center" vertical="center" shrinkToFit="1"/>
    </xf>
    <xf numFmtId="0" fontId="13" fillId="13" borderId="47" xfId="0" applyFont="1" applyFill="1" applyBorder="1" applyAlignment="1">
      <alignment vertical="center" shrinkToFit="1"/>
    </xf>
    <xf numFmtId="186" fontId="13" fillId="13" borderId="47" xfId="0" applyNumberFormat="1" applyFont="1" applyFill="1" applyBorder="1" applyAlignment="1">
      <alignment vertical="center" shrinkToFit="1"/>
    </xf>
    <xf numFmtId="187" fontId="13" fillId="13" borderId="47" xfId="0" applyNumberFormat="1" applyFont="1" applyFill="1" applyBorder="1" applyAlignment="1">
      <alignment vertical="center" shrinkToFit="1"/>
    </xf>
    <xf numFmtId="0" fontId="13" fillId="13" borderId="47" xfId="0" applyNumberFormat="1" applyFont="1" applyFill="1" applyBorder="1" applyAlignment="1">
      <alignment vertical="center" shrinkToFit="1"/>
    </xf>
    <xf numFmtId="0" fontId="13" fillId="13" borderId="10" xfId="0" applyFont="1" applyFill="1" applyBorder="1" applyAlignment="1">
      <alignment horizontal="center" vertical="center" shrinkToFit="1"/>
    </xf>
    <xf numFmtId="0" fontId="13" fillId="13" borderId="10" xfId="0" applyFont="1" applyFill="1" applyBorder="1" applyAlignment="1">
      <alignment vertical="center" shrinkToFit="1"/>
    </xf>
    <xf numFmtId="186" fontId="13" fillId="13" borderId="10" xfId="0" applyNumberFormat="1" applyFont="1" applyFill="1" applyBorder="1" applyAlignment="1">
      <alignment vertical="center" shrinkToFit="1"/>
    </xf>
    <xf numFmtId="187" fontId="13" fillId="13" borderId="10" xfId="0" applyNumberFormat="1" applyFont="1" applyFill="1" applyBorder="1" applyAlignment="1">
      <alignment vertical="center" shrinkToFit="1"/>
    </xf>
    <xf numFmtId="0" fontId="13" fillId="13" borderId="10" xfId="0" applyNumberFormat="1" applyFont="1" applyFill="1" applyBorder="1" applyAlignment="1">
      <alignment vertical="center" shrinkToFit="1"/>
    </xf>
    <xf numFmtId="0" fontId="13" fillId="13" borderId="7" xfId="0" applyFont="1" applyFill="1" applyBorder="1" applyAlignment="1">
      <alignment vertical="center"/>
    </xf>
    <xf numFmtId="0" fontId="13" fillId="13" borderId="7" xfId="0" applyFont="1" applyFill="1" applyBorder="1" applyAlignment="1">
      <alignment horizontal="center" vertical="center" shrinkToFit="1"/>
    </xf>
    <xf numFmtId="0" fontId="13" fillId="13" borderId="7" xfId="0" applyFont="1" applyFill="1" applyBorder="1" applyAlignment="1">
      <alignment vertical="center" shrinkToFit="1"/>
    </xf>
    <xf numFmtId="186" fontId="13" fillId="13" borderId="7" xfId="0" applyNumberFormat="1" applyFont="1" applyFill="1" applyBorder="1" applyAlignment="1">
      <alignment vertical="center" shrinkToFit="1"/>
    </xf>
    <xf numFmtId="187" fontId="13" fillId="13" borderId="7" xfId="0" applyNumberFormat="1" applyFont="1" applyFill="1" applyBorder="1" applyAlignment="1">
      <alignment vertical="center" shrinkToFit="1"/>
    </xf>
    <xf numFmtId="0" fontId="13" fillId="13" borderId="7" xfId="0" applyNumberFormat="1" applyFont="1" applyFill="1" applyBorder="1" applyAlignment="1">
      <alignment vertical="center" shrinkToFit="1"/>
    </xf>
    <xf numFmtId="0" fontId="13" fillId="3" borderId="16" xfId="0" quotePrefix="1" applyFont="1" applyFill="1" applyBorder="1" applyAlignment="1">
      <alignment horizontal="center" vertical="center" shrinkToFit="1"/>
    </xf>
    <xf numFmtId="0" fontId="13" fillId="3" borderId="16" xfId="0" applyFont="1" applyFill="1" applyBorder="1" applyAlignment="1">
      <alignment vertical="center" shrinkToFit="1"/>
    </xf>
    <xf numFmtId="186" fontId="13" fillId="3" borderId="16" xfId="0" applyNumberFormat="1" applyFont="1" applyFill="1" applyBorder="1" applyAlignment="1">
      <alignment vertical="center" shrinkToFit="1"/>
    </xf>
    <xf numFmtId="0" fontId="13" fillId="3" borderId="12" xfId="0" applyFont="1" applyFill="1" applyBorder="1" applyAlignment="1">
      <alignment horizontal="center" vertical="center" shrinkToFit="1"/>
    </xf>
    <xf numFmtId="0" fontId="13" fillId="3" borderId="12" xfId="0" applyFont="1" applyFill="1" applyBorder="1" applyAlignment="1">
      <alignment vertical="center" shrinkToFit="1"/>
    </xf>
    <xf numFmtId="186" fontId="13" fillId="3" borderId="12" xfId="0" applyNumberFormat="1" applyFont="1" applyFill="1" applyBorder="1" applyAlignment="1">
      <alignment vertical="center" shrinkToFit="1"/>
    </xf>
    <xf numFmtId="0" fontId="13" fillId="3" borderId="15" xfId="0" applyFont="1" applyFill="1" applyBorder="1" applyAlignment="1">
      <alignment horizontal="center" vertical="center" shrinkToFit="1"/>
    </xf>
    <xf numFmtId="0" fontId="13" fillId="3" borderId="15" xfId="0" applyFont="1" applyFill="1" applyBorder="1" applyAlignment="1">
      <alignment vertical="center" shrinkToFit="1"/>
    </xf>
    <xf numFmtId="186" fontId="13" fillId="3" borderId="15" xfId="0" applyNumberFormat="1" applyFont="1" applyFill="1" applyBorder="1" applyAlignment="1">
      <alignment vertical="center" shrinkToFit="1"/>
    </xf>
    <xf numFmtId="0" fontId="13" fillId="3" borderId="17" xfId="0" applyFont="1" applyFill="1" applyBorder="1" applyAlignment="1">
      <alignment horizontal="center" vertical="center" shrinkToFit="1"/>
    </xf>
    <xf numFmtId="0" fontId="13" fillId="3" borderId="17" xfId="0" applyFont="1" applyFill="1" applyBorder="1" applyAlignment="1">
      <alignment vertical="center" shrinkToFit="1"/>
    </xf>
    <xf numFmtId="186" fontId="13" fillId="3" borderId="17" xfId="0" applyNumberFormat="1" applyFont="1" applyFill="1" applyBorder="1" applyAlignment="1">
      <alignment vertical="center" shrinkToFit="1"/>
    </xf>
    <xf numFmtId="0" fontId="13" fillId="3" borderId="11" xfId="0" applyFont="1" applyFill="1" applyBorder="1" applyAlignment="1">
      <alignment horizontal="center" vertical="center" shrinkToFit="1"/>
    </xf>
    <xf numFmtId="0" fontId="13" fillId="3" borderId="11" xfId="0" applyFont="1" applyFill="1" applyBorder="1" applyAlignment="1">
      <alignment vertical="center" shrinkToFit="1"/>
    </xf>
    <xf numFmtId="186" fontId="13" fillId="3" borderId="11" xfId="0" applyNumberFormat="1" applyFont="1" applyFill="1" applyBorder="1" applyAlignment="1">
      <alignment vertical="center" shrinkToFit="1"/>
    </xf>
    <xf numFmtId="0" fontId="13" fillId="3" borderId="13" xfId="0" applyFont="1" applyFill="1" applyBorder="1" applyAlignment="1">
      <alignment horizontal="center" vertical="center" shrinkToFit="1"/>
    </xf>
    <xf numFmtId="0" fontId="13" fillId="3" borderId="13" xfId="0" applyFont="1" applyFill="1" applyBorder="1" applyAlignment="1">
      <alignment vertical="center" shrinkToFit="1"/>
    </xf>
    <xf numFmtId="186" fontId="13" fillId="3" borderId="13" xfId="0" applyNumberFormat="1" applyFont="1" applyFill="1" applyBorder="1" applyAlignment="1">
      <alignment vertical="center" shrinkToFit="1"/>
    </xf>
    <xf numFmtId="0" fontId="13" fillId="3" borderId="14" xfId="0" applyFont="1" applyFill="1" applyBorder="1" applyAlignment="1">
      <alignment horizontal="center" vertical="center" shrinkToFit="1"/>
    </xf>
    <xf numFmtId="0" fontId="13" fillId="3" borderId="14" xfId="0" applyFont="1" applyFill="1" applyBorder="1" applyAlignment="1">
      <alignment vertical="center" shrinkToFit="1"/>
    </xf>
    <xf numFmtId="186" fontId="13" fillId="3" borderId="14" xfId="0" applyNumberFormat="1" applyFont="1" applyFill="1" applyBorder="1" applyAlignment="1">
      <alignment vertical="center" shrinkToFit="1"/>
    </xf>
    <xf numFmtId="0" fontId="13" fillId="3" borderId="16" xfId="0" applyFont="1" applyFill="1" applyBorder="1" applyAlignment="1">
      <alignment horizontal="center" vertical="center" shrinkToFit="1"/>
    </xf>
    <xf numFmtId="187" fontId="13" fillId="7" borderId="0" xfId="0" applyNumberFormat="1" applyFont="1" applyFill="1" applyAlignment="1">
      <alignment vertical="center"/>
    </xf>
    <xf numFmtId="0" fontId="0" fillId="3" borderId="11" xfId="0" applyFill="1" applyBorder="1" applyAlignment="1">
      <alignment horizontal="center" vertical="center"/>
    </xf>
    <xf numFmtId="186" fontId="0" fillId="3" borderId="11" xfId="0" applyNumberFormat="1" applyFill="1" applyBorder="1" applyAlignment="1">
      <alignment horizontal="center" vertical="center"/>
    </xf>
    <xf numFmtId="187" fontId="0" fillId="3" borderId="11" xfId="0" applyNumberFormat="1" applyFont="1" applyFill="1" applyBorder="1" applyAlignment="1">
      <alignment horizontal="center" vertical="center"/>
    </xf>
    <xf numFmtId="182" fontId="0" fillId="3" borderId="11" xfId="0" applyNumberFormat="1" applyFont="1" applyFill="1" applyBorder="1" applyAlignment="1">
      <alignment horizontal="center" vertical="center"/>
    </xf>
    <xf numFmtId="0" fontId="0" fillId="3" borderId="12" xfId="0" applyFill="1" applyBorder="1" applyAlignment="1">
      <alignment horizontal="center" vertical="center"/>
    </xf>
    <xf numFmtId="186" fontId="0" fillId="3" borderId="12" xfId="0" applyNumberFormat="1" applyFill="1" applyBorder="1" applyAlignment="1">
      <alignment horizontal="center" vertical="center"/>
    </xf>
    <xf numFmtId="0" fontId="0" fillId="3" borderId="15" xfId="0" applyFill="1" applyBorder="1" applyAlignment="1">
      <alignment horizontal="center" vertical="center"/>
    </xf>
    <xf numFmtId="186" fontId="0" fillId="3" borderId="15" xfId="0" applyNumberFormat="1" applyFill="1" applyBorder="1" applyAlignment="1">
      <alignment horizontal="center" vertical="center"/>
    </xf>
    <xf numFmtId="187" fontId="0" fillId="3" borderId="15" xfId="0" applyNumberFormat="1" applyFont="1" applyFill="1" applyBorder="1" applyAlignment="1">
      <alignment horizontal="center" vertical="center"/>
    </xf>
    <xf numFmtId="182" fontId="0" fillId="3" borderId="15" xfId="0" applyNumberFormat="1" applyFont="1" applyFill="1" applyBorder="1" applyAlignment="1">
      <alignment horizontal="center" vertical="center"/>
    </xf>
    <xf numFmtId="0" fontId="0" fillId="3" borderId="14" xfId="0" applyFill="1" applyBorder="1" applyAlignment="1">
      <alignment horizontal="center" vertical="center"/>
    </xf>
    <xf numFmtId="186" fontId="0" fillId="3" borderId="14" xfId="0" applyNumberFormat="1" applyFill="1" applyBorder="1" applyAlignment="1">
      <alignment horizontal="center" vertical="center"/>
    </xf>
    <xf numFmtId="187" fontId="0" fillId="3" borderId="14" xfId="0" applyNumberFormat="1" applyFont="1" applyFill="1" applyBorder="1" applyAlignment="1">
      <alignment horizontal="center" vertical="center"/>
    </xf>
    <xf numFmtId="182" fontId="0" fillId="3" borderId="14" xfId="0" applyNumberFormat="1" applyFont="1" applyFill="1" applyBorder="1" applyAlignment="1">
      <alignment horizontal="center" vertical="center"/>
    </xf>
    <xf numFmtId="0" fontId="0" fillId="3" borderId="11" xfId="0" applyNumberFormat="1" applyFont="1" applyFill="1" applyBorder="1" applyAlignment="1">
      <alignment horizontal="center" vertical="center" shrinkToFit="1"/>
    </xf>
    <xf numFmtId="0" fontId="0" fillId="3" borderId="11" xfId="0" applyFont="1" applyFill="1" applyBorder="1" applyAlignment="1">
      <alignment vertical="center"/>
    </xf>
    <xf numFmtId="182" fontId="0" fillId="3" borderId="12" xfId="0" applyNumberFormat="1" applyFont="1" applyFill="1" applyBorder="1" applyAlignment="1">
      <alignment horizontal="center" vertical="center"/>
    </xf>
    <xf numFmtId="0" fontId="0" fillId="3" borderId="12" xfId="0" applyNumberFormat="1" applyFont="1" applyFill="1" applyBorder="1" applyAlignment="1">
      <alignment horizontal="center" vertical="center" shrinkToFit="1"/>
    </xf>
    <xf numFmtId="0" fontId="0" fillId="3" borderId="12" xfId="0" applyFont="1" applyFill="1" applyBorder="1" applyAlignment="1">
      <alignment vertical="center"/>
    </xf>
    <xf numFmtId="0" fontId="0" fillId="3" borderId="15" xfId="0" applyNumberFormat="1" applyFont="1" applyFill="1" applyBorder="1" applyAlignment="1">
      <alignment horizontal="center" vertical="center" shrinkToFit="1"/>
    </xf>
    <xf numFmtId="0" fontId="0" fillId="3" borderId="15" xfId="0" applyFont="1" applyFill="1" applyBorder="1" applyAlignment="1">
      <alignment vertical="center"/>
    </xf>
    <xf numFmtId="0" fontId="0" fillId="3" borderId="14" xfId="0" applyNumberFormat="1" applyFont="1" applyFill="1" applyBorder="1" applyAlignment="1">
      <alignment horizontal="center" vertical="center" shrinkToFit="1"/>
    </xf>
    <xf numFmtId="0" fontId="0" fillId="3" borderId="14" xfId="0" applyFont="1" applyFill="1" applyBorder="1" applyAlignment="1">
      <alignment vertical="center"/>
    </xf>
    <xf numFmtId="2" fontId="13" fillId="3" borderId="40" xfId="0" applyNumberFormat="1" applyFont="1" applyFill="1" applyBorder="1" applyAlignment="1">
      <alignment horizontal="center" vertical="center"/>
    </xf>
    <xf numFmtId="2" fontId="13" fillId="3" borderId="41" xfId="0" applyNumberFormat="1" applyFont="1" applyFill="1" applyBorder="1" applyAlignment="1">
      <alignment horizontal="center" vertical="center"/>
    </xf>
    <xf numFmtId="2" fontId="13" fillId="3" borderId="43" xfId="0" applyNumberFormat="1" applyFont="1" applyFill="1" applyBorder="1" applyAlignment="1">
      <alignment horizontal="center" vertical="center"/>
    </xf>
    <xf numFmtId="2" fontId="13" fillId="3" borderId="44" xfId="0" applyNumberFormat="1" applyFont="1" applyFill="1" applyBorder="1" applyAlignment="1">
      <alignment horizontal="center" vertical="center"/>
    </xf>
    <xf numFmtId="2" fontId="13" fillId="3" borderId="46" xfId="0" applyNumberFormat="1" applyFont="1" applyFill="1" applyBorder="1" applyAlignment="1">
      <alignment horizontal="center" vertical="center"/>
    </xf>
    <xf numFmtId="2" fontId="0" fillId="3" borderId="39" xfId="0" quotePrefix="1" applyNumberFormat="1" applyFont="1" applyFill="1" applyBorder="1" applyAlignment="1">
      <alignment horizontal="center" vertical="center"/>
    </xf>
    <xf numFmtId="2" fontId="0" fillId="3" borderId="38" xfId="0" quotePrefix="1" applyNumberFormat="1" applyFont="1" applyFill="1" applyBorder="1" applyAlignment="1">
      <alignment horizontal="center" vertical="center"/>
    </xf>
    <xf numFmtId="2" fontId="0" fillId="3" borderId="42" xfId="0" quotePrefix="1" applyNumberFormat="1" applyFont="1" applyFill="1" applyBorder="1" applyAlignment="1">
      <alignment horizontal="center" vertical="center"/>
    </xf>
    <xf numFmtId="2" fontId="0" fillId="3" borderId="45" xfId="0" quotePrefix="1" applyNumberFormat="1" applyFont="1" applyFill="1" applyBorder="1" applyAlignment="1">
      <alignment horizontal="center" vertical="center"/>
    </xf>
    <xf numFmtId="2" fontId="0" fillId="3" borderId="49" xfId="0" quotePrefix="1" applyNumberFormat="1" applyFont="1" applyFill="1" applyBorder="1" applyAlignment="1">
      <alignment horizontal="center" vertical="center"/>
    </xf>
    <xf numFmtId="2" fontId="0" fillId="3" borderId="50" xfId="0" quotePrefix="1" applyNumberFormat="1" applyFont="1" applyFill="1" applyBorder="1" applyAlignment="1">
      <alignment horizontal="center" vertical="center"/>
    </xf>
    <xf numFmtId="49" fontId="19" fillId="0" borderId="0" xfId="0" applyNumberFormat="1" applyFont="1" applyAlignment="1" applyProtection="1">
      <alignment vertical="center"/>
      <protection locked="0"/>
    </xf>
    <xf numFmtId="49" fontId="0" fillId="0" borderId="0" xfId="0" applyNumberFormat="1" applyAlignment="1" applyProtection="1">
      <alignment vertical="center"/>
      <protection locked="0"/>
    </xf>
    <xf numFmtId="49" fontId="2" fillId="0" borderId="0" xfId="0" applyNumberFormat="1" applyFont="1" applyAlignment="1" applyProtection="1">
      <alignment vertical="center"/>
      <protection locked="0"/>
    </xf>
    <xf numFmtId="0" fontId="0" fillId="0" borderId="0" xfId="0" applyAlignment="1" applyProtection="1">
      <alignment vertical="center"/>
      <protection locked="0"/>
    </xf>
    <xf numFmtId="14" fontId="0" fillId="0" borderId="0" xfId="0" applyNumberFormat="1" applyFill="1" applyAlignment="1" applyProtection="1">
      <alignment vertical="center"/>
      <protection locked="0"/>
    </xf>
    <xf numFmtId="14" fontId="0" fillId="0" borderId="0" xfId="0" applyNumberFormat="1" applyAlignment="1" applyProtection="1">
      <alignment vertical="center"/>
      <protection locked="0"/>
    </xf>
    <xf numFmtId="0" fontId="0" fillId="5" borderId="5" xfId="0" applyFill="1" applyBorder="1" applyAlignment="1" applyProtection="1">
      <alignment vertical="center"/>
      <protection locked="0"/>
    </xf>
    <xf numFmtId="0" fontId="5" fillId="2" borderId="3" xfId="0"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5" borderId="2" xfId="0" applyFill="1" applyBorder="1" applyAlignment="1" applyProtection="1">
      <alignment vertical="center"/>
      <protection locked="0"/>
    </xf>
    <xf numFmtId="0" fontId="0" fillId="5" borderId="1" xfId="0" applyFill="1" applyBorder="1" applyAlignment="1" applyProtection="1">
      <alignment vertical="center"/>
      <protection locked="0"/>
    </xf>
    <xf numFmtId="0" fontId="0" fillId="5" borderId="4" xfId="0" applyFill="1" applyBorder="1" applyAlignment="1" applyProtection="1">
      <alignment vertical="center"/>
      <protection locked="0"/>
    </xf>
    <xf numFmtId="0" fontId="0" fillId="5" borderId="10" xfId="0" applyFill="1" applyBorder="1" applyAlignment="1" applyProtection="1">
      <alignment vertical="center"/>
      <protection locked="0"/>
    </xf>
    <xf numFmtId="0" fontId="0" fillId="0" borderId="0" xfId="0" applyProtection="1">
      <alignment vertical="center"/>
      <protection locked="0"/>
    </xf>
    <xf numFmtId="0" fontId="7" fillId="0" borderId="0" xfId="0" applyFont="1" applyAlignment="1" applyProtection="1">
      <alignment vertical="center"/>
      <protection locked="0"/>
    </xf>
    <xf numFmtId="0" fontId="6" fillId="0" borderId="0" xfId="0" applyNumberFormat="1" applyFont="1" applyBorder="1" applyAlignment="1" applyProtection="1">
      <alignment horizontal="center" vertical="center"/>
      <protection locked="0"/>
    </xf>
    <xf numFmtId="49" fontId="8" fillId="2" borderId="5" xfId="0" applyNumberFormat="1" applyFont="1" applyFill="1" applyBorder="1" applyAlignment="1" applyProtection="1">
      <alignment horizontal="center" vertical="center" wrapText="1"/>
      <protection locked="0"/>
    </xf>
    <xf numFmtId="49" fontId="8" fillId="0" borderId="0" xfId="0" applyNumberFormat="1" applyFont="1" applyFill="1" applyBorder="1" applyAlignment="1" applyProtection="1">
      <alignment horizontal="center" vertical="center" wrapText="1"/>
      <protection locked="0"/>
    </xf>
    <xf numFmtId="49" fontId="8" fillId="2" borderId="6"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1" fillId="0" borderId="3" xfId="0" applyFont="1" applyBorder="1" applyAlignment="1" applyProtection="1">
      <alignment vertical="center"/>
      <protection locked="0"/>
    </xf>
    <xf numFmtId="0" fontId="11" fillId="0" borderId="10" xfId="0" applyFont="1" applyBorder="1" applyAlignment="1" applyProtection="1">
      <alignment vertical="center"/>
      <protection locked="0"/>
    </xf>
    <xf numFmtId="0" fontId="11" fillId="0" borderId="0" xfId="0" applyFont="1" applyFill="1" applyBorder="1" applyAlignment="1" applyProtection="1">
      <alignment vertical="center"/>
      <protection locked="0"/>
    </xf>
    <xf numFmtId="0" fontId="11" fillId="0" borderId="0" xfId="0" applyFont="1" applyAlignment="1" applyProtection="1">
      <alignment vertical="center"/>
      <protection locked="0"/>
    </xf>
    <xf numFmtId="0" fontId="0" fillId="0" borderId="3" xfId="0" applyBorder="1" applyAlignment="1" applyProtection="1">
      <alignment vertical="center"/>
      <protection locked="0"/>
    </xf>
    <xf numFmtId="0" fontId="0" fillId="0" borderId="10" xfId="0" applyBorder="1" applyAlignment="1" applyProtection="1">
      <alignment vertical="center"/>
      <protection locked="0"/>
    </xf>
    <xf numFmtId="0" fontId="0" fillId="0" borderId="0" xfId="0" applyFill="1" applyBorder="1" applyAlignment="1" applyProtection="1">
      <alignment vertical="center"/>
      <protection locked="0"/>
    </xf>
    <xf numFmtId="49" fontId="0" fillId="0" borderId="0" xfId="0" applyNumberFormat="1" applyFill="1" applyAlignment="1" applyProtection="1">
      <alignment vertical="center"/>
      <protection locked="0"/>
    </xf>
    <xf numFmtId="0" fontId="0" fillId="9" borderId="2" xfId="0" applyFill="1" applyBorder="1" applyAlignment="1" applyProtection="1">
      <alignment vertical="center"/>
      <protection locked="0"/>
    </xf>
    <xf numFmtId="0" fontId="0" fillId="9" borderId="4" xfId="0" applyFill="1" applyBorder="1" applyAlignment="1" applyProtection="1">
      <alignment vertical="center"/>
      <protection locked="0"/>
    </xf>
    <xf numFmtId="20" fontId="0" fillId="0" borderId="0" xfId="0" applyNumberFormat="1">
      <alignment vertical="center"/>
    </xf>
    <xf numFmtId="182" fontId="0" fillId="9" borderId="0" xfId="0" applyNumberFormat="1" applyFill="1" applyAlignment="1">
      <alignment horizontal="center" vertical="center"/>
    </xf>
    <xf numFmtId="182" fontId="13" fillId="13" borderId="40" xfId="0" applyNumberFormat="1" applyFont="1" applyFill="1" applyBorder="1" applyAlignment="1">
      <alignment horizontal="center" vertical="center"/>
    </xf>
    <xf numFmtId="182" fontId="13" fillId="13" borderId="43" xfId="0" applyNumberFormat="1" applyFont="1" applyFill="1" applyBorder="1" applyAlignment="1">
      <alignment horizontal="center" vertical="center"/>
    </xf>
    <xf numFmtId="182" fontId="13" fillId="13" borderId="44" xfId="0" applyNumberFormat="1" applyFont="1" applyFill="1" applyBorder="1" applyAlignment="1">
      <alignment horizontal="center" vertical="center"/>
    </xf>
    <xf numFmtId="0" fontId="0" fillId="5" borderId="0" xfId="0" applyNumberFormat="1" applyFill="1" applyAlignment="1">
      <alignment horizontal="center" vertical="center"/>
    </xf>
    <xf numFmtId="0" fontId="0" fillId="5" borderId="0" xfId="0" applyNumberFormat="1" applyFill="1" applyAlignment="1">
      <alignment vertical="center"/>
    </xf>
    <xf numFmtId="0" fontId="0" fillId="5" borderId="0" xfId="0" applyFill="1" applyAlignment="1">
      <alignment vertical="center"/>
    </xf>
    <xf numFmtId="0" fontId="0" fillId="5" borderId="0" xfId="0" applyFill="1" applyAlignment="1">
      <alignment horizontal="center" vertical="center"/>
    </xf>
    <xf numFmtId="186" fontId="0" fillId="5" borderId="0" xfId="0" applyNumberFormat="1" applyFill="1" applyAlignment="1">
      <alignment horizontal="center" vertical="center"/>
    </xf>
    <xf numFmtId="14" fontId="0" fillId="5" borderId="0" xfId="0" applyNumberFormat="1" applyFill="1" applyAlignment="1">
      <alignment horizontal="center" vertical="center"/>
    </xf>
    <xf numFmtId="182" fontId="0" fillId="5" borderId="8" xfId="0" applyNumberFormat="1" applyFill="1" applyBorder="1" applyAlignment="1">
      <alignment horizontal="center" vertical="center" wrapText="1"/>
    </xf>
    <xf numFmtId="182" fontId="0" fillId="5" borderId="37" xfId="0" applyNumberFormat="1" applyFill="1" applyBorder="1" applyAlignment="1">
      <alignment horizontal="center" vertical="center" wrapText="1"/>
    </xf>
    <xf numFmtId="182" fontId="0" fillId="13" borderId="8" xfId="0" applyNumberFormat="1" applyFont="1" applyFill="1" applyBorder="1" applyAlignment="1">
      <alignment horizontal="center" vertical="center" wrapText="1"/>
    </xf>
    <xf numFmtId="0" fontId="24" fillId="0" borderId="0" xfId="0" applyFont="1" applyFill="1" applyAlignment="1">
      <alignment vertical="center"/>
    </xf>
    <xf numFmtId="179" fontId="16" fillId="0" borderId="3" xfId="0" applyNumberFormat="1" applyFont="1" applyFill="1" applyBorder="1" applyAlignment="1" applyProtection="1">
      <alignment horizontal="center" vertical="center"/>
      <protection locked="0"/>
    </xf>
    <xf numFmtId="0" fontId="11" fillId="5" borderId="6" xfId="0" applyFont="1" applyFill="1" applyBorder="1" applyAlignment="1" applyProtection="1">
      <alignment horizontal="center" vertical="center"/>
      <protection locked="0"/>
    </xf>
    <xf numFmtId="190" fontId="16" fillId="0" borderId="3" xfId="0" applyNumberFormat="1" applyFont="1" applyBorder="1" applyAlignment="1" applyProtection="1">
      <alignment horizontal="center" vertical="center" shrinkToFit="1"/>
      <protection locked="0"/>
    </xf>
    <xf numFmtId="0" fontId="0" fillId="3" borderId="0" xfId="0" applyFill="1">
      <alignment vertical="center"/>
    </xf>
    <xf numFmtId="0" fontId="0" fillId="0" borderId="0" xfId="0" applyAlignment="1">
      <alignment vertical="center" shrinkToFit="1"/>
    </xf>
    <xf numFmtId="0" fontId="11" fillId="0" borderId="0" xfId="0" applyFont="1" applyFill="1" applyBorder="1" applyAlignment="1" applyProtection="1">
      <alignment vertical="center" shrinkToFit="1"/>
      <protection locked="0"/>
    </xf>
    <xf numFmtId="0" fontId="0" fillId="0" borderId="0" xfId="0" applyAlignment="1" applyProtection="1">
      <alignment vertical="center" shrinkToFit="1"/>
      <protection locked="0"/>
    </xf>
    <xf numFmtId="189" fontId="16" fillId="0" borderId="3" xfId="0" applyNumberFormat="1" applyFont="1" applyFill="1" applyBorder="1" applyAlignment="1" applyProtection="1">
      <alignment horizontal="center" vertical="center" shrinkToFit="1"/>
      <protection locked="0"/>
    </xf>
    <xf numFmtId="0" fontId="16" fillId="0" borderId="3" xfId="0" applyNumberFormat="1" applyFont="1" applyFill="1" applyBorder="1" applyAlignment="1" applyProtection="1">
      <alignment horizontal="center" vertical="center" shrinkToFit="1"/>
      <protection locked="0"/>
    </xf>
    <xf numFmtId="190" fontId="0" fillId="0" borderId="0" xfId="0" applyNumberFormat="1" applyAlignment="1">
      <alignment vertical="center" shrinkToFit="1"/>
    </xf>
    <xf numFmtId="0" fontId="0" fillId="0" borderId="3" xfId="0" applyNumberFormat="1" applyBorder="1" applyAlignment="1">
      <alignment vertical="center" shrinkToFit="1"/>
    </xf>
    <xf numFmtId="0" fontId="0" fillId="0" borderId="0" xfId="0" applyFill="1" applyBorder="1" applyAlignment="1" applyProtection="1">
      <alignment vertical="center" shrinkToFit="1"/>
      <protection locked="0"/>
    </xf>
    <xf numFmtId="0" fontId="0" fillId="7" borderId="0" xfId="0" applyNumberFormat="1" applyFill="1" applyAlignment="1">
      <alignment horizontal="center" vertical="center"/>
    </xf>
    <xf numFmtId="0" fontId="0" fillId="7" borderId="0" xfId="0" applyFill="1" applyAlignment="1">
      <alignment horizontal="center" vertical="center"/>
    </xf>
    <xf numFmtId="0" fontId="13" fillId="0" borderId="12" xfId="0" applyFont="1" applyFill="1" applyBorder="1" applyAlignment="1">
      <alignment horizontal="center" vertical="center" shrinkToFit="1"/>
    </xf>
    <xf numFmtId="0" fontId="13" fillId="0" borderId="12" xfId="0" applyFont="1" applyFill="1" applyBorder="1" applyAlignment="1">
      <alignment vertical="center" shrinkToFit="1"/>
    </xf>
    <xf numFmtId="187" fontId="25" fillId="0" borderId="12" xfId="0" applyNumberFormat="1" applyFont="1" applyFill="1" applyBorder="1" applyAlignment="1">
      <alignment vertical="center" shrinkToFit="1"/>
    </xf>
    <xf numFmtId="0" fontId="13" fillId="0" borderId="12" xfId="0" applyNumberFormat="1" applyFont="1" applyFill="1" applyBorder="1" applyAlignment="1">
      <alignment vertical="center" shrinkToFit="1"/>
    </xf>
    <xf numFmtId="187" fontId="13" fillId="0" borderId="12" xfId="0" applyNumberFormat="1" applyFont="1" applyFill="1" applyBorder="1" applyAlignment="1">
      <alignment vertical="center" shrinkToFit="1"/>
    </xf>
    <xf numFmtId="0" fontId="13" fillId="0" borderId="0" xfId="0" applyFont="1" applyFill="1" applyAlignment="1">
      <alignment vertical="center"/>
    </xf>
    <xf numFmtId="182" fontId="13" fillId="0" borderId="12" xfId="0" applyNumberFormat="1" applyFont="1" applyFill="1" applyBorder="1" applyAlignment="1">
      <alignment vertical="center"/>
    </xf>
    <xf numFmtId="187" fontId="13" fillId="0" borderId="12" xfId="0" applyNumberFormat="1" applyFont="1" applyFill="1" applyBorder="1" applyAlignment="1">
      <alignment vertical="center"/>
    </xf>
    <xf numFmtId="49" fontId="26" fillId="2" borderId="5" xfId="0" applyNumberFormat="1" applyFont="1" applyFill="1" applyBorder="1" applyAlignment="1" applyProtection="1">
      <alignment horizontal="center" vertical="center" wrapText="1"/>
      <protection locked="0"/>
    </xf>
    <xf numFmtId="187" fontId="0" fillId="3" borderId="12" xfId="0" applyNumberFormat="1" applyFont="1" applyFill="1" applyBorder="1" applyAlignment="1">
      <alignment horizontal="center" vertical="center"/>
    </xf>
    <xf numFmtId="182" fontId="24" fillId="0" borderId="32" xfId="0" applyNumberFormat="1" applyFont="1" applyFill="1" applyBorder="1" applyAlignment="1">
      <alignment vertical="center"/>
    </xf>
    <xf numFmtId="182" fontId="5" fillId="0" borderId="32" xfId="0" applyNumberFormat="1" applyFont="1" applyFill="1" applyBorder="1" applyAlignment="1">
      <alignment horizontal="center" vertical="center"/>
    </xf>
    <xf numFmtId="182" fontId="5" fillId="0" borderId="32" xfId="0" applyNumberFormat="1" applyFont="1" applyFill="1" applyBorder="1" applyAlignment="1">
      <alignment vertical="center"/>
    </xf>
    <xf numFmtId="182" fontId="18" fillId="0" borderId="32" xfId="0" applyNumberFormat="1" applyFont="1" applyFill="1" applyBorder="1" applyAlignment="1">
      <alignment horizontal="center" vertical="top" wrapText="1"/>
    </xf>
    <xf numFmtId="182" fontId="18" fillId="0" borderId="34" xfId="0" applyNumberFormat="1" applyFont="1" applyFill="1" applyBorder="1" applyAlignment="1">
      <alignment horizontal="center" vertical="top" wrapText="1"/>
    </xf>
    <xf numFmtId="182" fontId="18" fillId="3" borderId="35" xfId="0" applyNumberFormat="1" applyFont="1" applyFill="1" applyBorder="1" applyAlignment="1">
      <alignment horizontal="center" vertical="top" wrapText="1"/>
    </xf>
    <xf numFmtId="0" fontId="0" fillId="13" borderId="10" xfId="0" quotePrefix="1" applyFill="1" applyBorder="1" applyAlignment="1">
      <alignment vertical="top"/>
    </xf>
    <xf numFmtId="0" fontId="0" fillId="13" borderId="10" xfId="0" applyFill="1" applyBorder="1" applyAlignment="1">
      <alignment vertical="top"/>
    </xf>
    <xf numFmtId="0" fontId="0" fillId="0" borderId="10" xfId="0" applyFill="1" applyBorder="1" applyAlignment="1">
      <alignment vertical="top"/>
    </xf>
    <xf numFmtId="0" fontId="0" fillId="0" borderId="7" xfId="0" applyFill="1" applyBorder="1" applyAlignment="1">
      <alignment vertical="top"/>
    </xf>
    <xf numFmtId="0" fontId="0" fillId="13" borderId="7" xfId="0" applyFill="1" applyBorder="1" applyAlignment="1">
      <alignment vertical="top"/>
    </xf>
    <xf numFmtId="14" fontId="0" fillId="0" borderId="10" xfId="0" applyNumberFormat="1" applyFill="1" applyBorder="1" applyAlignment="1">
      <alignment vertical="top"/>
    </xf>
    <xf numFmtId="14" fontId="0" fillId="0" borderId="7" xfId="0" applyNumberFormat="1" applyFill="1" applyBorder="1" applyAlignment="1">
      <alignment vertical="top"/>
    </xf>
    <xf numFmtId="0" fontId="0" fillId="0" borderId="47" xfId="0" applyFill="1" applyBorder="1" applyAlignment="1">
      <alignment vertical="top"/>
    </xf>
    <xf numFmtId="0" fontId="0" fillId="3" borderId="0" xfId="0" applyNumberFormat="1" applyFill="1" applyAlignment="1">
      <alignment horizontal="center" vertical="center"/>
    </xf>
    <xf numFmtId="49" fontId="17" fillId="3" borderId="3" xfId="0" quotePrefix="1" applyNumberFormat="1" applyFont="1" applyFill="1" applyBorder="1" applyAlignment="1" applyProtection="1">
      <alignment horizontal="center" vertical="center"/>
      <protection locked="0"/>
    </xf>
    <xf numFmtId="49" fontId="27" fillId="4" borderId="3" xfId="0" applyNumberFormat="1" applyFont="1" applyFill="1" applyBorder="1" applyAlignment="1" applyProtection="1">
      <alignment horizontal="center" vertical="center"/>
      <protection locked="0"/>
    </xf>
    <xf numFmtId="49" fontId="27" fillId="0" borderId="10" xfId="0" applyNumberFormat="1" applyFont="1" applyBorder="1" applyAlignment="1" applyProtection="1">
      <alignment vertical="center"/>
      <protection locked="0"/>
    </xf>
    <xf numFmtId="49" fontId="27" fillId="0" borderId="0" xfId="0" applyNumberFormat="1" applyFont="1" applyAlignment="1" applyProtection="1">
      <alignment horizontal="center" vertical="center"/>
      <protection locked="0"/>
    </xf>
    <xf numFmtId="49" fontId="27" fillId="0" borderId="0" xfId="0" applyNumberFormat="1" applyFont="1" applyFill="1" applyBorder="1" applyAlignment="1" applyProtection="1">
      <alignment vertical="center"/>
      <protection locked="0"/>
    </xf>
    <xf numFmtId="49" fontId="28" fillId="0" borderId="0" xfId="0" applyNumberFormat="1" applyFont="1" applyFill="1" applyBorder="1" applyAlignment="1" applyProtection="1">
      <alignment horizontal="center" vertical="center"/>
      <protection locked="0"/>
    </xf>
    <xf numFmtId="49" fontId="29" fillId="3" borderId="3" xfId="0" applyNumberFormat="1" applyFont="1" applyFill="1" applyBorder="1" applyAlignment="1" applyProtection="1">
      <alignment horizontal="center" vertical="center"/>
      <protection locked="0"/>
    </xf>
    <xf numFmtId="49" fontId="29" fillId="0" borderId="10" xfId="0" applyNumberFormat="1" applyFont="1" applyBorder="1" applyAlignment="1" applyProtection="1">
      <alignment vertical="center"/>
      <protection locked="0"/>
    </xf>
    <xf numFmtId="49" fontId="29" fillId="0" borderId="0" xfId="0" applyNumberFormat="1" applyFont="1" applyAlignment="1" applyProtection="1">
      <alignment horizontal="center" vertical="center"/>
      <protection locked="0"/>
    </xf>
    <xf numFmtId="49" fontId="29" fillId="0" borderId="0" xfId="0" applyNumberFormat="1" applyFont="1" applyFill="1" applyBorder="1" applyAlignment="1" applyProtection="1">
      <alignment vertical="center"/>
      <protection locked="0"/>
    </xf>
    <xf numFmtId="49" fontId="0" fillId="0" borderId="0" xfId="0" applyNumberFormat="1" applyFill="1" applyAlignment="1">
      <alignment vertical="center"/>
    </xf>
    <xf numFmtId="49" fontId="0" fillId="0" borderId="11" xfId="0" quotePrefix="1" applyNumberFormat="1" applyFill="1" applyBorder="1" applyAlignment="1">
      <alignment vertical="center"/>
    </xf>
    <xf numFmtId="49" fontId="0" fillId="0" borderId="12" xfId="0" quotePrefix="1" applyNumberFormat="1" applyFill="1" applyBorder="1" applyAlignment="1">
      <alignment vertical="center"/>
    </xf>
    <xf numFmtId="49" fontId="0" fillId="0" borderId="15" xfId="0" quotePrefix="1" applyNumberFormat="1" applyFill="1" applyBorder="1" applyAlignment="1">
      <alignment vertical="center"/>
    </xf>
    <xf numFmtId="49" fontId="0" fillId="0" borderId="14" xfId="0" quotePrefix="1" applyNumberFormat="1" applyFill="1" applyBorder="1" applyAlignment="1">
      <alignment vertical="center"/>
    </xf>
    <xf numFmtId="49" fontId="0" fillId="13" borderId="10" xfId="0" quotePrefix="1" applyNumberFormat="1" applyFill="1" applyBorder="1" applyAlignment="1">
      <alignment vertical="center"/>
    </xf>
    <xf numFmtId="49" fontId="0" fillId="13" borderId="7" xfId="0" quotePrefix="1" applyNumberFormat="1" applyFill="1" applyBorder="1" applyAlignment="1">
      <alignment vertical="center"/>
    </xf>
    <xf numFmtId="2" fontId="20" fillId="13" borderId="52" xfId="0" quotePrefix="1" applyNumberFormat="1" applyFont="1" applyFill="1" applyBorder="1" applyAlignment="1">
      <alignment horizontal="center" vertical="center"/>
    </xf>
    <xf numFmtId="183" fontId="20" fillId="13" borderId="53" xfId="0" quotePrefix="1" applyNumberFormat="1" applyFont="1" applyFill="1" applyBorder="1" applyAlignment="1">
      <alignment horizontal="center" vertical="center"/>
    </xf>
    <xf numFmtId="0" fontId="20" fillId="13" borderId="54" xfId="0" quotePrefix="1" applyNumberFormat="1" applyFont="1" applyFill="1" applyBorder="1" applyAlignment="1">
      <alignment horizontal="center" vertical="center"/>
    </xf>
    <xf numFmtId="2" fontId="20" fillId="13" borderId="32" xfId="0" quotePrefix="1" applyNumberFormat="1" applyFont="1" applyFill="1" applyBorder="1" applyAlignment="1">
      <alignment horizontal="center" vertical="center"/>
    </xf>
    <xf numFmtId="183" fontId="20" fillId="13" borderId="0" xfId="0" quotePrefix="1" applyNumberFormat="1" applyFont="1" applyFill="1" applyBorder="1" applyAlignment="1">
      <alignment horizontal="center" vertical="center"/>
    </xf>
    <xf numFmtId="0" fontId="20" fillId="13" borderId="33" xfId="0" quotePrefix="1" applyNumberFormat="1" applyFont="1" applyFill="1" applyBorder="1" applyAlignment="1">
      <alignment horizontal="center" vertical="center"/>
    </xf>
    <xf numFmtId="2" fontId="20" fillId="13" borderId="55" xfId="0" quotePrefix="1" applyNumberFormat="1" applyFont="1" applyFill="1" applyBorder="1" applyAlignment="1">
      <alignment horizontal="center" vertical="center"/>
    </xf>
    <xf numFmtId="183" fontId="20" fillId="13" borderId="51" xfId="0" quotePrefix="1" applyNumberFormat="1" applyFont="1" applyFill="1" applyBorder="1" applyAlignment="1">
      <alignment horizontal="center" vertical="center"/>
    </xf>
    <xf numFmtId="0" fontId="20" fillId="13" borderId="56" xfId="0" quotePrefix="1" applyNumberFormat="1" applyFont="1" applyFill="1" applyBorder="1" applyAlignment="1">
      <alignment horizontal="center" vertical="center"/>
    </xf>
    <xf numFmtId="182" fontId="0" fillId="0" borderId="0" xfId="0" applyNumberFormat="1" applyFill="1" applyAlignment="1">
      <alignment vertical="center"/>
    </xf>
    <xf numFmtId="0" fontId="0" fillId="0" borderId="2" xfId="0" applyFill="1" applyBorder="1" applyAlignment="1">
      <alignment horizontal="center" vertical="center"/>
    </xf>
    <xf numFmtId="0" fontId="0" fillId="0" borderId="1" xfId="0" applyFill="1" applyBorder="1" applyAlignment="1">
      <alignment horizontal="center" vertical="center"/>
    </xf>
    <xf numFmtId="0" fontId="0" fillId="0" borderId="4" xfId="0" applyFill="1" applyBorder="1" applyAlignment="1">
      <alignment horizontal="center" vertical="center"/>
    </xf>
    <xf numFmtId="0" fontId="17" fillId="4" borderId="3" xfId="0" quotePrefix="1" applyNumberFormat="1" applyFont="1" applyFill="1" applyBorder="1" applyAlignment="1" applyProtection="1">
      <alignment horizontal="center" vertical="center"/>
      <protection locked="0"/>
    </xf>
    <xf numFmtId="0" fontId="17" fillId="3" borderId="3" xfId="0" quotePrefix="1" applyNumberFormat="1" applyFont="1" applyFill="1" applyBorder="1" applyAlignment="1" applyProtection="1">
      <alignment horizontal="center" vertical="center"/>
      <protection locked="0"/>
    </xf>
    <xf numFmtId="178" fontId="0" fillId="0" borderId="0" xfId="0" applyNumberFormat="1" applyFill="1" applyBorder="1" applyAlignment="1">
      <alignment horizontal="center" vertical="center" shrinkToFit="1"/>
    </xf>
    <xf numFmtId="0" fontId="0" fillId="0" borderId="0" xfId="0" applyFill="1" applyBorder="1" applyAlignment="1">
      <alignment horizontal="center" vertical="center"/>
    </xf>
    <xf numFmtId="182" fontId="18" fillId="0" borderId="0" xfId="0" applyNumberFormat="1" applyFont="1" applyFill="1" applyBorder="1" applyAlignment="1">
      <alignment horizontal="center" vertical="top" wrapText="1"/>
    </xf>
    <xf numFmtId="182" fontId="0" fillId="14" borderId="11" xfId="0" quotePrefix="1" applyNumberFormat="1" applyFont="1" applyFill="1" applyBorder="1" applyAlignment="1">
      <alignment horizontal="center" vertical="center"/>
    </xf>
    <xf numFmtId="182" fontId="31" fillId="14" borderId="12" xfId="0" quotePrefix="1" applyNumberFormat="1" applyFont="1" applyFill="1" applyBorder="1" applyAlignment="1">
      <alignment horizontal="center" vertical="center"/>
    </xf>
    <xf numFmtId="182" fontId="31" fillId="14" borderId="15" xfId="0" quotePrefix="1" applyNumberFormat="1" applyFont="1" applyFill="1" applyBorder="1" applyAlignment="1">
      <alignment horizontal="center" vertical="center"/>
    </xf>
    <xf numFmtId="182" fontId="31" fillId="14" borderId="11" xfId="0" quotePrefix="1" applyNumberFormat="1" applyFont="1" applyFill="1" applyBorder="1" applyAlignment="1">
      <alignment horizontal="center" vertical="center"/>
    </xf>
    <xf numFmtId="182" fontId="31" fillId="14" borderId="14" xfId="0" quotePrefix="1" applyNumberFormat="1" applyFont="1" applyFill="1" applyBorder="1" applyAlignment="1">
      <alignment horizontal="center" vertical="center"/>
    </xf>
    <xf numFmtId="182" fontId="31" fillId="14" borderId="10" xfId="0" quotePrefix="1" applyNumberFormat="1" applyFont="1" applyFill="1" applyBorder="1" applyAlignment="1">
      <alignment horizontal="center" vertical="center"/>
    </xf>
    <xf numFmtId="182" fontId="31" fillId="14" borderId="7" xfId="0" quotePrefix="1" applyNumberFormat="1" applyFont="1" applyFill="1" applyBorder="1" applyAlignment="1">
      <alignment horizontal="center" vertical="center"/>
    </xf>
    <xf numFmtId="182" fontId="0" fillId="14" borderId="8" xfId="0" applyNumberFormat="1" applyFill="1" applyBorder="1" applyAlignment="1">
      <alignment horizontal="center" vertical="center" wrapText="1"/>
    </xf>
    <xf numFmtId="187" fontId="13" fillId="0" borderId="0" xfId="0" applyNumberFormat="1" applyFont="1" applyFill="1" applyAlignment="1">
      <alignment horizontal="left" vertical="center"/>
    </xf>
    <xf numFmtId="184" fontId="0" fillId="0" borderId="3" xfId="0" applyNumberFormat="1" applyFont="1" applyBorder="1">
      <alignment vertical="center"/>
    </xf>
    <xf numFmtId="0" fontId="0" fillId="0" borderId="3" xfId="0" applyFont="1" applyBorder="1">
      <alignment vertical="center"/>
    </xf>
    <xf numFmtId="20" fontId="0" fillId="0" borderId="3" xfId="0" applyNumberFormat="1" applyFont="1" applyBorder="1">
      <alignment vertical="center"/>
    </xf>
    <xf numFmtId="187" fontId="32" fillId="5" borderId="7" xfId="0" applyNumberFormat="1" applyFont="1" applyFill="1" applyBorder="1" applyAlignment="1">
      <alignment horizontal="center" vertical="center" wrapText="1" shrinkToFit="1"/>
    </xf>
    <xf numFmtId="0" fontId="0" fillId="0" borderId="0" xfId="0" applyFont="1" applyBorder="1">
      <alignment vertical="center"/>
    </xf>
    <xf numFmtId="20" fontId="0" fillId="0" borderId="0" xfId="0" applyNumberFormat="1" applyFont="1" applyBorder="1">
      <alignment vertical="center"/>
    </xf>
    <xf numFmtId="0" fontId="13" fillId="0" borderId="0" xfId="0" applyNumberFormat="1" applyFont="1" applyAlignment="1">
      <alignment vertical="center"/>
    </xf>
    <xf numFmtId="0" fontId="13" fillId="0" borderId="0" xfId="0" applyNumberFormat="1" applyFont="1" applyAlignment="1">
      <alignment horizontal="center" vertical="center"/>
    </xf>
    <xf numFmtId="0" fontId="13" fillId="0" borderId="0" xfId="0" applyNumberFormat="1" applyFont="1" applyAlignment="1">
      <alignment horizontal="center" vertical="center" shrinkToFit="1"/>
    </xf>
    <xf numFmtId="0" fontId="13" fillId="0" borderId="0" xfId="0" applyNumberFormat="1" applyFont="1" applyFill="1" applyAlignment="1">
      <alignment vertical="center"/>
    </xf>
    <xf numFmtId="0" fontId="0" fillId="13" borderId="10" xfId="0" applyFill="1" applyBorder="1" applyAlignment="1">
      <alignment horizontal="right" vertical="center"/>
    </xf>
    <xf numFmtId="187" fontId="13" fillId="5" borderId="2" xfId="0" applyNumberFormat="1" applyFont="1" applyFill="1" applyBorder="1" applyAlignment="1">
      <alignment vertical="center" shrinkToFit="1"/>
    </xf>
    <xf numFmtId="187" fontId="13" fillId="5" borderId="1" xfId="0" applyNumberFormat="1" applyFont="1" applyFill="1" applyBorder="1" applyAlignment="1">
      <alignment vertical="center" shrinkToFit="1"/>
    </xf>
    <xf numFmtId="187" fontId="13" fillId="5" borderId="4" xfId="0" applyNumberFormat="1" applyFont="1" applyFill="1" applyBorder="1" applyAlignment="1">
      <alignment vertical="center" shrinkToFit="1"/>
    </xf>
    <xf numFmtId="14" fontId="0" fillId="0" borderId="11" xfId="0" applyNumberFormat="1" applyFill="1" applyBorder="1" applyAlignment="1">
      <alignment horizontal="center" vertical="center"/>
    </xf>
    <xf numFmtId="14" fontId="0" fillId="0" borderId="12" xfId="0" applyNumberFormat="1" applyFill="1" applyBorder="1" applyAlignment="1">
      <alignment horizontal="center" vertical="center"/>
    </xf>
    <xf numFmtId="14" fontId="0" fillId="0" borderId="15" xfId="0" applyNumberFormat="1" applyFill="1" applyBorder="1" applyAlignment="1">
      <alignment horizontal="center" vertical="center"/>
    </xf>
    <xf numFmtId="183" fontId="0" fillId="7" borderId="0" xfId="0" applyNumberFormat="1" applyFill="1" applyAlignment="1">
      <alignment vertical="center"/>
    </xf>
    <xf numFmtId="183" fontId="0" fillId="0" borderId="8" xfId="0" applyNumberFormat="1" applyFill="1" applyBorder="1" applyAlignment="1">
      <alignment horizontal="center" vertical="center" wrapText="1"/>
    </xf>
    <xf numFmtId="183" fontId="0" fillId="0" borderId="11" xfId="0" applyNumberFormat="1" applyFont="1" applyFill="1" applyBorder="1" applyAlignment="1">
      <alignment horizontal="center" vertical="center"/>
    </xf>
    <xf numFmtId="183" fontId="0" fillId="0" borderId="12" xfId="0" applyNumberFormat="1" applyFont="1" applyFill="1" applyBorder="1" applyAlignment="1">
      <alignment horizontal="center" vertical="center"/>
    </xf>
    <xf numFmtId="183" fontId="0" fillId="0" borderId="15" xfId="0" applyNumberFormat="1" applyFont="1" applyFill="1" applyBorder="1" applyAlignment="1">
      <alignment horizontal="center" vertical="center"/>
    </xf>
    <xf numFmtId="183" fontId="0" fillId="0" borderId="14" xfId="0" applyNumberFormat="1" applyFont="1" applyFill="1" applyBorder="1" applyAlignment="1">
      <alignment horizontal="center" vertical="center"/>
    </xf>
    <xf numFmtId="183" fontId="0" fillId="13" borderId="10" xfId="0" applyNumberFormat="1" applyFont="1" applyFill="1" applyBorder="1" applyAlignment="1">
      <alignment horizontal="center" vertical="center"/>
    </xf>
    <xf numFmtId="183" fontId="0" fillId="13" borderId="7" xfId="0" applyNumberFormat="1" applyFont="1" applyFill="1" applyBorder="1" applyAlignment="1">
      <alignment horizontal="center" vertical="center"/>
    </xf>
    <xf numFmtId="49" fontId="27" fillId="15" borderId="3" xfId="0" applyNumberFormat="1" applyFont="1" applyFill="1" applyBorder="1" applyAlignment="1" applyProtection="1">
      <alignment vertical="center"/>
      <protection locked="0"/>
    </xf>
    <xf numFmtId="49" fontId="29" fillId="15" borderId="3" xfId="0" applyNumberFormat="1" applyFont="1" applyFill="1" applyBorder="1" applyAlignment="1" applyProtection="1">
      <alignment vertical="center"/>
      <protection locked="0"/>
    </xf>
    <xf numFmtId="49" fontId="8" fillId="15" borderId="5" xfId="0" applyNumberFormat="1" applyFont="1" applyFill="1" applyBorder="1" applyAlignment="1" applyProtection="1">
      <alignment horizontal="center" vertical="center" wrapText="1"/>
      <protection locked="0"/>
    </xf>
    <xf numFmtId="49" fontId="26" fillId="15" borderId="6" xfId="0" applyNumberFormat="1" applyFont="1" applyFill="1" applyBorder="1" applyAlignment="1" applyProtection="1">
      <alignment horizontal="center" vertical="center"/>
      <protection locked="0"/>
    </xf>
    <xf numFmtId="0" fontId="15" fillId="16" borderId="3" xfId="0" quotePrefix="1" applyNumberFormat="1" applyFont="1" applyFill="1" applyBorder="1" applyAlignment="1" applyProtection="1">
      <alignment horizontal="center" vertical="center"/>
      <protection locked="0"/>
    </xf>
    <xf numFmtId="49" fontId="17" fillId="16" borderId="3" xfId="0" quotePrefix="1" applyNumberFormat="1" applyFont="1" applyFill="1" applyBorder="1" applyAlignment="1" applyProtection="1">
      <alignment horizontal="center" vertical="center"/>
      <protection locked="0"/>
    </xf>
    <xf numFmtId="49" fontId="15" fillId="16" borderId="3" xfId="0" quotePrefix="1" applyNumberFormat="1" applyFont="1" applyFill="1" applyBorder="1" applyAlignment="1" applyProtection="1">
      <alignment horizontal="center" vertical="center"/>
      <protection locked="0"/>
    </xf>
    <xf numFmtId="0" fontId="0" fillId="4" borderId="0" xfId="0" applyFont="1" applyFill="1" applyAlignment="1">
      <alignment horizontal="center"/>
    </xf>
    <xf numFmtId="20" fontId="0" fillId="4" borderId="3" xfId="0" applyNumberFormat="1" applyFont="1" applyFill="1" applyBorder="1">
      <alignment vertical="center"/>
    </xf>
    <xf numFmtId="46" fontId="0" fillId="0" borderId="0" xfId="0" applyNumberFormat="1">
      <alignment vertical="center"/>
    </xf>
    <xf numFmtId="191" fontId="0" fillId="3" borderId="11" xfId="0" applyNumberFormat="1" applyFont="1" applyFill="1" applyBorder="1" applyAlignment="1">
      <alignment horizontal="center" vertical="center"/>
    </xf>
    <xf numFmtId="191" fontId="0" fillId="3" borderId="15" xfId="0" applyNumberFormat="1" applyFont="1" applyFill="1" applyBorder="1" applyAlignment="1">
      <alignment horizontal="center" vertical="center"/>
    </xf>
    <xf numFmtId="191" fontId="0" fillId="3" borderId="38" xfId="0" applyNumberFormat="1" applyFont="1" applyFill="1" applyBorder="1" applyAlignment="1">
      <alignment horizontal="center" vertical="center"/>
    </xf>
    <xf numFmtId="191" fontId="0" fillId="3" borderId="61" xfId="0" applyNumberFormat="1" applyFont="1" applyFill="1" applyBorder="1" applyAlignment="1">
      <alignment horizontal="center" vertical="center"/>
    </xf>
    <xf numFmtId="191" fontId="0" fillId="3" borderId="42" xfId="0" applyNumberFormat="1" applyFont="1" applyFill="1" applyBorder="1" applyAlignment="1">
      <alignment horizontal="center" vertical="center"/>
    </xf>
    <xf numFmtId="182" fontId="0" fillId="3" borderId="38" xfId="0" applyNumberFormat="1" applyFont="1" applyFill="1" applyBorder="1" applyAlignment="1">
      <alignment horizontal="center" vertical="center"/>
    </xf>
    <xf numFmtId="182" fontId="0" fillId="3" borderId="45" xfId="0" applyNumberFormat="1" applyFont="1" applyFill="1" applyBorder="1" applyAlignment="1">
      <alignment horizontal="center" vertical="center"/>
    </xf>
    <xf numFmtId="176" fontId="0" fillId="3" borderId="60" xfId="0" applyNumberFormat="1" applyFont="1" applyFill="1" applyBorder="1" applyAlignment="1">
      <alignment horizontal="center" vertical="center"/>
    </xf>
    <xf numFmtId="176" fontId="0" fillId="3" borderId="62" xfId="0" applyNumberFormat="1" applyFont="1" applyFill="1" applyBorder="1" applyAlignment="1">
      <alignment horizontal="center" vertical="center"/>
    </xf>
    <xf numFmtId="176" fontId="0" fillId="3" borderId="63" xfId="0" applyNumberFormat="1" applyFont="1" applyFill="1" applyBorder="1" applyAlignment="1">
      <alignment horizontal="center" vertical="center"/>
    </xf>
    <xf numFmtId="191" fontId="0" fillId="3" borderId="39" xfId="0" applyNumberFormat="1" applyFont="1" applyFill="1" applyBorder="1" applyAlignment="1">
      <alignment horizontal="center" vertical="center"/>
    </xf>
    <xf numFmtId="0" fontId="0" fillId="4" borderId="37" xfId="0" applyFill="1" applyBorder="1" applyAlignment="1">
      <alignment horizontal="center" vertical="center"/>
    </xf>
    <xf numFmtId="0" fontId="0" fillId="8" borderId="64" xfId="0" applyFill="1" applyBorder="1" applyAlignment="1">
      <alignment horizontal="center" vertical="center"/>
    </xf>
    <xf numFmtId="0" fontId="7" fillId="9" borderId="0" xfId="0" applyNumberFormat="1" applyFont="1" applyFill="1" applyAlignment="1">
      <alignment horizontal="center" vertical="center"/>
    </xf>
    <xf numFmtId="0" fontId="7" fillId="4" borderId="0" xfId="0" applyFont="1" applyFill="1" applyBorder="1" applyAlignment="1">
      <alignment horizontal="center" vertical="center"/>
    </xf>
    <xf numFmtId="0" fontId="0" fillId="0" borderId="0" xfId="0" applyFill="1" applyAlignment="1">
      <alignment horizontal="left" vertical="center"/>
    </xf>
    <xf numFmtId="0" fontId="0" fillId="0" borderId="32" xfId="0" applyNumberFormat="1" applyFill="1" applyBorder="1" applyAlignment="1">
      <alignment horizontal="center" vertical="center"/>
    </xf>
    <xf numFmtId="0" fontId="0" fillId="5" borderId="34" xfId="0" applyNumberFormat="1" applyFill="1" applyBorder="1" applyAlignment="1">
      <alignment horizontal="center" vertical="center"/>
    </xf>
    <xf numFmtId="49" fontId="0" fillId="3" borderId="12" xfId="0" quotePrefix="1" applyNumberFormat="1" applyFill="1" applyBorder="1" applyAlignment="1">
      <alignment horizontal="center" vertical="center"/>
    </xf>
    <xf numFmtId="0" fontId="0" fillId="3" borderId="12" xfId="0" quotePrefix="1" applyNumberFormat="1" applyFill="1" applyBorder="1" applyAlignment="1">
      <alignment horizontal="center" vertical="center"/>
    </xf>
    <xf numFmtId="0" fontId="0" fillId="3" borderId="15" xfId="0" quotePrefix="1" applyNumberFormat="1" applyFill="1" applyBorder="1" applyAlignment="1">
      <alignment horizontal="center" vertical="center"/>
    </xf>
    <xf numFmtId="0" fontId="0" fillId="3" borderId="11" xfId="0" quotePrefix="1" applyNumberFormat="1" applyFill="1" applyBorder="1" applyAlignment="1">
      <alignment horizontal="center" vertical="center"/>
    </xf>
    <xf numFmtId="0" fontId="0" fillId="3" borderId="14" xfId="0" quotePrefix="1" applyNumberFormat="1" applyFill="1" applyBorder="1" applyAlignment="1">
      <alignment horizontal="center" vertical="center"/>
    </xf>
    <xf numFmtId="0" fontId="0" fillId="13" borderId="10" xfId="0" quotePrefix="1" applyNumberFormat="1" applyFill="1" applyBorder="1" applyAlignment="1">
      <alignment horizontal="center" vertical="center"/>
    </xf>
    <xf numFmtId="0" fontId="0" fillId="13" borderId="7" xfId="0" quotePrefix="1" applyNumberFormat="1" applyFill="1" applyBorder="1" applyAlignment="1">
      <alignment horizontal="center" vertical="center"/>
    </xf>
    <xf numFmtId="0" fontId="7" fillId="2" borderId="5" xfId="0" applyFont="1" applyFill="1" applyBorder="1" applyAlignment="1" applyProtection="1">
      <alignment horizontal="center" vertical="center"/>
      <protection locked="0"/>
    </xf>
    <xf numFmtId="0" fontId="7" fillId="2" borderId="6" xfId="0" applyFont="1" applyFill="1" applyBorder="1" applyAlignment="1" applyProtection="1">
      <alignment horizontal="center" vertical="center"/>
      <protection locked="0"/>
    </xf>
    <xf numFmtId="0" fontId="33" fillId="10" borderId="1" xfId="6" applyFill="1" applyBorder="1" applyAlignment="1" applyProtection="1">
      <alignment vertical="center"/>
      <protection locked="0"/>
    </xf>
    <xf numFmtId="0" fontId="0" fillId="10" borderId="1" xfId="0" applyFill="1" applyBorder="1" applyAlignment="1" applyProtection="1">
      <alignment vertical="center"/>
      <protection locked="0"/>
    </xf>
    <xf numFmtId="0" fontId="0" fillId="10" borderId="4" xfId="0" applyFill="1" applyBorder="1" applyAlignment="1" applyProtection="1">
      <alignment vertical="center"/>
      <protection locked="0"/>
    </xf>
    <xf numFmtId="188" fontId="0" fillId="10" borderId="2" xfId="0" quotePrefix="1" applyNumberFormat="1" applyFill="1" applyBorder="1" applyAlignment="1" applyProtection="1">
      <alignment horizontal="center" vertical="center"/>
      <protection hidden="1"/>
    </xf>
    <xf numFmtId="188" fontId="0" fillId="10" borderId="1" xfId="0" applyNumberFormat="1" applyFill="1" applyBorder="1" applyAlignment="1" applyProtection="1">
      <alignment horizontal="center" vertical="center"/>
      <protection hidden="1"/>
    </xf>
    <xf numFmtId="188" fontId="0" fillId="10" borderId="4" xfId="0" applyNumberFormat="1" applyFill="1" applyBorder="1" applyAlignment="1" applyProtection="1">
      <alignment horizontal="center" vertical="center"/>
      <protection hidden="1"/>
    </xf>
    <xf numFmtId="0" fontId="0" fillId="10" borderId="2" xfId="0" quotePrefix="1" applyFill="1" applyBorder="1" applyAlignment="1" applyProtection="1">
      <alignment vertical="center"/>
      <protection locked="0"/>
    </xf>
    <xf numFmtId="0" fontId="0" fillId="10" borderId="1" xfId="0" quotePrefix="1" applyFill="1" applyBorder="1" applyAlignment="1" applyProtection="1">
      <alignment vertical="center"/>
      <protection locked="0"/>
    </xf>
    <xf numFmtId="0" fontId="0" fillId="10" borderId="4" xfId="0" quotePrefix="1" applyFill="1" applyBorder="1" applyAlignment="1" applyProtection="1">
      <alignment vertical="center"/>
      <protection locked="0"/>
    </xf>
    <xf numFmtId="0" fontId="0" fillId="0" borderId="31" xfId="0" applyFont="1" applyBorder="1" applyAlignment="1">
      <alignment horizontal="center" vertical="center"/>
    </xf>
    <xf numFmtId="0" fontId="0" fillId="0" borderId="48" xfId="0" applyFont="1" applyBorder="1" applyAlignment="1">
      <alignment horizontal="center" vertical="center"/>
    </xf>
    <xf numFmtId="0" fontId="0" fillId="0" borderId="36" xfId="0" applyFont="1" applyBorder="1" applyAlignment="1">
      <alignment horizontal="center" vertical="center"/>
    </xf>
    <xf numFmtId="0" fontId="0" fillId="0" borderId="32" xfId="0" applyFont="1" applyBorder="1" applyAlignment="1">
      <alignment horizontal="center" vertical="center"/>
    </xf>
    <xf numFmtId="0" fontId="0" fillId="0" borderId="0" xfId="0" applyFont="1" applyBorder="1" applyAlignment="1">
      <alignment horizontal="center" vertical="center"/>
    </xf>
    <xf numFmtId="0" fontId="0" fillId="0" borderId="33" xfId="0" applyFont="1" applyBorder="1" applyAlignment="1">
      <alignment horizontal="center" vertical="center"/>
    </xf>
    <xf numFmtId="0" fontId="0" fillId="0" borderId="34" xfId="0" applyFont="1" applyBorder="1" applyAlignment="1">
      <alignment horizontal="center" vertical="center"/>
    </xf>
    <xf numFmtId="0" fontId="0" fillId="0" borderId="30" xfId="0" applyFont="1" applyBorder="1" applyAlignment="1">
      <alignment horizontal="center" vertical="center"/>
    </xf>
    <xf numFmtId="0" fontId="0" fillId="0" borderId="35" xfId="0" applyFont="1" applyBorder="1" applyAlignment="1">
      <alignment horizontal="center" vertical="center"/>
    </xf>
    <xf numFmtId="0" fontId="0" fillId="0" borderId="57" xfId="0" applyFon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57" xfId="0" applyFont="1" applyBorder="1" applyAlignment="1">
      <alignment horizontal="left" vertical="top" wrapText="1"/>
    </xf>
    <xf numFmtId="0" fontId="0" fillId="0" borderId="58" xfId="0" applyBorder="1" applyAlignment="1">
      <alignment horizontal="left" vertical="top"/>
    </xf>
    <xf numFmtId="0" fontId="0" fillId="0" borderId="59" xfId="0" applyBorder="1" applyAlignment="1">
      <alignment horizontal="left" vertical="top"/>
    </xf>
    <xf numFmtId="0" fontId="0" fillId="0" borderId="2" xfId="0" applyFont="1" applyBorder="1" applyAlignment="1">
      <alignment vertical="center" wrapText="1"/>
    </xf>
    <xf numFmtId="0" fontId="0" fillId="0" borderId="1" xfId="0" applyFont="1" applyBorder="1" applyAlignment="1">
      <alignment vertical="center"/>
    </xf>
    <xf numFmtId="0" fontId="0" fillId="0" borderId="4" xfId="0" applyFont="1" applyBorder="1" applyAlignment="1">
      <alignment vertical="center"/>
    </xf>
    <xf numFmtId="0" fontId="0" fillId="0" borderId="2" xfId="0" quotePrefix="1" applyFont="1" applyBorder="1" applyAlignment="1">
      <alignment horizontal="center" vertical="center"/>
    </xf>
    <xf numFmtId="0" fontId="0" fillId="0" borderId="1" xfId="0" applyBorder="1" applyAlignment="1">
      <alignment horizontal="center" vertical="center"/>
    </xf>
    <xf numFmtId="0" fontId="0" fillId="0" borderId="4" xfId="0" applyBorder="1" applyAlignment="1">
      <alignment horizontal="center" vertical="center"/>
    </xf>
    <xf numFmtId="31" fontId="0" fillId="0" borderId="2" xfId="0" quotePrefix="1" applyNumberFormat="1" applyBorder="1" applyAlignment="1">
      <alignment horizontal="center" vertical="center"/>
    </xf>
    <xf numFmtId="0" fontId="0" fillId="0" borderId="2" xfId="0" applyBorder="1" applyAlignment="1">
      <alignment horizontal="left" vertical="center"/>
    </xf>
    <xf numFmtId="0" fontId="0" fillId="0" borderId="1"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horizontal="center" vertical="center"/>
    </xf>
    <xf numFmtId="0" fontId="1" fillId="0" borderId="2" xfId="0" applyFont="1" applyBorder="1" applyAlignment="1">
      <alignment horizontal="center" vertical="center"/>
    </xf>
    <xf numFmtId="0" fontId="0" fillId="0" borderId="31" xfId="0" quotePrefix="1" applyFont="1" applyBorder="1" applyAlignment="1">
      <alignment horizontal="center" vertical="center"/>
    </xf>
    <xf numFmtId="0" fontId="0" fillId="0" borderId="48" xfId="0" applyBorder="1" applyAlignment="1">
      <alignment horizontal="center" vertical="center"/>
    </xf>
    <xf numFmtId="0" fontId="0" fillId="0" borderId="36" xfId="0" applyBorder="1" applyAlignment="1">
      <alignment horizontal="center" vertical="center"/>
    </xf>
    <xf numFmtId="31" fontId="0" fillId="0" borderId="31" xfId="0" quotePrefix="1" applyNumberFormat="1" applyBorder="1" applyAlignment="1">
      <alignment horizontal="center" vertical="center"/>
    </xf>
    <xf numFmtId="0" fontId="0" fillId="0" borderId="31" xfId="0" applyBorder="1" applyAlignment="1">
      <alignment horizontal="left" vertical="center" wrapText="1"/>
    </xf>
    <xf numFmtId="0" fontId="0" fillId="0" borderId="48" xfId="0" applyBorder="1" applyAlignment="1">
      <alignment horizontal="left" vertical="center"/>
    </xf>
    <xf numFmtId="0" fontId="0" fillId="0" borderId="36" xfId="0" applyBorder="1" applyAlignment="1">
      <alignment horizontal="left" vertical="center"/>
    </xf>
    <xf numFmtId="0" fontId="0" fillId="0" borderId="31" xfId="0" applyBorder="1" applyAlignment="1">
      <alignment horizontal="center" vertical="center"/>
    </xf>
    <xf numFmtId="0" fontId="0" fillId="0" borderId="2" xfId="0" applyBorder="1" applyAlignment="1">
      <alignment horizontal="left" vertical="center" wrapText="1"/>
    </xf>
    <xf numFmtId="0" fontId="0" fillId="0" borderId="2" xfId="0" applyFont="1" applyBorder="1" applyAlignment="1">
      <alignment horizontal="center" vertical="center"/>
    </xf>
    <xf numFmtId="0" fontId="0" fillId="0" borderId="1" xfId="0" quotePrefix="1" applyFont="1" applyBorder="1" applyAlignment="1">
      <alignment horizontal="center" vertical="center"/>
    </xf>
    <xf numFmtId="0" fontId="0" fillId="0" borderId="4" xfId="0" quotePrefix="1" applyFont="1" applyBorder="1" applyAlignment="1">
      <alignment horizontal="center" vertical="center"/>
    </xf>
    <xf numFmtId="31" fontId="0" fillId="0" borderId="1" xfId="0" quotePrefix="1" applyNumberFormat="1" applyBorder="1" applyAlignment="1">
      <alignment horizontal="center" vertical="center"/>
    </xf>
    <xf numFmtId="31" fontId="0" fillId="0" borderId="4" xfId="0" quotePrefix="1" applyNumberFormat="1" applyBorder="1" applyAlignment="1">
      <alignment horizontal="center" vertical="center"/>
    </xf>
    <xf numFmtId="0" fontId="5" fillId="0" borderId="2" xfId="0" applyFont="1" applyBorder="1" applyAlignment="1">
      <alignment horizontal="left" vertical="center" wrapText="1"/>
    </xf>
    <xf numFmtId="0" fontId="5" fillId="0" borderId="1" xfId="0" applyFont="1" applyBorder="1" applyAlignment="1">
      <alignment horizontal="left" vertical="center" wrapText="1"/>
    </xf>
    <xf numFmtId="0" fontId="5" fillId="0" borderId="4" xfId="0" applyFont="1" applyBorder="1" applyAlignment="1">
      <alignment horizontal="left" vertical="center" wrapText="1"/>
    </xf>
    <xf numFmtId="0" fontId="0" fillId="0" borderId="31" xfId="0" applyFont="1" applyBorder="1" applyAlignment="1">
      <alignment horizontal="left" vertical="center" wrapText="1"/>
    </xf>
    <xf numFmtId="0" fontId="0" fillId="0" borderId="1" xfId="0" applyFont="1" applyBorder="1" applyAlignment="1">
      <alignment horizontal="center" vertical="center"/>
    </xf>
    <xf numFmtId="0" fontId="0" fillId="0" borderId="4" xfId="0" applyFont="1" applyBorder="1" applyAlignment="1">
      <alignment horizontal="center" vertical="center"/>
    </xf>
    <xf numFmtId="0" fontId="1" fillId="0" borderId="2" xfId="0" quotePrefix="1" applyFont="1" applyBorder="1" applyAlignment="1">
      <alignment horizontal="center" vertical="center"/>
    </xf>
    <xf numFmtId="0" fontId="0" fillId="0" borderId="3" xfId="0" applyBorder="1" applyAlignment="1">
      <alignment horizontal="center" vertical="center"/>
    </xf>
    <xf numFmtId="0" fontId="0" fillId="0" borderId="2" xfId="0" quotePrefix="1" applyBorder="1" applyAlignment="1">
      <alignment horizontal="center" vertical="center"/>
    </xf>
    <xf numFmtId="0" fontId="1" fillId="0" borderId="2" xfId="0" applyFont="1" applyBorder="1" applyAlignment="1">
      <alignment horizontal="left" vertical="center"/>
    </xf>
    <xf numFmtId="0" fontId="0" fillId="0" borderId="3" xfId="0" quotePrefix="1" applyBorder="1" applyAlignment="1">
      <alignment horizontal="center" vertical="center"/>
    </xf>
    <xf numFmtId="31" fontId="0" fillId="0" borderId="3" xfId="0" applyNumberFormat="1" applyBorder="1" applyAlignment="1">
      <alignment horizontal="center" vertical="center"/>
    </xf>
    <xf numFmtId="0" fontId="0" fillId="0" borderId="3" xfId="0" applyFont="1" applyBorder="1" applyAlignment="1">
      <alignment horizontal="center" vertical="center"/>
    </xf>
    <xf numFmtId="0" fontId="1" fillId="0" borderId="3" xfId="0" applyFont="1" applyBorder="1" applyAlignment="1">
      <alignment horizontal="center" vertical="center"/>
    </xf>
    <xf numFmtId="0" fontId="11" fillId="0" borderId="3" xfId="0" applyFont="1" applyBorder="1" applyAlignment="1">
      <alignment horizontal="center" vertical="center" wrapText="1"/>
    </xf>
    <xf numFmtId="0" fontId="0" fillId="0" borderId="31" xfId="0" applyFont="1" applyBorder="1" applyAlignment="1">
      <alignment horizontal="left" vertical="center"/>
    </xf>
    <xf numFmtId="0" fontId="1" fillId="0" borderId="31" xfId="0" applyFont="1" applyBorder="1" applyAlignment="1">
      <alignment horizontal="center" vertical="center"/>
    </xf>
    <xf numFmtId="14" fontId="0" fillId="0" borderId="2" xfId="0" applyNumberFormat="1" applyFont="1" applyBorder="1" applyAlignment="1">
      <alignment horizontal="center" vertical="center"/>
    </xf>
    <xf numFmtId="31" fontId="0" fillId="0" borderId="2" xfId="0" applyNumberFormat="1" applyFont="1" applyBorder="1" applyAlignment="1">
      <alignment horizontal="center" vertical="center"/>
    </xf>
    <xf numFmtId="0" fontId="0" fillId="0" borderId="31" xfId="0" applyBorder="1" applyAlignment="1">
      <alignment horizontal="left" vertical="center"/>
    </xf>
    <xf numFmtId="0" fontId="0" fillId="0" borderId="2" xfId="0" applyFont="1" applyBorder="1" applyAlignment="1">
      <alignment horizontal="left" vertical="center" wrapText="1"/>
    </xf>
    <xf numFmtId="0" fontId="0" fillId="0" borderId="2" xfId="0" applyFont="1" applyBorder="1" applyAlignment="1">
      <alignment horizontal="left" vertical="center"/>
    </xf>
    <xf numFmtId="31" fontId="0" fillId="0" borderId="2" xfId="0" quotePrefix="1" applyNumberFormat="1" applyFont="1" applyBorder="1" applyAlignment="1">
      <alignment horizontal="center" vertical="center"/>
    </xf>
    <xf numFmtId="0" fontId="0" fillId="0" borderId="31" xfId="0" quotePrefix="1" applyBorder="1" applyAlignment="1">
      <alignment horizontal="center" vertical="center"/>
    </xf>
    <xf numFmtId="0" fontId="0" fillId="0" borderId="34" xfId="0" quotePrefix="1" applyBorder="1" applyAlignment="1">
      <alignment horizontal="center" vertical="center"/>
    </xf>
    <xf numFmtId="0" fontId="0" fillId="0" borderId="30" xfId="0" applyBorder="1" applyAlignment="1">
      <alignment horizontal="center" vertical="center"/>
    </xf>
    <xf numFmtId="0" fontId="0" fillId="0" borderId="35" xfId="0" applyBorder="1" applyAlignment="1">
      <alignment horizontal="center" vertical="center"/>
    </xf>
    <xf numFmtId="0" fontId="34" fillId="0" borderId="31" xfId="0" quotePrefix="1" applyFont="1" applyBorder="1" applyAlignment="1">
      <alignment horizontal="center" vertical="center"/>
    </xf>
    <xf numFmtId="0" fontId="0" fillId="0" borderId="31" xfId="0" applyBorder="1" applyAlignment="1">
      <alignment horizontal="center" vertical="center" wrapText="1"/>
    </xf>
    <xf numFmtId="0" fontId="0" fillId="0" borderId="34" xfId="0" applyFont="1" applyBorder="1" applyAlignment="1">
      <alignment horizontal="left" vertical="top" wrapText="1"/>
    </xf>
    <xf numFmtId="0" fontId="0" fillId="0" borderId="30" xfId="0" applyBorder="1" applyAlignment="1">
      <alignment horizontal="left" vertical="top"/>
    </xf>
    <xf numFmtId="0" fontId="0" fillId="0" borderId="35" xfId="0" applyBorder="1" applyAlignment="1">
      <alignment horizontal="left" vertical="top"/>
    </xf>
    <xf numFmtId="0" fontId="0" fillId="0" borderId="48" xfId="0" quotePrefix="1" applyFont="1" applyBorder="1" applyAlignment="1">
      <alignment horizontal="center" vertical="center"/>
    </xf>
    <xf numFmtId="0" fontId="0" fillId="0" borderId="36" xfId="0" quotePrefix="1" applyFont="1" applyBorder="1" applyAlignment="1">
      <alignment horizontal="center" vertical="center"/>
    </xf>
    <xf numFmtId="0" fontId="0" fillId="0" borderId="32" xfId="0" quotePrefix="1" applyFont="1" applyBorder="1" applyAlignment="1">
      <alignment horizontal="center" vertical="center"/>
    </xf>
    <xf numFmtId="0" fontId="0" fillId="0" borderId="0" xfId="0" quotePrefix="1" applyFont="1" applyBorder="1" applyAlignment="1">
      <alignment horizontal="center" vertical="center"/>
    </xf>
    <xf numFmtId="0" fontId="0" fillId="0" borderId="33" xfId="0" quotePrefix="1" applyFont="1" applyBorder="1" applyAlignment="1">
      <alignment horizontal="center" vertical="center"/>
    </xf>
    <xf numFmtId="0" fontId="0" fillId="0" borderId="34" xfId="0" quotePrefix="1" applyFont="1" applyBorder="1" applyAlignment="1">
      <alignment horizontal="center" vertical="center"/>
    </xf>
    <xf numFmtId="0" fontId="0" fillId="0" borderId="30" xfId="0" quotePrefix="1" applyFont="1" applyBorder="1" applyAlignment="1">
      <alignment horizontal="center" vertical="center"/>
    </xf>
    <xf numFmtId="0" fontId="0" fillId="0" borderId="35" xfId="0" quotePrefix="1" applyFont="1" applyBorder="1" applyAlignment="1">
      <alignment horizontal="center" vertical="center"/>
    </xf>
    <xf numFmtId="31" fontId="0" fillId="0" borderId="48" xfId="0" quotePrefix="1" applyNumberFormat="1" applyBorder="1" applyAlignment="1">
      <alignment horizontal="center" vertical="center"/>
    </xf>
    <xf numFmtId="31" fontId="0" fillId="0" borderId="36" xfId="0" quotePrefix="1" applyNumberFormat="1" applyBorder="1" applyAlignment="1">
      <alignment horizontal="center" vertical="center"/>
    </xf>
    <xf numFmtId="31" fontId="0" fillId="0" borderId="32" xfId="0" quotePrefix="1" applyNumberFormat="1" applyBorder="1" applyAlignment="1">
      <alignment horizontal="center" vertical="center"/>
    </xf>
    <xf numFmtId="31" fontId="0" fillId="0" borderId="0" xfId="0" quotePrefix="1" applyNumberFormat="1" applyBorder="1" applyAlignment="1">
      <alignment horizontal="center" vertical="center"/>
    </xf>
    <xf numFmtId="31" fontId="0" fillId="0" borderId="33" xfId="0" quotePrefix="1" applyNumberFormat="1" applyBorder="1" applyAlignment="1">
      <alignment horizontal="center" vertical="center"/>
    </xf>
    <xf numFmtId="31" fontId="0" fillId="0" borderId="34" xfId="0" quotePrefix="1" applyNumberFormat="1" applyBorder="1" applyAlignment="1">
      <alignment horizontal="center" vertical="center"/>
    </xf>
    <xf numFmtId="31" fontId="0" fillId="0" borderId="30" xfId="0" quotePrefix="1" applyNumberFormat="1" applyBorder="1" applyAlignment="1">
      <alignment horizontal="center" vertical="center"/>
    </xf>
    <xf numFmtId="31" fontId="0" fillId="0" borderId="35" xfId="0" quotePrefix="1" applyNumberFormat="1" applyBorder="1" applyAlignment="1">
      <alignment horizontal="center" vertical="center"/>
    </xf>
  </cellXfs>
  <cellStyles count="7">
    <cellStyle name="Comma [0]" xfId="1"/>
    <cellStyle name="Currency [0]" xfId="2"/>
    <cellStyle name="ハイパーリンク" xfId="6" builtinId="8"/>
    <cellStyle name="桁区切り" xfId="3" builtinId="6" hidden="1"/>
    <cellStyle name="通貨" xfId="4" builtinId="7" hidden="1"/>
    <cellStyle name="標準" xfId="0" builtinId="0"/>
    <cellStyle name="標準 2" xfId="5"/>
  </cellStyles>
  <dxfs count="54">
    <dxf>
      <fill>
        <patternFill>
          <bgColor theme="9"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
      <fill>
        <patternFill>
          <fgColor auto="1"/>
          <bgColor rgb="FFFF0000"/>
        </patternFill>
      </fill>
    </dxf>
  </dxfs>
  <tableStyles count="0" defaultTableStyle="TableStyleMedium9" defaultPivotStyle="PivotStyleLight16"/>
  <colors>
    <mruColors>
      <color rgb="FFCCFFFF"/>
      <color rgb="FFFFFFCC"/>
      <color rgb="FFCCFFCC"/>
      <color rgb="FFFFCC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6</xdr:col>
      <xdr:colOff>19050</xdr:colOff>
      <xdr:row>13</xdr:row>
      <xdr:rowOff>76200</xdr:rowOff>
    </xdr:from>
    <xdr:to>
      <xdr:col>15</xdr:col>
      <xdr:colOff>104775</xdr:colOff>
      <xdr:row>19</xdr:row>
      <xdr:rowOff>114300</xdr:rowOff>
    </xdr:to>
    <xdr:pic>
      <xdr:nvPicPr>
        <xdr:cNvPr id="118244" name="Picture 1">
          <a:extLst>
            <a:ext uri="{FF2B5EF4-FFF2-40B4-BE49-F238E27FC236}">
              <a16:creationId xmlns:a16="http://schemas.microsoft.com/office/drawing/2014/main" id="{00000000-0008-0000-0000-0000E4CD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7800" y="2305050"/>
          <a:ext cx="222885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50</xdr:row>
      <xdr:rowOff>57150</xdr:rowOff>
    </xdr:from>
    <xdr:to>
      <xdr:col>45</xdr:col>
      <xdr:colOff>47625</xdr:colOff>
      <xdr:row>72</xdr:row>
      <xdr:rowOff>133350</xdr:rowOff>
    </xdr:to>
    <xdr:pic>
      <xdr:nvPicPr>
        <xdr:cNvPr id="118245" name="Picture 2" descr="無題">
          <a:extLst>
            <a:ext uri="{FF2B5EF4-FFF2-40B4-BE49-F238E27FC236}">
              <a16:creationId xmlns:a16="http://schemas.microsoft.com/office/drawing/2014/main" id="{00000000-0008-0000-0000-0000E5CD01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0" y="8629650"/>
          <a:ext cx="9810750"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200025</xdr:colOff>
      <xdr:row>57</xdr:row>
      <xdr:rowOff>57150</xdr:rowOff>
    </xdr:from>
    <xdr:to>
      <xdr:col>45</xdr:col>
      <xdr:colOff>180975</xdr:colOff>
      <xdr:row>60</xdr:row>
      <xdr:rowOff>123825</xdr:rowOff>
    </xdr:to>
    <xdr:sp macro="" textlink="">
      <xdr:nvSpPr>
        <xdr:cNvPr id="118246" name="Rectangle 3">
          <a:extLst>
            <a:ext uri="{FF2B5EF4-FFF2-40B4-BE49-F238E27FC236}">
              <a16:creationId xmlns:a16="http://schemas.microsoft.com/office/drawing/2014/main" id="{00000000-0008-0000-0000-0000E6CD0100}"/>
            </a:ext>
          </a:extLst>
        </xdr:cNvPr>
        <xdr:cNvSpPr>
          <a:spLocks noChangeArrowheads="1"/>
        </xdr:cNvSpPr>
      </xdr:nvSpPr>
      <xdr:spPr bwMode="auto">
        <a:xfrm>
          <a:off x="1152525" y="9829800"/>
          <a:ext cx="9744075" cy="581025"/>
        </a:xfrm>
        <a:prstGeom prst="rect">
          <a:avLst/>
        </a:prstGeom>
        <a:noFill/>
        <a:ln w="15875">
          <a:solidFill>
            <a:srgbClr val="FF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200025</xdr:colOff>
      <xdr:row>70</xdr:row>
      <xdr:rowOff>38100</xdr:rowOff>
    </xdr:from>
    <xdr:to>
      <xdr:col>45</xdr:col>
      <xdr:colOff>180975</xdr:colOff>
      <xdr:row>71</xdr:row>
      <xdr:rowOff>123825</xdr:rowOff>
    </xdr:to>
    <xdr:sp macro="" textlink="">
      <xdr:nvSpPr>
        <xdr:cNvPr id="118247" name="Rectangle 4">
          <a:extLst>
            <a:ext uri="{FF2B5EF4-FFF2-40B4-BE49-F238E27FC236}">
              <a16:creationId xmlns:a16="http://schemas.microsoft.com/office/drawing/2014/main" id="{00000000-0008-0000-0000-0000E7CD0100}"/>
            </a:ext>
          </a:extLst>
        </xdr:cNvPr>
        <xdr:cNvSpPr>
          <a:spLocks noChangeArrowheads="1"/>
        </xdr:cNvSpPr>
      </xdr:nvSpPr>
      <xdr:spPr bwMode="auto">
        <a:xfrm>
          <a:off x="1152525" y="12039600"/>
          <a:ext cx="9744075" cy="257175"/>
        </a:xfrm>
        <a:prstGeom prst="rect">
          <a:avLst/>
        </a:prstGeom>
        <a:noFill/>
        <a:ln w="15875">
          <a:solidFill>
            <a:srgbClr val="FF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42</xdr:col>
      <xdr:colOff>171450</xdr:colOff>
      <xdr:row>62</xdr:row>
      <xdr:rowOff>38100</xdr:rowOff>
    </xdr:from>
    <xdr:to>
      <xdr:col>45</xdr:col>
      <xdr:colOff>180975</xdr:colOff>
      <xdr:row>63</xdr:row>
      <xdr:rowOff>123825</xdr:rowOff>
    </xdr:to>
    <xdr:sp macro="" textlink="">
      <xdr:nvSpPr>
        <xdr:cNvPr id="118248" name="Rectangle 5">
          <a:extLst>
            <a:ext uri="{FF2B5EF4-FFF2-40B4-BE49-F238E27FC236}">
              <a16:creationId xmlns:a16="http://schemas.microsoft.com/office/drawing/2014/main" id="{00000000-0008-0000-0000-0000E8CD0100}"/>
            </a:ext>
          </a:extLst>
        </xdr:cNvPr>
        <xdr:cNvSpPr>
          <a:spLocks noChangeArrowheads="1"/>
        </xdr:cNvSpPr>
      </xdr:nvSpPr>
      <xdr:spPr bwMode="auto">
        <a:xfrm>
          <a:off x="10172700" y="10668000"/>
          <a:ext cx="723900" cy="257175"/>
        </a:xfrm>
        <a:prstGeom prst="rect">
          <a:avLst/>
        </a:prstGeom>
        <a:noFill/>
        <a:ln w="15875">
          <a:solidFill>
            <a:srgbClr val="FF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9525</xdr:colOff>
      <xdr:row>64</xdr:row>
      <xdr:rowOff>47625</xdr:rowOff>
    </xdr:from>
    <xdr:to>
      <xdr:col>40</xdr:col>
      <xdr:colOff>85725</xdr:colOff>
      <xdr:row>66</xdr:row>
      <xdr:rowOff>161925</xdr:rowOff>
    </xdr:to>
    <xdr:sp macro="" textlink="">
      <xdr:nvSpPr>
        <xdr:cNvPr id="1030" name="AutoShape 6">
          <a:extLst>
            <a:ext uri="{FF2B5EF4-FFF2-40B4-BE49-F238E27FC236}">
              <a16:creationId xmlns:a16="http://schemas.microsoft.com/office/drawing/2014/main" id="{00000000-0008-0000-0000-000006040000}"/>
            </a:ext>
          </a:extLst>
        </xdr:cNvPr>
        <xdr:cNvSpPr>
          <a:spLocks noChangeArrowheads="1"/>
        </xdr:cNvSpPr>
      </xdr:nvSpPr>
      <xdr:spPr bwMode="auto">
        <a:xfrm>
          <a:off x="6200775" y="11020425"/>
          <a:ext cx="3409950" cy="457200"/>
        </a:xfrm>
        <a:prstGeom prst="wedgeRoundRectCallout">
          <a:avLst>
            <a:gd name="adj1" fmla="val 63968"/>
            <a:gd name="adj2" fmla="val -70833"/>
            <a:gd name="adj3" fmla="val 16667"/>
          </a:avLst>
        </a:prstGeom>
        <a:solidFill>
          <a:srgbClr val="FFCC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週報で有給としているが、</a:t>
          </a:r>
          <a:r>
            <a:rPr lang="en-US" altLang="ja-JP" sz="1100" b="0" i="0" u="none" strike="noStrike" baseline="0">
              <a:solidFill>
                <a:srgbClr val="000000"/>
              </a:solidFill>
              <a:latin typeface="ＭＳ Ｐゴシック"/>
              <a:ea typeface="ＭＳ Ｐゴシック"/>
            </a:rPr>
            <a:t>TimePro</a:t>
          </a:r>
          <a:r>
            <a:rPr lang="ja-JP" altLang="en-US" sz="1100" b="0" i="0" u="none" strike="noStrike" baseline="0">
              <a:solidFill>
                <a:srgbClr val="000000"/>
              </a:solidFill>
              <a:latin typeface="ＭＳ Ｐゴシック"/>
              <a:ea typeface="ＭＳ Ｐゴシック"/>
            </a:rPr>
            <a:t>で勤怠申請がされていないため</a:t>
          </a:r>
          <a:r>
            <a:rPr lang="en-US" altLang="ja-JP" sz="1100" b="0" i="0" u="none" strike="noStrike" baseline="0">
              <a:solidFill>
                <a:srgbClr val="000000"/>
              </a:solidFill>
              <a:latin typeface="ＭＳ Ｐゴシック"/>
              <a:ea typeface="ＭＳ Ｐゴシック"/>
            </a:rPr>
            <a:t>NG</a:t>
          </a:r>
          <a:r>
            <a:rPr lang="ja-JP" altLang="en-US" sz="1100" b="0" i="0" u="none" strike="noStrike" baseline="0">
              <a:solidFill>
                <a:srgbClr val="000000"/>
              </a:solidFill>
              <a:latin typeface="ＭＳ Ｐゴシック"/>
              <a:ea typeface="ＭＳ Ｐゴシック"/>
            </a:rPr>
            <a:t>。</a:t>
          </a:r>
        </a:p>
        <a:p>
          <a:pPr algn="l" rtl="0">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26</xdr:col>
      <xdr:colOff>190500</xdr:colOff>
      <xdr:row>73</xdr:row>
      <xdr:rowOff>76200</xdr:rowOff>
    </xdr:from>
    <xdr:to>
      <xdr:col>41</xdr:col>
      <xdr:colOff>28575</xdr:colOff>
      <xdr:row>75</xdr:row>
      <xdr:rowOff>142875</xdr:rowOff>
    </xdr:to>
    <xdr:sp macro="" textlink="">
      <xdr:nvSpPr>
        <xdr:cNvPr id="1031" name="AutoShape 7">
          <a:extLst>
            <a:ext uri="{FF2B5EF4-FFF2-40B4-BE49-F238E27FC236}">
              <a16:creationId xmlns:a16="http://schemas.microsoft.com/office/drawing/2014/main" id="{00000000-0008-0000-0000-000007040000}"/>
            </a:ext>
          </a:extLst>
        </xdr:cNvPr>
        <xdr:cNvSpPr>
          <a:spLocks noChangeArrowheads="1"/>
        </xdr:cNvSpPr>
      </xdr:nvSpPr>
      <xdr:spPr bwMode="auto">
        <a:xfrm>
          <a:off x="6381750" y="12592050"/>
          <a:ext cx="3409950" cy="409575"/>
        </a:xfrm>
        <a:prstGeom prst="wedgeRoundRectCallout">
          <a:avLst>
            <a:gd name="adj1" fmla="val 20671"/>
            <a:gd name="adj2" fmla="val -119769"/>
            <a:gd name="adj3" fmla="val 16667"/>
          </a:avLst>
        </a:prstGeom>
        <a:solidFill>
          <a:srgbClr val="FFCC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週報と</a:t>
          </a:r>
          <a:r>
            <a:rPr lang="en-US" altLang="ja-JP" sz="1100" b="0" i="0" u="none" strike="noStrike" baseline="0">
              <a:solidFill>
                <a:srgbClr val="000000"/>
              </a:solidFill>
              <a:latin typeface="ＭＳ Ｐゴシック"/>
              <a:ea typeface="ＭＳ Ｐゴシック"/>
            </a:rPr>
            <a:t>TimePro</a:t>
          </a:r>
          <a:r>
            <a:rPr lang="ja-JP" altLang="en-US" sz="1100" b="0" i="0" u="none" strike="noStrike" baseline="0">
              <a:solidFill>
                <a:srgbClr val="000000"/>
              </a:solidFill>
              <a:latin typeface="ＭＳ Ｐゴシック"/>
              <a:ea typeface="ＭＳ Ｐゴシック"/>
            </a:rPr>
            <a:t>の両方で有給申請しているため</a:t>
          </a:r>
          <a:r>
            <a:rPr lang="en-US" altLang="ja-JP" sz="1100" b="0" i="0" u="none" strike="noStrike" baseline="0">
              <a:solidFill>
                <a:srgbClr val="000000"/>
              </a:solidFill>
              <a:latin typeface="ＭＳ Ｐゴシック"/>
              <a:ea typeface="ＭＳ Ｐゴシック"/>
            </a:rPr>
            <a:t>OK</a:t>
          </a:r>
          <a:r>
            <a:rPr lang="ja-JP" altLang="en-US" sz="1100" b="0" i="0" u="none" strike="noStrike" baseline="0">
              <a:solidFill>
                <a:srgbClr val="000000"/>
              </a:solidFill>
              <a:latin typeface="ＭＳ Ｐゴシック"/>
              <a:ea typeface="ＭＳ Ｐゴシック"/>
            </a:rPr>
            <a:t>。</a:t>
          </a:r>
        </a:p>
        <a:p>
          <a:pPr algn="l" rtl="0">
            <a:lnSpc>
              <a:spcPts val="13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28</xdr:col>
      <xdr:colOff>19050</xdr:colOff>
      <xdr:row>53</xdr:row>
      <xdr:rowOff>104775</xdr:rowOff>
    </xdr:from>
    <xdr:to>
      <xdr:col>42</xdr:col>
      <xdr:colOff>95250</xdr:colOff>
      <xdr:row>56</xdr:row>
      <xdr:rowOff>0</xdr:rowOff>
    </xdr:to>
    <xdr:sp macro="" textlink="">
      <xdr:nvSpPr>
        <xdr:cNvPr id="1032" name="AutoShape 8">
          <a:extLst>
            <a:ext uri="{FF2B5EF4-FFF2-40B4-BE49-F238E27FC236}">
              <a16:creationId xmlns:a16="http://schemas.microsoft.com/office/drawing/2014/main" id="{00000000-0008-0000-0000-000008040000}"/>
            </a:ext>
          </a:extLst>
        </xdr:cNvPr>
        <xdr:cNvSpPr>
          <a:spLocks noChangeArrowheads="1"/>
        </xdr:cNvSpPr>
      </xdr:nvSpPr>
      <xdr:spPr bwMode="auto">
        <a:xfrm>
          <a:off x="6686550" y="9191625"/>
          <a:ext cx="3409950" cy="409575"/>
        </a:xfrm>
        <a:prstGeom prst="wedgeRoundRectCallout">
          <a:avLst>
            <a:gd name="adj1" fmla="val 37708"/>
            <a:gd name="adj2" fmla="val 87208"/>
            <a:gd name="adj3" fmla="val 16667"/>
          </a:avLst>
        </a:prstGeom>
        <a:solidFill>
          <a:srgbClr val="FFCC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週報と</a:t>
          </a:r>
          <a:r>
            <a:rPr lang="en-US" altLang="ja-JP" sz="1100" b="0" i="0" u="none" strike="noStrike" baseline="0">
              <a:solidFill>
                <a:srgbClr val="000000"/>
              </a:solidFill>
              <a:latin typeface="ＭＳ Ｐゴシック"/>
              <a:ea typeface="ＭＳ Ｐゴシック"/>
            </a:rPr>
            <a:t>TimePro</a:t>
          </a:r>
          <a:r>
            <a:rPr lang="ja-JP" altLang="en-US" sz="1100" b="0" i="0" u="none" strike="noStrike" baseline="0">
              <a:solidFill>
                <a:srgbClr val="000000"/>
              </a:solidFill>
              <a:latin typeface="ＭＳ Ｐゴシック"/>
              <a:ea typeface="ＭＳ Ｐゴシック"/>
            </a:rPr>
            <a:t>で勤務時間に差異が存在するため</a:t>
          </a:r>
          <a:r>
            <a:rPr lang="en-US" altLang="ja-JP" sz="1100" b="0" i="0" u="none" strike="noStrike" baseline="0">
              <a:solidFill>
                <a:srgbClr val="000000"/>
              </a:solidFill>
              <a:latin typeface="ＭＳ Ｐゴシック"/>
              <a:ea typeface="ＭＳ Ｐゴシック"/>
            </a:rPr>
            <a:t>NG</a:t>
          </a:r>
          <a:r>
            <a:rPr lang="ja-JP" altLang="en-US" sz="1100" b="0" i="0" u="none" strike="noStrike" baseline="0">
              <a:solidFill>
                <a:srgbClr val="000000"/>
              </a:solidFill>
              <a:latin typeface="ＭＳ Ｐゴシック"/>
              <a:ea typeface="ＭＳ Ｐゴシック"/>
            </a:rPr>
            <a:t>。</a:t>
          </a:r>
        </a:p>
        <a:p>
          <a:pPr algn="l" rtl="0">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editAs="oneCell">
    <xdr:from>
      <xdr:col>4</xdr:col>
      <xdr:colOff>0</xdr:colOff>
      <xdr:row>91</xdr:row>
      <xdr:rowOff>0</xdr:rowOff>
    </xdr:from>
    <xdr:to>
      <xdr:col>45</xdr:col>
      <xdr:colOff>47625</xdr:colOff>
      <xdr:row>100</xdr:row>
      <xdr:rowOff>161925</xdr:rowOff>
    </xdr:to>
    <xdr:pic>
      <xdr:nvPicPr>
        <xdr:cNvPr id="118252" name="Picture 9" descr="s">
          <a:extLst>
            <a:ext uri="{FF2B5EF4-FFF2-40B4-BE49-F238E27FC236}">
              <a16:creationId xmlns:a16="http://schemas.microsoft.com/office/drawing/2014/main" id="{00000000-0008-0000-0000-0000ECCD01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00" y="15601950"/>
          <a:ext cx="9810750"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152400</xdr:colOff>
      <xdr:row>96</xdr:row>
      <xdr:rowOff>95250</xdr:rowOff>
    </xdr:from>
    <xdr:to>
      <xdr:col>45</xdr:col>
      <xdr:colOff>133350</xdr:colOff>
      <xdr:row>98</xdr:row>
      <xdr:rowOff>95250</xdr:rowOff>
    </xdr:to>
    <xdr:sp macro="" textlink="">
      <xdr:nvSpPr>
        <xdr:cNvPr id="118253" name="Rectangle 10">
          <a:extLst>
            <a:ext uri="{FF2B5EF4-FFF2-40B4-BE49-F238E27FC236}">
              <a16:creationId xmlns:a16="http://schemas.microsoft.com/office/drawing/2014/main" id="{00000000-0008-0000-0000-0000EDCD0100}"/>
            </a:ext>
          </a:extLst>
        </xdr:cNvPr>
        <xdr:cNvSpPr>
          <a:spLocks noChangeArrowheads="1"/>
        </xdr:cNvSpPr>
      </xdr:nvSpPr>
      <xdr:spPr bwMode="auto">
        <a:xfrm>
          <a:off x="1104900" y="16554450"/>
          <a:ext cx="9744075" cy="342900"/>
        </a:xfrm>
        <a:prstGeom prst="rect">
          <a:avLst/>
        </a:prstGeom>
        <a:noFill/>
        <a:ln w="15875">
          <a:solidFill>
            <a:srgbClr val="FF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xdr:col>
      <xdr:colOff>47625</xdr:colOff>
      <xdr:row>93</xdr:row>
      <xdr:rowOff>104775</xdr:rowOff>
    </xdr:from>
    <xdr:to>
      <xdr:col>37</xdr:col>
      <xdr:colOff>161925</xdr:colOff>
      <xdr:row>96</xdr:row>
      <xdr:rowOff>38100</xdr:rowOff>
    </xdr:to>
    <xdr:sp macro="" textlink="">
      <xdr:nvSpPr>
        <xdr:cNvPr id="1035" name="AutoShape 11">
          <a:extLst>
            <a:ext uri="{FF2B5EF4-FFF2-40B4-BE49-F238E27FC236}">
              <a16:creationId xmlns:a16="http://schemas.microsoft.com/office/drawing/2014/main" id="{00000000-0008-0000-0000-00000B040000}"/>
            </a:ext>
          </a:extLst>
        </xdr:cNvPr>
        <xdr:cNvSpPr>
          <a:spLocks noChangeArrowheads="1"/>
        </xdr:cNvSpPr>
      </xdr:nvSpPr>
      <xdr:spPr bwMode="auto">
        <a:xfrm>
          <a:off x="5048250" y="16049625"/>
          <a:ext cx="3924300" cy="447675"/>
        </a:xfrm>
        <a:prstGeom prst="wedgeRoundRectCallout">
          <a:avLst>
            <a:gd name="adj1" fmla="val 42718"/>
            <a:gd name="adj2" fmla="val 88296"/>
            <a:gd name="adj3" fmla="val 16667"/>
          </a:avLst>
        </a:prstGeom>
        <a:solidFill>
          <a:srgbClr val="FFCC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en-US" altLang="ja-JP" sz="1100" b="0" i="0" u="none" strike="noStrike" baseline="0">
              <a:solidFill>
                <a:srgbClr val="000000"/>
              </a:solidFill>
              <a:latin typeface="ＭＳ Ｐゴシック"/>
              <a:ea typeface="ＭＳ Ｐゴシック"/>
            </a:rPr>
            <a:t>TimePro</a:t>
          </a:r>
          <a:r>
            <a:rPr lang="ja-JP" altLang="en-US" sz="1100" b="0" i="0" u="none" strike="noStrike" baseline="0">
              <a:solidFill>
                <a:srgbClr val="000000"/>
              </a:solidFill>
              <a:latin typeface="ＭＳ Ｐゴシック"/>
              <a:ea typeface="ＭＳ Ｐゴシック"/>
            </a:rPr>
            <a:t>側で代出申請済み、かつ週報でも代出</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半日</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登録しているはずなのに差異有りと判断されてしまう。</a:t>
          </a:r>
        </a:p>
      </xdr:txBody>
    </xdr:sp>
    <xdr:clientData/>
  </xdr:twoCellAnchor>
  <xdr:twoCellAnchor editAs="oneCell">
    <xdr:from>
      <xdr:col>5</xdr:col>
      <xdr:colOff>76200</xdr:colOff>
      <xdr:row>109</xdr:row>
      <xdr:rowOff>123825</xdr:rowOff>
    </xdr:from>
    <xdr:to>
      <xdr:col>17</xdr:col>
      <xdr:colOff>9525</xdr:colOff>
      <xdr:row>116</xdr:row>
      <xdr:rowOff>0</xdr:rowOff>
    </xdr:to>
    <xdr:pic>
      <xdr:nvPicPr>
        <xdr:cNvPr id="118255" name="Picture 12" descr="error">
          <a:extLst>
            <a:ext uri="{FF2B5EF4-FFF2-40B4-BE49-F238E27FC236}">
              <a16:creationId xmlns:a16="http://schemas.microsoft.com/office/drawing/2014/main" id="{00000000-0008-0000-0000-0000EFCD01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66825" y="18811875"/>
          <a:ext cx="279082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60</xdr:col>
      <xdr:colOff>352425</xdr:colOff>
      <xdr:row>734</xdr:row>
      <xdr:rowOff>47625</xdr:rowOff>
    </xdr:from>
    <xdr:to>
      <xdr:col>65</xdr:col>
      <xdr:colOff>430868</xdr:colOff>
      <xdr:row>753</xdr:row>
      <xdr:rowOff>139392</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t="43300" r="68251" b="21519"/>
        <a:stretch/>
      </xdr:blipFill>
      <xdr:spPr>
        <a:xfrm>
          <a:off x="19030950" y="1847850"/>
          <a:ext cx="3507442" cy="33493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62</xdr:col>
      <xdr:colOff>260056</xdr:colOff>
      <xdr:row>2371</xdr:row>
      <xdr:rowOff>59395</xdr:rowOff>
    </xdr:from>
    <xdr:to>
      <xdr:col>80</xdr:col>
      <xdr:colOff>468966</xdr:colOff>
      <xdr:row>2415</xdr:row>
      <xdr:rowOff>20334</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34597681" y="399014020"/>
          <a:ext cx="12639035" cy="734281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a:t>書式を保存してあるエリアです。</a:t>
          </a:r>
          <a:endParaRPr kumimoji="1" lang="en-US" altLang="ja-JP" sz="1400"/>
        </a:p>
        <a:p>
          <a:endParaRPr kumimoji="1" lang="en-US" altLang="ja-JP" sz="1400"/>
        </a:p>
        <a:p>
          <a:r>
            <a:rPr kumimoji="1" lang="en-US" altLang="ja-JP" sz="1400"/>
            <a:t>DB</a:t>
          </a:r>
          <a:r>
            <a:rPr kumimoji="1" lang="ja-JP" altLang="en-US" sz="1400"/>
            <a:t>からコピーすると書式が飛ぶのでこのエリアの書式で再設定しています。</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609600</xdr:colOff>
      <xdr:row>23</xdr:row>
      <xdr:rowOff>0</xdr:rowOff>
    </xdr:from>
    <xdr:to>
      <xdr:col>14</xdr:col>
      <xdr:colOff>38100</xdr:colOff>
      <xdr:row>44</xdr:row>
      <xdr:rowOff>66675</xdr:rowOff>
    </xdr:to>
    <xdr:pic>
      <xdr:nvPicPr>
        <xdr:cNvPr id="102030" name="Picture 2">
          <a:extLst>
            <a:ext uri="{FF2B5EF4-FFF2-40B4-BE49-F238E27FC236}">
              <a16:creationId xmlns:a16="http://schemas.microsoft.com/office/drawing/2014/main" id="{00000000-0008-0000-0500-00008E8E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943350"/>
          <a:ext cx="9029700" cy="3667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17</xdr:row>
          <xdr:rowOff>0</xdr:rowOff>
        </xdr:from>
        <xdr:to>
          <xdr:col>3</xdr:col>
          <xdr:colOff>0</xdr:colOff>
          <xdr:row>19</xdr:row>
          <xdr:rowOff>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0500-000001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TimeWorks勤怠取得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11</xdr:row>
          <xdr:rowOff>0</xdr:rowOff>
        </xdr:to>
        <xdr:sp macro="" textlink="">
          <xdr:nvSpPr>
            <xdr:cNvPr id="101401" name="Button 25" hidden="1">
              <a:extLst>
                <a:ext uri="{63B3BB69-23CF-44E3-9099-C40C66FF867C}">
                  <a14:compatExt spid="_x0000_s101401"/>
                </a:ext>
                <a:ext uri="{FF2B5EF4-FFF2-40B4-BE49-F238E27FC236}">
                  <a16:creationId xmlns:a16="http://schemas.microsoft.com/office/drawing/2014/main" id="{00000000-0008-0000-0500-000019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0</xdr:rowOff>
        </xdr:from>
        <xdr:to>
          <xdr:col>8</xdr:col>
          <xdr:colOff>7620</xdr:colOff>
          <xdr:row>19</xdr:row>
          <xdr:rowOff>0</xdr:rowOff>
        </xdr:to>
        <xdr:sp macro="" textlink="">
          <xdr:nvSpPr>
            <xdr:cNvPr id="101578" name="Button 202" hidden="1">
              <a:extLst>
                <a:ext uri="{63B3BB69-23CF-44E3-9099-C40C66FF867C}">
                  <a14:compatExt spid="_x0000_s101578"/>
                </a:ext>
                <a:ext uri="{FF2B5EF4-FFF2-40B4-BE49-F238E27FC236}">
                  <a16:creationId xmlns:a16="http://schemas.microsoft.com/office/drawing/2014/main" id="{00000000-0008-0000-0500-0000CA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TimeWorks勤怠取得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17</xdr:row>
          <xdr:rowOff>0</xdr:rowOff>
        </xdr:from>
        <xdr:to>
          <xdr:col>14</xdr:col>
          <xdr:colOff>0</xdr:colOff>
          <xdr:row>19</xdr:row>
          <xdr:rowOff>0</xdr:rowOff>
        </xdr:to>
        <xdr:sp macro="" textlink="">
          <xdr:nvSpPr>
            <xdr:cNvPr id="101600" name="Button 224" hidden="1">
              <a:extLst>
                <a:ext uri="{63B3BB69-23CF-44E3-9099-C40C66FF867C}">
                  <a14:compatExt spid="_x0000_s101600"/>
                </a:ext>
                <a:ext uri="{FF2B5EF4-FFF2-40B4-BE49-F238E27FC236}">
                  <a16:creationId xmlns:a16="http://schemas.microsoft.com/office/drawing/2014/main" id="{00000000-0008-0000-0500-0000E0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TimeWorks勤怠取得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9</xdr:row>
          <xdr:rowOff>0</xdr:rowOff>
        </xdr:from>
        <xdr:to>
          <xdr:col>8</xdr:col>
          <xdr:colOff>0</xdr:colOff>
          <xdr:row>11</xdr:row>
          <xdr:rowOff>0</xdr:rowOff>
        </xdr:to>
        <xdr:sp macro="" textlink="">
          <xdr:nvSpPr>
            <xdr:cNvPr id="101601" name="Button 225" hidden="1">
              <a:extLst>
                <a:ext uri="{63B3BB69-23CF-44E3-9099-C40C66FF867C}">
                  <a14:compatExt spid="_x0000_s101601"/>
                </a:ext>
                <a:ext uri="{FF2B5EF4-FFF2-40B4-BE49-F238E27FC236}">
                  <a16:creationId xmlns:a16="http://schemas.microsoft.com/office/drawing/2014/main" id="{00000000-0008-0000-0500-0000E1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9</xdr:row>
          <xdr:rowOff>0</xdr:rowOff>
        </xdr:from>
        <xdr:to>
          <xdr:col>14</xdr:col>
          <xdr:colOff>0</xdr:colOff>
          <xdr:row>11</xdr:row>
          <xdr:rowOff>0</xdr:rowOff>
        </xdr:to>
        <xdr:sp macro="" textlink="">
          <xdr:nvSpPr>
            <xdr:cNvPr id="101602" name="Button 226" hidden="1">
              <a:extLst>
                <a:ext uri="{63B3BB69-23CF-44E3-9099-C40C66FF867C}">
                  <a14:compatExt spid="_x0000_s101602"/>
                </a:ext>
                <a:ext uri="{FF2B5EF4-FFF2-40B4-BE49-F238E27FC236}">
                  <a16:creationId xmlns:a16="http://schemas.microsoft.com/office/drawing/2014/main" id="{00000000-0008-0000-0500-0000E2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10</xdr:col>
      <xdr:colOff>247650</xdr:colOff>
      <xdr:row>64</xdr:row>
      <xdr:rowOff>57150</xdr:rowOff>
    </xdr:from>
    <xdr:to>
      <xdr:col>12</xdr:col>
      <xdr:colOff>400050</xdr:colOff>
      <xdr:row>87</xdr:row>
      <xdr:rowOff>161925</xdr:rowOff>
    </xdr:to>
    <xdr:pic>
      <xdr:nvPicPr>
        <xdr:cNvPr id="111090" name="図 1">
          <a:extLst>
            <a:ext uri="{FF2B5EF4-FFF2-40B4-BE49-F238E27FC236}">
              <a16:creationId xmlns:a16="http://schemas.microsoft.com/office/drawing/2014/main" id="{00000000-0008-0000-0600-0000F2B101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3397" t="12094" r="91168" b="48576"/>
        <a:stretch>
          <a:fillRect/>
        </a:stretch>
      </xdr:blipFill>
      <xdr:spPr bwMode="auto">
        <a:xfrm>
          <a:off x="7200900" y="11029950"/>
          <a:ext cx="1524000" cy="404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616324</xdr:colOff>
      <xdr:row>54</xdr:row>
      <xdr:rowOff>145677</xdr:rowOff>
    </xdr:from>
    <xdr:to>
      <xdr:col>21</xdr:col>
      <xdr:colOff>560063</xdr:colOff>
      <xdr:row>80</xdr:row>
      <xdr:rowOff>128916</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357412" y="9222442"/>
          <a:ext cx="2353004" cy="43535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45</xdr:col>
      <xdr:colOff>28575</xdr:colOff>
      <xdr:row>1</xdr:row>
      <xdr:rowOff>238125</xdr:rowOff>
    </xdr:from>
    <xdr:to>
      <xdr:col>72</xdr:col>
      <xdr:colOff>8981</xdr:colOff>
      <xdr:row>6</xdr:row>
      <xdr:rowOff>266321</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315200" y="619125"/>
          <a:ext cx="4352381" cy="30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OMUSRV\&#32207;&#21209;\&#27770;&#31639;&#35519;&#26619;&#22238;&#31572;\&#27770;&#31639;&#36039;&#26009;&#65288;&#36864;&#32887;&#37329;&#6528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退職金試算"/>
      <sheetName val="ＣＳ支給表"/>
      <sheetName val="基金支給表"/>
      <sheetName val="新基準表"/>
      <sheetName val="提出資料"/>
      <sheetName val="カレンダマスタ"/>
      <sheetName val="使い方"/>
      <sheetName val="工数 (2)"/>
      <sheetName val="説明"/>
      <sheetName val="設定"/>
      <sheetName val="工数"/>
      <sheetName val="仕掛確認"/>
      <sheetName val="新規仕掛"/>
      <sheetName val="改訂履歴"/>
      <sheetName val="work"/>
      <sheetName val="業務報告Data"/>
      <sheetName val="STEP"/>
      <sheetName val="月報"/>
    </sheetNames>
    <sheetDataSet>
      <sheetData sheetId="0"/>
      <sheetData sheetId="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timeworks-n2.nscs.jp/nscs/fra/top.htm?mnu" TargetMode="Externa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09"/>
  <sheetViews>
    <sheetView workbookViewId="0"/>
  </sheetViews>
  <sheetFormatPr defaultColWidth="3.109375" defaultRowHeight="13.2"/>
  <sheetData>
    <row r="1" spans="1:6">
      <c r="A1" s="4"/>
    </row>
    <row r="2" spans="1:6">
      <c r="B2" s="1" t="s">
        <v>0</v>
      </c>
    </row>
    <row r="4" spans="1:6">
      <c r="B4" t="s">
        <v>1</v>
      </c>
    </row>
    <row r="5" spans="1:6">
      <c r="C5" t="s">
        <v>2</v>
      </c>
    </row>
    <row r="7" spans="1:6">
      <c r="B7" t="s">
        <v>3</v>
      </c>
    </row>
    <row r="8" spans="1:6">
      <c r="C8" t="s">
        <v>4</v>
      </c>
    </row>
    <row r="9" spans="1:6">
      <c r="D9" t="s">
        <v>5</v>
      </c>
    </row>
    <row r="10" spans="1:6">
      <c r="E10" t="s">
        <v>6</v>
      </c>
    </row>
    <row r="11" spans="1:6">
      <c r="E11" t="s">
        <v>7</v>
      </c>
    </row>
    <row r="12" spans="1:6">
      <c r="F12" s="2" t="s">
        <v>8</v>
      </c>
    </row>
    <row r="13" spans="1:6">
      <c r="F13" s="2" t="s">
        <v>9</v>
      </c>
    </row>
    <row r="21" spans="4:6">
      <c r="E21" t="s">
        <v>10</v>
      </c>
    </row>
    <row r="23" spans="4:6">
      <c r="D23" t="s">
        <v>11</v>
      </c>
    </row>
    <row r="24" spans="4:6">
      <c r="E24" t="s">
        <v>12</v>
      </c>
    </row>
    <row r="25" spans="4:6">
      <c r="E25" t="s">
        <v>13</v>
      </c>
    </row>
    <row r="26" spans="4:6">
      <c r="F26" s="2" t="s">
        <v>14</v>
      </c>
    </row>
    <row r="27" spans="4:6">
      <c r="F27" s="2" t="s">
        <v>15</v>
      </c>
    </row>
    <row r="29" spans="4:6">
      <c r="D29" t="s">
        <v>16</v>
      </c>
    </row>
    <row r="30" spans="4:6">
      <c r="E30" t="s">
        <v>17</v>
      </c>
    </row>
    <row r="31" spans="4:6">
      <c r="F31" s="2" t="s">
        <v>18</v>
      </c>
    </row>
    <row r="32" spans="4:6">
      <c r="F32" s="2"/>
    </row>
    <row r="33" spans="3:6">
      <c r="C33" t="s">
        <v>19</v>
      </c>
    </row>
    <row r="34" spans="3:6">
      <c r="D34" t="s">
        <v>20</v>
      </c>
    </row>
    <row r="35" spans="3:6">
      <c r="E35" t="s">
        <v>21</v>
      </c>
    </row>
    <row r="37" spans="3:6">
      <c r="E37" t="s">
        <v>22</v>
      </c>
    </row>
    <row r="38" spans="3:6">
      <c r="F38" s="2" t="s">
        <v>23</v>
      </c>
    </row>
    <row r="39" spans="3:6">
      <c r="F39" s="2" t="s">
        <v>24</v>
      </c>
    </row>
    <row r="40" spans="3:6">
      <c r="E40" t="s">
        <v>25</v>
      </c>
    </row>
    <row r="41" spans="3:6">
      <c r="F41" s="2" t="s">
        <v>26</v>
      </c>
    </row>
    <row r="42" spans="3:6">
      <c r="F42" s="2" t="s">
        <v>27</v>
      </c>
    </row>
    <row r="43" spans="3:6">
      <c r="E43" t="s">
        <v>28</v>
      </c>
    </row>
    <row r="44" spans="3:6">
      <c r="F44" s="2" t="s">
        <v>29</v>
      </c>
    </row>
    <row r="45" spans="3:6">
      <c r="F45" s="2" t="s">
        <v>30</v>
      </c>
    </row>
    <row r="46" spans="3:6">
      <c r="F46" t="s">
        <v>31</v>
      </c>
    </row>
    <row r="47" spans="3:6">
      <c r="F47" t="s">
        <v>32</v>
      </c>
    </row>
    <row r="50" spans="5:5">
      <c r="E50" t="s">
        <v>33</v>
      </c>
    </row>
    <row r="79" spans="2:3">
      <c r="B79" t="s">
        <v>34</v>
      </c>
    </row>
    <row r="80" spans="2:3">
      <c r="C80" t="s">
        <v>35</v>
      </c>
    </row>
    <row r="81" spans="3:6">
      <c r="D81" t="s">
        <v>36</v>
      </c>
    </row>
    <row r="83" spans="3:6">
      <c r="E83" t="s">
        <v>37</v>
      </c>
    </row>
    <row r="84" spans="3:6">
      <c r="F84" t="s">
        <v>38</v>
      </c>
    </row>
    <row r="85" spans="3:6">
      <c r="F85" t="s">
        <v>39</v>
      </c>
    </row>
    <row r="88" spans="3:6">
      <c r="C88" t="s">
        <v>40</v>
      </c>
    </row>
    <row r="89" spans="3:6">
      <c r="D89" t="s">
        <v>41</v>
      </c>
    </row>
    <row r="90" spans="3:6">
      <c r="D90" t="s">
        <v>42</v>
      </c>
    </row>
    <row r="103" spans="3:4">
      <c r="C103" t="s">
        <v>43</v>
      </c>
    </row>
    <row r="104" spans="3:4">
      <c r="D104" t="s">
        <v>44</v>
      </c>
    </row>
    <row r="105" spans="3:4">
      <c r="D105" t="s">
        <v>45</v>
      </c>
    </row>
    <row r="107" spans="3:4">
      <c r="C107" t="s">
        <v>46</v>
      </c>
    </row>
    <row r="109" spans="3:4">
      <c r="C109" t="s">
        <v>47</v>
      </c>
    </row>
  </sheetData>
  <phoneticPr fontId="3"/>
  <pageMargins left="0.78700000000000003" right="0.78700000000000003" top="0.98399999999999999" bottom="0.98399999999999999" header="0.51200000000000001" footer="0.51200000000000001"/>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outlinePr summaryBelow="0" summaryRight="0"/>
    <pageSetUpPr fitToPage="1"/>
  </sheetPr>
  <dimension ref="B1:V2845"/>
  <sheetViews>
    <sheetView zoomScale="90" zoomScaleNormal="90" workbookViewId="0">
      <pane ySplit="10" topLeftCell="A220" activePane="bottomLeft" state="frozen"/>
      <selection pane="bottomLeft" activeCell="U220" sqref="U220"/>
    </sheetView>
  </sheetViews>
  <sheetFormatPr defaultColWidth="9" defaultRowHeight="13.2" outlineLevelCol="1"/>
  <cols>
    <col min="1" max="1" width="1.88671875" style="80" customWidth="1"/>
    <col min="2" max="2" width="3.21875" style="84" customWidth="1"/>
    <col min="3" max="3" width="10.5546875" style="81" customWidth="1"/>
    <col min="4" max="4" width="14.109375" style="80" customWidth="1"/>
    <col min="5" max="5" width="11.5546875" style="212" customWidth="1"/>
    <col min="6" max="6" width="11.5546875" style="80" customWidth="1" collapsed="1"/>
    <col min="7" max="7" width="11.5546875" style="81" hidden="1" customWidth="1" outlineLevel="1"/>
    <col min="8" max="9" width="11.5546875" style="218" hidden="1" customWidth="1" outlineLevel="1"/>
    <col min="10" max="10" width="11.5546875" style="80" customWidth="1" collapsed="1"/>
    <col min="11" max="11" width="11.5546875" style="81" hidden="1" customWidth="1" outlineLevel="1"/>
    <col min="12" max="13" width="11.5546875" style="82" hidden="1" customWidth="1" outlineLevel="1"/>
    <col min="14" max="14" width="11.5546875" style="83" hidden="1" customWidth="1" outlineLevel="1"/>
    <col min="15" max="15" width="11.5546875" style="84" hidden="1" customWidth="1" outlineLevel="1"/>
    <col min="16" max="16" width="11.5546875" style="218" hidden="1" customWidth="1" outlineLevel="1"/>
    <col min="17" max="17" width="11.5546875" style="314" hidden="1" customWidth="1" outlineLevel="1"/>
    <col min="18" max="18" width="11.5546875" style="218" hidden="1" customWidth="1" outlineLevel="1"/>
    <col min="19" max="21" width="11.5546875" style="80" customWidth="1"/>
    <col min="22" max="16384" width="9" style="80"/>
  </cols>
  <sheetData>
    <row r="1" spans="2:20" ht="18.149999999999999" customHeight="1">
      <c r="B1" s="484" t="s">
        <v>384</v>
      </c>
      <c r="C1" s="619"/>
      <c r="O1" s="82"/>
      <c r="P1" s="83"/>
      <c r="Q1" s="509" t="s">
        <v>388</v>
      </c>
      <c r="R1" s="83"/>
    </row>
    <row r="2" spans="2:20" ht="2.1" customHeight="1">
      <c r="C2" s="619"/>
      <c r="O2" s="82"/>
      <c r="P2" s="83"/>
      <c r="Q2" s="510"/>
      <c r="R2" s="83"/>
    </row>
    <row r="3" spans="2:20" ht="2.1" customHeight="1">
      <c r="C3" s="619"/>
      <c r="O3" s="82"/>
      <c r="P3" s="83"/>
      <c r="Q3" s="510"/>
      <c r="R3" s="83"/>
    </row>
    <row r="4" spans="2:20" ht="2.1" customHeight="1">
      <c r="C4" s="619"/>
      <c r="O4" s="82"/>
      <c r="P4" s="83"/>
      <c r="Q4" s="510"/>
      <c r="R4" s="83"/>
    </row>
    <row r="5" spans="2:20" ht="2.1" customHeight="1">
      <c r="C5" s="619"/>
      <c r="O5" s="82"/>
      <c r="P5" s="83"/>
      <c r="Q5" s="510"/>
      <c r="R5" s="83"/>
    </row>
    <row r="6" spans="2:20" ht="2.1" customHeight="1">
      <c r="C6" s="619"/>
      <c r="O6" s="82"/>
      <c r="P6" s="83"/>
      <c r="Q6" s="510"/>
      <c r="R6" s="83"/>
    </row>
    <row r="7" spans="2:20" ht="18.149999999999999" customHeight="1">
      <c r="C7" s="619"/>
      <c r="F7" s="208"/>
      <c r="K7" s="219"/>
      <c r="O7" s="82"/>
      <c r="P7" s="83"/>
      <c r="Q7" s="511" t="s">
        <v>391</v>
      </c>
      <c r="R7" s="83"/>
    </row>
    <row r="8" spans="2:20" ht="18.149999999999999" customHeight="1">
      <c r="B8" s="90" t="s">
        <v>179</v>
      </c>
      <c r="C8" s="619"/>
      <c r="F8" s="208"/>
      <c r="H8" s="550" t="s">
        <v>421</v>
      </c>
      <c r="J8" s="80" t="s">
        <v>444</v>
      </c>
      <c r="O8" s="82"/>
      <c r="P8" s="83"/>
      <c r="Q8" s="512"/>
      <c r="R8" s="556"/>
      <c r="S8" s="557"/>
    </row>
    <row r="9" spans="2:20" ht="17.399999999999999" customHeight="1">
      <c r="B9" s="90"/>
      <c r="C9" s="620"/>
      <c r="D9" s="478"/>
      <c r="E9" s="479"/>
      <c r="F9" s="480"/>
      <c r="G9" s="523"/>
      <c r="H9" s="471"/>
      <c r="I9" s="471"/>
      <c r="J9" s="616" t="s">
        <v>555</v>
      </c>
      <c r="K9" s="475"/>
      <c r="L9" s="475"/>
      <c r="M9" s="475"/>
      <c r="N9" s="476"/>
      <c r="O9" s="477"/>
      <c r="P9" s="514"/>
      <c r="Q9" s="513"/>
      <c r="R9" s="558"/>
      <c r="S9" s="617" t="s">
        <v>554</v>
      </c>
    </row>
    <row r="10" spans="2:20" ht="27" thickBot="1">
      <c r="B10" s="106" t="s">
        <v>50</v>
      </c>
      <c r="C10" s="302" t="s">
        <v>102</v>
      </c>
      <c r="D10" s="303" t="s">
        <v>103</v>
      </c>
      <c r="E10" s="304" t="s">
        <v>104</v>
      </c>
      <c r="F10" s="305" t="s">
        <v>105</v>
      </c>
      <c r="G10" s="302" t="s">
        <v>414</v>
      </c>
      <c r="H10" s="481" t="s">
        <v>106</v>
      </c>
      <c r="I10" s="481" t="s">
        <v>107</v>
      </c>
      <c r="J10" s="58" t="s">
        <v>157</v>
      </c>
      <c r="K10" s="302" t="s">
        <v>114</v>
      </c>
      <c r="L10" s="311" t="s">
        <v>115</v>
      </c>
      <c r="M10" s="311" t="s">
        <v>131</v>
      </c>
      <c r="N10" s="312" t="s">
        <v>116</v>
      </c>
      <c r="O10" s="313" t="s">
        <v>117</v>
      </c>
      <c r="P10" s="482" t="s">
        <v>118</v>
      </c>
      <c r="Q10" s="483" t="s">
        <v>119</v>
      </c>
      <c r="R10" s="566" t="s">
        <v>424</v>
      </c>
      <c r="S10" s="614" t="s">
        <v>553</v>
      </c>
      <c r="T10" s="615" t="s">
        <v>556</v>
      </c>
    </row>
    <row r="11" spans="2:20">
      <c r="B11" s="517">
        <v>1</v>
      </c>
      <c r="C11" s="403">
        <f>IF(STEP!C11&lt;&gt;"",STEP!C11,"")</f>
        <v>160476</v>
      </c>
      <c r="D11" s="405" t="str">
        <f>IF(STEP!D11&lt;&gt;"",STEP!D11,"")</f>
        <v>伊藤　繁</v>
      </c>
      <c r="E11" s="406">
        <f>IF(STEP!E11&lt;&gt;"",STEP!E11,"")</f>
        <v>45403</v>
      </c>
      <c r="F11" s="405" t="str">
        <f>IF(STEP!F11&lt;&gt;"",STEP!F11,"")</f>
        <v>日</v>
      </c>
      <c r="G11" s="407" t="e">
        <f>IF(STEP!C11&lt;&gt;"",STEP!AD11,"")</f>
        <v>#N/A</v>
      </c>
      <c r="H11" s="407" t="str">
        <f>IF(AND(STEP!$G11="",$J$8&lt;&gt;"ON"),"",IF(月報!AX11&lt;&gt;"",月報!AX11,IF(STEP!G11&lt;&gt;"",STEP!G11,"")))</f>
        <v/>
      </c>
      <c r="I11" s="408" t="str">
        <f>IF(AND(STEP!$G11="",$J$8&lt;&gt;"ON"),"",IF(月報!AZ11&lt;&gt;"",月報!AZ11,IF(STEP!H11&lt;&gt;"",STEP!H11,"")))</f>
        <v/>
      </c>
      <c r="J11" s="603">
        <f>IF(月報!BA11&lt;&gt;"",月報!BA11,0)*24</f>
        <v>0</v>
      </c>
      <c r="K11" s="603" t="str">
        <f>IF(STEP!X11&lt;&gt;"",STEP!X11,"")</f>
        <v/>
      </c>
      <c r="L11" s="603" t="str">
        <f>IF(STEP!Y11&lt;&gt;"",STEP!Y11,"")</f>
        <v/>
      </c>
      <c r="M11" s="603">
        <f>IF(STEP!Z11&lt;&gt;"",STEP!Z11,0)*24</f>
        <v>0</v>
      </c>
      <c r="N11" s="603" t="str">
        <f>IF(STEP!R11&lt;&gt;"",STEP!R11,"")</f>
        <v/>
      </c>
      <c r="O11" s="603" t="str">
        <f>IF(STEP!S11&lt;&gt;"",STEP!S11,"")</f>
        <v/>
      </c>
      <c r="P11" s="603">
        <f t="shared" ref="P11:P45" si="0">IF(J11&lt;&gt;"",J11,"")</f>
        <v>0</v>
      </c>
      <c r="Q11" s="603">
        <f>SUM(P11:P17)</f>
        <v>50.416666666666664</v>
      </c>
      <c r="R11" s="603" t="e">
        <f>IF(C11&lt;&gt;"",VLOOKUP(C11,設定シート!$D$10:$L$109,9,FALSE),"")</f>
        <v>#N/A</v>
      </c>
      <c r="S11" s="613">
        <f>(IF(K11&lt;&gt;"",K11,0)+IF(L11&lt;&gt;"",L11,0))*24</f>
        <v>0</v>
      </c>
      <c r="T11" s="610">
        <f>J11-(M11+S11)</f>
        <v>0</v>
      </c>
    </row>
    <row r="12" spans="2:20">
      <c r="B12" s="517"/>
      <c r="C12" s="621">
        <f>C11</f>
        <v>160476</v>
      </c>
      <c r="D12" s="409" t="str">
        <f>IF(STEP!D12&lt;&gt;"",STEP!D12,"")</f>
        <v>伊藤　繁</v>
      </c>
      <c r="E12" s="410">
        <f>IF(STEP!E12&lt;&gt;"",STEP!E12,"")</f>
        <v>45404</v>
      </c>
      <c r="F12" s="409" t="str">
        <f>IF(STEP!F12&lt;&gt;"",STEP!F12,"")</f>
        <v>月</v>
      </c>
      <c r="G12" s="508" t="e">
        <f>IF(STEP!C12&lt;&gt;"",STEP!AD12,"")</f>
        <v>#N/A</v>
      </c>
      <c r="H12" s="407">
        <f>IF(AND(STEP!$G12="",$J$8&lt;&gt;"ON"),"",IF(月報!AX12&lt;&gt;"",月報!AX12,IF(STEP!G12&lt;&gt;"",STEP!G12,"")))</f>
        <v>0.36458333333333331</v>
      </c>
      <c r="I12" s="408">
        <f>IF(AND(STEP!$G12="",$J$8&lt;&gt;"ON"),"",IF(月報!AZ12&lt;&gt;"",月報!AZ12,IF(STEP!H12&lt;&gt;"",STEP!H12,"")))</f>
        <v>0.86805555555555547</v>
      </c>
      <c r="J12" s="603">
        <f>IF(月報!BA12&lt;&gt;"",月報!BA12,0)*24</f>
        <v>11.083333333333334</v>
      </c>
      <c r="K12" s="603">
        <f>IF(STEP!X12&lt;&gt;"",STEP!X12,"")</f>
        <v>0.33333333333333331</v>
      </c>
      <c r="L12" s="603">
        <f>IF(STEP!Y12&lt;&gt;"",STEP!Y12,"")</f>
        <v>0.125</v>
      </c>
      <c r="M12" s="603">
        <f>IF(STEP!Z12&lt;&gt;"",STEP!Z12,0)*24</f>
        <v>0</v>
      </c>
      <c r="N12" s="603" t="str">
        <f>IF(STEP!R12&lt;&gt;"",STEP!R12,"")</f>
        <v/>
      </c>
      <c r="O12" s="603" t="str">
        <f>IF(STEP!S12&lt;&gt;"",STEP!S12,"")</f>
        <v>自社作業</v>
      </c>
      <c r="P12" s="603">
        <f t="shared" si="0"/>
        <v>11.083333333333334</v>
      </c>
      <c r="Q12" s="603"/>
      <c r="R12" s="603" t="e">
        <f>R11</f>
        <v>#N/A</v>
      </c>
      <c r="S12" s="605">
        <f t="shared" ref="S12:S40" si="1">(IF(K12&lt;&gt;"",K12,0)+IF(L12&lt;&gt;"",L12,0))*24</f>
        <v>11</v>
      </c>
      <c r="T12" s="610">
        <f t="shared" ref="T12:T40" si="2">J12-(M12+S12)</f>
        <v>8.3333333333333925E-2</v>
      </c>
    </row>
    <row r="13" spans="2:20">
      <c r="B13" s="517"/>
      <c r="C13" s="622">
        <f t="shared" ref="C13:C41" si="3">C12</f>
        <v>160476</v>
      </c>
      <c r="D13" s="409" t="str">
        <f>IF(STEP!D13&lt;&gt;"",STEP!D13,"")</f>
        <v>伊藤　繁</v>
      </c>
      <c r="E13" s="410">
        <f>IF(STEP!E13&lt;&gt;"",STEP!E13,"")</f>
        <v>45405</v>
      </c>
      <c r="F13" s="409" t="str">
        <f>IF(STEP!F13&lt;&gt;"",STEP!F13,"")</f>
        <v>火</v>
      </c>
      <c r="G13" s="508" t="e">
        <f>IF(STEP!C13&lt;&gt;"",STEP!AD13,"")</f>
        <v>#N/A</v>
      </c>
      <c r="H13" s="407">
        <f>IF(AND(STEP!$G13="",$J$8&lt;&gt;"ON"),"",IF(月報!AX13&lt;&gt;"",月報!AX13,IF(STEP!G13&lt;&gt;"",STEP!G13,"")))</f>
        <v>0.36458333333333331</v>
      </c>
      <c r="I13" s="408">
        <f>IF(AND(STEP!$G13="",$J$8&lt;&gt;"ON"),"",IF(月報!AZ13&lt;&gt;"",月報!AZ13,IF(STEP!H13&lt;&gt;"",STEP!H13,"")))</f>
        <v>0.86111111111111105</v>
      </c>
      <c r="J13" s="603">
        <f>IF(月報!BA13&lt;&gt;"",月報!BA13,0)*24</f>
        <v>10.916666666666666</v>
      </c>
      <c r="K13" s="603">
        <f>IF(STEP!X13&lt;&gt;"",STEP!X13,"")</f>
        <v>0.33333333333333331</v>
      </c>
      <c r="L13" s="603">
        <f>IF(STEP!Y13&lt;&gt;"",STEP!Y13,"")</f>
        <v>0.11458333333333333</v>
      </c>
      <c r="M13" s="603">
        <f>IF(STEP!Z13&lt;&gt;"",STEP!Z13,0)*24</f>
        <v>0</v>
      </c>
      <c r="N13" s="603" t="str">
        <f>IF(STEP!R13&lt;&gt;"",STEP!R13,"")</f>
        <v/>
      </c>
      <c r="O13" s="603" t="str">
        <f>IF(STEP!S13&lt;&gt;"",STEP!S13,"")</f>
        <v>自社作業</v>
      </c>
      <c r="P13" s="603">
        <f t="shared" si="0"/>
        <v>10.916666666666666</v>
      </c>
      <c r="Q13" s="603"/>
      <c r="R13" s="603" t="e">
        <f t="shared" ref="R13:R45" si="4">R12</f>
        <v>#N/A</v>
      </c>
      <c r="S13" s="605">
        <f t="shared" si="1"/>
        <v>10.75</v>
      </c>
      <c r="T13" s="610">
        <f t="shared" si="2"/>
        <v>0.16666666666666607</v>
      </c>
    </row>
    <row r="14" spans="2:20">
      <c r="B14" s="517"/>
      <c r="C14" s="622">
        <f t="shared" si="3"/>
        <v>160476</v>
      </c>
      <c r="D14" s="409" t="str">
        <f>IF(STEP!D14&lt;&gt;"",STEP!D14,"")</f>
        <v>伊藤　繁</v>
      </c>
      <c r="E14" s="410">
        <f>IF(STEP!E14&lt;&gt;"",STEP!E14,"")</f>
        <v>45406</v>
      </c>
      <c r="F14" s="409" t="str">
        <f>IF(STEP!F14&lt;&gt;"",STEP!F14,"")</f>
        <v>水</v>
      </c>
      <c r="G14" s="508" t="e">
        <f>IF(STEP!C14&lt;&gt;"",STEP!AD14,"")</f>
        <v>#N/A</v>
      </c>
      <c r="H14" s="407">
        <f>IF(AND(STEP!$G14="",$J$8&lt;&gt;"ON"),"",IF(月報!AX14&lt;&gt;"",月報!AX14,IF(STEP!G14&lt;&gt;"",STEP!G14,"")))</f>
        <v>0.36458333333333331</v>
      </c>
      <c r="I14" s="408">
        <f>IF(AND(STEP!$G14="",$J$8&lt;&gt;"ON"),"",IF(月報!AZ14&lt;&gt;"",月報!AZ14,IF(STEP!H14&lt;&gt;"",STEP!H14,"")))</f>
        <v>0.72916666666666663</v>
      </c>
      <c r="J14" s="603">
        <f>IF(月報!BA14&lt;&gt;"",月報!BA14,0)*24</f>
        <v>8</v>
      </c>
      <c r="K14" s="603">
        <f>IF(STEP!X14&lt;&gt;"",STEP!X14,"")</f>
        <v>0.33333333333333331</v>
      </c>
      <c r="L14" s="603" t="str">
        <f>IF(STEP!Y14&lt;&gt;"",STEP!Y14,"")</f>
        <v/>
      </c>
      <c r="M14" s="603">
        <f>IF(STEP!Z14&lt;&gt;"",STEP!Z14,0)*24</f>
        <v>0</v>
      </c>
      <c r="N14" s="603" t="str">
        <f>IF(STEP!R14&lt;&gt;"",STEP!R14,"")</f>
        <v/>
      </c>
      <c r="O14" s="603" t="str">
        <f>IF(STEP!S14&lt;&gt;"",STEP!S14,"")</f>
        <v>自社作業</v>
      </c>
      <c r="P14" s="603">
        <f t="shared" si="0"/>
        <v>8</v>
      </c>
      <c r="Q14" s="603"/>
      <c r="R14" s="603" t="e">
        <f t="shared" si="4"/>
        <v>#N/A</v>
      </c>
      <c r="S14" s="605">
        <f t="shared" si="1"/>
        <v>8</v>
      </c>
      <c r="T14" s="610">
        <f t="shared" si="2"/>
        <v>0</v>
      </c>
    </row>
    <row r="15" spans="2:20">
      <c r="B15" s="517"/>
      <c r="C15" s="622">
        <f t="shared" si="3"/>
        <v>160476</v>
      </c>
      <c r="D15" s="409" t="str">
        <f>IF(STEP!D15&lt;&gt;"",STEP!D15,"")</f>
        <v>伊藤　繁</v>
      </c>
      <c r="E15" s="410">
        <f>IF(STEP!E15&lt;&gt;"",STEP!E15,"")</f>
        <v>45407</v>
      </c>
      <c r="F15" s="409" t="str">
        <f>IF(STEP!F15&lt;&gt;"",STEP!F15,"")</f>
        <v>木</v>
      </c>
      <c r="G15" s="508" t="e">
        <f>IF(STEP!C15&lt;&gt;"",STEP!AD15,"")</f>
        <v>#N/A</v>
      </c>
      <c r="H15" s="407">
        <f>IF(AND(STEP!$G15="",$J$8&lt;&gt;"ON"),"",IF(月報!AX15&lt;&gt;"",月報!AX15,IF(STEP!G15&lt;&gt;"",STEP!G15,"")))</f>
        <v>0.36458333333333331</v>
      </c>
      <c r="I15" s="408">
        <f>IF(AND(STEP!$G15="",$J$8&lt;&gt;"ON"),"",IF(月報!AZ15&lt;&gt;"",月報!AZ15,IF(STEP!H15&lt;&gt;"",STEP!H15,"")))</f>
        <v>0.875</v>
      </c>
      <c r="J15" s="603">
        <f>IF(月報!BA15&lt;&gt;"",月報!BA15,0)*24</f>
        <v>11.25</v>
      </c>
      <c r="K15" s="603">
        <f>IF(STEP!X15&lt;&gt;"",STEP!X15,"")</f>
        <v>0.33333333333333331</v>
      </c>
      <c r="L15" s="603">
        <f>IF(STEP!Y15&lt;&gt;"",STEP!Y15,"")</f>
        <v>0.13541666666666666</v>
      </c>
      <c r="M15" s="603">
        <f>IF(STEP!Z15&lt;&gt;"",STEP!Z15,0)*24</f>
        <v>0</v>
      </c>
      <c r="N15" s="603" t="str">
        <f>IF(STEP!R15&lt;&gt;"",STEP!R15,"")</f>
        <v/>
      </c>
      <c r="O15" s="603" t="str">
        <f>IF(STEP!S15&lt;&gt;"",STEP!S15,"")</f>
        <v>自社作業</v>
      </c>
      <c r="P15" s="603">
        <f t="shared" si="0"/>
        <v>11.25</v>
      </c>
      <c r="Q15" s="603"/>
      <c r="R15" s="603" t="e">
        <f t="shared" si="4"/>
        <v>#N/A</v>
      </c>
      <c r="S15" s="605">
        <f t="shared" si="1"/>
        <v>11.25</v>
      </c>
      <c r="T15" s="610">
        <f t="shared" si="2"/>
        <v>0</v>
      </c>
    </row>
    <row r="16" spans="2:20">
      <c r="B16" s="517"/>
      <c r="C16" s="622">
        <f t="shared" si="3"/>
        <v>160476</v>
      </c>
      <c r="D16" s="409" t="str">
        <f>IF(STEP!D16&lt;&gt;"",STEP!D16,"")</f>
        <v>伊藤　繁</v>
      </c>
      <c r="E16" s="410">
        <f>IF(STEP!E16&lt;&gt;"",STEP!E16,"")</f>
        <v>45408</v>
      </c>
      <c r="F16" s="409" t="str">
        <f>IF(STEP!F16&lt;&gt;"",STEP!F16,"")</f>
        <v>金</v>
      </c>
      <c r="G16" s="508" t="e">
        <f>IF(STEP!C16&lt;&gt;"",STEP!AD16,"")</f>
        <v>#N/A</v>
      </c>
      <c r="H16" s="407">
        <f>IF(AND(STEP!$G16="",$J$8&lt;&gt;"ON"),"",IF(月報!AX16&lt;&gt;"",月報!AX16,IF(STEP!G16&lt;&gt;"",STEP!G16,"")))</f>
        <v>0.3263888888888889</v>
      </c>
      <c r="I16" s="408">
        <f>IF(AND(STEP!$G16="",$J$8&lt;&gt;"ON"),"",IF(月報!AZ16&lt;&gt;"",月報!AZ16,IF(STEP!H16&lt;&gt;"",STEP!H16,"")))</f>
        <v>0.76041666666666663</v>
      </c>
      <c r="J16" s="603">
        <f>IF(月報!BA16&lt;&gt;"",月報!BA16,0)*24</f>
        <v>9.1666666666666661</v>
      </c>
      <c r="K16" s="603">
        <f>IF(STEP!X16&lt;&gt;"",STEP!X16,"")</f>
        <v>0.33333333333333331</v>
      </c>
      <c r="L16" s="603">
        <f>IF(STEP!Y16&lt;&gt;"",STEP!Y16,"")</f>
        <v>4.1666666666666664E-2</v>
      </c>
      <c r="M16" s="603">
        <f>IF(STEP!Z16&lt;&gt;"",STEP!Z16,0)*24</f>
        <v>0</v>
      </c>
      <c r="N16" s="603" t="str">
        <f>IF(STEP!R16&lt;&gt;"",STEP!R16,"")</f>
        <v/>
      </c>
      <c r="O16" s="603" t="str">
        <f>IF(STEP!S16&lt;&gt;"",STEP!S16,"")</f>
        <v>自社作業</v>
      </c>
      <c r="P16" s="603">
        <f t="shared" si="0"/>
        <v>9.1666666666666661</v>
      </c>
      <c r="Q16" s="603"/>
      <c r="R16" s="603" t="e">
        <f t="shared" si="4"/>
        <v>#N/A</v>
      </c>
      <c r="S16" s="605">
        <f t="shared" si="1"/>
        <v>9</v>
      </c>
      <c r="T16" s="610">
        <f t="shared" si="2"/>
        <v>0.16666666666666607</v>
      </c>
    </row>
    <row r="17" spans="2:20">
      <c r="B17" s="517"/>
      <c r="C17" s="623">
        <f t="shared" si="3"/>
        <v>160476</v>
      </c>
      <c r="D17" s="411" t="str">
        <f>IF(STEP!D17&lt;&gt;"",STEP!D17,"")</f>
        <v>伊藤　繁</v>
      </c>
      <c r="E17" s="412">
        <f>IF(STEP!E17&lt;&gt;"",STEP!E17,"")</f>
        <v>45409</v>
      </c>
      <c r="F17" s="411" t="str">
        <f>IF(STEP!F17&lt;&gt;"",STEP!F17,"")</f>
        <v>土</v>
      </c>
      <c r="G17" s="413" t="e">
        <f>IF(STEP!C17&lt;&gt;"",STEP!AD17,"")</f>
        <v>#N/A</v>
      </c>
      <c r="H17" s="413" t="str">
        <f>IF(AND(STEP!$G17="",$J$8&lt;&gt;"ON"),"",IF(月報!AX17&lt;&gt;"",月報!AX17,IF(STEP!G17&lt;&gt;"",STEP!G17,"")))</f>
        <v/>
      </c>
      <c r="I17" s="414" t="str">
        <f>IF(AND(STEP!$G17="",$J$8&lt;&gt;"ON"),"",IF(月報!AZ17&lt;&gt;"",月報!AZ17,IF(STEP!H17&lt;&gt;"",STEP!H17,"")))</f>
        <v/>
      </c>
      <c r="J17" s="604">
        <f>IF(月報!BA17&lt;&gt;"",月報!BA17,0)*24</f>
        <v>0</v>
      </c>
      <c r="K17" s="604" t="str">
        <f>IF(STEP!X17&lt;&gt;"",STEP!X17,"")</f>
        <v/>
      </c>
      <c r="L17" s="604" t="str">
        <f>IF(STEP!Y17&lt;&gt;"",STEP!Y17,"")</f>
        <v/>
      </c>
      <c r="M17" s="604">
        <f>IF(STEP!Z17&lt;&gt;"",STEP!Z17,0)*24</f>
        <v>0</v>
      </c>
      <c r="N17" s="604" t="str">
        <f>IF(STEP!R17&lt;&gt;"",STEP!R17,"")</f>
        <v/>
      </c>
      <c r="O17" s="604" t="str">
        <f>IF(STEP!S17&lt;&gt;"",STEP!S17,"")</f>
        <v/>
      </c>
      <c r="P17" s="604">
        <f t="shared" si="0"/>
        <v>0</v>
      </c>
      <c r="Q17" s="604"/>
      <c r="R17" s="604" t="e">
        <f t="shared" si="4"/>
        <v>#N/A</v>
      </c>
      <c r="S17" s="607">
        <f t="shared" si="1"/>
        <v>0</v>
      </c>
      <c r="T17" s="611">
        <f t="shared" si="2"/>
        <v>0</v>
      </c>
    </row>
    <row r="18" spans="2:20">
      <c r="B18" s="517"/>
      <c r="C18" s="624">
        <f t="shared" si="3"/>
        <v>160476</v>
      </c>
      <c r="D18" s="405" t="str">
        <f>IF(STEP!D18&lt;&gt;"",STEP!D18,"")</f>
        <v>伊藤　繁</v>
      </c>
      <c r="E18" s="406">
        <f>IF(STEP!E18&lt;&gt;"",STEP!E18,"")</f>
        <v>45410</v>
      </c>
      <c r="F18" s="405" t="str">
        <f>IF(STEP!F18&lt;&gt;"",STEP!F18,"")</f>
        <v>日</v>
      </c>
      <c r="G18" s="407" t="e">
        <f>IF(STEP!C18&lt;&gt;"",STEP!AD18,"")</f>
        <v>#N/A</v>
      </c>
      <c r="H18" s="407" t="str">
        <f>IF(AND(STEP!$G18="",$J$8&lt;&gt;"ON"),"",IF(月報!AX18&lt;&gt;"",月報!AX18,IF(STEP!G18&lt;&gt;"",STEP!G18,"")))</f>
        <v/>
      </c>
      <c r="I18" s="408" t="str">
        <f>IF(AND(STEP!$G18="",$J$8&lt;&gt;"ON"),"",IF(月報!AZ18&lt;&gt;"",月報!AZ18,IF(STEP!H18&lt;&gt;"",STEP!H18,"")))</f>
        <v/>
      </c>
      <c r="J18" s="603">
        <f>IF(月報!BA18&lt;&gt;"",月報!BA18,0)*24</f>
        <v>0</v>
      </c>
      <c r="K18" s="603" t="str">
        <f>IF(STEP!X18&lt;&gt;"",STEP!X18,"")</f>
        <v/>
      </c>
      <c r="L18" s="603" t="str">
        <f>IF(STEP!Y18&lt;&gt;"",STEP!Y18,"")</f>
        <v/>
      </c>
      <c r="M18" s="603">
        <f>IF(STEP!Z18&lt;&gt;"",STEP!Z18,0)*24</f>
        <v>0</v>
      </c>
      <c r="N18" s="603" t="str">
        <f>IF(STEP!R18&lt;&gt;"",STEP!R18,"")</f>
        <v/>
      </c>
      <c r="O18" s="603" t="str">
        <f>IF(STEP!S18&lt;&gt;"",STEP!S18,"")</f>
        <v/>
      </c>
      <c r="P18" s="603">
        <f t="shared" si="0"/>
        <v>0</v>
      </c>
      <c r="Q18" s="603">
        <f>SUM(P18:P24)</f>
        <v>0</v>
      </c>
      <c r="R18" s="603" t="e">
        <f t="shared" si="4"/>
        <v>#N/A</v>
      </c>
      <c r="S18" s="606">
        <f t="shared" si="1"/>
        <v>0</v>
      </c>
      <c r="T18" s="610">
        <f t="shared" si="2"/>
        <v>0</v>
      </c>
    </row>
    <row r="19" spans="2:20">
      <c r="B19" s="517"/>
      <c r="C19" s="622">
        <f t="shared" si="3"/>
        <v>160476</v>
      </c>
      <c r="D19" s="409" t="str">
        <f>IF(STEP!D19&lt;&gt;"",STEP!D19,"")</f>
        <v>伊藤　繁</v>
      </c>
      <c r="E19" s="410">
        <f>IF(STEP!E19&lt;&gt;"",STEP!E19,"")</f>
        <v>45411</v>
      </c>
      <c r="F19" s="409" t="str">
        <f>IF(STEP!F19&lt;&gt;"",STEP!F19,"")</f>
        <v>月</v>
      </c>
      <c r="G19" s="508" t="e">
        <f>IF(STEP!C19&lt;&gt;"",STEP!AD19,"")</f>
        <v>#N/A</v>
      </c>
      <c r="H19" s="407" t="str">
        <f>IF(AND(STEP!$G19="",$J$8&lt;&gt;"ON"),"",IF(月報!AX19&lt;&gt;"",月報!AX19,IF(STEP!G19&lt;&gt;"",STEP!G19,"")))</f>
        <v/>
      </c>
      <c r="I19" s="408" t="str">
        <f>IF(AND(STEP!$G19="",$J$8&lt;&gt;"ON"),"",IF(月報!AZ19&lt;&gt;"",月報!AZ19,IF(STEP!H19&lt;&gt;"",STEP!H19,"")))</f>
        <v/>
      </c>
      <c r="J19" s="603">
        <f>IF(月報!BA19&lt;&gt;"",月報!BA19,0)*24</f>
        <v>0</v>
      </c>
      <c r="K19" s="603" t="str">
        <f>IF(STEP!X19&lt;&gt;"",STEP!X19,"")</f>
        <v/>
      </c>
      <c r="L19" s="603" t="str">
        <f>IF(STEP!Y19&lt;&gt;"",STEP!Y19,"")</f>
        <v/>
      </c>
      <c r="M19" s="603">
        <f>IF(STEP!Z19&lt;&gt;"",STEP!Z19,0)*24</f>
        <v>0</v>
      </c>
      <c r="N19" s="603" t="str">
        <f>IF(STEP!R19&lt;&gt;"",STEP!R19,"")</f>
        <v/>
      </c>
      <c r="O19" s="603" t="str">
        <f>IF(STEP!S19&lt;&gt;"",STEP!S19,"")</f>
        <v/>
      </c>
      <c r="P19" s="603">
        <f t="shared" si="0"/>
        <v>0</v>
      </c>
      <c r="Q19" s="603"/>
      <c r="R19" s="603" t="e">
        <f t="shared" si="4"/>
        <v>#N/A</v>
      </c>
      <c r="S19" s="605">
        <f t="shared" si="1"/>
        <v>0</v>
      </c>
      <c r="T19" s="610">
        <f t="shared" si="2"/>
        <v>0</v>
      </c>
    </row>
    <row r="20" spans="2:20">
      <c r="B20" s="517"/>
      <c r="C20" s="622">
        <f t="shared" si="3"/>
        <v>160476</v>
      </c>
      <c r="D20" s="409" t="str">
        <f>IF(STEP!D20&lt;&gt;"",STEP!D20,"")</f>
        <v>伊藤　繁</v>
      </c>
      <c r="E20" s="410">
        <f>IF(STEP!E20&lt;&gt;"",STEP!E20,"")</f>
        <v>45412</v>
      </c>
      <c r="F20" s="409" t="str">
        <f>IF(STEP!F20&lt;&gt;"",STEP!F20,"")</f>
        <v>火</v>
      </c>
      <c r="G20" s="508" t="e">
        <f>IF(STEP!C20&lt;&gt;"",STEP!AD20,"")</f>
        <v>#N/A</v>
      </c>
      <c r="H20" s="407" t="str">
        <f>IF(AND(STEP!$G20="",$J$8&lt;&gt;"ON"),"",IF(月報!AX20&lt;&gt;"",月報!AX20,IF(STEP!G20&lt;&gt;"",STEP!G20,"")))</f>
        <v/>
      </c>
      <c r="I20" s="408" t="str">
        <f>IF(AND(STEP!$G20="",$J$8&lt;&gt;"ON"),"",IF(月報!AZ20&lt;&gt;"",月報!AZ20,IF(STEP!H20&lt;&gt;"",STEP!H20,"")))</f>
        <v/>
      </c>
      <c r="J20" s="603">
        <f>IF(月報!BA20&lt;&gt;"",月報!BA20,0)*24</f>
        <v>0</v>
      </c>
      <c r="K20" s="603" t="str">
        <f>IF(STEP!X20&lt;&gt;"",STEP!X20,"")</f>
        <v/>
      </c>
      <c r="L20" s="603" t="str">
        <f>IF(STEP!Y20&lt;&gt;"",STEP!Y20,"")</f>
        <v/>
      </c>
      <c r="M20" s="603">
        <f>IF(STEP!Z20&lt;&gt;"",STEP!Z20,0)*24</f>
        <v>0</v>
      </c>
      <c r="N20" s="603" t="str">
        <f>IF(STEP!R20&lt;&gt;"",STEP!R20,"")</f>
        <v/>
      </c>
      <c r="O20" s="603" t="str">
        <f>IF(STEP!S20&lt;&gt;"",STEP!S20,"")</f>
        <v/>
      </c>
      <c r="P20" s="603">
        <f t="shared" si="0"/>
        <v>0</v>
      </c>
      <c r="Q20" s="603"/>
      <c r="R20" s="603" t="e">
        <f t="shared" si="4"/>
        <v>#N/A</v>
      </c>
      <c r="S20" s="605">
        <f t="shared" si="1"/>
        <v>0</v>
      </c>
      <c r="T20" s="610">
        <f t="shared" si="2"/>
        <v>0</v>
      </c>
    </row>
    <row r="21" spans="2:20">
      <c r="B21" s="517"/>
      <c r="C21" s="622">
        <f t="shared" si="3"/>
        <v>160476</v>
      </c>
      <c r="D21" s="409" t="str">
        <f>IF(STEP!D21&lt;&gt;"",STEP!D21,"")</f>
        <v>伊藤　繁</v>
      </c>
      <c r="E21" s="410">
        <f>IF(STEP!E21&lt;&gt;"",STEP!E21,"")</f>
        <v>45413</v>
      </c>
      <c r="F21" s="409" t="str">
        <f>IF(STEP!F21&lt;&gt;"",STEP!F21,"")</f>
        <v>水</v>
      </c>
      <c r="G21" s="508" t="e">
        <f>IF(STEP!C21&lt;&gt;"",STEP!AD21,"")</f>
        <v>#N/A</v>
      </c>
      <c r="H21" s="407" t="str">
        <f>IF(AND(STEP!$G21="",$J$8&lt;&gt;"ON"),"",IF(月報!AX21&lt;&gt;"",月報!AX21,IF(STEP!G21&lt;&gt;"",STEP!G21,"")))</f>
        <v/>
      </c>
      <c r="I21" s="408" t="str">
        <f>IF(AND(STEP!$G21="",$J$8&lt;&gt;"ON"),"",IF(月報!AZ21&lt;&gt;"",月報!AZ21,IF(STEP!H21&lt;&gt;"",STEP!H21,"")))</f>
        <v/>
      </c>
      <c r="J21" s="603">
        <f>IF(月報!BA21&lt;&gt;"",月報!BA21,0)*24</f>
        <v>0</v>
      </c>
      <c r="K21" s="603" t="str">
        <f>IF(STEP!X21&lt;&gt;"",STEP!X21,"")</f>
        <v/>
      </c>
      <c r="L21" s="603" t="str">
        <f>IF(STEP!Y21&lt;&gt;"",STEP!Y21,"")</f>
        <v/>
      </c>
      <c r="M21" s="603">
        <f>IF(STEP!Z21&lt;&gt;"",STEP!Z21,0)*24</f>
        <v>0</v>
      </c>
      <c r="N21" s="603" t="str">
        <f>IF(STEP!R21&lt;&gt;"",STEP!R21,"")</f>
        <v/>
      </c>
      <c r="O21" s="603" t="str">
        <f>IF(STEP!S21&lt;&gt;"",STEP!S21,"")</f>
        <v/>
      </c>
      <c r="P21" s="603">
        <f t="shared" si="0"/>
        <v>0</v>
      </c>
      <c r="Q21" s="603"/>
      <c r="R21" s="603" t="e">
        <f t="shared" si="4"/>
        <v>#N/A</v>
      </c>
      <c r="S21" s="605">
        <f t="shared" si="1"/>
        <v>0</v>
      </c>
      <c r="T21" s="610">
        <f t="shared" si="2"/>
        <v>0</v>
      </c>
    </row>
    <row r="22" spans="2:20">
      <c r="B22" s="517"/>
      <c r="C22" s="622">
        <f t="shared" si="3"/>
        <v>160476</v>
      </c>
      <c r="D22" s="409" t="str">
        <f>IF(STEP!D22&lt;&gt;"",STEP!D22,"")</f>
        <v>伊藤　繁</v>
      </c>
      <c r="E22" s="410">
        <f>IF(STEP!E22&lt;&gt;"",STEP!E22,"")</f>
        <v>45414</v>
      </c>
      <c r="F22" s="409" t="str">
        <f>IF(STEP!F22&lt;&gt;"",STEP!F22,"")</f>
        <v>木</v>
      </c>
      <c r="G22" s="508" t="e">
        <f>IF(STEP!C22&lt;&gt;"",STEP!AD22,"")</f>
        <v>#N/A</v>
      </c>
      <c r="H22" s="407" t="str">
        <f>IF(AND(STEP!$G22="",$J$8&lt;&gt;"ON"),"",IF(月報!AX22&lt;&gt;"",月報!AX22,IF(STEP!G22&lt;&gt;"",STEP!G22,"")))</f>
        <v/>
      </c>
      <c r="I22" s="408" t="str">
        <f>IF(AND(STEP!$G22="",$J$8&lt;&gt;"ON"),"",IF(月報!AZ22&lt;&gt;"",月報!AZ22,IF(STEP!H22&lt;&gt;"",STEP!H22,"")))</f>
        <v/>
      </c>
      <c r="J22" s="603">
        <f>IF(月報!BA22&lt;&gt;"",月報!BA22,0)*24</f>
        <v>0</v>
      </c>
      <c r="K22" s="603" t="str">
        <f>IF(STEP!X22&lt;&gt;"",STEP!X22,"")</f>
        <v/>
      </c>
      <c r="L22" s="603" t="str">
        <f>IF(STEP!Y22&lt;&gt;"",STEP!Y22,"")</f>
        <v/>
      </c>
      <c r="M22" s="603">
        <f>IF(STEP!Z22&lt;&gt;"",STEP!Z22,0)*24</f>
        <v>0</v>
      </c>
      <c r="N22" s="603" t="str">
        <f>IF(STEP!R22&lt;&gt;"",STEP!R22,"")</f>
        <v/>
      </c>
      <c r="O22" s="603" t="str">
        <f>IF(STEP!S22&lt;&gt;"",STEP!S22,"")</f>
        <v/>
      </c>
      <c r="P22" s="603">
        <f t="shared" si="0"/>
        <v>0</v>
      </c>
      <c r="Q22" s="603"/>
      <c r="R22" s="603" t="e">
        <f t="shared" si="4"/>
        <v>#N/A</v>
      </c>
      <c r="S22" s="605">
        <f t="shared" si="1"/>
        <v>0</v>
      </c>
      <c r="T22" s="610">
        <f t="shared" si="2"/>
        <v>0</v>
      </c>
    </row>
    <row r="23" spans="2:20">
      <c r="B23" s="517"/>
      <c r="C23" s="622">
        <f t="shared" si="3"/>
        <v>160476</v>
      </c>
      <c r="D23" s="409" t="str">
        <f>IF(STEP!D23&lt;&gt;"",STEP!D23,"")</f>
        <v>伊藤　繁</v>
      </c>
      <c r="E23" s="410">
        <f>IF(STEP!E23&lt;&gt;"",STEP!E23,"")</f>
        <v>45415</v>
      </c>
      <c r="F23" s="409" t="str">
        <f>IF(STEP!F23&lt;&gt;"",STEP!F23,"")</f>
        <v>金</v>
      </c>
      <c r="G23" s="508" t="e">
        <f>IF(STEP!C23&lt;&gt;"",STEP!AD23,"")</f>
        <v>#N/A</v>
      </c>
      <c r="H23" s="407" t="str">
        <f>IF(AND(STEP!$G23="",$J$8&lt;&gt;"ON"),"",IF(月報!AX23&lt;&gt;"",月報!AX23,IF(STEP!G23&lt;&gt;"",STEP!G23,"")))</f>
        <v/>
      </c>
      <c r="I23" s="408" t="str">
        <f>IF(AND(STEP!$G23="",$J$8&lt;&gt;"ON"),"",IF(月報!AZ23&lt;&gt;"",月報!AZ23,IF(STEP!H23&lt;&gt;"",STEP!H23,"")))</f>
        <v/>
      </c>
      <c r="J23" s="603">
        <f>IF(月報!BA23&lt;&gt;"",月報!BA23,0)*24</f>
        <v>0</v>
      </c>
      <c r="K23" s="603" t="str">
        <f>IF(STEP!X23&lt;&gt;"",STEP!X23,"")</f>
        <v/>
      </c>
      <c r="L23" s="603" t="str">
        <f>IF(STEP!Y23&lt;&gt;"",STEP!Y23,"")</f>
        <v/>
      </c>
      <c r="M23" s="603">
        <f>IF(STEP!Z23&lt;&gt;"",STEP!Z23,0)*24</f>
        <v>0</v>
      </c>
      <c r="N23" s="603" t="str">
        <f>IF(STEP!R23&lt;&gt;"",STEP!R23,"")</f>
        <v/>
      </c>
      <c r="O23" s="603" t="str">
        <f>IF(STEP!S23&lt;&gt;"",STEP!S23,"")</f>
        <v/>
      </c>
      <c r="P23" s="603">
        <f t="shared" si="0"/>
        <v>0</v>
      </c>
      <c r="Q23" s="603"/>
      <c r="R23" s="603" t="e">
        <f t="shared" si="4"/>
        <v>#N/A</v>
      </c>
      <c r="S23" s="605">
        <f t="shared" si="1"/>
        <v>0</v>
      </c>
      <c r="T23" s="610">
        <f t="shared" si="2"/>
        <v>0</v>
      </c>
    </row>
    <row r="24" spans="2:20">
      <c r="B24" s="517"/>
      <c r="C24" s="623">
        <f t="shared" si="3"/>
        <v>160476</v>
      </c>
      <c r="D24" s="411" t="str">
        <f>IF(STEP!D24&lt;&gt;"",STEP!D24,"")</f>
        <v>伊藤　繁</v>
      </c>
      <c r="E24" s="412">
        <f>IF(STEP!E24&lt;&gt;"",STEP!E24,"")</f>
        <v>45416</v>
      </c>
      <c r="F24" s="411" t="str">
        <f>IF(STEP!F24&lt;&gt;"",STEP!F24,"")</f>
        <v>土</v>
      </c>
      <c r="G24" s="413" t="e">
        <f>IF(STEP!C24&lt;&gt;"",STEP!AD24,"")</f>
        <v>#N/A</v>
      </c>
      <c r="H24" s="413" t="str">
        <f>IF(AND(STEP!$G24="",$J$8&lt;&gt;"ON"),"",IF(月報!AX24&lt;&gt;"",月報!AX24,IF(STEP!G24&lt;&gt;"",STEP!G24,"")))</f>
        <v/>
      </c>
      <c r="I24" s="414" t="str">
        <f>IF(AND(STEP!$G24="",$J$8&lt;&gt;"ON"),"",IF(月報!AZ24&lt;&gt;"",月報!AZ24,IF(STEP!H24&lt;&gt;"",STEP!H24,"")))</f>
        <v/>
      </c>
      <c r="J24" s="604">
        <f>IF(月報!BA24&lt;&gt;"",月報!BA24,0)*24</f>
        <v>0</v>
      </c>
      <c r="K24" s="604" t="str">
        <f>IF(STEP!X24&lt;&gt;"",STEP!X24,"")</f>
        <v/>
      </c>
      <c r="L24" s="604" t="str">
        <f>IF(STEP!Y24&lt;&gt;"",STEP!Y24,"")</f>
        <v/>
      </c>
      <c r="M24" s="604">
        <f>IF(STEP!Z24&lt;&gt;"",STEP!Z24,0)*24</f>
        <v>0</v>
      </c>
      <c r="N24" s="604" t="str">
        <f>IF(STEP!R24&lt;&gt;"",STEP!R24,"")</f>
        <v/>
      </c>
      <c r="O24" s="604" t="str">
        <f>IF(STEP!S24&lt;&gt;"",STEP!S24,"")</f>
        <v/>
      </c>
      <c r="P24" s="604">
        <f t="shared" si="0"/>
        <v>0</v>
      </c>
      <c r="Q24" s="604"/>
      <c r="R24" s="604" t="e">
        <f t="shared" si="4"/>
        <v>#N/A</v>
      </c>
      <c r="S24" s="607">
        <f t="shared" si="1"/>
        <v>0</v>
      </c>
      <c r="T24" s="611">
        <f t="shared" si="2"/>
        <v>0</v>
      </c>
    </row>
    <row r="25" spans="2:20">
      <c r="B25" s="517"/>
      <c r="C25" s="624">
        <f t="shared" si="3"/>
        <v>160476</v>
      </c>
      <c r="D25" s="405" t="str">
        <f>IF(STEP!D25&lt;&gt;"",STEP!D25,"")</f>
        <v>伊藤　繁</v>
      </c>
      <c r="E25" s="406">
        <f>IF(STEP!E25&lt;&gt;"",STEP!E25,"")</f>
        <v>45417</v>
      </c>
      <c r="F25" s="405" t="str">
        <f>IF(STEP!F25&lt;&gt;"",STEP!F25,"")</f>
        <v>日</v>
      </c>
      <c r="G25" s="407" t="e">
        <f>IF(STEP!C25&lt;&gt;"",STEP!AD25,"")</f>
        <v>#N/A</v>
      </c>
      <c r="H25" s="407" t="str">
        <f>IF(AND(STEP!$G25="",$J$8&lt;&gt;"ON"),"",IF(月報!AX25&lt;&gt;"",月報!AX25,IF(STEP!G25&lt;&gt;"",STEP!G25,"")))</f>
        <v/>
      </c>
      <c r="I25" s="408" t="str">
        <f>IF(AND(STEP!$G25="",$J$8&lt;&gt;"ON"),"",IF(月報!AZ25&lt;&gt;"",月報!AZ25,IF(STEP!H25&lt;&gt;"",STEP!H25,"")))</f>
        <v/>
      </c>
      <c r="J25" s="603">
        <f>IF(月報!BA25&lt;&gt;"",月報!BA25,0)*24</f>
        <v>0</v>
      </c>
      <c r="K25" s="603" t="str">
        <f>IF(STEP!X25&lt;&gt;"",STEP!X25,"")</f>
        <v/>
      </c>
      <c r="L25" s="603" t="str">
        <f>IF(STEP!Y25&lt;&gt;"",STEP!Y25,"")</f>
        <v/>
      </c>
      <c r="M25" s="603">
        <f>IF(STEP!Z25&lt;&gt;"",STEP!Z25,0)*24</f>
        <v>0</v>
      </c>
      <c r="N25" s="603" t="str">
        <f>IF(STEP!R25&lt;&gt;"",STEP!R25,"")</f>
        <v/>
      </c>
      <c r="O25" s="603" t="str">
        <f>IF(STEP!S25&lt;&gt;"",STEP!S25,"")</f>
        <v/>
      </c>
      <c r="P25" s="603">
        <f t="shared" si="0"/>
        <v>0</v>
      </c>
      <c r="Q25" s="603">
        <f>SUM(P25:P31)</f>
        <v>38.083333333333329</v>
      </c>
      <c r="R25" s="603" t="e">
        <f t="shared" si="4"/>
        <v>#N/A</v>
      </c>
      <c r="S25" s="606">
        <f t="shared" si="1"/>
        <v>0</v>
      </c>
      <c r="T25" s="610">
        <f t="shared" si="2"/>
        <v>0</v>
      </c>
    </row>
    <row r="26" spans="2:20">
      <c r="B26" s="517"/>
      <c r="C26" s="622">
        <f t="shared" si="3"/>
        <v>160476</v>
      </c>
      <c r="D26" s="409" t="str">
        <f>IF(STEP!D26&lt;&gt;"",STEP!D26,"")</f>
        <v>伊藤　繁</v>
      </c>
      <c r="E26" s="410">
        <f>IF(STEP!E26&lt;&gt;"",STEP!E26,"")</f>
        <v>45418</v>
      </c>
      <c r="F26" s="409" t="str">
        <f>IF(STEP!F26&lt;&gt;"",STEP!F26,"")</f>
        <v>月</v>
      </c>
      <c r="G26" s="508" t="e">
        <f>IF(STEP!C26&lt;&gt;"",STEP!AD26,"")</f>
        <v>#N/A</v>
      </c>
      <c r="H26" s="407" t="str">
        <f>IF(AND(STEP!$G26="",$J$8&lt;&gt;"ON"),"",IF(月報!AX26&lt;&gt;"",月報!AX26,IF(STEP!G26&lt;&gt;"",STEP!G26,"")))</f>
        <v/>
      </c>
      <c r="I26" s="408" t="str">
        <f>IF(AND(STEP!$G26="",$J$8&lt;&gt;"ON"),"",IF(月報!AZ26&lt;&gt;"",月報!AZ26,IF(STEP!H26&lt;&gt;"",STEP!H26,"")))</f>
        <v/>
      </c>
      <c r="J26" s="603">
        <f>IF(月報!BA26&lt;&gt;"",月報!BA26,0)*24</f>
        <v>0</v>
      </c>
      <c r="K26" s="603" t="str">
        <f>IF(STEP!X26&lt;&gt;"",STEP!X26,"")</f>
        <v/>
      </c>
      <c r="L26" s="603" t="str">
        <f>IF(STEP!Y26&lt;&gt;"",STEP!Y26,"")</f>
        <v/>
      </c>
      <c r="M26" s="603">
        <f>IF(STEP!Z26&lt;&gt;"",STEP!Z26,0)*24</f>
        <v>0</v>
      </c>
      <c r="N26" s="603" t="str">
        <f>IF(STEP!R26&lt;&gt;"",STEP!R26,"")</f>
        <v/>
      </c>
      <c r="O26" s="603" t="str">
        <f>IF(STEP!S26&lt;&gt;"",STEP!S26,"")</f>
        <v/>
      </c>
      <c r="P26" s="603">
        <f t="shared" si="0"/>
        <v>0</v>
      </c>
      <c r="Q26" s="603"/>
      <c r="R26" s="603" t="e">
        <f t="shared" si="4"/>
        <v>#N/A</v>
      </c>
      <c r="S26" s="605">
        <f t="shared" si="1"/>
        <v>0</v>
      </c>
      <c r="T26" s="610">
        <f t="shared" si="2"/>
        <v>0</v>
      </c>
    </row>
    <row r="27" spans="2:20">
      <c r="B27" s="517"/>
      <c r="C27" s="622">
        <f t="shared" si="3"/>
        <v>160476</v>
      </c>
      <c r="D27" s="409" t="str">
        <f>IF(STEP!D27&lt;&gt;"",STEP!D27,"")</f>
        <v>伊藤　繁</v>
      </c>
      <c r="E27" s="410">
        <f>IF(STEP!E27&lt;&gt;"",STEP!E27,"")</f>
        <v>45419</v>
      </c>
      <c r="F27" s="409" t="str">
        <f>IF(STEP!F27&lt;&gt;"",STEP!F27,"")</f>
        <v>火</v>
      </c>
      <c r="G27" s="508" t="e">
        <f>IF(STEP!C27&lt;&gt;"",STEP!AD27,"")</f>
        <v>#N/A</v>
      </c>
      <c r="H27" s="407">
        <f>IF(AND(STEP!$G27="",$J$8&lt;&gt;"ON"),"",IF(月報!AX27&lt;&gt;"",月報!AX27,IF(STEP!G27&lt;&gt;"",STEP!G27,"")))</f>
        <v>0.36458333333333331</v>
      </c>
      <c r="I27" s="408">
        <f>IF(AND(STEP!$G27="",$J$8&lt;&gt;"ON"),"",IF(月報!AZ27&lt;&gt;"",月報!AZ27,IF(STEP!H27&lt;&gt;"",STEP!H27,"")))</f>
        <v>0.86111111111111105</v>
      </c>
      <c r="J27" s="603">
        <f>IF(月報!BA27&lt;&gt;"",月報!BA27,0)*24</f>
        <v>10.916666666666666</v>
      </c>
      <c r="K27" s="603">
        <f>IF(STEP!X27&lt;&gt;"",STEP!X27,"")</f>
        <v>0.33333333333333331</v>
      </c>
      <c r="L27" s="603">
        <f>IF(STEP!Y27&lt;&gt;"",STEP!Y27,"")</f>
        <v>0.11458333333333333</v>
      </c>
      <c r="M27" s="603">
        <f>IF(STEP!Z27&lt;&gt;"",STEP!Z27,0)*24</f>
        <v>0</v>
      </c>
      <c r="N27" s="603" t="str">
        <f>IF(STEP!R27&lt;&gt;"",STEP!R27,"")</f>
        <v/>
      </c>
      <c r="O27" s="603" t="str">
        <f>IF(STEP!S27&lt;&gt;"",STEP!S27,"")</f>
        <v>自社作業</v>
      </c>
      <c r="P27" s="603">
        <f t="shared" si="0"/>
        <v>10.916666666666666</v>
      </c>
      <c r="Q27" s="603"/>
      <c r="R27" s="603" t="e">
        <f t="shared" si="4"/>
        <v>#N/A</v>
      </c>
      <c r="S27" s="605">
        <f t="shared" si="1"/>
        <v>10.75</v>
      </c>
      <c r="T27" s="610">
        <f t="shared" si="2"/>
        <v>0.16666666666666607</v>
      </c>
    </row>
    <row r="28" spans="2:20">
      <c r="B28" s="517"/>
      <c r="C28" s="622">
        <f t="shared" si="3"/>
        <v>160476</v>
      </c>
      <c r="D28" s="409" t="str">
        <f>IF(STEP!D28&lt;&gt;"",STEP!D28,"")</f>
        <v>伊藤　繁</v>
      </c>
      <c r="E28" s="410">
        <f>IF(STEP!E28&lt;&gt;"",STEP!E28,"")</f>
        <v>45420</v>
      </c>
      <c r="F28" s="409" t="str">
        <f>IF(STEP!F28&lt;&gt;"",STEP!F28,"")</f>
        <v>水</v>
      </c>
      <c r="G28" s="508" t="e">
        <f>IF(STEP!C28&lt;&gt;"",STEP!AD28,"")</f>
        <v>#N/A</v>
      </c>
      <c r="H28" s="407">
        <f>IF(AND(STEP!$G28="",$J$8&lt;&gt;"ON"),"",IF(月報!AX28&lt;&gt;"",月報!AX28,IF(STEP!G28&lt;&gt;"",STEP!G28,"")))</f>
        <v>0.36458333333333331</v>
      </c>
      <c r="I28" s="408">
        <f>IF(AND(STEP!$G28="",$J$8&lt;&gt;"ON"),"",IF(月報!AZ28&lt;&gt;"",月報!AZ28,IF(STEP!H28&lt;&gt;"",STEP!H28,"")))</f>
        <v>0.73263888888888884</v>
      </c>
      <c r="J28" s="603">
        <f>IF(月報!BA28&lt;&gt;"",月報!BA28,0)*24</f>
        <v>8</v>
      </c>
      <c r="K28" s="603">
        <f>IF(STEP!X28&lt;&gt;"",STEP!X28,"")</f>
        <v>0.33333333333333331</v>
      </c>
      <c r="L28" s="603" t="str">
        <f>IF(STEP!Y28&lt;&gt;"",STEP!Y28,"")</f>
        <v/>
      </c>
      <c r="M28" s="603">
        <f>IF(STEP!Z28&lt;&gt;"",STEP!Z28,0)*24</f>
        <v>0</v>
      </c>
      <c r="N28" s="603" t="str">
        <f>IF(STEP!R28&lt;&gt;"",STEP!R28,"")</f>
        <v/>
      </c>
      <c r="O28" s="603" t="str">
        <f>IF(STEP!S28&lt;&gt;"",STEP!S28,"")</f>
        <v>自社作業</v>
      </c>
      <c r="P28" s="603">
        <f t="shared" si="0"/>
        <v>8</v>
      </c>
      <c r="Q28" s="603"/>
      <c r="R28" s="603" t="e">
        <f t="shared" si="4"/>
        <v>#N/A</v>
      </c>
      <c r="S28" s="605">
        <f t="shared" si="1"/>
        <v>8</v>
      </c>
      <c r="T28" s="610">
        <f t="shared" si="2"/>
        <v>0</v>
      </c>
    </row>
    <row r="29" spans="2:20">
      <c r="B29" s="517"/>
      <c r="C29" s="622">
        <f t="shared" si="3"/>
        <v>160476</v>
      </c>
      <c r="D29" s="409" t="str">
        <f>IF(STEP!D29&lt;&gt;"",STEP!D29,"")</f>
        <v>伊藤　繁</v>
      </c>
      <c r="E29" s="410">
        <f>IF(STEP!E29&lt;&gt;"",STEP!E29,"")</f>
        <v>45421</v>
      </c>
      <c r="F29" s="409" t="str">
        <f>IF(STEP!F29&lt;&gt;"",STEP!F29,"")</f>
        <v>木</v>
      </c>
      <c r="G29" s="508" t="e">
        <f>IF(STEP!C29&lt;&gt;"",STEP!AD29,"")</f>
        <v>#N/A</v>
      </c>
      <c r="H29" s="407">
        <f>IF(AND(STEP!$G29="",$J$8&lt;&gt;"ON"),"",IF(月報!AX29&lt;&gt;"",月報!AX29,IF(STEP!G29&lt;&gt;"",STEP!G29,"")))</f>
        <v>0.33333333333333331</v>
      </c>
      <c r="I29" s="408">
        <f>IF(AND(STEP!$G29="",$J$8&lt;&gt;"ON"),"",IF(月報!AZ29&lt;&gt;"",月報!AZ29,IF(STEP!H29&lt;&gt;"",STEP!H29,"")))</f>
        <v>0.82986111111111105</v>
      </c>
      <c r="J29" s="603">
        <f>IF(月報!BA29&lt;&gt;"",月報!BA29,0)*24</f>
        <v>10.666666666666666</v>
      </c>
      <c r="K29" s="603">
        <f>IF(STEP!X29&lt;&gt;"",STEP!X29,"")</f>
        <v>0.33333333333333331</v>
      </c>
      <c r="L29" s="603">
        <f>IF(STEP!Y29&lt;&gt;"",STEP!Y29,"")</f>
        <v>0.10416666666666667</v>
      </c>
      <c r="M29" s="603">
        <f>IF(STEP!Z29&lt;&gt;"",STEP!Z29,0)*24</f>
        <v>0</v>
      </c>
      <c r="N29" s="603" t="str">
        <f>IF(STEP!R29&lt;&gt;"",STEP!R29,"")</f>
        <v/>
      </c>
      <c r="O29" s="603" t="str">
        <f>IF(STEP!S29&lt;&gt;"",STEP!S29,"")</f>
        <v>自社作業</v>
      </c>
      <c r="P29" s="603">
        <f t="shared" si="0"/>
        <v>10.666666666666666</v>
      </c>
      <c r="Q29" s="603"/>
      <c r="R29" s="603" t="e">
        <f t="shared" si="4"/>
        <v>#N/A</v>
      </c>
      <c r="S29" s="605">
        <f t="shared" si="1"/>
        <v>10.5</v>
      </c>
      <c r="T29" s="610">
        <f t="shared" si="2"/>
        <v>0.16666666666666607</v>
      </c>
    </row>
    <row r="30" spans="2:20">
      <c r="B30" s="517"/>
      <c r="C30" s="622">
        <f t="shared" si="3"/>
        <v>160476</v>
      </c>
      <c r="D30" s="409" t="str">
        <f>IF(STEP!D30&lt;&gt;"",STEP!D30,"")</f>
        <v>伊藤　繁</v>
      </c>
      <c r="E30" s="410">
        <f>IF(STEP!E30&lt;&gt;"",STEP!E30,"")</f>
        <v>45422</v>
      </c>
      <c r="F30" s="409" t="str">
        <f>IF(STEP!F30&lt;&gt;"",STEP!F30,"")</f>
        <v>金</v>
      </c>
      <c r="G30" s="508" t="e">
        <f>IF(STEP!C30&lt;&gt;"",STEP!AD30,"")</f>
        <v>#N/A</v>
      </c>
      <c r="H30" s="407">
        <f>IF(AND(STEP!$G30="",$J$8&lt;&gt;"ON"),"",IF(月報!AX30&lt;&gt;"",月報!AX30,IF(STEP!G30&lt;&gt;"",STEP!G30,"")))</f>
        <v>0.36458333333333331</v>
      </c>
      <c r="I30" s="408">
        <f>IF(AND(STEP!$G30="",$J$8&lt;&gt;"ON"),"",IF(月報!AZ30&lt;&gt;"",月報!AZ30,IF(STEP!H30&lt;&gt;"",STEP!H30,"")))</f>
        <v>0.76041666666666663</v>
      </c>
      <c r="J30" s="603">
        <f>IF(月報!BA30&lt;&gt;"",月報!BA30,0)*24</f>
        <v>8.5</v>
      </c>
      <c r="K30" s="603">
        <f>IF(STEP!X30&lt;&gt;"",STEP!X30,"")</f>
        <v>0.33333333333333331</v>
      </c>
      <c r="L30" s="603">
        <f>IF(STEP!Y30&lt;&gt;"",STEP!Y30,"")</f>
        <v>2.0833333333333332E-2</v>
      </c>
      <c r="M30" s="603">
        <f>IF(STEP!Z30&lt;&gt;"",STEP!Z30,0)*24</f>
        <v>0</v>
      </c>
      <c r="N30" s="603" t="str">
        <f>IF(STEP!R30&lt;&gt;"",STEP!R30,"")</f>
        <v/>
      </c>
      <c r="O30" s="603" t="str">
        <f>IF(STEP!S30&lt;&gt;"",STEP!S30,"")</f>
        <v>自社作業</v>
      </c>
      <c r="P30" s="603">
        <f t="shared" si="0"/>
        <v>8.5</v>
      </c>
      <c r="Q30" s="603"/>
      <c r="R30" s="603" t="e">
        <f t="shared" si="4"/>
        <v>#N/A</v>
      </c>
      <c r="S30" s="605">
        <f t="shared" si="1"/>
        <v>8.5</v>
      </c>
      <c r="T30" s="610">
        <f t="shared" si="2"/>
        <v>0</v>
      </c>
    </row>
    <row r="31" spans="2:20">
      <c r="B31" s="517"/>
      <c r="C31" s="623">
        <f t="shared" si="3"/>
        <v>160476</v>
      </c>
      <c r="D31" s="411" t="str">
        <f>IF(STEP!D31&lt;&gt;"",STEP!D31,"")</f>
        <v>伊藤　繁</v>
      </c>
      <c r="E31" s="412">
        <f>IF(STEP!E31&lt;&gt;"",STEP!E31,"")</f>
        <v>45423</v>
      </c>
      <c r="F31" s="411" t="str">
        <f>IF(STEP!F31&lt;&gt;"",STEP!F31,"")</f>
        <v>土</v>
      </c>
      <c r="G31" s="413" t="e">
        <f>IF(STEP!C31&lt;&gt;"",STEP!AD31,"")</f>
        <v>#N/A</v>
      </c>
      <c r="H31" s="413" t="str">
        <f>IF(AND(STEP!$G31="",$J$8&lt;&gt;"ON"),"",IF(月報!AX31&lt;&gt;"",月報!AX31,IF(STEP!G31&lt;&gt;"",STEP!G31,"")))</f>
        <v/>
      </c>
      <c r="I31" s="414" t="str">
        <f>IF(AND(STEP!$G31="",$J$8&lt;&gt;"ON"),"",IF(月報!AZ31&lt;&gt;"",月報!AZ31,IF(STEP!H31&lt;&gt;"",STEP!H31,"")))</f>
        <v/>
      </c>
      <c r="J31" s="604">
        <f>IF(月報!BA31&lt;&gt;"",月報!BA31,0)*24</f>
        <v>0</v>
      </c>
      <c r="K31" s="604" t="str">
        <f>IF(STEP!X31&lt;&gt;"",STEP!X31,"")</f>
        <v/>
      </c>
      <c r="L31" s="604" t="str">
        <f>IF(STEP!Y31&lt;&gt;"",STEP!Y31,"")</f>
        <v/>
      </c>
      <c r="M31" s="604">
        <f>IF(STEP!Z31&lt;&gt;"",STEP!Z31,0)*24</f>
        <v>0</v>
      </c>
      <c r="N31" s="604" t="str">
        <f>IF(STEP!R31&lt;&gt;"",STEP!R31,"")</f>
        <v/>
      </c>
      <c r="O31" s="604" t="str">
        <f>IF(STEP!S31&lt;&gt;"",STEP!S31,"")</f>
        <v/>
      </c>
      <c r="P31" s="604">
        <f t="shared" si="0"/>
        <v>0</v>
      </c>
      <c r="Q31" s="604"/>
      <c r="R31" s="604" t="e">
        <f t="shared" si="4"/>
        <v>#N/A</v>
      </c>
      <c r="S31" s="607">
        <f t="shared" si="1"/>
        <v>0</v>
      </c>
      <c r="T31" s="611">
        <f t="shared" si="2"/>
        <v>0</v>
      </c>
    </row>
    <row r="32" spans="2:20">
      <c r="B32" s="517"/>
      <c r="C32" s="624">
        <f t="shared" si="3"/>
        <v>160476</v>
      </c>
      <c r="D32" s="405" t="str">
        <f>IF(STEP!D32&lt;&gt;"",STEP!D32,"")</f>
        <v>伊藤　繁</v>
      </c>
      <c r="E32" s="406">
        <f>IF(STEP!E32&lt;&gt;"",STEP!E32,"")</f>
        <v>45424</v>
      </c>
      <c r="F32" s="405" t="str">
        <f>IF(STEP!F32&lt;&gt;"",STEP!F32,"")</f>
        <v>日</v>
      </c>
      <c r="G32" s="407" t="e">
        <f>IF(STEP!C32&lt;&gt;"",STEP!AD32,"")</f>
        <v>#N/A</v>
      </c>
      <c r="H32" s="407" t="str">
        <f>IF(AND(STEP!$G32="",$J$8&lt;&gt;"ON"),"",IF(月報!AX32&lt;&gt;"",月報!AX32,IF(STEP!G32&lt;&gt;"",STEP!G32,"")))</f>
        <v/>
      </c>
      <c r="I32" s="408" t="str">
        <f>IF(AND(STEP!$G32="",$J$8&lt;&gt;"ON"),"",IF(月報!AZ32&lt;&gt;"",月報!AZ32,IF(STEP!H32&lt;&gt;"",STEP!H32,"")))</f>
        <v/>
      </c>
      <c r="J32" s="603">
        <f>IF(月報!BA32&lt;&gt;"",月報!BA32,0)*24</f>
        <v>0</v>
      </c>
      <c r="K32" s="603" t="str">
        <f>IF(STEP!X32&lt;&gt;"",STEP!X32,"")</f>
        <v/>
      </c>
      <c r="L32" s="603" t="str">
        <f>IF(STEP!Y32&lt;&gt;"",STEP!Y32,"")</f>
        <v/>
      </c>
      <c r="M32" s="603">
        <f>IF(STEP!Z32&lt;&gt;"",STEP!Z32,0)*24</f>
        <v>0</v>
      </c>
      <c r="N32" s="603" t="str">
        <f>IF(STEP!R32&lt;&gt;"",STEP!R32,"")</f>
        <v/>
      </c>
      <c r="O32" s="603" t="str">
        <f>IF(STEP!S32&lt;&gt;"",STEP!S32,"")</f>
        <v/>
      </c>
      <c r="P32" s="603">
        <f t="shared" si="0"/>
        <v>0</v>
      </c>
      <c r="Q32" s="603">
        <f>SUM(P32:P38)</f>
        <v>47.666666666666664</v>
      </c>
      <c r="R32" s="603" t="e">
        <f t="shared" si="4"/>
        <v>#N/A</v>
      </c>
      <c r="S32" s="606">
        <f t="shared" si="1"/>
        <v>0</v>
      </c>
      <c r="T32" s="610">
        <f t="shared" si="2"/>
        <v>0</v>
      </c>
    </row>
    <row r="33" spans="2:20">
      <c r="B33" s="517"/>
      <c r="C33" s="622">
        <f t="shared" si="3"/>
        <v>160476</v>
      </c>
      <c r="D33" s="409" t="str">
        <f>IF(STEP!D33&lt;&gt;"",STEP!D33,"")</f>
        <v>伊藤　繁</v>
      </c>
      <c r="E33" s="410">
        <f>IF(STEP!E33&lt;&gt;"",STEP!E33,"")</f>
        <v>45425</v>
      </c>
      <c r="F33" s="409" t="str">
        <f>IF(STEP!F33&lt;&gt;"",STEP!F33,"")</f>
        <v>月</v>
      </c>
      <c r="G33" s="508" t="e">
        <f>IF(STEP!C33&lt;&gt;"",STEP!AD33,"")</f>
        <v>#N/A</v>
      </c>
      <c r="H33" s="407">
        <f>IF(AND(STEP!$G33="",$J$8&lt;&gt;"ON"),"",IF(月報!AX33&lt;&gt;"",月報!AX33,IF(STEP!G33&lt;&gt;"",STEP!G33,"")))</f>
        <v>0.36458333333333331</v>
      </c>
      <c r="I33" s="408">
        <f>IF(AND(STEP!$G33="",$J$8&lt;&gt;"ON"),"",IF(月報!AZ33&lt;&gt;"",月報!AZ33,IF(STEP!H33&lt;&gt;"",STEP!H33,"")))</f>
        <v>0</v>
      </c>
      <c r="J33" s="603">
        <f>IF(月報!BA33&lt;&gt;"",月報!BA33,0)*24</f>
        <v>8</v>
      </c>
      <c r="K33" s="603" t="str">
        <f>IF(STEP!X33&lt;&gt;"",STEP!X33,"")</f>
        <v/>
      </c>
      <c r="L33" s="603" t="str">
        <f>IF(STEP!Y33&lt;&gt;"",STEP!Y33,"")</f>
        <v/>
      </c>
      <c r="M33" s="603">
        <f>IF(STEP!Z33&lt;&gt;"",STEP!Z33,0)*24</f>
        <v>8</v>
      </c>
      <c r="N33" s="603" t="str">
        <f>IF(STEP!R33&lt;&gt;"",STEP!R33,"")</f>
        <v>有給休暇</v>
      </c>
      <c r="O33" s="603" t="str">
        <f>IF(STEP!S33&lt;&gt;"",STEP!S33,"")</f>
        <v/>
      </c>
      <c r="P33" s="603">
        <f t="shared" si="0"/>
        <v>8</v>
      </c>
      <c r="Q33" s="603"/>
      <c r="R33" s="603" t="e">
        <f t="shared" si="4"/>
        <v>#N/A</v>
      </c>
      <c r="S33" s="605">
        <f t="shared" si="1"/>
        <v>0</v>
      </c>
      <c r="T33" s="610">
        <f t="shared" si="2"/>
        <v>0</v>
      </c>
    </row>
    <row r="34" spans="2:20">
      <c r="B34" s="517"/>
      <c r="C34" s="622">
        <f t="shared" si="3"/>
        <v>160476</v>
      </c>
      <c r="D34" s="409" t="str">
        <f>IF(STEP!D34&lt;&gt;"",STEP!D34,"")</f>
        <v>伊藤　繁</v>
      </c>
      <c r="E34" s="410">
        <f>IF(STEP!E34&lt;&gt;"",STEP!E34,"")</f>
        <v>45426</v>
      </c>
      <c r="F34" s="409" t="str">
        <f>IF(STEP!F34&lt;&gt;"",STEP!F34,"")</f>
        <v>火</v>
      </c>
      <c r="G34" s="508" t="e">
        <f>IF(STEP!C34&lt;&gt;"",STEP!AD34,"")</f>
        <v>#N/A</v>
      </c>
      <c r="H34" s="407">
        <f>IF(AND(STEP!$G34="",$J$8&lt;&gt;"ON"),"",IF(月報!AX34&lt;&gt;"",月報!AX34,IF(STEP!G34&lt;&gt;"",STEP!G34,"")))</f>
        <v>0.5625</v>
      </c>
      <c r="I34" s="408">
        <f>IF(AND(STEP!$G34="",$J$8&lt;&gt;"ON"),"",IF(月報!AZ34&lt;&gt;"",月報!AZ34,IF(STEP!H34&lt;&gt;"",STEP!H34,"")))</f>
        <v>0.88194444444444442</v>
      </c>
      <c r="J34" s="603">
        <f>IF(月報!BA34&lt;&gt;"",月報!BA34,0)*24</f>
        <v>11.416666666666666</v>
      </c>
      <c r="K34" s="603">
        <f>IF(STEP!X34&lt;&gt;"",STEP!X34,"")</f>
        <v>0.30208333333333331</v>
      </c>
      <c r="L34" s="603" t="str">
        <f>IF(STEP!Y34&lt;&gt;"",STEP!Y34,"")</f>
        <v/>
      </c>
      <c r="M34" s="603">
        <f>IF(STEP!Z34&lt;&gt;"",STEP!Z34,0)*24</f>
        <v>4</v>
      </c>
      <c r="N34" s="603" t="str">
        <f>IF(STEP!R34&lt;&gt;"",STEP!R34,"")</f>
        <v>有休（午前）</v>
      </c>
      <c r="O34" s="603" t="str">
        <f>IF(STEP!S34&lt;&gt;"",STEP!S34,"")</f>
        <v/>
      </c>
      <c r="P34" s="603">
        <f t="shared" si="0"/>
        <v>11.416666666666666</v>
      </c>
      <c r="Q34" s="603"/>
      <c r="R34" s="603" t="e">
        <f t="shared" si="4"/>
        <v>#N/A</v>
      </c>
      <c r="S34" s="605">
        <f t="shared" si="1"/>
        <v>7.25</v>
      </c>
      <c r="T34" s="610">
        <f t="shared" si="2"/>
        <v>0.16666666666666607</v>
      </c>
    </row>
    <row r="35" spans="2:20">
      <c r="B35" s="517"/>
      <c r="C35" s="622">
        <f t="shared" si="3"/>
        <v>160476</v>
      </c>
      <c r="D35" s="409" t="str">
        <f>IF(STEP!D35&lt;&gt;"",STEP!D35,"")</f>
        <v>伊藤　繁</v>
      </c>
      <c r="E35" s="410">
        <f>IF(STEP!E35&lt;&gt;"",STEP!E35,"")</f>
        <v>45427</v>
      </c>
      <c r="F35" s="409" t="str">
        <f>IF(STEP!F35&lt;&gt;"",STEP!F35,"")</f>
        <v>水</v>
      </c>
      <c r="G35" s="508" t="e">
        <f>IF(STEP!C35&lt;&gt;"",STEP!AD35,"")</f>
        <v>#N/A</v>
      </c>
      <c r="H35" s="407">
        <f>IF(AND(STEP!$G35="",$J$8&lt;&gt;"ON"),"",IF(月報!AX35&lt;&gt;"",月報!AX35,IF(STEP!G35&lt;&gt;"",STEP!G35,"")))</f>
        <v>0.36458333333333331</v>
      </c>
      <c r="I35" s="408">
        <f>IF(AND(STEP!$G35="",$J$8&lt;&gt;"ON"),"",IF(月報!AZ35&lt;&gt;"",月報!AZ35,IF(STEP!H35&lt;&gt;"",STEP!H35,"")))</f>
        <v>0.79513888888888884</v>
      </c>
      <c r="J35" s="603">
        <f>IF(月報!BA35&lt;&gt;"",月報!BA35,0)*24</f>
        <v>9.3333333333333339</v>
      </c>
      <c r="K35" s="603">
        <f>IF(STEP!X35&lt;&gt;"",STEP!X35,"")</f>
        <v>0.33333333333333331</v>
      </c>
      <c r="L35" s="603">
        <f>IF(STEP!Y35&lt;&gt;"",STEP!Y35,"")</f>
        <v>5.2083333333333336E-2</v>
      </c>
      <c r="M35" s="603">
        <f>IF(STEP!Z35&lt;&gt;"",STEP!Z35,0)*24</f>
        <v>0</v>
      </c>
      <c r="N35" s="603" t="str">
        <f>IF(STEP!R35&lt;&gt;"",STEP!R35,"")</f>
        <v/>
      </c>
      <c r="O35" s="603" t="str">
        <f>IF(STEP!S35&lt;&gt;"",STEP!S35,"")</f>
        <v>自社作業</v>
      </c>
      <c r="P35" s="603">
        <f t="shared" si="0"/>
        <v>9.3333333333333339</v>
      </c>
      <c r="Q35" s="603"/>
      <c r="R35" s="603" t="e">
        <f t="shared" si="4"/>
        <v>#N/A</v>
      </c>
      <c r="S35" s="605">
        <f t="shared" si="1"/>
        <v>9.25</v>
      </c>
      <c r="T35" s="610">
        <f t="shared" si="2"/>
        <v>8.3333333333333925E-2</v>
      </c>
    </row>
    <row r="36" spans="2:20">
      <c r="B36" s="517"/>
      <c r="C36" s="622">
        <f t="shared" si="3"/>
        <v>160476</v>
      </c>
      <c r="D36" s="409" t="str">
        <f>IF(STEP!D36&lt;&gt;"",STEP!D36,"")</f>
        <v>伊藤　繁</v>
      </c>
      <c r="E36" s="410">
        <f>IF(STEP!E36&lt;&gt;"",STEP!E36,"")</f>
        <v>45428</v>
      </c>
      <c r="F36" s="409" t="str">
        <f>IF(STEP!F36&lt;&gt;"",STEP!F36,"")</f>
        <v>木</v>
      </c>
      <c r="G36" s="508" t="e">
        <f>IF(STEP!C36&lt;&gt;"",STEP!AD36,"")</f>
        <v>#N/A</v>
      </c>
      <c r="H36" s="407">
        <f>IF(AND(STEP!$G36="",$J$8&lt;&gt;"ON"),"",IF(月報!AX36&lt;&gt;"",月報!AX36,IF(STEP!G36&lt;&gt;"",STEP!G36,"")))</f>
        <v>0.36458333333333331</v>
      </c>
      <c r="I36" s="408">
        <f>IF(AND(STEP!$G36="",$J$8&lt;&gt;"ON"),"",IF(月報!AZ36&lt;&gt;"",月報!AZ36,IF(STEP!H36&lt;&gt;"",STEP!H36,"")))</f>
        <v>0.84027777777777768</v>
      </c>
      <c r="J36" s="603">
        <f>IF(月報!BA36&lt;&gt;"",月報!BA36,0)*24</f>
        <v>10.416666666666666</v>
      </c>
      <c r="K36" s="603">
        <f>IF(STEP!X36&lt;&gt;"",STEP!X36,"")</f>
        <v>0.33333333333333331</v>
      </c>
      <c r="L36" s="603">
        <f>IF(STEP!Y36&lt;&gt;"",STEP!Y36,"")</f>
        <v>9.375E-2</v>
      </c>
      <c r="M36" s="603">
        <f>IF(STEP!Z36&lt;&gt;"",STEP!Z36,0)*24</f>
        <v>0</v>
      </c>
      <c r="N36" s="603" t="str">
        <f>IF(STEP!R36&lt;&gt;"",STEP!R36,"")</f>
        <v/>
      </c>
      <c r="O36" s="603" t="str">
        <f>IF(STEP!S36&lt;&gt;"",STEP!S36,"")</f>
        <v>自社作業</v>
      </c>
      <c r="P36" s="603">
        <f t="shared" si="0"/>
        <v>10.416666666666666</v>
      </c>
      <c r="Q36" s="603"/>
      <c r="R36" s="603" t="e">
        <f t="shared" si="4"/>
        <v>#N/A</v>
      </c>
      <c r="S36" s="605">
        <f t="shared" si="1"/>
        <v>10.25</v>
      </c>
      <c r="T36" s="610">
        <f t="shared" si="2"/>
        <v>0.16666666666666607</v>
      </c>
    </row>
    <row r="37" spans="2:20">
      <c r="B37" s="517"/>
      <c r="C37" s="622">
        <f t="shared" si="3"/>
        <v>160476</v>
      </c>
      <c r="D37" s="409" t="str">
        <f>IF(STEP!D37&lt;&gt;"",STEP!D37,"")</f>
        <v>伊藤　繁</v>
      </c>
      <c r="E37" s="410">
        <f>IF(STEP!E37&lt;&gt;"",STEP!E37,"")</f>
        <v>45429</v>
      </c>
      <c r="F37" s="409" t="str">
        <f>IF(STEP!F37&lt;&gt;"",STEP!F37,"")</f>
        <v>金</v>
      </c>
      <c r="G37" s="508" t="e">
        <f>IF(STEP!C37&lt;&gt;"",STEP!AD37,"")</f>
        <v>#N/A</v>
      </c>
      <c r="H37" s="407">
        <f>IF(AND(STEP!$G37="",$J$8&lt;&gt;"ON"),"",IF(月報!AX37&lt;&gt;"",月報!AX37,IF(STEP!G37&lt;&gt;"",STEP!G37,"")))</f>
        <v>0.36458333333333331</v>
      </c>
      <c r="I37" s="408">
        <f>IF(AND(STEP!$G37="",$J$8&lt;&gt;"ON"),"",IF(月報!AZ37&lt;&gt;"",月報!AZ37,IF(STEP!H37&lt;&gt;"",STEP!H37,"")))</f>
        <v>0.76041666666666663</v>
      </c>
      <c r="J37" s="603">
        <f>IF(月報!BA37&lt;&gt;"",月報!BA37,0)*24</f>
        <v>8.5</v>
      </c>
      <c r="K37" s="603">
        <f>IF(STEP!X37&lt;&gt;"",STEP!X37,"")</f>
        <v>0.33333333333333331</v>
      </c>
      <c r="L37" s="603">
        <f>IF(STEP!Y37&lt;&gt;"",STEP!Y37,"")</f>
        <v>2.0833333333333332E-2</v>
      </c>
      <c r="M37" s="603">
        <f>IF(STEP!Z37&lt;&gt;"",STEP!Z37,0)*24</f>
        <v>0</v>
      </c>
      <c r="N37" s="603" t="str">
        <f>IF(STEP!R37&lt;&gt;"",STEP!R37,"")</f>
        <v/>
      </c>
      <c r="O37" s="603" t="str">
        <f>IF(STEP!S37&lt;&gt;"",STEP!S37,"")</f>
        <v>自社作業</v>
      </c>
      <c r="P37" s="603">
        <f t="shared" si="0"/>
        <v>8.5</v>
      </c>
      <c r="Q37" s="603"/>
      <c r="R37" s="603" t="e">
        <f t="shared" si="4"/>
        <v>#N/A</v>
      </c>
      <c r="S37" s="605">
        <f t="shared" si="1"/>
        <v>8.5</v>
      </c>
      <c r="T37" s="610">
        <f t="shared" si="2"/>
        <v>0</v>
      </c>
    </row>
    <row r="38" spans="2:20">
      <c r="B38" s="517"/>
      <c r="C38" s="623">
        <f t="shared" si="3"/>
        <v>160476</v>
      </c>
      <c r="D38" s="411" t="str">
        <f>IF(STEP!D38&lt;&gt;"",STEP!D38,"")</f>
        <v>伊藤　繁</v>
      </c>
      <c r="E38" s="412">
        <f>IF(STEP!E38&lt;&gt;"",STEP!E38,"")</f>
        <v>45430</v>
      </c>
      <c r="F38" s="411" t="str">
        <f>IF(STEP!F38&lt;&gt;"",STEP!F38,"")</f>
        <v>土</v>
      </c>
      <c r="G38" s="413" t="e">
        <f>IF(STEP!C38&lt;&gt;"",STEP!AD38,"")</f>
        <v>#N/A</v>
      </c>
      <c r="H38" s="413" t="str">
        <f>IF(AND(STEP!$G38="",$J$8&lt;&gt;"ON"),"",IF(月報!AX38&lt;&gt;"",月報!AX38,IF(STEP!G38&lt;&gt;"",STEP!G38,"")))</f>
        <v/>
      </c>
      <c r="I38" s="414" t="str">
        <f>IF(AND(STEP!$G38="",$J$8&lt;&gt;"ON"),"",IF(月報!AZ38&lt;&gt;"",月報!AZ38,IF(STEP!H38&lt;&gt;"",STEP!H38,"")))</f>
        <v/>
      </c>
      <c r="J38" s="604">
        <f>IF(月報!BA38&lt;&gt;"",月報!BA38,0)*24</f>
        <v>0</v>
      </c>
      <c r="K38" s="604" t="str">
        <f>IF(STEP!X38&lt;&gt;"",STEP!X38,"")</f>
        <v/>
      </c>
      <c r="L38" s="604" t="str">
        <f>IF(STEP!Y38&lt;&gt;"",STEP!Y38,"")</f>
        <v/>
      </c>
      <c r="M38" s="604">
        <f>IF(STEP!Z38&lt;&gt;"",STEP!Z38,0)*24</f>
        <v>0</v>
      </c>
      <c r="N38" s="604" t="str">
        <f>IF(STEP!R38&lt;&gt;"",STEP!R38,"")</f>
        <v/>
      </c>
      <c r="O38" s="604" t="str">
        <f>IF(STEP!S38&lt;&gt;"",STEP!S38,"")</f>
        <v/>
      </c>
      <c r="P38" s="604">
        <f t="shared" si="0"/>
        <v>0</v>
      </c>
      <c r="Q38" s="604"/>
      <c r="R38" s="604" t="e">
        <f t="shared" si="4"/>
        <v>#N/A</v>
      </c>
      <c r="S38" s="607">
        <f t="shared" si="1"/>
        <v>0</v>
      </c>
      <c r="T38" s="611">
        <f t="shared" si="2"/>
        <v>0</v>
      </c>
    </row>
    <row r="39" spans="2:20">
      <c r="B39" s="517"/>
      <c r="C39" s="624">
        <f t="shared" si="3"/>
        <v>160476</v>
      </c>
      <c r="D39" s="405" t="str">
        <f>IF(STEP!D39&lt;&gt;"",STEP!D39,"")</f>
        <v>伊藤　繁</v>
      </c>
      <c r="E39" s="406">
        <f>IF(STEP!E39&lt;&gt;"",STEP!E39,"")</f>
        <v>45431</v>
      </c>
      <c r="F39" s="405" t="str">
        <f>IF(STEP!F39&lt;&gt;"",STEP!F39,"")</f>
        <v>日</v>
      </c>
      <c r="G39" s="407" t="e">
        <f>IF(STEP!C39&lt;&gt;"",STEP!AD39,"")</f>
        <v>#N/A</v>
      </c>
      <c r="H39" s="407" t="str">
        <f>IF(AND(STEP!$G39="",$J$8&lt;&gt;"ON"),"",IF(月報!AX39&lt;&gt;"",月報!AX39,IF(STEP!G39&lt;&gt;"",STEP!G39,"")))</f>
        <v/>
      </c>
      <c r="I39" s="408" t="str">
        <f>IF(AND(STEP!$G39="",$J$8&lt;&gt;"ON"),"",IF(月報!AZ39&lt;&gt;"",月報!AZ39,IF(STEP!H39&lt;&gt;"",STEP!H39,"")))</f>
        <v/>
      </c>
      <c r="J39" s="603">
        <f>IF(月報!BA39&lt;&gt;"",月報!BA39,0)*24</f>
        <v>0</v>
      </c>
      <c r="K39" s="603" t="str">
        <f>IF(STEP!X39&lt;&gt;"",STEP!X39,"")</f>
        <v/>
      </c>
      <c r="L39" s="603" t="str">
        <f>IF(STEP!Y39&lt;&gt;"",STEP!Y39,"")</f>
        <v/>
      </c>
      <c r="M39" s="603">
        <f>IF(STEP!Z39&lt;&gt;"",STEP!Z39,0)*24</f>
        <v>0</v>
      </c>
      <c r="N39" s="603" t="str">
        <f>IF(STEP!R39&lt;&gt;"",STEP!R39,"")</f>
        <v/>
      </c>
      <c r="O39" s="603" t="str">
        <f>IF(STEP!S39&lt;&gt;"",STEP!S39,"")</f>
        <v/>
      </c>
      <c r="P39" s="603">
        <f t="shared" si="0"/>
        <v>0</v>
      </c>
      <c r="Q39" s="603">
        <f>SUM(P39:P45)</f>
        <v>0</v>
      </c>
      <c r="R39" s="603" t="e">
        <f t="shared" si="4"/>
        <v>#N/A</v>
      </c>
      <c r="S39" s="606">
        <f t="shared" si="1"/>
        <v>0</v>
      </c>
      <c r="T39" s="610">
        <f t="shared" si="2"/>
        <v>0</v>
      </c>
    </row>
    <row r="40" spans="2:20">
      <c r="B40" s="517"/>
      <c r="C40" s="622">
        <f t="shared" si="3"/>
        <v>160476</v>
      </c>
      <c r="D40" s="409" t="str">
        <f>IF(STEP!D40&lt;&gt;"",STEP!D40,"")</f>
        <v>伊藤　繁</v>
      </c>
      <c r="E40" s="410">
        <f>IF(STEP!E40&lt;&gt;"",STEP!E40,"")</f>
        <v>45432</v>
      </c>
      <c r="F40" s="409" t="str">
        <f>IF(STEP!F40&lt;&gt;"",STEP!F40,"")</f>
        <v>月</v>
      </c>
      <c r="G40" s="508" t="e">
        <f>IF(STEP!C40&lt;&gt;"",STEP!AD40,"")</f>
        <v>#N/A</v>
      </c>
      <c r="H40" s="407" t="str">
        <f>IF(AND(STEP!$G40="",$J$8&lt;&gt;"ON"),"",IF(月報!AX40&lt;&gt;"",月報!AX40,IF(STEP!G40&lt;&gt;"",STEP!G40,"")))</f>
        <v/>
      </c>
      <c r="I40" s="408" t="str">
        <f>IF(AND(STEP!$G40="",$J$8&lt;&gt;"ON"),"",IF(月報!AZ40&lt;&gt;"",月報!AZ40,IF(STEP!H40&lt;&gt;"",STEP!H40,"")))</f>
        <v/>
      </c>
      <c r="J40" s="603">
        <f>IF(月報!BA40&lt;&gt;"",月報!BA40,0)*24</f>
        <v>0</v>
      </c>
      <c r="K40" s="603" t="str">
        <f>IF(STEP!X40&lt;&gt;"",STEP!X40,"")</f>
        <v/>
      </c>
      <c r="L40" s="603" t="str">
        <f>IF(STEP!Y40&lt;&gt;"",STEP!Y40,"")</f>
        <v/>
      </c>
      <c r="M40" s="603">
        <f>IF(STEP!Z40&lt;&gt;"",STEP!Z40,0)*24</f>
        <v>0</v>
      </c>
      <c r="N40" s="603" t="str">
        <f>IF(STEP!R40&lt;&gt;"",STEP!R40,"")</f>
        <v/>
      </c>
      <c r="O40" s="603" t="str">
        <f>IF(STEP!S40&lt;&gt;"",STEP!S40,"")</f>
        <v/>
      </c>
      <c r="P40" s="603">
        <f t="shared" si="0"/>
        <v>0</v>
      </c>
      <c r="Q40" s="603"/>
      <c r="R40" s="603" t="e">
        <f t="shared" si="4"/>
        <v>#N/A</v>
      </c>
      <c r="S40" s="605">
        <f t="shared" si="1"/>
        <v>0</v>
      </c>
      <c r="T40" s="610">
        <f t="shared" si="2"/>
        <v>0</v>
      </c>
    </row>
    <row r="41" spans="2:20">
      <c r="B41" s="517"/>
      <c r="C41" s="622">
        <f t="shared" si="3"/>
        <v>160476</v>
      </c>
      <c r="D41" s="409" t="str">
        <f>IF(STEP!D41&lt;&gt;"",STEP!D41,"")</f>
        <v/>
      </c>
      <c r="E41" s="410" t="str">
        <f>IF(STEP!E41&lt;&gt;"",STEP!E41,"")</f>
        <v/>
      </c>
      <c r="F41" s="409" t="str">
        <f>IF(STEP!F41&lt;&gt;"",STEP!F41,"")</f>
        <v/>
      </c>
      <c r="G41" s="508" t="str">
        <f>IF(STEP!C41&lt;&gt;"",STEP!AD41,"")</f>
        <v/>
      </c>
      <c r="H41" s="407" t="str">
        <f>IF(AND(STEP!$G41="",$J$8&lt;&gt;"ON"),"",IF(月報!AX41&lt;&gt;"",月報!AX41,IF(STEP!G41&lt;&gt;"",STEP!G41,"")))</f>
        <v/>
      </c>
      <c r="I41" s="408" t="str">
        <f>IF(AND(STEP!$G41="",$J$8&lt;&gt;"ON"),"",IF(月報!AZ41&lt;&gt;"",月報!AZ41,IF(STEP!H41&lt;&gt;"",STEP!H41,"")))</f>
        <v/>
      </c>
      <c r="J41" s="603">
        <f>IF(月報!BA41&lt;&gt;"",月報!BA41,0)*24</f>
        <v>0</v>
      </c>
      <c r="K41" s="603" t="str">
        <f>IF(STEP!X41&lt;&gt;"",STEP!X41,"")</f>
        <v/>
      </c>
      <c r="L41" s="603" t="str">
        <f>IF(STEP!Y41&lt;&gt;"",STEP!Y41,"")</f>
        <v/>
      </c>
      <c r="M41" s="603">
        <f>IF(STEP!Z41&lt;&gt;"",STEP!Z41,0)*24</f>
        <v>0</v>
      </c>
      <c r="N41" s="603" t="str">
        <f>IF(STEP!R41&lt;&gt;"",STEP!R41,"")</f>
        <v/>
      </c>
      <c r="O41" s="603" t="str">
        <f>IF(STEP!S41&lt;&gt;"",STEP!S41,"")</f>
        <v/>
      </c>
      <c r="P41" s="603">
        <f t="shared" ref="P41" si="5">IF(J41&lt;&gt;"",J41,"")</f>
        <v>0</v>
      </c>
      <c r="Q41" s="603"/>
      <c r="R41" s="603" t="e">
        <f t="shared" si="4"/>
        <v>#N/A</v>
      </c>
      <c r="S41" s="605">
        <f t="shared" ref="S41" si="6">(IF(K41&lt;&gt;"",K41,0)+IF(L41&lt;&gt;"",L41,0))*24</f>
        <v>0</v>
      </c>
      <c r="T41" s="610">
        <f t="shared" ref="T41" si="7">J41-(M41+S41)</f>
        <v>0</v>
      </c>
    </row>
    <row r="42" spans="2:20">
      <c r="B42" s="517"/>
      <c r="C42" s="622" t="str">
        <f>IF(STEP!C42&lt;&gt;"",STEP!C42,"")</f>
        <v/>
      </c>
      <c r="D42" s="409" t="str">
        <f>IF(STEP!D42&lt;&gt;"",STEP!D42,"")</f>
        <v/>
      </c>
      <c r="E42" s="410" t="str">
        <f>IF(STEP!E42&lt;&gt;"",STEP!E42,"")</f>
        <v/>
      </c>
      <c r="F42" s="409" t="str">
        <f>IF(STEP!F42&lt;&gt;"",STEP!F42,"")</f>
        <v/>
      </c>
      <c r="G42" s="508" t="str">
        <f>IF(STEP!C42&lt;&gt;"",STEP!AD42,"")</f>
        <v/>
      </c>
      <c r="H42" s="407" t="str">
        <f>IF(AND(STEP!$G42="",$J$8&lt;&gt;"ON"),"",IF(月報!AX42&lt;&gt;"",月報!AX42,IF(STEP!G42&lt;&gt;"",STEP!G42,"")))</f>
        <v/>
      </c>
      <c r="I42" s="408" t="str">
        <f>IF(AND(STEP!$G42="",$J$8&lt;&gt;"ON"),"",IF(月報!AZ42&lt;&gt;"",月報!AZ42,IF(STEP!H42&lt;&gt;"",STEP!H42,"")))</f>
        <v/>
      </c>
      <c r="J42" s="408" t="str">
        <f>IF(AND(STEP!$G42="",$J$8&lt;&gt;"ON"),"",IF(月報!BA42&lt;&gt;"",月報!BA42,IF(STEP!J42&lt;&gt;"",STEP!J42/24,"")))</f>
        <v/>
      </c>
      <c r="K42" s="408" t="str">
        <f>IF(STEP!X42&lt;&gt;"",STEP!X42,"")</f>
        <v/>
      </c>
      <c r="L42" s="408" t="str">
        <f>IF(STEP!Y42&lt;&gt;"",STEP!Y42,"")</f>
        <v/>
      </c>
      <c r="M42" s="408" t="str">
        <f>IF(STEP!Z42&lt;&gt;"",STEP!Z42,"")</f>
        <v/>
      </c>
      <c r="N42" s="408" t="str">
        <f>IF(STEP!R42&lt;&gt;"",STEP!R42,"")</f>
        <v/>
      </c>
      <c r="O42" s="408" t="str">
        <f>IF(STEP!S42&lt;&gt;"",STEP!S42,"")</f>
        <v/>
      </c>
      <c r="P42" s="408" t="str">
        <f t="shared" si="0"/>
        <v/>
      </c>
      <c r="Q42" s="408"/>
      <c r="R42" s="408" t="e">
        <f t="shared" si="4"/>
        <v>#N/A</v>
      </c>
      <c r="S42" s="608"/>
      <c r="T42" s="610"/>
    </row>
    <row r="43" spans="2:20">
      <c r="B43" s="517"/>
      <c r="C43" s="622" t="str">
        <f>IF(STEP!C43&lt;&gt;"",STEP!C43,"")</f>
        <v/>
      </c>
      <c r="D43" s="409" t="str">
        <f>IF(STEP!D43&lt;&gt;"",STEP!D43,"")</f>
        <v/>
      </c>
      <c r="E43" s="410" t="str">
        <f>IF(STEP!E43&lt;&gt;"",STEP!E43,"")</f>
        <v/>
      </c>
      <c r="F43" s="409" t="str">
        <f>IF(STEP!F43&lt;&gt;"",STEP!F43,"")</f>
        <v/>
      </c>
      <c r="G43" s="508" t="str">
        <f>IF(STEP!C43&lt;&gt;"",STEP!AD43,"")</f>
        <v/>
      </c>
      <c r="H43" s="407" t="str">
        <f>IF(AND(STEP!$G43="",$J$8&lt;&gt;"ON"),"",IF(月報!AX43&lt;&gt;"",月報!AX43,IF(STEP!G43&lt;&gt;"",STEP!G43,"")))</f>
        <v/>
      </c>
      <c r="I43" s="408" t="str">
        <f>IF(AND(STEP!$G43="",$J$8&lt;&gt;"ON"),"",IF(月報!AZ43&lt;&gt;"",月報!AZ43,IF(STEP!H43&lt;&gt;"",STEP!H43,"")))</f>
        <v/>
      </c>
      <c r="J43" s="408" t="str">
        <f>IF(AND(STEP!$G43="",$J$8&lt;&gt;"ON"),"",IF(月報!BA43&lt;&gt;"",月報!BA43,IF(STEP!J43&lt;&gt;"",STEP!J43/24,"")))</f>
        <v/>
      </c>
      <c r="K43" s="408" t="str">
        <f>IF(STEP!X43&lt;&gt;"",STEP!X43,"")</f>
        <v/>
      </c>
      <c r="L43" s="408" t="str">
        <f>IF(STEP!Y43&lt;&gt;"",STEP!Y43,"")</f>
        <v/>
      </c>
      <c r="M43" s="408" t="str">
        <f>IF(STEP!Z43&lt;&gt;"",STEP!Z43,"")</f>
        <v/>
      </c>
      <c r="N43" s="408" t="str">
        <f>IF(STEP!R43&lt;&gt;"",STEP!R43,"")</f>
        <v/>
      </c>
      <c r="O43" s="408" t="str">
        <f>IF(STEP!S43&lt;&gt;"",STEP!S43,"")</f>
        <v/>
      </c>
      <c r="P43" s="408" t="str">
        <f t="shared" si="0"/>
        <v/>
      </c>
      <c r="Q43" s="408"/>
      <c r="R43" s="408" t="e">
        <f t="shared" si="4"/>
        <v>#N/A</v>
      </c>
      <c r="S43" s="608"/>
      <c r="T43" s="610"/>
    </row>
    <row r="44" spans="2:20">
      <c r="B44" s="517"/>
      <c r="C44" s="622" t="str">
        <f>IF(STEP!C44&lt;&gt;"",STEP!C44,"")</f>
        <v/>
      </c>
      <c r="D44" s="409" t="str">
        <f>IF(STEP!D44&lt;&gt;"",STEP!D44,"")</f>
        <v/>
      </c>
      <c r="E44" s="410" t="str">
        <f>IF(STEP!E44&lt;&gt;"",STEP!E44,"")</f>
        <v/>
      </c>
      <c r="F44" s="409" t="str">
        <f>IF(STEP!F44&lt;&gt;"",STEP!F44,"")</f>
        <v/>
      </c>
      <c r="G44" s="508" t="str">
        <f>IF(STEP!C44&lt;&gt;"",STEP!AD44,"")</f>
        <v/>
      </c>
      <c r="H44" s="407" t="str">
        <f>IF(AND(STEP!$G44="",$J$8&lt;&gt;"ON"),"",IF(月報!AX44&lt;&gt;"",月報!AX44,IF(STEP!G44&lt;&gt;"",STEP!G44,"")))</f>
        <v/>
      </c>
      <c r="I44" s="408" t="str">
        <f>IF(AND(STEP!$G44="",$J$8&lt;&gt;"ON"),"",IF(月報!AZ44&lt;&gt;"",月報!AZ44,IF(STEP!H44&lt;&gt;"",STEP!H44,"")))</f>
        <v/>
      </c>
      <c r="J44" s="408" t="str">
        <f>IF(AND(STEP!$G44="",$J$8&lt;&gt;"ON"),"",IF(月報!BA44&lt;&gt;"",月報!BA44,IF(STEP!J44&lt;&gt;"",STEP!J44/24,"")))</f>
        <v/>
      </c>
      <c r="K44" s="408" t="str">
        <f>IF(STEP!X44&lt;&gt;"",STEP!X44,"")</f>
        <v/>
      </c>
      <c r="L44" s="408" t="str">
        <f>IF(STEP!Y44&lt;&gt;"",STEP!Y44,"")</f>
        <v/>
      </c>
      <c r="M44" s="408" t="str">
        <f>IF(STEP!Z44&lt;&gt;"",STEP!Z44,"")</f>
        <v/>
      </c>
      <c r="N44" s="408" t="str">
        <f>IF(STEP!R44&lt;&gt;"",STEP!R44,"")</f>
        <v/>
      </c>
      <c r="O44" s="408" t="str">
        <f>IF(STEP!S44&lt;&gt;"",STEP!S44,"")</f>
        <v/>
      </c>
      <c r="P44" s="408" t="str">
        <f t="shared" si="0"/>
        <v/>
      </c>
      <c r="Q44" s="408"/>
      <c r="R44" s="408" t="e">
        <f t="shared" si="4"/>
        <v>#N/A</v>
      </c>
      <c r="S44" s="608"/>
      <c r="T44" s="610"/>
    </row>
    <row r="45" spans="2:20" ht="13.8" thickBot="1">
      <c r="B45" s="518"/>
      <c r="C45" s="625" t="str">
        <f>IF(STEP!C45&lt;&gt;"",STEP!C45,"")</f>
        <v/>
      </c>
      <c r="D45" s="415" t="str">
        <f>IF(STEP!D45&lt;&gt;"",STEP!D45,"")</f>
        <v/>
      </c>
      <c r="E45" s="416" t="str">
        <f>IF(STEP!E45&lt;&gt;"",STEP!E45,"")</f>
        <v/>
      </c>
      <c r="F45" s="415" t="str">
        <f>IF(STEP!F45&lt;&gt;"",STEP!F45,"")</f>
        <v/>
      </c>
      <c r="G45" s="417" t="str">
        <f>IF(STEP!C45&lt;&gt;"",STEP!AD45,"")</f>
        <v/>
      </c>
      <c r="H45" s="417" t="str">
        <f>IF(AND(STEP!$G45="",$J$8&lt;&gt;"ON"),"",IF(月報!AX45&lt;&gt;"",月報!AX45,IF(STEP!G45&lt;&gt;"",STEP!G45,"")))</f>
        <v/>
      </c>
      <c r="I45" s="418" t="str">
        <f>IF(AND(STEP!$G45="",$J$8&lt;&gt;"ON"),"",IF(月報!AZ45&lt;&gt;"",月報!AZ45,IF(STEP!H45&lt;&gt;"",STEP!H45,"")))</f>
        <v/>
      </c>
      <c r="J45" s="418" t="str">
        <f>IF(AND(STEP!$G45="",$J$8&lt;&gt;"ON"),"",IF(月報!BA45&lt;&gt;"",月報!BA45,IF(STEP!J45&lt;&gt;"",STEP!J45/24,"")))</f>
        <v/>
      </c>
      <c r="K45" s="418" t="str">
        <f>IF(STEP!X45&lt;&gt;"",STEP!X45,"")</f>
        <v/>
      </c>
      <c r="L45" s="418" t="str">
        <f>IF(STEP!Y45&lt;&gt;"",STEP!Y45,"")</f>
        <v/>
      </c>
      <c r="M45" s="418" t="str">
        <f>IF(STEP!Z45&lt;&gt;"",STEP!Z45,"")</f>
        <v/>
      </c>
      <c r="N45" s="418" t="str">
        <f>IF(STEP!R45&lt;&gt;"",STEP!R45,"")</f>
        <v/>
      </c>
      <c r="O45" s="418" t="str">
        <f>IF(STEP!S45&lt;&gt;"",STEP!S45,"")</f>
        <v/>
      </c>
      <c r="P45" s="418" t="str">
        <f t="shared" si="0"/>
        <v/>
      </c>
      <c r="Q45" s="418"/>
      <c r="R45" s="418" t="e">
        <f t="shared" si="4"/>
        <v>#N/A</v>
      </c>
      <c r="S45" s="609"/>
      <c r="T45" s="612"/>
    </row>
    <row r="46" spans="2:20">
      <c r="B46" s="515" t="s">
        <v>417</v>
      </c>
      <c r="C46" s="626"/>
      <c r="D46" s="324"/>
      <c r="E46" s="325"/>
      <c r="F46" s="578" t="s">
        <v>465</v>
      </c>
      <c r="G46" s="320"/>
      <c r="H46" s="320"/>
      <c r="I46" s="326"/>
      <c r="J46" s="326"/>
      <c r="K46" s="326"/>
      <c r="L46" s="326"/>
      <c r="M46" s="326"/>
      <c r="N46" s="326"/>
      <c r="O46" s="326"/>
      <c r="P46" s="326"/>
      <c r="Q46" s="326"/>
      <c r="R46" s="326"/>
      <c r="S46" s="326"/>
      <c r="T46" s="326"/>
    </row>
    <row r="47" spans="2:20">
      <c r="B47" s="516"/>
      <c r="C47" s="626"/>
      <c r="D47" s="324"/>
      <c r="E47" s="325"/>
      <c r="F47" s="324"/>
      <c r="G47" s="320"/>
      <c r="H47" s="320"/>
      <c r="I47" s="326"/>
      <c r="J47" s="326"/>
      <c r="K47" s="326"/>
      <c r="L47" s="326"/>
      <c r="M47" s="326"/>
      <c r="N47" s="326"/>
      <c r="O47" s="326"/>
      <c r="P47" s="326"/>
      <c r="Q47" s="326"/>
      <c r="R47" s="326"/>
      <c r="S47" s="326"/>
      <c r="T47" s="326"/>
    </row>
    <row r="48" spans="2:20">
      <c r="B48" s="516"/>
      <c r="C48" s="626"/>
      <c r="D48" s="324"/>
      <c r="E48" s="325"/>
      <c r="F48" s="324"/>
      <c r="G48" s="320"/>
      <c r="H48" s="320"/>
      <c r="I48" s="326"/>
      <c r="J48" s="326"/>
      <c r="K48" s="326"/>
      <c r="L48" s="326"/>
      <c r="M48" s="326"/>
      <c r="N48" s="326"/>
      <c r="O48" s="326"/>
      <c r="P48" s="326"/>
      <c r="Q48" s="326"/>
      <c r="R48" s="326"/>
      <c r="S48" s="326"/>
      <c r="T48" s="326"/>
    </row>
    <row r="49" spans="2:20">
      <c r="B49" s="516"/>
      <c r="C49" s="626"/>
      <c r="D49" s="324"/>
      <c r="E49" s="325"/>
      <c r="F49" s="324"/>
      <c r="G49" s="320"/>
      <c r="H49" s="320"/>
      <c r="I49" s="326"/>
      <c r="J49" s="326"/>
      <c r="K49" s="326"/>
      <c r="L49" s="326"/>
      <c r="M49" s="326"/>
      <c r="N49" s="326"/>
      <c r="O49" s="326"/>
      <c r="P49" s="326"/>
      <c r="Q49" s="326"/>
      <c r="R49" s="326"/>
      <c r="S49" s="326"/>
      <c r="T49" s="326"/>
    </row>
    <row r="50" spans="2:20">
      <c r="B50" s="516"/>
      <c r="C50" s="626"/>
      <c r="D50" s="324"/>
      <c r="E50" s="325"/>
      <c r="F50" s="324"/>
      <c r="G50" s="320"/>
      <c r="H50" s="320"/>
      <c r="I50" s="326"/>
      <c r="J50" s="326"/>
      <c r="K50" s="326"/>
      <c r="L50" s="326"/>
      <c r="M50" s="326"/>
      <c r="N50" s="326"/>
      <c r="O50" s="326"/>
      <c r="P50" s="326"/>
      <c r="Q50" s="326"/>
      <c r="R50" s="326"/>
      <c r="S50" s="326"/>
      <c r="T50" s="326"/>
    </row>
    <row r="51" spans="2:20">
      <c r="B51" s="516"/>
      <c r="C51" s="626"/>
      <c r="D51" s="324"/>
      <c r="E51" s="325"/>
      <c r="F51" s="324"/>
      <c r="G51" s="320"/>
      <c r="H51" s="320"/>
      <c r="I51" s="326"/>
      <c r="J51" s="326"/>
      <c r="K51" s="326"/>
      <c r="L51" s="326"/>
      <c r="M51" s="326"/>
      <c r="N51" s="326"/>
      <c r="O51" s="326"/>
      <c r="P51" s="326"/>
      <c r="Q51" s="326"/>
      <c r="R51" s="326"/>
      <c r="S51" s="326"/>
      <c r="T51" s="326"/>
    </row>
    <row r="52" spans="2:20">
      <c r="B52" s="516"/>
      <c r="C52" s="626"/>
      <c r="D52" s="324"/>
      <c r="E52" s="325"/>
      <c r="F52" s="324"/>
      <c r="G52" s="320"/>
      <c r="H52" s="320"/>
      <c r="I52" s="326"/>
      <c r="J52" s="326"/>
      <c r="K52" s="326"/>
      <c r="L52" s="326"/>
      <c r="M52" s="326"/>
      <c r="N52" s="326"/>
      <c r="O52" s="326"/>
      <c r="P52" s="326"/>
      <c r="Q52" s="326"/>
      <c r="R52" s="326"/>
      <c r="S52" s="326"/>
      <c r="T52" s="326"/>
    </row>
    <row r="53" spans="2:20">
      <c r="B53" s="516"/>
      <c r="C53" s="626"/>
      <c r="D53" s="324"/>
      <c r="E53" s="325"/>
      <c r="F53" s="324"/>
      <c r="G53" s="320"/>
      <c r="H53" s="320"/>
      <c r="I53" s="326"/>
      <c r="J53" s="326"/>
      <c r="K53" s="326"/>
      <c r="L53" s="326"/>
      <c r="M53" s="326"/>
      <c r="N53" s="326"/>
      <c r="O53" s="326"/>
      <c r="P53" s="326"/>
      <c r="Q53" s="326"/>
      <c r="R53" s="326"/>
      <c r="S53" s="326"/>
      <c r="T53" s="326"/>
    </row>
    <row r="54" spans="2:20">
      <c r="B54" s="516"/>
      <c r="C54" s="626"/>
      <c r="D54" s="324"/>
      <c r="E54" s="325"/>
      <c r="F54" s="324"/>
      <c r="G54" s="320"/>
      <c r="H54" s="320"/>
      <c r="I54" s="326"/>
      <c r="J54" s="326"/>
      <c r="K54" s="326"/>
      <c r="L54" s="326"/>
      <c r="M54" s="326"/>
      <c r="N54" s="326"/>
      <c r="O54" s="326"/>
      <c r="P54" s="326"/>
      <c r="Q54" s="326"/>
      <c r="R54" s="326"/>
      <c r="S54" s="326"/>
      <c r="T54" s="326"/>
    </row>
    <row r="55" spans="2:20" ht="13.8" thickBot="1">
      <c r="B55" s="519"/>
      <c r="C55" s="627"/>
      <c r="D55" s="330"/>
      <c r="E55" s="331"/>
      <c r="F55" s="330"/>
      <c r="G55" s="322"/>
      <c r="H55" s="322"/>
      <c r="I55" s="332"/>
      <c r="J55" s="332"/>
      <c r="K55" s="332"/>
      <c r="L55" s="332"/>
      <c r="M55" s="332"/>
      <c r="N55" s="332"/>
      <c r="O55" s="332"/>
      <c r="P55" s="332"/>
      <c r="Q55" s="332"/>
      <c r="R55" s="332"/>
      <c r="S55" s="332"/>
      <c r="T55" s="332"/>
    </row>
    <row r="56" spans="2:20">
      <c r="B56" s="517">
        <f>B11+1</f>
        <v>2</v>
      </c>
      <c r="C56" s="403">
        <f>IF(STEP!C56&lt;&gt;"",STEP!C56,"")</f>
        <v>160486</v>
      </c>
      <c r="D56" s="405" t="str">
        <f>IF(STEP!D56&lt;&gt;"",STEP!D56,"")</f>
        <v>藤本　裕作</v>
      </c>
      <c r="E56" s="406">
        <f>IF(STEP!E56&lt;&gt;"",STEP!E56,"")</f>
        <v>45403</v>
      </c>
      <c r="F56" s="405" t="str">
        <f>IF(STEP!F56&lt;&gt;"",STEP!F56,"")</f>
        <v>日</v>
      </c>
      <c r="G56" s="407" t="e">
        <f>IF(STEP!C56&lt;&gt;"",STEP!AD56,"")</f>
        <v>#N/A</v>
      </c>
      <c r="H56" s="407" t="str">
        <f>IF(AND(STEP!$G56="",$J$8&lt;&gt;"ON"),"",IF(月報!AX56&lt;&gt;"",月報!AX56,IF(STEP!G56&lt;&gt;"",STEP!G56,"")))</f>
        <v/>
      </c>
      <c r="I56" s="408" t="str">
        <f>IF(AND(STEP!$G56="",$J$8&lt;&gt;"ON"),"",IF(月報!AZ56&lt;&gt;"",月報!AZ56,IF(STEP!H56&lt;&gt;"",STEP!H56,"")))</f>
        <v/>
      </c>
      <c r="J56" s="603">
        <f>IF(月報!BA56&lt;&gt;"",月報!BA56,0)*24</f>
        <v>0</v>
      </c>
      <c r="K56" s="603" t="str">
        <f>IF(STEP!X56&lt;&gt;"",STEP!X56,"")</f>
        <v/>
      </c>
      <c r="L56" s="603" t="str">
        <f>IF(STEP!Y56&lt;&gt;"",STEP!Y56,"")</f>
        <v/>
      </c>
      <c r="M56" s="603">
        <f>IF(STEP!Z56&lt;&gt;"",STEP!Z56,0)*24</f>
        <v>0</v>
      </c>
      <c r="N56" s="603" t="str">
        <f>IF(STEP!R56&lt;&gt;"",STEP!R56,"")</f>
        <v/>
      </c>
      <c r="O56" s="603" t="str">
        <f>IF(STEP!S56&lt;&gt;"",STEP!S56,"")</f>
        <v/>
      </c>
      <c r="P56" s="603">
        <f t="shared" ref="P56:P90" si="8">IF(J56&lt;&gt;"",J56,"")</f>
        <v>0</v>
      </c>
      <c r="Q56" s="603">
        <f>SUM(P56:P62)</f>
        <v>49.75</v>
      </c>
      <c r="R56" s="603" t="e">
        <f>IF(C56&lt;&gt;"",VLOOKUP(C56,設定シート!$D$10:$L$109,9,FALSE),"")</f>
        <v>#N/A</v>
      </c>
      <c r="S56" s="613">
        <f>(IF(K56&lt;&gt;"",K56,0)+IF(L56&lt;&gt;"",L56,0))*24</f>
        <v>0</v>
      </c>
      <c r="T56" s="610">
        <f>J56-(M56+S56)</f>
        <v>0</v>
      </c>
    </row>
    <row r="57" spans="2:20">
      <c r="B57" s="517"/>
      <c r="C57" s="621">
        <f>C56</f>
        <v>160486</v>
      </c>
      <c r="D57" s="409" t="str">
        <f>IF(STEP!D57&lt;&gt;"",STEP!D57,"")</f>
        <v>藤本　裕作</v>
      </c>
      <c r="E57" s="410">
        <f>IF(STEP!E57&lt;&gt;"",STEP!E57,"")</f>
        <v>45404</v>
      </c>
      <c r="F57" s="409" t="str">
        <f>IF(STEP!F57&lt;&gt;"",STEP!F57,"")</f>
        <v>月</v>
      </c>
      <c r="G57" s="508" t="e">
        <f>IF(STEP!C57&lt;&gt;"",STEP!AD57,"")</f>
        <v>#N/A</v>
      </c>
      <c r="H57" s="407" t="e">
        <f>IF(AND(STEP!$G57="",$J$8&lt;&gt;"ON"),"",IF(月報!AX57&lt;&gt;"",月報!AX57,IF(STEP!G57&lt;&gt;"",STEP!G57,"")))</f>
        <v>#N/A</v>
      </c>
      <c r="I57" s="408">
        <f>IF(AND(STEP!$G57="",$J$8&lt;&gt;"ON"),"",IF(月報!AZ57&lt;&gt;"",月報!AZ57,IF(STEP!H57&lt;&gt;"",STEP!H57,"")))</f>
        <v>0.83680555555555547</v>
      </c>
      <c r="J57" s="603">
        <f>IF(月報!BA57&lt;&gt;"",月報!BA57,0)*24</f>
        <v>10.083333333333334</v>
      </c>
      <c r="K57" s="603">
        <f>IF(STEP!X57&lt;&gt;"",STEP!X57,"")</f>
        <v>0.33333333333333331</v>
      </c>
      <c r="L57" s="603">
        <f>IF(STEP!Y57&lt;&gt;"",STEP!Y57,"")</f>
        <v>8.3333333333333329E-2</v>
      </c>
      <c r="M57" s="603">
        <f>IF(STEP!Z57&lt;&gt;"",STEP!Z57,0)*24</f>
        <v>0</v>
      </c>
      <c r="N57" s="603" t="str">
        <f>IF(STEP!R57&lt;&gt;"",STEP!R57,"")</f>
        <v/>
      </c>
      <c r="O57" s="603" t="str">
        <f>IF(STEP!S57&lt;&gt;"",STEP!S57,"")</f>
        <v>自社作業</v>
      </c>
      <c r="P57" s="603">
        <f t="shared" si="8"/>
        <v>10.083333333333334</v>
      </c>
      <c r="Q57" s="603"/>
      <c r="R57" s="603" t="e">
        <f>R56</f>
        <v>#N/A</v>
      </c>
      <c r="S57" s="605">
        <f t="shared" ref="S57:S85" si="9">(IF(K57&lt;&gt;"",K57,0)+IF(L57&lt;&gt;"",L57,0))*24</f>
        <v>10</v>
      </c>
      <c r="T57" s="610">
        <f t="shared" ref="T57:T85" si="10">J57-(M57+S57)</f>
        <v>8.3333333333333925E-2</v>
      </c>
    </row>
    <row r="58" spans="2:20">
      <c r="B58" s="517"/>
      <c r="C58" s="622">
        <f t="shared" ref="C58:C86" si="11">C57</f>
        <v>160486</v>
      </c>
      <c r="D58" s="409" t="str">
        <f>IF(STEP!D58&lt;&gt;"",STEP!D58,"")</f>
        <v>藤本　裕作</v>
      </c>
      <c r="E58" s="410">
        <f>IF(STEP!E58&lt;&gt;"",STEP!E58,"")</f>
        <v>45405</v>
      </c>
      <c r="F58" s="409" t="str">
        <f>IF(STEP!F58&lt;&gt;"",STEP!F58,"")</f>
        <v>火</v>
      </c>
      <c r="G58" s="508" t="e">
        <f>IF(STEP!C58&lt;&gt;"",STEP!AD58,"")</f>
        <v>#N/A</v>
      </c>
      <c r="H58" s="407" t="e">
        <f>IF(AND(STEP!$G58="",$J$8&lt;&gt;"ON"),"",IF(月報!AX58&lt;&gt;"",月報!AX58,IF(STEP!G58&lt;&gt;"",STEP!G58,"")))</f>
        <v>#N/A</v>
      </c>
      <c r="I58" s="408">
        <f>IF(AND(STEP!$G58="",$J$8&lt;&gt;"ON"),"",IF(月報!AZ58&lt;&gt;"",月報!AZ58,IF(STEP!H58&lt;&gt;"",STEP!H58,"")))</f>
        <v>0.83680555555555547</v>
      </c>
      <c r="J58" s="603">
        <f>IF(月報!BA58&lt;&gt;"",月報!BA58,0)*24</f>
        <v>10.083333333333334</v>
      </c>
      <c r="K58" s="603">
        <f>IF(STEP!X58&lt;&gt;"",STEP!X58,"")</f>
        <v>0.33333333333333331</v>
      </c>
      <c r="L58" s="603">
        <f>IF(STEP!Y58&lt;&gt;"",STEP!Y58,"")</f>
        <v>8.3333333333333329E-2</v>
      </c>
      <c r="M58" s="603">
        <f>IF(STEP!Z58&lt;&gt;"",STEP!Z58,0)*24</f>
        <v>0</v>
      </c>
      <c r="N58" s="603" t="str">
        <f>IF(STEP!R58&lt;&gt;"",STEP!R58,"")</f>
        <v/>
      </c>
      <c r="O58" s="603" t="str">
        <f>IF(STEP!S58&lt;&gt;"",STEP!S58,"")</f>
        <v>自社作業</v>
      </c>
      <c r="P58" s="603">
        <f t="shared" si="8"/>
        <v>10.083333333333334</v>
      </c>
      <c r="Q58" s="603"/>
      <c r="R58" s="603" t="e">
        <f t="shared" ref="R58:R90" si="12">R57</f>
        <v>#N/A</v>
      </c>
      <c r="S58" s="605">
        <f t="shared" si="9"/>
        <v>10</v>
      </c>
      <c r="T58" s="610">
        <f t="shared" si="10"/>
        <v>8.3333333333333925E-2</v>
      </c>
    </row>
    <row r="59" spans="2:20">
      <c r="B59" s="517"/>
      <c r="C59" s="622">
        <f t="shared" si="11"/>
        <v>160486</v>
      </c>
      <c r="D59" s="409" t="str">
        <f>IF(STEP!D59&lt;&gt;"",STEP!D59,"")</f>
        <v>藤本　裕作</v>
      </c>
      <c r="E59" s="410">
        <f>IF(STEP!E59&lt;&gt;"",STEP!E59,"")</f>
        <v>45406</v>
      </c>
      <c r="F59" s="409" t="str">
        <f>IF(STEP!F59&lt;&gt;"",STEP!F59,"")</f>
        <v>水</v>
      </c>
      <c r="G59" s="508" t="e">
        <f>IF(STEP!C59&lt;&gt;"",STEP!AD59,"")</f>
        <v>#N/A</v>
      </c>
      <c r="H59" s="407" t="e">
        <f>IF(AND(STEP!$G59="",$J$8&lt;&gt;"ON"),"",IF(月報!AX59&lt;&gt;"",月報!AX59,IF(STEP!G59&lt;&gt;"",STEP!G59,"")))</f>
        <v>#N/A</v>
      </c>
      <c r="I59" s="408">
        <f>IF(AND(STEP!$G59="",$J$8&lt;&gt;"ON"),"",IF(月報!AZ59&lt;&gt;"",月報!AZ59,IF(STEP!H59&lt;&gt;"",STEP!H59,"")))</f>
        <v>0.83680555555555547</v>
      </c>
      <c r="J59" s="603">
        <f>IF(月報!BA59&lt;&gt;"",月報!BA59,0)*24</f>
        <v>10.083333333333334</v>
      </c>
      <c r="K59" s="603">
        <f>IF(STEP!X59&lt;&gt;"",STEP!X59,"")</f>
        <v>0.33333333333333331</v>
      </c>
      <c r="L59" s="603">
        <f>IF(STEP!Y59&lt;&gt;"",STEP!Y59,"")</f>
        <v>8.3333333333333329E-2</v>
      </c>
      <c r="M59" s="603">
        <f>IF(STEP!Z59&lt;&gt;"",STEP!Z59,0)*24</f>
        <v>0</v>
      </c>
      <c r="N59" s="603" t="str">
        <f>IF(STEP!R59&lt;&gt;"",STEP!R59,"")</f>
        <v/>
      </c>
      <c r="O59" s="603" t="str">
        <f>IF(STEP!S59&lt;&gt;"",STEP!S59,"")</f>
        <v>自社作業</v>
      </c>
      <c r="P59" s="603">
        <f t="shared" si="8"/>
        <v>10.083333333333334</v>
      </c>
      <c r="Q59" s="603"/>
      <c r="R59" s="603" t="e">
        <f t="shared" si="12"/>
        <v>#N/A</v>
      </c>
      <c r="S59" s="605">
        <f t="shared" si="9"/>
        <v>10</v>
      </c>
      <c r="T59" s="610">
        <f t="shared" si="10"/>
        <v>8.3333333333333925E-2</v>
      </c>
    </row>
    <row r="60" spans="2:20">
      <c r="B60" s="517"/>
      <c r="C60" s="622">
        <f t="shared" si="11"/>
        <v>160486</v>
      </c>
      <c r="D60" s="409" t="str">
        <f>IF(STEP!D60&lt;&gt;"",STEP!D60,"")</f>
        <v>藤本　裕作</v>
      </c>
      <c r="E60" s="410">
        <f>IF(STEP!E60&lt;&gt;"",STEP!E60,"")</f>
        <v>45407</v>
      </c>
      <c r="F60" s="409" t="str">
        <f>IF(STEP!F60&lt;&gt;"",STEP!F60,"")</f>
        <v>木</v>
      </c>
      <c r="G60" s="508" t="e">
        <f>IF(STEP!C60&lt;&gt;"",STEP!AD60,"")</f>
        <v>#N/A</v>
      </c>
      <c r="H60" s="407" t="e">
        <f>IF(AND(STEP!$G60="",$J$8&lt;&gt;"ON"),"",IF(月報!AX60&lt;&gt;"",月報!AX60,IF(STEP!G60&lt;&gt;"",STEP!G60,"")))</f>
        <v>#N/A</v>
      </c>
      <c r="I60" s="408">
        <f>IF(AND(STEP!$G60="",$J$8&lt;&gt;"ON"),"",IF(月報!AZ60&lt;&gt;"",月報!AZ60,IF(STEP!H60&lt;&gt;"",STEP!H60,"")))</f>
        <v>0.83333333333333326</v>
      </c>
      <c r="J60" s="603">
        <f>IF(月報!BA60&lt;&gt;"",月報!BA60,0)*24</f>
        <v>10</v>
      </c>
      <c r="K60" s="603">
        <f>IF(STEP!X60&lt;&gt;"",STEP!X60,"")</f>
        <v>0.33333333333333331</v>
      </c>
      <c r="L60" s="603">
        <f>IF(STEP!Y60&lt;&gt;"",STEP!Y60,"")</f>
        <v>8.3333333333333329E-2</v>
      </c>
      <c r="M60" s="603">
        <f>IF(STEP!Z60&lt;&gt;"",STEP!Z60,0)*24</f>
        <v>0</v>
      </c>
      <c r="N60" s="603" t="str">
        <f>IF(STEP!R60&lt;&gt;"",STEP!R60,"")</f>
        <v/>
      </c>
      <c r="O60" s="603" t="str">
        <f>IF(STEP!S60&lt;&gt;"",STEP!S60,"")</f>
        <v>自社作業</v>
      </c>
      <c r="P60" s="603">
        <f t="shared" si="8"/>
        <v>10</v>
      </c>
      <c r="Q60" s="603"/>
      <c r="R60" s="603" t="e">
        <f t="shared" si="12"/>
        <v>#N/A</v>
      </c>
      <c r="S60" s="605">
        <f t="shared" si="9"/>
        <v>10</v>
      </c>
      <c r="T60" s="610">
        <f t="shared" si="10"/>
        <v>0</v>
      </c>
    </row>
    <row r="61" spans="2:20">
      <c r="B61" s="517"/>
      <c r="C61" s="622">
        <f t="shared" si="11"/>
        <v>160486</v>
      </c>
      <c r="D61" s="409" t="str">
        <f>IF(STEP!D61&lt;&gt;"",STEP!D61,"")</f>
        <v>藤本　裕作</v>
      </c>
      <c r="E61" s="410">
        <f>IF(STEP!E61&lt;&gt;"",STEP!E61,"")</f>
        <v>45408</v>
      </c>
      <c r="F61" s="409" t="str">
        <f>IF(STEP!F61&lt;&gt;"",STEP!F61,"")</f>
        <v>金</v>
      </c>
      <c r="G61" s="508" t="e">
        <f>IF(STEP!C61&lt;&gt;"",STEP!AD61,"")</f>
        <v>#N/A</v>
      </c>
      <c r="H61" s="407" t="e">
        <f>IF(AND(STEP!$G61="",$J$8&lt;&gt;"ON"),"",IF(月報!AX61&lt;&gt;"",月報!AX61,IF(STEP!G61&lt;&gt;"",STEP!G61,"")))</f>
        <v>#N/A</v>
      </c>
      <c r="I61" s="408">
        <f>IF(AND(STEP!$G61="",$J$8&lt;&gt;"ON"),"",IF(月報!AZ61&lt;&gt;"",月報!AZ61,IF(STEP!H61&lt;&gt;"",STEP!H61,"")))</f>
        <v>0.8125</v>
      </c>
      <c r="J61" s="603">
        <f>IF(月報!BA61&lt;&gt;"",月報!BA61,0)*24</f>
        <v>9.5</v>
      </c>
      <c r="K61" s="603">
        <f>IF(STEP!X61&lt;&gt;"",STEP!X61,"")</f>
        <v>0.33333333333333331</v>
      </c>
      <c r="L61" s="603">
        <f>IF(STEP!Y61&lt;&gt;"",STEP!Y61,"")</f>
        <v>6.25E-2</v>
      </c>
      <c r="M61" s="603">
        <f>IF(STEP!Z61&lt;&gt;"",STEP!Z61,0)*24</f>
        <v>0</v>
      </c>
      <c r="N61" s="603" t="str">
        <f>IF(STEP!R61&lt;&gt;"",STEP!R61,"")</f>
        <v/>
      </c>
      <c r="O61" s="603" t="str">
        <f>IF(STEP!S61&lt;&gt;"",STEP!S61,"")</f>
        <v>自社作業</v>
      </c>
      <c r="P61" s="603">
        <f t="shared" si="8"/>
        <v>9.5</v>
      </c>
      <c r="Q61" s="603"/>
      <c r="R61" s="603" t="e">
        <f t="shared" si="12"/>
        <v>#N/A</v>
      </c>
      <c r="S61" s="605">
        <f t="shared" si="9"/>
        <v>9.5</v>
      </c>
      <c r="T61" s="610">
        <f t="shared" si="10"/>
        <v>0</v>
      </c>
    </row>
    <row r="62" spans="2:20">
      <c r="B62" s="517"/>
      <c r="C62" s="623">
        <f t="shared" si="11"/>
        <v>160486</v>
      </c>
      <c r="D62" s="411" t="str">
        <f>IF(STEP!D62&lt;&gt;"",STEP!D62,"")</f>
        <v>藤本　裕作</v>
      </c>
      <c r="E62" s="412">
        <f>IF(STEP!E62&lt;&gt;"",STEP!E62,"")</f>
        <v>45409</v>
      </c>
      <c r="F62" s="411" t="str">
        <f>IF(STEP!F62&lt;&gt;"",STEP!F62,"")</f>
        <v>土</v>
      </c>
      <c r="G62" s="413" t="e">
        <f>IF(STEP!C62&lt;&gt;"",STEP!AD62,"")</f>
        <v>#N/A</v>
      </c>
      <c r="H62" s="413" t="str">
        <f>IF(AND(STEP!$G62="",$J$8&lt;&gt;"ON"),"",IF(月報!AX62&lt;&gt;"",月報!AX62,IF(STEP!G62&lt;&gt;"",STEP!G62,"")))</f>
        <v/>
      </c>
      <c r="I62" s="414" t="str">
        <f>IF(AND(STEP!$G62="",$J$8&lt;&gt;"ON"),"",IF(月報!AZ62&lt;&gt;"",月報!AZ62,IF(STEP!H62&lt;&gt;"",STEP!H62,"")))</f>
        <v/>
      </c>
      <c r="J62" s="604">
        <f>IF(月報!BA62&lt;&gt;"",月報!BA62,0)*24</f>
        <v>0</v>
      </c>
      <c r="K62" s="604" t="str">
        <f>IF(STEP!X62&lt;&gt;"",STEP!X62,"")</f>
        <v/>
      </c>
      <c r="L62" s="604" t="str">
        <f>IF(STEP!Y62&lt;&gt;"",STEP!Y62,"")</f>
        <v/>
      </c>
      <c r="M62" s="604">
        <f>IF(STEP!Z62&lt;&gt;"",STEP!Z62,0)*24</f>
        <v>0</v>
      </c>
      <c r="N62" s="604" t="str">
        <f>IF(STEP!R62&lt;&gt;"",STEP!R62,"")</f>
        <v/>
      </c>
      <c r="O62" s="604" t="str">
        <f>IF(STEP!S62&lt;&gt;"",STEP!S62,"")</f>
        <v/>
      </c>
      <c r="P62" s="604">
        <f t="shared" si="8"/>
        <v>0</v>
      </c>
      <c r="Q62" s="604"/>
      <c r="R62" s="604" t="e">
        <f t="shared" si="12"/>
        <v>#N/A</v>
      </c>
      <c r="S62" s="607">
        <f t="shared" si="9"/>
        <v>0</v>
      </c>
      <c r="T62" s="611">
        <f t="shared" si="10"/>
        <v>0</v>
      </c>
    </row>
    <row r="63" spans="2:20">
      <c r="B63" s="517"/>
      <c r="C63" s="624">
        <f t="shared" si="11"/>
        <v>160486</v>
      </c>
      <c r="D63" s="405" t="str">
        <f>IF(STEP!D63&lt;&gt;"",STEP!D63,"")</f>
        <v>藤本　裕作</v>
      </c>
      <c r="E63" s="406">
        <f>IF(STEP!E63&lt;&gt;"",STEP!E63,"")</f>
        <v>45410</v>
      </c>
      <c r="F63" s="405" t="str">
        <f>IF(STEP!F63&lt;&gt;"",STEP!F63,"")</f>
        <v>日</v>
      </c>
      <c r="G63" s="407" t="e">
        <f>IF(STEP!C63&lt;&gt;"",STEP!AD63,"")</f>
        <v>#N/A</v>
      </c>
      <c r="H63" s="407" t="str">
        <f>IF(AND(STEP!$G63="",$J$8&lt;&gt;"ON"),"",IF(月報!AX63&lt;&gt;"",月報!AX63,IF(STEP!G63&lt;&gt;"",STEP!G63,"")))</f>
        <v/>
      </c>
      <c r="I63" s="408" t="str">
        <f>IF(AND(STEP!$G63="",$J$8&lt;&gt;"ON"),"",IF(月報!AZ63&lt;&gt;"",月報!AZ63,IF(STEP!H63&lt;&gt;"",STEP!H63,"")))</f>
        <v/>
      </c>
      <c r="J63" s="603">
        <f>IF(月報!BA63&lt;&gt;"",月報!BA63,0)*24</f>
        <v>0</v>
      </c>
      <c r="K63" s="603" t="str">
        <f>IF(STEP!X63&lt;&gt;"",STEP!X63,"")</f>
        <v/>
      </c>
      <c r="L63" s="603" t="str">
        <f>IF(STEP!Y63&lt;&gt;"",STEP!Y63,"")</f>
        <v/>
      </c>
      <c r="M63" s="603">
        <f>IF(STEP!Z63&lt;&gt;"",STEP!Z63,0)*24</f>
        <v>0</v>
      </c>
      <c r="N63" s="603" t="str">
        <f>IF(STEP!R63&lt;&gt;"",STEP!R63,"")</f>
        <v/>
      </c>
      <c r="O63" s="603" t="str">
        <f>IF(STEP!S63&lt;&gt;"",STEP!S63,"")</f>
        <v/>
      </c>
      <c r="P63" s="603">
        <f t="shared" si="8"/>
        <v>0</v>
      </c>
      <c r="Q63" s="603">
        <f>SUM(P63:P69)</f>
        <v>0</v>
      </c>
      <c r="R63" s="603" t="e">
        <f t="shared" si="12"/>
        <v>#N/A</v>
      </c>
      <c r="S63" s="606">
        <f t="shared" si="9"/>
        <v>0</v>
      </c>
      <c r="T63" s="610">
        <f t="shared" si="10"/>
        <v>0</v>
      </c>
    </row>
    <row r="64" spans="2:20">
      <c r="B64" s="517"/>
      <c r="C64" s="622">
        <f t="shared" si="11"/>
        <v>160486</v>
      </c>
      <c r="D64" s="409" t="str">
        <f>IF(STEP!D64&lt;&gt;"",STEP!D64,"")</f>
        <v>藤本　裕作</v>
      </c>
      <c r="E64" s="410">
        <f>IF(STEP!E64&lt;&gt;"",STEP!E64,"")</f>
        <v>45411</v>
      </c>
      <c r="F64" s="409" t="str">
        <f>IF(STEP!F64&lt;&gt;"",STEP!F64,"")</f>
        <v>月</v>
      </c>
      <c r="G64" s="508" t="e">
        <f>IF(STEP!C64&lt;&gt;"",STEP!AD64,"")</f>
        <v>#N/A</v>
      </c>
      <c r="H64" s="407" t="str">
        <f>IF(AND(STEP!$G64="",$J$8&lt;&gt;"ON"),"",IF(月報!AX64&lt;&gt;"",月報!AX64,IF(STEP!G64&lt;&gt;"",STEP!G64,"")))</f>
        <v/>
      </c>
      <c r="I64" s="408" t="str">
        <f>IF(AND(STEP!$G64="",$J$8&lt;&gt;"ON"),"",IF(月報!AZ64&lt;&gt;"",月報!AZ64,IF(STEP!H64&lt;&gt;"",STEP!H64,"")))</f>
        <v/>
      </c>
      <c r="J64" s="603">
        <f>IF(月報!BA64&lt;&gt;"",月報!BA64,0)*24</f>
        <v>0</v>
      </c>
      <c r="K64" s="603" t="str">
        <f>IF(STEP!X64&lt;&gt;"",STEP!X64,"")</f>
        <v/>
      </c>
      <c r="L64" s="603" t="str">
        <f>IF(STEP!Y64&lt;&gt;"",STEP!Y64,"")</f>
        <v/>
      </c>
      <c r="M64" s="603">
        <f>IF(STEP!Z64&lt;&gt;"",STEP!Z64,0)*24</f>
        <v>0</v>
      </c>
      <c r="N64" s="603" t="str">
        <f>IF(STEP!R64&lt;&gt;"",STEP!R64,"")</f>
        <v/>
      </c>
      <c r="O64" s="603" t="str">
        <f>IF(STEP!S64&lt;&gt;"",STEP!S64,"")</f>
        <v/>
      </c>
      <c r="P64" s="603">
        <f t="shared" si="8"/>
        <v>0</v>
      </c>
      <c r="Q64" s="603"/>
      <c r="R64" s="603" t="e">
        <f t="shared" si="12"/>
        <v>#N/A</v>
      </c>
      <c r="S64" s="605">
        <f t="shared" si="9"/>
        <v>0</v>
      </c>
      <c r="T64" s="610">
        <f t="shared" si="10"/>
        <v>0</v>
      </c>
    </row>
    <row r="65" spans="2:20">
      <c r="B65" s="517"/>
      <c r="C65" s="622">
        <f t="shared" si="11"/>
        <v>160486</v>
      </c>
      <c r="D65" s="409" t="str">
        <f>IF(STEP!D65&lt;&gt;"",STEP!D65,"")</f>
        <v>藤本　裕作</v>
      </c>
      <c r="E65" s="410">
        <f>IF(STEP!E65&lt;&gt;"",STEP!E65,"")</f>
        <v>45412</v>
      </c>
      <c r="F65" s="409" t="str">
        <f>IF(STEP!F65&lt;&gt;"",STEP!F65,"")</f>
        <v>火</v>
      </c>
      <c r="G65" s="508" t="e">
        <f>IF(STEP!C65&lt;&gt;"",STEP!AD65,"")</f>
        <v>#N/A</v>
      </c>
      <c r="H65" s="407" t="str">
        <f>IF(AND(STEP!$G65="",$J$8&lt;&gt;"ON"),"",IF(月報!AX65&lt;&gt;"",月報!AX65,IF(STEP!G65&lt;&gt;"",STEP!G65,"")))</f>
        <v/>
      </c>
      <c r="I65" s="408" t="str">
        <f>IF(AND(STEP!$G65="",$J$8&lt;&gt;"ON"),"",IF(月報!AZ65&lt;&gt;"",月報!AZ65,IF(STEP!H65&lt;&gt;"",STEP!H65,"")))</f>
        <v/>
      </c>
      <c r="J65" s="603">
        <f>IF(月報!BA65&lt;&gt;"",月報!BA65,0)*24</f>
        <v>0</v>
      </c>
      <c r="K65" s="603" t="str">
        <f>IF(STEP!X65&lt;&gt;"",STEP!X65,"")</f>
        <v/>
      </c>
      <c r="L65" s="603" t="str">
        <f>IF(STEP!Y65&lt;&gt;"",STEP!Y65,"")</f>
        <v/>
      </c>
      <c r="M65" s="603">
        <f>IF(STEP!Z65&lt;&gt;"",STEP!Z65,0)*24</f>
        <v>0</v>
      </c>
      <c r="N65" s="603" t="str">
        <f>IF(STEP!R65&lt;&gt;"",STEP!R65,"")</f>
        <v/>
      </c>
      <c r="O65" s="603" t="str">
        <f>IF(STEP!S65&lt;&gt;"",STEP!S65,"")</f>
        <v/>
      </c>
      <c r="P65" s="603">
        <f t="shared" si="8"/>
        <v>0</v>
      </c>
      <c r="Q65" s="603"/>
      <c r="R65" s="603" t="e">
        <f t="shared" si="12"/>
        <v>#N/A</v>
      </c>
      <c r="S65" s="605">
        <f t="shared" si="9"/>
        <v>0</v>
      </c>
      <c r="T65" s="610">
        <f t="shared" si="10"/>
        <v>0</v>
      </c>
    </row>
    <row r="66" spans="2:20">
      <c r="B66" s="517"/>
      <c r="C66" s="622">
        <f t="shared" si="11"/>
        <v>160486</v>
      </c>
      <c r="D66" s="409" t="str">
        <f>IF(STEP!D66&lt;&gt;"",STEP!D66,"")</f>
        <v>藤本　裕作</v>
      </c>
      <c r="E66" s="410">
        <f>IF(STEP!E66&lt;&gt;"",STEP!E66,"")</f>
        <v>45413</v>
      </c>
      <c r="F66" s="409" t="str">
        <f>IF(STEP!F66&lt;&gt;"",STEP!F66,"")</f>
        <v>水</v>
      </c>
      <c r="G66" s="508" t="e">
        <f>IF(STEP!C66&lt;&gt;"",STEP!AD66,"")</f>
        <v>#N/A</v>
      </c>
      <c r="H66" s="407" t="str">
        <f>IF(AND(STEP!$G66="",$J$8&lt;&gt;"ON"),"",IF(月報!AX66&lt;&gt;"",月報!AX66,IF(STEP!G66&lt;&gt;"",STEP!G66,"")))</f>
        <v/>
      </c>
      <c r="I66" s="408" t="str">
        <f>IF(AND(STEP!$G66="",$J$8&lt;&gt;"ON"),"",IF(月報!AZ66&lt;&gt;"",月報!AZ66,IF(STEP!H66&lt;&gt;"",STEP!H66,"")))</f>
        <v/>
      </c>
      <c r="J66" s="603">
        <f>IF(月報!BA66&lt;&gt;"",月報!BA66,0)*24</f>
        <v>0</v>
      </c>
      <c r="K66" s="603" t="str">
        <f>IF(STEP!X66&lt;&gt;"",STEP!X66,"")</f>
        <v/>
      </c>
      <c r="L66" s="603" t="str">
        <f>IF(STEP!Y66&lt;&gt;"",STEP!Y66,"")</f>
        <v/>
      </c>
      <c r="M66" s="603">
        <f>IF(STEP!Z66&lt;&gt;"",STEP!Z66,0)*24</f>
        <v>0</v>
      </c>
      <c r="N66" s="603" t="str">
        <f>IF(STEP!R66&lt;&gt;"",STEP!R66,"")</f>
        <v/>
      </c>
      <c r="O66" s="603" t="str">
        <f>IF(STEP!S66&lt;&gt;"",STEP!S66,"")</f>
        <v/>
      </c>
      <c r="P66" s="603">
        <f t="shared" si="8"/>
        <v>0</v>
      </c>
      <c r="Q66" s="603"/>
      <c r="R66" s="603" t="e">
        <f t="shared" si="12"/>
        <v>#N/A</v>
      </c>
      <c r="S66" s="605">
        <f t="shared" si="9"/>
        <v>0</v>
      </c>
      <c r="T66" s="610">
        <f t="shared" si="10"/>
        <v>0</v>
      </c>
    </row>
    <row r="67" spans="2:20">
      <c r="B67" s="517"/>
      <c r="C67" s="622">
        <f t="shared" si="11"/>
        <v>160486</v>
      </c>
      <c r="D67" s="409" t="str">
        <f>IF(STEP!D67&lt;&gt;"",STEP!D67,"")</f>
        <v>藤本　裕作</v>
      </c>
      <c r="E67" s="410">
        <f>IF(STEP!E67&lt;&gt;"",STEP!E67,"")</f>
        <v>45414</v>
      </c>
      <c r="F67" s="409" t="str">
        <f>IF(STEP!F67&lt;&gt;"",STEP!F67,"")</f>
        <v>木</v>
      </c>
      <c r="G67" s="508" t="e">
        <f>IF(STEP!C67&lt;&gt;"",STEP!AD67,"")</f>
        <v>#N/A</v>
      </c>
      <c r="H67" s="407" t="str">
        <f>IF(AND(STEP!$G67="",$J$8&lt;&gt;"ON"),"",IF(月報!AX67&lt;&gt;"",月報!AX67,IF(STEP!G67&lt;&gt;"",STEP!G67,"")))</f>
        <v/>
      </c>
      <c r="I67" s="408" t="str">
        <f>IF(AND(STEP!$G67="",$J$8&lt;&gt;"ON"),"",IF(月報!AZ67&lt;&gt;"",月報!AZ67,IF(STEP!H67&lt;&gt;"",STEP!H67,"")))</f>
        <v/>
      </c>
      <c r="J67" s="603">
        <f>IF(月報!BA67&lt;&gt;"",月報!BA67,0)*24</f>
        <v>0</v>
      </c>
      <c r="K67" s="603" t="str">
        <f>IF(STEP!X67&lt;&gt;"",STEP!X67,"")</f>
        <v/>
      </c>
      <c r="L67" s="603" t="str">
        <f>IF(STEP!Y67&lt;&gt;"",STEP!Y67,"")</f>
        <v/>
      </c>
      <c r="M67" s="603">
        <f>IF(STEP!Z67&lt;&gt;"",STEP!Z67,0)*24</f>
        <v>0</v>
      </c>
      <c r="N67" s="603" t="str">
        <f>IF(STEP!R67&lt;&gt;"",STEP!R67,"")</f>
        <v/>
      </c>
      <c r="O67" s="603" t="str">
        <f>IF(STEP!S67&lt;&gt;"",STEP!S67,"")</f>
        <v/>
      </c>
      <c r="P67" s="603">
        <f t="shared" si="8"/>
        <v>0</v>
      </c>
      <c r="Q67" s="603"/>
      <c r="R67" s="603" t="e">
        <f t="shared" si="12"/>
        <v>#N/A</v>
      </c>
      <c r="S67" s="605">
        <f t="shared" si="9"/>
        <v>0</v>
      </c>
      <c r="T67" s="610">
        <f t="shared" si="10"/>
        <v>0</v>
      </c>
    </row>
    <row r="68" spans="2:20">
      <c r="B68" s="517"/>
      <c r="C68" s="622">
        <f t="shared" si="11"/>
        <v>160486</v>
      </c>
      <c r="D68" s="409" t="str">
        <f>IF(STEP!D68&lt;&gt;"",STEP!D68,"")</f>
        <v>藤本　裕作</v>
      </c>
      <c r="E68" s="410">
        <f>IF(STEP!E68&lt;&gt;"",STEP!E68,"")</f>
        <v>45415</v>
      </c>
      <c r="F68" s="409" t="str">
        <f>IF(STEP!F68&lt;&gt;"",STEP!F68,"")</f>
        <v>金</v>
      </c>
      <c r="G68" s="508" t="e">
        <f>IF(STEP!C68&lt;&gt;"",STEP!AD68,"")</f>
        <v>#N/A</v>
      </c>
      <c r="H68" s="407" t="str">
        <f>IF(AND(STEP!$G68="",$J$8&lt;&gt;"ON"),"",IF(月報!AX68&lt;&gt;"",月報!AX68,IF(STEP!G68&lt;&gt;"",STEP!G68,"")))</f>
        <v/>
      </c>
      <c r="I68" s="408" t="str">
        <f>IF(AND(STEP!$G68="",$J$8&lt;&gt;"ON"),"",IF(月報!AZ68&lt;&gt;"",月報!AZ68,IF(STEP!H68&lt;&gt;"",STEP!H68,"")))</f>
        <v/>
      </c>
      <c r="J68" s="603">
        <f>IF(月報!BA68&lt;&gt;"",月報!BA68,0)*24</f>
        <v>0</v>
      </c>
      <c r="K68" s="603" t="str">
        <f>IF(STEP!X68&lt;&gt;"",STEP!X68,"")</f>
        <v/>
      </c>
      <c r="L68" s="603" t="str">
        <f>IF(STEP!Y68&lt;&gt;"",STEP!Y68,"")</f>
        <v/>
      </c>
      <c r="M68" s="603">
        <f>IF(STEP!Z68&lt;&gt;"",STEP!Z68,0)*24</f>
        <v>0</v>
      </c>
      <c r="N68" s="603" t="str">
        <f>IF(STEP!R68&lt;&gt;"",STEP!R68,"")</f>
        <v/>
      </c>
      <c r="O68" s="603" t="str">
        <f>IF(STEP!S68&lt;&gt;"",STEP!S68,"")</f>
        <v/>
      </c>
      <c r="P68" s="603">
        <f t="shared" si="8"/>
        <v>0</v>
      </c>
      <c r="Q68" s="603"/>
      <c r="R68" s="603" t="e">
        <f t="shared" si="12"/>
        <v>#N/A</v>
      </c>
      <c r="S68" s="605">
        <f t="shared" si="9"/>
        <v>0</v>
      </c>
      <c r="T68" s="610">
        <f t="shared" si="10"/>
        <v>0</v>
      </c>
    </row>
    <row r="69" spans="2:20">
      <c r="B69" s="517"/>
      <c r="C69" s="623">
        <f t="shared" si="11"/>
        <v>160486</v>
      </c>
      <c r="D69" s="411" t="str">
        <f>IF(STEP!D69&lt;&gt;"",STEP!D69,"")</f>
        <v>藤本　裕作</v>
      </c>
      <c r="E69" s="412">
        <f>IF(STEP!E69&lt;&gt;"",STEP!E69,"")</f>
        <v>45416</v>
      </c>
      <c r="F69" s="411" t="str">
        <f>IF(STEP!F69&lt;&gt;"",STEP!F69,"")</f>
        <v>土</v>
      </c>
      <c r="G69" s="413" t="e">
        <f>IF(STEP!C69&lt;&gt;"",STEP!AD69,"")</f>
        <v>#N/A</v>
      </c>
      <c r="H69" s="413" t="str">
        <f>IF(AND(STEP!$G69="",$J$8&lt;&gt;"ON"),"",IF(月報!AX69&lt;&gt;"",月報!AX69,IF(STEP!G69&lt;&gt;"",STEP!G69,"")))</f>
        <v/>
      </c>
      <c r="I69" s="414" t="str">
        <f>IF(AND(STEP!$G69="",$J$8&lt;&gt;"ON"),"",IF(月報!AZ69&lt;&gt;"",月報!AZ69,IF(STEP!H69&lt;&gt;"",STEP!H69,"")))</f>
        <v/>
      </c>
      <c r="J69" s="604">
        <f>IF(月報!BA69&lt;&gt;"",月報!BA69,0)*24</f>
        <v>0</v>
      </c>
      <c r="K69" s="604" t="str">
        <f>IF(STEP!X69&lt;&gt;"",STEP!X69,"")</f>
        <v/>
      </c>
      <c r="L69" s="604" t="str">
        <f>IF(STEP!Y69&lt;&gt;"",STEP!Y69,"")</f>
        <v/>
      </c>
      <c r="M69" s="604">
        <f>IF(STEP!Z69&lt;&gt;"",STEP!Z69,0)*24</f>
        <v>0</v>
      </c>
      <c r="N69" s="604" t="str">
        <f>IF(STEP!R69&lt;&gt;"",STEP!R69,"")</f>
        <v/>
      </c>
      <c r="O69" s="604" t="str">
        <f>IF(STEP!S69&lt;&gt;"",STEP!S69,"")</f>
        <v/>
      </c>
      <c r="P69" s="604">
        <f t="shared" si="8"/>
        <v>0</v>
      </c>
      <c r="Q69" s="604"/>
      <c r="R69" s="604" t="e">
        <f t="shared" si="12"/>
        <v>#N/A</v>
      </c>
      <c r="S69" s="607">
        <f t="shared" si="9"/>
        <v>0</v>
      </c>
      <c r="T69" s="611">
        <f t="shared" si="10"/>
        <v>0</v>
      </c>
    </row>
    <row r="70" spans="2:20">
      <c r="B70" s="517"/>
      <c r="C70" s="624">
        <f t="shared" si="11"/>
        <v>160486</v>
      </c>
      <c r="D70" s="405" t="str">
        <f>IF(STEP!D70&lt;&gt;"",STEP!D70,"")</f>
        <v>藤本　裕作</v>
      </c>
      <c r="E70" s="406">
        <f>IF(STEP!E70&lt;&gt;"",STEP!E70,"")</f>
        <v>45417</v>
      </c>
      <c r="F70" s="405" t="str">
        <f>IF(STEP!F70&lt;&gt;"",STEP!F70,"")</f>
        <v>日</v>
      </c>
      <c r="G70" s="407" t="e">
        <f>IF(STEP!C70&lt;&gt;"",STEP!AD70,"")</f>
        <v>#N/A</v>
      </c>
      <c r="H70" s="407" t="str">
        <f>IF(AND(STEP!$G70="",$J$8&lt;&gt;"ON"),"",IF(月報!AX70&lt;&gt;"",月報!AX70,IF(STEP!G70&lt;&gt;"",STEP!G70,"")))</f>
        <v/>
      </c>
      <c r="I70" s="408" t="str">
        <f>IF(AND(STEP!$G70="",$J$8&lt;&gt;"ON"),"",IF(月報!AZ70&lt;&gt;"",月報!AZ70,IF(STEP!H70&lt;&gt;"",STEP!H70,"")))</f>
        <v/>
      </c>
      <c r="J70" s="603">
        <f>IF(月報!BA70&lt;&gt;"",月報!BA70,0)*24</f>
        <v>0</v>
      </c>
      <c r="K70" s="603" t="str">
        <f>IF(STEP!X70&lt;&gt;"",STEP!X70,"")</f>
        <v/>
      </c>
      <c r="L70" s="603" t="str">
        <f>IF(STEP!Y70&lt;&gt;"",STEP!Y70,"")</f>
        <v/>
      </c>
      <c r="M70" s="603">
        <f>IF(STEP!Z70&lt;&gt;"",STEP!Z70,0)*24</f>
        <v>0</v>
      </c>
      <c r="N70" s="603" t="str">
        <f>IF(STEP!R70&lt;&gt;"",STEP!R70,"")</f>
        <v/>
      </c>
      <c r="O70" s="603" t="str">
        <f>IF(STEP!S70&lt;&gt;"",STEP!S70,"")</f>
        <v/>
      </c>
      <c r="P70" s="603">
        <f t="shared" si="8"/>
        <v>0</v>
      </c>
      <c r="Q70" s="603">
        <f>SUM(P70:P76)</f>
        <v>47.916666666666664</v>
      </c>
      <c r="R70" s="603" t="e">
        <f t="shared" si="12"/>
        <v>#N/A</v>
      </c>
      <c r="S70" s="606">
        <f t="shared" si="9"/>
        <v>0</v>
      </c>
      <c r="T70" s="610">
        <f t="shared" si="10"/>
        <v>0</v>
      </c>
    </row>
    <row r="71" spans="2:20">
      <c r="B71" s="517"/>
      <c r="C71" s="622">
        <f t="shared" si="11"/>
        <v>160486</v>
      </c>
      <c r="D71" s="409" t="str">
        <f>IF(STEP!D71&lt;&gt;"",STEP!D71,"")</f>
        <v>藤本　裕作</v>
      </c>
      <c r="E71" s="410">
        <f>IF(STEP!E71&lt;&gt;"",STEP!E71,"")</f>
        <v>45418</v>
      </c>
      <c r="F71" s="409" t="str">
        <f>IF(STEP!F71&lt;&gt;"",STEP!F71,"")</f>
        <v>月</v>
      </c>
      <c r="G71" s="508" t="e">
        <f>IF(STEP!C71&lt;&gt;"",STEP!AD71,"")</f>
        <v>#N/A</v>
      </c>
      <c r="H71" s="407" t="e">
        <f>IF(AND(STEP!$G71="",$J$8&lt;&gt;"ON"),"",IF(月報!AX71&lt;&gt;"",月報!AX71,IF(STEP!G71&lt;&gt;"",STEP!G71,"")))</f>
        <v>#N/A</v>
      </c>
      <c r="I71" s="408">
        <f>IF(AND(STEP!$G71="",$J$8&lt;&gt;"ON"),"",IF(月報!AZ71&lt;&gt;"",月報!AZ71,IF(STEP!H71&lt;&gt;"",STEP!H71,"")))</f>
        <v>0</v>
      </c>
      <c r="J71" s="603">
        <f>IF(月報!BA71&lt;&gt;"",月報!BA71,0)*24</f>
        <v>8</v>
      </c>
      <c r="K71" s="603" t="str">
        <f>IF(STEP!X71&lt;&gt;"",STEP!X71,"")</f>
        <v/>
      </c>
      <c r="L71" s="603" t="str">
        <f>IF(STEP!Y71&lt;&gt;"",STEP!Y71,"")</f>
        <v/>
      </c>
      <c r="M71" s="603">
        <f>IF(STEP!Z71&lt;&gt;"",STEP!Z71,0)*24</f>
        <v>8</v>
      </c>
      <c r="N71" s="603" t="str">
        <f>IF(STEP!R71&lt;&gt;"",STEP!R71,"")</f>
        <v>有給休暇</v>
      </c>
      <c r="O71" s="603" t="str">
        <f>IF(STEP!S71&lt;&gt;"",STEP!S71,"")</f>
        <v/>
      </c>
      <c r="P71" s="603">
        <f t="shared" si="8"/>
        <v>8</v>
      </c>
      <c r="Q71" s="603"/>
      <c r="R71" s="603" t="e">
        <f t="shared" si="12"/>
        <v>#N/A</v>
      </c>
      <c r="S71" s="605">
        <f t="shared" si="9"/>
        <v>0</v>
      </c>
      <c r="T71" s="610">
        <f t="shared" si="10"/>
        <v>0</v>
      </c>
    </row>
    <row r="72" spans="2:20">
      <c r="B72" s="520"/>
      <c r="C72" s="622">
        <f t="shared" si="11"/>
        <v>160486</v>
      </c>
      <c r="D72" s="409" t="str">
        <f>IF(STEP!D72&lt;&gt;"",STEP!D72,"")</f>
        <v>藤本　裕作</v>
      </c>
      <c r="E72" s="410">
        <f>IF(STEP!E72&lt;&gt;"",STEP!E72,"")</f>
        <v>45419</v>
      </c>
      <c r="F72" s="409" t="str">
        <f>IF(STEP!F72&lt;&gt;"",STEP!F72,"")</f>
        <v>火</v>
      </c>
      <c r="G72" s="508" t="e">
        <f>IF(STEP!C72&lt;&gt;"",STEP!AD72,"")</f>
        <v>#N/A</v>
      </c>
      <c r="H72" s="407" t="e">
        <f>IF(AND(STEP!$G72="",$J$8&lt;&gt;"ON"),"",IF(月報!AX72&lt;&gt;"",月報!AX72,IF(STEP!G72&lt;&gt;"",STEP!G72,"")))</f>
        <v>#N/A</v>
      </c>
      <c r="I72" s="408">
        <f>IF(AND(STEP!$G72="",$J$8&lt;&gt;"ON"),"",IF(月報!AZ72&lt;&gt;"",月報!AZ72,IF(STEP!H72&lt;&gt;"",STEP!H72,"")))</f>
        <v>0.79513888888888884</v>
      </c>
      <c r="J72" s="603">
        <f>IF(月報!BA72&lt;&gt;"",月報!BA72,0)*24</f>
        <v>9.0833333333333339</v>
      </c>
      <c r="K72" s="603">
        <f>IF(STEP!X72&lt;&gt;"",STEP!X72,"")</f>
        <v>0.33333333333333331</v>
      </c>
      <c r="L72" s="603">
        <f>IF(STEP!Y72&lt;&gt;"",STEP!Y72,"")</f>
        <v>4.1666666666666664E-2</v>
      </c>
      <c r="M72" s="603">
        <f>IF(STEP!Z72&lt;&gt;"",STEP!Z72,0)*24</f>
        <v>0</v>
      </c>
      <c r="N72" s="603" t="str">
        <f>IF(STEP!R72&lt;&gt;"",STEP!R72,"")</f>
        <v/>
      </c>
      <c r="O72" s="603" t="str">
        <f>IF(STEP!S72&lt;&gt;"",STEP!S72,"")</f>
        <v>自社作業</v>
      </c>
      <c r="P72" s="603">
        <f t="shared" si="8"/>
        <v>9.0833333333333339</v>
      </c>
      <c r="Q72" s="603"/>
      <c r="R72" s="603" t="e">
        <f t="shared" si="12"/>
        <v>#N/A</v>
      </c>
      <c r="S72" s="605">
        <f t="shared" si="9"/>
        <v>9</v>
      </c>
      <c r="T72" s="610">
        <f t="shared" si="10"/>
        <v>8.3333333333333925E-2</v>
      </c>
    </row>
    <row r="73" spans="2:20">
      <c r="B73" s="520"/>
      <c r="C73" s="622">
        <f t="shared" si="11"/>
        <v>160486</v>
      </c>
      <c r="D73" s="409" t="str">
        <f>IF(STEP!D73&lt;&gt;"",STEP!D73,"")</f>
        <v>藤本　裕作</v>
      </c>
      <c r="E73" s="410">
        <f>IF(STEP!E73&lt;&gt;"",STEP!E73,"")</f>
        <v>45420</v>
      </c>
      <c r="F73" s="409" t="str">
        <f>IF(STEP!F73&lt;&gt;"",STEP!F73,"")</f>
        <v>水</v>
      </c>
      <c r="G73" s="508" t="e">
        <f>IF(STEP!C73&lt;&gt;"",STEP!AD73,"")</f>
        <v>#N/A</v>
      </c>
      <c r="H73" s="407" t="e">
        <f>IF(AND(STEP!$G73="",$J$8&lt;&gt;"ON"),"",IF(月報!AX73&lt;&gt;"",月報!AX73,IF(STEP!G73&lt;&gt;"",STEP!G73,"")))</f>
        <v>#N/A</v>
      </c>
      <c r="I73" s="408">
        <f>IF(AND(STEP!$G73="",$J$8&lt;&gt;"ON"),"",IF(月報!AZ73&lt;&gt;"",月報!AZ73,IF(STEP!H73&lt;&gt;"",STEP!H73,"")))</f>
        <v>0.83333333333333326</v>
      </c>
      <c r="J73" s="603">
        <f>IF(月報!BA73&lt;&gt;"",月報!BA73,0)*24</f>
        <v>10</v>
      </c>
      <c r="K73" s="603">
        <f>IF(STEP!X73&lt;&gt;"",STEP!X73,"")</f>
        <v>0.33333333333333331</v>
      </c>
      <c r="L73" s="603">
        <f>IF(STEP!Y73&lt;&gt;"",STEP!Y73,"")</f>
        <v>8.3333333333333329E-2</v>
      </c>
      <c r="M73" s="603">
        <f>IF(STEP!Z73&lt;&gt;"",STEP!Z73,0)*24</f>
        <v>0</v>
      </c>
      <c r="N73" s="603" t="str">
        <f>IF(STEP!R73&lt;&gt;"",STEP!R73,"")</f>
        <v/>
      </c>
      <c r="O73" s="603" t="str">
        <f>IF(STEP!S73&lt;&gt;"",STEP!S73,"")</f>
        <v>自社作業</v>
      </c>
      <c r="P73" s="603">
        <f t="shared" si="8"/>
        <v>10</v>
      </c>
      <c r="Q73" s="603"/>
      <c r="R73" s="603" t="e">
        <f t="shared" si="12"/>
        <v>#N/A</v>
      </c>
      <c r="S73" s="605">
        <f t="shared" si="9"/>
        <v>10</v>
      </c>
      <c r="T73" s="610">
        <f t="shared" si="10"/>
        <v>0</v>
      </c>
    </row>
    <row r="74" spans="2:20">
      <c r="B74" s="520"/>
      <c r="C74" s="622">
        <f t="shared" si="11"/>
        <v>160486</v>
      </c>
      <c r="D74" s="409" t="str">
        <f>IF(STEP!D74&lt;&gt;"",STEP!D74,"")</f>
        <v>藤本　裕作</v>
      </c>
      <c r="E74" s="410">
        <f>IF(STEP!E74&lt;&gt;"",STEP!E74,"")</f>
        <v>45421</v>
      </c>
      <c r="F74" s="409" t="str">
        <f>IF(STEP!F74&lt;&gt;"",STEP!F74,"")</f>
        <v>木</v>
      </c>
      <c r="G74" s="508" t="e">
        <f>IF(STEP!C74&lt;&gt;"",STEP!AD74,"")</f>
        <v>#N/A</v>
      </c>
      <c r="H74" s="407" t="e">
        <f>IF(AND(STEP!$G74="",$J$8&lt;&gt;"ON"),"",IF(月報!AX74&lt;&gt;"",月報!AX74,IF(STEP!G74&lt;&gt;"",STEP!G74,"")))</f>
        <v>#N/A</v>
      </c>
      <c r="I74" s="408">
        <f>IF(AND(STEP!$G74="",$J$8&lt;&gt;"ON"),"",IF(月報!AZ74&lt;&gt;"",月報!AZ74,IF(STEP!H74&lt;&gt;"",STEP!H74,"")))</f>
        <v>0.83333333333333326</v>
      </c>
      <c r="J74" s="603">
        <f>IF(月報!BA74&lt;&gt;"",月報!BA74,0)*24</f>
        <v>10</v>
      </c>
      <c r="K74" s="603">
        <f>IF(STEP!X74&lt;&gt;"",STEP!X74,"")</f>
        <v>0.33333333333333331</v>
      </c>
      <c r="L74" s="603">
        <f>IF(STEP!Y74&lt;&gt;"",STEP!Y74,"")</f>
        <v>8.3333333333333329E-2</v>
      </c>
      <c r="M74" s="603">
        <f>IF(STEP!Z74&lt;&gt;"",STEP!Z74,0)*24</f>
        <v>0</v>
      </c>
      <c r="N74" s="603" t="str">
        <f>IF(STEP!R74&lt;&gt;"",STEP!R74,"")</f>
        <v/>
      </c>
      <c r="O74" s="603" t="str">
        <f>IF(STEP!S74&lt;&gt;"",STEP!S74,"")</f>
        <v>自社作業</v>
      </c>
      <c r="P74" s="603">
        <f t="shared" si="8"/>
        <v>10</v>
      </c>
      <c r="Q74" s="603"/>
      <c r="R74" s="603" t="e">
        <f t="shared" si="12"/>
        <v>#N/A</v>
      </c>
      <c r="S74" s="605">
        <f t="shared" si="9"/>
        <v>10</v>
      </c>
      <c r="T74" s="610">
        <f t="shared" si="10"/>
        <v>0</v>
      </c>
    </row>
    <row r="75" spans="2:20">
      <c r="B75" s="520"/>
      <c r="C75" s="622">
        <f t="shared" si="11"/>
        <v>160486</v>
      </c>
      <c r="D75" s="409" t="str">
        <f>IF(STEP!D75&lt;&gt;"",STEP!D75,"")</f>
        <v>藤本　裕作</v>
      </c>
      <c r="E75" s="410">
        <f>IF(STEP!E75&lt;&gt;"",STEP!E75,"")</f>
        <v>45422</v>
      </c>
      <c r="F75" s="409" t="str">
        <f>IF(STEP!F75&lt;&gt;"",STEP!F75,"")</f>
        <v>金</v>
      </c>
      <c r="G75" s="508" t="e">
        <f>IF(STEP!C75&lt;&gt;"",STEP!AD75,"")</f>
        <v>#N/A</v>
      </c>
      <c r="H75" s="407" t="e">
        <f>IF(AND(STEP!$G75="",$J$8&lt;&gt;"ON"),"",IF(月報!AX75&lt;&gt;"",月報!AX75,IF(STEP!G75&lt;&gt;"",STEP!G75,"")))</f>
        <v>#N/A</v>
      </c>
      <c r="I75" s="408">
        <f>IF(AND(STEP!$G75="",$J$8&lt;&gt;"ON"),"",IF(月報!AZ75&lt;&gt;"",月報!AZ75,IF(STEP!H75&lt;&gt;"",STEP!H75,"")))</f>
        <v>0.77777777777777768</v>
      </c>
      <c r="J75" s="603">
        <f>IF(月報!BA75&lt;&gt;"",月報!BA75,0)*24</f>
        <v>8.6666666666666661</v>
      </c>
      <c r="K75" s="603">
        <f>IF(STEP!X75&lt;&gt;"",STEP!X75,"")</f>
        <v>0.33333333333333331</v>
      </c>
      <c r="L75" s="603">
        <f>IF(STEP!Y75&lt;&gt;"",STEP!Y75,"")</f>
        <v>2.0833333333333332E-2</v>
      </c>
      <c r="M75" s="603">
        <f>IF(STEP!Z75&lt;&gt;"",STEP!Z75,0)*24</f>
        <v>0</v>
      </c>
      <c r="N75" s="603" t="str">
        <f>IF(STEP!R75&lt;&gt;"",STEP!R75,"")</f>
        <v/>
      </c>
      <c r="O75" s="603" t="str">
        <f>IF(STEP!S75&lt;&gt;"",STEP!S75,"")</f>
        <v>自社作業</v>
      </c>
      <c r="P75" s="603">
        <f t="shared" si="8"/>
        <v>8.6666666666666661</v>
      </c>
      <c r="Q75" s="603"/>
      <c r="R75" s="603" t="e">
        <f t="shared" si="12"/>
        <v>#N/A</v>
      </c>
      <c r="S75" s="605">
        <f t="shared" si="9"/>
        <v>8.5</v>
      </c>
      <c r="T75" s="610">
        <f t="shared" si="10"/>
        <v>0.16666666666666607</v>
      </c>
    </row>
    <row r="76" spans="2:20">
      <c r="B76" s="520"/>
      <c r="C76" s="623">
        <f t="shared" si="11"/>
        <v>160486</v>
      </c>
      <c r="D76" s="411" t="str">
        <f>IF(STEP!D76&lt;&gt;"",STEP!D76,"")</f>
        <v>藤本　裕作</v>
      </c>
      <c r="E76" s="412">
        <f>IF(STEP!E76&lt;&gt;"",STEP!E76,"")</f>
        <v>45423</v>
      </c>
      <c r="F76" s="411" t="str">
        <f>IF(STEP!F76&lt;&gt;"",STEP!F76,"")</f>
        <v>土</v>
      </c>
      <c r="G76" s="413" t="e">
        <f>IF(STEP!C76&lt;&gt;"",STEP!AD76,"")</f>
        <v>#N/A</v>
      </c>
      <c r="H76" s="413">
        <f>IF(AND(STEP!$G76="",$J$8&lt;&gt;"ON"),"",IF(月報!AX76&lt;&gt;"",月報!AX76,IF(STEP!G76&lt;&gt;"",STEP!G76,"")))</f>
        <v>0.4236111111111111</v>
      </c>
      <c r="I76" s="414">
        <f>IF(AND(STEP!$G76="",$J$8&lt;&gt;"ON"),"",IF(月報!AZ76&lt;&gt;"",月報!AZ76,IF(STEP!H76&lt;&gt;"",STEP!H76,"")))</f>
        <v>0.51388888888888884</v>
      </c>
      <c r="J76" s="604">
        <f>IF(月報!BA76&lt;&gt;"",月報!BA76,0)*24</f>
        <v>2.1666666666666665</v>
      </c>
      <c r="K76" s="604">
        <f>IF(STEP!X76&lt;&gt;"",STEP!X76,"")</f>
        <v>8.3333333333333329E-2</v>
      </c>
      <c r="L76" s="604" t="str">
        <f>IF(STEP!Y76&lt;&gt;"",STEP!Y76,"")</f>
        <v/>
      </c>
      <c r="M76" s="604">
        <f>IF(STEP!Z76&lt;&gt;"",STEP!Z76,0)*24</f>
        <v>0</v>
      </c>
      <c r="N76" s="604" t="str">
        <f>IF(STEP!R76&lt;&gt;"",STEP!R76,"")</f>
        <v>休出</v>
      </c>
      <c r="O76" s="604" t="str">
        <f>IF(STEP!S76&lt;&gt;"",STEP!S76,"")</f>
        <v>自社作業</v>
      </c>
      <c r="P76" s="604">
        <f t="shared" si="8"/>
        <v>2.1666666666666665</v>
      </c>
      <c r="Q76" s="604"/>
      <c r="R76" s="604" t="e">
        <f t="shared" si="12"/>
        <v>#N/A</v>
      </c>
      <c r="S76" s="607">
        <f t="shared" si="9"/>
        <v>2</v>
      </c>
      <c r="T76" s="611">
        <f t="shared" si="10"/>
        <v>0.16666666666666652</v>
      </c>
    </row>
    <row r="77" spans="2:20">
      <c r="B77" s="520"/>
      <c r="C77" s="624">
        <f t="shared" si="11"/>
        <v>160486</v>
      </c>
      <c r="D77" s="405" t="str">
        <f>IF(STEP!D77&lt;&gt;"",STEP!D77,"")</f>
        <v>藤本　裕作</v>
      </c>
      <c r="E77" s="406">
        <f>IF(STEP!E77&lt;&gt;"",STEP!E77,"")</f>
        <v>45424</v>
      </c>
      <c r="F77" s="405" t="str">
        <f>IF(STEP!F77&lt;&gt;"",STEP!F77,"")</f>
        <v>日</v>
      </c>
      <c r="G77" s="407" t="e">
        <f>IF(STEP!C77&lt;&gt;"",STEP!AD77,"")</f>
        <v>#N/A</v>
      </c>
      <c r="H77" s="407" t="str">
        <f>IF(AND(STEP!$G77="",$J$8&lt;&gt;"ON"),"",IF(月報!AX77&lt;&gt;"",月報!AX77,IF(STEP!G77&lt;&gt;"",STEP!G77,"")))</f>
        <v/>
      </c>
      <c r="I77" s="408" t="str">
        <f>IF(AND(STEP!$G77="",$J$8&lt;&gt;"ON"),"",IF(月報!AZ77&lt;&gt;"",月報!AZ77,IF(STEP!H77&lt;&gt;"",STEP!H77,"")))</f>
        <v/>
      </c>
      <c r="J77" s="603">
        <f>IF(月報!BA77&lt;&gt;"",月報!BA77,0)*24</f>
        <v>0</v>
      </c>
      <c r="K77" s="603" t="str">
        <f>IF(STEP!X77&lt;&gt;"",STEP!X77,"")</f>
        <v/>
      </c>
      <c r="L77" s="603" t="str">
        <f>IF(STEP!Y77&lt;&gt;"",STEP!Y77,"")</f>
        <v/>
      </c>
      <c r="M77" s="603">
        <f>IF(STEP!Z77&lt;&gt;"",STEP!Z77,0)*24</f>
        <v>0</v>
      </c>
      <c r="N77" s="603" t="str">
        <f>IF(STEP!R77&lt;&gt;"",STEP!R77,"")</f>
        <v/>
      </c>
      <c r="O77" s="603" t="str">
        <f>IF(STEP!S77&lt;&gt;"",STEP!S77,"")</f>
        <v/>
      </c>
      <c r="P77" s="603">
        <f t="shared" si="8"/>
        <v>0</v>
      </c>
      <c r="Q77" s="603">
        <f>SUM(P77:P83)</f>
        <v>47.833333333333343</v>
      </c>
      <c r="R77" s="603" t="e">
        <f t="shared" si="12"/>
        <v>#N/A</v>
      </c>
      <c r="S77" s="606">
        <f t="shared" si="9"/>
        <v>0</v>
      </c>
      <c r="T77" s="610">
        <f t="shared" si="10"/>
        <v>0</v>
      </c>
    </row>
    <row r="78" spans="2:20">
      <c r="B78" s="520"/>
      <c r="C78" s="622">
        <f t="shared" si="11"/>
        <v>160486</v>
      </c>
      <c r="D78" s="409" t="str">
        <f>IF(STEP!D78&lt;&gt;"",STEP!D78,"")</f>
        <v>藤本　裕作</v>
      </c>
      <c r="E78" s="410">
        <f>IF(STEP!E78&lt;&gt;"",STEP!E78,"")</f>
        <v>45425</v>
      </c>
      <c r="F78" s="409" t="str">
        <f>IF(STEP!F78&lt;&gt;"",STEP!F78,"")</f>
        <v>月</v>
      </c>
      <c r="G78" s="508" t="e">
        <f>IF(STEP!C78&lt;&gt;"",STEP!AD78,"")</f>
        <v>#N/A</v>
      </c>
      <c r="H78" s="407" t="e">
        <f>IF(AND(STEP!$G78="",$J$8&lt;&gt;"ON"),"",IF(月報!AX78&lt;&gt;"",月報!AX78,IF(STEP!G78&lt;&gt;"",STEP!G78,"")))</f>
        <v>#N/A</v>
      </c>
      <c r="I78" s="408">
        <f>IF(AND(STEP!$G78="",$J$8&lt;&gt;"ON"),"",IF(月報!AZ78&lt;&gt;"",月報!AZ78,IF(STEP!H78&lt;&gt;"",STEP!H78,"")))</f>
        <v>0.8125</v>
      </c>
      <c r="J78" s="603">
        <f>IF(月報!BA78&lt;&gt;"",月報!BA78,0)*24</f>
        <v>9.3333333333333339</v>
      </c>
      <c r="K78" s="603">
        <f>IF(STEP!X78&lt;&gt;"",STEP!X78,"")</f>
        <v>0.33333333333333331</v>
      </c>
      <c r="L78" s="603">
        <f>IF(STEP!Y78&lt;&gt;"",STEP!Y78,"")</f>
        <v>5.2083333333333336E-2</v>
      </c>
      <c r="M78" s="603">
        <f>IF(STEP!Z78&lt;&gt;"",STEP!Z78,0)*24</f>
        <v>0</v>
      </c>
      <c r="N78" s="603" t="str">
        <f>IF(STEP!R78&lt;&gt;"",STEP!R78,"")</f>
        <v/>
      </c>
      <c r="O78" s="603" t="str">
        <f>IF(STEP!S78&lt;&gt;"",STEP!S78,"")</f>
        <v>自社作業</v>
      </c>
      <c r="P78" s="603">
        <f t="shared" si="8"/>
        <v>9.3333333333333339</v>
      </c>
      <c r="Q78" s="603"/>
      <c r="R78" s="603" t="e">
        <f t="shared" si="12"/>
        <v>#N/A</v>
      </c>
      <c r="S78" s="605">
        <f t="shared" si="9"/>
        <v>9.25</v>
      </c>
      <c r="T78" s="610">
        <f t="shared" si="10"/>
        <v>8.3333333333333925E-2</v>
      </c>
    </row>
    <row r="79" spans="2:20">
      <c r="B79" s="520"/>
      <c r="C79" s="622">
        <f t="shared" si="11"/>
        <v>160486</v>
      </c>
      <c r="D79" s="409" t="str">
        <f>IF(STEP!D79&lt;&gt;"",STEP!D79,"")</f>
        <v>藤本　裕作</v>
      </c>
      <c r="E79" s="410">
        <f>IF(STEP!E79&lt;&gt;"",STEP!E79,"")</f>
        <v>45426</v>
      </c>
      <c r="F79" s="409" t="str">
        <f>IF(STEP!F79&lt;&gt;"",STEP!F79,"")</f>
        <v>火</v>
      </c>
      <c r="G79" s="508" t="e">
        <f>IF(STEP!C79&lt;&gt;"",STEP!AD79,"")</f>
        <v>#N/A</v>
      </c>
      <c r="H79" s="407" t="e">
        <f>IF(AND(STEP!$G79="",$J$8&lt;&gt;"ON"),"",IF(月報!AX79&lt;&gt;"",月報!AX79,IF(STEP!G79&lt;&gt;"",STEP!G79,"")))</f>
        <v>#N/A</v>
      </c>
      <c r="I79" s="408">
        <f>IF(AND(STEP!$G79="",$J$8&lt;&gt;"ON"),"",IF(月報!AZ79&lt;&gt;"",月報!AZ79,IF(STEP!H79&lt;&gt;"",STEP!H79,"")))</f>
        <v>0.83333333333333326</v>
      </c>
      <c r="J79" s="603">
        <f>IF(月報!BA79&lt;&gt;"",月報!BA79,0)*24</f>
        <v>10</v>
      </c>
      <c r="K79" s="603">
        <f>IF(STEP!X79&lt;&gt;"",STEP!X79,"")</f>
        <v>0.33333333333333331</v>
      </c>
      <c r="L79" s="603">
        <f>IF(STEP!Y79&lt;&gt;"",STEP!Y79,"")</f>
        <v>8.3333333333333329E-2</v>
      </c>
      <c r="M79" s="603">
        <f>IF(STEP!Z79&lt;&gt;"",STEP!Z79,0)*24</f>
        <v>0</v>
      </c>
      <c r="N79" s="603" t="str">
        <f>IF(STEP!R79&lt;&gt;"",STEP!R79,"")</f>
        <v/>
      </c>
      <c r="O79" s="603" t="str">
        <f>IF(STEP!S79&lt;&gt;"",STEP!S79,"")</f>
        <v>自社作業</v>
      </c>
      <c r="P79" s="603">
        <f t="shared" si="8"/>
        <v>10</v>
      </c>
      <c r="Q79" s="603"/>
      <c r="R79" s="603" t="e">
        <f t="shared" si="12"/>
        <v>#N/A</v>
      </c>
      <c r="S79" s="605">
        <f t="shared" si="9"/>
        <v>10</v>
      </c>
      <c r="T79" s="610">
        <f t="shared" si="10"/>
        <v>0</v>
      </c>
    </row>
    <row r="80" spans="2:20">
      <c r="B80" s="520"/>
      <c r="C80" s="622">
        <f t="shared" si="11"/>
        <v>160486</v>
      </c>
      <c r="D80" s="409" t="str">
        <f>IF(STEP!D80&lt;&gt;"",STEP!D80,"")</f>
        <v>藤本　裕作</v>
      </c>
      <c r="E80" s="410">
        <f>IF(STEP!E80&lt;&gt;"",STEP!E80,"")</f>
        <v>45427</v>
      </c>
      <c r="F80" s="409" t="str">
        <f>IF(STEP!F80&lt;&gt;"",STEP!F80,"")</f>
        <v>水</v>
      </c>
      <c r="G80" s="508" t="e">
        <f>IF(STEP!C80&lt;&gt;"",STEP!AD80,"")</f>
        <v>#N/A</v>
      </c>
      <c r="H80" s="407" t="e">
        <f>IF(AND(STEP!$G80="",$J$8&lt;&gt;"ON"),"",IF(月報!AX80&lt;&gt;"",月報!AX80,IF(STEP!G80&lt;&gt;"",STEP!G80,"")))</f>
        <v>#N/A</v>
      </c>
      <c r="I80" s="408">
        <f>IF(AND(STEP!$G80="",$J$8&lt;&gt;"ON"),"",IF(月報!AZ80&lt;&gt;"",月報!AZ80,IF(STEP!H80&lt;&gt;"",STEP!H80,"")))</f>
        <v>0.84722222222222221</v>
      </c>
      <c r="J80" s="603">
        <f>IF(月報!BA80&lt;&gt;"",月報!BA80,0)*24</f>
        <v>10.333333333333334</v>
      </c>
      <c r="K80" s="603">
        <f>IF(STEP!X80&lt;&gt;"",STEP!X80,"")</f>
        <v>0.33333333333333331</v>
      </c>
      <c r="L80" s="603">
        <f>IF(STEP!Y80&lt;&gt;"",STEP!Y80,"")</f>
        <v>9.375E-2</v>
      </c>
      <c r="M80" s="603">
        <f>IF(STEP!Z80&lt;&gt;"",STEP!Z80,0)*24</f>
        <v>0</v>
      </c>
      <c r="N80" s="603" t="str">
        <f>IF(STEP!R80&lt;&gt;"",STEP!R80,"")</f>
        <v/>
      </c>
      <c r="O80" s="603" t="str">
        <f>IF(STEP!S80&lt;&gt;"",STEP!S80,"")</f>
        <v>自社作業</v>
      </c>
      <c r="P80" s="603">
        <f t="shared" si="8"/>
        <v>10.333333333333334</v>
      </c>
      <c r="Q80" s="603"/>
      <c r="R80" s="603" t="e">
        <f t="shared" si="12"/>
        <v>#N/A</v>
      </c>
      <c r="S80" s="605">
        <f t="shared" si="9"/>
        <v>10.25</v>
      </c>
      <c r="T80" s="610">
        <f t="shared" si="10"/>
        <v>8.3333333333333925E-2</v>
      </c>
    </row>
    <row r="81" spans="2:20">
      <c r="B81" s="520"/>
      <c r="C81" s="622">
        <f t="shared" si="11"/>
        <v>160486</v>
      </c>
      <c r="D81" s="409" t="str">
        <f>IF(STEP!D81&lt;&gt;"",STEP!D81,"")</f>
        <v>藤本　裕作</v>
      </c>
      <c r="E81" s="410">
        <f>IF(STEP!E81&lt;&gt;"",STEP!E81,"")</f>
        <v>45428</v>
      </c>
      <c r="F81" s="409" t="str">
        <f>IF(STEP!F81&lt;&gt;"",STEP!F81,"")</f>
        <v>木</v>
      </c>
      <c r="G81" s="508" t="e">
        <f>IF(STEP!C81&lt;&gt;"",STEP!AD81,"")</f>
        <v>#N/A</v>
      </c>
      <c r="H81" s="407" t="e">
        <f>IF(AND(STEP!$G81="",$J$8&lt;&gt;"ON"),"",IF(月報!AX81&lt;&gt;"",月報!AX81,IF(STEP!G81&lt;&gt;"",STEP!G81,"")))</f>
        <v>#N/A</v>
      </c>
      <c r="I81" s="408">
        <f>IF(AND(STEP!$G81="",$J$8&lt;&gt;"ON"),"",IF(月報!AZ81&lt;&gt;"",月報!AZ81,IF(STEP!H81&lt;&gt;"",STEP!H81,"")))</f>
        <v>0.77430555555555547</v>
      </c>
      <c r="J81" s="603">
        <f>IF(月報!BA81&lt;&gt;"",月報!BA81,0)*24</f>
        <v>8.5833333333333339</v>
      </c>
      <c r="K81" s="603">
        <f>IF(STEP!X81&lt;&gt;"",STEP!X81,"")</f>
        <v>0.33333333333333331</v>
      </c>
      <c r="L81" s="603">
        <f>IF(STEP!Y81&lt;&gt;"",STEP!Y81,"")</f>
        <v>2.0833333333333332E-2</v>
      </c>
      <c r="M81" s="603">
        <f>IF(STEP!Z81&lt;&gt;"",STEP!Z81,0)*24</f>
        <v>0</v>
      </c>
      <c r="N81" s="603" t="str">
        <f>IF(STEP!R81&lt;&gt;"",STEP!R81,"")</f>
        <v/>
      </c>
      <c r="O81" s="603" t="str">
        <f>IF(STEP!S81&lt;&gt;"",STEP!S81,"")</f>
        <v>自社作業</v>
      </c>
      <c r="P81" s="603">
        <f t="shared" si="8"/>
        <v>8.5833333333333339</v>
      </c>
      <c r="Q81" s="603"/>
      <c r="R81" s="603" t="e">
        <f t="shared" si="12"/>
        <v>#N/A</v>
      </c>
      <c r="S81" s="605">
        <f t="shared" si="9"/>
        <v>8.5</v>
      </c>
      <c r="T81" s="610">
        <f t="shared" si="10"/>
        <v>8.3333333333333925E-2</v>
      </c>
    </row>
    <row r="82" spans="2:20">
      <c r="B82" s="520"/>
      <c r="C82" s="622">
        <f t="shared" si="11"/>
        <v>160486</v>
      </c>
      <c r="D82" s="409" t="str">
        <f>IF(STEP!D82&lt;&gt;"",STEP!D82,"")</f>
        <v>藤本　裕作</v>
      </c>
      <c r="E82" s="410">
        <f>IF(STEP!E82&lt;&gt;"",STEP!E82,"")</f>
        <v>45429</v>
      </c>
      <c r="F82" s="409" t="str">
        <f>IF(STEP!F82&lt;&gt;"",STEP!F82,"")</f>
        <v>金</v>
      </c>
      <c r="G82" s="508" t="e">
        <f>IF(STEP!C82&lt;&gt;"",STEP!AD82,"")</f>
        <v>#N/A</v>
      </c>
      <c r="H82" s="407" t="e">
        <f>IF(AND(STEP!$G82="",$J$8&lt;&gt;"ON"),"",IF(月報!AX82&lt;&gt;"",月報!AX82,IF(STEP!G82&lt;&gt;"",STEP!G82,"")))</f>
        <v>#N/A</v>
      </c>
      <c r="I82" s="408">
        <f>IF(AND(STEP!$G82="",$J$8&lt;&gt;"ON"),"",IF(月報!AZ82&lt;&gt;"",月報!AZ82,IF(STEP!H82&lt;&gt;"",STEP!H82,"")))</f>
        <v>0.81597222222222221</v>
      </c>
      <c r="J82" s="603">
        <f>IF(月報!BA82&lt;&gt;"",月報!BA82,0)*24</f>
        <v>9.5833333333333339</v>
      </c>
      <c r="K82" s="603">
        <f>IF(STEP!X82&lt;&gt;"",STEP!X82,"")</f>
        <v>0.33333333333333331</v>
      </c>
      <c r="L82" s="603">
        <f>IF(STEP!Y82&lt;&gt;"",STEP!Y82,"")</f>
        <v>6.25E-2</v>
      </c>
      <c r="M82" s="603">
        <f>IF(STEP!Z82&lt;&gt;"",STEP!Z82,0)*24</f>
        <v>0</v>
      </c>
      <c r="N82" s="603" t="str">
        <f>IF(STEP!R82&lt;&gt;"",STEP!R82,"")</f>
        <v/>
      </c>
      <c r="O82" s="603" t="str">
        <f>IF(STEP!S82&lt;&gt;"",STEP!S82,"")</f>
        <v>自社作業</v>
      </c>
      <c r="P82" s="603">
        <f t="shared" si="8"/>
        <v>9.5833333333333339</v>
      </c>
      <c r="Q82" s="603"/>
      <c r="R82" s="603" t="e">
        <f t="shared" si="12"/>
        <v>#N/A</v>
      </c>
      <c r="S82" s="605">
        <f t="shared" si="9"/>
        <v>9.5</v>
      </c>
      <c r="T82" s="610">
        <f t="shared" si="10"/>
        <v>8.3333333333333925E-2</v>
      </c>
    </row>
    <row r="83" spans="2:20">
      <c r="B83" s="520"/>
      <c r="C83" s="623">
        <f t="shared" si="11"/>
        <v>160486</v>
      </c>
      <c r="D83" s="411" t="str">
        <f>IF(STEP!D83&lt;&gt;"",STEP!D83,"")</f>
        <v>藤本　裕作</v>
      </c>
      <c r="E83" s="412">
        <f>IF(STEP!E83&lt;&gt;"",STEP!E83,"")</f>
        <v>45430</v>
      </c>
      <c r="F83" s="411" t="str">
        <f>IF(STEP!F83&lt;&gt;"",STEP!F83,"")</f>
        <v>土</v>
      </c>
      <c r="G83" s="413" t="e">
        <f>IF(STEP!C83&lt;&gt;"",STEP!AD83,"")</f>
        <v>#N/A</v>
      </c>
      <c r="H83" s="413" t="str">
        <f>IF(AND(STEP!$G83="",$J$8&lt;&gt;"ON"),"",IF(月報!AX83&lt;&gt;"",月報!AX83,IF(STEP!G83&lt;&gt;"",STEP!G83,"")))</f>
        <v/>
      </c>
      <c r="I83" s="414" t="str">
        <f>IF(AND(STEP!$G83="",$J$8&lt;&gt;"ON"),"",IF(月報!AZ83&lt;&gt;"",月報!AZ83,IF(STEP!H83&lt;&gt;"",STEP!H83,"")))</f>
        <v/>
      </c>
      <c r="J83" s="604">
        <f>IF(月報!BA83&lt;&gt;"",月報!BA83,0)*24</f>
        <v>0</v>
      </c>
      <c r="K83" s="604" t="str">
        <f>IF(STEP!X83&lt;&gt;"",STEP!X83,"")</f>
        <v/>
      </c>
      <c r="L83" s="604" t="str">
        <f>IF(STEP!Y83&lt;&gt;"",STEP!Y83,"")</f>
        <v/>
      </c>
      <c r="M83" s="604">
        <f>IF(STEP!Z83&lt;&gt;"",STEP!Z83,0)*24</f>
        <v>0</v>
      </c>
      <c r="N83" s="604" t="str">
        <f>IF(STEP!R83&lt;&gt;"",STEP!R83,"")</f>
        <v/>
      </c>
      <c r="O83" s="604" t="str">
        <f>IF(STEP!S83&lt;&gt;"",STEP!S83,"")</f>
        <v/>
      </c>
      <c r="P83" s="604">
        <f t="shared" si="8"/>
        <v>0</v>
      </c>
      <c r="Q83" s="604"/>
      <c r="R83" s="604" t="e">
        <f t="shared" si="12"/>
        <v>#N/A</v>
      </c>
      <c r="S83" s="607">
        <f t="shared" si="9"/>
        <v>0</v>
      </c>
      <c r="T83" s="611">
        <f t="shared" si="10"/>
        <v>0</v>
      </c>
    </row>
    <row r="84" spans="2:20">
      <c r="B84" s="520"/>
      <c r="C84" s="624">
        <f t="shared" si="11"/>
        <v>160486</v>
      </c>
      <c r="D84" s="405" t="str">
        <f>IF(STEP!D84&lt;&gt;"",STEP!D84,"")</f>
        <v>藤本　裕作</v>
      </c>
      <c r="E84" s="406">
        <f>IF(STEP!E84&lt;&gt;"",STEP!E84,"")</f>
        <v>45431</v>
      </c>
      <c r="F84" s="405" t="str">
        <f>IF(STEP!F84&lt;&gt;"",STEP!F84,"")</f>
        <v>日</v>
      </c>
      <c r="G84" s="407" t="e">
        <f>IF(STEP!C84&lt;&gt;"",STEP!AD84,"")</f>
        <v>#N/A</v>
      </c>
      <c r="H84" s="407" t="str">
        <f>IF(AND(STEP!$G84="",$J$8&lt;&gt;"ON"),"",IF(月報!AX84&lt;&gt;"",月報!AX84,IF(STEP!G84&lt;&gt;"",STEP!G84,"")))</f>
        <v/>
      </c>
      <c r="I84" s="408" t="str">
        <f>IF(AND(STEP!$G84="",$J$8&lt;&gt;"ON"),"",IF(月報!AZ84&lt;&gt;"",月報!AZ84,IF(STEP!H84&lt;&gt;"",STEP!H84,"")))</f>
        <v/>
      </c>
      <c r="J84" s="603">
        <f>IF(月報!BA84&lt;&gt;"",月報!BA84,0)*24</f>
        <v>0</v>
      </c>
      <c r="K84" s="603" t="str">
        <f>IF(STEP!X84&lt;&gt;"",STEP!X84,"")</f>
        <v/>
      </c>
      <c r="L84" s="603" t="str">
        <f>IF(STEP!Y84&lt;&gt;"",STEP!Y84,"")</f>
        <v/>
      </c>
      <c r="M84" s="603">
        <f>IF(STEP!Z84&lt;&gt;"",STEP!Z84,0)*24</f>
        <v>0</v>
      </c>
      <c r="N84" s="603" t="str">
        <f>IF(STEP!R84&lt;&gt;"",STEP!R84,"")</f>
        <v/>
      </c>
      <c r="O84" s="603" t="str">
        <f>IF(STEP!S84&lt;&gt;"",STEP!S84,"")</f>
        <v/>
      </c>
      <c r="P84" s="603">
        <f t="shared" si="8"/>
        <v>0</v>
      </c>
      <c r="Q84" s="603">
        <f>SUM(P84:P90)</f>
        <v>0</v>
      </c>
      <c r="R84" s="603" t="e">
        <f t="shared" si="12"/>
        <v>#N/A</v>
      </c>
      <c r="S84" s="606">
        <f t="shared" si="9"/>
        <v>0</v>
      </c>
      <c r="T84" s="610">
        <f t="shared" si="10"/>
        <v>0</v>
      </c>
    </row>
    <row r="85" spans="2:20">
      <c r="B85" s="520"/>
      <c r="C85" s="622">
        <f t="shared" si="11"/>
        <v>160486</v>
      </c>
      <c r="D85" s="409" t="str">
        <f>IF(STEP!D85&lt;&gt;"",STEP!D85,"")</f>
        <v>藤本　裕作</v>
      </c>
      <c r="E85" s="410">
        <f>IF(STEP!E85&lt;&gt;"",STEP!E85,"")</f>
        <v>45432</v>
      </c>
      <c r="F85" s="409" t="str">
        <f>IF(STEP!F85&lt;&gt;"",STEP!F85,"")</f>
        <v>月</v>
      </c>
      <c r="G85" s="508" t="e">
        <f>IF(STEP!C85&lt;&gt;"",STEP!AD85,"")</f>
        <v>#N/A</v>
      </c>
      <c r="H85" s="407" t="str">
        <f>IF(AND(STEP!$G85="",$J$8&lt;&gt;"ON"),"",IF(月報!AX85&lt;&gt;"",月報!AX85,IF(STEP!G85&lt;&gt;"",STEP!G85,"")))</f>
        <v/>
      </c>
      <c r="I85" s="408" t="str">
        <f>IF(AND(STEP!$G85="",$J$8&lt;&gt;"ON"),"",IF(月報!AZ85&lt;&gt;"",月報!AZ85,IF(STEP!H85&lt;&gt;"",STEP!H85,"")))</f>
        <v/>
      </c>
      <c r="J85" s="603">
        <f>IF(月報!BA85&lt;&gt;"",月報!BA85,0)*24</f>
        <v>0</v>
      </c>
      <c r="K85" s="603" t="str">
        <f>IF(STEP!X85&lt;&gt;"",STEP!X85,"")</f>
        <v/>
      </c>
      <c r="L85" s="603" t="str">
        <f>IF(STEP!Y85&lt;&gt;"",STEP!Y85,"")</f>
        <v/>
      </c>
      <c r="M85" s="603">
        <f>IF(STEP!Z85&lt;&gt;"",STEP!Z85,0)*24</f>
        <v>0</v>
      </c>
      <c r="N85" s="603" t="str">
        <f>IF(STEP!R85&lt;&gt;"",STEP!R85,"")</f>
        <v/>
      </c>
      <c r="O85" s="603" t="str">
        <f>IF(STEP!S85&lt;&gt;"",STEP!S85,"")</f>
        <v/>
      </c>
      <c r="P85" s="603">
        <f t="shared" si="8"/>
        <v>0</v>
      </c>
      <c r="Q85" s="603"/>
      <c r="R85" s="603" t="e">
        <f t="shared" si="12"/>
        <v>#N/A</v>
      </c>
      <c r="S85" s="605">
        <f t="shared" si="9"/>
        <v>0</v>
      </c>
      <c r="T85" s="610">
        <f t="shared" si="10"/>
        <v>0</v>
      </c>
    </row>
    <row r="86" spans="2:20">
      <c r="B86" s="520"/>
      <c r="C86" s="622">
        <f t="shared" si="11"/>
        <v>160486</v>
      </c>
      <c r="D86" s="409" t="str">
        <f>IF(STEP!D86&lt;&gt;"",STEP!D86,"")</f>
        <v/>
      </c>
      <c r="E86" s="410" t="str">
        <f>IF(STEP!E86&lt;&gt;"",STEP!E86,"")</f>
        <v/>
      </c>
      <c r="F86" s="409" t="str">
        <f>IF(STEP!F86&lt;&gt;"",STEP!F86,"")</f>
        <v/>
      </c>
      <c r="G86" s="508" t="str">
        <f>IF(STEP!C86&lt;&gt;"",STEP!AD86,"")</f>
        <v/>
      </c>
      <c r="H86" s="407" t="str">
        <f>IF(AND(STEP!$G86="",$J$8&lt;&gt;"ON"),"",IF(月報!AX86&lt;&gt;"",月報!AX86,IF(STEP!G86&lt;&gt;"",STEP!G86,"")))</f>
        <v/>
      </c>
      <c r="I86" s="408" t="str">
        <f>IF(AND(STEP!$G86="",$J$8&lt;&gt;"ON"),"",IF(月報!AZ86&lt;&gt;"",月報!AZ86,IF(STEP!H86&lt;&gt;"",STEP!H86,"")))</f>
        <v/>
      </c>
      <c r="J86" s="603">
        <f>IF(月報!BA86&lt;&gt;"",月報!BA86,0)*24</f>
        <v>0</v>
      </c>
      <c r="K86" s="603" t="str">
        <f>IF(STEP!X86&lt;&gt;"",STEP!X86,"")</f>
        <v/>
      </c>
      <c r="L86" s="603" t="str">
        <f>IF(STEP!Y86&lt;&gt;"",STEP!Y86,"")</f>
        <v/>
      </c>
      <c r="M86" s="603">
        <f>IF(STEP!Z86&lt;&gt;"",STEP!Z86,0)*24</f>
        <v>0</v>
      </c>
      <c r="N86" s="603" t="str">
        <f>IF(STEP!R86&lt;&gt;"",STEP!R86,"")</f>
        <v/>
      </c>
      <c r="O86" s="603" t="str">
        <f>IF(STEP!S86&lt;&gt;"",STEP!S86,"")</f>
        <v/>
      </c>
      <c r="P86" s="603">
        <f t="shared" ref="P86" si="13">IF(J86&lt;&gt;"",J86,"")</f>
        <v>0</v>
      </c>
      <c r="Q86" s="603"/>
      <c r="R86" s="603" t="e">
        <f t="shared" si="12"/>
        <v>#N/A</v>
      </c>
      <c r="S86" s="605">
        <f t="shared" ref="S86" si="14">(IF(K86&lt;&gt;"",K86,0)+IF(L86&lt;&gt;"",L86,0))*24</f>
        <v>0</v>
      </c>
      <c r="T86" s="610">
        <f t="shared" ref="T86" si="15">J86-(M86+S86)</f>
        <v>0</v>
      </c>
    </row>
    <row r="87" spans="2:20">
      <c r="B87" s="520"/>
      <c r="C87" s="622" t="str">
        <f>IF(STEP!C87&lt;&gt;"",STEP!C87,"")</f>
        <v/>
      </c>
      <c r="D87" s="409" t="str">
        <f>IF(STEP!D87&lt;&gt;"",STEP!D87,"")</f>
        <v/>
      </c>
      <c r="E87" s="410" t="str">
        <f>IF(STEP!E87&lt;&gt;"",STEP!E87,"")</f>
        <v/>
      </c>
      <c r="F87" s="409" t="str">
        <f>IF(STEP!F87&lt;&gt;"",STEP!F87,"")</f>
        <v/>
      </c>
      <c r="G87" s="508" t="str">
        <f>IF(STEP!C87&lt;&gt;"",STEP!AD87,"")</f>
        <v/>
      </c>
      <c r="H87" s="407" t="str">
        <f>IF(AND(STEP!$G87="",$J$8&lt;&gt;"ON"),"",IF(月報!AX87&lt;&gt;"",月報!AX87,IF(STEP!G87&lt;&gt;"",STEP!G87,"")))</f>
        <v/>
      </c>
      <c r="I87" s="408" t="str">
        <f>IF(AND(STEP!$G87="",$J$8&lt;&gt;"ON"),"",IF(月報!AZ87&lt;&gt;"",月報!AZ87,IF(STEP!H87&lt;&gt;"",STEP!H87,"")))</f>
        <v/>
      </c>
      <c r="J87" s="408" t="str">
        <f>IF(AND(STEP!$G87="",$J$8&lt;&gt;"ON"),"",IF(月報!BA87&lt;&gt;"",月報!BA87,IF(STEP!J87&lt;&gt;"",STEP!J87/24,"")))</f>
        <v/>
      </c>
      <c r="K87" s="408" t="str">
        <f>IF(STEP!X87&lt;&gt;"",STEP!X87,"")</f>
        <v/>
      </c>
      <c r="L87" s="408" t="str">
        <f>IF(STEP!Y87&lt;&gt;"",STEP!Y87,"")</f>
        <v/>
      </c>
      <c r="M87" s="408" t="str">
        <f>IF(STEP!Z87&lt;&gt;"",STEP!Z87,"")</f>
        <v/>
      </c>
      <c r="N87" s="408" t="str">
        <f>IF(STEP!R87&lt;&gt;"",STEP!R87,"")</f>
        <v/>
      </c>
      <c r="O87" s="408" t="str">
        <f>IF(STEP!S87&lt;&gt;"",STEP!S87,"")</f>
        <v/>
      </c>
      <c r="P87" s="408" t="str">
        <f t="shared" si="8"/>
        <v/>
      </c>
      <c r="Q87" s="408"/>
      <c r="R87" s="408" t="e">
        <f t="shared" si="12"/>
        <v>#N/A</v>
      </c>
      <c r="S87" s="608"/>
      <c r="T87" s="610"/>
    </row>
    <row r="88" spans="2:20">
      <c r="B88" s="520"/>
      <c r="C88" s="622" t="str">
        <f>IF(STEP!C88&lt;&gt;"",STEP!C88,"")</f>
        <v/>
      </c>
      <c r="D88" s="409" t="str">
        <f>IF(STEP!D88&lt;&gt;"",STEP!D88,"")</f>
        <v/>
      </c>
      <c r="E88" s="410" t="str">
        <f>IF(STEP!E88&lt;&gt;"",STEP!E88,"")</f>
        <v/>
      </c>
      <c r="F88" s="409" t="str">
        <f>IF(STEP!F88&lt;&gt;"",STEP!F88,"")</f>
        <v/>
      </c>
      <c r="G88" s="508" t="str">
        <f>IF(STEP!C88&lt;&gt;"",STEP!AD88,"")</f>
        <v/>
      </c>
      <c r="H88" s="407" t="str">
        <f>IF(AND(STEP!$G88="",$J$8&lt;&gt;"ON"),"",IF(月報!AX88&lt;&gt;"",月報!AX88,IF(STEP!G88&lt;&gt;"",STEP!G88,"")))</f>
        <v/>
      </c>
      <c r="I88" s="408" t="str">
        <f>IF(AND(STEP!$G88="",$J$8&lt;&gt;"ON"),"",IF(月報!AZ88&lt;&gt;"",月報!AZ88,IF(STEP!H88&lt;&gt;"",STEP!H88,"")))</f>
        <v/>
      </c>
      <c r="J88" s="408" t="str">
        <f>IF(AND(STEP!$G88="",$J$8&lt;&gt;"ON"),"",IF(月報!BA88&lt;&gt;"",月報!BA88,IF(STEP!J88&lt;&gt;"",STEP!J88/24,"")))</f>
        <v/>
      </c>
      <c r="K88" s="408" t="str">
        <f>IF(STEP!X88&lt;&gt;"",STEP!X88,"")</f>
        <v/>
      </c>
      <c r="L88" s="408" t="str">
        <f>IF(STEP!Y88&lt;&gt;"",STEP!Y88,"")</f>
        <v/>
      </c>
      <c r="M88" s="408" t="str">
        <f>IF(STEP!Z88&lt;&gt;"",STEP!Z88,"")</f>
        <v/>
      </c>
      <c r="N88" s="408" t="str">
        <f>IF(STEP!R88&lt;&gt;"",STEP!R88,"")</f>
        <v/>
      </c>
      <c r="O88" s="408" t="str">
        <f>IF(STEP!S88&lt;&gt;"",STEP!S88,"")</f>
        <v/>
      </c>
      <c r="P88" s="408" t="str">
        <f t="shared" si="8"/>
        <v/>
      </c>
      <c r="Q88" s="408"/>
      <c r="R88" s="408" t="e">
        <f t="shared" si="12"/>
        <v>#N/A</v>
      </c>
      <c r="S88" s="608"/>
      <c r="T88" s="610"/>
    </row>
    <row r="89" spans="2:20">
      <c r="B89" s="520"/>
      <c r="C89" s="622" t="str">
        <f>IF(STEP!C89&lt;&gt;"",STEP!C89,"")</f>
        <v/>
      </c>
      <c r="D89" s="409" t="str">
        <f>IF(STEP!D89&lt;&gt;"",STEP!D89,"")</f>
        <v/>
      </c>
      <c r="E89" s="410" t="str">
        <f>IF(STEP!E89&lt;&gt;"",STEP!E89,"")</f>
        <v/>
      </c>
      <c r="F89" s="409" t="str">
        <f>IF(STEP!F89&lt;&gt;"",STEP!F89,"")</f>
        <v/>
      </c>
      <c r="G89" s="508" t="str">
        <f>IF(STEP!C89&lt;&gt;"",STEP!AD89,"")</f>
        <v/>
      </c>
      <c r="H89" s="407" t="str">
        <f>IF(AND(STEP!$G89="",$J$8&lt;&gt;"ON"),"",IF(月報!AX89&lt;&gt;"",月報!AX89,IF(STEP!G89&lt;&gt;"",STEP!G89,"")))</f>
        <v/>
      </c>
      <c r="I89" s="408" t="str">
        <f>IF(AND(STEP!$G89="",$J$8&lt;&gt;"ON"),"",IF(月報!AZ89&lt;&gt;"",月報!AZ89,IF(STEP!H89&lt;&gt;"",STEP!H89,"")))</f>
        <v/>
      </c>
      <c r="J89" s="408" t="str">
        <f>IF(AND(STEP!$G89="",$J$8&lt;&gt;"ON"),"",IF(月報!BA89&lt;&gt;"",月報!BA89,IF(STEP!J89&lt;&gt;"",STEP!J89/24,"")))</f>
        <v/>
      </c>
      <c r="K89" s="408" t="str">
        <f>IF(STEP!X89&lt;&gt;"",STEP!X89,"")</f>
        <v/>
      </c>
      <c r="L89" s="408" t="str">
        <f>IF(STEP!Y89&lt;&gt;"",STEP!Y89,"")</f>
        <v/>
      </c>
      <c r="M89" s="408" t="str">
        <f>IF(STEP!Z89&lt;&gt;"",STEP!Z89,"")</f>
        <v/>
      </c>
      <c r="N89" s="408" t="str">
        <f>IF(STEP!R89&lt;&gt;"",STEP!R89,"")</f>
        <v/>
      </c>
      <c r="O89" s="408" t="str">
        <f>IF(STEP!S89&lt;&gt;"",STEP!S89,"")</f>
        <v/>
      </c>
      <c r="P89" s="408" t="str">
        <f t="shared" si="8"/>
        <v/>
      </c>
      <c r="Q89" s="408"/>
      <c r="R89" s="408" t="e">
        <f t="shared" si="12"/>
        <v>#N/A</v>
      </c>
      <c r="S89" s="608"/>
      <c r="T89" s="610"/>
    </row>
    <row r="90" spans="2:20" ht="13.8" thickBot="1">
      <c r="B90" s="521"/>
      <c r="C90" s="625" t="str">
        <f>IF(STEP!C90&lt;&gt;"",STEP!C90,"")</f>
        <v/>
      </c>
      <c r="D90" s="415" t="str">
        <f>IF(STEP!D90&lt;&gt;"",STEP!D90,"")</f>
        <v/>
      </c>
      <c r="E90" s="416" t="str">
        <f>IF(STEP!E90&lt;&gt;"",STEP!E90,"")</f>
        <v/>
      </c>
      <c r="F90" s="415" t="str">
        <f>IF(STEP!F90&lt;&gt;"",STEP!F90,"")</f>
        <v/>
      </c>
      <c r="G90" s="417" t="str">
        <f>IF(STEP!C90&lt;&gt;"",STEP!AD90,"")</f>
        <v/>
      </c>
      <c r="H90" s="417" t="str">
        <f>IF(AND(STEP!$G90="",$J$8&lt;&gt;"ON"),"",IF(月報!AX90&lt;&gt;"",月報!AX90,IF(STEP!G90&lt;&gt;"",STEP!G90,"")))</f>
        <v/>
      </c>
      <c r="I90" s="418" t="str">
        <f>IF(AND(STEP!$G90="",$J$8&lt;&gt;"ON"),"",IF(月報!AZ90&lt;&gt;"",月報!AZ90,IF(STEP!H90&lt;&gt;"",STEP!H90,"")))</f>
        <v/>
      </c>
      <c r="J90" s="418" t="str">
        <f>IF(AND(STEP!$G90="",$J$8&lt;&gt;"ON"),"",IF(月報!BA90&lt;&gt;"",月報!BA90,IF(STEP!J90&lt;&gt;"",STEP!J90/24,"")))</f>
        <v/>
      </c>
      <c r="K90" s="418" t="str">
        <f>IF(STEP!X90&lt;&gt;"",STEP!X90,"")</f>
        <v/>
      </c>
      <c r="L90" s="418" t="str">
        <f>IF(STEP!Y90&lt;&gt;"",STEP!Y90,"")</f>
        <v/>
      </c>
      <c r="M90" s="418" t="str">
        <f>IF(STEP!Z90&lt;&gt;"",STEP!Z90,"")</f>
        <v/>
      </c>
      <c r="N90" s="418" t="str">
        <f>IF(STEP!R90&lt;&gt;"",STEP!R90,"")</f>
        <v/>
      </c>
      <c r="O90" s="418" t="str">
        <f>IF(STEP!S90&lt;&gt;"",STEP!S90,"")</f>
        <v/>
      </c>
      <c r="P90" s="418" t="str">
        <f t="shared" si="8"/>
        <v/>
      </c>
      <c r="Q90" s="418"/>
      <c r="R90" s="418" t="e">
        <f t="shared" si="12"/>
        <v>#N/A</v>
      </c>
      <c r="S90" s="609"/>
      <c r="T90" s="612"/>
    </row>
    <row r="91" spans="2:20">
      <c r="B91" s="516" t="s">
        <v>416</v>
      </c>
      <c r="C91" s="626"/>
      <c r="D91" s="324"/>
      <c r="E91" s="325"/>
      <c r="F91" s="578" t="s">
        <v>465</v>
      </c>
      <c r="G91" s="320"/>
      <c r="H91" s="320"/>
      <c r="I91" s="326"/>
      <c r="J91" s="326"/>
      <c r="K91" s="326"/>
      <c r="L91" s="326"/>
      <c r="M91" s="326"/>
      <c r="N91" s="326"/>
      <c r="O91" s="326"/>
      <c r="P91" s="326"/>
      <c r="Q91" s="326"/>
      <c r="R91" s="326"/>
      <c r="S91" s="326"/>
      <c r="T91" s="326"/>
    </row>
    <row r="92" spans="2:20">
      <c r="B92" s="516"/>
      <c r="C92" s="626"/>
      <c r="D92" s="324"/>
      <c r="E92" s="325"/>
      <c r="F92" s="324"/>
      <c r="G92" s="320"/>
      <c r="H92" s="320"/>
      <c r="I92" s="326"/>
      <c r="J92" s="326"/>
      <c r="K92" s="326"/>
      <c r="L92" s="326"/>
      <c r="M92" s="326"/>
      <c r="N92" s="326"/>
      <c r="O92" s="326"/>
      <c r="P92" s="326"/>
      <c r="Q92" s="326"/>
      <c r="R92" s="326"/>
      <c r="S92" s="326"/>
      <c r="T92" s="326"/>
    </row>
    <row r="93" spans="2:20">
      <c r="B93" s="516"/>
      <c r="C93" s="626"/>
      <c r="D93" s="324"/>
      <c r="E93" s="325"/>
      <c r="F93" s="324"/>
      <c r="G93" s="320"/>
      <c r="H93" s="320"/>
      <c r="I93" s="326"/>
      <c r="J93" s="326"/>
      <c r="K93" s="326"/>
      <c r="L93" s="326"/>
      <c r="M93" s="326"/>
      <c r="N93" s="326"/>
      <c r="O93" s="326"/>
      <c r="P93" s="326"/>
      <c r="Q93" s="326"/>
      <c r="R93" s="326"/>
      <c r="S93" s="326"/>
      <c r="T93" s="326"/>
    </row>
    <row r="94" spans="2:20">
      <c r="B94" s="516"/>
      <c r="C94" s="626"/>
      <c r="D94" s="324"/>
      <c r="E94" s="325"/>
      <c r="F94" s="324"/>
      <c r="G94" s="320"/>
      <c r="H94" s="320"/>
      <c r="I94" s="326"/>
      <c r="J94" s="326"/>
      <c r="K94" s="326"/>
      <c r="L94" s="326"/>
      <c r="M94" s="326"/>
      <c r="N94" s="326"/>
      <c r="O94" s="326"/>
      <c r="P94" s="326"/>
      <c r="Q94" s="326"/>
      <c r="R94" s="326"/>
      <c r="S94" s="326"/>
      <c r="T94" s="326"/>
    </row>
    <row r="95" spans="2:20">
      <c r="B95" s="516"/>
      <c r="C95" s="626"/>
      <c r="D95" s="324"/>
      <c r="E95" s="325"/>
      <c r="F95" s="324"/>
      <c r="G95" s="320"/>
      <c r="H95" s="320"/>
      <c r="I95" s="326"/>
      <c r="J95" s="326"/>
      <c r="K95" s="326"/>
      <c r="L95" s="326"/>
      <c r="M95" s="326"/>
      <c r="N95" s="326"/>
      <c r="O95" s="326"/>
      <c r="P95" s="326"/>
      <c r="Q95" s="326"/>
      <c r="R95" s="326"/>
      <c r="S95" s="326"/>
      <c r="T95" s="326"/>
    </row>
    <row r="96" spans="2:20">
      <c r="B96" s="516"/>
      <c r="C96" s="626"/>
      <c r="D96" s="324"/>
      <c r="E96" s="325"/>
      <c r="F96" s="324"/>
      <c r="G96" s="320"/>
      <c r="H96" s="320"/>
      <c r="I96" s="326"/>
      <c r="J96" s="326"/>
      <c r="K96" s="326"/>
      <c r="L96" s="326"/>
      <c r="M96" s="326"/>
      <c r="N96" s="326"/>
      <c r="O96" s="326"/>
      <c r="P96" s="326"/>
      <c r="Q96" s="326"/>
      <c r="R96" s="326"/>
      <c r="S96" s="326"/>
      <c r="T96" s="326"/>
    </row>
    <row r="97" spans="2:20">
      <c r="B97" s="516"/>
      <c r="C97" s="626"/>
      <c r="D97" s="324"/>
      <c r="E97" s="325"/>
      <c r="F97" s="324"/>
      <c r="G97" s="320"/>
      <c r="H97" s="320"/>
      <c r="I97" s="326"/>
      <c r="J97" s="326"/>
      <c r="K97" s="326"/>
      <c r="L97" s="326"/>
      <c r="M97" s="326"/>
      <c r="N97" s="326"/>
      <c r="O97" s="326"/>
      <c r="P97" s="326"/>
      <c r="Q97" s="326"/>
      <c r="R97" s="326"/>
      <c r="S97" s="326"/>
      <c r="T97" s="326"/>
    </row>
    <row r="98" spans="2:20">
      <c r="B98" s="516"/>
      <c r="C98" s="626"/>
      <c r="D98" s="324"/>
      <c r="E98" s="325"/>
      <c r="F98" s="324"/>
      <c r="G98" s="320"/>
      <c r="H98" s="320"/>
      <c r="I98" s="326"/>
      <c r="J98" s="326"/>
      <c r="K98" s="326"/>
      <c r="L98" s="326"/>
      <c r="M98" s="326"/>
      <c r="N98" s="326"/>
      <c r="O98" s="326"/>
      <c r="P98" s="326"/>
      <c r="Q98" s="326"/>
      <c r="R98" s="326"/>
      <c r="S98" s="326"/>
      <c r="T98" s="326"/>
    </row>
    <row r="99" spans="2:20">
      <c r="B99" s="516"/>
      <c r="C99" s="626"/>
      <c r="D99" s="324"/>
      <c r="E99" s="325"/>
      <c r="F99" s="324"/>
      <c r="G99" s="320"/>
      <c r="H99" s="320"/>
      <c r="I99" s="326"/>
      <c r="J99" s="326"/>
      <c r="K99" s="326"/>
      <c r="L99" s="326"/>
      <c r="M99" s="326"/>
      <c r="N99" s="326"/>
      <c r="O99" s="326"/>
      <c r="P99" s="326"/>
      <c r="Q99" s="326"/>
      <c r="R99" s="326"/>
      <c r="S99" s="326"/>
      <c r="T99" s="326"/>
    </row>
    <row r="100" spans="2:20" ht="13.8" thickBot="1">
      <c r="B100" s="519"/>
      <c r="C100" s="627"/>
      <c r="D100" s="330"/>
      <c r="E100" s="331"/>
      <c r="F100" s="330"/>
      <c r="G100" s="322"/>
      <c r="H100" s="322"/>
      <c r="I100" s="332"/>
      <c r="J100" s="332"/>
      <c r="K100" s="332"/>
      <c r="L100" s="332"/>
      <c r="M100" s="332"/>
      <c r="N100" s="332"/>
      <c r="O100" s="332"/>
      <c r="P100" s="332"/>
      <c r="Q100" s="332"/>
      <c r="R100" s="332"/>
      <c r="S100" s="332"/>
      <c r="T100" s="332"/>
    </row>
    <row r="101" spans="2:20">
      <c r="B101" s="522">
        <f>B56+1</f>
        <v>3</v>
      </c>
      <c r="C101" s="403">
        <f>IF(STEP!C101&lt;&gt;"",STEP!C101,"")</f>
        <v>160488</v>
      </c>
      <c r="D101" s="405" t="str">
        <f>IF(STEP!D101&lt;&gt;"",STEP!D101,"")</f>
        <v>稲田　健志</v>
      </c>
      <c r="E101" s="406">
        <f>IF(STEP!E101&lt;&gt;"",STEP!E101,"")</f>
        <v>45403</v>
      </c>
      <c r="F101" s="405" t="str">
        <f>IF(STEP!F101&lt;&gt;"",STEP!F101,"")</f>
        <v>日</v>
      </c>
      <c r="G101" s="407" t="e">
        <f>IF(STEP!C101&lt;&gt;"",STEP!AD101,"")</f>
        <v>#N/A</v>
      </c>
      <c r="H101" s="407" t="str">
        <f>IF(AND(STEP!$G101="",$J$8&lt;&gt;"ON"),"",IF(月報!AX101&lt;&gt;"",月報!AX101,IF(STEP!G101&lt;&gt;"",STEP!G101,"")))</f>
        <v/>
      </c>
      <c r="I101" s="408" t="str">
        <f>IF(AND(STEP!$G101="",$J$8&lt;&gt;"ON"),"",IF(月報!AZ101&lt;&gt;"",月報!AZ101,IF(STEP!H101&lt;&gt;"",STEP!H101,"")))</f>
        <v/>
      </c>
      <c r="J101" s="603">
        <f>IF(月報!BA101&lt;&gt;"",月報!BA101,0)*24</f>
        <v>0</v>
      </c>
      <c r="K101" s="603" t="str">
        <f>IF(STEP!X101&lt;&gt;"",STEP!X101,"")</f>
        <v/>
      </c>
      <c r="L101" s="603" t="str">
        <f>IF(STEP!Y101&lt;&gt;"",STEP!Y101,"")</f>
        <v/>
      </c>
      <c r="M101" s="603">
        <f>IF(STEP!Z101&lt;&gt;"",STEP!Z101,0)*24</f>
        <v>0</v>
      </c>
      <c r="N101" s="603" t="str">
        <f>IF(STEP!R101&lt;&gt;"",STEP!R101,"")</f>
        <v/>
      </c>
      <c r="O101" s="603" t="str">
        <f>IF(STEP!S101&lt;&gt;"",STEP!S101,"")</f>
        <v/>
      </c>
      <c r="P101" s="603">
        <f t="shared" ref="P101:P135" si="16">IF(J101&lt;&gt;"",J101,"")</f>
        <v>0</v>
      </c>
      <c r="Q101" s="603">
        <f>SUM(P101:P107)</f>
        <v>40.416666666666664</v>
      </c>
      <c r="R101" s="603" t="e">
        <f>IF(C101&lt;&gt;"",VLOOKUP(C101,設定シート!$D$10:$L$109,9,FALSE),"")</f>
        <v>#N/A</v>
      </c>
      <c r="S101" s="613">
        <f>(IF(K101&lt;&gt;"",K101,0)+IF(L101&lt;&gt;"",L101,0))*24</f>
        <v>0</v>
      </c>
      <c r="T101" s="610">
        <f>J101-(M101+S101)</f>
        <v>0</v>
      </c>
    </row>
    <row r="102" spans="2:20">
      <c r="B102" s="520"/>
      <c r="C102" s="621">
        <f>C101</f>
        <v>160488</v>
      </c>
      <c r="D102" s="409" t="str">
        <f>IF(STEP!D102&lt;&gt;"",STEP!D102,"")</f>
        <v>稲田　健志</v>
      </c>
      <c r="E102" s="410">
        <f>IF(STEP!E102&lt;&gt;"",STEP!E102,"")</f>
        <v>45404</v>
      </c>
      <c r="F102" s="409" t="str">
        <f>IF(STEP!F102&lt;&gt;"",STEP!F102,"")</f>
        <v>月</v>
      </c>
      <c r="G102" s="508" t="e">
        <f>IF(STEP!C102&lt;&gt;"",STEP!AD102,"")</f>
        <v>#N/A</v>
      </c>
      <c r="H102" s="407" t="e">
        <f>IF(AND(STEP!$G102="",$J$8&lt;&gt;"ON"),"",IF(月報!AX102&lt;&gt;"",月報!AX102,IF(STEP!G102&lt;&gt;"",STEP!G102,"")))</f>
        <v>#N/A</v>
      </c>
      <c r="I102" s="408">
        <f>IF(AND(STEP!$G102="",$J$8&lt;&gt;"ON"),"",IF(月報!AZ102&lt;&gt;"",月報!AZ102,IF(STEP!H102&lt;&gt;"",STEP!H102,"")))</f>
        <v>0.74652777777777779</v>
      </c>
      <c r="J102" s="603">
        <f>IF(月報!BA102&lt;&gt;"",月報!BA102,0)*24</f>
        <v>7.9166666666666661</v>
      </c>
      <c r="K102" s="603">
        <f>IF(STEP!X102&lt;&gt;"",STEP!X102,"")</f>
        <v>0.32291666666666669</v>
      </c>
      <c r="L102" s="603" t="str">
        <f>IF(STEP!Y102&lt;&gt;"",STEP!Y102,"")</f>
        <v/>
      </c>
      <c r="M102" s="603">
        <f>IF(STEP!Z102&lt;&gt;"",STEP!Z102,0)*24</f>
        <v>0</v>
      </c>
      <c r="N102" s="603" t="str">
        <f>IF(STEP!R102&lt;&gt;"",STEP!R102,"")</f>
        <v/>
      </c>
      <c r="O102" s="603" t="str">
        <f>IF(STEP!S102&lt;&gt;"",STEP!S102,"")</f>
        <v>自社作業</v>
      </c>
      <c r="P102" s="603">
        <f t="shared" si="16"/>
        <v>7.9166666666666661</v>
      </c>
      <c r="Q102" s="603"/>
      <c r="R102" s="603" t="e">
        <f>R101</f>
        <v>#N/A</v>
      </c>
      <c r="S102" s="605">
        <f t="shared" ref="S102:S130" si="17">(IF(K102&lt;&gt;"",K102,0)+IF(L102&lt;&gt;"",L102,0))*24</f>
        <v>7.75</v>
      </c>
      <c r="T102" s="610">
        <f t="shared" ref="T102:T130" si="18">J102-(M102+S102)</f>
        <v>0.16666666666666607</v>
      </c>
    </row>
    <row r="103" spans="2:20">
      <c r="B103" s="520"/>
      <c r="C103" s="622">
        <f t="shared" ref="C103:C131" si="19">C102</f>
        <v>160488</v>
      </c>
      <c r="D103" s="409" t="str">
        <f>IF(STEP!D103&lt;&gt;"",STEP!D103,"")</f>
        <v>稲田　健志</v>
      </c>
      <c r="E103" s="410">
        <f>IF(STEP!E103&lt;&gt;"",STEP!E103,"")</f>
        <v>45405</v>
      </c>
      <c r="F103" s="409" t="str">
        <f>IF(STEP!F103&lt;&gt;"",STEP!F103,"")</f>
        <v>火</v>
      </c>
      <c r="G103" s="508" t="e">
        <f>IF(STEP!C103&lt;&gt;"",STEP!AD103,"")</f>
        <v>#N/A</v>
      </c>
      <c r="H103" s="407" t="e">
        <f>IF(AND(STEP!$G103="",$J$8&lt;&gt;"ON"),"",IF(月報!AX103&lt;&gt;"",月報!AX103,IF(STEP!G103&lt;&gt;"",STEP!G103,"")))</f>
        <v>#N/A</v>
      </c>
      <c r="I103" s="408">
        <f>IF(AND(STEP!$G103="",$J$8&lt;&gt;"ON"),"",IF(月報!AZ103&lt;&gt;"",月報!AZ103,IF(STEP!H103&lt;&gt;"",STEP!H103,"")))</f>
        <v>0.75</v>
      </c>
      <c r="J103" s="603">
        <f>IF(月報!BA103&lt;&gt;"",月報!BA103,0)*24</f>
        <v>8</v>
      </c>
      <c r="K103" s="603">
        <f>IF(STEP!X103&lt;&gt;"",STEP!X103,"")</f>
        <v>0.33333333333333331</v>
      </c>
      <c r="L103" s="603" t="str">
        <f>IF(STEP!Y103&lt;&gt;"",STEP!Y103,"")</f>
        <v/>
      </c>
      <c r="M103" s="603">
        <f>IF(STEP!Z103&lt;&gt;"",STEP!Z103,0)*24</f>
        <v>0</v>
      </c>
      <c r="N103" s="603" t="str">
        <f>IF(STEP!R103&lt;&gt;"",STEP!R103,"")</f>
        <v/>
      </c>
      <c r="O103" s="603" t="str">
        <f>IF(STEP!S103&lt;&gt;"",STEP!S103,"")</f>
        <v>自社作業</v>
      </c>
      <c r="P103" s="603">
        <f t="shared" si="16"/>
        <v>8</v>
      </c>
      <c r="Q103" s="603"/>
      <c r="R103" s="603" t="e">
        <f t="shared" ref="R103:R135" si="20">R102</f>
        <v>#N/A</v>
      </c>
      <c r="S103" s="605">
        <f t="shared" si="17"/>
        <v>8</v>
      </c>
      <c r="T103" s="610">
        <f t="shared" si="18"/>
        <v>0</v>
      </c>
    </row>
    <row r="104" spans="2:20">
      <c r="B104" s="520"/>
      <c r="C104" s="622">
        <f t="shared" si="19"/>
        <v>160488</v>
      </c>
      <c r="D104" s="409" t="str">
        <f>IF(STEP!D104&lt;&gt;"",STEP!D104,"")</f>
        <v>稲田　健志</v>
      </c>
      <c r="E104" s="410">
        <f>IF(STEP!E104&lt;&gt;"",STEP!E104,"")</f>
        <v>45406</v>
      </c>
      <c r="F104" s="409" t="str">
        <f>IF(STEP!F104&lt;&gt;"",STEP!F104,"")</f>
        <v>水</v>
      </c>
      <c r="G104" s="508" t="e">
        <f>IF(STEP!C104&lt;&gt;"",STEP!AD104,"")</f>
        <v>#N/A</v>
      </c>
      <c r="H104" s="407" t="e">
        <f>IF(AND(STEP!$G104="",$J$8&lt;&gt;"ON"),"",IF(月報!AX104&lt;&gt;"",月報!AX104,IF(STEP!G104&lt;&gt;"",STEP!G104,"")))</f>
        <v>#N/A</v>
      </c>
      <c r="I104" s="408">
        <f>IF(AND(STEP!$G104="",$J$8&lt;&gt;"ON"),"",IF(月報!AZ104&lt;&gt;"",月報!AZ104,IF(STEP!H104&lt;&gt;"",STEP!H104,"")))</f>
        <v>0.75</v>
      </c>
      <c r="J104" s="603">
        <f>IF(月報!BA104&lt;&gt;"",月報!BA104,0)*24</f>
        <v>8</v>
      </c>
      <c r="K104" s="603">
        <f>IF(STEP!X104&lt;&gt;"",STEP!X104,"")</f>
        <v>0.33333333333333331</v>
      </c>
      <c r="L104" s="603" t="str">
        <f>IF(STEP!Y104&lt;&gt;"",STEP!Y104,"")</f>
        <v/>
      </c>
      <c r="M104" s="603">
        <f>IF(STEP!Z104&lt;&gt;"",STEP!Z104,0)*24</f>
        <v>0</v>
      </c>
      <c r="N104" s="603" t="str">
        <f>IF(STEP!R104&lt;&gt;"",STEP!R104,"")</f>
        <v/>
      </c>
      <c r="O104" s="603" t="str">
        <f>IF(STEP!S104&lt;&gt;"",STEP!S104,"")</f>
        <v>自社作業</v>
      </c>
      <c r="P104" s="603">
        <f t="shared" si="16"/>
        <v>8</v>
      </c>
      <c r="Q104" s="603"/>
      <c r="R104" s="603" t="e">
        <f t="shared" si="20"/>
        <v>#N/A</v>
      </c>
      <c r="S104" s="605">
        <f t="shared" si="17"/>
        <v>8</v>
      </c>
      <c r="T104" s="610">
        <f t="shared" si="18"/>
        <v>0</v>
      </c>
    </row>
    <row r="105" spans="2:20">
      <c r="B105" s="520"/>
      <c r="C105" s="622">
        <f t="shared" si="19"/>
        <v>160488</v>
      </c>
      <c r="D105" s="409" t="str">
        <f>IF(STEP!D105&lt;&gt;"",STEP!D105,"")</f>
        <v>稲田　健志</v>
      </c>
      <c r="E105" s="410">
        <f>IF(STEP!E105&lt;&gt;"",STEP!E105,"")</f>
        <v>45407</v>
      </c>
      <c r="F105" s="409" t="str">
        <f>IF(STEP!F105&lt;&gt;"",STEP!F105,"")</f>
        <v>木</v>
      </c>
      <c r="G105" s="508" t="e">
        <f>IF(STEP!C105&lt;&gt;"",STEP!AD105,"")</f>
        <v>#N/A</v>
      </c>
      <c r="H105" s="407" t="e">
        <f>IF(AND(STEP!$G105="",$J$8&lt;&gt;"ON"),"",IF(月報!AX105&lt;&gt;"",月報!AX105,IF(STEP!G105&lt;&gt;"",STEP!G105,"")))</f>
        <v>#N/A</v>
      </c>
      <c r="I105" s="408">
        <f>IF(AND(STEP!$G105="",$J$8&lt;&gt;"ON"),"",IF(月報!AZ105&lt;&gt;"",月報!AZ105,IF(STEP!H105&lt;&gt;"",STEP!H105,"")))</f>
        <v>0.77083333333333326</v>
      </c>
      <c r="J105" s="603">
        <f>IF(月報!BA105&lt;&gt;"",月報!BA105,0)*24</f>
        <v>8.5</v>
      </c>
      <c r="K105" s="603">
        <f>IF(STEP!X105&lt;&gt;"",STEP!X105,"")</f>
        <v>0.33333333333333331</v>
      </c>
      <c r="L105" s="603">
        <f>IF(STEP!Y105&lt;&gt;"",STEP!Y105,"")</f>
        <v>2.0833333333333332E-2</v>
      </c>
      <c r="M105" s="603">
        <f>IF(STEP!Z105&lt;&gt;"",STEP!Z105,0)*24</f>
        <v>0</v>
      </c>
      <c r="N105" s="603" t="str">
        <f>IF(STEP!R105&lt;&gt;"",STEP!R105,"")</f>
        <v/>
      </c>
      <c r="O105" s="603" t="str">
        <f>IF(STEP!S105&lt;&gt;"",STEP!S105,"")</f>
        <v>自社作業</v>
      </c>
      <c r="P105" s="603">
        <f t="shared" si="16"/>
        <v>8.5</v>
      </c>
      <c r="Q105" s="603"/>
      <c r="R105" s="603" t="e">
        <f t="shared" si="20"/>
        <v>#N/A</v>
      </c>
      <c r="S105" s="605">
        <f t="shared" si="17"/>
        <v>8.5</v>
      </c>
      <c r="T105" s="610">
        <f t="shared" si="18"/>
        <v>0</v>
      </c>
    </row>
    <row r="106" spans="2:20">
      <c r="B106" s="520"/>
      <c r="C106" s="622">
        <f t="shared" si="19"/>
        <v>160488</v>
      </c>
      <c r="D106" s="409" t="str">
        <f>IF(STEP!D106&lt;&gt;"",STEP!D106,"")</f>
        <v>稲田　健志</v>
      </c>
      <c r="E106" s="410">
        <f>IF(STEP!E106&lt;&gt;"",STEP!E106,"")</f>
        <v>45408</v>
      </c>
      <c r="F106" s="409" t="str">
        <f>IF(STEP!F106&lt;&gt;"",STEP!F106,"")</f>
        <v>金</v>
      </c>
      <c r="G106" s="508" t="e">
        <f>IF(STEP!C106&lt;&gt;"",STEP!AD106,"")</f>
        <v>#N/A</v>
      </c>
      <c r="H106" s="407" t="e">
        <f>IF(AND(STEP!$G106="",$J$8&lt;&gt;"ON"),"",IF(月報!AX106&lt;&gt;"",月報!AX106,IF(STEP!G106&lt;&gt;"",STEP!G106,"")))</f>
        <v>#N/A</v>
      </c>
      <c r="I106" s="408">
        <f>IF(AND(STEP!$G106="",$J$8&lt;&gt;"ON"),"",IF(月報!AZ106&lt;&gt;"",月報!AZ106,IF(STEP!H106&lt;&gt;"",STEP!H106,"")))</f>
        <v>0.75</v>
      </c>
      <c r="J106" s="603">
        <f>IF(月報!BA106&lt;&gt;"",月報!BA106,0)*24</f>
        <v>8</v>
      </c>
      <c r="K106" s="603">
        <f>IF(STEP!X106&lt;&gt;"",STEP!X106,"")</f>
        <v>0.33333333333333331</v>
      </c>
      <c r="L106" s="603" t="str">
        <f>IF(STEP!Y106&lt;&gt;"",STEP!Y106,"")</f>
        <v/>
      </c>
      <c r="M106" s="603">
        <f>IF(STEP!Z106&lt;&gt;"",STEP!Z106,0)*24</f>
        <v>0</v>
      </c>
      <c r="N106" s="603" t="str">
        <f>IF(STEP!R106&lt;&gt;"",STEP!R106,"")</f>
        <v/>
      </c>
      <c r="O106" s="603" t="str">
        <f>IF(STEP!S106&lt;&gt;"",STEP!S106,"")</f>
        <v>自社作業</v>
      </c>
      <c r="P106" s="603">
        <f t="shared" si="16"/>
        <v>8</v>
      </c>
      <c r="Q106" s="603"/>
      <c r="R106" s="603" t="e">
        <f t="shared" si="20"/>
        <v>#N/A</v>
      </c>
      <c r="S106" s="605">
        <f t="shared" si="17"/>
        <v>8</v>
      </c>
      <c r="T106" s="610">
        <f t="shared" si="18"/>
        <v>0</v>
      </c>
    </row>
    <row r="107" spans="2:20">
      <c r="B107" s="520"/>
      <c r="C107" s="623">
        <f t="shared" si="19"/>
        <v>160488</v>
      </c>
      <c r="D107" s="411" t="str">
        <f>IF(STEP!D107&lt;&gt;"",STEP!D107,"")</f>
        <v>稲田　健志</v>
      </c>
      <c r="E107" s="412">
        <f>IF(STEP!E107&lt;&gt;"",STEP!E107,"")</f>
        <v>45409</v>
      </c>
      <c r="F107" s="411" t="str">
        <f>IF(STEP!F107&lt;&gt;"",STEP!F107,"")</f>
        <v>土</v>
      </c>
      <c r="G107" s="413" t="e">
        <f>IF(STEP!C107&lt;&gt;"",STEP!AD107,"")</f>
        <v>#N/A</v>
      </c>
      <c r="H107" s="413" t="str">
        <f>IF(AND(STEP!$G107="",$J$8&lt;&gt;"ON"),"",IF(月報!AX107&lt;&gt;"",月報!AX107,IF(STEP!G107&lt;&gt;"",STEP!G107,"")))</f>
        <v/>
      </c>
      <c r="I107" s="414" t="str">
        <f>IF(AND(STEP!$G107="",$J$8&lt;&gt;"ON"),"",IF(月報!AZ107&lt;&gt;"",月報!AZ107,IF(STEP!H107&lt;&gt;"",STEP!H107,"")))</f>
        <v/>
      </c>
      <c r="J107" s="604">
        <f>IF(月報!BA107&lt;&gt;"",月報!BA107,0)*24</f>
        <v>0</v>
      </c>
      <c r="K107" s="604" t="str">
        <f>IF(STEP!X107&lt;&gt;"",STEP!X107,"")</f>
        <v/>
      </c>
      <c r="L107" s="604" t="str">
        <f>IF(STEP!Y107&lt;&gt;"",STEP!Y107,"")</f>
        <v/>
      </c>
      <c r="M107" s="604">
        <f>IF(STEP!Z107&lt;&gt;"",STEP!Z107,0)*24</f>
        <v>0</v>
      </c>
      <c r="N107" s="604" t="str">
        <f>IF(STEP!R107&lt;&gt;"",STEP!R107,"")</f>
        <v/>
      </c>
      <c r="O107" s="604" t="str">
        <f>IF(STEP!S107&lt;&gt;"",STEP!S107,"")</f>
        <v/>
      </c>
      <c r="P107" s="604">
        <f t="shared" si="16"/>
        <v>0</v>
      </c>
      <c r="Q107" s="604"/>
      <c r="R107" s="604" t="e">
        <f t="shared" si="20"/>
        <v>#N/A</v>
      </c>
      <c r="S107" s="607">
        <f t="shared" si="17"/>
        <v>0</v>
      </c>
      <c r="T107" s="611">
        <f t="shared" si="18"/>
        <v>0</v>
      </c>
    </row>
    <row r="108" spans="2:20">
      <c r="B108" s="520"/>
      <c r="C108" s="624">
        <f t="shared" si="19"/>
        <v>160488</v>
      </c>
      <c r="D108" s="405" t="str">
        <f>IF(STEP!D108&lt;&gt;"",STEP!D108,"")</f>
        <v>稲田　健志</v>
      </c>
      <c r="E108" s="406">
        <f>IF(STEP!E108&lt;&gt;"",STEP!E108,"")</f>
        <v>45410</v>
      </c>
      <c r="F108" s="405" t="str">
        <f>IF(STEP!F108&lt;&gt;"",STEP!F108,"")</f>
        <v>日</v>
      </c>
      <c r="G108" s="407" t="e">
        <f>IF(STEP!C108&lt;&gt;"",STEP!AD108,"")</f>
        <v>#N/A</v>
      </c>
      <c r="H108" s="407" t="str">
        <f>IF(AND(STEP!$G108="",$J$8&lt;&gt;"ON"),"",IF(月報!AX108&lt;&gt;"",月報!AX108,IF(STEP!G108&lt;&gt;"",STEP!G108,"")))</f>
        <v/>
      </c>
      <c r="I108" s="408" t="str">
        <f>IF(AND(STEP!$G108="",$J$8&lt;&gt;"ON"),"",IF(月報!AZ108&lt;&gt;"",月報!AZ108,IF(STEP!H108&lt;&gt;"",STEP!H108,"")))</f>
        <v/>
      </c>
      <c r="J108" s="603">
        <f>IF(月報!BA108&lt;&gt;"",月報!BA108,0)*24</f>
        <v>0</v>
      </c>
      <c r="K108" s="603" t="str">
        <f>IF(STEP!X108&lt;&gt;"",STEP!X108,"")</f>
        <v/>
      </c>
      <c r="L108" s="603" t="str">
        <f>IF(STEP!Y108&lt;&gt;"",STEP!Y108,"")</f>
        <v/>
      </c>
      <c r="M108" s="603">
        <f>IF(STEP!Z108&lt;&gt;"",STEP!Z108,0)*24</f>
        <v>0</v>
      </c>
      <c r="N108" s="603" t="str">
        <f>IF(STEP!R108&lt;&gt;"",STEP!R108,"")</f>
        <v/>
      </c>
      <c r="O108" s="603" t="str">
        <f>IF(STEP!S108&lt;&gt;"",STEP!S108,"")</f>
        <v/>
      </c>
      <c r="P108" s="603">
        <f t="shared" si="16"/>
        <v>0</v>
      </c>
      <c r="Q108" s="603">
        <f>SUM(P108:P114)</f>
        <v>0</v>
      </c>
      <c r="R108" s="603" t="e">
        <f t="shared" si="20"/>
        <v>#N/A</v>
      </c>
      <c r="S108" s="606">
        <f t="shared" si="17"/>
        <v>0</v>
      </c>
      <c r="T108" s="610">
        <f t="shared" si="18"/>
        <v>0</v>
      </c>
    </row>
    <row r="109" spans="2:20">
      <c r="B109" s="520"/>
      <c r="C109" s="622">
        <f t="shared" si="19"/>
        <v>160488</v>
      </c>
      <c r="D109" s="409" t="str">
        <f>IF(STEP!D109&lt;&gt;"",STEP!D109,"")</f>
        <v>稲田　健志</v>
      </c>
      <c r="E109" s="410">
        <f>IF(STEP!E109&lt;&gt;"",STEP!E109,"")</f>
        <v>45411</v>
      </c>
      <c r="F109" s="409" t="str">
        <f>IF(STEP!F109&lt;&gt;"",STEP!F109,"")</f>
        <v>月</v>
      </c>
      <c r="G109" s="508" t="e">
        <f>IF(STEP!C109&lt;&gt;"",STEP!AD109,"")</f>
        <v>#N/A</v>
      </c>
      <c r="H109" s="407" t="str">
        <f>IF(AND(STEP!$G109="",$J$8&lt;&gt;"ON"),"",IF(月報!AX109&lt;&gt;"",月報!AX109,IF(STEP!G109&lt;&gt;"",STEP!G109,"")))</f>
        <v/>
      </c>
      <c r="I109" s="408" t="str">
        <f>IF(AND(STEP!$G109="",$J$8&lt;&gt;"ON"),"",IF(月報!AZ109&lt;&gt;"",月報!AZ109,IF(STEP!H109&lt;&gt;"",STEP!H109,"")))</f>
        <v/>
      </c>
      <c r="J109" s="603">
        <f>IF(月報!BA109&lt;&gt;"",月報!BA109,0)*24</f>
        <v>0</v>
      </c>
      <c r="K109" s="603" t="str">
        <f>IF(STEP!X109&lt;&gt;"",STEP!X109,"")</f>
        <v/>
      </c>
      <c r="L109" s="603" t="str">
        <f>IF(STEP!Y109&lt;&gt;"",STEP!Y109,"")</f>
        <v/>
      </c>
      <c r="M109" s="603">
        <f>IF(STEP!Z109&lt;&gt;"",STEP!Z109,0)*24</f>
        <v>0</v>
      </c>
      <c r="N109" s="603" t="str">
        <f>IF(STEP!R109&lt;&gt;"",STEP!R109,"")</f>
        <v/>
      </c>
      <c r="O109" s="603" t="str">
        <f>IF(STEP!S109&lt;&gt;"",STEP!S109,"")</f>
        <v/>
      </c>
      <c r="P109" s="603">
        <f t="shared" si="16"/>
        <v>0</v>
      </c>
      <c r="Q109" s="603"/>
      <c r="R109" s="603" t="e">
        <f t="shared" si="20"/>
        <v>#N/A</v>
      </c>
      <c r="S109" s="605">
        <f t="shared" si="17"/>
        <v>0</v>
      </c>
      <c r="T109" s="610">
        <f t="shared" si="18"/>
        <v>0</v>
      </c>
    </row>
    <row r="110" spans="2:20">
      <c r="B110" s="520"/>
      <c r="C110" s="622">
        <f t="shared" si="19"/>
        <v>160488</v>
      </c>
      <c r="D110" s="409" t="str">
        <f>IF(STEP!D110&lt;&gt;"",STEP!D110,"")</f>
        <v>稲田　健志</v>
      </c>
      <c r="E110" s="410">
        <f>IF(STEP!E110&lt;&gt;"",STEP!E110,"")</f>
        <v>45412</v>
      </c>
      <c r="F110" s="409" t="str">
        <f>IF(STEP!F110&lt;&gt;"",STEP!F110,"")</f>
        <v>火</v>
      </c>
      <c r="G110" s="508" t="e">
        <f>IF(STEP!C110&lt;&gt;"",STEP!AD110,"")</f>
        <v>#N/A</v>
      </c>
      <c r="H110" s="407" t="str">
        <f>IF(AND(STEP!$G110="",$J$8&lt;&gt;"ON"),"",IF(月報!AX110&lt;&gt;"",月報!AX110,IF(STEP!G110&lt;&gt;"",STEP!G110,"")))</f>
        <v/>
      </c>
      <c r="I110" s="408" t="str">
        <f>IF(AND(STEP!$G110="",$J$8&lt;&gt;"ON"),"",IF(月報!AZ110&lt;&gt;"",月報!AZ110,IF(STEP!H110&lt;&gt;"",STEP!H110,"")))</f>
        <v/>
      </c>
      <c r="J110" s="603">
        <f>IF(月報!BA110&lt;&gt;"",月報!BA110,0)*24</f>
        <v>0</v>
      </c>
      <c r="K110" s="603" t="str">
        <f>IF(STEP!X110&lt;&gt;"",STEP!X110,"")</f>
        <v/>
      </c>
      <c r="L110" s="603" t="str">
        <f>IF(STEP!Y110&lt;&gt;"",STEP!Y110,"")</f>
        <v/>
      </c>
      <c r="M110" s="603">
        <f>IF(STEP!Z110&lt;&gt;"",STEP!Z110,0)*24</f>
        <v>0</v>
      </c>
      <c r="N110" s="603" t="str">
        <f>IF(STEP!R110&lt;&gt;"",STEP!R110,"")</f>
        <v/>
      </c>
      <c r="O110" s="603" t="str">
        <f>IF(STEP!S110&lt;&gt;"",STEP!S110,"")</f>
        <v/>
      </c>
      <c r="P110" s="603">
        <f t="shared" si="16"/>
        <v>0</v>
      </c>
      <c r="Q110" s="603"/>
      <c r="R110" s="603" t="e">
        <f t="shared" si="20"/>
        <v>#N/A</v>
      </c>
      <c r="S110" s="605">
        <f t="shared" si="17"/>
        <v>0</v>
      </c>
      <c r="T110" s="610">
        <f t="shared" si="18"/>
        <v>0</v>
      </c>
    </row>
    <row r="111" spans="2:20">
      <c r="B111" s="520"/>
      <c r="C111" s="622">
        <f t="shared" si="19"/>
        <v>160488</v>
      </c>
      <c r="D111" s="409" t="str">
        <f>IF(STEP!D111&lt;&gt;"",STEP!D111,"")</f>
        <v>稲田　健志</v>
      </c>
      <c r="E111" s="410">
        <f>IF(STEP!E111&lt;&gt;"",STEP!E111,"")</f>
        <v>45413</v>
      </c>
      <c r="F111" s="409" t="str">
        <f>IF(STEP!F111&lt;&gt;"",STEP!F111,"")</f>
        <v>水</v>
      </c>
      <c r="G111" s="508" t="e">
        <f>IF(STEP!C111&lt;&gt;"",STEP!AD111,"")</f>
        <v>#N/A</v>
      </c>
      <c r="H111" s="407" t="str">
        <f>IF(AND(STEP!$G111="",$J$8&lt;&gt;"ON"),"",IF(月報!AX111&lt;&gt;"",月報!AX111,IF(STEP!G111&lt;&gt;"",STEP!G111,"")))</f>
        <v/>
      </c>
      <c r="I111" s="408" t="str">
        <f>IF(AND(STEP!$G111="",$J$8&lt;&gt;"ON"),"",IF(月報!AZ111&lt;&gt;"",月報!AZ111,IF(STEP!H111&lt;&gt;"",STEP!H111,"")))</f>
        <v/>
      </c>
      <c r="J111" s="603">
        <f>IF(月報!BA111&lt;&gt;"",月報!BA111,0)*24</f>
        <v>0</v>
      </c>
      <c r="K111" s="603" t="str">
        <f>IF(STEP!X111&lt;&gt;"",STEP!X111,"")</f>
        <v/>
      </c>
      <c r="L111" s="603" t="str">
        <f>IF(STEP!Y111&lt;&gt;"",STEP!Y111,"")</f>
        <v/>
      </c>
      <c r="M111" s="603">
        <f>IF(STEP!Z111&lt;&gt;"",STEP!Z111,0)*24</f>
        <v>0</v>
      </c>
      <c r="N111" s="603" t="str">
        <f>IF(STEP!R111&lt;&gt;"",STEP!R111,"")</f>
        <v/>
      </c>
      <c r="O111" s="603" t="str">
        <f>IF(STEP!S111&lt;&gt;"",STEP!S111,"")</f>
        <v/>
      </c>
      <c r="P111" s="603">
        <f t="shared" si="16"/>
        <v>0</v>
      </c>
      <c r="Q111" s="603"/>
      <c r="R111" s="603" t="e">
        <f t="shared" si="20"/>
        <v>#N/A</v>
      </c>
      <c r="S111" s="605">
        <f t="shared" si="17"/>
        <v>0</v>
      </c>
      <c r="T111" s="610">
        <f t="shared" si="18"/>
        <v>0</v>
      </c>
    </row>
    <row r="112" spans="2:20">
      <c r="B112" s="517"/>
      <c r="C112" s="622">
        <f t="shared" si="19"/>
        <v>160488</v>
      </c>
      <c r="D112" s="409" t="str">
        <f>IF(STEP!D112&lt;&gt;"",STEP!D112,"")</f>
        <v>稲田　健志</v>
      </c>
      <c r="E112" s="410">
        <f>IF(STEP!E112&lt;&gt;"",STEP!E112,"")</f>
        <v>45414</v>
      </c>
      <c r="F112" s="409" t="str">
        <f>IF(STEP!F112&lt;&gt;"",STEP!F112,"")</f>
        <v>木</v>
      </c>
      <c r="G112" s="508" t="e">
        <f>IF(STEP!C112&lt;&gt;"",STEP!AD112,"")</f>
        <v>#N/A</v>
      </c>
      <c r="H112" s="407" t="str">
        <f>IF(AND(STEP!$G112="",$J$8&lt;&gt;"ON"),"",IF(月報!AX112&lt;&gt;"",月報!AX112,IF(STEP!G112&lt;&gt;"",STEP!G112,"")))</f>
        <v/>
      </c>
      <c r="I112" s="408" t="str">
        <f>IF(AND(STEP!$G112="",$J$8&lt;&gt;"ON"),"",IF(月報!AZ112&lt;&gt;"",月報!AZ112,IF(STEP!H112&lt;&gt;"",STEP!H112,"")))</f>
        <v/>
      </c>
      <c r="J112" s="603">
        <f>IF(月報!BA112&lt;&gt;"",月報!BA112,0)*24</f>
        <v>0</v>
      </c>
      <c r="K112" s="603" t="str">
        <f>IF(STEP!X112&lt;&gt;"",STEP!X112,"")</f>
        <v/>
      </c>
      <c r="L112" s="603" t="str">
        <f>IF(STEP!Y112&lt;&gt;"",STEP!Y112,"")</f>
        <v/>
      </c>
      <c r="M112" s="603">
        <f>IF(STEP!Z112&lt;&gt;"",STEP!Z112,0)*24</f>
        <v>0</v>
      </c>
      <c r="N112" s="603" t="str">
        <f>IF(STEP!R112&lt;&gt;"",STEP!R112,"")</f>
        <v/>
      </c>
      <c r="O112" s="603" t="str">
        <f>IF(STEP!S112&lt;&gt;"",STEP!S112,"")</f>
        <v/>
      </c>
      <c r="P112" s="603">
        <f t="shared" si="16"/>
        <v>0</v>
      </c>
      <c r="Q112" s="603"/>
      <c r="R112" s="603" t="e">
        <f t="shared" si="20"/>
        <v>#N/A</v>
      </c>
      <c r="S112" s="605">
        <f t="shared" si="17"/>
        <v>0</v>
      </c>
      <c r="T112" s="610">
        <f t="shared" si="18"/>
        <v>0</v>
      </c>
    </row>
    <row r="113" spans="2:20">
      <c r="B113" s="517"/>
      <c r="C113" s="622">
        <f t="shared" si="19"/>
        <v>160488</v>
      </c>
      <c r="D113" s="409" t="str">
        <f>IF(STEP!D113&lt;&gt;"",STEP!D113,"")</f>
        <v>稲田　健志</v>
      </c>
      <c r="E113" s="410">
        <f>IF(STEP!E113&lt;&gt;"",STEP!E113,"")</f>
        <v>45415</v>
      </c>
      <c r="F113" s="409" t="str">
        <f>IF(STEP!F113&lt;&gt;"",STEP!F113,"")</f>
        <v>金</v>
      </c>
      <c r="G113" s="508" t="e">
        <f>IF(STEP!C113&lt;&gt;"",STEP!AD113,"")</f>
        <v>#N/A</v>
      </c>
      <c r="H113" s="407" t="str">
        <f>IF(AND(STEP!$G113="",$J$8&lt;&gt;"ON"),"",IF(月報!AX113&lt;&gt;"",月報!AX113,IF(STEP!G113&lt;&gt;"",STEP!G113,"")))</f>
        <v/>
      </c>
      <c r="I113" s="408" t="str">
        <f>IF(AND(STEP!$G113="",$J$8&lt;&gt;"ON"),"",IF(月報!AZ113&lt;&gt;"",月報!AZ113,IF(STEP!H113&lt;&gt;"",STEP!H113,"")))</f>
        <v/>
      </c>
      <c r="J113" s="603">
        <f>IF(月報!BA113&lt;&gt;"",月報!BA113,0)*24</f>
        <v>0</v>
      </c>
      <c r="K113" s="603" t="str">
        <f>IF(STEP!X113&lt;&gt;"",STEP!X113,"")</f>
        <v/>
      </c>
      <c r="L113" s="603" t="str">
        <f>IF(STEP!Y113&lt;&gt;"",STEP!Y113,"")</f>
        <v/>
      </c>
      <c r="M113" s="603">
        <f>IF(STEP!Z113&lt;&gt;"",STEP!Z113,0)*24</f>
        <v>0</v>
      </c>
      <c r="N113" s="603" t="str">
        <f>IF(STEP!R113&lt;&gt;"",STEP!R113,"")</f>
        <v/>
      </c>
      <c r="O113" s="603" t="str">
        <f>IF(STEP!S113&lt;&gt;"",STEP!S113,"")</f>
        <v/>
      </c>
      <c r="P113" s="603">
        <f t="shared" si="16"/>
        <v>0</v>
      </c>
      <c r="Q113" s="603"/>
      <c r="R113" s="603" t="e">
        <f t="shared" si="20"/>
        <v>#N/A</v>
      </c>
      <c r="S113" s="605">
        <f t="shared" si="17"/>
        <v>0</v>
      </c>
      <c r="T113" s="610">
        <f t="shared" si="18"/>
        <v>0</v>
      </c>
    </row>
    <row r="114" spans="2:20">
      <c r="B114" s="517"/>
      <c r="C114" s="623">
        <f t="shared" si="19"/>
        <v>160488</v>
      </c>
      <c r="D114" s="411" t="str">
        <f>IF(STEP!D114&lt;&gt;"",STEP!D114,"")</f>
        <v>稲田　健志</v>
      </c>
      <c r="E114" s="412">
        <f>IF(STEP!E114&lt;&gt;"",STEP!E114,"")</f>
        <v>45416</v>
      </c>
      <c r="F114" s="411" t="str">
        <f>IF(STEP!F114&lt;&gt;"",STEP!F114,"")</f>
        <v>土</v>
      </c>
      <c r="G114" s="413" t="e">
        <f>IF(STEP!C114&lt;&gt;"",STEP!AD114,"")</f>
        <v>#N/A</v>
      </c>
      <c r="H114" s="413" t="str">
        <f>IF(AND(STEP!$G114="",$J$8&lt;&gt;"ON"),"",IF(月報!AX114&lt;&gt;"",月報!AX114,IF(STEP!G114&lt;&gt;"",STEP!G114,"")))</f>
        <v/>
      </c>
      <c r="I114" s="414" t="str">
        <f>IF(AND(STEP!$G114="",$J$8&lt;&gt;"ON"),"",IF(月報!AZ114&lt;&gt;"",月報!AZ114,IF(STEP!H114&lt;&gt;"",STEP!H114,"")))</f>
        <v/>
      </c>
      <c r="J114" s="604">
        <f>IF(月報!BA114&lt;&gt;"",月報!BA114,0)*24</f>
        <v>0</v>
      </c>
      <c r="K114" s="604" t="str">
        <f>IF(STEP!X114&lt;&gt;"",STEP!X114,"")</f>
        <v/>
      </c>
      <c r="L114" s="604" t="str">
        <f>IF(STEP!Y114&lt;&gt;"",STEP!Y114,"")</f>
        <v/>
      </c>
      <c r="M114" s="604">
        <f>IF(STEP!Z114&lt;&gt;"",STEP!Z114,0)*24</f>
        <v>0</v>
      </c>
      <c r="N114" s="604" t="str">
        <f>IF(STEP!R114&lt;&gt;"",STEP!R114,"")</f>
        <v/>
      </c>
      <c r="O114" s="604" t="str">
        <f>IF(STEP!S114&lt;&gt;"",STEP!S114,"")</f>
        <v/>
      </c>
      <c r="P114" s="604">
        <f t="shared" si="16"/>
        <v>0</v>
      </c>
      <c r="Q114" s="604"/>
      <c r="R114" s="604" t="e">
        <f t="shared" si="20"/>
        <v>#N/A</v>
      </c>
      <c r="S114" s="607">
        <f t="shared" si="17"/>
        <v>0</v>
      </c>
      <c r="T114" s="611">
        <f t="shared" si="18"/>
        <v>0</v>
      </c>
    </row>
    <row r="115" spans="2:20">
      <c r="B115" s="517"/>
      <c r="C115" s="624">
        <f t="shared" si="19"/>
        <v>160488</v>
      </c>
      <c r="D115" s="405" t="str">
        <f>IF(STEP!D115&lt;&gt;"",STEP!D115,"")</f>
        <v>稲田　健志</v>
      </c>
      <c r="E115" s="406">
        <f>IF(STEP!E115&lt;&gt;"",STEP!E115,"")</f>
        <v>45417</v>
      </c>
      <c r="F115" s="405" t="str">
        <f>IF(STEP!F115&lt;&gt;"",STEP!F115,"")</f>
        <v>日</v>
      </c>
      <c r="G115" s="407" t="e">
        <f>IF(STEP!C115&lt;&gt;"",STEP!AD115,"")</f>
        <v>#N/A</v>
      </c>
      <c r="H115" s="407" t="str">
        <f>IF(AND(STEP!$G115="",$J$8&lt;&gt;"ON"),"",IF(月報!AX115&lt;&gt;"",月報!AX115,IF(STEP!G115&lt;&gt;"",STEP!G115,"")))</f>
        <v/>
      </c>
      <c r="I115" s="408" t="str">
        <f>IF(AND(STEP!$G115="",$J$8&lt;&gt;"ON"),"",IF(月報!AZ115&lt;&gt;"",月報!AZ115,IF(STEP!H115&lt;&gt;"",STEP!H115,"")))</f>
        <v/>
      </c>
      <c r="J115" s="603">
        <f>IF(月報!BA115&lt;&gt;"",月報!BA115,0)*24</f>
        <v>0</v>
      </c>
      <c r="K115" s="603" t="str">
        <f>IF(STEP!X115&lt;&gt;"",STEP!X115,"")</f>
        <v/>
      </c>
      <c r="L115" s="603" t="str">
        <f>IF(STEP!Y115&lt;&gt;"",STEP!Y115,"")</f>
        <v/>
      </c>
      <c r="M115" s="603">
        <f>IF(STEP!Z115&lt;&gt;"",STEP!Z115,0)*24</f>
        <v>0</v>
      </c>
      <c r="N115" s="603" t="str">
        <f>IF(STEP!R115&lt;&gt;"",STEP!R115,"")</f>
        <v/>
      </c>
      <c r="O115" s="603" t="str">
        <f>IF(STEP!S115&lt;&gt;"",STEP!S115,"")</f>
        <v/>
      </c>
      <c r="P115" s="603">
        <f t="shared" si="16"/>
        <v>0</v>
      </c>
      <c r="Q115" s="603">
        <f>SUM(P115:P121)</f>
        <v>41.25</v>
      </c>
      <c r="R115" s="603" t="e">
        <f t="shared" si="20"/>
        <v>#N/A</v>
      </c>
      <c r="S115" s="606">
        <f t="shared" si="17"/>
        <v>0</v>
      </c>
      <c r="T115" s="610">
        <f t="shared" si="18"/>
        <v>0</v>
      </c>
    </row>
    <row r="116" spans="2:20">
      <c r="B116" s="517"/>
      <c r="C116" s="622">
        <f t="shared" si="19"/>
        <v>160488</v>
      </c>
      <c r="D116" s="409" t="str">
        <f>IF(STEP!D116&lt;&gt;"",STEP!D116,"")</f>
        <v>稲田　健志</v>
      </c>
      <c r="E116" s="410">
        <f>IF(STEP!E116&lt;&gt;"",STEP!E116,"")</f>
        <v>45418</v>
      </c>
      <c r="F116" s="409" t="str">
        <f>IF(STEP!F116&lt;&gt;"",STEP!F116,"")</f>
        <v>月</v>
      </c>
      <c r="G116" s="508" t="e">
        <f>IF(STEP!C116&lt;&gt;"",STEP!AD116,"")</f>
        <v>#N/A</v>
      </c>
      <c r="H116" s="407" t="e">
        <f>IF(AND(STEP!$G116="",$J$8&lt;&gt;"ON"),"",IF(月報!AX116&lt;&gt;"",月報!AX116,IF(STEP!G116&lt;&gt;"",STEP!G116,"")))</f>
        <v>#N/A</v>
      </c>
      <c r="I116" s="408">
        <f>IF(AND(STEP!$G116="",$J$8&lt;&gt;"ON"),"",IF(月報!AZ116&lt;&gt;"",月報!AZ116,IF(STEP!H116&lt;&gt;"",STEP!H116,"")))</f>
        <v>0.75</v>
      </c>
      <c r="J116" s="603">
        <f>IF(月報!BA116&lt;&gt;"",月報!BA116,0)*24</f>
        <v>8</v>
      </c>
      <c r="K116" s="603">
        <f>IF(STEP!X116&lt;&gt;"",STEP!X116,"")</f>
        <v>0.33333333333333331</v>
      </c>
      <c r="L116" s="603" t="str">
        <f>IF(STEP!Y116&lt;&gt;"",STEP!Y116,"")</f>
        <v/>
      </c>
      <c r="M116" s="603">
        <f>IF(STEP!Z116&lt;&gt;"",STEP!Z116,0)*24</f>
        <v>0</v>
      </c>
      <c r="N116" s="603" t="str">
        <f>IF(STEP!R116&lt;&gt;"",STEP!R116,"")</f>
        <v/>
      </c>
      <c r="O116" s="603" t="str">
        <f>IF(STEP!S116&lt;&gt;"",STEP!S116,"")</f>
        <v>自社作業</v>
      </c>
      <c r="P116" s="603">
        <f t="shared" si="16"/>
        <v>8</v>
      </c>
      <c r="Q116" s="603"/>
      <c r="R116" s="603" t="e">
        <f t="shared" si="20"/>
        <v>#N/A</v>
      </c>
      <c r="S116" s="605">
        <f t="shared" si="17"/>
        <v>8</v>
      </c>
      <c r="T116" s="610">
        <f t="shared" si="18"/>
        <v>0</v>
      </c>
    </row>
    <row r="117" spans="2:20">
      <c r="B117" s="517"/>
      <c r="C117" s="622">
        <f t="shared" si="19"/>
        <v>160488</v>
      </c>
      <c r="D117" s="409" t="str">
        <f>IF(STEP!D117&lt;&gt;"",STEP!D117,"")</f>
        <v>稲田　健志</v>
      </c>
      <c r="E117" s="410">
        <f>IF(STEP!E117&lt;&gt;"",STEP!E117,"")</f>
        <v>45419</v>
      </c>
      <c r="F117" s="409" t="str">
        <f>IF(STEP!F117&lt;&gt;"",STEP!F117,"")</f>
        <v>火</v>
      </c>
      <c r="G117" s="508" t="e">
        <f>IF(STEP!C117&lt;&gt;"",STEP!AD117,"")</f>
        <v>#N/A</v>
      </c>
      <c r="H117" s="407" t="e">
        <f>IF(AND(STEP!$G117="",$J$8&lt;&gt;"ON"),"",IF(月報!AX117&lt;&gt;"",月報!AX117,IF(STEP!G117&lt;&gt;"",STEP!G117,"")))</f>
        <v>#N/A</v>
      </c>
      <c r="I117" s="408">
        <f>IF(AND(STEP!$G117="",$J$8&lt;&gt;"ON"),"",IF(月報!AZ117&lt;&gt;"",月報!AZ117,IF(STEP!H117&lt;&gt;"",STEP!H117,"")))</f>
        <v>0.75</v>
      </c>
      <c r="J117" s="603">
        <f>IF(月報!BA117&lt;&gt;"",月報!BA117,0)*24</f>
        <v>8</v>
      </c>
      <c r="K117" s="603">
        <f>IF(STEP!X117&lt;&gt;"",STEP!X117,"")</f>
        <v>0.33333333333333331</v>
      </c>
      <c r="L117" s="603" t="str">
        <f>IF(STEP!Y117&lt;&gt;"",STEP!Y117,"")</f>
        <v/>
      </c>
      <c r="M117" s="603">
        <f>IF(STEP!Z117&lt;&gt;"",STEP!Z117,0)*24</f>
        <v>0</v>
      </c>
      <c r="N117" s="603" t="str">
        <f>IF(STEP!R117&lt;&gt;"",STEP!R117,"")</f>
        <v/>
      </c>
      <c r="O117" s="603" t="str">
        <f>IF(STEP!S117&lt;&gt;"",STEP!S117,"")</f>
        <v>自社作業</v>
      </c>
      <c r="P117" s="603">
        <f t="shared" si="16"/>
        <v>8</v>
      </c>
      <c r="Q117" s="603"/>
      <c r="R117" s="603" t="e">
        <f t="shared" si="20"/>
        <v>#N/A</v>
      </c>
      <c r="S117" s="605">
        <f t="shared" si="17"/>
        <v>8</v>
      </c>
      <c r="T117" s="610">
        <f t="shared" si="18"/>
        <v>0</v>
      </c>
    </row>
    <row r="118" spans="2:20">
      <c r="B118" s="517"/>
      <c r="C118" s="622">
        <f t="shared" si="19"/>
        <v>160488</v>
      </c>
      <c r="D118" s="409" t="str">
        <f>IF(STEP!D118&lt;&gt;"",STEP!D118,"")</f>
        <v>稲田　健志</v>
      </c>
      <c r="E118" s="410">
        <f>IF(STEP!E118&lt;&gt;"",STEP!E118,"")</f>
        <v>45420</v>
      </c>
      <c r="F118" s="409" t="str">
        <f>IF(STEP!F118&lt;&gt;"",STEP!F118,"")</f>
        <v>水</v>
      </c>
      <c r="G118" s="508" t="e">
        <f>IF(STEP!C118&lt;&gt;"",STEP!AD118,"")</f>
        <v>#N/A</v>
      </c>
      <c r="H118" s="407" t="e">
        <f>IF(AND(STEP!$G118="",$J$8&lt;&gt;"ON"),"",IF(月報!AX118&lt;&gt;"",月報!AX118,IF(STEP!G118&lt;&gt;"",STEP!G118,"")))</f>
        <v>#N/A</v>
      </c>
      <c r="I118" s="408">
        <f>IF(AND(STEP!$G118="",$J$8&lt;&gt;"ON"),"",IF(月報!AZ118&lt;&gt;"",月報!AZ118,IF(STEP!H118&lt;&gt;"",STEP!H118,"")))</f>
        <v>0.75</v>
      </c>
      <c r="J118" s="603">
        <f>IF(月報!BA118&lt;&gt;"",月報!BA118,0)*24</f>
        <v>8</v>
      </c>
      <c r="K118" s="603">
        <f>IF(STEP!X118&lt;&gt;"",STEP!X118,"")</f>
        <v>0.33333333333333331</v>
      </c>
      <c r="L118" s="603" t="str">
        <f>IF(STEP!Y118&lt;&gt;"",STEP!Y118,"")</f>
        <v/>
      </c>
      <c r="M118" s="603">
        <f>IF(STEP!Z118&lt;&gt;"",STEP!Z118,0)*24</f>
        <v>0</v>
      </c>
      <c r="N118" s="603" t="str">
        <f>IF(STEP!R118&lt;&gt;"",STEP!R118,"")</f>
        <v/>
      </c>
      <c r="O118" s="603" t="str">
        <f>IF(STEP!S118&lt;&gt;"",STEP!S118,"")</f>
        <v>自社作業</v>
      </c>
      <c r="P118" s="603">
        <f t="shared" si="16"/>
        <v>8</v>
      </c>
      <c r="Q118" s="603"/>
      <c r="R118" s="603" t="e">
        <f t="shared" si="20"/>
        <v>#N/A</v>
      </c>
      <c r="S118" s="605">
        <f t="shared" si="17"/>
        <v>8</v>
      </c>
      <c r="T118" s="610">
        <f t="shared" si="18"/>
        <v>0</v>
      </c>
    </row>
    <row r="119" spans="2:20">
      <c r="B119" s="517"/>
      <c r="C119" s="622">
        <f t="shared" si="19"/>
        <v>160488</v>
      </c>
      <c r="D119" s="409" t="str">
        <f>IF(STEP!D119&lt;&gt;"",STEP!D119,"")</f>
        <v>稲田　健志</v>
      </c>
      <c r="E119" s="410">
        <f>IF(STEP!E119&lt;&gt;"",STEP!E119,"")</f>
        <v>45421</v>
      </c>
      <c r="F119" s="409" t="str">
        <f>IF(STEP!F119&lt;&gt;"",STEP!F119,"")</f>
        <v>木</v>
      </c>
      <c r="G119" s="508" t="e">
        <f>IF(STEP!C119&lt;&gt;"",STEP!AD119,"")</f>
        <v>#N/A</v>
      </c>
      <c r="H119" s="407" t="e">
        <f>IF(AND(STEP!$G119="",$J$8&lt;&gt;"ON"),"",IF(月報!AX119&lt;&gt;"",月報!AX119,IF(STEP!G119&lt;&gt;"",STEP!G119,"")))</f>
        <v>#N/A</v>
      </c>
      <c r="I119" s="408">
        <f>IF(AND(STEP!$G119="",$J$8&lt;&gt;"ON"),"",IF(月報!AZ119&lt;&gt;"",月報!AZ119,IF(STEP!H119&lt;&gt;"",STEP!H119,"")))</f>
        <v>0.80208333333333326</v>
      </c>
      <c r="J119" s="603">
        <f>IF(月報!BA119&lt;&gt;"",月報!BA119,0)*24</f>
        <v>9.25</v>
      </c>
      <c r="K119" s="603">
        <f>IF(STEP!X119&lt;&gt;"",STEP!X119,"")</f>
        <v>0.33333333333333331</v>
      </c>
      <c r="L119" s="603">
        <f>IF(STEP!Y119&lt;&gt;"",STEP!Y119,"")</f>
        <v>5.2083333333333336E-2</v>
      </c>
      <c r="M119" s="603">
        <f>IF(STEP!Z119&lt;&gt;"",STEP!Z119,0)*24</f>
        <v>0</v>
      </c>
      <c r="N119" s="603" t="str">
        <f>IF(STEP!R119&lt;&gt;"",STEP!R119,"")</f>
        <v/>
      </c>
      <c r="O119" s="603" t="str">
        <f>IF(STEP!S119&lt;&gt;"",STEP!S119,"")</f>
        <v>自社作業</v>
      </c>
      <c r="P119" s="603">
        <f t="shared" si="16"/>
        <v>9.25</v>
      </c>
      <c r="Q119" s="603"/>
      <c r="R119" s="603" t="e">
        <f t="shared" si="20"/>
        <v>#N/A</v>
      </c>
      <c r="S119" s="605">
        <f t="shared" si="17"/>
        <v>9.25</v>
      </c>
      <c r="T119" s="610">
        <f t="shared" si="18"/>
        <v>0</v>
      </c>
    </row>
    <row r="120" spans="2:20">
      <c r="B120" s="517"/>
      <c r="C120" s="622">
        <f t="shared" si="19"/>
        <v>160488</v>
      </c>
      <c r="D120" s="409" t="str">
        <f>IF(STEP!D120&lt;&gt;"",STEP!D120,"")</f>
        <v>稲田　健志</v>
      </c>
      <c r="E120" s="410">
        <f>IF(STEP!E120&lt;&gt;"",STEP!E120,"")</f>
        <v>45422</v>
      </c>
      <c r="F120" s="409" t="str">
        <f>IF(STEP!F120&lt;&gt;"",STEP!F120,"")</f>
        <v>金</v>
      </c>
      <c r="G120" s="508" t="e">
        <f>IF(STEP!C120&lt;&gt;"",STEP!AD120,"")</f>
        <v>#N/A</v>
      </c>
      <c r="H120" s="407" t="e">
        <f>IF(AND(STEP!$G120="",$J$8&lt;&gt;"ON"),"",IF(月報!AX120&lt;&gt;"",月報!AX120,IF(STEP!G120&lt;&gt;"",STEP!G120,"")))</f>
        <v>#N/A</v>
      </c>
      <c r="I120" s="408">
        <f>IF(AND(STEP!$G120="",$J$8&lt;&gt;"ON"),"",IF(月報!AZ120&lt;&gt;"",月報!AZ120,IF(STEP!H120&lt;&gt;"",STEP!H120,"")))</f>
        <v>0.75</v>
      </c>
      <c r="J120" s="603">
        <f>IF(月報!BA120&lt;&gt;"",月報!BA120,0)*24</f>
        <v>8</v>
      </c>
      <c r="K120" s="603">
        <f>IF(STEP!X120&lt;&gt;"",STEP!X120,"")</f>
        <v>0.33333333333333331</v>
      </c>
      <c r="L120" s="603" t="str">
        <f>IF(STEP!Y120&lt;&gt;"",STEP!Y120,"")</f>
        <v/>
      </c>
      <c r="M120" s="603">
        <f>IF(STEP!Z120&lt;&gt;"",STEP!Z120,0)*24</f>
        <v>0</v>
      </c>
      <c r="N120" s="603" t="str">
        <f>IF(STEP!R120&lt;&gt;"",STEP!R120,"")</f>
        <v/>
      </c>
      <c r="O120" s="603" t="str">
        <f>IF(STEP!S120&lt;&gt;"",STEP!S120,"")</f>
        <v>自社作業</v>
      </c>
      <c r="P120" s="603">
        <f t="shared" si="16"/>
        <v>8</v>
      </c>
      <c r="Q120" s="603"/>
      <c r="R120" s="603" t="e">
        <f t="shared" si="20"/>
        <v>#N/A</v>
      </c>
      <c r="S120" s="605">
        <f t="shared" si="17"/>
        <v>8</v>
      </c>
      <c r="T120" s="610">
        <f t="shared" si="18"/>
        <v>0</v>
      </c>
    </row>
    <row r="121" spans="2:20">
      <c r="B121" s="517"/>
      <c r="C121" s="623">
        <f t="shared" si="19"/>
        <v>160488</v>
      </c>
      <c r="D121" s="411" t="str">
        <f>IF(STEP!D121&lt;&gt;"",STEP!D121,"")</f>
        <v>稲田　健志</v>
      </c>
      <c r="E121" s="412">
        <f>IF(STEP!E121&lt;&gt;"",STEP!E121,"")</f>
        <v>45423</v>
      </c>
      <c r="F121" s="411" t="str">
        <f>IF(STEP!F121&lt;&gt;"",STEP!F121,"")</f>
        <v>土</v>
      </c>
      <c r="G121" s="413" t="e">
        <f>IF(STEP!C121&lt;&gt;"",STEP!AD121,"")</f>
        <v>#N/A</v>
      </c>
      <c r="H121" s="413" t="str">
        <f>IF(AND(STEP!$G121="",$J$8&lt;&gt;"ON"),"",IF(月報!AX121&lt;&gt;"",月報!AX121,IF(STEP!G121&lt;&gt;"",STEP!G121,"")))</f>
        <v/>
      </c>
      <c r="I121" s="414" t="str">
        <f>IF(AND(STEP!$G121="",$J$8&lt;&gt;"ON"),"",IF(月報!AZ121&lt;&gt;"",月報!AZ121,IF(STEP!H121&lt;&gt;"",STEP!H121,"")))</f>
        <v/>
      </c>
      <c r="J121" s="604">
        <f>IF(月報!BA121&lt;&gt;"",月報!BA121,0)*24</f>
        <v>0</v>
      </c>
      <c r="K121" s="604" t="str">
        <f>IF(STEP!X121&lt;&gt;"",STEP!X121,"")</f>
        <v/>
      </c>
      <c r="L121" s="604" t="str">
        <f>IF(STEP!Y121&lt;&gt;"",STEP!Y121,"")</f>
        <v/>
      </c>
      <c r="M121" s="604">
        <f>IF(STEP!Z121&lt;&gt;"",STEP!Z121,0)*24</f>
        <v>0</v>
      </c>
      <c r="N121" s="604" t="str">
        <f>IF(STEP!R121&lt;&gt;"",STEP!R121,"")</f>
        <v/>
      </c>
      <c r="O121" s="604" t="str">
        <f>IF(STEP!S121&lt;&gt;"",STEP!S121,"")</f>
        <v/>
      </c>
      <c r="P121" s="604">
        <f t="shared" si="16"/>
        <v>0</v>
      </c>
      <c r="Q121" s="604"/>
      <c r="R121" s="604" t="e">
        <f t="shared" si="20"/>
        <v>#N/A</v>
      </c>
      <c r="S121" s="607">
        <f t="shared" si="17"/>
        <v>0</v>
      </c>
      <c r="T121" s="611">
        <f t="shared" si="18"/>
        <v>0</v>
      </c>
    </row>
    <row r="122" spans="2:20">
      <c r="B122" s="517"/>
      <c r="C122" s="624">
        <f t="shared" si="19"/>
        <v>160488</v>
      </c>
      <c r="D122" s="405" t="str">
        <f>IF(STEP!D122&lt;&gt;"",STEP!D122,"")</f>
        <v>稲田　健志</v>
      </c>
      <c r="E122" s="406">
        <f>IF(STEP!E122&lt;&gt;"",STEP!E122,"")</f>
        <v>45424</v>
      </c>
      <c r="F122" s="405" t="str">
        <f>IF(STEP!F122&lt;&gt;"",STEP!F122,"")</f>
        <v>日</v>
      </c>
      <c r="G122" s="407" t="e">
        <f>IF(STEP!C122&lt;&gt;"",STEP!AD122,"")</f>
        <v>#N/A</v>
      </c>
      <c r="H122" s="407" t="str">
        <f>IF(AND(STEP!$G122="",$J$8&lt;&gt;"ON"),"",IF(月報!AX122&lt;&gt;"",月報!AX122,IF(STEP!G122&lt;&gt;"",STEP!G122,"")))</f>
        <v/>
      </c>
      <c r="I122" s="408" t="str">
        <f>IF(AND(STEP!$G122="",$J$8&lt;&gt;"ON"),"",IF(月報!AZ122&lt;&gt;"",月報!AZ122,IF(STEP!H122&lt;&gt;"",STEP!H122,"")))</f>
        <v/>
      </c>
      <c r="J122" s="603">
        <f>IF(月報!BA122&lt;&gt;"",月報!BA122,0)*24</f>
        <v>0</v>
      </c>
      <c r="K122" s="603" t="str">
        <f>IF(STEP!X122&lt;&gt;"",STEP!X122,"")</f>
        <v/>
      </c>
      <c r="L122" s="603" t="str">
        <f>IF(STEP!Y122&lt;&gt;"",STEP!Y122,"")</f>
        <v/>
      </c>
      <c r="M122" s="603">
        <f>IF(STEP!Z122&lt;&gt;"",STEP!Z122,0)*24</f>
        <v>0</v>
      </c>
      <c r="N122" s="603" t="str">
        <f>IF(STEP!R122&lt;&gt;"",STEP!R122,"")</f>
        <v/>
      </c>
      <c r="O122" s="603" t="str">
        <f>IF(STEP!S122&lt;&gt;"",STEP!S122,"")</f>
        <v/>
      </c>
      <c r="P122" s="603">
        <f t="shared" si="16"/>
        <v>0</v>
      </c>
      <c r="Q122" s="603">
        <f>SUM(P122:P128)</f>
        <v>42.5</v>
      </c>
      <c r="R122" s="603" t="e">
        <f t="shared" si="20"/>
        <v>#N/A</v>
      </c>
      <c r="S122" s="606">
        <f t="shared" si="17"/>
        <v>0</v>
      </c>
      <c r="T122" s="610">
        <f t="shared" si="18"/>
        <v>0</v>
      </c>
    </row>
    <row r="123" spans="2:20">
      <c r="B123" s="517"/>
      <c r="C123" s="622">
        <f t="shared" si="19"/>
        <v>160488</v>
      </c>
      <c r="D123" s="409" t="str">
        <f>IF(STEP!D123&lt;&gt;"",STEP!D123,"")</f>
        <v>稲田　健志</v>
      </c>
      <c r="E123" s="410">
        <f>IF(STEP!E123&lt;&gt;"",STEP!E123,"")</f>
        <v>45425</v>
      </c>
      <c r="F123" s="409" t="str">
        <f>IF(STEP!F123&lt;&gt;"",STEP!F123,"")</f>
        <v>月</v>
      </c>
      <c r="G123" s="508" t="e">
        <f>IF(STEP!C123&lt;&gt;"",STEP!AD123,"")</f>
        <v>#N/A</v>
      </c>
      <c r="H123" s="407" t="e">
        <f>IF(AND(STEP!$G123="",$J$8&lt;&gt;"ON"),"",IF(月報!AX123&lt;&gt;"",月報!AX123,IF(STEP!G123&lt;&gt;"",STEP!G123,"")))</f>
        <v>#N/A</v>
      </c>
      <c r="I123" s="408">
        <f>IF(AND(STEP!$G123="",$J$8&lt;&gt;"ON"),"",IF(月報!AZ123&lt;&gt;"",月報!AZ123,IF(STEP!H123&lt;&gt;"",STEP!H123,"")))</f>
        <v>0.75</v>
      </c>
      <c r="J123" s="603">
        <f>IF(月報!BA123&lt;&gt;"",月報!BA123,0)*24</f>
        <v>8</v>
      </c>
      <c r="K123" s="603">
        <f>IF(STEP!X123&lt;&gt;"",STEP!X123,"")</f>
        <v>0.16666666666666666</v>
      </c>
      <c r="L123" s="603" t="str">
        <f>IF(STEP!Y123&lt;&gt;"",STEP!Y123,"")</f>
        <v/>
      </c>
      <c r="M123" s="603">
        <f>IF(STEP!Z123&lt;&gt;"",STEP!Z123,0)*24</f>
        <v>4</v>
      </c>
      <c r="N123" s="603" t="str">
        <f>IF(STEP!R123&lt;&gt;"",STEP!R123,"")</f>
        <v>有休（午前）</v>
      </c>
      <c r="O123" s="603" t="str">
        <f>IF(STEP!S123&lt;&gt;"",STEP!S123,"")</f>
        <v/>
      </c>
      <c r="P123" s="603">
        <f t="shared" si="16"/>
        <v>8</v>
      </c>
      <c r="Q123" s="603"/>
      <c r="R123" s="603" t="e">
        <f t="shared" si="20"/>
        <v>#N/A</v>
      </c>
      <c r="S123" s="605">
        <f t="shared" si="17"/>
        <v>4</v>
      </c>
      <c r="T123" s="610">
        <f t="shared" si="18"/>
        <v>0</v>
      </c>
    </row>
    <row r="124" spans="2:20">
      <c r="B124" s="517"/>
      <c r="C124" s="622">
        <f t="shared" si="19"/>
        <v>160488</v>
      </c>
      <c r="D124" s="409" t="str">
        <f>IF(STEP!D124&lt;&gt;"",STEP!D124,"")</f>
        <v>稲田　健志</v>
      </c>
      <c r="E124" s="410">
        <f>IF(STEP!E124&lt;&gt;"",STEP!E124,"")</f>
        <v>45426</v>
      </c>
      <c r="F124" s="409" t="str">
        <f>IF(STEP!F124&lt;&gt;"",STEP!F124,"")</f>
        <v>火</v>
      </c>
      <c r="G124" s="508" t="e">
        <f>IF(STEP!C124&lt;&gt;"",STEP!AD124,"")</f>
        <v>#N/A</v>
      </c>
      <c r="H124" s="407" t="e">
        <f>IF(AND(STEP!$G124="",$J$8&lt;&gt;"ON"),"",IF(月報!AX124&lt;&gt;"",月報!AX124,IF(STEP!G124&lt;&gt;"",STEP!G124,"")))</f>
        <v>#N/A</v>
      </c>
      <c r="I124" s="408">
        <f>IF(AND(STEP!$G124="",$J$8&lt;&gt;"ON"),"",IF(月報!AZ124&lt;&gt;"",月報!AZ124,IF(STEP!H124&lt;&gt;"",STEP!H124,"")))</f>
        <v>0.80555555555555547</v>
      </c>
      <c r="J124" s="603">
        <f>IF(月報!BA124&lt;&gt;"",月報!BA124,0)*24</f>
        <v>9.25</v>
      </c>
      <c r="K124" s="603">
        <f>IF(STEP!X124&lt;&gt;"",STEP!X124,"")</f>
        <v>0.33333333333333331</v>
      </c>
      <c r="L124" s="603">
        <f>IF(STEP!Y124&lt;&gt;"",STEP!Y124,"")</f>
        <v>5.2083333333333336E-2</v>
      </c>
      <c r="M124" s="603">
        <f>IF(STEP!Z124&lt;&gt;"",STEP!Z124,0)*24</f>
        <v>0</v>
      </c>
      <c r="N124" s="603" t="str">
        <f>IF(STEP!R124&lt;&gt;"",STEP!R124,"")</f>
        <v/>
      </c>
      <c r="O124" s="603" t="str">
        <f>IF(STEP!S124&lt;&gt;"",STEP!S124,"")</f>
        <v>自社作業</v>
      </c>
      <c r="P124" s="603">
        <f t="shared" si="16"/>
        <v>9.25</v>
      </c>
      <c r="Q124" s="603"/>
      <c r="R124" s="603" t="e">
        <f t="shared" si="20"/>
        <v>#N/A</v>
      </c>
      <c r="S124" s="605">
        <f t="shared" si="17"/>
        <v>9.25</v>
      </c>
      <c r="T124" s="610">
        <f t="shared" si="18"/>
        <v>0</v>
      </c>
    </row>
    <row r="125" spans="2:20">
      <c r="B125" s="517"/>
      <c r="C125" s="622">
        <f t="shared" si="19"/>
        <v>160488</v>
      </c>
      <c r="D125" s="409" t="str">
        <f>IF(STEP!D125&lt;&gt;"",STEP!D125,"")</f>
        <v>稲田　健志</v>
      </c>
      <c r="E125" s="410">
        <f>IF(STEP!E125&lt;&gt;"",STEP!E125,"")</f>
        <v>45427</v>
      </c>
      <c r="F125" s="409" t="str">
        <f>IF(STEP!F125&lt;&gt;"",STEP!F125,"")</f>
        <v>水</v>
      </c>
      <c r="G125" s="508" t="e">
        <f>IF(STEP!C125&lt;&gt;"",STEP!AD125,"")</f>
        <v>#N/A</v>
      </c>
      <c r="H125" s="407" t="e">
        <f>IF(AND(STEP!$G125="",$J$8&lt;&gt;"ON"),"",IF(月報!AX125&lt;&gt;"",月報!AX125,IF(STEP!G125&lt;&gt;"",STEP!G125,"")))</f>
        <v>#N/A</v>
      </c>
      <c r="I125" s="408">
        <f>IF(AND(STEP!$G125="",$J$8&lt;&gt;"ON"),"",IF(月報!AZ125&lt;&gt;"",月報!AZ125,IF(STEP!H125&lt;&gt;"",STEP!H125,"")))</f>
        <v>0.75</v>
      </c>
      <c r="J125" s="603">
        <f>IF(月報!BA125&lt;&gt;"",月報!BA125,0)*24</f>
        <v>8</v>
      </c>
      <c r="K125" s="603">
        <f>IF(STEP!X125&lt;&gt;"",STEP!X125,"")</f>
        <v>0.33333333333333331</v>
      </c>
      <c r="L125" s="603" t="str">
        <f>IF(STEP!Y125&lt;&gt;"",STEP!Y125,"")</f>
        <v/>
      </c>
      <c r="M125" s="603">
        <f>IF(STEP!Z125&lt;&gt;"",STEP!Z125,0)*24</f>
        <v>0</v>
      </c>
      <c r="N125" s="603" t="str">
        <f>IF(STEP!R125&lt;&gt;"",STEP!R125,"")</f>
        <v/>
      </c>
      <c r="O125" s="603" t="str">
        <f>IF(STEP!S125&lt;&gt;"",STEP!S125,"")</f>
        <v>自社作業</v>
      </c>
      <c r="P125" s="603">
        <f t="shared" si="16"/>
        <v>8</v>
      </c>
      <c r="Q125" s="603"/>
      <c r="R125" s="603" t="e">
        <f t="shared" si="20"/>
        <v>#N/A</v>
      </c>
      <c r="S125" s="605">
        <f t="shared" si="17"/>
        <v>8</v>
      </c>
      <c r="T125" s="610">
        <f t="shared" si="18"/>
        <v>0</v>
      </c>
    </row>
    <row r="126" spans="2:20">
      <c r="B126" s="517"/>
      <c r="C126" s="622">
        <f t="shared" si="19"/>
        <v>160488</v>
      </c>
      <c r="D126" s="409" t="str">
        <f>IF(STEP!D126&lt;&gt;"",STEP!D126,"")</f>
        <v>稲田　健志</v>
      </c>
      <c r="E126" s="410">
        <f>IF(STEP!E126&lt;&gt;"",STEP!E126,"")</f>
        <v>45428</v>
      </c>
      <c r="F126" s="409" t="str">
        <f>IF(STEP!F126&lt;&gt;"",STEP!F126,"")</f>
        <v>木</v>
      </c>
      <c r="G126" s="508" t="e">
        <f>IF(STEP!C126&lt;&gt;"",STEP!AD126,"")</f>
        <v>#N/A</v>
      </c>
      <c r="H126" s="407" t="e">
        <f>IF(AND(STEP!$G126="",$J$8&lt;&gt;"ON"),"",IF(月報!AX126&lt;&gt;"",月報!AX126,IF(STEP!G126&lt;&gt;"",STEP!G126,"")))</f>
        <v>#N/A</v>
      </c>
      <c r="I126" s="408">
        <f>IF(AND(STEP!$G126="",$J$8&lt;&gt;"ON"),"",IF(月報!AZ126&lt;&gt;"",月報!AZ126,IF(STEP!H126&lt;&gt;"",STEP!H126,"")))</f>
        <v>0.80208333333333326</v>
      </c>
      <c r="J126" s="603">
        <f>IF(月報!BA126&lt;&gt;"",月報!BA126,0)*24</f>
        <v>9.25</v>
      </c>
      <c r="K126" s="603">
        <f>IF(STEP!X126&lt;&gt;"",STEP!X126,"")</f>
        <v>0.33333333333333331</v>
      </c>
      <c r="L126" s="603">
        <f>IF(STEP!Y126&lt;&gt;"",STEP!Y126,"")</f>
        <v>5.2083333333333336E-2</v>
      </c>
      <c r="M126" s="603">
        <f>IF(STEP!Z126&lt;&gt;"",STEP!Z126,0)*24</f>
        <v>0</v>
      </c>
      <c r="N126" s="603" t="str">
        <f>IF(STEP!R126&lt;&gt;"",STEP!R126,"")</f>
        <v/>
      </c>
      <c r="O126" s="603" t="str">
        <f>IF(STEP!S126&lt;&gt;"",STEP!S126,"")</f>
        <v>自社作業</v>
      </c>
      <c r="P126" s="603">
        <f t="shared" si="16"/>
        <v>9.25</v>
      </c>
      <c r="Q126" s="603"/>
      <c r="R126" s="603" t="e">
        <f t="shared" si="20"/>
        <v>#N/A</v>
      </c>
      <c r="S126" s="605">
        <f t="shared" si="17"/>
        <v>9.25</v>
      </c>
      <c r="T126" s="610">
        <f t="shared" si="18"/>
        <v>0</v>
      </c>
    </row>
    <row r="127" spans="2:20">
      <c r="B127" s="517"/>
      <c r="C127" s="622">
        <f t="shared" si="19"/>
        <v>160488</v>
      </c>
      <c r="D127" s="409" t="str">
        <f>IF(STEP!D127&lt;&gt;"",STEP!D127,"")</f>
        <v>稲田　健志</v>
      </c>
      <c r="E127" s="410">
        <f>IF(STEP!E127&lt;&gt;"",STEP!E127,"")</f>
        <v>45429</v>
      </c>
      <c r="F127" s="409" t="str">
        <f>IF(STEP!F127&lt;&gt;"",STEP!F127,"")</f>
        <v>金</v>
      </c>
      <c r="G127" s="508" t="e">
        <f>IF(STEP!C127&lt;&gt;"",STEP!AD127,"")</f>
        <v>#N/A</v>
      </c>
      <c r="H127" s="407" t="e">
        <f>IF(AND(STEP!$G127="",$J$8&lt;&gt;"ON"),"",IF(月報!AX127&lt;&gt;"",月報!AX127,IF(STEP!G127&lt;&gt;"",STEP!G127,"")))</f>
        <v>#N/A</v>
      </c>
      <c r="I127" s="408">
        <f>IF(AND(STEP!$G127="",$J$8&lt;&gt;"ON"),"",IF(月報!AZ127&lt;&gt;"",月報!AZ127,IF(STEP!H127&lt;&gt;"",STEP!H127,"")))</f>
        <v>0</v>
      </c>
      <c r="J127" s="603">
        <f>IF(月報!BA127&lt;&gt;"",月報!BA127,0)*24</f>
        <v>8</v>
      </c>
      <c r="K127" s="603" t="str">
        <f>IF(STEP!X127&lt;&gt;"",STEP!X127,"")</f>
        <v/>
      </c>
      <c r="L127" s="603" t="str">
        <f>IF(STEP!Y127&lt;&gt;"",STEP!Y127,"")</f>
        <v/>
      </c>
      <c r="M127" s="603">
        <f>IF(STEP!Z127&lt;&gt;"",STEP!Z127,0)*24</f>
        <v>8</v>
      </c>
      <c r="N127" s="603" t="str">
        <f>IF(STEP!R127&lt;&gt;"",STEP!R127,"")</f>
        <v>有給休暇</v>
      </c>
      <c r="O127" s="603" t="str">
        <f>IF(STEP!S127&lt;&gt;"",STEP!S127,"")</f>
        <v/>
      </c>
      <c r="P127" s="603">
        <f t="shared" si="16"/>
        <v>8</v>
      </c>
      <c r="Q127" s="603"/>
      <c r="R127" s="603" t="e">
        <f t="shared" si="20"/>
        <v>#N/A</v>
      </c>
      <c r="S127" s="605">
        <f t="shared" si="17"/>
        <v>0</v>
      </c>
      <c r="T127" s="610">
        <f t="shared" si="18"/>
        <v>0</v>
      </c>
    </row>
    <row r="128" spans="2:20">
      <c r="B128" s="517"/>
      <c r="C128" s="623">
        <f t="shared" si="19"/>
        <v>160488</v>
      </c>
      <c r="D128" s="411" t="str">
        <f>IF(STEP!D128&lt;&gt;"",STEP!D128,"")</f>
        <v>稲田　健志</v>
      </c>
      <c r="E128" s="412">
        <f>IF(STEP!E128&lt;&gt;"",STEP!E128,"")</f>
        <v>45430</v>
      </c>
      <c r="F128" s="411" t="str">
        <f>IF(STEP!F128&lt;&gt;"",STEP!F128,"")</f>
        <v>土</v>
      </c>
      <c r="G128" s="413" t="e">
        <f>IF(STEP!C128&lt;&gt;"",STEP!AD128,"")</f>
        <v>#N/A</v>
      </c>
      <c r="H128" s="413" t="str">
        <f>IF(AND(STEP!$G128="",$J$8&lt;&gt;"ON"),"",IF(月報!AX128&lt;&gt;"",月報!AX128,IF(STEP!G128&lt;&gt;"",STEP!G128,"")))</f>
        <v/>
      </c>
      <c r="I128" s="414" t="str">
        <f>IF(AND(STEP!$G128="",$J$8&lt;&gt;"ON"),"",IF(月報!AZ128&lt;&gt;"",月報!AZ128,IF(STEP!H128&lt;&gt;"",STEP!H128,"")))</f>
        <v/>
      </c>
      <c r="J128" s="604">
        <f>IF(月報!BA128&lt;&gt;"",月報!BA128,0)*24</f>
        <v>0</v>
      </c>
      <c r="K128" s="604" t="str">
        <f>IF(STEP!X128&lt;&gt;"",STEP!X128,"")</f>
        <v/>
      </c>
      <c r="L128" s="604" t="str">
        <f>IF(STEP!Y128&lt;&gt;"",STEP!Y128,"")</f>
        <v/>
      </c>
      <c r="M128" s="604">
        <f>IF(STEP!Z128&lt;&gt;"",STEP!Z128,0)*24</f>
        <v>0</v>
      </c>
      <c r="N128" s="604" t="str">
        <f>IF(STEP!R128&lt;&gt;"",STEP!R128,"")</f>
        <v/>
      </c>
      <c r="O128" s="604" t="str">
        <f>IF(STEP!S128&lt;&gt;"",STEP!S128,"")</f>
        <v/>
      </c>
      <c r="P128" s="604">
        <f t="shared" si="16"/>
        <v>0</v>
      </c>
      <c r="Q128" s="604"/>
      <c r="R128" s="604" t="e">
        <f t="shared" si="20"/>
        <v>#N/A</v>
      </c>
      <c r="S128" s="607">
        <f t="shared" si="17"/>
        <v>0</v>
      </c>
      <c r="T128" s="611">
        <f t="shared" si="18"/>
        <v>0</v>
      </c>
    </row>
    <row r="129" spans="2:20">
      <c r="B129" s="517"/>
      <c r="C129" s="624">
        <f t="shared" si="19"/>
        <v>160488</v>
      </c>
      <c r="D129" s="405" t="str">
        <f>IF(STEP!D129&lt;&gt;"",STEP!D129,"")</f>
        <v>稲田　健志</v>
      </c>
      <c r="E129" s="406">
        <f>IF(STEP!E129&lt;&gt;"",STEP!E129,"")</f>
        <v>45431</v>
      </c>
      <c r="F129" s="405" t="str">
        <f>IF(STEP!F129&lt;&gt;"",STEP!F129,"")</f>
        <v>日</v>
      </c>
      <c r="G129" s="407" t="e">
        <f>IF(STEP!C129&lt;&gt;"",STEP!AD129,"")</f>
        <v>#N/A</v>
      </c>
      <c r="H129" s="407" t="str">
        <f>IF(AND(STEP!$G129="",$J$8&lt;&gt;"ON"),"",IF(月報!AX129&lt;&gt;"",月報!AX129,IF(STEP!G129&lt;&gt;"",STEP!G129,"")))</f>
        <v/>
      </c>
      <c r="I129" s="408" t="str">
        <f>IF(AND(STEP!$G129="",$J$8&lt;&gt;"ON"),"",IF(月報!AZ129&lt;&gt;"",月報!AZ129,IF(STEP!H129&lt;&gt;"",STEP!H129,"")))</f>
        <v/>
      </c>
      <c r="J129" s="603">
        <f>IF(月報!BA129&lt;&gt;"",月報!BA129,0)*24</f>
        <v>0</v>
      </c>
      <c r="K129" s="603" t="str">
        <f>IF(STEP!X129&lt;&gt;"",STEP!X129,"")</f>
        <v/>
      </c>
      <c r="L129" s="603" t="str">
        <f>IF(STEP!Y129&lt;&gt;"",STEP!Y129,"")</f>
        <v/>
      </c>
      <c r="M129" s="603">
        <f>IF(STEP!Z129&lt;&gt;"",STEP!Z129,0)*24</f>
        <v>0</v>
      </c>
      <c r="N129" s="603" t="str">
        <f>IF(STEP!R129&lt;&gt;"",STEP!R129,"")</f>
        <v/>
      </c>
      <c r="O129" s="603" t="str">
        <f>IF(STEP!S129&lt;&gt;"",STEP!S129,"")</f>
        <v/>
      </c>
      <c r="P129" s="603">
        <f t="shared" si="16"/>
        <v>0</v>
      </c>
      <c r="Q129" s="603">
        <f>SUM(P129:P135)</f>
        <v>0</v>
      </c>
      <c r="R129" s="603" t="e">
        <f t="shared" si="20"/>
        <v>#N/A</v>
      </c>
      <c r="S129" s="606">
        <f t="shared" si="17"/>
        <v>0</v>
      </c>
      <c r="T129" s="610">
        <f t="shared" si="18"/>
        <v>0</v>
      </c>
    </row>
    <row r="130" spans="2:20">
      <c r="B130" s="517"/>
      <c r="C130" s="622">
        <f t="shared" si="19"/>
        <v>160488</v>
      </c>
      <c r="D130" s="409" t="str">
        <f>IF(STEP!D130&lt;&gt;"",STEP!D130,"")</f>
        <v>稲田　健志</v>
      </c>
      <c r="E130" s="410">
        <f>IF(STEP!E130&lt;&gt;"",STEP!E130,"")</f>
        <v>45432</v>
      </c>
      <c r="F130" s="409" t="str">
        <f>IF(STEP!F130&lt;&gt;"",STEP!F130,"")</f>
        <v>月</v>
      </c>
      <c r="G130" s="508" t="e">
        <f>IF(STEP!C130&lt;&gt;"",STEP!AD130,"")</f>
        <v>#N/A</v>
      </c>
      <c r="H130" s="407" t="str">
        <f>IF(AND(STEP!$G130="",$J$8&lt;&gt;"ON"),"",IF(月報!AX130&lt;&gt;"",月報!AX130,IF(STEP!G130&lt;&gt;"",STEP!G130,"")))</f>
        <v/>
      </c>
      <c r="I130" s="408" t="str">
        <f>IF(AND(STEP!$G130="",$J$8&lt;&gt;"ON"),"",IF(月報!AZ130&lt;&gt;"",月報!AZ130,IF(STEP!H130&lt;&gt;"",STEP!H130,"")))</f>
        <v/>
      </c>
      <c r="J130" s="603">
        <f>IF(月報!BA130&lt;&gt;"",月報!BA130,0)*24</f>
        <v>0</v>
      </c>
      <c r="K130" s="603" t="str">
        <f>IF(STEP!X130&lt;&gt;"",STEP!X130,"")</f>
        <v/>
      </c>
      <c r="L130" s="603" t="str">
        <f>IF(STEP!Y130&lt;&gt;"",STEP!Y130,"")</f>
        <v/>
      </c>
      <c r="M130" s="603">
        <f>IF(STEP!Z130&lt;&gt;"",STEP!Z130,0)*24</f>
        <v>0</v>
      </c>
      <c r="N130" s="603" t="str">
        <f>IF(STEP!R130&lt;&gt;"",STEP!R130,"")</f>
        <v/>
      </c>
      <c r="O130" s="603" t="str">
        <f>IF(STEP!S130&lt;&gt;"",STEP!S130,"")</f>
        <v/>
      </c>
      <c r="P130" s="603">
        <f t="shared" si="16"/>
        <v>0</v>
      </c>
      <c r="Q130" s="603"/>
      <c r="R130" s="603" t="e">
        <f t="shared" si="20"/>
        <v>#N/A</v>
      </c>
      <c r="S130" s="605">
        <f t="shared" si="17"/>
        <v>0</v>
      </c>
      <c r="T130" s="610">
        <f t="shared" si="18"/>
        <v>0</v>
      </c>
    </row>
    <row r="131" spans="2:20">
      <c r="B131" s="517"/>
      <c r="C131" s="622">
        <f t="shared" si="19"/>
        <v>160488</v>
      </c>
      <c r="D131" s="409" t="str">
        <f>IF(STEP!D131&lt;&gt;"",STEP!D131,"")</f>
        <v/>
      </c>
      <c r="E131" s="410" t="str">
        <f>IF(STEP!E131&lt;&gt;"",STEP!E131,"")</f>
        <v/>
      </c>
      <c r="F131" s="409" t="str">
        <f>IF(STEP!F131&lt;&gt;"",STEP!F131,"")</f>
        <v/>
      </c>
      <c r="G131" s="508" t="str">
        <f>IF(STEP!C131&lt;&gt;"",STEP!AD131,"")</f>
        <v/>
      </c>
      <c r="H131" s="407" t="str">
        <f>IF(AND(STEP!$G131="",$J$8&lt;&gt;"ON"),"",IF(月報!AX131&lt;&gt;"",月報!AX131,IF(STEP!G131&lt;&gt;"",STEP!G131,"")))</f>
        <v/>
      </c>
      <c r="I131" s="408" t="str">
        <f>IF(AND(STEP!$G131="",$J$8&lt;&gt;"ON"),"",IF(月報!AZ131&lt;&gt;"",月報!AZ131,IF(STEP!H131&lt;&gt;"",STEP!H131,"")))</f>
        <v/>
      </c>
      <c r="J131" s="603">
        <f>IF(月報!BA131&lt;&gt;"",月報!BA131,0)*24</f>
        <v>0</v>
      </c>
      <c r="K131" s="603" t="str">
        <f>IF(STEP!X131&lt;&gt;"",STEP!X131,"")</f>
        <v/>
      </c>
      <c r="L131" s="603" t="str">
        <f>IF(STEP!Y131&lt;&gt;"",STEP!Y131,"")</f>
        <v/>
      </c>
      <c r="M131" s="603">
        <f>IF(STEP!Z131&lt;&gt;"",STEP!Z131,0)*24</f>
        <v>0</v>
      </c>
      <c r="N131" s="603" t="str">
        <f>IF(STEP!R131&lt;&gt;"",STEP!R131,"")</f>
        <v/>
      </c>
      <c r="O131" s="603" t="str">
        <f>IF(STEP!S131&lt;&gt;"",STEP!S131,"")</f>
        <v/>
      </c>
      <c r="P131" s="603">
        <f t="shared" ref="P131" si="21">IF(J131&lt;&gt;"",J131,"")</f>
        <v>0</v>
      </c>
      <c r="Q131" s="603"/>
      <c r="R131" s="603" t="e">
        <f t="shared" si="20"/>
        <v>#N/A</v>
      </c>
      <c r="S131" s="605">
        <f t="shared" ref="S131" si="22">(IF(K131&lt;&gt;"",K131,0)+IF(L131&lt;&gt;"",L131,0))*24</f>
        <v>0</v>
      </c>
      <c r="T131" s="610">
        <f t="shared" ref="T131" si="23">J131-(M131+S131)</f>
        <v>0</v>
      </c>
    </row>
    <row r="132" spans="2:20">
      <c r="B132" s="517"/>
      <c r="C132" s="622" t="str">
        <f>IF(STEP!C132&lt;&gt;"",STEP!C132,"")</f>
        <v/>
      </c>
      <c r="D132" s="409" t="str">
        <f>IF(STEP!D132&lt;&gt;"",STEP!D132,"")</f>
        <v/>
      </c>
      <c r="E132" s="410" t="str">
        <f>IF(STEP!E132&lt;&gt;"",STEP!E132,"")</f>
        <v/>
      </c>
      <c r="F132" s="409" t="str">
        <f>IF(STEP!F132&lt;&gt;"",STEP!F132,"")</f>
        <v/>
      </c>
      <c r="G132" s="508" t="str">
        <f>IF(STEP!C132&lt;&gt;"",STEP!AD132,"")</f>
        <v/>
      </c>
      <c r="H132" s="407" t="str">
        <f>IF(AND(STEP!$G132="",$J$8&lt;&gt;"ON"),"",IF(月報!AX132&lt;&gt;"",月報!AX132,IF(STEP!G132&lt;&gt;"",STEP!G132,"")))</f>
        <v/>
      </c>
      <c r="I132" s="408" t="str">
        <f>IF(AND(STEP!$G132="",$J$8&lt;&gt;"ON"),"",IF(月報!AZ132&lt;&gt;"",月報!AZ132,IF(STEP!H132&lt;&gt;"",STEP!H132,"")))</f>
        <v/>
      </c>
      <c r="J132" s="408" t="str">
        <f>IF(AND(STEP!$G132="",$J$8&lt;&gt;"ON"),"",IF(月報!BA132&lt;&gt;"",月報!BA132,IF(STEP!J132&lt;&gt;"",STEP!J132/24,"")))</f>
        <v/>
      </c>
      <c r="K132" s="408" t="str">
        <f>IF(STEP!X132&lt;&gt;"",STEP!X132,"")</f>
        <v/>
      </c>
      <c r="L132" s="408" t="str">
        <f>IF(STEP!Y132&lt;&gt;"",STEP!Y132,"")</f>
        <v/>
      </c>
      <c r="M132" s="408" t="str">
        <f>IF(STEP!Z132&lt;&gt;"",STEP!Z132,"")</f>
        <v/>
      </c>
      <c r="N132" s="408" t="str">
        <f>IF(STEP!R132&lt;&gt;"",STEP!R132,"")</f>
        <v/>
      </c>
      <c r="O132" s="408" t="str">
        <f>IF(STEP!S132&lt;&gt;"",STEP!S132,"")</f>
        <v/>
      </c>
      <c r="P132" s="408" t="str">
        <f t="shared" si="16"/>
        <v/>
      </c>
      <c r="Q132" s="408"/>
      <c r="R132" s="408" t="e">
        <f t="shared" si="20"/>
        <v>#N/A</v>
      </c>
      <c r="S132" s="608"/>
      <c r="T132" s="610"/>
    </row>
    <row r="133" spans="2:20">
      <c r="B133" s="517"/>
      <c r="C133" s="622" t="str">
        <f>IF(STEP!C133&lt;&gt;"",STEP!C133,"")</f>
        <v/>
      </c>
      <c r="D133" s="409" t="str">
        <f>IF(STEP!D133&lt;&gt;"",STEP!D133,"")</f>
        <v/>
      </c>
      <c r="E133" s="410" t="str">
        <f>IF(STEP!E133&lt;&gt;"",STEP!E133,"")</f>
        <v/>
      </c>
      <c r="F133" s="409" t="str">
        <f>IF(STEP!F133&lt;&gt;"",STEP!F133,"")</f>
        <v/>
      </c>
      <c r="G133" s="508" t="str">
        <f>IF(STEP!C133&lt;&gt;"",STEP!AD133,"")</f>
        <v/>
      </c>
      <c r="H133" s="407" t="str">
        <f>IF(AND(STEP!$G133="",$J$8&lt;&gt;"ON"),"",IF(月報!AX133&lt;&gt;"",月報!AX133,IF(STEP!G133&lt;&gt;"",STEP!G133,"")))</f>
        <v/>
      </c>
      <c r="I133" s="408" t="str">
        <f>IF(AND(STEP!$G133="",$J$8&lt;&gt;"ON"),"",IF(月報!AZ133&lt;&gt;"",月報!AZ133,IF(STEP!H133&lt;&gt;"",STEP!H133,"")))</f>
        <v/>
      </c>
      <c r="J133" s="408" t="str">
        <f>IF(AND(STEP!$G133="",$J$8&lt;&gt;"ON"),"",IF(月報!BA133&lt;&gt;"",月報!BA133,IF(STEP!J133&lt;&gt;"",STEP!J133/24,"")))</f>
        <v/>
      </c>
      <c r="K133" s="408" t="str">
        <f>IF(STEP!X133&lt;&gt;"",STEP!X133,"")</f>
        <v/>
      </c>
      <c r="L133" s="408" t="str">
        <f>IF(STEP!Y133&lt;&gt;"",STEP!Y133,"")</f>
        <v/>
      </c>
      <c r="M133" s="408" t="str">
        <f>IF(STEP!Z133&lt;&gt;"",STEP!Z133,"")</f>
        <v/>
      </c>
      <c r="N133" s="408" t="str">
        <f>IF(STEP!R133&lt;&gt;"",STEP!R133,"")</f>
        <v/>
      </c>
      <c r="O133" s="408" t="str">
        <f>IF(STEP!S133&lt;&gt;"",STEP!S133,"")</f>
        <v/>
      </c>
      <c r="P133" s="408" t="str">
        <f t="shared" si="16"/>
        <v/>
      </c>
      <c r="Q133" s="408"/>
      <c r="R133" s="408" t="e">
        <f t="shared" si="20"/>
        <v>#N/A</v>
      </c>
      <c r="S133" s="608"/>
      <c r="T133" s="610"/>
    </row>
    <row r="134" spans="2:20">
      <c r="B134" s="517"/>
      <c r="C134" s="622" t="str">
        <f>IF(STEP!C134&lt;&gt;"",STEP!C134,"")</f>
        <v/>
      </c>
      <c r="D134" s="409" t="str">
        <f>IF(STEP!D134&lt;&gt;"",STEP!D134,"")</f>
        <v/>
      </c>
      <c r="E134" s="410" t="str">
        <f>IF(STEP!E134&lt;&gt;"",STEP!E134,"")</f>
        <v/>
      </c>
      <c r="F134" s="409" t="str">
        <f>IF(STEP!F134&lt;&gt;"",STEP!F134,"")</f>
        <v/>
      </c>
      <c r="G134" s="508" t="str">
        <f>IF(STEP!C134&lt;&gt;"",STEP!AD134,"")</f>
        <v/>
      </c>
      <c r="H134" s="407" t="str">
        <f>IF(AND(STEP!$G134="",$J$8&lt;&gt;"ON"),"",IF(月報!AX134&lt;&gt;"",月報!AX134,IF(STEP!G134&lt;&gt;"",STEP!G134,"")))</f>
        <v/>
      </c>
      <c r="I134" s="408" t="str">
        <f>IF(AND(STEP!$G134="",$J$8&lt;&gt;"ON"),"",IF(月報!AZ134&lt;&gt;"",月報!AZ134,IF(STEP!H134&lt;&gt;"",STEP!H134,"")))</f>
        <v/>
      </c>
      <c r="J134" s="408" t="str">
        <f>IF(AND(STEP!$G134="",$J$8&lt;&gt;"ON"),"",IF(月報!BA134&lt;&gt;"",月報!BA134,IF(STEP!J134&lt;&gt;"",STEP!J134/24,"")))</f>
        <v/>
      </c>
      <c r="K134" s="408" t="str">
        <f>IF(STEP!X134&lt;&gt;"",STEP!X134,"")</f>
        <v/>
      </c>
      <c r="L134" s="408" t="str">
        <f>IF(STEP!Y134&lt;&gt;"",STEP!Y134,"")</f>
        <v/>
      </c>
      <c r="M134" s="408" t="str">
        <f>IF(STEP!Z134&lt;&gt;"",STEP!Z134,"")</f>
        <v/>
      </c>
      <c r="N134" s="408" t="str">
        <f>IF(STEP!R134&lt;&gt;"",STEP!R134,"")</f>
        <v/>
      </c>
      <c r="O134" s="408" t="str">
        <f>IF(STEP!S134&lt;&gt;"",STEP!S134,"")</f>
        <v/>
      </c>
      <c r="P134" s="408" t="str">
        <f t="shared" si="16"/>
        <v/>
      </c>
      <c r="Q134" s="408"/>
      <c r="R134" s="408" t="e">
        <f t="shared" si="20"/>
        <v>#N/A</v>
      </c>
      <c r="S134" s="608"/>
      <c r="T134" s="610"/>
    </row>
    <row r="135" spans="2:20" ht="13.8" thickBot="1">
      <c r="B135" s="518"/>
      <c r="C135" s="625" t="str">
        <f>IF(STEP!C135&lt;&gt;"",STEP!C135,"")</f>
        <v/>
      </c>
      <c r="D135" s="415" t="str">
        <f>IF(STEP!D135&lt;&gt;"",STEP!D135,"")</f>
        <v/>
      </c>
      <c r="E135" s="416" t="str">
        <f>IF(STEP!E135&lt;&gt;"",STEP!E135,"")</f>
        <v/>
      </c>
      <c r="F135" s="415" t="str">
        <f>IF(STEP!F135&lt;&gt;"",STEP!F135,"")</f>
        <v/>
      </c>
      <c r="G135" s="417" t="str">
        <f>IF(STEP!C135&lt;&gt;"",STEP!AD135,"")</f>
        <v/>
      </c>
      <c r="H135" s="417" t="str">
        <f>IF(AND(STEP!$G135="",$J$8&lt;&gt;"ON"),"",IF(月報!AX135&lt;&gt;"",月報!AX135,IF(STEP!G135&lt;&gt;"",STEP!G135,"")))</f>
        <v/>
      </c>
      <c r="I135" s="418" t="str">
        <f>IF(AND(STEP!$G135="",$J$8&lt;&gt;"ON"),"",IF(月報!AZ135&lt;&gt;"",月報!AZ135,IF(STEP!H135&lt;&gt;"",STEP!H135,"")))</f>
        <v/>
      </c>
      <c r="J135" s="418" t="str">
        <f>IF(AND(STEP!$G135="",$J$8&lt;&gt;"ON"),"",IF(月報!BA135&lt;&gt;"",月報!BA135,IF(STEP!J135&lt;&gt;"",STEP!J135/24,"")))</f>
        <v/>
      </c>
      <c r="K135" s="418" t="str">
        <f>IF(STEP!X135&lt;&gt;"",STEP!X135,"")</f>
        <v/>
      </c>
      <c r="L135" s="418" t="str">
        <f>IF(STEP!Y135&lt;&gt;"",STEP!Y135,"")</f>
        <v/>
      </c>
      <c r="M135" s="418" t="str">
        <f>IF(STEP!Z135&lt;&gt;"",STEP!Z135,"")</f>
        <v/>
      </c>
      <c r="N135" s="418" t="str">
        <f>IF(STEP!R135&lt;&gt;"",STEP!R135,"")</f>
        <v/>
      </c>
      <c r="O135" s="418" t="str">
        <f>IF(STEP!S135&lt;&gt;"",STEP!S135,"")</f>
        <v/>
      </c>
      <c r="P135" s="418" t="str">
        <f t="shared" si="16"/>
        <v/>
      </c>
      <c r="Q135" s="418"/>
      <c r="R135" s="418" t="e">
        <f t="shared" si="20"/>
        <v>#N/A</v>
      </c>
      <c r="S135" s="609"/>
      <c r="T135" s="612"/>
    </row>
    <row r="136" spans="2:20">
      <c r="B136" s="516" t="s">
        <v>416</v>
      </c>
      <c r="C136" s="626"/>
      <c r="D136" s="324"/>
      <c r="E136" s="325"/>
      <c r="F136" s="578" t="s">
        <v>465</v>
      </c>
      <c r="G136" s="320"/>
      <c r="H136" s="320"/>
      <c r="I136" s="326"/>
      <c r="J136" s="326"/>
      <c r="K136" s="326"/>
      <c r="L136" s="326"/>
      <c r="M136" s="326"/>
      <c r="N136" s="326"/>
      <c r="O136" s="326"/>
      <c r="P136" s="326"/>
      <c r="Q136" s="326"/>
      <c r="R136" s="326"/>
      <c r="S136" s="326"/>
      <c r="T136" s="326"/>
    </row>
    <row r="137" spans="2:20">
      <c r="B137" s="516"/>
      <c r="C137" s="626"/>
      <c r="D137" s="324"/>
      <c r="E137" s="325"/>
      <c r="F137" s="324"/>
      <c r="G137" s="320"/>
      <c r="H137" s="320"/>
      <c r="I137" s="326"/>
      <c r="J137" s="326"/>
      <c r="K137" s="326"/>
      <c r="L137" s="326"/>
      <c r="M137" s="326"/>
      <c r="N137" s="326"/>
      <c r="O137" s="326"/>
      <c r="P137" s="326"/>
      <c r="Q137" s="326"/>
      <c r="R137" s="326"/>
      <c r="S137" s="326"/>
      <c r="T137" s="326"/>
    </row>
    <row r="138" spans="2:20">
      <c r="B138" s="516"/>
      <c r="C138" s="626"/>
      <c r="D138" s="324"/>
      <c r="E138" s="325"/>
      <c r="F138" s="324"/>
      <c r="G138" s="320"/>
      <c r="H138" s="320"/>
      <c r="I138" s="326"/>
      <c r="J138" s="326"/>
      <c r="K138" s="326"/>
      <c r="L138" s="326"/>
      <c r="M138" s="326"/>
      <c r="N138" s="326"/>
      <c r="O138" s="326"/>
      <c r="P138" s="326"/>
      <c r="Q138" s="326"/>
      <c r="R138" s="326"/>
      <c r="S138" s="326"/>
      <c r="T138" s="326"/>
    </row>
    <row r="139" spans="2:20">
      <c r="B139" s="516"/>
      <c r="C139" s="626"/>
      <c r="D139" s="324"/>
      <c r="E139" s="325"/>
      <c r="F139" s="324"/>
      <c r="G139" s="320"/>
      <c r="H139" s="320"/>
      <c r="I139" s="326"/>
      <c r="J139" s="326"/>
      <c r="K139" s="326"/>
      <c r="L139" s="326"/>
      <c r="M139" s="326"/>
      <c r="N139" s="326"/>
      <c r="O139" s="326"/>
      <c r="P139" s="326"/>
      <c r="Q139" s="326"/>
      <c r="R139" s="326"/>
      <c r="S139" s="326"/>
      <c r="T139" s="326"/>
    </row>
    <row r="140" spans="2:20">
      <c r="B140" s="516"/>
      <c r="C140" s="626"/>
      <c r="D140" s="324"/>
      <c r="E140" s="325"/>
      <c r="F140" s="324"/>
      <c r="G140" s="320"/>
      <c r="H140" s="320"/>
      <c r="I140" s="326"/>
      <c r="J140" s="326"/>
      <c r="K140" s="326"/>
      <c r="L140" s="326"/>
      <c r="M140" s="326"/>
      <c r="N140" s="326"/>
      <c r="O140" s="326"/>
      <c r="P140" s="326"/>
      <c r="Q140" s="326"/>
      <c r="R140" s="326"/>
      <c r="S140" s="326"/>
      <c r="T140" s="326"/>
    </row>
    <row r="141" spans="2:20">
      <c r="B141" s="516"/>
      <c r="C141" s="626"/>
      <c r="D141" s="324"/>
      <c r="E141" s="325"/>
      <c r="F141" s="324"/>
      <c r="G141" s="320"/>
      <c r="H141" s="320"/>
      <c r="I141" s="326"/>
      <c r="J141" s="326"/>
      <c r="K141" s="326"/>
      <c r="L141" s="326"/>
      <c r="M141" s="326"/>
      <c r="N141" s="326"/>
      <c r="O141" s="326"/>
      <c r="P141" s="326"/>
      <c r="Q141" s="326"/>
      <c r="R141" s="326"/>
      <c r="S141" s="326"/>
      <c r="T141" s="326"/>
    </row>
    <row r="142" spans="2:20">
      <c r="B142" s="516"/>
      <c r="C142" s="626"/>
      <c r="D142" s="324"/>
      <c r="E142" s="325"/>
      <c r="F142" s="324"/>
      <c r="G142" s="320"/>
      <c r="H142" s="320"/>
      <c r="I142" s="326"/>
      <c r="J142" s="326"/>
      <c r="K142" s="326"/>
      <c r="L142" s="326"/>
      <c r="M142" s="326"/>
      <c r="N142" s="326"/>
      <c r="O142" s="326"/>
      <c r="P142" s="326"/>
      <c r="Q142" s="326"/>
      <c r="R142" s="326"/>
      <c r="S142" s="326"/>
      <c r="T142" s="326"/>
    </row>
    <row r="143" spans="2:20">
      <c r="B143" s="516"/>
      <c r="C143" s="626"/>
      <c r="D143" s="324"/>
      <c r="E143" s="325"/>
      <c r="F143" s="324"/>
      <c r="G143" s="320"/>
      <c r="H143" s="320"/>
      <c r="I143" s="326"/>
      <c r="J143" s="326"/>
      <c r="K143" s="326"/>
      <c r="L143" s="326"/>
      <c r="M143" s="326"/>
      <c r="N143" s="326"/>
      <c r="O143" s="326"/>
      <c r="P143" s="326"/>
      <c r="Q143" s="326"/>
      <c r="R143" s="326"/>
      <c r="S143" s="326"/>
      <c r="T143" s="326"/>
    </row>
    <row r="144" spans="2:20">
      <c r="B144" s="516"/>
      <c r="C144" s="626"/>
      <c r="D144" s="324"/>
      <c r="E144" s="325"/>
      <c r="F144" s="324"/>
      <c r="G144" s="320"/>
      <c r="H144" s="320"/>
      <c r="I144" s="326"/>
      <c r="J144" s="326"/>
      <c r="K144" s="326"/>
      <c r="L144" s="326"/>
      <c r="M144" s="326"/>
      <c r="N144" s="326"/>
      <c r="O144" s="326"/>
      <c r="P144" s="326"/>
      <c r="Q144" s="326"/>
      <c r="R144" s="326"/>
      <c r="S144" s="326"/>
      <c r="T144" s="326"/>
    </row>
    <row r="145" spans="2:20" ht="13.8" thickBot="1">
      <c r="B145" s="519"/>
      <c r="C145" s="627"/>
      <c r="D145" s="330"/>
      <c r="E145" s="331"/>
      <c r="F145" s="330"/>
      <c r="G145" s="322"/>
      <c r="H145" s="322"/>
      <c r="I145" s="332"/>
      <c r="J145" s="332"/>
      <c r="K145" s="332"/>
      <c r="L145" s="332"/>
      <c r="M145" s="332"/>
      <c r="N145" s="332"/>
      <c r="O145" s="332"/>
      <c r="P145" s="332"/>
      <c r="Q145" s="332"/>
      <c r="R145" s="332"/>
      <c r="S145" s="332"/>
      <c r="T145" s="332"/>
    </row>
    <row r="146" spans="2:20">
      <c r="B146" s="522">
        <f>B101+1</f>
        <v>4</v>
      </c>
      <c r="C146" s="403">
        <f>IF(STEP!C146&lt;&gt;"",STEP!C146,"")</f>
        <v>220688</v>
      </c>
      <c r="D146" s="405" t="str">
        <f>IF(STEP!D146&lt;&gt;"",STEP!D146,"")</f>
        <v>佐藤　弘幸</v>
      </c>
      <c r="E146" s="406">
        <f>IF(STEP!E146&lt;&gt;"",STEP!E146,"")</f>
        <v>45403</v>
      </c>
      <c r="F146" s="405" t="str">
        <f>IF(STEP!F146&lt;&gt;"",STEP!F146,"")</f>
        <v>日</v>
      </c>
      <c r="G146" s="407" t="e">
        <f>IF(STEP!C146&lt;&gt;"",STEP!AD146,"")</f>
        <v>#N/A</v>
      </c>
      <c r="H146" s="407" t="str">
        <f>IF(AND(STEP!$G146="",$J$8&lt;&gt;"ON"),"",IF(月報!AX146&lt;&gt;"",月報!AX146,IF(STEP!G146&lt;&gt;"",STEP!G146,"")))</f>
        <v/>
      </c>
      <c r="I146" s="408" t="str">
        <f>IF(AND(STEP!$G146="",$J$8&lt;&gt;"ON"),"",IF(月報!AZ146&lt;&gt;"",月報!AZ146,IF(STEP!H146&lt;&gt;"",STEP!H146,"")))</f>
        <v/>
      </c>
      <c r="J146" s="603">
        <f>IF(月報!BA146&lt;&gt;"",月報!BA146,0)*24</f>
        <v>0</v>
      </c>
      <c r="K146" s="603" t="str">
        <f>IF(STEP!X146&lt;&gt;"",STEP!X146,"")</f>
        <v/>
      </c>
      <c r="L146" s="603" t="str">
        <f>IF(STEP!Y146&lt;&gt;"",STEP!Y146,"")</f>
        <v/>
      </c>
      <c r="M146" s="603">
        <f>IF(STEP!Z146&lt;&gt;"",STEP!Z146,0)*24</f>
        <v>0</v>
      </c>
      <c r="N146" s="603" t="str">
        <f>IF(STEP!R146&lt;&gt;"",STEP!R146,"")</f>
        <v/>
      </c>
      <c r="O146" s="603" t="str">
        <f>IF(STEP!S146&lt;&gt;"",STEP!S146,"")</f>
        <v/>
      </c>
      <c r="P146" s="603">
        <f t="shared" ref="P146:P180" si="24">IF(J146&lt;&gt;"",J146,"")</f>
        <v>0</v>
      </c>
      <c r="Q146" s="603">
        <f>SUM(P146:P152)</f>
        <v>44.833333333333329</v>
      </c>
      <c r="R146" s="603" t="e">
        <f>IF(C146&lt;&gt;"",VLOOKUP(C146,設定シート!$D$10:$L$109,9,FALSE),"")</f>
        <v>#N/A</v>
      </c>
      <c r="S146" s="613">
        <f>(IF(K146&lt;&gt;"",K146,0)+IF(L146&lt;&gt;"",L146,0))*24</f>
        <v>0</v>
      </c>
      <c r="T146" s="610">
        <f>J146-(M146+S146)</f>
        <v>0</v>
      </c>
    </row>
    <row r="147" spans="2:20">
      <c r="B147" s="517"/>
      <c r="C147" s="621">
        <f>C146</f>
        <v>220688</v>
      </c>
      <c r="D147" s="409" t="str">
        <f>IF(STEP!D147&lt;&gt;"",STEP!D147,"")</f>
        <v>佐藤　弘幸</v>
      </c>
      <c r="E147" s="410">
        <f>IF(STEP!E147&lt;&gt;"",STEP!E147,"")</f>
        <v>45404</v>
      </c>
      <c r="F147" s="409" t="str">
        <f>IF(STEP!F147&lt;&gt;"",STEP!F147,"")</f>
        <v>月</v>
      </c>
      <c r="G147" s="508" t="e">
        <f>IF(STEP!C147&lt;&gt;"",STEP!AD147,"")</f>
        <v>#N/A</v>
      </c>
      <c r="H147" s="407">
        <f>IF(AND(STEP!$G147="",$J$8&lt;&gt;"ON"),"",IF(月報!AX147&lt;&gt;"",月報!AX147,IF(STEP!G147&lt;&gt;"",STEP!G147,"")))</f>
        <v>0.36458333333333331</v>
      </c>
      <c r="I147" s="408">
        <f>IF(AND(STEP!$G147="",$J$8&lt;&gt;"ON"),"",IF(月報!AZ147&lt;&gt;"",月報!AZ147,IF(STEP!H147&lt;&gt;"",STEP!H147,"")))</f>
        <v>0.80902777777777768</v>
      </c>
      <c r="J147" s="603">
        <f>IF(月報!BA147&lt;&gt;"",月報!BA147,0)*24</f>
        <v>9.6666666666666661</v>
      </c>
      <c r="K147" s="603">
        <f>IF(STEP!X147&lt;&gt;"",STEP!X147,"")</f>
        <v>0.33333333333333331</v>
      </c>
      <c r="L147" s="603">
        <f>IF(STEP!Y147&lt;&gt;"",STEP!Y147,"")</f>
        <v>6.25E-2</v>
      </c>
      <c r="M147" s="603">
        <f>IF(STEP!Z147&lt;&gt;"",STEP!Z147,0)*24</f>
        <v>0</v>
      </c>
      <c r="N147" s="603" t="str">
        <f>IF(STEP!R147&lt;&gt;"",STEP!R147,"")</f>
        <v/>
      </c>
      <c r="O147" s="603" t="str">
        <f>IF(STEP!S147&lt;&gt;"",STEP!S147,"")</f>
        <v>自社作業</v>
      </c>
      <c r="P147" s="603">
        <f t="shared" si="24"/>
        <v>9.6666666666666661</v>
      </c>
      <c r="Q147" s="603"/>
      <c r="R147" s="603" t="e">
        <f>R146</f>
        <v>#N/A</v>
      </c>
      <c r="S147" s="605">
        <f t="shared" ref="S147:S175" si="25">(IF(K147&lt;&gt;"",K147,0)+IF(L147&lt;&gt;"",L147,0))*24</f>
        <v>9.5</v>
      </c>
      <c r="T147" s="610">
        <f t="shared" ref="T147:T175" si="26">J147-(M147+S147)</f>
        <v>0.16666666666666607</v>
      </c>
    </row>
    <row r="148" spans="2:20">
      <c r="B148" s="517"/>
      <c r="C148" s="622">
        <f t="shared" ref="C148:C176" si="27">C147</f>
        <v>220688</v>
      </c>
      <c r="D148" s="409" t="str">
        <f>IF(STEP!D148&lt;&gt;"",STEP!D148,"")</f>
        <v>佐藤　弘幸</v>
      </c>
      <c r="E148" s="410">
        <f>IF(STEP!E148&lt;&gt;"",STEP!E148,"")</f>
        <v>45405</v>
      </c>
      <c r="F148" s="409" t="str">
        <f>IF(STEP!F148&lt;&gt;"",STEP!F148,"")</f>
        <v>火</v>
      </c>
      <c r="G148" s="508" t="e">
        <f>IF(STEP!C148&lt;&gt;"",STEP!AD148,"")</f>
        <v>#N/A</v>
      </c>
      <c r="H148" s="407">
        <f>IF(AND(STEP!$G148="",$J$8&lt;&gt;"ON"),"",IF(月報!AX148&lt;&gt;"",月報!AX148,IF(STEP!G148&lt;&gt;"",STEP!G148,"")))</f>
        <v>0.36458333333333331</v>
      </c>
      <c r="I148" s="408">
        <f>IF(AND(STEP!$G148="",$J$8&lt;&gt;"ON"),"",IF(月報!AZ148&lt;&gt;"",月報!AZ148,IF(STEP!H148&lt;&gt;"",STEP!H148,"")))</f>
        <v>0.82291666666666663</v>
      </c>
      <c r="J148" s="603">
        <f>IF(月報!BA148&lt;&gt;"",月報!BA148,0)*24</f>
        <v>10</v>
      </c>
      <c r="K148" s="603">
        <f>IF(STEP!X148&lt;&gt;"",STEP!X148,"")</f>
        <v>0.33333333333333331</v>
      </c>
      <c r="L148" s="603">
        <f>IF(STEP!Y148&lt;&gt;"",STEP!Y148,"")</f>
        <v>8.3333333333333329E-2</v>
      </c>
      <c r="M148" s="603">
        <f>IF(STEP!Z148&lt;&gt;"",STEP!Z148,0)*24</f>
        <v>0</v>
      </c>
      <c r="N148" s="603" t="str">
        <f>IF(STEP!R148&lt;&gt;"",STEP!R148,"")</f>
        <v/>
      </c>
      <c r="O148" s="603" t="str">
        <f>IF(STEP!S148&lt;&gt;"",STEP!S148,"")</f>
        <v>自社作業</v>
      </c>
      <c r="P148" s="603">
        <f t="shared" si="24"/>
        <v>10</v>
      </c>
      <c r="Q148" s="603"/>
      <c r="R148" s="603" t="e">
        <f t="shared" ref="R148:R180" si="28">R147</f>
        <v>#N/A</v>
      </c>
      <c r="S148" s="605">
        <f t="shared" si="25"/>
        <v>10</v>
      </c>
      <c r="T148" s="610">
        <f t="shared" si="26"/>
        <v>0</v>
      </c>
    </row>
    <row r="149" spans="2:20">
      <c r="B149" s="517"/>
      <c r="C149" s="622">
        <f t="shared" si="27"/>
        <v>220688</v>
      </c>
      <c r="D149" s="409" t="str">
        <f>IF(STEP!D149&lt;&gt;"",STEP!D149,"")</f>
        <v>佐藤　弘幸</v>
      </c>
      <c r="E149" s="410">
        <f>IF(STEP!E149&lt;&gt;"",STEP!E149,"")</f>
        <v>45406</v>
      </c>
      <c r="F149" s="409" t="str">
        <f>IF(STEP!F149&lt;&gt;"",STEP!F149,"")</f>
        <v>水</v>
      </c>
      <c r="G149" s="508" t="e">
        <f>IF(STEP!C149&lt;&gt;"",STEP!AD149,"")</f>
        <v>#N/A</v>
      </c>
      <c r="H149" s="407">
        <f>IF(AND(STEP!$G149="",$J$8&lt;&gt;"ON"),"",IF(月報!AX149&lt;&gt;"",月報!AX149,IF(STEP!G149&lt;&gt;"",STEP!G149,"")))</f>
        <v>0.36458333333333331</v>
      </c>
      <c r="I149" s="408">
        <f>IF(AND(STEP!$G149="",$J$8&lt;&gt;"ON"),"",IF(月報!AZ149&lt;&gt;"",月報!AZ149,IF(STEP!H149&lt;&gt;"",STEP!H149,"")))</f>
        <v>0.76736111111111105</v>
      </c>
      <c r="J149" s="603">
        <f>IF(月報!BA149&lt;&gt;"",月報!BA149,0)*24</f>
        <v>8.6666666666666661</v>
      </c>
      <c r="K149" s="603">
        <f>IF(STEP!X149&lt;&gt;"",STEP!X149,"")</f>
        <v>0.33333333333333331</v>
      </c>
      <c r="L149" s="603">
        <f>IF(STEP!Y149&lt;&gt;"",STEP!Y149,"")</f>
        <v>2.0833333333333332E-2</v>
      </c>
      <c r="M149" s="603">
        <f>IF(STEP!Z149&lt;&gt;"",STEP!Z149,0)*24</f>
        <v>0</v>
      </c>
      <c r="N149" s="603" t="str">
        <f>IF(STEP!R149&lt;&gt;"",STEP!R149,"")</f>
        <v/>
      </c>
      <c r="O149" s="603" t="str">
        <f>IF(STEP!S149&lt;&gt;"",STEP!S149,"")</f>
        <v>自社作業</v>
      </c>
      <c r="P149" s="603">
        <f t="shared" si="24"/>
        <v>8.6666666666666661</v>
      </c>
      <c r="Q149" s="603"/>
      <c r="R149" s="603" t="e">
        <f t="shared" si="28"/>
        <v>#N/A</v>
      </c>
      <c r="S149" s="605">
        <f t="shared" si="25"/>
        <v>8.5</v>
      </c>
      <c r="T149" s="610">
        <f t="shared" si="26"/>
        <v>0.16666666666666607</v>
      </c>
    </row>
    <row r="150" spans="2:20">
      <c r="B150" s="517"/>
      <c r="C150" s="622">
        <f t="shared" si="27"/>
        <v>220688</v>
      </c>
      <c r="D150" s="409" t="str">
        <f>IF(STEP!D150&lt;&gt;"",STEP!D150,"")</f>
        <v>佐藤　弘幸</v>
      </c>
      <c r="E150" s="410">
        <f>IF(STEP!E150&lt;&gt;"",STEP!E150,"")</f>
        <v>45407</v>
      </c>
      <c r="F150" s="409" t="str">
        <f>IF(STEP!F150&lt;&gt;"",STEP!F150,"")</f>
        <v>木</v>
      </c>
      <c r="G150" s="508" t="e">
        <f>IF(STEP!C150&lt;&gt;"",STEP!AD150,"")</f>
        <v>#N/A</v>
      </c>
      <c r="H150" s="407">
        <f>IF(AND(STEP!$G150="",$J$8&lt;&gt;"ON"),"",IF(月報!AX150&lt;&gt;"",月報!AX150,IF(STEP!G150&lt;&gt;"",STEP!G150,"")))</f>
        <v>0.36458333333333331</v>
      </c>
      <c r="I150" s="408">
        <f>IF(AND(STEP!$G150="",$J$8&lt;&gt;"ON"),"",IF(月報!AZ150&lt;&gt;"",月報!AZ150,IF(STEP!H150&lt;&gt;"",STEP!H150,"")))</f>
        <v>0.76041666666666663</v>
      </c>
      <c r="J150" s="603">
        <f>IF(月報!BA150&lt;&gt;"",月報!BA150,0)*24</f>
        <v>8.5</v>
      </c>
      <c r="K150" s="603">
        <f>IF(STEP!X150&lt;&gt;"",STEP!X150,"")</f>
        <v>0.33333333333333331</v>
      </c>
      <c r="L150" s="603">
        <f>IF(STEP!Y150&lt;&gt;"",STEP!Y150,"")</f>
        <v>2.0833333333333332E-2</v>
      </c>
      <c r="M150" s="603">
        <f>IF(STEP!Z150&lt;&gt;"",STEP!Z150,0)*24</f>
        <v>0</v>
      </c>
      <c r="N150" s="603" t="str">
        <f>IF(STEP!R150&lt;&gt;"",STEP!R150,"")</f>
        <v/>
      </c>
      <c r="O150" s="603" t="str">
        <f>IF(STEP!S150&lt;&gt;"",STEP!S150,"")</f>
        <v>自社作業</v>
      </c>
      <c r="P150" s="603">
        <f t="shared" si="24"/>
        <v>8.5</v>
      </c>
      <c r="Q150" s="603"/>
      <c r="R150" s="603" t="e">
        <f t="shared" si="28"/>
        <v>#N/A</v>
      </c>
      <c r="S150" s="605">
        <f t="shared" si="25"/>
        <v>8.5</v>
      </c>
      <c r="T150" s="610">
        <f t="shared" si="26"/>
        <v>0</v>
      </c>
    </row>
    <row r="151" spans="2:20">
      <c r="B151" s="517"/>
      <c r="C151" s="622">
        <f t="shared" si="27"/>
        <v>220688</v>
      </c>
      <c r="D151" s="409" t="str">
        <f>IF(STEP!D151&lt;&gt;"",STEP!D151,"")</f>
        <v>佐藤　弘幸</v>
      </c>
      <c r="E151" s="410">
        <f>IF(STEP!E151&lt;&gt;"",STEP!E151,"")</f>
        <v>45408</v>
      </c>
      <c r="F151" s="409" t="str">
        <f>IF(STEP!F151&lt;&gt;"",STEP!F151,"")</f>
        <v>金</v>
      </c>
      <c r="G151" s="508" t="e">
        <f>IF(STEP!C151&lt;&gt;"",STEP!AD151,"")</f>
        <v>#N/A</v>
      </c>
      <c r="H151" s="407">
        <f>IF(AND(STEP!$G151="",$J$8&lt;&gt;"ON"),"",IF(月報!AX151&lt;&gt;"",月報!AX151,IF(STEP!G151&lt;&gt;"",STEP!G151,"")))</f>
        <v>0.36458333333333331</v>
      </c>
      <c r="I151" s="408">
        <f>IF(AND(STEP!$G151="",$J$8&lt;&gt;"ON"),"",IF(月報!AZ151&lt;&gt;"",月報!AZ151,IF(STEP!H151&lt;&gt;"",STEP!H151,"")))</f>
        <v>0.73263888888888884</v>
      </c>
      <c r="J151" s="603">
        <f>IF(月報!BA151&lt;&gt;"",月報!BA151,0)*24</f>
        <v>8</v>
      </c>
      <c r="K151" s="603">
        <f>IF(STEP!X151&lt;&gt;"",STEP!X151,"")</f>
        <v>0.33333333333333331</v>
      </c>
      <c r="L151" s="603" t="str">
        <f>IF(STEP!Y151&lt;&gt;"",STEP!Y151,"")</f>
        <v/>
      </c>
      <c r="M151" s="603">
        <f>IF(STEP!Z151&lt;&gt;"",STEP!Z151,0)*24</f>
        <v>0</v>
      </c>
      <c r="N151" s="603" t="str">
        <f>IF(STEP!R151&lt;&gt;"",STEP!R151,"")</f>
        <v/>
      </c>
      <c r="O151" s="603" t="str">
        <f>IF(STEP!S151&lt;&gt;"",STEP!S151,"")</f>
        <v>自社作業</v>
      </c>
      <c r="P151" s="603">
        <f t="shared" si="24"/>
        <v>8</v>
      </c>
      <c r="Q151" s="603"/>
      <c r="R151" s="603" t="e">
        <f t="shared" si="28"/>
        <v>#N/A</v>
      </c>
      <c r="S151" s="605">
        <f t="shared" si="25"/>
        <v>8</v>
      </c>
      <c r="T151" s="610">
        <f t="shared" si="26"/>
        <v>0</v>
      </c>
    </row>
    <row r="152" spans="2:20">
      <c r="B152" s="517"/>
      <c r="C152" s="623">
        <f t="shared" si="27"/>
        <v>220688</v>
      </c>
      <c r="D152" s="411" t="str">
        <f>IF(STEP!D152&lt;&gt;"",STEP!D152,"")</f>
        <v>佐藤　弘幸</v>
      </c>
      <c r="E152" s="412">
        <f>IF(STEP!E152&lt;&gt;"",STEP!E152,"")</f>
        <v>45409</v>
      </c>
      <c r="F152" s="411" t="str">
        <f>IF(STEP!F152&lt;&gt;"",STEP!F152,"")</f>
        <v>土</v>
      </c>
      <c r="G152" s="413" t="e">
        <f>IF(STEP!C152&lt;&gt;"",STEP!AD152,"")</f>
        <v>#N/A</v>
      </c>
      <c r="H152" s="413" t="str">
        <f>IF(AND(STEP!$G152="",$J$8&lt;&gt;"ON"),"",IF(月報!AX152&lt;&gt;"",月報!AX152,IF(STEP!G152&lt;&gt;"",STEP!G152,"")))</f>
        <v/>
      </c>
      <c r="I152" s="414" t="str">
        <f>IF(AND(STEP!$G152="",$J$8&lt;&gt;"ON"),"",IF(月報!AZ152&lt;&gt;"",月報!AZ152,IF(STEP!H152&lt;&gt;"",STEP!H152,"")))</f>
        <v/>
      </c>
      <c r="J152" s="604">
        <f>IF(月報!BA152&lt;&gt;"",月報!BA152,0)*24</f>
        <v>0</v>
      </c>
      <c r="K152" s="604" t="str">
        <f>IF(STEP!X152&lt;&gt;"",STEP!X152,"")</f>
        <v/>
      </c>
      <c r="L152" s="604" t="str">
        <f>IF(STEP!Y152&lt;&gt;"",STEP!Y152,"")</f>
        <v/>
      </c>
      <c r="M152" s="604">
        <f>IF(STEP!Z152&lt;&gt;"",STEP!Z152,0)*24</f>
        <v>0</v>
      </c>
      <c r="N152" s="604" t="str">
        <f>IF(STEP!R152&lt;&gt;"",STEP!R152,"")</f>
        <v/>
      </c>
      <c r="O152" s="604" t="str">
        <f>IF(STEP!S152&lt;&gt;"",STEP!S152,"")</f>
        <v/>
      </c>
      <c r="P152" s="604">
        <f t="shared" si="24"/>
        <v>0</v>
      </c>
      <c r="Q152" s="604"/>
      <c r="R152" s="604" t="e">
        <f t="shared" si="28"/>
        <v>#N/A</v>
      </c>
      <c r="S152" s="607">
        <f t="shared" si="25"/>
        <v>0</v>
      </c>
      <c r="T152" s="611">
        <f t="shared" si="26"/>
        <v>0</v>
      </c>
    </row>
    <row r="153" spans="2:20">
      <c r="B153" s="517"/>
      <c r="C153" s="624">
        <f t="shared" si="27"/>
        <v>220688</v>
      </c>
      <c r="D153" s="405" t="str">
        <f>IF(STEP!D153&lt;&gt;"",STEP!D153,"")</f>
        <v>佐藤　弘幸</v>
      </c>
      <c r="E153" s="406">
        <f>IF(STEP!E153&lt;&gt;"",STEP!E153,"")</f>
        <v>45410</v>
      </c>
      <c r="F153" s="405" t="str">
        <f>IF(STEP!F153&lt;&gt;"",STEP!F153,"")</f>
        <v>日</v>
      </c>
      <c r="G153" s="407" t="e">
        <f>IF(STEP!C153&lt;&gt;"",STEP!AD153,"")</f>
        <v>#N/A</v>
      </c>
      <c r="H153" s="407" t="str">
        <f>IF(AND(STEP!$G153="",$J$8&lt;&gt;"ON"),"",IF(月報!AX153&lt;&gt;"",月報!AX153,IF(STEP!G153&lt;&gt;"",STEP!G153,"")))</f>
        <v/>
      </c>
      <c r="I153" s="408" t="str">
        <f>IF(AND(STEP!$G153="",$J$8&lt;&gt;"ON"),"",IF(月報!AZ153&lt;&gt;"",月報!AZ153,IF(STEP!H153&lt;&gt;"",STEP!H153,"")))</f>
        <v/>
      </c>
      <c r="J153" s="603">
        <f>IF(月報!BA153&lt;&gt;"",月報!BA153,0)*24</f>
        <v>0</v>
      </c>
      <c r="K153" s="603" t="str">
        <f>IF(STEP!X153&lt;&gt;"",STEP!X153,"")</f>
        <v/>
      </c>
      <c r="L153" s="603" t="str">
        <f>IF(STEP!Y153&lt;&gt;"",STEP!Y153,"")</f>
        <v/>
      </c>
      <c r="M153" s="603">
        <f>IF(STEP!Z153&lt;&gt;"",STEP!Z153,0)*24</f>
        <v>0</v>
      </c>
      <c r="N153" s="603" t="str">
        <f>IF(STEP!R153&lt;&gt;"",STEP!R153,"")</f>
        <v/>
      </c>
      <c r="O153" s="603" t="str">
        <f>IF(STEP!S153&lt;&gt;"",STEP!S153,"")</f>
        <v/>
      </c>
      <c r="P153" s="603">
        <f t="shared" si="24"/>
        <v>0</v>
      </c>
      <c r="Q153" s="603">
        <f>SUM(P153:P159)</f>
        <v>0</v>
      </c>
      <c r="R153" s="603" t="e">
        <f t="shared" si="28"/>
        <v>#N/A</v>
      </c>
      <c r="S153" s="606">
        <f t="shared" si="25"/>
        <v>0</v>
      </c>
      <c r="T153" s="610">
        <f t="shared" si="26"/>
        <v>0</v>
      </c>
    </row>
    <row r="154" spans="2:20">
      <c r="B154" s="517"/>
      <c r="C154" s="622">
        <f t="shared" si="27"/>
        <v>220688</v>
      </c>
      <c r="D154" s="409" t="str">
        <f>IF(STEP!D154&lt;&gt;"",STEP!D154,"")</f>
        <v>佐藤　弘幸</v>
      </c>
      <c r="E154" s="410">
        <f>IF(STEP!E154&lt;&gt;"",STEP!E154,"")</f>
        <v>45411</v>
      </c>
      <c r="F154" s="409" t="str">
        <f>IF(STEP!F154&lt;&gt;"",STEP!F154,"")</f>
        <v>月</v>
      </c>
      <c r="G154" s="508" t="e">
        <f>IF(STEP!C154&lt;&gt;"",STEP!AD154,"")</f>
        <v>#N/A</v>
      </c>
      <c r="H154" s="407" t="str">
        <f>IF(AND(STEP!$G154="",$J$8&lt;&gt;"ON"),"",IF(月報!AX154&lt;&gt;"",月報!AX154,IF(STEP!G154&lt;&gt;"",STEP!G154,"")))</f>
        <v/>
      </c>
      <c r="I154" s="408" t="str">
        <f>IF(AND(STEP!$G154="",$J$8&lt;&gt;"ON"),"",IF(月報!AZ154&lt;&gt;"",月報!AZ154,IF(STEP!H154&lt;&gt;"",STEP!H154,"")))</f>
        <v/>
      </c>
      <c r="J154" s="603">
        <f>IF(月報!BA154&lt;&gt;"",月報!BA154,0)*24</f>
        <v>0</v>
      </c>
      <c r="K154" s="603" t="str">
        <f>IF(STEP!X154&lt;&gt;"",STEP!X154,"")</f>
        <v/>
      </c>
      <c r="L154" s="603" t="str">
        <f>IF(STEP!Y154&lt;&gt;"",STEP!Y154,"")</f>
        <v/>
      </c>
      <c r="M154" s="603">
        <f>IF(STEP!Z154&lt;&gt;"",STEP!Z154,0)*24</f>
        <v>0</v>
      </c>
      <c r="N154" s="603" t="str">
        <f>IF(STEP!R154&lt;&gt;"",STEP!R154,"")</f>
        <v/>
      </c>
      <c r="O154" s="603" t="str">
        <f>IF(STEP!S154&lt;&gt;"",STEP!S154,"")</f>
        <v/>
      </c>
      <c r="P154" s="603">
        <f t="shared" si="24"/>
        <v>0</v>
      </c>
      <c r="Q154" s="603"/>
      <c r="R154" s="603" t="e">
        <f t="shared" si="28"/>
        <v>#N/A</v>
      </c>
      <c r="S154" s="605">
        <f t="shared" si="25"/>
        <v>0</v>
      </c>
      <c r="T154" s="610">
        <f t="shared" si="26"/>
        <v>0</v>
      </c>
    </row>
    <row r="155" spans="2:20">
      <c r="B155" s="517"/>
      <c r="C155" s="622">
        <f t="shared" si="27"/>
        <v>220688</v>
      </c>
      <c r="D155" s="409" t="str">
        <f>IF(STEP!D155&lt;&gt;"",STEP!D155,"")</f>
        <v>佐藤　弘幸</v>
      </c>
      <c r="E155" s="410">
        <f>IF(STEP!E155&lt;&gt;"",STEP!E155,"")</f>
        <v>45412</v>
      </c>
      <c r="F155" s="409" t="str">
        <f>IF(STEP!F155&lt;&gt;"",STEP!F155,"")</f>
        <v>火</v>
      </c>
      <c r="G155" s="508" t="e">
        <f>IF(STEP!C155&lt;&gt;"",STEP!AD155,"")</f>
        <v>#N/A</v>
      </c>
      <c r="H155" s="407" t="str">
        <f>IF(AND(STEP!$G155="",$J$8&lt;&gt;"ON"),"",IF(月報!AX155&lt;&gt;"",月報!AX155,IF(STEP!G155&lt;&gt;"",STEP!G155,"")))</f>
        <v/>
      </c>
      <c r="I155" s="408" t="str">
        <f>IF(AND(STEP!$G155="",$J$8&lt;&gt;"ON"),"",IF(月報!AZ155&lt;&gt;"",月報!AZ155,IF(STEP!H155&lt;&gt;"",STEP!H155,"")))</f>
        <v/>
      </c>
      <c r="J155" s="603">
        <f>IF(月報!BA155&lt;&gt;"",月報!BA155,0)*24</f>
        <v>0</v>
      </c>
      <c r="K155" s="603" t="str">
        <f>IF(STEP!X155&lt;&gt;"",STEP!X155,"")</f>
        <v/>
      </c>
      <c r="L155" s="603" t="str">
        <f>IF(STEP!Y155&lt;&gt;"",STEP!Y155,"")</f>
        <v/>
      </c>
      <c r="M155" s="603">
        <f>IF(STEP!Z155&lt;&gt;"",STEP!Z155,0)*24</f>
        <v>0</v>
      </c>
      <c r="N155" s="603" t="str">
        <f>IF(STEP!R155&lt;&gt;"",STEP!R155,"")</f>
        <v/>
      </c>
      <c r="O155" s="603" t="str">
        <f>IF(STEP!S155&lt;&gt;"",STEP!S155,"")</f>
        <v/>
      </c>
      <c r="P155" s="603">
        <f t="shared" si="24"/>
        <v>0</v>
      </c>
      <c r="Q155" s="603"/>
      <c r="R155" s="603" t="e">
        <f t="shared" si="28"/>
        <v>#N/A</v>
      </c>
      <c r="S155" s="605">
        <f t="shared" si="25"/>
        <v>0</v>
      </c>
      <c r="T155" s="610">
        <f t="shared" si="26"/>
        <v>0</v>
      </c>
    </row>
    <row r="156" spans="2:20">
      <c r="B156" s="517"/>
      <c r="C156" s="622">
        <f t="shared" si="27"/>
        <v>220688</v>
      </c>
      <c r="D156" s="409" t="str">
        <f>IF(STEP!D156&lt;&gt;"",STEP!D156,"")</f>
        <v>佐藤　弘幸</v>
      </c>
      <c r="E156" s="410">
        <f>IF(STEP!E156&lt;&gt;"",STEP!E156,"")</f>
        <v>45413</v>
      </c>
      <c r="F156" s="409" t="str">
        <f>IF(STEP!F156&lt;&gt;"",STEP!F156,"")</f>
        <v>水</v>
      </c>
      <c r="G156" s="508" t="e">
        <f>IF(STEP!C156&lt;&gt;"",STEP!AD156,"")</f>
        <v>#N/A</v>
      </c>
      <c r="H156" s="407" t="str">
        <f>IF(AND(STEP!$G156="",$J$8&lt;&gt;"ON"),"",IF(月報!AX156&lt;&gt;"",月報!AX156,IF(STEP!G156&lt;&gt;"",STEP!G156,"")))</f>
        <v/>
      </c>
      <c r="I156" s="408" t="str">
        <f>IF(AND(STEP!$G156="",$J$8&lt;&gt;"ON"),"",IF(月報!AZ156&lt;&gt;"",月報!AZ156,IF(STEP!H156&lt;&gt;"",STEP!H156,"")))</f>
        <v/>
      </c>
      <c r="J156" s="603">
        <f>IF(月報!BA156&lt;&gt;"",月報!BA156,0)*24</f>
        <v>0</v>
      </c>
      <c r="K156" s="603" t="str">
        <f>IF(STEP!X156&lt;&gt;"",STEP!X156,"")</f>
        <v/>
      </c>
      <c r="L156" s="603" t="str">
        <f>IF(STEP!Y156&lt;&gt;"",STEP!Y156,"")</f>
        <v/>
      </c>
      <c r="M156" s="603">
        <f>IF(STEP!Z156&lt;&gt;"",STEP!Z156,0)*24</f>
        <v>0</v>
      </c>
      <c r="N156" s="603" t="str">
        <f>IF(STEP!R156&lt;&gt;"",STEP!R156,"")</f>
        <v/>
      </c>
      <c r="O156" s="603" t="str">
        <f>IF(STEP!S156&lt;&gt;"",STEP!S156,"")</f>
        <v/>
      </c>
      <c r="P156" s="603">
        <f t="shared" si="24"/>
        <v>0</v>
      </c>
      <c r="Q156" s="603"/>
      <c r="R156" s="603" t="e">
        <f t="shared" si="28"/>
        <v>#N/A</v>
      </c>
      <c r="S156" s="605">
        <f t="shared" si="25"/>
        <v>0</v>
      </c>
      <c r="T156" s="610">
        <f t="shared" si="26"/>
        <v>0</v>
      </c>
    </row>
    <row r="157" spans="2:20">
      <c r="B157" s="517"/>
      <c r="C157" s="622">
        <f t="shared" si="27"/>
        <v>220688</v>
      </c>
      <c r="D157" s="409" t="str">
        <f>IF(STEP!D157&lt;&gt;"",STEP!D157,"")</f>
        <v>佐藤　弘幸</v>
      </c>
      <c r="E157" s="410">
        <f>IF(STEP!E157&lt;&gt;"",STEP!E157,"")</f>
        <v>45414</v>
      </c>
      <c r="F157" s="409" t="str">
        <f>IF(STEP!F157&lt;&gt;"",STEP!F157,"")</f>
        <v>木</v>
      </c>
      <c r="G157" s="508" t="e">
        <f>IF(STEP!C157&lt;&gt;"",STEP!AD157,"")</f>
        <v>#N/A</v>
      </c>
      <c r="H157" s="407" t="str">
        <f>IF(AND(STEP!$G157="",$J$8&lt;&gt;"ON"),"",IF(月報!AX157&lt;&gt;"",月報!AX157,IF(STEP!G157&lt;&gt;"",STEP!G157,"")))</f>
        <v/>
      </c>
      <c r="I157" s="408" t="str">
        <f>IF(AND(STEP!$G157="",$J$8&lt;&gt;"ON"),"",IF(月報!AZ157&lt;&gt;"",月報!AZ157,IF(STEP!H157&lt;&gt;"",STEP!H157,"")))</f>
        <v/>
      </c>
      <c r="J157" s="603">
        <f>IF(月報!BA157&lt;&gt;"",月報!BA157,0)*24</f>
        <v>0</v>
      </c>
      <c r="K157" s="603" t="str">
        <f>IF(STEP!X157&lt;&gt;"",STEP!X157,"")</f>
        <v/>
      </c>
      <c r="L157" s="603" t="str">
        <f>IF(STEP!Y157&lt;&gt;"",STEP!Y157,"")</f>
        <v/>
      </c>
      <c r="M157" s="603">
        <f>IF(STEP!Z157&lt;&gt;"",STEP!Z157,0)*24</f>
        <v>0</v>
      </c>
      <c r="N157" s="603" t="str">
        <f>IF(STEP!R157&lt;&gt;"",STEP!R157,"")</f>
        <v/>
      </c>
      <c r="O157" s="603" t="str">
        <f>IF(STEP!S157&lt;&gt;"",STEP!S157,"")</f>
        <v/>
      </c>
      <c r="P157" s="603">
        <f t="shared" si="24"/>
        <v>0</v>
      </c>
      <c r="Q157" s="603"/>
      <c r="R157" s="603" t="e">
        <f t="shared" si="28"/>
        <v>#N/A</v>
      </c>
      <c r="S157" s="605">
        <f t="shared" si="25"/>
        <v>0</v>
      </c>
      <c r="T157" s="610">
        <f t="shared" si="26"/>
        <v>0</v>
      </c>
    </row>
    <row r="158" spans="2:20">
      <c r="B158" s="517"/>
      <c r="C158" s="622">
        <f t="shared" si="27"/>
        <v>220688</v>
      </c>
      <c r="D158" s="409" t="str">
        <f>IF(STEP!D158&lt;&gt;"",STEP!D158,"")</f>
        <v>佐藤　弘幸</v>
      </c>
      <c r="E158" s="410">
        <f>IF(STEP!E158&lt;&gt;"",STEP!E158,"")</f>
        <v>45415</v>
      </c>
      <c r="F158" s="409" t="str">
        <f>IF(STEP!F158&lt;&gt;"",STEP!F158,"")</f>
        <v>金</v>
      </c>
      <c r="G158" s="508" t="e">
        <f>IF(STEP!C158&lt;&gt;"",STEP!AD158,"")</f>
        <v>#N/A</v>
      </c>
      <c r="H158" s="407" t="str">
        <f>IF(AND(STEP!$G158="",$J$8&lt;&gt;"ON"),"",IF(月報!AX158&lt;&gt;"",月報!AX158,IF(STEP!G158&lt;&gt;"",STEP!G158,"")))</f>
        <v/>
      </c>
      <c r="I158" s="408" t="str">
        <f>IF(AND(STEP!$G158="",$J$8&lt;&gt;"ON"),"",IF(月報!AZ158&lt;&gt;"",月報!AZ158,IF(STEP!H158&lt;&gt;"",STEP!H158,"")))</f>
        <v/>
      </c>
      <c r="J158" s="603">
        <f>IF(月報!BA158&lt;&gt;"",月報!BA158,0)*24</f>
        <v>0</v>
      </c>
      <c r="K158" s="603" t="str">
        <f>IF(STEP!X158&lt;&gt;"",STEP!X158,"")</f>
        <v/>
      </c>
      <c r="L158" s="603" t="str">
        <f>IF(STEP!Y158&lt;&gt;"",STEP!Y158,"")</f>
        <v/>
      </c>
      <c r="M158" s="603">
        <f>IF(STEP!Z158&lt;&gt;"",STEP!Z158,0)*24</f>
        <v>0</v>
      </c>
      <c r="N158" s="603" t="str">
        <f>IF(STEP!R158&lt;&gt;"",STEP!R158,"")</f>
        <v/>
      </c>
      <c r="O158" s="603" t="str">
        <f>IF(STEP!S158&lt;&gt;"",STEP!S158,"")</f>
        <v/>
      </c>
      <c r="P158" s="603">
        <f t="shared" si="24"/>
        <v>0</v>
      </c>
      <c r="Q158" s="603"/>
      <c r="R158" s="603" t="e">
        <f t="shared" si="28"/>
        <v>#N/A</v>
      </c>
      <c r="S158" s="605">
        <f t="shared" si="25"/>
        <v>0</v>
      </c>
      <c r="T158" s="610">
        <f t="shared" si="26"/>
        <v>0</v>
      </c>
    </row>
    <row r="159" spans="2:20">
      <c r="B159" s="517"/>
      <c r="C159" s="623">
        <f t="shared" si="27"/>
        <v>220688</v>
      </c>
      <c r="D159" s="411" t="str">
        <f>IF(STEP!D159&lt;&gt;"",STEP!D159,"")</f>
        <v>佐藤　弘幸</v>
      </c>
      <c r="E159" s="412">
        <f>IF(STEP!E159&lt;&gt;"",STEP!E159,"")</f>
        <v>45416</v>
      </c>
      <c r="F159" s="411" t="str">
        <f>IF(STEP!F159&lt;&gt;"",STEP!F159,"")</f>
        <v>土</v>
      </c>
      <c r="G159" s="413" t="e">
        <f>IF(STEP!C159&lt;&gt;"",STEP!AD159,"")</f>
        <v>#N/A</v>
      </c>
      <c r="H159" s="413" t="str">
        <f>IF(AND(STEP!$G159="",$J$8&lt;&gt;"ON"),"",IF(月報!AX159&lt;&gt;"",月報!AX159,IF(STEP!G159&lt;&gt;"",STEP!G159,"")))</f>
        <v/>
      </c>
      <c r="I159" s="414" t="str">
        <f>IF(AND(STEP!$G159="",$J$8&lt;&gt;"ON"),"",IF(月報!AZ159&lt;&gt;"",月報!AZ159,IF(STEP!H159&lt;&gt;"",STEP!H159,"")))</f>
        <v/>
      </c>
      <c r="J159" s="604">
        <f>IF(月報!BA159&lt;&gt;"",月報!BA159,0)*24</f>
        <v>0</v>
      </c>
      <c r="K159" s="604" t="str">
        <f>IF(STEP!X159&lt;&gt;"",STEP!X159,"")</f>
        <v/>
      </c>
      <c r="L159" s="604" t="str">
        <f>IF(STEP!Y159&lt;&gt;"",STEP!Y159,"")</f>
        <v/>
      </c>
      <c r="M159" s="604">
        <f>IF(STEP!Z159&lt;&gt;"",STEP!Z159,0)*24</f>
        <v>0</v>
      </c>
      <c r="N159" s="604" t="str">
        <f>IF(STEP!R159&lt;&gt;"",STEP!R159,"")</f>
        <v/>
      </c>
      <c r="O159" s="604" t="str">
        <f>IF(STEP!S159&lt;&gt;"",STEP!S159,"")</f>
        <v/>
      </c>
      <c r="P159" s="604">
        <f t="shared" si="24"/>
        <v>0</v>
      </c>
      <c r="Q159" s="604"/>
      <c r="R159" s="604" t="e">
        <f t="shared" si="28"/>
        <v>#N/A</v>
      </c>
      <c r="S159" s="607">
        <f t="shared" si="25"/>
        <v>0</v>
      </c>
      <c r="T159" s="611">
        <f t="shared" si="26"/>
        <v>0</v>
      </c>
    </row>
    <row r="160" spans="2:20">
      <c r="B160" s="517"/>
      <c r="C160" s="624">
        <f t="shared" si="27"/>
        <v>220688</v>
      </c>
      <c r="D160" s="405" t="str">
        <f>IF(STEP!D160&lt;&gt;"",STEP!D160,"")</f>
        <v>佐藤　弘幸</v>
      </c>
      <c r="E160" s="406">
        <f>IF(STEP!E160&lt;&gt;"",STEP!E160,"")</f>
        <v>45417</v>
      </c>
      <c r="F160" s="405" t="str">
        <f>IF(STEP!F160&lt;&gt;"",STEP!F160,"")</f>
        <v>日</v>
      </c>
      <c r="G160" s="407" t="e">
        <f>IF(STEP!C160&lt;&gt;"",STEP!AD160,"")</f>
        <v>#N/A</v>
      </c>
      <c r="H160" s="407" t="str">
        <f>IF(AND(STEP!$G160="",$J$8&lt;&gt;"ON"),"",IF(月報!AX160&lt;&gt;"",月報!AX160,IF(STEP!G160&lt;&gt;"",STEP!G160,"")))</f>
        <v/>
      </c>
      <c r="I160" s="408" t="str">
        <f>IF(AND(STEP!$G160="",$J$8&lt;&gt;"ON"),"",IF(月報!AZ160&lt;&gt;"",月報!AZ160,IF(STEP!H160&lt;&gt;"",STEP!H160,"")))</f>
        <v/>
      </c>
      <c r="J160" s="603">
        <f>IF(月報!BA160&lt;&gt;"",月報!BA160,0)*24</f>
        <v>0</v>
      </c>
      <c r="K160" s="603" t="str">
        <f>IF(STEP!X160&lt;&gt;"",STEP!X160,"")</f>
        <v/>
      </c>
      <c r="L160" s="603" t="str">
        <f>IF(STEP!Y160&lt;&gt;"",STEP!Y160,"")</f>
        <v/>
      </c>
      <c r="M160" s="603">
        <f>IF(STEP!Z160&lt;&gt;"",STEP!Z160,0)*24</f>
        <v>0</v>
      </c>
      <c r="N160" s="603" t="str">
        <f>IF(STEP!R160&lt;&gt;"",STEP!R160,"")</f>
        <v/>
      </c>
      <c r="O160" s="603" t="str">
        <f>IF(STEP!S160&lt;&gt;"",STEP!S160,"")</f>
        <v/>
      </c>
      <c r="P160" s="603">
        <f t="shared" si="24"/>
        <v>0</v>
      </c>
      <c r="Q160" s="603">
        <f>SUM(P160:P166)</f>
        <v>34.75</v>
      </c>
      <c r="R160" s="603" t="e">
        <f t="shared" si="28"/>
        <v>#N/A</v>
      </c>
      <c r="S160" s="606">
        <f t="shared" si="25"/>
        <v>0</v>
      </c>
      <c r="T160" s="610">
        <f t="shared" si="26"/>
        <v>0</v>
      </c>
    </row>
    <row r="161" spans="2:20">
      <c r="B161" s="517"/>
      <c r="C161" s="622">
        <f t="shared" si="27"/>
        <v>220688</v>
      </c>
      <c r="D161" s="409" t="str">
        <f>IF(STEP!D161&lt;&gt;"",STEP!D161,"")</f>
        <v>佐藤　弘幸</v>
      </c>
      <c r="E161" s="410">
        <f>IF(STEP!E161&lt;&gt;"",STEP!E161,"")</f>
        <v>45418</v>
      </c>
      <c r="F161" s="409" t="str">
        <f>IF(STEP!F161&lt;&gt;"",STEP!F161,"")</f>
        <v>月</v>
      </c>
      <c r="G161" s="508" t="e">
        <f>IF(STEP!C161&lt;&gt;"",STEP!AD161,"")</f>
        <v>#N/A</v>
      </c>
      <c r="H161" s="407" t="str">
        <f>IF(AND(STEP!$G161="",$J$8&lt;&gt;"ON"),"",IF(月報!AX161&lt;&gt;"",月報!AX161,IF(STEP!G161&lt;&gt;"",STEP!G161,"")))</f>
        <v/>
      </c>
      <c r="I161" s="408" t="str">
        <f>IF(AND(STEP!$G161="",$J$8&lt;&gt;"ON"),"",IF(月報!AZ161&lt;&gt;"",月報!AZ161,IF(STEP!H161&lt;&gt;"",STEP!H161,"")))</f>
        <v/>
      </c>
      <c r="J161" s="603">
        <f>IF(月報!BA161&lt;&gt;"",月報!BA161,0)*24</f>
        <v>0</v>
      </c>
      <c r="K161" s="603" t="str">
        <f>IF(STEP!X161&lt;&gt;"",STEP!X161,"")</f>
        <v/>
      </c>
      <c r="L161" s="603" t="str">
        <f>IF(STEP!Y161&lt;&gt;"",STEP!Y161,"")</f>
        <v/>
      </c>
      <c r="M161" s="603">
        <f>IF(STEP!Z161&lt;&gt;"",STEP!Z161,0)*24</f>
        <v>0</v>
      </c>
      <c r="N161" s="603" t="str">
        <f>IF(STEP!R161&lt;&gt;"",STEP!R161,"")</f>
        <v/>
      </c>
      <c r="O161" s="603" t="str">
        <f>IF(STEP!S161&lt;&gt;"",STEP!S161,"")</f>
        <v/>
      </c>
      <c r="P161" s="603">
        <f t="shared" si="24"/>
        <v>0</v>
      </c>
      <c r="Q161" s="603"/>
      <c r="R161" s="603" t="e">
        <f t="shared" si="28"/>
        <v>#N/A</v>
      </c>
      <c r="S161" s="605">
        <f t="shared" si="25"/>
        <v>0</v>
      </c>
      <c r="T161" s="610">
        <f t="shared" si="26"/>
        <v>0</v>
      </c>
    </row>
    <row r="162" spans="2:20">
      <c r="B162" s="517"/>
      <c r="C162" s="622">
        <f t="shared" si="27"/>
        <v>220688</v>
      </c>
      <c r="D162" s="409" t="str">
        <f>IF(STEP!D162&lt;&gt;"",STEP!D162,"")</f>
        <v>佐藤　弘幸</v>
      </c>
      <c r="E162" s="410">
        <f>IF(STEP!E162&lt;&gt;"",STEP!E162,"")</f>
        <v>45419</v>
      </c>
      <c r="F162" s="409" t="str">
        <f>IF(STEP!F162&lt;&gt;"",STEP!F162,"")</f>
        <v>火</v>
      </c>
      <c r="G162" s="508" t="e">
        <f>IF(STEP!C162&lt;&gt;"",STEP!AD162,"")</f>
        <v>#N/A</v>
      </c>
      <c r="H162" s="407">
        <f>IF(AND(STEP!$G162="",$J$8&lt;&gt;"ON"),"",IF(月報!AX162&lt;&gt;"",月報!AX162,IF(STEP!G162&lt;&gt;"",STEP!G162,"")))</f>
        <v>0.36458333333333331</v>
      </c>
      <c r="I162" s="408">
        <f>IF(AND(STEP!$G162="",$J$8&lt;&gt;"ON"),"",IF(月報!AZ162&lt;&gt;"",月報!AZ162,IF(STEP!H162&lt;&gt;"",STEP!H162,"")))</f>
        <v>0.81944444444444442</v>
      </c>
      <c r="J162" s="603">
        <f>IF(月報!BA162&lt;&gt;"",月報!BA162,0)*24</f>
        <v>9.9166666666666661</v>
      </c>
      <c r="K162" s="603">
        <f>IF(STEP!X162&lt;&gt;"",STEP!X162,"")</f>
        <v>0.33333333333333331</v>
      </c>
      <c r="L162" s="603">
        <f>IF(STEP!Y162&lt;&gt;"",STEP!Y162,"")</f>
        <v>7.2916666666666671E-2</v>
      </c>
      <c r="M162" s="603">
        <f>IF(STEP!Z162&lt;&gt;"",STEP!Z162,0)*24</f>
        <v>0</v>
      </c>
      <c r="N162" s="603" t="str">
        <f>IF(STEP!R162&lt;&gt;"",STEP!R162,"")</f>
        <v/>
      </c>
      <c r="O162" s="603" t="str">
        <f>IF(STEP!S162&lt;&gt;"",STEP!S162,"")</f>
        <v>自社作業</v>
      </c>
      <c r="P162" s="603">
        <f t="shared" si="24"/>
        <v>9.9166666666666661</v>
      </c>
      <c r="Q162" s="603"/>
      <c r="R162" s="603" t="e">
        <f t="shared" si="28"/>
        <v>#N/A</v>
      </c>
      <c r="S162" s="605">
        <f t="shared" si="25"/>
        <v>9.75</v>
      </c>
      <c r="T162" s="610">
        <f t="shared" si="26"/>
        <v>0.16666666666666607</v>
      </c>
    </row>
    <row r="163" spans="2:20">
      <c r="B163" s="517"/>
      <c r="C163" s="622">
        <f t="shared" si="27"/>
        <v>220688</v>
      </c>
      <c r="D163" s="409" t="str">
        <f>IF(STEP!D163&lt;&gt;"",STEP!D163,"")</f>
        <v>佐藤　弘幸</v>
      </c>
      <c r="E163" s="410">
        <f>IF(STEP!E163&lt;&gt;"",STEP!E163,"")</f>
        <v>45420</v>
      </c>
      <c r="F163" s="409" t="str">
        <f>IF(STEP!F163&lt;&gt;"",STEP!F163,"")</f>
        <v>水</v>
      </c>
      <c r="G163" s="508" t="e">
        <f>IF(STEP!C163&lt;&gt;"",STEP!AD163,"")</f>
        <v>#N/A</v>
      </c>
      <c r="H163" s="407">
        <f>IF(AND(STEP!$G163="",$J$8&lt;&gt;"ON"),"",IF(月報!AX163&lt;&gt;"",月報!AX163,IF(STEP!G163&lt;&gt;"",STEP!G163,"")))</f>
        <v>0.36458333333333331</v>
      </c>
      <c r="I163" s="408">
        <f>IF(AND(STEP!$G163="",$J$8&lt;&gt;"ON"),"",IF(月報!AZ163&lt;&gt;"",月報!AZ163,IF(STEP!H163&lt;&gt;"",STEP!H163,"")))</f>
        <v>0.77430555555555547</v>
      </c>
      <c r="J163" s="603">
        <f>IF(月報!BA163&lt;&gt;"",月報!BA163,0)*24</f>
        <v>8.8333333333333339</v>
      </c>
      <c r="K163" s="603">
        <f>IF(STEP!X163&lt;&gt;"",STEP!X163,"")</f>
        <v>0.33333333333333331</v>
      </c>
      <c r="L163" s="603">
        <f>IF(STEP!Y163&lt;&gt;"",STEP!Y163,"")</f>
        <v>3.125E-2</v>
      </c>
      <c r="M163" s="603">
        <f>IF(STEP!Z163&lt;&gt;"",STEP!Z163,0)*24</f>
        <v>0</v>
      </c>
      <c r="N163" s="603" t="str">
        <f>IF(STEP!R163&lt;&gt;"",STEP!R163,"")</f>
        <v/>
      </c>
      <c r="O163" s="603" t="str">
        <f>IF(STEP!S163&lt;&gt;"",STEP!S163,"")</f>
        <v>自社作業</v>
      </c>
      <c r="P163" s="603">
        <f t="shared" si="24"/>
        <v>8.8333333333333339</v>
      </c>
      <c r="Q163" s="603"/>
      <c r="R163" s="603" t="e">
        <f t="shared" si="28"/>
        <v>#N/A</v>
      </c>
      <c r="S163" s="605">
        <f t="shared" si="25"/>
        <v>8.75</v>
      </c>
      <c r="T163" s="610">
        <f t="shared" si="26"/>
        <v>8.3333333333333925E-2</v>
      </c>
    </row>
    <row r="164" spans="2:20">
      <c r="B164" s="517"/>
      <c r="C164" s="622">
        <f t="shared" si="27"/>
        <v>220688</v>
      </c>
      <c r="D164" s="409" t="str">
        <f>IF(STEP!D164&lt;&gt;"",STEP!D164,"")</f>
        <v>佐藤　弘幸</v>
      </c>
      <c r="E164" s="410">
        <f>IF(STEP!E164&lt;&gt;"",STEP!E164,"")</f>
        <v>45421</v>
      </c>
      <c r="F164" s="409" t="str">
        <f>IF(STEP!F164&lt;&gt;"",STEP!F164,"")</f>
        <v>木</v>
      </c>
      <c r="G164" s="508" t="e">
        <f>IF(STEP!C164&lt;&gt;"",STEP!AD164,"")</f>
        <v>#N/A</v>
      </c>
      <c r="H164" s="407">
        <f>IF(AND(STEP!$G164="",$J$8&lt;&gt;"ON"),"",IF(月報!AX164&lt;&gt;"",月報!AX164,IF(STEP!G164&lt;&gt;"",STEP!G164,"")))</f>
        <v>0.36458333333333331</v>
      </c>
      <c r="I164" s="408">
        <f>IF(AND(STEP!$G164="",$J$8&lt;&gt;"ON"),"",IF(月報!AZ164&lt;&gt;"",月報!AZ164,IF(STEP!H164&lt;&gt;"",STEP!H164,"")))</f>
        <v>0.73958333333333326</v>
      </c>
      <c r="J164" s="603">
        <f>IF(月報!BA164&lt;&gt;"",月報!BA164,0)*24</f>
        <v>8</v>
      </c>
      <c r="K164" s="603">
        <f>IF(STEP!X164&lt;&gt;"",STEP!X164,"")</f>
        <v>0.33333333333333331</v>
      </c>
      <c r="L164" s="603" t="str">
        <f>IF(STEP!Y164&lt;&gt;"",STEP!Y164,"")</f>
        <v/>
      </c>
      <c r="M164" s="603">
        <f>IF(STEP!Z164&lt;&gt;"",STEP!Z164,0)*24</f>
        <v>0</v>
      </c>
      <c r="N164" s="603" t="str">
        <f>IF(STEP!R164&lt;&gt;"",STEP!R164,"")</f>
        <v/>
      </c>
      <c r="O164" s="603" t="str">
        <f>IF(STEP!S164&lt;&gt;"",STEP!S164,"")</f>
        <v>自社作業</v>
      </c>
      <c r="P164" s="603">
        <f t="shared" si="24"/>
        <v>8</v>
      </c>
      <c r="Q164" s="603"/>
      <c r="R164" s="603" t="e">
        <f t="shared" si="28"/>
        <v>#N/A</v>
      </c>
      <c r="S164" s="605">
        <f t="shared" si="25"/>
        <v>8</v>
      </c>
      <c r="T164" s="610">
        <f t="shared" si="26"/>
        <v>0</v>
      </c>
    </row>
    <row r="165" spans="2:20">
      <c r="B165" s="517"/>
      <c r="C165" s="622">
        <f t="shared" si="27"/>
        <v>220688</v>
      </c>
      <c r="D165" s="409" t="str">
        <f>IF(STEP!D165&lt;&gt;"",STEP!D165,"")</f>
        <v>佐藤　弘幸</v>
      </c>
      <c r="E165" s="410">
        <f>IF(STEP!E165&lt;&gt;"",STEP!E165,"")</f>
        <v>45422</v>
      </c>
      <c r="F165" s="409" t="str">
        <f>IF(STEP!F165&lt;&gt;"",STEP!F165,"")</f>
        <v>金</v>
      </c>
      <c r="G165" s="508" t="e">
        <f>IF(STEP!C165&lt;&gt;"",STEP!AD165,"")</f>
        <v>#N/A</v>
      </c>
      <c r="H165" s="407">
        <f>IF(AND(STEP!$G165="",$J$8&lt;&gt;"ON"),"",IF(月報!AX165&lt;&gt;"",月報!AX165,IF(STEP!G165&lt;&gt;"",STEP!G165,"")))</f>
        <v>0.36458333333333331</v>
      </c>
      <c r="I165" s="408">
        <f>IF(AND(STEP!$G165="",$J$8&lt;&gt;"ON"),"",IF(月報!AZ165&lt;&gt;"",月報!AZ165,IF(STEP!H165&lt;&gt;"",STEP!H165,"")))</f>
        <v>0.73263888888888884</v>
      </c>
      <c r="J165" s="603">
        <f>IF(月報!BA165&lt;&gt;"",月報!BA165,0)*24</f>
        <v>8</v>
      </c>
      <c r="K165" s="603">
        <f>IF(STEP!X165&lt;&gt;"",STEP!X165,"")</f>
        <v>0.33333333333333331</v>
      </c>
      <c r="L165" s="603" t="str">
        <f>IF(STEP!Y165&lt;&gt;"",STEP!Y165,"")</f>
        <v/>
      </c>
      <c r="M165" s="603">
        <f>IF(STEP!Z165&lt;&gt;"",STEP!Z165,0)*24</f>
        <v>0</v>
      </c>
      <c r="N165" s="603" t="str">
        <f>IF(STEP!R165&lt;&gt;"",STEP!R165,"")</f>
        <v/>
      </c>
      <c r="O165" s="603" t="str">
        <f>IF(STEP!S165&lt;&gt;"",STEP!S165,"")</f>
        <v>自社作業</v>
      </c>
      <c r="P165" s="603">
        <f t="shared" si="24"/>
        <v>8</v>
      </c>
      <c r="Q165" s="603"/>
      <c r="R165" s="603" t="e">
        <f t="shared" si="28"/>
        <v>#N/A</v>
      </c>
      <c r="S165" s="605">
        <f t="shared" si="25"/>
        <v>8</v>
      </c>
      <c r="T165" s="610">
        <f t="shared" si="26"/>
        <v>0</v>
      </c>
    </row>
    <row r="166" spans="2:20">
      <c r="B166" s="517"/>
      <c r="C166" s="623">
        <f t="shared" si="27"/>
        <v>220688</v>
      </c>
      <c r="D166" s="411" t="str">
        <f>IF(STEP!D166&lt;&gt;"",STEP!D166,"")</f>
        <v>佐藤　弘幸</v>
      </c>
      <c r="E166" s="412">
        <f>IF(STEP!E166&lt;&gt;"",STEP!E166,"")</f>
        <v>45423</v>
      </c>
      <c r="F166" s="411" t="str">
        <f>IF(STEP!F166&lt;&gt;"",STEP!F166,"")</f>
        <v>土</v>
      </c>
      <c r="G166" s="413" t="e">
        <f>IF(STEP!C166&lt;&gt;"",STEP!AD166,"")</f>
        <v>#N/A</v>
      </c>
      <c r="H166" s="413" t="str">
        <f>IF(AND(STEP!$G166="",$J$8&lt;&gt;"ON"),"",IF(月報!AX166&lt;&gt;"",月報!AX166,IF(STEP!G166&lt;&gt;"",STEP!G166,"")))</f>
        <v/>
      </c>
      <c r="I166" s="414" t="str">
        <f>IF(AND(STEP!$G166="",$J$8&lt;&gt;"ON"),"",IF(月報!AZ166&lt;&gt;"",月報!AZ166,IF(STEP!H166&lt;&gt;"",STEP!H166,"")))</f>
        <v/>
      </c>
      <c r="J166" s="604">
        <f>IF(月報!BA166&lt;&gt;"",月報!BA166,0)*24</f>
        <v>0</v>
      </c>
      <c r="K166" s="604" t="str">
        <f>IF(STEP!X166&lt;&gt;"",STEP!X166,"")</f>
        <v/>
      </c>
      <c r="L166" s="604" t="str">
        <f>IF(STEP!Y166&lt;&gt;"",STEP!Y166,"")</f>
        <v/>
      </c>
      <c r="M166" s="604">
        <f>IF(STEP!Z166&lt;&gt;"",STEP!Z166,0)*24</f>
        <v>0</v>
      </c>
      <c r="N166" s="604" t="str">
        <f>IF(STEP!R166&lt;&gt;"",STEP!R166,"")</f>
        <v/>
      </c>
      <c r="O166" s="604" t="str">
        <f>IF(STEP!S166&lt;&gt;"",STEP!S166,"")</f>
        <v/>
      </c>
      <c r="P166" s="604">
        <f t="shared" si="24"/>
        <v>0</v>
      </c>
      <c r="Q166" s="604"/>
      <c r="R166" s="604" t="e">
        <f t="shared" si="28"/>
        <v>#N/A</v>
      </c>
      <c r="S166" s="607">
        <f t="shared" si="25"/>
        <v>0</v>
      </c>
      <c r="T166" s="611">
        <f t="shared" si="26"/>
        <v>0</v>
      </c>
    </row>
    <row r="167" spans="2:20">
      <c r="B167" s="517"/>
      <c r="C167" s="624">
        <f t="shared" si="27"/>
        <v>220688</v>
      </c>
      <c r="D167" s="405" t="str">
        <f>IF(STEP!D167&lt;&gt;"",STEP!D167,"")</f>
        <v>佐藤　弘幸</v>
      </c>
      <c r="E167" s="406">
        <f>IF(STEP!E167&lt;&gt;"",STEP!E167,"")</f>
        <v>45424</v>
      </c>
      <c r="F167" s="405" t="str">
        <f>IF(STEP!F167&lt;&gt;"",STEP!F167,"")</f>
        <v>日</v>
      </c>
      <c r="G167" s="407" t="e">
        <f>IF(STEP!C167&lt;&gt;"",STEP!AD167,"")</f>
        <v>#N/A</v>
      </c>
      <c r="H167" s="407" t="str">
        <f>IF(AND(STEP!$G167="",$J$8&lt;&gt;"ON"),"",IF(月報!AX167&lt;&gt;"",月報!AX167,IF(STEP!G167&lt;&gt;"",STEP!G167,"")))</f>
        <v/>
      </c>
      <c r="I167" s="408" t="str">
        <f>IF(AND(STEP!$G167="",$J$8&lt;&gt;"ON"),"",IF(月報!AZ167&lt;&gt;"",月報!AZ167,IF(STEP!H167&lt;&gt;"",STEP!H167,"")))</f>
        <v/>
      </c>
      <c r="J167" s="603">
        <f>IF(月報!BA167&lt;&gt;"",月報!BA167,0)*24</f>
        <v>0</v>
      </c>
      <c r="K167" s="603" t="str">
        <f>IF(STEP!X167&lt;&gt;"",STEP!X167,"")</f>
        <v/>
      </c>
      <c r="L167" s="603" t="str">
        <f>IF(STEP!Y167&lt;&gt;"",STEP!Y167,"")</f>
        <v/>
      </c>
      <c r="M167" s="603">
        <f>IF(STEP!Z167&lt;&gt;"",STEP!Z167,0)*24</f>
        <v>0</v>
      </c>
      <c r="N167" s="603" t="str">
        <f>IF(STEP!R167&lt;&gt;"",STEP!R167,"")</f>
        <v/>
      </c>
      <c r="O167" s="603" t="str">
        <f>IF(STEP!S167&lt;&gt;"",STEP!S167,"")</f>
        <v/>
      </c>
      <c r="P167" s="603">
        <f t="shared" si="24"/>
        <v>0</v>
      </c>
      <c r="Q167" s="603">
        <f>SUM(P167:P173)</f>
        <v>43.25</v>
      </c>
      <c r="R167" s="603" t="e">
        <f t="shared" si="28"/>
        <v>#N/A</v>
      </c>
      <c r="S167" s="606">
        <f t="shared" si="25"/>
        <v>0</v>
      </c>
      <c r="T167" s="610">
        <f t="shared" si="26"/>
        <v>0</v>
      </c>
    </row>
    <row r="168" spans="2:20">
      <c r="B168" s="517"/>
      <c r="C168" s="622">
        <f t="shared" si="27"/>
        <v>220688</v>
      </c>
      <c r="D168" s="409" t="str">
        <f>IF(STEP!D168&lt;&gt;"",STEP!D168,"")</f>
        <v>佐藤　弘幸</v>
      </c>
      <c r="E168" s="410">
        <f>IF(STEP!E168&lt;&gt;"",STEP!E168,"")</f>
        <v>45425</v>
      </c>
      <c r="F168" s="409" t="str">
        <f>IF(STEP!F168&lt;&gt;"",STEP!F168,"")</f>
        <v>月</v>
      </c>
      <c r="G168" s="508" t="e">
        <f>IF(STEP!C168&lt;&gt;"",STEP!AD168,"")</f>
        <v>#N/A</v>
      </c>
      <c r="H168" s="407">
        <f>IF(AND(STEP!$G168="",$J$8&lt;&gt;"ON"),"",IF(月報!AX168&lt;&gt;"",月報!AX168,IF(STEP!G168&lt;&gt;"",STEP!G168,"")))</f>
        <v>0.36458333333333331</v>
      </c>
      <c r="I168" s="408">
        <f>IF(AND(STEP!$G168="",$J$8&lt;&gt;"ON"),"",IF(月報!AZ168&lt;&gt;"",月報!AZ168,IF(STEP!H168&lt;&gt;"",STEP!H168,"")))</f>
        <v>0.82638888888888884</v>
      </c>
      <c r="J168" s="603">
        <f>IF(月報!BA168&lt;&gt;"",月報!BA168,0)*24</f>
        <v>10.083333333333334</v>
      </c>
      <c r="K168" s="603">
        <f>IF(STEP!X168&lt;&gt;"",STEP!X168,"")</f>
        <v>0.33333333333333331</v>
      </c>
      <c r="L168" s="603">
        <f>IF(STEP!Y168&lt;&gt;"",STEP!Y168,"")</f>
        <v>8.3333333333333329E-2</v>
      </c>
      <c r="M168" s="603">
        <f>IF(STEP!Z168&lt;&gt;"",STEP!Z168,0)*24</f>
        <v>0</v>
      </c>
      <c r="N168" s="603" t="str">
        <f>IF(STEP!R168&lt;&gt;"",STEP!R168,"")</f>
        <v/>
      </c>
      <c r="O168" s="603" t="str">
        <f>IF(STEP!S168&lt;&gt;"",STEP!S168,"")</f>
        <v>自社作業</v>
      </c>
      <c r="P168" s="603">
        <f t="shared" si="24"/>
        <v>10.083333333333334</v>
      </c>
      <c r="Q168" s="603"/>
      <c r="R168" s="603" t="e">
        <f t="shared" si="28"/>
        <v>#N/A</v>
      </c>
      <c r="S168" s="605">
        <f t="shared" si="25"/>
        <v>10</v>
      </c>
      <c r="T168" s="610">
        <f t="shared" si="26"/>
        <v>8.3333333333333925E-2</v>
      </c>
    </row>
    <row r="169" spans="2:20">
      <c r="B169" s="517"/>
      <c r="C169" s="622">
        <f t="shared" si="27"/>
        <v>220688</v>
      </c>
      <c r="D169" s="409" t="str">
        <f>IF(STEP!D169&lt;&gt;"",STEP!D169,"")</f>
        <v>佐藤　弘幸</v>
      </c>
      <c r="E169" s="410">
        <f>IF(STEP!E169&lt;&gt;"",STEP!E169,"")</f>
        <v>45426</v>
      </c>
      <c r="F169" s="409" t="str">
        <f>IF(STEP!F169&lt;&gt;"",STEP!F169,"")</f>
        <v>火</v>
      </c>
      <c r="G169" s="508" t="e">
        <f>IF(STEP!C169&lt;&gt;"",STEP!AD169,"")</f>
        <v>#N/A</v>
      </c>
      <c r="H169" s="407">
        <f>IF(AND(STEP!$G169="",$J$8&lt;&gt;"ON"),"",IF(月報!AX169&lt;&gt;"",月報!AX169,IF(STEP!G169&lt;&gt;"",STEP!G169,"")))</f>
        <v>0.36458333333333331</v>
      </c>
      <c r="I169" s="408">
        <f>IF(AND(STEP!$G169="",$J$8&lt;&gt;"ON"),"",IF(月報!AZ169&lt;&gt;"",月報!AZ169,IF(STEP!H169&lt;&gt;"",STEP!H169,"")))</f>
        <v>0.85069444444444442</v>
      </c>
      <c r="J169" s="603">
        <f>IF(月報!BA169&lt;&gt;"",月報!BA169,0)*24</f>
        <v>10.666666666666666</v>
      </c>
      <c r="K169" s="603">
        <f>IF(STEP!X169&lt;&gt;"",STEP!X169,"")</f>
        <v>0.33333333333333331</v>
      </c>
      <c r="L169" s="603">
        <f>IF(STEP!Y169&lt;&gt;"",STEP!Y169,"")</f>
        <v>0.10416666666666667</v>
      </c>
      <c r="M169" s="603">
        <f>IF(STEP!Z169&lt;&gt;"",STEP!Z169,0)*24</f>
        <v>0</v>
      </c>
      <c r="N169" s="603" t="str">
        <f>IF(STEP!R169&lt;&gt;"",STEP!R169,"")</f>
        <v/>
      </c>
      <c r="O169" s="603" t="str">
        <f>IF(STEP!S169&lt;&gt;"",STEP!S169,"")</f>
        <v>自社作業</v>
      </c>
      <c r="P169" s="603">
        <f t="shared" si="24"/>
        <v>10.666666666666666</v>
      </c>
      <c r="Q169" s="603"/>
      <c r="R169" s="603" t="e">
        <f t="shared" si="28"/>
        <v>#N/A</v>
      </c>
      <c r="S169" s="605">
        <f t="shared" si="25"/>
        <v>10.5</v>
      </c>
      <c r="T169" s="610">
        <f t="shared" si="26"/>
        <v>0.16666666666666607</v>
      </c>
    </row>
    <row r="170" spans="2:20">
      <c r="B170" s="517"/>
      <c r="C170" s="622">
        <f t="shared" si="27"/>
        <v>220688</v>
      </c>
      <c r="D170" s="409" t="str">
        <f>IF(STEP!D170&lt;&gt;"",STEP!D170,"")</f>
        <v>佐藤　弘幸</v>
      </c>
      <c r="E170" s="410">
        <f>IF(STEP!E170&lt;&gt;"",STEP!E170,"")</f>
        <v>45427</v>
      </c>
      <c r="F170" s="409" t="str">
        <f>IF(STEP!F170&lt;&gt;"",STEP!F170,"")</f>
        <v>水</v>
      </c>
      <c r="G170" s="508" t="e">
        <f>IF(STEP!C170&lt;&gt;"",STEP!AD170,"")</f>
        <v>#N/A</v>
      </c>
      <c r="H170" s="407">
        <f>IF(AND(STEP!$G170="",$J$8&lt;&gt;"ON"),"",IF(月報!AX170&lt;&gt;"",月報!AX170,IF(STEP!G170&lt;&gt;"",STEP!G170,"")))</f>
        <v>0.36458333333333331</v>
      </c>
      <c r="I170" s="408">
        <f>IF(AND(STEP!$G170="",$J$8&lt;&gt;"ON"),"",IF(月報!AZ170&lt;&gt;"",月報!AZ170,IF(STEP!H170&lt;&gt;"",STEP!H170,"")))</f>
        <v>0.52430555555555558</v>
      </c>
      <c r="J170" s="603">
        <f>IF(月報!BA170&lt;&gt;"",月報!BA170,0)*24</f>
        <v>3.5</v>
      </c>
      <c r="K170" s="603">
        <f>IF(STEP!X170&lt;&gt;"",STEP!X170,"")</f>
        <v>0.14583333333333334</v>
      </c>
      <c r="L170" s="603" t="str">
        <f>IF(STEP!Y170&lt;&gt;"",STEP!Y170,"")</f>
        <v/>
      </c>
      <c r="M170" s="603">
        <f>IF(STEP!Z170&lt;&gt;"",STEP!Z170,0)*24</f>
        <v>0</v>
      </c>
      <c r="N170" s="603" t="str">
        <f>IF(STEP!R170&lt;&gt;"",STEP!R170,"")</f>
        <v/>
      </c>
      <c r="O170" s="603" t="str">
        <f>IF(STEP!S170&lt;&gt;"",STEP!S170,"")</f>
        <v>自社作業</v>
      </c>
      <c r="P170" s="603">
        <f t="shared" si="24"/>
        <v>3.5</v>
      </c>
      <c r="Q170" s="603"/>
      <c r="R170" s="603" t="e">
        <f t="shared" si="28"/>
        <v>#N/A</v>
      </c>
      <c r="S170" s="605">
        <f t="shared" si="25"/>
        <v>3.5</v>
      </c>
      <c r="T170" s="610">
        <f t="shared" si="26"/>
        <v>0</v>
      </c>
    </row>
    <row r="171" spans="2:20">
      <c r="B171" s="517"/>
      <c r="C171" s="622">
        <f t="shared" si="27"/>
        <v>220688</v>
      </c>
      <c r="D171" s="409" t="str">
        <f>IF(STEP!D171&lt;&gt;"",STEP!D171,"")</f>
        <v>佐藤　弘幸</v>
      </c>
      <c r="E171" s="410">
        <f>IF(STEP!E171&lt;&gt;"",STEP!E171,"")</f>
        <v>45428</v>
      </c>
      <c r="F171" s="409" t="str">
        <f>IF(STEP!F171&lt;&gt;"",STEP!F171,"")</f>
        <v>木</v>
      </c>
      <c r="G171" s="508" t="e">
        <f>IF(STEP!C171&lt;&gt;"",STEP!AD171,"")</f>
        <v>#N/A</v>
      </c>
      <c r="H171" s="407">
        <f>IF(AND(STEP!$G171="",$J$8&lt;&gt;"ON"),"",IF(月報!AX171&lt;&gt;"",月報!AX171,IF(STEP!G171&lt;&gt;"",STEP!G171,"")))</f>
        <v>0.36458333333333331</v>
      </c>
      <c r="I171" s="408">
        <f>IF(AND(STEP!$G171="",$J$8&lt;&gt;"ON"),"",IF(月報!AZ171&lt;&gt;"",月報!AZ171,IF(STEP!H171&lt;&gt;"",STEP!H171,"")))</f>
        <v>0.86458333333333326</v>
      </c>
      <c r="J171" s="603">
        <f>IF(月報!BA171&lt;&gt;"",月報!BA171,0)*24</f>
        <v>11</v>
      </c>
      <c r="K171" s="603">
        <f>IF(STEP!X171&lt;&gt;"",STEP!X171,"")</f>
        <v>0.33333333333333331</v>
      </c>
      <c r="L171" s="603">
        <f>IF(STEP!Y171&lt;&gt;"",STEP!Y171,"")</f>
        <v>0.125</v>
      </c>
      <c r="M171" s="603">
        <f>IF(STEP!Z171&lt;&gt;"",STEP!Z171,0)*24</f>
        <v>0</v>
      </c>
      <c r="N171" s="603" t="str">
        <f>IF(STEP!R171&lt;&gt;"",STEP!R171,"")</f>
        <v/>
      </c>
      <c r="O171" s="603" t="str">
        <f>IF(STEP!S171&lt;&gt;"",STEP!S171,"")</f>
        <v>自社作業</v>
      </c>
      <c r="P171" s="603">
        <f t="shared" si="24"/>
        <v>11</v>
      </c>
      <c r="Q171" s="603"/>
      <c r="R171" s="603" t="e">
        <f t="shared" si="28"/>
        <v>#N/A</v>
      </c>
      <c r="S171" s="605">
        <f t="shared" si="25"/>
        <v>11</v>
      </c>
      <c r="T171" s="610">
        <f t="shared" si="26"/>
        <v>0</v>
      </c>
    </row>
    <row r="172" spans="2:20">
      <c r="B172" s="517"/>
      <c r="C172" s="622">
        <f t="shared" si="27"/>
        <v>220688</v>
      </c>
      <c r="D172" s="409" t="str">
        <f>IF(STEP!D172&lt;&gt;"",STEP!D172,"")</f>
        <v>佐藤　弘幸</v>
      </c>
      <c r="E172" s="410">
        <f>IF(STEP!E172&lt;&gt;"",STEP!E172,"")</f>
        <v>45429</v>
      </c>
      <c r="F172" s="409" t="str">
        <f>IF(STEP!F172&lt;&gt;"",STEP!F172,"")</f>
        <v>金</v>
      </c>
      <c r="G172" s="508" t="e">
        <f>IF(STEP!C172&lt;&gt;"",STEP!AD172,"")</f>
        <v>#N/A</v>
      </c>
      <c r="H172" s="407">
        <f>IF(AND(STEP!$G172="",$J$8&lt;&gt;"ON"),"",IF(月報!AX172&lt;&gt;"",月報!AX172,IF(STEP!G172&lt;&gt;"",STEP!G172,"")))</f>
        <v>0.5625</v>
      </c>
      <c r="I172" s="408">
        <f>IF(AND(STEP!$G172="",$J$8&lt;&gt;"ON"),"",IF(月報!AZ172&lt;&gt;"",月報!AZ172,IF(STEP!H172&lt;&gt;"",STEP!H172,"")))</f>
        <v>0.73263888888888884</v>
      </c>
      <c r="J172" s="603">
        <f>IF(月報!BA172&lt;&gt;"",月報!BA172,0)*24</f>
        <v>8</v>
      </c>
      <c r="K172" s="603">
        <f>IF(STEP!X172&lt;&gt;"",STEP!X172,"")</f>
        <v>0.16666666666666666</v>
      </c>
      <c r="L172" s="603" t="str">
        <f>IF(STEP!Y172&lt;&gt;"",STEP!Y172,"")</f>
        <v/>
      </c>
      <c r="M172" s="603">
        <f>IF(STEP!Z172&lt;&gt;"",STEP!Z172,0)*24</f>
        <v>4</v>
      </c>
      <c r="N172" s="603" t="str">
        <f>IF(STEP!R172&lt;&gt;"",STEP!R172,"")</f>
        <v>有休（午前）</v>
      </c>
      <c r="O172" s="603" t="str">
        <f>IF(STEP!S172&lt;&gt;"",STEP!S172,"")</f>
        <v/>
      </c>
      <c r="P172" s="603">
        <f t="shared" si="24"/>
        <v>8</v>
      </c>
      <c r="Q172" s="603"/>
      <c r="R172" s="603" t="e">
        <f t="shared" si="28"/>
        <v>#N/A</v>
      </c>
      <c r="S172" s="605">
        <f t="shared" si="25"/>
        <v>4</v>
      </c>
      <c r="T172" s="610">
        <f t="shared" si="26"/>
        <v>0</v>
      </c>
    </row>
    <row r="173" spans="2:20">
      <c r="B173" s="517"/>
      <c r="C173" s="623">
        <f t="shared" si="27"/>
        <v>220688</v>
      </c>
      <c r="D173" s="411" t="str">
        <f>IF(STEP!D173&lt;&gt;"",STEP!D173,"")</f>
        <v>佐藤　弘幸</v>
      </c>
      <c r="E173" s="412">
        <f>IF(STEP!E173&lt;&gt;"",STEP!E173,"")</f>
        <v>45430</v>
      </c>
      <c r="F173" s="411" t="str">
        <f>IF(STEP!F173&lt;&gt;"",STEP!F173,"")</f>
        <v>土</v>
      </c>
      <c r="G173" s="413" t="e">
        <f>IF(STEP!C173&lt;&gt;"",STEP!AD173,"")</f>
        <v>#N/A</v>
      </c>
      <c r="H173" s="413" t="str">
        <f>IF(AND(STEP!$G173="",$J$8&lt;&gt;"ON"),"",IF(月報!AX173&lt;&gt;"",月報!AX173,IF(STEP!G173&lt;&gt;"",STEP!G173,"")))</f>
        <v/>
      </c>
      <c r="I173" s="414" t="str">
        <f>IF(AND(STEP!$G173="",$J$8&lt;&gt;"ON"),"",IF(月報!AZ173&lt;&gt;"",月報!AZ173,IF(STEP!H173&lt;&gt;"",STEP!H173,"")))</f>
        <v/>
      </c>
      <c r="J173" s="604">
        <f>IF(月報!BA173&lt;&gt;"",月報!BA173,0)*24</f>
        <v>0</v>
      </c>
      <c r="K173" s="604" t="str">
        <f>IF(STEP!X173&lt;&gt;"",STEP!X173,"")</f>
        <v/>
      </c>
      <c r="L173" s="604" t="str">
        <f>IF(STEP!Y173&lt;&gt;"",STEP!Y173,"")</f>
        <v/>
      </c>
      <c r="M173" s="604">
        <f>IF(STEP!Z173&lt;&gt;"",STEP!Z173,0)*24</f>
        <v>0</v>
      </c>
      <c r="N173" s="604" t="str">
        <f>IF(STEP!R173&lt;&gt;"",STEP!R173,"")</f>
        <v/>
      </c>
      <c r="O173" s="604" t="str">
        <f>IF(STEP!S173&lt;&gt;"",STEP!S173,"")</f>
        <v/>
      </c>
      <c r="P173" s="604">
        <f t="shared" si="24"/>
        <v>0</v>
      </c>
      <c r="Q173" s="604"/>
      <c r="R173" s="604" t="e">
        <f t="shared" si="28"/>
        <v>#N/A</v>
      </c>
      <c r="S173" s="607">
        <f t="shared" si="25"/>
        <v>0</v>
      </c>
      <c r="T173" s="611">
        <f t="shared" si="26"/>
        <v>0</v>
      </c>
    </row>
    <row r="174" spans="2:20">
      <c r="B174" s="517"/>
      <c r="C174" s="624">
        <f t="shared" si="27"/>
        <v>220688</v>
      </c>
      <c r="D174" s="405" t="str">
        <f>IF(STEP!D174&lt;&gt;"",STEP!D174,"")</f>
        <v>佐藤　弘幸</v>
      </c>
      <c r="E174" s="406">
        <f>IF(STEP!E174&lt;&gt;"",STEP!E174,"")</f>
        <v>45431</v>
      </c>
      <c r="F174" s="405" t="str">
        <f>IF(STEP!F174&lt;&gt;"",STEP!F174,"")</f>
        <v>日</v>
      </c>
      <c r="G174" s="407" t="e">
        <f>IF(STEP!C174&lt;&gt;"",STEP!AD174,"")</f>
        <v>#N/A</v>
      </c>
      <c r="H174" s="407" t="str">
        <f>IF(AND(STEP!$G174="",$J$8&lt;&gt;"ON"),"",IF(月報!AX174&lt;&gt;"",月報!AX174,IF(STEP!G174&lt;&gt;"",STEP!G174,"")))</f>
        <v/>
      </c>
      <c r="I174" s="408" t="str">
        <f>IF(AND(STEP!$G174="",$J$8&lt;&gt;"ON"),"",IF(月報!AZ174&lt;&gt;"",月報!AZ174,IF(STEP!H174&lt;&gt;"",STEP!H174,"")))</f>
        <v/>
      </c>
      <c r="J174" s="603">
        <f>IF(月報!BA174&lt;&gt;"",月報!BA174,0)*24</f>
        <v>0</v>
      </c>
      <c r="K174" s="603" t="str">
        <f>IF(STEP!X174&lt;&gt;"",STEP!X174,"")</f>
        <v/>
      </c>
      <c r="L174" s="603" t="str">
        <f>IF(STEP!Y174&lt;&gt;"",STEP!Y174,"")</f>
        <v/>
      </c>
      <c r="M174" s="603">
        <f>IF(STEP!Z174&lt;&gt;"",STEP!Z174,0)*24</f>
        <v>0</v>
      </c>
      <c r="N174" s="603" t="str">
        <f>IF(STEP!R174&lt;&gt;"",STEP!R174,"")</f>
        <v/>
      </c>
      <c r="O174" s="603" t="str">
        <f>IF(STEP!S174&lt;&gt;"",STEP!S174,"")</f>
        <v/>
      </c>
      <c r="P174" s="603">
        <f t="shared" si="24"/>
        <v>0</v>
      </c>
      <c r="Q174" s="603">
        <f>SUM(P174:P180)</f>
        <v>0</v>
      </c>
      <c r="R174" s="603" t="e">
        <f t="shared" si="28"/>
        <v>#N/A</v>
      </c>
      <c r="S174" s="606">
        <f t="shared" si="25"/>
        <v>0</v>
      </c>
      <c r="T174" s="610">
        <f t="shared" si="26"/>
        <v>0</v>
      </c>
    </row>
    <row r="175" spans="2:20">
      <c r="B175" s="517"/>
      <c r="C175" s="622">
        <f t="shared" si="27"/>
        <v>220688</v>
      </c>
      <c r="D175" s="409" t="str">
        <f>IF(STEP!D175&lt;&gt;"",STEP!D175,"")</f>
        <v>佐藤　弘幸</v>
      </c>
      <c r="E175" s="410">
        <f>IF(STEP!E175&lt;&gt;"",STEP!E175,"")</f>
        <v>45432</v>
      </c>
      <c r="F175" s="409" t="str">
        <f>IF(STEP!F175&lt;&gt;"",STEP!F175,"")</f>
        <v>月</v>
      </c>
      <c r="G175" s="508" t="e">
        <f>IF(STEP!C175&lt;&gt;"",STEP!AD175,"")</f>
        <v>#N/A</v>
      </c>
      <c r="H175" s="407" t="str">
        <f>IF(AND(STEP!$G175="",$J$8&lt;&gt;"ON"),"",IF(月報!AX175&lt;&gt;"",月報!AX175,IF(STEP!G175&lt;&gt;"",STEP!G175,"")))</f>
        <v/>
      </c>
      <c r="I175" s="408" t="str">
        <f>IF(AND(STEP!$G175="",$J$8&lt;&gt;"ON"),"",IF(月報!AZ175&lt;&gt;"",月報!AZ175,IF(STEP!H175&lt;&gt;"",STEP!H175,"")))</f>
        <v/>
      </c>
      <c r="J175" s="603">
        <f>IF(月報!BA175&lt;&gt;"",月報!BA175,0)*24</f>
        <v>0</v>
      </c>
      <c r="K175" s="603" t="str">
        <f>IF(STEP!X175&lt;&gt;"",STEP!X175,"")</f>
        <v/>
      </c>
      <c r="L175" s="603" t="str">
        <f>IF(STEP!Y175&lt;&gt;"",STEP!Y175,"")</f>
        <v/>
      </c>
      <c r="M175" s="603">
        <f>IF(STEP!Z175&lt;&gt;"",STEP!Z175,0)*24</f>
        <v>0</v>
      </c>
      <c r="N175" s="603" t="str">
        <f>IF(STEP!R175&lt;&gt;"",STEP!R175,"")</f>
        <v/>
      </c>
      <c r="O175" s="603" t="str">
        <f>IF(STEP!S175&lt;&gt;"",STEP!S175,"")</f>
        <v/>
      </c>
      <c r="P175" s="603">
        <f t="shared" si="24"/>
        <v>0</v>
      </c>
      <c r="Q175" s="603"/>
      <c r="R175" s="603" t="e">
        <f t="shared" si="28"/>
        <v>#N/A</v>
      </c>
      <c r="S175" s="605">
        <f t="shared" si="25"/>
        <v>0</v>
      </c>
      <c r="T175" s="610">
        <f t="shared" si="26"/>
        <v>0</v>
      </c>
    </row>
    <row r="176" spans="2:20">
      <c r="B176" s="517"/>
      <c r="C176" s="622">
        <f t="shared" si="27"/>
        <v>220688</v>
      </c>
      <c r="D176" s="409" t="str">
        <f>IF(STEP!D176&lt;&gt;"",STEP!D176,"")</f>
        <v/>
      </c>
      <c r="E176" s="410" t="str">
        <f>IF(STEP!E176&lt;&gt;"",STEP!E176,"")</f>
        <v/>
      </c>
      <c r="F176" s="409" t="str">
        <f>IF(STEP!F176&lt;&gt;"",STEP!F176,"")</f>
        <v/>
      </c>
      <c r="G176" s="508" t="str">
        <f>IF(STEP!C176&lt;&gt;"",STEP!AD176,"")</f>
        <v/>
      </c>
      <c r="H176" s="407" t="str">
        <f>IF(AND(STEP!$G176="",$J$8&lt;&gt;"ON"),"",IF(月報!AX176&lt;&gt;"",月報!AX176,IF(STEP!G176&lt;&gt;"",STEP!G176,"")))</f>
        <v/>
      </c>
      <c r="I176" s="408" t="str">
        <f>IF(AND(STEP!$G176="",$J$8&lt;&gt;"ON"),"",IF(月報!AZ176&lt;&gt;"",月報!AZ176,IF(STEP!H176&lt;&gt;"",STEP!H176,"")))</f>
        <v/>
      </c>
      <c r="J176" s="603">
        <f>IF(月報!BA176&lt;&gt;"",月報!BA176,0)*24</f>
        <v>0</v>
      </c>
      <c r="K176" s="603" t="str">
        <f>IF(STEP!X176&lt;&gt;"",STEP!X176,"")</f>
        <v/>
      </c>
      <c r="L176" s="603" t="str">
        <f>IF(STEP!Y176&lt;&gt;"",STEP!Y176,"")</f>
        <v/>
      </c>
      <c r="M176" s="603">
        <f>IF(STEP!Z176&lt;&gt;"",STEP!Z176,0)*24</f>
        <v>0</v>
      </c>
      <c r="N176" s="603" t="str">
        <f>IF(STEP!R176&lt;&gt;"",STEP!R176,"")</f>
        <v/>
      </c>
      <c r="O176" s="603" t="str">
        <f>IF(STEP!S176&lt;&gt;"",STEP!S176,"")</f>
        <v/>
      </c>
      <c r="P176" s="603">
        <f t="shared" ref="P176" si="29">IF(J176&lt;&gt;"",J176,"")</f>
        <v>0</v>
      </c>
      <c r="Q176" s="603"/>
      <c r="R176" s="603" t="e">
        <f t="shared" si="28"/>
        <v>#N/A</v>
      </c>
      <c r="S176" s="605">
        <f t="shared" ref="S176" si="30">(IF(K176&lt;&gt;"",K176,0)+IF(L176&lt;&gt;"",L176,0))*24</f>
        <v>0</v>
      </c>
      <c r="T176" s="610">
        <f t="shared" ref="T176" si="31">J176-(M176+S176)</f>
        <v>0</v>
      </c>
    </row>
    <row r="177" spans="2:20">
      <c r="B177" s="517"/>
      <c r="C177" s="622" t="str">
        <f>IF(STEP!C177&lt;&gt;"",STEP!C177,"")</f>
        <v/>
      </c>
      <c r="D177" s="409" t="str">
        <f>IF(STEP!D177&lt;&gt;"",STEP!D177,"")</f>
        <v/>
      </c>
      <c r="E177" s="410" t="str">
        <f>IF(STEP!E177&lt;&gt;"",STEP!E177,"")</f>
        <v/>
      </c>
      <c r="F177" s="409" t="str">
        <f>IF(STEP!F177&lt;&gt;"",STEP!F177,"")</f>
        <v/>
      </c>
      <c r="G177" s="508" t="str">
        <f>IF(STEP!C177&lt;&gt;"",STEP!AD177,"")</f>
        <v/>
      </c>
      <c r="H177" s="407" t="str">
        <f>IF(AND(STEP!$G177="",$J$8&lt;&gt;"ON"),"",IF(月報!AX177&lt;&gt;"",月報!AX177,IF(STEP!G177&lt;&gt;"",STEP!G177,"")))</f>
        <v/>
      </c>
      <c r="I177" s="408" t="str">
        <f>IF(AND(STEP!$G177="",$J$8&lt;&gt;"ON"),"",IF(月報!AZ177&lt;&gt;"",月報!AZ177,IF(STEP!H177&lt;&gt;"",STEP!H177,"")))</f>
        <v/>
      </c>
      <c r="J177" s="408" t="str">
        <f>IF(AND(STEP!$G177="",$J$8&lt;&gt;"ON"),"",IF(月報!BA177&lt;&gt;"",月報!BA177,IF(STEP!J177&lt;&gt;"",STEP!J177/24,"")))</f>
        <v/>
      </c>
      <c r="K177" s="408" t="str">
        <f>IF(STEP!X177&lt;&gt;"",STEP!X177,"")</f>
        <v/>
      </c>
      <c r="L177" s="408" t="str">
        <f>IF(STEP!Y177&lt;&gt;"",STEP!Y177,"")</f>
        <v/>
      </c>
      <c r="M177" s="408" t="str">
        <f>IF(STEP!Z177&lt;&gt;"",STEP!Z177,"")</f>
        <v/>
      </c>
      <c r="N177" s="408" t="str">
        <f>IF(STEP!R177&lt;&gt;"",STEP!R177,"")</f>
        <v/>
      </c>
      <c r="O177" s="408" t="str">
        <f>IF(STEP!S177&lt;&gt;"",STEP!S177,"")</f>
        <v/>
      </c>
      <c r="P177" s="408" t="str">
        <f t="shared" si="24"/>
        <v/>
      </c>
      <c r="Q177" s="408"/>
      <c r="R177" s="408" t="e">
        <f t="shared" si="28"/>
        <v>#N/A</v>
      </c>
      <c r="S177" s="608"/>
      <c r="T177" s="610"/>
    </row>
    <row r="178" spans="2:20">
      <c r="B178" s="517"/>
      <c r="C178" s="622" t="str">
        <f>IF(STEP!C178&lt;&gt;"",STEP!C178,"")</f>
        <v/>
      </c>
      <c r="D178" s="409" t="str">
        <f>IF(STEP!D178&lt;&gt;"",STEP!D178,"")</f>
        <v/>
      </c>
      <c r="E178" s="410" t="str">
        <f>IF(STEP!E178&lt;&gt;"",STEP!E178,"")</f>
        <v/>
      </c>
      <c r="F178" s="409" t="str">
        <f>IF(STEP!F178&lt;&gt;"",STEP!F178,"")</f>
        <v/>
      </c>
      <c r="G178" s="508" t="str">
        <f>IF(STEP!C178&lt;&gt;"",STEP!AD178,"")</f>
        <v/>
      </c>
      <c r="H178" s="407" t="str">
        <f>IF(AND(STEP!$G178="",$J$8&lt;&gt;"ON"),"",IF(月報!AX178&lt;&gt;"",月報!AX178,IF(STEP!G178&lt;&gt;"",STEP!G178,"")))</f>
        <v/>
      </c>
      <c r="I178" s="408" t="str">
        <f>IF(AND(STEP!$G178="",$J$8&lt;&gt;"ON"),"",IF(月報!AZ178&lt;&gt;"",月報!AZ178,IF(STEP!H178&lt;&gt;"",STEP!H178,"")))</f>
        <v/>
      </c>
      <c r="J178" s="408" t="str">
        <f>IF(AND(STEP!$G178="",$J$8&lt;&gt;"ON"),"",IF(月報!BA178&lt;&gt;"",月報!BA178,IF(STEP!J178&lt;&gt;"",STEP!J178/24,"")))</f>
        <v/>
      </c>
      <c r="K178" s="408" t="str">
        <f>IF(STEP!X178&lt;&gt;"",STEP!X178,"")</f>
        <v/>
      </c>
      <c r="L178" s="408" t="str">
        <f>IF(STEP!Y178&lt;&gt;"",STEP!Y178,"")</f>
        <v/>
      </c>
      <c r="M178" s="408" t="str">
        <f>IF(STEP!Z178&lt;&gt;"",STEP!Z178,"")</f>
        <v/>
      </c>
      <c r="N178" s="408" t="str">
        <f>IF(STEP!R178&lt;&gt;"",STEP!R178,"")</f>
        <v/>
      </c>
      <c r="O178" s="408" t="str">
        <f>IF(STEP!S178&lt;&gt;"",STEP!S178,"")</f>
        <v/>
      </c>
      <c r="P178" s="408" t="str">
        <f t="shared" si="24"/>
        <v/>
      </c>
      <c r="Q178" s="408"/>
      <c r="R178" s="408" t="e">
        <f t="shared" si="28"/>
        <v>#N/A</v>
      </c>
      <c r="S178" s="608"/>
      <c r="T178" s="610"/>
    </row>
    <row r="179" spans="2:20">
      <c r="B179" s="517"/>
      <c r="C179" s="622" t="str">
        <f>IF(STEP!C179&lt;&gt;"",STEP!C179,"")</f>
        <v/>
      </c>
      <c r="D179" s="409" t="str">
        <f>IF(STEP!D179&lt;&gt;"",STEP!D179,"")</f>
        <v/>
      </c>
      <c r="E179" s="410" t="str">
        <f>IF(STEP!E179&lt;&gt;"",STEP!E179,"")</f>
        <v/>
      </c>
      <c r="F179" s="409" t="str">
        <f>IF(STEP!F179&lt;&gt;"",STEP!F179,"")</f>
        <v/>
      </c>
      <c r="G179" s="508" t="str">
        <f>IF(STEP!C179&lt;&gt;"",STEP!AD179,"")</f>
        <v/>
      </c>
      <c r="H179" s="407" t="str">
        <f>IF(AND(STEP!$G179="",$J$8&lt;&gt;"ON"),"",IF(月報!AX179&lt;&gt;"",月報!AX179,IF(STEP!G179&lt;&gt;"",STEP!G179,"")))</f>
        <v/>
      </c>
      <c r="I179" s="408" t="str">
        <f>IF(AND(STEP!$G179="",$J$8&lt;&gt;"ON"),"",IF(月報!AZ179&lt;&gt;"",月報!AZ179,IF(STEP!H179&lt;&gt;"",STEP!H179,"")))</f>
        <v/>
      </c>
      <c r="J179" s="408" t="str">
        <f>IF(AND(STEP!$G179="",$J$8&lt;&gt;"ON"),"",IF(月報!BA179&lt;&gt;"",月報!BA179,IF(STEP!J179&lt;&gt;"",STEP!J179/24,"")))</f>
        <v/>
      </c>
      <c r="K179" s="408" t="str">
        <f>IF(STEP!X179&lt;&gt;"",STEP!X179,"")</f>
        <v/>
      </c>
      <c r="L179" s="408" t="str">
        <f>IF(STEP!Y179&lt;&gt;"",STEP!Y179,"")</f>
        <v/>
      </c>
      <c r="M179" s="408" t="str">
        <f>IF(STEP!Z179&lt;&gt;"",STEP!Z179,"")</f>
        <v/>
      </c>
      <c r="N179" s="408" t="str">
        <f>IF(STEP!R179&lt;&gt;"",STEP!R179,"")</f>
        <v/>
      </c>
      <c r="O179" s="408" t="str">
        <f>IF(STEP!S179&lt;&gt;"",STEP!S179,"")</f>
        <v/>
      </c>
      <c r="P179" s="408" t="str">
        <f t="shared" si="24"/>
        <v/>
      </c>
      <c r="Q179" s="408"/>
      <c r="R179" s="408" t="e">
        <f t="shared" si="28"/>
        <v>#N/A</v>
      </c>
      <c r="S179" s="608"/>
      <c r="T179" s="610"/>
    </row>
    <row r="180" spans="2:20" ht="13.8" thickBot="1">
      <c r="B180" s="518"/>
      <c r="C180" s="625" t="str">
        <f>IF(STEP!C180&lt;&gt;"",STEP!C180,"")</f>
        <v/>
      </c>
      <c r="D180" s="415" t="str">
        <f>IF(STEP!D180&lt;&gt;"",STEP!D180,"")</f>
        <v/>
      </c>
      <c r="E180" s="416" t="str">
        <f>IF(STEP!E180&lt;&gt;"",STEP!E180,"")</f>
        <v/>
      </c>
      <c r="F180" s="415" t="str">
        <f>IF(STEP!F180&lt;&gt;"",STEP!F180,"")</f>
        <v/>
      </c>
      <c r="G180" s="417" t="str">
        <f>IF(STEP!C180&lt;&gt;"",STEP!AD180,"")</f>
        <v/>
      </c>
      <c r="H180" s="417" t="str">
        <f>IF(AND(STEP!$G180="",$J$8&lt;&gt;"ON"),"",IF(月報!AX180&lt;&gt;"",月報!AX180,IF(STEP!G180&lt;&gt;"",STEP!G180,"")))</f>
        <v/>
      </c>
      <c r="I180" s="418" t="str">
        <f>IF(AND(STEP!$G180="",$J$8&lt;&gt;"ON"),"",IF(月報!AZ180&lt;&gt;"",月報!AZ180,IF(STEP!H180&lt;&gt;"",STEP!H180,"")))</f>
        <v/>
      </c>
      <c r="J180" s="418" t="str">
        <f>IF(AND(STEP!$G180="",$J$8&lt;&gt;"ON"),"",IF(月報!BA180&lt;&gt;"",月報!BA180,IF(STEP!J180&lt;&gt;"",STEP!J180/24,"")))</f>
        <v/>
      </c>
      <c r="K180" s="418" t="str">
        <f>IF(STEP!X180&lt;&gt;"",STEP!X180,"")</f>
        <v/>
      </c>
      <c r="L180" s="418" t="str">
        <f>IF(STEP!Y180&lt;&gt;"",STEP!Y180,"")</f>
        <v/>
      </c>
      <c r="M180" s="418" t="str">
        <f>IF(STEP!Z180&lt;&gt;"",STEP!Z180,"")</f>
        <v/>
      </c>
      <c r="N180" s="418" t="str">
        <f>IF(STEP!R180&lt;&gt;"",STEP!R180,"")</f>
        <v/>
      </c>
      <c r="O180" s="418" t="str">
        <f>IF(STEP!S180&lt;&gt;"",STEP!S180,"")</f>
        <v/>
      </c>
      <c r="P180" s="418" t="str">
        <f t="shared" si="24"/>
        <v/>
      </c>
      <c r="Q180" s="418"/>
      <c r="R180" s="418" t="e">
        <f t="shared" si="28"/>
        <v>#N/A</v>
      </c>
      <c r="S180" s="609"/>
      <c r="T180" s="612"/>
    </row>
    <row r="181" spans="2:20">
      <c r="B181" s="516" t="s">
        <v>416</v>
      </c>
      <c r="C181" s="626"/>
      <c r="D181" s="324"/>
      <c r="E181" s="325"/>
      <c r="F181" s="578" t="s">
        <v>465</v>
      </c>
      <c r="G181" s="320"/>
      <c r="H181" s="320"/>
      <c r="I181" s="326"/>
      <c r="J181" s="326"/>
      <c r="K181" s="326"/>
      <c r="L181" s="326"/>
      <c r="M181" s="326"/>
      <c r="N181" s="326"/>
      <c r="O181" s="326"/>
      <c r="P181" s="326"/>
      <c r="Q181" s="326"/>
      <c r="R181" s="326"/>
      <c r="S181" s="326"/>
      <c r="T181" s="326"/>
    </row>
    <row r="182" spans="2:20">
      <c r="B182" s="516"/>
      <c r="C182" s="626"/>
      <c r="D182" s="324"/>
      <c r="E182" s="325"/>
      <c r="F182" s="324"/>
      <c r="G182" s="320"/>
      <c r="H182" s="320"/>
      <c r="I182" s="326"/>
      <c r="J182" s="326"/>
      <c r="K182" s="326"/>
      <c r="L182" s="326"/>
      <c r="M182" s="326"/>
      <c r="N182" s="326"/>
      <c r="O182" s="326"/>
      <c r="P182" s="326"/>
      <c r="Q182" s="326"/>
      <c r="R182" s="326"/>
      <c r="S182" s="326"/>
      <c r="T182" s="326"/>
    </row>
    <row r="183" spans="2:20">
      <c r="B183" s="516"/>
      <c r="C183" s="626"/>
      <c r="D183" s="324"/>
      <c r="E183" s="325"/>
      <c r="F183" s="324"/>
      <c r="G183" s="320"/>
      <c r="H183" s="320"/>
      <c r="I183" s="326"/>
      <c r="J183" s="326"/>
      <c r="K183" s="326"/>
      <c r="L183" s="326"/>
      <c r="M183" s="326"/>
      <c r="N183" s="326"/>
      <c r="O183" s="326"/>
      <c r="P183" s="326"/>
      <c r="Q183" s="326"/>
      <c r="R183" s="326"/>
      <c r="S183" s="326"/>
      <c r="T183" s="326"/>
    </row>
    <row r="184" spans="2:20">
      <c r="B184" s="516"/>
      <c r="C184" s="626"/>
      <c r="D184" s="324"/>
      <c r="E184" s="325"/>
      <c r="F184" s="324"/>
      <c r="G184" s="320"/>
      <c r="H184" s="320"/>
      <c r="I184" s="326"/>
      <c r="J184" s="326"/>
      <c r="K184" s="326"/>
      <c r="L184" s="326"/>
      <c r="M184" s="326"/>
      <c r="N184" s="326"/>
      <c r="O184" s="326"/>
      <c r="P184" s="326"/>
      <c r="Q184" s="326"/>
      <c r="R184" s="326"/>
      <c r="S184" s="326"/>
      <c r="T184" s="326"/>
    </row>
    <row r="185" spans="2:20">
      <c r="B185" s="516"/>
      <c r="C185" s="626"/>
      <c r="D185" s="324"/>
      <c r="E185" s="325"/>
      <c r="F185" s="324"/>
      <c r="G185" s="320"/>
      <c r="H185" s="320"/>
      <c r="I185" s="326"/>
      <c r="J185" s="326"/>
      <c r="K185" s="326"/>
      <c r="L185" s="326"/>
      <c r="M185" s="326"/>
      <c r="N185" s="326"/>
      <c r="O185" s="326"/>
      <c r="P185" s="326"/>
      <c r="Q185" s="326"/>
      <c r="R185" s="326"/>
      <c r="S185" s="326"/>
      <c r="T185" s="326"/>
    </row>
    <row r="186" spans="2:20">
      <c r="B186" s="516"/>
      <c r="C186" s="626"/>
      <c r="D186" s="324"/>
      <c r="E186" s="325"/>
      <c r="F186" s="324"/>
      <c r="G186" s="320"/>
      <c r="H186" s="320"/>
      <c r="I186" s="326"/>
      <c r="J186" s="326"/>
      <c r="K186" s="326"/>
      <c r="L186" s="326"/>
      <c r="M186" s="326"/>
      <c r="N186" s="326"/>
      <c r="O186" s="326"/>
      <c r="P186" s="326"/>
      <c r="Q186" s="326"/>
      <c r="R186" s="326"/>
      <c r="S186" s="326"/>
      <c r="T186" s="326"/>
    </row>
    <row r="187" spans="2:20">
      <c r="B187" s="516"/>
      <c r="C187" s="626"/>
      <c r="D187" s="324"/>
      <c r="E187" s="325"/>
      <c r="F187" s="324"/>
      <c r="G187" s="320"/>
      <c r="H187" s="320"/>
      <c r="I187" s="326"/>
      <c r="J187" s="326"/>
      <c r="K187" s="326"/>
      <c r="L187" s="326"/>
      <c r="M187" s="326"/>
      <c r="N187" s="326"/>
      <c r="O187" s="326"/>
      <c r="P187" s="326"/>
      <c r="Q187" s="326"/>
      <c r="R187" s="326"/>
      <c r="S187" s="326"/>
      <c r="T187" s="326"/>
    </row>
    <row r="188" spans="2:20">
      <c r="B188" s="516"/>
      <c r="C188" s="626"/>
      <c r="D188" s="324"/>
      <c r="E188" s="325"/>
      <c r="F188" s="324"/>
      <c r="G188" s="320"/>
      <c r="H188" s="320"/>
      <c r="I188" s="326"/>
      <c r="J188" s="326"/>
      <c r="K188" s="326"/>
      <c r="L188" s="326"/>
      <c r="M188" s="326"/>
      <c r="N188" s="326"/>
      <c r="O188" s="326"/>
      <c r="P188" s="326"/>
      <c r="Q188" s="326"/>
      <c r="R188" s="326"/>
      <c r="S188" s="326"/>
      <c r="T188" s="326"/>
    </row>
    <row r="189" spans="2:20">
      <c r="B189" s="516"/>
      <c r="C189" s="626"/>
      <c r="D189" s="324"/>
      <c r="E189" s="325"/>
      <c r="F189" s="324"/>
      <c r="G189" s="320"/>
      <c r="H189" s="320"/>
      <c r="I189" s="326"/>
      <c r="J189" s="326"/>
      <c r="K189" s="326"/>
      <c r="L189" s="326"/>
      <c r="M189" s="326"/>
      <c r="N189" s="326"/>
      <c r="O189" s="326"/>
      <c r="P189" s="326"/>
      <c r="Q189" s="326"/>
      <c r="R189" s="326"/>
      <c r="S189" s="326"/>
      <c r="T189" s="326"/>
    </row>
    <row r="190" spans="2:20" ht="13.8" thickBot="1">
      <c r="B190" s="519"/>
      <c r="C190" s="627"/>
      <c r="D190" s="330"/>
      <c r="E190" s="331"/>
      <c r="F190" s="330"/>
      <c r="G190" s="322"/>
      <c r="H190" s="322"/>
      <c r="I190" s="332"/>
      <c r="J190" s="332"/>
      <c r="K190" s="332"/>
      <c r="L190" s="332"/>
      <c r="M190" s="332"/>
      <c r="N190" s="332"/>
      <c r="O190" s="332"/>
      <c r="P190" s="332"/>
      <c r="Q190" s="332"/>
      <c r="R190" s="332"/>
      <c r="S190" s="332"/>
      <c r="T190" s="332"/>
    </row>
    <row r="191" spans="2:20" ht="14.25" customHeight="1">
      <c r="B191" s="522">
        <f>B146+1</f>
        <v>5</v>
      </c>
      <c r="C191" s="403">
        <f>IF(STEP!C191&lt;&gt;"",STEP!C191,"")</f>
        <v>230750</v>
      </c>
      <c r="D191" s="405" t="str">
        <f>IF(STEP!D191&lt;&gt;"",STEP!D191,"")</f>
        <v>吉岡　真太郎</v>
      </c>
      <c r="E191" s="406">
        <f>IF(STEP!E191&lt;&gt;"",STEP!E191,"")</f>
        <v>45403</v>
      </c>
      <c r="F191" s="405" t="str">
        <f>IF(STEP!F191&lt;&gt;"",STEP!F191,"")</f>
        <v>日</v>
      </c>
      <c r="G191" s="407" t="e">
        <f>IF(STEP!C191&lt;&gt;"",STEP!AD191,"")</f>
        <v>#N/A</v>
      </c>
      <c r="H191" s="407" t="str">
        <f>IF(AND(STEP!$G191="",$J$8&lt;&gt;"ON"),"",IF(月報!AX191&lt;&gt;"",月報!AX191,IF(STEP!G191&lt;&gt;"",STEP!G191,"")))</f>
        <v/>
      </c>
      <c r="I191" s="408" t="str">
        <f>IF(AND(STEP!$G191="",$J$8&lt;&gt;"ON"),"",IF(月報!AZ191&lt;&gt;"",月報!AZ191,IF(STEP!H191&lt;&gt;"",STEP!H191,"")))</f>
        <v/>
      </c>
      <c r="J191" s="603">
        <f>IF(月報!BA191&lt;&gt;"",月報!BA191,0)*24</f>
        <v>0</v>
      </c>
      <c r="K191" s="603" t="str">
        <f>IF(STEP!X191&lt;&gt;"",STEP!X191,"")</f>
        <v/>
      </c>
      <c r="L191" s="603" t="str">
        <f>IF(STEP!Y191&lt;&gt;"",STEP!Y191,"")</f>
        <v/>
      </c>
      <c r="M191" s="603">
        <f>IF(STEP!Z191&lt;&gt;"",STEP!Z191,0)*24</f>
        <v>0</v>
      </c>
      <c r="N191" s="603" t="str">
        <f>IF(STEP!R191&lt;&gt;"",STEP!R191,"")</f>
        <v/>
      </c>
      <c r="O191" s="603" t="str">
        <f>IF(STEP!S191&lt;&gt;"",STEP!S191,"")</f>
        <v/>
      </c>
      <c r="P191" s="603">
        <f t="shared" ref="P191:P225" si="32">IF(J191&lt;&gt;"",J191,"")</f>
        <v>0</v>
      </c>
      <c r="Q191" s="603">
        <f>SUM(P191:P197)</f>
        <v>47.333333333333329</v>
      </c>
      <c r="R191" s="603" t="e">
        <f>IF(C191&lt;&gt;"",VLOOKUP(C191,設定シート!$D$10:$L$109,9,FALSE),"")</f>
        <v>#N/A</v>
      </c>
      <c r="S191" s="613">
        <f>(IF(K191&lt;&gt;"",K191,0)+IF(L191&lt;&gt;"",L191,0))*24</f>
        <v>0</v>
      </c>
      <c r="T191" s="610">
        <f>J191-(M191+S191)</f>
        <v>0</v>
      </c>
    </row>
    <row r="192" spans="2:20" ht="14.25" customHeight="1">
      <c r="B192" s="517"/>
      <c r="C192" s="621">
        <f>C191</f>
        <v>230750</v>
      </c>
      <c r="D192" s="409" t="str">
        <f>IF(STEP!D192&lt;&gt;"",STEP!D192,"")</f>
        <v>吉岡　真太郎</v>
      </c>
      <c r="E192" s="410">
        <f>IF(STEP!E192&lt;&gt;"",STEP!E192,"")</f>
        <v>45404</v>
      </c>
      <c r="F192" s="409" t="str">
        <f>IF(STEP!F192&lt;&gt;"",STEP!F192,"")</f>
        <v>月</v>
      </c>
      <c r="G192" s="508" t="e">
        <f>IF(STEP!C192&lt;&gt;"",STEP!AD192,"")</f>
        <v>#N/A</v>
      </c>
      <c r="H192" s="407" t="e">
        <f>IF(AND(STEP!$G192="",$J$8&lt;&gt;"ON"),"",IF(月報!AX192&lt;&gt;"",月報!AX192,IF(STEP!G192&lt;&gt;"",STEP!G192,"")))</f>
        <v>#N/A</v>
      </c>
      <c r="I192" s="408">
        <f>IF(AND(STEP!$G192="",$J$8&lt;&gt;"ON"),"",IF(月報!AZ192&lt;&gt;"",月報!AZ192,IF(STEP!H192&lt;&gt;"",STEP!H192,"")))</f>
        <v>0.81597222222222221</v>
      </c>
      <c r="J192" s="603">
        <f>IF(月報!BA192&lt;&gt;"",月報!BA192,0)*24</f>
        <v>9.5</v>
      </c>
      <c r="K192" s="603">
        <f>IF(STEP!X192&lt;&gt;"",STEP!X192,"")</f>
        <v>0.33333333333333331</v>
      </c>
      <c r="L192" s="603">
        <f>IF(STEP!Y192&lt;&gt;"",STEP!Y192,"")</f>
        <v>6.25E-2</v>
      </c>
      <c r="M192" s="603">
        <f>IF(STEP!Z192&lt;&gt;"",STEP!Z192,0)*24</f>
        <v>0</v>
      </c>
      <c r="N192" s="603" t="str">
        <f>IF(STEP!R192&lt;&gt;"",STEP!R192,"")</f>
        <v/>
      </c>
      <c r="O192" s="603" t="str">
        <f>IF(STEP!S192&lt;&gt;"",STEP!S192,"")</f>
        <v>自社作業</v>
      </c>
      <c r="P192" s="603">
        <f t="shared" si="32"/>
        <v>9.5</v>
      </c>
      <c r="Q192" s="603"/>
      <c r="R192" s="603" t="e">
        <f>R191</f>
        <v>#N/A</v>
      </c>
      <c r="S192" s="605">
        <f t="shared" ref="S192:S220" si="33">(IF(K192&lt;&gt;"",K192,0)+IF(L192&lt;&gt;"",L192,0))*24</f>
        <v>9.5</v>
      </c>
      <c r="T192" s="610">
        <f t="shared" ref="T192:T220" si="34">J192-(M192+S192)</f>
        <v>0</v>
      </c>
    </row>
    <row r="193" spans="2:20" ht="14.25" customHeight="1">
      <c r="B193" s="517"/>
      <c r="C193" s="622">
        <f t="shared" ref="C193:C221" si="35">C192</f>
        <v>230750</v>
      </c>
      <c r="D193" s="409" t="str">
        <f>IF(STEP!D193&lt;&gt;"",STEP!D193,"")</f>
        <v>吉岡　真太郎</v>
      </c>
      <c r="E193" s="410">
        <f>IF(STEP!E193&lt;&gt;"",STEP!E193,"")</f>
        <v>45405</v>
      </c>
      <c r="F193" s="409" t="str">
        <f>IF(STEP!F193&lt;&gt;"",STEP!F193,"")</f>
        <v>火</v>
      </c>
      <c r="G193" s="508" t="e">
        <f>IF(STEP!C193&lt;&gt;"",STEP!AD193,"")</f>
        <v>#N/A</v>
      </c>
      <c r="H193" s="407" t="e">
        <f>IF(AND(STEP!$G193="",$J$8&lt;&gt;"ON"),"",IF(月報!AX193&lt;&gt;"",月報!AX193,IF(STEP!G193&lt;&gt;"",STEP!G193,"")))</f>
        <v>#N/A</v>
      </c>
      <c r="I193" s="408">
        <f>IF(AND(STEP!$G193="",$J$8&lt;&gt;"ON"),"",IF(月報!AZ193&lt;&gt;"",月報!AZ193,IF(STEP!H193&lt;&gt;"",STEP!H193,"")))</f>
        <v>0.85416666666666663</v>
      </c>
      <c r="J193" s="603">
        <f>IF(月報!BA193&lt;&gt;"",月報!BA193,0)*24</f>
        <v>10.5</v>
      </c>
      <c r="K193" s="603">
        <f>IF(STEP!X193&lt;&gt;"",STEP!X193,"")</f>
        <v>0.33333333333333331</v>
      </c>
      <c r="L193" s="603">
        <f>IF(STEP!Y193&lt;&gt;"",STEP!Y193,"")</f>
        <v>0.10416666666666667</v>
      </c>
      <c r="M193" s="603">
        <f>IF(STEP!Z193&lt;&gt;"",STEP!Z193,0)*24</f>
        <v>0</v>
      </c>
      <c r="N193" s="603" t="str">
        <f>IF(STEP!R193&lt;&gt;"",STEP!R193,"")</f>
        <v/>
      </c>
      <c r="O193" s="603" t="str">
        <f>IF(STEP!S193&lt;&gt;"",STEP!S193,"")</f>
        <v>自社作業</v>
      </c>
      <c r="P193" s="603">
        <f t="shared" si="32"/>
        <v>10.5</v>
      </c>
      <c r="Q193" s="603"/>
      <c r="R193" s="603" t="e">
        <f t="shared" ref="R193:R225" si="36">R192</f>
        <v>#N/A</v>
      </c>
      <c r="S193" s="605">
        <f t="shared" si="33"/>
        <v>10.5</v>
      </c>
      <c r="T193" s="610">
        <f t="shared" si="34"/>
        <v>0</v>
      </c>
    </row>
    <row r="194" spans="2:20" ht="14.25" customHeight="1">
      <c r="B194" s="517"/>
      <c r="C194" s="622">
        <f t="shared" si="35"/>
        <v>230750</v>
      </c>
      <c r="D194" s="409" t="str">
        <f>IF(STEP!D194&lt;&gt;"",STEP!D194,"")</f>
        <v>吉岡　真太郎</v>
      </c>
      <c r="E194" s="410">
        <f>IF(STEP!E194&lt;&gt;"",STEP!E194,"")</f>
        <v>45406</v>
      </c>
      <c r="F194" s="409" t="str">
        <f>IF(STEP!F194&lt;&gt;"",STEP!F194,"")</f>
        <v>水</v>
      </c>
      <c r="G194" s="508" t="e">
        <f>IF(STEP!C194&lt;&gt;"",STEP!AD194,"")</f>
        <v>#N/A</v>
      </c>
      <c r="H194" s="407" t="e">
        <f>IF(AND(STEP!$G194="",$J$8&lt;&gt;"ON"),"",IF(月報!AX194&lt;&gt;"",月報!AX194,IF(STEP!G194&lt;&gt;"",STEP!G194,"")))</f>
        <v>#N/A</v>
      </c>
      <c r="I194" s="408">
        <f>IF(AND(STEP!$G194="",$J$8&lt;&gt;"ON"),"",IF(月報!AZ194&lt;&gt;"",月報!AZ194,IF(STEP!H194&lt;&gt;"",STEP!H194,"")))</f>
        <v>0.84375</v>
      </c>
      <c r="J194" s="603">
        <f>IF(月報!BA194&lt;&gt;"",月報!BA194,0)*24</f>
        <v>9.4166666666666661</v>
      </c>
      <c r="K194" s="603">
        <f>IF(STEP!X194&lt;&gt;"",STEP!X194,"")</f>
        <v>0.33333333333333331</v>
      </c>
      <c r="L194" s="603">
        <f>IF(STEP!Y194&lt;&gt;"",STEP!Y194,"")</f>
        <v>5.2083333333333336E-2</v>
      </c>
      <c r="M194" s="603">
        <f>IF(STEP!Z194&lt;&gt;"",STEP!Z194,0)*24</f>
        <v>0</v>
      </c>
      <c r="N194" s="603" t="str">
        <f>IF(STEP!R194&lt;&gt;"",STEP!R194,"")</f>
        <v/>
      </c>
      <c r="O194" s="603" t="str">
        <f>IF(STEP!S194&lt;&gt;"",STEP!S194,"")</f>
        <v>自社作業</v>
      </c>
      <c r="P194" s="603">
        <f t="shared" si="32"/>
        <v>9.4166666666666661</v>
      </c>
      <c r="Q194" s="603"/>
      <c r="R194" s="603" t="e">
        <f t="shared" si="36"/>
        <v>#N/A</v>
      </c>
      <c r="S194" s="605">
        <f t="shared" si="33"/>
        <v>9.25</v>
      </c>
      <c r="T194" s="610">
        <f t="shared" si="34"/>
        <v>0.16666666666666607</v>
      </c>
    </row>
    <row r="195" spans="2:20" ht="14.25" customHeight="1">
      <c r="B195" s="517"/>
      <c r="C195" s="622">
        <f t="shared" si="35"/>
        <v>230750</v>
      </c>
      <c r="D195" s="409" t="str">
        <f>IF(STEP!D195&lt;&gt;"",STEP!D195,"")</f>
        <v>吉岡　真太郎</v>
      </c>
      <c r="E195" s="410">
        <f>IF(STEP!E195&lt;&gt;"",STEP!E195,"")</f>
        <v>45407</v>
      </c>
      <c r="F195" s="409" t="str">
        <f>IF(STEP!F195&lt;&gt;"",STEP!F195,"")</f>
        <v>木</v>
      </c>
      <c r="G195" s="508" t="e">
        <f>IF(STEP!C195&lt;&gt;"",STEP!AD195,"")</f>
        <v>#N/A</v>
      </c>
      <c r="H195" s="407" t="e">
        <f>IF(AND(STEP!$G195="",$J$8&lt;&gt;"ON"),"",IF(月報!AX195&lt;&gt;"",月報!AX195,IF(STEP!G195&lt;&gt;"",STEP!G195,"")))</f>
        <v>#N/A</v>
      </c>
      <c r="I195" s="408">
        <f>IF(AND(STEP!$G195="",$J$8&lt;&gt;"ON"),"",IF(月報!AZ195&lt;&gt;"",月報!AZ195,IF(STEP!H195&lt;&gt;"",STEP!H195,"")))</f>
        <v>0.83333333333333326</v>
      </c>
      <c r="J195" s="603">
        <f>IF(月報!BA195&lt;&gt;"",月報!BA195,0)*24</f>
        <v>9.9166666666666661</v>
      </c>
      <c r="K195" s="603">
        <f>IF(STEP!X195&lt;&gt;"",STEP!X195,"")</f>
        <v>0.33333333333333331</v>
      </c>
      <c r="L195" s="603">
        <f>IF(STEP!Y195&lt;&gt;"",STEP!Y195,"")</f>
        <v>7.2916666666666671E-2</v>
      </c>
      <c r="M195" s="603">
        <f>IF(STEP!Z195&lt;&gt;"",STEP!Z195,0)*24</f>
        <v>0</v>
      </c>
      <c r="N195" s="603" t="str">
        <f>IF(STEP!R195&lt;&gt;"",STEP!R195,"")</f>
        <v/>
      </c>
      <c r="O195" s="603" t="str">
        <f>IF(STEP!S195&lt;&gt;"",STEP!S195,"")</f>
        <v>自社作業</v>
      </c>
      <c r="P195" s="603">
        <f t="shared" si="32"/>
        <v>9.9166666666666661</v>
      </c>
      <c r="Q195" s="603"/>
      <c r="R195" s="603" t="e">
        <f t="shared" si="36"/>
        <v>#N/A</v>
      </c>
      <c r="S195" s="605">
        <f t="shared" si="33"/>
        <v>9.75</v>
      </c>
      <c r="T195" s="610">
        <f t="shared" si="34"/>
        <v>0.16666666666666607</v>
      </c>
    </row>
    <row r="196" spans="2:20" ht="14.25" customHeight="1">
      <c r="B196" s="517"/>
      <c r="C196" s="622">
        <f t="shared" si="35"/>
        <v>230750</v>
      </c>
      <c r="D196" s="409" t="str">
        <f>IF(STEP!D196&lt;&gt;"",STEP!D196,"")</f>
        <v>吉岡　真太郎</v>
      </c>
      <c r="E196" s="410">
        <f>IF(STEP!E196&lt;&gt;"",STEP!E196,"")</f>
        <v>45408</v>
      </c>
      <c r="F196" s="409" t="str">
        <f>IF(STEP!F196&lt;&gt;"",STEP!F196,"")</f>
        <v>金</v>
      </c>
      <c r="G196" s="508" t="e">
        <f>IF(STEP!C196&lt;&gt;"",STEP!AD196,"")</f>
        <v>#N/A</v>
      </c>
      <c r="H196" s="407" t="e">
        <f>IF(AND(STEP!$G196="",$J$8&lt;&gt;"ON"),"",IF(月報!AX196&lt;&gt;"",月報!AX196,IF(STEP!G196&lt;&gt;"",STEP!G196,"")))</f>
        <v>#N/A</v>
      </c>
      <c r="I196" s="408">
        <f>IF(AND(STEP!$G196="",$J$8&lt;&gt;"ON"),"",IF(月報!AZ196&lt;&gt;"",月報!AZ196,IF(STEP!H196&lt;&gt;"",STEP!H196,"")))</f>
        <v>0.75347222222222221</v>
      </c>
      <c r="J196" s="603">
        <f>IF(月報!BA196&lt;&gt;"",月報!BA196,0)*24</f>
        <v>8</v>
      </c>
      <c r="K196" s="603">
        <f>IF(STEP!X196&lt;&gt;"",STEP!X196,"")</f>
        <v>0.33333333333333331</v>
      </c>
      <c r="L196" s="603" t="str">
        <f>IF(STEP!Y196&lt;&gt;"",STEP!Y196,"")</f>
        <v/>
      </c>
      <c r="M196" s="603">
        <f>IF(STEP!Z196&lt;&gt;"",STEP!Z196,0)*24</f>
        <v>0</v>
      </c>
      <c r="N196" s="603" t="str">
        <f>IF(STEP!R196&lt;&gt;"",STEP!R196,"")</f>
        <v/>
      </c>
      <c r="O196" s="603" t="str">
        <f>IF(STEP!S196&lt;&gt;"",STEP!S196,"")</f>
        <v>自社作業</v>
      </c>
      <c r="P196" s="603">
        <f t="shared" si="32"/>
        <v>8</v>
      </c>
      <c r="Q196" s="603"/>
      <c r="R196" s="603" t="e">
        <f t="shared" si="36"/>
        <v>#N/A</v>
      </c>
      <c r="S196" s="605">
        <f t="shared" si="33"/>
        <v>8</v>
      </c>
      <c r="T196" s="610">
        <f t="shared" si="34"/>
        <v>0</v>
      </c>
    </row>
    <row r="197" spans="2:20" ht="14.25" customHeight="1">
      <c r="B197" s="517"/>
      <c r="C197" s="623">
        <f t="shared" si="35"/>
        <v>230750</v>
      </c>
      <c r="D197" s="411" t="str">
        <f>IF(STEP!D197&lt;&gt;"",STEP!D197,"")</f>
        <v>吉岡　真太郎</v>
      </c>
      <c r="E197" s="412">
        <f>IF(STEP!E197&lt;&gt;"",STEP!E197,"")</f>
        <v>45409</v>
      </c>
      <c r="F197" s="411" t="str">
        <f>IF(STEP!F197&lt;&gt;"",STEP!F197,"")</f>
        <v>土</v>
      </c>
      <c r="G197" s="413" t="e">
        <f>IF(STEP!C197&lt;&gt;"",STEP!AD197,"")</f>
        <v>#N/A</v>
      </c>
      <c r="H197" s="413" t="str">
        <f>IF(AND(STEP!$G197="",$J$8&lt;&gt;"ON"),"",IF(月報!AX197&lt;&gt;"",月報!AX197,IF(STEP!G197&lt;&gt;"",STEP!G197,"")))</f>
        <v/>
      </c>
      <c r="I197" s="414" t="str">
        <f>IF(AND(STEP!$G197="",$J$8&lt;&gt;"ON"),"",IF(月報!AZ197&lt;&gt;"",月報!AZ197,IF(STEP!H197&lt;&gt;"",STEP!H197,"")))</f>
        <v/>
      </c>
      <c r="J197" s="604">
        <f>IF(月報!BA197&lt;&gt;"",月報!BA197,0)*24</f>
        <v>0</v>
      </c>
      <c r="K197" s="604" t="str">
        <f>IF(STEP!X197&lt;&gt;"",STEP!X197,"")</f>
        <v/>
      </c>
      <c r="L197" s="604" t="str">
        <f>IF(STEP!Y197&lt;&gt;"",STEP!Y197,"")</f>
        <v/>
      </c>
      <c r="M197" s="604">
        <f>IF(STEP!Z197&lt;&gt;"",STEP!Z197,0)*24</f>
        <v>0</v>
      </c>
      <c r="N197" s="604" t="str">
        <f>IF(STEP!R197&lt;&gt;"",STEP!R197,"")</f>
        <v/>
      </c>
      <c r="O197" s="604" t="str">
        <f>IF(STEP!S197&lt;&gt;"",STEP!S197,"")</f>
        <v/>
      </c>
      <c r="P197" s="604">
        <f t="shared" si="32"/>
        <v>0</v>
      </c>
      <c r="Q197" s="604"/>
      <c r="R197" s="604" t="e">
        <f t="shared" si="36"/>
        <v>#N/A</v>
      </c>
      <c r="S197" s="607">
        <f t="shared" si="33"/>
        <v>0</v>
      </c>
      <c r="T197" s="611">
        <f t="shared" si="34"/>
        <v>0</v>
      </c>
    </row>
    <row r="198" spans="2:20" ht="14.25" customHeight="1">
      <c r="B198" s="517"/>
      <c r="C198" s="624">
        <f t="shared" si="35"/>
        <v>230750</v>
      </c>
      <c r="D198" s="405" t="str">
        <f>IF(STEP!D198&lt;&gt;"",STEP!D198,"")</f>
        <v>吉岡　真太郎</v>
      </c>
      <c r="E198" s="406">
        <f>IF(STEP!E198&lt;&gt;"",STEP!E198,"")</f>
        <v>45410</v>
      </c>
      <c r="F198" s="405" t="str">
        <f>IF(STEP!F198&lt;&gt;"",STEP!F198,"")</f>
        <v>日</v>
      </c>
      <c r="G198" s="407" t="e">
        <f>IF(STEP!C198&lt;&gt;"",STEP!AD198,"")</f>
        <v>#N/A</v>
      </c>
      <c r="H198" s="407" t="str">
        <f>IF(AND(STEP!$G198="",$J$8&lt;&gt;"ON"),"",IF(月報!AX198&lt;&gt;"",月報!AX198,IF(STEP!G198&lt;&gt;"",STEP!G198,"")))</f>
        <v/>
      </c>
      <c r="I198" s="408" t="str">
        <f>IF(AND(STEP!$G198="",$J$8&lt;&gt;"ON"),"",IF(月報!AZ198&lt;&gt;"",月報!AZ198,IF(STEP!H198&lt;&gt;"",STEP!H198,"")))</f>
        <v/>
      </c>
      <c r="J198" s="603">
        <f>IF(月報!BA198&lt;&gt;"",月報!BA198,0)*24</f>
        <v>0</v>
      </c>
      <c r="K198" s="603" t="str">
        <f>IF(STEP!X198&lt;&gt;"",STEP!X198,"")</f>
        <v/>
      </c>
      <c r="L198" s="603" t="str">
        <f>IF(STEP!Y198&lt;&gt;"",STEP!Y198,"")</f>
        <v/>
      </c>
      <c r="M198" s="603">
        <f>IF(STEP!Z198&lt;&gt;"",STEP!Z198,0)*24</f>
        <v>0</v>
      </c>
      <c r="N198" s="603" t="str">
        <f>IF(STEP!R198&lt;&gt;"",STEP!R198,"")</f>
        <v/>
      </c>
      <c r="O198" s="603" t="str">
        <f>IF(STEP!S198&lt;&gt;"",STEP!S198,"")</f>
        <v/>
      </c>
      <c r="P198" s="603">
        <f t="shared" si="32"/>
        <v>0</v>
      </c>
      <c r="Q198" s="603">
        <f>SUM(P198:P204)</f>
        <v>0</v>
      </c>
      <c r="R198" s="603" t="e">
        <f t="shared" si="36"/>
        <v>#N/A</v>
      </c>
      <c r="S198" s="606">
        <f t="shared" si="33"/>
        <v>0</v>
      </c>
      <c r="T198" s="610">
        <f t="shared" si="34"/>
        <v>0</v>
      </c>
    </row>
    <row r="199" spans="2:20" ht="14.25" customHeight="1">
      <c r="B199" s="517"/>
      <c r="C199" s="622">
        <f t="shared" si="35"/>
        <v>230750</v>
      </c>
      <c r="D199" s="409" t="str">
        <f>IF(STEP!D199&lt;&gt;"",STEP!D199,"")</f>
        <v>吉岡　真太郎</v>
      </c>
      <c r="E199" s="410">
        <f>IF(STEP!E199&lt;&gt;"",STEP!E199,"")</f>
        <v>45411</v>
      </c>
      <c r="F199" s="409" t="str">
        <f>IF(STEP!F199&lt;&gt;"",STEP!F199,"")</f>
        <v>月</v>
      </c>
      <c r="G199" s="508" t="e">
        <f>IF(STEP!C199&lt;&gt;"",STEP!AD199,"")</f>
        <v>#N/A</v>
      </c>
      <c r="H199" s="407" t="str">
        <f>IF(AND(STEP!$G199="",$J$8&lt;&gt;"ON"),"",IF(月報!AX199&lt;&gt;"",月報!AX199,IF(STEP!G199&lt;&gt;"",STEP!G199,"")))</f>
        <v/>
      </c>
      <c r="I199" s="408" t="str">
        <f>IF(AND(STEP!$G199="",$J$8&lt;&gt;"ON"),"",IF(月報!AZ199&lt;&gt;"",月報!AZ199,IF(STEP!H199&lt;&gt;"",STEP!H199,"")))</f>
        <v/>
      </c>
      <c r="J199" s="603">
        <f>IF(月報!BA199&lt;&gt;"",月報!BA199,0)*24</f>
        <v>0</v>
      </c>
      <c r="K199" s="603" t="str">
        <f>IF(STEP!X199&lt;&gt;"",STEP!X199,"")</f>
        <v/>
      </c>
      <c r="L199" s="603" t="str">
        <f>IF(STEP!Y199&lt;&gt;"",STEP!Y199,"")</f>
        <v/>
      </c>
      <c r="M199" s="603">
        <f>IF(STEP!Z199&lt;&gt;"",STEP!Z199,0)*24</f>
        <v>0</v>
      </c>
      <c r="N199" s="603" t="str">
        <f>IF(STEP!R199&lt;&gt;"",STEP!R199,"")</f>
        <v/>
      </c>
      <c r="O199" s="603" t="str">
        <f>IF(STEP!S199&lt;&gt;"",STEP!S199,"")</f>
        <v/>
      </c>
      <c r="P199" s="603">
        <f t="shared" si="32"/>
        <v>0</v>
      </c>
      <c r="Q199" s="603"/>
      <c r="R199" s="603" t="e">
        <f t="shared" si="36"/>
        <v>#N/A</v>
      </c>
      <c r="S199" s="605">
        <f t="shared" si="33"/>
        <v>0</v>
      </c>
      <c r="T199" s="610">
        <f t="shared" si="34"/>
        <v>0</v>
      </c>
    </row>
    <row r="200" spans="2:20" ht="14.25" customHeight="1">
      <c r="B200" s="517"/>
      <c r="C200" s="622">
        <f t="shared" si="35"/>
        <v>230750</v>
      </c>
      <c r="D200" s="409" t="str">
        <f>IF(STEP!D200&lt;&gt;"",STEP!D200,"")</f>
        <v>吉岡　真太郎</v>
      </c>
      <c r="E200" s="410">
        <f>IF(STEP!E200&lt;&gt;"",STEP!E200,"")</f>
        <v>45412</v>
      </c>
      <c r="F200" s="409" t="str">
        <f>IF(STEP!F200&lt;&gt;"",STEP!F200,"")</f>
        <v>火</v>
      </c>
      <c r="G200" s="508" t="e">
        <f>IF(STEP!C200&lt;&gt;"",STEP!AD200,"")</f>
        <v>#N/A</v>
      </c>
      <c r="H200" s="407" t="str">
        <f>IF(AND(STEP!$G200="",$J$8&lt;&gt;"ON"),"",IF(月報!AX200&lt;&gt;"",月報!AX200,IF(STEP!G200&lt;&gt;"",STEP!G200,"")))</f>
        <v/>
      </c>
      <c r="I200" s="408" t="str">
        <f>IF(AND(STEP!$G200="",$J$8&lt;&gt;"ON"),"",IF(月報!AZ200&lt;&gt;"",月報!AZ200,IF(STEP!H200&lt;&gt;"",STEP!H200,"")))</f>
        <v/>
      </c>
      <c r="J200" s="603">
        <f>IF(月報!BA200&lt;&gt;"",月報!BA200,0)*24</f>
        <v>0</v>
      </c>
      <c r="K200" s="603" t="str">
        <f>IF(STEP!X200&lt;&gt;"",STEP!X200,"")</f>
        <v/>
      </c>
      <c r="L200" s="603" t="str">
        <f>IF(STEP!Y200&lt;&gt;"",STEP!Y200,"")</f>
        <v/>
      </c>
      <c r="M200" s="603">
        <f>IF(STEP!Z200&lt;&gt;"",STEP!Z200,0)*24</f>
        <v>0</v>
      </c>
      <c r="N200" s="603" t="str">
        <f>IF(STEP!R200&lt;&gt;"",STEP!R200,"")</f>
        <v/>
      </c>
      <c r="O200" s="603" t="str">
        <f>IF(STEP!S200&lt;&gt;"",STEP!S200,"")</f>
        <v/>
      </c>
      <c r="P200" s="603">
        <f t="shared" si="32"/>
        <v>0</v>
      </c>
      <c r="Q200" s="603"/>
      <c r="R200" s="603" t="e">
        <f t="shared" si="36"/>
        <v>#N/A</v>
      </c>
      <c r="S200" s="605">
        <f t="shared" si="33"/>
        <v>0</v>
      </c>
      <c r="T200" s="610">
        <f t="shared" si="34"/>
        <v>0</v>
      </c>
    </row>
    <row r="201" spans="2:20" ht="14.25" customHeight="1">
      <c r="B201" s="517"/>
      <c r="C201" s="622">
        <f t="shared" si="35"/>
        <v>230750</v>
      </c>
      <c r="D201" s="409" t="str">
        <f>IF(STEP!D201&lt;&gt;"",STEP!D201,"")</f>
        <v>吉岡　真太郎</v>
      </c>
      <c r="E201" s="410">
        <f>IF(STEP!E201&lt;&gt;"",STEP!E201,"")</f>
        <v>45413</v>
      </c>
      <c r="F201" s="409" t="str">
        <f>IF(STEP!F201&lt;&gt;"",STEP!F201,"")</f>
        <v>水</v>
      </c>
      <c r="G201" s="508" t="e">
        <f>IF(STEP!C201&lt;&gt;"",STEP!AD201,"")</f>
        <v>#N/A</v>
      </c>
      <c r="H201" s="407" t="str">
        <f>IF(AND(STEP!$G201="",$J$8&lt;&gt;"ON"),"",IF(月報!AX201&lt;&gt;"",月報!AX201,IF(STEP!G201&lt;&gt;"",STEP!G201,"")))</f>
        <v/>
      </c>
      <c r="I201" s="408" t="str">
        <f>IF(AND(STEP!$G201="",$J$8&lt;&gt;"ON"),"",IF(月報!AZ201&lt;&gt;"",月報!AZ201,IF(STEP!H201&lt;&gt;"",STEP!H201,"")))</f>
        <v/>
      </c>
      <c r="J201" s="603">
        <f>IF(月報!BA201&lt;&gt;"",月報!BA201,0)*24</f>
        <v>0</v>
      </c>
      <c r="K201" s="603" t="str">
        <f>IF(STEP!X201&lt;&gt;"",STEP!X201,"")</f>
        <v/>
      </c>
      <c r="L201" s="603" t="str">
        <f>IF(STEP!Y201&lt;&gt;"",STEP!Y201,"")</f>
        <v/>
      </c>
      <c r="M201" s="603">
        <f>IF(STEP!Z201&lt;&gt;"",STEP!Z201,0)*24</f>
        <v>0</v>
      </c>
      <c r="N201" s="603" t="str">
        <f>IF(STEP!R201&lt;&gt;"",STEP!R201,"")</f>
        <v/>
      </c>
      <c r="O201" s="603" t="str">
        <f>IF(STEP!S201&lt;&gt;"",STEP!S201,"")</f>
        <v/>
      </c>
      <c r="P201" s="603">
        <f t="shared" si="32"/>
        <v>0</v>
      </c>
      <c r="Q201" s="603"/>
      <c r="R201" s="603" t="e">
        <f t="shared" si="36"/>
        <v>#N/A</v>
      </c>
      <c r="S201" s="605">
        <f t="shared" si="33"/>
        <v>0</v>
      </c>
      <c r="T201" s="610">
        <f t="shared" si="34"/>
        <v>0</v>
      </c>
    </row>
    <row r="202" spans="2:20" ht="14.25" customHeight="1">
      <c r="B202" s="517"/>
      <c r="C202" s="622">
        <f t="shared" si="35"/>
        <v>230750</v>
      </c>
      <c r="D202" s="409" t="str">
        <f>IF(STEP!D202&lt;&gt;"",STEP!D202,"")</f>
        <v>吉岡　真太郎</v>
      </c>
      <c r="E202" s="410">
        <f>IF(STEP!E202&lt;&gt;"",STEP!E202,"")</f>
        <v>45414</v>
      </c>
      <c r="F202" s="409" t="str">
        <f>IF(STEP!F202&lt;&gt;"",STEP!F202,"")</f>
        <v>木</v>
      </c>
      <c r="G202" s="508" t="e">
        <f>IF(STEP!C202&lt;&gt;"",STEP!AD202,"")</f>
        <v>#N/A</v>
      </c>
      <c r="H202" s="407" t="str">
        <f>IF(AND(STEP!$G202="",$J$8&lt;&gt;"ON"),"",IF(月報!AX202&lt;&gt;"",月報!AX202,IF(STEP!G202&lt;&gt;"",STEP!G202,"")))</f>
        <v/>
      </c>
      <c r="I202" s="408" t="str">
        <f>IF(AND(STEP!$G202="",$J$8&lt;&gt;"ON"),"",IF(月報!AZ202&lt;&gt;"",月報!AZ202,IF(STEP!H202&lt;&gt;"",STEP!H202,"")))</f>
        <v/>
      </c>
      <c r="J202" s="603">
        <f>IF(月報!BA202&lt;&gt;"",月報!BA202,0)*24</f>
        <v>0</v>
      </c>
      <c r="K202" s="603" t="str">
        <f>IF(STEP!X202&lt;&gt;"",STEP!X202,"")</f>
        <v/>
      </c>
      <c r="L202" s="603" t="str">
        <f>IF(STEP!Y202&lt;&gt;"",STEP!Y202,"")</f>
        <v/>
      </c>
      <c r="M202" s="603">
        <f>IF(STEP!Z202&lt;&gt;"",STEP!Z202,0)*24</f>
        <v>0</v>
      </c>
      <c r="N202" s="603" t="str">
        <f>IF(STEP!R202&lt;&gt;"",STEP!R202,"")</f>
        <v/>
      </c>
      <c r="O202" s="603" t="str">
        <f>IF(STEP!S202&lt;&gt;"",STEP!S202,"")</f>
        <v/>
      </c>
      <c r="P202" s="603">
        <f t="shared" si="32"/>
        <v>0</v>
      </c>
      <c r="Q202" s="603"/>
      <c r="R202" s="603" t="e">
        <f t="shared" si="36"/>
        <v>#N/A</v>
      </c>
      <c r="S202" s="605">
        <f t="shared" si="33"/>
        <v>0</v>
      </c>
      <c r="T202" s="610">
        <f t="shared" si="34"/>
        <v>0</v>
      </c>
    </row>
    <row r="203" spans="2:20" ht="14.25" customHeight="1">
      <c r="B203" s="517"/>
      <c r="C203" s="622">
        <f t="shared" si="35"/>
        <v>230750</v>
      </c>
      <c r="D203" s="409" t="str">
        <f>IF(STEP!D203&lt;&gt;"",STEP!D203,"")</f>
        <v>吉岡　真太郎</v>
      </c>
      <c r="E203" s="410">
        <f>IF(STEP!E203&lt;&gt;"",STEP!E203,"")</f>
        <v>45415</v>
      </c>
      <c r="F203" s="409" t="str">
        <f>IF(STEP!F203&lt;&gt;"",STEP!F203,"")</f>
        <v>金</v>
      </c>
      <c r="G203" s="508" t="e">
        <f>IF(STEP!C203&lt;&gt;"",STEP!AD203,"")</f>
        <v>#N/A</v>
      </c>
      <c r="H203" s="407" t="str">
        <f>IF(AND(STEP!$G203="",$J$8&lt;&gt;"ON"),"",IF(月報!AX203&lt;&gt;"",月報!AX203,IF(STEP!G203&lt;&gt;"",STEP!G203,"")))</f>
        <v/>
      </c>
      <c r="I203" s="408" t="str">
        <f>IF(AND(STEP!$G203="",$J$8&lt;&gt;"ON"),"",IF(月報!AZ203&lt;&gt;"",月報!AZ203,IF(STEP!H203&lt;&gt;"",STEP!H203,"")))</f>
        <v/>
      </c>
      <c r="J203" s="603">
        <f>IF(月報!BA203&lt;&gt;"",月報!BA203,0)*24</f>
        <v>0</v>
      </c>
      <c r="K203" s="603" t="str">
        <f>IF(STEP!X203&lt;&gt;"",STEP!X203,"")</f>
        <v/>
      </c>
      <c r="L203" s="603" t="str">
        <f>IF(STEP!Y203&lt;&gt;"",STEP!Y203,"")</f>
        <v/>
      </c>
      <c r="M203" s="603">
        <f>IF(STEP!Z203&lt;&gt;"",STEP!Z203,0)*24</f>
        <v>0</v>
      </c>
      <c r="N203" s="603" t="str">
        <f>IF(STEP!R203&lt;&gt;"",STEP!R203,"")</f>
        <v/>
      </c>
      <c r="O203" s="603" t="str">
        <f>IF(STEP!S203&lt;&gt;"",STEP!S203,"")</f>
        <v/>
      </c>
      <c r="P203" s="603">
        <f t="shared" si="32"/>
        <v>0</v>
      </c>
      <c r="Q203" s="603"/>
      <c r="R203" s="603" t="e">
        <f t="shared" si="36"/>
        <v>#N/A</v>
      </c>
      <c r="S203" s="605">
        <f t="shared" si="33"/>
        <v>0</v>
      </c>
      <c r="T203" s="610">
        <f t="shared" si="34"/>
        <v>0</v>
      </c>
    </row>
    <row r="204" spans="2:20" ht="14.25" customHeight="1">
      <c r="B204" s="517"/>
      <c r="C204" s="623">
        <f t="shared" si="35"/>
        <v>230750</v>
      </c>
      <c r="D204" s="411" t="str">
        <f>IF(STEP!D204&lt;&gt;"",STEP!D204,"")</f>
        <v>吉岡　真太郎</v>
      </c>
      <c r="E204" s="412">
        <f>IF(STEP!E204&lt;&gt;"",STEP!E204,"")</f>
        <v>45416</v>
      </c>
      <c r="F204" s="411" t="str">
        <f>IF(STEP!F204&lt;&gt;"",STEP!F204,"")</f>
        <v>土</v>
      </c>
      <c r="G204" s="413" t="e">
        <f>IF(STEP!C204&lt;&gt;"",STEP!AD204,"")</f>
        <v>#N/A</v>
      </c>
      <c r="H204" s="413" t="str">
        <f>IF(AND(STEP!$G204="",$J$8&lt;&gt;"ON"),"",IF(月報!AX204&lt;&gt;"",月報!AX204,IF(STEP!G204&lt;&gt;"",STEP!G204,"")))</f>
        <v/>
      </c>
      <c r="I204" s="414" t="str">
        <f>IF(AND(STEP!$G204="",$J$8&lt;&gt;"ON"),"",IF(月報!AZ204&lt;&gt;"",月報!AZ204,IF(STEP!H204&lt;&gt;"",STEP!H204,"")))</f>
        <v/>
      </c>
      <c r="J204" s="604">
        <f>IF(月報!BA204&lt;&gt;"",月報!BA204,0)*24</f>
        <v>0</v>
      </c>
      <c r="K204" s="604" t="str">
        <f>IF(STEP!X204&lt;&gt;"",STEP!X204,"")</f>
        <v/>
      </c>
      <c r="L204" s="604" t="str">
        <f>IF(STEP!Y204&lt;&gt;"",STEP!Y204,"")</f>
        <v/>
      </c>
      <c r="M204" s="604">
        <f>IF(STEP!Z204&lt;&gt;"",STEP!Z204,0)*24</f>
        <v>0</v>
      </c>
      <c r="N204" s="604" t="str">
        <f>IF(STEP!R204&lt;&gt;"",STEP!R204,"")</f>
        <v/>
      </c>
      <c r="O204" s="604" t="str">
        <f>IF(STEP!S204&lt;&gt;"",STEP!S204,"")</f>
        <v/>
      </c>
      <c r="P204" s="604">
        <f t="shared" si="32"/>
        <v>0</v>
      </c>
      <c r="Q204" s="604"/>
      <c r="R204" s="604" t="e">
        <f t="shared" si="36"/>
        <v>#N/A</v>
      </c>
      <c r="S204" s="607">
        <f t="shared" si="33"/>
        <v>0</v>
      </c>
      <c r="T204" s="611">
        <f t="shared" si="34"/>
        <v>0</v>
      </c>
    </row>
    <row r="205" spans="2:20" ht="14.25" customHeight="1">
      <c r="B205" s="517"/>
      <c r="C205" s="624">
        <f t="shared" si="35"/>
        <v>230750</v>
      </c>
      <c r="D205" s="405" t="str">
        <f>IF(STEP!D205&lt;&gt;"",STEP!D205,"")</f>
        <v>吉岡　真太郎</v>
      </c>
      <c r="E205" s="406">
        <f>IF(STEP!E205&lt;&gt;"",STEP!E205,"")</f>
        <v>45417</v>
      </c>
      <c r="F205" s="405" t="str">
        <f>IF(STEP!F205&lt;&gt;"",STEP!F205,"")</f>
        <v>日</v>
      </c>
      <c r="G205" s="407" t="e">
        <f>IF(STEP!C205&lt;&gt;"",STEP!AD205,"")</f>
        <v>#N/A</v>
      </c>
      <c r="H205" s="407" t="str">
        <f>IF(AND(STEP!$G205="",$J$8&lt;&gt;"ON"),"",IF(月報!AX205&lt;&gt;"",月報!AX205,IF(STEP!G205&lt;&gt;"",STEP!G205,"")))</f>
        <v/>
      </c>
      <c r="I205" s="408" t="str">
        <f>IF(AND(STEP!$G205="",$J$8&lt;&gt;"ON"),"",IF(月報!AZ205&lt;&gt;"",月報!AZ205,IF(STEP!H205&lt;&gt;"",STEP!H205,"")))</f>
        <v/>
      </c>
      <c r="J205" s="603">
        <f>IF(月報!BA205&lt;&gt;"",月報!BA205,0)*24</f>
        <v>0</v>
      </c>
      <c r="K205" s="603" t="str">
        <f>IF(STEP!X205&lt;&gt;"",STEP!X205,"")</f>
        <v/>
      </c>
      <c r="L205" s="603" t="str">
        <f>IF(STEP!Y205&lt;&gt;"",STEP!Y205,"")</f>
        <v/>
      </c>
      <c r="M205" s="603">
        <f>IF(STEP!Z205&lt;&gt;"",STEP!Z205,0)*24</f>
        <v>0</v>
      </c>
      <c r="N205" s="603" t="str">
        <f>IF(STEP!R205&lt;&gt;"",STEP!R205,"")</f>
        <v/>
      </c>
      <c r="O205" s="603" t="str">
        <f>IF(STEP!S205&lt;&gt;"",STEP!S205,"")</f>
        <v/>
      </c>
      <c r="P205" s="603">
        <f t="shared" si="32"/>
        <v>0</v>
      </c>
      <c r="Q205" s="603">
        <f>SUM(P205:P211)</f>
        <v>43.833333333333336</v>
      </c>
      <c r="R205" s="603" t="e">
        <f t="shared" si="36"/>
        <v>#N/A</v>
      </c>
      <c r="S205" s="606">
        <f t="shared" si="33"/>
        <v>0</v>
      </c>
      <c r="T205" s="610">
        <f t="shared" si="34"/>
        <v>0</v>
      </c>
    </row>
    <row r="206" spans="2:20" ht="14.25" customHeight="1">
      <c r="B206" s="517"/>
      <c r="C206" s="622">
        <f t="shared" si="35"/>
        <v>230750</v>
      </c>
      <c r="D206" s="409" t="str">
        <f>IF(STEP!D206&lt;&gt;"",STEP!D206,"")</f>
        <v>吉岡　真太郎</v>
      </c>
      <c r="E206" s="410">
        <f>IF(STEP!E206&lt;&gt;"",STEP!E206,"")</f>
        <v>45418</v>
      </c>
      <c r="F206" s="409" t="str">
        <f>IF(STEP!F206&lt;&gt;"",STEP!F206,"")</f>
        <v>月</v>
      </c>
      <c r="G206" s="508" t="e">
        <f>IF(STEP!C206&lt;&gt;"",STEP!AD206,"")</f>
        <v>#N/A</v>
      </c>
      <c r="H206" s="407" t="e">
        <f>IF(AND(STEP!$G206="",$J$8&lt;&gt;"ON"),"",IF(月報!AX206&lt;&gt;"",月報!AX206,IF(STEP!G206&lt;&gt;"",STEP!G206,"")))</f>
        <v>#N/A</v>
      </c>
      <c r="I206" s="408">
        <f>IF(AND(STEP!$G206="",$J$8&lt;&gt;"ON"),"",IF(月報!AZ206&lt;&gt;"",月報!AZ206,IF(STEP!H206&lt;&gt;"",STEP!H206,"")))</f>
        <v>0</v>
      </c>
      <c r="J206" s="603">
        <f>IF(月報!BA206&lt;&gt;"",月報!BA206,0)*24</f>
        <v>8</v>
      </c>
      <c r="K206" s="603" t="str">
        <f>IF(STEP!X206&lt;&gt;"",STEP!X206,"")</f>
        <v/>
      </c>
      <c r="L206" s="603" t="str">
        <f>IF(STEP!Y206&lt;&gt;"",STEP!Y206,"")</f>
        <v/>
      </c>
      <c r="M206" s="603">
        <f>IF(STEP!Z206&lt;&gt;"",STEP!Z206,0)*24</f>
        <v>8</v>
      </c>
      <c r="N206" s="603" t="str">
        <f>IF(STEP!R206&lt;&gt;"",STEP!R206,"")</f>
        <v>有給休暇</v>
      </c>
      <c r="O206" s="603" t="str">
        <f>IF(STEP!S206&lt;&gt;"",STEP!S206,"")</f>
        <v/>
      </c>
      <c r="P206" s="603">
        <f t="shared" si="32"/>
        <v>8</v>
      </c>
      <c r="Q206" s="603"/>
      <c r="R206" s="603" t="e">
        <f t="shared" si="36"/>
        <v>#N/A</v>
      </c>
      <c r="S206" s="605">
        <f t="shared" si="33"/>
        <v>0</v>
      </c>
      <c r="T206" s="610">
        <f t="shared" si="34"/>
        <v>0</v>
      </c>
    </row>
    <row r="207" spans="2:20" ht="14.25" customHeight="1">
      <c r="B207" s="517"/>
      <c r="C207" s="622">
        <f t="shared" si="35"/>
        <v>230750</v>
      </c>
      <c r="D207" s="409" t="str">
        <f>IF(STEP!D207&lt;&gt;"",STEP!D207,"")</f>
        <v>吉岡　真太郎</v>
      </c>
      <c r="E207" s="410">
        <f>IF(STEP!E207&lt;&gt;"",STEP!E207,"")</f>
        <v>45419</v>
      </c>
      <c r="F207" s="409" t="str">
        <f>IF(STEP!F207&lt;&gt;"",STEP!F207,"")</f>
        <v>火</v>
      </c>
      <c r="G207" s="508" t="e">
        <f>IF(STEP!C207&lt;&gt;"",STEP!AD207,"")</f>
        <v>#N/A</v>
      </c>
      <c r="H207" s="407" t="e">
        <f>IF(AND(STEP!$G207="",$J$8&lt;&gt;"ON"),"",IF(月報!AX207&lt;&gt;"",月報!AX207,IF(STEP!G207&lt;&gt;"",STEP!G207,"")))</f>
        <v>#N/A</v>
      </c>
      <c r="I207" s="408">
        <f>IF(AND(STEP!$G207="",$J$8&lt;&gt;"ON"),"",IF(月報!AZ207&lt;&gt;"",月報!AZ207,IF(STEP!H207&lt;&gt;"",STEP!H207,"")))</f>
        <v>0.76388888888888884</v>
      </c>
      <c r="J207" s="603">
        <f>IF(月報!BA207&lt;&gt;"",月報!BA207,0)*24</f>
        <v>8</v>
      </c>
      <c r="K207" s="603">
        <f>IF(STEP!X207&lt;&gt;"",STEP!X207,"")</f>
        <v>0.33333333333333331</v>
      </c>
      <c r="L207" s="603" t="str">
        <f>IF(STEP!Y207&lt;&gt;"",STEP!Y207,"")</f>
        <v/>
      </c>
      <c r="M207" s="603">
        <f>IF(STEP!Z207&lt;&gt;"",STEP!Z207,0)*24</f>
        <v>0</v>
      </c>
      <c r="N207" s="603" t="str">
        <f>IF(STEP!R207&lt;&gt;"",STEP!R207,"")</f>
        <v/>
      </c>
      <c r="O207" s="603" t="str">
        <f>IF(STEP!S207&lt;&gt;"",STEP!S207,"")</f>
        <v>自社作業</v>
      </c>
      <c r="P207" s="603">
        <f t="shared" si="32"/>
        <v>8</v>
      </c>
      <c r="Q207" s="603"/>
      <c r="R207" s="603" t="e">
        <f t="shared" si="36"/>
        <v>#N/A</v>
      </c>
      <c r="S207" s="605">
        <f t="shared" si="33"/>
        <v>8</v>
      </c>
      <c r="T207" s="610">
        <f t="shared" si="34"/>
        <v>0</v>
      </c>
    </row>
    <row r="208" spans="2:20" ht="14.25" customHeight="1">
      <c r="B208" s="517"/>
      <c r="C208" s="622">
        <f t="shared" si="35"/>
        <v>230750</v>
      </c>
      <c r="D208" s="409" t="str">
        <f>IF(STEP!D208&lt;&gt;"",STEP!D208,"")</f>
        <v>吉岡　真太郎</v>
      </c>
      <c r="E208" s="410">
        <f>IF(STEP!E208&lt;&gt;"",STEP!E208,"")</f>
        <v>45420</v>
      </c>
      <c r="F208" s="409" t="str">
        <f>IF(STEP!F208&lt;&gt;"",STEP!F208,"")</f>
        <v>水</v>
      </c>
      <c r="G208" s="508" t="e">
        <f>IF(STEP!C208&lt;&gt;"",STEP!AD208,"")</f>
        <v>#N/A</v>
      </c>
      <c r="H208" s="407" t="e">
        <f>IF(AND(STEP!$G208="",$J$8&lt;&gt;"ON"),"",IF(月報!AX208&lt;&gt;"",月報!AX208,IF(STEP!G208&lt;&gt;"",STEP!G208,"")))</f>
        <v>#N/A</v>
      </c>
      <c r="I208" s="408">
        <f>IF(AND(STEP!$G208="",$J$8&lt;&gt;"ON"),"",IF(月報!AZ208&lt;&gt;"",月報!AZ208,IF(STEP!H208&lt;&gt;"",STEP!H208,"")))</f>
        <v>0.86805555555555547</v>
      </c>
      <c r="J208" s="603">
        <f>IF(月報!BA208&lt;&gt;"",月報!BA208,0)*24</f>
        <v>10.75</v>
      </c>
      <c r="K208" s="603">
        <f>IF(STEP!X208&lt;&gt;"",STEP!X208,"")</f>
        <v>0.33333333333333331</v>
      </c>
      <c r="L208" s="603">
        <f>IF(STEP!Y208&lt;&gt;"",STEP!Y208,"")</f>
        <v>0.11458333333333333</v>
      </c>
      <c r="M208" s="603">
        <f>IF(STEP!Z208&lt;&gt;"",STEP!Z208,0)*24</f>
        <v>0</v>
      </c>
      <c r="N208" s="603" t="str">
        <f>IF(STEP!R208&lt;&gt;"",STEP!R208,"")</f>
        <v/>
      </c>
      <c r="O208" s="603" t="str">
        <f>IF(STEP!S208&lt;&gt;"",STEP!S208,"")</f>
        <v>自社作業</v>
      </c>
      <c r="P208" s="603">
        <f t="shared" si="32"/>
        <v>10.75</v>
      </c>
      <c r="Q208" s="603"/>
      <c r="R208" s="603" t="e">
        <f t="shared" si="36"/>
        <v>#N/A</v>
      </c>
      <c r="S208" s="605">
        <f t="shared" si="33"/>
        <v>10.75</v>
      </c>
      <c r="T208" s="610">
        <f t="shared" si="34"/>
        <v>0</v>
      </c>
    </row>
    <row r="209" spans="2:21" ht="14.25" customHeight="1">
      <c r="B209" s="517"/>
      <c r="C209" s="622">
        <f t="shared" si="35"/>
        <v>230750</v>
      </c>
      <c r="D209" s="409" t="str">
        <f>IF(STEP!D209&lt;&gt;"",STEP!D209,"")</f>
        <v>吉岡　真太郎</v>
      </c>
      <c r="E209" s="410">
        <f>IF(STEP!E209&lt;&gt;"",STEP!E209,"")</f>
        <v>45421</v>
      </c>
      <c r="F209" s="409" t="str">
        <f>IF(STEP!F209&lt;&gt;"",STEP!F209,"")</f>
        <v>木</v>
      </c>
      <c r="G209" s="508" t="e">
        <f>IF(STEP!C209&lt;&gt;"",STEP!AD209,"")</f>
        <v>#N/A</v>
      </c>
      <c r="H209" s="407" t="e">
        <f>IF(AND(STEP!$G209="",$J$8&lt;&gt;"ON"),"",IF(月報!AX209&lt;&gt;"",月報!AX209,IF(STEP!G209&lt;&gt;"",STEP!G209,"")))</f>
        <v>#N/A</v>
      </c>
      <c r="I209" s="408">
        <f>IF(AND(STEP!$G209="",$J$8&lt;&gt;"ON"),"",IF(月報!AZ209&lt;&gt;"",月報!AZ209,IF(STEP!H209&lt;&gt;"",STEP!H209,"")))</f>
        <v>0.79861111111111105</v>
      </c>
      <c r="J209" s="603">
        <f>IF(月報!BA209&lt;&gt;"",月報!BA209,0)*24</f>
        <v>9.0833333333333339</v>
      </c>
      <c r="K209" s="603">
        <f>IF(STEP!X209&lt;&gt;"",STEP!X209,"")</f>
        <v>0.33333333333333331</v>
      </c>
      <c r="L209" s="603">
        <f>IF(STEP!Y209&lt;&gt;"",STEP!Y209,"")</f>
        <v>4.1666666666666664E-2</v>
      </c>
      <c r="M209" s="603">
        <f>IF(STEP!Z209&lt;&gt;"",STEP!Z209,0)*24</f>
        <v>0</v>
      </c>
      <c r="N209" s="603" t="str">
        <f>IF(STEP!R209&lt;&gt;"",STEP!R209,"")</f>
        <v/>
      </c>
      <c r="O209" s="603" t="str">
        <f>IF(STEP!S209&lt;&gt;"",STEP!S209,"")</f>
        <v>自社作業</v>
      </c>
      <c r="P209" s="603">
        <f t="shared" si="32"/>
        <v>9.0833333333333339</v>
      </c>
      <c r="Q209" s="603"/>
      <c r="R209" s="603" t="e">
        <f t="shared" si="36"/>
        <v>#N/A</v>
      </c>
      <c r="S209" s="605">
        <f t="shared" si="33"/>
        <v>9</v>
      </c>
      <c r="T209" s="610">
        <f t="shared" si="34"/>
        <v>8.3333333333333925E-2</v>
      </c>
    </row>
    <row r="210" spans="2:21" ht="14.25" customHeight="1">
      <c r="B210" s="517"/>
      <c r="C210" s="622">
        <f t="shared" si="35"/>
        <v>230750</v>
      </c>
      <c r="D210" s="409" t="str">
        <f>IF(STEP!D210&lt;&gt;"",STEP!D210,"")</f>
        <v>吉岡　真太郎</v>
      </c>
      <c r="E210" s="410">
        <f>IF(STEP!E210&lt;&gt;"",STEP!E210,"")</f>
        <v>45422</v>
      </c>
      <c r="F210" s="409" t="str">
        <f>IF(STEP!F210&lt;&gt;"",STEP!F210,"")</f>
        <v>金</v>
      </c>
      <c r="G210" s="508" t="e">
        <f>IF(STEP!C210&lt;&gt;"",STEP!AD210,"")</f>
        <v>#N/A</v>
      </c>
      <c r="H210" s="407" t="e">
        <f>IF(AND(STEP!$G210="",$J$8&lt;&gt;"ON"),"",IF(月報!AX210&lt;&gt;"",月報!AX210,IF(STEP!G210&lt;&gt;"",STEP!G210,"")))</f>
        <v>#N/A</v>
      </c>
      <c r="I210" s="408">
        <f>IF(AND(STEP!$G210="",$J$8&lt;&gt;"ON"),"",IF(月報!AZ210&lt;&gt;"",月報!AZ210,IF(STEP!H210&lt;&gt;"",STEP!H210,"")))</f>
        <v>0.75694444444444442</v>
      </c>
      <c r="J210" s="603">
        <f>IF(月報!BA210&lt;&gt;"",月報!BA210,0)*24</f>
        <v>8</v>
      </c>
      <c r="K210" s="603">
        <f>IF(STEP!X210&lt;&gt;"",STEP!X210,"")</f>
        <v>0.33333333333333331</v>
      </c>
      <c r="L210" s="603" t="str">
        <f>IF(STEP!Y210&lt;&gt;"",STEP!Y210,"")</f>
        <v/>
      </c>
      <c r="M210" s="603">
        <f>IF(STEP!Z210&lt;&gt;"",STEP!Z210,0)*24</f>
        <v>0</v>
      </c>
      <c r="N210" s="603" t="str">
        <f>IF(STEP!R210&lt;&gt;"",STEP!R210,"")</f>
        <v/>
      </c>
      <c r="O210" s="603" t="str">
        <f>IF(STEP!S210&lt;&gt;"",STEP!S210,"")</f>
        <v>自社作業</v>
      </c>
      <c r="P210" s="603">
        <f t="shared" si="32"/>
        <v>8</v>
      </c>
      <c r="Q210" s="603"/>
      <c r="R210" s="603" t="e">
        <f t="shared" si="36"/>
        <v>#N/A</v>
      </c>
      <c r="S210" s="605">
        <f t="shared" si="33"/>
        <v>8</v>
      </c>
      <c r="T210" s="610">
        <f t="shared" si="34"/>
        <v>0</v>
      </c>
    </row>
    <row r="211" spans="2:21" ht="14.25" customHeight="1">
      <c r="B211" s="517"/>
      <c r="C211" s="623">
        <f t="shared" si="35"/>
        <v>230750</v>
      </c>
      <c r="D211" s="411" t="str">
        <f>IF(STEP!D211&lt;&gt;"",STEP!D211,"")</f>
        <v>吉岡　真太郎</v>
      </c>
      <c r="E211" s="412">
        <f>IF(STEP!E211&lt;&gt;"",STEP!E211,"")</f>
        <v>45423</v>
      </c>
      <c r="F211" s="411" t="str">
        <f>IF(STEP!F211&lt;&gt;"",STEP!F211,"")</f>
        <v>土</v>
      </c>
      <c r="G211" s="413" t="e">
        <f>IF(STEP!C211&lt;&gt;"",STEP!AD211,"")</f>
        <v>#N/A</v>
      </c>
      <c r="H211" s="413" t="str">
        <f>IF(AND(STEP!$G211="",$J$8&lt;&gt;"ON"),"",IF(月報!AX211&lt;&gt;"",月報!AX211,IF(STEP!G211&lt;&gt;"",STEP!G211,"")))</f>
        <v/>
      </c>
      <c r="I211" s="414" t="str">
        <f>IF(AND(STEP!$G211="",$J$8&lt;&gt;"ON"),"",IF(月報!AZ211&lt;&gt;"",月報!AZ211,IF(STEP!H211&lt;&gt;"",STEP!H211,"")))</f>
        <v/>
      </c>
      <c r="J211" s="604">
        <f>IF(月報!BA211&lt;&gt;"",月報!BA211,0)*24</f>
        <v>0</v>
      </c>
      <c r="K211" s="604" t="str">
        <f>IF(STEP!X211&lt;&gt;"",STEP!X211,"")</f>
        <v/>
      </c>
      <c r="L211" s="604" t="str">
        <f>IF(STEP!Y211&lt;&gt;"",STEP!Y211,"")</f>
        <v/>
      </c>
      <c r="M211" s="604">
        <f>IF(STEP!Z211&lt;&gt;"",STEP!Z211,0)*24</f>
        <v>0</v>
      </c>
      <c r="N211" s="604" t="str">
        <f>IF(STEP!R211&lt;&gt;"",STEP!R211,"")</f>
        <v/>
      </c>
      <c r="O211" s="604" t="str">
        <f>IF(STEP!S211&lt;&gt;"",STEP!S211,"")</f>
        <v/>
      </c>
      <c r="P211" s="604">
        <f t="shared" si="32"/>
        <v>0</v>
      </c>
      <c r="Q211" s="604"/>
      <c r="R211" s="604" t="e">
        <f t="shared" si="36"/>
        <v>#N/A</v>
      </c>
      <c r="S211" s="607">
        <f t="shared" si="33"/>
        <v>0</v>
      </c>
      <c r="T211" s="611">
        <f t="shared" si="34"/>
        <v>0</v>
      </c>
    </row>
    <row r="212" spans="2:21" ht="14.25" customHeight="1">
      <c r="B212" s="517"/>
      <c r="C212" s="624">
        <f t="shared" si="35"/>
        <v>230750</v>
      </c>
      <c r="D212" s="405" t="str">
        <f>IF(STEP!D212&lt;&gt;"",STEP!D212,"")</f>
        <v>吉岡　真太郎</v>
      </c>
      <c r="E212" s="406">
        <f>IF(STEP!E212&lt;&gt;"",STEP!E212,"")</f>
        <v>45424</v>
      </c>
      <c r="F212" s="405" t="str">
        <f>IF(STEP!F212&lt;&gt;"",STEP!F212,"")</f>
        <v>日</v>
      </c>
      <c r="G212" s="407" t="e">
        <f>IF(STEP!C212&lt;&gt;"",STEP!AD212,"")</f>
        <v>#N/A</v>
      </c>
      <c r="H212" s="407" t="str">
        <f>IF(AND(STEP!$G212="",$J$8&lt;&gt;"ON"),"",IF(月報!AX212&lt;&gt;"",月報!AX212,IF(STEP!G212&lt;&gt;"",STEP!G212,"")))</f>
        <v/>
      </c>
      <c r="I212" s="408" t="str">
        <f>IF(AND(STEP!$G212="",$J$8&lt;&gt;"ON"),"",IF(月報!AZ212&lt;&gt;"",月報!AZ212,IF(STEP!H212&lt;&gt;"",STEP!H212,"")))</f>
        <v/>
      </c>
      <c r="J212" s="603">
        <f>IF(月報!BA212&lt;&gt;"",月報!BA212,0)*24</f>
        <v>0</v>
      </c>
      <c r="K212" s="603" t="str">
        <f>IF(STEP!X212&lt;&gt;"",STEP!X212,"")</f>
        <v/>
      </c>
      <c r="L212" s="603" t="str">
        <f>IF(STEP!Y212&lt;&gt;"",STEP!Y212,"")</f>
        <v/>
      </c>
      <c r="M212" s="603">
        <f>IF(STEP!Z212&lt;&gt;"",STEP!Z212,0)*24</f>
        <v>0</v>
      </c>
      <c r="N212" s="603" t="str">
        <f>IF(STEP!R212&lt;&gt;"",STEP!R212,"")</f>
        <v/>
      </c>
      <c r="O212" s="603" t="str">
        <f>IF(STEP!S212&lt;&gt;"",STEP!S212,"")</f>
        <v/>
      </c>
      <c r="P212" s="603">
        <f t="shared" si="32"/>
        <v>0</v>
      </c>
      <c r="Q212" s="603">
        <f>SUM(P212:P218)</f>
        <v>50.75</v>
      </c>
      <c r="R212" s="603" t="e">
        <f t="shared" si="36"/>
        <v>#N/A</v>
      </c>
      <c r="S212" s="606">
        <f t="shared" si="33"/>
        <v>0</v>
      </c>
      <c r="T212" s="610">
        <f t="shared" si="34"/>
        <v>0</v>
      </c>
    </row>
    <row r="213" spans="2:21" ht="14.25" customHeight="1">
      <c r="B213" s="517"/>
      <c r="C213" s="622">
        <f t="shared" si="35"/>
        <v>230750</v>
      </c>
      <c r="D213" s="409" t="str">
        <f>IF(STEP!D213&lt;&gt;"",STEP!D213,"")</f>
        <v>吉岡　真太郎</v>
      </c>
      <c r="E213" s="410">
        <f>IF(STEP!E213&lt;&gt;"",STEP!E213,"")</f>
        <v>45425</v>
      </c>
      <c r="F213" s="409" t="str">
        <f>IF(STEP!F213&lt;&gt;"",STEP!F213,"")</f>
        <v>月</v>
      </c>
      <c r="G213" s="508" t="e">
        <f>IF(STEP!C213&lt;&gt;"",STEP!AD213,"")</f>
        <v>#N/A</v>
      </c>
      <c r="H213" s="407" t="e">
        <f>IF(AND(STEP!$G213="",$J$8&lt;&gt;"ON"),"",IF(月報!AX213&lt;&gt;"",月報!AX213,IF(STEP!G213&lt;&gt;"",STEP!G213,"")))</f>
        <v>#N/A</v>
      </c>
      <c r="I213" s="408">
        <f>IF(AND(STEP!$G213="",$J$8&lt;&gt;"ON"),"",IF(月報!AZ213&lt;&gt;"",月報!AZ213,IF(STEP!H213&lt;&gt;"",STEP!H213,"")))</f>
        <v>0.81597222222222221</v>
      </c>
      <c r="J213" s="603">
        <f>IF(月報!BA213&lt;&gt;"",月報!BA213,0)*24</f>
        <v>9.5</v>
      </c>
      <c r="K213" s="603">
        <f>IF(STEP!X213&lt;&gt;"",STEP!X213,"")</f>
        <v>0.33333333333333331</v>
      </c>
      <c r="L213" s="603">
        <f>IF(STEP!Y213&lt;&gt;"",STEP!Y213,"")</f>
        <v>6.25E-2</v>
      </c>
      <c r="M213" s="603">
        <f>IF(STEP!Z213&lt;&gt;"",STEP!Z213,0)*24</f>
        <v>0</v>
      </c>
      <c r="N213" s="603" t="str">
        <f>IF(STEP!R213&lt;&gt;"",STEP!R213,"")</f>
        <v/>
      </c>
      <c r="O213" s="603" t="str">
        <f>IF(STEP!S213&lt;&gt;"",STEP!S213,"")</f>
        <v>自社作業</v>
      </c>
      <c r="P213" s="603">
        <f t="shared" si="32"/>
        <v>9.5</v>
      </c>
      <c r="Q213" s="603"/>
      <c r="R213" s="603" t="e">
        <f t="shared" si="36"/>
        <v>#N/A</v>
      </c>
      <c r="S213" s="605">
        <f t="shared" si="33"/>
        <v>9.5</v>
      </c>
      <c r="T213" s="610">
        <f t="shared" si="34"/>
        <v>0</v>
      </c>
    </row>
    <row r="214" spans="2:21" ht="14.25" customHeight="1">
      <c r="B214" s="517"/>
      <c r="C214" s="622">
        <f t="shared" si="35"/>
        <v>230750</v>
      </c>
      <c r="D214" s="409" t="str">
        <f>IF(STEP!D214&lt;&gt;"",STEP!D214,"")</f>
        <v>吉岡　真太郎</v>
      </c>
      <c r="E214" s="410">
        <f>IF(STEP!E214&lt;&gt;"",STEP!E214,"")</f>
        <v>45426</v>
      </c>
      <c r="F214" s="409" t="str">
        <f>IF(STEP!F214&lt;&gt;"",STEP!F214,"")</f>
        <v>火</v>
      </c>
      <c r="G214" s="508" t="e">
        <f>IF(STEP!C214&lt;&gt;"",STEP!AD214,"")</f>
        <v>#N/A</v>
      </c>
      <c r="H214" s="407" t="e">
        <f>IF(AND(STEP!$G214="",$J$8&lt;&gt;"ON"),"",IF(月報!AX214&lt;&gt;"",月報!AX214,IF(STEP!G214&lt;&gt;"",STEP!G214,"")))</f>
        <v>#N/A</v>
      </c>
      <c r="I214" s="408">
        <f>IF(AND(STEP!$G214="",$J$8&lt;&gt;"ON"),"",IF(月報!AZ214&lt;&gt;"",月報!AZ214,IF(STEP!H214&lt;&gt;"",STEP!H214,"")))</f>
        <v>0.83333333333333326</v>
      </c>
      <c r="J214" s="603">
        <f>IF(月報!BA214&lt;&gt;"",月報!BA214,0)*24</f>
        <v>9.75</v>
      </c>
      <c r="K214" s="603">
        <f>IF(STEP!X214&lt;&gt;"",STEP!X214,"")</f>
        <v>0.33333333333333331</v>
      </c>
      <c r="L214" s="603">
        <f>IF(STEP!Y214&lt;&gt;"",STEP!Y214,"")</f>
        <v>7.2916666666666671E-2</v>
      </c>
      <c r="M214" s="603">
        <f>IF(STEP!Z214&lt;&gt;"",STEP!Z214,0)*24</f>
        <v>0</v>
      </c>
      <c r="N214" s="603" t="str">
        <f>IF(STEP!R214&lt;&gt;"",STEP!R214,"")</f>
        <v/>
      </c>
      <c r="O214" s="603" t="str">
        <f>IF(STEP!S214&lt;&gt;"",STEP!S214,"")</f>
        <v>自社作業</v>
      </c>
      <c r="P214" s="603">
        <f t="shared" si="32"/>
        <v>9.75</v>
      </c>
      <c r="Q214" s="603"/>
      <c r="R214" s="603" t="e">
        <f t="shared" si="36"/>
        <v>#N/A</v>
      </c>
      <c r="S214" s="605">
        <f t="shared" si="33"/>
        <v>9.75</v>
      </c>
      <c r="T214" s="610">
        <f t="shared" si="34"/>
        <v>0</v>
      </c>
    </row>
    <row r="215" spans="2:21" ht="14.25" customHeight="1">
      <c r="B215" s="517"/>
      <c r="C215" s="622">
        <f t="shared" si="35"/>
        <v>230750</v>
      </c>
      <c r="D215" s="409" t="str">
        <f>IF(STEP!D215&lt;&gt;"",STEP!D215,"")</f>
        <v>吉岡　真太郎</v>
      </c>
      <c r="E215" s="410">
        <f>IF(STEP!E215&lt;&gt;"",STEP!E215,"")</f>
        <v>45427</v>
      </c>
      <c r="F215" s="409" t="str">
        <f>IF(STEP!F215&lt;&gt;"",STEP!F215,"")</f>
        <v>水</v>
      </c>
      <c r="G215" s="508" t="e">
        <f>IF(STEP!C215&lt;&gt;"",STEP!AD215,"")</f>
        <v>#N/A</v>
      </c>
      <c r="H215" s="407" t="e">
        <f>IF(AND(STEP!$G215="",$J$8&lt;&gt;"ON"),"",IF(月報!AX215&lt;&gt;"",月報!AX215,IF(STEP!G215&lt;&gt;"",STEP!G215,"")))</f>
        <v>#N/A</v>
      </c>
      <c r="I215" s="408">
        <f>IF(AND(STEP!$G215="",$J$8&lt;&gt;"ON"),"",IF(月報!AZ215&lt;&gt;"",月報!AZ215,IF(STEP!H215&lt;&gt;"",STEP!H215,"")))</f>
        <v>0.83333333333333326</v>
      </c>
      <c r="J215" s="603">
        <f>IF(月報!BA215&lt;&gt;"",月報!BA215,0)*24</f>
        <v>9.9166666666666661</v>
      </c>
      <c r="K215" s="603">
        <f>IF(STEP!X215&lt;&gt;"",STEP!X215,"")</f>
        <v>0.33333333333333331</v>
      </c>
      <c r="L215" s="603">
        <f>IF(STEP!Y215&lt;&gt;"",STEP!Y215,"")</f>
        <v>7.2916666666666671E-2</v>
      </c>
      <c r="M215" s="603">
        <f>IF(STEP!Z215&lt;&gt;"",STEP!Z215,0)*24</f>
        <v>0</v>
      </c>
      <c r="N215" s="603" t="str">
        <f>IF(STEP!R215&lt;&gt;"",STEP!R215,"")</f>
        <v/>
      </c>
      <c r="O215" s="603" t="str">
        <f>IF(STEP!S215&lt;&gt;"",STEP!S215,"")</f>
        <v>自社作業</v>
      </c>
      <c r="P215" s="603">
        <f t="shared" si="32"/>
        <v>9.9166666666666661</v>
      </c>
      <c r="Q215" s="603"/>
      <c r="R215" s="603" t="e">
        <f t="shared" si="36"/>
        <v>#N/A</v>
      </c>
      <c r="S215" s="605">
        <f t="shared" si="33"/>
        <v>9.75</v>
      </c>
      <c r="T215" s="610">
        <f t="shared" si="34"/>
        <v>0.16666666666666607</v>
      </c>
    </row>
    <row r="216" spans="2:21" ht="14.25" customHeight="1">
      <c r="B216" s="517"/>
      <c r="C216" s="622">
        <f t="shared" si="35"/>
        <v>230750</v>
      </c>
      <c r="D216" s="409" t="str">
        <f>IF(STEP!D216&lt;&gt;"",STEP!D216,"")</f>
        <v>吉岡　真太郎</v>
      </c>
      <c r="E216" s="410">
        <f>IF(STEP!E216&lt;&gt;"",STEP!E216,"")</f>
        <v>45428</v>
      </c>
      <c r="F216" s="409" t="str">
        <f>IF(STEP!F216&lt;&gt;"",STEP!F216,"")</f>
        <v>木</v>
      </c>
      <c r="G216" s="508" t="e">
        <f>IF(STEP!C216&lt;&gt;"",STEP!AD216,"")</f>
        <v>#N/A</v>
      </c>
      <c r="H216" s="407" t="e">
        <f>IF(AND(STEP!$G216="",$J$8&lt;&gt;"ON"),"",IF(月報!AX216&lt;&gt;"",月報!AX216,IF(STEP!G216&lt;&gt;"",STEP!G216,"")))</f>
        <v>#N/A</v>
      </c>
      <c r="I216" s="408">
        <f>IF(AND(STEP!$G216="",$J$8&lt;&gt;"ON"),"",IF(月報!AZ216&lt;&gt;"",月報!AZ216,IF(STEP!H216&lt;&gt;"",STEP!H216,"")))</f>
        <v>0.88888888888888884</v>
      </c>
      <c r="J216" s="603">
        <f>IF(月報!BA216&lt;&gt;"",月報!BA216,0)*24</f>
        <v>11.25</v>
      </c>
      <c r="K216" s="603">
        <f>IF(STEP!X216&lt;&gt;"",STEP!X216,"")</f>
        <v>0.33333333333333331</v>
      </c>
      <c r="L216" s="603">
        <f>IF(STEP!Y216&lt;&gt;"",STEP!Y216,"")</f>
        <v>0.13541666666666666</v>
      </c>
      <c r="M216" s="603">
        <f>IF(STEP!Z216&lt;&gt;"",STEP!Z216,0)*24</f>
        <v>0</v>
      </c>
      <c r="N216" s="603" t="str">
        <f>IF(STEP!R216&lt;&gt;"",STEP!R216,"")</f>
        <v/>
      </c>
      <c r="O216" s="603" t="str">
        <f>IF(STEP!S216&lt;&gt;"",STEP!S216,"")</f>
        <v>自社作業</v>
      </c>
      <c r="P216" s="603">
        <f t="shared" si="32"/>
        <v>11.25</v>
      </c>
      <c r="Q216" s="603"/>
      <c r="R216" s="603" t="e">
        <f t="shared" si="36"/>
        <v>#N/A</v>
      </c>
      <c r="S216" s="605">
        <f t="shared" si="33"/>
        <v>11.25</v>
      </c>
      <c r="T216" s="610">
        <f t="shared" si="34"/>
        <v>0</v>
      </c>
    </row>
    <row r="217" spans="2:21" ht="14.25" customHeight="1">
      <c r="B217" s="517"/>
      <c r="C217" s="622">
        <f t="shared" si="35"/>
        <v>230750</v>
      </c>
      <c r="D217" s="409" t="str">
        <f>IF(STEP!D217&lt;&gt;"",STEP!D217,"")</f>
        <v>吉岡　真太郎</v>
      </c>
      <c r="E217" s="410">
        <f>IF(STEP!E217&lt;&gt;"",STEP!E217,"")</f>
        <v>45429</v>
      </c>
      <c r="F217" s="409" t="str">
        <f>IF(STEP!F217&lt;&gt;"",STEP!F217,"")</f>
        <v>金</v>
      </c>
      <c r="G217" s="508" t="e">
        <f>IF(STEP!C217&lt;&gt;"",STEP!AD217,"")</f>
        <v>#N/A</v>
      </c>
      <c r="H217" s="407" t="e">
        <f>IF(AND(STEP!$G217="",$J$8&lt;&gt;"ON"),"",IF(月報!AX217&lt;&gt;"",月報!AX217,IF(STEP!G217&lt;&gt;"",STEP!G217,"")))</f>
        <v>#N/A</v>
      </c>
      <c r="I217" s="408">
        <f>IF(AND(STEP!$G217="",$J$8&lt;&gt;"ON"),"",IF(月報!AZ217&lt;&gt;"",月報!AZ217,IF(STEP!H217&lt;&gt;"",STEP!H217,"")))</f>
        <v>0.85069444444444442</v>
      </c>
      <c r="J217" s="603">
        <f>IF(月報!BA217&lt;&gt;"",月報!BA217,0)*24</f>
        <v>10.333333333333334</v>
      </c>
      <c r="K217" s="603">
        <f>IF(STEP!X217&lt;&gt;"",STEP!X217,"")</f>
        <v>0.33333333333333331</v>
      </c>
      <c r="L217" s="603">
        <f>IF(STEP!Y217&lt;&gt;"",STEP!Y217,"")</f>
        <v>9.375E-2</v>
      </c>
      <c r="M217" s="603">
        <f>IF(STEP!Z217&lt;&gt;"",STEP!Z217,0)*24</f>
        <v>0</v>
      </c>
      <c r="N217" s="603" t="str">
        <f>IF(STEP!R217&lt;&gt;"",STEP!R217,"")</f>
        <v/>
      </c>
      <c r="O217" s="603" t="str">
        <f>IF(STEP!S217&lt;&gt;"",STEP!S217,"")</f>
        <v>自社作業</v>
      </c>
      <c r="P217" s="603">
        <f t="shared" si="32"/>
        <v>10.333333333333334</v>
      </c>
      <c r="Q217" s="603"/>
      <c r="R217" s="603" t="e">
        <f t="shared" si="36"/>
        <v>#N/A</v>
      </c>
      <c r="S217" s="605">
        <f t="shared" si="33"/>
        <v>10.25</v>
      </c>
      <c r="T217" s="610">
        <f t="shared" si="34"/>
        <v>8.3333333333333925E-2</v>
      </c>
    </row>
    <row r="218" spans="2:21" ht="14.25" customHeight="1">
      <c r="B218" s="517"/>
      <c r="C218" s="623">
        <f t="shared" si="35"/>
        <v>230750</v>
      </c>
      <c r="D218" s="411" t="str">
        <f>IF(STEP!D218&lt;&gt;"",STEP!D218,"")</f>
        <v>吉岡　真太郎</v>
      </c>
      <c r="E218" s="412">
        <f>IF(STEP!E218&lt;&gt;"",STEP!E218,"")</f>
        <v>45430</v>
      </c>
      <c r="F218" s="411" t="str">
        <f>IF(STEP!F218&lt;&gt;"",STEP!F218,"")</f>
        <v>土</v>
      </c>
      <c r="G218" s="413" t="e">
        <f>IF(STEP!C218&lt;&gt;"",STEP!AD218,"")</f>
        <v>#N/A</v>
      </c>
      <c r="H218" s="413" t="str">
        <f>IF(AND(STEP!$G218="",$J$8&lt;&gt;"ON"),"",IF(月報!AX218&lt;&gt;"",月報!AX218,IF(STEP!G218&lt;&gt;"",STEP!G218,"")))</f>
        <v/>
      </c>
      <c r="I218" s="414" t="str">
        <f>IF(AND(STEP!$G218="",$J$8&lt;&gt;"ON"),"",IF(月報!AZ218&lt;&gt;"",月報!AZ218,IF(STEP!H218&lt;&gt;"",STEP!H218,"")))</f>
        <v/>
      </c>
      <c r="J218" s="604">
        <f>IF(月報!BA218&lt;&gt;"",月報!BA218,0)*24</f>
        <v>0</v>
      </c>
      <c r="K218" s="604" t="str">
        <f>IF(STEP!X218&lt;&gt;"",STEP!X218,"")</f>
        <v/>
      </c>
      <c r="L218" s="604" t="str">
        <f>IF(STEP!Y218&lt;&gt;"",STEP!Y218,"")</f>
        <v/>
      </c>
      <c r="M218" s="604">
        <f>IF(STEP!Z218&lt;&gt;"",STEP!Z218,0)*24</f>
        <v>0</v>
      </c>
      <c r="N218" s="604" t="str">
        <f>IF(STEP!R218&lt;&gt;"",STEP!R218,"")</f>
        <v/>
      </c>
      <c r="O218" s="604" t="str">
        <f>IF(STEP!S218&lt;&gt;"",STEP!S218,"")</f>
        <v/>
      </c>
      <c r="P218" s="604">
        <f t="shared" si="32"/>
        <v>0</v>
      </c>
      <c r="Q218" s="604"/>
      <c r="R218" s="604" t="e">
        <f t="shared" si="36"/>
        <v>#N/A</v>
      </c>
      <c r="S218" s="607">
        <f t="shared" si="33"/>
        <v>0</v>
      </c>
      <c r="T218" s="611">
        <f t="shared" si="34"/>
        <v>0</v>
      </c>
    </row>
    <row r="219" spans="2:21" ht="14.25" customHeight="1">
      <c r="B219" s="517"/>
      <c r="C219" s="624">
        <f t="shared" si="35"/>
        <v>230750</v>
      </c>
      <c r="D219" s="405" t="str">
        <f>IF(STEP!D219&lt;&gt;"",STEP!D219,"")</f>
        <v>吉岡　真太郎</v>
      </c>
      <c r="E219" s="406">
        <f>IF(STEP!E219&lt;&gt;"",STEP!E219,"")</f>
        <v>45431</v>
      </c>
      <c r="F219" s="405" t="str">
        <f>IF(STEP!F219&lt;&gt;"",STEP!F219,"")</f>
        <v>日</v>
      </c>
      <c r="G219" s="407" t="e">
        <f>IF(STEP!C219&lt;&gt;"",STEP!AD219,"")</f>
        <v>#N/A</v>
      </c>
      <c r="H219" s="407">
        <f>IF(AND(STEP!$G219="",$J$8&lt;&gt;"ON"),"",IF(月報!AX219&lt;&gt;"",月報!AX219,IF(STEP!G219&lt;&gt;"",STEP!G219,"")))</f>
        <v>0.66666666666666663</v>
      </c>
      <c r="I219" s="408">
        <f>IF(AND(STEP!$G219="",$J$8&lt;&gt;"ON"),"",IF(月報!AZ219&lt;&gt;"",月報!AZ219,IF(STEP!H219&lt;&gt;"",STEP!H219,"")))</f>
        <v>0.70138888888888884</v>
      </c>
      <c r="J219" s="603">
        <f>IF(月報!BA219&lt;&gt;"",月報!BA219,0)*24</f>
        <v>0.83333333333333337</v>
      </c>
      <c r="K219" s="603">
        <f>IF(STEP!X219&lt;&gt;"",STEP!X219,"")</f>
        <v>3.125E-2</v>
      </c>
      <c r="L219" s="603" t="str">
        <f>IF(STEP!Y219&lt;&gt;"",STEP!Y219,"")</f>
        <v/>
      </c>
      <c r="M219" s="603">
        <f>IF(STEP!Z219&lt;&gt;"",STEP!Z219,0)*24</f>
        <v>0</v>
      </c>
      <c r="N219" s="603" t="str">
        <f>IF(STEP!R219&lt;&gt;"",STEP!R219,"")</f>
        <v>休出</v>
      </c>
      <c r="O219" s="603" t="str">
        <f>IF(STEP!S219&lt;&gt;"",STEP!S219,"")</f>
        <v>自社作業</v>
      </c>
      <c r="P219" s="603">
        <f t="shared" si="32"/>
        <v>0.83333333333333337</v>
      </c>
      <c r="Q219" s="603">
        <f>SUM(P219:P225)</f>
        <v>10.833333333333334</v>
      </c>
      <c r="R219" s="603" t="e">
        <f t="shared" si="36"/>
        <v>#N/A</v>
      </c>
      <c r="S219" s="606">
        <f t="shared" si="33"/>
        <v>0.75</v>
      </c>
      <c r="T219" s="610">
        <f t="shared" si="34"/>
        <v>8.333333333333337E-2</v>
      </c>
      <c r="U219" s="80" t="s">
        <v>637</v>
      </c>
    </row>
    <row r="220" spans="2:21" ht="14.25" customHeight="1">
      <c r="B220" s="517"/>
      <c r="C220" s="622">
        <f t="shared" si="35"/>
        <v>230750</v>
      </c>
      <c r="D220" s="409" t="str">
        <f>IF(STEP!D220&lt;&gt;"",STEP!D220,"")</f>
        <v>吉岡　真太郎</v>
      </c>
      <c r="E220" s="410">
        <f>IF(STEP!E220&lt;&gt;"",STEP!E220,"")</f>
        <v>45432</v>
      </c>
      <c r="F220" s="409" t="str">
        <f>IF(STEP!F220&lt;&gt;"",STEP!F220,"")</f>
        <v>月</v>
      </c>
      <c r="G220" s="508" t="e">
        <f>IF(STEP!C220&lt;&gt;"",STEP!AD220,"")</f>
        <v>#N/A</v>
      </c>
      <c r="H220" s="407" t="e">
        <f>IF(AND(STEP!$G220="",$J$8&lt;&gt;"ON"),"",IF(月報!AX220&lt;&gt;"",月報!AX220,IF(STEP!G220&lt;&gt;"",STEP!G220,"")))</f>
        <v>#N/A</v>
      </c>
      <c r="I220" s="408">
        <f>IF(AND(STEP!$G220="",$J$8&lt;&gt;"ON"),"",IF(月報!AZ220&lt;&gt;"",月報!AZ220,IF(STEP!H220&lt;&gt;"",STEP!H220,"")))</f>
        <v>0.83680555555555547</v>
      </c>
      <c r="J220" s="603">
        <f>IF(月報!BA220&lt;&gt;"",月報!BA220,0)*24</f>
        <v>10</v>
      </c>
      <c r="K220" s="603" t="str">
        <f>IF(STEP!X220&lt;&gt;"",STEP!X220,"")</f>
        <v/>
      </c>
      <c r="L220" s="603" t="str">
        <f>IF(STEP!Y220&lt;&gt;"",STEP!Y220,"")</f>
        <v/>
      </c>
      <c r="M220" s="603">
        <f>IF(STEP!Z220&lt;&gt;"",STEP!Z220,0)*24</f>
        <v>0</v>
      </c>
      <c r="N220" s="603" t="str">
        <f>IF(STEP!R220&lt;&gt;"",STEP!R220,"")</f>
        <v/>
      </c>
      <c r="O220" s="603" t="str">
        <f>IF(STEP!S220&lt;&gt;"",STEP!S220,"")</f>
        <v/>
      </c>
      <c r="P220" s="603">
        <f t="shared" si="32"/>
        <v>10</v>
      </c>
      <c r="Q220" s="603"/>
      <c r="R220" s="603" t="e">
        <f t="shared" si="36"/>
        <v>#N/A</v>
      </c>
      <c r="S220" s="605">
        <f t="shared" si="33"/>
        <v>0</v>
      </c>
      <c r="T220" s="610">
        <f t="shared" si="34"/>
        <v>10</v>
      </c>
    </row>
    <row r="221" spans="2:21" ht="14.25" customHeight="1">
      <c r="B221" s="517"/>
      <c r="C221" s="622">
        <f t="shared" si="35"/>
        <v>230750</v>
      </c>
      <c r="D221" s="409" t="str">
        <f>IF(STEP!D221&lt;&gt;"",STEP!D221,"")</f>
        <v/>
      </c>
      <c r="E221" s="410" t="str">
        <f>IF(STEP!E221&lt;&gt;"",STEP!E221,"")</f>
        <v/>
      </c>
      <c r="F221" s="409" t="str">
        <f>IF(STEP!F221&lt;&gt;"",STEP!F221,"")</f>
        <v/>
      </c>
      <c r="G221" s="508" t="str">
        <f>IF(STEP!C221&lt;&gt;"",STEP!AD221,"")</f>
        <v/>
      </c>
      <c r="H221" s="407" t="str">
        <f>IF(AND(STEP!$G221="",$J$8&lt;&gt;"ON"),"",IF(月報!AX221&lt;&gt;"",月報!AX221,IF(STEP!G221&lt;&gt;"",STEP!G221,"")))</f>
        <v/>
      </c>
      <c r="I221" s="408" t="str">
        <f>IF(AND(STEP!$G221="",$J$8&lt;&gt;"ON"),"",IF(月報!AZ221&lt;&gt;"",月報!AZ221,IF(STEP!H221&lt;&gt;"",STEP!H221,"")))</f>
        <v/>
      </c>
      <c r="J221" s="603">
        <f>IF(月報!BA221&lt;&gt;"",月報!BA221,0)*24</f>
        <v>0</v>
      </c>
      <c r="K221" s="603" t="str">
        <f>IF(STEP!X221&lt;&gt;"",STEP!X221,"")</f>
        <v/>
      </c>
      <c r="L221" s="603" t="str">
        <f>IF(STEP!Y221&lt;&gt;"",STEP!Y221,"")</f>
        <v/>
      </c>
      <c r="M221" s="603">
        <f>IF(STEP!Z221&lt;&gt;"",STEP!Z221,0)*24</f>
        <v>0</v>
      </c>
      <c r="N221" s="603" t="str">
        <f>IF(STEP!R221&lt;&gt;"",STEP!R221,"")</f>
        <v/>
      </c>
      <c r="O221" s="603" t="str">
        <f>IF(STEP!S221&lt;&gt;"",STEP!S221,"")</f>
        <v/>
      </c>
      <c r="P221" s="603">
        <f t="shared" ref="P221" si="37">IF(J221&lt;&gt;"",J221,"")</f>
        <v>0</v>
      </c>
      <c r="Q221" s="603"/>
      <c r="R221" s="603" t="e">
        <f t="shared" si="36"/>
        <v>#N/A</v>
      </c>
      <c r="S221" s="605">
        <f t="shared" ref="S221" si="38">(IF(K221&lt;&gt;"",K221,0)+IF(L221&lt;&gt;"",L221,0))*24</f>
        <v>0</v>
      </c>
      <c r="T221" s="610">
        <f t="shared" ref="T221" si="39">J221-(M221+S221)</f>
        <v>0</v>
      </c>
    </row>
    <row r="222" spans="2:21">
      <c r="B222" s="517"/>
      <c r="C222" s="622" t="str">
        <f>IF(STEP!C222&lt;&gt;"",STEP!C222,"")</f>
        <v/>
      </c>
      <c r="D222" s="409" t="str">
        <f>IF(STEP!D222&lt;&gt;"",STEP!D222,"")</f>
        <v/>
      </c>
      <c r="E222" s="410" t="str">
        <f>IF(STEP!E222&lt;&gt;"",STEP!E222,"")</f>
        <v/>
      </c>
      <c r="F222" s="409" t="str">
        <f>IF(STEP!F222&lt;&gt;"",STEP!F222,"")</f>
        <v/>
      </c>
      <c r="G222" s="508" t="str">
        <f>IF(STEP!C222&lt;&gt;"",STEP!AD222,"")</f>
        <v/>
      </c>
      <c r="H222" s="407" t="str">
        <f>IF(AND(STEP!$G222="",$J$8&lt;&gt;"ON"),"",IF(月報!AX222&lt;&gt;"",月報!AX222,IF(STEP!G222&lt;&gt;"",STEP!G222,"")))</f>
        <v/>
      </c>
      <c r="I222" s="408" t="str">
        <f>IF(AND(STEP!$G222="",$J$8&lt;&gt;"ON"),"",IF(月報!AZ222&lt;&gt;"",月報!AZ222,IF(STEP!H222&lt;&gt;"",STEP!H222,"")))</f>
        <v/>
      </c>
      <c r="J222" s="408" t="str">
        <f>IF(AND(STEP!$G222="",$J$8&lt;&gt;"ON"),"",IF(月報!BA222&lt;&gt;"",月報!BA222,IF(STEP!J222&lt;&gt;"",STEP!J222/24,"")))</f>
        <v/>
      </c>
      <c r="K222" s="408" t="str">
        <f>IF(STEP!X222&lt;&gt;"",STEP!X222,"")</f>
        <v/>
      </c>
      <c r="L222" s="408" t="str">
        <f>IF(STEP!Y222&lt;&gt;"",STEP!Y222,"")</f>
        <v/>
      </c>
      <c r="M222" s="408" t="str">
        <f>IF(STEP!Z222&lt;&gt;"",STEP!Z222,"")</f>
        <v/>
      </c>
      <c r="N222" s="408" t="str">
        <f>IF(STEP!R222&lt;&gt;"",STEP!R222,"")</f>
        <v/>
      </c>
      <c r="O222" s="408" t="str">
        <f>IF(STEP!S222&lt;&gt;"",STEP!S222,"")</f>
        <v/>
      </c>
      <c r="P222" s="408" t="str">
        <f t="shared" si="32"/>
        <v/>
      </c>
      <c r="Q222" s="408"/>
      <c r="R222" s="408" t="e">
        <f t="shared" si="36"/>
        <v>#N/A</v>
      </c>
      <c r="S222" s="608"/>
      <c r="T222" s="610"/>
    </row>
    <row r="223" spans="2:21">
      <c r="B223" s="517"/>
      <c r="C223" s="622" t="str">
        <f>IF(STEP!C223&lt;&gt;"",STEP!C223,"")</f>
        <v/>
      </c>
      <c r="D223" s="409" t="str">
        <f>IF(STEP!D223&lt;&gt;"",STEP!D223,"")</f>
        <v/>
      </c>
      <c r="E223" s="410" t="str">
        <f>IF(STEP!E223&lt;&gt;"",STEP!E223,"")</f>
        <v/>
      </c>
      <c r="F223" s="409" t="str">
        <f>IF(STEP!F223&lt;&gt;"",STEP!F223,"")</f>
        <v/>
      </c>
      <c r="G223" s="508" t="str">
        <f>IF(STEP!C223&lt;&gt;"",STEP!AD223,"")</f>
        <v/>
      </c>
      <c r="H223" s="407" t="str">
        <f>IF(AND(STEP!$G223="",$J$8&lt;&gt;"ON"),"",IF(月報!AX223&lt;&gt;"",月報!AX223,IF(STEP!G223&lt;&gt;"",STEP!G223,"")))</f>
        <v/>
      </c>
      <c r="I223" s="408" t="str">
        <f>IF(AND(STEP!$G223="",$J$8&lt;&gt;"ON"),"",IF(月報!AZ223&lt;&gt;"",月報!AZ223,IF(STEP!H223&lt;&gt;"",STEP!H223,"")))</f>
        <v/>
      </c>
      <c r="J223" s="408" t="str">
        <f>IF(AND(STEP!$G223="",$J$8&lt;&gt;"ON"),"",IF(月報!BA223&lt;&gt;"",月報!BA223,IF(STEP!J223&lt;&gt;"",STEP!J223/24,"")))</f>
        <v/>
      </c>
      <c r="K223" s="408" t="str">
        <f>IF(STEP!X223&lt;&gt;"",STEP!X223,"")</f>
        <v/>
      </c>
      <c r="L223" s="408" t="str">
        <f>IF(STEP!Y223&lt;&gt;"",STEP!Y223,"")</f>
        <v/>
      </c>
      <c r="M223" s="408" t="str">
        <f>IF(STEP!Z223&lt;&gt;"",STEP!Z223,"")</f>
        <v/>
      </c>
      <c r="N223" s="408" t="str">
        <f>IF(STEP!R223&lt;&gt;"",STEP!R223,"")</f>
        <v/>
      </c>
      <c r="O223" s="408" t="str">
        <f>IF(STEP!S223&lt;&gt;"",STEP!S223,"")</f>
        <v/>
      </c>
      <c r="P223" s="408" t="str">
        <f t="shared" si="32"/>
        <v/>
      </c>
      <c r="Q223" s="408"/>
      <c r="R223" s="408" t="e">
        <f t="shared" si="36"/>
        <v>#N/A</v>
      </c>
      <c r="S223" s="608"/>
      <c r="T223" s="610"/>
    </row>
    <row r="224" spans="2:21">
      <c r="B224" s="517"/>
      <c r="C224" s="622" t="str">
        <f>IF(STEP!C224&lt;&gt;"",STEP!C224,"")</f>
        <v/>
      </c>
      <c r="D224" s="409" t="str">
        <f>IF(STEP!D224&lt;&gt;"",STEP!D224,"")</f>
        <v/>
      </c>
      <c r="E224" s="410" t="str">
        <f>IF(STEP!E224&lt;&gt;"",STEP!E224,"")</f>
        <v/>
      </c>
      <c r="F224" s="409" t="str">
        <f>IF(STEP!F224&lt;&gt;"",STEP!F224,"")</f>
        <v/>
      </c>
      <c r="G224" s="508" t="str">
        <f>IF(STEP!C224&lt;&gt;"",STEP!AD224,"")</f>
        <v/>
      </c>
      <c r="H224" s="407" t="str">
        <f>IF(AND(STEP!$G224="",$J$8&lt;&gt;"ON"),"",IF(月報!AX224&lt;&gt;"",月報!AX224,IF(STEP!G224&lt;&gt;"",STEP!G224,"")))</f>
        <v/>
      </c>
      <c r="I224" s="408" t="str">
        <f>IF(AND(STEP!$G224="",$J$8&lt;&gt;"ON"),"",IF(月報!AZ224&lt;&gt;"",月報!AZ224,IF(STEP!H224&lt;&gt;"",STEP!H224,"")))</f>
        <v/>
      </c>
      <c r="J224" s="408" t="str">
        <f>IF(AND(STEP!$G224="",$J$8&lt;&gt;"ON"),"",IF(月報!BA224&lt;&gt;"",月報!BA224,IF(STEP!J224&lt;&gt;"",STEP!J224/24,"")))</f>
        <v/>
      </c>
      <c r="K224" s="408" t="str">
        <f>IF(STEP!X224&lt;&gt;"",STEP!X224,"")</f>
        <v/>
      </c>
      <c r="L224" s="408" t="str">
        <f>IF(STEP!Y224&lt;&gt;"",STEP!Y224,"")</f>
        <v/>
      </c>
      <c r="M224" s="408" t="str">
        <f>IF(STEP!Z224&lt;&gt;"",STEP!Z224,"")</f>
        <v/>
      </c>
      <c r="N224" s="408" t="str">
        <f>IF(STEP!R224&lt;&gt;"",STEP!R224,"")</f>
        <v/>
      </c>
      <c r="O224" s="408" t="str">
        <f>IF(STEP!S224&lt;&gt;"",STEP!S224,"")</f>
        <v/>
      </c>
      <c r="P224" s="408" t="str">
        <f t="shared" si="32"/>
        <v/>
      </c>
      <c r="Q224" s="408"/>
      <c r="R224" s="408" t="e">
        <f t="shared" si="36"/>
        <v>#N/A</v>
      </c>
      <c r="S224" s="608"/>
      <c r="T224" s="610"/>
    </row>
    <row r="225" spans="2:20" ht="13.8" thickBot="1">
      <c r="B225" s="518"/>
      <c r="C225" s="625" t="str">
        <f>IF(STEP!C225&lt;&gt;"",STEP!C225,"")</f>
        <v/>
      </c>
      <c r="D225" s="415" t="str">
        <f>IF(STEP!D225&lt;&gt;"",STEP!D225,"")</f>
        <v/>
      </c>
      <c r="E225" s="416" t="str">
        <f>IF(STEP!E225&lt;&gt;"",STEP!E225,"")</f>
        <v/>
      </c>
      <c r="F225" s="415" t="str">
        <f>IF(STEP!F225&lt;&gt;"",STEP!F225,"")</f>
        <v/>
      </c>
      <c r="G225" s="417" t="str">
        <f>IF(STEP!C225&lt;&gt;"",STEP!AD225,"")</f>
        <v/>
      </c>
      <c r="H225" s="417" t="str">
        <f>IF(AND(STEP!$G225="",$J$8&lt;&gt;"ON"),"",IF(月報!AX225&lt;&gt;"",月報!AX225,IF(STEP!G225&lt;&gt;"",STEP!G225,"")))</f>
        <v/>
      </c>
      <c r="I225" s="418" t="str">
        <f>IF(AND(STEP!$G225="",$J$8&lt;&gt;"ON"),"",IF(月報!AZ225&lt;&gt;"",月報!AZ225,IF(STEP!H225&lt;&gt;"",STEP!H225,"")))</f>
        <v/>
      </c>
      <c r="J225" s="418" t="str">
        <f>IF(AND(STEP!$G225="",$J$8&lt;&gt;"ON"),"",IF(月報!BA225&lt;&gt;"",月報!BA225,IF(STEP!J225&lt;&gt;"",STEP!J225/24,"")))</f>
        <v/>
      </c>
      <c r="K225" s="418" t="str">
        <f>IF(STEP!X225&lt;&gt;"",STEP!X225,"")</f>
        <v/>
      </c>
      <c r="L225" s="418" t="str">
        <f>IF(STEP!Y225&lt;&gt;"",STEP!Y225,"")</f>
        <v/>
      </c>
      <c r="M225" s="418" t="str">
        <f>IF(STEP!Z225&lt;&gt;"",STEP!Z225,"")</f>
        <v/>
      </c>
      <c r="N225" s="418" t="str">
        <f>IF(STEP!R225&lt;&gt;"",STEP!R225,"")</f>
        <v/>
      </c>
      <c r="O225" s="418" t="str">
        <f>IF(STEP!S225&lt;&gt;"",STEP!S225,"")</f>
        <v/>
      </c>
      <c r="P225" s="418" t="str">
        <f t="shared" si="32"/>
        <v/>
      </c>
      <c r="Q225" s="418"/>
      <c r="R225" s="418" t="e">
        <f t="shared" si="36"/>
        <v>#N/A</v>
      </c>
      <c r="S225" s="609"/>
      <c r="T225" s="612"/>
    </row>
    <row r="226" spans="2:20">
      <c r="B226" s="516" t="s">
        <v>416</v>
      </c>
      <c r="C226" s="626"/>
      <c r="D226" s="324"/>
      <c r="E226" s="325"/>
      <c r="F226" s="578" t="s">
        <v>465</v>
      </c>
      <c r="G226" s="320"/>
      <c r="H226" s="320"/>
      <c r="I226" s="326"/>
      <c r="J226" s="326"/>
      <c r="K226" s="326"/>
      <c r="L226" s="326"/>
      <c r="M226" s="326"/>
      <c r="N226" s="326"/>
      <c r="O226" s="326"/>
      <c r="P226" s="326"/>
      <c r="Q226" s="326"/>
      <c r="R226" s="326"/>
      <c r="S226" s="326"/>
      <c r="T226" s="326"/>
    </row>
    <row r="227" spans="2:20">
      <c r="B227" s="516"/>
      <c r="C227" s="626"/>
      <c r="D227" s="324"/>
      <c r="E227" s="325"/>
      <c r="F227" s="324"/>
      <c r="G227" s="320"/>
      <c r="H227" s="320"/>
      <c r="I227" s="326"/>
      <c r="J227" s="326"/>
      <c r="K227" s="326"/>
      <c r="L227" s="326"/>
      <c r="M227" s="326"/>
      <c r="N227" s="326"/>
      <c r="O227" s="326"/>
      <c r="P227" s="326"/>
      <c r="Q227" s="326"/>
      <c r="R227" s="326"/>
      <c r="S227" s="326"/>
      <c r="T227" s="326"/>
    </row>
    <row r="228" spans="2:20">
      <c r="B228" s="516"/>
      <c r="C228" s="626"/>
      <c r="D228" s="324"/>
      <c r="E228" s="325"/>
      <c r="F228" s="324"/>
      <c r="G228" s="320"/>
      <c r="H228" s="320"/>
      <c r="I228" s="326"/>
      <c r="J228" s="326"/>
      <c r="K228" s="326"/>
      <c r="L228" s="326"/>
      <c r="M228" s="326"/>
      <c r="N228" s="326"/>
      <c r="O228" s="326"/>
      <c r="P228" s="326"/>
      <c r="Q228" s="326"/>
      <c r="R228" s="326"/>
      <c r="S228" s="326"/>
      <c r="T228" s="326"/>
    </row>
    <row r="229" spans="2:20">
      <c r="B229" s="516"/>
      <c r="C229" s="626"/>
      <c r="D229" s="324"/>
      <c r="E229" s="325"/>
      <c r="F229" s="324"/>
      <c r="G229" s="320"/>
      <c r="H229" s="320"/>
      <c r="I229" s="326"/>
      <c r="J229" s="326"/>
      <c r="K229" s="326"/>
      <c r="L229" s="326"/>
      <c r="M229" s="326"/>
      <c r="N229" s="326"/>
      <c r="O229" s="326"/>
      <c r="P229" s="326"/>
      <c r="Q229" s="326"/>
      <c r="R229" s="326"/>
      <c r="S229" s="326"/>
      <c r="T229" s="326"/>
    </row>
    <row r="230" spans="2:20">
      <c r="B230" s="516"/>
      <c r="C230" s="626"/>
      <c r="D230" s="324"/>
      <c r="E230" s="325"/>
      <c r="F230" s="324"/>
      <c r="G230" s="320"/>
      <c r="H230" s="320"/>
      <c r="I230" s="326"/>
      <c r="J230" s="326"/>
      <c r="K230" s="326"/>
      <c r="L230" s="326"/>
      <c r="M230" s="326"/>
      <c r="N230" s="326"/>
      <c r="O230" s="326"/>
      <c r="P230" s="326"/>
      <c r="Q230" s="326"/>
      <c r="R230" s="326"/>
      <c r="S230" s="326"/>
      <c r="T230" s="326"/>
    </row>
    <row r="231" spans="2:20">
      <c r="B231" s="516"/>
      <c r="C231" s="626"/>
      <c r="D231" s="324"/>
      <c r="E231" s="325"/>
      <c r="F231" s="324"/>
      <c r="G231" s="320"/>
      <c r="H231" s="320"/>
      <c r="I231" s="326"/>
      <c r="J231" s="326"/>
      <c r="K231" s="326"/>
      <c r="L231" s="326"/>
      <c r="M231" s="326"/>
      <c r="N231" s="326"/>
      <c r="O231" s="326"/>
      <c r="P231" s="326"/>
      <c r="Q231" s="326"/>
      <c r="R231" s="326"/>
      <c r="S231" s="326"/>
      <c r="T231" s="326"/>
    </row>
    <row r="232" spans="2:20">
      <c r="B232" s="516"/>
      <c r="C232" s="626"/>
      <c r="D232" s="324"/>
      <c r="E232" s="325"/>
      <c r="F232" s="324"/>
      <c r="G232" s="320"/>
      <c r="H232" s="320"/>
      <c r="I232" s="326"/>
      <c r="J232" s="326"/>
      <c r="K232" s="326"/>
      <c r="L232" s="326"/>
      <c r="M232" s="326"/>
      <c r="N232" s="326"/>
      <c r="O232" s="326"/>
      <c r="P232" s="326"/>
      <c r="Q232" s="326"/>
      <c r="R232" s="326"/>
      <c r="S232" s="326"/>
      <c r="T232" s="326"/>
    </row>
    <row r="233" spans="2:20">
      <c r="B233" s="516"/>
      <c r="C233" s="626"/>
      <c r="D233" s="324"/>
      <c r="E233" s="325"/>
      <c r="F233" s="324"/>
      <c r="G233" s="320"/>
      <c r="H233" s="320"/>
      <c r="I233" s="326"/>
      <c r="J233" s="326"/>
      <c r="K233" s="326"/>
      <c r="L233" s="326"/>
      <c r="M233" s="326"/>
      <c r="N233" s="326"/>
      <c r="O233" s="326"/>
      <c r="P233" s="326"/>
      <c r="Q233" s="326"/>
      <c r="R233" s="326"/>
      <c r="S233" s="326"/>
      <c r="T233" s="326"/>
    </row>
    <row r="234" spans="2:20">
      <c r="B234" s="516"/>
      <c r="C234" s="626"/>
      <c r="D234" s="324"/>
      <c r="E234" s="325"/>
      <c r="F234" s="324"/>
      <c r="G234" s="320"/>
      <c r="H234" s="320"/>
      <c r="I234" s="326"/>
      <c r="J234" s="326"/>
      <c r="K234" s="326"/>
      <c r="L234" s="326"/>
      <c r="M234" s="326"/>
      <c r="N234" s="326"/>
      <c r="O234" s="326"/>
      <c r="P234" s="326"/>
      <c r="Q234" s="326"/>
      <c r="R234" s="326"/>
      <c r="S234" s="326"/>
      <c r="T234" s="326"/>
    </row>
    <row r="235" spans="2:20" ht="13.8" thickBot="1">
      <c r="B235" s="519"/>
      <c r="C235" s="627"/>
      <c r="D235" s="330"/>
      <c r="E235" s="331"/>
      <c r="F235" s="330"/>
      <c r="G235" s="322"/>
      <c r="H235" s="322"/>
      <c r="I235" s="332"/>
      <c r="J235" s="332"/>
      <c r="K235" s="332"/>
      <c r="L235" s="332"/>
      <c r="M235" s="332"/>
      <c r="N235" s="332"/>
      <c r="O235" s="332"/>
      <c r="P235" s="332"/>
      <c r="Q235" s="332"/>
      <c r="R235" s="332"/>
      <c r="S235" s="332"/>
      <c r="T235" s="332"/>
    </row>
    <row r="236" spans="2:20">
      <c r="B236" s="522">
        <f>B191+1</f>
        <v>6</v>
      </c>
      <c r="C236" s="403">
        <f>IF(STEP!C236&lt;&gt;"",STEP!C236,"")</f>
        <v>300874</v>
      </c>
      <c r="D236" s="405" t="str">
        <f>IF(STEP!D236&lt;&gt;"",STEP!D236,"")</f>
        <v>髙橋　健伍</v>
      </c>
      <c r="E236" s="406">
        <f>IF(STEP!E236&lt;&gt;"",STEP!E236,"")</f>
        <v>45403</v>
      </c>
      <c r="F236" s="405" t="str">
        <f>IF(STEP!F236&lt;&gt;"",STEP!F236,"")</f>
        <v>日</v>
      </c>
      <c r="G236" s="407" t="e">
        <f>IF(STEP!C236&lt;&gt;"",STEP!AD236,"")</f>
        <v>#N/A</v>
      </c>
      <c r="H236" s="407" t="str">
        <f>IF(AND(STEP!$G236="",$J$8&lt;&gt;"ON"),"",IF(月報!AX236&lt;&gt;"",月報!AX236,IF(STEP!G236&lt;&gt;"",STEP!G236,"")))</f>
        <v/>
      </c>
      <c r="I236" s="408" t="str">
        <f>IF(AND(STEP!$G236="",$J$8&lt;&gt;"ON"),"",IF(月報!AZ236&lt;&gt;"",月報!AZ236,IF(STEP!H236&lt;&gt;"",STEP!H236,"")))</f>
        <v/>
      </c>
      <c r="J236" s="603">
        <f>IF(月報!BA236&lt;&gt;"",月報!BA236,0)*24</f>
        <v>0</v>
      </c>
      <c r="K236" s="603" t="str">
        <f>IF(STEP!X236&lt;&gt;"",STEP!X236,"")</f>
        <v/>
      </c>
      <c r="L236" s="603" t="str">
        <f>IF(STEP!Y236&lt;&gt;"",STEP!Y236,"")</f>
        <v/>
      </c>
      <c r="M236" s="603">
        <f>IF(STEP!Z236&lt;&gt;"",STEP!Z236,0)*24</f>
        <v>0</v>
      </c>
      <c r="N236" s="603" t="str">
        <f>IF(STEP!R236&lt;&gt;"",STEP!R236,"")</f>
        <v/>
      </c>
      <c r="O236" s="603" t="str">
        <f>IF(STEP!S236&lt;&gt;"",STEP!S236,"")</f>
        <v/>
      </c>
      <c r="P236" s="603">
        <f t="shared" ref="P236:P270" si="40">IF(J236&lt;&gt;"",J236,"")</f>
        <v>0</v>
      </c>
      <c r="Q236" s="603">
        <f>SUM(P236:P242)</f>
        <v>44.333333333333336</v>
      </c>
      <c r="R236" s="603" t="e">
        <f>IF(C236&lt;&gt;"",VLOOKUP(C236,設定シート!$D$10:$L$109,9,FALSE),"")</f>
        <v>#N/A</v>
      </c>
      <c r="S236" s="613">
        <f>(IF(K236&lt;&gt;"",K236,0)+IF(L236&lt;&gt;"",L236,0))*24</f>
        <v>0</v>
      </c>
      <c r="T236" s="610">
        <f>J236-(M236+S236)</f>
        <v>0</v>
      </c>
    </row>
    <row r="237" spans="2:20">
      <c r="B237" s="517"/>
      <c r="C237" s="621">
        <f>C236</f>
        <v>300874</v>
      </c>
      <c r="D237" s="409" t="str">
        <f>IF(STEP!D237&lt;&gt;"",STEP!D237,"")</f>
        <v>髙橋　健伍</v>
      </c>
      <c r="E237" s="410">
        <f>IF(STEP!E237&lt;&gt;"",STEP!E237,"")</f>
        <v>45404</v>
      </c>
      <c r="F237" s="409" t="str">
        <f>IF(STEP!F237&lt;&gt;"",STEP!F237,"")</f>
        <v>月</v>
      </c>
      <c r="G237" s="508" t="e">
        <f>IF(STEP!C237&lt;&gt;"",STEP!AD237,"")</f>
        <v>#N/A</v>
      </c>
      <c r="H237" s="407">
        <f>IF(AND(STEP!$G237="",$J$8&lt;&gt;"ON"),"",IF(月報!AX237&lt;&gt;"",月報!AX237,IF(STEP!G237&lt;&gt;"",STEP!G237,"")))</f>
        <v>0.36458333333333331</v>
      </c>
      <c r="I237" s="408">
        <f>IF(AND(STEP!$G237="",$J$8&lt;&gt;"ON"),"",IF(月報!AZ237&lt;&gt;"",月報!AZ237,IF(STEP!H237&lt;&gt;"",STEP!H237,"")))</f>
        <v>0.80555555555555547</v>
      </c>
      <c r="J237" s="603">
        <f>IF(月報!BA237&lt;&gt;"",月報!BA237,0)*24</f>
        <v>9.5833333333333339</v>
      </c>
      <c r="K237" s="603">
        <f>IF(STEP!X237&lt;&gt;"",STEP!X237,"")</f>
        <v>0.33333333333333331</v>
      </c>
      <c r="L237" s="603">
        <f>IF(STEP!Y237&lt;&gt;"",STEP!Y237,"")</f>
        <v>6.25E-2</v>
      </c>
      <c r="M237" s="603">
        <f>IF(STEP!Z237&lt;&gt;"",STEP!Z237,0)*24</f>
        <v>0</v>
      </c>
      <c r="N237" s="603" t="str">
        <f>IF(STEP!R237&lt;&gt;"",STEP!R237,"")</f>
        <v/>
      </c>
      <c r="O237" s="603" t="str">
        <f>IF(STEP!S237&lt;&gt;"",STEP!S237,"")</f>
        <v>自社作業</v>
      </c>
      <c r="P237" s="603">
        <f t="shared" si="40"/>
        <v>9.5833333333333339</v>
      </c>
      <c r="Q237" s="603"/>
      <c r="R237" s="603" t="e">
        <f>R236</f>
        <v>#N/A</v>
      </c>
      <c r="S237" s="605">
        <f t="shared" ref="S237:S265" si="41">(IF(K237&lt;&gt;"",K237,0)+IF(L237&lt;&gt;"",L237,0))*24</f>
        <v>9.5</v>
      </c>
      <c r="T237" s="610">
        <f t="shared" ref="T237:T265" si="42">J237-(M237+S237)</f>
        <v>8.3333333333333925E-2</v>
      </c>
    </row>
    <row r="238" spans="2:20">
      <c r="B238" s="517"/>
      <c r="C238" s="622">
        <f t="shared" ref="C238:C266" si="43">C237</f>
        <v>300874</v>
      </c>
      <c r="D238" s="409" t="str">
        <f>IF(STEP!D238&lt;&gt;"",STEP!D238,"")</f>
        <v>髙橋　健伍</v>
      </c>
      <c r="E238" s="410">
        <f>IF(STEP!E238&lt;&gt;"",STEP!E238,"")</f>
        <v>45405</v>
      </c>
      <c r="F238" s="409" t="str">
        <f>IF(STEP!F238&lt;&gt;"",STEP!F238,"")</f>
        <v>火</v>
      </c>
      <c r="G238" s="508" t="e">
        <f>IF(STEP!C238&lt;&gt;"",STEP!AD238,"")</f>
        <v>#N/A</v>
      </c>
      <c r="H238" s="407">
        <f>IF(AND(STEP!$G238="",$J$8&lt;&gt;"ON"),"",IF(月報!AX238&lt;&gt;"",月報!AX238,IF(STEP!G238&lt;&gt;"",STEP!G238,"")))</f>
        <v>0.36458333333333331</v>
      </c>
      <c r="I238" s="408">
        <f>IF(AND(STEP!$G238="",$J$8&lt;&gt;"ON"),"",IF(月報!AZ238&lt;&gt;"",月報!AZ238,IF(STEP!H238&lt;&gt;"",STEP!H238,"")))</f>
        <v>0.82638888888888884</v>
      </c>
      <c r="J238" s="603">
        <f>IF(月報!BA238&lt;&gt;"",月報!BA238,0)*24</f>
        <v>10.083333333333334</v>
      </c>
      <c r="K238" s="603">
        <f>IF(STEP!X238&lt;&gt;"",STEP!X238,"")</f>
        <v>0.33333333333333331</v>
      </c>
      <c r="L238" s="603">
        <f>IF(STEP!Y238&lt;&gt;"",STEP!Y238,"")</f>
        <v>8.3333333333333329E-2</v>
      </c>
      <c r="M238" s="603">
        <f>IF(STEP!Z238&lt;&gt;"",STEP!Z238,0)*24</f>
        <v>0</v>
      </c>
      <c r="N238" s="603" t="str">
        <f>IF(STEP!R238&lt;&gt;"",STEP!R238,"")</f>
        <v/>
      </c>
      <c r="O238" s="603" t="str">
        <f>IF(STEP!S238&lt;&gt;"",STEP!S238,"")</f>
        <v>自社作業</v>
      </c>
      <c r="P238" s="603">
        <f t="shared" si="40"/>
        <v>10.083333333333334</v>
      </c>
      <c r="Q238" s="603"/>
      <c r="R238" s="603" t="e">
        <f t="shared" ref="R238:R270" si="44">R237</f>
        <v>#N/A</v>
      </c>
      <c r="S238" s="605">
        <f t="shared" si="41"/>
        <v>10</v>
      </c>
      <c r="T238" s="610">
        <f t="shared" si="42"/>
        <v>8.3333333333333925E-2</v>
      </c>
    </row>
    <row r="239" spans="2:20">
      <c r="B239" s="517"/>
      <c r="C239" s="622">
        <f t="shared" si="43"/>
        <v>300874</v>
      </c>
      <c r="D239" s="409" t="str">
        <f>IF(STEP!D239&lt;&gt;"",STEP!D239,"")</f>
        <v>髙橋　健伍</v>
      </c>
      <c r="E239" s="410">
        <f>IF(STEP!E239&lt;&gt;"",STEP!E239,"")</f>
        <v>45406</v>
      </c>
      <c r="F239" s="409" t="str">
        <f>IF(STEP!F239&lt;&gt;"",STEP!F239,"")</f>
        <v>水</v>
      </c>
      <c r="G239" s="508" t="e">
        <f>IF(STEP!C239&lt;&gt;"",STEP!AD239,"")</f>
        <v>#N/A</v>
      </c>
      <c r="H239" s="407">
        <f>IF(AND(STEP!$G239="",$J$8&lt;&gt;"ON"),"",IF(月報!AX239&lt;&gt;"",月報!AX239,IF(STEP!G239&lt;&gt;"",STEP!G239,"")))</f>
        <v>0.36458333333333331</v>
      </c>
      <c r="I239" s="408">
        <f>IF(AND(STEP!$G239="",$J$8&lt;&gt;"ON"),"",IF(月報!AZ239&lt;&gt;"",月報!AZ239,IF(STEP!H239&lt;&gt;"",STEP!H239,"")))</f>
        <v>0.73263888888888884</v>
      </c>
      <c r="J239" s="603">
        <f>IF(月報!BA239&lt;&gt;"",月報!BA239,0)*24</f>
        <v>8</v>
      </c>
      <c r="K239" s="603">
        <f>IF(STEP!X239&lt;&gt;"",STEP!X239,"")</f>
        <v>0.33333333333333331</v>
      </c>
      <c r="L239" s="603" t="str">
        <f>IF(STEP!Y239&lt;&gt;"",STEP!Y239,"")</f>
        <v/>
      </c>
      <c r="M239" s="603">
        <f>IF(STEP!Z239&lt;&gt;"",STEP!Z239,0)*24</f>
        <v>0</v>
      </c>
      <c r="N239" s="603" t="str">
        <f>IF(STEP!R239&lt;&gt;"",STEP!R239,"")</f>
        <v/>
      </c>
      <c r="O239" s="603" t="str">
        <f>IF(STEP!S239&lt;&gt;"",STEP!S239,"")</f>
        <v>自社作業</v>
      </c>
      <c r="P239" s="603">
        <f t="shared" si="40"/>
        <v>8</v>
      </c>
      <c r="Q239" s="603"/>
      <c r="R239" s="603" t="e">
        <f t="shared" si="44"/>
        <v>#N/A</v>
      </c>
      <c r="S239" s="605">
        <f t="shared" si="41"/>
        <v>8</v>
      </c>
      <c r="T239" s="610">
        <f t="shared" si="42"/>
        <v>0</v>
      </c>
    </row>
    <row r="240" spans="2:20">
      <c r="B240" s="517"/>
      <c r="C240" s="622">
        <f t="shared" si="43"/>
        <v>300874</v>
      </c>
      <c r="D240" s="409" t="str">
        <f>IF(STEP!D240&lt;&gt;"",STEP!D240,"")</f>
        <v>髙橋　健伍</v>
      </c>
      <c r="E240" s="410">
        <f>IF(STEP!E240&lt;&gt;"",STEP!E240,"")</f>
        <v>45407</v>
      </c>
      <c r="F240" s="409" t="str">
        <f>IF(STEP!F240&lt;&gt;"",STEP!F240,"")</f>
        <v>木</v>
      </c>
      <c r="G240" s="508" t="e">
        <f>IF(STEP!C240&lt;&gt;"",STEP!AD240,"")</f>
        <v>#N/A</v>
      </c>
      <c r="H240" s="407">
        <f>IF(AND(STEP!$G240="",$J$8&lt;&gt;"ON"),"",IF(月報!AX240&lt;&gt;"",月報!AX240,IF(STEP!G240&lt;&gt;"",STEP!G240,"")))</f>
        <v>0.36458333333333331</v>
      </c>
      <c r="I240" s="408">
        <f>IF(AND(STEP!$G240="",$J$8&lt;&gt;"ON"),"",IF(月報!AZ240&lt;&gt;"",月報!AZ240,IF(STEP!H240&lt;&gt;"",STEP!H240,"")))</f>
        <v>0.84722222222222221</v>
      </c>
      <c r="J240" s="603">
        <f>IF(月報!BA240&lt;&gt;"",月報!BA240,0)*24</f>
        <v>10.583333333333334</v>
      </c>
      <c r="K240" s="603">
        <f>IF(STEP!X240&lt;&gt;"",STEP!X240,"")</f>
        <v>0.33333333333333331</v>
      </c>
      <c r="L240" s="603">
        <f>IF(STEP!Y240&lt;&gt;"",STEP!Y240,"")</f>
        <v>0.10416666666666667</v>
      </c>
      <c r="M240" s="603">
        <f>IF(STEP!Z240&lt;&gt;"",STEP!Z240,0)*24</f>
        <v>0</v>
      </c>
      <c r="N240" s="603" t="str">
        <f>IF(STEP!R240&lt;&gt;"",STEP!R240,"")</f>
        <v/>
      </c>
      <c r="O240" s="603" t="str">
        <f>IF(STEP!S240&lt;&gt;"",STEP!S240,"")</f>
        <v>自社作業</v>
      </c>
      <c r="P240" s="603">
        <f t="shared" si="40"/>
        <v>10.583333333333334</v>
      </c>
      <c r="Q240" s="603"/>
      <c r="R240" s="603" t="e">
        <f t="shared" si="44"/>
        <v>#N/A</v>
      </c>
      <c r="S240" s="605">
        <f t="shared" si="41"/>
        <v>10.5</v>
      </c>
      <c r="T240" s="610">
        <f t="shared" si="42"/>
        <v>8.3333333333333925E-2</v>
      </c>
    </row>
    <row r="241" spans="2:20">
      <c r="B241" s="517"/>
      <c r="C241" s="622">
        <f t="shared" si="43"/>
        <v>300874</v>
      </c>
      <c r="D241" s="409" t="str">
        <f>IF(STEP!D241&lt;&gt;"",STEP!D241,"")</f>
        <v>髙橋　健伍</v>
      </c>
      <c r="E241" s="410">
        <f>IF(STEP!E241&lt;&gt;"",STEP!E241,"")</f>
        <v>45408</v>
      </c>
      <c r="F241" s="409" t="str">
        <f>IF(STEP!F241&lt;&gt;"",STEP!F241,"")</f>
        <v>金</v>
      </c>
      <c r="G241" s="508" t="e">
        <f>IF(STEP!C241&lt;&gt;"",STEP!AD241,"")</f>
        <v>#N/A</v>
      </c>
      <c r="H241" s="407">
        <f>IF(AND(STEP!$G241="",$J$8&lt;&gt;"ON"),"",IF(月報!AX241&lt;&gt;"",月報!AX241,IF(STEP!G241&lt;&gt;"",STEP!G241,"")))</f>
        <v>0.36458333333333331</v>
      </c>
      <c r="I241" s="408">
        <f>IF(AND(STEP!$G241="",$J$8&lt;&gt;"ON"),"",IF(月報!AZ241&lt;&gt;"",月報!AZ241,IF(STEP!H241&lt;&gt;"",STEP!H241,"")))</f>
        <v>0.64930555555555547</v>
      </c>
      <c r="J241" s="603">
        <f>IF(月報!BA241&lt;&gt;"",月報!BA241,0)*24</f>
        <v>6.083333333333333</v>
      </c>
      <c r="K241" s="603">
        <f>IF(STEP!X241&lt;&gt;"",STEP!X241,"")</f>
        <v>0.25</v>
      </c>
      <c r="L241" s="603" t="str">
        <f>IF(STEP!Y241&lt;&gt;"",STEP!Y241,"")</f>
        <v/>
      </c>
      <c r="M241" s="603">
        <f>IF(STEP!Z241&lt;&gt;"",STEP!Z241,0)*24</f>
        <v>0</v>
      </c>
      <c r="N241" s="603" t="str">
        <f>IF(STEP!R241&lt;&gt;"",STEP!R241,"")</f>
        <v/>
      </c>
      <c r="O241" s="603" t="str">
        <f>IF(STEP!S241&lt;&gt;"",STEP!S241,"")</f>
        <v>自社作業</v>
      </c>
      <c r="P241" s="603">
        <f t="shared" si="40"/>
        <v>6.083333333333333</v>
      </c>
      <c r="Q241" s="603"/>
      <c r="R241" s="603" t="e">
        <f t="shared" si="44"/>
        <v>#N/A</v>
      </c>
      <c r="S241" s="605">
        <f t="shared" si="41"/>
        <v>6</v>
      </c>
      <c r="T241" s="610">
        <f t="shared" si="42"/>
        <v>8.3333333333333037E-2</v>
      </c>
    </row>
    <row r="242" spans="2:20">
      <c r="B242" s="517"/>
      <c r="C242" s="623">
        <f t="shared" si="43"/>
        <v>300874</v>
      </c>
      <c r="D242" s="411" t="str">
        <f>IF(STEP!D242&lt;&gt;"",STEP!D242,"")</f>
        <v>髙橋　健伍</v>
      </c>
      <c r="E242" s="412">
        <f>IF(STEP!E242&lt;&gt;"",STEP!E242,"")</f>
        <v>45409</v>
      </c>
      <c r="F242" s="411" t="str">
        <f>IF(STEP!F242&lt;&gt;"",STEP!F242,"")</f>
        <v>土</v>
      </c>
      <c r="G242" s="413" t="e">
        <f>IF(STEP!C242&lt;&gt;"",STEP!AD242,"")</f>
        <v>#N/A</v>
      </c>
      <c r="H242" s="413" t="str">
        <f>IF(AND(STEP!$G242="",$J$8&lt;&gt;"ON"),"",IF(月報!AX242&lt;&gt;"",月報!AX242,IF(STEP!G242&lt;&gt;"",STEP!G242,"")))</f>
        <v/>
      </c>
      <c r="I242" s="414" t="str">
        <f>IF(AND(STEP!$G242="",$J$8&lt;&gt;"ON"),"",IF(月報!AZ242&lt;&gt;"",月報!AZ242,IF(STEP!H242&lt;&gt;"",STEP!H242,"")))</f>
        <v/>
      </c>
      <c r="J242" s="604">
        <f>IF(月報!BA242&lt;&gt;"",月報!BA242,0)*24</f>
        <v>0</v>
      </c>
      <c r="K242" s="604" t="str">
        <f>IF(STEP!X242&lt;&gt;"",STEP!X242,"")</f>
        <v/>
      </c>
      <c r="L242" s="604" t="str">
        <f>IF(STEP!Y242&lt;&gt;"",STEP!Y242,"")</f>
        <v/>
      </c>
      <c r="M242" s="604">
        <f>IF(STEP!Z242&lt;&gt;"",STEP!Z242,0)*24</f>
        <v>0</v>
      </c>
      <c r="N242" s="604" t="str">
        <f>IF(STEP!R242&lt;&gt;"",STEP!R242,"")</f>
        <v/>
      </c>
      <c r="O242" s="604" t="str">
        <f>IF(STEP!S242&lt;&gt;"",STEP!S242,"")</f>
        <v/>
      </c>
      <c r="P242" s="604">
        <f t="shared" si="40"/>
        <v>0</v>
      </c>
      <c r="Q242" s="604"/>
      <c r="R242" s="604" t="e">
        <f t="shared" si="44"/>
        <v>#N/A</v>
      </c>
      <c r="S242" s="607">
        <f t="shared" si="41"/>
        <v>0</v>
      </c>
      <c r="T242" s="611">
        <f t="shared" si="42"/>
        <v>0</v>
      </c>
    </row>
    <row r="243" spans="2:20">
      <c r="B243" s="517"/>
      <c r="C243" s="624">
        <f t="shared" si="43"/>
        <v>300874</v>
      </c>
      <c r="D243" s="405" t="str">
        <f>IF(STEP!D243&lt;&gt;"",STEP!D243,"")</f>
        <v>髙橋　健伍</v>
      </c>
      <c r="E243" s="406">
        <f>IF(STEP!E243&lt;&gt;"",STEP!E243,"")</f>
        <v>45410</v>
      </c>
      <c r="F243" s="405" t="str">
        <f>IF(STEP!F243&lt;&gt;"",STEP!F243,"")</f>
        <v>日</v>
      </c>
      <c r="G243" s="407" t="e">
        <f>IF(STEP!C243&lt;&gt;"",STEP!AD243,"")</f>
        <v>#N/A</v>
      </c>
      <c r="H243" s="407" t="str">
        <f>IF(AND(STEP!$G243="",$J$8&lt;&gt;"ON"),"",IF(月報!AX243&lt;&gt;"",月報!AX243,IF(STEP!G243&lt;&gt;"",STEP!G243,"")))</f>
        <v/>
      </c>
      <c r="I243" s="408" t="str">
        <f>IF(AND(STEP!$G243="",$J$8&lt;&gt;"ON"),"",IF(月報!AZ243&lt;&gt;"",月報!AZ243,IF(STEP!H243&lt;&gt;"",STEP!H243,"")))</f>
        <v/>
      </c>
      <c r="J243" s="603">
        <f>IF(月報!BA243&lt;&gt;"",月報!BA243,0)*24</f>
        <v>0</v>
      </c>
      <c r="K243" s="603" t="str">
        <f>IF(STEP!X243&lt;&gt;"",STEP!X243,"")</f>
        <v/>
      </c>
      <c r="L243" s="603" t="str">
        <f>IF(STEP!Y243&lt;&gt;"",STEP!Y243,"")</f>
        <v/>
      </c>
      <c r="M243" s="603">
        <f>IF(STEP!Z243&lt;&gt;"",STEP!Z243,0)*24</f>
        <v>0</v>
      </c>
      <c r="N243" s="603" t="str">
        <f>IF(STEP!R243&lt;&gt;"",STEP!R243,"")</f>
        <v/>
      </c>
      <c r="O243" s="603" t="str">
        <f>IF(STEP!S243&lt;&gt;"",STEP!S243,"")</f>
        <v/>
      </c>
      <c r="P243" s="603">
        <f t="shared" si="40"/>
        <v>0</v>
      </c>
      <c r="Q243" s="603">
        <f>SUM(P243:P249)</f>
        <v>0</v>
      </c>
      <c r="R243" s="603" t="e">
        <f t="shared" si="44"/>
        <v>#N/A</v>
      </c>
      <c r="S243" s="606">
        <f t="shared" si="41"/>
        <v>0</v>
      </c>
      <c r="T243" s="610">
        <f t="shared" si="42"/>
        <v>0</v>
      </c>
    </row>
    <row r="244" spans="2:20">
      <c r="B244" s="517"/>
      <c r="C244" s="622">
        <f t="shared" si="43"/>
        <v>300874</v>
      </c>
      <c r="D244" s="409" t="str">
        <f>IF(STEP!D244&lt;&gt;"",STEP!D244,"")</f>
        <v>髙橋　健伍</v>
      </c>
      <c r="E244" s="410">
        <f>IF(STEP!E244&lt;&gt;"",STEP!E244,"")</f>
        <v>45411</v>
      </c>
      <c r="F244" s="409" t="str">
        <f>IF(STEP!F244&lt;&gt;"",STEP!F244,"")</f>
        <v>月</v>
      </c>
      <c r="G244" s="508" t="e">
        <f>IF(STEP!C244&lt;&gt;"",STEP!AD244,"")</f>
        <v>#N/A</v>
      </c>
      <c r="H244" s="407" t="str">
        <f>IF(AND(STEP!$G244="",$J$8&lt;&gt;"ON"),"",IF(月報!AX244&lt;&gt;"",月報!AX244,IF(STEP!G244&lt;&gt;"",STEP!G244,"")))</f>
        <v/>
      </c>
      <c r="I244" s="408" t="str">
        <f>IF(AND(STEP!$G244="",$J$8&lt;&gt;"ON"),"",IF(月報!AZ244&lt;&gt;"",月報!AZ244,IF(STEP!H244&lt;&gt;"",STEP!H244,"")))</f>
        <v/>
      </c>
      <c r="J244" s="603">
        <f>IF(月報!BA244&lt;&gt;"",月報!BA244,0)*24</f>
        <v>0</v>
      </c>
      <c r="K244" s="603" t="str">
        <f>IF(STEP!X244&lt;&gt;"",STEP!X244,"")</f>
        <v/>
      </c>
      <c r="L244" s="603" t="str">
        <f>IF(STEP!Y244&lt;&gt;"",STEP!Y244,"")</f>
        <v/>
      </c>
      <c r="M244" s="603">
        <f>IF(STEP!Z244&lt;&gt;"",STEP!Z244,0)*24</f>
        <v>0</v>
      </c>
      <c r="N244" s="603" t="str">
        <f>IF(STEP!R244&lt;&gt;"",STEP!R244,"")</f>
        <v/>
      </c>
      <c r="O244" s="603" t="str">
        <f>IF(STEP!S244&lt;&gt;"",STEP!S244,"")</f>
        <v/>
      </c>
      <c r="P244" s="603">
        <f t="shared" si="40"/>
        <v>0</v>
      </c>
      <c r="Q244" s="603"/>
      <c r="R244" s="603" t="e">
        <f t="shared" si="44"/>
        <v>#N/A</v>
      </c>
      <c r="S244" s="605">
        <f t="shared" si="41"/>
        <v>0</v>
      </c>
      <c r="T244" s="610">
        <f t="shared" si="42"/>
        <v>0</v>
      </c>
    </row>
    <row r="245" spans="2:20">
      <c r="B245" s="517"/>
      <c r="C245" s="622">
        <f t="shared" si="43"/>
        <v>300874</v>
      </c>
      <c r="D245" s="409" t="str">
        <f>IF(STEP!D245&lt;&gt;"",STEP!D245,"")</f>
        <v>髙橋　健伍</v>
      </c>
      <c r="E245" s="410">
        <f>IF(STEP!E245&lt;&gt;"",STEP!E245,"")</f>
        <v>45412</v>
      </c>
      <c r="F245" s="409" t="str">
        <f>IF(STEP!F245&lt;&gt;"",STEP!F245,"")</f>
        <v>火</v>
      </c>
      <c r="G245" s="508" t="e">
        <f>IF(STEP!C245&lt;&gt;"",STEP!AD245,"")</f>
        <v>#N/A</v>
      </c>
      <c r="H245" s="407" t="str">
        <f>IF(AND(STEP!$G245="",$J$8&lt;&gt;"ON"),"",IF(月報!AX245&lt;&gt;"",月報!AX245,IF(STEP!G245&lt;&gt;"",STEP!G245,"")))</f>
        <v/>
      </c>
      <c r="I245" s="408" t="str">
        <f>IF(AND(STEP!$G245="",$J$8&lt;&gt;"ON"),"",IF(月報!AZ245&lt;&gt;"",月報!AZ245,IF(STEP!H245&lt;&gt;"",STEP!H245,"")))</f>
        <v/>
      </c>
      <c r="J245" s="603">
        <f>IF(月報!BA245&lt;&gt;"",月報!BA245,0)*24</f>
        <v>0</v>
      </c>
      <c r="K245" s="603" t="str">
        <f>IF(STEP!X245&lt;&gt;"",STEP!X245,"")</f>
        <v/>
      </c>
      <c r="L245" s="603" t="str">
        <f>IF(STEP!Y245&lt;&gt;"",STEP!Y245,"")</f>
        <v/>
      </c>
      <c r="M245" s="603">
        <f>IF(STEP!Z245&lt;&gt;"",STEP!Z245,0)*24</f>
        <v>0</v>
      </c>
      <c r="N245" s="603" t="str">
        <f>IF(STEP!R245&lt;&gt;"",STEP!R245,"")</f>
        <v/>
      </c>
      <c r="O245" s="603" t="str">
        <f>IF(STEP!S245&lt;&gt;"",STEP!S245,"")</f>
        <v/>
      </c>
      <c r="P245" s="603">
        <f t="shared" si="40"/>
        <v>0</v>
      </c>
      <c r="Q245" s="603"/>
      <c r="R245" s="603" t="e">
        <f t="shared" si="44"/>
        <v>#N/A</v>
      </c>
      <c r="S245" s="605">
        <f t="shared" si="41"/>
        <v>0</v>
      </c>
      <c r="T245" s="610">
        <f t="shared" si="42"/>
        <v>0</v>
      </c>
    </row>
    <row r="246" spans="2:20">
      <c r="B246" s="517"/>
      <c r="C246" s="622">
        <f t="shared" si="43"/>
        <v>300874</v>
      </c>
      <c r="D246" s="409" t="str">
        <f>IF(STEP!D246&lt;&gt;"",STEP!D246,"")</f>
        <v>髙橋　健伍</v>
      </c>
      <c r="E246" s="410">
        <f>IF(STEP!E246&lt;&gt;"",STEP!E246,"")</f>
        <v>45413</v>
      </c>
      <c r="F246" s="409" t="str">
        <f>IF(STEP!F246&lt;&gt;"",STEP!F246,"")</f>
        <v>水</v>
      </c>
      <c r="G246" s="508" t="e">
        <f>IF(STEP!C246&lt;&gt;"",STEP!AD246,"")</f>
        <v>#N/A</v>
      </c>
      <c r="H246" s="407" t="str">
        <f>IF(AND(STEP!$G246="",$J$8&lt;&gt;"ON"),"",IF(月報!AX246&lt;&gt;"",月報!AX246,IF(STEP!G246&lt;&gt;"",STEP!G246,"")))</f>
        <v/>
      </c>
      <c r="I246" s="408" t="str">
        <f>IF(AND(STEP!$G246="",$J$8&lt;&gt;"ON"),"",IF(月報!AZ246&lt;&gt;"",月報!AZ246,IF(STEP!H246&lt;&gt;"",STEP!H246,"")))</f>
        <v/>
      </c>
      <c r="J246" s="603">
        <f>IF(月報!BA246&lt;&gt;"",月報!BA246,0)*24</f>
        <v>0</v>
      </c>
      <c r="K246" s="603" t="str">
        <f>IF(STEP!X246&lt;&gt;"",STEP!X246,"")</f>
        <v/>
      </c>
      <c r="L246" s="603" t="str">
        <f>IF(STEP!Y246&lt;&gt;"",STEP!Y246,"")</f>
        <v/>
      </c>
      <c r="M246" s="603">
        <f>IF(STEP!Z246&lt;&gt;"",STEP!Z246,0)*24</f>
        <v>0</v>
      </c>
      <c r="N246" s="603" t="str">
        <f>IF(STEP!R246&lt;&gt;"",STEP!R246,"")</f>
        <v/>
      </c>
      <c r="O246" s="603" t="str">
        <f>IF(STEP!S246&lt;&gt;"",STEP!S246,"")</f>
        <v/>
      </c>
      <c r="P246" s="603">
        <f t="shared" si="40"/>
        <v>0</v>
      </c>
      <c r="Q246" s="603"/>
      <c r="R246" s="603" t="e">
        <f t="shared" si="44"/>
        <v>#N/A</v>
      </c>
      <c r="S246" s="605">
        <f t="shared" si="41"/>
        <v>0</v>
      </c>
      <c r="T246" s="610">
        <f t="shared" si="42"/>
        <v>0</v>
      </c>
    </row>
    <row r="247" spans="2:20">
      <c r="B247" s="517"/>
      <c r="C247" s="622">
        <f t="shared" si="43"/>
        <v>300874</v>
      </c>
      <c r="D247" s="409" t="str">
        <f>IF(STEP!D247&lt;&gt;"",STEP!D247,"")</f>
        <v>髙橋　健伍</v>
      </c>
      <c r="E247" s="410">
        <f>IF(STEP!E247&lt;&gt;"",STEP!E247,"")</f>
        <v>45414</v>
      </c>
      <c r="F247" s="409" t="str">
        <f>IF(STEP!F247&lt;&gt;"",STEP!F247,"")</f>
        <v>木</v>
      </c>
      <c r="G247" s="508" t="e">
        <f>IF(STEP!C247&lt;&gt;"",STEP!AD247,"")</f>
        <v>#N/A</v>
      </c>
      <c r="H247" s="407" t="str">
        <f>IF(AND(STEP!$G247="",$J$8&lt;&gt;"ON"),"",IF(月報!AX247&lt;&gt;"",月報!AX247,IF(STEP!G247&lt;&gt;"",STEP!G247,"")))</f>
        <v/>
      </c>
      <c r="I247" s="408" t="str">
        <f>IF(AND(STEP!$G247="",$J$8&lt;&gt;"ON"),"",IF(月報!AZ247&lt;&gt;"",月報!AZ247,IF(STEP!H247&lt;&gt;"",STEP!H247,"")))</f>
        <v/>
      </c>
      <c r="J247" s="603">
        <f>IF(月報!BA247&lt;&gt;"",月報!BA247,0)*24</f>
        <v>0</v>
      </c>
      <c r="K247" s="603" t="str">
        <f>IF(STEP!X247&lt;&gt;"",STEP!X247,"")</f>
        <v/>
      </c>
      <c r="L247" s="603" t="str">
        <f>IF(STEP!Y247&lt;&gt;"",STEP!Y247,"")</f>
        <v/>
      </c>
      <c r="M247" s="603">
        <f>IF(STEP!Z247&lt;&gt;"",STEP!Z247,0)*24</f>
        <v>0</v>
      </c>
      <c r="N247" s="603" t="str">
        <f>IF(STEP!R247&lt;&gt;"",STEP!R247,"")</f>
        <v/>
      </c>
      <c r="O247" s="603" t="str">
        <f>IF(STEP!S247&lt;&gt;"",STEP!S247,"")</f>
        <v/>
      </c>
      <c r="P247" s="603">
        <f t="shared" si="40"/>
        <v>0</v>
      </c>
      <c r="Q247" s="603"/>
      <c r="R247" s="603" t="e">
        <f t="shared" si="44"/>
        <v>#N/A</v>
      </c>
      <c r="S247" s="605">
        <f t="shared" si="41"/>
        <v>0</v>
      </c>
      <c r="T247" s="610">
        <f t="shared" si="42"/>
        <v>0</v>
      </c>
    </row>
    <row r="248" spans="2:20">
      <c r="B248" s="517"/>
      <c r="C248" s="622">
        <f t="shared" si="43"/>
        <v>300874</v>
      </c>
      <c r="D248" s="409" t="str">
        <f>IF(STEP!D248&lt;&gt;"",STEP!D248,"")</f>
        <v>髙橋　健伍</v>
      </c>
      <c r="E248" s="410">
        <f>IF(STEP!E248&lt;&gt;"",STEP!E248,"")</f>
        <v>45415</v>
      </c>
      <c r="F248" s="409" t="str">
        <f>IF(STEP!F248&lt;&gt;"",STEP!F248,"")</f>
        <v>金</v>
      </c>
      <c r="G248" s="508" t="e">
        <f>IF(STEP!C248&lt;&gt;"",STEP!AD248,"")</f>
        <v>#N/A</v>
      </c>
      <c r="H248" s="407" t="str">
        <f>IF(AND(STEP!$G248="",$J$8&lt;&gt;"ON"),"",IF(月報!AX248&lt;&gt;"",月報!AX248,IF(STEP!G248&lt;&gt;"",STEP!G248,"")))</f>
        <v/>
      </c>
      <c r="I248" s="408" t="str">
        <f>IF(AND(STEP!$G248="",$J$8&lt;&gt;"ON"),"",IF(月報!AZ248&lt;&gt;"",月報!AZ248,IF(STEP!H248&lt;&gt;"",STEP!H248,"")))</f>
        <v/>
      </c>
      <c r="J248" s="603">
        <f>IF(月報!BA248&lt;&gt;"",月報!BA248,0)*24</f>
        <v>0</v>
      </c>
      <c r="K248" s="603" t="str">
        <f>IF(STEP!X248&lt;&gt;"",STEP!X248,"")</f>
        <v/>
      </c>
      <c r="L248" s="603" t="str">
        <f>IF(STEP!Y248&lt;&gt;"",STEP!Y248,"")</f>
        <v/>
      </c>
      <c r="M248" s="603">
        <f>IF(STEP!Z248&lt;&gt;"",STEP!Z248,0)*24</f>
        <v>0</v>
      </c>
      <c r="N248" s="603" t="str">
        <f>IF(STEP!R248&lt;&gt;"",STEP!R248,"")</f>
        <v/>
      </c>
      <c r="O248" s="603" t="str">
        <f>IF(STEP!S248&lt;&gt;"",STEP!S248,"")</f>
        <v/>
      </c>
      <c r="P248" s="603">
        <f t="shared" si="40"/>
        <v>0</v>
      </c>
      <c r="Q248" s="603"/>
      <c r="R248" s="603" t="e">
        <f t="shared" si="44"/>
        <v>#N/A</v>
      </c>
      <c r="S248" s="605">
        <f t="shared" si="41"/>
        <v>0</v>
      </c>
      <c r="T248" s="610">
        <f t="shared" si="42"/>
        <v>0</v>
      </c>
    </row>
    <row r="249" spans="2:20">
      <c r="B249" s="517"/>
      <c r="C249" s="623">
        <f t="shared" si="43"/>
        <v>300874</v>
      </c>
      <c r="D249" s="411" t="str">
        <f>IF(STEP!D249&lt;&gt;"",STEP!D249,"")</f>
        <v>髙橋　健伍</v>
      </c>
      <c r="E249" s="412">
        <f>IF(STEP!E249&lt;&gt;"",STEP!E249,"")</f>
        <v>45416</v>
      </c>
      <c r="F249" s="411" t="str">
        <f>IF(STEP!F249&lt;&gt;"",STEP!F249,"")</f>
        <v>土</v>
      </c>
      <c r="G249" s="413" t="e">
        <f>IF(STEP!C249&lt;&gt;"",STEP!AD249,"")</f>
        <v>#N/A</v>
      </c>
      <c r="H249" s="413" t="str">
        <f>IF(AND(STEP!$G249="",$J$8&lt;&gt;"ON"),"",IF(月報!AX249&lt;&gt;"",月報!AX249,IF(STEP!G249&lt;&gt;"",STEP!G249,"")))</f>
        <v/>
      </c>
      <c r="I249" s="414" t="str">
        <f>IF(AND(STEP!$G249="",$J$8&lt;&gt;"ON"),"",IF(月報!AZ249&lt;&gt;"",月報!AZ249,IF(STEP!H249&lt;&gt;"",STEP!H249,"")))</f>
        <v/>
      </c>
      <c r="J249" s="604">
        <f>IF(月報!BA249&lt;&gt;"",月報!BA249,0)*24</f>
        <v>0</v>
      </c>
      <c r="K249" s="604" t="str">
        <f>IF(STEP!X249&lt;&gt;"",STEP!X249,"")</f>
        <v/>
      </c>
      <c r="L249" s="604" t="str">
        <f>IF(STEP!Y249&lt;&gt;"",STEP!Y249,"")</f>
        <v/>
      </c>
      <c r="M249" s="604">
        <f>IF(STEP!Z249&lt;&gt;"",STEP!Z249,0)*24</f>
        <v>0</v>
      </c>
      <c r="N249" s="604" t="str">
        <f>IF(STEP!R249&lt;&gt;"",STEP!R249,"")</f>
        <v/>
      </c>
      <c r="O249" s="604" t="str">
        <f>IF(STEP!S249&lt;&gt;"",STEP!S249,"")</f>
        <v/>
      </c>
      <c r="P249" s="604">
        <f t="shared" si="40"/>
        <v>0</v>
      </c>
      <c r="Q249" s="604"/>
      <c r="R249" s="604" t="e">
        <f t="shared" si="44"/>
        <v>#N/A</v>
      </c>
      <c r="S249" s="607">
        <f t="shared" si="41"/>
        <v>0</v>
      </c>
      <c r="T249" s="611">
        <f t="shared" si="42"/>
        <v>0</v>
      </c>
    </row>
    <row r="250" spans="2:20">
      <c r="B250" s="517"/>
      <c r="C250" s="624">
        <f t="shared" si="43"/>
        <v>300874</v>
      </c>
      <c r="D250" s="405" t="str">
        <f>IF(STEP!D250&lt;&gt;"",STEP!D250,"")</f>
        <v>髙橋　健伍</v>
      </c>
      <c r="E250" s="406">
        <f>IF(STEP!E250&lt;&gt;"",STEP!E250,"")</f>
        <v>45417</v>
      </c>
      <c r="F250" s="405" t="str">
        <f>IF(STEP!F250&lt;&gt;"",STEP!F250,"")</f>
        <v>日</v>
      </c>
      <c r="G250" s="407" t="e">
        <f>IF(STEP!C250&lt;&gt;"",STEP!AD250,"")</f>
        <v>#N/A</v>
      </c>
      <c r="H250" s="407" t="str">
        <f>IF(AND(STEP!$G250="",$J$8&lt;&gt;"ON"),"",IF(月報!AX250&lt;&gt;"",月報!AX250,IF(STEP!G250&lt;&gt;"",STEP!G250,"")))</f>
        <v/>
      </c>
      <c r="I250" s="408" t="str">
        <f>IF(AND(STEP!$G250="",$J$8&lt;&gt;"ON"),"",IF(月報!AZ250&lt;&gt;"",月報!AZ250,IF(STEP!H250&lt;&gt;"",STEP!H250,"")))</f>
        <v/>
      </c>
      <c r="J250" s="603">
        <f>IF(月報!BA250&lt;&gt;"",月報!BA250,0)*24</f>
        <v>0</v>
      </c>
      <c r="K250" s="603" t="str">
        <f>IF(STEP!X250&lt;&gt;"",STEP!X250,"")</f>
        <v/>
      </c>
      <c r="L250" s="603" t="str">
        <f>IF(STEP!Y250&lt;&gt;"",STEP!Y250,"")</f>
        <v/>
      </c>
      <c r="M250" s="603">
        <f>IF(STEP!Z250&lt;&gt;"",STEP!Z250,0)*24</f>
        <v>0</v>
      </c>
      <c r="N250" s="603" t="str">
        <f>IF(STEP!R250&lt;&gt;"",STEP!R250,"")</f>
        <v/>
      </c>
      <c r="O250" s="603" t="str">
        <f>IF(STEP!S250&lt;&gt;"",STEP!S250,"")</f>
        <v/>
      </c>
      <c r="P250" s="603">
        <f t="shared" si="40"/>
        <v>0</v>
      </c>
      <c r="Q250" s="603">
        <f>SUM(P250:P256)</f>
        <v>41.999999999999993</v>
      </c>
      <c r="R250" s="603" t="e">
        <f t="shared" si="44"/>
        <v>#N/A</v>
      </c>
      <c r="S250" s="606">
        <f t="shared" si="41"/>
        <v>0</v>
      </c>
      <c r="T250" s="610">
        <f t="shared" si="42"/>
        <v>0</v>
      </c>
    </row>
    <row r="251" spans="2:20">
      <c r="B251" s="517"/>
      <c r="C251" s="622">
        <f t="shared" si="43"/>
        <v>300874</v>
      </c>
      <c r="D251" s="409" t="str">
        <f>IF(STEP!D251&lt;&gt;"",STEP!D251,"")</f>
        <v>髙橋　健伍</v>
      </c>
      <c r="E251" s="410">
        <f>IF(STEP!E251&lt;&gt;"",STEP!E251,"")</f>
        <v>45418</v>
      </c>
      <c r="F251" s="409" t="str">
        <f>IF(STEP!F251&lt;&gt;"",STEP!F251,"")</f>
        <v>月</v>
      </c>
      <c r="G251" s="508" t="e">
        <f>IF(STEP!C251&lt;&gt;"",STEP!AD251,"")</f>
        <v>#N/A</v>
      </c>
      <c r="H251" s="407" t="str">
        <f>IF(AND(STEP!$G251="",$J$8&lt;&gt;"ON"),"",IF(月報!AX251&lt;&gt;"",月報!AX251,IF(STEP!G251&lt;&gt;"",STEP!G251,"")))</f>
        <v/>
      </c>
      <c r="I251" s="408" t="str">
        <f>IF(AND(STEP!$G251="",$J$8&lt;&gt;"ON"),"",IF(月報!AZ251&lt;&gt;"",月報!AZ251,IF(STEP!H251&lt;&gt;"",STEP!H251,"")))</f>
        <v/>
      </c>
      <c r="J251" s="603">
        <f>IF(月報!BA251&lt;&gt;"",月報!BA251,0)*24</f>
        <v>0</v>
      </c>
      <c r="K251" s="603" t="str">
        <f>IF(STEP!X251&lt;&gt;"",STEP!X251,"")</f>
        <v/>
      </c>
      <c r="L251" s="603" t="str">
        <f>IF(STEP!Y251&lt;&gt;"",STEP!Y251,"")</f>
        <v/>
      </c>
      <c r="M251" s="603">
        <f>IF(STEP!Z251&lt;&gt;"",STEP!Z251,0)*24</f>
        <v>0</v>
      </c>
      <c r="N251" s="603" t="str">
        <f>IF(STEP!R251&lt;&gt;"",STEP!R251,"")</f>
        <v/>
      </c>
      <c r="O251" s="603" t="str">
        <f>IF(STEP!S251&lt;&gt;"",STEP!S251,"")</f>
        <v/>
      </c>
      <c r="P251" s="603">
        <f t="shared" si="40"/>
        <v>0</v>
      </c>
      <c r="Q251" s="603"/>
      <c r="R251" s="603" t="e">
        <f t="shared" si="44"/>
        <v>#N/A</v>
      </c>
      <c r="S251" s="605">
        <f t="shared" si="41"/>
        <v>0</v>
      </c>
      <c r="T251" s="610">
        <f t="shared" si="42"/>
        <v>0</v>
      </c>
    </row>
    <row r="252" spans="2:20">
      <c r="B252" s="517"/>
      <c r="C252" s="622">
        <f t="shared" si="43"/>
        <v>300874</v>
      </c>
      <c r="D252" s="409" t="str">
        <f>IF(STEP!D252&lt;&gt;"",STEP!D252,"")</f>
        <v>髙橋　健伍</v>
      </c>
      <c r="E252" s="410">
        <f>IF(STEP!E252&lt;&gt;"",STEP!E252,"")</f>
        <v>45419</v>
      </c>
      <c r="F252" s="409" t="str">
        <f>IF(STEP!F252&lt;&gt;"",STEP!F252,"")</f>
        <v>火</v>
      </c>
      <c r="G252" s="508" t="e">
        <f>IF(STEP!C252&lt;&gt;"",STEP!AD252,"")</f>
        <v>#N/A</v>
      </c>
      <c r="H252" s="407">
        <f>IF(AND(STEP!$G252="",$J$8&lt;&gt;"ON"),"",IF(月報!AX252&lt;&gt;"",月報!AX252,IF(STEP!G252&lt;&gt;"",STEP!G252,"")))</f>
        <v>0.36458333333333331</v>
      </c>
      <c r="I252" s="408">
        <f>IF(AND(STEP!$G252="",$J$8&lt;&gt;"ON"),"",IF(月報!AZ252&lt;&gt;"",月報!AZ252,IF(STEP!H252&lt;&gt;"",STEP!H252,"")))</f>
        <v>0.78819444444444442</v>
      </c>
      <c r="J252" s="603">
        <f>IF(月報!BA252&lt;&gt;"",月報!BA252,0)*24</f>
        <v>9.1666666666666661</v>
      </c>
      <c r="K252" s="603">
        <f>IF(STEP!X252&lt;&gt;"",STEP!X252,"")</f>
        <v>0.33333333333333331</v>
      </c>
      <c r="L252" s="603">
        <f>IF(STEP!Y252&lt;&gt;"",STEP!Y252,"")</f>
        <v>4.1666666666666664E-2</v>
      </c>
      <c r="M252" s="603">
        <f>IF(STEP!Z252&lt;&gt;"",STEP!Z252,0)*24</f>
        <v>0</v>
      </c>
      <c r="N252" s="603" t="str">
        <f>IF(STEP!R252&lt;&gt;"",STEP!R252,"")</f>
        <v/>
      </c>
      <c r="O252" s="603" t="str">
        <f>IF(STEP!S252&lt;&gt;"",STEP!S252,"")</f>
        <v>自社作業</v>
      </c>
      <c r="P252" s="603">
        <f t="shared" si="40"/>
        <v>9.1666666666666661</v>
      </c>
      <c r="Q252" s="603"/>
      <c r="R252" s="603" t="e">
        <f t="shared" si="44"/>
        <v>#N/A</v>
      </c>
      <c r="S252" s="605">
        <f t="shared" si="41"/>
        <v>9</v>
      </c>
      <c r="T252" s="610">
        <f t="shared" si="42"/>
        <v>0.16666666666666607</v>
      </c>
    </row>
    <row r="253" spans="2:20">
      <c r="B253" s="517"/>
      <c r="C253" s="622">
        <f t="shared" si="43"/>
        <v>300874</v>
      </c>
      <c r="D253" s="409" t="str">
        <f>IF(STEP!D253&lt;&gt;"",STEP!D253,"")</f>
        <v>髙橋　健伍</v>
      </c>
      <c r="E253" s="410">
        <f>IF(STEP!E253&lt;&gt;"",STEP!E253,"")</f>
        <v>45420</v>
      </c>
      <c r="F253" s="409" t="str">
        <f>IF(STEP!F253&lt;&gt;"",STEP!F253,"")</f>
        <v>水</v>
      </c>
      <c r="G253" s="508" t="e">
        <f>IF(STEP!C253&lt;&gt;"",STEP!AD253,"")</f>
        <v>#N/A</v>
      </c>
      <c r="H253" s="407">
        <f>IF(AND(STEP!$G253="",$J$8&lt;&gt;"ON"),"",IF(月報!AX253&lt;&gt;"",月報!AX253,IF(STEP!G253&lt;&gt;"",STEP!G253,"")))</f>
        <v>0.36458333333333331</v>
      </c>
      <c r="I253" s="408">
        <f>IF(AND(STEP!$G253="",$J$8&lt;&gt;"ON"),"",IF(月報!AZ253&lt;&gt;"",月報!AZ253,IF(STEP!H253&lt;&gt;"",STEP!H253,"")))</f>
        <v>0.73958333333333326</v>
      </c>
      <c r="J253" s="603">
        <f>IF(月報!BA253&lt;&gt;"",月報!BA253,0)*24</f>
        <v>8</v>
      </c>
      <c r="K253" s="603">
        <f>IF(STEP!X253&lt;&gt;"",STEP!X253,"")</f>
        <v>0.33333333333333331</v>
      </c>
      <c r="L253" s="603" t="str">
        <f>IF(STEP!Y253&lt;&gt;"",STEP!Y253,"")</f>
        <v/>
      </c>
      <c r="M253" s="603">
        <f>IF(STEP!Z253&lt;&gt;"",STEP!Z253,0)*24</f>
        <v>0</v>
      </c>
      <c r="N253" s="603" t="str">
        <f>IF(STEP!R253&lt;&gt;"",STEP!R253,"")</f>
        <v/>
      </c>
      <c r="O253" s="603" t="str">
        <f>IF(STEP!S253&lt;&gt;"",STEP!S253,"")</f>
        <v>自社作業</v>
      </c>
      <c r="P253" s="603">
        <f t="shared" si="40"/>
        <v>8</v>
      </c>
      <c r="Q253" s="603"/>
      <c r="R253" s="603" t="e">
        <f t="shared" si="44"/>
        <v>#N/A</v>
      </c>
      <c r="S253" s="605">
        <f t="shared" si="41"/>
        <v>8</v>
      </c>
      <c r="T253" s="610">
        <f t="shared" si="42"/>
        <v>0</v>
      </c>
    </row>
    <row r="254" spans="2:20">
      <c r="B254" s="517"/>
      <c r="C254" s="622">
        <f t="shared" si="43"/>
        <v>300874</v>
      </c>
      <c r="D254" s="409" t="str">
        <f>IF(STEP!D254&lt;&gt;"",STEP!D254,"")</f>
        <v>髙橋　健伍</v>
      </c>
      <c r="E254" s="410">
        <f>IF(STEP!E254&lt;&gt;"",STEP!E254,"")</f>
        <v>45421</v>
      </c>
      <c r="F254" s="409" t="str">
        <f>IF(STEP!F254&lt;&gt;"",STEP!F254,"")</f>
        <v>木</v>
      </c>
      <c r="G254" s="508" t="e">
        <f>IF(STEP!C254&lt;&gt;"",STEP!AD254,"")</f>
        <v>#N/A</v>
      </c>
      <c r="H254" s="407">
        <f>IF(AND(STEP!$G254="",$J$8&lt;&gt;"ON"),"",IF(月報!AX254&lt;&gt;"",月報!AX254,IF(STEP!G254&lt;&gt;"",STEP!G254,"")))</f>
        <v>0.36458333333333331</v>
      </c>
      <c r="I254" s="408">
        <f>IF(AND(STEP!$G254="",$J$8&lt;&gt;"ON"),"",IF(月報!AZ254&lt;&gt;"",月報!AZ254,IF(STEP!H254&lt;&gt;"",STEP!H254,"")))</f>
        <v>0.87152777777777768</v>
      </c>
      <c r="J254" s="603">
        <f>IF(月報!BA254&lt;&gt;"",月報!BA254,0)*24</f>
        <v>11.166666666666666</v>
      </c>
      <c r="K254" s="603">
        <f>IF(STEP!X254&lt;&gt;"",STEP!X254,"")</f>
        <v>0.33333333333333331</v>
      </c>
      <c r="L254" s="603">
        <f>IF(STEP!Y254&lt;&gt;"",STEP!Y254,"")</f>
        <v>0.125</v>
      </c>
      <c r="M254" s="603">
        <f>IF(STEP!Z254&lt;&gt;"",STEP!Z254,0)*24</f>
        <v>0</v>
      </c>
      <c r="N254" s="603" t="str">
        <f>IF(STEP!R254&lt;&gt;"",STEP!R254,"")</f>
        <v/>
      </c>
      <c r="O254" s="603" t="str">
        <f>IF(STEP!S254&lt;&gt;"",STEP!S254,"")</f>
        <v>自社作業</v>
      </c>
      <c r="P254" s="603">
        <f t="shared" si="40"/>
        <v>11.166666666666666</v>
      </c>
      <c r="Q254" s="603"/>
      <c r="R254" s="603" t="e">
        <f t="shared" si="44"/>
        <v>#N/A</v>
      </c>
      <c r="S254" s="605">
        <f t="shared" si="41"/>
        <v>11</v>
      </c>
      <c r="T254" s="610">
        <f t="shared" si="42"/>
        <v>0.16666666666666607</v>
      </c>
    </row>
    <row r="255" spans="2:20">
      <c r="B255" s="517"/>
      <c r="C255" s="622">
        <f t="shared" si="43"/>
        <v>300874</v>
      </c>
      <c r="D255" s="409" t="str">
        <f>IF(STEP!D255&lt;&gt;"",STEP!D255,"")</f>
        <v>髙橋　健伍</v>
      </c>
      <c r="E255" s="410">
        <f>IF(STEP!E255&lt;&gt;"",STEP!E255,"")</f>
        <v>45422</v>
      </c>
      <c r="F255" s="409" t="str">
        <f>IF(STEP!F255&lt;&gt;"",STEP!F255,"")</f>
        <v>金</v>
      </c>
      <c r="G255" s="508" t="e">
        <f>IF(STEP!C255&lt;&gt;"",STEP!AD255,"")</f>
        <v>#N/A</v>
      </c>
      <c r="H255" s="407">
        <f>IF(AND(STEP!$G255="",$J$8&lt;&gt;"ON"),"",IF(月報!AX255&lt;&gt;"",月報!AX255,IF(STEP!G255&lt;&gt;"",STEP!G255,"")))</f>
        <v>0.36458333333333331</v>
      </c>
      <c r="I255" s="408">
        <f>IF(AND(STEP!$G255="",$J$8&lt;&gt;"ON"),"",IF(月報!AZ255&lt;&gt;"",月報!AZ255,IF(STEP!H255&lt;&gt;"",STEP!H255,"")))</f>
        <v>0.81944444444444442</v>
      </c>
      <c r="J255" s="603">
        <f>IF(月報!BA255&lt;&gt;"",月報!BA255,0)*24</f>
        <v>9.9166666666666661</v>
      </c>
      <c r="K255" s="603">
        <f>IF(STEP!X255&lt;&gt;"",STEP!X255,"")</f>
        <v>0.33333333333333331</v>
      </c>
      <c r="L255" s="603">
        <f>IF(STEP!Y255&lt;&gt;"",STEP!Y255,"")</f>
        <v>7.2916666666666671E-2</v>
      </c>
      <c r="M255" s="603">
        <f>IF(STEP!Z255&lt;&gt;"",STEP!Z255,0)*24</f>
        <v>0</v>
      </c>
      <c r="N255" s="603" t="str">
        <f>IF(STEP!R255&lt;&gt;"",STEP!R255,"")</f>
        <v/>
      </c>
      <c r="O255" s="603" t="str">
        <f>IF(STEP!S255&lt;&gt;"",STEP!S255,"")</f>
        <v>自社作業</v>
      </c>
      <c r="P255" s="603">
        <f t="shared" si="40"/>
        <v>9.9166666666666661</v>
      </c>
      <c r="Q255" s="603"/>
      <c r="R255" s="603" t="e">
        <f t="shared" si="44"/>
        <v>#N/A</v>
      </c>
      <c r="S255" s="605">
        <f t="shared" si="41"/>
        <v>9.75</v>
      </c>
      <c r="T255" s="610">
        <f t="shared" si="42"/>
        <v>0.16666666666666607</v>
      </c>
    </row>
    <row r="256" spans="2:20">
      <c r="B256" s="517"/>
      <c r="C256" s="623">
        <f t="shared" si="43"/>
        <v>300874</v>
      </c>
      <c r="D256" s="411" t="str">
        <f>IF(STEP!D256&lt;&gt;"",STEP!D256,"")</f>
        <v>髙橋　健伍</v>
      </c>
      <c r="E256" s="412">
        <f>IF(STEP!E256&lt;&gt;"",STEP!E256,"")</f>
        <v>45423</v>
      </c>
      <c r="F256" s="411" t="str">
        <f>IF(STEP!F256&lt;&gt;"",STEP!F256,"")</f>
        <v>土</v>
      </c>
      <c r="G256" s="413" t="e">
        <f>IF(STEP!C256&lt;&gt;"",STEP!AD256,"")</f>
        <v>#N/A</v>
      </c>
      <c r="H256" s="413">
        <f>IF(AND(STEP!$G256="",$J$8&lt;&gt;"ON"),"",IF(月報!AX256&lt;&gt;"",月報!AX256,IF(STEP!G256&lt;&gt;"",STEP!G256,"")))</f>
        <v>0.36805555555555552</v>
      </c>
      <c r="I256" s="414">
        <f>IF(AND(STEP!$G256="",$J$8&lt;&gt;"ON"),"",IF(月報!AZ256&lt;&gt;"",月報!AZ256,IF(STEP!H256&lt;&gt;"",STEP!H256,"")))</f>
        <v>0.52430555555555558</v>
      </c>
      <c r="J256" s="604">
        <f>IF(月報!BA256&lt;&gt;"",月報!BA256,0)*24</f>
        <v>3.75</v>
      </c>
      <c r="K256" s="604">
        <f>IF(STEP!X256&lt;&gt;"",STEP!X256,"")</f>
        <v>0.15625</v>
      </c>
      <c r="L256" s="604" t="str">
        <f>IF(STEP!Y256&lt;&gt;"",STEP!Y256,"")</f>
        <v/>
      </c>
      <c r="M256" s="604">
        <f>IF(STEP!Z256&lt;&gt;"",STEP!Z256,0)*24</f>
        <v>0</v>
      </c>
      <c r="N256" s="604" t="str">
        <f>IF(STEP!R256&lt;&gt;"",STEP!R256,"")</f>
        <v>休出</v>
      </c>
      <c r="O256" s="604" t="str">
        <f>IF(STEP!S256&lt;&gt;"",STEP!S256,"")</f>
        <v>自社作業</v>
      </c>
      <c r="P256" s="604">
        <f t="shared" si="40"/>
        <v>3.75</v>
      </c>
      <c r="Q256" s="604"/>
      <c r="R256" s="604" t="e">
        <f t="shared" si="44"/>
        <v>#N/A</v>
      </c>
      <c r="S256" s="607">
        <f t="shared" si="41"/>
        <v>3.75</v>
      </c>
      <c r="T256" s="611">
        <f t="shared" si="42"/>
        <v>0</v>
      </c>
    </row>
    <row r="257" spans="2:20">
      <c r="B257" s="517"/>
      <c r="C257" s="624">
        <f t="shared" si="43"/>
        <v>300874</v>
      </c>
      <c r="D257" s="405" t="str">
        <f>IF(STEP!D257&lt;&gt;"",STEP!D257,"")</f>
        <v>髙橋　健伍</v>
      </c>
      <c r="E257" s="406">
        <f>IF(STEP!E257&lt;&gt;"",STEP!E257,"")</f>
        <v>45424</v>
      </c>
      <c r="F257" s="405" t="str">
        <f>IF(STEP!F257&lt;&gt;"",STEP!F257,"")</f>
        <v>日</v>
      </c>
      <c r="G257" s="407" t="e">
        <f>IF(STEP!C257&lt;&gt;"",STEP!AD257,"")</f>
        <v>#N/A</v>
      </c>
      <c r="H257" s="407" t="str">
        <f>IF(AND(STEP!$G257="",$J$8&lt;&gt;"ON"),"",IF(月報!AX257&lt;&gt;"",月報!AX257,IF(STEP!G257&lt;&gt;"",STEP!G257,"")))</f>
        <v/>
      </c>
      <c r="I257" s="408" t="str">
        <f>IF(AND(STEP!$G257="",$J$8&lt;&gt;"ON"),"",IF(月報!AZ257&lt;&gt;"",月報!AZ257,IF(STEP!H257&lt;&gt;"",STEP!H257,"")))</f>
        <v/>
      </c>
      <c r="J257" s="603">
        <f>IF(月報!BA257&lt;&gt;"",月報!BA257,0)*24</f>
        <v>0</v>
      </c>
      <c r="K257" s="603" t="str">
        <f>IF(STEP!X257&lt;&gt;"",STEP!X257,"")</f>
        <v/>
      </c>
      <c r="L257" s="603" t="str">
        <f>IF(STEP!Y257&lt;&gt;"",STEP!Y257,"")</f>
        <v/>
      </c>
      <c r="M257" s="603">
        <f>IF(STEP!Z257&lt;&gt;"",STEP!Z257,0)*24</f>
        <v>0</v>
      </c>
      <c r="N257" s="603" t="str">
        <f>IF(STEP!R257&lt;&gt;"",STEP!R257,"")</f>
        <v/>
      </c>
      <c r="O257" s="603" t="str">
        <f>IF(STEP!S257&lt;&gt;"",STEP!S257,"")</f>
        <v/>
      </c>
      <c r="P257" s="603">
        <f t="shared" si="40"/>
        <v>0</v>
      </c>
      <c r="Q257" s="603">
        <f>SUM(P257:P263)</f>
        <v>46.666666666666664</v>
      </c>
      <c r="R257" s="603" t="e">
        <f t="shared" si="44"/>
        <v>#N/A</v>
      </c>
      <c r="S257" s="606">
        <f t="shared" si="41"/>
        <v>0</v>
      </c>
      <c r="T257" s="610">
        <f t="shared" si="42"/>
        <v>0</v>
      </c>
    </row>
    <row r="258" spans="2:20">
      <c r="B258" s="517"/>
      <c r="C258" s="622">
        <f t="shared" si="43"/>
        <v>300874</v>
      </c>
      <c r="D258" s="409" t="str">
        <f>IF(STEP!D258&lt;&gt;"",STEP!D258,"")</f>
        <v>髙橋　健伍</v>
      </c>
      <c r="E258" s="410">
        <f>IF(STEP!E258&lt;&gt;"",STEP!E258,"")</f>
        <v>45425</v>
      </c>
      <c r="F258" s="409" t="str">
        <f>IF(STEP!F258&lt;&gt;"",STEP!F258,"")</f>
        <v>月</v>
      </c>
      <c r="G258" s="508" t="e">
        <f>IF(STEP!C258&lt;&gt;"",STEP!AD258,"")</f>
        <v>#N/A</v>
      </c>
      <c r="H258" s="407">
        <f>IF(AND(STEP!$G258="",$J$8&lt;&gt;"ON"),"",IF(月報!AX258&lt;&gt;"",月報!AX258,IF(STEP!G258&lt;&gt;"",STEP!G258,"")))</f>
        <v>0.36458333333333331</v>
      </c>
      <c r="I258" s="408">
        <f>IF(AND(STEP!$G258="",$J$8&lt;&gt;"ON"),"",IF(月報!AZ258&lt;&gt;"",月報!AZ258,IF(STEP!H258&lt;&gt;"",STEP!H258,"")))</f>
        <v>0.8125</v>
      </c>
      <c r="J258" s="603">
        <f>IF(月報!BA258&lt;&gt;"",月報!BA258,0)*24</f>
        <v>9.75</v>
      </c>
      <c r="K258" s="603">
        <f>IF(STEP!X258&lt;&gt;"",STEP!X258,"")</f>
        <v>0.33333333333333331</v>
      </c>
      <c r="L258" s="603">
        <f>IF(STEP!Y258&lt;&gt;"",STEP!Y258,"")</f>
        <v>7.2916666666666671E-2</v>
      </c>
      <c r="M258" s="603">
        <f>IF(STEP!Z258&lt;&gt;"",STEP!Z258,0)*24</f>
        <v>0</v>
      </c>
      <c r="N258" s="603" t="str">
        <f>IF(STEP!R258&lt;&gt;"",STEP!R258,"")</f>
        <v/>
      </c>
      <c r="O258" s="603" t="str">
        <f>IF(STEP!S258&lt;&gt;"",STEP!S258,"")</f>
        <v>自社作業</v>
      </c>
      <c r="P258" s="603">
        <f t="shared" si="40"/>
        <v>9.75</v>
      </c>
      <c r="Q258" s="603"/>
      <c r="R258" s="603" t="e">
        <f t="shared" si="44"/>
        <v>#N/A</v>
      </c>
      <c r="S258" s="605">
        <f t="shared" si="41"/>
        <v>9.75</v>
      </c>
      <c r="T258" s="610">
        <f t="shared" si="42"/>
        <v>0</v>
      </c>
    </row>
    <row r="259" spans="2:20">
      <c r="B259" s="517"/>
      <c r="C259" s="622">
        <f t="shared" si="43"/>
        <v>300874</v>
      </c>
      <c r="D259" s="409" t="str">
        <f>IF(STEP!D259&lt;&gt;"",STEP!D259,"")</f>
        <v>髙橋　健伍</v>
      </c>
      <c r="E259" s="410">
        <f>IF(STEP!E259&lt;&gt;"",STEP!E259,"")</f>
        <v>45426</v>
      </c>
      <c r="F259" s="409" t="str">
        <f>IF(STEP!F259&lt;&gt;"",STEP!F259,"")</f>
        <v>火</v>
      </c>
      <c r="G259" s="508" t="e">
        <f>IF(STEP!C259&lt;&gt;"",STEP!AD259,"")</f>
        <v>#N/A</v>
      </c>
      <c r="H259" s="407">
        <f>IF(AND(STEP!$G259="",$J$8&lt;&gt;"ON"),"",IF(月報!AX259&lt;&gt;"",月報!AX259,IF(STEP!G259&lt;&gt;"",STEP!G259,"")))</f>
        <v>0.36458333333333331</v>
      </c>
      <c r="I259" s="408">
        <f>IF(AND(STEP!$G259="",$J$8&lt;&gt;"ON"),"",IF(月報!AZ259&lt;&gt;"",月報!AZ259,IF(STEP!H259&lt;&gt;"",STEP!H259,"")))</f>
        <v>0.875</v>
      </c>
      <c r="J259" s="603">
        <f>IF(月報!BA259&lt;&gt;"",月報!BA259,0)*24</f>
        <v>11.25</v>
      </c>
      <c r="K259" s="603">
        <f>IF(STEP!X259&lt;&gt;"",STEP!X259,"")</f>
        <v>0.33333333333333331</v>
      </c>
      <c r="L259" s="603">
        <f>IF(STEP!Y259&lt;&gt;"",STEP!Y259,"")</f>
        <v>0.13541666666666666</v>
      </c>
      <c r="M259" s="603">
        <f>IF(STEP!Z259&lt;&gt;"",STEP!Z259,0)*24</f>
        <v>0</v>
      </c>
      <c r="N259" s="603" t="str">
        <f>IF(STEP!R259&lt;&gt;"",STEP!R259,"")</f>
        <v/>
      </c>
      <c r="O259" s="603" t="str">
        <f>IF(STEP!S259&lt;&gt;"",STEP!S259,"")</f>
        <v>自社作業</v>
      </c>
      <c r="P259" s="603">
        <f t="shared" si="40"/>
        <v>11.25</v>
      </c>
      <c r="Q259" s="603"/>
      <c r="R259" s="603" t="e">
        <f t="shared" si="44"/>
        <v>#N/A</v>
      </c>
      <c r="S259" s="605">
        <f t="shared" si="41"/>
        <v>11.25</v>
      </c>
      <c r="T259" s="610">
        <f t="shared" si="42"/>
        <v>0</v>
      </c>
    </row>
    <row r="260" spans="2:20">
      <c r="B260" s="517"/>
      <c r="C260" s="622">
        <f t="shared" si="43"/>
        <v>300874</v>
      </c>
      <c r="D260" s="409" t="str">
        <f>IF(STEP!D260&lt;&gt;"",STEP!D260,"")</f>
        <v>髙橋　健伍</v>
      </c>
      <c r="E260" s="410">
        <f>IF(STEP!E260&lt;&gt;"",STEP!E260,"")</f>
        <v>45427</v>
      </c>
      <c r="F260" s="409" t="str">
        <f>IF(STEP!F260&lt;&gt;"",STEP!F260,"")</f>
        <v>水</v>
      </c>
      <c r="G260" s="508" t="e">
        <f>IF(STEP!C260&lt;&gt;"",STEP!AD260,"")</f>
        <v>#N/A</v>
      </c>
      <c r="H260" s="407">
        <f>IF(AND(STEP!$G260="",$J$8&lt;&gt;"ON"),"",IF(月報!AX260&lt;&gt;"",月報!AX260,IF(STEP!G260&lt;&gt;"",STEP!G260,"")))</f>
        <v>0.36458333333333331</v>
      </c>
      <c r="I260" s="408">
        <f>IF(AND(STEP!$G260="",$J$8&lt;&gt;"ON"),"",IF(月報!AZ260&lt;&gt;"",月報!AZ260,IF(STEP!H260&lt;&gt;"",STEP!H260,"")))</f>
        <v>0.73611111111111105</v>
      </c>
      <c r="J260" s="603">
        <f>IF(月報!BA260&lt;&gt;"",月報!BA260,0)*24</f>
        <v>8</v>
      </c>
      <c r="K260" s="603">
        <f>IF(STEP!X260&lt;&gt;"",STEP!X260,"")</f>
        <v>0.33333333333333331</v>
      </c>
      <c r="L260" s="603" t="str">
        <f>IF(STEP!Y260&lt;&gt;"",STEP!Y260,"")</f>
        <v/>
      </c>
      <c r="M260" s="603">
        <f>IF(STEP!Z260&lt;&gt;"",STEP!Z260,0)*24</f>
        <v>0</v>
      </c>
      <c r="N260" s="603" t="str">
        <f>IF(STEP!R260&lt;&gt;"",STEP!R260,"")</f>
        <v/>
      </c>
      <c r="O260" s="603" t="str">
        <f>IF(STEP!S260&lt;&gt;"",STEP!S260,"")</f>
        <v>自社作業</v>
      </c>
      <c r="P260" s="603">
        <f t="shared" si="40"/>
        <v>8</v>
      </c>
      <c r="Q260" s="603"/>
      <c r="R260" s="603" t="e">
        <f t="shared" si="44"/>
        <v>#N/A</v>
      </c>
      <c r="S260" s="605">
        <f t="shared" si="41"/>
        <v>8</v>
      </c>
      <c r="T260" s="610">
        <f t="shared" si="42"/>
        <v>0</v>
      </c>
    </row>
    <row r="261" spans="2:20">
      <c r="B261" s="517"/>
      <c r="C261" s="622">
        <f t="shared" si="43"/>
        <v>300874</v>
      </c>
      <c r="D261" s="409" t="str">
        <f>IF(STEP!D261&lt;&gt;"",STEP!D261,"")</f>
        <v>髙橋　健伍</v>
      </c>
      <c r="E261" s="410">
        <f>IF(STEP!E261&lt;&gt;"",STEP!E261,"")</f>
        <v>45428</v>
      </c>
      <c r="F261" s="409" t="str">
        <f>IF(STEP!F261&lt;&gt;"",STEP!F261,"")</f>
        <v>木</v>
      </c>
      <c r="G261" s="508" t="e">
        <f>IF(STEP!C261&lt;&gt;"",STEP!AD261,"")</f>
        <v>#N/A</v>
      </c>
      <c r="H261" s="407">
        <f>IF(AND(STEP!$G261="",$J$8&lt;&gt;"ON"),"",IF(月報!AX261&lt;&gt;"",月報!AX261,IF(STEP!G261&lt;&gt;"",STEP!G261,"")))</f>
        <v>0.36458333333333331</v>
      </c>
      <c r="I261" s="408">
        <f>IF(AND(STEP!$G261="",$J$8&lt;&gt;"ON"),"",IF(月報!AZ261&lt;&gt;"",月報!AZ261,IF(STEP!H261&lt;&gt;"",STEP!H261,"")))</f>
        <v>0.80902777777777768</v>
      </c>
      <c r="J261" s="603">
        <f>IF(月報!BA261&lt;&gt;"",月報!BA261,0)*24</f>
        <v>9.6666666666666661</v>
      </c>
      <c r="K261" s="603">
        <f>IF(STEP!X261&lt;&gt;"",STEP!X261,"")</f>
        <v>0.33333333333333331</v>
      </c>
      <c r="L261" s="603">
        <f>IF(STEP!Y261&lt;&gt;"",STEP!Y261,"")</f>
        <v>6.25E-2</v>
      </c>
      <c r="M261" s="603">
        <f>IF(STEP!Z261&lt;&gt;"",STEP!Z261,0)*24</f>
        <v>0</v>
      </c>
      <c r="N261" s="603" t="str">
        <f>IF(STEP!R261&lt;&gt;"",STEP!R261,"")</f>
        <v/>
      </c>
      <c r="O261" s="603" t="str">
        <f>IF(STEP!S261&lt;&gt;"",STEP!S261,"")</f>
        <v>自社作業</v>
      </c>
      <c r="P261" s="603">
        <f t="shared" si="40"/>
        <v>9.6666666666666661</v>
      </c>
      <c r="Q261" s="603"/>
      <c r="R261" s="603" t="e">
        <f t="shared" si="44"/>
        <v>#N/A</v>
      </c>
      <c r="S261" s="605">
        <f t="shared" si="41"/>
        <v>9.5</v>
      </c>
      <c r="T261" s="610">
        <f t="shared" si="42"/>
        <v>0.16666666666666607</v>
      </c>
    </row>
    <row r="262" spans="2:20">
      <c r="B262" s="517"/>
      <c r="C262" s="622">
        <f t="shared" si="43"/>
        <v>300874</v>
      </c>
      <c r="D262" s="409" t="str">
        <f>IF(STEP!D262&lt;&gt;"",STEP!D262,"")</f>
        <v>髙橋　健伍</v>
      </c>
      <c r="E262" s="410">
        <f>IF(STEP!E262&lt;&gt;"",STEP!E262,"")</f>
        <v>45429</v>
      </c>
      <c r="F262" s="409" t="str">
        <f>IF(STEP!F262&lt;&gt;"",STEP!F262,"")</f>
        <v>金</v>
      </c>
      <c r="G262" s="508" t="e">
        <f>IF(STEP!C262&lt;&gt;"",STEP!AD262,"")</f>
        <v>#N/A</v>
      </c>
      <c r="H262" s="407">
        <f>IF(AND(STEP!$G262="",$J$8&lt;&gt;"ON"),"",IF(月報!AX262&lt;&gt;"",月報!AX262,IF(STEP!G262&lt;&gt;"",STEP!G262,"")))</f>
        <v>0.36458333333333331</v>
      </c>
      <c r="I262" s="408">
        <f>IF(AND(STEP!$G262="",$J$8&lt;&gt;"ON"),"",IF(月報!AZ262&lt;&gt;"",月報!AZ262,IF(STEP!H262&lt;&gt;"",STEP!H262,"")))</f>
        <v>0.73611111111111105</v>
      </c>
      <c r="J262" s="603">
        <f>IF(月報!BA262&lt;&gt;"",月報!BA262,0)*24</f>
        <v>8</v>
      </c>
      <c r="K262" s="603">
        <f>IF(STEP!X262&lt;&gt;"",STEP!X262,"")</f>
        <v>0.33333333333333331</v>
      </c>
      <c r="L262" s="603" t="str">
        <f>IF(STEP!Y262&lt;&gt;"",STEP!Y262,"")</f>
        <v/>
      </c>
      <c r="M262" s="603">
        <f>IF(STEP!Z262&lt;&gt;"",STEP!Z262,0)*24</f>
        <v>0</v>
      </c>
      <c r="N262" s="603" t="str">
        <f>IF(STEP!R262&lt;&gt;"",STEP!R262,"")</f>
        <v/>
      </c>
      <c r="O262" s="603" t="str">
        <f>IF(STEP!S262&lt;&gt;"",STEP!S262,"")</f>
        <v>自社作業</v>
      </c>
      <c r="P262" s="603">
        <f t="shared" si="40"/>
        <v>8</v>
      </c>
      <c r="Q262" s="603"/>
      <c r="R262" s="603" t="e">
        <f t="shared" si="44"/>
        <v>#N/A</v>
      </c>
      <c r="S262" s="605">
        <f t="shared" si="41"/>
        <v>8</v>
      </c>
      <c r="T262" s="610">
        <f t="shared" si="42"/>
        <v>0</v>
      </c>
    </row>
    <row r="263" spans="2:20">
      <c r="B263" s="517"/>
      <c r="C263" s="623">
        <f t="shared" si="43"/>
        <v>300874</v>
      </c>
      <c r="D263" s="411" t="str">
        <f>IF(STEP!D263&lt;&gt;"",STEP!D263,"")</f>
        <v>髙橋　健伍</v>
      </c>
      <c r="E263" s="412">
        <f>IF(STEP!E263&lt;&gt;"",STEP!E263,"")</f>
        <v>45430</v>
      </c>
      <c r="F263" s="411" t="str">
        <f>IF(STEP!F263&lt;&gt;"",STEP!F263,"")</f>
        <v>土</v>
      </c>
      <c r="G263" s="413" t="e">
        <f>IF(STEP!C263&lt;&gt;"",STEP!AD263,"")</f>
        <v>#N/A</v>
      </c>
      <c r="H263" s="413" t="str">
        <f>IF(AND(STEP!$G263="",$J$8&lt;&gt;"ON"),"",IF(月報!AX263&lt;&gt;"",月報!AX263,IF(STEP!G263&lt;&gt;"",STEP!G263,"")))</f>
        <v/>
      </c>
      <c r="I263" s="414" t="str">
        <f>IF(AND(STEP!$G263="",$J$8&lt;&gt;"ON"),"",IF(月報!AZ263&lt;&gt;"",月報!AZ263,IF(STEP!H263&lt;&gt;"",STEP!H263,"")))</f>
        <v/>
      </c>
      <c r="J263" s="604">
        <f>IF(月報!BA263&lt;&gt;"",月報!BA263,0)*24</f>
        <v>0</v>
      </c>
      <c r="K263" s="604" t="str">
        <f>IF(STEP!X263&lt;&gt;"",STEP!X263,"")</f>
        <v/>
      </c>
      <c r="L263" s="604" t="str">
        <f>IF(STEP!Y263&lt;&gt;"",STEP!Y263,"")</f>
        <v/>
      </c>
      <c r="M263" s="604">
        <f>IF(STEP!Z263&lt;&gt;"",STEP!Z263,0)*24</f>
        <v>0</v>
      </c>
      <c r="N263" s="604" t="str">
        <f>IF(STEP!R263&lt;&gt;"",STEP!R263,"")</f>
        <v/>
      </c>
      <c r="O263" s="604" t="str">
        <f>IF(STEP!S263&lt;&gt;"",STEP!S263,"")</f>
        <v/>
      </c>
      <c r="P263" s="604">
        <f t="shared" si="40"/>
        <v>0</v>
      </c>
      <c r="Q263" s="604"/>
      <c r="R263" s="604" t="e">
        <f t="shared" si="44"/>
        <v>#N/A</v>
      </c>
      <c r="S263" s="607">
        <f t="shared" si="41"/>
        <v>0</v>
      </c>
      <c r="T263" s="611">
        <f t="shared" si="42"/>
        <v>0</v>
      </c>
    </row>
    <row r="264" spans="2:20">
      <c r="B264" s="517"/>
      <c r="C264" s="624">
        <f t="shared" si="43"/>
        <v>300874</v>
      </c>
      <c r="D264" s="405" t="str">
        <f>IF(STEP!D264&lt;&gt;"",STEP!D264,"")</f>
        <v>髙橋　健伍</v>
      </c>
      <c r="E264" s="406">
        <f>IF(STEP!E264&lt;&gt;"",STEP!E264,"")</f>
        <v>45431</v>
      </c>
      <c r="F264" s="405" t="str">
        <f>IF(STEP!F264&lt;&gt;"",STEP!F264,"")</f>
        <v>日</v>
      </c>
      <c r="G264" s="407" t="e">
        <f>IF(STEP!C264&lt;&gt;"",STEP!AD264,"")</f>
        <v>#N/A</v>
      </c>
      <c r="H264" s="407" t="str">
        <f>IF(AND(STEP!$G264="",$J$8&lt;&gt;"ON"),"",IF(月報!AX264&lt;&gt;"",月報!AX264,IF(STEP!G264&lt;&gt;"",STEP!G264,"")))</f>
        <v/>
      </c>
      <c r="I264" s="408" t="str">
        <f>IF(AND(STEP!$G264="",$J$8&lt;&gt;"ON"),"",IF(月報!AZ264&lt;&gt;"",月報!AZ264,IF(STEP!H264&lt;&gt;"",STEP!H264,"")))</f>
        <v/>
      </c>
      <c r="J264" s="603">
        <f>IF(月報!BA264&lt;&gt;"",月報!BA264,0)*24</f>
        <v>0</v>
      </c>
      <c r="K264" s="603" t="str">
        <f>IF(STEP!X264&lt;&gt;"",STEP!X264,"")</f>
        <v/>
      </c>
      <c r="L264" s="603" t="str">
        <f>IF(STEP!Y264&lt;&gt;"",STEP!Y264,"")</f>
        <v/>
      </c>
      <c r="M264" s="603">
        <f>IF(STEP!Z264&lt;&gt;"",STEP!Z264,0)*24</f>
        <v>0</v>
      </c>
      <c r="N264" s="603" t="str">
        <f>IF(STEP!R264&lt;&gt;"",STEP!R264,"")</f>
        <v/>
      </c>
      <c r="O264" s="603" t="str">
        <f>IF(STEP!S264&lt;&gt;"",STEP!S264,"")</f>
        <v/>
      </c>
      <c r="P264" s="603">
        <f t="shared" si="40"/>
        <v>0</v>
      </c>
      <c r="Q264" s="603">
        <f>SUM(P264:P270)</f>
        <v>0</v>
      </c>
      <c r="R264" s="603" t="e">
        <f t="shared" si="44"/>
        <v>#N/A</v>
      </c>
      <c r="S264" s="606">
        <f t="shared" si="41"/>
        <v>0</v>
      </c>
      <c r="T264" s="610">
        <f t="shared" si="42"/>
        <v>0</v>
      </c>
    </row>
    <row r="265" spans="2:20">
      <c r="B265" s="517"/>
      <c r="C265" s="622">
        <f t="shared" si="43"/>
        <v>300874</v>
      </c>
      <c r="D265" s="409" t="str">
        <f>IF(STEP!D265&lt;&gt;"",STEP!D265,"")</f>
        <v>髙橋　健伍</v>
      </c>
      <c r="E265" s="410">
        <f>IF(STEP!E265&lt;&gt;"",STEP!E265,"")</f>
        <v>45432</v>
      </c>
      <c r="F265" s="409" t="str">
        <f>IF(STEP!F265&lt;&gt;"",STEP!F265,"")</f>
        <v>月</v>
      </c>
      <c r="G265" s="508" t="e">
        <f>IF(STEP!C265&lt;&gt;"",STEP!AD265,"")</f>
        <v>#N/A</v>
      </c>
      <c r="H265" s="407" t="str">
        <f>IF(AND(STEP!$G265="",$J$8&lt;&gt;"ON"),"",IF(月報!AX265&lt;&gt;"",月報!AX265,IF(STEP!G265&lt;&gt;"",STEP!G265,"")))</f>
        <v/>
      </c>
      <c r="I265" s="408" t="str">
        <f>IF(AND(STEP!$G265="",$J$8&lt;&gt;"ON"),"",IF(月報!AZ265&lt;&gt;"",月報!AZ265,IF(STEP!H265&lt;&gt;"",STEP!H265,"")))</f>
        <v/>
      </c>
      <c r="J265" s="603">
        <f>IF(月報!BA265&lt;&gt;"",月報!BA265,0)*24</f>
        <v>0</v>
      </c>
      <c r="K265" s="603" t="str">
        <f>IF(STEP!X265&lt;&gt;"",STEP!X265,"")</f>
        <v/>
      </c>
      <c r="L265" s="603" t="str">
        <f>IF(STEP!Y265&lt;&gt;"",STEP!Y265,"")</f>
        <v/>
      </c>
      <c r="M265" s="603">
        <f>IF(STEP!Z265&lt;&gt;"",STEP!Z265,0)*24</f>
        <v>0</v>
      </c>
      <c r="N265" s="603" t="str">
        <f>IF(STEP!R265&lt;&gt;"",STEP!R265,"")</f>
        <v/>
      </c>
      <c r="O265" s="603" t="str">
        <f>IF(STEP!S265&lt;&gt;"",STEP!S265,"")</f>
        <v/>
      </c>
      <c r="P265" s="603">
        <f t="shared" si="40"/>
        <v>0</v>
      </c>
      <c r="Q265" s="603"/>
      <c r="R265" s="603" t="e">
        <f t="shared" si="44"/>
        <v>#N/A</v>
      </c>
      <c r="S265" s="605">
        <f t="shared" si="41"/>
        <v>0</v>
      </c>
      <c r="T265" s="610">
        <f t="shared" si="42"/>
        <v>0</v>
      </c>
    </row>
    <row r="266" spans="2:20">
      <c r="B266" s="517"/>
      <c r="C266" s="622">
        <f t="shared" si="43"/>
        <v>300874</v>
      </c>
      <c r="D266" s="409" t="str">
        <f>IF(STEP!D266&lt;&gt;"",STEP!D266,"")</f>
        <v/>
      </c>
      <c r="E266" s="410" t="str">
        <f>IF(STEP!E266&lt;&gt;"",STEP!E266,"")</f>
        <v/>
      </c>
      <c r="F266" s="409" t="str">
        <f>IF(STEP!F266&lt;&gt;"",STEP!F266,"")</f>
        <v/>
      </c>
      <c r="G266" s="508" t="str">
        <f>IF(STEP!C266&lt;&gt;"",STEP!AD266,"")</f>
        <v/>
      </c>
      <c r="H266" s="407" t="str">
        <f>IF(AND(STEP!$G266="",$J$8&lt;&gt;"ON"),"",IF(月報!AX266&lt;&gt;"",月報!AX266,IF(STEP!G266&lt;&gt;"",STEP!G266,"")))</f>
        <v/>
      </c>
      <c r="I266" s="408" t="str">
        <f>IF(AND(STEP!$G266="",$J$8&lt;&gt;"ON"),"",IF(月報!AZ266&lt;&gt;"",月報!AZ266,IF(STEP!H266&lt;&gt;"",STEP!H266,"")))</f>
        <v/>
      </c>
      <c r="J266" s="603">
        <f>IF(月報!BA266&lt;&gt;"",月報!BA266,0)*24</f>
        <v>0</v>
      </c>
      <c r="K266" s="603" t="str">
        <f>IF(STEP!X266&lt;&gt;"",STEP!X266,"")</f>
        <v/>
      </c>
      <c r="L266" s="603" t="str">
        <f>IF(STEP!Y266&lt;&gt;"",STEP!Y266,"")</f>
        <v/>
      </c>
      <c r="M266" s="603">
        <f>IF(STEP!Z266&lt;&gt;"",STEP!Z266,0)*24</f>
        <v>0</v>
      </c>
      <c r="N266" s="603" t="str">
        <f>IF(STEP!R266&lt;&gt;"",STEP!R266,"")</f>
        <v/>
      </c>
      <c r="O266" s="603" t="str">
        <f>IF(STEP!S266&lt;&gt;"",STEP!S266,"")</f>
        <v/>
      </c>
      <c r="P266" s="603">
        <f t="shared" ref="P266" si="45">IF(J266&lt;&gt;"",J266,"")</f>
        <v>0</v>
      </c>
      <c r="Q266" s="603"/>
      <c r="R266" s="603" t="e">
        <f t="shared" si="44"/>
        <v>#N/A</v>
      </c>
      <c r="S266" s="605">
        <f t="shared" ref="S266" si="46">(IF(K266&lt;&gt;"",K266,0)+IF(L266&lt;&gt;"",L266,0))*24</f>
        <v>0</v>
      </c>
      <c r="T266" s="610">
        <f t="shared" ref="T266" si="47">J266-(M266+S266)</f>
        <v>0</v>
      </c>
    </row>
    <row r="267" spans="2:20">
      <c r="B267" s="517"/>
      <c r="C267" s="622" t="str">
        <f>IF(STEP!C267&lt;&gt;"",STEP!C267,"")</f>
        <v/>
      </c>
      <c r="D267" s="409" t="str">
        <f>IF(STEP!D267&lt;&gt;"",STEP!D267,"")</f>
        <v/>
      </c>
      <c r="E267" s="410" t="str">
        <f>IF(STEP!E267&lt;&gt;"",STEP!E267,"")</f>
        <v/>
      </c>
      <c r="F267" s="409" t="str">
        <f>IF(STEP!F267&lt;&gt;"",STEP!F267,"")</f>
        <v/>
      </c>
      <c r="G267" s="508" t="str">
        <f>IF(STEP!C267&lt;&gt;"",STEP!AD267,"")</f>
        <v/>
      </c>
      <c r="H267" s="407" t="str">
        <f>IF(AND(STEP!$G267="",$J$8&lt;&gt;"ON"),"",IF(月報!AX267&lt;&gt;"",月報!AX267,IF(STEP!G267&lt;&gt;"",STEP!G267,"")))</f>
        <v/>
      </c>
      <c r="I267" s="408" t="str">
        <f>IF(AND(STEP!$G267="",$J$8&lt;&gt;"ON"),"",IF(月報!AZ267&lt;&gt;"",月報!AZ267,IF(STEP!H267&lt;&gt;"",STEP!H267,"")))</f>
        <v/>
      </c>
      <c r="J267" s="408" t="str">
        <f>IF(AND(STEP!$G267="",$J$8&lt;&gt;"ON"),"",IF(月報!BA267&lt;&gt;"",月報!BA267,IF(STEP!J267&lt;&gt;"",STEP!J267/24,"")))</f>
        <v/>
      </c>
      <c r="K267" s="408" t="str">
        <f>IF(STEP!X267&lt;&gt;"",STEP!X267,"")</f>
        <v/>
      </c>
      <c r="L267" s="408" t="str">
        <f>IF(STEP!Y267&lt;&gt;"",STEP!Y267,"")</f>
        <v/>
      </c>
      <c r="M267" s="408" t="str">
        <f>IF(STEP!Z267&lt;&gt;"",STEP!Z267,"")</f>
        <v/>
      </c>
      <c r="N267" s="408" t="str">
        <f>IF(STEP!R267&lt;&gt;"",STEP!R267,"")</f>
        <v/>
      </c>
      <c r="O267" s="408" t="str">
        <f>IF(STEP!S267&lt;&gt;"",STEP!S267,"")</f>
        <v/>
      </c>
      <c r="P267" s="408" t="str">
        <f t="shared" si="40"/>
        <v/>
      </c>
      <c r="Q267" s="408"/>
      <c r="R267" s="408" t="e">
        <f t="shared" si="44"/>
        <v>#N/A</v>
      </c>
      <c r="S267" s="608"/>
      <c r="T267" s="610"/>
    </row>
    <row r="268" spans="2:20">
      <c r="B268" s="517"/>
      <c r="C268" s="622" t="str">
        <f>IF(STEP!C268&lt;&gt;"",STEP!C268,"")</f>
        <v/>
      </c>
      <c r="D268" s="409" t="str">
        <f>IF(STEP!D268&lt;&gt;"",STEP!D268,"")</f>
        <v/>
      </c>
      <c r="E268" s="410" t="str">
        <f>IF(STEP!E268&lt;&gt;"",STEP!E268,"")</f>
        <v/>
      </c>
      <c r="F268" s="409" t="str">
        <f>IF(STEP!F268&lt;&gt;"",STEP!F268,"")</f>
        <v/>
      </c>
      <c r="G268" s="508" t="str">
        <f>IF(STEP!C268&lt;&gt;"",STEP!AD268,"")</f>
        <v/>
      </c>
      <c r="H268" s="407" t="str">
        <f>IF(AND(STEP!$G268="",$J$8&lt;&gt;"ON"),"",IF(月報!AX268&lt;&gt;"",月報!AX268,IF(STEP!G268&lt;&gt;"",STEP!G268,"")))</f>
        <v/>
      </c>
      <c r="I268" s="408" t="str">
        <f>IF(AND(STEP!$G268="",$J$8&lt;&gt;"ON"),"",IF(月報!AZ268&lt;&gt;"",月報!AZ268,IF(STEP!H268&lt;&gt;"",STEP!H268,"")))</f>
        <v/>
      </c>
      <c r="J268" s="408" t="str">
        <f>IF(AND(STEP!$G268="",$J$8&lt;&gt;"ON"),"",IF(月報!BA268&lt;&gt;"",月報!BA268,IF(STEP!J268&lt;&gt;"",STEP!J268/24,"")))</f>
        <v/>
      </c>
      <c r="K268" s="408" t="str">
        <f>IF(STEP!X268&lt;&gt;"",STEP!X268,"")</f>
        <v/>
      </c>
      <c r="L268" s="408" t="str">
        <f>IF(STEP!Y268&lt;&gt;"",STEP!Y268,"")</f>
        <v/>
      </c>
      <c r="M268" s="408" t="str">
        <f>IF(STEP!Z268&lt;&gt;"",STEP!Z268,"")</f>
        <v/>
      </c>
      <c r="N268" s="408" t="str">
        <f>IF(STEP!R268&lt;&gt;"",STEP!R268,"")</f>
        <v/>
      </c>
      <c r="O268" s="408" t="str">
        <f>IF(STEP!S268&lt;&gt;"",STEP!S268,"")</f>
        <v/>
      </c>
      <c r="P268" s="408" t="str">
        <f t="shared" si="40"/>
        <v/>
      </c>
      <c r="Q268" s="408"/>
      <c r="R268" s="408" t="e">
        <f t="shared" si="44"/>
        <v>#N/A</v>
      </c>
      <c r="S268" s="608"/>
      <c r="T268" s="610"/>
    </row>
    <row r="269" spans="2:20">
      <c r="B269" s="517"/>
      <c r="C269" s="622" t="str">
        <f>IF(STEP!C269&lt;&gt;"",STEP!C269,"")</f>
        <v/>
      </c>
      <c r="D269" s="409" t="str">
        <f>IF(STEP!D269&lt;&gt;"",STEP!D269,"")</f>
        <v/>
      </c>
      <c r="E269" s="410" t="str">
        <f>IF(STEP!E269&lt;&gt;"",STEP!E269,"")</f>
        <v/>
      </c>
      <c r="F269" s="409" t="str">
        <f>IF(STEP!F269&lt;&gt;"",STEP!F269,"")</f>
        <v/>
      </c>
      <c r="G269" s="508" t="str">
        <f>IF(STEP!C269&lt;&gt;"",STEP!AD269,"")</f>
        <v/>
      </c>
      <c r="H269" s="407" t="str">
        <f>IF(AND(STEP!$G269="",$J$8&lt;&gt;"ON"),"",IF(月報!AX269&lt;&gt;"",月報!AX269,IF(STEP!G269&lt;&gt;"",STEP!G269,"")))</f>
        <v/>
      </c>
      <c r="I269" s="408" t="str">
        <f>IF(AND(STEP!$G269="",$J$8&lt;&gt;"ON"),"",IF(月報!AZ269&lt;&gt;"",月報!AZ269,IF(STEP!H269&lt;&gt;"",STEP!H269,"")))</f>
        <v/>
      </c>
      <c r="J269" s="408" t="str">
        <f>IF(AND(STEP!$G269="",$J$8&lt;&gt;"ON"),"",IF(月報!BA269&lt;&gt;"",月報!BA269,IF(STEP!J269&lt;&gt;"",STEP!J269/24,"")))</f>
        <v/>
      </c>
      <c r="K269" s="408" t="str">
        <f>IF(STEP!X269&lt;&gt;"",STEP!X269,"")</f>
        <v/>
      </c>
      <c r="L269" s="408" t="str">
        <f>IF(STEP!Y269&lt;&gt;"",STEP!Y269,"")</f>
        <v/>
      </c>
      <c r="M269" s="408" t="str">
        <f>IF(STEP!Z269&lt;&gt;"",STEP!Z269,"")</f>
        <v/>
      </c>
      <c r="N269" s="408" t="str">
        <f>IF(STEP!R269&lt;&gt;"",STEP!R269,"")</f>
        <v/>
      </c>
      <c r="O269" s="408" t="str">
        <f>IF(STEP!S269&lt;&gt;"",STEP!S269,"")</f>
        <v/>
      </c>
      <c r="P269" s="408" t="str">
        <f t="shared" si="40"/>
        <v/>
      </c>
      <c r="Q269" s="408"/>
      <c r="R269" s="408" t="e">
        <f t="shared" si="44"/>
        <v>#N/A</v>
      </c>
      <c r="S269" s="608"/>
      <c r="T269" s="610"/>
    </row>
    <row r="270" spans="2:20" ht="13.8" thickBot="1">
      <c r="B270" s="518"/>
      <c r="C270" s="625" t="str">
        <f>IF(STEP!C270&lt;&gt;"",STEP!C270,"")</f>
        <v/>
      </c>
      <c r="D270" s="415" t="str">
        <f>IF(STEP!D270&lt;&gt;"",STEP!D270,"")</f>
        <v/>
      </c>
      <c r="E270" s="416" t="str">
        <f>IF(STEP!E270&lt;&gt;"",STEP!E270,"")</f>
        <v/>
      </c>
      <c r="F270" s="415" t="str">
        <f>IF(STEP!F270&lt;&gt;"",STEP!F270,"")</f>
        <v/>
      </c>
      <c r="G270" s="417" t="str">
        <f>IF(STEP!C270&lt;&gt;"",STEP!AD270,"")</f>
        <v/>
      </c>
      <c r="H270" s="417" t="str">
        <f>IF(AND(STEP!$G270="",$J$8&lt;&gt;"ON"),"",IF(月報!AX270&lt;&gt;"",月報!AX270,IF(STEP!G270&lt;&gt;"",STEP!G270,"")))</f>
        <v/>
      </c>
      <c r="I270" s="418" t="str">
        <f>IF(AND(STEP!$G270="",$J$8&lt;&gt;"ON"),"",IF(月報!AZ270&lt;&gt;"",月報!AZ270,IF(STEP!H270&lt;&gt;"",STEP!H270,"")))</f>
        <v/>
      </c>
      <c r="J270" s="418" t="str">
        <f>IF(AND(STEP!$G270="",$J$8&lt;&gt;"ON"),"",IF(月報!BA270&lt;&gt;"",月報!BA270,IF(STEP!J270&lt;&gt;"",STEP!J270/24,"")))</f>
        <v/>
      </c>
      <c r="K270" s="418" t="str">
        <f>IF(STEP!X270&lt;&gt;"",STEP!X270,"")</f>
        <v/>
      </c>
      <c r="L270" s="418" t="str">
        <f>IF(STEP!Y270&lt;&gt;"",STEP!Y270,"")</f>
        <v/>
      </c>
      <c r="M270" s="418" t="str">
        <f>IF(STEP!Z270&lt;&gt;"",STEP!Z270,"")</f>
        <v/>
      </c>
      <c r="N270" s="418" t="str">
        <f>IF(STEP!R270&lt;&gt;"",STEP!R270,"")</f>
        <v/>
      </c>
      <c r="O270" s="418" t="str">
        <f>IF(STEP!S270&lt;&gt;"",STEP!S270,"")</f>
        <v/>
      </c>
      <c r="P270" s="418" t="str">
        <f t="shared" si="40"/>
        <v/>
      </c>
      <c r="Q270" s="418"/>
      <c r="R270" s="418" t="e">
        <f t="shared" si="44"/>
        <v>#N/A</v>
      </c>
      <c r="S270" s="609"/>
      <c r="T270" s="612"/>
    </row>
    <row r="271" spans="2:20">
      <c r="B271" s="516" t="s">
        <v>416</v>
      </c>
      <c r="C271" s="626"/>
      <c r="D271" s="324"/>
      <c r="E271" s="325"/>
      <c r="F271" s="578" t="s">
        <v>465</v>
      </c>
      <c r="G271" s="320"/>
      <c r="H271" s="320"/>
      <c r="I271" s="326"/>
      <c r="J271" s="326"/>
      <c r="K271" s="326"/>
      <c r="L271" s="326"/>
      <c r="M271" s="326"/>
      <c r="N271" s="326"/>
      <c r="O271" s="326"/>
      <c r="P271" s="326"/>
      <c r="Q271" s="326"/>
      <c r="R271" s="326"/>
      <c r="S271" s="326"/>
      <c r="T271" s="326"/>
    </row>
    <row r="272" spans="2:20">
      <c r="B272" s="516"/>
      <c r="C272" s="626"/>
      <c r="D272" s="324"/>
      <c r="E272" s="325"/>
      <c r="F272" s="324"/>
      <c r="G272" s="320"/>
      <c r="H272" s="320"/>
      <c r="I272" s="326"/>
      <c r="J272" s="326"/>
      <c r="K272" s="326"/>
      <c r="L272" s="326"/>
      <c r="M272" s="326"/>
      <c r="N272" s="326"/>
      <c r="O272" s="326"/>
      <c r="P272" s="326"/>
      <c r="Q272" s="326"/>
      <c r="R272" s="326"/>
      <c r="S272" s="326"/>
      <c r="T272" s="326"/>
    </row>
    <row r="273" spans="2:20">
      <c r="B273" s="516"/>
      <c r="C273" s="626"/>
      <c r="D273" s="324"/>
      <c r="E273" s="325"/>
      <c r="F273" s="324"/>
      <c r="G273" s="320"/>
      <c r="H273" s="320"/>
      <c r="I273" s="326"/>
      <c r="J273" s="326"/>
      <c r="K273" s="326"/>
      <c r="L273" s="326"/>
      <c r="M273" s="326"/>
      <c r="N273" s="326"/>
      <c r="O273" s="326"/>
      <c r="P273" s="326"/>
      <c r="Q273" s="326"/>
      <c r="R273" s="326"/>
      <c r="S273" s="326"/>
      <c r="T273" s="326"/>
    </row>
    <row r="274" spans="2:20">
      <c r="B274" s="516"/>
      <c r="C274" s="626"/>
      <c r="D274" s="324"/>
      <c r="E274" s="325"/>
      <c r="F274" s="324"/>
      <c r="G274" s="320"/>
      <c r="H274" s="320"/>
      <c r="I274" s="326"/>
      <c r="J274" s="326"/>
      <c r="K274" s="326"/>
      <c r="L274" s="326"/>
      <c r="M274" s="326"/>
      <c r="N274" s="326"/>
      <c r="O274" s="326"/>
      <c r="P274" s="326"/>
      <c r="Q274" s="326"/>
      <c r="R274" s="326"/>
      <c r="S274" s="326"/>
      <c r="T274" s="326"/>
    </row>
    <row r="275" spans="2:20">
      <c r="B275" s="516"/>
      <c r="C275" s="626"/>
      <c r="D275" s="324"/>
      <c r="E275" s="325"/>
      <c r="F275" s="324"/>
      <c r="G275" s="320"/>
      <c r="H275" s="320"/>
      <c r="I275" s="326"/>
      <c r="J275" s="326"/>
      <c r="K275" s="326"/>
      <c r="L275" s="326"/>
      <c r="M275" s="326"/>
      <c r="N275" s="326"/>
      <c r="O275" s="326"/>
      <c r="P275" s="326"/>
      <c r="Q275" s="326"/>
      <c r="R275" s="326"/>
      <c r="S275" s="326"/>
      <c r="T275" s="326"/>
    </row>
    <row r="276" spans="2:20">
      <c r="B276" s="516"/>
      <c r="C276" s="626"/>
      <c r="D276" s="324"/>
      <c r="E276" s="325"/>
      <c r="F276" s="324"/>
      <c r="G276" s="320"/>
      <c r="H276" s="320"/>
      <c r="I276" s="326"/>
      <c r="J276" s="326"/>
      <c r="K276" s="326"/>
      <c r="L276" s="326"/>
      <c r="M276" s="326"/>
      <c r="N276" s="326"/>
      <c r="O276" s="326"/>
      <c r="P276" s="326"/>
      <c r="Q276" s="326"/>
      <c r="R276" s="326"/>
      <c r="S276" s="326"/>
      <c r="T276" s="326"/>
    </row>
    <row r="277" spans="2:20">
      <c r="B277" s="516"/>
      <c r="C277" s="626"/>
      <c r="D277" s="324"/>
      <c r="E277" s="325"/>
      <c r="F277" s="324"/>
      <c r="G277" s="320"/>
      <c r="H277" s="320"/>
      <c r="I277" s="326"/>
      <c r="J277" s="326"/>
      <c r="K277" s="326"/>
      <c r="L277" s="326"/>
      <c r="M277" s="326"/>
      <c r="N277" s="326"/>
      <c r="O277" s="326"/>
      <c r="P277" s="326"/>
      <c r="Q277" s="326"/>
      <c r="R277" s="326"/>
      <c r="S277" s="326"/>
      <c r="T277" s="326"/>
    </row>
    <row r="278" spans="2:20">
      <c r="B278" s="516"/>
      <c r="C278" s="626"/>
      <c r="D278" s="324"/>
      <c r="E278" s="325"/>
      <c r="F278" s="324"/>
      <c r="G278" s="320"/>
      <c r="H278" s="320"/>
      <c r="I278" s="326"/>
      <c r="J278" s="326"/>
      <c r="K278" s="326"/>
      <c r="L278" s="326"/>
      <c r="M278" s="326"/>
      <c r="N278" s="326"/>
      <c r="O278" s="326"/>
      <c r="P278" s="326"/>
      <c r="Q278" s="326"/>
      <c r="R278" s="326"/>
      <c r="S278" s="326"/>
      <c r="T278" s="326"/>
    </row>
    <row r="279" spans="2:20">
      <c r="B279" s="516"/>
      <c r="C279" s="626"/>
      <c r="D279" s="324"/>
      <c r="E279" s="325"/>
      <c r="F279" s="324"/>
      <c r="G279" s="320"/>
      <c r="H279" s="320"/>
      <c r="I279" s="326"/>
      <c r="J279" s="326"/>
      <c r="K279" s="326"/>
      <c r="L279" s="326"/>
      <c r="M279" s="326"/>
      <c r="N279" s="326"/>
      <c r="O279" s="326"/>
      <c r="P279" s="326"/>
      <c r="Q279" s="326"/>
      <c r="R279" s="326"/>
      <c r="S279" s="326"/>
      <c r="T279" s="326"/>
    </row>
    <row r="280" spans="2:20" ht="13.8" thickBot="1">
      <c r="B280" s="519"/>
      <c r="C280" s="627"/>
      <c r="D280" s="330"/>
      <c r="E280" s="331"/>
      <c r="F280" s="330"/>
      <c r="G280" s="322"/>
      <c r="H280" s="322"/>
      <c r="I280" s="332"/>
      <c r="J280" s="332"/>
      <c r="K280" s="332"/>
      <c r="L280" s="332"/>
      <c r="M280" s="332"/>
      <c r="N280" s="332"/>
      <c r="O280" s="332"/>
      <c r="P280" s="332"/>
      <c r="Q280" s="332"/>
      <c r="R280" s="332"/>
      <c r="S280" s="332"/>
      <c r="T280" s="332"/>
    </row>
    <row r="281" spans="2:20">
      <c r="B281" s="522">
        <f>B236+1</f>
        <v>7</v>
      </c>
      <c r="C281" s="403">
        <f>IF(STEP!C281&lt;&gt;"",STEP!C281,"")</f>
        <v>300884</v>
      </c>
      <c r="D281" s="405" t="str">
        <f>IF(STEP!D281&lt;&gt;"",STEP!D281,"")</f>
        <v>八百板　悠平</v>
      </c>
      <c r="E281" s="406">
        <f>IF(STEP!E281&lt;&gt;"",STEP!E281,"")</f>
        <v>45403</v>
      </c>
      <c r="F281" s="405" t="str">
        <f>IF(STEP!F281&lt;&gt;"",STEP!F281,"")</f>
        <v>日</v>
      </c>
      <c r="G281" s="407" t="e">
        <f>IF(STEP!C281&lt;&gt;"",STEP!AD281,"")</f>
        <v>#N/A</v>
      </c>
      <c r="H281" s="407" t="str">
        <f>IF(AND(STEP!$G281="",$J$8&lt;&gt;"ON"),"",IF(月報!AX281&lt;&gt;"",月報!AX281,IF(STEP!G281&lt;&gt;"",STEP!G281,"")))</f>
        <v/>
      </c>
      <c r="I281" s="408" t="str">
        <f>IF(AND(STEP!$G281="",$J$8&lt;&gt;"ON"),"",IF(月報!AZ281&lt;&gt;"",月報!AZ281,IF(STEP!H281&lt;&gt;"",STEP!H281,"")))</f>
        <v/>
      </c>
      <c r="J281" s="603">
        <f>IF(月報!BA281&lt;&gt;"",月報!BA281,0)*24</f>
        <v>0</v>
      </c>
      <c r="K281" s="603" t="str">
        <f>IF(STEP!X281&lt;&gt;"",STEP!X281,"")</f>
        <v/>
      </c>
      <c r="L281" s="603" t="str">
        <f>IF(STEP!Y281&lt;&gt;"",STEP!Y281,"")</f>
        <v/>
      </c>
      <c r="M281" s="603">
        <f>IF(STEP!Z281&lt;&gt;"",STEP!Z281,0)*24</f>
        <v>0</v>
      </c>
      <c r="N281" s="603" t="str">
        <f>IF(STEP!R281&lt;&gt;"",STEP!R281,"")</f>
        <v/>
      </c>
      <c r="O281" s="603" t="str">
        <f>IF(STEP!S281&lt;&gt;"",STEP!S281,"")</f>
        <v/>
      </c>
      <c r="P281" s="603">
        <f t="shared" ref="P281:P315" si="48">IF(J281&lt;&gt;"",J281,"")</f>
        <v>0</v>
      </c>
      <c r="Q281" s="603">
        <f>SUM(P281:P287)</f>
        <v>40.5</v>
      </c>
      <c r="R281" s="603" t="e">
        <f>IF(C281&lt;&gt;"",VLOOKUP(C281,設定シート!$D$10:$L$109,9,FALSE),"")</f>
        <v>#N/A</v>
      </c>
      <c r="S281" s="613">
        <f>(IF(K281&lt;&gt;"",K281,0)+IF(L281&lt;&gt;"",L281,0))*24</f>
        <v>0</v>
      </c>
      <c r="T281" s="610">
        <f>J281-(M281+S281)</f>
        <v>0</v>
      </c>
    </row>
    <row r="282" spans="2:20">
      <c r="B282" s="517"/>
      <c r="C282" s="621">
        <f>C281</f>
        <v>300884</v>
      </c>
      <c r="D282" s="409" t="str">
        <f>IF(STEP!D282&lt;&gt;"",STEP!D282,"")</f>
        <v>八百板　悠平</v>
      </c>
      <c r="E282" s="410">
        <f>IF(STEP!E282&lt;&gt;"",STEP!E282,"")</f>
        <v>45404</v>
      </c>
      <c r="F282" s="409" t="str">
        <f>IF(STEP!F282&lt;&gt;"",STEP!F282,"")</f>
        <v>月</v>
      </c>
      <c r="G282" s="508" t="e">
        <f>IF(STEP!C282&lt;&gt;"",STEP!AD282,"")</f>
        <v>#N/A</v>
      </c>
      <c r="H282" s="407">
        <f>IF(AND(STEP!$G282="",$J$8&lt;&gt;"ON"),"",IF(月報!AX282&lt;&gt;"",月報!AX282,IF(STEP!G282&lt;&gt;"",STEP!G282,"")))</f>
        <v>0.36458333333333331</v>
      </c>
      <c r="I282" s="408">
        <f>IF(AND(STEP!$G282="",$J$8&lt;&gt;"ON"),"",IF(月報!AZ282&lt;&gt;"",月報!AZ282,IF(STEP!H282&lt;&gt;"",STEP!H282,"")))</f>
        <v>0.72916666666666663</v>
      </c>
      <c r="J282" s="603">
        <f>IF(月報!BA282&lt;&gt;"",月報!BA282,0)*24</f>
        <v>8</v>
      </c>
      <c r="K282" s="603">
        <f>IF(STEP!X282&lt;&gt;"",STEP!X282,"")</f>
        <v>0.33333333333333331</v>
      </c>
      <c r="L282" s="603" t="str">
        <f>IF(STEP!Y282&lt;&gt;"",STEP!Y282,"")</f>
        <v/>
      </c>
      <c r="M282" s="603">
        <f>IF(STEP!Z282&lt;&gt;"",STEP!Z282,0)*24</f>
        <v>0</v>
      </c>
      <c r="N282" s="603" t="str">
        <f>IF(STEP!R282&lt;&gt;"",STEP!R282,"")</f>
        <v/>
      </c>
      <c r="O282" s="603" t="str">
        <f>IF(STEP!S282&lt;&gt;"",STEP!S282,"")</f>
        <v>自社作業</v>
      </c>
      <c r="P282" s="603">
        <f t="shared" si="48"/>
        <v>8</v>
      </c>
      <c r="Q282" s="603"/>
      <c r="R282" s="603" t="e">
        <f>R281</f>
        <v>#N/A</v>
      </c>
      <c r="S282" s="605">
        <f t="shared" ref="S282:S310" si="49">(IF(K282&lt;&gt;"",K282,0)+IF(L282&lt;&gt;"",L282,0))*24</f>
        <v>8</v>
      </c>
      <c r="T282" s="610">
        <f t="shared" ref="T282:T310" si="50">J282-(M282+S282)</f>
        <v>0</v>
      </c>
    </row>
    <row r="283" spans="2:20">
      <c r="B283" s="517"/>
      <c r="C283" s="622">
        <f t="shared" ref="C283:C311" si="51">C282</f>
        <v>300884</v>
      </c>
      <c r="D283" s="409" t="str">
        <f>IF(STEP!D283&lt;&gt;"",STEP!D283,"")</f>
        <v>八百板　悠平</v>
      </c>
      <c r="E283" s="410">
        <f>IF(STEP!E283&lt;&gt;"",STEP!E283,"")</f>
        <v>45405</v>
      </c>
      <c r="F283" s="409" t="str">
        <f>IF(STEP!F283&lt;&gt;"",STEP!F283,"")</f>
        <v>火</v>
      </c>
      <c r="G283" s="508" t="e">
        <f>IF(STEP!C283&lt;&gt;"",STEP!AD283,"")</f>
        <v>#N/A</v>
      </c>
      <c r="H283" s="407">
        <f>IF(AND(STEP!$G283="",$J$8&lt;&gt;"ON"),"",IF(月報!AX283&lt;&gt;"",月報!AX283,IF(STEP!G283&lt;&gt;"",STEP!G283,"")))</f>
        <v>0.36458333333333331</v>
      </c>
      <c r="I283" s="408">
        <f>IF(AND(STEP!$G283="",$J$8&lt;&gt;"ON"),"",IF(月報!AZ283&lt;&gt;"",月報!AZ283,IF(STEP!H283&lt;&gt;"",STEP!H283,"")))</f>
        <v>0.72916666666666663</v>
      </c>
      <c r="J283" s="603">
        <f>IF(月報!BA283&lt;&gt;"",月報!BA283,0)*24</f>
        <v>8</v>
      </c>
      <c r="K283" s="603">
        <f>IF(STEP!X283&lt;&gt;"",STEP!X283,"")</f>
        <v>0.33333333333333331</v>
      </c>
      <c r="L283" s="603" t="str">
        <f>IF(STEP!Y283&lt;&gt;"",STEP!Y283,"")</f>
        <v/>
      </c>
      <c r="M283" s="603">
        <f>IF(STEP!Z283&lt;&gt;"",STEP!Z283,0)*24</f>
        <v>0</v>
      </c>
      <c r="N283" s="603" t="str">
        <f>IF(STEP!R283&lt;&gt;"",STEP!R283,"")</f>
        <v/>
      </c>
      <c r="O283" s="603" t="str">
        <f>IF(STEP!S283&lt;&gt;"",STEP!S283,"")</f>
        <v>自社作業</v>
      </c>
      <c r="P283" s="603">
        <f t="shared" si="48"/>
        <v>8</v>
      </c>
      <c r="Q283" s="603"/>
      <c r="R283" s="603" t="e">
        <f t="shared" ref="R283:R315" si="52">R282</f>
        <v>#N/A</v>
      </c>
      <c r="S283" s="605">
        <f t="shared" si="49"/>
        <v>8</v>
      </c>
      <c r="T283" s="610">
        <f t="shared" si="50"/>
        <v>0</v>
      </c>
    </row>
    <row r="284" spans="2:20">
      <c r="B284" s="517"/>
      <c r="C284" s="622">
        <f t="shared" si="51"/>
        <v>300884</v>
      </c>
      <c r="D284" s="409" t="str">
        <f>IF(STEP!D284&lt;&gt;"",STEP!D284,"")</f>
        <v>八百板　悠平</v>
      </c>
      <c r="E284" s="410">
        <f>IF(STEP!E284&lt;&gt;"",STEP!E284,"")</f>
        <v>45406</v>
      </c>
      <c r="F284" s="409" t="str">
        <f>IF(STEP!F284&lt;&gt;"",STEP!F284,"")</f>
        <v>水</v>
      </c>
      <c r="G284" s="508" t="e">
        <f>IF(STEP!C284&lt;&gt;"",STEP!AD284,"")</f>
        <v>#N/A</v>
      </c>
      <c r="H284" s="407">
        <f>IF(AND(STEP!$G284="",$J$8&lt;&gt;"ON"),"",IF(月報!AX284&lt;&gt;"",月報!AX284,IF(STEP!G284&lt;&gt;"",STEP!G284,"")))</f>
        <v>0.36458333333333331</v>
      </c>
      <c r="I284" s="408">
        <f>IF(AND(STEP!$G284="",$J$8&lt;&gt;"ON"),"",IF(月報!AZ284&lt;&gt;"",月報!AZ284,IF(STEP!H284&lt;&gt;"",STEP!H284,"")))</f>
        <v>0.76041666666666663</v>
      </c>
      <c r="J284" s="603">
        <f>IF(月報!BA284&lt;&gt;"",月報!BA284,0)*24</f>
        <v>8.5</v>
      </c>
      <c r="K284" s="603">
        <f>IF(STEP!X284&lt;&gt;"",STEP!X284,"")</f>
        <v>0.33333333333333331</v>
      </c>
      <c r="L284" s="603">
        <f>IF(STEP!Y284&lt;&gt;"",STEP!Y284,"")</f>
        <v>2.0833333333333332E-2</v>
      </c>
      <c r="M284" s="603">
        <f>IF(STEP!Z284&lt;&gt;"",STEP!Z284,0)*24</f>
        <v>0</v>
      </c>
      <c r="N284" s="603" t="str">
        <f>IF(STEP!R284&lt;&gt;"",STEP!R284,"")</f>
        <v/>
      </c>
      <c r="O284" s="603" t="str">
        <f>IF(STEP!S284&lt;&gt;"",STEP!S284,"")</f>
        <v>自社作業</v>
      </c>
      <c r="P284" s="603">
        <f t="shared" si="48"/>
        <v>8.5</v>
      </c>
      <c r="Q284" s="603"/>
      <c r="R284" s="603" t="e">
        <f t="shared" si="52"/>
        <v>#N/A</v>
      </c>
      <c r="S284" s="605">
        <f t="shared" si="49"/>
        <v>8.5</v>
      </c>
      <c r="T284" s="610">
        <f t="shared" si="50"/>
        <v>0</v>
      </c>
    </row>
    <row r="285" spans="2:20">
      <c r="B285" s="517"/>
      <c r="C285" s="622">
        <f t="shared" si="51"/>
        <v>300884</v>
      </c>
      <c r="D285" s="409" t="str">
        <f>IF(STEP!D285&lt;&gt;"",STEP!D285,"")</f>
        <v>八百板　悠平</v>
      </c>
      <c r="E285" s="410">
        <f>IF(STEP!E285&lt;&gt;"",STEP!E285,"")</f>
        <v>45407</v>
      </c>
      <c r="F285" s="409" t="str">
        <f>IF(STEP!F285&lt;&gt;"",STEP!F285,"")</f>
        <v>木</v>
      </c>
      <c r="G285" s="508" t="e">
        <f>IF(STEP!C285&lt;&gt;"",STEP!AD285,"")</f>
        <v>#N/A</v>
      </c>
      <c r="H285" s="407">
        <f>IF(AND(STEP!$G285="",$J$8&lt;&gt;"ON"),"",IF(月報!AX285&lt;&gt;"",月報!AX285,IF(STEP!G285&lt;&gt;"",STEP!G285,"")))</f>
        <v>0.36458333333333331</v>
      </c>
      <c r="I285" s="408">
        <f>IF(AND(STEP!$G285="",$J$8&lt;&gt;"ON"),"",IF(月報!AZ285&lt;&gt;"",月報!AZ285,IF(STEP!H285&lt;&gt;"",STEP!H285,"")))</f>
        <v>0.73263888888888884</v>
      </c>
      <c r="J285" s="603">
        <f>IF(月報!BA285&lt;&gt;"",月報!BA285,0)*24</f>
        <v>8</v>
      </c>
      <c r="K285" s="603">
        <f>IF(STEP!X285&lt;&gt;"",STEP!X285,"")</f>
        <v>0.33333333333333331</v>
      </c>
      <c r="L285" s="603" t="str">
        <f>IF(STEP!Y285&lt;&gt;"",STEP!Y285,"")</f>
        <v/>
      </c>
      <c r="M285" s="603">
        <f>IF(STEP!Z285&lt;&gt;"",STEP!Z285,0)*24</f>
        <v>0</v>
      </c>
      <c r="N285" s="603" t="str">
        <f>IF(STEP!R285&lt;&gt;"",STEP!R285,"")</f>
        <v/>
      </c>
      <c r="O285" s="603" t="str">
        <f>IF(STEP!S285&lt;&gt;"",STEP!S285,"")</f>
        <v>自社作業</v>
      </c>
      <c r="P285" s="603">
        <f t="shared" si="48"/>
        <v>8</v>
      </c>
      <c r="Q285" s="603"/>
      <c r="R285" s="603" t="e">
        <f t="shared" si="52"/>
        <v>#N/A</v>
      </c>
      <c r="S285" s="605">
        <f t="shared" si="49"/>
        <v>8</v>
      </c>
      <c r="T285" s="610">
        <f t="shared" si="50"/>
        <v>0</v>
      </c>
    </row>
    <row r="286" spans="2:20">
      <c r="B286" s="517"/>
      <c r="C286" s="622">
        <f t="shared" si="51"/>
        <v>300884</v>
      </c>
      <c r="D286" s="409" t="str">
        <f>IF(STEP!D286&lt;&gt;"",STEP!D286,"")</f>
        <v>八百板　悠平</v>
      </c>
      <c r="E286" s="410">
        <f>IF(STEP!E286&lt;&gt;"",STEP!E286,"")</f>
        <v>45408</v>
      </c>
      <c r="F286" s="409" t="str">
        <f>IF(STEP!F286&lt;&gt;"",STEP!F286,"")</f>
        <v>金</v>
      </c>
      <c r="G286" s="508" t="e">
        <f>IF(STEP!C286&lt;&gt;"",STEP!AD286,"")</f>
        <v>#N/A</v>
      </c>
      <c r="H286" s="407">
        <f>IF(AND(STEP!$G286="",$J$8&lt;&gt;"ON"),"",IF(月報!AX286&lt;&gt;"",月報!AX286,IF(STEP!G286&lt;&gt;"",STEP!G286,"")))</f>
        <v>0.55902777777777779</v>
      </c>
      <c r="I286" s="408">
        <f>IF(AND(STEP!$G286="",$J$8&lt;&gt;"ON"),"",IF(月報!AZ286&lt;&gt;"",月報!AZ286,IF(STEP!H286&lt;&gt;"",STEP!H286,"")))</f>
        <v>0.72916666666666663</v>
      </c>
      <c r="J286" s="603">
        <f>IF(月報!BA286&lt;&gt;"",月報!BA286,0)*24</f>
        <v>8</v>
      </c>
      <c r="K286" s="603">
        <f>IF(STEP!X286&lt;&gt;"",STEP!X286,"")</f>
        <v>0.16666666666666666</v>
      </c>
      <c r="L286" s="603" t="str">
        <f>IF(STEP!Y286&lt;&gt;"",STEP!Y286,"")</f>
        <v/>
      </c>
      <c r="M286" s="603">
        <f>IF(STEP!Z286&lt;&gt;"",STEP!Z286,0)*24</f>
        <v>4</v>
      </c>
      <c r="N286" s="603" t="str">
        <f>IF(STEP!R286&lt;&gt;"",STEP!R286,"")</f>
        <v>有休（午前）</v>
      </c>
      <c r="O286" s="603" t="str">
        <f>IF(STEP!S286&lt;&gt;"",STEP!S286,"")</f>
        <v/>
      </c>
      <c r="P286" s="603">
        <f t="shared" si="48"/>
        <v>8</v>
      </c>
      <c r="Q286" s="603"/>
      <c r="R286" s="603" t="e">
        <f t="shared" si="52"/>
        <v>#N/A</v>
      </c>
      <c r="S286" s="605">
        <f t="shared" si="49"/>
        <v>4</v>
      </c>
      <c r="T286" s="610">
        <f t="shared" si="50"/>
        <v>0</v>
      </c>
    </row>
    <row r="287" spans="2:20">
      <c r="B287" s="517"/>
      <c r="C287" s="623">
        <f t="shared" si="51"/>
        <v>300884</v>
      </c>
      <c r="D287" s="411" t="str">
        <f>IF(STEP!D287&lt;&gt;"",STEP!D287,"")</f>
        <v>八百板　悠平</v>
      </c>
      <c r="E287" s="412">
        <f>IF(STEP!E287&lt;&gt;"",STEP!E287,"")</f>
        <v>45409</v>
      </c>
      <c r="F287" s="411" t="str">
        <f>IF(STEP!F287&lt;&gt;"",STEP!F287,"")</f>
        <v>土</v>
      </c>
      <c r="G287" s="413" t="e">
        <f>IF(STEP!C287&lt;&gt;"",STEP!AD287,"")</f>
        <v>#N/A</v>
      </c>
      <c r="H287" s="413" t="str">
        <f>IF(AND(STEP!$G287="",$J$8&lt;&gt;"ON"),"",IF(月報!AX287&lt;&gt;"",月報!AX287,IF(STEP!G287&lt;&gt;"",STEP!G287,"")))</f>
        <v/>
      </c>
      <c r="I287" s="414" t="str">
        <f>IF(AND(STEP!$G287="",$J$8&lt;&gt;"ON"),"",IF(月報!AZ287&lt;&gt;"",月報!AZ287,IF(STEP!H287&lt;&gt;"",STEP!H287,"")))</f>
        <v/>
      </c>
      <c r="J287" s="604">
        <f>IF(月報!BA287&lt;&gt;"",月報!BA287,0)*24</f>
        <v>0</v>
      </c>
      <c r="K287" s="604" t="str">
        <f>IF(STEP!X287&lt;&gt;"",STEP!X287,"")</f>
        <v/>
      </c>
      <c r="L287" s="604" t="str">
        <f>IF(STEP!Y287&lt;&gt;"",STEP!Y287,"")</f>
        <v/>
      </c>
      <c r="M287" s="604">
        <f>IF(STEP!Z287&lt;&gt;"",STEP!Z287,0)*24</f>
        <v>0</v>
      </c>
      <c r="N287" s="604" t="str">
        <f>IF(STEP!R287&lt;&gt;"",STEP!R287,"")</f>
        <v/>
      </c>
      <c r="O287" s="604" t="str">
        <f>IF(STEP!S287&lt;&gt;"",STEP!S287,"")</f>
        <v/>
      </c>
      <c r="P287" s="604">
        <f t="shared" si="48"/>
        <v>0</v>
      </c>
      <c r="Q287" s="604"/>
      <c r="R287" s="604" t="e">
        <f t="shared" si="52"/>
        <v>#N/A</v>
      </c>
      <c r="S287" s="607">
        <f t="shared" si="49"/>
        <v>0</v>
      </c>
      <c r="T287" s="611">
        <f t="shared" si="50"/>
        <v>0</v>
      </c>
    </row>
    <row r="288" spans="2:20">
      <c r="B288" s="517"/>
      <c r="C288" s="624">
        <f t="shared" si="51"/>
        <v>300884</v>
      </c>
      <c r="D288" s="405" t="str">
        <f>IF(STEP!D288&lt;&gt;"",STEP!D288,"")</f>
        <v>八百板　悠平</v>
      </c>
      <c r="E288" s="406">
        <f>IF(STEP!E288&lt;&gt;"",STEP!E288,"")</f>
        <v>45410</v>
      </c>
      <c r="F288" s="405" t="str">
        <f>IF(STEP!F288&lt;&gt;"",STEP!F288,"")</f>
        <v>日</v>
      </c>
      <c r="G288" s="407" t="e">
        <f>IF(STEP!C288&lt;&gt;"",STEP!AD288,"")</f>
        <v>#N/A</v>
      </c>
      <c r="H288" s="407" t="str">
        <f>IF(AND(STEP!$G288="",$J$8&lt;&gt;"ON"),"",IF(月報!AX288&lt;&gt;"",月報!AX288,IF(STEP!G288&lt;&gt;"",STEP!G288,"")))</f>
        <v/>
      </c>
      <c r="I288" s="408" t="str">
        <f>IF(AND(STEP!$G288="",$J$8&lt;&gt;"ON"),"",IF(月報!AZ288&lt;&gt;"",月報!AZ288,IF(STEP!H288&lt;&gt;"",STEP!H288,"")))</f>
        <v/>
      </c>
      <c r="J288" s="603">
        <f>IF(月報!BA288&lt;&gt;"",月報!BA288,0)*24</f>
        <v>0</v>
      </c>
      <c r="K288" s="603" t="str">
        <f>IF(STEP!X288&lt;&gt;"",STEP!X288,"")</f>
        <v/>
      </c>
      <c r="L288" s="603" t="str">
        <f>IF(STEP!Y288&lt;&gt;"",STEP!Y288,"")</f>
        <v/>
      </c>
      <c r="M288" s="603">
        <f>IF(STEP!Z288&lt;&gt;"",STEP!Z288,0)*24</f>
        <v>0</v>
      </c>
      <c r="N288" s="603" t="str">
        <f>IF(STEP!R288&lt;&gt;"",STEP!R288,"")</f>
        <v/>
      </c>
      <c r="O288" s="603" t="str">
        <f>IF(STEP!S288&lt;&gt;"",STEP!S288,"")</f>
        <v/>
      </c>
      <c r="P288" s="603">
        <f t="shared" si="48"/>
        <v>0</v>
      </c>
      <c r="Q288" s="603">
        <f>SUM(P288:P294)</f>
        <v>0</v>
      </c>
      <c r="R288" s="603" t="e">
        <f t="shared" si="52"/>
        <v>#N/A</v>
      </c>
      <c r="S288" s="606">
        <f t="shared" si="49"/>
        <v>0</v>
      </c>
      <c r="T288" s="610">
        <f t="shared" si="50"/>
        <v>0</v>
      </c>
    </row>
    <row r="289" spans="2:20">
      <c r="B289" s="517"/>
      <c r="C289" s="622">
        <f t="shared" si="51"/>
        <v>300884</v>
      </c>
      <c r="D289" s="409" t="str">
        <f>IF(STEP!D289&lt;&gt;"",STEP!D289,"")</f>
        <v>八百板　悠平</v>
      </c>
      <c r="E289" s="410">
        <f>IF(STEP!E289&lt;&gt;"",STEP!E289,"")</f>
        <v>45411</v>
      </c>
      <c r="F289" s="409" t="str">
        <f>IF(STEP!F289&lt;&gt;"",STEP!F289,"")</f>
        <v>月</v>
      </c>
      <c r="G289" s="508" t="e">
        <f>IF(STEP!C289&lt;&gt;"",STEP!AD289,"")</f>
        <v>#N/A</v>
      </c>
      <c r="H289" s="407" t="str">
        <f>IF(AND(STEP!$G289="",$J$8&lt;&gt;"ON"),"",IF(月報!AX289&lt;&gt;"",月報!AX289,IF(STEP!G289&lt;&gt;"",STEP!G289,"")))</f>
        <v/>
      </c>
      <c r="I289" s="408" t="str">
        <f>IF(AND(STEP!$G289="",$J$8&lt;&gt;"ON"),"",IF(月報!AZ289&lt;&gt;"",月報!AZ289,IF(STEP!H289&lt;&gt;"",STEP!H289,"")))</f>
        <v/>
      </c>
      <c r="J289" s="603">
        <f>IF(月報!BA289&lt;&gt;"",月報!BA289,0)*24</f>
        <v>0</v>
      </c>
      <c r="K289" s="603" t="str">
        <f>IF(STEP!X289&lt;&gt;"",STEP!X289,"")</f>
        <v/>
      </c>
      <c r="L289" s="603" t="str">
        <f>IF(STEP!Y289&lt;&gt;"",STEP!Y289,"")</f>
        <v/>
      </c>
      <c r="M289" s="603">
        <f>IF(STEP!Z289&lt;&gt;"",STEP!Z289,0)*24</f>
        <v>0</v>
      </c>
      <c r="N289" s="603" t="str">
        <f>IF(STEP!R289&lt;&gt;"",STEP!R289,"")</f>
        <v/>
      </c>
      <c r="O289" s="603" t="str">
        <f>IF(STEP!S289&lt;&gt;"",STEP!S289,"")</f>
        <v/>
      </c>
      <c r="P289" s="603">
        <f t="shared" si="48"/>
        <v>0</v>
      </c>
      <c r="Q289" s="603"/>
      <c r="R289" s="603" t="e">
        <f t="shared" si="52"/>
        <v>#N/A</v>
      </c>
      <c r="S289" s="605">
        <f t="shared" si="49"/>
        <v>0</v>
      </c>
      <c r="T289" s="610">
        <f t="shared" si="50"/>
        <v>0</v>
      </c>
    </row>
    <row r="290" spans="2:20">
      <c r="B290" s="517"/>
      <c r="C290" s="622">
        <f t="shared" si="51"/>
        <v>300884</v>
      </c>
      <c r="D290" s="409" t="str">
        <f>IF(STEP!D290&lt;&gt;"",STEP!D290,"")</f>
        <v>八百板　悠平</v>
      </c>
      <c r="E290" s="410">
        <f>IF(STEP!E290&lt;&gt;"",STEP!E290,"")</f>
        <v>45412</v>
      </c>
      <c r="F290" s="409" t="str">
        <f>IF(STEP!F290&lt;&gt;"",STEP!F290,"")</f>
        <v>火</v>
      </c>
      <c r="G290" s="508" t="e">
        <f>IF(STEP!C290&lt;&gt;"",STEP!AD290,"")</f>
        <v>#N/A</v>
      </c>
      <c r="H290" s="407" t="str">
        <f>IF(AND(STEP!$G290="",$J$8&lt;&gt;"ON"),"",IF(月報!AX290&lt;&gt;"",月報!AX290,IF(STEP!G290&lt;&gt;"",STEP!G290,"")))</f>
        <v/>
      </c>
      <c r="I290" s="408" t="str">
        <f>IF(AND(STEP!$G290="",$J$8&lt;&gt;"ON"),"",IF(月報!AZ290&lt;&gt;"",月報!AZ290,IF(STEP!H290&lt;&gt;"",STEP!H290,"")))</f>
        <v/>
      </c>
      <c r="J290" s="603">
        <f>IF(月報!BA290&lt;&gt;"",月報!BA290,0)*24</f>
        <v>0</v>
      </c>
      <c r="K290" s="603" t="str">
        <f>IF(STEP!X290&lt;&gt;"",STEP!X290,"")</f>
        <v/>
      </c>
      <c r="L290" s="603" t="str">
        <f>IF(STEP!Y290&lt;&gt;"",STEP!Y290,"")</f>
        <v/>
      </c>
      <c r="M290" s="603">
        <f>IF(STEP!Z290&lt;&gt;"",STEP!Z290,0)*24</f>
        <v>0</v>
      </c>
      <c r="N290" s="603" t="str">
        <f>IF(STEP!R290&lt;&gt;"",STEP!R290,"")</f>
        <v/>
      </c>
      <c r="O290" s="603" t="str">
        <f>IF(STEP!S290&lt;&gt;"",STEP!S290,"")</f>
        <v/>
      </c>
      <c r="P290" s="603">
        <f t="shared" si="48"/>
        <v>0</v>
      </c>
      <c r="Q290" s="603"/>
      <c r="R290" s="603" t="e">
        <f t="shared" si="52"/>
        <v>#N/A</v>
      </c>
      <c r="S290" s="605">
        <f t="shared" si="49"/>
        <v>0</v>
      </c>
      <c r="T290" s="610">
        <f t="shared" si="50"/>
        <v>0</v>
      </c>
    </row>
    <row r="291" spans="2:20">
      <c r="B291" s="517"/>
      <c r="C291" s="622">
        <f t="shared" si="51"/>
        <v>300884</v>
      </c>
      <c r="D291" s="409" t="str">
        <f>IF(STEP!D291&lt;&gt;"",STEP!D291,"")</f>
        <v>八百板　悠平</v>
      </c>
      <c r="E291" s="410">
        <f>IF(STEP!E291&lt;&gt;"",STEP!E291,"")</f>
        <v>45413</v>
      </c>
      <c r="F291" s="409" t="str">
        <f>IF(STEP!F291&lt;&gt;"",STEP!F291,"")</f>
        <v>水</v>
      </c>
      <c r="G291" s="508" t="e">
        <f>IF(STEP!C291&lt;&gt;"",STEP!AD291,"")</f>
        <v>#N/A</v>
      </c>
      <c r="H291" s="407" t="str">
        <f>IF(AND(STEP!$G291="",$J$8&lt;&gt;"ON"),"",IF(月報!AX291&lt;&gt;"",月報!AX291,IF(STEP!G291&lt;&gt;"",STEP!G291,"")))</f>
        <v/>
      </c>
      <c r="I291" s="408" t="str">
        <f>IF(AND(STEP!$G291="",$J$8&lt;&gt;"ON"),"",IF(月報!AZ291&lt;&gt;"",月報!AZ291,IF(STEP!H291&lt;&gt;"",STEP!H291,"")))</f>
        <v/>
      </c>
      <c r="J291" s="603">
        <f>IF(月報!BA291&lt;&gt;"",月報!BA291,0)*24</f>
        <v>0</v>
      </c>
      <c r="K291" s="603" t="str">
        <f>IF(STEP!X291&lt;&gt;"",STEP!X291,"")</f>
        <v/>
      </c>
      <c r="L291" s="603" t="str">
        <f>IF(STEP!Y291&lt;&gt;"",STEP!Y291,"")</f>
        <v/>
      </c>
      <c r="M291" s="603">
        <f>IF(STEP!Z291&lt;&gt;"",STEP!Z291,0)*24</f>
        <v>0</v>
      </c>
      <c r="N291" s="603" t="str">
        <f>IF(STEP!R291&lt;&gt;"",STEP!R291,"")</f>
        <v/>
      </c>
      <c r="O291" s="603" t="str">
        <f>IF(STEP!S291&lt;&gt;"",STEP!S291,"")</f>
        <v/>
      </c>
      <c r="P291" s="603">
        <f t="shared" si="48"/>
        <v>0</v>
      </c>
      <c r="Q291" s="603"/>
      <c r="R291" s="603" t="e">
        <f t="shared" si="52"/>
        <v>#N/A</v>
      </c>
      <c r="S291" s="605">
        <f t="shared" si="49"/>
        <v>0</v>
      </c>
      <c r="T291" s="610">
        <f t="shared" si="50"/>
        <v>0</v>
      </c>
    </row>
    <row r="292" spans="2:20">
      <c r="B292" s="517"/>
      <c r="C292" s="622">
        <f t="shared" si="51"/>
        <v>300884</v>
      </c>
      <c r="D292" s="409" t="str">
        <f>IF(STEP!D292&lt;&gt;"",STEP!D292,"")</f>
        <v>八百板　悠平</v>
      </c>
      <c r="E292" s="410">
        <f>IF(STEP!E292&lt;&gt;"",STEP!E292,"")</f>
        <v>45414</v>
      </c>
      <c r="F292" s="409" t="str">
        <f>IF(STEP!F292&lt;&gt;"",STEP!F292,"")</f>
        <v>木</v>
      </c>
      <c r="G292" s="508" t="e">
        <f>IF(STEP!C292&lt;&gt;"",STEP!AD292,"")</f>
        <v>#N/A</v>
      </c>
      <c r="H292" s="407" t="str">
        <f>IF(AND(STEP!$G292="",$J$8&lt;&gt;"ON"),"",IF(月報!AX292&lt;&gt;"",月報!AX292,IF(STEP!G292&lt;&gt;"",STEP!G292,"")))</f>
        <v/>
      </c>
      <c r="I292" s="408" t="str">
        <f>IF(AND(STEP!$G292="",$J$8&lt;&gt;"ON"),"",IF(月報!AZ292&lt;&gt;"",月報!AZ292,IF(STEP!H292&lt;&gt;"",STEP!H292,"")))</f>
        <v/>
      </c>
      <c r="J292" s="603">
        <f>IF(月報!BA292&lt;&gt;"",月報!BA292,0)*24</f>
        <v>0</v>
      </c>
      <c r="K292" s="603" t="str">
        <f>IF(STEP!X292&lt;&gt;"",STEP!X292,"")</f>
        <v/>
      </c>
      <c r="L292" s="603" t="str">
        <f>IF(STEP!Y292&lt;&gt;"",STEP!Y292,"")</f>
        <v/>
      </c>
      <c r="M292" s="603">
        <f>IF(STEP!Z292&lt;&gt;"",STEP!Z292,0)*24</f>
        <v>0</v>
      </c>
      <c r="N292" s="603" t="str">
        <f>IF(STEP!R292&lt;&gt;"",STEP!R292,"")</f>
        <v/>
      </c>
      <c r="O292" s="603" t="str">
        <f>IF(STEP!S292&lt;&gt;"",STEP!S292,"")</f>
        <v/>
      </c>
      <c r="P292" s="603">
        <f t="shared" si="48"/>
        <v>0</v>
      </c>
      <c r="Q292" s="603"/>
      <c r="R292" s="603" t="e">
        <f t="shared" si="52"/>
        <v>#N/A</v>
      </c>
      <c r="S292" s="605">
        <f t="shared" si="49"/>
        <v>0</v>
      </c>
      <c r="T292" s="610">
        <f t="shared" si="50"/>
        <v>0</v>
      </c>
    </row>
    <row r="293" spans="2:20">
      <c r="B293" s="517"/>
      <c r="C293" s="622">
        <f t="shared" si="51"/>
        <v>300884</v>
      </c>
      <c r="D293" s="409" t="str">
        <f>IF(STEP!D293&lt;&gt;"",STEP!D293,"")</f>
        <v>八百板　悠平</v>
      </c>
      <c r="E293" s="410">
        <f>IF(STEP!E293&lt;&gt;"",STEP!E293,"")</f>
        <v>45415</v>
      </c>
      <c r="F293" s="409" t="str">
        <f>IF(STEP!F293&lt;&gt;"",STEP!F293,"")</f>
        <v>金</v>
      </c>
      <c r="G293" s="508" t="e">
        <f>IF(STEP!C293&lt;&gt;"",STEP!AD293,"")</f>
        <v>#N/A</v>
      </c>
      <c r="H293" s="407" t="str">
        <f>IF(AND(STEP!$G293="",$J$8&lt;&gt;"ON"),"",IF(月報!AX293&lt;&gt;"",月報!AX293,IF(STEP!G293&lt;&gt;"",STEP!G293,"")))</f>
        <v/>
      </c>
      <c r="I293" s="408" t="str">
        <f>IF(AND(STEP!$G293="",$J$8&lt;&gt;"ON"),"",IF(月報!AZ293&lt;&gt;"",月報!AZ293,IF(STEP!H293&lt;&gt;"",STEP!H293,"")))</f>
        <v/>
      </c>
      <c r="J293" s="603">
        <f>IF(月報!BA293&lt;&gt;"",月報!BA293,0)*24</f>
        <v>0</v>
      </c>
      <c r="K293" s="603" t="str">
        <f>IF(STEP!X293&lt;&gt;"",STEP!X293,"")</f>
        <v/>
      </c>
      <c r="L293" s="603" t="str">
        <f>IF(STEP!Y293&lt;&gt;"",STEP!Y293,"")</f>
        <v/>
      </c>
      <c r="M293" s="603">
        <f>IF(STEP!Z293&lt;&gt;"",STEP!Z293,0)*24</f>
        <v>0</v>
      </c>
      <c r="N293" s="603" t="str">
        <f>IF(STEP!R293&lt;&gt;"",STEP!R293,"")</f>
        <v/>
      </c>
      <c r="O293" s="603" t="str">
        <f>IF(STEP!S293&lt;&gt;"",STEP!S293,"")</f>
        <v/>
      </c>
      <c r="P293" s="603">
        <f t="shared" si="48"/>
        <v>0</v>
      </c>
      <c r="Q293" s="603"/>
      <c r="R293" s="603" t="e">
        <f t="shared" si="52"/>
        <v>#N/A</v>
      </c>
      <c r="S293" s="605">
        <f t="shared" si="49"/>
        <v>0</v>
      </c>
      <c r="T293" s="610">
        <f t="shared" si="50"/>
        <v>0</v>
      </c>
    </row>
    <row r="294" spans="2:20">
      <c r="B294" s="517"/>
      <c r="C294" s="623">
        <f t="shared" si="51"/>
        <v>300884</v>
      </c>
      <c r="D294" s="411" t="str">
        <f>IF(STEP!D294&lt;&gt;"",STEP!D294,"")</f>
        <v>八百板　悠平</v>
      </c>
      <c r="E294" s="412">
        <f>IF(STEP!E294&lt;&gt;"",STEP!E294,"")</f>
        <v>45416</v>
      </c>
      <c r="F294" s="411" t="str">
        <f>IF(STEP!F294&lt;&gt;"",STEP!F294,"")</f>
        <v>土</v>
      </c>
      <c r="G294" s="413" t="e">
        <f>IF(STEP!C294&lt;&gt;"",STEP!AD294,"")</f>
        <v>#N/A</v>
      </c>
      <c r="H294" s="413" t="str">
        <f>IF(AND(STEP!$G294="",$J$8&lt;&gt;"ON"),"",IF(月報!AX294&lt;&gt;"",月報!AX294,IF(STEP!G294&lt;&gt;"",STEP!G294,"")))</f>
        <v/>
      </c>
      <c r="I294" s="414" t="str">
        <f>IF(AND(STEP!$G294="",$J$8&lt;&gt;"ON"),"",IF(月報!AZ294&lt;&gt;"",月報!AZ294,IF(STEP!H294&lt;&gt;"",STEP!H294,"")))</f>
        <v/>
      </c>
      <c r="J294" s="604">
        <f>IF(月報!BA294&lt;&gt;"",月報!BA294,0)*24</f>
        <v>0</v>
      </c>
      <c r="K294" s="604" t="str">
        <f>IF(STEP!X294&lt;&gt;"",STEP!X294,"")</f>
        <v/>
      </c>
      <c r="L294" s="604" t="str">
        <f>IF(STEP!Y294&lt;&gt;"",STEP!Y294,"")</f>
        <v/>
      </c>
      <c r="M294" s="604">
        <f>IF(STEP!Z294&lt;&gt;"",STEP!Z294,0)*24</f>
        <v>0</v>
      </c>
      <c r="N294" s="604" t="str">
        <f>IF(STEP!R294&lt;&gt;"",STEP!R294,"")</f>
        <v/>
      </c>
      <c r="O294" s="604" t="str">
        <f>IF(STEP!S294&lt;&gt;"",STEP!S294,"")</f>
        <v/>
      </c>
      <c r="P294" s="604">
        <f t="shared" si="48"/>
        <v>0</v>
      </c>
      <c r="Q294" s="604"/>
      <c r="R294" s="604" t="e">
        <f t="shared" si="52"/>
        <v>#N/A</v>
      </c>
      <c r="S294" s="607">
        <f t="shared" si="49"/>
        <v>0</v>
      </c>
      <c r="T294" s="611">
        <f t="shared" si="50"/>
        <v>0</v>
      </c>
    </row>
    <row r="295" spans="2:20">
      <c r="B295" s="517"/>
      <c r="C295" s="624">
        <f t="shared" si="51"/>
        <v>300884</v>
      </c>
      <c r="D295" s="405" t="str">
        <f>IF(STEP!D295&lt;&gt;"",STEP!D295,"")</f>
        <v>八百板　悠平</v>
      </c>
      <c r="E295" s="406">
        <f>IF(STEP!E295&lt;&gt;"",STEP!E295,"")</f>
        <v>45417</v>
      </c>
      <c r="F295" s="405" t="str">
        <f>IF(STEP!F295&lt;&gt;"",STEP!F295,"")</f>
        <v>日</v>
      </c>
      <c r="G295" s="407" t="e">
        <f>IF(STEP!C295&lt;&gt;"",STEP!AD295,"")</f>
        <v>#N/A</v>
      </c>
      <c r="H295" s="407" t="str">
        <f>IF(AND(STEP!$G295="",$J$8&lt;&gt;"ON"),"",IF(月報!AX295&lt;&gt;"",月報!AX295,IF(STEP!G295&lt;&gt;"",STEP!G295,"")))</f>
        <v/>
      </c>
      <c r="I295" s="408" t="str">
        <f>IF(AND(STEP!$G295="",$J$8&lt;&gt;"ON"),"",IF(月報!AZ295&lt;&gt;"",月報!AZ295,IF(STEP!H295&lt;&gt;"",STEP!H295,"")))</f>
        <v/>
      </c>
      <c r="J295" s="603">
        <f>IF(月報!BA295&lt;&gt;"",月報!BA295,0)*24</f>
        <v>0</v>
      </c>
      <c r="K295" s="603" t="str">
        <f>IF(STEP!X295&lt;&gt;"",STEP!X295,"")</f>
        <v/>
      </c>
      <c r="L295" s="603" t="str">
        <f>IF(STEP!Y295&lt;&gt;"",STEP!Y295,"")</f>
        <v/>
      </c>
      <c r="M295" s="603">
        <f>IF(STEP!Z295&lt;&gt;"",STEP!Z295,0)*24</f>
        <v>0</v>
      </c>
      <c r="N295" s="603" t="str">
        <f>IF(STEP!R295&lt;&gt;"",STEP!R295,"")</f>
        <v/>
      </c>
      <c r="O295" s="603" t="str">
        <f>IF(STEP!S295&lt;&gt;"",STEP!S295,"")</f>
        <v/>
      </c>
      <c r="P295" s="603">
        <f t="shared" si="48"/>
        <v>0</v>
      </c>
      <c r="Q295" s="603">
        <f>SUM(P295:P301)</f>
        <v>32</v>
      </c>
      <c r="R295" s="603" t="e">
        <f t="shared" si="52"/>
        <v>#N/A</v>
      </c>
      <c r="S295" s="606">
        <f t="shared" si="49"/>
        <v>0</v>
      </c>
      <c r="T295" s="610">
        <f t="shared" si="50"/>
        <v>0</v>
      </c>
    </row>
    <row r="296" spans="2:20">
      <c r="B296" s="517"/>
      <c r="C296" s="622">
        <f t="shared" si="51"/>
        <v>300884</v>
      </c>
      <c r="D296" s="409" t="str">
        <f>IF(STEP!D296&lt;&gt;"",STEP!D296,"")</f>
        <v>八百板　悠平</v>
      </c>
      <c r="E296" s="410">
        <f>IF(STEP!E296&lt;&gt;"",STEP!E296,"")</f>
        <v>45418</v>
      </c>
      <c r="F296" s="409" t="str">
        <f>IF(STEP!F296&lt;&gt;"",STEP!F296,"")</f>
        <v>月</v>
      </c>
      <c r="G296" s="508" t="e">
        <f>IF(STEP!C296&lt;&gt;"",STEP!AD296,"")</f>
        <v>#N/A</v>
      </c>
      <c r="H296" s="407" t="str">
        <f>IF(AND(STEP!$G296="",$J$8&lt;&gt;"ON"),"",IF(月報!AX296&lt;&gt;"",月報!AX296,IF(STEP!G296&lt;&gt;"",STEP!G296,"")))</f>
        <v/>
      </c>
      <c r="I296" s="408" t="str">
        <f>IF(AND(STEP!$G296="",$J$8&lt;&gt;"ON"),"",IF(月報!AZ296&lt;&gt;"",月報!AZ296,IF(STEP!H296&lt;&gt;"",STEP!H296,"")))</f>
        <v/>
      </c>
      <c r="J296" s="603">
        <f>IF(月報!BA296&lt;&gt;"",月報!BA296,0)*24</f>
        <v>0</v>
      </c>
      <c r="K296" s="603" t="str">
        <f>IF(STEP!X296&lt;&gt;"",STEP!X296,"")</f>
        <v/>
      </c>
      <c r="L296" s="603" t="str">
        <f>IF(STEP!Y296&lt;&gt;"",STEP!Y296,"")</f>
        <v/>
      </c>
      <c r="M296" s="603">
        <f>IF(STEP!Z296&lt;&gt;"",STEP!Z296,0)*24</f>
        <v>0</v>
      </c>
      <c r="N296" s="603" t="str">
        <f>IF(STEP!R296&lt;&gt;"",STEP!R296,"")</f>
        <v/>
      </c>
      <c r="O296" s="603" t="str">
        <f>IF(STEP!S296&lt;&gt;"",STEP!S296,"")</f>
        <v/>
      </c>
      <c r="P296" s="603">
        <f t="shared" si="48"/>
        <v>0</v>
      </c>
      <c r="Q296" s="603"/>
      <c r="R296" s="603" t="e">
        <f t="shared" si="52"/>
        <v>#N/A</v>
      </c>
      <c r="S296" s="605">
        <f t="shared" si="49"/>
        <v>0</v>
      </c>
      <c r="T296" s="610">
        <f t="shared" si="50"/>
        <v>0</v>
      </c>
    </row>
    <row r="297" spans="2:20">
      <c r="B297" s="517"/>
      <c r="C297" s="622">
        <f t="shared" si="51"/>
        <v>300884</v>
      </c>
      <c r="D297" s="409" t="str">
        <f>IF(STEP!D297&lt;&gt;"",STEP!D297,"")</f>
        <v>八百板　悠平</v>
      </c>
      <c r="E297" s="410">
        <f>IF(STEP!E297&lt;&gt;"",STEP!E297,"")</f>
        <v>45419</v>
      </c>
      <c r="F297" s="409" t="str">
        <f>IF(STEP!F297&lt;&gt;"",STEP!F297,"")</f>
        <v>火</v>
      </c>
      <c r="G297" s="508" t="e">
        <f>IF(STEP!C297&lt;&gt;"",STEP!AD297,"")</f>
        <v>#N/A</v>
      </c>
      <c r="H297" s="407">
        <f>IF(AND(STEP!$G297="",$J$8&lt;&gt;"ON"),"",IF(月報!AX297&lt;&gt;"",月報!AX297,IF(STEP!G297&lt;&gt;"",STEP!G297,"")))</f>
        <v>0.36458333333333331</v>
      </c>
      <c r="I297" s="408">
        <f>IF(AND(STEP!$G297="",$J$8&lt;&gt;"ON"),"",IF(月報!AZ297&lt;&gt;"",月報!AZ297,IF(STEP!H297&lt;&gt;"",STEP!H297,"")))</f>
        <v>0.73611111111111105</v>
      </c>
      <c r="J297" s="603">
        <f>IF(月報!BA297&lt;&gt;"",月報!BA297,0)*24</f>
        <v>8</v>
      </c>
      <c r="K297" s="603">
        <f>IF(STEP!X297&lt;&gt;"",STEP!X297,"")</f>
        <v>0.33333333333333331</v>
      </c>
      <c r="L297" s="603" t="str">
        <f>IF(STEP!Y297&lt;&gt;"",STEP!Y297,"")</f>
        <v/>
      </c>
      <c r="M297" s="603">
        <f>IF(STEP!Z297&lt;&gt;"",STEP!Z297,0)*24</f>
        <v>0</v>
      </c>
      <c r="N297" s="603" t="str">
        <f>IF(STEP!R297&lt;&gt;"",STEP!R297,"")</f>
        <v/>
      </c>
      <c r="O297" s="603" t="str">
        <f>IF(STEP!S297&lt;&gt;"",STEP!S297,"")</f>
        <v>自社作業</v>
      </c>
      <c r="P297" s="603">
        <f t="shared" si="48"/>
        <v>8</v>
      </c>
      <c r="Q297" s="603"/>
      <c r="R297" s="603" t="e">
        <f t="shared" si="52"/>
        <v>#N/A</v>
      </c>
      <c r="S297" s="605">
        <f t="shared" si="49"/>
        <v>8</v>
      </c>
      <c r="T297" s="610">
        <f t="shared" si="50"/>
        <v>0</v>
      </c>
    </row>
    <row r="298" spans="2:20">
      <c r="B298" s="517"/>
      <c r="C298" s="622">
        <f t="shared" si="51"/>
        <v>300884</v>
      </c>
      <c r="D298" s="409" t="str">
        <f>IF(STEP!D298&lt;&gt;"",STEP!D298,"")</f>
        <v>八百板　悠平</v>
      </c>
      <c r="E298" s="410">
        <f>IF(STEP!E298&lt;&gt;"",STEP!E298,"")</f>
        <v>45420</v>
      </c>
      <c r="F298" s="409" t="str">
        <f>IF(STEP!F298&lt;&gt;"",STEP!F298,"")</f>
        <v>水</v>
      </c>
      <c r="G298" s="508" t="e">
        <f>IF(STEP!C298&lt;&gt;"",STEP!AD298,"")</f>
        <v>#N/A</v>
      </c>
      <c r="H298" s="407">
        <f>IF(AND(STEP!$G298="",$J$8&lt;&gt;"ON"),"",IF(月報!AX298&lt;&gt;"",月報!AX298,IF(STEP!G298&lt;&gt;"",STEP!G298,"")))</f>
        <v>0.36458333333333331</v>
      </c>
      <c r="I298" s="408">
        <f>IF(AND(STEP!$G298="",$J$8&lt;&gt;"ON"),"",IF(月報!AZ298&lt;&gt;"",月報!AZ298,IF(STEP!H298&lt;&gt;"",STEP!H298,"")))</f>
        <v>0.73611111111111105</v>
      </c>
      <c r="J298" s="603">
        <f>IF(月報!BA298&lt;&gt;"",月報!BA298,0)*24</f>
        <v>8</v>
      </c>
      <c r="K298" s="603">
        <f>IF(STEP!X298&lt;&gt;"",STEP!X298,"")</f>
        <v>0.33333333333333331</v>
      </c>
      <c r="L298" s="603" t="str">
        <f>IF(STEP!Y298&lt;&gt;"",STEP!Y298,"")</f>
        <v/>
      </c>
      <c r="M298" s="603">
        <f>IF(STEP!Z298&lt;&gt;"",STEP!Z298,0)*24</f>
        <v>0</v>
      </c>
      <c r="N298" s="603" t="str">
        <f>IF(STEP!R298&lt;&gt;"",STEP!R298,"")</f>
        <v/>
      </c>
      <c r="O298" s="603" t="str">
        <f>IF(STEP!S298&lt;&gt;"",STEP!S298,"")</f>
        <v>自社作業</v>
      </c>
      <c r="P298" s="603">
        <f t="shared" si="48"/>
        <v>8</v>
      </c>
      <c r="Q298" s="603"/>
      <c r="R298" s="603" t="e">
        <f t="shared" si="52"/>
        <v>#N/A</v>
      </c>
      <c r="S298" s="605">
        <f t="shared" si="49"/>
        <v>8</v>
      </c>
      <c r="T298" s="610">
        <f t="shared" si="50"/>
        <v>0</v>
      </c>
    </row>
    <row r="299" spans="2:20">
      <c r="B299" s="517"/>
      <c r="C299" s="622">
        <f t="shared" si="51"/>
        <v>300884</v>
      </c>
      <c r="D299" s="409" t="str">
        <f>IF(STEP!D299&lt;&gt;"",STEP!D299,"")</f>
        <v>八百板　悠平</v>
      </c>
      <c r="E299" s="410">
        <f>IF(STEP!E299&lt;&gt;"",STEP!E299,"")</f>
        <v>45421</v>
      </c>
      <c r="F299" s="409" t="str">
        <f>IF(STEP!F299&lt;&gt;"",STEP!F299,"")</f>
        <v>木</v>
      </c>
      <c r="G299" s="508" t="e">
        <f>IF(STEP!C299&lt;&gt;"",STEP!AD299,"")</f>
        <v>#N/A</v>
      </c>
      <c r="H299" s="407">
        <f>IF(AND(STEP!$G299="",$J$8&lt;&gt;"ON"),"",IF(月報!AX299&lt;&gt;"",月報!AX299,IF(STEP!G299&lt;&gt;"",STEP!G299,"")))</f>
        <v>0.36458333333333331</v>
      </c>
      <c r="I299" s="408">
        <f>IF(AND(STEP!$G299="",$J$8&lt;&gt;"ON"),"",IF(月報!AZ299&lt;&gt;"",月報!AZ299,IF(STEP!H299&lt;&gt;"",STEP!H299,"")))</f>
        <v>0.73611111111111105</v>
      </c>
      <c r="J299" s="603">
        <f>IF(月報!BA299&lt;&gt;"",月報!BA299,0)*24</f>
        <v>8</v>
      </c>
      <c r="K299" s="603">
        <f>IF(STEP!X299&lt;&gt;"",STEP!X299,"")</f>
        <v>0.33333333333333331</v>
      </c>
      <c r="L299" s="603" t="str">
        <f>IF(STEP!Y299&lt;&gt;"",STEP!Y299,"")</f>
        <v/>
      </c>
      <c r="M299" s="603">
        <f>IF(STEP!Z299&lt;&gt;"",STEP!Z299,0)*24</f>
        <v>0</v>
      </c>
      <c r="N299" s="603" t="str">
        <f>IF(STEP!R299&lt;&gt;"",STEP!R299,"")</f>
        <v/>
      </c>
      <c r="O299" s="603" t="str">
        <f>IF(STEP!S299&lt;&gt;"",STEP!S299,"")</f>
        <v>自社作業</v>
      </c>
      <c r="P299" s="603">
        <f t="shared" si="48"/>
        <v>8</v>
      </c>
      <c r="Q299" s="603"/>
      <c r="R299" s="603" t="e">
        <f t="shared" si="52"/>
        <v>#N/A</v>
      </c>
      <c r="S299" s="605">
        <f t="shared" si="49"/>
        <v>8</v>
      </c>
      <c r="T299" s="610">
        <f t="shared" si="50"/>
        <v>0</v>
      </c>
    </row>
    <row r="300" spans="2:20">
      <c r="B300" s="517"/>
      <c r="C300" s="622">
        <f t="shared" si="51"/>
        <v>300884</v>
      </c>
      <c r="D300" s="409" t="str">
        <f>IF(STEP!D300&lt;&gt;"",STEP!D300,"")</f>
        <v>八百板　悠平</v>
      </c>
      <c r="E300" s="410">
        <f>IF(STEP!E300&lt;&gt;"",STEP!E300,"")</f>
        <v>45422</v>
      </c>
      <c r="F300" s="409" t="str">
        <f>IF(STEP!F300&lt;&gt;"",STEP!F300,"")</f>
        <v>金</v>
      </c>
      <c r="G300" s="508" t="e">
        <f>IF(STEP!C300&lt;&gt;"",STEP!AD300,"")</f>
        <v>#N/A</v>
      </c>
      <c r="H300" s="407">
        <f>IF(AND(STEP!$G300="",$J$8&lt;&gt;"ON"),"",IF(月報!AX300&lt;&gt;"",月報!AX300,IF(STEP!G300&lt;&gt;"",STEP!G300,"")))</f>
        <v>0.36458333333333331</v>
      </c>
      <c r="I300" s="408">
        <f>IF(AND(STEP!$G300="",$J$8&lt;&gt;"ON"),"",IF(月報!AZ300&lt;&gt;"",月報!AZ300,IF(STEP!H300&lt;&gt;"",STEP!H300,"")))</f>
        <v>0.73263888888888884</v>
      </c>
      <c r="J300" s="603">
        <f>IF(月報!BA300&lt;&gt;"",月報!BA300,0)*24</f>
        <v>8</v>
      </c>
      <c r="K300" s="603">
        <f>IF(STEP!X300&lt;&gt;"",STEP!X300,"")</f>
        <v>0.33333333333333331</v>
      </c>
      <c r="L300" s="603" t="str">
        <f>IF(STEP!Y300&lt;&gt;"",STEP!Y300,"")</f>
        <v/>
      </c>
      <c r="M300" s="603">
        <f>IF(STEP!Z300&lt;&gt;"",STEP!Z300,0)*24</f>
        <v>0</v>
      </c>
      <c r="N300" s="603" t="str">
        <f>IF(STEP!R300&lt;&gt;"",STEP!R300,"")</f>
        <v/>
      </c>
      <c r="O300" s="603" t="str">
        <f>IF(STEP!S300&lt;&gt;"",STEP!S300,"")</f>
        <v>自社作業</v>
      </c>
      <c r="P300" s="603">
        <f t="shared" si="48"/>
        <v>8</v>
      </c>
      <c r="Q300" s="603"/>
      <c r="R300" s="603" t="e">
        <f t="shared" si="52"/>
        <v>#N/A</v>
      </c>
      <c r="S300" s="605">
        <f t="shared" si="49"/>
        <v>8</v>
      </c>
      <c r="T300" s="610">
        <f t="shared" si="50"/>
        <v>0</v>
      </c>
    </row>
    <row r="301" spans="2:20">
      <c r="B301" s="517"/>
      <c r="C301" s="623">
        <f t="shared" si="51"/>
        <v>300884</v>
      </c>
      <c r="D301" s="411" t="str">
        <f>IF(STEP!D301&lt;&gt;"",STEP!D301,"")</f>
        <v>八百板　悠平</v>
      </c>
      <c r="E301" s="412">
        <f>IF(STEP!E301&lt;&gt;"",STEP!E301,"")</f>
        <v>45423</v>
      </c>
      <c r="F301" s="411" t="str">
        <f>IF(STEP!F301&lt;&gt;"",STEP!F301,"")</f>
        <v>土</v>
      </c>
      <c r="G301" s="413" t="e">
        <f>IF(STEP!C301&lt;&gt;"",STEP!AD301,"")</f>
        <v>#N/A</v>
      </c>
      <c r="H301" s="413" t="str">
        <f>IF(AND(STEP!$G301="",$J$8&lt;&gt;"ON"),"",IF(月報!AX301&lt;&gt;"",月報!AX301,IF(STEP!G301&lt;&gt;"",STEP!G301,"")))</f>
        <v/>
      </c>
      <c r="I301" s="414" t="str">
        <f>IF(AND(STEP!$G301="",$J$8&lt;&gt;"ON"),"",IF(月報!AZ301&lt;&gt;"",月報!AZ301,IF(STEP!H301&lt;&gt;"",STEP!H301,"")))</f>
        <v/>
      </c>
      <c r="J301" s="604">
        <f>IF(月報!BA301&lt;&gt;"",月報!BA301,0)*24</f>
        <v>0</v>
      </c>
      <c r="K301" s="604" t="str">
        <f>IF(STEP!X301&lt;&gt;"",STEP!X301,"")</f>
        <v/>
      </c>
      <c r="L301" s="604" t="str">
        <f>IF(STEP!Y301&lt;&gt;"",STEP!Y301,"")</f>
        <v/>
      </c>
      <c r="M301" s="604">
        <f>IF(STEP!Z301&lt;&gt;"",STEP!Z301,0)*24</f>
        <v>0</v>
      </c>
      <c r="N301" s="604" t="str">
        <f>IF(STEP!R301&lt;&gt;"",STEP!R301,"")</f>
        <v/>
      </c>
      <c r="O301" s="604" t="str">
        <f>IF(STEP!S301&lt;&gt;"",STEP!S301,"")</f>
        <v/>
      </c>
      <c r="P301" s="604">
        <f t="shared" si="48"/>
        <v>0</v>
      </c>
      <c r="Q301" s="604"/>
      <c r="R301" s="604" t="e">
        <f t="shared" si="52"/>
        <v>#N/A</v>
      </c>
      <c r="S301" s="607">
        <f t="shared" si="49"/>
        <v>0</v>
      </c>
      <c r="T301" s="611">
        <f t="shared" si="50"/>
        <v>0</v>
      </c>
    </row>
    <row r="302" spans="2:20">
      <c r="B302" s="517"/>
      <c r="C302" s="624">
        <f t="shared" si="51"/>
        <v>300884</v>
      </c>
      <c r="D302" s="405" t="str">
        <f>IF(STEP!D302&lt;&gt;"",STEP!D302,"")</f>
        <v>八百板　悠平</v>
      </c>
      <c r="E302" s="406">
        <f>IF(STEP!E302&lt;&gt;"",STEP!E302,"")</f>
        <v>45424</v>
      </c>
      <c r="F302" s="405" t="str">
        <f>IF(STEP!F302&lt;&gt;"",STEP!F302,"")</f>
        <v>日</v>
      </c>
      <c r="G302" s="407" t="e">
        <f>IF(STEP!C302&lt;&gt;"",STEP!AD302,"")</f>
        <v>#N/A</v>
      </c>
      <c r="H302" s="407" t="str">
        <f>IF(AND(STEP!$G302="",$J$8&lt;&gt;"ON"),"",IF(月報!AX302&lt;&gt;"",月報!AX302,IF(STEP!G302&lt;&gt;"",STEP!G302,"")))</f>
        <v/>
      </c>
      <c r="I302" s="408" t="str">
        <f>IF(AND(STEP!$G302="",$J$8&lt;&gt;"ON"),"",IF(月報!AZ302&lt;&gt;"",月報!AZ302,IF(STEP!H302&lt;&gt;"",STEP!H302,"")))</f>
        <v/>
      </c>
      <c r="J302" s="603">
        <f>IF(月報!BA302&lt;&gt;"",月報!BA302,0)*24</f>
        <v>0</v>
      </c>
      <c r="K302" s="603" t="str">
        <f>IF(STEP!X302&lt;&gt;"",STEP!X302,"")</f>
        <v/>
      </c>
      <c r="L302" s="603" t="str">
        <f>IF(STEP!Y302&lt;&gt;"",STEP!Y302,"")</f>
        <v/>
      </c>
      <c r="M302" s="603">
        <f>IF(STEP!Z302&lt;&gt;"",STEP!Z302,0)*24</f>
        <v>0</v>
      </c>
      <c r="N302" s="603" t="str">
        <f>IF(STEP!R302&lt;&gt;"",STEP!R302,"")</f>
        <v/>
      </c>
      <c r="O302" s="603" t="str">
        <f>IF(STEP!S302&lt;&gt;"",STEP!S302,"")</f>
        <v/>
      </c>
      <c r="P302" s="603">
        <f t="shared" si="48"/>
        <v>0</v>
      </c>
      <c r="Q302" s="603">
        <f>SUM(P302:P308)</f>
        <v>40</v>
      </c>
      <c r="R302" s="603" t="e">
        <f t="shared" si="52"/>
        <v>#N/A</v>
      </c>
      <c r="S302" s="606">
        <f t="shared" si="49"/>
        <v>0</v>
      </c>
      <c r="T302" s="610">
        <f t="shared" si="50"/>
        <v>0</v>
      </c>
    </row>
    <row r="303" spans="2:20">
      <c r="B303" s="517"/>
      <c r="C303" s="622">
        <f t="shared" si="51"/>
        <v>300884</v>
      </c>
      <c r="D303" s="409" t="str">
        <f>IF(STEP!D303&lt;&gt;"",STEP!D303,"")</f>
        <v>八百板　悠平</v>
      </c>
      <c r="E303" s="410">
        <f>IF(STEP!E303&lt;&gt;"",STEP!E303,"")</f>
        <v>45425</v>
      </c>
      <c r="F303" s="409" t="str">
        <f>IF(STEP!F303&lt;&gt;"",STEP!F303,"")</f>
        <v>月</v>
      </c>
      <c r="G303" s="508" t="e">
        <f>IF(STEP!C303&lt;&gt;"",STEP!AD303,"")</f>
        <v>#N/A</v>
      </c>
      <c r="H303" s="407">
        <f>IF(AND(STEP!$G303="",$J$8&lt;&gt;"ON"),"",IF(月報!AX303&lt;&gt;"",月報!AX303,IF(STEP!G303&lt;&gt;"",STEP!G303,"")))</f>
        <v>0.36458333333333331</v>
      </c>
      <c r="I303" s="408">
        <f>IF(AND(STEP!$G303="",$J$8&lt;&gt;"ON"),"",IF(月報!AZ303&lt;&gt;"",月報!AZ303,IF(STEP!H303&lt;&gt;"",STEP!H303,"")))</f>
        <v>0.73958333333333326</v>
      </c>
      <c r="J303" s="603">
        <f>IF(月報!BA303&lt;&gt;"",月報!BA303,0)*24</f>
        <v>8</v>
      </c>
      <c r="K303" s="603">
        <f>IF(STEP!X303&lt;&gt;"",STEP!X303,"")</f>
        <v>0.33333333333333331</v>
      </c>
      <c r="L303" s="603" t="str">
        <f>IF(STEP!Y303&lt;&gt;"",STEP!Y303,"")</f>
        <v/>
      </c>
      <c r="M303" s="603">
        <f>IF(STEP!Z303&lt;&gt;"",STEP!Z303,0)*24</f>
        <v>0</v>
      </c>
      <c r="N303" s="603" t="str">
        <f>IF(STEP!R303&lt;&gt;"",STEP!R303,"")</f>
        <v/>
      </c>
      <c r="O303" s="603" t="str">
        <f>IF(STEP!S303&lt;&gt;"",STEP!S303,"")</f>
        <v>自社作業</v>
      </c>
      <c r="P303" s="603">
        <f t="shared" si="48"/>
        <v>8</v>
      </c>
      <c r="Q303" s="603"/>
      <c r="R303" s="603" t="e">
        <f t="shared" si="52"/>
        <v>#N/A</v>
      </c>
      <c r="S303" s="605">
        <f t="shared" si="49"/>
        <v>8</v>
      </c>
      <c r="T303" s="610">
        <f t="shared" si="50"/>
        <v>0</v>
      </c>
    </row>
    <row r="304" spans="2:20">
      <c r="B304" s="517"/>
      <c r="C304" s="622">
        <f t="shared" si="51"/>
        <v>300884</v>
      </c>
      <c r="D304" s="409" t="str">
        <f>IF(STEP!D304&lt;&gt;"",STEP!D304,"")</f>
        <v>八百板　悠平</v>
      </c>
      <c r="E304" s="410">
        <f>IF(STEP!E304&lt;&gt;"",STEP!E304,"")</f>
        <v>45426</v>
      </c>
      <c r="F304" s="409" t="str">
        <f>IF(STEP!F304&lt;&gt;"",STEP!F304,"")</f>
        <v>火</v>
      </c>
      <c r="G304" s="508" t="e">
        <f>IF(STEP!C304&lt;&gt;"",STEP!AD304,"")</f>
        <v>#N/A</v>
      </c>
      <c r="H304" s="407">
        <f>IF(AND(STEP!$G304="",$J$8&lt;&gt;"ON"),"",IF(月報!AX304&lt;&gt;"",月報!AX304,IF(STEP!G304&lt;&gt;"",STEP!G304,"")))</f>
        <v>0.36458333333333331</v>
      </c>
      <c r="I304" s="408">
        <f>IF(AND(STEP!$G304="",$J$8&lt;&gt;"ON"),"",IF(月報!AZ304&lt;&gt;"",月報!AZ304,IF(STEP!H304&lt;&gt;"",STEP!H304,"")))</f>
        <v>0.72916666666666663</v>
      </c>
      <c r="J304" s="603">
        <f>IF(月報!BA304&lt;&gt;"",月報!BA304,0)*24</f>
        <v>8</v>
      </c>
      <c r="K304" s="603">
        <f>IF(STEP!X304&lt;&gt;"",STEP!X304,"")</f>
        <v>0.33333333333333331</v>
      </c>
      <c r="L304" s="603" t="str">
        <f>IF(STEP!Y304&lt;&gt;"",STEP!Y304,"")</f>
        <v/>
      </c>
      <c r="M304" s="603">
        <f>IF(STEP!Z304&lt;&gt;"",STEP!Z304,0)*24</f>
        <v>0</v>
      </c>
      <c r="N304" s="603" t="str">
        <f>IF(STEP!R304&lt;&gt;"",STEP!R304,"")</f>
        <v/>
      </c>
      <c r="O304" s="603" t="str">
        <f>IF(STEP!S304&lt;&gt;"",STEP!S304,"")</f>
        <v>自社作業</v>
      </c>
      <c r="P304" s="603">
        <f t="shared" si="48"/>
        <v>8</v>
      </c>
      <c r="Q304" s="603"/>
      <c r="R304" s="603" t="e">
        <f t="shared" si="52"/>
        <v>#N/A</v>
      </c>
      <c r="S304" s="605">
        <f t="shared" si="49"/>
        <v>8</v>
      </c>
      <c r="T304" s="610">
        <f t="shared" si="50"/>
        <v>0</v>
      </c>
    </row>
    <row r="305" spans="2:20">
      <c r="B305" s="517"/>
      <c r="C305" s="622">
        <f t="shared" si="51"/>
        <v>300884</v>
      </c>
      <c r="D305" s="409" t="str">
        <f>IF(STEP!D305&lt;&gt;"",STEP!D305,"")</f>
        <v>八百板　悠平</v>
      </c>
      <c r="E305" s="410">
        <f>IF(STEP!E305&lt;&gt;"",STEP!E305,"")</f>
        <v>45427</v>
      </c>
      <c r="F305" s="409" t="str">
        <f>IF(STEP!F305&lt;&gt;"",STEP!F305,"")</f>
        <v>水</v>
      </c>
      <c r="G305" s="508" t="e">
        <f>IF(STEP!C305&lt;&gt;"",STEP!AD305,"")</f>
        <v>#N/A</v>
      </c>
      <c r="H305" s="407">
        <f>IF(AND(STEP!$G305="",$J$8&lt;&gt;"ON"),"",IF(月報!AX305&lt;&gt;"",月報!AX305,IF(STEP!G305&lt;&gt;"",STEP!G305,"")))</f>
        <v>0.36458333333333331</v>
      </c>
      <c r="I305" s="408">
        <f>IF(AND(STEP!$G305="",$J$8&lt;&gt;"ON"),"",IF(月報!AZ305&lt;&gt;"",月報!AZ305,IF(STEP!H305&lt;&gt;"",STEP!H305,"")))</f>
        <v>0.72916666666666663</v>
      </c>
      <c r="J305" s="603">
        <f>IF(月報!BA305&lt;&gt;"",月報!BA305,0)*24</f>
        <v>8</v>
      </c>
      <c r="K305" s="603">
        <f>IF(STEP!X305&lt;&gt;"",STEP!X305,"")</f>
        <v>0.33333333333333331</v>
      </c>
      <c r="L305" s="603" t="str">
        <f>IF(STEP!Y305&lt;&gt;"",STEP!Y305,"")</f>
        <v/>
      </c>
      <c r="M305" s="603">
        <f>IF(STEP!Z305&lt;&gt;"",STEP!Z305,0)*24</f>
        <v>0</v>
      </c>
      <c r="N305" s="603" t="str">
        <f>IF(STEP!R305&lt;&gt;"",STEP!R305,"")</f>
        <v/>
      </c>
      <c r="O305" s="603" t="str">
        <f>IF(STEP!S305&lt;&gt;"",STEP!S305,"")</f>
        <v>自社作業</v>
      </c>
      <c r="P305" s="603">
        <f t="shared" si="48"/>
        <v>8</v>
      </c>
      <c r="Q305" s="603"/>
      <c r="R305" s="603" t="e">
        <f t="shared" si="52"/>
        <v>#N/A</v>
      </c>
      <c r="S305" s="605">
        <f t="shared" si="49"/>
        <v>8</v>
      </c>
      <c r="T305" s="610">
        <f t="shared" si="50"/>
        <v>0</v>
      </c>
    </row>
    <row r="306" spans="2:20">
      <c r="B306" s="517"/>
      <c r="C306" s="622">
        <f t="shared" si="51"/>
        <v>300884</v>
      </c>
      <c r="D306" s="409" t="str">
        <f>IF(STEP!D306&lt;&gt;"",STEP!D306,"")</f>
        <v>八百板　悠平</v>
      </c>
      <c r="E306" s="410">
        <f>IF(STEP!E306&lt;&gt;"",STEP!E306,"")</f>
        <v>45428</v>
      </c>
      <c r="F306" s="409" t="str">
        <f>IF(STEP!F306&lt;&gt;"",STEP!F306,"")</f>
        <v>木</v>
      </c>
      <c r="G306" s="508" t="e">
        <f>IF(STEP!C306&lt;&gt;"",STEP!AD306,"")</f>
        <v>#N/A</v>
      </c>
      <c r="H306" s="407">
        <f>IF(AND(STEP!$G306="",$J$8&lt;&gt;"ON"),"",IF(月報!AX306&lt;&gt;"",月報!AX306,IF(STEP!G306&lt;&gt;"",STEP!G306,"")))</f>
        <v>0.36458333333333331</v>
      </c>
      <c r="I306" s="408">
        <f>IF(AND(STEP!$G306="",$J$8&lt;&gt;"ON"),"",IF(月報!AZ306&lt;&gt;"",月報!AZ306,IF(STEP!H306&lt;&gt;"",STEP!H306,"")))</f>
        <v>0.72916666666666663</v>
      </c>
      <c r="J306" s="603">
        <f>IF(月報!BA306&lt;&gt;"",月報!BA306,0)*24</f>
        <v>8</v>
      </c>
      <c r="K306" s="603">
        <f>IF(STEP!X306&lt;&gt;"",STEP!X306,"")</f>
        <v>0.33333333333333331</v>
      </c>
      <c r="L306" s="603" t="str">
        <f>IF(STEP!Y306&lt;&gt;"",STEP!Y306,"")</f>
        <v/>
      </c>
      <c r="M306" s="603">
        <f>IF(STEP!Z306&lt;&gt;"",STEP!Z306,0)*24</f>
        <v>0</v>
      </c>
      <c r="N306" s="603" t="str">
        <f>IF(STEP!R306&lt;&gt;"",STEP!R306,"")</f>
        <v/>
      </c>
      <c r="O306" s="603" t="str">
        <f>IF(STEP!S306&lt;&gt;"",STEP!S306,"")</f>
        <v>自社作業</v>
      </c>
      <c r="P306" s="603">
        <f t="shared" si="48"/>
        <v>8</v>
      </c>
      <c r="Q306" s="603"/>
      <c r="R306" s="603" t="e">
        <f t="shared" si="52"/>
        <v>#N/A</v>
      </c>
      <c r="S306" s="605">
        <f t="shared" si="49"/>
        <v>8</v>
      </c>
      <c r="T306" s="610">
        <f t="shared" si="50"/>
        <v>0</v>
      </c>
    </row>
    <row r="307" spans="2:20">
      <c r="B307" s="517"/>
      <c r="C307" s="622">
        <f t="shared" si="51"/>
        <v>300884</v>
      </c>
      <c r="D307" s="409" t="str">
        <f>IF(STEP!D307&lt;&gt;"",STEP!D307,"")</f>
        <v>八百板　悠平</v>
      </c>
      <c r="E307" s="410">
        <f>IF(STEP!E307&lt;&gt;"",STEP!E307,"")</f>
        <v>45429</v>
      </c>
      <c r="F307" s="409" t="str">
        <f>IF(STEP!F307&lt;&gt;"",STEP!F307,"")</f>
        <v>金</v>
      </c>
      <c r="G307" s="508" t="e">
        <f>IF(STEP!C307&lt;&gt;"",STEP!AD307,"")</f>
        <v>#N/A</v>
      </c>
      <c r="H307" s="407">
        <f>IF(AND(STEP!$G307="",$J$8&lt;&gt;"ON"),"",IF(月報!AX307&lt;&gt;"",月報!AX307,IF(STEP!G307&lt;&gt;"",STEP!G307,"")))</f>
        <v>0.36458333333333331</v>
      </c>
      <c r="I307" s="408">
        <f>IF(AND(STEP!$G307="",$J$8&lt;&gt;"ON"),"",IF(月報!AZ307&lt;&gt;"",月報!AZ307,IF(STEP!H307&lt;&gt;"",STEP!H307,"")))</f>
        <v>0.72916666666666663</v>
      </c>
      <c r="J307" s="603">
        <f>IF(月報!BA307&lt;&gt;"",月報!BA307,0)*24</f>
        <v>8</v>
      </c>
      <c r="K307" s="603">
        <f>IF(STEP!X307&lt;&gt;"",STEP!X307,"")</f>
        <v>0.33333333333333331</v>
      </c>
      <c r="L307" s="603" t="str">
        <f>IF(STEP!Y307&lt;&gt;"",STEP!Y307,"")</f>
        <v/>
      </c>
      <c r="M307" s="603">
        <f>IF(STEP!Z307&lt;&gt;"",STEP!Z307,0)*24</f>
        <v>0</v>
      </c>
      <c r="N307" s="603" t="str">
        <f>IF(STEP!R307&lt;&gt;"",STEP!R307,"")</f>
        <v/>
      </c>
      <c r="O307" s="603" t="str">
        <f>IF(STEP!S307&lt;&gt;"",STEP!S307,"")</f>
        <v>自社作業</v>
      </c>
      <c r="P307" s="603">
        <f t="shared" si="48"/>
        <v>8</v>
      </c>
      <c r="Q307" s="603"/>
      <c r="R307" s="603" t="e">
        <f t="shared" si="52"/>
        <v>#N/A</v>
      </c>
      <c r="S307" s="605">
        <f t="shared" si="49"/>
        <v>8</v>
      </c>
      <c r="T307" s="610">
        <f t="shared" si="50"/>
        <v>0</v>
      </c>
    </row>
    <row r="308" spans="2:20">
      <c r="B308" s="517"/>
      <c r="C308" s="623">
        <f t="shared" si="51"/>
        <v>300884</v>
      </c>
      <c r="D308" s="411" t="str">
        <f>IF(STEP!D308&lt;&gt;"",STEP!D308,"")</f>
        <v>八百板　悠平</v>
      </c>
      <c r="E308" s="412">
        <f>IF(STEP!E308&lt;&gt;"",STEP!E308,"")</f>
        <v>45430</v>
      </c>
      <c r="F308" s="411" t="str">
        <f>IF(STEP!F308&lt;&gt;"",STEP!F308,"")</f>
        <v>土</v>
      </c>
      <c r="G308" s="413" t="e">
        <f>IF(STEP!C308&lt;&gt;"",STEP!AD308,"")</f>
        <v>#N/A</v>
      </c>
      <c r="H308" s="413" t="str">
        <f>IF(AND(STEP!$G308="",$J$8&lt;&gt;"ON"),"",IF(月報!AX308&lt;&gt;"",月報!AX308,IF(STEP!G308&lt;&gt;"",STEP!G308,"")))</f>
        <v/>
      </c>
      <c r="I308" s="414" t="str">
        <f>IF(AND(STEP!$G308="",$J$8&lt;&gt;"ON"),"",IF(月報!AZ308&lt;&gt;"",月報!AZ308,IF(STEP!H308&lt;&gt;"",STEP!H308,"")))</f>
        <v/>
      </c>
      <c r="J308" s="604">
        <f>IF(月報!BA308&lt;&gt;"",月報!BA308,0)*24</f>
        <v>0</v>
      </c>
      <c r="K308" s="604" t="str">
        <f>IF(STEP!X308&lt;&gt;"",STEP!X308,"")</f>
        <v/>
      </c>
      <c r="L308" s="604" t="str">
        <f>IF(STEP!Y308&lt;&gt;"",STEP!Y308,"")</f>
        <v/>
      </c>
      <c r="M308" s="604">
        <f>IF(STEP!Z308&lt;&gt;"",STEP!Z308,0)*24</f>
        <v>0</v>
      </c>
      <c r="N308" s="604" t="str">
        <f>IF(STEP!R308&lt;&gt;"",STEP!R308,"")</f>
        <v/>
      </c>
      <c r="O308" s="604" t="str">
        <f>IF(STEP!S308&lt;&gt;"",STEP!S308,"")</f>
        <v/>
      </c>
      <c r="P308" s="604">
        <f t="shared" si="48"/>
        <v>0</v>
      </c>
      <c r="Q308" s="604"/>
      <c r="R308" s="604" t="e">
        <f t="shared" si="52"/>
        <v>#N/A</v>
      </c>
      <c r="S308" s="607">
        <f t="shared" si="49"/>
        <v>0</v>
      </c>
      <c r="T308" s="611">
        <f t="shared" si="50"/>
        <v>0</v>
      </c>
    </row>
    <row r="309" spans="2:20">
      <c r="B309" s="517"/>
      <c r="C309" s="624">
        <f t="shared" si="51"/>
        <v>300884</v>
      </c>
      <c r="D309" s="405" t="str">
        <f>IF(STEP!D309&lt;&gt;"",STEP!D309,"")</f>
        <v>八百板　悠平</v>
      </c>
      <c r="E309" s="406">
        <f>IF(STEP!E309&lt;&gt;"",STEP!E309,"")</f>
        <v>45431</v>
      </c>
      <c r="F309" s="405" t="str">
        <f>IF(STEP!F309&lt;&gt;"",STEP!F309,"")</f>
        <v>日</v>
      </c>
      <c r="G309" s="407" t="e">
        <f>IF(STEP!C309&lt;&gt;"",STEP!AD309,"")</f>
        <v>#N/A</v>
      </c>
      <c r="H309" s="407" t="str">
        <f>IF(AND(STEP!$G309="",$J$8&lt;&gt;"ON"),"",IF(月報!AX309&lt;&gt;"",月報!AX309,IF(STEP!G309&lt;&gt;"",STEP!G309,"")))</f>
        <v/>
      </c>
      <c r="I309" s="408" t="str">
        <f>IF(AND(STEP!$G309="",$J$8&lt;&gt;"ON"),"",IF(月報!AZ309&lt;&gt;"",月報!AZ309,IF(STEP!H309&lt;&gt;"",STEP!H309,"")))</f>
        <v/>
      </c>
      <c r="J309" s="603">
        <f>IF(月報!BA309&lt;&gt;"",月報!BA309,0)*24</f>
        <v>0</v>
      </c>
      <c r="K309" s="603" t="str">
        <f>IF(STEP!X309&lt;&gt;"",STEP!X309,"")</f>
        <v/>
      </c>
      <c r="L309" s="603" t="str">
        <f>IF(STEP!Y309&lt;&gt;"",STEP!Y309,"")</f>
        <v/>
      </c>
      <c r="M309" s="603">
        <f>IF(STEP!Z309&lt;&gt;"",STEP!Z309,0)*24</f>
        <v>0</v>
      </c>
      <c r="N309" s="603" t="str">
        <f>IF(STEP!R309&lt;&gt;"",STEP!R309,"")</f>
        <v/>
      </c>
      <c r="O309" s="603" t="str">
        <f>IF(STEP!S309&lt;&gt;"",STEP!S309,"")</f>
        <v/>
      </c>
      <c r="P309" s="603">
        <f t="shared" si="48"/>
        <v>0</v>
      </c>
      <c r="Q309" s="603">
        <f>SUM(P309:P315)</f>
        <v>0</v>
      </c>
      <c r="R309" s="603" t="e">
        <f t="shared" si="52"/>
        <v>#N/A</v>
      </c>
      <c r="S309" s="606">
        <f t="shared" si="49"/>
        <v>0</v>
      </c>
      <c r="T309" s="610">
        <f t="shared" si="50"/>
        <v>0</v>
      </c>
    </row>
    <row r="310" spans="2:20">
      <c r="B310" s="517"/>
      <c r="C310" s="622">
        <f t="shared" si="51"/>
        <v>300884</v>
      </c>
      <c r="D310" s="409" t="str">
        <f>IF(STEP!D310&lt;&gt;"",STEP!D310,"")</f>
        <v>八百板　悠平</v>
      </c>
      <c r="E310" s="410">
        <f>IF(STEP!E310&lt;&gt;"",STEP!E310,"")</f>
        <v>45432</v>
      </c>
      <c r="F310" s="409" t="str">
        <f>IF(STEP!F310&lt;&gt;"",STEP!F310,"")</f>
        <v>月</v>
      </c>
      <c r="G310" s="508" t="e">
        <f>IF(STEP!C310&lt;&gt;"",STEP!AD310,"")</f>
        <v>#N/A</v>
      </c>
      <c r="H310" s="407" t="str">
        <f>IF(AND(STEP!$G310="",$J$8&lt;&gt;"ON"),"",IF(月報!AX310&lt;&gt;"",月報!AX310,IF(STEP!G310&lt;&gt;"",STEP!G310,"")))</f>
        <v/>
      </c>
      <c r="I310" s="408" t="str">
        <f>IF(AND(STEP!$G310="",$J$8&lt;&gt;"ON"),"",IF(月報!AZ310&lt;&gt;"",月報!AZ310,IF(STEP!H310&lt;&gt;"",STEP!H310,"")))</f>
        <v/>
      </c>
      <c r="J310" s="603">
        <f>IF(月報!BA310&lt;&gt;"",月報!BA310,0)*24</f>
        <v>0</v>
      </c>
      <c r="K310" s="603" t="str">
        <f>IF(STEP!X310&lt;&gt;"",STEP!X310,"")</f>
        <v/>
      </c>
      <c r="L310" s="603" t="str">
        <f>IF(STEP!Y310&lt;&gt;"",STEP!Y310,"")</f>
        <v/>
      </c>
      <c r="M310" s="603">
        <f>IF(STEP!Z310&lt;&gt;"",STEP!Z310,0)*24</f>
        <v>0</v>
      </c>
      <c r="N310" s="603" t="str">
        <f>IF(STEP!R310&lt;&gt;"",STEP!R310,"")</f>
        <v/>
      </c>
      <c r="O310" s="603" t="str">
        <f>IF(STEP!S310&lt;&gt;"",STEP!S310,"")</f>
        <v/>
      </c>
      <c r="P310" s="603">
        <f t="shared" si="48"/>
        <v>0</v>
      </c>
      <c r="Q310" s="603"/>
      <c r="R310" s="603" t="e">
        <f t="shared" si="52"/>
        <v>#N/A</v>
      </c>
      <c r="S310" s="605">
        <f t="shared" si="49"/>
        <v>0</v>
      </c>
      <c r="T310" s="610">
        <f t="shared" si="50"/>
        <v>0</v>
      </c>
    </row>
    <row r="311" spans="2:20">
      <c r="B311" s="517"/>
      <c r="C311" s="622">
        <f t="shared" si="51"/>
        <v>300884</v>
      </c>
      <c r="D311" s="409" t="str">
        <f>IF(STEP!D311&lt;&gt;"",STEP!D311,"")</f>
        <v/>
      </c>
      <c r="E311" s="410" t="str">
        <f>IF(STEP!E311&lt;&gt;"",STEP!E311,"")</f>
        <v/>
      </c>
      <c r="F311" s="409" t="str">
        <f>IF(STEP!F311&lt;&gt;"",STEP!F311,"")</f>
        <v/>
      </c>
      <c r="G311" s="508" t="str">
        <f>IF(STEP!C311&lt;&gt;"",STEP!AD311,"")</f>
        <v/>
      </c>
      <c r="H311" s="407" t="str">
        <f>IF(AND(STEP!$G311="",$J$8&lt;&gt;"ON"),"",IF(月報!AX311&lt;&gt;"",月報!AX311,IF(STEP!G311&lt;&gt;"",STEP!G311,"")))</f>
        <v/>
      </c>
      <c r="I311" s="408" t="str">
        <f>IF(AND(STEP!$G311="",$J$8&lt;&gt;"ON"),"",IF(月報!AZ311&lt;&gt;"",月報!AZ311,IF(STEP!H311&lt;&gt;"",STEP!H311,"")))</f>
        <v/>
      </c>
      <c r="J311" s="603">
        <f>IF(月報!BA311&lt;&gt;"",月報!BA311,0)*24</f>
        <v>0</v>
      </c>
      <c r="K311" s="603" t="str">
        <f>IF(STEP!X311&lt;&gt;"",STEP!X311,"")</f>
        <v/>
      </c>
      <c r="L311" s="603" t="str">
        <f>IF(STEP!Y311&lt;&gt;"",STEP!Y311,"")</f>
        <v/>
      </c>
      <c r="M311" s="603">
        <f>IF(STEP!Z311&lt;&gt;"",STEP!Z311,0)*24</f>
        <v>0</v>
      </c>
      <c r="N311" s="603" t="str">
        <f>IF(STEP!R311&lt;&gt;"",STEP!R311,"")</f>
        <v/>
      </c>
      <c r="O311" s="603" t="str">
        <f>IF(STEP!S311&lt;&gt;"",STEP!S311,"")</f>
        <v/>
      </c>
      <c r="P311" s="603">
        <f t="shared" ref="P311" si="53">IF(J311&lt;&gt;"",J311,"")</f>
        <v>0</v>
      </c>
      <c r="Q311" s="603"/>
      <c r="R311" s="603" t="e">
        <f t="shared" si="52"/>
        <v>#N/A</v>
      </c>
      <c r="S311" s="605">
        <f t="shared" ref="S311" si="54">(IF(K311&lt;&gt;"",K311,0)+IF(L311&lt;&gt;"",L311,0))*24</f>
        <v>0</v>
      </c>
      <c r="T311" s="610">
        <f t="shared" ref="T311" si="55">J311-(M311+S311)</f>
        <v>0</v>
      </c>
    </row>
    <row r="312" spans="2:20">
      <c r="B312" s="517"/>
      <c r="C312" s="622" t="str">
        <f>IF(STEP!C312&lt;&gt;"",STEP!C312,"")</f>
        <v/>
      </c>
      <c r="D312" s="409" t="str">
        <f>IF(STEP!D312&lt;&gt;"",STEP!D312,"")</f>
        <v/>
      </c>
      <c r="E312" s="410" t="str">
        <f>IF(STEP!E312&lt;&gt;"",STEP!E312,"")</f>
        <v/>
      </c>
      <c r="F312" s="409" t="str">
        <f>IF(STEP!F312&lt;&gt;"",STEP!F312,"")</f>
        <v/>
      </c>
      <c r="G312" s="508" t="str">
        <f>IF(STEP!C312&lt;&gt;"",STEP!AD312,"")</f>
        <v/>
      </c>
      <c r="H312" s="407" t="str">
        <f>IF(AND(STEP!$G312="",$J$8&lt;&gt;"ON"),"",IF(月報!AX312&lt;&gt;"",月報!AX312,IF(STEP!G312&lt;&gt;"",STEP!G312,"")))</f>
        <v/>
      </c>
      <c r="I312" s="408" t="str">
        <f>IF(AND(STEP!$G312="",$J$8&lt;&gt;"ON"),"",IF(月報!AZ312&lt;&gt;"",月報!AZ312,IF(STEP!H312&lt;&gt;"",STEP!H312,"")))</f>
        <v/>
      </c>
      <c r="J312" s="408" t="str">
        <f>IF(AND(STEP!$G312="",$J$8&lt;&gt;"ON"),"",IF(月報!BA312&lt;&gt;"",月報!BA312,IF(STEP!J312&lt;&gt;"",STEP!J312/24,"")))</f>
        <v/>
      </c>
      <c r="K312" s="408" t="str">
        <f>IF(STEP!X312&lt;&gt;"",STEP!X312,"")</f>
        <v/>
      </c>
      <c r="L312" s="408" t="str">
        <f>IF(STEP!Y312&lt;&gt;"",STEP!Y312,"")</f>
        <v/>
      </c>
      <c r="M312" s="408" t="str">
        <f>IF(STEP!Z312&lt;&gt;"",STEP!Z312,"")</f>
        <v/>
      </c>
      <c r="N312" s="408" t="str">
        <f>IF(STEP!R312&lt;&gt;"",STEP!R312,"")</f>
        <v/>
      </c>
      <c r="O312" s="408" t="str">
        <f>IF(STEP!S312&lt;&gt;"",STEP!S312,"")</f>
        <v/>
      </c>
      <c r="P312" s="408" t="str">
        <f t="shared" si="48"/>
        <v/>
      </c>
      <c r="Q312" s="408"/>
      <c r="R312" s="408" t="e">
        <f t="shared" si="52"/>
        <v>#N/A</v>
      </c>
      <c r="S312" s="608"/>
      <c r="T312" s="610"/>
    </row>
    <row r="313" spans="2:20">
      <c r="B313" s="517"/>
      <c r="C313" s="622" t="str">
        <f>IF(STEP!C313&lt;&gt;"",STEP!C313,"")</f>
        <v/>
      </c>
      <c r="D313" s="409" t="str">
        <f>IF(STEP!D313&lt;&gt;"",STEP!D313,"")</f>
        <v/>
      </c>
      <c r="E313" s="410" t="str">
        <f>IF(STEP!E313&lt;&gt;"",STEP!E313,"")</f>
        <v/>
      </c>
      <c r="F313" s="409" t="str">
        <f>IF(STEP!F313&lt;&gt;"",STEP!F313,"")</f>
        <v/>
      </c>
      <c r="G313" s="508" t="str">
        <f>IF(STEP!C313&lt;&gt;"",STEP!AD313,"")</f>
        <v/>
      </c>
      <c r="H313" s="407" t="str">
        <f>IF(AND(STEP!$G313="",$J$8&lt;&gt;"ON"),"",IF(月報!AX313&lt;&gt;"",月報!AX313,IF(STEP!G313&lt;&gt;"",STEP!G313,"")))</f>
        <v/>
      </c>
      <c r="I313" s="408" t="str">
        <f>IF(AND(STEP!$G313="",$J$8&lt;&gt;"ON"),"",IF(月報!AZ313&lt;&gt;"",月報!AZ313,IF(STEP!H313&lt;&gt;"",STEP!H313,"")))</f>
        <v/>
      </c>
      <c r="J313" s="408" t="str">
        <f>IF(AND(STEP!$G313="",$J$8&lt;&gt;"ON"),"",IF(月報!BA313&lt;&gt;"",月報!BA313,IF(STEP!J313&lt;&gt;"",STEP!J313/24,"")))</f>
        <v/>
      </c>
      <c r="K313" s="408" t="str">
        <f>IF(STEP!X313&lt;&gt;"",STEP!X313,"")</f>
        <v/>
      </c>
      <c r="L313" s="408" t="str">
        <f>IF(STEP!Y313&lt;&gt;"",STEP!Y313,"")</f>
        <v/>
      </c>
      <c r="M313" s="408" t="str">
        <f>IF(STEP!Z313&lt;&gt;"",STEP!Z313,"")</f>
        <v/>
      </c>
      <c r="N313" s="408" t="str">
        <f>IF(STEP!R313&lt;&gt;"",STEP!R313,"")</f>
        <v/>
      </c>
      <c r="O313" s="408" t="str">
        <f>IF(STEP!S313&lt;&gt;"",STEP!S313,"")</f>
        <v/>
      </c>
      <c r="P313" s="408" t="str">
        <f t="shared" si="48"/>
        <v/>
      </c>
      <c r="Q313" s="408"/>
      <c r="R313" s="408" t="e">
        <f t="shared" si="52"/>
        <v>#N/A</v>
      </c>
      <c r="S313" s="608"/>
      <c r="T313" s="610"/>
    </row>
    <row r="314" spans="2:20">
      <c r="B314" s="517"/>
      <c r="C314" s="622" t="str">
        <f>IF(STEP!C314&lt;&gt;"",STEP!C314,"")</f>
        <v/>
      </c>
      <c r="D314" s="409" t="str">
        <f>IF(STEP!D314&lt;&gt;"",STEP!D314,"")</f>
        <v/>
      </c>
      <c r="E314" s="410" t="str">
        <f>IF(STEP!E314&lt;&gt;"",STEP!E314,"")</f>
        <v/>
      </c>
      <c r="F314" s="409" t="str">
        <f>IF(STEP!F314&lt;&gt;"",STEP!F314,"")</f>
        <v/>
      </c>
      <c r="G314" s="508" t="str">
        <f>IF(STEP!C314&lt;&gt;"",STEP!AD314,"")</f>
        <v/>
      </c>
      <c r="H314" s="407" t="str">
        <f>IF(AND(STEP!$G314="",$J$8&lt;&gt;"ON"),"",IF(月報!AX314&lt;&gt;"",月報!AX314,IF(STEP!G314&lt;&gt;"",STEP!G314,"")))</f>
        <v/>
      </c>
      <c r="I314" s="408" t="str">
        <f>IF(AND(STEP!$G314="",$J$8&lt;&gt;"ON"),"",IF(月報!AZ314&lt;&gt;"",月報!AZ314,IF(STEP!H314&lt;&gt;"",STEP!H314,"")))</f>
        <v/>
      </c>
      <c r="J314" s="408" t="str">
        <f>IF(AND(STEP!$G314="",$J$8&lt;&gt;"ON"),"",IF(月報!BA314&lt;&gt;"",月報!BA314,IF(STEP!J314&lt;&gt;"",STEP!J314/24,"")))</f>
        <v/>
      </c>
      <c r="K314" s="408" t="str">
        <f>IF(STEP!X314&lt;&gt;"",STEP!X314,"")</f>
        <v/>
      </c>
      <c r="L314" s="408" t="str">
        <f>IF(STEP!Y314&lt;&gt;"",STEP!Y314,"")</f>
        <v/>
      </c>
      <c r="M314" s="408" t="str">
        <f>IF(STEP!Z314&lt;&gt;"",STEP!Z314,"")</f>
        <v/>
      </c>
      <c r="N314" s="408" t="str">
        <f>IF(STEP!R314&lt;&gt;"",STEP!R314,"")</f>
        <v/>
      </c>
      <c r="O314" s="408" t="str">
        <f>IF(STEP!S314&lt;&gt;"",STEP!S314,"")</f>
        <v/>
      </c>
      <c r="P314" s="408" t="str">
        <f t="shared" si="48"/>
        <v/>
      </c>
      <c r="Q314" s="408"/>
      <c r="R314" s="408" t="e">
        <f t="shared" si="52"/>
        <v>#N/A</v>
      </c>
      <c r="S314" s="608"/>
      <c r="T314" s="610"/>
    </row>
    <row r="315" spans="2:20" ht="13.8" thickBot="1">
      <c r="B315" s="518"/>
      <c r="C315" s="625" t="str">
        <f>IF(STEP!C315&lt;&gt;"",STEP!C315,"")</f>
        <v/>
      </c>
      <c r="D315" s="415" t="str">
        <f>IF(STEP!D315&lt;&gt;"",STEP!D315,"")</f>
        <v/>
      </c>
      <c r="E315" s="416" t="str">
        <f>IF(STEP!E315&lt;&gt;"",STEP!E315,"")</f>
        <v/>
      </c>
      <c r="F315" s="415" t="str">
        <f>IF(STEP!F315&lt;&gt;"",STEP!F315,"")</f>
        <v/>
      </c>
      <c r="G315" s="417" t="str">
        <f>IF(STEP!C315&lt;&gt;"",STEP!AD315,"")</f>
        <v/>
      </c>
      <c r="H315" s="417" t="str">
        <f>IF(AND(STEP!$G315="",$J$8&lt;&gt;"ON"),"",IF(月報!AX315&lt;&gt;"",月報!AX315,IF(STEP!G315&lt;&gt;"",STEP!G315,"")))</f>
        <v/>
      </c>
      <c r="I315" s="418" t="str">
        <f>IF(AND(STEP!$G315="",$J$8&lt;&gt;"ON"),"",IF(月報!AZ315&lt;&gt;"",月報!AZ315,IF(STEP!H315&lt;&gt;"",STEP!H315,"")))</f>
        <v/>
      </c>
      <c r="J315" s="418" t="str">
        <f>IF(AND(STEP!$G315="",$J$8&lt;&gt;"ON"),"",IF(月報!BA315&lt;&gt;"",月報!BA315,IF(STEP!J315&lt;&gt;"",STEP!J315/24,"")))</f>
        <v/>
      </c>
      <c r="K315" s="418" t="str">
        <f>IF(STEP!X315&lt;&gt;"",STEP!X315,"")</f>
        <v/>
      </c>
      <c r="L315" s="418" t="str">
        <f>IF(STEP!Y315&lt;&gt;"",STEP!Y315,"")</f>
        <v/>
      </c>
      <c r="M315" s="418" t="str">
        <f>IF(STEP!Z315&lt;&gt;"",STEP!Z315,"")</f>
        <v/>
      </c>
      <c r="N315" s="418" t="str">
        <f>IF(STEP!R315&lt;&gt;"",STEP!R315,"")</f>
        <v/>
      </c>
      <c r="O315" s="418" t="str">
        <f>IF(STEP!S315&lt;&gt;"",STEP!S315,"")</f>
        <v/>
      </c>
      <c r="P315" s="418" t="str">
        <f t="shared" si="48"/>
        <v/>
      </c>
      <c r="Q315" s="418"/>
      <c r="R315" s="418" t="e">
        <f t="shared" si="52"/>
        <v>#N/A</v>
      </c>
      <c r="S315" s="609"/>
      <c r="T315" s="612"/>
    </row>
    <row r="316" spans="2:20">
      <c r="B316" s="516" t="s">
        <v>416</v>
      </c>
      <c r="C316" s="626"/>
      <c r="D316" s="324"/>
      <c r="E316" s="325"/>
      <c r="F316" s="578" t="s">
        <v>465</v>
      </c>
      <c r="G316" s="320"/>
      <c r="H316" s="320"/>
      <c r="I316" s="326"/>
      <c r="J316" s="326"/>
      <c r="K316" s="326"/>
      <c r="L316" s="326"/>
      <c r="M316" s="326"/>
      <c r="N316" s="326"/>
      <c r="O316" s="326"/>
      <c r="P316" s="326"/>
      <c r="Q316" s="326"/>
      <c r="R316" s="326"/>
      <c r="S316" s="326"/>
      <c r="T316" s="326"/>
    </row>
    <row r="317" spans="2:20">
      <c r="B317" s="516"/>
      <c r="C317" s="626"/>
      <c r="D317" s="324"/>
      <c r="E317" s="325"/>
      <c r="F317" s="324"/>
      <c r="G317" s="320"/>
      <c r="H317" s="320"/>
      <c r="I317" s="326"/>
      <c r="J317" s="326"/>
      <c r="K317" s="326"/>
      <c r="L317" s="326"/>
      <c r="M317" s="326"/>
      <c r="N317" s="326"/>
      <c r="O317" s="326"/>
      <c r="P317" s="326"/>
      <c r="Q317" s="326"/>
      <c r="R317" s="326"/>
      <c r="S317" s="326"/>
      <c r="T317" s="326"/>
    </row>
    <row r="318" spans="2:20">
      <c r="B318" s="516"/>
      <c r="C318" s="626"/>
      <c r="D318" s="324"/>
      <c r="E318" s="325"/>
      <c r="F318" s="324"/>
      <c r="G318" s="320"/>
      <c r="H318" s="320"/>
      <c r="I318" s="326"/>
      <c r="J318" s="326"/>
      <c r="K318" s="326"/>
      <c r="L318" s="326"/>
      <c r="M318" s="326"/>
      <c r="N318" s="326"/>
      <c r="O318" s="326"/>
      <c r="P318" s="326"/>
      <c r="Q318" s="326"/>
      <c r="R318" s="326"/>
      <c r="S318" s="326"/>
      <c r="T318" s="326"/>
    </row>
    <row r="319" spans="2:20">
      <c r="B319" s="516"/>
      <c r="C319" s="626"/>
      <c r="D319" s="324"/>
      <c r="E319" s="325"/>
      <c r="F319" s="324"/>
      <c r="G319" s="320"/>
      <c r="H319" s="320"/>
      <c r="I319" s="326"/>
      <c r="J319" s="326"/>
      <c r="K319" s="326"/>
      <c r="L319" s="326"/>
      <c r="M319" s="326"/>
      <c r="N319" s="326"/>
      <c r="O319" s="326"/>
      <c r="P319" s="326"/>
      <c r="Q319" s="326"/>
      <c r="R319" s="326"/>
      <c r="S319" s="326"/>
      <c r="T319" s="326"/>
    </row>
    <row r="320" spans="2:20">
      <c r="B320" s="516"/>
      <c r="C320" s="626"/>
      <c r="D320" s="324"/>
      <c r="E320" s="325"/>
      <c r="F320" s="324"/>
      <c r="G320" s="320"/>
      <c r="H320" s="320"/>
      <c r="I320" s="326"/>
      <c r="J320" s="326"/>
      <c r="K320" s="326"/>
      <c r="L320" s="326"/>
      <c r="M320" s="326"/>
      <c r="N320" s="326"/>
      <c r="O320" s="326"/>
      <c r="P320" s="326"/>
      <c r="Q320" s="326"/>
      <c r="R320" s="326"/>
      <c r="S320" s="326"/>
      <c r="T320" s="326"/>
    </row>
    <row r="321" spans="2:20">
      <c r="B321" s="516"/>
      <c r="C321" s="626"/>
      <c r="D321" s="324"/>
      <c r="E321" s="325"/>
      <c r="F321" s="324"/>
      <c r="G321" s="320"/>
      <c r="H321" s="320"/>
      <c r="I321" s="326"/>
      <c r="J321" s="326"/>
      <c r="K321" s="326"/>
      <c r="L321" s="326"/>
      <c r="M321" s="326"/>
      <c r="N321" s="326"/>
      <c r="O321" s="326"/>
      <c r="P321" s="326"/>
      <c r="Q321" s="326"/>
      <c r="R321" s="326"/>
      <c r="S321" s="326"/>
      <c r="T321" s="326"/>
    </row>
    <row r="322" spans="2:20">
      <c r="B322" s="516"/>
      <c r="C322" s="626"/>
      <c r="D322" s="324"/>
      <c r="E322" s="325"/>
      <c r="F322" s="324"/>
      <c r="G322" s="320"/>
      <c r="H322" s="320"/>
      <c r="I322" s="326"/>
      <c r="J322" s="326"/>
      <c r="K322" s="326"/>
      <c r="L322" s="326"/>
      <c r="M322" s="326"/>
      <c r="N322" s="326"/>
      <c r="O322" s="326"/>
      <c r="P322" s="326"/>
      <c r="Q322" s="326"/>
      <c r="R322" s="326"/>
      <c r="S322" s="326"/>
      <c r="T322" s="326"/>
    </row>
    <row r="323" spans="2:20">
      <c r="B323" s="516"/>
      <c r="C323" s="626"/>
      <c r="D323" s="324"/>
      <c r="E323" s="325"/>
      <c r="F323" s="324"/>
      <c r="G323" s="320"/>
      <c r="H323" s="320"/>
      <c r="I323" s="326"/>
      <c r="J323" s="326"/>
      <c r="K323" s="326"/>
      <c r="L323" s="326"/>
      <c r="M323" s="326"/>
      <c r="N323" s="326"/>
      <c r="O323" s="326"/>
      <c r="P323" s="326"/>
      <c r="Q323" s="326"/>
      <c r="R323" s="326"/>
      <c r="S323" s="326"/>
      <c r="T323" s="326"/>
    </row>
    <row r="324" spans="2:20">
      <c r="B324" s="516"/>
      <c r="C324" s="626"/>
      <c r="D324" s="324"/>
      <c r="E324" s="325"/>
      <c r="F324" s="324"/>
      <c r="G324" s="320"/>
      <c r="H324" s="320"/>
      <c r="I324" s="326"/>
      <c r="J324" s="326"/>
      <c r="K324" s="326"/>
      <c r="L324" s="326"/>
      <c r="M324" s="326"/>
      <c r="N324" s="326"/>
      <c r="O324" s="326"/>
      <c r="P324" s="326"/>
      <c r="Q324" s="326"/>
      <c r="R324" s="326"/>
      <c r="S324" s="326"/>
      <c r="T324" s="326"/>
    </row>
    <row r="325" spans="2:20" ht="13.8" thickBot="1">
      <c r="B325" s="519"/>
      <c r="C325" s="627"/>
      <c r="D325" s="330"/>
      <c r="E325" s="331"/>
      <c r="F325" s="330"/>
      <c r="G325" s="322"/>
      <c r="H325" s="322"/>
      <c r="I325" s="332"/>
      <c r="J325" s="332"/>
      <c r="K325" s="332"/>
      <c r="L325" s="332"/>
      <c r="M325" s="332"/>
      <c r="N325" s="332"/>
      <c r="O325" s="332"/>
      <c r="P325" s="332"/>
      <c r="Q325" s="332"/>
      <c r="R325" s="332"/>
      <c r="S325" s="332"/>
      <c r="T325" s="332"/>
    </row>
    <row r="326" spans="2:20">
      <c r="B326" s="522">
        <f>B281+1</f>
        <v>8</v>
      </c>
      <c r="C326" s="403">
        <f>IF(STEP!C326&lt;&gt;"",STEP!C326,"")</f>
        <v>330961</v>
      </c>
      <c r="D326" s="405" t="str">
        <f>IF(STEP!D326&lt;&gt;"",STEP!D326,"")</f>
        <v>細井　亮司</v>
      </c>
      <c r="E326" s="406">
        <f>IF(STEP!E326&lt;&gt;"",STEP!E326,"")</f>
        <v>45403</v>
      </c>
      <c r="F326" s="405" t="str">
        <f>IF(STEP!F326&lt;&gt;"",STEP!F326,"")</f>
        <v>日</v>
      </c>
      <c r="G326" s="407" t="e">
        <f>IF(STEP!C326&lt;&gt;"",STEP!AD326,"")</f>
        <v>#N/A</v>
      </c>
      <c r="H326" s="407" t="str">
        <f>IF(AND(STEP!$G326="",$J$8&lt;&gt;"ON"),"",IF(月報!AX326&lt;&gt;"",月報!AX326,IF(STEP!G326&lt;&gt;"",STEP!G326,"")))</f>
        <v/>
      </c>
      <c r="I326" s="408" t="str">
        <f>IF(AND(STEP!$G326="",$J$8&lt;&gt;"ON"),"",IF(月報!AZ326&lt;&gt;"",月報!AZ326,IF(STEP!H326&lt;&gt;"",STEP!H326,"")))</f>
        <v/>
      </c>
      <c r="J326" s="603">
        <f>IF(月報!BA326&lt;&gt;"",月報!BA326,0)*24</f>
        <v>0</v>
      </c>
      <c r="K326" s="603" t="str">
        <f>IF(STEP!X326&lt;&gt;"",STEP!X326,"")</f>
        <v/>
      </c>
      <c r="L326" s="603" t="str">
        <f>IF(STEP!Y326&lt;&gt;"",STEP!Y326,"")</f>
        <v/>
      </c>
      <c r="M326" s="603">
        <f>IF(STEP!Z326&lt;&gt;"",STEP!Z326,0)*24</f>
        <v>0</v>
      </c>
      <c r="N326" s="603" t="str">
        <f>IF(STEP!R326&lt;&gt;"",STEP!R326,"")</f>
        <v/>
      </c>
      <c r="O326" s="603" t="str">
        <f>IF(STEP!S326&lt;&gt;"",STEP!S326,"")</f>
        <v/>
      </c>
      <c r="P326" s="603">
        <f t="shared" ref="P326:P360" si="56">IF(J326&lt;&gt;"",J326,"")</f>
        <v>0</v>
      </c>
      <c r="Q326" s="603">
        <f>SUM(P326:P332)</f>
        <v>45</v>
      </c>
      <c r="R326" s="603" t="e">
        <f>IF(C326&lt;&gt;"",VLOOKUP(C326,設定シート!$D$10:$L$109,9,FALSE),"")</f>
        <v>#N/A</v>
      </c>
      <c r="S326" s="613">
        <f>(IF(K326&lt;&gt;"",K326,0)+IF(L326&lt;&gt;"",L326,0))*24</f>
        <v>0</v>
      </c>
      <c r="T326" s="610">
        <f>J326-(M326+S326)</f>
        <v>0</v>
      </c>
    </row>
    <row r="327" spans="2:20">
      <c r="B327" s="517"/>
      <c r="C327" s="621">
        <f>C326</f>
        <v>330961</v>
      </c>
      <c r="D327" s="409" t="str">
        <f>IF(STEP!D327&lt;&gt;"",STEP!D327,"")</f>
        <v>細井　亮司</v>
      </c>
      <c r="E327" s="410">
        <f>IF(STEP!E327&lt;&gt;"",STEP!E327,"")</f>
        <v>45404</v>
      </c>
      <c r="F327" s="409" t="str">
        <f>IF(STEP!F327&lt;&gt;"",STEP!F327,"")</f>
        <v>月</v>
      </c>
      <c r="G327" s="508" t="e">
        <f>IF(STEP!C327&lt;&gt;"",STEP!AD327,"")</f>
        <v>#N/A</v>
      </c>
      <c r="H327" s="407" t="e">
        <f>IF(AND(STEP!$G327="",$J$8&lt;&gt;"ON"),"",IF(月報!AX327&lt;&gt;"",月報!AX327,IF(STEP!G327&lt;&gt;"",STEP!G327,"")))</f>
        <v>#N/A</v>
      </c>
      <c r="I327" s="408">
        <f>IF(AND(STEP!$G327="",$J$8&lt;&gt;"ON"),"",IF(月報!AZ327&lt;&gt;"",月報!AZ327,IF(STEP!H327&lt;&gt;"",STEP!H327,"")))</f>
        <v>0.75</v>
      </c>
      <c r="J327" s="603">
        <f>IF(月報!BA327&lt;&gt;"",月報!BA327,0)*24</f>
        <v>9.1666666666666661</v>
      </c>
      <c r="K327" s="603">
        <f>IF(STEP!X327&lt;&gt;"",STEP!X327,"")</f>
        <v>0.33333333333333331</v>
      </c>
      <c r="L327" s="603">
        <f>IF(STEP!Y327&lt;&gt;"",STEP!Y327,"")</f>
        <v>4.1666666666666664E-2</v>
      </c>
      <c r="M327" s="603">
        <f>IF(STEP!Z327&lt;&gt;"",STEP!Z327,0)*24</f>
        <v>0</v>
      </c>
      <c r="N327" s="603" t="str">
        <f>IF(STEP!R327&lt;&gt;"",STEP!R327,"")</f>
        <v/>
      </c>
      <c r="O327" s="603" t="str">
        <f>IF(STEP!S327&lt;&gt;"",STEP!S327,"")</f>
        <v>自社作業</v>
      </c>
      <c r="P327" s="603">
        <f t="shared" si="56"/>
        <v>9.1666666666666661</v>
      </c>
      <c r="Q327" s="603"/>
      <c r="R327" s="603" t="e">
        <f>R326</f>
        <v>#N/A</v>
      </c>
      <c r="S327" s="605">
        <f t="shared" ref="S327:S355" si="57">(IF(K327&lt;&gt;"",K327,0)+IF(L327&lt;&gt;"",L327,0))*24</f>
        <v>9</v>
      </c>
      <c r="T327" s="610">
        <f t="shared" ref="T327:T355" si="58">J327-(M327+S327)</f>
        <v>0.16666666666666607</v>
      </c>
    </row>
    <row r="328" spans="2:20">
      <c r="B328" s="517"/>
      <c r="C328" s="622">
        <f t="shared" ref="C328:C356" si="59">C327</f>
        <v>330961</v>
      </c>
      <c r="D328" s="409" t="str">
        <f>IF(STEP!D328&lt;&gt;"",STEP!D328,"")</f>
        <v>細井　亮司</v>
      </c>
      <c r="E328" s="410">
        <f>IF(STEP!E328&lt;&gt;"",STEP!E328,"")</f>
        <v>45405</v>
      </c>
      <c r="F328" s="409" t="str">
        <f>IF(STEP!F328&lt;&gt;"",STEP!F328,"")</f>
        <v>火</v>
      </c>
      <c r="G328" s="508" t="e">
        <f>IF(STEP!C328&lt;&gt;"",STEP!AD328,"")</f>
        <v>#N/A</v>
      </c>
      <c r="H328" s="407" t="e">
        <f>IF(AND(STEP!$G328="",$J$8&lt;&gt;"ON"),"",IF(月報!AX328&lt;&gt;"",月報!AX328,IF(STEP!G328&lt;&gt;"",STEP!G328,"")))</f>
        <v>#N/A</v>
      </c>
      <c r="I328" s="408">
        <f>IF(AND(STEP!$G328="",$J$8&lt;&gt;"ON"),"",IF(月報!AZ328&lt;&gt;"",月報!AZ328,IF(STEP!H328&lt;&gt;"",STEP!H328,"")))</f>
        <v>0.75</v>
      </c>
      <c r="J328" s="603">
        <f>IF(月報!BA328&lt;&gt;"",月報!BA328,0)*24</f>
        <v>9.5</v>
      </c>
      <c r="K328" s="603">
        <f>IF(STEP!X328&lt;&gt;"",STEP!X328,"")</f>
        <v>0.33333333333333331</v>
      </c>
      <c r="L328" s="603">
        <f>IF(STEP!Y328&lt;&gt;"",STEP!Y328,"")</f>
        <v>6.25E-2</v>
      </c>
      <c r="M328" s="603">
        <f>IF(STEP!Z328&lt;&gt;"",STEP!Z328,0)*24</f>
        <v>0</v>
      </c>
      <c r="N328" s="603" t="str">
        <f>IF(STEP!R328&lt;&gt;"",STEP!R328,"")</f>
        <v/>
      </c>
      <c r="O328" s="603" t="str">
        <f>IF(STEP!S328&lt;&gt;"",STEP!S328,"")</f>
        <v>自社作業</v>
      </c>
      <c r="P328" s="603">
        <f t="shared" si="56"/>
        <v>9.5</v>
      </c>
      <c r="Q328" s="603"/>
      <c r="R328" s="603" t="e">
        <f t="shared" ref="R328:R360" si="60">R327</f>
        <v>#N/A</v>
      </c>
      <c r="S328" s="605">
        <f t="shared" si="57"/>
        <v>9.5</v>
      </c>
      <c r="T328" s="610">
        <f t="shared" si="58"/>
        <v>0</v>
      </c>
    </row>
    <row r="329" spans="2:20">
      <c r="B329" s="517"/>
      <c r="C329" s="622">
        <f t="shared" si="59"/>
        <v>330961</v>
      </c>
      <c r="D329" s="409" t="str">
        <f>IF(STEP!D329&lt;&gt;"",STEP!D329,"")</f>
        <v>細井　亮司</v>
      </c>
      <c r="E329" s="410">
        <f>IF(STEP!E329&lt;&gt;"",STEP!E329,"")</f>
        <v>45406</v>
      </c>
      <c r="F329" s="409" t="str">
        <f>IF(STEP!F329&lt;&gt;"",STEP!F329,"")</f>
        <v>水</v>
      </c>
      <c r="G329" s="508" t="e">
        <f>IF(STEP!C329&lt;&gt;"",STEP!AD329,"")</f>
        <v>#N/A</v>
      </c>
      <c r="H329" s="407" t="e">
        <f>IF(AND(STEP!$G329="",$J$8&lt;&gt;"ON"),"",IF(月報!AX329&lt;&gt;"",月報!AX329,IF(STEP!G329&lt;&gt;"",STEP!G329,"")))</f>
        <v>#N/A</v>
      </c>
      <c r="I329" s="408">
        <f>IF(AND(STEP!$G329="",$J$8&lt;&gt;"ON"),"",IF(月報!AZ329&lt;&gt;"",月報!AZ329,IF(STEP!H329&lt;&gt;"",STEP!H329,"")))</f>
        <v>0.75</v>
      </c>
      <c r="J329" s="603">
        <f>IF(月報!BA329&lt;&gt;"",月報!BA329,0)*24</f>
        <v>9.25</v>
      </c>
      <c r="K329" s="603">
        <f>IF(STEP!X329&lt;&gt;"",STEP!X329,"")</f>
        <v>0.33333333333333331</v>
      </c>
      <c r="L329" s="603">
        <f>IF(STEP!Y329&lt;&gt;"",STEP!Y329,"")</f>
        <v>5.2083333333333336E-2</v>
      </c>
      <c r="M329" s="603">
        <f>IF(STEP!Z329&lt;&gt;"",STEP!Z329,0)*24</f>
        <v>0</v>
      </c>
      <c r="N329" s="603" t="str">
        <f>IF(STEP!R329&lt;&gt;"",STEP!R329,"")</f>
        <v/>
      </c>
      <c r="O329" s="603" t="str">
        <f>IF(STEP!S329&lt;&gt;"",STEP!S329,"")</f>
        <v>自社作業</v>
      </c>
      <c r="P329" s="603">
        <f t="shared" si="56"/>
        <v>9.25</v>
      </c>
      <c r="Q329" s="603"/>
      <c r="R329" s="603" t="e">
        <f t="shared" si="60"/>
        <v>#N/A</v>
      </c>
      <c r="S329" s="605">
        <f t="shared" si="57"/>
        <v>9.25</v>
      </c>
      <c r="T329" s="610">
        <f t="shared" si="58"/>
        <v>0</v>
      </c>
    </row>
    <row r="330" spans="2:20">
      <c r="B330" s="517"/>
      <c r="C330" s="622">
        <f t="shared" si="59"/>
        <v>330961</v>
      </c>
      <c r="D330" s="409" t="str">
        <f>IF(STEP!D330&lt;&gt;"",STEP!D330,"")</f>
        <v>細井　亮司</v>
      </c>
      <c r="E330" s="410">
        <f>IF(STEP!E330&lt;&gt;"",STEP!E330,"")</f>
        <v>45407</v>
      </c>
      <c r="F330" s="409" t="str">
        <f>IF(STEP!F330&lt;&gt;"",STEP!F330,"")</f>
        <v>木</v>
      </c>
      <c r="G330" s="508" t="e">
        <f>IF(STEP!C330&lt;&gt;"",STEP!AD330,"")</f>
        <v>#N/A</v>
      </c>
      <c r="H330" s="407" t="e">
        <f>IF(AND(STEP!$G330="",$J$8&lt;&gt;"ON"),"",IF(月報!AX330&lt;&gt;"",月報!AX330,IF(STEP!G330&lt;&gt;"",STEP!G330,"")))</f>
        <v>#N/A</v>
      </c>
      <c r="I330" s="408">
        <f>IF(AND(STEP!$G330="",$J$8&lt;&gt;"ON"),"",IF(月報!AZ330&lt;&gt;"",月報!AZ330,IF(STEP!H330&lt;&gt;"",STEP!H330,"")))</f>
        <v>0.75347222222222221</v>
      </c>
      <c r="J330" s="603">
        <f>IF(月報!BA330&lt;&gt;"",月報!BA330,0)*24</f>
        <v>9.0833333333333339</v>
      </c>
      <c r="K330" s="603">
        <f>IF(STEP!X330&lt;&gt;"",STEP!X330,"")</f>
        <v>0.33333333333333331</v>
      </c>
      <c r="L330" s="603">
        <f>IF(STEP!Y330&lt;&gt;"",STEP!Y330,"")</f>
        <v>4.1666666666666664E-2</v>
      </c>
      <c r="M330" s="603">
        <f>IF(STEP!Z330&lt;&gt;"",STEP!Z330,0)*24</f>
        <v>0</v>
      </c>
      <c r="N330" s="603" t="str">
        <f>IF(STEP!R330&lt;&gt;"",STEP!R330,"")</f>
        <v/>
      </c>
      <c r="O330" s="603" t="str">
        <f>IF(STEP!S330&lt;&gt;"",STEP!S330,"")</f>
        <v>自社作業</v>
      </c>
      <c r="P330" s="603">
        <f t="shared" si="56"/>
        <v>9.0833333333333339</v>
      </c>
      <c r="Q330" s="603"/>
      <c r="R330" s="603" t="e">
        <f t="shared" si="60"/>
        <v>#N/A</v>
      </c>
      <c r="S330" s="605">
        <f t="shared" si="57"/>
        <v>9</v>
      </c>
      <c r="T330" s="610">
        <f t="shared" si="58"/>
        <v>8.3333333333333925E-2</v>
      </c>
    </row>
    <row r="331" spans="2:20">
      <c r="B331" s="517"/>
      <c r="C331" s="622">
        <f t="shared" si="59"/>
        <v>330961</v>
      </c>
      <c r="D331" s="409" t="str">
        <f>IF(STEP!D331&lt;&gt;"",STEP!D331,"")</f>
        <v>細井　亮司</v>
      </c>
      <c r="E331" s="410">
        <f>IF(STEP!E331&lt;&gt;"",STEP!E331,"")</f>
        <v>45408</v>
      </c>
      <c r="F331" s="409" t="str">
        <f>IF(STEP!F331&lt;&gt;"",STEP!F331,"")</f>
        <v>金</v>
      </c>
      <c r="G331" s="508" t="e">
        <f>IF(STEP!C331&lt;&gt;"",STEP!AD331,"")</f>
        <v>#N/A</v>
      </c>
      <c r="H331" s="407" t="e">
        <f>IF(AND(STEP!$G331="",$J$8&lt;&gt;"ON"),"",IF(月報!AX331&lt;&gt;"",月報!AX331,IF(STEP!G331&lt;&gt;"",STEP!G331,"")))</f>
        <v>#N/A</v>
      </c>
      <c r="I331" s="408">
        <f>IF(AND(STEP!$G331="",$J$8&lt;&gt;"ON"),"",IF(月報!AZ331&lt;&gt;"",月報!AZ331,IF(STEP!H331&lt;&gt;"",STEP!H331,"")))</f>
        <v>0.69444444444444442</v>
      </c>
      <c r="J331" s="603">
        <f>IF(月報!BA331&lt;&gt;"",月報!BA331,0)*24</f>
        <v>8</v>
      </c>
      <c r="K331" s="603">
        <f>IF(STEP!X331&lt;&gt;"",STEP!X331,"")</f>
        <v>0.33333333333333331</v>
      </c>
      <c r="L331" s="603" t="str">
        <f>IF(STEP!Y331&lt;&gt;"",STEP!Y331,"")</f>
        <v/>
      </c>
      <c r="M331" s="603">
        <f>IF(STEP!Z331&lt;&gt;"",STEP!Z331,0)*24</f>
        <v>0</v>
      </c>
      <c r="N331" s="603" t="str">
        <f>IF(STEP!R331&lt;&gt;"",STEP!R331,"")</f>
        <v/>
      </c>
      <c r="O331" s="603" t="str">
        <f>IF(STEP!S331&lt;&gt;"",STEP!S331,"")</f>
        <v>自社作業</v>
      </c>
      <c r="P331" s="603">
        <f t="shared" si="56"/>
        <v>8</v>
      </c>
      <c r="Q331" s="603"/>
      <c r="R331" s="603" t="e">
        <f t="shared" si="60"/>
        <v>#N/A</v>
      </c>
      <c r="S331" s="605">
        <f t="shared" si="57"/>
        <v>8</v>
      </c>
      <c r="T331" s="610">
        <f t="shared" si="58"/>
        <v>0</v>
      </c>
    </row>
    <row r="332" spans="2:20">
      <c r="B332" s="517"/>
      <c r="C332" s="623">
        <f t="shared" si="59"/>
        <v>330961</v>
      </c>
      <c r="D332" s="411" t="str">
        <f>IF(STEP!D332&lt;&gt;"",STEP!D332,"")</f>
        <v>細井　亮司</v>
      </c>
      <c r="E332" s="412">
        <f>IF(STEP!E332&lt;&gt;"",STEP!E332,"")</f>
        <v>45409</v>
      </c>
      <c r="F332" s="411" t="str">
        <f>IF(STEP!F332&lt;&gt;"",STEP!F332,"")</f>
        <v>土</v>
      </c>
      <c r="G332" s="413" t="e">
        <f>IF(STEP!C332&lt;&gt;"",STEP!AD332,"")</f>
        <v>#N/A</v>
      </c>
      <c r="H332" s="413" t="str">
        <f>IF(AND(STEP!$G332="",$J$8&lt;&gt;"ON"),"",IF(月報!AX332&lt;&gt;"",月報!AX332,IF(STEP!G332&lt;&gt;"",STEP!G332,"")))</f>
        <v/>
      </c>
      <c r="I332" s="414" t="str">
        <f>IF(AND(STEP!$G332="",$J$8&lt;&gt;"ON"),"",IF(月報!AZ332&lt;&gt;"",月報!AZ332,IF(STEP!H332&lt;&gt;"",STEP!H332,"")))</f>
        <v/>
      </c>
      <c r="J332" s="604">
        <f>IF(月報!BA332&lt;&gt;"",月報!BA332,0)*24</f>
        <v>0</v>
      </c>
      <c r="K332" s="604" t="str">
        <f>IF(STEP!X332&lt;&gt;"",STEP!X332,"")</f>
        <v/>
      </c>
      <c r="L332" s="604" t="str">
        <f>IF(STEP!Y332&lt;&gt;"",STEP!Y332,"")</f>
        <v/>
      </c>
      <c r="M332" s="604">
        <f>IF(STEP!Z332&lt;&gt;"",STEP!Z332,0)*24</f>
        <v>0</v>
      </c>
      <c r="N332" s="604" t="str">
        <f>IF(STEP!R332&lt;&gt;"",STEP!R332,"")</f>
        <v/>
      </c>
      <c r="O332" s="604" t="str">
        <f>IF(STEP!S332&lt;&gt;"",STEP!S332,"")</f>
        <v/>
      </c>
      <c r="P332" s="604">
        <f t="shared" si="56"/>
        <v>0</v>
      </c>
      <c r="Q332" s="604"/>
      <c r="R332" s="604" t="e">
        <f t="shared" si="60"/>
        <v>#N/A</v>
      </c>
      <c r="S332" s="607">
        <f t="shared" si="57"/>
        <v>0</v>
      </c>
      <c r="T332" s="611">
        <f t="shared" si="58"/>
        <v>0</v>
      </c>
    </row>
    <row r="333" spans="2:20">
      <c r="B333" s="517"/>
      <c r="C333" s="624">
        <f t="shared" si="59"/>
        <v>330961</v>
      </c>
      <c r="D333" s="405" t="str">
        <f>IF(STEP!D333&lt;&gt;"",STEP!D333,"")</f>
        <v>細井　亮司</v>
      </c>
      <c r="E333" s="406">
        <f>IF(STEP!E333&lt;&gt;"",STEP!E333,"")</f>
        <v>45410</v>
      </c>
      <c r="F333" s="405" t="str">
        <f>IF(STEP!F333&lt;&gt;"",STEP!F333,"")</f>
        <v>日</v>
      </c>
      <c r="G333" s="407" t="e">
        <f>IF(STEP!C333&lt;&gt;"",STEP!AD333,"")</f>
        <v>#N/A</v>
      </c>
      <c r="H333" s="407" t="str">
        <f>IF(AND(STEP!$G333="",$J$8&lt;&gt;"ON"),"",IF(月報!AX333&lt;&gt;"",月報!AX333,IF(STEP!G333&lt;&gt;"",STEP!G333,"")))</f>
        <v/>
      </c>
      <c r="I333" s="408" t="str">
        <f>IF(AND(STEP!$G333="",$J$8&lt;&gt;"ON"),"",IF(月報!AZ333&lt;&gt;"",月報!AZ333,IF(STEP!H333&lt;&gt;"",STEP!H333,"")))</f>
        <v/>
      </c>
      <c r="J333" s="603">
        <f>IF(月報!BA333&lt;&gt;"",月報!BA333,0)*24</f>
        <v>0</v>
      </c>
      <c r="K333" s="603" t="str">
        <f>IF(STEP!X333&lt;&gt;"",STEP!X333,"")</f>
        <v/>
      </c>
      <c r="L333" s="603" t="str">
        <f>IF(STEP!Y333&lt;&gt;"",STEP!Y333,"")</f>
        <v/>
      </c>
      <c r="M333" s="603">
        <f>IF(STEP!Z333&lt;&gt;"",STEP!Z333,0)*24</f>
        <v>0</v>
      </c>
      <c r="N333" s="603" t="str">
        <f>IF(STEP!R333&lt;&gt;"",STEP!R333,"")</f>
        <v/>
      </c>
      <c r="O333" s="603" t="str">
        <f>IF(STEP!S333&lt;&gt;"",STEP!S333,"")</f>
        <v/>
      </c>
      <c r="P333" s="603">
        <f t="shared" si="56"/>
        <v>0</v>
      </c>
      <c r="Q333" s="603">
        <f>SUM(P333:P339)</f>
        <v>0</v>
      </c>
      <c r="R333" s="603" t="e">
        <f t="shared" si="60"/>
        <v>#N/A</v>
      </c>
      <c r="S333" s="606">
        <f t="shared" si="57"/>
        <v>0</v>
      </c>
      <c r="T333" s="610">
        <f t="shared" si="58"/>
        <v>0</v>
      </c>
    </row>
    <row r="334" spans="2:20">
      <c r="B334" s="517"/>
      <c r="C334" s="622">
        <f t="shared" si="59"/>
        <v>330961</v>
      </c>
      <c r="D334" s="409" t="str">
        <f>IF(STEP!D334&lt;&gt;"",STEP!D334,"")</f>
        <v>細井　亮司</v>
      </c>
      <c r="E334" s="410">
        <f>IF(STEP!E334&lt;&gt;"",STEP!E334,"")</f>
        <v>45411</v>
      </c>
      <c r="F334" s="409" t="str">
        <f>IF(STEP!F334&lt;&gt;"",STEP!F334,"")</f>
        <v>月</v>
      </c>
      <c r="G334" s="508" t="e">
        <f>IF(STEP!C334&lt;&gt;"",STEP!AD334,"")</f>
        <v>#N/A</v>
      </c>
      <c r="H334" s="407" t="str">
        <f>IF(AND(STEP!$G334="",$J$8&lt;&gt;"ON"),"",IF(月報!AX334&lt;&gt;"",月報!AX334,IF(STEP!G334&lt;&gt;"",STEP!G334,"")))</f>
        <v/>
      </c>
      <c r="I334" s="408" t="str">
        <f>IF(AND(STEP!$G334="",$J$8&lt;&gt;"ON"),"",IF(月報!AZ334&lt;&gt;"",月報!AZ334,IF(STEP!H334&lt;&gt;"",STEP!H334,"")))</f>
        <v/>
      </c>
      <c r="J334" s="603">
        <f>IF(月報!BA334&lt;&gt;"",月報!BA334,0)*24</f>
        <v>0</v>
      </c>
      <c r="K334" s="603" t="str">
        <f>IF(STEP!X334&lt;&gt;"",STEP!X334,"")</f>
        <v/>
      </c>
      <c r="L334" s="603" t="str">
        <f>IF(STEP!Y334&lt;&gt;"",STEP!Y334,"")</f>
        <v/>
      </c>
      <c r="M334" s="603">
        <f>IF(STEP!Z334&lt;&gt;"",STEP!Z334,0)*24</f>
        <v>0</v>
      </c>
      <c r="N334" s="603" t="str">
        <f>IF(STEP!R334&lt;&gt;"",STEP!R334,"")</f>
        <v/>
      </c>
      <c r="O334" s="603" t="str">
        <f>IF(STEP!S334&lt;&gt;"",STEP!S334,"")</f>
        <v/>
      </c>
      <c r="P334" s="603">
        <f t="shared" si="56"/>
        <v>0</v>
      </c>
      <c r="Q334" s="603"/>
      <c r="R334" s="603" t="e">
        <f t="shared" si="60"/>
        <v>#N/A</v>
      </c>
      <c r="S334" s="605">
        <f t="shared" si="57"/>
        <v>0</v>
      </c>
      <c r="T334" s="610">
        <f t="shared" si="58"/>
        <v>0</v>
      </c>
    </row>
    <row r="335" spans="2:20">
      <c r="B335" s="517"/>
      <c r="C335" s="622">
        <f t="shared" si="59"/>
        <v>330961</v>
      </c>
      <c r="D335" s="409" t="str">
        <f>IF(STEP!D335&lt;&gt;"",STEP!D335,"")</f>
        <v>細井　亮司</v>
      </c>
      <c r="E335" s="410">
        <f>IF(STEP!E335&lt;&gt;"",STEP!E335,"")</f>
        <v>45412</v>
      </c>
      <c r="F335" s="409" t="str">
        <f>IF(STEP!F335&lt;&gt;"",STEP!F335,"")</f>
        <v>火</v>
      </c>
      <c r="G335" s="508" t="e">
        <f>IF(STEP!C335&lt;&gt;"",STEP!AD335,"")</f>
        <v>#N/A</v>
      </c>
      <c r="H335" s="407" t="str">
        <f>IF(AND(STEP!$G335="",$J$8&lt;&gt;"ON"),"",IF(月報!AX335&lt;&gt;"",月報!AX335,IF(STEP!G335&lt;&gt;"",STEP!G335,"")))</f>
        <v/>
      </c>
      <c r="I335" s="408" t="str">
        <f>IF(AND(STEP!$G335="",$J$8&lt;&gt;"ON"),"",IF(月報!AZ335&lt;&gt;"",月報!AZ335,IF(STEP!H335&lt;&gt;"",STEP!H335,"")))</f>
        <v/>
      </c>
      <c r="J335" s="603">
        <f>IF(月報!BA335&lt;&gt;"",月報!BA335,0)*24</f>
        <v>0</v>
      </c>
      <c r="K335" s="603" t="str">
        <f>IF(STEP!X335&lt;&gt;"",STEP!X335,"")</f>
        <v/>
      </c>
      <c r="L335" s="603" t="str">
        <f>IF(STEP!Y335&lt;&gt;"",STEP!Y335,"")</f>
        <v/>
      </c>
      <c r="M335" s="603">
        <f>IF(STEP!Z335&lt;&gt;"",STEP!Z335,0)*24</f>
        <v>0</v>
      </c>
      <c r="N335" s="603" t="str">
        <f>IF(STEP!R335&lt;&gt;"",STEP!R335,"")</f>
        <v/>
      </c>
      <c r="O335" s="603" t="str">
        <f>IF(STEP!S335&lt;&gt;"",STEP!S335,"")</f>
        <v/>
      </c>
      <c r="P335" s="603">
        <f t="shared" si="56"/>
        <v>0</v>
      </c>
      <c r="Q335" s="603"/>
      <c r="R335" s="603" t="e">
        <f t="shared" si="60"/>
        <v>#N/A</v>
      </c>
      <c r="S335" s="605">
        <f t="shared" si="57"/>
        <v>0</v>
      </c>
      <c r="T335" s="610">
        <f t="shared" si="58"/>
        <v>0</v>
      </c>
    </row>
    <row r="336" spans="2:20">
      <c r="B336" s="517"/>
      <c r="C336" s="622">
        <f t="shared" si="59"/>
        <v>330961</v>
      </c>
      <c r="D336" s="409" t="str">
        <f>IF(STEP!D336&lt;&gt;"",STEP!D336,"")</f>
        <v>細井　亮司</v>
      </c>
      <c r="E336" s="410">
        <f>IF(STEP!E336&lt;&gt;"",STEP!E336,"")</f>
        <v>45413</v>
      </c>
      <c r="F336" s="409" t="str">
        <f>IF(STEP!F336&lt;&gt;"",STEP!F336,"")</f>
        <v>水</v>
      </c>
      <c r="G336" s="508" t="e">
        <f>IF(STEP!C336&lt;&gt;"",STEP!AD336,"")</f>
        <v>#N/A</v>
      </c>
      <c r="H336" s="407" t="str">
        <f>IF(AND(STEP!$G336="",$J$8&lt;&gt;"ON"),"",IF(月報!AX336&lt;&gt;"",月報!AX336,IF(STEP!G336&lt;&gt;"",STEP!G336,"")))</f>
        <v/>
      </c>
      <c r="I336" s="408" t="str">
        <f>IF(AND(STEP!$G336="",$J$8&lt;&gt;"ON"),"",IF(月報!AZ336&lt;&gt;"",月報!AZ336,IF(STEP!H336&lt;&gt;"",STEP!H336,"")))</f>
        <v/>
      </c>
      <c r="J336" s="603">
        <f>IF(月報!BA336&lt;&gt;"",月報!BA336,0)*24</f>
        <v>0</v>
      </c>
      <c r="K336" s="603" t="str">
        <f>IF(STEP!X336&lt;&gt;"",STEP!X336,"")</f>
        <v/>
      </c>
      <c r="L336" s="603" t="str">
        <f>IF(STEP!Y336&lt;&gt;"",STEP!Y336,"")</f>
        <v/>
      </c>
      <c r="M336" s="603">
        <f>IF(STEP!Z336&lt;&gt;"",STEP!Z336,0)*24</f>
        <v>0</v>
      </c>
      <c r="N336" s="603" t="str">
        <f>IF(STEP!R336&lt;&gt;"",STEP!R336,"")</f>
        <v/>
      </c>
      <c r="O336" s="603" t="str">
        <f>IF(STEP!S336&lt;&gt;"",STEP!S336,"")</f>
        <v/>
      </c>
      <c r="P336" s="603">
        <f t="shared" si="56"/>
        <v>0</v>
      </c>
      <c r="Q336" s="603"/>
      <c r="R336" s="603" t="e">
        <f t="shared" si="60"/>
        <v>#N/A</v>
      </c>
      <c r="S336" s="605">
        <f t="shared" si="57"/>
        <v>0</v>
      </c>
      <c r="T336" s="610">
        <f t="shared" si="58"/>
        <v>0</v>
      </c>
    </row>
    <row r="337" spans="2:20">
      <c r="B337" s="517"/>
      <c r="C337" s="622">
        <f t="shared" si="59"/>
        <v>330961</v>
      </c>
      <c r="D337" s="409" t="str">
        <f>IF(STEP!D337&lt;&gt;"",STEP!D337,"")</f>
        <v>細井　亮司</v>
      </c>
      <c r="E337" s="410">
        <f>IF(STEP!E337&lt;&gt;"",STEP!E337,"")</f>
        <v>45414</v>
      </c>
      <c r="F337" s="409" t="str">
        <f>IF(STEP!F337&lt;&gt;"",STEP!F337,"")</f>
        <v>木</v>
      </c>
      <c r="G337" s="508" t="e">
        <f>IF(STEP!C337&lt;&gt;"",STEP!AD337,"")</f>
        <v>#N/A</v>
      </c>
      <c r="H337" s="407" t="str">
        <f>IF(AND(STEP!$G337="",$J$8&lt;&gt;"ON"),"",IF(月報!AX337&lt;&gt;"",月報!AX337,IF(STEP!G337&lt;&gt;"",STEP!G337,"")))</f>
        <v/>
      </c>
      <c r="I337" s="408" t="str">
        <f>IF(AND(STEP!$G337="",$J$8&lt;&gt;"ON"),"",IF(月報!AZ337&lt;&gt;"",月報!AZ337,IF(STEP!H337&lt;&gt;"",STEP!H337,"")))</f>
        <v/>
      </c>
      <c r="J337" s="603">
        <f>IF(月報!BA337&lt;&gt;"",月報!BA337,0)*24</f>
        <v>0</v>
      </c>
      <c r="K337" s="603" t="str">
        <f>IF(STEP!X337&lt;&gt;"",STEP!X337,"")</f>
        <v/>
      </c>
      <c r="L337" s="603" t="str">
        <f>IF(STEP!Y337&lt;&gt;"",STEP!Y337,"")</f>
        <v/>
      </c>
      <c r="M337" s="603">
        <f>IF(STEP!Z337&lt;&gt;"",STEP!Z337,0)*24</f>
        <v>0</v>
      </c>
      <c r="N337" s="603" t="str">
        <f>IF(STEP!R337&lt;&gt;"",STEP!R337,"")</f>
        <v/>
      </c>
      <c r="O337" s="603" t="str">
        <f>IF(STEP!S337&lt;&gt;"",STEP!S337,"")</f>
        <v/>
      </c>
      <c r="P337" s="603">
        <f t="shared" si="56"/>
        <v>0</v>
      </c>
      <c r="Q337" s="603"/>
      <c r="R337" s="603" t="e">
        <f t="shared" si="60"/>
        <v>#N/A</v>
      </c>
      <c r="S337" s="605">
        <f t="shared" si="57"/>
        <v>0</v>
      </c>
      <c r="T337" s="610">
        <f t="shared" si="58"/>
        <v>0</v>
      </c>
    </row>
    <row r="338" spans="2:20">
      <c r="B338" s="517"/>
      <c r="C338" s="622">
        <f t="shared" si="59"/>
        <v>330961</v>
      </c>
      <c r="D338" s="409" t="str">
        <f>IF(STEP!D338&lt;&gt;"",STEP!D338,"")</f>
        <v>細井　亮司</v>
      </c>
      <c r="E338" s="410">
        <f>IF(STEP!E338&lt;&gt;"",STEP!E338,"")</f>
        <v>45415</v>
      </c>
      <c r="F338" s="409" t="str">
        <f>IF(STEP!F338&lt;&gt;"",STEP!F338,"")</f>
        <v>金</v>
      </c>
      <c r="G338" s="508" t="e">
        <f>IF(STEP!C338&lt;&gt;"",STEP!AD338,"")</f>
        <v>#N/A</v>
      </c>
      <c r="H338" s="407" t="str">
        <f>IF(AND(STEP!$G338="",$J$8&lt;&gt;"ON"),"",IF(月報!AX338&lt;&gt;"",月報!AX338,IF(STEP!G338&lt;&gt;"",STEP!G338,"")))</f>
        <v/>
      </c>
      <c r="I338" s="408" t="str">
        <f>IF(AND(STEP!$G338="",$J$8&lt;&gt;"ON"),"",IF(月報!AZ338&lt;&gt;"",月報!AZ338,IF(STEP!H338&lt;&gt;"",STEP!H338,"")))</f>
        <v/>
      </c>
      <c r="J338" s="603">
        <f>IF(月報!BA338&lt;&gt;"",月報!BA338,0)*24</f>
        <v>0</v>
      </c>
      <c r="K338" s="603" t="str">
        <f>IF(STEP!X338&lt;&gt;"",STEP!X338,"")</f>
        <v/>
      </c>
      <c r="L338" s="603" t="str">
        <f>IF(STEP!Y338&lt;&gt;"",STEP!Y338,"")</f>
        <v/>
      </c>
      <c r="M338" s="603">
        <f>IF(STEP!Z338&lt;&gt;"",STEP!Z338,0)*24</f>
        <v>0</v>
      </c>
      <c r="N338" s="603" t="str">
        <f>IF(STEP!R338&lt;&gt;"",STEP!R338,"")</f>
        <v/>
      </c>
      <c r="O338" s="603" t="str">
        <f>IF(STEP!S338&lt;&gt;"",STEP!S338,"")</f>
        <v/>
      </c>
      <c r="P338" s="603">
        <f t="shared" si="56"/>
        <v>0</v>
      </c>
      <c r="Q338" s="603"/>
      <c r="R338" s="603" t="e">
        <f t="shared" si="60"/>
        <v>#N/A</v>
      </c>
      <c r="S338" s="605">
        <f t="shared" si="57"/>
        <v>0</v>
      </c>
      <c r="T338" s="610">
        <f t="shared" si="58"/>
        <v>0</v>
      </c>
    </row>
    <row r="339" spans="2:20">
      <c r="B339" s="517"/>
      <c r="C339" s="623">
        <f t="shared" si="59"/>
        <v>330961</v>
      </c>
      <c r="D339" s="411" t="str">
        <f>IF(STEP!D339&lt;&gt;"",STEP!D339,"")</f>
        <v>細井　亮司</v>
      </c>
      <c r="E339" s="412">
        <f>IF(STEP!E339&lt;&gt;"",STEP!E339,"")</f>
        <v>45416</v>
      </c>
      <c r="F339" s="411" t="str">
        <f>IF(STEP!F339&lt;&gt;"",STEP!F339,"")</f>
        <v>土</v>
      </c>
      <c r="G339" s="413" t="e">
        <f>IF(STEP!C339&lt;&gt;"",STEP!AD339,"")</f>
        <v>#N/A</v>
      </c>
      <c r="H339" s="413" t="str">
        <f>IF(AND(STEP!$G339="",$J$8&lt;&gt;"ON"),"",IF(月報!AX339&lt;&gt;"",月報!AX339,IF(STEP!G339&lt;&gt;"",STEP!G339,"")))</f>
        <v/>
      </c>
      <c r="I339" s="414" t="str">
        <f>IF(AND(STEP!$G339="",$J$8&lt;&gt;"ON"),"",IF(月報!AZ339&lt;&gt;"",月報!AZ339,IF(STEP!H339&lt;&gt;"",STEP!H339,"")))</f>
        <v/>
      </c>
      <c r="J339" s="604">
        <f>IF(月報!BA339&lt;&gt;"",月報!BA339,0)*24</f>
        <v>0</v>
      </c>
      <c r="K339" s="604" t="str">
        <f>IF(STEP!X339&lt;&gt;"",STEP!X339,"")</f>
        <v/>
      </c>
      <c r="L339" s="604" t="str">
        <f>IF(STEP!Y339&lt;&gt;"",STEP!Y339,"")</f>
        <v/>
      </c>
      <c r="M339" s="604">
        <f>IF(STEP!Z339&lt;&gt;"",STEP!Z339,0)*24</f>
        <v>0</v>
      </c>
      <c r="N339" s="604" t="str">
        <f>IF(STEP!R339&lt;&gt;"",STEP!R339,"")</f>
        <v/>
      </c>
      <c r="O339" s="604" t="str">
        <f>IF(STEP!S339&lt;&gt;"",STEP!S339,"")</f>
        <v/>
      </c>
      <c r="P339" s="604">
        <f t="shared" si="56"/>
        <v>0</v>
      </c>
      <c r="Q339" s="604"/>
      <c r="R339" s="604" t="e">
        <f t="shared" si="60"/>
        <v>#N/A</v>
      </c>
      <c r="S339" s="607">
        <f t="shared" si="57"/>
        <v>0</v>
      </c>
      <c r="T339" s="611">
        <f t="shared" si="58"/>
        <v>0</v>
      </c>
    </row>
    <row r="340" spans="2:20">
      <c r="B340" s="517"/>
      <c r="C340" s="624">
        <f t="shared" si="59"/>
        <v>330961</v>
      </c>
      <c r="D340" s="405" t="str">
        <f>IF(STEP!D340&lt;&gt;"",STEP!D340,"")</f>
        <v>細井　亮司</v>
      </c>
      <c r="E340" s="406">
        <f>IF(STEP!E340&lt;&gt;"",STEP!E340,"")</f>
        <v>45417</v>
      </c>
      <c r="F340" s="405" t="str">
        <f>IF(STEP!F340&lt;&gt;"",STEP!F340,"")</f>
        <v>日</v>
      </c>
      <c r="G340" s="407" t="e">
        <f>IF(STEP!C340&lt;&gt;"",STEP!AD340,"")</f>
        <v>#N/A</v>
      </c>
      <c r="H340" s="407" t="str">
        <f>IF(AND(STEP!$G340="",$J$8&lt;&gt;"ON"),"",IF(月報!AX340&lt;&gt;"",月報!AX340,IF(STEP!G340&lt;&gt;"",STEP!G340,"")))</f>
        <v/>
      </c>
      <c r="I340" s="408" t="str">
        <f>IF(AND(STEP!$G340="",$J$8&lt;&gt;"ON"),"",IF(月報!AZ340&lt;&gt;"",月報!AZ340,IF(STEP!H340&lt;&gt;"",STEP!H340,"")))</f>
        <v/>
      </c>
      <c r="J340" s="603">
        <f>IF(月報!BA340&lt;&gt;"",月報!BA340,0)*24</f>
        <v>0</v>
      </c>
      <c r="K340" s="603" t="str">
        <f>IF(STEP!X340&lt;&gt;"",STEP!X340,"")</f>
        <v/>
      </c>
      <c r="L340" s="603" t="str">
        <f>IF(STEP!Y340&lt;&gt;"",STEP!Y340,"")</f>
        <v/>
      </c>
      <c r="M340" s="603">
        <f>IF(STEP!Z340&lt;&gt;"",STEP!Z340,0)*24</f>
        <v>0</v>
      </c>
      <c r="N340" s="603" t="str">
        <f>IF(STEP!R340&lt;&gt;"",STEP!R340,"")</f>
        <v/>
      </c>
      <c r="O340" s="603" t="str">
        <f>IF(STEP!S340&lt;&gt;"",STEP!S340,"")</f>
        <v/>
      </c>
      <c r="P340" s="603">
        <f t="shared" si="56"/>
        <v>0</v>
      </c>
      <c r="Q340" s="603">
        <f>SUM(P340:P346)</f>
        <v>44</v>
      </c>
      <c r="R340" s="603" t="e">
        <f t="shared" si="60"/>
        <v>#N/A</v>
      </c>
      <c r="S340" s="606">
        <f t="shared" si="57"/>
        <v>0</v>
      </c>
      <c r="T340" s="610">
        <f t="shared" si="58"/>
        <v>0</v>
      </c>
    </row>
    <row r="341" spans="2:20">
      <c r="B341" s="517"/>
      <c r="C341" s="622">
        <f t="shared" si="59"/>
        <v>330961</v>
      </c>
      <c r="D341" s="409" t="str">
        <f>IF(STEP!D341&lt;&gt;"",STEP!D341,"")</f>
        <v>細井　亮司</v>
      </c>
      <c r="E341" s="410">
        <f>IF(STEP!E341&lt;&gt;"",STEP!E341,"")</f>
        <v>45418</v>
      </c>
      <c r="F341" s="409" t="str">
        <f>IF(STEP!F341&lt;&gt;"",STEP!F341,"")</f>
        <v>月</v>
      </c>
      <c r="G341" s="508" t="e">
        <f>IF(STEP!C341&lt;&gt;"",STEP!AD341,"")</f>
        <v>#N/A</v>
      </c>
      <c r="H341" s="407" t="e">
        <f>IF(AND(STEP!$G341="",$J$8&lt;&gt;"ON"),"",IF(月報!AX341&lt;&gt;"",月報!AX341,IF(STEP!G341&lt;&gt;"",STEP!G341,"")))</f>
        <v>#N/A</v>
      </c>
      <c r="I341" s="408">
        <f>IF(AND(STEP!$G341="",$J$8&lt;&gt;"ON"),"",IF(月報!AZ341&lt;&gt;"",月報!AZ341,IF(STEP!H341&lt;&gt;"",STEP!H341,"")))</f>
        <v>0.75</v>
      </c>
      <c r="J341" s="603">
        <f>IF(月報!BA341&lt;&gt;"",月報!BA341,0)*24</f>
        <v>9</v>
      </c>
      <c r="K341" s="603">
        <f>IF(STEP!X341&lt;&gt;"",STEP!X341,"")</f>
        <v>0.33333333333333331</v>
      </c>
      <c r="L341" s="603">
        <f>IF(STEP!Y341&lt;&gt;"",STEP!Y341,"")</f>
        <v>4.1666666666666664E-2</v>
      </c>
      <c r="M341" s="603">
        <f>IF(STEP!Z341&lt;&gt;"",STEP!Z341,0)*24</f>
        <v>0</v>
      </c>
      <c r="N341" s="603" t="str">
        <f>IF(STEP!R341&lt;&gt;"",STEP!R341,"")</f>
        <v/>
      </c>
      <c r="O341" s="603" t="str">
        <f>IF(STEP!S341&lt;&gt;"",STEP!S341,"")</f>
        <v>自社作業</v>
      </c>
      <c r="P341" s="603">
        <f t="shared" si="56"/>
        <v>9</v>
      </c>
      <c r="Q341" s="603"/>
      <c r="R341" s="603" t="e">
        <f t="shared" si="60"/>
        <v>#N/A</v>
      </c>
      <c r="S341" s="605">
        <f t="shared" si="57"/>
        <v>9</v>
      </c>
      <c r="T341" s="610">
        <f t="shared" si="58"/>
        <v>0</v>
      </c>
    </row>
    <row r="342" spans="2:20">
      <c r="B342" s="517"/>
      <c r="C342" s="622">
        <f t="shared" si="59"/>
        <v>330961</v>
      </c>
      <c r="D342" s="409" t="str">
        <f>IF(STEP!D342&lt;&gt;"",STEP!D342,"")</f>
        <v>細井　亮司</v>
      </c>
      <c r="E342" s="410">
        <f>IF(STEP!E342&lt;&gt;"",STEP!E342,"")</f>
        <v>45419</v>
      </c>
      <c r="F342" s="409" t="str">
        <f>IF(STEP!F342&lt;&gt;"",STEP!F342,"")</f>
        <v>火</v>
      </c>
      <c r="G342" s="508" t="e">
        <f>IF(STEP!C342&lt;&gt;"",STEP!AD342,"")</f>
        <v>#N/A</v>
      </c>
      <c r="H342" s="407" t="e">
        <f>IF(AND(STEP!$G342="",$J$8&lt;&gt;"ON"),"",IF(月報!AX342&lt;&gt;"",月報!AX342,IF(STEP!G342&lt;&gt;"",STEP!G342,"")))</f>
        <v>#N/A</v>
      </c>
      <c r="I342" s="408">
        <f>IF(AND(STEP!$G342="",$J$8&lt;&gt;"ON"),"",IF(月報!AZ342&lt;&gt;"",月報!AZ342,IF(STEP!H342&lt;&gt;"",STEP!H342,"")))</f>
        <v>0.75347222222222221</v>
      </c>
      <c r="J342" s="603">
        <f>IF(月報!BA342&lt;&gt;"",月報!BA342,0)*24</f>
        <v>9.6666666666666661</v>
      </c>
      <c r="K342" s="603">
        <f>IF(STEP!X342&lt;&gt;"",STEP!X342,"")</f>
        <v>0.33333333333333331</v>
      </c>
      <c r="L342" s="603">
        <f>IF(STEP!Y342&lt;&gt;"",STEP!Y342,"")</f>
        <v>6.25E-2</v>
      </c>
      <c r="M342" s="603">
        <f>IF(STEP!Z342&lt;&gt;"",STEP!Z342,0)*24</f>
        <v>0</v>
      </c>
      <c r="N342" s="603" t="str">
        <f>IF(STEP!R342&lt;&gt;"",STEP!R342,"")</f>
        <v/>
      </c>
      <c r="O342" s="603" t="str">
        <f>IF(STEP!S342&lt;&gt;"",STEP!S342,"")</f>
        <v>自社作業</v>
      </c>
      <c r="P342" s="603">
        <f t="shared" si="56"/>
        <v>9.6666666666666661</v>
      </c>
      <c r="Q342" s="603"/>
      <c r="R342" s="603" t="e">
        <f t="shared" si="60"/>
        <v>#N/A</v>
      </c>
      <c r="S342" s="605">
        <f t="shared" si="57"/>
        <v>9.5</v>
      </c>
      <c r="T342" s="610">
        <f t="shared" si="58"/>
        <v>0.16666666666666607</v>
      </c>
    </row>
    <row r="343" spans="2:20">
      <c r="B343" s="517"/>
      <c r="C343" s="622">
        <f t="shared" si="59"/>
        <v>330961</v>
      </c>
      <c r="D343" s="409" t="str">
        <f>IF(STEP!D343&lt;&gt;"",STEP!D343,"")</f>
        <v>細井　亮司</v>
      </c>
      <c r="E343" s="410">
        <f>IF(STEP!E343&lt;&gt;"",STEP!E343,"")</f>
        <v>45420</v>
      </c>
      <c r="F343" s="409" t="str">
        <f>IF(STEP!F343&lt;&gt;"",STEP!F343,"")</f>
        <v>水</v>
      </c>
      <c r="G343" s="508" t="e">
        <f>IF(STEP!C343&lt;&gt;"",STEP!AD343,"")</f>
        <v>#N/A</v>
      </c>
      <c r="H343" s="407" t="e">
        <f>IF(AND(STEP!$G343="",$J$8&lt;&gt;"ON"),"",IF(月報!AX343&lt;&gt;"",月報!AX343,IF(STEP!G343&lt;&gt;"",STEP!G343,"")))</f>
        <v>#N/A</v>
      </c>
      <c r="I343" s="408">
        <f>IF(AND(STEP!$G343="",$J$8&lt;&gt;"ON"),"",IF(月報!AZ343&lt;&gt;"",月報!AZ343,IF(STEP!H343&lt;&gt;"",STEP!H343,"")))</f>
        <v>0.75</v>
      </c>
      <c r="J343" s="603">
        <f>IF(月報!BA343&lt;&gt;"",月報!BA343,0)*24</f>
        <v>9.5</v>
      </c>
      <c r="K343" s="603">
        <f>IF(STEP!X343&lt;&gt;"",STEP!X343,"")</f>
        <v>0.33333333333333331</v>
      </c>
      <c r="L343" s="603">
        <f>IF(STEP!Y343&lt;&gt;"",STEP!Y343,"")</f>
        <v>6.25E-2</v>
      </c>
      <c r="M343" s="603">
        <f>IF(STEP!Z343&lt;&gt;"",STEP!Z343,0)*24</f>
        <v>0</v>
      </c>
      <c r="N343" s="603" t="str">
        <f>IF(STEP!R343&lt;&gt;"",STEP!R343,"")</f>
        <v/>
      </c>
      <c r="O343" s="603" t="str">
        <f>IF(STEP!S343&lt;&gt;"",STEP!S343,"")</f>
        <v>自社作業</v>
      </c>
      <c r="P343" s="603">
        <f t="shared" si="56"/>
        <v>9.5</v>
      </c>
      <c r="Q343" s="603"/>
      <c r="R343" s="603" t="e">
        <f t="shared" si="60"/>
        <v>#N/A</v>
      </c>
      <c r="S343" s="605">
        <f t="shared" si="57"/>
        <v>9.5</v>
      </c>
      <c r="T343" s="610">
        <f t="shared" si="58"/>
        <v>0</v>
      </c>
    </row>
    <row r="344" spans="2:20">
      <c r="B344" s="517"/>
      <c r="C344" s="622">
        <f t="shared" si="59"/>
        <v>330961</v>
      </c>
      <c r="D344" s="409" t="str">
        <f>IF(STEP!D344&lt;&gt;"",STEP!D344,"")</f>
        <v>細井　亮司</v>
      </c>
      <c r="E344" s="410">
        <f>IF(STEP!E344&lt;&gt;"",STEP!E344,"")</f>
        <v>45421</v>
      </c>
      <c r="F344" s="409" t="str">
        <f>IF(STEP!F344&lt;&gt;"",STEP!F344,"")</f>
        <v>木</v>
      </c>
      <c r="G344" s="508" t="e">
        <f>IF(STEP!C344&lt;&gt;"",STEP!AD344,"")</f>
        <v>#N/A</v>
      </c>
      <c r="H344" s="407" t="e">
        <f>IF(AND(STEP!$G344="",$J$8&lt;&gt;"ON"),"",IF(月報!AX344&lt;&gt;"",月報!AX344,IF(STEP!G344&lt;&gt;"",STEP!G344,"")))</f>
        <v>#N/A</v>
      </c>
      <c r="I344" s="408">
        <f>IF(AND(STEP!$G344="",$J$8&lt;&gt;"ON"),"",IF(月報!AZ344&lt;&gt;"",月報!AZ344,IF(STEP!H344&lt;&gt;"",STEP!H344,"")))</f>
        <v>0.78125</v>
      </c>
      <c r="J344" s="603">
        <f>IF(月報!BA344&lt;&gt;"",月報!BA344,0)*24</f>
        <v>7.8333333333333339</v>
      </c>
      <c r="K344" s="603">
        <f>IF(STEP!X344&lt;&gt;"",STEP!X344,"")</f>
        <v>0.32291666666666669</v>
      </c>
      <c r="L344" s="603" t="str">
        <f>IF(STEP!Y344&lt;&gt;"",STEP!Y344,"")</f>
        <v/>
      </c>
      <c r="M344" s="603">
        <f>IF(STEP!Z344&lt;&gt;"",STEP!Z344,0)*24</f>
        <v>0</v>
      </c>
      <c r="N344" s="603" t="str">
        <f>IF(STEP!R344&lt;&gt;"",STEP!R344,"")</f>
        <v/>
      </c>
      <c r="O344" s="603" t="str">
        <f>IF(STEP!S344&lt;&gt;"",STEP!S344,"")</f>
        <v>自社作業</v>
      </c>
      <c r="P344" s="603">
        <f t="shared" si="56"/>
        <v>7.8333333333333339</v>
      </c>
      <c r="Q344" s="603"/>
      <c r="R344" s="603" t="e">
        <f t="shared" si="60"/>
        <v>#N/A</v>
      </c>
      <c r="S344" s="605">
        <f t="shared" si="57"/>
        <v>7.75</v>
      </c>
      <c r="T344" s="610">
        <f t="shared" si="58"/>
        <v>8.3333333333333925E-2</v>
      </c>
    </row>
    <row r="345" spans="2:20">
      <c r="B345" s="517"/>
      <c r="C345" s="622">
        <f t="shared" si="59"/>
        <v>330961</v>
      </c>
      <c r="D345" s="409" t="str">
        <f>IF(STEP!D345&lt;&gt;"",STEP!D345,"")</f>
        <v>細井　亮司</v>
      </c>
      <c r="E345" s="410">
        <f>IF(STEP!E345&lt;&gt;"",STEP!E345,"")</f>
        <v>45422</v>
      </c>
      <c r="F345" s="409" t="str">
        <f>IF(STEP!F345&lt;&gt;"",STEP!F345,"")</f>
        <v>金</v>
      </c>
      <c r="G345" s="508" t="e">
        <f>IF(STEP!C345&lt;&gt;"",STEP!AD345,"")</f>
        <v>#N/A</v>
      </c>
      <c r="H345" s="407" t="e">
        <f>IF(AND(STEP!$G345="",$J$8&lt;&gt;"ON"),"",IF(月報!AX345&lt;&gt;"",月報!AX345,IF(STEP!G345&lt;&gt;"",STEP!G345,"")))</f>
        <v>#N/A</v>
      </c>
      <c r="I345" s="408">
        <f>IF(AND(STEP!$G345="",$J$8&lt;&gt;"ON"),"",IF(月報!AZ345&lt;&gt;"",月報!AZ345,IF(STEP!H345&lt;&gt;"",STEP!H345,"")))</f>
        <v>0.69097222222222221</v>
      </c>
      <c r="J345" s="603">
        <f>IF(月報!BA345&lt;&gt;"",月報!BA345,0)*24</f>
        <v>8</v>
      </c>
      <c r="K345" s="603">
        <f>IF(STEP!X345&lt;&gt;"",STEP!X345,"")</f>
        <v>0.33333333333333331</v>
      </c>
      <c r="L345" s="603" t="str">
        <f>IF(STEP!Y345&lt;&gt;"",STEP!Y345,"")</f>
        <v/>
      </c>
      <c r="M345" s="603">
        <f>IF(STEP!Z345&lt;&gt;"",STEP!Z345,0)*24</f>
        <v>0</v>
      </c>
      <c r="N345" s="603" t="str">
        <f>IF(STEP!R345&lt;&gt;"",STEP!R345,"")</f>
        <v/>
      </c>
      <c r="O345" s="603" t="str">
        <f>IF(STEP!S345&lt;&gt;"",STEP!S345,"")</f>
        <v>自社作業</v>
      </c>
      <c r="P345" s="603">
        <f t="shared" si="56"/>
        <v>8</v>
      </c>
      <c r="Q345" s="603"/>
      <c r="R345" s="603" t="e">
        <f t="shared" si="60"/>
        <v>#N/A</v>
      </c>
      <c r="S345" s="605">
        <f t="shared" si="57"/>
        <v>8</v>
      </c>
      <c r="T345" s="610">
        <f t="shared" si="58"/>
        <v>0</v>
      </c>
    </row>
    <row r="346" spans="2:20">
      <c r="B346" s="517"/>
      <c r="C346" s="623">
        <f t="shared" si="59"/>
        <v>330961</v>
      </c>
      <c r="D346" s="411" t="str">
        <f>IF(STEP!D346&lt;&gt;"",STEP!D346,"")</f>
        <v>細井　亮司</v>
      </c>
      <c r="E346" s="412">
        <f>IF(STEP!E346&lt;&gt;"",STEP!E346,"")</f>
        <v>45423</v>
      </c>
      <c r="F346" s="411" t="str">
        <f>IF(STEP!F346&lt;&gt;"",STEP!F346,"")</f>
        <v>土</v>
      </c>
      <c r="G346" s="413" t="e">
        <f>IF(STEP!C346&lt;&gt;"",STEP!AD346,"")</f>
        <v>#N/A</v>
      </c>
      <c r="H346" s="413" t="str">
        <f>IF(AND(STEP!$G346="",$J$8&lt;&gt;"ON"),"",IF(月報!AX346&lt;&gt;"",月報!AX346,IF(STEP!G346&lt;&gt;"",STEP!G346,"")))</f>
        <v/>
      </c>
      <c r="I346" s="414" t="str">
        <f>IF(AND(STEP!$G346="",$J$8&lt;&gt;"ON"),"",IF(月報!AZ346&lt;&gt;"",月報!AZ346,IF(STEP!H346&lt;&gt;"",STEP!H346,"")))</f>
        <v/>
      </c>
      <c r="J346" s="604">
        <f>IF(月報!BA346&lt;&gt;"",月報!BA346,0)*24</f>
        <v>0</v>
      </c>
      <c r="K346" s="604" t="str">
        <f>IF(STEP!X346&lt;&gt;"",STEP!X346,"")</f>
        <v/>
      </c>
      <c r="L346" s="604" t="str">
        <f>IF(STEP!Y346&lt;&gt;"",STEP!Y346,"")</f>
        <v/>
      </c>
      <c r="M346" s="604">
        <f>IF(STEP!Z346&lt;&gt;"",STEP!Z346,0)*24</f>
        <v>0</v>
      </c>
      <c r="N346" s="604" t="str">
        <f>IF(STEP!R346&lt;&gt;"",STEP!R346,"")</f>
        <v/>
      </c>
      <c r="O346" s="604" t="str">
        <f>IF(STEP!S346&lt;&gt;"",STEP!S346,"")</f>
        <v/>
      </c>
      <c r="P346" s="604">
        <f t="shared" si="56"/>
        <v>0</v>
      </c>
      <c r="Q346" s="604"/>
      <c r="R346" s="604" t="e">
        <f t="shared" si="60"/>
        <v>#N/A</v>
      </c>
      <c r="S346" s="607">
        <f t="shared" si="57"/>
        <v>0</v>
      </c>
      <c r="T346" s="611">
        <f t="shared" si="58"/>
        <v>0</v>
      </c>
    </row>
    <row r="347" spans="2:20">
      <c r="B347" s="517"/>
      <c r="C347" s="624">
        <f t="shared" si="59"/>
        <v>330961</v>
      </c>
      <c r="D347" s="405" t="str">
        <f>IF(STEP!D347&lt;&gt;"",STEP!D347,"")</f>
        <v>細井　亮司</v>
      </c>
      <c r="E347" s="406">
        <f>IF(STEP!E347&lt;&gt;"",STEP!E347,"")</f>
        <v>45424</v>
      </c>
      <c r="F347" s="405" t="str">
        <f>IF(STEP!F347&lt;&gt;"",STEP!F347,"")</f>
        <v>日</v>
      </c>
      <c r="G347" s="407" t="e">
        <f>IF(STEP!C347&lt;&gt;"",STEP!AD347,"")</f>
        <v>#N/A</v>
      </c>
      <c r="H347" s="407">
        <f>IF(AND(STEP!$G347="",$J$8&lt;&gt;"ON"),"",IF(月報!AX347&lt;&gt;"",月報!AX347,IF(STEP!G347&lt;&gt;"",STEP!G347,"")))</f>
        <v>0.29166666666666663</v>
      </c>
      <c r="I347" s="408">
        <f>IF(AND(STEP!$G347="",$J$8&lt;&gt;"ON"),"",IF(月報!AZ347&lt;&gt;"",月報!AZ347,IF(STEP!H347&lt;&gt;"",STEP!H347,"")))</f>
        <v>0.66666666666666663</v>
      </c>
      <c r="J347" s="603">
        <f>IF(月報!BA347&lt;&gt;"",月報!BA347,0)*24</f>
        <v>8</v>
      </c>
      <c r="K347" s="603">
        <f>IF(STEP!X347&lt;&gt;"",STEP!X347,"")</f>
        <v>0.33333333333333331</v>
      </c>
      <c r="L347" s="603" t="str">
        <f>IF(STEP!Y347&lt;&gt;"",STEP!Y347,"")</f>
        <v/>
      </c>
      <c r="M347" s="603">
        <f>IF(STEP!Z347&lt;&gt;"",STEP!Z347,0)*24</f>
        <v>0</v>
      </c>
      <c r="N347" s="603" t="str">
        <f>IF(STEP!R347&lt;&gt;"",STEP!R347,"")</f>
        <v>休出</v>
      </c>
      <c r="O347" s="603" t="str">
        <f>IF(STEP!S347&lt;&gt;"",STEP!S347,"")</f>
        <v>自社作業</v>
      </c>
      <c r="P347" s="603">
        <f t="shared" si="56"/>
        <v>8</v>
      </c>
      <c r="Q347" s="603">
        <f>SUM(P347:P353)</f>
        <v>52.25</v>
      </c>
      <c r="R347" s="603" t="e">
        <f t="shared" si="60"/>
        <v>#N/A</v>
      </c>
      <c r="S347" s="606">
        <f t="shared" si="57"/>
        <v>8</v>
      </c>
      <c r="T347" s="610">
        <f t="shared" si="58"/>
        <v>0</v>
      </c>
    </row>
    <row r="348" spans="2:20">
      <c r="B348" s="517"/>
      <c r="C348" s="622">
        <f t="shared" si="59"/>
        <v>330961</v>
      </c>
      <c r="D348" s="409" t="str">
        <f>IF(STEP!D348&lt;&gt;"",STEP!D348,"")</f>
        <v>細井　亮司</v>
      </c>
      <c r="E348" s="410">
        <f>IF(STEP!E348&lt;&gt;"",STEP!E348,"")</f>
        <v>45425</v>
      </c>
      <c r="F348" s="409" t="str">
        <f>IF(STEP!F348&lt;&gt;"",STEP!F348,"")</f>
        <v>月</v>
      </c>
      <c r="G348" s="508" t="e">
        <f>IF(STEP!C348&lt;&gt;"",STEP!AD348,"")</f>
        <v>#N/A</v>
      </c>
      <c r="H348" s="407" t="e">
        <f>IF(AND(STEP!$G348="",$J$8&lt;&gt;"ON"),"",IF(月報!AX348&lt;&gt;"",月報!AX348,IF(STEP!G348&lt;&gt;"",STEP!G348,"")))</f>
        <v>#N/A</v>
      </c>
      <c r="I348" s="408">
        <f>IF(AND(STEP!$G348="",$J$8&lt;&gt;"ON"),"",IF(月報!AZ348&lt;&gt;"",月報!AZ348,IF(STEP!H348&lt;&gt;"",STEP!H348,"")))</f>
        <v>0.75</v>
      </c>
      <c r="J348" s="603">
        <f>IF(月報!BA348&lt;&gt;"",月報!BA348,0)*24</f>
        <v>9.3333333333333339</v>
      </c>
      <c r="K348" s="603">
        <f>IF(STEP!X348&lt;&gt;"",STEP!X348,"")</f>
        <v>0.33333333333333331</v>
      </c>
      <c r="L348" s="603">
        <f>IF(STEP!Y348&lt;&gt;"",STEP!Y348,"")</f>
        <v>5.2083333333333336E-2</v>
      </c>
      <c r="M348" s="603">
        <f>IF(STEP!Z348&lt;&gt;"",STEP!Z348,0)*24</f>
        <v>0</v>
      </c>
      <c r="N348" s="603" t="str">
        <f>IF(STEP!R348&lt;&gt;"",STEP!R348,"")</f>
        <v/>
      </c>
      <c r="O348" s="603" t="str">
        <f>IF(STEP!S348&lt;&gt;"",STEP!S348,"")</f>
        <v>自社作業</v>
      </c>
      <c r="P348" s="603">
        <f t="shared" si="56"/>
        <v>9.3333333333333339</v>
      </c>
      <c r="Q348" s="603"/>
      <c r="R348" s="603" t="e">
        <f t="shared" si="60"/>
        <v>#N/A</v>
      </c>
      <c r="S348" s="605">
        <f t="shared" si="57"/>
        <v>9.25</v>
      </c>
      <c r="T348" s="610">
        <f t="shared" si="58"/>
        <v>8.3333333333333925E-2</v>
      </c>
    </row>
    <row r="349" spans="2:20">
      <c r="B349" s="517"/>
      <c r="C349" s="622">
        <f t="shared" si="59"/>
        <v>330961</v>
      </c>
      <c r="D349" s="409" t="str">
        <f>IF(STEP!D349&lt;&gt;"",STEP!D349,"")</f>
        <v>細井　亮司</v>
      </c>
      <c r="E349" s="410">
        <f>IF(STEP!E349&lt;&gt;"",STEP!E349,"")</f>
        <v>45426</v>
      </c>
      <c r="F349" s="409" t="str">
        <f>IF(STEP!F349&lt;&gt;"",STEP!F349,"")</f>
        <v>火</v>
      </c>
      <c r="G349" s="508" t="e">
        <f>IF(STEP!C349&lt;&gt;"",STEP!AD349,"")</f>
        <v>#N/A</v>
      </c>
      <c r="H349" s="407" t="e">
        <f>IF(AND(STEP!$G349="",$J$8&lt;&gt;"ON"),"",IF(月報!AX349&lt;&gt;"",月報!AX349,IF(STEP!G349&lt;&gt;"",STEP!G349,"")))</f>
        <v>#N/A</v>
      </c>
      <c r="I349" s="408">
        <f>IF(AND(STEP!$G349="",$J$8&lt;&gt;"ON"),"",IF(月報!AZ349&lt;&gt;"",月報!AZ349,IF(STEP!H349&lt;&gt;"",STEP!H349,"")))</f>
        <v>0.75</v>
      </c>
      <c r="J349" s="603">
        <f>IF(月報!BA349&lt;&gt;"",月報!BA349,0)*24</f>
        <v>9.25</v>
      </c>
      <c r="K349" s="603">
        <f>IF(STEP!X349&lt;&gt;"",STEP!X349,"")</f>
        <v>0.33333333333333331</v>
      </c>
      <c r="L349" s="603">
        <f>IF(STEP!Y349&lt;&gt;"",STEP!Y349,"")</f>
        <v>5.2083333333333336E-2</v>
      </c>
      <c r="M349" s="603">
        <f>IF(STEP!Z349&lt;&gt;"",STEP!Z349,0)*24</f>
        <v>0</v>
      </c>
      <c r="N349" s="603" t="str">
        <f>IF(STEP!R349&lt;&gt;"",STEP!R349,"")</f>
        <v/>
      </c>
      <c r="O349" s="603" t="str">
        <f>IF(STEP!S349&lt;&gt;"",STEP!S349,"")</f>
        <v>自社作業</v>
      </c>
      <c r="P349" s="603">
        <f t="shared" si="56"/>
        <v>9.25</v>
      </c>
      <c r="Q349" s="603"/>
      <c r="R349" s="603" t="e">
        <f t="shared" si="60"/>
        <v>#N/A</v>
      </c>
      <c r="S349" s="605">
        <f t="shared" si="57"/>
        <v>9.25</v>
      </c>
      <c r="T349" s="610">
        <f t="shared" si="58"/>
        <v>0</v>
      </c>
    </row>
    <row r="350" spans="2:20">
      <c r="B350" s="517"/>
      <c r="C350" s="622">
        <f t="shared" si="59"/>
        <v>330961</v>
      </c>
      <c r="D350" s="409" t="str">
        <f>IF(STEP!D350&lt;&gt;"",STEP!D350,"")</f>
        <v>細井　亮司</v>
      </c>
      <c r="E350" s="410">
        <f>IF(STEP!E350&lt;&gt;"",STEP!E350,"")</f>
        <v>45427</v>
      </c>
      <c r="F350" s="409" t="str">
        <f>IF(STEP!F350&lt;&gt;"",STEP!F350,"")</f>
        <v>水</v>
      </c>
      <c r="G350" s="508" t="e">
        <f>IF(STEP!C350&lt;&gt;"",STEP!AD350,"")</f>
        <v>#N/A</v>
      </c>
      <c r="H350" s="407" t="e">
        <f>IF(AND(STEP!$G350="",$J$8&lt;&gt;"ON"),"",IF(月報!AX350&lt;&gt;"",月報!AX350,IF(STEP!G350&lt;&gt;"",STEP!G350,"")))</f>
        <v>#N/A</v>
      </c>
      <c r="I350" s="408">
        <f>IF(AND(STEP!$G350="",$J$8&lt;&gt;"ON"),"",IF(月報!AZ350&lt;&gt;"",月報!AZ350,IF(STEP!H350&lt;&gt;"",STEP!H350,"")))</f>
        <v>0.6875</v>
      </c>
      <c r="J350" s="603">
        <f>IF(月報!BA350&lt;&gt;"",月報!BA350,0)*24</f>
        <v>8</v>
      </c>
      <c r="K350" s="603">
        <f>IF(STEP!X350&lt;&gt;"",STEP!X350,"")</f>
        <v>0.33333333333333331</v>
      </c>
      <c r="L350" s="603" t="str">
        <f>IF(STEP!Y350&lt;&gt;"",STEP!Y350,"")</f>
        <v/>
      </c>
      <c r="M350" s="603">
        <f>IF(STEP!Z350&lt;&gt;"",STEP!Z350,0)*24</f>
        <v>0</v>
      </c>
      <c r="N350" s="603" t="str">
        <f>IF(STEP!R350&lt;&gt;"",STEP!R350,"")</f>
        <v/>
      </c>
      <c r="O350" s="603" t="str">
        <f>IF(STEP!S350&lt;&gt;"",STEP!S350,"")</f>
        <v>自社作業</v>
      </c>
      <c r="P350" s="603">
        <f t="shared" si="56"/>
        <v>8</v>
      </c>
      <c r="Q350" s="603"/>
      <c r="R350" s="603" t="e">
        <f t="shared" si="60"/>
        <v>#N/A</v>
      </c>
      <c r="S350" s="605">
        <f t="shared" si="57"/>
        <v>8</v>
      </c>
      <c r="T350" s="610">
        <f t="shared" si="58"/>
        <v>0</v>
      </c>
    </row>
    <row r="351" spans="2:20">
      <c r="B351" s="517"/>
      <c r="C351" s="622">
        <f t="shared" si="59"/>
        <v>330961</v>
      </c>
      <c r="D351" s="409" t="str">
        <f>IF(STEP!D351&lt;&gt;"",STEP!D351,"")</f>
        <v>細井　亮司</v>
      </c>
      <c r="E351" s="410">
        <f>IF(STEP!E351&lt;&gt;"",STEP!E351,"")</f>
        <v>45428</v>
      </c>
      <c r="F351" s="409" t="str">
        <f>IF(STEP!F351&lt;&gt;"",STEP!F351,"")</f>
        <v>木</v>
      </c>
      <c r="G351" s="508" t="e">
        <f>IF(STEP!C351&lt;&gt;"",STEP!AD351,"")</f>
        <v>#N/A</v>
      </c>
      <c r="H351" s="407" t="e">
        <f>IF(AND(STEP!$G351="",$J$8&lt;&gt;"ON"),"",IF(月報!AX351&lt;&gt;"",月報!AX351,IF(STEP!G351&lt;&gt;"",STEP!G351,"")))</f>
        <v>#N/A</v>
      </c>
      <c r="I351" s="408">
        <f>IF(AND(STEP!$G351="",$J$8&lt;&gt;"ON"),"",IF(月報!AZ351&lt;&gt;"",月報!AZ351,IF(STEP!H351&lt;&gt;"",STEP!H351,"")))</f>
        <v>0.81944444444444442</v>
      </c>
      <c r="J351" s="603">
        <f>IF(月報!BA351&lt;&gt;"",月報!BA351,0)*24</f>
        <v>9.6666666666666661</v>
      </c>
      <c r="K351" s="603">
        <f>IF(STEP!X351&lt;&gt;"",STEP!X351,"")</f>
        <v>0.33333333333333331</v>
      </c>
      <c r="L351" s="603">
        <f>IF(STEP!Y351&lt;&gt;"",STEP!Y351,"")</f>
        <v>6.25E-2</v>
      </c>
      <c r="M351" s="603">
        <f>IF(STEP!Z351&lt;&gt;"",STEP!Z351,0)*24</f>
        <v>0</v>
      </c>
      <c r="N351" s="603" t="str">
        <f>IF(STEP!R351&lt;&gt;"",STEP!R351,"")</f>
        <v/>
      </c>
      <c r="O351" s="603" t="str">
        <f>IF(STEP!S351&lt;&gt;"",STEP!S351,"")</f>
        <v>自社作業</v>
      </c>
      <c r="P351" s="603">
        <f t="shared" si="56"/>
        <v>9.6666666666666661</v>
      </c>
      <c r="Q351" s="603"/>
      <c r="R351" s="603" t="e">
        <f t="shared" si="60"/>
        <v>#N/A</v>
      </c>
      <c r="S351" s="605">
        <f t="shared" si="57"/>
        <v>9.5</v>
      </c>
      <c r="T351" s="610">
        <f t="shared" si="58"/>
        <v>0.16666666666666607</v>
      </c>
    </row>
    <row r="352" spans="2:20">
      <c r="B352" s="517"/>
      <c r="C352" s="622">
        <f t="shared" si="59"/>
        <v>330961</v>
      </c>
      <c r="D352" s="409" t="str">
        <f>IF(STEP!D352&lt;&gt;"",STEP!D352,"")</f>
        <v>細井　亮司</v>
      </c>
      <c r="E352" s="410">
        <f>IF(STEP!E352&lt;&gt;"",STEP!E352,"")</f>
        <v>45429</v>
      </c>
      <c r="F352" s="409" t="str">
        <f>IF(STEP!F352&lt;&gt;"",STEP!F352,"")</f>
        <v>金</v>
      </c>
      <c r="G352" s="508" t="e">
        <f>IF(STEP!C352&lt;&gt;"",STEP!AD352,"")</f>
        <v>#N/A</v>
      </c>
      <c r="H352" s="407" t="e">
        <f>IF(AND(STEP!$G352="",$J$8&lt;&gt;"ON"),"",IF(月報!AX352&lt;&gt;"",月報!AX352,IF(STEP!G352&lt;&gt;"",STEP!G352,"")))</f>
        <v>#N/A</v>
      </c>
      <c r="I352" s="408">
        <f>IF(AND(STEP!$G352="",$J$8&lt;&gt;"ON"),"",IF(月報!AZ352&lt;&gt;"",月報!AZ352,IF(STEP!H352&lt;&gt;"",STEP!H352,"")))</f>
        <v>0.6875</v>
      </c>
      <c r="J352" s="603">
        <f>IF(月報!BA352&lt;&gt;"",月報!BA352,0)*24</f>
        <v>8</v>
      </c>
      <c r="K352" s="603">
        <f>IF(STEP!X352&lt;&gt;"",STEP!X352,"")</f>
        <v>0.33333333333333331</v>
      </c>
      <c r="L352" s="603" t="str">
        <f>IF(STEP!Y352&lt;&gt;"",STEP!Y352,"")</f>
        <v/>
      </c>
      <c r="M352" s="603">
        <f>IF(STEP!Z352&lt;&gt;"",STEP!Z352,0)*24</f>
        <v>0</v>
      </c>
      <c r="N352" s="603" t="str">
        <f>IF(STEP!R352&lt;&gt;"",STEP!R352,"")</f>
        <v/>
      </c>
      <c r="O352" s="603" t="str">
        <f>IF(STEP!S352&lt;&gt;"",STEP!S352,"")</f>
        <v>自社作業</v>
      </c>
      <c r="P352" s="603">
        <f t="shared" si="56"/>
        <v>8</v>
      </c>
      <c r="Q352" s="603"/>
      <c r="R352" s="603" t="e">
        <f t="shared" si="60"/>
        <v>#N/A</v>
      </c>
      <c r="S352" s="605">
        <f t="shared" si="57"/>
        <v>8</v>
      </c>
      <c r="T352" s="610">
        <f t="shared" si="58"/>
        <v>0</v>
      </c>
    </row>
    <row r="353" spans="2:20">
      <c r="B353" s="517"/>
      <c r="C353" s="623">
        <f t="shared" si="59"/>
        <v>330961</v>
      </c>
      <c r="D353" s="411" t="str">
        <f>IF(STEP!D353&lt;&gt;"",STEP!D353,"")</f>
        <v>細井　亮司</v>
      </c>
      <c r="E353" s="412">
        <f>IF(STEP!E353&lt;&gt;"",STEP!E353,"")</f>
        <v>45430</v>
      </c>
      <c r="F353" s="411" t="str">
        <f>IF(STEP!F353&lt;&gt;"",STEP!F353,"")</f>
        <v>土</v>
      </c>
      <c r="G353" s="413" t="e">
        <f>IF(STEP!C353&lt;&gt;"",STEP!AD353,"")</f>
        <v>#N/A</v>
      </c>
      <c r="H353" s="413" t="str">
        <f>IF(AND(STEP!$G353="",$J$8&lt;&gt;"ON"),"",IF(月報!AX353&lt;&gt;"",月報!AX353,IF(STEP!G353&lt;&gt;"",STEP!G353,"")))</f>
        <v/>
      </c>
      <c r="I353" s="414" t="str">
        <f>IF(AND(STEP!$G353="",$J$8&lt;&gt;"ON"),"",IF(月報!AZ353&lt;&gt;"",月報!AZ353,IF(STEP!H353&lt;&gt;"",STEP!H353,"")))</f>
        <v/>
      </c>
      <c r="J353" s="604">
        <f>IF(月報!BA353&lt;&gt;"",月報!BA353,0)*24</f>
        <v>0</v>
      </c>
      <c r="K353" s="604" t="str">
        <f>IF(STEP!X353&lt;&gt;"",STEP!X353,"")</f>
        <v/>
      </c>
      <c r="L353" s="604" t="str">
        <f>IF(STEP!Y353&lt;&gt;"",STEP!Y353,"")</f>
        <v/>
      </c>
      <c r="M353" s="604">
        <f>IF(STEP!Z353&lt;&gt;"",STEP!Z353,0)*24</f>
        <v>0</v>
      </c>
      <c r="N353" s="604" t="str">
        <f>IF(STEP!R353&lt;&gt;"",STEP!R353,"")</f>
        <v/>
      </c>
      <c r="O353" s="604" t="str">
        <f>IF(STEP!S353&lt;&gt;"",STEP!S353,"")</f>
        <v/>
      </c>
      <c r="P353" s="604">
        <f t="shared" si="56"/>
        <v>0</v>
      </c>
      <c r="Q353" s="604"/>
      <c r="R353" s="604" t="e">
        <f t="shared" si="60"/>
        <v>#N/A</v>
      </c>
      <c r="S353" s="607">
        <f t="shared" si="57"/>
        <v>0</v>
      </c>
      <c r="T353" s="611">
        <f t="shared" si="58"/>
        <v>0</v>
      </c>
    </row>
    <row r="354" spans="2:20">
      <c r="B354" s="517"/>
      <c r="C354" s="624">
        <f t="shared" si="59"/>
        <v>330961</v>
      </c>
      <c r="D354" s="405" t="str">
        <f>IF(STEP!D354&lt;&gt;"",STEP!D354,"")</f>
        <v>細井　亮司</v>
      </c>
      <c r="E354" s="406">
        <f>IF(STEP!E354&lt;&gt;"",STEP!E354,"")</f>
        <v>45431</v>
      </c>
      <c r="F354" s="405" t="str">
        <f>IF(STEP!F354&lt;&gt;"",STEP!F354,"")</f>
        <v>日</v>
      </c>
      <c r="G354" s="407" t="e">
        <f>IF(STEP!C354&lt;&gt;"",STEP!AD354,"")</f>
        <v>#N/A</v>
      </c>
      <c r="H354" s="407" t="str">
        <f>IF(AND(STEP!$G354="",$J$8&lt;&gt;"ON"),"",IF(月報!AX354&lt;&gt;"",月報!AX354,IF(STEP!G354&lt;&gt;"",STEP!G354,"")))</f>
        <v/>
      </c>
      <c r="I354" s="408" t="str">
        <f>IF(AND(STEP!$G354="",$J$8&lt;&gt;"ON"),"",IF(月報!AZ354&lt;&gt;"",月報!AZ354,IF(STEP!H354&lt;&gt;"",STEP!H354,"")))</f>
        <v/>
      </c>
      <c r="J354" s="603">
        <f>IF(月報!BA354&lt;&gt;"",月報!BA354,0)*24</f>
        <v>0</v>
      </c>
      <c r="K354" s="603" t="str">
        <f>IF(STEP!X354&lt;&gt;"",STEP!X354,"")</f>
        <v/>
      </c>
      <c r="L354" s="603" t="str">
        <f>IF(STEP!Y354&lt;&gt;"",STEP!Y354,"")</f>
        <v/>
      </c>
      <c r="M354" s="603">
        <f>IF(STEP!Z354&lt;&gt;"",STEP!Z354,0)*24</f>
        <v>0</v>
      </c>
      <c r="N354" s="603" t="str">
        <f>IF(STEP!R354&lt;&gt;"",STEP!R354,"")</f>
        <v/>
      </c>
      <c r="O354" s="603" t="str">
        <f>IF(STEP!S354&lt;&gt;"",STEP!S354,"")</f>
        <v/>
      </c>
      <c r="P354" s="603">
        <f t="shared" si="56"/>
        <v>0</v>
      </c>
      <c r="Q354" s="603">
        <f>SUM(P354:P360)</f>
        <v>0</v>
      </c>
      <c r="R354" s="603" t="e">
        <f t="shared" si="60"/>
        <v>#N/A</v>
      </c>
      <c r="S354" s="606">
        <f t="shared" si="57"/>
        <v>0</v>
      </c>
      <c r="T354" s="610">
        <f t="shared" si="58"/>
        <v>0</v>
      </c>
    </row>
    <row r="355" spans="2:20">
      <c r="B355" s="517"/>
      <c r="C355" s="622">
        <f t="shared" si="59"/>
        <v>330961</v>
      </c>
      <c r="D355" s="409" t="str">
        <f>IF(STEP!D355&lt;&gt;"",STEP!D355,"")</f>
        <v>細井　亮司</v>
      </c>
      <c r="E355" s="410">
        <f>IF(STEP!E355&lt;&gt;"",STEP!E355,"")</f>
        <v>45432</v>
      </c>
      <c r="F355" s="409" t="str">
        <f>IF(STEP!F355&lt;&gt;"",STEP!F355,"")</f>
        <v>月</v>
      </c>
      <c r="G355" s="508" t="e">
        <f>IF(STEP!C355&lt;&gt;"",STEP!AD355,"")</f>
        <v>#N/A</v>
      </c>
      <c r="H355" s="407" t="str">
        <f>IF(AND(STEP!$G355="",$J$8&lt;&gt;"ON"),"",IF(月報!AX355&lt;&gt;"",月報!AX355,IF(STEP!G355&lt;&gt;"",STEP!G355,"")))</f>
        <v/>
      </c>
      <c r="I355" s="408" t="str">
        <f>IF(AND(STEP!$G355="",$J$8&lt;&gt;"ON"),"",IF(月報!AZ355&lt;&gt;"",月報!AZ355,IF(STEP!H355&lt;&gt;"",STEP!H355,"")))</f>
        <v/>
      </c>
      <c r="J355" s="603">
        <f>IF(月報!BA355&lt;&gt;"",月報!BA355,0)*24</f>
        <v>0</v>
      </c>
      <c r="K355" s="603" t="str">
        <f>IF(STEP!X355&lt;&gt;"",STEP!X355,"")</f>
        <v/>
      </c>
      <c r="L355" s="603" t="str">
        <f>IF(STEP!Y355&lt;&gt;"",STEP!Y355,"")</f>
        <v/>
      </c>
      <c r="M355" s="603">
        <f>IF(STEP!Z355&lt;&gt;"",STEP!Z355,0)*24</f>
        <v>0</v>
      </c>
      <c r="N355" s="603" t="str">
        <f>IF(STEP!R355&lt;&gt;"",STEP!R355,"")</f>
        <v/>
      </c>
      <c r="O355" s="603" t="str">
        <f>IF(STEP!S355&lt;&gt;"",STEP!S355,"")</f>
        <v/>
      </c>
      <c r="P355" s="603">
        <f t="shared" si="56"/>
        <v>0</v>
      </c>
      <c r="Q355" s="603"/>
      <c r="R355" s="603" t="e">
        <f t="shared" si="60"/>
        <v>#N/A</v>
      </c>
      <c r="S355" s="605">
        <f t="shared" si="57"/>
        <v>0</v>
      </c>
      <c r="T355" s="610">
        <f t="shared" si="58"/>
        <v>0</v>
      </c>
    </row>
    <row r="356" spans="2:20">
      <c r="B356" s="517"/>
      <c r="C356" s="622">
        <f t="shared" si="59"/>
        <v>330961</v>
      </c>
      <c r="D356" s="409" t="str">
        <f>IF(STEP!D356&lt;&gt;"",STEP!D356,"")</f>
        <v/>
      </c>
      <c r="E356" s="410" t="str">
        <f>IF(STEP!E356&lt;&gt;"",STEP!E356,"")</f>
        <v/>
      </c>
      <c r="F356" s="409" t="str">
        <f>IF(STEP!F356&lt;&gt;"",STEP!F356,"")</f>
        <v/>
      </c>
      <c r="G356" s="508" t="str">
        <f>IF(STEP!C356&lt;&gt;"",STEP!AD356,"")</f>
        <v/>
      </c>
      <c r="H356" s="407" t="str">
        <f>IF(AND(STEP!$G356="",$J$8&lt;&gt;"ON"),"",IF(月報!AX356&lt;&gt;"",月報!AX356,IF(STEP!G356&lt;&gt;"",STEP!G356,"")))</f>
        <v/>
      </c>
      <c r="I356" s="408" t="str">
        <f>IF(AND(STEP!$G356="",$J$8&lt;&gt;"ON"),"",IF(月報!AZ356&lt;&gt;"",月報!AZ356,IF(STEP!H356&lt;&gt;"",STEP!H356,"")))</f>
        <v/>
      </c>
      <c r="J356" s="603">
        <f>IF(月報!BA356&lt;&gt;"",月報!BA356,0)*24</f>
        <v>0</v>
      </c>
      <c r="K356" s="603" t="str">
        <f>IF(STEP!X356&lt;&gt;"",STEP!X356,"")</f>
        <v/>
      </c>
      <c r="L356" s="603" t="str">
        <f>IF(STEP!Y356&lt;&gt;"",STEP!Y356,"")</f>
        <v/>
      </c>
      <c r="M356" s="603">
        <f>IF(STEP!Z356&lt;&gt;"",STEP!Z356,0)*24</f>
        <v>0</v>
      </c>
      <c r="N356" s="603" t="str">
        <f>IF(STEP!R356&lt;&gt;"",STEP!R356,"")</f>
        <v/>
      </c>
      <c r="O356" s="603" t="str">
        <f>IF(STEP!S356&lt;&gt;"",STEP!S356,"")</f>
        <v/>
      </c>
      <c r="P356" s="603">
        <f t="shared" ref="P356" si="61">IF(J356&lt;&gt;"",J356,"")</f>
        <v>0</v>
      </c>
      <c r="Q356" s="603"/>
      <c r="R356" s="603" t="e">
        <f t="shared" si="60"/>
        <v>#N/A</v>
      </c>
      <c r="S356" s="605">
        <f t="shared" ref="S356" si="62">(IF(K356&lt;&gt;"",K356,0)+IF(L356&lt;&gt;"",L356,0))*24</f>
        <v>0</v>
      </c>
      <c r="T356" s="610">
        <f t="shared" ref="T356" si="63">J356-(M356+S356)</f>
        <v>0</v>
      </c>
    </row>
    <row r="357" spans="2:20">
      <c r="B357" s="517"/>
      <c r="C357" s="622" t="str">
        <f>IF(STEP!C357&lt;&gt;"",STEP!C357,"")</f>
        <v/>
      </c>
      <c r="D357" s="409" t="str">
        <f>IF(STEP!D357&lt;&gt;"",STEP!D357,"")</f>
        <v/>
      </c>
      <c r="E357" s="410" t="str">
        <f>IF(STEP!E357&lt;&gt;"",STEP!E357,"")</f>
        <v/>
      </c>
      <c r="F357" s="409" t="str">
        <f>IF(STEP!F357&lt;&gt;"",STEP!F357,"")</f>
        <v/>
      </c>
      <c r="G357" s="508" t="str">
        <f>IF(STEP!C357&lt;&gt;"",STEP!AD357,"")</f>
        <v/>
      </c>
      <c r="H357" s="407" t="str">
        <f>IF(AND(STEP!$G357="",$J$8&lt;&gt;"ON"),"",IF(月報!AX357&lt;&gt;"",月報!AX357,IF(STEP!G357&lt;&gt;"",STEP!G357,"")))</f>
        <v/>
      </c>
      <c r="I357" s="408" t="str">
        <f>IF(AND(STEP!$G357="",$J$8&lt;&gt;"ON"),"",IF(月報!AZ357&lt;&gt;"",月報!AZ357,IF(STEP!H357&lt;&gt;"",STEP!H357,"")))</f>
        <v/>
      </c>
      <c r="J357" s="408" t="str">
        <f>IF(AND(STEP!$G357="",$J$8&lt;&gt;"ON"),"",IF(月報!BA357&lt;&gt;"",月報!BA357,IF(STEP!J357&lt;&gt;"",STEP!J357/24,"")))</f>
        <v/>
      </c>
      <c r="K357" s="408" t="str">
        <f>IF(STEP!X357&lt;&gt;"",STEP!X357,"")</f>
        <v/>
      </c>
      <c r="L357" s="408" t="str">
        <f>IF(STEP!Y357&lt;&gt;"",STEP!Y357,"")</f>
        <v/>
      </c>
      <c r="M357" s="408" t="str">
        <f>IF(STEP!Z357&lt;&gt;"",STEP!Z357,"")</f>
        <v/>
      </c>
      <c r="N357" s="408" t="str">
        <f>IF(STEP!R357&lt;&gt;"",STEP!R357,"")</f>
        <v/>
      </c>
      <c r="O357" s="408" t="str">
        <f>IF(STEP!S357&lt;&gt;"",STEP!S357,"")</f>
        <v/>
      </c>
      <c r="P357" s="408" t="str">
        <f t="shared" si="56"/>
        <v/>
      </c>
      <c r="Q357" s="408"/>
      <c r="R357" s="408" t="e">
        <f t="shared" si="60"/>
        <v>#N/A</v>
      </c>
      <c r="S357" s="608"/>
      <c r="T357" s="610"/>
    </row>
    <row r="358" spans="2:20">
      <c r="B358" s="517"/>
      <c r="C358" s="622" t="str">
        <f>IF(STEP!C358&lt;&gt;"",STEP!C358,"")</f>
        <v/>
      </c>
      <c r="D358" s="409" t="str">
        <f>IF(STEP!D358&lt;&gt;"",STEP!D358,"")</f>
        <v/>
      </c>
      <c r="E358" s="410" t="str">
        <f>IF(STEP!E358&lt;&gt;"",STEP!E358,"")</f>
        <v/>
      </c>
      <c r="F358" s="409" t="str">
        <f>IF(STEP!F358&lt;&gt;"",STEP!F358,"")</f>
        <v/>
      </c>
      <c r="G358" s="508" t="str">
        <f>IF(STEP!C358&lt;&gt;"",STEP!AD358,"")</f>
        <v/>
      </c>
      <c r="H358" s="407" t="str">
        <f>IF(AND(STEP!$G358="",$J$8&lt;&gt;"ON"),"",IF(月報!AX358&lt;&gt;"",月報!AX358,IF(STEP!G358&lt;&gt;"",STEP!G358,"")))</f>
        <v/>
      </c>
      <c r="I358" s="408" t="str">
        <f>IF(AND(STEP!$G358="",$J$8&lt;&gt;"ON"),"",IF(月報!AZ358&lt;&gt;"",月報!AZ358,IF(STEP!H358&lt;&gt;"",STEP!H358,"")))</f>
        <v/>
      </c>
      <c r="J358" s="408" t="str">
        <f>IF(AND(STEP!$G358="",$J$8&lt;&gt;"ON"),"",IF(月報!BA358&lt;&gt;"",月報!BA358,IF(STEP!J358&lt;&gt;"",STEP!J358/24,"")))</f>
        <v/>
      </c>
      <c r="K358" s="408" t="str">
        <f>IF(STEP!X358&lt;&gt;"",STEP!X358,"")</f>
        <v/>
      </c>
      <c r="L358" s="408" t="str">
        <f>IF(STEP!Y358&lt;&gt;"",STEP!Y358,"")</f>
        <v/>
      </c>
      <c r="M358" s="408" t="str">
        <f>IF(STEP!Z358&lt;&gt;"",STEP!Z358,"")</f>
        <v/>
      </c>
      <c r="N358" s="408" t="str">
        <f>IF(STEP!R358&lt;&gt;"",STEP!R358,"")</f>
        <v/>
      </c>
      <c r="O358" s="408" t="str">
        <f>IF(STEP!S358&lt;&gt;"",STEP!S358,"")</f>
        <v/>
      </c>
      <c r="P358" s="408" t="str">
        <f t="shared" si="56"/>
        <v/>
      </c>
      <c r="Q358" s="408"/>
      <c r="R358" s="408" t="e">
        <f t="shared" si="60"/>
        <v>#N/A</v>
      </c>
      <c r="S358" s="608"/>
      <c r="T358" s="610"/>
    </row>
    <row r="359" spans="2:20">
      <c r="B359" s="517"/>
      <c r="C359" s="622" t="str">
        <f>IF(STEP!C359&lt;&gt;"",STEP!C359,"")</f>
        <v/>
      </c>
      <c r="D359" s="409" t="str">
        <f>IF(STEP!D359&lt;&gt;"",STEP!D359,"")</f>
        <v/>
      </c>
      <c r="E359" s="410" t="str">
        <f>IF(STEP!E359&lt;&gt;"",STEP!E359,"")</f>
        <v/>
      </c>
      <c r="F359" s="409" t="str">
        <f>IF(STEP!F359&lt;&gt;"",STEP!F359,"")</f>
        <v/>
      </c>
      <c r="G359" s="508" t="str">
        <f>IF(STEP!C359&lt;&gt;"",STEP!AD359,"")</f>
        <v/>
      </c>
      <c r="H359" s="407" t="str">
        <f>IF(AND(STEP!$G359="",$J$8&lt;&gt;"ON"),"",IF(月報!AX359&lt;&gt;"",月報!AX359,IF(STEP!G359&lt;&gt;"",STEP!G359,"")))</f>
        <v/>
      </c>
      <c r="I359" s="408" t="str">
        <f>IF(AND(STEP!$G359="",$J$8&lt;&gt;"ON"),"",IF(月報!AZ359&lt;&gt;"",月報!AZ359,IF(STEP!H359&lt;&gt;"",STEP!H359,"")))</f>
        <v/>
      </c>
      <c r="J359" s="408" t="str">
        <f>IF(AND(STEP!$G359="",$J$8&lt;&gt;"ON"),"",IF(月報!BA359&lt;&gt;"",月報!BA359,IF(STEP!J359&lt;&gt;"",STEP!J359/24,"")))</f>
        <v/>
      </c>
      <c r="K359" s="408" t="str">
        <f>IF(STEP!X359&lt;&gt;"",STEP!X359,"")</f>
        <v/>
      </c>
      <c r="L359" s="408" t="str">
        <f>IF(STEP!Y359&lt;&gt;"",STEP!Y359,"")</f>
        <v/>
      </c>
      <c r="M359" s="408" t="str">
        <f>IF(STEP!Z359&lt;&gt;"",STEP!Z359,"")</f>
        <v/>
      </c>
      <c r="N359" s="408" t="str">
        <f>IF(STEP!R359&lt;&gt;"",STEP!R359,"")</f>
        <v/>
      </c>
      <c r="O359" s="408" t="str">
        <f>IF(STEP!S359&lt;&gt;"",STEP!S359,"")</f>
        <v/>
      </c>
      <c r="P359" s="408" t="str">
        <f t="shared" si="56"/>
        <v/>
      </c>
      <c r="Q359" s="408"/>
      <c r="R359" s="408" t="e">
        <f t="shared" si="60"/>
        <v>#N/A</v>
      </c>
      <c r="S359" s="608"/>
      <c r="T359" s="610"/>
    </row>
    <row r="360" spans="2:20" ht="13.8" thickBot="1">
      <c r="B360" s="518"/>
      <c r="C360" s="625" t="str">
        <f>IF(STEP!C360&lt;&gt;"",STEP!C360,"")</f>
        <v/>
      </c>
      <c r="D360" s="415" t="str">
        <f>IF(STEP!D360&lt;&gt;"",STEP!D360,"")</f>
        <v/>
      </c>
      <c r="E360" s="416" t="str">
        <f>IF(STEP!E360&lt;&gt;"",STEP!E360,"")</f>
        <v/>
      </c>
      <c r="F360" s="415" t="str">
        <f>IF(STEP!F360&lt;&gt;"",STEP!F360,"")</f>
        <v/>
      </c>
      <c r="G360" s="417" t="str">
        <f>IF(STEP!C360&lt;&gt;"",STEP!AD360,"")</f>
        <v/>
      </c>
      <c r="H360" s="417" t="str">
        <f>IF(AND(STEP!$G360="",$J$8&lt;&gt;"ON"),"",IF(月報!AX360&lt;&gt;"",月報!AX360,IF(STEP!G360&lt;&gt;"",STEP!G360,"")))</f>
        <v/>
      </c>
      <c r="I360" s="418" t="str">
        <f>IF(AND(STEP!$G360="",$J$8&lt;&gt;"ON"),"",IF(月報!AZ360&lt;&gt;"",月報!AZ360,IF(STEP!H360&lt;&gt;"",STEP!H360,"")))</f>
        <v/>
      </c>
      <c r="J360" s="418" t="str">
        <f>IF(AND(STEP!$G360="",$J$8&lt;&gt;"ON"),"",IF(月報!BA360&lt;&gt;"",月報!BA360,IF(STEP!J360&lt;&gt;"",STEP!J360/24,"")))</f>
        <v/>
      </c>
      <c r="K360" s="418" t="str">
        <f>IF(STEP!X360&lt;&gt;"",STEP!X360,"")</f>
        <v/>
      </c>
      <c r="L360" s="418" t="str">
        <f>IF(STEP!Y360&lt;&gt;"",STEP!Y360,"")</f>
        <v/>
      </c>
      <c r="M360" s="418" t="str">
        <f>IF(STEP!Z360&lt;&gt;"",STEP!Z360,"")</f>
        <v/>
      </c>
      <c r="N360" s="418" t="str">
        <f>IF(STEP!R360&lt;&gt;"",STEP!R360,"")</f>
        <v/>
      </c>
      <c r="O360" s="418" t="str">
        <f>IF(STEP!S360&lt;&gt;"",STEP!S360,"")</f>
        <v/>
      </c>
      <c r="P360" s="418" t="str">
        <f t="shared" si="56"/>
        <v/>
      </c>
      <c r="Q360" s="418"/>
      <c r="R360" s="418" t="e">
        <f t="shared" si="60"/>
        <v>#N/A</v>
      </c>
      <c r="S360" s="609"/>
      <c r="T360" s="612"/>
    </row>
    <row r="361" spans="2:20">
      <c r="B361" s="516" t="s">
        <v>416</v>
      </c>
      <c r="C361" s="626"/>
      <c r="D361" s="324"/>
      <c r="E361" s="325"/>
      <c r="F361" s="578" t="s">
        <v>465</v>
      </c>
      <c r="G361" s="320"/>
      <c r="H361" s="320"/>
      <c r="I361" s="326"/>
      <c r="J361" s="326"/>
      <c r="K361" s="326"/>
      <c r="L361" s="326"/>
      <c r="M361" s="326"/>
      <c r="N361" s="326"/>
      <c r="O361" s="326"/>
      <c r="P361" s="326"/>
      <c r="Q361" s="326"/>
      <c r="R361" s="326"/>
      <c r="S361" s="326"/>
      <c r="T361" s="326"/>
    </row>
    <row r="362" spans="2:20">
      <c r="B362" s="516"/>
      <c r="C362" s="626"/>
      <c r="D362" s="324"/>
      <c r="E362" s="325"/>
      <c r="F362" s="324"/>
      <c r="G362" s="320"/>
      <c r="H362" s="320"/>
      <c r="I362" s="326"/>
      <c r="J362" s="326"/>
      <c r="K362" s="326"/>
      <c r="L362" s="326"/>
      <c r="M362" s="326"/>
      <c r="N362" s="326"/>
      <c r="O362" s="326"/>
      <c r="P362" s="326"/>
      <c r="Q362" s="326"/>
      <c r="R362" s="326"/>
      <c r="S362" s="326"/>
      <c r="T362" s="326"/>
    </row>
    <row r="363" spans="2:20">
      <c r="B363" s="516"/>
      <c r="C363" s="626"/>
      <c r="D363" s="324"/>
      <c r="E363" s="325"/>
      <c r="F363" s="324"/>
      <c r="G363" s="320"/>
      <c r="H363" s="320"/>
      <c r="I363" s="326"/>
      <c r="J363" s="326"/>
      <c r="K363" s="326"/>
      <c r="L363" s="326"/>
      <c r="M363" s="326"/>
      <c r="N363" s="326"/>
      <c r="O363" s="326"/>
      <c r="P363" s="326"/>
      <c r="Q363" s="326"/>
      <c r="R363" s="326"/>
      <c r="S363" s="326"/>
      <c r="T363" s="326"/>
    </row>
    <row r="364" spans="2:20">
      <c r="B364" s="516"/>
      <c r="C364" s="626"/>
      <c r="D364" s="324"/>
      <c r="E364" s="325"/>
      <c r="F364" s="324"/>
      <c r="G364" s="320"/>
      <c r="H364" s="320"/>
      <c r="I364" s="326"/>
      <c r="J364" s="326"/>
      <c r="K364" s="326"/>
      <c r="L364" s="326"/>
      <c r="M364" s="326"/>
      <c r="N364" s="326"/>
      <c r="O364" s="326"/>
      <c r="P364" s="326"/>
      <c r="Q364" s="326"/>
      <c r="R364" s="326"/>
      <c r="S364" s="326"/>
      <c r="T364" s="326"/>
    </row>
    <row r="365" spans="2:20">
      <c r="B365" s="516"/>
      <c r="C365" s="626"/>
      <c r="D365" s="324"/>
      <c r="E365" s="325"/>
      <c r="F365" s="324"/>
      <c r="G365" s="320"/>
      <c r="H365" s="320"/>
      <c r="I365" s="326"/>
      <c r="J365" s="326"/>
      <c r="K365" s="326"/>
      <c r="L365" s="326"/>
      <c r="M365" s="326"/>
      <c r="N365" s="326"/>
      <c r="O365" s="326"/>
      <c r="P365" s="326"/>
      <c r="Q365" s="326"/>
      <c r="R365" s="326"/>
      <c r="S365" s="326"/>
      <c r="T365" s="326"/>
    </row>
    <row r="366" spans="2:20">
      <c r="B366" s="516"/>
      <c r="C366" s="626"/>
      <c r="D366" s="324"/>
      <c r="E366" s="325"/>
      <c r="F366" s="324"/>
      <c r="G366" s="320"/>
      <c r="H366" s="320"/>
      <c r="I366" s="326"/>
      <c r="J366" s="326"/>
      <c r="K366" s="326"/>
      <c r="L366" s="326"/>
      <c r="M366" s="326"/>
      <c r="N366" s="326"/>
      <c r="O366" s="326"/>
      <c r="P366" s="326"/>
      <c r="Q366" s="326"/>
      <c r="R366" s="326"/>
      <c r="S366" s="326"/>
      <c r="T366" s="326"/>
    </row>
    <row r="367" spans="2:20">
      <c r="B367" s="516"/>
      <c r="C367" s="626"/>
      <c r="D367" s="324"/>
      <c r="E367" s="325"/>
      <c r="F367" s="324"/>
      <c r="G367" s="320"/>
      <c r="H367" s="320"/>
      <c r="I367" s="326"/>
      <c r="J367" s="326"/>
      <c r="K367" s="326"/>
      <c r="L367" s="326"/>
      <c r="M367" s="326"/>
      <c r="N367" s="326"/>
      <c r="O367" s="326"/>
      <c r="P367" s="326"/>
      <c r="Q367" s="326"/>
      <c r="R367" s="326"/>
      <c r="S367" s="326"/>
      <c r="T367" s="326"/>
    </row>
    <row r="368" spans="2:20">
      <c r="B368" s="516"/>
      <c r="C368" s="626"/>
      <c r="D368" s="324"/>
      <c r="E368" s="325"/>
      <c r="F368" s="324"/>
      <c r="G368" s="320"/>
      <c r="H368" s="320"/>
      <c r="I368" s="326"/>
      <c r="J368" s="326"/>
      <c r="K368" s="326"/>
      <c r="L368" s="326"/>
      <c r="M368" s="326"/>
      <c r="N368" s="326"/>
      <c r="O368" s="326"/>
      <c r="P368" s="326"/>
      <c r="Q368" s="326"/>
      <c r="R368" s="326"/>
      <c r="S368" s="326"/>
      <c r="T368" s="326"/>
    </row>
    <row r="369" spans="2:22">
      <c r="B369" s="516"/>
      <c r="C369" s="626"/>
      <c r="D369" s="324"/>
      <c r="E369" s="325"/>
      <c r="F369" s="324"/>
      <c r="G369" s="320"/>
      <c r="H369" s="320"/>
      <c r="I369" s="326"/>
      <c r="J369" s="326"/>
      <c r="K369" s="326"/>
      <c r="L369" s="326"/>
      <c r="M369" s="326"/>
      <c r="N369" s="326"/>
      <c r="O369" s="326"/>
      <c r="P369" s="326"/>
      <c r="Q369" s="326"/>
      <c r="R369" s="326"/>
      <c r="S369" s="326"/>
      <c r="T369" s="326"/>
    </row>
    <row r="370" spans="2:22" ht="13.8" thickBot="1">
      <c r="B370" s="519"/>
      <c r="C370" s="627"/>
      <c r="D370" s="330"/>
      <c r="E370" s="331"/>
      <c r="F370" s="330"/>
      <c r="G370" s="322"/>
      <c r="H370" s="322"/>
      <c r="I370" s="332"/>
      <c r="J370" s="332"/>
      <c r="K370" s="332"/>
      <c r="L370" s="332"/>
      <c r="M370" s="332"/>
      <c r="N370" s="332"/>
      <c r="O370" s="332"/>
      <c r="P370" s="332"/>
      <c r="Q370" s="332"/>
      <c r="R370" s="332"/>
      <c r="S370" s="332"/>
      <c r="T370" s="332"/>
    </row>
    <row r="371" spans="2:22">
      <c r="B371" s="522">
        <f>B326+1</f>
        <v>9</v>
      </c>
      <c r="C371" s="403">
        <f>IF(STEP!C371&lt;&gt;"",STEP!C371,"")</f>
        <v>240761</v>
      </c>
      <c r="D371" s="405" t="str">
        <f>IF(STEP!D371&lt;&gt;"",STEP!D371,"")</f>
        <v>数藤　智志</v>
      </c>
      <c r="E371" s="406">
        <f>IF(STEP!E371&lt;&gt;"",STEP!E371,"")</f>
        <v>45403</v>
      </c>
      <c r="F371" s="405" t="str">
        <f>IF(STEP!F371&lt;&gt;"",STEP!F371,"")</f>
        <v>日</v>
      </c>
      <c r="G371" s="407" t="e">
        <f>IF(STEP!C371&lt;&gt;"",STEP!AD371,"")</f>
        <v>#N/A</v>
      </c>
      <c r="H371" s="407" t="str">
        <f>IF(AND(STEP!$G371="",$J$8&lt;&gt;"ON"),"",IF(月報!AX371&lt;&gt;"",月報!AX371,IF(STEP!G371&lt;&gt;"",STEP!G371,"")))</f>
        <v/>
      </c>
      <c r="I371" s="408" t="str">
        <f>IF(AND(STEP!$G371="",$J$8&lt;&gt;"ON"),"",IF(月報!AZ371&lt;&gt;"",月報!AZ371,IF(STEP!H371&lt;&gt;"",STEP!H371,"")))</f>
        <v/>
      </c>
      <c r="J371" s="603">
        <f>IF(月報!BA371&lt;&gt;"",月報!BA371,0)*24</f>
        <v>0</v>
      </c>
      <c r="K371" s="603" t="str">
        <f>IF(STEP!X371&lt;&gt;"",STEP!X371,"")</f>
        <v/>
      </c>
      <c r="L371" s="603" t="str">
        <f>IF(STEP!Y371&lt;&gt;"",STEP!Y371,"")</f>
        <v/>
      </c>
      <c r="M371" s="603">
        <f>IF(STEP!Z371&lt;&gt;"",STEP!Z371,0)*24</f>
        <v>0</v>
      </c>
      <c r="N371" s="603" t="str">
        <f>IF(STEP!R371&lt;&gt;"",STEP!R371,"")</f>
        <v/>
      </c>
      <c r="O371" s="603" t="str">
        <f>IF(STEP!S371&lt;&gt;"",STEP!S371,"")</f>
        <v/>
      </c>
      <c r="P371" s="603">
        <f t="shared" ref="P371:P405" si="64">IF(J371&lt;&gt;"",J371,"")</f>
        <v>0</v>
      </c>
      <c r="Q371" s="603">
        <f>SUM(P371:P377)</f>
        <v>43.583333333333336</v>
      </c>
      <c r="R371" s="603" t="e">
        <f>IF(C371&lt;&gt;"",VLOOKUP(C371,設定シート!$D$10:$L$109,9,FALSE),"")</f>
        <v>#N/A</v>
      </c>
      <c r="S371" s="613">
        <f>(IF(K371&lt;&gt;"",K371,0)+IF(L371&lt;&gt;"",L371,0))*24</f>
        <v>0</v>
      </c>
      <c r="T371" s="610">
        <f>J371-(M371+S371)</f>
        <v>0</v>
      </c>
    </row>
    <row r="372" spans="2:22">
      <c r="B372" s="517"/>
      <c r="C372" s="621">
        <f>C371</f>
        <v>240761</v>
      </c>
      <c r="D372" s="409" t="str">
        <f>IF(STEP!D372&lt;&gt;"",STEP!D372,"")</f>
        <v>数藤　智志</v>
      </c>
      <c r="E372" s="410">
        <f>IF(STEP!E372&lt;&gt;"",STEP!E372,"")</f>
        <v>45404</v>
      </c>
      <c r="F372" s="409" t="str">
        <f>IF(STEP!F372&lt;&gt;"",STEP!F372,"")</f>
        <v>月</v>
      </c>
      <c r="G372" s="508" t="e">
        <f>IF(STEP!C372&lt;&gt;"",STEP!AD372,"")</f>
        <v>#N/A</v>
      </c>
      <c r="H372" s="407" t="e">
        <f>IF(AND(STEP!$G372="",$J$8&lt;&gt;"ON"),"",IF(月報!AX372&lt;&gt;"",月報!AX372,IF(STEP!G372&lt;&gt;"",STEP!G372,"")))</f>
        <v>#N/A</v>
      </c>
      <c r="I372" s="408">
        <f>IF(AND(STEP!$G372="",$J$8&lt;&gt;"ON"),"",IF(月報!AZ372&lt;&gt;"",月報!AZ372,IF(STEP!H372&lt;&gt;"",STEP!H372,"")))</f>
        <v>0.80902777777777768</v>
      </c>
      <c r="J372" s="603">
        <f>IF(月報!BA372&lt;&gt;"",月報!BA372,0)*24</f>
        <v>9.4166666666666661</v>
      </c>
      <c r="K372" s="603">
        <f>IF(STEP!X372&lt;&gt;"",STEP!X372,"")</f>
        <v>0.33333333333333331</v>
      </c>
      <c r="L372" s="603">
        <f>IF(STEP!Y372&lt;&gt;"",STEP!Y372,"")</f>
        <v>5.2083333333333336E-2</v>
      </c>
      <c r="M372" s="603">
        <f>IF(STEP!Z372&lt;&gt;"",STEP!Z372,0)*24</f>
        <v>0</v>
      </c>
      <c r="N372" s="603" t="str">
        <f>IF(STEP!R372&lt;&gt;"",STEP!R372,"")</f>
        <v/>
      </c>
      <c r="O372" s="603" t="str">
        <f>IF(STEP!S372&lt;&gt;"",STEP!S372,"")</f>
        <v>自社作業</v>
      </c>
      <c r="P372" s="603">
        <f t="shared" si="64"/>
        <v>9.4166666666666661</v>
      </c>
      <c r="Q372" s="603"/>
      <c r="R372" s="603" t="e">
        <f>R371</f>
        <v>#N/A</v>
      </c>
      <c r="S372" s="605">
        <f t="shared" ref="S372:S400" si="65">(IF(K372&lt;&gt;"",K372,0)+IF(L372&lt;&gt;"",L372,0))*24</f>
        <v>9.25</v>
      </c>
      <c r="T372" s="610">
        <f t="shared" ref="T372:T400" si="66">J372-(M372+S372)</f>
        <v>0.16666666666666607</v>
      </c>
    </row>
    <row r="373" spans="2:22">
      <c r="B373" s="517"/>
      <c r="C373" s="622">
        <f t="shared" ref="C373:C401" si="67">C372</f>
        <v>240761</v>
      </c>
      <c r="D373" s="409" t="str">
        <f>IF(STEP!D373&lt;&gt;"",STEP!D373,"")</f>
        <v>数藤　智志</v>
      </c>
      <c r="E373" s="410">
        <f>IF(STEP!E373&lt;&gt;"",STEP!E373,"")</f>
        <v>45405</v>
      </c>
      <c r="F373" s="409" t="str">
        <f>IF(STEP!F373&lt;&gt;"",STEP!F373,"")</f>
        <v>火</v>
      </c>
      <c r="G373" s="508" t="e">
        <f>IF(STEP!C373&lt;&gt;"",STEP!AD373,"")</f>
        <v>#N/A</v>
      </c>
      <c r="H373" s="407" t="e">
        <f>IF(AND(STEP!$G373="",$J$8&lt;&gt;"ON"),"",IF(月報!AX373&lt;&gt;"",月報!AX373,IF(STEP!G373&lt;&gt;"",STEP!G373,"")))</f>
        <v>#N/A</v>
      </c>
      <c r="I373" s="408">
        <f>IF(AND(STEP!$G373="",$J$8&lt;&gt;"ON"),"",IF(月報!AZ373&lt;&gt;"",月報!AZ373,IF(STEP!H373&lt;&gt;"",STEP!H373,"")))</f>
        <v>0.79513888888888884</v>
      </c>
      <c r="J373" s="603">
        <f>IF(月報!BA373&lt;&gt;"",月報!BA373,0)*24</f>
        <v>9.0833333333333339</v>
      </c>
      <c r="K373" s="603">
        <f>IF(STEP!X373&lt;&gt;"",STEP!X373,"")</f>
        <v>0.33333333333333331</v>
      </c>
      <c r="L373" s="603">
        <f>IF(STEP!Y373&lt;&gt;"",STEP!Y373,"")</f>
        <v>4.1666666666666664E-2</v>
      </c>
      <c r="M373" s="603">
        <f>IF(STEP!Z373&lt;&gt;"",STEP!Z373,0)*24</f>
        <v>0</v>
      </c>
      <c r="N373" s="603" t="str">
        <f>IF(STEP!R373&lt;&gt;"",STEP!R373,"")</f>
        <v/>
      </c>
      <c r="O373" s="603" t="str">
        <f>IF(STEP!S373&lt;&gt;"",STEP!S373,"")</f>
        <v>自社作業</v>
      </c>
      <c r="P373" s="603">
        <f t="shared" si="64"/>
        <v>9.0833333333333339</v>
      </c>
      <c r="Q373" s="603"/>
      <c r="R373" s="603" t="e">
        <f t="shared" ref="R373:R405" si="68">R372</f>
        <v>#N/A</v>
      </c>
      <c r="S373" s="605">
        <f t="shared" si="65"/>
        <v>9</v>
      </c>
      <c r="T373" s="610">
        <f t="shared" si="66"/>
        <v>8.3333333333333925E-2</v>
      </c>
    </row>
    <row r="374" spans="2:22">
      <c r="B374" s="517"/>
      <c r="C374" s="622">
        <f t="shared" si="67"/>
        <v>240761</v>
      </c>
      <c r="D374" s="409" t="str">
        <f>IF(STEP!D374&lt;&gt;"",STEP!D374,"")</f>
        <v>数藤　智志</v>
      </c>
      <c r="E374" s="410">
        <f>IF(STEP!E374&lt;&gt;"",STEP!E374,"")</f>
        <v>45406</v>
      </c>
      <c r="F374" s="409" t="str">
        <f>IF(STEP!F374&lt;&gt;"",STEP!F374,"")</f>
        <v>水</v>
      </c>
      <c r="G374" s="508" t="e">
        <f>IF(STEP!C374&lt;&gt;"",STEP!AD374,"")</f>
        <v>#N/A</v>
      </c>
      <c r="H374" s="407" t="e">
        <f>IF(AND(STEP!$G374="",$J$8&lt;&gt;"ON"),"",IF(月報!AX374&lt;&gt;"",月報!AX374,IF(STEP!G374&lt;&gt;"",STEP!G374,"")))</f>
        <v>#N/A</v>
      </c>
      <c r="I374" s="408">
        <f>IF(AND(STEP!$G374="",$J$8&lt;&gt;"ON"),"",IF(月報!AZ374&lt;&gt;"",月報!AZ374,IF(STEP!H374&lt;&gt;"",STEP!H374,"")))</f>
        <v>0.75</v>
      </c>
      <c r="J374" s="603">
        <f>IF(月報!BA374&lt;&gt;"",月報!BA374,0)*24</f>
        <v>8</v>
      </c>
      <c r="K374" s="603">
        <f>IF(STEP!X374&lt;&gt;"",STEP!X374,"")</f>
        <v>0.33333333333333331</v>
      </c>
      <c r="L374" s="603" t="str">
        <f>IF(STEP!Y374&lt;&gt;"",STEP!Y374,"")</f>
        <v/>
      </c>
      <c r="M374" s="603">
        <f>IF(STEP!Z374&lt;&gt;"",STEP!Z374,0)*24</f>
        <v>0</v>
      </c>
      <c r="N374" s="603" t="str">
        <f>IF(STEP!R374&lt;&gt;"",STEP!R374,"")</f>
        <v/>
      </c>
      <c r="O374" s="603" t="str">
        <f>IF(STEP!S374&lt;&gt;"",STEP!S374,"")</f>
        <v>自社作業</v>
      </c>
      <c r="P374" s="603">
        <f t="shared" si="64"/>
        <v>8</v>
      </c>
      <c r="Q374" s="603"/>
      <c r="R374" s="603" t="e">
        <f t="shared" si="68"/>
        <v>#N/A</v>
      </c>
      <c r="S374" s="605">
        <f t="shared" si="65"/>
        <v>8</v>
      </c>
      <c r="T374" s="610">
        <f t="shared" si="66"/>
        <v>0</v>
      </c>
    </row>
    <row r="375" spans="2:22">
      <c r="B375" s="517"/>
      <c r="C375" s="622">
        <f t="shared" si="67"/>
        <v>240761</v>
      </c>
      <c r="D375" s="409" t="str">
        <f>IF(STEP!D375&lt;&gt;"",STEP!D375,"")</f>
        <v>数藤　智志</v>
      </c>
      <c r="E375" s="410">
        <f>IF(STEP!E375&lt;&gt;"",STEP!E375,"")</f>
        <v>45407</v>
      </c>
      <c r="F375" s="409" t="str">
        <f>IF(STEP!F375&lt;&gt;"",STEP!F375,"")</f>
        <v>木</v>
      </c>
      <c r="G375" s="508" t="e">
        <f>IF(STEP!C375&lt;&gt;"",STEP!AD375,"")</f>
        <v>#N/A</v>
      </c>
      <c r="H375" s="407" t="e">
        <f>IF(AND(STEP!$G375="",$J$8&lt;&gt;"ON"),"",IF(月報!AX375&lt;&gt;"",月報!AX375,IF(STEP!G375&lt;&gt;"",STEP!G375,"")))</f>
        <v>#N/A</v>
      </c>
      <c r="I375" s="408">
        <f>IF(AND(STEP!$G375="",$J$8&lt;&gt;"ON"),"",IF(月報!AZ375&lt;&gt;"",月報!AZ375,IF(STEP!H375&lt;&gt;"",STEP!H375,"")))</f>
        <v>0.79513888888888884</v>
      </c>
      <c r="J375" s="603">
        <f>IF(月報!BA375&lt;&gt;"",月報!BA375,0)*24</f>
        <v>9.0833333333333339</v>
      </c>
      <c r="K375" s="603">
        <f>IF(STEP!X375&lt;&gt;"",STEP!X375,"")</f>
        <v>0.33333333333333331</v>
      </c>
      <c r="L375" s="603">
        <f>IF(STEP!Y375&lt;&gt;"",STEP!Y375,"")</f>
        <v>4.1666666666666664E-2</v>
      </c>
      <c r="M375" s="603">
        <f>IF(STEP!Z375&lt;&gt;"",STEP!Z375,0)*24</f>
        <v>0</v>
      </c>
      <c r="N375" s="603" t="str">
        <f>IF(STEP!R375&lt;&gt;"",STEP!R375,"")</f>
        <v/>
      </c>
      <c r="O375" s="603" t="str">
        <f>IF(STEP!S375&lt;&gt;"",STEP!S375,"")</f>
        <v>自社作業</v>
      </c>
      <c r="P375" s="603">
        <f t="shared" si="64"/>
        <v>9.0833333333333339</v>
      </c>
      <c r="Q375" s="603"/>
      <c r="R375" s="603" t="e">
        <f t="shared" si="68"/>
        <v>#N/A</v>
      </c>
      <c r="S375" s="605">
        <f t="shared" si="65"/>
        <v>9</v>
      </c>
      <c r="T375" s="610">
        <f t="shared" si="66"/>
        <v>8.3333333333333925E-2</v>
      </c>
    </row>
    <row r="376" spans="2:22">
      <c r="B376" s="517"/>
      <c r="C376" s="622">
        <f t="shared" si="67"/>
        <v>240761</v>
      </c>
      <c r="D376" s="409" t="str">
        <f>IF(STEP!D376&lt;&gt;"",STEP!D376,"")</f>
        <v>数藤　智志</v>
      </c>
      <c r="E376" s="410">
        <f>IF(STEP!E376&lt;&gt;"",STEP!E376,"")</f>
        <v>45408</v>
      </c>
      <c r="F376" s="409" t="str">
        <f>IF(STEP!F376&lt;&gt;"",STEP!F376,"")</f>
        <v>金</v>
      </c>
      <c r="G376" s="508" t="e">
        <f>IF(STEP!C376&lt;&gt;"",STEP!AD376,"")</f>
        <v>#N/A</v>
      </c>
      <c r="H376" s="407" t="e">
        <f>IF(AND(STEP!$G376="",$J$8&lt;&gt;"ON"),"",IF(月報!AX376&lt;&gt;"",月報!AX376,IF(STEP!G376&lt;&gt;"",STEP!G376,"")))</f>
        <v>#N/A</v>
      </c>
      <c r="I376" s="408">
        <f>IF(AND(STEP!$G376="",$J$8&lt;&gt;"ON"),"",IF(月報!AZ376&lt;&gt;"",月報!AZ376,IF(STEP!H376&lt;&gt;"",STEP!H376,"")))</f>
        <v>0</v>
      </c>
      <c r="J376" s="603">
        <f>IF(月報!BA376&lt;&gt;"",月報!BA376,0)*24</f>
        <v>8</v>
      </c>
      <c r="K376" s="603" t="str">
        <f>IF(STEP!X376&lt;&gt;"",STEP!X376,"")</f>
        <v/>
      </c>
      <c r="L376" s="603" t="str">
        <f>IF(STEP!Y376&lt;&gt;"",STEP!Y376,"")</f>
        <v/>
      </c>
      <c r="M376" s="603">
        <f>IF(STEP!Z376&lt;&gt;"",STEP!Z376,0)*24</f>
        <v>8</v>
      </c>
      <c r="N376" s="603" t="str">
        <f>IF(STEP!R376&lt;&gt;"",STEP!R376,"")</f>
        <v>有給休暇</v>
      </c>
      <c r="O376" s="603" t="str">
        <f>IF(STEP!S376&lt;&gt;"",STEP!S376,"")</f>
        <v/>
      </c>
      <c r="P376" s="603">
        <f t="shared" si="64"/>
        <v>8</v>
      </c>
      <c r="Q376" s="603"/>
      <c r="R376" s="603" t="e">
        <f t="shared" si="68"/>
        <v>#N/A</v>
      </c>
      <c r="S376" s="605">
        <f t="shared" si="65"/>
        <v>0</v>
      </c>
      <c r="T376" s="610">
        <f t="shared" si="66"/>
        <v>0</v>
      </c>
    </row>
    <row r="377" spans="2:22">
      <c r="B377" s="517"/>
      <c r="C377" s="623">
        <f t="shared" si="67"/>
        <v>240761</v>
      </c>
      <c r="D377" s="411" t="str">
        <f>IF(STEP!D377&lt;&gt;"",STEP!D377,"")</f>
        <v>数藤　智志</v>
      </c>
      <c r="E377" s="412">
        <f>IF(STEP!E377&lt;&gt;"",STEP!E377,"")</f>
        <v>45409</v>
      </c>
      <c r="F377" s="411" t="str">
        <f>IF(STEP!F377&lt;&gt;"",STEP!F377,"")</f>
        <v>土</v>
      </c>
      <c r="G377" s="413" t="e">
        <f>IF(STEP!C377&lt;&gt;"",STEP!AD377,"")</f>
        <v>#N/A</v>
      </c>
      <c r="H377" s="413" t="str">
        <f>IF(AND(STEP!$G377="",$J$8&lt;&gt;"ON"),"",IF(月報!AX377&lt;&gt;"",月報!AX377,IF(STEP!G377&lt;&gt;"",STEP!G377,"")))</f>
        <v/>
      </c>
      <c r="I377" s="414" t="str">
        <f>IF(AND(STEP!$G377="",$J$8&lt;&gt;"ON"),"",IF(月報!AZ377&lt;&gt;"",月報!AZ377,IF(STEP!H377&lt;&gt;"",STEP!H377,"")))</f>
        <v/>
      </c>
      <c r="J377" s="604">
        <f>IF(月報!BA377&lt;&gt;"",月報!BA377,0)*24</f>
        <v>0</v>
      </c>
      <c r="K377" s="604" t="str">
        <f>IF(STEP!X377&lt;&gt;"",STEP!X377,"")</f>
        <v/>
      </c>
      <c r="L377" s="604" t="str">
        <f>IF(STEP!Y377&lt;&gt;"",STEP!Y377,"")</f>
        <v/>
      </c>
      <c r="M377" s="604">
        <f>IF(STEP!Z377&lt;&gt;"",STEP!Z377,0)*24</f>
        <v>0</v>
      </c>
      <c r="N377" s="604" t="str">
        <f>IF(STEP!R377&lt;&gt;"",STEP!R377,"")</f>
        <v/>
      </c>
      <c r="O377" s="604" t="str">
        <f>IF(STEP!S377&lt;&gt;"",STEP!S377,"")</f>
        <v/>
      </c>
      <c r="P377" s="604">
        <f t="shared" si="64"/>
        <v>0</v>
      </c>
      <c r="Q377" s="604"/>
      <c r="R377" s="604" t="e">
        <f t="shared" si="68"/>
        <v>#N/A</v>
      </c>
      <c r="S377" s="607">
        <f t="shared" si="65"/>
        <v>0</v>
      </c>
      <c r="T377" s="611">
        <f t="shared" si="66"/>
        <v>0</v>
      </c>
      <c r="V377" s="618"/>
    </row>
    <row r="378" spans="2:22">
      <c r="B378" s="517"/>
      <c r="C378" s="624">
        <f t="shared" si="67"/>
        <v>240761</v>
      </c>
      <c r="D378" s="405" t="str">
        <f>IF(STEP!D378&lt;&gt;"",STEP!D378,"")</f>
        <v>数藤　智志</v>
      </c>
      <c r="E378" s="406">
        <f>IF(STEP!E378&lt;&gt;"",STEP!E378,"")</f>
        <v>45410</v>
      </c>
      <c r="F378" s="405" t="str">
        <f>IF(STEP!F378&lt;&gt;"",STEP!F378,"")</f>
        <v>日</v>
      </c>
      <c r="G378" s="407" t="e">
        <f>IF(STEP!C378&lt;&gt;"",STEP!AD378,"")</f>
        <v>#N/A</v>
      </c>
      <c r="H378" s="407" t="str">
        <f>IF(AND(STEP!$G378="",$J$8&lt;&gt;"ON"),"",IF(月報!AX378&lt;&gt;"",月報!AX378,IF(STEP!G378&lt;&gt;"",STEP!G378,"")))</f>
        <v/>
      </c>
      <c r="I378" s="408" t="str">
        <f>IF(AND(STEP!$G378="",$J$8&lt;&gt;"ON"),"",IF(月報!AZ378&lt;&gt;"",月報!AZ378,IF(STEP!H378&lt;&gt;"",STEP!H378,"")))</f>
        <v/>
      </c>
      <c r="J378" s="603">
        <f>IF(月報!BA378&lt;&gt;"",月報!BA378,0)*24</f>
        <v>0</v>
      </c>
      <c r="K378" s="603" t="str">
        <f>IF(STEP!X378&lt;&gt;"",STEP!X378,"")</f>
        <v/>
      </c>
      <c r="L378" s="603" t="str">
        <f>IF(STEP!Y378&lt;&gt;"",STEP!Y378,"")</f>
        <v/>
      </c>
      <c r="M378" s="603">
        <f>IF(STEP!Z378&lt;&gt;"",STEP!Z378,0)*24</f>
        <v>0</v>
      </c>
      <c r="N378" s="603" t="str">
        <f>IF(STEP!R378&lt;&gt;"",STEP!R378,"")</f>
        <v/>
      </c>
      <c r="O378" s="603" t="str">
        <f>IF(STEP!S378&lt;&gt;"",STEP!S378,"")</f>
        <v/>
      </c>
      <c r="P378" s="603">
        <f t="shared" si="64"/>
        <v>0</v>
      </c>
      <c r="Q378" s="603">
        <f>SUM(P378:P384)</f>
        <v>0</v>
      </c>
      <c r="R378" s="603" t="e">
        <f t="shared" si="68"/>
        <v>#N/A</v>
      </c>
      <c r="S378" s="606">
        <f t="shared" si="65"/>
        <v>0</v>
      </c>
      <c r="T378" s="610">
        <f t="shared" si="66"/>
        <v>0</v>
      </c>
    </row>
    <row r="379" spans="2:22">
      <c r="B379" s="517"/>
      <c r="C379" s="622">
        <f t="shared" si="67"/>
        <v>240761</v>
      </c>
      <c r="D379" s="409" t="str">
        <f>IF(STEP!D379&lt;&gt;"",STEP!D379,"")</f>
        <v>数藤　智志</v>
      </c>
      <c r="E379" s="410">
        <f>IF(STEP!E379&lt;&gt;"",STEP!E379,"")</f>
        <v>45411</v>
      </c>
      <c r="F379" s="409" t="str">
        <f>IF(STEP!F379&lt;&gt;"",STEP!F379,"")</f>
        <v>月</v>
      </c>
      <c r="G379" s="508" t="e">
        <f>IF(STEP!C379&lt;&gt;"",STEP!AD379,"")</f>
        <v>#N/A</v>
      </c>
      <c r="H379" s="407" t="str">
        <f>IF(AND(STEP!$G379="",$J$8&lt;&gt;"ON"),"",IF(月報!AX379&lt;&gt;"",月報!AX379,IF(STEP!G379&lt;&gt;"",STEP!G379,"")))</f>
        <v/>
      </c>
      <c r="I379" s="408" t="str">
        <f>IF(AND(STEP!$G379="",$J$8&lt;&gt;"ON"),"",IF(月報!AZ379&lt;&gt;"",月報!AZ379,IF(STEP!H379&lt;&gt;"",STEP!H379,"")))</f>
        <v/>
      </c>
      <c r="J379" s="603">
        <f>IF(月報!BA379&lt;&gt;"",月報!BA379,0)*24</f>
        <v>0</v>
      </c>
      <c r="K379" s="603" t="str">
        <f>IF(STEP!X379&lt;&gt;"",STEP!X379,"")</f>
        <v/>
      </c>
      <c r="L379" s="603" t="str">
        <f>IF(STEP!Y379&lt;&gt;"",STEP!Y379,"")</f>
        <v/>
      </c>
      <c r="M379" s="603">
        <f>IF(STEP!Z379&lt;&gt;"",STEP!Z379,0)*24</f>
        <v>0</v>
      </c>
      <c r="N379" s="603" t="str">
        <f>IF(STEP!R379&lt;&gt;"",STEP!R379,"")</f>
        <v/>
      </c>
      <c r="O379" s="603" t="str">
        <f>IF(STEP!S379&lt;&gt;"",STEP!S379,"")</f>
        <v/>
      </c>
      <c r="P379" s="603">
        <f t="shared" si="64"/>
        <v>0</v>
      </c>
      <c r="Q379" s="603"/>
      <c r="R379" s="603" t="e">
        <f t="shared" si="68"/>
        <v>#N/A</v>
      </c>
      <c r="S379" s="605">
        <f t="shared" si="65"/>
        <v>0</v>
      </c>
      <c r="T379" s="610">
        <f t="shared" si="66"/>
        <v>0</v>
      </c>
    </row>
    <row r="380" spans="2:22">
      <c r="B380" s="517"/>
      <c r="C380" s="622">
        <f t="shared" si="67"/>
        <v>240761</v>
      </c>
      <c r="D380" s="409" t="str">
        <f>IF(STEP!D380&lt;&gt;"",STEP!D380,"")</f>
        <v>数藤　智志</v>
      </c>
      <c r="E380" s="410">
        <f>IF(STEP!E380&lt;&gt;"",STEP!E380,"")</f>
        <v>45412</v>
      </c>
      <c r="F380" s="409" t="str">
        <f>IF(STEP!F380&lt;&gt;"",STEP!F380,"")</f>
        <v>火</v>
      </c>
      <c r="G380" s="508" t="e">
        <f>IF(STEP!C380&lt;&gt;"",STEP!AD380,"")</f>
        <v>#N/A</v>
      </c>
      <c r="H380" s="407" t="str">
        <f>IF(AND(STEP!$G380="",$J$8&lt;&gt;"ON"),"",IF(月報!AX380&lt;&gt;"",月報!AX380,IF(STEP!G380&lt;&gt;"",STEP!G380,"")))</f>
        <v/>
      </c>
      <c r="I380" s="408" t="str">
        <f>IF(AND(STEP!$G380="",$J$8&lt;&gt;"ON"),"",IF(月報!AZ380&lt;&gt;"",月報!AZ380,IF(STEP!H380&lt;&gt;"",STEP!H380,"")))</f>
        <v/>
      </c>
      <c r="J380" s="603">
        <f>IF(月報!BA380&lt;&gt;"",月報!BA380,0)*24</f>
        <v>0</v>
      </c>
      <c r="K380" s="603" t="str">
        <f>IF(STEP!X380&lt;&gt;"",STEP!X380,"")</f>
        <v/>
      </c>
      <c r="L380" s="603" t="str">
        <f>IF(STEP!Y380&lt;&gt;"",STEP!Y380,"")</f>
        <v/>
      </c>
      <c r="M380" s="603">
        <f>IF(STEP!Z380&lt;&gt;"",STEP!Z380,0)*24</f>
        <v>0</v>
      </c>
      <c r="N380" s="603" t="str">
        <f>IF(STEP!R380&lt;&gt;"",STEP!R380,"")</f>
        <v/>
      </c>
      <c r="O380" s="603" t="str">
        <f>IF(STEP!S380&lt;&gt;"",STEP!S380,"")</f>
        <v/>
      </c>
      <c r="P380" s="603">
        <f t="shared" si="64"/>
        <v>0</v>
      </c>
      <c r="Q380" s="603"/>
      <c r="R380" s="603" t="e">
        <f t="shared" si="68"/>
        <v>#N/A</v>
      </c>
      <c r="S380" s="605">
        <f t="shared" si="65"/>
        <v>0</v>
      </c>
      <c r="T380" s="610">
        <f t="shared" si="66"/>
        <v>0</v>
      </c>
    </row>
    <row r="381" spans="2:22">
      <c r="B381" s="517"/>
      <c r="C381" s="622">
        <f t="shared" si="67"/>
        <v>240761</v>
      </c>
      <c r="D381" s="409" t="str">
        <f>IF(STEP!D381&lt;&gt;"",STEP!D381,"")</f>
        <v>数藤　智志</v>
      </c>
      <c r="E381" s="410">
        <f>IF(STEP!E381&lt;&gt;"",STEP!E381,"")</f>
        <v>45413</v>
      </c>
      <c r="F381" s="409" t="str">
        <f>IF(STEP!F381&lt;&gt;"",STEP!F381,"")</f>
        <v>水</v>
      </c>
      <c r="G381" s="508" t="e">
        <f>IF(STEP!C381&lt;&gt;"",STEP!AD381,"")</f>
        <v>#N/A</v>
      </c>
      <c r="H381" s="407" t="str">
        <f>IF(AND(STEP!$G381="",$J$8&lt;&gt;"ON"),"",IF(月報!AX381&lt;&gt;"",月報!AX381,IF(STEP!G381&lt;&gt;"",STEP!G381,"")))</f>
        <v/>
      </c>
      <c r="I381" s="408" t="str">
        <f>IF(AND(STEP!$G381="",$J$8&lt;&gt;"ON"),"",IF(月報!AZ381&lt;&gt;"",月報!AZ381,IF(STEP!H381&lt;&gt;"",STEP!H381,"")))</f>
        <v/>
      </c>
      <c r="J381" s="603">
        <f>IF(月報!BA381&lt;&gt;"",月報!BA381,0)*24</f>
        <v>0</v>
      </c>
      <c r="K381" s="603" t="str">
        <f>IF(STEP!X381&lt;&gt;"",STEP!X381,"")</f>
        <v/>
      </c>
      <c r="L381" s="603" t="str">
        <f>IF(STEP!Y381&lt;&gt;"",STEP!Y381,"")</f>
        <v/>
      </c>
      <c r="M381" s="603">
        <f>IF(STEP!Z381&lt;&gt;"",STEP!Z381,0)*24</f>
        <v>0</v>
      </c>
      <c r="N381" s="603" t="str">
        <f>IF(STEP!R381&lt;&gt;"",STEP!R381,"")</f>
        <v/>
      </c>
      <c r="O381" s="603" t="str">
        <f>IF(STEP!S381&lt;&gt;"",STEP!S381,"")</f>
        <v/>
      </c>
      <c r="P381" s="603">
        <f t="shared" si="64"/>
        <v>0</v>
      </c>
      <c r="Q381" s="603"/>
      <c r="R381" s="603" t="e">
        <f t="shared" si="68"/>
        <v>#N/A</v>
      </c>
      <c r="S381" s="605">
        <f t="shared" si="65"/>
        <v>0</v>
      </c>
      <c r="T381" s="610">
        <f t="shared" si="66"/>
        <v>0</v>
      </c>
    </row>
    <row r="382" spans="2:22">
      <c r="B382" s="517"/>
      <c r="C382" s="622">
        <f t="shared" si="67"/>
        <v>240761</v>
      </c>
      <c r="D382" s="409" t="str">
        <f>IF(STEP!D382&lt;&gt;"",STEP!D382,"")</f>
        <v>数藤　智志</v>
      </c>
      <c r="E382" s="410">
        <f>IF(STEP!E382&lt;&gt;"",STEP!E382,"")</f>
        <v>45414</v>
      </c>
      <c r="F382" s="409" t="str">
        <f>IF(STEP!F382&lt;&gt;"",STEP!F382,"")</f>
        <v>木</v>
      </c>
      <c r="G382" s="508" t="e">
        <f>IF(STEP!C382&lt;&gt;"",STEP!AD382,"")</f>
        <v>#N/A</v>
      </c>
      <c r="H382" s="407" t="str">
        <f>IF(AND(STEP!$G382="",$J$8&lt;&gt;"ON"),"",IF(月報!AX382&lt;&gt;"",月報!AX382,IF(STEP!G382&lt;&gt;"",STEP!G382,"")))</f>
        <v/>
      </c>
      <c r="I382" s="408" t="str">
        <f>IF(AND(STEP!$G382="",$J$8&lt;&gt;"ON"),"",IF(月報!AZ382&lt;&gt;"",月報!AZ382,IF(STEP!H382&lt;&gt;"",STEP!H382,"")))</f>
        <v/>
      </c>
      <c r="J382" s="603">
        <f>IF(月報!BA382&lt;&gt;"",月報!BA382,0)*24</f>
        <v>0</v>
      </c>
      <c r="K382" s="603" t="str">
        <f>IF(STEP!X382&lt;&gt;"",STEP!X382,"")</f>
        <v/>
      </c>
      <c r="L382" s="603" t="str">
        <f>IF(STEP!Y382&lt;&gt;"",STEP!Y382,"")</f>
        <v/>
      </c>
      <c r="M382" s="603">
        <f>IF(STEP!Z382&lt;&gt;"",STEP!Z382,0)*24</f>
        <v>0</v>
      </c>
      <c r="N382" s="603" t="str">
        <f>IF(STEP!R382&lt;&gt;"",STEP!R382,"")</f>
        <v/>
      </c>
      <c r="O382" s="603" t="str">
        <f>IF(STEP!S382&lt;&gt;"",STEP!S382,"")</f>
        <v/>
      </c>
      <c r="P382" s="603">
        <f t="shared" si="64"/>
        <v>0</v>
      </c>
      <c r="Q382" s="603"/>
      <c r="R382" s="603" t="e">
        <f t="shared" si="68"/>
        <v>#N/A</v>
      </c>
      <c r="S382" s="605">
        <f t="shared" si="65"/>
        <v>0</v>
      </c>
      <c r="T382" s="610">
        <f t="shared" si="66"/>
        <v>0</v>
      </c>
    </row>
    <row r="383" spans="2:22">
      <c r="B383" s="517"/>
      <c r="C383" s="622">
        <f t="shared" si="67"/>
        <v>240761</v>
      </c>
      <c r="D383" s="409" t="str">
        <f>IF(STEP!D383&lt;&gt;"",STEP!D383,"")</f>
        <v>数藤　智志</v>
      </c>
      <c r="E383" s="410">
        <f>IF(STEP!E383&lt;&gt;"",STEP!E383,"")</f>
        <v>45415</v>
      </c>
      <c r="F383" s="409" t="str">
        <f>IF(STEP!F383&lt;&gt;"",STEP!F383,"")</f>
        <v>金</v>
      </c>
      <c r="G383" s="508" t="e">
        <f>IF(STEP!C383&lt;&gt;"",STEP!AD383,"")</f>
        <v>#N/A</v>
      </c>
      <c r="H383" s="407" t="str">
        <f>IF(AND(STEP!$G383="",$J$8&lt;&gt;"ON"),"",IF(月報!AX383&lt;&gt;"",月報!AX383,IF(STEP!G383&lt;&gt;"",STEP!G383,"")))</f>
        <v/>
      </c>
      <c r="I383" s="408" t="str">
        <f>IF(AND(STEP!$G383="",$J$8&lt;&gt;"ON"),"",IF(月報!AZ383&lt;&gt;"",月報!AZ383,IF(STEP!H383&lt;&gt;"",STEP!H383,"")))</f>
        <v/>
      </c>
      <c r="J383" s="603">
        <f>IF(月報!BA383&lt;&gt;"",月報!BA383,0)*24</f>
        <v>0</v>
      </c>
      <c r="K383" s="603" t="str">
        <f>IF(STEP!X383&lt;&gt;"",STEP!X383,"")</f>
        <v/>
      </c>
      <c r="L383" s="603" t="str">
        <f>IF(STEP!Y383&lt;&gt;"",STEP!Y383,"")</f>
        <v/>
      </c>
      <c r="M383" s="603">
        <f>IF(STEP!Z383&lt;&gt;"",STEP!Z383,0)*24</f>
        <v>0</v>
      </c>
      <c r="N383" s="603" t="str">
        <f>IF(STEP!R383&lt;&gt;"",STEP!R383,"")</f>
        <v/>
      </c>
      <c r="O383" s="603" t="str">
        <f>IF(STEP!S383&lt;&gt;"",STEP!S383,"")</f>
        <v/>
      </c>
      <c r="P383" s="603">
        <f t="shared" si="64"/>
        <v>0</v>
      </c>
      <c r="Q383" s="603"/>
      <c r="R383" s="603" t="e">
        <f t="shared" si="68"/>
        <v>#N/A</v>
      </c>
      <c r="S383" s="605">
        <f t="shared" si="65"/>
        <v>0</v>
      </c>
      <c r="T383" s="610">
        <f t="shared" si="66"/>
        <v>0</v>
      </c>
    </row>
    <row r="384" spans="2:22">
      <c r="B384" s="517"/>
      <c r="C384" s="623">
        <f t="shared" si="67"/>
        <v>240761</v>
      </c>
      <c r="D384" s="411" t="str">
        <f>IF(STEP!D384&lt;&gt;"",STEP!D384,"")</f>
        <v>数藤　智志</v>
      </c>
      <c r="E384" s="412">
        <f>IF(STEP!E384&lt;&gt;"",STEP!E384,"")</f>
        <v>45416</v>
      </c>
      <c r="F384" s="411" t="str">
        <f>IF(STEP!F384&lt;&gt;"",STEP!F384,"")</f>
        <v>土</v>
      </c>
      <c r="G384" s="413" t="e">
        <f>IF(STEP!C384&lt;&gt;"",STEP!AD384,"")</f>
        <v>#N/A</v>
      </c>
      <c r="H384" s="413" t="str">
        <f>IF(AND(STEP!$G384="",$J$8&lt;&gt;"ON"),"",IF(月報!AX384&lt;&gt;"",月報!AX384,IF(STEP!G384&lt;&gt;"",STEP!G384,"")))</f>
        <v/>
      </c>
      <c r="I384" s="414" t="str">
        <f>IF(AND(STEP!$G384="",$J$8&lt;&gt;"ON"),"",IF(月報!AZ384&lt;&gt;"",月報!AZ384,IF(STEP!H384&lt;&gt;"",STEP!H384,"")))</f>
        <v/>
      </c>
      <c r="J384" s="604">
        <f>IF(月報!BA384&lt;&gt;"",月報!BA384,0)*24</f>
        <v>0</v>
      </c>
      <c r="K384" s="604" t="str">
        <f>IF(STEP!X384&lt;&gt;"",STEP!X384,"")</f>
        <v/>
      </c>
      <c r="L384" s="604" t="str">
        <f>IF(STEP!Y384&lt;&gt;"",STEP!Y384,"")</f>
        <v/>
      </c>
      <c r="M384" s="604">
        <f>IF(STEP!Z384&lt;&gt;"",STEP!Z384,0)*24</f>
        <v>0</v>
      </c>
      <c r="N384" s="604" t="str">
        <f>IF(STEP!R384&lt;&gt;"",STEP!R384,"")</f>
        <v/>
      </c>
      <c r="O384" s="604" t="str">
        <f>IF(STEP!S384&lt;&gt;"",STEP!S384,"")</f>
        <v/>
      </c>
      <c r="P384" s="604">
        <f t="shared" si="64"/>
        <v>0</v>
      </c>
      <c r="Q384" s="604"/>
      <c r="R384" s="604" t="e">
        <f t="shared" si="68"/>
        <v>#N/A</v>
      </c>
      <c r="S384" s="607">
        <f t="shared" si="65"/>
        <v>0</v>
      </c>
      <c r="T384" s="611">
        <f t="shared" si="66"/>
        <v>0</v>
      </c>
    </row>
    <row r="385" spans="2:20">
      <c r="B385" s="517"/>
      <c r="C385" s="624">
        <f t="shared" si="67"/>
        <v>240761</v>
      </c>
      <c r="D385" s="405" t="str">
        <f>IF(STEP!D385&lt;&gt;"",STEP!D385,"")</f>
        <v>数藤　智志</v>
      </c>
      <c r="E385" s="406">
        <f>IF(STEP!E385&lt;&gt;"",STEP!E385,"")</f>
        <v>45417</v>
      </c>
      <c r="F385" s="405" t="str">
        <f>IF(STEP!F385&lt;&gt;"",STEP!F385,"")</f>
        <v>日</v>
      </c>
      <c r="G385" s="407" t="e">
        <f>IF(STEP!C385&lt;&gt;"",STEP!AD385,"")</f>
        <v>#N/A</v>
      </c>
      <c r="H385" s="407" t="str">
        <f>IF(AND(STEP!$G385="",$J$8&lt;&gt;"ON"),"",IF(月報!AX385&lt;&gt;"",月報!AX385,IF(STEP!G385&lt;&gt;"",STEP!G385,"")))</f>
        <v/>
      </c>
      <c r="I385" s="408" t="str">
        <f>IF(AND(STEP!$G385="",$J$8&lt;&gt;"ON"),"",IF(月報!AZ385&lt;&gt;"",月報!AZ385,IF(STEP!H385&lt;&gt;"",STEP!H385,"")))</f>
        <v/>
      </c>
      <c r="J385" s="603">
        <f>IF(月報!BA385&lt;&gt;"",月報!BA385,0)*24</f>
        <v>0</v>
      </c>
      <c r="K385" s="603" t="str">
        <f>IF(STEP!X385&lt;&gt;"",STEP!X385,"")</f>
        <v/>
      </c>
      <c r="L385" s="603" t="str">
        <f>IF(STEP!Y385&lt;&gt;"",STEP!Y385,"")</f>
        <v/>
      </c>
      <c r="M385" s="603">
        <f>IF(STEP!Z385&lt;&gt;"",STEP!Z385,0)*24</f>
        <v>0</v>
      </c>
      <c r="N385" s="603" t="str">
        <f>IF(STEP!R385&lt;&gt;"",STEP!R385,"")</f>
        <v/>
      </c>
      <c r="O385" s="603" t="str">
        <f>IF(STEP!S385&lt;&gt;"",STEP!S385,"")</f>
        <v/>
      </c>
      <c r="P385" s="603">
        <f t="shared" si="64"/>
        <v>0</v>
      </c>
      <c r="Q385" s="603">
        <f>SUM(P385:P391)</f>
        <v>43.083333333333336</v>
      </c>
      <c r="R385" s="603" t="e">
        <f t="shared" si="68"/>
        <v>#N/A</v>
      </c>
      <c r="S385" s="606">
        <f t="shared" si="65"/>
        <v>0</v>
      </c>
      <c r="T385" s="610">
        <f t="shared" si="66"/>
        <v>0</v>
      </c>
    </row>
    <row r="386" spans="2:20">
      <c r="B386" s="517"/>
      <c r="C386" s="622">
        <f t="shared" si="67"/>
        <v>240761</v>
      </c>
      <c r="D386" s="409" t="str">
        <f>IF(STEP!D386&lt;&gt;"",STEP!D386,"")</f>
        <v>数藤　智志</v>
      </c>
      <c r="E386" s="410">
        <f>IF(STEP!E386&lt;&gt;"",STEP!E386,"")</f>
        <v>45418</v>
      </c>
      <c r="F386" s="409" t="str">
        <f>IF(STEP!F386&lt;&gt;"",STEP!F386,"")</f>
        <v>月</v>
      </c>
      <c r="G386" s="508" t="e">
        <f>IF(STEP!C386&lt;&gt;"",STEP!AD386,"")</f>
        <v>#N/A</v>
      </c>
      <c r="H386" s="407" t="e">
        <f>IF(AND(STEP!$G386="",$J$8&lt;&gt;"ON"),"",IF(月報!AX386&lt;&gt;"",月報!AX386,IF(STEP!G386&lt;&gt;"",STEP!G386,"")))</f>
        <v>#N/A</v>
      </c>
      <c r="I386" s="408">
        <f>IF(AND(STEP!$G386="",$J$8&lt;&gt;"ON"),"",IF(月報!AZ386&lt;&gt;"",月報!AZ386,IF(STEP!H386&lt;&gt;"",STEP!H386,"")))</f>
        <v>0</v>
      </c>
      <c r="J386" s="603">
        <f>IF(月報!BA386&lt;&gt;"",月報!BA386,0)*24</f>
        <v>8</v>
      </c>
      <c r="K386" s="603" t="str">
        <f>IF(STEP!X386&lt;&gt;"",STEP!X386,"")</f>
        <v/>
      </c>
      <c r="L386" s="603" t="str">
        <f>IF(STEP!Y386&lt;&gt;"",STEP!Y386,"")</f>
        <v/>
      </c>
      <c r="M386" s="603">
        <f>IF(STEP!Z386&lt;&gt;"",STEP!Z386,0)*24</f>
        <v>8</v>
      </c>
      <c r="N386" s="603" t="str">
        <f>IF(STEP!R386&lt;&gt;"",STEP!R386,"")</f>
        <v>有給休暇</v>
      </c>
      <c r="O386" s="603" t="str">
        <f>IF(STEP!S386&lt;&gt;"",STEP!S386,"")</f>
        <v/>
      </c>
      <c r="P386" s="603">
        <f t="shared" si="64"/>
        <v>8</v>
      </c>
      <c r="Q386" s="603"/>
      <c r="R386" s="603" t="e">
        <f t="shared" si="68"/>
        <v>#N/A</v>
      </c>
      <c r="S386" s="605">
        <f t="shared" si="65"/>
        <v>0</v>
      </c>
      <c r="T386" s="610">
        <f t="shared" si="66"/>
        <v>0</v>
      </c>
    </row>
    <row r="387" spans="2:20">
      <c r="B387" s="517"/>
      <c r="C387" s="622">
        <f t="shared" si="67"/>
        <v>240761</v>
      </c>
      <c r="D387" s="409" t="str">
        <f>IF(STEP!D387&lt;&gt;"",STEP!D387,"")</f>
        <v>数藤　智志</v>
      </c>
      <c r="E387" s="410">
        <f>IF(STEP!E387&lt;&gt;"",STEP!E387,"")</f>
        <v>45419</v>
      </c>
      <c r="F387" s="409" t="str">
        <f>IF(STEP!F387&lt;&gt;"",STEP!F387,"")</f>
        <v>火</v>
      </c>
      <c r="G387" s="508" t="e">
        <f>IF(STEP!C387&lt;&gt;"",STEP!AD387,"")</f>
        <v>#N/A</v>
      </c>
      <c r="H387" s="407" t="e">
        <f>IF(AND(STEP!$G387="",$J$8&lt;&gt;"ON"),"",IF(月報!AX387&lt;&gt;"",月報!AX387,IF(STEP!G387&lt;&gt;"",STEP!G387,"")))</f>
        <v>#N/A</v>
      </c>
      <c r="I387" s="408">
        <f>IF(AND(STEP!$G387="",$J$8&lt;&gt;"ON"),"",IF(月報!AZ387&lt;&gt;"",月報!AZ387,IF(STEP!H387&lt;&gt;"",STEP!H387,"")))</f>
        <v>0.8125</v>
      </c>
      <c r="J387" s="603">
        <f>IF(月報!BA387&lt;&gt;"",月報!BA387,0)*24</f>
        <v>9.5</v>
      </c>
      <c r="K387" s="603">
        <f>IF(STEP!X387&lt;&gt;"",STEP!X387,"")</f>
        <v>0.33333333333333331</v>
      </c>
      <c r="L387" s="603">
        <f>IF(STEP!Y387&lt;&gt;"",STEP!Y387,"")</f>
        <v>6.25E-2</v>
      </c>
      <c r="M387" s="603">
        <f>IF(STEP!Z387&lt;&gt;"",STEP!Z387,0)*24</f>
        <v>0</v>
      </c>
      <c r="N387" s="603" t="str">
        <f>IF(STEP!R387&lt;&gt;"",STEP!R387,"")</f>
        <v/>
      </c>
      <c r="O387" s="603" t="str">
        <f>IF(STEP!S387&lt;&gt;"",STEP!S387,"")</f>
        <v>自社作業</v>
      </c>
      <c r="P387" s="603">
        <f t="shared" si="64"/>
        <v>9.5</v>
      </c>
      <c r="Q387" s="603"/>
      <c r="R387" s="603" t="e">
        <f t="shared" si="68"/>
        <v>#N/A</v>
      </c>
      <c r="S387" s="605">
        <f t="shared" si="65"/>
        <v>9.5</v>
      </c>
      <c r="T387" s="610">
        <f t="shared" si="66"/>
        <v>0</v>
      </c>
    </row>
    <row r="388" spans="2:20">
      <c r="B388" s="517"/>
      <c r="C388" s="622">
        <f t="shared" si="67"/>
        <v>240761</v>
      </c>
      <c r="D388" s="409" t="str">
        <f>IF(STEP!D388&lt;&gt;"",STEP!D388,"")</f>
        <v>数藤　智志</v>
      </c>
      <c r="E388" s="410">
        <f>IF(STEP!E388&lt;&gt;"",STEP!E388,"")</f>
        <v>45420</v>
      </c>
      <c r="F388" s="409" t="str">
        <f>IF(STEP!F388&lt;&gt;"",STEP!F388,"")</f>
        <v>水</v>
      </c>
      <c r="G388" s="508" t="e">
        <f>IF(STEP!C388&lt;&gt;"",STEP!AD388,"")</f>
        <v>#N/A</v>
      </c>
      <c r="H388" s="407" t="e">
        <f>IF(AND(STEP!$G388="",$J$8&lt;&gt;"ON"),"",IF(月報!AX388&lt;&gt;"",月報!AX388,IF(STEP!G388&lt;&gt;"",STEP!G388,"")))</f>
        <v>#N/A</v>
      </c>
      <c r="I388" s="408">
        <f>IF(AND(STEP!$G388="",$J$8&lt;&gt;"ON"),"",IF(月報!AZ388&lt;&gt;"",月報!AZ388,IF(STEP!H388&lt;&gt;"",STEP!H388,"")))</f>
        <v>0.75</v>
      </c>
      <c r="J388" s="603">
        <f>IF(月報!BA388&lt;&gt;"",月報!BA388,0)*24</f>
        <v>8</v>
      </c>
      <c r="K388" s="603">
        <f>IF(STEP!X388&lt;&gt;"",STEP!X388,"")</f>
        <v>0.33333333333333331</v>
      </c>
      <c r="L388" s="603" t="str">
        <f>IF(STEP!Y388&lt;&gt;"",STEP!Y388,"")</f>
        <v/>
      </c>
      <c r="M388" s="603">
        <f>IF(STEP!Z388&lt;&gt;"",STEP!Z388,0)*24</f>
        <v>0</v>
      </c>
      <c r="N388" s="603" t="str">
        <f>IF(STEP!R388&lt;&gt;"",STEP!R388,"")</f>
        <v/>
      </c>
      <c r="O388" s="603" t="str">
        <f>IF(STEP!S388&lt;&gt;"",STEP!S388,"")</f>
        <v>自社作業</v>
      </c>
      <c r="P388" s="603">
        <f t="shared" si="64"/>
        <v>8</v>
      </c>
      <c r="Q388" s="603"/>
      <c r="R388" s="603" t="e">
        <f t="shared" si="68"/>
        <v>#N/A</v>
      </c>
      <c r="S388" s="605">
        <f t="shared" si="65"/>
        <v>8</v>
      </c>
      <c r="T388" s="610">
        <f t="shared" si="66"/>
        <v>0</v>
      </c>
    </row>
    <row r="389" spans="2:20">
      <c r="B389" s="517"/>
      <c r="C389" s="622">
        <f t="shared" si="67"/>
        <v>240761</v>
      </c>
      <c r="D389" s="409" t="str">
        <f>IF(STEP!D389&lt;&gt;"",STEP!D389,"")</f>
        <v>数藤　智志</v>
      </c>
      <c r="E389" s="410">
        <f>IF(STEP!E389&lt;&gt;"",STEP!E389,"")</f>
        <v>45421</v>
      </c>
      <c r="F389" s="409" t="str">
        <f>IF(STEP!F389&lt;&gt;"",STEP!F389,"")</f>
        <v>木</v>
      </c>
      <c r="G389" s="508" t="e">
        <f>IF(STEP!C389&lt;&gt;"",STEP!AD389,"")</f>
        <v>#N/A</v>
      </c>
      <c r="H389" s="407" t="e">
        <f>IF(AND(STEP!$G389="",$J$8&lt;&gt;"ON"),"",IF(月報!AX389&lt;&gt;"",月報!AX389,IF(STEP!G389&lt;&gt;"",STEP!G389,"")))</f>
        <v>#N/A</v>
      </c>
      <c r="I389" s="408">
        <f>IF(AND(STEP!$G389="",$J$8&lt;&gt;"ON"),"",IF(月報!AZ389&lt;&gt;"",月報!AZ389,IF(STEP!H389&lt;&gt;"",STEP!H389,"")))</f>
        <v>0.81597222222222221</v>
      </c>
      <c r="J389" s="603">
        <f>IF(月報!BA389&lt;&gt;"",月報!BA389,0)*24</f>
        <v>9.5833333333333339</v>
      </c>
      <c r="K389" s="603">
        <f>IF(STEP!X389&lt;&gt;"",STEP!X389,"")</f>
        <v>0.33333333333333331</v>
      </c>
      <c r="L389" s="603">
        <f>IF(STEP!Y389&lt;&gt;"",STEP!Y389,"")</f>
        <v>6.25E-2</v>
      </c>
      <c r="M389" s="603">
        <f>IF(STEP!Z389&lt;&gt;"",STEP!Z389,0)*24</f>
        <v>0</v>
      </c>
      <c r="N389" s="603" t="str">
        <f>IF(STEP!R389&lt;&gt;"",STEP!R389,"")</f>
        <v/>
      </c>
      <c r="O389" s="603" t="str">
        <f>IF(STEP!S389&lt;&gt;"",STEP!S389,"")</f>
        <v>自社作業</v>
      </c>
      <c r="P389" s="603">
        <f t="shared" si="64"/>
        <v>9.5833333333333339</v>
      </c>
      <c r="Q389" s="603"/>
      <c r="R389" s="603" t="e">
        <f t="shared" si="68"/>
        <v>#N/A</v>
      </c>
      <c r="S389" s="605">
        <f t="shared" si="65"/>
        <v>9.5</v>
      </c>
      <c r="T389" s="610">
        <f t="shared" si="66"/>
        <v>8.3333333333333925E-2</v>
      </c>
    </row>
    <row r="390" spans="2:20">
      <c r="B390" s="517"/>
      <c r="C390" s="622">
        <f t="shared" si="67"/>
        <v>240761</v>
      </c>
      <c r="D390" s="409" t="str">
        <f>IF(STEP!D390&lt;&gt;"",STEP!D390,"")</f>
        <v>数藤　智志</v>
      </c>
      <c r="E390" s="410">
        <f>IF(STEP!E390&lt;&gt;"",STEP!E390,"")</f>
        <v>45422</v>
      </c>
      <c r="F390" s="409" t="str">
        <f>IF(STEP!F390&lt;&gt;"",STEP!F390,"")</f>
        <v>金</v>
      </c>
      <c r="G390" s="508" t="e">
        <f>IF(STEP!C390&lt;&gt;"",STEP!AD390,"")</f>
        <v>#N/A</v>
      </c>
      <c r="H390" s="407" t="e">
        <f>IF(AND(STEP!$G390="",$J$8&lt;&gt;"ON"),"",IF(月報!AX390&lt;&gt;"",月報!AX390,IF(STEP!G390&lt;&gt;"",STEP!G390,"")))</f>
        <v>#N/A</v>
      </c>
      <c r="I390" s="408">
        <f>IF(AND(STEP!$G390="",$J$8&lt;&gt;"ON"),"",IF(月報!AZ390&lt;&gt;"",月報!AZ390,IF(STEP!H390&lt;&gt;"",STEP!H390,"")))</f>
        <v>0.75</v>
      </c>
      <c r="J390" s="603">
        <f>IF(月報!BA390&lt;&gt;"",月報!BA390,0)*24</f>
        <v>8</v>
      </c>
      <c r="K390" s="603">
        <f>IF(STEP!X390&lt;&gt;"",STEP!X390,"")</f>
        <v>0.33333333333333331</v>
      </c>
      <c r="L390" s="603" t="str">
        <f>IF(STEP!Y390&lt;&gt;"",STEP!Y390,"")</f>
        <v/>
      </c>
      <c r="M390" s="603">
        <f>IF(STEP!Z390&lt;&gt;"",STEP!Z390,0)*24</f>
        <v>0</v>
      </c>
      <c r="N390" s="603" t="str">
        <f>IF(STEP!R390&lt;&gt;"",STEP!R390,"")</f>
        <v/>
      </c>
      <c r="O390" s="603" t="str">
        <f>IF(STEP!S390&lt;&gt;"",STEP!S390,"")</f>
        <v>自社作業</v>
      </c>
      <c r="P390" s="603">
        <f t="shared" si="64"/>
        <v>8</v>
      </c>
      <c r="Q390" s="603"/>
      <c r="R390" s="603" t="e">
        <f t="shared" si="68"/>
        <v>#N/A</v>
      </c>
      <c r="S390" s="605">
        <f t="shared" si="65"/>
        <v>8</v>
      </c>
      <c r="T390" s="610">
        <f t="shared" si="66"/>
        <v>0</v>
      </c>
    </row>
    <row r="391" spans="2:20">
      <c r="B391" s="517"/>
      <c r="C391" s="623">
        <f t="shared" si="67"/>
        <v>240761</v>
      </c>
      <c r="D391" s="411" t="str">
        <f>IF(STEP!D391&lt;&gt;"",STEP!D391,"")</f>
        <v>数藤　智志</v>
      </c>
      <c r="E391" s="412">
        <f>IF(STEP!E391&lt;&gt;"",STEP!E391,"")</f>
        <v>45423</v>
      </c>
      <c r="F391" s="411" t="str">
        <f>IF(STEP!F391&lt;&gt;"",STEP!F391,"")</f>
        <v>土</v>
      </c>
      <c r="G391" s="413" t="e">
        <f>IF(STEP!C391&lt;&gt;"",STEP!AD391,"")</f>
        <v>#N/A</v>
      </c>
      <c r="H391" s="413" t="str">
        <f>IF(AND(STEP!$G391="",$J$8&lt;&gt;"ON"),"",IF(月報!AX391&lt;&gt;"",月報!AX391,IF(STEP!G391&lt;&gt;"",STEP!G391,"")))</f>
        <v/>
      </c>
      <c r="I391" s="414" t="str">
        <f>IF(AND(STEP!$G391="",$J$8&lt;&gt;"ON"),"",IF(月報!AZ391&lt;&gt;"",月報!AZ391,IF(STEP!H391&lt;&gt;"",STEP!H391,"")))</f>
        <v/>
      </c>
      <c r="J391" s="604">
        <f>IF(月報!BA391&lt;&gt;"",月報!BA391,0)*24</f>
        <v>0</v>
      </c>
      <c r="K391" s="604" t="str">
        <f>IF(STEP!X391&lt;&gt;"",STEP!X391,"")</f>
        <v/>
      </c>
      <c r="L391" s="604" t="str">
        <f>IF(STEP!Y391&lt;&gt;"",STEP!Y391,"")</f>
        <v/>
      </c>
      <c r="M391" s="604">
        <f>IF(STEP!Z391&lt;&gt;"",STEP!Z391,0)*24</f>
        <v>0</v>
      </c>
      <c r="N391" s="604" t="str">
        <f>IF(STEP!R391&lt;&gt;"",STEP!R391,"")</f>
        <v/>
      </c>
      <c r="O391" s="604" t="str">
        <f>IF(STEP!S391&lt;&gt;"",STEP!S391,"")</f>
        <v/>
      </c>
      <c r="P391" s="604">
        <f t="shared" si="64"/>
        <v>0</v>
      </c>
      <c r="Q391" s="604"/>
      <c r="R391" s="604" t="e">
        <f t="shared" si="68"/>
        <v>#N/A</v>
      </c>
      <c r="S391" s="607">
        <f t="shared" si="65"/>
        <v>0</v>
      </c>
      <c r="T391" s="611">
        <f t="shared" si="66"/>
        <v>0</v>
      </c>
    </row>
    <row r="392" spans="2:20">
      <c r="B392" s="517"/>
      <c r="C392" s="624">
        <f t="shared" si="67"/>
        <v>240761</v>
      </c>
      <c r="D392" s="405" t="str">
        <f>IF(STEP!D392&lt;&gt;"",STEP!D392,"")</f>
        <v>数藤　智志</v>
      </c>
      <c r="E392" s="406">
        <f>IF(STEP!E392&lt;&gt;"",STEP!E392,"")</f>
        <v>45424</v>
      </c>
      <c r="F392" s="405" t="str">
        <f>IF(STEP!F392&lt;&gt;"",STEP!F392,"")</f>
        <v>日</v>
      </c>
      <c r="G392" s="407" t="e">
        <f>IF(STEP!C392&lt;&gt;"",STEP!AD392,"")</f>
        <v>#N/A</v>
      </c>
      <c r="H392" s="407" t="str">
        <f>IF(AND(STEP!$G392="",$J$8&lt;&gt;"ON"),"",IF(月報!AX392&lt;&gt;"",月報!AX392,IF(STEP!G392&lt;&gt;"",STEP!G392,"")))</f>
        <v/>
      </c>
      <c r="I392" s="408" t="str">
        <f>IF(AND(STEP!$G392="",$J$8&lt;&gt;"ON"),"",IF(月報!AZ392&lt;&gt;"",月報!AZ392,IF(STEP!H392&lt;&gt;"",STEP!H392,"")))</f>
        <v/>
      </c>
      <c r="J392" s="603">
        <f>IF(月報!BA392&lt;&gt;"",月報!BA392,0)*24</f>
        <v>0</v>
      </c>
      <c r="K392" s="603" t="str">
        <f>IF(STEP!X392&lt;&gt;"",STEP!X392,"")</f>
        <v/>
      </c>
      <c r="L392" s="603" t="str">
        <f>IF(STEP!Y392&lt;&gt;"",STEP!Y392,"")</f>
        <v/>
      </c>
      <c r="M392" s="603">
        <f>IF(STEP!Z392&lt;&gt;"",STEP!Z392,0)*24</f>
        <v>0</v>
      </c>
      <c r="N392" s="603" t="str">
        <f>IF(STEP!R392&lt;&gt;"",STEP!R392,"")</f>
        <v/>
      </c>
      <c r="O392" s="603" t="str">
        <f>IF(STEP!S392&lt;&gt;"",STEP!S392,"")</f>
        <v/>
      </c>
      <c r="P392" s="603">
        <f t="shared" si="64"/>
        <v>0</v>
      </c>
      <c r="Q392" s="603">
        <f>SUM(P392:P398)</f>
        <v>47.250000000000007</v>
      </c>
      <c r="R392" s="603" t="e">
        <f t="shared" si="68"/>
        <v>#N/A</v>
      </c>
      <c r="S392" s="606">
        <f t="shared" si="65"/>
        <v>0</v>
      </c>
      <c r="T392" s="610">
        <f t="shared" si="66"/>
        <v>0</v>
      </c>
    </row>
    <row r="393" spans="2:20">
      <c r="B393" s="517"/>
      <c r="C393" s="622">
        <f t="shared" si="67"/>
        <v>240761</v>
      </c>
      <c r="D393" s="409" t="str">
        <f>IF(STEP!D393&lt;&gt;"",STEP!D393,"")</f>
        <v>数藤　智志</v>
      </c>
      <c r="E393" s="410">
        <f>IF(STEP!E393&lt;&gt;"",STEP!E393,"")</f>
        <v>45425</v>
      </c>
      <c r="F393" s="409" t="str">
        <f>IF(STEP!F393&lt;&gt;"",STEP!F393,"")</f>
        <v>月</v>
      </c>
      <c r="G393" s="508" t="e">
        <f>IF(STEP!C393&lt;&gt;"",STEP!AD393,"")</f>
        <v>#N/A</v>
      </c>
      <c r="H393" s="407" t="e">
        <f>IF(AND(STEP!$G393="",$J$8&lt;&gt;"ON"),"",IF(月報!AX393&lt;&gt;"",月報!AX393,IF(STEP!G393&lt;&gt;"",STEP!G393,"")))</f>
        <v>#N/A</v>
      </c>
      <c r="I393" s="408">
        <f>IF(AND(STEP!$G393="",$J$8&lt;&gt;"ON"),"",IF(月報!AZ393&lt;&gt;"",月報!AZ393,IF(STEP!H393&lt;&gt;"",STEP!H393,"")))</f>
        <v>0.8125</v>
      </c>
      <c r="J393" s="603">
        <f>IF(月報!BA393&lt;&gt;"",月報!BA393,0)*24</f>
        <v>9.5</v>
      </c>
      <c r="K393" s="603">
        <f>IF(STEP!X393&lt;&gt;"",STEP!X393,"")</f>
        <v>0.33333333333333331</v>
      </c>
      <c r="L393" s="603">
        <f>IF(STEP!Y393&lt;&gt;"",STEP!Y393,"")</f>
        <v>6.25E-2</v>
      </c>
      <c r="M393" s="603">
        <f>IF(STEP!Z393&lt;&gt;"",STEP!Z393,0)*24</f>
        <v>0</v>
      </c>
      <c r="N393" s="603" t="str">
        <f>IF(STEP!R393&lt;&gt;"",STEP!R393,"")</f>
        <v/>
      </c>
      <c r="O393" s="603" t="str">
        <f>IF(STEP!S393&lt;&gt;"",STEP!S393,"")</f>
        <v>自社作業</v>
      </c>
      <c r="P393" s="603">
        <f t="shared" si="64"/>
        <v>9.5</v>
      </c>
      <c r="Q393" s="603"/>
      <c r="R393" s="603" t="e">
        <f t="shared" si="68"/>
        <v>#N/A</v>
      </c>
      <c r="S393" s="605">
        <f t="shared" si="65"/>
        <v>9.5</v>
      </c>
      <c r="T393" s="610">
        <f t="shared" si="66"/>
        <v>0</v>
      </c>
    </row>
    <row r="394" spans="2:20">
      <c r="B394" s="517"/>
      <c r="C394" s="622">
        <f t="shared" si="67"/>
        <v>240761</v>
      </c>
      <c r="D394" s="409" t="str">
        <f>IF(STEP!D394&lt;&gt;"",STEP!D394,"")</f>
        <v>数藤　智志</v>
      </c>
      <c r="E394" s="410">
        <f>IF(STEP!E394&lt;&gt;"",STEP!E394,"")</f>
        <v>45426</v>
      </c>
      <c r="F394" s="409" t="str">
        <f>IF(STEP!F394&lt;&gt;"",STEP!F394,"")</f>
        <v>火</v>
      </c>
      <c r="G394" s="508" t="e">
        <f>IF(STEP!C394&lt;&gt;"",STEP!AD394,"")</f>
        <v>#N/A</v>
      </c>
      <c r="H394" s="407" t="e">
        <f>IF(AND(STEP!$G394="",$J$8&lt;&gt;"ON"),"",IF(月報!AX394&lt;&gt;"",月報!AX394,IF(STEP!G394&lt;&gt;"",STEP!G394,"")))</f>
        <v>#N/A</v>
      </c>
      <c r="I394" s="408">
        <f>IF(AND(STEP!$G394="",$J$8&lt;&gt;"ON"),"",IF(月報!AZ394&lt;&gt;"",月報!AZ394,IF(STEP!H394&lt;&gt;"",STEP!H394,"")))</f>
        <v>0.86805555555555547</v>
      </c>
      <c r="J394" s="603">
        <f>IF(月報!BA394&lt;&gt;"",月報!BA394,0)*24</f>
        <v>10.833333333333334</v>
      </c>
      <c r="K394" s="603">
        <f>IF(STEP!X394&lt;&gt;"",STEP!X394,"")</f>
        <v>0.33333333333333331</v>
      </c>
      <c r="L394" s="603">
        <f>IF(STEP!Y394&lt;&gt;"",STEP!Y394,"")</f>
        <v>0.11458333333333333</v>
      </c>
      <c r="M394" s="603">
        <f>IF(STEP!Z394&lt;&gt;"",STEP!Z394,0)*24</f>
        <v>0</v>
      </c>
      <c r="N394" s="603" t="str">
        <f>IF(STEP!R394&lt;&gt;"",STEP!R394,"")</f>
        <v/>
      </c>
      <c r="O394" s="603" t="str">
        <f>IF(STEP!S394&lt;&gt;"",STEP!S394,"")</f>
        <v>自社作業</v>
      </c>
      <c r="P394" s="603">
        <f t="shared" si="64"/>
        <v>10.833333333333334</v>
      </c>
      <c r="Q394" s="603"/>
      <c r="R394" s="603" t="e">
        <f t="shared" si="68"/>
        <v>#N/A</v>
      </c>
      <c r="S394" s="605">
        <f t="shared" si="65"/>
        <v>10.75</v>
      </c>
      <c r="T394" s="610">
        <f t="shared" si="66"/>
        <v>8.3333333333333925E-2</v>
      </c>
    </row>
    <row r="395" spans="2:20">
      <c r="B395" s="517"/>
      <c r="C395" s="622">
        <f t="shared" si="67"/>
        <v>240761</v>
      </c>
      <c r="D395" s="409" t="str">
        <f>IF(STEP!D395&lt;&gt;"",STEP!D395,"")</f>
        <v>数藤　智志</v>
      </c>
      <c r="E395" s="410">
        <f>IF(STEP!E395&lt;&gt;"",STEP!E395,"")</f>
        <v>45427</v>
      </c>
      <c r="F395" s="409" t="str">
        <f>IF(STEP!F395&lt;&gt;"",STEP!F395,"")</f>
        <v>水</v>
      </c>
      <c r="G395" s="508" t="e">
        <f>IF(STEP!C395&lt;&gt;"",STEP!AD395,"")</f>
        <v>#N/A</v>
      </c>
      <c r="H395" s="407" t="e">
        <f>IF(AND(STEP!$G395="",$J$8&lt;&gt;"ON"),"",IF(月報!AX395&lt;&gt;"",月報!AX395,IF(STEP!G395&lt;&gt;"",STEP!G395,"")))</f>
        <v>#N/A</v>
      </c>
      <c r="I395" s="408">
        <f>IF(AND(STEP!$G395="",$J$8&lt;&gt;"ON"),"",IF(月報!AZ395&lt;&gt;"",月報!AZ395,IF(STEP!H395&lt;&gt;"",STEP!H395,"")))</f>
        <v>0.76388888888888884</v>
      </c>
      <c r="J395" s="603">
        <f>IF(月報!BA395&lt;&gt;"",月報!BA395,0)*24</f>
        <v>8.3333333333333339</v>
      </c>
      <c r="K395" s="603">
        <f>IF(STEP!X395&lt;&gt;"",STEP!X395,"")</f>
        <v>0.33333333333333331</v>
      </c>
      <c r="L395" s="603">
        <f>IF(STEP!Y395&lt;&gt;"",STEP!Y395,"")</f>
        <v>1.0416666666666666E-2</v>
      </c>
      <c r="M395" s="603">
        <f>IF(STEP!Z395&lt;&gt;"",STEP!Z395,0)*24</f>
        <v>0</v>
      </c>
      <c r="N395" s="603" t="str">
        <f>IF(STEP!R395&lt;&gt;"",STEP!R395,"")</f>
        <v/>
      </c>
      <c r="O395" s="603" t="str">
        <f>IF(STEP!S395&lt;&gt;"",STEP!S395,"")</f>
        <v>自社作業</v>
      </c>
      <c r="P395" s="603">
        <f t="shared" si="64"/>
        <v>8.3333333333333339</v>
      </c>
      <c r="Q395" s="603"/>
      <c r="R395" s="603" t="e">
        <f t="shared" si="68"/>
        <v>#N/A</v>
      </c>
      <c r="S395" s="605">
        <f t="shared" si="65"/>
        <v>8.25</v>
      </c>
      <c r="T395" s="610">
        <f t="shared" si="66"/>
        <v>8.3333333333333925E-2</v>
      </c>
    </row>
    <row r="396" spans="2:20">
      <c r="B396" s="517"/>
      <c r="C396" s="622">
        <f t="shared" si="67"/>
        <v>240761</v>
      </c>
      <c r="D396" s="409" t="str">
        <f>IF(STEP!D396&lt;&gt;"",STEP!D396,"")</f>
        <v>数藤　智志</v>
      </c>
      <c r="E396" s="410">
        <f>IF(STEP!E396&lt;&gt;"",STEP!E396,"")</f>
        <v>45428</v>
      </c>
      <c r="F396" s="409" t="str">
        <f>IF(STEP!F396&lt;&gt;"",STEP!F396,"")</f>
        <v>木</v>
      </c>
      <c r="G396" s="508" t="e">
        <f>IF(STEP!C396&lt;&gt;"",STEP!AD396,"")</f>
        <v>#N/A</v>
      </c>
      <c r="H396" s="407" t="e">
        <f>IF(AND(STEP!$G396="",$J$8&lt;&gt;"ON"),"",IF(月報!AX396&lt;&gt;"",月報!AX396,IF(STEP!G396&lt;&gt;"",STEP!G396,"")))</f>
        <v>#N/A</v>
      </c>
      <c r="I396" s="408">
        <f>IF(AND(STEP!$G396="",$J$8&lt;&gt;"ON"),"",IF(月報!AZ396&lt;&gt;"",月報!AZ396,IF(STEP!H396&lt;&gt;"",STEP!H396,"")))</f>
        <v>0.85763888888888884</v>
      </c>
      <c r="J396" s="603">
        <f>IF(月報!BA396&lt;&gt;"",月報!BA396,0)*24</f>
        <v>10.583333333333334</v>
      </c>
      <c r="K396" s="603">
        <f>IF(STEP!X396&lt;&gt;"",STEP!X396,"")</f>
        <v>0.33333333333333331</v>
      </c>
      <c r="L396" s="603">
        <f>IF(STEP!Y396&lt;&gt;"",STEP!Y396,"")</f>
        <v>0.10416666666666667</v>
      </c>
      <c r="M396" s="603">
        <f>IF(STEP!Z396&lt;&gt;"",STEP!Z396,0)*24</f>
        <v>0</v>
      </c>
      <c r="N396" s="603" t="str">
        <f>IF(STEP!R396&lt;&gt;"",STEP!R396,"")</f>
        <v/>
      </c>
      <c r="O396" s="603" t="str">
        <f>IF(STEP!S396&lt;&gt;"",STEP!S396,"")</f>
        <v>自社作業</v>
      </c>
      <c r="P396" s="603">
        <f t="shared" si="64"/>
        <v>10.583333333333334</v>
      </c>
      <c r="Q396" s="603"/>
      <c r="R396" s="603" t="e">
        <f t="shared" si="68"/>
        <v>#N/A</v>
      </c>
      <c r="S396" s="605">
        <f t="shared" si="65"/>
        <v>10.5</v>
      </c>
      <c r="T396" s="610">
        <f t="shared" si="66"/>
        <v>8.3333333333333925E-2</v>
      </c>
    </row>
    <row r="397" spans="2:20">
      <c r="B397" s="517"/>
      <c r="C397" s="622">
        <f t="shared" si="67"/>
        <v>240761</v>
      </c>
      <c r="D397" s="409" t="str">
        <f>IF(STEP!D397&lt;&gt;"",STEP!D397,"")</f>
        <v>数藤　智志</v>
      </c>
      <c r="E397" s="410">
        <f>IF(STEP!E397&lt;&gt;"",STEP!E397,"")</f>
        <v>45429</v>
      </c>
      <c r="F397" s="409" t="str">
        <f>IF(STEP!F397&lt;&gt;"",STEP!F397,"")</f>
        <v>金</v>
      </c>
      <c r="G397" s="508" t="e">
        <f>IF(STEP!C397&lt;&gt;"",STEP!AD397,"")</f>
        <v>#N/A</v>
      </c>
      <c r="H397" s="407" t="e">
        <f>IF(AND(STEP!$G397="",$J$8&lt;&gt;"ON"),"",IF(月報!AX397&lt;&gt;"",月報!AX397,IF(STEP!G397&lt;&gt;"",STEP!G397,"")))</f>
        <v>#N/A</v>
      </c>
      <c r="I397" s="408">
        <f>IF(AND(STEP!$G397="",$J$8&lt;&gt;"ON"),"",IF(月報!AZ397&lt;&gt;"",月報!AZ397,IF(STEP!H397&lt;&gt;"",STEP!H397,"")))</f>
        <v>0.75</v>
      </c>
      <c r="J397" s="603">
        <f>IF(月報!BA397&lt;&gt;"",月報!BA397,0)*24</f>
        <v>8</v>
      </c>
      <c r="K397" s="603">
        <f>IF(STEP!X397&lt;&gt;"",STEP!X397,"")</f>
        <v>0.33333333333333331</v>
      </c>
      <c r="L397" s="603" t="str">
        <f>IF(STEP!Y397&lt;&gt;"",STEP!Y397,"")</f>
        <v/>
      </c>
      <c r="M397" s="603">
        <f>IF(STEP!Z397&lt;&gt;"",STEP!Z397,0)*24</f>
        <v>0</v>
      </c>
      <c r="N397" s="603" t="str">
        <f>IF(STEP!R397&lt;&gt;"",STEP!R397,"")</f>
        <v/>
      </c>
      <c r="O397" s="603" t="str">
        <f>IF(STEP!S397&lt;&gt;"",STEP!S397,"")</f>
        <v>自社作業</v>
      </c>
      <c r="P397" s="603">
        <f t="shared" si="64"/>
        <v>8</v>
      </c>
      <c r="Q397" s="603"/>
      <c r="R397" s="603" t="e">
        <f t="shared" si="68"/>
        <v>#N/A</v>
      </c>
      <c r="S397" s="605">
        <f t="shared" si="65"/>
        <v>8</v>
      </c>
      <c r="T397" s="610">
        <f t="shared" si="66"/>
        <v>0</v>
      </c>
    </row>
    <row r="398" spans="2:20">
      <c r="B398" s="517"/>
      <c r="C398" s="623">
        <f t="shared" si="67"/>
        <v>240761</v>
      </c>
      <c r="D398" s="411" t="str">
        <f>IF(STEP!D398&lt;&gt;"",STEP!D398,"")</f>
        <v>数藤　智志</v>
      </c>
      <c r="E398" s="412">
        <f>IF(STEP!E398&lt;&gt;"",STEP!E398,"")</f>
        <v>45430</v>
      </c>
      <c r="F398" s="411" t="str">
        <f>IF(STEP!F398&lt;&gt;"",STEP!F398,"")</f>
        <v>土</v>
      </c>
      <c r="G398" s="413" t="e">
        <f>IF(STEP!C398&lt;&gt;"",STEP!AD398,"")</f>
        <v>#N/A</v>
      </c>
      <c r="H398" s="413" t="str">
        <f>IF(AND(STEP!$G398="",$J$8&lt;&gt;"ON"),"",IF(月報!AX398&lt;&gt;"",月報!AX398,IF(STEP!G398&lt;&gt;"",STEP!G398,"")))</f>
        <v/>
      </c>
      <c r="I398" s="414" t="str">
        <f>IF(AND(STEP!$G398="",$J$8&lt;&gt;"ON"),"",IF(月報!AZ398&lt;&gt;"",月報!AZ398,IF(STEP!H398&lt;&gt;"",STEP!H398,"")))</f>
        <v/>
      </c>
      <c r="J398" s="604">
        <f>IF(月報!BA398&lt;&gt;"",月報!BA398,0)*24</f>
        <v>0</v>
      </c>
      <c r="K398" s="604" t="str">
        <f>IF(STEP!X398&lt;&gt;"",STEP!X398,"")</f>
        <v/>
      </c>
      <c r="L398" s="604" t="str">
        <f>IF(STEP!Y398&lt;&gt;"",STEP!Y398,"")</f>
        <v/>
      </c>
      <c r="M398" s="604">
        <f>IF(STEP!Z398&lt;&gt;"",STEP!Z398,0)*24</f>
        <v>0</v>
      </c>
      <c r="N398" s="604" t="str">
        <f>IF(STEP!R398&lt;&gt;"",STEP!R398,"")</f>
        <v/>
      </c>
      <c r="O398" s="604" t="str">
        <f>IF(STEP!S398&lt;&gt;"",STEP!S398,"")</f>
        <v/>
      </c>
      <c r="P398" s="604">
        <f t="shared" si="64"/>
        <v>0</v>
      </c>
      <c r="Q398" s="604"/>
      <c r="R398" s="604" t="e">
        <f t="shared" si="68"/>
        <v>#N/A</v>
      </c>
      <c r="S398" s="607">
        <f t="shared" si="65"/>
        <v>0</v>
      </c>
      <c r="T398" s="611">
        <f t="shared" si="66"/>
        <v>0</v>
      </c>
    </row>
    <row r="399" spans="2:20">
      <c r="B399" s="517"/>
      <c r="C399" s="624">
        <f t="shared" si="67"/>
        <v>240761</v>
      </c>
      <c r="D399" s="405" t="str">
        <f>IF(STEP!D399&lt;&gt;"",STEP!D399,"")</f>
        <v>数藤　智志</v>
      </c>
      <c r="E399" s="406">
        <f>IF(STEP!E399&lt;&gt;"",STEP!E399,"")</f>
        <v>45431</v>
      </c>
      <c r="F399" s="405" t="str">
        <f>IF(STEP!F399&lt;&gt;"",STEP!F399,"")</f>
        <v>日</v>
      </c>
      <c r="G399" s="407" t="e">
        <f>IF(STEP!C399&lt;&gt;"",STEP!AD399,"")</f>
        <v>#N/A</v>
      </c>
      <c r="H399" s="407" t="str">
        <f>IF(AND(STEP!$G399="",$J$8&lt;&gt;"ON"),"",IF(月報!AX399&lt;&gt;"",月報!AX399,IF(STEP!G399&lt;&gt;"",STEP!G399,"")))</f>
        <v/>
      </c>
      <c r="I399" s="408" t="str">
        <f>IF(AND(STEP!$G399="",$J$8&lt;&gt;"ON"),"",IF(月報!AZ399&lt;&gt;"",月報!AZ399,IF(STEP!H399&lt;&gt;"",STEP!H399,"")))</f>
        <v/>
      </c>
      <c r="J399" s="603">
        <f>IF(月報!BA399&lt;&gt;"",月報!BA399,0)*24</f>
        <v>0</v>
      </c>
      <c r="K399" s="603" t="str">
        <f>IF(STEP!X399&lt;&gt;"",STEP!X399,"")</f>
        <v/>
      </c>
      <c r="L399" s="603" t="str">
        <f>IF(STEP!Y399&lt;&gt;"",STEP!Y399,"")</f>
        <v/>
      </c>
      <c r="M399" s="603">
        <f>IF(STEP!Z399&lt;&gt;"",STEP!Z399,0)*24</f>
        <v>0</v>
      </c>
      <c r="N399" s="603" t="str">
        <f>IF(STEP!R399&lt;&gt;"",STEP!R399,"")</f>
        <v/>
      </c>
      <c r="O399" s="603" t="str">
        <f>IF(STEP!S399&lt;&gt;"",STEP!S399,"")</f>
        <v/>
      </c>
      <c r="P399" s="603">
        <f t="shared" si="64"/>
        <v>0</v>
      </c>
      <c r="Q399" s="603">
        <f>SUM(P399:P405)</f>
        <v>0</v>
      </c>
      <c r="R399" s="603" t="e">
        <f t="shared" si="68"/>
        <v>#N/A</v>
      </c>
      <c r="S399" s="606">
        <f t="shared" si="65"/>
        <v>0</v>
      </c>
      <c r="T399" s="610">
        <f t="shared" si="66"/>
        <v>0</v>
      </c>
    </row>
    <row r="400" spans="2:20">
      <c r="B400" s="517"/>
      <c r="C400" s="622">
        <f t="shared" si="67"/>
        <v>240761</v>
      </c>
      <c r="D400" s="409" t="str">
        <f>IF(STEP!D400&lt;&gt;"",STEP!D400,"")</f>
        <v>数藤　智志</v>
      </c>
      <c r="E400" s="410">
        <f>IF(STEP!E400&lt;&gt;"",STEP!E400,"")</f>
        <v>45432</v>
      </c>
      <c r="F400" s="409" t="str">
        <f>IF(STEP!F400&lt;&gt;"",STEP!F400,"")</f>
        <v>月</v>
      </c>
      <c r="G400" s="508" t="e">
        <f>IF(STEP!C400&lt;&gt;"",STEP!AD400,"")</f>
        <v>#N/A</v>
      </c>
      <c r="H400" s="407" t="str">
        <f>IF(AND(STEP!$G400="",$J$8&lt;&gt;"ON"),"",IF(月報!AX400&lt;&gt;"",月報!AX400,IF(STEP!G400&lt;&gt;"",STEP!G400,"")))</f>
        <v/>
      </c>
      <c r="I400" s="408" t="str">
        <f>IF(AND(STEP!$G400="",$J$8&lt;&gt;"ON"),"",IF(月報!AZ400&lt;&gt;"",月報!AZ400,IF(STEP!H400&lt;&gt;"",STEP!H400,"")))</f>
        <v/>
      </c>
      <c r="J400" s="603">
        <f>IF(月報!BA400&lt;&gt;"",月報!BA400,0)*24</f>
        <v>0</v>
      </c>
      <c r="K400" s="603" t="str">
        <f>IF(STEP!X400&lt;&gt;"",STEP!X400,"")</f>
        <v/>
      </c>
      <c r="L400" s="603" t="str">
        <f>IF(STEP!Y400&lt;&gt;"",STEP!Y400,"")</f>
        <v/>
      </c>
      <c r="M400" s="603">
        <f>IF(STEP!Z400&lt;&gt;"",STEP!Z400,0)*24</f>
        <v>0</v>
      </c>
      <c r="N400" s="603" t="str">
        <f>IF(STEP!R400&lt;&gt;"",STEP!R400,"")</f>
        <v/>
      </c>
      <c r="O400" s="603" t="str">
        <f>IF(STEP!S400&lt;&gt;"",STEP!S400,"")</f>
        <v/>
      </c>
      <c r="P400" s="603">
        <f t="shared" si="64"/>
        <v>0</v>
      </c>
      <c r="Q400" s="603"/>
      <c r="R400" s="603" t="e">
        <f t="shared" si="68"/>
        <v>#N/A</v>
      </c>
      <c r="S400" s="605">
        <f t="shared" si="65"/>
        <v>0</v>
      </c>
      <c r="T400" s="610">
        <f t="shared" si="66"/>
        <v>0</v>
      </c>
    </row>
    <row r="401" spans="2:20">
      <c r="B401" s="517"/>
      <c r="C401" s="622">
        <f t="shared" si="67"/>
        <v>240761</v>
      </c>
      <c r="D401" s="409" t="str">
        <f>IF(STEP!D401&lt;&gt;"",STEP!D401,"")</f>
        <v/>
      </c>
      <c r="E401" s="410" t="str">
        <f>IF(STEP!E401&lt;&gt;"",STEP!E401,"")</f>
        <v/>
      </c>
      <c r="F401" s="409" t="str">
        <f>IF(STEP!F401&lt;&gt;"",STEP!F401,"")</f>
        <v/>
      </c>
      <c r="G401" s="508" t="str">
        <f>IF(STEP!C401&lt;&gt;"",STEP!AD401,"")</f>
        <v/>
      </c>
      <c r="H401" s="407" t="str">
        <f>IF(AND(STEP!$G401="",$J$8&lt;&gt;"ON"),"",IF(月報!AX401&lt;&gt;"",月報!AX401,IF(STEP!G401&lt;&gt;"",STEP!G401,"")))</f>
        <v/>
      </c>
      <c r="I401" s="408" t="str">
        <f>IF(AND(STEP!$G401="",$J$8&lt;&gt;"ON"),"",IF(月報!AZ401&lt;&gt;"",月報!AZ401,IF(STEP!H401&lt;&gt;"",STEP!H401,"")))</f>
        <v/>
      </c>
      <c r="J401" s="603">
        <f>IF(月報!BA401&lt;&gt;"",月報!BA401,0)*24</f>
        <v>0</v>
      </c>
      <c r="K401" s="603" t="str">
        <f>IF(STEP!X401&lt;&gt;"",STEP!X401,"")</f>
        <v/>
      </c>
      <c r="L401" s="603" t="str">
        <f>IF(STEP!Y401&lt;&gt;"",STEP!Y401,"")</f>
        <v/>
      </c>
      <c r="M401" s="603">
        <f>IF(STEP!Z401&lt;&gt;"",STEP!Z401,0)*24</f>
        <v>0</v>
      </c>
      <c r="N401" s="603" t="str">
        <f>IF(STEP!R401&lt;&gt;"",STEP!R401,"")</f>
        <v/>
      </c>
      <c r="O401" s="603" t="str">
        <f>IF(STEP!S401&lt;&gt;"",STEP!S401,"")</f>
        <v/>
      </c>
      <c r="P401" s="603">
        <f t="shared" ref="P401" si="69">IF(J401&lt;&gt;"",J401,"")</f>
        <v>0</v>
      </c>
      <c r="Q401" s="603"/>
      <c r="R401" s="603" t="e">
        <f t="shared" si="68"/>
        <v>#N/A</v>
      </c>
      <c r="S401" s="605">
        <f t="shared" ref="S401" si="70">(IF(K401&lt;&gt;"",K401,0)+IF(L401&lt;&gt;"",L401,0))*24</f>
        <v>0</v>
      </c>
      <c r="T401" s="610">
        <f t="shared" ref="T401" si="71">J401-(M401+S401)</f>
        <v>0</v>
      </c>
    </row>
    <row r="402" spans="2:20">
      <c r="B402" s="517"/>
      <c r="C402" s="622" t="str">
        <f>IF(STEP!C402&lt;&gt;"",STEP!C402,"")</f>
        <v/>
      </c>
      <c r="D402" s="409" t="str">
        <f>IF(STEP!D402&lt;&gt;"",STEP!D402,"")</f>
        <v/>
      </c>
      <c r="E402" s="410" t="str">
        <f>IF(STEP!E402&lt;&gt;"",STEP!E402,"")</f>
        <v/>
      </c>
      <c r="F402" s="409" t="str">
        <f>IF(STEP!F402&lt;&gt;"",STEP!F402,"")</f>
        <v/>
      </c>
      <c r="G402" s="508" t="str">
        <f>IF(STEP!C402&lt;&gt;"",STEP!AD402,"")</f>
        <v/>
      </c>
      <c r="H402" s="407" t="str">
        <f>IF(AND(STEP!$G402="",$J$8&lt;&gt;"ON"),"",IF(月報!AX402&lt;&gt;"",月報!AX402,IF(STEP!G402&lt;&gt;"",STEP!G402,"")))</f>
        <v/>
      </c>
      <c r="I402" s="408" t="str">
        <f>IF(AND(STEP!$G402="",$J$8&lt;&gt;"ON"),"",IF(月報!AZ402&lt;&gt;"",月報!AZ402,IF(STEP!H402&lt;&gt;"",STEP!H402,"")))</f>
        <v/>
      </c>
      <c r="J402" s="408" t="str">
        <f>IF(AND(STEP!$G402="",$J$8&lt;&gt;"ON"),"",IF(月報!BA402&lt;&gt;"",月報!BA402,IF(STEP!J402&lt;&gt;"",STEP!J402/24,"")))</f>
        <v/>
      </c>
      <c r="K402" s="408" t="str">
        <f>IF(STEP!X402&lt;&gt;"",STEP!X402,"")</f>
        <v/>
      </c>
      <c r="L402" s="408" t="str">
        <f>IF(STEP!Y402&lt;&gt;"",STEP!Y402,"")</f>
        <v/>
      </c>
      <c r="M402" s="408" t="str">
        <f>IF(STEP!Z402&lt;&gt;"",STEP!Z402,"")</f>
        <v/>
      </c>
      <c r="N402" s="408" t="str">
        <f>IF(STEP!R402&lt;&gt;"",STEP!R402,"")</f>
        <v/>
      </c>
      <c r="O402" s="408" t="str">
        <f>IF(STEP!S402&lt;&gt;"",STEP!S402,"")</f>
        <v/>
      </c>
      <c r="P402" s="408" t="str">
        <f t="shared" si="64"/>
        <v/>
      </c>
      <c r="Q402" s="408"/>
      <c r="R402" s="408" t="e">
        <f t="shared" si="68"/>
        <v>#N/A</v>
      </c>
      <c r="S402" s="608"/>
      <c r="T402" s="610"/>
    </row>
    <row r="403" spans="2:20">
      <c r="B403" s="517"/>
      <c r="C403" s="622" t="str">
        <f>IF(STEP!C403&lt;&gt;"",STEP!C403,"")</f>
        <v/>
      </c>
      <c r="D403" s="409" t="str">
        <f>IF(STEP!D403&lt;&gt;"",STEP!D403,"")</f>
        <v/>
      </c>
      <c r="E403" s="410" t="str">
        <f>IF(STEP!E403&lt;&gt;"",STEP!E403,"")</f>
        <v/>
      </c>
      <c r="F403" s="409" t="str">
        <f>IF(STEP!F403&lt;&gt;"",STEP!F403,"")</f>
        <v/>
      </c>
      <c r="G403" s="508" t="str">
        <f>IF(STEP!C403&lt;&gt;"",STEP!AD403,"")</f>
        <v/>
      </c>
      <c r="H403" s="407" t="str">
        <f>IF(AND(STEP!$G403="",$J$8&lt;&gt;"ON"),"",IF(月報!AX403&lt;&gt;"",月報!AX403,IF(STEP!G403&lt;&gt;"",STEP!G403,"")))</f>
        <v/>
      </c>
      <c r="I403" s="408" t="str">
        <f>IF(AND(STEP!$G403="",$J$8&lt;&gt;"ON"),"",IF(月報!AZ403&lt;&gt;"",月報!AZ403,IF(STEP!H403&lt;&gt;"",STEP!H403,"")))</f>
        <v/>
      </c>
      <c r="J403" s="408" t="str">
        <f>IF(AND(STEP!$G403="",$J$8&lt;&gt;"ON"),"",IF(月報!BA403&lt;&gt;"",月報!BA403,IF(STEP!J403&lt;&gt;"",STEP!J403/24,"")))</f>
        <v/>
      </c>
      <c r="K403" s="408" t="str">
        <f>IF(STEP!X403&lt;&gt;"",STEP!X403,"")</f>
        <v/>
      </c>
      <c r="L403" s="408" t="str">
        <f>IF(STEP!Y403&lt;&gt;"",STEP!Y403,"")</f>
        <v/>
      </c>
      <c r="M403" s="408" t="str">
        <f>IF(STEP!Z403&lt;&gt;"",STEP!Z403,"")</f>
        <v/>
      </c>
      <c r="N403" s="408" t="str">
        <f>IF(STEP!R403&lt;&gt;"",STEP!R403,"")</f>
        <v/>
      </c>
      <c r="O403" s="408" t="str">
        <f>IF(STEP!S403&lt;&gt;"",STEP!S403,"")</f>
        <v/>
      </c>
      <c r="P403" s="408" t="str">
        <f t="shared" si="64"/>
        <v/>
      </c>
      <c r="Q403" s="408"/>
      <c r="R403" s="408" t="e">
        <f t="shared" si="68"/>
        <v>#N/A</v>
      </c>
      <c r="S403" s="608"/>
      <c r="T403" s="610"/>
    </row>
    <row r="404" spans="2:20">
      <c r="B404" s="517"/>
      <c r="C404" s="622" t="str">
        <f>IF(STEP!C404&lt;&gt;"",STEP!C404,"")</f>
        <v/>
      </c>
      <c r="D404" s="409" t="str">
        <f>IF(STEP!D404&lt;&gt;"",STEP!D404,"")</f>
        <v/>
      </c>
      <c r="E404" s="410" t="str">
        <f>IF(STEP!E404&lt;&gt;"",STEP!E404,"")</f>
        <v/>
      </c>
      <c r="F404" s="409" t="str">
        <f>IF(STEP!F404&lt;&gt;"",STEP!F404,"")</f>
        <v/>
      </c>
      <c r="G404" s="508" t="str">
        <f>IF(STEP!C404&lt;&gt;"",STEP!AD404,"")</f>
        <v/>
      </c>
      <c r="H404" s="407" t="str">
        <f>IF(AND(STEP!$G404="",$J$8&lt;&gt;"ON"),"",IF(月報!AX404&lt;&gt;"",月報!AX404,IF(STEP!G404&lt;&gt;"",STEP!G404,"")))</f>
        <v/>
      </c>
      <c r="I404" s="408" t="str">
        <f>IF(AND(STEP!$G404="",$J$8&lt;&gt;"ON"),"",IF(月報!AZ404&lt;&gt;"",月報!AZ404,IF(STEP!H404&lt;&gt;"",STEP!H404,"")))</f>
        <v/>
      </c>
      <c r="J404" s="408" t="str">
        <f>IF(AND(STEP!$G404="",$J$8&lt;&gt;"ON"),"",IF(月報!BA404&lt;&gt;"",月報!BA404,IF(STEP!J404&lt;&gt;"",STEP!J404/24,"")))</f>
        <v/>
      </c>
      <c r="K404" s="408" t="str">
        <f>IF(STEP!X404&lt;&gt;"",STEP!X404,"")</f>
        <v/>
      </c>
      <c r="L404" s="408" t="str">
        <f>IF(STEP!Y404&lt;&gt;"",STEP!Y404,"")</f>
        <v/>
      </c>
      <c r="M404" s="408" t="str">
        <f>IF(STEP!Z404&lt;&gt;"",STEP!Z404,"")</f>
        <v/>
      </c>
      <c r="N404" s="408" t="str">
        <f>IF(STEP!R404&lt;&gt;"",STEP!R404,"")</f>
        <v/>
      </c>
      <c r="O404" s="408" t="str">
        <f>IF(STEP!S404&lt;&gt;"",STEP!S404,"")</f>
        <v/>
      </c>
      <c r="P404" s="408" t="str">
        <f t="shared" si="64"/>
        <v/>
      </c>
      <c r="Q404" s="408"/>
      <c r="R404" s="408" t="e">
        <f t="shared" si="68"/>
        <v>#N/A</v>
      </c>
      <c r="S404" s="608"/>
      <c r="T404" s="610"/>
    </row>
    <row r="405" spans="2:20" ht="13.8" thickBot="1">
      <c r="B405" s="518"/>
      <c r="C405" s="625" t="str">
        <f>IF(STEP!C405&lt;&gt;"",STEP!C405,"")</f>
        <v/>
      </c>
      <c r="D405" s="415" t="str">
        <f>IF(STEP!D405&lt;&gt;"",STEP!D405,"")</f>
        <v/>
      </c>
      <c r="E405" s="416" t="str">
        <f>IF(STEP!E405&lt;&gt;"",STEP!E405,"")</f>
        <v/>
      </c>
      <c r="F405" s="415" t="str">
        <f>IF(STEP!F405&lt;&gt;"",STEP!F405,"")</f>
        <v/>
      </c>
      <c r="G405" s="417" t="str">
        <f>IF(STEP!C405&lt;&gt;"",STEP!AD405,"")</f>
        <v/>
      </c>
      <c r="H405" s="417" t="str">
        <f>IF(AND(STEP!$G405="",$J$8&lt;&gt;"ON"),"",IF(月報!AX405&lt;&gt;"",月報!AX405,IF(STEP!G405&lt;&gt;"",STEP!G405,"")))</f>
        <v/>
      </c>
      <c r="I405" s="418" t="str">
        <f>IF(AND(STEP!$G405="",$J$8&lt;&gt;"ON"),"",IF(月報!AZ405&lt;&gt;"",月報!AZ405,IF(STEP!H405&lt;&gt;"",STEP!H405,"")))</f>
        <v/>
      </c>
      <c r="J405" s="418" t="str">
        <f>IF(AND(STEP!$G405="",$J$8&lt;&gt;"ON"),"",IF(月報!BA405&lt;&gt;"",月報!BA405,IF(STEP!J405&lt;&gt;"",STEP!J405/24,"")))</f>
        <v/>
      </c>
      <c r="K405" s="418" t="str">
        <f>IF(STEP!X405&lt;&gt;"",STEP!X405,"")</f>
        <v/>
      </c>
      <c r="L405" s="418" t="str">
        <f>IF(STEP!Y405&lt;&gt;"",STEP!Y405,"")</f>
        <v/>
      </c>
      <c r="M405" s="418" t="str">
        <f>IF(STEP!Z405&lt;&gt;"",STEP!Z405,"")</f>
        <v/>
      </c>
      <c r="N405" s="418" t="str">
        <f>IF(STEP!R405&lt;&gt;"",STEP!R405,"")</f>
        <v/>
      </c>
      <c r="O405" s="418" t="str">
        <f>IF(STEP!S405&lt;&gt;"",STEP!S405,"")</f>
        <v/>
      </c>
      <c r="P405" s="418" t="str">
        <f t="shared" si="64"/>
        <v/>
      </c>
      <c r="Q405" s="418"/>
      <c r="R405" s="418" t="e">
        <f t="shared" si="68"/>
        <v>#N/A</v>
      </c>
      <c r="S405" s="609"/>
      <c r="T405" s="612"/>
    </row>
    <row r="406" spans="2:20">
      <c r="B406" s="516" t="s">
        <v>416</v>
      </c>
      <c r="C406" s="626"/>
      <c r="D406" s="324"/>
      <c r="E406" s="325"/>
      <c r="F406" s="578" t="s">
        <v>465</v>
      </c>
      <c r="G406" s="320"/>
      <c r="H406" s="320"/>
      <c r="I406" s="326"/>
      <c r="J406" s="326"/>
      <c r="K406" s="326"/>
      <c r="L406" s="326"/>
      <c r="M406" s="326"/>
      <c r="N406" s="326"/>
      <c r="O406" s="326"/>
      <c r="P406" s="326"/>
      <c r="Q406" s="326"/>
      <c r="R406" s="326"/>
      <c r="S406" s="326"/>
      <c r="T406" s="326"/>
    </row>
    <row r="407" spans="2:20">
      <c r="B407" s="516"/>
      <c r="C407" s="626"/>
      <c r="D407" s="324"/>
      <c r="E407" s="325"/>
      <c r="F407" s="324"/>
      <c r="G407" s="320"/>
      <c r="H407" s="320"/>
      <c r="I407" s="326"/>
      <c r="J407" s="326"/>
      <c r="K407" s="326"/>
      <c r="L407" s="326"/>
      <c r="M407" s="326"/>
      <c r="N407" s="326"/>
      <c r="O407" s="326"/>
      <c r="P407" s="326"/>
      <c r="Q407" s="326"/>
      <c r="R407" s="326"/>
      <c r="S407" s="326"/>
      <c r="T407" s="326"/>
    </row>
    <row r="408" spans="2:20">
      <c r="B408" s="516"/>
      <c r="C408" s="626"/>
      <c r="D408" s="324"/>
      <c r="E408" s="325"/>
      <c r="F408" s="324"/>
      <c r="G408" s="320"/>
      <c r="H408" s="320"/>
      <c r="I408" s="326"/>
      <c r="J408" s="326"/>
      <c r="K408" s="326"/>
      <c r="L408" s="326"/>
      <c r="M408" s="326"/>
      <c r="N408" s="326"/>
      <c r="O408" s="326"/>
      <c r="P408" s="326"/>
      <c r="Q408" s="326"/>
      <c r="R408" s="326"/>
      <c r="S408" s="326"/>
      <c r="T408" s="326"/>
    </row>
    <row r="409" spans="2:20">
      <c r="B409" s="516"/>
      <c r="C409" s="626"/>
      <c r="D409" s="324"/>
      <c r="E409" s="325"/>
      <c r="F409" s="324"/>
      <c r="G409" s="320"/>
      <c r="H409" s="320"/>
      <c r="I409" s="326"/>
      <c r="J409" s="326"/>
      <c r="K409" s="326"/>
      <c r="L409" s="326"/>
      <c r="M409" s="326"/>
      <c r="N409" s="326"/>
      <c r="O409" s="326"/>
      <c r="P409" s="326"/>
      <c r="Q409" s="326"/>
      <c r="R409" s="326"/>
      <c r="S409" s="326"/>
      <c r="T409" s="326"/>
    </row>
    <row r="410" spans="2:20">
      <c r="B410" s="516"/>
      <c r="C410" s="626"/>
      <c r="D410" s="324"/>
      <c r="E410" s="325"/>
      <c r="F410" s="324"/>
      <c r="G410" s="320"/>
      <c r="H410" s="320"/>
      <c r="I410" s="326"/>
      <c r="J410" s="326"/>
      <c r="K410" s="326"/>
      <c r="L410" s="326"/>
      <c r="M410" s="326"/>
      <c r="N410" s="326"/>
      <c r="O410" s="326"/>
      <c r="P410" s="326"/>
      <c r="Q410" s="326"/>
      <c r="R410" s="326"/>
      <c r="S410" s="326"/>
      <c r="T410" s="326"/>
    </row>
    <row r="411" spans="2:20">
      <c r="B411" s="516"/>
      <c r="C411" s="626"/>
      <c r="D411" s="324"/>
      <c r="E411" s="325"/>
      <c r="F411" s="324"/>
      <c r="G411" s="320"/>
      <c r="H411" s="320"/>
      <c r="I411" s="326"/>
      <c r="J411" s="326"/>
      <c r="K411" s="326"/>
      <c r="L411" s="326"/>
      <c r="M411" s="326"/>
      <c r="N411" s="326"/>
      <c r="O411" s="326"/>
      <c r="P411" s="326"/>
      <c r="Q411" s="326"/>
      <c r="R411" s="326"/>
      <c r="S411" s="326"/>
      <c r="T411" s="326"/>
    </row>
    <row r="412" spans="2:20">
      <c r="B412" s="516"/>
      <c r="C412" s="626"/>
      <c r="D412" s="324"/>
      <c r="E412" s="325"/>
      <c r="F412" s="324"/>
      <c r="G412" s="320"/>
      <c r="H412" s="320"/>
      <c r="I412" s="326"/>
      <c r="J412" s="326"/>
      <c r="K412" s="326"/>
      <c r="L412" s="326"/>
      <c r="M412" s="326"/>
      <c r="N412" s="326"/>
      <c r="O412" s="326"/>
      <c r="P412" s="326"/>
      <c r="Q412" s="326"/>
      <c r="R412" s="326"/>
      <c r="S412" s="326"/>
      <c r="T412" s="326"/>
    </row>
    <row r="413" spans="2:20">
      <c r="B413" s="516"/>
      <c r="C413" s="626"/>
      <c r="D413" s="324"/>
      <c r="E413" s="325"/>
      <c r="F413" s="324"/>
      <c r="G413" s="320"/>
      <c r="H413" s="320"/>
      <c r="I413" s="326"/>
      <c r="J413" s="326"/>
      <c r="K413" s="326"/>
      <c r="L413" s="326"/>
      <c r="M413" s="326"/>
      <c r="N413" s="326"/>
      <c r="O413" s="326"/>
      <c r="P413" s="326"/>
      <c r="Q413" s="326"/>
      <c r="R413" s="326"/>
      <c r="S413" s="326"/>
      <c r="T413" s="326"/>
    </row>
    <row r="414" spans="2:20">
      <c r="B414" s="516"/>
      <c r="C414" s="626"/>
      <c r="D414" s="324"/>
      <c r="E414" s="325"/>
      <c r="F414" s="324"/>
      <c r="G414" s="320"/>
      <c r="H414" s="320"/>
      <c r="I414" s="326"/>
      <c r="J414" s="326"/>
      <c r="K414" s="326"/>
      <c r="L414" s="326"/>
      <c r="M414" s="326"/>
      <c r="N414" s="326"/>
      <c r="O414" s="326"/>
      <c r="P414" s="326"/>
      <c r="Q414" s="326"/>
      <c r="R414" s="326"/>
      <c r="S414" s="326"/>
      <c r="T414" s="326"/>
    </row>
    <row r="415" spans="2:20" ht="13.8" thickBot="1">
      <c r="B415" s="519"/>
      <c r="C415" s="627"/>
      <c r="D415" s="330"/>
      <c r="E415" s="331"/>
      <c r="F415" s="330"/>
      <c r="G415" s="322"/>
      <c r="H415" s="322"/>
      <c r="I415" s="332"/>
      <c r="J415" s="332"/>
      <c r="K415" s="332"/>
      <c r="L415" s="332"/>
      <c r="M415" s="332"/>
      <c r="N415" s="332"/>
      <c r="O415" s="332"/>
      <c r="P415" s="332"/>
      <c r="Q415" s="332"/>
      <c r="R415" s="332"/>
      <c r="S415" s="332"/>
      <c r="T415" s="332"/>
    </row>
    <row r="416" spans="2:20">
      <c r="B416" s="522">
        <f>B371+1</f>
        <v>10</v>
      </c>
      <c r="C416" s="403">
        <f>IF(STEP!C416&lt;&gt;"",STEP!C416,"")</f>
        <v>290863</v>
      </c>
      <c r="D416" s="405" t="str">
        <f>IF(STEP!D416&lt;&gt;"",STEP!D416,"")</f>
        <v>中村　洋太</v>
      </c>
      <c r="E416" s="406">
        <f>IF(STEP!E416&lt;&gt;"",STEP!E416,"")</f>
        <v>45403</v>
      </c>
      <c r="F416" s="405" t="str">
        <f>IF(STEP!F416&lt;&gt;"",STEP!F416,"")</f>
        <v>日</v>
      </c>
      <c r="G416" s="407" t="e">
        <f>IF(STEP!C416&lt;&gt;"",STEP!AD416,"")</f>
        <v>#N/A</v>
      </c>
      <c r="H416" s="407" t="str">
        <f>IF(AND(STEP!$G416="",$J$8&lt;&gt;"ON"),"",IF(月報!AX416&lt;&gt;"",月報!AX416,IF(STEP!G416&lt;&gt;"",STEP!G416,"")))</f>
        <v/>
      </c>
      <c r="I416" s="408" t="str">
        <f>IF(AND(STEP!$G416="",$J$8&lt;&gt;"ON"),"",IF(月報!AZ416&lt;&gt;"",月報!AZ416,IF(STEP!H416&lt;&gt;"",STEP!H416,"")))</f>
        <v/>
      </c>
      <c r="J416" s="603">
        <f>IF(月報!BA416&lt;&gt;"",月報!BA416,0)*24</f>
        <v>0</v>
      </c>
      <c r="K416" s="603" t="str">
        <f>IF(STEP!X416&lt;&gt;"",STEP!X416,"")</f>
        <v/>
      </c>
      <c r="L416" s="603" t="str">
        <f>IF(STEP!Y416&lt;&gt;"",STEP!Y416,"")</f>
        <v/>
      </c>
      <c r="M416" s="603">
        <f>IF(STEP!Z416&lt;&gt;"",STEP!Z416,0)*24</f>
        <v>0</v>
      </c>
      <c r="N416" s="603" t="str">
        <f>IF(STEP!R416&lt;&gt;"",STEP!R416,"")</f>
        <v/>
      </c>
      <c r="O416" s="603" t="str">
        <f>IF(STEP!S416&lt;&gt;"",STEP!S416,"")</f>
        <v/>
      </c>
      <c r="P416" s="603">
        <f t="shared" ref="P416:P450" si="72">IF(J416&lt;&gt;"",J416,"")</f>
        <v>0</v>
      </c>
      <c r="Q416" s="603">
        <f>SUM(P416:P422)</f>
        <v>50.333333333333336</v>
      </c>
      <c r="R416" s="603" t="e">
        <f>IF(C416&lt;&gt;"",VLOOKUP(C416,設定シート!$D$10:$L$109,9,FALSE),"")</f>
        <v>#N/A</v>
      </c>
      <c r="S416" s="613">
        <f>(IF(K416&lt;&gt;"",K416,0)+IF(L416&lt;&gt;"",L416,0))*24</f>
        <v>0</v>
      </c>
      <c r="T416" s="610">
        <f>J416-(M416+S416)</f>
        <v>0</v>
      </c>
    </row>
    <row r="417" spans="2:20">
      <c r="B417" s="517"/>
      <c r="C417" s="621">
        <f>C416</f>
        <v>290863</v>
      </c>
      <c r="D417" s="409" t="str">
        <f>IF(STEP!D417&lt;&gt;"",STEP!D417,"")</f>
        <v>中村　洋太</v>
      </c>
      <c r="E417" s="410">
        <f>IF(STEP!E417&lt;&gt;"",STEP!E417,"")</f>
        <v>45404</v>
      </c>
      <c r="F417" s="409" t="str">
        <f>IF(STEP!F417&lt;&gt;"",STEP!F417,"")</f>
        <v>月</v>
      </c>
      <c r="G417" s="508" t="e">
        <f>IF(STEP!C417&lt;&gt;"",STEP!AD417,"")</f>
        <v>#N/A</v>
      </c>
      <c r="H417" s="407">
        <f>IF(AND(STEP!$G417="",$J$8&lt;&gt;"ON"),"",IF(月報!AX417&lt;&gt;"",月報!AX417,IF(STEP!G417&lt;&gt;"",STEP!G417,"")))</f>
        <v>0.3125</v>
      </c>
      <c r="I417" s="408">
        <f>IF(AND(STEP!$G417="",$J$8&lt;&gt;"ON"),"",IF(月報!AZ417&lt;&gt;"",月報!AZ417,IF(STEP!H417&lt;&gt;"",STEP!H417,"")))</f>
        <v>0.8125</v>
      </c>
      <c r="J417" s="603">
        <f>IF(月報!BA417&lt;&gt;"",月報!BA417,0)*24</f>
        <v>10.75</v>
      </c>
      <c r="K417" s="603">
        <f>IF(STEP!X417&lt;&gt;"",STEP!X417,"")</f>
        <v>0.33333333333333331</v>
      </c>
      <c r="L417" s="603">
        <f>IF(STEP!Y417&lt;&gt;"",STEP!Y417,"")</f>
        <v>0.11458333333333333</v>
      </c>
      <c r="M417" s="603">
        <f>IF(STEP!Z417&lt;&gt;"",STEP!Z417,0)*24</f>
        <v>0</v>
      </c>
      <c r="N417" s="603" t="str">
        <f>IF(STEP!R417&lt;&gt;"",STEP!R417,"")</f>
        <v/>
      </c>
      <c r="O417" s="603" t="str">
        <f>IF(STEP!S417&lt;&gt;"",STEP!S417,"")</f>
        <v>自社作業</v>
      </c>
      <c r="P417" s="603">
        <f t="shared" si="72"/>
        <v>10.75</v>
      </c>
      <c r="Q417" s="603"/>
      <c r="R417" s="603" t="e">
        <f>R416</f>
        <v>#N/A</v>
      </c>
      <c r="S417" s="605">
        <f t="shared" ref="S417:S445" si="73">(IF(K417&lt;&gt;"",K417,0)+IF(L417&lt;&gt;"",L417,0))*24</f>
        <v>10.75</v>
      </c>
      <c r="T417" s="610">
        <f t="shared" ref="T417:T445" si="74">J417-(M417+S417)</f>
        <v>0</v>
      </c>
    </row>
    <row r="418" spans="2:20">
      <c r="B418" s="517"/>
      <c r="C418" s="622">
        <f t="shared" ref="C418:C446" si="75">C417</f>
        <v>290863</v>
      </c>
      <c r="D418" s="409" t="str">
        <f>IF(STEP!D418&lt;&gt;"",STEP!D418,"")</f>
        <v>中村　洋太</v>
      </c>
      <c r="E418" s="410">
        <f>IF(STEP!E418&lt;&gt;"",STEP!E418,"")</f>
        <v>45405</v>
      </c>
      <c r="F418" s="409" t="str">
        <f>IF(STEP!F418&lt;&gt;"",STEP!F418,"")</f>
        <v>火</v>
      </c>
      <c r="G418" s="508" t="e">
        <f>IF(STEP!C418&lt;&gt;"",STEP!AD418,"")</f>
        <v>#N/A</v>
      </c>
      <c r="H418" s="407">
        <f>IF(AND(STEP!$G418="",$J$8&lt;&gt;"ON"),"",IF(月報!AX418&lt;&gt;"",月報!AX418,IF(STEP!G418&lt;&gt;"",STEP!G418,"")))</f>
        <v>0.32291666666666663</v>
      </c>
      <c r="I418" s="408">
        <f>IF(AND(STEP!$G418="",$J$8&lt;&gt;"ON"),"",IF(月報!AZ418&lt;&gt;"",月報!AZ418,IF(STEP!H418&lt;&gt;"",STEP!H418,"")))</f>
        <v>0.8125</v>
      </c>
      <c r="J418" s="603">
        <f>IF(月報!BA418&lt;&gt;"",月報!BA418,0)*24</f>
        <v>10.5</v>
      </c>
      <c r="K418" s="603">
        <f>IF(STEP!X418&lt;&gt;"",STEP!X418,"")</f>
        <v>0.33333333333333331</v>
      </c>
      <c r="L418" s="603">
        <f>IF(STEP!Y418&lt;&gt;"",STEP!Y418,"")</f>
        <v>0.10416666666666667</v>
      </c>
      <c r="M418" s="603">
        <f>IF(STEP!Z418&lt;&gt;"",STEP!Z418,0)*24</f>
        <v>0</v>
      </c>
      <c r="N418" s="603" t="str">
        <f>IF(STEP!R418&lt;&gt;"",STEP!R418,"")</f>
        <v/>
      </c>
      <c r="O418" s="603" t="str">
        <f>IF(STEP!S418&lt;&gt;"",STEP!S418,"")</f>
        <v>自社作業</v>
      </c>
      <c r="P418" s="603">
        <f t="shared" si="72"/>
        <v>10.5</v>
      </c>
      <c r="Q418" s="603"/>
      <c r="R418" s="603" t="e">
        <f t="shared" ref="R418:R450" si="76">R417</f>
        <v>#N/A</v>
      </c>
      <c r="S418" s="605">
        <f t="shared" si="73"/>
        <v>10.5</v>
      </c>
      <c r="T418" s="610">
        <f t="shared" si="74"/>
        <v>0</v>
      </c>
    </row>
    <row r="419" spans="2:20">
      <c r="B419" s="517"/>
      <c r="C419" s="622">
        <f t="shared" si="75"/>
        <v>290863</v>
      </c>
      <c r="D419" s="409" t="str">
        <f>IF(STEP!D419&lt;&gt;"",STEP!D419,"")</f>
        <v>中村　洋太</v>
      </c>
      <c r="E419" s="410">
        <f>IF(STEP!E419&lt;&gt;"",STEP!E419,"")</f>
        <v>45406</v>
      </c>
      <c r="F419" s="409" t="str">
        <f>IF(STEP!F419&lt;&gt;"",STEP!F419,"")</f>
        <v>水</v>
      </c>
      <c r="G419" s="508" t="e">
        <f>IF(STEP!C419&lt;&gt;"",STEP!AD419,"")</f>
        <v>#N/A</v>
      </c>
      <c r="H419" s="407">
        <f>IF(AND(STEP!$G419="",$J$8&lt;&gt;"ON"),"",IF(月報!AX419&lt;&gt;"",月報!AX419,IF(STEP!G419&lt;&gt;"",STEP!G419,"")))</f>
        <v>0.31597222222222221</v>
      </c>
      <c r="I419" s="408">
        <f>IF(AND(STEP!$G419="",$J$8&lt;&gt;"ON"),"",IF(月報!AZ419&lt;&gt;"",月報!AZ419,IF(STEP!H419&lt;&gt;"",STEP!H419,"")))</f>
        <v>0.80555555555555547</v>
      </c>
      <c r="J419" s="603">
        <f>IF(月報!BA419&lt;&gt;"",月報!BA419,0)*24</f>
        <v>10.5</v>
      </c>
      <c r="K419" s="603">
        <f>IF(STEP!X419&lt;&gt;"",STEP!X419,"")</f>
        <v>0.33333333333333331</v>
      </c>
      <c r="L419" s="603">
        <f>IF(STEP!Y419&lt;&gt;"",STEP!Y419,"")</f>
        <v>0.10416666666666667</v>
      </c>
      <c r="M419" s="603">
        <f>IF(STEP!Z419&lt;&gt;"",STEP!Z419,0)*24</f>
        <v>0</v>
      </c>
      <c r="N419" s="603" t="str">
        <f>IF(STEP!R419&lt;&gt;"",STEP!R419,"")</f>
        <v/>
      </c>
      <c r="O419" s="603" t="str">
        <f>IF(STEP!S419&lt;&gt;"",STEP!S419,"")</f>
        <v>自社作業</v>
      </c>
      <c r="P419" s="603">
        <f t="shared" si="72"/>
        <v>10.5</v>
      </c>
      <c r="Q419" s="603"/>
      <c r="R419" s="603" t="e">
        <f t="shared" si="76"/>
        <v>#N/A</v>
      </c>
      <c r="S419" s="605">
        <f t="shared" si="73"/>
        <v>10.5</v>
      </c>
      <c r="T419" s="610">
        <f t="shared" si="74"/>
        <v>0</v>
      </c>
    </row>
    <row r="420" spans="2:20">
      <c r="B420" s="517"/>
      <c r="C420" s="622">
        <f t="shared" si="75"/>
        <v>290863</v>
      </c>
      <c r="D420" s="409" t="str">
        <f>IF(STEP!D420&lt;&gt;"",STEP!D420,"")</f>
        <v>中村　洋太</v>
      </c>
      <c r="E420" s="410">
        <f>IF(STEP!E420&lt;&gt;"",STEP!E420,"")</f>
        <v>45407</v>
      </c>
      <c r="F420" s="409" t="str">
        <f>IF(STEP!F420&lt;&gt;"",STEP!F420,"")</f>
        <v>木</v>
      </c>
      <c r="G420" s="508" t="e">
        <f>IF(STEP!C420&lt;&gt;"",STEP!AD420,"")</f>
        <v>#N/A</v>
      </c>
      <c r="H420" s="407">
        <f>IF(AND(STEP!$G420="",$J$8&lt;&gt;"ON"),"",IF(月報!AX420&lt;&gt;"",月報!AX420,IF(STEP!G420&lt;&gt;"",STEP!G420,"")))</f>
        <v>0.32291666666666663</v>
      </c>
      <c r="I420" s="408">
        <f>IF(AND(STEP!$G420="",$J$8&lt;&gt;"ON"),"",IF(月報!AZ420&lt;&gt;"",月報!AZ420,IF(STEP!H420&lt;&gt;"",STEP!H420,"")))</f>
        <v>0.81597222222222221</v>
      </c>
      <c r="J420" s="603">
        <f>IF(月報!BA420&lt;&gt;"",月報!BA420,0)*24</f>
        <v>10.583333333333334</v>
      </c>
      <c r="K420" s="603">
        <f>IF(STEP!X420&lt;&gt;"",STEP!X420,"")</f>
        <v>0.33333333333333331</v>
      </c>
      <c r="L420" s="603">
        <f>IF(STEP!Y420&lt;&gt;"",STEP!Y420,"")</f>
        <v>0.10416666666666667</v>
      </c>
      <c r="M420" s="603">
        <f>IF(STEP!Z420&lt;&gt;"",STEP!Z420,0)*24</f>
        <v>0</v>
      </c>
      <c r="N420" s="603" t="str">
        <f>IF(STEP!R420&lt;&gt;"",STEP!R420,"")</f>
        <v/>
      </c>
      <c r="O420" s="603" t="str">
        <f>IF(STEP!S420&lt;&gt;"",STEP!S420,"")</f>
        <v>自社作業</v>
      </c>
      <c r="P420" s="603">
        <f t="shared" si="72"/>
        <v>10.583333333333334</v>
      </c>
      <c r="Q420" s="603"/>
      <c r="R420" s="603" t="e">
        <f t="shared" si="76"/>
        <v>#N/A</v>
      </c>
      <c r="S420" s="605">
        <f t="shared" si="73"/>
        <v>10.5</v>
      </c>
      <c r="T420" s="610">
        <f t="shared" si="74"/>
        <v>8.3333333333333925E-2</v>
      </c>
    </row>
    <row r="421" spans="2:20">
      <c r="B421" s="517"/>
      <c r="C421" s="622">
        <f t="shared" si="75"/>
        <v>290863</v>
      </c>
      <c r="D421" s="409" t="str">
        <f>IF(STEP!D421&lt;&gt;"",STEP!D421,"")</f>
        <v>中村　洋太</v>
      </c>
      <c r="E421" s="410">
        <f>IF(STEP!E421&lt;&gt;"",STEP!E421,"")</f>
        <v>45408</v>
      </c>
      <c r="F421" s="409" t="str">
        <f>IF(STEP!F421&lt;&gt;"",STEP!F421,"")</f>
        <v>金</v>
      </c>
      <c r="G421" s="508" t="e">
        <f>IF(STEP!C421&lt;&gt;"",STEP!AD421,"")</f>
        <v>#N/A</v>
      </c>
      <c r="H421" s="407">
        <f>IF(AND(STEP!$G421="",$J$8&lt;&gt;"ON"),"",IF(月報!AX421&lt;&gt;"",月報!AX421,IF(STEP!G421&lt;&gt;"",STEP!G421,"")))</f>
        <v>0.36458333333333331</v>
      </c>
      <c r="I421" s="408">
        <f>IF(AND(STEP!$G421="",$J$8&lt;&gt;"ON"),"",IF(月報!AZ421&lt;&gt;"",月報!AZ421,IF(STEP!H421&lt;&gt;"",STEP!H421,"")))</f>
        <v>0.72916666666666663</v>
      </c>
      <c r="J421" s="603">
        <f>IF(月報!BA421&lt;&gt;"",月報!BA421,0)*24</f>
        <v>8</v>
      </c>
      <c r="K421" s="603">
        <f>IF(STEP!X421&lt;&gt;"",STEP!X421,"")</f>
        <v>0.33333333333333331</v>
      </c>
      <c r="L421" s="603" t="str">
        <f>IF(STEP!Y421&lt;&gt;"",STEP!Y421,"")</f>
        <v/>
      </c>
      <c r="M421" s="603">
        <f>IF(STEP!Z421&lt;&gt;"",STEP!Z421,0)*24</f>
        <v>0</v>
      </c>
      <c r="N421" s="603" t="str">
        <f>IF(STEP!R421&lt;&gt;"",STEP!R421,"")</f>
        <v/>
      </c>
      <c r="O421" s="603" t="str">
        <f>IF(STEP!S421&lt;&gt;"",STEP!S421,"")</f>
        <v>自社作業</v>
      </c>
      <c r="P421" s="603">
        <f t="shared" si="72"/>
        <v>8</v>
      </c>
      <c r="Q421" s="603"/>
      <c r="R421" s="603" t="e">
        <f t="shared" si="76"/>
        <v>#N/A</v>
      </c>
      <c r="S421" s="605">
        <f t="shared" si="73"/>
        <v>8</v>
      </c>
      <c r="T421" s="610">
        <f t="shared" si="74"/>
        <v>0</v>
      </c>
    </row>
    <row r="422" spans="2:20">
      <c r="B422" s="517"/>
      <c r="C422" s="623">
        <f t="shared" si="75"/>
        <v>290863</v>
      </c>
      <c r="D422" s="411" t="str">
        <f>IF(STEP!D422&lt;&gt;"",STEP!D422,"")</f>
        <v>中村　洋太</v>
      </c>
      <c r="E422" s="412">
        <f>IF(STEP!E422&lt;&gt;"",STEP!E422,"")</f>
        <v>45409</v>
      </c>
      <c r="F422" s="411" t="str">
        <f>IF(STEP!F422&lt;&gt;"",STEP!F422,"")</f>
        <v>土</v>
      </c>
      <c r="G422" s="413" t="e">
        <f>IF(STEP!C422&lt;&gt;"",STEP!AD422,"")</f>
        <v>#N/A</v>
      </c>
      <c r="H422" s="413" t="str">
        <f>IF(AND(STEP!$G422="",$J$8&lt;&gt;"ON"),"",IF(月報!AX422&lt;&gt;"",月報!AX422,IF(STEP!G422&lt;&gt;"",STEP!G422,"")))</f>
        <v/>
      </c>
      <c r="I422" s="414" t="str">
        <f>IF(AND(STEP!$G422="",$J$8&lt;&gt;"ON"),"",IF(月報!AZ422&lt;&gt;"",月報!AZ422,IF(STEP!H422&lt;&gt;"",STEP!H422,"")))</f>
        <v/>
      </c>
      <c r="J422" s="604">
        <f>IF(月報!BA422&lt;&gt;"",月報!BA422,0)*24</f>
        <v>0</v>
      </c>
      <c r="K422" s="604" t="str">
        <f>IF(STEP!X422&lt;&gt;"",STEP!X422,"")</f>
        <v/>
      </c>
      <c r="L422" s="604" t="str">
        <f>IF(STEP!Y422&lt;&gt;"",STEP!Y422,"")</f>
        <v/>
      </c>
      <c r="M422" s="604">
        <f>IF(STEP!Z422&lt;&gt;"",STEP!Z422,0)*24</f>
        <v>0</v>
      </c>
      <c r="N422" s="604" t="str">
        <f>IF(STEP!R422&lt;&gt;"",STEP!R422,"")</f>
        <v/>
      </c>
      <c r="O422" s="604" t="str">
        <f>IF(STEP!S422&lt;&gt;"",STEP!S422,"")</f>
        <v/>
      </c>
      <c r="P422" s="604">
        <f t="shared" si="72"/>
        <v>0</v>
      </c>
      <c r="Q422" s="604"/>
      <c r="R422" s="604" t="e">
        <f t="shared" si="76"/>
        <v>#N/A</v>
      </c>
      <c r="S422" s="607">
        <f t="shared" si="73"/>
        <v>0</v>
      </c>
      <c r="T422" s="611">
        <f t="shared" si="74"/>
        <v>0</v>
      </c>
    </row>
    <row r="423" spans="2:20">
      <c r="B423" s="517"/>
      <c r="C423" s="624">
        <f t="shared" si="75"/>
        <v>290863</v>
      </c>
      <c r="D423" s="405" t="str">
        <f>IF(STEP!D423&lt;&gt;"",STEP!D423,"")</f>
        <v>中村　洋太</v>
      </c>
      <c r="E423" s="406">
        <f>IF(STEP!E423&lt;&gt;"",STEP!E423,"")</f>
        <v>45410</v>
      </c>
      <c r="F423" s="405" t="str">
        <f>IF(STEP!F423&lt;&gt;"",STEP!F423,"")</f>
        <v>日</v>
      </c>
      <c r="G423" s="407" t="e">
        <f>IF(STEP!C423&lt;&gt;"",STEP!AD423,"")</f>
        <v>#N/A</v>
      </c>
      <c r="H423" s="407" t="str">
        <f>IF(AND(STEP!$G423="",$J$8&lt;&gt;"ON"),"",IF(月報!AX423&lt;&gt;"",月報!AX423,IF(STEP!G423&lt;&gt;"",STEP!G423,"")))</f>
        <v/>
      </c>
      <c r="I423" s="408" t="str">
        <f>IF(AND(STEP!$G423="",$J$8&lt;&gt;"ON"),"",IF(月報!AZ423&lt;&gt;"",月報!AZ423,IF(STEP!H423&lt;&gt;"",STEP!H423,"")))</f>
        <v/>
      </c>
      <c r="J423" s="603">
        <f>IF(月報!BA423&lt;&gt;"",月報!BA423,0)*24</f>
        <v>0</v>
      </c>
      <c r="K423" s="603" t="str">
        <f>IF(STEP!X423&lt;&gt;"",STEP!X423,"")</f>
        <v/>
      </c>
      <c r="L423" s="603" t="str">
        <f>IF(STEP!Y423&lt;&gt;"",STEP!Y423,"")</f>
        <v/>
      </c>
      <c r="M423" s="603">
        <f>IF(STEP!Z423&lt;&gt;"",STEP!Z423,0)*24</f>
        <v>0</v>
      </c>
      <c r="N423" s="603" t="str">
        <f>IF(STEP!R423&lt;&gt;"",STEP!R423,"")</f>
        <v/>
      </c>
      <c r="O423" s="603" t="str">
        <f>IF(STEP!S423&lt;&gt;"",STEP!S423,"")</f>
        <v/>
      </c>
      <c r="P423" s="603">
        <f t="shared" si="72"/>
        <v>0</v>
      </c>
      <c r="Q423" s="603">
        <f>SUM(P423:P429)</f>
        <v>0</v>
      </c>
      <c r="R423" s="603" t="e">
        <f t="shared" si="76"/>
        <v>#N/A</v>
      </c>
      <c r="S423" s="606">
        <f t="shared" si="73"/>
        <v>0</v>
      </c>
      <c r="T423" s="610">
        <f t="shared" si="74"/>
        <v>0</v>
      </c>
    </row>
    <row r="424" spans="2:20">
      <c r="B424" s="517"/>
      <c r="C424" s="622">
        <f t="shared" si="75"/>
        <v>290863</v>
      </c>
      <c r="D424" s="409" t="str">
        <f>IF(STEP!D424&lt;&gt;"",STEP!D424,"")</f>
        <v>中村　洋太</v>
      </c>
      <c r="E424" s="410">
        <f>IF(STEP!E424&lt;&gt;"",STEP!E424,"")</f>
        <v>45411</v>
      </c>
      <c r="F424" s="409" t="str">
        <f>IF(STEP!F424&lt;&gt;"",STEP!F424,"")</f>
        <v>月</v>
      </c>
      <c r="G424" s="508" t="e">
        <f>IF(STEP!C424&lt;&gt;"",STEP!AD424,"")</f>
        <v>#N/A</v>
      </c>
      <c r="H424" s="407" t="str">
        <f>IF(AND(STEP!$G424="",$J$8&lt;&gt;"ON"),"",IF(月報!AX424&lt;&gt;"",月報!AX424,IF(STEP!G424&lt;&gt;"",STEP!G424,"")))</f>
        <v/>
      </c>
      <c r="I424" s="408" t="str">
        <f>IF(AND(STEP!$G424="",$J$8&lt;&gt;"ON"),"",IF(月報!AZ424&lt;&gt;"",月報!AZ424,IF(STEP!H424&lt;&gt;"",STEP!H424,"")))</f>
        <v/>
      </c>
      <c r="J424" s="603">
        <f>IF(月報!BA424&lt;&gt;"",月報!BA424,0)*24</f>
        <v>0</v>
      </c>
      <c r="K424" s="603" t="str">
        <f>IF(STEP!X424&lt;&gt;"",STEP!X424,"")</f>
        <v/>
      </c>
      <c r="L424" s="603" t="str">
        <f>IF(STEP!Y424&lt;&gt;"",STEP!Y424,"")</f>
        <v/>
      </c>
      <c r="M424" s="603">
        <f>IF(STEP!Z424&lt;&gt;"",STEP!Z424,0)*24</f>
        <v>0</v>
      </c>
      <c r="N424" s="603" t="str">
        <f>IF(STEP!R424&lt;&gt;"",STEP!R424,"")</f>
        <v/>
      </c>
      <c r="O424" s="603" t="str">
        <f>IF(STEP!S424&lt;&gt;"",STEP!S424,"")</f>
        <v/>
      </c>
      <c r="P424" s="603">
        <f t="shared" si="72"/>
        <v>0</v>
      </c>
      <c r="Q424" s="603"/>
      <c r="R424" s="603" t="e">
        <f t="shared" si="76"/>
        <v>#N/A</v>
      </c>
      <c r="S424" s="605">
        <f t="shared" si="73"/>
        <v>0</v>
      </c>
      <c r="T424" s="610">
        <f t="shared" si="74"/>
        <v>0</v>
      </c>
    </row>
    <row r="425" spans="2:20">
      <c r="B425" s="517"/>
      <c r="C425" s="622">
        <f t="shared" si="75"/>
        <v>290863</v>
      </c>
      <c r="D425" s="409" t="str">
        <f>IF(STEP!D425&lt;&gt;"",STEP!D425,"")</f>
        <v>中村　洋太</v>
      </c>
      <c r="E425" s="410">
        <f>IF(STEP!E425&lt;&gt;"",STEP!E425,"")</f>
        <v>45412</v>
      </c>
      <c r="F425" s="409" t="str">
        <f>IF(STEP!F425&lt;&gt;"",STEP!F425,"")</f>
        <v>火</v>
      </c>
      <c r="G425" s="508" t="e">
        <f>IF(STEP!C425&lt;&gt;"",STEP!AD425,"")</f>
        <v>#N/A</v>
      </c>
      <c r="H425" s="407" t="str">
        <f>IF(AND(STEP!$G425="",$J$8&lt;&gt;"ON"),"",IF(月報!AX425&lt;&gt;"",月報!AX425,IF(STEP!G425&lt;&gt;"",STEP!G425,"")))</f>
        <v/>
      </c>
      <c r="I425" s="408" t="str">
        <f>IF(AND(STEP!$G425="",$J$8&lt;&gt;"ON"),"",IF(月報!AZ425&lt;&gt;"",月報!AZ425,IF(STEP!H425&lt;&gt;"",STEP!H425,"")))</f>
        <v/>
      </c>
      <c r="J425" s="603">
        <f>IF(月報!BA425&lt;&gt;"",月報!BA425,0)*24</f>
        <v>0</v>
      </c>
      <c r="K425" s="603" t="str">
        <f>IF(STEP!X425&lt;&gt;"",STEP!X425,"")</f>
        <v/>
      </c>
      <c r="L425" s="603" t="str">
        <f>IF(STEP!Y425&lt;&gt;"",STEP!Y425,"")</f>
        <v/>
      </c>
      <c r="M425" s="603">
        <f>IF(STEP!Z425&lt;&gt;"",STEP!Z425,0)*24</f>
        <v>0</v>
      </c>
      <c r="N425" s="603" t="str">
        <f>IF(STEP!R425&lt;&gt;"",STEP!R425,"")</f>
        <v/>
      </c>
      <c r="O425" s="603" t="str">
        <f>IF(STEP!S425&lt;&gt;"",STEP!S425,"")</f>
        <v/>
      </c>
      <c r="P425" s="603">
        <f t="shared" si="72"/>
        <v>0</v>
      </c>
      <c r="Q425" s="603"/>
      <c r="R425" s="603" t="e">
        <f t="shared" si="76"/>
        <v>#N/A</v>
      </c>
      <c r="S425" s="605">
        <f t="shared" si="73"/>
        <v>0</v>
      </c>
      <c r="T425" s="610">
        <f t="shared" si="74"/>
        <v>0</v>
      </c>
    </row>
    <row r="426" spans="2:20">
      <c r="B426" s="517"/>
      <c r="C426" s="622">
        <f t="shared" si="75"/>
        <v>290863</v>
      </c>
      <c r="D426" s="409" t="str">
        <f>IF(STEP!D426&lt;&gt;"",STEP!D426,"")</f>
        <v>中村　洋太</v>
      </c>
      <c r="E426" s="410">
        <f>IF(STEP!E426&lt;&gt;"",STEP!E426,"")</f>
        <v>45413</v>
      </c>
      <c r="F426" s="409" t="str">
        <f>IF(STEP!F426&lt;&gt;"",STEP!F426,"")</f>
        <v>水</v>
      </c>
      <c r="G426" s="508" t="e">
        <f>IF(STEP!C426&lt;&gt;"",STEP!AD426,"")</f>
        <v>#N/A</v>
      </c>
      <c r="H426" s="407" t="str">
        <f>IF(AND(STEP!$G426="",$J$8&lt;&gt;"ON"),"",IF(月報!AX426&lt;&gt;"",月報!AX426,IF(STEP!G426&lt;&gt;"",STEP!G426,"")))</f>
        <v/>
      </c>
      <c r="I426" s="408" t="str">
        <f>IF(AND(STEP!$G426="",$J$8&lt;&gt;"ON"),"",IF(月報!AZ426&lt;&gt;"",月報!AZ426,IF(STEP!H426&lt;&gt;"",STEP!H426,"")))</f>
        <v/>
      </c>
      <c r="J426" s="603">
        <f>IF(月報!BA426&lt;&gt;"",月報!BA426,0)*24</f>
        <v>0</v>
      </c>
      <c r="K426" s="603" t="str">
        <f>IF(STEP!X426&lt;&gt;"",STEP!X426,"")</f>
        <v/>
      </c>
      <c r="L426" s="603" t="str">
        <f>IF(STEP!Y426&lt;&gt;"",STEP!Y426,"")</f>
        <v/>
      </c>
      <c r="M426" s="603">
        <f>IF(STEP!Z426&lt;&gt;"",STEP!Z426,0)*24</f>
        <v>0</v>
      </c>
      <c r="N426" s="603" t="str">
        <f>IF(STEP!R426&lt;&gt;"",STEP!R426,"")</f>
        <v/>
      </c>
      <c r="O426" s="603" t="str">
        <f>IF(STEP!S426&lt;&gt;"",STEP!S426,"")</f>
        <v/>
      </c>
      <c r="P426" s="603">
        <f t="shared" si="72"/>
        <v>0</v>
      </c>
      <c r="Q426" s="603"/>
      <c r="R426" s="603" t="e">
        <f t="shared" si="76"/>
        <v>#N/A</v>
      </c>
      <c r="S426" s="605">
        <f t="shared" si="73"/>
        <v>0</v>
      </c>
      <c r="T426" s="610">
        <f t="shared" si="74"/>
        <v>0</v>
      </c>
    </row>
    <row r="427" spans="2:20">
      <c r="B427" s="517"/>
      <c r="C427" s="622">
        <f t="shared" si="75"/>
        <v>290863</v>
      </c>
      <c r="D427" s="409" t="str">
        <f>IF(STEP!D427&lt;&gt;"",STEP!D427,"")</f>
        <v>中村　洋太</v>
      </c>
      <c r="E427" s="410">
        <f>IF(STEP!E427&lt;&gt;"",STEP!E427,"")</f>
        <v>45414</v>
      </c>
      <c r="F427" s="409" t="str">
        <f>IF(STEP!F427&lt;&gt;"",STEP!F427,"")</f>
        <v>木</v>
      </c>
      <c r="G427" s="508" t="e">
        <f>IF(STEP!C427&lt;&gt;"",STEP!AD427,"")</f>
        <v>#N/A</v>
      </c>
      <c r="H427" s="407" t="str">
        <f>IF(AND(STEP!$G427="",$J$8&lt;&gt;"ON"),"",IF(月報!AX427&lt;&gt;"",月報!AX427,IF(STEP!G427&lt;&gt;"",STEP!G427,"")))</f>
        <v/>
      </c>
      <c r="I427" s="408" t="str">
        <f>IF(AND(STEP!$G427="",$J$8&lt;&gt;"ON"),"",IF(月報!AZ427&lt;&gt;"",月報!AZ427,IF(STEP!H427&lt;&gt;"",STEP!H427,"")))</f>
        <v/>
      </c>
      <c r="J427" s="603">
        <f>IF(月報!BA427&lt;&gt;"",月報!BA427,0)*24</f>
        <v>0</v>
      </c>
      <c r="K427" s="603" t="str">
        <f>IF(STEP!X427&lt;&gt;"",STEP!X427,"")</f>
        <v/>
      </c>
      <c r="L427" s="603" t="str">
        <f>IF(STEP!Y427&lt;&gt;"",STEP!Y427,"")</f>
        <v/>
      </c>
      <c r="M427" s="603">
        <f>IF(STEP!Z427&lt;&gt;"",STEP!Z427,0)*24</f>
        <v>0</v>
      </c>
      <c r="N427" s="603" t="str">
        <f>IF(STEP!R427&lt;&gt;"",STEP!R427,"")</f>
        <v/>
      </c>
      <c r="O427" s="603" t="str">
        <f>IF(STEP!S427&lt;&gt;"",STEP!S427,"")</f>
        <v/>
      </c>
      <c r="P427" s="603">
        <f t="shared" si="72"/>
        <v>0</v>
      </c>
      <c r="Q427" s="603"/>
      <c r="R427" s="603" t="e">
        <f t="shared" si="76"/>
        <v>#N/A</v>
      </c>
      <c r="S427" s="605">
        <f t="shared" si="73"/>
        <v>0</v>
      </c>
      <c r="T427" s="610">
        <f t="shared" si="74"/>
        <v>0</v>
      </c>
    </row>
    <row r="428" spans="2:20">
      <c r="B428" s="517"/>
      <c r="C428" s="622">
        <f t="shared" si="75"/>
        <v>290863</v>
      </c>
      <c r="D428" s="409" t="str">
        <f>IF(STEP!D428&lt;&gt;"",STEP!D428,"")</f>
        <v>中村　洋太</v>
      </c>
      <c r="E428" s="410">
        <f>IF(STEP!E428&lt;&gt;"",STEP!E428,"")</f>
        <v>45415</v>
      </c>
      <c r="F428" s="409" t="str">
        <f>IF(STEP!F428&lt;&gt;"",STEP!F428,"")</f>
        <v>金</v>
      </c>
      <c r="G428" s="508" t="e">
        <f>IF(STEP!C428&lt;&gt;"",STEP!AD428,"")</f>
        <v>#N/A</v>
      </c>
      <c r="H428" s="407" t="str">
        <f>IF(AND(STEP!$G428="",$J$8&lt;&gt;"ON"),"",IF(月報!AX428&lt;&gt;"",月報!AX428,IF(STEP!G428&lt;&gt;"",STEP!G428,"")))</f>
        <v/>
      </c>
      <c r="I428" s="408" t="str">
        <f>IF(AND(STEP!$G428="",$J$8&lt;&gt;"ON"),"",IF(月報!AZ428&lt;&gt;"",月報!AZ428,IF(STEP!H428&lt;&gt;"",STEP!H428,"")))</f>
        <v/>
      </c>
      <c r="J428" s="603">
        <f>IF(月報!BA428&lt;&gt;"",月報!BA428,0)*24</f>
        <v>0</v>
      </c>
      <c r="K428" s="603" t="str">
        <f>IF(STEP!X428&lt;&gt;"",STEP!X428,"")</f>
        <v/>
      </c>
      <c r="L428" s="603" t="str">
        <f>IF(STEP!Y428&lt;&gt;"",STEP!Y428,"")</f>
        <v/>
      </c>
      <c r="M428" s="603">
        <f>IF(STEP!Z428&lt;&gt;"",STEP!Z428,0)*24</f>
        <v>0</v>
      </c>
      <c r="N428" s="603" t="str">
        <f>IF(STEP!R428&lt;&gt;"",STEP!R428,"")</f>
        <v/>
      </c>
      <c r="O428" s="603" t="str">
        <f>IF(STEP!S428&lt;&gt;"",STEP!S428,"")</f>
        <v/>
      </c>
      <c r="P428" s="603">
        <f t="shared" si="72"/>
        <v>0</v>
      </c>
      <c r="Q428" s="603"/>
      <c r="R428" s="603" t="e">
        <f t="shared" si="76"/>
        <v>#N/A</v>
      </c>
      <c r="S428" s="605">
        <f t="shared" si="73"/>
        <v>0</v>
      </c>
      <c r="T428" s="610">
        <f t="shared" si="74"/>
        <v>0</v>
      </c>
    </row>
    <row r="429" spans="2:20">
      <c r="B429" s="517"/>
      <c r="C429" s="623">
        <f t="shared" si="75"/>
        <v>290863</v>
      </c>
      <c r="D429" s="411" t="str">
        <f>IF(STEP!D429&lt;&gt;"",STEP!D429,"")</f>
        <v>中村　洋太</v>
      </c>
      <c r="E429" s="412">
        <f>IF(STEP!E429&lt;&gt;"",STEP!E429,"")</f>
        <v>45416</v>
      </c>
      <c r="F429" s="411" t="str">
        <f>IF(STEP!F429&lt;&gt;"",STEP!F429,"")</f>
        <v>土</v>
      </c>
      <c r="G429" s="413" t="e">
        <f>IF(STEP!C429&lt;&gt;"",STEP!AD429,"")</f>
        <v>#N/A</v>
      </c>
      <c r="H429" s="413" t="str">
        <f>IF(AND(STEP!$G429="",$J$8&lt;&gt;"ON"),"",IF(月報!AX429&lt;&gt;"",月報!AX429,IF(STEP!G429&lt;&gt;"",STEP!G429,"")))</f>
        <v/>
      </c>
      <c r="I429" s="414" t="str">
        <f>IF(AND(STEP!$G429="",$J$8&lt;&gt;"ON"),"",IF(月報!AZ429&lt;&gt;"",月報!AZ429,IF(STEP!H429&lt;&gt;"",STEP!H429,"")))</f>
        <v/>
      </c>
      <c r="J429" s="604">
        <f>IF(月報!BA429&lt;&gt;"",月報!BA429,0)*24</f>
        <v>0</v>
      </c>
      <c r="K429" s="604" t="str">
        <f>IF(STEP!X429&lt;&gt;"",STEP!X429,"")</f>
        <v/>
      </c>
      <c r="L429" s="604" t="str">
        <f>IF(STEP!Y429&lt;&gt;"",STEP!Y429,"")</f>
        <v/>
      </c>
      <c r="M429" s="604">
        <f>IF(STEP!Z429&lt;&gt;"",STEP!Z429,0)*24</f>
        <v>0</v>
      </c>
      <c r="N429" s="604" t="str">
        <f>IF(STEP!R429&lt;&gt;"",STEP!R429,"")</f>
        <v/>
      </c>
      <c r="O429" s="604" t="str">
        <f>IF(STEP!S429&lt;&gt;"",STEP!S429,"")</f>
        <v/>
      </c>
      <c r="P429" s="604">
        <f t="shared" si="72"/>
        <v>0</v>
      </c>
      <c r="Q429" s="604"/>
      <c r="R429" s="604" t="e">
        <f t="shared" si="76"/>
        <v>#N/A</v>
      </c>
      <c r="S429" s="607">
        <f t="shared" si="73"/>
        <v>0</v>
      </c>
      <c r="T429" s="611">
        <f t="shared" si="74"/>
        <v>0</v>
      </c>
    </row>
    <row r="430" spans="2:20">
      <c r="B430" s="517"/>
      <c r="C430" s="624">
        <f t="shared" si="75"/>
        <v>290863</v>
      </c>
      <c r="D430" s="405" t="str">
        <f>IF(STEP!D430&lt;&gt;"",STEP!D430,"")</f>
        <v>中村　洋太</v>
      </c>
      <c r="E430" s="406">
        <f>IF(STEP!E430&lt;&gt;"",STEP!E430,"")</f>
        <v>45417</v>
      </c>
      <c r="F430" s="405" t="str">
        <f>IF(STEP!F430&lt;&gt;"",STEP!F430,"")</f>
        <v>日</v>
      </c>
      <c r="G430" s="407" t="e">
        <f>IF(STEP!C430&lt;&gt;"",STEP!AD430,"")</f>
        <v>#N/A</v>
      </c>
      <c r="H430" s="407" t="str">
        <f>IF(AND(STEP!$G430="",$J$8&lt;&gt;"ON"),"",IF(月報!AX430&lt;&gt;"",月報!AX430,IF(STEP!G430&lt;&gt;"",STEP!G430,"")))</f>
        <v/>
      </c>
      <c r="I430" s="408" t="str">
        <f>IF(AND(STEP!$G430="",$J$8&lt;&gt;"ON"),"",IF(月報!AZ430&lt;&gt;"",月報!AZ430,IF(STEP!H430&lt;&gt;"",STEP!H430,"")))</f>
        <v/>
      </c>
      <c r="J430" s="603">
        <f>IF(月報!BA430&lt;&gt;"",月報!BA430,0)*24</f>
        <v>0</v>
      </c>
      <c r="K430" s="603" t="str">
        <f>IF(STEP!X430&lt;&gt;"",STEP!X430,"")</f>
        <v/>
      </c>
      <c r="L430" s="603" t="str">
        <f>IF(STEP!Y430&lt;&gt;"",STEP!Y430,"")</f>
        <v/>
      </c>
      <c r="M430" s="603">
        <f>IF(STEP!Z430&lt;&gt;"",STEP!Z430,0)*24</f>
        <v>0</v>
      </c>
      <c r="N430" s="603" t="str">
        <f>IF(STEP!R430&lt;&gt;"",STEP!R430,"")</f>
        <v/>
      </c>
      <c r="O430" s="603" t="str">
        <f>IF(STEP!S430&lt;&gt;"",STEP!S430,"")</f>
        <v/>
      </c>
      <c r="P430" s="603">
        <f t="shared" si="72"/>
        <v>0</v>
      </c>
      <c r="Q430" s="603">
        <f>SUM(P430:P436)</f>
        <v>39.166666666666664</v>
      </c>
      <c r="R430" s="603" t="e">
        <f t="shared" si="76"/>
        <v>#N/A</v>
      </c>
      <c r="S430" s="606">
        <f t="shared" si="73"/>
        <v>0</v>
      </c>
      <c r="T430" s="610">
        <f t="shared" si="74"/>
        <v>0</v>
      </c>
    </row>
    <row r="431" spans="2:20">
      <c r="B431" s="517"/>
      <c r="C431" s="622">
        <f t="shared" si="75"/>
        <v>290863</v>
      </c>
      <c r="D431" s="409" t="str">
        <f>IF(STEP!D431&lt;&gt;"",STEP!D431,"")</f>
        <v>中村　洋太</v>
      </c>
      <c r="E431" s="410">
        <f>IF(STEP!E431&lt;&gt;"",STEP!E431,"")</f>
        <v>45418</v>
      </c>
      <c r="F431" s="409" t="str">
        <f>IF(STEP!F431&lt;&gt;"",STEP!F431,"")</f>
        <v>月</v>
      </c>
      <c r="G431" s="508" t="e">
        <f>IF(STEP!C431&lt;&gt;"",STEP!AD431,"")</f>
        <v>#N/A</v>
      </c>
      <c r="H431" s="407" t="str">
        <f>IF(AND(STEP!$G431="",$J$8&lt;&gt;"ON"),"",IF(月報!AX431&lt;&gt;"",月報!AX431,IF(STEP!G431&lt;&gt;"",STEP!G431,"")))</f>
        <v/>
      </c>
      <c r="I431" s="408" t="str">
        <f>IF(AND(STEP!$G431="",$J$8&lt;&gt;"ON"),"",IF(月報!AZ431&lt;&gt;"",月報!AZ431,IF(STEP!H431&lt;&gt;"",STEP!H431,"")))</f>
        <v/>
      </c>
      <c r="J431" s="603">
        <f>IF(月報!BA431&lt;&gt;"",月報!BA431,0)*24</f>
        <v>0</v>
      </c>
      <c r="K431" s="603" t="str">
        <f>IF(STEP!X431&lt;&gt;"",STEP!X431,"")</f>
        <v/>
      </c>
      <c r="L431" s="603" t="str">
        <f>IF(STEP!Y431&lt;&gt;"",STEP!Y431,"")</f>
        <v/>
      </c>
      <c r="M431" s="603">
        <f>IF(STEP!Z431&lt;&gt;"",STEP!Z431,0)*24</f>
        <v>0</v>
      </c>
      <c r="N431" s="603" t="str">
        <f>IF(STEP!R431&lt;&gt;"",STEP!R431,"")</f>
        <v/>
      </c>
      <c r="O431" s="603" t="str">
        <f>IF(STEP!S431&lt;&gt;"",STEP!S431,"")</f>
        <v/>
      </c>
      <c r="P431" s="603">
        <f t="shared" si="72"/>
        <v>0</v>
      </c>
      <c r="Q431" s="603"/>
      <c r="R431" s="603" t="e">
        <f t="shared" si="76"/>
        <v>#N/A</v>
      </c>
      <c r="S431" s="605">
        <f t="shared" si="73"/>
        <v>0</v>
      </c>
      <c r="T431" s="610">
        <f t="shared" si="74"/>
        <v>0</v>
      </c>
    </row>
    <row r="432" spans="2:20">
      <c r="B432" s="517"/>
      <c r="C432" s="622">
        <f t="shared" si="75"/>
        <v>290863</v>
      </c>
      <c r="D432" s="409" t="str">
        <f>IF(STEP!D432&lt;&gt;"",STEP!D432,"")</f>
        <v>中村　洋太</v>
      </c>
      <c r="E432" s="410">
        <f>IF(STEP!E432&lt;&gt;"",STEP!E432,"")</f>
        <v>45419</v>
      </c>
      <c r="F432" s="409" t="str">
        <f>IF(STEP!F432&lt;&gt;"",STEP!F432,"")</f>
        <v>火</v>
      </c>
      <c r="G432" s="508" t="e">
        <f>IF(STEP!C432&lt;&gt;"",STEP!AD432,"")</f>
        <v>#N/A</v>
      </c>
      <c r="H432" s="407">
        <f>IF(AND(STEP!$G432="",$J$8&lt;&gt;"ON"),"",IF(月報!AX432&lt;&gt;"",月報!AX432,IF(STEP!G432&lt;&gt;"",STEP!G432,"")))</f>
        <v>0.36458333333333331</v>
      </c>
      <c r="I432" s="408">
        <f>IF(AND(STEP!$G432="",$J$8&lt;&gt;"ON"),"",IF(月報!AZ432&lt;&gt;"",月報!AZ432,IF(STEP!H432&lt;&gt;"",STEP!H432,"")))</f>
        <v>0.8125</v>
      </c>
      <c r="J432" s="603">
        <f>IF(月報!BA432&lt;&gt;"",月報!BA432,0)*24</f>
        <v>9.75</v>
      </c>
      <c r="K432" s="603">
        <f>IF(STEP!X432&lt;&gt;"",STEP!X432,"")</f>
        <v>0.33333333333333331</v>
      </c>
      <c r="L432" s="603">
        <f>IF(STEP!Y432&lt;&gt;"",STEP!Y432,"")</f>
        <v>7.2916666666666671E-2</v>
      </c>
      <c r="M432" s="603">
        <f>IF(STEP!Z432&lt;&gt;"",STEP!Z432,0)*24</f>
        <v>0</v>
      </c>
      <c r="N432" s="603" t="str">
        <f>IF(STEP!R432&lt;&gt;"",STEP!R432,"")</f>
        <v/>
      </c>
      <c r="O432" s="603" t="str">
        <f>IF(STEP!S432&lt;&gt;"",STEP!S432,"")</f>
        <v>自社作業</v>
      </c>
      <c r="P432" s="603">
        <f t="shared" si="72"/>
        <v>9.75</v>
      </c>
      <c r="Q432" s="603"/>
      <c r="R432" s="603" t="e">
        <f t="shared" si="76"/>
        <v>#N/A</v>
      </c>
      <c r="S432" s="605">
        <f t="shared" si="73"/>
        <v>9.75</v>
      </c>
      <c r="T432" s="610">
        <f t="shared" si="74"/>
        <v>0</v>
      </c>
    </row>
    <row r="433" spans="2:20">
      <c r="B433" s="517"/>
      <c r="C433" s="622">
        <f t="shared" si="75"/>
        <v>290863</v>
      </c>
      <c r="D433" s="409" t="str">
        <f>IF(STEP!D433&lt;&gt;"",STEP!D433,"")</f>
        <v>中村　洋太</v>
      </c>
      <c r="E433" s="410">
        <f>IF(STEP!E433&lt;&gt;"",STEP!E433,"")</f>
        <v>45420</v>
      </c>
      <c r="F433" s="409" t="str">
        <f>IF(STEP!F433&lt;&gt;"",STEP!F433,"")</f>
        <v>水</v>
      </c>
      <c r="G433" s="508" t="e">
        <f>IF(STEP!C433&lt;&gt;"",STEP!AD433,"")</f>
        <v>#N/A</v>
      </c>
      <c r="H433" s="407">
        <f>IF(AND(STEP!$G433="",$J$8&lt;&gt;"ON"),"",IF(月報!AX433&lt;&gt;"",月報!AX433,IF(STEP!G433&lt;&gt;"",STEP!G433,"")))</f>
        <v>0.3125</v>
      </c>
      <c r="I433" s="408">
        <f>IF(AND(STEP!$G433="",$J$8&lt;&gt;"ON"),"",IF(月報!AZ433&lt;&gt;"",月報!AZ433,IF(STEP!H433&lt;&gt;"",STEP!H433,"")))</f>
        <v>0.80902777777777768</v>
      </c>
      <c r="J433" s="603">
        <f>IF(月報!BA433&lt;&gt;"",月報!BA433,0)*24</f>
        <v>10.666666666666666</v>
      </c>
      <c r="K433" s="603">
        <f>IF(STEP!X433&lt;&gt;"",STEP!X433,"")</f>
        <v>0.33333333333333331</v>
      </c>
      <c r="L433" s="603">
        <f>IF(STEP!Y433&lt;&gt;"",STEP!Y433,"")</f>
        <v>0.10416666666666667</v>
      </c>
      <c r="M433" s="603">
        <f>IF(STEP!Z433&lt;&gt;"",STEP!Z433,0)*24</f>
        <v>0</v>
      </c>
      <c r="N433" s="603" t="str">
        <f>IF(STEP!R433&lt;&gt;"",STEP!R433,"")</f>
        <v/>
      </c>
      <c r="O433" s="603" t="str">
        <f>IF(STEP!S433&lt;&gt;"",STEP!S433,"")</f>
        <v>自社作業</v>
      </c>
      <c r="P433" s="603">
        <f t="shared" si="72"/>
        <v>10.666666666666666</v>
      </c>
      <c r="Q433" s="603"/>
      <c r="R433" s="603" t="e">
        <f t="shared" si="76"/>
        <v>#N/A</v>
      </c>
      <c r="S433" s="605">
        <f t="shared" si="73"/>
        <v>10.5</v>
      </c>
      <c r="T433" s="610">
        <f t="shared" si="74"/>
        <v>0.16666666666666607</v>
      </c>
    </row>
    <row r="434" spans="2:20">
      <c r="B434" s="517"/>
      <c r="C434" s="622">
        <f t="shared" si="75"/>
        <v>290863</v>
      </c>
      <c r="D434" s="409" t="str">
        <f>IF(STEP!D434&lt;&gt;"",STEP!D434,"")</f>
        <v>中村　洋太</v>
      </c>
      <c r="E434" s="410">
        <f>IF(STEP!E434&lt;&gt;"",STEP!E434,"")</f>
        <v>45421</v>
      </c>
      <c r="F434" s="409" t="str">
        <f>IF(STEP!F434&lt;&gt;"",STEP!F434,"")</f>
        <v>木</v>
      </c>
      <c r="G434" s="508" t="e">
        <f>IF(STEP!C434&lt;&gt;"",STEP!AD434,"")</f>
        <v>#N/A</v>
      </c>
      <c r="H434" s="407">
        <f>IF(AND(STEP!$G434="",$J$8&lt;&gt;"ON"),"",IF(月報!AX434&lt;&gt;"",月報!AX434,IF(STEP!G434&lt;&gt;"",STEP!G434,"")))</f>
        <v>0.36458333333333331</v>
      </c>
      <c r="I434" s="408">
        <f>IF(AND(STEP!$G434="",$J$8&lt;&gt;"ON"),"",IF(月報!AZ434&lt;&gt;"",月報!AZ434,IF(STEP!H434&lt;&gt;"",STEP!H434,"")))</f>
        <v>0</v>
      </c>
      <c r="J434" s="603">
        <f>IF(月報!BA434&lt;&gt;"",月報!BA434,0)*24</f>
        <v>8</v>
      </c>
      <c r="K434" s="603" t="str">
        <f>IF(STEP!X434&lt;&gt;"",STEP!X434,"")</f>
        <v/>
      </c>
      <c r="L434" s="603" t="str">
        <f>IF(STEP!Y434&lt;&gt;"",STEP!Y434,"")</f>
        <v/>
      </c>
      <c r="M434" s="603">
        <f>IF(STEP!Z434&lt;&gt;"",STEP!Z434,0)*24</f>
        <v>8</v>
      </c>
      <c r="N434" s="603" t="str">
        <f>IF(STEP!R434&lt;&gt;"",STEP!R434,"")</f>
        <v>有給休暇</v>
      </c>
      <c r="O434" s="603" t="str">
        <f>IF(STEP!S434&lt;&gt;"",STEP!S434,"")</f>
        <v/>
      </c>
      <c r="P434" s="603">
        <f t="shared" si="72"/>
        <v>8</v>
      </c>
      <c r="Q434" s="603"/>
      <c r="R434" s="603" t="e">
        <f t="shared" si="76"/>
        <v>#N/A</v>
      </c>
      <c r="S434" s="605">
        <f t="shared" si="73"/>
        <v>0</v>
      </c>
      <c r="T434" s="610">
        <f t="shared" si="74"/>
        <v>0</v>
      </c>
    </row>
    <row r="435" spans="2:20">
      <c r="B435" s="517"/>
      <c r="C435" s="622">
        <f t="shared" si="75"/>
        <v>290863</v>
      </c>
      <c r="D435" s="409" t="str">
        <f>IF(STEP!D435&lt;&gt;"",STEP!D435,"")</f>
        <v>中村　洋太</v>
      </c>
      <c r="E435" s="410">
        <f>IF(STEP!E435&lt;&gt;"",STEP!E435,"")</f>
        <v>45422</v>
      </c>
      <c r="F435" s="409" t="str">
        <f>IF(STEP!F435&lt;&gt;"",STEP!F435,"")</f>
        <v>金</v>
      </c>
      <c r="G435" s="508" t="e">
        <f>IF(STEP!C435&lt;&gt;"",STEP!AD435,"")</f>
        <v>#N/A</v>
      </c>
      <c r="H435" s="407">
        <f>IF(AND(STEP!$G435="",$J$8&lt;&gt;"ON"),"",IF(月報!AX435&lt;&gt;"",月報!AX435,IF(STEP!G435&lt;&gt;"",STEP!G435,"")))</f>
        <v>0.3125</v>
      </c>
      <c r="I435" s="408">
        <f>IF(AND(STEP!$G435="",$J$8&lt;&gt;"ON"),"",IF(月報!AZ435&lt;&gt;"",月報!AZ435,IF(STEP!H435&lt;&gt;"",STEP!H435,"")))</f>
        <v>0.8125</v>
      </c>
      <c r="J435" s="603">
        <f>IF(月報!BA435&lt;&gt;"",月報!BA435,0)*24</f>
        <v>10.75</v>
      </c>
      <c r="K435" s="603">
        <f>IF(STEP!X435&lt;&gt;"",STEP!X435,"")</f>
        <v>0.33333333333333331</v>
      </c>
      <c r="L435" s="603">
        <f>IF(STEP!Y435&lt;&gt;"",STEP!Y435,"")</f>
        <v>0.11458333333333333</v>
      </c>
      <c r="M435" s="603">
        <f>IF(STEP!Z435&lt;&gt;"",STEP!Z435,0)*24</f>
        <v>0</v>
      </c>
      <c r="N435" s="603" t="str">
        <f>IF(STEP!R435&lt;&gt;"",STEP!R435,"")</f>
        <v/>
      </c>
      <c r="O435" s="603" t="str">
        <f>IF(STEP!S435&lt;&gt;"",STEP!S435,"")</f>
        <v>自社作業</v>
      </c>
      <c r="P435" s="603">
        <f t="shared" si="72"/>
        <v>10.75</v>
      </c>
      <c r="Q435" s="603"/>
      <c r="R435" s="603" t="e">
        <f t="shared" si="76"/>
        <v>#N/A</v>
      </c>
      <c r="S435" s="605">
        <f t="shared" si="73"/>
        <v>10.75</v>
      </c>
      <c r="T435" s="610">
        <f t="shared" si="74"/>
        <v>0</v>
      </c>
    </row>
    <row r="436" spans="2:20">
      <c r="B436" s="517"/>
      <c r="C436" s="623">
        <f t="shared" si="75"/>
        <v>290863</v>
      </c>
      <c r="D436" s="411" t="str">
        <f>IF(STEP!D436&lt;&gt;"",STEP!D436,"")</f>
        <v>中村　洋太</v>
      </c>
      <c r="E436" s="412">
        <f>IF(STEP!E436&lt;&gt;"",STEP!E436,"")</f>
        <v>45423</v>
      </c>
      <c r="F436" s="411" t="str">
        <f>IF(STEP!F436&lt;&gt;"",STEP!F436,"")</f>
        <v>土</v>
      </c>
      <c r="G436" s="413" t="e">
        <f>IF(STEP!C436&lt;&gt;"",STEP!AD436,"")</f>
        <v>#N/A</v>
      </c>
      <c r="H436" s="413" t="str">
        <f>IF(AND(STEP!$G436="",$J$8&lt;&gt;"ON"),"",IF(月報!AX436&lt;&gt;"",月報!AX436,IF(STEP!G436&lt;&gt;"",STEP!G436,"")))</f>
        <v/>
      </c>
      <c r="I436" s="414" t="str">
        <f>IF(AND(STEP!$G436="",$J$8&lt;&gt;"ON"),"",IF(月報!AZ436&lt;&gt;"",月報!AZ436,IF(STEP!H436&lt;&gt;"",STEP!H436,"")))</f>
        <v/>
      </c>
      <c r="J436" s="604">
        <f>IF(月報!BA436&lt;&gt;"",月報!BA436,0)*24</f>
        <v>0</v>
      </c>
      <c r="K436" s="604" t="str">
        <f>IF(STEP!X436&lt;&gt;"",STEP!X436,"")</f>
        <v/>
      </c>
      <c r="L436" s="604" t="str">
        <f>IF(STEP!Y436&lt;&gt;"",STEP!Y436,"")</f>
        <v/>
      </c>
      <c r="M436" s="604">
        <f>IF(STEP!Z436&lt;&gt;"",STEP!Z436,0)*24</f>
        <v>0</v>
      </c>
      <c r="N436" s="604" t="str">
        <f>IF(STEP!R436&lt;&gt;"",STEP!R436,"")</f>
        <v/>
      </c>
      <c r="O436" s="604" t="str">
        <f>IF(STEP!S436&lt;&gt;"",STEP!S436,"")</f>
        <v/>
      </c>
      <c r="P436" s="604">
        <f t="shared" si="72"/>
        <v>0</v>
      </c>
      <c r="Q436" s="604"/>
      <c r="R436" s="604" t="e">
        <f t="shared" si="76"/>
        <v>#N/A</v>
      </c>
      <c r="S436" s="607">
        <f t="shared" si="73"/>
        <v>0</v>
      </c>
      <c r="T436" s="611">
        <f t="shared" si="74"/>
        <v>0</v>
      </c>
    </row>
    <row r="437" spans="2:20">
      <c r="B437" s="517"/>
      <c r="C437" s="624">
        <f t="shared" si="75"/>
        <v>290863</v>
      </c>
      <c r="D437" s="405" t="str">
        <f>IF(STEP!D437&lt;&gt;"",STEP!D437,"")</f>
        <v>中村　洋太</v>
      </c>
      <c r="E437" s="406">
        <f>IF(STEP!E437&lt;&gt;"",STEP!E437,"")</f>
        <v>45424</v>
      </c>
      <c r="F437" s="405" t="str">
        <f>IF(STEP!F437&lt;&gt;"",STEP!F437,"")</f>
        <v>日</v>
      </c>
      <c r="G437" s="407" t="e">
        <f>IF(STEP!C437&lt;&gt;"",STEP!AD437,"")</f>
        <v>#N/A</v>
      </c>
      <c r="H437" s="407" t="str">
        <f>IF(AND(STEP!$G437="",$J$8&lt;&gt;"ON"),"",IF(月報!AX437&lt;&gt;"",月報!AX437,IF(STEP!G437&lt;&gt;"",STEP!G437,"")))</f>
        <v/>
      </c>
      <c r="I437" s="408" t="str">
        <f>IF(AND(STEP!$G437="",$J$8&lt;&gt;"ON"),"",IF(月報!AZ437&lt;&gt;"",月報!AZ437,IF(STEP!H437&lt;&gt;"",STEP!H437,"")))</f>
        <v/>
      </c>
      <c r="J437" s="603">
        <f>IF(月報!BA437&lt;&gt;"",月報!BA437,0)*24</f>
        <v>0</v>
      </c>
      <c r="K437" s="603" t="str">
        <f>IF(STEP!X437&lt;&gt;"",STEP!X437,"")</f>
        <v/>
      </c>
      <c r="L437" s="603" t="str">
        <f>IF(STEP!Y437&lt;&gt;"",STEP!Y437,"")</f>
        <v/>
      </c>
      <c r="M437" s="603">
        <f>IF(STEP!Z437&lt;&gt;"",STEP!Z437,0)*24</f>
        <v>0</v>
      </c>
      <c r="N437" s="603" t="str">
        <f>IF(STEP!R437&lt;&gt;"",STEP!R437,"")</f>
        <v/>
      </c>
      <c r="O437" s="603" t="str">
        <f>IF(STEP!S437&lt;&gt;"",STEP!S437,"")</f>
        <v/>
      </c>
      <c r="P437" s="603">
        <f t="shared" si="72"/>
        <v>0</v>
      </c>
      <c r="Q437" s="603">
        <f>SUM(P437:P443)</f>
        <v>50.75</v>
      </c>
      <c r="R437" s="603" t="e">
        <f t="shared" si="76"/>
        <v>#N/A</v>
      </c>
      <c r="S437" s="606">
        <f t="shared" si="73"/>
        <v>0</v>
      </c>
      <c r="T437" s="610">
        <f t="shared" si="74"/>
        <v>0</v>
      </c>
    </row>
    <row r="438" spans="2:20">
      <c r="B438" s="517"/>
      <c r="C438" s="622">
        <f t="shared" si="75"/>
        <v>290863</v>
      </c>
      <c r="D438" s="409" t="str">
        <f>IF(STEP!D438&lt;&gt;"",STEP!D438,"")</f>
        <v>中村　洋太</v>
      </c>
      <c r="E438" s="410">
        <f>IF(STEP!E438&lt;&gt;"",STEP!E438,"")</f>
        <v>45425</v>
      </c>
      <c r="F438" s="409" t="str">
        <f>IF(STEP!F438&lt;&gt;"",STEP!F438,"")</f>
        <v>月</v>
      </c>
      <c r="G438" s="508" t="e">
        <f>IF(STEP!C438&lt;&gt;"",STEP!AD438,"")</f>
        <v>#N/A</v>
      </c>
      <c r="H438" s="407">
        <f>IF(AND(STEP!$G438="",$J$8&lt;&gt;"ON"),"",IF(月報!AX438&lt;&gt;"",月報!AX438,IF(STEP!G438&lt;&gt;"",STEP!G438,"")))</f>
        <v>0.3125</v>
      </c>
      <c r="I438" s="408">
        <f>IF(AND(STEP!$G438="",$J$8&lt;&gt;"ON"),"",IF(月報!AZ438&lt;&gt;"",月報!AZ438,IF(STEP!H438&lt;&gt;"",STEP!H438,"")))</f>
        <v>0.8125</v>
      </c>
      <c r="J438" s="603">
        <f>IF(月報!BA438&lt;&gt;"",月報!BA438,0)*24</f>
        <v>10.75</v>
      </c>
      <c r="K438" s="603">
        <f>IF(STEP!X438&lt;&gt;"",STEP!X438,"")</f>
        <v>0.33333333333333331</v>
      </c>
      <c r="L438" s="603">
        <f>IF(STEP!Y438&lt;&gt;"",STEP!Y438,"")</f>
        <v>0.11458333333333333</v>
      </c>
      <c r="M438" s="603">
        <f>IF(STEP!Z438&lt;&gt;"",STEP!Z438,0)*24</f>
        <v>0</v>
      </c>
      <c r="N438" s="603" t="str">
        <f>IF(STEP!R438&lt;&gt;"",STEP!R438,"")</f>
        <v/>
      </c>
      <c r="O438" s="603" t="str">
        <f>IF(STEP!S438&lt;&gt;"",STEP!S438,"")</f>
        <v>自社作業</v>
      </c>
      <c r="P438" s="603">
        <f t="shared" si="72"/>
        <v>10.75</v>
      </c>
      <c r="Q438" s="603"/>
      <c r="R438" s="603" t="e">
        <f t="shared" si="76"/>
        <v>#N/A</v>
      </c>
      <c r="S438" s="605">
        <f t="shared" si="73"/>
        <v>10.75</v>
      </c>
      <c r="T438" s="610">
        <f t="shared" si="74"/>
        <v>0</v>
      </c>
    </row>
    <row r="439" spans="2:20">
      <c r="B439" s="517"/>
      <c r="C439" s="622">
        <f t="shared" si="75"/>
        <v>290863</v>
      </c>
      <c r="D439" s="409" t="str">
        <f>IF(STEP!D439&lt;&gt;"",STEP!D439,"")</f>
        <v>中村　洋太</v>
      </c>
      <c r="E439" s="410">
        <f>IF(STEP!E439&lt;&gt;"",STEP!E439,"")</f>
        <v>45426</v>
      </c>
      <c r="F439" s="409" t="str">
        <f>IF(STEP!F439&lt;&gt;"",STEP!F439,"")</f>
        <v>火</v>
      </c>
      <c r="G439" s="508" t="e">
        <f>IF(STEP!C439&lt;&gt;"",STEP!AD439,"")</f>
        <v>#N/A</v>
      </c>
      <c r="H439" s="407">
        <f>IF(AND(STEP!$G439="",$J$8&lt;&gt;"ON"),"",IF(月報!AX439&lt;&gt;"",月報!AX439,IF(STEP!G439&lt;&gt;"",STEP!G439,"")))</f>
        <v>0.3125</v>
      </c>
      <c r="I439" s="408">
        <f>IF(AND(STEP!$G439="",$J$8&lt;&gt;"ON"),"",IF(月報!AZ439&lt;&gt;"",月報!AZ439,IF(STEP!H439&lt;&gt;"",STEP!H439,"")))</f>
        <v>0.8125</v>
      </c>
      <c r="J439" s="603">
        <f>IF(月報!BA439&lt;&gt;"",月報!BA439,0)*24</f>
        <v>10.75</v>
      </c>
      <c r="K439" s="603">
        <f>IF(STEP!X439&lt;&gt;"",STEP!X439,"")</f>
        <v>0.33333333333333331</v>
      </c>
      <c r="L439" s="603">
        <f>IF(STEP!Y439&lt;&gt;"",STEP!Y439,"")</f>
        <v>0.11458333333333333</v>
      </c>
      <c r="M439" s="603">
        <f>IF(STEP!Z439&lt;&gt;"",STEP!Z439,0)*24</f>
        <v>0</v>
      </c>
      <c r="N439" s="603" t="str">
        <f>IF(STEP!R439&lt;&gt;"",STEP!R439,"")</f>
        <v/>
      </c>
      <c r="O439" s="603" t="str">
        <f>IF(STEP!S439&lt;&gt;"",STEP!S439,"")</f>
        <v>自社作業</v>
      </c>
      <c r="P439" s="603">
        <f t="shared" si="72"/>
        <v>10.75</v>
      </c>
      <c r="Q439" s="603"/>
      <c r="R439" s="603" t="e">
        <f t="shared" si="76"/>
        <v>#N/A</v>
      </c>
      <c r="S439" s="605">
        <f t="shared" si="73"/>
        <v>10.75</v>
      </c>
      <c r="T439" s="610">
        <f t="shared" si="74"/>
        <v>0</v>
      </c>
    </row>
    <row r="440" spans="2:20">
      <c r="B440" s="517"/>
      <c r="C440" s="622">
        <f t="shared" si="75"/>
        <v>290863</v>
      </c>
      <c r="D440" s="409" t="str">
        <f>IF(STEP!D440&lt;&gt;"",STEP!D440,"")</f>
        <v>中村　洋太</v>
      </c>
      <c r="E440" s="410">
        <f>IF(STEP!E440&lt;&gt;"",STEP!E440,"")</f>
        <v>45427</v>
      </c>
      <c r="F440" s="409" t="str">
        <f>IF(STEP!F440&lt;&gt;"",STEP!F440,"")</f>
        <v>水</v>
      </c>
      <c r="G440" s="508" t="e">
        <f>IF(STEP!C440&lt;&gt;"",STEP!AD440,"")</f>
        <v>#N/A</v>
      </c>
      <c r="H440" s="407">
        <f>IF(AND(STEP!$G440="",$J$8&lt;&gt;"ON"),"",IF(月報!AX440&lt;&gt;"",月報!AX440,IF(STEP!G440&lt;&gt;"",STEP!G440,"")))</f>
        <v>0.3125</v>
      </c>
      <c r="I440" s="408">
        <f>IF(AND(STEP!$G440="",$J$8&lt;&gt;"ON"),"",IF(月報!AZ440&lt;&gt;"",月報!AZ440,IF(STEP!H440&lt;&gt;"",STEP!H440,"")))</f>
        <v>0.8125</v>
      </c>
      <c r="J440" s="603">
        <f>IF(月報!BA440&lt;&gt;"",月報!BA440,0)*24</f>
        <v>10.75</v>
      </c>
      <c r="K440" s="603">
        <f>IF(STEP!X440&lt;&gt;"",STEP!X440,"")</f>
        <v>0.33333333333333331</v>
      </c>
      <c r="L440" s="603">
        <f>IF(STEP!Y440&lt;&gt;"",STEP!Y440,"")</f>
        <v>0.11458333333333333</v>
      </c>
      <c r="M440" s="603">
        <f>IF(STEP!Z440&lt;&gt;"",STEP!Z440,0)*24</f>
        <v>0</v>
      </c>
      <c r="N440" s="603" t="str">
        <f>IF(STEP!R440&lt;&gt;"",STEP!R440,"")</f>
        <v/>
      </c>
      <c r="O440" s="603" t="str">
        <f>IF(STEP!S440&lt;&gt;"",STEP!S440,"")</f>
        <v>自社作業</v>
      </c>
      <c r="P440" s="603">
        <f t="shared" si="72"/>
        <v>10.75</v>
      </c>
      <c r="Q440" s="603"/>
      <c r="R440" s="603" t="e">
        <f t="shared" si="76"/>
        <v>#N/A</v>
      </c>
      <c r="S440" s="605">
        <f t="shared" si="73"/>
        <v>10.75</v>
      </c>
      <c r="T440" s="610">
        <f t="shared" si="74"/>
        <v>0</v>
      </c>
    </row>
    <row r="441" spans="2:20">
      <c r="B441" s="517"/>
      <c r="C441" s="622">
        <f t="shared" si="75"/>
        <v>290863</v>
      </c>
      <c r="D441" s="409" t="str">
        <f>IF(STEP!D441&lt;&gt;"",STEP!D441,"")</f>
        <v>中村　洋太</v>
      </c>
      <c r="E441" s="410">
        <f>IF(STEP!E441&lt;&gt;"",STEP!E441,"")</f>
        <v>45428</v>
      </c>
      <c r="F441" s="409" t="str">
        <f>IF(STEP!F441&lt;&gt;"",STEP!F441,"")</f>
        <v>木</v>
      </c>
      <c r="G441" s="508" t="e">
        <f>IF(STEP!C441&lt;&gt;"",STEP!AD441,"")</f>
        <v>#N/A</v>
      </c>
      <c r="H441" s="407">
        <f>IF(AND(STEP!$G441="",$J$8&lt;&gt;"ON"),"",IF(月報!AX441&lt;&gt;"",月報!AX441,IF(STEP!G441&lt;&gt;"",STEP!G441,"")))</f>
        <v>0.3125</v>
      </c>
      <c r="I441" s="408">
        <f>IF(AND(STEP!$G441="",$J$8&lt;&gt;"ON"),"",IF(月報!AZ441&lt;&gt;"",月報!AZ441,IF(STEP!H441&lt;&gt;"",STEP!H441,"")))</f>
        <v>0.80208333333333337</v>
      </c>
      <c r="J441" s="603">
        <f>IF(月報!BA441&lt;&gt;"",月報!BA441,0)*24</f>
        <v>10.5</v>
      </c>
      <c r="K441" s="603">
        <f>IF(STEP!X441&lt;&gt;"",STEP!X441,"")</f>
        <v>0.33333333333333331</v>
      </c>
      <c r="L441" s="603">
        <f>IF(STEP!Y441&lt;&gt;"",STEP!Y441,"")</f>
        <v>0.10416666666666667</v>
      </c>
      <c r="M441" s="603">
        <f>IF(STEP!Z441&lt;&gt;"",STEP!Z441,0)*24</f>
        <v>0</v>
      </c>
      <c r="N441" s="603" t="str">
        <f>IF(STEP!R441&lt;&gt;"",STEP!R441,"")</f>
        <v/>
      </c>
      <c r="O441" s="603" t="str">
        <f>IF(STEP!S441&lt;&gt;"",STEP!S441,"")</f>
        <v>自社作業</v>
      </c>
      <c r="P441" s="603">
        <f t="shared" si="72"/>
        <v>10.5</v>
      </c>
      <c r="Q441" s="603"/>
      <c r="R441" s="603" t="e">
        <f t="shared" si="76"/>
        <v>#N/A</v>
      </c>
      <c r="S441" s="605">
        <f t="shared" si="73"/>
        <v>10.5</v>
      </c>
      <c r="T441" s="610">
        <f t="shared" si="74"/>
        <v>0</v>
      </c>
    </row>
    <row r="442" spans="2:20">
      <c r="B442" s="517"/>
      <c r="C442" s="622">
        <f t="shared" si="75"/>
        <v>290863</v>
      </c>
      <c r="D442" s="409" t="str">
        <f>IF(STEP!D442&lt;&gt;"",STEP!D442,"")</f>
        <v>中村　洋太</v>
      </c>
      <c r="E442" s="410">
        <f>IF(STEP!E442&lt;&gt;"",STEP!E442,"")</f>
        <v>45429</v>
      </c>
      <c r="F442" s="409" t="str">
        <f>IF(STEP!F442&lt;&gt;"",STEP!F442,"")</f>
        <v>金</v>
      </c>
      <c r="G442" s="508" t="e">
        <f>IF(STEP!C442&lt;&gt;"",STEP!AD442,"")</f>
        <v>#N/A</v>
      </c>
      <c r="H442" s="407">
        <f>IF(AND(STEP!$G442="",$J$8&lt;&gt;"ON"),"",IF(月報!AX442&lt;&gt;"",月報!AX442,IF(STEP!G442&lt;&gt;"",STEP!G442,"")))</f>
        <v>0.36458333333333331</v>
      </c>
      <c r="I442" s="408">
        <f>IF(AND(STEP!$G442="",$J$8&lt;&gt;"ON"),"",IF(月報!AZ442&lt;&gt;"",月報!AZ442,IF(STEP!H442&lt;&gt;"",STEP!H442,"")))</f>
        <v>0.72916666666666663</v>
      </c>
      <c r="J442" s="603">
        <f>IF(月報!BA442&lt;&gt;"",月報!BA442,0)*24</f>
        <v>8</v>
      </c>
      <c r="K442" s="603">
        <f>IF(STEP!X442&lt;&gt;"",STEP!X442,"")</f>
        <v>0.33333333333333331</v>
      </c>
      <c r="L442" s="603" t="str">
        <f>IF(STEP!Y442&lt;&gt;"",STEP!Y442,"")</f>
        <v/>
      </c>
      <c r="M442" s="603">
        <f>IF(STEP!Z442&lt;&gt;"",STEP!Z442,0)*24</f>
        <v>0</v>
      </c>
      <c r="N442" s="603" t="str">
        <f>IF(STEP!R442&lt;&gt;"",STEP!R442,"")</f>
        <v/>
      </c>
      <c r="O442" s="603" t="str">
        <f>IF(STEP!S442&lt;&gt;"",STEP!S442,"")</f>
        <v>自社作業</v>
      </c>
      <c r="P442" s="603">
        <f t="shared" si="72"/>
        <v>8</v>
      </c>
      <c r="Q442" s="603"/>
      <c r="R442" s="603" t="e">
        <f t="shared" si="76"/>
        <v>#N/A</v>
      </c>
      <c r="S442" s="605">
        <f t="shared" si="73"/>
        <v>8</v>
      </c>
      <c r="T442" s="610">
        <f t="shared" si="74"/>
        <v>0</v>
      </c>
    </row>
    <row r="443" spans="2:20">
      <c r="B443" s="517"/>
      <c r="C443" s="623">
        <f t="shared" si="75"/>
        <v>290863</v>
      </c>
      <c r="D443" s="411" t="str">
        <f>IF(STEP!D443&lt;&gt;"",STEP!D443,"")</f>
        <v>中村　洋太</v>
      </c>
      <c r="E443" s="412">
        <f>IF(STEP!E443&lt;&gt;"",STEP!E443,"")</f>
        <v>45430</v>
      </c>
      <c r="F443" s="411" t="str">
        <f>IF(STEP!F443&lt;&gt;"",STEP!F443,"")</f>
        <v>土</v>
      </c>
      <c r="G443" s="413" t="e">
        <f>IF(STEP!C443&lt;&gt;"",STEP!AD443,"")</f>
        <v>#N/A</v>
      </c>
      <c r="H443" s="413" t="str">
        <f>IF(AND(STEP!$G443="",$J$8&lt;&gt;"ON"),"",IF(月報!AX443&lt;&gt;"",月報!AX443,IF(STEP!G443&lt;&gt;"",STEP!G443,"")))</f>
        <v/>
      </c>
      <c r="I443" s="414" t="str">
        <f>IF(AND(STEP!$G443="",$J$8&lt;&gt;"ON"),"",IF(月報!AZ443&lt;&gt;"",月報!AZ443,IF(STEP!H443&lt;&gt;"",STEP!H443,"")))</f>
        <v/>
      </c>
      <c r="J443" s="604">
        <f>IF(月報!BA443&lt;&gt;"",月報!BA443,0)*24</f>
        <v>0</v>
      </c>
      <c r="K443" s="604" t="str">
        <f>IF(STEP!X443&lt;&gt;"",STEP!X443,"")</f>
        <v/>
      </c>
      <c r="L443" s="604" t="str">
        <f>IF(STEP!Y443&lt;&gt;"",STEP!Y443,"")</f>
        <v/>
      </c>
      <c r="M443" s="604">
        <f>IF(STEP!Z443&lt;&gt;"",STEP!Z443,0)*24</f>
        <v>0</v>
      </c>
      <c r="N443" s="604" t="str">
        <f>IF(STEP!R443&lt;&gt;"",STEP!R443,"")</f>
        <v/>
      </c>
      <c r="O443" s="604" t="str">
        <f>IF(STEP!S443&lt;&gt;"",STEP!S443,"")</f>
        <v/>
      </c>
      <c r="P443" s="604">
        <f t="shared" si="72"/>
        <v>0</v>
      </c>
      <c r="Q443" s="604"/>
      <c r="R443" s="604" t="e">
        <f t="shared" si="76"/>
        <v>#N/A</v>
      </c>
      <c r="S443" s="607">
        <f t="shared" si="73"/>
        <v>0</v>
      </c>
      <c r="T443" s="611">
        <f t="shared" si="74"/>
        <v>0</v>
      </c>
    </row>
    <row r="444" spans="2:20">
      <c r="B444" s="517"/>
      <c r="C444" s="624">
        <f t="shared" si="75"/>
        <v>290863</v>
      </c>
      <c r="D444" s="405" t="str">
        <f>IF(STEP!D444&lt;&gt;"",STEP!D444,"")</f>
        <v>中村　洋太</v>
      </c>
      <c r="E444" s="406">
        <f>IF(STEP!E444&lt;&gt;"",STEP!E444,"")</f>
        <v>45431</v>
      </c>
      <c r="F444" s="405" t="str">
        <f>IF(STEP!F444&lt;&gt;"",STEP!F444,"")</f>
        <v>日</v>
      </c>
      <c r="G444" s="407" t="e">
        <f>IF(STEP!C444&lt;&gt;"",STEP!AD444,"")</f>
        <v>#N/A</v>
      </c>
      <c r="H444" s="407" t="str">
        <f>IF(AND(STEP!$G444="",$J$8&lt;&gt;"ON"),"",IF(月報!AX444&lt;&gt;"",月報!AX444,IF(STEP!G444&lt;&gt;"",STEP!G444,"")))</f>
        <v/>
      </c>
      <c r="I444" s="408" t="str">
        <f>IF(AND(STEP!$G444="",$J$8&lt;&gt;"ON"),"",IF(月報!AZ444&lt;&gt;"",月報!AZ444,IF(STEP!H444&lt;&gt;"",STEP!H444,"")))</f>
        <v/>
      </c>
      <c r="J444" s="603">
        <f>IF(月報!BA444&lt;&gt;"",月報!BA444,0)*24</f>
        <v>0</v>
      </c>
      <c r="K444" s="603" t="str">
        <f>IF(STEP!X444&lt;&gt;"",STEP!X444,"")</f>
        <v/>
      </c>
      <c r="L444" s="603" t="str">
        <f>IF(STEP!Y444&lt;&gt;"",STEP!Y444,"")</f>
        <v/>
      </c>
      <c r="M444" s="603">
        <f>IF(STEP!Z444&lt;&gt;"",STEP!Z444,0)*24</f>
        <v>0</v>
      </c>
      <c r="N444" s="603" t="str">
        <f>IF(STEP!R444&lt;&gt;"",STEP!R444,"")</f>
        <v/>
      </c>
      <c r="O444" s="603" t="str">
        <f>IF(STEP!S444&lt;&gt;"",STEP!S444,"")</f>
        <v/>
      </c>
      <c r="P444" s="603">
        <f t="shared" si="72"/>
        <v>0</v>
      </c>
      <c r="Q444" s="603">
        <f>SUM(P444:P450)</f>
        <v>0</v>
      </c>
      <c r="R444" s="603" t="e">
        <f t="shared" si="76"/>
        <v>#N/A</v>
      </c>
      <c r="S444" s="606">
        <f t="shared" si="73"/>
        <v>0</v>
      </c>
      <c r="T444" s="610">
        <f t="shared" si="74"/>
        <v>0</v>
      </c>
    </row>
    <row r="445" spans="2:20">
      <c r="B445" s="517"/>
      <c r="C445" s="622">
        <f t="shared" si="75"/>
        <v>290863</v>
      </c>
      <c r="D445" s="409" t="str">
        <f>IF(STEP!D445&lt;&gt;"",STEP!D445,"")</f>
        <v>中村　洋太</v>
      </c>
      <c r="E445" s="410">
        <f>IF(STEP!E445&lt;&gt;"",STEP!E445,"")</f>
        <v>45432</v>
      </c>
      <c r="F445" s="409" t="str">
        <f>IF(STEP!F445&lt;&gt;"",STEP!F445,"")</f>
        <v>月</v>
      </c>
      <c r="G445" s="508" t="e">
        <f>IF(STEP!C445&lt;&gt;"",STEP!AD445,"")</f>
        <v>#N/A</v>
      </c>
      <c r="H445" s="407" t="str">
        <f>IF(AND(STEP!$G445="",$J$8&lt;&gt;"ON"),"",IF(月報!AX445&lt;&gt;"",月報!AX445,IF(STEP!G445&lt;&gt;"",STEP!G445,"")))</f>
        <v/>
      </c>
      <c r="I445" s="408" t="str">
        <f>IF(AND(STEP!$G445="",$J$8&lt;&gt;"ON"),"",IF(月報!AZ445&lt;&gt;"",月報!AZ445,IF(STEP!H445&lt;&gt;"",STEP!H445,"")))</f>
        <v/>
      </c>
      <c r="J445" s="603">
        <f>IF(月報!BA445&lt;&gt;"",月報!BA445,0)*24</f>
        <v>0</v>
      </c>
      <c r="K445" s="603" t="str">
        <f>IF(STEP!X445&lt;&gt;"",STEP!X445,"")</f>
        <v/>
      </c>
      <c r="L445" s="603" t="str">
        <f>IF(STEP!Y445&lt;&gt;"",STEP!Y445,"")</f>
        <v/>
      </c>
      <c r="M445" s="603">
        <f>IF(STEP!Z445&lt;&gt;"",STEP!Z445,0)*24</f>
        <v>0</v>
      </c>
      <c r="N445" s="603" t="str">
        <f>IF(STEP!R445&lt;&gt;"",STEP!R445,"")</f>
        <v/>
      </c>
      <c r="O445" s="603" t="str">
        <f>IF(STEP!S445&lt;&gt;"",STEP!S445,"")</f>
        <v/>
      </c>
      <c r="P445" s="603">
        <f t="shared" si="72"/>
        <v>0</v>
      </c>
      <c r="Q445" s="603"/>
      <c r="R445" s="603" t="e">
        <f t="shared" si="76"/>
        <v>#N/A</v>
      </c>
      <c r="S445" s="605">
        <f t="shared" si="73"/>
        <v>0</v>
      </c>
      <c r="T445" s="610">
        <f t="shared" si="74"/>
        <v>0</v>
      </c>
    </row>
    <row r="446" spans="2:20">
      <c r="B446" s="517"/>
      <c r="C446" s="622">
        <f t="shared" si="75"/>
        <v>290863</v>
      </c>
      <c r="D446" s="409" t="str">
        <f>IF(STEP!D446&lt;&gt;"",STEP!D446,"")</f>
        <v/>
      </c>
      <c r="E446" s="410" t="str">
        <f>IF(STEP!E446&lt;&gt;"",STEP!E446,"")</f>
        <v/>
      </c>
      <c r="F446" s="409" t="str">
        <f>IF(STEP!F446&lt;&gt;"",STEP!F446,"")</f>
        <v/>
      </c>
      <c r="G446" s="508" t="str">
        <f>IF(STEP!C446&lt;&gt;"",STEP!AD446,"")</f>
        <v/>
      </c>
      <c r="H446" s="407" t="str">
        <f>IF(AND(STEP!$G446="",$J$8&lt;&gt;"ON"),"",IF(月報!AX446&lt;&gt;"",月報!AX446,IF(STEP!G446&lt;&gt;"",STEP!G446,"")))</f>
        <v/>
      </c>
      <c r="I446" s="408" t="str">
        <f>IF(AND(STEP!$G446="",$J$8&lt;&gt;"ON"),"",IF(月報!AZ446&lt;&gt;"",月報!AZ446,IF(STEP!H446&lt;&gt;"",STEP!H446,"")))</f>
        <v/>
      </c>
      <c r="J446" s="603">
        <f>IF(月報!BA446&lt;&gt;"",月報!BA446,0)*24</f>
        <v>0</v>
      </c>
      <c r="K446" s="603" t="str">
        <f>IF(STEP!X446&lt;&gt;"",STEP!X446,"")</f>
        <v/>
      </c>
      <c r="L446" s="603" t="str">
        <f>IF(STEP!Y446&lt;&gt;"",STEP!Y446,"")</f>
        <v/>
      </c>
      <c r="M446" s="603">
        <f>IF(STEP!Z446&lt;&gt;"",STEP!Z446,0)*24</f>
        <v>0</v>
      </c>
      <c r="N446" s="603" t="str">
        <f>IF(STEP!R446&lt;&gt;"",STEP!R446,"")</f>
        <v/>
      </c>
      <c r="O446" s="603" t="str">
        <f>IF(STEP!S446&lt;&gt;"",STEP!S446,"")</f>
        <v/>
      </c>
      <c r="P446" s="603">
        <f t="shared" ref="P446" si="77">IF(J446&lt;&gt;"",J446,"")</f>
        <v>0</v>
      </c>
      <c r="Q446" s="603"/>
      <c r="R446" s="603" t="e">
        <f t="shared" si="76"/>
        <v>#N/A</v>
      </c>
      <c r="S446" s="605">
        <f t="shared" ref="S446" si="78">(IF(K446&lt;&gt;"",K446,0)+IF(L446&lt;&gt;"",L446,0))*24</f>
        <v>0</v>
      </c>
      <c r="T446" s="610">
        <f t="shared" ref="T446" si="79">J446-(M446+S446)</f>
        <v>0</v>
      </c>
    </row>
    <row r="447" spans="2:20">
      <c r="B447" s="517"/>
      <c r="C447" s="622" t="str">
        <f>IF(STEP!C447&lt;&gt;"",STEP!C447,"")</f>
        <v/>
      </c>
      <c r="D447" s="409" t="str">
        <f>IF(STEP!D447&lt;&gt;"",STEP!D447,"")</f>
        <v/>
      </c>
      <c r="E447" s="410" t="str">
        <f>IF(STEP!E447&lt;&gt;"",STEP!E447,"")</f>
        <v/>
      </c>
      <c r="F447" s="409" t="str">
        <f>IF(STEP!F447&lt;&gt;"",STEP!F447,"")</f>
        <v/>
      </c>
      <c r="G447" s="508" t="str">
        <f>IF(STEP!C447&lt;&gt;"",STEP!AD447,"")</f>
        <v/>
      </c>
      <c r="H447" s="407" t="str">
        <f>IF(AND(STEP!$G447="",$J$8&lt;&gt;"ON"),"",IF(月報!AX447&lt;&gt;"",月報!AX447,IF(STEP!G447&lt;&gt;"",STEP!G447,"")))</f>
        <v/>
      </c>
      <c r="I447" s="408" t="str">
        <f>IF(AND(STEP!$G447="",$J$8&lt;&gt;"ON"),"",IF(月報!AZ447&lt;&gt;"",月報!AZ447,IF(STEP!H447&lt;&gt;"",STEP!H447,"")))</f>
        <v/>
      </c>
      <c r="J447" s="408" t="str">
        <f>IF(AND(STEP!$G447="",$J$8&lt;&gt;"ON"),"",IF(月報!BA447&lt;&gt;"",月報!BA447,IF(STEP!J447&lt;&gt;"",STEP!J447/24,"")))</f>
        <v/>
      </c>
      <c r="K447" s="408" t="str">
        <f>IF(STEP!X447&lt;&gt;"",STEP!X447,"")</f>
        <v/>
      </c>
      <c r="L447" s="408" t="str">
        <f>IF(STEP!Y447&lt;&gt;"",STEP!Y447,"")</f>
        <v/>
      </c>
      <c r="M447" s="408" t="str">
        <f>IF(STEP!Z447&lt;&gt;"",STEP!Z447,"")</f>
        <v/>
      </c>
      <c r="N447" s="408" t="str">
        <f>IF(STEP!R447&lt;&gt;"",STEP!R447,"")</f>
        <v/>
      </c>
      <c r="O447" s="408" t="str">
        <f>IF(STEP!S447&lt;&gt;"",STEP!S447,"")</f>
        <v/>
      </c>
      <c r="P447" s="408" t="str">
        <f t="shared" si="72"/>
        <v/>
      </c>
      <c r="Q447" s="408"/>
      <c r="R447" s="408" t="e">
        <f t="shared" si="76"/>
        <v>#N/A</v>
      </c>
      <c r="S447" s="608"/>
      <c r="T447" s="610"/>
    </row>
    <row r="448" spans="2:20">
      <c r="B448" s="517"/>
      <c r="C448" s="622" t="str">
        <f>IF(STEP!C448&lt;&gt;"",STEP!C448,"")</f>
        <v/>
      </c>
      <c r="D448" s="409" t="str">
        <f>IF(STEP!D448&lt;&gt;"",STEP!D448,"")</f>
        <v/>
      </c>
      <c r="E448" s="410" t="str">
        <f>IF(STEP!E448&lt;&gt;"",STEP!E448,"")</f>
        <v/>
      </c>
      <c r="F448" s="409" t="str">
        <f>IF(STEP!F448&lt;&gt;"",STEP!F448,"")</f>
        <v/>
      </c>
      <c r="G448" s="508" t="str">
        <f>IF(STEP!C448&lt;&gt;"",STEP!AD448,"")</f>
        <v/>
      </c>
      <c r="H448" s="407" t="str">
        <f>IF(AND(STEP!$G448="",$J$8&lt;&gt;"ON"),"",IF(月報!AX448&lt;&gt;"",月報!AX448,IF(STEP!G448&lt;&gt;"",STEP!G448,"")))</f>
        <v/>
      </c>
      <c r="I448" s="408" t="str">
        <f>IF(AND(STEP!$G448="",$J$8&lt;&gt;"ON"),"",IF(月報!AZ448&lt;&gt;"",月報!AZ448,IF(STEP!H448&lt;&gt;"",STEP!H448,"")))</f>
        <v/>
      </c>
      <c r="J448" s="408" t="str">
        <f>IF(AND(STEP!$G448="",$J$8&lt;&gt;"ON"),"",IF(月報!BA448&lt;&gt;"",月報!BA448,IF(STEP!J448&lt;&gt;"",STEP!J448/24,"")))</f>
        <v/>
      </c>
      <c r="K448" s="408" t="str">
        <f>IF(STEP!X448&lt;&gt;"",STEP!X448,"")</f>
        <v/>
      </c>
      <c r="L448" s="408" t="str">
        <f>IF(STEP!Y448&lt;&gt;"",STEP!Y448,"")</f>
        <v/>
      </c>
      <c r="M448" s="408" t="str">
        <f>IF(STEP!Z448&lt;&gt;"",STEP!Z448,"")</f>
        <v/>
      </c>
      <c r="N448" s="408" t="str">
        <f>IF(STEP!R448&lt;&gt;"",STEP!R448,"")</f>
        <v/>
      </c>
      <c r="O448" s="408" t="str">
        <f>IF(STEP!S448&lt;&gt;"",STEP!S448,"")</f>
        <v/>
      </c>
      <c r="P448" s="408" t="str">
        <f t="shared" si="72"/>
        <v/>
      </c>
      <c r="Q448" s="408"/>
      <c r="R448" s="408" t="e">
        <f t="shared" si="76"/>
        <v>#N/A</v>
      </c>
      <c r="S448" s="608"/>
      <c r="T448" s="610"/>
    </row>
    <row r="449" spans="2:20">
      <c r="B449" s="517"/>
      <c r="C449" s="622" t="str">
        <f>IF(STEP!C449&lt;&gt;"",STEP!C449,"")</f>
        <v/>
      </c>
      <c r="D449" s="409" t="str">
        <f>IF(STEP!D449&lt;&gt;"",STEP!D449,"")</f>
        <v/>
      </c>
      <c r="E449" s="410" t="str">
        <f>IF(STEP!E449&lt;&gt;"",STEP!E449,"")</f>
        <v/>
      </c>
      <c r="F449" s="409" t="str">
        <f>IF(STEP!F449&lt;&gt;"",STEP!F449,"")</f>
        <v/>
      </c>
      <c r="G449" s="508" t="str">
        <f>IF(STEP!C449&lt;&gt;"",STEP!AD449,"")</f>
        <v/>
      </c>
      <c r="H449" s="407" t="str">
        <f>IF(AND(STEP!$G449="",$J$8&lt;&gt;"ON"),"",IF(月報!AX449&lt;&gt;"",月報!AX449,IF(STEP!G449&lt;&gt;"",STEP!G449,"")))</f>
        <v/>
      </c>
      <c r="I449" s="408" t="str">
        <f>IF(AND(STEP!$G449="",$J$8&lt;&gt;"ON"),"",IF(月報!AZ449&lt;&gt;"",月報!AZ449,IF(STEP!H449&lt;&gt;"",STEP!H449,"")))</f>
        <v/>
      </c>
      <c r="J449" s="408" t="str">
        <f>IF(AND(STEP!$G449="",$J$8&lt;&gt;"ON"),"",IF(月報!BA449&lt;&gt;"",月報!BA449,IF(STEP!J449&lt;&gt;"",STEP!J449/24,"")))</f>
        <v/>
      </c>
      <c r="K449" s="408" t="str">
        <f>IF(STEP!X449&lt;&gt;"",STEP!X449,"")</f>
        <v/>
      </c>
      <c r="L449" s="408" t="str">
        <f>IF(STEP!Y449&lt;&gt;"",STEP!Y449,"")</f>
        <v/>
      </c>
      <c r="M449" s="408" t="str">
        <f>IF(STEP!Z449&lt;&gt;"",STEP!Z449,"")</f>
        <v/>
      </c>
      <c r="N449" s="408" t="str">
        <f>IF(STEP!R449&lt;&gt;"",STEP!R449,"")</f>
        <v/>
      </c>
      <c r="O449" s="408" t="str">
        <f>IF(STEP!S449&lt;&gt;"",STEP!S449,"")</f>
        <v/>
      </c>
      <c r="P449" s="408" t="str">
        <f t="shared" si="72"/>
        <v/>
      </c>
      <c r="Q449" s="408"/>
      <c r="R449" s="408" t="e">
        <f t="shared" si="76"/>
        <v>#N/A</v>
      </c>
      <c r="S449" s="608"/>
      <c r="T449" s="610"/>
    </row>
    <row r="450" spans="2:20" ht="13.8" thickBot="1">
      <c r="B450" s="518"/>
      <c r="C450" s="625" t="str">
        <f>IF(STEP!C450&lt;&gt;"",STEP!C450,"")</f>
        <v/>
      </c>
      <c r="D450" s="415" t="str">
        <f>IF(STEP!D450&lt;&gt;"",STEP!D450,"")</f>
        <v/>
      </c>
      <c r="E450" s="416" t="str">
        <f>IF(STEP!E450&lt;&gt;"",STEP!E450,"")</f>
        <v/>
      </c>
      <c r="F450" s="415" t="str">
        <f>IF(STEP!F450&lt;&gt;"",STEP!F450,"")</f>
        <v/>
      </c>
      <c r="G450" s="417" t="str">
        <f>IF(STEP!C450&lt;&gt;"",STEP!AD450,"")</f>
        <v/>
      </c>
      <c r="H450" s="417" t="str">
        <f>IF(AND(STEP!$G450="",$J$8&lt;&gt;"ON"),"",IF(月報!AX450&lt;&gt;"",月報!AX450,IF(STEP!G450&lt;&gt;"",STEP!G450,"")))</f>
        <v/>
      </c>
      <c r="I450" s="418" t="str">
        <f>IF(AND(STEP!$G450="",$J$8&lt;&gt;"ON"),"",IF(月報!AZ450&lt;&gt;"",月報!AZ450,IF(STEP!H450&lt;&gt;"",STEP!H450,"")))</f>
        <v/>
      </c>
      <c r="J450" s="418" t="str">
        <f>IF(AND(STEP!$G450="",$J$8&lt;&gt;"ON"),"",IF(月報!BA450&lt;&gt;"",月報!BA450,IF(STEP!J450&lt;&gt;"",STEP!J450/24,"")))</f>
        <v/>
      </c>
      <c r="K450" s="418" t="str">
        <f>IF(STEP!X450&lt;&gt;"",STEP!X450,"")</f>
        <v/>
      </c>
      <c r="L450" s="418" t="str">
        <f>IF(STEP!Y450&lt;&gt;"",STEP!Y450,"")</f>
        <v/>
      </c>
      <c r="M450" s="418" t="str">
        <f>IF(STEP!Z450&lt;&gt;"",STEP!Z450,"")</f>
        <v/>
      </c>
      <c r="N450" s="418" t="str">
        <f>IF(STEP!R450&lt;&gt;"",STEP!R450,"")</f>
        <v/>
      </c>
      <c r="O450" s="418" t="str">
        <f>IF(STEP!S450&lt;&gt;"",STEP!S450,"")</f>
        <v/>
      </c>
      <c r="P450" s="418" t="str">
        <f t="shared" si="72"/>
        <v/>
      </c>
      <c r="Q450" s="418"/>
      <c r="R450" s="418" t="e">
        <f t="shared" si="76"/>
        <v>#N/A</v>
      </c>
      <c r="S450" s="609"/>
      <c r="T450" s="612"/>
    </row>
    <row r="451" spans="2:20">
      <c r="B451" s="516" t="s">
        <v>416</v>
      </c>
      <c r="C451" s="626"/>
      <c r="D451" s="324"/>
      <c r="E451" s="325"/>
      <c r="F451" s="578" t="s">
        <v>465</v>
      </c>
      <c r="G451" s="320"/>
      <c r="H451" s="320"/>
      <c r="I451" s="326"/>
      <c r="J451" s="326"/>
      <c r="K451" s="326"/>
      <c r="L451" s="326"/>
      <c r="M451" s="326"/>
      <c r="N451" s="326"/>
      <c r="O451" s="326"/>
      <c r="P451" s="326"/>
      <c r="Q451" s="326"/>
      <c r="R451" s="326"/>
      <c r="S451" s="326"/>
      <c r="T451" s="326"/>
    </row>
    <row r="452" spans="2:20">
      <c r="B452" s="516"/>
      <c r="C452" s="626"/>
      <c r="D452" s="324"/>
      <c r="E452" s="325"/>
      <c r="F452" s="324"/>
      <c r="G452" s="320"/>
      <c r="H452" s="320"/>
      <c r="I452" s="326"/>
      <c r="J452" s="326"/>
      <c r="K452" s="326"/>
      <c r="L452" s="326"/>
      <c r="M452" s="326"/>
      <c r="N452" s="326"/>
      <c r="O452" s="326"/>
      <c r="P452" s="326"/>
      <c r="Q452" s="326"/>
      <c r="R452" s="326"/>
      <c r="S452" s="326"/>
      <c r="T452" s="326"/>
    </row>
    <row r="453" spans="2:20">
      <c r="B453" s="516"/>
      <c r="C453" s="626"/>
      <c r="D453" s="324"/>
      <c r="E453" s="325"/>
      <c r="F453" s="324"/>
      <c r="G453" s="320"/>
      <c r="H453" s="320"/>
      <c r="I453" s="326"/>
      <c r="J453" s="326"/>
      <c r="K453" s="326"/>
      <c r="L453" s="326"/>
      <c r="M453" s="326"/>
      <c r="N453" s="326"/>
      <c r="O453" s="326"/>
      <c r="P453" s="326"/>
      <c r="Q453" s="326"/>
      <c r="R453" s="326"/>
      <c r="S453" s="326"/>
      <c r="T453" s="326"/>
    </row>
    <row r="454" spans="2:20">
      <c r="B454" s="516"/>
      <c r="C454" s="626"/>
      <c r="D454" s="324"/>
      <c r="E454" s="325"/>
      <c r="F454" s="324"/>
      <c r="G454" s="320"/>
      <c r="H454" s="320"/>
      <c r="I454" s="326"/>
      <c r="J454" s="326"/>
      <c r="K454" s="326"/>
      <c r="L454" s="326"/>
      <c r="M454" s="326"/>
      <c r="N454" s="326"/>
      <c r="O454" s="326"/>
      <c r="P454" s="326"/>
      <c r="Q454" s="326"/>
      <c r="R454" s="326"/>
      <c r="S454" s="326"/>
      <c r="T454" s="326"/>
    </row>
    <row r="455" spans="2:20">
      <c r="B455" s="516"/>
      <c r="C455" s="626"/>
      <c r="D455" s="324"/>
      <c r="E455" s="325"/>
      <c r="F455" s="324"/>
      <c r="G455" s="320"/>
      <c r="H455" s="320"/>
      <c r="I455" s="326"/>
      <c r="J455" s="326"/>
      <c r="K455" s="326"/>
      <c r="L455" s="326"/>
      <c r="M455" s="326"/>
      <c r="N455" s="326"/>
      <c r="O455" s="326"/>
      <c r="P455" s="326"/>
      <c r="Q455" s="326"/>
      <c r="R455" s="326"/>
      <c r="S455" s="326"/>
      <c r="T455" s="326"/>
    </row>
    <row r="456" spans="2:20">
      <c r="B456" s="516"/>
      <c r="C456" s="626"/>
      <c r="D456" s="324"/>
      <c r="E456" s="325"/>
      <c r="F456" s="324"/>
      <c r="G456" s="320"/>
      <c r="H456" s="320"/>
      <c r="I456" s="326"/>
      <c r="J456" s="326"/>
      <c r="K456" s="326"/>
      <c r="L456" s="326"/>
      <c r="M456" s="326"/>
      <c r="N456" s="326"/>
      <c r="O456" s="326"/>
      <c r="P456" s="326"/>
      <c r="Q456" s="326"/>
      <c r="R456" s="326"/>
      <c r="S456" s="326"/>
      <c r="T456" s="326"/>
    </row>
    <row r="457" spans="2:20">
      <c r="B457" s="516"/>
      <c r="C457" s="626"/>
      <c r="D457" s="324"/>
      <c r="E457" s="325"/>
      <c r="F457" s="324"/>
      <c r="G457" s="320"/>
      <c r="H457" s="320"/>
      <c r="I457" s="326"/>
      <c r="J457" s="326"/>
      <c r="K457" s="326"/>
      <c r="L457" s="326"/>
      <c r="M457" s="326"/>
      <c r="N457" s="326"/>
      <c r="O457" s="326"/>
      <c r="P457" s="326"/>
      <c r="Q457" s="326"/>
      <c r="R457" s="326"/>
      <c r="S457" s="326"/>
      <c r="T457" s="326"/>
    </row>
    <row r="458" spans="2:20">
      <c r="B458" s="516"/>
      <c r="C458" s="626"/>
      <c r="D458" s="324"/>
      <c r="E458" s="325"/>
      <c r="F458" s="324"/>
      <c r="G458" s="320"/>
      <c r="H458" s="320"/>
      <c r="I458" s="326"/>
      <c r="J458" s="326"/>
      <c r="K458" s="326"/>
      <c r="L458" s="326"/>
      <c r="M458" s="326"/>
      <c r="N458" s="326"/>
      <c r="O458" s="326"/>
      <c r="P458" s="326"/>
      <c r="Q458" s="326"/>
      <c r="R458" s="326"/>
      <c r="S458" s="326"/>
      <c r="T458" s="326"/>
    </row>
    <row r="459" spans="2:20">
      <c r="B459" s="516"/>
      <c r="C459" s="626"/>
      <c r="D459" s="324"/>
      <c r="E459" s="325"/>
      <c r="F459" s="324"/>
      <c r="G459" s="320"/>
      <c r="H459" s="320"/>
      <c r="I459" s="326"/>
      <c r="J459" s="326"/>
      <c r="K459" s="326"/>
      <c r="L459" s="326"/>
      <c r="M459" s="326"/>
      <c r="N459" s="326"/>
      <c r="O459" s="326"/>
      <c r="P459" s="326"/>
      <c r="Q459" s="326"/>
      <c r="R459" s="326"/>
      <c r="S459" s="326"/>
      <c r="T459" s="326"/>
    </row>
    <row r="460" spans="2:20" ht="13.8" thickBot="1">
      <c r="B460" s="519"/>
      <c r="C460" s="627"/>
      <c r="D460" s="330"/>
      <c r="E460" s="331"/>
      <c r="F460" s="330"/>
      <c r="G460" s="322"/>
      <c r="H460" s="322"/>
      <c r="I460" s="332"/>
      <c r="J460" s="332"/>
      <c r="K460" s="332"/>
      <c r="L460" s="332"/>
      <c r="M460" s="332"/>
      <c r="N460" s="332"/>
      <c r="O460" s="332"/>
      <c r="P460" s="332"/>
      <c r="Q460" s="332"/>
      <c r="R460" s="332"/>
      <c r="S460" s="332"/>
      <c r="T460" s="332"/>
    </row>
    <row r="461" spans="2:20">
      <c r="B461" s="517">
        <f>B416+1</f>
        <v>11</v>
      </c>
      <c r="C461" s="403">
        <f>IF(STEP!C461&lt;&gt;"",STEP!C461,"")</f>
        <v>320957</v>
      </c>
      <c r="D461" s="405" t="str">
        <f>IF(STEP!D461&lt;&gt;"",STEP!D461,"")</f>
        <v>ファム　フィ アイン</v>
      </c>
      <c r="E461" s="406">
        <f>IF(STEP!E461&lt;&gt;"",STEP!E461,"")</f>
        <v>45403</v>
      </c>
      <c r="F461" s="405" t="str">
        <f>IF(STEP!F461&lt;&gt;"",STEP!F461,"")</f>
        <v>日</v>
      </c>
      <c r="G461" s="407" t="e">
        <f>IF(STEP!C461&lt;&gt;"",STEP!AD461,"")</f>
        <v>#N/A</v>
      </c>
      <c r="H461" s="407" t="str">
        <f>IF(AND(STEP!$G461="",$J$8&lt;&gt;"ON"),"",IF(月報!AX461&lt;&gt;"",月報!AX461,IF(STEP!G461&lt;&gt;"",STEP!G461,"")))</f>
        <v/>
      </c>
      <c r="I461" s="408" t="str">
        <f>IF(AND(STEP!$G461="",$J$8&lt;&gt;"ON"),"",IF(月報!AZ461&lt;&gt;"",月報!AZ461,IF(STEP!H461&lt;&gt;"",STEP!H461,"")))</f>
        <v/>
      </c>
      <c r="J461" s="603">
        <f>IF(月報!BA461&lt;&gt;"",月報!BA461,0)*24</f>
        <v>0</v>
      </c>
      <c r="K461" s="603" t="str">
        <f>IF(STEP!X461&lt;&gt;"",STEP!X461,"")</f>
        <v/>
      </c>
      <c r="L461" s="603" t="str">
        <f>IF(STEP!Y461&lt;&gt;"",STEP!Y461,"")</f>
        <v/>
      </c>
      <c r="M461" s="603">
        <f>IF(STEP!Z461&lt;&gt;"",STEP!Z461,0)*24</f>
        <v>0</v>
      </c>
      <c r="N461" s="603" t="str">
        <f>IF(STEP!R461&lt;&gt;"",STEP!R461,"")</f>
        <v/>
      </c>
      <c r="O461" s="603" t="str">
        <f>IF(STEP!S461&lt;&gt;"",STEP!S461,"")</f>
        <v/>
      </c>
      <c r="P461" s="603">
        <f t="shared" ref="P461:P495" si="80">IF(J461&lt;&gt;"",J461,"")</f>
        <v>0</v>
      </c>
      <c r="Q461" s="603">
        <f>SUM(P461:P467)</f>
        <v>47</v>
      </c>
      <c r="R461" s="603" t="e">
        <f>IF(C461&lt;&gt;"",VLOOKUP(C461,設定シート!$D$10:$L$109,9,FALSE),"")</f>
        <v>#N/A</v>
      </c>
      <c r="S461" s="613">
        <f>(IF(K461&lt;&gt;"",K461,0)+IF(L461&lt;&gt;"",L461,0))*24</f>
        <v>0</v>
      </c>
      <c r="T461" s="610">
        <f>J461-(M461+S461)</f>
        <v>0</v>
      </c>
    </row>
    <row r="462" spans="2:20">
      <c r="B462" s="517"/>
      <c r="C462" s="621">
        <f>C461</f>
        <v>320957</v>
      </c>
      <c r="D462" s="409" t="str">
        <f>IF(STEP!D462&lt;&gt;"",STEP!D462,"")</f>
        <v>ファム　フィ アイン</v>
      </c>
      <c r="E462" s="410">
        <f>IF(STEP!E462&lt;&gt;"",STEP!E462,"")</f>
        <v>45404</v>
      </c>
      <c r="F462" s="409" t="str">
        <f>IF(STEP!F462&lt;&gt;"",STEP!F462,"")</f>
        <v>月</v>
      </c>
      <c r="G462" s="508" t="e">
        <f>IF(STEP!C462&lt;&gt;"",STEP!AD462,"")</f>
        <v>#N/A</v>
      </c>
      <c r="H462" s="407">
        <f>IF(AND(STEP!$G462="",$J$8&lt;&gt;"ON"),"",IF(月報!AX462&lt;&gt;"",月報!AX462,IF(STEP!G462&lt;&gt;"",STEP!G462,"")))</f>
        <v>0.36458333333333331</v>
      </c>
      <c r="I462" s="408">
        <f>IF(AND(STEP!$G462="",$J$8&lt;&gt;"ON"),"",IF(月報!AZ462&lt;&gt;"",月報!AZ462,IF(STEP!H462&lt;&gt;"",STEP!H462,"")))</f>
        <v>0.83333333333333326</v>
      </c>
      <c r="J462" s="603">
        <f>IF(月報!BA462&lt;&gt;"",月報!BA462,0)*24</f>
        <v>10.25</v>
      </c>
      <c r="K462" s="603">
        <f>IF(STEP!X462&lt;&gt;"",STEP!X462,"")</f>
        <v>0.33333333333333331</v>
      </c>
      <c r="L462" s="603">
        <f>IF(STEP!Y462&lt;&gt;"",STEP!Y462,"")</f>
        <v>9.375E-2</v>
      </c>
      <c r="M462" s="603">
        <f>IF(STEP!Z462&lt;&gt;"",STEP!Z462,0)*24</f>
        <v>0</v>
      </c>
      <c r="N462" s="603" t="str">
        <f>IF(STEP!R462&lt;&gt;"",STEP!R462,"")</f>
        <v/>
      </c>
      <c r="O462" s="603" t="str">
        <f>IF(STEP!S462&lt;&gt;"",STEP!S462,"")</f>
        <v>自社作業</v>
      </c>
      <c r="P462" s="603">
        <f t="shared" si="80"/>
        <v>10.25</v>
      </c>
      <c r="Q462" s="603"/>
      <c r="R462" s="603" t="e">
        <f>R461</f>
        <v>#N/A</v>
      </c>
      <c r="S462" s="605">
        <f t="shared" ref="S462:S490" si="81">(IF(K462&lt;&gt;"",K462,0)+IF(L462&lt;&gt;"",L462,0))*24</f>
        <v>10.25</v>
      </c>
      <c r="T462" s="610">
        <f t="shared" ref="T462:T490" si="82">J462-(M462+S462)</f>
        <v>0</v>
      </c>
    </row>
    <row r="463" spans="2:20">
      <c r="B463" s="517"/>
      <c r="C463" s="622">
        <f t="shared" ref="C463:C491" si="83">C462</f>
        <v>320957</v>
      </c>
      <c r="D463" s="409" t="str">
        <f>IF(STEP!D463&lt;&gt;"",STEP!D463,"")</f>
        <v>ファム　フィ アイン</v>
      </c>
      <c r="E463" s="410">
        <f>IF(STEP!E463&lt;&gt;"",STEP!E463,"")</f>
        <v>45405</v>
      </c>
      <c r="F463" s="409" t="str">
        <f>IF(STEP!F463&lt;&gt;"",STEP!F463,"")</f>
        <v>火</v>
      </c>
      <c r="G463" s="508" t="e">
        <f>IF(STEP!C463&lt;&gt;"",STEP!AD463,"")</f>
        <v>#N/A</v>
      </c>
      <c r="H463" s="407">
        <f>IF(AND(STEP!$G463="",$J$8&lt;&gt;"ON"),"",IF(月報!AX463&lt;&gt;"",月報!AX463,IF(STEP!G463&lt;&gt;"",STEP!G463,"")))</f>
        <v>0.36458333333333331</v>
      </c>
      <c r="I463" s="408">
        <f>IF(AND(STEP!$G463="",$J$8&lt;&gt;"ON"),"",IF(月報!AZ463&lt;&gt;"",月報!AZ463,IF(STEP!H463&lt;&gt;"",STEP!H463,"")))</f>
        <v>0.82291666666666663</v>
      </c>
      <c r="J463" s="603">
        <f>IF(月報!BA463&lt;&gt;"",月報!BA463,0)*24</f>
        <v>10</v>
      </c>
      <c r="K463" s="603">
        <f>IF(STEP!X463&lt;&gt;"",STEP!X463,"")</f>
        <v>0.33333333333333331</v>
      </c>
      <c r="L463" s="603">
        <f>IF(STEP!Y463&lt;&gt;"",STEP!Y463,"")</f>
        <v>8.3333333333333329E-2</v>
      </c>
      <c r="M463" s="603">
        <f>IF(STEP!Z463&lt;&gt;"",STEP!Z463,0)*24</f>
        <v>0</v>
      </c>
      <c r="N463" s="603" t="str">
        <f>IF(STEP!R463&lt;&gt;"",STEP!R463,"")</f>
        <v/>
      </c>
      <c r="O463" s="603" t="str">
        <f>IF(STEP!S463&lt;&gt;"",STEP!S463,"")</f>
        <v>自社作業</v>
      </c>
      <c r="P463" s="603">
        <f t="shared" si="80"/>
        <v>10</v>
      </c>
      <c r="Q463" s="603"/>
      <c r="R463" s="603" t="e">
        <f t="shared" ref="R463:R495" si="84">R462</f>
        <v>#N/A</v>
      </c>
      <c r="S463" s="605">
        <f t="shared" si="81"/>
        <v>10</v>
      </c>
      <c r="T463" s="610">
        <f t="shared" si="82"/>
        <v>0</v>
      </c>
    </row>
    <row r="464" spans="2:20">
      <c r="B464" s="517"/>
      <c r="C464" s="622">
        <f t="shared" si="83"/>
        <v>320957</v>
      </c>
      <c r="D464" s="409" t="str">
        <f>IF(STEP!D464&lt;&gt;"",STEP!D464,"")</f>
        <v>ファム　フィ アイン</v>
      </c>
      <c r="E464" s="410">
        <f>IF(STEP!E464&lt;&gt;"",STEP!E464,"")</f>
        <v>45406</v>
      </c>
      <c r="F464" s="409" t="str">
        <f>IF(STEP!F464&lt;&gt;"",STEP!F464,"")</f>
        <v>水</v>
      </c>
      <c r="G464" s="508" t="e">
        <f>IF(STEP!C464&lt;&gt;"",STEP!AD464,"")</f>
        <v>#N/A</v>
      </c>
      <c r="H464" s="407">
        <f>IF(AND(STEP!$G464="",$J$8&lt;&gt;"ON"),"",IF(月報!AX464&lt;&gt;"",月報!AX464,IF(STEP!G464&lt;&gt;"",STEP!G464,"")))</f>
        <v>0.36458333333333331</v>
      </c>
      <c r="I464" s="408">
        <f>IF(AND(STEP!$G464="",$J$8&lt;&gt;"ON"),"",IF(月報!AZ464&lt;&gt;"",月報!AZ464,IF(STEP!H464&lt;&gt;"",STEP!H464,"")))</f>
        <v>0.79166666666666663</v>
      </c>
      <c r="J464" s="603">
        <f>IF(月報!BA464&lt;&gt;"",月報!BA464,0)*24</f>
        <v>9.25</v>
      </c>
      <c r="K464" s="603">
        <f>IF(STEP!X464&lt;&gt;"",STEP!X464,"")</f>
        <v>0.33333333333333331</v>
      </c>
      <c r="L464" s="603">
        <f>IF(STEP!Y464&lt;&gt;"",STEP!Y464,"")</f>
        <v>5.2083333333333336E-2</v>
      </c>
      <c r="M464" s="603">
        <f>IF(STEP!Z464&lt;&gt;"",STEP!Z464,0)*24</f>
        <v>0</v>
      </c>
      <c r="N464" s="603" t="str">
        <f>IF(STEP!R464&lt;&gt;"",STEP!R464,"")</f>
        <v/>
      </c>
      <c r="O464" s="603" t="str">
        <f>IF(STEP!S464&lt;&gt;"",STEP!S464,"")</f>
        <v>自社作業</v>
      </c>
      <c r="P464" s="603">
        <f t="shared" si="80"/>
        <v>9.25</v>
      </c>
      <c r="Q464" s="603"/>
      <c r="R464" s="603" t="e">
        <f t="shared" si="84"/>
        <v>#N/A</v>
      </c>
      <c r="S464" s="605">
        <f t="shared" si="81"/>
        <v>9.25</v>
      </c>
      <c r="T464" s="610">
        <f t="shared" si="82"/>
        <v>0</v>
      </c>
    </row>
    <row r="465" spans="2:20">
      <c r="B465" s="517"/>
      <c r="C465" s="622">
        <f t="shared" si="83"/>
        <v>320957</v>
      </c>
      <c r="D465" s="409" t="str">
        <f>IF(STEP!D465&lt;&gt;"",STEP!D465,"")</f>
        <v>ファム　フィ アイン</v>
      </c>
      <c r="E465" s="410">
        <f>IF(STEP!E465&lt;&gt;"",STEP!E465,"")</f>
        <v>45407</v>
      </c>
      <c r="F465" s="409" t="str">
        <f>IF(STEP!F465&lt;&gt;"",STEP!F465,"")</f>
        <v>木</v>
      </c>
      <c r="G465" s="508" t="e">
        <f>IF(STEP!C465&lt;&gt;"",STEP!AD465,"")</f>
        <v>#N/A</v>
      </c>
      <c r="H465" s="407">
        <f>IF(AND(STEP!$G465="",$J$8&lt;&gt;"ON"),"",IF(月報!AX465&lt;&gt;"",月報!AX465,IF(STEP!G465&lt;&gt;"",STEP!G465,"")))</f>
        <v>0.36458333333333331</v>
      </c>
      <c r="I465" s="408">
        <f>IF(AND(STEP!$G465="",$J$8&lt;&gt;"ON"),"",IF(月報!AZ465&lt;&gt;"",月報!AZ465,IF(STEP!H465&lt;&gt;"",STEP!H465,"")))</f>
        <v>0.80208333333333326</v>
      </c>
      <c r="J465" s="603">
        <f>IF(月報!BA465&lt;&gt;"",月報!BA465,0)*24</f>
        <v>9.5</v>
      </c>
      <c r="K465" s="603">
        <f>IF(STEP!X465&lt;&gt;"",STEP!X465,"")</f>
        <v>0.33333333333333331</v>
      </c>
      <c r="L465" s="603">
        <f>IF(STEP!Y465&lt;&gt;"",STEP!Y465,"")</f>
        <v>6.25E-2</v>
      </c>
      <c r="M465" s="603">
        <f>IF(STEP!Z465&lt;&gt;"",STEP!Z465,0)*24</f>
        <v>0</v>
      </c>
      <c r="N465" s="603" t="str">
        <f>IF(STEP!R465&lt;&gt;"",STEP!R465,"")</f>
        <v/>
      </c>
      <c r="O465" s="603" t="str">
        <f>IF(STEP!S465&lt;&gt;"",STEP!S465,"")</f>
        <v>自社作業</v>
      </c>
      <c r="P465" s="603">
        <f t="shared" si="80"/>
        <v>9.5</v>
      </c>
      <c r="Q465" s="603"/>
      <c r="R465" s="603" t="e">
        <f t="shared" si="84"/>
        <v>#N/A</v>
      </c>
      <c r="S465" s="605">
        <f t="shared" si="81"/>
        <v>9.5</v>
      </c>
      <c r="T465" s="610">
        <f t="shared" si="82"/>
        <v>0</v>
      </c>
    </row>
    <row r="466" spans="2:20">
      <c r="B466" s="517"/>
      <c r="C466" s="622">
        <f t="shared" si="83"/>
        <v>320957</v>
      </c>
      <c r="D466" s="409" t="str">
        <f>IF(STEP!D466&lt;&gt;"",STEP!D466,"")</f>
        <v>ファム　フィ アイン</v>
      </c>
      <c r="E466" s="410">
        <f>IF(STEP!E466&lt;&gt;"",STEP!E466,"")</f>
        <v>45408</v>
      </c>
      <c r="F466" s="409" t="str">
        <f>IF(STEP!F466&lt;&gt;"",STEP!F466,"")</f>
        <v>金</v>
      </c>
      <c r="G466" s="508" t="e">
        <f>IF(STEP!C466&lt;&gt;"",STEP!AD466,"")</f>
        <v>#N/A</v>
      </c>
      <c r="H466" s="407">
        <f>IF(AND(STEP!$G466="",$J$8&lt;&gt;"ON"),"",IF(月報!AX466&lt;&gt;"",月報!AX466,IF(STEP!G466&lt;&gt;"",STEP!G466,"")))</f>
        <v>0.36458333333333331</v>
      </c>
      <c r="I466" s="408">
        <f>IF(AND(STEP!$G466="",$J$8&lt;&gt;"ON"),"",IF(月報!AZ466&lt;&gt;"",月報!AZ466,IF(STEP!H466&lt;&gt;"",STEP!H466,"")))</f>
        <v>0</v>
      </c>
      <c r="J466" s="603">
        <f>IF(月報!BA466&lt;&gt;"",月報!BA466,0)*24</f>
        <v>8</v>
      </c>
      <c r="K466" s="603" t="str">
        <f>IF(STEP!X466&lt;&gt;"",STEP!X466,"")</f>
        <v/>
      </c>
      <c r="L466" s="603" t="str">
        <f>IF(STEP!Y466&lt;&gt;"",STEP!Y466,"")</f>
        <v/>
      </c>
      <c r="M466" s="603">
        <f>IF(STEP!Z466&lt;&gt;"",STEP!Z466,0)*24</f>
        <v>8</v>
      </c>
      <c r="N466" s="603" t="str">
        <f>IF(STEP!R466&lt;&gt;"",STEP!R466,"")</f>
        <v>有給休暇</v>
      </c>
      <c r="O466" s="603" t="str">
        <f>IF(STEP!S466&lt;&gt;"",STEP!S466,"")</f>
        <v/>
      </c>
      <c r="P466" s="603">
        <f t="shared" si="80"/>
        <v>8</v>
      </c>
      <c r="Q466" s="603"/>
      <c r="R466" s="603" t="e">
        <f t="shared" si="84"/>
        <v>#N/A</v>
      </c>
      <c r="S466" s="605">
        <f t="shared" si="81"/>
        <v>0</v>
      </c>
      <c r="T466" s="610">
        <f t="shared" si="82"/>
        <v>0</v>
      </c>
    </row>
    <row r="467" spans="2:20">
      <c r="B467" s="517"/>
      <c r="C467" s="623">
        <f t="shared" si="83"/>
        <v>320957</v>
      </c>
      <c r="D467" s="411" t="str">
        <f>IF(STEP!D467&lt;&gt;"",STEP!D467,"")</f>
        <v>ファム　フィ アイン</v>
      </c>
      <c r="E467" s="412">
        <f>IF(STEP!E467&lt;&gt;"",STEP!E467,"")</f>
        <v>45409</v>
      </c>
      <c r="F467" s="411" t="str">
        <f>IF(STEP!F467&lt;&gt;"",STEP!F467,"")</f>
        <v>土</v>
      </c>
      <c r="G467" s="413" t="e">
        <f>IF(STEP!C467&lt;&gt;"",STEP!AD467,"")</f>
        <v>#N/A</v>
      </c>
      <c r="H467" s="413" t="str">
        <f>IF(AND(STEP!$G467="",$J$8&lt;&gt;"ON"),"",IF(月報!AX467&lt;&gt;"",月報!AX467,IF(STEP!G467&lt;&gt;"",STEP!G467,"")))</f>
        <v/>
      </c>
      <c r="I467" s="414" t="str">
        <f>IF(AND(STEP!$G467="",$J$8&lt;&gt;"ON"),"",IF(月報!AZ467&lt;&gt;"",月報!AZ467,IF(STEP!H467&lt;&gt;"",STEP!H467,"")))</f>
        <v/>
      </c>
      <c r="J467" s="604">
        <f>IF(月報!BA467&lt;&gt;"",月報!BA467,0)*24</f>
        <v>0</v>
      </c>
      <c r="K467" s="604" t="str">
        <f>IF(STEP!X467&lt;&gt;"",STEP!X467,"")</f>
        <v/>
      </c>
      <c r="L467" s="604" t="str">
        <f>IF(STEP!Y467&lt;&gt;"",STEP!Y467,"")</f>
        <v/>
      </c>
      <c r="M467" s="604">
        <f>IF(STEP!Z467&lt;&gt;"",STEP!Z467,0)*24</f>
        <v>0</v>
      </c>
      <c r="N467" s="604" t="str">
        <f>IF(STEP!R467&lt;&gt;"",STEP!R467,"")</f>
        <v/>
      </c>
      <c r="O467" s="604" t="str">
        <f>IF(STEP!S467&lt;&gt;"",STEP!S467,"")</f>
        <v/>
      </c>
      <c r="P467" s="604">
        <f t="shared" si="80"/>
        <v>0</v>
      </c>
      <c r="Q467" s="604"/>
      <c r="R467" s="604" t="e">
        <f t="shared" si="84"/>
        <v>#N/A</v>
      </c>
      <c r="S467" s="607">
        <f t="shared" si="81"/>
        <v>0</v>
      </c>
      <c r="T467" s="611">
        <f t="shared" si="82"/>
        <v>0</v>
      </c>
    </row>
    <row r="468" spans="2:20">
      <c r="B468" s="517"/>
      <c r="C468" s="624">
        <f t="shared" si="83"/>
        <v>320957</v>
      </c>
      <c r="D468" s="405" t="str">
        <f>IF(STEP!D468&lt;&gt;"",STEP!D468,"")</f>
        <v>ファム　フィ アイン</v>
      </c>
      <c r="E468" s="406">
        <f>IF(STEP!E468&lt;&gt;"",STEP!E468,"")</f>
        <v>45410</v>
      </c>
      <c r="F468" s="405" t="str">
        <f>IF(STEP!F468&lt;&gt;"",STEP!F468,"")</f>
        <v>日</v>
      </c>
      <c r="G468" s="407" t="e">
        <f>IF(STEP!C468&lt;&gt;"",STEP!AD468,"")</f>
        <v>#N/A</v>
      </c>
      <c r="H468" s="407" t="str">
        <f>IF(AND(STEP!$G468="",$J$8&lt;&gt;"ON"),"",IF(月報!AX468&lt;&gt;"",月報!AX468,IF(STEP!G468&lt;&gt;"",STEP!G468,"")))</f>
        <v/>
      </c>
      <c r="I468" s="408" t="str">
        <f>IF(AND(STEP!$G468="",$J$8&lt;&gt;"ON"),"",IF(月報!AZ468&lt;&gt;"",月報!AZ468,IF(STEP!H468&lt;&gt;"",STEP!H468,"")))</f>
        <v/>
      </c>
      <c r="J468" s="603">
        <f>IF(月報!BA468&lt;&gt;"",月報!BA468,0)*24</f>
        <v>0</v>
      </c>
      <c r="K468" s="603" t="str">
        <f>IF(STEP!X468&lt;&gt;"",STEP!X468,"")</f>
        <v/>
      </c>
      <c r="L468" s="603" t="str">
        <f>IF(STEP!Y468&lt;&gt;"",STEP!Y468,"")</f>
        <v/>
      </c>
      <c r="M468" s="603">
        <f>IF(STEP!Z468&lt;&gt;"",STEP!Z468,0)*24</f>
        <v>0</v>
      </c>
      <c r="N468" s="603" t="str">
        <f>IF(STEP!R468&lt;&gt;"",STEP!R468,"")</f>
        <v/>
      </c>
      <c r="O468" s="603" t="str">
        <f>IF(STEP!S468&lt;&gt;"",STEP!S468,"")</f>
        <v/>
      </c>
      <c r="P468" s="603">
        <f t="shared" si="80"/>
        <v>0</v>
      </c>
      <c r="Q468" s="603">
        <f>SUM(P468:P474)</f>
        <v>0</v>
      </c>
      <c r="R468" s="603" t="e">
        <f t="shared" si="84"/>
        <v>#N/A</v>
      </c>
      <c r="S468" s="606">
        <f t="shared" si="81"/>
        <v>0</v>
      </c>
      <c r="T468" s="610">
        <f t="shared" si="82"/>
        <v>0</v>
      </c>
    </row>
    <row r="469" spans="2:20">
      <c r="B469" s="517"/>
      <c r="C469" s="622">
        <f t="shared" si="83"/>
        <v>320957</v>
      </c>
      <c r="D469" s="409" t="str">
        <f>IF(STEP!D469&lt;&gt;"",STEP!D469,"")</f>
        <v>ファム　フィ アイン</v>
      </c>
      <c r="E469" s="410">
        <f>IF(STEP!E469&lt;&gt;"",STEP!E469,"")</f>
        <v>45411</v>
      </c>
      <c r="F469" s="409" t="str">
        <f>IF(STEP!F469&lt;&gt;"",STEP!F469,"")</f>
        <v>月</v>
      </c>
      <c r="G469" s="508" t="e">
        <f>IF(STEP!C469&lt;&gt;"",STEP!AD469,"")</f>
        <v>#N/A</v>
      </c>
      <c r="H469" s="407" t="str">
        <f>IF(AND(STEP!$G469="",$J$8&lt;&gt;"ON"),"",IF(月報!AX469&lt;&gt;"",月報!AX469,IF(STEP!G469&lt;&gt;"",STEP!G469,"")))</f>
        <v/>
      </c>
      <c r="I469" s="408" t="str">
        <f>IF(AND(STEP!$G469="",$J$8&lt;&gt;"ON"),"",IF(月報!AZ469&lt;&gt;"",月報!AZ469,IF(STEP!H469&lt;&gt;"",STEP!H469,"")))</f>
        <v/>
      </c>
      <c r="J469" s="603">
        <f>IF(月報!BA469&lt;&gt;"",月報!BA469,0)*24</f>
        <v>0</v>
      </c>
      <c r="K469" s="603" t="str">
        <f>IF(STEP!X469&lt;&gt;"",STEP!X469,"")</f>
        <v/>
      </c>
      <c r="L469" s="603" t="str">
        <f>IF(STEP!Y469&lt;&gt;"",STEP!Y469,"")</f>
        <v/>
      </c>
      <c r="M469" s="603">
        <f>IF(STEP!Z469&lt;&gt;"",STEP!Z469,0)*24</f>
        <v>0</v>
      </c>
      <c r="N469" s="603" t="str">
        <f>IF(STEP!R469&lt;&gt;"",STEP!R469,"")</f>
        <v/>
      </c>
      <c r="O469" s="603" t="str">
        <f>IF(STEP!S469&lt;&gt;"",STEP!S469,"")</f>
        <v/>
      </c>
      <c r="P469" s="603">
        <f t="shared" si="80"/>
        <v>0</v>
      </c>
      <c r="Q469" s="603"/>
      <c r="R469" s="603" t="e">
        <f t="shared" si="84"/>
        <v>#N/A</v>
      </c>
      <c r="S469" s="605">
        <f t="shared" si="81"/>
        <v>0</v>
      </c>
      <c r="T469" s="610">
        <f t="shared" si="82"/>
        <v>0</v>
      </c>
    </row>
    <row r="470" spans="2:20">
      <c r="B470" s="517"/>
      <c r="C470" s="622">
        <f t="shared" si="83"/>
        <v>320957</v>
      </c>
      <c r="D470" s="409" t="str">
        <f>IF(STEP!D470&lt;&gt;"",STEP!D470,"")</f>
        <v>ファム　フィ アイン</v>
      </c>
      <c r="E470" s="410">
        <f>IF(STEP!E470&lt;&gt;"",STEP!E470,"")</f>
        <v>45412</v>
      </c>
      <c r="F470" s="409" t="str">
        <f>IF(STEP!F470&lt;&gt;"",STEP!F470,"")</f>
        <v>火</v>
      </c>
      <c r="G470" s="508" t="e">
        <f>IF(STEP!C470&lt;&gt;"",STEP!AD470,"")</f>
        <v>#N/A</v>
      </c>
      <c r="H470" s="407" t="str">
        <f>IF(AND(STEP!$G470="",$J$8&lt;&gt;"ON"),"",IF(月報!AX470&lt;&gt;"",月報!AX470,IF(STEP!G470&lt;&gt;"",STEP!G470,"")))</f>
        <v/>
      </c>
      <c r="I470" s="408" t="str">
        <f>IF(AND(STEP!$G470="",$J$8&lt;&gt;"ON"),"",IF(月報!AZ470&lt;&gt;"",月報!AZ470,IF(STEP!H470&lt;&gt;"",STEP!H470,"")))</f>
        <v/>
      </c>
      <c r="J470" s="603">
        <f>IF(月報!BA470&lt;&gt;"",月報!BA470,0)*24</f>
        <v>0</v>
      </c>
      <c r="K470" s="603" t="str">
        <f>IF(STEP!X470&lt;&gt;"",STEP!X470,"")</f>
        <v/>
      </c>
      <c r="L470" s="603" t="str">
        <f>IF(STEP!Y470&lt;&gt;"",STEP!Y470,"")</f>
        <v/>
      </c>
      <c r="M470" s="603">
        <f>IF(STEP!Z470&lt;&gt;"",STEP!Z470,0)*24</f>
        <v>0</v>
      </c>
      <c r="N470" s="603" t="str">
        <f>IF(STEP!R470&lt;&gt;"",STEP!R470,"")</f>
        <v/>
      </c>
      <c r="O470" s="603" t="str">
        <f>IF(STEP!S470&lt;&gt;"",STEP!S470,"")</f>
        <v/>
      </c>
      <c r="P470" s="603">
        <f t="shared" si="80"/>
        <v>0</v>
      </c>
      <c r="Q470" s="603"/>
      <c r="R470" s="603" t="e">
        <f t="shared" si="84"/>
        <v>#N/A</v>
      </c>
      <c r="S470" s="605">
        <f t="shared" si="81"/>
        <v>0</v>
      </c>
      <c r="T470" s="610">
        <f t="shared" si="82"/>
        <v>0</v>
      </c>
    </row>
    <row r="471" spans="2:20">
      <c r="B471" s="517"/>
      <c r="C471" s="622">
        <f t="shared" si="83"/>
        <v>320957</v>
      </c>
      <c r="D471" s="409" t="str">
        <f>IF(STEP!D471&lt;&gt;"",STEP!D471,"")</f>
        <v>ファム　フィ アイン</v>
      </c>
      <c r="E471" s="410">
        <f>IF(STEP!E471&lt;&gt;"",STEP!E471,"")</f>
        <v>45413</v>
      </c>
      <c r="F471" s="409" t="str">
        <f>IF(STEP!F471&lt;&gt;"",STEP!F471,"")</f>
        <v>水</v>
      </c>
      <c r="G471" s="508" t="e">
        <f>IF(STEP!C471&lt;&gt;"",STEP!AD471,"")</f>
        <v>#N/A</v>
      </c>
      <c r="H471" s="407" t="str">
        <f>IF(AND(STEP!$G471="",$J$8&lt;&gt;"ON"),"",IF(月報!AX471&lt;&gt;"",月報!AX471,IF(STEP!G471&lt;&gt;"",STEP!G471,"")))</f>
        <v/>
      </c>
      <c r="I471" s="408" t="str">
        <f>IF(AND(STEP!$G471="",$J$8&lt;&gt;"ON"),"",IF(月報!AZ471&lt;&gt;"",月報!AZ471,IF(STEP!H471&lt;&gt;"",STEP!H471,"")))</f>
        <v/>
      </c>
      <c r="J471" s="603">
        <f>IF(月報!BA471&lt;&gt;"",月報!BA471,0)*24</f>
        <v>0</v>
      </c>
      <c r="K471" s="603" t="str">
        <f>IF(STEP!X471&lt;&gt;"",STEP!X471,"")</f>
        <v/>
      </c>
      <c r="L471" s="603" t="str">
        <f>IF(STEP!Y471&lt;&gt;"",STEP!Y471,"")</f>
        <v/>
      </c>
      <c r="M471" s="603">
        <f>IF(STEP!Z471&lt;&gt;"",STEP!Z471,0)*24</f>
        <v>0</v>
      </c>
      <c r="N471" s="603" t="str">
        <f>IF(STEP!R471&lt;&gt;"",STEP!R471,"")</f>
        <v/>
      </c>
      <c r="O471" s="603" t="str">
        <f>IF(STEP!S471&lt;&gt;"",STEP!S471,"")</f>
        <v/>
      </c>
      <c r="P471" s="603">
        <f t="shared" si="80"/>
        <v>0</v>
      </c>
      <c r="Q471" s="603"/>
      <c r="R471" s="603" t="e">
        <f t="shared" si="84"/>
        <v>#N/A</v>
      </c>
      <c r="S471" s="605">
        <f t="shared" si="81"/>
        <v>0</v>
      </c>
      <c r="T471" s="610">
        <f t="shared" si="82"/>
        <v>0</v>
      </c>
    </row>
    <row r="472" spans="2:20">
      <c r="B472" s="517"/>
      <c r="C472" s="622">
        <f t="shared" si="83"/>
        <v>320957</v>
      </c>
      <c r="D472" s="409" t="str">
        <f>IF(STEP!D472&lt;&gt;"",STEP!D472,"")</f>
        <v>ファム　フィ アイン</v>
      </c>
      <c r="E472" s="410">
        <f>IF(STEP!E472&lt;&gt;"",STEP!E472,"")</f>
        <v>45414</v>
      </c>
      <c r="F472" s="409" t="str">
        <f>IF(STEP!F472&lt;&gt;"",STEP!F472,"")</f>
        <v>木</v>
      </c>
      <c r="G472" s="508" t="e">
        <f>IF(STEP!C472&lt;&gt;"",STEP!AD472,"")</f>
        <v>#N/A</v>
      </c>
      <c r="H472" s="407" t="str">
        <f>IF(AND(STEP!$G472="",$J$8&lt;&gt;"ON"),"",IF(月報!AX472&lt;&gt;"",月報!AX472,IF(STEP!G472&lt;&gt;"",STEP!G472,"")))</f>
        <v/>
      </c>
      <c r="I472" s="408" t="str">
        <f>IF(AND(STEP!$G472="",$J$8&lt;&gt;"ON"),"",IF(月報!AZ472&lt;&gt;"",月報!AZ472,IF(STEP!H472&lt;&gt;"",STEP!H472,"")))</f>
        <v/>
      </c>
      <c r="J472" s="603">
        <f>IF(月報!BA472&lt;&gt;"",月報!BA472,0)*24</f>
        <v>0</v>
      </c>
      <c r="K472" s="603" t="str">
        <f>IF(STEP!X472&lt;&gt;"",STEP!X472,"")</f>
        <v/>
      </c>
      <c r="L472" s="603" t="str">
        <f>IF(STEP!Y472&lt;&gt;"",STEP!Y472,"")</f>
        <v/>
      </c>
      <c r="M472" s="603">
        <f>IF(STEP!Z472&lt;&gt;"",STEP!Z472,0)*24</f>
        <v>0</v>
      </c>
      <c r="N472" s="603" t="str">
        <f>IF(STEP!R472&lt;&gt;"",STEP!R472,"")</f>
        <v/>
      </c>
      <c r="O472" s="603" t="str">
        <f>IF(STEP!S472&lt;&gt;"",STEP!S472,"")</f>
        <v/>
      </c>
      <c r="P472" s="603">
        <f t="shared" si="80"/>
        <v>0</v>
      </c>
      <c r="Q472" s="603"/>
      <c r="R472" s="603" t="e">
        <f t="shared" si="84"/>
        <v>#N/A</v>
      </c>
      <c r="S472" s="605">
        <f t="shared" si="81"/>
        <v>0</v>
      </c>
      <c r="T472" s="610">
        <f t="shared" si="82"/>
        <v>0</v>
      </c>
    </row>
    <row r="473" spans="2:20">
      <c r="B473" s="517"/>
      <c r="C473" s="622">
        <f t="shared" si="83"/>
        <v>320957</v>
      </c>
      <c r="D473" s="409" t="str">
        <f>IF(STEP!D473&lt;&gt;"",STEP!D473,"")</f>
        <v>ファム　フィ アイン</v>
      </c>
      <c r="E473" s="410">
        <f>IF(STEP!E473&lt;&gt;"",STEP!E473,"")</f>
        <v>45415</v>
      </c>
      <c r="F473" s="409" t="str">
        <f>IF(STEP!F473&lt;&gt;"",STEP!F473,"")</f>
        <v>金</v>
      </c>
      <c r="G473" s="508" t="e">
        <f>IF(STEP!C473&lt;&gt;"",STEP!AD473,"")</f>
        <v>#N/A</v>
      </c>
      <c r="H473" s="407" t="str">
        <f>IF(AND(STEP!$G473="",$J$8&lt;&gt;"ON"),"",IF(月報!AX473&lt;&gt;"",月報!AX473,IF(STEP!G473&lt;&gt;"",STEP!G473,"")))</f>
        <v/>
      </c>
      <c r="I473" s="408" t="str">
        <f>IF(AND(STEP!$G473="",$J$8&lt;&gt;"ON"),"",IF(月報!AZ473&lt;&gt;"",月報!AZ473,IF(STEP!H473&lt;&gt;"",STEP!H473,"")))</f>
        <v/>
      </c>
      <c r="J473" s="603">
        <f>IF(月報!BA473&lt;&gt;"",月報!BA473,0)*24</f>
        <v>0</v>
      </c>
      <c r="K473" s="603" t="str">
        <f>IF(STEP!X473&lt;&gt;"",STEP!X473,"")</f>
        <v/>
      </c>
      <c r="L473" s="603" t="str">
        <f>IF(STEP!Y473&lt;&gt;"",STEP!Y473,"")</f>
        <v/>
      </c>
      <c r="M473" s="603">
        <f>IF(STEP!Z473&lt;&gt;"",STEP!Z473,0)*24</f>
        <v>0</v>
      </c>
      <c r="N473" s="603" t="str">
        <f>IF(STEP!R473&lt;&gt;"",STEP!R473,"")</f>
        <v/>
      </c>
      <c r="O473" s="603" t="str">
        <f>IF(STEP!S473&lt;&gt;"",STEP!S473,"")</f>
        <v/>
      </c>
      <c r="P473" s="603">
        <f t="shared" si="80"/>
        <v>0</v>
      </c>
      <c r="Q473" s="603"/>
      <c r="R473" s="603" t="e">
        <f t="shared" si="84"/>
        <v>#N/A</v>
      </c>
      <c r="S473" s="605">
        <f t="shared" si="81"/>
        <v>0</v>
      </c>
      <c r="T473" s="610">
        <f t="shared" si="82"/>
        <v>0</v>
      </c>
    </row>
    <row r="474" spans="2:20">
      <c r="B474" s="517"/>
      <c r="C474" s="623">
        <f t="shared" si="83"/>
        <v>320957</v>
      </c>
      <c r="D474" s="411" t="str">
        <f>IF(STEP!D474&lt;&gt;"",STEP!D474,"")</f>
        <v>ファム　フィ アイン</v>
      </c>
      <c r="E474" s="412">
        <f>IF(STEP!E474&lt;&gt;"",STEP!E474,"")</f>
        <v>45416</v>
      </c>
      <c r="F474" s="411" t="str">
        <f>IF(STEP!F474&lt;&gt;"",STEP!F474,"")</f>
        <v>土</v>
      </c>
      <c r="G474" s="413" t="e">
        <f>IF(STEP!C474&lt;&gt;"",STEP!AD474,"")</f>
        <v>#N/A</v>
      </c>
      <c r="H474" s="413" t="str">
        <f>IF(AND(STEP!$G474="",$J$8&lt;&gt;"ON"),"",IF(月報!AX474&lt;&gt;"",月報!AX474,IF(STEP!G474&lt;&gt;"",STEP!G474,"")))</f>
        <v/>
      </c>
      <c r="I474" s="414" t="str">
        <f>IF(AND(STEP!$G474="",$J$8&lt;&gt;"ON"),"",IF(月報!AZ474&lt;&gt;"",月報!AZ474,IF(STEP!H474&lt;&gt;"",STEP!H474,"")))</f>
        <v/>
      </c>
      <c r="J474" s="604">
        <f>IF(月報!BA474&lt;&gt;"",月報!BA474,0)*24</f>
        <v>0</v>
      </c>
      <c r="K474" s="604" t="str">
        <f>IF(STEP!X474&lt;&gt;"",STEP!X474,"")</f>
        <v/>
      </c>
      <c r="L474" s="604" t="str">
        <f>IF(STEP!Y474&lt;&gt;"",STEP!Y474,"")</f>
        <v/>
      </c>
      <c r="M474" s="604">
        <f>IF(STEP!Z474&lt;&gt;"",STEP!Z474,0)*24</f>
        <v>0</v>
      </c>
      <c r="N474" s="604" t="str">
        <f>IF(STEP!R474&lt;&gt;"",STEP!R474,"")</f>
        <v/>
      </c>
      <c r="O474" s="604" t="str">
        <f>IF(STEP!S474&lt;&gt;"",STEP!S474,"")</f>
        <v/>
      </c>
      <c r="P474" s="604">
        <f t="shared" si="80"/>
        <v>0</v>
      </c>
      <c r="Q474" s="604"/>
      <c r="R474" s="604" t="e">
        <f t="shared" si="84"/>
        <v>#N/A</v>
      </c>
      <c r="S474" s="607">
        <f t="shared" si="81"/>
        <v>0</v>
      </c>
      <c r="T474" s="611">
        <f t="shared" si="82"/>
        <v>0</v>
      </c>
    </row>
    <row r="475" spans="2:20">
      <c r="B475" s="517"/>
      <c r="C475" s="624">
        <f t="shared" si="83"/>
        <v>320957</v>
      </c>
      <c r="D475" s="405" t="str">
        <f>IF(STEP!D475&lt;&gt;"",STEP!D475,"")</f>
        <v>ファム　フィ アイン</v>
      </c>
      <c r="E475" s="406">
        <f>IF(STEP!E475&lt;&gt;"",STEP!E475,"")</f>
        <v>45417</v>
      </c>
      <c r="F475" s="405" t="str">
        <f>IF(STEP!F475&lt;&gt;"",STEP!F475,"")</f>
        <v>日</v>
      </c>
      <c r="G475" s="407" t="e">
        <f>IF(STEP!C475&lt;&gt;"",STEP!AD475,"")</f>
        <v>#N/A</v>
      </c>
      <c r="H475" s="407" t="str">
        <f>IF(AND(STEP!$G475="",$J$8&lt;&gt;"ON"),"",IF(月報!AX475&lt;&gt;"",月報!AX475,IF(STEP!G475&lt;&gt;"",STEP!G475,"")))</f>
        <v/>
      </c>
      <c r="I475" s="408" t="str">
        <f>IF(AND(STEP!$G475="",$J$8&lt;&gt;"ON"),"",IF(月報!AZ475&lt;&gt;"",月報!AZ475,IF(STEP!H475&lt;&gt;"",STEP!H475,"")))</f>
        <v/>
      </c>
      <c r="J475" s="603">
        <f>IF(月報!BA475&lt;&gt;"",月報!BA475,0)*24</f>
        <v>0</v>
      </c>
      <c r="K475" s="603" t="str">
        <f>IF(STEP!X475&lt;&gt;"",STEP!X475,"")</f>
        <v/>
      </c>
      <c r="L475" s="603" t="str">
        <f>IF(STEP!Y475&lt;&gt;"",STEP!Y475,"")</f>
        <v/>
      </c>
      <c r="M475" s="603">
        <f>IF(STEP!Z475&lt;&gt;"",STEP!Z475,0)*24</f>
        <v>0</v>
      </c>
      <c r="N475" s="603" t="str">
        <f>IF(STEP!R475&lt;&gt;"",STEP!R475,"")</f>
        <v/>
      </c>
      <c r="O475" s="603" t="str">
        <f>IF(STEP!S475&lt;&gt;"",STEP!S475,"")</f>
        <v/>
      </c>
      <c r="P475" s="603">
        <f t="shared" si="80"/>
        <v>0</v>
      </c>
      <c r="Q475" s="603">
        <f>SUM(P475:P481)</f>
        <v>35.25</v>
      </c>
      <c r="R475" s="603" t="e">
        <f t="shared" si="84"/>
        <v>#N/A</v>
      </c>
      <c r="S475" s="606">
        <f t="shared" si="81"/>
        <v>0</v>
      </c>
      <c r="T475" s="610">
        <f t="shared" si="82"/>
        <v>0</v>
      </c>
    </row>
    <row r="476" spans="2:20">
      <c r="B476" s="517"/>
      <c r="C476" s="622">
        <f t="shared" si="83"/>
        <v>320957</v>
      </c>
      <c r="D476" s="409" t="str">
        <f>IF(STEP!D476&lt;&gt;"",STEP!D476,"")</f>
        <v>ファム　フィ アイン</v>
      </c>
      <c r="E476" s="410">
        <f>IF(STEP!E476&lt;&gt;"",STEP!E476,"")</f>
        <v>45418</v>
      </c>
      <c r="F476" s="409" t="str">
        <f>IF(STEP!F476&lt;&gt;"",STEP!F476,"")</f>
        <v>月</v>
      </c>
      <c r="G476" s="508" t="e">
        <f>IF(STEP!C476&lt;&gt;"",STEP!AD476,"")</f>
        <v>#N/A</v>
      </c>
      <c r="H476" s="407" t="str">
        <f>IF(AND(STEP!$G476="",$J$8&lt;&gt;"ON"),"",IF(月報!AX476&lt;&gt;"",月報!AX476,IF(STEP!G476&lt;&gt;"",STEP!G476,"")))</f>
        <v/>
      </c>
      <c r="I476" s="408" t="str">
        <f>IF(AND(STEP!$G476="",$J$8&lt;&gt;"ON"),"",IF(月報!AZ476&lt;&gt;"",月報!AZ476,IF(STEP!H476&lt;&gt;"",STEP!H476,"")))</f>
        <v/>
      </c>
      <c r="J476" s="603">
        <f>IF(月報!BA476&lt;&gt;"",月報!BA476,0)*24</f>
        <v>0</v>
      </c>
      <c r="K476" s="603" t="str">
        <f>IF(STEP!X476&lt;&gt;"",STEP!X476,"")</f>
        <v/>
      </c>
      <c r="L476" s="603" t="str">
        <f>IF(STEP!Y476&lt;&gt;"",STEP!Y476,"")</f>
        <v/>
      </c>
      <c r="M476" s="603">
        <f>IF(STEP!Z476&lt;&gt;"",STEP!Z476,0)*24</f>
        <v>0</v>
      </c>
      <c r="N476" s="603" t="str">
        <f>IF(STEP!R476&lt;&gt;"",STEP!R476,"")</f>
        <v/>
      </c>
      <c r="O476" s="603" t="str">
        <f>IF(STEP!S476&lt;&gt;"",STEP!S476,"")</f>
        <v/>
      </c>
      <c r="P476" s="603">
        <f t="shared" si="80"/>
        <v>0</v>
      </c>
      <c r="Q476" s="603"/>
      <c r="R476" s="603" t="e">
        <f t="shared" si="84"/>
        <v>#N/A</v>
      </c>
      <c r="S476" s="605">
        <f t="shared" si="81"/>
        <v>0</v>
      </c>
      <c r="T476" s="610">
        <f t="shared" si="82"/>
        <v>0</v>
      </c>
    </row>
    <row r="477" spans="2:20">
      <c r="B477" s="517"/>
      <c r="C477" s="622">
        <f t="shared" si="83"/>
        <v>320957</v>
      </c>
      <c r="D477" s="409" t="str">
        <f>IF(STEP!D477&lt;&gt;"",STEP!D477,"")</f>
        <v>ファム　フィ アイン</v>
      </c>
      <c r="E477" s="410">
        <f>IF(STEP!E477&lt;&gt;"",STEP!E477,"")</f>
        <v>45419</v>
      </c>
      <c r="F477" s="409" t="str">
        <f>IF(STEP!F477&lt;&gt;"",STEP!F477,"")</f>
        <v>火</v>
      </c>
      <c r="G477" s="508" t="e">
        <f>IF(STEP!C477&lt;&gt;"",STEP!AD477,"")</f>
        <v>#N/A</v>
      </c>
      <c r="H477" s="407">
        <f>IF(AND(STEP!$G477="",$J$8&lt;&gt;"ON"),"",IF(月報!AX477&lt;&gt;"",月報!AX477,IF(STEP!G477&lt;&gt;"",STEP!G477,"")))</f>
        <v>0.36458333333333331</v>
      </c>
      <c r="I477" s="408">
        <f>IF(AND(STEP!$G477="",$J$8&lt;&gt;"ON"),"",IF(月報!AZ477&lt;&gt;"",月報!AZ477,IF(STEP!H477&lt;&gt;"",STEP!H477,"")))</f>
        <v>0.80208333333333326</v>
      </c>
      <c r="J477" s="603">
        <f>IF(月報!BA477&lt;&gt;"",月報!BA477,0)*24</f>
        <v>9.5</v>
      </c>
      <c r="K477" s="603">
        <f>IF(STEP!X477&lt;&gt;"",STEP!X477,"")</f>
        <v>0.33333333333333331</v>
      </c>
      <c r="L477" s="603">
        <f>IF(STEP!Y477&lt;&gt;"",STEP!Y477,"")</f>
        <v>6.25E-2</v>
      </c>
      <c r="M477" s="603">
        <f>IF(STEP!Z477&lt;&gt;"",STEP!Z477,0)*24</f>
        <v>0</v>
      </c>
      <c r="N477" s="603" t="str">
        <f>IF(STEP!R477&lt;&gt;"",STEP!R477,"")</f>
        <v/>
      </c>
      <c r="O477" s="603" t="str">
        <f>IF(STEP!S477&lt;&gt;"",STEP!S477,"")</f>
        <v>自社作業</v>
      </c>
      <c r="P477" s="603">
        <f t="shared" si="80"/>
        <v>9.5</v>
      </c>
      <c r="Q477" s="603"/>
      <c r="R477" s="603" t="e">
        <f t="shared" si="84"/>
        <v>#N/A</v>
      </c>
      <c r="S477" s="605">
        <f t="shared" si="81"/>
        <v>9.5</v>
      </c>
      <c r="T477" s="610">
        <f t="shared" si="82"/>
        <v>0</v>
      </c>
    </row>
    <row r="478" spans="2:20">
      <c r="B478" s="517"/>
      <c r="C478" s="622">
        <f t="shared" si="83"/>
        <v>320957</v>
      </c>
      <c r="D478" s="409" t="str">
        <f>IF(STEP!D478&lt;&gt;"",STEP!D478,"")</f>
        <v>ファム　フィ アイン</v>
      </c>
      <c r="E478" s="410">
        <f>IF(STEP!E478&lt;&gt;"",STEP!E478,"")</f>
        <v>45420</v>
      </c>
      <c r="F478" s="409" t="str">
        <f>IF(STEP!F478&lt;&gt;"",STEP!F478,"")</f>
        <v>水</v>
      </c>
      <c r="G478" s="508" t="e">
        <f>IF(STEP!C478&lt;&gt;"",STEP!AD478,"")</f>
        <v>#N/A</v>
      </c>
      <c r="H478" s="407">
        <f>IF(AND(STEP!$G478="",$J$8&lt;&gt;"ON"),"",IF(月報!AX478&lt;&gt;"",月報!AX478,IF(STEP!G478&lt;&gt;"",STEP!G478,"")))</f>
        <v>0.36458333333333331</v>
      </c>
      <c r="I478" s="408">
        <f>IF(AND(STEP!$G478="",$J$8&lt;&gt;"ON"),"",IF(月報!AZ478&lt;&gt;"",月報!AZ478,IF(STEP!H478&lt;&gt;"",STEP!H478,"")))</f>
        <v>0.77083333333333326</v>
      </c>
      <c r="J478" s="603">
        <f>IF(月報!BA478&lt;&gt;"",月報!BA478,0)*24</f>
        <v>8.75</v>
      </c>
      <c r="K478" s="603">
        <f>IF(STEP!X478&lt;&gt;"",STEP!X478,"")</f>
        <v>0.33333333333333331</v>
      </c>
      <c r="L478" s="603">
        <f>IF(STEP!Y478&lt;&gt;"",STEP!Y478,"")</f>
        <v>3.125E-2</v>
      </c>
      <c r="M478" s="603">
        <f>IF(STEP!Z478&lt;&gt;"",STEP!Z478,0)*24</f>
        <v>0</v>
      </c>
      <c r="N478" s="603" t="str">
        <f>IF(STEP!R478&lt;&gt;"",STEP!R478,"")</f>
        <v/>
      </c>
      <c r="O478" s="603" t="str">
        <f>IF(STEP!S478&lt;&gt;"",STEP!S478,"")</f>
        <v>自社作業</v>
      </c>
      <c r="P478" s="603">
        <f t="shared" si="80"/>
        <v>8.75</v>
      </c>
      <c r="Q478" s="603"/>
      <c r="R478" s="603" t="e">
        <f t="shared" si="84"/>
        <v>#N/A</v>
      </c>
      <c r="S478" s="605">
        <f t="shared" si="81"/>
        <v>8.75</v>
      </c>
      <c r="T478" s="610">
        <f t="shared" si="82"/>
        <v>0</v>
      </c>
    </row>
    <row r="479" spans="2:20">
      <c r="B479" s="517"/>
      <c r="C479" s="622">
        <f t="shared" si="83"/>
        <v>320957</v>
      </c>
      <c r="D479" s="409" t="str">
        <f>IF(STEP!D479&lt;&gt;"",STEP!D479,"")</f>
        <v>ファム　フィ アイン</v>
      </c>
      <c r="E479" s="410">
        <f>IF(STEP!E479&lt;&gt;"",STEP!E479,"")</f>
        <v>45421</v>
      </c>
      <c r="F479" s="409" t="str">
        <f>IF(STEP!F479&lt;&gt;"",STEP!F479,"")</f>
        <v>木</v>
      </c>
      <c r="G479" s="508" t="e">
        <f>IF(STEP!C479&lt;&gt;"",STEP!AD479,"")</f>
        <v>#N/A</v>
      </c>
      <c r="H479" s="407">
        <f>IF(AND(STEP!$G479="",$J$8&lt;&gt;"ON"),"",IF(月報!AX479&lt;&gt;"",月報!AX479,IF(STEP!G479&lt;&gt;"",STEP!G479,"")))</f>
        <v>0.36458333333333331</v>
      </c>
      <c r="I479" s="408">
        <f>IF(AND(STEP!$G479="",$J$8&lt;&gt;"ON"),"",IF(月報!AZ479&lt;&gt;"",月報!AZ479,IF(STEP!H479&lt;&gt;"",STEP!H479,"")))</f>
        <v>0.78125</v>
      </c>
      <c r="J479" s="603">
        <f>IF(月報!BA479&lt;&gt;"",月報!BA479,0)*24</f>
        <v>9</v>
      </c>
      <c r="K479" s="603">
        <f>IF(STEP!X479&lt;&gt;"",STEP!X479,"")</f>
        <v>0.33333333333333331</v>
      </c>
      <c r="L479" s="603">
        <f>IF(STEP!Y479&lt;&gt;"",STEP!Y479,"")</f>
        <v>4.1666666666666664E-2</v>
      </c>
      <c r="M479" s="603">
        <f>IF(STEP!Z479&lt;&gt;"",STEP!Z479,0)*24</f>
        <v>0</v>
      </c>
      <c r="N479" s="603" t="str">
        <f>IF(STEP!R479&lt;&gt;"",STEP!R479,"")</f>
        <v/>
      </c>
      <c r="O479" s="603" t="str">
        <f>IF(STEP!S479&lt;&gt;"",STEP!S479,"")</f>
        <v>自社作業</v>
      </c>
      <c r="P479" s="603">
        <f t="shared" si="80"/>
        <v>9</v>
      </c>
      <c r="Q479" s="603"/>
      <c r="R479" s="603" t="e">
        <f t="shared" si="84"/>
        <v>#N/A</v>
      </c>
      <c r="S479" s="605">
        <f t="shared" si="81"/>
        <v>9</v>
      </c>
      <c r="T479" s="610">
        <f t="shared" si="82"/>
        <v>0</v>
      </c>
    </row>
    <row r="480" spans="2:20">
      <c r="B480" s="517"/>
      <c r="C480" s="622">
        <f t="shared" si="83"/>
        <v>320957</v>
      </c>
      <c r="D480" s="409" t="str">
        <f>IF(STEP!D480&lt;&gt;"",STEP!D480,"")</f>
        <v>ファム　フィ アイン</v>
      </c>
      <c r="E480" s="410">
        <f>IF(STEP!E480&lt;&gt;"",STEP!E480,"")</f>
        <v>45422</v>
      </c>
      <c r="F480" s="409" t="str">
        <f>IF(STEP!F480&lt;&gt;"",STEP!F480,"")</f>
        <v>金</v>
      </c>
      <c r="G480" s="508" t="e">
        <f>IF(STEP!C480&lt;&gt;"",STEP!AD480,"")</f>
        <v>#N/A</v>
      </c>
      <c r="H480" s="407">
        <f>IF(AND(STEP!$G480="",$J$8&lt;&gt;"ON"),"",IF(月報!AX480&lt;&gt;"",月報!AX480,IF(STEP!G480&lt;&gt;"",STEP!G480,"")))</f>
        <v>0.36458333333333331</v>
      </c>
      <c r="I480" s="408">
        <f>IF(AND(STEP!$G480="",$J$8&lt;&gt;"ON"),"",IF(月報!AZ480&lt;&gt;"",月報!AZ480,IF(STEP!H480&lt;&gt;"",STEP!H480,"")))</f>
        <v>0.72916666666666663</v>
      </c>
      <c r="J480" s="603">
        <f>IF(月報!BA480&lt;&gt;"",月報!BA480,0)*24</f>
        <v>8</v>
      </c>
      <c r="K480" s="603">
        <f>IF(STEP!X480&lt;&gt;"",STEP!X480,"")</f>
        <v>0.33333333333333331</v>
      </c>
      <c r="L480" s="603" t="str">
        <f>IF(STEP!Y480&lt;&gt;"",STEP!Y480,"")</f>
        <v/>
      </c>
      <c r="M480" s="603">
        <f>IF(STEP!Z480&lt;&gt;"",STEP!Z480,0)*24</f>
        <v>0</v>
      </c>
      <c r="N480" s="603" t="str">
        <f>IF(STEP!R480&lt;&gt;"",STEP!R480,"")</f>
        <v/>
      </c>
      <c r="O480" s="603" t="str">
        <f>IF(STEP!S480&lt;&gt;"",STEP!S480,"")</f>
        <v>自社作業</v>
      </c>
      <c r="P480" s="603">
        <f t="shared" si="80"/>
        <v>8</v>
      </c>
      <c r="Q480" s="603"/>
      <c r="R480" s="603" t="e">
        <f t="shared" si="84"/>
        <v>#N/A</v>
      </c>
      <c r="S480" s="605">
        <f t="shared" si="81"/>
        <v>8</v>
      </c>
      <c r="T480" s="610">
        <f t="shared" si="82"/>
        <v>0</v>
      </c>
    </row>
    <row r="481" spans="2:20">
      <c r="B481" s="517"/>
      <c r="C481" s="623">
        <f t="shared" si="83"/>
        <v>320957</v>
      </c>
      <c r="D481" s="411" t="str">
        <f>IF(STEP!D481&lt;&gt;"",STEP!D481,"")</f>
        <v>ファム　フィ アイン</v>
      </c>
      <c r="E481" s="412">
        <f>IF(STEP!E481&lt;&gt;"",STEP!E481,"")</f>
        <v>45423</v>
      </c>
      <c r="F481" s="411" t="str">
        <f>IF(STEP!F481&lt;&gt;"",STEP!F481,"")</f>
        <v>土</v>
      </c>
      <c r="G481" s="413" t="e">
        <f>IF(STEP!C481&lt;&gt;"",STEP!AD481,"")</f>
        <v>#N/A</v>
      </c>
      <c r="H481" s="413" t="str">
        <f>IF(AND(STEP!$G481="",$J$8&lt;&gt;"ON"),"",IF(月報!AX481&lt;&gt;"",月報!AX481,IF(STEP!G481&lt;&gt;"",STEP!G481,"")))</f>
        <v/>
      </c>
      <c r="I481" s="414" t="str">
        <f>IF(AND(STEP!$G481="",$J$8&lt;&gt;"ON"),"",IF(月報!AZ481&lt;&gt;"",月報!AZ481,IF(STEP!H481&lt;&gt;"",STEP!H481,"")))</f>
        <v/>
      </c>
      <c r="J481" s="604">
        <f>IF(月報!BA481&lt;&gt;"",月報!BA481,0)*24</f>
        <v>0</v>
      </c>
      <c r="K481" s="604" t="str">
        <f>IF(STEP!X481&lt;&gt;"",STEP!X481,"")</f>
        <v/>
      </c>
      <c r="L481" s="604" t="str">
        <f>IF(STEP!Y481&lt;&gt;"",STEP!Y481,"")</f>
        <v/>
      </c>
      <c r="M481" s="604">
        <f>IF(STEP!Z481&lt;&gt;"",STEP!Z481,0)*24</f>
        <v>0</v>
      </c>
      <c r="N481" s="604" t="str">
        <f>IF(STEP!R481&lt;&gt;"",STEP!R481,"")</f>
        <v/>
      </c>
      <c r="O481" s="604" t="str">
        <f>IF(STEP!S481&lt;&gt;"",STEP!S481,"")</f>
        <v/>
      </c>
      <c r="P481" s="604">
        <f t="shared" si="80"/>
        <v>0</v>
      </c>
      <c r="Q481" s="604"/>
      <c r="R481" s="604" t="e">
        <f t="shared" si="84"/>
        <v>#N/A</v>
      </c>
      <c r="S481" s="607">
        <f t="shared" si="81"/>
        <v>0</v>
      </c>
      <c r="T481" s="611">
        <f t="shared" si="82"/>
        <v>0</v>
      </c>
    </row>
    <row r="482" spans="2:20">
      <c r="B482" s="517"/>
      <c r="C482" s="624">
        <f t="shared" si="83"/>
        <v>320957</v>
      </c>
      <c r="D482" s="405" t="str">
        <f>IF(STEP!D482&lt;&gt;"",STEP!D482,"")</f>
        <v>ファム　フィ アイン</v>
      </c>
      <c r="E482" s="406">
        <f>IF(STEP!E482&lt;&gt;"",STEP!E482,"")</f>
        <v>45424</v>
      </c>
      <c r="F482" s="405" t="str">
        <f>IF(STEP!F482&lt;&gt;"",STEP!F482,"")</f>
        <v>日</v>
      </c>
      <c r="G482" s="407" t="e">
        <f>IF(STEP!C482&lt;&gt;"",STEP!AD482,"")</f>
        <v>#N/A</v>
      </c>
      <c r="H482" s="407" t="str">
        <f>IF(AND(STEP!$G482="",$J$8&lt;&gt;"ON"),"",IF(月報!AX482&lt;&gt;"",月報!AX482,IF(STEP!G482&lt;&gt;"",STEP!G482,"")))</f>
        <v/>
      </c>
      <c r="I482" s="408" t="str">
        <f>IF(AND(STEP!$G482="",$J$8&lt;&gt;"ON"),"",IF(月報!AZ482&lt;&gt;"",月報!AZ482,IF(STEP!H482&lt;&gt;"",STEP!H482,"")))</f>
        <v/>
      </c>
      <c r="J482" s="603">
        <f>IF(月報!BA482&lt;&gt;"",月報!BA482,0)*24</f>
        <v>0</v>
      </c>
      <c r="K482" s="603" t="str">
        <f>IF(STEP!X482&lt;&gt;"",STEP!X482,"")</f>
        <v/>
      </c>
      <c r="L482" s="603" t="str">
        <f>IF(STEP!Y482&lt;&gt;"",STEP!Y482,"")</f>
        <v/>
      </c>
      <c r="M482" s="603">
        <f>IF(STEP!Z482&lt;&gt;"",STEP!Z482,0)*24</f>
        <v>0</v>
      </c>
      <c r="N482" s="603" t="str">
        <f>IF(STEP!R482&lt;&gt;"",STEP!R482,"")</f>
        <v/>
      </c>
      <c r="O482" s="603" t="str">
        <f>IF(STEP!S482&lt;&gt;"",STEP!S482,"")</f>
        <v/>
      </c>
      <c r="P482" s="603">
        <f t="shared" si="80"/>
        <v>0</v>
      </c>
      <c r="Q482" s="603">
        <f>SUM(P482:P488)</f>
        <v>44.75</v>
      </c>
      <c r="R482" s="603" t="e">
        <f t="shared" si="84"/>
        <v>#N/A</v>
      </c>
      <c r="S482" s="606">
        <f t="shared" si="81"/>
        <v>0</v>
      </c>
      <c r="T482" s="610">
        <f t="shared" si="82"/>
        <v>0</v>
      </c>
    </row>
    <row r="483" spans="2:20">
      <c r="B483" s="517"/>
      <c r="C483" s="622">
        <f t="shared" si="83"/>
        <v>320957</v>
      </c>
      <c r="D483" s="409" t="str">
        <f>IF(STEP!D483&lt;&gt;"",STEP!D483,"")</f>
        <v>ファム　フィ アイン</v>
      </c>
      <c r="E483" s="410">
        <f>IF(STEP!E483&lt;&gt;"",STEP!E483,"")</f>
        <v>45425</v>
      </c>
      <c r="F483" s="409" t="str">
        <f>IF(STEP!F483&lt;&gt;"",STEP!F483,"")</f>
        <v>月</v>
      </c>
      <c r="G483" s="508" t="e">
        <f>IF(STEP!C483&lt;&gt;"",STEP!AD483,"")</f>
        <v>#N/A</v>
      </c>
      <c r="H483" s="407">
        <f>IF(AND(STEP!$G483="",$J$8&lt;&gt;"ON"),"",IF(月報!AX483&lt;&gt;"",月報!AX483,IF(STEP!G483&lt;&gt;"",STEP!G483,"")))</f>
        <v>0.36458333333333331</v>
      </c>
      <c r="I483" s="408">
        <f>IF(AND(STEP!$G483="",$J$8&lt;&gt;"ON"),"",IF(月報!AZ483&lt;&gt;"",月報!AZ483,IF(STEP!H483&lt;&gt;"",STEP!H483,"")))</f>
        <v>0.8125</v>
      </c>
      <c r="J483" s="603">
        <f>IF(月報!BA483&lt;&gt;"",月報!BA483,0)*24</f>
        <v>9.75</v>
      </c>
      <c r="K483" s="603">
        <f>IF(STEP!X483&lt;&gt;"",STEP!X483,"")</f>
        <v>0.33333333333333331</v>
      </c>
      <c r="L483" s="603">
        <f>IF(STEP!Y483&lt;&gt;"",STEP!Y483,"")</f>
        <v>7.2916666666666671E-2</v>
      </c>
      <c r="M483" s="603">
        <f>IF(STEP!Z483&lt;&gt;"",STEP!Z483,0)*24</f>
        <v>0</v>
      </c>
      <c r="N483" s="603" t="str">
        <f>IF(STEP!R483&lt;&gt;"",STEP!R483,"")</f>
        <v/>
      </c>
      <c r="O483" s="603" t="str">
        <f>IF(STEP!S483&lt;&gt;"",STEP!S483,"")</f>
        <v>自社作業</v>
      </c>
      <c r="P483" s="603">
        <f t="shared" si="80"/>
        <v>9.75</v>
      </c>
      <c r="Q483" s="603"/>
      <c r="R483" s="603" t="e">
        <f t="shared" si="84"/>
        <v>#N/A</v>
      </c>
      <c r="S483" s="605">
        <f t="shared" si="81"/>
        <v>9.75</v>
      </c>
      <c r="T483" s="610">
        <f t="shared" si="82"/>
        <v>0</v>
      </c>
    </row>
    <row r="484" spans="2:20">
      <c r="B484" s="517"/>
      <c r="C484" s="622">
        <f t="shared" si="83"/>
        <v>320957</v>
      </c>
      <c r="D484" s="409" t="str">
        <f>IF(STEP!D484&lt;&gt;"",STEP!D484,"")</f>
        <v>ファム　フィ アイン</v>
      </c>
      <c r="E484" s="410">
        <f>IF(STEP!E484&lt;&gt;"",STEP!E484,"")</f>
        <v>45426</v>
      </c>
      <c r="F484" s="409" t="str">
        <f>IF(STEP!F484&lt;&gt;"",STEP!F484,"")</f>
        <v>火</v>
      </c>
      <c r="G484" s="508" t="e">
        <f>IF(STEP!C484&lt;&gt;"",STEP!AD484,"")</f>
        <v>#N/A</v>
      </c>
      <c r="H484" s="407">
        <f>IF(AND(STEP!$G484="",$J$8&lt;&gt;"ON"),"",IF(月報!AX484&lt;&gt;"",月報!AX484,IF(STEP!G484&lt;&gt;"",STEP!G484,"")))</f>
        <v>0.36458333333333331</v>
      </c>
      <c r="I484" s="408">
        <f>IF(AND(STEP!$G484="",$J$8&lt;&gt;"ON"),"",IF(月報!AZ484&lt;&gt;"",月報!AZ484,IF(STEP!H484&lt;&gt;"",STEP!H484,"")))</f>
        <v>0.78125</v>
      </c>
      <c r="J484" s="603">
        <f>IF(月報!BA484&lt;&gt;"",月報!BA484,0)*24</f>
        <v>9</v>
      </c>
      <c r="K484" s="603">
        <f>IF(STEP!X484&lt;&gt;"",STEP!X484,"")</f>
        <v>0.33333333333333331</v>
      </c>
      <c r="L484" s="603">
        <f>IF(STEP!Y484&lt;&gt;"",STEP!Y484,"")</f>
        <v>4.1666666666666664E-2</v>
      </c>
      <c r="M484" s="603">
        <f>IF(STEP!Z484&lt;&gt;"",STEP!Z484,0)*24</f>
        <v>0</v>
      </c>
      <c r="N484" s="603" t="str">
        <f>IF(STEP!R484&lt;&gt;"",STEP!R484,"")</f>
        <v/>
      </c>
      <c r="O484" s="603" t="str">
        <f>IF(STEP!S484&lt;&gt;"",STEP!S484,"")</f>
        <v>自社作業</v>
      </c>
      <c r="P484" s="603">
        <f t="shared" si="80"/>
        <v>9</v>
      </c>
      <c r="Q484" s="603"/>
      <c r="R484" s="603" t="e">
        <f t="shared" si="84"/>
        <v>#N/A</v>
      </c>
      <c r="S484" s="605">
        <f t="shared" si="81"/>
        <v>9</v>
      </c>
      <c r="T484" s="610">
        <f t="shared" si="82"/>
        <v>0</v>
      </c>
    </row>
    <row r="485" spans="2:20">
      <c r="B485" s="517"/>
      <c r="C485" s="622">
        <f t="shared" si="83"/>
        <v>320957</v>
      </c>
      <c r="D485" s="409" t="str">
        <f>IF(STEP!D485&lt;&gt;"",STEP!D485,"")</f>
        <v>ファム　フィ アイン</v>
      </c>
      <c r="E485" s="410">
        <f>IF(STEP!E485&lt;&gt;"",STEP!E485,"")</f>
        <v>45427</v>
      </c>
      <c r="F485" s="409" t="str">
        <f>IF(STEP!F485&lt;&gt;"",STEP!F485,"")</f>
        <v>水</v>
      </c>
      <c r="G485" s="508" t="e">
        <f>IF(STEP!C485&lt;&gt;"",STEP!AD485,"")</f>
        <v>#N/A</v>
      </c>
      <c r="H485" s="407">
        <f>IF(AND(STEP!$G485="",$J$8&lt;&gt;"ON"),"",IF(月報!AX485&lt;&gt;"",月報!AX485,IF(STEP!G485&lt;&gt;"",STEP!G485,"")))</f>
        <v>0.36458333333333331</v>
      </c>
      <c r="I485" s="408">
        <f>IF(AND(STEP!$G485="",$J$8&lt;&gt;"ON"),"",IF(月報!AZ485&lt;&gt;"",月報!AZ485,IF(STEP!H485&lt;&gt;"",STEP!H485,"")))</f>
        <v>0.72916666666666663</v>
      </c>
      <c r="J485" s="603">
        <f>IF(月報!BA485&lt;&gt;"",月報!BA485,0)*24</f>
        <v>8</v>
      </c>
      <c r="K485" s="603">
        <f>IF(STEP!X485&lt;&gt;"",STEP!X485,"")</f>
        <v>0.33333333333333331</v>
      </c>
      <c r="L485" s="603" t="str">
        <f>IF(STEP!Y485&lt;&gt;"",STEP!Y485,"")</f>
        <v/>
      </c>
      <c r="M485" s="603">
        <f>IF(STEP!Z485&lt;&gt;"",STEP!Z485,0)*24</f>
        <v>0</v>
      </c>
      <c r="N485" s="603" t="str">
        <f>IF(STEP!R485&lt;&gt;"",STEP!R485,"")</f>
        <v/>
      </c>
      <c r="O485" s="603" t="str">
        <f>IF(STEP!S485&lt;&gt;"",STEP!S485,"")</f>
        <v>自社作業</v>
      </c>
      <c r="P485" s="603">
        <f t="shared" si="80"/>
        <v>8</v>
      </c>
      <c r="Q485" s="603"/>
      <c r="R485" s="603" t="e">
        <f t="shared" si="84"/>
        <v>#N/A</v>
      </c>
      <c r="S485" s="605">
        <f t="shared" si="81"/>
        <v>8</v>
      </c>
      <c r="T485" s="610">
        <f t="shared" si="82"/>
        <v>0</v>
      </c>
    </row>
    <row r="486" spans="2:20">
      <c r="B486" s="517"/>
      <c r="C486" s="622">
        <f t="shared" si="83"/>
        <v>320957</v>
      </c>
      <c r="D486" s="409" t="str">
        <f>IF(STEP!D486&lt;&gt;"",STEP!D486,"")</f>
        <v>ファム　フィ アイン</v>
      </c>
      <c r="E486" s="410">
        <f>IF(STEP!E486&lt;&gt;"",STEP!E486,"")</f>
        <v>45428</v>
      </c>
      <c r="F486" s="409" t="str">
        <f>IF(STEP!F486&lt;&gt;"",STEP!F486,"")</f>
        <v>木</v>
      </c>
      <c r="G486" s="508" t="e">
        <f>IF(STEP!C486&lt;&gt;"",STEP!AD486,"")</f>
        <v>#N/A</v>
      </c>
      <c r="H486" s="407">
        <f>IF(AND(STEP!$G486="",$J$8&lt;&gt;"ON"),"",IF(月報!AX486&lt;&gt;"",月報!AX486,IF(STEP!G486&lt;&gt;"",STEP!G486,"")))</f>
        <v>0.36458333333333331</v>
      </c>
      <c r="I486" s="408">
        <f>IF(AND(STEP!$G486="",$J$8&lt;&gt;"ON"),"",IF(月報!AZ486&lt;&gt;"",月報!AZ486,IF(STEP!H486&lt;&gt;"",STEP!H486,"")))</f>
        <v>0.78125</v>
      </c>
      <c r="J486" s="603">
        <f>IF(月報!BA486&lt;&gt;"",月報!BA486,0)*24</f>
        <v>9</v>
      </c>
      <c r="K486" s="603">
        <f>IF(STEP!X486&lt;&gt;"",STEP!X486,"")</f>
        <v>0.33333333333333331</v>
      </c>
      <c r="L486" s="603">
        <f>IF(STEP!Y486&lt;&gt;"",STEP!Y486,"")</f>
        <v>4.1666666666666664E-2</v>
      </c>
      <c r="M486" s="603">
        <f>IF(STEP!Z486&lt;&gt;"",STEP!Z486,0)*24</f>
        <v>0</v>
      </c>
      <c r="N486" s="603" t="str">
        <f>IF(STEP!R486&lt;&gt;"",STEP!R486,"")</f>
        <v/>
      </c>
      <c r="O486" s="603" t="str">
        <f>IF(STEP!S486&lt;&gt;"",STEP!S486,"")</f>
        <v>自社作業</v>
      </c>
      <c r="P486" s="603">
        <f t="shared" si="80"/>
        <v>9</v>
      </c>
      <c r="Q486" s="603"/>
      <c r="R486" s="603" t="e">
        <f t="shared" si="84"/>
        <v>#N/A</v>
      </c>
      <c r="S486" s="605">
        <f t="shared" si="81"/>
        <v>9</v>
      </c>
      <c r="T486" s="610">
        <f t="shared" si="82"/>
        <v>0</v>
      </c>
    </row>
    <row r="487" spans="2:20">
      <c r="B487" s="517"/>
      <c r="C487" s="622">
        <f t="shared" si="83"/>
        <v>320957</v>
      </c>
      <c r="D487" s="409" t="str">
        <f>IF(STEP!D487&lt;&gt;"",STEP!D487,"")</f>
        <v>ファム　フィ アイン</v>
      </c>
      <c r="E487" s="410">
        <f>IF(STEP!E487&lt;&gt;"",STEP!E487,"")</f>
        <v>45429</v>
      </c>
      <c r="F487" s="409" t="str">
        <f>IF(STEP!F487&lt;&gt;"",STEP!F487,"")</f>
        <v>金</v>
      </c>
      <c r="G487" s="508" t="e">
        <f>IF(STEP!C487&lt;&gt;"",STEP!AD487,"")</f>
        <v>#N/A</v>
      </c>
      <c r="H487" s="407">
        <f>IF(AND(STEP!$G487="",$J$8&lt;&gt;"ON"),"",IF(月報!AX487&lt;&gt;"",月報!AX487,IF(STEP!G487&lt;&gt;"",STEP!G487,"")))</f>
        <v>0.36458333333333331</v>
      </c>
      <c r="I487" s="408">
        <f>IF(AND(STEP!$G487="",$J$8&lt;&gt;"ON"),"",IF(月報!AZ487&lt;&gt;"",月報!AZ487,IF(STEP!H487&lt;&gt;"",STEP!H487,"")))</f>
        <v>0.78125</v>
      </c>
      <c r="J487" s="603">
        <f>IF(月報!BA487&lt;&gt;"",月報!BA487,0)*24</f>
        <v>9</v>
      </c>
      <c r="K487" s="603">
        <f>IF(STEP!X487&lt;&gt;"",STEP!X487,"")</f>
        <v>0.33333333333333331</v>
      </c>
      <c r="L487" s="603">
        <f>IF(STEP!Y487&lt;&gt;"",STEP!Y487,"")</f>
        <v>4.1666666666666664E-2</v>
      </c>
      <c r="M487" s="603">
        <f>IF(STEP!Z487&lt;&gt;"",STEP!Z487,0)*24</f>
        <v>0</v>
      </c>
      <c r="N487" s="603" t="str">
        <f>IF(STEP!R487&lt;&gt;"",STEP!R487,"")</f>
        <v/>
      </c>
      <c r="O487" s="603" t="str">
        <f>IF(STEP!S487&lt;&gt;"",STEP!S487,"")</f>
        <v>自社作業</v>
      </c>
      <c r="P487" s="603">
        <f t="shared" si="80"/>
        <v>9</v>
      </c>
      <c r="Q487" s="603"/>
      <c r="R487" s="603" t="e">
        <f t="shared" si="84"/>
        <v>#N/A</v>
      </c>
      <c r="S487" s="605">
        <f t="shared" si="81"/>
        <v>9</v>
      </c>
      <c r="T487" s="610">
        <f t="shared" si="82"/>
        <v>0</v>
      </c>
    </row>
    <row r="488" spans="2:20">
      <c r="B488" s="517"/>
      <c r="C488" s="623">
        <f t="shared" si="83"/>
        <v>320957</v>
      </c>
      <c r="D488" s="411" t="str">
        <f>IF(STEP!D488&lt;&gt;"",STEP!D488,"")</f>
        <v>ファム　フィ アイン</v>
      </c>
      <c r="E488" s="412">
        <f>IF(STEP!E488&lt;&gt;"",STEP!E488,"")</f>
        <v>45430</v>
      </c>
      <c r="F488" s="411" t="str">
        <f>IF(STEP!F488&lt;&gt;"",STEP!F488,"")</f>
        <v>土</v>
      </c>
      <c r="G488" s="413" t="e">
        <f>IF(STEP!C488&lt;&gt;"",STEP!AD488,"")</f>
        <v>#N/A</v>
      </c>
      <c r="H488" s="413" t="str">
        <f>IF(AND(STEP!$G488="",$J$8&lt;&gt;"ON"),"",IF(月報!AX488&lt;&gt;"",月報!AX488,IF(STEP!G488&lt;&gt;"",STEP!G488,"")))</f>
        <v/>
      </c>
      <c r="I488" s="414" t="str">
        <f>IF(AND(STEP!$G488="",$J$8&lt;&gt;"ON"),"",IF(月報!AZ488&lt;&gt;"",月報!AZ488,IF(STEP!H488&lt;&gt;"",STEP!H488,"")))</f>
        <v/>
      </c>
      <c r="J488" s="604">
        <f>IF(月報!BA488&lt;&gt;"",月報!BA488,0)*24</f>
        <v>0</v>
      </c>
      <c r="K488" s="604" t="str">
        <f>IF(STEP!X488&lt;&gt;"",STEP!X488,"")</f>
        <v/>
      </c>
      <c r="L488" s="604" t="str">
        <f>IF(STEP!Y488&lt;&gt;"",STEP!Y488,"")</f>
        <v/>
      </c>
      <c r="M488" s="604">
        <f>IF(STEP!Z488&lt;&gt;"",STEP!Z488,0)*24</f>
        <v>0</v>
      </c>
      <c r="N488" s="604" t="str">
        <f>IF(STEP!R488&lt;&gt;"",STEP!R488,"")</f>
        <v/>
      </c>
      <c r="O488" s="604" t="str">
        <f>IF(STEP!S488&lt;&gt;"",STEP!S488,"")</f>
        <v/>
      </c>
      <c r="P488" s="604">
        <f t="shared" si="80"/>
        <v>0</v>
      </c>
      <c r="Q488" s="604"/>
      <c r="R488" s="604" t="e">
        <f t="shared" si="84"/>
        <v>#N/A</v>
      </c>
      <c r="S488" s="607">
        <f t="shared" si="81"/>
        <v>0</v>
      </c>
      <c r="T488" s="611">
        <f t="shared" si="82"/>
        <v>0</v>
      </c>
    </row>
    <row r="489" spans="2:20">
      <c r="B489" s="517"/>
      <c r="C489" s="624">
        <f t="shared" si="83"/>
        <v>320957</v>
      </c>
      <c r="D489" s="405" t="str">
        <f>IF(STEP!D489&lt;&gt;"",STEP!D489,"")</f>
        <v>ファム　フィ アイン</v>
      </c>
      <c r="E489" s="406">
        <f>IF(STEP!E489&lt;&gt;"",STEP!E489,"")</f>
        <v>45431</v>
      </c>
      <c r="F489" s="405" t="str">
        <f>IF(STEP!F489&lt;&gt;"",STEP!F489,"")</f>
        <v>日</v>
      </c>
      <c r="G489" s="407" t="e">
        <f>IF(STEP!C489&lt;&gt;"",STEP!AD489,"")</f>
        <v>#N/A</v>
      </c>
      <c r="H489" s="407" t="str">
        <f>IF(AND(STEP!$G489="",$J$8&lt;&gt;"ON"),"",IF(月報!AX489&lt;&gt;"",月報!AX489,IF(STEP!G489&lt;&gt;"",STEP!G489,"")))</f>
        <v/>
      </c>
      <c r="I489" s="408" t="str">
        <f>IF(AND(STEP!$G489="",$J$8&lt;&gt;"ON"),"",IF(月報!AZ489&lt;&gt;"",月報!AZ489,IF(STEP!H489&lt;&gt;"",STEP!H489,"")))</f>
        <v/>
      </c>
      <c r="J489" s="603">
        <f>IF(月報!BA489&lt;&gt;"",月報!BA489,0)*24</f>
        <v>0</v>
      </c>
      <c r="K489" s="603" t="str">
        <f>IF(STEP!X489&lt;&gt;"",STEP!X489,"")</f>
        <v/>
      </c>
      <c r="L489" s="603" t="str">
        <f>IF(STEP!Y489&lt;&gt;"",STEP!Y489,"")</f>
        <v/>
      </c>
      <c r="M489" s="603">
        <f>IF(STEP!Z489&lt;&gt;"",STEP!Z489,0)*24</f>
        <v>0</v>
      </c>
      <c r="N489" s="603" t="str">
        <f>IF(STEP!R489&lt;&gt;"",STEP!R489,"")</f>
        <v/>
      </c>
      <c r="O489" s="603" t="str">
        <f>IF(STEP!S489&lt;&gt;"",STEP!S489,"")</f>
        <v/>
      </c>
      <c r="P489" s="603">
        <f t="shared" si="80"/>
        <v>0</v>
      </c>
      <c r="Q489" s="603">
        <f>SUM(P489:P495)</f>
        <v>0</v>
      </c>
      <c r="R489" s="603" t="e">
        <f t="shared" si="84"/>
        <v>#N/A</v>
      </c>
      <c r="S489" s="606">
        <f t="shared" si="81"/>
        <v>0</v>
      </c>
      <c r="T489" s="610">
        <f t="shared" si="82"/>
        <v>0</v>
      </c>
    </row>
    <row r="490" spans="2:20">
      <c r="B490" s="517"/>
      <c r="C490" s="622">
        <f t="shared" si="83"/>
        <v>320957</v>
      </c>
      <c r="D490" s="409" t="str">
        <f>IF(STEP!D490&lt;&gt;"",STEP!D490,"")</f>
        <v>ファム　フィ アイン</v>
      </c>
      <c r="E490" s="410">
        <f>IF(STEP!E490&lt;&gt;"",STEP!E490,"")</f>
        <v>45432</v>
      </c>
      <c r="F490" s="409" t="str">
        <f>IF(STEP!F490&lt;&gt;"",STEP!F490,"")</f>
        <v>月</v>
      </c>
      <c r="G490" s="508" t="e">
        <f>IF(STEP!C490&lt;&gt;"",STEP!AD490,"")</f>
        <v>#N/A</v>
      </c>
      <c r="H490" s="407" t="str">
        <f>IF(AND(STEP!$G490="",$J$8&lt;&gt;"ON"),"",IF(月報!AX490&lt;&gt;"",月報!AX490,IF(STEP!G490&lt;&gt;"",STEP!G490,"")))</f>
        <v/>
      </c>
      <c r="I490" s="408" t="str">
        <f>IF(AND(STEP!$G490="",$J$8&lt;&gt;"ON"),"",IF(月報!AZ490&lt;&gt;"",月報!AZ490,IF(STEP!H490&lt;&gt;"",STEP!H490,"")))</f>
        <v/>
      </c>
      <c r="J490" s="603">
        <f>IF(月報!BA490&lt;&gt;"",月報!BA490,0)*24</f>
        <v>0</v>
      </c>
      <c r="K490" s="603" t="str">
        <f>IF(STEP!X490&lt;&gt;"",STEP!X490,"")</f>
        <v/>
      </c>
      <c r="L490" s="603" t="str">
        <f>IF(STEP!Y490&lt;&gt;"",STEP!Y490,"")</f>
        <v/>
      </c>
      <c r="M490" s="603">
        <f>IF(STEP!Z490&lt;&gt;"",STEP!Z490,0)*24</f>
        <v>0</v>
      </c>
      <c r="N490" s="603" t="str">
        <f>IF(STEP!R490&lt;&gt;"",STEP!R490,"")</f>
        <v/>
      </c>
      <c r="O490" s="603" t="str">
        <f>IF(STEP!S490&lt;&gt;"",STEP!S490,"")</f>
        <v/>
      </c>
      <c r="P490" s="603">
        <f t="shared" si="80"/>
        <v>0</v>
      </c>
      <c r="Q490" s="603"/>
      <c r="R490" s="603" t="e">
        <f t="shared" si="84"/>
        <v>#N/A</v>
      </c>
      <c r="S490" s="605">
        <f t="shared" si="81"/>
        <v>0</v>
      </c>
      <c r="T490" s="610">
        <f t="shared" si="82"/>
        <v>0</v>
      </c>
    </row>
    <row r="491" spans="2:20">
      <c r="B491" s="517"/>
      <c r="C491" s="622">
        <f t="shared" si="83"/>
        <v>320957</v>
      </c>
      <c r="D491" s="409" t="str">
        <f>IF(STEP!D491&lt;&gt;"",STEP!D491,"")</f>
        <v/>
      </c>
      <c r="E491" s="410" t="str">
        <f>IF(STEP!E491&lt;&gt;"",STEP!E491,"")</f>
        <v/>
      </c>
      <c r="F491" s="409" t="str">
        <f>IF(STEP!F491&lt;&gt;"",STEP!F491,"")</f>
        <v/>
      </c>
      <c r="G491" s="508" t="str">
        <f>IF(STEP!C491&lt;&gt;"",STEP!AD491,"")</f>
        <v/>
      </c>
      <c r="H491" s="407" t="str">
        <f>IF(AND(STEP!$G491="",$J$8&lt;&gt;"ON"),"",IF(月報!AX491&lt;&gt;"",月報!AX491,IF(STEP!G491&lt;&gt;"",STEP!G491,"")))</f>
        <v/>
      </c>
      <c r="I491" s="408" t="str">
        <f>IF(AND(STEP!$G491="",$J$8&lt;&gt;"ON"),"",IF(月報!AZ491&lt;&gt;"",月報!AZ491,IF(STEP!H491&lt;&gt;"",STEP!H491,"")))</f>
        <v/>
      </c>
      <c r="J491" s="603">
        <f>IF(月報!BA491&lt;&gt;"",月報!BA491,0)*24</f>
        <v>0</v>
      </c>
      <c r="K491" s="603" t="str">
        <f>IF(STEP!X491&lt;&gt;"",STEP!X491,"")</f>
        <v/>
      </c>
      <c r="L491" s="603" t="str">
        <f>IF(STEP!Y491&lt;&gt;"",STEP!Y491,"")</f>
        <v/>
      </c>
      <c r="M491" s="603">
        <f>IF(STEP!Z491&lt;&gt;"",STEP!Z491,0)*24</f>
        <v>0</v>
      </c>
      <c r="N491" s="603" t="str">
        <f>IF(STEP!R491&lt;&gt;"",STEP!R491,"")</f>
        <v/>
      </c>
      <c r="O491" s="603" t="str">
        <f>IF(STEP!S491&lt;&gt;"",STEP!S491,"")</f>
        <v/>
      </c>
      <c r="P491" s="603">
        <f t="shared" ref="P491" si="85">IF(J491&lt;&gt;"",J491,"")</f>
        <v>0</v>
      </c>
      <c r="Q491" s="603"/>
      <c r="R491" s="603" t="e">
        <f t="shared" si="84"/>
        <v>#N/A</v>
      </c>
      <c r="S491" s="605">
        <f t="shared" ref="S491" si="86">(IF(K491&lt;&gt;"",K491,0)+IF(L491&lt;&gt;"",L491,0))*24</f>
        <v>0</v>
      </c>
      <c r="T491" s="610">
        <f t="shared" ref="T491" si="87">J491-(M491+S491)</f>
        <v>0</v>
      </c>
    </row>
    <row r="492" spans="2:20">
      <c r="B492" s="517"/>
      <c r="C492" s="624" t="str">
        <f>IF(STEP!C492&lt;&gt;"",STEP!C492,"")</f>
        <v/>
      </c>
      <c r="D492" s="409" t="str">
        <f>IF(STEP!D492&lt;&gt;"",STEP!D492,"")</f>
        <v/>
      </c>
      <c r="E492" s="410" t="str">
        <f>IF(STEP!E492&lt;&gt;"",STEP!E492,"")</f>
        <v/>
      </c>
      <c r="F492" s="409" t="str">
        <f>IF(STEP!F492&lt;&gt;"",STEP!F492,"")</f>
        <v/>
      </c>
      <c r="G492" s="508" t="str">
        <f>IF(STEP!C492&lt;&gt;"",STEP!AD492,"")</f>
        <v/>
      </c>
      <c r="H492" s="407" t="str">
        <f>IF(AND(STEP!$G492="",$J$8&lt;&gt;"ON"),"",IF(月報!AX492&lt;&gt;"",月報!AX492,IF(STEP!G492&lt;&gt;"",STEP!G492,"")))</f>
        <v/>
      </c>
      <c r="I492" s="408" t="str">
        <f>IF(AND(STEP!$G492="",$J$8&lt;&gt;"ON"),"",IF(月報!AZ492&lt;&gt;"",月報!AZ492,IF(STEP!H492&lt;&gt;"",STEP!H492,"")))</f>
        <v/>
      </c>
      <c r="J492" s="408" t="str">
        <f>IF(AND(STEP!$G492="",$J$8&lt;&gt;"ON"),"",IF(月報!BA492&lt;&gt;"",月報!BA492,IF(STEP!J492&lt;&gt;"",STEP!J492/24,"")))</f>
        <v/>
      </c>
      <c r="K492" s="408" t="str">
        <f>IF(STEP!X492&lt;&gt;"",STEP!X492,"")</f>
        <v/>
      </c>
      <c r="L492" s="408" t="str">
        <f>IF(STEP!Y492&lt;&gt;"",STEP!Y492,"")</f>
        <v/>
      </c>
      <c r="M492" s="408" t="str">
        <f>IF(STEP!Z492&lt;&gt;"",STEP!Z492,"")</f>
        <v/>
      </c>
      <c r="N492" s="408" t="str">
        <f>IF(STEP!R492&lt;&gt;"",STEP!R492,"")</f>
        <v/>
      </c>
      <c r="O492" s="408" t="str">
        <f>IF(STEP!S492&lt;&gt;"",STEP!S492,"")</f>
        <v/>
      </c>
      <c r="P492" s="408" t="str">
        <f t="shared" si="80"/>
        <v/>
      </c>
      <c r="Q492" s="408"/>
      <c r="R492" s="408" t="e">
        <f t="shared" si="84"/>
        <v>#N/A</v>
      </c>
      <c r="S492" s="608"/>
      <c r="T492" s="610"/>
    </row>
    <row r="493" spans="2:20">
      <c r="B493" s="517"/>
      <c r="C493" s="624" t="str">
        <f>IF(STEP!C493&lt;&gt;"",STEP!C493,"")</f>
        <v/>
      </c>
      <c r="D493" s="409" t="str">
        <f>IF(STEP!D493&lt;&gt;"",STEP!D493,"")</f>
        <v/>
      </c>
      <c r="E493" s="410" t="str">
        <f>IF(STEP!E493&lt;&gt;"",STEP!E493,"")</f>
        <v/>
      </c>
      <c r="F493" s="409" t="str">
        <f>IF(STEP!F493&lt;&gt;"",STEP!F493,"")</f>
        <v/>
      </c>
      <c r="G493" s="508" t="str">
        <f>IF(STEP!C493&lt;&gt;"",STEP!AD493,"")</f>
        <v/>
      </c>
      <c r="H493" s="407" t="str">
        <f>IF(AND(STEP!$G493="",$J$8&lt;&gt;"ON"),"",IF(月報!AX493&lt;&gt;"",月報!AX493,IF(STEP!G493&lt;&gt;"",STEP!G493,"")))</f>
        <v/>
      </c>
      <c r="I493" s="408" t="str">
        <f>IF(AND(STEP!$G493="",$J$8&lt;&gt;"ON"),"",IF(月報!AZ493&lt;&gt;"",月報!AZ493,IF(STEP!H493&lt;&gt;"",STEP!H493,"")))</f>
        <v/>
      </c>
      <c r="J493" s="408" t="str">
        <f>IF(AND(STEP!$G493="",$J$8&lt;&gt;"ON"),"",IF(月報!BA493&lt;&gt;"",月報!BA493,IF(STEP!J493&lt;&gt;"",STEP!J493/24,"")))</f>
        <v/>
      </c>
      <c r="K493" s="408" t="str">
        <f>IF(STEP!X493&lt;&gt;"",STEP!X493,"")</f>
        <v/>
      </c>
      <c r="L493" s="408" t="str">
        <f>IF(STEP!Y493&lt;&gt;"",STEP!Y493,"")</f>
        <v/>
      </c>
      <c r="M493" s="408" t="str">
        <f>IF(STEP!Z493&lt;&gt;"",STEP!Z493,"")</f>
        <v/>
      </c>
      <c r="N493" s="408" t="str">
        <f>IF(STEP!R493&lt;&gt;"",STEP!R493,"")</f>
        <v/>
      </c>
      <c r="O493" s="408" t="str">
        <f>IF(STEP!S493&lt;&gt;"",STEP!S493,"")</f>
        <v/>
      </c>
      <c r="P493" s="408" t="str">
        <f t="shared" si="80"/>
        <v/>
      </c>
      <c r="Q493" s="408"/>
      <c r="R493" s="408" t="e">
        <f t="shared" si="84"/>
        <v>#N/A</v>
      </c>
      <c r="S493" s="608"/>
      <c r="T493" s="610"/>
    </row>
    <row r="494" spans="2:20">
      <c r="B494" s="517"/>
      <c r="C494" s="624" t="str">
        <f>IF(STEP!C494&lt;&gt;"",STEP!C494,"")</f>
        <v/>
      </c>
      <c r="D494" s="409" t="str">
        <f>IF(STEP!D494&lt;&gt;"",STEP!D494,"")</f>
        <v/>
      </c>
      <c r="E494" s="410" t="str">
        <f>IF(STEP!E494&lt;&gt;"",STEP!E494,"")</f>
        <v/>
      </c>
      <c r="F494" s="409" t="str">
        <f>IF(STEP!F494&lt;&gt;"",STEP!F494,"")</f>
        <v/>
      </c>
      <c r="G494" s="508" t="str">
        <f>IF(STEP!C494&lt;&gt;"",STEP!AD494,"")</f>
        <v/>
      </c>
      <c r="H494" s="407" t="str">
        <f>IF(AND(STEP!$G494="",$J$8&lt;&gt;"ON"),"",IF(月報!AX494&lt;&gt;"",月報!AX494,IF(STEP!G494&lt;&gt;"",STEP!G494,"")))</f>
        <v/>
      </c>
      <c r="I494" s="408" t="str">
        <f>IF(AND(STEP!$G494="",$J$8&lt;&gt;"ON"),"",IF(月報!AZ494&lt;&gt;"",月報!AZ494,IF(STEP!H494&lt;&gt;"",STEP!H494,"")))</f>
        <v/>
      </c>
      <c r="J494" s="408" t="str">
        <f>IF(AND(STEP!$G494="",$J$8&lt;&gt;"ON"),"",IF(月報!BA494&lt;&gt;"",月報!BA494,IF(STEP!J494&lt;&gt;"",STEP!J494/24,"")))</f>
        <v/>
      </c>
      <c r="K494" s="408" t="str">
        <f>IF(STEP!X494&lt;&gt;"",STEP!X494,"")</f>
        <v/>
      </c>
      <c r="L494" s="408" t="str">
        <f>IF(STEP!Y494&lt;&gt;"",STEP!Y494,"")</f>
        <v/>
      </c>
      <c r="M494" s="408" t="str">
        <f>IF(STEP!Z494&lt;&gt;"",STEP!Z494,"")</f>
        <v/>
      </c>
      <c r="N494" s="408" t="str">
        <f>IF(STEP!R494&lt;&gt;"",STEP!R494,"")</f>
        <v/>
      </c>
      <c r="O494" s="408" t="str">
        <f>IF(STEP!S494&lt;&gt;"",STEP!S494,"")</f>
        <v/>
      </c>
      <c r="P494" s="408" t="str">
        <f t="shared" si="80"/>
        <v/>
      </c>
      <c r="Q494" s="408"/>
      <c r="R494" s="408" t="e">
        <f t="shared" si="84"/>
        <v>#N/A</v>
      </c>
      <c r="S494" s="608"/>
      <c r="T494" s="610"/>
    </row>
    <row r="495" spans="2:20" ht="13.8" thickBot="1">
      <c r="B495" s="518"/>
      <c r="C495" s="625" t="str">
        <f>IF(STEP!C495&lt;&gt;"",STEP!C495,"")</f>
        <v/>
      </c>
      <c r="D495" s="415" t="str">
        <f>IF(STEP!D495&lt;&gt;"",STEP!D495,"")</f>
        <v/>
      </c>
      <c r="E495" s="416" t="str">
        <f>IF(STEP!E495&lt;&gt;"",STEP!E495,"")</f>
        <v/>
      </c>
      <c r="F495" s="415" t="str">
        <f>IF(STEP!F495&lt;&gt;"",STEP!F495,"")</f>
        <v/>
      </c>
      <c r="G495" s="417" t="str">
        <f>IF(STEP!C495&lt;&gt;"",STEP!AD495,"")</f>
        <v/>
      </c>
      <c r="H495" s="417" t="str">
        <f>IF(AND(STEP!$G495="",$J$8&lt;&gt;"ON"),"",IF(月報!AX495&lt;&gt;"",月報!AX495,IF(STEP!G495&lt;&gt;"",STEP!G495,"")))</f>
        <v/>
      </c>
      <c r="I495" s="418" t="str">
        <f>IF(AND(STEP!$G495="",$J$8&lt;&gt;"ON"),"",IF(月報!AZ495&lt;&gt;"",月報!AZ495,IF(STEP!H495&lt;&gt;"",STEP!H495,"")))</f>
        <v/>
      </c>
      <c r="J495" s="418" t="str">
        <f>IF(AND(STEP!$G495="",$J$8&lt;&gt;"ON"),"",IF(月報!BA495&lt;&gt;"",月報!BA495,IF(STEP!J495&lt;&gt;"",STEP!J495/24,"")))</f>
        <v/>
      </c>
      <c r="K495" s="418" t="str">
        <f>IF(STEP!X495&lt;&gt;"",STEP!X495,"")</f>
        <v/>
      </c>
      <c r="L495" s="418" t="str">
        <f>IF(STEP!Y495&lt;&gt;"",STEP!Y495,"")</f>
        <v/>
      </c>
      <c r="M495" s="418" t="str">
        <f>IF(STEP!Z495&lt;&gt;"",STEP!Z495,"")</f>
        <v/>
      </c>
      <c r="N495" s="418" t="str">
        <f>IF(STEP!R495&lt;&gt;"",STEP!R495,"")</f>
        <v/>
      </c>
      <c r="O495" s="418" t="str">
        <f>IF(STEP!S495&lt;&gt;"",STEP!S495,"")</f>
        <v/>
      </c>
      <c r="P495" s="418" t="str">
        <f t="shared" si="80"/>
        <v/>
      </c>
      <c r="Q495" s="418"/>
      <c r="R495" s="418" t="e">
        <f t="shared" si="84"/>
        <v>#N/A</v>
      </c>
      <c r="S495" s="609"/>
      <c r="T495" s="612"/>
    </row>
    <row r="496" spans="2:20">
      <c r="B496" s="516" t="s">
        <v>416</v>
      </c>
      <c r="C496" s="626"/>
      <c r="D496" s="324"/>
      <c r="E496" s="325"/>
      <c r="F496" s="578" t="s">
        <v>465</v>
      </c>
      <c r="G496" s="320"/>
      <c r="H496" s="320"/>
      <c r="I496" s="326"/>
      <c r="J496" s="326"/>
      <c r="K496" s="326"/>
      <c r="L496" s="326"/>
      <c r="M496" s="326"/>
      <c r="N496" s="326"/>
      <c r="O496" s="326"/>
      <c r="P496" s="326"/>
      <c r="Q496" s="326"/>
      <c r="R496" s="326"/>
      <c r="S496" s="326"/>
      <c r="T496" s="326"/>
    </row>
    <row r="497" spans="2:20">
      <c r="B497" s="516"/>
      <c r="C497" s="626"/>
      <c r="D497" s="324"/>
      <c r="E497" s="325"/>
      <c r="F497" s="324"/>
      <c r="G497" s="320"/>
      <c r="H497" s="320"/>
      <c r="I497" s="326"/>
      <c r="J497" s="326"/>
      <c r="K497" s="326"/>
      <c r="L497" s="326"/>
      <c r="M497" s="326"/>
      <c r="N497" s="326"/>
      <c r="O497" s="326"/>
      <c r="P497" s="326"/>
      <c r="Q497" s="326"/>
      <c r="R497" s="326"/>
      <c r="S497" s="326"/>
      <c r="T497" s="326"/>
    </row>
    <row r="498" spans="2:20">
      <c r="B498" s="516"/>
      <c r="C498" s="626"/>
      <c r="D498" s="324"/>
      <c r="E498" s="325"/>
      <c r="F498" s="324"/>
      <c r="G498" s="320"/>
      <c r="H498" s="320"/>
      <c r="I498" s="326"/>
      <c r="J498" s="326"/>
      <c r="K498" s="326"/>
      <c r="L498" s="326"/>
      <c r="M498" s="326"/>
      <c r="N498" s="326"/>
      <c r="O498" s="326"/>
      <c r="P498" s="326"/>
      <c r="Q498" s="326"/>
      <c r="R498" s="326"/>
      <c r="S498" s="326"/>
      <c r="T498" s="326"/>
    </row>
    <row r="499" spans="2:20">
      <c r="B499" s="516"/>
      <c r="C499" s="626"/>
      <c r="D499" s="324"/>
      <c r="E499" s="325"/>
      <c r="F499" s="324"/>
      <c r="G499" s="320"/>
      <c r="H499" s="320"/>
      <c r="I499" s="326"/>
      <c r="J499" s="326"/>
      <c r="K499" s="326"/>
      <c r="L499" s="326"/>
      <c r="M499" s="326"/>
      <c r="N499" s="326"/>
      <c r="O499" s="326"/>
      <c r="P499" s="326"/>
      <c r="Q499" s="326"/>
      <c r="R499" s="326"/>
      <c r="S499" s="326"/>
      <c r="T499" s="326"/>
    </row>
    <row r="500" spans="2:20">
      <c r="B500" s="516"/>
      <c r="C500" s="626"/>
      <c r="D500" s="324"/>
      <c r="E500" s="325"/>
      <c r="F500" s="324"/>
      <c r="G500" s="320"/>
      <c r="H500" s="320"/>
      <c r="I500" s="326"/>
      <c r="J500" s="326"/>
      <c r="K500" s="326"/>
      <c r="L500" s="326"/>
      <c r="M500" s="326"/>
      <c r="N500" s="326"/>
      <c r="O500" s="326"/>
      <c r="P500" s="326"/>
      <c r="Q500" s="326"/>
      <c r="R500" s="326"/>
      <c r="S500" s="326"/>
      <c r="T500" s="326"/>
    </row>
    <row r="501" spans="2:20">
      <c r="B501" s="516"/>
      <c r="C501" s="626"/>
      <c r="D501" s="324"/>
      <c r="E501" s="325"/>
      <c r="F501" s="324"/>
      <c r="G501" s="320"/>
      <c r="H501" s="320"/>
      <c r="I501" s="326"/>
      <c r="J501" s="326"/>
      <c r="K501" s="326"/>
      <c r="L501" s="326"/>
      <c r="M501" s="326"/>
      <c r="N501" s="326"/>
      <c r="O501" s="326"/>
      <c r="P501" s="326"/>
      <c r="Q501" s="326"/>
      <c r="R501" s="326"/>
      <c r="S501" s="326"/>
      <c r="T501" s="326"/>
    </row>
    <row r="502" spans="2:20">
      <c r="B502" s="516"/>
      <c r="C502" s="626"/>
      <c r="D502" s="324"/>
      <c r="E502" s="325"/>
      <c r="F502" s="324"/>
      <c r="G502" s="320"/>
      <c r="H502" s="320"/>
      <c r="I502" s="326"/>
      <c r="J502" s="326"/>
      <c r="K502" s="326"/>
      <c r="L502" s="326"/>
      <c r="M502" s="326"/>
      <c r="N502" s="326"/>
      <c r="O502" s="326"/>
      <c r="P502" s="326"/>
      <c r="Q502" s="326"/>
      <c r="R502" s="326"/>
      <c r="S502" s="326"/>
      <c r="T502" s="326"/>
    </row>
    <row r="503" spans="2:20">
      <c r="B503" s="516"/>
      <c r="C503" s="626"/>
      <c r="D503" s="324"/>
      <c r="E503" s="325"/>
      <c r="F503" s="324"/>
      <c r="G503" s="320"/>
      <c r="H503" s="320"/>
      <c r="I503" s="326"/>
      <c r="J503" s="326"/>
      <c r="K503" s="326"/>
      <c r="L503" s="326"/>
      <c r="M503" s="326"/>
      <c r="N503" s="326"/>
      <c r="O503" s="326"/>
      <c r="P503" s="326"/>
      <c r="Q503" s="326"/>
      <c r="R503" s="326"/>
      <c r="S503" s="326"/>
      <c r="T503" s="326"/>
    </row>
    <row r="504" spans="2:20">
      <c r="B504" s="516"/>
      <c r="C504" s="626"/>
      <c r="D504" s="324"/>
      <c r="E504" s="325"/>
      <c r="F504" s="324"/>
      <c r="G504" s="320"/>
      <c r="H504" s="320"/>
      <c r="I504" s="326"/>
      <c r="J504" s="326"/>
      <c r="K504" s="326"/>
      <c r="L504" s="326"/>
      <c r="M504" s="326"/>
      <c r="N504" s="326"/>
      <c r="O504" s="326"/>
      <c r="P504" s="326"/>
      <c r="Q504" s="326"/>
      <c r="R504" s="326"/>
      <c r="S504" s="326"/>
      <c r="T504" s="326"/>
    </row>
    <row r="505" spans="2:20" ht="13.8" thickBot="1">
      <c r="B505" s="519"/>
      <c r="C505" s="627"/>
      <c r="D505" s="330"/>
      <c r="E505" s="331"/>
      <c r="F505" s="330"/>
      <c r="G505" s="322"/>
      <c r="H505" s="322"/>
      <c r="I505" s="332"/>
      <c r="J505" s="332"/>
      <c r="K505" s="332"/>
      <c r="L505" s="332"/>
      <c r="M505" s="332"/>
      <c r="N505" s="332"/>
      <c r="O505" s="332"/>
      <c r="P505" s="332"/>
      <c r="Q505" s="332"/>
      <c r="R505" s="332"/>
      <c r="S505" s="332"/>
      <c r="T505" s="332"/>
    </row>
    <row r="506" spans="2:20">
      <c r="B506" s="517">
        <f>B461+1</f>
        <v>12</v>
      </c>
      <c r="C506" s="403">
        <f>IF(STEP!C506&lt;&gt;"",STEP!C506,"")</f>
        <v>160491</v>
      </c>
      <c r="D506" s="405" t="str">
        <f>IF(STEP!D506&lt;&gt;"",STEP!D506,"")</f>
        <v>堀井　雅史</v>
      </c>
      <c r="E506" s="406">
        <f>IF(STEP!E506&lt;&gt;"",STEP!E506,"")</f>
        <v>45403</v>
      </c>
      <c r="F506" s="405" t="str">
        <f>IF(STEP!F506&lt;&gt;"",STEP!F506,"")</f>
        <v>日</v>
      </c>
      <c r="G506" s="407" t="e">
        <f>IF(STEP!C506&lt;&gt;"",STEP!AD506,"")</f>
        <v>#N/A</v>
      </c>
      <c r="H506" s="407" t="str">
        <f>IF(AND(STEP!$G506="",$J$8&lt;&gt;"ON"),"",IF(月報!AX506&lt;&gt;"",月報!AX506,IF(STEP!G506&lt;&gt;"",STEP!G506,"")))</f>
        <v/>
      </c>
      <c r="I506" s="408" t="str">
        <f>IF(AND(STEP!$G506="",$J$8&lt;&gt;"ON"),"",IF(月報!AZ506&lt;&gt;"",月報!AZ506,IF(STEP!H506&lt;&gt;"",STEP!H506,"")))</f>
        <v/>
      </c>
      <c r="J506" s="603">
        <f>IF(月報!BA506&lt;&gt;"",月報!BA506,0)*24</f>
        <v>0</v>
      </c>
      <c r="K506" s="603" t="str">
        <f>IF(STEP!X506&lt;&gt;"",STEP!X506,"")</f>
        <v/>
      </c>
      <c r="L506" s="603" t="str">
        <f>IF(STEP!Y506&lt;&gt;"",STEP!Y506,"")</f>
        <v/>
      </c>
      <c r="M506" s="603">
        <f>IF(STEP!Z506&lt;&gt;"",STEP!Z506,0)*24</f>
        <v>0</v>
      </c>
      <c r="N506" s="603" t="str">
        <f>IF(STEP!R506&lt;&gt;"",STEP!R506,"")</f>
        <v/>
      </c>
      <c r="O506" s="603" t="str">
        <f>IF(STEP!S506&lt;&gt;"",STEP!S506,"")</f>
        <v/>
      </c>
      <c r="P506" s="603">
        <f t="shared" ref="P506:P540" si="88">IF(J506&lt;&gt;"",J506,"")</f>
        <v>0</v>
      </c>
      <c r="Q506" s="603">
        <f>SUM(P506:P512)</f>
        <v>43.000000000000007</v>
      </c>
      <c r="R506" s="603" t="e">
        <f>IF(C506&lt;&gt;"",VLOOKUP(C506,設定シート!$D$10:$L$109,9,FALSE),"")</f>
        <v>#N/A</v>
      </c>
      <c r="S506" s="613">
        <f>(IF(K506&lt;&gt;"",K506,0)+IF(L506&lt;&gt;"",L506,0))*24</f>
        <v>0</v>
      </c>
      <c r="T506" s="610">
        <f>J506-(M506+S506)</f>
        <v>0</v>
      </c>
    </row>
    <row r="507" spans="2:20">
      <c r="B507" s="517"/>
      <c r="C507" s="621">
        <f>C506</f>
        <v>160491</v>
      </c>
      <c r="D507" s="409" t="str">
        <f>IF(STEP!D507&lt;&gt;"",STEP!D507,"")</f>
        <v>堀井　雅史</v>
      </c>
      <c r="E507" s="410">
        <f>IF(STEP!E507&lt;&gt;"",STEP!E507,"")</f>
        <v>45404</v>
      </c>
      <c r="F507" s="409" t="str">
        <f>IF(STEP!F507&lt;&gt;"",STEP!F507,"")</f>
        <v>月</v>
      </c>
      <c r="G507" s="508" t="e">
        <f>IF(STEP!C507&lt;&gt;"",STEP!AD507,"")</f>
        <v>#N/A</v>
      </c>
      <c r="H507" s="407">
        <f>IF(AND(STEP!$G507="",$J$8&lt;&gt;"ON"),"",IF(月報!AX507&lt;&gt;"",月報!AX507,IF(STEP!G507&lt;&gt;"",STEP!G507,"")))</f>
        <v>0.36458333333333331</v>
      </c>
      <c r="I507" s="408">
        <f>IF(AND(STEP!$G507="",$J$8&lt;&gt;"ON"),"",IF(月報!AZ507&lt;&gt;"",月報!AZ507,IF(STEP!H507&lt;&gt;"",STEP!H507,"")))</f>
        <v>0.72916666666666663</v>
      </c>
      <c r="J507" s="603">
        <f>IF(月報!BA507&lt;&gt;"",月報!BA507,0)*24</f>
        <v>8</v>
      </c>
      <c r="K507" s="603">
        <f>IF(STEP!X507&lt;&gt;"",STEP!X507,"")</f>
        <v>0.33333333333333331</v>
      </c>
      <c r="L507" s="603" t="str">
        <f>IF(STEP!Y507&lt;&gt;"",STEP!Y507,"")</f>
        <v/>
      </c>
      <c r="M507" s="603">
        <f>IF(STEP!Z507&lt;&gt;"",STEP!Z507,0)*24</f>
        <v>0</v>
      </c>
      <c r="N507" s="603" t="str">
        <f>IF(STEP!R507&lt;&gt;"",STEP!R507,"")</f>
        <v/>
      </c>
      <c r="O507" s="603" t="str">
        <f>IF(STEP!S507&lt;&gt;"",STEP!S507,"")</f>
        <v>自社作業</v>
      </c>
      <c r="P507" s="603">
        <f t="shared" si="88"/>
        <v>8</v>
      </c>
      <c r="Q507" s="603"/>
      <c r="R507" s="603" t="e">
        <f>R506</f>
        <v>#N/A</v>
      </c>
      <c r="S507" s="605">
        <f t="shared" ref="S507:S535" si="89">(IF(K507&lt;&gt;"",K507,0)+IF(L507&lt;&gt;"",L507,0))*24</f>
        <v>8</v>
      </c>
      <c r="T507" s="610">
        <f t="shared" ref="T507:T535" si="90">J507-(M507+S507)</f>
        <v>0</v>
      </c>
    </row>
    <row r="508" spans="2:20">
      <c r="B508" s="517"/>
      <c r="C508" s="622">
        <f t="shared" ref="C508:C536" si="91">C507</f>
        <v>160491</v>
      </c>
      <c r="D508" s="409" t="str">
        <f>IF(STEP!D508&lt;&gt;"",STEP!D508,"")</f>
        <v>堀井　雅史</v>
      </c>
      <c r="E508" s="410">
        <f>IF(STEP!E508&lt;&gt;"",STEP!E508,"")</f>
        <v>45405</v>
      </c>
      <c r="F508" s="409" t="str">
        <f>IF(STEP!F508&lt;&gt;"",STEP!F508,"")</f>
        <v>火</v>
      </c>
      <c r="G508" s="508" t="e">
        <f>IF(STEP!C508&lt;&gt;"",STEP!AD508,"")</f>
        <v>#N/A</v>
      </c>
      <c r="H508" s="407">
        <f>IF(AND(STEP!$G508="",$J$8&lt;&gt;"ON"),"",IF(月報!AX508&lt;&gt;"",月報!AX508,IF(STEP!G508&lt;&gt;"",STEP!G508,"")))</f>
        <v>0.36458333333333331</v>
      </c>
      <c r="I508" s="408">
        <f>IF(AND(STEP!$G508="",$J$8&lt;&gt;"ON"),"",IF(月報!AZ508&lt;&gt;"",月報!AZ508,IF(STEP!H508&lt;&gt;"",STEP!H508,"")))</f>
        <v>0.78472222222222221</v>
      </c>
      <c r="J508" s="603">
        <f>IF(月報!BA508&lt;&gt;"",月報!BA508,0)*24</f>
        <v>9.0833333333333339</v>
      </c>
      <c r="K508" s="603">
        <f>IF(STEP!X508&lt;&gt;"",STEP!X508,"")</f>
        <v>0.33333333333333331</v>
      </c>
      <c r="L508" s="603">
        <f>IF(STEP!Y508&lt;&gt;"",STEP!Y508,"")</f>
        <v>4.1666666666666664E-2</v>
      </c>
      <c r="M508" s="603">
        <f>IF(STEP!Z508&lt;&gt;"",STEP!Z508,0)*24</f>
        <v>0</v>
      </c>
      <c r="N508" s="603" t="str">
        <f>IF(STEP!R508&lt;&gt;"",STEP!R508,"")</f>
        <v/>
      </c>
      <c r="O508" s="603" t="str">
        <f>IF(STEP!S508&lt;&gt;"",STEP!S508,"")</f>
        <v>自社作業</v>
      </c>
      <c r="P508" s="603">
        <f t="shared" si="88"/>
        <v>9.0833333333333339</v>
      </c>
      <c r="Q508" s="603"/>
      <c r="R508" s="603" t="e">
        <f t="shared" ref="R508:R540" si="92">R507</f>
        <v>#N/A</v>
      </c>
      <c r="S508" s="605">
        <f t="shared" si="89"/>
        <v>9</v>
      </c>
      <c r="T508" s="610">
        <f t="shared" si="90"/>
        <v>8.3333333333333925E-2</v>
      </c>
    </row>
    <row r="509" spans="2:20">
      <c r="B509" s="517"/>
      <c r="C509" s="622">
        <f t="shared" si="91"/>
        <v>160491</v>
      </c>
      <c r="D509" s="409" t="str">
        <f>IF(STEP!D509&lt;&gt;"",STEP!D509,"")</f>
        <v>堀井　雅史</v>
      </c>
      <c r="E509" s="410">
        <f>IF(STEP!E509&lt;&gt;"",STEP!E509,"")</f>
        <v>45406</v>
      </c>
      <c r="F509" s="409" t="str">
        <f>IF(STEP!F509&lt;&gt;"",STEP!F509,"")</f>
        <v>水</v>
      </c>
      <c r="G509" s="508" t="e">
        <f>IF(STEP!C509&lt;&gt;"",STEP!AD509,"")</f>
        <v>#N/A</v>
      </c>
      <c r="H509" s="407">
        <f>IF(AND(STEP!$G509="",$J$8&lt;&gt;"ON"),"",IF(月報!AX509&lt;&gt;"",月報!AX509,IF(STEP!G509&lt;&gt;"",STEP!G509,"")))</f>
        <v>0.36458333333333331</v>
      </c>
      <c r="I509" s="408">
        <f>IF(AND(STEP!$G509="",$J$8&lt;&gt;"ON"),"",IF(月報!AZ509&lt;&gt;"",月報!AZ509,IF(STEP!H509&lt;&gt;"",STEP!H509,"")))</f>
        <v>0.75347222222222221</v>
      </c>
      <c r="J509" s="603">
        <f>IF(月報!BA509&lt;&gt;"",月報!BA509,0)*24</f>
        <v>8.3333333333333339</v>
      </c>
      <c r="K509" s="603">
        <f>IF(STEP!X509&lt;&gt;"",STEP!X509,"")</f>
        <v>0.33333333333333331</v>
      </c>
      <c r="L509" s="603">
        <f>IF(STEP!Y509&lt;&gt;"",STEP!Y509,"")</f>
        <v>1.0416666666666666E-2</v>
      </c>
      <c r="M509" s="603">
        <f>IF(STEP!Z509&lt;&gt;"",STEP!Z509,0)*24</f>
        <v>0</v>
      </c>
      <c r="N509" s="603" t="str">
        <f>IF(STEP!R509&lt;&gt;"",STEP!R509,"")</f>
        <v/>
      </c>
      <c r="O509" s="603" t="str">
        <f>IF(STEP!S509&lt;&gt;"",STEP!S509,"")</f>
        <v>自社作業</v>
      </c>
      <c r="P509" s="603">
        <f t="shared" si="88"/>
        <v>8.3333333333333339</v>
      </c>
      <c r="Q509" s="603"/>
      <c r="R509" s="603" t="e">
        <f t="shared" si="92"/>
        <v>#N/A</v>
      </c>
      <c r="S509" s="605">
        <f t="shared" si="89"/>
        <v>8.25</v>
      </c>
      <c r="T509" s="610">
        <f t="shared" si="90"/>
        <v>8.3333333333333925E-2</v>
      </c>
    </row>
    <row r="510" spans="2:20">
      <c r="B510" s="517"/>
      <c r="C510" s="622">
        <f t="shared" si="91"/>
        <v>160491</v>
      </c>
      <c r="D510" s="409" t="str">
        <f>IF(STEP!D510&lt;&gt;"",STEP!D510,"")</f>
        <v>堀井　雅史</v>
      </c>
      <c r="E510" s="410">
        <f>IF(STEP!E510&lt;&gt;"",STEP!E510,"")</f>
        <v>45407</v>
      </c>
      <c r="F510" s="409" t="str">
        <f>IF(STEP!F510&lt;&gt;"",STEP!F510,"")</f>
        <v>木</v>
      </c>
      <c r="G510" s="508" t="e">
        <f>IF(STEP!C510&lt;&gt;"",STEP!AD510,"")</f>
        <v>#N/A</v>
      </c>
      <c r="H510" s="407">
        <f>IF(AND(STEP!$G510="",$J$8&lt;&gt;"ON"),"",IF(月報!AX510&lt;&gt;"",月報!AX510,IF(STEP!G510&lt;&gt;"",STEP!G510,"")))</f>
        <v>0.36458333333333331</v>
      </c>
      <c r="I510" s="408">
        <f>IF(AND(STEP!$G510="",$J$8&lt;&gt;"ON"),"",IF(月報!AZ510&lt;&gt;"",月報!AZ510,IF(STEP!H510&lt;&gt;"",STEP!H510,"")))</f>
        <v>0.80555555555555547</v>
      </c>
      <c r="J510" s="603">
        <f>IF(月報!BA510&lt;&gt;"",月報!BA510,0)*24</f>
        <v>9.5833333333333339</v>
      </c>
      <c r="K510" s="603">
        <f>IF(STEP!X510&lt;&gt;"",STEP!X510,"")</f>
        <v>0.33333333333333331</v>
      </c>
      <c r="L510" s="603">
        <f>IF(STEP!Y510&lt;&gt;"",STEP!Y510,"")</f>
        <v>6.25E-2</v>
      </c>
      <c r="M510" s="603">
        <f>IF(STEP!Z510&lt;&gt;"",STEP!Z510,0)*24</f>
        <v>0</v>
      </c>
      <c r="N510" s="603" t="str">
        <f>IF(STEP!R510&lt;&gt;"",STEP!R510,"")</f>
        <v/>
      </c>
      <c r="O510" s="603" t="str">
        <f>IF(STEP!S510&lt;&gt;"",STEP!S510,"")</f>
        <v>自社作業</v>
      </c>
      <c r="P510" s="603">
        <f t="shared" si="88"/>
        <v>9.5833333333333339</v>
      </c>
      <c r="Q510" s="603"/>
      <c r="R510" s="603" t="e">
        <f t="shared" si="92"/>
        <v>#N/A</v>
      </c>
      <c r="S510" s="605">
        <f t="shared" si="89"/>
        <v>9.5</v>
      </c>
      <c r="T510" s="610">
        <f t="shared" si="90"/>
        <v>8.3333333333333925E-2</v>
      </c>
    </row>
    <row r="511" spans="2:20">
      <c r="B511" s="517"/>
      <c r="C511" s="622">
        <f t="shared" si="91"/>
        <v>160491</v>
      </c>
      <c r="D511" s="409" t="str">
        <f>IF(STEP!D511&lt;&gt;"",STEP!D511,"")</f>
        <v>堀井　雅史</v>
      </c>
      <c r="E511" s="410">
        <f>IF(STEP!E511&lt;&gt;"",STEP!E511,"")</f>
        <v>45408</v>
      </c>
      <c r="F511" s="409" t="str">
        <f>IF(STEP!F511&lt;&gt;"",STEP!F511,"")</f>
        <v>金</v>
      </c>
      <c r="G511" s="508" t="e">
        <f>IF(STEP!C511&lt;&gt;"",STEP!AD511,"")</f>
        <v>#N/A</v>
      </c>
      <c r="H511" s="407">
        <f>IF(AND(STEP!$G511="",$J$8&lt;&gt;"ON"),"",IF(月報!AX511&lt;&gt;"",月報!AX511,IF(STEP!G511&lt;&gt;"",STEP!G511,"")))</f>
        <v>0.36458333333333331</v>
      </c>
      <c r="I511" s="408">
        <f>IF(AND(STEP!$G511="",$J$8&lt;&gt;"ON"),"",IF(月報!AZ511&lt;&gt;"",月報!AZ511,IF(STEP!H511&lt;&gt;"",STEP!H511,"")))</f>
        <v>0.72916666666666663</v>
      </c>
      <c r="J511" s="603">
        <f>IF(月報!BA511&lt;&gt;"",月報!BA511,0)*24</f>
        <v>8</v>
      </c>
      <c r="K511" s="603">
        <f>IF(STEP!X511&lt;&gt;"",STEP!X511,"")</f>
        <v>0.33333333333333331</v>
      </c>
      <c r="L511" s="603" t="str">
        <f>IF(STEP!Y511&lt;&gt;"",STEP!Y511,"")</f>
        <v/>
      </c>
      <c r="M511" s="603">
        <f>IF(STEP!Z511&lt;&gt;"",STEP!Z511,0)*24</f>
        <v>0</v>
      </c>
      <c r="N511" s="603" t="str">
        <f>IF(STEP!R511&lt;&gt;"",STEP!R511,"")</f>
        <v/>
      </c>
      <c r="O511" s="603" t="str">
        <f>IF(STEP!S511&lt;&gt;"",STEP!S511,"")</f>
        <v>自社作業</v>
      </c>
      <c r="P511" s="603">
        <f t="shared" si="88"/>
        <v>8</v>
      </c>
      <c r="Q511" s="603"/>
      <c r="R511" s="603" t="e">
        <f t="shared" si="92"/>
        <v>#N/A</v>
      </c>
      <c r="S511" s="605">
        <f t="shared" si="89"/>
        <v>8</v>
      </c>
      <c r="T511" s="610">
        <f t="shared" si="90"/>
        <v>0</v>
      </c>
    </row>
    <row r="512" spans="2:20">
      <c r="B512" s="517"/>
      <c r="C512" s="623">
        <f t="shared" si="91"/>
        <v>160491</v>
      </c>
      <c r="D512" s="411" t="str">
        <f>IF(STEP!D512&lt;&gt;"",STEP!D512,"")</f>
        <v>堀井　雅史</v>
      </c>
      <c r="E512" s="412">
        <f>IF(STEP!E512&lt;&gt;"",STEP!E512,"")</f>
        <v>45409</v>
      </c>
      <c r="F512" s="411" t="str">
        <f>IF(STEP!F512&lt;&gt;"",STEP!F512,"")</f>
        <v>土</v>
      </c>
      <c r="G512" s="413" t="e">
        <f>IF(STEP!C512&lt;&gt;"",STEP!AD512,"")</f>
        <v>#N/A</v>
      </c>
      <c r="H512" s="413" t="str">
        <f>IF(AND(STEP!$G512="",$J$8&lt;&gt;"ON"),"",IF(月報!AX512&lt;&gt;"",月報!AX512,IF(STEP!G512&lt;&gt;"",STEP!G512,"")))</f>
        <v/>
      </c>
      <c r="I512" s="414" t="str">
        <f>IF(AND(STEP!$G512="",$J$8&lt;&gt;"ON"),"",IF(月報!AZ512&lt;&gt;"",月報!AZ512,IF(STEP!H512&lt;&gt;"",STEP!H512,"")))</f>
        <v/>
      </c>
      <c r="J512" s="604">
        <f>IF(月報!BA512&lt;&gt;"",月報!BA512,0)*24</f>
        <v>0</v>
      </c>
      <c r="K512" s="604" t="str">
        <f>IF(STEP!X512&lt;&gt;"",STEP!X512,"")</f>
        <v/>
      </c>
      <c r="L512" s="604" t="str">
        <f>IF(STEP!Y512&lt;&gt;"",STEP!Y512,"")</f>
        <v/>
      </c>
      <c r="M512" s="604">
        <f>IF(STEP!Z512&lt;&gt;"",STEP!Z512,0)*24</f>
        <v>0</v>
      </c>
      <c r="N512" s="604" t="str">
        <f>IF(STEP!R512&lt;&gt;"",STEP!R512,"")</f>
        <v/>
      </c>
      <c r="O512" s="604" t="str">
        <f>IF(STEP!S512&lt;&gt;"",STEP!S512,"")</f>
        <v/>
      </c>
      <c r="P512" s="604">
        <f t="shared" si="88"/>
        <v>0</v>
      </c>
      <c r="Q512" s="604"/>
      <c r="R512" s="604" t="e">
        <f t="shared" si="92"/>
        <v>#N/A</v>
      </c>
      <c r="S512" s="607">
        <f t="shared" si="89"/>
        <v>0</v>
      </c>
      <c r="T512" s="611">
        <f t="shared" si="90"/>
        <v>0</v>
      </c>
    </row>
    <row r="513" spans="2:20">
      <c r="B513" s="517"/>
      <c r="C513" s="624">
        <f t="shared" si="91"/>
        <v>160491</v>
      </c>
      <c r="D513" s="405" t="str">
        <f>IF(STEP!D513&lt;&gt;"",STEP!D513,"")</f>
        <v>堀井　雅史</v>
      </c>
      <c r="E513" s="406">
        <f>IF(STEP!E513&lt;&gt;"",STEP!E513,"")</f>
        <v>45410</v>
      </c>
      <c r="F513" s="405" t="str">
        <f>IF(STEP!F513&lt;&gt;"",STEP!F513,"")</f>
        <v>日</v>
      </c>
      <c r="G513" s="407" t="e">
        <f>IF(STEP!C513&lt;&gt;"",STEP!AD513,"")</f>
        <v>#N/A</v>
      </c>
      <c r="H513" s="407" t="str">
        <f>IF(AND(STEP!$G513="",$J$8&lt;&gt;"ON"),"",IF(月報!AX513&lt;&gt;"",月報!AX513,IF(STEP!G513&lt;&gt;"",STEP!G513,"")))</f>
        <v/>
      </c>
      <c r="I513" s="408" t="str">
        <f>IF(AND(STEP!$G513="",$J$8&lt;&gt;"ON"),"",IF(月報!AZ513&lt;&gt;"",月報!AZ513,IF(STEP!H513&lt;&gt;"",STEP!H513,"")))</f>
        <v/>
      </c>
      <c r="J513" s="603">
        <f>IF(月報!BA513&lt;&gt;"",月報!BA513,0)*24</f>
        <v>0</v>
      </c>
      <c r="K513" s="603" t="str">
        <f>IF(STEP!X513&lt;&gt;"",STEP!X513,"")</f>
        <v/>
      </c>
      <c r="L513" s="603" t="str">
        <f>IF(STEP!Y513&lt;&gt;"",STEP!Y513,"")</f>
        <v/>
      </c>
      <c r="M513" s="603">
        <f>IF(STEP!Z513&lt;&gt;"",STEP!Z513,0)*24</f>
        <v>0</v>
      </c>
      <c r="N513" s="603" t="str">
        <f>IF(STEP!R513&lt;&gt;"",STEP!R513,"")</f>
        <v/>
      </c>
      <c r="O513" s="603" t="str">
        <f>IF(STEP!S513&lt;&gt;"",STEP!S513,"")</f>
        <v/>
      </c>
      <c r="P513" s="603">
        <f t="shared" si="88"/>
        <v>0</v>
      </c>
      <c r="Q513" s="603">
        <f>SUM(P513:P519)</f>
        <v>0</v>
      </c>
      <c r="R513" s="603" t="e">
        <f t="shared" si="92"/>
        <v>#N/A</v>
      </c>
      <c r="S513" s="606">
        <f t="shared" si="89"/>
        <v>0</v>
      </c>
      <c r="T513" s="610">
        <f t="shared" si="90"/>
        <v>0</v>
      </c>
    </row>
    <row r="514" spans="2:20">
      <c r="B514" s="517"/>
      <c r="C514" s="622">
        <f t="shared" si="91"/>
        <v>160491</v>
      </c>
      <c r="D514" s="409" t="str">
        <f>IF(STEP!D514&lt;&gt;"",STEP!D514,"")</f>
        <v>堀井　雅史</v>
      </c>
      <c r="E514" s="410">
        <f>IF(STEP!E514&lt;&gt;"",STEP!E514,"")</f>
        <v>45411</v>
      </c>
      <c r="F514" s="409" t="str">
        <f>IF(STEP!F514&lt;&gt;"",STEP!F514,"")</f>
        <v>月</v>
      </c>
      <c r="G514" s="508" t="e">
        <f>IF(STEP!C514&lt;&gt;"",STEP!AD514,"")</f>
        <v>#N/A</v>
      </c>
      <c r="H514" s="407" t="str">
        <f>IF(AND(STEP!$G514="",$J$8&lt;&gt;"ON"),"",IF(月報!AX514&lt;&gt;"",月報!AX514,IF(STEP!G514&lt;&gt;"",STEP!G514,"")))</f>
        <v/>
      </c>
      <c r="I514" s="408" t="str">
        <f>IF(AND(STEP!$G514="",$J$8&lt;&gt;"ON"),"",IF(月報!AZ514&lt;&gt;"",月報!AZ514,IF(STEP!H514&lt;&gt;"",STEP!H514,"")))</f>
        <v/>
      </c>
      <c r="J514" s="603">
        <f>IF(月報!BA514&lt;&gt;"",月報!BA514,0)*24</f>
        <v>0</v>
      </c>
      <c r="K514" s="603" t="str">
        <f>IF(STEP!X514&lt;&gt;"",STEP!X514,"")</f>
        <v/>
      </c>
      <c r="L514" s="603" t="str">
        <f>IF(STEP!Y514&lt;&gt;"",STEP!Y514,"")</f>
        <v/>
      </c>
      <c r="M514" s="603">
        <f>IF(STEP!Z514&lt;&gt;"",STEP!Z514,0)*24</f>
        <v>0</v>
      </c>
      <c r="N514" s="603" t="str">
        <f>IF(STEP!R514&lt;&gt;"",STEP!R514,"")</f>
        <v/>
      </c>
      <c r="O514" s="603" t="str">
        <f>IF(STEP!S514&lt;&gt;"",STEP!S514,"")</f>
        <v/>
      </c>
      <c r="P514" s="603">
        <f t="shared" si="88"/>
        <v>0</v>
      </c>
      <c r="Q514" s="603"/>
      <c r="R514" s="603" t="e">
        <f t="shared" si="92"/>
        <v>#N/A</v>
      </c>
      <c r="S514" s="605">
        <f t="shared" si="89"/>
        <v>0</v>
      </c>
      <c r="T514" s="610">
        <f t="shared" si="90"/>
        <v>0</v>
      </c>
    </row>
    <row r="515" spans="2:20">
      <c r="B515" s="517"/>
      <c r="C515" s="622">
        <f t="shared" si="91"/>
        <v>160491</v>
      </c>
      <c r="D515" s="409" t="str">
        <f>IF(STEP!D515&lt;&gt;"",STEP!D515,"")</f>
        <v>堀井　雅史</v>
      </c>
      <c r="E515" s="410">
        <f>IF(STEP!E515&lt;&gt;"",STEP!E515,"")</f>
        <v>45412</v>
      </c>
      <c r="F515" s="409" t="str">
        <f>IF(STEP!F515&lt;&gt;"",STEP!F515,"")</f>
        <v>火</v>
      </c>
      <c r="G515" s="508" t="e">
        <f>IF(STEP!C515&lt;&gt;"",STEP!AD515,"")</f>
        <v>#N/A</v>
      </c>
      <c r="H515" s="407" t="str">
        <f>IF(AND(STEP!$G515="",$J$8&lt;&gt;"ON"),"",IF(月報!AX515&lt;&gt;"",月報!AX515,IF(STEP!G515&lt;&gt;"",STEP!G515,"")))</f>
        <v/>
      </c>
      <c r="I515" s="408" t="str">
        <f>IF(AND(STEP!$G515="",$J$8&lt;&gt;"ON"),"",IF(月報!AZ515&lt;&gt;"",月報!AZ515,IF(STEP!H515&lt;&gt;"",STEP!H515,"")))</f>
        <v/>
      </c>
      <c r="J515" s="603">
        <f>IF(月報!BA515&lt;&gt;"",月報!BA515,0)*24</f>
        <v>0</v>
      </c>
      <c r="K515" s="603" t="str">
        <f>IF(STEP!X515&lt;&gt;"",STEP!X515,"")</f>
        <v/>
      </c>
      <c r="L515" s="603" t="str">
        <f>IF(STEP!Y515&lt;&gt;"",STEP!Y515,"")</f>
        <v/>
      </c>
      <c r="M515" s="603">
        <f>IF(STEP!Z515&lt;&gt;"",STEP!Z515,0)*24</f>
        <v>0</v>
      </c>
      <c r="N515" s="603" t="str">
        <f>IF(STEP!R515&lt;&gt;"",STEP!R515,"")</f>
        <v/>
      </c>
      <c r="O515" s="603" t="str">
        <f>IF(STEP!S515&lt;&gt;"",STEP!S515,"")</f>
        <v/>
      </c>
      <c r="P515" s="603">
        <f t="shared" si="88"/>
        <v>0</v>
      </c>
      <c r="Q515" s="603"/>
      <c r="R515" s="603" t="e">
        <f t="shared" si="92"/>
        <v>#N/A</v>
      </c>
      <c r="S515" s="605">
        <f t="shared" si="89"/>
        <v>0</v>
      </c>
      <c r="T515" s="610">
        <f t="shared" si="90"/>
        <v>0</v>
      </c>
    </row>
    <row r="516" spans="2:20">
      <c r="B516" s="517"/>
      <c r="C516" s="622">
        <f t="shared" si="91"/>
        <v>160491</v>
      </c>
      <c r="D516" s="409" t="str">
        <f>IF(STEP!D516&lt;&gt;"",STEP!D516,"")</f>
        <v>堀井　雅史</v>
      </c>
      <c r="E516" s="410">
        <f>IF(STEP!E516&lt;&gt;"",STEP!E516,"")</f>
        <v>45413</v>
      </c>
      <c r="F516" s="409" t="str">
        <f>IF(STEP!F516&lt;&gt;"",STEP!F516,"")</f>
        <v>水</v>
      </c>
      <c r="G516" s="508" t="e">
        <f>IF(STEP!C516&lt;&gt;"",STEP!AD516,"")</f>
        <v>#N/A</v>
      </c>
      <c r="H516" s="407" t="str">
        <f>IF(AND(STEP!$G516="",$J$8&lt;&gt;"ON"),"",IF(月報!AX516&lt;&gt;"",月報!AX516,IF(STEP!G516&lt;&gt;"",STEP!G516,"")))</f>
        <v/>
      </c>
      <c r="I516" s="408" t="str">
        <f>IF(AND(STEP!$G516="",$J$8&lt;&gt;"ON"),"",IF(月報!AZ516&lt;&gt;"",月報!AZ516,IF(STEP!H516&lt;&gt;"",STEP!H516,"")))</f>
        <v/>
      </c>
      <c r="J516" s="603">
        <f>IF(月報!BA516&lt;&gt;"",月報!BA516,0)*24</f>
        <v>0</v>
      </c>
      <c r="K516" s="603" t="str">
        <f>IF(STEP!X516&lt;&gt;"",STEP!X516,"")</f>
        <v/>
      </c>
      <c r="L516" s="603" t="str">
        <f>IF(STEP!Y516&lt;&gt;"",STEP!Y516,"")</f>
        <v/>
      </c>
      <c r="M516" s="603">
        <f>IF(STEP!Z516&lt;&gt;"",STEP!Z516,0)*24</f>
        <v>0</v>
      </c>
      <c r="N516" s="603" t="str">
        <f>IF(STEP!R516&lt;&gt;"",STEP!R516,"")</f>
        <v/>
      </c>
      <c r="O516" s="603" t="str">
        <f>IF(STEP!S516&lt;&gt;"",STEP!S516,"")</f>
        <v/>
      </c>
      <c r="P516" s="603">
        <f t="shared" si="88"/>
        <v>0</v>
      </c>
      <c r="Q516" s="603"/>
      <c r="R516" s="603" t="e">
        <f t="shared" si="92"/>
        <v>#N/A</v>
      </c>
      <c r="S516" s="605">
        <f t="shared" si="89"/>
        <v>0</v>
      </c>
      <c r="T516" s="610">
        <f t="shared" si="90"/>
        <v>0</v>
      </c>
    </row>
    <row r="517" spans="2:20">
      <c r="B517" s="517"/>
      <c r="C517" s="622">
        <f t="shared" si="91"/>
        <v>160491</v>
      </c>
      <c r="D517" s="409" t="str">
        <f>IF(STEP!D517&lt;&gt;"",STEP!D517,"")</f>
        <v>堀井　雅史</v>
      </c>
      <c r="E517" s="410">
        <f>IF(STEP!E517&lt;&gt;"",STEP!E517,"")</f>
        <v>45414</v>
      </c>
      <c r="F517" s="409" t="str">
        <f>IF(STEP!F517&lt;&gt;"",STEP!F517,"")</f>
        <v>木</v>
      </c>
      <c r="G517" s="508" t="e">
        <f>IF(STEP!C517&lt;&gt;"",STEP!AD517,"")</f>
        <v>#N/A</v>
      </c>
      <c r="H517" s="407" t="str">
        <f>IF(AND(STEP!$G517="",$J$8&lt;&gt;"ON"),"",IF(月報!AX517&lt;&gt;"",月報!AX517,IF(STEP!G517&lt;&gt;"",STEP!G517,"")))</f>
        <v/>
      </c>
      <c r="I517" s="408" t="str">
        <f>IF(AND(STEP!$G517="",$J$8&lt;&gt;"ON"),"",IF(月報!AZ517&lt;&gt;"",月報!AZ517,IF(STEP!H517&lt;&gt;"",STEP!H517,"")))</f>
        <v/>
      </c>
      <c r="J517" s="603">
        <f>IF(月報!BA517&lt;&gt;"",月報!BA517,0)*24</f>
        <v>0</v>
      </c>
      <c r="K517" s="603" t="str">
        <f>IF(STEP!X517&lt;&gt;"",STEP!X517,"")</f>
        <v/>
      </c>
      <c r="L517" s="603" t="str">
        <f>IF(STEP!Y517&lt;&gt;"",STEP!Y517,"")</f>
        <v/>
      </c>
      <c r="M517" s="603">
        <f>IF(STEP!Z517&lt;&gt;"",STEP!Z517,0)*24</f>
        <v>0</v>
      </c>
      <c r="N517" s="603" t="str">
        <f>IF(STEP!R517&lt;&gt;"",STEP!R517,"")</f>
        <v/>
      </c>
      <c r="O517" s="603" t="str">
        <f>IF(STEP!S517&lt;&gt;"",STEP!S517,"")</f>
        <v/>
      </c>
      <c r="P517" s="603">
        <f t="shared" si="88"/>
        <v>0</v>
      </c>
      <c r="Q517" s="603"/>
      <c r="R517" s="603" t="e">
        <f t="shared" si="92"/>
        <v>#N/A</v>
      </c>
      <c r="S517" s="605">
        <f t="shared" si="89"/>
        <v>0</v>
      </c>
      <c r="T517" s="610">
        <f t="shared" si="90"/>
        <v>0</v>
      </c>
    </row>
    <row r="518" spans="2:20">
      <c r="B518" s="517"/>
      <c r="C518" s="622">
        <f t="shared" si="91"/>
        <v>160491</v>
      </c>
      <c r="D518" s="409" t="str">
        <f>IF(STEP!D518&lt;&gt;"",STEP!D518,"")</f>
        <v>堀井　雅史</v>
      </c>
      <c r="E518" s="410">
        <f>IF(STEP!E518&lt;&gt;"",STEP!E518,"")</f>
        <v>45415</v>
      </c>
      <c r="F518" s="409" t="str">
        <f>IF(STEP!F518&lt;&gt;"",STEP!F518,"")</f>
        <v>金</v>
      </c>
      <c r="G518" s="508" t="e">
        <f>IF(STEP!C518&lt;&gt;"",STEP!AD518,"")</f>
        <v>#N/A</v>
      </c>
      <c r="H518" s="407" t="str">
        <f>IF(AND(STEP!$G518="",$J$8&lt;&gt;"ON"),"",IF(月報!AX518&lt;&gt;"",月報!AX518,IF(STEP!G518&lt;&gt;"",STEP!G518,"")))</f>
        <v/>
      </c>
      <c r="I518" s="408" t="str">
        <f>IF(AND(STEP!$G518="",$J$8&lt;&gt;"ON"),"",IF(月報!AZ518&lt;&gt;"",月報!AZ518,IF(STEP!H518&lt;&gt;"",STEP!H518,"")))</f>
        <v/>
      </c>
      <c r="J518" s="603">
        <f>IF(月報!BA518&lt;&gt;"",月報!BA518,0)*24</f>
        <v>0</v>
      </c>
      <c r="K518" s="603" t="str">
        <f>IF(STEP!X518&lt;&gt;"",STEP!X518,"")</f>
        <v/>
      </c>
      <c r="L518" s="603" t="str">
        <f>IF(STEP!Y518&lt;&gt;"",STEP!Y518,"")</f>
        <v/>
      </c>
      <c r="M518" s="603">
        <f>IF(STEP!Z518&lt;&gt;"",STEP!Z518,0)*24</f>
        <v>0</v>
      </c>
      <c r="N518" s="603" t="str">
        <f>IF(STEP!R518&lt;&gt;"",STEP!R518,"")</f>
        <v/>
      </c>
      <c r="O518" s="603" t="str">
        <f>IF(STEP!S518&lt;&gt;"",STEP!S518,"")</f>
        <v/>
      </c>
      <c r="P518" s="603">
        <f t="shared" si="88"/>
        <v>0</v>
      </c>
      <c r="Q518" s="603"/>
      <c r="R518" s="603" t="e">
        <f t="shared" si="92"/>
        <v>#N/A</v>
      </c>
      <c r="S518" s="605">
        <f t="shared" si="89"/>
        <v>0</v>
      </c>
      <c r="T518" s="610">
        <f t="shared" si="90"/>
        <v>0</v>
      </c>
    </row>
    <row r="519" spans="2:20">
      <c r="B519" s="517"/>
      <c r="C519" s="623">
        <f t="shared" si="91"/>
        <v>160491</v>
      </c>
      <c r="D519" s="411" t="str">
        <f>IF(STEP!D519&lt;&gt;"",STEP!D519,"")</f>
        <v>堀井　雅史</v>
      </c>
      <c r="E519" s="412">
        <f>IF(STEP!E519&lt;&gt;"",STEP!E519,"")</f>
        <v>45416</v>
      </c>
      <c r="F519" s="411" t="str">
        <f>IF(STEP!F519&lt;&gt;"",STEP!F519,"")</f>
        <v>土</v>
      </c>
      <c r="G519" s="413" t="e">
        <f>IF(STEP!C519&lt;&gt;"",STEP!AD519,"")</f>
        <v>#N/A</v>
      </c>
      <c r="H519" s="413" t="str">
        <f>IF(AND(STEP!$G519="",$J$8&lt;&gt;"ON"),"",IF(月報!AX519&lt;&gt;"",月報!AX519,IF(STEP!G519&lt;&gt;"",STEP!G519,"")))</f>
        <v/>
      </c>
      <c r="I519" s="414" t="str">
        <f>IF(AND(STEP!$G519="",$J$8&lt;&gt;"ON"),"",IF(月報!AZ519&lt;&gt;"",月報!AZ519,IF(STEP!H519&lt;&gt;"",STEP!H519,"")))</f>
        <v/>
      </c>
      <c r="J519" s="604">
        <f>IF(月報!BA519&lt;&gt;"",月報!BA519,0)*24</f>
        <v>0</v>
      </c>
      <c r="K519" s="604" t="str">
        <f>IF(STEP!X519&lt;&gt;"",STEP!X519,"")</f>
        <v/>
      </c>
      <c r="L519" s="604" t="str">
        <f>IF(STEP!Y519&lt;&gt;"",STEP!Y519,"")</f>
        <v/>
      </c>
      <c r="M519" s="604">
        <f>IF(STEP!Z519&lt;&gt;"",STEP!Z519,0)*24</f>
        <v>0</v>
      </c>
      <c r="N519" s="604" t="str">
        <f>IF(STEP!R519&lt;&gt;"",STEP!R519,"")</f>
        <v/>
      </c>
      <c r="O519" s="604" t="str">
        <f>IF(STEP!S519&lt;&gt;"",STEP!S519,"")</f>
        <v/>
      </c>
      <c r="P519" s="604">
        <f t="shared" si="88"/>
        <v>0</v>
      </c>
      <c r="Q519" s="604"/>
      <c r="R519" s="604" t="e">
        <f t="shared" si="92"/>
        <v>#N/A</v>
      </c>
      <c r="S519" s="607">
        <f t="shared" si="89"/>
        <v>0</v>
      </c>
      <c r="T519" s="611">
        <f t="shared" si="90"/>
        <v>0</v>
      </c>
    </row>
    <row r="520" spans="2:20">
      <c r="B520" s="517"/>
      <c r="C520" s="624">
        <f t="shared" si="91"/>
        <v>160491</v>
      </c>
      <c r="D520" s="405" t="str">
        <f>IF(STEP!D520&lt;&gt;"",STEP!D520,"")</f>
        <v>堀井　雅史</v>
      </c>
      <c r="E520" s="406">
        <f>IF(STEP!E520&lt;&gt;"",STEP!E520,"")</f>
        <v>45417</v>
      </c>
      <c r="F520" s="405" t="str">
        <f>IF(STEP!F520&lt;&gt;"",STEP!F520,"")</f>
        <v>日</v>
      </c>
      <c r="G520" s="407" t="e">
        <f>IF(STEP!C520&lt;&gt;"",STEP!AD520,"")</f>
        <v>#N/A</v>
      </c>
      <c r="H520" s="407" t="str">
        <f>IF(AND(STEP!$G520="",$J$8&lt;&gt;"ON"),"",IF(月報!AX520&lt;&gt;"",月報!AX520,IF(STEP!G520&lt;&gt;"",STEP!G520,"")))</f>
        <v/>
      </c>
      <c r="I520" s="408" t="str">
        <f>IF(AND(STEP!$G520="",$J$8&lt;&gt;"ON"),"",IF(月報!AZ520&lt;&gt;"",月報!AZ520,IF(STEP!H520&lt;&gt;"",STEP!H520,"")))</f>
        <v/>
      </c>
      <c r="J520" s="603">
        <f>IF(月報!BA520&lt;&gt;"",月報!BA520,0)*24</f>
        <v>0</v>
      </c>
      <c r="K520" s="603" t="str">
        <f>IF(STEP!X520&lt;&gt;"",STEP!X520,"")</f>
        <v/>
      </c>
      <c r="L520" s="603" t="str">
        <f>IF(STEP!Y520&lt;&gt;"",STEP!Y520,"")</f>
        <v/>
      </c>
      <c r="M520" s="603">
        <f>IF(STEP!Z520&lt;&gt;"",STEP!Z520,0)*24</f>
        <v>0</v>
      </c>
      <c r="N520" s="603" t="str">
        <f>IF(STEP!R520&lt;&gt;"",STEP!R520,"")</f>
        <v/>
      </c>
      <c r="O520" s="603" t="str">
        <f>IF(STEP!S520&lt;&gt;"",STEP!S520,"")</f>
        <v/>
      </c>
      <c r="P520" s="603">
        <f t="shared" si="88"/>
        <v>0</v>
      </c>
      <c r="Q520" s="603">
        <f>SUM(P520:P526)</f>
        <v>37.166666666666664</v>
      </c>
      <c r="R520" s="603" t="e">
        <f t="shared" si="92"/>
        <v>#N/A</v>
      </c>
      <c r="S520" s="606">
        <f t="shared" si="89"/>
        <v>0</v>
      </c>
      <c r="T520" s="610">
        <f t="shared" si="90"/>
        <v>0</v>
      </c>
    </row>
    <row r="521" spans="2:20">
      <c r="B521" s="517"/>
      <c r="C521" s="622">
        <f t="shared" si="91"/>
        <v>160491</v>
      </c>
      <c r="D521" s="409" t="str">
        <f>IF(STEP!D521&lt;&gt;"",STEP!D521,"")</f>
        <v>堀井　雅史</v>
      </c>
      <c r="E521" s="410">
        <f>IF(STEP!E521&lt;&gt;"",STEP!E521,"")</f>
        <v>45418</v>
      </c>
      <c r="F521" s="409" t="str">
        <f>IF(STEP!F521&lt;&gt;"",STEP!F521,"")</f>
        <v>月</v>
      </c>
      <c r="G521" s="508" t="e">
        <f>IF(STEP!C521&lt;&gt;"",STEP!AD521,"")</f>
        <v>#N/A</v>
      </c>
      <c r="H521" s="407" t="str">
        <f>IF(AND(STEP!$G521="",$J$8&lt;&gt;"ON"),"",IF(月報!AX521&lt;&gt;"",月報!AX521,IF(STEP!G521&lt;&gt;"",STEP!G521,"")))</f>
        <v/>
      </c>
      <c r="I521" s="408" t="str">
        <f>IF(AND(STEP!$G521="",$J$8&lt;&gt;"ON"),"",IF(月報!AZ521&lt;&gt;"",月報!AZ521,IF(STEP!H521&lt;&gt;"",STEP!H521,"")))</f>
        <v/>
      </c>
      <c r="J521" s="603">
        <f>IF(月報!BA521&lt;&gt;"",月報!BA521,0)*24</f>
        <v>0</v>
      </c>
      <c r="K521" s="603" t="str">
        <f>IF(STEP!X521&lt;&gt;"",STEP!X521,"")</f>
        <v/>
      </c>
      <c r="L521" s="603" t="str">
        <f>IF(STEP!Y521&lt;&gt;"",STEP!Y521,"")</f>
        <v/>
      </c>
      <c r="M521" s="603">
        <f>IF(STEP!Z521&lt;&gt;"",STEP!Z521,0)*24</f>
        <v>0</v>
      </c>
      <c r="N521" s="603" t="str">
        <f>IF(STEP!R521&lt;&gt;"",STEP!R521,"")</f>
        <v/>
      </c>
      <c r="O521" s="603" t="str">
        <f>IF(STEP!S521&lt;&gt;"",STEP!S521,"")</f>
        <v/>
      </c>
      <c r="P521" s="603">
        <f t="shared" si="88"/>
        <v>0</v>
      </c>
      <c r="Q521" s="603"/>
      <c r="R521" s="603" t="e">
        <f t="shared" si="92"/>
        <v>#N/A</v>
      </c>
      <c r="S521" s="605">
        <f t="shared" si="89"/>
        <v>0</v>
      </c>
      <c r="T521" s="610">
        <f t="shared" si="90"/>
        <v>0</v>
      </c>
    </row>
    <row r="522" spans="2:20">
      <c r="B522" s="520"/>
      <c r="C522" s="622">
        <f t="shared" si="91"/>
        <v>160491</v>
      </c>
      <c r="D522" s="409" t="str">
        <f>IF(STEP!D522&lt;&gt;"",STEP!D522,"")</f>
        <v>堀井　雅史</v>
      </c>
      <c r="E522" s="410">
        <f>IF(STEP!E522&lt;&gt;"",STEP!E522,"")</f>
        <v>45419</v>
      </c>
      <c r="F522" s="409" t="str">
        <f>IF(STEP!F522&lt;&gt;"",STEP!F522,"")</f>
        <v>火</v>
      </c>
      <c r="G522" s="508" t="e">
        <f>IF(STEP!C522&lt;&gt;"",STEP!AD522,"")</f>
        <v>#N/A</v>
      </c>
      <c r="H522" s="407">
        <f>IF(AND(STEP!$G522="",$J$8&lt;&gt;"ON"),"",IF(月報!AX522&lt;&gt;"",月報!AX522,IF(STEP!G522&lt;&gt;"",STEP!G522,"")))</f>
        <v>0.36458333333333331</v>
      </c>
      <c r="I522" s="408">
        <f>IF(AND(STEP!$G522="",$J$8&lt;&gt;"ON"),"",IF(月報!AZ522&lt;&gt;"",月報!AZ522,IF(STEP!H522&lt;&gt;"",STEP!H522,"")))</f>
        <v>0.73611111111111105</v>
      </c>
      <c r="J522" s="603">
        <f>IF(月報!BA522&lt;&gt;"",月報!BA522,0)*24</f>
        <v>8</v>
      </c>
      <c r="K522" s="603">
        <f>IF(STEP!X522&lt;&gt;"",STEP!X522,"")</f>
        <v>0.33333333333333331</v>
      </c>
      <c r="L522" s="603" t="str">
        <f>IF(STEP!Y522&lt;&gt;"",STEP!Y522,"")</f>
        <v/>
      </c>
      <c r="M522" s="603">
        <f>IF(STEP!Z522&lt;&gt;"",STEP!Z522,0)*24</f>
        <v>0</v>
      </c>
      <c r="N522" s="603" t="str">
        <f>IF(STEP!R522&lt;&gt;"",STEP!R522,"")</f>
        <v/>
      </c>
      <c r="O522" s="603" t="str">
        <f>IF(STEP!S522&lt;&gt;"",STEP!S522,"")</f>
        <v>自社作業</v>
      </c>
      <c r="P522" s="603">
        <f t="shared" si="88"/>
        <v>8</v>
      </c>
      <c r="Q522" s="603"/>
      <c r="R522" s="603" t="e">
        <f t="shared" si="92"/>
        <v>#N/A</v>
      </c>
      <c r="S522" s="605">
        <f t="shared" si="89"/>
        <v>8</v>
      </c>
      <c r="T522" s="610">
        <f t="shared" si="90"/>
        <v>0</v>
      </c>
    </row>
    <row r="523" spans="2:20">
      <c r="B523" s="520"/>
      <c r="C523" s="622">
        <f t="shared" si="91"/>
        <v>160491</v>
      </c>
      <c r="D523" s="409" t="str">
        <f>IF(STEP!D523&lt;&gt;"",STEP!D523,"")</f>
        <v>堀井　雅史</v>
      </c>
      <c r="E523" s="410">
        <f>IF(STEP!E523&lt;&gt;"",STEP!E523,"")</f>
        <v>45420</v>
      </c>
      <c r="F523" s="409" t="str">
        <f>IF(STEP!F523&lt;&gt;"",STEP!F523,"")</f>
        <v>水</v>
      </c>
      <c r="G523" s="508" t="e">
        <f>IF(STEP!C523&lt;&gt;"",STEP!AD523,"")</f>
        <v>#N/A</v>
      </c>
      <c r="H523" s="407">
        <f>IF(AND(STEP!$G523="",$J$8&lt;&gt;"ON"),"",IF(月報!AX523&lt;&gt;"",月報!AX523,IF(STEP!G523&lt;&gt;"",STEP!G523,"")))</f>
        <v>0.36458333333333331</v>
      </c>
      <c r="I523" s="408">
        <f>IF(AND(STEP!$G523="",$J$8&lt;&gt;"ON"),"",IF(月報!AZ523&lt;&gt;"",月報!AZ523,IF(STEP!H523&lt;&gt;"",STEP!H523,"")))</f>
        <v>0.76041666666666663</v>
      </c>
      <c r="J523" s="603">
        <f>IF(月報!BA523&lt;&gt;"",月報!BA523,0)*24</f>
        <v>8.5</v>
      </c>
      <c r="K523" s="603">
        <f>IF(STEP!X523&lt;&gt;"",STEP!X523,"")</f>
        <v>0.33333333333333331</v>
      </c>
      <c r="L523" s="603">
        <f>IF(STEP!Y523&lt;&gt;"",STEP!Y523,"")</f>
        <v>2.0833333333333332E-2</v>
      </c>
      <c r="M523" s="603">
        <f>IF(STEP!Z523&lt;&gt;"",STEP!Z523,0)*24</f>
        <v>0</v>
      </c>
      <c r="N523" s="603" t="str">
        <f>IF(STEP!R523&lt;&gt;"",STEP!R523,"")</f>
        <v/>
      </c>
      <c r="O523" s="603" t="str">
        <f>IF(STEP!S523&lt;&gt;"",STEP!S523,"")</f>
        <v>自社作業</v>
      </c>
      <c r="P523" s="603">
        <f t="shared" si="88"/>
        <v>8.5</v>
      </c>
      <c r="Q523" s="603"/>
      <c r="R523" s="603" t="e">
        <f t="shared" si="92"/>
        <v>#N/A</v>
      </c>
      <c r="S523" s="605">
        <f t="shared" si="89"/>
        <v>8.5</v>
      </c>
      <c r="T523" s="610">
        <f t="shared" si="90"/>
        <v>0</v>
      </c>
    </row>
    <row r="524" spans="2:20">
      <c r="B524" s="520"/>
      <c r="C524" s="622">
        <f t="shared" si="91"/>
        <v>160491</v>
      </c>
      <c r="D524" s="409" t="str">
        <f>IF(STEP!D524&lt;&gt;"",STEP!D524,"")</f>
        <v>堀井　雅史</v>
      </c>
      <c r="E524" s="410">
        <f>IF(STEP!E524&lt;&gt;"",STEP!E524,"")</f>
        <v>45421</v>
      </c>
      <c r="F524" s="409" t="str">
        <f>IF(STEP!F524&lt;&gt;"",STEP!F524,"")</f>
        <v>木</v>
      </c>
      <c r="G524" s="508" t="e">
        <f>IF(STEP!C524&lt;&gt;"",STEP!AD524,"")</f>
        <v>#N/A</v>
      </c>
      <c r="H524" s="407">
        <f>IF(AND(STEP!$G524="",$J$8&lt;&gt;"ON"),"",IF(月報!AX524&lt;&gt;"",月報!AX524,IF(STEP!G524&lt;&gt;"",STEP!G524,"")))</f>
        <v>0.36458333333333331</v>
      </c>
      <c r="I524" s="408">
        <f>IF(AND(STEP!$G524="",$J$8&lt;&gt;"ON"),"",IF(月報!AZ524&lt;&gt;"",月報!AZ524,IF(STEP!H524&lt;&gt;"",STEP!H524,"")))</f>
        <v>0.77083333333333326</v>
      </c>
      <c r="J524" s="603">
        <f>IF(月報!BA524&lt;&gt;"",月報!BA524,0)*24</f>
        <v>8.75</v>
      </c>
      <c r="K524" s="603">
        <f>IF(STEP!X524&lt;&gt;"",STEP!X524,"")</f>
        <v>0.33333333333333331</v>
      </c>
      <c r="L524" s="603">
        <f>IF(STEP!Y524&lt;&gt;"",STEP!Y524,"")</f>
        <v>3.125E-2</v>
      </c>
      <c r="M524" s="603">
        <f>IF(STEP!Z524&lt;&gt;"",STEP!Z524,0)*24</f>
        <v>0</v>
      </c>
      <c r="N524" s="603" t="str">
        <f>IF(STEP!R524&lt;&gt;"",STEP!R524,"")</f>
        <v/>
      </c>
      <c r="O524" s="603" t="str">
        <f>IF(STEP!S524&lt;&gt;"",STEP!S524,"")</f>
        <v>自社作業</v>
      </c>
      <c r="P524" s="603">
        <f t="shared" si="88"/>
        <v>8.75</v>
      </c>
      <c r="Q524" s="603"/>
      <c r="R524" s="603" t="e">
        <f t="shared" si="92"/>
        <v>#N/A</v>
      </c>
      <c r="S524" s="605">
        <f t="shared" si="89"/>
        <v>8.75</v>
      </c>
      <c r="T524" s="610">
        <f t="shared" si="90"/>
        <v>0</v>
      </c>
    </row>
    <row r="525" spans="2:20">
      <c r="B525" s="520"/>
      <c r="C525" s="622">
        <f t="shared" si="91"/>
        <v>160491</v>
      </c>
      <c r="D525" s="409" t="str">
        <f>IF(STEP!D525&lt;&gt;"",STEP!D525,"")</f>
        <v>堀井　雅史</v>
      </c>
      <c r="E525" s="410">
        <f>IF(STEP!E525&lt;&gt;"",STEP!E525,"")</f>
        <v>45422</v>
      </c>
      <c r="F525" s="409" t="str">
        <f>IF(STEP!F525&lt;&gt;"",STEP!F525,"")</f>
        <v>金</v>
      </c>
      <c r="G525" s="508" t="e">
        <f>IF(STEP!C525&lt;&gt;"",STEP!AD525,"")</f>
        <v>#N/A</v>
      </c>
      <c r="H525" s="407">
        <f>IF(AND(STEP!$G525="",$J$8&lt;&gt;"ON"),"",IF(月報!AX525&lt;&gt;"",月報!AX525,IF(STEP!G525&lt;&gt;"",STEP!G525,"")))</f>
        <v>0.36458333333333331</v>
      </c>
      <c r="I525" s="408">
        <f>IF(AND(STEP!$G525="",$J$8&lt;&gt;"ON"),"",IF(月報!AZ525&lt;&gt;"",月報!AZ525,IF(STEP!H525&lt;&gt;"",STEP!H525,"")))</f>
        <v>0.90277777777777768</v>
      </c>
      <c r="J525" s="603">
        <f>IF(月報!BA525&lt;&gt;"",月報!BA525,0)*24</f>
        <v>11.916666666666666</v>
      </c>
      <c r="K525" s="603">
        <f>IF(STEP!X525&lt;&gt;"",STEP!X525,"")</f>
        <v>0.33333333333333331</v>
      </c>
      <c r="L525" s="603">
        <f>IF(STEP!Y525&lt;&gt;"",STEP!Y525,"")</f>
        <v>0.15625</v>
      </c>
      <c r="M525" s="603">
        <f>IF(STEP!Z525&lt;&gt;"",STEP!Z525,0)*24</f>
        <v>0</v>
      </c>
      <c r="N525" s="603" t="str">
        <f>IF(STEP!R525&lt;&gt;"",STEP!R525,"")</f>
        <v/>
      </c>
      <c r="O525" s="603" t="str">
        <f>IF(STEP!S525&lt;&gt;"",STEP!S525,"")</f>
        <v>自社作業</v>
      </c>
      <c r="P525" s="603">
        <f t="shared" si="88"/>
        <v>11.916666666666666</v>
      </c>
      <c r="Q525" s="603"/>
      <c r="R525" s="603" t="e">
        <f t="shared" si="92"/>
        <v>#N/A</v>
      </c>
      <c r="S525" s="605">
        <f t="shared" si="89"/>
        <v>11.75</v>
      </c>
      <c r="T525" s="610">
        <f t="shared" si="90"/>
        <v>0.16666666666666607</v>
      </c>
    </row>
    <row r="526" spans="2:20">
      <c r="B526" s="520"/>
      <c r="C526" s="623">
        <f t="shared" si="91"/>
        <v>160491</v>
      </c>
      <c r="D526" s="411" t="str">
        <f>IF(STEP!D526&lt;&gt;"",STEP!D526,"")</f>
        <v>堀井　雅史</v>
      </c>
      <c r="E526" s="412">
        <f>IF(STEP!E526&lt;&gt;"",STEP!E526,"")</f>
        <v>45423</v>
      </c>
      <c r="F526" s="411" t="str">
        <f>IF(STEP!F526&lt;&gt;"",STEP!F526,"")</f>
        <v>土</v>
      </c>
      <c r="G526" s="413" t="e">
        <f>IF(STEP!C526&lt;&gt;"",STEP!AD526,"")</f>
        <v>#N/A</v>
      </c>
      <c r="H526" s="413" t="str">
        <f>IF(AND(STEP!$G526="",$J$8&lt;&gt;"ON"),"",IF(月報!AX526&lt;&gt;"",月報!AX526,IF(STEP!G526&lt;&gt;"",STEP!G526,"")))</f>
        <v/>
      </c>
      <c r="I526" s="414" t="str">
        <f>IF(AND(STEP!$G526="",$J$8&lt;&gt;"ON"),"",IF(月報!AZ526&lt;&gt;"",月報!AZ526,IF(STEP!H526&lt;&gt;"",STEP!H526,"")))</f>
        <v/>
      </c>
      <c r="J526" s="604">
        <f>IF(月報!BA526&lt;&gt;"",月報!BA526,0)*24</f>
        <v>0</v>
      </c>
      <c r="K526" s="604" t="str">
        <f>IF(STEP!X526&lt;&gt;"",STEP!X526,"")</f>
        <v/>
      </c>
      <c r="L526" s="604" t="str">
        <f>IF(STEP!Y526&lt;&gt;"",STEP!Y526,"")</f>
        <v/>
      </c>
      <c r="M526" s="604">
        <f>IF(STEP!Z526&lt;&gt;"",STEP!Z526,0)*24</f>
        <v>0</v>
      </c>
      <c r="N526" s="604" t="str">
        <f>IF(STEP!R526&lt;&gt;"",STEP!R526,"")</f>
        <v/>
      </c>
      <c r="O526" s="604" t="str">
        <f>IF(STEP!S526&lt;&gt;"",STEP!S526,"")</f>
        <v/>
      </c>
      <c r="P526" s="604">
        <f t="shared" si="88"/>
        <v>0</v>
      </c>
      <c r="Q526" s="604"/>
      <c r="R526" s="604" t="e">
        <f t="shared" si="92"/>
        <v>#N/A</v>
      </c>
      <c r="S526" s="607">
        <f t="shared" si="89"/>
        <v>0</v>
      </c>
      <c r="T526" s="611">
        <f t="shared" si="90"/>
        <v>0</v>
      </c>
    </row>
    <row r="527" spans="2:20">
      <c r="B527" s="520"/>
      <c r="C527" s="624">
        <f t="shared" si="91"/>
        <v>160491</v>
      </c>
      <c r="D527" s="405" t="str">
        <f>IF(STEP!D527&lt;&gt;"",STEP!D527,"")</f>
        <v>堀井　雅史</v>
      </c>
      <c r="E527" s="406">
        <f>IF(STEP!E527&lt;&gt;"",STEP!E527,"")</f>
        <v>45424</v>
      </c>
      <c r="F527" s="405" t="str">
        <f>IF(STEP!F527&lt;&gt;"",STEP!F527,"")</f>
        <v>日</v>
      </c>
      <c r="G527" s="407" t="e">
        <f>IF(STEP!C527&lt;&gt;"",STEP!AD527,"")</f>
        <v>#N/A</v>
      </c>
      <c r="H527" s="407" t="str">
        <f>IF(AND(STEP!$G527="",$J$8&lt;&gt;"ON"),"",IF(月報!AX527&lt;&gt;"",月報!AX527,IF(STEP!G527&lt;&gt;"",STEP!G527,"")))</f>
        <v/>
      </c>
      <c r="I527" s="408" t="str">
        <f>IF(AND(STEP!$G527="",$J$8&lt;&gt;"ON"),"",IF(月報!AZ527&lt;&gt;"",月報!AZ527,IF(STEP!H527&lt;&gt;"",STEP!H527,"")))</f>
        <v/>
      </c>
      <c r="J527" s="603">
        <f>IF(月報!BA527&lt;&gt;"",月報!BA527,0)*24</f>
        <v>0</v>
      </c>
      <c r="K527" s="603" t="str">
        <f>IF(STEP!X527&lt;&gt;"",STEP!X527,"")</f>
        <v/>
      </c>
      <c r="L527" s="603" t="str">
        <f>IF(STEP!Y527&lt;&gt;"",STEP!Y527,"")</f>
        <v/>
      </c>
      <c r="M527" s="603">
        <f>IF(STEP!Z527&lt;&gt;"",STEP!Z527,0)*24</f>
        <v>0</v>
      </c>
      <c r="N527" s="603" t="str">
        <f>IF(STEP!R527&lt;&gt;"",STEP!R527,"")</f>
        <v/>
      </c>
      <c r="O527" s="603" t="str">
        <f>IF(STEP!S527&lt;&gt;"",STEP!S527,"")</f>
        <v/>
      </c>
      <c r="P527" s="603">
        <f t="shared" si="88"/>
        <v>0</v>
      </c>
      <c r="Q527" s="603">
        <f>SUM(P527:P533)</f>
        <v>40.583333333333336</v>
      </c>
      <c r="R527" s="603" t="e">
        <f t="shared" si="92"/>
        <v>#N/A</v>
      </c>
      <c r="S527" s="606">
        <f t="shared" si="89"/>
        <v>0</v>
      </c>
      <c r="T527" s="610">
        <f t="shared" si="90"/>
        <v>0</v>
      </c>
    </row>
    <row r="528" spans="2:20">
      <c r="B528" s="520"/>
      <c r="C528" s="622">
        <f t="shared" si="91"/>
        <v>160491</v>
      </c>
      <c r="D528" s="409" t="str">
        <f>IF(STEP!D528&lt;&gt;"",STEP!D528,"")</f>
        <v>堀井　雅史</v>
      </c>
      <c r="E528" s="410">
        <f>IF(STEP!E528&lt;&gt;"",STEP!E528,"")</f>
        <v>45425</v>
      </c>
      <c r="F528" s="409" t="str">
        <f>IF(STEP!F528&lt;&gt;"",STEP!F528,"")</f>
        <v>月</v>
      </c>
      <c r="G528" s="508" t="e">
        <f>IF(STEP!C528&lt;&gt;"",STEP!AD528,"")</f>
        <v>#N/A</v>
      </c>
      <c r="H528" s="407">
        <f>IF(AND(STEP!$G528="",$J$8&lt;&gt;"ON"),"",IF(月報!AX528&lt;&gt;"",月報!AX528,IF(STEP!G528&lt;&gt;"",STEP!G528,"")))</f>
        <v>0.36458333333333331</v>
      </c>
      <c r="I528" s="408">
        <f>IF(AND(STEP!$G528="",$J$8&lt;&gt;"ON"),"",IF(月報!AZ528&lt;&gt;"",月報!AZ528,IF(STEP!H528&lt;&gt;"",STEP!H528,"")))</f>
        <v>0.75</v>
      </c>
      <c r="J528" s="603">
        <f>IF(月報!BA528&lt;&gt;"",月報!BA528,0)*24</f>
        <v>8.25</v>
      </c>
      <c r="K528" s="603">
        <f>IF(STEP!X528&lt;&gt;"",STEP!X528,"")</f>
        <v>0.33333333333333331</v>
      </c>
      <c r="L528" s="603">
        <f>IF(STEP!Y528&lt;&gt;"",STEP!Y528,"")</f>
        <v>1.0416666666666666E-2</v>
      </c>
      <c r="M528" s="603">
        <f>IF(STEP!Z528&lt;&gt;"",STEP!Z528,0)*24</f>
        <v>0</v>
      </c>
      <c r="N528" s="603" t="str">
        <f>IF(STEP!R528&lt;&gt;"",STEP!R528,"")</f>
        <v/>
      </c>
      <c r="O528" s="603" t="str">
        <f>IF(STEP!S528&lt;&gt;"",STEP!S528,"")</f>
        <v>自社作業</v>
      </c>
      <c r="P528" s="603">
        <f t="shared" si="88"/>
        <v>8.25</v>
      </c>
      <c r="Q528" s="603"/>
      <c r="R528" s="603" t="e">
        <f t="shared" si="92"/>
        <v>#N/A</v>
      </c>
      <c r="S528" s="605">
        <f t="shared" si="89"/>
        <v>8.25</v>
      </c>
      <c r="T528" s="610">
        <f t="shared" si="90"/>
        <v>0</v>
      </c>
    </row>
    <row r="529" spans="2:20">
      <c r="B529" s="520"/>
      <c r="C529" s="622">
        <f t="shared" si="91"/>
        <v>160491</v>
      </c>
      <c r="D529" s="409" t="str">
        <f>IF(STEP!D529&lt;&gt;"",STEP!D529,"")</f>
        <v>堀井　雅史</v>
      </c>
      <c r="E529" s="410">
        <f>IF(STEP!E529&lt;&gt;"",STEP!E529,"")</f>
        <v>45426</v>
      </c>
      <c r="F529" s="409" t="str">
        <f>IF(STEP!F529&lt;&gt;"",STEP!F529,"")</f>
        <v>火</v>
      </c>
      <c r="G529" s="508" t="e">
        <f>IF(STEP!C529&lt;&gt;"",STEP!AD529,"")</f>
        <v>#N/A</v>
      </c>
      <c r="H529" s="407">
        <f>IF(AND(STEP!$G529="",$J$8&lt;&gt;"ON"),"",IF(月報!AX529&lt;&gt;"",月報!AX529,IF(STEP!G529&lt;&gt;"",STEP!G529,"")))</f>
        <v>0.36458333333333331</v>
      </c>
      <c r="I529" s="408">
        <f>IF(AND(STEP!$G529="",$J$8&lt;&gt;"ON"),"",IF(月報!AZ529&lt;&gt;"",月報!AZ529,IF(STEP!H529&lt;&gt;"",STEP!H529,"")))</f>
        <v>0.73611111111111105</v>
      </c>
      <c r="J529" s="603">
        <f>IF(月報!BA529&lt;&gt;"",月報!BA529,0)*24</f>
        <v>8</v>
      </c>
      <c r="K529" s="603">
        <f>IF(STEP!X529&lt;&gt;"",STEP!X529,"")</f>
        <v>0.33333333333333331</v>
      </c>
      <c r="L529" s="603" t="str">
        <f>IF(STEP!Y529&lt;&gt;"",STEP!Y529,"")</f>
        <v/>
      </c>
      <c r="M529" s="603">
        <f>IF(STEP!Z529&lt;&gt;"",STEP!Z529,0)*24</f>
        <v>0</v>
      </c>
      <c r="N529" s="603" t="str">
        <f>IF(STEP!R529&lt;&gt;"",STEP!R529,"")</f>
        <v/>
      </c>
      <c r="O529" s="603" t="str">
        <f>IF(STEP!S529&lt;&gt;"",STEP!S529,"")</f>
        <v>自社作業</v>
      </c>
      <c r="P529" s="603">
        <f t="shared" si="88"/>
        <v>8</v>
      </c>
      <c r="Q529" s="603"/>
      <c r="R529" s="603" t="e">
        <f t="shared" si="92"/>
        <v>#N/A</v>
      </c>
      <c r="S529" s="605">
        <f t="shared" si="89"/>
        <v>8</v>
      </c>
      <c r="T529" s="610">
        <f t="shared" si="90"/>
        <v>0</v>
      </c>
    </row>
    <row r="530" spans="2:20">
      <c r="B530" s="520"/>
      <c r="C530" s="622">
        <f t="shared" si="91"/>
        <v>160491</v>
      </c>
      <c r="D530" s="409" t="str">
        <f>IF(STEP!D530&lt;&gt;"",STEP!D530,"")</f>
        <v>堀井　雅史</v>
      </c>
      <c r="E530" s="410">
        <f>IF(STEP!E530&lt;&gt;"",STEP!E530,"")</f>
        <v>45427</v>
      </c>
      <c r="F530" s="409" t="str">
        <f>IF(STEP!F530&lt;&gt;"",STEP!F530,"")</f>
        <v>水</v>
      </c>
      <c r="G530" s="508" t="e">
        <f>IF(STEP!C530&lt;&gt;"",STEP!AD530,"")</f>
        <v>#N/A</v>
      </c>
      <c r="H530" s="407">
        <f>IF(AND(STEP!$G530="",$J$8&lt;&gt;"ON"),"",IF(月報!AX530&lt;&gt;"",月報!AX530,IF(STEP!G530&lt;&gt;"",STEP!G530,"")))</f>
        <v>0.36458333333333331</v>
      </c>
      <c r="I530" s="408">
        <f>IF(AND(STEP!$G530="",$J$8&lt;&gt;"ON"),"",IF(月報!AZ530&lt;&gt;"",月報!AZ530,IF(STEP!H530&lt;&gt;"",STEP!H530,"")))</f>
        <v>0.5625</v>
      </c>
      <c r="J530" s="603">
        <f>IF(月報!BA530&lt;&gt;"",月報!BA530,0)*24</f>
        <v>8</v>
      </c>
      <c r="K530" s="603">
        <f>IF(STEP!X530&lt;&gt;"",STEP!X530,"")</f>
        <v>0.16666666666666666</v>
      </c>
      <c r="L530" s="603" t="str">
        <f>IF(STEP!Y530&lt;&gt;"",STEP!Y530,"")</f>
        <v/>
      </c>
      <c r="M530" s="603">
        <f>IF(STEP!Z530&lt;&gt;"",STEP!Z530,0)*24</f>
        <v>4</v>
      </c>
      <c r="N530" s="603" t="str">
        <f>IF(STEP!R530&lt;&gt;"",STEP!R530,"")</f>
        <v>有休（午後）</v>
      </c>
      <c r="O530" s="603" t="str">
        <f>IF(STEP!S530&lt;&gt;"",STEP!S530,"")</f>
        <v/>
      </c>
      <c r="P530" s="603">
        <f t="shared" si="88"/>
        <v>8</v>
      </c>
      <c r="Q530" s="603"/>
      <c r="R530" s="603" t="e">
        <f t="shared" si="92"/>
        <v>#N/A</v>
      </c>
      <c r="S530" s="605">
        <f t="shared" si="89"/>
        <v>4</v>
      </c>
      <c r="T530" s="610">
        <f t="shared" si="90"/>
        <v>0</v>
      </c>
    </row>
    <row r="531" spans="2:20">
      <c r="B531" s="520"/>
      <c r="C531" s="622">
        <f t="shared" si="91"/>
        <v>160491</v>
      </c>
      <c r="D531" s="409" t="str">
        <f>IF(STEP!D531&lt;&gt;"",STEP!D531,"")</f>
        <v>堀井　雅史</v>
      </c>
      <c r="E531" s="410">
        <f>IF(STEP!E531&lt;&gt;"",STEP!E531,"")</f>
        <v>45428</v>
      </c>
      <c r="F531" s="409" t="str">
        <f>IF(STEP!F531&lt;&gt;"",STEP!F531,"")</f>
        <v>木</v>
      </c>
      <c r="G531" s="508" t="e">
        <f>IF(STEP!C531&lt;&gt;"",STEP!AD531,"")</f>
        <v>#N/A</v>
      </c>
      <c r="H531" s="407">
        <f>IF(AND(STEP!$G531="",$J$8&lt;&gt;"ON"),"",IF(月報!AX531&lt;&gt;"",月報!AX531,IF(STEP!G531&lt;&gt;"",STEP!G531,"")))</f>
        <v>0.36458333333333331</v>
      </c>
      <c r="I531" s="408">
        <f>IF(AND(STEP!$G531="",$J$8&lt;&gt;"ON"),"",IF(月報!AZ531&lt;&gt;"",月報!AZ531,IF(STEP!H531&lt;&gt;"",STEP!H531,"")))</f>
        <v>0.73263888888888884</v>
      </c>
      <c r="J531" s="603">
        <f>IF(月報!BA531&lt;&gt;"",月報!BA531,0)*24</f>
        <v>8</v>
      </c>
      <c r="K531" s="603">
        <f>IF(STEP!X531&lt;&gt;"",STEP!X531,"")</f>
        <v>0.33333333333333331</v>
      </c>
      <c r="L531" s="603" t="str">
        <f>IF(STEP!Y531&lt;&gt;"",STEP!Y531,"")</f>
        <v/>
      </c>
      <c r="M531" s="603">
        <f>IF(STEP!Z531&lt;&gt;"",STEP!Z531,0)*24</f>
        <v>0</v>
      </c>
      <c r="N531" s="603" t="str">
        <f>IF(STEP!R531&lt;&gt;"",STEP!R531,"")</f>
        <v/>
      </c>
      <c r="O531" s="603" t="str">
        <f>IF(STEP!S531&lt;&gt;"",STEP!S531,"")</f>
        <v>自社作業</v>
      </c>
      <c r="P531" s="603">
        <f t="shared" si="88"/>
        <v>8</v>
      </c>
      <c r="Q531" s="603"/>
      <c r="R531" s="603" t="e">
        <f t="shared" si="92"/>
        <v>#N/A</v>
      </c>
      <c r="S531" s="605">
        <f t="shared" si="89"/>
        <v>8</v>
      </c>
      <c r="T531" s="610">
        <f t="shared" si="90"/>
        <v>0</v>
      </c>
    </row>
    <row r="532" spans="2:20">
      <c r="B532" s="520"/>
      <c r="C532" s="622">
        <f t="shared" si="91"/>
        <v>160491</v>
      </c>
      <c r="D532" s="409" t="str">
        <f>IF(STEP!D532&lt;&gt;"",STEP!D532,"")</f>
        <v>堀井　雅史</v>
      </c>
      <c r="E532" s="410">
        <f>IF(STEP!E532&lt;&gt;"",STEP!E532,"")</f>
        <v>45429</v>
      </c>
      <c r="F532" s="409" t="str">
        <f>IF(STEP!F532&lt;&gt;"",STEP!F532,"")</f>
        <v>金</v>
      </c>
      <c r="G532" s="508" t="e">
        <f>IF(STEP!C532&lt;&gt;"",STEP!AD532,"")</f>
        <v>#N/A</v>
      </c>
      <c r="H532" s="407">
        <f>IF(AND(STEP!$G532="",$J$8&lt;&gt;"ON"),"",IF(月報!AX532&lt;&gt;"",月報!AX532,IF(STEP!G532&lt;&gt;"",STEP!G532,"")))</f>
        <v>0.36458333333333331</v>
      </c>
      <c r="I532" s="408">
        <f>IF(AND(STEP!$G532="",$J$8&lt;&gt;"ON"),"",IF(月報!AZ532&lt;&gt;"",月報!AZ532,IF(STEP!H532&lt;&gt;"",STEP!H532,"")))</f>
        <v>0.75347222222222221</v>
      </c>
      <c r="J532" s="603">
        <f>IF(月報!BA532&lt;&gt;"",月報!BA532,0)*24</f>
        <v>8.3333333333333339</v>
      </c>
      <c r="K532" s="603">
        <f>IF(STEP!X532&lt;&gt;"",STEP!X532,"")</f>
        <v>0.33333333333333331</v>
      </c>
      <c r="L532" s="603">
        <f>IF(STEP!Y532&lt;&gt;"",STEP!Y532,"")</f>
        <v>1.0416666666666666E-2</v>
      </c>
      <c r="M532" s="603">
        <f>IF(STEP!Z532&lt;&gt;"",STEP!Z532,0)*24</f>
        <v>0</v>
      </c>
      <c r="N532" s="603" t="str">
        <f>IF(STEP!R532&lt;&gt;"",STEP!R532,"")</f>
        <v/>
      </c>
      <c r="O532" s="603" t="str">
        <f>IF(STEP!S532&lt;&gt;"",STEP!S532,"")</f>
        <v>自社作業</v>
      </c>
      <c r="P532" s="603">
        <f t="shared" si="88"/>
        <v>8.3333333333333339</v>
      </c>
      <c r="Q532" s="603"/>
      <c r="R532" s="603" t="e">
        <f t="shared" si="92"/>
        <v>#N/A</v>
      </c>
      <c r="S532" s="605">
        <f t="shared" si="89"/>
        <v>8.25</v>
      </c>
      <c r="T532" s="610">
        <f t="shared" si="90"/>
        <v>8.3333333333333925E-2</v>
      </c>
    </row>
    <row r="533" spans="2:20">
      <c r="B533" s="520"/>
      <c r="C533" s="623">
        <f t="shared" si="91"/>
        <v>160491</v>
      </c>
      <c r="D533" s="411" t="str">
        <f>IF(STEP!D533&lt;&gt;"",STEP!D533,"")</f>
        <v>堀井　雅史</v>
      </c>
      <c r="E533" s="412">
        <f>IF(STEP!E533&lt;&gt;"",STEP!E533,"")</f>
        <v>45430</v>
      </c>
      <c r="F533" s="411" t="str">
        <f>IF(STEP!F533&lt;&gt;"",STEP!F533,"")</f>
        <v>土</v>
      </c>
      <c r="G533" s="413" t="e">
        <f>IF(STEP!C533&lt;&gt;"",STEP!AD533,"")</f>
        <v>#N/A</v>
      </c>
      <c r="H533" s="413" t="str">
        <f>IF(AND(STEP!$G533="",$J$8&lt;&gt;"ON"),"",IF(月報!AX533&lt;&gt;"",月報!AX533,IF(STEP!G533&lt;&gt;"",STEP!G533,"")))</f>
        <v/>
      </c>
      <c r="I533" s="414" t="str">
        <f>IF(AND(STEP!$G533="",$J$8&lt;&gt;"ON"),"",IF(月報!AZ533&lt;&gt;"",月報!AZ533,IF(STEP!H533&lt;&gt;"",STEP!H533,"")))</f>
        <v/>
      </c>
      <c r="J533" s="604">
        <f>IF(月報!BA533&lt;&gt;"",月報!BA533,0)*24</f>
        <v>0</v>
      </c>
      <c r="K533" s="604" t="str">
        <f>IF(STEP!X533&lt;&gt;"",STEP!X533,"")</f>
        <v/>
      </c>
      <c r="L533" s="604" t="str">
        <f>IF(STEP!Y533&lt;&gt;"",STEP!Y533,"")</f>
        <v/>
      </c>
      <c r="M533" s="604">
        <f>IF(STEP!Z533&lt;&gt;"",STEP!Z533,0)*24</f>
        <v>0</v>
      </c>
      <c r="N533" s="604" t="str">
        <f>IF(STEP!R533&lt;&gt;"",STEP!R533,"")</f>
        <v/>
      </c>
      <c r="O533" s="604" t="str">
        <f>IF(STEP!S533&lt;&gt;"",STEP!S533,"")</f>
        <v/>
      </c>
      <c r="P533" s="604">
        <f t="shared" si="88"/>
        <v>0</v>
      </c>
      <c r="Q533" s="604"/>
      <c r="R533" s="604" t="e">
        <f t="shared" si="92"/>
        <v>#N/A</v>
      </c>
      <c r="S533" s="607">
        <f t="shared" si="89"/>
        <v>0</v>
      </c>
      <c r="T533" s="611">
        <f t="shared" si="90"/>
        <v>0</v>
      </c>
    </row>
    <row r="534" spans="2:20">
      <c r="B534" s="520"/>
      <c r="C534" s="624">
        <f t="shared" si="91"/>
        <v>160491</v>
      </c>
      <c r="D534" s="405" t="str">
        <f>IF(STEP!D534&lt;&gt;"",STEP!D534,"")</f>
        <v>堀井　雅史</v>
      </c>
      <c r="E534" s="406">
        <f>IF(STEP!E534&lt;&gt;"",STEP!E534,"")</f>
        <v>45431</v>
      </c>
      <c r="F534" s="405" t="str">
        <f>IF(STEP!F534&lt;&gt;"",STEP!F534,"")</f>
        <v>日</v>
      </c>
      <c r="G534" s="407" t="e">
        <f>IF(STEP!C534&lt;&gt;"",STEP!AD534,"")</f>
        <v>#N/A</v>
      </c>
      <c r="H534" s="407" t="str">
        <f>IF(AND(STEP!$G534="",$J$8&lt;&gt;"ON"),"",IF(月報!AX534&lt;&gt;"",月報!AX534,IF(STEP!G534&lt;&gt;"",STEP!G534,"")))</f>
        <v/>
      </c>
      <c r="I534" s="408" t="str">
        <f>IF(AND(STEP!$G534="",$J$8&lt;&gt;"ON"),"",IF(月報!AZ534&lt;&gt;"",月報!AZ534,IF(STEP!H534&lt;&gt;"",STEP!H534,"")))</f>
        <v/>
      </c>
      <c r="J534" s="603">
        <f>IF(月報!BA534&lt;&gt;"",月報!BA534,0)*24</f>
        <v>0</v>
      </c>
      <c r="K534" s="603" t="str">
        <f>IF(STEP!X534&lt;&gt;"",STEP!X534,"")</f>
        <v/>
      </c>
      <c r="L534" s="603" t="str">
        <f>IF(STEP!Y534&lt;&gt;"",STEP!Y534,"")</f>
        <v/>
      </c>
      <c r="M534" s="603">
        <f>IF(STEP!Z534&lt;&gt;"",STEP!Z534,0)*24</f>
        <v>0</v>
      </c>
      <c r="N534" s="603" t="str">
        <f>IF(STEP!R534&lt;&gt;"",STEP!R534,"")</f>
        <v/>
      </c>
      <c r="O534" s="603" t="str">
        <f>IF(STEP!S534&lt;&gt;"",STEP!S534,"")</f>
        <v/>
      </c>
      <c r="P534" s="603">
        <f t="shared" si="88"/>
        <v>0</v>
      </c>
      <c r="Q534" s="603">
        <f>SUM(P534:P540)</f>
        <v>0</v>
      </c>
      <c r="R534" s="603" t="e">
        <f t="shared" si="92"/>
        <v>#N/A</v>
      </c>
      <c r="S534" s="606">
        <f t="shared" si="89"/>
        <v>0</v>
      </c>
      <c r="T534" s="610">
        <f t="shared" si="90"/>
        <v>0</v>
      </c>
    </row>
    <row r="535" spans="2:20">
      <c r="B535" s="520"/>
      <c r="C535" s="622">
        <f t="shared" si="91"/>
        <v>160491</v>
      </c>
      <c r="D535" s="409" t="str">
        <f>IF(STEP!D535&lt;&gt;"",STEP!D535,"")</f>
        <v>堀井　雅史</v>
      </c>
      <c r="E535" s="410">
        <f>IF(STEP!E535&lt;&gt;"",STEP!E535,"")</f>
        <v>45432</v>
      </c>
      <c r="F535" s="409" t="str">
        <f>IF(STEP!F535&lt;&gt;"",STEP!F535,"")</f>
        <v>月</v>
      </c>
      <c r="G535" s="508" t="e">
        <f>IF(STEP!C535&lt;&gt;"",STEP!AD535,"")</f>
        <v>#N/A</v>
      </c>
      <c r="H535" s="407" t="str">
        <f>IF(AND(STEP!$G535="",$J$8&lt;&gt;"ON"),"",IF(月報!AX535&lt;&gt;"",月報!AX535,IF(STEP!G535&lt;&gt;"",STEP!G535,"")))</f>
        <v/>
      </c>
      <c r="I535" s="408" t="str">
        <f>IF(AND(STEP!$G535="",$J$8&lt;&gt;"ON"),"",IF(月報!AZ535&lt;&gt;"",月報!AZ535,IF(STEP!H535&lt;&gt;"",STEP!H535,"")))</f>
        <v/>
      </c>
      <c r="J535" s="603">
        <f>IF(月報!BA535&lt;&gt;"",月報!BA535,0)*24</f>
        <v>0</v>
      </c>
      <c r="K535" s="603" t="str">
        <f>IF(STEP!X535&lt;&gt;"",STEP!X535,"")</f>
        <v/>
      </c>
      <c r="L535" s="603" t="str">
        <f>IF(STEP!Y535&lt;&gt;"",STEP!Y535,"")</f>
        <v/>
      </c>
      <c r="M535" s="603">
        <f>IF(STEP!Z535&lt;&gt;"",STEP!Z535,0)*24</f>
        <v>0</v>
      </c>
      <c r="N535" s="603" t="str">
        <f>IF(STEP!R535&lt;&gt;"",STEP!R535,"")</f>
        <v/>
      </c>
      <c r="O535" s="603" t="str">
        <f>IF(STEP!S535&lt;&gt;"",STEP!S535,"")</f>
        <v/>
      </c>
      <c r="P535" s="603">
        <f t="shared" si="88"/>
        <v>0</v>
      </c>
      <c r="Q535" s="603"/>
      <c r="R535" s="603" t="e">
        <f t="shared" si="92"/>
        <v>#N/A</v>
      </c>
      <c r="S535" s="605">
        <f t="shared" si="89"/>
        <v>0</v>
      </c>
      <c r="T535" s="610">
        <f t="shared" si="90"/>
        <v>0</v>
      </c>
    </row>
    <row r="536" spans="2:20">
      <c r="B536" s="520"/>
      <c r="C536" s="622">
        <f t="shared" si="91"/>
        <v>160491</v>
      </c>
      <c r="D536" s="409" t="str">
        <f>IF(STEP!D536&lt;&gt;"",STEP!D536,"")</f>
        <v/>
      </c>
      <c r="E536" s="410" t="str">
        <f>IF(STEP!E536&lt;&gt;"",STEP!E536,"")</f>
        <v/>
      </c>
      <c r="F536" s="409" t="str">
        <f>IF(STEP!F536&lt;&gt;"",STEP!F536,"")</f>
        <v/>
      </c>
      <c r="G536" s="508" t="str">
        <f>IF(STEP!C536&lt;&gt;"",STEP!AD536,"")</f>
        <v/>
      </c>
      <c r="H536" s="407" t="str">
        <f>IF(AND(STEP!$G536="",$J$8&lt;&gt;"ON"),"",IF(月報!AX536&lt;&gt;"",月報!AX536,IF(STEP!G536&lt;&gt;"",STEP!G536,"")))</f>
        <v/>
      </c>
      <c r="I536" s="408" t="str">
        <f>IF(AND(STEP!$G536="",$J$8&lt;&gt;"ON"),"",IF(月報!AZ536&lt;&gt;"",月報!AZ536,IF(STEP!H536&lt;&gt;"",STEP!H536,"")))</f>
        <v/>
      </c>
      <c r="J536" s="603">
        <f>IF(月報!BA536&lt;&gt;"",月報!BA536,0)*24</f>
        <v>0</v>
      </c>
      <c r="K536" s="603" t="str">
        <f>IF(STEP!X536&lt;&gt;"",STEP!X536,"")</f>
        <v/>
      </c>
      <c r="L536" s="603" t="str">
        <f>IF(STEP!Y536&lt;&gt;"",STEP!Y536,"")</f>
        <v/>
      </c>
      <c r="M536" s="603">
        <f>IF(STEP!Z536&lt;&gt;"",STEP!Z536,0)*24</f>
        <v>0</v>
      </c>
      <c r="N536" s="603" t="str">
        <f>IF(STEP!R536&lt;&gt;"",STEP!R536,"")</f>
        <v/>
      </c>
      <c r="O536" s="603" t="str">
        <f>IF(STEP!S536&lt;&gt;"",STEP!S536,"")</f>
        <v/>
      </c>
      <c r="P536" s="603">
        <f t="shared" ref="P536" si="93">IF(J536&lt;&gt;"",J536,"")</f>
        <v>0</v>
      </c>
      <c r="Q536" s="603"/>
      <c r="R536" s="603" t="e">
        <f t="shared" si="92"/>
        <v>#N/A</v>
      </c>
      <c r="S536" s="605">
        <f t="shared" ref="S536" si="94">(IF(K536&lt;&gt;"",K536,0)+IF(L536&lt;&gt;"",L536,0))*24</f>
        <v>0</v>
      </c>
      <c r="T536" s="610">
        <f t="shared" ref="T536" si="95">J536-(M536+S536)</f>
        <v>0</v>
      </c>
    </row>
    <row r="537" spans="2:20">
      <c r="B537" s="520"/>
      <c r="C537" s="622" t="str">
        <f>IF(STEP!C537&lt;&gt;"",STEP!C537,"")</f>
        <v/>
      </c>
      <c r="D537" s="409" t="str">
        <f>IF(STEP!D537&lt;&gt;"",STEP!D537,"")</f>
        <v/>
      </c>
      <c r="E537" s="410" t="str">
        <f>IF(STEP!E537&lt;&gt;"",STEP!E537,"")</f>
        <v/>
      </c>
      <c r="F537" s="409" t="str">
        <f>IF(STEP!F537&lt;&gt;"",STEP!F537,"")</f>
        <v/>
      </c>
      <c r="G537" s="508" t="str">
        <f>IF(STEP!C537&lt;&gt;"",STEP!AD537,"")</f>
        <v/>
      </c>
      <c r="H537" s="407" t="str">
        <f>IF(AND(STEP!$G537="",$J$8&lt;&gt;"ON"),"",IF(月報!AX537&lt;&gt;"",月報!AX537,IF(STEP!G537&lt;&gt;"",STEP!G537,"")))</f>
        <v/>
      </c>
      <c r="I537" s="408" t="str">
        <f>IF(AND(STEP!$G537="",$J$8&lt;&gt;"ON"),"",IF(月報!AZ537&lt;&gt;"",月報!AZ537,IF(STEP!H537&lt;&gt;"",STEP!H537,"")))</f>
        <v/>
      </c>
      <c r="J537" s="408" t="str">
        <f>IF(AND(STEP!$G537="",$J$8&lt;&gt;"ON"),"",IF(月報!BA537&lt;&gt;"",月報!BA537,IF(STEP!J537&lt;&gt;"",STEP!J537/24,"")))</f>
        <v/>
      </c>
      <c r="K537" s="408" t="str">
        <f>IF(STEP!X537&lt;&gt;"",STEP!X537,"")</f>
        <v/>
      </c>
      <c r="L537" s="408" t="str">
        <f>IF(STEP!Y537&lt;&gt;"",STEP!Y537,"")</f>
        <v/>
      </c>
      <c r="M537" s="408" t="str">
        <f>IF(STEP!Z537&lt;&gt;"",STEP!Z537,"")</f>
        <v/>
      </c>
      <c r="N537" s="408" t="str">
        <f>IF(STEP!R537&lt;&gt;"",STEP!R537,"")</f>
        <v/>
      </c>
      <c r="O537" s="408" t="str">
        <f>IF(STEP!S537&lt;&gt;"",STEP!S537,"")</f>
        <v/>
      </c>
      <c r="P537" s="408" t="str">
        <f t="shared" si="88"/>
        <v/>
      </c>
      <c r="Q537" s="408"/>
      <c r="R537" s="408" t="e">
        <f t="shared" si="92"/>
        <v>#N/A</v>
      </c>
      <c r="S537" s="608"/>
      <c r="T537" s="610"/>
    </row>
    <row r="538" spans="2:20">
      <c r="B538" s="520"/>
      <c r="C538" s="622" t="str">
        <f>IF(STEP!C538&lt;&gt;"",STEP!C538,"")</f>
        <v/>
      </c>
      <c r="D538" s="409" t="str">
        <f>IF(STEP!D538&lt;&gt;"",STEP!D538,"")</f>
        <v/>
      </c>
      <c r="E538" s="410" t="str">
        <f>IF(STEP!E538&lt;&gt;"",STEP!E538,"")</f>
        <v/>
      </c>
      <c r="F538" s="409" t="str">
        <f>IF(STEP!F538&lt;&gt;"",STEP!F538,"")</f>
        <v/>
      </c>
      <c r="G538" s="508" t="str">
        <f>IF(STEP!C538&lt;&gt;"",STEP!AD538,"")</f>
        <v/>
      </c>
      <c r="H538" s="407" t="str">
        <f>IF(AND(STEP!$G538="",$J$8&lt;&gt;"ON"),"",IF(月報!AX538&lt;&gt;"",月報!AX538,IF(STEP!G538&lt;&gt;"",STEP!G538,"")))</f>
        <v/>
      </c>
      <c r="I538" s="408" t="str">
        <f>IF(AND(STEP!$G538="",$J$8&lt;&gt;"ON"),"",IF(月報!AZ538&lt;&gt;"",月報!AZ538,IF(STEP!H538&lt;&gt;"",STEP!H538,"")))</f>
        <v/>
      </c>
      <c r="J538" s="408" t="str">
        <f>IF(AND(STEP!$G538="",$J$8&lt;&gt;"ON"),"",IF(月報!BA538&lt;&gt;"",月報!BA538,IF(STEP!J538&lt;&gt;"",STEP!J538/24,"")))</f>
        <v/>
      </c>
      <c r="K538" s="408" t="str">
        <f>IF(STEP!X538&lt;&gt;"",STEP!X538,"")</f>
        <v/>
      </c>
      <c r="L538" s="408" t="str">
        <f>IF(STEP!Y538&lt;&gt;"",STEP!Y538,"")</f>
        <v/>
      </c>
      <c r="M538" s="408" t="str">
        <f>IF(STEP!Z538&lt;&gt;"",STEP!Z538,"")</f>
        <v/>
      </c>
      <c r="N538" s="408" t="str">
        <f>IF(STEP!R538&lt;&gt;"",STEP!R538,"")</f>
        <v/>
      </c>
      <c r="O538" s="408" t="str">
        <f>IF(STEP!S538&lt;&gt;"",STEP!S538,"")</f>
        <v/>
      </c>
      <c r="P538" s="408" t="str">
        <f t="shared" si="88"/>
        <v/>
      </c>
      <c r="Q538" s="408"/>
      <c r="R538" s="408" t="e">
        <f t="shared" si="92"/>
        <v>#N/A</v>
      </c>
      <c r="S538" s="608"/>
      <c r="T538" s="610"/>
    </row>
    <row r="539" spans="2:20">
      <c r="B539" s="520"/>
      <c r="C539" s="622" t="str">
        <f>IF(STEP!C539&lt;&gt;"",STEP!C539,"")</f>
        <v/>
      </c>
      <c r="D539" s="409" t="str">
        <f>IF(STEP!D539&lt;&gt;"",STEP!D539,"")</f>
        <v/>
      </c>
      <c r="E539" s="410" t="str">
        <f>IF(STEP!E539&lt;&gt;"",STEP!E539,"")</f>
        <v/>
      </c>
      <c r="F539" s="409" t="str">
        <f>IF(STEP!F539&lt;&gt;"",STEP!F539,"")</f>
        <v/>
      </c>
      <c r="G539" s="508" t="str">
        <f>IF(STEP!C539&lt;&gt;"",STEP!AD539,"")</f>
        <v/>
      </c>
      <c r="H539" s="407" t="str">
        <f>IF(AND(STEP!$G539="",$J$8&lt;&gt;"ON"),"",IF(月報!AX539&lt;&gt;"",月報!AX539,IF(STEP!G539&lt;&gt;"",STEP!G539,"")))</f>
        <v/>
      </c>
      <c r="I539" s="408" t="str">
        <f>IF(AND(STEP!$G539="",$J$8&lt;&gt;"ON"),"",IF(月報!AZ539&lt;&gt;"",月報!AZ539,IF(STEP!H539&lt;&gt;"",STEP!H539,"")))</f>
        <v/>
      </c>
      <c r="J539" s="408" t="str">
        <f>IF(AND(STEP!$G539="",$J$8&lt;&gt;"ON"),"",IF(月報!BA539&lt;&gt;"",月報!BA539,IF(STEP!J539&lt;&gt;"",STEP!J539/24,"")))</f>
        <v/>
      </c>
      <c r="K539" s="408" t="str">
        <f>IF(STEP!X539&lt;&gt;"",STEP!X539,"")</f>
        <v/>
      </c>
      <c r="L539" s="408" t="str">
        <f>IF(STEP!Y539&lt;&gt;"",STEP!Y539,"")</f>
        <v/>
      </c>
      <c r="M539" s="408" t="str">
        <f>IF(STEP!Z539&lt;&gt;"",STEP!Z539,"")</f>
        <v/>
      </c>
      <c r="N539" s="408" t="str">
        <f>IF(STEP!R539&lt;&gt;"",STEP!R539,"")</f>
        <v/>
      </c>
      <c r="O539" s="408" t="str">
        <f>IF(STEP!S539&lt;&gt;"",STEP!S539,"")</f>
        <v/>
      </c>
      <c r="P539" s="408" t="str">
        <f t="shared" si="88"/>
        <v/>
      </c>
      <c r="Q539" s="408"/>
      <c r="R539" s="408" t="e">
        <f t="shared" si="92"/>
        <v>#N/A</v>
      </c>
      <c r="S539" s="608"/>
      <c r="T539" s="610"/>
    </row>
    <row r="540" spans="2:20" ht="13.8" thickBot="1">
      <c r="B540" s="521"/>
      <c r="C540" s="625" t="str">
        <f>IF(STEP!C540&lt;&gt;"",STEP!C540,"")</f>
        <v/>
      </c>
      <c r="D540" s="415" t="str">
        <f>IF(STEP!D540&lt;&gt;"",STEP!D540,"")</f>
        <v/>
      </c>
      <c r="E540" s="416" t="str">
        <f>IF(STEP!E540&lt;&gt;"",STEP!E540,"")</f>
        <v/>
      </c>
      <c r="F540" s="415" t="str">
        <f>IF(STEP!F540&lt;&gt;"",STEP!F540,"")</f>
        <v/>
      </c>
      <c r="G540" s="417" t="str">
        <f>IF(STEP!C540&lt;&gt;"",STEP!AD540,"")</f>
        <v/>
      </c>
      <c r="H540" s="417" t="str">
        <f>IF(AND(STEP!$G540="",$J$8&lt;&gt;"ON"),"",IF(月報!AX540&lt;&gt;"",月報!AX540,IF(STEP!G540&lt;&gt;"",STEP!G540,"")))</f>
        <v/>
      </c>
      <c r="I540" s="418" t="str">
        <f>IF(AND(STEP!$G540="",$J$8&lt;&gt;"ON"),"",IF(月報!AZ540&lt;&gt;"",月報!AZ540,IF(STEP!H540&lt;&gt;"",STEP!H540,"")))</f>
        <v/>
      </c>
      <c r="J540" s="418" t="str">
        <f>IF(AND(STEP!$G540="",$J$8&lt;&gt;"ON"),"",IF(月報!BA540&lt;&gt;"",月報!BA540,IF(STEP!J540&lt;&gt;"",STEP!J540/24,"")))</f>
        <v/>
      </c>
      <c r="K540" s="418" t="str">
        <f>IF(STEP!X540&lt;&gt;"",STEP!X540,"")</f>
        <v/>
      </c>
      <c r="L540" s="418" t="str">
        <f>IF(STEP!Y540&lt;&gt;"",STEP!Y540,"")</f>
        <v/>
      </c>
      <c r="M540" s="418" t="str">
        <f>IF(STEP!Z540&lt;&gt;"",STEP!Z540,"")</f>
        <v/>
      </c>
      <c r="N540" s="418" t="str">
        <f>IF(STEP!R540&lt;&gt;"",STEP!R540,"")</f>
        <v/>
      </c>
      <c r="O540" s="418" t="str">
        <f>IF(STEP!S540&lt;&gt;"",STEP!S540,"")</f>
        <v/>
      </c>
      <c r="P540" s="418" t="str">
        <f t="shared" si="88"/>
        <v/>
      </c>
      <c r="Q540" s="418"/>
      <c r="R540" s="418" t="e">
        <f t="shared" si="92"/>
        <v>#N/A</v>
      </c>
      <c r="S540" s="609"/>
      <c r="T540" s="612"/>
    </row>
    <row r="541" spans="2:20">
      <c r="B541" s="516" t="s">
        <v>416</v>
      </c>
      <c r="C541" s="626"/>
      <c r="D541" s="324"/>
      <c r="E541" s="325"/>
      <c r="F541" s="578" t="s">
        <v>465</v>
      </c>
      <c r="G541" s="320"/>
      <c r="H541" s="320"/>
      <c r="I541" s="326"/>
      <c r="J541" s="326"/>
      <c r="K541" s="326"/>
      <c r="L541" s="326"/>
      <c r="M541" s="326"/>
      <c r="N541" s="326"/>
      <c r="O541" s="326"/>
      <c r="P541" s="326"/>
      <c r="Q541" s="326"/>
      <c r="R541" s="326"/>
      <c r="S541" s="326"/>
      <c r="T541" s="326"/>
    </row>
    <row r="542" spans="2:20">
      <c r="B542" s="516"/>
      <c r="C542" s="626"/>
      <c r="D542" s="324"/>
      <c r="E542" s="325"/>
      <c r="F542" s="324"/>
      <c r="G542" s="320"/>
      <c r="H542" s="320"/>
      <c r="I542" s="326"/>
      <c r="J542" s="326"/>
      <c r="K542" s="326"/>
      <c r="L542" s="326"/>
      <c r="M542" s="326"/>
      <c r="N542" s="326"/>
      <c r="O542" s="326"/>
      <c r="P542" s="326"/>
      <c r="Q542" s="326"/>
      <c r="R542" s="326"/>
      <c r="S542" s="326"/>
      <c r="T542" s="326"/>
    </row>
    <row r="543" spans="2:20">
      <c r="B543" s="516"/>
      <c r="C543" s="626"/>
      <c r="D543" s="324"/>
      <c r="E543" s="325"/>
      <c r="F543" s="324"/>
      <c r="G543" s="320"/>
      <c r="H543" s="320"/>
      <c r="I543" s="326"/>
      <c r="J543" s="326"/>
      <c r="K543" s="326"/>
      <c r="L543" s="326"/>
      <c r="M543" s="326"/>
      <c r="N543" s="326"/>
      <c r="O543" s="326"/>
      <c r="P543" s="326"/>
      <c r="Q543" s="326"/>
      <c r="R543" s="326"/>
      <c r="S543" s="326"/>
      <c r="T543" s="326"/>
    </row>
    <row r="544" spans="2:20">
      <c r="B544" s="516"/>
      <c r="C544" s="626"/>
      <c r="D544" s="324"/>
      <c r="E544" s="325"/>
      <c r="F544" s="324"/>
      <c r="G544" s="320"/>
      <c r="H544" s="320"/>
      <c r="I544" s="326"/>
      <c r="J544" s="326"/>
      <c r="K544" s="326"/>
      <c r="L544" s="326"/>
      <c r="M544" s="326"/>
      <c r="N544" s="326"/>
      <c r="O544" s="326"/>
      <c r="P544" s="326"/>
      <c r="Q544" s="326"/>
      <c r="R544" s="326"/>
      <c r="S544" s="326"/>
      <c r="T544" s="326"/>
    </row>
    <row r="545" spans="2:20">
      <c r="B545" s="516"/>
      <c r="C545" s="626"/>
      <c r="D545" s="324"/>
      <c r="E545" s="325"/>
      <c r="F545" s="324"/>
      <c r="G545" s="320"/>
      <c r="H545" s="320"/>
      <c r="I545" s="326"/>
      <c r="J545" s="326"/>
      <c r="K545" s="326"/>
      <c r="L545" s="326"/>
      <c r="M545" s="326"/>
      <c r="N545" s="326"/>
      <c r="O545" s="326"/>
      <c r="P545" s="326"/>
      <c r="Q545" s="326"/>
      <c r="R545" s="326"/>
      <c r="S545" s="326"/>
      <c r="T545" s="326"/>
    </row>
    <row r="546" spans="2:20">
      <c r="B546" s="516"/>
      <c r="C546" s="626"/>
      <c r="D546" s="324"/>
      <c r="E546" s="325"/>
      <c r="F546" s="324"/>
      <c r="G546" s="320"/>
      <c r="H546" s="320"/>
      <c r="I546" s="326"/>
      <c r="J546" s="326"/>
      <c r="K546" s="326"/>
      <c r="L546" s="326"/>
      <c r="M546" s="326"/>
      <c r="N546" s="326"/>
      <c r="O546" s="326"/>
      <c r="P546" s="326"/>
      <c r="Q546" s="326"/>
      <c r="R546" s="326"/>
      <c r="S546" s="326"/>
      <c r="T546" s="326"/>
    </row>
    <row r="547" spans="2:20">
      <c r="B547" s="516"/>
      <c r="C547" s="626"/>
      <c r="D547" s="324"/>
      <c r="E547" s="325"/>
      <c r="F547" s="324"/>
      <c r="G547" s="320"/>
      <c r="H547" s="320"/>
      <c r="I547" s="326"/>
      <c r="J547" s="326"/>
      <c r="K547" s="326"/>
      <c r="L547" s="326"/>
      <c r="M547" s="326"/>
      <c r="N547" s="326"/>
      <c r="O547" s="326"/>
      <c r="P547" s="326"/>
      <c r="Q547" s="326"/>
      <c r="R547" s="326"/>
      <c r="S547" s="326"/>
      <c r="T547" s="326"/>
    </row>
    <row r="548" spans="2:20">
      <c r="B548" s="516"/>
      <c r="C548" s="626"/>
      <c r="D548" s="324"/>
      <c r="E548" s="325"/>
      <c r="F548" s="324"/>
      <c r="G548" s="320"/>
      <c r="H548" s="320"/>
      <c r="I548" s="326"/>
      <c r="J548" s="326"/>
      <c r="K548" s="326"/>
      <c r="L548" s="326"/>
      <c r="M548" s="326"/>
      <c r="N548" s="326"/>
      <c r="O548" s="326"/>
      <c r="P548" s="326"/>
      <c r="Q548" s="326"/>
      <c r="R548" s="326"/>
      <c r="S548" s="326"/>
      <c r="T548" s="326"/>
    </row>
    <row r="549" spans="2:20">
      <c r="B549" s="516"/>
      <c r="C549" s="626"/>
      <c r="D549" s="324"/>
      <c r="E549" s="325"/>
      <c r="F549" s="324"/>
      <c r="G549" s="320"/>
      <c r="H549" s="320"/>
      <c r="I549" s="326"/>
      <c r="J549" s="326"/>
      <c r="K549" s="326"/>
      <c r="L549" s="326"/>
      <c r="M549" s="326"/>
      <c r="N549" s="326"/>
      <c r="O549" s="326"/>
      <c r="P549" s="326"/>
      <c r="Q549" s="326"/>
      <c r="R549" s="326"/>
      <c r="S549" s="326"/>
      <c r="T549" s="326"/>
    </row>
    <row r="550" spans="2:20" ht="13.8" thickBot="1">
      <c r="B550" s="519"/>
      <c r="C550" s="627"/>
      <c r="D550" s="330"/>
      <c r="E550" s="331"/>
      <c r="F550" s="330"/>
      <c r="G550" s="322"/>
      <c r="H550" s="322"/>
      <c r="I550" s="332"/>
      <c r="J550" s="332"/>
      <c r="K550" s="332"/>
      <c r="L550" s="332"/>
      <c r="M550" s="332"/>
      <c r="N550" s="332"/>
      <c r="O550" s="332"/>
      <c r="P550" s="332"/>
      <c r="Q550" s="332"/>
      <c r="R550" s="332"/>
      <c r="S550" s="332"/>
      <c r="T550" s="332"/>
    </row>
    <row r="551" spans="2:20">
      <c r="B551" s="522">
        <f>B506+1</f>
        <v>13</v>
      </c>
      <c r="C551" s="403">
        <f>IF(STEP!C551&lt;&gt;"",STEP!C551,"")</f>
        <v>310904</v>
      </c>
      <c r="D551" s="405" t="str">
        <f>IF(STEP!D551&lt;&gt;"",STEP!D551,"")</f>
        <v>小熊　義樹</v>
      </c>
      <c r="E551" s="406">
        <f>IF(STEP!E551&lt;&gt;"",STEP!E551,"")</f>
        <v>45403</v>
      </c>
      <c r="F551" s="405" t="str">
        <f>IF(STEP!F551&lt;&gt;"",STEP!F551,"")</f>
        <v>日</v>
      </c>
      <c r="G551" s="407" t="e">
        <f>IF(STEP!C551&lt;&gt;"",STEP!AD551,"")</f>
        <v>#N/A</v>
      </c>
      <c r="H551" s="407" t="str">
        <f>IF(AND(STEP!$G551="",$J$8&lt;&gt;"ON"),"",IF(月報!AX551&lt;&gt;"",月報!AX551,IF(STEP!G551&lt;&gt;"",STEP!G551,"")))</f>
        <v/>
      </c>
      <c r="I551" s="408" t="str">
        <f>IF(AND(STEP!$G551="",$J$8&lt;&gt;"ON"),"",IF(月報!AZ551&lt;&gt;"",月報!AZ551,IF(STEP!H551&lt;&gt;"",STEP!H551,"")))</f>
        <v/>
      </c>
      <c r="J551" s="603">
        <f>IF(月報!BA551&lt;&gt;"",月報!BA551,0)*24</f>
        <v>0</v>
      </c>
      <c r="K551" s="603" t="str">
        <f>IF(STEP!X551&lt;&gt;"",STEP!X551,"")</f>
        <v/>
      </c>
      <c r="L551" s="603" t="str">
        <f>IF(STEP!Y551&lt;&gt;"",STEP!Y551,"")</f>
        <v/>
      </c>
      <c r="M551" s="603">
        <f>IF(STEP!Z551&lt;&gt;"",STEP!Z551,0)*24</f>
        <v>0</v>
      </c>
      <c r="N551" s="603" t="str">
        <f>IF(STEP!R551&lt;&gt;"",STEP!R551,"")</f>
        <v/>
      </c>
      <c r="O551" s="603" t="str">
        <f>IF(STEP!S551&lt;&gt;"",STEP!S551,"")</f>
        <v/>
      </c>
      <c r="P551" s="603">
        <f t="shared" ref="P551:P585" si="96">IF(J551&lt;&gt;"",J551,"")</f>
        <v>0</v>
      </c>
      <c r="Q551" s="603">
        <f>SUM(P551:P557)</f>
        <v>43.833333333333336</v>
      </c>
      <c r="R551" s="603" t="e">
        <f>IF(C551&lt;&gt;"",VLOOKUP(C551,設定シート!$D$10:$L$109,9,FALSE),"")</f>
        <v>#N/A</v>
      </c>
      <c r="S551" s="613">
        <f>(IF(K551&lt;&gt;"",K551,0)+IF(L551&lt;&gt;"",L551,0))*24</f>
        <v>0</v>
      </c>
      <c r="T551" s="610">
        <f>J551-(M551+S551)</f>
        <v>0</v>
      </c>
    </row>
    <row r="552" spans="2:20">
      <c r="B552" s="520"/>
      <c r="C552" s="621">
        <f>C551</f>
        <v>310904</v>
      </c>
      <c r="D552" s="409" t="str">
        <f>IF(STEP!D552&lt;&gt;"",STEP!D552,"")</f>
        <v>小熊　義樹</v>
      </c>
      <c r="E552" s="410">
        <f>IF(STEP!E552&lt;&gt;"",STEP!E552,"")</f>
        <v>45404</v>
      </c>
      <c r="F552" s="409" t="str">
        <f>IF(STEP!F552&lt;&gt;"",STEP!F552,"")</f>
        <v>月</v>
      </c>
      <c r="G552" s="508" t="e">
        <f>IF(STEP!C552&lt;&gt;"",STEP!AD552,"")</f>
        <v>#N/A</v>
      </c>
      <c r="H552" s="407">
        <f>IF(AND(STEP!$G552="",$J$8&lt;&gt;"ON"),"",IF(月報!AX552&lt;&gt;"",月報!AX552,IF(STEP!G552&lt;&gt;"",STEP!G552,"")))</f>
        <v>0.36458333333333331</v>
      </c>
      <c r="I552" s="408">
        <f>IF(AND(STEP!$G552="",$J$8&lt;&gt;"ON"),"",IF(月報!AZ552&lt;&gt;"",月報!AZ552,IF(STEP!H552&lt;&gt;"",STEP!H552,"")))</f>
        <v>0.78125</v>
      </c>
      <c r="J552" s="603">
        <f>IF(月報!BA552&lt;&gt;"",月報!BA552,0)*24</f>
        <v>9</v>
      </c>
      <c r="K552" s="603">
        <f>IF(STEP!X552&lt;&gt;"",STEP!X552,"")</f>
        <v>0.33333333333333331</v>
      </c>
      <c r="L552" s="603">
        <f>IF(STEP!Y552&lt;&gt;"",STEP!Y552,"")</f>
        <v>4.1666666666666664E-2</v>
      </c>
      <c r="M552" s="603">
        <f>IF(STEP!Z552&lt;&gt;"",STEP!Z552,0)*24</f>
        <v>0</v>
      </c>
      <c r="N552" s="603" t="str">
        <f>IF(STEP!R552&lt;&gt;"",STEP!R552,"")</f>
        <v/>
      </c>
      <c r="O552" s="603" t="str">
        <f>IF(STEP!S552&lt;&gt;"",STEP!S552,"")</f>
        <v>自社作業</v>
      </c>
      <c r="P552" s="603">
        <f t="shared" si="96"/>
        <v>9</v>
      </c>
      <c r="Q552" s="603"/>
      <c r="R552" s="603" t="e">
        <f>R551</f>
        <v>#N/A</v>
      </c>
      <c r="S552" s="605">
        <f t="shared" ref="S552:S580" si="97">(IF(K552&lt;&gt;"",K552,0)+IF(L552&lt;&gt;"",L552,0))*24</f>
        <v>9</v>
      </c>
      <c r="T552" s="610">
        <f t="shared" ref="T552:T580" si="98">J552-(M552+S552)</f>
        <v>0</v>
      </c>
    </row>
    <row r="553" spans="2:20">
      <c r="B553" s="520"/>
      <c r="C553" s="622">
        <f t="shared" ref="C553:C581" si="99">C552</f>
        <v>310904</v>
      </c>
      <c r="D553" s="409" t="str">
        <f>IF(STEP!D553&lt;&gt;"",STEP!D553,"")</f>
        <v>小熊　義樹</v>
      </c>
      <c r="E553" s="410">
        <f>IF(STEP!E553&lt;&gt;"",STEP!E553,"")</f>
        <v>45405</v>
      </c>
      <c r="F553" s="409" t="str">
        <f>IF(STEP!F553&lt;&gt;"",STEP!F553,"")</f>
        <v>火</v>
      </c>
      <c r="G553" s="508" t="e">
        <f>IF(STEP!C553&lt;&gt;"",STEP!AD553,"")</f>
        <v>#N/A</v>
      </c>
      <c r="H553" s="407">
        <f>IF(AND(STEP!$G553="",$J$8&lt;&gt;"ON"),"",IF(月報!AX553&lt;&gt;"",月報!AX553,IF(STEP!G553&lt;&gt;"",STEP!G553,"")))</f>
        <v>0.36458333333333331</v>
      </c>
      <c r="I553" s="408">
        <f>IF(AND(STEP!$G553="",$J$8&lt;&gt;"ON"),"",IF(月報!AZ553&lt;&gt;"",月報!AZ553,IF(STEP!H553&lt;&gt;"",STEP!H553,"")))</f>
        <v>0.80555555555555547</v>
      </c>
      <c r="J553" s="603">
        <f>IF(月報!BA553&lt;&gt;"",月報!BA553,0)*24</f>
        <v>9.5833333333333339</v>
      </c>
      <c r="K553" s="603">
        <f>IF(STEP!X553&lt;&gt;"",STEP!X553,"")</f>
        <v>0.33333333333333331</v>
      </c>
      <c r="L553" s="603">
        <f>IF(STEP!Y553&lt;&gt;"",STEP!Y553,"")</f>
        <v>6.25E-2</v>
      </c>
      <c r="M553" s="603">
        <f>IF(STEP!Z553&lt;&gt;"",STEP!Z553,0)*24</f>
        <v>0</v>
      </c>
      <c r="N553" s="603" t="str">
        <f>IF(STEP!R553&lt;&gt;"",STEP!R553,"")</f>
        <v/>
      </c>
      <c r="O553" s="603" t="str">
        <f>IF(STEP!S553&lt;&gt;"",STEP!S553,"")</f>
        <v>自社作業</v>
      </c>
      <c r="P553" s="603">
        <f t="shared" si="96"/>
        <v>9.5833333333333339</v>
      </c>
      <c r="Q553" s="603"/>
      <c r="R553" s="603" t="e">
        <f t="shared" ref="R553:R585" si="100">R552</f>
        <v>#N/A</v>
      </c>
      <c r="S553" s="605">
        <f t="shared" si="97"/>
        <v>9.5</v>
      </c>
      <c r="T553" s="610">
        <f t="shared" si="98"/>
        <v>8.3333333333333925E-2</v>
      </c>
    </row>
    <row r="554" spans="2:20">
      <c r="B554" s="520"/>
      <c r="C554" s="622">
        <f t="shared" si="99"/>
        <v>310904</v>
      </c>
      <c r="D554" s="409" t="str">
        <f>IF(STEP!D554&lt;&gt;"",STEP!D554,"")</f>
        <v>小熊　義樹</v>
      </c>
      <c r="E554" s="410">
        <f>IF(STEP!E554&lt;&gt;"",STEP!E554,"")</f>
        <v>45406</v>
      </c>
      <c r="F554" s="409" t="str">
        <f>IF(STEP!F554&lt;&gt;"",STEP!F554,"")</f>
        <v>水</v>
      </c>
      <c r="G554" s="508" t="e">
        <f>IF(STEP!C554&lt;&gt;"",STEP!AD554,"")</f>
        <v>#N/A</v>
      </c>
      <c r="H554" s="407">
        <f>IF(AND(STEP!$G554="",$J$8&lt;&gt;"ON"),"",IF(月報!AX554&lt;&gt;"",月報!AX554,IF(STEP!G554&lt;&gt;"",STEP!G554,"")))</f>
        <v>0.36458333333333331</v>
      </c>
      <c r="I554" s="408">
        <f>IF(AND(STEP!$G554="",$J$8&lt;&gt;"ON"),"",IF(月報!AZ554&lt;&gt;"",月報!AZ554,IF(STEP!H554&lt;&gt;"",STEP!H554,"")))</f>
        <v>0.73611111111111105</v>
      </c>
      <c r="J554" s="603">
        <f>IF(月報!BA554&lt;&gt;"",月報!BA554,0)*24</f>
        <v>8</v>
      </c>
      <c r="K554" s="603">
        <f>IF(STEP!X554&lt;&gt;"",STEP!X554,"")</f>
        <v>0.33333333333333331</v>
      </c>
      <c r="L554" s="603" t="str">
        <f>IF(STEP!Y554&lt;&gt;"",STEP!Y554,"")</f>
        <v/>
      </c>
      <c r="M554" s="603">
        <f>IF(STEP!Z554&lt;&gt;"",STEP!Z554,0)*24</f>
        <v>0</v>
      </c>
      <c r="N554" s="603" t="str">
        <f>IF(STEP!R554&lt;&gt;"",STEP!R554,"")</f>
        <v/>
      </c>
      <c r="O554" s="603" t="str">
        <f>IF(STEP!S554&lt;&gt;"",STEP!S554,"")</f>
        <v>自社作業</v>
      </c>
      <c r="P554" s="603">
        <f t="shared" si="96"/>
        <v>8</v>
      </c>
      <c r="Q554" s="603"/>
      <c r="R554" s="603" t="e">
        <f t="shared" si="100"/>
        <v>#N/A</v>
      </c>
      <c r="S554" s="605">
        <f t="shared" si="97"/>
        <v>8</v>
      </c>
      <c r="T554" s="610">
        <f t="shared" si="98"/>
        <v>0</v>
      </c>
    </row>
    <row r="555" spans="2:20">
      <c r="B555" s="520"/>
      <c r="C555" s="622">
        <f t="shared" si="99"/>
        <v>310904</v>
      </c>
      <c r="D555" s="409" t="str">
        <f>IF(STEP!D555&lt;&gt;"",STEP!D555,"")</f>
        <v>小熊　義樹</v>
      </c>
      <c r="E555" s="410">
        <f>IF(STEP!E555&lt;&gt;"",STEP!E555,"")</f>
        <v>45407</v>
      </c>
      <c r="F555" s="409" t="str">
        <f>IF(STEP!F555&lt;&gt;"",STEP!F555,"")</f>
        <v>木</v>
      </c>
      <c r="G555" s="508" t="e">
        <f>IF(STEP!C555&lt;&gt;"",STEP!AD555,"")</f>
        <v>#N/A</v>
      </c>
      <c r="H555" s="407">
        <f>IF(AND(STEP!$G555="",$J$8&lt;&gt;"ON"),"",IF(月報!AX555&lt;&gt;"",月報!AX555,IF(STEP!G555&lt;&gt;"",STEP!G555,"")))</f>
        <v>0.36458333333333331</v>
      </c>
      <c r="I555" s="408">
        <f>IF(AND(STEP!$G555="",$J$8&lt;&gt;"ON"),"",IF(月報!AZ555&lt;&gt;"",月報!AZ555,IF(STEP!H555&lt;&gt;"",STEP!H555,"")))</f>
        <v>0.79166666666666663</v>
      </c>
      <c r="J555" s="603">
        <f>IF(月報!BA555&lt;&gt;"",月報!BA555,0)*24</f>
        <v>9.25</v>
      </c>
      <c r="K555" s="603">
        <f>IF(STEP!X555&lt;&gt;"",STEP!X555,"")</f>
        <v>0.33333333333333331</v>
      </c>
      <c r="L555" s="603">
        <f>IF(STEP!Y555&lt;&gt;"",STEP!Y555,"")</f>
        <v>5.2083333333333336E-2</v>
      </c>
      <c r="M555" s="603">
        <f>IF(STEP!Z555&lt;&gt;"",STEP!Z555,0)*24</f>
        <v>0</v>
      </c>
      <c r="N555" s="603" t="str">
        <f>IF(STEP!R555&lt;&gt;"",STEP!R555,"")</f>
        <v/>
      </c>
      <c r="O555" s="603" t="str">
        <f>IF(STEP!S555&lt;&gt;"",STEP!S555,"")</f>
        <v>自社作業</v>
      </c>
      <c r="P555" s="603">
        <f t="shared" si="96"/>
        <v>9.25</v>
      </c>
      <c r="Q555" s="603"/>
      <c r="R555" s="603" t="e">
        <f t="shared" si="100"/>
        <v>#N/A</v>
      </c>
      <c r="S555" s="605">
        <f t="shared" si="97"/>
        <v>9.25</v>
      </c>
      <c r="T555" s="610">
        <f t="shared" si="98"/>
        <v>0</v>
      </c>
    </row>
    <row r="556" spans="2:20">
      <c r="B556" s="520"/>
      <c r="C556" s="622">
        <f t="shared" si="99"/>
        <v>310904</v>
      </c>
      <c r="D556" s="409" t="str">
        <f>IF(STEP!D556&lt;&gt;"",STEP!D556,"")</f>
        <v>小熊　義樹</v>
      </c>
      <c r="E556" s="410">
        <f>IF(STEP!E556&lt;&gt;"",STEP!E556,"")</f>
        <v>45408</v>
      </c>
      <c r="F556" s="409" t="str">
        <f>IF(STEP!F556&lt;&gt;"",STEP!F556,"")</f>
        <v>金</v>
      </c>
      <c r="G556" s="508" t="e">
        <f>IF(STEP!C556&lt;&gt;"",STEP!AD556,"")</f>
        <v>#N/A</v>
      </c>
      <c r="H556" s="407">
        <f>IF(AND(STEP!$G556="",$J$8&lt;&gt;"ON"),"",IF(月報!AX556&lt;&gt;"",月報!AX556,IF(STEP!G556&lt;&gt;"",STEP!G556,"")))</f>
        <v>0.36458333333333331</v>
      </c>
      <c r="I556" s="408">
        <f>IF(AND(STEP!$G556="",$J$8&lt;&gt;"ON"),"",IF(月報!AZ556&lt;&gt;"",月報!AZ556,IF(STEP!H556&lt;&gt;"",STEP!H556,"")))</f>
        <v>0.72916666666666663</v>
      </c>
      <c r="J556" s="603">
        <f>IF(月報!BA556&lt;&gt;"",月報!BA556,0)*24</f>
        <v>8</v>
      </c>
      <c r="K556" s="603">
        <f>IF(STEP!X556&lt;&gt;"",STEP!X556,"")</f>
        <v>0.33333333333333331</v>
      </c>
      <c r="L556" s="603" t="str">
        <f>IF(STEP!Y556&lt;&gt;"",STEP!Y556,"")</f>
        <v/>
      </c>
      <c r="M556" s="603">
        <f>IF(STEP!Z556&lt;&gt;"",STEP!Z556,0)*24</f>
        <v>0</v>
      </c>
      <c r="N556" s="603" t="str">
        <f>IF(STEP!R556&lt;&gt;"",STEP!R556,"")</f>
        <v/>
      </c>
      <c r="O556" s="603" t="str">
        <f>IF(STEP!S556&lt;&gt;"",STEP!S556,"")</f>
        <v>自社作業</v>
      </c>
      <c r="P556" s="603">
        <f t="shared" si="96"/>
        <v>8</v>
      </c>
      <c r="Q556" s="603"/>
      <c r="R556" s="603" t="e">
        <f t="shared" si="100"/>
        <v>#N/A</v>
      </c>
      <c r="S556" s="605">
        <f t="shared" si="97"/>
        <v>8</v>
      </c>
      <c r="T556" s="610">
        <f t="shared" si="98"/>
        <v>0</v>
      </c>
    </row>
    <row r="557" spans="2:20">
      <c r="B557" s="520"/>
      <c r="C557" s="623">
        <f t="shared" si="99"/>
        <v>310904</v>
      </c>
      <c r="D557" s="411" t="str">
        <f>IF(STEP!D557&lt;&gt;"",STEP!D557,"")</f>
        <v>小熊　義樹</v>
      </c>
      <c r="E557" s="412">
        <f>IF(STEP!E557&lt;&gt;"",STEP!E557,"")</f>
        <v>45409</v>
      </c>
      <c r="F557" s="411" t="str">
        <f>IF(STEP!F557&lt;&gt;"",STEP!F557,"")</f>
        <v>土</v>
      </c>
      <c r="G557" s="413" t="e">
        <f>IF(STEP!C557&lt;&gt;"",STEP!AD557,"")</f>
        <v>#N/A</v>
      </c>
      <c r="H557" s="413" t="str">
        <f>IF(AND(STEP!$G557="",$J$8&lt;&gt;"ON"),"",IF(月報!AX557&lt;&gt;"",月報!AX557,IF(STEP!G557&lt;&gt;"",STEP!G557,"")))</f>
        <v/>
      </c>
      <c r="I557" s="414" t="str">
        <f>IF(AND(STEP!$G557="",$J$8&lt;&gt;"ON"),"",IF(月報!AZ557&lt;&gt;"",月報!AZ557,IF(STEP!H557&lt;&gt;"",STEP!H557,"")))</f>
        <v/>
      </c>
      <c r="J557" s="604">
        <f>IF(月報!BA557&lt;&gt;"",月報!BA557,0)*24</f>
        <v>0</v>
      </c>
      <c r="K557" s="604" t="str">
        <f>IF(STEP!X557&lt;&gt;"",STEP!X557,"")</f>
        <v/>
      </c>
      <c r="L557" s="604" t="str">
        <f>IF(STEP!Y557&lt;&gt;"",STEP!Y557,"")</f>
        <v/>
      </c>
      <c r="M557" s="604">
        <f>IF(STEP!Z557&lt;&gt;"",STEP!Z557,0)*24</f>
        <v>0</v>
      </c>
      <c r="N557" s="604" t="str">
        <f>IF(STEP!R557&lt;&gt;"",STEP!R557,"")</f>
        <v/>
      </c>
      <c r="O557" s="604" t="str">
        <f>IF(STEP!S557&lt;&gt;"",STEP!S557,"")</f>
        <v/>
      </c>
      <c r="P557" s="604">
        <f t="shared" si="96"/>
        <v>0</v>
      </c>
      <c r="Q557" s="604"/>
      <c r="R557" s="604" t="e">
        <f t="shared" si="100"/>
        <v>#N/A</v>
      </c>
      <c r="S557" s="607">
        <f t="shared" si="97"/>
        <v>0</v>
      </c>
      <c r="T557" s="611">
        <f t="shared" si="98"/>
        <v>0</v>
      </c>
    </row>
    <row r="558" spans="2:20">
      <c r="B558" s="520"/>
      <c r="C558" s="624">
        <f t="shared" si="99"/>
        <v>310904</v>
      </c>
      <c r="D558" s="405" t="str">
        <f>IF(STEP!D558&lt;&gt;"",STEP!D558,"")</f>
        <v>小熊　義樹</v>
      </c>
      <c r="E558" s="406">
        <f>IF(STEP!E558&lt;&gt;"",STEP!E558,"")</f>
        <v>45410</v>
      </c>
      <c r="F558" s="405" t="str">
        <f>IF(STEP!F558&lt;&gt;"",STEP!F558,"")</f>
        <v>日</v>
      </c>
      <c r="G558" s="407" t="e">
        <f>IF(STEP!C558&lt;&gt;"",STEP!AD558,"")</f>
        <v>#N/A</v>
      </c>
      <c r="H558" s="407" t="str">
        <f>IF(AND(STEP!$G558="",$J$8&lt;&gt;"ON"),"",IF(月報!AX558&lt;&gt;"",月報!AX558,IF(STEP!G558&lt;&gt;"",STEP!G558,"")))</f>
        <v/>
      </c>
      <c r="I558" s="408" t="str">
        <f>IF(AND(STEP!$G558="",$J$8&lt;&gt;"ON"),"",IF(月報!AZ558&lt;&gt;"",月報!AZ558,IF(STEP!H558&lt;&gt;"",STEP!H558,"")))</f>
        <v/>
      </c>
      <c r="J558" s="603">
        <f>IF(月報!BA558&lt;&gt;"",月報!BA558,0)*24</f>
        <v>0</v>
      </c>
      <c r="K558" s="603" t="str">
        <f>IF(STEP!X558&lt;&gt;"",STEP!X558,"")</f>
        <v/>
      </c>
      <c r="L558" s="603" t="str">
        <f>IF(STEP!Y558&lt;&gt;"",STEP!Y558,"")</f>
        <v/>
      </c>
      <c r="M558" s="603">
        <f>IF(STEP!Z558&lt;&gt;"",STEP!Z558,0)*24</f>
        <v>0</v>
      </c>
      <c r="N558" s="603" t="str">
        <f>IF(STEP!R558&lt;&gt;"",STEP!R558,"")</f>
        <v/>
      </c>
      <c r="O558" s="603" t="str">
        <f>IF(STEP!S558&lt;&gt;"",STEP!S558,"")</f>
        <v/>
      </c>
      <c r="P558" s="603">
        <f t="shared" si="96"/>
        <v>0</v>
      </c>
      <c r="Q558" s="603">
        <f>SUM(P558:P564)</f>
        <v>0</v>
      </c>
      <c r="R558" s="603" t="e">
        <f t="shared" si="100"/>
        <v>#N/A</v>
      </c>
      <c r="S558" s="606">
        <f t="shared" si="97"/>
        <v>0</v>
      </c>
      <c r="T558" s="610">
        <f t="shared" si="98"/>
        <v>0</v>
      </c>
    </row>
    <row r="559" spans="2:20">
      <c r="B559" s="520"/>
      <c r="C559" s="622">
        <f t="shared" si="99"/>
        <v>310904</v>
      </c>
      <c r="D559" s="409" t="str">
        <f>IF(STEP!D559&lt;&gt;"",STEP!D559,"")</f>
        <v>小熊　義樹</v>
      </c>
      <c r="E559" s="410">
        <f>IF(STEP!E559&lt;&gt;"",STEP!E559,"")</f>
        <v>45411</v>
      </c>
      <c r="F559" s="409" t="str">
        <f>IF(STEP!F559&lt;&gt;"",STEP!F559,"")</f>
        <v>月</v>
      </c>
      <c r="G559" s="508" t="e">
        <f>IF(STEP!C559&lt;&gt;"",STEP!AD559,"")</f>
        <v>#N/A</v>
      </c>
      <c r="H559" s="407" t="str">
        <f>IF(AND(STEP!$G559="",$J$8&lt;&gt;"ON"),"",IF(月報!AX559&lt;&gt;"",月報!AX559,IF(STEP!G559&lt;&gt;"",STEP!G559,"")))</f>
        <v/>
      </c>
      <c r="I559" s="408" t="str">
        <f>IF(AND(STEP!$G559="",$J$8&lt;&gt;"ON"),"",IF(月報!AZ559&lt;&gt;"",月報!AZ559,IF(STEP!H559&lt;&gt;"",STEP!H559,"")))</f>
        <v/>
      </c>
      <c r="J559" s="603">
        <f>IF(月報!BA559&lt;&gt;"",月報!BA559,0)*24</f>
        <v>0</v>
      </c>
      <c r="K559" s="603" t="str">
        <f>IF(STEP!X559&lt;&gt;"",STEP!X559,"")</f>
        <v/>
      </c>
      <c r="L559" s="603" t="str">
        <f>IF(STEP!Y559&lt;&gt;"",STEP!Y559,"")</f>
        <v/>
      </c>
      <c r="M559" s="603">
        <f>IF(STEP!Z559&lt;&gt;"",STEP!Z559,0)*24</f>
        <v>0</v>
      </c>
      <c r="N559" s="603" t="str">
        <f>IF(STEP!R559&lt;&gt;"",STEP!R559,"")</f>
        <v/>
      </c>
      <c r="O559" s="603" t="str">
        <f>IF(STEP!S559&lt;&gt;"",STEP!S559,"")</f>
        <v/>
      </c>
      <c r="P559" s="603">
        <f t="shared" si="96"/>
        <v>0</v>
      </c>
      <c r="Q559" s="603"/>
      <c r="R559" s="603" t="e">
        <f t="shared" si="100"/>
        <v>#N/A</v>
      </c>
      <c r="S559" s="605">
        <f t="shared" si="97"/>
        <v>0</v>
      </c>
      <c r="T559" s="610">
        <f t="shared" si="98"/>
        <v>0</v>
      </c>
    </row>
    <row r="560" spans="2:20">
      <c r="B560" s="520"/>
      <c r="C560" s="622">
        <f t="shared" si="99"/>
        <v>310904</v>
      </c>
      <c r="D560" s="409" t="str">
        <f>IF(STEP!D560&lt;&gt;"",STEP!D560,"")</f>
        <v>小熊　義樹</v>
      </c>
      <c r="E560" s="410">
        <f>IF(STEP!E560&lt;&gt;"",STEP!E560,"")</f>
        <v>45412</v>
      </c>
      <c r="F560" s="409" t="str">
        <f>IF(STEP!F560&lt;&gt;"",STEP!F560,"")</f>
        <v>火</v>
      </c>
      <c r="G560" s="508" t="e">
        <f>IF(STEP!C560&lt;&gt;"",STEP!AD560,"")</f>
        <v>#N/A</v>
      </c>
      <c r="H560" s="407" t="str">
        <f>IF(AND(STEP!$G560="",$J$8&lt;&gt;"ON"),"",IF(月報!AX560&lt;&gt;"",月報!AX560,IF(STEP!G560&lt;&gt;"",STEP!G560,"")))</f>
        <v/>
      </c>
      <c r="I560" s="408" t="str">
        <f>IF(AND(STEP!$G560="",$J$8&lt;&gt;"ON"),"",IF(月報!AZ560&lt;&gt;"",月報!AZ560,IF(STEP!H560&lt;&gt;"",STEP!H560,"")))</f>
        <v/>
      </c>
      <c r="J560" s="603">
        <f>IF(月報!BA560&lt;&gt;"",月報!BA560,0)*24</f>
        <v>0</v>
      </c>
      <c r="K560" s="603" t="str">
        <f>IF(STEP!X560&lt;&gt;"",STEP!X560,"")</f>
        <v/>
      </c>
      <c r="L560" s="603" t="str">
        <f>IF(STEP!Y560&lt;&gt;"",STEP!Y560,"")</f>
        <v/>
      </c>
      <c r="M560" s="603">
        <f>IF(STEP!Z560&lt;&gt;"",STEP!Z560,0)*24</f>
        <v>0</v>
      </c>
      <c r="N560" s="603" t="str">
        <f>IF(STEP!R560&lt;&gt;"",STEP!R560,"")</f>
        <v/>
      </c>
      <c r="O560" s="603" t="str">
        <f>IF(STEP!S560&lt;&gt;"",STEP!S560,"")</f>
        <v/>
      </c>
      <c r="P560" s="603">
        <f t="shared" si="96"/>
        <v>0</v>
      </c>
      <c r="Q560" s="603"/>
      <c r="R560" s="603" t="e">
        <f t="shared" si="100"/>
        <v>#N/A</v>
      </c>
      <c r="S560" s="605">
        <f t="shared" si="97"/>
        <v>0</v>
      </c>
      <c r="T560" s="610">
        <f t="shared" si="98"/>
        <v>0</v>
      </c>
    </row>
    <row r="561" spans="2:20">
      <c r="B561" s="520"/>
      <c r="C561" s="622">
        <f t="shared" si="99"/>
        <v>310904</v>
      </c>
      <c r="D561" s="409" t="str">
        <f>IF(STEP!D561&lt;&gt;"",STEP!D561,"")</f>
        <v>小熊　義樹</v>
      </c>
      <c r="E561" s="410">
        <f>IF(STEP!E561&lt;&gt;"",STEP!E561,"")</f>
        <v>45413</v>
      </c>
      <c r="F561" s="409" t="str">
        <f>IF(STEP!F561&lt;&gt;"",STEP!F561,"")</f>
        <v>水</v>
      </c>
      <c r="G561" s="508" t="e">
        <f>IF(STEP!C561&lt;&gt;"",STEP!AD561,"")</f>
        <v>#N/A</v>
      </c>
      <c r="H561" s="407" t="str">
        <f>IF(AND(STEP!$G561="",$J$8&lt;&gt;"ON"),"",IF(月報!AX561&lt;&gt;"",月報!AX561,IF(STEP!G561&lt;&gt;"",STEP!G561,"")))</f>
        <v/>
      </c>
      <c r="I561" s="408" t="str">
        <f>IF(AND(STEP!$G561="",$J$8&lt;&gt;"ON"),"",IF(月報!AZ561&lt;&gt;"",月報!AZ561,IF(STEP!H561&lt;&gt;"",STEP!H561,"")))</f>
        <v/>
      </c>
      <c r="J561" s="603">
        <f>IF(月報!BA561&lt;&gt;"",月報!BA561,0)*24</f>
        <v>0</v>
      </c>
      <c r="K561" s="603" t="str">
        <f>IF(STEP!X561&lt;&gt;"",STEP!X561,"")</f>
        <v/>
      </c>
      <c r="L561" s="603" t="str">
        <f>IF(STEP!Y561&lt;&gt;"",STEP!Y561,"")</f>
        <v/>
      </c>
      <c r="M561" s="603">
        <f>IF(STEP!Z561&lt;&gt;"",STEP!Z561,0)*24</f>
        <v>0</v>
      </c>
      <c r="N561" s="603" t="str">
        <f>IF(STEP!R561&lt;&gt;"",STEP!R561,"")</f>
        <v/>
      </c>
      <c r="O561" s="603" t="str">
        <f>IF(STEP!S561&lt;&gt;"",STEP!S561,"")</f>
        <v/>
      </c>
      <c r="P561" s="603">
        <f t="shared" si="96"/>
        <v>0</v>
      </c>
      <c r="Q561" s="603"/>
      <c r="R561" s="603" t="e">
        <f t="shared" si="100"/>
        <v>#N/A</v>
      </c>
      <c r="S561" s="605">
        <f t="shared" si="97"/>
        <v>0</v>
      </c>
      <c r="T561" s="610">
        <f t="shared" si="98"/>
        <v>0</v>
      </c>
    </row>
    <row r="562" spans="2:20">
      <c r="B562" s="517"/>
      <c r="C562" s="622">
        <f t="shared" si="99"/>
        <v>310904</v>
      </c>
      <c r="D562" s="409" t="str">
        <f>IF(STEP!D562&lt;&gt;"",STEP!D562,"")</f>
        <v>小熊　義樹</v>
      </c>
      <c r="E562" s="410">
        <f>IF(STEP!E562&lt;&gt;"",STEP!E562,"")</f>
        <v>45414</v>
      </c>
      <c r="F562" s="409" t="str">
        <f>IF(STEP!F562&lt;&gt;"",STEP!F562,"")</f>
        <v>木</v>
      </c>
      <c r="G562" s="508" t="e">
        <f>IF(STEP!C562&lt;&gt;"",STEP!AD562,"")</f>
        <v>#N/A</v>
      </c>
      <c r="H562" s="407" t="str">
        <f>IF(AND(STEP!$G562="",$J$8&lt;&gt;"ON"),"",IF(月報!AX562&lt;&gt;"",月報!AX562,IF(STEP!G562&lt;&gt;"",STEP!G562,"")))</f>
        <v/>
      </c>
      <c r="I562" s="408" t="str">
        <f>IF(AND(STEP!$G562="",$J$8&lt;&gt;"ON"),"",IF(月報!AZ562&lt;&gt;"",月報!AZ562,IF(STEP!H562&lt;&gt;"",STEP!H562,"")))</f>
        <v/>
      </c>
      <c r="J562" s="603">
        <f>IF(月報!BA562&lt;&gt;"",月報!BA562,0)*24</f>
        <v>0</v>
      </c>
      <c r="K562" s="603" t="str">
        <f>IF(STEP!X562&lt;&gt;"",STEP!X562,"")</f>
        <v/>
      </c>
      <c r="L562" s="603" t="str">
        <f>IF(STEP!Y562&lt;&gt;"",STEP!Y562,"")</f>
        <v/>
      </c>
      <c r="M562" s="603">
        <f>IF(STEP!Z562&lt;&gt;"",STEP!Z562,0)*24</f>
        <v>0</v>
      </c>
      <c r="N562" s="603" t="str">
        <f>IF(STEP!R562&lt;&gt;"",STEP!R562,"")</f>
        <v/>
      </c>
      <c r="O562" s="603" t="str">
        <f>IF(STEP!S562&lt;&gt;"",STEP!S562,"")</f>
        <v/>
      </c>
      <c r="P562" s="603">
        <f t="shared" si="96"/>
        <v>0</v>
      </c>
      <c r="Q562" s="603"/>
      <c r="R562" s="603" t="e">
        <f t="shared" si="100"/>
        <v>#N/A</v>
      </c>
      <c r="S562" s="605">
        <f t="shared" si="97"/>
        <v>0</v>
      </c>
      <c r="T562" s="610">
        <f t="shared" si="98"/>
        <v>0</v>
      </c>
    </row>
    <row r="563" spans="2:20">
      <c r="B563" s="517"/>
      <c r="C563" s="622">
        <f t="shared" si="99"/>
        <v>310904</v>
      </c>
      <c r="D563" s="409" t="str">
        <f>IF(STEP!D563&lt;&gt;"",STEP!D563,"")</f>
        <v>小熊　義樹</v>
      </c>
      <c r="E563" s="410">
        <f>IF(STEP!E563&lt;&gt;"",STEP!E563,"")</f>
        <v>45415</v>
      </c>
      <c r="F563" s="409" t="str">
        <f>IF(STEP!F563&lt;&gt;"",STEP!F563,"")</f>
        <v>金</v>
      </c>
      <c r="G563" s="508" t="e">
        <f>IF(STEP!C563&lt;&gt;"",STEP!AD563,"")</f>
        <v>#N/A</v>
      </c>
      <c r="H563" s="407" t="str">
        <f>IF(AND(STEP!$G563="",$J$8&lt;&gt;"ON"),"",IF(月報!AX563&lt;&gt;"",月報!AX563,IF(STEP!G563&lt;&gt;"",STEP!G563,"")))</f>
        <v/>
      </c>
      <c r="I563" s="408" t="str">
        <f>IF(AND(STEP!$G563="",$J$8&lt;&gt;"ON"),"",IF(月報!AZ563&lt;&gt;"",月報!AZ563,IF(STEP!H563&lt;&gt;"",STEP!H563,"")))</f>
        <v/>
      </c>
      <c r="J563" s="603">
        <f>IF(月報!BA563&lt;&gt;"",月報!BA563,0)*24</f>
        <v>0</v>
      </c>
      <c r="K563" s="603" t="str">
        <f>IF(STEP!X563&lt;&gt;"",STEP!X563,"")</f>
        <v/>
      </c>
      <c r="L563" s="603" t="str">
        <f>IF(STEP!Y563&lt;&gt;"",STEP!Y563,"")</f>
        <v/>
      </c>
      <c r="M563" s="603">
        <f>IF(STEP!Z563&lt;&gt;"",STEP!Z563,0)*24</f>
        <v>0</v>
      </c>
      <c r="N563" s="603" t="str">
        <f>IF(STEP!R563&lt;&gt;"",STEP!R563,"")</f>
        <v/>
      </c>
      <c r="O563" s="603" t="str">
        <f>IF(STEP!S563&lt;&gt;"",STEP!S563,"")</f>
        <v/>
      </c>
      <c r="P563" s="603">
        <f t="shared" si="96"/>
        <v>0</v>
      </c>
      <c r="Q563" s="603"/>
      <c r="R563" s="603" t="e">
        <f t="shared" si="100"/>
        <v>#N/A</v>
      </c>
      <c r="S563" s="605">
        <f t="shared" si="97"/>
        <v>0</v>
      </c>
      <c r="T563" s="610">
        <f t="shared" si="98"/>
        <v>0</v>
      </c>
    </row>
    <row r="564" spans="2:20">
      <c r="B564" s="517"/>
      <c r="C564" s="623">
        <f t="shared" si="99"/>
        <v>310904</v>
      </c>
      <c r="D564" s="411" t="str">
        <f>IF(STEP!D564&lt;&gt;"",STEP!D564,"")</f>
        <v>小熊　義樹</v>
      </c>
      <c r="E564" s="412">
        <f>IF(STEP!E564&lt;&gt;"",STEP!E564,"")</f>
        <v>45416</v>
      </c>
      <c r="F564" s="411" t="str">
        <f>IF(STEP!F564&lt;&gt;"",STEP!F564,"")</f>
        <v>土</v>
      </c>
      <c r="G564" s="413" t="e">
        <f>IF(STEP!C564&lt;&gt;"",STEP!AD564,"")</f>
        <v>#N/A</v>
      </c>
      <c r="H564" s="413" t="str">
        <f>IF(AND(STEP!$G564="",$J$8&lt;&gt;"ON"),"",IF(月報!AX564&lt;&gt;"",月報!AX564,IF(STEP!G564&lt;&gt;"",STEP!G564,"")))</f>
        <v/>
      </c>
      <c r="I564" s="414" t="str">
        <f>IF(AND(STEP!$G564="",$J$8&lt;&gt;"ON"),"",IF(月報!AZ564&lt;&gt;"",月報!AZ564,IF(STEP!H564&lt;&gt;"",STEP!H564,"")))</f>
        <v/>
      </c>
      <c r="J564" s="604">
        <f>IF(月報!BA564&lt;&gt;"",月報!BA564,0)*24</f>
        <v>0</v>
      </c>
      <c r="K564" s="604" t="str">
        <f>IF(STEP!X564&lt;&gt;"",STEP!X564,"")</f>
        <v/>
      </c>
      <c r="L564" s="604" t="str">
        <f>IF(STEP!Y564&lt;&gt;"",STEP!Y564,"")</f>
        <v/>
      </c>
      <c r="M564" s="604">
        <f>IF(STEP!Z564&lt;&gt;"",STEP!Z564,0)*24</f>
        <v>0</v>
      </c>
      <c r="N564" s="604" t="str">
        <f>IF(STEP!R564&lt;&gt;"",STEP!R564,"")</f>
        <v/>
      </c>
      <c r="O564" s="604" t="str">
        <f>IF(STEP!S564&lt;&gt;"",STEP!S564,"")</f>
        <v/>
      </c>
      <c r="P564" s="604">
        <f t="shared" si="96"/>
        <v>0</v>
      </c>
      <c r="Q564" s="604"/>
      <c r="R564" s="604" t="e">
        <f t="shared" si="100"/>
        <v>#N/A</v>
      </c>
      <c r="S564" s="607">
        <f t="shared" si="97"/>
        <v>0</v>
      </c>
      <c r="T564" s="611">
        <f t="shared" si="98"/>
        <v>0</v>
      </c>
    </row>
    <row r="565" spans="2:20">
      <c r="B565" s="517"/>
      <c r="C565" s="624">
        <f t="shared" si="99"/>
        <v>310904</v>
      </c>
      <c r="D565" s="405" t="str">
        <f>IF(STEP!D565&lt;&gt;"",STEP!D565,"")</f>
        <v>小熊　義樹</v>
      </c>
      <c r="E565" s="406">
        <f>IF(STEP!E565&lt;&gt;"",STEP!E565,"")</f>
        <v>45417</v>
      </c>
      <c r="F565" s="405" t="str">
        <f>IF(STEP!F565&lt;&gt;"",STEP!F565,"")</f>
        <v>日</v>
      </c>
      <c r="G565" s="407" t="e">
        <f>IF(STEP!C565&lt;&gt;"",STEP!AD565,"")</f>
        <v>#N/A</v>
      </c>
      <c r="H565" s="407" t="str">
        <f>IF(AND(STEP!$G565="",$J$8&lt;&gt;"ON"),"",IF(月報!AX565&lt;&gt;"",月報!AX565,IF(STEP!G565&lt;&gt;"",STEP!G565,"")))</f>
        <v/>
      </c>
      <c r="I565" s="408" t="str">
        <f>IF(AND(STEP!$G565="",$J$8&lt;&gt;"ON"),"",IF(月報!AZ565&lt;&gt;"",月報!AZ565,IF(STEP!H565&lt;&gt;"",STEP!H565,"")))</f>
        <v/>
      </c>
      <c r="J565" s="603">
        <f>IF(月報!BA565&lt;&gt;"",月報!BA565,0)*24</f>
        <v>0</v>
      </c>
      <c r="K565" s="603" t="str">
        <f>IF(STEP!X565&lt;&gt;"",STEP!X565,"")</f>
        <v/>
      </c>
      <c r="L565" s="603" t="str">
        <f>IF(STEP!Y565&lt;&gt;"",STEP!Y565,"")</f>
        <v/>
      </c>
      <c r="M565" s="603">
        <f>IF(STEP!Z565&lt;&gt;"",STEP!Z565,0)*24</f>
        <v>0</v>
      </c>
      <c r="N565" s="603" t="str">
        <f>IF(STEP!R565&lt;&gt;"",STEP!R565,"")</f>
        <v/>
      </c>
      <c r="O565" s="603" t="str">
        <f>IF(STEP!S565&lt;&gt;"",STEP!S565,"")</f>
        <v/>
      </c>
      <c r="P565" s="603">
        <f t="shared" si="96"/>
        <v>0</v>
      </c>
      <c r="Q565" s="603">
        <f>SUM(P565:P571)</f>
        <v>36</v>
      </c>
      <c r="R565" s="603" t="e">
        <f t="shared" si="100"/>
        <v>#N/A</v>
      </c>
      <c r="S565" s="606">
        <f t="shared" si="97"/>
        <v>0</v>
      </c>
      <c r="T565" s="610">
        <f t="shared" si="98"/>
        <v>0</v>
      </c>
    </row>
    <row r="566" spans="2:20">
      <c r="B566" s="517"/>
      <c r="C566" s="622">
        <f t="shared" si="99"/>
        <v>310904</v>
      </c>
      <c r="D566" s="409" t="str">
        <f>IF(STEP!D566&lt;&gt;"",STEP!D566,"")</f>
        <v>小熊　義樹</v>
      </c>
      <c r="E566" s="410">
        <f>IF(STEP!E566&lt;&gt;"",STEP!E566,"")</f>
        <v>45418</v>
      </c>
      <c r="F566" s="409" t="str">
        <f>IF(STEP!F566&lt;&gt;"",STEP!F566,"")</f>
        <v>月</v>
      </c>
      <c r="G566" s="508" t="e">
        <f>IF(STEP!C566&lt;&gt;"",STEP!AD566,"")</f>
        <v>#N/A</v>
      </c>
      <c r="H566" s="407" t="str">
        <f>IF(AND(STEP!$G566="",$J$8&lt;&gt;"ON"),"",IF(月報!AX566&lt;&gt;"",月報!AX566,IF(STEP!G566&lt;&gt;"",STEP!G566,"")))</f>
        <v/>
      </c>
      <c r="I566" s="408" t="str">
        <f>IF(AND(STEP!$G566="",$J$8&lt;&gt;"ON"),"",IF(月報!AZ566&lt;&gt;"",月報!AZ566,IF(STEP!H566&lt;&gt;"",STEP!H566,"")))</f>
        <v/>
      </c>
      <c r="J566" s="603">
        <f>IF(月報!BA566&lt;&gt;"",月報!BA566,0)*24</f>
        <v>0</v>
      </c>
      <c r="K566" s="603" t="str">
        <f>IF(STEP!X566&lt;&gt;"",STEP!X566,"")</f>
        <v/>
      </c>
      <c r="L566" s="603" t="str">
        <f>IF(STEP!Y566&lt;&gt;"",STEP!Y566,"")</f>
        <v/>
      </c>
      <c r="M566" s="603">
        <f>IF(STEP!Z566&lt;&gt;"",STEP!Z566,0)*24</f>
        <v>0</v>
      </c>
      <c r="N566" s="603" t="str">
        <f>IF(STEP!R566&lt;&gt;"",STEP!R566,"")</f>
        <v/>
      </c>
      <c r="O566" s="603" t="str">
        <f>IF(STEP!S566&lt;&gt;"",STEP!S566,"")</f>
        <v/>
      </c>
      <c r="P566" s="603">
        <f t="shared" si="96"/>
        <v>0</v>
      </c>
      <c r="Q566" s="603"/>
      <c r="R566" s="603" t="e">
        <f t="shared" si="100"/>
        <v>#N/A</v>
      </c>
      <c r="S566" s="605">
        <f t="shared" si="97"/>
        <v>0</v>
      </c>
      <c r="T566" s="610">
        <f t="shared" si="98"/>
        <v>0</v>
      </c>
    </row>
    <row r="567" spans="2:20">
      <c r="B567" s="517"/>
      <c r="C567" s="622">
        <f t="shared" si="99"/>
        <v>310904</v>
      </c>
      <c r="D567" s="409" t="str">
        <f>IF(STEP!D567&lt;&gt;"",STEP!D567,"")</f>
        <v>小熊　義樹</v>
      </c>
      <c r="E567" s="410">
        <f>IF(STEP!E567&lt;&gt;"",STEP!E567,"")</f>
        <v>45419</v>
      </c>
      <c r="F567" s="409" t="str">
        <f>IF(STEP!F567&lt;&gt;"",STEP!F567,"")</f>
        <v>火</v>
      </c>
      <c r="G567" s="508" t="e">
        <f>IF(STEP!C567&lt;&gt;"",STEP!AD567,"")</f>
        <v>#N/A</v>
      </c>
      <c r="H567" s="407">
        <f>IF(AND(STEP!$G567="",$J$8&lt;&gt;"ON"),"",IF(月報!AX567&lt;&gt;"",月報!AX567,IF(STEP!G567&lt;&gt;"",STEP!G567,"")))</f>
        <v>0.36458333333333331</v>
      </c>
      <c r="I567" s="408">
        <f>IF(AND(STEP!$G567="",$J$8&lt;&gt;"ON"),"",IF(月報!AZ567&lt;&gt;"",月報!AZ567,IF(STEP!H567&lt;&gt;"",STEP!H567,"")))</f>
        <v>0.78819444444444442</v>
      </c>
      <c r="J567" s="603">
        <f>IF(月報!BA567&lt;&gt;"",月報!BA567,0)*24</f>
        <v>9.1666666666666661</v>
      </c>
      <c r="K567" s="603">
        <f>IF(STEP!X567&lt;&gt;"",STEP!X567,"")</f>
        <v>0.33333333333333331</v>
      </c>
      <c r="L567" s="603">
        <f>IF(STEP!Y567&lt;&gt;"",STEP!Y567,"")</f>
        <v>4.1666666666666664E-2</v>
      </c>
      <c r="M567" s="603">
        <f>IF(STEP!Z567&lt;&gt;"",STEP!Z567,0)*24</f>
        <v>0</v>
      </c>
      <c r="N567" s="603" t="str">
        <f>IF(STEP!R567&lt;&gt;"",STEP!R567,"")</f>
        <v/>
      </c>
      <c r="O567" s="603" t="str">
        <f>IF(STEP!S567&lt;&gt;"",STEP!S567,"")</f>
        <v>自社作業</v>
      </c>
      <c r="P567" s="603">
        <f t="shared" si="96"/>
        <v>9.1666666666666661</v>
      </c>
      <c r="Q567" s="603"/>
      <c r="R567" s="603" t="e">
        <f t="shared" si="100"/>
        <v>#N/A</v>
      </c>
      <c r="S567" s="605">
        <f t="shared" si="97"/>
        <v>9</v>
      </c>
      <c r="T567" s="610">
        <f t="shared" si="98"/>
        <v>0.16666666666666607</v>
      </c>
    </row>
    <row r="568" spans="2:20">
      <c r="B568" s="517"/>
      <c r="C568" s="622">
        <f t="shared" si="99"/>
        <v>310904</v>
      </c>
      <c r="D568" s="409" t="str">
        <f>IF(STEP!D568&lt;&gt;"",STEP!D568,"")</f>
        <v>小熊　義樹</v>
      </c>
      <c r="E568" s="410">
        <f>IF(STEP!E568&lt;&gt;"",STEP!E568,"")</f>
        <v>45420</v>
      </c>
      <c r="F568" s="409" t="str">
        <f>IF(STEP!F568&lt;&gt;"",STEP!F568,"")</f>
        <v>水</v>
      </c>
      <c r="G568" s="508" t="e">
        <f>IF(STEP!C568&lt;&gt;"",STEP!AD568,"")</f>
        <v>#N/A</v>
      </c>
      <c r="H568" s="407">
        <f>IF(AND(STEP!$G568="",$J$8&lt;&gt;"ON"),"",IF(月報!AX568&lt;&gt;"",月報!AX568,IF(STEP!G568&lt;&gt;"",STEP!G568,"")))</f>
        <v>0.36458333333333331</v>
      </c>
      <c r="I568" s="408">
        <f>IF(AND(STEP!$G568="",$J$8&lt;&gt;"ON"),"",IF(月報!AZ568&lt;&gt;"",月報!AZ568,IF(STEP!H568&lt;&gt;"",STEP!H568,"")))</f>
        <v>0.73263888888888884</v>
      </c>
      <c r="J568" s="603">
        <f>IF(月報!BA568&lt;&gt;"",月報!BA568,0)*24</f>
        <v>8</v>
      </c>
      <c r="K568" s="603">
        <f>IF(STEP!X568&lt;&gt;"",STEP!X568,"")</f>
        <v>0.33333333333333331</v>
      </c>
      <c r="L568" s="603" t="str">
        <f>IF(STEP!Y568&lt;&gt;"",STEP!Y568,"")</f>
        <v/>
      </c>
      <c r="M568" s="603">
        <f>IF(STEP!Z568&lt;&gt;"",STEP!Z568,0)*24</f>
        <v>0</v>
      </c>
      <c r="N568" s="603" t="str">
        <f>IF(STEP!R568&lt;&gt;"",STEP!R568,"")</f>
        <v/>
      </c>
      <c r="O568" s="603" t="str">
        <f>IF(STEP!S568&lt;&gt;"",STEP!S568,"")</f>
        <v>自社作業</v>
      </c>
      <c r="P568" s="603">
        <f t="shared" si="96"/>
        <v>8</v>
      </c>
      <c r="Q568" s="603"/>
      <c r="R568" s="603" t="e">
        <f t="shared" si="100"/>
        <v>#N/A</v>
      </c>
      <c r="S568" s="605">
        <f t="shared" si="97"/>
        <v>8</v>
      </c>
      <c r="T568" s="610">
        <f t="shared" si="98"/>
        <v>0</v>
      </c>
    </row>
    <row r="569" spans="2:20">
      <c r="B569" s="517"/>
      <c r="C569" s="622">
        <f t="shared" si="99"/>
        <v>310904</v>
      </c>
      <c r="D569" s="409" t="str">
        <f>IF(STEP!D569&lt;&gt;"",STEP!D569,"")</f>
        <v>小熊　義樹</v>
      </c>
      <c r="E569" s="410">
        <f>IF(STEP!E569&lt;&gt;"",STEP!E569,"")</f>
        <v>45421</v>
      </c>
      <c r="F569" s="409" t="str">
        <f>IF(STEP!F569&lt;&gt;"",STEP!F569,"")</f>
        <v>木</v>
      </c>
      <c r="G569" s="508" t="e">
        <f>IF(STEP!C569&lt;&gt;"",STEP!AD569,"")</f>
        <v>#N/A</v>
      </c>
      <c r="H569" s="407">
        <f>IF(AND(STEP!$G569="",$J$8&lt;&gt;"ON"),"",IF(月報!AX569&lt;&gt;"",月報!AX569,IF(STEP!G569&lt;&gt;"",STEP!G569,"")))</f>
        <v>0.36458333333333331</v>
      </c>
      <c r="I569" s="408">
        <f>IF(AND(STEP!$G569="",$J$8&lt;&gt;"ON"),"",IF(月報!AZ569&lt;&gt;"",月報!AZ569,IF(STEP!H569&lt;&gt;"",STEP!H569,"")))</f>
        <v>0.8125</v>
      </c>
      <c r="J569" s="603">
        <f>IF(月報!BA569&lt;&gt;"",月報!BA569,0)*24</f>
        <v>9.75</v>
      </c>
      <c r="K569" s="603">
        <f>IF(STEP!X569&lt;&gt;"",STEP!X569,"")</f>
        <v>0.33333333333333331</v>
      </c>
      <c r="L569" s="603">
        <f>IF(STEP!Y569&lt;&gt;"",STEP!Y569,"")</f>
        <v>7.2916666666666671E-2</v>
      </c>
      <c r="M569" s="603">
        <f>IF(STEP!Z569&lt;&gt;"",STEP!Z569,0)*24</f>
        <v>0</v>
      </c>
      <c r="N569" s="603" t="str">
        <f>IF(STEP!R569&lt;&gt;"",STEP!R569,"")</f>
        <v/>
      </c>
      <c r="O569" s="603" t="str">
        <f>IF(STEP!S569&lt;&gt;"",STEP!S569,"")</f>
        <v>自社作業</v>
      </c>
      <c r="P569" s="603">
        <f t="shared" si="96"/>
        <v>9.75</v>
      </c>
      <c r="Q569" s="603"/>
      <c r="R569" s="603" t="e">
        <f t="shared" si="100"/>
        <v>#N/A</v>
      </c>
      <c r="S569" s="605">
        <f t="shared" si="97"/>
        <v>9.75</v>
      </c>
      <c r="T569" s="610">
        <f t="shared" si="98"/>
        <v>0</v>
      </c>
    </row>
    <row r="570" spans="2:20">
      <c r="B570" s="517"/>
      <c r="C570" s="622">
        <f t="shared" si="99"/>
        <v>310904</v>
      </c>
      <c r="D570" s="409" t="str">
        <f>IF(STEP!D570&lt;&gt;"",STEP!D570,"")</f>
        <v>小熊　義樹</v>
      </c>
      <c r="E570" s="410">
        <f>IF(STEP!E570&lt;&gt;"",STEP!E570,"")</f>
        <v>45422</v>
      </c>
      <c r="F570" s="409" t="str">
        <f>IF(STEP!F570&lt;&gt;"",STEP!F570,"")</f>
        <v>金</v>
      </c>
      <c r="G570" s="508" t="e">
        <f>IF(STEP!C570&lt;&gt;"",STEP!AD570,"")</f>
        <v>#N/A</v>
      </c>
      <c r="H570" s="407">
        <f>IF(AND(STEP!$G570="",$J$8&lt;&gt;"ON"),"",IF(月報!AX570&lt;&gt;"",月報!AX570,IF(STEP!G570&lt;&gt;"",STEP!G570,"")))</f>
        <v>0.36458333333333331</v>
      </c>
      <c r="I570" s="408">
        <f>IF(AND(STEP!$G570="",$J$8&lt;&gt;"ON"),"",IF(月報!AZ570&lt;&gt;"",月報!AZ570,IF(STEP!H570&lt;&gt;"",STEP!H570,"")))</f>
        <v>0.78472222222222221</v>
      </c>
      <c r="J570" s="603">
        <f>IF(月報!BA570&lt;&gt;"",月報!BA570,0)*24</f>
        <v>9.0833333333333339</v>
      </c>
      <c r="K570" s="603">
        <f>IF(STEP!X570&lt;&gt;"",STEP!X570,"")</f>
        <v>0.33333333333333331</v>
      </c>
      <c r="L570" s="603">
        <f>IF(STEP!Y570&lt;&gt;"",STEP!Y570,"")</f>
        <v>4.1666666666666664E-2</v>
      </c>
      <c r="M570" s="603">
        <f>IF(STEP!Z570&lt;&gt;"",STEP!Z570,0)*24</f>
        <v>0</v>
      </c>
      <c r="N570" s="603" t="str">
        <f>IF(STEP!R570&lt;&gt;"",STEP!R570,"")</f>
        <v/>
      </c>
      <c r="O570" s="603" t="str">
        <f>IF(STEP!S570&lt;&gt;"",STEP!S570,"")</f>
        <v>自社作業</v>
      </c>
      <c r="P570" s="603">
        <f t="shared" si="96"/>
        <v>9.0833333333333339</v>
      </c>
      <c r="Q570" s="603"/>
      <c r="R570" s="603" t="e">
        <f t="shared" si="100"/>
        <v>#N/A</v>
      </c>
      <c r="S570" s="605">
        <f t="shared" si="97"/>
        <v>9</v>
      </c>
      <c r="T570" s="610">
        <f t="shared" si="98"/>
        <v>8.3333333333333925E-2</v>
      </c>
    </row>
    <row r="571" spans="2:20">
      <c r="B571" s="517"/>
      <c r="C571" s="623">
        <f t="shared" si="99"/>
        <v>310904</v>
      </c>
      <c r="D571" s="411" t="str">
        <f>IF(STEP!D571&lt;&gt;"",STEP!D571,"")</f>
        <v>小熊　義樹</v>
      </c>
      <c r="E571" s="412">
        <f>IF(STEP!E571&lt;&gt;"",STEP!E571,"")</f>
        <v>45423</v>
      </c>
      <c r="F571" s="411" t="str">
        <f>IF(STEP!F571&lt;&gt;"",STEP!F571,"")</f>
        <v>土</v>
      </c>
      <c r="G571" s="413" t="e">
        <f>IF(STEP!C571&lt;&gt;"",STEP!AD571,"")</f>
        <v>#N/A</v>
      </c>
      <c r="H571" s="413" t="str">
        <f>IF(AND(STEP!$G571="",$J$8&lt;&gt;"ON"),"",IF(月報!AX571&lt;&gt;"",月報!AX571,IF(STEP!G571&lt;&gt;"",STEP!G571,"")))</f>
        <v/>
      </c>
      <c r="I571" s="414" t="str">
        <f>IF(AND(STEP!$G571="",$J$8&lt;&gt;"ON"),"",IF(月報!AZ571&lt;&gt;"",月報!AZ571,IF(STEP!H571&lt;&gt;"",STEP!H571,"")))</f>
        <v/>
      </c>
      <c r="J571" s="604">
        <f>IF(月報!BA571&lt;&gt;"",月報!BA571,0)*24</f>
        <v>0</v>
      </c>
      <c r="K571" s="604" t="str">
        <f>IF(STEP!X571&lt;&gt;"",STEP!X571,"")</f>
        <v/>
      </c>
      <c r="L571" s="604" t="str">
        <f>IF(STEP!Y571&lt;&gt;"",STEP!Y571,"")</f>
        <v/>
      </c>
      <c r="M571" s="604">
        <f>IF(STEP!Z571&lt;&gt;"",STEP!Z571,0)*24</f>
        <v>0</v>
      </c>
      <c r="N571" s="604" t="str">
        <f>IF(STEP!R571&lt;&gt;"",STEP!R571,"")</f>
        <v/>
      </c>
      <c r="O571" s="604" t="str">
        <f>IF(STEP!S571&lt;&gt;"",STEP!S571,"")</f>
        <v/>
      </c>
      <c r="P571" s="604">
        <f t="shared" si="96"/>
        <v>0</v>
      </c>
      <c r="Q571" s="604"/>
      <c r="R571" s="604" t="e">
        <f t="shared" si="100"/>
        <v>#N/A</v>
      </c>
      <c r="S571" s="607">
        <f t="shared" si="97"/>
        <v>0</v>
      </c>
      <c r="T571" s="611">
        <f t="shared" si="98"/>
        <v>0</v>
      </c>
    </row>
    <row r="572" spans="2:20">
      <c r="B572" s="517"/>
      <c r="C572" s="624">
        <f t="shared" si="99"/>
        <v>310904</v>
      </c>
      <c r="D572" s="405" t="str">
        <f>IF(STEP!D572&lt;&gt;"",STEP!D572,"")</f>
        <v>小熊　義樹</v>
      </c>
      <c r="E572" s="406">
        <f>IF(STEP!E572&lt;&gt;"",STEP!E572,"")</f>
        <v>45424</v>
      </c>
      <c r="F572" s="405" t="str">
        <f>IF(STEP!F572&lt;&gt;"",STEP!F572,"")</f>
        <v>日</v>
      </c>
      <c r="G572" s="407" t="e">
        <f>IF(STEP!C572&lt;&gt;"",STEP!AD572,"")</f>
        <v>#N/A</v>
      </c>
      <c r="H572" s="407" t="str">
        <f>IF(AND(STEP!$G572="",$J$8&lt;&gt;"ON"),"",IF(月報!AX572&lt;&gt;"",月報!AX572,IF(STEP!G572&lt;&gt;"",STEP!G572,"")))</f>
        <v/>
      </c>
      <c r="I572" s="408" t="str">
        <f>IF(AND(STEP!$G572="",$J$8&lt;&gt;"ON"),"",IF(月報!AZ572&lt;&gt;"",月報!AZ572,IF(STEP!H572&lt;&gt;"",STEP!H572,"")))</f>
        <v/>
      </c>
      <c r="J572" s="603">
        <f>IF(月報!BA572&lt;&gt;"",月報!BA572,0)*24</f>
        <v>0</v>
      </c>
      <c r="K572" s="603" t="str">
        <f>IF(STEP!X572&lt;&gt;"",STEP!X572,"")</f>
        <v/>
      </c>
      <c r="L572" s="603" t="str">
        <f>IF(STEP!Y572&lt;&gt;"",STEP!Y572,"")</f>
        <v/>
      </c>
      <c r="M572" s="603">
        <f>IF(STEP!Z572&lt;&gt;"",STEP!Z572,0)*24</f>
        <v>0</v>
      </c>
      <c r="N572" s="603" t="str">
        <f>IF(STEP!R572&lt;&gt;"",STEP!R572,"")</f>
        <v/>
      </c>
      <c r="O572" s="603" t="str">
        <f>IF(STEP!S572&lt;&gt;"",STEP!S572,"")</f>
        <v/>
      </c>
      <c r="P572" s="603">
        <f t="shared" si="96"/>
        <v>0</v>
      </c>
      <c r="Q572" s="603">
        <f>SUM(P572:P578)</f>
        <v>45.416666666666671</v>
      </c>
      <c r="R572" s="603" t="e">
        <f t="shared" si="100"/>
        <v>#N/A</v>
      </c>
      <c r="S572" s="606">
        <f t="shared" si="97"/>
        <v>0</v>
      </c>
      <c r="T572" s="610">
        <f t="shared" si="98"/>
        <v>0</v>
      </c>
    </row>
    <row r="573" spans="2:20">
      <c r="B573" s="517"/>
      <c r="C573" s="622">
        <f t="shared" si="99"/>
        <v>310904</v>
      </c>
      <c r="D573" s="409" t="str">
        <f>IF(STEP!D573&lt;&gt;"",STEP!D573,"")</f>
        <v>小熊　義樹</v>
      </c>
      <c r="E573" s="410">
        <f>IF(STEP!E573&lt;&gt;"",STEP!E573,"")</f>
        <v>45425</v>
      </c>
      <c r="F573" s="409" t="str">
        <f>IF(STEP!F573&lt;&gt;"",STEP!F573,"")</f>
        <v>月</v>
      </c>
      <c r="G573" s="508" t="e">
        <f>IF(STEP!C573&lt;&gt;"",STEP!AD573,"")</f>
        <v>#N/A</v>
      </c>
      <c r="H573" s="407">
        <f>IF(AND(STEP!$G573="",$J$8&lt;&gt;"ON"),"",IF(月報!AX573&lt;&gt;"",月報!AX573,IF(STEP!G573&lt;&gt;"",STEP!G573,"")))</f>
        <v>0.36458333333333331</v>
      </c>
      <c r="I573" s="408">
        <f>IF(AND(STEP!$G573="",$J$8&lt;&gt;"ON"),"",IF(月報!AZ573&lt;&gt;"",月報!AZ573,IF(STEP!H573&lt;&gt;"",STEP!H573,"")))</f>
        <v>0.80208333333333326</v>
      </c>
      <c r="J573" s="603">
        <f>IF(月報!BA573&lt;&gt;"",月報!BA573,0)*24</f>
        <v>9.5</v>
      </c>
      <c r="K573" s="603">
        <f>IF(STEP!X573&lt;&gt;"",STEP!X573,"")</f>
        <v>0.33333333333333331</v>
      </c>
      <c r="L573" s="603">
        <f>IF(STEP!Y573&lt;&gt;"",STEP!Y573,"")</f>
        <v>6.25E-2</v>
      </c>
      <c r="M573" s="603">
        <f>IF(STEP!Z573&lt;&gt;"",STEP!Z573,0)*24</f>
        <v>0</v>
      </c>
      <c r="N573" s="603" t="str">
        <f>IF(STEP!R573&lt;&gt;"",STEP!R573,"")</f>
        <v/>
      </c>
      <c r="O573" s="603" t="str">
        <f>IF(STEP!S573&lt;&gt;"",STEP!S573,"")</f>
        <v>自社作業</v>
      </c>
      <c r="P573" s="603">
        <f t="shared" si="96"/>
        <v>9.5</v>
      </c>
      <c r="Q573" s="603"/>
      <c r="R573" s="603" t="e">
        <f t="shared" si="100"/>
        <v>#N/A</v>
      </c>
      <c r="S573" s="605">
        <f t="shared" si="97"/>
        <v>9.5</v>
      </c>
      <c r="T573" s="610">
        <f t="shared" si="98"/>
        <v>0</v>
      </c>
    </row>
    <row r="574" spans="2:20">
      <c r="B574" s="517"/>
      <c r="C574" s="622">
        <f t="shared" si="99"/>
        <v>310904</v>
      </c>
      <c r="D574" s="409" t="str">
        <f>IF(STEP!D574&lt;&gt;"",STEP!D574,"")</f>
        <v>小熊　義樹</v>
      </c>
      <c r="E574" s="410">
        <f>IF(STEP!E574&lt;&gt;"",STEP!E574,"")</f>
        <v>45426</v>
      </c>
      <c r="F574" s="409" t="str">
        <f>IF(STEP!F574&lt;&gt;"",STEP!F574,"")</f>
        <v>火</v>
      </c>
      <c r="G574" s="508" t="e">
        <f>IF(STEP!C574&lt;&gt;"",STEP!AD574,"")</f>
        <v>#N/A</v>
      </c>
      <c r="H574" s="407">
        <f>IF(AND(STEP!$G574="",$J$8&lt;&gt;"ON"),"",IF(月報!AX574&lt;&gt;"",月報!AX574,IF(STEP!G574&lt;&gt;"",STEP!G574,"")))</f>
        <v>0.36458333333333331</v>
      </c>
      <c r="I574" s="408">
        <f>IF(AND(STEP!$G574="",$J$8&lt;&gt;"ON"),"",IF(月報!AZ574&lt;&gt;"",月報!AZ574,IF(STEP!H574&lt;&gt;"",STEP!H574,"")))</f>
        <v>0.81597222222222221</v>
      </c>
      <c r="J574" s="603">
        <f>IF(月報!BA574&lt;&gt;"",月報!BA574,0)*24</f>
        <v>9.8333333333333339</v>
      </c>
      <c r="K574" s="603">
        <f>IF(STEP!X574&lt;&gt;"",STEP!X574,"")</f>
        <v>0.33333333333333331</v>
      </c>
      <c r="L574" s="603">
        <f>IF(STEP!Y574&lt;&gt;"",STEP!Y574,"")</f>
        <v>7.2916666666666671E-2</v>
      </c>
      <c r="M574" s="603">
        <f>IF(STEP!Z574&lt;&gt;"",STEP!Z574,0)*24</f>
        <v>0</v>
      </c>
      <c r="N574" s="603" t="str">
        <f>IF(STEP!R574&lt;&gt;"",STEP!R574,"")</f>
        <v/>
      </c>
      <c r="O574" s="603" t="str">
        <f>IF(STEP!S574&lt;&gt;"",STEP!S574,"")</f>
        <v>自社作業</v>
      </c>
      <c r="P574" s="603">
        <f t="shared" si="96"/>
        <v>9.8333333333333339</v>
      </c>
      <c r="Q574" s="603"/>
      <c r="R574" s="603" t="e">
        <f t="shared" si="100"/>
        <v>#N/A</v>
      </c>
      <c r="S574" s="605">
        <f t="shared" si="97"/>
        <v>9.75</v>
      </c>
      <c r="T574" s="610">
        <f t="shared" si="98"/>
        <v>8.3333333333333925E-2</v>
      </c>
    </row>
    <row r="575" spans="2:20">
      <c r="B575" s="517"/>
      <c r="C575" s="622">
        <f t="shared" si="99"/>
        <v>310904</v>
      </c>
      <c r="D575" s="409" t="str">
        <f>IF(STEP!D575&lt;&gt;"",STEP!D575,"")</f>
        <v>小熊　義樹</v>
      </c>
      <c r="E575" s="410">
        <f>IF(STEP!E575&lt;&gt;"",STEP!E575,"")</f>
        <v>45427</v>
      </c>
      <c r="F575" s="409" t="str">
        <f>IF(STEP!F575&lt;&gt;"",STEP!F575,"")</f>
        <v>水</v>
      </c>
      <c r="G575" s="508" t="e">
        <f>IF(STEP!C575&lt;&gt;"",STEP!AD575,"")</f>
        <v>#N/A</v>
      </c>
      <c r="H575" s="407">
        <f>IF(AND(STEP!$G575="",$J$8&lt;&gt;"ON"),"",IF(月報!AX575&lt;&gt;"",月報!AX575,IF(STEP!G575&lt;&gt;"",STEP!G575,"")))</f>
        <v>0.36458333333333331</v>
      </c>
      <c r="I575" s="408">
        <f>IF(AND(STEP!$G575="",$J$8&lt;&gt;"ON"),"",IF(月報!AZ575&lt;&gt;"",月報!AZ575,IF(STEP!H575&lt;&gt;"",STEP!H575,"")))</f>
        <v>0.72916666666666663</v>
      </c>
      <c r="J575" s="603">
        <f>IF(月報!BA575&lt;&gt;"",月報!BA575,0)*24</f>
        <v>8</v>
      </c>
      <c r="K575" s="603">
        <f>IF(STEP!X575&lt;&gt;"",STEP!X575,"")</f>
        <v>0.33333333333333331</v>
      </c>
      <c r="L575" s="603" t="str">
        <f>IF(STEP!Y575&lt;&gt;"",STEP!Y575,"")</f>
        <v/>
      </c>
      <c r="M575" s="603">
        <f>IF(STEP!Z575&lt;&gt;"",STEP!Z575,0)*24</f>
        <v>0</v>
      </c>
      <c r="N575" s="603" t="str">
        <f>IF(STEP!R575&lt;&gt;"",STEP!R575,"")</f>
        <v/>
      </c>
      <c r="O575" s="603" t="str">
        <f>IF(STEP!S575&lt;&gt;"",STEP!S575,"")</f>
        <v>自社作業</v>
      </c>
      <c r="P575" s="603">
        <f t="shared" si="96"/>
        <v>8</v>
      </c>
      <c r="Q575" s="603"/>
      <c r="R575" s="603" t="e">
        <f t="shared" si="100"/>
        <v>#N/A</v>
      </c>
      <c r="S575" s="605">
        <f t="shared" si="97"/>
        <v>8</v>
      </c>
      <c r="T575" s="610">
        <f t="shared" si="98"/>
        <v>0</v>
      </c>
    </row>
    <row r="576" spans="2:20">
      <c r="B576" s="517"/>
      <c r="C576" s="622">
        <f t="shared" si="99"/>
        <v>310904</v>
      </c>
      <c r="D576" s="409" t="str">
        <f>IF(STEP!D576&lt;&gt;"",STEP!D576,"")</f>
        <v>小熊　義樹</v>
      </c>
      <c r="E576" s="410">
        <f>IF(STEP!E576&lt;&gt;"",STEP!E576,"")</f>
        <v>45428</v>
      </c>
      <c r="F576" s="409" t="str">
        <f>IF(STEP!F576&lt;&gt;"",STEP!F576,"")</f>
        <v>木</v>
      </c>
      <c r="G576" s="508" t="e">
        <f>IF(STEP!C576&lt;&gt;"",STEP!AD576,"")</f>
        <v>#N/A</v>
      </c>
      <c r="H576" s="407">
        <f>IF(AND(STEP!$G576="",$J$8&lt;&gt;"ON"),"",IF(月報!AX576&lt;&gt;"",月報!AX576,IF(STEP!G576&lt;&gt;"",STEP!G576,"")))</f>
        <v>0.36458333333333331</v>
      </c>
      <c r="I576" s="408">
        <f>IF(AND(STEP!$G576="",$J$8&lt;&gt;"ON"),"",IF(月報!AZ576&lt;&gt;"",月報!AZ576,IF(STEP!H576&lt;&gt;"",STEP!H576,"")))</f>
        <v>0.78472222222222221</v>
      </c>
      <c r="J576" s="603">
        <f>IF(月報!BA576&lt;&gt;"",月報!BA576,0)*24</f>
        <v>9.0833333333333339</v>
      </c>
      <c r="K576" s="603">
        <f>IF(STEP!X576&lt;&gt;"",STEP!X576,"")</f>
        <v>0.33333333333333331</v>
      </c>
      <c r="L576" s="603">
        <f>IF(STEP!Y576&lt;&gt;"",STEP!Y576,"")</f>
        <v>4.1666666666666664E-2</v>
      </c>
      <c r="M576" s="603">
        <f>IF(STEP!Z576&lt;&gt;"",STEP!Z576,0)*24</f>
        <v>0</v>
      </c>
      <c r="N576" s="603" t="str">
        <f>IF(STEP!R576&lt;&gt;"",STEP!R576,"")</f>
        <v/>
      </c>
      <c r="O576" s="603" t="str">
        <f>IF(STEP!S576&lt;&gt;"",STEP!S576,"")</f>
        <v>自社作業</v>
      </c>
      <c r="P576" s="603">
        <f t="shared" si="96"/>
        <v>9.0833333333333339</v>
      </c>
      <c r="Q576" s="603"/>
      <c r="R576" s="603" t="e">
        <f t="shared" si="100"/>
        <v>#N/A</v>
      </c>
      <c r="S576" s="605">
        <f t="shared" si="97"/>
        <v>9</v>
      </c>
      <c r="T576" s="610">
        <f t="shared" si="98"/>
        <v>8.3333333333333925E-2</v>
      </c>
    </row>
    <row r="577" spans="2:20">
      <c r="B577" s="517"/>
      <c r="C577" s="622">
        <f t="shared" si="99"/>
        <v>310904</v>
      </c>
      <c r="D577" s="409" t="str">
        <f>IF(STEP!D577&lt;&gt;"",STEP!D577,"")</f>
        <v>小熊　義樹</v>
      </c>
      <c r="E577" s="410">
        <f>IF(STEP!E577&lt;&gt;"",STEP!E577,"")</f>
        <v>45429</v>
      </c>
      <c r="F577" s="409" t="str">
        <f>IF(STEP!F577&lt;&gt;"",STEP!F577,"")</f>
        <v>金</v>
      </c>
      <c r="G577" s="508" t="e">
        <f>IF(STEP!C577&lt;&gt;"",STEP!AD577,"")</f>
        <v>#N/A</v>
      </c>
      <c r="H577" s="407">
        <f>IF(AND(STEP!$G577="",$J$8&lt;&gt;"ON"),"",IF(月報!AX577&lt;&gt;"",月報!AX577,IF(STEP!G577&lt;&gt;"",STEP!G577,"")))</f>
        <v>0.36458333333333331</v>
      </c>
      <c r="I577" s="408">
        <f>IF(AND(STEP!$G577="",$J$8&lt;&gt;"ON"),"",IF(月報!AZ577&lt;&gt;"",月報!AZ577,IF(STEP!H577&lt;&gt;"",STEP!H577,"")))</f>
        <v>0.78125</v>
      </c>
      <c r="J577" s="603">
        <f>IF(月報!BA577&lt;&gt;"",月報!BA577,0)*24</f>
        <v>9</v>
      </c>
      <c r="K577" s="603">
        <f>IF(STEP!X577&lt;&gt;"",STEP!X577,"")</f>
        <v>0.33333333333333331</v>
      </c>
      <c r="L577" s="603">
        <f>IF(STEP!Y577&lt;&gt;"",STEP!Y577,"")</f>
        <v>4.1666666666666664E-2</v>
      </c>
      <c r="M577" s="603">
        <f>IF(STEP!Z577&lt;&gt;"",STEP!Z577,0)*24</f>
        <v>0</v>
      </c>
      <c r="N577" s="603" t="str">
        <f>IF(STEP!R577&lt;&gt;"",STEP!R577,"")</f>
        <v/>
      </c>
      <c r="O577" s="603" t="str">
        <f>IF(STEP!S577&lt;&gt;"",STEP!S577,"")</f>
        <v>自社作業</v>
      </c>
      <c r="P577" s="603">
        <f t="shared" si="96"/>
        <v>9</v>
      </c>
      <c r="Q577" s="603"/>
      <c r="R577" s="603" t="e">
        <f t="shared" si="100"/>
        <v>#N/A</v>
      </c>
      <c r="S577" s="605">
        <f t="shared" si="97"/>
        <v>9</v>
      </c>
      <c r="T577" s="610">
        <f t="shared" si="98"/>
        <v>0</v>
      </c>
    </row>
    <row r="578" spans="2:20">
      <c r="B578" s="517"/>
      <c r="C578" s="623">
        <f t="shared" si="99"/>
        <v>310904</v>
      </c>
      <c r="D578" s="411" t="str">
        <f>IF(STEP!D578&lt;&gt;"",STEP!D578,"")</f>
        <v>小熊　義樹</v>
      </c>
      <c r="E578" s="412">
        <f>IF(STEP!E578&lt;&gt;"",STEP!E578,"")</f>
        <v>45430</v>
      </c>
      <c r="F578" s="411" t="str">
        <f>IF(STEP!F578&lt;&gt;"",STEP!F578,"")</f>
        <v>土</v>
      </c>
      <c r="G578" s="413" t="e">
        <f>IF(STEP!C578&lt;&gt;"",STEP!AD578,"")</f>
        <v>#N/A</v>
      </c>
      <c r="H578" s="413" t="str">
        <f>IF(AND(STEP!$G578="",$J$8&lt;&gt;"ON"),"",IF(月報!AX578&lt;&gt;"",月報!AX578,IF(STEP!G578&lt;&gt;"",STEP!G578,"")))</f>
        <v/>
      </c>
      <c r="I578" s="414" t="str">
        <f>IF(AND(STEP!$G578="",$J$8&lt;&gt;"ON"),"",IF(月報!AZ578&lt;&gt;"",月報!AZ578,IF(STEP!H578&lt;&gt;"",STEP!H578,"")))</f>
        <v/>
      </c>
      <c r="J578" s="604">
        <f>IF(月報!BA578&lt;&gt;"",月報!BA578,0)*24</f>
        <v>0</v>
      </c>
      <c r="K578" s="604" t="str">
        <f>IF(STEP!X578&lt;&gt;"",STEP!X578,"")</f>
        <v/>
      </c>
      <c r="L578" s="604" t="str">
        <f>IF(STEP!Y578&lt;&gt;"",STEP!Y578,"")</f>
        <v/>
      </c>
      <c r="M578" s="604">
        <f>IF(STEP!Z578&lt;&gt;"",STEP!Z578,0)*24</f>
        <v>0</v>
      </c>
      <c r="N578" s="604" t="str">
        <f>IF(STEP!R578&lt;&gt;"",STEP!R578,"")</f>
        <v/>
      </c>
      <c r="O578" s="604" t="str">
        <f>IF(STEP!S578&lt;&gt;"",STEP!S578,"")</f>
        <v/>
      </c>
      <c r="P578" s="604">
        <f t="shared" si="96"/>
        <v>0</v>
      </c>
      <c r="Q578" s="604"/>
      <c r="R578" s="604" t="e">
        <f t="shared" si="100"/>
        <v>#N/A</v>
      </c>
      <c r="S578" s="607">
        <f t="shared" si="97"/>
        <v>0</v>
      </c>
      <c r="T578" s="611">
        <f t="shared" si="98"/>
        <v>0</v>
      </c>
    </row>
    <row r="579" spans="2:20">
      <c r="B579" s="517"/>
      <c r="C579" s="624">
        <f t="shared" si="99"/>
        <v>310904</v>
      </c>
      <c r="D579" s="405" t="str">
        <f>IF(STEP!D579&lt;&gt;"",STEP!D579,"")</f>
        <v>小熊　義樹</v>
      </c>
      <c r="E579" s="406">
        <f>IF(STEP!E579&lt;&gt;"",STEP!E579,"")</f>
        <v>45431</v>
      </c>
      <c r="F579" s="405" t="str">
        <f>IF(STEP!F579&lt;&gt;"",STEP!F579,"")</f>
        <v>日</v>
      </c>
      <c r="G579" s="407" t="e">
        <f>IF(STEP!C579&lt;&gt;"",STEP!AD579,"")</f>
        <v>#N/A</v>
      </c>
      <c r="H579" s="407" t="str">
        <f>IF(AND(STEP!$G579="",$J$8&lt;&gt;"ON"),"",IF(月報!AX579&lt;&gt;"",月報!AX579,IF(STEP!G579&lt;&gt;"",STEP!G579,"")))</f>
        <v/>
      </c>
      <c r="I579" s="408" t="str">
        <f>IF(AND(STEP!$G579="",$J$8&lt;&gt;"ON"),"",IF(月報!AZ579&lt;&gt;"",月報!AZ579,IF(STEP!H579&lt;&gt;"",STEP!H579,"")))</f>
        <v/>
      </c>
      <c r="J579" s="603">
        <f>IF(月報!BA579&lt;&gt;"",月報!BA579,0)*24</f>
        <v>0</v>
      </c>
      <c r="K579" s="603" t="str">
        <f>IF(STEP!X579&lt;&gt;"",STEP!X579,"")</f>
        <v/>
      </c>
      <c r="L579" s="603" t="str">
        <f>IF(STEP!Y579&lt;&gt;"",STEP!Y579,"")</f>
        <v/>
      </c>
      <c r="M579" s="603">
        <f>IF(STEP!Z579&lt;&gt;"",STEP!Z579,0)*24</f>
        <v>0</v>
      </c>
      <c r="N579" s="603" t="str">
        <f>IF(STEP!R579&lt;&gt;"",STEP!R579,"")</f>
        <v/>
      </c>
      <c r="O579" s="603" t="str">
        <f>IF(STEP!S579&lt;&gt;"",STEP!S579,"")</f>
        <v/>
      </c>
      <c r="P579" s="603">
        <f t="shared" si="96"/>
        <v>0</v>
      </c>
      <c r="Q579" s="603">
        <f>SUM(P579:P585)</f>
        <v>0</v>
      </c>
      <c r="R579" s="603" t="e">
        <f t="shared" si="100"/>
        <v>#N/A</v>
      </c>
      <c r="S579" s="606">
        <f t="shared" si="97"/>
        <v>0</v>
      </c>
      <c r="T579" s="610">
        <f t="shared" si="98"/>
        <v>0</v>
      </c>
    </row>
    <row r="580" spans="2:20">
      <c r="B580" s="517"/>
      <c r="C580" s="622">
        <f t="shared" si="99"/>
        <v>310904</v>
      </c>
      <c r="D580" s="409" t="str">
        <f>IF(STEP!D580&lt;&gt;"",STEP!D580,"")</f>
        <v>小熊　義樹</v>
      </c>
      <c r="E580" s="410">
        <f>IF(STEP!E580&lt;&gt;"",STEP!E580,"")</f>
        <v>45432</v>
      </c>
      <c r="F580" s="409" t="str">
        <f>IF(STEP!F580&lt;&gt;"",STEP!F580,"")</f>
        <v>月</v>
      </c>
      <c r="G580" s="508" t="e">
        <f>IF(STEP!C580&lt;&gt;"",STEP!AD580,"")</f>
        <v>#N/A</v>
      </c>
      <c r="H580" s="407" t="str">
        <f>IF(AND(STEP!$G580="",$J$8&lt;&gt;"ON"),"",IF(月報!AX580&lt;&gt;"",月報!AX580,IF(STEP!G580&lt;&gt;"",STEP!G580,"")))</f>
        <v/>
      </c>
      <c r="I580" s="408" t="str">
        <f>IF(AND(STEP!$G580="",$J$8&lt;&gt;"ON"),"",IF(月報!AZ580&lt;&gt;"",月報!AZ580,IF(STEP!H580&lt;&gt;"",STEP!H580,"")))</f>
        <v/>
      </c>
      <c r="J580" s="603">
        <f>IF(月報!BA580&lt;&gt;"",月報!BA580,0)*24</f>
        <v>0</v>
      </c>
      <c r="K580" s="603" t="str">
        <f>IF(STEP!X580&lt;&gt;"",STEP!X580,"")</f>
        <v/>
      </c>
      <c r="L580" s="603" t="str">
        <f>IF(STEP!Y580&lt;&gt;"",STEP!Y580,"")</f>
        <v/>
      </c>
      <c r="M580" s="603">
        <f>IF(STEP!Z580&lt;&gt;"",STEP!Z580,0)*24</f>
        <v>0</v>
      </c>
      <c r="N580" s="603" t="str">
        <f>IF(STEP!R580&lt;&gt;"",STEP!R580,"")</f>
        <v/>
      </c>
      <c r="O580" s="603" t="str">
        <f>IF(STEP!S580&lt;&gt;"",STEP!S580,"")</f>
        <v/>
      </c>
      <c r="P580" s="603">
        <f t="shared" si="96"/>
        <v>0</v>
      </c>
      <c r="Q580" s="603"/>
      <c r="R580" s="603" t="e">
        <f t="shared" si="100"/>
        <v>#N/A</v>
      </c>
      <c r="S580" s="605">
        <f t="shared" si="97"/>
        <v>0</v>
      </c>
      <c r="T580" s="610">
        <f t="shared" si="98"/>
        <v>0</v>
      </c>
    </row>
    <row r="581" spans="2:20">
      <c r="B581" s="517"/>
      <c r="C581" s="622">
        <f t="shared" si="99"/>
        <v>310904</v>
      </c>
      <c r="D581" s="409" t="str">
        <f>IF(STEP!D581&lt;&gt;"",STEP!D581,"")</f>
        <v/>
      </c>
      <c r="E581" s="410" t="str">
        <f>IF(STEP!E581&lt;&gt;"",STEP!E581,"")</f>
        <v/>
      </c>
      <c r="F581" s="409" t="str">
        <f>IF(STEP!F581&lt;&gt;"",STEP!F581,"")</f>
        <v/>
      </c>
      <c r="G581" s="508" t="str">
        <f>IF(STEP!C581&lt;&gt;"",STEP!AD581,"")</f>
        <v/>
      </c>
      <c r="H581" s="407" t="str">
        <f>IF(AND(STEP!$G581="",$J$8&lt;&gt;"ON"),"",IF(月報!AX581&lt;&gt;"",月報!AX581,IF(STEP!G581&lt;&gt;"",STEP!G581,"")))</f>
        <v/>
      </c>
      <c r="I581" s="408" t="str">
        <f>IF(AND(STEP!$G581="",$J$8&lt;&gt;"ON"),"",IF(月報!AZ581&lt;&gt;"",月報!AZ581,IF(STEP!H581&lt;&gt;"",STEP!H581,"")))</f>
        <v/>
      </c>
      <c r="J581" s="603">
        <f>IF(月報!BA581&lt;&gt;"",月報!BA581,0)*24</f>
        <v>0</v>
      </c>
      <c r="K581" s="603" t="str">
        <f>IF(STEP!X581&lt;&gt;"",STEP!X581,"")</f>
        <v/>
      </c>
      <c r="L581" s="603" t="str">
        <f>IF(STEP!Y581&lt;&gt;"",STEP!Y581,"")</f>
        <v/>
      </c>
      <c r="M581" s="603">
        <f>IF(STEP!Z581&lt;&gt;"",STEP!Z581,0)*24</f>
        <v>0</v>
      </c>
      <c r="N581" s="603" t="str">
        <f>IF(STEP!R581&lt;&gt;"",STEP!R581,"")</f>
        <v/>
      </c>
      <c r="O581" s="603" t="str">
        <f>IF(STEP!S581&lt;&gt;"",STEP!S581,"")</f>
        <v/>
      </c>
      <c r="P581" s="603">
        <f t="shared" ref="P581" si="101">IF(J581&lt;&gt;"",J581,"")</f>
        <v>0</v>
      </c>
      <c r="Q581" s="603"/>
      <c r="R581" s="603" t="e">
        <f t="shared" si="100"/>
        <v>#N/A</v>
      </c>
      <c r="S581" s="605">
        <f t="shared" ref="S581" si="102">(IF(K581&lt;&gt;"",K581,0)+IF(L581&lt;&gt;"",L581,0))*24</f>
        <v>0</v>
      </c>
      <c r="T581" s="610">
        <f t="shared" ref="T581" si="103">J581-(M581+S581)</f>
        <v>0</v>
      </c>
    </row>
    <row r="582" spans="2:20">
      <c r="B582" s="517"/>
      <c r="C582" s="622" t="str">
        <f>IF(STEP!C582&lt;&gt;"",STEP!C582,"")</f>
        <v/>
      </c>
      <c r="D582" s="409" t="str">
        <f>IF(STEP!D582&lt;&gt;"",STEP!D582,"")</f>
        <v/>
      </c>
      <c r="E582" s="410" t="str">
        <f>IF(STEP!E582&lt;&gt;"",STEP!E582,"")</f>
        <v/>
      </c>
      <c r="F582" s="409" t="str">
        <f>IF(STEP!F582&lt;&gt;"",STEP!F582,"")</f>
        <v/>
      </c>
      <c r="G582" s="508" t="str">
        <f>IF(STEP!C582&lt;&gt;"",STEP!AD582,"")</f>
        <v/>
      </c>
      <c r="H582" s="407" t="str">
        <f>IF(AND(STEP!$G582="",$J$8&lt;&gt;"ON"),"",IF(月報!AX582&lt;&gt;"",月報!AX582,IF(STEP!G582&lt;&gt;"",STEP!G582,"")))</f>
        <v/>
      </c>
      <c r="I582" s="408" t="str">
        <f>IF(AND(STEP!$G582="",$J$8&lt;&gt;"ON"),"",IF(月報!AZ582&lt;&gt;"",月報!AZ582,IF(STEP!H582&lt;&gt;"",STEP!H582,"")))</f>
        <v/>
      </c>
      <c r="J582" s="408" t="str">
        <f>IF(AND(STEP!$G582="",$J$8&lt;&gt;"ON"),"",IF(月報!BA582&lt;&gt;"",月報!BA582,IF(STEP!J582&lt;&gt;"",STEP!J582/24,"")))</f>
        <v/>
      </c>
      <c r="K582" s="408" t="str">
        <f>IF(STEP!X582&lt;&gt;"",STEP!X582,"")</f>
        <v/>
      </c>
      <c r="L582" s="408" t="str">
        <f>IF(STEP!Y582&lt;&gt;"",STEP!Y582,"")</f>
        <v/>
      </c>
      <c r="M582" s="408" t="str">
        <f>IF(STEP!Z582&lt;&gt;"",STEP!Z582,"")</f>
        <v/>
      </c>
      <c r="N582" s="408" t="str">
        <f>IF(STEP!R582&lt;&gt;"",STEP!R582,"")</f>
        <v/>
      </c>
      <c r="O582" s="408" t="str">
        <f>IF(STEP!S582&lt;&gt;"",STEP!S582,"")</f>
        <v/>
      </c>
      <c r="P582" s="408" t="str">
        <f t="shared" si="96"/>
        <v/>
      </c>
      <c r="Q582" s="408"/>
      <c r="R582" s="408" t="e">
        <f t="shared" si="100"/>
        <v>#N/A</v>
      </c>
      <c r="S582" s="608"/>
      <c r="T582" s="610"/>
    </row>
    <row r="583" spans="2:20">
      <c r="B583" s="517"/>
      <c r="C583" s="622" t="str">
        <f>IF(STEP!C583&lt;&gt;"",STEP!C583,"")</f>
        <v/>
      </c>
      <c r="D583" s="409" t="str">
        <f>IF(STEP!D583&lt;&gt;"",STEP!D583,"")</f>
        <v/>
      </c>
      <c r="E583" s="410" t="str">
        <f>IF(STEP!E583&lt;&gt;"",STEP!E583,"")</f>
        <v/>
      </c>
      <c r="F583" s="409" t="str">
        <f>IF(STEP!F583&lt;&gt;"",STEP!F583,"")</f>
        <v/>
      </c>
      <c r="G583" s="508" t="str">
        <f>IF(STEP!C583&lt;&gt;"",STEP!AD583,"")</f>
        <v/>
      </c>
      <c r="H583" s="407" t="str">
        <f>IF(AND(STEP!$G583="",$J$8&lt;&gt;"ON"),"",IF(月報!AX583&lt;&gt;"",月報!AX583,IF(STEP!G583&lt;&gt;"",STEP!G583,"")))</f>
        <v/>
      </c>
      <c r="I583" s="408" t="str">
        <f>IF(AND(STEP!$G583="",$J$8&lt;&gt;"ON"),"",IF(月報!AZ583&lt;&gt;"",月報!AZ583,IF(STEP!H583&lt;&gt;"",STEP!H583,"")))</f>
        <v/>
      </c>
      <c r="J583" s="408" t="str">
        <f>IF(AND(STEP!$G583="",$J$8&lt;&gt;"ON"),"",IF(月報!BA583&lt;&gt;"",月報!BA583,IF(STEP!J583&lt;&gt;"",STEP!J583/24,"")))</f>
        <v/>
      </c>
      <c r="K583" s="408" t="str">
        <f>IF(STEP!X583&lt;&gt;"",STEP!X583,"")</f>
        <v/>
      </c>
      <c r="L583" s="408" t="str">
        <f>IF(STEP!Y583&lt;&gt;"",STEP!Y583,"")</f>
        <v/>
      </c>
      <c r="M583" s="408" t="str">
        <f>IF(STEP!Z583&lt;&gt;"",STEP!Z583,"")</f>
        <v/>
      </c>
      <c r="N583" s="408" t="str">
        <f>IF(STEP!R583&lt;&gt;"",STEP!R583,"")</f>
        <v/>
      </c>
      <c r="O583" s="408" t="str">
        <f>IF(STEP!S583&lt;&gt;"",STEP!S583,"")</f>
        <v/>
      </c>
      <c r="P583" s="408" t="str">
        <f t="shared" si="96"/>
        <v/>
      </c>
      <c r="Q583" s="408"/>
      <c r="R583" s="408" t="e">
        <f t="shared" si="100"/>
        <v>#N/A</v>
      </c>
      <c r="S583" s="608"/>
      <c r="T583" s="610"/>
    </row>
    <row r="584" spans="2:20">
      <c r="B584" s="517"/>
      <c r="C584" s="622" t="str">
        <f>IF(STEP!C584&lt;&gt;"",STEP!C584,"")</f>
        <v/>
      </c>
      <c r="D584" s="409" t="str">
        <f>IF(STEP!D584&lt;&gt;"",STEP!D584,"")</f>
        <v/>
      </c>
      <c r="E584" s="410" t="str">
        <f>IF(STEP!E584&lt;&gt;"",STEP!E584,"")</f>
        <v/>
      </c>
      <c r="F584" s="409" t="str">
        <f>IF(STEP!F584&lt;&gt;"",STEP!F584,"")</f>
        <v/>
      </c>
      <c r="G584" s="508" t="str">
        <f>IF(STEP!C584&lt;&gt;"",STEP!AD584,"")</f>
        <v/>
      </c>
      <c r="H584" s="407" t="str">
        <f>IF(AND(STEP!$G584="",$J$8&lt;&gt;"ON"),"",IF(月報!AX584&lt;&gt;"",月報!AX584,IF(STEP!G584&lt;&gt;"",STEP!G584,"")))</f>
        <v/>
      </c>
      <c r="I584" s="408" t="str">
        <f>IF(AND(STEP!$G584="",$J$8&lt;&gt;"ON"),"",IF(月報!AZ584&lt;&gt;"",月報!AZ584,IF(STEP!H584&lt;&gt;"",STEP!H584,"")))</f>
        <v/>
      </c>
      <c r="J584" s="408" t="str">
        <f>IF(AND(STEP!$G584="",$J$8&lt;&gt;"ON"),"",IF(月報!BA584&lt;&gt;"",月報!BA584,IF(STEP!J584&lt;&gt;"",STEP!J584/24,"")))</f>
        <v/>
      </c>
      <c r="K584" s="408" t="str">
        <f>IF(STEP!X584&lt;&gt;"",STEP!X584,"")</f>
        <v/>
      </c>
      <c r="L584" s="408" t="str">
        <f>IF(STEP!Y584&lt;&gt;"",STEP!Y584,"")</f>
        <v/>
      </c>
      <c r="M584" s="408" t="str">
        <f>IF(STEP!Z584&lt;&gt;"",STEP!Z584,"")</f>
        <v/>
      </c>
      <c r="N584" s="408" t="str">
        <f>IF(STEP!R584&lt;&gt;"",STEP!R584,"")</f>
        <v/>
      </c>
      <c r="O584" s="408" t="str">
        <f>IF(STEP!S584&lt;&gt;"",STEP!S584,"")</f>
        <v/>
      </c>
      <c r="P584" s="408" t="str">
        <f t="shared" si="96"/>
        <v/>
      </c>
      <c r="Q584" s="408"/>
      <c r="R584" s="408" t="e">
        <f t="shared" si="100"/>
        <v>#N/A</v>
      </c>
      <c r="S584" s="608"/>
      <c r="T584" s="610"/>
    </row>
    <row r="585" spans="2:20" ht="13.8" thickBot="1">
      <c r="B585" s="518"/>
      <c r="C585" s="625" t="str">
        <f>IF(STEP!C585&lt;&gt;"",STEP!C585,"")</f>
        <v/>
      </c>
      <c r="D585" s="415" t="str">
        <f>IF(STEP!D585&lt;&gt;"",STEP!D585,"")</f>
        <v/>
      </c>
      <c r="E585" s="416" t="str">
        <f>IF(STEP!E585&lt;&gt;"",STEP!E585,"")</f>
        <v/>
      </c>
      <c r="F585" s="415" t="str">
        <f>IF(STEP!F585&lt;&gt;"",STEP!F585,"")</f>
        <v/>
      </c>
      <c r="G585" s="417" t="str">
        <f>IF(STEP!C585&lt;&gt;"",STEP!AD585,"")</f>
        <v/>
      </c>
      <c r="H585" s="417" t="str">
        <f>IF(AND(STEP!$G585="",$J$8&lt;&gt;"ON"),"",IF(月報!AX585&lt;&gt;"",月報!AX585,IF(STEP!G585&lt;&gt;"",STEP!G585,"")))</f>
        <v/>
      </c>
      <c r="I585" s="418" t="str">
        <f>IF(AND(STEP!$G585="",$J$8&lt;&gt;"ON"),"",IF(月報!AZ585&lt;&gt;"",月報!AZ585,IF(STEP!H585&lt;&gt;"",STEP!H585,"")))</f>
        <v/>
      </c>
      <c r="J585" s="418" t="str">
        <f>IF(AND(STEP!$G585="",$J$8&lt;&gt;"ON"),"",IF(月報!BA585&lt;&gt;"",月報!BA585,IF(STEP!J585&lt;&gt;"",STEP!J585/24,"")))</f>
        <v/>
      </c>
      <c r="K585" s="418" t="str">
        <f>IF(STEP!X585&lt;&gt;"",STEP!X585,"")</f>
        <v/>
      </c>
      <c r="L585" s="418" t="str">
        <f>IF(STEP!Y585&lt;&gt;"",STEP!Y585,"")</f>
        <v/>
      </c>
      <c r="M585" s="418" t="str">
        <f>IF(STEP!Z585&lt;&gt;"",STEP!Z585,"")</f>
        <v/>
      </c>
      <c r="N585" s="418" t="str">
        <f>IF(STEP!R585&lt;&gt;"",STEP!R585,"")</f>
        <v/>
      </c>
      <c r="O585" s="418" t="str">
        <f>IF(STEP!S585&lt;&gt;"",STEP!S585,"")</f>
        <v/>
      </c>
      <c r="P585" s="418" t="str">
        <f t="shared" si="96"/>
        <v/>
      </c>
      <c r="Q585" s="418"/>
      <c r="R585" s="418" t="e">
        <f t="shared" si="100"/>
        <v>#N/A</v>
      </c>
      <c r="S585" s="609"/>
      <c r="T585" s="612"/>
    </row>
    <row r="586" spans="2:20">
      <c r="B586" s="516" t="s">
        <v>416</v>
      </c>
      <c r="C586" s="626"/>
      <c r="D586" s="324"/>
      <c r="E586" s="325"/>
      <c r="F586" s="578" t="s">
        <v>465</v>
      </c>
      <c r="G586" s="320"/>
      <c r="H586" s="320"/>
      <c r="I586" s="326"/>
      <c r="J586" s="326"/>
      <c r="K586" s="326"/>
      <c r="L586" s="326"/>
      <c r="M586" s="326"/>
      <c r="N586" s="326"/>
      <c r="O586" s="326"/>
      <c r="P586" s="326"/>
      <c r="Q586" s="326"/>
      <c r="R586" s="326"/>
      <c r="S586" s="326"/>
      <c r="T586" s="326"/>
    </row>
    <row r="587" spans="2:20">
      <c r="B587" s="516"/>
      <c r="C587" s="626"/>
      <c r="D587" s="324"/>
      <c r="E587" s="325"/>
      <c r="F587" s="324"/>
      <c r="G587" s="320"/>
      <c r="H587" s="320"/>
      <c r="I587" s="326"/>
      <c r="J587" s="326"/>
      <c r="K587" s="326"/>
      <c r="L587" s="326"/>
      <c r="M587" s="326"/>
      <c r="N587" s="326"/>
      <c r="O587" s="326"/>
      <c r="P587" s="326"/>
      <c r="Q587" s="326"/>
      <c r="R587" s="326"/>
      <c r="S587" s="326"/>
      <c r="T587" s="326"/>
    </row>
    <row r="588" spans="2:20">
      <c r="B588" s="516"/>
      <c r="C588" s="626"/>
      <c r="D588" s="324"/>
      <c r="E588" s="325"/>
      <c r="F588" s="324"/>
      <c r="G588" s="320"/>
      <c r="H588" s="320"/>
      <c r="I588" s="326"/>
      <c r="J588" s="326"/>
      <c r="K588" s="326"/>
      <c r="L588" s="326"/>
      <c r="M588" s="326"/>
      <c r="N588" s="326"/>
      <c r="O588" s="326"/>
      <c r="P588" s="326"/>
      <c r="Q588" s="326"/>
      <c r="R588" s="326"/>
      <c r="S588" s="326"/>
      <c r="T588" s="326"/>
    </row>
    <row r="589" spans="2:20">
      <c r="B589" s="516"/>
      <c r="C589" s="626"/>
      <c r="D589" s="324"/>
      <c r="E589" s="325"/>
      <c r="F589" s="324"/>
      <c r="G589" s="320"/>
      <c r="H589" s="320"/>
      <c r="I589" s="326"/>
      <c r="J589" s="326"/>
      <c r="K589" s="326"/>
      <c r="L589" s="326"/>
      <c r="M589" s="326"/>
      <c r="N589" s="326"/>
      <c r="O589" s="326"/>
      <c r="P589" s="326"/>
      <c r="Q589" s="326"/>
      <c r="R589" s="326"/>
      <c r="S589" s="326"/>
      <c r="T589" s="326"/>
    </row>
    <row r="590" spans="2:20">
      <c r="B590" s="516"/>
      <c r="C590" s="626"/>
      <c r="D590" s="324"/>
      <c r="E590" s="325"/>
      <c r="F590" s="324"/>
      <c r="G590" s="320"/>
      <c r="H590" s="320"/>
      <c r="I590" s="326"/>
      <c r="J590" s="326"/>
      <c r="K590" s="326"/>
      <c r="L590" s="326"/>
      <c r="M590" s="326"/>
      <c r="N590" s="326"/>
      <c r="O590" s="326"/>
      <c r="P590" s="326"/>
      <c r="Q590" s="326"/>
      <c r="R590" s="326"/>
      <c r="S590" s="326"/>
      <c r="T590" s="326"/>
    </row>
    <row r="591" spans="2:20">
      <c r="B591" s="516"/>
      <c r="C591" s="626"/>
      <c r="D591" s="324"/>
      <c r="E591" s="325"/>
      <c r="F591" s="324"/>
      <c r="G591" s="320"/>
      <c r="H591" s="320"/>
      <c r="I591" s="326"/>
      <c r="J591" s="326"/>
      <c r="K591" s="326"/>
      <c r="L591" s="326"/>
      <c r="M591" s="326"/>
      <c r="N591" s="326"/>
      <c r="O591" s="326"/>
      <c r="P591" s="326"/>
      <c r="Q591" s="326"/>
      <c r="R591" s="326"/>
      <c r="S591" s="326"/>
      <c r="T591" s="326"/>
    </row>
    <row r="592" spans="2:20">
      <c r="B592" s="516"/>
      <c r="C592" s="626"/>
      <c r="D592" s="324"/>
      <c r="E592" s="325"/>
      <c r="F592" s="324"/>
      <c r="G592" s="320"/>
      <c r="H592" s="320"/>
      <c r="I592" s="326"/>
      <c r="J592" s="326"/>
      <c r="K592" s="326"/>
      <c r="L592" s="326"/>
      <c r="M592" s="326"/>
      <c r="N592" s="326"/>
      <c r="O592" s="326"/>
      <c r="P592" s="326"/>
      <c r="Q592" s="326"/>
      <c r="R592" s="326"/>
      <c r="S592" s="326"/>
      <c r="T592" s="326"/>
    </row>
    <row r="593" spans="2:20">
      <c r="B593" s="516"/>
      <c r="C593" s="626"/>
      <c r="D593" s="324"/>
      <c r="E593" s="325"/>
      <c r="F593" s="324"/>
      <c r="G593" s="320"/>
      <c r="H593" s="320"/>
      <c r="I593" s="326"/>
      <c r="J593" s="326"/>
      <c r="K593" s="326"/>
      <c r="L593" s="326"/>
      <c r="M593" s="326"/>
      <c r="N593" s="326"/>
      <c r="O593" s="326"/>
      <c r="P593" s="326"/>
      <c r="Q593" s="326"/>
      <c r="R593" s="326"/>
      <c r="S593" s="326"/>
      <c r="T593" s="326"/>
    </row>
    <row r="594" spans="2:20">
      <c r="B594" s="516"/>
      <c r="C594" s="626"/>
      <c r="D594" s="324"/>
      <c r="E594" s="325"/>
      <c r="F594" s="324"/>
      <c r="G594" s="320"/>
      <c r="H594" s="320"/>
      <c r="I594" s="326"/>
      <c r="J594" s="326"/>
      <c r="K594" s="326"/>
      <c r="L594" s="326"/>
      <c r="M594" s="326"/>
      <c r="N594" s="326"/>
      <c r="O594" s="326"/>
      <c r="P594" s="326"/>
      <c r="Q594" s="326"/>
      <c r="R594" s="326"/>
      <c r="S594" s="326"/>
      <c r="T594" s="326"/>
    </row>
    <row r="595" spans="2:20" ht="13.8" thickBot="1">
      <c r="B595" s="519"/>
      <c r="C595" s="627"/>
      <c r="D595" s="330"/>
      <c r="E595" s="331"/>
      <c r="F595" s="330"/>
      <c r="G595" s="322"/>
      <c r="H595" s="322"/>
      <c r="I595" s="332"/>
      <c r="J595" s="332"/>
      <c r="K595" s="332"/>
      <c r="L595" s="332"/>
      <c r="M595" s="332"/>
      <c r="N595" s="332"/>
      <c r="O595" s="332"/>
      <c r="P595" s="332"/>
      <c r="Q595" s="332"/>
      <c r="R595" s="332"/>
      <c r="S595" s="332"/>
      <c r="T595" s="332"/>
    </row>
    <row r="596" spans="2:20">
      <c r="B596" s="522">
        <f>B551+1</f>
        <v>14</v>
      </c>
      <c r="C596" s="403">
        <f>IF(STEP!C596&lt;&gt;"",STEP!C596,"")</f>
        <v>340993</v>
      </c>
      <c r="D596" s="405" t="str">
        <f>IF(STEP!D596&lt;&gt;"",STEP!D596,"")</f>
        <v>山本　智也</v>
      </c>
      <c r="E596" s="406">
        <f>IF(STEP!E596&lt;&gt;"",STEP!E596,"")</f>
        <v>45403</v>
      </c>
      <c r="F596" s="405" t="str">
        <f>IF(STEP!F596&lt;&gt;"",STEP!F596,"")</f>
        <v>日</v>
      </c>
      <c r="G596" s="407" t="e">
        <f>IF(STEP!C596&lt;&gt;"",STEP!AD596,"")</f>
        <v>#N/A</v>
      </c>
      <c r="H596" s="407" t="str">
        <f>IF(AND(STEP!$G596="",$J$8&lt;&gt;"ON"),"",IF(月報!AX596&lt;&gt;"",月報!AX596,IF(STEP!G596&lt;&gt;"",STEP!G596,"")))</f>
        <v/>
      </c>
      <c r="I596" s="408" t="str">
        <f>IF(AND(STEP!$G596="",$J$8&lt;&gt;"ON"),"",IF(月報!AZ596&lt;&gt;"",月報!AZ596,IF(STEP!H596&lt;&gt;"",STEP!H596,"")))</f>
        <v/>
      </c>
      <c r="J596" s="603">
        <f>IF(月報!BA596&lt;&gt;"",月報!BA596,0)*24</f>
        <v>0</v>
      </c>
      <c r="K596" s="603" t="str">
        <f>IF(STEP!X596&lt;&gt;"",STEP!X596,"")</f>
        <v/>
      </c>
      <c r="L596" s="603" t="str">
        <f>IF(STEP!Y596&lt;&gt;"",STEP!Y596,"")</f>
        <v/>
      </c>
      <c r="M596" s="603">
        <f>IF(STEP!Z596&lt;&gt;"",STEP!Z596,0)*24</f>
        <v>0</v>
      </c>
      <c r="N596" s="603" t="str">
        <f>IF(STEP!R596&lt;&gt;"",STEP!R596,"")</f>
        <v/>
      </c>
      <c r="O596" s="603" t="str">
        <f>IF(STEP!S596&lt;&gt;"",STEP!S596,"")</f>
        <v/>
      </c>
      <c r="P596" s="603">
        <f t="shared" ref="P596:P630" si="104">IF(J596&lt;&gt;"",J596,"")</f>
        <v>0</v>
      </c>
      <c r="Q596" s="603">
        <f>SUM(P596:P602)</f>
        <v>42.833333333333336</v>
      </c>
      <c r="R596" s="603" t="e">
        <f>IF(C596&lt;&gt;"",VLOOKUP(C596,設定シート!$D$10:$L$109,9,FALSE),"")</f>
        <v>#N/A</v>
      </c>
      <c r="S596" s="613">
        <f>(IF(K596&lt;&gt;"",K596,0)+IF(L596&lt;&gt;"",L596,0))*24</f>
        <v>0</v>
      </c>
      <c r="T596" s="610">
        <f>J596-(M596+S596)</f>
        <v>0</v>
      </c>
    </row>
    <row r="597" spans="2:20">
      <c r="B597" s="517"/>
      <c r="C597" s="621">
        <f>C596</f>
        <v>340993</v>
      </c>
      <c r="D597" s="409" t="str">
        <f>IF(STEP!D597&lt;&gt;"",STEP!D597,"")</f>
        <v>山本　智也</v>
      </c>
      <c r="E597" s="410">
        <f>IF(STEP!E597&lt;&gt;"",STEP!E597,"")</f>
        <v>45404</v>
      </c>
      <c r="F597" s="409" t="str">
        <f>IF(STEP!F597&lt;&gt;"",STEP!F597,"")</f>
        <v>月</v>
      </c>
      <c r="G597" s="508" t="e">
        <f>IF(STEP!C597&lt;&gt;"",STEP!AD597,"")</f>
        <v>#N/A</v>
      </c>
      <c r="H597" s="407">
        <f>IF(AND(STEP!$G597="",$J$8&lt;&gt;"ON"),"",IF(月報!AX597&lt;&gt;"",月報!AX597,IF(STEP!G597&lt;&gt;"",STEP!G597,"")))</f>
        <v>0.36458333333333331</v>
      </c>
      <c r="I597" s="408">
        <f>IF(AND(STEP!$G597="",$J$8&lt;&gt;"ON"),"",IF(月報!AZ597&lt;&gt;"",月報!AZ597,IF(STEP!H597&lt;&gt;"",STEP!H597,"")))</f>
        <v>0.77430555555555547</v>
      </c>
      <c r="J597" s="603">
        <f>IF(月報!BA597&lt;&gt;"",月報!BA597,0)*24</f>
        <v>8.8333333333333339</v>
      </c>
      <c r="K597" s="603">
        <f>IF(STEP!X597&lt;&gt;"",STEP!X597,"")</f>
        <v>0.33333333333333331</v>
      </c>
      <c r="L597" s="603">
        <f>IF(STEP!Y597&lt;&gt;"",STEP!Y597,"")</f>
        <v>3.125E-2</v>
      </c>
      <c r="M597" s="603">
        <f>IF(STEP!Z597&lt;&gt;"",STEP!Z597,0)*24</f>
        <v>0</v>
      </c>
      <c r="N597" s="603" t="str">
        <f>IF(STEP!R597&lt;&gt;"",STEP!R597,"")</f>
        <v/>
      </c>
      <c r="O597" s="603" t="str">
        <f>IF(STEP!S597&lt;&gt;"",STEP!S597,"")</f>
        <v>自社作業</v>
      </c>
      <c r="P597" s="603">
        <f t="shared" si="104"/>
        <v>8.8333333333333339</v>
      </c>
      <c r="Q597" s="603"/>
      <c r="R597" s="603" t="e">
        <f>R596</f>
        <v>#N/A</v>
      </c>
      <c r="S597" s="605">
        <f t="shared" ref="S597:S625" si="105">(IF(K597&lt;&gt;"",K597,0)+IF(L597&lt;&gt;"",L597,0))*24</f>
        <v>8.75</v>
      </c>
      <c r="T597" s="610">
        <f t="shared" ref="T597:T625" si="106">J597-(M597+S597)</f>
        <v>8.3333333333333925E-2</v>
      </c>
    </row>
    <row r="598" spans="2:20">
      <c r="B598" s="517"/>
      <c r="C598" s="622">
        <f t="shared" ref="C598:C626" si="107">C597</f>
        <v>340993</v>
      </c>
      <c r="D598" s="409" t="str">
        <f>IF(STEP!D598&lt;&gt;"",STEP!D598,"")</f>
        <v>山本　智也</v>
      </c>
      <c r="E598" s="410">
        <f>IF(STEP!E598&lt;&gt;"",STEP!E598,"")</f>
        <v>45405</v>
      </c>
      <c r="F598" s="409" t="str">
        <f>IF(STEP!F598&lt;&gt;"",STEP!F598,"")</f>
        <v>火</v>
      </c>
      <c r="G598" s="508" t="e">
        <f>IF(STEP!C598&lt;&gt;"",STEP!AD598,"")</f>
        <v>#N/A</v>
      </c>
      <c r="H598" s="407">
        <f>IF(AND(STEP!$G598="",$J$8&lt;&gt;"ON"),"",IF(月報!AX598&lt;&gt;"",月報!AX598,IF(STEP!G598&lt;&gt;"",STEP!G598,"")))</f>
        <v>0.36458333333333331</v>
      </c>
      <c r="I598" s="408">
        <f>IF(AND(STEP!$G598="",$J$8&lt;&gt;"ON"),"",IF(月報!AZ598&lt;&gt;"",月報!AZ598,IF(STEP!H598&lt;&gt;"",STEP!H598,"")))</f>
        <v>0.78125</v>
      </c>
      <c r="J598" s="603">
        <f>IF(月報!BA598&lt;&gt;"",月報!BA598,0)*24</f>
        <v>9</v>
      </c>
      <c r="K598" s="603">
        <f>IF(STEP!X598&lt;&gt;"",STEP!X598,"")</f>
        <v>0.33333333333333331</v>
      </c>
      <c r="L598" s="603">
        <f>IF(STEP!Y598&lt;&gt;"",STEP!Y598,"")</f>
        <v>4.1666666666666664E-2</v>
      </c>
      <c r="M598" s="603">
        <f>IF(STEP!Z598&lt;&gt;"",STEP!Z598,0)*24</f>
        <v>0</v>
      </c>
      <c r="N598" s="603" t="str">
        <f>IF(STEP!R598&lt;&gt;"",STEP!R598,"")</f>
        <v/>
      </c>
      <c r="O598" s="603" t="str">
        <f>IF(STEP!S598&lt;&gt;"",STEP!S598,"")</f>
        <v>自社作業</v>
      </c>
      <c r="P598" s="603">
        <f t="shared" si="104"/>
        <v>9</v>
      </c>
      <c r="Q598" s="603"/>
      <c r="R598" s="603" t="e">
        <f t="shared" ref="R598:R630" si="108">R597</f>
        <v>#N/A</v>
      </c>
      <c r="S598" s="605">
        <f t="shared" si="105"/>
        <v>9</v>
      </c>
      <c r="T598" s="610">
        <f t="shared" si="106"/>
        <v>0</v>
      </c>
    </row>
    <row r="599" spans="2:20">
      <c r="B599" s="517"/>
      <c r="C599" s="622">
        <f t="shared" si="107"/>
        <v>340993</v>
      </c>
      <c r="D599" s="409" t="str">
        <f>IF(STEP!D599&lt;&gt;"",STEP!D599,"")</f>
        <v>山本　智也</v>
      </c>
      <c r="E599" s="410">
        <f>IF(STEP!E599&lt;&gt;"",STEP!E599,"")</f>
        <v>45406</v>
      </c>
      <c r="F599" s="409" t="str">
        <f>IF(STEP!F599&lt;&gt;"",STEP!F599,"")</f>
        <v>水</v>
      </c>
      <c r="G599" s="508" t="e">
        <f>IF(STEP!C599&lt;&gt;"",STEP!AD599,"")</f>
        <v>#N/A</v>
      </c>
      <c r="H599" s="407">
        <f>IF(AND(STEP!$G599="",$J$8&lt;&gt;"ON"),"",IF(月報!AX599&lt;&gt;"",月報!AX599,IF(STEP!G599&lt;&gt;"",STEP!G599,"")))</f>
        <v>0.36458333333333331</v>
      </c>
      <c r="I599" s="408">
        <f>IF(AND(STEP!$G599="",$J$8&lt;&gt;"ON"),"",IF(月報!AZ599&lt;&gt;"",月報!AZ599,IF(STEP!H599&lt;&gt;"",STEP!H599,"")))</f>
        <v>0.73611111111111105</v>
      </c>
      <c r="J599" s="603">
        <f>IF(月報!BA599&lt;&gt;"",月報!BA599,0)*24</f>
        <v>8</v>
      </c>
      <c r="K599" s="603">
        <f>IF(STEP!X599&lt;&gt;"",STEP!X599,"")</f>
        <v>0.33333333333333331</v>
      </c>
      <c r="L599" s="603" t="str">
        <f>IF(STEP!Y599&lt;&gt;"",STEP!Y599,"")</f>
        <v/>
      </c>
      <c r="M599" s="603">
        <f>IF(STEP!Z599&lt;&gt;"",STEP!Z599,0)*24</f>
        <v>0</v>
      </c>
      <c r="N599" s="603" t="str">
        <f>IF(STEP!R599&lt;&gt;"",STEP!R599,"")</f>
        <v/>
      </c>
      <c r="O599" s="603" t="str">
        <f>IF(STEP!S599&lt;&gt;"",STEP!S599,"")</f>
        <v>自社作業</v>
      </c>
      <c r="P599" s="603">
        <f t="shared" si="104"/>
        <v>8</v>
      </c>
      <c r="Q599" s="603"/>
      <c r="R599" s="603" t="e">
        <f t="shared" si="108"/>
        <v>#N/A</v>
      </c>
      <c r="S599" s="605">
        <f t="shared" si="105"/>
        <v>8</v>
      </c>
      <c r="T599" s="610">
        <f t="shared" si="106"/>
        <v>0</v>
      </c>
    </row>
    <row r="600" spans="2:20">
      <c r="B600" s="517"/>
      <c r="C600" s="622">
        <f t="shared" si="107"/>
        <v>340993</v>
      </c>
      <c r="D600" s="409" t="str">
        <f>IF(STEP!D600&lt;&gt;"",STEP!D600,"")</f>
        <v>山本　智也</v>
      </c>
      <c r="E600" s="410">
        <f>IF(STEP!E600&lt;&gt;"",STEP!E600,"")</f>
        <v>45407</v>
      </c>
      <c r="F600" s="409" t="str">
        <f>IF(STEP!F600&lt;&gt;"",STEP!F600,"")</f>
        <v>木</v>
      </c>
      <c r="G600" s="508" t="e">
        <f>IF(STEP!C600&lt;&gt;"",STEP!AD600,"")</f>
        <v>#N/A</v>
      </c>
      <c r="H600" s="407">
        <f>IF(AND(STEP!$G600="",$J$8&lt;&gt;"ON"),"",IF(月報!AX600&lt;&gt;"",月報!AX600,IF(STEP!G600&lt;&gt;"",STEP!G600,"")))</f>
        <v>0.36458333333333331</v>
      </c>
      <c r="I600" s="408">
        <f>IF(AND(STEP!$G600="",$J$8&lt;&gt;"ON"),"",IF(月報!AZ600&lt;&gt;"",月報!AZ600,IF(STEP!H600&lt;&gt;"",STEP!H600,"")))</f>
        <v>0.78125</v>
      </c>
      <c r="J600" s="603">
        <f>IF(月報!BA600&lt;&gt;"",月報!BA600,0)*24</f>
        <v>9</v>
      </c>
      <c r="K600" s="603">
        <f>IF(STEP!X600&lt;&gt;"",STEP!X600,"")</f>
        <v>0.33333333333333331</v>
      </c>
      <c r="L600" s="603">
        <f>IF(STEP!Y600&lt;&gt;"",STEP!Y600,"")</f>
        <v>4.1666666666666664E-2</v>
      </c>
      <c r="M600" s="603">
        <f>IF(STEP!Z600&lt;&gt;"",STEP!Z600,0)*24</f>
        <v>0</v>
      </c>
      <c r="N600" s="603" t="str">
        <f>IF(STEP!R600&lt;&gt;"",STEP!R600,"")</f>
        <v/>
      </c>
      <c r="O600" s="603" t="str">
        <f>IF(STEP!S600&lt;&gt;"",STEP!S600,"")</f>
        <v>自社作業</v>
      </c>
      <c r="P600" s="603">
        <f t="shared" si="104"/>
        <v>9</v>
      </c>
      <c r="Q600" s="603"/>
      <c r="R600" s="603" t="e">
        <f t="shared" si="108"/>
        <v>#N/A</v>
      </c>
      <c r="S600" s="605">
        <f t="shared" si="105"/>
        <v>9</v>
      </c>
      <c r="T600" s="610">
        <f t="shared" si="106"/>
        <v>0</v>
      </c>
    </row>
    <row r="601" spans="2:20">
      <c r="B601" s="517"/>
      <c r="C601" s="622">
        <f t="shared" si="107"/>
        <v>340993</v>
      </c>
      <c r="D601" s="409" t="str">
        <f>IF(STEP!D601&lt;&gt;"",STEP!D601,"")</f>
        <v>山本　智也</v>
      </c>
      <c r="E601" s="410">
        <f>IF(STEP!E601&lt;&gt;"",STEP!E601,"")</f>
        <v>45408</v>
      </c>
      <c r="F601" s="409" t="str">
        <f>IF(STEP!F601&lt;&gt;"",STEP!F601,"")</f>
        <v>金</v>
      </c>
      <c r="G601" s="508" t="e">
        <f>IF(STEP!C601&lt;&gt;"",STEP!AD601,"")</f>
        <v>#N/A</v>
      </c>
      <c r="H601" s="407">
        <f>IF(AND(STEP!$G601="",$J$8&lt;&gt;"ON"),"",IF(月報!AX601&lt;&gt;"",月報!AX601,IF(STEP!G601&lt;&gt;"",STEP!G601,"")))</f>
        <v>0.36458333333333331</v>
      </c>
      <c r="I601" s="408">
        <f>IF(AND(STEP!$G601="",$J$8&lt;&gt;"ON"),"",IF(月報!AZ601&lt;&gt;"",月報!AZ601,IF(STEP!H601&lt;&gt;"",STEP!H601,"")))</f>
        <v>0</v>
      </c>
      <c r="J601" s="603">
        <f>IF(月報!BA601&lt;&gt;"",月報!BA601,0)*24</f>
        <v>8</v>
      </c>
      <c r="K601" s="603" t="str">
        <f>IF(STEP!X601&lt;&gt;"",STEP!X601,"")</f>
        <v/>
      </c>
      <c r="L601" s="603" t="str">
        <f>IF(STEP!Y601&lt;&gt;"",STEP!Y601,"")</f>
        <v/>
      </c>
      <c r="M601" s="603">
        <f>IF(STEP!Z601&lt;&gt;"",STEP!Z601,0)*24</f>
        <v>8</v>
      </c>
      <c r="N601" s="603" t="str">
        <f>IF(STEP!R601&lt;&gt;"",STEP!R601,"")</f>
        <v>有給休暇</v>
      </c>
      <c r="O601" s="603" t="str">
        <f>IF(STEP!S601&lt;&gt;"",STEP!S601,"")</f>
        <v/>
      </c>
      <c r="P601" s="603">
        <f t="shared" si="104"/>
        <v>8</v>
      </c>
      <c r="Q601" s="603"/>
      <c r="R601" s="603" t="e">
        <f t="shared" si="108"/>
        <v>#N/A</v>
      </c>
      <c r="S601" s="605">
        <f t="shared" si="105"/>
        <v>0</v>
      </c>
      <c r="T601" s="610">
        <f t="shared" si="106"/>
        <v>0</v>
      </c>
    </row>
    <row r="602" spans="2:20">
      <c r="B602" s="517"/>
      <c r="C602" s="623">
        <f t="shared" si="107"/>
        <v>340993</v>
      </c>
      <c r="D602" s="411" t="str">
        <f>IF(STEP!D602&lt;&gt;"",STEP!D602,"")</f>
        <v>山本　智也</v>
      </c>
      <c r="E602" s="412">
        <f>IF(STEP!E602&lt;&gt;"",STEP!E602,"")</f>
        <v>45409</v>
      </c>
      <c r="F602" s="411" t="str">
        <f>IF(STEP!F602&lt;&gt;"",STEP!F602,"")</f>
        <v>土</v>
      </c>
      <c r="G602" s="413" t="e">
        <f>IF(STEP!C602&lt;&gt;"",STEP!AD602,"")</f>
        <v>#N/A</v>
      </c>
      <c r="H602" s="413" t="str">
        <f>IF(AND(STEP!$G602="",$J$8&lt;&gt;"ON"),"",IF(月報!AX602&lt;&gt;"",月報!AX602,IF(STEP!G602&lt;&gt;"",STEP!G602,"")))</f>
        <v/>
      </c>
      <c r="I602" s="414" t="str">
        <f>IF(AND(STEP!$G602="",$J$8&lt;&gt;"ON"),"",IF(月報!AZ602&lt;&gt;"",月報!AZ602,IF(STEP!H602&lt;&gt;"",STEP!H602,"")))</f>
        <v/>
      </c>
      <c r="J602" s="604">
        <f>IF(月報!BA602&lt;&gt;"",月報!BA602,0)*24</f>
        <v>0</v>
      </c>
      <c r="K602" s="604" t="str">
        <f>IF(STEP!X602&lt;&gt;"",STEP!X602,"")</f>
        <v/>
      </c>
      <c r="L602" s="604" t="str">
        <f>IF(STEP!Y602&lt;&gt;"",STEP!Y602,"")</f>
        <v/>
      </c>
      <c r="M602" s="604">
        <f>IF(STEP!Z602&lt;&gt;"",STEP!Z602,0)*24</f>
        <v>0</v>
      </c>
      <c r="N602" s="604" t="str">
        <f>IF(STEP!R602&lt;&gt;"",STEP!R602,"")</f>
        <v/>
      </c>
      <c r="O602" s="604" t="str">
        <f>IF(STEP!S602&lt;&gt;"",STEP!S602,"")</f>
        <v/>
      </c>
      <c r="P602" s="604">
        <f t="shared" si="104"/>
        <v>0</v>
      </c>
      <c r="Q602" s="604"/>
      <c r="R602" s="604" t="e">
        <f t="shared" si="108"/>
        <v>#N/A</v>
      </c>
      <c r="S602" s="607">
        <f t="shared" si="105"/>
        <v>0</v>
      </c>
      <c r="T602" s="611">
        <f t="shared" si="106"/>
        <v>0</v>
      </c>
    </row>
    <row r="603" spans="2:20">
      <c r="B603" s="517"/>
      <c r="C603" s="624">
        <f t="shared" si="107"/>
        <v>340993</v>
      </c>
      <c r="D603" s="405" t="str">
        <f>IF(STEP!D603&lt;&gt;"",STEP!D603,"")</f>
        <v>山本　智也</v>
      </c>
      <c r="E603" s="406">
        <f>IF(STEP!E603&lt;&gt;"",STEP!E603,"")</f>
        <v>45410</v>
      </c>
      <c r="F603" s="405" t="str">
        <f>IF(STEP!F603&lt;&gt;"",STEP!F603,"")</f>
        <v>日</v>
      </c>
      <c r="G603" s="407" t="e">
        <f>IF(STEP!C603&lt;&gt;"",STEP!AD603,"")</f>
        <v>#N/A</v>
      </c>
      <c r="H603" s="407" t="str">
        <f>IF(AND(STEP!$G603="",$J$8&lt;&gt;"ON"),"",IF(月報!AX603&lt;&gt;"",月報!AX603,IF(STEP!G603&lt;&gt;"",STEP!G603,"")))</f>
        <v/>
      </c>
      <c r="I603" s="408" t="str">
        <f>IF(AND(STEP!$G603="",$J$8&lt;&gt;"ON"),"",IF(月報!AZ603&lt;&gt;"",月報!AZ603,IF(STEP!H603&lt;&gt;"",STEP!H603,"")))</f>
        <v/>
      </c>
      <c r="J603" s="603">
        <f>IF(月報!BA603&lt;&gt;"",月報!BA603,0)*24</f>
        <v>0</v>
      </c>
      <c r="K603" s="603" t="str">
        <f>IF(STEP!X603&lt;&gt;"",STEP!X603,"")</f>
        <v/>
      </c>
      <c r="L603" s="603" t="str">
        <f>IF(STEP!Y603&lt;&gt;"",STEP!Y603,"")</f>
        <v/>
      </c>
      <c r="M603" s="603">
        <f>IF(STEP!Z603&lt;&gt;"",STEP!Z603,0)*24</f>
        <v>0</v>
      </c>
      <c r="N603" s="603" t="str">
        <f>IF(STEP!R603&lt;&gt;"",STEP!R603,"")</f>
        <v/>
      </c>
      <c r="O603" s="603" t="str">
        <f>IF(STEP!S603&lt;&gt;"",STEP!S603,"")</f>
        <v/>
      </c>
      <c r="P603" s="603">
        <f t="shared" si="104"/>
        <v>0</v>
      </c>
      <c r="Q603" s="603">
        <f>SUM(P603:P609)</f>
        <v>0</v>
      </c>
      <c r="R603" s="603" t="e">
        <f t="shared" si="108"/>
        <v>#N/A</v>
      </c>
      <c r="S603" s="606">
        <f t="shared" si="105"/>
        <v>0</v>
      </c>
      <c r="T603" s="610">
        <f t="shared" si="106"/>
        <v>0</v>
      </c>
    </row>
    <row r="604" spans="2:20">
      <c r="B604" s="517"/>
      <c r="C604" s="622">
        <f t="shared" si="107"/>
        <v>340993</v>
      </c>
      <c r="D604" s="409" t="str">
        <f>IF(STEP!D604&lt;&gt;"",STEP!D604,"")</f>
        <v>山本　智也</v>
      </c>
      <c r="E604" s="410">
        <f>IF(STEP!E604&lt;&gt;"",STEP!E604,"")</f>
        <v>45411</v>
      </c>
      <c r="F604" s="409" t="str">
        <f>IF(STEP!F604&lt;&gt;"",STEP!F604,"")</f>
        <v>月</v>
      </c>
      <c r="G604" s="508" t="e">
        <f>IF(STEP!C604&lt;&gt;"",STEP!AD604,"")</f>
        <v>#N/A</v>
      </c>
      <c r="H604" s="407" t="str">
        <f>IF(AND(STEP!$G604="",$J$8&lt;&gt;"ON"),"",IF(月報!AX604&lt;&gt;"",月報!AX604,IF(STEP!G604&lt;&gt;"",STEP!G604,"")))</f>
        <v/>
      </c>
      <c r="I604" s="408" t="str">
        <f>IF(AND(STEP!$G604="",$J$8&lt;&gt;"ON"),"",IF(月報!AZ604&lt;&gt;"",月報!AZ604,IF(STEP!H604&lt;&gt;"",STEP!H604,"")))</f>
        <v/>
      </c>
      <c r="J604" s="603">
        <f>IF(月報!BA604&lt;&gt;"",月報!BA604,0)*24</f>
        <v>0</v>
      </c>
      <c r="K604" s="603" t="str">
        <f>IF(STEP!X604&lt;&gt;"",STEP!X604,"")</f>
        <v/>
      </c>
      <c r="L604" s="603" t="str">
        <f>IF(STEP!Y604&lt;&gt;"",STEP!Y604,"")</f>
        <v/>
      </c>
      <c r="M604" s="603">
        <f>IF(STEP!Z604&lt;&gt;"",STEP!Z604,0)*24</f>
        <v>0</v>
      </c>
      <c r="N604" s="603" t="str">
        <f>IF(STEP!R604&lt;&gt;"",STEP!R604,"")</f>
        <v/>
      </c>
      <c r="O604" s="603" t="str">
        <f>IF(STEP!S604&lt;&gt;"",STEP!S604,"")</f>
        <v/>
      </c>
      <c r="P604" s="603">
        <f t="shared" si="104"/>
        <v>0</v>
      </c>
      <c r="Q604" s="603"/>
      <c r="R604" s="603" t="e">
        <f t="shared" si="108"/>
        <v>#N/A</v>
      </c>
      <c r="S604" s="605">
        <f t="shared" si="105"/>
        <v>0</v>
      </c>
      <c r="T604" s="610">
        <f t="shared" si="106"/>
        <v>0</v>
      </c>
    </row>
    <row r="605" spans="2:20">
      <c r="B605" s="517"/>
      <c r="C605" s="622">
        <f t="shared" si="107"/>
        <v>340993</v>
      </c>
      <c r="D605" s="409" t="str">
        <f>IF(STEP!D605&lt;&gt;"",STEP!D605,"")</f>
        <v>山本　智也</v>
      </c>
      <c r="E605" s="410">
        <f>IF(STEP!E605&lt;&gt;"",STEP!E605,"")</f>
        <v>45412</v>
      </c>
      <c r="F605" s="409" t="str">
        <f>IF(STEP!F605&lt;&gt;"",STEP!F605,"")</f>
        <v>火</v>
      </c>
      <c r="G605" s="508" t="e">
        <f>IF(STEP!C605&lt;&gt;"",STEP!AD605,"")</f>
        <v>#N/A</v>
      </c>
      <c r="H605" s="407" t="str">
        <f>IF(AND(STEP!$G605="",$J$8&lt;&gt;"ON"),"",IF(月報!AX605&lt;&gt;"",月報!AX605,IF(STEP!G605&lt;&gt;"",STEP!G605,"")))</f>
        <v/>
      </c>
      <c r="I605" s="408" t="str">
        <f>IF(AND(STEP!$G605="",$J$8&lt;&gt;"ON"),"",IF(月報!AZ605&lt;&gt;"",月報!AZ605,IF(STEP!H605&lt;&gt;"",STEP!H605,"")))</f>
        <v/>
      </c>
      <c r="J605" s="603">
        <f>IF(月報!BA605&lt;&gt;"",月報!BA605,0)*24</f>
        <v>0</v>
      </c>
      <c r="K605" s="603" t="str">
        <f>IF(STEP!X605&lt;&gt;"",STEP!X605,"")</f>
        <v/>
      </c>
      <c r="L605" s="603" t="str">
        <f>IF(STEP!Y605&lt;&gt;"",STEP!Y605,"")</f>
        <v/>
      </c>
      <c r="M605" s="603">
        <f>IF(STEP!Z605&lt;&gt;"",STEP!Z605,0)*24</f>
        <v>0</v>
      </c>
      <c r="N605" s="603" t="str">
        <f>IF(STEP!R605&lt;&gt;"",STEP!R605,"")</f>
        <v/>
      </c>
      <c r="O605" s="603" t="str">
        <f>IF(STEP!S605&lt;&gt;"",STEP!S605,"")</f>
        <v/>
      </c>
      <c r="P605" s="603">
        <f t="shared" si="104"/>
        <v>0</v>
      </c>
      <c r="Q605" s="603"/>
      <c r="R605" s="603" t="e">
        <f t="shared" si="108"/>
        <v>#N/A</v>
      </c>
      <c r="S605" s="605">
        <f t="shared" si="105"/>
        <v>0</v>
      </c>
      <c r="T605" s="610">
        <f t="shared" si="106"/>
        <v>0</v>
      </c>
    </row>
    <row r="606" spans="2:20">
      <c r="B606" s="517"/>
      <c r="C606" s="622">
        <f t="shared" si="107"/>
        <v>340993</v>
      </c>
      <c r="D606" s="409" t="str">
        <f>IF(STEP!D606&lt;&gt;"",STEP!D606,"")</f>
        <v>山本　智也</v>
      </c>
      <c r="E606" s="410">
        <f>IF(STEP!E606&lt;&gt;"",STEP!E606,"")</f>
        <v>45413</v>
      </c>
      <c r="F606" s="409" t="str">
        <f>IF(STEP!F606&lt;&gt;"",STEP!F606,"")</f>
        <v>水</v>
      </c>
      <c r="G606" s="508" t="e">
        <f>IF(STEP!C606&lt;&gt;"",STEP!AD606,"")</f>
        <v>#N/A</v>
      </c>
      <c r="H606" s="407" t="str">
        <f>IF(AND(STEP!$G606="",$J$8&lt;&gt;"ON"),"",IF(月報!AX606&lt;&gt;"",月報!AX606,IF(STEP!G606&lt;&gt;"",STEP!G606,"")))</f>
        <v/>
      </c>
      <c r="I606" s="408" t="str">
        <f>IF(AND(STEP!$G606="",$J$8&lt;&gt;"ON"),"",IF(月報!AZ606&lt;&gt;"",月報!AZ606,IF(STEP!H606&lt;&gt;"",STEP!H606,"")))</f>
        <v/>
      </c>
      <c r="J606" s="603">
        <f>IF(月報!BA606&lt;&gt;"",月報!BA606,0)*24</f>
        <v>0</v>
      </c>
      <c r="K606" s="603" t="str">
        <f>IF(STEP!X606&lt;&gt;"",STEP!X606,"")</f>
        <v/>
      </c>
      <c r="L606" s="603" t="str">
        <f>IF(STEP!Y606&lt;&gt;"",STEP!Y606,"")</f>
        <v/>
      </c>
      <c r="M606" s="603">
        <f>IF(STEP!Z606&lt;&gt;"",STEP!Z606,0)*24</f>
        <v>0</v>
      </c>
      <c r="N606" s="603" t="str">
        <f>IF(STEP!R606&lt;&gt;"",STEP!R606,"")</f>
        <v/>
      </c>
      <c r="O606" s="603" t="str">
        <f>IF(STEP!S606&lt;&gt;"",STEP!S606,"")</f>
        <v/>
      </c>
      <c r="P606" s="603">
        <f t="shared" si="104"/>
        <v>0</v>
      </c>
      <c r="Q606" s="603"/>
      <c r="R606" s="603" t="e">
        <f t="shared" si="108"/>
        <v>#N/A</v>
      </c>
      <c r="S606" s="605">
        <f t="shared" si="105"/>
        <v>0</v>
      </c>
      <c r="T606" s="610">
        <f t="shared" si="106"/>
        <v>0</v>
      </c>
    </row>
    <row r="607" spans="2:20">
      <c r="B607" s="517"/>
      <c r="C607" s="622">
        <f t="shared" si="107"/>
        <v>340993</v>
      </c>
      <c r="D607" s="409" t="str">
        <f>IF(STEP!D607&lt;&gt;"",STEP!D607,"")</f>
        <v>山本　智也</v>
      </c>
      <c r="E607" s="410">
        <f>IF(STEP!E607&lt;&gt;"",STEP!E607,"")</f>
        <v>45414</v>
      </c>
      <c r="F607" s="409" t="str">
        <f>IF(STEP!F607&lt;&gt;"",STEP!F607,"")</f>
        <v>木</v>
      </c>
      <c r="G607" s="508" t="e">
        <f>IF(STEP!C607&lt;&gt;"",STEP!AD607,"")</f>
        <v>#N/A</v>
      </c>
      <c r="H607" s="407" t="str">
        <f>IF(AND(STEP!$G607="",$J$8&lt;&gt;"ON"),"",IF(月報!AX607&lt;&gt;"",月報!AX607,IF(STEP!G607&lt;&gt;"",STEP!G607,"")))</f>
        <v/>
      </c>
      <c r="I607" s="408" t="str">
        <f>IF(AND(STEP!$G607="",$J$8&lt;&gt;"ON"),"",IF(月報!AZ607&lt;&gt;"",月報!AZ607,IF(STEP!H607&lt;&gt;"",STEP!H607,"")))</f>
        <v/>
      </c>
      <c r="J607" s="603">
        <f>IF(月報!BA607&lt;&gt;"",月報!BA607,0)*24</f>
        <v>0</v>
      </c>
      <c r="K607" s="603" t="str">
        <f>IF(STEP!X607&lt;&gt;"",STEP!X607,"")</f>
        <v/>
      </c>
      <c r="L607" s="603" t="str">
        <f>IF(STEP!Y607&lt;&gt;"",STEP!Y607,"")</f>
        <v/>
      </c>
      <c r="M607" s="603">
        <f>IF(STEP!Z607&lt;&gt;"",STEP!Z607,0)*24</f>
        <v>0</v>
      </c>
      <c r="N607" s="603" t="str">
        <f>IF(STEP!R607&lt;&gt;"",STEP!R607,"")</f>
        <v/>
      </c>
      <c r="O607" s="603" t="str">
        <f>IF(STEP!S607&lt;&gt;"",STEP!S607,"")</f>
        <v/>
      </c>
      <c r="P607" s="603">
        <f t="shared" si="104"/>
        <v>0</v>
      </c>
      <c r="Q607" s="603"/>
      <c r="R607" s="603" t="e">
        <f t="shared" si="108"/>
        <v>#N/A</v>
      </c>
      <c r="S607" s="605">
        <f t="shared" si="105"/>
        <v>0</v>
      </c>
      <c r="T607" s="610">
        <f t="shared" si="106"/>
        <v>0</v>
      </c>
    </row>
    <row r="608" spans="2:20">
      <c r="B608" s="517"/>
      <c r="C608" s="622">
        <f t="shared" si="107"/>
        <v>340993</v>
      </c>
      <c r="D608" s="409" t="str">
        <f>IF(STEP!D608&lt;&gt;"",STEP!D608,"")</f>
        <v>山本　智也</v>
      </c>
      <c r="E608" s="410">
        <f>IF(STEP!E608&lt;&gt;"",STEP!E608,"")</f>
        <v>45415</v>
      </c>
      <c r="F608" s="409" t="str">
        <f>IF(STEP!F608&lt;&gt;"",STEP!F608,"")</f>
        <v>金</v>
      </c>
      <c r="G608" s="508" t="e">
        <f>IF(STEP!C608&lt;&gt;"",STEP!AD608,"")</f>
        <v>#N/A</v>
      </c>
      <c r="H608" s="407" t="str">
        <f>IF(AND(STEP!$G608="",$J$8&lt;&gt;"ON"),"",IF(月報!AX608&lt;&gt;"",月報!AX608,IF(STEP!G608&lt;&gt;"",STEP!G608,"")))</f>
        <v/>
      </c>
      <c r="I608" s="408" t="str">
        <f>IF(AND(STEP!$G608="",$J$8&lt;&gt;"ON"),"",IF(月報!AZ608&lt;&gt;"",月報!AZ608,IF(STEP!H608&lt;&gt;"",STEP!H608,"")))</f>
        <v/>
      </c>
      <c r="J608" s="603">
        <f>IF(月報!BA608&lt;&gt;"",月報!BA608,0)*24</f>
        <v>0</v>
      </c>
      <c r="K608" s="603" t="str">
        <f>IF(STEP!X608&lt;&gt;"",STEP!X608,"")</f>
        <v/>
      </c>
      <c r="L608" s="603" t="str">
        <f>IF(STEP!Y608&lt;&gt;"",STEP!Y608,"")</f>
        <v/>
      </c>
      <c r="M608" s="603">
        <f>IF(STEP!Z608&lt;&gt;"",STEP!Z608,0)*24</f>
        <v>0</v>
      </c>
      <c r="N608" s="603" t="str">
        <f>IF(STEP!R608&lt;&gt;"",STEP!R608,"")</f>
        <v/>
      </c>
      <c r="O608" s="603" t="str">
        <f>IF(STEP!S608&lt;&gt;"",STEP!S608,"")</f>
        <v/>
      </c>
      <c r="P608" s="603">
        <f t="shared" si="104"/>
        <v>0</v>
      </c>
      <c r="Q608" s="603"/>
      <c r="R608" s="603" t="e">
        <f t="shared" si="108"/>
        <v>#N/A</v>
      </c>
      <c r="S608" s="605">
        <f t="shared" si="105"/>
        <v>0</v>
      </c>
      <c r="T608" s="610">
        <f t="shared" si="106"/>
        <v>0</v>
      </c>
    </row>
    <row r="609" spans="2:20">
      <c r="B609" s="517"/>
      <c r="C609" s="623">
        <f t="shared" si="107"/>
        <v>340993</v>
      </c>
      <c r="D609" s="411" t="str">
        <f>IF(STEP!D609&lt;&gt;"",STEP!D609,"")</f>
        <v>山本　智也</v>
      </c>
      <c r="E609" s="412">
        <f>IF(STEP!E609&lt;&gt;"",STEP!E609,"")</f>
        <v>45416</v>
      </c>
      <c r="F609" s="411" t="str">
        <f>IF(STEP!F609&lt;&gt;"",STEP!F609,"")</f>
        <v>土</v>
      </c>
      <c r="G609" s="413" t="e">
        <f>IF(STEP!C609&lt;&gt;"",STEP!AD609,"")</f>
        <v>#N/A</v>
      </c>
      <c r="H609" s="413" t="str">
        <f>IF(AND(STEP!$G609="",$J$8&lt;&gt;"ON"),"",IF(月報!AX609&lt;&gt;"",月報!AX609,IF(STEP!G609&lt;&gt;"",STEP!G609,"")))</f>
        <v/>
      </c>
      <c r="I609" s="414" t="str">
        <f>IF(AND(STEP!$G609="",$J$8&lt;&gt;"ON"),"",IF(月報!AZ609&lt;&gt;"",月報!AZ609,IF(STEP!H609&lt;&gt;"",STEP!H609,"")))</f>
        <v/>
      </c>
      <c r="J609" s="604">
        <f>IF(月報!BA609&lt;&gt;"",月報!BA609,0)*24</f>
        <v>0</v>
      </c>
      <c r="K609" s="604" t="str">
        <f>IF(STEP!X609&lt;&gt;"",STEP!X609,"")</f>
        <v/>
      </c>
      <c r="L609" s="604" t="str">
        <f>IF(STEP!Y609&lt;&gt;"",STEP!Y609,"")</f>
        <v/>
      </c>
      <c r="M609" s="604">
        <f>IF(STEP!Z609&lt;&gt;"",STEP!Z609,0)*24</f>
        <v>0</v>
      </c>
      <c r="N609" s="604" t="str">
        <f>IF(STEP!R609&lt;&gt;"",STEP!R609,"")</f>
        <v/>
      </c>
      <c r="O609" s="604" t="str">
        <f>IF(STEP!S609&lt;&gt;"",STEP!S609,"")</f>
        <v/>
      </c>
      <c r="P609" s="604">
        <f t="shared" si="104"/>
        <v>0</v>
      </c>
      <c r="Q609" s="604"/>
      <c r="R609" s="604" t="e">
        <f t="shared" si="108"/>
        <v>#N/A</v>
      </c>
      <c r="S609" s="607">
        <f t="shared" si="105"/>
        <v>0</v>
      </c>
      <c r="T609" s="611">
        <f t="shared" si="106"/>
        <v>0</v>
      </c>
    </row>
    <row r="610" spans="2:20">
      <c r="B610" s="517"/>
      <c r="C610" s="624">
        <f t="shared" si="107"/>
        <v>340993</v>
      </c>
      <c r="D610" s="405" t="str">
        <f>IF(STEP!D610&lt;&gt;"",STEP!D610,"")</f>
        <v>山本　智也</v>
      </c>
      <c r="E610" s="406">
        <f>IF(STEP!E610&lt;&gt;"",STEP!E610,"")</f>
        <v>45417</v>
      </c>
      <c r="F610" s="405" t="str">
        <f>IF(STEP!F610&lt;&gt;"",STEP!F610,"")</f>
        <v>日</v>
      </c>
      <c r="G610" s="407" t="e">
        <f>IF(STEP!C610&lt;&gt;"",STEP!AD610,"")</f>
        <v>#N/A</v>
      </c>
      <c r="H610" s="407" t="str">
        <f>IF(AND(STEP!$G610="",$J$8&lt;&gt;"ON"),"",IF(月報!AX610&lt;&gt;"",月報!AX610,IF(STEP!G610&lt;&gt;"",STEP!G610,"")))</f>
        <v/>
      </c>
      <c r="I610" s="408" t="str">
        <f>IF(AND(STEP!$G610="",$J$8&lt;&gt;"ON"),"",IF(月報!AZ610&lt;&gt;"",月報!AZ610,IF(STEP!H610&lt;&gt;"",STEP!H610,"")))</f>
        <v/>
      </c>
      <c r="J610" s="603">
        <f>IF(月報!BA610&lt;&gt;"",月報!BA610,0)*24</f>
        <v>0</v>
      </c>
      <c r="K610" s="603" t="str">
        <f>IF(STEP!X610&lt;&gt;"",STEP!X610,"")</f>
        <v/>
      </c>
      <c r="L610" s="603" t="str">
        <f>IF(STEP!Y610&lt;&gt;"",STEP!Y610,"")</f>
        <v/>
      </c>
      <c r="M610" s="603">
        <f>IF(STEP!Z610&lt;&gt;"",STEP!Z610,0)*24</f>
        <v>0</v>
      </c>
      <c r="N610" s="603" t="str">
        <f>IF(STEP!R610&lt;&gt;"",STEP!R610,"")</f>
        <v/>
      </c>
      <c r="O610" s="603" t="str">
        <f>IF(STEP!S610&lt;&gt;"",STEP!S610,"")</f>
        <v/>
      </c>
      <c r="P610" s="603">
        <f t="shared" si="104"/>
        <v>0</v>
      </c>
      <c r="Q610" s="603">
        <f>SUM(P610:P616)</f>
        <v>34.833333333333336</v>
      </c>
      <c r="R610" s="603" t="e">
        <f t="shared" si="108"/>
        <v>#N/A</v>
      </c>
      <c r="S610" s="606">
        <f t="shared" si="105"/>
        <v>0</v>
      </c>
      <c r="T610" s="610">
        <f t="shared" si="106"/>
        <v>0</v>
      </c>
    </row>
    <row r="611" spans="2:20">
      <c r="B611" s="517"/>
      <c r="C611" s="622">
        <f t="shared" si="107"/>
        <v>340993</v>
      </c>
      <c r="D611" s="409" t="str">
        <f>IF(STEP!D611&lt;&gt;"",STEP!D611,"")</f>
        <v>山本　智也</v>
      </c>
      <c r="E611" s="410">
        <f>IF(STEP!E611&lt;&gt;"",STEP!E611,"")</f>
        <v>45418</v>
      </c>
      <c r="F611" s="409" t="str">
        <f>IF(STEP!F611&lt;&gt;"",STEP!F611,"")</f>
        <v>月</v>
      </c>
      <c r="G611" s="508" t="e">
        <f>IF(STEP!C611&lt;&gt;"",STEP!AD611,"")</f>
        <v>#N/A</v>
      </c>
      <c r="H611" s="407" t="str">
        <f>IF(AND(STEP!$G611="",$J$8&lt;&gt;"ON"),"",IF(月報!AX611&lt;&gt;"",月報!AX611,IF(STEP!G611&lt;&gt;"",STEP!G611,"")))</f>
        <v/>
      </c>
      <c r="I611" s="408" t="str">
        <f>IF(AND(STEP!$G611="",$J$8&lt;&gt;"ON"),"",IF(月報!AZ611&lt;&gt;"",月報!AZ611,IF(STEP!H611&lt;&gt;"",STEP!H611,"")))</f>
        <v/>
      </c>
      <c r="J611" s="603">
        <f>IF(月報!BA611&lt;&gt;"",月報!BA611,0)*24</f>
        <v>0</v>
      </c>
      <c r="K611" s="603" t="str">
        <f>IF(STEP!X611&lt;&gt;"",STEP!X611,"")</f>
        <v/>
      </c>
      <c r="L611" s="603" t="str">
        <f>IF(STEP!Y611&lt;&gt;"",STEP!Y611,"")</f>
        <v/>
      </c>
      <c r="M611" s="603">
        <f>IF(STEP!Z611&lt;&gt;"",STEP!Z611,0)*24</f>
        <v>0</v>
      </c>
      <c r="N611" s="603" t="str">
        <f>IF(STEP!R611&lt;&gt;"",STEP!R611,"")</f>
        <v/>
      </c>
      <c r="O611" s="603" t="str">
        <f>IF(STEP!S611&lt;&gt;"",STEP!S611,"")</f>
        <v/>
      </c>
      <c r="P611" s="603">
        <f t="shared" si="104"/>
        <v>0</v>
      </c>
      <c r="Q611" s="603"/>
      <c r="R611" s="603" t="e">
        <f t="shared" si="108"/>
        <v>#N/A</v>
      </c>
      <c r="S611" s="605">
        <f t="shared" si="105"/>
        <v>0</v>
      </c>
      <c r="T611" s="610">
        <f t="shared" si="106"/>
        <v>0</v>
      </c>
    </row>
    <row r="612" spans="2:20">
      <c r="B612" s="517"/>
      <c r="C612" s="622">
        <f t="shared" si="107"/>
        <v>340993</v>
      </c>
      <c r="D612" s="409" t="str">
        <f>IF(STEP!D612&lt;&gt;"",STEP!D612,"")</f>
        <v>山本　智也</v>
      </c>
      <c r="E612" s="410">
        <f>IF(STEP!E612&lt;&gt;"",STEP!E612,"")</f>
        <v>45419</v>
      </c>
      <c r="F612" s="409" t="str">
        <f>IF(STEP!F612&lt;&gt;"",STEP!F612,"")</f>
        <v>火</v>
      </c>
      <c r="G612" s="508" t="e">
        <f>IF(STEP!C612&lt;&gt;"",STEP!AD612,"")</f>
        <v>#N/A</v>
      </c>
      <c r="H612" s="407">
        <f>IF(AND(STEP!$G612="",$J$8&lt;&gt;"ON"),"",IF(月報!AX612&lt;&gt;"",月報!AX612,IF(STEP!G612&lt;&gt;"",STEP!G612,"")))</f>
        <v>0.36805555555555552</v>
      </c>
      <c r="I612" s="408">
        <f>IF(AND(STEP!$G612="",$J$8&lt;&gt;"ON"),"",IF(月報!AZ612&lt;&gt;"",月報!AZ612,IF(STEP!H612&lt;&gt;"",STEP!H612,"")))</f>
        <v>0.77430555555555547</v>
      </c>
      <c r="J612" s="603">
        <f>IF(月報!BA612&lt;&gt;"",月報!BA612,0)*24</f>
        <v>8.75</v>
      </c>
      <c r="K612" s="603">
        <f>IF(STEP!X612&lt;&gt;"",STEP!X612,"")</f>
        <v>0.33333333333333331</v>
      </c>
      <c r="L612" s="603">
        <f>IF(STEP!Y612&lt;&gt;"",STEP!Y612,"")</f>
        <v>3.125E-2</v>
      </c>
      <c r="M612" s="603">
        <f>IF(STEP!Z612&lt;&gt;"",STEP!Z612,0)*24</f>
        <v>0</v>
      </c>
      <c r="N612" s="603" t="str">
        <f>IF(STEP!R612&lt;&gt;"",STEP!R612,"")</f>
        <v/>
      </c>
      <c r="O612" s="603" t="str">
        <f>IF(STEP!S612&lt;&gt;"",STEP!S612,"")</f>
        <v>自社作業</v>
      </c>
      <c r="P612" s="603">
        <f t="shared" si="104"/>
        <v>8.75</v>
      </c>
      <c r="Q612" s="603"/>
      <c r="R612" s="603" t="e">
        <f t="shared" si="108"/>
        <v>#N/A</v>
      </c>
      <c r="S612" s="605">
        <f t="shared" si="105"/>
        <v>8.75</v>
      </c>
      <c r="T612" s="610">
        <f t="shared" si="106"/>
        <v>0</v>
      </c>
    </row>
    <row r="613" spans="2:20">
      <c r="B613" s="517"/>
      <c r="C613" s="622">
        <f t="shared" si="107"/>
        <v>340993</v>
      </c>
      <c r="D613" s="409" t="str">
        <f>IF(STEP!D613&lt;&gt;"",STEP!D613,"")</f>
        <v>山本　智也</v>
      </c>
      <c r="E613" s="410">
        <f>IF(STEP!E613&lt;&gt;"",STEP!E613,"")</f>
        <v>45420</v>
      </c>
      <c r="F613" s="409" t="str">
        <f>IF(STEP!F613&lt;&gt;"",STEP!F613,"")</f>
        <v>水</v>
      </c>
      <c r="G613" s="508" t="e">
        <f>IF(STEP!C613&lt;&gt;"",STEP!AD613,"")</f>
        <v>#N/A</v>
      </c>
      <c r="H613" s="407">
        <f>IF(AND(STEP!$G613="",$J$8&lt;&gt;"ON"),"",IF(月報!AX613&lt;&gt;"",月報!AX613,IF(STEP!G613&lt;&gt;"",STEP!G613,"")))</f>
        <v>0.36458333333333331</v>
      </c>
      <c r="I613" s="408">
        <f>IF(AND(STEP!$G613="",$J$8&lt;&gt;"ON"),"",IF(月報!AZ613&lt;&gt;"",月報!AZ613,IF(STEP!H613&lt;&gt;"",STEP!H613,"")))</f>
        <v>0.73611111111111105</v>
      </c>
      <c r="J613" s="603">
        <f>IF(月報!BA613&lt;&gt;"",月報!BA613,0)*24</f>
        <v>8</v>
      </c>
      <c r="K613" s="603">
        <f>IF(STEP!X613&lt;&gt;"",STEP!X613,"")</f>
        <v>0.33333333333333331</v>
      </c>
      <c r="L613" s="603" t="str">
        <f>IF(STEP!Y613&lt;&gt;"",STEP!Y613,"")</f>
        <v/>
      </c>
      <c r="M613" s="603">
        <f>IF(STEP!Z613&lt;&gt;"",STEP!Z613,0)*24</f>
        <v>0</v>
      </c>
      <c r="N613" s="603" t="str">
        <f>IF(STEP!R613&lt;&gt;"",STEP!R613,"")</f>
        <v/>
      </c>
      <c r="O613" s="603" t="str">
        <f>IF(STEP!S613&lt;&gt;"",STEP!S613,"")</f>
        <v>自社作業</v>
      </c>
      <c r="P613" s="603">
        <f t="shared" si="104"/>
        <v>8</v>
      </c>
      <c r="Q613" s="603"/>
      <c r="R613" s="603" t="e">
        <f t="shared" si="108"/>
        <v>#N/A</v>
      </c>
      <c r="S613" s="605">
        <f t="shared" si="105"/>
        <v>8</v>
      </c>
      <c r="T613" s="610">
        <f t="shared" si="106"/>
        <v>0</v>
      </c>
    </row>
    <row r="614" spans="2:20">
      <c r="B614" s="517"/>
      <c r="C614" s="622">
        <f t="shared" si="107"/>
        <v>340993</v>
      </c>
      <c r="D614" s="409" t="str">
        <f>IF(STEP!D614&lt;&gt;"",STEP!D614,"")</f>
        <v>山本　智也</v>
      </c>
      <c r="E614" s="410">
        <f>IF(STEP!E614&lt;&gt;"",STEP!E614,"")</f>
        <v>45421</v>
      </c>
      <c r="F614" s="409" t="str">
        <f>IF(STEP!F614&lt;&gt;"",STEP!F614,"")</f>
        <v>木</v>
      </c>
      <c r="G614" s="508" t="e">
        <f>IF(STEP!C614&lt;&gt;"",STEP!AD614,"")</f>
        <v>#N/A</v>
      </c>
      <c r="H614" s="407">
        <f>IF(AND(STEP!$G614="",$J$8&lt;&gt;"ON"),"",IF(月報!AX614&lt;&gt;"",月報!AX614,IF(STEP!G614&lt;&gt;"",STEP!G614,"")))</f>
        <v>0.36458333333333331</v>
      </c>
      <c r="I614" s="408">
        <f>IF(AND(STEP!$G614="",$J$8&lt;&gt;"ON"),"",IF(月報!AZ614&lt;&gt;"",月報!AZ614,IF(STEP!H614&lt;&gt;"",STEP!H614,"")))</f>
        <v>0.81597222222222221</v>
      </c>
      <c r="J614" s="603">
        <f>IF(月報!BA614&lt;&gt;"",月報!BA614,0)*24</f>
        <v>9.8333333333333339</v>
      </c>
      <c r="K614" s="603">
        <f>IF(STEP!X614&lt;&gt;"",STEP!X614,"")</f>
        <v>0.33333333333333331</v>
      </c>
      <c r="L614" s="603">
        <f>IF(STEP!Y614&lt;&gt;"",STEP!Y614,"")</f>
        <v>8.3333333333333329E-2</v>
      </c>
      <c r="M614" s="603">
        <f>IF(STEP!Z614&lt;&gt;"",STEP!Z614,0)*24</f>
        <v>0</v>
      </c>
      <c r="N614" s="603" t="str">
        <f>IF(STEP!R614&lt;&gt;"",STEP!R614,"")</f>
        <v/>
      </c>
      <c r="O614" s="603" t="str">
        <f>IF(STEP!S614&lt;&gt;"",STEP!S614,"")</f>
        <v>自社作業</v>
      </c>
      <c r="P614" s="603">
        <f t="shared" si="104"/>
        <v>9.8333333333333339</v>
      </c>
      <c r="Q614" s="603"/>
      <c r="R614" s="603" t="e">
        <f t="shared" si="108"/>
        <v>#N/A</v>
      </c>
      <c r="S614" s="605">
        <f t="shared" si="105"/>
        <v>10</v>
      </c>
      <c r="T614" s="610">
        <f t="shared" si="106"/>
        <v>-0.16666666666666607</v>
      </c>
    </row>
    <row r="615" spans="2:20">
      <c r="B615" s="517"/>
      <c r="C615" s="622">
        <f t="shared" si="107"/>
        <v>340993</v>
      </c>
      <c r="D615" s="409" t="str">
        <f>IF(STEP!D615&lt;&gt;"",STEP!D615,"")</f>
        <v>山本　智也</v>
      </c>
      <c r="E615" s="410">
        <f>IF(STEP!E615&lt;&gt;"",STEP!E615,"")</f>
        <v>45422</v>
      </c>
      <c r="F615" s="409" t="str">
        <f>IF(STEP!F615&lt;&gt;"",STEP!F615,"")</f>
        <v>金</v>
      </c>
      <c r="G615" s="508" t="e">
        <f>IF(STEP!C615&lt;&gt;"",STEP!AD615,"")</f>
        <v>#N/A</v>
      </c>
      <c r="H615" s="407">
        <f>IF(AND(STEP!$G615="",$J$8&lt;&gt;"ON"),"",IF(月報!AX615&lt;&gt;"",月報!AX615,IF(STEP!G615&lt;&gt;"",STEP!G615,"")))</f>
        <v>0.36458333333333331</v>
      </c>
      <c r="I615" s="408">
        <f>IF(AND(STEP!$G615="",$J$8&lt;&gt;"ON"),"",IF(月報!AZ615&lt;&gt;"",月報!AZ615,IF(STEP!H615&lt;&gt;"",STEP!H615,"")))</f>
        <v>0.75</v>
      </c>
      <c r="J615" s="603">
        <f>IF(月報!BA615&lt;&gt;"",月報!BA615,0)*24</f>
        <v>8.25</v>
      </c>
      <c r="K615" s="603">
        <f>IF(STEP!X615&lt;&gt;"",STEP!X615,"")</f>
        <v>0.33333333333333331</v>
      </c>
      <c r="L615" s="603">
        <f>IF(STEP!Y615&lt;&gt;"",STEP!Y615,"")</f>
        <v>1.0416666666666666E-2</v>
      </c>
      <c r="M615" s="603">
        <f>IF(STEP!Z615&lt;&gt;"",STEP!Z615,0)*24</f>
        <v>0</v>
      </c>
      <c r="N615" s="603" t="str">
        <f>IF(STEP!R615&lt;&gt;"",STEP!R615,"")</f>
        <v/>
      </c>
      <c r="O615" s="603" t="str">
        <f>IF(STEP!S615&lt;&gt;"",STEP!S615,"")</f>
        <v>自社作業</v>
      </c>
      <c r="P615" s="603">
        <f t="shared" si="104"/>
        <v>8.25</v>
      </c>
      <c r="Q615" s="603"/>
      <c r="R615" s="603" t="e">
        <f t="shared" si="108"/>
        <v>#N/A</v>
      </c>
      <c r="S615" s="605">
        <f t="shared" si="105"/>
        <v>8.25</v>
      </c>
      <c r="T615" s="610">
        <f t="shared" si="106"/>
        <v>0</v>
      </c>
    </row>
    <row r="616" spans="2:20">
      <c r="B616" s="517"/>
      <c r="C616" s="623">
        <f t="shared" si="107"/>
        <v>340993</v>
      </c>
      <c r="D616" s="411" t="str">
        <f>IF(STEP!D616&lt;&gt;"",STEP!D616,"")</f>
        <v>山本　智也</v>
      </c>
      <c r="E616" s="412">
        <f>IF(STEP!E616&lt;&gt;"",STEP!E616,"")</f>
        <v>45423</v>
      </c>
      <c r="F616" s="411" t="str">
        <f>IF(STEP!F616&lt;&gt;"",STEP!F616,"")</f>
        <v>土</v>
      </c>
      <c r="G616" s="413" t="e">
        <f>IF(STEP!C616&lt;&gt;"",STEP!AD616,"")</f>
        <v>#N/A</v>
      </c>
      <c r="H616" s="413" t="str">
        <f>IF(AND(STEP!$G616="",$J$8&lt;&gt;"ON"),"",IF(月報!AX616&lt;&gt;"",月報!AX616,IF(STEP!G616&lt;&gt;"",STEP!G616,"")))</f>
        <v/>
      </c>
      <c r="I616" s="414" t="str">
        <f>IF(AND(STEP!$G616="",$J$8&lt;&gt;"ON"),"",IF(月報!AZ616&lt;&gt;"",月報!AZ616,IF(STEP!H616&lt;&gt;"",STEP!H616,"")))</f>
        <v/>
      </c>
      <c r="J616" s="604">
        <f>IF(月報!BA616&lt;&gt;"",月報!BA616,0)*24</f>
        <v>0</v>
      </c>
      <c r="K616" s="604" t="str">
        <f>IF(STEP!X616&lt;&gt;"",STEP!X616,"")</f>
        <v/>
      </c>
      <c r="L616" s="604" t="str">
        <f>IF(STEP!Y616&lt;&gt;"",STEP!Y616,"")</f>
        <v/>
      </c>
      <c r="M616" s="604">
        <f>IF(STEP!Z616&lt;&gt;"",STEP!Z616,0)*24</f>
        <v>0</v>
      </c>
      <c r="N616" s="604" t="str">
        <f>IF(STEP!R616&lt;&gt;"",STEP!R616,"")</f>
        <v/>
      </c>
      <c r="O616" s="604" t="str">
        <f>IF(STEP!S616&lt;&gt;"",STEP!S616,"")</f>
        <v/>
      </c>
      <c r="P616" s="604">
        <f t="shared" si="104"/>
        <v>0</v>
      </c>
      <c r="Q616" s="604"/>
      <c r="R616" s="604" t="e">
        <f t="shared" si="108"/>
        <v>#N/A</v>
      </c>
      <c r="S616" s="607">
        <f t="shared" si="105"/>
        <v>0</v>
      </c>
      <c r="T616" s="611">
        <f t="shared" si="106"/>
        <v>0</v>
      </c>
    </row>
    <row r="617" spans="2:20">
      <c r="B617" s="517"/>
      <c r="C617" s="624">
        <f t="shared" si="107"/>
        <v>340993</v>
      </c>
      <c r="D617" s="405" t="str">
        <f>IF(STEP!D617&lt;&gt;"",STEP!D617,"")</f>
        <v>山本　智也</v>
      </c>
      <c r="E617" s="406">
        <f>IF(STEP!E617&lt;&gt;"",STEP!E617,"")</f>
        <v>45424</v>
      </c>
      <c r="F617" s="405" t="str">
        <f>IF(STEP!F617&lt;&gt;"",STEP!F617,"")</f>
        <v>日</v>
      </c>
      <c r="G617" s="407" t="e">
        <f>IF(STEP!C617&lt;&gt;"",STEP!AD617,"")</f>
        <v>#N/A</v>
      </c>
      <c r="H617" s="407" t="str">
        <f>IF(AND(STEP!$G617="",$J$8&lt;&gt;"ON"),"",IF(月報!AX617&lt;&gt;"",月報!AX617,IF(STEP!G617&lt;&gt;"",STEP!G617,"")))</f>
        <v/>
      </c>
      <c r="I617" s="408" t="str">
        <f>IF(AND(STEP!$G617="",$J$8&lt;&gt;"ON"),"",IF(月報!AZ617&lt;&gt;"",月報!AZ617,IF(STEP!H617&lt;&gt;"",STEP!H617,"")))</f>
        <v/>
      </c>
      <c r="J617" s="603">
        <f>IF(月報!BA617&lt;&gt;"",月報!BA617,0)*24</f>
        <v>0</v>
      </c>
      <c r="K617" s="603" t="str">
        <f>IF(STEP!X617&lt;&gt;"",STEP!X617,"")</f>
        <v/>
      </c>
      <c r="L617" s="603" t="str">
        <f>IF(STEP!Y617&lt;&gt;"",STEP!Y617,"")</f>
        <v/>
      </c>
      <c r="M617" s="603">
        <f>IF(STEP!Z617&lt;&gt;"",STEP!Z617,0)*24</f>
        <v>0</v>
      </c>
      <c r="N617" s="603" t="str">
        <f>IF(STEP!R617&lt;&gt;"",STEP!R617,"")</f>
        <v/>
      </c>
      <c r="O617" s="603" t="str">
        <f>IF(STEP!S617&lt;&gt;"",STEP!S617,"")</f>
        <v/>
      </c>
      <c r="P617" s="603">
        <f t="shared" si="104"/>
        <v>0</v>
      </c>
      <c r="Q617" s="603">
        <f>SUM(P617:P623)</f>
        <v>43.666666666666664</v>
      </c>
      <c r="R617" s="603" t="e">
        <f t="shared" si="108"/>
        <v>#N/A</v>
      </c>
      <c r="S617" s="606">
        <f t="shared" si="105"/>
        <v>0</v>
      </c>
      <c r="T617" s="610">
        <f t="shared" si="106"/>
        <v>0</v>
      </c>
    </row>
    <row r="618" spans="2:20">
      <c r="B618" s="517"/>
      <c r="C618" s="622">
        <f t="shared" si="107"/>
        <v>340993</v>
      </c>
      <c r="D618" s="409" t="str">
        <f>IF(STEP!D618&lt;&gt;"",STEP!D618,"")</f>
        <v>山本　智也</v>
      </c>
      <c r="E618" s="410">
        <f>IF(STEP!E618&lt;&gt;"",STEP!E618,"")</f>
        <v>45425</v>
      </c>
      <c r="F618" s="409" t="str">
        <f>IF(STEP!F618&lt;&gt;"",STEP!F618,"")</f>
        <v>月</v>
      </c>
      <c r="G618" s="508" t="e">
        <f>IF(STEP!C618&lt;&gt;"",STEP!AD618,"")</f>
        <v>#N/A</v>
      </c>
      <c r="H618" s="407">
        <f>IF(AND(STEP!$G618="",$J$8&lt;&gt;"ON"),"",IF(月報!AX618&lt;&gt;"",月報!AX618,IF(STEP!G618&lt;&gt;"",STEP!G618,"")))</f>
        <v>0.36458333333333331</v>
      </c>
      <c r="I618" s="408">
        <f>IF(AND(STEP!$G618="",$J$8&lt;&gt;"ON"),"",IF(月報!AZ618&lt;&gt;"",月報!AZ618,IF(STEP!H618&lt;&gt;"",STEP!H618,"")))</f>
        <v>0.78819444444444442</v>
      </c>
      <c r="J618" s="603">
        <f>IF(月報!BA618&lt;&gt;"",月報!BA618,0)*24</f>
        <v>9.1666666666666661</v>
      </c>
      <c r="K618" s="603">
        <f>IF(STEP!X618&lt;&gt;"",STEP!X618,"")</f>
        <v>0.33333333333333331</v>
      </c>
      <c r="L618" s="603">
        <f>IF(STEP!Y618&lt;&gt;"",STEP!Y618,"")</f>
        <v>4.1666666666666664E-2</v>
      </c>
      <c r="M618" s="603">
        <f>IF(STEP!Z618&lt;&gt;"",STEP!Z618,0)*24</f>
        <v>0</v>
      </c>
      <c r="N618" s="603" t="str">
        <f>IF(STEP!R618&lt;&gt;"",STEP!R618,"")</f>
        <v/>
      </c>
      <c r="O618" s="603" t="str">
        <f>IF(STEP!S618&lt;&gt;"",STEP!S618,"")</f>
        <v>自社作業</v>
      </c>
      <c r="P618" s="603">
        <f t="shared" si="104"/>
        <v>9.1666666666666661</v>
      </c>
      <c r="Q618" s="603"/>
      <c r="R618" s="603" t="e">
        <f t="shared" si="108"/>
        <v>#N/A</v>
      </c>
      <c r="S618" s="605">
        <f t="shared" si="105"/>
        <v>9</v>
      </c>
      <c r="T618" s="610">
        <f t="shared" si="106"/>
        <v>0.16666666666666607</v>
      </c>
    </row>
    <row r="619" spans="2:20">
      <c r="B619" s="517"/>
      <c r="C619" s="622">
        <f t="shared" si="107"/>
        <v>340993</v>
      </c>
      <c r="D619" s="409" t="str">
        <f>IF(STEP!D619&lt;&gt;"",STEP!D619,"")</f>
        <v>山本　智也</v>
      </c>
      <c r="E619" s="410">
        <f>IF(STEP!E619&lt;&gt;"",STEP!E619,"")</f>
        <v>45426</v>
      </c>
      <c r="F619" s="409" t="str">
        <f>IF(STEP!F619&lt;&gt;"",STEP!F619,"")</f>
        <v>火</v>
      </c>
      <c r="G619" s="508" t="e">
        <f>IF(STEP!C619&lt;&gt;"",STEP!AD619,"")</f>
        <v>#N/A</v>
      </c>
      <c r="H619" s="407">
        <f>IF(AND(STEP!$G619="",$J$8&lt;&gt;"ON"),"",IF(月報!AX619&lt;&gt;"",月報!AX619,IF(STEP!G619&lt;&gt;"",STEP!G619,"")))</f>
        <v>0.36458333333333331</v>
      </c>
      <c r="I619" s="408">
        <f>IF(AND(STEP!$G619="",$J$8&lt;&gt;"ON"),"",IF(月報!AZ619&lt;&gt;"",月報!AZ619,IF(STEP!H619&lt;&gt;"",STEP!H619,"")))</f>
        <v>0.76041666666666663</v>
      </c>
      <c r="J619" s="603">
        <f>IF(月報!BA619&lt;&gt;"",月報!BA619,0)*24</f>
        <v>8.5</v>
      </c>
      <c r="K619" s="603">
        <f>IF(STEP!X619&lt;&gt;"",STEP!X619,"")</f>
        <v>0.33333333333333331</v>
      </c>
      <c r="L619" s="603">
        <f>IF(STEP!Y619&lt;&gt;"",STEP!Y619,"")</f>
        <v>2.0833333333333332E-2</v>
      </c>
      <c r="M619" s="603">
        <f>IF(STEP!Z619&lt;&gt;"",STEP!Z619,0)*24</f>
        <v>0</v>
      </c>
      <c r="N619" s="603" t="str">
        <f>IF(STEP!R619&lt;&gt;"",STEP!R619,"")</f>
        <v/>
      </c>
      <c r="O619" s="603" t="str">
        <f>IF(STEP!S619&lt;&gt;"",STEP!S619,"")</f>
        <v>自社作業</v>
      </c>
      <c r="P619" s="603">
        <f t="shared" si="104"/>
        <v>8.5</v>
      </c>
      <c r="Q619" s="603"/>
      <c r="R619" s="603" t="e">
        <f t="shared" si="108"/>
        <v>#N/A</v>
      </c>
      <c r="S619" s="605">
        <f t="shared" si="105"/>
        <v>8.5</v>
      </c>
      <c r="T619" s="610">
        <f t="shared" si="106"/>
        <v>0</v>
      </c>
    </row>
    <row r="620" spans="2:20">
      <c r="B620" s="517"/>
      <c r="C620" s="622">
        <f t="shared" si="107"/>
        <v>340993</v>
      </c>
      <c r="D620" s="409" t="str">
        <f>IF(STEP!D620&lt;&gt;"",STEP!D620,"")</f>
        <v>山本　智也</v>
      </c>
      <c r="E620" s="410">
        <f>IF(STEP!E620&lt;&gt;"",STEP!E620,"")</f>
        <v>45427</v>
      </c>
      <c r="F620" s="409" t="str">
        <f>IF(STEP!F620&lt;&gt;"",STEP!F620,"")</f>
        <v>水</v>
      </c>
      <c r="G620" s="508" t="e">
        <f>IF(STEP!C620&lt;&gt;"",STEP!AD620,"")</f>
        <v>#N/A</v>
      </c>
      <c r="H620" s="407">
        <f>IF(AND(STEP!$G620="",$J$8&lt;&gt;"ON"),"",IF(月報!AX620&lt;&gt;"",月報!AX620,IF(STEP!G620&lt;&gt;"",STEP!G620,"")))</f>
        <v>0.36458333333333331</v>
      </c>
      <c r="I620" s="408">
        <f>IF(AND(STEP!$G620="",$J$8&lt;&gt;"ON"),"",IF(月報!AZ620&lt;&gt;"",月報!AZ620,IF(STEP!H620&lt;&gt;"",STEP!H620,"")))</f>
        <v>0.72916666666666663</v>
      </c>
      <c r="J620" s="603">
        <f>IF(月報!BA620&lt;&gt;"",月報!BA620,0)*24</f>
        <v>8</v>
      </c>
      <c r="K620" s="603">
        <f>IF(STEP!X620&lt;&gt;"",STEP!X620,"")</f>
        <v>0.33333333333333331</v>
      </c>
      <c r="L620" s="603" t="str">
        <f>IF(STEP!Y620&lt;&gt;"",STEP!Y620,"")</f>
        <v/>
      </c>
      <c r="M620" s="603">
        <f>IF(STEP!Z620&lt;&gt;"",STEP!Z620,0)*24</f>
        <v>0</v>
      </c>
      <c r="N620" s="603" t="str">
        <f>IF(STEP!R620&lt;&gt;"",STEP!R620,"")</f>
        <v/>
      </c>
      <c r="O620" s="603" t="str">
        <f>IF(STEP!S620&lt;&gt;"",STEP!S620,"")</f>
        <v>自社作業</v>
      </c>
      <c r="P620" s="603">
        <f t="shared" si="104"/>
        <v>8</v>
      </c>
      <c r="Q620" s="603"/>
      <c r="R620" s="603" t="e">
        <f t="shared" si="108"/>
        <v>#N/A</v>
      </c>
      <c r="S620" s="605">
        <f t="shared" si="105"/>
        <v>8</v>
      </c>
      <c r="T620" s="610">
        <f t="shared" si="106"/>
        <v>0</v>
      </c>
    </row>
    <row r="621" spans="2:20">
      <c r="B621" s="517"/>
      <c r="C621" s="622">
        <f t="shared" si="107"/>
        <v>340993</v>
      </c>
      <c r="D621" s="409" t="str">
        <f>IF(STEP!D621&lt;&gt;"",STEP!D621,"")</f>
        <v>山本　智也</v>
      </c>
      <c r="E621" s="410">
        <f>IF(STEP!E621&lt;&gt;"",STEP!E621,"")</f>
        <v>45428</v>
      </c>
      <c r="F621" s="409" t="str">
        <f>IF(STEP!F621&lt;&gt;"",STEP!F621,"")</f>
        <v>木</v>
      </c>
      <c r="G621" s="508" t="e">
        <f>IF(STEP!C621&lt;&gt;"",STEP!AD621,"")</f>
        <v>#N/A</v>
      </c>
      <c r="H621" s="407">
        <f>IF(AND(STEP!$G621="",$J$8&lt;&gt;"ON"),"",IF(月報!AX621&lt;&gt;"",月報!AX621,IF(STEP!G621&lt;&gt;"",STEP!G621,"")))</f>
        <v>0.36458333333333331</v>
      </c>
      <c r="I621" s="408">
        <f>IF(AND(STEP!$G621="",$J$8&lt;&gt;"ON"),"",IF(月報!AZ621&lt;&gt;"",月報!AZ621,IF(STEP!H621&lt;&gt;"",STEP!H621,"")))</f>
        <v>0.82291666666666663</v>
      </c>
      <c r="J621" s="603">
        <f>IF(月報!BA621&lt;&gt;"",月報!BA621,0)*24</f>
        <v>10</v>
      </c>
      <c r="K621" s="603">
        <f>IF(STEP!X621&lt;&gt;"",STEP!X621,"")</f>
        <v>0.33333333333333331</v>
      </c>
      <c r="L621" s="603">
        <f>IF(STEP!Y621&lt;&gt;"",STEP!Y621,"")</f>
        <v>8.3333333333333329E-2</v>
      </c>
      <c r="M621" s="603">
        <f>IF(STEP!Z621&lt;&gt;"",STEP!Z621,0)*24</f>
        <v>0</v>
      </c>
      <c r="N621" s="603" t="str">
        <f>IF(STEP!R621&lt;&gt;"",STEP!R621,"")</f>
        <v/>
      </c>
      <c r="O621" s="603" t="str">
        <f>IF(STEP!S621&lt;&gt;"",STEP!S621,"")</f>
        <v>自社作業</v>
      </c>
      <c r="P621" s="603">
        <f t="shared" si="104"/>
        <v>10</v>
      </c>
      <c r="Q621" s="603"/>
      <c r="R621" s="603" t="e">
        <f t="shared" si="108"/>
        <v>#N/A</v>
      </c>
      <c r="S621" s="605">
        <f t="shared" si="105"/>
        <v>10</v>
      </c>
      <c r="T621" s="610">
        <f t="shared" si="106"/>
        <v>0</v>
      </c>
    </row>
    <row r="622" spans="2:20">
      <c r="B622" s="517"/>
      <c r="C622" s="622">
        <f t="shared" si="107"/>
        <v>340993</v>
      </c>
      <c r="D622" s="409" t="str">
        <f>IF(STEP!D622&lt;&gt;"",STEP!D622,"")</f>
        <v>山本　智也</v>
      </c>
      <c r="E622" s="410">
        <f>IF(STEP!E622&lt;&gt;"",STEP!E622,"")</f>
        <v>45429</v>
      </c>
      <c r="F622" s="409" t="str">
        <f>IF(STEP!F622&lt;&gt;"",STEP!F622,"")</f>
        <v>金</v>
      </c>
      <c r="G622" s="508" t="e">
        <f>IF(STEP!C622&lt;&gt;"",STEP!AD622,"")</f>
        <v>#N/A</v>
      </c>
      <c r="H622" s="407">
        <f>IF(AND(STEP!$G622="",$J$8&lt;&gt;"ON"),"",IF(月報!AX622&lt;&gt;"",月報!AX622,IF(STEP!G622&lt;&gt;"",STEP!G622,"")))</f>
        <v>0.36458333333333331</v>
      </c>
      <c r="I622" s="408">
        <f>IF(AND(STEP!$G622="",$J$8&lt;&gt;"ON"),"",IF(月報!AZ622&lt;&gt;"",月報!AZ622,IF(STEP!H622&lt;&gt;"",STEP!H622,"")))</f>
        <v>0.73958333333333326</v>
      </c>
      <c r="J622" s="603">
        <f>IF(月報!BA622&lt;&gt;"",月報!BA622,0)*24</f>
        <v>8</v>
      </c>
      <c r="K622" s="603">
        <f>IF(STEP!X622&lt;&gt;"",STEP!X622,"")</f>
        <v>0.33333333333333331</v>
      </c>
      <c r="L622" s="603" t="str">
        <f>IF(STEP!Y622&lt;&gt;"",STEP!Y622,"")</f>
        <v/>
      </c>
      <c r="M622" s="603">
        <f>IF(STEP!Z622&lt;&gt;"",STEP!Z622,0)*24</f>
        <v>0</v>
      </c>
      <c r="N622" s="603" t="str">
        <f>IF(STEP!R622&lt;&gt;"",STEP!R622,"")</f>
        <v/>
      </c>
      <c r="O622" s="603" t="str">
        <f>IF(STEP!S622&lt;&gt;"",STEP!S622,"")</f>
        <v>自社作業</v>
      </c>
      <c r="P622" s="603">
        <f t="shared" si="104"/>
        <v>8</v>
      </c>
      <c r="Q622" s="603"/>
      <c r="R622" s="603" t="e">
        <f t="shared" si="108"/>
        <v>#N/A</v>
      </c>
      <c r="S622" s="605">
        <f t="shared" si="105"/>
        <v>8</v>
      </c>
      <c r="T622" s="610">
        <f t="shared" si="106"/>
        <v>0</v>
      </c>
    </row>
    <row r="623" spans="2:20">
      <c r="B623" s="517"/>
      <c r="C623" s="623">
        <f t="shared" si="107"/>
        <v>340993</v>
      </c>
      <c r="D623" s="411" t="str">
        <f>IF(STEP!D623&lt;&gt;"",STEP!D623,"")</f>
        <v>山本　智也</v>
      </c>
      <c r="E623" s="412">
        <f>IF(STEP!E623&lt;&gt;"",STEP!E623,"")</f>
        <v>45430</v>
      </c>
      <c r="F623" s="411" t="str">
        <f>IF(STEP!F623&lt;&gt;"",STEP!F623,"")</f>
        <v>土</v>
      </c>
      <c r="G623" s="413" t="e">
        <f>IF(STEP!C623&lt;&gt;"",STEP!AD623,"")</f>
        <v>#N/A</v>
      </c>
      <c r="H623" s="413" t="str">
        <f>IF(AND(STEP!$G623="",$J$8&lt;&gt;"ON"),"",IF(月報!AX623&lt;&gt;"",月報!AX623,IF(STEP!G623&lt;&gt;"",STEP!G623,"")))</f>
        <v/>
      </c>
      <c r="I623" s="414" t="str">
        <f>IF(AND(STEP!$G623="",$J$8&lt;&gt;"ON"),"",IF(月報!AZ623&lt;&gt;"",月報!AZ623,IF(STEP!H623&lt;&gt;"",STEP!H623,"")))</f>
        <v/>
      </c>
      <c r="J623" s="604">
        <f>IF(月報!BA623&lt;&gt;"",月報!BA623,0)*24</f>
        <v>0</v>
      </c>
      <c r="K623" s="604" t="str">
        <f>IF(STEP!X623&lt;&gt;"",STEP!X623,"")</f>
        <v/>
      </c>
      <c r="L623" s="604" t="str">
        <f>IF(STEP!Y623&lt;&gt;"",STEP!Y623,"")</f>
        <v/>
      </c>
      <c r="M623" s="604">
        <f>IF(STEP!Z623&lt;&gt;"",STEP!Z623,0)*24</f>
        <v>0</v>
      </c>
      <c r="N623" s="604" t="str">
        <f>IF(STEP!R623&lt;&gt;"",STEP!R623,"")</f>
        <v/>
      </c>
      <c r="O623" s="604" t="str">
        <f>IF(STEP!S623&lt;&gt;"",STEP!S623,"")</f>
        <v/>
      </c>
      <c r="P623" s="604">
        <f t="shared" si="104"/>
        <v>0</v>
      </c>
      <c r="Q623" s="604"/>
      <c r="R623" s="604" t="e">
        <f t="shared" si="108"/>
        <v>#N/A</v>
      </c>
      <c r="S623" s="607">
        <f t="shared" si="105"/>
        <v>0</v>
      </c>
      <c r="T623" s="611">
        <f t="shared" si="106"/>
        <v>0</v>
      </c>
    </row>
    <row r="624" spans="2:20">
      <c r="B624" s="517"/>
      <c r="C624" s="624">
        <f t="shared" si="107"/>
        <v>340993</v>
      </c>
      <c r="D624" s="405" t="str">
        <f>IF(STEP!D624&lt;&gt;"",STEP!D624,"")</f>
        <v>山本　智也</v>
      </c>
      <c r="E624" s="406">
        <f>IF(STEP!E624&lt;&gt;"",STEP!E624,"")</f>
        <v>45431</v>
      </c>
      <c r="F624" s="405" t="str">
        <f>IF(STEP!F624&lt;&gt;"",STEP!F624,"")</f>
        <v>日</v>
      </c>
      <c r="G624" s="407" t="e">
        <f>IF(STEP!C624&lt;&gt;"",STEP!AD624,"")</f>
        <v>#N/A</v>
      </c>
      <c r="H624" s="407" t="str">
        <f>IF(AND(STEP!$G624="",$J$8&lt;&gt;"ON"),"",IF(月報!AX624&lt;&gt;"",月報!AX624,IF(STEP!G624&lt;&gt;"",STEP!G624,"")))</f>
        <v/>
      </c>
      <c r="I624" s="408" t="str">
        <f>IF(AND(STEP!$G624="",$J$8&lt;&gt;"ON"),"",IF(月報!AZ624&lt;&gt;"",月報!AZ624,IF(STEP!H624&lt;&gt;"",STEP!H624,"")))</f>
        <v/>
      </c>
      <c r="J624" s="603">
        <f>IF(月報!BA624&lt;&gt;"",月報!BA624,0)*24</f>
        <v>0</v>
      </c>
      <c r="K624" s="603" t="str">
        <f>IF(STEP!X624&lt;&gt;"",STEP!X624,"")</f>
        <v/>
      </c>
      <c r="L624" s="603" t="str">
        <f>IF(STEP!Y624&lt;&gt;"",STEP!Y624,"")</f>
        <v/>
      </c>
      <c r="M624" s="603">
        <f>IF(STEP!Z624&lt;&gt;"",STEP!Z624,0)*24</f>
        <v>0</v>
      </c>
      <c r="N624" s="603" t="str">
        <f>IF(STEP!R624&lt;&gt;"",STEP!R624,"")</f>
        <v/>
      </c>
      <c r="O624" s="603" t="str">
        <f>IF(STEP!S624&lt;&gt;"",STEP!S624,"")</f>
        <v/>
      </c>
      <c r="P624" s="603">
        <f t="shared" si="104"/>
        <v>0</v>
      </c>
      <c r="Q624" s="603">
        <f>SUM(P624:P630)</f>
        <v>0</v>
      </c>
      <c r="R624" s="603" t="e">
        <f t="shared" si="108"/>
        <v>#N/A</v>
      </c>
      <c r="S624" s="606">
        <f t="shared" si="105"/>
        <v>0</v>
      </c>
      <c r="T624" s="610">
        <f t="shared" si="106"/>
        <v>0</v>
      </c>
    </row>
    <row r="625" spans="2:20">
      <c r="B625" s="517"/>
      <c r="C625" s="622">
        <f t="shared" si="107"/>
        <v>340993</v>
      </c>
      <c r="D625" s="409" t="str">
        <f>IF(STEP!D625&lt;&gt;"",STEP!D625,"")</f>
        <v>山本　智也</v>
      </c>
      <c r="E625" s="410">
        <f>IF(STEP!E625&lt;&gt;"",STEP!E625,"")</f>
        <v>45432</v>
      </c>
      <c r="F625" s="409" t="str">
        <f>IF(STEP!F625&lt;&gt;"",STEP!F625,"")</f>
        <v>月</v>
      </c>
      <c r="G625" s="508" t="e">
        <f>IF(STEP!C625&lt;&gt;"",STEP!AD625,"")</f>
        <v>#N/A</v>
      </c>
      <c r="H625" s="407" t="str">
        <f>IF(AND(STEP!$G625="",$J$8&lt;&gt;"ON"),"",IF(月報!AX625&lt;&gt;"",月報!AX625,IF(STEP!G625&lt;&gt;"",STEP!G625,"")))</f>
        <v/>
      </c>
      <c r="I625" s="408" t="str">
        <f>IF(AND(STEP!$G625="",$J$8&lt;&gt;"ON"),"",IF(月報!AZ625&lt;&gt;"",月報!AZ625,IF(STEP!H625&lt;&gt;"",STEP!H625,"")))</f>
        <v/>
      </c>
      <c r="J625" s="603">
        <f>IF(月報!BA625&lt;&gt;"",月報!BA625,0)*24</f>
        <v>0</v>
      </c>
      <c r="K625" s="603" t="str">
        <f>IF(STEP!X625&lt;&gt;"",STEP!X625,"")</f>
        <v/>
      </c>
      <c r="L625" s="603" t="str">
        <f>IF(STEP!Y625&lt;&gt;"",STEP!Y625,"")</f>
        <v/>
      </c>
      <c r="M625" s="603">
        <f>IF(STEP!Z625&lt;&gt;"",STEP!Z625,0)*24</f>
        <v>0</v>
      </c>
      <c r="N625" s="603" t="str">
        <f>IF(STEP!R625&lt;&gt;"",STEP!R625,"")</f>
        <v/>
      </c>
      <c r="O625" s="603" t="str">
        <f>IF(STEP!S625&lt;&gt;"",STEP!S625,"")</f>
        <v/>
      </c>
      <c r="P625" s="603">
        <f t="shared" si="104"/>
        <v>0</v>
      </c>
      <c r="Q625" s="603"/>
      <c r="R625" s="603" t="e">
        <f t="shared" si="108"/>
        <v>#N/A</v>
      </c>
      <c r="S625" s="605">
        <f t="shared" si="105"/>
        <v>0</v>
      </c>
      <c r="T625" s="610">
        <f t="shared" si="106"/>
        <v>0</v>
      </c>
    </row>
    <row r="626" spans="2:20">
      <c r="B626" s="517"/>
      <c r="C626" s="622">
        <f t="shared" si="107"/>
        <v>340993</v>
      </c>
      <c r="D626" s="409" t="str">
        <f>IF(STEP!D626&lt;&gt;"",STEP!D626,"")</f>
        <v/>
      </c>
      <c r="E626" s="410" t="str">
        <f>IF(STEP!E626&lt;&gt;"",STEP!E626,"")</f>
        <v/>
      </c>
      <c r="F626" s="409" t="str">
        <f>IF(STEP!F626&lt;&gt;"",STEP!F626,"")</f>
        <v/>
      </c>
      <c r="G626" s="508" t="str">
        <f>IF(STEP!C626&lt;&gt;"",STEP!AD626,"")</f>
        <v/>
      </c>
      <c r="H626" s="407" t="str">
        <f>IF(AND(STEP!$G626="",$J$8&lt;&gt;"ON"),"",IF(月報!AX626&lt;&gt;"",月報!AX626,IF(STEP!G626&lt;&gt;"",STEP!G626,"")))</f>
        <v/>
      </c>
      <c r="I626" s="408" t="str">
        <f>IF(AND(STEP!$G626="",$J$8&lt;&gt;"ON"),"",IF(月報!AZ626&lt;&gt;"",月報!AZ626,IF(STEP!H626&lt;&gt;"",STEP!H626,"")))</f>
        <v/>
      </c>
      <c r="J626" s="603">
        <f>IF(月報!BA626&lt;&gt;"",月報!BA626,0)*24</f>
        <v>0</v>
      </c>
      <c r="K626" s="603" t="str">
        <f>IF(STEP!X626&lt;&gt;"",STEP!X626,"")</f>
        <v/>
      </c>
      <c r="L626" s="603" t="str">
        <f>IF(STEP!Y626&lt;&gt;"",STEP!Y626,"")</f>
        <v/>
      </c>
      <c r="M626" s="603">
        <f>IF(STEP!Z626&lt;&gt;"",STEP!Z626,0)*24</f>
        <v>0</v>
      </c>
      <c r="N626" s="603" t="str">
        <f>IF(STEP!R626&lt;&gt;"",STEP!R626,"")</f>
        <v/>
      </c>
      <c r="O626" s="603" t="str">
        <f>IF(STEP!S626&lt;&gt;"",STEP!S626,"")</f>
        <v/>
      </c>
      <c r="P626" s="603">
        <f t="shared" ref="P626" si="109">IF(J626&lt;&gt;"",J626,"")</f>
        <v>0</v>
      </c>
      <c r="Q626" s="603"/>
      <c r="R626" s="603" t="e">
        <f t="shared" si="108"/>
        <v>#N/A</v>
      </c>
      <c r="S626" s="605">
        <f t="shared" ref="S626" si="110">(IF(K626&lt;&gt;"",K626,0)+IF(L626&lt;&gt;"",L626,0))*24</f>
        <v>0</v>
      </c>
      <c r="T626" s="610">
        <f t="shared" ref="T626" si="111">J626-(M626+S626)</f>
        <v>0</v>
      </c>
    </row>
    <row r="627" spans="2:20">
      <c r="B627" s="517"/>
      <c r="C627" s="622" t="str">
        <f>IF(STEP!C627&lt;&gt;"",STEP!C627,"")</f>
        <v/>
      </c>
      <c r="D627" s="409" t="str">
        <f>IF(STEP!D627&lt;&gt;"",STEP!D627,"")</f>
        <v/>
      </c>
      <c r="E627" s="410" t="str">
        <f>IF(STEP!E627&lt;&gt;"",STEP!E627,"")</f>
        <v/>
      </c>
      <c r="F627" s="409" t="str">
        <f>IF(STEP!F627&lt;&gt;"",STEP!F627,"")</f>
        <v/>
      </c>
      <c r="G627" s="508" t="str">
        <f>IF(STEP!C627&lt;&gt;"",STEP!AD627,"")</f>
        <v/>
      </c>
      <c r="H627" s="407" t="str">
        <f>IF(AND(STEP!$G627="",$J$8&lt;&gt;"ON"),"",IF(月報!AX627&lt;&gt;"",月報!AX627,IF(STEP!G627&lt;&gt;"",STEP!G627,"")))</f>
        <v/>
      </c>
      <c r="I627" s="408" t="str">
        <f>IF(AND(STEP!$G627="",$J$8&lt;&gt;"ON"),"",IF(月報!AZ627&lt;&gt;"",月報!AZ627,IF(STEP!H627&lt;&gt;"",STEP!H627,"")))</f>
        <v/>
      </c>
      <c r="J627" s="408" t="str">
        <f>IF(AND(STEP!$G627="",$J$8&lt;&gt;"ON"),"",IF(月報!BA627&lt;&gt;"",月報!BA627,IF(STEP!J627&lt;&gt;"",STEP!J627/24,"")))</f>
        <v/>
      </c>
      <c r="K627" s="408" t="str">
        <f>IF(STEP!X627&lt;&gt;"",STEP!X627,"")</f>
        <v/>
      </c>
      <c r="L627" s="408" t="str">
        <f>IF(STEP!Y627&lt;&gt;"",STEP!Y627,"")</f>
        <v/>
      </c>
      <c r="M627" s="408" t="str">
        <f>IF(STEP!Z627&lt;&gt;"",STEP!Z627,"")</f>
        <v/>
      </c>
      <c r="N627" s="408" t="str">
        <f>IF(STEP!R627&lt;&gt;"",STEP!R627,"")</f>
        <v/>
      </c>
      <c r="O627" s="408" t="str">
        <f>IF(STEP!S627&lt;&gt;"",STEP!S627,"")</f>
        <v/>
      </c>
      <c r="P627" s="408" t="str">
        <f t="shared" si="104"/>
        <v/>
      </c>
      <c r="Q627" s="408"/>
      <c r="R627" s="408" t="e">
        <f t="shared" si="108"/>
        <v>#N/A</v>
      </c>
      <c r="S627" s="608"/>
      <c r="T627" s="610"/>
    </row>
    <row r="628" spans="2:20">
      <c r="B628" s="517"/>
      <c r="C628" s="622" t="str">
        <f>IF(STEP!C628&lt;&gt;"",STEP!C628,"")</f>
        <v/>
      </c>
      <c r="D628" s="409" t="str">
        <f>IF(STEP!D628&lt;&gt;"",STEP!D628,"")</f>
        <v/>
      </c>
      <c r="E628" s="410" t="str">
        <f>IF(STEP!E628&lt;&gt;"",STEP!E628,"")</f>
        <v/>
      </c>
      <c r="F628" s="409" t="str">
        <f>IF(STEP!F628&lt;&gt;"",STEP!F628,"")</f>
        <v/>
      </c>
      <c r="G628" s="508" t="str">
        <f>IF(STEP!C628&lt;&gt;"",STEP!AD628,"")</f>
        <v/>
      </c>
      <c r="H628" s="407" t="str">
        <f>IF(AND(STEP!$G628="",$J$8&lt;&gt;"ON"),"",IF(月報!AX628&lt;&gt;"",月報!AX628,IF(STEP!G628&lt;&gt;"",STEP!G628,"")))</f>
        <v/>
      </c>
      <c r="I628" s="408" t="str">
        <f>IF(AND(STEP!$G628="",$J$8&lt;&gt;"ON"),"",IF(月報!AZ628&lt;&gt;"",月報!AZ628,IF(STEP!H628&lt;&gt;"",STEP!H628,"")))</f>
        <v/>
      </c>
      <c r="J628" s="408" t="str">
        <f>IF(AND(STEP!$G628="",$J$8&lt;&gt;"ON"),"",IF(月報!BA628&lt;&gt;"",月報!BA628,IF(STEP!J628&lt;&gt;"",STEP!J628/24,"")))</f>
        <v/>
      </c>
      <c r="K628" s="408" t="str">
        <f>IF(STEP!X628&lt;&gt;"",STEP!X628,"")</f>
        <v/>
      </c>
      <c r="L628" s="408" t="str">
        <f>IF(STEP!Y628&lt;&gt;"",STEP!Y628,"")</f>
        <v/>
      </c>
      <c r="M628" s="408" t="str">
        <f>IF(STEP!Z628&lt;&gt;"",STEP!Z628,"")</f>
        <v/>
      </c>
      <c r="N628" s="408" t="str">
        <f>IF(STEP!R628&lt;&gt;"",STEP!R628,"")</f>
        <v/>
      </c>
      <c r="O628" s="408" t="str">
        <f>IF(STEP!S628&lt;&gt;"",STEP!S628,"")</f>
        <v/>
      </c>
      <c r="P628" s="408" t="str">
        <f t="shared" si="104"/>
        <v/>
      </c>
      <c r="Q628" s="408"/>
      <c r="R628" s="408" t="e">
        <f t="shared" si="108"/>
        <v>#N/A</v>
      </c>
      <c r="S628" s="608"/>
      <c r="T628" s="610"/>
    </row>
    <row r="629" spans="2:20">
      <c r="B629" s="517"/>
      <c r="C629" s="622" t="str">
        <f>IF(STEP!C629&lt;&gt;"",STEP!C629,"")</f>
        <v/>
      </c>
      <c r="D629" s="409" t="str">
        <f>IF(STEP!D629&lt;&gt;"",STEP!D629,"")</f>
        <v/>
      </c>
      <c r="E629" s="410" t="str">
        <f>IF(STEP!E629&lt;&gt;"",STEP!E629,"")</f>
        <v/>
      </c>
      <c r="F629" s="409" t="str">
        <f>IF(STEP!F629&lt;&gt;"",STEP!F629,"")</f>
        <v/>
      </c>
      <c r="G629" s="508" t="str">
        <f>IF(STEP!C629&lt;&gt;"",STEP!AD629,"")</f>
        <v/>
      </c>
      <c r="H629" s="407" t="str">
        <f>IF(AND(STEP!$G629="",$J$8&lt;&gt;"ON"),"",IF(月報!AX629&lt;&gt;"",月報!AX629,IF(STEP!G629&lt;&gt;"",STEP!G629,"")))</f>
        <v/>
      </c>
      <c r="I629" s="408" t="str">
        <f>IF(AND(STEP!$G629="",$J$8&lt;&gt;"ON"),"",IF(月報!AZ629&lt;&gt;"",月報!AZ629,IF(STEP!H629&lt;&gt;"",STEP!H629,"")))</f>
        <v/>
      </c>
      <c r="J629" s="408" t="str">
        <f>IF(AND(STEP!$G629="",$J$8&lt;&gt;"ON"),"",IF(月報!BA629&lt;&gt;"",月報!BA629,IF(STEP!J629&lt;&gt;"",STEP!J629/24,"")))</f>
        <v/>
      </c>
      <c r="K629" s="408" t="str">
        <f>IF(STEP!X629&lt;&gt;"",STEP!X629,"")</f>
        <v/>
      </c>
      <c r="L629" s="408" t="str">
        <f>IF(STEP!Y629&lt;&gt;"",STEP!Y629,"")</f>
        <v/>
      </c>
      <c r="M629" s="408" t="str">
        <f>IF(STEP!Z629&lt;&gt;"",STEP!Z629,"")</f>
        <v/>
      </c>
      <c r="N629" s="408" t="str">
        <f>IF(STEP!R629&lt;&gt;"",STEP!R629,"")</f>
        <v/>
      </c>
      <c r="O629" s="408" t="str">
        <f>IF(STEP!S629&lt;&gt;"",STEP!S629,"")</f>
        <v/>
      </c>
      <c r="P629" s="408" t="str">
        <f t="shared" si="104"/>
        <v/>
      </c>
      <c r="Q629" s="408"/>
      <c r="R629" s="408" t="e">
        <f t="shared" si="108"/>
        <v>#N/A</v>
      </c>
      <c r="S629" s="608"/>
      <c r="T629" s="610"/>
    </row>
    <row r="630" spans="2:20" ht="13.8" thickBot="1">
      <c r="B630" s="518"/>
      <c r="C630" s="625" t="str">
        <f>IF(STEP!C630&lt;&gt;"",STEP!C630,"")</f>
        <v/>
      </c>
      <c r="D630" s="415" t="str">
        <f>IF(STEP!D630&lt;&gt;"",STEP!D630,"")</f>
        <v/>
      </c>
      <c r="E630" s="416" t="str">
        <f>IF(STEP!E630&lt;&gt;"",STEP!E630,"")</f>
        <v/>
      </c>
      <c r="F630" s="415" t="str">
        <f>IF(STEP!F630&lt;&gt;"",STEP!F630,"")</f>
        <v/>
      </c>
      <c r="G630" s="417" t="str">
        <f>IF(STEP!C630&lt;&gt;"",STEP!AD630,"")</f>
        <v/>
      </c>
      <c r="H630" s="417" t="str">
        <f>IF(AND(STEP!$G630="",$J$8&lt;&gt;"ON"),"",IF(月報!AX630&lt;&gt;"",月報!AX630,IF(STEP!G630&lt;&gt;"",STEP!G630,"")))</f>
        <v/>
      </c>
      <c r="I630" s="418" t="str">
        <f>IF(AND(STEP!$G630="",$J$8&lt;&gt;"ON"),"",IF(月報!AZ630&lt;&gt;"",月報!AZ630,IF(STEP!H630&lt;&gt;"",STEP!H630,"")))</f>
        <v/>
      </c>
      <c r="J630" s="418" t="str">
        <f>IF(AND(STEP!$G630="",$J$8&lt;&gt;"ON"),"",IF(月報!BA630&lt;&gt;"",月報!BA630,IF(STEP!J630&lt;&gt;"",STEP!J630/24,"")))</f>
        <v/>
      </c>
      <c r="K630" s="418" t="str">
        <f>IF(STEP!X630&lt;&gt;"",STEP!X630,"")</f>
        <v/>
      </c>
      <c r="L630" s="418" t="str">
        <f>IF(STEP!Y630&lt;&gt;"",STEP!Y630,"")</f>
        <v/>
      </c>
      <c r="M630" s="418" t="str">
        <f>IF(STEP!Z630&lt;&gt;"",STEP!Z630,"")</f>
        <v/>
      </c>
      <c r="N630" s="418" t="str">
        <f>IF(STEP!R630&lt;&gt;"",STEP!R630,"")</f>
        <v/>
      </c>
      <c r="O630" s="418" t="str">
        <f>IF(STEP!S630&lt;&gt;"",STEP!S630,"")</f>
        <v/>
      </c>
      <c r="P630" s="418" t="str">
        <f t="shared" si="104"/>
        <v/>
      </c>
      <c r="Q630" s="418"/>
      <c r="R630" s="418" t="e">
        <f t="shared" si="108"/>
        <v>#N/A</v>
      </c>
      <c r="S630" s="609"/>
      <c r="T630" s="612"/>
    </row>
    <row r="631" spans="2:20">
      <c r="B631" s="516" t="s">
        <v>416</v>
      </c>
      <c r="C631" s="626"/>
      <c r="D631" s="324"/>
      <c r="E631" s="325"/>
      <c r="F631" s="578" t="s">
        <v>465</v>
      </c>
      <c r="G631" s="320"/>
      <c r="H631" s="320"/>
      <c r="I631" s="326"/>
      <c r="J631" s="326"/>
      <c r="K631" s="326"/>
      <c r="L631" s="326"/>
      <c r="M631" s="326"/>
      <c r="N631" s="326"/>
      <c r="O631" s="326"/>
      <c r="P631" s="326"/>
      <c r="Q631" s="326"/>
      <c r="R631" s="326"/>
      <c r="S631" s="326"/>
      <c r="T631" s="326"/>
    </row>
    <row r="632" spans="2:20">
      <c r="B632" s="516"/>
      <c r="C632" s="626"/>
      <c r="D632" s="324"/>
      <c r="E632" s="325"/>
      <c r="F632" s="324"/>
      <c r="G632" s="320"/>
      <c r="H632" s="320"/>
      <c r="I632" s="326"/>
      <c r="J632" s="326"/>
      <c r="K632" s="326"/>
      <c r="L632" s="326"/>
      <c r="M632" s="326"/>
      <c r="N632" s="326"/>
      <c r="O632" s="326"/>
      <c r="P632" s="326"/>
      <c r="Q632" s="326"/>
      <c r="R632" s="326"/>
      <c r="S632" s="326"/>
      <c r="T632" s="326"/>
    </row>
    <row r="633" spans="2:20">
      <c r="B633" s="516"/>
      <c r="C633" s="626"/>
      <c r="D633" s="324"/>
      <c r="E633" s="325"/>
      <c r="F633" s="324"/>
      <c r="G633" s="320"/>
      <c r="H633" s="320"/>
      <c r="I633" s="326"/>
      <c r="J633" s="326"/>
      <c r="K633" s="326"/>
      <c r="L633" s="326"/>
      <c r="M633" s="326"/>
      <c r="N633" s="326"/>
      <c r="O633" s="326"/>
      <c r="P633" s="326"/>
      <c r="Q633" s="326"/>
      <c r="R633" s="326"/>
      <c r="S633" s="326"/>
      <c r="T633" s="326"/>
    </row>
    <row r="634" spans="2:20">
      <c r="B634" s="516"/>
      <c r="C634" s="626"/>
      <c r="D634" s="324"/>
      <c r="E634" s="325"/>
      <c r="F634" s="324"/>
      <c r="G634" s="320"/>
      <c r="H634" s="320"/>
      <c r="I634" s="326"/>
      <c r="J634" s="326"/>
      <c r="K634" s="326"/>
      <c r="L634" s="326"/>
      <c r="M634" s="326"/>
      <c r="N634" s="326"/>
      <c r="O634" s="326"/>
      <c r="P634" s="326"/>
      <c r="Q634" s="326"/>
      <c r="R634" s="326"/>
      <c r="S634" s="326"/>
      <c r="T634" s="326"/>
    </row>
    <row r="635" spans="2:20">
      <c r="B635" s="516"/>
      <c r="C635" s="626"/>
      <c r="D635" s="324"/>
      <c r="E635" s="325"/>
      <c r="F635" s="324"/>
      <c r="G635" s="320"/>
      <c r="H635" s="320"/>
      <c r="I635" s="326"/>
      <c r="J635" s="326"/>
      <c r="K635" s="326"/>
      <c r="L635" s="326"/>
      <c r="M635" s="326"/>
      <c r="N635" s="326"/>
      <c r="O635" s="326"/>
      <c r="P635" s="326"/>
      <c r="Q635" s="326"/>
      <c r="R635" s="326"/>
      <c r="S635" s="326"/>
      <c r="T635" s="326"/>
    </row>
    <row r="636" spans="2:20">
      <c r="B636" s="516"/>
      <c r="C636" s="626"/>
      <c r="D636" s="324"/>
      <c r="E636" s="325"/>
      <c r="F636" s="324"/>
      <c r="G636" s="320"/>
      <c r="H636" s="320"/>
      <c r="I636" s="326"/>
      <c r="J636" s="326"/>
      <c r="K636" s="326"/>
      <c r="L636" s="326"/>
      <c r="M636" s="326"/>
      <c r="N636" s="326"/>
      <c r="O636" s="326"/>
      <c r="P636" s="326"/>
      <c r="Q636" s="326"/>
      <c r="R636" s="326"/>
      <c r="S636" s="326"/>
      <c r="T636" s="326"/>
    </row>
    <row r="637" spans="2:20">
      <c r="B637" s="516"/>
      <c r="C637" s="626"/>
      <c r="D637" s="324"/>
      <c r="E637" s="325"/>
      <c r="F637" s="324"/>
      <c r="G637" s="320"/>
      <c r="H637" s="320"/>
      <c r="I637" s="326"/>
      <c r="J637" s="326"/>
      <c r="K637" s="326"/>
      <c r="L637" s="326"/>
      <c r="M637" s="326"/>
      <c r="N637" s="326"/>
      <c r="O637" s="326"/>
      <c r="P637" s="326"/>
      <c r="Q637" s="326"/>
      <c r="R637" s="326"/>
      <c r="S637" s="326"/>
      <c r="T637" s="326"/>
    </row>
    <row r="638" spans="2:20">
      <c r="B638" s="516"/>
      <c r="C638" s="626"/>
      <c r="D638" s="324"/>
      <c r="E638" s="325"/>
      <c r="F638" s="324"/>
      <c r="G638" s="320"/>
      <c r="H638" s="320"/>
      <c r="I638" s="326"/>
      <c r="J638" s="326"/>
      <c r="K638" s="326"/>
      <c r="L638" s="326"/>
      <c r="M638" s="326"/>
      <c r="N638" s="326"/>
      <c r="O638" s="326"/>
      <c r="P638" s="326"/>
      <c r="Q638" s="326"/>
      <c r="R638" s="326"/>
      <c r="S638" s="326"/>
      <c r="T638" s="326"/>
    </row>
    <row r="639" spans="2:20">
      <c r="B639" s="516"/>
      <c r="C639" s="626"/>
      <c r="D639" s="324"/>
      <c r="E639" s="325"/>
      <c r="F639" s="324"/>
      <c r="G639" s="320"/>
      <c r="H639" s="320"/>
      <c r="I639" s="326"/>
      <c r="J639" s="326"/>
      <c r="K639" s="326"/>
      <c r="L639" s="326"/>
      <c r="M639" s="326"/>
      <c r="N639" s="326"/>
      <c r="O639" s="326"/>
      <c r="P639" s="326"/>
      <c r="Q639" s="326"/>
      <c r="R639" s="326"/>
      <c r="S639" s="326"/>
      <c r="T639" s="326"/>
    </row>
    <row r="640" spans="2:20" ht="13.8" thickBot="1">
      <c r="B640" s="519"/>
      <c r="C640" s="627"/>
      <c r="D640" s="330"/>
      <c r="E640" s="331"/>
      <c r="F640" s="330"/>
      <c r="G640" s="322"/>
      <c r="H640" s="322"/>
      <c r="I640" s="332"/>
      <c r="J640" s="332"/>
      <c r="K640" s="332"/>
      <c r="L640" s="332"/>
      <c r="M640" s="332"/>
      <c r="N640" s="332"/>
      <c r="O640" s="332"/>
      <c r="P640" s="332"/>
      <c r="Q640" s="332"/>
      <c r="R640" s="332"/>
      <c r="S640" s="332"/>
      <c r="T640" s="332"/>
    </row>
    <row r="641" spans="2:20">
      <c r="B641" s="522">
        <f>B596+1</f>
        <v>15</v>
      </c>
      <c r="C641" s="403">
        <f>IF(STEP!C641&lt;&gt;"",STEP!C641,"")</f>
        <v>190576</v>
      </c>
      <c r="D641" s="405" t="str">
        <f>IF(STEP!D641&lt;&gt;"",STEP!D641,"")</f>
        <v>片桐　清穂</v>
      </c>
      <c r="E641" s="406">
        <f>IF(STEP!E641&lt;&gt;"",STEP!E641,"")</f>
        <v>45403</v>
      </c>
      <c r="F641" s="405" t="str">
        <f>IF(STEP!F641&lt;&gt;"",STEP!F641,"")</f>
        <v>日</v>
      </c>
      <c r="G641" s="407">
        <f>IF(STEP!C641&lt;&gt;"",STEP!AD641,"")</f>
        <v>0</v>
      </c>
      <c r="H641" s="407" t="str">
        <f>IF(AND(STEP!$G641="",$J$8&lt;&gt;"ON"),"",IF(月報!AX641&lt;&gt;"",月報!AX641,IF(STEP!G641&lt;&gt;"",STEP!G641,"")))</f>
        <v/>
      </c>
      <c r="I641" s="408" t="str">
        <f>IF(AND(STEP!$G641="",$J$8&lt;&gt;"ON"),"",IF(月報!AZ641&lt;&gt;"",月報!AZ641,IF(STEP!H641&lt;&gt;"",STEP!H641,"")))</f>
        <v/>
      </c>
      <c r="J641" s="603">
        <f>IF(月報!BA641&lt;&gt;"",月報!BA641,0)*24</f>
        <v>0</v>
      </c>
      <c r="K641" s="603" t="str">
        <f>IF(STEP!X641&lt;&gt;"",STEP!X641,"")</f>
        <v/>
      </c>
      <c r="L641" s="603" t="str">
        <f>IF(STEP!Y641&lt;&gt;"",STEP!Y641,"")</f>
        <v/>
      </c>
      <c r="M641" s="603">
        <f>IF(STEP!Z641&lt;&gt;"",STEP!Z641,0)*24</f>
        <v>0</v>
      </c>
      <c r="N641" s="603" t="str">
        <f>IF(STEP!R641&lt;&gt;"",STEP!R641,"")</f>
        <v/>
      </c>
      <c r="O641" s="603" t="str">
        <f>IF(STEP!S641&lt;&gt;"",STEP!S641,"")</f>
        <v/>
      </c>
      <c r="P641" s="603">
        <f t="shared" ref="P641:P675" si="112">IF(J641&lt;&gt;"",J641,"")</f>
        <v>0</v>
      </c>
      <c r="Q641" s="603">
        <f>SUM(P641:P647)</f>
        <v>49.083333333333336</v>
      </c>
      <c r="R641" s="603">
        <f>IF(C641&lt;&gt;"",VLOOKUP(C641,設定シート!$D$10:$L$109,9,FALSE),"")</f>
        <v>0</v>
      </c>
      <c r="S641" s="613">
        <f>(IF(K641&lt;&gt;"",K641,0)+IF(L641&lt;&gt;"",L641,0))*24</f>
        <v>0</v>
      </c>
      <c r="T641" s="610">
        <f>J641-(M641+S641)</f>
        <v>0</v>
      </c>
    </row>
    <row r="642" spans="2:20">
      <c r="B642" s="517"/>
      <c r="C642" s="621">
        <f>C641</f>
        <v>190576</v>
      </c>
      <c r="D642" s="409" t="str">
        <f>IF(STEP!D642&lt;&gt;"",STEP!D642,"")</f>
        <v>片桐　清穂</v>
      </c>
      <c r="E642" s="410">
        <f>IF(STEP!E642&lt;&gt;"",STEP!E642,"")</f>
        <v>45404</v>
      </c>
      <c r="F642" s="409" t="str">
        <f>IF(STEP!F642&lt;&gt;"",STEP!F642,"")</f>
        <v>月</v>
      </c>
      <c r="G642" s="508">
        <f>IF(STEP!C642&lt;&gt;"",STEP!AD642,"")</f>
        <v>0</v>
      </c>
      <c r="H642" s="407">
        <f>IF(AND(STEP!$G642="",$J$8&lt;&gt;"ON"),"",IF(月報!AX642&lt;&gt;"",月報!AX642,IF(STEP!G642&lt;&gt;"",STEP!G642,"")))</f>
        <v>0.36458333333333331</v>
      </c>
      <c r="I642" s="408">
        <f>IF(AND(STEP!$G642="",$J$8&lt;&gt;"ON"),"",IF(月報!AZ642&lt;&gt;"",月報!AZ642,IF(STEP!H642&lt;&gt;"",STEP!H642,"")))</f>
        <v>0.82638888888888884</v>
      </c>
      <c r="J642" s="603">
        <f>IF(月報!BA642&lt;&gt;"",月報!BA642,0)*24</f>
        <v>10.083333333333334</v>
      </c>
      <c r="K642" s="603">
        <f>IF(STEP!X642&lt;&gt;"",STEP!X642,"")</f>
        <v>0.33333333333333331</v>
      </c>
      <c r="L642" s="603">
        <f>IF(STEP!Y642&lt;&gt;"",STEP!Y642,"")</f>
        <v>8.3333333333333329E-2</v>
      </c>
      <c r="M642" s="603">
        <f>IF(STEP!Z642&lt;&gt;"",STEP!Z642,0)*24</f>
        <v>0</v>
      </c>
      <c r="N642" s="603" t="str">
        <f>IF(STEP!R642&lt;&gt;"",STEP!R642,"")</f>
        <v/>
      </c>
      <c r="O642" s="603" t="str">
        <f>IF(STEP!S642&lt;&gt;"",STEP!S642,"")</f>
        <v>自社作業</v>
      </c>
      <c r="P642" s="603">
        <f t="shared" si="112"/>
        <v>10.083333333333334</v>
      </c>
      <c r="Q642" s="603"/>
      <c r="R642" s="603">
        <f>R641</f>
        <v>0</v>
      </c>
      <c r="S642" s="605">
        <f t="shared" ref="S642:S670" si="113">(IF(K642&lt;&gt;"",K642,0)+IF(L642&lt;&gt;"",L642,0))*24</f>
        <v>10</v>
      </c>
      <c r="T642" s="610">
        <f t="shared" ref="T642:T670" si="114">J642-(M642+S642)</f>
        <v>8.3333333333333925E-2</v>
      </c>
    </row>
    <row r="643" spans="2:20">
      <c r="B643" s="517"/>
      <c r="C643" s="622">
        <f t="shared" ref="C643:C671" si="115">C642</f>
        <v>190576</v>
      </c>
      <c r="D643" s="409" t="str">
        <f>IF(STEP!D643&lt;&gt;"",STEP!D643,"")</f>
        <v>片桐　清穂</v>
      </c>
      <c r="E643" s="410">
        <f>IF(STEP!E643&lt;&gt;"",STEP!E643,"")</f>
        <v>45405</v>
      </c>
      <c r="F643" s="409" t="str">
        <f>IF(STEP!F643&lt;&gt;"",STEP!F643,"")</f>
        <v>火</v>
      </c>
      <c r="G643" s="508">
        <f>IF(STEP!C643&lt;&gt;"",STEP!AD643,"")</f>
        <v>0</v>
      </c>
      <c r="H643" s="407">
        <f>IF(AND(STEP!$G643="",$J$8&lt;&gt;"ON"),"",IF(月報!AX643&lt;&gt;"",月報!AX643,IF(STEP!G643&lt;&gt;"",STEP!G643,"")))</f>
        <v>0.36458333333333331</v>
      </c>
      <c r="I643" s="408">
        <f>IF(AND(STEP!$G643="",$J$8&lt;&gt;"ON"),"",IF(月報!AZ643&lt;&gt;"",月報!AZ643,IF(STEP!H643&lt;&gt;"",STEP!H643,"")))</f>
        <v>0.82291666666666663</v>
      </c>
      <c r="J643" s="603">
        <f>IF(月報!BA643&lt;&gt;"",月報!BA643,0)*24</f>
        <v>10</v>
      </c>
      <c r="K643" s="603">
        <f>IF(STEP!X643&lt;&gt;"",STEP!X643,"")</f>
        <v>0.33333333333333331</v>
      </c>
      <c r="L643" s="603">
        <f>IF(STEP!Y643&lt;&gt;"",STEP!Y643,"")</f>
        <v>8.3333333333333329E-2</v>
      </c>
      <c r="M643" s="603">
        <f>IF(STEP!Z643&lt;&gt;"",STEP!Z643,0)*24</f>
        <v>0</v>
      </c>
      <c r="N643" s="603" t="str">
        <f>IF(STEP!R643&lt;&gt;"",STEP!R643,"")</f>
        <v/>
      </c>
      <c r="O643" s="603" t="str">
        <f>IF(STEP!S643&lt;&gt;"",STEP!S643,"")</f>
        <v>自社作業</v>
      </c>
      <c r="P643" s="603">
        <f t="shared" si="112"/>
        <v>10</v>
      </c>
      <c r="Q643" s="603"/>
      <c r="R643" s="603">
        <f t="shared" ref="R643:R675" si="116">R642</f>
        <v>0</v>
      </c>
      <c r="S643" s="605">
        <f t="shared" si="113"/>
        <v>10</v>
      </c>
      <c r="T643" s="610">
        <f t="shared" si="114"/>
        <v>0</v>
      </c>
    </row>
    <row r="644" spans="2:20">
      <c r="B644" s="517"/>
      <c r="C644" s="622">
        <f t="shared" si="115"/>
        <v>190576</v>
      </c>
      <c r="D644" s="409" t="str">
        <f>IF(STEP!D644&lt;&gt;"",STEP!D644,"")</f>
        <v>片桐　清穂</v>
      </c>
      <c r="E644" s="410">
        <f>IF(STEP!E644&lt;&gt;"",STEP!E644,"")</f>
        <v>45406</v>
      </c>
      <c r="F644" s="409" t="str">
        <f>IF(STEP!F644&lt;&gt;"",STEP!F644,"")</f>
        <v>水</v>
      </c>
      <c r="G644" s="508">
        <f>IF(STEP!C644&lt;&gt;"",STEP!AD644,"")</f>
        <v>0</v>
      </c>
      <c r="H644" s="407">
        <f>IF(AND(STEP!$G644="",$J$8&lt;&gt;"ON"),"",IF(月報!AX644&lt;&gt;"",月報!AX644,IF(STEP!G644&lt;&gt;"",STEP!G644,"")))</f>
        <v>0.36458333333333331</v>
      </c>
      <c r="I644" s="408">
        <f>IF(AND(STEP!$G644="",$J$8&lt;&gt;"ON"),"",IF(月報!AZ644&lt;&gt;"",月報!AZ644,IF(STEP!H644&lt;&gt;"",STEP!H644,"")))</f>
        <v>0.82291666666666663</v>
      </c>
      <c r="J644" s="603">
        <f>IF(月報!BA644&lt;&gt;"",月報!BA644,0)*24</f>
        <v>10</v>
      </c>
      <c r="K644" s="603">
        <f>IF(STEP!X644&lt;&gt;"",STEP!X644,"")</f>
        <v>0.33333333333333331</v>
      </c>
      <c r="L644" s="603">
        <f>IF(STEP!Y644&lt;&gt;"",STEP!Y644,"")</f>
        <v>8.3333333333333329E-2</v>
      </c>
      <c r="M644" s="603">
        <f>IF(STEP!Z644&lt;&gt;"",STEP!Z644,0)*24</f>
        <v>0</v>
      </c>
      <c r="N644" s="603" t="str">
        <f>IF(STEP!R644&lt;&gt;"",STEP!R644,"")</f>
        <v/>
      </c>
      <c r="O644" s="603" t="str">
        <f>IF(STEP!S644&lt;&gt;"",STEP!S644,"")</f>
        <v>自社作業</v>
      </c>
      <c r="P644" s="603">
        <f t="shared" si="112"/>
        <v>10</v>
      </c>
      <c r="Q644" s="603"/>
      <c r="R644" s="603">
        <f t="shared" si="116"/>
        <v>0</v>
      </c>
      <c r="S644" s="605">
        <f t="shared" si="113"/>
        <v>10</v>
      </c>
      <c r="T644" s="610">
        <f t="shared" si="114"/>
        <v>0</v>
      </c>
    </row>
    <row r="645" spans="2:20">
      <c r="B645" s="517"/>
      <c r="C645" s="622">
        <f t="shared" si="115"/>
        <v>190576</v>
      </c>
      <c r="D645" s="409" t="str">
        <f>IF(STEP!D645&lt;&gt;"",STEP!D645,"")</f>
        <v>片桐　清穂</v>
      </c>
      <c r="E645" s="410">
        <f>IF(STEP!E645&lt;&gt;"",STEP!E645,"")</f>
        <v>45407</v>
      </c>
      <c r="F645" s="409" t="str">
        <f>IF(STEP!F645&lt;&gt;"",STEP!F645,"")</f>
        <v>木</v>
      </c>
      <c r="G645" s="508">
        <f>IF(STEP!C645&lt;&gt;"",STEP!AD645,"")</f>
        <v>0</v>
      </c>
      <c r="H645" s="407">
        <f>IF(AND(STEP!$G645="",$J$8&lt;&gt;"ON"),"",IF(月報!AX645&lt;&gt;"",月報!AX645,IF(STEP!G645&lt;&gt;"",STEP!G645,"")))</f>
        <v>0.52777777777777779</v>
      </c>
      <c r="I645" s="408">
        <f>IF(AND(STEP!$G645="",$J$8&lt;&gt;"ON"),"",IF(月報!AZ645&lt;&gt;"",月報!AZ645,IF(STEP!H645&lt;&gt;"",STEP!H645,"")))</f>
        <v>0.81944444444444442</v>
      </c>
      <c r="J645" s="603">
        <f>IF(月報!BA645&lt;&gt;"",月報!BA645,0)*24</f>
        <v>9.9166666666666661</v>
      </c>
      <c r="K645" s="603">
        <f>IF(STEP!X645&lt;&gt;"",STEP!X645,"")</f>
        <v>0.23958333333333334</v>
      </c>
      <c r="L645" s="603" t="str">
        <f>IF(STEP!Y645&lt;&gt;"",STEP!Y645,"")</f>
        <v/>
      </c>
      <c r="M645" s="603">
        <f>IF(STEP!Z645&lt;&gt;"",STEP!Z645,0)*24</f>
        <v>4</v>
      </c>
      <c r="N645" s="603" t="str">
        <f>IF(STEP!R645&lt;&gt;"",STEP!R645,"")</f>
        <v>有休（午前）</v>
      </c>
      <c r="O645" s="603" t="str">
        <f>IF(STEP!S645&lt;&gt;"",STEP!S645,"")</f>
        <v/>
      </c>
      <c r="P645" s="603">
        <f t="shared" si="112"/>
        <v>9.9166666666666661</v>
      </c>
      <c r="Q645" s="603"/>
      <c r="R645" s="603">
        <f t="shared" si="116"/>
        <v>0</v>
      </c>
      <c r="S645" s="605">
        <f t="shared" si="113"/>
        <v>5.75</v>
      </c>
      <c r="T645" s="610">
        <f t="shared" si="114"/>
        <v>0.16666666666666607</v>
      </c>
    </row>
    <row r="646" spans="2:20">
      <c r="B646" s="517"/>
      <c r="C646" s="622">
        <f t="shared" si="115"/>
        <v>190576</v>
      </c>
      <c r="D646" s="409" t="str">
        <f>IF(STEP!D646&lt;&gt;"",STEP!D646,"")</f>
        <v>片桐　清穂</v>
      </c>
      <c r="E646" s="410">
        <f>IF(STEP!E646&lt;&gt;"",STEP!E646,"")</f>
        <v>45408</v>
      </c>
      <c r="F646" s="409" t="str">
        <f>IF(STEP!F646&lt;&gt;"",STEP!F646,"")</f>
        <v>金</v>
      </c>
      <c r="G646" s="508">
        <f>IF(STEP!C646&lt;&gt;"",STEP!AD646,"")</f>
        <v>0</v>
      </c>
      <c r="H646" s="407">
        <f>IF(AND(STEP!$G646="",$J$8&lt;&gt;"ON"),"",IF(月報!AX646&lt;&gt;"",月報!AX646,IF(STEP!G646&lt;&gt;"",STEP!G646,"")))</f>
        <v>0.36458333333333331</v>
      </c>
      <c r="I646" s="408">
        <f>IF(AND(STEP!$G646="",$J$8&lt;&gt;"ON"),"",IF(月報!AZ646&lt;&gt;"",月報!AZ646,IF(STEP!H646&lt;&gt;"",STEP!H646,"")))</f>
        <v>0.78472222222222221</v>
      </c>
      <c r="J646" s="603">
        <f>IF(月報!BA646&lt;&gt;"",月報!BA646,0)*24</f>
        <v>9.0833333333333339</v>
      </c>
      <c r="K646" s="603">
        <f>IF(STEP!X646&lt;&gt;"",STEP!X646,"")</f>
        <v>0.33333333333333331</v>
      </c>
      <c r="L646" s="603">
        <f>IF(STEP!Y646&lt;&gt;"",STEP!Y646,"")</f>
        <v>4.1666666666666664E-2</v>
      </c>
      <c r="M646" s="603">
        <f>IF(STEP!Z646&lt;&gt;"",STEP!Z646,0)*24</f>
        <v>0</v>
      </c>
      <c r="N646" s="603" t="str">
        <f>IF(STEP!R646&lt;&gt;"",STEP!R646,"")</f>
        <v/>
      </c>
      <c r="O646" s="603" t="str">
        <f>IF(STEP!S646&lt;&gt;"",STEP!S646,"")</f>
        <v>自社作業</v>
      </c>
      <c r="P646" s="603">
        <f t="shared" si="112"/>
        <v>9.0833333333333339</v>
      </c>
      <c r="Q646" s="603"/>
      <c r="R646" s="603">
        <f t="shared" si="116"/>
        <v>0</v>
      </c>
      <c r="S646" s="605">
        <f t="shared" si="113"/>
        <v>9</v>
      </c>
      <c r="T646" s="610">
        <f t="shared" si="114"/>
        <v>8.3333333333333925E-2</v>
      </c>
    </row>
    <row r="647" spans="2:20">
      <c r="B647" s="517"/>
      <c r="C647" s="623">
        <f t="shared" si="115"/>
        <v>190576</v>
      </c>
      <c r="D647" s="411" t="str">
        <f>IF(STEP!D647&lt;&gt;"",STEP!D647,"")</f>
        <v>片桐　清穂</v>
      </c>
      <c r="E647" s="412">
        <f>IF(STEP!E647&lt;&gt;"",STEP!E647,"")</f>
        <v>45409</v>
      </c>
      <c r="F647" s="411" t="str">
        <f>IF(STEP!F647&lt;&gt;"",STEP!F647,"")</f>
        <v>土</v>
      </c>
      <c r="G647" s="413">
        <f>IF(STEP!C647&lt;&gt;"",STEP!AD647,"")</f>
        <v>0</v>
      </c>
      <c r="H647" s="413" t="str">
        <f>IF(AND(STEP!$G647="",$J$8&lt;&gt;"ON"),"",IF(月報!AX647&lt;&gt;"",月報!AX647,IF(STEP!G647&lt;&gt;"",STEP!G647,"")))</f>
        <v/>
      </c>
      <c r="I647" s="414" t="str">
        <f>IF(AND(STEP!$G647="",$J$8&lt;&gt;"ON"),"",IF(月報!AZ647&lt;&gt;"",月報!AZ647,IF(STEP!H647&lt;&gt;"",STEP!H647,"")))</f>
        <v/>
      </c>
      <c r="J647" s="604">
        <f>IF(月報!BA647&lt;&gt;"",月報!BA647,0)*24</f>
        <v>0</v>
      </c>
      <c r="K647" s="604" t="str">
        <f>IF(STEP!X647&lt;&gt;"",STEP!X647,"")</f>
        <v/>
      </c>
      <c r="L647" s="604" t="str">
        <f>IF(STEP!Y647&lt;&gt;"",STEP!Y647,"")</f>
        <v/>
      </c>
      <c r="M647" s="604">
        <f>IF(STEP!Z647&lt;&gt;"",STEP!Z647,0)*24</f>
        <v>0</v>
      </c>
      <c r="N647" s="604" t="str">
        <f>IF(STEP!R647&lt;&gt;"",STEP!R647,"")</f>
        <v/>
      </c>
      <c r="O647" s="604" t="str">
        <f>IF(STEP!S647&lt;&gt;"",STEP!S647,"")</f>
        <v/>
      </c>
      <c r="P647" s="604">
        <f t="shared" si="112"/>
        <v>0</v>
      </c>
      <c r="Q647" s="604"/>
      <c r="R647" s="604">
        <f t="shared" si="116"/>
        <v>0</v>
      </c>
      <c r="S647" s="607">
        <f t="shared" si="113"/>
        <v>0</v>
      </c>
      <c r="T647" s="611">
        <f t="shared" si="114"/>
        <v>0</v>
      </c>
    </row>
    <row r="648" spans="2:20">
      <c r="B648" s="517"/>
      <c r="C648" s="624">
        <f t="shared" si="115"/>
        <v>190576</v>
      </c>
      <c r="D648" s="405" t="str">
        <f>IF(STEP!D648&lt;&gt;"",STEP!D648,"")</f>
        <v>片桐　清穂</v>
      </c>
      <c r="E648" s="406">
        <f>IF(STEP!E648&lt;&gt;"",STEP!E648,"")</f>
        <v>45410</v>
      </c>
      <c r="F648" s="405" t="str">
        <f>IF(STEP!F648&lt;&gt;"",STEP!F648,"")</f>
        <v>日</v>
      </c>
      <c r="G648" s="407">
        <f>IF(STEP!C648&lt;&gt;"",STEP!AD648,"")</f>
        <v>0</v>
      </c>
      <c r="H648" s="407" t="str">
        <f>IF(AND(STEP!$G648="",$J$8&lt;&gt;"ON"),"",IF(月報!AX648&lt;&gt;"",月報!AX648,IF(STEP!G648&lt;&gt;"",STEP!G648,"")))</f>
        <v/>
      </c>
      <c r="I648" s="408" t="str">
        <f>IF(AND(STEP!$G648="",$J$8&lt;&gt;"ON"),"",IF(月報!AZ648&lt;&gt;"",月報!AZ648,IF(STEP!H648&lt;&gt;"",STEP!H648,"")))</f>
        <v/>
      </c>
      <c r="J648" s="603">
        <f>IF(月報!BA648&lt;&gt;"",月報!BA648,0)*24</f>
        <v>0</v>
      </c>
      <c r="K648" s="603" t="str">
        <f>IF(STEP!X648&lt;&gt;"",STEP!X648,"")</f>
        <v/>
      </c>
      <c r="L648" s="603" t="str">
        <f>IF(STEP!Y648&lt;&gt;"",STEP!Y648,"")</f>
        <v/>
      </c>
      <c r="M648" s="603">
        <f>IF(STEP!Z648&lt;&gt;"",STEP!Z648,0)*24</f>
        <v>0</v>
      </c>
      <c r="N648" s="603" t="str">
        <f>IF(STEP!R648&lt;&gt;"",STEP!R648,"")</f>
        <v/>
      </c>
      <c r="O648" s="603" t="str">
        <f>IF(STEP!S648&lt;&gt;"",STEP!S648,"")</f>
        <v/>
      </c>
      <c r="P648" s="603">
        <f t="shared" si="112"/>
        <v>0</v>
      </c>
      <c r="Q648" s="603">
        <f>SUM(P648:P654)</f>
        <v>0</v>
      </c>
      <c r="R648" s="603">
        <f t="shared" si="116"/>
        <v>0</v>
      </c>
      <c r="S648" s="606">
        <f t="shared" si="113"/>
        <v>0</v>
      </c>
      <c r="T648" s="610">
        <f t="shared" si="114"/>
        <v>0</v>
      </c>
    </row>
    <row r="649" spans="2:20">
      <c r="B649" s="517"/>
      <c r="C649" s="622">
        <f t="shared" si="115"/>
        <v>190576</v>
      </c>
      <c r="D649" s="409" t="str">
        <f>IF(STEP!D649&lt;&gt;"",STEP!D649,"")</f>
        <v>片桐　清穂</v>
      </c>
      <c r="E649" s="410">
        <f>IF(STEP!E649&lt;&gt;"",STEP!E649,"")</f>
        <v>45411</v>
      </c>
      <c r="F649" s="409" t="str">
        <f>IF(STEP!F649&lt;&gt;"",STEP!F649,"")</f>
        <v>月</v>
      </c>
      <c r="G649" s="508">
        <f>IF(STEP!C649&lt;&gt;"",STEP!AD649,"")</f>
        <v>0</v>
      </c>
      <c r="H649" s="407" t="str">
        <f>IF(AND(STEP!$G649="",$J$8&lt;&gt;"ON"),"",IF(月報!AX649&lt;&gt;"",月報!AX649,IF(STEP!G649&lt;&gt;"",STEP!G649,"")))</f>
        <v/>
      </c>
      <c r="I649" s="408" t="str">
        <f>IF(AND(STEP!$G649="",$J$8&lt;&gt;"ON"),"",IF(月報!AZ649&lt;&gt;"",月報!AZ649,IF(STEP!H649&lt;&gt;"",STEP!H649,"")))</f>
        <v/>
      </c>
      <c r="J649" s="603">
        <f>IF(月報!BA649&lt;&gt;"",月報!BA649,0)*24</f>
        <v>0</v>
      </c>
      <c r="K649" s="603" t="str">
        <f>IF(STEP!X649&lt;&gt;"",STEP!X649,"")</f>
        <v/>
      </c>
      <c r="L649" s="603" t="str">
        <f>IF(STEP!Y649&lt;&gt;"",STEP!Y649,"")</f>
        <v/>
      </c>
      <c r="M649" s="603">
        <f>IF(STEP!Z649&lt;&gt;"",STEP!Z649,0)*24</f>
        <v>0</v>
      </c>
      <c r="N649" s="603" t="str">
        <f>IF(STEP!R649&lt;&gt;"",STEP!R649,"")</f>
        <v/>
      </c>
      <c r="O649" s="603" t="str">
        <f>IF(STEP!S649&lt;&gt;"",STEP!S649,"")</f>
        <v/>
      </c>
      <c r="P649" s="603">
        <f t="shared" si="112"/>
        <v>0</v>
      </c>
      <c r="Q649" s="603"/>
      <c r="R649" s="603">
        <f t="shared" si="116"/>
        <v>0</v>
      </c>
      <c r="S649" s="605">
        <f t="shared" si="113"/>
        <v>0</v>
      </c>
      <c r="T649" s="610">
        <f t="shared" si="114"/>
        <v>0</v>
      </c>
    </row>
    <row r="650" spans="2:20">
      <c r="B650" s="517"/>
      <c r="C650" s="622">
        <f t="shared" si="115"/>
        <v>190576</v>
      </c>
      <c r="D650" s="409" t="str">
        <f>IF(STEP!D650&lt;&gt;"",STEP!D650,"")</f>
        <v>片桐　清穂</v>
      </c>
      <c r="E650" s="410">
        <f>IF(STEP!E650&lt;&gt;"",STEP!E650,"")</f>
        <v>45412</v>
      </c>
      <c r="F650" s="409" t="str">
        <f>IF(STEP!F650&lt;&gt;"",STEP!F650,"")</f>
        <v>火</v>
      </c>
      <c r="G650" s="508">
        <f>IF(STEP!C650&lt;&gt;"",STEP!AD650,"")</f>
        <v>0</v>
      </c>
      <c r="H650" s="407" t="str">
        <f>IF(AND(STEP!$G650="",$J$8&lt;&gt;"ON"),"",IF(月報!AX650&lt;&gt;"",月報!AX650,IF(STEP!G650&lt;&gt;"",STEP!G650,"")))</f>
        <v/>
      </c>
      <c r="I650" s="408" t="str">
        <f>IF(AND(STEP!$G650="",$J$8&lt;&gt;"ON"),"",IF(月報!AZ650&lt;&gt;"",月報!AZ650,IF(STEP!H650&lt;&gt;"",STEP!H650,"")))</f>
        <v/>
      </c>
      <c r="J650" s="603">
        <f>IF(月報!BA650&lt;&gt;"",月報!BA650,0)*24</f>
        <v>0</v>
      </c>
      <c r="K650" s="603" t="str">
        <f>IF(STEP!X650&lt;&gt;"",STEP!X650,"")</f>
        <v/>
      </c>
      <c r="L650" s="603" t="str">
        <f>IF(STEP!Y650&lt;&gt;"",STEP!Y650,"")</f>
        <v/>
      </c>
      <c r="M650" s="603">
        <f>IF(STEP!Z650&lt;&gt;"",STEP!Z650,0)*24</f>
        <v>0</v>
      </c>
      <c r="N650" s="603" t="str">
        <f>IF(STEP!R650&lt;&gt;"",STEP!R650,"")</f>
        <v/>
      </c>
      <c r="O650" s="603" t="str">
        <f>IF(STEP!S650&lt;&gt;"",STEP!S650,"")</f>
        <v/>
      </c>
      <c r="P650" s="603">
        <f t="shared" si="112"/>
        <v>0</v>
      </c>
      <c r="Q650" s="603"/>
      <c r="R650" s="603">
        <f t="shared" si="116"/>
        <v>0</v>
      </c>
      <c r="S650" s="605">
        <f t="shared" si="113"/>
        <v>0</v>
      </c>
      <c r="T650" s="610">
        <f t="shared" si="114"/>
        <v>0</v>
      </c>
    </row>
    <row r="651" spans="2:20">
      <c r="B651" s="517"/>
      <c r="C651" s="622">
        <f t="shared" si="115"/>
        <v>190576</v>
      </c>
      <c r="D651" s="409" t="str">
        <f>IF(STEP!D651&lt;&gt;"",STEP!D651,"")</f>
        <v>片桐　清穂</v>
      </c>
      <c r="E651" s="410">
        <f>IF(STEP!E651&lt;&gt;"",STEP!E651,"")</f>
        <v>45413</v>
      </c>
      <c r="F651" s="409" t="str">
        <f>IF(STEP!F651&lt;&gt;"",STEP!F651,"")</f>
        <v>水</v>
      </c>
      <c r="G651" s="508">
        <f>IF(STEP!C651&lt;&gt;"",STEP!AD651,"")</f>
        <v>0</v>
      </c>
      <c r="H651" s="407" t="str">
        <f>IF(AND(STEP!$G651="",$J$8&lt;&gt;"ON"),"",IF(月報!AX651&lt;&gt;"",月報!AX651,IF(STEP!G651&lt;&gt;"",STEP!G651,"")))</f>
        <v/>
      </c>
      <c r="I651" s="408" t="str">
        <f>IF(AND(STEP!$G651="",$J$8&lt;&gt;"ON"),"",IF(月報!AZ651&lt;&gt;"",月報!AZ651,IF(STEP!H651&lt;&gt;"",STEP!H651,"")))</f>
        <v/>
      </c>
      <c r="J651" s="603">
        <f>IF(月報!BA651&lt;&gt;"",月報!BA651,0)*24</f>
        <v>0</v>
      </c>
      <c r="K651" s="603" t="str">
        <f>IF(STEP!X651&lt;&gt;"",STEP!X651,"")</f>
        <v/>
      </c>
      <c r="L651" s="603" t="str">
        <f>IF(STEP!Y651&lt;&gt;"",STEP!Y651,"")</f>
        <v/>
      </c>
      <c r="M651" s="603">
        <f>IF(STEP!Z651&lt;&gt;"",STEP!Z651,0)*24</f>
        <v>0</v>
      </c>
      <c r="N651" s="603" t="str">
        <f>IF(STEP!R651&lt;&gt;"",STEP!R651,"")</f>
        <v/>
      </c>
      <c r="O651" s="603" t="str">
        <f>IF(STEP!S651&lt;&gt;"",STEP!S651,"")</f>
        <v/>
      </c>
      <c r="P651" s="603">
        <f t="shared" si="112"/>
        <v>0</v>
      </c>
      <c r="Q651" s="603"/>
      <c r="R651" s="603">
        <f t="shared" si="116"/>
        <v>0</v>
      </c>
      <c r="S651" s="605">
        <f t="shared" si="113"/>
        <v>0</v>
      </c>
      <c r="T651" s="610">
        <f t="shared" si="114"/>
        <v>0</v>
      </c>
    </row>
    <row r="652" spans="2:20">
      <c r="B652" s="517"/>
      <c r="C652" s="622">
        <f t="shared" si="115"/>
        <v>190576</v>
      </c>
      <c r="D652" s="409" t="str">
        <f>IF(STEP!D652&lt;&gt;"",STEP!D652,"")</f>
        <v>片桐　清穂</v>
      </c>
      <c r="E652" s="410">
        <f>IF(STEP!E652&lt;&gt;"",STEP!E652,"")</f>
        <v>45414</v>
      </c>
      <c r="F652" s="409" t="str">
        <f>IF(STEP!F652&lt;&gt;"",STEP!F652,"")</f>
        <v>木</v>
      </c>
      <c r="G652" s="508">
        <f>IF(STEP!C652&lt;&gt;"",STEP!AD652,"")</f>
        <v>0</v>
      </c>
      <c r="H652" s="407" t="str">
        <f>IF(AND(STEP!$G652="",$J$8&lt;&gt;"ON"),"",IF(月報!AX652&lt;&gt;"",月報!AX652,IF(STEP!G652&lt;&gt;"",STEP!G652,"")))</f>
        <v/>
      </c>
      <c r="I652" s="408" t="str">
        <f>IF(AND(STEP!$G652="",$J$8&lt;&gt;"ON"),"",IF(月報!AZ652&lt;&gt;"",月報!AZ652,IF(STEP!H652&lt;&gt;"",STEP!H652,"")))</f>
        <v/>
      </c>
      <c r="J652" s="603">
        <f>IF(月報!BA652&lt;&gt;"",月報!BA652,0)*24</f>
        <v>0</v>
      </c>
      <c r="K652" s="603" t="str">
        <f>IF(STEP!X652&lt;&gt;"",STEP!X652,"")</f>
        <v/>
      </c>
      <c r="L652" s="603" t="str">
        <f>IF(STEP!Y652&lt;&gt;"",STEP!Y652,"")</f>
        <v/>
      </c>
      <c r="M652" s="603">
        <f>IF(STEP!Z652&lt;&gt;"",STEP!Z652,0)*24</f>
        <v>0</v>
      </c>
      <c r="N652" s="603" t="str">
        <f>IF(STEP!R652&lt;&gt;"",STEP!R652,"")</f>
        <v/>
      </c>
      <c r="O652" s="603" t="str">
        <f>IF(STEP!S652&lt;&gt;"",STEP!S652,"")</f>
        <v/>
      </c>
      <c r="P652" s="603">
        <f t="shared" si="112"/>
        <v>0</v>
      </c>
      <c r="Q652" s="603"/>
      <c r="R652" s="603">
        <f t="shared" si="116"/>
        <v>0</v>
      </c>
      <c r="S652" s="605">
        <f t="shared" si="113"/>
        <v>0</v>
      </c>
      <c r="T652" s="610">
        <f t="shared" si="114"/>
        <v>0</v>
      </c>
    </row>
    <row r="653" spans="2:20">
      <c r="B653" s="517"/>
      <c r="C653" s="622">
        <f t="shared" si="115"/>
        <v>190576</v>
      </c>
      <c r="D653" s="409" t="str">
        <f>IF(STEP!D653&lt;&gt;"",STEP!D653,"")</f>
        <v>片桐　清穂</v>
      </c>
      <c r="E653" s="410">
        <f>IF(STEP!E653&lt;&gt;"",STEP!E653,"")</f>
        <v>45415</v>
      </c>
      <c r="F653" s="409" t="str">
        <f>IF(STEP!F653&lt;&gt;"",STEP!F653,"")</f>
        <v>金</v>
      </c>
      <c r="G653" s="508">
        <f>IF(STEP!C653&lt;&gt;"",STEP!AD653,"")</f>
        <v>0</v>
      </c>
      <c r="H653" s="407" t="str">
        <f>IF(AND(STEP!$G653="",$J$8&lt;&gt;"ON"),"",IF(月報!AX653&lt;&gt;"",月報!AX653,IF(STEP!G653&lt;&gt;"",STEP!G653,"")))</f>
        <v/>
      </c>
      <c r="I653" s="408" t="str">
        <f>IF(AND(STEP!$G653="",$J$8&lt;&gt;"ON"),"",IF(月報!AZ653&lt;&gt;"",月報!AZ653,IF(STEP!H653&lt;&gt;"",STEP!H653,"")))</f>
        <v/>
      </c>
      <c r="J653" s="603">
        <f>IF(月報!BA653&lt;&gt;"",月報!BA653,0)*24</f>
        <v>0</v>
      </c>
      <c r="K653" s="603" t="str">
        <f>IF(STEP!X653&lt;&gt;"",STEP!X653,"")</f>
        <v/>
      </c>
      <c r="L653" s="603" t="str">
        <f>IF(STEP!Y653&lt;&gt;"",STEP!Y653,"")</f>
        <v/>
      </c>
      <c r="M653" s="603">
        <f>IF(STEP!Z653&lt;&gt;"",STEP!Z653,0)*24</f>
        <v>0</v>
      </c>
      <c r="N653" s="603" t="str">
        <f>IF(STEP!R653&lt;&gt;"",STEP!R653,"")</f>
        <v/>
      </c>
      <c r="O653" s="603" t="str">
        <f>IF(STEP!S653&lt;&gt;"",STEP!S653,"")</f>
        <v/>
      </c>
      <c r="P653" s="603">
        <f t="shared" si="112"/>
        <v>0</v>
      </c>
      <c r="Q653" s="603"/>
      <c r="R653" s="603">
        <f t="shared" si="116"/>
        <v>0</v>
      </c>
      <c r="S653" s="605">
        <f t="shared" si="113"/>
        <v>0</v>
      </c>
      <c r="T653" s="610">
        <f t="shared" si="114"/>
        <v>0</v>
      </c>
    </row>
    <row r="654" spans="2:20">
      <c r="B654" s="517"/>
      <c r="C654" s="623">
        <f t="shared" si="115"/>
        <v>190576</v>
      </c>
      <c r="D654" s="411" t="str">
        <f>IF(STEP!D654&lt;&gt;"",STEP!D654,"")</f>
        <v>片桐　清穂</v>
      </c>
      <c r="E654" s="412">
        <f>IF(STEP!E654&lt;&gt;"",STEP!E654,"")</f>
        <v>45416</v>
      </c>
      <c r="F654" s="411" t="str">
        <f>IF(STEP!F654&lt;&gt;"",STEP!F654,"")</f>
        <v>土</v>
      </c>
      <c r="G654" s="413">
        <f>IF(STEP!C654&lt;&gt;"",STEP!AD654,"")</f>
        <v>0</v>
      </c>
      <c r="H654" s="413" t="str">
        <f>IF(AND(STEP!$G654="",$J$8&lt;&gt;"ON"),"",IF(月報!AX654&lt;&gt;"",月報!AX654,IF(STEP!G654&lt;&gt;"",STEP!G654,"")))</f>
        <v/>
      </c>
      <c r="I654" s="414" t="str">
        <f>IF(AND(STEP!$G654="",$J$8&lt;&gt;"ON"),"",IF(月報!AZ654&lt;&gt;"",月報!AZ654,IF(STEP!H654&lt;&gt;"",STEP!H654,"")))</f>
        <v/>
      </c>
      <c r="J654" s="604">
        <f>IF(月報!BA654&lt;&gt;"",月報!BA654,0)*24</f>
        <v>0</v>
      </c>
      <c r="K654" s="604" t="str">
        <f>IF(STEP!X654&lt;&gt;"",STEP!X654,"")</f>
        <v/>
      </c>
      <c r="L654" s="604" t="str">
        <f>IF(STEP!Y654&lt;&gt;"",STEP!Y654,"")</f>
        <v/>
      </c>
      <c r="M654" s="604">
        <f>IF(STEP!Z654&lt;&gt;"",STEP!Z654,0)*24</f>
        <v>0</v>
      </c>
      <c r="N654" s="604" t="str">
        <f>IF(STEP!R654&lt;&gt;"",STEP!R654,"")</f>
        <v/>
      </c>
      <c r="O654" s="604" t="str">
        <f>IF(STEP!S654&lt;&gt;"",STEP!S654,"")</f>
        <v/>
      </c>
      <c r="P654" s="604">
        <f t="shared" si="112"/>
        <v>0</v>
      </c>
      <c r="Q654" s="604"/>
      <c r="R654" s="604">
        <f t="shared" si="116"/>
        <v>0</v>
      </c>
      <c r="S654" s="607">
        <f t="shared" si="113"/>
        <v>0</v>
      </c>
      <c r="T654" s="611">
        <f t="shared" si="114"/>
        <v>0</v>
      </c>
    </row>
    <row r="655" spans="2:20">
      <c r="B655" s="517"/>
      <c r="C655" s="624">
        <f t="shared" si="115"/>
        <v>190576</v>
      </c>
      <c r="D655" s="405" t="str">
        <f>IF(STEP!D655&lt;&gt;"",STEP!D655,"")</f>
        <v>片桐　清穂</v>
      </c>
      <c r="E655" s="406">
        <f>IF(STEP!E655&lt;&gt;"",STEP!E655,"")</f>
        <v>45417</v>
      </c>
      <c r="F655" s="405" t="str">
        <f>IF(STEP!F655&lt;&gt;"",STEP!F655,"")</f>
        <v>日</v>
      </c>
      <c r="G655" s="407">
        <f>IF(STEP!C655&lt;&gt;"",STEP!AD655,"")</f>
        <v>0</v>
      </c>
      <c r="H655" s="407" t="str">
        <f>IF(AND(STEP!$G655="",$J$8&lt;&gt;"ON"),"",IF(月報!AX655&lt;&gt;"",月報!AX655,IF(STEP!G655&lt;&gt;"",STEP!G655,"")))</f>
        <v/>
      </c>
      <c r="I655" s="408" t="str">
        <f>IF(AND(STEP!$G655="",$J$8&lt;&gt;"ON"),"",IF(月報!AZ655&lt;&gt;"",月報!AZ655,IF(STEP!H655&lt;&gt;"",STEP!H655,"")))</f>
        <v/>
      </c>
      <c r="J655" s="603">
        <f>IF(月報!BA655&lt;&gt;"",月報!BA655,0)*24</f>
        <v>0</v>
      </c>
      <c r="K655" s="603" t="str">
        <f>IF(STEP!X655&lt;&gt;"",STEP!X655,"")</f>
        <v/>
      </c>
      <c r="L655" s="603" t="str">
        <f>IF(STEP!Y655&lt;&gt;"",STEP!Y655,"")</f>
        <v/>
      </c>
      <c r="M655" s="603">
        <f>IF(STEP!Z655&lt;&gt;"",STEP!Z655,0)*24</f>
        <v>0</v>
      </c>
      <c r="N655" s="603" t="str">
        <f>IF(STEP!R655&lt;&gt;"",STEP!R655,"")</f>
        <v/>
      </c>
      <c r="O655" s="603" t="str">
        <f>IF(STEP!S655&lt;&gt;"",STEP!S655,"")</f>
        <v/>
      </c>
      <c r="P655" s="603">
        <f t="shared" si="112"/>
        <v>0</v>
      </c>
      <c r="Q655" s="603">
        <f>SUM(P655:P661)</f>
        <v>38.500000000000007</v>
      </c>
      <c r="R655" s="603">
        <f t="shared" si="116"/>
        <v>0</v>
      </c>
      <c r="S655" s="606">
        <f t="shared" si="113"/>
        <v>0</v>
      </c>
      <c r="T655" s="610">
        <f t="shared" si="114"/>
        <v>0</v>
      </c>
    </row>
    <row r="656" spans="2:20">
      <c r="B656" s="517"/>
      <c r="C656" s="622">
        <f t="shared" si="115"/>
        <v>190576</v>
      </c>
      <c r="D656" s="409" t="str">
        <f>IF(STEP!D656&lt;&gt;"",STEP!D656,"")</f>
        <v>片桐　清穂</v>
      </c>
      <c r="E656" s="410">
        <f>IF(STEP!E656&lt;&gt;"",STEP!E656,"")</f>
        <v>45418</v>
      </c>
      <c r="F656" s="409" t="str">
        <f>IF(STEP!F656&lt;&gt;"",STEP!F656,"")</f>
        <v>月</v>
      </c>
      <c r="G656" s="508">
        <f>IF(STEP!C656&lt;&gt;"",STEP!AD656,"")</f>
        <v>0</v>
      </c>
      <c r="H656" s="407" t="str">
        <f>IF(AND(STEP!$G656="",$J$8&lt;&gt;"ON"),"",IF(月報!AX656&lt;&gt;"",月報!AX656,IF(STEP!G656&lt;&gt;"",STEP!G656,"")))</f>
        <v/>
      </c>
      <c r="I656" s="408" t="str">
        <f>IF(AND(STEP!$G656="",$J$8&lt;&gt;"ON"),"",IF(月報!AZ656&lt;&gt;"",月報!AZ656,IF(STEP!H656&lt;&gt;"",STEP!H656,"")))</f>
        <v/>
      </c>
      <c r="J656" s="603">
        <f>IF(月報!BA656&lt;&gt;"",月報!BA656,0)*24</f>
        <v>0</v>
      </c>
      <c r="K656" s="603" t="str">
        <f>IF(STEP!X656&lt;&gt;"",STEP!X656,"")</f>
        <v/>
      </c>
      <c r="L656" s="603" t="str">
        <f>IF(STEP!Y656&lt;&gt;"",STEP!Y656,"")</f>
        <v/>
      </c>
      <c r="M656" s="603">
        <f>IF(STEP!Z656&lt;&gt;"",STEP!Z656,0)*24</f>
        <v>0</v>
      </c>
      <c r="N656" s="603" t="str">
        <f>IF(STEP!R656&lt;&gt;"",STEP!R656,"")</f>
        <v/>
      </c>
      <c r="O656" s="603" t="str">
        <f>IF(STEP!S656&lt;&gt;"",STEP!S656,"")</f>
        <v/>
      </c>
      <c r="P656" s="603">
        <f t="shared" si="112"/>
        <v>0</v>
      </c>
      <c r="Q656" s="603"/>
      <c r="R656" s="603">
        <f t="shared" si="116"/>
        <v>0</v>
      </c>
      <c r="S656" s="605">
        <f t="shared" si="113"/>
        <v>0</v>
      </c>
      <c r="T656" s="610">
        <f t="shared" si="114"/>
        <v>0</v>
      </c>
    </row>
    <row r="657" spans="2:20">
      <c r="B657" s="517"/>
      <c r="C657" s="622">
        <f t="shared" si="115"/>
        <v>190576</v>
      </c>
      <c r="D657" s="409" t="str">
        <f>IF(STEP!D657&lt;&gt;"",STEP!D657,"")</f>
        <v>片桐　清穂</v>
      </c>
      <c r="E657" s="410">
        <f>IF(STEP!E657&lt;&gt;"",STEP!E657,"")</f>
        <v>45419</v>
      </c>
      <c r="F657" s="409" t="str">
        <f>IF(STEP!F657&lt;&gt;"",STEP!F657,"")</f>
        <v>火</v>
      </c>
      <c r="G657" s="508">
        <f>IF(STEP!C657&lt;&gt;"",STEP!AD657,"")</f>
        <v>0</v>
      </c>
      <c r="H657" s="407">
        <f>IF(AND(STEP!$G657="",$J$8&lt;&gt;"ON"),"",IF(月報!AX657&lt;&gt;"",月報!AX657,IF(STEP!G657&lt;&gt;"",STEP!G657,"")))</f>
        <v>0.36458333333333331</v>
      </c>
      <c r="I657" s="408">
        <f>IF(AND(STEP!$G657="",$J$8&lt;&gt;"ON"),"",IF(月報!AZ657&lt;&gt;"",月報!AZ657,IF(STEP!H657&lt;&gt;"",STEP!H657,"")))</f>
        <v>0.86805555555555547</v>
      </c>
      <c r="J657" s="603">
        <f>IF(月報!BA657&lt;&gt;"",月報!BA657,0)*24</f>
        <v>11.083333333333334</v>
      </c>
      <c r="K657" s="603">
        <f>IF(STEP!X657&lt;&gt;"",STEP!X657,"")</f>
        <v>0.33333333333333331</v>
      </c>
      <c r="L657" s="603">
        <f>IF(STEP!Y657&lt;&gt;"",STEP!Y657,"")</f>
        <v>0.125</v>
      </c>
      <c r="M657" s="603">
        <f>IF(STEP!Z657&lt;&gt;"",STEP!Z657,0)*24</f>
        <v>0</v>
      </c>
      <c r="N657" s="603" t="str">
        <f>IF(STEP!R657&lt;&gt;"",STEP!R657,"")</f>
        <v/>
      </c>
      <c r="O657" s="603" t="str">
        <f>IF(STEP!S657&lt;&gt;"",STEP!S657,"")</f>
        <v>自社作業</v>
      </c>
      <c r="P657" s="603">
        <f t="shared" si="112"/>
        <v>11.083333333333334</v>
      </c>
      <c r="Q657" s="603"/>
      <c r="R657" s="603">
        <f t="shared" si="116"/>
        <v>0</v>
      </c>
      <c r="S657" s="605">
        <f t="shared" si="113"/>
        <v>11</v>
      </c>
      <c r="T657" s="610">
        <f t="shared" si="114"/>
        <v>8.3333333333333925E-2</v>
      </c>
    </row>
    <row r="658" spans="2:20">
      <c r="B658" s="517"/>
      <c r="C658" s="622">
        <f t="shared" si="115"/>
        <v>190576</v>
      </c>
      <c r="D658" s="409" t="str">
        <f>IF(STEP!D658&lt;&gt;"",STEP!D658,"")</f>
        <v>片桐　清穂</v>
      </c>
      <c r="E658" s="410">
        <f>IF(STEP!E658&lt;&gt;"",STEP!E658,"")</f>
        <v>45420</v>
      </c>
      <c r="F658" s="409" t="str">
        <f>IF(STEP!F658&lt;&gt;"",STEP!F658,"")</f>
        <v>水</v>
      </c>
      <c r="G658" s="508">
        <f>IF(STEP!C658&lt;&gt;"",STEP!AD658,"")</f>
        <v>0</v>
      </c>
      <c r="H658" s="407">
        <f>IF(AND(STEP!$G658="",$J$8&lt;&gt;"ON"),"",IF(月報!AX658&lt;&gt;"",月報!AX658,IF(STEP!G658&lt;&gt;"",STEP!G658,"")))</f>
        <v>0.36458333333333331</v>
      </c>
      <c r="I658" s="408">
        <f>IF(AND(STEP!$G658="",$J$8&lt;&gt;"ON"),"",IF(月報!AZ658&lt;&gt;"",月報!AZ658,IF(STEP!H658&lt;&gt;"",STEP!H658,"")))</f>
        <v>0.5625</v>
      </c>
      <c r="J658" s="603">
        <f>IF(月報!BA658&lt;&gt;"",月報!BA658,0)*24</f>
        <v>8</v>
      </c>
      <c r="K658" s="603">
        <f>IF(STEP!X658&lt;&gt;"",STEP!X658,"")</f>
        <v>0.16666666666666666</v>
      </c>
      <c r="L658" s="603" t="str">
        <f>IF(STEP!Y658&lt;&gt;"",STEP!Y658,"")</f>
        <v/>
      </c>
      <c r="M658" s="603">
        <f>IF(STEP!Z658&lt;&gt;"",STEP!Z658,0)*24</f>
        <v>4</v>
      </c>
      <c r="N658" s="603" t="str">
        <f>IF(STEP!R658&lt;&gt;"",STEP!R658,"")</f>
        <v>有休（午後）</v>
      </c>
      <c r="O658" s="603" t="str">
        <f>IF(STEP!S658&lt;&gt;"",STEP!S658,"")</f>
        <v/>
      </c>
      <c r="P658" s="603">
        <f t="shared" si="112"/>
        <v>8</v>
      </c>
      <c r="Q658" s="603"/>
      <c r="R658" s="603">
        <f t="shared" si="116"/>
        <v>0</v>
      </c>
      <c r="S658" s="605">
        <f t="shared" si="113"/>
        <v>4</v>
      </c>
      <c r="T658" s="610">
        <f t="shared" si="114"/>
        <v>0</v>
      </c>
    </row>
    <row r="659" spans="2:20">
      <c r="B659" s="517"/>
      <c r="C659" s="622">
        <f t="shared" si="115"/>
        <v>190576</v>
      </c>
      <c r="D659" s="409" t="str">
        <f>IF(STEP!D659&lt;&gt;"",STEP!D659,"")</f>
        <v>片桐　清穂</v>
      </c>
      <c r="E659" s="410">
        <f>IF(STEP!E659&lt;&gt;"",STEP!E659,"")</f>
        <v>45421</v>
      </c>
      <c r="F659" s="409" t="str">
        <f>IF(STEP!F659&lt;&gt;"",STEP!F659,"")</f>
        <v>木</v>
      </c>
      <c r="G659" s="508">
        <f>IF(STEP!C659&lt;&gt;"",STEP!AD659,"")</f>
        <v>0</v>
      </c>
      <c r="H659" s="407">
        <f>IF(AND(STEP!$G659="",$J$8&lt;&gt;"ON"),"",IF(月報!AX659&lt;&gt;"",月報!AX659,IF(STEP!G659&lt;&gt;"",STEP!G659,"")))</f>
        <v>0.36458333333333331</v>
      </c>
      <c r="I659" s="408">
        <f>IF(AND(STEP!$G659="",$J$8&lt;&gt;"ON"),"",IF(月報!AZ659&lt;&gt;"",月報!AZ659,IF(STEP!H659&lt;&gt;"",STEP!H659,"")))</f>
        <v>0.82638888888888884</v>
      </c>
      <c r="J659" s="603">
        <f>IF(月報!BA659&lt;&gt;"",月報!BA659,0)*24</f>
        <v>10.083333333333334</v>
      </c>
      <c r="K659" s="603">
        <f>IF(STEP!X659&lt;&gt;"",STEP!X659,"")</f>
        <v>0.33333333333333331</v>
      </c>
      <c r="L659" s="603">
        <f>IF(STEP!Y659&lt;&gt;"",STEP!Y659,"")</f>
        <v>8.3333333333333329E-2</v>
      </c>
      <c r="M659" s="603">
        <f>IF(STEP!Z659&lt;&gt;"",STEP!Z659,0)*24</f>
        <v>0</v>
      </c>
      <c r="N659" s="603" t="str">
        <f>IF(STEP!R659&lt;&gt;"",STEP!R659,"")</f>
        <v/>
      </c>
      <c r="O659" s="603" t="str">
        <f>IF(STEP!S659&lt;&gt;"",STEP!S659,"")</f>
        <v>自社作業</v>
      </c>
      <c r="P659" s="603">
        <f t="shared" si="112"/>
        <v>10.083333333333334</v>
      </c>
      <c r="Q659" s="603"/>
      <c r="R659" s="603">
        <f t="shared" si="116"/>
        <v>0</v>
      </c>
      <c r="S659" s="605">
        <f t="shared" si="113"/>
        <v>10</v>
      </c>
      <c r="T659" s="610">
        <f t="shared" si="114"/>
        <v>8.3333333333333925E-2</v>
      </c>
    </row>
    <row r="660" spans="2:20">
      <c r="B660" s="517"/>
      <c r="C660" s="622">
        <f t="shared" si="115"/>
        <v>190576</v>
      </c>
      <c r="D660" s="409" t="str">
        <f>IF(STEP!D660&lt;&gt;"",STEP!D660,"")</f>
        <v>片桐　清穂</v>
      </c>
      <c r="E660" s="410">
        <f>IF(STEP!E660&lt;&gt;"",STEP!E660,"")</f>
        <v>45422</v>
      </c>
      <c r="F660" s="409" t="str">
        <f>IF(STEP!F660&lt;&gt;"",STEP!F660,"")</f>
        <v>金</v>
      </c>
      <c r="G660" s="508">
        <f>IF(STEP!C660&lt;&gt;"",STEP!AD660,"")</f>
        <v>0</v>
      </c>
      <c r="H660" s="407">
        <f>IF(AND(STEP!$G660="",$J$8&lt;&gt;"ON"),"",IF(月報!AX660&lt;&gt;"",月報!AX660,IF(STEP!G660&lt;&gt;"",STEP!G660,"")))</f>
        <v>0.36458333333333331</v>
      </c>
      <c r="I660" s="408">
        <f>IF(AND(STEP!$G660="",$J$8&lt;&gt;"ON"),"",IF(月報!AZ660&lt;&gt;"",月報!AZ660,IF(STEP!H660&lt;&gt;"",STEP!H660,"")))</f>
        <v>0.79513888888888884</v>
      </c>
      <c r="J660" s="603">
        <f>IF(月報!BA660&lt;&gt;"",月報!BA660,0)*24</f>
        <v>9.3333333333333339</v>
      </c>
      <c r="K660" s="603">
        <f>IF(STEP!X660&lt;&gt;"",STEP!X660,"")</f>
        <v>0.33333333333333331</v>
      </c>
      <c r="L660" s="603">
        <f>IF(STEP!Y660&lt;&gt;"",STEP!Y660,"")</f>
        <v>5.2083333333333336E-2</v>
      </c>
      <c r="M660" s="603">
        <f>IF(STEP!Z660&lt;&gt;"",STEP!Z660,0)*24</f>
        <v>0</v>
      </c>
      <c r="N660" s="603" t="str">
        <f>IF(STEP!R660&lt;&gt;"",STEP!R660,"")</f>
        <v/>
      </c>
      <c r="O660" s="603" t="str">
        <f>IF(STEP!S660&lt;&gt;"",STEP!S660,"")</f>
        <v>自社作業</v>
      </c>
      <c r="P660" s="603">
        <f t="shared" si="112"/>
        <v>9.3333333333333339</v>
      </c>
      <c r="Q660" s="603"/>
      <c r="R660" s="603">
        <f t="shared" si="116"/>
        <v>0</v>
      </c>
      <c r="S660" s="605">
        <f t="shared" si="113"/>
        <v>9.25</v>
      </c>
      <c r="T660" s="610">
        <f t="shared" si="114"/>
        <v>8.3333333333333925E-2</v>
      </c>
    </row>
    <row r="661" spans="2:20">
      <c r="B661" s="517"/>
      <c r="C661" s="623">
        <f t="shared" si="115"/>
        <v>190576</v>
      </c>
      <c r="D661" s="411" t="str">
        <f>IF(STEP!D661&lt;&gt;"",STEP!D661,"")</f>
        <v>片桐　清穂</v>
      </c>
      <c r="E661" s="412">
        <f>IF(STEP!E661&lt;&gt;"",STEP!E661,"")</f>
        <v>45423</v>
      </c>
      <c r="F661" s="411" t="str">
        <f>IF(STEP!F661&lt;&gt;"",STEP!F661,"")</f>
        <v>土</v>
      </c>
      <c r="G661" s="413">
        <f>IF(STEP!C661&lt;&gt;"",STEP!AD661,"")</f>
        <v>0</v>
      </c>
      <c r="H661" s="413" t="str">
        <f>IF(AND(STEP!$G661="",$J$8&lt;&gt;"ON"),"",IF(月報!AX661&lt;&gt;"",月報!AX661,IF(STEP!G661&lt;&gt;"",STEP!G661,"")))</f>
        <v/>
      </c>
      <c r="I661" s="414" t="str">
        <f>IF(AND(STEP!$G661="",$J$8&lt;&gt;"ON"),"",IF(月報!AZ661&lt;&gt;"",月報!AZ661,IF(STEP!H661&lt;&gt;"",STEP!H661,"")))</f>
        <v/>
      </c>
      <c r="J661" s="604">
        <f>IF(月報!BA661&lt;&gt;"",月報!BA661,0)*24</f>
        <v>0</v>
      </c>
      <c r="K661" s="604" t="str">
        <f>IF(STEP!X661&lt;&gt;"",STEP!X661,"")</f>
        <v/>
      </c>
      <c r="L661" s="604" t="str">
        <f>IF(STEP!Y661&lt;&gt;"",STEP!Y661,"")</f>
        <v/>
      </c>
      <c r="M661" s="604">
        <f>IF(STEP!Z661&lt;&gt;"",STEP!Z661,0)*24</f>
        <v>0</v>
      </c>
      <c r="N661" s="604" t="str">
        <f>IF(STEP!R661&lt;&gt;"",STEP!R661,"")</f>
        <v/>
      </c>
      <c r="O661" s="604" t="str">
        <f>IF(STEP!S661&lt;&gt;"",STEP!S661,"")</f>
        <v/>
      </c>
      <c r="P661" s="604">
        <f t="shared" si="112"/>
        <v>0</v>
      </c>
      <c r="Q661" s="604"/>
      <c r="R661" s="604">
        <f t="shared" si="116"/>
        <v>0</v>
      </c>
      <c r="S661" s="607">
        <f t="shared" si="113"/>
        <v>0</v>
      </c>
      <c r="T661" s="611">
        <f t="shared" si="114"/>
        <v>0</v>
      </c>
    </row>
    <row r="662" spans="2:20">
      <c r="B662" s="517"/>
      <c r="C662" s="624">
        <f t="shared" si="115"/>
        <v>190576</v>
      </c>
      <c r="D662" s="405" t="str">
        <f>IF(STEP!D662&lt;&gt;"",STEP!D662,"")</f>
        <v>片桐　清穂</v>
      </c>
      <c r="E662" s="406">
        <f>IF(STEP!E662&lt;&gt;"",STEP!E662,"")</f>
        <v>45424</v>
      </c>
      <c r="F662" s="405" t="str">
        <f>IF(STEP!F662&lt;&gt;"",STEP!F662,"")</f>
        <v>日</v>
      </c>
      <c r="G662" s="407">
        <f>IF(STEP!C662&lt;&gt;"",STEP!AD662,"")</f>
        <v>0</v>
      </c>
      <c r="H662" s="407" t="str">
        <f>IF(AND(STEP!$G662="",$J$8&lt;&gt;"ON"),"",IF(月報!AX662&lt;&gt;"",月報!AX662,IF(STEP!G662&lt;&gt;"",STEP!G662,"")))</f>
        <v/>
      </c>
      <c r="I662" s="408" t="str">
        <f>IF(AND(STEP!$G662="",$J$8&lt;&gt;"ON"),"",IF(月報!AZ662&lt;&gt;"",月報!AZ662,IF(STEP!H662&lt;&gt;"",STEP!H662,"")))</f>
        <v/>
      </c>
      <c r="J662" s="603">
        <f>IF(月報!BA662&lt;&gt;"",月報!BA662,0)*24</f>
        <v>0</v>
      </c>
      <c r="K662" s="603" t="str">
        <f>IF(STEP!X662&lt;&gt;"",STEP!X662,"")</f>
        <v/>
      </c>
      <c r="L662" s="603" t="str">
        <f>IF(STEP!Y662&lt;&gt;"",STEP!Y662,"")</f>
        <v/>
      </c>
      <c r="M662" s="603">
        <f>IF(STEP!Z662&lt;&gt;"",STEP!Z662,0)*24</f>
        <v>0</v>
      </c>
      <c r="N662" s="603" t="str">
        <f>IF(STEP!R662&lt;&gt;"",STEP!R662,"")</f>
        <v/>
      </c>
      <c r="O662" s="603" t="str">
        <f>IF(STEP!S662&lt;&gt;"",STEP!S662,"")</f>
        <v/>
      </c>
      <c r="P662" s="603">
        <f t="shared" si="112"/>
        <v>0</v>
      </c>
      <c r="Q662" s="603">
        <f>SUM(P662:P668)</f>
        <v>50.083333333333336</v>
      </c>
      <c r="R662" s="603">
        <f t="shared" si="116"/>
        <v>0</v>
      </c>
      <c r="S662" s="606">
        <f t="shared" si="113"/>
        <v>0</v>
      </c>
      <c r="T662" s="610">
        <f t="shared" si="114"/>
        <v>0</v>
      </c>
    </row>
    <row r="663" spans="2:20">
      <c r="B663" s="517"/>
      <c r="C663" s="622">
        <f t="shared" si="115"/>
        <v>190576</v>
      </c>
      <c r="D663" s="409" t="str">
        <f>IF(STEP!D663&lt;&gt;"",STEP!D663,"")</f>
        <v>片桐　清穂</v>
      </c>
      <c r="E663" s="410">
        <f>IF(STEP!E663&lt;&gt;"",STEP!E663,"")</f>
        <v>45425</v>
      </c>
      <c r="F663" s="409" t="str">
        <f>IF(STEP!F663&lt;&gt;"",STEP!F663,"")</f>
        <v>月</v>
      </c>
      <c r="G663" s="508">
        <f>IF(STEP!C663&lt;&gt;"",STEP!AD663,"")</f>
        <v>0</v>
      </c>
      <c r="H663" s="407">
        <f>IF(AND(STEP!$G663="",$J$8&lt;&gt;"ON"),"",IF(月報!AX663&lt;&gt;"",月報!AX663,IF(STEP!G663&lt;&gt;"",STEP!G663,"")))</f>
        <v>0.36458333333333331</v>
      </c>
      <c r="I663" s="408">
        <f>IF(AND(STEP!$G663="",$J$8&lt;&gt;"ON"),"",IF(月報!AZ663&lt;&gt;"",月報!AZ663,IF(STEP!H663&lt;&gt;"",STEP!H663,"")))</f>
        <v>0.82291666666666663</v>
      </c>
      <c r="J663" s="603">
        <f>IF(月報!BA663&lt;&gt;"",月報!BA663,0)*24</f>
        <v>10</v>
      </c>
      <c r="K663" s="603">
        <f>IF(STEP!X663&lt;&gt;"",STEP!X663,"")</f>
        <v>0.33333333333333331</v>
      </c>
      <c r="L663" s="603">
        <f>IF(STEP!Y663&lt;&gt;"",STEP!Y663,"")</f>
        <v>8.3333333333333329E-2</v>
      </c>
      <c r="M663" s="603">
        <f>IF(STEP!Z663&lt;&gt;"",STEP!Z663,0)*24</f>
        <v>0</v>
      </c>
      <c r="N663" s="603" t="str">
        <f>IF(STEP!R663&lt;&gt;"",STEP!R663,"")</f>
        <v/>
      </c>
      <c r="O663" s="603" t="str">
        <f>IF(STEP!S663&lt;&gt;"",STEP!S663,"")</f>
        <v>自社作業</v>
      </c>
      <c r="P663" s="603">
        <f t="shared" si="112"/>
        <v>10</v>
      </c>
      <c r="Q663" s="603"/>
      <c r="R663" s="603">
        <f t="shared" si="116"/>
        <v>0</v>
      </c>
      <c r="S663" s="605">
        <f t="shared" si="113"/>
        <v>10</v>
      </c>
      <c r="T663" s="610">
        <f t="shared" si="114"/>
        <v>0</v>
      </c>
    </row>
    <row r="664" spans="2:20">
      <c r="B664" s="517"/>
      <c r="C664" s="622">
        <f t="shared" si="115"/>
        <v>190576</v>
      </c>
      <c r="D664" s="409" t="str">
        <f>IF(STEP!D664&lt;&gt;"",STEP!D664,"")</f>
        <v>片桐　清穂</v>
      </c>
      <c r="E664" s="410">
        <f>IF(STEP!E664&lt;&gt;"",STEP!E664,"")</f>
        <v>45426</v>
      </c>
      <c r="F664" s="409" t="str">
        <f>IF(STEP!F664&lt;&gt;"",STEP!F664,"")</f>
        <v>火</v>
      </c>
      <c r="G664" s="508">
        <f>IF(STEP!C664&lt;&gt;"",STEP!AD664,"")</f>
        <v>0</v>
      </c>
      <c r="H664" s="407">
        <f>IF(AND(STEP!$G664="",$J$8&lt;&gt;"ON"),"",IF(月報!AX664&lt;&gt;"",月報!AX664,IF(STEP!G664&lt;&gt;"",STEP!G664,"")))</f>
        <v>0.36458333333333331</v>
      </c>
      <c r="I664" s="408">
        <f>IF(AND(STEP!$G664="",$J$8&lt;&gt;"ON"),"",IF(月報!AZ664&lt;&gt;"",月報!AZ664,IF(STEP!H664&lt;&gt;"",STEP!H664,"")))</f>
        <v>0.86458333333333326</v>
      </c>
      <c r="J664" s="603">
        <f>IF(月報!BA664&lt;&gt;"",月報!BA664,0)*24</f>
        <v>11</v>
      </c>
      <c r="K664" s="603">
        <f>IF(STEP!X664&lt;&gt;"",STEP!X664,"")</f>
        <v>0.33333333333333331</v>
      </c>
      <c r="L664" s="603">
        <f>IF(STEP!Y664&lt;&gt;"",STEP!Y664,"")</f>
        <v>0.125</v>
      </c>
      <c r="M664" s="603">
        <f>IF(STEP!Z664&lt;&gt;"",STEP!Z664,0)*24</f>
        <v>0</v>
      </c>
      <c r="N664" s="603" t="str">
        <f>IF(STEP!R664&lt;&gt;"",STEP!R664,"")</f>
        <v/>
      </c>
      <c r="O664" s="603" t="str">
        <f>IF(STEP!S664&lt;&gt;"",STEP!S664,"")</f>
        <v>自社作業</v>
      </c>
      <c r="P664" s="603">
        <f t="shared" si="112"/>
        <v>11</v>
      </c>
      <c r="Q664" s="603"/>
      <c r="R664" s="603">
        <f t="shared" si="116"/>
        <v>0</v>
      </c>
      <c r="S664" s="605">
        <f t="shared" si="113"/>
        <v>11</v>
      </c>
      <c r="T664" s="610">
        <f t="shared" si="114"/>
        <v>0</v>
      </c>
    </row>
    <row r="665" spans="2:20">
      <c r="B665" s="517"/>
      <c r="C665" s="622">
        <f t="shared" si="115"/>
        <v>190576</v>
      </c>
      <c r="D665" s="409" t="str">
        <f>IF(STEP!D665&lt;&gt;"",STEP!D665,"")</f>
        <v>片桐　清穂</v>
      </c>
      <c r="E665" s="410">
        <f>IF(STEP!E665&lt;&gt;"",STEP!E665,"")</f>
        <v>45427</v>
      </c>
      <c r="F665" s="409" t="str">
        <f>IF(STEP!F665&lt;&gt;"",STEP!F665,"")</f>
        <v>水</v>
      </c>
      <c r="G665" s="508">
        <f>IF(STEP!C665&lt;&gt;"",STEP!AD665,"")</f>
        <v>0</v>
      </c>
      <c r="H665" s="407">
        <f>IF(AND(STEP!$G665="",$J$8&lt;&gt;"ON"),"",IF(月報!AX665&lt;&gt;"",月報!AX665,IF(STEP!G665&lt;&gt;"",STEP!G665,"")))</f>
        <v>0.36458333333333331</v>
      </c>
      <c r="I665" s="408">
        <f>IF(AND(STEP!$G665="",$J$8&lt;&gt;"ON"),"",IF(月報!AZ665&lt;&gt;"",月報!AZ665,IF(STEP!H665&lt;&gt;"",STEP!H665,"")))</f>
        <v>0.82291666666666663</v>
      </c>
      <c r="J665" s="603">
        <f>IF(月報!BA665&lt;&gt;"",月報!BA665,0)*24</f>
        <v>10</v>
      </c>
      <c r="K665" s="603">
        <f>IF(STEP!X665&lt;&gt;"",STEP!X665,"")</f>
        <v>0.33333333333333331</v>
      </c>
      <c r="L665" s="603">
        <f>IF(STEP!Y665&lt;&gt;"",STEP!Y665,"")</f>
        <v>8.3333333333333329E-2</v>
      </c>
      <c r="M665" s="603">
        <f>IF(STEP!Z665&lt;&gt;"",STEP!Z665,0)*24</f>
        <v>0</v>
      </c>
      <c r="N665" s="603" t="str">
        <f>IF(STEP!R665&lt;&gt;"",STEP!R665,"")</f>
        <v/>
      </c>
      <c r="O665" s="603" t="str">
        <f>IF(STEP!S665&lt;&gt;"",STEP!S665,"")</f>
        <v>自社作業</v>
      </c>
      <c r="P665" s="603">
        <f t="shared" si="112"/>
        <v>10</v>
      </c>
      <c r="Q665" s="603"/>
      <c r="R665" s="603">
        <f t="shared" si="116"/>
        <v>0</v>
      </c>
      <c r="S665" s="605">
        <f t="shared" si="113"/>
        <v>10</v>
      </c>
      <c r="T665" s="610">
        <f t="shared" si="114"/>
        <v>0</v>
      </c>
    </row>
    <row r="666" spans="2:20">
      <c r="B666" s="517"/>
      <c r="C666" s="622">
        <f t="shared" si="115"/>
        <v>190576</v>
      </c>
      <c r="D666" s="409" t="str">
        <f>IF(STEP!D666&lt;&gt;"",STEP!D666,"")</f>
        <v>片桐　清穂</v>
      </c>
      <c r="E666" s="410">
        <f>IF(STEP!E666&lt;&gt;"",STEP!E666,"")</f>
        <v>45428</v>
      </c>
      <c r="F666" s="409" t="str">
        <f>IF(STEP!F666&lt;&gt;"",STEP!F666,"")</f>
        <v>木</v>
      </c>
      <c r="G666" s="508">
        <f>IF(STEP!C666&lt;&gt;"",STEP!AD666,"")</f>
        <v>0</v>
      </c>
      <c r="H666" s="407">
        <f>IF(AND(STEP!$G666="",$J$8&lt;&gt;"ON"),"",IF(月報!AX666&lt;&gt;"",月報!AX666,IF(STEP!G666&lt;&gt;"",STEP!G666,"")))</f>
        <v>0.36458333333333331</v>
      </c>
      <c r="I666" s="408">
        <f>IF(AND(STEP!$G666="",$J$8&lt;&gt;"ON"),"",IF(月報!AZ666&lt;&gt;"",月報!AZ666,IF(STEP!H666&lt;&gt;"",STEP!H666,"")))</f>
        <v>0.82291666666666663</v>
      </c>
      <c r="J666" s="603">
        <f>IF(月報!BA666&lt;&gt;"",月報!BA666,0)*24</f>
        <v>10</v>
      </c>
      <c r="K666" s="603">
        <f>IF(STEP!X666&lt;&gt;"",STEP!X666,"")</f>
        <v>0.33333333333333331</v>
      </c>
      <c r="L666" s="603">
        <f>IF(STEP!Y666&lt;&gt;"",STEP!Y666,"")</f>
        <v>8.3333333333333329E-2</v>
      </c>
      <c r="M666" s="603">
        <f>IF(STEP!Z666&lt;&gt;"",STEP!Z666,0)*24</f>
        <v>0</v>
      </c>
      <c r="N666" s="603" t="str">
        <f>IF(STEP!R666&lt;&gt;"",STEP!R666,"")</f>
        <v/>
      </c>
      <c r="O666" s="603" t="str">
        <f>IF(STEP!S666&lt;&gt;"",STEP!S666,"")</f>
        <v>自社作業</v>
      </c>
      <c r="P666" s="603">
        <f t="shared" si="112"/>
        <v>10</v>
      </c>
      <c r="Q666" s="603"/>
      <c r="R666" s="603">
        <f t="shared" si="116"/>
        <v>0</v>
      </c>
      <c r="S666" s="605">
        <f t="shared" si="113"/>
        <v>10</v>
      </c>
      <c r="T666" s="610">
        <f t="shared" si="114"/>
        <v>0</v>
      </c>
    </row>
    <row r="667" spans="2:20">
      <c r="B667" s="517"/>
      <c r="C667" s="622">
        <f t="shared" si="115"/>
        <v>190576</v>
      </c>
      <c r="D667" s="409" t="str">
        <f>IF(STEP!D667&lt;&gt;"",STEP!D667,"")</f>
        <v>片桐　清穂</v>
      </c>
      <c r="E667" s="410">
        <f>IF(STEP!E667&lt;&gt;"",STEP!E667,"")</f>
        <v>45429</v>
      </c>
      <c r="F667" s="409" t="str">
        <f>IF(STEP!F667&lt;&gt;"",STEP!F667,"")</f>
        <v>金</v>
      </c>
      <c r="G667" s="508">
        <f>IF(STEP!C667&lt;&gt;"",STEP!AD667,"")</f>
        <v>0</v>
      </c>
      <c r="H667" s="407">
        <f>IF(AND(STEP!$G667="",$J$8&lt;&gt;"ON"),"",IF(月報!AX667&lt;&gt;"",月報!AX667,IF(STEP!G667&lt;&gt;"",STEP!G667,"")))</f>
        <v>0.36458333333333331</v>
      </c>
      <c r="I667" s="408">
        <f>IF(AND(STEP!$G667="",$J$8&lt;&gt;"ON"),"",IF(月報!AZ667&lt;&gt;"",月報!AZ667,IF(STEP!H667&lt;&gt;"",STEP!H667,"")))</f>
        <v>0.78472222222222221</v>
      </c>
      <c r="J667" s="603">
        <f>IF(月報!BA667&lt;&gt;"",月報!BA667,0)*24</f>
        <v>9.0833333333333339</v>
      </c>
      <c r="K667" s="603">
        <f>IF(STEP!X667&lt;&gt;"",STEP!X667,"")</f>
        <v>0.33333333333333331</v>
      </c>
      <c r="L667" s="603">
        <f>IF(STEP!Y667&lt;&gt;"",STEP!Y667,"")</f>
        <v>4.1666666666666664E-2</v>
      </c>
      <c r="M667" s="603">
        <f>IF(STEP!Z667&lt;&gt;"",STEP!Z667,0)*24</f>
        <v>0</v>
      </c>
      <c r="N667" s="603" t="str">
        <f>IF(STEP!R667&lt;&gt;"",STEP!R667,"")</f>
        <v/>
      </c>
      <c r="O667" s="603" t="str">
        <f>IF(STEP!S667&lt;&gt;"",STEP!S667,"")</f>
        <v>自社作業</v>
      </c>
      <c r="P667" s="603">
        <f t="shared" si="112"/>
        <v>9.0833333333333339</v>
      </c>
      <c r="Q667" s="603"/>
      <c r="R667" s="603">
        <f t="shared" si="116"/>
        <v>0</v>
      </c>
      <c r="S667" s="605">
        <f t="shared" si="113"/>
        <v>9</v>
      </c>
      <c r="T667" s="610">
        <f t="shared" si="114"/>
        <v>8.3333333333333925E-2</v>
      </c>
    </row>
    <row r="668" spans="2:20">
      <c r="B668" s="517"/>
      <c r="C668" s="623">
        <f t="shared" si="115"/>
        <v>190576</v>
      </c>
      <c r="D668" s="411" t="str">
        <f>IF(STEP!D668&lt;&gt;"",STEP!D668,"")</f>
        <v>片桐　清穂</v>
      </c>
      <c r="E668" s="412">
        <f>IF(STEP!E668&lt;&gt;"",STEP!E668,"")</f>
        <v>45430</v>
      </c>
      <c r="F668" s="411" t="str">
        <f>IF(STEP!F668&lt;&gt;"",STEP!F668,"")</f>
        <v>土</v>
      </c>
      <c r="G668" s="413">
        <f>IF(STEP!C668&lt;&gt;"",STEP!AD668,"")</f>
        <v>0</v>
      </c>
      <c r="H668" s="413" t="str">
        <f>IF(AND(STEP!$G668="",$J$8&lt;&gt;"ON"),"",IF(月報!AX668&lt;&gt;"",月報!AX668,IF(STEP!G668&lt;&gt;"",STEP!G668,"")))</f>
        <v/>
      </c>
      <c r="I668" s="414" t="str">
        <f>IF(AND(STEP!$G668="",$J$8&lt;&gt;"ON"),"",IF(月報!AZ668&lt;&gt;"",月報!AZ668,IF(STEP!H668&lt;&gt;"",STEP!H668,"")))</f>
        <v/>
      </c>
      <c r="J668" s="604">
        <f>IF(月報!BA668&lt;&gt;"",月報!BA668,0)*24</f>
        <v>0</v>
      </c>
      <c r="K668" s="604" t="str">
        <f>IF(STEP!X668&lt;&gt;"",STEP!X668,"")</f>
        <v/>
      </c>
      <c r="L668" s="604" t="str">
        <f>IF(STEP!Y668&lt;&gt;"",STEP!Y668,"")</f>
        <v/>
      </c>
      <c r="M668" s="604">
        <f>IF(STEP!Z668&lt;&gt;"",STEP!Z668,0)*24</f>
        <v>0</v>
      </c>
      <c r="N668" s="604" t="str">
        <f>IF(STEP!R668&lt;&gt;"",STEP!R668,"")</f>
        <v/>
      </c>
      <c r="O668" s="604" t="str">
        <f>IF(STEP!S668&lt;&gt;"",STEP!S668,"")</f>
        <v/>
      </c>
      <c r="P668" s="604">
        <f t="shared" si="112"/>
        <v>0</v>
      </c>
      <c r="Q668" s="604"/>
      <c r="R668" s="604">
        <f t="shared" si="116"/>
        <v>0</v>
      </c>
      <c r="S668" s="607">
        <f t="shared" si="113"/>
        <v>0</v>
      </c>
      <c r="T668" s="611">
        <f t="shared" si="114"/>
        <v>0</v>
      </c>
    </row>
    <row r="669" spans="2:20">
      <c r="B669" s="517"/>
      <c r="C669" s="624">
        <f t="shared" si="115"/>
        <v>190576</v>
      </c>
      <c r="D669" s="405" t="str">
        <f>IF(STEP!D669&lt;&gt;"",STEP!D669,"")</f>
        <v>片桐　清穂</v>
      </c>
      <c r="E669" s="406">
        <f>IF(STEP!E669&lt;&gt;"",STEP!E669,"")</f>
        <v>45431</v>
      </c>
      <c r="F669" s="405" t="str">
        <f>IF(STEP!F669&lt;&gt;"",STEP!F669,"")</f>
        <v>日</v>
      </c>
      <c r="G669" s="407">
        <f>IF(STEP!C669&lt;&gt;"",STEP!AD669,"")</f>
        <v>0</v>
      </c>
      <c r="H669" s="407" t="str">
        <f>IF(AND(STEP!$G669="",$J$8&lt;&gt;"ON"),"",IF(月報!AX669&lt;&gt;"",月報!AX669,IF(STEP!G669&lt;&gt;"",STEP!G669,"")))</f>
        <v/>
      </c>
      <c r="I669" s="408" t="str">
        <f>IF(AND(STEP!$G669="",$J$8&lt;&gt;"ON"),"",IF(月報!AZ669&lt;&gt;"",月報!AZ669,IF(STEP!H669&lt;&gt;"",STEP!H669,"")))</f>
        <v/>
      </c>
      <c r="J669" s="603">
        <f>IF(月報!BA669&lt;&gt;"",月報!BA669,0)*24</f>
        <v>0</v>
      </c>
      <c r="K669" s="603" t="str">
        <f>IF(STEP!X669&lt;&gt;"",STEP!X669,"")</f>
        <v/>
      </c>
      <c r="L669" s="603" t="str">
        <f>IF(STEP!Y669&lt;&gt;"",STEP!Y669,"")</f>
        <v/>
      </c>
      <c r="M669" s="603">
        <f>IF(STEP!Z669&lt;&gt;"",STEP!Z669,0)*24</f>
        <v>0</v>
      </c>
      <c r="N669" s="603" t="str">
        <f>IF(STEP!R669&lt;&gt;"",STEP!R669,"")</f>
        <v/>
      </c>
      <c r="O669" s="603" t="str">
        <f>IF(STEP!S669&lt;&gt;"",STEP!S669,"")</f>
        <v/>
      </c>
      <c r="P669" s="603">
        <f t="shared" si="112"/>
        <v>0</v>
      </c>
      <c r="Q669" s="603">
        <f>SUM(P669:P675)</f>
        <v>0</v>
      </c>
      <c r="R669" s="603">
        <f t="shared" si="116"/>
        <v>0</v>
      </c>
      <c r="S669" s="606">
        <f t="shared" si="113"/>
        <v>0</v>
      </c>
      <c r="T669" s="610">
        <f t="shared" si="114"/>
        <v>0</v>
      </c>
    </row>
    <row r="670" spans="2:20">
      <c r="B670" s="517"/>
      <c r="C670" s="622">
        <f t="shared" si="115"/>
        <v>190576</v>
      </c>
      <c r="D670" s="409" t="str">
        <f>IF(STEP!D670&lt;&gt;"",STEP!D670,"")</f>
        <v>片桐　清穂</v>
      </c>
      <c r="E670" s="410">
        <f>IF(STEP!E670&lt;&gt;"",STEP!E670,"")</f>
        <v>45432</v>
      </c>
      <c r="F670" s="409" t="str">
        <f>IF(STEP!F670&lt;&gt;"",STEP!F670,"")</f>
        <v>月</v>
      </c>
      <c r="G670" s="508">
        <f>IF(STEP!C670&lt;&gt;"",STEP!AD670,"")</f>
        <v>0</v>
      </c>
      <c r="H670" s="407" t="str">
        <f>IF(AND(STEP!$G670="",$J$8&lt;&gt;"ON"),"",IF(月報!AX670&lt;&gt;"",月報!AX670,IF(STEP!G670&lt;&gt;"",STEP!G670,"")))</f>
        <v/>
      </c>
      <c r="I670" s="408" t="str">
        <f>IF(AND(STEP!$G670="",$J$8&lt;&gt;"ON"),"",IF(月報!AZ670&lt;&gt;"",月報!AZ670,IF(STEP!H670&lt;&gt;"",STEP!H670,"")))</f>
        <v/>
      </c>
      <c r="J670" s="603">
        <f>IF(月報!BA670&lt;&gt;"",月報!BA670,0)*24</f>
        <v>0</v>
      </c>
      <c r="K670" s="603" t="str">
        <f>IF(STEP!X670&lt;&gt;"",STEP!X670,"")</f>
        <v/>
      </c>
      <c r="L670" s="603" t="str">
        <f>IF(STEP!Y670&lt;&gt;"",STEP!Y670,"")</f>
        <v/>
      </c>
      <c r="M670" s="603">
        <f>IF(STEP!Z670&lt;&gt;"",STEP!Z670,0)*24</f>
        <v>0</v>
      </c>
      <c r="N670" s="603" t="str">
        <f>IF(STEP!R670&lt;&gt;"",STEP!R670,"")</f>
        <v/>
      </c>
      <c r="O670" s="603" t="str">
        <f>IF(STEP!S670&lt;&gt;"",STEP!S670,"")</f>
        <v/>
      </c>
      <c r="P670" s="603">
        <f t="shared" si="112"/>
        <v>0</v>
      </c>
      <c r="Q670" s="603"/>
      <c r="R670" s="603">
        <f t="shared" si="116"/>
        <v>0</v>
      </c>
      <c r="S670" s="605">
        <f t="shared" si="113"/>
        <v>0</v>
      </c>
      <c r="T670" s="610">
        <f t="shared" si="114"/>
        <v>0</v>
      </c>
    </row>
    <row r="671" spans="2:20">
      <c r="B671" s="517"/>
      <c r="C671" s="622">
        <f t="shared" si="115"/>
        <v>190576</v>
      </c>
      <c r="D671" s="409" t="str">
        <f>IF(STEP!D671&lt;&gt;"",STEP!D671,"")</f>
        <v/>
      </c>
      <c r="E671" s="410" t="str">
        <f>IF(STEP!E671&lt;&gt;"",STEP!E671,"")</f>
        <v/>
      </c>
      <c r="F671" s="409" t="str">
        <f>IF(STEP!F671&lt;&gt;"",STEP!F671,"")</f>
        <v/>
      </c>
      <c r="G671" s="508" t="str">
        <f>IF(STEP!C671&lt;&gt;"",STEP!AD671,"")</f>
        <v/>
      </c>
      <c r="H671" s="407" t="str">
        <f>IF(AND(STEP!$G671="",$J$8&lt;&gt;"ON"),"",IF(月報!AX671&lt;&gt;"",月報!AX671,IF(STEP!G671&lt;&gt;"",STEP!G671,"")))</f>
        <v/>
      </c>
      <c r="I671" s="408" t="str">
        <f>IF(AND(STEP!$G671="",$J$8&lt;&gt;"ON"),"",IF(月報!AZ671&lt;&gt;"",月報!AZ671,IF(STEP!H671&lt;&gt;"",STEP!H671,"")))</f>
        <v/>
      </c>
      <c r="J671" s="603">
        <f>IF(月報!BA671&lt;&gt;"",月報!BA671,0)*24</f>
        <v>0</v>
      </c>
      <c r="K671" s="603" t="str">
        <f>IF(STEP!X671&lt;&gt;"",STEP!X671,"")</f>
        <v/>
      </c>
      <c r="L671" s="603" t="str">
        <f>IF(STEP!Y671&lt;&gt;"",STEP!Y671,"")</f>
        <v/>
      </c>
      <c r="M671" s="603">
        <f>IF(STEP!Z671&lt;&gt;"",STEP!Z671,0)*24</f>
        <v>0</v>
      </c>
      <c r="N671" s="603" t="str">
        <f>IF(STEP!R671&lt;&gt;"",STEP!R671,"")</f>
        <v/>
      </c>
      <c r="O671" s="603" t="str">
        <f>IF(STEP!S671&lt;&gt;"",STEP!S671,"")</f>
        <v/>
      </c>
      <c r="P671" s="603">
        <f t="shared" ref="P671" si="117">IF(J671&lt;&gt;"",J671,"")</f>
        <v>0</v>
      </c>
      <c r="Q671" s="603"/>
      <c r="R671" s="603">
        <f t="shared" si="116"/>
        <v>0</v>
      </c>
      <c r="S671" s="605">
        <f t="shared" ref="S671" si="118">(IF(K671&lt;&gt;"",K671,0)+IF(L671&lt;&gt;"",L671,0))*24</f>
        <v>0</v>
      </c>
      <c r="T671" s="610">
        <f t="shared" ref="T671" si="119">J671-(M671+S671)</f>
        <v>0</v>
      </c>
    </row>
    <row r="672" spans="2:20">
      <c r="B672" s="517"/>
      <c r="C672" s="622" t="str">
        <f>IF(STEP!C672&lt;&gt;"",STEP!C672,"")</f>
        <v/>
      </c>
      <c r="D672" s="409" t="str">
        <f>IF(STEP!D672&lt;&gt;"",STEP!D672,"")</f>
        <v/>
      </c>
      <c r="E672" s="410" t="str">
        <f>IF(STEP!E672&lt;&gt;"",STEP!E672,"")</f>
        <v/>
      </c>
      <c r="F672" s="409" t="str">
        <f>IF(STEP!F672&lt;&gt;"",STEP!F672,"")</f>
        <v/>
      </c>
      <c r="G672" s="508" t="str">
        <f>IF(STEP!C672&lt;&gt;"",STEP!AD672,"")</f>
        <v/>
      </c>
      <c r="H672" s="407" t="str">
        <f>IF(AND(STEP!$G672="",$J$8&lt;&gt;"ON"),"",IF(月報!AX672&lt;&gt;"",月報!AX672,IF(STEP!G672&lt;&gt;"",STEP!G672,"")))</f>
        <v/>
      </c>
      <c r="I672" s="408" t="str">
        <f>IF(AND(STEP!$G672="",$J$8&lt;&gt;"ON"),"",IF(月報!AZ672&lt;&gt;"",月報!AZ672,IF(STEP!H672&lt;&gt;"",STEP!H672,"")))</f>
        <v/>
      </c>
      <c r="J672" s="408" t="str">
        <f>IF(AND(STEP!$G672="",$J$8&lt;&gt;"ON"),"",IF(月報!BA672&lt;&gt;"",月報!BA672,IF(STEP!J672&lt;&gt;"",STEP!J672/24,"")))</f>
        <v/>
      </c>
      <c r="K672" s="408" t="str">
        <f>IF(STEP!X672&lt;&gt;"",STEP!X672,"")</f>
        <v/>
      </c>
      <c r="L672" s="408" t="str">
        <f>IF(STEP!Y672&lt;&gt;"",STEP!Y672,"")</f>
        <v/>
      </c>
      <c r="M672" s="408" t="str">
        <f>IF(STEP!Z672&lt;&gt;"",STEP!Z672,"")</f>
        <v/>
      </c>
      <c r="N672" s="408" t="str">
        <f>IF(STEP!R672&lt;&gt;"",STEP!R672,"")</f>
        <v/>
      </c>
      <c r="O672" s="408" t="str">
        <f>IF(STEP!S672&lt;&gt;"",STEP!S672,"")</f>
        <v/>
      </c>
      <c r="P672" s="408" t="str">
        <f t="shared" si="112"/>
        <v/>
      </c>
      <c r="Q672" s="408"/>
      <c r="R672" s="408">
        <f t="shared" si="116"/>
        <v>0</v>
      </c>
      <c r="S672" s="608"/>
      <c r="T672" s="610"/>
    </row>
    <row r="673" spans="2:20">
      <c r="B673" s="517"/>
      <c r="C673" s="622" t="str">
        <f>IF(STEP!C673&lt;&gt;"",STEP!C673,"")</f>
        <v/>
      </c>
      <c r="D673" s="409" t="str">
        <f>IF(STEP!D673&lt;&gt;"",STEP!D673,"")</f>
        <v/>
      </c>
      <c r="E673" s="410" t="str">
        <f>IF(STEP!E673&lt;&gt;"",STEP!E673,"")</f>
        <v/>
      </c>
      <c r="F673" s="409" t="str">
        <f>IF(STEP!F673&lt;&gt;"",STEP!F673,"")</f>
        <v/>
      </c>
      <c r="G673" s="508" t="str">
        <f>IF(STEP!C673&lt;&gt;"",STEP!AD673,"")</f>
        <v/>
      </c>
      <c r="H673" s="407" t="str">
        <f>IF(AND(STEP!$G673="",$J$8&lt;&gt;"ON"),"",IF(月報!AX673&lt;&gt;"",月報!AX673,IF(STEP!G673&lt;&gt;"",STEP!G673,"")))</f>
        <v/>
      </c>
      <c r="I673" s="408" t="str">
        <f>IF(AND(STEP!$G673="",$J$8&lt;&gt;"ON"),"",IF(月報!AZ673&lt;&gt;"",月報!AZ673,IF(STEP!H673&lt;&gt;"",STEP!H673,"")))</f>
        <v/>
      </c>
      <c r="J673" s="408" t="str">
        <f>IF(AND(STEP!$G673="",$J$8&lt;&gt;"ON"),"",IF(月報!BA673&lt;&gt;"",月報!BA673,IF(STEP!J673&lt;&gt;"",STEP!J673/24,"")))</f>
        <v/>
      </c>
      <c r="K673" s="408" t="str">
        <f>IF(STEP!X673&lt;&gt;"",STEP!X673,"")</f>
        <v/>
      </c>
      <c r="L673" s="408" t="str">
        <f>IF(STEP!Y673&lt;&gt;"",STEP!Y673,"")</f>
        <v/>
      </c>
      <c r="M673" s="408" t="str">
        <f>IF(STEP!Z673&lt;&gt;"",STEP!Z673,"")</f>
        <v/>
      </c>
      <c r="N673" s="408" t="str">
        <f>IF(STEP!R673&lt;&gt;"",STEP!R673,"")</f>
        <v/>
      </c>
      <c r="O673" s="408" t="str">
        <f>IF(STEP!S673&lt;&gt;"",STEP!S673,"")</f>
        <v/>
      </c>
      <c r="P673" s="408" t="str">
        <f t="shared" si="112"/>
        <v/>
      </c>
      <c r="Q673" s="408"/>
      <c r="R673" s="408">
        <f t="shared" si="116"/>
        <v>0</v>
      </c>
      <c r="S673" s="608"/>
      <c r="T673" s="610"/>
    </row>
    <row r="674" spans="2:20">
      <c r="B674" s="517"/>
      <c r="C674" s="622" t="str">
        <f>IF(STEP!C674&lt;&gt;"",STEP!C674,"")</f>
        <v/>
      </c>
      <c r="D674" s="409" t="str">
        <f>IF(STEP!D674&lt;&gt;"",STEP!D674,"")</f>
        <v/>
      </c>
      <c r="E674" s="410" t="str">
        <f>IF(STEP!E674&lt;&gt;"",STEP!E674,"")</f>
        <v/>
      </c>
      <c r="F674" s="409" t="str">
        <f>IF(STEP!F674&lt;&gt;"",STEP!F674,"")</f>
        <v/>
      </c>
      <c r="G674" s="508" t="str">
        <f>IF(STEP!C674&lt;&gt;"",STEP!AD674,"")</f>
        <v/>
      </c>
      <c r="H674" s="407" t="str">
        <f>IF(AND(STEP!$G674="",$J$8&lt;&gt;"ON"),"",IF(月報!AX674&lt;&gt;"",月報!AX674,IF(STEP!G674&lt;&gt;"",STEP!G674,"")))</f>
        <v/>
      </c>
      <c r="I674" s="408" t="str">
        <f>IF(AND(STEP!$G674="",$J$8&lt;&gt;"ON"),"",IF(月報!AZ674&lt;&gt;"",月報!AZ674,IF(STEP!H674&lt;&gt;"",STEP!H674,"")))</f>
        <v/>
      </c>
      <c r="J674" s="408" t="str">
        <f>IF(AND(STEP!$G674="",$J$8&lt;&gt;"ON"),"",IF(月報!BA674&lt;&gt;"",月報!BA674,IF(STEP!J674&lt;&gt;"",STEP!J674/24,"")))</f>
        <v/>
      </c>
      <c r="K674" s="408" t="str">
        <f>IF(STEP!X674&lt;&gt;"",STEP!X674,"")</f>
        <v/>
      </c>
      <c r="L674" s="408" t="str">
        <f>IF(STEP!Y674&lt;&gt;"",STEP!Y674,"")</f>
        <v/>
      </c>
      <c r="M674" s="408" t="str">
        <f>IF(STEP!Z674&lt;&gt;"",STEP!Z674,"")</f>
        <v/>
      </c>
      <c r="N674" s="408" t="str">
        <f>IF(STEP!R674&lt;&gt;"",STEP!R674,"")</f>
        <v/>
      </c>
      <c r="O674" s="408" t="str">
        <f>IF(STEP!S674&lt;&gt;"",STEP!S674,"")</f>
        <v/>
      </c>
      <c r="P674" s="408" t="str">
        <f t="shared" si="112"/>
        <v/>
      </c>
      <c r="Q674" s="408"/>
      <c r="R674" s="408">
        <f t="shared" si="116"/>
        <v>0</v>
      </c>
      <c r="S674" s="608"/>
      <c r="T674" s="610"/>
    </row>
    <row r="675" spans="2:20" ht="13.8" thickBot="1">
      <c r="B675" s="518"/>
      <c r="C675" s="625" t="str">
        <f>IF(STEP!C675&lt;&gt;"",STEP!C675,"")</f>
        <v/>
      </c>
      <c r="D675" s="415" t="str">
        <f>IF(STEP!D675&lt;&gt;"",STEP!D675,"")</f>
        <v/>
      </c>
      <c r="E675" s="416" t="str">
        <f>IF(STEP!E675&lt;&gt;"",STEP!E675,"")</f>
        <v/>
      </c>
      <c r="F675" s="415" t="str">
        <f>IF(STEP!F675&lt;&gt;"",STEP!F675,"")</f>
        <v/>
      </c>
      <c r="G675" s="417" t="str">
        <f>IF(STEP!C675&lt;&gt;"",STEP!AD675,"")</f>
        <v/>
      </c>
      <c r="H675" s="417" t="str">
        <f>IF(AND(STEP!$G675="",$J$8&lt;&gt;"ON"),"",IF(月報!AX675&lt;&gt;"",月報!AX675,IF(STEP!G675&lt;&gt;"",STEP!G675,"")))</f>
        <v/>
      </c>
      <c r="I675" s="418" t="str">
        <f>IF(AND(STEP!$G675="",$J$8&lt;&gt;"ON"),"",IF(月報!AZ675&lt;&gt;"",月報!AZ675,IF(STEP!H675&lt;&gt;"",STEP!H675,"")))</f>
        <v/>
      </c>
      <c r="J675" s="418" t="str">
        <f>IF(AND(STEP!$G675="",$J$8&lt;&gt;"ON"),"",IF(月報!BA675&lt;&gt;"",月報!BA675,IF(STEP!J675&lt;&gt;"",STEP!J675/24,"")))</f>
        <v/>
      </c>
      <c r="K675" s="418" t="str">
        <f>IF(STEP!X675&lt;&gt;"",STEP!X675,"")</f>
        <v/>
      </c>
      <c r="L675" s="418" t="str">
        <f>IF(STEP!Y675&lt;&gt;"",STEP!Y675,"")</f>
        <v/>
      </c>
      <c r="M675" s="418" t="str">
        <f>IF(STEP!Z675&lt;&gt;"",STEP!Z675,"")</f>
        <v/>
      </c>
      <c r="N675" s="418" t="str">
        <f>IF(STEP!R675&lt;&gt;"",STEP!R675,"")</f>
        <v/>
      </c>
      <c r="O675" s="418" t="str">
        <f>IF(STEP!S675&lt;&gt;"",STEP!S675,"")</f>
        <v/>
      </c>
      <c r="P675" s="418" t="str">
        <f t="shared" si="112"/>
        <v/>
      </c>
      <c r="Q675" s="418"/>
      <c r="R675" s="418">
        <f t="shared" si="116"/>
        <v>0</v>
      </c>
      <c r="S675" s="609"/>
      <c r="T675" s="612"/>
    </row>
    <row r="676" spans="2:20">
      <c r="B676" s="516" t="s">
        <v>416</v>
      </c>
      <c r="C676" s="626"/>
      <c r="D676" s="324"/>
      <c r="E676" s="325"/>
      <c r="F676" s="578" t="s">
        <v>465</v>
      </c>
      <c r="G676" s="320"/>
      <c r="H676" s="320"/>
      <c r="I676" s="326"/>
      <c r="J676" s="326"/>
      <c r="K676" s="326"/>
      <c r="L676" s="326"/>
      <c r="M676" s="326"/>
      <c r="N676" s="326"/>
      <c r="O676" s="326"/>
      <c r="P676" s="326"/>
      <c r="Q676" s="326"/>
      <c r="R676" s="326"/>
      <c r="S676" s="326"/>
      <c r="T676" s="326"/>
    </row>
    <row r="677" spans="2:20">
      <c r="B677" s="516"/>
      <c r="C677" s="626"/>
      <c r="D677" s="324"/>
      <c r="E677" s="325"/>
      <c r="F677" s="324"/>
      <c r="G677" s="320"/>
      <c r="H677" s="320"/>
      <c r="I677" s="326"/>
      <c r="J677" s="326"/>
      <c r="K677" s="326"/>
      <c r="L677" s="326"/>
      <c r="M677" s="326"/>
      <c r="N677" s="326"/>
      <c r="O677" s="326"/>
      <c r="P677" s="326"/>
      <c r="Q677" s="326"/>
      <c r="R677" s="326"/>
      <c r="S677" s="326"/>
      <c r="T677" s="326"/>
    </row>
    <row r="678" spans="2:20">
      <c r="B678" s="516"/>
      <c r="C678" s="626"/>
      <c r="D678" s="324"/>
      <c r="E678" s="325"/>
      <c r="F678" s="324"/>
      <c r="G678" s="320"/>
      <c r="H678" s="320"/>
      <c r="I678" s="326"/>
      <c r="J678" s="326"/>
      <c r="K678" s="326"/>
      <c r="L678" s="326"/>
      <c r="M678" s="326"/>
      <c r="N678" s="326"/>
      <c r="O678" s="326"/>
      <c r="P678" s="326"/>
      <c r="Q678" s="326"/>
      <c r="R678" s="326"/>
      <c r="S678" s="326"/>
      <c r="T678" s="326"/>
    </row>
    <row r="679" spans="2:20">
      <c r="B679" s="516"/>
      <c r="C679" s="626"/>
      <c r="D679" s="324"/>
      <c r="E679" s="325"/>
      <c r="F679" s="324"/>
      <c r="G679" s="320"/>
      <c r="H679" s="320"/>
      <c r="I679" s="326"/>
      <c r="J679" s="326"/>
      <c r="K679" s="326"/>
      <c r="L679" s="326"/>
      <c r="M679" s="326"/>
      <c r="N679" s="326"/>
      <c r="O679" s="326"/>
      <c r="P679" s="326"/>
      <c r="Q679" s="326"/>
      <c r="R679" s="326"/>
      <c r="S679" s="326"/>
      <c r="T679" s="326"/>
    </row>
    <row r="680" spans="2:20">
      <c r="B680" s="516"/>
      <c r="C680" s="626"/>
      <c r="D680" s="324"/>
      <c r="E680" s="325"/>
      <c r="F680" s="324"/>
      <c r="G680" s="320"/>
      <c r="H680" s="320"/>
      <c r="I680" s="326"/>
      <c r="J680" s="326"/>
      <c r="K680" s="326"/>
      <c r="L680" s="326"/>
      <c r="M680" s="326"/>
      <c r="N680" s="326"/>
      <c r="O680" s="326"/>
      <c r="P680" s="326"/>
      <c r="Q680" s="326"/>
      <c r="R680" s="326"/>
      <c r="S680" s="326"/>
      <c r="T680" s="326"/>
    </row>
    <row r="681" spans="2:20">
      <c r="B681" s="516"/>
      <c r="C681" s="626"/>
      <c r="D681" s="324"/>
      <c r="E681" s="325"/>
      <c r="F681" s="324"/>
      <c r="G681" s="320"/>
      <c r="H681" s="320"/>
      <c r="I681" s="326"/>
      <c r="J681" s="326"/>
      <c r="K681" s="326"/>
      <c r="L681" s="326"/>
      <c r="M681" s="326"/>
      <c r="N681" s="326"/>
      <c r="O681" s="326"/>
      <c r="P681" s="326"/>
      <c r="Q681" s="326"/>
      <c r="R681" s="326"/>
      <c r="S681" s="326"/>
      <c r="T681" s="326"/>
    </row>
    <row r="682" spans="2:20">
      <c r="B682" s="516"/>
      <c r="C682" s="626"/>
      <c r="D682" s="324"/>
      <c r="E682" s="325"/>
      <c r="F682" s="324"/>
      <c r="G682" s="320"/>
      <c r="H682" s="320"/>
      <c r="I682" s="326"/>
      <c r="J682" s="326"/>
      <c r="K682" s="326"/>
      <c r="L682" s="326"/>
      <c r="M682" s="326"/>
      <c r="N682" s="326"/>
      <c r="O682" s="326"/>
      <c r="P682" s="326"/>
      <c r="Q682" s="326"/>
      <c r="R682" s="326"/>
      <c r="S682" s="326"/>
      <c r="T682" s="326"/>
    </row>
    <row r="683" spans="2:20">
      <c r="B683" s="516"/>
      <c r="C683" s="626"/>
      <c r="D683" s="324"/>
      <c r="E683" s="325"/>
      <c r="F683" s="324"/>
      <c r="G683" s="320"/>
      <c r="H683" s="320"/>
      <c r="I683" s="326"/>
      <c r="J683" s="326"/>
      <c r="K683" s="326"/>
      <c r="L683" s="326"/>
      <c r="M683" s="326"/>
      <c r="N683" s="326"/>
      <c r="O683" s="326"/>
      <c r="P683" s="326"/>
      <c r="Q683" s="326"/>
      <c r="R683" s="326"/>
      <c r="S683" s="326"/>
      <c r="T683" s="326"/>
    </row>
    <row r="684" spans="2:20">
      <c r="B684" s="516"/>
      <c r="C684" s="626"/>
      <c r="D684" s="324"/>
      <c r="E684" s="325"/>
      <c r="F684" s="324"/>
      <c r="G684" s="320"/>
      <c r="H684" s="320"/>
      <c r="I684" s="326"/>
      <c r="J684" s="326"/>
      <c r="K684" s="326"/>
      <c r="L684" s="326"/>
      <c r="M684" s="326"/>
      <c r="N684" s="326"/>
      <c r="O684" s="326"/>
      <c r="P684" s="326"/>
      <c r="Q684" s="326"/>
      <c r="R684" s="326"/>
      <c r="S684" s="326"/>
      <c r="T684" s="326"/>
    </row>
    <row r="685" spans="2:20" ht="13.8" thickBot="1">
      <c r="B685" s="519"/>
      <c r="C685" s="627"/>
      <c r="D685" s="330"/>
      <c r="E685" s="331"/>
      <c r="F685" s="330"/>
      <c r="G685" s="322"/>
      <c r="H685" s="322"/>
      <c r="I685" s="332"/>
      <c r="J685" s="332"/>
      <c r="K685" s="332"/>
      <c r="L685" s="332"/>
      <c r="M685" s="332"/>
      <c r="N685" s="332"/>
      <c r="O685" s="332"/>
      <c r="P685" s="332"/>
      <c r="Q685" s="332"/>
      <c r="R685" s="332"/>
      <c r="S685" s="332"/>
      <c r="T685" s="332"/>
    </row>
    <row r="686" spans="2:20">
      <c r="B686" s="522">
        <f>B641+1</f>
        <v>16</v>
      </c>
      <c r="C686" s="403">
        <f>IF(STEP!C686&lt;&gt;"",STEP!C686,"")</f>
        <v>391158</v>
      </c>
      <c r="D686" s="405" t="str">
        <f>IF(STEP!D686&lt;&gt;"",STEP!D686,"")</f>
        <v>阿部　悠汰</v>
      </c>
      <c r="E686" s="406">
        <f>IF(STEP!E686&lt;&gt;"",STEP!E686,"")</f>
        <v>45403</v>
      </c>
      <c r="F686" s="405" t="str">
        <f>IF(STEP!F686&lt;&gt;"",STEP!F686,"")</f>
        <v>日</v>
      </c>
      <c r="G686" s="407">
        <f>IF(STEP!C686&lt;&gt;"",STEP!AD686,"")</f>
        <v>0</v>
      </c>
      <c r="H686" s="407" t="str">
        <f>IF(AND(STEP!$G686="",$J$8&lt;&gt;"ON"),"",IF(月報!AX686&lt;&gt;"",月報!AX686,IF(STEP!G686&lt;&gt;"",STEP!G686,"")))</f>
        <v/>
      </c>
      <c r="I686" s="408" t="str">
        <f>IF(AND(STEP!$G686="",$J$8&lt;&gt;"ON"),"",IF(月報!AZ686&lt;&gt;"",月報!AZ686,IF(STEP!H686&lt;&gt;"",STEP!H686,"")))</f>
        <v/>
      </c>
      <c r="J686" s="603">
        <f>IF(月報!BA686&lt;&gt;"",月報!BA686,0)*24</f>
        <v>0</v>
      </c>
      <c r="K686" s="603" t="str">
        <f>IF(STEP!X686&lt;&gt;"",STEP!X686,"")</f>
        <v/>
      </c>
      <c r="L686" s="603" t="str">
        <f>IF(STEP!Y686&lt;&gt;"",STEP!Y686,"")</f>
        <v/>
      </c>
      <c r="M686" s="603">
        <f>IF(STEP!Z686&lt;&gt;"",STEP!Z686,0)*24</f>
        <v>0</v>
      </c>
      <c r="N686" s="603" t="str">
        <f>IF(STEP!R686&lt;&gt;"",STEP!R686,"")</f>
        <v/>
      </c>
      <c r="O686" s="603" t="str">
        <f>IF(STEP!S686&lt;&gt;"",STEP!S686,"")</f>
        <v/>
      </c>
      <c r="P686" s="603">
        <f t="shared" ref="P686:P720" si="120">IF(J686&lt;&gt;"",J686,"")</f>
        <v>0</v>
      </c>
      <c r="Q686" s="603">
        <f>SUM(P686:P692)</f>
        <v>44.583333333333336</v>
      </c>
      <c r="R686" s="603">
        <f>IF(C686&lt;&gt;"",VLOOKUP(C686,設定シート!$D$10:$L$109,9,FALSE),"")</f>
        <v>0</v>
      </c>
      <c r="S686" s="613">
        <f>(IF(K686&lt;&gt;"",K686,0)+IF(L686&lt;&gt;"",L686,0))*24</f>
        <v>0</v>
      </c>
      <c r="T686" s="610">
        <f>J686-(M686+S686)</f>
        <v>0</v>
      </c>
    </row>
    <row r="687" spans="2:20">
      <c r="B687" s="517"/>
      <c r="C687" s="621">
        <f>C686</f>
        <v>391158</v>
      </c>
      <c r="D687" s="409" t="str">
        <f>IF(STEP!D687&lt;&gt;"",STEP!D687,"")</f>
        <v>阿部　悠汰</v>
      </c>
      <c r="E687" s="410">
        <f>IF(STEP!E687&lt;&gt;"",STEP!E687,"")</f>
        <v>45404</v>
      </c>
      <c r="F687" s="409" t="str">
        <f>IF(STEP!F687&lt;&gt;"",STEP!F687,"")</f>
        <v>月</v>
      </c>
      <c r="G687" s="508">
        <f>IF(STEP!C687&lt;&gt;"",STEP!AD687,"")</f>
        <v>0</v>
      </c>
      <c r="H687" s="407">
        <f>IF(AND(STEP!$G687="",$J$8&lt;&gt;"ON"),"",IF(月報!AX687&lt;&gt;"",月報!AX687,IF(STEP!G687&lt;&gt;"",STEP!G687,"")))</f>
        <v>0.36458333333333331</v>
      </c>
      <c r="I687" s="408">
        <f>IF(AND(STEP!$G687="",$J$8&lt;&gt;"ON"),"",IF(月報!AZ687&lt;&gt;"",月報!AZ687,IF(STEP!H687&lt;&gt;"",STEP!H687,"")))</f>
        <v>0.79513888888888884</v>
      </c>
      <c r="J687" s="603">
        <f>IF(月報!BA687&lt;&gt;"",月報!BA687,0)*24</f>
        <v>9.3333333333333339</v>
      </c>
      <c r="K687" s="603">
        <f>IF(STEP!X687&lt;&gt;"",STEP!X687,"")</f>
        <v>0.33333333333333331</v>
      </c>
      <c r="L687" s="603">
        <f>IF(STEP!Y687&lt;&gt;"",STEP!Y687,"")</f>
        <v>6.25E-2</v>
      </c>
      <c r="M687" s="603">
        <f>IF(STEP!Z687&lt;&gt;"",STEP!Z687,0)*24</f>
        <v>0</v>
      </c>
      <c r="N687" s="603" t="str">
        <f>IF(STEP!R687&lt;&gt;"",STEP!R687,"")</f>
        <v/>
      </c>
      <c r="O687" s="603" t="str">
        <f>IF(STEP!S687&lt;&gt;"",STEP!S687,"")</f>
        <v>自社作業</v>
      </c>
      <c r="P687" s="603">
        <f t="shared" si="120"/>
        <v>9.3333333333333339</v>
      </c>
      <c r="Q687" s="603"/>
      <c r="R687" s="603">
        <f>R686</f>
        <v>0</v>
      </c>
      <c r="S687" s="605">
        <f t="shared" ref="S687:S715" si="121">(IF(K687&lt;&gt;"",K687,0)+IF(L687&lt;&gt;"",L687,0))*24</f>
        <v>9.5</v>
      </c>
      <c r="T687" s="610">
        <f t="shared" ref="T687:T715" si="122">J687-(M687+S687)</f>
        <v>-0.16666666666666607</v>
      </c>
    </row>
    <row r="688" spans="2:20">
      <c r="B688" s="517"/>
      <c r="C688" s="622">
        <f t="shared" ref="C688:C716" si="123">C687</f>
        <v>391158</v>
      </c>
      <c r="D688" s="409" t="str">
        <f>IF(STEP!D688&lt;&gt;"",STEP!D688,"")</f>
        <v>阿部　悠汰</v>
      </c>
      <c r="E688" s="410">
        <f>IF(STEP!E688&lt;&gt;"",STEP!E688,"")</f>
        <v>45405</v>
      </c>
      <c r="F688" s="409" t="str">
        <f>IF(STEP!F688&lt;&gt;"",STEP!F688,"")</f>
        <v>火</v>
      </c>
      <c r="G688" s="508">
        <f>IF(STEP!C688&lt;&gt;"",STEP!AD688,"")</f>
        <v>0</v>
      </c>
      <c r="H688" s="407">
        <f>IF(AND(STEP!$G688="",$J$8&lt;&gt;"ON"),"",IF(月報!AX688&lt;&gt;"",月報!AX688,IF(STEP!G688&lt;&gt;"",STEP!G688,"")))</f>
        <v>0.36458333333333331</v>
      </c>
      <c r="I688" s="408">
        <f>IF(AND(STEP!$G688="",$J$8&lt;&gt;"ON"),"",IF(月報!AZ688&lt;&gt;"",月報!AZ688,IF(STEP!H688&lt;&gt;"",STEP!H688,"")))</f>
        <v>0.79513888888888884</v>
      </c>
      <c r="J688" s="603">
        <f>IF(月報!BA688&lt;&gt;"",月報!BA688,0)*24</f>
        <v>9.3333333333333339</v>
      </c>
      <c r="K688" s="603">
        <f>IF(STEP!X688&lt;&gt;"",STEP!X688,"")</f>
        <v>0.33333333333333331</v>
      </c>
      <c r="L688" s="603">
        <f>IF(STEP!Y688&lt;&gt;"",STEP!Y688,"")</f>
        <v>6.25E-2</v>
      </c>
      <c r="M688" s="603">
        <f>IF(STEP!Z688&lt;&gt;"",STEP!Z688,0)*24</f>
        <v>0</v>
      </c>
      <c r="N688" s="603" t="str">
        <f>IF(STEP!R688&lt;&gt;"",STEP!R688,"")</f>
        <v/>
      </c>
      <c r="O688" s="603" t="str">
        <f>IF(STEP!S688&lt;&gt;"",STEP!S688,"")</f>
        <v>自社作業</v>
      </c>
      <c r="P688" s="603">
        <f t="shared" si="120"/>
        <v>9.3333333333333339</v>
      </c>
      <c r="Q688" s="603"/>
      <c r="R688" s="603">
        <f t="shared" ref="R688:R720" si="124">R687</f>
        <v>0</v>
      </c>
      <c r="S688" s="605">
        <f t="shared" si="121"/>
        <v>9.5</v>
      </c>
      <c r="T688" s="610">
        <f t="shared" si="122"/>
        <v>-0.16666666666666607</v>
      </c>
    </row>
    <row r="689" spans="2:20">
      <c r="B689" s="517"/>
      <c r="C689" s="622">
        <f t="shared" si="123"/>
        <v>391158</v>
      </c>
      <c r="D689" s="409" t="str">
        <f>IF(STEP!D689&lt;&gt;"",STEP!D689,"")</f>
        <v>阿部　悠汰</v>
      </c>
      <c r="E689" s="410">
        <f>IF(STEP!E689&lt;&gt;"",STEP!E689,"")</f>
        <v>45406</v>
      </c>
      <c r="F689" s="409" t="str">
        <f>IF(STEP!F689&lt;&gt;"",STEP!F689,"")</f>
        <v>水</v>
      </c>
      <c r="G689" s="508">
        <f>IF(STEP!C689&lt;&gt;"",STEP!AD689,"")</f>
        <v>0</v>
      </c>
      <c r="H689" s="407">
        <f>IF(AND(STEP!$G689="",$J$8&lt;&gt;"ON"),"",IF(月報!AX689&lt;&gt;"",月報!AX689,IF(STEP!G689&lt;&gt;"",STEP!G689,"")))</f>
        <v>0.36458333333333331</v>
      </c>
      <c r="I689" s="408">
        <f>IF(AND(STEP!$G689="",$J$8&lt;&gt;"ON"),"",IF(月報!AZ689&lt;&gt;"",月報!AZ689,IF(STEP!H689&lt;&gt;"",STEP!H689,"")))</f>
        <v>0.76388888888888884</v>
      </c>
      <c r="J689" s="603">
        <f>IF(月報!BA689&lt;&gt;"",月報!BA689,0)*24</f>
        <v>8.5833333333333339</v>
      </c>
      <c r="K689" s="603">
        <f>IF(STEP!X689&lt;&gt;"",STEP!X689,"")</f>
        <v>0.33333333333333331</v>
      </c>
      <c r="L689" s="603">
        <f>IF(STEP!Y689&lt;&gt;"",STEP!Y689,"")</f>
        <v>3.125E-2</v>
      </c>
      <c r="M689" s="603">
        <f>IF(STEP!Z689&lt;&gt;"",STEP!Z689,0)*24</f>
        <v>0</v>
      </c>
      <c r="N689" s="603" t="str">
        <f>IF(STEP!R689&lt;&gt;"",STEP!R689,"")</f>
        <v/>
      </c>
      <c r="O689" s="603" t="str">
        <f>IF(STEP!S689&lt;&gt;"",STEP!S689,"")</f>
        <v>自社作業</v>
      </c>
      <c r="P689" s="603">
        <f t="shared" si="120"/>
        <v>8.5833333333333339</v>
      </c>
      <c r="Q689" s="603"/>
      <c r="R689" s="603">
        <f t="shared" si="124"/>
        <v>0</v>
      </c>
      <c r="S689" s="605">
        <f t="shared" si="121"/>
        <v>8.75</v>
      </c>
      <c r="T689" s="610">
        <f t="shared" si="122"/>
        <v>-0.16666666666666607</v>
      </c>
    </row>
    <row r="690" spans="2:20">
      <c r="B690" s="517"/>
      <c r="C690" s="622">
        <f t="shared" si="123"/>
        <v>391158</v>
      </c>
      <c r="D690" s="409" t="str">
        <f>IF(STEP!D690&lt;&gt;"",STEP!D690,"")</f>
        <v>阿部　悠汰</v>
      </c>
      <c r="E690" s="410">
        <f>IF(STEP!E690&lt;&gt;"",STEP!E690,"")</f>
        <v>45407</v>
      </c>
      <c r="F690" s="409" t="str">
        <f>IF(STEP!F690&lt;&gt;"",STEP!F690,"")</f>
        <v>木</v>
      </c>
      <c r="G690" s="508">
        <f>IF(STEP!C690&lt;&gt;"",STEP!AD690,"")</f>
        <v>0</v>
      </c>
      <c r="H690" s="407">
        <f>IF(AND(STEP!$G690="",$J$8&lt;&gt;"ON"),"",IF(月報!AX690&lt;&gt;"",月報!AX690,IF(STEP!G690&lt;&gt;"",STEP!G690,"")))</f>
        <v>0.36458333333333331</v>
      </c>
      <c r="I690" s="408">
        <f>IF(AND(STEP!$G690="",$J$8&lt;&gt;"ON"),"",IF(月報!AZ690&lt;&gt;"",月報!AZ690,IF(STEP!H690&lt;&gt;"",STEP!H690,"")))</f>
        <v>0.79513888888888884</v>
      </c>
      <c r="J690" s="603">
        <f>IF(月報!BA690&lt;&gt;"",月報!BA690,0)*24</f>
        <v>9.3333333333333339</v>
      </c>
      <c r="K690" s="603">
        <f>IF(STEP!X690&lt;&gt;"",STEP!X690,"")</f>
        <v>0.33333333333333331</v>
      </c>
      <c r="L690" s="603">
        <f>IF(STEP!Y690&lt;&gt;"",STEP!Y690,"")</f>
        <v>6.25E-2</v>
      </c>
      <c r="M690" s="603">
        <f>IF(STEP!Z690&lt;&gt;"",STEP!Z690,0)*24</f>
        <v>0</v>
      </c>
      <c r="N690" s="603" t="str">
        <f>IF(STEP!R690&lt;&gt;"",STEP!R690,"")</f>
        <v/>
      </c>
      <c r="O690" s="603" t="str">
        <f>IF(STEP!S690&lt;&gt;"",STEP!S690,"")</f>
        <v>自社作業</v>
      </c>
      <c r="P690" s="603">
        <f t="shared" si="120"/>
        <v>9.3333333333333339</v>
      </c>
      <c r="Q690" s="603"/>
      <c r="R690" s="603">
        <f t="shared" si="124"/>
        <v>0</v>
      </c>
      <c r="S690" s="605">
        <f t="shared" si="121"/>
        <v>9.5</v>
      </c>
      <c r="T690" s="610">
        <f t="shared" si="122"/>
        <v>-0.16666666666666607</v>
      </c>
    </row>
    <row r="691" spans="2:20">
      <c r="B691" s="517"/>
      <c r="C691" s="622">
        <f t="shared" si="123"/>
        <v>391158</v>
      </c>
      <c r="D691" s="409" t="str">
        <f>IF(STEP!D691&lt;&gt;"",STEP!D691,"")</f>
        <v>阿部　悠汰</v>
      </c>
      <c r="E691" s="410">
        <f>IF(STEP!E691&lt;&gt;"",STEP!E691,"")</f>
        <v>45408</v>
      </c>
      <c r="F691" s="409" t="str">
        <f>IF(STEP!F691&lt;&gt;"",STEP!F691,"")</f>
        <v>金</v>
      </c>
      <c r="G691" s="508">
        <f>IF(STEP!C691&lt;&gt;"",STEP!AD691,"")</f>
        <v>0</v>
      </c>
      <c r="H691" s="407">
        <f>IF(AND(STEP!$G691="",$J$8&lt;&gt;"ON"),"",IF(月報!AX691&lt;&gt;"",月報!AX691,IF(STEP!G691&lt;&gt;"",STEP!G691,"")))</f>
        <v>0.36458333333333331</v>
      </c>
      <c r="I691" s="408">
        <f>IF(AND(STEP!$G691="",$J$8&lt;&gt;"ON"),"",IF(月報!AZ691&lt;&gt;"",月報!AZ691,IF(STEP!H691&lt;&gt;"",STEP!H691,"")))</f>
        <v>0.72916666666666663</v>
      </c>
      <c r="J691" s="603">
        <f>IF(月報!BA691&lt;&gt;"",月報!BA691,0)*24</f>
        <v>8</v>
      </c>
      <c r="K691" s="603">
        <f>IF(STEP!X691&lt;&gt;"",STEP!X691,"")</f>
        <v>0.33333333333333331</v>
      </c>
      <c r="L691" s="603" t="str">
        <f>IF(STEP!Y691&lt;&gt;"",STEP!Y691,"")</f>
        <v/>
      </c>
      <c r="M691" s="603">
        <f>IF(STEP!Z691&lt;&gt;"",STEP!Z691,0)*24</f>
        <v>0</v>
      </c>
      <c r="N691" s="603" t="str">
        <f>IF(STEP!R691&lt;&gt;"",STEP!R691,"")</f>
        <v/>
      </c>
      <c r="O691" s="603" t="str">
        <f>IF(STEP!S691&lt;&gt;"",STEP!S691,"")</f>
        <v>自社作業</v>
      </c>
      <c r="P691" s="603">
        <f t="shared" si="120"/>
        <v>8</v>
      </c>
      <c r="Q691" s="603"/>
      <c r="R691" s="603">
        <f t="shared" si="124"/>
        <v>0</v>
      </c>
      <c r="S691" s="605">
        <f t="shared" si="121"/>
        <v>8</v>
      </c>
      <c r="T691" s="610">
        <f t="shared" si="122"/>
        <v>0</v>
      </c>
    </row>
    <row r="692" spans="2:20">
      <c r="B692" s="517"/>
      <c r="C692" s="623">
        <f t="shared" si="123"/>
        <v>391158</v>
      </c>
      <c r="D692" s="411" t="str">
        <f>IF(STEP!D692&lt;&gt;"",STEP!D692,"")</f>
        <v>阿部　悠汰</v>
      </c>
      <c r="E692" s="412">
        <f>IF(STEP!E692&lt;&gt;"",STEP!E692,"")</f>
        <v>45409</v>
      </c>
      <c r="F692" s="411" t="str">
        <f>IF(STEP!F692&lt;&gt;"",STEP!F692,"")</f>
        <v>土</v>
      </c>
      <c r="G692" s="413">
        <f>IF(STEP!C692&lt;&gt;"",STEP!AD692,"")</f>
        <v>0</v>
      </c>
      <c r="H692" s="413" t="str">
        <f>IF(AND(STEP!$G692="",$J$8&lt;&gt;"ON"),"",IF(月報!AX692&lt;&gt;"",月報!AX692,IF(STEP!G692&lt;&gt;"",STEP!G692,"")))</f>
        <v/>
      </c>
      <c r="I692" s="414" t="str">
        <f>IF(AND(STEP!$G692="",$J$8&lt;&gt;"ON"),"",IF(月報!AZ692&lt;&gt;"",月報!AZ692,IF(STEP!H692&lt;&gt;"",STEP!H692,"")))</f>
        <v/>
      </c>
      <c r="J692" s="604">
        <f>IF(月報!BA692&lt;&gt;"",月報!BA692,0)*24</f>
        <v>0</v>
      </c>
      <c r="K692" s="604" t="str">
        <f>IF(STEP!X692&lt;&gt;"",STEP!X692,"")</f>
        <v/>
      </c>
      <c r="L692" s="604" t="str">
        <f>IF(STEP!Y692&lt;&gt;"",STEP!Y692,"")</f>
        <v/>
      </c>
      <c r="M692" s="604">
        <f>IF(STEP!Z692&lt;&gt;"",STEP!Z692,0)*24</f>
        <v>0</v>
      </c>
      <c r="N692" s="604" t="str">
        <f>IF(STEP!R692&lt;&gt;"",STEP!R692,"")</f>
        <v/>
      </c>
      <c r="O692" s="604" t="str">
        <f>IF(STEP!S692&lt;&gt;"",STEP!S692,"")</f>
        <v/>
      </c>
      <c r="P692" s="604">
        <f t="shared" si="120"/>
        <v>0</v>
      </c>
      <c r="Q692" s="604"/>
      <c r="R692" s="604">
        <f t="shared" si="124"/>
        <v>0</v>
      </c>
      <c r="S692" s="607">
        <f t="shared" si="121"/>
        <v>0</v>
      </c>
      <c r="T692" s="611">
        <f t="shared" si="122"/>
        <v>0</v>
      </c>
    </row>
    <row r="693" spans="2:20">
      <c r="B693" s="517"/>
      <c r="C693" s="624">
        <f t="shared" si="123"/>
        <v>391158</v>
      </c>
      <c r="D693" s="405" t="str">
        <f>IF(STEP!D693&lt;&gt;"",STEP!D693,"")</f>
        <v>阿部　悠汰</v>
      </c>
      <c r="E693" s="406">
        <f>IF(STEP!E693&lt;&gt;"",STEP!E693,"")</f>
        <v>45410</v>
      </c>
      <c r="F693" s="405" t="str">
        <f>IF(STEP!F693&lt;&gt;"",STEP!F693,"")</f>
        <v>日</v>
      </c>
      <c r="G693" s="407">
        <f>IF(STEP!C693&lt;&gt;"",STEP!AD693,"")</f>
        <v>0</v>
      </c>
      <c r="H693" s="407" t="str">
        <f>IF(AND(STEP!$G693="",$J$8&lt;&gt;"ON"),"",IF(月報!AX693&lt;&gt;"",月報!AX693,IF(STEP!G693&lt;&gt;"",STEP!G693,"")))</f>
        <v/>
      </c>
      <c r="I693" s="408" t="str">
        <f>IF(AND(STEP!$G693="",$J$8&lt;&gt;"ON"),"",IF(月報!AZ693&lt;&gt;"",月報!AZ693,IF(STEP!H693&lt;&gt;"",STEP!H693,"")))</f>
        <v/>
      </c>
      <c r="J693" s="603">
        <f>IF(月報!BA693&lt;&gt;"",月報!BA693,0)*24</f>
        <v>0</v>
      </c>
      <c r="K693" s="603" t="str">
        <f>IF(STEP!X693&lt;&gt;"",STEP!X693,"")</f>
        <v/>
      </c>
      <c r="L693" s="603" t="str">
        <f>IF(STEP!Y693&lt;&gt;"",STEP!Y693,"")</f>
        <v/>
      </c>
      <c r="M693" s="603">
        <f>IF(STEP!Z693&lt;&gt;"",STEP!Z693,0)*24</f>
        <v>0</v>
      </c>
      <c r="N693" s="603" t="str">
        <f>IF(STEP!R693&lt;&gt;"",STEP!R693,"")</f>
        <v/>
      </c>
      <c r="O693" s="603" t="str">
        <f>IF(STEP!S693&lt;&gt;"",STEP!S693,"")</f>
        <v/>
      </c>
      <c r="P693" s="603">
        <f t="shared" si="120"/>
        <v>0</v>
      </c>
      <c r="Q693" s="603">
        <f>SUM(P693:P699)</f>
        <v>0</v>
      </c>
      <c r="R693" s="603">
        <f t="shared" si="124"/>
        <v>0</v>
      </c>
      <c r="S693" s="606">
        <f t="shared" si="121"/>
        <v>0</v>
      </c>
      <c r="T693" s="610">
        <f t="shared" si="122"/>
        <v>0</v>
      </c>
    </row>
    <row r="694" spans="2:20">
      <c r="B694" s="517"/>
      <c r="C694" s="622">
        <f t="shared" si="123"/>
        <v>391158</v>
      </c>
      <c r="D694" s="409" t="str">
        <f>IF(STEP!D694&lt;&gt;"",STEP!D694,"")</f>
        <v>阿部　悠汰</v>
      </c>
      <c r="E694" s="410">
        <f>IF(STEP!E694&lt;&gt;"",STEP!E694,"")</f>
        <v>45411</v>
      </c>
      <c r="F694" s="409" t="str">
        <f>IF(STEP!F694&lt;&gt;"",STEP!F694,"")</f>
        <v>月</v>
      </c>
      <c r="G694" s="508">
        <f>IF(STEP!C694&lt;&gt;"",STEP!AD694,"")</f>
        <v>0</v>
      </c>
      <c r="H694" s="407" t="str">
        <f>IF(AND(STEP!$G694="",$J$8&lt;&gt;"ON"),"",IF(月報!AX694&lt;&gt;"",月報!AX694,IF(STEP!G694&lt;&gt;"",STEP!G694,"")))</f>
        <v/>
      </c>
      <c r="I694" s="408" t="str">
        <f>IF(AND(STEP!$G694="",$J$8&lt;&gt;"ON"),"",IF(月報!AZ694&lt;&gt;"",月報!AZ694,IF(STEP!H694&lt;&gt;"",STEP!H694,"")))</f>
        <v/>
      </c>
      <c r="J694" s="603">
        <f>IF(月報!BA694&lt;&gt;"",月報!BA694,0)*24</f>
        <v>0</v>
      </c>
      <c r="K694" s="603" t="str">
        <f>IF(STEP!X694&lt;&gt;"",STEP!X694,"")</f>
        <v/>
      </c>
      <c r="L694" s="603" t="str">
        <f>IF(STEP!Y694&lt;&gt;"",STEP!Y694,"")</f>
        <v/>
      </c>
      <c r="M694" s="603">
        <f>IF(STEP!Z694&lt;&gt;"",STEP!Z694,0)*24</f>
        <v>0</v>
      </c>
      <c r="N694" s="603" t="str">
        <f>IF(STEP!R694&lt;&gt;"",STEP!R694,"")</f>
        <v/>
      </c>
      <c r="O694" s="603" t="str">
        <f>IF(STEP!S694&lt;&gt;"",STEP!S694,"")</f>
        <v/>
      </c>
      <c r="P694" s="603">
        <f t="shared" si="120"/>
        <v>0</v>
      </c>
      <c r="Q694" s="603"/>
      <c r="R694" s="603">
        <f t="shared" si="124"/>
        <v>0</v>
      </c>
      <c r="S694" s="605">
        <f t="shared" si="121"/>
        <v>0</v>
      </c>
      <c r="T694" s="610">
        <f t="shared" si="122"/>
        <v>0</v>
      </c>
    </row>
    <row r="695" spans="2:20">
      <c r="B695" s="517"/>
      <c r="C695" s="622">
        <f t="shared" si="123"/>
        <v>391158</v>
      </c>
      <c r="D695" s="409" t="str">
        <f>IF(STEP!D695&lt;&gt;"",STEP!D695,"")</f>
        <v>阿部　悠汰</v>
      </c>
      <c r="E695" s="410">
        <f>IF(STEP!E695&lt;&gt;"",STEP!E695,"")</f>
        <v>45412</v>
      </c>
      <c r="F695" s="409" t="str">
        <f>IF(STEP!F695&lt;&gt;"",STEP!F695,"")</f>
        <v>火</v>
      </c>
      <c r="G695" s="508">
        <f>IF(STEP!C695&lt;&gt;"",STEP!AD695,"")</f>
        <v>0</v>
      </c>
      <c r="H695" s="407" t="str">
        <f>IF(AND(STEP!$G695="",$J$8&lt;&gt;"ON"),"",IF(月報!AX695&lt;&gt;"",月報!AX695,IF(STEP!G695&lt;&gt;"",STEP!G695,"")))</f>
        <v/>
      </c>
      <c r="I695" s="408" t="str">
        <f>IF(AND(STEP!$G695="",$J$8&lt;&gt;"ON"),"",IF(月報!AZ695&lt;&gt;"",月報!AZ695,IF(STEP!H695&lt;&gt;"",STEP!H695,"")))</f>
        <v/>
      </c>
      <c r="J695" s="603">
        <f>IF(月報!BA695&lt;&gt;"",月報!BA695,0)*24</f>
        <v>0</v>
      </c>
      <c r="K695" s="603" t="str">
        <f>IF(STEP!X695&lt;&gt;"",STEP!X695,"")</f>
        <v/>
      </c>
      <c r="L695" s="603" t="str">
        <f>IF(STEP!Y695&lt;&gt;"",STEP!Y695,"")</f>
        <v/>
      </c>
      <c r="M695" s="603">
        <f>IF(STEP!Z695&lt;&gt;"",STEP!Z695,0)*24</f>
        <v>0</v>
      </c>
      <c r="N695" s="603" t="str">
        <f>IF(STEP!R695&lt;&gt;"",STEP!R695,"")</f>
        <v/>
      </c>
      <c r="O695" s="603" t="str">
        <f>IF(STEP!S695&lt;&gt;"",STEP!S695,"")</f>
        <v/>
      </c>
      <c r="P695" s="603">
        <f t="shared" si="120"/>
        <v>0</v>
      </c>
      <c r="Q695" s="603"/>
      <c r="R695" s="603">
        <f t="shared" si="124"/>
        <v>0</v>
      </c>
      <c r="S695" s="605">
        <f t="shared" si="121"/>
        <v>0</v>
      </c>
      <c r="T695" s="610">
        <f t="shared" si="122"/>
        <v>0</v>
      </c>
    </row>
    <row r="696" spans="2:20">
      <c r="B696" s="517"/>
      <c r="C696" s="622">
        <f t="shared" si="123"/>
        <v>391158</v>
      </c>
      <c r="D696" s="409" t="str">
        <f>IF(STEP!D696&lt;&gt;"",STEP!D696,"")</f>
        <v>阿部　悠汰</v>
      </c>
      <c r="E696" s="410">
        <f>IF(STEP!E696&lt;&gt;"",STEP!E696,"")</f>
        <v>45413</v>
      </c>
      <c r="F696" s="409" t="str">
        <f>IF(STEP!F696&lt;&gt;"",STEP!F696,"")</f>
        <v>水</v>
      </c>
      <c r="G696" s="508">
        <f>IF(STEP!C696&lt;&gt;"",STEP!AD696,"")</f>
        <v>0</v>
      </c>
      <c r="H696" s="407" t="str">
        <f>IF(AND(STEP!$G696="",$J$8&lt;&gt;"ON"),"",IF(月報!AX696&lt;&gt;"",月報!AX696,IF(STEP!G696&lt;&gt;"",STEP!G696,"")))</f>
        <v/>
      </c>
      <c r="I696" s="408" t="str">
        <f>IF(AND(STEP!$G696="",$J$8&lt;&gt;"ON"),"",IF(月報!AZ696&lt;&gt;"",月報!AZ696,IF(STEP!H696&lt;&gt;"",STEP!H696,"")))</f>
        <v/>
      </c>
      <c r="J696" s="603">
        <f>IF(月報!BA696&lt;&gt;"",月報!BA696,0)*24</f>
        <v>0</v>
      </c>
      <c r="K696" s="603" t="str">
        <f>IF(STEP!X696&lt;&gt;"",STEP!X696,"")</f>
        <v/>
      </c>
      <c r="L696" s="603" t="str">
        <f>IF(STEP!Y696&lt;&gt;"",STEP!Y696,"")</f>
        <v/>
      </c>
      <c r="M696" s="603">
        <f>IF(STEP!Z696&lt;&gt;"",STEP!Z696,0)*24</f>
        <v>0</v>
      </c>
      <c r="N696" s="603" t="str">
        <f>IF(STEP!R696&lt;&gt;"",STEP!R696,"")</f>
        <v/>
      </c>
      <c r="O696" s="603" t="str">
        <f>IF(STEP!S696&lt;&gt;"",STEP!S696,"")</f>
        <v/>
      </c>
      <c r="P696" s="603">
        <f t="shared" si="120"/>
        <v>0</v>
      </c>
      <c r="Q696" s="603"/>
      <c r="R696" s="603">
        <f t="shared" si="124"/>
        <v>0</v>
      </c>
      <c r="S696" s="605">
        <f t="shared" si="121"/>
        <v>0</v>
      </c>
      <c r="T696" s="610">
        <f t="shared" si="122"/>
        <v>0</v>
      </c>
    </row>
    <row r="697" spans="2:20">
      <c r="B697" s="517"/>
      <c r="C697" s="622">
        <f t="shared" si="123"/>
        <v>391158</v>
      </c>
      <c r="D697" s="409" t="str">
        <f>IF(STEP!D697&lt;&gt;"",STEP!D697,"")</f>
        <v>阿部　悠汰</v>
      </c>
      <c r="E697" s="410">
        <f>IF(STEP!E697&lt;&gt;"",STEP!E697,"")</f>
        <v>45414</v>
      </c>
      <c r="F697" s="409" t="str">
        <f>IF(STEP!F697&lt;&gt;"",STEP!F697,"")</f>
        <v>木</v>
      </c>
      <c r="G697" s="508">
        <f>IF(STEP!C697&lt;&gt;"",STEP!AD697,"")</f>
        <v>0</v>
      </c>
      <c r="H697" s="407" t="str">
        <f>IF(AND(STEP!$G697="",$J$8&lt;&gt;"ON"),"",IF(月報!AX697&lt;&gt;"",月報!AX697,IF(STEP!G697&lt;&gt;"",STEP!G697,"")))</f>
        <v/>
      </c>
      <c r="I697" s="408" t="str">
        <f>IF(AND(STEP!$G697="",$J$8&lt;&gt;"ON"),"",IF(月報!AZ697&lt;&gt;"",月報!AZ697,IF(STEP!H697&lt;&gt;"",STEP!H697,"")))</f>
        <v/>
      </c>
      <c r="J697" s="603">
        <f>IF(月報!BA697&lt;&gt;"",月報!BA697,0)*24</f>
        <v>0</v>
      </c>
      <c r="K697" s="603" t="str">
        <f>IF(STEP!X697&lt;&gt;"",STEP!X697,"")</f>
        <v/>
      </c>
      <c r="L697" s="603" t="str">
        <f>IF(STEP!Y697&lt;&gt;"",STEP!Y697,"")</f>
        <v/>
      </c>
      <c r="M697" s="603">
        <f>IF(STEP!Z697&lt;&gt;"",STEP!Z697,0)*24</f>
        <v>0</v>
      </c>
      <c r="N697" s="603" t="str">
        <f>IF(STEP!R697&lt;&gt;"",STEP!R697,"")</f>
        <v/>
      </c>
      <c r="O697" s="603" t="str">
        <f>IF(STEP!S697&lt;&gt;"",STEP!S697,"")</f>
        <v/>
      </c>
      <c r="P697" s="603">
        <f t="shared" si="120"/>
        <v>0</v>
      </c>
      <c r="Q697" s="603"/>
      <c r="R697" s="603">
        <f t="shared" si="124"/>
        <v>0</v>
      </c>
      <c r="S697" s="605">
        <f t="shared" si="121"/>
        <v>0</v>
      </c>
      <c r="T697" s="610">
        <f t="shared" si="122"/>
        <v>0</v>
      </c>
    </row>
    <row r="698" spans="2:20">
      <c r="B698" s="517"/>
      <c r="C698" s="622">
        <f t="shared" si="123"/>
        <v>391158</v>
      </c>
      <c r="D698" s="409" t="str">
        <f>IF(STEP!D698&lt;&gt;"",STEP!D698,"")</f>
        <v>阿部　悠汰</v>
      </c>
      <c r="E698" s="410">
        <f>IF(STEP!E698&lt;&gt;"",STEP!E698,"")</f>
        <v>45415</v>
      </c>
      <c r="F698" s="409" t="str">
        <f>IF(STEP!F698&lt;&gt;"",STEP!F698,"")</f>
        <v>金</v>
      </c>
      <c r="G698" s="508">
        <f>IF(STEP!C698&lt;&gt;"",STEP!AD698,"")</f>
        <v>0</v>
      </c>
      <c r="H698" s="407" t="str">
        <f>IF(AND(STEP!$G698="",$J$8&lt;&gt;"ON"),"",IF(月報!AX698&lt;&gt;"",月報!AX698,IF(STEP!G698&lt;&gt;"",STEP!G698,"")))</f>
        <v/>
      </c>
      <c r="I698" s="408" t="str">
        <f>IF(AND(STEP!$G698="",$J$8&lt;&gt;"ON"),"",IF(月報!AZ698&lt;&gt;"",月報!AZ698,IF(STEP!H698&lt;&gt;"",STEP!H698,"")))</f>
        <v/>
      </c>
      <c r="J698" s="603">
        <f>IF(月報!BA698&lt;&gt;"",月報!BA698,0)*24</f>
        <v>0</v>
      </c>
      <c r="K698" s="603" t="str">
        <f>IF(STEP!X698&lt;&gt;"",STEP!X698,"")</f>
        <v/>
      </c>
      <c r="L698" s="603" t="str">
        <f>IF(STEP!Y698&lt;&gt;"",STEP!Y698,"")</f>
        <v/>
      </c>
      <c r="M698" s="603">
        <f>IF(STEP!Z698&lt;&gt;"",STEP!Z698,0)*24</f>
        <v>0</v>
      </c>
      <c r="N698" s="603" t="str">
        <f>IF(STEP!R698&lt;&gt;"",STEP!R698,"")</f>
        <v/>
      </c>
      <c r="O698" s="603" t="str">
        <f>IF(STEP!S698&lt;&gt;"",STEP!S698,"")</f>
        <v/>
      </c>
      <c r="P698" s="603">
        <f t="shared" si="120"/>
        <v>0</v>
      </c>
      <c r="Q698" s="603"/>
      <c r="R698" s="603">
        <f t="shared" si="124"/>
        <v>0</v>
      </c>
      <c r="S698" s="605">
        <f t="shared" si="121"/>
        <v>0</v>
      </c>
      <c r="T698" s="610">
        <f t="shared" si="122"/>
        <v>0</v>
      </c>
    </row>
    <row r="699" spans="2:20">
      <c r="B699" s="517"/>
      <c r="C699" s="623">
        <f t="shared" si="123"/>
        <v>391158</v>
      </c>
      <c r="D699" s="411" t="str">
        <f>IF(STEP!D699&lt;&gt;"",STEP!D699,"")</f>
        <v>阿部　悠汰</v>
      </c>
      <c r="E699" s="412">
        <f>IF(STEP!E699&lt;&gt;"",STEP!E699,"")</f>
        <v>45416</v>
      </c>
      <c r="F699" s="411" t="str">
        <f>IF(STEP!F699&lt;&gt;"",STEP!F699,"")</f>
        <v>土</v>
      </c>
      <c r="G699" s="413">
        <f>IF(STEP!C699&lt;&gt;"",STEP!AD699,"")</f>
        <v>0</v>
      </c>
      <c r="H699" s="413" t="str">
        <f>IF(AND(STEP!$G699="",$J$8&lt;&gt;"ON"),"",IF(月報!AX699&lt;&gt;"",月報!AX699,IF(STEP!G699&lt;&gt;"",STEP!G699,"")))</f>
        <v/>
      </c>
      <c r="I699" s="414" t="str">
        <f>IF(AND(STEP!$G699="",$J$8&lt;&gt;"ON"),"",IF(月報!AZ699&lt;&gt;"",月報!AZ699,IF(STEP!H699&lt;&gt;"",STEP!H699,"")))</f>
        <v/>
      </c>
      <c r="J699" s="604">
        <f>IF(月報!BA699&lt;&gt;"",月報!BA699,0)*24</f>
        <v>0</v>
      </c>
      <c r="K699" s="604" t="str">
        <f>IF(STEP!X699&lt;&gt;"",STEP!X699,"")</f>
        <v/>
      </c>
      <c r="L699" s="604" t="str">
        <f>IF(STEP!Y699&lt;&gt;"",STEP!Y699,"")</f>
        <v/>
      </c>
      <c r="M699" s="604">
        <f>IF(STEP!Z699&lt;&gt;"",STEP!Z699,0)*24</f>
        <v>0</v>
      </c>
      <c r="N699" s="604" t="str">
        <f>IF(STEP!R699&lt;&gt;"",STEP!R699,"")</f>
        <v/>
      </c>
      <c r="O699" s="604" t="str">
        <f>IF(STEP!S699&lt;&gt;"",STEP!S699,"")</f>
        <v/>
      </c>
      <c r="P699" s="604">
        <f t="shared" si="120"/>
        <v>0</v>
      </c>
      <c r="Q699" s="604"/>
      <c r="R699" s="604">
        <f t="shared" si="124"/>
        <v>0</v>
      </c>
      <c r="S699" s="607">
        <f t="shared" si="121"/>
        <v>0</v>
      </c>
      <c r="T699" s="611">
        <f t="shared" si="122"/>
        <v>0</v>
      </c>
    </row>
    <row r="700" spans="2:20">
      <c r="B700" s="517"/>
      <c r="C700" s="624">
        <f t="shared" si="123"/>
        <v>391158</v>
      </c>
      <c r="D700" s="405" t="str">
        <f>IF(STEP!D700&lt;&gt;"",STEP!D700,"")</f>
        <v>阿部　悠汰</v>
      </c>
      <c r="E700" s="406">
        <f>IF(STEP!E700&lt;&gt;"",STEP!E700,"")</f>
        <v>45417</v>
      </c>
      <c r="F700" s="405" t="str">
        <f>IF(STEP!F700&lt;&gt;"",STEP!F700,"")</f>
        <v>日</v>
      </c>
      <c r="G700" s="407">
        <f>IF(STEP!C700&lt;&gt;"",STEP!AD700,"")</f>
        <v>0</v>
      </c>
      <c r="H700" s="407" t="str">
        <f>IF(AND(STEP!$G700="",$J$8&lt;&gt;"ON"),"",IF(月報!AX700&lt;&gt;"",月報!AX700,IF(STEP!G700&lt;&gt;"",STEP!G700,"")))</f>
        <v/>
      </c>
      <c r="I700" s="408" t="str">
        <f>IF(AND(STEP!$G700="",$J$8&lt;&gt;"ON"),"",IF(月報!AZ700&lt;&gt;"",月報!AZ700,IF(STEP!H700&lt;&gt;"",STEP!H700,"")))</f>
        <v/>
      </c>
      <c r="J700" s="603">
        <f>IF(月報!BA700&lt;&gt;"",月報!BA700,0)*24</f>
        <v>0</v>
      </c>
      <c r="K700" s="603" t="str">
        <f>IF(STEP!X700&lt;&gt;"",STEP!X700,"")</f>
        <v/>
      </c>
      <c r="L700" s="603" t="str">
        <f>IF(STEP!Y700&lt;&gt;"",STEP!Y700,"")</f>
        <v/>
      </c>
      <c r="M700" s="603">
        <f>IF(STEP!Z700&lt;&gt;"",STEP!Z700,0)*24</f>
        <v>0</v>
      </c>
      <c r="N700" s="603" t="str">
        <f>IF(STEP!R700&lt;&gt;"",STEP!R700,"")</f>
        <v/>
      </c>
      <c r="O700" s="603" t="str">
        <f>IF(STEP!S700&lt;&gt;"",STEP!S700,"")</f>
        <v/>
      </c>
      <c r="P700" s="603">
        <f t="shared" si="120"/>
        <v>0</v>
      </c>
      <c r="Q700" s="603">
        <f>SUM(P700:P706)</f>
        <v>35.416666666666664</v>
      </c>
      <c r="R700" s="603">
        <f t="shared" si="124"/>
        <v>0</v>
      </c>
      <c r="S700" s="606">
        <f t="shared" si="121"/>
        <v>0</v>
      </c>
      <c r="T700" s="610">
        <f t="shared" si="122"/>
        <v>0</v>
      </c>
    </row>
    <row r="701" spans="2:20">
      <c r="B701" s="517"/>
      <c r="C701" s="622">
        <f t="shared" si="123"/>
        <v>391158</v>
      </c>
      <c r="D701" s="409" t="str">
        <f>IF(STEP!D701&lt;&gt;"",STEP!D701,"")</f>
        <v>阿部　悠汰</v>
      </c>
      <c r="E701" s="410">
        <f>IF(STEP!E701&lt;&gt;"",STEP!E701,"")</f>
        <v>45418</v>
      </c>
      <c r="F701" s="409" t="str">
        <f>IF(STEP!F701&lt;&gt;"",STEP!F701,"")</f>
        <v>月</v>
      </c>
      <c r="G701" s="508">
        <f>IF(STEP!C701&lt;&gt;"",STEP!AD701,"")</f>
        <v>0</v>
      </c>
      <c r="H701" s="407" t="str">
        <f>IF(AND(STEP!$G701="",$J$8&lt;&gt;"ON"),"",IF(月報!AX701&lt;&gt;"",月報!AX701,IF(STEP!G701&lt;&gt;"",STEP!G701,"")))</f>
        <v/>
      </c>
      <c r="I701" s="408" t="str">
        <f>IF(AND(STEP!$G701="",$J$8&lt;&gt;"ON"),"",IF(月報!AZ701&lt;&gt;"",月報!AZ701,IF(STEP!H701&lt;&gt;"",STEP!H701,"")))</f>
        <v/>
      </c>
      <c r="J701" s="603">
        <f>IF(月報!BA701&lt;&gt;"",月報!BA701,0)*24</f>
        <v>0</v>
      </c>
      <c r="K701" s="603" t="str">
        <f>IF(STEP!X701&lt;&gt;"",STEP!X701,"")</f>
        <v/>
      </c>
      <c r="L701" s="603" t="str">
        <f>IF(STEP!Y701&lt;&gt;"",STEP!Y701,"")</f>
        <v/>
      </c>
      <c r="M701" s="603">
        <f>IF(STEP!Z701&lt;&gt;"",STEP!Z701,0)*24</f>
        <v>0</v>
      </c>
      <c r="N701" s="603" t="str">
        <f>IF(STEP!R701&lt;&gt;"",STEP!R701,"")</f>
        <v/>
      </c>
      <c r="O701" s="603" t="str">
        <f>IF(STEP!S701&lt;&gt;"",STEP!S701,"")</f>
        <v/>
      </c>
      <c r="P701" s="603">
        <f t="shared" si="120"/>
        <v>0</v>
      </c>
      <c r="Q701" s="603"/>
      <c r="R701" s="603">
        <f t="shared" si="124"/>
        <v>0</v>
      </c>
      <c r="S701" s="605">
        <f t="shared" si="121"/>
        <v>0</v>
      </c>
      <c r="T701" s="610">
        <f t="shared" si="122"/>
        <v>0</v>
      </c>
    </row>
    <row r="702" spans="2:20">
      <c r="B702" s="517"/>
      <c r="C702" s="622">
        <f t="shared" si="123"/>
        <v>391158</v>
      </c>
      <c r="D702" s="409" t="str">
        <f>IF(STEP!D702&lt;&gt;"",STEP!D702,"")</f>
        <v>阿部　悠汰</v>
      </c>
      <c r="E702" s="410">
        <f>IF(STEP!E702&lt;&gt;"",STEP!E702,"")</f>
        <v>45419</v>
      </c>
      <c r="F702" s="409" t="str">
        <f>IF(STEP!F702&lt;&gt;"",STEP!F702,"")</f>
        <v>火</v>
      </c>
      <c r="G702" s="508">
        <f>IF(STEP!C702&lt;&gt;"",STEP!AD702,"")</f>
        <v>0</v>
      </c>
      <c r="H702" s="407">
        <f>IF(AND(STEP!$G702="",$J$8&lt;&gt;"ON"),"",IF(月報!AX702&lt;&gt;"",月報!AX702,IF(STEP!G702&lt;&gt;"",STEP!G702,"")))</f>
        <v>0.36458333333333331</v>
      </c>
      <c r="I702" s="408">
        <f>IF(AND(STEP!$G702="",$J$8&lt;&gt;"ON"),"",IF(月報!AZ702&lt;&gt;"",月報!AZ702,IF(STEP!H702&lt;&gt;"",STEP!H702,"")))</f>
        <v>0.76736111111111105</v>
      </c>
      <c r="J702" s="603">
        <f>IF(月報!BA702&lt;&gt;"",月報!BA702,0)*24</f>
        <v>8.6666666666666661</v>
      </c>
      <c r="K702" s="603">
        <f>IF(STEP!X702&lt;&gt;"",STEP!X702,"")</f>
        <v>0.33333333333333331</v>
      </c>
      <c r="L702" s="603">
        <f>IF(STEP!Y702&lt;&gt;"",STEP!Y702,"")</f>
        <v>3.125E-2</v>
      </c>
      <c r="M702" s="603">
        <f>IF(STEP!Z702&lt;&gt;"",STEP!Z702,0)*24</f>
        <v>0</v>
      </c>
      <c r="N702" s="603" t="str">
        <f>IF(STEP!R702&lt;&gt;"",STEP!R702,"")</f>
        <v/>
      </c>
      <c r="O702" s="603" t="str">
        <f>IF(STEP!S702&lt;&gt;"",STEP!S702,"")</f>
        <v>自社作業</v>
      </c>
      <c r="P702" s="603">
        <f t="shared" si="120"/>
        <v>8.6666666666666661</v>
      </c>
      <c r="Q702" s="603"/>
      <c r="R702" s="603">
        <f t="shared" si="124"/>
        <v>0</v>
      </c>
      <c r="S702" s="605">
        <f t="shared" si="121"/>
        <v>8.75</v>
      </c>
      <c r="T702" s="610">
        <f t="shared" si="122"/>
        <v>-8.3333333333333925E-2</v>
      </c>
    </row>
    <row r="703" spans="2:20">
      <c r="B703" s="517"/>
      <c r="C703" s="622">
        <f t="shared" si="123"/>
        <v>391158</v>
      </c>
      <c r="D703" s="409" t="str">
        <f>IF(STEP!D703&lt;&gt;"",STEP!D703,"")</f>
        <v>阿部　悠汰</v>
      </c>
      <c r="E703" s="410">
        <f>IF(STEP!E703&lt;&gt;"",STEP!E703,"")</f>
        <v>45420</v>
      </c>
      <c r="F703" s="409" t="str">
        <f>IF(STEP!F703&lt;&gt;"",STEP!F703,"")</f>
        <v>水</v>
      </c>
      <c r="G703" s="508">
        <f>IF(STEP!C703&lt;&gt;"",STEP!AD703,"")</f>
        <v>0</v>
      </c>
      <c r="H703" s="407">
        <f>IF(AND(STEP!$G703="",$J$8&lt;&gt;"ON"),"",IF(月報!AX703&lt;&gt;"",月報!AX703,IF(STEP!G703&lt;&gt;"",STEP!G703,"")))</f>
        <v>0.36458333333333331</v>
      </c>
      <c r="I703" s="408">
        <f>IF(AND(STEP!$G703="",$J$8&lt;&gt;"ON"),"",IF(月報!AZ703&lt;&gt;"",月報!AZ703,IF(STEP!H703&lt;&gt;"",STEP!H703,"")))</f>
        <v>0.76736111111111105</v>
      </c>
      <c r="J703" s="603">
        <f>IF(月報!BA703&lt;&gt;"",月報!BA703,0)*24</f>
        <v>8.6666666666666661</v>
      </c>
      <c r="K703" s="603">
        <f>IF(STEP!X703&lt;&gt;"",STEP!X703,"")</f>
        <v>0.33333333333333331</v>
      </c>
      <c r="L703" s="603">
        <f>IF(STEP!Y703&lt;&gt;"",STEP!Y703,"")</f>
        <v>3.125E-2</v>
      </c>
      <c r="M703" s="603">
        <f>IF(STEP!Z703&lt;&gt;"",STEP!Z703,0)*24</f>
        <v>0</v>
      </c>
      <c r="N703" s="603" t="str">
        <f>IF(STEP!R703&lt;&gt;"",STEP!R703,"")</f>
        <v/>
      </c>
      <c r="O703" s="603" t="str">
        <f>IF(STEP!S703&lt;&gt;"",STEP!S703,"")</f>
        <v>自社作業</v>
      </c>
      <c r="P703" s="603">
        <f t="shared" si="120"/>
        <v>8.6666666666666661</v>
      </c>
      <c r="Q703" s="603"/>
      <c r="R703" s="603">
        <f t="shared" si="124"/>
        <v>0</v>
      </c>
      <c r="S703" s="605">
        <f t="shared" si="121"/>
        <v>8.75</v>
      </c>
      <c r="T703" s="610">
        <f t="shared" si="122"/>
        <v>-8.3333333333333925E-2</v>
      </c>
    </row>
    <row r="704" spans="2:20">
      <c r="B704" s="517"/>
      <c r="C704" s="622">
        <f t="shared" si="123"/>
        <v>391158</v>
      </c>
      <c r="D704" s="409" t="str">
        <f>IF(STEP!D704&lt;&gt;"",STEP!D704,"")</f>
        <v>阿部　悠汰</v>
      </c>
      <c r="E704" s="410">
        <f>IF(STEP!E704&lt;&gt;"",STEP!E704,"")</f>
        <v>45421</v>
      </c>
      <c r="F704" s="409" t="str">
        <f>IF(STEP!F704&lt;&gt;"",STEP!F704,"")</f>
        <v>木</v>
      </c>
      <c r="G704" s="508">
        <f>IF(STEP!C704&lt;&gt;"",STEP!AD704,"")</f>
        <v>0</v>
      </c>
      <c r="H704" s="407">
        <f>IF(AND(STEP!$G704="",$J$8&lt;&gt;"ON"),"",IF(月報!AX704&lt;&gt;"",月報!AX704,IF(STEP!G704&lt;&gt;"",STEP!G704,"")))</f>
        <v>0.36458333333333331</v>
      </c>
      <c r="I704" s="408">
        <f>IF(AND(STEP!$G704="",$J$8&lt;&gt;"ON"),"",IF(月報!AZ704&lt;&gt;"",月報!AZ704,IF(STEP!H704&lt;&gt;"",STEP!H704,"")))</f>
        <v>0.79513888888888884</v>
      </c>
      <c r="J704" s="603">
        <f>IF(月報!BA704&lt;&gt;"",月報!BA704,0)*24</f>
        <v>9.3333333333333339</v>
      </c>
      <c r="K704" s="603">
        <f>IF(STEP!X704&lt;&gt;"",STEP!X704,"")</f>
        <v>0.33333333333333331</v>
      </c>
      <c r="L704" s="603">
        <f>IF(STEP!Y704&lt;&gt;"",STEP!Y704,"")</f>
        <v>6.25E-2</v>
      </c>
      <c r="M704" s="603">
        <f>IF(STEP!Z704&lt;&gt;"",STEP!Z704,0)*24</f>
        <v>0</v>
      </c>
      <c r="N704" s="603" t="str">
        <f>IF(STEP!R704&lt;&gt;"",STEP!R704,"")</f>
        <v/>
      </c>
      <c r="O704" s="603" t="str">
        <f>IF(STEP!S704&lt;&gt;"",STEP!S704,"")</f>
        <v>自社作業</v>
      </c>
      <c r="P704" s="603">
        <f t="shared" si="120"/>
        <v>9.3333333333333339</v>
      </c>
      <c r="Q704" s="603"/>
      <c r="R704" s="603">
        <f t="shared" si="124"/>
        <v>0</v>
      </c>
      <c r="S704" s="605">
        <f t="shared" si="121"/>
        <v>9.5</v>
      </c>
      <c r="T704" s="610">
        <f t="shared" si="122"/>
        <v>-0.16666666666666607</v>
      </c>
    </row>
    <row r="705" spans="2:20">
      <c r="B705" s="517"/>
      <c r="C705" s="622">
        <f t="shared" si="123"/>
        <v>391158</v>
      </c>
      <c r="D705" s="409" t="str">
        <f>IF(STEP!D705&lt;&gt;"",STEP!D705,"")</f>
        <v>阿部　悠汰</v>
      </c>
      <c r="E705" s="410">
        <f>IF(STEP!E705&lt;&gt;"",STEP!E705,"")</f>
        <v>45422</v>
      </c>
      <c r="F705" s="409" t="str">
        <f>IF(STEP!F705&lt;&gt;"",STEP!F705,"")</f>
        <v>金</v>
      </c>
      <c r="G705" s="508">
        <f>IF(STEP!C705&lt;&gt;"",STEP!AD705,"")</f>
        <v>0</v>
      </c>
      <c r="H705" s="407">
        <f>IF(AND(STEP!$G705="",$J$8&lt;&gt;"ON"),"",IF(月報!AX705&lt;&gt;"",月報!AX705,IF(STEP!G705&lt;&gt;"",STEP!G705,"")))</f>
        <v>0.36458333333333331</v>
      </c>
      <c r="I705" s="408">
        <f>IF(AND(STEP!$G705="",$J$8&lt;&gt;"ON"),"",IF(月報!AZ705&lt;&gt;"",月報!AZ705,IF(STEP!H705&lt;&gt;"",STEP!H705,"")))</f>
        <v>0.77083333333333326</v>
      </c>
      <c r="J705" s="603">
        <f>IF(月報!BA705&lt;&gt;"",月報!BA705,0)*24</f>
        <v>8.75</v>
      </c>
      <c r="K705" s="603">
        <f>IF(STEP!X705&lt;&gt;"",STEP!X705,"")</f>
        <v>0.33333333333333331</v>
      </c>
      <c r="L705" s="603">
        <f>IF(STEP!Y705&lt;&gt;"",STEP!Y705,"")</f>
        <v>3.125E-2</v>
      </c>
      <c r="M705" s="603">
        <f>IF(STEP!Z705&lt;&gt;"",STEP!Z705,0)*24</f>
        <v>0</v>
      </c>
      <c r="N705" s="603" t="str">
        <f>IF(STEP!R705&lt;&gt;"",STEP!R705,"")</f>
        <v/>
      </c>
      <c r="O705" s="603" t="str">
        <f>IF(STEP!S705&lt;&gt;"",STEP!S705,"")</f>
        <v>自社作業</v>
      </c>
      <c r="P705" s="603">
        <f t="shared" si="120"/>
        <v>8.75</v>
      </c>
      <c r="Q705" s="603"/>
      <c r="R705" s="603">
        <f t="shared" si="124"/>
        <v>0</v>
      </c>
      <c r="S705" s="605">
        <f t="shared" si="121"/>
        <v>8.75</v>
      </c>
      <c r="T705" s="610">
        <f t="shared" si="122"/>
        <v>0</v>
      </c>
    </row>
    <row r="706" spans="2:20">
      <c r="B706" s="517"/>
      <c r="C706" s="623">
        <f t="shared" si="123"/>
        <v>391158</v>
      </c>
      <c r="D706" s="411" t="str">
        <f>IF(STEP!D706&lt;&gt;"",STEP!D706,"")</f>
        <v>阿部　悠汰</v>
      </c>
      <c r="E706" s="412">
        <f>IF(STEP!E706&lt;&gt;"",STEP!E706,"")</f>
        <v>45423</v>
      </c>
      <c r="F706" s="411" t="str">
        <f>IF(STEP!F706&lt;&gt;"",STEP!F706,"")</f>
        <v>土</v>
      </c>
      <c r="G706" s="413">
        <f>IF(STEP!C706&lt;&gt;"",STEP!AD706,"")</f>
        <v>0</v>
      </c>
      <c r="H706" s="413" t="str">
        <f>IF(AND(STEP!$G706="",$J$8&lt;&gt;"ON"),"",IF(月報!AX706&lt;&gt;"",月報!AX706,IF(STEP!G706&lt;&gt;"",STEP!G706,"")))</f>
        <v/>
      </c>
      <c r="I706" s="414" t="str">
        <f>IF(AND(STEP!$G706="",$J$8&lt;&gt;"ON"),"",IF(月報!AZ706&lt;&gt;"",月報!AZ706,IF(STEP!H706&lt;&gt;"",STEP!H706,"")))</f>
        <v/>
      </c>
      <c r="J706" s="604">
        <f>IF(月報!BA706&lt;&gt;"",月報!BA706,0)*24</f>
        <v>0</v>
      </c>
      <c r="K706" s="604" t="str">
        <f>IF(STEP!X706&lt;&gt;"",STEP!X706,"")</f>
        <v/>
      </c>
      <c r="L706" s="604" t="str">
        <f>IF(STEP!Y706&lt;&gt;"",STEP!Y706,"")</f>
        <v/>
      </c>
      <c r="M706" s="604">
        <f>IF(STEP!Z706&lt;&gt;"",STEP!Z706,0)*24</f>
        <v>0</v>
      </c>
      <c r="N706" s="604" t="str">
        <f>IF(STEP!R706&lt;&gt;"",STEP!R706,"")</f>
        <v/>
      </c>
      <c r="O706" s="604" t="str">
        <f>IF(STEP!S706&lt;&gt;"",STEP!S706,"")</f>
        <v/>
      </c>
      <c r="P706" s="604">
        <f t="shared" si="120"/>
        <v>0</v>
      </c>
      <c r="Q706" s="604"/>
      <c r="R706" s="604">
        <f t="shared" si="124"/>
        <v>0</v>
      </c>
      <c r="S706" s="607">
        <f t="shared" si="121"/>
        <v>0</v>
      </c>
      <c r="T706" s="611">
        <f t="shared" si="122"/>
        <v>0</v>
      </c>
    </row>
    <row r="707" spans="2:20">
      <c r="B707" s="517"/>
      <c r="C707" s="624">
        <f t="shared" si="123"/>
        <v>391158</v>
      </c>
      <c r="D707" s="405" t="str">
        <f>IF(STEP!D707&lt;&gt;"",STEP!D707,"")</f>
        <v>阿部　悠汰</v>
      </c>
      <c r="E707" s="406">
        <f>IF(STEP!E707&lt;&gt;"",STEP!E707,"")</f>
        <v>45424</v>
      </c>
      <c r="F707" s="405" t="str">
        <f>IF(STEP!F707&lt;&gt;"",STEP!F707,"")</f>
        <v>日</v>
      </c>
      <c r="G707" s="407">
        <f>IF(STEP!C707&lt;&gt;"",STEP!AD707,"")</f>
        <v>0</v>
      </c>
      <c r="H707" s="407" t="str">
        <f>IF(AND(STEP!$G707="",$J$8&lt;&gt;"ON"),"",IF(月報!AX707&lt;&gt;"",月報!AX707,IF(STEP!G707&lt;&gt;"",STEP!G707,"")))</f>
        <v/>
      </c>
      <c r="I707" s="408" t="str">
        <f>IF(AND(STEP!$G707="",$J$8&lt;&gt;"ON"),"",IF(月報!AZ707&lt;&gt;"",月報!AZ707,IF(STEP!H707&lt;&gt;"",STEP!H707,"")))</f>
        <v/>
      </c>
      <c r="J707" s="603">
        <f>IF(月報!BA707&lt;&gt;"",月報!BA707,0)*24</f>
        <v>0</v>
      </c>
      <c r="K707" s="603" t="str">
        <f>IF(STEP!X707&lt;&gt;"",STEP!X707,"")</f>
        <v/>
      </c>
      <c r="L707" s="603" t="str">
        <f>IF(STEP!Y707&lt;&gt;"",STEP!Y707,"")</f>
        <v/>
      </c>
      <c r="M707" s="603">
        <f>IF(STEP!Z707&lt;&gt;"",STEP!Z707,0)*24</f>
        <v>0</v>
      </c>
      <c r="N707" s="603" t="str">
        <f>IF(STEP!R707&lt;&gt;"",STEP!R707,"")</f>
        <v/>
      </c>
      <c r="O707" s="603" t="str">
        <f>IF(STEP!S707&lt;&gt;"",STEP!S707,"")</f>
        <v/>
      </c>
      <c r="P707" s="603">
        <f t="shared" si="120"/>
        <v>0</v>
      </c>
      <c r="Q707" s="603">
        <f>SUM(P707:P713)</f>
        <v>45.083333333333329</v>
      </c>
      <c r="R707" s="603">
        <f t="shared" si="124"/>
        <v>0</v>
      </c>
      <c r="S707" s="606">
        <f t="shared" si="121"/>
        <v>0</v>
      </c>
      <c r="T707" s="610">
        <f t="shared" si="122"/>
        <v>0</v>
      </c>
    </row>
    <row r="708" spans="2:20">
      <c r="B708" s="517"/>
      <c r="C708" s="622">
        <f t="shared" si="123"/>
        <v>391158</v>
      </c>
      <c r="D708" s="409" t="str">
        <f>IF(STEP!D708&lt;&gt;"",STEP!D708,"")</f>
        <v>阿部　悠汰</v>
      </c>
      <c r="E708" s="410">
        <f>IF(STEP!E708&lt;&gt;"",STEP!E708,"")</f>
        <v>45425</v>
      </c>
      <c r="F708" s="409" t="str">
        <f>IF(STEP!F708&lt;&gt;"",STEP!F708,"")</f>
        <v>月</v>
      </c>
      <c r="G708" s="508">
        <f>IF(STEP!C708&lt;&gt;"",STEP!AD708,"")</f>
        <v>0</v>
      </c>
      <c r="H708" s="407">
        <f>IF(AND(STEP!$G708="",$J$8&lt;&gt;"ON"),"",IF(月報!AX708&lt;&gt;"",月報!AX708,IF(STEP!G708&lt;&gt;"",STEP!G708,"")))</f>
        <v>0.36458333333333331</v>
      </c>
      <c r="I708" s="408">
        <f>IF(AND(STEP!$G708="",$J$8&lt;&gt;"ON"),"",IF(月報!AZ708&lt;&gt;"",月報!AZ708,IF(STEP!H708&lt;&gt;"",STEP!H708,"")))</f>
        <v>0.79861111111111105</v>
      </c>
      <c r="J708" s="603">
        <f>IF(月報!BA708&lt;&gt;"",月報!BA708,0)*24</f>
        <v>9.4166666666666661</v>
      </c>
      <c r="K708" s="603">
        <f>IF(STEP!X708&lt;&gt;"",STEP!X708,"")</f>
        <v>0.33333333333333331</v>
      </c>
      <c r="L708" s="603">
        <f>IF(STEP!Y708&lt;&gt;"",STEP!Y708,"")</f>
        <v>6.25E-2</v>
      </c>
      <c r="M708" s="603">
        <f>IF(STEP!Z708&lt;&gt;"",STEP!Z708,0)*24</f>
        <v>0</v>
      </c>
      <c r="N708" s="603" t="str">
        <f>IF(STEP!R708&lt;&gt;"",STEP!R708,"")</f>
        <v/>
      </c>
      <c r="O708" s="603" t="str">
        <f>IF(STEP!S708&lt;&gt;"",STEP!S708,"")</f>
        <v>自社作業</v>
      </c>
      <c r="P708" s="603">
        <f t="shared" si="120"/>
        <v>9.4166666666666661</v>
      </c>
      <c r="Q708" s="603"/>
      <c r="R708" s="603">
        <f t="shared" si="124"/>
        <v>0</v>
      </c>
      <c r="S708" s="605">
        <f t="shared" si="121"/>
        <v>9.5</v>
      </c>
      <c r="T708" s="610">
        <f t="shared" si="122"/>
        <v>-8.3333333333333925E-2</v>
      </c>
    </row>
    <row r="709" spans="2:20">
      <c r="B709" s="517"/>
      <c r="C709" s="622">
        <f t="shared" si="123"/>
        <v>391158</v>
      </c>
      <c r="D709" s="409" t="str">
        <f>IF(STEP!D709&lt;&gt;"",STEP!D709,"")</f>
        <v>阿部　悠汰</v>
      </c>
      <c r="E709" s="410">
        <f>IF(STEP!E709&lt;&gt;"",STEP!E709,"")</f>
        <v>45426</v>
      </c>
      <c r="F709" s="409" t="str">
        <f>IF(STEP!F709&lt;&gt;"",STEP!F709,"")</f>
        <v>火</v>
      </c>
      <c r="G709" s="508">
        <f>IF(STEP!C709&lt;&gt;"",STEP!AD709,"")</f>
        <v>0</v>
      </c>
      <c r="H709" s="407">
        <f>IF(AND(STEP!$G709="",$J$8&lt;&gt;"ON"),"",IF(月報!AX709&lt;&gt;"",月報!AX709,IF(STEP!G709&lt;&gt;"",STEP!G709,"")))</f>
        <v>0.36458333333333331</v>
      </c>
      <c r="I709" s="408">
        <f>IF(AND(STEP!$G709="",$J$8&lt;&gt;"ON"),"",IF(月報!AZ709&lt;&gt;"",月報!AZ709,IF(STEP!H709&lt;&gt;"",STEP!H709,"")))</f>
        <v>0.79861111111111105</v>
      </c>
      <c r="J709" s="603">
        <f>IF(月報!BA709&lt;&gt;"",月報!BA709,0)*24</f>
        <v>9.4166666666666661</v>
      </c>
      <c r="K709" s="603">
        <f>IF(STEP!X709&lt;&gt;"",STEP!X709,"")</f>
        <v>0.33333333333333331</v>
      </c>
      <c r="L709" s="603">
        <f>IF(STEP!Y709&lt;&gt;"",STEP!Y709,"")</f>
        <v>6.25E-2</v>
      </c>
      <c r="M709" s="603">
        <f>IF(STEP!Z709&lt;&gt;"",STEP!Z709,0)*24</f>
        <v>0</v>
      </c>
      <c r="N709" s="603" t="str">
        <f>IF(STEP!R709&lt;&gt;"",STEP!R709,"")</f>
        <v/>
      </c>
      <c r="O709" s="603" t="str">
        <f>IF(STEP!S709&lt;&gt;"",STEP!S709,"")</f>
        <v>自社作業</v>
      </c>
      <c r="P709" s="603">
        <f t="shared" si="120"/>
        <v>9.4166666666666661</v>
      </c>
      <c r="Q709" s="603"/>
      <c r="R709" s="603">
        <f t="shared" si="124"/>
        <v>0</v>
      </c>
      <c r="S709" s="605">
        <f t="shared" si="121"/>
        <v>9.5</v>
      </c>
      <c r="T709" s="610">
        <f t="shared" si="122"/>
        <v>-8.3333333333333925E-2</v>
      </c>
    </row>
    <row r="710" spans="2:20">
      <c r="B710" s="517"/>
      <c r="C710" s="622">
        <f t="shared" si="123"/>
        <v>391158</v>
      </c>
      <c r="D710" s="409" t="str">
        <f>IF(STEP!D710&lt;&gt;"",STEP!D710,"")</f>
        <v>阿部　悠汰</v>
      </c>
      <c r="E710" s="410">
        <f>IF(STEP!E710&lt;&gt;"",STEP!E710,"")</f>
        <v>45427</v>
      </c>
      <c r="F710" s="409" t="str">
        <f>IF(STEP!F710&lt;&gt;"",STEP!F710,"")</f>
        <v>水</v>
      </c>
      <c r="G710" s="508">
        <f>IF(STEP!C710&lt;&gt;"",STEP!AD710,"")</f>
        <v>0</v>
      </c>
      <c r="H710" s="407">
        <f>IF(AND(STEP!$G710="",$J$8&lt;&gt;"ON"),"",IF(月報!AX710&lt;&gt;"",月報!AX710,IF(STEP!G710&lt;&gt;"",STEP!G710,"")))</f>
        <v>0.36458333333333331</v>
      </c>
      <c r="I710" s="408">
        <f>IF(AND(STEP!$G710="",$J$8&lt;&gt;"ON"),"",IF(月報!AZ710&lt;&gt;"",月報!AZ710,IF(STEP!H710&lt;&gt;"",STEP!H710,"")))</f>
        <v>0.75347222222222221</v>
      </c>
      <c r="J710" s="603">
        <f>IF(月報!BA710&lt;&gt;"",月報!BA710,0)*24</f>
        <v>8.3333333333333339</v>
      </c>
      <c r="K710" s="603">
        <f>IF(STEP!X710&lt;&gt;"",STEP!X710,"")</f>
        <v>0.33333333333333331</v>
      </c>
      <c r="L710" s="603">
        <f>IF(STEP!Y710&lt;&gt;"",STEP!Y710,"")</f>
        <v>2.0833333333333332E-2</v>
      </c>
      <c r="M710" s="603">
        <f>IF(STEP!Z710&lt;&gt;"",STEP!Z710,0)*24</f>
        <v>0</v>
      </c>
      <c r="N710" s="603" t="str">
        <f>IF(STEP!R710&lt;&gt;"",STEP!R710,"")</f>
        <v/>
      </c>
      <c r="O710" s="603" t="str">
        <f>IF(STEP!S710&lt;&gt;"",STEP!S710,"")</f>
        <v>自社作業</v>
      </c>
      <c r="P710" s="603">
        <f t="shared" si="120"/>
        <v>8.3333333333333339</v>
      </c>
      <c r="Q710" s="603"/>
      <c r="R710" s="603">
        <f t="shared" si="124"/>
        <v>0</v>
      </c>
      <c r="S710" s="605">
        <f t="shared" si="121"/>
        <v>8.5</v>
      </c>
      <c r="T710" s="610">
        <f t="shared" si="122"/>
        <v>-0.16666666666666607</v>
      </c>
    </row>
    <row r="711" spans="2:20">
      <c r="B711" s="517"/>
      <c r="C711" s="622">
        <f t="shared" si="123"/>
        <v>391158</v>
      </c>
      <c r="D711" s="409" t="str">
        <f>IF(STEP!D711&lt;&gt;"",STEP!D711,"")</f>
        <v>阿部　悠汰</v>
      </c>
      <c r="E711" s="410">
        <f>IF(STEP!E711&lt;&gt;"",STEP!E711,"")</f>
        <v>45428</v>
      </c>
      <c r="F711" s="409" t="str">
        <f>IF(STEP!F711&lt;&gt;"",STEP!F711,"")</f>
        <v>木</v>
      </c>
      <c r="G711" s="508">
        <f>IF(STEP!C711&lt;&gt;"",STEP!AD711,"")</f>
        <v>0</v>
      </c>
      <c r="H711" s="407">
        <f>IF(AND(STEP!$G711="",$J$8&lt;&gt;"ON"),"",IF(月報!AX711&lt;&gt;"",月報!AX711,IF(STEP!G711&lt;&gt;"",STEP!G711,"")))</f>
        <v>0.36458333333333331</v>
      </c>
      <c r="I711" s="408">
        <f>IF(AND(STEP!$G711="",$J$8&lt;&gt;"ON"),"",IF(月報!AZ711&lt;&gt;"",月報!AZ711,IF(STEP!H711&lt;&gt;"",STEP!H711,"")))</f>
        <v>0.79861111111111105</v>
      </c>
      <c r="J711" s="603">
        <f>IF(月報!BA711&lt;&gt;"",月報!BA711,0)*24</f>
        <v>9.4166666666666661</v>
      </c>
      <c r="K711" s="603">
        <f>IF(STEP!X711&lt;&gt;"",STEP!X711,"")</f>
        <v>0.33333333333333331</v>
      </c>
      <c r="L711" s="603">
        <f>IF(STEP!Y711&lt;&gt;"",STEP!Y711,"")</f>
        <v>6.25E-2</v>
      </c>
      <c r="M711" s="603">
        <f>IF(STEP!Z711&lt;&gt;"",STEP!Z711,0)*24</f>
        <v>0</v>
      </c>
      <c r="N711" s="603" t="str">
        <f>IF(STEP!R711&lt;&gt;"",STEP!R711,"")</f>
        <v/>
      </c>
      <c r="O711" s="603" t="str">
        <f>IF(STEP!S711&lt;&gt;"",STEP!S711,"")</f>
        <v>自社作業</v>
      </c>
      <c r="P711" s="603">
        <f t="shared" si="120"/>
        <v>9.4166666666666661</v>
      </c>
      <c r="Q711" s="603"/>
      <c r="R711" s="603">
        <f t="shared" si="124"/>
        <v>0</v>
      </c>
      <c r="S711" s="605">
        <f t="shared" si="121"/>
        <v>9.5</v>
      </c>
      <c r="T711" s="610">
        <f t="shared" si="122"/>
        <v>-8.3333333333333925E-2</v>
      </c>
    </row>
    <row r="712" spans="2:20">
      <c r="B712" s="517"/>
      <c r="C712" s="622">
        <f t="shared" si="123"/>
        <v>391158</v>
      </c>
      <c r="D712" s="409" t="str">
        <f>IF(STEP!D712&lt;&gt;"",STEP!D712,"")</f>
        <v>阿部　悠汰</v>
      </c>
      <c r="E712" s="410">
        <f>IF(STEP!E712&lt;&gt;"",STEP!E712,"")</f>
        <v>45429</v>
      </c>
      <c r="F712" s="409" t="str">
        <f>IF(STEP!F712&lt;&gt;"",STEP!F712,"")</f>
        <v>金</v>
      </c>
      <c r="G712" s="508">
        <f>IF(STEP!C712&lt;&gt;"",STEP!AD712,"")</f>
        <v>0</v>
      </c>
      <c r="H712" s="407">
        <f>IF(AND(STEP!$G712="",$J$8&lt;&gt;"ON"),"",IF(月報!AX712&lt;&gt;"",月報!AX712,IF(STEP!G712&lt;&gt;"",STEP!G712,"")))</f>
        <v>0.37152777777777773</v>
      </c>
      <c r="I712" s="408">
        <f>IF(AND(STEP!$G712="",$J$8&lt;&gt;"ON"),"",IF(月報!AZ712&lt;&gt;"",月報!AZ712,IF(STEP!H712&lt;&gt;"",STEP!H712,"")))</f>
        <v>0.76736111111111105</v>
      </c>
      <c r="J712" s="603">
        <f>IF(月報!BA712&lt;&gt;"",月報!BA712,0)*24</f>
        <v>8.5</v>
      </c>
      <c r="K712" s="603">
        <f>IF(STEP!X712&lt;&gt;"",STEP!X712,"")</f>
        <v>0.33333333333333331</v>
      </c>
      <c r="L712" s="603">
        <f>IF(STEP!Y712&lt;&gt;"",STEP!Y712,"")</f>
        <v>2.0833333333333332E-2</v>
      </c>
      <c r="M712" s="603">
        <f>IF(STEP!Z712&lt;&gt;"",STEP!Z712,0)*24</f>
        <v>0</v>
      </c>
      <c r="N712" s="603" t="str">
        <f>IF(STEP!R712&lt;&gt;"",STEP!R712,"")</f>
        <v/>
      </c>
      <c r="O712" s="603" t="str">
        <f>IF(STEP!S712&lt;&gt;"",STEP!S712,"")</f>
        <v>自社作業</v>
      </c>
      <c r="P712" s="603">
        <f t="shared" si="120"/>
        <v>8.5</v>
      </c>
      <c r="Q712" s="603"/>
      <c r="R712" s="603">
        <f t="shared" si="124"/>
        <v>0</v>
      </c>
      <c r="S712" s="605">
        <f t="shared" si="121"/>
        <v>8.5</v>
      </c>
      <c r="T712" s="610">
        <f t="shared" si="122"/>
        <v>0</v>
      </c>
    </row>
    <row r="713" spans="2:20">
      <c r="B713" s="517"/>
      <c r="C713" s="623">
        <f t="shared" si="123"/>
        <v>391158</v>
      </c>
      <c r="D713" s="411" t="str">
        <f>IF(STEP!D713&lt;&gt;"",STEP!D713,"")</f>
        <v>阿部　悠汰</v>
      </c>
      <c r="E713" s="412">
        <f>IF(STEP!E713&lt;&gt;"",STEP!E713,"")</f>
        <v>45430</v>
      </c>
      <c r="F713" s="411" t="str">
        <f>IF(STEP!F713&lt;&gt;"",STEP!F713,"")</f>
        <v>土</v>
      </c>
      <c r="G713" s="413">
        <f>IF(STEP!C713&lt;&gt;"",STEP!AD713,"")</f>
        <v>0</v>
      </c>
      <c r="H713" s="413" t="str">
        <f>IF(AND(STEP!$G713="",$J$8&lt;&gt;"ON"),"",IF(月報!AX713&lt;&gt;"",月報!AX713,IF(STEP!G713&lt;&gt;"",STEP!G713,"")))</f>
        <v/>
      </c>
      <c r="I713" s="414" t="str">
        <f>IF(AND(STEP!$G713="",$J$8&lt;&gt;"ON"),"",IF(月報!AZ713&lt;&gt;"",月報!AZ713,IF(STEP!H713&lt;&gt;"",STEP!H713,"")))</f>
        <v/>
      </c>
      <c r="J713" s="604">
        <f>IF(月報!BA713&lt;&gt;"",月報!BA713,0)*24</f>
        <v>0</v>
      </c>
      <c r="K713" s="604" t="str">
        <f>IF(STEP!X713&lt;&gt;"",STEP!X713,"")</f>
        <v/>
      </c>
      <c r="L713" s="604" t="str">
        <f>IF(STEP!Y713&lt;&gt;"",STEP!Y713,"")</f>
        <v/>
      </c>
      <c r="M713" s="604">
        <f>IF(STEP!Z713&lt;&gt;"",STEP!Z713,0)*24</f>
        <v>0</v>
      </c>
      <c r="N713" s="604" t="str">
        <f>IF(STEP!R713&lt;&gt;"",STEP!R713,"")</f>
        <v/>
      </c>
      <c r="O713" s="604" t="str">
        <f>IF(STEP!S713&lt;&gt;"",STEP!S713,"")</f>
        <v/>
      </c>
      <c r="P713" s="604">
        <f t="shared" si="120"/>
        <v>0</v>
      </c>
      <c r="Q713" s="604"/>
      <c r="R713" s="604">
        <f t="shared" si="124"/>
        <v>0</v>
      </c>
      <c r="S713" s="607">
        <f t="shared" si="121"/>
        <v>0</v>
      </c>
      <c r="T713" s="611">
        <f t="shared" si="122"/>
        <v>0</v>
      </c>
    </row>
    <row r="714" spans="2:20">
      <c r="B714" s="517"/>
      <c r="C714" s="624">
        <f t="shared" si="123"/>
        <v>391158</v>
      </c>
      <c r="D714" s="405" t="str">
        <f>IF(STEP!D714&lt;&gt;"",STEP!D714,"")</f>
        <v>阿部　悠汰</v>
      </c>
      <c r="E714" s="406">
        <f>IF(STEP!E714&lt;&gt;"",STEP!E714,"")</f>
        <v>45431</v>
      </c>
      <c r="F714" s="405" t="str">
        <f>IF(STEP!F714&lt;&gt;"",STEP!F714,"")</f>
        <v>日</v>
      </c>
      <c r="G714" s="407">
        <f>IF(STEP!C714&lt;&gt;"",STEP!AD714,"")</f>
        <v>0</v>
      </c>
      <c r="H714" s="407" t="str">
        <f>IF(AND(STEP!$G714="",$J$8&lt;&gt;"ON"),"",IF(月報!AX714&lt;&gt;"",月報!AX714,IF(STEP!G714&lt;&gt;"",STEP!G714,"")))</f>
        <v/>
      </c>
      <c r="I714" s="408" t="str">
        <f>IF(AND(STEP!$G714="",$J$8&lt;&gt;"ON"),"",IF(月報!AZ714&lt;&gt;"",月報!AZ714,IF(STEP!H714&lt;&gt;"",STEP!H714,"")))</f>
        <v/>
      </c>
      <c r="J714" s="603">
        <f>IF(月報!BA714&lt;&gt;"",月報!BA714,0)*24</f>
        <v>0</v>
      </c>
      <c r="K714" s="603" t="str">
        <f>IF(STEP!X714&lt;&gt;"",STEP!X714,"")</f>
        <v/>
      </c>
      <c r="L714" s="603" t="str">
        <f>IF(STEP!Y714&lt;&gt;"",STEP!Y714,"")</f>
        <v/>
      </c>
      <c r="M714" s="603">
        <f>IF(STEP!Z714&lt;&gt;"",STEP!Z714,0)*24</f>
        <v>0</v>
      </c>
      <c r="N714" s="603" t="str">
        <f>IF(STEP!R714&lt;&gt;"",STEP!R714,"")</f>
        <v/>
      </c>
      <c r="O714" s="603" t="str">
        <f>IF(STEP!S714&lt;&gt;"",STEP!S714,"")</f>
        <v/>
      </c>
      <c r="P714" s="603">
        <f t="shared" si="120"/>
        <v>0</v>
      </c>
      <c r="Q714" s="603">
        <f>SUM(P714:P720)</f>
        <v>0</v>
      </c>
      <c r="R714" s="603">
        <f t="shared" si="124"/>
        <v>0</v>
      </c>
      <c r="S714" s="606">
        <f t="shared" si="121"/>
        <v>0</v>
      </c>
      <c r="T714" s="610">
        <f t="shared" si="122"/>
        <v>0</v>
      </c>
    </row>
    <row r="715" spans="2:20">
      <c r="B715" s="517"/>
      <c r="C715" s="622">
        <f t="shared" si="123"/>
        <v>391158</v>
      </c>
      <c r="D715" s="409" t="str">
        <f>IF(STEP!D715&lt;&gt;"",STEP!D715,"")</f>
        <v>阿部　悠汰</v>
      </c>
      <c r="E715" s="410">
        <f>IF(STEP!E715&lt;&gt;"",STEP!E715,"")</f>
        <v>45432</v>
      </c>
      <c r="F715" s="409" t="str">
        <f>IF(STEP!F715&lt;&gt;"",STEP!F715,"")</f>
        <v>月</v>
      </c>
      <c r="G715" s="508">
        <f>IF(STEP!C715&lt;&gt;"",STEP!AD715,"")</f>
        <v>0</v>
      </c>
      <c r="H715" s="407" t="str">
        <f>IF(AND(STEP!$G715="",$J$8&lt;&gt;"ON"),"",IF(月報!AX715&lt;&gt;"",月報!AX715,IF(STEP!G715&lt;&gt;"",STEP!G715,"")))</f>
        <v/>
      </c>
      <c r="I715" s="408" t="str">
        <f>IF(AND(STEP!$G715="",$J$8&lt;&gt;"ON"),"",IF(月報!AZ715&lt;&gt;"",月報!AZ715,IF(STEP!H715&lt;&gt;"",STEP!H715,"")))</f>
        <v/>
      </c>
      <c r="J715" s="603">
        <f>IF(月報!BA715&lt;&gt;"",月報!BA715,0)*24</f>
        <v>0</v>
      </c>
      <c r="K715" s="603" t="str">
        <f>IF(STEP!X715&lt;&gt;"",STEP!X715,"")</f>
        <v/>
      </c>
      <c r="L715" s="603" t="str">
        <f>IF(STEP!Y715&lt;&gt;"",STEP!Y715,"")</f>
        <v/>
      </c>
      <c r="M715" s="603">
        <f>IF(STEP!Z715&lt;&gt;"",STEP!Z715,0)*24</f>
        <v>0</v>
      </c>
      <c r="N715" s="603" t="str">
        <f>IF(STEP!R715&lt;&gt;"",STEP!R715,"")</f>
        <v/>
      </c>
      <c r="O715" s="603" t="str">
        <f>IF(STEP!S715&lt;&gt;"",STEP!S715,"")</f>
        <v/>
      </c>
      <c r="P715" s="603">
        <f t="shared" si="120"/>
        <v>0</v>
      </c>
      <c r="Q715" s="603"/>
      <c r="R715" s="603">
        <f t="shared" si="124"/>
        <v>0</v>
      </c>
      <c r="S715" s="605">
        <f t="shared" si="121"/>
        <v>0</v>
      </c>
      <c r="T715" s="610">
        <f t="shared" si="122"/>
        <v>0</v>
      </c>
    </row>
    <row r="716" spans="2:20">
      <c r="B716" s="517"/>
      <c r="C716" s="622">
        <f t="shared" si="123"/>
        <v>391158</v>
      </c>
      <c r="D716" s="409" t="str">
        <f>IF(STEP!D716&lt;&gt;"",STEP!D716,"")</f>
        <v/>
      </c>
      <c r="E716" s="410" t="str">
        <f>IF(STEP!E716&lt;&gt;"",STEP!E716,"")</f>
        <v/>
      </c>
      <c r="F716" s="409" t="str">
        <f>IF(STEP!F716&lt;&gt;"",STEP!F716,"")</f>
        <v/>
      </c>
      <c r="G716" s="508" t="str">
        <f>IF(STEP!C716&lt;&gt;"",STEP!AD716,"")</f>
        <v/>
      </c>
      <c r="H716" s="407" t="str">
        <f>IF(AND(STEP!$G716="",$J$8&lt;&gt;"ON"),"",IF(月報!AX716&lt;&gt;"",月報!AX716,IF(STEP!G716&lt;&gt;"",STEP!G716,"")))</f>
        <v/>
      </c>
      <c r="I716" s="408" t="str">
        <f>IF(AND(STEP!$G716="",$J$8&lt;&gt;"ON"),"",IF(月報!AZ716&lt;&gt;"",月報!AZ716,IF(STEP!H716&lt;&gt;"",STEP!H716,"")))</f>
        <v/>
      </c>
      <c r="J716" s="603">
        <f>IF(月報!BA716&lt;&gt;"",月報!BA716,0)*24</f>
        <v>0</v>
      </c>
      <c r="K716" s="603" t="str">
        <f>IF(STEP!X716&lt;&gt;"",STEP!X716,"")</f>
        <v/>
      </c>
      <c r="L716" s="603" t="str">
        <f>IF(STEP!Y716&lt;&gt;"",STEP!Y716,"")</f>
        <v/>
      </c>
      <c r="M716" s="603">
        <f>IF(STEP!Z716&lt;&gt;"",STEP!Z716,0)*24</f>
        <v>0</v>
      </c>
      <c r="N716" s="603" t="str">
        <f>IF(STEP!R716&lt;&gt;"",STEP!R716,"")</f>
        <v/>
      </c>
      <c r="O716" s="603" t="str">
        <f>IF(STEP!S716&lt;&gt;"",STEP!S716,"")</f>
        <v/>
      </c>
      <c r="P716" s="603">
        <f t="shared" ref="P716" si="125">IF(J716&lt;&gt;"",J716,"")</f>
        <v>0</v>
      </c>
      <c r="Q716" s="603"/>
      <c r="R716" s="603">
        <f t="shared" si="124"/>
        <v>0</v>
      </c>
      <c r="S716" s="605">
        <f t="shared" ref="S716" si="126">(IF(K716&lt;&gt;"",K716,0)+IF(L716&lt;&gt;"",L716,0))*24</f>
        <v>0</v>
      </c>
      <c r="T716" s="610">
        <f t="shared" ref="T716" si="127">J716-(M716+S716)</f>
        <v>0</v>
      </c>
    </row>
    <row r="717" spans="2:20">
      <c r="B717" s="517"/>
      <c r="C717" s="622" t="str">
        <f>IF(STEP!C717&lt;&gt;"",STEP!C717,"")</f>
        <v/>
      </c>
      <c r="D717" s="409" t="str">
        <f>IF(STEP!D717&lt;&gt;"",STEP!D717,"")</f>
        <v/>
      </c>
      <c r="E717" s="410" t="str">
        <f>IF(STEP!E717&lt;&gt;"",STEP!E717,"")</f>
        <v/>
      </c>
      <c r="F717" s="409" t="str">
        <f>IF(STEP!F717&lt;&gt;"",STEP!F717,"")</f>
        <v/>
      </c>
      <c r="G717" s="508" t="str">
        <f>IF(STEP!C717&lt;&gt;"",STEP!AD717,"")</f>
        <v/>
      </c>
      <c r="H717" s="407" t="str">
        <f>IF(AND(STEP!$G717="",$J$8&lt;&gt;"ON"),"",IF(月報!AX717&lt;&gt;"",月報!AX717,IF(STEP!G717&lt;&gt;"",STEP!G717,"")))</f>
        <v/>
      </c>
      <c r="I717" s="408" t="str">
        <f>IF(AND(STEP!$G717="",$J$8&lt;&gt;"ON"),"",IF(月報!AZ717&lt;&gt;"",月報!AZ717,IF(STEP!H717&lt;&gt;"",STEP!H717,"")))</f>
        <v/>
      </c>
      <c r="J717" s="408" t="str">
        <f>IF(AND(STEP!$G717="",$J$8&lt;&gt;"ON"),"",IF(月報!BA717&lt;&gt;"",月報!BA717,IF(STEP!J717&lt;&gt;"",STEP!J717/24,"")))</f>
        <v/>
      </c>
      <c r="K717" s="408" t="str">
        <f>IF(STEP!X717&lt;&gt;"",STEP!X717,"")</f>
        <v/>
      </c>
      <c r="L717" s="408" t="str">
        <f>IF(STEP!Y717&lt;&gt;"",STEP!Y717,"")</f>
        <v/>
      </c>
      <c r="M717" s="408" t="str">
        <f>IF(STEP!Z717&lt;&gt;"",STEP!Z717,"")</f>
        <v/>
      </c>
      <c r="N717" s="408" t="str">
        <f>IF(STEP!R717&lt;&gt;"",STEP!R717,"")</f>
        <v/>
      </c>
      <c r="O717" s="408" t="str">
        <f>IF(STEP!S717&lt;&gt;"",STEP!S717,"")</f>
        <v/>
      </c>
      <c r="P717" s="408" t="str">
        <f t="shared" si="120"/>
        <v/>
      </c>
      <c r="Q717" s="408"/>
      <c r="R717" s="408">
        <f t="shared" si="124"/>
        <v>0</v>
      </c>
      <c r="S717" s="608"/>
      <c r="T717" s="610"/>
    </row>
    <row r="718" spans="2:20">
      <c r="B718" s="517"/>
      <c r="C718" s="622" t="str">
        <f>IF(STEP!C718&lt;&gt;"",STEP!C718,"")</f>
        <v/>
      </c>
      <c r="D718" s="409" t="str">
        <f>IF(STEP!D718&lt;&gt;"",STEP!D718,"")</f>
        <v/>
      </c>
      <c r="E718" s="410" t="str">
        <f>IF(STEP!E718&lt;&gt;"",STEP!E718,"")</f>
        <v/>
      </c>
      <c r="F718" s="409" t="str">
        <f>IF(STEP!F718&lt;&gt;"",STEP!F718,"")</f>
        <v/>
      </c>
      <c r="G718" s="508" t="str">
        <f>IF(STEP!C718&lt;&gt;"",STEP!AD718,"")</f>
        <v/>
      </c>
      <c r="H718" s="407" t="str">
        <f>IF(AND(STEP!$G718="",$J$8&lt;&gt;"ON"),"",IF(月報!AX718&lt;&gt;"",月報!AX718,IF(STEP!G718&lt;&gt;"",STEP!G718,"")))</f>
        <v/>
      </c>
      <c r="I718" s="408" t="str">
        <f>IF(AND(STEP!$G718="",$J$8&lt;&gt;"ON"),"",IF(月報!AZ718&lt;&gt;"",月報!AZ718,IF(STEP!H718&lt;&gt;"",STEP!H718,"")))</f>
        <v/>
      </c>
      <c r="J718" s="408" t="str">
        <f>IF(AND(STEP!$G718="",$J$8&lt;&gt;"ON"),"",IF(月報!BA718&lt;&gt;"",月報!BA718,IF(STEP!J718&lt;&gt;"",STEP!J718/24,"")))</f>
        <v/>
      </c>
      <c r="K718" s="408" t="str">
        <f>IF(STEP!X718&lt;&gt;"",STEP!X718,"")</f>
        <v/>
      </c>
      <c r="L718" s="408" t="str">
        <f>IF(STEP!Y718&lt;&gt;"",STEP!Y718,"")</f>
        <v/>
      </c>
      <c r="M718" s="408" t="str">
        <f>IF(STEP!Z718&lt;&gt;"",STEP!Z718,"")</f>
        <v/>
      </c>
      <c r="N718" s="408" t="str">
        <f>IF(STEP!R718&lt;&gt;"",STEP!R718,"")</f>
        <v/>
      </c>
      <c r="O718" s="408" t="str">
        <f>IF(STEP!S718&lt;&gt;"",STEP!S718,"")</f>
        <v/>
      </c>
      <c r="P718" s="408" t="str">
        <f t="shared" si="120"/>
        <v/>
      </c>
      <c r="Q718" s="408"/>
      <c r="R718" s="408">
        <f t="shared" si="124"/>
        <v>0</v>
      </c>
      <c r="S718" s="608"/>
      <c r="T718" s="610"/>
    </row>
    <row r="719" spans="2:20">
      <c r="B719" s="517"/>
      <c r="C719" s="622" t="str">
        <f>IF(STEP!C719&lt;&gt;"",STEP!C719,"")</f>
        <v/>
      </c>
      <c r="D719" s="409" t="str">
        <f>IF(STEP!D719&lt;&gt;"",STEP!D719,"")</f>
        <v/>
      </c>
      <c r="E719" s="410" t="str">
        <f>IF(STEP!E719&lt;&gt;"",STEP!E719,"")</f>
        <v/>
      </c>
      <c r="F719" s="409" t="str">
        <f>IF(STEP!F719&lt;&gt;"",STEP!F719,"")</f>
        <v/>
      </c>
      <c r="G719" s="508" t="str">
        <f>IF(STEP!C719&lt;&gt;"",STEP!AD719,"")</f>
        <v/>
      </c>
      <c r="H719" s="407" t="str">
        <f>IF(AND(STEP!$G719="",$J$8&lt;&gt;"ON"),"",IF(月報!AX719&lt;&gt;"",月報!AX719,IF(STEP!G719&lt;&gt;"",STEP!G719,"")))</f>
        <v/>
      </c>
      <c r="I719" s="408" t="str">
        <f>IF(AND(STEP!$G719="",$J$8&lt;&gt;"ON"),"",IF(月報!AZ719&lt;&gt;"",月報!AZ719,IF(STEP!H719&lt;&gt;"",STEP!H719,"")))</f>
        <v/>
      </c>
      <c r="J719" s="408" t="str">
        <f>IF(AND(STEP!$G719="",$J$8&lt;&gt;"ON"),"",IF(月報!BA719&lt;&gt;"",月報!BA719,IF(STEP!J719&lt;&gt;"",STEP!J719/24,"")))</f>
        <v/>
      </c>
      <c r="K719" s="408" t="str">
        <f>IF(STEP!X719&lt;&gt;"",STEP!X719,"")</f>
        <v/>
      </c>
      <c r="L719" s="408" t="str">
        <f>IF(STEP!Y719&lt;&gt;"",STEP!Y719,"")</f>
        <v/>
      </c>
      <c r="M719" s="408" t="str">
        <f>IF(STEP!Z719&lt;&gt;"",STEP!Z719,"")</f>
        <v/>
      </c>
      <c r="N719" s="408" t="str">
        <f>IF(STEP!R719&lt;&gt;"",STEP!R719,"")</f>
        <v/>
      </c>
      <c r="O719" s="408" t="str">
        <f>IF(STEP!S719&lt;&gt;"",STEP!S719,"")</f>
        <v/>
      </c>
      <c r="P719" s="408" t="str">
        <f t="shared" si="120"/>
        <v/>
      </c>
      <c r="Q719" s="408"/>
      <c r="R719" s="408">
        <f t="shared" si="124"/>
        <v>0</v>
      </c>
      <c r="S719" s="608"/>
      <c r="T719" s="610"/>
    </row>
    <row r="720" spans="2:20" ht="13.8" thickBot="1">
      <c r="B720" s="518"/>
      <c r="C720" s="625" t="str">
        <f>IF(STEP!C720&lt;&gt;"",STEP!C720,"")</f>
        <v/>
      </c>
      <c r="D720" s="415" t="str">
        <f>IF(STEP!D720&lt;&gt;"",STEP!D720,"")</f>
        <v/>
      </c>
      <c r="E720" s="416" t="str">
        <f>IF(STEP!E720&lt;&gt;"",STEP!E720,"")</f>
        <v/>
      </c>
      <c r="F720" s="415" t="str">
        <f>IF(STEP!F720&lt;&gt;"",STEP!F720,"")</f>
        <v/>
      </c>
      <c r="G720" s="417" t="str">
        <f>IF(STEP!C720&lt;&gt;"",STEP!AD720,"")</f>
        <v/>
      </c>
      <c r="H720" s="417" t="str">
        <f>IF(AND(STEP!$G720="",$J$8&lt;&gt;"ON"),"",IF(月報!AX720&lt;&gt;"",月報!AX720,IF(STEP!G720&lt;&gt;"",STEP!G720,"")))</f>
        <v/>
      </c>
      <c r="I720" s="418" t="str">
        <f>IF(AND(STEP!$G720="",$J$8&lt;&gt;"ON"),"",IF(月報!AZ720&lt;&gt;"",月報!AZ720,IF(STEP!H720&lt;&gt;"",STEP!H720,"")))</f>
        <v/>
      </c>
      <c r="J720" s="418" t="str">
        <f>IF(AND(STEP!$G720="",$J$8&lt;&gt;"ON"),"",IF(月報!BA720&lt;&gt;"",月報!BA720,IF(STEP!J720&lt;&gt;"",STEP!J720/24,"")))</f>
        <v/>
      </c>
      <c r="K720" s="418" t="str">
        <f>IF(STEP!X720&lt;&gt;"",STEP!X720,"")</f>
        <v/>
      </c>
      <c r="L720" s="418" t="str">
        <f>IF(STEP!Y720&lt;&gt;"",STEP!Y720,"")</f>
        <v/>
      </c>
      <c r="M720" s="418" t="str">
        <f>IF(STEP!Z720&lt;&gt;"",STEP!Z720,"")</f>
        <v/>
      </c>
      <c r="N720" s="418" t="str">
        <f>IF(STEP!R720&lt;&gt;"",STEP!R720,"")</f>
        <v/>
      </c>
      <c r="O720" s="418" t="str">
        <f>IF(STEP!S720&lt;&gt;"",STEP!S720,"")</f>
        <v/>
      </c>
      <c r="P720" s="418" t="str">
        <f t="shared" si="120"/>
        <v/>
      </c>
      <c r="Q720" s="418"/>
      <c r="R720" s="418">
        <f t="shared" si="124"/>
        <v>0</v>
      </c>
      <c r="S720" s="609"/>
      <c r="T720" s="612"/>
    </row>
    <row r="721" spans="2:20">
      <c r="B721" s="516" t="s">
        <v>416</v>
      </c>
      <c r="C721" s="626"/>
      <c r="D721" s="324"/>
      <c r="E721" s="325"/>
      <c r="F721" s="578" t="s">
        <v>465</v>
      </c>
      <c r="G721" s="320"/>
      <c r="H721" s="320"/>
      <c r="I721" s="326"/>
      <c r="J721" s="326"/>
      <c r="K721" s="326"/>
      <c r="L721" s="326"/>
      <c r="M721" s="326"/>
      <c r="N721" s="326"/>
      <c r="O721" s="326"/>
      <c r="P721" s="326"/>
      <c r="Q721" s="326"/>
      <c r="R721" s="326"/>
      <c r="S721" s="326"/>
      <c r="T721" s="326"/>
    </row>
    <row r="722" spans="2:20">
      <c r="B722" s="516"/>
      <c r="C722" s="626"/>
      <c r="D722" s="324"/>
      <c r="E722" s="325"/>
      <c r="F722" s="324"/>
      <c r="G722" s="320"/>
      <c r="H722" s="320"/>
      <c r="I722" s="326"/>
      <c r="J722" s="326"/>
      <c r="K722" s="326"/>
      <c r="L722" s="326"/>
      <c r="M722" s="326"/>
      <c r="N722" s="326"/>
      <c r="O722" s="326"/>
      <c r="P722" s="326"/>
      <c r="Q722" s="326"/>
      <c r="R722" s="326"/>
      <c r="S722" s="326"/>
      <c r="T722" s="326"/>
    </row>
    <row r="723" spans="2:20">
      <c r="B723" s="516"/>
      <c r="C723" s="626"/>
      <c r="D723" s="324"/>
      <c r="E723" s="325"/>
      <c r="F723" s="324"/>
      <c r="G723" s="320"/>
      <c r="H723" s="320"/>
      <c r="I723" s="326"/>
      <c r="J723" s="326"/>
      <c r="K723" s="326"/>
      <c r="L723" s="326"/>
      <c r="M723" s="326"/>
      <c r="N723" s="326"/>
      <c r="O723" s="326"/>
      <c r="P723" s="326"/>
      <c r="Q723" s="326"/>
      <c r="R723" s="326"/>
      <c r="S723" s="326"/>
      <c r="T723" s="326"/>
    </row>
    <row r="724" spans="2:20">
      <c r="B724" s="516"/>
      <c r="C724" s="626"/>
      <c r="D724" s="324"/>
      <c r="E724" s="325"/>
      <c r="F724" s="324"/>
      <c r="G724" s="320"/>
      <c r="H724" s="320"/>
      <c r="I724" s="326"/>
      <c r="J724" s="326"/>
      <c r="K724" s="326"/>
      <c r="L724" s="326"/>
      <c r="M724" s="326"/>
      <c r="N724" s="326"/>
      <c r="O724" s="326"/>
      <c r="P724" s="326"/>
      <c r="Q724" s="326"/>
      <c r="R724" s="326"/>
      <c r="S724" s="326"/>
      <c r="T724" s="326"/>
    </row>
    <row r="725" spans="2:20">
      <c r="B725" s="516"/>
      <c r="C725" s="626"/>
      <c r="D725" s="324"/>
      <c r="E725" s="325"/>
      <c r="F725" s="324"/>
      <c r="G725" s="320"/>
      <c r="H725" s="320"/>
      <c r="I725" s="326"/>
      <c r="J725" s="326"/>
      <c r="K725" s="326"/>
      <c r="L725" s="326"/>
      <c r="M725" s="326"/>
      <c r="N725" s="326"/>
      <c r="O725" s="326"/>
      <c r="P725" s="326"/>
      <c r="Q725" s="326"/>
      <c r="R725" s="326"/>
      <c r="S725" s="326"/>
      <c r="T725" s="326"/>
    </row>
    <row r="726" spans="2:20">
      <c r="B726" s="516"/>
      <c r="C726" s="626"/>
      <c r="D726" s="324"/>
      <c r="E726" s="325"/>
      <c r="F726" s="324"/>
      <c r="G726" s="320"/>
      <c r="H726" s="320"/>
      <c r="I726" s="326"/>
      <c r="J726" s="326"/>
      <c r="K726" s="326"/>
      <c r="L726" s="326"/>
      <c r="M726" s="326"/>
      <c r="N726" s="326"/>
      <c r="O726" s="326"/>
      <c r="P726" s="326"/>
      <c r="Q726" s="326"/>
      <c r="R726" s="326"/>
      <c r="S726" s="326"/>
      <c r="T726" s="326"/>
    </row>
    <row r="727" spans="2:20">
      <c r="B727" s="516"/>
      <c r="C727" s="626"/>
      <c r="D727" s="324"/>
      <c r="E727" s="325"/>
      <c r="F727" s="324"/>
      <c r="G727" s="320"/>
      <c r="H727" s="320"/>
      <c r="I727" s="326"/>
      <c r="J727" s="326"/>
      <c r="K727" s="326"/>
      <c r="L727" s="326"/>
      <c r="M727" s="326"/>
      <c r="N727" s="326"/>
      <c r="O727" s="326"/>
      <c r="P727" s="326"/>
      <c r="Q727" s="326"/>
      <c r="R727" s="326"/>
      <c r="S727" s="326"/>
      <c r="T727" s="326"/>
    </row>
    <row r="728" spans="2:20">
      <c r="B728" s="516"/>
      <c r="C728" s="626"/>
      <c r="D728" s="324"/>
      <c r="E728" s="325"/>
      <c r="F728" s="324"/>
      <c r="G728" s="320"/>
      <c r="H728" s="320"/>
      <c r="I728" s="326"/>
      <c r="J728" s="326"/>
      <c r="K728" s="326"/>
      <c r="L728" s="326"/>
      <c r="M728" s="326"/>
      <c r="N728" s="326"/>
      <c r="O728" s="326"/>
      <c r="P728" s="326"/>
      <c r="Q728" s="326"/>
      <c r="R728" s="326"/>
      <c r="S728" s="326"/>
      <c r="T728" s="326"/>
    </row>
    <row r="729" spans="2:20">
      <c r="B729" s="516"/>
      <c r="C729" s="626"/>
      <c r="D729" s="324"/>
      <c r="E729" s="325"/>
      <c r="F729" s="324"/>
      <c r="G729" s="320"/>
      <c r="H729" s="320"/>
      <c r="I729" s="326"/>
      <c r="J729" s="326"/>
      <c r="K729" s="326"/>
      <c r="L729" s="326"/>
      <c r="M729" s="326"/>
      <c r="N729" s="326"/>
      <c r="O729" s="326"/>
      <c r="P729" s="326"/>
      <c r="Q729" s="326"/>
      <c r="R729" s="326"/>
      <c r="S729" s="326"/>
      <c r="T729" s="326"/>
    </row>
    <row r="730" spans="2:20" ht="13.8" thickBot="1">
      <c r="B730" s="519"/>
      <c r="C730" s="627"/>
      <c r="D730" s="330"/>
      <c r="E730" s="331"/>
      <c r="F730" s="330"/>
      <c r="G730" s="322"/>
      <c r="H730" s="322"/>
      <c r="I730" s="332"/>
      <c r="J730" s="332"/>
      <c r="K730" s="332"/>
      <c r="L730" s="332"/>
      <c r="M730" s="332"/>
      <c r="N730" s="332"/>
      <c r="O730" s="332"/>
      <c r="P730" s="332"/>
      <c r="Q730" s="332"/>
      <c r="R730" s="332"/>
      <c r="S730" s="332"/>
      <c r="T730" s="332"/>
    </row>
    <row r="731" spans="2:20">
      <c r="B731" s="522">
        <f>B686+1</f>
        <v>17</v>
      </c>
      <c r="C731" s="403">
        <f>IF(STEP!C731&lt;&gt;"",STEP!C731,"")</f>
        <v>391160</v>
      </c>
      <c r="D731" s="405" t="str">
        <f>IF(STEP!D731&lt;&gt;"",STEP!D731,"")</f>
        <v>金田　大海</v>
      </c>
      <c r="E731" s="406">
        <f>IF(STEP!E731&lt;&gt;"",STEP!E731,"")</f>
        <v>45403</v>
      </c>
      <c r="F731" s="405" t="str">
        <f>IF(STEP!F731&lt;&gt;"",STEP!F731,"")</f>
        <v>日</v>
      </c>
      <c r="G731" s="407">
        <f>IF(STEP!C731&lt;&gt;"",STEP!AD731,"")</f>
        <v>0</v>
      </c>
      <c r="H731" s="407" t="str">
        <f>IF(AND(STEP!$G731="",$J$8&lt;&gt;"ON"),"",IF(月報!AX731&lt;&gt;"",月報!AX731,IF(STEP!G731&lt;&gt;"",STEP!G731,"")))</f>
        <v/>
      </c>
      <c r="I731" s="408" t="str">
        <f>IF(AND(STEP!$G731="",$J$8&lt;&gt;"ON"),"",IF(月報!AZ731&lt;&gt;"",月報!AZ731,IF(STEP!H731&lt;&gt;"",STEP!H731,"")))</f>
        <v/>
      </c>
      <c r="J731" s="603">
        <f>IF(月報!BA731&lt;&gt;"",月報!BA731,0)*24</f>
        <v>0</v>
      </c>
      <c r="K731" s="603" t="str">
        <f>IF(STEP!X731&lt;&gt;"",STEP!X731,"")</f>
        <v/>
      </c>
      <c r="L731" s="603" t="str">
        <f>IF(STEP!Y731&lt;&gt;"",STEP!Y731,"")</f>
        <v/>
      </c>
      <c r="M731" s="603">
        <f>IF(STEP!Z731&lt;&gt;"",STEP!Z731,0)*24</f>
        <v>0</v>
      </c>
      <c r="N731" s="603" t="str">
        <f>IF(STEP!R731&lt;&gt;"",STEP!R731,"")</f>
        <v/>
      </c>
      <c r="O731" s="603" t="str">
        <f>IF(STEP!S731&lt;&gt;"",STEP!S731,"")</f>
        <v/>
      </c>
      <c r="P731" s="603">
        <f t="shared" ref="P731:P765" si="128">IF(J731&lt;&gt;"",J731,"")</f>
        <v>0</v>
      </c>
      <c r="Q731" s="603">
        <f>SUM(P731:P737)</f>
        <v>42.75</v>
      </c>
      <c r="R731" s="603">
        <f>IF(C731&lt;&gt;"",VLOOKUP(C731,設定シート!$D$10:$L$109,9,FALSE),"")</f>
        <v>0</v>
      </c>
      <c r="S731" s="613">
        <f>(IF(K731&lt;&gt;"",K731,0)+IF(L731&lt;&gt;"",L731,0))*24</f>
        <v>0</v>
      </c>
      <c r="T731" s="610">
        <f>J731-(M731+S731)</f>
        <v>0</v>
      </c>
    </row>
    <row r="732" spans="2:20">
      <c r="B732" s="517"/>
      <c r="C732" s="621">
        <f>C731</f>
        <v>391160</v>
      </c>
      <c r="D732" s="409" t="str">
        <f>IF(STEP!D732&lt;&gt;"",STEP!D732,"")</f>
        <v>金田　大海</v>
      </c>
      <c r="E732" s="410">
        <f>IF(STEP!E732&lt;&gt;"",STEP!E732,"")</f>
        <v>45404</v>
      </c>
      <c r="F732" s="409" t="str">
        <f>IF(STEP!F732&lt;&gt;"",STEP!F732,"")</f>
        <v>月</v>
      </c>
      <c r="G732" s="508">
        <f>IF(STEP!C732&lt;&gt;"",STEP!AD732,"")</f>
        <v>0</v>
      </c>
      <c r="H732" s="407">
        <f>IF(AND(STEP!$G732="",$J$8&lt;&gt;"ON"),"",IF(月報!AX732&lt;&gt;"",月報!AX732,IF(STEP!G732&lt;&gt;"",STEP!G732,"")))</f>
        <v>0.36458333333333331</v>
      </c>
      <c r="I732" s="408">
        <f>IF(AND(STEP!$G732="",$J$8&lt;&gt;"ON"),"",IF(月報!AZ732&lt;&gt;"",月報!AZ732,IF(STEP!H732&lt;&gt;"",STEP!H732,"")))</f>
        <v>0.78125</v>
      </c>
      <c r="J732" s="603">
        <f>IF(月報!BA732&lt;&gt;"",月報!BA732,0)*24</f>
        <v>9</v>
      </c>
      <c r="K732" s="603">
        <f>IF(STEP!X732&lt;&gt;"",STEP!X732,"")</f>
        <v>0.33333333333333331</v>
      </c>
      <c r="L732" s="603">
        <f>IF(STEP!Y732&lt;&gt;"",STEP!Y732,"")</f>
        <v>4.1666666666666664E-2</v>
      </c>
      <c r="M732" s="603">
        <f>IF(STEP!Z732&lt;&gt;"",STEP!Z732,0)*24</f>
        <v>0</v>
      </c>
      <c r="N732" s="603" t="str">
        <f>IF(STEP!R732&lt;&gt;"",STEP!R732,"")</f>
        <v/>
      </c>
      <c r="O732" s="603" t="str">
        <f>IF(STEP!S732&lt;&gt;"",STEP!S732,"")</f>
        <v>自社作業</v>
      </c>
      <c r="P732" s="603">
        <f t="shared" si="128"/>
        <v>9</v>
      </c>
      <c r="Q732" s="603"/>
      <c r="R732" s="603">
        <f>R731</f>
        <v>0</v>
      </c>
      <c r="S732" s="605">
        <f t="shared" ref="S732:S760" si="129">(IF(K732&lt;&gt;"",K732,0)+IF(L732&lt;&gt;"",L732,0))*24</f>
        <v>9</v>
      </c>
      <c r="T732" s="610">
        <f t="shared" ref="T732:T760" si="130">J732-(M732+S732)</f>
        <v>0</v>
      </c>
    </row>
    <row r="733" spans="2:20">
      <c r="B733" s="517"/>
      <c r="C733" s="622">
        <f t="shared" ref="C733:C761" si="131">C732</f>
        <v>391160</v>
      </c>
      <c r="D733" s="409" t="str">
        <f>IF(STEP!D733&lt;&gt;"",STEP!D733,"")</f>
        <v>金田　大海</v>
      </c>
      <c r="E733" s="410">
        <f>IF(STEP!E733&lt;&gt;"",STEP!E733,"")</f>
        <v>45405</v>
      </c>
      <c r="F733" s="409" t="str">
        <f>IF(STEP!F733&lt;&gt;"",STEP!F733,"")</f>
        <v>火</v>
      </c>
      <c r="G733" s="508">
        <f>IF(STEP!C733&lt;&gt;"",STEP!AD733,"")</f>
        <v>0</v>
      </c>
      <c r="H733" s="407">
        <f>IF(AND(STEP!$G733="",$J$8&lt;&gt;"ON"),"",IF(月報!AX733&lt;&gt;"",月報!AX733,IF(STEP!G733&lt;&gt;"",STEP!G733,"")))</f>
        <v>0.36458333333333331</v>
      </c>
      <c r="I733" s="408">
        <f>IF(AND(STEP!$G733="",$J$8&lt;&gt;"ON"),"",IF(月報!AZ733&lt;&gt;"",月報!AZ733,IF(STEP!H733&lt;&gt;"",STEP!H733,"")))</f>
        <v>0.78125</v>
      </c>
      <c r="J733" s="603">
        <f>IF(月報!BA733&lt;&gt;"",月報!BA733,0)*24</f>
        <v>9</v>
      </c>
      <c r="K733" s="603">
        <f>IF(STEP!X733&lt;&gt;"",STEP!X733,"")</f>
        <v>0.33333333333333331</v>
      </c>
      <c r="L733" s="603">
        <f>IF(STEP!Y733&lt;&gt;"",STEP!Y733,"")</f>
        <v>4.1666666666666664E-2</v>
      </c>
      <c r="M733" s="603">
        <f>IF(STEP!Z733&lt;&gt;"",STEP!Z733,0)*24</f>
        <v>0</v>
      </c>
      <c r="N733" s="603" t="str">
        <f>IF(STEP!R733&lt;&gt;"",STEP!R733,"")</f>
        <v/>
      </c>
      <c r="O733" s="603" t="str">
        <f>IF(STEP!S733&lt;&gt;"",STEP!S733,"")</f>
        <v>自社作業</v>
      </c>
      <c r="P733" s="603">
        <f t="shared" si="128"/>
        <v>9</v>
      </c>
      <c r="Q733" s="603"/>
      <c r="R733" s="603">
        <f t="shared" ref="R733:R765" si="132">R732</f>
        <v>0</v>
      </c>
      <c r="S733" s="605">
        <f t="shared" si="129"/>
        <v>9</v>
      </c>
      <c r="T733" s="610">
        <f t="shared" si="130"/>
        <v>0</v>
      </c>
    </row>
    <row r="734" spans="2:20">
      <c r="B734" s="517"/>
      <c r="C734" s="622">
        <f t="shared" si="131"/>
        <v>391160</v>
      </c>
      <c r="D734" s="409" t="str">
        <f>IF(STEP!D734&lt;&gt;"",STEP!D734,"")</f>
        <v>金田　大海</v>
      </c>
      <c r="E734" s="410">
        <f>IF(STEP!E734&lt;&gt;"",STEP!E734,"")</f>
        <v>45406</v>
      </c>
      <c r="F734" s="409" t="str">
        <f>IF(STEP!F734&lt;&gt;"",STEP!F734,"")</f>
        <v>水</v>
      </c>
      <c r="G734" s="508">
        <f>IF(STEP!C734&lt;&gt;"",STEP!AD734,"")</f>
        <v>0</v>
      </c>
      <c r="H734" s="407">
        <f>IF(AND(STEP!$G734="",$J$8&lt;&gt;"ON"),"",IF(月報!AX734&lt;&gt;"",月報!AX734,IF(STEP!G734&lt;&gt;"",STEP!G734,"")))</f>
        <v>0.36458333333333331</v>
      </c>
      <c r="I734" s="408">
        <f>IF(AND(STEP!$G734="",$J$8&lt;&gt;"ON"),"",IF(月報!AZ734&lt;&gt;"",月報!AZ734,IF(STEP!H734&lt;&gt;"",STEP!H734,"")))</f>
        <v>0.73263888888888884</v>
      </c>
      <c r="J734" s="603">
        <f>IF(月報!BA734&lt;&gt;"",月報!BA734,0)*24</f>
        <v>8</v>
      </c>
      <c r="K734" s="603">
        <f>IF(STEP!X734&lt;&gt;"",STEP!X734,"")</f>
        <v>0.33333333333333331</v>
      </c>
      <c r="L734" s="603" t="str">
        <f>IF(STEP!Y734&lt;&gt;"",STEP!Y734,"")</f>
        <v/>
      </c>
      <c r="M734" s="603">
        <f>IF(STEP!Z734&lt;&gt;"",STEP!Z734,0)*24</f>
        <v>0</v>
      </c>
      <c r="N734" s="603" t="str">
        <f>IF(STEP!R734&lt;&gt;"",STEP!R734,"")</f>
        <v/>
      </c>
      <c r="O734" s="603" t="str">
        <f>IF(STEP!S734&lt;&gt;"",STEP!S734,"")</f>
        <v>自社作業</v>
      </c>
      <c r="P734" s="603">
        <f t="shared" si="128"/>
        <v>8</v>
      </c>
      <c r="Q734" s="603"/>
      <c r="R734" s="603">
        <f t="shared" si="132"/>
        <v>0</v>
      </c>
      <c r="S734" s="605">
        <f t="shared" si="129"/>
        <v>8</v>
      </c>
      <c r="T734" s="610">
        <f t="shared" si="130"/>
        <v>0</v>
      </c>
    </row>
    <row r="735" spans="2:20">
      <c r="B735" s="517"/>
      <c r="C735" s="622">
        <f t="shared" si="131"/>
        <v>391160</v>
      </c>
      <c r="D735" s="409" t="str">
        <f>IF(STEP!D735&lt;&gt;"",STEP!D735,"")</f>
        <v>金田　大海</v>
      </c>
      <c r="E735" s="410">
        <f>IF(STEP!E735&lt;&gt;"",STEP!E735,"")</f>
        <v>45407</v>
      </c>
      <c r="F735" s="409" t="str">
        <f>IF(STEP!F735&lt;&gt;"",STEP!F735,"")</f>
        <v>木</v>
      </c>
      <c r="G735" s="508">
        <f>IF(STEP!C735&lt;&gt;"",STEP!AD735,"")</f>
        <v>0</v>
      </c>
      <c r="H735" s="407">
        <f>IF(AND(STEP!$G735="",$J$8&lt;&gt;"ON"),"",IF(月報!AX735&lt;&gt;"",月報!AX735,IF(STEP!G735&lt;&gt;"",STEP!G735,"")))</f>
        <v>0.36458333333333331</v>
      </c>
      <c r="I735" s="408">
        <f>IF(AND(STEP!$G735="",$J$8&lt;&gt;"ON"),"",IF(月報!AZ735&lt;&gt;"",月報!AZ735,IF(STEP!H735&lt;&gt;"",STEP!H735,"")))</f>
        <v>0.77083333333333326</v>
      </c>
      <c r="J735" s="603">
        <f>IF(月報!BA735&lt;&gt;"",月報!BA735,0)*24</f>
        <v>8.75</v>
      </c>
      <c r="K735" s="603">
        <f>IF(STEP!X735&lt;&gt;"",STEP!X735,"")</f>
        <v>0.33333333333333331</v>
      </c>
      <c r="L735" s="603">
        <f>IF(STEP!Y735&lt;&gt;"",STEP!Y735,"")</f>
        <v>3.125E-2</v>
      </c>
      <c r="M735" s="603">
        <f>IF(STEP!Z735&lt;&gt;"",STEP!Z735,0)*24</f>
        <v>0</v>
      </c>
      <c r="N735" s="603" t="str">
        <f>IF(STEP!R735&lt;&gt;"",STEP!R735,"")</f>
        <v/>
      </c>
      <c r="O735" s="603" t="str">
        <f>IF(STEP!S735&lt;&gt;"",STEP!S735,"")</f>
        <v>自社作業</v>
      </c>
      <c r="P735" s="603">
        <f t="shared" si="128"/>
        <v>8.75</v>
      </c>
      <c r="Q735" s="603"/>
      <c r="R735" s="603">
        <f t="shared" si="132"/>
        <v>0</v>
      </c>
      <c r="S735" s="605">
        <f t="shared" si="129"/>
        <v>8.75</v>
      </c>
      <c r="T735" s="610">
        <f t="shared" si="130"/>
        <v>0</v>
      </c>
    </row>
    <row r="736" spans="2:20">
      <c r="B736" s="517"/>
      <c r="C736" s="622">
        <f t="shared" si="131"/>
        <v>391160</v>
      </c>
      <c r="D736" s="409" t="str">
        <f>IF(STEP!D736&lt;&gt;"",STEP!D736,"")</f>
        <v>金田　大海</v>
      </c>
      <c r="E736" s="410">
        <f>IF(STEP!E736&lt;&gt;"",STEP!E736,"")</f>
        <v>45408</v>
      </c>
      <c r="F736" s="409" t="str">
        <f>IF(STEP!F736&lt;&gt;"",STEP!F736,"")</f>
        <v>金</v>
      </c>
      <c r="G736" s="508">
        <f>IF(STEP!C736&lt;&gt;"",STEP!AD736,"")</f>
        <v>0</v>
      </c>
      <c r="H736" s="407">
        <f>IF(AND(STEP!$G736="",$J$8&lt;&gt;"ON"),"",IF(月報!AX736&lt;&gt;"",月報!AX736,IF(STEP!G736&lt;&gt;"",STEP!G736,"")))</f>
        <v>0.36458333333333331</v>
      </c>
      <c r="I736" s="408">
        <f>IF(AND(STEP!$G736="",$J$8&lt;&gt;"ON"),"",IF(月報!AZ736&lt;&gt;"",月報!AZ736,IF(STEP!H736&lt;&gt;"",STEP!H736,"")))</f>
        <v>0</v>
      </c>
      <c r="J736" s="603">
        <f>IF(月報!BA736&lt;&gt;"",月報!BA736,0)*24</f>
        <v>8</v>
      </c>
      <c r="K736" s="603" t="str">
        <f>IF(STEP!X736&lt;&gt;"",STEP!X736,"")</f>
        <v/>
      </c>
      <c r="L736" s="603" t="str">
        <f>IF(STEP!Y736&lt;&gt;"",STEP!Y736,"")</f>
        <v/>
      </c>
      <c r="M736" s="603">
        <f>IF(STEP!Z736&lt;&gt;"",STEP!Z736,0)*24</f>
        <v>8</v>
      </c>
      <c r="N736" s="603" t="str">
        <f>IF(STEP!R736&lt;&gt;"",STEP!R736,"")</f>
        <v>有給休暇</v>
      </c>
      <c r="O736" s="603" t="str">
        <f>IF(STEP!S736&lt;&gt;"",STEP!S736,"")</f>
        <v/>
      </c>
      <c r="P736" s="603">
        <f t="shared" si="128"/>
        <v>8</v>
      </c>
      <c r="Q736" s="603"/>
      <c r="R736" s="603">
        <f t="shared" si="132"/>
        <v>0</v>
      </c>
      <c r="S736" s="605">
        <f t="shared" si="129"/>
        <v>0</v>
      </c>
      <c r="T736" s="610">
        <f t="shared" si="130"/>
        <v>0</v>
      </c>
    </row>
    <row r="737" spans="2:20">
      <c r="B737" s="517"/>
      <c r="C737" s="623">
        <f t="shared" si="131"/>
        <v>391160</v>
      </c>
      <c r="D737" s="411" t="str">
        <f>IF(STEP!D737&lt;&gt;"",STEP!D737,"")</f>
        <v>金田　大海</v>
      </c>
      <c r="E737" s="412">
        <f>IF(STEP!E737&lt;&gt;"",STEP!E737,"")</f>
        <v>45409</v>
      </c>
      <c r="F737" s="411" t="str">
        <f>IF(STEP!F737&lt;&gt;"",STEP!F737,"")</f>
        <v>土</v>
      </c>
      <c r="G737" s="413">
        <f>IF(STEP!C737&lt;&gt;"",STEP!AD737,"")</f>
        <v>0</v>
      </c>
      <c r="H737" s="413" t="str">
        <f>IF(AND(STEP!$G737="",$J$8&lt;&gt;"ON"),"",IF(月報!AX737&lt;&gt;"",月報!AX737,IF(STEP!G737&lt;&gt;"",STEP!G737,"")))</f>
        <v/>
      </c>
      <c r="I737" s="414" t="str">
        <f>IF(AND(STEP!$G737="",$J$8&lt;&gt;"ON"),"",IF(月報!AZ737&lt;&gt;"",月報!AZ737,IF(STEP!H737&lt;&gt;"",STEP!H737,"")))</f>
        <v/>
      </c>
      <c r="J737" s="604">
        <f>IF(月報!BA737&lt;&gt;"",月報!BA737,0)*24</f>
        <v>0</v>
      </c>
      <c r="K737" s="604" t="str">
        <f>IF(STEP!X737&lt;&gt;"",STEP!X737,"")</f>
        <v/>
      </c>
      <c r="L737" s="604" t="str">
        <f>IF(STEP!Y737&lt;&gt;"",STEP!Y737,"")</f>
        <v/>
      </c>
      <c r="M737" s="604">
        <f>IF(STEP!Z737&lt;&gt;"",STEP!Z737,0)*24</f>
        <v>0</v>
      </c>
      <c r="N737" s="604" t="str">
        <f>IF(STEP!R737&lt;&gt;"",STEP!R737,"")</f>
        <v/>
      </c>
      <c r="O737" s="604" t="str">
        <f>IF(STEP!S737&lt;&gt;"",STEP!S737,"")</f>
        <v/>
      </c>
      <c r="P737" s="604">
        <f t="shared" si="128"/>
        <v>0</v>
      </c>
      <c r="Q737" s="604"/>
      <c r="R737" s="604">
        <f t="shared" si="132"/>
        <v>0</v>
      </c>
      <c r="S737" s="607">
        <f t="shared" si="129"/>
        <v>0</v>
      </c>
      <c r="T737" s="611">
        <f t="shared" si="130"/>
        <v>0</v>
      </c>
    </row>
    <row r="738" spans="2:20">
      <c r="B738" s="517"/>
      <c r="C738" s="624">
        <f t="shared" si="131"/>
        <v>391160</v>
      </c>
      <c r="D738" s="405" t="str">
        <f>IF(STEP!D738&lt;&gt;"",STEP!D738,"")</f>
        <v>金田　大海</v>
      </c>
      <c r="E738" s="406">
        <f>IF(STEP!E738&lt;&gt;"",STEP!E738,"")</f>
        <v>45410</v>
      </c>
      <c r="F738" s="405" t="str">
        <f>IF(STEP!F738&lt;&gt;"",STEP!F738,"")</f>
        <v>日</v>
      </c>
      <c r="G738" s="407">
        <f>IF(STEP!C738&lt;&gt;"",STEP!AD738,"")</f>
        <v>0</v>
      </c>
      <c r="H738" s="407" t="str">
        <f>IF(AND(STEP!$G738="",$J$8&lt;&gt;"ON"),"",IF(月報!AX738&lt;&gt;"",月報!AX738,IF(STEP!G738&lt;&gt;"",STEP!G738,"")))</f>
        <v/>
      </c>
      <c r="I738" s="408" t="str">
        <f>IF(AND(STEP!$G738="",$J$8&lt;&gt;"ON"),"",IF(月報!AZ738&lt;&gt;"",月報!AZ738,IF(STEP!H738&lt;&gt;"",STEP!H738,"")))</f>
        <v/>
      </c>
      <c r="J738" s="603">
        <f>IF(月報!BA738&lt;&gt;"",月報!BA738,0)*24</f>
        <v>0</v>
      </c>
      <c r="K738" s="603" t="str">
        <f>IF(STEP!X738&lt;&gt;"",STEP!X738,"")</f>
        <v/>
      </c>
      <c r="L738" s="603" t="str">
        <f>IF(STEP!Y738&lt;&gt;"",STEP!Y738,"")</f>
        <v/>
      </c>
      <c r="M738" s="603">
        <f>IF(STEP!Z738&lt;&gt;"",STEP!Z738,0)*24</f>
        <v>0</v>
      </c>
      <c r="N738" s="603" t="str">
        <f>IF(STEP!R738&lt;&gt;"",STEP!R738,"")</f>
        <v/>
      </c>
      <c r="O738" s="603" t="str">
        <f>IF(STEP!S738&lt;&gt;"",STEP!S738,"")</f>
        <v/>
      </c>
      <c r="P738" s="603">
        <f t="shared" si="128"/>
        <v>0</v>
      </c>
      <c r="Q738" s="603">
        <f>SUM(P738:P744)</f>
        <v>0</v>
      </c>
      <c r="R738" s="603">
        <f t="shared" si="132"/>
        <v>0</v>
      </c>
      <c r="S738" s="606">
        <f t="shared" si="129"/>
        <v>0</v>
      </c>
      <c r="T738" s="610">
        <f t="shared" si="130"/>
        <v>0</v>
      </c>
    </row>
    <row r="739" spans="2:20">
      <c r="B739" s="517"/>
      <c r="C739" s="622">
        <f t="shared" si="131"/>
        <v>391160</v>
      </c>
      <c r="D739" s="409" t="str">
        <f>IF(STEP!D739&lt;&gt;"",STEP!D739,"")</f>
        <v>金田　大海</v>
      </c>
      <c r="E739" s="410">
        <f>IF(STEP!E739&lt;&gt;"",STEP!E739,"")</f>
        <v>45411</v>
      </c>
      <c r="F739" s="409" t="str">
        <f>IF(STEP!F739&lt;&gt;"",STEP!F739,"")</f>
        <v>月</v>
      </c>
      <c r="G739" s="508">
        <f>IF(STEP!C739&lt;&gt;"",STEP!AD739,"")</f>
        <v>0</v>
      </c>
      <c r="H739" s="407" t="str">
        <f>IF(AND(STEP!$G739="",$J$8&lt;&gt;"ON"),"",IF(月報!AX739&lt;&gt;"",月報!AX739,IF(STEP!G739&lt;&gt;"",STEP!G739,"")))</f>
        <v/>
      </c>
      <c r="I739" s="408" t="str">
        <f>IF(AND(STEP!$G739="",$J$8&lt;&gt;"ON"),"",IF(月報!AZ739&lt;&gt;"",月報!AZ739,IF(STEP!H739&lt;&gt;"",STEP!H739,"")))</f>
        <v/>
      </c>
      <c r="J739" s="603">
        <f>IF(月報!BA739&lt;&gt;"",月報!BA739,0)*24</f>
        <v>0</v>
      </c>
      <c r="K739" s="603" t="str">
        <f>IF(STEP!X739&lt;&gt;"",STEP!X739,"")</f>
        <v/>
      </c>
      <c r="L739" s="603" t="str">
        <f>IF(STEP!Y739&lt;&gt;"",STEP!Y739,"")</f>
        <v/>
      </c>
      <c r="M739" s="603">
        <f>IF(STEP!Z739&lt;&gt;"",STEP!Z739,0)*24</f>
        <v>0</v>
      </c>
      <c r="N739" s="603" t="str">
        <f>IF(STEP!R739&lt;&gt;"",STEP!R739,"")</f>
        <v/>
      </c>
      <c r="O739" s="603" t="str">
        <f>IF(STEP!S739&lt;&gt;"",STEP!S739,"")</f>
        <v/>
      </c>
      <c r="P739" s="603">
        <f t="shared" si="128"/>
        <v>0</v>
      </c>
      <c r="Q739" s="603"/>
      <c r="R739" s="603">
        <f t="shared" si="132"/>
        <v>0</v>
      </c>
      <c r="S739" s="605">
        <f t="shared" si="129"/>
        <v>0</v>
      </c>
      <c r="T739" s="610">
        <f t="shared" si="130"/>
        <v>0</v>
      </c>
    </row>
    <row r="740" spans="2:20">
      <c r="B740" s="517"/>
      <c r="C740" s="622">
        <f t="shared" si="131"/>
        <v>391160</v>
      </c>
      <c r="D740" s="409" t="str">
        <f>IF(STEP!D740&lt;&gt;"",STEP!D740,"")</f>
        <v>金田　大海</v>
      </c>
      <c r="E740" s="410">
        <f>IF(STEP!E740&lt;&gt;"",STEP!E740,"")</f>
        <v>45412</v>
      </c>
      <c r="F740" s="409" t="str">
        <f>IF(STEP!F740&lt;&gt;"",STEP!F740,"")</f>
        <v>火</v>
      </c>
      <c r="G740" s="508">
        <f>IF(STEP!C740&lt;&gt;"",STEP!AD740,"")</f>
        <v>0</v>
      </c>
      <c r="H740" s="407" t="str">
        <f>IF(AND(STEP!$G740="",$J$8&lt;&gt;"ON"),"",IF(月報!AX740&lt;&gt;"",月報!AX740,IF(STEP!G740&lt;&gt;"",STEP!G740,"")))</f>
        <v/>
      </c>
      <c r="I740" s="408" t="str">
        <f>IF(AND(STEP!$G740="",$J$8&lt;&gt;"ON"),"",IF(月報!AZ740&lt;&gt;"",月報!AZ740,IF(STEP!H740&lt;&gt;"",STEP!H740,"")))</f>
        <v/>
      </c>
      <c r="J740" s="603">
        <f>IF(月報!BA740&lt;&gt;"",月報!BA740,0)*24</f>
        <v>0</v>
      </c>
      <c r="K740" s="603" t="str">
        <f>IF(STEP!X740&lt;&gt;"",STEP!X740,"")</f>
        <v/>
      </c>
      <c r="L740" s="603" t="str">
        <f>IF(STEP!Y740&lt;&gt;"",STEP!Y740,"")</f>
        <v/>
      </c>
      <c r="M740" s="603">
        <f>IF(STEP!Z740&lt;&gt;"",STEP!Z740,0)*24</f>
        <v>0</v>
      </c>
      <c r="N740" s="603" t="str">
        <f>IF(STEP!R740&lt;&gt;"",STEP!R740,"")</f>
        <v/>
      </c>
      <c r="O740" s="603" t="str">
        <f>IF(STEP!S740&lt;&gt;"",STEP!S740,"")</f>
        <v/>
      </c>
      <c r="P740" s="603">
        <f t="shared" si="128"/>
        <v>0</v>
      </c>
      <c r="Q740" s="603"/>
      <c r="R740" s="603">
        <f t="shared" si="132"/>
        <v>0</v>
      </c>
      <c r="S740" s="605">
        <f t="shared" si="129"/>
        <v>0</v>
      </c>
      <c r="T740" s="610">
        <f t="shared" si="130"/>
        <v>0</v>
      </c>
    </row>
    <row r="741" spans="2:20">
      <c r="B741" s="517"/>
      <c r="C741" s="622">
        <f t="shared" si="131"/>
        <v>391160</v>
      </c>
      <c r="D741" s="409" t="str">
        <f>IF(STEP!D741&lt;&gt;"",STEP!D741,"")</f>
        <v>金田　大海</v>
      </c>
      <c r="E741" s="410">
        <f>IF(STEP!E741&lt;&gt;"",STEP!E741,"")</f>
        <v>45413</v>
      </c>
      <c r="F741" s="409" t="str">
        <f>IF(STEP!F741&lt;&gt;"",STEP!F741,"")</f>
        <v>水</v>
      </c>
      <c r="G741" s="508">
        <f>IF(STEP!C741&lt;&gt;"",STEP!AD741,"")</f>
        <v>0</v>
      </c>
      <c r="H741" s="407" t="str">
        <f>IF(AND(STEP!$G741="",$J$8&lt;&gt;"ON"),"",IF(月報!AX741&lt;&gt;"",月報!AX741,IF(STEP!G741&lt;&gt;"",STEP!G741,"")))</f>
        <v/>
      </c>
      <c r="I741" s="408" t="str">
        <f>IF(AND(STEP!$G741="",$J$8&lt;&gt;"ON"),"",IF(月報!AZ741&lt;&gt;"",月報!AZ741,IF(STEP!H741&lt;&gt;"",STEP!H741,"")))</f>
        <v/>
      </c>
      <c r="J741" s="603">
        <f>IF(月報!BA741&lt;&gt;"",月報!BA741,0)*24</f>
        <v>0</v>
      </c>
      <c r="K741" s="603" t="str">
        <f>IF(STEP!X741&lt;&gt;"",STEP!X741,"")</f>
        <v/>
      </c>
      <c r="L741" s="603" t="str">
        <f>IF(STEP!Y741&lt;&gt;"",STEP!Y741,"")</f>
        <v/>
      </c>
      <c r="M741" s="603">
        <f>IF(STEP!Z741&lt;&gt;"",STEP!Z741,0)*24</f>
        <v>0</v>
      </c>
      <c r="N741" s="603" t="str">
        <f>IF(STEP!R741&lt;&gt;"",STEP!R741,"")</f>
        <v/>
      </c>
      <c r="O741" s="603" t="str">
        <f>IF(STEP!S741&lt;&gt;"",STEP!S741,"")</f>
        <v/>
      </c>
      <c r="P741" s="603">
        <f t="shared" si="128"/>
        <v>0</v>
      </c>
      <c r="Q741" s="603"/>
      <c r="R741" s="603">
        <f t="shared" si="132"/>
        <v>0</v>
      </c>
      <c r="S741" s="605">
        <f t="shared" si="129"/>
        <v>0</v>
      </c>
      <c r="T741" s="610">
        <f t="shared" si="130"/>
        <v>0</v>
      </c>
    </row>
    <row r="742" spans="2:20">
      <c r="B742" s="517"/>
      <c r="C742" s="622">
        <f t="shared" si="131"/>
        <v>391160</v>
      </c>
      <c r="D742" s="409" t="str">
        <f>IF(STEP!D742&lt;&gt;"",STEP!D742,"")</f>
        <v>金田　大海</v>
      </c>
      <c r="E742" s="410">
        <f>IF(STEP!E742&lt;&gt;"",STEP!E742,"")</f>
        <v>45414</v>
      </c>
      <c r="F742" s="409" t="str">
        <f>IF(STEP!F742&lt;&gt;"",STEP!F742,"")</f>
        <v>木</v>
      </c>
      <c r="G742" s="508">
        <f>IF(STEP!C742&lt;&gt;"",STEP!AD742,"")</f>
        <v>0</v>
      </c>
      <c r="H742" s="407" t="str">
        <f>IF(AND(STEP!$G742="",$J$8&lt;&gt;"ON"),"",IF(月報!AX742&lt;&gt;"",月報!AX742,IF(STEP!G742&lt;&gt;"",STEP!G742,"")))</f>
        <v/>
      </c>
      <c r="I742" s="408" t="str">
        <f>IF(AND(STEP!$G742="",$J$8&lt;&gt;"ON"),"",IF(月報!AZ742&lt;&gt;"",月報!AZ742,IF(STEP!H742&lt;&gt;"",STEP!H742,"")))</f>
        <v/>
      </c>
      <c r="J742" s="603">
        <f>IF(月報!BA742&lt;&gt;"",月報!BA742,0)*24</f>
        <v>0</v>
      </c>
      <c r="K742" s="603" t="str">
        <f>IF(STEP!X742&lt;&gt;"",STEP!X742,"")</f>
        <v/>
      </c>
      <c r="L742" s="603" t="str">
        <f>IF(STEP!Y742&lt;&gt;"",STEP!Y742,"")</f>
        <v/>
      </c>
      <c r="M742" s="603">
        <f>IF(STEP!Z742&lt;&gt;"",STEP!Z742,0)*24</f>
        <v>0</v>
      </c>
      <c r="N742" s="603" t="str">
        <f>IF(STEP!R742&lt;&gt;"",STEP!R742,"")</f>
        <v/>
      </c>
      <c r="O742" s="603" t="str">
        <f>IF(STEP!S742&lt;&gt;"",STEP!S742,"")</f>
        <v/>
      </c>
      <c r="P742" s="603">
        <f t="shared" si="128"/>
        <v>0</v>
      </c>
      <c r="Q742" s="603"/>
      <c r="R742" s="603">
        <f t="shared" si="132"/>
        <v>0</v>
      </c>
      <c r="S742" s="605">
        <f t="shared" si="129"/>
        <v>0</v>
      </c>
      <c r="T742" s="610">
        <f t="shared" si="130"/>
        <v>0</v>
      </c>
    </row>
    <row r="743" spans="2:20">
      <c r="B743" s="517"/>
      <c r="C743" s="622">
        <f t="shared" si="131"/>
        <v>391160</v>
      </c>
      <c r="D743" s="409" t="str">
        <f>IF(STEP!D743&lt;&gt;"",STEP!D743,"")</f>
        <v>金田　大海</v>
      </c>
      <c r="E743" s="410">
        <f>IF(STEP!E743&lt;&gt;"",STEP!E743,"")</f>
        <v>45415</v>
      </c>
      <c r="F743" s="409" t="str">
        <f>IF(STEP!F743&lt;&gt;"",STEP!F743,"")</f>
        <v>金</v>
      </c>
      <c r="G743" s="508">
        <f>IF(STEP!C743&lt;&gt;"",STEP!AD743,"")</f>
        <v>0</v>
      </c>
      <c r="H743" s="407" t="str">
        <f>IF(AND(STEP!$G743="",$J$8&lt;&gt;"ON"),"",IF(月報!AX743&lt;&gt;"",月報!AX743,IF(STEP!G743&lt;&gt;"",STEP!G743,"")))</f>
        <v/>
      </c>
      <c r="I743" s="408" t="str">
        <f>IF(AND(STEP!$G743="",$J$8&lt;&gt;"ON"),"",IF(月報!AZ743&lt;&gt;"",月報!AZ743,IF(STEP!H743&lt;&gt;"",STEP!H743,"")))</f>
        <v/>
      </c>
      <c r="J743" s="603">
        <f>IF(月報!BA743&lt;&gt;"",月報!BA743,0)*24</f>
        <v>0</v>
      </c>
      <c r="K743" s="603" t="str">
        <f>IF(STEP!X743&lt;&gt;"",STEP!X743,"")</f>
        <v/>
      </c>
      <c r="L743" s="603" t="str">
        <f>IF(STEP!Y743&lt;&gt;"",STEP!Y743,"")</f>
        <v/>
      </c>
      <c r="M743" s="603">
        <f>IF(STEP!Z743&lt;&gt;"",STEP!Z743,0)*24</f>
        <v>0</v>
      </c>
      <c r="N743" s="603" t="str">
        <f>IF(STEP!R743&lt;&gt;"",STEP!R743,"")</f>
        <v/>
      </c>
      <c r="O743" s="603" t="str">
        <f>IF(STEP!S743&lt;&gt;"",STEP!S743,"")</f>
        <v/>
      </c>
      <c r="P743" s="603">
        <f t="shared" si="128"/>
        <v>0</v>
      </c>
      <c r="Q743" s="603"/>
      <c r="R743" s="603">
        <f t="shared" si="132"/>
        <v>0</v>
      </c>
      <c r="S743" s="605">
        <f t="shared" si="129"/>
        <v>0</v>
      </c>
      <c r="T743" s="610">
        <f t="shared" si="130"/>
        <v>0</v>
      </c>
    </row>
    <row r="744" spans="2:20">
      <c r="B744" s="517"/>
      <c r="C744" s="623">
        <f t="shared" si="131"/>
        <v>391160</v>
      </c>
      <c r="D744" s="411" t="str">
        <f>IF(STEP!D744&lt;&gt;"",STEP!D744,"")</f>
        <v>金田　大海</v>
      </c>
      <c r="E744" s="412">
        <f>IF(STEP!E744&lt;&gt;"",STEP!E744,"")</f>
        <v>45416</v>
      </c>
      <c r="F744" s="411" t="str">
        <f>IF(STEP!F744&lt;&gt;"",STEP!F744,"")</f>
        <v>土</v>
      </c>
      <c r="G744" s="413">
        <f>IF(STEP!C744&lt;&gt;"",STEP!AD744,"")</f>
        <v>0</v>
      </c>
      <c r="H744" s="413" t="str">
        <f>IF(AND(STEP!$G744="",$J$8&lt;&gt;"ON"),"",IF(月報!AX744&lt;&gt;"",月報!AX744,IF(STEP!G744&lt;&gt;"",STEP!G744,"")))</f>
        <v/>
      </c>
      <c r="I744" s="414" t="str">
        <f>IF(AND(STEP!$G744="",$J$8&lt;&gt;"ON"),"",IF(月報!AZ744&lt;&gt;"",月報!AZ744,IF(STEP!H744&lt;&gt;"",STEP!H744,"")))</f>
        <v/>
      </c>
      <c r="J744" s="604">
        <f>IF(月報!BA744&lt;&gt;"",月報!BA744,0)*24</f>
        <v>0</v>
      </c>
      <c r="K744" s="604" t="str">
        <f>IF(STEP!X744&lt;&gt;"",STEP!X744,"")</f>
        <v/>
      </c>
      <c r="L744" s="604" t="str">
        <f>IF(STEP!Y744&lt;&gt;"",STEP!Y744,"")</f>
        <v/>
      </c>
      <c r="M744" s="604">
        <f>IF(STEP!Z744&lt;&gt;"",STEP!Z744,0)*24</f>
        <v>0</v>
      </c>
      <c r="N744" s="604" t="str">
        <f>IF(STEP!R744&lt;&gt;"",STEP!R744,"")</f>
        <v/>
      </c>
      <c r="O744" s="604" t="str">
        <f>IF(STEP!S744&lt;&gt;"",STEP!S744,"")</f>
        <v/>
      </c>
      <c r="P744" s="604">
        <f t="shared" si="128"/>
        <v>0</v>
      </c>
      <c r="Q744" s="604"/>
      <c r="R744" s="604">
        <f t="shared" si="132"/>
        <v>0</v>
      </c>
      <c r="S744" s="607">
        <f t="shared" si="129"/>
        <v>0</v>
      </c>
      <c r="T744" s="611">
        <f t="shared" si="130"/>
        <v>0</v>
      </c>
    </row>
    <row r="745" spans="2:20">
      <c r="B745" s="517"/>
      <c r="C745" s="624">
        <f t="shared" si="131"/>
        <v>391160</v>
      </c>
      <c r="D745" s="405" t="str">
        <f>IF(STEP!D745&lt;&gt;"",STEP!D745,"")</f>
        <v>金田　大海</v>
      </c>
      <c r="E745" s="406">
        <f>IF(STEP!E745&lt;&gt;"",STEP!E745,"")</f>
        <v>45417</v>
      </c>
      <c r="F745" s="405" t="str">
        <f>IF(STEP!F745&lt;&gt;"",STEP!F745,"")</f>
        <v>日</v>
      </c>
      <c r="G745" s="407">
        <f>IF(STEP!C745&lt;&gt;"",STEP!AD745,"")</f>
        <v>0</v>
      </c>
      <c r="H745" s="407" t="str">
        <f>IF(AND(STEP!$G745="",$J$8&lt;&gt;"ON"),"",IF(月報!AX745&lt;&gt;"",月報!AX745,IF(STEP!G745&lt;&gt;"",STEP!G745,"")))</f>
        <v/>
      </c>
      <c r="I745" s="408" t="str">
        <f>IF(AND(STEP!$G745="",$J$8&lt;&gt;"ON"),"",IF(月報!AZ745&lt;&gt;"",月報!AZ745,IF(STEP!H745&lt;&gt;"",STEP!H745,"")))</f>
        <v/>
      </c>
      <c r="J745" s="603">
        <f>IF(月報!BA745&lt;&gt;"",月報!BA745,0)*24</f>
        <v>0</v>
      </c>
      <c r="K745" s="603" t="str">
        <f>IF(STEP!X745&lt;&gt;"",STEP!X745,"")</f>
        <v/>
      </c>
      <c r="L745" s="603" t="str">
        <f>IF(STEP!Y745&lt;&gt;"",STEP!Y745,"")</f>
        <v/>
      </c>
      <c r="M745" s="603">
        <f>IF(STEP!Z745&lt;&gt;"",STEP!Z745,0)*24</f>
        <v>0</v>
      </c>
      <c r="N745" s="603" t="str">
        <f>IF(STEP!R745&lt;&gt;"",STEP!R745,"")</f>
        <v/>
      </c>
      <c r="O745" s="603" t="str">
        <f>IF(STEP!S745&lt;&gt;"",STEP!S745,"")</f>
        <v/>
      </c>
      <c r="P745" s="603">
        <f t="shared" si="128"/>
        <v>0</v>
      </c>
      <c r="Q745" s="603">
        <f>SUM(P745:P751)</f>
        <v>35.75</v>
      </c>
      <c r="R745" s="603">
        <f t="shared" si="132"/>
        <v>0</v>
      </c>
      <c r="S745" s="606">
        <f t="shared" si="129"/>
        <v>0</v>
      </c>
      <c r="T745" s="610">
        <f t="shared" si="130"/>
        <v>0</v>
      </c>
    </row>
    <row r="746" spans="2:20">
      <c r="B746" s="517"/>
      <c r="C746" s="622">
        <f t="shared" si="131"/>
        <v>391160</v>
      </c>
      <c r="D746" s="409" t="str">
        <f>IF(STEP!D746&lt;&gt;"",STEP!D746,"")</f>
        <v>金田　大海</v>
      </c>
      <c r="E746" s="410">
        <f>IF(STEP!E746&lt;&gt;"",STEP!E746,"")</f>
        <v>45418</v>
      </c>
      <c r="F746" s="409" t="str">
        <f>IF(STEP!F746&lt;&gt;"",STEP!F746,"")</f>
        <v>月</v>
      </c>
      <c r="G746" s="508">
        <f>IF(STEP!C746&lt;&gt;"",STEP!AD746,"")</f>
        <v>0</v>
      </c>
      <c r="H746" s="407" t="str">
        <f>IF(AND(STEP!$G746="",$J$8&lt;&gt;"ON"),"",IF(月報!AX746&lt;&gt;"",月報!AX746,IF(STEP!G746&lt;&gt;"",STEP!G746,"")))</f>
        <v/>
      </c>
      <c r="I746" s="408" t="str">
        <f>IF(AND(STEP!$G746="",$J$8&lt;&gt;"ON"),"",IF(月報!AZ746&lt;&gt;"",月報!AZ746,IF(STEP!H746&lt;&gt;"",STEP!H746,"")))</f>
        <v/>
      </c>
      <c r="J746" s="603">
        <f>IF(月報!BA746&lt;&gt;"",月報!BA746,0)*24</f>
        <v>0</v>
      </c>
      <c r="K746" s="603" t="str">
        <f>IF(STEP!X746&lt;&gt;"",STEP!X746,"")</f>
        <v/>
      </c>
      <c r="L746" s="603" t="str">
        <f>IF(STEP!Y746&lt;&gt;"",STEP!Y746,"")</f>
        <v/>
      </c>
      <c r="M746" s="603">
        <f>IF(STEP!Z746&lt;&gt;"",STEP!Z746,0)*24</f>
        <v>0</v>
      </c>
      <c r="N746" s="603" t="str">
        <f>IF(STEP!R746&lt;&gt;"",STEP!R746,"")</f>
        <v/>
      </c>
      <c r="O746" s="603" t="str">
        <f>IF(STEP!S746&lt;&gt;"",STEP!S746,"")</f>
        <v/>
      </c>
      <c r="P746" s="603">
        <f t="shared" si="128"/>
        <v>0</v>
      </c>
      <c r="Q746" s="603"/>
      <c r="R746" s="603">
        <f t="shared" si="132"/>
        <v>0</v>
      </c>
      <c r="S746" s="605">
        <f t="shared" si="129"/>
        <v>0</v>
      </c>
      <c r="T746" s="610">
        <f t="shared" si="130"/>
        <v>0</v>
      </c>
    </row>
    <row r="747" spans="2:20">
      <c r="B747" s="517"/>
      <c r="C747" s="622">
        <f t="shared" si="131"/>
        <v>391160</v>
      </c>
      <c r="D747" s="409" t="str">
        <f>IF(STEP!D747&lt;&gt;"",STEP!D747,"")</f>
        <v>金田　大海</v>
      </c>
      <c r="E747" s="410">
        <f>IF(STEP!E747&lt;&gt;"",STEP!E747,"")</f>
        <v>45419</v>
      </c>
      <c r="F747" s="409" t="str">
        <f>IF(STEP!F747&lt;&gt;"",STEP!F747,"")</f>
        <v>火</v>
      </c>
      <c r="G747" s="508">
        <f>IF(STEP!C747&lt;&gt;"",STEP!AD747,"")</f>
        <v>0</v>
      </c>
      <c r="H747" s="407">
        <f>IF(AND(STEP!$G747="",$J$8&lt;&gt;"ON"),"",IF(月報!AX747&lt;&gt;"",月報!AX747,IF(STEP!G747&lt;&gt;"",STEP!G747,"")))</f>
        <v>0.36458333333333331</v>
      </c>
      <c r="I747" s="408">
        <f>IF(AND(STEP!$G747="",$J$8&lt;&gt;"ON"),"",IF(月報!AZ747&lt;&gt;"",月報!AZ747,IF(STEP!H747&lt;&gt;"",STEP!H747,"")))</f>
        <v>0.80208333333333326</v>
      </c>
      <c r="J747" s="603">
        <f>IF(月報!BA747&lt;&gt;"",月報!BA747,0)*24</f>
        <v>9.5</v>
      </c>
      <c r="K747" s="603">
        <f>IF(STEP!X747&lt;&gt;"",STEP!X747,"")</f>
        <v>0.33333333333333331</v>
      </c>
      <c r="L747" s="603">
        <f>IF(STEP!Y747&lt;&gt;"",STEP!Y747,"")</f>
        <v>6.25E-2</v>
      </c>
      <c r="M747" s="603">
        <f>IF(STEP!Z747&lt;&gt;"",STEP!Z747,0)*24</f>
        <v>0</v>
      </c>
      <c r="N747" s="603" t="str">
        <f>IF(STEP!R747&lt;&gt;"",STEP!R747,"")</f>
        <v/>
      </c>
      <c r="O747" s="603" t="str">
        <f>IF(STEP!S747&lt;&gt;"",STEP!S747,"")</f>
        <v>自社作業</v>
      </c>
      <c r="P747" s="603">
        <f t="shared" si="128"/>
        <v>9.5</v>
      </c>
      <c r="Q747" s="603"/>
      <c r="R747" s="603">
        <f t="shared" si="132"/>
        <v>0</v>
      </c>
      <c r="S747" s="605">
        <f t="shared" si="129"/>
        <v>9.5</v>
      </c>
      <c r="T747" s="610">
        <f t="shared" si="130"/>
        <v>0</v>
      </c>
    </row>
    <row r="748" spans="2:20">
      <c r="B748" s="517"/>
      <c r="C748" s="622">
        <f t="shared" si="131"/>
        <v>391160</v>
      </c>
      <c r="D748" s="409" t="str">
        <f>IF(STEP!D748&lt;&gt;"",STEP!D748,"")</f>
        <v>金田　大海</v>
      </c>
      <c r="E748" s="410">
        <f>IF(STEP!E748&lt;&gt;"",STEP!E748,"")</f>
        <v>45420</v>
      </c>
      <c r="F748" s="409" t="str">
        <f>IF(STEP!F748&lt;&gt;"",STEP!F748,"")</f>
        <v>水</v>
      </c>
      <c r="G748" s="508">
        <f>IF(STEP!C748&lt;&gt;"",STEP!AD748,"")</f>
        <v>0</v>
      </c>
      <c r="H748" s="407">
        <f>IF(AND(STEP!$G748="",$J$8&lt;&gt;"ON"),"",IF(月報!AX748&lt;&gt;"",月報!AX748,IF(STEP!G748&lt;&gt;"",STEP!G748,"")))</f>
        <v>0.36458333333333331</v>
      </c>
      <c r="I748" s="408">
        <f>IF(AND(STEP!$G748="",$J$8&lt;&gt;"ON"),"",IF(月報!AZ748&lt;&gt;"",月報!AZ748,IF(STEP!H748&lt;&gt;"",STEP!H748,"")))</f>
        <v>0.73263888888888884</v>
      </c>
      <c r="J748" s="603">
        <f>IF(月報!BA748&lt;&gt;"",月報!BA748,0)*24</f>
        <v>8</v>
      </c>
      <c r="K748" s="603">
        <f>IF(STEP!X748&lt;&gt;"",STEP!X748,"")</f>
        <v>0.33333333333333331</v>
      </c>
      <c r="L748" s="603" t="str">
        <f>IF(STEP!Y748&lt;&gt;"",STEP!Y748,"")</f>
        <v/>
      </c>
      <c r="M748" s="603">
        <f>IF(STEP!Z748&lt;&gt;"",STEP!Z748,0)*24</f>
        <v>0</v>
      </c>
      <c r="N748" s="603" t="str">
        <f>IF(STEP!R748&lt;&gt;"",STEP!R748,"")</f>
        <v/>
      </c>
      <c r="O748" s="603" t="str">
        <f>IF(STEP!S748&lt;&gt;"",STEP!S748,"")</f>
        <v>自社作業</v>
      </c>
      <c r="P748" s="603">
        <f t="shared" si="128"/>
        <v>8</v>
      </c>
      <c r="Q748" s="603"/>
      <c r="R748" s="603">
        <f t="shared" si="132"/>
        <v>0</v>
      </c>
      <c r="S748" s="605">
        <f t="shared" si="129"/>
        <v>8</v>
      </c>
      <c r="T748" s="610">
        <f t="shared" si="130"/>
        <v>0</v>
      </c>
    </row>
    <row r="749" spans="2:20">
      <c r="B749" s="517"/>
      <c r="C749" s="622">
        <f t="shared" si="131"/>
        <v>391160</v>
      </c>
      <c r="D749" s="409" t="str">
        <f>IF(STEP!D749&lt;&gt;"",STEP!D749,"")</f>
        <v>金田　大海</v>
      </c>
      <c r="E749" s="410">
        <f>IF(STEP!E749&lt;&gt;"",STEP!E749,"")</f>
        <v>45421</v>
      </c>
      <c r="F749" s="409" t="str">
        <f>IF(STEP!F749&lt;&gt;"",STEP!F749,"")</f>
        <v>木</v>
      </c>
      <c r="G749" s="508">
        <f>IF(STEP!C749&lt;&gt;"",STEP!AD749,"")</f>
        <v>0</v>
      </c>
      <c r="H749" s="407">
        <f>IF(AND(STEP!$G749="",$J$8&lt;&gt;"ON"),"",IF(月報!AX749&lt;&gt;"",月報!AX749,IF(STEP!G749&lt;&gt;"",STEP!G749,"")))</f>
        <v>0.36458333333333331</v>
      </c>
      <c r="I749" s="408">
        <f>IF(AND(STEP!$G749="",$J$8&lt;&gt;"ON"),"",IF(月報!AZ749&lt;&gt;"",月報!AZ749,IF(STEP!H749&lt;&gt;"",STEP!H749,"")))</f>
        <v>0.80208333333333326</v>
      </c>
      <c r="J749" s="603">
        <f>IF(月報!BA749&lt;&gt;"",月報!BA749,0)*24</f>
        <v>9.5</v>
      </c>
      <c r="K749" s="603">
        <f>IF(STEP!X749&lt;&gt;"",STEP!X749,"")</f>
        <v>0.33333333333333331</v>
      </c>
      <c r="L749" s="603">
        <f>IF(STEP!Y749&lt;&gt;"",STEP!Y749,"")</f>
        <v>6.25E-2</v>
      </c>
      <c r="M749" s="603">
        <f>IF(STEP!Z749&lt;&gt;"",STEP!Z749,0)*24</f>
        <v>0</v>
      </c>
      <c r="N749" s="603" t="str">
        <f>IF(STEP!R749&lt;&gt;"",STEP!R749,"")</f>
        <v/>
      </c>
      <c r="O749" s="603" t="str">
        <f>IF(STEP!S749&lt;&gt;"",STEP!S749,"")</f>
        <v>自社作業</v>
      </c>
      <c r="P749" s="603">
        <f t="shared" si="128"/>
        <v>9.5</v>
      </c>
      <c r="Q749" s="603"/>
      <c r="R749" s="603">
        <f t="shared" si="132"/>
        <v>0</v>
      </c>
      <c r="S749" s="605">
        <f t="shared" si="129"/>
        <v>9.5</v>
      </c>
      <c r="T749" s="610">
        <f t="shared" si="130"/>
        <v>0</v>
      </c>
    </row>
    <row r="750" spans="2:20">
      <c r="B750" s="517"/>
      <c r="C750" s="622">
        <f t="shared" si="131"/>
        <v>391160</v>
      </c>
      <c r="D750" s="409" t="str">
        <f>IF(STEP!D750&lt;&gt;"",STEP!D750,"")</f>
        <v>金田　大海</v>
      </c>
      <c r="E750" s="410">
        <f>IF(STEP!E750&lt;&gt;"",STEP!E750,"")</f>
        <v>45422</v>
      </c>
      <c r="F750" s="409" t="str">
        <f>IF(STEP!F750&lt;&gt;"",STEP!F750,"")</f>
        <v>金</v>
      </c>
      <c r="G750" s="508">
        <f>IF(STEP!C750&lt;&gt;"",STEP!AD750,"")</f>
        <v>0</v>
      </c>
      <c r="H750" s="407">
        <f>IF(AND(STEP!$G750="",$J$8&lt;&gt;"ON"),"",IF(月報!AX750&lt;&gt;"",月報!AX750,IF(STEP!G750&lt;&gt;"",STEP!G750,"")))</f>
        <v>0.36458333333333331</v>
      </c>
      <c r="I750" s="408">
        <f>IF(AND(STEP!$G750="",$J$8&lt;&gt;"ON"),"",IF(月報!AZ750&lt;&gt;"",月報!AZ750,IF(STEP!H750&lt;&gt;"",STEP!H750,"")))</f>
        <v>0.77083333333333326</v>
      </c>
      <c r="J750" s="603">
        <f>IF(月報!BA750&lt;&gt;"",月報!BA750,0)*24</f>
        <v>8.75</v>
      </c>
      <c r="K750" s="603">
        <f>IF(STEP!X750&lt;&gt;"",STEP!X750,"")</f>
        <v>0.33333333333333331</v>
      </c>
      <c r="L750" s="603">
        <f>IF(STEP!Y750&lt;&gt;"",STEP!Y750,"")</f>
        <v>3.125E-2</v>
      </c>
      <c r="M750" s="603">
        <f>IF(STEP!Z750&lt;&gt;"",STEP!Z750,0)*24</f>
        <v>0</v>
      </c>
      <c r="N750" s="603" t="str">
        <f>IF(STEP!R750&lt;&gt;"",STEP!R750,"")</f>
        <v/>
      </c>
      <c r="O750" s="603" t="str">
        <f>IF(STEP!S750&lt;&gt;"",STEP!S750,"")</f>
        <v>自社作業</v>
      </c>
      <c r="P750" s="603">
        <f t="shared" si="128"/>
        <v>8.75</v>
      </c>
      <c r="Q750" s="603"/>
      <c r="R750" s="603">
        <f t="shared" si="132"/>
        <v>0</v>
      </c>
      <c r="S750" s="605">
        <f t="shared" si="129"/>
        <v>8.75</v>
      </c>
      <c r="T750" s="610">
        <f t="shared" si="130"/>
        <v>0</v>
      </c>
    </row>
    <row r="751" spans="2:20">
      <c r="B751" s="517"/>
      <c r="C751" s="623">
        <f t="shared" si="131"/>
        <v>391160</v>
      </c>
      <c r="D751" s="411" t="str">
        <f>IF(STEP!D751&lt;&gt;"",STEP!D751,"")</f>
        <v>金田　大海</v>
      </c>
      <c r="E751" s="412">
        <f>IF(STEP!E751&lt;&gt;"",STEP!E751,"")</f>
        <v>45423</v>
      </c>
      <c r="F751" s="411" t="str">
        <f>IF(STEP!F751&lt;&gt;"",STEP!F751,"")</f>
        <v>土</v>
      </c>
      <c r="G751" s="413">
        <f>IF(STEP!C751&lt;&gt;"",STEP!AD751,"")</f>
        <v>0</v>
      </c>
      <c r="H751" s="413" t="str">
        <f>IF(AND(STEP!$G751="",$J$8&lt;&gt;"ON"),"",IF(月報!AX751&lt;&gt;"",月報!AX751,IF(STEP!G751&lt;&gt;"",STEP!G751,"")))</f>
        <v/>
      </c>
      <c r="I751" s="414" t="str">
        <f>IF(AND(STEP!$G751="",$J$8&lt;&gt;"ON"),"",IF(月報!AZ751&lt;&gt;"",月報!AZ751,IF(STEP!H751&lt;&gt;"",STEP!H751,"")))</f>
        <v/>
      </c>
      <c r="J751" s="604">
        <f>IF(月報!BA751&lt;&gt;"",月報!BA751,0)*24</f>
        <v>0</v>
      </c>
      <c r="K751" s="604" t="str">
        <f>IF(STEP!X751&lt;&gt;"",STEP!X751,"")</f>
        <v/>
      </c>
      <c r="L751" s="604" t="str">
        <f>IF(STEP!Y751&lt;&gt;"",STEP!Y751,"")</f>
        <v/>
      </c>
      <c r="M751" s="604">
        <f>IF(STEP!Z751&lt;&gt;"",STEP!Z751,0)*24</f>
        <v>0</v>
      </c>
      <c r="N751" s="604" t="str">
        <f>IF(STEP!R751&lt;&gt;"",STEP!R751,"")</f>
        <v/>
      </c>
      <c r="O751" s="604" t="str">
        <f>IF(STEP!S751&lt;&gt;"",STEP!S751,"")</f>
        <v/>
      </c>
      <c r="P751" s="604">
        <f t="shared" si="128"/>
        <v>0</v>
      </c>
      <c r="Q751" s="604"/>
      <c r="R751" s="604">
        <f t="shared" si="132"/>
        <v>0</v>
      </c>
      <c r="S751" s="607">
        <f t="shared" si="129"/>
        <v>0</v>
      </c>
      <c r="T751" s="611">
        <f t="shared" si="130"/>
        <v>0</v>
      </c>
    </row>
    <row r="752" spans="2:20">
      <c r="B752" s="517"/>
      <c r="C752" s="624">
        <f t="shared" si="131"/>
        <v>391160</v>
      </c>
      <c r="D752" s="405" t="str">
        <f>IF(STEP!D752&lt;&gt;"",STEP!D752,"")</f>
        <v>金田　大海</v>
      </c>
      <c r="E752" s="406">
        <f>IF(STEP!E752&lt;&gt;"",STEP!E752,"")</f>
        <v>45424</v>
      </c>
      <c r="F752" s="405" t="str">
        <f>IF(STEP!F752&lt;&gt;"",STEP!F752,"")</f>
        <v>日</v>
      </c>
      <c r="G752" s="407">
        <f>IF(STEP!C752&lt;&gt;"",STEP!AD752,"")</f>
        <v>0</v>
      </c>
      <c r="H752" s="407" t="str">
        <f>IF(AND(STEP!$G752="",$J$8&lt;&gt;"ON"),"",IF(月報!AX752&lt;&gt;"",月報!AX752,IF(STEP!G752&lt;&gt;"",STEP!G752,"")))</f>
        <v/>
      </c>
      <c r="I752" s="408" t="str">
        <f>IF(AND(STEP!$G752="",$J$8&lt;&gt;"ON"),"",IF(月報!AZ752&lt;&gt;"",月報!AZ752,IF(STEP!H752&lt;&gt;"",STEP!H752,"")))</f>
        <v/>
      </c>
      <c r="J752" s="603">
        <f>IF(月報!BA752&lt;&gt;"",月報!BA752,0)*24</f>
        <v>0</v>
      </c>
      <c r="K752" s="603" t="str">
        <f>IF(STEP!X752&lt;&gt;"",STEP!X752,"")</f>
        <v/>
      </c>
      <c r="L752" s="603" t="str">
        <f>IF(STEP!Y752&lt;&gt;"",STEP!Y752,"")</f>
        <v/>
      </c>
      <c r="M752" s="603">
        <f>IF(STEP!Z752&lt;&gt;"",STEP!Z752,0)*24</f>
        <v>0</v>
      </c>
      <c r="N752" s="603" t="str">
        <f>IF(STEP!R752&lt;&gt;"",STEP!R752,"")</f>
        <v/>
      </c>
      <c r="O752" s="603" t="str">
        <f>IF(STEP!S752&lt;&gt;"",STEP!S752,"")</f>
        <v/>
      </c>
      <c r="P752" s="603">
        <f t="shared" si="128"/>
        <v>0</v>
      </c>
      <c r="Q752" s="603">
        <f>SUM(P752:P758)</f>
        <v>47</v>
      </c>
      <c r="R752" s="603">
        <f t="shared" si="132"/>
        <v>0</v>
      </c>
      <c r="S752" s="606">
        <f t="shared" si="129"/>
        <v>0</v>
      </c>
      <c r="T752" s="610">
        <f t="shared" si="130"/>
        <v>0</v>
      </c>
    </row>
    <row r="753" spans="2:20">
      <c r="B753" s="517"/>
      <c r="C753" s="622">
        <f t="shared" si="131"/>
        <v>391160</v>
      </c>
      <c r="D753" s="409" t="str">
        <f>IF(STEP!D753&lt;&gt;"",STEP!D753,"")</f>
        <v>金田　大海</v>
      </c>
      <c r="E753" s="410">
        <f>IF(STEP!E753&lt;&gt;"",STEP!E753,"")</f>
        <v>45425</v>
      </c>
      <c r="F753" s="409" t="str">
        <f>IF(STEP!F753&lt;&gt;"",STEP!F753,"")</f>
        <v>月</v>
      </c>
      <c r="G753" s="508">
        <f>IF(STEP!C753&lt;&gt;"",STEP!AD753,"")</f>
        <v>0</v>
      </c>
      <c r="H753" s="407">
        <f>IF(AND(STEP!$G753="",$J$8&lt;&gt;"ON"),"",IF(月報!AX753&lt;&gt;"",月報!AX753,IF(STEP!G753&lt;&gt;"",STEP!G753,"")))</f>
        <v>0.36458333333333331</v>
      </c>
      <c r="I753" s="408">
        <f>IF(AND(STEP!$G753="",$J$8&lt;&gt;"ON"),"",IF(月報!AZ753&lt;&gt;"",月報!AZ753,IF(STEP!H753&lt;&gt;"",STEP!H753,"")))</f>
        <v>0.82291666666666663</v>
      </c>
      <c r="J753" s="603">
        <f>IF(月報!BA753&lt;&gt;"",月報!BA753,0)*24</f>
        <v>10</v>
      </c>
      <c r="K753" s="603">
        <f>IF(STEP!X753&lt;&gt;"",STEP!X753,"")</f>
        <v>0.33333333333333331</v>
      </c>
      <c r="L753" s="603">
        <f>IF(STEP!Y753&lt;&gt;"",STEP!Y753,"")</f>
        <v>8.3333333333333329E-2</v>
      </c>
      <c r="M753" s="603">
        <f>IF(STEP!Z753&lt;&gt;"",STEP!Z753,0)*24</f>
        <v>0</v>
      </c>
      <c r="N753" s="603" t="str">
        <f>IF(STEP!R753&lt;&gt;"",STEP!R753,"")</f>
        <v/>
      </c>
      <c r="O753" s="603" t="str">
        <f>IF(STEP!S753&lt;&gt;"",STEP!S753,"")</f>
        <v>自社作業</v>
      </c>
      <c r="P753" s="603">
        <f t="shared" si="128"/>
        <v>10</v>
      </c>
      <c r="Q753" s="603"/>
      <c r="R753" s="603">
        <f t="shared" si="132"/>
        <v>0</v>
      </c>
      <c r="S753" s="605">
        <f t="shared" si="129"/>
        <v>10</v>
      </c>
      <c r="T753" s="610">
        <f t="shared" si="130"/>
        <v>0</v>
      </c>
    </row>
    <row r="754" spans="2:20">
      <c r="B754" s="517"/>
      <c r="C754" s="622">
        <f t="shared" si="131"/>
        <v>391160</v>
      </c>
      <c r="D754" s="409" t="str">
        <f>IF(STEP!D754&lt;&gt;"",STEP!D754,"")</f>
        <v>金田　大海</v>
      </c>
      <c r="E754" s="410">
        <f>IF(STEP!E754&lt;&gt;"",STEP!E754,"")</f>
        <v>45426</v>
      </c>
      <c r="F754" s="409" t="str">
        <f>IF(STEP!F754&lt;&gt;"",STEP!F754,"")</f>
        <v>火</v>
      </c>
      <c r="G754" s="508">
        <f>IF(STEP!C754&lt;&gt;"",STEP!AD754,"")</f>
        <v>0</v>
      </c>
      <c r="H754" s="407">
        <f>IF(AND(STEP!$G754="",$J$8&lt;&gt;"ON"),"",IF(月報!AX754&lt;&gt;"",月報!AX754,IF(STEP!G754&lt;&gt;"",STEP!G754,"")))</f>
        <v>0.36458333333333331</v>
      </c>
      <c r="I754" s="408">
        <f>IF(AND(STEP!$G754="",$J$8&lt;&gt;"ON"),"",IF(月報!AZ754&lt;&gt;"",月報!AZ754,IF(STEP!H754&lt;&gt;"",STEP!H754,"")))</f>
        <v>0.82291666666666663</v>
      </c>
      <c r="J754" s="603">
        <f>IF(月報!BA754&lt;&gt;"",月報!BA754,0)*24</f>
        <v>10</v>
      </c>
      <c r="K754" s="603">
        <f>IF(STEP!X754&lt;&gt;"",STEP!X754,"")</f>
        <v>0.33333333333333331</v>
      </c>
      <c r="L754" s="603">
        <f>IF(STEP!Y754&lt;&gt;"",STEP!Y754,"")</f>
        <v>8.3333333333333329E-2</v>
      </c>
      <c r="M754" s="603">
        <f>IF(STEP!Z754&lt;&gt;"",STEP!Z754,0)*24</f>
        <v>0</v>
      </c>
      <c r="N754" s="603" t="str">
        <f>IF(STEP!R754&lt;&gt;"",STEP!R754,"")</f>
        <v/>
      </c>
      <c r="O754" s="603" t="str">
        <f>IF(STEP!S754&lt;&gt;"",STEP!S754,"")</f>
        <v>自社作業</v>
      </c>
      <c r="P754" s="603">
        <f t="shared" si="128"/>
        <v>10</v>
      </c>
      <c r="Q754" s="603"/>
      <c r="R754" s="603">
        <f t="shared" si="132"/>
        <v>0</v>
      </c>
      <c r="S754" s="605">
        <f t="shared" si="129"/>
        <v>10</v>
      </c>
      <c r="T754" s="610">
        <f t="shared" si="130"/>
        <v>0</v>
      </c>
    </row>
    <row r="755" spans="2:20">
      <c r="B755" s="517"/>
      <c r="C755" s="622">
        <f t="shared" si="131"/>
        <v>391160</v>
      </c>
      <c r="D755" s="409" t="str">
        <f>IF(STEP!D755&lt;&gt;"",STEP!D755,"")</f>
        <v>金田　大海</v>
      </c>
      <c r="E755" s="410">
        <f>IF(STEP!E755&lt;&gt;"",STEP!E755,"")</f>
        <v>45427</v>
      </c>
      <c r="F755" s="409" t="str">
        <f>IF(STEP!F755&lt;&gt;"",STEP!F755,"")</f>
        <v>水</v>
      </c>
      <c r="G755" s="508">
        <f>IF(STEP!C755&lt;&gt;"",STEP!AD755,"")</f>
        <v>0</v>
      </c>
      <c r="H755" s="407">
        <f>IF(AND(STEP!$G755="",$J$8&lt;&gt;"ON"),"",IF(月報!AX755&lt;&gt;"",月報!AX755,IF(STEP!G755&lt;&gt;"",STEP!G755,"")))</f>
        <v>0.36458333333333331</v>
      </c>
      <c r="I755" s="408">
        <f>IF(AND(STEP!$G755="",$J$8&lt;&gt;"ON"),"",IF(月報!AZ755&lt;&gt;"",月報!AZ755,IF(STEP!H755&lt;&gt;"",STEP!H755,"")))</f>
        <v>0.72916666666666663</v>
      </c>
      <c r="J755" s="603">
        <f>IF(月報!BA755&lt;&gt;"",月報!BA755,0)*24</f>
        <v>8</v>
      </c>
      <c r="K755" s="603">
        <f>IF(STEP!X755&lt;&gt;"",STEP!X755,"")</f>
        <v>0.33333333333333331</v>
      </c>
      <c r="L755" s="603" t="str">
        <f>IF(STEP!Y755&lt;&gt;"",STEP!Y755,"")</f>
        <v/>
      </c>
      <c r="M755" s="603">
        <f>IF(STEP!Z755&lt;&gt;"",STEP!Z755,0)*24</f>
        <v>0</v>
      </c>
      <c r="N755" s="603" t="str">
        <f>IF(STEP!R755&lt;&gt;"",STEP!R755,"")</f>
        <v/>
      </c>
      <c r="O755" s="603" t="str">
        <f>IF(STEP!S755&lt;&gt;"",STEP!S755,"")</f>
        <v>自社作業</v>
      </c>
      <c r="P755" s="603">
        <f t="shared" si="128"/>
        <v>8</v>
      </c>
      <c r="Q755" s="603"/>
      <c r="R755" s="603">
        <f t="shared" si="132"/>
        <v>0</v>
      </c>
      <c r="S755" s="605">
        <f t="shared" si="129"/>
        <v>8</v>
      </c>
      <c r="T755" s="610">
        <f t="shared" si="130"/>
        <v>0</v>
      </c>
    </row>
    <row r="756" spans="2:20">
      <c r="B756" s="517"/>
      <c r="C756" s="622">
        <f t="shared" si="131"/>
        <v>391160</v>
      </c>
      <c r="D756" s="409" t="str">
        <f>IF(STEP!D756&lt;&gt;"",STEP!D756,"")</f>
        <v>金田　大海</v>
      </c>
      <c r="E756" s="410">
        <f>IF(STEP!E756&lt;&gt;"",STEP!E756,"")</f>
        <v>45428</v>
      </c>
      <c r="F756" s="409" t="str">
        <f>IF(STEP!F756&lt;&gt;"",STEP!F756,"")</f>
        <v>木</v>
      </c>
      <c r="G756" s="508">
        <f>IF(STEP!C756&lt;&gt;"",STEP!AD756,"")</f>
        <v>0</v>
      </c>
      <c r="H756" s="407">
        <f>IF(AND(STEP!$G756="",$J$8&lt;&gt;"ON"),"",IF(月報!AX756&lt;&gt;"",月報!AX756,IF(STEP!G756&lt;&gt;"",STEP!G756,"")))</f>
        <v>0.36458333333333331</v>
      </c>
      <c r="I756" s="408">
        <f>IF(AND(STEP!$G756="",$J$8&lt;&gt;"ON"),"",IF(月報!AZ756&lt;&gt;"",月報!AZ756,IF(STEP!H756&lt;&gt;"",STEP!H756,"")))</f>
        <v>0.82291666666666663</v>
      </c>
      <c r="J756" s="603">
        <f>IF(月報!BA756&lt;&gt;"",月報!BA756,0)*24</f>
        <v>10</v>
      </c>
      <c r="K756" s="603">
        <f>IF(STEP!X756&lt;&gt;"",STEP!X756,"")</f>
        <v>0.33333333333333331</v>
      </c>
      <c r="L756" s="603">
        <f>IF(STEP!Y756&lt;&gt;"",STEP!Y756,"")</f>
        <v>8.3333333333333329E-2</v>
      </c>
      <c r="M756" s="603">
        <f>IF(STEP!Z756&lt;&gt;"",STEP!Z756,0)*24</f>
        <v>0</v>
      </c>
      <c r="N756" s="603" t="str">
        <f>IF(STEP!R756&lt;&gt;"",STEP!R756,"")</f>
        <v/>
      </c>
      <c r="O756" s="603" t="str">
        <f>IF(STEP!S756&lt;&gt;"",STEP!S756,"")</f>
        <v>自社作業</v>
      </c>
      <c r="P756" s="603">
        <f t="shared" si="128"/>
        <v>10</v>
      </c>
      <c r="Q756" s="603"/>
      <c r="R756" s="603">
        <f t="shared" si="132"/>
        <v>0</v>
      </c>
      <c r="S756" s="605">
        <f t="shared" si="129"/>
        <v>10</v>
      </c>
      <c r="T756" s="610">
        <f t="shared" si="130"/>
        <v>0</v>
      </c>
    </row>
    <row r="757" spans="2:20">
      <c r="B757" s="517"/>
      <c r="C757" s="622">
        <f t="shared" si="131"/>
        <v>391160</v>
      </c>
      <c r="D757" s="409" t="str">
        <f>IF(STEP!D757&lt;&gt;"",STEP!D757,"")</f>
        <v>金田　大海</v>
      </c>
      <c r="E757" s="410">
        <f>IF(STEP!E757&lt;&gt;"",STEP!E757,"")</f>
        <v>45429</v>
      </c>
      <c r="F757" s="409" t="str">
        <f>IF(STEP!F757&lt;&gt;"",STEP!F757,"")</f>
        <v>金</v>
      </c>
      <c r="G757" s="508">
        <f>IF(STEP!C757&lt;&gt;"",STEP!AD757,"")</f>
        <v>0</v>
      </c>
      <c r="H757" s="407">
        <f>IF(AND(STEP!$G757="",$J$8&lt;&gt;"ON"),"",IF(月報!AX757&lt;&gt;"",月報!AX757,IF(STEP!G757&lt;&gt;"",STEP!G757,"")))</f>
        <v>0.36458333333333331</v>
      </c>
      <c r="I757" s="408">
        <f>IF(AND(STEP!$G757="",$J$8&lt;&gt;"ON"),"",IF(月報!AZ757&lt;&gt;"",月報!AZ757,IF(STEP!H757&lt;&gt;"",STEP!H757,"")))</f>
        <v>0.78125</v>
      </c>
      <c r="J757" s="603">
        <f>IF(月報!BA757&lt;&gt;"",月報!BA757,0)*24</f>
        <v>9</v>
      </c>
      <c r="K757" s="603">
        <f>IF(STEP!X757&lt;&gt;"",STEP!X757,"")</f>
        <v>0.33333333333333331</v>
      </c>
      <c r="L757" s="603">
        <f>IF(STEP!Y757&lt;&gt;"",STEP!Y757,"")</f>
        <v>4.1666666666666664E-2</v>
      </c>
      <c r="M757" s="603">
        <f>IF(STEP!Z757&lt;&gt;"",STEP!Z757,0)*24</f>
        <v>0</v>
      </c>
      <c r="N757" s="603" t="str">
        <f>IF(STEP!R757&lt;&gt;"",STEP!R757,"")</f>
        <v/>
      </c>
      <c r="O757" s="603" t="str">
        <f>IF(STEP!S757&lt;&gt;"",STEP!S757,"")</f>
        <v>自社作業</v>
      </c>
      <c r="P757" s="603">
        <f t="shared" si="128"/>
        <v>9</v>
      </c>
      <c r="Q757" s="603"/>
      <c r="R757" s="603">
        <f t="shared" si="132"/>
        <v>0</v>
      </c>
      <c r="S757" s="605">
        <f t="shared" si="129"/>
        <v>9</v>
      </c>
      <c r="T757" s="610">
        <f t="shared" si="130"/>
        <v>0</v>
      </c>
    </row>
    <row r="758" spans="2:20">
      <c r="B758" s="517"/>
      <c r="C758" s="623">
        <f t="shared" si="131"/>
        <v>391160</v>
      </c>
      <c r="D758" s="411" t="str">
        <f>IF(STEP!D758&lt;&gt;"",STEP!D758,"")</f>
        <v>金田　大海</v>
      </c>
      <c r="E758" s="412">
        <f>IF(STEP!E758&lt;&gt;"",STEP!E758,"")</f>
        <v>45430</v>
      </c>
      <c r="F758" s="411" t="str">
        <f>IF(STEP!F758&lt;&gt;"",STEP!F758,"")</f>
        <v>土</v>
      </c>
      <c r="G758" s="413">
        <f>IF(STEP!C758&lt;&gt;"",STEP!AD758,"")</f>
        <v>0</v>
      </c>
      <c r="H758" s="413" t="str">
        <f>IF(AND(STEP!$G758="",$J$8&lt;&gt;"ON"),"",IF(月報!AX758&lt;&gt;"",月報!AX758,IF(STEP!G758&lt;&gt;"",STEP!G758,"")))</f>
        <v/>
      </c>
      <c r="I758" s="414" t="str">
        <f>IF(AND(STEP!$G758="",$J$8&lt;&gt;"ON"),"",IF(月報!AZ758&lt;&gt;"",月報!AZ758,IF(STEP!H758&lt;&gt;"",STEP!H758,"")))</f>
        <v/>
      </c>
      <c r="J758" s="604">
        <f>IF(月報!BA758&lt;&gt;"",月報!BA758,0)*24</f>
        <v>0</v>
      </c>
      <c r="K758" s="604" t="str">
        <f>IF(STEP!X758&lt;&gt;"",STEP!X758,"")</f>
        <v/>
      </c>
      <c r="L758" s="604" t="str">
        <f>IF(STEP!Y758&lt;&gt;"",STEP!Y758,"")</f>
        <v/>
      </c>
      <c r="M758" s="604">
        <f>IF(STEP!Z758&lt;&gt;"",STEP!Z758,0)*24</f>
        <v>0</v>
      </c>
      <c r="N758" s="604" t="str">
        <f>IF(STEP!R758&lt;&gt;"",STEP!R758,"")</f>
        <v/>
      </c>
      <c r="O758" s="604" t="str">
        <f>IF(STEP!S758&lt;&gt;"",STEP!S758,"")</f>
        <v/>
      </c>
      <c r="P758" s="604">
        <f t="shared" si="128"/>
        <v>0</v>
      </c>
      <c r="Q758" s="604"/>
      <c r="R758" s="604">
        <f t="shared" si="132"/>
        <v>0</v>
      </c>
      <c r="S758" s="607">
        <f t="shared" si="129"/>
        <v>0</v>
      </c>
      <c r="T758" s="611">
        <f t="shared" si="130"/>
        <v>0</v>
      </c>
    </row>
    <row r="759" spans="2:20">
      <c r="B759" s="517"/>
      <c r="C759" s="624">
        <f t="shared" si="131"/>
        <v>391160</v>
      </c>
      <c r="D759" s="405" t="str">
        <f>IF(STEP!D759&lt;&gt;"",STEP!D759,"")</f>
        <v>金田　大海</v>
      </c>
      <c r="E759" s="406">
        <f>IF(STEP!E759&lt;&gt;"",STEP!E759,"")</f>
        <v>45431</v>
      </c>
      <c r="F759" s="405" t="str">
        <f>IF(STEP!F759&lt;&gt;"",STEP!F759,"")</f>
        <v>日</v>
      </c>
      <c r="G759" s="407">
        <f>IF(STEP!C759&lt;&gt;"",STEP!AD759,"")</f>
        <v>0</v>
      </c>
      <c r="H759" s="407" t="str">
        <f>IF(AND(STEP!$G759="",$J$8&lt;&gt;"ON"),"",IF(月報!AX759&lt;&gt;"",月報!AX759,IF(STEP!G759&lt;&gt;"",STEP!G759,"")))</f>
        <v/>
      </c>
      <c r="I759" s="408" t="str">
        <f>IF(AND(STEP!$G759="",$J$8&lt;&gt;"ON"),"",IF(月報!AZ759&lt;&gt;"",月報!AZ759,IF(STEP!H759&lt;&gt;"",STEP!H759,"")))</f>
        <v/>
      </c>
      <c r="J759" s="603">
        <f>IF(月報!BA759&lt;&gt;"",月報!BA759,0)*24</f>
        <v>0</v>
      </c>
      <c r="K759" s="603" t="str">
        <f>IF(STEP!X759&lt;&gt;"",STEP!X759,"")</f>
        <v/>
      </c>
      <c r="L759" s="603" t="str">
        <f>IF(STEP!Y759&lt;&gt;"",STEP!Y759,"")</f>
        <v/>
      </c>
      <c r="M759" s="603">
        <f>IF(STEP!Z759&lt;&gt;"",STEP!Z759,0)*24</f>
        <v>0</v>
      </c>
      <c r="N759" s="603" t="str">
        <f>IF(STEP!R759&lt;&gt;"",STEP!R759,"")</f>
        <v/>
      </c>
      <c r="O759" s="603" t="str">
        <f>IF(STEP!S759&lt;&gt;"",STEP!S759,"")</f>
        <v/>
      </c>
      <c r="P759" s="603">
        <f t="shared" si="128"/>
        <v>0</v>
      </c>
      <c r="Q759" s="603">
        <f>SUM(P759:P765)</f>
        <v>0</v>
      </c>
      <c r="R759" s="603">
        <f t="shared" si="132"/>
        <v>0</v>
      </c>
      <c r="S759" s="606">
        <f t="shared" si="129"/>
        <v>0</v>
      </c>
      <c r="T759" s="610">
        <f t="shared" si="130"/>
        <v>0</v>
      </c>
    </row>
    <row r="760" spans="2:20">
      <c r="B760" s="517"/>
      <c r="C760" s="622">
        <f t="shared" si="131"/>
        <v>391160</v>
      </c>
      <c r="D760" s="409" t="str">
        <f>IF(STEP!D760&lt;&gt;"",STEP!D760,"")</f>
        <v>金田　大海</v>
      </c>
      <c r="E760" s="410">
        <f>IF(STEP!E760&lt;&gt;"",STEP!E760,"")</f>
        <v>45432</v>
      </c>
      <c r="F760" s="409" t="str">
        <f>IF(STEP!F760&lt;&gt;"",STEP!F760,"")</f>
        <v>月</v>
      </c>
      <c r="G760" s="508">
        <f>IF(STEP!C760&lt;&gt;"",STEP!AD760,"")</f>
        <v>0</v>
      </c>
      <c r="H760" s="407" t="str">
        <f>IF(AND(STEP!$G760="",$J$8&lt;&gt;"ON"),"",IF(月報!AX760&lt;&gt;"",月報!AX760,IF(STEP!G760&lt;&gt;"",STEP!G760,"")))</f>
        <v/>
      </c>
      <c r="I760" s="408" t="str">
        <f>IF(AND(STEP!$G760="",$J$8&lt;&gt;"ON"),"",IF(月報!AZ760&lt;&gt;"",月報!AZ760,IF(STEP!H760&lt;&gt;"",STEP!H760,"")))</f>
        <v/>
      </c>
      <c r="J760" s="603">
        <f>IF(月報!BA760&lt;&gt;"",月報!BA760,0)*24</f>
        <v>0</v>
      </c>
      <c r="K760" s="603" t="str">
        <f>IF(STEP!X760&lt;&gt;"",STEP!X760,"")</f>
        <v/>
      </c>
      <c r="L760" s="603" t="str">
        <f>IF(STEP!Y760&lt;&gt;"",STEP!Y760,"")</f>
        <v/>
      </c>
      <c r="M760" s="603">
        <f>IF(STEP!Z760&lt;&gt;"",STEP!Z760,0)*24</f>
        <v>0</v>
      </c>
      <c r="N760" s="603" t="str">
        <f>IF(STEP!R760&lt;&gt;"",STEP!R760,"")</f>
        <v/>
      </c>
      <c r="O760" s="603" t="str">
        <f>IF(STEP!S760&lt;&gt;"",STEP!S760,"")</f>
        <v/>
      </c>
      <c r="P760" s="603">
        <f t="shared" si="128"/>
        <v>0</v>
      </c>
      <c r="Q760" s="603"/>
      <c r="R760" s="603">
        <f t="shared" si="132"/>
        <v>0</v>
      </c>
      <c r="S760" s="605">
        <f t="shared" si="129"/>
        <v>0</v>
      </c>
      <c r="T760" s="610">
        <f t="shared" si="130"/>
        <v>0</v>
      </c>
    </row>
    <row r="761" spans="2:20">
      <c r="B761" s="517"/>
      <c r="C761" s="622">
        <f t="shared" si="131"/>
        <v>391160</v>
      </c>
      <c r="D761" s="409" t="str">
        <f>IF(STEP!D761&lt;&gt;"",STEP!D761,"")</f>
        <v/>
      </c>
      <c r="E761" s="410" t="str">
        <f>IF(STEP!E761&lt;&gt;"",STEP!E761,"")</f>
        <v/>
      </c>
      <c r="F761" s="409" t="str">
        <f>IF(STEP!F761&lt;&gt;"",STEP!F761,"")</f>
        <v/>
      </c>
      <c r="G761" s="508" t="str">
        <f>IF(STEP!C761&lt;&gt;"",STEP!AD761,"")</f>
        <v/>
      </c>
      <c r="H761" s="407" t="str">
        <f>IF(AND(STEP!$G761="",$J$8&lt;&gt;"ON"),"",IF(月報!AX761&lt;&gt;"",月報!AX761,IF(STEP!G761&lt;&gt;"",STEP!G761,"")))</f>
        <v/>
      </c>
      <c r="I761" s="408" t="str">
        <f>IF(AND(STEP!$G761="",$J$8&lt;&gt;"ON"),"",IF(月報!AZ761&lt;&gt;"",月報!AZ761,IF(STEP!H761&lt;&gt;"",STEP!H761,"")))</f>
        <v/>
      </c>
      <c r="J761" s="603">
        <f>IF(月報!BA761&lt;&gt;"",月報!BA761,0)*24</f>
        <v>0</v>
      </c>
      <c r="K761" s="603" t="str">
        <f>IF(STEP!X761&lt;&gt;"",STEP!X761,"")</f>
        <v/>
      </c>
      <c r="L761" s="603" t="str">
        <f>IF(STEP!Y761&lt;&gt;"",STEP!Y761,"")</f>
        <v/>
      </c>
      <c r="M761" s="603">
        <f>IF(STEP!Z761&lt;&gt;"",STEP!Z761,0)*24</f>
        <v>0</v>
      </c>
      <c r="N761" s="603" t="str">
        <f>IF(STEP!R761&lt;&gt;"",STEP!R761,"")</f>
        <v/>
      </c>
      <c r="O761" s="603" t="str">
        <f>IF(STEP!S761&lt;&gt;"",STEP!S761,"")</f>
        <v/>
      </c>
      <c r="P761" s="603">
        <f t="shared" ref="P761" si="133">IF(J761&lt;&gt;"",J761,"")</f>
        <v>0</v>
      </c>
      <c r="Q761" s="603"/>
      <c r="R761" s="603">
        <f t="shared" si="132"/>
        <v>0</v>
      </c>
      <c r="S761" s="605">
        <f t="shared" ref="S761" si="134">(IF(K761&lt;&gt;"",K761,0)+IF(L761&lt;&gt;"",L761,0))*24</f>
        <v>0</v>
      </c>
      <c r="T761" s="610">
        <f t="shared" ref="T761" si="135">J761-(M761+S761)</f>
        <v>0</v>
      </c>
    </row>
    <row r="762" spans="2:20">
      <c r="B762" s="517"/>
      <c r="C762" s="622" t="str">
        <f>IF(STEP!C762&lt;&gt;"",STEP!C762,"")</f>
        <v/>
      </c>
      <c r="D762" s="409" t="str">
        <f>IF(STEP!D762&lt;&gt;"",STEP!D762,"")</f>
        <v/>
      </c>
      <c r="E762" s="410" t="str">
        <f>IF(STEP!E762&lt;&gt;"",STEP!E762,"")</f>
        <v/>
      </c>
      <c r="F762" s="409" t="str">
        <f>IF(STEP!F762&lt;&gt;"",STEP!F762,"")</f>
        <v/>
      </c>
      <c r="G762" s="508" t="str">
        <f>IF(STEP!C762&lt;&gt;"",STEP!AD762,"")</f>
        <v/>
      </c>
      <c r="H762" s="407" t="str">
        <f>IF(AND(STEP!$G762="",$J$8&lt;&gt;"ON"),"",IF(月報!AX762&lt;&gt;"",月報!AX762,IF(STEP!G762&lt;&gt;"",STEP!G762,"")))</f>
        <v/>
      </c>
      <c r="I762" s="408" t="str">
        <f>IF(AND(STEP!$G762="",$J$8&lt;&gt;"ON"),"",IF(月報!AZ762&lt;&gt;"",月報!AZ762,IF(STEP!H762&lt;&gt;"",STEP!H762,"")))</f>
        <v/>
      </c>
      <c r="J762" s="408" t="str">
        <f>IF(AND(STEP!$G762="",$J$8&lt;&gt;"ON"),"",IF(月報!BA762&lt;&gt;"",月報!BA762,IF(STEP!J762&lt;&gt;"",STEP!J762/24,"")))</f>
        <v/>
      </c>
      <c r="K762" s="408" t="str">
        <f>IF(STEP!X762&lt;&gt;"",STEP!X762,"")</f>
        <v/>
      </c>
      <c r="L762" s="408" t="str">
        <f>IF(STEP!Y762&lt;&gt;"",STEP!Y762,"")</f>
        <v/>
      </c>
      <c r="M762" s="408" t="str">
        <f>IF(STEP!Z762&lt;&gt;"",STEP!Z762,"")</f>
        <v/>
      </c>
      <c r="N762" s="408" t="str">
        <f>IF(STEP!R762&lt;&gt;"",STEP!R762,"")</f>
        <v/>
      </c>
      <c r="O762" s="408" t="str">
        <f>IF(STEP!S762&lt;&gt;"",STEP!S762,"")</f>
        <v/>
      </c>
      <c r="P762" s="408" t="str">
        <f t="shared" si="128"/>
        <v/>
      </c>
      <c r="Q762" s="408"/>
      <c r="R762" s="408">
        <f t="shared" si="132"/>
        <v>0</v>
      </c>
      <c r="S762" s="608"/>
      <c r="T762" s="610"/>
    </row>
    <row r="763" spans="2:20">
      <c r="B763" s="517"/>
      <c r="C763" s="622" t="str">
        <f>IF(STEP!C763&lt;&gt;"",STEP!C763,"")</f>
        <v/>
      </c>
      <c r="D763" s="409" t="str">
        <f>IF(STEP!D763&lt;&gt;"",STEP!D763,"")</f>
        <v/>
      </c>
      <c r="E763" s="410" t="str">
        <f>IF(STEP!E763&lt;&gt;"",STEP!E763,"")</f>
        <v/>
      </c>
      <c r="F763" s="409" t="str">
        <f>IF(STEP!F763&lt;&gt;"",STEP!F763,"")</f>
        <v/>
      </c>
      <c r="G763" s="508" t="str">
        <f>IF(STEP!C763&lt;&gt;"",STEP!AD763,"")</f>
        <v/>
      </c>
      <c r="H763" s="407" t="str">
        <f>IF(AND(STEP!$G763="",$J$8&lt;&gt;"ON"),"",IF(月報!AX763&lt;&gt;"",月報!AX763,IF(STEP!G763&lt;&gt;"",STEP!G763,"")))</f>
        <v/>
      </c>
      <c r="I763" s="408" t="str">
        <f>IF(AND(STEP!$G763="",$J$8&lt;&gt;"ON"),"",IF(月報!AZ763&lt;&gt;"",月報!AZ763,IF(STEP!H763&lt;&gt;"",STEP!H763,"")))</f>
        <v/>
      </c>
      <c r="J763" s="408" t="str">
        <f>IF(AND(STEP!$G763="",$J$8&lt;&gt;"ON"),"",IF(月報!BA763&lt;&gt;"",月報!BA763,IF(STEP!J763&lt;&gt;"",STEP!J763/24,"")))</f>
        <v/>
      </c>
      <c r="K763" s="408" t="str">
        <f>IF(STEP!X763&lt;&gt;"",STEP!X763,"")</f>
        <v/>
      </c>
      <c r="L763" s="408" t="str">
        <f>IF(STEP!Y763&lt;&gt;"",STEP!Y763,"")</f>
        <v/>
      </c>
      <c r="M763" s="408" t="str">
        <f>IF(STEP!Z763&lt;&gt;"",STEP!Z763,"")</f>
        <v/>
      </c>
      <c r="N763" s="408" t="str">
        <f>IF(STEP!R763&lt;&gt;"",STEP!R763,"")</f>
        <v/>
      </c>
      <c r="O763" s="408" t="str">
        <f>IF(STEP!S763&lt;&gt;"",STEP!S763,"")</f>
        <v/>
      </c>
      <c r="P763" s="408" t="str">
        <f t="shared" si="128"/>
        <v/>
      </c>
      <c r="Q763" s="408"/>
      <c r="R763" s="408">
        <f t="shared" si="132"/>
        <v>0</v>
      </c>
      <c r="S763" s="608"/>
      <c r="T763" s="610"/>
    </row>
    <row r="764" spans="2:20">
      <c r="B764" s="517"/>
      <c r="C764" s="622" t="str">
        <f>IF(STEP!C764&lt;&gt;"",STEP!C764,"")</f>
        <v/>
      </c>
      <c r="D764" s="409" t="str">
        <f>IF(STEP!D764&lt;&gt;"",STEP!D764,"")</f>
        <v/>
      </c>
      <c r="E764" s="410" t="str">
        <f>IF(STEP!E764&lt;&gt;"",STEP!E764,"")</f>
        <v/>
      </c>
      <c r="F764" s="409" t="str">
        <f>IF(STEP!F764&lt;&gt;"",STEP!F764,"")</f>
        <v/>
      </c>
      <c r="G764" s="508" t="str">
        <f>IF(STEP!C764&lt;&gt;"",STEP!AD764,"")</f>
        <v/>
      </c>
      <c r="H764" s="407" t="str">
        <f>IF(AND(STEP!$G764="",$J$8&lt;&gt;"ON"),"",IF(月報!AX764&lt;&gt;"",月報!AX764,IF(STEP!G764&lt;&gt;"",STEP!G764,"")))</f>
        <v/>
      </c>
      <c r="I764" s="408" t="str">
        <f>IF(AND(STEP!$G764="",$J$8&lt;&gt;"ON"),"",IF(月報!AZ764&lt;&gt;"",月報!AZ764,IF(STEP!H764&lt;&gt;"",STEP!H764,"")))</f>
        <v/>
      </c>
      <c r="J764" s="408" t="str">
        <f>IF(AND(STEP!$G764="",$J$8&lt;&gt;"ON"),"",IF(月報!BA764&lt;&gt;"",月報!BA764,IF(STEP!J764&lt;&gt;"",STEP!J764/24,"")))</f>
        <v/>
      </c>
      <c r="K764" s="408" t="str">
        <f>IF(STEP!X764&lt;&gt;"",STEP!X764,"")</f>
        <v/>
      </c>
      <c r="L764" s="408" t="str">
        <f>IF(STEP!Y764&lt;&gt;"",STEP!Y764,"")</f>
        <v/>
      </c>
      <c r="M764" s="408" t="str">
        <f>IF(STEP!Z764&lt;&gt;"",STEP!Z764,"")</f>
        <v/>
      </c>
      <c r="N764" s="408" t="str">
        <f>IF(STEP!R764&lt;&gt;"",STEP!R764,"")</f>
        <v/>
      </c>
      <c r="O764" s="408" t="str">
        <f>IF(STEP!S764&lt;&gt;"",STEP!S764,"")</f>
        <v/>
      </c>
      <c r="P764" s="408" t="str">
        <f t="shared" si="128"/>
        <v/>
      </c>
      <c r="Q764" s="408"/>
      <c r="R764" s="408">
        <f t="shared" si="132"/>
        <v>0</v>
      </c>
      <c r="S764" s="608"/>
      <c r="T764" s="610"/>
    </row>
    <row r="765" spans="2:20" ht="13.8" thickBot="1">
      <c r="B765" s="518"/>
      <c r="C765" s="625" t="str">
        <f>IF(STEP!C765&lt;&gt;"",STEP!C765,"")</f>
        <v/>
      </c>
      <c r="D765" s="415" t="str">
        <f>IF(STEP!D765&lt;&gt;"",STEP!D765,"")</f>
        <v/>
      </c>
      <c r="E765" s="416" t="str">
        <f>IF(STEP!E765&lt;&gt;"",STEP!E765,"")</f>
        <v/>
      </c>
      <c r="F765" s="415" t="str">
        <f>IF(STEP!F765&lt;&gt;"",STEP!F765,"")</f>
        <v/>
      </c>
      <c r="G765" s="417" t="str">
        <f>IF(STEP!C765&lt;&gt;"",STEP!AD765,"")</f>
        <v/>
      </c>
      <c r="H765" s="417" t="str">
        <f>IF(AND(STEP!$G765="",$J$8&lt;&gt;"ON"),"",IF(月報!AX765&lt;&gt;"",月報!AX765,IF(STEP!G765&lt;&gt;"",STEP!G765,"")))</f>
        <v/>
      </c>
      <c r="I765" s="418" t="str">
        <f>IF(AND(STEP!$G765="",$J$8&lt;&gt;"ON"),"",IF(月報!AZ765&lt;&gt;"",月報!AZ765,IF(STEP!H765&lt;&gt;"",STEP!H765,"")))</f>
        <v/>
      </c>
      <c r="J765" s="418" t="str">
        <f>IF(AND(STEP!$G765="",$J$8&lt;&gt;"ON"),"",IF(月報!BA765&lt;&gt;"",月報!BA765,IF(STEP!J765&lt;&gt;"",STEP!J765/24,"")))</f>
        <v/>
      </c>
      <c r="K765" s="418" t="str">
        <f>IF(STEP!X765&lt;&gt;"",STEP!X765,"")</f>
        <v/>
      </c>
      <c r="L765" s="418" t="str">
        <f>IF(STEP!Y765&lt;&gt;"",STEP!Y765,"")</f>
        <v/>
      </c>
      <c r="M765" s="418" t="str">
        <f>IF(STEP!Z765&lt;&gt;"",STEP!Z765,"")</f>
        <v/>
      </c>
      <c r="N765" s="418" t="str">
        <f>IF(STEP!R765&lt;&gt;"",STEP!R765,"")</f>
        <v/>
      </c>
      <c r="O765" s="418" t="str">
        <f>IF(STEP!S765&lt;&gt;"",STEP!S765,"")</f>
        <v/>
      </c>
      <c r="P765" s="418" t="str">
        <f t="shared" si="128"/>
        <v/>
      </c>
      <c r="Q765" s="418"/>
      <c r="R765" s="418">
        <f t="shared" si="132"/>
        <v>0</v>
      </c>
      <c r="S765" s="609"/>
      <c r="T765" s="612"/>
    </row>
    <row r="766" spans="2:20">
      <c r="B766" s="516" t="s">
        <v>416</v>
      </c>
      <c r="C766" s="626"/>
      <c r="D766" s="324"/>
      <c r="E766" s="325"/>
      <c r="F766" s="578" t="s">
        <v>465</v>
      </c>
      <c r="G766" s="320"/>
      <c r="H766" s="320"/>
      <c r="I766" s="326"/>
      <c r="J766" s="326"/>
      <c r="K766" s="326"/>
      <c r="L766" s="326"/>
      <c r="M766" s="326"/>
      <c r="N766" s="326"/>
      <c r="O766" s="326"/>
      <c r="P766" s="326"/>
      <c r="Q766" s="326"/>
      <c r="R766" s="326"/>
      <c r="S766" s="326"/>
      <c r="T766" s="326"/>
    </row>
    <row r="767" spans="2:20">
      <c r="B767" s="516"/>
      <c r="C767" s="626"/>
      <c r="D767" s="324"/>
      <c r="E767" s="325"/>
      <c r="F767" s="324"/>
      <c r="G767" s="320"/>
      <c r="H767" s="320"/>
      <c r="I767" s="326"/>
      <c r="J767" s="326"/>
      <c r="K767" s="326"/>
      <c r="L767" s="326"/>
      <c r="M767" s="326"/>
      <c r="N767" s="326"/>
      <c r="O767" s="326"/>
      <c r="P767" s="326"/>
      <c r="Q767" s="326"/>
      <c r="R767" s="326"/>
      <c r="S767" s="326"/>
      <c r="T767" s="326"/>
    </row>
    <row r="768" spans="2:20">
      <c r="B768" s="516"/>
      <c r="C768" s="626"/>
      <c r="D768" s="324"/>
      <c r="E768" s="325"/>
      <c r="F768" s="324"/>
      <c r="G768" s="320"/>
      <c r="H768" s="320"/>
      <c r="I768" s="326"/>
      <c r="J768" s="326"/>
      <c r="K768" s="326"/>
      <c r="L768" s="326"/>
      <c r="M768" s="326"/>
      <c r="N768" s="326"/>
      <c r="O768" s="326"/>
      <c r="P768" s="326"/>
      <c r="Q768" s="326"/>
      <c r="R768" s="326"/>
      <c r="S768" s="326"/>
      <c r="T768" s="326"/>
    </row>
    <row r="769" spans="2:20">
      <c r="B769" s="516"/>
      <c r="C769" s="626"/>
      <c r="D769" s="324"/>
      <c r="E769" s="325"/>
      <c r="F769" s="324"/>
      <c r="G769" s="320"/>
      <c r="H769" s="320"/>
      <c r="I769" s="326"/>
      <c r="J769" s="326"/>
      <c r="K769" s="326"/>
      <c r="L769" s="326"/>
      <c r="M769" s="326"/>
      <c r="N769" s="326"/>
      <c r="O769" s="326"/>
      <c r="P769" s="326"/>
      <c r="Q769" s="326"/>
      <c r="R769" s="326"/>
      <c r="S769" s="326"/>
      <c r="T769" s="326"/>
    </row>
    <row r="770" spans="2:20">
      <c r="B770" s="516"/>
      <c r="C770" s="626"/>
      <c r="D770" s="324"/>
      <c r="E770" s="325"/>
      <c r="F770" s="324"/>
      <c r="G770" s="320"/>
      <c r="H770" s="320"/>
      <c r="I770" s="326"/>
      <c r="J770" s="326"/>
      <c r="K770" s="326"/>
      <c r="L770" s="326"/>
      <c r="M770" s="326"/>
      <c r="N770" s="326"/>
      <c r="O770" s="326"/>
      <c r="P770" s="326"/>
      <c r="Q770" s="326"/>
      <c r="R770" s="326"/>
      <c r="S770" s="326"/>
      <c r="T770" s="326"/>
    </row>
    <row r="771" spans="2:20">
      <c r="B771" s="516"/>
      <c r="C771" s="626"/>
      <c r="D771" s="324"/>
      <c r="E771" s="325"/>
      <c r="F771" s="324"/>
      <c r="G771" s="320"/>
      <c r="H771" s="320"/>
      <c r="I771" s="326"/>
      <c r="J771" s="326"/>
      <c r="K771" s="326"/>
      <c r="L771" s="326"/>
      <c r="M771" s="326"/>
      <c r="N771" s="326"/>
      <c r="O771" s="326"/>
      <c r="P771" s="326"/>
      <c r="Q771" s="326"/>
      <c r="R771" s="326"/>
      <c r="S771" s="326"/>
      <c r="T771" s="326"/>
    </row>
    <row r="772" spans="2:20">
      <c r="B772" s="516"/>
      <c r="C772" s="626"/>
      <c r="D772" s="324"/>
      <c r="E772" s="325"/>
      <c r="F772" s="324"/>
      <c r="G772" s="320"/>
      <c r="H772" s="320"/>
      <c r="I772" s="326"/>
      <c r="J772" s="326"/>
      <c r="K772" s="326"/>
      <c r="L772" s="326"/>
      <c r="M772" s="326"/>
      <c r="N772" s="326"/>
      <c r="O772" s="326"/>
      <c r="P772" s="326"/>
      <c r="Q772" s="326"/>
      <c r="R772" s="326"/>
      <c r="S772" s="326"/>
      <c r="T772" s="326"/>
    </row>
    <row r="773" spans="2:20">
      <c r="B773" s="516"/>
      <c r="C773" s="626"/>
      <c r="D773" s="324"/>
      <c r="E773" s="325"/>
      <c r="F773" s="324"/>
      <c r="G773" s="320"/>
      <c r="H773" s="320"/>
      <c r="I773" s="326"/>
      <c r="J773" s="326"/>
      <c r="K773" s="326"/>
      <c r="L773" s="326"/>
      <c r="M773" s="326"/>
      <c r="N773" s="326"/>
      <c r="O773" s="326"/>
      <c r="P773" s="326"/>
      <c r="Q773" s="326"/>
      <c r="R773" s="326"/>
      <c r="S773" s="326"/>
      <c r="T773" s="326"/>
    </row>
    <row r="774" spans="2:20">
      <c r="B774" s="516"/>
      <c r="C774" s="626"/>
      <c r="D774" s="324"/>
      <c r="E774" s="325"/>
      <c r="F774" s="324"/>
      <c r="G774" s="320"/>
      <c r="H774" s="320"/>
      <c r="I774" s="326"/>
      <c r="J774" s="326"/>
      <c r="K774" s="326"/>
      <c r="L774" s="326"/>
      <c r="M774" s="326"/>
      <c r="N774" s="326"/>
      <c r="O774" s="326"/>
      <c r="P774" s="326"/>
      <c r="Q774" s="326"/>
      <c r="R774" s="326"/>
      <c r="S774" s="326"/>
      <c r="T774" s="326"/>
    </row>
    <row r="775" spans="2:20" ht="13.8" thickBot="1">
      <c r="B775" s="519"/>
      <c r="C775" s="627"/>
      <c r="D775" s="330"/>
      <c r="E775" s="331"/>
      <c r="F775" s="330"/>
      <c r="G775" s="322"/>
      <c r="H775" s="322"/>
      <c r="I775" s="332"/>
      <c r="J775" s="332"/>
      <c r="K775" s="332"/>
      <c r="L775" s="332"/>
      <c r="M775" s="332"/>
      <c r="N775" s="332"/>
      <c r="O775" s="332"/>
      <c r="P775" s="332"/>
      <c r="Q775" s="332"/>
      <c r="R775" s="332"/>
      <c r="S775" s="332"/>
      <c r="T775" s="332"/>
    </row>
    <row r="776" spans="2:20">
      <c r="B776" s="522">
        <f>B731+1</f>
        <v>18</v>
      </c>
      <c r="C776" s="403">
        <f>IF(STEP!C776&lt;&gt;"",STEP!C776,"")</f>
        <v>361092</v>
      </c>
      <c r="D776" s="405" t="str">
        <f>IF(STEP!D776&lt;&gt;"",STEP!D776,"")</f>
        <v>Swe Zin Phyu</v>
      </c>
      <c r="E776" s="406">
        <f>IF(STEP!E776&lt;&gt;"",STEP!E776,"")</f>
        <v>45403</v>
      </c>
      <c r="F776" s="405" t="str">
        <f>IF(STEP!F776&lt;&gt;"",STEP!F776,"")</f>
        <v>日</v>
      </c>
      <c r="G776" s="407">
        <f>IF(STEP!C776&lt;&gt;"",STEP!AD776,"")</f>
        <v>0</v>
      </c>
      <c r="H776" s="407" t="str">
        <f>IF(AND(STEP!$G776="",$J$8&lt;&gt;"ON"),"",IF(月報!AX776&lt;&gt;"",月報!AX776,IF(STEP!G776&lt;&gt;"",STEP!G776,"")))</f>
        <v/>
      </c>
      <c r="I776" s="408" t="str">
        <f>IF(AND(STEP!$G776="",$J$8&lt;&gt;"ON"),"",IF(月報!AZ776&lt;&gt;"",月報!AZ776,IF(STEP!H776&lt;&gt;"",STEP!H776,"")))</f>
        <v/>
      </c>
      <c r="J776" s="603">
        <f>IF(月報!BA776&lt;&gt;"",月報!BA776,0)*24</f>
        <v>0</v>
      </c>
      <c r="K776" s="603" t="str">
        <f>IF(STEP!X776&lt;&gt;"",STEP!X776,"")</f>
        <v/>
      </c>
      <c r="L776" s="603" t="str">
        <f>IF(STEP!Y776&lt;&gt;"",STEP!Y776,"")</f>
        <v/>
      </c>
      <c r="M776" s="603">
        <f>IF(STEP!Z776&lt;&gt;"",STEP!Z776,0)*24</f>
        <v>0</v>
      </c>
      <c r="N776" s="603" t="str">
        <f>IF(STEP!R776&lt;&gt;"",STEP!R776,"")</f>
        <v/>
      </c>
      <c r="O776" s="603" t="str">
        <f>IF(STEP!S776&lt;&gt;"",STEP!S776,"")</f>
        <v/>
      </c>
      <c r="P776" s="603">
        <f t="shared" ref="P776:P810" si="136">IF(J776&lt;&gt;"",J776,"")</f>
        <v>0</v>
      </c>
      <c r="Q776" s="603">
        <f>SUM(P776:P782)</f>
        <v>42.833333333333336</v>
      </c>
      <c r="R776" s="603">
        <f>IF(C776&lt;&gt;"",VLOOKUP(C776,設定シート!$D$10:$L$109,9,FALSE),"")</f>
        <v>0</v>
      </c>
      <c r="S776" s="613">
        <f>(IF(K776&lt;&gt;"",K776,0)+IF(L776&lt;&gt;"",L776,0))*24</f>
        <v>0</v>
      </c>
      <c r="T776" s="610">
        <f>J776-(M776+S776)</f>
        <v>0</v>
      </c>
    </row>
    <row r="777" spans="2:20">
      <c r="B777" s="517"/>
      <c r="C777" s="621">
        <f>C776</f>
        <v>361092</v>
      </c>
      <c r="D777" s="409" t="str">
        <f>IF(STEP!D777&lt;&gt;"",STEP!D777,"")</f>
        <v>Swe Zin Phyu</v>
      </c>
      <c r="E777" s="410">
        <f>IF(STEP!E777&lt;&gt;"",STEP!E777,"")</f>
        <v>45404</v>
      </c>
      <c r="F777" s="409" t="str">
        <f>IF(STEP!F777&lt;&gt;"",STEP!F777,"")</f>
        <v>月</v>
      </c>
      <c r="G777" s="508">
        <f>IF(STEP!C777&lt;&gt;"",STEP!AD777,"")</f>
        <v>0</v>
      </c>
      <c r="H777" s="407">
        <f>IF(AND(STEP!$G777="",$J$8&lt;&gt;"ON"),"",IF(月報!AX777&lt;&gt;"",月報!AX777,IF(STEP!G777&lt;&gt;"",STEP!G777,"")))</f>
        <v>0.36458333333333331</v>
      </c>
      <c r="I777" s="408">
        <f>IF(AND(STEP!$G777="",$J$8&lt;&gt;"ON"),"",IF(月報!AZ777&lt;&gt;"",月報!AZ777,IF(STEP!H777&lt;&gt;"",STEP!H777,"")))</f>
        <v>0.79166666666666663</v>
      </c>
      <c r="J777" s="603">
        <f>IF(月報!BA777&lt;&gt;"",月報!BA777,0)*24</f>
        <v>9.25</v>
      </c>
      <c r="K777" s="603">
        <f>IF(STEP!X777&lt;&gt;"",STEP!X777,"")</f>
        <v>0.33333333333333331</v>
      </c>
      <c r="L777" s="603">
        <f>IF(STEP!Y777&lt;&gt;"",STEP!Y777,"")</f>
        <v>5.2083333333333336E-2</v>
      </c>
      <c r="M777" s="603">
        <f>IF(STEP!Z777&lt;&gt;"",STEP!Z777,0)*24</f>
        <v>0</v>
      </c>
      <c r="N777" s="603" t="str">
        <f>IF(STEP!R777&lt;&gt;"",STEP!R777,"")</f>
        <v/>
      </c>
      <c r="O777" s="603" t="str">
        <f>IF(STEP!S777&lt;&gt;"",STEP!S777,"")</f>
        <v>自社作業</v>
      </c>
      <c r="P777" s="603">
        <f t="shared" si="136"/>
        <v>9.25</v>
      </c>
      <c r="Q777" s="603"/>
      <c r="R777" s="603">
        <f>R776</f>
        <v>0</v>
      </c>
      <c r="S777" s="605">
        <f t="shared" ref="S777:S805" si="137">(IF(K777&lt;&gt;"",K777,0)+IF(L777&lt;&gt;"",L777,0))*24</f>
        <v>9.25</v>
      </c>
      <c r="T777" s="610">
        <f t="shared" ref="T777:T805" si="138">J777-(M777+S777)</f>
        <v>0</v>
      </c>
    </row>
    <row r="778" spans="2:20">
      <c r="B778" s="517"/>
      <c r="C778" s="622">
        <f t="shared" ref="C778:C806" si="139">C777</f>
        <v>361092</v>
      </c>
      <c r="D778" s="409" t="str">
        <f>IF(STEP!D778&lt;&gt;"",STEP!D778,"")</f>
        <v>Swe Zin Phyu</v>
      </c>
      <c r="E778" s="410">
        <f>IF(STEP!E778&lt;&gt;"",STEP!E778,"")</f>
        <v>45405</v>
      </c>
      <c r="F778" s="409" t="str">
        <f>IF(STEP!F778&lt;&gt;"",STEP!F778,"")</f>
        <v>火</v>
      </c>
      <c r="G778" s="508">
        <f>IF(STEP!C778&lt;&gt;"",STEP!AD778,"")</f>
        <v>0</v>
      </c>
      <c r="H778" s="407">
        <f>IF(AND(STEP!$G778="",$J$8&lt;&gt;"ON"),"",IF(月報!AX778&lt;&gt;"",月報!AX778,IF(STEP!G778&lt;&gt;"",STEP!G778,"")))</f>
        <v>0.36458333333333331</v>
      </c>
      <c r="I778" s="408">
        <f>IF(AND(STEP!$G778="",$J$8&lt;&gt;"ON"),"",IF(月報!AZ778&lt;&gt;"",月報!AZ778,IF(STEP!H778&lt;&gt;"",STEP!H778,"")))</f>
        <v>0.78472222222222221</v>
      </c>
      <c r="J778" s="603">
        <f>IF(月報!BA778&lt;&gt;"",月報!BA778,0)*24</f>
        <v>9.0833333333333339</v>
      </c>
      <c r="K778" s="603">
        <f>IF(STEP!X778&lt;&gt;"",STEP!X778,"")</f>
        <v>0.33333333333333331</v>
      </c>
      <c r="L778" s="603">
        <f>IF(STEP!Y778&lt;&gt;"",STEP!Y778,"")</f>
        <v>4.1666666666666664E-2</v>
      </c>
      <c r="M778" s="603">
        <f>IF(STEP!Z778&lt;&gt;"",STEP!Z778,0)*24</f>
        <v>0</v>
      </c>
      <c r="N778" s="603" t="str">
        <f>IF(STEP!R778&lt;&gt;"",STEP!R778,"")</f>
        <v/>
      </c>
      <c r="O778" s="603" t="str">
        <f>IF(STEP!S778&lt;&gt;"",STEP!S778,"")</f>
        <v>自社作業</v>
      </c>
      <c r="P778" s="603">
        <f t="shared" si="136"/>
        <v>9.0833333333333339</v>
      </c>
      <c r="Q778" s="603"/>
      <c r="R778" s="603">
        <f t="shared" ref="R778:R810" si="140">R777</f>
        <v>0</v>
      </c>
      <c r="S778" s="605">
        <f t="shared" si="137"/>
        <v>9</v>
      </c>
      <c r="T778" s="610">
        <f t="shared" si="138"/>
        <v>8.3333333333333925E-2</v>
      </c>
    </row>
    <row r="779" spans="2:20">
      <c r="B779" s="517"/>
      <c r="C779" s="622">
        <f t="shared" si="139"/>
        <v>361092</v>
      </c>
      <c r="D779" s="409" t="str">
        <f>IF(STEP!D779&lt;&gt;"",STEP!D779,"")</f>
        <v>Swe Zin Phyu</v>
      </c>
      <c r="E779" s="410">
        <f>IF(STEP!E779&lt;&gt;"",STEP!E779,"")</f>
        <v>45406</v>
      </c>
      <c r="F779" s="409" t="str">
        <f>IF(STEP!F779&lt;&gt;"",STEP!F779,"")</f>
        <v>水</v>
      </c>
      <c r="G779" s="508">
        <f>IF(STEP!C779&lt;&gt;"",STEP!AD779,"")</f>
        <v>0</v>
      </c>
      <c r="H779" s="407">
        <f>IF(AND(STEP!$G779="",$J$8&lt;&gt;"ON"),"",IF(月報!AX779&lt;&gt;"",月報!AX779,IF(STEP!G779&lt;&gt;"",STEP!G779,"")))</f>
        <v>0.36458333333333331</v>
      </c>
      <c r="I779" s="408">
        <f>IF(AND(STEP!$G779="",$J$8&lt;&gt;"ON"),"",IF(月報!AZ779&lt;&gt;"",月報!AZ779,IF(STEP!H779&lt;&gt;"",STEP!H779,"")))</f>
        <v>0.72916666666666663</v>
      </c>
      <c r="J779" s="603">
        <f>IF(月報!BA779&lt;&gt;"",月報!BA779,0)*24</f>
        <v>8</v>
      </c>
      <c r="K779" s="603">
        <f>IF(STEP!X779&lt;&gt;"",STEP!X779,"")</f>
        <v>0.33333333333333331</v>
      </c>
      <c r="L779" s="603" t="str">
        <f>IF(STEP!Y779&lt;&gt;"",STEP!Y779,"")</f>
        <v/>
      </c>
      <c r="M779" s="603">
        <f>IF(STEP!Z779&lt;&gt;"",STEP!Z779,0)*24</f>
        <v>0</v>
      </c>
      <c r="N779" s="603" t="str">
        <f>IF(STEP!R779&lt;&gt;"",STEP!R779,"")</f>
        <v/>
      </c>
      <c r="O779" s="603" t="str">
        <f>IF(STEP!S779&lt;&gt;"",STEP!S779,"")</f>
        <v>自社作業</v>
      </c>
      <c r="P779" s="603">
        <f t="shared" si="136"/>
        <v>8</v>
      </c>
      <c r="Q779" s="603"/>
      <c r="R779" s="603">
        <f t="shared" si="140"/>
        <v>0</v>
      </c>
      <c r="S779" s="605">
        <f t="shared" si="137"/>
        <v>8</v>
      </c>
      <c r="T779" s="610">
        <f t="shared" si="138"/>
        <v>0</v>
      </c>
    </row>
    <row r="780" spans="2:20">
      <c r="B780" s="517"/>
      <c r="C780" s="622">
        <f t="shared" si="139"/>
        <v>361092</v>
      </c>
      <c r="D780" s="409" t="str">
        <f>IF(STEP!D780&lt;&gt;"",STEP!D780,"")</f>
        <v>Swe Zin Phyu</v>
      </c>
      <c r="E780" s="410">
        <f>IF(STEP!E780&lt;&gt;"",STEP!E780,"")</f>
        <v>45407</v>
      </c>
      <c r="F780" s="409" t="str">
        <f>IF(STEP!F780&lt;&gt;"",STEP!F780,"")</f>
        <v>木</v>
      </c>
      <c r="G780" s="508">
        <f>IF(STEP!C780&lt;&gt;"",STEP!AD780,"")</f>
        <v>0</v>
      </c>
      <c r="H780" s="407">
        <f>IF(AND(STEP!$G780="",$J$8&lt;&gt;"ON"),"",IF(月報!AX780&lt;&gt;"",月報!AX780,IF(STEP!G780&lt;&gt;"",STEP!G780,"")))</f>
        <v>0.36458333333333331</v>
      </c>
      <c r="I780" s="408">
        <f>IF(AND(STEP!$G780="",$J$8&lt;&gt;"ON"),"",IF(月報!AZ780&lt;&gt;"",月報!AZ780,IF(STEP!H780&lt;&gt;"",STEP!H780,"")))</f>
        <v>0.76041666666666663</v>
      </c>
      <c r="J780" s="603">
        <f>IF(月報!BA780&lt;&gt;"",月報!BA780,0)*24</f>
        <v>8.5</v>
      </c>
      <c r="K780" s="603">
        <f>IF(STEP!X780&lt;&gt;"",STEP!X780,"")</f>
        <v>0.33333333333333331</v>
      </c>
      <c r="L780" s="603">
        <f>IF(STEP!Y780&lt;&gt;"",STEP!Y780,"")</f>
        <v>2.0833333333333332E-2</v>
      </c>
      <c r="M780" s="603">
        <f>IF(STEP!Z780&lt;&gt;"",STEP!Z780,0)*24</f>
        <v>0</v>
      </c>
      <c r="N780" s="603" t="str">
        <f>IF(STEP!R780&lt;&gt;"",STEP!R780,"")</f>
        <v/>
      </c>
      <c r="O780" s="603" t="str">
        <f>IF(STEP!S780&lt;&gt;"",STEP!S780,"")</f>
        <v>自社作業</v>
      </c>
      <c r="P780" s="603">
        <f t="shared" si="136"/>
        <v>8.5</v>
      </c>
      <c r="Q780" s="603"/>
      <c r="R780" s="603">
        <f t="shared" si="140"/>
        <v>0</v>
      </c>
      <c r="S780" s="605">
        <f t="shared" si="137"/>
        <v>8.5</v>
      </c>
      <c r="T780" s="610">
        <f t="shared" si="138"/>
        <v>0</v>
      </c>
    </row>
    <row r="781" spans="2:20">
      <c r="B781" s="517"/>
      <c r="C781" s="622">
        <f t="shared" si="139"/>
        <v>361092</v>
      </c>
      <c r="D781" s="409" t="str">
        <f>IF(STEP!D781&lt;&gt;"",STEP!D781,"")</f>
        <v>Swe Zin Phyu</v>
      </c>
      <c r="E781" s="410">
        <f>IF(STEP!E781&lt;&gt;"",STEP!E781,"")</f>
        <v>45408</v>
      </c>
      <c r="F781" s="409" t="str">
        <f>IF(STEP!F781&lt;&gt;"",STEP!F781,"")</f>
        <v>金</v>
      </c>
      <c r="G781" s="508">
        <f>IF(STEP!C781&lt;&gt;"",STEP!AD781,"")</f>
        <v>0</v>
      </c>
      <c r="H781" s="407">
        <f>IF(AND(STEP!$G781="",$J$8&lt;&gt;"ON"),"",IF(月報!AX781&lt;&gt;"",月報!AX781,IF(STEP!G781&lt;&gt;"",STEP!G781,"")))</f>
        <v>0.36458333333333331</v>
      </c>
      <c r="I781" s="408">
        <f>IF(AND(STEP!$G781="",$J$8&lt;&gt;"ON"),"",IF(月報!AZ781&lt;&gt;"",月報!AZ781,IF(STEP!H781&lt;&gt;"",STEP!H781,"")))</f>
        <v>0.72916666666666663</v>
      </c>
      <c r="J781" s="603">
        <f>IF(月報!BA781&lt;&gt;"",月報!BA781,0)*24</f>
        <v>8</v>
      </c>
      <c r="K781" s="603">
        <f>IF(STEP!X781&lt;&gt;"",STEP!X781,"")</f>
        <v>0.33333333333333331</v>
      </c>
      <c r="L781" s="603" t="str">
        <f>IF(STEP!Y781&lt;&gt;"",STEP!Y781,"")</f>
        <v/>
      </c>
      <c r="M781" s="603">
        <f>IF(STEP!Z781&lt;&gt;"",STEP!Z781,0)*24</f>
        <v>0</v>
      </c>
      <c r="N781" s="603" t="str">
        <f>IF(STEP!R781&lt;&gt;"",STEP!R781,"")</f>
        <v/>
      </c>
      <c r="O781" s="603" t="str">
        <f>IF(STEP!S781&lt;&gt;"",STEP!S781,"")</f>
        <v>自社作業</v>
      </c>
      <c r="P781" s="603">
        <f t="shared" si="136"/>
        <v>8</v>
      </c>
      <c r="Q781" s="603"/>
      <c r="R781" s="603">
        <f t="shared" si="140"/>
        <v>0</v>
      </c>
      <c r="S781" s="605">
        <f t="shared" si="137"/>
        <v>8</v>
      </c>
      <c r="T781" s="610">
        <f t="shared" si="138"/>
        <v>0</v>
      </c>
    </row>
    <row r="782" spans="2:20">
      <c r="B782" s="517"/>
      <c r="C782" s="623">
        <f t="shared" si="139"/>
        <v>361092</v>
      </c>
      <c r="D782" s="411" t="str">
        <f>IF(STEP!D782&lt;&gt;"",STEP!D782,"")</f>
        <v>Swe Zin Phyu</v>
      </c>
      <c r="E782" s="412">
        <f>IF(STEP!E782&lt;&gt;"",STEP!E782,"")</f>
        <v>45409</v>
      </c>
      <c r="F782" s="411" t="str">
        <f>IF(STEP!F782&lt;&gt;"",STEP!F782,"")</f>
        <v>土</v>
      </c>
      <c r="G782" s="413">
        <f>IF(STEP!C782&lt;&gt;"",STEP!AD782,"")</f>
        <v>0</v>
      </c>
      <c r="H782" s="413" t="str">
        <f>IF(AND(STEP!$G782="",$J$8&lt;&gt;"ON"),"",IF(月報!AX782&lt;&gt;"",月報!AX782,IF(STEP!G782&lt;&gt;"",STEP!G782,"")))</f>
        <v/>
      </c>
      <c r="I782" s="414" t="str">
        <f>IF(AND(STEP!$G782="",$J$8&lt;&gt;"ON"),"",IF(月報!AZ782&lt;&gt;"",月報!AZ782,IF(STEP!H782&lt;&gt;"",STEP!H782,"")))</f>
        <v/>
      </c>
      <c r="J782" s="604">
        <f>IF(月報!BA782&lt;&gt;"",月報!BA782,0)*24</f>
        <v>0</v>
      </c>
      <c r="K782" s="604" t="str">
        <f>IF(STEP!X782&lt;&gt;"",STEP!X782,"")</f>
        <v/>
      </c>
      <c r="L782" s="604" t="str">
        <f>IF(STEP!Y782&lt;&gt;"",STEP!Y782,"")</f>
        <v/>
      </c>
      <c r="M782" s="604">
        <f>IF(STEP!Z782&lt;&gt;"",STEP!Z782,0)*24</f>
        <v>0</v>
      </c>
      <c r="N782" s="604" t="str">
        <f>IF(STEP!R782&lt;&gt;"",STEP!R782,"")</f>
        <v/>
      </c>
      <c r="O782" s="604" t="str">
        <f>IF(STEP!S782&lt;&gt;"",STEP!S782,"")</f>
        <v/>
      </c>
      <c r="P782" s="604">
        <f t="shared" si="136"/>
        <v>0</v>
      </c>
      <c r="Q782" s="604"/>
      <c r="R782" s="604">
        <f t="shared" si="140"/>
        <v>0</v>
      </c>
      <c r="S782" s="607">
        <f t="shared" si="137"/>
        <v>0</v>
      </c>
      <c r="T782" s="611">
        <f t="shared" si="138"/>
        <v>0</v>
      </c>
    </row>
    <row r="783" spans="2:20">
      <c r="B783" s="517"/>
      <c r="C783" s="624">
        <f t="shared" si="139"/>
        <v>361092</v>
      </c>
      <c r="D783" s="405" t="str">
        <f>IF(STEP!D783&lt;&gt;"",STEP!D783,"")</f>
        <v>Swe Zin Phyu</v>
      </c>
      <c r="E783" s="406">
        <f>IF(STEP!E783&lt;&gt;"",STEP!E783,"")</f>
        <v>45410</v>
      </c>
      <c r="F783" s="405" t="str">
        <f>IF(STEP!F783&lt;&gt;"",STEP!F783,"")</f>
        <v>日</v>
      </c>
      <c r="G783" s="407">
        <f>IF(STEP!C783&lt;&gt;"",STEP!AD783,"")</f>
        <v>0</v>
      </c>
      <c r="H783" s="407" t="str">
        <f>IF(AND(STEP!$G783="",$J$8&lt;&gt;"ON"),"",IF(月報!AX783&lt;&gt;"",月報!AX783,IF(STEP!G783&lt;&gt;"",STEP!G783,"")))</f>
        <v/>
      </c>
      <c r="I783" s="408" t="str">
        <f>IF(AND(STEP!$G783="",$J$8&lt;&gt;"ON"),"",IF(月報!AZ783&lt;&gt;"",月報!AZ783,IF(STEP!H783&lt;&gt;"",STEP!H783,"")))</f>
        <v/>
      </c>
      <c r="J783" s="603">
        <f>IF(月報!BA783&lt;&gt;"",月報!BA783,0)*24</f>
        <v>0</v>
      </c>
      <c r="K783" s="603" t="str">
        <f>IF(STEP!X783&lt;&gt;"",STEP!X783,"")</f>
        <v/>
      </c>
      <c r="L783" s="603" t="str">
        <f>IF(STEP!Y783&lt;&gt;"",STEP!Y783,"")</f>
        <v/>
      </c>
      <c r="M783" s="603">
        <f>IF(STEP!Z783&lt;&gt;"",STEP!Z783,0)*24</f>
        <v>0</v>
      </c>
      <c r="N783" s="603" t="str">
        <f>IF(STEP!R783&lt;&gt;"",STEP!R783,"")</f>
        <v/>
      </c>
      <c r="O783" s="603" t="str">
        <f>IF(STEP!S783&lt;&gt;"",STEP!S783,"")</f>
        <v/>
      </c>
      <c r="P783" s="603">
        <f t="shared" si="136"/>
        <v>0</v>
      </c>
      <c r="Q783" s="603">
        <f>SUM(P783:P789)</f>
        <v>0</v>
      </c>
      <c r="R783" s="603">
        <f t="shared" si="140"/>
        <v>0</v>
      </c>
      <c r="S783" s="606">
        <f t="shared" si="137"/>
        <v>0</v>
      </c>
      <c r="T783" s="610">
        <f t="shared" si="138"/>
        <v>0</v>
      </c>
    </row>
    <row r="784" spans="2:20">
      <c r="B784" s="517"/>
      <c r="C784" s="622">
        <f t="shared" si="139"/>
        <v>361092</v>
      </c>
      <c r="D784" s="409" t="str">
        <f>IF(STEP!D784&lt;&gt;"",STEP!D784,"")</f>
        <v>Swe Zin Phyu</v>
      </c>
      <c r="E784" s="410">
        <f>IF(STEP!E784&lt;&gt;"",STEP!E784,"")</f>
        <v>45411</v>
      </c>
      <c r="F784" s="409" t="str">
        <f>IF(STEP!F784&lt;&gt;"",STEP!F784,"")</f>
        <v>月</v>
      </c>
      <c r="G784" s="508">
        <f>IF(STEP!C784&lt;&gt;"",STEP!AD784,"")</f>
        <v>0</v>
      </c>
      <c r="H784" s="407" t="str">
        <f>IF(AND(STEP!$G784="",$J$8&lt;&gt;"ON"),"",IF(月報!AX784&lt;&gt;"",月報!AX784,IF(STEP!G784&lt;&gt;"",STEP!G784,"")))</f>
        <v/>
      </c>
      <c r="I784" s="408" t="str">
        <f>IF(AND(STEP!$G784="",$J$8&lt;&gt;"ON"),"",IF(月報!AZ784&lt;&gt;"",月報!AZ784,IF(STEP!H784&lt;&gt;"",STEP!H784,"")))</f>
        <v/>
      </c>
      <c r="J784" s="603">
        <f>IF(月報!BA784&lt;&gt;"",月報!BA784,0)*24</f>
        <v>0</v>
      </c>
      <c r="K784" s="603" t="str">
        <f>IF(STEP!X784&lt;&gt;"",STEP!X784,"")</f>
        <v/>
      </c>
      <c r="L784" s="603" t="str">
        <f>IF(STEP!Y784&lt;&gt;"",STEP!Y784,"")</f>
        <v/>
      </c>
      <c r="M784" s="603">
        <f>IF(STEP!Z784&lt;&gt;"",STEP!Z784,0)*24</f>
        <v>0</v>
      </c>
      <c r="N784" s="603" t="str">
        <f>IF(STEP!R784&lt;&gt;"",STEP!R784,"")</f>
        <v/>
      </c>
      <c r="O784" s="603" t="str">
        <f>IF(STEP!S784&lt;&gt;"",STEP!S784,"")</f>
        <v/>
      </c>
      <c r="P784" s="603">
        <f t="shared" si="136"/>
        <v>0</v>
      </c>
      <c r="Q784" s="603"/>
      <c r="R784" s="603">
        <f t="shared" si="140"/>
        <v>0</v>
      </c>
      <c r="S784" s="605">
        <f t="shared" si="137"/>
        <v>0</v>
      </c>
      <c r="T784" s="610">
        <f t="shared" si="138"/>
        <v>0</v>
      </c>
    </row>
    <row r="785" spans="2:21">
      <c r="B785" s="517"/>
      <c r="C785" s="622">
        <f t="shared" si="139"/>
        <v>361092</v>
      </c>
      <c r="D785" s="409" t="str">
        <f>IF(STEP!D785&lt;&gt;"",STEP!D785,"")</f>
        <v>Swe Zin Phyu</v>
      </c>
      <c r="E785" s="410">
        <f>IF(STEP!E785&lt;&gt;"",STEP!E785,"")</f>
        <v>45412</v>
      </c>
      <c r="F785" s="409" t="str">
        <f>IF(STEP!F785&lt;&gt;"",STEP!F785,"")</f>
        <v>火</v>
      </c>
      <c r="G785" s="508">
        <f>IF(STEP!C785&lt;&gt;"",STEP!AD785,"")</f>
        <v>0</v>
      </c>
      <c r="H785" s="407" t="str">
        <f>IF(AND(STEP!$G785="",$J$8&lt;&gt;"ON"),"",IF(月報!AX785&lt;&gt;"",月報!AX785,IF(STEP!G785&lt;&gt;"",STEP!G785,"")))</f>
        <v/>
      </c>
      <c r="I785" s="408" t="str">
        <f>IF(AND(STEP!$G785="",$J$8&lt;&gt;"ON"),"",IF(月報!AZ785&lt;&gt;"",月報!AZ785,IF(STEP!H785&lt;&gt;"",STEP!H785,"")))</f>
        <v/>
      </c>
      <c r="J785" s="603">
        <f>IF(月報!BA785&lt;&gt;"",月報!BA785,0)*24</f>
        <v>0</v>
      </c>
      <c r="K785" s="603" t="str">
        <f>IF(STEP!X785&lt;&gt;"",STEP!X785,"")</f>
        <v/>
      </c>
      <c r="L785" s="603" t="str">
        <f>IF(STEP!Y785&lt;&gt;"",STEP!Y785,"")</f>
        <v/>
      </c>
      <c r="M785" s="603">
        <f>IF(STEP!Z785&lt;&gt;"",STEP!Z785,0)*24</f>
        <v>0</v>
      </c>
      <c r="N785" s="603" t="str">
        <f>IF(STEP!R785&lt;&gt;"",STEP!R785,"")</f>
        <v/>
      </c>
      <c r="O785" s="603" t="str">
        <f>IF(STEP!S785&lt;&gt;"",STEP!S785,"")</f>
        <v/>
      </c>
      <c r="P785" s="603">
        <f t="shared" si="136"/>
        <v>0</v>
      </c>
      <c r="Q785" s="603"/>
      <c r="R785" s="603">
        <f t="shared" si="140"/>
        <v>0</v>
      </c>
      <c r="S785" s="605">
        <f t="shared" si="137"/>
        <v>0</v>
      </c>
      <c r="T785" s="610">
        <f t="shared" si="138"/>
        <v>0</v>
      </c>
    </row>
    <row r="786" spans="2:21">
      <c r="B786" s="517"/>
      <c r="C786" s="622">
        <f t="shared" si="139"/>
        <v>361092</v>
      </c>
      <c r="D786" s="409" t="str">
        <f>IF(STEP!D786&lt;&gt;"",STEP!D786,"")</f>
        <v>Swe Zin Phyu</v>
      </c>
      <c r="E786" s="410">
        <f>IF(STEP!E786&lt;&gt;"",STEP!E786,"")</f>
        <v>45413</v>
      </c>
      <c r="F786" s="409" t="str">
        <f>IF(STEP!F786&lt;&gt;"",STEP!F786,"")</f>
        <v>水</v>
      </c>
      <c r="G786" s="508">
        <f>IF(STEP!C786&lt;&gt;"",STEP!AD786,"")</f>
        <v>0</v>
      </c>
      <c r="H786" s="407" t="str">
        <f>IF(AND(STEP!$G786="",$J$8&lt;&gt;"ON"),"",IF(月報!AX786&lt;&gt;"",月報!AX786,IF(STEP!G786&lt;&gt;"",STEP!G786,"")))</f>
        <v/>
      </c>
      <c r="I786" s="408" t="str">
        <f>IF(AND(STEP!$G786="",$J$8&lt;&gt;"ON"),"",IF(月報!AZ786&lt;&gt;"",月報!AZ786,IF(STEP!H786&lt;&gt;"",STEP!H786,"")))</f>
        <v/>
      </c>
      <c r="J786" s="603">
        <f>IF(月報!BA786&lt;&gt;"",月報!BA786,0)*24</f>
        <v>0</v>
      </c>
      <c r="K786" s="603" t="str">
        <f>IF(STEP!X786&lt;&gt;"",STEP!X786,"")</f>
        <v/>
      </c>
      <c r="L786" s="603" t="str">
        <f>IF(STEP!Y786&lt;&gt;"",STEP!Y786,"")</f>
        <v/>
      </c>
      <c r="M786" s="603">
        <f>IF(STEP!Z786&lt;&gt;"",STEP!Z786,0)*24</f>
        <v>0</v>
      </c>
      <c r="N786" s="603" t="str">
        <f>IF(STEP!R786&lt;&gt;"",STEP!R786,"")</f>
        <v/>
      </c>
      <c r="O786" s="603" t="str">
        <f>IF(STEP!S786&lt;&gt;"",STEP!S786,"")</f>
        <v/>
      </c>
      <c r="P786" s="603">
        <f t="shared" si="136"/>
        <v>0</v>
      </c>
      <c r="Q786" s="603"/>
      <c r="R786" s="603">
        <f t="shared" si="140"/>
        <v>0</v>
      </c>
      <c r="S786" s="605">
        <f t="shared" si="137"/>
        <v>0</v>
      </c>
      <c r="T786" s="610">
        <f t="shared" si="138"/>
        <v>0</v>
      </c>
    </row>
    <row r="787" spans="2:21">
      <c r="B787" s="517"/>
      <c r="C787" s="622">
        <f t="shared" si="139"/>
        <v>361092</v>
      </c>
      <c r="D787" s="409" t="str">
        <f>IF(STEP!D787&lt;&gt;"",STEP!D787,"")</f>
        <v>Swe Zin Phyu</v>
      </c>
      <c r="E787" s="410">
        <f>IF(STEP!E787&lt;&gt;"",STEP!E787,"")</f>
        <v>45414</v>
      </c>
      <c r="F787" s="409" t="str">
        <f>IF(STEP!F787&lt;&gt;"",STEP!F787,"")</f>
        <v>木</v>
      </c>
      <c r="G787" s="508">
        <f>IF(STEP!C787&lt;&gt;"",STEP!AD787,"")</f>
        <v>0</v>
      </c>
      <c r="H787" s="407" t="str">
        <f>IF(AND(STEP!$G787="",$J$8&lt;&gt;"ON"),"",IF(月報!AX787&lt;&gt;"",月報!AX787,IF(STEP!G787&lt;&gt;"",STEP!G787,"")))</f>
        <v/>
      </c>
      <c r="I787" s="408" t="str">
        <f>IF(AND(STEP!$G787="",$J$8&lt;&gt;"ON"),"",IF(月報!AZ787&lt;&gt;"",月報!AZ787,IF(STEP!H787&lt;&gt;"",STEP!H787,"")))</f>
        <v/>
      </c>
      <c r="J787" s="603">
        <f>IF(月報!BA787&lt;&gt;"",月報!BA787,0)*24</f>
        <v>0</v>
      </c>
      <c r="K787" s="603" t="str">
        <f>IF(STEP!X787&lt;&gt;"",STEP!X787,"")</f>
        <v/>
      </c>
      <c r="L787" s="603" t="str">
        <f>IF(STEP!Y787&lt;&gt;"",STEP!Y787,"")</f>
        <v/>
      </c>
      <c r="M787" s="603">
        <f>IF(STEP!Z787&lt;&gt;"",STEP!Z787,0)*24</f>
        <v>0</v>
      </c>
      <c r="N787" s="603" t="str">
        <f>IF(STEP!R787&lt;&gt;"",STEP!R787,"")</f>
        <v/>
      </c>
      <c r="O787" s="603" t="str">
        <f>IF(STEP!S787&lt;&gt;"",STEP!S787,"")</f>
        <v/>
      </c>
      <c r="P787" s="603">
        <f t="shared" si="136"/>
        <v>0</v>
      </c>
      <c r="Q787" s="603"/>
      <c r="R787" s="603">
        <f t="shared" si="140"/>
        <v>0</v>
      </c>
      <c r="S787" s="605">
        <f t="shared" si="137"/>
        <v>0</v>
      </c>
      <c r="T787" s="610">
        <f t="shared" si="138"/>
        <v>0</v>
      </c>
    </row>
    <row r="788" spans="2:21">
      <c r="B788" s="517"/>
      <c r="C788" s="622">
        <f t="shared" si="139"/>
        <v>361092</v>
      </c>
      <c r="D788" s="409" t="str">
        <f>IF(STEP!D788&lt;&gt;"",STEP!D788,"")</f>
        <v>Swe Zin Phyu</v>
      </c>
      <c r="E788" s="410">
        <f>IF(STEP!E788&lt;&gt;"",STEP!E788,"")</f>
        <v>45415</v>
      </c>
      <c r="F788" s="409" t="str">
        <f>IF(STEP!F788&lt;&gt;"",STEP!F788,"")</f>
        <v>金</v>
      </c>
      <c r="G788" s="508">
        <f>IF(STEP!C788&lt;&gt;"",STEP!AD788,"")</f>
        <v>0</v>
      </c>
      <c r="H788" s="407" t="str">
        <f>IF(AND(STEP!$G788="",$J$8&lt;&gt;"ON"),"",IF(月報!AX788&lt;&gt;"",月報!AX788,IF(STEP!G788&lt;&gt;"",STEP!G788,"")))</f>
        <v/>
      </c>
      <c r="I788" s="408" t="str">
        <f>IF(AND(STEP!$G788="",$J$8&lt;&gt;"ON"),"",IF(月報!AZ788&lt;&gt;"",月報!AZ788,IF(STEP!H788&lt;&gt;"",STEP!H788,"")))</f>
        <v/>
      </c>
      <c r="J788" s="603">
        <f>IF(月報!BA788&lt;&gt;"",月報!BA788,0)*24</f>
        <v>0</v>
      </c>
      <c r="K788" s="603" t="str">
        <f>IF(STEP!X788&lt;&gt;"",STEP!X788,"")</f>
        <v/>
      </c>
      <c r="L788" s="603" t="str">
        <f>IF(STEP!Y788&lt;&gt;"",STEP!Y788,"")</f>
        <v/>
      </c>
      <c r="M788" s="603">
        <f>IF(STEP!Z788&lt;&gt;"",STEP!Z788,0)*24</f>
        <v>0</v>
      </c>
      <c r="N788" s="603" t="str">
        <f>IF(STEP!R788&lt;&gt;"",STEP!R788,"")</f>
        <v/>
      </c>
      <c r="O788" s="603" t="str">
        <f>IF(STEP!S788&lt;&gt;"",STEP!S788,"")</f>
        <v/>
      </c>
      <c r="P788" s="603">
        <f t="shared" si="136"/>
        <v>0</v>
      </c>
      <c r="Q788" s="603"/>
      <c r="R788" s="603">
        <f t="shared" si="140"/>
        <v>0</v>
      </c>
      <c r="S788" s="605">
        <f t="shared" si="137"/>
        <v>0</v>
      </c>
      <c r="T788" s="610">
        <f t="shared" si="138"/>
        <v>0</v>
      </c>
    </row>
    <row r="789" spans="2:21">
      <c r="B789" s="517"/>
      <c r="C789" s="623">
        <f t="shared" si="139"/>
        <v>361092</v>
      </c>
      <c r="D789" s="411" t="str">
        <f>IF(STEP!D789&lt;&gt;"",STEP!D789,"")</f>
        <v>Swe Zin Phyu</v>
      </c>
      <c r="E789" s="412">
        <f>IF(STEP!E789&lt;&gt;"",STEP!E789,"")</f>
        <v>45416</v>
      </c>
      <c r="F789" s="411" t="str">
        <f>IF(STEP!F789&lt;&gt;"",STEP!F789,"")</f>
        <v>土</v>
      </c>
      <c r="G789" s="413">
        <f>IF(STEP!C789&lt;&gt;"",STEP!AD789,"")</f>
        <v>0</v>
      </c>
      <c r="H789" s="413" t="str">
        <f>IF(AND(STEP!$G789="",$J$8&lt;&gt;"ON"),"",IF(月報!AX789&lt;&gt;"",月報!AX789,IF(STEP!G789&lt;&gt;"",STEP!G789,"")))</f>
        <v/>
      </c>
      <c r="I789" s="414" t="str">
        <f>IF(AND(STEP!$G789="",$J$8&lt;&gt;"ON"),"",IF(月報!AZ789&lt;&gt;"",月報!AZ789,IF(STEP!H789&lt;&gt;"",STEP!H789,"")))</f>
        <v/>
      </c>
      <c r="J789" s="604">
        <f>IF(月報!BA789&lt;&gt;"",月報!BA789,0)*24</f>
        <v>0</v>
      </c>
      <c r="K789" s="604" t="str">
        <f>IF(STEP!X789&lt;&gt;"",STEP!X789,"")</f>
        <v/>
      </c>
      <c r="L789" s="604" t="str">
        <f>IF(STEP!Y789&lt;&gt;"",STEP!Y789,"")</f>
        <v/>
      </c>
      <c r="M789" s="604">
        <f>IF(STEP!Z789&lt;&gt;"",STEP!Z789,0)*24</f>
        <v>0</v>
      </c>
      <c r="N789" s="604" t="str">
        <f>IF(STEP!R789&lt;&gt;"",STEP!R789,"")</f>
        <v/>
      </c>
      <c r="O789" s="604" t="str">
        <f>IF(STEP!S789&lt;&gt;"",STEP!S789,"")</f>
        <v/>
      </c>
      <c r="P789" s="604">
        <f t="shared" si="136"/>
        <v>0</v>
      </c>
      <c r="Q789" s="604"/>
      <c r="R789" s="604">
        <f t="shared" si="140"/>
        <v>0</v>
      </c>
      <c r="S789" s="607">
        <f t="shared" si="137"/>
        <v>0</v>
      </c>
      <c r="T789" s="611">
        <f t="shared" si="138"/>
        <v>0</v>
      </c>
    </row>
    <row r="790" spans="2:21">
      <c r="B790" s="517"/>
      <c r="C790" s="624">
        <f t="shared" si="139"/>
        <v>361092</v>
      </c>
      <c r="D790" s="405" t="str">
        <f>IF(STEP!D790&lt;&gt;"",STEP!D790,"")</f>
        <v>Swe Zin Phyu</v>
      </c>
      <c r="E790" s="406">
        <f>IF(STEP!E790&lt;&gt;"",STEP!E790,"")</f>
        <v>45417</v>
      </c>
      <c r="F790" s="405" t="str">
        <f>IF(STEP!F790&lt;&gt;"",STEP!F790,"")</f>
        <v>日</v>
      </c>
      <c r="G790" s="407">
        <f>IF(STEP!C790&lt;&gt;"",STEP!AD790,"")</f>
        <v>0</v>
      </c>
      <c r="H790" s="407" t="str">
        <f>IF(AND(STEP!$G790="",$J$8&lt;&gt;"ON"),"",IF(月報!AX790&lt;&gt;"",月報!AX790,IF(STEP!G790&lt;&gt;"",STEP!G790,"")))</f>
        <v/>
      </c>
      <c r="I790" s="408" t="str">
        <f>IF(AND(STEP!$G790="",$J$8&lt;&gt;"ON"),"",IF(月報!AZ790&lt;&gt;"",月報!AZ790,IF(STEP!H790&lt;&gt;"",STEP!H790,"")))</f>
        <v/>
      </c>
      <c r="J790" s="603">
        <f>IF(月報!BA790&lt;&gt;"",月報!BA790,0)*24</f>
        <v>0</v>
      </c>
      <c r="K790" s="603" t="str">
        <f>IF(STEP!X790&lt;&gt;"",STEP!X790,"")</f>
        <v/>
      </c>
      <c r="L790" s="603" t="str">
        <f>IF(STEP!Y790&lt;&gt;"",STEP!Y790,"")</f>
        <v/>
      </c>
      <c r="M790" s="603">
        <f>IF(STEP!Z790&lt;&gt;"",STEP!Z790,0)*24</f>
        <v>0</v>
      </c>
      <c r="N790" s="603" t="str">
        <f>IF(STEP!R790&lt;&gt;"",STEP!R790,"")</f>
        <v/>
      </c>
      <c r="O790" s="603" t="str">
        <f>IF(STEP!S790&lt;&gt;"",STEP!S790,"")</f>
        <v/>
      </c>
      <c r="P790" s="603">
        <f t="shared" si="136"/>
        <v>0</v>
      </c>
      <c r="Q790" s="603">
        <f>SUM(P790:P796)</f>
        <v>34.25</v>
      </c>
      <c r="R790" s="603">
        <f t="shared" si="140"/>
        <v>0</v>
      </c>
      <c r="S790" s="606">
        <f t="shared" si="137"/>
        <v>0</v>
      </c>
      <c r="T790" s="610">
        <f t="shared" si="138"/>
        <v>0</v>
      </c>
    </row>
    <row r="791" spans="2:21">
      <c r="B791" s="517"/>
      <c r="C791" s="622">
        <f t="shared" si="139"/>
        <v>361092</v>
      </c>
      <c r="D791" s="409" t="str">
        <f>IF(STEP!D791&lt;&gt;"",STEP!D791,"")</f>
        <v>Swe Zin Phyu</v>
      </c>
      <c r="E791" s="410">
        <f>IF(STEP!E791&lt;&gt;"",STEP!E791,"")</f>
        <v>45418</v>
      </c>
      <c r="F791" s="409" t="str">
        <f>IF(STEP!F791&lt;&gt;"",STEP!F791,"")</f>
        <v>月</v>
      </c>
      <c r="G791" s="508">
        <f>IF(STEP!C791&lt;&gt;"",STEP!AD791,"")</f>
        <v>0</v>
      </c>
      <c r="H791" s="407" t="str">
        <f>IF(AND(STEP!$G791="",$J$8&lt;&gt;"ON"),"",IF(月報!AX791&lt;&gt;"",月報!AX791,IF(STEP!G791&lt;&gt;"",STEP!G791,"")))</f>
        <v/>
      </c>
      <c r="I791" s="408" t="str">
        <f>IF(AND(STEP!$G791="",$J$8&lt;&gt;"ON"),"",IF(月報!AZ791&lt;&gt;"",月報!AZ791,IF(STEP!H791&lt;&gt;"",STEP!H791,"")))</f>
        <v/>
      </c>
      <c r="J791" s="603">
        <f>IF(月報!BA791&lt;&gt;"",月報!BA791,0)*24</f>
        <v>0</v>
      </c>
      <c r="K791" s="603" t="str">
        <f>IF(STEP!X791&lt;&gt;"",STEP!X791,"")</f>
        <v/>
      </c>
      <c r="L791" s="603" t="str">
        <f>IF(STEP!Y791&lt;&gt;"",STEP!Y791,"")</f>
        <v/>
      </c>
      <c r="M791" s="603">
        <f>IF(STEP!Z791&lt;&gt;"",STEP!Z791,0)*24</f>
        <v>0</v>
      </c>
      <c r="N791" s="603" t="str">
        <f>IF(STEP!R791&lt;&gt;"",STEP!R791,"")</f>
        <v/>
      </c>
      <c r="O791" s="603" t="str">
        <f>IF(STEP!S791&lt;&gt;"",STEP!S791,"")</f>
        <v/>
      </c>
      <c r="P791" s="603">
        <f t="shared" si="136"/>
        <v>0</v>
      </c>
      <c r="Q791" s="603"/>
      <c r="R791" s="603">
        <f t="shared" si="140"/>
        <v>0</v>
      </c>
      <c r="S791" s="605">
        <f t="shared" si="137"/>
        <v>0</v>
      </c>
      <c r="T791" s="610">
        <f t="shared" si="138"/>
        <v>0</v>
      </c>
    </row>
    <row r="792" spans="2:21">
      <c r="B792" s="517"/>
      <c r="C792" s="622">
        <f t="shared" si="139"/>
        <v>361092</v>
      </c>
      <c r="D792" s="409" t="str">
        <f>IF(STEP!D792&lt;&gt;"",STEP!D792,"")</f>
        <v>Swe Zin Phyu</v>
      </c>
      <c r="E792" s="410">
        <f>IF(STEP!E792&lt;&gt;"",STEP!E792,"")</f>
        <v>45419</v>
      </c>
      <c r="F792" s="409" t="str">
        <f>IF(STEP!F792&lt;&gt;"",STEP!F792,"")</f>
        <v>火</v>
      </c>
      <c r="G792" s="508">
        <f>IF(STEP!C792&lt;&gt;"",STEP!AD792,"")</f>
        <v>0</v>
      </c>
      <c r="H792" s="407">
        <f>IF(AND(STEP!$G792="",$J$8&lt;&gt;"ON"),"",IF(月報!AX792&lt;&gt;"",月報!AX792,IF(STEP!G792&lt;&gt;"",STEP!G792,"")))</f>
        <v>0.36458333333333331</v>
      </c>
      <c r="I792" s="408">
        <f>IF(AND(STEP!$G792="",$J$8&lt;&gt;"ON"),"",IF(月報!AZ792&lt;&gt;"",月報!AZ792,IF(STEP!H792&lt;&gt;"",STEP!H792,"")))</f>
        <v>0.73263888888888884</v>
      </c>
      <c r="J792" s="603">
        <f>IF(月報!BA792&lt;&gt;"",月報!BA792,0)*24</f>
        <v>8</v>
      </c>
      <c r="K792" s="603">
        <f>IF(STEP!X792&lt;&gt;"",STEP!X792,"")</f>
        <v>0.33333333333333331</v>
      </c>
      <c r="L792" s="603" t="str">
        <f>IF(STEP!Y792&lt;&gt;"",STEP!Y792,"")</f>
        <v/>
      </c>
      <c r="M792" s="603">
        <f>IF(STEP!Z792&lt;&gt;"",STEP!Z792,0)*24</f>
        <v>0</v>
      </c>
      <c r="N792" s="603" t="str">
        <f>IF(STEP!R792&lt;&gt;"",STEP!R792,"")</f>
        <v/>
      </c>
      <c r="O792" s="603" t="str">
        <f>IF(STEP!S792&lt;&gt;"",STEP!S792,"")</f>
        <v>自社作業</v>
      </c>
      <c r="P792" s="603">
        <f t="shared" si="136"/>
        <v>8</v>
      </c>
      <c r="Q792" s="603"/>
      <c r="R792" s="603">
        <f t="shared" si="140"/>
        <v>0</v>
      </c>
      <c r="S792" s="605">
        <f t="shared" si="137"/>
        <v>8</v>
      </c>
      <c r="T792" s="610">
        <f t="shared" si="138"/>
        <v>0</v>
      </c>
      <c r="U792" s="618"/>
    </row>
    <row r="793" spans="2:21">
      <c r="B793" s="517"/>
      <c r="C793" s="622">
        <f t="shared" si="139"/>
        <v>361092</v>
      </c>
      <c r="D793" s="409" t="str">
        <f>IF(STEP!D793&lt;&gt;"",STEP!D793,"")</f>
        <v>Swe Zin Phyu</v>
      </c>
      <c r="E793" s="410">
        <f>IF(STEP!E793&lt;&gt;"",STEP!E793,"")</f>
        <v>45420</v>
      </c>
      <c r="F793" s="409" t="str">
        <f>IF(STEP!F793&lt;&gt;"",STEP!F793,"")</f>
        <v>水</v>
      </c>
      <c r="G793" s="508">
        <f>IF(STEP!C793&lt;&gt;"",STEP!AD793,"")</f>
        <v>0</v>
      </c>
      <c r="H793" s="407">
        <f>IF(AND(STEP!$G793="",$J$8&lt;&gt;"ON"),"",IF(月報!AX793&lt;&gt;"",月報!AX793,IF(STEP!G793&lt;&gt;"",STEP!G793,"")))</f>
        <v>0.36458333333333331</v>
      </c>
      <c r="I793" s="408">
        <f>IF(AND(STEP!$G793="",$J$8&lt;&gt;"ON"),"",IF(月報!AZ793&lt;&gt;"",月報!AZ793,IF(STEP!H793&lt;&gt;"",STEP!H793,"")))</f>
        <v>0.72916666666666663</v>
      </c>
      <c r="J793" s="603">
        <f>IF(月報!BA793&lt;&gt;"",月報!BA793,0)*24</f>
        <v>8</v>
      </c>
      <c r="K793" s="603">
        <f>IF(STEP!X793&lt;&gt;"",STEP!X793,"")</f>
        <v>0.33333333333333331</v>
      </c>
      <c r="L793" s="603" t="str">
        <f>IF(STEP!Y793&lt;&gt;"",STEP!Y793,"")</f>
        <v/>
      </c>
      <c r="M793" s="603">
        <f>IF(STEP!Z793&lt;&gt;"",STEP!Z793,0)*24</f>
        <v>0</v>
      </c>
      <c r="N793" s="603" t="str">
        <f>IF(STEP!R793&lt;&gt;"",STEP!R793,"")</f>
        <v/>
      </c>
      <c r="O793" s="603" t="str">
        <f>IF(STEP!S793&lt;&gt;"",STEP!S793,"")</f>
        <v>自社作業</v>
      </c>
      <c r="P793" s="603">
        <f t="shared" si="136"/>
        <v>8</v>
      </c>
      <c r="Q793" s="603"/>
      <c r="R793" s="603">
        <f t="shared" si="140"/>
        <v>0</v>
      </c>
      <c r="S793" s="605">
        <f t="shared" si="137"/>
        <v>8</v>
      </c>
      <c r="T793" s="610">
        <f t="shared" si="138"/>
        <v>0</v>
      </c>
    </row>
    <row r="794" spans="2:21">
      <c r="B794" s="517"/>
      <c r="C794" s="622">
        <f t="shared" si="139"/>
        <v>361092</v>
      </c>
      <c r="D794" s="409" t="str">
        <f>IF(STEP!D794&lt;&gt;"",STEP!D794,"")</f>
        <v>Swe Zin Phyu</v>
      </c>
      <c r="E794" s="410">
        <f>IF(STEP!E794&lt;&gt;"",STEP!E794,"")</f>
        <v>45421</v>
      </c>
      <c r="F794" s="409" t="str">
        <f>IF(STEP!F794&lt;&gt;"",STEP!F794,"")</f>
        <v>木</v>
      </c>
      <c r="G794" s="508">
        <f>IF(STEP!C794&lt;&gt;"",STEP!AD794,"")</f>
        <v>0</v>
      </c>
      <c r="H794" s="407">
        <f>IF(AND(STEP!$G794="",$J$8&lt;&gt;"ON"),"",IF(月報!AX794&lt;&gt;"",月報!AX794,IF(STEP!G794&lt;&gt;"",STEP!G794,"")))</f>
        <v>0.36458333333333331</v>
      </c>
      <c r="I794" s="408">
        <f>IF(AND(STEP!$G794="",$J$8&lt;&gt;"ON"),"",IF(月報!AZ794&lt;&gt;"",月報!AZ794,IF(STEP!H794&lt;&gt;"",STEP!H794,"")))</f>
        <v>0.79166666666666663</v>
      </c>
      <c r="J794" s="603">
        <f>IF(月報!BA794&lt;&gt;"",月報!BA794,0)*24</f>
        <v>9.25</v>
      </c>
      <c r="K794" s="603">
        <f>IF(STEP!X794&lt;&gt;"",STEP!X794,"")</f>
        <v>0.33333333333333331</v>
      </c>
      <c r="L794" s="603">
        <f>IF(STEP!Y794&lt;&gt;"",STEP!Y794,"")</f>
        <v>5.2083333333333336E-2</v>
      </c>
      <c r="M794" s="603">
        <f>IF(STEP!Z794&lt;&gt;"",STEP!Z794,0)*24</f>
        <v>0</v>
      </c>
      <c r="N794" s="603" t="str">
        <f>IF(STEP!R794&lt;&gt;"",STEP!R794,"")</f>
        <v/>
      </c>
      <c r="O794" s="603" t="str">
        <f>IF(STEP!S794&lt;&gt;"",STEP!S794,"")</f>
        <v>自社作業</v>
      </c>
      <c r="P794" s="603">
        <f t="shared" si="136"/>
        <v>9.25</v>
      </c>
      <c r="Q794" s="603"/>
      <c r="R794" s="603">
        <f t="shared" si="140"/>
        <v>0</v>
      </c>
      <c r="S794" s="605">
        <f t="shared" si="137"/>
        <v>9.25</v>
      </c>
      <c r="T794" s="610">
        <f t="shared" si="138"/>
        <v>0</v>
      </c>
    </row>
    <row r="795" spans="2:21">
      <c r="B795" s="517"/>
      <c r="C795" s="622">
        <f t="shared" si="139"/>
        <v>361092</v>
      </c>
      <c r="D795" s="409" t="str">
        <f>IF(STEP!D795&lt;&gt;"",STEP!D795,"")</f>
        <v>Swe Zin Phyu</v>
      </c>
      <c r="E795" s="410">
        <f>IF(STEP!E795&lt;&gt;"",STEP!E795,"")</f>
        <v>45422</v>
      </c>
      <c r="F795" s="409" t="str">
        <f>IF(STEP!F795&lt;&gt;"",STEP!F795,"")</f>
        <v>金</v>
      </c>
      <c r="G795" s="508">
        <f>IF(STEP!C795&lt;&gt;"",STEP!AD795,"")</f>
        <v>0</v>
      </c>
      <c r="H795" s="407">
        <f>IF(AND(STEP!$G795="",$J$8&lt;&gt;"ON"),"",IF(月報!AX795&lt;&gt;"",月報!AX795,IF(STEP!G795&lt;&gt;"",STEP!G795,"")))</f>
        <v>0.36458333333333331</v>
      </c>
      <c r="I795" s="408">
        <f>IF(AND(STEP!$G795="",$J$8&lt;&gt;"ON"),"",IF(月報!AZ795&lt;&gt;"",月報!AZ795,IF(STEP!H795&lt;&gt;"",STEP!H795,"")))</f>
        <v>0.78125</v>
      </c>
      <c r="J795" s="603">
        <f>IF(月報!BA795&lt;&gt;"",月報!BA795,0)*24</f>
        <v>9</v>
      </c>
      <c r="K795" s="603">
        <f>IF(STEP!X795&lt;&gt;"",STEP!X795,"")</f>
        <v>0.33333333333333331</v>
      </c>
      <c r="L795" s="603">
        <f>IF(STEP!Y795&lt;&gt;"",STEP!Y795,"")</f>
        <v>4.1666666666666664E-2</v>
      </c>
      <c r="M795" s="603">
        <f>IF(STEP!Z795&lt;&gt;"",STEP!Z795,0)*24</f>
        <v>0</v>
      </c>
      <c r="N795" s="603" t="str">
        <f>IF(STEP!R795&lt;&gt;"",STEP!R795,"")</f>
        <v/>
      </c>
      <c r="O795" s="603" t="str">
        <f>IF(STEP!S795&lt;&gt;"",STEP!S795,"")</f>
        <v>自社作業</v>
      </c>
      <c r="P795" s="603">
        <f t="shared" si="136"/>
        <v>9</v>
      </c>
      <c r="Q795" s="603"/>
      <c r="R795" s="603">
        <f t="shared" si="140"/>
        <v>0</v>
      </c>
      <c r="S795" s="605">
        <f t="shared" si="137"/>
        <v>9</v>
      </c>
      <c r="T795" s="610">
        <f t="shared" si="138"/>
        <v>0</v>
      </c>
    </row>
    <row r="796" spans="2:21">
      <c r="B796" s="517"/>
      <c r="C796" s="623">
        <f t="shared" si="139"/>
        <v>361092</v>
      </c>
      <c r="D796" s="411" t="str">
        <f>IF(STEP!D796&lt;&gt;"",STEP!D796,"")</f>
        <v>Swe Zin Phyu</v>
      </c>
      <c r="E796" s="412">
        <f>IF(STEP!E796&lt;&gt;"",STEP!E796,"")</f>
        <v>45423</v>
      </c>
      <c r="F796" s="411" t="str">
        <f>IF(STEP!F796&lt;&gt;"",STEP!F796,"")</f>
        <v>土</v>
      </c>
      <c r="G796" s="413">
        <f>IF(STEP!C796&lt;&gt;"",STEP!AD796,"")</f>
        <v>0</v>
      </c>
      <c r="H796" s="413" t="str">
        <f>IF(AND(STEP!$G796="",$J$8&lt;&gt;"ON"),"",IF(月報!AX796&lt;&gt;"",月報!AX796,IF(STEP!G796&lt;&gt;"",STEP!G796,"")))</f>
        <v/>
      </c>
      <c r="I796" s="414" t="str">
        <f>IF(AND(STEP!$G796="",$J$8&lt;&gt;"ON"),"",IF(月報!AZ796&lt;&gt;"",月報!AZ796,IF(STEP!H796&lt;&gt;"",STEP!H796,"")))</f>
        <v/>
      </c>
      <c r="J796" s="604">
        <f>IF(月報!BA796&lt;&gt;"",月報!BA796,0)*24</f>
        <v>0</v>
      </c>
      <c r="K796" s="604" t="str">
        <f>IF(STEP!X796&lt;&gt;"",STEP!X796,"")</f>
        <v/>
      </c>
      <c r="L796" s="604" t="str">
        <f>IF(STEP!Y796&lt;&gt;"",STEP!Y796,"")</f>
        <v/>
      </c>
      <c r="M796" s="604">
        <f>IF(STEP!Z796&lt;&gt;"",STEP!Z796,0)*24</f>
        <v>0</v>
      </c>
      <c r="N796" s="604" t="str">
        <f>IF(STEP!R796&lt;&gt;"",STEP!R796,"")</f>
        <v/>
      </c>
      <c r="O796" s="604" t="str">
        <f>IF(STEP!S796&lt;&gt;"",STEP!S796,"")</f>
        <v/>
      </c>
      <c r="P796" s="604">
        <f t="shared" si="136"/>
        <v>0</v>
      </c>
      <c r="Q796" s="604"/>
      <c r="R796" s="604">
        <f t="shared" si="140"/>
        <v>0</v>
      </c>
      <c r="S796" s="607">
        <f t="shared" si="137"/>
        <v>0</v>
      </c>
      <c r="T796" s="611">
        <f t="shared" si="138"/>
        <v>0</v>
      </c>
    </row>
    <row r="797" spans="2:21">
      <c r="B797" s="517"/>
      <c r="C797" s="624">
        <f t="shared" si="139"/>
        <v>361092</v>
      </c>
      <c r="D797" s="405" t="str">
        <f>IF(STEP!D797&lt;&gt;"",STEP!D797,"")</f>
        <v>Swe Zin Phyu</v>
      </c>
      <c r="E797" s="406">
        <f>IF(STEP!E797&lt;&gt;"",STEP!E797,"")</f>
        <v>45424</v>
      </c>
      <c r="F797" s="405" t="str">
        <f>IF(STEP!F797&lt;&gt;"",STEP!F797,"")</f>
        <v>日</v>
      </c>
      <c r="G797" s="407">
        <f>IF(STEP!C797&lt;&gt;"",STEP!AD797,"")</f>
        <v>0</v>
      </c>
      <c r="H797" s="407" t="str">
        <f>IF(AND(STEP!$G797="",$J$8&lt;&gt;"ON"),"",IF(月報!AX797&lt;&gt;"",月報!AX797,IF(STEP!G797&lt;&gt;"",STEP!G797,"")))</f>
        <v/>
      </c>
      <c r="I797" s="408" t="str">
        <f>IF(AND(STEP!$G797="",$J$8&lt;&gt;"ON"),"",IF(月報!AZ797&lt;&gt;"",月報!AZ797,IF(STEP!H797&lt;&gt;"",STEP!H797,"")))</f>
        <v/>
      </c>
      <c r="J797" s="603">
        <f>IF(月報!BA797&lt;&gt;"",月報!BA797,0)*24</f>
        <v>0</v>
      </c>
      <c r="K797" s="603" t="str">
        <f>IF(STEP!X797&lt;&gt;"",STEP!X797,"")</f>
        <v/>
      </c>
      <c r="L797" s="603" t="str">
        <f>IF(STEP!Y797&lt;&gt;"",STEP!Y797,"")</f>
        <v/>
      </c>
      <c r="M797" s="603">
        <f>IF(STEP!Z797&lt;&gt;"",STEP!Z797,0)*24</f>
        <v>0</v>
      </c>
      <c r="N797" s="603" t="str">
        <f>IF(STEP!R797&lt;&gt;"",STEP!R797,"")</f>
        <v/>
      </c>
      <c r="O797" s="603" t="str">
        <f>IF(STEP!S797&lt;&gt;"",STEP!S797,"")</f>
        <v/>
      </c>
      <c r="P797" s="603">
        <f t="shared" si="136"/>
        <v>0</v>
      </c>
      <c r="Q797" s="603">
        <f>SUM(P797:P803)</f>
        <v>45.5</v>
      </c>
      <c r="R797" s="603">
        <f t="shared" si="140"/>
        <v>0</v>
      </c>
      <c r="S797" s="606">
        <f t="shared" si="137"/>
        <v>0</v>
      </c>
      <c r="T797" s="610">
        <f t="shared" si="138"/>
        <v>0</v>
      </c>
    </row>
    <row r="798" spans="2:21">
      <c r="B798" s="517"/>
      <c r="C798" s="622">
        <f t="shared" si="139"/>
        <v>361092</v>
      </c>
      <c r="D798" s="409" t="str">
        <f>IF(STEP!D798&lt;&gt;"",STEP!D798,"")</f>
        <v>Swe Zin Phyu</v>
      </c>
      <c r="E798" s="410">
        <f>IF(STEP!E798&lt;&gt;"",STEP!E798,"")</f>
        <v>45425</v>
      </c>
      <c r="F798" s="409" t="str">
        <f>IF(STEP!F798&lt;&gt;"",STEP!F798,"")</f>
        <v>月</v>
      </c>
      <c r="G798" s="508">
        <f>IF(STEP!C798&lt;&gt;"",STEP!AD798,"")</f>
        <v>0</v>
      </c>
      <c r="H798" s="407">
        <f>IF(AND(STEP!$G798="",$J$8&lt;&gt;"ON"),"",IF(月報!AX798&lt;&gt;"",月報!AX798,IF(STEP!G798&lt;&gt;"",STEP!G798,"")))</f>
        <v>0.36458333333333331</v>
      </c>
      <c r="I798" s="408">
        <f>IF(AND(STEP!$G798="",$J$8&lt;&gt;"ON"),"",IF(月報!AZ798&lt;&gt;"",月報!AZ798,IF(STEP!H798&lt;&gt;"",STEP!H798,"")))</f>
        <v>0.79513888888888884</v>
      </c>
      <c r="J798" s="603">
        <f>IF(月報!BA798&lt;&gt;"",月報!BA798,0)*24</f>
        <v>9.3333333333333339</v>
      </c>
      <c r="K798" s="603">
        <f>IF(STEP!X798&lt;&gt;"",STEP!X798,"")</f>
        <v>0.33333333333333331</v>
      </c>
      <c r="L798" s="603">
        <f>IF(STEP!Y798&lt;&gt;"",STEP!Y798,"")</f>
        <v>5.2083333333333336E-2</v>
      </c>
      <c r="M798" s="603">
        <f>IF(STEP!Z798&lt;&gt;"",STEP!Z798,0)*24</f>
        <v>0</v>
      </c>
      <c r="N798" s="603" t="str">
        <f>IF(STEP!R798&lt;&gt;"",STEP!R798,"")</f>
        <v/>
      </c>
      <c r="O798" s="603" t="str">
        <f>IF(STEP!S798&lt;&gt;"",STEP!S798,"")</f>
        <v>自社作業</v>
      </c>
      <c r="P798" s="603">
        <f t="shared" si="136"/>
        <v>9.3333333333333339</v>
      </c>
      <c r="Q798" s="603"/>
      <c r="R798" s="603">
        <f t="shared" si="140"/>
        <v>0</v>
      </c>
      <c r="S798" s="605">
        <f t="shared" si="137"/>
        <v>9.25</v>
      </c>
      <c r="T798" s="610">
        <f t="shared" si="138"/>
        <v>8.3333333333333925E-2</v>
      </c>
    </row>
    <row r="799" spans="2:21">
      <c r="B799" s="517"/>
      <c r="C799" s="622">
        <f t="shared" si="139"/>
        <v>361092</v>
      </c>
      <c r="D799" s="409" t="str">
        <f>IF(STEP!D799&lt;&gt;"",STEP!D799,"")</f>
        <v>Swe Zin Phyu</v>
      </c>
      <c r="E799" s="410">
        <f>IF(STEP!E799&lt;&gt;"",STEP!E799,"")</f>
        <v>45426</v>
      </c>
      <c r="F799" s="409" t="str">
        <f>IF(STEP!F799&lt;&gt;"",STEP!F799,"")</f>
        <v>火</v>
      </c>
      <c r="G799" s="508">
        <f>IF(STEP!C799&lt;&gt;"",STEP!AD799,"")</f>
        <v>0</v>
      </c>
      <c r="H799" s="407">
        <f>IF(AND(STEP!$G799="",$J$8&lt;&gt;"ON"),"",IF(月報!AX799&lt;&gt;"",月報!AX799,IF(STEP!G799&lt;&gt;"",STEP!G799,"")))</f>
        <v>0.36458333333333331</v>
      </c>
      <c r="I799" s="408">
        <f>IF(AND(STEP!$G799="",$J$8&lt;&gt;"ON"),"",IF(月報!AZ799&lt;&gt;"",月報!AZ799,IF(STEP!H799&lt;&gt;"",STEP!H799,"")))</f>
        <v>0.86111111111111105</v>
      </c>
      <c r="J799" s="603">
        <f>IF(月報!BA799&lt;&gt;"",月報!BA799,0)*24</f>
        <v>10.916666666666666</v>
      </c>
      <c r="K799" s="603">
        <f>IF(STEP!X799&lt;&gt;"",STEP!X799,"")</f>
        <v>0.33333333333333331</v>
      </c>
      <c r="L799" s="603">
        <f>IF(STEP!Y799&lt;&gt;"",STEP!Y799,"")</f>
        <v>0.11458333333333333</v>
      </c>
      <c r="M799" s="603">
        <f>IF(STEP!Z799&lt;&gt;"",STEP!Z799,0)*24</f>
        <v>0</v>
      </c>
      <c r="N799" s="603" t="str">
        <f>IF(STEP!R799&lt;&gt;"",STEP!R799,"")</f>
        <v/>
      </c>
      <c r="O799" s="603" t="str">
        <f>IF(STEP!S799&lt;&gt;"",STEP!S799,"")</f>
        <v>自社作業</v>
      </c>
      <c r="P799" s="603">
        <f t="shared" si="136"/>
        <v>10.916666666666666</v>
      </c>
      <c r="Q799" s="603"/>
      <c r="R799" s="603">
        <f t="shared" si="140"/>
        <v>0</v>
      </c>
      <c r="S799" s="605">
        <f t="shared" si="137"/>
        <v>10.75</v>
      </c>
      <c r="T799" s="610">
        <f t="shared" si="138"/>
        <v>0.16666666666666607</v>
      </c>
    </row>
    <row r="800" spans="2:21">
      <c r="B800" s="517"/>
      <c r="C800" s="622">
        <f t="shared" si="139"/>
        <v>361092</v>
      </c>
      <c r="D800" s="409" t="str">
        <f>IF(STEP!D800&lt;&gt;"",STEP!D800,"")</f>
        <v>Swe Zin Phyu</v>
      </c>
      <c r="E800" s="410">
        <f>IF(STEP!E800&lt;&gt;"",STEP!E800,"")</f>
        <v>45427</v>
      </c>
      <c r="F800" s="409" t="str">
        <f>IF(STEP!F800&lt;&gt;"",STEP!F800,"")</f>
        <v>水</v>
      </c>
      <c r="G800" s="508">
        <f>IF(STEP!C800&lt;&gt;"",STEP!AD800,"")</f>
        <v>0</v>
      </c>
      <c r="H800" s="407">
        <f>IF(AND(STEP!$G800="",$J$8&lt;&gt;"ON"),"",IF(月報!AX800&lt;&gt;"",月報!AX800,IF(STEP!G800&lt;&gt;"",STEP!G800,"")))</f>
        <v>0.36458333333333331</v>
      </c>
      <c r="I800" s="408">
        <f>IF(AND(STEP!$G800="",$J$8&lt;&gt;"ON"),"",IF(月報!AZ800&lt;&gt;"",月報!AZ800,IF(STEP!H800&lt;&gt;"",STEP!H800,"")))</f>
        <v>0.73263888888888884</v>
      </c>
      <c r="J800" s="603">
        <f>IF(月報!BA800&lt;&gt;"",月報!BA800,0)*24</f>
        <v>8</v>
      </c>
      <c r="K800" s="603">
        <f>IF(STEP!X800&lt;&gt;"",STEP!X800,"")</f>
        <v>0.33333333333333331</v>
      </c>
      <c r="L800" s="603" t="str">
        <f>IF(STEP!Y800&lt;&gt;"",STEP!Y800,"")</f>
        <v/>
      </c>
      <c r="M800" s="603">
        <f>IF(STEP!Z800&lt;&gt;"",STEP!Z800,0)*24</f>
        <v>0</v>
      </c>
      <c r="N800" s="603" t="str">
        <f>IF(STEP!R800&lt;&gt;"",STEP!R800,"")</f>
        <v/>
      </c>
      <c r="O800" s="603" t="str">
        <f>IF(STEP!S800&lt;&gt;"",STEP!S800,"")</f>
        <v>自社作業</v>
      </c>
      <c r="P800" s="603">
        <f t="shared" si="136"/>
        <v>8</v>
      </c>
      <c r="Q800" s="603"/>
      <c r="R800" s="603">
        <f t="shared" si="140"/>
        <v>0</v>
      </c>
      <c r="S800" s="605">
        <f t="shared" si="137"/>
        <v>8</v>
      </c>
      <c r="T800" s="610">
        <f t="shared" si="138"/>
        <v>0</v>
      </c>
    </row>
    <row r="801" spans="2:20">
      <c r="B801" s="517"/>
      <c r="C801" s="622">
        <f t="shared" si="139"/>
        <v>361092</v>
      </c>
      <c r="D801" s="409" t="str">
        <f>IF(STEP!D801&lt;&gt;"",STEP!D801,"")</f>
        <v>Swe Zin Phyu</v>
      </c>
      <c r="E801" s="410">
        <f>IF(STEP!E801&lt;&gt;"",STEP!E801,"")</f>
        <v>45428</v>
      </c>
      <c r="F801" s="409" t="str">
        <f>IF(STEP!F801&lt;&gt;"",STEP!F801,"")</f>
        <v>木</v>
      </c>
      <c r="G801" s="508">
        <f>IF(STEP!C801&lt;&gt;"",STEP!AD801,"")</f>
        <v>0</v>
      </c>
      <c r="H801" s="407">
        <f>IF(AND(STEP!$G801="",$J$8&lt;&gt;"ON"),"",IF(月報!AX801&lt;&gt;"",月報!AX801,IF(STEP!G801&lt;&gt;"",STEP!G801,"")))</f>
        <v>0.36458333333333331</v>
      </c>
      <c r="I801" s="408">
        <f>IF(AND(STEP!$G801="",$J$8&lt;&gt;"ON"),"",IF(月報!AZ801&lt;&gt;"",月報!AZ801,IF(STEP!H801&lt;&gt;"",STEP!H801,"")))</f>
        <v>0.79166666666666663</v>
      </c>
      <c r="J801" s="603">
        <f>IF(月報!BA801&lt;&gt;"",月報!BA801,0)*24</f>
        <v>9.25</v>
      </c>
      <c r="K801" s="603">
        <f>IF(STEP!X801&lt;&gt;"",STEP!X801,"")</f>
        <v>0.33333333333333331</v>
      </c>
      <c r="L801" s="603">
        <f>IF(STEP!Y801&lt;&gt;"",STEP!Y801,"")</f>
        <v>5.2083333333333336E-2</v>
      </c>
      <c r="M801" s="603">
        <f>IF(STEP!Z801&lt;&gt;"",STEP!Z801,0)*24</f>
        <v>0</v>
      </c>
      <c r="N801" s="603" t="str">
        <f>IF(STEP!R801&lt;&gt;"",STEP!R801,"")</f>
        <v/>
      </c>
      <c r="O801" s="603" t="str">
        <f>IF(STEP!S801&lt;&gt;"",STEP!S801,"")</f>
        <v>自社作業</v>
      </c>
      <c r="P801" s="603">
        <f t="shared" si="136"/>
        <v>9.25</v>
      </c>
      <c r="Q801" s="603"/>
      <c r="R801" s="603">
        <f t="shared" si="140"/>
        <v>0</v>
      </c>
      <c r="S801" s="605">
        <f t="shared" si="137"/>
        <v>9.25</v>
      </c>
      <c r="T801" s="610">
        <f t="shared" si="138"/>
        <v>0</v>
      </c>
    </row>
    <row r="802" spans="2:20">
      <c r="B802" s="517"/>
      <c r="C802" s="622">
        <f t="shared" si="139"/>
        <v>361092</v>
      </c>
      <c r="D802" s="409" t="str">
        <f>IF(STEP!D802&lt;&gt;"",STEP!D802,"")</f>
        <v>Swe Zin Phyu</v>
      </c>
      <c r="E802" s="410">
        <f>IF(STEP!E802&lt;&gt;"",STEP!E802,"")</f>
        <v>45429</v>
      </c>
      <c r="F802" s="409" t="str">
        <f>IF(STEP!F802&lt;&gt;"",STEP!F802,"")</f>
        <v>金</v>
      </c>
      <c r="G802" s="508">
        <f>IF(STEP!C802&lt;&gt;"",STEP!AD802,"")</f>
        <v>0</v>
      </c>
      <c r="H802" s="407">
        <f>IF(AND(STEP!$G802="",$J$8&lt;&gt;"ON"),"",IF(月報!AX802&lt;&gt;"",月報!AX802,IF(STEP!G802&lt;&gt;"",STEP!G802,"")))</f>
        <v>0.36458333333333331</v>
      </c>
      <c r="I802" s="408">
        <f>IF(AND(STEP!$G802="",$J$8&lt;&gt;"ON"),"",IF(月報!AZ802&lt;&gt;"",月報!AZ802,IF(STEP!H802&lt;&gt;"",STEP!H802,"")))</f>
        <v>0.72916666666666663</v>
      </c>
      <c r="J802" s="603">
        <f>IF(月報!BA802&lt;&gt;"",月報!BA802,0)*24</f>
        <v>8</v>
      </c>
      <c r="K802" s="603">
        <f>IF(STEP!X802&lt;&gt;"",STEP!X802,"")</f>
        <v>0.33333333333333331</v>
      </c>
      <c r="L802" s="603" t="str">
        <f>IF(STEP!Y802&lt;&gt;"",STEP!Y802,"")</f>
        <v/>
      </c>
      <c r="M802" s="603">
        <f>IF(STEP!Z802&lt;&gt;"",STEP!Z802,0)*24</f>
        <v>0</v>
      </c>
      <c r="N802" s="603" t="str">
        <f>IF(STEP!R802&lt;&gt;"",STEP!R802,"")</f>
        <v/>
      </c>
      <c r="O802" s="603" t="str">
        <f>IF(STEP!S802&lt;&gt;"",STEP!S802,"")</f>
        <v>自社作業</v>
      </c>
      <c r="P802" s="603">
        <f t="shared" si="136"/>
        <v>8</v>
      </c>
      <c r="Q802" s="603"/>
      <c r="R802" s="603">
        <f t="shared" si="140"/>
        <v>0</v>
      </c>
      <c r="S802" s="605">
        <f t="shared" si="137"/>
        <v>8</v>
      </c>
      <c r="T802" s="610">
        <f t="shared" si="138"/>
        <v>0</v>
      </c>
    </row>
    <row r="803" spans="2:20">
      <c r="B803" s="517"/>
      <c r="C803" s="623">
        <f t="shared" si="139"/>
        <v>361092</v>
      </c>
      <c r="D803" s="411" t="str">
        <f>IF(STEP!D803&lt;&gt;"",STEP!D803,"")</f>
        <v>Swe Zin Phyu</v>
      </c>
      <c r="E803" s="412">
        <f>IF(STEP!E803&lt;&gt;"",STEP!E803,"")</f>
        <v>45430</v>
      </c>
      <c r="F803" s="411" t="str">
        <f>IF(STEP!F803&lt;&gt;"",STEP!F803,"")</f>
        <v>土</v>
      </c>
      <c r="G803" s="413">
        <f>IF(STEP!C803&lt;&gt;"",STEP!AD803,"")</f>
        <v>0</v>
      </c>
      <c r="H803" s="413" t="str">
        <f>IF(AND(STEP!$G803="",$J$8&lt;&gt;"ON"),"",IF(月報!AX803&lt;&gt;"",月報!AX803,IF(STEP!G803&lt;&gt;"",STEP!G803,"")))</f>
        <v/>
      </c>
      <c r="I803" s="414" t="str">
        <f>IF(AND(STEP!$G803="",$J$8&lt;&gt;"ON"),"",IF(月報!AZ803&lt;&gt;"",月報!AZ803,IF(STEP!H803&lt;&gt;"",STEP!H803,"")))</f>
        <v/>
      </c>
      <c r="J803" s="604">
        <f>IF(月報!BA803&lt;&gt;"",月報!BA803,0)*24</f>
        <v>0</v>
      </c>
      <c r="K803" s="604" t="str">
        <f>IF(STEP!X803&lt;&gt;"",STEP!X803,"")</f>
        <v/>
      </c>
      <c r="L803" s="604" t="str">
        <f>IF(STEP!Y803&lt;&gt;"",STEP!Y803,"")</f>
        <v/>
      </c>
      <c r="M803" s="604">
        <f>IF(STEP!Z803&lt;&gt;"",STEP!Z803,0)*24</f>
        <v>0</v>
      </c>
      <c r="N803" s="604" t="str">
        <f>IF(STEP!R803&lt;&gt;"",STEP!R803,"")</f>
        <v/>
      </c>
      <c r="O803" s="604" t="str">
        <f>IF(STEP!S803&lt;&gt;"",STEP!S803,"")</f>
        <v/>
      </c>
      <c r="P803" s="604">
        <f t="shared" si="136"/>
        <v>0</v>
      </c>
      <c r="Q803" s="604"/>
      <c r="R803" s="604">
        <f t="shared" si="140"/>
        <v>0</v>
      </c>
      <c r="S803" s="607">
        <f t="shared" si="137"/>
        <v>0</v>
      </c>
      <c r="T803" s="611">
        <f t="shared" si="138"/>
        <v>0</v>
      </c>
    </row>
    <row r="804" spans="2:20">
      <c r="B804" s="517"/>
      <c r="C804" s="624">
        <f t="shared" si="139"/>
        <v>361092</v>
      </c>
      <c r="D804" s="405" t="str">
        <f>IF(STEP!D804&lt;&gt;"",STEP!D804,"")</f>
        <v>Swe Zin Phyu</v>
      </c>
      <c r="E804" s="406">
        <f>IF(STEP!E804&lt;&gt;"",STEP!E804,"")</f>
        <v>45431</v>
      </c>
      <c r="F804" s="405" t="str">
        <f>IF(STEP!F804&lt;&gt;"",STEP!F804,"")</f>
        <v>日</v>
      </c>
      <c r="G804" s="407">
        <f>IF(STEP!C804&lt;&gt;"",STEP!AD804,"")</f>
        <v>0</v>
      </c>
      <c r="H804" s="407" t="str">
        <f>IF(AND(STEP!$G804="",$J$8&lt;&gt;"ON"),"",IF(月報!AX804&lt;&gt;"",月報!AX804,IF(STEP!G804&lt;&gt;"",STEP!G804,"")))</f>
        <v/>
      </c>
      <c r="I804" s="408" t="str">
        <f>IF(AND(STEP!$G804="",$J$8&lt;&gt;"ON"),"",IF(月報!AZ804&lt;&gt;"",月報!AZ804,IF(STEP!H804&lt;&gt;"",STEP!H804,"")))</f>
        <v/>
      </c>
      <c r="J804" s="603">
        <f>IF(月報!BA804&lt;&gt;"",月報!BA804,0)*24</f>
        <v>0</v>
      </c>
      <c r="K804" s="603" t="str">
        <f>IF(STEP!X804&lt;&gt;"",STEP!X804,"")</f>
        <v/>
      </c>
      <c r="L804" s="603" t="str">
        <f>IF(STEP!Y804&lt;&gt;"",STEP!Y804,"")</f>
        <v/>
      </c>
      <c r="M804" s="603">
        <f>IF(STEP!Z804&lt;&gt;"",STEP!Z804,0)*24</f>
        <v>0</v>
      </c>
      <c r="N804" s="603" t="str">
        <f>IF(STEP!R804&lt;&gt;"",STEP!R804,"")</f>
        <v/>
      </c>
      <c r="O804" s="603" t="str">
        <f>IF(STEP!S804&lt;&gt;"",STEP!S804,"")</f>
        <v/>
      </c>
      <c r="P804" s="603">
        <f t="shared" si="136"/>
        <v>0</v>
      </c>
      <c r="Q804" s="603">
        <f>SUM(P804:P810)</f>
        <v>0</v>
      </c>
      <c r="R804" s="603">
        <f t="shared" si="140"/>
        <v>0</v>
      </c>
      <c r="S804" s="606">
        <f t="shared" si="137"/>
        <v>0</v>
      </c>
      <c r="T804" s="610">
        <f t="shared" si="138"/>
        <v>0</v>
      </c>
    </row>
    <row r="805" spans="2:20">
      <c r="B805" s="517"/>
      <c r="C805" s="622">
        <f t="shared" si="139"/>
        <v>361092</v>
      </c>
      <c r="D805" s="409" t="str">
        <f>IF(STEP!D805&lt;&gt;"",STEP!D805,"")</f>
        <v>Swe Zin Phyu</v>
      </c>
      <c r="E805" s="410">
        <f>IF(STEP!E805&lt;&gt;"",STEP!E805,"")</f>
        <v>45432</v>
      </c>
      <c r="F805" s="409" t="str">
        <f>IF(STEP!F805&lt;&gt;"",STEP!F805,"")</f>
        <v>月</v>
      </c>
      <c r="G805" s="508">
        <f>IF(STEP!C805&lt;&gt;"",STEP!AD805,"")</f>
        <v>0</v>
      </c>
      <c r="H805" s="407" t="str">
        <f>IF(AND(STEP!$G805="",$J$8&lt;&gt;"ON"),"",IF(月報!AX805&lt;&gt;"",月報!AX805,IF(STEP!G805&lt;&gt;"",STEP!G805,"")))</f>
        <v/>
      </c>
      <c r="I805" s="408" t="str">
        <f>IF(AND(STEP!$G805="",$J$8&lt;&gt;"ON"),"",IF(月報!AZ805&lt;&gt;"",月報!AZ805,IF(STEP!H805&lt;&gt;"",STEP!H805,"")))</f>
        <v/>
      </c>
      <c r="J805" s="603">
        <f>IF(月報!BA805&lt;&gt;"",月報!BA805,0)*24</f>
        <v>0</v>
      </c>
      <c r="K805" s="603" t="str">
        <f>IF(STEP!X805&lt;&gt;"",STEP!X805,"")</f>
        <v/>
      </c>
      <c r="L805" s="603" t="str">
        <f>IF(STEP!Y805&lt;&gt;"",STEP!Y805,"")</f>
        <v/>
      </c>
      <c r="M805" s="603">
        <f>IF(STEP!Z805&lt;&gt;"",STEP!Z805,0)*24</f>
        <v>0</v>
      </c>
      <c r="N805" s="603" t="str">
        <f>IF(STEP!R805&lt;&gt;"",STEP!R805,"")</f>
        <v/>
      </c>
      <c r="O805" s="603" t="str">
        <f>IF(STEP!S805&lt;&gt;"",STEP!S805,"")</f>
        <v/>
      </c>
      <c r="P805" s="603">
        <f t="shared" si="136"/>
        <v>0</v>
      </c>
      <c r="Q805" s="603"/>
      <c r="R805" s="603">
        <f t="shared" si="140"/>
        <v>0</v>
      </c>
      <c r="S805" s="605">
        <f t="shared" si="137"/>
        <v>0</v>
      </c>
      <c r="T805" s="610">
        <f t="shared" si="138"/>
        <v>0</v>
      </c>
    </row>
    <row r="806" spans="2:20">
      <c r="B806" s="517"/>
      <c r="C806" s="622">
        <f t="shared" si="139"/>
        <v>361092</v>
      </c>
      <c r="D806" s="409" t="str">
        <f>IF(STEP!D806&lt;&gt;"",STEP!D806,"")</f>
        <v/>
      </c>
      <c r="E806" s="410" t="str">
        <f>IF(STEP!E806&lt;&gt;"",STEP!E806,"")</f>
        <v/>
      </c>
      <c r="F806" s="409" t="str">
        <f>IF(STEP!F806&lt;&gt;"",STEP!F806,"")</f>
        <v/>
      </c>
      <c r="G806" s="508" t="str">
        <f>IF(STEP!C806&lt;&gt;"",STEP!AD806,"")</f>
        <v/>
      </c>
      <c r="H806" s="407" t="str">
        <f>IF(AND(STEP!$G806="",$J$8&lt;&gt;"ON"),"",IF(月報!AX806&lt;&gt;"",月報!AX806,IF(STEP!G806&lt;&gt;"",STEP!G806,"")))</f>
        <v/>
      </c>
      <c r="I806" s="408" t="str">
        <f>IF(AND(STEP!$G806="",$J$8&lt;&gt;"ON"),"",IF(月報!AZ806&lt;&gt;"",月報!AZ806,IF(STEP!H806&lt;&gt;"",STEP!H806,"")))</f>
        <v/>
      </c>
      <c r="J806" s="603">
        <f>IF(月報!BA806&lt;&gt;"",月報!BA806,0)*24</f>
        <v>0</v>
      </c>
      <c r="K806" s="603" t="str">
        <f>IF(STEP!X806&lt;&gt;"",STEP!X806,"")</f>
        <v/>
      </c>
      <c r="L806" s="603" t="str">
        <f>IF(STEP!Y806&lt;&gt;"",STEP!Y806,"")</f>
        <v/>
      </c>
      <c r="M806" s="603">
        <f>IF(STEP!Z806&lt;&gt;"",STEP!Z806,0)*24</f>
        <v>0</v>
      </c>
      <c r="N806" s="603" t="str">
        <f>IF(STEP!R806&lt;&gt;"",STEP!R806,"")</f>
        <v/>
      </c>
      <c r="O806" s="603" t="str">
        <f>IF(STEP!S806&lt;&gt;"",STEP!S806,"")</f>
        <v/>
      </c>
      <c r="P806" s="603">
        <f t="shared" ref="P806" si="141">IF(J806&lt;&gt;"",J806,"")</f>
        <v>0</v>
      </c>
      <c r="Q806" s="603"/>
      <c r="R806" s="603">
        <f t="shared" si="140"/>
        <v>0</v>
      </c>
      <c r="S806" s="605">
        <f t="shared" ref="S806" si="142">(IF(K806&lt;&gt;"",K806,0)+IF(L806&lt;&gt;"",L806,0))*24</f>
        <v>0</v>
      </c>
      <c r="T806" s="610">
        <f t="shared" ref="T806" si="143">J806-(M806+S806)</f>
        <v>0</v>
      </c>
    </row>
    <row r="807" spans="2:20">
      <c r="B807" s="517"/>
      <c r="C807" s="622" t="str">
        <f>IF(STEP!C807&lt;&gt;"",STEP!C807,"")</f>
        <v/>
      </c>
      <c r="D807" s="409" t="str">
        <f>IF(STEP!D807&lt;&gt;"",STEP!D807,"")</f>
        <v/>
      </c>
      <c r="E807" s="410" t="str">
        <f>IF(STEP!E807&lt;&gt;"",STEP!E807,"")</f>
        <v/>
      </c>
      <c r="F807" s="409" t="str">
        <f>IF(STEP!F807&lt;&gt;"",STEP!F807,"")</f>
        <v/>
      </c>
      <c r="G807" s="508" t="str">
        <f>IF(STEP!C807&lt;&gt;"",STEP!AD807,"")</f>
        <v/>
      </c>
      <c r="H807" s="407" t="str">
        <f>IF(AND(STEP!$G807="",$J$8&lt;&gt;"ON"),"",IF(月報!AX807&lt;&gt;"",月報!AX807,IF(STEP!G807&lt;&gt;"",STEP!G807,"")))</f>
        <v/>
      </c>
      <c r="I807" s="408" t="str">
        <f>IF(AND(STEP!$G807="",$J$8&lt;&gt;"ON"),"",IF(月報!AZ807&lt;&gt;"",月報!AZ807,IF(STEP!H807&lt;&gt;"",STEP!H807,"")))</f>
        <v/>
      </c>
      <c r="J807" s="408" t="str">
        <f>IF(AND(STEP!$G807="",$J$8&lt;&gt;"ON"),"",IF(月報!BA807&lt;&gt;"",月報!BA807,IF(STEP!J807&lt;&gt;"",STEP!J807/24,"")))</f>
        <v/>
      </c>
      <c r="K807" s="408" t="str">
        <f>IF(STEP!X807&lt;&gt;"",STEP!X807,"")</f>
        <v/>
      </c>
      <c r="L807" s="408" t="str">
        <f>IF(STEP!Y807&lt;&gt;"",STEP!Y807,"")</f>
        <v/>
      </c>
      <c r="M807" s="408" t="str">
        <f>IF(STEP!Z807&lt;&gt;"",STEP!Z807,"")</f>
        <v/>
      </c>
      <c r="N807" s="408" t="str">
        <f>IF(STEP!R807&lt;&gt;"",STEP!R807,"")</f>
        <v/>
      </c>
      <c r="O807" s="408" t="str">
        <f>IF(STEP!S807&lt;&gt;"",STEP!S807,"")</f>
        <v/>
      </c>
      <c r="P807" s="408" t="str">
        <f t="shared" si="136"/>
        <v/>
      </c>
      <c r="Q807" s="408"/>
      <c r="R807" s="408">
        <f t="shared" si="140"/>
        <v>0</v>
      </c>
      <c r="S807" s="608"/>
      <c r="T807" s="610"/>
    </row>
    <row r="808" spans="2:20">
      <c r="B808" s="517"/>
      <c r="C808" s="622" t="str">
        <f>IF(STEP!C808&lt;&gt;"",STEP!C808,"")</f>
        <v/>
      </c>
      <c r="D808" s="409" t="str">
        <f>IF(STEP!D808&lt;&gt;"",STEP!D808,"")</f>
        <v/>
      </c>
      <c r="E808" s="410" t="str">
        <f>IF(STEP!E808&lt;&gt;"",STEP!E808,"")</f>
        <v/>
      </c>
      <c r="F808" s="409" t="str">
        <f>IF(STEP!F808&lt;&gt;"",STEP!F808,"")</f>
        <v/>
      </c>
      <c r="G808" s="508" t="str">
        <f>IF(STEP!C808&lt;&gt;"",STEP!AD808,"")</f>
        <v/>
      </c>
      <c r="H808" s="407" t="str">
        <f>IF(AND(STEP!$G808="",$J$8&lt;&gt;"ON"),"",IF(月報!AX808&lt;&gt;"",月報!AX808,IF(STEP!G808&lt;&gt;"",STEP!G808,"")))</f>
        <v/>
      </c>
      <c r="I808" s="408" t="str">
        <f>IF(AND(STEP!$G808="",$J$8&lt;&gt;"ON"),"",IF(月報!AZ808&lt;&gt;"",月報!AZ808,IF(STEP!H808&lt;&gt;"",STEP!H808,"")))</f>
        <v/>
      </c>
      <c r="J808" s="408" t="str">
        <f>IF(AND(STEP!$G808="",$J$8&lt;&gt;"ON"),"",IF(月報!BA808&lt;&gt;"",月報!BA808,IF(STEP!J808&lt;&gt;"",STEP!J808/24,"")))</f>
        <v/>
      </c>
      <c r="K808" s="408" t="str">
        <f>IF(STEP!X808&lt;&gt;"",STEP!X808,"")</f>
        <v/>
      </c>
      <c r="L808" s="408" t="str">
        <f>IF(STEP!Y808&lt;&gt;"",STEP!Y808,"")</f>
        <v/>
      </c>
      <c r="M808" s="408" t="str">
        <f>IF(STEP!Z808&lt;&gt;"",STEP!Z808,"")</f>
        <v/>
      </c>
      <c r="N808" s="408" t="str">
        <f>IF(STEP!R808&lt;&gt;"",STEP!R808,"")</f>
        <v/>
      </c>
      <c r="O808" s="408" t="str">
        <f>IF(STEP!S808&lt;&gt;"",STEP!S808,"")</f>
        <v/>
      </c>
      <c r="P808" s="408" t="str">
        <f t="shared" si="136"/>
        <v/>
      </c>
      <c r="Q808" s="408"/>
      <c r="R808" s="408">
        <f t="shared" si="140"/>
        <v>0</v>
      </c>
      <c r="S808" s="608"/>
      <c r="T808" s="610"/>
    </row>
    <row r="809" spans="2:20">
      <c r="B809" s="517"/>
      <c r="C809" s="622" t="str">
        <f>IF(STEP!C809&lt;&gt;"",STEP!C809,"")</f>
        <v/>
      </c>
      <c r="D809" s="409" t="str">
        <f>IF(STEP!D809&lt;&gt;"",STEP!D809,"")</f>
        <v/>
      </c>
      <c r="E809" s="410" t="str">
        <f>IF(STEP!E809&lt;&gt;"",STEP!E809,"")</f>
        <v/>
      </c>
      <c r="F809" s="409" t="str">
        <f>IF(STEP!F809&lt;&gt;"",STEP!F809,"")</f>
        <v/>
      </c>
      <c r="G809" s="508" t="str">
        <f>IF(STEP!C809&lt;&gt;"",STEP!AD809,"")</f>
        <v/>
      </c>
      <c r="H809" s="407" t="str">
        <f>IF(AND(STEP!$G809="",$J$8&lt;&gt;"ON"),"",IF(月報!AX809&lt;&gt;"",月報!AX809,IF(STEP!G809&lt;&gt;"",STEP!G809,"")))</f>
        <v/>
      </c>
      <c r="I809" s="408" t="str">
        <f>IF(AND(STEP!$G809="",$J$8&lt;&gt;"ON"),"",IF(月報!AZ809&lt;&gt;"",月報!AZ809,IF(STEP!H809&lt;&gt;"",STEP!H809,"")))</f>
        <v/>
      </c>
      <c r="J809" s="408" t="str">
        <f>IF(AND(STEP!$G809="",$J$8&lt;&gt;"ON"),"",IF(月報!BA809&lt;&gt;"",月報!BA809,IF(STEP!J809&lt;&gt;"",STEP!J809/24,"")))</f>
        <v/>
      </c>
      <c r="K809" s="408" t="str">
        <f>IF(STEP!X809&lt;&gt;"",STEP!X809,"")</f>
        <v/>
      </c>
      <c r="L809" s="408" t="str">
        <f>IF(STEP!Y809&lt;&gt;"",STEP!Y809,"")</f>
        <v/>
      </c>
      <c r="M809" s="408" t="str">
        <f>IF(STEP!Z809&lt;&gt;"",STEP!Z809,"")</f>
        <v/>
      </c>
      <c r="N809" s="408" t="str">
        <f>IF(STEP!R809&lt;&gt;"",STEP!R809,"")</f>
        <v/>
      </c>
      <c r="O809" s="408" t="str">
        <f>IF(STEP!S809&lt;&gt;"",STEP!S809,"")</f>
        <v/>
      </c>
      <c r="P809" s="408" t="str">
        <f t="shared" si="136"/>
        <v/>
      </c>
      <c r="Q809" s="408"/>
      <c r="R809" s="408">
        <f t="shared" si="140"/>
        <v>0</v>
      </c>
      <c r="S809" s="608"/>
      <c r="T809" s="610"/>
    </row>
    <row r="810" spans="2:20" ht="13.8" thickBot="1">
      <c r="B810" s="518"/>
      <c r="C810" s="625" t="str">
        <f>IF(STEP!C810&lt;&gt;"",STEP!C810,"")</f>
        <v/>
      </c>
      <c r="D810" s="415" t="str">
        <f>IF(STEP!D810&lt;&gt;"",STEP!D810,"")</f>
        <v/>
      </c>
      <c r="E810" s="416" t="str">
        <f>IF(STEP!E810&lt;&gt;"",STEP!E810,"")</f>
        <v/>
      </c>
      <c r="F810" s="415" t="str">
        <f>IF(STEP!F810&lt;&gt;"",STEP!F810,"")</f>
        <v/>
      </c>
      <c r="G810" s="417" t="str">
        <f>IF(STEP!C810&lt;&gt;"",STEP!AD810,"")</f>
        <v/>
      </c>
      <c r="H810" s="417" t="str">
        <f>IF(AND(STEP!$G810="",$J$8&lt;&gt;"ON"),"",IF(月報!AX810&lt;&gt;"",月報!AX810,IF(STEP!G810&lt;&gt;"",STEP!G810,"")))</f>
        <v/>
      </c>
      <c r="I810" s="418" t="str">
        <f>IF(AND(STEP!$G810="",$J$8&lt;&gt;"ON"),"",IF(月報!AZ810&lt;&gt;"",月報!AZ810,IF(STEP!H810&lt;&gt;"",STEP!H810,"")))</f>
        <v/>
      </c>
      <c r="J810" s="418" t="str">
        <f>IF(AND(STEP!$G810="",$J$8&lt;&gt;"ON"),"",IF(月報!BA810&lt;&gt;"",月報!BA810,IF(STEP!J810&lt;&gt;"",STEP!J810/24,"")))</f>
        <v/>
      </c>
      <c r="K810" s="418" t="str">
        <f>IF(STEP!X810&lt;&gt;"",STEP!X810,"")</f>
        <v/>
      </c>
      <c r="L810" s="418" t="str">
        <f>IF(STEP!Y810&lt;&gt;"",STEP!Y810,"")</f>
        <v/>
      </c>
      <c r="M810" s="418" t="str">
        <f>IF(STEP!Z810&lt;&gt;"",STEP!Z810,"")</f>
        <v/>
      </c>
      <c r="N810" s="418" t="str">
        <f>IF(STEP!R810&lt;&gt;"",STEP!R810,"")</f>
        <v/>
      </c>
      <c r="O810" s="418" t="str">
        <f>IF(STEP!S810&lt;&gt;"",STEP!S810,"")</f>
        <v/>
      </c>
      <c r="P810" s="418" t="str">
        <f t="shared" si="136"/>
        <v/>
      </c>
      <c r="Q810" s="418"/>
      <c r="R810" s="418">
        <f t="shared" si="140"/>
        <v>0</v>
      </c>
      <c r="S810" s="609"/>
      <c r="T810" s="612"/>
    </row>
    <row r="811" spans="2:20">
      <c r="B811" s="516" t="s">
        <v>416</v>
      </c>
      <c r="C811" s="626"/>
      <c r="D811" s="324"/>
      <c r="E811" s="325"/>
      <c r="F811" s="578" t="s">
        <v>465</v>
      </c>
      <c r="G811" s="320"/>
      <c r="H811" s="320"/>
      <c r="I811" s="326"/>
      <c r="J811" s="326"/>
      <c r="K811" s="326"/>
      <c r="L811" s="326"/>
      <c r="M811" s="326"/>
      <c r="N811" s="326"/>
      <c r="O811" s="326"/>
      <c r="P811" s="326"/>
      <c r="Q811" s="326"/>
      <c r="R811" s="326"/>
      <c r="S811" s="326"/>
      <c r="T811" s="326"/>
    </row>
    <row r="812" spans="2:20">
      <c r="B812" s="516"/>
      <c r="C812" s="626"/>
      <c r="D812" s="324"/>
      <c r="E812" s="325"/>
      <c r="F812" s="324"/>
      <c r="G812" s="320"/>
      <c r="H812" s="320"/>
      <c r="I812" s="326"/>
      <c r="J812" s="326"/>
      <c r="K812" s="326"/>
      <c r="L812" s="326"/>
      <c r="M812" s="326"/>
      <c r="N812" s="326"/>
      <c r="O812" s="326"/>
      <c r="P812" s="326"/>
      <c r="Q812" s="326"/>
      <c r="R812" s="326"/>
      <c r="S812" s="326"/>
      <c r="T812" s="326"/>
    </row>
    <row r="813" spans="2:20">
      <c r="B813" s="516"/>
      <c r="C813" s="626"/>
      <c r="D813" s="324"/>
      <c r="E813" s="325"/>
      <c r="F813" s="324"/>
      <c r="G813" s="320"/>
      <c r="H813" s="320"/>
      <c r="I813" s="326"/>
      <c r="J813" s="326"/>
      <c r="K813" s="326"/>
      <c r="L813" s="326"/>
      <c r="M813" s="326"/>
      <c r="N813" s="326"/>
      <c r="O813" s="326"/>
      <c r="P813" s="326"/>
      <c r="Q813" s="326"/>
      <c r="R813" s="326"/>
      <c r="S813" s="326"/>
      <c r="T813" s="326"/>
    </row>
    <row r="814" spans="2:20">
      <c r="B814" s="516"/>
      <c r="C814" s="626"/>
      <c r="D814" s="324"/>
      <c r="E814" s="325"/>
      <c r="F814" s="324"/>
      <c r="G814" s="320"/>
      <c r="H814" s="320"/>
      <c r="I814" s="326"/>
      <c r="J814" s="326"/>
      <c r="K814" s="326"/>
      <c r="L814" s="326"/>
      <c r="M814" s="326"/>
      <c r="N814" s="326"/>
      <c r="O814" s="326"/>
      <c r="P814" s="326"/>
      <c r="Q814" s="326"/>
      <c r="R814" s="326"/>
      <c r="S814" s="326"/>
      <c r="T814" s="326"/>
    </row>
    <row r="815" spans="2:20">
      <c r="B815" s="516"/>
      <c r="C815" s="626"/>
      <c r="D815" s="324"/>
      <c r="E815" s="325"/>
      <c r="F815" s="324"/>
      <c r="G815" s="320"/>
      <c r="H815" s="320"/>
      <c r="I815" s="326"/>
      <c r="J815" s="326"/>
      <c r="K815" s="326"/>
      <c r="L815" s="326"/>
      <c r="M815" s="326"/>
      <c r="N815" s="326"/>
      <c r="O815" s="326"/>
      <c r="P815" s="326"/>
      <c r="Q815" s="326"/>
      <c r="R815" s="326"/>
      <c r="S815" s="326"/>
      <c r="T815" s="326"/>
    </row>
    <row r="816" spans="2:20">
      <c r="B816" s="516"/>
      <c r="C816" s="626"/>
      <c r="D816" s="324"/>
      <c r="E816" s="325"/>
      <c r="F816" s="324"/>
      <c r="G816" s="320"/>
      <c r="H816" s="320"/>
      <c r="I816" s="326"/>
      <c r="J816" s="326"/>
      <c r="K816" s="326"/>
      <c r="L816" s="326"/>
      <c r="M816" s="326"/>
      <c r="N816" s="326"/>
      <c r="O816" s="326"/>
      <c r="P816" s="326"/>
      <c r="Q816" s="326"/>
      <c r="R816" s="326"/>
      <c r="S816" s="326"/>
      <c r="T816" s="326"/>
    </row>
    <row r="817" spans="2:20">
      <c r="B817" s="516"/>
      <c r="C817" s="626"/>
      <c r="D817" s="324"/>
      <c r="E817" s="325"/>
      <c r="F817" s="324"/>
      <c r="G817" s="320"/>
      <c r="H817" s="320"/>
      <c r="I817" s="326"/>
      <c r="J817" s="326"/>
      <c r="K817" s="326"/>
      <c r="L817" s="326"/>
      <c r="M817" s="326"/>
      <c r="N817" s="326"/>
      <c r="O817" s="326"/>
      <c r="P817" s="326"/>
      <c r="Q817" s="326"/>
      <c r="R817" s="326"/>
      <c r="S817" s="326"/>
      <c r="T817" s="326"/>
    </row>
    <row r="818" spans="2:20">
      <c r="B818" s="516"/>
      <c r="C818" s="626"/>
      <c r="D818" s="324"/>
      <c r="E818" s="325"/>
      <c r="F818" s="324"/>
      <c r="G818" s="320"/>
      <c r="H818" s="320"/>
      <c r="I818" s="326"/>
      <c r="J818" s="326"/>
      <c r="K818" s="326"/>
      <c r="L818" s="326"/>
      <c r="M818" s="326"/>
      <c r="N818" s="326"/>
      <c r="O818" s="326"/>
      <c r="P818" s="326"/>
      <c r="Q818" s="326"/>
      <c r="R818" s="326"/>
      <c r="S818" s="326"/>
      <c r="T818" s="326"/>
    </row>
    <row r="819" spans="2:20">
      <c r="B819" s="516"/>
      <c r="C819" s="626"/>
      <c r="D819" s="324"/>
      <c r="E819" s="325"/>
      <c r="F819" s="324"/>
      <c r="G819" s="320"/>
      <c r="H819" s="320"/>
      <c r="I819" s="326"/>
      <c r="J819" s="326"/>
      <c r="K819" s="326"/>
      <c r="L819" s="326"/>
      <c r="M819" s="326"/>
      <c r="N819" s="326"/>
      <c r="O819" s="326"/>
      <c r="P819" s="326"/>
      <c r="Q819" s="326"/>
      <c r="R819" s="326"/>
      <c r="S819" s="326"/>
      <c r="T819" s="326"/>
    </row>
    <row r="820" spans="2:20" ht="13.8" thickBot="1">
      <c r="B820" s="519"/>
      <c r="C820" s="627"/>
      <c r="D820" s="330"/>
      <c r="E820" s="331"/>
      <c r="F820" s="330"/>
      <c r="G820" s="322"/>
      <c r="H820" s="322"/>
      <c r="I820" s="332"/>
      <c r="J820" s="332"/>
      <c r="K820" s="332"/>
      <c r="L820" s="332"/>
      <c r="M820" s="332"/>
      <c r="N820" s="332"/>
      <c r="O820" s="332"/>
      <c r="P820" s="332"/>
      <c r="Q820" s="332"/>
      <c r="R820" s="332"/>
      <c r="S820" s="332"/>
      <c r="T820" s="332"/>
    </row>
    <row r="821" spans="2:20">
      <c r="B821" s="522">
        <f>B776+1</f>
        <v>19</v>
      </c>
      <c r="C821" s="624" t="str">
        <f>IF(STEP!C821&lt;&gt;"",STEP!C821,"")</f>
        <v/>
      </c>
      <c r="D821" s="405" t="str">
        <f>IF(STEP!D821&lt;&gt;"",STEP!D821,"")</f>
        <v/>
      </c>
      <c r="E821" s="406" t="str">
        <f>IF(STEP!E821&lt;&gt;"",STEP!E821,"")</f>
        <v/>
      </c>
      <c r="F821" s="405" t="str">
        <f>IF(STEP!F821&lt;&gt;"",STEP!F821,"")</f>
        <v/>
      </c>
      <c r="G821" s="407" t="str">
        <f>IF(STEP!C821&lt;&gt;"",STEP!AD821,"")</f>
        <v/>
      </c>
      <c r="H821" s="407" t="str">
        <f>IF(AND(STEP!$G821="",$J$8&lt;&gt;"ON"),"",IF(月報!AX821&lt;&gt;"",月報!AX821,IF(STEP!G821&lt;&gt;"",STEP!G821,"")))</f>
        <v/>
      </c>
      <c r="I821" s="408" t="str">
        <f>IF(AND(STEP!$G821="",$J$8&lt;&gt;"ON"),"",IF(月報!AZ821&lt;&gt;"",月報!AZ821,IF(STEP!H821&lt;&gt;"",STEP!H821,"")))</f>
        <v/>
      </c>
      <c r="J821" s="603">
        <f>IF(月報!BA821&lt;&gt;"",月報!BA821,0)*24</f>
        <v>0</v>
      </c>
      <c r="K821" s="603" t="str">
        <f>IF(STEP!X821&lt;&gt;"",STEP!X821,"")</f>
        <v/>
      </c>
      <c r="L821" s="603" t="str">
        <f>IF(STEP!Y821&lt;&gt;"",STEP!Y821,"")</f>
        <v/>
      </c>
      <c r="M821" s="603">
        <f>IF(STEP!Z821&lt;&gt;"",STEP!Z821,0)*24</f>
        <v>0</v>
      </c>
      <c r="N821" s="603" t="str">
        <f>IF(STEP!R821&lt;&gt;"",STEP!R821,"")</f>
        <v/>
      </c>
      <c r="O821" s="603" t="str">
        <f>IF(STEP!S821&lt;&gt;"",STEP!S821,"")</f>
        <v/>
      </c>
      <c r="P821" s="603">
        <f t="shared" ref="P821:P855" si="144">IF(J821&lt;&gt;"",J821,"")</f>
        <v>0</v>
      </c>
      <c r="Q821" s="603">
        <f>SUM(P821:P827)</f>
        <v>0</v>
      </c>
      <c r="R821" s="603" t="str">
        <f>IF(C821&lt;&gt;"",VLOOKUP(C821,設定シート!$D$10:$L$109,9,FALSE),"")</f>
        <v/>
      </c>
      <c r="S821" s="613">
        <f>(IF(K821&lt;&gt;"",K821,0)+IF(L821&lt;&gt;"",L821,0))*24</f>
        <v>0</v>
      </c>
      <c r="T821" s="610">
        <f>J821-(M821+S821)</f>
        <v>0</v>
      </c>
    </row>
    <row r="822" spans="2:20">
      <c r="B822" s="517"/>
      <c r="C822" s="622" t="str">
        <f>IF(STEP!C822&lt;&gt;"",STEP!C822,"")</f>
        <v/>
      </c>
      <c r="D822" s="409" t="str">
        <f>IF(STEP!D822&lt;&gt;"",STEP!D822,"")</f>
        <v/>
      </c>
      <c r="E822" s="410" t="str">
        <f>IF(STEP!E822&lt;&gt;"",STEP!E822,"")</f>
        <v/>
      </c>
      <c r="F822" s="409" t="str">
        <f>IF(STEP!F822&lt;&gt;"",STEP!F822,"")</f>
        <v/>
      </c>
      <c r="G822" s="508" t="str">
        <f>IF(STEP!C822&lt;&gt;"",STEP!AD822,"")</f>
        <v/>
      </c>
      <c r="H822" s="407" t="str">
        <f>IF(AND(STEP!$G822="",$J$8&lt;&gt;"ON"),"",IF(月報!AX822&lt;&gt;"",月報!AX822,IF(STEP!G822&lt;&gt;"",STEP!G822,"")))</f>
        <v/>
      </c>
      <c r="I822" s="408" t="str">
        <f>IF(AND(STEP!$G822="",$J$8&lt;&gt;"ON"),"",IF(月報!AZ822&lt;&gt;"",月報!AZ822,IF(STEP!H822&lt;&gt;"",STEP!H822,"")))</f>
        <v/>
      </c>
      <c r="J822" s="603">
        <f>IF(月報!BA822&lt;&gt;"",月報!BA822,0)*24</f>
        <v>0</v>
      </c>
      <c r="K822" s="603" t="str">
        <f>IF(STEP!X822&lt;&gt;"",STEP!X822,"")</f>
        <v/>
      </c>
      <c r="L822" s="603" t="str">
        <f>IF(STEP!Y822&lt;&gt;"",STEP!Y822,"")</f>
        <v/>
      </c>
      <c r="M822" s="603">
        <f>IF(STEP!Z822&lt;&gt;"",STEP!Z822,0)*24</f>
        <v>0</v>
      </c>
      <c r="N822" s="603" t="str">
        <f>IF(STEP!R822&lt;&gt;"",STEP!R822,"")</f>
        <v/>
      </c>
      <c r="O822" s="603" t="str">
        <f>IF(STEP!S822&lt;&gt;"",STEP!S822,"")</f>
        <v/>
      </c>
      <c r="P822" s="603">
        <f t="shared" si="144"/>
        <v>0</v>
      </c>
      <c r="Q822" s="603"/>
      <c r="R822" s="603" t="str">
        <f>R821</f>
        <v/>
      </c>
      <c r="S822" s="605">
        <f t="shared" ref="S822:S850" si="145">(IF(K822&lt;&gt;"",K822,0)+IF(L822&lt;&gt;"",L822,0))*24</f>
        <v>0</v>
      </c>
      <c r="T822" s="610">
        <f t="shared" ref="T822:T850" si="146">J822-(M822+S822)</f>
        <v>0</v>
      </c>
    </row>
    <row r="823" spans="2:20">
      <c r="B823" s="517"/>
      <c r="C823" s="622" t="str">
        <f>IF(STEP!C823&lt;&gt;"",STEP!C823,"")</f>
        <v/>
      </c>
      <c r="D823" s="409" t="str">
        <f>IF(STEP!D823&lt;&gt;"",STEP!D823,"")</f>
        <v/>
      </c>
      <c r="E823" s="410" t="str">
        <f>IF(STEP!E823&lt;&gt;"",STEP!E823,"")</f>
        <v/>
      </c>
      <c r="F823" s="409" t="str">
        <f>IF(STEP!F823&lt;&gt;"",STEP!F823,"")</f>
        <v/>
      </c>
      <c r="G823" s="508" t="str">
        <f>IF(STEP!C823&lt;&gt;"",STEP!AD823,"")</f>
        <v/>
      </c>
      <c r="H823" s="407" t="str">
        <f>IF(AND(STEP!$G823="",$J$8&lt;&gt;"ON"),"",IF(月報!AX823&lt;&gt;"",月報!AX823,IF(STEP!G823&lt;&gt;"",STEP!G823,"")))</f>
        <v/>
      </c>
      <c r="I823" s="408" t="str">
        <f>IF(AND(STEP!$G823="",$J$8&lt;&gt;"ON"),"",IF(月報!AZ823&lt;&gt;"",月報!AZ823,IF(STEP!H823&lt;&gt;"",STEP!H823,"")))</f>
        <v/>
      </c>
      <c r="J823" s="603">
        <f>IF(月報!BA823&lt;&gt;"",月報!BA823,0)*24</f>
        <v>0</v>
      </c>
      <c r="K823" s="603" t="str">
        <f>IF(STEP!X823&lt;&gt;"",STEP!X823,"")</f>
        <v/>
      </c>
      <c r="L823" s="603" t="str">
        <f>IF(STEP!Y823&lt;&gt;"",STEP!Y823,"")</f>
        <v/>
      </c>
      <c r="M823" s="603">
        <f>IF(STEP!Z823&lt;&gt;"",STEP!Z823,0)*24</f>
        <v>0</v>
      </c>
      <c r="N823" s="603" t="str">
        <f>IF(STEP!R823&lt;&gt;"",STEP!R823,"")</f>
        <v/>
      </c>
      <c r="O823" s="603" t="str">
        <f>IF(STEP!S823&lt;&gt;"",STEP!S823,"")</f>
        <v/>
      </c>
      <c r="P823" s="603">
        <f t="shared" si="144"/>
        <v>0</v>
      </c>
      <c r="Q823" s="603"/>
      <c r="R823" s="603" t="str">
        <f t="shared" ref="R823:R855" si="147">R822</f>
        <v/>
      </c>
      <c r="S823" s="605">
        <f t="shared" si="145"/>
        <v>0</v>
      </c>
      <c r="T823" s="610">
        <f t="shared" si="146"/>
        <v>0</v>
      </c>
    </row>
    <row r="824" spans="2:20">
      <c r="B824" s="517"/>
      <c r="C824" s="622" t="str">
        <f>IF(STEP!C824&lt;&gt;"",STEP!C824,"")</f>
        <v/>
      </c>
      <c r="D824" s="409" t="str">
        <f>IF(STEP!D824&lt;&gt;"",STEP!D824,"")</f>
        <v/>
      </c>
      <c r="E824" s="410" t="str">
        <f>IF(STEP!E824&lt;&gt;"",STEP!E824,"")</f>
        <v/>
      </c>
      <c r="F824" s="409" t="str">
        <f>IF(STEP!F824&lt;&gt;"",STEP!F824,"")</f>
        <v/>
      </c>
      <c r="G824" s="508" t="str">
        <f>IF(STEP!C824&lt;&gt;"",STEP!AD824,"")</f>
        <v/>
      </c>
      <c r="H824" s="407" t="str">
        <f>IF(AND(STEP!$G824="",$J$8&lt;&gt;"ON"),"",IF(月報!AX824&lt;&gt;"",月報!AX824,IF(STEP!G824&lt;&gt;"",STEP!G824,"")))</f>
        <v/>
      </c>
      <c r="I824" s="408" t="str">
        <f>IF(AND(STEP!$G824="",$J$8&lt;&gt;"ON"),"",IF(月報!AZ824&lt;&gt;"",月報!AZ824,IF(STEP!H824&lt;&gt;"",STEP!H824,"")))</f>
        <v/>
      </c>
      <c r="J824" s="603">
        <f>IF(月報!BA824&lt;&gt;"",月報!BA824,0)*24</f>
        <v>0</v>
      </c>
      <c r="K824" s="603" t="str">
        <f>IF(STEP!X824&lt;&gt;"",STEP!X824,"")</f>
        <v/>
      </c>
      <c r="L824" s="603" t="str">
        <f>IF(STEP!Y824&lt;&gt;"",STEP!Y824,"")</f>
        <v/>
      </c>
      <c r="M824" s="603">
        <f>IF(STEP!Z824&lt;&gt;"",STEP!Z824,0)*24</f>
        <v>0</v>
      </c>
      <c r="N824" s="603" t="str">
        <f>IF(STEP!R824&lt;&gt;"",STEP!R824,"")</f>
        <v/>
      </c>
      <c r="O824" s="603" t="str">
        <f>IF(STEP!S824&lt;&gt;"",STEP!S824,"")</f>
        <v/>
      </c>
      <c r="P824" s="603">
        <f t="shared" si="144"/>
        <v>0</v>
      </c>
      <c r="Q824" s="603"/>
      <c r="R824" s="603" t="str">
        <f t="shared" si="147"/>
        <v/>
      </c>
      <c r="S824" s="605">
        <f t="shared" si="145"/>
        <v>0</v>
      </c>
      <c r="T824" s="610">
        <f t="shared" si="146"/>
        <v>0</v>
      </c>
    </row>
    <row r="825" spans="2:20">
      <c r="B825" s="517"/>
      <c r="C825" s="622" t="str">
        <f>IF(STEP!C825&lt;&gt;"",STEP!C825,"")</f>
        <v/>
      </c>
      <c r="D825" s="409" t="str">
        <f>IF(STEP!D825&lt;&gt;"",STEP!D825,"")</f>
        <v/>
      </c>
      <c r="E825" s="410" t="str">
        <f>IF(STEP!E825&lt;&gt;"",STEP!E825,"")</f>
        <v/>
      </c>
      <c r="F825" s="409" t="str">
        <f>IF(STEP!F825&lt;&gt;"",STEP!F825,"")</f>
        <v/>
      </c>
      <c r="G825" s="508" t="str">
        <f>IF(STEP!C825&lt;&gt;"",STEP!AD825,"")</f>
        <v/>
      </c>
      <c r="H825" s="407" t="str">
        <f>IF(AND(STEP!$G825="",$J$8&lt;&gt;"ON"),"",IF(月報!AX825&lt;&gt;"",月報!AX825,IF(STEP!G825&lt;&gt;"",STEP!G825,"")))</f>
        <v/>
      </c>
      <c r="I825" s="408" t="str">
        <f>IF(AND(STEP!$G825="",$J$8&lt;&gt;"ON"),"",IF(月報!AZ825&lt;&gt;"",月報!AZ825,IF(STEP!H825&lt;&gt;"",STEP!H825,"")))</f>
        <v/>
      </c>
      <c r="J825" s="603">
        <f>IF(月報!BA825&lt;&gt;"",月報!BA825,0)*24</f>
        <v>0</v>
      </c>
      <c r="K825" s="603" t="str">
        <f>IF(STEP!X825&lt;&gt;"",STEP!X825,"")</f>
        <v/>
      </c>
      <c r="L825" s="603" t="str">
        <f>IF(STEP!Y825&lt;&gt;"",STEP!Y825,"")</f>
        <v/>
      </c>
      <c r="M825" s="603">
        <f>IF(STEP!Z825&lt;&gt;"",STEP!Z825,0)*24</f>
        <v>0</v>
      </c>
      <c r="N825" s="603" t="str">
        <f>IF(STEP!R825&lt;&gt;"",STEP!R825,"")</f>
        <v/>
      </c>
      <c r="O825" s="603" t="str">
        <f>IF(STEP!S825&lt;&gt;"",STEP!S825,"")</f>
        <v/>
      </c>
      <c r="P825" s="603">
        <f t="shared" si="144"/>
        <v>0</v>
      </c>
      <c r="Q825" s="603"/>
      <c r="R825" s="603" t="str">
        <f t="shared" si="147"/>
        <v/>
      </c>
      <c r="S825" s="605">
        <f t="shared" si="145"/>
        <v>0</v>
      </c>
      <c r="T825" s="610">
        <f t="shared" si="146"/>
        <v>0</v>
      </c>
    </row>
    <row r="826" spans="2:20">
      <c r="B826" s="517"/>
      <c r="C826" s="622" t="str">
        <f>IF(STEP!C826&lt;&gt;"",STEP!C826,"")</f>
        <v/>
      </c>
      <c r="D826" s="409" t="str">
        <f>IF(STEP!D826&lt;&gt;"",STEP!D826,"")</f>
        <v/>
      </c>
      <c r="E826" s="410" t="str">
        <f>IF(STEP!E826&lt;&gt;"",STEP!E826,"")</f>
        <v/>
      </c>
      <c r="F826" s="409" t="str">
        <f>IF(STEP!F826&lt;&gt;"",STEP!F826,"")</f>
        <v/>
      </c>
      <c r="G826" s="508" t="str">
        <f>IF(STEP!C826&lt;&gt;"",STEP!AD826,"")</f>
        <v/>
      </c>
      <c r="H826" s="407" t="str">
        <f>IF(AND(STEP!$G826="",$J$8&lt;&gt;"ON"),"",IF(月報!AX826&lt;&gt;"",月報!AX826,IF(STEP!G826&lt;&gt;"",STEP!G826,"")))</f>
        <v/>
      </c>
      <c r="I826" s="408" t="str">
        <f>IF(AND(STEP!$G826="",$J$8&lt;&gt;"ON"),"",IF(月報!AZ826&lt;&gt;"",月報!AZ826,IF(STEP!H826&lt;&gt;"",STEP!H826,"")))</f>
        <v/>
      </c>
      <c r="J826" s="603">
        <f>IF(月報!BA826&lt;&gt;"",月報!BA826,0)*24</f>
        <v>0</v>
      </c>
      <c r="K826" s="603" t="str">
        <f>IF(STEP!X826&lt;&gt;"",STEP!X826,"")</f>
        <v/>
      </c>
      <c r="L826" s="603" t="str">
        <f>IF(STEP!Y826&lt;&gt;"",STEP!Y826,"")</f>
        <v/>
      </c>
      <c r="M826" s="603">
        <f>IF(STEP!Z826&lt;&gt;"",STEP!Z826,0)*24</f>
        <v>0</v>
      </c>
      <c r="N826" s="603" t="str">
        <f>IF(STEP!R826&lt;&gt;"",STEP!R826,"")</f>
        <v/>
      </c>
      <c r="O826" s="603" t="str">
        <f>IF(STEP!S826&lt;&gt;"",STEP!S826,"")</f>
        <v/>
      </c>
      <c r="P826" s="603">
        <f t="shared" si="144"/>
        <v>0</v>
      </c>
      <c r="Q826" s="603"/>
      <c r="R826" s="603" t="str">
        <f t="shared" si="147"/>
        <v/>
      </c>
      <c r="S826" s="605">
        <f t="shared" si="145"/>
        <v>0</v>
      </c>
      <c r="T826" s="610">
        <f t="shared" si="146"/>
        <v>0</v>
      </c>
    </row>
    <row r="827" spans="2:20">
      <c r="B827" s="517"/>
      <c r="C827" s="623" t="str">
        <f>IF(STEP!C827&lt;&gt;"",STEP!C827,"")</f>
        <v/>
      </c>
      <c r="D827" s="411" t="str">
        <f>IF(STEP!D827&lt;&gt;"",STEP!D827,"")</f>
        <v/>
      </c>
      <c r="E827" s="412" t="str">
        <f>IF(STEP!E827&lt;&gt;"",STEP!E827,"")</f>
        <v/>
      </c>
      <c r="F827" s="411" t="str">
        <f>IF(STEP!F827&lt;&gt;"",STEP!F827,"")</f>
        <v/>
      </c>
      <c r="G827" s="413" t="str">
        <f>IF(STEP!C827&lt;&gt;"",STEP!AD827,"")</f>
        <v/>
      </c>
      <c r="H827" s="413" t="str">
        <f>IF(AND(STEP!$G827="",$J$8&lt;&gt;"ON"),"",IF(月報!AX827&lt;&gt;"",月報!AX827,IF(STEP!G827&lt;&gt;"",STEP!G827,"")))</f>
        <v/>
      </c>
      <c r="I827" s="414" t="str">
        <f>IF(AND(STEP!$G827="",$J$8&lt;&gt;"ON"),"",IF(月報!AZ827&lt;&gt;"",月報!AZ827,IF(STEP!H827&lt;&gt;"",STEP!H827,"")))</f>
        <v/>
      </c>
      <c r="J827" s="604">
        <f>IF(月報!BA827&lt;&gt;"",月報!BA827,0)*24</f>
        <v>0</v>
      </c>
      <c r="K827" s="604" t="str">
        <f>IF(STEP!X827&lt;&gt;"",STEP!X827,"")</f>
        <v/>
      </c>
      <c r="L827" s="604" t="str">
        <f>IF(STEP!Y827&lt;&gt;"",STEP!Y827,"")</f>
        <v/>
      </c>
      <c r="M827" s="604">
        <f>IF(STEP!Z827&lt;&gt;"",STEP!Z827,0)*24</f>
        <v>0</v>
      </c>
      <c r="N827" s="604" t="str">
        <f>IF(STEP!R827&lt;&gt;"",STEP!R827,"")</f>
        <v/>
      </c>
      <c r="O827" s="604" t="str">
        <f>IF(STEP!S827&lt;&gt;"",STEP!S827,"")</f>
        <v/>
      </c>
      <c r="P827" s="604">
        <f t="shared" si="144"/>
        <v>0</v>
      </c>
      <c r="Q827" s="604"/>
      <c r="R827" s="604" t="str">
        <f t="shared" si="147"/>
        <v/>
      </c>
      <c r="S827" s="607">
        <f t="shared" si="145"/>
        <v>0</v>
      </c>
      <c r="T827" s="611">
        <f t="shared" si="146"/>
        <v>0</v>
      </c>
    </row>
    <row r="828" spans="2:20">
      <c r="B828" s="517"/>
      <c r="C828" s="624" t="str">
        <f>IF(STEP!C828&lt;&gt;"",STEP!C828,"")</f>
        <v/>
      </c>
      <c r="D828" s="405" t="str">
        <f>IF(STEP!D828&lt;&gt;"",STEP!D828,"")</f>
        <v/>
      </c>
      <c r="E828" s="406" t="str">
        <f>IF(STEP!E828&lt;&gt;"",STEP!E828,"")</f>
        <v/>
      </c>
      <c r="F828" s="405" t="str">
        <f>IF(STEP!F828&lt;&gt;"",STEP!F828,"")</f>
        <v/>
      </c>
      <c r="G828" s="407" t="str">
        <f>IF(STEP!C828&lt;&gt;"",STEP!AD828,"")</f>
        <v/>
      </c>
      <c r="H828" s="407" t="str">
        <f>IF(AND(STEP!$G828="",$J$8&lt;&gt;"ON"),"",IF(月報!AX828&lt;&gt;"",月報!AX828,IF(STEP!G828&lt;&gt;"",STEP!G828,"")))</f>
        <v/>
      </c>
      <c r="I828" s="408" t="str">
        <f>IF(AND(STEP!$G828="",$J$8&lt;&gt;"ON"),"",IF(月報!AZ828&lt;&gt;"",月報!AZ828,IF(STEP!H828&lt;&gt;"",STEP!H828,"")))</f>
        <v/>
      </c>
      <c r="J828" s="603">
        <f>IF(月報!BA828&lt;&gt;"",月報!BA828,0)*24</f>
        <v>0</v>
      </c>
      <c r="K828" s="603" t="str">
        <f>IF(STEP!X828&lt;&gt;"",STEP!X828,"")</f>
        <v/>
      </c>
      <c r="L828" s="603" t="str">
        <f>IF(STEP!Y828&lt;&gt;"",STEP!Y828,"")</f>
        <v/>
      </c>
      <c r="M828" s="603">
        <f>IF(STEP!Z828&lt;&gt;"",STEP!Z828,0)*24</f>
        <v>0</v>
      </c>
      <c r="N828" s="603" t="str">
        <f>IF(STEP!R828&lt;&gt;"",STEP!R828,"")</f>
        <v/>
      </c>
      <c r="O828" s="603" t="str">
        <f>IF(STEP!S828&lt;&gt;"",STEP!S828,"")</f>
        <v/>
      </c>
      <c r="P828" s="603">
        <f t="shared" si="144"/>
        <v>0</v>
      </c>
      <c r="Q828" s="603">
        <f>SUM(P828:P834)</f>
        <v>0</v>
      </c>
      <c r="R828" s="603" t="str">
        <f t="shared" si="147"/>
        <v/>
      </c>
      <c r="S828" s="606">
        <f t="shared" si="145"/>
        <v>0</v>
      </c>
      <c r="T828" s="610">
        <f t="shared" si="146"/>
        <v>0</v>
      </c>
    </row>
    <row r="829" spans="2:20">
      <c r="B829" s="517"/>
      <c r="C829" s="622" t="str">
        <f>IF(STEP!C829&lt;&gt;"",STEP!C829,"")</f>
        <v/>
      </c>
      <c r="D829" s="409" t="str">
        <f>IF(STEP!D829&lt;&gt;"",STEP!D829,"")</f>
        <v/>
      </c>
      <c r="E829" s="410" t="str">
        <f>IF(STEP!E829&lt;&gt;"",STEP!E829,"")</f>
        <v/>
      </c>
      <c r="F829" s="409" t="str">
        <f>IF(STEP!F829&lt;&gt;"",STEP!F829,"")</f>
        <v/>
      </c>
      <c r="G829" s="508" t="str">
        <f>IF(STEP!C829&lt;&gt;"",STEP!AD829,"")</f>
        <v/>
      </c>
      <c r="H829" s="407" t="str">
        <f>IF(AND(STEP!$G829="",$J$8&lt;&gt;"ON"),"",IF(月報!AX829&lt;&gt;"",月報!AX829,IF(STEP!G829&lt;&gt;"",STEP!G829,"")))</f>
        <v/>
      </c>
      <c r="I829" s="408" t="str">
        <f>IF(AND(STEP!$G829="",$J$8&lt;&gt;"ON"),"",IF(月報!AZ829&lt;&gt;"",月報!AZ829,IF(STEP!H829&lt;&gt;"",STEP!H829,"")))</f>
        <v/>
      </c>
      <c r="J829" s="603">
        <f>IF(月報!BA829&lt;&gt;"",月報!BA829,0)*24</f>
        <v>0</v>
      </c>
      <c r="K829" s="603" t="str">
        <f>IF(STEP!X829&lt;&gt;"",STEP!X829,"")</f>
        <v/>
      </c>
      <c r="L829" s="603" t="str">
        <f>IF(STEP!Y829&lt;&gt;"",STEP!Y829,"")</f>
        <v/>
      </c>
      <c r="M829" s="603">
        <f>IF(STEP!Z829&lt;&gt;"",STEP!Z829,0)*24</f>
        <v>0</v>
      </c>
      <c r="N829" s="603" t="str">
        <f>IF(STEP!R829&lt;&gt;"",STEP!R829,"")</f>
        <v/>
      </c>
      <c r="O829" s="603" t="str">
        <f>IF(STEP!S829&lt;&gt;"",STEP!S829,"")</f>
        <v/>
      </c>
      <c r="P829" s="603">
        <f t="shared" si="144"/>
        <v>0</v>
      </c>
      <c r="Q829" s="603"/>
      <c r="R829" s="603" t="str">
        <f t="shared" si="147"/>
        <v/>
      </c>
      <c r="S829" s="605">
        <f t="shared" si="145"/>
        <v>0</v>
      </c>
      <c r="T829" s="610">
        <f t="shared" si="146"/>
        <v>0</v>
      </c>
    </row>
    <row r="830" spans="2:20">
      <c r="B830" s="517"/>
      <c r="C830" s="622" t="str">
        <f>IF(STEP!C830&lt;&gt;"",STEP!C830,"")</f>
        <v/>
      </c>
      <c r="D830" s="409" t="str">
        <f>IF(STEP!D830&lt;&gt;"",STEP!D830,"")</f>
        <v/>
      </c>
      <c r="E830" s="410" t="str">
        <f>IF(STEP!E830&lt;&gt;"",STEP!E830,"")</f>
        <v/>
      </c>
      <c r="F830" s="409" t="str">
        <f>IF(STEP!F830&lt;&gt;"",STEP!F830,"")</f>
        <v/>
      </c>
      <c r="G830" s="508" t="str">
        <f>IF(STEP!C830&lt;&gt;"",STEP!AD830,"")</f>
        <v/>
      </c>
      <c r="H830" s="407" t="str">
        <f>IF(AND(STEP!$G830="",$J$8&lt;&gt;"ON"),"",IF(月報!AX830&lt;&gt;"",月報!AX830,IF(STEP!G830&lt;&gt;"",STEP!G830,"")))</f>
        <v/>
      </c>
      <c r="I830" s="408" t="str">
        <f>IF(AND(STEP!$G830="",$J$8&lt;&gt;"ON"),"",IF(月報!AZ830&lt;&gt;"",月報!AZ830,IF(STEP!H830&lt;&gt;"",STEP!H830,"")))</f>
        <v/>
      </c>
      <c r="J830" s="603">
        <f>IF(月報!BA830&lt;&gt;"",月報!BA830,0)*24</f>
        <v>0</v>
      </c>
      <c r="K830" s="603" t="str">
        <f>IF(STEP!X830&lt;&gt;"",STEP!X830,"")</f>
        <v/>
      </c>
      <c r="L830" s="603" t="str">
        <f>IF(STEP!Y830&lt;&gt;"",STEP!Y830,"")</f>
        <v/>
      </c>
      <c r="M830" s="603">
        <f>IF(STEP!Z830&lt;&gt;"",STEP!Z830,0)*24</f>
        <v>0</v>
      </c>
      <c r="N830" s="603" t="str">
        <f>IF(STEP!R830&lt;&gt;"",STEP!R830,"")</f>
        <v/>
      </c>
      <c r="O830" s="603" t="str">
        <f>IF(STEP!S830&lt;&gt;"",STEP!S830,"")</f>
        <v/>
      </c>
      <c r="P830" s="603">
        <f t="shared" si="144"/>
        <v>0</v>
      </c>
      <c r="Q830" s="603"/>
      <c r="R830" s="603" t="str">
        <f t="shared" si="147"/>
        <v/>
      </c>
      <c r="S830" s="605">
        <f t="shared" si="145"/>
        <v>0</v>
      </c>
      <c r="T830" s="610">
        <f t="shared" si="146"/>
        <v>0</v>
      </c>
    </row>
    <row r="831" spans="2:20">
      <c r="B831" s="517"/>
      <c r="C831" s="622" t="str">
        <f>IF(STEP!C831&lt;&gt;"",STEP!C831,"")</f>
        <v/>
      </c>
      <c r="D831" s="409" t="str">
        <f>IF(STEP!D831&lt;&gt;"",STEP!D831,"")</f>
        <v/>
      </c>
      <c r="E831" s="410" t="str">
        <f>IF(STEP!E831&lt;&gt;"",STEP!E831,"")</f>
        <v/>
      </c>
      <c r="F831" s="409" t="str">
        <f>IF(STEP!F831&lt;&gt;"",STEP!F831,"")</f>
        <v/>
      </c>
      <c r="G831" s="508" t="str">
        <f>IF(STEP!C831&lt;&gt;"",STEP!AD831,"")</f>
        <v/>
      </c>
      <c r="H831" s="407" t="str">
        <f>IF(AND(STEP!$G831="",$J$8&lt;&gt;"ON"),"",IF(月報!AX831&lt;&gt;"",月報!AX831,IF(STEP!G831&lt;&gt;"",STEP!G831,"")))</f>
        <v/>
      </c>
      <c r="I831" s="408" t="str">
        <f>IF(AND(STEP!$G831="",$J$8&lt;&gt;"ON"),"",IF(月報!AZ831&lt;&gt;"",月報!AZ831,IF(STEP!H831&lt;&gt;"",STEP!H831,"")))</f>
        <v/>
      </c>
      <c r="J831" s="603">
        <f>IF(月報!BA831&lt;&gt;"",月報!BA831,0)*24</f>
        <v>0</v>
      </c>
      <c r="K831" s="603" t="str">
        <f>IF(STEP!X831&lt;&gt;"",STEP!X831,"")</f>
        <v/>
      </c>
      <c r="L831" s="603" t="str">
        <f>IF(STEP!Y831&lt;&gt;"",STEP!Y831,"")</f>
        <v/>
      </c>
      <c r="M831" s="603">
        <f>IF(STEP!Z831&lt;&gt;"",STEP!Z831,0)*24</f>
        <v>0</v>
      </c>
      <c r="N831" s="603" t="str">
        <f>IF(STEP!R831&lt;&gt;"",STEP!R831,"")</f>
        <v/>
      </c>
      <c r="O831" s="603" t="str">
        <f>IF(STEP!S831&lt;&gt;"",STEP!S831,"")</f>
        <v/>
      </c>
      <c r="P831" s="603">
        <f t="shared" si="144"/>
        <v>0</v>
      </c>
      <c r="Q831" s="603"/>
      <c r="R831" s="603" t="str">
        <f t="shared" si="147"/>
        <v/>
      </c>
      <c r="S831" s="605">
        <f t="shared" si="145"/>
        <v>0</v>
      </c>
      <c r="T831" s="610">
        <f t="shared" si="146"/>
        <v>0</v>
      </c>
    </row>
    <row r="832" spans="2:20">
      <c r="B832" s="517"/>
      <c r="C832" s="622" t="str">
        <f>IF(STEP!C832&lt;&gt;"",STEP!C832,"")</f>
        <v/>
      </c>
      <c r="D832" s="409" t="str">
        <f>IF(STEP!D832&lt;&gt;"",STEP!D832,"")</f>
        <v/>
      </c>
      <c r="E832" s="410" t="str">
        <f>IF(STEP!E832&lt;&gt;"",STEP!E832,"")</f>
        <v/>
      </c>
      <c r="F832" s="409" t="str">
        <f>IF(STEP!F832&lt;&gt;"",STEP!F832,"")</f>
        <v/>
      </c>
      <c r="G832" s="508" t="str">
        <f>IF(STEP!C832&lt;&gt;"",STEP!AD832,"")</f>
        <v/>
      </c>
      <c r="H832" s="407" t="str">
        <f>IF(AND(STEP!$G832="",$J$8&lt;&gt;"ON"),"",IF(月報!AX832&lt;&gt;"",月報!AX832,IF(STEP!G832&lt;&gt;"",STEP!G832,"")))</f>
        <v/>
      </c>
      <c r="I832" s="408" t="str">
        <f>IF(AND(STEP!$G832="",$J$8&lt;&gt;"ON"),"",IF(月報!AZ832&lt;&gt;"",月報!AZ832,IF(STEP!H832&lt;&gt;"",STEP!H832,"")))</f>
        <v/>
      </c>
      <c r="J832" s="603">
        <f>IF(月報!BA832&lt;&gt;"",月報!BA832,0)*24</f>
        <v>0</v>
      </c>
      <c r="K832" s="603" t="str">
        <f>IF(STEP!X832&lt;&gt;"",STEP!X832,"")</f>
        <v/>
      </c>
      <c r="L832" s="603" t="str">
        <f>IF(STEP!Y832&lt;&gt;"",STEP!Y832,"")</f>
        <v/>
      </c>
      <c r="M832" s="603">
        <f>IF(STEP!Z832&lt;&gt;"",STEP!Z832,0)*24</f>
        <v>0</v>
      </c>
      <c r="N832" s="603" t="str">
        <f>IF(STEP!R832&lt;&gt;"",STEP!R832,"")</f>
        <v/>
      </c>
      <c r="O832" s="603" t="str">
        <f>IF(STEP!S832&lt;&gt;"",STEP!S832,"")</f>
        <v/>
      </c>
      <c r="P832" s="603">
        <f t="shared" si="144"/>
        <v>0</v>
      </c>
      <c r="Q832" s="603"/>
      <c r="R832" s="603" t="str">
        <f t="shared" si="147"/>
        <v/>
      </c>
      <c r="S832" s="605">
        <f t="shared" si="145"/>
        <v>0</v>
      </c>
      <c r="T832" s="610">
        <f t="shared" si="146"/>
        <v>0</v>
      </c>
    </row>
    <row r="833" spans="2:20">
      <c r="B833" s="517"/>
      <c r="C833" s="622" t="str">
        <f>IF(STEP!C833&lt;&gt;"",STEP!C833,"")</f>
        <v/>
      </c>
      <c r="D833" s="409" t="str">
        <f>IF(STEP!D833&lt;&gt;"",STEP!D833,"")</f>
        <v/>
      </c>
      <c r="E833" s="410" t="str">
        <f>IF(STEP!E833&lt;&gt;"",STEP!E833,"")</f>
        <v/>
      </c>
      <c r="F833" s="409" t="str">
        <f>IF(STEP!F833&lt;&gt;"",STEP!F833,"")</f>
        <v/>
      </c>
      <c r="G833" s="508" t="str">
        <f>IF(STEP!C833&lt;&gt;"",STEP!AD833,"")</f>
        <v/>
      </c>
      <c r="H833" s="407" t="str">
        <f>IF(AND(STEP!$G833="",$J$8&lt;&gt;"ON"),"",IF(月報!AX833&lt;&gt;"",月報!AX833,IF(STEP!G833&lt;&gt;"",STEP!G833,"")))</f>
        <v/>
      </c>
      <c r="I833" s="408" t="str">
        <f>IF(AND(STEP!$G833="",$J$8&lt;&gt;"ON"),"",IF(月報!AZ833&lt;&gt;"",月報!AZ833,IF(STEP!H833&lt;&gt;"",STEP!H833,"")))</f>
        <v/>
      </c>
      <c r="J833" s="603">
        <f>IF(月報!BA833&lt;&gt;"",月報!BA833,0)*24</f>
        <v>0</v>
      </c>
      <c r="K833" s="603" t="str">
        <f>IF(STEP!X833&lt;&gt;"",STEP!X833,"")</f>
        <v/>
      </c>
      <c r="L833" s="603" t="str">
        <f>IF(STEP!Y833&lt;&gt;"",STEP!Y833,"")</f>
        <v/>
      </c>
      <c r="M833" s="603">
        <f>IF(STEP!Z833&lt;&gt;"",STEP!Z833,0)*24</f>
        <v>0</v>
      </c>
      <c r="N833" s="603" t="str">
        <f>IF(STEP!R833&lt;&gt;"",STEP!R833,"")</f>
        <v/>
      </c>
      <c r="O833" s="603" t="str">
        <f>IF(STEP!S833&lt;&gt;"",STEP!S833,"")</f>
        <v/>
      </c>
      <c r="P833" s="603">
        <f t="shared" si="144"/>
        <v>0</v>
      </c>
      <c r="Q833" s="603"/>
      <c r="R833" s="603" t="str">
        <f t="shared" si="147"/>
        <v/>
      </c>
      <c r="S833" s="605">
        <f t="shared" si="145"/>
        <v>0</v>
      </c>
      <c r="T833" s="610">
        <f t="shared" si="146"/>
        <v>0</v>
      </c>
    </row>
    <row r="834" spans="2:20">
      <c r="B834" s="517"/>
      <c r="C834" s="623" t="str">
        <f>IF(STEP!C834&lt;&gt;"",STEP!C834,"")</f>
        <v/>
      </c>
      <c r="D834" s="411" t="str">
        <f>IF(STEP!D834&lt;&gt;"",STEP!D834,"")</f>
        <v/>
      </c>
      <c r="E834" s="412" t="str">
        <f>IF(STEP!E834&lt;&gt;"",STEP!E834,"")</f>
        <v/>
      </c>
      <c r="F834" s="411" t="str">
        <f>IF(STEP!F834&lt;&gt;"",STEP!F834,"")</f>
        <v/>
      </c>
      <c r="G834" s="413" t="str">
        <f>IF(STEP!C834&lt;&gt;"",STEP!AD834,"")</f>
        <v/>
      </c>
      <c r="H834" s="413" t="str">
        <f>IF(AND(STEP!$G834="",$J$8&lt;&gt;"ON"),"",IF(月報!AX834&lt;&gt;"",月報!AX834,IF(STEP!G834&lt;&gt;"",STEP!G834,"")))</f>
        <v/>
      </c>
      <c r="I834" s="414" t="str">
        <f>IF(AND(STEP!$G834="",$J$8&lt;&gt;"ON"),"",IF(月報!AZ834&lt;&gt;"",月報!AZ834,IF(STEP!H834&lt;&gt;"",STEP!H834,"")))</f>
        <v/>
      </c>
      <c r="J834" s="604">
        <f>IF(月報!BA834&lt;&gt;"",月報!BA834,0)*24</f>
        <v>0</v>
      </c>
      <c r="K834" s="604" t="str">
        <f>IF(STEP!X834&lt;&gt;"",STEP!X834,"")</f>
        <v/>
      </c>
      <c r="L834" s="604" t="str">
        <f>IF(STEP!Y834&lt;&gt;"",STEP!Y834,"")</f>
        <v/>
      </c>
      <c r="M834" s="604">
        <f>IF(STEP!Z834&lt;&gt;"",STEP!Z834,0)*24</f>
        <v>0</v>
      </c>
      <c r="N834" s="604" t="str">
        <f>IF(STEP!R834&lt;&gt;"",STEP!R834,"")</f>
        <v/>
      </c>
      <c r="O834" s="604" t="str">
        <f>IF(STEP!S834&lt;&gt;"",STEP!S834,"")</f>
        <v/>
      </c>
      <c r="P834" s="604">
        <f t="shared" si="144"/>
        <v>0</v>
      </c>
      <c r="Q834" s="604"/>
      <c r="R834" s="604" t="str">
        <f t="shared" si="147"/>
        <v/>
      </c>
      <c r="S834" s="607">
        <f t="shared" si="145"/>
        <v>0</v>
      </c>
      <c r="T834" s="611">
        <f t="shared" si="146"/>
        <v>0</v>
      </c>
    </row>
    <row r="835" spans="2:20">
      <c r="B835" s="517"/>
      <c r="C835" s="624" t="str">
        <f>IF(STEP!C835&lt;&gt;"",STEP!C835,"")</f>
        <v/>
      </c>
      <c r="D835" s="405" t="str">
        <f>IF(STEP!D835&lt;&gt;"",STEP!D835,"")</f>
        <v/>
      </c>
      <c r="E835" s="406" t="str">
        <f>IF(STEP!E835&lt;&gt;"",STEP!E835,"")</f>
        <v/>
      </c>
      <c r="F835" s="405" t="str">
        <f>IF(STEP!F835&lt;&gt;"",STEP!F835,"")</f>
        <v/>
      </c>
      <c r="G835" s="407" t="str">
        <f>IF(STEP!C835&lt;&gt;"",STEP!AD835,"")</f>
        <v/>
      </c>
      <c r="H835" s="407" t="str">
        <f>IF(AND(STEP!$G835="",$J$8&lt;&gt;"ON"),"",IF(月報!AX835&lt;&gt;"",月報!AX835,IF(STEP!G835&lt;&gt;"",STEP!G835,"")))</f>
        <v/>
      </c>
      <c r="I835" s="408" t="str">
        <f>IF(AND(STEP!$G835="",$J$8&lt;&gt;"ON"),"",IF(月報!AZ835&lt;&gt;"",月報!AZ835,IF(STEP!H835&lt;&gt;"",STEP!H835,"")))</f>
        <v/>
      </c>
      <c r="J835" s="603">
        <f>IF(月報!BA835&lt;&gt;"",月報!BA835,0)*24</f>
        <v>0</v>
      </c>
      <c r="K835" s="603" t="str">
        <f>IF(STEP!X835&lt;&gt;"",STEP!X835,"")</f>
        <v/>
      </c>
      <c r="L835" s="603" t="str">
        <f>IF(STEP!Y835&lt;&gt;"",STEP!Y835,"")</f>
        <v/>
      </c>
      <c r="M835" s="603">
        <f>IF(STEP!Z835&lt;&gt;"",STEP!Z835,0)*24</f>
        <v>0</v>
      </c>
      <c r="N835" s="603" t="str">
        <f>IF(STEP!R835&lt;&gt;"",STEP!R835,"")</f>
        <v/>
      </c>
      <c r="O835" s="603" t="str">
        <f>IF(STEP!S835&lt;&gt;"",STEP!S835,"")</f>
        <v/>
      </c>
      <c r="P835" s="603">
        <f t="shared" si="144"/>
        <v>0</v>
      </c>
      <c r="Q835" s="603">
        <f>SUM(P835:P841)</f>
        <v>0</v>
      </c>
      <c r="R835" s="603" t="str">
        <f t="shared" si="147"/>
        <v/>
      </c>
      <c r="S835" s="606">
        <f t="shared" si="145"/>
        <v>0</v>
      </c>
      <c r="T835" s="610">
        <f t="shared" si="146"/>
        <v>0</v>
      </c>
    </row>
    <row r="836" spans="2:20">
      <c r="B836" s="517"/>
      <c r="C836" s="622" t="str">
        <f>IF(STEP!C836&lt;&gt;"",STEP!C836,"")</f>
        <v/>
      </c>
      <c r="D836" s="409" t="str">
        <f>IF(STEP!D836&lt;&gt;"",STEP!D836,"")</f>
        <v/>
      </c>
      <c r="E836" s="410" t="str">
        <f>IF(STEP!E836&lt;&gt;"",STEP!E836,"")</f>
        <v/>
      </c>
      <c r="F836" s="409" t="str">
        <f>IF(STEP!F836&lt;&gt;"",STEP!F836,"")</f>
        <v/>
      </c>
      <c r="G836" s="508" t="str">
        <f>IF(STEP!C836&lt;&gt;"",STEP!AD836,"")</f>
        <v/>
      </c>
      <c r="H836" s="407" t="str">
        <f>IF(AND(STEP!$G836="",$J$8&lt;&gt;"ON"),"",IF(月報!AX836&lt;&gt;"",月報!AX836,IF(STEP!G836&lt;&gt;"",STEP!G836,"")))</f>
        <v/>
      </c>
      <c r="I836" s="408" t="str">
        <f>IF(AND(STEP!$G836="",$J$8&lt;&gt;"ON"),"",IF(月報!AZ836&lt;&gt;"",月報!AZ836,IF(STEP!H836&lt;&gt;"",STEP!H836,"")))</f>
        <v/>
      </c>
      <c r="J836" s="603">
        <f>IF(月報!BA836&lt;&gt;"",月報!BA836,0)*24</f>
        <v>0</v>
      </c>
      <c r="K836" s="603" t="str">
        <f>IF(STEP!X836&lt;&gt;"",STEP!X836,"")</f>
        <v/>
      </c>
      <c r="L836" s="603" t="str">
        <f>IF(STEP!Y836&lt;&gt;"",STEP!Y836,"")</f>
        <v/>
      </c>
      <c r="M836" s="603">
        <f>IF(STEP!Z836&lt;&gt;"",STEP!Z836,0)*24</f>
        <v>0</v>
      </c>
      <c r="N836" s="603" t="str">
        <f>IF(STEP!R836&lt;&gt;"",STEP!R836,"")</f>
        <v/>
      </c>
      <c r="O836" s="603" t="str">
        <f>IF(STEP!S836&lt;&gt;"",STEP!S836,"")</f>
        <v/>
      </c>
      <c r="P836" s="603">
        <f t="shared" si="144"/>
        <v>0</v>
      </c>
      <c r="Q836" s="603"/>
      <c r="R836" s="603" t="str">
        <f t="shared" si="147"/>
        <v/>
      </c>
      <c r="S836" s="605">
        <f t="shared" si="145"/>
        <v>0</v>
      </c>
      <c r="T836" s="610">
        <f t="shared" si="146"/>
        <v>0</v>
      </c>
    </row>
    <row r="837" spans="2:20">
      <c r="B837" s="517"/>
      <c r="C837" s="622" t="str">
        <f>IF(STEP!C837&lt;&gt;"",STEP!C837,"")</f>
        <v/>
      </c>
      <c r="D837" s="409" t="str">
        <f>IF(STEP!D837&lt;&gt;"",STEP!D837,"")</f>
        <v/>
      </c>
      <c r="E837" s="410" t="str">
        <f>IF(STEP!E837&lt;&gt;"",STEP!E837,"")</f>
        <v/>
      </c>
      <c r="F837" s="409" t="str">
        <f>IF(STEP!F837&lt;&gt;"",STEP!F837,"")</f>
        <v/>
      </c>
      <c r="G837" s="508" t="str">
        <f>IF(STEP!C837&lt;&gt;"",STEP!AD837,"")</f>
        <v/>
      </c>
      <c r="H837" s="407" t="str">
        <f>IF(AND(STEP!$G837="",$J$8&lt;&gt;"ON"),"",IF(月報!AX837&lt;&gt;"",月報!AX837,IF(STEP!G837&lt;&gt;"",STEP!G837,"")))</f>
        <v/>
      </c>
      <c r="I837" s="408" t="str">
        <f>IF(AND(STEP!$G837="",$J$8&lt;&gt;"ON"),"",IF(月報!AZ837&lt;&gt;"",月報!AZ837,IF(STEP!H837&lt;&gt;"",STEP!H837,"")))</f>
        <v/>
      </c>
      <c r="J837" s="603">
        <f>IF(月報!BA837&lt;&gt;"",月報!BA837,0)*24</f>
        <v>0</v>
      </c>
      <c r="K837" s="603" t="str">
        <f>IF(STEP!X837&lt;&gt;"",STEP!X837,"")</f>
        <v/>
      </c>
      <c r="L837" s="603" t="str">
        <f>IF(STEP!Y837&lt;&gt;"",STEP!Y837,"")</f>
        <v/>
      </c>
      <c r="M837" s="603">
        <f>IF(STEP!Z837&lt;&gt;"",STEP!Z837,0)*24</f>
        <v>0</v>
      </c>
      <c r="N837" s="603" t="str">
        <f>IF(STEP!R837&lt;&gt;"",STEP!R837,"")</f>
        <v/>
      </c>
      <c r="O837" s="603" t="str">
        <f>IF(STEP!S837&lt;&gt;"",STEP!S837,"")</f>
        <v/>
      </c>
      <c r="P837" s="603">
        <f t="shared" si="144"/>
        <v>0</v>
      </c>
      <c r="Q837" s="603"/>
      <c r="R837" s="603" t="str">
        <f t="shared" si="147"/>
        <v/>
      </c>
      <c r="S837" s="605">
        <f t="shared" si="145"/>
        <v>0</v>
      </c>
      <c r="T837" s="610">
        <f t="shared" si="146"/>
        <v>0</v>
      </c>
    </row>
    <row r="838" spans="2:20">
      <c r="B838" s="517"/>
      <c r="C838" s="622" t="str">
        <f>IF(STEP!C838&lt;&gt;"",STEP!C838,"")</f>
        <v/>
      </c>
      <c r="D838" s="409" t="str">
        <f>IF(STEP!D838&lt;&gt;"",STEP!D838,"")</f>
        <v/>
      </c>
      <c r="E838" s="410" t="str">
        <f>IF(STEP!E838&lt;&gt;"",STEP!E838,"")</f>
        <v/>
      </c>
      <c r="F838" s="409" t="str">
        <f>IF(STEP!F838&lt;&gt;"",STEP!F838,"")</f>
        <v/>
      </c>
      <c r="G838" s="508" t="str">
        <f>IF(STEP!C838&lt;&gt;"",STEP!AD838,"")</f>
        <v/>
      </c>
      <c r="H838" s="407" t="str">
        <f>IF(AND(STEP!$G838="",$J$8&lt;&gt;"ON"),"",IF(月報!AX838&lt;&gt;"",月報!AX838,IF(STEP!G838&lt;&gt;"",STEP!G838,"")))</f>
        <v/>
      </c>
      <c r="I838" s="408" t="str">
        <f>IF(AND(STEP!$G838="",$J$8&lt;&gt;"ON"),"",IF(月報!AZ838&lt;&gt;"",月報!AZ838,IF(STEP!H838&lt;&gt;"",STEP!H838,"")))</f>
        <v/>
      </c>
      <c r="J838" s="603">
        <f>IF(月報!BA838&lt;&gt;"",月報!BA838,0)*24</f>
        <v>0</v>
      </c>
      <c r="K838" s="603" t="str">
        <f>IF(STEP!X838&lt;&gt;"",STEP!X838,"")</f>
        <v/>
      </c>
      <c r="L838" s="603" t="str">
        <f>IF(STEP!Y838&lt;&gt;"",STEP!Y838,"")</f>
        <v/>
      </c>
      <c r="M838" s="603">
        <f>IF(STEP!Z838&lt;&gt;"",STEP!Z838,0)*24</f>
        <v>0</v>
      </c>
      <c r="N838" s="603" t="str">
        <f>IF(STEP!R838&lt;&gt;"",STEP!R838,"")</f>
        <v/>
      </c>
      <c r="O838" s="603" t="str">
        <f>IF(STEP!S838&lt;&gt;"",STEP!S838,"")</f>
        <v/>
      </c>
      <c r="P838" s="603">
        <f t="shared" si="144"/>
        <v>0</v>
      </c>
      <c r="Q838" s="603"/>
      <c r="R838" s="603" t="str">
        <f t="shared" si="147"/>
        <v/>
      </c>
      <c r="S838" s="605">
        <f t="shared" si="145"/>
        <v>0</v>
      </c>
      <c r="T838" s="610">
        <f t="shared" si="146"/>
        <v>0</v>
      </c>
    </row>
    <row r="839" spans="2:20">
      <c r="B839" s="517"/>
      <c r="C839" s="622" t="str">
        <f>IF(STEP!C839&lt;&gt;"",STEP!C839,"")</f>
        <v/>
      </c>
      <c r="D839" s="409" t="str">
        <f>IF(STEP!D839&lt;&gt;"",STEP!D839,"")</f>
        <v/>
      </c>
      <c r="E839" s="410" t="str">
        <f>IF(STEP!E839&lt;&gt;"",STEP!E839,"")</f>
        <v/>
      </c>
      <c r="F839" s="409" t="str">
        <f>IF(STEP!F839&lt;&gt;"",STEP!F839,"")</f>
        <v/>
      </c>
      <c r="G839" s="508" t="str">
        <f>IF(STEP!C839&lt;&gt;"",STEP!AD839,"")</f>
        <v/>
      </c>
      <c r="H839" s="407" t="str">
        <f>IF(AND(STEP!$G839="",$J$8&lt;&gt;"ON"),"",IF(月報!AX839&lt;&gt;"",月報!AX839,IF(STEP!G839&lt;&gt;"",STEP!G839,"")))</f>
        <v/>
      </c>
      <c r="I839" s="408" t="str">
        <f>IF(AND(STEP!$G839="",$J$8&lt;&gt;"ON"),"",IF(月報!AZ839&lt;&gt;"",月報!AZ839,IF(STEP!H839&lt;&gt;"",STEP!H839,"")))</f>
        <v/>
      </c>
      <c r="J839" s="603">
        <f>IF(月報!BA839&lt;&gt;"",月報!BA839,0)*24</f>
        <v>0</v>
      </c>
      <c r="K839" s="603" t="str">
        <f>IF(STEP!X839&lt;&gt;"",STEP!X839,"")</f>
        <v/>
      </c>
      <c r="L839" s="603" t="str">
        <f>IF(STEP!Y839&lt;&gt;"",STEP!Y839,"")</f>
        <v/>
      </c>
      <c r="M839" s="603">
        <f>IF(STEP!Z839&lt;&gt;"",STEP!Z839,0)*24</f>
        <v>0</v>
      </c>
      <c r="N839" s="603" t="str">
        <f>IF(STEP!R839&lt;&gt;"",STEP!R839,"")</f>
        <v/>
      </c>
      <c r="O839" s="603" t="str">
        <f>IF(STEP!S839&lt;&gt;"",STEP!S839,"")</f>
        <v/>
      </c>
      <c r="P839" s="603">
        <f t="shared" si="144"/>
        <v>0</v>
      </c>
      <c r="Q839" s="603"/>
      <c r="R839" s="603" t="str">
        <f t="shared" si="147"/>
        <v/>
      </c>
      <c r="S839" s="605">
        <f t="shared" si="145"/>
        <v>0</v>
      </c>
      <c r="T839" s="610">
        <f t="shared" si="146"/>
        <v>0</v>
      </c>
    </row>
    <row r="840" spans="2:20">
      <c r="B840" s="517"/>
      <c r="C840" s="622" t="str">
        <f>IF(STEP!C840&lt;&gt;"",STEP!C840,"")</f>
        <v/>
      </c>
      <c r="D840" s="409" t="str">
        <f>IF(STEP!D840&lt;&gt;"",STEP!D840,"")</f>
        <v/>
      </c>
      <c r="E840" s="410" t="str">
        <f>IF(STEP!E840&lt;&gt;"",STEP!E840,"")</f>
        <v/>
      </c>
      <c r="F840" s="409" t="str">
        <f>IF(STEP!F840&lt;&gt;"",STEP!F840,"")</f>
        <v/>
      </c>
      <c r="G840" s="508" t="str">
        <f>IF(STEP!C840&lt;&gt;"",STEP!AD840,"")</f>
        <v/>
      </c>
      <c r="H840" s="407" t="str">
        <f>IF(AND(STEP!$G840="",$J$8&lt;&gt;"ON"),"",IF(月報!AX840&lt;&gt;"",月報!AX840,IF(STEP!G840&lt;&gt;"",STEP!G840,"")))</f>
        <v/>
      </c>
      <c r="I840" s="408" t="str">
        <f>IF(AND(STEP!$G840="",$J$8&lt;&gt;"ON"),"",IF(月報!AZ840&lt;&gt;"",月報!AZ840,IF(STEP!H840&lt;&gt;"",STEP!H840,"")))</f>
        <v/>
      </c>
      <c r="J840" s="603">
        <f>IF(月報!BA840&lt;&gt;"",月報!BA840,0)*24</f>
        <v>0</v>
      </c>
      <c r="K840" s="603" t="str">
        <f>IF(STEP!X840&lt;&gt;"",STEP!X840,"")</f>
        <v/>
      </c>
      <c r="L840" s="603" t="str">
        <f>IF(STEP!Y840&lt;&gt;"",STEP!Y840,"")</f>
        <v/>
      </c>
      <c r="M840" s="603">
        <f>IF(STEP!Z840&lt;&gt;"",STEP!Z840,0)*24</f>
        <v>0</v>
      </c>
      <c r="N840" s="603" t="str">
        <f>IF(STEP!R840&lt;&gt;"",STEP!R840,"")</f>
        <v/>
      </c>
      <c r="O840" s="603" t="str">
        <f>IF(STEP!S840&lt;&gt;"",STEP!S840,"")</f>
        <v/>
      </c>
      <c r="P840" s="603">
        <f t="shared" si="144"/>
        <v>0</v>
      </c>
      <c r="Q840" s="603"/>
      <c r="R840" s="603" t="str">
        <f t="shared" si="147"/>
        <v/>
      </c>
      <c r="S840" s="605">
        <f t="shared" si="145"/>
        <v>0</v>
      </c>
      <c r="T840" s="610">
        <f t="shared" si="146"/>
        <v>0</v>
      </c>
    </row>
    <row r="841" spans="2:20">
      <c r="B841" s="517"/>
      <c r="C841" s="623" t="str">
        <f>IF(STEP!C841&lt;&gt;"",STEP!C841,"")</f>
        <v/>
      </c>
      <c r="D841" s="411" t="str">
        <f>IF(STEP!D841&lt;&gt;"",STEP!D841,"")</f>
        <v/>
      </c>
      <c r="E841" s="412" t="str">
        <f>IF(STEP!E841&lt;&gt;"",STEP!E841,"")</f>
        <v/>
      </c>
      <c r="F841" s="411" t="str">
        <f>IF(STEP!F841&lt;&gt;"",STEP!F841,"")</f>
        <v/>
      </c>
      <c r="G841" s="413" t="str">
        <f>IF(STEP!C841&lt;&gt;"",STEP!AD841,"")</f>
        <v/>
      </c>
      <c r="H841" s="413" t="str">
        <f>IF(AND(STEP!$G841="",$J$8&lt;&gt;"ON"),"",IF(月報!AX841&lt;&gt;"",月報!AX841,IF(STEP!G841&lt;&gt;"",STEP!G841,"")))</f>
        <v/>
      </c>
      <c r="I841" s="414" t="str">
        <f>IF(AND(STEP!$G841="",$J$8&lt;&gt;"ON"),"",IF(月報!AZ841&lt;&gt;"",月報!AZ841,IF(STEP!H841&lt;&gt;"",STEP!H841,"")))</f>
        <v/>
      </c>
      <c r="J841" s="604">
        <f>IF(月報!BA841&lt;&gt;"",月報!BA841,0)*24</f>
        <v>0</v>
      </c>
      <c r="K841" s="604" t="str">
        <f>IF(STEP!X841&lt;&gt;"",STEP!X841,"")</f>
        <v/>
      </c>
      <c r="L841" s="604" t="str">
        <f>IF(STEP!Y841&lt;&gt;"",STEP!Y841,"")</f>
        <v/>
      </c>
      <c r="M841" s="604">
        <f>IF(STEP!Z841&lt;&gt;"",STEP!Z841,0)*24</f>
        <v>0</v>
      </c>
      <c r="N841" s="604" t="str">
        <f>IF(STEP!R841&lt;&gt;"",STEP!R841,"")</f>
        <v/>
      </c>
      <c r="O841" s="604" t="str">
        <f>IF(STEP!S841&lt;&gt;"",STEP!S841,"")</f>
        <v/>
      </c>
      <c r="P841" s="604">
        <f t="shared" si="144"/>
        <v>0</v>
      </c>
      <c r="Q841" s="604"/>
      <c r="R841" s="604" t="str">
        <f t="shared" si="147"/>
        <v/>
      </c>
      <c r="S841" s="607">
        <f t="shared" si="145"/>
        <v>0</v>
      </c>
      <c r="T841" s="611">
        <f t="shared" si="146"/>
        <v>0</v>
      </c>
    </row>
    <row r="842" spans="2:20">
      <c r="B842" s="517"/>
      <c r="C842" s="624" t="str">
        <f>IF(STEP!C842&lt;&gt;"",STEP!C842,"")</f>
        <v/>
      </c>
      <c r="D842" s="405" t="str">
        <f>IF(STEP!D842&lt;&gt;"",STEP!D842,"")</f>
        <v/>
      </c>
      <c r="E842" s="406" t="str">
        <f>IF(STEP!E842&lt;&gt;"",STEP!E842,"")</f>
        <v/>
      </c>
      <c r="F842" s="405" t="str">
        <f>IF(STEP!F842&lt;&gt;"",STEP!F842,"")</f>
        <v/>
      </c>
      <c r="G842" s="407" t="str">
        <f>IF(STEP!C842&lt;&gt;"",STEP!AD842,"")</f>
        <v/>
      </c>
      <c r="H842" s="407" t="str">
        <f>IF(AND(STEP!$G842="",$J$8&lt;&gt;"ON"),"",IF(月報!AX842&lt;&gt;"",月報!AX842,IF(STEP!G842&lt;&gt;"",STEP!G842,"")))</f>
        <v/>
      </c>
      <c r="I842" s="408" t="str">
        <f>IF(AND(STEP!$G842="",$J$8&lt;&gt;"ON"),"",IF(月報!AZ842&lt;&gt;"",月報!AZ842,IF(STEP!H842&lt;&gt;"",STEP!H842,"")))</f>
        <v/>
      </c>
      <c r="J842" s="603">
        <f>IF(月報!BA842&lt;&gt;"",月報!BA842,0)*24</f>
        <v>0</v>
      </c>
      <c r="K842" s="603" t="str">
        <f>IF(STEP!X842&lt;&gt;"",STEP!X842,"")</f>
        <v/>
      </c>
      <c r="L842" s="603" t="str">
        <f>IF(STEP!Y842&lt;&gt;"",STEP!Y842,"")</f>
        <v/>
      </c>
      <c r="M842" s="603">
        <f>IF(STEP!Z842&lt;&gt;"",STEP!Z842,0)*24</f>
        <v>0</v>
      </c>
      <c r="N842" s="603" t="str">
        <f>IF(STEP!R842&lt;&gt;"",STEP!R842,"")</f>
        <v/>
      </c>
      <c r="O842" s="603" t="str">
        <f>IF(STEP!S842&lt;&gt;"",STEP!S842,"")</f>
        <v/>
      </c>
      <c r="P842" s="603">
        <f t="shared" si="144"/>
        <v>0</v>
      </c>
      <c r="Q842" s="603">
        <f>SUM(P842:P848)</f>
        <v>0</v>
      </c>
      <c r="R842" s="603" t="str">
        <f t="shared" si="147"/>
        <v/>
      </c>
      <c r="S842" s="606">
        <f t="shared" si="145"/>
        <v>0</v>
      </c>
      <c r="T842" s="610">
        <f t="shared" si="146"/>
        <v>0</v>
      </c>
    </row>
    <row r="843" spans="2:20">
      <c r="B843" s="517"/>
      <c r="C843" s="622" t="str">
        <f>IF(STEP!C843&lt;&gt;"",STEP!C843,"")</f>
        <v/>
      </c>
      <c r="D843" s="409" t="str">
        <f>IF(STEP!D843&lt;&gt;"",STEP!D843,"")</f>
        <v/>
      </c>
      <c r="E843" s="410" t="str">
        <f>IF(STEP!E843&lt;&gt;"",STEP!E843,"")</f>
        <v/>
      </c>
      <c r="F843" s="409" t="str">
        <f>IF(STEP!F843&lt;&gt;"",STEP!F843,"")</f>
        <v/>
      </c>
      <c r="G843" s="508" t="str">
        <f>IF(STEP!C843&lt;&gt;"",STEP!AD843,"")</f>
        <v/>
      </c>
      <c r="H843" s="407" t="str">
        <f>IF(AND(STEP!$G843="",$J$8&lt;&gt;"ON"),"",IF(月報!AX843&lt;&gt;"",月報!AX843,IF(STEP!G843&lt;&gt;"",STEP!G843,"")))</f>
        <v/>
      </c>
      <c r="I843" s="408" t="str">
        <f>IF(AND(STEP!$G843="",$J$8&lt;&gt;"ON"),"",IF(月報!AZ843&lt;&gt;"",月報!AZ843,IF(STEP!H843&lt;&gt;"",STEP!H843,"")))</f>
        <v/>
      </c>
      <c r="J843" s="603">
        <f>IF(月報!BA843&lt;&gt;"",月報!BA843,0)*24</f>
        <v>0</v>
      </c>
      <c r="K843" s="603" t="str">
        <f>IF(STEP!X843&lt;&gt;"",STEP!X843,"")</f>
        <v/>
      </c>
      <c r="L843" s="603" t="str">
        <f>IF(STEP!Y843&lt;&gt;"",STEP!Y843,"")</f>
        <v/>
      </c>
      <c r="M843" s="603">
        <f>IF(STEP!Z843&lt;&gt;"",STEP!Z843,0)*24</f>
        <v>0</v>
      </c>
      <c r="N843" s="603" t="str">
        <f>IF(STEP!R843&lt;&gt;"",STEP!R843,"")</f>
        <v/>
      </c>
      <c r="O843" s="603" t="str">
        <f>IF(STEP!S843&lt;&gt;"",STEP!S843,"")</f>
        <v/>
      </c>
      <c r="P843" s="603">
        <f t="shared" si="144"/>
        <v>0</v>
      </c>
      <c r="Q843" s="603"/>
      <c r="R843" s="603" t="str">
        <f t="shared" si="147"/>
        <v/>
      </c>
      <c r="S843" s="605">
        <f t="shared" si="145"/>
        <v>0</v>
      </c>
      <c r="T843" s="610">
        <f t="shared" si="146"/>
        <v>0</v>
      </c>
    </row>
    <row r="844" spans="2:20">
      <c r="B844" s="517"/>
      <c r="C844" s="622" t="str">
        <f>IF(STEP!C844&lt;&gt;"",STEP!C844,"")</f>
        <v/>
      </c>
      <c r="D844" s="409" t="str">
        <f>IF(STEP!D844&lt;&gt;"",STEP!D844,"")</f>
        <v/>
      </c>
      <c r="E844" s="410" t="str">
        <f>IF(STEP!E844&lt;&gt;"",STEP!E844,"")</f>
        <v/>
      </c>
      <c r="F844" s="409" t="str">
        <f>IF(STEP!F844&lt;&gt;"",STEP!F844,"")</f>
        <v/>
      </c>
      <c r="G844" s="508" t="str">
        <f>IF(STEP!C844&lt;&gt;"",STEP!AD844,"")</f>
        <v/>
      </c>
      <c r="H844" s="407" t="str">
        <f>IF(AND(STEP!$G844="",$J$8&lt;&gt;"ON"),"",IF(月報!AX844&lt;&gt;"",月報!AX844,IF(STEP!G844&lt;&gt;"",STEP!G844,"")))</f>
        <v/>
      </c>
      <c r="I844" s="408" t="str">
        <f>IF(AND(STEP!$G844="",$J$8&lt;&gt;"ON"),"",IF(月報!AZ844&lt;&gt;"",月報!AZ844,IF(STEP!H844&lt;&gt;"",STEP!H844,"")))</f>
        <v/>
      </c>
      <c r="J844" s="603">
        <f>IF(月報!BA844&lt;&gt;"",月報!BA844,0)*24</f>
        <v>0</v>
      </c>
      <c r="K844" s="603" t="str">
        <f>IF(STEP!X844&lt;&gt;"",STEP!X844,"")</f>
        <v/>
      </c>
      <c r="L844" s="603" t="str">
        <f>IF(STEP!Y844&lt;&gt;"",STEP!Y844,"")</f>
        <v/>
      </c>
      <c r="M844" s="603">
        <f>IF(STEP!Z844&lt;&gt;"",STEP!Z844,0)*24</f>
        <v>0</v>
      </c>
      <c r="N844" s="603" t="str">
        <f>IF(STEP!R844&lt;&gt;"",STEP!R844,"")</f>
        <v/>
      </c>
      <c r="O844" s="603" t="str">
        <f>IF(STEP!S844&lt;&gt;"",STEP!S844,"")</f>
        <v/>
      </c>
      <c r="P844" s="603">
        <f t="shared" si="144"/>
        <v>0</v>
      </c>
      <c r="Q844" s="603"/>
      <c r="R844" s="603" t="str">
        <f t="shared" si="147"/>
        <v/>
      </c>
      <c r="S844" s="605">
        <f t="shared" si="145"/>
        <v>0</v>
      </c>
      <c r="T844" s="610">
        <f t="shared" si="146"/>
        <v>0</v>
      </c>
    </row>
    <row r="845" spans="2:20">
      <c r="B845" s="517"/>
      <c r="C845" s="622" t="str">
        <f>IF(STEP!C845&lt;&gt;"",STEP!C845,"")</f>
        <v/>
      </c>
      <c r="D845" s="409" t="str">
        <f>IF(STEP!D845&lt;&gt;"",STEP!D845,"")</f>
        <v/>
      </c>
      <c r="E845" s="410" t="str">
        <f>IF(STEP!E845&lt;&gt;"",STEP!E845,"")</f>
        <v/>
      </c>
      <c r="F845" s="409" t="str">
        <f>IF(STEP!F845&lt;&gt;"",STEP!F845,"")</f>
        <v/>
      </c>
      <c r="G845" s="508" t="str">
        <f>IF(STEP!C845&lt;&gt;"",STEP!AD845,"")</f>
        <v/>
      </c>
      <c r="H845" s="407" t="str">
        <f>IF(AND(STEP!$G845="",$J$8&lt;&gt;"ON"),"",IF(月報!AX845&lt;&gt;"",月報!AX845,IF(STEP!G845&lt;&gt;"",STEP!G845,"")))</f>
        <v/>
      </c>
      <c r="I845" s="408" t="str">
        <f>IF(AND(STEP!$G845="",$J$8&lt;&gt;"ON"),"",IF(月報!AZ845&lt;&gt;"",月報!AZ845,IF(STEP!H845&lt;&gt;"",STEP!H845,"")))</f>
        <v/>
      </c>
      <c r="J845" s="603">
        <f>IF(月報!BA845&lt;&gt;"",月報!BA845,0)*24</f>
        <v>0</v>
      </c>
      <c r="K845" s="603" t="str">
        <f>IF(STEP!X845&lt;&gt;"",STEP!X845,"")</f>
        <v/>
      </c>
      <c r="L845" s="603" t="str">
        <f>IF(STEP!Y845&lt;&gt;"",STEP!Y845,"")</f>
        <v/>
      </c>
      <c r="M845" s="603">
        <f>IF(STEP!Z845&lt;&gt;"",STEP!Z845,0)*24</f>
        <v>0</v>
      </c>
      <c r="N845" s="603" t="str">
        <f>IF(STEP!R845&lt;&gt;"",STEP!R845,"")</f>
        <v/>
      </c>
      <c r="O845" s="603" t="str">
        <f>IF(STEP!S845&lt;&gt;"",STEP!S845,"")</f>
        <v/>
      </c>
      <c r="P845" s="603">
        <f t="shared" si="144"/>
        <v>0</v>
      </c>
      <c r="Q845" s="603"/>
      <c r="R845" s="603" t="str">
        <f t="shared" si="147"/>
        <v/>
      </c>
      <c r="S845" s="605">
        <f t="shared" si="145"/>
        <v>0</v>
      </c>
      <c r="T845" s="610">
        <f t="shared" si="146"/>
        <v>0</v>
      </c>
    </row>
    <row r="846" spans="2:20">
      <c r="B846" s="517"/>
      <c r="C846" s="622" t="str">
        <f>IF(STEP!C846&lt;&gt;"",STEP!C846,"")</f>
        <v/>
      </c>
      <c r="D846" s="409" t="str">
        <f>IF(STEP!D846&lt;&gt;"",STEP!D846,"")</f>
        <v/>
      </c>
      <c r="E846" s="410" t="str">
        <f>IF(STEP!E846&lt;&gt;"",STEP!E846,"")</f>
        <v/>
      </c>
      <c r="F846" s="409" t="str">
        <f>IF(STEP!F846&lt;&gt;"",STEP!F846,"")</f>
        <v/>
      </c>
      <c r="G846" s="508" t="str">
        <f>IF(STEP!C846&lt;&gt;"",STEP!AD846,"")</f>
        <v/>
      </c>
      <c r="H846" s="407" t="str">
        <f>IF(AND(STEP!$G846="",$J$8&lt;&gt;"ON"),"",IF(月報!AX846&lt;&gt;"",月報!AX846,IF(STEP!G846&lt;&gt;"",STEP!G846,"")))</f>
        <v/>
      </c>
      <c r="I846" s="408" t="str">
        <f>IF(AND(STEP!$G846="",$J$8&lt;&gt;"ON"),"",IF(月報!AZ846&lt;&gt;"",月報!AZ846,IF(STEP!H846&lt;&gt;"",STEP!H846,"")))</f>
        <v/>
      </c>
      <c r="J846" s="603">
        <f>IF(月報!BA846&lt;&gt;"",月報!BA846,0)*24</f>
        <v>0</v>
      </c>
      <c r="K846" s="603" t="str">
        <f>IF(STEP!X846&lt;&gt;"",STEP!X846,"")</f>
        <v/>
      </c>
      <c r="L846" s="603" t="str">
        <f>IF(STEP!Y846&lt;&gt;"",STEP!Y846,"")</f>
        <v/>
      </c>
      <c r="M846" s="603">
        <f>IF(STEP!Z846&lt;&gt;"",STEP!Z846,0)*24</f>
        <v>0</v>
      </c>
      <c r="N846" s="603" t="str">
        <f>IF(STEP!R846&lt;&gt;"",STEP!R846,"")</f>
        <v/>
      </c>
      <c r="O846" s="603" t="str">
        <f>IF(STEP!S846&lt;&gt;"",STEP!S846,"")</f>
        <v/>
      </c>
      <c r="P846" s="603">
        <f t="shared" si="144"/>
        <v>0</v>
      </c>
      <c r="Q846" s="603"/>
      <c r="R846" s="603" t="str">
        <f t="shared" si="147"/>
        <v/>
      </c>
      <c r="S846" s="605">
        <f t="shared" si="145"/>
        <v>0</v>
      </c>
      <c r="T846" s="610">
        <f t="shared" si="146"/>
        <v>0</v>
      </c>
    </row>
    <row r="847" spans="2:20">
      <c r="B847" s="517"/>
      <c r="C847" s="622" t="str">
        <f>IF(STEP!C847&lt;&gt;"",STEP!C847,"")</f>
        <v/>
      </c>
      <c r="D847" s="409" t="str">
        <f>IF(STEP!D847&lt;&gt;"",STEP!D847,"")</f>
        <v/>
      </c>
      <c r="E847" s="410" t="str">
        <f>IF(STEP!E847&lt;&gt;"",STEP!E847,"")</f>
        <v/>
      </c>
      <c r="F847" s="409" t="str">
        <f>IF(STEP!F847&lt;&gt;"",STEP!F847,"")</f>
        <v/>
      </c>
      <c r="G847" s="508" t="str">
        <f>IF(STEP!C847&lt;&gt;"",STEP!AD847,"")</f>
        <v/>
      </c>
      <c r="H847" s="407" t="str">
        <f>IF(AND(STEP!$G847="",$J$8&lt;&gt;"ON"),"",IF(月報!AX847&lt;&gt;"",月報!AX847,IF(STEP!G847&lt;&gt;"",STEP!G847,"")))</f>
        <v/>
      </c>
      <c r="I847" s="408" t="str">
        <f>IF(AND(STEP!$G847="",$J$8&lt;&gt;"ON"),"",IF(月報!AZ847&lt;&gt;"",月報!AZ847,IF(STEP!H847&lt;&gt;"",STEP!H847,"")))</f>
        <v/>
      </c>
      <c r="J847" s="603">
        <f>IF(月報!BA847&lt;&gt;"",月報!BA847,0)*24</f>
        <v>0</v>
      </c>
      <c r="K847" s="603" t="str">
        <f>IF(STEP!X847&lt;&gt;"",STEP!X847,"")</f>
        <v/>
      </c>
      <c r="L847" s="603" t="str">
        <f>IF(STEP!Y847&lt;&gt;"",STEP!Y847,"")</f>
        <v/>
      </c>
      <c r="M847" s="603">
        <f>IF(STEP!Z847&lt;&gt;"",STEP!Z847,0)*24</f>
        <v>0</v>
      </c>
      <c r="N847" s="603" t="str">
        <f>IF(STEP!R847&lt;&gt;"",STEP!R847,"")</f>
        <v/>
      </c>
      <c r="O847" s="603" t="str">
        <f>IF(STEP!S847&lt;&gt;"",STEP!S847,"")</f>
        <v/>
      </c>
      <c r="P847" s="603">
        <f t="shared" si="144"/>
        <v>0</v>
      </c>
      <c r="Q847" s="603"/>
      <c r="R847" s="603" t="str">
        <f t="shared" si="147"/>
        <v/>
      </c>
      <c r="S847" s="605">
        <f t="shared" si="145"/>
        <v>0</v>
      </c>
      <c r="T847" s="610">
        <f t="shared" si="146"/>
        <v>0</v>
      </c>
    </row>
    <row r="848" spans="2:20">
      <c r="B848" s="517"/>
      <c r="C848" s="623" t="str">
        <f>IF(STEP!C848&lt;&gt;"",STEP!C848,"")</f>
        <v/>
      </c>
      <c r="D848" s="411" t="str">
        <f>IF(STEP!D848&lt;&gt;"",STEP!D848,"")</f>
        <v/>
      </c>
      <c r="E848" s="412" t="str">
        <f>IF(STEP!E848&lt;&gt;"",STEP!E848,"")</f>
        <v/>
      </c>
      <c r="F848" s="411" t="str">
        <f>IF(STEP!F848&lt;&gt;"",STEP!F848,"")</f>
        <v/>
      </c>
      <c r="G848" s="413" t="str">
        <f>IF(STEP!C848&lt;&gt;"",STEP!AD848,"")</f>
        <v/>
      </c>
      <c r="H848" s="413" t="str">
        <f>IF(AND(STEP!$G848="",$J$8&lt;&gt;"ON"),"",IF(月報!AX848&lt;&gt;"",月報!AX848,IF(STEP!G848&lt;&gt;"",STEP!G848,"")))</f>
        <v/>
      </c>
      <c r="I848" s="414" t="str">
        <f>IF(AND(STEP!$G848="",$J$8&lt;&gt;"ON"),"",IF(月報!AZ848&lt;&gt;"",月報!AZ848,IF(STEP!H848&lt;&gt;"",STEP!H848,"")))</f>
        <v/>
      </c>
      <c r="J848" s="604">
        <f>IF(月報!BA848&lt;&gt;"",月報!BA848,0)*24</f>
        <v>0</v>
      </c>
      <c r="K848" s="604" t="str">
        <f>IF(STEP!X848&lt;&gt;"",STEP!X848,"")</f>
        <v/>
      </c>
      <c r="L848" s="604" t="str">
        <f>IF(STEP!Y848&lt;&gt;"",STEP!Y848,"")</f>
        <v/>
      </c>
      <c r="M848" s="604">
        <f>IF(STEP!Z848&lt;&gt;"",STEP!Z848,0)*24</f>
        <v>0</v>
      </c>
      <c r="N848" s="604" t="str">
        <f>IF(STEP!R848&lt;&gt;"",STEP!R848,"")</f>
        <v/>
      </c>
      <c r="O848" s="604" t="str">
        <f>IF(STEP!S848&lt;&gt;"",STEP!S848,"")</f>
        <v/>
      </c>
      <c r="P848" s="604">
        <f t="shared" si="144"/>
        <v>0</v>
      </c>
      <c r="Q848" s="604"/>
      <c r="R848" s="604" t="str">
        <f t="shared" si="147"/>
        <v/>
      </c>
      <c r="S848" s="607">
        <f t="shared" si="145"/>
        <v>0</v>
      </c>
      <c r="T848" s="611">
        <f t="shared" si="146"/>
        <v>0</v>
      </c>
    </row>
    <row r="849" spans="2:20">
      <c r="B849" s="517"/>
      <c r="C849" s="624" t="str">
        <f>IF(STEP!C849&lt;&gt;"",STEP!C849,"")</f>
        <v/>
      </c>
      <c r="D849" s="405" t="str">
        <f>IF(STEP!D849&lt;&gt;"",STEP!D849,"")</f>
        <v/>
      </c>
      <c r="E849" s="406" t="str">
        <f>IF(STEP!E849&lt;&gt;"",STEP!E849,"")</f>
        <v/>
      </c>
      <c r="F849" s="405" t="str">
        <f>IF(STEP!F849&lt;&gt;"",STEP!F849,"")</f>
        <v/>
      </c>
      <c r="G849" s="407" t="str">
        <f>IF(STEP!C849&lt;&gt;"",STEP!AD849,"")</f>
        <v/>
      </c>
      <c r="H849" s="407" t="str">
        <f>IF(AND(STEP!$G849="",$J$8&lt;&gt;"ON"),"",IF(月報!AX849&lt;&gt;"",月報!AX849,IF(STEP!G849&lt;&gt;"",STEP!G849,"")))</f>
        <v/>
      </c>
      <c r="I849" s="408" t="str">
        <f>IF(AND(STEP!$G849="",$J$8&lt;&gt;"ON"),"",IF(月報!AZ849&lt;&gt;"",月報!AZ849,IF(STEP!H849&lt;&gt;"",STEP!H849,"")))</f>
        <v/>
      </c>
      <c r="J849" s="603">
        <f>IF(月報!BA849&lt;&gt;"",月報!BA849,0)*24</f>
        <v>0</v>
      </c>
      <c r="K849" s="603" t="str">
        <f>IF(STEP!X849&lt;&gt;"",STEP!X849,"")</f>
        <v/>
      </c>
      <c r="L849" s="603" t="str">
        <f>IF(STEP!Y849&lt;&gt;"",STEP!Y849,"")</f>
        <v/>
      </c>
      <c r="M849" s="603">
        <f>IF(STEP!Z849&lt;&gt;"",STEP!Z849,0)*24</f>
        <v>0</v>
      </c>
      <c r="N849" s="603" t="str">
        <f>IF(STEP!R849&lt;&gt;"",STEP!R849,"")</f>
        <v/>
      </c>
      <c r="O849" s="603" t="str">
        <f>IF(STEP!S849&lt;&gt;"",STEP!S849,"")</f>
        <v/>
      </c>
      <c r="P849" s="603">
        <f t="shared" si="144"/>
        <v>0</v>
      </c>
      <c r="Q849" s="603">
        <f>SUM(P849:P855)</f>
        <v>0</v>
      </c>
      <c r="R849" s="603" t="str">
        <f t="shared" si="147"/>
        <v/>
      </c>
      <c r="S849" s="606">
        <f t="shared" si="145"/>
        <v>0</v>
      </c>
      <c r="T849" s="610">
        <f t="shared" si="146"/>
        <v>0</v>
      </c>
    </row>
    <row r="850" spans="2:20">
      <c r="B850" s="517"/>
      <c r="C850" s="622" t="str">
        <f>IF(STEP!C850&lt;&gt;"",STEP!C850,"")</f>
        <v/>
      </c>
      <c r="D850" s="409" t="str">
        <f>IF(STEP!D850&lt;&gt;"",STEP!D850,"")</f>
        <v/>
      </c>
      <c r="E850" s="410" t="str">
        <f>IF(STEP!E850&lt;&gt;"",STEP!E850,"")</f>
        <v/>
      </c>
      <c r="F850" s="409" t="str">
        <f>IF(STEP!F850&lt;&gt;"",STEP!F850,"")</f>
        <v/>
      </c>
      <c r="G850" s="508" t="str">
        <f>IF(STEP!C850&lt;&gt;"",STEP!AD850,"")</f>
        <v/>
      </c>
      <c r="H850" s="407" t="str">
        <f>IF(AND(STEP!$G850="",$J$8&lt;&gt;"ON"),"",IF(月報!AX850&lt;&gt;"",月報!AX850,IF(STEP!G850&lt;&gt;"",STEP!G850,"")))</f>
        <v/>
      </c>
      <c r="I850" s="408" t="str">
        <f>IF(AND(STEP!$G850="",$J$8&lt;&gt;"ON"),"",IF(月報!AZ850&lt;&gt;"",月報!AZ850,IF(STEP!H850&lt;&gt;"",STEP!H850,"")))</f>
        <v/>
      </c>
      <c r="J850" s="603">
        <f>IF(月報!BA850&lt;&gt;"",月報!BA850,0)*24</f>
        <v>0</v>
      </c>
      <c r="K850" s="603" t="str">
        <f>IF(STEP!X850&lt;&gt;"",STEP!X850,"")</f>
        <v/>
      </c>
      <c r="L850" s="603" t="str">
        <f>IF(STEP!Y850&lt;&gt;"",STEP!Y850,"")</f>
        <v/>
      </c>
      <c r="M850" s="603">
        <f>IF(STEP!Z850&lt;&gt;"",STEP!Z850,0)*24</f>
        <v>0</v>
      </c>
      <c r="N850" s="603" t="str">
        <f>IF(STEP!R850&lt;&gt;"",STEP!R850,"")</f>
        <v/>
      </c>
      <c r="O850" s="603" t="str">
        <f>IF(STEP!S850&lt;&gt;"",STEP!S850,"")</f>
        <v/>
      </c>
      <c r="P850" s="603">
        <f t="shared" si="144"/>
        <v>0</v>
      </c>
      <c r="Q850" s="603"/>
      <c r="R850" s="603" t="str">
        <f t="shared" si="147"/>
        <v/>
      </c>
      <c r="S850" s="605">
        <f t="shared" si="145"/>
        <v>0</v>
      </c>
      <c r="T850" s="610">
        <f t="shared" si="146"/>
        <v>0</v>
      </c>
    </row>
    <row r="851" spans="2:20">
      <c r="B851" s="517"/>
      <c r="C851" s="622" t="str">
        <f>IF(STEP!C851&lt;&gt;"",STEP!C851,"")</f>
        <v/>
      </c>
      <c r="D851" s="409" t="str">
        <f>IF(STEP!D851&lt;&gt;"",STEP!D851,"")</f>
        <v/>
      </c>
      <c r="E851" s="410" t="str">
        <f>IF(STEP!E851&lt;&gt;"",STEP!E851,"")</f>
        <v/>
      </c>
      <c r="F851" s="409" t="str">
        <f>IF(STEP!F851&lt;&gt;"",STEP!F851,"")</f>
        <v/>
      </c>
      <c r="G851" s="508" t="str">
        <f>IF(STEP!C851&lt;&gt;"",STEP!AD851,"")</f>
        <v/>
      </c>
      <c r="H851" s="407" t="str">
        <f>IF(AND(STEP!$G851="",$J$8&lt;&gt;"ON"),"",IF(月報!AX851&lt;&gt;"",月報!AX851,IF(STEP!G851&lt;&gt;"",STEP!G851,"")))</f>
        <v/>
      </c>
      <c r="I851" s="408" t="str">
        <f>IF(AND(STEP!$G851="",$J$8&lt;&gt;"ON"),"",IF(月報!AZ851&lt;&gt;"",月報!AZ851,IF(STEP!H851&lt;&gt;"",STEP!H851,"")))</f>
        <v/>
      </c>
      <c r="J851" s="603">
        <f>IF(月報!BA851&lt;&gt;"",月報!BA851,0)*24</f>
        <v>0</v>
      </c>
      <c r="K851" s="603" t="str">
        <f>IF(STEP!X851&lt;&gt;"",STEP!X851,"")</f>
        <v/>
      </c>
      <c r="L851" s="603" t="str">
        <f>IF(STEP!Y851&lt;&gt;"",STEP!Y851,"")</f>
        <v/>
      </c>
      <c r="M851" s="603">
        <f>IF(STEP!Z851&lt;&gt;"",STEP!Z851,0)*24</f>
        <v>0</v>
      </c>
      <c r="N851" s="603" t="str">
        <f>IF(STEP!R851&lt;&gt;"",STEP!R851,"")</f>
        <v/>
      </c>
      <c r="O851" s="603" t="str">
        <f>IF(STEP!S851&lt;&gt;"",STEP!S851,"")</f>
        <v/>
      </c>
      <c r="P851" s="603">
        <f t="shared" ref="P851" si="148">IF(J851&lt;&gt;"",J851,"")</f>
        <v>0</v>
      </c>
      <c r="Q851" s="603"/>
      <c r="R851" s="603" t="str">
        <f t="shared" si="147"/>
        <v/>
      </c>
      <c r="S851" s="605">
        <f t="shared" ref="S851" si="149">(IF(K851&lt;&gt;"",K851,0)+IF(L851&lt;&gt;"",L851,0))*24</f>
        <v>0</v>
      </c>
      <c r="T851" s="610">
        <f t="shared" ref="T851" si="150">J851-(M851+S851)</f>
        <v>0</v>
      </c>
    </row>
    <row r="852" spans="2:20">
      <c r="B852" s="517"/>
      <c r="C852" s="622" t="str">
        <f>IF(STEP!C852&lt;&gt;"",STEP!C852,"")</f>
        <v/>
      </c>
      <c r="D852" s="409" t="str">
        <f>IF(STEP!D852&lt;&gt;"",STEP!D852,"")</f>
        <v/>
      </c>
      <c r="E852" s="410" t="str">
        <f>IF(STEP!E852&lt;&gt;"",STEP!E852,"")</f>
        <v/>
      </c>
      <c r="F852" s="409" t="str">
        <f>IF(STEP!F852&lt;&gt;"",STEP!F852,"")</f>
        <v/>
      </c>
      <c r="G852" s="508" t="str">
        <f>IF(STEP!C852&lt;&gt;"",STEP!AD852,"")</f>
        <v/>
      </c>
      <c r="H852" s="407" t="str">
        <f>IF(AND(STEP!$G852="",$J$8&lt;&gt;"ON"),"",IF(月報!AX852&lt;&gt;"",月報!AX852,IF(STEP!G852&lt;&gt;"",STEP!G852,"")))</f>
        <v/>
      </c>
      <c r="I852" s="408" t="str">
        <f>IF(AND(STEP!$G852="",$J$8&lt;&gt;"ON"),"",IF(月報!AZ852&lt;&gt;"",月報!AZ852,IF(STEP!H852&lt;&gt;"",STEP!H852,"")))</f>
        <v/>
      </c>
      <c r="J852" s="408" t="str">
        <f>IF(AND(STEP!$G852="",$J$8&lt;&gt;"ON"),"",IF(月報!BA852&lt;&gt;"",月報!BA852,IF(STEP!J852&lt;&gt;"",STEP!J852/24,"")))</f>
        <v/>
      </c>
      <c r="K852" s="408" t="str">
        <f>IF(STEP!X852&lt;&gt;"",STEP!X852,"")</f>
        <v/>
      </c>
      <c r="L852" s="408" t="str">
        <f>IF(STEP!Y852&lt;&gt;"",STEP!Y852,"")</f>
        <v/>
      </c>
      <c r="M852" s="408" t="str">
        <f>IF(STEP!Z852&lt;&gt;"",STEP!Z852,"")</f>
        <v/>
      </c>
      <c r="N852" s="408" t="str">
        <f>IF(STEP!R852&lt;&gt;"",STEP!R852,"")</f>
        <v/>
      </c>
      <c r="O852" s="408" t="str">
        <f>IF(STEP!S852&lt;&gt;"",STEP!S852,"")</f>
        <v/>
      </c>
      <c r="P852" s="408" t="str">
        <f t="shared" si="144"/>
        <v/>
      </c>
      <c r="Q852" s="408"/>
      <c r="R852" s="408" t="str">
        <f t="shared" si="147"/>
        <v/>
      </c>
      <c r="S852" s="608"/>
      <c r="T852" s="610"/>
    </row>
    <row r="853" spans="2:20">
      <c r="B853" s="517"/>
      <c r="C853" s="622" t="str">
        <f>IF(STEP!C853&lt;&gt;"",STEP!C853,"")</f>
        <v/>
      </c>
      <c r="D853" s="409" t="str">
        <f>IF(STEP!D853&lt;&gt;"",STEP!D853,"")</f>
        <v/>
      </c>
      <c r="E853" s="410" t="str">
        <f>IF(STEP!E853&lt;&gt;"",STEP!E853,"")</f>
        <v/>
      </c>
      <c r="F853" s="409" t="str">
        <f>IF(STEP!F853&lt;&gt;"",STEP!F853,"")</f>
        <v/>
      </c>
      <c r="G853" s="508" t="str">
        <f>IF(STEP!C853&lt;&gt;"",STEP!AD853,"")</f>
        <v/>
      </c>
      <c r="H853" s="407" t="str">
        <f>IF(AND(STEP!$G853="",$J$8&lt;&gt;"ON"),"",IF(月報!AX853&lt;&gt;"",月報!AX853,IF(STEP!G853&lt;&gt;"",STEP!G853,"")))</f>
        <v/>
      </c>
      <c r="I853" s="408" t="str">
        <f>IF(AND(STEP!$G853="",$J$8&lt;&gt;"ON"),"",IF(月報!AZ853&lt;&gt;"",月報!AZ853,IF(STEP!H853&lt;&gt;"",STEP!H853,"")))</f>
        <v/>
      </c>
      <c r="J853" s="408" t="str">
        <f>IF(AND(STEP!$G853="",$J$8&lt;&gt;"ON"),"",IF(月報!BA853&lt;&gt;"",月報!BA853,IF(STEP!J853&lt;&gt;"",STEP!J853/24,"")))</f>
        <v/>
      </c>
      <c r="K853" s="408" t="str">
        <f>IF(STEP!X853&lt;&gt;"",STEP!X853,"")</f>
        <v/>
      </c>
      <c r="L853" s="408" t="str">
        <f>IF(STEP!Y853&lt;&gt;"",STEP!Y853,"")</f>
        <v/>
      </c>
      <c r="M853" s="408" t="str">
        <f>IF(STEP!Z853&lt;&gt;"",STEP!Z853,"")</f>
        <v/>
      </c>
      <c r="N853" s="408" t="str">
        <f>IF(STEP!R853&lt;&gt;"",STEP!R853,"")</f>
        <v/>
      </c>
      <c r="O853" s="408" t="str">
        <f>IF(STEP!S853&lt;&gt;"",STEP!S853,"")</f>
        <v/>
      </c>
      <c r="P853" s="408" t="str">
        <f t="shared" si="144"/>
        <v/>
      </c>
      <c r="Q853" s="408"/>
      <c r="R853" s="408" t="str">
        <f t="shared" si="147"/>
        <v/>
      </c>
      <c r="S853" s="608"/>
      <c r="T853" s="610"/>
    </row>
    <row r="854" spans="2:20">
      <c r="B854" s="517"/>
      <c r="C854" s="622" t="str">
        <f>IF(STEP!C854&lt;&gt;"",STEP!C854,"")</f>
        <v/>
      </c>
      <c r="D854" s="409" t="str">
        <f>IF(STEP!D854&lt;&gt;"",STEP!D854,"")</f>
        <v/>
      </c>
      <c r="E854" s="410" t="str">
        <f>IF(STEP!E854&lt;&gt;"",STEP!E854,"")</f>
        <v/>
      </c>
      <c r="F854" s="409" t="str">
        <f>IF(STEP!F854&lt;&gt;"",STEP!F854,"")</f>
        <v/>
      </c>
      <c r="G854" s="508" t="str">
        <f>IF(STEP!C854&lt;&gt;"",STEP!AD854,"")</f>
        <v/>
      </c>
      <c r="H854" s="407" t="str">
        <f>IF(AND(STEP!$G854="",$J$8&lt;&gt;"ON"),"",IF(月報!AX854&lt;&gt;"",月報!AX854,IF(STEP!G854&lt;&gt;"",STEP!G854,"")))</f>
        <v/>
      </c>
      <c r="I854" s="408" t="str">
        <f>IF(AND(STEP!$G854="",$J$8&lt;&gt;"ON"),"",IF(月報!AZ854&lt;&gt;"",月報!AZ854,IF(STEP!H854&lt;&gt;"",STEP!H854,"")))</f>
        <v/>
      </c>
      <c r="J854" s="408" t="str">
        <f>IF(AND(STEP!$G854="",$J$8&lt;&gt;"ON"),"",IF(月報!BA854&lt;&gt;"",月報!BA854,IF(STEP!J854&lt;&gt;"",STEP!J854/24,"")))</f>
        <v/>
      </c>
      <c r="K854" s="408" t="str">
        <f>IF(STEP!X854&lt;&gt;"",STEP!X854,"")</f>
        <v/>
      </c>
      <c r="L854" s="408" t="str">
        <f>IF(STEP!Y854&lt;&gt;"",STEP!Y854,"")</f>
        <v/>
      </c>
      <c r="M854" s="408" t="str">
        <f>IF(STEP!Z854&lt;&gt;"",STEP!Z854,"")</f>
        <v/>
      </c>
      <c r="N854" s="408" t="str">
        <f>IF(STEP!R854&lt;&gt;"",STEP!R854,"")</f>
        <v/>
      </c>
      <c r="O854" s="408" t="str">
        <f>IF(STEP!S854&lt;&gt;"",STEP!S854,"")</f>
        <v/>
      </c>
      <c r="P854" s="408" t="str">
        <f t="shared" si="144"/>
        <v/>
      </c>
      <c r="Q854" s="408"/>
      <c r="R854" s="408" t="str">
        <f t="shared" si="147"/>
        <v/>
      </c>
      <c r="S854" s="608"/>
      <c r="T854" s="610"/>
    </row>
    <row r="855" spans="2:20" ht="13.8" thickBot="1">
      <c r="B855" s="518"/>
      <c r="C855" s="625" t="str">
        <f>IF(STEP!C855&lt;&gt;"",STEP!C855,"")</f>
        <v/>
      </c>
      <c r="D855" s="415" t="str">
        <f>IF(STEP!D855&lt;&gt;"",STEP!D855,"")</f>
        <v/>
      </c>
      <c r="E855" s="416" t="str">
        <f>IF(STEP!E855&lt;&gt;"",STEP!E855,"")</f>
        <v/>
      </c>
      <c r="F855" s="415" t="str">
        <f>IF(STEP!F855&lt;&gt;"",STEP!F855,"")</f>
        <v/>
      </c>
      <c r="G855" s="417" t="str">
        <f>IF(STEP!C855&lt;&gt;"",STEP!AD855,"")</f>
        <v/>
      </c>
      <c r="H855" s="417" t="str">
        <f>IF(AND(STEP!$G855="",$J$8&lt;&gt;"ON"),"",IF(月報!AX855&lt;&gt;"",月報!AX855,IF(STEP!G855&lt;&gt;"",STEP!G855,"")))</f>
        <v/>
      </c>
      <c r="I855" s="418" t="str">
        <f>IF(AND(STEP!$G855="",$J$8&lt;&gt;"ON"),"",IF(月報!AZ855&lt;&gt;"",月報!AZ855,IF(STEP!H855&lt;&gt;"",STEP!H855,"")))</f>
        <v/>
      </c>
      <c r="J855" s="418" t="str">
        <f>IF(AND(STEP!$G855="",$J$8&lt;&gt;"ON"),"",IF(月報!BA855&lt;&gt;"",月報!BA855,IF(STEP!J855&lt;&gt;"",STEP!J855/24,"")))</f>
        <v/>
      </c>
      <c r="K855" s="418" t="str">
        <f>IF(STEP!X855&lt;&gt;"",STEP!X855,"")</f>
        <v/>
      </c>
      <c r="L855" s="418" t="str">
        <f>IF(STEP!Y855&lt;&gt;"",STEP!Y855,"")</f>
        <v/>
      </c>
      <c r="M855" s="418" t="str">
        <f>IF(STEP!Z855&lt;&gt;"",STEP!Z855,"")</f>
        <v/>
      </c>
      <c r="N855" s="418" t="str">
        <f>IF(STEP!R855&lt;&gt;"",STEP!R855,"")</f>
        <v/>
      </c>
      <c r="O855" s="418" t="str">
        <f>IF(STEP!S855&lt;&gt;"",STEP!S855,"")</f>
        <v/>
      </c>
      <c r="P855" s="418" t="str">
        <f t="shared" si="144"/>
        <v/>
      </c>
      <c r="Q855" s="418"/>
      <c r="R855" s="418" t="str">
        <f t="shared" si="147"/>
        <v/>
      </c>
      <c r="S855" s="609"/>
      <c r="T855" s="612"/>
    </row>
    <row r="856" spans="2:20">
      <c r="B856" s="516" t="s">
        <v>416</v>
      </c>
      <c r="C856" s="626"/>
      <c r="D856" s="324"/>
      <c r="E856" s="325"/>
      <c r="F856" s="578" t="s">
        <v>465</v>
      </c>
      <c r="G856" s="320"/>
      <c r="H856" s="320"/>
      <c r="I856" s="326"/>
      <c r="J856" s="326"/>
      <c r="K856" s="326"/>
      <c r="L856" s="326"/>
      <c r="M856" s="326"/>
      <c r="N856" s="326"/>
      <c r="O856" s="326"/>
      <c r="P856" s="326"/>
      <c r="Q856" s="326"/>
      <c r="R856" s="326"/>
      <c r="S856" s="326"/>
      <c r="T856" s="326"/>
    </row>
    <row r="857" spans="2:20">
      <c r="B857" s="516"/>
      <c r="C857" s="626"/>
      <c r="D857" s="324"/>
      <c r="E857" s="325"/>
      <c r="F857" s="324"/>
      <c r="G857" s="320"/>
      <c r="H857" s="320"/>
      <c r="I857" s="326"/>
      <c r="J857" s="326"/>
      <c r="K857" s="326"/>
      <c r="L857" s="326"/>
      <c r="M857" s="326"/>
      <c r="N857" s="326"/>
      <c r="O857" s="326"/>
      <c r="P857" s="326"/>
      <c r="Q857" s="326"/>
      <c r="R857" s="326"/>
      <c r="S857" s="326"/>
      <c r="T857" s="326"/>
    </row>
    <row r="858" spans="2:20">
      <c r="B858" s="516"/>
      <c r="C858" s="626"/>
      <c r="D858" s="324"/>
      <c r="E858" s="325"/>
      <c r="F858" s="324"/>
      <c r="G858" s="320"/>
      <c r="H858" s="320"/>
      <c r="I858" s="326"/>
      <c r="J858" s="326"/>
      <c r="K858" s="326"/>
      <c r="L858" s="326"/>
      <c r="M858" s="326"/>
      <c r="N858" s="326"/>
      <c r="O858" s="326"/>
      <c r="P858" s="326"/>
      <c r="Q858" s="326"/>
      <c r="R858" s="326"/>
      <c r="S858" s="326"/>
      <c r="T858" s="326"/>
    </row>
    <row r="859" spans="2:20">
      <c r="B859" s="516"/>
      <c r="C859" s="626"/>
      <c r="D859" s="324"/>
      <c r="E859" s="325"/>
      <c r="F859" s="324"/>
      <c r="G859" s="320"/>
      <c r="H859" s="320"/>
      <c r="I859" s="326"/>
      <c r="J859" s="326"/>
      <c r="K859" s="326"/>
      <c r="L859" s="326"/>
      <c r="M859" s="326"/>
      <c r="N859" s="326"/>
      <c r="O859" s="326"/>
      <c r="P859" s="326"/>
      <c r="Q859" s="326"/>
      <c r="R859" s="326"/>
      <c r="S859" s="326"/>
      <c r="T859" s="326"/>
    </row>
    <row r="860" spans="2:20">
      <c r="B860" s="516"/>
      <c r="C860" s="626"/>
      <c r="D860" s="324"/>
      <c r="E860" s="325"/>
      <c r="F860" s="324"/>
      <c r="G860" s="320"/>
      <c r="H860" s="320"/>
      <c r="I860" s="326"/>
      <c r="J860" s="326"/>
      <c r="K860" s="326"/>
      <c r="L860" s="326"/>
      <c r="M860" s="326"/>
      <c r="N860" s="326"/>
      <c r="O860" s="326"/>
      <c r="P860" s="326"/>
      <c r="Q860" s="326"/>
      <c r="R860" s="326"/>
      <c r="S860" s="326"/>
      <c r="T860" s="326"/>
    </row>
    <row r="861" spans="2:20">
      <c r="B861" s="516"/>
      <c r="C861" s="626"/>
      <c r="D861" s="324"/>
      <c r="E861" s="325"/>
      <c r="F861" s="324"/>
      <c r="G861" s="320"/>
      <c r="H861" s="320"/>
      <c r="I861" s="326"/>
      <c r="J861" s="326"/>
      <c r="K861" s="326"/>
      <c r="L861" s="326"/>
      <c r="M861" s="326"/>
      <c r="N861" s="326"/>
      <c r="O861" s="326"/>
      <c r="P861" s="326"/>
      <c r="Q861" s="326"/>
      <c r="R861" s="326"/>
      <c r="S861" s="326"/>
      <c r="T861" s="326"/>
    </row>
    <row r="862" spans="2:20">
      <c r="B862" s="516"/>
      <c r="C862" s="626"/>
      <c r="D862" s="324"/>
      <c r="E862" s="325"/>
      <c r="F862" s="324"/>
      <c r="G862" s="320"/>
      <c r="H862" s="320"/>
      <c r="I862" s="326"/>
      <c r="J862" s="326"/>
      <c r="K862" s="326"/>
      <c r="L862" s="326"/>
      <c r="M862" s="326"/>
      <c r="N862" s="326"/>
      <c r="O862" s="326"/>
      <c r="P862" s="326"/>
      <c r="Q862" s="326"/>
      <c r="R862" s="326"/>
      <c r="S862" s="326"/>
      <c r="T862" s="326"/>
    </row>
    <row r="863" spans="2:20">
      <c r="B863" s="516"/>
      <c r="C863" s="626"/>
      <c r="D863" s="324"/>
      <c r="E863" s="325"/>
      <c r="F863" s="324"/>
      <c r="G863" s="320"/>
      <c r="H863" s="320"/>
      <c r="I863" s="326"/>
      <c r="J863" s="326"/>
      <c r="K863" s="326"/>
      <c r="L863" s="326"/>
      <c r="M863" s="326"/>
      <c r="N863" s="326"/>
      <c r="O863" s="326"/>
      <c r="P863" s="326"/>
      <c r="Q863" s="326"/>
      <c r="R863" s="326"/>
      <c r="S863" s="326"/>
      <c r="T863" s="326"/>
    </row>
    <row r="864" spans="2:20">
      <c r="B864" s="516"/>
      <c r="C864" s="626"/>
      <c r="D864" s="324"/>
      <c r="E864" s="325"/>
      <c r="F864" s="324"/>
      <c r="G864" s="320"/>
      <c r="H864" s="320"/>
      <c r="I864" s="326"/>
      <c r="J864" s="326"/>
      <c r="K864" s="326"/>
      <c r="L864" s="326"/>
      <c r="M864" s="326"/>
      <c r="N864" s="326"/>
      <c r="O864" s="326"/>
      <c r="P864" s="326"/>
      <c r="Q864" s="326"/>
      <c r="R864" s="326"/>
      <c r="S864" s="326"/>
      <c r="T864" s="326"/>
    </row>
    <row r="865" spans="2:20" ht="13.8" thickBot="1">
      <c r="B865" s="519"/>
      <c r="C865" s="627"/>
      <c r="D865" s="330"/>
      <c r="E865" s="331"/>
      <c r="F865" s="330"/>
      <c r="G865" s="322"/>
      <c r="H865" s="322"/>
      <c r="I865" s="332"/>
      <c r="J865" s="332"/>
      <c r="K865" s="332"/>
      <c r="L865" s="332"/>
      <c r="M865" s="332"/>
      <c r="N865" s="332"/>
      <c r="O865" s="332"/>
      <c r="P865" s="332"/>
      <c r="Q865" s="332"/>
      <c r="R865" s="332"/>
      <c r="S865" s="332"/>
      <c r="T865" s="332"/>
    </row>
    <row r="866" spans="2:20">
      <c r="B866" s="522">
        <f>B821+1</f>
        <v>20</v>
      </c>
      <c r="C866" s="624" t="str">
        <f>IF(STEP!C866&lt;&gt;"",STEP!C866,"")</f>
        <v/>
      </c>
      <c r="D866" s="405" t="str">
        <f>IF(STEP!D866&lt;&gt;"",STEP!D866,"")</f>
        <v/>
      </c>
      <c r="E866" s="406" t="str">
        <f>IF(STEP!E866&lt;&gt;"",STEP!E866,"")</f>
        <v/>
      </c>
      <c r="F866" s="405" t="str">
        <f>IF(STEP!F866&lt;&gt;"",STEP!F866,"")</f>
        <v/>
      </c>
      <c r="G866" s="407" t="str">
        <f>IF(STEP!C866&lt;&gt;"",STEP!AD866,"")</f>
        <v/>
      </c>
      <c r="H866" s="407" t="str">
        <f>IF(AND(STEP!$G866="",$J$8&lt;&gt;"ON"),"",IF(月報!AX866&lt;&gt;"",月報!AX866,IF(STEP!G866&lt;&gt;"",STEP!G866,"")))</f>
        <v/>
      </c>
      <c r="I866" s="408" t="str">
        <f>IF(AND(STEP!$G866="",$J$8&lt;&gt;"ON"),"",IF(月報!AZ866&lt;&gt;"",月報!AZ866,IF(STEP!H866&lt;&gt;"",STEP!H866,"")))</f>
        <v/>
      </c>
      <c r="J866" s="603">
        <f>IF(月報!BA866&lt;&gt;"",月報!BA866,0)*24</f>
        <v>0</v>
      </c>
      <c r="K866" s="603" t="str">
        <f>IF(STEP!X866&lt;&gt;"",STEP!X866,"")</f>
        <v/>
      </c>
      <c r="L866" s="603" t="str">
        <f>IF(STEP!Y866&lt;&gt;"",STEP!Y866,"")</f>
        <v/>
      </c>
      <c r="M866" s="603">
        <f>IF(STEP!Z866&lt;&gt;"",STEP!Z866,0)*24</f>
        <v>0</v>
      </c>
      <c r="N866" s="603" t="str">
        <f>IF(STEP!R866&lt;&gt;"",STEP!R866,"")</f>
        <v/>
      </c>
      <c r="O866" s="603" t="str">
        <f>IF(STEP!S866&lt;&gt;"",STEP!S866,"")</f>
        <v/>
      </c>
      <c r="P866" s="603">
        <f t="shared" ref="P866:P900" si="151">IF(J866&lt;&gt;"",J866,"")</f>
        <v>0</v>
      </c>
      <c r="Q866" s="603">
        <f>SUM(P866:P872)</f>
        <v>0</v>
      </c>
      <c r="R866" s="603" t="str">
        <f>IF(C866&lt;&gt;"",VLOOKUP(C866,設定シート!$D$10:$L$109,9,FALSE),"")</f>
        <v/>
      </c>
      <c r="S866" s="613">
        <f>(IF(K866&lt;&gt;"",K866,0)+IF(L866&lt;&gt;"",L866,0))*24</f>
        <v>0</v>
      </c>
      <c r="T866" s="610">
        <f>J866-(M866+S866)</f>
        <v>0</v>
      </c>
    </row>
    <row r="867" spans="2:20">
      <c r="B867" s="517"/>
      <c r="C867" s="622" t="str">
        <f>IF(STEP!C867&lt;&gt;"",STEP!C867,"")</f>
        <v/>
      </c>
      <c r="D867" s="409" t="str">
        <f>IF(STEP!D867&lt;&gt;"",STEP!D867,"")</f>
        <v/>
      </c>
      <c r="E867" s="410" t="str">
        <f>IF(STEP!E867&lt;&gt;"",STEP!E867,"")</f>
        <v/>
      </c>
      <c r="F867" s="409" t="str">
        <f>IF(STEP!F867&lt;&gt;"",STEP!F867,"")</f>
        <v/>
      </c>
      <c r="G867" s="508" t="str">
        <f>IF(STEP!C867&lt;&gt;"",STEP!AD867,"")</f>
        <v/>
      </c>
      <c r="H867" s="407" t="str">
        <f>IF(AND(STEP!$G867="",$J$8&lt;&gt;"ON"),"",IF(月報!AX867&lt;&gt;"",月報!AX867,IF(STEP!G867&lt;&gt;"",STEP!G867,"")))</f>
        <v/>
      </c>
      <c r="I867" s="408" t="str">
        <f>IF(AND(STEP!$G867="",$J$8&lt;&gt;"ON"),"",IF(月報!AZ867&lt;&gt;"",月報!AZ867,IF(STEP!H867&lt;&gt;"",STEP!H867,"")))</f>
        <v/>
      </c>
      <c r="J867" s="603">
        <f>IF(月報!BA867&lt;&gt;"",月報!BA867,0)*24</f>
        <v>0</v>
      </c>
      <c r="K867" s="603" t="str">
        <f>IF(STEP!X867&lt;&gt;"",STEP!X867,"")</f>
        <v/>
      </c>
      <c r="L867" s="603" t="str">
        <f>IF(STEP!Y867&lt;&gt;"",STEP!Y867,"")</f>
        <v/>
      </c>
      <c r="M867" s="603">
        <f>IF(STEP!Z867&lt;&gt;"",STEP!Z867,0)*24</f>
        <v>0</v>
      </c>
      <c r="N867" s="603" t="str">
        <f>IF(STEP!R867&lt;&gt;"",STEP!R867,"")</f>
        <v/>
      </c>
      <c r="O867" s="603" t="str">
        <f>IF(STEP!S867&lt;&gt;"",STEP!S867,"")</f>
        <v/>
      </c>
      <c r="P867" s="603">
        <f t="shared" si="151"/>
        <v>0</v>
      </c>
      <c r="Q867" s="603"/>
      <c r="R867" s="603" t="str">
        <f>R866</f>
        <v/>
      </c>
      <c r="S867" s="605">
        <f t="shared" ref="S867:S895" si="152">(IF(K867&lt;&gt;"",K867,0)+IF(L867&lt;&gt;"",L867,0))*24</f>
        <v>0</v>
      </c>
      <c r="T867" s="610">
        <f t="shared" ref="T867:T895" si="153">J867-(M867+S867)</f>
        <v>0</v>
      </c>
    </row>
    <row r="868" spans="2:20">
      <c r="B868" s="517"/>
      <c r="C868" s="622" t="str">
        <f>IF(STEP!C868&lt;&gt;"",STEP!C868,"")</f>
        <v/>
      </c>
      <c r="D868" s="409" t="str">
        <f>IF(STEP!D868&lt;&gt;"",STEP!D868,"")</f>
        <v/>
      </c>
      <c r="E868" s="410" t="str">
        <f>IF(STEP!E868&lt;&gt;"",STEP!E868,"")</f>
        <v/>
      </c>
      <c r="F868" s="409" t="str">
        <f>IF(STEP!F868&lt;&gt;"",STEP!F868,"")</f>
        <v/>
      </c>
      <c r="G868" s="508" t="str">
        <f>IF(STEP!C868&lt;&gt;"",STEP!AD868,"")</f>
        <v/>
      </c>
      <c r="H868" s="407" t="str">
        <f>IF(AND(STEP!$G868="",$J$8&lt;&gt;"ON"),"",IF(月報!AX868&lt;&gt;"",月報!AX868,IF(STEP!G868&lt;&gt;"",STEP!G868,"")))</f>
        <v/>
      </c>
      <c r="I868" s="408" t="str">
        <f>IF(AND(STEP!$G868="",$J$8&lt;&gt;"ON"),"",IF(月報!AZ868&lt;&gt;"",月報!AZ868,IF(STEP!H868&lt;&gt;"",STEP!H868,"")))</f>
        <v/>
      </c>
      <c r="J868" s="603">
        <f>IF(月報!BA868&lt;&gt;"",月報!BA868,0)*24</f>
        <v>0</v>
      </c>
      <c r="K868" s="603" t="str">
        <f>IF(STEP!X868&lt;&gt;"",STEP!X868,"")</f>
        <v/>
      </c>
      <c r="L868" s="603" t="str">
        <f>IF(STEP!Y868&lt;&gt;"",STEP!Y868,"")</f>
        <v/>
      </c>
      <c r="M868" s="603">
        <f>IF(STEP!Z868&lt;&gt;"",STEP!Z868,0)*24</f>
        <v>0</v>
      </c>
      <c r="N868" s="603" t="str">
        <f>IF(STEP!R868&lt;&gt;"",STEP!R868,"")</f>
        <v/>
      </c>
      <c r="O868" s="603" t="str">
        <f>IF(STEP!S868&lt;&gt;"",STEP!S868,"")</f>
        <v/>
      </c>
      <c r="P868" s="603">
        <f t="shared" si="151"/>
        <v>0</v>
      </c>
      <c r="Q868" s="603"/>
      <c r="R868" s="603" t="str">
        <f t="shared" ref="R868:R900" si="154">R867</f>
        <v/>
      </c>
      <c r="S868" s="605">
        <f t="shared" si="152"/>
        <v>0</v>
      </c>
      <c r="T868" s="610">
        <f t="shared" si="153"/>
        <v>0</v>
      </c>
    </row>
    <row r="869" spans="2:20">
      <c r="B869" s="517"/>
      <c r="C869" s="622" t="str">
        <f>IF(STEP!C869&lt;&gt;"",STEP!C869,"")</f>
        <v/>
      </c>
      <c r="D869" s="409" t="str">
        <f>IF(STEP!D869&lt;&gt;"",STEP!D869,"")</f>
        <v/>
      </c>
      <c r="E869" s="410" t="str">
        <f>IF(STEP!E869&lt;&gt;"",STEP!E869,"")</f>
        <v/>
      </c>
      <c r="F869" s="409" t="str">
        <f>IF(STEP!F869&lt;&gt;"",STEP!F869,"")</f>
        <v/>
      </c>
      <c r="G869" s="508" t="str">
        <f>IF(STEP!C869&lt;&gt;"",STEP!AD869,"")</f>
        <v/>
      </c>
      <c r="H869" s="407" t="str">
        <f>IF(AND(STEP!$G869="",$J$8&lt;&gt;"ON"),"",IF(月報!AX869&lt;&gt;"",月報!AX869,IF(STEP!G869&lt;&gt;"",STEP!G869,"")))</f>
        <v/>
      </c>
      <c r="I869" s="408" t="str">
        <f>IF(AND(STEP!$G869="",$J$8&lt;&gt;"ON"),"",IF(月報!AZ869&lt;&gt;"",月報!AZ869,IF(STEP!H869&lt;&gt;"",STEP!H869,"")))</f>
        <v/>
      </c>
      <c r="J869" s="603">
        <f>IF(月報!BA869&lt;&gt;"",月報!BA869,0)*24</f>
        <v>0</v>
      </c>
      <c r="K869" s="603" t="str">
        <f>IF(STEP!X869&lt;&gt;"",STEP!X869,"")</f>
        <v/>
      </c>
      <c r="L869" s="603" t="str">
        <f>IF(STEP!Y869&lt;&gt;"",STEP!Y869,"")</f>
        <v/>
      </c>
      <c r="M869" s="603">
        <f>IF(STEP!Z869&lt;&gt;"",STEP!Z869,0)*24</f>
        <v>0</v>
      </c>
      <c r="N869" s="603" t="str">
        <f>IF(STEP!R869&lt;&gt;"",STEP!R869,"")</f>
        <v/>
      </c>
      <c r="O869" s="603" t="str">
        <f>IF(STEP!S869&lt;&gt;"",STEP!S869,"")</f>
        <v/>
      </c>
      <c r="P869" s="603">
        <f t="shared" si="151"/>
        <v>0</v>
      </c>
      <c r="Q869" s="603"/>
      <c r="R869" s="603" t="str">
        <f t="shared" si="154"/>
        <v/>
      </c>
      <c r="S869" s="605">
        <f t="shared" si="152"/>
        <v>0</v>
      </c>
      <c r="T869" s="610">
        <f t="shared" si="153"/>
        <v>0</v>
      </c>
    </row>
    <row r="870" spans="2:20">
      <c r="B870" s="517"/>
      <c r="C870" s="622" t="str">
        <f>IF(STEP!C870&lt;&gt;"",STEP!C870,"")</f>
        <v/>
      </c>
      <c r="D870" s="409" t="str">
        <f>IF(STEP!D870&lt;&gt;"",STEP!D870,"")</f>
        <v/>
      </c>
      <c r="E870" s="410" t="str">
        <f>IF(STEP!E870&lt;&gt;"",STEP!E870,"")</f>
        <v/>
      </c>
      <c r="F870" s="409" t="str">
        <f>IF(STEP!F870&lt;&gt;"",STEP!F870,"")</f>
        <v/>
      </c>
      <c r="G870" s="508" t="str">
        <f>IF(STEP!C870&lt;&gt;"",STEP!AD870,"")</f>
        <v/>
      </c>
      <c r="H870" s="407" t="str">
        <f>IF(AND(STEP!$G870="",$J$8&lt;&gt;"ON"),"",IF(月報!AX870&lt;&gt;"",月報!AX870,IF(STEP!G870&lt;&gt;"",STEP!G870,"")))</f>
        <v/>
      </c>
      <c r="I870" s="408" t="str">
        <f>IF(AND(STEP!$G870="",$J$8&lt;&gt;"ON"),"",IF(月報!AZ870&lt;&gt;"",月報!AZ870,IF(STEP!H870&lt;&gt;"",STEP!H870,"")))</f>
        <v/>
      </c>
      <c r="J870" s="603">
        <f>IF(月報!BA870&lt;&gt;"",月報!BA870,0)*24</f>
        <v>0</v>
      </c>
      <c r="K870" s="603" t="str">
        <f>IF(STEP!X870&lt;&gt;"",STEP!X870,"")</f>
        <v/>
      </c>
      <c r="L870" s="603" t="str">
        <f>IF(STEP!Y870&lt;&gt;"",STEP!Y870,"")</f>
        <v/>
      </c>
      <c r="M870" s="603">
        <f>IF(STEP!Z870&lt;&gt;"",STEP!Z870,0)*24</f>
        <v>0</v>
      </c>
      <c r="N870" s="603" t="str">
        <f>IF(STEP!R870&lt;&gt;"",STEP!R870,"")</f>
        <v/>
      </c>
      <c r="O870" s="603" t="str">
        <f>IF(STEP!S870&lt;&gt;"",STEP!S870,"")</f>
        <v/>
      </c>
      <c r="P870" s="603">
        <f t="shared" si="151"/>
        <v>0</v>
      </c>
      <c r="Q870" s="603"/>
      <c r="R870" s="603" t="str">
        <f t="shared" si="154"/>
        <v/>
      </c>
      <c r="S870" s="605">
        <f t="shared" si="152"/>
        <v>0</v>
      </c>
      <c r="T870" s="610">
        <f t="shared" si="153"/>
        <v>0</v>
      </c>
    </row>
    <row r="871" spans="2:20">
      <c r="B871" s="517"/>
      <c r="C871" s="622" t="str">
        <f>IF(STEP!C871&lt;&gt;"",STEP!C871,"")</f>
        <v/>
      </c>
      <c r="D871" s="409" t="str">
        <f>IF(STEP!D871&lt;&gt;"",STEP!D871,"")</f>
        <v/>
      </c>
      <c r="E871" s="410" t="str">
        <f>IF(STEP!E871&lt;&gt;"",STEP!E871,"")</f>
        <v/>
      </c>
      <c r="F871" s="409" t="str">
        <f>IF(STEP!F871&lt;&gt;"",STEP!F871,"")</f>
        <v/>
      </c>
      <c r="G871" s="508" t="str">
        <f>IF(STEP!C871&lt;&gt;"",STEP!AD871,"")</f>
        <v/>
      </c>
      <c r="H871" s="407" t="str">
        <f>IF(AND(STEP!$G871="",$J$8&lt;&gt;"ON"),"",IF(月報!AX871&lt;&gt;"",月報!AX871,IF(STEP!G871&lt;&gt;"",STEP!G871,"")))</f>
        <v/>
      </c>
      <c r="I871" s="408" t="str">
        <f>IF(AND(STEP!$G871="",$J$8&lt;&gt;"ON"),"",IF(月報!AZ871&lt;&gt;"",月報!AZ871,IF(STEP!H871&lt;&gt;"",STEP!H871,"")))</f>
        <v/>
      </c>
      <c r="J871" s="603">
        <f>IF(月報!BA871&lt;&gt;"",月報!BA871,0)*24</f>
        <v>0</v>
      </c>
      <c r="K871" s="603" t="str">
        <f>IF(STEP!X871&lt;&gt;"",STEP!X871,"")</f>
        <v/>
      </c>
      <c r="L871" s="603" t="str">
        <f>IF(STEP!Y871&lt;&gt;"",STEP!Y871,"")</f>
        <v/>
      </c>
      <c r="M871" s="603">
        <f>IF(STEP!Z871&lt;&gt;"",STEP!Z871,0)*24</f>
        <v>0</v>
      </c>
      <c r="N871" s="603" t="str">
        <f>IF(STEP!R871&lt;&gt;"",STEP!R871,"")</f>
        <v/>
      </c>
      <c r="O871" s="603" t="str">
        <f>IF(STEP!S871&lt;&gt;"",STEP!S871,"")</f>
        <v/>
      </c>
      <c r="P871" s="603">
        <f t="shared" si="151"/>
        <v>0</v>
      </c>
      <c r="Q871" s="603"/>
      <c r="R871" s="603" t="str">
        <f t="shared" si="154"/>
        <v/>
      </c>
      <c r="S871" s="605">
        <f t="shared" si="152"/>
        <v>0</v>
      </c>
      <c r="T871" s="610">
        <f t="shared" si="153"/>
        <v>0</v>
      </c>
    </row>
    <row r="872" spans="2:20">
      <c r="B872" s="517"/>
      <c r="C872" s="623" t="str">
        <f>IF(STEP!C872&lt;&gt;"",STEP!C872,"")</f>
        <v/>
      </c>
      <c r="D872" s="411" t="str">
        <f>IF(STEP!D872&lt;&gt;"",STEP!D872,"")</f>
        <v/>
      </c>
      <c r="E872" s="412" t="str">
        <f>IF(STEP!E872&lt;&gt;"",STEP!E872,"")</f>
        <v/>
      </c>
      <c r="F872" s="411" t="str">
        <f>IF(STEP!F872&lt;&gt;"",STEP!F872,"")</f>
        <v/>
      </c>
      <c r="G872" s="413" t="str">
        <f>IF(STEP!C872&lt;&gt;"",STEP!AD872,"")</f>
        <v/>
      </c>
      <c r="H872" s="413" t="str">
        <f>IF(AND(STEP!$G872="",$J$8&lt;&gt;"ON"),"",IF(月報!AX872&lt;&gt;"",月報!AX872,IF(STEP!G872&lt;&gt;"",STEP!G872,"")))</f>
        <v/>
      </c>
      <c r="I872" s="414" t="str">
        <f>IF(AND(STEP!$G872="",$J$8&lt;&gt;"ON"),"",IF(月報!AZ872&lt;&gt;"",月報!AZ872,IF(STEP!H872&lt;&gt;"",STEP!H872,"")))</f>
        <v/>
      </c>
      <c r="J872" s="604">
        <f>IF(月報!BA872&lt;&gt;"",月報!BA872,0)*24</f>
        <v>0</v>
      </c>
      <c r="K872" s="604" t="str">
        <f>IF(STEP!X872&lt;&gt;"",STEP!X872,"")</f>
        <v/>
      </c>
      <c r="L872" s="604" t="str">
        <f>IF(STEP!Y872&lt;&gt;"",STEP!Y872,"")</f>
        <v/>
      </c>
      <c r="M872" s="604">
        <f>IF(STEP!Z872&lt;&gt;"",STEP!Z872,0)*24</f>
        <v>0</v>
      </c>
      <c r="N872" s="604" t="str">
        <f>IF(STEP!R872&lt;&gt;"",STEP!R872,"")</f>
        <v/>
      </c>
      <c r="O872" s="604" t="str">
        <f>IF(STEP!S872&lt;&gt;"",STEP!S872,"")</f>
        <v/>
      </c>
      <c r="P872" s="604">
        <f t="shared" si="151"/>
        <v>0</v>
      </c>
      <c r="Q872" s="604"/>
      <c r="R872" s="604" t="str">
        <f t="shared" si="154"/>
        <v/>
      </c>
      <c r="S872" s="607">
        <f t="shared" si="152"/>
        <v>0</v>
      </c>
      <c r="T872" s="611">
        <f t="shared" si="153"/>
        <v>0</v>
      </c>
    </row>
    <row r="873" spans="2:20">
      <c r="B873" s="517"/>
      <c r="C873" s="624" t="str">
        <f>IF(STEP!C873&lt;&gt;"",STEP!C873,"")</f>
        <v/>
      </c>
      <c r="D873" s="405" t="str">
        <f>IF(STEP!D873&lt;&gt;"",STEP!D873,"")</f>
        <v/>
      </c>
      <c r="E873" s="406" t="str">
        <f>IF(STEP!E873&lt;&gt;"",STEP!E873,"")</f>
        <v/>
      </c>
      <c r="F873" s="405" t="str">
        <f>IF(STEP!F873&lt;&gt;"",STEP!F873,"")</f>
        <v/>
      </c>
      <c r="G873" s="407" t="str">
        <f>IF(STEP!C873&lt;&gt;"",STEP!AD873,"")</f>
        <v/>
      </c>
      <c r="H873" s="407" t="str">
        <f>IF(AND(STEP!$G873="",$J$8&lt;&gt;"ON"),"",IF(月報!AX873&lt;&gt;"",月報!AX873,IF(STEP!G873&lt;&gt;"",STEP!G873,"")))</f>
        <v/>
      </c>
      <c r="I873" s="408" t="str">
        <f>IF(AND(STEP!$G873="",$J$8&lt;&gt;"ON"),"",IF(月報!AZ873&lt;&gt;"",月報!AZ873,IF(STEP!H873&lt;&gt;"",STEP!H873,"")))</f>
        <v/>
      </c>
      <c r="J873" s="603">
        <f>IF(月報!BA873&lt;&gt;"",月報!BA873,0)*24</f>
        <v>0</v>
      </c>
      <c r="K873" s="603" t="str">
        <f>IF(STEP!X873&lt;&gt;"",STEP!X873,"")</f>
        <v/>
      </c>
      <c r="L873" s="603" t="str">
        <f>IF(STEP!Y873&lt;&gt;"",STEP!Y873,"")</f>
        <v/>
      </c>
      <c r="M873" s="603">
        <f>IF(STEP!Z873&lt;&gt;"",STEP!Z873,0)*24</f>
        <v>0</v>
      </c>
      <c r="N873" s="603" t="str">
        <f>IF(STEP!R873&lt;&gt;"",STEP!R873,"")</f>
        <v/>
      </c>
      <c r="O873" s="603" t="str">
        <f>IF(STEP!S873&lt;&gt;"",STEP!S873,"")</f>
        <v/>
      </c>
      <c r="P873" s="603">
        <f t="shared" si="151"/>
        <v>0</v>
      </c>
      <c r="Q873" s="603">
        <f>SUM(P873:P879)</f>
        <v>0</v>
      </c>
      <c r="R873" s="603" t="str">
        <f t="shared" si="154"/>
        <v/>
      </c>
      <c r="S873" s="606">
        <f t="shared" si="152"/>
        <v>0</v>
      </c>
      <c r="T873" s="610">
        <f t="shared" si="153"/>
        <v>0</v>
      </c>
    </row>
    <row r="874" spans="2:20">
      <c r="B874" s="517"/>
      <c r="C874" s="622" t="str">
        <f>IF(STEP!C874&lt;&gt;"",STEP!C874,"")</f>
        <v/>
      </c>
      <c r="D874" s="409" t="str">
        <f>IF(STEP!D874&lt;&gt;"",STEP!D874,"")</f>
        <v/>
      </c>
      <c r="E874" s="410" t="str">
        <f>IF(STEP!E874&lt;&gt;"",STEP!E874,"")</f>
        <v/>
      </c>
      <c r="F874" s="409" t="str">
        <f>IF(STEP!F874&lt;&gt;"",STEP!F874,"")</f>
        <v/>
      </c>
      <c r="G874" s="508" t="str">
        <f>IF(STEP!C874&lt;&gt;"",STEP!AD874,"")</f>
        <v/>
      </c>
      <c r="H874" s="407" t="str">
        <f>IF(AND(STEP!$G874="",$J$8&lt;&gt;"ON"),"",IF(月報!AX874&lt;&gt;"",月報!AX874,IF(STEP!G874&lt;&gt;"",STEP!G874,"")))</f>
        <v/>
      </c>
      <c r="I874" s="408" t="str">
        <f>IF(AND(STEP!$G874="",$J$8&lt;&gt;"ON"),"",IF(月報!AZ874&lt;&gt;"",月報!AZ874,IF(STEP!H874&lt;&gt;"",STEP!H874,"")))</f>
        <v/>
      </c>
      <c r="J874" s="603">
        <f>IF(月報!BA874&lt;&gt;"",月報!BA874,0)*24</f>
        <v>0</v>
      </c>
      <c r="K874" s="603" t="str">
        <f>IF(STEP!X874&lt;&gt;"",STEP!X874,"")</f>
        <v/>
      </c>
      <c r="L874" s="603" t="str">
        <f>IF(STEP!Y874&lt;&gt;"",STEP!Y874,"")</f>
        <v/>
      </c>
      <c r="M874" s="603">
        <f>IF(STEP!Z874&lt;&gt;"",STEP!Z874,0)*24</f>
        <v>0</v>
      </c>
      <c r="N874" s="603" t="str">
        <f>IF(STEP!R874&lt;&gt;"",STEP!R874,"")</f>
        <v/>
      </c>
      <c r="O874" s="603" t="str">
        <f>IF(STEP!S874&lt;&gt;"",STEP!S874,"")</f>
        <v/>
      </c>
      <c r="P874" s="603">
        <f t="shared" si="151"/>
        <v>0</v>
      </c>
      <c r="Q874" s="603"/>
      <c r="R874" s="603" t="str">
        <f t="shared" si="154"/>
        <v/>
      </c>
      <c r="S874" s="605">
        <f t="shared" si="152"/>
        <v>0</v>
      </c>
      <c r="T874" s="610">
        <f t="shared" si="153"/>
        <v>0</v>
      </c>
    </row>
    <row r="875" spans="2:20">
      <c r="B875" s="517"/>
      <c r="C875" s="622" t="str">
        <f>IF(STEP!C875&lt;&gt;"",STEP!C875,"")</f>
        <v/>
      </c>
      <c r="D875" s="409" t="str">
        <f>IF(STEP!D875&lt;&gt;"",STEP!D875,"")</f>
        <v/>
      </c>
      <c r="E875" s="410" t="str">
        <f>IF(STEP!E875&lt;&gt;"",STEP!E875,"")</f>
        <v/>
      </c>
      <c r="F875" s="409" t="str">
        <f>IF(STEP!F875&lt;&gt;"",STEP!F875,"")</f>
        <v/>
      </c>
      <c r="G875" s="508" t="str">
        <f>IF(STEP!C875&lt;&gt;"",STEP!AD875,"")</f>
        <v/>
      </c>
      <c r="H875" s="407" t="str">
        <f>IF(AND(STEP!$G875="",$J$8&lt;&gt;"ON"),"",IF(月報!AX875&lt;&gt;"",月報!AX875,IF(STEP!G875&lt;&gt;"",STEP!G875,"")))</f>
        <v/>
      </c>
      <c r="I875" s="408" t="str">
        <f>IF(AND(STEP!$G875="",$J$8&lt;&gt;"ON"),"",IF(月報!AZ875&lt;&gt;"",月報!AZ875,IF(STEP!H875&lt;&gt;"",STEP!H875,"")))</f>
        <v/>
      </c>
      <c r="J875" s="603">
        <f>IF(月報!BA875&lt;&gt;"",月報!BA875,0)*24</f>
        <v>0</v>
      </c>
      <c r="K875" s="603" t="str">
        <f>IF(STEP!X875&lt;&gt;"",STEP!X875,"")</f>
        <v/>
      </c>
      <c r="L875" s="603" t="str">
        <f>IF(STEP!Y875&lt;&gt;"",STEP!Y875,"")</f>
        <v/>
      </c>
      <c r="M875" s="603">
        <f>IF(STEP!Z875&lt;&gt;"",STEP!Z875,0)*24</f>
        <v>0</v>
      </c>
      <c r="N875" s="603" t="str">
        <f>IF(STEP!R875&lt;&gt;"",STEP!R875,"")</f>
        <v/>
      </c>
      <c r="O875" s="603" t="str">
        <f>IF(STEP!S875&lt;&gt;"",STEP!S875,"")</f>
        <v/>
      </c>
      <c r="P875" s="603">
        <f t="shared" si="151"/>
        <v>0</v>
      </c>
      <c r="Q875" s="603"/>
      <c r="R875" s="603" t="str">
        <f t="shared" si="154"/>
        <v/>
      </c>
      <c r="S875" s="605">
        <f t="shared" si="152"/>
        <v>0</v>
      </c>
      <c r="T875" s="610">
        <f t="shared" si="153"/>
        <v>0</v>
      </c>
    </row>
    <row r="876" spans="2:20">
      <c r="B876" s="517"/>
      <c r="C876" s="622" t="str">
        <f>IF(STEP!C876&lt;&gt;"",STEP!C876,"")</f>
        <v/>
      </c>
      <c r="D876" s="409" t="str">
        <f>IF(STEP!D876&lt;&gt;"",STEP!D876,"")</f>
        <v/>
      </c>
      <c r="E876" s="410" t="str">
        <f>IF(STEP!E876&lt;&gt;"",STEP!E876,"")</f>
        <v/>
      </c>
      <c r="F876" s="409" t="str">
        <f>IF(STEP!F876&lt;&gt;"",STEP!F876,"")</f>
        <v/>
      </c>
      <c r="G876" s="508" t="str">
        <f>IF(STEP!C876&lt;&gt;"",STEP!AD876,"")</f>
        <v/>
      </c>
      <c r="H876" s="407" t="str">
        <f>IF(AND(STEP!$G876="",$J$8&lt;&gt;"ON"),"",IF(月報!AX876&lt;&gt;"",月報!AX876,IF(STEP!G876&lt;&gt;"",STEP!G876,"")))</f>
        <v/>
      </c>
      <c r="I876" s="408" t="str">
        <f>IF(AND(STEP!$G876="",$J$8&lt;&gt;"ON"),"",IF(月報!AZ876&lt;&gt;"",月報!AZ876,IF(STEP!H876&lt;&gt;"",STEP!H876,"")))</f>
        <v/>
      </c>
      <c r="J876" s="603">
        <f>IF(月報!BA876&lt;&gt;"",月報!BA876,0)*24</f>
        <v>0</v>
      </c>
      <c r="K876" s="603" t="str">
        <f>IF(STEP!X876&lt;&gt;"",STEP!X876,"")</f>
        <v/>
      </c>
      <c r="L876" s="603" t="str">
        <f>IF(STEP!Y876&lt;&gt;"",STEP!Y876,"")</f>
        <v/>
      </c>
      <c r="M876" s="603">
        <f>IF(STEP!Z876&lt;&gt;"",STEP!Z876,0)*24</f>
        <v>0</v>
      </c>
      <c r="N876" s="603" t="str">
        <f>IF(STEP!R876&lt;&gt;"",STEP!R876,"")</f>
        <v/>
      </c>
      <c r="O876" s="603" t="str">
        <f>IF(STEP!S876&lt;&gt;"",STEP!S876,"")</f>
        <v/>
      </c>
      <c r="P876" s="603">
        <f t="shared" si="151"/>
        <v>0</v>
      </c>
      <c r="Q876" s="603"/>
      <c r="R876" s="603" t="str">
        <f t="shared" si="154"/>
        <v/>
      </c>
      <c r="S876" s="605">
        <f t="shared" si="152"/>
        <v>0</v>
      </c>
      <c r="T876" s="610">
        <f t="shared" si="153"/>
        <v>0</v>
      </c>
    </row>
    <row r="877" spans="2:20">
      <c r="B877" s="517"/>
      <c r="C877" s="622" t="str">
        <f>IF(STEP!C877&lt;&gt;"",STEP!C877,"")</f>
        <v/>
      </c>
      <c r="D877" s="409" t="str">
        <f>IF(STEP!D877&lt;&gt;"",STEP!D877,"")</f>
        <v/>
      </c>
      <c r="E877" s="410" t="str">
        <f>IF(STEP!E877&lt;&gt;"",STEP!E877,"")</f>
        <v/>
      </c>
      <c r="F877" s="409" t="str">
        <f>IF(STEP!F877&lt;&gt;"",STEP!F877,"")</f>
        <v/>
      </c>
      <c r="G877" s="508" t="str">
        <f>IF(STEP!C877&lt;&gt;"",STEP!AD877,"")</f>
        <v/>
      </c>
      <c r="H877" s="407" t="str">
        <f>IF(AND(STEP!$G877="",$J$8&lt;&gt;"ON"),"",IF(月報!AX877&lt;&gt;"",月報!AX877,IF(STEP!G877&lt;&gt;"",STEP!G877,"")))</f>
        <v/>
      </c>
      <c r="I877" s="408" t="str">
        <f>IF(AND(STEP!$G877="",$J$8&lt;&gt;"ON"),"",IF(月報!AZ877&lt;&gt;"",月報!AZ877,IF(STEP!H877&lt;&gt;"",STEP!H877,"")))</f>
        <v/>
      </c>
      <c r="J877" s="603">
        <f>IF(月報!BA877&lt;&gt;"",月報!BA877,0)*24</f>
        <v>0</v>
      </c>
      <c r="K877" s="603" t="str">
        <f>IF(STEP!X877&lt;&gt;"",STEP!X877,"")</f>
        <v/>
      </c>
      <c r="L877" s="603" t="str">
        <f>IF(STEP!Y877&lt;&gt;"",STEP!Y877,"")</f>
        <v/>
      </c>
      <c r="M877" s="603">
        <f>IF(STEP!Z877&lt;&gt;"",STEP!Z877,0)*24</f>
        <v>0</v>
      </c>
      <c r="N877" s="603" t="str">
        <f>IF(STEP!R877&lt;&gt;"",STEP!R877,"")</f>
        <v/>
      </c>
      <c r="O877" s="603" t="str">
        <f>IF(STEP!S877&lt;&gt;"",STEP!S877,"")</f>
        <v/>
      </c>
      <c r="P877" s="603">
        <f t="shared" si="151"/>
        <v>0</v>
      </c>
      <c r="Q877" s="603"/>
      <c r="R877" s="603" t="str">
        <f t="shared" si="154"/>
        <v/>
      </c>
      <c r="S877" s="605">
        <f t="shared" si="152"/>
        <v>0</v>
      </c>
      <c r="T877" s="610">
        <f t="shared" si="153"/>
        <v>0</v>
      </c>
    </row>
    <row r="878" spans="2:20">
      <c r="B878" s="517"/>
      <c r="C878" s="622" t="str">
        <f>IF(STEP!C878&lt;&gt;"",STEP!C878,"")</f>
        <v/>
      </c>
      <c r="D878" s="409" t="str">
        <f>IF(STEP!D878&lt;&gt;"",STEP!D878,"")</f>
        <v/>
      </c>
      <c r="E878" s="410" t="str">
        <f>IF(STEP!E878&lt;&gt;"",STEP!E878,"")</f>
        <v/>
      </c>
      <c r="F878" s="409" t="str">
        <f>IF(STEP!F878&lt;&gt;"",STEP!F878,"")</f>
        <v/>
      </c>
      <c r="G878" s="508" t="str">
        <f>IF(STEP!C878&lt;&gt;"",STEP!AD878,"")</f>
        <v/>
      </c>
      <c r="H878" s="407" t="str">
        <f>IF(AND(STEP!$G878="",$J$8&lt;&gt;"ON"),"",IF(月報!AX878&lt;&gt;"",月報!AX878,IF(STEP!G878&lt;&gt;"",STEP!G878,"")))</f>
        <v/>
      </c>
      <c r="I878" s="408" t="str">
        <f>IF(AND(STEP!$G878="",$J$8&lt;&gt;"ON"),"",IF(月報!AZ878&lt;&gt;"",月報!AZ878,IF(STEP!H878&lt;&gt;"",STEP!H878,"")))</f>
        <v/>
      </c>
      <c r="J878" s="603">
        <f>IF(月報!BA878&lt;&gt;"",月報!BA878,0)*24</f>
        <v>0</v>
      </c>
      <c r="K878" s="603" t="str">
        <f>IF(STEP!X878&lt;&gt;"",STEP!X878,"")</f>
        <v/>
      </c>
      <c r="L878" s="603" t="str">
        <f>IF(STEP!Y878&lt;&gt;"",STEP!Y878,"")</f>
        <v/>
      </c>
      <c r="M878" s="603">
        <f>IF(STEP!Z878&lt;&gt;"",STEP!Z878,0)*24</f>
        <v>0</v>
      </c>
      <c r="N878" s="603" t="str">
        <f>IF(STEP!R878&lt;&gt;"",STEP!R878,"")</f>
        <v/>
      </c>
      <c r="O878" s="603" t="str">
        <f>IF(STEP!S878&lt;&gt;"",STEP!S878,"")</f>
        <v/>
      </c>
      <c r="P878" s="603">
        <f t="shared" si="151"/>
        <v>0</v>
      </c>
      <c r="Q878" s="603"/>
      <c r="R878" s="603" t="str">
        <f t="shared" si="154"/>
        <v/>
      </c>
      <c r="S878" s="605">
        <f t="shared" si="152"/>
        <v>0</v>
      </c>
      <c r="T878" s="610">
        <f t="shared" si="153"/>
        <v>0</v>
      </c>
    </row>
    <row r="879" spans="2:20">
      <c r="B879" s="517"/>
      <c r="C879" s="623" t="str">
        <f>IF(STEP!C879&lt;&gt;"",STEP!C879,"")</f>
        <v/>
      </c>
      <c r="D879" s="411" t="str">
        <f>IF(STEP!D879&lt;&gt;"",STEP!D879,"")</f>
        <v/>
      </c>
      <c r="E879" s="412" t="str">
        <f>IF(STEP!E879&lt;&gt;"",STEP!E879,"")</f>
        <v/>
      </c>
      <c r="F879" s="411" t="str">
        <f>IF(STEP!F879&lt;&gt;"",STEP!F879,"")</f>
        <v/>
      </c>
      <c r="G879" s="413" t="str">
        <f>IF(STEP!C879&lt;&gt;"",STEP!AD879,"")</f>
        <v/>
      </c>
      <c r="H879" s="413" t="str">
        <f>IF(AND(STEP!$G879="",$J$8&lt;&gt;"ON"),"",IF(月報!AX879&lt;&gt;"",月報!AX879,IF(STEP!G879&lt;&gt;"",STEP!G879,"")))</f>
        <v/>
      </c>
      <c r="I879" s="414" t="str">
        <f>IF(AND(STEP!$G879="",$J$8&lt;&gt;"ON"),"",IF(月報!AZ879&lt;&gt;"",月報!AZ879,IF(STEP!H879&lt;&gt;"",STEP!H879,"")))</f>
        <v/>
      </c>
      <c r="J879" s="604">
        <f>IF(月報!BA879&lt;&gt;"",月報!BA879,0)*24</f>
        <v>0</v>
      </c>
      <c r="K879" s="604" t="str">
        <f>IF(STEP!X879&lt;&gt;"",STEP!X879,"")</f>
        <v/>
      </c>
      <c r="L879" s="604" t="str">
        <f>IF(STEP!Y879&lt;&gt;"",STEP!Y879,"")</f>
        <v/>
      </c>
      <c r="M879" s="604">
        <f>IF(STEP!Z879&lt;&gt;"",STEP!Z879,0)*24</f>
        <v>0</v>
      </c>
      <c r="N879" s="604" t="str">
        <f>IF(STEP!R879&lt;&gt;"",STEP!R879,"")</f>
        <v/>
      </c>
      <c r="O879" s="604" t="str">
        <f>IF(STEP!S879&lt;&gt;"",STEP!S879,"")</f>
        <v/>
      </c>
      <c r="P879" s="604">
        <f t="shared" si="151"/>
        <v>0</v>
      </c>
      <c r="Q879" s="604"/>
      <c r="R879" s="604" t="str">
        <f t="shared" si="154"/>
        <v/>
      </c>
      <c r="S879" s="607">
        <f t="shared" si="152"/>
        <v>0</v>
      </c>
      <c r="T879" s="611">
        <f t="shared" si="153"/>
        <v>0</v>
      </c>
    </row>
    <row r="880" spans="2:20">
      <c r="B880" s="517"/>
      <c r="C880" s="624" t="str">
        <f>IF(STEP!C880&lt;&gt;"",STEP!C880,"")</f>
        <v/>
      </c>
      <c r="D880" s="405" t="str">
        <f>IF(STEP!D880&lt;&gt;"",STEP!D880,"")</f>
        <v/>
      </c>
      <c r="E880" s="406" t="str">
        <f>IF(STEP!E880&lt;&gt;"",STEP!E880,"")</f>
        <v/>
      </c>
      <c r="F880" s="405" t="str">
        <f>IF(STEP!F880&lt;&gt;"",STEP!F880,"")</f>
        <v/>
      </c>
      <c r="G880" s="407" t="str">
        <f>IF(STEP!C880&lt;&gt;"",STEP!AD880,"")</f>
        <v/>
      </c>
      <c r="H880" s="407" t="str">
        <f>IF(AND(STEP!$G880="",$J$8&lt;&gt;"ON"),"",IF(月報!AX880&lt;&gt;"",月報!AX880,IF(STEP!G880&lt;&gt;"",STEP!G880,"")))</f>
        <v/>
      </c>
      <c r="I880" s="408" t="str">
        <f>IF(AND(STEP!$G880="",$J$8&lt;&gt;"ON"),"",IF(月報!AZ880&lt;&gt;"",月報!AZ880,IF(STEP!H880&lt;&gt;"",STEP!H880,"")))</f>
        <v/>
      </c>
      <c r="J880" s="603">
        <f>IF(月報!BA880&lt;&gt;"",月報!BA880,0)*24</f>
        <v>0</v>
      </c>
      <c r="K880" s="603" t="str">
        <f>IF(STEP!X880&lt;&gt;"",STEP!X880,"")</f>
        <v/>
      </c>
      <c r="L880" s="603" t="str">
        <f>IF(STEP!Y880&lt;&gt;"",STEP!Y880,"")</f>
        <v/>
      </c>
      <c r="M880" s="603">
        <f>IF(STEP!Z880&lt;&gt;"",STEP!Z880,0)*24</f>
        <v>0</v>
      </c>
      <c r="N880" s="603" t="str">
        <f>IF(STEP!R880&lt;&gt;"",STEP!R880,"")</f>
        <v/>
      </c>
      <c r="O880" s="603" t="str">
        <f>IF(STEP!S880&lt;&gt;"",STEP!S880,"")</f>
        <v/>
      </c>
      <c r="P880" s="603">
        <f t="shared" si="151"/>
        <v>0</v>
      </c>
      <c r="Q880" s="603">
        <f>SUM(P880:P886)</f>
        <v>0</v>
      </c>
      <c r="R880" s="603" t="str">
        <f t="shared" si="154"/>
        <v/>
      </c>
      <c r="S880" s="606">
        <f t="shared" si="152"/>
        <v>0</v>
      </c>
      <c r="T880" s="610">
        <f t="shared" si="153"/>
        <v>0</v>
      </c>
    </row>
    <row r="881" spans="2:20">
      <c r="B881" s="517"/>
      <c r="C881" s="622" t="str">
        <f>IF(STEP!C881&lt;&gt;"",STEP!C881,"")</f>
        <v/>
      </c>
      <c r="D881" s="409" t="str">
        <f>IF(STEP!D881&lt;&gt;"",STEP!D881,"")</f>
        <v/>
      </c>
      <c r="E881" s="410" t="str">
        <f>IF(STEP!E881&lt;&gt;"",STEP!E881,"")</f>
        <v/>
      </c>
      <c r="F881" s="409" t="str">
        <f>IF(STEP!F881&lt;&gt;"",STEP!F881,"")</f>
        <v/>
      </c>
      <c r="G881" s="508" t="str">
        <f>IF(STEP!C881&lt;&gt;"",STEP!AD881,"")</f>
        <v/>
      </c>
      <c r="H881" s="407" t="str">
        <f>IF(AND(STEP!$G881="",$J$8&lt;&gt;"ON"),"",IF(月報!AX881&lt;&gt;"",月報!AX881,IF(STEP!G881&lt;&gt;"",STEP!G881,"")))</f>
        <v/>
      </c>
      <c r="I881" s="408" t="str">
        <f>IF(AND(STEP!$G881="",$J$8&lt;&gt;"ON"),"",IF(月報!AZ881&lt;&gt;"",月報!AZ881,IF(STEP!H881&lt;&gt;"",STEP!H881,"")))</f>
        <v/>
      </c>
      <c r="J881" s="603">
        <f>IF(月報!BA881&lt;&gt;"",月報!BA881,0)*24</f>
        <v>0</v>
      </c>
      <c r="K881" s="603" t="str">
        <f>IF(STEP!X881&lt;&gt;"",STEP!X881,"")</f>
        <v/>
      </c>
      <c r="L881" s="603" t="str">
        <f>IF(STEP!Y881&lt;&gt;"",STEP!Y881,"")</f>
        <v/>
      </c>
      <c r="M881" s="603">
        <f>IF(STEP!Z881&lt;&gt;"",STEP!Z881,0)*24</f>
        <v>0</v>
      </c>
      <c r="N881" s="603" t="str">
        <f>IF(STEP!R881&lt;&gt;"",STEP!R881,"")</f>
        <v/>
      </c>
      <c r="O881" s="603" t="str">
        <f>IF(STEP!S881&lt;&gt;"",STEP!S881,"")</f>
        <v/>
      </c>
      <c r="P881" s="603">
        <f t="shared" si="151"/>
        <v>0</v>
      </c>
      <c r="Q881" s="603"/>
      <c r="R881" s="603" t="str">
        <f t="shared" si="154"/>
        <v/>
      </c>
      <c r="S881" s="605">
        <f t="shared" si="152"/>
        <v>0</v>
      </c>
      <c r="T881" s="610">
        <f t="shared" si="153"/>
        <v>0</v>
      </c>
    </row>
    <row r="882" spans="2:20">
      <c r="B882" s="517"/>
      <c r="C882" s="622" t="str">
        <f>IF(STEP!C882&lt;&gt;"",STEP!C882,"")</f>
        <v/>
      </c>
      <c r="D882" s="409" t="str">
        <f>IF(STEP!D882&lt;&gt;"",STEP!D882,"")</f>
        <v/>
      </c>
      <c r="E882" s="410" t="str">
        <f>IF(STEP!E882&lt;&gt;"",STEP!E882,"")</f>
        <v/>
      </c>
      <c r="F882" s="409" t="str">
        <f>IF(STEP!F882&lt;&gt;"",STEP!F882,"")</f>
        <v/>
      </c>
      <c r="G882" s="508" t="str">
        <f>IF(STEP!C882&lt;&gt;"",STEP!AD882,"")</f>
        <v/>
      </c>
      <c r="H882" s="407" t="str">
        <f>IF(AND(STEP!$G882="",$J$8&lt;&gt;"ON"),"",IF(月報!AX882&lt;&gt;"",月報!AX882,IF(STEP!G882&lt;&gt;"",STEP!G882,"")))</f>
        <v/>
      </c>
      <c r="I882" s="408" t="str">
        <f>IF(AND(STEP!$G882="",$J$8&lt;&gt;"ON"),"",IF(月報!AZ882&lt;&gt;"",月報!AZ882,IF(STEP!H882&lt;&gt;"",STEP!H882,"")))</f>
        <v/>
      </c>
      <c r="J882" s="603">
        <f>IF(月報!BA882&lt;&gt;"",月報!BA882,0)*24</f>
        <v>0</v>
      </c>
      <c r="K882" s="603" t="str">
        <f>IF(STEP!X882&lt;&gt;"",STEP!X882,"")</f>
        <v/>
      </c>
      <c r="L882" s="603" t="str">
        <f>IF(STEP!Y882&lt;&gt;"",STEP!Y882,"")</f>
        <v/>
      </c>
      <c r="M882" s="603">
        <f>IF(STEP!Z882&lt;&gt;"",STEP!Z882,0)*24</f>
        <v>0</v>
      </c>
      <c r="N882" s="603" t="str">
        <f>IF(STEP!R882&lt;&gt;"",STEP!R882,"")</f>
        <v/>
      </c>
      <c r="O882" s="603" t="str">
        <f>IF(STEP!S882&lt;&gt;"",STEP!S882,"")</f>
        <v/>
      </c>
      <c r="P882" s="603">
        <f t="shared" si="151"/>
        <v>0</v>
      </c>
      <c r="Q882" s="603"/>
      <c r="R882" s="603" t="str">
        <f t="shared" si="154"/>
        <v/>
      </c>
      <c r="S882" s="605">
        <f t="shared" si="152"/>
        <v>0</v>
      </c>
      <c r="T882" s="610">
        <f t="shared" si="153"/>
        <v>0</v>
      </c>
    </row>
    <row r="883" spans="2:20">
      <c r="B883" s="517"/>
      <c r="C883" s="622" t="str">
        <f>IF(STEP!C883&lt;&gt;"",STEP!C883,"")</f>
        <v/>
      </c>
      <c r="D883" s="409" t="str">
        <f>IF(STEP!D883&lt;&gt;"",STEP!D883,"")</f>
        <v/>
      </c>
      <c r="E883" s="410" t="str">
        <f>IF(STEP!E883&lt;&gt;"",STEP!E883,"")</f>
        <v/>
      </c>
      <c r="F883" s="409" t="str">
        <f>IF(STEP!F883&lt;&gt;"",STEP!F883,"")</f>
        <v/>
      </c>
      <c r="G883" s="508" t="str">
        <f>IF(STEP!C883&lt;&gt;"",STEP!AD883,"")</f>
        <v/>
      </c>
      <c r="H883" s="407" t="str">
        <f>IF(AND(STEP!$G883="",$J$8&lt;&gt;"ON"),"",IF(月報!AX883&lt;&gt;"",月報!AX883,IF(STEP!G883&lt;&gt;"",STEP!G883,"")))</f>
        <v/>
      </c>
      <c r="I883" s="408" t="str">
        <f>IF(AND(STEP!$G883="",$J$8&lt;&gt;"ON"),"",IF(月報!AZ883&lt;&gt;"",月報!AZ883,IF(STEP!H883&lt;&gt;"",STEP!H883,"")))</f>
        <v/>
      </c>
      <c r="J883" s="603">
        <f>IF(月報!BA883&lt;&gt;"",月報!BA883,0)*24</f>
        <v>0</v>
      </c>
      <c r="K883" s="603" t="str">
        <f>IF(STEP!X883&lt;&gt;"",STEP!X883,"")</f>
        <v/>
      </c>
      <c r="L883" s="603" t="str">
        <f>IF(STEP!Y883&lt;&gt;"",STEP!Y883,"")</f>
        <v/>
      </c>
      <c r="M883" s="603">
        <f>IF(STEP!Z883&lt;&gt;"",STEP!Z883,0)*24</f>
        <v>0</v>
      </c>
      <c r="N883" s="603" t="str">
        <f>IF(STEP!R883&lt;&gt;"",STEP!R883,"")</f>
        <v/>
      </c>
      <c r="O883" s="603" t="str">
        <f>IF(STEP!S883&lt;&gt;"",STEP!S883,"")</f>
        <v/>
      </c>
      <c r="P883" s="603">
        <f t="shared" si="151"/>
        <v>0</v>
      </c>
      <c r="Q883" s="603"/>
      <c r="R883" s="603" t="str">
        <f t="shared" si="154"/>
        <v/>
      </c>
      <c r="S883" s="605">
        <f t="shared" si="152"/>
        <v>0</v>
      </c>
      <c r="T883" s="610">
        <f t="shared" si="153"/>
        <v>0</v>
      </c>
    </row>
    <row r="884" spans="2:20">
      <c r="B884" s="517"/>
      <c r="C884" s="622" t="str">
        <f>IF(STEP!C884&lt;&gt;"",STEP!C884,"")</f>
        <v/>
      </c>
      <c r="D884" s="409" t="str">
        <f>IF(STEP!D884&lt;&gt;"",STEP!D884,"")</f>
        <v/>
      </c>
      <c r="E884" s="410" t="str">
        <f>IF(STEP!E884&lt;&gt;"",STEP!E884,"")</f>
        <v/>
      </c>
      <c r="F884" s="409" t="str">
        <f>IF(STEP!F884&lt;&gt;"",STEP!F884,"")</f>
        <v/>
      </c>
      <c r="G884" s="508" t="str">
        <f>IF(STEP!C884&lt;&gt;"",STEP!AD884,"")</f>
        <v/>
      </c>
      <c r="H884" s="407" t="str">
        <f>IF(AND(STEP!$G884="",$J$8&lt;&gt;"ON"),"",IF(月報!AX884&lt;&gt;"",月報!AX884,IF(STEP!G884&lt;&gt;"",STEP!G884,"")))</f>
        <v/>
      </c>
      <c r="I884" s="408" t="str">
        <f>IF(AND(STEP!$G884="",$J$8&lt;&gt;"ON"),"",IF(月報!AZ884&lt;&gt;"",月報!AZ884,IF(STEP!H884&lt;&gt;"",STEP!H884,"")))</f>
        <v/>
      </c>
      <c r="J884" s="603">
        <f>IF(月報!BA884&lt;&gt;"",月報!BA884,0)*24</f>
        <v>0</v>
      </c>
      <c r="K884" s="603" t="str">
        <f>IF(STEP!X884&lt;&gt;"",STEP!X884,"")</f>
        <v/>
      </c>
      <c r="L884" s="603" t="str">
        <f>IF(STEP!Y884&lt;&gt;"",STEP!Y884,"")</f>
        <v/>
      </c>
      <c r="M884" s="603">
        <f>IF(STEP!Z884&lt;&gt;"",STEP!Z884,0)*24</f>
        <v>0</v>
      </c>
      <c r="N884" s="603" t="str">
        <f>IF(STEP!R884&lt;&gt;"",STEP!R884,"")</f>
        <v/>
      </c>
      <c r="O884" s="603" t="str">
        <f>IF(STEP!S884&lt;&gt;"",STEP!S884,"")</f>
        <v/>
      </c>
      <c r="P884" s="603">
        <f t="shared" si="151"/>
        <v>0</v>
      </c>
      <c r="Q884" s="603"/>
      <c r="R884" s="603" t="str">
        <f t="shared" si="154"/>
        <v/>
      </c>
      <c r="S884" s="605">
        <f t="shared" si="152"/>
        <v>0</v>
      </c>
      <c r="T884" s="610">
        <f t="shared" si="153"/>
        <v>0</v>
      </c>
    </row>
    <row r="885" spans="2:20">
      <c r="B885" s="517"/>
      <c r="C885" s="622" t="str">
        <f>IF(STEP!C885&lt;&gt;"",STEP!C885,"")</f>
        <v/>
      </c>
      <c r="D885" s="409" t="str">
        <f>IF(STEP!D885&lt;&gt;"",STEP!D885,"")</f>
        <v/>
      </c>
      <c r="E885" s="410" t="str">
        <f>IF(STEP!E885&lt;&gt;"",STEP!E885,"")</f>
        <v/>
      </c>
      <c r="F885" s="409" t="str">
        <f>IF(STEP!F885&lt;&gt;"",STEP!F885,"")</f>
        <v/>
      </c>
      <c r="G885" s="508" t="str">
        <f>IF(STEP!C885&lt;&gt;"",STEP!AD885,"")</f>
        <v/>
      </c>
      <c r="H885" s="407" t="str">
        <f>IF(AND(STEP!$G885="",$J$8&lt;&gt;"ON"),"",IF(月報!AX885&lt;&gt;"",月報!AX885,IF(STEP!G885&lt;&gt;"",STEP!G885,"")))</f>
        <v/>
      </c>
      <c r="I885" s="408" t="str">
        <f>IF(AND(STEP!$G885="",$J$8&lt;&gt;"ON"),"",IF(月報!AZ885&lt;&gt;"",月報!AZ885,IF(STEP!H885&lt;&gt;"",STEP!H885,"")))</f>
        <v/>
      </c>
      <c r="J885" s="603">
        <f>IF(月報!BA885&lt;&gt;"",月報!BA885,0)*24</f>
        <v>0</v>
      </c>
      <c r="K885" s="603" t="str">
        <f>IF(STEP!X885&lt;&gt;"",STEP!X885,"")</f>
        <v/>
      </c>
      <c r="L885" s="603" t="str">
        <f>IF(STEP!Y885&lt;&gt;"",STEP!Y885,"")</f>
        <v/>
      </c>
      <c r="M885" s="603">
        <f>IF(STEP!Z885&lt;&gt;"",STEP!Z885,0)*24</f>
        <v>0</v>
      </c>
      <c r="N885" s="603" t="str">
        <f>IF(STEP!R885&lt;&gt;"",STEP!R885,"")</f>
        <v/>
      </c>
      <c r="O885" s="603" t="str">
        <f>IF(STEP!S885&lt;&gt;"",STEP!S885,"")</f>
        <v/>
      </c>
      <c r="P885" s="603">
        <f t="shared" si="151"/>
        <v>0</v>
      </c>
      <c r="Q885" s="603"/>
      <c r="R885" s="603" t="str">
        <f t="shared" si="154"/>
        <v/>
      </c>
      <c r="S885" s="605">
        <f t="shared" si="152"/>
        <v>0</v>
      </c>
      <c r="T885" s="610">
        <f t="shared" si="153"/>
        <v>0</v>
      </c>
    </row>
    <row r="886" spans="2:20">
      <c r="B886" s="517"/>
      <c r="C886" s="623" t="str">
        <f>IF(STEP!C886&lt;&gt;"",STEP!C886,"")</f>
        <v/>
      </c>
      <c r="D886" s="411" t="str">
        <f>IF(STEP!D886&lt;&gt;"",STEP!D886,"")</f>
        <v/>
      </c>
      <c r="E886" s="412" t="str">
        <f>IF(STEP!E886&lt;&gt;"",STEP!E886,"")</f>
        <v/>
      </c>
      <c r="F886" s="411" t="str">
        <f>IF(STEP!F886&lt;&gt;"",STEP!F886,"")</f>
        <v/>
      </c>
      <c r="G886" s="413" t="str">
        <f>IF(STEP!C886&lt;&gt;"",STEP!AD886,"")</f>
        <v/>
      </c>
      <c r="H886" s="413" t="str">
        <f>IF(AND(STEP!$G886="",$J$8&lt;&gt;"ON"),"",IF(月報!AX886&lt;&gt;"",月報!AX886,IF(STEP!G886&lt;&gt;"",STEP!G886,"")))</f>
        <v/>
      </c>
      <c r="I886" s="414" t="str">
        <f>IF(AND(STEP!$G886="",$J$8&lt;&gt;"ON"),"",IF(月報!AZ886&lt;&gt;"",月報!AZ886,IF(STEP!H886&lt;&gt;"",STEP!H886,"")))</f>
        <v/>
      </c>
      <c r="J886" s="604">
        <f>IF(月報!BA886&lt;&gt;"",月報!BA886,0)*24</f>
        <v>0</v>
      </c>
      <c r="K886" s="604" t="str">
        <f>IF(STEP!X886&lt;&gt;"",STEP!X886,"")</f>
        <v/>
      </c>
      <c r="L886" s="604" t="str">
        <f>IF(STEP!Y886&lt;&gt;"",STEP!Y886,"")</f>
        <v/>
      </c>
      <c r="M886" s="604">
        <f>IF(STEP!Z886&lt;&gt;"",STEP!Z886,0)*24</f>
        <v>0</v>
      </c>
      <c r="N886" s="604" t="str">
        <f>IF(STEP!R886&lt;&gt;"",STEP!R886,"")</f>
        <v/>
      </c>
      <c r="O886" s="604" t="str">
        <f>IF(STEP!S886&lt;&gt;"",STEP!S886,"")</f>
        <v/>
      </c>
      <c r="P886" s="604">
        <f t="shared" si="151"/>
        <v>0</v>
      </c>
      <c r="Q886" s="604"/>
      <c r="R886" s="604" t="str">
        <f t="shared" si="154"/>
        <v/>
      </c>
      <c r="S886" s="607">
        <f t="shared" si="152"/>
        <v>0</v>
      </c>
      <c r="T886" s="611">
        <f t="shared" si="153"/>
        <v>0</v>
      </c>
    </row>
    <row r="887" spans="2:20">
      <c r="B887" s="517"/>
      <c r="C887" s="624" t="str">
        <f>IF(STEP!C887&lt;&gt;"",STEP!C887,"")</f>
        <v/>
      </c>
      <c r="D887" s="405" t="str">
        <f>IF(STEP!D887&lt;&gt;"",STEP!D887,"")</f>
        <v/>
      </c>
      <c r="E887" s="406" t="str">
        <f>IF(STEP!E887&lt;&gt;"",STEP!E887,"")</f>
        <v/>
      </c>
      <c r="F887" s="405" t="str">
        <f>IF(STEP!F887&lt;&gt;"",STEP!F887,"")</f>
        <v/>
      </c>
      <c r="G887" s="407" t="str">
        <f>IF(STEP!C887&lt;&gt;"",STEP!AD887,"")</f>
        <v/>
      </c>
      <c r="H887" s="407" t="str">
        <f>IF(AND(STEP!$G887="",$J$8&lt;&gt;"ON"),"",IF(月報!AX887&lt;&gt;"",月報!AX887,IF(STEP!G887&lt;&gt;"",STEP!G887,"")))</f>
        <v/>
      </c>
      <c r="I887" s="408" t="str">
        <f>IF(AND(STEP!$G887="",$J$8&lt;&gt;"ON"),"",IF(月報!AZ887&lt;&gt;"",月報!AZ887,IF(STEP!H887&lt;&gt;"",STEP!H887,"")))</f>
        <v/>
      </c>
      <c r="J887" s="603">
        <f>IF(月報!BA887&lt;&gt;"",月報!BA887,0)*24</f>
        <v>0</v>
      </c>
      <c r="K887" s="603" t="str">
        <f>IF(STEP!X887&lt;&gt;"",STEP!X887,"")</f>
        <v/>
      </c>
      <c r="L887" s="603" t="str">
        <f>IF(STEP!Y887&lt;&gt;"",STEP!Y887,"")</f>
        <v/>
      </c>
      <c r="M887" s="603">
        <f>IF(STEP!Z887&lt;&gt;"",STEP!Z887,0)*24</f>
        <v>0</v>
      </c>
      <c r="N887" s="603" t="str">
        <f>IF(STEP!R887&lt;&gt;"",STEP!R887,"")</f>
        <v/>
      </c>
      <c r="O887" s="603" t="str">
        <f>IF(STEP!S887&lt;&gt;"",STEP!S887,"")</f>
        <v/>
      </c>
      <c r="P887" s="603">
        <f t="shared" si="151"/>
        <v>0</v>
      </c>
      <c r="Q887" s="603">
        <f>SUM(P887:P893)</f>
        <v>0</v>
      </c>
      <c r="R887" s="603" t="str">
        <f t="shared" si="154"/>
        <v/>
      </c>
      <c r="S887" s="606">
        <f t="shared" si="152"/>
        <v>0</v>
      </c>
      <c r="T887" s="610">
        <f t="shared" si="153"/>
        <v>0</v>
      </c>
    </row>
    <row r="888" spans="2:20">
      <c r="B888" s="517"/>
      <c r="C888" s="622" t="str">
        <f>IF(STEP!C888&lt;&gt;"",STEP!C888,"")</f>
        <v/>
      </c>
      <c r="D888" s="409" t="str">
        <f>IF(STEP!D888&lt;&gt;"",STEP!D888,"")</f>
        <v/>
      </c>
      <c r="E888" s="410" t="str">
        <f>IF(STEP!E888&lt;&gt;"",STEP!E888,"")</f>
        <v/>
      </c>
      <c r="F888" s="409" t="str">
        <f>IF(STEP!F888&lt;&gt;"",STEP!F888,"")</f>
        <v/>
      </c>
      <c r="G888" s="508" t="str">
        <f>IF(STEP!C888&lt;&gt;"",STEP!AD888,"")</f>
        <v/>
      </c>
      <c r="H888" s="407" t="str">
        <f>IF(AND(STEP!$G888="",$J$8&lt;&gt;"ON"),"",IF(月報!AX888&lt;&gt;"",月報!AX888,IF(STEP!G888&lt;&gt;"",STEP!G888,"")))</f>
        <v/>
      </c>
      <c r="I888" s="408" t="str">
        <f>IF(AND(STEP!$G888="",$J$8&lt;&gt;"ON"),"",IF(月報!AZ888&lt;&gt;"",月報!AZ888,IF(STEP!H888&lt;&gt;"",STEP!H888,"")))</f>
        <v/>
      </c>
      <c r="J888" s="603">
        <f>IF(月報!BA888&lt;&gt;"",月報!BA888,0)*24</f>
        <v>0</v>
      </c>
      <c r="K888" s="603" t="str">
        <f>IF(STEP!X888&lt;&gt;"",STEP!X888,"")</f>
        <v/>
      </c>
      <c r="L888" s="603" t="str">
        <f>IF(STEP!Y888&lt;&gt;"",STEP!Y888,"")</f>
        <v/>
      </c>
      <c r="M888" s="603">
        <f>IF(STEP!Z888&lt;&gt;"",STEP!Z888,0)*24</f>
        <v>0</v>
      </c>
      <c r="N888" s="603" t="str">
        <f>IF(STEP!R888&lt;&gt;"",STEP!R888,"")</f>
        <v/>
      </c>
      <c r="O888" s="603" t="str">
        <f>IF(STEP!S888&lt;&gt;"",STEP!S888,"")</f>
        <v/>
      </c>
      <c r="P888" s="603">
        <f t="shared" si="151"/>
        <v>0</v>
      </c>
      <c r="Q888" s="603"/>
      <c r="R888" s="603" t="str">
        <f t="shared" si="154"/>
        <v/>
      </c>
      <c r="S888" s="605">
        <f t="shared" si="152"/>
        <v>0</v>
      </c>
      <c r="T888" s="610">
        <f t="shared" si="153"/>
        <v>0</v>
      </c>
    </row>
    <row r="889" spans="2:20">
      <c r="B889" s="517"/>
      <c r="C889" s="622" t="str">
        <f>IF(STEP!C889&lt;&gt;"",STEP!C889,"")</f>
        <v/>
      </c>
      <c r="D889" s="409" t="str">
        <f>IF(STEP!D889&lt;&gt;"",STEP!D889,"")</f>
        <v/>
      </c>
      <c r="E889" s="410" t="str">
        <f>IF(STEP!E889&lt;&gt;"",STEP!E889,"")</f>
        <v/>
      </c>
      <c r="F889" s="409" t="str">
        <f>IF(STEP!F889&lt;&gt;"",STEP!F889,"")</f>
        <v/>
      </c>
      <c r="G889" s="508" t="str">
        <f>IF(STEP!C889&lt;&gt;"",STEP!AD889,"")</f>
        <v/>
      </c>
      <c r="H889" s="407" t="str">
        <f>IF(AND(STEP!$G889="",$J$8&lt;&gt;"ON"),"",IF(月報!AX889&lt;&gt;"",月報!AX889,IF(STEP!G889&lt;&gt;"",STEP!G889,"")))</f>
        <v/>
      </c>
      <c r="I889" s="408" t="str">
        <f>IF(AND(STEP!$G889="",$J$8&lt;&gt;"ON"),"",IF(月報!AZ889&lt;&gt;"",月報!AZ889,IF(STEP!H889&lt;&gt;"",STEP!H889,"")))</f>
        <v/>
      </c>
      <c r="J889" s="603">
        <f>IF(月報!BA889&lt;&gt;"",月報!BA889,0)*24</f>
        <v>0</v>
      </c>
      <c r="K889" s="603" t="str">
        <f>IF(STEP!X889&lt;&gt;"",STEP!X889,"")</f>
        <v/>
      </c>
      <c r="L889" s="603" t="str">
        <f>IF(STEP!Y889&lt;&gt;"",STEP!Y889,"")</f>
        <v/>
      </c>
      <c r="M889" s="603">
        <f>IF(STEP!Z889&lt;&gt;"",STEP!Z889,0)*24</f>
        <v>0</v>
      </c>
      <c r="N889" s="603" t="str">
        <f>IF(STEP!R889&lt;&gt;"",STEP!R889,"")</f>
        <v/>
      </c>
      <c r="O889" s="603" t="str">
        <f>IF(STEP!S889&lt;&gt;"",STEP!S889,"")</f>
        <v/>
      </c>
      <c r="P889" s="603">
        <f t="shared" si="151"/>
        <v>0</v>
      </c>
      <c r="Q889" s="603"/>
      <c r="R889" s="603" t="str">
        <f t="shared" si="154"/>
        <v/>
      </c>
      <c r="S889" s="605">
        <f t="shared" si="152"/>
        <v>0</v>
      </c>
      <c r="T889" s="610">
        <f t="shared" si="153"/>
        <v>0</v>
      </c>
    </row>
    <row r="890" spans="2:20">
      <c r="B890" s="517"/>
      <c r="C890" s="622" t="str">
        <f>IF(STEP!C890&lt;&gt;"",STEP!C890,"")</f>
        <v/>
      </c>
      <c r="D890" s="409" t="str">
        <f>IF(STEP!D890&lt;&gt;"",STEP!D890,"")</f>
        <v/>
      </c>
      <c r="E890" s="410" t="str">
        <f>IF(STEP!E890&lt;&gt;"",STEP!E890,"")</f>
        <v/>
      </c>
      <c r="F890" s="409" t="str">
        <f>IF(STEP!F890&lt;&gt;"",STEP!F890,"")</f>
        <v/>
      </c>
      <c r="G890" s="508" t="str">
        <f>IF(STEP!C890&lt;&gt;"",STEP!AD890,"")</f>
        <v/>
      </c>
      <c r="H890" s="407" t="str">
        <f>IF(AND(STEP!$G890="",$J$8&lt;&gt;"ON"),"",IF(月報!AX890&lt;&gt;"",月報!AX890,IF(STEP!G890&lt;&gt;"",STEP!G890,"")))</f>
        <v/>
      </c>
      <c r="I890" s="408" t="str">
        <f>IF(AND(STEP!$G890="",$J$8&lt;&gt;"ON"),"",IF(月報!AZ890&lt;&gt;"",月報!AZ890,IF(STEP!H890&lt;&gt;"",STEP!H890,"")))</f>
        <v/>
      </c>
      <c r="J890" s="603">
        <f>IF(月報!BA890&lt;&gt;"",月報!BA890,0)*24</f>
        <v>0</v>
      </c>
      <c r="K890" s="603" t="str">
        <f>IF(STEP!X890&lt;&gt;"",STEP!X890,"")</f>
        <v/>
      </c>
      <c r="L890" s="603" t="str">
        <f>IF(STEP!Y890&lt;&gt;"",STEP!Y890,"")</f>
        <v/>
      </c>
      <c r="M890" s="603">
        <f>IF(STEP!Z890&lt;&gt;"",STEP!Z890,0)*24</f>
        <v>0</v>
      </c>
      <c r="N890" s="603" t="str">
        <f>IF(STEP!R890&lt;&gt;"",STEP!R890,"")</f>
        <v/>
      </c>
      <c r="O890" s="603" t="str">
        <f>IF(STEP!S890&lt;&gt;"",STEP!S890,"")</f>
        <v/>
      </c>
      <c r="P890" s="603">
        <f t="shared" si="151"/>
        <v>0</v>
      </c>
      <c r="Q890" s="603"/>
      <c r="R890" s="603" t="str">
        <f t="shared" si="154"/>
        <v/>
      </c>
      <c r="S890" s="605">
        <f t="shared" si="152"/>
        <v>0</v>
      </c>
      <c r="T890" s="610">
        <f t="shared" si="153"/>
        <v>0</v>
      </c>
    </row>
    <row r="891" spans="2:20">
      <c r="B891" s="517"/>
      <c r="C891" s="622" t="str">
        <f>IF(STEP!C891&lt;&gt;"",STEP!C891,"")</f>
        <v/>
      </c>
      <c r="D891" s="409" t="str">
        <f>IF(STEP!D891&lt;&gt;"",STEP!D891,"")</f>
        <v/>
      </c>
      <c r="E891" s="410" t="str">
        <f>IF(STEP!E891&lt;&gt;"",STEP!E891,"")</f>
        <v/>
      </c>
      <c r="F891" s="409" t="str">
        <f>IF(STEP!F891&lt;&gt;"",STEP!F891,"")</f>
        <v/>
      </c>
      <c r="G891" s="508" t="str">
        <f>IF(STEP!C891&lt;&gt;"",STEP!AD891,"")</f>
        <v/>
      </c>
      <c r="H891" s="407" t="str">
        <f>IF(AND(STEP!$G891="",$J$8&lt;&gt;"ON"),"",IF(月報!AX891&lt;&gt;"",月報!AX891,IF(STEP!G891&lt;&gt;"",STEP!G891,"")))</f>
        <v/>
      </c>
      <c r="I891" s="408" t="str">
        <f>IF(AND(STEP!$G891="",$J$8&lt;&gt;"ON"),"",IF(月報!AZ891&lt;&gt;"",月報!AZ891,IF(STEP!H891&lt;&gt;"",STEP!H891,"")))</f>
        <v/>
      </c>
      <c r="J891" s="603">
        <f>IF(月報!BA891&lt;&gt;"",月報!BA891,0)*24</f>
        <v>0</v>
      </c>
      <c r="K891" s="603" t="str">
        <f>IF(STEP!X891&lt;&gt;"",STEP!X891,"")</f>
        <v/>
      </c>
      <c r="L891" s="603" t="str">
        <f>IF(STEP!Y891&lt;&gt;"",STEP!Y891,"")</f>
        <v/>
      </c>
      <c r="M891" s="603">
        <f>IF(STEP!Z891&lt;&gt;"",STEP!Z891,0)*24</f>
        <v>0</v>
      </c>
      <c r="N891" s="603" t="str">
        <f>IF(STEP!R891&lt;&gt;"",STEP!R891,"")</f>
        <v/>
      </c>
      <c r="O891" s="603" t="str">
        <f>IF(STEP!S891&lt;&gt;"",STEP!S891,"")</f>
        <v/>
      </c>
      <c r="P891" s="603">
        <f t="shared" si="151"/>
        <v>0</v>
      </c>
      <c r="Q891" s="603"/>
      <c r="R891" s="603" t="str">
        <f t="shared" si="154"/>
        <v/>
      </c>
      <c r="S891" s="605">
        <f t="shared" si="152"/>
        <v>0</v>
      </c>
      <c r="T891" s="610">
        <f t="shared" si="153"/>
        <v>0</v>
      </c>
    </row>
    <row r="892" spans="2:20">
      <c r="B892" s="517"/>
      <c r="C892" s="622" t="str">
        <f>IF(STEP!C892&lt;&gt;"",STEP!C892,"")</f>
        <v/>
      </c>
      <c r="D892" s="409" t="str">
        <f>IF(STEP!D892&lt;&gt;"",STEP!D892,"")</f>
        <v/>
      </c>
      <c r="E892" s="410" t="str">
        <f>IF(STEP!E892&lt;&gt;"",STEP!E892,"")</f>
        <v/>
      </c>
      <c r="F892" s="409" t="str">
        <f>IF(STEP!F892&lt;&gt;"",STEP!F892,"")</f>
        <v/>
      </c>
      <c r="G892" s="508" t="str">
        <f>IF(STEP!C892&lt;&gt;"",STEP!AD892,"")</f>
        <v/>
      </c>
      <c r="H892" s="407" t="str">
        <f>IF(AND(STEP!$G892="",$J$8&lt;&gt;"ON"),"",IF(月報!AX892&lt;&gt;"",月報!AX892,IF(STEP!G892&lt;&gt;"",STEP!G892,"")))</f>
        <v/>
      </c>
      <c r="I892" s="408" t="str">
        <f>IF(AND(STEP!$G892="",$J$8&lt;&gt;"ON"),"",IF(月報!AZ892&lt;&gt;"",月報!AZ892,IF(STEP!H892&lt;&gt;"",STEP!H892,"")))</f>
        <v/>
      </c>
      <c r="J892" s="603">
        <f>IF(月報!BA892&lt;&gt;"",月報!BA892,0)*24</f>
        <v>0</v>
      </c>
      <c r="K892" s="603" t="str">
        <f>IF(STEP!X892&lt;&gt;"",STEP!X892,"")</f>
        <v/>
      </c>
      <c r="L892" s="603" t="str">
        <f>IF(STEP!Y892&lt;&gt;"",STEP!Y892,"")</f>
        <v/>
      </c>
      <c r="M892" s="603">
        <f>IF(STEP!Z892&lt;&gt;"",STEP!Z892,0)*24</f>
        <v>0</v>
      </c>
      <c r="N892" s="603" t="str">
        <f>IF(STEP!R892&lt;&gt;"",STEP!R892,"")</f>
        <v/>
      </c>
      <c r="O892" s="603" t="str">
        <f>IF(STEP!S892&lt;&gt;"",STEP!S892,"")</f>
        <v/>
      </c>
      <c r="P892" s="603">
        <f t="shared" si="151"/>
        <v>0</v>
      </c>
      <c r="Q892" s="603"/>
      <c r="R892" s="603" t="str">
        <f t="shared" si="154"/>
        <v/>
      </c>
      <c r="S892" s="605">
        <f t="shared" si="152"/>
        <v>0</v>
      </c>
      <c r="T892" s="610">
        <f t="shared" si="153"/>
        <v>0</v>
      </c>
    </row>
    <row r="893" spans="2:20">
      <c r="B893" s="517"/>
      <c r="C893" s="623" t="str">
        <f>IF(STEP!C893&lt;&gt;"",STEP!C893,"")</f>
        <v/>
      </c>
      <c r="D893" s="411" t="str">
        <f>IF(STEP!D893&lt;&gt;"",STEP!D893,"")</f>
        <v/>
      </c>
      <c r="E893" s="412" t="str">
        <f>IF(STEP!E893&lt;&gt;"",STEP!E893,"")</f>
        <v/>
      </c>
      <c r="F893" s="411" t="str">
        <f>IF(STEP!F893&lt;&gt;"",STEP!F893,"")</f>
        <v/>
      </c>
      <c r="G893" s="413" t="str">
        <f>IF(STEP!C893&lt;&gt;"",STEP!AD893,"")</f>
        <v/>
      </c>
      <c r="H893" s="413" t="str">
        <f>IF(AND(STEP!$G893="",$J$8&lt;&gt;"ON"),"",IF(月報!AX893&lt;&gt;"",月報!AX893,IF(STEP!G893&lt;&gt;"",STEP!G893,"")))</f>
        <v/>
      </c>
      <c r="I893" s="414" t="str">
        <f>IF(AND(STEP!$G893="",$J$8&lt;&gt;"ON"),"",IF(月報!AZ893&lt;&gt;"",月報!AZ893,IF(STEP!H893&lt;&gt;"",STEP!H893,"")))</f>
        <v/>
      </c>
      <c r="J893" s="604">
        <f>IF(月報!BA893&lt;&gt;"",月報!BA893,0)*24</f>
        <v>0</v>
      </c>
      <c r="K893" s="604" t="str">
        <f>IF(STEP!X893&lt;&gt;"",STEP!X893,"")</f>
        <v/>
      </c>
      <c r="L893" s="604" t="str">
        <f>IF(STEP!Y893&lt;&gt;"",STEP!Y893,"")</f>
        <v/>
      </c>
      <c r="M893" s="604">
        <f>IF(STEP!Z893&lt;&gt;"",STEP!Z893,0)*24</f>
        <v>0</v>
      </c>
      <c r="N893" s="604" t="str">
        <f>IF(STEP!R893&lt;&gt;"",STEP!R893,"")</f>
        <v/>
      </c>
      <c r="O893" s="604" t="str">
        <f>IF(STEP!S893&lt;&gt;"",STEP!S893,"")</f>
        <v/>
      </c>
      <c r="P893" s="604">
        <f t="shared" si="151"/>
        <v>0</v>
      </c>
      <c r="Q893" s="604"/>
      <c r="R893" s="604" t="str">
        <f t="shared" si="154"/>
        <v/>
      </c>
      <c r="S893" s="607">
        <f t="shared" si="152"/>
        <v>0</v>
      </c>
      <c r="T893" s="611">
        <f t="shared" si="153"/>
        <v>0</v>
      </c>
    </row>
    <row r="894" spans="2:20">
      <c r="B894" s="517"/>
      <c r="C894" s="624" t="str">
        <f>IF(STEP!C894&lt;&gt;"",STEP!C894,"")</f>
        <v/>
      </c>
      <c r="D894" s="405" t="str">
        <f>IF(STEP!D894&lt;&gt;"",STEP!D894,"")</f>
        <v/>
      </c>
      <c r="E894" s="406" t="str">
        <f>IF(STEP!E894&lt;&gt;"",STEP!E894,"")</f>
        <v/>
      </c>
      <c r="F894" s="405" t="str">
        <f>IF(STEP!F894&lt;&gt;"",STEP!F894,"")</f>
        <v/>
      </c>
      <c r="G894" s="407" t="str">
        <f>IF(STEP!C894&lt;&gt;"",STEP!AD894,"")</f>
        <v/>
      </c>
      <c r="H894" s="407" t="str">
        <f>IF(AND(STEP!$G894="",$J$8&lt;&gt;"ON"),"",IF(月報!AX894&lt;&gt;"",月報!AX894,IF(STEP!G894&lt;&gt;"",STEP!G894,"")))</f>
        <v/>
      </c>
      <c r="I894" s="408" t="str">
        <f>IF(AND(STEP!$G894="",$J$8&lt;&gt;"ON"),"",IF(月報!AZ894&lt;&gt;"",月報!AZ894,IF(STEP!H894&lt;&gt;"",STEP!H894,"")))</f>
        <v/>
      </c>
      <c r="J894" s="603">
        <f>IF(月報!BA894&lt;&gt;"",月報!BA894,0)*24</f>
        <v>0</v>
      </c>
      <c r="K894" s="603" t="str">
        <f>IF(STEP!X894&lt;&gt;"",STEP!X894,"")</f>
        <v/>
      </c>
      <c r="L894" s="603" t="str">
        <f>IF(STEP!Y894&lt;&gt;"",STEP!Y894,"")</f>
        <v/>
      </c>
      <c r="M894" s="603">
        <f>IF(STEP!Z894&lt;&gt;"",STEP!Z894,0)*24</f>
        <v>0</v>
      </c>
      <c r="N894" s="603" t="str">
        <f>IF(STEP!R894&lt;&gt;"",STEP!R894,"")</f>
        <v/>
      </c>
      <c r="O894" s="603" t="str">
        <f>IF(STEP!S894&lt;&gt;"",STEP!S894,"")</f>
        <v/>
      </c>
      <c r="P894" s="603">
        <f t="shared" si="151"/>
        <v>0</v>
      </c>
      <c r="Q894" s="603">
        <f>SUM(P894:P900)</f>
        <v>0</v>
      </c>
      <c r="R894" s="603" t="str">
        <f t="shared" si="154"/>
        <v/>
      </c>
      <c r="S894" s="606">
        <f t="shared" si="152"/>
        <v>0</v>
      </c>
      <c r="T894" s="610">
        <f t="shared" si="153"/>
        <v>0</v>
      </c>
    </row>
    <row r="895" spans="2:20">
      <c r="B895" s="517"/>
      <c r="C895" s="622" t="str">
        <f>IF(STEP!C895&lt;&gt;"",STEP!C895,"")</f>
        <v/>
      </c>
      <c r="D895" s="409" t="str">
        <f>IF(STEP!D895&lt;&gt;"",STEP!D895,"")</f>
        <v/>
      </c>
      <c r="E895" s="410" t="str">
        <f>IF(STEP!E895&lt;&gt;"",STEP!E895,"")</f>
        <v/>
      </c>
      <c r="F895" s="409" t="str">
        <f>IF(STEP!F895&lt;&gt;"",STEP!F895,"")</f>
        <v/>
      </c>
      <c r="G895" s="508" t="str">
        <f>IF(STEP!C895&lt;&gt;"",STEP!AD895,"")</f>
        <v/>
      </c>
      <c r="H895" s="407" t="str">
        <f>IF(AND(STEP!$G895="",$J$8&lt;&gt;"ON"),"",IF(月報!AX895&lt;&gt;"",月報!AX895,IF(STEP!G895&lt;&gt;"",STEP!G895,"")))</f>
        <v/>
      </c>
      <c r="I895" s="408" t="str">
        <f>IF(AND(STEP!$G895="",$J$8&lt;&gt;"ON"),"",IF(月報!AZ895&lt;&gt;"",月報!AZ895,IF(STEP!H895&lt;&gt;"",STEP!H895,"")))</f>
        <v/>
      </c>
      <c r="J895" s="603">
        <f>IF(月報!BA895&lt;&gt;"",月報!BA895,0)*24</f>
        <v>0</v>
      </c>
      <c r="K895" s="603" t="str">
        <f>IF(STEP!X895&lt;&gt;"",STEP!X895,"")</f>
        <v/>
      </c>
      <c r="L895" s="603" t="str">
        <f>IF(STEP!Y895&lt;&gt;"",STEP!Y895,"")</f>
        <v/>
      </c>
      <c r="M895" s="603">
        <f>IF(STEP!Z895&lt;&gt;"",STEP!Z895,0)*24</f>
        <v>0</v>
      </c>
      <c r="N895" s="603" t="str">
        <f>IF(STEP!R895&lt;&gt;"",STEP!R895,"")</f>
        <v/>
      </c>
      <c r="O895" s="603" t="str">
        <f>IF(STEP!S895&lt;&gt;"",STEP!S895,"")</f>
        <v/>
      </c>
      <c r="P895" s="603">
        <f t="shared" si="151"/>
        <v>0</v>
      </c>
      <c r="Q895" s="603"/>
      <c r="R895" s="603" t="str">
        <f t="shared" si="154"/>
        <v/>
      </c>
      <c r="S895" s="605">
        <f t="shared" si="152"/>
        <v>0</v>
      </c>
      <c r="T895" s="610">
        <f t="shared" si="153"/>
        <v>0</v>
      </c>
    </row>
    <row r="896" spans="2:20">
      <c r="B896" s="517"/>
      <c r="C896" s="622" t="str">
        <f>IF(STEP!C896&lt;&gt;"",STEP!C896,"")</f>
        <v/>
      </c>
      <c r="D896" s="409" t="str">
        <f>IF(STEP!D896&lt;&gt;"",STEP!D896,"")</f>
        <v/>
      </c>
      <c r="E896" s="410" t="str">
        <f>IF(STEP!E896&lt;&gt;"",STEP!E896,"")</f>
        <v/>
      </c>
      <c r="F896" s="409" t="str">
        <f>IF(STEP!F896&lt;&gt;"",STEP!F896,"")</f>
        <v/>
      </c>
      <c r="G896" s="508" t="str">
        <f>IF(STEP!C896&lt;&gt;"",STEP!AD896,"")</f>
        <v/>
      </c>
      <c r="H896" s="407" t="str">
        <f>IF(AND(STEP!$G896="",$J$8&lt;&gt;"ON"),"",IF(月報!AX896&lt;&gt;"",月報!AX896,IF(STEP!G896&lt;&gt;"",STEP!G896,"")))</f>
        <v/>
      </c>
      <c r="I896" s="408" t="str">
        <f>IF(AND(STEP!$G896="",$J$8&lt;&gt;"ON"),"",IF(月報!AZ896&lt;&gt;"",月報!AZ896,IF(STEP!H896&lt;&gt;"",STEP!H896,"")))</f>
        <v/>
      </c>
      <c r="J896" s="603">
        <f>IF(月報!BA896&lt;&gt;"",月報!BA896,0)*24</f>
        <v>0</v>
      </c>
      <c r="K896" s="603" t="str">
        <f>IF(STEP!X896&lt;&gt;"",STEP!X896,"")</f>
        <v/>
      </c>
      <c r="L896" s="603" t="str">
        <f>IF(STEP!Y896&lt;&gt;"",STEP!Y896,"")</f>
        <v/>
      </c>
      <c r="M896" s="603">
        <f>IF(STEP!Z896&lt;&gt;"",STEP!Z896,0)*24</f>
        <v>0</v>
      </c>
      <c r="N896" s="603" t="str">
        <f>IF(STEP!R896&lt;&gt;"",STEP!R896,"")</f>
        <v/>
      </c>
      <c r="O896" s="603" t="str">
        <f>IF(STEP!S896&lt;&gt;"",STEP!S896,"")</f>
        <v/>
      </c>
      <c r="P896" s="603">
        <f t="shared" ref="P896" si="155">IF(J896&lt;&gt;"",J896,"")</f>
        <v>0</v>
      </c>
      <c r="Q896" s="603"/>
      <c r="R896" s="603" t="str">
        <f t="shared" si="154"/>
        <v/>
      </c>
      <c r="S896" s="605">
        <f t="shared" ref="S896" si="156">(IF(K896&lt;&gt;"",K896,0)+IF(L896&lt;&gt;"",L896,0))*24</f>
        <v>0</v>
      </c>
      <c r="T896" s="610">
        <f t="shared" ref="T896" si="157">J896-(M896+S896)</f>
        <v>0</v>
      </c>
    </row>
    <row r="897" spans="2:20">
      <c r="B897" s="517"/>
      <c r="C897" s="622" t="str">
        <f>IF(STEP!C897&lt;&gt;"",STEP!C897,"")</f>
        <v/>
      </c>
      <c r="D897" s="409" t="str">
        <f>IF(STEP!D897&lt;&gt;"",STEP!D897,"")</f>
        <v/>
      </c>
      <c r="E897" s="410" t="str">
        <f>IF(STEP!E897&lt;&gt;"",STEP!E897,"")</f>
        <v/>
      </c>
      <c r="F897" s="409" t="str">
        <f>IF(STEP!F897&lt;&gt;"",STEP!F897,"")</f>
        <v/>
      </c>
      <c r="G897" s="508" t="str">
        <f>IF(STEP!C897&lt;&gt;"",STEP!AD897,"")</f>
        <v/>
      </c>
      <c r="H897" s="407" t="str">
        <f>IF(AND(STEP!$G897="",$J$8&lt;&gt;"ON"),"",IF(月報!AX897&lt;&gt;"",月報!AX897,IF(STEP!G897&lt;&gt;"",STEP!G897,"")))</f>
        <v/>
      </c>
      <c r="I897" s="408" t="str">
        <f>IF(AND(STEP!$G897="",$J$8&lt;&gt;"ON"),"",IF(月報!AZ897&lt;&gt;"",月報!AZ897,IF(STEP!H897&lt;&gt;"",STEP!H897,"")))</f>
        <v/>
      </c>
      <c r="J897" s="408" t="str">
        <f>IF(AND(STEP!$G897="",$J$8&lt;&gt;"ON"),"",IF(月報!BA897&lt;&gt;"",月報!BA897,IF(STEP!J897&lt;&gt;"",STEP!J897/24,"")))</f>
        <v/>
      </c>
      <c r="K897" s="408" t="str">
        <f>IF(STEP!X897&lt;&gt;"",STEP!X897,"")</f>
        <v/>
      </c>
      <c r="L897" s="408" t="str">
        <f>IF(STEP!Y897&lt;&gt;"",STEP!Y897,"")</f>
        <v/>
      </c>
      <c r="M897" s="408" t="str">
        <f>IF(STEP!Z897&lt;&gt;"",STEP!Z897,"")</f>
        <v/>
      </c>
      <c r="N897" s="408" t="str">
        <f>IF(STEP!R897&lt;&gt;"",STEP!R897,"")</f>
        <v/>
      </c>
      <c r="O897" s="408" t="str">
        <f>IF(STEP!S897&lt;&gt;"",STEP!S897,"")</f>
        <v/>
      </c>
      <c r="P897" s="408" t="str">
        <f t="shared" si="151"/>
        <v/>
      </c>
      <c r="Q897" s="408"/>
      <c r="R897" s="408" t="str">
        <f t="shared" si="154"/>
        <v/>
      </c>
      <c r="S897" s="608"/>
      <c r="T897" s="610"/>
    </row>
    <row r="898" spans="2:20">
      <c r="B898" s="517"/>
      <c r="C898" s="622" t="str">
        <f>IF(STEP!C898&lt;&gt;"",STEP!C898,"")</f>
        <v/>
      </c>
      <c r="D898" s="409" t="str">
        <f>IF(STEP!D898&lt;&gt;"",STEP!D898,"")</f>
        <v/>
      </c>
      <c r="E898" s="410" t="str">
        <f>IF(STEP!E898&lt;&gt;"",STEP!E898,"")</f>
        <v/>
      </c>
      <c r="F898" s="409" t="str">
        <f>IF(STEP!F898&lt;&gt;"",STEP!F898,"")</f>
        <v/>
      </c>
      <c r="G898" s="508" t="str">
        <f>IF(STEP!C898&lt;&gt;"",STEP!AD898,"")</f>
        <v/>
      </c>
      <c r="H898" s="407" t="str">
        <f>IF(AND(STEP!$G898="",$J$8&lt;&gt;"ON"),"",IF(月報!AX898&lt;&gt;"",月報!AX898,IF(STEP!G898&lt;&gt;"",STEP!G898,"")))</f>
        <v/>
      </c>
      <c r="I898" s="408" t="str">
        <f>IF(AND(STEP!$G898="",$J$8&lt;&gt;"ON"),"",IF(月報!AZ898&lt;&gt;"",月報!AZ898,IF(STEP!H898&lt;&gt;"",STEP!H898,"")))</f>
        <v/>
      </c>
      <c r="J898" s="408" t="str">
        <f>IF(AND(STEP!$G898="",$J$8&lt;&gt;"ON"),"",IF(月報!BA898&lt;&gt;"",月報!BA898,IF(STEP!J898&lt;&gt;"",STEP!J898/24,"")))</f>
        <v/>
      </c>
      <c r="K898" s="408" t="str">
        <f>IF(STEP!X898&lt;&gt;"",STEP!X898,"")</f>
        <v/>
      </c>
      <c r="L898" s="408" t="str">
        <f>IF(STEP!Y898&lt;&gt;"",STEP!Y898,"")</f>
        <v/>
      </c>
      <c r="M898" s="408" t="str">
        <f>IF(STEP!Z898&lt;&gt;"",STEP!Z898,"")</f>
        <v/>
      </c>
      <c r="N898" s="408" t="str">
        <f>IF(STEP!R898&lt;&gt;"",STEP!R898,"")</f>
        <v/>
      </c>
      <c r="O898" s="408" t="str">
        <f>IF(STEP!S898&lt;&gt;"",STEP!S898,"")</f>
        <v/>
      </c>
      <c r="P898" s="408" t="str">
        <f t="shared" si="151"/>
        <v/>
      </c>
      <c r="Q898" s="408"/>
      <c r="R898" s="408" t="str">
        <f t="shared" si="154"/>
        <v/>
      </c>
      <c r="S898" s="608"/>
      <c r="T898" s="610"/>
    </row>
    <row r="899" spans="2:20">
      <c r="B899" s="517"/>
      <c r="C899" s="622" t="str">
        <f>IF(STEP!C899&lt;&gt;"",STEP!C899,"")</f>
        <v/>
      </c>
      <c r="D899" s="409" t="str">
        <f>IF(STEP!D899&lt;&gt;"",STEP!D899,"")</f>
        <v/>
      </c>
      <c r="E899" s="410" t="str">
        <f>IF(STEP!E899&lt;&gt;"",STEP!E899,"")</f>
        <v/>
      </c>
      <c r="F899" s="409" t="str">
        <f>IF(STEP!F899&lt;&gt;"",STEP!F899,"")</f>
        <v/>
      </c>
      <c r="G899" s="508" t="str">
        <f>IF(STEP!C899&lt;&gt;"",STEP!AD899,"")</f>
        <v/>
      </c>
      <c r="H899" s="407" t="str">
        <f>IF(AND(STEP!$G899="",$J$8&lt;&gt;"ON"),"",IF(月報!AX899&lt;&gt;"",月報!AX899,IF(STEP!G899&lt;&gt;"",STEP!G899,"")))</f>
        <v/>
      </c>
      <c r="I899" s="408" t="str">
        <f>IF(AND(STEP!$G899="",$J$8&lt;&gt;"ON"),"",IF(月報!AZ899&lt;&gt;"",月報!AZ899,IF(STEP!H899&lt;&gt;"",STEP!H899,"")))</f>
        <v/>
      </c>
      <c r="J899" s="408" t="str">
        <f>IF(AND(STEP!$G899="",$J$8&lt;&gt;"ON"),"",IF(月報!BA899&lt;&gt;"",月報!BA899,IF(STEP!J899&lt;&gt;"",STEP!J899/24,"")))</f>
        <v/>
      </c>
      <c r="K899" s="408" t="str">
        <f>IF(STEP!X899&lt;&gt;"",STEP!X899,"")</f>
        <v/>
      </c>
      <c r="L899" s="408" t="str">
        <f>IF(STEP!Y899&lt;&gt;"",STEP!Y899,"")</f>
        <v/>
      </c>
      <c r="M899" s="408" t="str">
        <f>IF(STEP!Z899&lt;&gt;"",STEP!Z899,"")</f>
        <v/>
      </c>
      <c r="N899" s="408" t="str">
        <f>IF(STEP!R899&lt;&gt;"",STEP!R899,"")</f>
        <v/>
      </c>
      <c r="O899" s="408" t="str">
        <f>IF(STEP!S899&lt;&gt;"",STEP!S899,"")</f>
        <v/>
      </c>
      <c r="P899" s="408" t="str">
        <f t="shared" si="151"/>
        <v/>
      </c>
      <c r="Q899" s="408"/>
      <c r="R899" s="408" t="str">
        <f t="shared" si="154"/>
        <v/>
      </c>
      <c r="S899" s="608"/>
      <c r="T899" s="610"/>
    </row>
    <row r="900" spans="2:20" ht="13.8" thickBot="1">
      <c r="B900" s="518"/>
      <c r="C900" s="625" t="str">
        <f>IF(STEP!C900&lt;&gt;"",STEP!C900,"")</f>
        <v/>
      </c>
      <c r="D900" s="415" t="str">
        <f>IF(STEP!D900&lt;&gt;"",STEP!D900,"")</f>
        <v/>
      </c>
      <c r="E900" s="416" t="str">
        <f>IF(STEP!E900&lt;&gt;"",STEP!E900,"")</f>
        <v/>
      </c>
      <c r="F900" s="415" t="str">
        <f>IF(STEP!F900&lt;&gt;"",STEP!F900,"")</f>
        <v/>
      </c>
      <c r="G900" s="417" t="str">
        <f>IF(STEP!C900&lt;&gt;"",STEP!AD900,"")</f>
        <v/>
      </c>
      <c r="H900" s="417" t="str">
        <f>IF(AND(STEP!$G900="",$J$8&lt;&gt;"ON"),"",IF(月報!AX900&lt;&gt;"",月報!AX900,IF(STEP!G900&lt;&gt;"",STEP!G900,"")))</f>
        <v/>
      </c>
      <c r="I900" s="418" t="str">
        <f>IF(AND(STEP!$G900="",$J$8&lt;&gt;"ON"),"",IF(月報!AZ900&lt;&gt;"",月報!AZ900,IF(STEP!H900&lt;&gt;"",STEP!H900,"")))</f>
        <v/>
      </c>
      <c r="J900" s="418" t="str">
        <f>IF(AND(STEP!$G900="",$J$8&lt;&gt;"ON"),"",IF(月報!BA900&lt;&gt;"",月報!BA900,IF(STEP!J900&lt;&gt;"",STEP!J900/24,"")))</f>
        <v/>
      </c>
      <c r="K900" s="418" t="str">
        <f>IF(STEP!X900&lt;&gt;"",STEP!X900,"")</f>
        <v/>
      </c>
      <c r="L900" s="418" t="str">
        <f>IF(STEP!Y900&lt;&gt;"",STEP!Y900,"")</f>
        <v/>
      </c>
      <c r="M900" s="418" t="str">
        <f>IF(STEP!Z900&lt;&gt;"",STEP!Z900,"")</f>
        <v/>
      </c>
      <c r="N900" s="418" t="str">
        <f>IF(STEP!R900&lt;&gt;"",STEP!R900,"")</f>
        <v/>
      </c>
      <c r="O900" s="418" t="str">
        <f>IF(STEP!S900&lt;&gt;"",STEP!S900,"")</f>
        <v/>
      </c>
      <c r="P900" s="418" t="str">
        <f t="shared" si="151"/>
        <v/>
      </c>
      <c r="Q900" s="418"/>
      <c r="R900" s="418" t="str">
        <f t="shared" si="154"/>
        <v/>
      </c>
      <c r="S900" s="609"/>
      <c r="T900" s="612"/>
    </row>
    <row r="901" spans="2:20">
      <c r="B901" s="516" t="s">
        <v>416</v>
      </c>
      <c r="C901" s="626"/>
      <c r="D901" s="324"/>
      <c r="E901" s="325"/>
      <c r="F901" s="578" t="s">
        <v>465</v>
      </c>
      <c r="G901" s="320"/>
      <c r="H901" s="320"/>
      <c r="I901" s="326"/>
      <c r="J901" s="326"/>
      <c r="K901" s="326"/>
      <c r="L901" s="326"/>
      <c r="M901" s="326"/>
      <c r="N901" s="326"/>
      <c r="O901" s="326"/>
      <c r="P901" s="326"/>
      <c r="Q901" s="326"/>
      <c r="R901" s="326"/>
      <c r="S901" s="326"/>
      <c r="T901" s="326"/>
    </row>
    <row r="902" spans="2:20">
      <c r="B902" s="516"/>
      <c r="C902" s="626"/>
      <c r="D902" s="324"/>
      <c r="E902" s="325"/>
      <c r="F902" s="324"/>
      <c r="G902" s="320"/>
      <c r="H902" s="320"/>
      <c r="I902" s="326"/>
      <c r="J902" s="326"/>
      <c r="K902" s="326"/>
      <c r="L902" s="326"/>
      <c r="M902" s="326"/>
      <c r="N902" s="326"/>
      <c r="O902" s="326"/>
      <c r="P902" s="326"/>
      <c r="Q902" s="326"/>
      <c r="R902" s="326"/>
      <c r="S902" s="326"/>
      <c r="T902" s="326"/>
    </row>
    <row r="903" spans="2:20">
      <c r="B903" s="516"/>
      <c r="C903" s="626"/>
      <c r="D903" s="324"/>
      <c r="E903" s="325"/>
      <c r="F903" s="324"/>
      <c r="G903" s="320"/>
      <c r="H903" s="320"/>
      <c r="I903" s="326"/>
      <c r="J903" s="326"/>
      <c r="K903" s="326"/>
      <c r="L903" s="326"/>
      <c r="M903" s="326"/>
      <c r="N903" s="326"/>
      <c r="O903" s="326"/>
      <c r="P903" s="326"/>
      <c r="Q903" s="326"/>
      <c r="R903" s="326"/>
      <c r="S903" s="326"/>
      <c r="T903" s="326"/>
    </row>
    <row r="904" spans="2:20">
      <c r="B904" s="516"/>
      <c r="C904" s="626"/>
      <c r="D904" s="324"/>
      <c r="E904" s="325"/>
      <c r="F904" s="324"/>
      <c r="G904" s="320"/>
      <c r="H904" s="320"/>
      <c r="I904" s="326"/>
      <c r="J904" s="326"/>
      <c r="K904" s="326"/>
      <c r="L904" s="326"/>
      <c r="M904" s="326"/>
      <c r="N904" s="326"/>
      <c r="O904" s="326"/>
      <c r="P904" s="326"/>
      <c r="Q904" s="326"/>
      <c r="R904" s="326"/>
      <c r="S904" s="326"/>
      <c r="T904" s="326"/>
    </row>
    <row r="905" spans="2:20">
      <c r="B905" s="516"/>
      <c r="C905" s="626"/>
      <c r="D905" s="324"/>
      <c r="E905" s="325"/>
      <c r="F905" s="324"/>
      <c r="G905" s="320"/>
      <c r="H905" s="320"/>
      <c r="I905" s="326"/>
      <c r="J905" s="326"/>
      <c r="K905" s="326"/>
      <c r="L905" s="326"/>
      <c r="M905" s="326"/>
      <c r="N905" s="326"/>
      <c r="O905" s="326"/>
      <c r="P905" s="326"/>
      <c r="Q905" s="326"/>
      <c r="R905" s="326"/>
      <c r="S905" s="326"/>
      <c r="T905" s="326"/>
    </row>
    <row r="906" spans="2:20">
      <c r="B906" s="516"/>
      <c r="C906" s="626"/>
      <c r="D906" s="324"/>
      <c r="E906" s="325"/>
      <c r="F906" s="324"/>
      <c r="G906" s="320"/>
      <c r="H906" s="320"/>
      <c r="I906" s="326"/>
      <c r="J906" s="326"/>
      <c r="K906" s="326"/>
      <c r="L906" s="326"/>
      <c r="M906" s="326"/>
      <c r="N906" s="326"/>
      <c r="O906" s="326"/>
      <c r="P906" s="326"/>
      <c r="Q906" s="326"/>
      <c r="R906" s="326"/>
      <c r="S906" s="326"/>
      <c r="T906" s="326"/>
    </row>
    <row r="907" spans="2:20">
      <c r="B907" s="516"/>
      <c r="C907" s="626"/>
      <c r="D907" s="324"/>
      <c r="E907" s="325"/>
      <c r="F907" s="324"/>
      <c r="G907" s="320"/>
      <c r="H907" s="320"/>
      <c r="I907" s="326"/>
      <c r="J907" s="326"/>
      <c r="K907" s="326"/>
      <c r="L907" s="326"/>
      <c r="M907" s="326"/>
      <c r="N907" s="326"/>
      <c r="O907" s="326"/>
      <c r="P907" s="326"/>
      <c r="Q907" s="326"/>
      <c r="R907" s="326"/>
      <c r="S907" s="326"/>
      <c r="T907" s="326"/>
    </row>
    <row r="908" spans="2:20">
      <c r="B908" s="516"/>
      <c r="C908" s="626"/>
      <c r="D908" s="324"/>
      <c r="E908" s="325"/>
      <c r="F908" s="324"/>
      <c r="G908" s="320"/>
      <c r="H908" s="320"/>
      <c r="I908" s="326"/>
      <c r="J908" s="326"/>
      <c r="K908" s="326"/>
      <c r="L908" s="326"/>
      <c r="M908" s="326"/>
      <c r="N908" s="326"/>
      <c r="O908" s="326"/>
      <c r="P908" s="326"/>
      <c r="Q908" s="326"/>
      <c r="R908" s="326"/>
      <c r="S908" s="326"/>
      <c r="T908" s="326"/>
    </row>
    <row r="909" spans="2:20">
      <c r="B909" s="516"/>
      <c r="C909" s="626"/>
      <c r="D909" s="324"/>
      <c r="E909" s="325"/>
      <c r="F909" s="324"/>
      <c r="G909" s="320"/>
      <c r="H909" s="320"/>
      <c r="I909" s="326"/>
      <c r="J909" s="326"/>
      <c r="K909" s="326"/>
      <c r="L909" s="326"/>
      <c r="M909" s="326"/>
      <c r="N909" s="326"/>
      <c r="O909" s="326"/>
      <c r="P909" s="326"/>
      <c r="Q909" s="326"/>
      <c r="R909" s="326"/>
      <c r="S909" s="326"/>
      <c r="T909" s="326"/>
    </row>
    <row r="910" spans="2:20" ht="13.8" thickBot="1">
      <c r="B910" s="519"/>
      <c r="C910" s="627"/>
      <c r="D910" s="330"/>
      <c r="E910" s="331"/>
      <c r="F910" s="330"/>
      <c r="G910" s="322"/>
      <c r="H910" s="322"/>
      <c r="I910" s="332"/>
      <c r="J910" s="332"/>
      <c r="K910" s="332"/>
      <c r="L910" s="332"/>
      <c r="M910" s="332"/>
      <c r="N910" s="332"/>
      <c r="O910" s="332"/>
      <c r="P910" s="332"/>
      <c r="Q910" s="332"/>
      <c r="R910" s="332"/>
      <c r="S910" s="332"/>
      <c r="T910" s="332"/>
    </row>
    <row r="911" spans="2:20">
      <c r="B911" s="517">
        <f>B866+1</f>
        <v>21</v>
      </c>
      <c r="C911" s="624" t="str">
        <f>IF(STEP!C911&lt;&gt;"",STEP!C911,"")</f>
        <v/>
      </c>
      <c r="D911" s="405" t="str">
        <f>IF(STEP!D911&lt;&gt;"",STEP!D911,"")</f>
        <v/>
      </c>
      <c r="E911" s="406" t="str">
        <f>IF(STEP!E911&lt;&gt;"",STEP!E911,"")</f>
        <v/>
      </c>
      <c r="F911" s="405" t="str">
        <f>IF(STEP!F911&lt;&gt;"",STEP!F911,"")</f>
        <v/>
      </c>
      <c r="G911" s="407" t="str">
        <f>IF(STEP!C911&lt;&gt;"",STEP!AD911,"")</f>
        <v/>
      </c>
      <c r="H911" s="407" t="str">
        <f>IF(AND(STEP!$G911="",$J$8&lt;&gt;"ON"),"",IF(月報!AX911&lt;&gt;"",月報!AX911,IF(STEP!G911&lt;&gt;"",STEP!G911,"")))</f>
        <v/>
      </c>
      <c r="I911" s="408" t="str">
        <f>IF(AND(STEP!$G911="",$J$8&lt;&gt;"ON"),"",IF(月報!AZ911&lt;&gt;"",月報!AZ911,IF(STEP!H911&lt;&gt;"",STEP!H911,"")))</f>
        <v/>
      </c>
      <c r="J911" s="603">
        <f>IF(月報!BA911&lt;&gt;"",月報!BA911,0)*24</f>
        <v>0</v>
      </c>
      <c r="K911" s="603" t="str">
        <f>IF(STEP!X911&lt;&gt;"",STEP!X911,"")</f>
        <v/>
      </c>
      <c r="L911" s="603" t="str">
        <f>IF(STEP!Y911&lt;&gt;"",STEP!Y911,"")</f>
        <v/>
      </c>
      <c r="M911" s="603">
        <f>IF(STEP!Z911&lt;&gt;"",STEP!Z911,0)*24</f>
        <v>0</v>
      </c>
      <c r="N911" s="603" t="str">
        <f>IF(STEP!R911&lt;&gt;"",STEP!R911,"")</f>
        <v/>
      </c>
      <c r="O911" s="603" t="str">
        <f>IF(STEP!S911&lt;&gt;"",STEP!S911,"")</f>
        <v/>
      </c>
      <c r="P911" s="603">
        <f t="shared" ref="P911:P945" si="158">IF(J911&lt;&gt;"",J911,"")</f>
        <v>0</v>
      </c>
      <c r="Q911" s="603">
        <f>SUM(P911:P917)</f>
        <v>0</v>
      </c>
      <c r="R911" s="603" t="str">
        <f>IF(C911&lt;&gt;"",VLOOKUP(C911,設定シート!$D$10:$L$109,9,FALSE),"")</f>
        <v/>
      </c>
      <c r="S911" s="613">
        <f>(IF(K911&lt;&gt;"",K911,0)+IF(L911&lt;&gt;"",L911,0))*24</f>
        <v>0</v>
      </c>
      <c r="T911" s="610">
        <f>J911-(M911+S911)</f>
        <v>0</v>
      </c>
    </row>
    <row r="912" spans="2:20">
      <c r="B912" s="517"/>
      <c r="C912" s="622" t="str">
        <f>IF(STEP!C912&lt;&gt;"",STEP!C912,"")</f>
        <v/>
      </c>
      <c r="D912" s="409" t="str">
        <f>IF(STEP!D912&lt;&gt;"",STEP!D912,"")</f>
        <v/>
      </c>
      <c r="E912" s="410" t="str">
        <f>IF(STEP!E912&lt;&gt;"",STEP!E912,"")</f>
        <v/>
      </c>
      <c r="F912" s="409" t="str">
        <f>IF(STEP!F912&lt;&gt;"",STEP!F912,"")</f>
        <v/>
      </c>
      <c r="G912" s="508" t="str">
        <f>IF(STEP!C912&lt;&gt;"",STEP!AD912,"")</f>
        <v/>
      </c>
      <c r="H912" s="407" t="str">
        <f>IF(AND(STEP!$G912="",$J$8&lt;&gt;"ON"),"",IF(月報!AX912&lt;&gt;"",月報!AX912,IF(STEP!G912&lt;&gt;"",STEP!G912,"")))</f>
        <v/>
      </c>
      <c r="I912" s="408" t="str">
        <f>IF(AND(STEP!$G912="",$J$8&lt;&gt;"ON"),"",IF(月報!AZ912&lt;&gt;"",月報!AZ912,IF(STEP!H912&lt;&gt;"",STEP!H912,"")))</f>
        <v/>
      </c>
      <c r="J912" s="603">
        <f>IF(月報!BA912&lt;&gt;"",月報!BA912,0)*24</f>
        <v>0</v>
      </c>
      <c r="K912" s="603" t="str">
        <f>IF(STEP!X912&lt;&gt;"",STEP!X912,"")</f>
        <v/>
      </c>
      <c r="L912" s="603" t="str">
        <f>IF(STEP!Y912&lt;&gt;"",STEP!Y912,"")</f>
        <v/>
      </c>
      <c r="M912" s="603">
        <f>IF(STEP!Z912&lt;&gt;"",STEP!Z912,0)*24</f>
        <v>0</v>
      </c>
      <c r="N912" s="603" t="str">
        <f>IF(STEP!R912&lt;&gt;"",STEP!R912,"")</f>
        <v/>
      </c>
      <c r="O912" s="603" t="str">
        <f>IF(STEP!S912&lt;&gt;"",STEP!S912,"")</f>
        <v/>
      </c>
      <c r="P912" s="603">
        <f t="shared" si="158"/>
        <v>0</v>
      </c>
      <c r="Q912" s="603"/>
      <c r="R912" s="603" t="str">
        <f>R911</f>
        <v/>
      </c>
      <c r="S912" s="605">
        <f t="shared" ref="S912:S940" si="159">(IF(K912&lt;&gt;"",K912,0)+IF(L912&lt;&gt;"",L912,0))*24</f>
        <v>0</v>
      </c>
      <c r="T912" s="610">
        <f t="shared" ref="T912:T940" si="160">J912-(M912+S912)</f>
        <v>0</v>
      </c>
    </row>
    <row r="913" spans="2:20">
      <c r="B913" s="517"/>
      <c r="C913" s="622" t="str">
        <f>IF(STEP!C913&lt;&gt;"",STEP!C913,"")</f>
        <v/>
      </c>
      <c r="D913" s="409" t="str">
        <f>IF(STEP!D913&lt;&gt;"",STEP!D913,"")</f>
        <v/>
      </c>
      <c r="E913" s="410" t="str">
        <f>IF(STEP!E913&lt;&gt;"",STEP!E913,"")</f>
        <v/>
      </c>
      <c r="F913" s="409" t="str">
        <f>IF(STEP!F913&lt;&gt;"",STEP!F913,"")</f>
        <v/>
      </c>
      <c r="G913" s="508" t="str">
        <f>IF(STEP!C913&lt;&gt;"",STEP!AD913,"")</f>
        <v/>
      </c>
      <c r="H913" s="407" t="str">
        <f>IF(AND(STEP!$G913="",$J$8&lt;&gt;"ON"),"",IF(月報!AX913&lt;&gt;"",月報!AX913,IF(STEP!G913&lt;&gt;"",STEP!G913,"")))</f>
        <v/>
      </c>
      <c r="I913" s="408" t="str">
        <f>IF(AND(STEP!$G913="",$J$8&lt;&gt;"ON"),"",IF(月報!AZ913&lt;&gt;"",月報!AZ913,IF(STEP!H913&lt;&gt;"",STEP!H913,"")))</f>
        <v/>
      </c>
      <c r="J913" s="603">
        <f>IF(月報!BA913&lt;&gt;"",月報!BA913,0)*24</f>
        <v>0</v>
      </c>
      <c r="K913" s="603" t="str">
        <f>IF(STEP!X913&lt;&gt;"",STEP!X913,"")</f>
        <v/>
      </c>
      <c r="L913" s="603" t="str">
        <f>IF(STEP!Y913&lt;&gt;"",STEP!Y913,"")</f>
        <v/>
      </c>
      <c r="M913" s="603">
        <f>IF(STEP!Z913&lt;&gt;"",STEP!Z913,0)*24</f>
        <v>0</v>
      </c>
      <c r="N913" s="603" t="str">
        <f>IF(STEP!R913&lt;&gt;"",STEP!R913,"")</f>
        <v/>
      </c>
      <c r="O913" s="603" t="str">
        <f>IF(STEP!S913&lt;&gt;"",STEP!S913,"")</f>
        <v/>
      </c>
      <c r="P913" s="603">
        <f t="shared" si="158"/>
        <v>0</v>
      </c>
      <c r="Q913" s="603"/>
      <c r="R913" s="603" t="str">
        <f t="shared" ref="R913:R945" si="161">R912</f>
        <v/>
      </c>
      <c r="S913" s="605">
        <f t="shared" si="159"/>
        <v>0</v>
      </c>
      <c r="T913" s="610">
        <f t="shared" si="160"/>
        <v>0</v>
      </c>
    </row>
    <row r="914" spans="2:20">
      <c r="B914" s="517"/>
      <c r="C914" s="622" t="str">
        <f>IF(STEP!C914&lt;&gt;"",STEP!C914,"")</f>
        <v/>
      </c>
      <c r="D914" s="409" t="str">
        <f>IF(STEP!D914&lt;&gt;"",STEP!D914,"")</f>
        <v/>
      </c>
      <c r="E914" s="410" t="str">
        <f>IF(STEP!E914&lt;&gt;"",STEP!E914,"")</f>
        <v/>
      </c>
      <c r="F914" s="409" t="str">
        <f>IF(STEP!F914&lt;&gt;"",STEP!F914,"")</f>
        <v/>
      </c>
      <c r="G914" s="508" t="str">
        <f>IF(STEP!C914&lt;&gt;"",STEP!AD914,"")</f>
        <v/>
      </c>
      <c r="H914" s="407" t="str">
        <f>IF(AND(STEP!$G914="",$J$8&lt;&gt;"ON"),"",IF(月報!AX914&lt;&gt;"",月報!AX914,IF(STEP!G914&lt;&gt;"",STEP!G914,"")))</f>
        <v/>
      </c>
      <c r="I914" s="408" t="str">
        <f>IF(AND(STEP!$G914="",$J$8&lt;&gt;"ON"),"",IF(月報!AZ914&lt;&gt;"",月報!AZ914,IF(STEP!H914&lt;&gt;"",STEP!H914,"")))</f>
        <v/>
      </c>
      <c r="J914" s="603">
        <f>IF(月報!BA914&lt;&gt;"",月報!BA914,0)*24</f>
        <v>0</v>
      </c>
      <c r="K914" s="603" t="str">
        <f>IF(STEP!X914&lt;&gt;"",STEP!X914,"")</f>
        <v/>
      </c>
      <c r="L914" s="603" t="str">
        <f>IF(STEP!Y914&lt;&gt;"",STEP!Y914,"")</f>
        <v/>
      </c>
      <c r="M914" s="603">
        <f>IF(STEP!Z914&lt;&gt;"",STEP!Z914,0)*24</f>
        <v>0</v>
      </c>
      <c r="N914" s="603" t="str">
        <f>IF(STEP!R914&lt;&gt;"",STEP!R914,"")</f>
        <v/>
      </c>
      <c r="O914" s="603" t="str">
        <f>IF(STEP!S914&lt;&gt;"",STEP!S914,"")</f>
        <v/>
      </c>
      <c r="P914" s="603">
        <f t="shared" si="158"/>
        <v>0</v>
      </c>
      <c r="Q914" s="603"/>
      <c r="R914" s="603" t="str">
        <f t="shared" si="161"/>
        <v/>
      </c>
      <c r="S914" s="605">
        <f t="shared" si="159"/>
        <v>0</v>
      </c>
      <c r="T914" s="610">
        <f t="shared" si="160"/>
        <v>0</v>
      </c>
    </row>
    <row r="915" spans="2:20">
      <c r="B915" s="517"/>
      <c r="C915" s="622" t="str">
        <f>IF(STEP!C915&lt;&gt;"",STEP!C915,"")</f>
        <v/>
      </c>
      <c r="D915" s="409" t="str">
        <f>IF(STEP!D915&lt;&gt;"",STEP!D915,"")</f>
        <v/>
      </c>
      <c r="E915" s="410" t="str">
        <f>IF(STEP!E915&lt;&gt;"",STEP!E915,"")</f>
        <v/>
      </c>
      <c r="F915" s="409" t="str">
        <f>IF(STEP!F915&lt;&gt;"",STEP!F915,"")</f>
        <v/>
      </c>
      <c r="G915" s="508" t="str">
        <f>IF(STEP!C915&lt;&gt;"",STEP!AD915,"")</f>
        <v/>
      </c>
      <c r="H915" s="407" t="str">
        <f>IF(AND(STEP!$G915="",$J$8&lt;&gt;"ON"),"",IF(月報!AX915&lt;&gt;"",月報!AX915,IF(STEP!G915&lt;&gt;"",STEP!G915,"")))</f>
        <v/>
      </c>
      <c r="I915" s="408" t="str">
        <f>IF(AND(STEP!$G915="",$J$8&lt;&gt;"ON"),"",IF(月報!AZ915&lt;&gt;"",月報!AZ915,IF(STEP!H915&lt;&gt;"",STEP!H915,"")))</f>
        <v/>
      </c>
      <c r="J915" s="603">
        <f>IF(月報!BA915&lt;&gt;"",月報!BA915,0)*24</f>
        <v>0</v>
      </c>
      <c r="K915" s="603" t="str">
        <f>IF(STEP!X915&lt;&gt;"",STEP!X915,"")</f>
        <v/>
      </c>
      <c r="L915" s="603" t="str">
        <f>IF(STEP!Y915&lt;&gt;"",STEP!Y915,"")</f>
        <v/>
      </c>
      <c r="M915" s="603">
        <f>IF(STEP!Z915&lt;&gt;"",STEP!Z915,0)*24</f>
        <v>0</v>
      </c>
      <c r="N915" s="603" t="str">
        <f>IF(STEP!R915&lt;&gt;"",STEP!R915,"")</f>
        <v/>
      </c>
      <c r="O915" s="603" t="str">
        <f>IF(STEP!S915&lt;&gt;"",STEP!S915,"")</f>
        <v/>
      </c>
      <c r="P915" s="603">
        <f t="shared" si="158"/>
        <v>0</v>
      </c>
      <c r="Q915" s="603"/>
      <c r="R915" s="603" t="str">
        <f t="shared" si="161"/>
        <v/>
      </c>
      <c r="S915" s="605">
        <f t="shared" si="159"/>
        <v>0</v>
      </c>
      <c r="T915" s="610">
        <f t="shared" si="160"/>
        <v>0</v>
      </c>
    </row>
    <row r="916" spans="2:20">
      <c r="B916" s="517"/>
      <c r="C916" s="622" t="str">
        <f>IF(STEP!C916&lt;&gt;"",STEP!C916,"")</f>
        <v/>
      </c>
      <c r="D916" s="409" t="str">
        <f>IF(STEP!D916&lt;&gt;"",STEP!D916,"")</f>
        <v/>
      </c>
      <c r="E916" s="410" t="str">
        <f>IF(STEP!E916&lt;&gt;"",STEP!E916,"")</f>
        <v/>
      </c>
      <c r="F916" s="409" t="str">
        <f>IF(STEP!F916&lt;&gt;"",STEP!F916,"")</f>
        <v/>
      </c>
      <c r="G916" s="508" t="str">
        <f>IF(STEP!C916&lt;&gt;"",STEP!AD916,"")</f>
        <v/>
      </c>
      <c r="H916" s="407" t="str">
        <f>IF(AND(STEP!$G916="",$J$8&lt;&gt;"ON"),"",IF(月報!AX916&lt;&gt;"",月報!AX916,IF(STEP!G916&lt;&gt;"",STEP!G916,"")))</f>
        <v/>
      </c>
      <c r="I916" s="408" t="str">
        <f>IF(AND(STEP!$G916="",$J$8&lt;&gt;"ON"),"",IF(月報!AZ916&lt;&gt;"",月報!AZ916,IF(STEP!H916&lt;&gt;"",STEP!H916,"")))</f>
        <v/>
      </c>
      <c r="J916" s="603">
        <f>IF(月報!BA916&lt;&gt;"",月報!BA916,0)*24</f>
        <v>0</v>
      </c>
      <c r="K916" s="603" t="str">
        <f>IF(STEP!X916&lt;&gt;"",STEP!X916,"")</f>
        <v/>
      </c>
      <c r="L916" s="603" t="str">
        <f>IF(STEP!Y916&lt;&gt;"",STEP!Y916,"")</f>
        <v/>
      </c>
      <c r="M916" s="603">
        <f>IF(STEP!Z916&lt;&gt;"",STEP!Z916,0)*24</f>
        <v>0</v>
      </c>
      <c r="N916" s="603" t="str">
        <f>IF(STEP!R916&lt;&gt;"",STEP!R916,"")</f>
        <v/>
      </c>
      <c r="O916" s="603" t="str">
        <f>IF(STEP!S916&lt;&gt;"",STEP!S916,"")</f>
        <v/>
      </c>
      <c r="P916" s="603">
        <f t="shared" si="158"/>
        <v>0</v>
      </c>
      <c r="Q916" s="603"/>
      <c r="R916" s="603" t="str">
        <f t="shared" si="161"/>
        <v/>
      </c>
      <c r="S916" s="605">
        <f t="shared" si="159"/>
        <v>0</v>
      </c>
      <c r="T916" s="610">
        <f t="shared" si="160"/>
        <v>0</v>
      </c>
    </row>
    <row r="917" spans="2:20">
      <c r="B917" s="517"/>
      <c r="C917" s="623" t="str">
        <f>IF(STEP!C917&lt;&gt;"",STEP!C917,"")</f>
        <v/>
      </c>
      <c r="D917" s="411" t="str">
        <f>IF(STEP!D917&lt;&gt;"",STEP!D917,"")</f>
        <v/>
      </c>
      <c r="E917" s="412" t="str">
        <f>IF(STEP!E917&lt;&gt;"",STEP!E917,"")</f>
        <v/>
      </c>
      <c r="F917" s="411" t="str">
        <f>IF(STEP!F917&lt;&gt;"",STEP!F917,"")</f>
        <v/>
      </c>
      <c r="G917" s="413" t="str">
        <f>IF(STEP!C917&lt;&gt;"",STEP!AD917,"")</f>
        <v/>
      </c>
      <c r="H917" s="413" t="str">
        <f>IF(AND(STEP!$G917="",$J$8&lt;&gt;"ON"),"",IF(月報!AX917&lt;&gt;"",月報!AX917,IF(STEP!G917&lt;&gt;"",STEP!G917,"")))</f>
        <v/>
      </c>
      <c r="I917" s="414" t="str">
        <f>IF(AND(STEP!$G917="",$J$8&lt;&gt;"ON"),"",IF(月報!AZ917&lt;&gt;"",月報!AZ917,IF(STEP!H917&lt;&gt;"",STEP!H917,"")))</f>
        <v/>
      </c>
      <c r="J917" s="604">
        <f>IF(月報!BA917&lt;&gt;"",月報!BA917,0)*24</f>
        <v>0</v>
      </c>
      <c r="K917" s="604" t="str">
        <f>IF(STEP!X917&lt;&gt;"",STEP!X917,"")</f>
        <v/>
      </c>
      <c r="L917" s="604" t="str">
        <f>IF(STEP!Y917&lt;&gt;"",STEP!Y917,"")</f>
        <v/>
      </c>
      <c r="M917" s="604">
        <f>IF(STEP!Z917&lt;&gt;"",STEP!Z917,0)*24</f>
        <v>0</v>
      </c>
      <c r="N917" s="604" t="str">
        <f>IF(STEP!R917&lt;&gt;"",STEP!R917,"")</f>
        <v/>
      </c>
      <c r="O917" s="604" t="str">
        <f>IF(STEP!S917&lt;&gt;"",STEP!S917,"")</f>
        <v/>
      </c>
      <c r="P917" s="604">
        <f t="shared" si="158"/>
        <v>0</v>
      </c>
      <c r="Q917" s="604"/>
      <c r="R917" s="604" t="str">
        <f t="shared" si="161"/>
        <v/>
      </c>
      <c r="S917" s="607">
        <f t="shared" si="159"/>
        <v>0</v>
      </c>
      <c r="T917" s="611">
        <f t="shared" si="160"/>
        <v>0</v>
      </c>
    </row>
    <row r="918" spans="2:20">
      <c r="B918" s="517"/>
      <c r="C918" s="624" t="str">
        <f>IF(STEP!C918&lt;&gt;"",STEP!C918,"")</f>
        <v/>
      </c>
      <c r="D918" s="405" t="str">
        <f>IF(STEP!D918&lt;&gt;"",STEP!D918,"")</f>
        <v/>
      </c>
      <c r="E918" s="406" t="str">
        <f>IF(STEP!E918&lt;&gt;"",STEP!E918,"")</f>
        <v/>
      </c>
      <c r="F918" s="405" t="str">
        <f>IF(STEP!F918&lt;&gt;"",STEP!F918,"")</f>
        <v/>
      </c>
      <c r="G918" s="407" t="str">
        <f>IF(STEP!C918&lt;&gt;"",STEP!AD918,"")</f>
        <v/>
      </c>
      <c r="H918" s="407" t="str">
        <f>IF(AND(STEP!$G918="",$J$8&lt;&gt;"ON"),"",IF(月報!AX918&lt;&gt;"",月報!AX918,IF(STEP!G918&lt;&gt;"",STEP!G918,"")))</f>
        <v/>
      </c>
      <c r="I918" s="408" t="str">
        <f>IF(AND(STEP!$G918="",$J$8&lt;&gt;"ON"),"",IF(月報!AZ918&lt;&gt;"",月報!AZ918,IF(STEP!H918&lt;&gt;"",STEP!H918,"")))</f>
        <v/>
      </c>
      <c r="J918" s="603">
        <f>IF(月報!BA918&lt;&gt;"",月報!BA918,0)*24</f>
        <v>0</v>
      </c>
      <c r="K918" s="603" t="str">
        <f>IF(STEP!X918&lt;&gt;"",STEP!X918,"")</f>
        <v/>
      </c>
      <c r="L918" s="603" t="str">
        <f>IF(STEP!Y918&lt;&gt;"",STEP!Y918,"")</f>
        <v/>
      </c>
      <c r="M918" s="603">
        <f>IF(STEP!Z918&lt;&gt;"",STEP!Z918,0)*24</f>
        <v>0</v>
      </c>
      <c r="N918" s="603" t="str">
        <f>IF(STEP!R918&lt;&gt;"",STEP!R918,"")</f>
        <v/>
      </c>
      <c r="O918" s="603" t="str">
        <f>IF(STEP!S918&lt;&gt;"",STEP!S918,"")</f>
        <v/>
      </c>
      <c r="P918" s="603">
        <f t="shared" si="158"/>
        <v>0</v>
      </c>
      <c r="Q918" s="603">
        <f>SUM(P918:P924)</f>
        <v>0</v>
      </c>
      <c r="R918" s="603" t="str">
        <f t="shared" si="161"/>
        <v/>
      </c>
      <c r="S918" s="606">
        <f t="shared" si="159"/>
        <v>0</v>
      </c>
      <c r="T918" s="610">
        <f t="shared" si="160"/>
        <v>0</v>
      </c>
    </row>
    <row r="919" spans="2:20">
      <c r="B919" s="517"/>
      <c r="C919" s="622" t="str">
        <f>IF(STEP!C919&lt;&gt;"",STEP!C919,"")</f>
        <v/>
      </c>
      <c r="D919" s="409" t="str">
        <f>IF(STEP!D919&lt;&gt;"",STEP!D919,"")</f>
        <v/>
      </c>
      <c r="E919" s="410" t="str">
        <f>IF(STEP!E919&lt;&gt;"",STEP!E919,"")</f>
        <v/>
      </c>
      <c r="F919" s="409" t="str">
        <f>IF(STEP!F919&lt;&gt;"",STEP!F919,"")</f>
        <v/>
      </c>
      <c r="G919" s="508" t="str">
        <f>IF(STEP!C919&lt;&gt;"",STEP!AD919,"")</f>
        <v/>
      </c>
      <c r="H919" s="407" t="str">
        <f>IF(AND(STEP!$G919="",$J$8&lt;&gt;"ON"),"",IF(月報!AX919&lt;&gt;"",月報!AX919,IF(STEP!G919&lt;&gt;"",STEP!G919,"")))</f>
        <v/>
      </c>
      <c r="I919" s="408" t="str">
        <f>IF(AND(STEP!$G919="",$J$8&lt;&gt;"ON"),"",IF(月報!AZ919&lt;&gt;"",月報!AZ919,IF(STEP!H919&lt;&gt;"",STEP!H919,"")))</f>
        <v/>
      </c>
      <c r="J919" s="603">
        <f>IF(月報!BA919&lt;&gt;"",月報!BA919,0)*24</f>
        <v>0</v>
      </c>
      <c r="K919" s="603" t="str">
        <f>IF(STEP!X919&lt;&gt;"",STEP!X919,"")</f>
        <v/>
      </c>
      <c r="L919" s="603" t="str">
        <f>IF(STEP!Y919&lt;&gt;"",STEP!Y919,"")</f>
        <v/>
      </c>
      <c r="M919" s="603">
        <f>IF(STEP!Z919&lt;&gt;"",STEP!Z919,0)*24</f>
        <v>0</v>
      </c>
      <c r="N919" s="603" t="str">
        <f>IF(STEP!R919&lt;&gt;"",STEP!R919,"")</f>
        <v/>
      </c>
      <c r="O919" s="603" t="str">
        <f>IF(STEP!S919&lt;&gt;"",STEP!S919,"")</f>
        <v/>
      </c>
      <c r="P919" s="603">
        <f t="shared" si="158"/>
        <v>0</v>
      </c>
      <c r="Q919" s="603"/>
      <c r="R919" s="603" t="str">
        <f t="shared" si="161"/>
        <v/>
      </c>
      <c r="S919" s="605">
        <f t="shared" si="159"/>
        <v>0</v>
      </c>
      <c r="T919" s="610">
        <f t="shared" si="160"/>
        <v>0</v>
      </c>
    </row>
    <row r="920" spans="2:20">
      <c r="B920" s="517"/>
      <c r="C920" s="622" t="str">
        <f>IF(STEP!C920&lt;&gt;"",STEP!C920,"")</f>
        <v/>
      </c>
      <c r="D920" s="409" t="str">
        <f>IF(STEP!D920&lt;&gt;"",STEP!D920,"")</f>
        <v/>
      </c>
      <c r="E920" s="410" t="str">
        <f>IF(STEP!E920&lt;&gt;"",STEP!E920,"")</f>
        <v/>
      </c>
      <c r="F920" s="409" t="str">
        <f>IF(STEP!F920&lt;&gt;"",STEP!F920,"")</f>
        <v/>
      </c>
      <c r="G920" s="508" t="str">
        <f>IF(STEP!C920&lt;&gt;"",STEP!AD920,"")</f>
        <v/>
      </c>
      <c r="H920" s="407" t="str">
        <f>IF(AND(STEP!$G920="",$J$8&lt;&gt;"ON"),"",IF(月報!AX920&lt;&gt;"",月報!AX920,IF(STEP!G920&lt;&gt;"",STEP!G920,"")))</f>
        <v/>
      </c>
      <c r="I920" s="408" t="str">
        <f>IF(AND(STEP!$G920="",$J$8&lt;&gt;"ON"),"",IF(月報!AZ920&lt;&gt;"",月報!AZ920,IF(STEP!H920&lt;&gt;"",STEP!H920,"")))</f>
        <v/>
      </c>
      <c r="J920" s="603">
        <f>IF(月報!BA920&lt;&gt;"",月報!BA920,0)*24</f>
        <v>0</v>
      </c>
      <c r="K920" s="603" t="str">
        <f>IF(STEP!X920&lt;&gt;"",STEP!X920,"")</f>
        <v/>
      </c>
      <c r="L920" s="603" t="str">
        <f>IF(STEP!Y920&lt;&gt;"",STEP!Y920,"")</f>
        <v/>
      </c>
      <c r="M920" s="603">
        <f>IF(STEP!Z920&lt;&gt;"",STEP!Z920,0)*24</f>
        <v>0</v>
      </c>
      <c r="N920" s="603" t="str">
        <f>IF(STEP!R920&lt;&gt;"",STEP!R920,"")</f>
        <v/>
      </c>
      <c r="O920" s="603" t="str">
        <f>IF(STEP!S920&lt;&gt;"",STEP!S920,"")</f>
        <v/>
      </c>
      <c r="P920" s="603">
        <f t="shared" si="158"/>
        <v>0</v>
      </c>
      <c r="Q920" s="603"/>
      <c r="R920" s="603" t="str">
        <f t="shared" si="161"/>
        <v/>
      </c>
      <c r="S920" s="605">
        <f t="shared" si="159"/>
        <v>0</v>
      </c>
      <c r="T920" s="610">
        <f t="shared" si="160"/>
        <v>0</v>
      </c>
    </row>
    <row r="921" spans="2:20">
      <c r="B921" s="517"/>
      <c r="C921" s="622" t="str">
        <f>IF(STEP!C921&lt;&gt;"",STEP!C921,"")</f>
        <v/>
      </c>
      <c r="D921" s="409" t="str">
        <f>IF(STEP!D921&lt;&gt;"",STEP!D921,"")</f>
        <v/>
      </c>
      <c r="E921" s="410" t="str">
        <f>IF(STEP!E921&lt;&gt;"",STEP!E921,"")</f>
        <v/>
      </c>
      <c r="F921" s="409" t="str">
        <f>IF(STEP!F921&lt;&gt;"",STEP!F921,"")</f>
        <v/>
      </c>
      <c r="G921" s="508" t="str">
        <f>IF(STEP!C921&lt;&gt;"",STEP!AD921,"")</f>
        <v/>
      </c>
      <c r="H921" s="407" t="str">
        <f>IF(AND(STEP!$G921="",$J$8&lt;&gt;"ON"),"",IF(月報!AX921&lt;&gt;"",月報!AX921,IF(STEP!G921&lt;&gt;"",STEP!G921,"")))</f>
        <v/>
      </c>
      <c r="I921" s="408" t="str">
        <f>IF(AND(STEP!$G921="",$J$8&lt;&gt;"ON"),"",IF(月報!AZ921&lt;&gt;"",月報!AZ921,IF(STEP!H921&lt;&gt;"",STEP!H921,"")))</f>
        <v/>
      </c>
      <c r="J921" s="603">
        <f>IF(月報!BA921&lt;&gt;"",月報!BA921,0)*24</f>
        <v>0</v>
      </c>
      <c r="K921" s="603" t="str">
        <f>IF(STEP!X921&lt;&gt;"",STEP!X921,"")</f>
        <v/>
      </c>
      <c r="L921" s="603" t="str">
        <f>IF(STEP!Y921&lt;&gt;"",STEP!Y921,"")</f>
        <v/>
      </c>
      <c r="M921" s="603">
        <f>IF(STEP!Z921&lt;&gt;"",STEP!Z921,0)*24</f>
        <v>0</v>
      </c>
      <c r="N921" s="603" t="str">
        <f>IF(STEP!R921&lt;&gt;"",STEP!R921,"")</f>
        <v/>
      </c>
      <c r="O921" s="603" t="str">
        <f>IF(STEP!S921&lt;&gt;"",STEP!S921,"")</f>
        <v/>
      </c>
      <c r="P921" s="603">
        <f t="shared" si="158"/>
        <v>0</v>
      </c>
      <c r="Q921" s="603"/>
      <c r="R921" s="603" t="str">
        <f t="shared" si="161"/>
        <v/>
      </c>
      <c r="S921" s="605">
        <f t="shared" si="159"/>
        <v>0</v>
      </c>
      <c r="T921" s="610">
        <f t="shared" si="160"/>
        <v>0</v>
      </c>
    </row>
    <row r="922" spans="2:20">
      <c r="B922" s="517"/>
      <c r="C922" s="622" t="str">
        <f>IF(STEP!C922&lt;&gt;"",STEP!C922,"")</f>
        <v/>
      </c>
      <c r="D922" s="409" t="str">
        <f>IF(STEP!D922&lt;&gt;"",STEP!D922,"")</f>
        <v/>
      </c>
      <c r="E922" s="410" t="str">
        <f>IF(STEP!E922&lt;&gt;"",STEP!E922,"")</f>
        <v/>
      </c>
      <c r="F922" s="409" t="str">
        <f>IF(STEP!F922&lt;&gt;"",STEP!F922,"")</f>
        <v/>
      </c>
      <c r="G922" s="508" t="str">
        <f>IF(STEP!C922&lt;&gt;"",STEP!AD922,"")</f>
        <v/>
      </c>
      <c r="H922" s="407" t="str">
        <f>IF(AND(STEP!$G922="",$J$8&lt;&gt;"ON"),"",IF(月報!AX922&lt;&gt;"",月報!AX922,IF(STEP!G922&lt;&gt;"",STEP!G922,"")))</f>
        <v/>
      </c>
      <c r="I922" s="408" t="str">
        <f>IF(AND(STEP!$G922="",$J$8&lt;&gt;"ON"),"",IF(月報!AZ922&lt;&gt;"",月報!AZ922,IF(STEP!H922&lt;&gt;"",STEP!H922,"")))</f>
        <v/>
      </c>
      <c r="J922" s="603">
        <f>IF(月報!BA922&lt;&gt;"",月報!BA922,0)*24</f>
        <v>0</v>
      </c>
      <c r="K922" s="603" t="str">
        <f>IF(STEP!X922&lt;&gt;"",STEP!X922,"")</f>
        <v/>
      </c>
      <c r="L922" s="603" t="str">
        <f>IF(STEP!Y922&lt;&gt;"",STEP!Y922,"")</f>
        <v/>
      </c>
      <c r="M922" s="603">
        <f>IF(STEP!Z922&lt;&gt;"",STEP!Z922,0)*24</f>
        <v>0</v>
      </c>
      <c r="N922" s="603" t="str">
        <f>IF(STEP!R922&lt;&gt;"",STEP!R922,"")</f>
        <v/>
      </c>
      <c r="O922" s="603" t="str">
        <f>IF(STEP!S922&lt;&gt;"",STEP!S922,"")</f>
        <v/>
      </c>
      <c r="P922" s="603">
        <f t="shared" si="158"/>
        <v>0</v>
      </c>
      <c r="Q922" s="603"/>
      <c r="R922" s="603" t="str">
        <f t="shared" si="161"/>
        <v/>
      </c>
      <c r="S922" s="605">
        <f t="shared" si="159"/>
        <v>0</v>
      </c>
      <c r="T922" s="610">
        <f t="shared" si="160"/>
        <v>0</v>
      </c>
    </row>
    <row r="923" spans="2:20">
      <c r="B923" s="517"/>
      <c r="C923" s="622" t="str">
        <f>IF(STEP!C923&lt;&gt;"",STEP!C923,"")</f>
        <v/>
      </c>
      <c r="D923" s="409" t="str">
        <f>IF(STEP!D923&lt;&gt;"",STEP!D923,"")</f>
        <v/>
      </c>
      <c r="E923" s="410" t="str">
        <f>IF(STEP!E923&lt;&gt;"",STEP!E923,"")</f>
        <v/>
      </c>
      <c r="F923" s="409" t="str">
        <f>IF(STEP!F923&lt;&gt;"",STEP!F923,"")</f>
        <v/>
      </c>
      <c r="G923" s="508" t="str">
        <f>IF(STEP!C923&lt;&gt;"",STEP!AD923,"")</f>
        <v/>
      </c>
      <c r="H923" s="407" t="str">
        <f>IF(AND(STEP!$G923="",$J$8&lt;&gt;"ON"),"",IF(月報!AX923&lt;&gt;"",月報!AX923,IF(STEP!G923&lt;&gt;"",STEP!G923,"")))</f>
        <v/>
      </c>
      <c r="I923" s="408" t="str">
        <f>IF(AND(STEP!$G923="",$J$8&lt;&gt;"ON"),"",IF(月報!AZ923&lt;&gt;"",月報!AZ923,IF(STEP!H923&lt;&gt;"",STEP!H923,"")))</f>
        <v/>
      </c>
      <c r="J923" s="603">
        <f>IF(月報!BA923&lt;&gt;"",月報!BA923,0)*24</f>
        <v>0</v>
      </c>
      <c r="K923" s="603" t="str">
        <f>IF(STEP!X923&lt;&gt;"",STEP!X923,"")</f>
        <v/>
      </c>
      <c r="L923" s="603" t="str">
        <f>IF(STEP!Y923&lt;&gt;"",STEP!Y923,"")</f>
        <v/>
      </c>
      <c r="M923" s="603">
        <f>IF(STEP!Z923&lt;&gt;"",STEP!Z923,0)*24</f>
        <v>0</v>
      </c>
      <c r="N923" s="603" t="str">
        <f>IF(STEP!R923&lt;&gt;"",STEP!R923,"")</f>
        <v/>
      </c>
      <c r="O923" s="603" t="str">
        <f>IF(STEP!S923&lt;&gt;"",STEP!S923,"")</f>
        <v/>
      </c>
      <c r="P923" s="603">
        <f t="shared" si="158"/>
        <v>0</v>
      </c>
      <c r="Q923" s="603"/>
      <c r="R923" s="603" t="str">
        <f t="shared" si="161"/>
        <v/>
      </c>
      <c r="S923" s="605">
        <f t="shared" si="159"/>
        <v>0</v>
      </c>
      <c r="T923" s="610">
        <f t="shared" si="160"/>
        <v>0</v>
      </c>
    </row>
    <row r="924" spans="2:20">
      <c r="B924" s="517"/>
      <c r="C924" s="623" t="str">
        <f>IF(STEP!C924&lt;&gt;"",STEP!C924,"")</f>
        <v/>
      </c>
      <c r="D924" s="411" t="str">
        <f>IF(STEP!D924&lt;&gt;"",STEP!D924,"")</f>
        <v/>
      </c>
      <c r="E924" s="412" t="str">
        <f>IF(STEP!E924&lt;&gt;"",STEP!E924,"")</f>
        <v/>
      </c>
      <c r="F924" s="411" t="str">
        <f>IF(STEP!F924&lt;&gt;"",STEP!F924,"")</f>
        <v/>
      </c>
      <c r="G924" s="413" t="str">
        <f>IF(STEP!C924&lt;&gt;"",STEP!AD924,"")</f>
        <v/>
      </c>
      <c r="H924" s="413" t="str">
        <f>IF(AND(STEP!$G924="",$J$8&lt;&gt;"ON"),"",IF(月報!AX924&lt;&gt;"",月報!AX924,IF(STEP!G924&lt;&gt;"",STEP!G924,"")))</f>
        <v/>
      </c>
      <c r="I924" s="414" t="str">
        <f>IF(AND(STEP!$G924="",$J$8&lt;&gt;"ON"),"",IF(月報!AZ924&lt;&gt;"",月報!AZ924,IF(STEP!H924&lt;&gt;"",STEP!H924,"")))</f>
        <v/>
      </c>
      <c r="J924" s="604">
        <f>IF(月報!BA924&lt;&gt;"",月報!BA924,0)*24</f>
        <v>0</v>
      </c>
      <c r="K924" s="604" t="str">
        <f>IF(STEP!X924&lt;&gt;"",STEP!X924,"")</f>
        <v/>
      </c>
      <c r="L924" s="604" t="str">
        <f>IF(STEP!Y924&lt;&gt;"",STEP!Y924,"")</f>
        <v/>
      </c>
      <c r="M924" s="604">
        <f>IF(STEP!Z924&lt;&gt;"",STEP!Z924,0)*24</f>
        <v>0</v>
      </c>
      <c r="N924" s="604" t="str">
        <f>IF(STEP!R924&lt;&gt;"",STEP!R924,"")</f>
        <v/>
      </c>
      <c r="O924" s="604" t="str">
        <f>IF(STEP!S924&lt;&gt;"",STEP!S924,"")</f>
        <v/>
      </c>
      <c r="P924" s="604">
        <f t="shared" si="158"/>
        <v>0</v>
      </c>
      <c r="Q924" s="604"/>
      <c r="R924" s="604" t="str">
        <f t="shared" si="161"/>
        <v/>
      </c>
      <c r="S924" s="607">
        <f t="shared" si="159"/>
        <v>0</v>
      </c>
      <c r="T924" s="611">
        <f t="shared" si="160"/>
        <v>0</v>
      </c>
    </row>
    <row r="925" spans="2:20">
      <c r="B925" s="517"/>
      <c r="C925" s="624" t="str">
        <f>IF(STEP!C925&lt;&gt;"",STEP!C925,"")</f>
        <v/>
      </c>
      <c r="D925" s="405" t="str">
        <f>IF(STEP!D925&lt;&gt;"",STEP!D925,"")</f>
        <v/>
      </c>
      <c r="E925" s="406" t="str">
        <f>IF(STEP!E925&lt;&gt;"",STEP!E925,"")</f>
        <v/>
      </c>
      <c r="F925" s="405" t="str">
        <f>IF(STEP!F925&lt;&gt;"",STEP!F925,"")</f>
        <v/>
      </c>
      <c r="G925" s="407" t="str">
        <f>IF(STEP!C925&lt;&gt;"",STEP!AD925,"")</f>
        <v/>
      </c>
      <c r="H925" s="407" t="str">
        <f>IF(AND(STEP!$G925="",$J$8&lt;&gt;"ON"),"",IF(月報!AX925&lt;&gt;"",月報!AX925,IF(STEP!G925&lt;&gt;"",STEP!G925,"")))</f>
        <v/>
      </c>
      <c r="I925" s="408" t="str">
        <f>IF(AND(STEP!$G925="",$J$8&lt;&gt;"ON"),"",IF(月報!AZ925&lt;&gt;"",月報!AZ925,IF(STEP!H925&lt;&gt;"",STEP!H925,"")))</f>
        <v/>
      </c>
      <c r="J925" s="603">
        <f>IF(月報!BA925&lt;&gt;"",月報!BA925,0)*24</f>
        <v>0</v>
      </c>
      <c r="K925" s="603" t="str">
        <f>IF(STEP!X925&lt;&gt;"",STEP!X925,"")</f>
        <v/>
      </c>
      <c r="L925" s="603" t="str">
        <f>IF(STEP!Y925&lt;&gt;"",STEP!Y925,"")</f>
        <v/>
      </c>
      <c r="M925" s="603">
        <f>IF(STEP!Z925&lt;&gt;"",STEP!Z925,0)*24</f>
        <v>0</v>
      </c>
      <c r="N925" s="603" t="str">
        <f>IF(STEP!R925&lt;&gt;"",STEP!R925,"")</f>
        <v/>
      </c>
      <c r="O925" s="603" t="str">
        <f>IF(STEP!S925&lt;&gt;"",STEP!S925,"")</f>
        <v/>
      </c>
      <c r="P925" s="603">
        <f t="shared" si="158"/>
        <v>0</v>
      </c>
      <c r="Q925" s="603">
        <f>SUM(P925:P931)</f>
        <v>0</v>
      </c>
      <c r="R925" s="603" t="str">
        <f t="shared" si="161"/>
        <v/>
      </c>
      <c r="S925" s="606">
        <f t="shared" si="159"/>
        <v>0</v>
      </c>
      <c r="T925" s="610">
        <f t="shared" si="160"/>
        <v>0</v>
      </c>
    </row>
    <row r="926" spans="2:20">
      <c r="B926" s="517"/>
      <c r="C926" s="622" t="str">
        <f>IF(STEP!C926&lt;&gt;"",STEP!C926,"")</f>
        <v/>
      </c>
      <c r="D926" s="409" t="str">
        <f>IF(STEP!D926&lt;&gt;"",STEP!D926,"")</f>
        <v/>
      </c>
      <c r="E926" s="410" t="str">
        <f>IF(STEP!E926&lt;&gt;"",STEP!E926,"")</f>
        <v/>
      </c>
      <c r="F926" s="409" t="str">
        <f>IF(STEP!F926&lt;&gt;"",STEP!F926,"")</f>
        <v/>
      </c>
      <c r="G926" s="508" t="str">
        <f>IF(STEP!C926&lt;&gt;"",STEP!AD926,"")</f>
        <v/>
      </c>
      <c r="H926" s="407" t="str">
        <f>IF(AND(STEP!$G926="",$J$8&lt;&gt;"ON"),"",IF(月報!AX926&lt;&gt;"",月報!AX926,IF(STEP!G926&lt;&gt;"",STEP!G926,"")))</f>
        <v/>
      </c>
      <c r="I926" s="408" t="str">
        <f>IF(AND(STEP!$G926="",$J$8&lt;&gt;"ON"),"",IF(月報!AZ926&lt;&gt;"",月報!AZ926,IF(STEP!H926&lt;&gt;"",STEP!H926,"")))</f>
        <v/>
      </c>
      <c r="J926" s="603">
        <f>IF(月報!BA926&lt;&gt;"",月報!BA926,0)*24</f>
        <v>0</v>
      </c>
      <c r="K926" s="603" t="str">
        <f>IF(STEP!X926&lt;&gt;"",STEP!X926,"")</f>
        <v/>
      </c>
      <c r="L926" s="603" t="str">
        <f>IF(STEP!Y926&lt;&gt;"",STEP!Y926,"")</f>
        <v/>
      </c>
      <c r="M926" s="603">
        <f>IF(STEP!Z926&lt;&gt;"",STEP!Z926,0)*24</f>
        <v>0</v>
      </c>
      <c r="N926" s="603" t="str">
        <f>IF(STEP!R926&lt;&gt;"",STEP!R926,"")</f>
        <v/>
      </c>
      <c r="O926" s="603" t="str">
        <f>IF(STEP!S926&lt;&gt;"",STEP!S926,"")</f>
        <v/>
      </c>
      <c r="P926" s="603">
        <f t="shared" si="158"/>
        <v>0</v>
      </c>
      <c r="Q926" s="603"/>
      <c r="R926" s="603" t="str">
        <f t="shared" si="161"/>
        <v/>
      </c>
      <c r="S926" s="605">
        <f t="shared" si="159"/>
        <v>0</v>
      </c>
      <c r="T926" s="610">
        <f t="shared" si="160"/>
        <v>0</v>
      </c>
    </row>
    <row r="927" spans="2:20">
      <c r="B927" s="517"/>
      <c r="C927" s="622" t="str">
        <f>IF(STEP!C927&lt;&gt;"",STEP!C927,"")</f>
        <v/>
      </c>
      <c r="D927" s="409" t="str">
        <f>IF(STEP!D927&lt;&gt;"",STEP!D927,"")</f>
        <v/>
      </c>
      <c r="E927" s="410" t="str">
        <f>IF(STEP!E927&lt;&gt;"",STEP!E927,"")</f>
        <v/>
      </c>
      <c r="F927" s="409" t="str">
        <f>IF(STEP!F927&lt;&gt;"",STEP!F927,"")</f>
        <v/>
      </c>
      <c r="G927" s="508" t="str">
        <f>IF(STEP!C927&lt;&gt;"",STEP!AD927,"")</f>
        <v/>
      </c>
      <c r="H927" s="407" t="str">
        <f>IF(AND(STEP!$G927="",$J$8&lt;&gt;"ON"),"",IF(月報!AX927&lt;&gt;"",月報!AX927,IF(STEP!G927&lt;&gt;"",STEP!G927,"")))</f>
        <v/>
      </c>
      <c r="I927" s="408" t="str">
        <f>IF(AND(STEP!$G927="",$J$8&lt;&gt;"ON"),"",IF(月報!AZ927&lt;&gt;"",月報!AZ927,IF(STEP!H927&lt;&gt;"",STEP!H927,"")))</f>
        <v/>
      </c>
      <c r="J927" s="603">
        <f>IF(月報!BA927&lt;&gt;"",月報!BA927,0)*24</f>
        <v>0</v>
      </c>
      <c r="K927" s="603" t="str">
        <f>IF(STEP!X927&lt;&gt;"",STEP!X927,"")</f>
        <v/>
      </c>
      <c r="L927" s="603" t="str">
        <f>IF(STEP!Y927&lt;&gt;"",STEP!Y927,"")</f>
        <v/>
      </c>
      <c r="M927" s="603">
        <f>IF(STEP!Z927&lt;&gt;"",STEP!Z927,0)*24</f>
        <v>0</v>
      </c>
      <c r="N927" s="603" t="str">
        <f>IF(STEP!R927&lt;&gt;"",STEP!R927,"")</f>
        <v/>
      </c>
      <c r="O927" s="603" t="str">
        <f>IF(STEP!S927&lt;&gt;"",STEP!S927,"")</f>
        <v/>
      </c>
      <c r="P927" s="603">
        <f t="shared" si="158"/>
        <v>0</v>
      </c>
      <c r="Q927" s="603"/>
      <c r="R927" s="603" t="str">
        <f t="shared" si="161"/>
        <v/>
      </c>
      <c r="S927" s="605">
        <f t="shared" si="159"/>
        <v>0</v>
      </c>
      <c r="T927" s="610">
        <f t="shared" si="160"/>
        <v>0</v>
      </c>
    </row>
    <row r="928" spans="2:20">
      <c r="B928" s="517"/>
      <c r="C928" s="622" t="str">
        <f>IF(STEP!C928&lt;&gt;"",STEP!C928,"")</f>
        <v/>
      </c>
      <c r="D928" s="409" t="str">
        <f>IF(STEP!D928&lt;&gt;"",STEP!D928,"")</f>
        <v/>
      </c>
      <c r="E928" s="410" t="str">
        <f>IF(STEP!E928&lt;&gt;"",STEP!E928,"")</f>
        <v/>
      </c>
      <c r="F928" s="409" t="str">
        <f>IF(STEP!F928&lt;&gt;"",STEP!F928,"")</f>
        <v/>
      </c>
      <c r="G928" s="508" t="str">
        <f>IF(STEP!C928&lt;&gt;"",STEP!AD928,"")</f>
        <v/>
      </c>
      <c r="H928" s="407" t="str">
        <f>IF(AND(STEP!$G928="",$J$8&lt;&gt;"ON"),"",IF(月報!AX928&lt;&gt;"",月報!AX928,IF(STEP!G928&lt;&gt;"",STEP!G928,"")))</f>
        <v/>
      </c>
      <c r="I928" s="408" t="str">
        <f>IF(AND(STEP!$G928="",$J$8&lt;&gt;"ON"),"",IF(月報!AZ928&lt;&gt;"",月報!AZ928,IF(STEP!H928&lt;&gt;"",STEP!H928,"")))</f>
        <v/>
      </c>
      <c r="J928" s="603">
        <f>IF(月報!BA928&lt;&gt;"",月報!BA928,0)*24</f>
        <v>0</v>
      </c>
      <c r="K928" s="603" t="str">
        <f>IF(STEP!X928&lt;&gt;"",STEP!X928,"")</f>
        <v/>
      </c>
      <c r="L928" s="603" t="str">
        <f>IF(STEP!Y928&lt;&gt;"",STEP!Y928,"")</f>
        <v/>
      </c>
      <c r="M928" s="603">
        <f>IF(STEP!Z928&lt;&gt;"",STEP!Z928,0)*24</f>
        <v>0</v>
      </c>
      <c r="N928" s="603" t="str">
        <f>IF(STEP!R928&lt;&gt;"",STEP!R928,"")</f>
        <v/>
      </c>
      <c r="O928" s="603" t="str">
        <f>IF(STEP!S928&lt;&gt;"",STEP!S928,"")</f>
        <v/>
      </c>
      <c r="P928" s="603">
        <f t="shared" si="158"/>
        <v>0</v>
      </c>
      <c r="Q928" s="603"/>
      <c r="R928" s="603" t="str">
        <f t="shared" si="161"/>
        <v/>
      </c>
      <c r="S928" s="605">
        <f t="shared" si="159"/>
        <v>0</v>
      </c>
      <c r="T928" s="610">
        <f t="shared" si="160"/>
        <v>0</v>
      </c>
    </row>
    <row r="929" spans="2:20">
      <c r="B929" s="517"/>
      <c r="C929" s="622" t="str">
        <f>IF(STEP!C929&lt;&gt;"",STEP!C929,"")</f>
        <v/>
      </c>
      <c r="D929" s="409" t="str">
        <f>IF(STEP!D929&lt;&gt;"",STEP!D929,"")</f>
        <v/>
      </c>
      <c r="E929" s="410" t="str">
        <f>IF(STEP!E929&lt;&gt;"",STEP!E929,"")</f>
        <v/>
      </c>
      <c r="F929" s="409" t="str">
        <f>IF(STEP!F929&lt;&gt;"",STEP!F929,"")</f>
        <v/>
      </c>
      <c r="G929" s="508" t="str">
        <f>IF(STEP!C929&lt;&gt;"",STEP!AD929,"")</f>
        <v/>
      </c>
      <c r="H929" s="407" t="str">
        <f>IF(AND(STEP!$G929="",$J$8&lt;&gt;"ON"),"",IF(月報!AX929&lt;&gt;"",月報!AX929,IF(STEP!G929&lt;&gt;"",STEP!G929,"")))</f>
        <v/>
      </c>
      <c r="I929" s="408" t="str">
        <f>IF(AND(STEP!$G929="",$J$8&lt;&gt;"ON"),"",IF(月報!AZ929&lt;&gt;"",月報!AZ929,IF(STEP!H929&lt;&gt;"",STEP!H929,"")))</f>
        <v/>
      </c>
      <c r="J929" s="603">
        <f>IF(月報!BA929&lt;&gt;"",月報!BA929,0)*24</f>
        <v>0</v>
      </c>
      <c r="K929" s="603" t="str">
        <f>IF(STEP!X929&lt;&gt;"",STEP!X929,"")</f>
        <v/>
      </c>
      <c r="L929" s="603" t="str">
        <f>IF(STEP!Y929&lt;&gt;"",STEP!Y929,"")</f>
        <v/>
      </c>
      <c r="M929" s="603">
        <f>IF(STEP!Z929&lt;&gt;"",STEP!Z929,0)*24</f>
        <v>0</v>
      </c>
      <c r="N929" s="603" t="str">
        <f>IF(STEP!R929&lt;&gt;"",STEP!R929,"")</f>
        <v/>
      </c>
      <c r="O929" s="603" t="str">
        <f>IF(STEP!S929&lt;&gt;"",STEP!S929,"")</f>
        <v/>
      </c>
      <c r="P929" s="603">
        <f t="shared" si="158"/>
        <v>0</v>
      </c>
      <c r="Q929" s="603"/>
      <c r="R929" s="603" t="str">
        <f t="shared" si="161"/>
        <v/>
      </c>
      <c r="S929" s="605">
        <f t="shared" si="159"/>
        <v>0</v>
      </c>
      <c r="T929" s="610">
        <f t="shared" si="160"/>
        <v>0</v>
      </c>
    </row>
    <row r="930" spans="2:20">
      <c r="B930" s="517"/>
      <c r="C930" s="622" t="str">
        <f>IF(STEP!C930&lt;&gt;"",STEP!C930,"")</f>
        <v/>
      </c>
      <c r="D930" s="409" t="str">
        <f>IF(STEP!D930&lt;&gt;"",STEP!D930,"")</f>
        <v/>
      </c>
      <c r="E930" s="410" t="str">
        <f>IF(STEP!E930&lt;&gt;"",STEP!E930,"")</f>
        <v/>
      </c>
      <c r="F930" s="409" t="str">
        <f>IF(STEP!F930&lt;&gt;"",STEP!F930,"")</f>
        <v/>
      </c>
      <c r="G930" s="508" t="str">
        <f>IF(STEP!C930&lt;&gt;"",STEP!AD930,"")</f>
        <v/>
      </c>
      <c r="H930" s="407" t="str">
        <f>IF(AND(STEP!$G930="",$J$8&lt;&gt;"ON"),"",IF(月報!AX930&lt;&gt;"",月報!AX930,IF(STEP!G930&lt;&gt;"",STEP!G930,"")))</f>
        <v/>
      </c>
      <c r="I930" s="408" t="str">
        <f>IF(AND(STEP!$G930="",$J$8&lt;&gt;"ON"),"",IF(月報!AZ930&lt;&gt;"",月報!AZ930,IF(STEP!H930&lt;&gt;"",STEP!H930,"")))</f>
        <v/>
      </c>
      <c r="J930" s="603">
        <f>IF(月報!BA930&lt;&gt;"",月報!BA930,0)*24</f>
        <v>0</v>
      </c>
      <c r="K930" s="603" t="str">
        <f>IF(STEP!X930&lt;&gt;"",STEP!X930,"")</f>
        <v/>
      </c>
      <c r="L930" s="603" t="str">
        <f>IF(STEP!Y930&lt;&gt;"",STEP!Y930,"")</f>
        <v/>
      </c>
      <c r="M930" s="603">
        <f>IF(STEP!Z930&lt;&gt;"",STEP!Z930,0)*24</f>
        <v>0</v>
      </c>
      <c r="N930" s="603" t="str">
        <f>IF(STEP!R930&lt;&gt;"",STEP!R930,"")</f>
        <v/>
      </c>
      <c r="O930" s="603" t="str">
        <f>IF(STEP!S930&lt;&gt;"",STEP!S930,"")</f>
        <v/>
      </c>
      <c r="P930" s="603">
        <f t="shared" si="158"/>
        <v>0</v>
      </c>
      <c r="Q930" s="603"/>
      <c r="R930" s="603" t="str">
        <f t="shared" si="161"/>
        <v/>
      </c>
      <c r="S930" s="605">
        <f t="shared" si="159"/>
        <v>0</v>
      </c>
      <c r="T930" s="610">
        <f t="shared" si="160"/>
        <v>0</v>
      </c>
    </row>
    <row r="931" spans="2:20">
      <c r="B931" s="517"/>
      <c r="C931" s="623" t="str">
        <f>IF(STEP!C931&lt;&gt;"",STEP!C931,"")</f>
        <v/>
      </c>
      <c r="D931" s="411" t="str">
        <f>IF(STEP!D931&lt;&gt;"",STEP!D931,"")</f>
        <v/>
      </c>
      <c r="E931" s="412" t="str">
        <f>IF(STEP!E931&lt;&gt;"",STEP!E931,"")</f>
        <v/>
      </c>
      <c r="F931" s="411" t="str">
        <f>IF(STEP!F931&lt;&gt;"",STEP!F931,"")</f>
        <v/>
      </c>
      <c r="G931" s="413" t="str">
        <f>IF(STEP!C931&lt;&gt;"",STEP!AD931,"")</f>
        <v/>
      </c>
      <c r="H931" s="413" t="str">
        <f>IF(AND(STEP!$G931="",$J$8&lt;&gt;"ON"),"",IF(月報!AX931&lt;&gt;"",月報!AX931,IF(STEP!G931&lt;&gt;"",STEP!G931,"")))</f>
        <v/>
      </c>
      <c r="I931" s="414" t="str">
        <f>IF(AND(STEP!$G931="",$J$8&lt;&gt;"ON"),"",IF(月報!AZ931&lt;&gt;"",月報!AZ931,IF(STEP!H931&lt;&gt;"",STEP!H931,"")))</f>
        <v/>
      </c>
      <c r="J931" s="604">
        <f>IF(月報!BA931&lt;&gt;"",月報!BA931,0)*24</f>
        <v>0</v>
      </c>
      <c r="K931" s="604" t="str">
        <f>IF(STEP!X931&lt;&gt;"",STEP!X931,"")</f>
        <v/>
      </c>
      <c r="L931" s="604" t="str">
        <f>IF(STEP!Y931&lt;&gt;"",STEP!Y931,"")</f>
        <v/>
      </c>
      <c r="M931" s="604">
        <f>IF(STEP!Z931&lt;&gt;"",STEP!Z931,0)*24</f>
        <v>0</v>
      </c>
      <c r="N931" s="604" t="str">
        <f>IF(STEP!R931&lt;&gt;"",STEP!R931,"")</f>
        <v/>
      </c>
      <c r="O931" s="604" t="str">
        <f>IF(STEP!S931&lt;&gt;"",STEP!S931,"")</f>
        <v/>
      </c>
      <c r="P931" s="604">
        <f t="shared" si="158"/>
        <v>0</v>
      </c>
      <c r="Q931" s="604"/>
      <c r="R931" s="604" t="str">
        <f t="shared" si="161"/>
        <v/>
      </c>
      <c r="S931" s="607">
        <f t="shared" si="159"/>
        <v>0</v>
      </c>
      <c r="T931" s="611">
        <f t="shared" si="160"/>
        <v>0</v>
      </c>
    </row>
    <row r="932" spans="2:20">
      <c r="B932" s="517"/>
      <c r="C932" s="624" t="str">
        <f>IF(STEP!C932&lt;&gt;"",STEP!C932,"")</f>
        <v/>
      </c>
      <c r="D932" s="405" t="str">
        <f>IF(STEP!D932&lt;&gt;"",STEP!D932,"")</f>
        <v/>
      </c>
      <c r="E932" s="406" t="str">
        <f>IF(STEP!E932&lt;&gt;"",STEP!E932,"")</f>
        <v/>
      </c>
      <c r="F932" s="405" t="str">
        <f>IF(STEP!F932&lt;&gt;"",STEP!F932,"")</f>
        <v/>
      </c>
      <c r="G932" s="407" t="str">
        <f>IF(STEP!C932&lt;&gt;"",STEP!AD932,"")</f>
        <v/>
      </c>
      <c r="H932" s="407" t="str">
        <f>IF(AND(STEP!$G932="",$J$8&lt;&gt;"ON"),"",IF(月報!AX932&lt;&gt;"",月報!AX932,IF(STEP!G932&lt;&gt;"",STEP!G932,"")))</f>
        <v/>
      </c>
      <c r="I932" s="408" t="str">
        <f>IF(AND(STEP!$G932="",$J$8&lt;&gt;"ON"),"",IF(月報!AZ932&lt;&gt;"",月報!AZ932,IF(STEP!H932&lt;&gt;"",STEP!H932,"")))</f>
        <v/>
      </c>
      <c r="J932" s="603">
        <f>IF(月報!BA932&lt;&gt;"",月報!BA932,0)*24</f>
        <v>0</v>
      </c>
      <c r="K932" s="603" t="str">
        <f>IF(STEP!X932&lt;&gt;"",STEP!X932,"")</f>
        <v/>
      </c>
      <c r="L932" s="603" t="str">
        <f>IF(STEP!Y932&lt;&gt;"",STEP!Y932,"")</f>
        <v/>
      </c>
      <c r="M932" s="603">
        <f>IF(STEP!Z932&lt;&gt;"",STEP!Z932,0)*24</f>
        <v>0</v>
      </c>
      <c r="N932" s="603" t="str">
        <f>IF(STEP!R932&lt;&gt;"",STEP!R932,"")</f>
        <v/>
      </c>
      <c r="O932" s="603" t="str">
        <f>IF(STEP!S932&lt;&gt;"",STEP!S932,"")</f>
        <v/>
      </c>
      <c r="P932" s="603">
        <f t="shared" si="158"/>
        <v>0</v>
      </c>
      <c r="Q932" s="603">
        <f>SUM(P932:P938)</f>
        <v>0</v>
      </c>
      <c r="R932" s="603" t="str">
        <f t="shared" si="161"/>
        <v/>
      </c>
      <c r="S932" s="606">
        <f t="shared" si="159"/>
        <v>0</v>
      </c>
      <c r="T932" s="610">
        <f t="shared" si="160"/>
        <v>0</v>
      </c>
    </row>
    <row r="933" spans="2:20">
      <c r="B933" s="517"/>
      <c r="C933" s="622" t="str">
        <f>IF(STEP!C933&lt;&gt;"",STEP!C933,"")</f>
        <v/>
      </c>
      <c r="D933" s="409" t="str">
        <f>IF(STEP!D933&lt;&gt;"",STEP!D933,"")</f>
        <v/>
      </c>
      <c r="E933" s="410" t="str">
        <f>IF(STEP!E933&lt;&gt;"",STEP!E933,"")</f>
        <v/>
      </c>
      <c r="F933" s="409" t="str">
        <f>IF(STEP!F933&lt;&gt;"",STEP!F933,"")</f>
        <v/>
      </c>
      <c r="G933" s="508" t="str">
        <f>IF(STEP!C933&lt;&gt;"",STEP!AD933,"")</f>
        <v/>
      </c>
      <c r="H933" s="407" t="str">
        <f>IF(AND(STEP!$G933="",$J$8&lt;&gt;"ON"),"",IF(月報!AX933&lt;&gt;"",月報!AX933,IF(STEP!G933&lt;&gt;"",STEP!G933,"")))</f>
        <v/>
      </c>
      <c r="I933" s="408" t="str">
        <f>IF(AND(STEP!$G933="",$J$8&lt;&gt;"ON"),"",IF(月報!AZ933&lt;&gt;"",月報!AZ933,IF(STEP!H933&lt;&gt;"",STEP!H933,"")))</f>
        <v/>
      </c>
      <c r="J933" s="603">
        <f>IF(月報!BA933&lt;&gt;"",月報!BA933,0)*24</f>
        <v>0</v>
      </c>
      <c r="K933" s="603" t="str">
        <f>IF(STEP!X933&lt;&gt;"",STEP!X933,"")</f>
        <v/>
      </c>
      <c r="L933" s="603" t="str">
        <f>IF(STEP!Y933&lt;&gt;"",STEP!Y933,"")</f>
        <v/>
      </c>
      <c r="M933" s="603">
        <f>IF(STEP!Z933&lt;&gt;"",STEP!Z933,0)*24</f>
        <v>0</v>
      </c>
      <c r="N933" s="603" t="str">
        <f>IF(STEP!R933&lt;&gt;"",STEP!R933,"")</f>
        <v/>
      </c>
      <c r="O933" s="603" t="str">
        <f>IF(STEP!S933&lt;&gt;"",STEP!S933,"")</f>
        <v/>
      </c>
      <c r="P933" s="603">
        <f t="shared" si="158"/>
        <v>0</v>
      </c>
      <c r="Q933" s="603"/>
      <c r="R933" s="603" t="str">
        <f t="shared" si="161"/>
        <v/>
      </c>
      <c r="S933" s="605">
        <f t="shared" si="159"/>
        <v>0</v>
      </c>
      <c r="T933" s="610">
        <f t="shared" si="160"/>
        <v>0</v>
      </c>
    </row>
    <row r="934" spans="2:20">
      <c r="B934" s="517"/>
      <c r="C934" s="622" t="str">
        <f>IF(STEP!C934&lt;&gt;"",STEP!C934,"")</f>
        <v/>
      </c>
      <c r="D934" s="409" t="str">
        <f>IF(STEP!D934&lt;&gt;"",STEP!D934,"")</f>
        <v/>
      </c>
      <c r="E934" s="410" t="str">
        <f>IF(STEP!E934&lt;&gt;"",STEP!E934,"")</f>
        <v/>
      </c>
      <c r="F934" s="409" t="str">
        <f>IF(STEP!F934&lt;&gt;"",STEP!F934,"")</f>
        <v/>
      </c>
      <c r="G934" s="508" t="str">
        <f>IF(STEP!C934&lt;&gt;"",STEP!AD934,"")</f>
        <v/>
      </c>
      <c r="H934" s="407" t="str">
        <f>IF(AND(STEP!$G934="",$J$8&lt;&gt;"ON"),"",IF(月報!AX934&lt;&gt;"",月報!AX934,IF(STEP!G934&lt;&gt;"",STEP!G934,"")))</f>
        <v/>
      </c>
      <c r="I934" s="408" t="str">
        <f>IF(AND(STEP!$G934="",$J$8&lt;&gt;"ON"),"",IF(月報!AZ934&lt;&gt;"",月報!AZ934,IF(STEP!H934&lt;&gt;"",STEP!H934,"")))</f>
        <v/>
      </c>
      <c r="J934" s="603">
        <f>IF(月報!BA934&lt;&gt;"",月報!BA934,0)*24</f>
        <v>0</v>
      </c>
      <c r="K934" s="603" t="str">
        <f>IF(STEP!X934&lt;&gt;"",STEP!X934,"")</f>
        <v/>
      </c>
      <c r="L934" s="603" t="str">
        <f>IF(STEP!Y934&lt;&gt;"",STEP!Y934,"")</f>
        <v/>
      </c>
      <c r="M934" s="603">
        <f>IF(STEP!Z934&lt;&gt;"",STEP!Z934,0)*24</f>
        <v>0</v>
      </c>
      <c r="N934" s="603" t="str">
        <f>IF(STEP!R934&lt;&gt;"",STEP!R934,"")</f>
        <v/>
      </c>
      <c r="O934" s="603" t="str">
        <f>IF(STEP!S934&lt;&gt;"",STEP!S934,"")</f>
        <v/>
      </c>
      <c r="P934" s="603">
        <f t="shared" si="158"/>
        <v>0</v>
      </c>
      <c r="Q934" s="603"/>
      <c r="R934" s="603" t="str">
        <f t="shared" si="161"/>
        <v/>
      </c>
      <c r="S934" s="605">
        <f t="shared" si="159"/>
        <v>0</v>
      </c>
      <c r="T934" s="610">
        <f t="shared" si="160"/>
        <v>0</v>
      </c>
    </row>
    <row r="935" spans="2:20">
      <c r="B935" s="517"/>
      <c r="C935" s="622" t="str">
        <f>IF(STEP!C935&lt;&gt;"",STEP!C935,"")</f>
        <v/>
      </c>
      <c r="D935" s="409" t="str">
        <f>IF(STEP!D935&lt;&gt;"",STEP!D935,"")</f>
        <v/>
      </c>
      <c r="E935" s="410" t="str">
        <f>IF(STEP!E935&lt;&gt;"",STEP!E935,"")</f>
        <v/>
      </c>
      <c r="F935" s="409" t="str">
        <f>IF(STEP!F935&lt;&gt;"",STEP!F935,"")</f>
        <v/>
      </c>
      <c r="G935" s="508" t="str">
        <f>IF(STEP!C935&lt;&gt;"",STEP!AD935,"")</f>
        <v/>
      </c>
      <c r="H935" s="407" t="str">
        <f>IF(AND(STEP!$G935="",$J$8&lt;&gt;"ON"),"",IF(月報!AX935&lt;&gt;"",月報!AX935,IF(STEP!G935&lt;&gt;"",STEP!G935,"")))</f>
        <v/>
      </c>
      <c r="I935" s="408" t="str">
        <f>IF(AND(STEP!$G935="",$J$8&lt;&gt;"ON"),"",IF(月報!AZ935&lt;&gt;"",月報!AZ935,IF(STEP!H935&lt;&gt;"",STEP!H935,"")))</f>
        <v/>
      </c>
      <c r="J935" s="603">
        <f>IF(月報!BA935&lt;&gt;"",月報!BA935,0)*24</f>
        <v>0</v>
      </c>
      <c r="K935" s="603" t="str">
        <f>IF(STEP!X935&lt;&gt;"",STEP!X935,"")</f>
        <v/>
      </c>
      <c r="L935" s="603" t="str">
        <f>IF(STEP!Y935&lt;&gt;"",STEP!Y935,"")</f>
        <v/>
      </c>
      <c r="M935" s="603">
        <f>IF(STEP!Z935&lt;&gt;"",STEP!Z935,0)*24</f>
        <v>0</v>
      </c>
      <c r="N935" s="603" t="str">
        <f>IF(STEP!R935&lt;&gt;"",STEP!R935,"")</f>
        <v/>
      </c>
      <c r="O935" s="603" t="str">
        <f>IF(STEP!S935&lt;&gt;"",STEP!S935,"")</f>
        <v/>
      </c>
      <c r="P935" s="603">
        <f t="shared" si="158"/>
        <v>0</v>
      </c>
      <c r="Q935" s="603"/>
      <c r="R935" s="603" t="str">
        <f t="shared" si="161"/>
        <v/>
      </c>
      <c r="S935" s="605">
        <f t="shared" si="159"/>
        <v>0</v>
      </c>
      <c r="T935" s="610">
        <f t="shared" si="160"/>
        <v>0</v>
      </c>
    </row>
    <row r="936" spans="2:20">
      <c r="B936" s="517"/>
      <c r="C936" s="622" t="str">
        <f>IF(STEP!C936&lt;&gt;"",STEP!C936,"")</f>
        <v/>
      </c>
      <c r="D936" s="409" t="str">
        <f>IF(STEP!D936&lt;&gt;"",STEP!D936,"")</f>
        <v/>
      </c>
      <c r="E936" s="410" t="str">
        <f>IF(STEP!E936&lt;&gt;"",STEP!E936,"")</f>
        <v/>
      </c>
      <c r="F936" s="409" t="str">
        <f>IF(STEP!F936&lt;&gt;"",STEP!F936,"")</f>
        <v/>
      </c>
      <c r="G936" s="508" t="str">
        <f>IF(STEP!C936&lt;&gt;"",STEP!AD936,"")</f>
        <v/>
      </c>
      <c r="H936" s="407" t="str">
        <f>IF(AND(STEP!$G936="",$J$8&lt;&gt;"ON"),"",IF(月報!AX936&lt;&gt;"",月報!AX936,IF(STEP!G936&lt;&gt;"",STEP!G936,"")))</f>
        <v/>
      </c>
      <c r="I936" s="408" t="str">
        <f>IF(AND(STEP!$G936="",$J$8&lt;&gt;"ON"),"",IF(月報!AZ936&lt;&gt;"",月報!AZ936,IF(STEP!H936&lt;&gt;"",STEP!H936,"")))</f>
        <v/>
      </c>
      <c r="J936" s="603">
        <f>IF(月報!BA936&lt;&gt;"",月報!BA936,0)*24</f>
        <v>0</v>
      </c>
      <c r="K936" s="603" t="str">
        <f>IF(STEP!X936&lt;&gt;"",STEP!X936,"")</f>
        <v/>
      </c>
      <c r="L936" s="603" t="str">
        <f>IF(STEP!Y936&lt;&gt;"",STEP!Y936,"")</f>
        <v/>
      </c>
      <c r="M936" s="603">
        <f>IF(STEP!Z936&lt;&gt;"",STEP!Z936,0)*24</f>
        <v>0</v>
      </c>
      <c r="N936" s="603" t="str">
        <f>IF(STEP!R936&lt;&gt;"",STEP!R936,"")</f>
        <v/>
      </c>
      <c r="O936" s="603" t="str">
        <f>IF(STEP!S936&lt;&gt;"",STEP!S936,"")</f>
        <v/>
      </c>
      <c r="P936" s="603">
        <f t="shared" si="158"/>
        <v>0</v>
      </c>
      <c r="Q936" s="603"/>
      <c r="R936" s="603" t="str">
        <f t="shared" si="161"/>
        <v/>
      </c>
      <c r="S936" s="605">
        <f t="shared" si="159"/>
        <v>0</v>
      </c>
      <c r="T936" s="610">
        <f t="shared" si="160"/>
        <v>0</v>
      </c>
    </row>
    <row r="937" spans="2:20">
      <c r="B937" s="517"/>
      <c r="C937" s="622" t="str">
        <f>IF(STEP!C937&lt;&gt;"",STEP!C937,"")</f>
        <v/>
      </c>
      <c r="D937" s="409" t="str">
        <f>IF(STEP!D937&lt;&gt;"",STEP!D937,"")</f>
        <v/>
      </c>
      <c r="E937" s="410" t="str">
        <f>IF(STEP!E937&lt;&gt;"",STEP!E937,"")</f>
        <v/>
      </c>
      <c r="F937" s="409" t="str">
        <f>IF(STEP!F937&lt;&gt;"",STEP!F937,"")</f>
        <v/>
      </c>
      <c r="G937" s="508" t="str">
        <f>IF(STEP!C937&lt;&gt;"",STEP!AD937,"")</f>
        <v/>
      </c>
      <c r="H937" s="407" t="str">
        <f>IF(AND(STEP!$G937="",$J$8&lt;&gt;"ON"),"",IF(月報!AX937&lt;&gt;"",月報!AX937,IF(STEP!G937&lt;&gt;"",STEP!G937,"")))</f>
        <v/>
      </c>
      <c r="I937" s="408" t="str">
        <f>IF(AND(STEP!$G937="",$J$8&lt;&gt;"ON"),"",IF(月報!AZ937&lt;&gt;"",月報!AZ937,IF(STEP!H937&lt;&gt;"",STEP!H937,"")))</f>
        <v/>
      </c>
      <c r="J937" s="603">
        <f>IF(月報!BA937&lt;&gt;"",月報!BA937,0)*24</f>
        <v>0</v>
      </c>
      <c r="K937" s="603" t="str">
        <f>IF(STEP!X937&lt;&gt;"",STEP!X937,"")</f>
        <v/>
      </c>
      <c r="L937" s="603" t="str">
        <f>IF(STEP!Y937&lt;&gt;"",STEP!Y937,"")</f>
        <v/>
      </c>
      <c r="M937" s="603">
        <f>IF(STEP!Z937&lt;&gt;"",STEP!Z937,0)*24</f>
        <v>0</v>
      </c>
      <c r="N937" s="603" t="str">
        <f>IF(STEP!R937&lt;&gt;"",STEP!R937,"")</f>
        <v/>
      </c>
      <c r="O937" s="603" t="str">
        <f>IF(STEP!S937&lt;&gt;"",STEP!S937,"")</f>
        <v/>
      </c>
      <c r="P937" s="603">
        <f t="shared" si="158"/>
        <v>0</v>
      </c>
      <c r="Q937" s="603"/>
      <c r="R937" s="603" t="str">
        <f t="shared" si="161"/>
        <v/>
      </c>
      <c r="S937" s="605">
        <f t="shared" si="159"/>
        <v>0</v>
      </c>
      <c r="T937" s="610">
        <f t="shared" si="160"/>
        <v>0</v>
      </c>
    </row>
    <row r="938" spans="2:20">
      <c r="B938" s="517"/>
      <c r="C938" s="623" t="str">
        <f>IF(STEP!C938&lt;&gt;"",STEP!C938,"")</f>
        <v/>
      </c>
      <c r="D938" s="411" t="str">
        <f>IF(STEP!D938&lt;&gt;"",STEP!D938,"")</f>
        <v/>
      </c>
      <c r="E938" s="412" t="str">
        <f>IF(STEP!E938&lt;&gt;"",STEP!E938,"")</f>
        <v/>
      </c>
      <c r="F938" s="411" t="str">
        <f>IF(STEP!F938&lt;&gt;"",STEP!F938,"")</f>
        <v/>
      </c>
      <c r="G938" s="413" t="str">
        <f>IF(STEP!C938&lt;&gt;"",STEP!AD938,"")</f>
        <v/>
      </c>
      <c r="H938" s="413" t="str">
        <f>IF(AND(STEP!$G938="",$J$8&lt;&gt;"ON"),"",IF(月報!AX938&lt;&gt;"",月報!AX938,IF(STEP!G938&lt;&gt;"",STEP!G938,"")))</f>
        <v/>
      </c>
      <c r="I938" s="414" t="str">
        <f>IF(AND(STEP!$G938="",$J$8&lt;&gt;"ON"),"",IF(月報!AZ938&lt;&gt;"",月報!AZ938,IF(STEP!H938&lt;&gt;"",STEP!H938,"")))</f>
        <v/>
      </c>
      <c r="J938" s="604">
        <f>IF(月報!BA938&lt;&gt;"",月報!BA938,0)*24</f>
        <v>0</v>
      </c>
      <c r="K938" s="604" t="str">
        <f>IF(STEP!X938&lt;&gt;"",STEP!X938,"")</f>
        <v/>
      </c>
      <c r="L938" s="604" t="str">
        <f>IF(STEP!Y938&lt;&gt;"",STEP!Y938,"")</f>
        <v/>
      </c>
      <c r="M938" s="604">
        <f>IF(STEP!Z938&lt;&gt;"",STEP!Z938,0)*24</f>
        <v>0</v>
      </c>
      <c r="N938" s="604" t="str">
        <f>IF(STEP!R938&lt;&gt;"",STEP!R938,"")</f>
        <v/>
      </c>
      <c r="O938" s="604" t="str">
        <f>IF(STEP!S938&lt;&gt;"",STEP!S938,"")</f>
        <v/>
      </c>
      <c r="P938" s="604">
        <f t="shared" si="158"/>
        <v>0</v>
      </c>
      <c r="Q938" s="604"/>
      <c r="R938" s="604" t="str">
        <f t="shared" si="161"/>
        <v/>
      </c>
      <c r="S938" s="607">
        <f t="shared" si="159"/>
        <v>0</v>
      </c>
      <c r="T938" s="611">
        <f t="shared" si="160"/>
        <v>0</v>
      </c>
    </row>
    <row r="939" spans="2:20">
      <c r="B939" s="517"/>
      <c r="C939" s="624" t="str">
        <f>IF(STEP!C939&lt;&gt;"",STEP!C939,"")</f>
        <v/>
      </c>
      <c r="D939" s="405" t="str">
        <f>IF(STEP!D939&lt;&gt;"",STEP!D939,"")</f>
        <v/>
      </c>
      <c r="E939" s="406" t="str">
        <f>IF(STEP!E939&lt;&gt;"",STEP!E939,"")</f>
        <v/>
      </c>
      <c r="F939" s="405" t="str">
        <f>IF(STEP!F939&lt;&gt;"",STEP!F939,"")</f>
        <v/>
      </c>
      <c r="G939" s="407" t="str">
        <f>IF(STEP!C939&lt;&gt;"",STEP!AD939,"")</f>
        <v/>
      </c>
      <c r="H939" s="407" t="str">
        <f>IF(AND(STEP!$G939="",$J$8&lt;&gt;"ON"),"",IF(月報!AX939&lt;&gt;"",月報!AX939,IF(STEP!G939&lt;&gt;"",STEP!G939,"")))</f>
        <v/>
      </c>
      <c r="I939" s="408" t="str">
        <f>IF(AND(STEP!$G939="",$J$8&lt;&gt;"ON"),"",IF(月報!AZ939&lt;&gt;"",月報!AZ939,IF(STEP!H939&lt;&gt;"",STEP!H939,"")))</f>
        <v/>
      </c>
      <c r="J939" s="603">
        <f>IF(月報!BA939&lt;&gt;"",月報!BA939,0)*24</f>
        <v>0</v>
      </c>
      <c r="K939" s="603" t="str">
        <f>IF(STEP!X939&lt;&gt;"",STEP!X939,"")</f>
        <v/>
      </c>
      <c r="L939" s="603" t="str">
        <f>IF(STEP!Y939&lt;&gt;"",STEP!Y939,"")</f>
        <v/>
      </c>
      <c r="M939" s="603">
        <f>IF(STEP!Z939&lt;&gt;"",STEP!Z939,0)*24</f>
        <v>0</v>
      </c>
      <c r="N939" s="603" t="str">
        <f>IF(STEP!R939&lt;&gt;"",STEP!R939,"")</f>
        <v/>
      </c>
      <c r="O939" s="603" t="str">
        <f>IF(STEP!S939&lt;&gt;"",STEP!S939,"")</f>
        <v/>
      </c>
      <c r="P939" s="603">
        <f t="shared" si="158"/>
        <v>0</v>
      </c>
      <c r="Q939" s="603">
        <f>SUM(P939:P945)</f>
        <v>0</v>
      </c>
      <c r="R939" s="603" t="str">
        <f t="shared" si="161"/>
        <v/>
      </c>
      <c r="S939" s="606">
        <f t="shared" si="159"/>
        <v>0</v>
      </c>
      <c r="T939" s="610">
        <f t="shared" si="160"/>
        <v>0</v>
      </c>
    </row>
    <row r="940" spans="2:20">
      <c r="B940" s="517"/>
      <c r="C940" s="622" t="str">
        <f>IF(STEP!C940&lt;&gt;"",STEP!C940,"")</f>
        <v/>
      </c>
      <c r="D940" s="409" t="str">
        <f>IF(STEP!D940&lt;&gt;"",STEP!D940,"")</f>
        <v/>
      </c>
      <c r="E940" s="410" t="str">
        <f>IF(STEP!E940&lt;&gt;"",STEP!E940,"")</f>
        <v/>
      </c>
      <c r="F940" s="409" t="str">
        <f>IF(STEP!F940&lt;&gt;"",STEP!F940,"")</f>
        <v/>
      </c>
      <c r="G940" s="508" t="str">
        <f>IF(STEP!C940&lt;&gt;"",STEP!AD940,"")</f>
        <v/>
      </c>
      <c r="H940" s="407" t="str">
        <f>IF(AND(STEP!$G940="",$J$8&lt;&gt;"ON"),"",IF(月報!AX940&lt;&gt;"",月報!AX940,IF(STEP!G940&lt;&gt;"",STEP!G940,"")))</f>
        <v/>
      </c>
      <c r="I940" s="408" t="str">
        <f>IF(AND(STEP!$G940="",$J$8&lt;&gt;"ON"),"",IF(月報!AZ940&lt;&gt;"",月報!AZ940,IF(STEP!H940&lt;&gt;"",STEP!H940,"")))</f>
        <v/>
      </c>
      <c r="J940" s="603">
        <f>IF(月報!BA940&lt;&gt;"",月報!BA940,0)*24</f>
        <v>0</v>
      </c>
      <c r="K940" s="603" t="str">
        <f>IF(STEP!X940&lt;&gt;"",STEP!X940,"")</f>
        <v/>
      </c>
      <c r="L940" s="603" t="str">
        <f>IF(STEP!Y940&lt;&gt;"",STEP!Y940,"")</f>
        <v/>
      </c>
      <c r="M940" s="603">
        <f>IF(STEP!Z940&lt;&gt;"",STEP!Z940,0)*24</f>
        <v>0</v>
      </c>
      <c r="N940" s="603" t="str">
        <f>IF(STEP!R940&lt;&gt;"",STEP!R940,"")</f>
        <v/>
      </c>
      <c r="O940" s="603" t="str">
        <f>IF(STEP!S940&lt;&gt;"",STEP!S940,"")</f>
        <v/>
      </c>
      <c r="P940" s="603">
        <f t="shared" si="158"/>
        <v>0</v>
      </c>
      <c r="Q940" s="603"/>
      <c r="R940" s="603" t="str">
        <f t="shared" si="161"/>
        <v/>
      </c>
      <c r="S940" s="605">
        <f t="shared" si="159"/>
        <v>0</v>
      </c>
      <c r="T940" s="610">
        <f t="shared" si="160"/>
        <v>0</v>
      </c>
    </row>
    <row r="941" spans="2:20">
      <c r="B941" s="517"/>
      <c r="C941" s="622" t="str">
        <f>IF(STEP!C941&lt;&gt;"",STEP!C941,"")</f>
        <v/>
      </c>
      <c r="D941" s="409" t="str">
        <f>IF(STEP!D941&lt;&gt;"",STEP!D941,"")</f>
        <v/>
      </c>
      <c r="E941" s="410" t="str">
        <f>IF(STEP!E941&lt;&gt;"",STEP!E941,"")</f>
        <v/>
      </c>
      <c r="F941" s="409" t="str">
        <f>IF(STEP!F941&lt;&gt;"",STEP!F941,"")</f>
        <v/>
      </c>
      <c r="G941" s="508" t="str">
        <f>IF(STEP!C941&lt;&gt;"",STEP!AD941,"")</f>
        <v/>
      </c>
      <c r="H941" s="407" t="str">
        <f>IF(AND(STEP!$G941="",$J$8&lt;&gt;"ON"),"",IF(月報!AX941&lt;&gt;"",月報!AX941,IF(STEP!G941&lt;&gt;"",STEP!G941,"")))</f>
        <v/>
      </c>
      <c r="I941" s="408" t="str">
        <f>IF(AND(STEP!$G941="",$J$8&lt;&gt;"ON"),"",IF(月報!AZ941&lt;&gt;"",月報!AZ941,IF(STEP!H941&lt;&gt;"",STEP!H941,"")))</f>
        <v/>
      </c>
      <c r="J941" s="603">
        <f>IF(月報!BA941&lt;&gt;"",月報!BA941,0)*24</f>
        <v>0</v>
      </c>
      <c r="K941" s="603" t="str">
        <f>IF(STEP!X941&lt;&gt;"",STEP!X941,"")</f>
        <v/>
      </c>
      <c r="L941" s="603" t="str">
        <f>IF(STEP!Y941&lt;&gt;"",STEP!Y941,"")</f>
        <v/>
      </c>
      <c r="M941" s="603">
        <f>IF(STEP!Z941&lt;&gt;"",STEP!Z941,0)*24</f>
        <v>0</v>
      </c>
      <c r="N941" s="603" t="str">
        <f>IF(STEP!R941&lt;&gt;"",STEP!R941,"")</f>
        <v/>
      </c>
      <c r="O941" s="603" t="str">
        <f>IF(STEP!S941&lt;&gt;"",STEP!S941,"")</f>
        <v/>
      </c>
      <c r="P941" s="603">
        <f t="shared" ref="P941" si="162">IF(J941&lt;&gt;"",J941,"")</f>
        <v>0</v>
      </c>
      <c r="Q941" s="603"/>
      <c r="R941" s="603" t="str">
        <f t="shared" si="161"/>
        <v/>
      </c>
      <c r="S941" s="605">
        <f t="shared" ref="S941" si="163">(IF(K941&lt;&gt;"",K941,0)+IF(L941&lt;&gt;"",L941,0))*24</f>
        <v>0</v>
      </c>
      <c r="T941" s="610">
        <f t="shared" ref="T941" si="164">J941-(M941+S941)</f>
        <v>0</v>
      </c>
    </row>
    <row r="942" spans="2:20">
      <c r="B942" s="517"/>
      <c r="C942" s="622" t="str">
        <f>IF(STEP!C942&lt;&gt;"",STEP!C942,"")</f>
        <v/>
      </c>
      <c r="D942" s="409" t="str">
        <f>IF(STEP!D942&lt;&gt;"",STEP!D942,"")</f>
        <v/>
      </c>
      <c r="E942" s="410" t="str">
        <f>IF(STEP!E942&lt;&gt;"",STEP!E942,"")</f>
        <v/>
      </c>
      <c r="F942" s="409" t="str">
        <f>IF(STEP!F942&lt;&gt;"",STEP!F942,"")</f>
        <v/>
      </c>
      <c r="G942" s="508" t="str">
        <f>IF(STEP!C942&lt;&gt;"",STEP!AD942,"")</f>
        <v/>
      </c>
      <c r="H942" s="407" t="str">
        <f>IF(AND(STEP!$G942="",$J$8&lt;&gt;"ON"),"",IF(月報!AX942&lt;&gt;"",月報!AX942,IF(STEP!G942&lt;&gt;"",STEP!G942,"")))</f>
        <v/>
      </c>
      <c r="I942" s="408" t="str">
        <f>IF(AND(STEP!$G942="",$J$8&lt;&gt;"ON"),"",IF(月報!AZ942&lt;&gt;"",月報!AZ942,IF(STEP!H942&lt;&gt;"",STEP!H942,"")))</f>
        <v/>
      </c>
      <c r="J942" s="408" t="str">
        <f>IF(AND(STEP!$G942="",$J$8&lt;&gt;"ON"),"",IF(月報!BA942&lt;&gt;"",月報!BA942,IF(STEP!J942&lt;&gt;"",STEP!J942/24,"")))</f>
        <v/>
      </c>
      <c r="K942" s="408" t="str">
        <f>IF(STEP!X942&lt;&gt;"",STEP!X942,"")</f>
        <v/>
      </c>
      <c r="L942" s="408" t="str">
        <f>IF(STEP!Y942&lt;&gt;"",STEP!Y942,"")</f>
        <v/>
      </c>
      <c r="M942" s="408" t="str">
        <f>IF(STEP!Z942&lt;&gt;"",STEP!Z942,"")</f>
        <v/>
      </c>
      <c r="N942" s="408" t="str">
        <f>IF(STEP!R942&lt;&gt;"",STEP!R942,"")</f>
        <v/>
      </c>
      <c r="O942" s="408" t="str">
        <f>IF(STEP!S942&lt;&gt;"",STEP!S942,"")</f>
        <v/>
      </c>
      <c r="P942" s="408" t="str">
        <f t="shared" si="158"/>
        <v/>
      </c>
      <c r="Q942" s="408"/>
      <c r="R942" s="408" t="str">
        <f t="shared" si="161"/>
        <v/>
      </c>
      <c r="S942" s="608"/>
      <c r="T942" s="610"/>
    </row>
    <row r="943" spans="2:20">
      <c r="B943" s="517"/>
      <c r="C943" s="622" t="str">
        <f>IF(STEP!C943&lt;&gt;"",STEP!C943,"")</f>
        <v/>
      </c>
      <c r="D943" s="409" t="str">
        <f>IF(STEP!D943&lt;&gt;"",STEP!D943,"")</f>
        <v/>
      </c>
      <c r="E943" s="410" t="str">
        <f>IF(STEP!E943&lt;&gt;"",STEP!E943,"")</f>
        <v/>
      </c>
      <c r="F943" s="409" t="str">
        <f>IF(STEP!F943&lt;&gt;"",STEP!F943,"")</f>
        <v/>
      </c>
      <c r="G943" s="508" t="str">
        <f>IF(STEP!C943&lt;&gt;"",STEP!AD943,"")</f>
        <v/>
      </c>
      <c r="H943" s="407" t="str">
        <f>IF(AND(STEP!$G943="",$J$8&lt;&gt;"ON"),"",IF(月報!AX943&lt;&gt;"",月報!AX943,IF(STEP!G943&lt;&gt;"",STEP!G943,"")))</f>
        <v/>
      </c>
      <c r="I943" s="408" t="str">
        <f>IF(AND(STEP!$G943="",$J$8&lt;&gt;"ON"),"",IF(月報!AZ943&lt;&gt;"",月報!AZ943,IF(STEP!H943&lt;&gt;"",STEP!H943,"")))</f>
        <v/>
      </c>
      <c r="J943" s="408" t="str">
        <f>IF(AND(STEP!$G943="",$J$8&lt;&gt;"ON"),"",IF(月報!BA943&lt;&gt;"",月報!BA943,IF(STEP!J943&lt;&gt;"",STEP!J943/24,"")))</f>
        <v/>
      </c>
      <c r="K943" s="408" t="str">
        <f>IF(STEP!X943&lt;&gt;"",STEP!X943,"")</f>
        <v/>
      </c>
      <c r="L943" s="408" t="str">
        <f>IF(STEP!Y943&lt;&gt;"",STEP!Y943,"")</f>
        <v/>
      </c>
      <c r="M943" s="408" t="str">
        <f>IF(STEP!Z943&lt;&gt;"",STEP!Z943,"")</f>
        <v/>
      </c>
      <c r="N943" s="408" t="str">
        <f>IF(STEP!R943&lt;&gt;"",STEP!R943,"")</f>
        <v/>
      </c>
      <c r="O943" s="408" t="str">
        <f>IF(STEP!S943&lt;&gt;"",STEP!S943,"")</f>
        <v/>
      </c>
      <c r="P943" s="408" t="str">
        <f t="shared" si="158"/>
        <v/>
      </c>
      <c r="Q943" s="408"/>
      <c r="R943" s="408" t="str">
        <f t="shared" si="161"/>
        <v/>
      </c>
      <c r="S943" s="608"/>
      <c r="T943" s="610"/>
    </row>
    <row r="944" spans="2:20">
      <c r="B944" s="517"/>
      <c r="C944" s="622" t="str">
        <f>IF(STEP!C944&lt;&gt;"",STEP!C944,"")</f>
        <v/>
      </c>
      <c r="D944" s="409" t="str">
        <f>IF(STEP!D944&lt;&gt;"",STEP!D944,"")</f>
        <v/>
      </c>
      <c r="E944" s="410" t="str">
        <f>IF(STEP!E944&lt;&gt;"",STEP!E944,"")</f>
        <v/>
      </c>
      <c r="F944" s="409" t="str">
        <f>IF(STEP!F944&lt;&gt;"",STEP!F944,"")</f>
        <v/>
      </c>
      <c r="G944" s="508" t="str">
        <f>IF(STEP!C944&lt;&gt;"",STEP!AD944,"")</f>
        <v/>
      </c>
      <c r="H944" s="407" t="str">
        <f>IF(AND(STEP!$G944="",$J$8&lt;&gt;"ON"),"",IF(月報!AX944&lt;&gt;"",月報!AX944,IF(STEP!G944&lt;&gt;"",STEP!G944,"")))</f>
        <v/>
      </c>
      <c r="I944" s="408" t="str">
        <f>IF(AND(STEP!$G944="",$J$8&lt;&gt;"ON"),"",IF(月報!AZ944&lt;&gt;"",月報!AZ944,IF(STEP!H944&lt;&gt;"",STEP!H944,"")))</f>
        <v/>
      </c>
      <c r="J944" s="408" t="str">
        <f>IF(AND(STEP!$G944="",$J$8&lt;&gt;"ON"),"",IF(月報!BA944&lt;&gt;"",月報!BA944,IF(STEP!J944&lt;&gt;"",STEP!J944/24,"")))</f>
        <v/>
      </c>
      <c r="K944" s="408" t="str">
        <f>IF(STEP!X944&lt;&gt;"",STEP!X944,"")</f>
        <v/>
      </c>
      <c r="L944" s="408" t="str">
        <f>IF(STEP!Y944&lt;&gt;"",STEP!Y944,"")</f>
        <v/>
      </c>
      <c r="M944" s="408" t="str">
        <f>IF(STEP!Z944&lt;&gt;"",STEP!Z944,"")</f>
        <v/>
      </c>
      <c r="N944" s="408" t="str">
        <f>IF(STEP!R944&lt;&gt;"",STEP!R944,"")</f>
        <v/>
      </c>
      <c r="O944" s="408" t="str">
        <f>IF(STEP!S944&lt;&gt;"",STEP!S944,"")</f>
        <v/>
      </c>
      <c r="P944" s="408" t="str">
        <f t="shared" si="158"/>
        <v/>
      </c>
      <c r="Q944" s="408"/>
      <c r="R944" s="408" t="str">
        <f t="shared" si="161"/>
        <v/>
      </c>
      <c r="S944" s="608"/>
      <c r="T944" s="610"/>
    </row>
    <row r="945" spans="2:20" ht="13.8" thickBot="1">
      <c r="B945" s="518"/>
      <c r="C945" s="625" t="str">
        <f>IF(STEP!C945&lt;&gt;"",STEP!C945,"")</f>
        <v/>
      </c>
      <c r="D945" s="415" t="str">
        <f>IF(STEP!D945&lt;&gt;"",STEP!D945,"")</f>
        <v/>
      </c>
      <c r="E945" s="416" t="str">
        <f>IF(STEP!E945&lt;&gt;"",STEP!E945,"")</f>
        <v/>
      </c>
      <c r="F945" s="415" t="str">
        <f>IF(STEP!F945&lt;&gt;"",STEP!F945,"")</f>
        <v/>
      </c>
      <c r="G945" s="417" t="str">
        <f>IF(STEP!C945&lt;&gt;"",STEP!AD945,"")</f>
        <v/>
      </c>
      <c r="H945" s="417" t="str">
        <f>IF(AND(STEP!$G945="",$J$8&lt;&gt;"ON"),"",IF(月報!AX945&lt;&gt;"",月報!AX945,IF(STEP!G945&lt;&gt;"",STEP!G945,"")))</f>
        <v/>
      </c>
      <c r="I945" s="418" t="str">
        <f>IF(AND(STEP!$G945="",$J$8&lt;&gt;"ON"),"",IF(月報!AZ945&lt;&gt;"",月報!AZ945,IF(STEP!H945&lt;&gt;"",STEP!H945,"")))</f>
        <v/>
      </c>
      <c r="J945" s="418" t="str">
        <f>IF(AND(STEP!$G945="",$J$8&lt;&gt;"ON"),"",IF(月報!BA945&lt;&gt;"",月報!BA945,IF(STEP!J945&lt;&gt;"",STEP!J945/24,"")))</f>
        <v/>
      </c>
      <c r="K945" s="418" t="str">
        <f>IF(STEP!X945&lt;&gt;"",STEP!X945,"")</f>
        <v/>
      </c>
      <c r="L945" s="418" t="str">
        <f>IF(STEP!Y945&lt;&gt;"",STEP!Y945,"")</f>
        <v/>
      </c>
      <c r="M945" s="418" t="str">
        <f>IF(STEP!Z945&lt;&gt;"",STEP!Z945,"")</f>
        <v/>
      </c>
      <c r="N945" s="418" t="str">
        <f>IF(STEP!R945&lt;&gt;"",STEP!R945,"")</f>
        <v/>
      </c>
      <c r="O945" s="418" t="str">
        <f>IF(STEP!S945&lt;&gt;"",STEP!S945,"")</f>
        <v/>
      </c>
      <c r="P945" s="418" t="str">
        <f t="shared" si="158"/>
        <v/>
      </c>
      <c r="Q945" s="418"/>
      <c r="R945" s="418" t="str">
        <f t="shared" si="161"/>
        <v/>
      </c>
      <c r="S945" s="609"/>
      <c r="T945" s="612"/>
    </row>
    <row r="946" spans="2:20">
      <c r="B946" s="516" t="s">
        <v>416</v>
      </c>
      <c r="C946" s="626"/>
      <c r="D946" s="324"/>
      <c r="E946" s="325"/>
      <c r="F946" s="578" t="s">
        <v>465</v>
      </c>
      <c r="G946" s="320"/>
      <c r="H946" s="320"/>
      <c r="I946" s="326"/>
      <c r="J946" s="326"/>
      <c r="K946" s="326"/>
      <c r="L946" s="326"/>
      <c r="M946" s="326"/>
      <c r="N946" s="326"/>
      <c r="O946" s="326"/>
      <c r="P946" s="326"/>
      <c r="Q946" s="326"/>
      <c r="R946" s="326"/>
      <c r="S946" s="326"/>
      <c r="T946" s="326"/>
    </row>
    <row r="947" spans="2:20">
      <c r="B947" s="516"/>
      <c r="C947" s="626"/>
      <c r="D947" s="324"/>
      <c r="E947" s="325"/>
      <c r="F947" s="324"/>
      <c r="G947" s="320"/>
      <c r="H947" s="320"/>
      <c r="I947" s="326"/>
      <c r="J947" s="326"/>
      <c r="K947" s="326"/>
      <c r="L947" s="326"/>
      <c r="M947" s="326"/>
      <c r="N947" s="326"/>
      <c r="O947" s="326"/>
      <c r="P947" s="326"/>
      <c r="Q947" s="326"/>
      <c r="R947" s="326"/>
      <c r="S947" s="326"/>
      <c r="T947" s="326"/>
    </row>
    <row r="948" spans="2:20">
      <c r="B948" s="516"/>
      <c r="C948" s="626"/>
      <c r="D948" s="324"/>
      <c r="E948" s="325"/>
      <c r="F948" s="324"/>
      <c r="G948" s="320"/>
      <c r="H948" s="320"/>
      <c r="I948" s="326"/>
      <c r="J948" s="326"/>
      <c r="K948" s="326"/>
      <c r="L948" s="326"/>
      <c r="M948" s="326"/>
      <c r="N948" s="326"/>
      <c r="O948" s="326"/>
      <c r="P948" s="326"/>
      <c r="Q948" s="326"/>
      <c r="R948" s="326"/>
      <c r="S948" s="326"/>
      <c r="T948" s="326"/>
    </row>
    <row r="949" spans="2:20">
      <c r="B949" s="516"/>
      <c r="C949" s="626"/>
      <c r="D949" s="324"/>
      <c r="E949" s="325"/>
      <c r="F949" s="324"/>
      <c r="G949" s="320"/>
      <c r="H949" s="320"/>
      <c r="I949" s="326"/>
      <c r="J949" s="326"/>
      <c r="K949" s="326"/>
      <c r="L949" s="326"/>
      <c r="M949" s="326"/>
      <c r="N949" s="326"/>
      <c r="O949" s="326"/>
      <c r="P949" s="326"/>
      <c r="Q949" s="326"/>
      <c r="R949" s="326"/>
      <c r="S949" s="326"/>
      <c r="T949" s="326"/>
    </row>
    <row r="950" spans="2:20">
      <c r="B950" s="516"/>
      <c r="C950" s="626"/>
      <c r="D950" s="324"/>
      <c r="E950" s="325"/>
      <c r="F950" s="324"/>
      <c r="G950" s="320"/>
      <c r="H950" s="320"/>
      <c r="I950" s="326"/>
      <c r="J950" s="326"/>
      <c r="K950" s="326"/>
      <c r="L950" s="326"/>
      <c r="M950" s="326"/>
      <c r="N950" s="326"/>
      <c r="O950" s="326"/>
      <c r="P950" s="326"/>
      <c r="Q950" s="326"/>
      <c r="R950" s="326"/>
      <c r="S950" s="326"/>
      <c r="T950" s="326"/>
    </row>
    <row r="951" spans="2:20">
      <c r="B951" s="516"/>
      <c r="C951" s="626"/>
      <c r="D951" s="324"/>
      <c r="E951" s="325"/>
      <c r="F951" s="324"/>
      <c r="G951" s="320"/>
      <c r="H951" s="320"/>
      <c r="I951" s="326"/>
      <c r="J951" s="326"/>
      <c r="K951" s="326"/>
      <c r="L951" s="326"/>
      <c r="M951" s="326"/>
      <c r="N951" s="326"/>
      <c r="O951" s="326"/>
      <c r="P951" s="326"/>
      <c r="Q951" s="326"/>
      <c r="R951" s="326"/>
      <c r="S951" s="326"/>
      <c r="T951" s="326"/>
    </row>
    <row r="952" spans="2:20">
      <c r="B952" s="516"/>
      <c r="C952" s="626"/>
      <c r="D952" s="324"/>
      <c r="E952" s="325"/>
      <c r="F952" s="324"/>
      <c r="G952" s="320"/>
      <c r="H952" s="320"/>
      <c r="I952" s="326"/>
      <c r="J952" s="326"/>
      <c r="K952" s="326"/>
      <c r="L952" s="326"/>
      <c r="M952" s="326"/>
      <c r="N952" s="326"/>
      <c r="O952" s="326"/>
      <c r="P952" s="326"/>
      <c r="Q952" s="326"/>
      <c r="R952" s="326"/>
      <c r="S952" s="326"/>
      <c r="T952" s="326"/>
    </row>
    <row r="953" spans="2:20">
      <c r="B953" s="516"/>
      <c r="C953" s="626"/>
      <c r="D953" s="324"/>
      <c r="E953" s="325"/>
      <c r="F953" s="324"/>
      <c r="G953" s="320"/>
      <c r="H953" s="320"/>
      <c r="I953" s="326"/>
      <c r="J953" s="326"/>
      <c r="K953" s="326"/>
      <c r="L953" s="326"/>
      <c r="M953" s="326"/>
      <c r="N953" s="326"/>
      <c r="O953" s="326"/>
      <c r="P953" s="326"/>
      <c r="Q953" s="326"/>
      <c r="R953" s="326"/>
      <c r="S953" s="326"/>
      <c r="T953" s="326"/>
    </row>
    <row r="954" spans="2:20">
      <c r="B954" s="516"/>
      <c r="C954" s="626"/>
      <c r="D954" s="324"/>
      <c r="E954" s="325"/>
      <c r="F954" s="324"/>
      <c r="G954" s="320"/>
      <c r="H954" s="320"/>
      <c r="I954" s="326"/>
      <c r="J954" s="326"/>
      <c r="K954" s="326"/>
      <c r="L954" s="326"/>
      <c r="M954" s="326"/>
      <c r="N954" s="326"/>
      <c r="O954" s="326"/>
      <c r="P954" s="326"/>
      <c r="Q954" s="326"/>
      <c r="R954" s="326"/>
      <c r="S954" s="326"/>
      <c r="T954" s="326"/>
    </row>
    <row r="955" spans="2:20" ht="13.8" thickBot="1">
      <c r="B955" s="519"/>
      <c r="C955" s="627"/>
      <c r="D955" s="330"/>
      <c r="E955" s="331"/>
      <c r="F955" s="330"/>
      <c r="G955" s="322"/>
      <c r="H955" s="322"/>
      <c r="I955" s="332"/>
      <c r="J955" s="332"/>
      <c r="K955" s="332"/>
      <c r="L955" s="332"/>
      <c r="M955" s="332"/>
      <c r="N955" s="332"/>
      <c r="O955" s="332"/>
      <c r="P955" s="332"/>
      <c r="Q955" s="332"/>
      <c r="R955" s="332"/>
      <c r="S955" s="332"/>
      <c r="T955" s="332"/>
    </row>
    <row r="956" spans="2:20">
      <c r="B956" s="517">
        <f>B911+1</f>
        <v>22</v>
      </c>
      <c r="C956" s="624" t="str">
        <f>IF(STEP!C956&lt;&gt;"",STEP!C956,"")</f>
        <v/>
      </c>
      <c r="D956" s="405" t="str">
        <f>IF(STEP!D956&lt;&gt;"",STEP!D956,"")</f>
        <v/>
      </c>
      <c r="E956" s="406" t="str">
        <f>IF(STEP!E956&lt;&gt;"",STEP!E956,"")</f>
        <v/>
      </c>
      <c r="F956" s="405" t="str">
        <f>IF(STEP!F956&lt;&gt;"",STEP!F956,"")</f>
        <v/>
      </c>
      <c r="G956" s="407" t="str">
        <f>IF(STEP!C956&lt;&gt;"",STEP!AD956,"")</f>
        <v/>
      </c>
      <c r="H956" s="407" t="str">
        <f>IF(AND(STEP!$G956="",$J$8&lt;&gt;"ON"),"",IF(月報!AX956&lt;&gt;"",月報!AX956,IF(STEP!G956&lt;&gt;"",STEP!G956,"")))</f>
        <v/>
      </c>
      <c r="I956" s="408" t="str">
        <f>IF(AND(STEP!$G956="",$J$8&lt;&gt;"ON"),"",IF(月報!AZ956&lt;&gt;"",月報!AZ956,IF(STEP!H956&lt;&gt;"",STEP!H956,"")))</f>
        <v/>
      </c>
      <c r="J956" s="603">
        <f>IF(月報!BA956&lt;&gt;"",月報!BA956,0)*24</f>
        <v>0</v>
      </c>
      <c r="K956" s="603" t="str">
        <f>IF(STEP!X956&lt;&gt;"",STEP!X956,"")</f>
        <v/>
      </c>
      <c r="L956" s="603" t="str">
        <f>IF(STEP!Y956&lt;&gt;"",STEP!Y956,"")</f>
        <v/>
      </c>
      <c r="M956" s="603">
        <f>IF(STEP!Z956&lt;&gt;"",STEP!Z956,0)*24</f>
        <v>0</v>
      </c>
      <c r="N956" s="603" t="str">
        <f>IF(STEP!R956&lt;&gt;"",STEP!R956,"")</f>
        <v/>
      </c>
      <c r="O956" s="603" t="str">
        <f>IF(STEP!S956&lt;&gt;"",STEP!S956,"")</f>
        <v/>
      </c>
      <c r="P956" s="603">
        <f t="shared" ref="P956:P990" si="165">IF(J956&lt;&gt;"",J956,"")</f>
        <v>0</v>
      </c>
      <c r="Q956" s="603">
        <f>SUM(P956:P962)</f>
        <v>0</v>
      </c>
      <c r="R956" s="603" t="str">
        <f>IF(C956&lt;&gt;"",VLOOKUP(C956,設定シート!$D$10:$L$109,9,FALSE),"")</f>
        <v/>
      </c>
      <c r="S956" s="613">
        <f>(IF(K956&lt;&gt;"",K956,0)+IF(L956&lt;&gt;"",L956,0))*24</f>
        <v>0</v>
      </c>
      <c r="T956" s="610">
        <f>J956-(M956+S956)</f>
        <v>0</v>
      </c>
    </row>
    <row r="957" spans="2:20">
      <c r="B957" s="517"/>
      <c r="C957" s="622" t="str">
        <f>IF(STEP!C957&lt;&gt;"",STEP!C957,"")</f>
        <v/>
      </c>
      <c r="D957" s="409" t="str">
        <f>IF(STEP!D957&lt;&gt;"",STEP!D957,"")</f>
        <v/>
      </c>
      <c r="E957" s="410" t="str">
        <f>IF(STEP!E957&lt;&gt;"",STEP!E957,"")</f>
        <v/>
      </c>
      <c r="F957" s="409" t="str">
        <f>IF(STEP!F957&lt;&gt;"",STEP!F957,"")</f>
        <v/>
      </c>
      <c r="G957" s="508" t="str">
        <f>IF(STEP!C957&lt;&gt;"",STEP!AD957,"")</f>
        <v/>
      </c>
      <c r="H957" s="407" t="str">
        <f>IF(AND(STEP!$G957="",$J$8&lt;&gt;"ON"),"",IF(月報!AX957&lt;&gt;"",月報!AX957,IF(STEP!G957&lt;&gt;"",STEP!G957,"")))</f>
        <v/>
      </c>
      <c r="I957" s="408" t="str">
        <f>IF(AND(STEP!$G957="",$J$8&lt;&gt;"ON"),"",IF(月報!AZ957&lt;&gt;"",月報!AZ957,IF(STEP!H957&lt;&gt;"",STEP!H957,"")))</f>
        <v/>
      </c>
      <c r="J957" s="603">
        <f>IF(月報!BA957&lt;&gt;"",月報!BA957,0)*24</f>
        <v>0</v>
      </c>
      <c r="K957" s="603" t="str">
        <f>IF(STEP!X957&lt;&gt;"",STEP!X957,"")</f>
        <v/>
      </c>
      <c r="L957" s="603" t="str">
        <f>IF(STEP!Y957&lt;&gt;"",STEP!Y957,"")</f>
        <v/>
      </c>
      <c r="M957" s="603">
        <f>IF(STEP!Z957&lt;&gt;"",STEP!Z957,0)*24</f>
        <v>0</v>
      </c>
      <c r="N957" s="603" t="str">
        <f>IF(STEP!R957&lt;&gt;"",STEP!R957,"")</f>
        <v/>
      </c>
      <c r="O957" s="603" t="str">
        <f>IF(STEP!S957&lt;&gt;"",STEP!S957,"")</f>
        <v/>
      </c>
      <c r="P957" s="603">
        <f t="shared" si="165"/>
        <v>0</v>
      </c>
      <c r="Q957" s="603"/>
      <c r="R957" s="603" t="str">
        <f>R956</f>
        <v/>
      </c>
      <c r="S957" s="605">
        <f t="shared" ref="S957:S985" si="166">(IF(K957&lt;&gt;"",K957,0)+IF(L957&lt;&gt;"",L957,0))*24</f>
        <v>0</v>
      </c>
      <c r="T957" s="610">
        <f t="shared" ref="T957:T985" si="167">J957-(M957+S957)</f>
        <v>0</v>
      </c>
    </row>
    <row r="958" spans="2:20">
      <c r="B958" s="517"/>
      <c r="C958" s="622" t="str">
        <f>IF(STEP!C958&lt;&gt;"",STEP!C958,"")</f>
        <v/>
      </c>
      <c r="D958" s="409" t="str">
        <f>IF(STEP!D958&lt;&gt;"",STEP!D958,"")</f>
        <v/>
      </c>
      <c r="E958" s="410" t="str">
        <f>IF(STEP!E958&lt;&gt;"",STEP!E958,"")</f>
        <v/>
      </c>
      <c r="F958" s="409" t="str">
        <f>IF(STEP!F958&lt;&gt;"",STEP!F958,"")</f>
        <v/>
      </c>
      <c r="G958" s="508" t="str">
        <f>IF(STEP!C958&lt;&gt;"",STEP!AD958,"")</f>
        <v/>
      </c>
      <c r="H958" s="407" t="str">
        <f>IF(AND(STEP!$G958="",$J$8&lt;&gt;"ON"),"",IF(月報!AX958&lt;&gt;"",月報!AX958,IF(STEP!G958&lt;&gt;"",STEP!G958,"")))</f>
        <v/>
      </c>
      <c r="I958" s="408" t="str">
        <f>IF(AND(STEP!$G958="",$J$8&lt;&gt;"ON"),"",IF(月報!AZ958&lt;&gt;"",月報!AZ958,IF(STEP!H958&lt;&gt;"",STEP!H958,"")))</f>
        <v/>
      </c>
      <c r="J958" s="603">
        <f>IF(月報!BA958&lt;&gt;"",月報!BA958,0)*24</f>
        <v>0</v>
      </c>
      <c r="K958" s="603" t="str">
        <f>IF(STEP!X958&lt;&gt;"",STEP!X958,"")</f>
        <v/>
      </c>
      <c r="L958" s="603" t="str">
        <f>IF(STEP!Y958&lt;&gt;"",STEP!Y958,"")</f>
        <v/>
      </c>
      <c r="M958" s="603">
        <f>IF(STEP!Z958&lt;&gt;"",STEP!Z958,0)*24</f>
        <v>0</v>
      </c>
      <c r="N958" s="603" t="str">
        <f>IF(STEP!R958&lt;&gt;"",STEP!R958,"")</f>
        <v/>
      </c>
      <c r="O958" s="603" t="str">
        <f>IF(STEP!S958&lt;&gt;"",STEP!S958,"")</f>
        <v/>
      </c>
      <c r="P958" s="603">
        <f t="shared" si="165"/>
        <v>0</v>
      </c>
      <c r="Q958" s="603"/>
      <c r="R958" s="603" t="str">
        <f t="shared" ref="R958:R990" si="168">R957</f>
        <v/>
      </c>
      <c r="S958" s="605">
        <f t="shared" si="166"/>
        <v>0</v>
      </c>
      <c r="T958" s="610">
        <f t="shared" si="167"/>
        <v>0</v>
      </c>
    </row>
    <row r="959" spans="2:20">
      <c r="B959" s="517"/>
      <c r="C959" s="622" t="str">
        <f>IF(STEP!C959&lt;&gt;"",STEP!C959,"")</f>
        <v/>
      </c>
      <c r="D959" s="409" t="str">
        <f>IF(STEP!D959&lt;&gt;"",STEP!D959,"")</f>
        <v/>
      </c>
      <c r="E959" s="410" t="str">
        <f>IF(STEP!E959&lt;&gt;"",STEP!E959,"")</f>
        <v/>
      </c>
      <c r="F959" s="409" t="str">
        <f>IF(STEP!F959&lt;&gt;"",STEP!F959,"")</f>
        <v/>
      </c>
      <c r="G959" s="508" t="str">
        <f>IF(STEP!C959&lt;&gt;"",STEP!AD959,"")</f>
        <v/>
      </c>
      <c r="H959" s="407" t="str">
        <f>IF(AND(STEP!$G959="",$J$8&lt;&gt;"ON"),"",IF(月報!AX959&lt;&gt;"",月報!AX959,IF(STEP!G959&lt;&gt;"",STEP!G959,"")))</f>
        <v/>
      </c>
      <c r="I959" s="408" t="str">
        <f>IF(AND(STEP!$G959="",$J$8&lt;&gt;"ON"),"",IF(月報!AZ959&lt;&gt;"",月報!AZ959,IF(STEP!H959&lt;&gt;"",STEP!H959,"")))</f>
        <v/>
      </c>
      <c r="J959" s="603">
        <f>IF(月報!BA959&lt;&gt;"",月報!BA959,0)*24</f>
        <v>0</v>
      </c>
      <c r="K959" s="603" t="str">
        <f>IF(STEP!X959&lt;&gt;"",STEP!X959,"")</f>
        <v/>
      </c>
      <c r="L959" s="603" t="str">
        <f>IF(STEP!Y959&lt;&gt;"",STEP!Y959,"")</f>
        <v/>
      </c>
      <c r="M959" s="603">
        <f>IF(STEP!Z959&lt;&gt;"",STEP!Z959,0)*24</f>
        <v>0</v>
      </c>
      <c r="N959" s="603" t="str">
        <f>IF(STEP!R959&lt;&gt;"",STEP!R959,"")</f>
        <v/>
      </c>
      <c r="O959" s="603" t="str">
        <f>IF(STEP!S959&lt;&gt;"",STEP!S959,"")</f>
        <v/>
      </c>
      <c r="P959" s="603">
        <f t="shared" si="165"/>
        <v>0</v>
      </c>
      <c r="Q959" s="603"/>
      <c r="R959" s="603" t="str">
        <f t="shared" si="168"/>
        <v/>
      </c>
      <c r="S959" s="605">
        <f t="shared" si="166"/>
        <v>0</v>
      </c>
      <c r="T959" s="610">
        <f t="shared" si="167"/>
        <v>0</v>
      </c>
    </row>
    <row r="960" spans="2:20">
      <c r="B960" s="517"/>
      <c r="C960" s="622" t="str">
        <f>IF(STEP!C960&lt;&gt;"",STEP!C960,"")</f>
        <v/>
      </c>
      <c r="D960" s="409" t="str">
        <f>IF(STEP!D960&lt;&gt;"",STEP!D960,"")</f>
        <v/>
      </c>
      <c r="E960" s="410" t="str">
        <f>IF(STEP!E960&lt;&gt;"",STEP!E960,"")</f>
        <v/>
      </c>
      <c r="F960" s="409" t="str">
        <f>IF(STEP!F960&lt;&gt;"",STEP!F960,"")</f>
        <v/>
      </c>
      <c r="G960" s="508" t="str">
        <f>IF(STEP!C960&lt;&gt;"",STEP!AD960,"")</f>
        <v/>
      </c>
      <c r="H960" s="407" t="str">
        <f>IF(AND(STEP!$G960="",$J$8&lt;&gt;"ON"),"",IF(月報!AX960&lt;&gt;"",月報!AX960,IF(STEP!G960&lt;&gt;"",STEP!G960,"")))</f>
        <v/>
      </c>
      <c r="I960" s="408" t="str">
        <f>IF(AND(STEP!$G960="",$J$8&lt;&gt;"ON"),"",IF(月報!AZ960&lt;&gt;"",月報!AZ960,IF(STEP!H960&lt;&gt;"",STEP!H960,"")))</f>
        <v/>
      </c>
      <c r="J960" s="603">
        <f>IF(月報!BA960&lt;&gt;"",月報!BA960,0)*24</f>
        <v>0</v>
      </c>
      <c r="K960" s="603" t="str">
        <f>IF(STEP!X960&lt;&gt;"",STEP!X960,"")</f>
        <v/>
      </c>
      <c r="L960" s="603" t="str">
        <f>IF(STEP!Y960&lt;&gt;"",STEP!Y960,"")</f>
        <v/>
      </c>
      <c r="M960" s="603">
        <f>IF(STEP!Z960&lt;&gt;"",STEP!Z960,0)*24</f>
        <v>0</v>
      </c>
      <c r="N960" s="603" t="str">
        <f>IF(STEP!R960&lt;&gt;"",STEP!R960,"")</f>
        <v/>
      </c>
      <c r="O960" s="603" t="str">
        <f>IF(STEP!S960&lt;&gt;"",STEP!S960,"")</f>
        <v/>
      </c>
      <c r="P960" s="603">
        <f t="shared" si="165"/>
        <v>0</v>
      </c>
      <c r="Q960" s="603"/>
      <c r="R960" s="603" t="str">
        <f t="shared" si="168"/>
        <v/>
      </c>
      <c r="S960" s="605">
        <f t="shared" si="166"/>
        <v>0</v>
      </c>
      <c r="T960" s="610">
        <f t="shared" si="167"/>
        <v>0</v>
      </c>
    </row>
    <row r="961" spans="2:20">
      <c r="B961" s="517"/>
      <c r="C961" s="622" t="str">
        <f>IF(STEP!C961&lt;&gt;"",STEP!C961,"")</f>
        <v/>
      </c>
      <c r="D961" s="409" t="str">
        <f>IF(STEP!D961&lt;&gt;"",STEP!D961,"")</f>
        <v/>
      </c>
      <c r="E961" s="410" t="str">
        <f>IF(STEP!E961&lt;&gt;"",STEP!E961,"")</f>
        <v/>
      </c>
      <c r="F961" s="409" t="str">
        <f>IF(STEP!F961&lt;&gt;"",STEP!F961,"")</f>
        <v/>
      </c>
      <c r="G961" s="508" t="str">
        <f>IF(STEP!C961&lt;&gt;"",STEP!AD961,"")</f>
        <v/>
      </c>
      <c r="H961" s="407" t="str">
        <f>IF(AND(STEP!$G961="",$J$8&lt;&gt;"ON"),"",IF(月報!AX961&lt;&gt;"",月報!AX961,IF(STEP!G961&lt;&gt;"",STEP!G961,"")))</f>
        <v/>
      </c>
      <c r="I961" s="408" t="str">
        <f>IF(AND(STEP!$G961="",$J$8&lt;&gt;"ON"),"",IF(月報!AZ961&lt;&gt;"",月報!AZ961,IF(STEP!H961&lt;&gt;"",STEP!H961,"")))</f>
        <v/>
      </c>
      <c r="J961" s="603">
        <f>IF(月報!BA961&lt;&gt;"",月報!BA961,0)*24</f>
        <v>0</v>
      </c>
      <c r="K961" s="603" t="str">
        <f>IF(STEP!X961&lt;&gt;"",STEP!X961,"")</f>
        <v/>
      </c>
      <c r="L961" s="603" t="str">
        <f>IF(STEP!Y961&lt;&gt;"",STEP!Y961,"")</f>
        <v/>
      </c>
      <c r="M961" s="603">
        <f>IF(STEP!Z961&lt;&gt;"",STEP!Z961,0)*24</f>
        <v>0</v>
      </c>
      <c r="N961" s="603" t="str">
        <f>IF(STEP!R961&lt;&gt;"",STEP!R961,"")</f>
        <v/>
      </c>
      <c r="O961" s="603" t="str">
        <f>IF(STEP!S961&lt;&gt;"",STEP!S961,"")</f>
        <v/>
      </c>
      <c r="P961" s="603">
        <f t="shared" si="165"/>
        <v>0</v>
      </c>
      <c r="Q961" s="603"/>
      <c r="R961" s="603" t="str">
        <f t="shared" si="168"/>
        <v/>
      </c>
      <c r="S961" s="605">
        <f t="shared" si="166"/>
        <v>0</v>
      </c>
      <c r="T961" s="610">
        <f t="shared" si="167"/>
        <v>0</v>
      </c>
    </row>
    <row r="962" spans="2:20">
      <c r="B962" s="517"/>
      <c r="C962" s="623" t="str">
        <f>IF(STEP!C962&lt;&gt;"",STEP!C962,"")</f>
        <v/>
      </c>
      <c r="D962" s="411" t="str">
        <f>IF(STEP!D962&lt;&gt;"",STEP!D962,"")</f>
        <v/>
      </c>
      <c r="E962" s="412" t="str">
        <f>IF(STEP!E962&lt;&gt;"",STEP!E962,"")</f>
        <v/>
      </c>
      <c r="F962" s="411" t="str">
        <f>IF(STEP!F962&lt;&gt;"",STEP!F962,"")</f>
        <v/>
      </c>
      <c r="G962" s="413" t="str">
        <f>IF(STEP!C962&lt;&gt;"",STEP!AD962,"")</f>
        <v/>
      </c>
      <c r="H962" s="413" t="str">
        <f>IF(AND(STEP!$G962="",$J$8&lt;&gt;"ON"),"",IF(月報!AX962&lt;&gt;"",月報!AX962,IF(STEP!G962&lt;&gt;"",STEP!G962,"")))</f>
        <v/>
      </c>
      <c r="I962" s="414" t="str">
        <f>IF(AND(STEP!$G962="",$J$8&lt;&gt;"ON"),"",IF(月報!AZ962&lt;&gt;"",月報!AZ962,IF(STEP!H962&lt;&gt;"",STEP!H962,"")))</f>
        <v/>
      </c>
      <c r="J962" s="604">
        <f>IF(月報!BA962&lt;&gt;"",月報!BA962,0)*24</f>
        <v>0</v>
      </c>
      <c r="K962" s="604" t="str">
        <f>IF(STEP!X962&lt;&gt;"",STEP!X962,"")</f>
        <v/>
      </c>
      <c r="L962" s="604" t="str">
        <f>IF(STEP!Y962&lt;&gt;"",STEP!Y962,"")</f>
        <v/>
      </c>
      <c r="M962" s="604">
        <f>IF(STEP!Z962&lt;&gt;"",STEP!Z962,0)*24</f>
        <v>0</v>
      </c>
      <c r="N962" s="604" t="str">
        <f>IF(STEP!R962&lt;&gt;"",STEP!R962,"")</f>
        <v/>
      </c>
      <c r="O962" s="604" t="str">
        <f>IF(STEP!S962&lt;&gt;"",STEP!S962,"")</f>
        <v/>
      </c>
      <c r="P962" s="604">
        <f t="shared" si="165"/>
        <v>0</v>
      </c>
      <c r="Q962" s="604"/>
      <c r="R962" s="604" t="str">
        <f t="shared" si="168"/>
        <v/>
      </c>
      <c r="S962" s="607">
        <f t="shared" si="166"/>
        <v>0</v>
      </c>
      <c r="T962" s="611">
        <f t="shared" si="167"/>
        <v>0</v>
      </c>
    </row>
    <row r="963" spans="2:20">
      <c r="B963" s="517"/>
      <c r="C963" s="624" t="str">
        <f>IF(STEP!C963&lt;&gt;"",STEP!C963,"")</f>
        <v/>
      </c>
      <c r="D963" s="405" t="str">
        <f>IF(STEP!D963&lt;&gt;"",STEP!D963,"")</f>
        <v/>
      </c>
      <c r="E963" s="406" t="str">
        <f>IF(STEP!E963&lt;&gt;"",STEP!E963,"")</f>
        <v/>
      </c>
      <c r="F963" s="405" t="str">
        <f>IF(STEP!F963&lt;&gt;"",STEP!F963,"")</f>
        <v/>
      </c>
      <c r="G963" s="407" t="str">
        <f>IF(STEP!C963&lt;&gt;"",STEP!AD963,"")</f>
        <v/>
      </c>
      <c r="H963" s="407" t="str">
        <f>IF(AND(STEP!$G963="",$J$8&lt;&gt;"ON"),"",IF(月報!AX963&lt;&gt;"",月報!AX963,IF(STEP!G963&lt;&gt;"",STEP!G963,"")))</f>
        <v/>
      </c>
      <c r="I963" s="408" t="str">
        <f>IF(AND(STEP!$G963="",$J$8&lt;&gt;"ON"),"",IF(月報!AZ963&lt;&gt;"",月報!AZ963,IF(STEP!H963&lt;&gt;"",STEP!H963,"")))</f>
        <v/>
      </c>
      <c r="J963" s="603">
        <f>IF(月報!BA963&lt;&gt;"",月報!BA963,0)*24</f>
        <v>0</v>
      </c>
      <c r="K963" s="603" t="str">
        <f>IF(STEP!X963&lt;&gt;"",STEP!X963,"")</f>
        <v/>
      </c>
      <c r="L963" s="603" t="str">
        <f>IF(STEP!Y963&lt;&gt;"",STEP!Y963,"")</f>
        <v/>
      </c>
      <c r="M963" s="603">
        <f>IF(STEP!Z963&lt;&gt;"",STEP!Z963,0)*24</f>
        <v>0</v>
      </c>
      <c r="N963" s="603" t="str">
        <f>IF(STEP!R963&lt;&gt;"",STEP!R963,"")</f>
        <v/>
      </c>
      <c r="O963" s="603" t="str">
        <f>IF(STEP!S963&lt;&gt;"",STEP!S963,"")</f>
        <v/>
      </c>
      <c r="P963" s="603">
        <f t="shared" si="165"/>
        <v>0</v>
      </c>
      <c r="Q963" s="603">
        <f>SUM(P963:P969)</f>
        <v>0</v>
      </c>
      <c r="R963" s="603" t="str">
        <f t="shared" si="168"/>
        <v/>
      </c>
      <c r="S963" s="606">
        <f t="shared" si="166"/>
        <v>0</v>
      </c>
      <c r="T963" s="610">
        <f t="shared" si="167"/>
        <v>0</v>
      </c>
    </row>
    <row r="964" spans="2:20">
      <c r="B964" s="517"/>
      <c r="C964" s="622" t="str">
        <f>IF(STEP!C964&lt;&gt;"",STEP!C964,"")</f>
        <v/>
      </c>
      <c r="D964" s="409" t="str">
        <f>IF(STEP!D964&lt;&gt;"",STEP!D964,"")</f>
        <v/>
      </c>
      <c r="E964" s="410" t="str">
        <f>IF(STEP!E964&lt;&gt;"",STEP!E964,"")</f>
        <v/>
      </c>
      <c r="F964" s="409" t="str">
        <f>IF(STEP!F964&lt;&gt;"",STEP!F964,"")</f>
        <v/>
      </c>
      <c r="G964" s="508" t="str">
        <f>IF(STEP!C964&lt;&gt;"",STEP!AD964,"")</f>
        <v/>
      </c>
      <c r="H964" s="407" t="str">
        <f>IF(AND(STEP!$G964="",$J$8&lt;&gt;"ON"),"",IF(月報!AX964&lt;&gt;"",月報!AX964,IF(STEP!G964&lt;&gt;"",STEP!G964,"")))</f>
        <v/>
      </c>
      <c r="I964" s="408" t="str">
        <f>IF(AND(STEP!$G964="",$J$8&lt;&gt;"ON"),"",IF(月報!AZ964&lt;&gt;"",月報!AZ964,IF(STEP!H964&lt;&gt;"",STEP!H964,"")))</f>
        <v/>
      </c>
      <c r="J964" s="603">
        <f>IF(月報!BA964&lt;&gt;"",月報!BA964,0)*24</f>
        <v>0</v>
      </c>
      <c r="K964" s="603" t="str">
        <f>IF(STEP!X964&lt;&gt;"",STEP!X964,"")</f>
        <v/>
      </c>
      <c r="L964" s="603" t="str">
        <f>IF(STEP!Y964&lt;&gt;"",STEP!Y964,"")</f>
        <v/>
      </c>
      <c r="M964" s="603">
        <f>IF(STEP!Z964&lt;&gt;"",STEP!Z964,0)*24</f>
        <v>0</v>
      </c>
      <c r="N964" s="603" t="str">
        <f>IF(STEP!R964&lt;&gt;"",STEP!R964,"")</f>
        <v/>
      </c>
      <c r="O964" s="603" t="str">
        <f>IF(STEP!S964&lt;&gt;"",STEP!S964,"")</f>
        <v/>
      </c>
      <c r="P964" s="603">
        <f t="shared" si="165"/>
        <v>0</v>
      </c>
      <c r="Q964" s="603"/>
      <c r="R964" s="603" t="str">
        <f t="shared" si="168"/>
        <v/>
      </c>
      <c r="S964" s="605">
        <f t="shared" si="166"/>
        <v>0</v>
      </c>
      <c r="T964" s="610">
        <f t="shared" si="167"/>
        <v>0</v>
      </c>
    </row>
    <row r="965" spans="2:20">
      <c r="B965" s="517"/>
      <c r="C965" s="622" t="str">
        <f>IF(STEP!C965&lt;&gt;"",STEP!C965,"")</f>
        <v/>
      </c>
      <c r="D965" s="409" t="str">
        <f>IF(STEP!D965&lt;&gt;"",STEP!D965,"")</f>
        <v/>
      </c>
      <c r="E965" s="410" t="str">
        <f>IF(STEP!E965&lt;&gt;"",STEP!E965,"")</f>
        <v/>
      </c>
      <c r="F965" s="409" t="str">
        <f>IF(STEP!F965&lt;&gt;"",STEP!F965,"")</f>
        <v/>
      </c>
      <c r="G965" s="508" t="str">
        <f>IF(STEP!C965&lt;&gt;"",STEP!AD965,"")</f>
        <v/>
      </c>
      <c r="H965" s="407" t="str">
        <f>IF(AND(STEP!$G965="",$J$8&lt;&gt;"ON"),"",IF(月報!AX965&lt;&gt;"",月報!AX965,IF(STEP!G965&lt;&gt;"",STEP!G965,"")))</f>
        <v/>
      </c>
      <c r="I965" s="408" t="str">
        <f>IF(AND(STEP!$G965="",$J$8&lt;&gt;"ON"),"",IF(月報!AZ965&lt;&gt;"",月報!AZ965,IF(STEP!H965&lt;&gt;"",STEP!H965,"")))</f>
        <v/>
      </c>
      <c r="J965" s="603">
        <f>IF(月報!BA965&lt;&gt;"",月報!BA965,0)*24</f>
        <v>0</v>
      </c>
      <c r="K965" s="603" t="str">
        <f>IF(STEP!X965&lt;&gt;"",STEP!X965,"")</f>
        <v/>
      </c>
      <c r="L965" s="603" t="str">
        <f>IF(STEP!Y965&lt;&gt;"",STEP!Y965,"")</f>
        <v/>
      </c>
      <c r="M965" s="603">
        <f>IF(STEP!Z965&lt;&gt;"",STEP!Z965,0)*24</f>
        <v>0</v>
      </c>
      <c r="N965" s="603" t="str">
        <f>IF(STEP!R965&lt;&gt;"",STEP!R965,"")</f>
        <v/>
      </c>
      <c r="O965" s="603" t="str">
        <f>IF(STEP!S965&lt;&gt;"",STEP!S965,"")</f>
        <v/>
      </c>
      <c r="P965" s="603">
        <f t="shared" si="165"/>
        <v>0</v>
      </c>
      <c r="Q965" s="603"/>
      <c r="R965" s="603" t="str">
        <f t="shared" si="168"/>
        <v/>
      </c>
      <c r="S965" s="605">
        <f t="shared" si="166"/>
        <v>0</v>
      </c>
      <c r="T965" s="610">
        <f t="shared" si="167"/>
        <v>0</v>
      </c>
    </row>
    <row r="966" spans="2:20">
      <c r="B966" s="517"/>
      <c r="C966" s="622" t="str">
        <f>IF(STEP!C966&lt;&gt;"",STEP!C966,"")</f>
        <v/>
      </c>
      <c r="D966" s="409" t="str">
        <f>IF(STEP!D966&lt;&gt;"",STEP!D966,"")</f>
        <v/>
      </c>
      <c r="E966" s="410" t="str">
        <f>IF(STEP!E966&lt;&gt;"",STEP!E966,"")</f>
        <v/>
      </c>
      <c r="F966" s="409" t="str">
        <f>IF(STEP!F966&lt;&gt;"",STEP!F966,"")</f>
        <v/>
      </c>
      <c r="G966" s="508" t="str">
        <f>IF(STEP!C966&lt;&gt;"",STEP!AD966,"")</f>
        <v/>
      </c>
      <c r="H966" s="407" t="str">
        <f>IF(AND(STEP!$G966="",$J$8&lt;&gt;"ON"),"",IF(月報!AX966&lt;&gt;"",月報!AX966,IF(STEP!G966&lt;&gt;"",STEP!G966,"")))</f>
        <v/>
      </c>
      <c r="I966" s="408" t="str">
        <f>IF(AND(STEP!$G966="",$J$8&lt;&gt;"ON"),"",IF(月報!AZ966&lt;&gt;"",月報!AZ966,IF(STEP!H966&lt;&gt;"",STEP!H966,"")))</f>
        <v/>
      </c>
      <c r="J966" s="603">
        <f>IF(月報!BA966&lt;&gt;"",月報!BA966,0)*24</f>
        <v>0</v>
      </c>
      <c r="K966" s="603" t="str">
        <f>IF(STEP!X966&lt;&gt;"",STEP!X966,"")</f>
        <v/>
      </c>
      <c r="L966" s="603" t="str">
        <f>IF(STEP!Y966&lt;&gt;"",STEP!Y966,"")</f>
        <v/>
      </c>
      <c r="M966" s="603">
        <f>IF(STEP!Z966&lt;&gt;"",STEP!Z966,0)*24</f>
        <v>0</v>
      </c>
      <c r="N966" s="603" t="str">
        <f>IF(STEP!R966&lt;&gt;"",STEP!R966,"")</f>
        <v/>
      </c>
      <c r="O966" s="603" t="str">
        <f>IF(STEP!S966&lt;&gt;"",STEP!S966,"")</f>
        <v/>
      </c>
      <c r="P966" s="603">
        <f t="shared" si="165"/>
        <v>0</v>
      </c>
      <c r="Q966" s="603"/>
      <c r="R966" s="603" t="str">
        <f t="shared" si="168"/>
        <v/>
      </c>
      <c r="S966" s="605">
        <f t="shared" si="166"/>
        <v>0</v>
      </c>
      <c r="T966" s="610">
        <f t="shared" si="167"/>
        <v>0</v>
      </c>
    </row>
    <row r="967" spans="2:20">
      <c r="B967" s="517"/>
      <c r="C967" s="622" t="str">
        <f>IF(STEP!C967&lt;&gt;"",STEP!C967,"")</f>
        <v/>
      </c>
      <c r="D967" s="409" t="str">
        <f>IF(STEP!D967&lt;&gt;"",STEP!D967,"")</f>
        <v/>
      </c>
      <c r="E967" s="410" t="str">
        <f>IF(STEP!E967&lt;&gt;"",STEP!E967,"")</f>
        <v/>
      </c>
      <c r="F967" s="409" t="str">
        <f>IF(STEP!F967&lt;&gt;"",STEP!F967,"")</f>
        <v/>
      </c>
      <c r="G967" s="508" t="str">
        <f>IF(STEP!C967&lt;&gt;"",STEP!AD967,"")</f>
        <v/>
      </c>
      <c r="H967" s="407" t="str">
        <f>IF(AND(STEP!$G967="",$J$8&lt;&gt;"ON"),"",IF(月報!AX967&lt;&gt;"",月報!AX967,IF(STEP!G967&lt;&gt;"",STEP!G967,"")))</f>
        <v/>
      </c>
      <c r="I967" s="408" t="str">
        <f>IF(AND(STEP!$G967="",$J$8&lt;&gt;"ON"),"",IF(月報!AZ967&lt;&gt;"",月報!AZ967,IF(STEP!H967&lt;&gt;"",STEP!H967,"")))</f>
        <v/>
      </c>
      <c r="J967" s="603">
        <f>IF(月報!BA967&lt;&gt;"",月報!BA967,0)*24</f>
        <v>0</v>
      </c>
      <c r="K967" s="603" t="str">
        <f>IF(STEP!X967&lt;&gt;"",STEP!X967,"")</f>
        <v/>
      </c>
      <c r="L967" s="603" t="str">
        <f>IF(STEP!Y967&lt;&gt;"",STEP!Y967,"")</f>
        <v/>
      </c>
      <c r="M967" s="603">
        <f>IF(STEP!Z967&lt;&gt;"",STEP!Z967,0)*24</f>
        <v>0</v>
      </c>
      <c r="N967" s="603" t="str">
        <f>IF(STEP!R967&lt;&gt;"",STEP!R967,"")</f>
        <v/>
      </c>
      <c r="O967" s="603" t="str">
        <f>IF(STEP!S967&lt;&gt;"",STEP!S967,"")</f>
        <v/>
      </c>
      <c r="P967" s="603">
        <f t="shared" si="165"/>
        <v>0</v>
      </c>
      <c r="Q967" s="603"/>
      <c r="R967" s="603" t="str">
        <f t="shared" si="168"/>
        <v/>
      </c>
      <c r="S967" s="605">
        <f t="shared" si="166"/>
        <v>0</v>
      </c>
      <c r="T967" s="610">
        <f t="shared" si="167"/>
        <v>0</v>
      </c>
    </row>
    <row r="968" spans="2:20">
      <c r="B968" s="517"/>
      <c r="C968" s="622" t="str">
        <f>IF(STEP!C968&lt;&gt;"",STEP!C968,"")</f>
        <v/>
      </c>
      <c r="D968" s="409" t="str">
        <f>IF(STEP!D968&lt;&gt;"",STEP!D968,"")</f>
        <v/>
      </c>
      <c r="E968" s="410" t="str">
        <f>IF(STEP!E968&lt;&gt;"",STEP!E968,"")</f>
        <v/>
      </c>
      <c r="F968" s="409" t="str">
        <f>IF(STEP!F968&lt;&gt;"",STEP!F968,"")</f>
        <v/>
      </c>
      <c r="G968" s="508" t="str">
        <f>IF(STEP!C968&lt;&gt;"",STEP!AD968,"")</f>
        <v/>
      </c>
      <c r="H968" s="407" t="str">
        <f>IF(AND(STEP!$G968="",$J$8&lt;&gt;"ON"),"",IF(月報!AX968&lt;&gt;"",月報!AX968,IF(STEP!G968&lt;&gt;"",STEP!G968,"")))</f>
        <v/>
      </c>
      <c r="I968" s="408" t="str">
        <f>IF(AND(STEP!$G968="",$J$8&lt;&gt;"ON"),"",IF(月報!AZ968&lt;&gt;"",月報!AZ968,IF(STEP!H968&lt;&gt;"",STEP!H968,"")))</f>
        <v/>
      </c>
      <c r="J968" s="603">
        <f>IF(月報!BA968&lt;&gt;"",月報!BA968,0)*24</f>
        <v>0</v>
      </c>
      <c r="K968" s="603" t="str">
        <f>IF(STEP!X968&lt;&gt;"",STEP!X968,"")</f>
        <v/>
      </c>
      <c r="L968" s="603" t="str">
        <f>IF(STEP!Y968&lt;&gt;"",STEP!Y968,"")</f>
        <v/>
      </c>
      <c r="M968" s="603">
        <f>IF(STEP!Z968&lt;&gt;"",STEP!Z968,0)*24</f>
        <v>0</v>
      </c>
      <c r="N968" s="603" t="str">
        <f>IF(STEP!R968&lt;&gt;"",STEP!R968,"")</f>
        <v/>
      </c>
      <c r="O968" s="603" t="str">
        <f>IF(STEP!S968&lt;&gt;"",STEP!S968,"")</f>
        <v/>
      </c>
      <c r="P968" s="603">
        <f t="shared" si="165"/>
        <v>0</v>
      </c>
      <c r="Q968" s="603"/>
      <c r="R968" s="603" t="str">
        <f t="shared" si="168"/>
        <v/>
      </c>
      <c r="S968" s="605">
        <f t="shared" si="166"/>
        <v>0</v>
      </c>
      <c r="T968" s="610">
        <f t="shared" si="167"/>
        <v>0</v>
      </c>
    </row>
    <row r="969" spans="2:20">
      <c r="B969" s="517"/>
      <c r="C969" s="623" t="str">
        <f>IF(STEP!C969&lt;&gt;"",STEP!C969,"")</f>
        <v/>
      </c>
      <c r="D969" s="411" t="str">
        <f>IF(STEP!D969&lt;&gt;"",STEP!D969,"")</f>
        <v/>
      </c>
      <c r="E969" s="412" t="str">
        <f>IF(STEP!E969&lt;&gt;"",STEP!E969,"")</f>
        <v/>
      </c>
      <c r="F969" s="411" t="str">
        <f>IF(STEP!F969&lt;&gt;"",STEP!F969,"")</f>
        <v/>
      </c>
      <c r="G969" s="413" t="str">
        <f>IF(STEP!C969&lt;&gt;"",STEP!AD969,"")</f>
        <v/>
      </c>
      <c r="H969" s="413" t="str">
        <f>IF(AND(STEP!$G969="",$J$8&lt;&gt;"ON"),"",IF(月報!AX969&lt;&gt;"",月報!AX969,IF(STEP!G969&lt;&gt;"",STEP!G969,"")))</f>
        <v/>
      </c>
      <c r="I969" s="414" t="str">
        <f>IF(AND(STEP!$G969="",$J$8&lt;&gt;"ON"),"",IF(月報!AZ969&lt;&gt;"",月報!AZ969,IF(STEP!H969&lt;&gt;"",STEP!H969,"")))</f>
        <v/>
      </c>
      <c r="J969" s="604">
        <f>IF(月報!BA969&lt;&gt;"",月報!BA969,0)*24</f>
        <v>0</v>
      </c>
      <c r="K969" s="604" t="str">
        <f>IF(STEP!X969&lt;&gt;"",STEP!X969,"")</f>
        <v/>
      </c>
      <c r="L969" s="604" t="str">
        <f>IF(STEP!Y969&lt;&gt;"",STEP!Y969,"")</f>
        <v/>
      </c>
      <c r="M969" s="604">
        <f>IF(STEP!Z969&lt;&gt;"",STEP!Z969,0)*24</f>
        <v>0</v>
      </c>
      <c r="N969" s="604" t="str">
        <f>IF(STEP!R969&lt;&gt;"",STEP!R969,"")</f>
        <v/>
      </c>
      <c r="O969" s="604" t="str">
        <f>IF(STEP!S969&lt;&gt;"",STEP!S969,"")</f>
        <v/>
      </c>
      <c r="P969" s="604">
        <f t="shared" si="165"/>
        <v>0</v>
      </c>
      <c r="Q969" s="604"/>
      <c r="R969" s="604" t="str">
        <f t="shared" si="168"/>
        <v/>
      </c>
      <c r="S969" s="607">
        <f t="shared" si="166"/>
        <v>0</v>
      </c>
      <c r="T969" s="611">
        <f t="shared" si="167"/>
        <v>0</v>
      </c>
    </row>
    <row r="970" spans="2:20">
      <c r="B970" s="517"/>
      <c r="C970" s="624" t="str">
        <f>IF(STEP!C970&lt;&gt;"",STEP!C970,"")</f>
        <v/>
      </c>
      <c r="D970" s="405" t="str">
        <f>IF(STEP!D970&lt;&gt;"",STEP!D970,"")</f>
        <v/>
      </c>
      <c r="E970" s="406" t="str">
        <f>IF(STEP!E970&lt;&gt;"",STEP!E970,"")</f>
        <v/>
      </c>
      <c r="F970" s="405" t="str">
        <f>IF(STEP!F970&lt;&gt;"",STEP!F970,"")</f>
        <v/>
      </c>
      <c r="G970" s="407" t="str">
        <f>IF(STEP!C970&lt;&gt;"",STEP!AD970,"")</f>
        <v/>
      </c>
      <c r="H970" s="407" t="str">
        <f>IF(AND(STEP!$G970="",$J$8&lt;&gt;"ON"),"",IF(月報!AX970&lt;&gt;"",月報!AX970,IF(STEP!G970&lt;&gt;"",STEP!G970,"")))</f>
        <v/>
      </c>
      <c r="I970" s="408" t="str">
        <f>IF(AND(STEP!$G970="",$J$8&lt;&gt;"ON"),"",IF(月報!AZ970&lt;&gt;"",月報!AZ970,IF(STEP!H970&lt;&gt;"",STEP!H970,"")))</f>
        <v/>
      </c>
      <c r="J970" s="603">
        <f>IF(月報!BA970&lt;&gt;"",月報!BA970,0)*24</f>
        <v>0</v>
      </c>
      <c r="K970" s="603" t="str">
        <f>IF(STEP!X970&lt;&gt;"",STEP!X970,"")</f>
        <v/>
      </c>
      <c r="L970" s="603" t="str">
        <f>IF(STEP!Y970&lt;&gt;"",STEP!Y970,"")</f>
        <v/>
      </c>
      <c r="M970" s="603">
        <f>IF(STEP!Z970&lt;&gt;"",STEP!Z970,0)*24</f>
        <v>0</v>
      </c>
      <c r="N970" s="603" t="str">
        <f>IF(STEP!R970&lt;&gt;"",STEP!R970,"")</f>
        <v/>
      </c>
      <c r="O970" s="603" t="str">
        <f>IF(STEP!S970&lt;&gt;"",STEP!S970,"")</f>
        <v/>
      </c>
      <c r="P970" s="603">
        <f t="shared" si="165"/>
        <v>0</v>
      </c>
      <c r="Q970" s="603">
        <f>SUM(P970:P976)</f>
        <v>0</v>
      </c>
      <c r="R970" s="603" t="str">
        <f t="shared" si="168"/>
        <v/>
      </c>
      <c r="S970" s="606">
        <f t="shared" si="166"/>
        <v>0</v>
      </c>
      <c r="T970" s="610">
        <f t="shared" si="167"/>
        <v>0</v>
      </c>
    </row>
    <row r="971" spans="2:20">
      <c r="B971" s="517"/>
      <c r="C971" s="622" t="str">
        <f>IF(STEP!C971&lt;&gt;"",STEP!C971,"")</f>
        <v/>
      </c>
      <c r="D971" s="409" t="str">
        <f>IF(STEP!D971&lt;&gt;"",STEP!D971,"")</f>
        <v/>
      </c>
      <c r="E971" s="410" t="str">
        <f>IF(STEP!E971&lt;&gt;"",STEP!E971,"")</f>
        <v/>
      </c>
      <c r="F971" s="409" t="str">
        <f>IF(STEP!F971&lt;&gt;"",STEP!F971,"")</f>
        <v/>
      </c>
      <c r="G971" s="508" t="str">
        <f>IF(STEP!C971&lt;&gt;"",STEP!AD971,"")</f>
        <v/>
      </c>
      <c r="H971" s="407" t="str">
        <f>IF(AND(STEP!$G971="",$J$8&lt;&gt;"ON"),"",IF(月報!AX971&lt;&gt;"",月報!AX971,IF(STEP!G971&lt;&gt;"",STEP!G971,"")))</f>
        <v/>
      </c>
      <c r="I971" s="408" t="str">
        <f>IF(AND(STEP!$G971="",$J$8&lt;&gt;"ON"),"",IF(月報!AZ971&lt;&gt;"",月報!AZ971,IF(STEP!H971&lt;&gt;"",STEP!H971,"")))</f>
        <v/>
      </c>
      <c r="J971" s="603">
        <f>IF(月報!BA971&lt;&gt;"",月報!BA971,0)*24</f>
        <v>0</v>
      </c>
      <c r="K971" s="603" t="str">
        <f>IF(STEP!X971&lt;&gt;"",STEP!X971,"")</f>
        <v/>
      </c>
      <c r="L971" s="603" t="str">
        <f>IF(STEP!Y971&lt;&gt;"",STEP!Y971,"")</f>
        <v/>
      </c>
      <c r="M971" s="603">
        <f>IF(STEP!Z971&lt;&gt;"",STEP!Z971,0)*24</f>
        <v>0</v>
      </c>
      <c r="N971" s="603" t="str">
        <f>IF(STEP!R971&lt;&gt;"",STEP!R971,"")</f>
        <v/>
      </c>
      <c r="O971" s="603" t="str">
        <f>IF(STEP!S971&lt;&gt;"",STEP!S971,"")</f>
        <v/>
      </c>
      <c r="P971" s="603">
        <f t="shared" si="165"/>
        <v>0</v>
      </c>
      <c r="Q971" s="603"/>
      <c r="R971" s="603" t="str">
        <f t="shared" si="168"/>
        <v/>
      </c>
      <c r="S971" s="605">
        <f t="shared" si="166"/>
        <v>0</v>
      </c>
      <c r="T971" s="610">
        <f t="shared" si="167"/>
        <v>0</v>
      </c>
    </row>
    <row r="972" spans="2:20">
      <c r="B972" s="520"/>
      <c r="C972" s="622" t="str">
        <f>IF(STEP!C972&lt;&gt;"",STEP!C972,"")</f>
        <v/>
      </c>
      <c r="D972" s="409" t="str">
        <f>IF(STEP!D972&lt;&gt;"",STEP!D972,"")</f>
        <v/>
      </c>
      <c r="E972" s="410" t="str">
        <f>IF(STEP!E972&lt;&gt;"",STEP!E972,"")</f>
        <v/>
      </c>
      <c r="F972" s="409" t="str">
        <f>IF(STEP!F972&lt;&gt;"",STEP!F972,"")</f>
        <v/>
      </c>
      <c r="G972" s="508" t="str">
        <f>IF(STEP!C972&lt;&gt;"",STEP!AD972,"")</f>
        <v/>
      </c>
      <c r="H972" s="407" t="str">
        <f>IF(AND(STEP!$G972="",$J$8&lt;&gt;"ON"),"",IF(月報!AX972&lt;&gt;"",月報!AX972,IF(STEP!G972&lt;&gt;"",STEP!G972,"")))</f>
        <v/>
      </c>
      <c r="I972" s="408" t="str">
        <f>IF(AND(STEP!$G972="",$J$8&lt;&gt;"ON"),"",IF(月報!AZ972&lt;&gt;"",月報!AZ972,IF(STEP!H972&lt;&gt;"",STEP!H972,"")))</f>
        <v/>
      </c>
      <c r="J972" s="603">
        <f>IF(月報!BA972&lt;&gt;"",月報!BA972,0)*24</f>
        <v>0</v>
      </c>
      <c r="K972" s="603" t="str">
        <f>IF(STEP!X972&lt;&gt;"",STEP!X972,"")</f>
        <v/>
      </c>
      <c r="L972" s="603" t="str">
        <f>IF(STEP!Y972&lt;&gt;"",STEP!Y972,"")</f>
        <v/>
      </c>
      <c r="M972" s="603">
        <f>IF(STEP!Z972&lt;&gt;"",STEP!Z972,0)*24</f>
        <v>0</v>
      </c>
      <c r="N972" s="603" t="str">
        <f>IF(STEP!R972&lt;&gt;"",STEP!R972,"")</f>
        <v/>
      </c>
      <c r="O972" s="603" t="str">
        <f>IF(STEP!S972&lt;&gt;"",STEP!S972,"")</f>
        <v/>
      </c>
      <c r="P972" s="603">
        <f t="shared" si="165"/>
        <v>0</v>
      </c>
      <c r="Q972" s="603"/>
      <c r="R972" s="603" t="str">
        <f t="shared" si="168"/>
        <v/>
      </c>
      <c r="S972" s="605">
        <f t="shared" si="166"/>
        <v>0</v>
      </c>
      <c r="T972" s="610">
        <f t="shared" si="167"/>
        <v>0</v>
      </c>
    </row>
    <row r="973" spans="2:20">
      <c r="B973" s="520"/>
      <c r="C973" s="622" t="str">
        <f>IF(STEP!C973&lt;&gt;"",STEP!C973,"")</f>
        <v/>
      </c>
      <c r="D973" s="409" t="str">
        <f>IF(STEP!D973&lt;&gt;"",STEP!D973,"")</f>
        <v/>
      </c>
      <c r="E973" s="410" t="str">
        <f>IF(STEP!E973&lt;&gt;"",STEP!E973,"")</f>
        <v/>
      </c>
      <c r="F973" s="409" t="str">
        <f>IF(STEP!F973&lt;&gt;"",STEP!F973,"")</f>
        <v/>
      </c>
      <c r="G973" s="508" t="str">
        <f>IF(STEP!C973&lt;&gt;"",STEP!AD973,"")</f>
        <v/>
      </c>
      <c r="H973" s="407" t="str">
        <f>IF(AND(STEP!$G973="",$J$8&lt;&gt;"ON"),"",IF(月報!AX973&lt;&gt;"",月報!AX973,IF(STEP!G973&lt;&gt;"",STEP!G973,"")))</f>
        <v/>
      </c>
      <c r="I973" s="408" t="str">
        <f>IF(AND(STEP!$G973="",$J$8&lt;&gt;"ON"),"",IF(月報!AZ973&lt;&gt;"",月報!AZ973,IF(STEP!H973&lt;&gt;"",STEP!H973,"")))</f>
        <v/>
      </c>
      <c r="J973" s="603">
        <f>IF(月報!BA973&lt;&gt;"",月報!BA973,0)*24</f>
        <v>0</v>
      </c>
      <c r="K973" s="603" t="str">
        <f>IF(STEP!X973&lt;&gt;"",STEP!X973,"")</f>
        <v/>
      </c>
      <c r="L973" s="603" t="str">
        <f>IF(STEP!Y973&lt;&gt;"",STEP!Y973,"")</f>
        <v/>
      </c>
      <c r="M973" s="603">
        <f>IF(STEP!Z973&lt;&gt;"",STEP!Z973,0)*24</f>
        <v>0</v>
      </c>
      <c r="N973" s="603" t="str">
        <f>IF(STEP!R973&lt;&gt;"",STEP!R973,"")</f>
        <v/>
      </c>
      <c r="O973" s="603" t="str">
        <f>IF(STEP!S973&lt;&gt;"",STEP!S973,"")</f>
        <v/>
      </c>
      <c r="P973" s="603">
        <f t="shared" si="165"/>
        <v>0</v>
      </c>
      <c r="Q973" s="603"/>
      <c r="R973" s="603" t="str">
        <f t="shared" si="168"/>
        <v/>
      </c>
      <c r="S973" s="605">
        <f t="shared" si="166"/>
        <v>0</v>
      </c>
      <c r="T973" s="610">
        <f t="shared" si="167"/>
        <v>0</v>
      </c>
    </row>
    <row r="974" spans="2:20">
      <c r="B974" s="520"/>
      <c r="C974" s="622" t="str">
        <f>IF(STEP!C974&lt;&gt;"",STEP!C974,"")</f>
        <v/>
      </c>
      <c r="D974" s="409" t="str">
        <f>IF(STEP!D974&lt;&gt;"",STEP!D974,"")</f>
        <v/>
      </c>
      <c r="E974" s="410" t="str">
        <f>IF(STEP!E974&lt;&gt;"",STEP!E974,"")</f>
        <v/>
      </c>
      <c r="F974" s="409" t="str">
        <f>IF(STEP!F974&lt;&gt;"",STEP!F974,"")</f>
        <v/>
      </c>
      <c r="G974" s="508" t="str">
        <f>IF(STEP!C974&lt;&gt;"",STEP!AD974,"")</f>
        <v/>
      </c>
      <c r="H974" s="407" t="str">
        <f>IF(AND(STEP!$G974="",$J$8&lt;&gt;"ON"),"",IF(月報!AX974&lt;&gt;"",月報!AX974,IF(STEP!G974&lt;&gt;"",STEP!G974,"")))</f>
        <v/>
      </c>
      <c r="I974" s="408" t="str">
        <f>IF(AND(STEP!$G974="",$J$8&lt;&gt;"ON"),"",IF(月報!AZ974&lt;&gt;"",月報!AZ974,IF(STEP!H974&lt;&gt;"",STEP!H974,"")))</f>
        <v/>
      </c>
      <c r="J974" s="603">
        <f>IF(月報!BA974&lt;&gt;"",月報!BA974,0)*24</f>
        <v>0</v>
      </c>
      <c r="K974" s="603" t="str">
        <f>IF(STEP!X974&lt;&gt;"",STEP!X974,"")</f>
        <v/>
      </c>
      <c r="L974" s="603" t="str">
        <f>IF(STEP!Y974&lt;&gt;"",STEP!Y974,"")</f>
        <v/>
      </c>
      <c r="M974" s="603">
        <f>IF(STEP!Z974&lt;&gt;"",STEP!Z974,0)*24</f>
        <v>0</v>
      </c>
      <c r="N974" s="603" t="str">
        <f>IF(STEP!R974&lt;&gt;"",STEP!R974,"")</f>
        <v/>
      </c>
      <c r="O974" s="603" t="str">
        <f>IF(STEP!S974&lt;&gt;"",STEP!S974,"")</f>
        <v/>
      </c>
      <c r="P974" s="603">
        <f t="shared" si="165"/>
        <v>0</v>
      </c>
      <c r="Q974" s="603"/>
      <c r="R974" s="603" t="str">
        <f t="shared" si="168"/>
        <v/>
      </c>
      <c r="S974" s="605">
        <f t="shared" si="166"/>
        <v>0</v>
      </c>
      <c r="T974" s="610">
        <f t="shared" si="167"/>
        <v>0</v>
      </c>
    </row>
    <row r="975" spans="2:20">
      <c r="B975" s="520"/>
      <c r="C975" s="622" t="str">
        <f>IF(STEP!C975&lt;&gt;"",STEP!C975,"")</f>
        <v/>
      </c>
      <c r="D975" s="409" t="str">
        <f>IF(STEP!D975&lt;&gt;"",STEP!D975,"")</f>
        <v/>
      </c>
      <c r="E975" s="410" t="str">
        <f>IF(STEP!E975&lt;&gt;"",STEP!E975,"")</f>
        <v/>
      </c>
      <c r="F975" s="409" t="str">
        <f>IF(STEP!F975&lt;&gt;"",STEP!F975,"")</f>
        <v/>
      </c>
      <c r="G975" s="508" t="str">
        <f>IF(STEP!C975&lt;&gt;"",STEP!AD975,"")</f>
        <v/>
      </c>
      <c r="H975" s="407" t="str">
        <f>IF(AND(STEP!$G975="",$J$8&lt;&gt;"ON"),"",IF(月報!AX975&lt;&gt;"",月報!AX975,IF(STEP!G975&lt;&gt;"",STEP!G975,"")))</f>
        <v/>
      </c>
      <c r="I975" s="408" t="str">
        <f>IF(AND(STEP!$G975="",$J$8&lt;&gt;"ON"),"",IF(月報!AZ975&lt;&gt;"",月報!AZ975,IF(STEP!H975&lt;&gt;"",STEP!H975,"")))</f>
        <v/>
      </c>
      <c r="J975" s="603">
        <f>IF(月報!BA975&lt;&gt;"",月報!BA975,0)*24</f>
        <v>0</v>
      </c>
      <c r="K975" s="603" t="str">
        <f>IF(STEP!X975&lt;&gt;"",STEP!X975,"")</f>
        <v/>
      </c>
      <c r="L975" s="603" t="str">
        <f>IF(STEP!Y975&lt;&gt;"",STEP!Y975,"")</f>
        <v/>
      </c>
      <c r="M975" s="603">
        <f>IF(STEP!Z975&lt;&gt;"",STEP!Z975,0)*24</f>
        <v>0</v>
      </c>
      <c r="N975" s="603" t="str">
        <f>IF(STEP!R975&lt;&gt;"",STEP!R975,"")</f>
        <v/>
      </c>
      <c r="O975" s="603" t="str">
        <f>IF(STEP!S975&lt;&gt;"",STEP!S975,"")</f>
        <v/>
      </c>
      <c r="P975" s="603">
        <f t="shared" si="165"/>
        <v>0</v>
      </c>
      <c r="Q975" s="603"/>
      <c r="R975" s="603" t="str">
        <f t="shared" si="168"/>
        <v/>
      </c>
      <c r="S975" s="605">
        <f t="shared" si="166"/>
        <v>0</v>
      </c>
      <c r="T975" s="610">
        <f t="shared" si="167"/>
        <v>0</v>
      </c>
    </row>
    <row r="976" spans="2:20">
      <c r="B976" s="520"/>
      <c r="C976" s="623" t="str">
        <f>IF(STEP!C976&lt;&gt;"",STEP!C976,"")</f>
        <v/>
      </c>
      <c r="D976" s="411" t="str">
        <f>IF(STEP!D976&lt;&gt;"",STEP!D976,"")</f>
        <v/>
      </c>
      <c r="E976" s="412" t="str">
        <f>IF(STEP!E976&lt;&gt;"",STEP!E976,"")</f>
        <v/>
      </c>
      <c r="F976" s="411" t="str">
        <f>IF(STEP!F976&lt;&gt;"",STEP!F976,"")</f>
        <v/>
      </c>
      <c r="G976" s="413" t="str">
        <f>IF(STEP!C976&lt;&gt;"",STEP!AD976,"")</f>
        <v/>
      </c>
      <c r="H976" s="413" t="str">
        <f>IF(AND(STEP!$G976="",$J$8&lt;&gt;"ON"),"",IF(月報!AX976&lt;&gt;"",月報!AX976,IF(STEP!G976&lt;&gt;"",STEP!G976,"")))</f>
        <v/>
      </c>
      <c r="I976" s="414" t="str">
        <f>IF(AND(STEP!$G976="",$J$8&lt;&gt;"ON"),"",IF(月報!AZ976&lt;&gt;"",月報!AZ976,IF(STEP!H976&lt;&gt;"",STEP!H976,"")))</f>
        <v/>
      </c>
      <c r="J976" s="604">
        <f>IF(月報!BA976&lt;&gt;"",月報!BA976,0)*24</f>
        <v>0</v>
      </c>
      <c r="K976" s="604" t="str">
        <f>IF(STEP!X976&lt;&gt;"",STEP!X976,"")</f>
        <v/>
      </c>
      <c r="L976" s="604" t="str">
        <f>IF(STEP!Y976&lt;&gt;"",STEP!Y976,"")</f>
        <v/>
      </c>
      <c r="M976" s="604">
        <f>IF(STEP!Z976&lt;&gt;"",STEP!Z976,0)*24</f>
        <v>0</v>
      </c>
      <c r="N976" s="604" t="str">
        <f>IF(STEP!R976&lt;&gt;"",STEP!R976,"")</f>
        <v/>
      </c>
      <c r="O976" s="604" t="str">
        <f>IF(STEP!S976&lt;&gt;"",STEP!S976,"")</f>
        <v/>
      </c>
      <c r="P976" s="604">
        <f t="shared" si="165"/>
        <v>0</v>
      </c>
      <c r="Q976" s="604"/>
      <c r="R976" s="604" t="str">
        <f t="shared" si="168"/>
        <v/>
      </c>
      <c r="S976" s="607">
        <f t="shared" si="166"/>
        <v>0</v>
      </c>
      <c r="T976" s="611">
        <f t="shared" si="167"/>
        <v>0</v>
      </c>
    </row>
    <row r="977" spans="2:20">
      <c r="B977" s="520"/>
      <c r="C977" s="624" t="str">
        <f>IF(STEP!C977&lt;&gt;"",STEP!C977,"")</f>
        <v/>
      </c>
      <c r="D977" s="405" t="str">
        <f>IF(STEP!D977&lt;&gt;"",STEP!D977,"")</f>
        <v/>
      </c>
      <c r="E977" s="406" t="str">
        <f>IF(STEP!E977&lt;&gt;"",STEP!E977,"")</f>
        <v/>
      </c>
      <c r="F977" s="405" t="str">
        <f>IF(STEP!F977&lt;&gt;"",STEP!F977,"")</f>
        <v/>
      </c>
      <c r="G977" s="407" t="str">
        <f>IF(STEP!C977&lt;&gt;"",STEP!AD977,"")</f>
        <v/>
      </c>
      <c r="H977" s="407" t="str">
        <f>IF(AND(STEP!$G977="",$J$8&lt;&gt;"ON"),"",IF(月報!AX977&lt;&gt;"",月報!AX977,IF(STEP!G977&lt;&gt;"",STEP!G977,"")))</f>
        <v/>
      </c>
      <c r="I977" s="408" t="str">
        <f>IF(AND(STEP!$G977="",$J$8&lt;&gt;"ON"),"",IF(月報!AZ977&lt;&gt;"",月報!AZ977,IF(STEP!H977&lt;&gt;"",STEP!H977,"")))</f>
        <v/>
      </c>
      <c r="J977" s="603">
        <f>IF(月報!BA977&lt;&gt;"",月報!BA977,0)*24</f>
        <v>0</v>
      </c>
      <c r="K977" s="603" t="str">
        <f>IF(STEP!X977&lt;&gt;"",STEP!X977,"")</f>
        <v/>
      </c>
      <c r="L977" s="603" t="str">
        <f>IF(STEP!Y977&lt;&gt;"",STEP!Y977,"")</f>
        <v/>
      </c>
      <c r="M977" s="603">
        <f>IF(STEP!Z977&lt;&gt;"",STEP!Z977,0)*24</f>
        <v>0</v>
      </c>
      <c r="N977" s="603" t="str">
        <f>IF(STEP!R977&lt;&gt;"",STEP!R977,"")</f>
        <v/>
      </c>
      <c r="O977" s="603" t="str">
        <f>IF(STEP!S977&lt;&gt;"",STEP!S977,"")</f>
        <v/>
      </c>
      <c r="P977" s="603">
        <f t="shared" si="165"/>
        <v>0</v>
      </c>
      <c r="Q977" s="603">
        <f>SUM(P977:P983)</f>
        <v>0</v>
      </c>
      <c r="R977" s="603" t="str">
        <f t="shared" si="168"/>
        <v/>
      </c>
      <c r="S977" s="606">
        <f t="shared" si="166"/>
        <v>0</v>
      </c>
      <c r="T977" s="610">
        <f t="shared" si="167"/>
        <v>0</v>
      </c>
    </row>
    <row r="978" spans="2:20">
      <c r="B978" s="520"/>
      <c r="C978" s="622" t="str">
        <f>IF(STEP!C978&lt;&gt;"",STEP!C978,"")</f>
        <v/>
      </c>
      <c r="D978" s="409" t="str">
        <f>IF(STEP!D978&lt;&gt;"",STEP!D978,"")</f>
        <v/>
      </c>
      <c r="E978" s="410" t="str">
        <f>IF(STEP!E978&lt;&gt;"",STEP!E978,"")</f>
        <v/>
      </c>
      <c r="F978" s="409" t="str">
        <f>IF(STEP!F978&lt;&gt;"",STEP!F978,"")</f>
        <v/>
      </c>
      <c r="G978" s="508" t="str">
        <f>IF(STEP!C978&lt;&gt;"",STEP!AD978,"")</f>
        <v/>
      </c>
      <c r="H978" s="407" t="str">
        <f>IF(AND(STEP!$G978="",$J$8&lt;&gt;"ON"),"",IF(月報!AX978&lt;&gt;"",月報!AX978,IF(STEP!G978&lt;&gt;"",STEP!G978,"")))</f>
        <v/>
      </c>
      <c r="I978" s="408" t="str">
        <f>IF(AND(STEP!$G978="",$J$8&lt;&gt;"ON"),"",IF(月報!AZ978&lt;&gt;"",月報!AZ978,IF(STEP!H978&lt;&gt;"",STEP!H978,"")))</f>
        <v/>
      </c>
      <c r="J978" s="603">
        <f>IF(月報!BA978&lt;&gt;"",月報!BA978,0)*24</f>
        <v>0</v>
      </c>
      <c r="K978" s="603" t="str">
        <f>IF(STEP!X978&lt;&gt;"",STEP!X978,"")</f>
        <v/>
      </c>
      <c r="L978" s="603" t="str">
        <f>IF(STEP!Y978&lt;&gt;"",STEP!Y978,"")</f>
        <v/>
      </c>
      <c r="M978" s="603">
        <f>IF(STEP!Z978&lt;&gt;"",STEP!Z978,0)*24</f>
        <v>0</v>
      </c>
      <c r="N978" s="603" t="str">
        <f>IF(STEP!R978&lt;&gt;"",STEP!R978,"")</f>
        <v/>
      </c>
      <c r="O978" s="603" t="str">
        <f>IF(STEP!S978&lt;&gt;"",STEP!S978,"")</f>
        <v/>
      </c>
      <c r="P978" s="603">
        <f t="shared" si="165"/>
        <v>0</v>
      </c>
      <c r="Q978" s="603"/>
      <c r="R978" s="603" t="str">
        <f t="shared" si="168"/>
        <v/>
      </c>
      <c r="S978" s="605">
        <f t="shared" si="166"/>
        <v>0</v>
      </c>
      <c r="T978" s="610">
        <f t="shared" si="167"/>
        <v>0</v>
      </c>
    </row>
    <row r="979" spans="2:20">
      <c r="B979" s="520"/>
      <c r="C979" s="622" t="str">
        <f>IF(STEP!C979&lt;&gt;"",STEP!C979,"")</f>
        <v/>
      </c>
      <c r="D979" s="409" t="str">
        <f>IF(STEP!D979&lt;&gt;"",STEP!D979,"")</f>
        <v/>
      </c>
      <c r="E979" s="410" t="str">
        <f>IF(STEP!E979&lt;&gt;"",STEP!E979,"")</f>
        <v/>
      </c>
      <c r="F979" s="409" t="str">
        <f>IF(STEP!F979&lt;&gt;"",STEP!F979,"")</f>
        <v/>
      </c>
      <c r="G979" s="508" t="str">
        <f>IF(STEP!C979&lt;&gt;"",STEP!AD979,"")</f>
        <v/>
      </c>
      <c r="H979" s="407" t="str">
        <f>IF(AND(STEP!$G979="",$J$8&lt;&gt;"ON"),"",IF(月報!AX979&lt;&gt;"",月報!AX979,IF(STEP!G979&lt;&gt;"",STEP!G979,"")))</f>
        <v/>
      </c>
      <c r="I979" s="408" t="str">
        <f>IF(AND(STEP!$G979="",$J$8&lt;&gt;"ON"),"",IF(月報!AZ979&lt;&gt;"",月報!AZ979,IF(STEP!H979&lt;&gt;"",STEP!H979,"")))</f>
        <v/>
      </c>
      <c r="J979" s="603">
        <f>IF(月報!BA979&lt;&gt;"",月報!BA979,0)*24</f>
        <v>0</v>
      </c>
      <c r="K979" s="603" t="str">
        <f>IF(STEP!X979&lt;&gt;"",STEP!X979,"")</f>
        <v/>
      </c>
      <c r="L979" s="603" t="str">
        <f>IF(STEP!Y979&lt;&gt;"",STEP!Y979,"")</f>
        <v/>
      </c>
      <c r="M979" s="603">
        <f>IF(STEP!Z979&lt;&gt;"",STEP!Z979,0)*24</f>
        <v>0</v>
      </c>
      <c r="N979" s="603" t="str">
        <f>IF(STEP!R979&lt;&gt;"",STEP!R979,"")</f>
        <v/>
      </c>
      <c r="O979" s="603" t="str">
        <f>IF(STEP!S979&lt;&gt;"",STEP!S979,"")</f>
        <v/>
      </c>
      <c r="P979" s="603">
        <f t="shared" si="165"/>
        <v>0</v>
      </c>
      <c r="Q979" s="603"/>
      <c r="R979" s="603" t="str">
        <f t="shared" si="168"/>
        <v/>
      </c>
      <c r="S979" s="605">
        <f t="shared" si="166"/>
        <v>0</v>
      </c>
      <c r="T979" s="610">
        <f t="shared" si="167"/>
        <v>0</v>
      </c>
    </row>
    <row r="980" spans="2:20">
      <c r="B980" s="520"/>
      <c r="C980" s="622" t="str">
        <f>IF(STEP!C980&lt;&gt;"",STEP!C980,"")</f>
        <v/>
      </c>
      <c r="D980" s="409" t="str">
        <f>IF(STEP!D980&lt;&gt;"",STEP!D980,"")</f>
        <v/>
      </c>
      <c r="E980" s="410" t="str">
        <f>IF(STEP!E980&lt;&gt;"",STEP!E980,"")</f>
        <v/>
      </c>
      <c r="F980" s="409" t="str">
        <f>IF(STEP!F980&lt;&gt;"",STEP!F980,"")</f>
        <v/>
      </c>
      <c r="G980" s="508" t="str">
        <f>IF(STEP!C980&lt;&gt;"",STEP!AD980,"")</f>
        <v/>
      </c>
      <c r="H980" s="407" t="str">
        <f>IF(AND(STEP!$G980="",$J$8&lt;&gt;"ON"),"",IF(月報!AX980&lt;&gt;"",月報!AX980,IF(STEP!G980&lt;&gt;"",STEP!G980,"")))</f>
        <v/>
      </c>
      <c r="I980" s="408" t="str">
        <f>IF(AND(STEP!$G980="",$J$8&lt;&gt;"ON"),"",IF(月報!AZ980&lt;&gt;"",月報!AZ980,IF(STEP!H980&lt;&gt;"",STEP!H980,"")))</f>
        <v/>
      </c>
      <c r="J980" s="603">
        <f>IF(月報!BA980&lt;&gt;"",月報!BA980,0)*24</f>
        <v>0</v>
      </c>
      <c r="K980" s="603" t="str">
        <f>IF(STEP!X980&lt;&gt;"",STEP!X980,"")</f>
        <v/>
      </c>
      <c r="L980" s="603" t="str">
        <f>IF(STEP!Y980&lt;&gt;"",STEP!Y980,"")</f>
        <v/>
      </c>
      <c r="M980" s="603">
        <f>IF(STEP!Z980&lt;&gt;"",STEP!Z980,0)*24</f>
        <v>0</v>
      </c>
      <c r="N980" s="603" t="str">
        <f>IF(STEP!R980&lt;&gt;"",STEP!R980,"")</f>
        <v/>
      </c>
      <c r="O980" s="603" t="str">
        <f>IF(STEP!S980&lt;&gt;"",STEP!S980,"")</f>
        <v/>
      </c>
      <c r="P980" s="603">
        <f t="shared" si="165"/>
        <v>0</v>
      </c>
      <c r="Q980" s="603"/>
      <c r="R980" s="603" t="str">
        <f t="shared" si="168"/>
        <v/>
      </c>
      <c r="S980" s="605">
        <f t="shared" si="166"/>
        <v>0</v>
      </c>
      <c r="T980" s="610">
        <f t="shared" si="167"/>
        <v>0</v>
      </c>
    </row>
    <row r="981" spans="2:20">
      <c r="B981" s="520"/>
      <c r="C981" s="622" t="str">
        <f>IF(STEP!C981&lt;&gt;"",STEP!C981,"")</f>
        <v/>
      </c>
      <c r="D981" s="409" t="str">
        <f>IF(STEP!D981&lt;&gt;"",STEP!D981,"")</f>
        <v/>
      </c>
      <c r="E981" s="410" t="str">
        <f>IF(STEP!E981&lt;&gt;"",STEP!E981,"")</f>
        <v/>
      </c>
      <c r="F981" s="409" t="str">
        <f>IF(STEP!F981&lt;&gt;"",STEP!F981,"")</f>
        <v/>
      </c>
      <c r="G981" s="508" t="str">
        <f>IF(STEP!C981&lt;&gt;"",STEP!AD981,"")</f>
        <v/>
      </c>
      <c r="H981" s="407" t="str">
        <f>IF(AND(STEP!$G981="",$J$8&lt;&gt;"ON"),"",IF(月報!AX981&lt;&gt;"",月報!AX981,IF(STEP!G981&lt;&gt;"",STEP!G981,"")))</f>
        <v/>
      </c>
      <c r="I981" s="408" t="str">
        <f>IF(AND(STEP!$G981="",$J$8&lt;&gt;"ON"),"",IF(月報!AZ981&lt;&gt;"",月報!AZ981,IF(STEP!H981&lt;&gt;"",STEP!H981,"")))</f>
        <v/>
      </c>
      <c r="J981" s="603">
        <f>IF(月報!BA981&lt;&gt;"",月報!BA981,0)*24</f>
        <v>0</v>
      </c>
      <c r="K981" s="603" t="str">
        <f>IF(STEP!X981&lt;&gt;"",STEP!X981,"")</f>
        <v/>
      </c>
      <c r="L981" s="603" t="str">
        <f>IF(STEP!Y981&lt;&gt;"",STEP!Y981,"")</f>
        <v/>
      </c>
      <c r="M981" s="603">
        <f>IF(STEP!Z981&lt;&gt;"",STEP!Z981,0)*24</f>
        <v>0</v>
      </c>
      <c r="N981" s="603" t="str">
        <f>IF(STEP!R981&lt;&gt;"",STEP!R981,"")</f>
        <v/>
      </c>
      <c r="O981" s="603" t="str">
        <f>IF(STEP!S981&lt;&gt;"",STEP!S981,"")</f>
        <v/>
      </c>
      <c r="P981" s="603">
        <f t="shared" si="165"/>
        <v>0</v>
      </c>
      <c r="Q981" s="603"/>
      <c r="R981" s="603" t="str">
        <f t="shared" si="168"/>
        <v/>
      </c>
      <c r="S981" s="605">
        <f t="shared" si="166"/>
        <v>0</v>
      </c>
      <c r="T981" s="610">
        <f t="shared" si="167"/>
        <v>0</v>
      </c>
    </row>
    <row r="982" spans="2:20">
      <c r="B982" s="520"/>
      <c r="C982" s="622" t="str">
        <f>IF(STEP!C982&lt;&gt;"",STEP!C982,"")</f>
        <v/>
      </c>
      <c r="D982" s="409" t="str">
        <f>IF(STEP!D982&lt;&gt;"",STEP!D982,"")</f>
        <v/>
      </c>
      <c r="E982" s="410" t="str">
        <f>IF(STEP!E982&lt;&gt;"",STEP!E982,"")</f>
        <v/>
      </c>
      <c r="F982" s="409" t="str">
        <f>IF(STEP!F982&lt;&gt;"",STEP!F982,"")</f>
        <v/>
      </c>
      <c r="G982" s="508" t="str">
        <f>IF(STEP!C982&lt;&gt;"",STEP!AD982,"")</f>
        <v/>
      </c>
      <c r="H982" s="407" t="str">
        <f>IF(AND(STEP!$G982="",$J$8&lt;&gt;"ON"),"",IF(月報!AX982&lt;&gt;"",月報!AX982,IF(STEP!G982&lt;&gt;"",STEP!G982,"")))</f>
        <v/>
      </c>
      <c r="I982" s="408" t="str">
        <f>IF(AND(STEP!$G982="",$J$8&lt;&gt;"ON"),"",IF(月報!AZ982&lt;&gt;"",月報!AZ982,IF(STEP!H982&lt;&gt;"",STEP!H982,"")))</f>
        <v/>
      </c>
      <c r="J982" s="603">
        <f>IF(月報!BA982&lt;&gt;"",月報!BA982,0)*24</f>
        <v>0</v>
      </c>
      <c r="K982" s="603" t="str">
        <f>IF(STEP!X982&lt;&gt;"",STEP!X982,"")</f>
        <v/>
      </c>
      <c r="L982" s="603" t="str">
        <f>IF(STEP!Y982&lt;&gt;"",STEP!Y982,"")</f>
        <v/>
      </c>
      <c r="M982" s="603">
        <f>IF(STEP!Z982&lt;&gt;"",STEP!Z982,0)*24</f>
        <v>0</v>
      </c>
      <c r="N982" s="603" t="str">
        <f>IF(STEP!R982&lt;&gt;"",STEP!R982,"")</f>
        <v/>
      </c>
      <c r="O982" s="603" t="str">
        <f>IF(STEP!S982&lt;&gt;"",STEP!S982,"")</f>
        <v/>
      </c>
      <c r="P982" s="603">
        <f t="shared" si="165"/>
        <v>0</v>
      </c>
      <c r="Q982" s="603"/>
      <c r="R982" s="603" t="str">
        <f t="shared" si="168"/>
        <v/>
      </c>
      <c r="S982" s="605">
        <f t="shared" si="166"/>
        <v>0</v>
      </c>
      <c r="T982" s="610">
        <f t="shared" si="167"/>
        <v>0</v>
      </c>
    </row>
    <row r="983" spans="2:20">
      <c r="B983" s="520"/>
      <c r="C983" s="623" t="str">
        <f>IF(STEP!C983&lt;&gt;"",STEP!C983,"")</f>
        <v/>
      </c>
      <c r="D983" s="411" t="str">
        <f>IF(STEP!D983&lt;&gt;"",STEP!D983,"")</f>
        <v/>
      </c>
      <c r="E983" s="412" t="str">
        <f>IF(STEP!E983&lt;&gt;"",STEP!E983,"")</f>
        <v/>
      </c>
      <c r="F983" s="411" t="str">
        <f>IF(STEP!F983&lt;&gt;"",STEP!F983,"")</f>
        <v/>
      </c>
      <c r="G983" s="413" t="str">
        <f>IF(STEP!C983&lt;&gt;"",STEP!AD983,"")</f>
        <v/>
      </c>
      <c r="H983" s="413" t="str">
        <f>IF(AND(STEP!$G983="",$J$8&lt;&gt;"ON"),"",IF(月報!AX983&lt;&gt;"",月報!AX983,IF(STEP!G983&lt;&gt;"",STEP!G983,"")))</f>
        <v/>
      </c>
      <c r="I983" s="414" t="str">
        <f>IF(AND(STEP!$G983="",$J$8&lt;&gt;"ON"),"",IF(月報!AZ983&lt;&gt;"",月報!AZ983,IF(STEP!H983&lt;&gt;"",STEP!H983,"")))</f>
        <v/>
      </c>
      <c r="J983" s="604">
        <f>IF(月報!BA983&lt;&gt;"",月報!BA983,0)*24</f>
        <v>0</v>
      </c>
      <c r="K983" s="604" t="str">
        <f>IF(STEP!X983&lt;&gt;"",STEP!X983,"")</f>
        <v/>
      </c>
      <c r="L983" s="604" t="str">
        <f>IF(STEP!Y983&lt;&gt;"",STEP!Y983,"")</f>
        <v/>
      </c>
      <c r="M983" s="604">
        <f>IF(STEP!Z983&lt;&gt;"",STEP!Z983,0)*24</f>
        <v>0</v>
      </c>
      <c r="N983" s="604" t="str">
        <f>IF(STEP!R983&lt;&gt;"",STEP!R983,"")</f>
        <v/>
      </c>
      <c r="O983" s="604" t="str">
        <f>IF(STEP!S983&lt;&gt;"",STEP!S983,"")</f>
        <v/>
      </c>
      <c r="P983" s="604">
        <f t="shared" si="165"/>
        <v>0</v>
      </c>
      <c r="Q983" s="604"/>
      <c r="R983" s="604" t="str">
        <f t="shared" si="168"/>
        <v/>
      </c>
      <c r="S983" s="607">
        <f t="shared" si="166"/>
        <v>0</v>
      </c>
      <c r="T983" s="611">
        <f t="shared" si="167"/>
        <v>0</v>
      </c>
    </row>
    <row r="984" spans="2:20">
      <c r="B984" s="520"/>
      <c r="C984" s="624" t="str">
        <f>IF(STEP!C984&lt;&gt;"",STEP!C984,"")</f>
        <v/>
      </c>
      <c r="D984" s="405" t="str">
        <f>IF(STEP!D984&lt;&gt;"",STEP!D984,"")</f>
        <v/>
      </c>
      <c r="E984" s="406" t="str">
        <f>IF(STEP!E984&lt;&gt;"",STEP!E984,"")</f>
        <v/>
      </c>
      <c r="F984" s="405" t="str">
        <f>IF(STEP!F984&lt;&gt;"",STEP!F984,"")</f>
        <v/>
      </c>
      <c r="G984" s="407" t="str">
        <f>IF(STEP!C984&lt;&gt;"",STEP!AD984,"")</f>
        <v/>
      </c>
      <c r="H984" s="407" t="str">
        <f>IF(AND(STEP!$G984="",$J$8&lt;&gt;"ON"),"",IF(月報!AX984&lt;&gt;"",月報!AX984,IF(STEP!G984&lt;&gt;"",STEP!G984,"")))</f>
        <v/>
      </c>
      <c r="I984" s="408" t="str">
        <f>IF(AND(STEP!$G984="",$J$8&lt;&gt;"ON"),"",IF(月報!AZ984&lt;&gt;"",月報!AZ984,IF(STEP!H984&lt;&gt;"",STEP!H984,"")))</f>
        <v/>
      </c>
      <c r="J984" s="603">
        <f>IF(月報!BA984&lt;&gt;"",月報!BA984,0)*24</f>
        <v>0</v>
      </c>
      <c r="K984" s="603" t="str">
        <f>IF(STEP!X984&lt;&gt;"",STEP!X984,"")</f>
        <v/>
      </c>
      <c r="L984" s="603" t="str">
        <f>IF(STEP!Y984&lt;&gt;"",STEP!Y984,"")</f>
        <v/>
      </c>
      <c r="M984" s="603">
        <f>IF(STEP!Z984&lt;&gt;"",STEP!Z984,0)*24</f>
        <v>0</v>
      </c>
      <c r="N984" s="603" t="str">
        <f>IF(STEP!R984&lt;&gt;"",STEP!R984,"")</f>
        <v/>
      </c>
      <c r="O984" s="603" t="str">
        <f>IF(STEP!S984&lt;&gt;"",STEP!S984,"")</f>
        <v/>
      </c>
      <c r="P984" s="603">
        <f t="shared" si="165"/>
        <v>0</v>
      </c>
      <c r="Q984" s="603">
        <f>SUM(P984:P990)</f>
        <v>0</v>
      </c>
      <c r="R984" s="603" t="str">
        <f t="shared" si="168"/>
        <v/>
      </c>
      <c r="S984" s="606">
        <f t="shared" si="166"/>
        <v>0</v>
      </c>
      <c r="T984" s="610">
        <f t="shared" si="167"/>
        <v>0</v>
      </c>
    </row>
    <row r="985" spans="2:20">
      <c r="B985" s="520"/>
      <c r="C985" s="622" t="str">
        <f>IF(STEP!C985&lt;&gt;"",STEP!C985,"")</f>
        <v/>
      </c>
      <c r="D985" s="409" t="str">
        <f>IF(STEP!D985&lt;&gt;"",STEP!D985,"")</f>
        <v/>
      </c>
      <c r="E985" s="410" t="str">
        <f>IF(STEP!E985&lt;&gt;"",STEP!E985,"")</f>
        <v/>
      </c>
      <c r="F985" s="409" t="str">
        <f>IF(STEP!F985&lt;&gt;"",STEP!F985,"")</f>
        <v/>
      </c>
      <c r="G985" s="508" t="str">
        <f>IF(STEP!C985&lt;&gt;"",STEP!AD985,"")</f>
        <v/>
      </c>
      <c r="H985" s="407" t="str">
        <f>IF(AND(STEP!$G985="",$J$8&lt;&gt;"ON"),"",IF(月報!AX985&lt;&gt;"",月報!AX985,IF(STEP!G985&lt;&gt;"",STEP!G985,"")))</f>
        <v/>
      </c>
      <c r="I985" s="408" t="str">
        <f>IF(AND(STEP!$G985="",$J$8&lt;&gt;"ON"),"",IF(月報!AZ985&lt;&gt;"",月報!AZ985,IF(STEP!H985&lt;&gt;"",STEP!H985,"")))</f>
        <v/>
      </c>
      <c r="J985" s="603">
        <f>IF(月報!BA985&lt;&gt;"",月報!BA985,0)*24</f>
        <v>0</v>
      </c>
      <c r="K985" s="603" t="str">
        <f>IF(STEP!X985&lt;&gt;"",STEP!X985,"")</f>
        <v/>
      </c>
      <c r="L985" s="603" t="str">
        <f>IF(STEP!Y985&lt;&gt;"",STEP!Y985,"")</f>
        <v/>
      </c>
      <c r="M985" s="603">
        <f>IF(STEP!Z985&lt;&gt;"",STEP!Z985,0)*24</f>
        <v>0</v>
      </c>
      <c r="N985" s="603" t="str">
        <f>IF(STEP!R985&lt;&gt;"",STEP!R985,"")</f>
        <v/>
      </c>
      <c r="O985" s="603" t="str">
        <f>IF(STEP!S985&lt;&gt;"",STEP!S985,"")</f>
        <v/>
      </c>
      <c r="P985" s="603">
        <f t="shared" si="165"/>
        <v>0</v>
      </c>
      <c r="Q985" s="603"/>
      <c r="R985" s="603" t="str">
        <f t="shared" si="168"/>
        <v/>
      </c>
      <c r="S985" s="605">
        <f t="shared" si="166"/>
        <v>0</v>
      </c>
      <c r="T985" s="610">
        <f t="shared" si="167"/>
        <v>0</v>
      </c>
    </row>
    <row r="986" spans="2:20">
      <c r="B986" s="520"/>
      <c r="C986" s="622" t="str">
        <f>IF(STEP!C986&lt;&gt;"",STEP!C986,"")</f>
        <v/>
      </c>
      <c r="D986" s="409" t="str">
        <f>IF(STEP!D986&lt;&gt;"",STEP!D986,"")</f>
        <v/>
      </c>
      <c r="E986" s="410" t="str">
        <f>IF(STEP!E986&lt;&gt;"",STEP!E986,"")</f>
        <v/>
      </c>
      <c r="F986" s="409" t="str">
        <f>IF(STEP!F986&lt;&gt;"",STEP!F986,"")</f>
        <v/>
      </c>
      <c r="G986" s="508" t="str">
        <f>IF(STEP!C986&lt;&gt;"",STEP!AD986,"")</f>
        <v/>
      </c>
      <c r="H986" s="407" t="str">
        <f>IF(AND(STEP!$G986="",$J$8&lt;&gt;"ON"),"",IF(月報!AX986&lt;&gt;"",月報!AX986,IF(STEP!G986&lt;&gt;"",STEP!G986,"")))</f>
        <v/>
      </c>
      <c r="I986" s="408" t="str">
        <f>IF(AND(STEP!$G986="",$J$8&lt;&gt;"ON"),"",IF(月報!AZ986&lt;&gt;"",月報!AZ986,IF(STEP!H986&lt;&gt;"",STEP!H986,"")))</f>
        <v/>
      </c>
      <c r="J986" s="603">
        <f>IF(月報!BA986&lt;&gt;"",月報!BA986,0)*24</f>
        <v>0</v>
      </c>
      <c r="K986" s="603" t="str">
        <f>IF(STEP!X986&lt;&gt;"",STEP!X986,"")</f>
        <v/>
      </c>
      <c r="L986" s="603" t="str">
        <f>IF(STEP!Y986&lt;&gt;"",STEP!Y986,"")</f>
        <v/>
      </c>
      <c r="M986" s="603">
        <f>IF(STEP!Z986&lt;&gt;"",STEP!Z986,0)*24</f>
        <v>0</v>
      </c>
      <c r="N986" s="603" t="str">
        <f>IF(STEP!R986&lt;&gt;"",STEP!R986,"")</f>
        <v/>
      </c>
      <c r="O986" s="603" t="str">
        <f>IF(STEP!S986&lt;&gt;"",STEP!S986,"")</f>
        <v/>
      </c>
      <c r="P986" s="603">
        <f t="shared" ref="P986" si="169">IF(J986&lt;&gt;"",J986,"")</f>
        <v>0</v>
      </c>
      <c r="Q986" s="603"/>
      <c r="R986" s="603" t="str">
        <f t="shared" si="168"/>
        <v/>
      </c>
      <c r="S986" s="605">
        <f t="shared" ref="S986" si="170">(IF(K986&lt;&gt;"",K986,0)+IF(L986&lt;&gt;"",L986,0))*24</f>
        <v>0</v>
      </c>
      <c r="T986" s="610">
        <f t="shared" ref="T986" si="171">J986-(M986+S986)</f>
        <v>0</v>
      </c>
    </row>
    <row r="987" spans="2:20">
      <c r="B987" s="520"/>
      <c r="C987" s="622" t="str">
        <f>IF(STEP!C987&lt;&gt;"",STEP!C987,"")</f>
        <v/>
      </c>
      <c r="D987" s="409" t="str">
        <f>IF(STEP!D987&lt;&gt;"",STEP!D987,"")</f>
        <v/>
      </c>
      <c r="E987" s="410" t="str">
        <f>IF(STEP!E987&lt;&gt;"",STEP!E987,"")</f>
        <v/>
      </c>
      <c r="F987" s="409" t="str">
        <f>IF(STEP!F987&lt;&gt;"",STEP!F987,"")</f>
        <v/>
      </c>
      <c r="G987" s="508" t="str">
        <f>IF(STEP!C987&lt;&gt;"",STEP!AD987,"")</f>
        <v/>
      </c>
      <c r="H987" s="407" t="str">
        <f>IF(AND(STEP!$G987="",$J$8&lt;&gt;"ON"),"",IF(月報!AX987&lt;&gt;"",月報!AX987,IF(STEP!G987&lt;&gt;"",STEP!G987,"")))</f>
        <v/>
      </c>
      <c r="I987" s="408" t="str">
        <f>IF(AND(STEP!$G987="",$J$8&lt;&gt;"ON"),"",IF(月報!AZ987&lt;&gt;"",月報!AZ987,IF(STEP!H987&lt;&gt;"",STEP!H987,"")))</f>
        <v/>
      </c>
      <c r="J987" s="408" t="str">
        <f>IF(AND(STEP!$G987="",$J$8&lt;&gt;"ON"),"",IF(月報!BA987&lt;&gt;"",月報!BA987,IF(STEP!J987&lt;&gt;"",STEP!J987/24,"")))</f>
        <v/>
      </c>
      <c r="K987" s="408" t="str">
        <f>IF(STEP!X987&lt;&gt;"",STEP!X987,"")</f>
        <v/>
      </c>
      <c r="L987" s="408" t="str">
        <f>IF(STEP!Y987&lt;&gt;"",STEP!Y987,"")</f>
        <v/>
      </c>
      <c r="M987" s="408" t="str">
        <f>IF(STEP!Z987&lt;&gt;"",STEP!Z987,"")</f>
        <v/>
      </c>
      <c r="N987" s="408" t="str">
        <f>IF(STEP!R987&lt;&gt;"",STEP!R987,"")</f>
        <v/>
      </c>
      <c r="O987" s="408" t="str">
        <f>IF(STEP!S987&lt;&gt;"",STEP!S987,"")</f>
        <v/>
      </c>
      <c r="P987" s="408" t="str">
        <f t="shared" si="165"/>
        <v/>
      </c>
      <c r="Q987" s="408"/>
      <c r="R987" s="408" t="str">
        <f t="shared" si="168"/>
        <v/>
      </c>
      <c r="S987" s="608"/>
      <c r="T987" s="610"/>
    </row>
    <row r="988" spans="2:20">
      <c r="B988" s="520"/>
      <c r="C988" s="622" t="str">
        <f>IF(STEP!C988&lt;&gt;"",STEP!C988,"")</f>
        <v/>
      </c>
      <c r="D988" s="409" t="str">
        <f>IF(STEP!D988&lt;&gt;"",STEP!D988,"")</f>
        <v/>
      </c>
      <c r="E988" s="410" t="str">
        <f>IF(STEP!E988&lt;&gt;"",STEP!E988,"")</f>
        <v/>
      </c>
      <c r="F988" s="409" t="str">
        <f>IF(STEP!F988&lt;&gt;"",STEP!F988,"")</f>
        <v/>
      </c>
      <c r="G988" s="508" t="str">
        <f>IF(STEP!C988&lt;&gt;"",STEP!AD988,"")</f>
        <v/>
      </c>
      <c r="H988" s="407" t="str">
        <f>IF(AND(STEP!$G988="",$J$8&lt;&gt;"ON"),"",IF(月報!AX988&lt;&gt;"",月報!AX988,IF(STEP!G988&lt;&gt;"",STEP!G988,"")))</f>
        <v/>
      </c>
      <c r="I988" s="408" t="str">
        <f>IF(AND(STEP!$G988="",$J$8&lt;&gt;"ON"),"",IF(月報!AZ988&lt;&gt;"",月報!AZ988,IF(STEP!H988&lt;&gt;"",STEP!H988,"")))</f>
        <v/>
      </c>
      <c r="J988" s="408" t="str">
        <f>IF(AND(STEP!$G988="",$J$8&lt;&gt;"ON"),"",IF(月報!BA988&lt;&gt;"",月報!BA988,IF(STEP!J988&lt;&gt;"",STEP!J988/24,"")))</f>
        <v/>
      </c>
      <c r="K988" s="408" t="str">
        <f>IF(STEP!X988&lt;&gt;"",STEP!X988,"")</f>
        <v/>
      </c>
      <c r="L988" s="408" t="str">
        <f>IF(STEP!Y988&lt;&gt;"",STEP!Y988,"")</f>
        <v/>
      </c>
      <c r="M988" s="408" t="str">
        <f>IF(STEP!Z988&lt;&gt;"",STEP!Z988,"")</f>
        <v/>
      </c>
      <c r="N988" s="408" t="str">
        <f>IF(STEP!R988&lt;&gt;"",STEP!R988,"")</f>
        <v/>
      </c>
      <c r="O988" s="408" t="str">
        <f>IF(STEP!S988&lt;&gt;"",STEP!S988,"")</f>
        <v/>
      </c>
      <c r="P988" s="408" t="str">
        <f t="shared" si="165"/>
        <v/>
      </c>
      <c r="Q988" s="408"/>
      <c r="R988" s="408" t="str">
        <f t="shared" si="168"/>
        <v/>
      </c>
      <c r="S988" s="608"/>
      <c r="T988" s="610"/>
    </row>
    <row r="989" spans="2:20">
      <c r="B989" s="520"/>
      <c r="C989" s="622" t="str">
        <f>IF(STEP!C989&lt;&gt;"",STEP!C989,"")</f>
        <v/>
      </c>
      <c r="D989" s="409" t="str">
        <f>IF(STEP!D989&lt;&gt;"",STEP!D989,"")</f>
        <v/>
      </c>
      <c r="E989" s="410" t="str">
        <f>IF(STEP!E989&lt;&gt;"",STEP!E989,"")</f>
        <v/>
      </c>
      <c r="F989" s="409" t="str">
        <f>IF(STEP!F989&lt;&gt;"",STEP!F989,"")</f>
        <v/>
      </c>
      <c r="G989" s="508" t="str">
        <f>IF(STEP!C989&lt;&gt;"",STEP!AD989,"")</f>
        <v/>
      </c>
      <c r="H989" s="407" t="str">
        <f>IF(AND(STEP!$G989="",$J$8&lt;&gt;"ON"),"",IF(月報!AX989&lt;&gt;"",月報!AX989,IF(STEP!G989&lt;&gt;"",STEP!G989,"")))</f>
        <v/>
      </c>
      <c r="I989" s="408" t="str">
        <f>IF(AND(STEP!$G989="",$J$8&lt;&gt;"ON"),"",IF(月報!AZ989&lt;&gt;"",月報!AZ989,IF(STEP!H989&lt;&gt;"",STEP!H989,"")))</f>
        <v/>
      </c>
      <c r="J989" s="408" t="str">
        <f>IF(AND(STEP!$G989="",$J$8&lt;&gt;"ON"),"",IF(月報!BA989&lt;&gt;"",月報!BA989,IF(STEP!J989&lt;&gt;"",STEP!J989/24,"")))</f>
        <v/>
      </c>
      <c r="K989" s="408" t="str">
        <f>IF(STEP!X989&lt;&gt;"",STEP!X989,"")</f>
        <v/>
      </c>
      <c r="L989" s="408" t="str">
        <f>IF(STEP!Y989&lt;&gt;"",STEP!Y989,"")</f>
        <v/>
      </c>
      <c r="M989" s="408" t="str">
        <f>IF(STEP!Z989&lt;&gt;"",STEP!Z989,"")</f>
        <v/>
      </c>
      <c r="N989" s="408" t="str">
        <f>IF(STEP!R989&lt;&gt;"",STEP!R989,"")</f>
        <v/>
      </c>
      <c r="O989" s="408" t="str">
        <f>IF(STEP!S989&lt;&gt;"",STEP!S989,"")</f>
        <v/>
      </c>
      <c r="P989" s="408" t="str">
        <f t="shared" si="165"/>
        <v/>
      </c>
      <c r="Q989" s="408"/>
      <c r="R989" s="408" t="str">
        <f t="shared" si="168"/>
        <v/>
      </c>
      <c r="S989" s="608"/>
      <c r="T989" s="610"/>
    </row>
    <row r="990" spans="2:20" ht="13.8" thickBot="1">
      <c r="B990" s="521"/>
      <c r="C990" s="625" t="str">
        <f>IF(STEP!C990&lt;&gt;"",STEP!C990,"")</f>
        <v/>
      </c>
      <c r="D990" s="415" t="str">
        <f>IF(STEP!D990&lt;&gt;"",STEP!D990,"")</f>
        <v/>
      </c>
      <c r="E990" s="416" t="str">
        <f>IF(STEP!E990&lt;&gt;"",STEP!E990,"")</f>
        <v/>
      </c>
      <c r="F990" s="415" t="str">
        <f>IF(STEP!F990&lt;&gt;"",STEP!F990,"")</f>
        <v/>
      </c>
      <c r="G990" s="417" t="str">
        <f>IF(STEP!C990&lt;&gt;"",STEP!AD990,"")</f>
        <v/>
      </c>
      <c r="H990" s="417" t="str">
        <f>IF(AND(STEP!$G990="",$J$8&lt;&gt;"ON"),"",IF(月報!AX990&lt;&gt;"",月報!AX990,IF(STEP!G990&lt;&gt;"",STEP!G990,"")))</f>
        <v/>
      </c>
      <c r="I990" s="418" t="str">
        <f>IF(AND(STEP!$G990="",$J$8&lt;&gt;"ON"),"",IF(月報!AZ990&lt;&gt;"",月報!AZ990,IF(STEP!H990&lt;&gt;"",STEP!H990,"")))</f>
        <v/>
      </c>
      <c r="J990" s="418" t="str">
        <f>IF(AND(STEP!$G990="",$J$8&lt;&gt;"ON"),"",IF(月報!BA990&lt;&gt;"",月報!BA990,IF(STEP!J990&lt;&gt;"",STEP!J990/24,"")))</f>
        <v/>
      </c>
      <c r="K990" s="418" t="str">
        <f>IF(STEP!X990&lt;&gt;"",STEP!X990,"")</f>
        <v/>
      </c>
      <c r="L990" s="418" t="str">
        <f>IF(STEP!Y990&lt;&gt;"",STEP!Y990,"")</f>
        <v/>
      </c>
      <c r="M990" s="418" t="str">
        <f>IF(STEP!Z990&lt;&gt;"",STEP!Z990,"")</f>
        <v/>
      </c>
      <c r="N990" s="418" t="str">
        <f>IF(STEP!R990&lt;&gt;"",STEP!R990,"")</f>
        <v/>
      </c>
      <c r="O990" s="418" t="str">
        <f>IF(STEP!S990&lt;&gt;"",STEP!S990,"")</f>
        <v/>
      </c>
      <c r="P990" s="418" t="str">
        <f t="shared" si="165"/>
        <v/>
      </c>
      <c r="Q990" s="418"/>
      <c r="R990" s="418" t="str">
        <f t="shared" si="168"/>
        <v/>
      </c>
      <c r="S990" s="609"/>
      <c r="T990" s="612"/>
    </row>
    <row r="991" spans="2:20">
      <c r="B991" s="516" t="s">
        <v>416</v>
      </c>
      <c r="C991" s="626"/>
      <c r="D991" s="324"/>
      <c r="E991" s="325"/>
      <c r="F991" s="578" t="s">
        <v>465</v>
      </c>
      <c r="G991" s="320"/>
      <c r="H991" s="320"/>
      <c r="I991" s="326"/>
      <c r="J991" s="326"/>
      <c r="K991" s="326"/>
      <c r="L991" s="326"/>
      <c r="M991" s="326"/>
      <c r="N991" s="326"/>
      <c r="O991" s="326"/>
      <c r="P991" s="326"/>
      <c r="Q991" s="326"/>
      <c r="R991" s="326"/>
      <c r="S991" s="326"/>
      <c r="T991" s="326"/>
    </row>
    <row r="992" spans="2:20">
      <c r="B992" s="516"/>
      <c r="C992" s="626"/>
      <c r="D992" s="324"/>
      <c r="E992" s="325"/>
      <c r="F992" s="324"/>
      <c r="G992" s="320"/>
      <c r="H992" s="320"/>
      <c r="I992" s="326"/>
      <c r="J992" s="326"/>
      <c r="K992" s="326"/>
      <c r="L992" s="326"/>
      <c r="M992" s="326"/>
      <c r="N992" s="326"/>
      <c r="O992" s="326"/>
      <c r="P992" s="326"/>
      <c r="Q992" s="326"/>
      <c r="R992" s="326"/>
      <c r="S992" s="326"/>
      <c r="T992" s="326"/>
    </row>
    <row r="993" spans="2:20">
      <c r="B993" s="516"/>
      <c r="C993" s="626"/>
      <c r="D993" s="324"/>
      <c r="E993" s="325"/>
      <c r="F993" s="324"/>
      <c r="G993" s="320"/>
      <c r="H993" s="320"/>
      <c r="I993" s="326"/>
      <c r="J993" s="326"/>
      <c r="K993" s="326"/>
      <c r="L993" s="326"/>
      <c r="M993" s="326"/>
      <c r="N993" s="326"/>
      <c r="O993" s="326"/>
      <c r="P993" s="326"/>
      <c r="Q993" s="326"/>
      <c r="R993" s="326"/>
      <c r="S993" s="326"/>
      <c r="T993" s="326"/>
    </row>
    <row r="994" spans="2:20">
      <c r="B994" s="516"/>
      <c r="C994" s="626"/>
      <c r="D994" s="324"/>
      <c r="E994" s="325"/>
      <c r="F994" s="324"/>
      <c r="G994" s="320"/>
      <c r="H994" s="320"/>
      <c r="I994" s="326"/>
      <c r="J994" s="326"/>
      <c r="K994" s="326"/>
      <c r="L994" s="326"/>
      <c r="M994" s="326"/>
      <c r="N994" s="326"/>
      <c r="O994" s="326"/>
      <c r="P994" s="326"/>
      <c r="Q994" s="326"/>
      <c r="R994" s="326"/>
      <c r="S994" s="326"/>
      <c r="T994" s="326"/>
    </row>
    <row r="995" spans="2:20">
      <c r="B995" s="516"/>
      <c r="C995" s="626"/>
      <c r="D995" s="324"/>
      <c r="E995" s="325"/>
      <c r="F995" s="324"/>
      <c r="G995" s="320"/>
      <c r="H995" s="320"/>
      <c r="I995" s="326"/>
      <c r="J995" s="326"/>
      <c r="K995" s="326"/>
      <c r="L995" s="326"/>
      <c r="M995" s="326"/>
      <c r="N995" s="326"/>
      <c r="O995" s="326"/>
      <c r="P995" s="326"/>
      <c r="Q995" s="326"/>
      <c r="R995" s="326"/>
      <c r="S995" s="326"/>
      <c r="T995" s="326"/>
    </row>
    <row r="996" spans="2:20">
      <c r="B996" s="516"/>
      <c r="C996" s="626"/>
      <c r="D996" s="324"/>
      <c r="E996" s="325"/>
      <c r="F996" s="324"/>
      <c r="G996" s="320"/>
      <c r="H996" s="320"/>
      <c r="I996" s="326"/>
      <c r="J996" s="326"/>
      <c r="K996" s="326"/>
      <c r="L996" s="326"/>
      <c r="M996" s="326"/>
      <c r="N996" s="326"/>
      <c r="O996" s="326"/>
      <c r="P996" s="326"/>
      <c r="Q996" s="326"/>
      <c r="R996" s="326"/>
      <c r="S996" s="326"/>
      <c r="T996" s="326"/>
    </row>
    <row r="997" spans="2:20">
      <c r="B997" s="516"/>
      <c r="C997" s="626"/>
      <c r="D997" s="324"/>
      <c r="E997" s="325"/>
      <c r="F997" s="324"/>
      <c r="G997" s="320"/>
      <c r="H997" s="320"/>
      <c r="I997" s="326"/>
      <c r="J997" s="326"/>
      <c r="K997" s="326"/>
      <c r="L997" s="326"/>
      <c r="M997" s="326"/>
      <c r="N997" s="326"/>
      <c r="O997" s="326"/>
      <c r="P997" s="326"/>
      <c r="Q997" s="326"/>
      <c r="R997" s="326"/>
      <c r="S997" s="326"/>
      <c r="T997" s="326"/>
    </row>
    <row r="998" spans="2:20">
      <c r="B998" s="516"/>
      <c r="C998" s="626"/>
      <c r="D998" s="324"/>
      <c r="E998" s="325"/>
      <c r="F998" s="324"/>
      <c r="G998" s="320"/>
      <c r="H998" s="320"/>
      <c r="I998" s="326"/>
      <c r="J998" s="326"/>
      <c r="K998" s="326"/>
      <c r="L998" s="326"/>
      <c r="M998" s="326"/>
      <c r="N998" s="326"/>
      <c r="O998" s="326"/>
      <c r="P998" s="326"/>
      <c r="Q998" s="326"/>
      <c r="R998" s="326"/>
      <c r="S998" s="326"/>
      <c r="T998" s="326"/>
    </row>
    <row r="999" spans="2:20">
      <c r="B999" s="516"/>
      <c r="C999" s="626"/>
      <c r="D999" s="324"/>
      <c r="E999" s="325"/>
      <c r="F999" s="324"/>
      <c r="G999" s="320"/>
      <c r="H999" s="320"/>
      <c r="I999" s="326"/>
      <c r="J999" s="326"/>
      <c r="K999" s="326"/>
      <c r="L999" s="326"/>
      <c r="M999" s="326"/>
      <c r="N999" s="326"/>
      <c r="O999" s="326"/>
      <c r="P999" s="326"/>
      <c r="Q999" s="326"/>
      <c r="R999" s="326"/>
      <c r="S999" s="326"/>
      <c r="T999" s="326"/>
    </row>
    <row r="1000" spans="2:20" ht="13.8" thickBot="1">
      <c r="B1000" s="519"/>
      <c r="C1000" s="627"/>
      <c r="D1000" s="330"/>
      <c r="E1000" s="331"/>
      <c r="F1000" s="330"/>
      <c r="G1000" s="322"/>
      <c r="H1000" s="322"/>
      <c r="I1000" s="332"/>
      <c r="J1000" s="332"/>
      <c r="K1000" s="332"/>
      <c r="L1000" s="332"/>
      <c r="M1000" s="332"/>
      <c r="N1000" s="332"/>
      <c r="O1000" s="332"/>
      <c r="P1000" s="332"/>
      <c r="Q1000" s="332"/>
      <c r="R1000" s="332"/>
      <c r="S1000" s="332"/>
      <c r="T1000" s="332"/>
    </row>
    <row r="1001" spans="2:20">
      <c r="B1001" s="522">
        <f>B956+1</f>
        <v>23</v>
      </c>
      <c r="C1001" s="624" t="str">
        <f>IF(STEP!C1001&lt;&gt;"",STEP!C1001,"")</f>
        <v/>
      </c>
      <c r="D1001" s="405" t="str">
        <f>IF(STEP!D1001&lt;&gt;"",STEP!D1001,"")</f>
        <v/>
      </c>
      <c r="E1001" s="406" t="str">
        <f>IF(STEP!E1001&lt;&gt;"",STEP!E1001,"")</f>
        <v/>
      </c>
      <c r="F1001" s="405" t="str">
        <f>IF(STEP!F1001&lt;&gt;"",STEP!F1001,"")</f>
        <v/>
      </c>
      <c r="G1001" s="407" t="str">
        <f>IF(STEP!C1001&lt;&gt;"",STEP!AD1001,"")</f>
        <v/>
      </c>
      <c r="H1001" s="407" t="str">
        <f>IF(AND(STEP!$G1001="",$J$8&lt;&gt;"ON"),"",IF(月報!AX1001&lt;&gt;"",月報!AX1001,IF(STEP!G1001&lt;&gt;"",STEP!G1001,"")))</f>
        <v/>
      </c>
      <c r="I1001" s="408" t="str">
        <f>IF(AND(STEP!$G1001="",$J$8&lt;&gt;"ON"),"",IF(月報!AZ1001&lt;&gt;"",月報!AZ1001,IF(STEP!H1001&lt;&gt;"",STEP!H1001,"")))</f>
        <v/>
      </c>
      <c r="J1001" s="603">
        <f>IF(月報!BA1001&lt;&gt;"",月報!BA1001,0)*24</f>
        <v>0</v>
      </c>
      <c r="K1001" s="603" t="str">
        <f>IF(STEP!X1001&lt;&gt;"",STEP!X1001,"")</f>
        <v/>
      </c>
      <c r="L1001" s="603" t="str">
        <f>IF(STEP!Y1001&lt;&gt;"",STEP!Y1001,"")</f>
        <v/>
      </c>
      <c r="M1001" s="603">
        <f>IF(STEP!Z1001&lt;&gt;"",STEP!Z1001,0)*24</f>
        <v>0</v>
      </c>
      <c r="N1001" s="603" t="str">
        <f>IF(STEP!R1001&lt;&gt;"",STEP!R1001,"")</f>
        <v/>
      </c>
      <c r="O1001" s="603" t="str">
        <f>IF(STEP!S1001&lt;&gt;"",STEP!S1001,"")</f>
        <v/>
      </c>
      <c r="P1001" s="603">
        <f t="shared" ref="P1001:P1035" si="172">IF(J1001&lt;&gt;"",J1001,"")</f>
        <v>0</v>
      </c>
      <c r="Q1001" s="603">
        <f>SUM(P1001:P1007)</f>
        <v>0</v>
      </c>
      <c r="R1001" s="603" t="str">
        <f>IF(C1001&lt;&gt;"",VLOOKUP(C1001,設定シート!$D$10:$L$109,9,FALSE),"")</f>
        <v/>
      </c>
      <c r="S1001" s="613">
        <f>(IF(K1001&lt;&gt;"",K1001,0)+IF(L1001&lt;&gt;"",L1001,0))*24</f>
        <v>0</v>
      </c>
      <c r="T1001" s="610">
        <f>J1001-(M1001+S1001)</f>
        <v>0</v>
      </c>
    </row>
    <row r="1002" spans="2:20">
      <c r="B1002" s="520"/>
      <c r="C1002" s="622" t="str">
        <f>IF(STEP!C1002&lt;&gt;"",STEP!C1002,"")</f>
        <v/>
      </c>
      <c r="D1002" s="409" t="str">
        <f>IF(STEP!D1002&lt;&gt;"",STEP!D1002,"")</f>
        <v/>
      </c>
      <c r="E1002" s="410" t="str">
        <f>IF(STEP!E1002&lt;&gt;"",STEP!E1002,"")</f>
        <v/>
      </c>
      <c r="F1002" s="409" t="str">
        <f>IF(STEP!F1002&lt;&gt;"",STEP!F1002,"")</f>
        <v/>
      </c>
      <c r="G1002" s="508" t="str">
        <f>IF(STEP!C1002&lt;&gt;"",STEP!AD1002,"")</f>
        <v/>
      </c>
      <c r="H1002" s="407" t="str">
        <f>IF(AND(STEP!$G1002="",$J$8&lt;&gt;"ON"),"",IF(月報!AX1002&lt;&gt;"",月報!AX1002,IF(STEP!G1002&lt;&gt;"",STEP!G1002,"")))</f>
        <v/>
      </c>
      <c r="I1002" s="408" t="str">
        <f>IF(AND(STEP!$G1002="",$J$8&lt;&gt;"ON"),"",IF(月報!AZ1002&lt;&gt;"",月報!AZ1002,IF(STEP!H1002&lt;&gt;"",STEP!H1002,"")))</f>
        <v/>
      </c>
      <c r="J1002" s="603">
        <f>IF(月報!BA1002&lt;&gt;"",月報!BA1002,0)*24</f>
        <v>0</v>
      </c>
      <c r="K1002" s="603" t="str">
        <f>IF(STEP!X1002&lt;&gt;"",STEP!X1002,"")</f>
        <v/>
      </c>
      <c r="L1002" s="603" t="str">
        <f>IF(STEP!Y1002&lt;&gt;"",STEP!Y1002,"")</f>
        <v/>
      </c>
      <c r="M1002" s="603">
        <f>IF(STEP!Z1002&lt;&gt;"",STEP!Z1002,0)*24</f>
        <v>0</v>
      </c>
      <c r="N1002" s="603" t="str">
        <f>IF(STEP!R1002&lt;&gt;"",STEP!R1002,"")</f>
        <v/>
      </c>
      <c r="O1002" s="603" t="str">
        <f>IF(STEP!S1002&lt;&gt;"",STEP!S1002,"")</f>
        <v/>
      </c>
      <c r="P1002" s="603">
        <f t="shared" si="172"/>
        <v>0</v>
      </c>
      <c r="Q1002" s="603"/>
      <c r="R1002" s="603" t="str">
        <f>R1001</f>
        <v/>
      </c>
      <c r="S1002" s="605">
        <f t="shared" ref="S1002:S1030" si="173">(IF(K1002&lt;&gt;"",K1002,0)+IF(L1002&lt;&gt;"",L1002,0))*24</f>
        <v>0</v>
      </c>
      <c r="T1002" s="610">
        <f t="shared" ref="T1002:T1030" si="174">J1002-(M1002+S1002)</f>
        <v>0</v>
      </c>
    </row>
    <row r="1003" spans="2:20">
      <c r="B1003" s="520"/>
      <c r="C1003" s="622" t="str">
        <f>IF(STEP!C1003&lt;&gt;"",STEP!C1003,"")</f>
        <v/>
      </c>
      <c r="D1003" s="409" t="str">
        <f>IF(STEP!D1003&lt;&gt;"",STEP!D1003,"")</f>
        <v/>
      </c>
      <c r="E1003" s="410" t="str">
        <f>IF(STEP!E1003&lt;&gt;"",STEP!E1003,"")</f>
        <v/>
      </c>
      <c r="F1003" s="409" t="str">
        <f>IF(STEP!F1003&lt;&gt;"",STEP!F1003,"")</f>
        <v/>
      </c>
      <c r="G1003" s="508" t="str">
        <f>IF(STEP!C1003&lt;&gt;"",STEP!AD1003,"")</f>
        <v/>
      </c>
      <c r="H1003" s="407" t="str">
        <f>IF(AND(STEP!$G1003="",$J$8&lt;&gt;"ON"),"",IF(月報!AX1003&lt;&gt;"",月報!AX1003,IF(STEP!G1003&lt;&gt;"",STEP!G1003,"")))</f>
        <v/>
      </c>
      <c r="I1003" s="408" t="str">
        <f>IF(AND(STEP!$G1003="",$J$8&lt;&gt;"ON"),"",IF(月報!AZ1003&lt;&gt;"",月報!AZ1003,IF(STEP!H1003&lt;&gt;"",STEP!H1003,"")))</f>
        <v/>
      </c>
      <c r="J1003" s="603">
        <f>IF(月報!BA1003&lt;&gt;"",月報!BA1003,0)*24</f>
        <v>0</v>
      </c>
      <c r="K1003" s="603" t="str">
        <f>IF(STEP!X1003&lt;&gt;"",STEP!X1003,"")</f>
        <v/>
      </c>
      <c r="L1003" s="603" t="str">
        <f>IF(STEP!Y1003&lt;&gt;"",STEP!Y1003,"")</f>
        <v/>
      </c>
      <c r="M1003" s="603">
        <f>IF(STEP!Z1003&lt;&gt;"",STEP!Z1003,0)*24</f>
        <v>0</v>
      </c>
      <c r="N1003" s="603" t="str">
        <f>IF(STEP!R1003&lt;&gt;"",STEP!R1003,"")</f>
        <v/>
      </c>
      <c r="O1003" s="603" t="str">
        <f>IF(STEP!S1003&lt;&gt;"",STEP!S1003,"")</f>
        <v/>
      </c>
      <c r="P1003" s="603">
        <f t="shared" si="172"/>
        <v>0</v>
      </c>
      <c r="Q1003" s="603"/>
      <c r="R1003" s="603" t="str">
        <f t="shared" ref="R1003:R1035" si="175">R1002</f>
        <v/>
      </c>
      <c r="S1003" s="605">
        <f t="shared" si="173"/>
        <v>0</v>
      </c>
      <c r="T1003" s="610">
        <f t="shared" si="174"/>
        <v>0</v>
      </c>
    </row>
    <row r="1004" spans="2:20">
      <c r="B1004" s="520"/>
      <c r="C1004" s="622" t="str">
        <f>IF(STEP!C1004&lt;&gt;"",STEP!C1004,"")</f>
        <v/>
      </c>
      <c r="D1004" s="409" t="str">
        <f>IF(STEP!D1004&lt;&gt;"",STEP!D1004,"")</f>
        <v/>
      </c>
      <c r="E1004" s="410" t="str">
        <f>IF(STEP!E1004&lt;&gt;"",STEP!E1004,"")</f>
        <v/>
      </c>
      <c r="F1004" s="409" t="str">
        <f>IF(STEP!F1004&lt;&gt;"",STEP!F1004,"")</f>
        <v/>
      </c>
      <c r="G1004" s="508" t="str">
        <f>IF(STEP!C1004&lt;&gt;"",STEP!AD1004,"")</f>
        <v/>
      </c>
      <c r="H1004" s="407" t="str">
        <f>IF(AND(STEP!$G1004="",$J$8&lt;&gt;"ON"),"",IF(月報!AX1004&lt;&gt;"",月報!AX1004,IF(STEP!G1004&lt;&gt;"",STEP!G1004,"")))</f>
        <v/>
      </c>
      <c r="I1004" s="408" t="str">
        <f>IF(AND(STEP!$G1004="",$J$8&lt;&gt;"ON"),"",IF(月報!AZ1004&lt;&gt;"",月報!AZ1004,IF(STEP!H1004&lt;&gt;"",STEP!H1004,"")))</f>
        <v/>
      </c>
      <c r="J1004" s="603">
        <f>IF(月報!BA1004&lt;&gt;"",月報!BA1004,0)*24</f>
        <v>0</v>
      </c>
      <c r="K1004" s="603" t="str">
        <f>IF(STEP!X1004&lt;&gt;"",STEP!X1004,"")</f>
        <v/>
      </c>
      <c r="L1004" s="603" t="str">
        <f>IF(STEP!Y1004&lt;&gt;"",STEP!Y1004,"")</f>
        <v/>
      </c>
      <c r="M1004" s="603">
        <f>IF(STEP!Z1004&lt;&gt;"",STEP!Z1004,0)*24</f>
        <v>0</v>
      </c>
      <c r="N1004" s="603" t="str">
        <f>IF(STEP!R1004&lt;&gt;"",STEP!R1004,"")</f>
        <v/>
      </c>
      <c r="O1004" s="603" t="str">
        <f>IF(STEP!S1004&lt;&gt;"",STEP!S1004,"")</f>
        <v/>
      </c>
      <c r="P1004" s="603">
        <f t="shared" si="172"/>
        <v>0</v>
      </c>
      <c r="Q1004" s="603"/>
      <c r="R1004" s="603" t="str">
        <f t="shared" si="175"/>
        <v/>
      </c>
      <c r="S1004" s="605">
        <f t="shared" si="173"/>
        <v>0</v>
      </c>
      <c r="T1004" s="610">
        <f t="shared" si="174"/>
        <v>0</v>
      </c>
    </row>
    <row r="1005" spans="2:20">
      <c r="B1005" s="520"/>
      <c r="C1005" s="622" t="str">
        <f>IF(STEP!C1005&lt;&gt;"",STEP!C1005,"")</f>
        <v/>
      </c>
      <c r="D1005" s="409" t="str">
        <f>IF(STEP!D1005&lt;&gt;"",STEP!D1005,"")</f>
        <v/>
      </c>
      <c r="E1005" s="410" t="str">
        <f>IF(STEP!E1005&lt;&gt;"",STEP!E1005,"")</f>
        <v/>
      </c>
      <c r="F1005" s="409" t="str">
        <f>IF(STEP!F1005&lt;&gt;"",STEP!F1005,"")</f>
        <v/>
      </c>
      <c r="G1005" s="508" t="str">
        <f>IF(STEP!C1005&lt;&gt;"",STEP!AD1005,"")</f>
        <v/>
      </c>
      <c r="H1005" s="407" t="str">
        <f>IF(AND(STEP!$G1005="",$J$8&lt;&gt;"ON"),"",IF(月報!AX1005&lt;&gt;"",月報!AX1005,IF(STEP!G1005&lt;&gt;"",STEP!G1005,"")))</f>
        <v/>
      </c>
      <c r="I1005" s="408" t="str">
        <f>IF(AND(STEP!$G1005="",$J$8&lt;&gt;"ON"),"",IF(月報!AZ1005&lt;&gt;"",月報!AZ1005,IF(STEP!H1005&lt;&gt;"",STEP!H1005,"")))</f>
        <v/>
      </c>
      <c r="J1005" s="603">
        <f>IF(月報!BA1005&lt;&gt;"",月報!BA1005,0)*24</f>
        <v>0</v>
      </c>
      <c r="K1005" s="603" t="str">
        <f>IF(STEP!X1005&lt;&gt;"",STEP!X1005,"")</f>
        <v/>
      </c>
      <c r="L1005" s="603" t="str">
        <f>IF(STEP!Y1005&lt;&gt;"",STEP!Y1005,"")</f>
        <v/>
      </c>
      <c r="M1005" s="603">
        <f>IF(STEP!Z1005&lt;&gt;"",STEP!Z1005,0)*24</f>
        <v>0</v>
      </c>
      <c r="N1005" s="603" t="str">
        <f>IF(STEP!R1005&lt;&gt;"",STEP!R1005,"")</f>
        <v/>
      </c>
      <c r="O1005" s="603" t="str">
        <f>IF(STEP!S1005&lt;&gt;"",STEP!S1005,"")</f>
        <v/>
      </c>
      <c r="P1005" s="603">
        <f t="shared" si="172"/>
        <v>0</v>
      </c>
      <c r="Q1005" s="603"/>
      <c r="R1005" s="603" t="str">
        <f t="shared" si="175"/>
        <v/>
      </c>
      <c r="S1005" s="605">
        <f t="shared" si="173"/>
        <v>0</v>
      </c>
      <c r="T1005" s="610">
        <f t="shared" si="174"/>
        <v>0</v>
      </c>
    </row>
    <row r="1006" spans="2:20">
      <c r="B1006" s="520"/>
      <c r="C1006" s="622" t="str">
        <f>IF(STEP!C1006&lt;&gt;"",STEP!C1006,"")</f>
        <v/>
      </c>
      <c r="D1006" s="409" t="str">
        <f>IF(STEP!D1006&lt;&gt;"",STEP!D1006,"")</f>
        <v/>
      </c>
      <c r="E1006" s="410" t="str">
        <f>IF(STEP!E1006&lt;&gt;"",STEP!E1006,"")</f>
        <v/>
      </c>
      <c r="F1006" s="409" t="str">
        <f>IF(STEP!F1006&lt;&gt;"",STEP!F1006,"")</f>
        <v/>
      </c>
      <c r="G1006" s="508" t="str">
        <f>IF(STEP!C1006&lt;&gt;"",STEP!AD1006,"")</f>
        <v/>
      </c>
      <c r="H1006" s="407" t="str">
        <f>IF(AND(STEP!$G1006="",$J$8&lt;&gt;"ON"),"",IF(月報!AX1006&lt;&gt;"",月報!AX1006,IF(STEP!G1006&lt;&gt;"",STEP!G1006,"")))</f>
        <v/>
      </c>
      <c r="I1006" s="408" t="str">
        <f>IF(AND(STEP!$G1006="",$J$8&lt;&gt;"ON"),"",IF(月報!AZ1006&lt;&gt;"",月報!AZ1006,IF(STEP!H1006&lt;&gt;"",STEP!H1006,"")))</f>
        <v/>
      </c>
      <c r="J1006" s="603">
        <f>IF(月報!BA1006&lt;&gt;"",月報!BA1006,0)*24</f>
        <v>0</v>
      </c>
      <c r="K1006" s="603" t="str">
        <f>IF(STEP!X1006&lt;&gt;"",STEP!X1006,"")</f>
        <v/>
      </c>
      <c r="L1006" s="603" t="str">
        <f>IF(STEP!Y1006&lt;&gt;"",STEP!Y1006,"")</f>
        <v/>
      </c>
      <c r="M1006" s="603">
        <f>IF(STEP!Z1006&lt;&gt;"",STEP!Z1006,0)*24</f>
        <v>0</v>
      </c>
      <c r="N1006" s="603" t="str">
        <f>IF(STEP!R1006&lt;&gt;"",STEP!R1006,"")</f>
        <v/>
      </c>
      <c r="O1006" s="603" t="str">
        <f>IF(STEP!S1006&lt;&gt;"",STEP!S1006,"")</f>
        <v/>
      </c>
      <c r="P1006" s="603">
        <f t="shared" si="172"/>
        <v>0</v>
      </c>
      <c r="Q1006" s="603"/>
      <c r="R1006" s="603" t="str">
        <f t="shared" si="175"/>
        <v/>
      </c>
      <c r="S1006" s="605">
        <f t="shared" si="173"/>
        <v>0</v>
      </c>
      <c r="T1006" s="610">
        <f t="shared" si="174"/>
        <v>0</v>
      </c>
    </row>
    <row r="1007" spans="2:20">
      <c r="B1007" s="520"/>
      <c r="C1007" s="623" t="str">
        <f>IF(STEP!C1007&lt;&gt;"",STEP!C1007,"")</f>
        <v/>
      </c>
      <c r="D1007" s="411" t="str">
        <f>IF(STEP!D1007&lt;&gt;"",STEP!D1007,"")</f>
        <v/>
      </c>
      <c r="E1007" s="412" t="str">
        <f>IF(STEP!E1007&lt;&gt;"",STEP!E1007,"")</f>
        <v/>
      </c>
      <c r="F1007" s="411" t="str">
        <f>IF(STEP!F1007&lt;&gt;"",STEP!F1007,"")</f>
        <v/>
      </c>
      <c r="G1007" s="413" t="str">
        <f>IF(STEP!C1007&lt;&gt;"",STEP!AD1007,"")</f>
        <v/>
      </c>
      <c r="H1007" s="413" t="str">
        <f>IF(AND(STEP!$G1007="",$J$8&lt;&gt;"ON"),"",IF(月報!AX1007&lt;&gt;"",月報!AX1007,IF(STEP!G1007&lt;&gt;"",STEP!G1007,"")))</f>
        <v/>
      </c>
      <c r="I1007" s="414" t="str">
        <f>IF(AND(STEP!$G1007="",$J$8&lt;&gt;"ON"),"",IF(月報!AZ1007&lt;&gt;"",月報!AZ1007,IF(STEP!H1007&lt;&gt;"",STEP!H1007,"")))</f>
        <v/>
      </c>
      <c r="J1007" s="604">
        <f>IF(月報!BA1007&lt;&gt;"",月報!BA1007,0)*24</f>
        <v>0</v>
      </c>
      <c r="K1007" s="604" t="str">
        <f>IF(STEP!X1007&lt;&gt;"",STEP!X1007,"")</f>
        <v/>
      </c>
      <c r="L1007" s="604" t="str">
        <f>IF(STEP!Y1007&lt;&gt;"",STEP!Y1007,"")</f>
        <v/>
      </c>
      <c r="M1007" s="604">
        <f>IF(STEP!Z1007&lt;&gt;"",STEP!Z1007,0)*24</f>
        <v>0</v>
      </c>
      <c r="N1007" s="604" t="str">
        <f>IF(STEP!R1007&lt;&gt;"",STEP!R1007,"")</f>
        <v/>
      </c>
      <c r="O1007" s="604" t="str">
        <f>IF(STEP!S1007&lt;&gt;"",STEP!S1007,"")</f>
        <v/>
      </c>
      <c r="P1007" s="604">
        <f t="shared" si="172"/>
        <v>0</v>
      </c>
      <c r="Q1007" s="604"/>
      <c r="R1007" s="604" t="str">
        <f t="shared" si="175"/>
        <v/>
      </c>
      <c r="S1007" s="607">
        <f t="shared" si="173"/>
        <v>0</v>
      </c>
      <c r="T1007" s="611">
        <f t="shared" si="174"/>
        <v>0</v>
      </c>
    </row>
    <row r="1008" spans="2:20">
      <c r="B1008" s="520"/>
      <c r="C1008" s="624" t="str">
        <f>IF(STEP!C1008&lt;&gt;"",STEP!C1008,"")</f>
        <v/>
      </c>
      <c r="D1008" s="405" t="str">
        <f>IF(STEP!D1008&lt;&gt;"",STEP!D1008,"")</f>
        <v/>
      </c>
      <c r="E1008" s="406" t="str">
        <f>IF(STEP!E1008&lt;&gt;"",STEP!E1008,"")</f>
        <v/>
      </c>
      <c r="F1008" s="405" t="str">
        <f>IF(STEP!F1008&lt;&gt;"",STEP!F1008,"")</f>
        <v/>
      </c>
      <c r="G1008" s="407" t="str">
        <f>IF(STEP!C1008&lt;&gt;"",STEP!AD1008,"")</f>
        <v/>
      </c>
      <c r="H1008" s="407" t="str">
        <f>IF(AND(STEP!$G1008="",$J$8&lt;&gt;"ON"),"",IF(月報!AX1008&lt;&gt;"",月報!AX1008,IF(STEP!G1008&lt;&gt;"",STEP!G1008,"")))</f>
        <v/>
      </c>
      <c r="I1008" s="408" t="str">
        <f>IF(AND(STEP!$G1008="",$J$8&lt;&gt;"ON"),"",IF(月報!AZ1008&lt;&gt;"",月報!AZ1008,IF(STEP!H1008&lt;&gt;"",STEP!H1008,"")))</f>
        <v/>
      </c>
      <c r="J1008" s="603">
        <f>IF(月報!BA1008&lt;&gt;"",月報!BA1008,0)*24</f>
        <v>0</v>
      </c>
      <c r="K1008" s="603" t="str">
        <f>IF(STEP!X1008&lt;&gt;"",STEP!X1008,"")</f>
        <v/>
      </c>
      <c r="L1008" s="603" t="str">
        <f>IF(STEP!Y1008&lt;&gt;"",STEP!Y1008,"")</f>
        <v/>
      </c>
      <c r="M1008" s="603">
        <f>IF(STEP!Z1008&lt;&gt;"",STEP!Z1008,0)*24</f>
        <v>0</v>
      </c>
      <c r="N1008" s="603" t="str">
        <f>IF(STEP!R1008&lt;&gt;"",STEP!R1008,"")</f>
        <v/>
      </c>
      <c r="O1008" s="603" t="str">
        <f>IF(STEP!S1008&lt;&gt;"",STEP!S1008,"")</f>
        <v/>
      </c>
      <c r="P1008" s="603">
        <f t="shared" si="172"/>
        <v>0</v>
      </c>
      <c r="Q1008" s="603">
        <f>SUM(P1008:P1014)</f>
        <v>0</v>
      </c>
      <c r="R1008" s="603" t="str">
        <f t="shared" si="175"/>
        <v/>
      </c>
      <c r="S1008" s="606">
        <f t="shared" si="173"/>
        <v>0</v>
      </c>
      <c r="T1008" s="610">
        <f t="shared" si="174"/>
        <v>0</v>
      </c>
    </row>
    <row r="1009" spans="2:20">
      <c r="B1009" s="520"/>
      <c r="C1009" s="622" t="str">
        <f>IF(STEP!C1009&lt;&gt;"",STEP!C1009,"")</f>
        <v/>
      </c>
      <c r="D1009" s="409" t="str">
        <f>IF(STEP!D1009&lt;&gt;"",STEP!D1009,"")</f>
        <v/>
      </c>
      <c r="E1009" s="410" t="str">
        <f>IF(STEP!E1009&lt;&gt;"",STEP!E1009,"")</f>
        <v/>
      </c>
      <c r="F1009" s="409" t="str">
        <f>IF(STEP!F1009&lt;&gt;"",STEP!F1009,"")</f>
        <v/>
      </c>
      <c r="G1009" s="508" t="str">
        <f>IF(STEP!C1009&lt;&gt;"",STEP!AD1009,"")</f>
        <v/>
      </c>
      <c r="H1009" s="407" t="str">
        <f>IF(AND(STEP!$G1009="",$J$8&lt;&gt;"ON"),"",IF(月報!AX1009&lt;&gt;"",月報!AX1009,IF(STEP!G1009&lt;&gt;"",STEP!G1009,"")))</f>
        <v/>
      </c>
      <c r="I1009" s="408" t="str">
        <f>IF(AND(STEP!$G1009="",$J$8&lt;&gt;"ON"),"",IF(月報!AZ1009&lt;&gt;"",月報!AZ1009,IF(STEP!H1009&lt;&gt;"",STEP!H1009,"")))</f>
        <v/>
      </c>
      <c r="J1009" s="603">
        <f>IF(月報!BA1009&lt;&gt;"",月報!BA1009,0)*24</f>
        <v>0</v>
      </c>
      <c r="K1009" s="603" t="str">
        <f>IF(STEP!X1009&lt;&gt;"",STEP!X1009,"")</f>
        <v/>
      </c>
      <c r="L1009" s="603" t="str">
        <f>IF(STEP!Y1009&lt;&gt;"",STEP!Y1009,"")</f>
        <v/>
      </c>
      <c r="M1009" s="603">
        <f>IF(STEP!Z1009&lt;&gt;"",STEP!Z1009,0)*24</f>
        <v>0</v>
      </c>
      <c r="N1009" s="603" t="str">
        <f>IF(STEP!R1009&lt;&gt;"",STEP!R1009,"")</f>
        <v/>
      </c>
      <c r="O1009" s="603" t="str">
        <f>IF(STEP!S1009&lt;&gt;"",STEP!S1009,"")</f>
        <v/>
      </c>
      <c r="P1009" s="603">
        <f t="shared" si="172"/>
        <v>0</v>
      </c>
      <c r="Q1009" s="603"/>
      <c r="R1009" s="603" t="str">
        <f t="shared" si="175"/>
        <v/>
      </c>
      <c r="S1009" s="605">
        <f t="shared" si="173"/>
        <v>0</v>
      </c>
      <c r="T1009" s="610">
        <f t="shared" si="174"/>
        <v>0</v>
      </c>
    </row>
    <row r="1010" spans="2:20">
      <c r="B1010" s="520"/>
      <c r="C1010" s="622" t="str">
        <f>IF(STEP!C1010&lt;&gt;"",STEP!C1010,"")</f>
        <v/>
      </c>
      <c r="D1010" s="409" t="str">
        <f>IF(STEP!D1010&lt;&gt;"",STEP!D1010,"")</f>
        <v/>
      </c>
      <c r="E1010" s="410" t="str">
        <f>IF(STEP!E1010&lt;&gt;"",STEP!E1010,"")</f>
        <v/>
      </c>
      <c r="F1010" s="409" t="str">
        <f>IF(STEP!F1010&lt;&gt;"",STEP!F1010,"")</f>
        <v/>
      </c>
      <c r="G1010" s="508" t="str">
        <f>IF(STEP!C1010&lt;&gt;"",STEP!AD1010,"")</f>
        <v/>
      </c>
      <c r="H1010" s="407" t="str">
        <f>IF(AND(STEP!$G1010="",$J$8&lt;&gt;"ON"),"",IF(月報!AX1010&lt;&gt;"",月報!AX1010,IF(STEP!G1010&lt;&gt;"",STEP!G1010,"")))</f>
        <v/>
      </c>
      <c r="I1010" s="408" t="str">
        <f>IF(AND(STEP!$G1010="",$J$8&lt;&gt;"ON"),"",IF(月報!AZ1010&lt;&gt;"",月報!AZ1010,IF(STEP!H1010&lt;&gt;"",STEP!H1010,"")))</f>
        <v/>
      </c>
      <c r="J1010" s="603">
        <f>IF(月報!BA1010&lt;&gt;"",月報!BA1010,0)*24</f>
        <v>0</v>
      </c>
      <c r="K1010" s="603" t="str">
        <f>IF(STEP!X1010&lt;&gt;"",STEP!X1010,"")</f>
        <v/>
      </c>
      <c r="L1010" s="603" t="str">
        <f>IF(STEP!Y1010&lt;&gt;"",STEP!Y1010,"")</f>
        <v/>
      </c>
      <c r="M1010" s="603">
        <f>IF(STEP!Z1010&lt;&gt;"",STEP!Z1010,0)*24</f>
        <v>0</v>
      </c>
      <c r="N1010" s="603" t="str">
        <f>IF(STEP!R1010&lt;&gt;"",STEP!R1010,"")</f>
        <v/>
      </c>
      <c r="O1010" s="603" t="str">
        <f>IF(STEP!S1010&lt;&gt;"",STEP!S1010,"")</f>
        <v/>
      </c>
      <c r="P1010" s="603">
        <f t="shared" si="172"/>
        <v>0</v>
      </c>
      <c r="Q1010" s="603"/>
      <c r="R1010" s="603" t="str">
        <f t="shared" si="175"/>
        <v/>
      </c>
      <c r="S1010" s="605">
        <f t="shared" si="173"/>
        <v>0</v>
      </c>
      <c r="T1010" s="610">
        <f t="shared" si="174"/>
        <v>0</v>
      </c>
    </row>
    <row r="1011" spans="2:20">
      <c r="B1011" s="520"/>
      <c r="C1011" s="622" t="str">
        <f>IF(STEP!C1011&lt;&gt;"",STEP!C1011,"")</f>
        <v/>
      </c>
      <c r="D1011" s="409" t="str">
        <f>IF(STEP!D1011&lt;&gt;"",STEP!D1011,"")</f>
        <v/>
      </c>
      <c r="E1011" s="410" t="str">
        <f>IF(STEP!E1011&lt;&gt;"",STEP!E1011,"")</f>
        <v/>
      </c>
      <c r="F1011" s="409" t="str">
        <f>IF(STEP!F1011&lt;&gt;"",STEP!F1011,"")</f>
        <v/>
      </c>
      <c r="G1011" s="508" t="str">
        <f>IF(STEP!C1011&lt;&gt;"",STEP!AD1011,"")</f>
        <v/>
      </c>
      <c r="H1011" s="407" t="str">
        <f>IF(AND(STEP!$G1011="",$J$8&lt;&gt;"ON"),"",IF(月報!AX1011&lt;&gt;"",月報!AX1011,IF(STEP!G1011&lt;&gt;"",STEP!G1011,"")))</f>
        <v/>
      </c>
      <c r="I1011" s="408" t="str">
        <f>IF(AND(STEP!$G1011="",$J$8&lt;&gt;"ON"),"",IF(月報!AZ1011&lt;&gt;"",月報!AZ1011,IF(STEP!H1011&lt;&gt;"",STEP!H1011,"")))</f>
        <v/>
      </c>
      <c r="J1011" s="603">
        <f>IF(月報!BA1011&lt;&gt;"",月報!BA1011,0)*24</f>
        <v>0</v>
      </c>
      <c r="K1011" s="603" t="str">
        <f>IF(STEP!X1011&lt;&gt;"",STEP!X1011,"")</f>
        <v/>
      </c>
      <c r="L1011" s="603" t="str">
        <f>IF(STEP!Y1011&lt;&gt;"",STEP!Y1011,"")</f>
        <v/>
      </c>
      <c r="M1011" s="603">
        <f>IF(STEP!Z1011&lt;&gt;"",STEP!Z1011,0)*24</f>
        <v>0</v>
      </c>
      <c r="N1011" s="603" t="str">
        <f>IF(STEP!R1011&lt;&gt;"",STEP!R1011,"")</f>
        <v/>
      </c>
      <c r="O1011" s="603" t="str">
        <f>IF(STEP!S1011&lt;&gt;"",STEP!S1011,"")</f>
        <v/>
      </c>
      <c r="P1011" s="603">
        <f t="shared" si="172"/>
        <v>0</v>
      </c>
      <c r="Q1011" s="603"/>
      <c r="R1011" s="603" t="str">
        <f t="shared" si="175"/>
        <v/>
      </c>
      <c r="S1011" s="605">
        <f t="shared" si="173"/>
        <v>0</v>
      </c>
      <c r="T1011" s="610">
        <f t="shared" si="174"/>
        <v>0</v>
      </c>
    </row>
    <row r="1012" spans="2:20">
      <c r="B1012" s="517"/>
      <c r="C1012" s="622" t="str">
        <f>IF(STEP!C1012&lt;&gt;"",STEP!C1012,"")</f>
        <v/>
      </c>
      <c r="D1012" s="409" t="str">
        <f>IF(STEP!D1012&lt;&gt;"",STEP!D1012,"")</f>
        <v/>
      </c>
      <c r="E1012" s="410" t="str">
        <f>IF(STEP!E1012&lt;&gt;"",STEP!E1012,"")</f>
        <v/>
      </c>
      <c r="F1012" s="409" t="str">
        <f>IF(STEP!F1012&lt;&gt;"",STEP!F1012,"")</f>
        <v/>
      </c>
      <c r="G1012" s="508" t="str">
        <f>IF(STEP!C1012&lt;&gt;"",STEP!AD1012,"")</f>
        <v/>
      </c>
      <c r="H1012" s="407" t="str">
        <f>IF(AND(STEP!$G1012="",$J$8&lt;&gt;"ON"),"",IF(月報!AX1012&lt;&gt;"",月報!AX1012,IF(STEP!G1012&lt;&gt;"",STEP!G1012,"")))</f>
        <v/>
      </c>
      <c r="I1012" s="408" t="str">
        <f>IF(AND(STEP!$G1012="",$J$8&lt;&gt;"ON"),"",IF(月報!AZ1012&lt;&gt;"",月報!AZ1012,IF(STEP!H1012&lt;&gt;"",STEP!H1012,"")))</f>
        <v/>
      </c>
      <c r="J1012" s="603">
        <f>IF(月報!BA1012&lt;&gt;"",月報!BA1012,0)*24</f>
        <v>0</v>
      </c>
      <c r="K1012" s="603" t="str">
        <f>IF(STEP!X1012&lt;&gt;"",STEP!X1012,"")</f>
        <v/>
      </c>
      <c r="L1012" s="603" t="str">
        <f>IF(STEP!Y1012&lt;&gt;"",STEP!Y1012,"")</f>
        <v/>
      </c>
      <c r="M1012" s="603">
        <f>IF(STEP!Z1012&lt;&gt;"",STEP!Z1012,0)*24</f>
        <v>0</v>
      </c>
      <c r="N1012" s="603" t="str">
        <f>IF(STEP!R1012&lt;&gt;"",STEP!R1012,"")</f>
        <v/>
      </c>
      <c r="O1012" s="603" t="str">
        <f>IF(STEP!S1012&lt;&gt;"",STEP!S1012,"")</f>
        <v/>
      </c>
      <c r="P1012" s="603">
        <f t="shared" si="172"/>
        <v>0</v>
      </c>
      <c r="Q1012" s="603"/>
      <c r="R1012" s="603" t="str">
        <f t="shared" si="175"/>
        <v/>
      </c>
      <c r="S1012" s="605">
        <f t="shared" si="173"/>
        <v>0</v>
      </c>
      <c r="T1012" s="610">
        <f t="shared" si="174"/>
        <v>0</v>
      </c>
    </row>
    <row r="1013" spans="2:20">
      <c r="B1013" s="517"/>
      <c r="C1013" s="622" t="str">
        <f>IF(STEP!C1013&lt;&gt;"",STEP!C1013,"")</f>
        <v/>
      </c>
      <c r="D1013" s="409" t="str">
        <f>IF(STEP!D1013&lt;&gt;"",STEP!D1013,"")</f>
        <v/>
      </c>
      <c r="E1013" s="410" t="str">
        <f>IF(STEP!E1013&lt;&gt;"",STEP!E1013,"")</f>
        <v/>
      </c>
      <c r="F1013" s="409" t="str">
        <f>IF(STEP!F1013&lt;&gt;"",STEP!F1013,"")</f>
        <v/>
      </c>
      <c r="G1013" s="508" t="str">
        <f>IF(STEP!C1013&lt;&gt;"",STEP!AD1013,"")</f>
        <v/>
      </c>
      <c r="H1013" s="407" t="str">
        <f>IF(AND(STEP!$G1013="",$J$8&lt;&gt;"ON"),"",IF(月報!AX1013&lt;&gt;"",月報!AX1013,IF(STEP!G1013&lt;&gt;"",STEP!G1013,"")))</f>
        <v/>
      </c>
      <c r="I1013" s="408" t="str">
        <f>IF(AND(STEP!$G1013="",$J$8&lt;&gt;"ON"),"",IF(月報!AZ1013&lt;&gt;"",月報!AZ1013,IF(STEP!H1013&lt;&gt;"",STEP!H1013,"")))</f>
        <v/>
      </c>
      <c r="J1013" s="603">
        <f>IF(月報!BA1013&lt;&gt;"",月報!BA1013,0)*24</f>
        <v>0</v>
      </c>
      <c r="K1013" s="603" t="str">
        <f>IF(STEP!X1013&lt;&gt;"",STEP!X1013,"")</f>
        <v/>
      </c>
      <c r="L1013" s="603" t="str">
        <f>IF(STEP!Y1013&lt;&gt;"",STEP!Y1013,"")</f>
        <v/>
      </c>
      <c r="M1013" s="603">
        <f>IF(STEP!Z1013&lt;&gt;"",STEP!Z1013,0)*24</f>
        <v>0</v>
      </c>
      <c r="N1013" s="603" t="str">
        <f>IF(STEP!R1013&lt;&gt;"",STEP!R1013,"")</f>
        <v/>
      </c>
      <c r="O1013" s="603" t="str">
        <f>IF(STEP!S1013&lt;&gt;"",STEP!S1013,"")</f>
        <v/>
      </c>
      <c r="P1013" s="603">
        <f t="shared" si="172"/>
        <v>0</v>
      </c>
      <c r="Q1013" s="603"/>
      <c r="R1013" s="603" t="str">
        <f t="shared" si="175"/>
        <v/>
      </c>
      <c r="S1013" s="605">
        <f t="shared" si="173"/>
        <v>0</v>
      </c>
      <c r="T1013" s="610">
        <f t="shared" si="174"/>
        <v>0</v>
      </c>
    </row>
    <row r="1014" spans="2:20">
      <c r="B1014" s="517"/>
      <c r="C1014" s="623" t="str">
        <f>IF(STEP!C1014&lt;&gt;"",STEP!C1014,"")</f>
        <v/>
      </c>
      <c r="D1014" s="411" t="str">
        <f>IF(STEP!D1014&lt;&gt;"",STEP!D1014,"")</f>
        <v/>
      </c>
      <c r="E1014" s="412" t="str">
        <f>IF(STEP!E1014&lt;&gt;"",STEP!E1014,"")</f>
        <v/>
      </c>
      <c r="F1014" s="411" t="str">
        <f>IF(STEP!F1014&lt;&gt;"",STEP!F1014,"")</f>
        <v/>
      </c>
      <c r="G1014" s="413" t="str">
        <f>IF(STEP!C1014&lt;&gt;"",STEP!AD1014,"")</f>
        <v/>
      </c>
      <c r="H1014" s="413" t="str">
        <f>IF(AND(STEP!$G1014="",$J$8&lt;&gt;"ON"),"",IF(月報!AX1014&lt;&gt;"",月報!AX1014,IF(STEP!G1014&lt;&gt;"",STEP!G1014,"")))</f>
        <v/>
      </c>
      <c r="I1014" s="414" t="str">
        <f>IF(AND(STEP!$G1014="",$J$8&lt;&gt;"ON"),"",IF(月報!AZ1014&lt;&gt;"",月報!AZ1014,IF(STEP!H1014&lt;&gt;"",STEP!H1014,"")))</f>
        <v/>
      </c>
      <c r="J1014" s="604">
        <f>IF(月報!BA1014&lt;&gt;"",月報!BA1014,0)*24</f>
        <v>0</v>
      </c>
      <c r="K1014" s="604" t="str">
        <f>IF(STEP!X1014&lt;&gt;"",STEP!X1014,"")</f>
        <v/>
      </c>
      <c r="L1014" s="604" t="str">
        <f>IF(STEP!Y1014&lt;&gt;"",STEP!Y1014,"")</f>
        <v/>
      </c>
      <c r="M1014" s="604">
        <f>IF(STEP!Z1014&lt;&gt;"",STEP!Z1014,0)*24</f>
        <v>0</v>
      </c>
      <c r="N1014" s="604" t="str">
        <f>IF(STEP!R1014&lt;&gt;"",STEP!R1014,"")</f>
        <v/>
      </c>
      <c r="O1014" s="604" t="str">
        <f>IF(STEP!S1014&lt;&gt;"",STEP!S1014,"")</f>
        <v/>
      </c>
      <c r="P1014" s="604">
        <f t="shared" si="172"/>
        <v>0</v>
      </c>
      <c r="Q1014" s="604"/>
      <c r="R1014" s="604" t="str">
        <f t="shared" si="175"/>
        <v/>
      </c>
      <c r="S1014" s="607">
        <f t="shared" si="173"/>
        <v>0</v>
      </c>
      <c r="T1014" s="611">
        <f t="shared" si="174"/>
        <v>0</v>
      </c>
    </row>
    <row r="1015" spans="2:20">
      <c r="B1015" s="517"/>
      <c r="C1015" s="624" t="str">
        <f>IF(STEP!C1015&lt;&gt;"",STEP!C1015,"")</f>
        <v/>
      </c>
      <c r="D1015" s="405" t="str">
        <f>IF(STEP!D1015&lt;&gt;"",STEP!D1015,"")</f>
        <v/>
      </c>
      <c r="E1015" s="406" t="str">
        <f>IF(STEP!E1015&lt;&gt;"",STEP!E1015,"")</f>
        <v/>
      </c>
      <c r="F1015" s="405" t="str">
        <f>IF(STEP!F1015&lt;&gt;"",STEP!F1015,"")</f>
        <v/>
      </c>
      <c r="G1015" s="407" t="str">
        <f>IF(STEP!C1015&lt;&gt;"",STEP!AD1015,"")</f>
        <v/>
      </c>
      <c r="H1015" s="407" t="str">
        <f>IF(AND(STEP!$G1015="",$J$8&lt;&gt;"ON"),"",IF(月報!AX1015&lt;&gt;"",月報!AX1015,IF(STEP!G1015&lt;&gt;"",STEP!G1015,"")))</f>
        <v/>
      </c>
      <c r="I1015" s="408" t="str">
        <f>IF(AND(STEP!$G1015="",$J$8&lt;&gt;"ON"),"",IF(月報!AZ1015&lt;&gt;"",月報!AZ1015,IF(STEP!H1015&lt;&gt;"",STEP!H1015,"")))</f>
        <v/>
      </c>
      <c r="J1015" s="603">
        <f>IF(月報!BA1015&lt;&gt;"",月報!BA1015,0)*24</f>
        <v>0</v>
      </c>
      <c r="K1015" s="603" t="str">
        <f>IF(STEP!X1015&lt;&gt;"",STEP!X1015,"")</f>
        <v/>
      </c>
      <c r="L1015" s="603" t="str">
        <f>IF(STEP!Y1015&lt;&gt;"",STEP!Y1015,"")</f>
        <v/>
      </c>
      <c r="M1015" s="603">
        <f>IF(STEP!Z1015&lt;&gt;"",STEP!Z1015,0)*24</f>
        <v>0</v>
      </c>
      <c r="N1015" s="603" t="str">
        <f>IF(STEP!R1015&lt;&gt;"",STEP!R1015,"")</f>
        <v/>
      </c>
      <c r="O1015" s="603" t="str">
        <f>IF(STEP!S1015&lt;&gt;"",STEP!S1015,"")</f>
        <v/>
      </c>
      <c r="P1015" s="603">
        <f t="shared" si="172"/>
        <v>0</v>
      </c>
      <c r="Q1015" s="603">
        <f>SUM(P1015:P1021)</f>
        <v>0</v>
      </c>
      <c r="R1015" s="603" t="str">
        <f t="shared" si="175"/>
        <v/>
      </c>
      <c r="S1015" s="606">
        <f t="shared" si="173"/>
        <v>0</v>
      </c>
      <c r="T1015" s="610">
        <f t="shared" si="174"/>
        <v>0</v>
      </c>
    </row>
    <row r="1016" spans="2:20">
      <c r="B1016" s="517"/>
      <c r="C1016" s="622" t="str">
        <f>IF(STEP!C1016&lt;&gt;"",STEP!C1016,"")</f>
        <v/>
      </c>
      <c r="D1016" s="409" t="str">
        <f>IF(STEP!D1016&lt;&gt;"",STEP!D1016,"")</f>
        <v/>
      </c>
      <c r="E1016" s="410" t="str">
        <f>IF(STEP!E1016&lt;&gt;"",STEP!E1016,"")</f>
        <v/>
      </c>
      <c r="F1016" s="409" t="str">
        <f>IF(STEP!F1016&lt;&gt;"",STEP!F1016,"")</f>
        <v/>
      </c>
      <c r="G1016" s="508" t="str">
        <f>IF(STEP!C1016&lt;&gt;"",STEP!AD1016,"")</f>
        <v/>
      </c>
      <c r="H1016" s="407" t="str">
        <f>IF(AND(STEP!$G1016="",$J$8&lt;&gt;"ON"),"",IF(月報!AX1016&lt;&gt;"",月報!AX1016,IF(STEP!G1016&lt;&gt;"",STEP!G1016,"")))</f>
        <v/>
      </c>
      <c r="I1016" s="408" t="str">
        <f>IF(AND(STEP!$G1016="",$J$8&lt;&gt;"ON"),"",IF(月報!AZ1016&lt;&gt;"",月報!AZ1016,IF(STEP!H1016&lt;&gt;"",STEP!H1016,"")))</f>
        <v/>
      </c>
      <c r="J1016" s="603">
        <f>IF(月報!BA1016&lt;&gt;"",月報!BA1016,0)*24</f>
        <v>0</v>
      </c>
      <c r="K1016" s="603" t="str">
        <f>IF(STEP!X1016&lt;&gt;"",STEP!X1016,"")</f>
        <v/>
      </c>
      <c r="L1016" s="603" t="str">
        <f>IF(STEP!Y1016&lt;&gt;"",STEP!Y1016,"")</f>
        <v/>
      </c>
      <c r="M1016" s="603">
        <f>IF(STEP!Z1016&lt;&gt;"",STEP!Z1016,0)*24</f>
        <v>0</v>
      </c>
      <c r="N1016" s="603" t="str">
        <f>IF(STEP!R1016&lt;&gt;"",STEP!R1016,"")</f>
        <v/>
      </c>
      <c r="O1016" s="603" t="str">
        <f>IF(STEP!S1016&lt;&gt;"",STEP!S1016,"")</f>
        <v/>
      </c>
      <c r="P1016" s="603">
        <f t="shared" si="172"/>
        <v>0</v>
      </c>
      <c r="Q1016" s="603"/>
      <c r="R1016" s="603" t="str">
        <f t="shared" si="175"/>
        <v/>
      </c>
      <c r="S1016" s="605">
        <f t="shared" si="173"/>
        <v>0</v>
      </c>
      <c r="T1016" s="610">
        <f t="shared" si="174"/>
        <v>0</v>
      </c>
    </row>
    <row r="1017" spans="2:20">
      <c r="B1017" s="517"/>
      <c r="C1017" s="622" t="str">
        <f>IF(STEP!C1017&lt;&gt;"",STEP!C1017,"")</f>
        <v/>
      </c>
      <c r="D1017" s="409" t="str">
        <f>IF(STEP!D1017&lt;&gt;"",STEP!D1017,"")</f>
        <v/>
      </c>
      <c r="E1017" s="410" t="str">
        <f>IF(STEP!E1017&lt;&gt;"",STEP!E1017,"")</f>
        <v/>
      </c>
      <c r="F1017" s="409" t="str">
        <f>IF(STEP!F1017&lt;&gt;"",STEP!F1017,"")</f>
        <v/>
      </c>
      <c r="G1017" s="508" t="str">
        <f>IF(STEP!C1017&lt;&gt;"",STEP!AD1017,"")</f>
        <v/>
      </c>
      <c r="H1017" s="407" t="str">
        <f>IF(AND(STEP!$G1017="",$J$8&lt;&gt;"ON"),"",IF(月報!AX1017&lt;&gt;"",月報!AX1017,IF(STEP!G1017&lt;&gt;"",STEP!G1017,"")))</f>
        <v/>
      </c>
      <c r="I1017" s="408" t="str">
        <f>IF(AND(STEP!$G1017="",$J$8&lt;&gt;"ON"),"",IF(月報!AZ1017&lt;&gt;"",月報!AZ1017,IF(STEP!H1017&lt;&gt;"",STEP!H1017,"")))</f>
        <v/>
      </c>
      <c r="J1017" s="603">
        <f>IF(月報!BA1017&lt;&gt;"",月報!BA1017,0)*24</f>
        <v>0</v>
      </c>
      <c r="K1017" s="603" t="str">
        <f>IF(STEP!X1017&lt;&gt;"",STEP!X1017,"")</f>
        <v/>
      </c>
      <c r="L1017" s="603" t="str">
        <f>IF(STEP!Y1017&lt;&gt;"",STEP!Y1017,"")</f>
        <v/>
      </c>
      <c r="M1017" s="603">
        <f>IF(STEP!Z1017&lt;&gt;"",STEP!Z1017,0)*24</f>
        <v>0</v>
      </c>
      <c r="N1017" s="603" t="str">
        <f>IF(STEP!R1017&lt;&gt;"",STEP!R1017,"")</f>
        <v/>
      </c>
      <c r="O1017" s="603" t="str">
        <f>IF(STEP!S1017&lt;&gt;"",STEP!S1017,"")</f>
        <v/>
      </c>
      <c r="P1017" s="603">
        <f t="shared" si="172"/>
        <v>0</v>
      </c>
      <c r="Q1017" s="603"/>
      <c r="R1017" s="603" t="str">
        <f t="shared" si="175"/>
        <v/>
      </c>
      <c r="S1017" s="605">
        <f t="shared" si="173"/>
        <v>0</v>
      </c>
      <c r="T1017" s="610">
        <f t="shared" si="174"/>
        <v>0</v>
      </c>
    </row>
    <row r="1018" spans="2:20">
      <c r="B1018" s="517"/>
      <c r="C1018" s="622" t="str">
        <f>IF(STEP!C1018&lt;&gt;"",STEP!C1018,"")</f>
        <v/>
      </c>
      <c r="D1018" s="409" t="str">
        <f>IF(STEP!D1018&lt;&gt;"",STEP!D1018,"")</f>
        <v/>
      </c>
      <c r="E1018" s="410" t="str">
        <f>IF(STEP!E1018&lt;&gt;"",STEP!E1018,"")</f>
        <v/>
      </c>
      <c r="F1018" s="409" t="str">
        <f>IF(STEP!F1018&lt;&gt;"",STEP!F1018,"")</f>
        <v/>
      </c>
      <c r="G1018" s="508" t="str">
        <f>IF(STEP!C1018&lt;&gt;"",STEP!AD1018,"")</f>
        <v/>
      </c>
      <c r="H1018" s="407" t="str">
        <f>IF(AND(STEP!$G1018="",$J$8&lt;&gt;"ON"),"",IF(月報!AX1018&lt;&gt;"",月報!AX1018,IF(STEP!G1018&lt;&gt;"",STEP!G1018,"")))</f>
        <v/>
      </c>
      <c r="I1018" s="408" t="str">
        <f>IF(AND(STEP!$G1018="",$J$8&lt;&gt;"ON"),"",IF(月報!AZ1018&lt;&gt;"",月報!AZ1018,IF(STEP!H1018&lt;&gt;"",STEP!H1018,"")))</f>
        <v/>
      </c>
      <c r="J1018" s="603">
        <f>IF(月報!BA1018&lt;&gt;"",月報!BA1018,0)*24</f>
        <v>0</v>
      </c>
      <c r="K1018" s="603" t="str">
        <f>IF(STEP!X1018&lt;&gt;"",STEP!X1018,"")</f>
        <v/>
      </c>
      <c r="L1018" s="603" t="str">
        <f>IF(STEP!Y1018&lt;&gt;"",STEP!Y1018,"")</f>
        <v/>
      </c>
      <c r="M1018" s="603">
        <f>IF(STEP!Z1018&lt;&gt;"",STEP!Z1018,0)*24</f>
        <v>0</v>
      </c>
      <c r="N1018" s="603" t="str">
        <f>IF(STEP!R1018&lt;&gt;"",STEP!R1018,"")</f>
        <v/>
      </c>
      <c r="O1018" s="603" t="str">
        <f>IF(STEP!S1018&lt;&gt;"",STEP!S1018,"")</f>
        <v/>
      </c>
      <c r="P1018" s="603">
        <f t="shared" si="172"/>
        <v>0</v>
      </c>
      <c r="Q1018" s="603"/>
      <c r="R1018" s="603" t="str">
        <f t="shared" si="175"/>
        <v/>
      </c>
      <c r="S1018" s="605">
        <f t="shared" si="173"/>
        <v>0</v>
      </c>
      <c r="T1018" s="610">
        <f t="shared" si="174"/>
        <v>0</v>
      </c>
    </row>
    <row r="1019" spans="2:20">
      <c r="B1019" s="517"/>
      <c r="C1019" s="622" t="str">
        <f>IF(STEP!C1019&lt;&gt;"",STEP!C1019,"")</f>
        <v/>
      </c>
      <c r="D1019" s="409" t="str">
        <f>IF(STEP!D1019&lt;&gt;"",STEP!D1019,"")</f>
        <v/>
      </c>
      <c r="E1019" s="410" t="str">
        <f>IF(STEP!E1019&lt;&gt;"",STEP!E1019,"")</f>
        <v/>
      </c>
      <c r="F1019" s="409" t="str">
        <f>IF(STEP!F1019&lt;&gt;"",STEP!F1019,"")</f>
        <v/>
      </c>
      <c r="G1019" s="508" t="str">
        <f>IF(STEP!C1019&lt;&gt;"",STEP!AD1019,"")</f>
        <v/>
      </c>
      <c r="H1019" s="407" t="str">
        <f>IF(AND(STEP!$G1019="",$J$8&lt;&gt;"ON"),"",IF(月報!AX1019&lt;&gt;"",月報!AX1019,IF(STEP!G1019&lt;&gt;"",STEP!G1019,"")))</f>
        <v/>
      </c>
      <c r="I1019" s="408" t="str">
        <f>IF(AND(STEP!$G1019="",$J$8&lt;&gt;"ON"),"",IF(月報!AZ1019&lt;&gt;"",月報!AZ1019,IF(STEP!H1019&lt;&gt;"",STEP!H1019,"")))</f>
        <v/>
      </c>
      <c r="J1019" s="603">
        <f>IF(月報!BA1019&lt;&gt;"",月報!BA1019,0)*24</f>
        <v>0</v>
      </c>
      <c r="K1019" s="603" t="str">
        <f>IF(STEP!X1019&lt;&gt;"",STEP!X1019,"")</f>
        <v/>
      </c>
      <c r="L1019" s="603" t="str">
        <f>IF(STEP!Y1019&lt;&gt;"",STEP!Y1019,"")</f>
        <v/>
      </c>
      <c r="M1019" s="603">
        <f>IF(STEP!Z1019&lt;&gt;"",STEP!Z1019,0)*24</f>
        <v>0</v>
      </c>
      <c r="N1019" s="603" t="str">
        <f>IF(STEP!R1019&lt;&gt;"",STEP!R1019,"")</f>
        <v/>
      </c>
      <c r="O1019" s="603" t="str">
        <f>IF(STEP!S1019&lt;&gt;"",STEP!S1019,"")</f>
        <v/>
      </c>
      <c r="P1019" s="603">
        <f t="shared" si="172"/>
        <v>0</v>
      </c>
      <c r="Q1019" s="603"/>
      <c r="R1019" s="603" t="str">
        <f t="shared" si="175"/>
        <v/>
      </c>
      <c r="S1019" s="605">
        <f t="shared" si="173"/>
        <v>0</v>
      </c>
      <c r="T1019" s="610">
        <f t="shared" si="174"/>
        <v>0</v>
      </c>
    </row>
    <row r="1020" spans="2:20">
      <c r="B1020" s="517"/>
      <c r="C1020" s="622" t="str">
        <f>IF(STEP!C1020&lt;&gt;"",STEP!C1020,"")</f>
        <v/>
      </c>
      <c r="D1020" s="409" t="str">
        <f>IF(STEP!D1020&lt;&gt;"",STEP!D1020,"")</f>
        <v/>
      </c>
      <c r="E1020" s="410" t="str">
        <f>IF(STEP!E1020&lt;&gt;"",STEP!E1020,"")</f>
        <v/>
      </c>
      <c r="F1020" s="409" t="str">
        <f>IF(STEP!F1020&lt;&gt;"",STEP!F1020,"")</f>
        <v/>
      </c>
      <c r="G1020" s="508" t="str">
        <f>IF(STEP!C1020&lt;&gt;"",STEP!AD1020,"")</f>
        <v/>
      </c>
      <c r="H1020" s="407" t="str">
        <f>IF(AND(STEP!$G1020="",$J$8&lt;&gt;"ON"),"",IF(月報!AX1020&lt;&gt;"",月報!AX1020,IF(STEP!G1020&lt;&gt;"",STEP!G1020,"")))</f>
        <v/>
      </c>
      <c r="I1020" s="408" t="str">
        <f>IF(AND(STEP!$G1020="",$J$8&lt;&gt;"ON"),"",IF(月報!AZ1020&lt;&gt;"",月報!AZ1020,IF(STEP!H1020&lt;&gt;"",STEP!H1020,"")))</f>
        <v/>
      </c>
      <c r="J1020" s="603">
        <f>IF(月報!BA1020&lt;&gt;"",月報!BA1020,0)*24</f>
        <v>0</v>
      </c>
      <c r="K1020" s="603" t="str">
        <f>IF(STEP!X1020&lt;&gt;"",STEP!X1020,"")</f>
        <v/>
      </c>
      <c r="L1020" s="603" t="str">
        <f>IF(STEP!Y1020&lt;&gt;"",STEP!Y1020,"")</f>
        <v/>
      </c>
      <c r="M1020" s="603">
        <f>IF(STEP!Z1020&lt;&gt;"",STEP!Z1020,0)*24</f>
        <v>0</v>
      </c>
      <c r="N1020" s="603" t="str">
        <f>IF(STEP!R1020&lt;&gt;"",STEP!R1020,"")</f>
        <v/>
      </c>
      <c r="O1020" s="603" t="str">
        <f>IF(STEP!S1020&lt;&gt;"",STEP!S1020,"")</f>
        <v/>
      </c>
      <c r="P1020" s="603">
        <f t="shared" si="172"/>
        <v>0</v>
      </c>
      <c r="Q1020" s="603"/>
      <c r="R1020" s="603" t="str">
        <f t="shared" si="175"/>
        <v/>
      </c>
      <c r="S1020" s="605">
        <f t="shared" si="173"/>
        <v>0</v>
      </c>
      <c r="T1020" s="610">
        <f t="shared" si="174"/>
        <v>0</v>
      </c>
    </row>
    <row r="1021" spans="2:20">
      <c r="B1021" s="517"/>
      <c r="C1021" s="623" t="str">
        <f>IF(STEP!C1021&lt;&gt;"",STEP!C1021,"")</f>
        <v/>
      </c>
      <c r="D1021" s="411" t="str">
        <f>IF(STEP!D1021&lt;&gt;"",STEP!D1021,"")</f>
        <v/>
      </c>
      <c r="E1021" s="412" t="str">
        <f>IF(STEP!E1021&lt;&gt;"",STEP!E1021,"")</f>
        <v/>
      </c>
      <c r="F1021" s="411" t="str">
        <f>IF(STEP!F1021&lt;&gt;"",STEP!F1021,"")</f>
        <v/>
      </c>
      <c r="G1021" s="413" t="str">
        <f>IF(STEP!C1021&lt;&gt;"",STEP!AD1021,"")</f>
        <v/>
      </c>
      <c r="H1021" s="413" t="str">
        <f>IF(AND(STEP!$G1021="",$J$8&lt;&gt;"ON"),"",IF(月報!AX1021&lt;&gt;"",月報!AX1021,IF(STEP!G1021&lt;&gt;"",STEP!G1021,"")))</f>
        <v/>
      </c>
      <c r="I1021" s="414" t="str">
        <f>IF(AND(STEP!$G1021="",$J$8&lt;&gt;"ON"),"",IF(月報!AZ1021&lt;&gt;"",月報!AZ1021,IF(STEP!H1021&lt;&gt;"",STEP!H1021,"")))</f>
        <v/>
      </c>
      <c r="J1021" s="604">
        <f>IF(月報!BA1021&lt;&gt;"",月報!BA1021,0)*24</f>
        <v>0</v>
      </c>
      <c r="K1021" s="604" t="str">
        <f>IF(STEP!X1021&lt;&gt;"",STEP!X1021,"")</f>
        <v/>
      </c>
      <c r="L1021" s="604" t="str">
        <f>IF(STEP!Y1021&lt;&gt;"",STEP!Y1021,"")</f>
        <v/>
      </c>
      <c r="M1021" s="604">
        <f>IF(STEP!Z1021&lt;&gt;"",STEP!Z1021,0)*24</f>
        <v>0</v>
      </c>
      <c r="N1021" s="604" t="str">
        <f>IF(STEP!R1021&lt;&gt;"",STEP!R1021,"")</f>
        <v/>
      </c>
      <c r="O1021" s="604" t="str">
        <f>IF(STEP!S1021&lt;&gt;"",STEP!S1021,"")</f>
        <v/>
      </c>
      <c r="P1021" s="604">
        <f t="shared" si="172"/>
        <v>0</v>
      </c>
      <c r="Q1021" s="604"/>
      <c r="R1021" s="604" t="str">
        <f t="shared" si="175"/>
        <v/>
      </c>
      <c r="S1021" s="607">
        <f t="shared" si="173"/>
        <v>0</v>
      </c>
      <c r="T1021" s="611">
        <f t="shared" si="174"/>
        <v>0</v>
      </c>
    </row>
    <row r="1022" spans="2:20">
      <c r="B1022" s="517"/>
      <c r="C1022" s="624" t="str">
        <f>IF(STEP!C1022&lt;&gt;"",STEP!C1022,"")</f>
        <v/>
      </c>
      <c r="D1022" s="405" t="str">
        <f>IF(STEP!D1022&lt;&gt;"",STEP!D1022,"")</f>
        <v/>
      </c>
      <c r="E1022" s="406" t="str">
        <f>IF(STEP!E1022&lt;&gt;"",STEP!E1022,"")</f>
        <v/>
      </c>
      <c r="F1022" s="405" t="str">
        <f>IF(STEP!F1022&lt;&gt;"",STEP!F1022,"")</f>
        <v/>
      </c>
      <c r="G1022" s="407" t="str">
        <f>IF(STEP!C1022&lt;&gt;"",STEP!AD1022,"")</f>
        <v/>
      </c>
      <c r="H1022" s="407" t="str">
        <f>IF(AND(STEP!$G1022="",$J$8&lt;&gt;"ON"),"",IF(月報!AX1022&lt;&gt;"",月報!AX1022,IF(STEP!G1022&lt;&gt;"",STEP!G1022,"")))</f>
        <v/>
      </c>
      <c r="I1022" s="408" t="str">
        <f>IF(AND(STEP!$G1022="",$J$8&lt;&gt;"ON"),"",IF(月報!AZ1022&lt;&gt;"",月報!AZ1022,IF(STEP!H1022&lt;&gt;"",STEP!H1022,"")))</f>
        <v/>
      </c>
      <c r="J1022" s="603">
        <f>IF(月報!BA1022&lt;&gt;"",月報!BA1022,0)*24</f>
        <v>0</v>
      </c>
      <c r="K1022" s="603" t="str">
        <f>IF(STEP!X1022&lt;&gt;"",STEP!X1022,"")</f>
        <v/>
      </c>
      <c r="L1022" s="603" t="str">
        <f>IF(STEP!Y1022&lt;&gt;"",STEP!Y1022,"")</f>
        <v/>
      </c>
      <c r="M1022" s="603">
        <f>IF(STEP!Z1022&lt;&gt;"",STEP!Z1022,0)*24</f>
        <v>0</v>
      </c>
      <c r="N1022" s="603" t="str">
        <f>IF(STEP!R1022&lt;&gt;"",STEP!R1022,"")</f>
        <v/>
      </c>
      <c r="O1022" s="603" t="str">
        <f>IF(STEP!S1022&lt;&gt;"",STEP!S1022,"")</f>
        <v/>
      </c>
      <c r="P1022" s="603">
        <f t="shared" si="172"/>
        <v>0</v>
      </c>
      <c r="Q1022" s="603">
        <f>SUM(P1022:P1028)</f>
        <v>0</v>
      </c>
      <c r="R1022" s="603" t="str">
        <f t="shared" si="175"/>
        <v/>
      </c>
      <c r="S1022" s="606">
        <f t="shared" si="173"/>
        <v>0</v>
      </c>
      <c r="T1022" s="610">
        <f t="shared" si="174"/>
        <v>0</v>
      </c>
    </row>
    <row r="1023" spans="2:20">
      <c r="B1023" s="517"/>
      <c r="C1023" s="622" t="str">
        <f>IF(STEP!C1023&lt;&gt;"",STEP!C1023,"")</f>
        <v/>
      </c>
      <c r="D1023" s="409" t="str">
        <f>IF(STEP!D1023&lt;&gt;"",STEP!D1023,"")</f>
        <v/>
      </c>
      <c r="E1023" s="410" t="str">
        <f>IF(STEP!E1023&lt;&gt;"",STEP!E1023,"")</f>
        <v/>
      </c>
      <c r="F1023" s="409" t="str">
        <f>IF(STEP!F1023&lt;&gt;"",STEP!F1023,"")</f>
        <v/>
      </c>
      <c r="G1023" s="508" t="str">
        <f>IF(STEP!C1023&lt;&gt;"",STEP!AD1023,"")</f>
        <v/>
      </c>
      <c r="H1023" s="407" t="str">
        <f>IF(AND(STEP!$G1023="",$J$8&lt;&gt;"ON"),"",IF(月報!AX1023&lt;&gt;"",月報!AX1023,IF(STEP!G1023&lt;&gt;"",STEP!G1023,"")))</f>
        <v/>
      </c>
      <c r="I1023" s="408" t="str">
        <f>IF(AND(STEP!$G1023="",$J$8&lt;&gt;"ON"),"",IF(月報!AZ1023&lt;&gt;"",月報!AZ1023,IF(STEP!H1023&lt;&gt;"",STEP!H1023,"")))</f>
        <v/>
      </c>
      <c r="J1023" s="603">
        <f>IF(月報!BA1023&lt;&gt;"",月報!BA1023,0)*24</f>
        <v>0</v>
      </c>
      <c r="K1023" s="603" t="str">
        <f>IF(STEP!X1023&lt;&gt;"",STEP!X1023,"")</f>
        <v/>
      </c>
      <c r="L1023" s="603" t="str">
        <f>IF(STEP!Y1023&lt;&gt;"",STEP!Y1023,"")</f>
        <v/>
      </c>
      <c r="M1023" s="603">
        <f>IF(STEP!Z1023&lt;&gt;"",STEP!Z1023,0)*24</f>
        <v>0</v>
      </c>
      <c r="N1023" s="603" t="str">
        <f>IF(STEP!R1023&lt;&gt;"",STEP!R1023,"")</f>
        <v/>
      </c>
      <c r="O1023" s="603" t="str">
        <f>IF(STEP!S1023&lt;&gt;"",STEP!S1023,"")</f>
        <v/>
      </c>
      <c r="P1023" s="603">
        <f t="shared" si="172"/>
        <v>0</v>
      </c>
      <c r="Q1023" s="603"/>
      <c r="R1023" s="603" t="str">
        <f t="shared" si="175"/>
        <v/>
      </c>
      <c r="S1023" s="605">
        <f t="shared" si="173"/>
        <v>0</v>
      </c>
      <c r="T1023" s="610">
        <f t="shared" si="174"/>
        <v>0</v>
      </c>
    </row>
    <row r="1024" spans="2:20">
      <c r="B1024" s="517"/>
      <c r="C1024" s="622" t="str">
        <f>IF(STEP!C1024&lt;&gt;"",STEP!C1024,"")</f>
        <v/>
      </c>
      <c r="D1024" s="409" t="str">
        <f>IF(STEP!D1024&lt;&gt;"",STEP!D1024,"")</f>
        <v/>
      </c>
      <c r="E1024" s="410" t="str">
        <f>IF(STEP!E1024&lt;&gt;"",STEP!E1024,"")</f>
        <v/>
      </c>
      <c r="F1024" s="409" t="str">
        <f>IF(STEP!F1024&lt;&gt;"",STEP!F1024,"")</f>
        <v/>
      </c>
      <c r="G1024" s="508" t="str">
        <f>IF(STEP!C1024&lt;&gt;"",STEP!AD1024,"")</f>
        <v/>
      </c>
      <c r="H1024" s="407" t="str">
        <f>IF(AND(STEP!$G1024="",$J$8&lt;&gt;"ON"),"",IF(月報!AX1024&lt;&gt;"",月報!AX1024,IF(STEP!G1024&lt;&gt;"",STEP!G1024,"")))</f>
        <v/>
      </c>
      <c r="I1024" s="408" t="str">
        <f>IF(AND(STEP!$G1024="",$J$8&lt;&gt;"ON"),"",IF(月報!AZ1024&lt;&gt;"",月報!AZ1024,IF(STEP!H1024&lt;&gt;"",STEP!H1024,"")))</f>
        <v/>
      </c>
      <c r="J1024" s="603">
        <f>IF(月報!BA1024&lt;&gt;"",月報!BA1024,0)*24</f>
        <v>0</v>
      </c>
      <c r="K1024" s="603" t="str">
        <f>IF(STEP!X1024&lt;&gt;"",STEP!X1024,"")</f>
        <v/>
      </c>
      <c r="L1024" s="603" t="str">
        <f>IF(STEP!Y1024&lt;&gt;"",STEP!Y1024,"")</f>
        <v/>
      </c>
      <c r="M1024" s="603">
        <f>IF(STEP!Z1024&lt;&gt;"",STEP!Z1024,0)*24</f>
        <v>0</v>
      </c>
      <c r="N1024" s="603" t="str">
        <f>IF(STEP!R1024&lt;&gt;"",STEP!R1024,"")</f>
        <v/>
      </c>
      <c r="O1024" s="603" t="str">
        <f>IF(STEP!S1024&lt;&gt;"",STEP!S1024,"")</f>
        <v/>
      </c>
      <c r="P1024" s="603">
        <f t="shared" si="172"/>
        <v>0</v>
      </c>
      <c r="Q1024" s="603"/>
      <c r="R1024" s="603" t="str">
        <f t="shared" si="175"/>
        <v/>
      </c>
      <c r="S1024" s="605">
        <f t="shared" si="173"/>
        <v>0</v>
      </c>
      <c r="T1024" s="610">
        <f t="shared" si="174"/>
        <v>0</v>
      </c>
    </row>
    <row r="1025" spans="2:20">
      <c r="B1025" s="517"/>
      <c r="C1025" s="622" t="str">
        <f>IF(STEP!C1025&lt;&gt;"",STEP!C1025,"")</f>
        <v/>
      </c>
      <c r="D1025" s="409" t="str">
        <f>IF(STEP!D1025&lt;&gt;"",STEP!D1025,"")</f>
        <v/>
      </c>
      <c r="E1025" s="410" t="str">
        <f>IF(STEP!E1025&lt;&gt;"",STEP!E1025,"")</f>
        <v/>
      </c>
      <c r="F1025" s="409" t="str">
        <f>IF(STEP!F1025&lt;&gt;"",STEP!F1025,"")</f>
        <v/>
      </c>
      <c r="G1025" s="508" t="str">
        <f>IF(STEP!C1025&lt;&gt;"",STEP!AD1025,"")</f>
        <v/>
      </c>
      <c r="H1025" s="407" t="str">
        <f>IF(AND(STEP!$G1025="",$J$8&lt;&gt;"ON"),"",IF(月報!AX1025&lt;&gt;"",月報!AX1025,IF(STEP!G1025&lt;&gt;"",STEP!G1025,"")))</f>
        <v/>
      </c>
      <c r="I1025" s="408" t="str">
        <f>IF(AND(STEP!$G1025="",$J$8&lt;&gt;"ON"),"",IF(月報!AZ1025&lt;&gt;"",月報!AZ1025,IF(STEP!H1025&lt;&gt;"",STEP!H1025,"")))</f>
        <v/>
      </c>
      <c r="J1025" s="603">
        <f>IF(月報!BA1025&lt;&gt;"",月報!BA1025,0)*24</f>
        <v>0</v>
      </c>
      <c r="K1025" s="603" t="str">
        <f>IF(STEP!X1025&lt;&gt;"",STEP!X1025,"")</f>
        <v/>
      </c>
      <c r="L1025" s="603" t="str">
        <f>IF(STEP!Y1025&lt;&gt;"",STEP!Y1025,"")</f>
        <v/>
      </c>
      <c r="M1025" s="603">
        <f>IF(STEP!Z1025&lt;&gt;"",STEP!Z1025,0)*24</f>
        <v>0</v>
      </c>
      <c r="N1025" s="603" t="str">
        <f>IF(STEP!R1025&lt;&gt;"",STEP!R1025,"")</f>
        <v/>
      </c>
      <c r="O1025" s="603" t="str">
        <f>IF(STEP!S1025&lt;&gt;"",STEP!S1025,"")</f>
        <v/>
      </c>
      <c r="P1025" s="603">
        <f t="shared" si="172"/>
        <v>0</v>
      </c>
      <c r="Q1025" s="603"/>
      <c r="R1025" s="603" t="str">
        <f t="shared" si="175"/>
        <v/>
      </c>
      <c r="S1025" s="605">
        <f t="shared" si="173"/>
        <v>0</v>
      </c>
      <c r="T1025" s="610">
        <f t="shared" si="174"/>
        <v>0</v>
      </c>
    </row>
    <row r="1026" spans="2:20">
      <c r="B1026" s="517"/>
      <c r="C1026" s="622" t="str">
        <f>IF(STEP!C1026&lt;&gt;"",STEP!C1026,"")</f>
        <v/>
      </c>
      <c r="D1026" s="409" t="str">
        <f>IF(STEP!D1026&lt;&gt;"",STEP!D1026,"")</f>
        <v/>
      </c>
      <c r="E1026" s="410" t="str">
        <f>IF(STEP!E1026&lt;&gt;"",STEP!E1026,"")</f>
        <v/>
      </c>
      <c r="F1026" s="409" t="str">
        <f>IF(STEP!F1026&lt;&gt;"",STEP!F1026,"")</f>
        <v/>
      </c>
      <c r="G1026" s="508" t="str">
        <f>IF(STEP!C1026&lt;&gt;"",STEP!AD1026,"")</f>
        <v/>
      </c>
      <c r="H1026" s="407" t="str">
        <f>IF(AND(STEP!$G1026="",$J$8&lt;&gt;"ON"),"",IF(月報!AX1026&lt;&gt;"",月報!AX1026,IF(STEP!G1026&lt;&gt;"",STEP!G1026,"")))</f>
        <v/>
      </c>
      <c r="I1026" s="408" t="str">
        <f>IF(AND(STEP!$G1026="",$J$8&lt;&gt;"ON"),"",IF(月報!AZ1026&lt;&gt;"",月報!AZ1026,IF(STEP!H1026&lt;&gt;"",STEP!H1026,"")))</f>
        <v/>
      </c>
      <c r="J1026" s="603">
        <f>IF(月報!BA1026&lt;&gt;"",月報!BA1026,0)*24</f>
        <v>0</v>
      </c>
      <c r="K1026" s="603" t="str">
        <f>IF(STEP!X1026&lt;&gt;"",STEP!X1026,"")</f>
        <v/>
      </c>
      <c r="L1026" s="603" t="str">
        <f>IF(STEP!Y1026&lt;&gt;"",STEP!Y1026,"")</f>
        <v/>
      </c>
      <c r="M1026" s="603">
        <f>IF(STEP!Z1026&lt;&gt;"",STEP!Z1026,0)*24</f>
        <v>0</v>
      </c>
      <c r="N1026" s="603" t="str">
        <f>IF(STEP!R1026&lt;&gt;"",STEP!R1026,"")</f>
        <v/>
      </c>
      <c r="O1026" s="603" t="str">
        <f>IF(STEP!S1026&lt;&gt;"",STEP!S1026,"")</f>
        <v/>
      </c>
      <c r="P1026" s="603">
        <f t="shared" si="172"/>
        <v>0</v>
      </c>
      <c r="Q1026" s="603"/>
      <c r="R1026" s="603" t="str">
        <f t="shared" si="175"/>
        <v/>
      </c>
      <c r="S1026" s="605">
        <f t="shared" si="173"/>
        <v>0</v>
      </c>
      <c r="T1026" s="610">
        <f t="shared" si="174"/>
        <v>0</v>
      </c>
    </row>
    <row r="1027" spans="2:20">
      <c r="B1027" s="517"/>
      <c r="C1027" s="622" t="str">
        <f>IF(STEP!C1027&lt;&gt;"",STEP!C1027,"")</f>
        <v/>
      </c>
      <c r="D1027" s="409" t="str">
        <f>IF(STEP!D1027&lt;&gt;"",STEP!D1027,"")</f>
        <v/>
      </c>
      <c r="E1027" s="410" t="str">
        <f>IF(STEP!E1027&lt;&gt;"",STEP!E1027,"")</f>
        <v/>
      </c>
      <c r="F1027" s="409" t="str">
        <f>IF(STEP!F1027&lt;&gt;"",STEP!F1027,"")</f>
        <v/>
      </c>
      <c r="G1027" s="508" t="str">
        <f>IF(STEP!C1027&lt;&gt;"",STEP!AD1027,"")</f>
        <v/>
      </c>
      <c r="H1027" s="407" t="str">
        <f>IF(AND(STEP!$G1027="",$J$8&lt;&gt;"ON"),"",IF(月報!AX1027&lt;&gt;"",月報!AX1027,IF(STEP!G1027&lt;&gt;"",STEP!G1027,"")))</f>
        <v/>
      </c>
      <c r="I1027" s="408" t="str">
        <f>IF(AND(STEP!$G1027="",$J$8&lt;&gt;"ON"),"",IF(月報!AZ1027&lt;&gt;"",月報!AZ1027,IF(STEP!H1027&lt;&gt;"",STEP!H1027,"")))</f>
        <v/>
      </c>
      <c r="J1027" s="603">
        <f>IF(月報!BA1027&lt;&gt;"",月報!BA1027,0)*24</f>
        <v>0</v>
      </c>
      <c r="K1027" s="603" t="str">
        <f>IF(STEP!X1027&lt;&gt;"",STEP!X1027,"")</f>
        <v/>
      </c>
      <c r="L1027" s="603" t="str">
        <f>IF(STEP!Y1027&lt;&gt;"",STEP!Y1027,"")</f>
        <v/>
      </c>
      <c r="M1027" s="603">
        <f>IF(STEP!Z1027&lt;&gt;"",STEP!Z1027,0)*24</f>
        <v>0</v>
      </c>
      <c r="N1027" s="603" t="str">
        <f>IF(STEP!R1027&lt;&gt;"",STEP!R1027,"")</f>
        <v/>
      </c>
      <c r="O1027" s="603" t="str">
        <f>IF(STEP!S1027&lt;&gt;"",STEP!S1027,"")</f>
        <v/>
      </c>
      <c r="P1027" s="603">
        <f t="shared" si="172"/>
        <v>0</v>
      </c>
      <c r="Q1027" s="603"/>
      <c r="R1027" s="603" t="str">
        <f t="shared" si="175"/>
        <v/>
      </c>
      <c r="S1027" s="605">
        <f t="shared" si="173"/>
        <v>0</v>
      </c>
      <c r="T1027" s="610">
        <f t="shared" si="174"/>
        <v>0</v>
      </c>
    </row>
    <row r="1028" spans="2:20">
      <c r="B1028" s="517"/>
      <c r="C1028" s="623" t="str">
        <f>IF(STEP!C1028&lt;&gt;"",STEP!C1028,"")</f>
        <v/>
      </c>
      <c r="D1028" s="411" t="str">
        <f>IF(STEP!D1028&lt;&gt;"",STEP!D1028,"")</f>
        <v/>
      </c>
      <c r="E1028" s="412" t="str">
        <f>IF(STEP!E1028&lt;&gt;"",STEP!E1028,"")</f>
        <v/>
      </c>
      <c r="F1028" s="411" t="str">
        <f>IF(STEP!F1028&lt;&gt;"",STEP!F1028,"")</f>
        <v/>
      </c>
      <c r="G1028" s="413" t="str">
        <f>IF(STEP!C1028&lt;&gt;"",STEP!AD1028,"")</f>
        <v/>
      </c>
      <c r="H1028" s="413" t="str">
        <f>IF(AND(STEP!$G1028="",$J$8&lt;&gt;"ON"),"",IF(月報!AX1028&lt;&gt;"",月報!AX1028,IF(STEP!G1028&lt;&gt;"",STEP!G1028,"")))</f>
        <v/>
      </c>
      <c r="I1028" s="414" t="str">
        <f>IF(AND(STEP!$G1028="",$J$8&lt;&gt;"ON"),"",IF(月報!AZ1028&lt;&gt;"",月報!AZ1028,IF(STEP!H1028&lt;&gt;"",STEP!H1028,"")))</f>
        <v/>
      </c>
      <c r="J1028" s="604">
        <f>IF(月報!BA1028&lt;&gt;"",月報!BA1028,0)*24</f>
        <v>0</v>
      </c>
      <c r="K1028" s="604" t="str">
        <f>IF(STEP!X1028&lt;&gt;"",STEP!X1028,"")</f>
        <v/>
      </c>
      <c r="L1028" s="604" t="str">
        <f>IF(STEP!Y1028&lt;&gt;"",STEP!Y1028,"")</f>
        <v/>
      </c>
      <c r="M1028" s="604">
        <f>IF(STEP!Z1028&lt;&gt;"",STEP!Z1028,0)*24</f>
        <v>0</v>
      </c>
      <c r="N1028" s="604" t="str">
        <f>IF(STEP!R1028&lt;&gt;"",STEP!R1028,"")</f>
        <v/>
      </c>
      <c r="O1028" s="604" t="str">
        <f>IF(STEP!S1028&lt;&gt;"",STEP!S1028,"")</f>
        <v/>
      </c>
      <c r="P1028" s="604">
        <f t="shared" si="172"/>
        <v>0</v>
      </c>
      <c r="Q1028" s="604"/>
      <c r="R1028" s="604" t="str">
        <f t="shared" si="175"/>
        <v/>
      </c>
      <c r="S1028" s="607">
        <f t="shared" si="173"/>
        <v>0</v>
      </c>
      <c r="T1028" s="611">
        <f t="shared" si="174"/>
        <v>0</v>
      </c>
    </row>
    <row r="1029" spans="2:20">
      <c r="B1029" s="517"/>
      <c r="C1029" s="624" t="str">
        <f>IF(STEP!C1029&lt;&gt;"",STEP!C1029,"")</f>
        <v/>
      </c>
      <c r="D1029" s="405" t="str">
        <f>IF(STEP!D1029&lt;&gt;"",STEP!D1029,"")</f>
        <v/>
      </c>
      <c r="E1029" s="406" t="str">
        <f>IF(STEP!E1029&lt;&gt;"",STEP!E1029,"")</f>
        <v/>
      </c>
      <c r="F1029" s="405" t="str">
        <f>IF(STEP!F1029&lt;&gt;"",STEP!F1029,"")</f>
        <v/>
      </c>
      <c r="G1029" s="407" t="str">
        <f>IF(STEP!C1029&lt;&gt;"",STEP!AD1029,"")</f>
        <v/>
      </c>
      <c r="H1029" s="407" t="str">
        <f>IF(AND(STEP!$G1029="",$J$8&lt;&gt;"ON"),"",IF(月報!AX1029&lt;&gt;"",月報!AX1029,IF(STEP!G1029&lt;&gt;"",STEP!G1029,"")))</f>
        <v/>
      </c>
      <c r="I1029" s="408" t="str">
        <f>IF(AND(STEP!$G1029="",$J$8&lt;&gt;"ON"),"",IF(月報!AZ1029&lt;&gt;"",月報!AZ1029,IF(STEP!H1029&lt;&gt;"",STEP!H1029,"")))</f>
        <v/>
      </c>
      <c r="J1029" s="603">
        <f>IF(月報!BA1029&lt;&gt;"",月報!BA1029,0)*24</f>
        <v>0</v>
      </c>
      <c r="K1029" s="603" t="str">
        <f>IF(STEP!X1029&lt;&gt;"",STEP!X1029,"")</f>
        <v/>
      </c>
      <c r="L1029" s="603" t="str">
        <f>IF(STEP!Y1029&lt;&gt;"",STEP!Y1029,"")</f>
        <v/>
      </c>
      <c r="M1029" s="603">
        <f>IF(STEP!Z1029&lt;&gt;"",STEP!Z1029,0)*24</f>
        <v>0</v>
      </c>
      <c r="N1029" s="603" t="str">
        <f>IF(STEP!R1029&lt;&gt;"",STEP!R1029,"")</f>
        <v/>
      </c>
      <c r="O1029" s="603" t="str">
        <f>IF(STEP!S1029&lt;&gt;"",STEP!S1029,"")</f>
        <v/>
      </c>
      <c r="P1029" s="603">
        <f t="shared" si="172"/>
        <v>0</v>
      </c>
      <c r="Q1029" s="603">
        <f>SUM(P1029:P1035)</f>
        <v>0</v>
      </c>
      <c r="R1029" s="603" t="str">
        <f t="shared" si="175"/>
        <v/>
      </c>
      <c r="S1029" s="606">
        <f t="shared" si="173"/>
        <v>0</v>
      </c>
      <c r="T1029" s="610">
        <f t="shared" si="174"/>
        <v>0</v>
      </c>
    </row>
    <row r="1030" spans="2:20">
      <c r="B1030" s="517"/>
      <c r="C1030" s="622" t="str">
        <f>IF(STEP!C1030&lt;&gt;"",STEP!C1030,"")</f>
        <v/>
      </c>
      <c r="D1030" s="409" t="str">
        <f>IF(STEP!D1030&lt;&gt;"",STEP!D1030,"")</f>
        <v/>
      </c>
      <c r="E1030" s="410" t="str">
        <f>IF(STEP!E1030&lt;&gt;"",STEP!E1030,"")</f>
        <v/>
      </c>
      <c r="F1030" s="409" t="str">
        <f>IF(STEP!F1030&lt;&gt;"",STEP!F1030,"")</f>
        <v/>
      </c>
      <c r="G1030" s="508" t="str">
        <f>IF(STEP!C1030&lt;&gt;"",STEP!AD1030,"")</f>
        <v/>
      </c>
      <c r="H1030" s="407" t="str">
        <f>IF(AND(STEP!$G1030="",$J$8&lt;&gt;"ON"),"",IF(月報!AX1030&lt;&gt;"",月報!AX1030,IF(STEP!G1030&lt;&gt;"",STEP!G1030,"")))</f>
        <v/>
      </c>
      <c r="I1030" s="408" t="str">
        <f>IF(AND(STEP!$G1030="",$J$8&lt;&gt;"ON"),"",IF(月報!AZ1030&lt;&gt;"",月報!AZ1030,IF(STEP!H1030&lt;&gt;"",STEP!H1030,"")))</f>
        <v/>
      </c>
      <c r="J1030" s="603">
        <f>IF(月報!BA1030&lt;&gt;"",月報!BA1030,0)*24</f>
        <v>0</v>
      </c>
      <c r="K1030" s="603" t="str">
        <f>IF(STEP!X1030&lt;&gt;"",STEP!X1030,"")</f>
        <v/>
      </c>
      <c r="L1030" s="603" t="str">
        <f>IF(STEP!Y1030&lt;&gt;"",STEP!Y1030,"")</f>
        <v/>
      </c>
      <c r="M1030" s="603">
        <f>IF(STEP!Z1030&lt;&gt;"",STEP!Z1030,0)*24</f>
        <v>0</v>
      </c>
      <c r="N1030" s="603" t="str">
        <f>IF(STEP!R1030&lt;&gt;"",STEP!R1030,"")</f>
        <v/>
      </c>
      <c r="O1030" s="603" t="str">
        <f>IF(STEP!S1030&lt;&gt;"",STEP!S1030,"")</f>
        <v/>
      </c>
      <c r="P1030" s="603">
        <f t="shared" si="172"/>
        <v>0</v>
      </c>
      <c r="Q1030" s="603"/>
      <c r="R1030" s="603" t="str">
        <f t="shared" si="175"/>
        <v/>
      </c>
      <c r="S1030" s="605">
        <f t="shared" si="173"/>
        <v>0</v>
      </c>
      <c r="T1030" s="610">
        <f t="shared" si="174"/>
        <v>0</v>
      </c>
    </row>
    <row r="1031" spans="2:20">
      <c r="B1031" s="517"/>
      <c r="C1031" s="622" t="str">
        <f>IF(STEP!C1031&lt;&gt;"",STEP!C1031,"")</f>
        <v/>
      </c>
      <c r="D1031" s="409" t="str">
        <f>IF(STEP!D1031&lt;&gt;"",STEP!D1031,"")</f>
        <v/>
      </c>
      <c r="E1031" s="410" t="str">
        <f>IF(STEP!E1031&lt;&gt;"",STEP!E1031,"")</f>
        <v/>
      </c>
      <c r="F1031" s="409" t="str">
        <f>IF(STEP!F1031&lt;&gt;"",STEP!F1031,"")</f>
        <v/>
      </c>
      <c r="G1031" s="508" t="str">
        <f>IF(STEP!C1031&lt;&gt;"",STEP!AD1031,"")</f>
        <v/>
      </c>
      <c r="H1031" s="407" t="str">
        <f>IF(AND(STEP!$G1031="",$J$8&lt;&gt;"ON"),"",IF(月報!AX1031&lt;&gt;"",月報!AX1031,IF(STEP!G1031&lt;&gt;"",STEP!G1031,"")))</f>
        <v/>
      </c>
      <c r="I1031" s="408" t="str">
        <f>IF(AND(STEP!$G1031="",$J$8&lt;&gt;"ON"),"",IF(月報!AZ1031&lt;&gt;"",月報!AZ1031,IF(STEP!H1031&lt;&gt;"",STEP!H1031,"")))</f>
        <v/>
      </c>
      <c r="J1031" s="603">
        <f>IF(月報!BA1031&lt;&gt;"",月報!BA1031,0)*24</f>
        <v>0</v>
      </c>
      <c r="K1031" s="603" t="str">
        <f>IF(STEP!X1031&lt;&gt;"",STEP!X1031,"")</f>
        <v/>
      </c>
      <c r="L1031" s="603" t="str">
        <f>IF(STEP!Y1031&lt;&gt;"",STEP!Y1031,"")</f>
        <v/>
      </c>
      <c r="M1031" s="603">
        <f>IF(STEP!Z1031&lt;&gt;"",STEP!Z1031,0)*24</f>
        <v>0</v>
      </c>
      <c r="N1031" s="603" t="str">
        <f>IF(STEP!R1031&lt;&gt;"",STEP!R1031,"")</f>
        <v/>
      </c>
      <c r="O1031" s="603" t="str">
        <f>IF(STEP!S1031&lt;&gt;"",STEP!S1031,"")</f>
        <v/>
      </c>
      <c r="P1031" s="603">
        <f t="shared" ref="P1031" si="176">IF(J1031&lt;&gt;"",J1031,"")</f>
        <v>0</v>
      </c>
      <c r="Q1031" s="603"/>
      <c r="R1031" s="603" t="str">
        <f t="shared" si="175"/>
        <v/>
      </c>
      <c r="S1031" s="605">
        <f t="shared" ref="S1031" si="177">(IF(K1031&lt;&gt;"",K1031,0)+IF(L1031&lt;&gt;"",L1031,0))*24</f>
        <v>0</v>
      </c>
      <c r="T1031" s="610">
        <f t="shared" ref="T1031" si="178">J1031-(M1031+S1031)</f>
        <v>0</v>
      </c>
    </row>
    <row r="1032" spans="2:20">
      <c r="B1032" s="517"/>
      <c r="C1032" s="622" t="str">
        <f>IF(STEP!C1032&lt;&gt;"",STEP!C1032,"")</f>
        <v/>
      </c>
      <c r="D1032" s="409" t="str">
        <f>IF(STEP!D1032&lt;&gt;"",STEP!D1032,"")</f>
        <v/>
      </c>
      <c r="E1032" s="410" t="str">
        <f>IF(STEP!E1032&lt;&gt;"",STEP!E1032,"")</f>
        <v/>
      </c>
      <c r="F1032" s="409" t="str">
        <f>IF(STEP!F1032&lt;&gt;"",STEP!F1032,"")</f>
        <v/>
      </c>
      <c r="G1032" s="508" t="str">
        <f>IF(STEP!C1032&lt;&gt;"",STEP!AD1032,"")</f>
        <v/>
      </c>
      <c r="H1032" s="407" t="str">
        <f>IF(AND(STEP!$G1032="",$J$8&lt;&gt;"ON"),"",IF(月報!AX1032&lt;&gt;"",月報!AX1032,IF(STEP!G1032&lt;&gt;"",STEP!G1032,"")))</f>
        <v/>
      </c>
      <c r="I1032" s="408" t="str">
        <f>IF(AND(STEP!$G1032="",$J$8&lt;&gt;"ON"),"",IF(月報!AZ1032&lt;&gt;"",月報!AZ1032,IF(STEP!H1032&lt;&gt;"",STEP!H1032,"")))</f>
        <v/>
      </c>
      <c r="J1032" s="408" t="str">
        <f>IF(AND(STEP!$G1032="",$J$8&lt;&gt;"ON"),"",IF(月報!BA1032&lt;&gt;"",月報!BA1032,IF(STEP!J1032&lt;&gt;"",STEP!J1032/24,"")))</f>
        <v/>
      </c>
      <c r="K1032" s="408" t="str">
        <f>IF(STEP!X1032&lt;&gt;"",STEP!X1032,"")</f>
        <v/>
      </c>
      <c r="L1032" s="408" t="str">
        <f>IF(STEP!Y1032&lt;&gt;"",STEP!Y1032,"")</f>
        <v/>
      </c>
      <c r="M1032" s="408" t="str">
        <f>IF(STEP!Z1032&lt;&gt;"",STEP!Z1032,"")</f>
        <v/>
      </c>
      <c r="N1032" s="408" t="str">
        <f>IF(STEP!R1032&lt;&gt;"",STEP!R1032,"")</f>
        <v/>
      </c>
      <c r="O1032" s="408" t="str">
        <f>IF(STEP!S1032&lt;&gt;"",STEP!S1032,"")</f>
        <v/>
      </c>
      <c r="P1032" s="408" t="str">
        <f t="shared" si="172"/>
        <v/>
      </c>
      <c r="Q1032" s="408"/>
      <c r="R1032" s="408" t="str">
        <f t="shared" si="175"/>
        <v/>
      </c>
      <c r="S1032" s="608"/>
      <c r="T1032" s="610"/>
    </row>
    <row r="1033" spans="2:20">
      <c r="B1033" s="517"/>
      <c r="C1033" s="622" t="str">
        <f>IF(STEP!C1033&lt;&gt;"",STEP!C1033,"")</f>
        <v/>
      </c>
      <c r="D1033" s="409" t="str">
        <f>IF(STEP!D1033&lt;&gt;"",STEP!D1033,"")</f>
        <v/>
      </c>
      <c r="E1033" s="410" t="str">
        <f>IF(STEP!E1033&lt;&gt;"",STEP!E1033,"")</f>
        <v/>
      </c>
      <c r="F1033" s="409" t="str">
        <f>IF(STEP!F1033&lt;&gt;"",STEP!F1033,"")</f>
        <v/>
      </c>
      <c r="G1033" s="508" t="str">
        <f>IF(STEP!C1033&lt;&gt;"",STEP!AD1033,"")</f>
        <v/>
      </c>
      <c r="H1033" s="407" t="str">
        <f>IF(AND(STEP!$G1033="",$J$8&lt;&gt;"ON"),"",IF(月報!AX1033&lt;&gt;"",月報!AX1033,IF(STEP!G1033&lt;&gt;"",STEP!G1033,"")))</f>
        <v/>
      </c>
      <c r="I1033" s="408" t="str">
        <f>IF(AND(STEP!$G1033="",$J$8&lt;&gt;"ON"),"",IF(月報!AZ1033&lt;&gt;"",月報!AZ1033,IF(STEP!H1033&lt;&gt;"",STEP!H1033,"")))</f>
        <v/>
      </c>
      <c r="J1033" s="408" t="str">
        <f>IF(AND(STEP!$G1033="",$J$8&lt;&gt;"ON"),"",IF(月報!BA1033&lt;&gt;"",月報!BA1033,IF(STEP!J1033&lt;&gt;"",STEP!J1033/24,"")))</f>
        <v/>
      </c>
      <c r="K1033" s="408" t="str">
        <f>IF(STEP!X1033&lt;&gt;"",STEP!X1033,"")</f>
        <v/>
      </c>
      <c r="L1033" s="408" t="str">
        <f>IF(STEP!Y1033&lt;&gt;"",STEP!Y1033,"")</f>
        <v/>
      </c>
      <c r="M1033" s="408" t="str">
        <f>IF(STEP!Z1033&lt;&gt;"",STEP!Z1033,"")</f>
        <v/>
      </c>
      <c r="N1033" s="408" t="str">
        <f>IF(STEP!R1033&lt;&gt;"",STEP!R1033,"")</f>
        <v/>
      </c>
      <c r="O1033" s="408" t="str">
        <f>IF(STEP!S1033&lt;&gt;"",STEP!S1033,"")</f>
        <v/>
      </c>
      <c r="P1033" s="408" t="str">
        <f t="shared" si="172"/>
        <v/>
      </c>
      <c r="Q1033" s="408"/>
      <c r="R1033" s="408" t="str">
        <f t="shared" si="175"/>
        <v/>
      </c>
      <c r="S1033" s="608"/>
      <c r="T1033" s="610"/>
    </row>
    <row r="1034" spans="2:20">
      <c r="B1034" s="517"/>
      <c r="C1034" s="622" t="str">
        <f>IF(STEP!C1034&lt;&gt;"",STEP!C1034,"")</f>
        <v/>
      </c>
      <c r="D1034" s="409" t="str">
        <f>IF(STEP!D1034&lt;&gt;"",STEP!D1034,"")</f>
        <v/>
      </c>
      <c r="E1034" s="410" t="str">
        <f>IF(STEP!E1034&lt;&gt;"",STEP!E1034,"")</f>
        <v/>
      </c>
      <c r="F1034" s="409" t="str">
        <f>IF(STEP!F1034&lt;&gt;"",STEP!F1034,"")</f>
        <v/>
      </c>
      <c r="G1034" s="508" t="str">
        <f>IF(STEP!C1034&lt;&gt;"",STEP!AD1034,"")</f>
        <v/>
      </c>
      <c r="H1034" s="407" t="str">
        <f>IF(AND(STEP!$G1034="",$J$8&lt;&gt;"ON"),"",IF(月報!AX1034&lt;&gt;"",月報!AX1034,IF(STEP!G1034&lt;&gt;"",STEP!G1034,"")))</f>
        <v/>
      </c>
      <c r="I1034" s="408" t="str">
        <f>IF(AND(STEP!$G1034="",$J$8&lt;&gt;"ON"),"",IF(月報!AZ1034&lt;&gt;"",月報!AZ1034,IF(STEP!H1034&lt;&gt;"",STEP!H1034,"")))</f>
        <v/>
      </c>
      <c r="J1034" s="408" t="str">
        <f>IF(AND(STEP!$G1034="",$J$8&lt;&gt;"ON"),"",IF(月報!BA1034&lt;&gt;"",月報!BA1034,IF(STEP!J1034&lt;&gt;"",STEP!J1034/24,"")))</f>
        <v/>
      </c>
      <c r="K1034" s="408" t="str">
        <f>IF(STEP!X1034&lt;&gt;"",STEP!X1034,"")</f>
        <v/>
      </c>
      <c r="L1034" s="408" t="str">
        <f>IF(STEP!Y1034&lt;&gt;"",STEP!Y1034,"")</f>
        <v/>
      </c>
      <c r="M1034" s="408" t="str">
        <f>IF(STEP!Z1034&lt;&gt;"",STEP!Z1034,"")</f>
        <v/>
      </c>
      <c r="N1034" s="408" t="str">
        <f>IF(STEP!R1034&lt;&gt;"",STEP!R1034,"")</f>
        <v/>
      </c>
      <c r="O1034" s="408" t="str">
        <f>IF(STEP!S1034&lt;&gt;"",STEP!S1034,"")</f>
        <v/>
      </c>
      <c r="P1034" s="408" t="str">
        <f t="shared" si="172"/>
        <v/>
      </c>
      <c r="Q1034" s="408"/>
      <c r="R1034" s="408" t="str">
        <f t="shared" si="175"/>
        <v/>
      </c>
      <c r="S1034" s="608"/>
      <c r="T1034" s="610"/>
    </row>
    <row r="1035" spans="2:20" ht="13.8" thickBot="1">
      <c r="B1035" s="518"/>
      <c r="C1035" s="625" t="str">
        <f>IF(STEP!C1035&lt;&gt;"",STEP!C1035,"")</f>
        <v/>
      </c>
      <c r="D1035" s="415" t="str">
        <f>IF(STEP!D1035&lt;&gt;"",STEP!D1035,"")</f>
        <v/>
      </c>
      <c r="E1035" s="416" t="str">
        <f>IF(STEP!E1035&lt;&gt;"",STEP!E1035,"")</f>
        <v/>
      </c>
      <c r="F1035" s="415" t="str">
        <f>IF(STEP!F1035&lt;&gt;"",STEP!F1035,"")</f>
        <v/>
      </c>
      <c r="G1035" s="417" t="str">
        <f>IF(STEP!C1035&lt;&gt;"",STEP!AD1035,"")</f>
        <v/>
      </c>
      <c r="H1035" s="417" t="str">
        <f>IF(AND(STEP!$G1035="",$J$8&lt;&gt;"ON"),"",IF(月報!AX1035&lt;&gt;"",月報!AX1035,IF(STEP!G1035&lt;&gt;"",STEP!G1035,"")))</f>
        <v/>
      </c>
      <c r="I1035" s="418" t="str">
        <f>IF(AND(STEP!$G1035="",$J$8&lt;&gt;"ON"),"",IF(月報!AZ1035&lt;&gt;"",月報!AZ1035,IF(STEP!H1035&lt;&gt;"",STEP!H1035,"")))</f>
        <v/>
      </c>
      <c r="J1035" s="418" t="str">
        <f>IF(AND(STEP!$G1035="",$J$8&lt;&gt;"ON"),"",IF(月報!BA1035&lt;&gt;"",月報!BA1035,IF(STEP!J1035&lt;&gt;"",STEP!J1035/24,"")))</f>
        <v/>
      </c>
      <c r="K1035" s="418" t="str">
        <f>IF(STEP!X1035&lt;&gt;"",STEP!X1035,"")</f>
        <v/>
      </c>
      <c r="L1035" s="418" t="str">
        <f>IF(STEP!Y1035&lt;&gt;"",STEP!Y1035,"")</f>
        <v/>
      </c>
      <c r="M1035" s="418" t="str">
        <f>IF(STEP!Z1035&lt;&gt;"",STEP!Z1035,"")</f>
        <v/>
      </c>
      <c r="N1035" s="418" t="str">
        <f>IF(STEP!R1035&lt;&gt;"",STEP!R1035,"")</f>
        <v/>
      </c>
      <c r="O1035" s="418" t="str">
        <f>IF(STEP!S1035&lt;&gt;"",STEP!S1035,"")</f>
        <v/>
      </c>
      <c r="P1035" s="418" t="str">
        <f t="shared" si="172"/>
        <v/>
      </c>
      <c r="Q1035" s="418"/>
      <c r="R1035" s="418" t="str">
        <f t="shared" si="175"/>
        <v/>
      </c>
      <c r="S1035" s="609"/>
      <c r="T1035" s="612"/>
    </row>
    <row r="1036" spans="2:20">
      <c r="B1036" s="516" t="s">
        <v>416</v>
      </c>
      <c r="C1036" s="626"/>
      <c r="D1036" s="324"/>
      <c r="E1036" s="325"/>
      <c r="F1036" s="578" t="s">
        <v>465</v>
      </c>
      <c r="G1036" s="320"/>
      <c r="H1036" s="320"/>
      <c r="I1036" s="326"/>
      <c r="J1036" s="326"/>
      <c r="K1036" s="326"/>
      <c r="L1036" s="326"/>
      <c r="M1036" s="326"/>
      <c r="N1036" s="326"/>
      <c r="O1036" s="326"/>
      <c r="P1036" s="326"/>
      <c r="Q1036" s="326"/>
      <c r="R1036" s="326"/>
      <c r="S1036" s="326"/>
      <c r="T1036" s="326"/>
    </row>
    <row r="1037" spans="2:20">
      <c r="B1037" s="516"/>
      <c r="C1037" s="626"/>
      <c r="D1037" s="324"/>
      <c r="E1037" s="325"/>
      <c r="F1037" s="324"/>
      <c r="G1037" s="320"/>
      <c r="H1037" s="320"/>
      <c r="I1037" s="326"/>
      <c r="J1037" s="326"/>
      <c r="K1037" s="326"/>
      <c r="L1037" s="326"/>
      <c r="M1037" s="326"/>
      <c r="N1037" s="326"/>
      <c r="O1037" s="326"/>
      <c r="P1037" s="326"/>
      <c r="Q1037" s="326"/>
      <c r="R1037" s="326"/>
      <c r="S1037" s="326"/>
      <c r="T1037" s="326"/>
    </row>
    <row r="1038" spans="2:20">
      <c r="B1038" s="516"/>
      <c r="C1038" s="626"/>
      <c r="D1038" s="324"/>
      <c r="E1038" s="325"/>
      <c r="F1038" s="324"/>
      <c r="G1038" s="320"/>
      <c r="H1038" s="320"/>
      <c r="I1038" s="326"/>
      <c r="J1038" s="326"/>
      <c r="K1038" s="326"/>
      <c r="L1038" s="326"/>
      <c r="M1038" s="326"/>
      <c r="N1038" s="326"/>
      <c r="O1038" s="326"/>
      <c r="P1038" s="326"/>
      <c r="Q1038" s="326"/>
      <c r="R1038" s="326"/>
      <c r="S1038" s="326"/>
      <c r="T1038" s="326"/>
    </row>
    <row r="1039" spans="2:20">
      <c r="B1039" s="516"/>
      <c r="C1039" s="626"/>
      <c r="D1039" s="324"/>
      <c r="E1039" s="325"/>
      <c r="F1039" s="324"/>
      <c r="G1039" s="320"/>
      <c r="H1039" s="320"/>
      <c r="I1039" s="326"/>
      <c r="J1039" s="326"/>
      <c r="K1039" s="326"/>
      <c r="L1039" s="326"/>
      <c r="M1039" s="326"/>
      <c r="N1039" s="326"/>
      <c r="O1039" s="326"/>
      <c r="P1039" s="326"/>
      <c r="Q1039" s="326"/>
      <c r="R1039" s="326"/>
      <c r="S1039" s="326"/>
      <c r="T1039" s="326"/>
    </row>
    <row r="1040" spans="2:20">
      <c r="B1040" s="516"/>
      <c r="C1040" s="626"/>
      <c r="D1040" s="324"/>
      <c r="E1040" s="325"/>
      <c r="F1040" s="324"/>
      <c r="G1040" s="320"/>
      <c r="H1040" s="320"/>
      <c r="I1040" s="326"/>
      <c r="J1040" s="326"/>
      <c r="K1040" s="326"/>
      <c r="L1040" s="326"/>
      <c r="M1040" s="326"/>
      <c r="N1040" s="326"/>
      <c r="O1040" s="326"/>
      <c r="P1040" s="326"/>
      <c r="Q1040" s="326"/>
      <c r="R1040" s="326"/>
      <c r="S1040" s="326"/>
      <c r="T1040" s="326"/>
    </row>
    <row r="1041" spans="2:20">
      <c r="B1041" s="516"/>
      <c r="C1041" s="626"/>
      <c r="D1041" s="324"/>
      <c r="E1041" s="325"/>
      <c r="F1041" s="324"/>
      <c r="G1041" s="320"/>
      <c r="H1041" s="320"/>
      <c r="I1041" s="326"/>
      <c r="J1041" s="326"/>
      <c r="K1041" s="326"/>
      <c r="L1041" s="326"/>
      <c r="M1041" s="326"/>
      <c r="N1041" s="326"/>
      <c r="O1041" s="326"/>
      <c r="P1041" s="326"/>
      <c r="Q1041" s="326"/>
      <c r="R1041" s="326"/>
      <c r="S1041" s="326"/>
      <c r="T1041" s="326"/>
    </row>
    <row r="1042" spans="2:20">
      <c r="B1042" s="516"/>
      <c r="C1042" s="626"/>
      <c r="D1042" s="324"/>
      <c r="E1042" s="325"/>
      <c r="F1042" s="324"/>
      <c r="G1042" s="320"/>
      <c r="H1042" s="320"/>
      <c r="I1042" s="326"/>
      <c r="J1042" s="326"/>
      <c r="K1042" s="326"/>
      <c r="L1042" s="326"/>
      <c r="M1042" s="326"/>
      <c r="N1042" s="326"/>
      <c r="O1042" s="326"/>
      <c r="P1042" s="326"/>
      <c r="Q1042" s="326"/>
      <c r="R1042" s="326"/>
      <c r="S1042" s="326"/>
      <c r="T1042" s="326"/>
    </row>
    <row r="1043" spans="2:20">
      <c r="B1043" s="516"/>
      <c r="C1043" s="626"/>
      <c r="D1043" s="324"/>
      <c r="E1043" s="325"/>
      <c r="F1043" s="324"/>
      <c r="G1043" s="320"/>
      <c r="H1043" s="320"/>
      <c r="I1043" s="326"/>
      <c r="J1043" s="326"/>
      <c r="K1043" s="326"/>
      <c r="L1043" s="326"/>
      <c r="M1043" s="326"/>
      <c r="N1043" s="326"/>
      <c r="O1043" s="326"/>
      <c r="P1043" s="326"/>
      <c r="Q1043" s="326"/>
      <c r="R1043" s="326"/>
      <c r="S1043" s="326"/>
      <c r="T1043" s="326"/>
    </row>
    <row r="1044" spans="2:20">
      <c r="B1044" s="516"/>
      <c r="C1044" s="626"/>
      <c r="D1044" s="324"/>
      <c r="E1044" s="325"/>
      <c r="F1044" s="324"/>
      <c r="G1044" s="320"/>
      <c r="H1044" s="320"/>
      <c r="I1044" s="326"/>
      <c r="J1044" s="326"/>
      <c r="K1044" s="326"/>
      <c r="L1044" s="326"/>
      <c r="M1044" s="326"/>
      <c r="N1044" s="326"/>
      <c r="O1044" s="326"/>
      <c r="P1044" s="326"/>
      <c r="Q1044" s="326"/>
      <c r="R1044" s="326"/>
      <c r="S1044" s="326"/>
      <c r="T1044" s="326"/>
    </row>
    <row r="1045" spans="2:20" ht="13.8" thickBot="1">
      <c r="B1045" s="519"/>
      <c r="C1045" s="627"/>
      <c r="D1045" s="330"/>
      <c r="E1045" s="331"/>
      <c r="F1045" s="330"/>
      <c r="G1045" s="322"/>
      <c r="H1045" s="322"/>
      <c r="I1045" s="332"/>
      <c r="J1045" s="332"/>
      <c r="K1045" s="332"/>
      <c r="L1045" s="332"/>
      <c r="M1045" s="332"/>
      <c r="N1045" s="332"/>
      <c r="O1045" s="332"/>
      <c r="P1045" s="332"/>
      <c r="Q1045" s="332"/>
      <c r="R1045" s="332"/>
      <c r="S1045" s="332"/>
      <c r="T1045" s="332"/>
    </row>
    <row r="1046" spans="2:20">
      <c r="B1046" s="522">
        <f>B1001+1</f>
        <v>24</v>
      </c>
      <c r="C1046" s="624" t="str">
        <f>IF(STEP!C1046&lt;&gt;"",STEP!C1046,"")</f>
        <v/>
      </c>
      <c r="D1046" s="405" t="str">
        <f>IF(STEP!D1046&lt;&gt;"",STEP!D1046,"")</f>
        <v/>
      </c>
      <c r="E1046" s="406" t="str">
        <f>IF(STEP!E1046&lt;&gt;"",STEP!E1046,"")</f>
        <v/>
      </c>
      <c r="F1046" s="405" t="str">
        <f>IF(STEP!F1046&lt;&gt;"",STEP!F1046,"")</f>
        <v/>
      </c>
      <c r="G1046" s="407" t="str">
        <f>IF(STEP!C1046&lt;&gt;"",STEP!AD1046,"")</f>
        <v/>
      </c>
      <c r="H1046" s="407" t="str">
        <f>IF(AND(STEP!$G1046="",$J$8&lt;&gt;"ON"),"",IF(月報!AX1046&lt;&gt;"",月報!AX1046,IF(STEP!G1046&lt;&gt;"",STEP!G1046,"")))</f>
        <v/>
      </c>
      <c r="I1046" s="408" t="str">
        <f>IF(AND(STEP!$G1046="",$J$8&lt;&gt;"ON"),"",IF(月報!AZ1046&lt;&gt;"",月報!AZ1046,IF(STEP!H1046&lt;&gt;"",STEP!H1046,"")))</f>
        <v/>
      </c>
      <c r="J1046" s="603">
        <f>IF(月報!BA1046&lt;&gt;"",月報!BA1046,0)*24</f>
        <v>0</v>
      </c>
      <c r="K1046" s="603" t="str">
        <f>IF(STEP!X1046&lt;&gt;"",STEP!X1046,"")</f>
        <v/>
      </c>
      <c r="L1046" s="603" t="str">
        <f>IF(STEP!Y1046&lt;&gt;"",STEP!Y1046,"")</f>
        <v/>
      </c>
      <c r="M1046" s="603">
        <f>IF(STEP!Z1046&lt;&gt;"",STEP!Z1046,0)*24</f>
        <v>0</v>
      </c>
      <c r="N1046" s="603" t="str">
        <f>IF(STEP!R1046&lt;&gt;"",STEP!R1046,"")</f>
        <v/>
      </c>
      <c r="O1046" s="603" t="str">
        <f>IF(STEP!S1046&lt;&gt;"",STEP!S1046,"")</f>
        <v/>
      </c>
      <c r="P1046" s="603">
        <f t="shared" ref="P1046:P1080" si="179">IF(J1046&lt;&gt;"",J1046,"")</f>
        <v>0</v>
      </c>
      <c r="Q1046" s="603">
        <f>SUM(P1046:P1052)</f>
        <v>0</v>
      </c>
      <c r="R1046" s="603" t="str">
        <f>IF(C1046&lt;&gt;"",VLOOKUP(C1046,設定シート!$D$10:$L$109,9,FALSE),"")</f>
        <v/>
      </c>
      <c r="S1046" s="613">
        <f>(IF(K1046&lt;&gt;"",K1046,0)+IF(L1046&lt;&gt;"",L1046,0))*24</f>
        <v>0</v>
      </c>
      <c r="T1046" s="610">
        <f>J1046-(M1046+S1046)</f>
        <v>0</v>
      </c>
    </row>
    <row r="1047" spans="2:20">
      <c r="B1047" s="517"/>
      <c r="C1047" s="622" t="str">
        <f>IF(STEP!C1047&lt;&gt;"",STEP!C1047,"")</f>
        <v/>
      </c>
      <c r="D1047" s="409" t="str">
        <f>IF(STEP!D1047&lt;&gt;"",STEP!D1047,"")</f>
        <v/>
      </c>
      <c r="E1047" s="410" t="str">
        <f>IF(STEP!E1047&lt;&gt;"",STEP!E1047,"")</f>
        <v/>
      </c>
      <c r="F1047" s="409" t="str">
        <f>IF(STEP!F1047&lt;&gt;"",STEP!F1047,"")</f>
        <v/>
      </c>
      <c r="G1047" s="508" t="str">
        <f>IF(STEP!C1047&lt;&gt;"",STEP!AD1047,"")</f>
        <v/>
      </c>
      <c r="H1047" s="407" t="str">
        <f>IF(AND(STEP!$G1047="",$J$8&lt;&gt;"ON"),"",IF(月報!AX1047&lt;&gt;"",月報!AX1047,IF(STEP!G1047&lt;&gt;"",STEP!G1047,"")))</f>
        <v/>
      </c>
      <c r="I1047" s="408" t="str">
        <f>IF(AND(STEP!$G1047="",$J$8&lt;&gt;"ON"),"",IF(月報!AZ1047&lt;&gt;"",月報!AZ1047,IF(STEP!H1047&lt;&gt;"",STEP!H1047,"")))</f>
        <v/>
      </c>
      <c r="J1047" s="603">
        <f>IF(月報!BA1047&lt;&gt;"",月報!BA1047,0)*24</f>
        <v>0</v>
      </c>
      <c r="K1047" s="603" t="str">
        <f>IF(STEP!X1047&lt;&gt;"",STEP!X1047,"")</f>
        <v/>
      </c>
      <c r="L1047" s="603" t="str">
        <f>IF(STEP!Y1047&lt;&gt;"",STEP!Y1047,"")</f>
        <v/>
      </c>
      <c r="M1047" s="603">
        <f>IF(STEP!Z1047&lt;&gt;"",STEP!Z1047,0)*24</f>
        <v>0</v>
      </c>
      <c r="N1047" s="603" t="str">
        <f>IF(STEP!R1047&lt;&gt;"",STEP!R1047,"")</f>
        <v/>
      </c>
      <c r="O1047" s="603" t="str">
        <f>IF(STEP!S1047&lt;&gt;"",STEP!S1047,"")</f>
        <v/>
      </c>
      <c r="P1047" s="603">
        <f t="shared" si="179"/>
        <v>0</v>
      </c>
      <c r="Q1047" s="603"/>
      <c r="R1047" s="603" t="str">
        <f>R1046</f>
        <v/>
      </c>
      <c r="S1047" s="605">
        <f t="shared" ref="S1047:S1075" si="180">(IF(K1047&lt;&gt;"",K1047,0)+IF(L1047&lt;&gt;"",L1047,0))*24</f>
        <v>0</v>
      </c>
      <c r="T1047" s="610">
        <f t="shared" ref="T1047:T1075" si="181">J1047-(M1047+S1047)</f>
        <v>0</v>
      </c>
    </row>
    <row r="1048" spans="2:20">
      <c r="B1048" s="517"/>
      <c r="C1048" s="622" t="str">
        <f>IF(STEP!C1048&lt;&gt;"",STEP!C1048,"")</f>
        <v/>
      </c>
      <c r="D1048" s="409" t="str">
        <f>IF(STEP!D1048&lt;&gt;"",STEP!D1048,"")</f>
        <v/>
      </c>
      <c r="E1048" s="410" t="str">
        <f>IF(STEP!E1048&lt;&gt;"",STEP!E1048,"")</f>
        <v/>
      </c>
      <c r="F1048" s="409" t="str">
        <f>IF(STEP!F1048&lt;&gt;"",STEP!F1048,"")</f>
        <v/>
      </c>
      <c r="G1048" s="508" t="str">
        <f>IF(STEP!C1048&lt;&gt;"",STEP!AD1048,"")</f>
        <v/>
      </c>
      <c r="H1048" s="407" t="str">
        <f>IF(AND(STEP!$G1048="",$J$8&lt;&gt;"ON"),"",IF(月報!AX1048&lt;&gt;"",月報!AX1048,IF(STEP!G1048&lt;&gt;"",STEP!G1048,"")))</f>
        <v/>
      </c>
      <c r="I1048" s="408" t="str">
        <f>IF(AND(STEP!$G1048="",$J$8&lt;&gt;"ON"),"",IF(月報!AZ1048&lt;&gt;"",月報!AZ1048,IF(STEP!H1048&lt;&gt;"",STEP!H1048,"")))</f>
        <v/>
      </c>
      <c r="J1048" s="603">
        <f>IF(月報!BA1048&lt;&gt;"",月報!BA1048,0)*24</f>
        <v>0</v>
      </c>
      <c r="K1048" s="603" t="str">
        <f>IF(STEP!X1048&lt;&gt;"",STEP!X1048,"")</f>
        <v/>
      </c>
      <c r="L1048" s="603" t="str">
        <f>IF(STEP!Y1048&lt;&gt;"",STEP!Y1048,"")</f>
        <v/>
      </c>
      <c r="M1048" s="603">
        <f>IF(STEP!Z1048&lt;&gt;"",STEP!Z1048,0)*24</f>
        <v>0</v>
      </c>
      <c r="N1048" s="603" t="str">
        <f>IF(STEP!R1048&lt;&gt;"",STEP!R1048,"")</f>
        <v/>
      </c>
      <c r="O1048" s="603" t="str">
        <f>IF(STEP!S1048&lt;&gt;"",STEP!S1048,"")</f>
        <v/>
      </c>
      <c r="P1048" s="603">
        <f t="shared" si="179"/>
        <v>0</v>
      </c>
      <c r="Q1048" s="603"/>
      <c r="R1048" s="603" t="str">
        <f t="shared" ref="R1048:R1080" si="182">R1047</f>
        <v/>
      </c>
      <c r="S1048" s="605">
        <f t="shared" si="180"/>
        <v>0</v>
      </c>
      <c r="T1048" s="610">
        <f t="shared" si="181"/>
        <v>0</v>
      </c>
    </row>
    <row r="1049" spans="2:20">
      <c r="B1049" s="517"/>
      <c r="C1049" s="622" t="str">
        <f>IF(STEP!C1049&lt;&gt;"",STEP!C1049,"")</f>
        <v/>
      </c>
      <c r="D1049" s="409" t="str">
        <f>IF(STEP!D1049&lt;&gt;"",STEP!D1049,"")</f>
        <v/>
      </c>
      <c r="E1049" s="410" t="str">
        <f>IF(STEP!E1049&lt;&gt;"",STEP!E1049,"")</f>
        <v/>
      </c>
      <c r="F1049" s="409" t="str">
        <f>IF(STEP!F1049&lt;&gt;"",STEP!F1049,"")</f>
        <v/>
      </c>
      <c r="G1049" s="508" t="str">
        <f>IF(STEP!C1049&lt;&gt;"",STEP!AD1049,"")</f>
        <v/>
      </c>
      <c r="H1049" s="407" t="str">
        <f>IF(AND(STEP!$G1049="",$J$8&lt;&gt;"ON"),"",IF(月報!AX1049&lt;&gt;"",月報!AX1049,IF(STEP!G1049&lt;&gt;"",STEP!G1049,"")))</f>
        <v/>
      </c>
      <c r="I1049" s="408" t="str">
        <f>IF(AND(STEP!$G1049="",$J$8&lt;&gt;"ON"),"",IF(月報!AZ1049&lt;&gt;"",月報!AZ1049,IF(STEP!H1049&lt;&gt;"",STEP!H1049,"")))</f>
        <v/>
      </c>
      <c r="J1049" s="603">
        <f>IF(月報!BA1049&lt;&gt;"",月報!BA1049,0)*24</f>
        <v>0</v>
      </c>
      <c r="K1049" s="603" t="str">
        <f>IF(STEP!X1049&lt;&gt;"",STEP!X1049,"")</f>
        <v/>
      </c>
      <c r="L1049" s="603" t="str">
        <f>IF(STEP!Y1049&lt;&gt;"",STEP!Y1049,"")</f>
        <v/>
      </c>
      <c r="M1049" s="603">
        <f>IF(STEP!Z1049&lt;&gt;"",STEP!Z1049,0)*24</f>
        <v>0</v>
      </c>
      <c r="N1049" s="603" t="str">
        <f>IF(STEP!R1049&lt;&gt;"",STEP!R1049,"")</f>
        <v/>
      </c>
      <c r="O1049" s="603" t="str">
        <f>IF(STEP!S1049&lt;&gt;"",STEP!S1049,"")</f>
        <v/>
      </c>
      <c r="P1049" s="603">
        <f t="shared" si="179"/>
        <v>0</v>
      </c>
      <c r="Q1049" s="603"/>
      <c r="R1049" s="603" t="str">
        <f t="shared" si="182"/>
        <v/>
      </c>
      <c r="S1049" s="605">
        <f t="shared" si="180"/>
        <v>0</v>
      </c>
      <c r="T1049" s="610">
        <f t="shared" si="181"/>
        <v>0</v>
      </c>
    </row>
    <row r="1050" spans="2:20">
      <c r="B1050" s="517"/>
      <c r="C1050" s="622" t="str">
        <f>IF(STEP!C1050&lt;&gt;"",STEP!C1050,"")</f>
        <v/>
      </c>
      <c r="D1050" s="409" t="str">
        <f>IF(STEP!D1050&lt;&gt;"",STEP!D1050,"")</f>
        <v/>
      </c>
      <c r="E1050" s="410" t="str">
        <f>IF(STEP!E1050&lt;&gt;"",STEP!E1050,"")</f>
        <v/>
      </c>
      <c r="F1050" s="409" t="str">
        <f>IF(STEP!F1050&lt;&gt;"",STEP!F1050,"")</f>
        <v/>
      </c>
      <c r="G1050" s="508" t="str">
        <f>IF(STEP!C1050&lt;&gt;"",STEP!AD1050,"")</f>
        <v/>
      </c>
      <c r="H1050" s="407" t="str">
        <f>IF(AND(STEP!$G1050="",$J$8&lt;&gt;"ON"),"",IF(月報!AX1050&lt;&gt;"",月報!AX1050,IF(STEP!G1050&lt;&gt;"",STEP!G1050,"")))</f>
        <v/>
      </c>
      <c r="I1050" s="408" t="str">
        <f>IF(AND(STEP!$G1050="",$J$8&lt;&gt;"ON"),"",IF(月報!AZ1050&lt;&gt;"",月報!AZ1050,IF(STEP!H1050&lt;&gt;"",STEP!H1050,"")))</f>
        <v/>
      </c>
      <c r="J1050" s="603">
        <f>IF(月報!BA1050&lt;&gt;"",月報!BA1050,0)*24</f>
        <v>0</v>
      </c>
      <c r="K1050" s="603" t="str">
        <f>IF(STEP!X1050&lt;&gt;"",STEP!X1050,"")</f>
        <v/>
      </c>
      <c r="L1050" s="603" t="str">
        <f>IF(STEP!Y1050&lt;&gt;"",STEP!Y1050,"")</f>
        <v/>
      </c>
      <c r="M1050" s="603">
        <f>IF(STEP!Z1050&lt;&gt;"",STEP!Z1050,0)*24</f>
        <v>0</v>
      </c>
      <c r="N1050" s="603" t="str">
        <f>IF(STEP!R1050&lt;&gt;"",STEP!R1050,"")</f>
        <v/>
      </c>
      <c r="O1050" s="603" t="str">
        <f>IF(STEP!S1050&lt;&gt;"",STEP!S1050,"")</f>
        <v/>
      </c>
      <c r="P1050" s="603">
        <f t="shared" si="179"/>
        <v>0</v>
      </c>
      <c r="Q1050" s="603"/>
      <c r="R1050" s="603" t="str">
        <f t="shared" si="182"/>
        <v/>
      </c>
      <c r="S1050" s="605">
        <f t="shared" si="180"/>
        <v>0</v>
      </c>
      <c r="T1050" s="610">
        <f t="shared" si="181"/>
        <v>0</v>
      </c>
    </row>
    <row r="1051" spans="2:20">
      <c r="B1051" s="517"/>
      <c r="C1051" s="622" t="str">
        <f>IF(STEP!C1051&lt;&gt;"",STEP!C1051,"")</f>
        <v/>
      </c>
      <c r="D1051" s="409" t="str">
        <f>IF(STEP!D1051&lt;&gt;"",STEP!D1051,"")</f>
        <v/>
      </c>
      <c r="E1051" s="410" t="str">
        <f>IF(STEP!E1051&lt;&gt;"",STEP!E1051,"")</f>
        <v/>
      </c>
      <c r="F1051" s="409" t="str">
        <f>IF(STEP!F1051&lt;&gt;"",STEP!F1051,"")</f>
        <v/>
      </c>
      <c r="G1051" s="508" t="str">
        <f>IF(STEP!C1051&lt;&gt;"",STEP!AD1051,"")</f>
        <v/>
      </c>
      <c r="H1051" s="407" t="str">
        <f>IF(AND(STEP!$G1051="",$J$8&lt;&gt;"ON"),"",IF(月報!AX1051&lt;&gt;"",月報!AX1051,IF(STEP!G1051&lt;&gt;"",STEP!G1051,"")))</f>
        <v/>
      </c>
      <c r="I1051" s="408" t="str">
        <f>IF(AND(STEP!$G1051="",$J$8&lt;&gt;"ON"),"",IF(月報!AZ1051&lt;&gt;"",月報!AZ1051,IF(STEP!H1051&lt;&gt;"",STEP!H1051,"")))</f>
        <v/>
      </c>
      <c r="J1051" s="603">
        <f>IF(月報!BA1051&lt;&gt;"",月報!BA1051,0)*24</f>
        <v>0</v>
      </c>
      <c r="K1051" s="603" t="str">
        <f>IF(STEP!X1051&lt;&gt;"",STEP!X1051,"")</f>
        <v/>
      </c>
      <c r="L1051" s="603" t="str">
        <f>IF(STEP!Y1051&lt;&gt;"",STEP!Y1051,"")</f>
        <v/>
      </c>
      <c r="M1051" s="603">
        <f>IF(STEP!Z1051&lt;&gt;"",STEP!Z1051,0)*24</f>
        <v>0</v>
      </c>
      <c r="N1051" s="603" t="str">
        <f>IF(STEP!R1051&lt;&gt;"",STEP!R1051,"")</f>
        <v/>
      </c>
      <c r="O1051" s="603" t="str">
        <f>IF(STEP!S1051&lt;&gt;"",STEP!S1051,"")</f>
        <v/>
      </c>
      <c r="P1051" s="603">
        <f t="shared" si="179"/>
        <v>0</v>
      </c>
      <c r="Q1051" s="603"/>
      <c r="R1051" s="603" t="str">
        <f t="shared" si="182"/>
        <v/>
      </c>
      <c r="S1051" s="605">
        <f t="shared" si="180"/>
        <v>0</v>
      </c>
      <c r="T1051" s="610">
        <f t="shared" si="181"/>
        <v>0</v>
      </c>
    </row>
    <row r="1052" spans="2:20">
      <c r="B1052" s="517"/>
      <c r="C1052" s="623" t="str">
        <f>IF(STEP!C1052&lt;&gt;"",STEP!C1052,"")</f>
        <v/>
      </c>
      <c r="D1052" s="411" t="str">
        <f>IF(STEP!D1052&lt;&gt;"",STEP!D1052,"")</f>
        <v/>
      </c>
      <c r="E1052" s="412" t="str">
        <f>IF(STEP!E1052&lt;&gt;"",STEP!E1052,"")</f>
        <v/>
      </c>
      <c r="F1052" s="411" t="str">
        <f>IF(STEP!F1052&lt;&gt;"",STEP!F1052,"")</f>
        <v/>
      </c>
      <c r="G1052" s="413" t="str">
        <f>IF(STEP!C1052&lt;&gt;"",STEP!AD1052,"")</f>
        <v/>
      </c>
      <c r="H1052" s="413" t="str">
        <f>IF(AND(STEP!$G1052="",$J$8&lt;&gt;"ON"),"",IF(月報!AX1052&lt;&gt;"",月報!AX1052,IF(STEP!G1052&lt;&gt;"",STEP!G1052,"")))</f>
        <v/>
      </c>
      <c r="I1052" s="414" t="str">
        <f>IF(AND(STEP!$G1052="",$J$8&lt;&gt;"ON"),"",IF(月報!AZ1052&lt;&gt;"",月報!AZ1052,IF(STEP!H1052&lt;&gt;"",STEP!H1052,"")))</f>
        <v/>
      </c>
      <c r="J1052" s="604">
        <f>IF(月報!BA1052&lt;&gt;"",月報!BA1052,0)*24</f>
        <v>0</v>
      </c>
      <c r="K1052" s="604" t="str">
        <f>IF(STEP!X1052&lt;&gt;"",STEP!X1052,"")</f>
        <v/>
      </c>
      <c r="L1052" s="604" t="str">
        <f>IF(STEP!Y1052&lt;&gt;"",STEP!Y1052,"")</f>
        <v/>
      </c>
      <c r="M1052" s="604">
        <f>IF(STEP!Z1052&lt;&gt;"",STEP!Z1052,0)*24</f>
        <v>0</v>
      </c>
      <c r="N1052" s="604" t="str">
        <f>IF(STEP!R1052&lt;&gt;"",STEP!R1052,"")</f>
        <v/>
      </c>
      <c r="O1052" s="604" t="str">
        <f>IF(STEP!S1052&lt;&gt;"",STEP!S1052,"")</f>
        <v/>
      </c>
      <c r="P1052" s="604">
        <f t="shared" si="179"/>
        <v>0</v>
      </c>
      <c r="Q1052" s="604"/>
      <c r="R1052" s="604" t="str">
        <f t="shared" si="182"/>
        <v/>
      </c>
      <c r="S1052" s="607">
        <f t="shared" si="180"/>
        <v>0</v>
      </c>
      <c r="T1052" s="611">
        <f t="shared" si="181"/>
        <v>0</v>
      </c>
    </row>
    <row r="1053" spans="2:20">
      <c r="B1053" s="517"/>
      <c r="C1053" s="624" t="str">
        <f>IF(STEP!C1053&lt;&gt;"",STEP!C1053,"")</f>
        <v/>
      </c>
      <c r="D1053" s="405" t="str">
        <f>IF(STEP!D1053&lt;&gt;"",STEP!D1053,"")</f>
        <v/>
      </c>
      <c r="E1053" s="406" t="str">
        <f>IF(STEP!E1053&lt;&gt;"",STEP!E1053,"")</f>
        <v/>
      </c>
      <c r="F1053" s="405" t="str">
        <f>IF(STEP!F1053&lt;&gt;"",STEP!F1053,"")</f>
        <v/>
      </c>
      <c r="G1053" s="407" t="str">
        <f>IF(STEP!C1053&lt;&gt;"",STEP!AD1053,"")</f>
        <v/>
      </c>
      <c r="H1053" s="407" t="str">
        <f>IF(AND(STEP!$G1053="",$J$8&lt;&gt;"ON"),"",IF(月報!AX1053&lt;&gt;"",月報!AX1053,IF(STEP!G1053&lt;&gt;"",STEP!G1053,"")))</f>
        <v/>
      </c>
      <c r="I1053" s="408" t="str">
        <f>IF(AND(STEP!$G1053="",$J$8&lt;&gt;"ON"),"",IF(月報!AZ1053&lt;&gt;"",月報!AZ1053,IF(STEP!H1053&lt;&gt;"",STEP!H1053,"")))</f>
        <v/>
      </c>
      <c r="J1053" s="603">
        <f>IF(月報!BA1053&lt;&gt;"",月報!BA1053,0)*24</f>
        <v>0</v>
      </c>
      <c r="K1053" s="603" t="str">
        <f>IF(STEP!X1053&lt;&gt;"",STEP!X1053,"")</f>
        <v/>
      </c>
      <c r="L1053" s="603" t="str">
        <f>IF(STEP!Y1053&lt;&gt;"",STEP!Y1053,"")</f>
        <v/>
      </c>
      <c r="M1053" s="603">
        <f>IF(STEP!Z1053&lt;&gt;"",STEP!Z1053,0)*24</f>
        <v>0</v>
      </c>
      <c r="N1053" s="603" t="str">
        <f>IF(STEP!R1053&lt;&gt;"",STEP!R1053,"")</f>
        <v/>
      </c>
      <c r="O1053" s="603" t="str">
        <f>IF(STEP!S1053&lt;&gt;"",STEP!S1053,"")</f>
        <v/>
      </c>
      <c r="P1053" s="603">
        <f t="shared" si="179"/>
        <v>0</v>
      </c>
      <c r="Q1053" s="603">
        <f>SUM(P1053:P1059)</f>
        <v>0</v>
      </c>
      <c r="R1053" s="603" t="str">
        <f t="shared" si="182"/>
        <v/>
      </c>
      <c r="S1053" s="606">
        <f t="shared" si="180"/>
        <v>0</v>
      </c>
      <c r="T1053" s="610">
        <f t="shared" si="181"/>
        <v>0</v>
      </c>
    </row>
    <row r="1054" spans="2:20">
      <c r="B1054" s="517"/>
      <c r="C1054" s="622" t="str">
        <f>IF(STEP!C1054&lt;&gt;"",STEP!C1054,"")</f>
        <v/>
      </c>
      <c r="D1054" s="409" t="str">
        <f>IF(STEP!D1054&lt;&gt;"",STEP!D1054,"")</f>
        <v/>
      </c>
      <c r="E1054" s="410" t="str">
        <f>IF(STEP!E1054&lt;&gt;"",STEP!E1054,"")</f>
        <v/>
      </c>
      <c r="F1054" s="409" t="str">
        <f>IF(STEP!F1054&lt;&gt;"",STEP!F1054,"")</f>
        <v/>
      </c>
      <c r="G1054" s="508" t="str">
        <f>IF(STEP!C1054&lt;&gt;"",STEP!AD1054,"")</f>
        <v/>
      </c>
      <c r="H1054" s="407" t="str">
        <f>IF(AND(STEP!$G1054="",$J$8&lt;&gt;"ON"),"",IF(月報!AX1054&lt;&gt;"",月報!AX1054,IF(STEP!G1054&lt;&gt;"",STEP!G1054,"")))</f>
        <v/>
      </c>
      <c r="I1054" s="408" t="str">
        <f>IF(AND(STEP!$G1054="",$J$8&lt;&gt;"ON"),"",IF(月報!AZ1054&lt;&gt;"",月報!AZ1054,IF(STEP!H1054&lt;&gt;"",STEP!H1054,"")))</f>
        <v/>
      </c>
      <c r="J1054" s="603">
        <f>IF(月報!BA1054&lt;&gt;"",月報!BA1054,0)*24</f>
        <v>0</v>
      </c>
      <c r="K1054" s="603" t="str">
        <f>IF(STEP!X1054&lt;&gt;"",STEP!X1054,"")</f>
        <v/>
      </c>
      <c r="L1054" s="603" t="str">
        <f>IF(STEP!Y1054&lt;&gt;"",STEP!Y1054,"")</f>
        <v/>
      </c>
      <c r="M1054" s="603">
        <f>IF(STEP!Z1054&lt;&gt;"",STEP!Z1054,0)*24</f>
        <v>0</v>
      </c>
      <c r="N1054" s="603" t="str">
        <f>IF(STEP!R1054&lt;&gt;"",STEP!R1054,"")</f>
        <v/>
      </c>
      <c r="O1054" s="603" t="str">
        <f>IF(STEP!S1054&lt;&gt;"",STEP!S1054,"")</f>
        <v/>
      </c>
      <c r="P1054" s="603">
        <f t="shared" si="179"/>
        <v>0</v>
      </c>
      <c r="Q1054" s="603"/>
      <c r="R1054" s="603" t="str">
        <f t="shared" si="182"/>
        <v/>
      </c>
      <c r="S1054" s="605">
        <f t="shared" si="180"/>
        <v>0</v>
      </c>
      <c r="T1054" s="610">
        <f t="shared" si="181"/>
        <v>0</v>
      </c>
    </row>
    <row r="1055" spans="2:20">
      <c r="B1055" s="517"/>
      <c r="C1055" s="622" t="str">
        <f>IF(STEP!C1055&lt;&gt;"",STEP!C1055,"")</f>
        <v/>
      </c>
      <c r="D1055" s="409" t="str">
        <f>IF(STEP!D1055&lt;&gt;"",STEP!D1055,"")</f>
        <v/>
      </c>
      <c r="E1055" s="410" t="str">
        <f>IF(STEP!E1055&lt;&gt;"",STEP!E1055,"")</f>
        <v/>
      </c>
      <c r="F1055" s="409" t="str">
        <f>IF(STEP!F1055&lt;&gt;"",STEP!F1055,"")</f>
        <v/>
      </c>
      <c r="G1055" s="508" t="str">
        <f>IF(STEP!C1055&lt;&gt;"",STEP!AD1055,"")</f>
        <v/>
      </c>
      <c r="H1055" s="407" t="str">
        <f>IF(AND(STEP!$G1055="",$J$8&lt;&gt;"ON"),"",IF(月報!AX1055&lt;&gt;"",月報!AX1055,IF(STEP!G1055&lt;&gt;"",STEP!G1055,"")))</f>
        <v/>
      </c>
      <c r="I1055" s="408" t="str">
        <f>IF(AND(STEP!$G1055="",$J$8&lt;&gt;"ON"),"",IF(月報!AZ1055&lt;&gt;"",月報!AZ1055,IF(STEP!H1055&lt;&gt;"",STEP!H1055,"")))</f>
        <v/>
      </c>
      <c r="J1055" s="603">
        <f>IF(月報!BA1055&lt;&gt;"",月報!BA1055,0)*24</f>
        <v>0</v>
      </c>
      <c r="K1055" s="603" t="str">
        <f>IF(STEP!X1055&lt;&gt;"",STEP!X1055,"")</f>
        <v/>
      </c>
      <c r="L1055" s="603" t="str">
        <f>IF(STEP!Y1055&lt;&gt;"",STEP!Y1055,"")</f>
        <v/>
      </c>
      <c r="M1055" s="603">
        <f>IF(STEP!Z1055&lt;&gt;"",STEP!Z1055,0)*24</f>
        <v>0</v>
      </c>
      <c r="N1055" s="603" t="str">
        <f>IF(STEP!R1055&lt;&gt;"",STEP!R1055,"")</f>
        <v/>
      </c>
      <c r="O1055" s="603" t="str">
        <f>IF(STEP!S1055&lt;&gt;"",STEP!S1055,"")</f>
        <v/>
      </c>
      <c r="P1055" s="603">
        <f t="shared" si="179"/>
        <v>0</v>
      </c>
      <c r="Q1055" s="603"/>
      <c r="R1055" s="603" t="str">
        <f t="shared" si="182"/>
        <v/>
      </c>
      <c r="S1055" s="605">
        <f t="shared" si="180"/>
        <v>0</v>
      </c>
      <c r="T1055" s="610">
        <f t="shared" si="181"/>
        <v>0</v>
      </c>
    </row>
    <row r="1056" spans="2:20">
      <c r="B1056" s="517"/>
      <c r="C1056" s="622" t="str">
        <f>IF(STEP!C1056&lt;&gt;"",STEP!C1056,"")</f>
        <v/>
      </c>
      <c r="D1056" s="409" t="str">
        <f>IF(STEP!D1056&lt;&gt;"",STEP!D1056,"")</f>
        <v/>
      </c>
      <c r="E1056" s="410" t="str">
        <f>IF(STEP!E1056&lt;&gt;"",STEP!E1056,"")</f>
        <v/>
      </c>
      <c r="F1056" s="409" t="str">
        <f>IF(STEP!F1056&lt;&gt;"",STEP!F1056,"")</f>
        <v/>
      </c>
      <c r="G1056" s="508" t="str">
        <f>IF(STEP!C1056&lt;&gt;"",STEP!AD1056,"")</f>
        <v/>
      </c>
      <c r="H1056" s="407" t="str">
        <f>IF(AND(STEP!$G1056="",$J$8&lt;&gt;"ON"),"",IF(月報!AX1056&lt;&gt;"",月報!AX1056,IF(STEP!G1056&lt;&gt;"",STEP!G1056,"")))</f>
        <v/>
      </c>
      <c r="I1056" s="408" t="str">
        <f>IF(AND(STEP!$G1056="",$J$8&lt;&gt;"ON"),"",IF(月報!AZ1056&lt;&gt;"",月報!AZ1056,IF(STEP!H1056&lt;&gt;"",STEP!H1056,"")))</f>
        <v/>
      </c>
      <c r="J1056" s="603">
        <f>IF(月報!BA1056&lt;&gt;"",月報!BA1056,0)*24</f>
        <v>0</v>
      </c>
      <c r="K1056" s="603" t="str">
        <f>IF(STEP!X1056&lt;&gt;"",STEP!X1056,"")</f>
        <v/>
      </c>
      <c r="L1056" s="603" t="str">
        <f>IF(STEP!Y1056&lt;&gt;"",STEP!Y1056,"")</f>
        <v/>
      </c>
      <c r="M1056" s="603">
        <f>IF(STEP!Z1056&lt;&gt;"",STEP!Z1056,0)*24</f>
        <v>0</v>
      </c>
      <c r="N1056" s="603" t="str">
        <f>IF(STEP!R1056&lt;&gt;"",STEP!R1056,"")</f>
        <v/>
      </c>
      <c r="O1056" s="603" t="str">
        <f>IF(STEP!S1056&lt;&gt;"",STEP!S1056,"")</f>
        <v/>
      </c>
      <c r="P1056" s="603">
        <f t="shared" si="179"/>
        <v>0</v>
      </c>
      <c r="Q1056" s="603"/>
      <c r="R1056" s="603" t="str">
        <f t="shared" si="182"/>
        <v/>
      </c>
      <c r="S1056" s="605">
        <f t="shared" si="180"/>
        <v>0</v>
      </c>
      <c r="T1056" s="610">
        <f t="shared" si="181"/>
        <v>0</v>
      </c>
    </row>
    <row r="1057" spans="2:20">
      <c r="B1057" s="517"/>
      <c r="C1057" s="622" t="str">
        <f>IF(STEP!C1057&lt;&gt;"",STEP!C1057,"")</f>
        <v/>
      </c>
      <c r="D1057" s="409" t="str">
        <f>IF(STEP!D1057&lt;&gt;"",STEP!D1057,"")</f>
        <v/>
      </c>
      <c r="E1057" s="410" t="str">
        <f>IF(STEP!E1057&lt;&gt;"",STEP!E1057,"")</f>
        <v/>
      </c>
      <c r="F1057" s="409" t="str">
        <f>IF(STEP!F1057&lt;&gt;"",STEP!F1057,"")</f>
        <v/>
      </c>
      <c r="G1057" s="508" t="str">
        <f>IF(STEP!C1057&lt;&gt;"",STEP!AD1057,"")</f>
        <v/>
      </c>
      <c r="H1057" s="407" t="str">
        <f>IF(AND(STEP!$G1057="",$J$8&lt;&gt;"ON"),"",IF(月報!AX1057&lt;&gt;"",月報!AX1057,IF(STEP!G1057&lt;&gt;"",STEP!G1057,"")))</f>
        <v/>
      </c>
      <c r="I1057" s="408" t="str">
        <f>IF(AND(STEP!$G1057="",$J$8&lt;&gt;"ON"),"",IF(月報!AZ1057&lt;&gt;"",月報!AZ1057,IF(STEP!H1057&lt;&gt;"",STEP!H1057,"")))</f>
        <v/>
      </c>
      <c r="J1057" s="603">
        <f>IF(月報!BA1057&lt;&gt;"",月報!BA1057,0)*24</f>
        <v>0</v>
      </c>
      <c r="K1057" s="603" t="str">
        <f>IF(STEP!X1057&lt;&gt;"",STEP!X1057,"")</f>
        <v/>
      </c>
      <c r="L1057" s="603" t="str">
        <f>IF(STEP!Y1057&lt;&gt;"",STEP!Y1057,"")</f>
        <v/>
      </c>
      <c r="M1057" s="603">
        <f>IF(STEP!Z1057&lt;&gt;"",STEP!Z1057,0)*24</f>
        <v>0</v>
      </c>
      <c r="N1057" s="603" t="str">
        <f>IF(STEP!R1057&lt;&gt;"",STEP!R1057,"")</f>
        <v/>
      </c>
      <c r="O1057" s="603" t="str">
        <f>IF(STEP!S1057&lt;&gt;"",STEP!S1057,"")</f>
        <v/>
      </c>
      <c r="P1057" s="603">
        <f t="shared" si="179"/>
        <v>0</v>
      </c>
      <c r="Q1057" s="603"/>
      <c r="R1057" s="603" t="str">
        <f t="shared" si="182"/>
        <v/>
      </c>
      <c r="S1057" s="605">
        <f t="shared" si="180"/>
        <v>0</v>
      </c>
      <c r="T1057" s="610">
        <f t="shared" si="181"/>
        <v>0</v>
      </c>
    </row>
    <row r="1058" spans="2:20">
      <c r="B1058" s="517"/>
      <c r="C1058" s="622" t="str">
        <f>IF(STEP!C1058&lt;&gt;"",STEP!C1058,"")</f>
        <v/>
      </c>
      <c r="D1058" s="409" t="str">
        <f>IF(STEP!D1058&lt;&gt;"",STEP!D1058,"")</f>
        <v/>
      </c>
      <c r="E1058" s="410" t="str">
        <f>IF(STEP!E1058&lt;&gt;"",STEP!E1058,"")</f>
        <v/>
      </c>
      <c r="F1058" s="409" t="str">
        <f>IF(STEP!F1058&lt;&gt;"",STEP!F1058,"")</f>
        <v/>
      </c>
      <c r="G1058" s="508" t="str">
        <f>IF(STEP!C1058&lt;&gt;"",STEP!AD1058,"")</f>
        <v/>
      </c>
      <c r="H1058" s="407" t="str">
        <f>IF(AND(STEP!$G1058="",$J$8&lt;&gt;"ON"),"",IF(月報!AX1058&lt;&gt;"",月報!AX1058,IF(STEP!G1058&lt;&gt;"",STEP!G1058,"")))</f>
        <v/>
      </c>
      <c r="I1058" s="408" t="str">
        <f>IF(AND(STEP!$G1058="",$J$8&lt;&gt;"ON"),"",IF(月報!AZ1058&lt;&gt;"",月報!AZ1058,IF(STEP!H1058&lt;&gt;"",STEP!H1058,"")))</f>
        <v/>
      </c>
      <c r="J1058" s="603">
        <f>IF(月報!BA1058&lt;&gt;"",月報!BA1058,0)*24</f>
        <v>0</v>
      </c>
      <c r="K1058" s="603" t="str">
        <f>IF(STEP!X1058&lt;&gt;"",STEP!X1058,"")</f>
        <v/>
      </c>
      <c r="L1058" s="603" t="str">
        <f>IF(STEP!Y1058&lt;&gt;"",STEP!Y1058,"")</f>
        <v/>
      </c>
      <c r="M1058" s="603">
        <f>IF(STEP!Z1058&lt;&gt;"",STEP!Z1058,0)*24</f>
        <v>0</v>
      </c>
      <c r="N1058" s="603" t="str">
        <f>IF(STEP!R1058&lt;&gt;"",STEP!R1058,"")</f>
        <v/>
      </c>
      <c r="O1058" s="603" t="str">
        <f>IF(STEP!S1058&lt;&gt;"",STEP!S1058,"")</f>
        <v/>
      </c>
      <c r="P1058" s="603">
        <f t="shared" si="179"/>
        <v>0</v>
      </c>
      <c r="Q1058" s="603"/>
      <c r="R1058" s="603" t="str">
        <f t="shared" si="182"/>
        <v/>
      </c>
      <c r="S1058" s="605">
        <f t="shared" si="180"/>
        <v>0</v>
      </c>
      <c r="T1058" s="610">
        <f t="shared" si="181"/>
        <v>0</v>
      </c>
    </row>
    <row r="1059" spans="2:20">
      <c r="B1059" s="517"/>
      <c r="C1059" s="623" t="str">
        <f>IF(STEP!C1059&lt;&gt;"",STEP!C1059,"")</f>
        <v/>
      </c>
      <c r="D1059" s="411" t="str">
        <f>IF(STEP!D1059&lt;&gt;"",STEP!D1059,"")</f>
        <v/>
      </c>
      <c r="E1059" s="412" t="str">
        <f>IF(STEP!E1059&lt;&gt;"",STEP!E1059,"")</f>
        <v/>
      </c>
      <c r="F1059" s="411" t="str">
        <f>IF(STEP!F1059&lt;&gt;"",STEP!F1059,"")</f>
        <v/>
      </c>
      <c r="G1059" s="413" t="str">
        <f>IF(STEP!C1059&lt;&gt;"",STEP!AD1059,"")</f>
        <v/>
      </c>
      <c r="H1059" s="413" t="str">
        <f>IF(AND(STEP!$G1059="",$J$8&lt;&gt;"ON"),"",IF(月報!AX1059&lt;&gt;"",月報!AX1059,IF(STEP!G1059&lt;&gt;"",STEP!G1059,"")))</f>
        <v/>
      </c>
      <c r="I1059" s="414" t="str">
        <f>IF(AND(STEP!$G1059="",$J$8&lt;&gt;"ON"),"",IF(月報!AZ1059&lt;&gt;"",月報!AZ1059,IF(STEP!H1059&lt;&gt;"",STEP!H1059,"")))</f>
        <v/>
      </c>
      <c r="J1059" s="604">
        <f>IF(月報!BA1059&lt;&gt;"",月報!BA1059,0)*24</f>
        <v>0</v>
      </c>
      <c r="K1059" s="604" t="str">
        <f>IF(STEP!X1059&lt;&gt;"",STEP!X1059,"")</f>
        <v/>
      </c>
      <c r="L1059" s="604" t="str">
        <f>IF(STEP!Y1059&lt;&gt;"",STEP!Y1059,"")</f>
        <v/>
      </c>
      <c r="M1059" s="604">
        <f>IF(STEP!Z1059&lt;&gt;"",STEP!Z1059,0)*24</f>
        <v>0</v>
      </c>
      <c r="N1059" s="604" t="str">
        <f>IF(STEP!R1059&lt;&gt;"",STEP!R1059,"")</f>
        <v/>
      </c>
      <c r="O1059" s="604" t="str">
        <f>IF(STEP!S1059&lt;&gt;"",STEP!S1059,"")</f>
        <v/>
      </c>
      <c r="P1059" s="604">
        <f t="shared" si="179"/>
        <v>0</v>
      </c>
      <c r="Q1059" s="604"/>
      <c r="R1059" s="604" t="str">
        <f t="shared" si="182"/>
        <v/>
      </c>
      <c r="S1059" s="607">
        <f t="shared" si="180"/>
        <v>0</v>
      </c>
      <c r="T1059" s="611">
        <f t="shared" si="181"/>
        <v>0</v>
      </c>
    </row>
    <row r="1060" spans="2:20">
      <c r="B1060" s="517"/>
      <c r="C1060" s="624" t="str">
        <f>IF(STEP!C1060&lt;&gt;"",STEP!C1060,"")</f>
        <v/>
      </c>
      <c r="D1060" s="405" t="str">
        <f>IF(STEP!D1060&lt;&gt;"",STEP!D1060,"")</f>
        <v/>
      </c>
      <c r="E1060" s="406" t="str">
        <f>IF(STEP!E1060&lt;&gt;"",STEP!E1060,"")</f>
        <v/>
      </c>
      <c r="F1060" s="405" t="str">
        <f>IF(STEP!F1060&lt;&gt;"",STEP!F1060,"")</f>
        <v/>
      </c>
      <c r="G1060" s="407" t="str">
        <f>IF(STEP!C1060&lt;&gt;"",STEP!AD1060,"")</f>
        <v/>
      </c>
      <c r="H1060" s="407" t="str">
        <f>IF(AND(STEP!$G1060="",$J$8&lt;&gt;"ON"),"",IF(月報!AX1060&lt;&gt;"",月報!AX1060,IF(STEP!G1060&lt;&gt;"",STEP!G1060,"")))</f>
        <v/>
      </c>
      <c r="I1060" s="408" t="str">
        <f>IF(AND(STEP!$G1060="",$J$8&lt;&gt;"ON"),"",IF(月報!AZ1060&lt;&gt;"",月報!AZ1060,IF(STEP!H1060&lt;&gt;"",STEP!H1060,"")))</f>
        <v/>
      </c>
      <c r="J1060" s="603">
        <f>IF(月報!BA1060&lt;&gt;"",月報!BA1060,0)*24</f>
        <v>0</v>
      </c>
      <c r="K1060" s="603" t="str">
        <f>IF(STEP!X1060&lt;&gt;"",STEP!X1060,"")</f>
        <v/>
      </c>
      <c r="L1060" s="603" t="str">
        <f>IF(STEP!Y1060&lt;&gt;"",STEP!Y1060,"")</f>
        <v/>
      </c>
      <c r="M1060" s="603">
        <f>IF(STEP!Z1060&lt;&gt;"",STEP!Z1060,0)*24</f>
        <v>0</v>
      </c>
      <c r="N1060" s="603" t="str">
        <f>IF(STEP!R1060&lt;&gt;"",STEP!R1060,"")</f>
        <v/>
      </c>
      <c r="O1060" s="603" t="str">
        <f>IF(STEP!S1060&lt;&gt;"",STEP!S1060,"")</f>
        <v/>
      </c>
      <c r="P1060" s="603">
        <f t="shared" si="179"/>
        <v>0</v>
      </c>
      <c r="Q1060" s="603">
        <f>SUM(P1060:P1066)</f>
        <v>0</v>
      </c>
      <c r="R1060" s="603" t="str">
        <f t="shared" si="182"/>
        <v/>
      </c>
      <c r="S1060" s="606">
        <f t="shared" si="180"/>
        <v>0</v>
      </c>
      <c r="T1060" s="610">
        <f t="shared" si="181"/>
        <v>0</v>
      </c>
    </row>
    <row r="1061" spans="2:20">
      <c r="B1061" s="517"/>
      <c r="C1061" s="622" t="str">
        <f>IF(STEP!C1061&lt;&gt;"",STEP!C1061,"")</f>
        <v/>
      </c>
      <c r="D1061" s="409" t="str">
        <f>IF(STEP!D1061&lt;&gt;"",STEP!D1061,"")</f>
        <v/>
      </c>
      <c r="E1061" s="410" t="str">
        <f>IF(STEP!E1061&lt;&gt;"",STEP!E1061,"")</f>
        <v/>
      </c>
      <c r="F1061" s="409" t="str">
        <f>IF(STEP!F1061&lt;&gt;"",STEP!F1061,"")</f>
        <v/>
      </c>
      <c r="G1061" s="508" t="str">
        <f>IF(STEP!C1061&lt;&gt;"",STEP!AD1061,"")</f>
        <v/>
      </c>
      <c r="H1061" s="407" t="str">
        <f>IF(AND(STEP!$G1061="",$J$8&lt;&gt;"ON"),"",IF(月報!AX1061&lt;&gt;"",月報!AX1061,IF(STEP!G1061&lt;&gt;"",STEP!G1061,"")))</f>
        <v/>
      </c>
      <c r="I1061" s="408" t="str">
        <f>IF(AND(STEP!$G1061="",$J$8&lt;&gt;"ON"),"",IF(月報!AZ1061&lt;&gt;"",月報!AZ1061,IF(STEP!H1061&lt;&gt;"",STEP!H1061,"")))</f>
        <v/>
      </c>
      <c r="J1061" s="603">
        <f>IF(月報!BA1061&lt;&gt;"",月報!BA1061,0)*24</f>
        <v>0</v>
      </c>
      <c r="K1061" s="603" t="str">
        <f>IF(STEP!X1061&lt;&gt;"",STEP!X1061,"")</f>
        <v/>
      </c>
      <c r="L1061" s="603" t="str">
        <f>IF(STEP!Y1061&lt;&gt;"",STEP!Y1061,"")</f>
        <v/>
      </c>
      <c r="M1061" s="603">
        <f>IF(STEP!Z1061&lt;&gt;"",STEP!Z1061,0)*24</f>
        <v>0</v>
      </c>
      <c r="N1061" s="603" t="str">
        <f>IF(STEP!R1061&lt;&gt;"",STEP!R1061,"")</f>
        <v/>
      </c>
      <c r="O1061" s="603" t="str">
        <f>IF(STEP!S1061&lt;&gt;"",STEP!S1061,"")</f>
        <v/>
      </c>
      <c r="P1061" s="603">
        <f t="shared" si="179"/>
        <v>0</v>
      </c>
      <c r="Q1061" s="603"/>
      <c r="R1061" s="603" t="str">
        <f t="shared" si="182"/>
        <v/>
      </c>
      <c r="S1061" s="605">
        <f t="shared" si="180"/>
        <v>0</v>
      </c>
      <c r="T1061" s="610">
        <f t="shared" si="181"/>
        <v>0</v>
      </c>
    </row>
    <row r="1062" spans="2:20">
      <c r="B1062" s="517"/>
      <c r="C1062" s="622" t="str">
        <f>IF(STEP!C1062&lt;&gt;"",STEP!C1062,"")</f>
        <v/>
      </c>
      <c r="D1062" s="409" t="str">
        <f>IF(STEP!D1062&lt;&gt;"",STEP!D1062,"")</f>
        <v/>
      </c>
      <c r="E1062" s="410" t="str">
        <f>IF(STEP!E1062&lt;&gt;"",STEP!E1062,"")</f>
        <v/>
      </c>
      <c r="F1062" s="409" t="str">
        <f>IF(STEP!F1062&lt;&gt;"",STEP!F1062,"")</f>
        <v/>
      </c>
      <c r="G1062" s="508" t="str">
        <f>IF(STEP!C1062&lt;&gt;"",STEP!AD1062,"")</f>
        <v/>
      </c>
      <c r="H1062" s="407" t="str">
        <f>IF(AND(STEP!$G1062="",$J$8&lt;&gt;"ON"),"",IF(月報!AX1062&lt;&gt;"",月報!AX1062,IF(STEP!G1062&lt;&gt;"",STEP!G1062,"")))</f>
        <v/>
      </c>
      <c r="I1062" s="408" t="str">
        <f>IF(AND(STEP!$G1062="",$J$8&lt;&gt;"ON"),"",IF(月報!AZ1062&lt;&gt;"",月報!AZ1062,IF(STEP!H1062&lt;&gt;"",STEP!H1062,"")))</f>
        <v/>
      </c>
      <c r="J1062" s="603">
        <f>IF(月報!BA1062&lt;&gt;"",月報!BA1062,0)*24</f>
        <v>0</v>
      </c>
      <c r="K1062" s="603" t="str">
        <f>IF(STEP!X1062&lt;&gt;"",STEP!X1062,"")</f>
        <v/>
      </c>
      <c r="L1062" s="603" t="str">
        <f>IF(STEP!Y1062&lt;&gt;"",STEP!Y1062,"")</f>
        <v/>
      </c>
      <c r="M1062" s="603">
        <f>IF(STEP!Z1062&lt;&gt;"",STEP!Z1062,0)*24</f>
        <v>0</v>
      </c>
      <c r="N1062" s="603" t="str">
        <f>IF(STEP!R1062&lt;&gt;"",STEP!R1062,"")</f>
        <v/>
      </c>
      <c r="O1062" s="603" t="str">
        <f>IF(STEP!S1062&lt;&gt;"",STEP!S1062,"")</f>
        <v/>
      </c>
      <c r="P1062" s="603">
        <f t="shared" si="179"/>
        <v>0</v>
      </c>
      <c r="Q1062" s="603"/>
      <c r="R1062" s="603" t="str">
        <f t="shared" si="182"/>
        <v/>
      </c>
      <c r="S1062" s="605">
        <f t="shared" si="180"/>
        <v>0</v>
      </c>
      <c r="T1062" s="610">
        <f t="shared" si="181"/>
        <v>0</v>
      </c>
    </row>
    <row r="1063" spans="2:20">
      <c r="B1063" s="517"/>
      <c r="C1063" s="622" t="str">
        <f>IF(STEP!C1063&lt;&gt;"",STEP!C1063,"")</f>
        <v/>
      </c>
      <c r="D1063" s="409" t="str">
        <f>IF(STEP!D1063&lt;&gt;"",STEP!D1063,"")</f>
        <v/>
      </c>
      <c r="E1063" s="410" t="str">
        <f>IF(STEP!E1063&lt;&gt;"",STEP!E1063,"")</f>
        <v/>
      </c>
      <c r="F1063" s="409" t="str">
        <f>IF(STEP!F1063&lt;&gt;"",STEP!F1063,"")</f>
        <v/>
      </c>
      <c r="G1063" s="508" t="str">
        <f>IF(STEP!C1063&lt;&gt;"",STEP!AD1063,"")</f>
        <v/>
      </c>
      <c r="H1063" s="407" t="str">
        <f>IF(AND(STEP!$G1063="",$J$8&lt;&gt;"ON"),"",IF(月報!AX1063&lt;&gt;"",月報!AX1063,IF(STEP!G1063&lt;&gt;"",STEP!G1063,"")))</f>
        <v/>
      </c>
      <c r="I1063" s="408" t="str">
        <f>IF(AND(STEP!$G1063="",$J$8&lt;&gt;"ON"),"",IF(月報!AZ1063&lt;&gt;"",月報!AZ1063,IF(STEP!H1063&lt;&gt;"",STEP!H1063,"")))</f>
        <v/>
      </c>
      <c r="J1063" s="603">
        <f>IF(月報!BA1063&lt;&gt;"",月報!BA1063,0)*24</f>
        <v>0</v>
      </c>
      <c r="K1063" s="603" t="str">
        <f>IF(STEP!X1063&lt;&gt;"",STEP!X1063,"")</f>
        <v/>
      </c>
      <c r="L1063" s="603" t="str">
        <f>IF(STEP!Y1063&lt;&gt;"",STEP!Y1063,"")</f>
        <v/>
      </c>
      <c r="M1063" s="603">
        <f>IF(STEP!Z1063&lt;&gt;"",STEP!Z1063,0)*24</f>
        <v>0</v>
      </c>
      <c r="N1063" s="603" t="str">
        <f>IF(STEP!R1063&lt;&gt;"",STEP!R1063,"")</f>
        <v/>
      </c>
      <c r="O1063" s="603" t="str">
        <f>IF(STEP!S1063&lt;&gt;"",STEP!S1063,"")</f>
        <v/>
      </c>
      <c r="P1063" s="603">
        <f t="shared" si="179"/>
        <v>0</v>
      </c>
      <c r="Q1063" s="603"/>
      <c r="R1063" s="603" t="str">
        <f t="shared" si="182"/>
        <v/>
      </c>
      <c r="S1063" s="605">
        <f t="shared" si="180"/>
        <v>0</v>
      </c>
      <c r="T1063" s="610">
        <f t="shared" si="181"/>
        <v>0</v>
      </c>
    </row>
    <row r="1064" spans="2:20">
      <c r="B1064" s="517"/>
      <c r="C1064" s="622" t="str">
        <f>IF(STEP!C1064&lt;&gt;"",STEP!C1064,"")</f>
        <v/>
      </c>
      <c r="D1064" s="409" t="str">
        <f>IF(STEP!D1064&lt;&gt;"",STEP!D1064,"")</f>
        <v/>
      </c>
      <c r="E1064" s="410" t="str">
        <f>IF(STEP!E1064&lt;&gt;"",STEP!E1064,"")</f>
        <v/>
      </c>
      <c r="F1064" s="409" t="str">
        <f>IF(STEP!F1064&lt;&gt;"",STEP!F1064,"")</f>
        <v/>
      </c>
      <c r="G1064" s="508" t="str">
        <f>IF(STEP!C1064&lt;&gt;"",STEP!AD1064,"")</f>
        <v/>
      </c>
      <c r="H1064" s="407" t="str">
        <f>IF(AND(STEP!$G1064="",$J$8&lt;&gt;"ON"),"",IF(月報!AX1064&lt;&gt;"",月報!AX1064,IF(STEP!G1064&lt;&gt;"",STEP!G1064,"")))</f>
        <v/>
      </c>
      <c r="I1064" s="408" t="str">
        <f>IF(AND(STEP!$G1064="",$J$8&lt;&gt;"ON"),"",IF(月報!AZ1064&lt;&gt;"",月報!AZ1064,IF(STEP!H1064&lt;&gt;"",STEP!H1064,"")))</f>
        <v/>
      </c>
      <c r="J1064" s="603">
        <f>IF(月報!BA1064&lt;&gt;"",月報!BA1064,0)*24</f>
        <v>0</v>
      </c>
      <c r="K1064" s="603" t="str">
        <f>IF(STEP!X1064&lt;&gt;"",STEP!X1064,"")</f>
        <v/>
      </c>
      <c r="L1064" s="603" t="str">
        <f>IF(STEP!Y1064&lt;&gt;"",STEP!Y1064,"")</f>
        <v/>
      </c>
      <c r="M1064" s="603">
        <f>IF(STEP!Z1064&lt;&gt;"",STEP!Z1064,0)*24</f>
        <v>0</v>
      </c>
      <c r="N1064" s="603" t="str">
        <f>IF(STEP!R1064&lt;&gt;"",STEP!R1064,"")</f>
        <v/>
      </c>
      <c r="O1064" s="603" t="str">
        <f>IF(STEP!S1064&lt;&gt;"",STEP!S1064,"")</f>
        <v/>
      </c>
      <c r="P1064" s="603">
        <f t="shared" si="179"/>
        <v>0</v>
      </c>
      <c r="Q1064" s="603"/>
      <c r="R1064" s="603" t="str">
        <f t="shared" si="182"/>
        <v/>
      </c>
      <c r="S1064" s="605">
        <f t="shared" si="180"/>
        <v>0</v>
      </c>
      <c r="T1064" s="610">
        <f t="shared" si="181"/>
        <v>0</v>
      </c>
    </row>
    <row r="1065" spans="2:20">
      <c r="B1065" s="517"/>
      <c r="C1065" s="622" t="str">
        <f>IF(STEP!C1065&lt;&gt;"",STEP!C1065,"")</f>
        <v/>
      </c>
      <c r="D1065" s="409" t="str">
        <f>IF(STEP!D1065&lt;&gt;"",STEP!D1065,"")</f>
        <v/>
      </c>
      <c r="E1065" s="410" t="str">
        <f>IF(STEP!E1065&lt;&gt;"",STEP!E1065,"")</f>
        <v/>
      </c>
      <c r="F1065" s="409" t="str">
        <f>IF(STEP!F1065&lt;&gt;"",STEP!F1065,"")</f>
        <v/>
      </c>
      <c r="G1065" s="508" t="str">
        <f>IF(STEP!C1065&lt;&gt;"",STEP!AD1065,"")</f>
        <v/>
      </c>
      <c r="H1065" s="407" t="str">
        <f>IF(AND(STEP!$G1065="",$J$8&lt;&gt;"ON"),"",IF(月報!AX1065&lt;&gt;"",月報!AX1065,IF(STEP!G1065&lt;&gt;"",STEP!G1065,"")))</f>
        <v/>
      </c>
      <c r="I1065" s="408" t="str">
        <f>IF(AND(STEP!$G1065="",$J$8&lt;&gt;"ON"),"",IF(月報!AZ1065&lt;&gt;"",月報!AZ1065,IF(STEP!H1065&lt;&gt;"",STEP!H1065,"")))</f>
        <v/>
      </c>
      <c r="J1065" s="603">
        <f>IF(月報!BA1065&lt;&gt;"",月報!BA1065,0)*24</f>
        <v>0</v>
      </c>
      <c r="K1065" s="603" t="str">
        <f>IF(STEP!X1065&lt;&gt;"",STEP!X1065,"")</f>
        <v/>
      </c>
      <c r="L1065" s="603" t="str">
        <f>IF(STEP!Y1065&lt;&gt;"",STEP!Y1065,"")</f>
        <v/>
      </c>
      <c r="M1065" s="603">
        <f>IF(STEP!Z1065&lt;&gt;"",STEP!Z1065,0)*24</f>
        <v>0</v>
      </c>
      <c r="N1065" s="603" t="str">
        <f>IF(STEP!R1065&lt;&gt;"",STEP!R1065,"")</f>
        <v/>
      </c>
      <c r="O1065" s="603" t="str">
        <f>IF(STEP!S1065&lt;&gt;"",STEP!S1065,"")</f>
        <v/>
      </c>
      <c r="P1065" s="603">
        <f t="shared" si="179"/>
        <v>0</v>
      </c>
      <c r="Q1065" s="603"/>
      <c r="R1065" s="603" t="str">
        <f t="shared" si="182"/>
        <v/>
      </c>
      <c r="S1065" s="605">
        <f t="shared" si="180"/>
        <v>0</v>
      </c>
      <c r="T1065" s="610">
        <f t="shared" si="181"/>
        <v>0</v>
      </c>
    </row>
    <row r="1066" spans="2:20">
      <c r="B1066" s="517"/>
      <c r="C1066" s="623" t="str">
        <f>IF(STEP!C1066&lt;&gt;"",STEP!C1066,"")</f>
        <v/>
      </c>
      <c r="D1066" s="411" t="str">
        <f>IF(STEP!D1066&lt;&gt;"",STEP!D1066,"")</f>
        <v/>
      </c>
      <c r="E1066" s="412" t="str">
        <f>IF(STEP!E1066&lt;&gt;"",STEP!E1066,"")</f>
        <v/>
      </c>
      <c r="F1066" s="411" t="str">
        <f>IF(STEP!F1066&lt;&gt;"",STEP!F1066,"")</f>
        <v/>
      </c>
      <c r="G1066" s="413" t="str">
        <f>IF(STEP!C1066&lt;&gt;"",STEP!AD1066,"")</f>
        <v/>
      </c>
      <c r="H1066" s="413" t="str">
        <f>IF(AND(STEP!$G1066="",$J$8&lt;&gt;"ON"),"",IF(月報!AX1066&lt;&gt;"",月報!AX1066,IF(STEP!G1066&lt;&gt;"",STEP!G1066,"")))</f>
        <v/>
      </c>
      <c r="I1066" s="414" t="str">
        <f>IF(AND(STEP!$G1066="",$J$8&lt;&gt;"ON"),"",IF(月報!AZ1066&lt;&gt;"",月報!AZ1066,IF(STEP!H1066&lt;&gt;"",STEP!H1066,"")))</f>
        <v/>
      </c>
      <c r="J1066" s="604">
        <f>IF(月報!BA1066&lt;&gt;"",月報!BA1066,0)*24</f>
        <v>0</v>
      </c>
      <c r="K1066" s="604" t="str">
        <f>IF(STEP!X1066&lt;&gt;"",STEP!X1066,"")</f>
        <v/>
      </c>
      <c r="L1066" s="604" t="str">
        <f>IF(STEP!Y1066&lt;&gt;"",STEP!Y1066,"")</f>
        <v/>
      </c>
      <c r="M1066" s="604">
        <f>IF(STEP!Z1066&lt;&gt;"",STEP!Z1066,0)*24</f>
        <v>0</v>
      </c>
      <c r="N1066" s="604" t="str">
        <f>IF(STEP!R1066&lt;&gt;"",STEP!R1066,"")</f>
        <v/>
      </c>
      <c r="O1066" s="604" t="str">
        <f>IF(STEP!S1066&lt;&gt;"",STEP!S1066,"")</f>
        <v/>
      </c>
      <c r="P1066" s="604">
        <f t="shared" si="179"/>
        <v>0</v>
      </c>
      <c r="Q1066" s="604"/>
      <c r="R1066" s="604" t="str">
        <f t="shared" si="182"/>
        <v/>
      </c>
      <c r="S1066" s="607">
        <f t="shared" si="180"/>
        <v>0</v>
      </c>
      <c r="T1066" s="611">
        <f t="shared" si="181"/>
        <v>0</v>
      </c>
    </row>
    <row r="1067" spans="2:20">
      <c r="B1067" s="517"/>
      <c r="C1067" s="624" t="str">
        <f>IF(STEP!C1067&lt;&gt;"",STEP!C1067,"")</f>
        <v/>
      </c>
      <c r="D1067" s="405" t="str">
        <f>IF(STEP!D1067&lt;&gt;"",STEP!D1067,"")</f>
        <v/>
      </c>
      <c r="E1067" s="406" t="str">
        <f>IF(STEP!E1067&lt;&gt;"",STEP!E1067,"")</f>
        <v/>
      </c>
      <c r="F1067" s="405" t="str">
        <f>IF(STEP!F1067&lt;&gt;"",STEP!F1067,"")</f>
        <v/>
      </c>
      <c r="G1067" s="407" t="str">
        <f>IF(STEP!C1067&lt;&gt;"",STEP!AD1067,"")</f>
        <v/>
      </c>
      <c r="H1067" s="407" t="str">
        <f>IF(AND(STEP!$G1067="",$J$8&lt;&gt;"ON"),"",IF(月報!AX1067&lt;&gt;"",月報!AX1067,IF(STEP!G1067&lt;&gt;"",STEP!G1067,"")))</f>
        <v/>
      </c>
      <c r="I1067" s="408" t="str">
        <f>IF(AND(STEP!$G1067="",$J$8&lt;&gt;"ON"),"",IF(月報!AZ1067&lt;&gt;"",月報!AZ1067,IF(STEP!H1067&lt;&gt;"",STEP!H1067,"")))</f>
        <v/>
      </c>
      <c r="J1067" s="603">
        <f>IF(月報!BA1067&lt;&gt;"",月報!BA1067,0)*24</f>
        <v>0</v>
      </c>
      <c r="K1067" s="603" t="str">
        <f>IF(STEP!X1067&lt;&gt;"",STEP!X1067,"")</f>
        <v/>
      </c>
      <c r="L1067" s="603" t="str">
        <f>IF(STEP!Y1067&lt;&gt;"",STEP!Y1067,"")</f>
        <v/>
      </c>
      <c r="M1067" s="603">
        <f>IF(STEP!Z1067&lt;&gt;"",STEP!Z1067,0)*24</f>
        <v>0</v>
      </c>
      <c r="N1067" s="603" t="str">
        <f>IF(STEP!R1067&lt;&gt;"",STEP!R1067,"")</f>
        <v/>
      </c>
      <c r="O1067" s="603" t="str">
        <f>IF(STEP!S1067&lt;&gt;"",STEP!S1067,"")</f>
        <v/>
      </c>
      <c r="P1067" s="603">
        <f t="shared" si="179"/>
        <v>0</v>
      </c>
      <c r="Q1067" s="603">
        <f>SUM(P1067:P1073)</f>
        <v>0</v>
      </c>
      <c r="R1067" s="603" t="str">
        <f t="shared" si="182"/>
        <v/>
      </c>
      <c r="S1067" s="606">
        <f t="shared" si="180"/>
        <v>0</v>
      </c>
      <c r="T1067" s="610">
        <f t="shared" si="181"/>
        <v>0</v>
      </c>
    </row>
    <row r="1068" spans="2:20">
      <c r="B1068" s="517"/>
      <c r="C1068" s="622" t="str">
        <f>IF(STEP!C1068&lt;&gt;"",STEP!C1068,"")</f>
        <v/>
      </c>
      <c r="D1068" s="409" t="str">
        <f>IF(STEP!D1068&lt;&gt;"",STEP!D1068,"")</f>
        <v/>
      </c>
      <c r="E1068" s="410" t="str">
        <f>IF(STEP!E1068&lt;&gt;"",STEP!E1068,"")</f>
        <v/>
      </c>
      <c r="F1068" s="409" t="str">
        <f>IF(STEP!F1068&lt;&gt;"",STEP!F1068,"")</f>
        <v/>
      </c>
      <c r="G1068" s="508" t="str">
        <f>IF(STEP!C1068&lt;&gt;"",STEP!AD1068,"")</f>
        <v/>
      </c>
      <c r="H1068" s="407" t="str">
        <f>IF(AND(STEP!$G1068="",$J$8&lt;&gt;"ON"),"",IF(月報!AX1068&lt;&gt;"",月報!AX1068,IF(STEP!G1068&lt;&gt;"",STEP!G1068,"")))</f>
        <v/>
      </c>
      <c r="I1068" s="408" t="str">
        <f>IF(AND(STEP!$G1068="",$J$8&lt;&gt;"ON"),"",IF(月報!AZ1068&lt;&gt;"",月報!AZ1068,IF(STEP!H1068&lt;&gt;"",STEP!H1068,"")))</f>
        <v/>
      </c>
      <c r="J1068" s="603">
        <f>IF(月報!BA1068&lt;&gt;"",月報!BA1068,0)*24</f>
        <v>0</v>
      </c>
      <c r="K1068" s="603" t="str">
        <f>IF(STEP!X1068&lt;&gt;"",STEP!X1068,"")</f>
        <v/>
      </c>
      <c r="L1068" s="603" t="str">
        <f>IF(STEP!Y1068&lt;&gt;"",STEP!Y1068,"")</f>
        <v/>
      </c>
      <c r="M1068" s="603">
        <f>IF(STEP!Z1068&lt;&gt;"",STEP!Z1068,0)*24</f>
        <v>0</v>
      </c>
      <c r="N1068" s="603" t="str">
        <f>IF(STEP!R1068&lt;&gt;"",STEP!R1068,"")</f>
        <v/>
      </c>
      <c r="O1068" s="603" t="str">
        <f>IF(STEP!S1068&lt;&gt;"",STEP!S1068,"")</f>
        <v/>
      </c>
      <c r="P1068" s="603">
        <f t="shared" si="179"/>
        <v>0</v>
      </c>
      <c r="Q1068" s="603"/>
      <c r="R1068" s="603" t="str">
        <f t="shared" si="182"/>
        <v/>
      </c>
      <c r="S1068" s="605">
        <f t="shared" si="180"/>
        <v>0</v>
      </c>
      <c r="T1068" s="610">
        <f t="shared" si="181"/>
        <v>0</v>
      </c>
    </row>
    <row r="1069" spans="2:20">
      <c r="B1069" s="517"/>
      <c r="C1069" s="622" t="str">
        <f>IF(STEP!C1069&lt;&gt;"",STEP!C1069,"")</f>
        <v/>
      </c>
      <c r="D1069" s="409" t="str">
        <f>IF(STEP!D1069&lt;&gt;"",STEP!D1069,"")</f>
        <v/>
      </c>
      <c r="E1069" s="410" t="str">
        <f>IF(STEP!E1069&lt;&gt;"",STEP!E1069,"")</f>
        <v/>
      </c>
      <c r="F1069" s="409" t="str">
        <f>IF(STEP!F1069&lt;&gt;"",STEP!F1069,"")</f>
        <v/>
      </c>
      <c r="G1069" s="508" t="str">
        <f>IF(STEP!C1069&lt;&gt;"",STEP!AD1069,"")</f>
        <v/>
      </c>
      <c r="H1069" s="407" t="str">
        <f>IF(AND(STEP!$G1069="",$J$8&lt;&gt;"ON"),"",IF(月報!AX1069&lt;&gt;"",月報!AX1069,IF(STEP!G1069&lt;&gt;"",STEP!G1069,"")))</f>
        <v/>
      </c>
      <c r="I1069" s="408" t="str">
        <f>IF(AND(STEP!$G1069="",$J$8&lt;&gt;"ON"),"",IF(月報!AZ1069&lt;&gt;"",月報!AZ1069,IF(STEP!H1069&lt;&gt;"",STEP!H1069,"")))</f>
        <v/>
      </c>
      <c r="J1069" s="603">
        <f>IF(月報!BA1069&lt;&gt;"",月報!BA1069,0)*24</f>
        <v>0</v>
      </c>
      <c r="K1069" s="603" t="str">
        <f>IF(STEP!X1069&lt;&gt;"",STEP!X1069,"")</f>
        <v/>
      </c>
      <c r="L1069" s="603" t="str">
        <f>IF(STEP!Y1069&lt;&gt;"",STEP!Y1069,"")</f>
        <v/>
      </c>
      <c r="M1069" s="603">
        <f>IF(STEP!Z1069&lt;&gt;"",STEP!Z1069,0)*24</f>
        <v>0</v>
      </c>
      <c r="N1069" s="603" t="str">
        <f>IF(STEP!R1069&lt;&gt;"",STEP!R1069,"")</f>
        <v/>
      </c>
      <c r="O1069" s="603" t="str">
        <f>IF(STEP!S1069&lt;&gt;"",STEP!S1069,"")</f>
        <v/>
      </c>
      <c r="P1069" s="603">
        <f t="shared" si="179"/>
        <v>0</v>
      </c>
      <c r="Q1069" s="603"/>
      <c r="R1069" s="603" t="str">
        <f t="shared" si="182"/>
        <v/>
      </c>
      <c r="S1069" s="605">
        <f t="shared" si="180"/>
        <v>0</v>
      </c>
      <c r="T1069" s="610">
        <f t="shared" si="181"/>
        <v>0</v>
      </c>
    </row>
    <row r="1070" spans="2:20">
      <c r="B1070" s="517"/>
      <c r="C1070" s="622" t="str">
        <f>IF(STEP!C1070&lt;&gt;"",STEP!C1070,"")</f>
        <v/>
      </c>
      <c r="D1070" s="409" t="str">
        <f>IF(STEP!D1070&lt;&gt;"",STEP!D1070,"")</f>
        <v/>
      </c>
      <c r="E1070" s="410" t="str">
        <f>IF(STEP!E1070&lt;&gt;"",STEP!E1070,"")</f>
        <v/>
      </c>
      <c r="F1070" s="409" t="str">
        <f>IF(STEP!F1070&lt;&gt;"",STEP!F1070,"")</f>
        <v/>
      </c>
      <c r="G1070" s="508" t="str">
        <f>IF(STEP!C1070&lt;&gt;"",STEP!AD1070,"")</f>
        <v/>
      </c>
      <c r="H1070" s="407" t="str">
        <f>IF(AND(STEP!$G1070="",$J$8&lt;&gt;"ON"),"",IF(月報!AX1070&lt;&gt;"",月報!AX1070,IF(STEP!G1070&lt;&gt;"",STEP!G1070,"")))</f>
        <v/>
      </c>
      <c r="I1070" s="408" t="str">
        <f>IF(AND(STEP!$G1070="",$J$8&lt;&gt;"ON"),"",IF(月報!AZ1070&lt;&gt;"",月報!AZ1070,IF(STEP!H1070&lt;&gt;"",STEP!H1070,"")))</f>
        <v/>
      </c>
      <c r="J1070" s="603">
        <f>IF(月報!BA1070&lt;&gt;"",月報!BA1070,0)*24</f>
        <v>0</v>
      </c>
      <c r="K1070" s="603" t="str">
        <f>IF(STEP!X1070&lt;&gt;"",STEP!X1070,"")</f>
        <v/>
      </c>
      <c r="L1070" s="603" t="str">
        <f>IF(STEP!Y1070&lt;&gt;"",STEP!Y1070,"")</f>
        <v/>
      </c>
      <c r="M1070" s="603">
        <f>IF(STEP!Z1070&lt;&gt;"",STEP!Z1070,0)*24</f>
        <v>0</v>
      </c>
      <c r="N1070" s="603" t="str">
        <f>IF(STEP!R1070&lt;&gt;"",STEP!R1070,"")</f>
        <v/>
      </c>
      <c r="O1070" s="603" t="str">
        <f>IF(STEP!S1070&lt;&gt;"",STEP!S1070,"")</f>
        <v/>
      </c>
      <c r="P1070" s="603">
        <f t="shared" si="179"/>
        <v>0</v>
      </c>
      <c r="Q1070" s="603"/>
      <c r="R1070" s="603" t="str">
        <f t="shared" si="182"/>
        <v/>
      </c>
      <c r="S1070" s="605">
        <f t="shared" si="180"/>
        <v>0</v>
      </c>
      <c r="T1070" s="610">
        <f t="shared" si="181"/>
        <v>0</v>
      </c>
    </row>
    <row r="1071" spans="2:20">
      <c r="B1071" s="517"/>
      <c r="C1071" s="622" t="str">
        <f>IF(STEP!C1071&lt;&gt;"",STEP!C1071,"")</f>
        <v/>
      </c>
      <c r="D1071" s="409" t="str">
        <f>IF(STEP!D1071&lt;&gt;"",STEP!D1071,"")</f>
        <v/>
      </c>
      <c r="E1071" s="410" t="str">
        <f>IF(STEP!E1071&lt;&gt;"",STEP!E1071,"")</f>
        <v/>
      </c>
      <c r="F1071" s="409" t="str">
        <f>IF(STEP!F1071&lt;&gt;"",STEP!F1071,"")</f>
        <v/>
      </c>
      <c r="G1071" s="508" t="str">
        <f>IF(STEP!C1071&lt;&gt;"",STEP!AD1071,"")</f>
        <v/>
      </c>
      <c r="H1071" s="407" t="str">
        <f>IF(AND(STEP!$G1071="",$J$8&lt;&gt;"ON"),"",IF(月報!AX1071&lt;&gt;"",月報!AX1071,IF(STEP!G1071&lt;&gt;"",STEP!G1071,"")))</f>
        <v/>
      </c>
      <c r="I1071" s="408" t="str">
        <f>IF(AND(STEP!$G1071="",$J$8&lt;&gt;"ON"),"",IF(月報!AZ1071&lt;&gt;"",月報!AZ1071,IF(STEP!H1071&lt;&gt;"",STEP!H1071,"")))</f>
        <v/>
      </c>
      <c r="J1071" s="603">
        <f>IF(月報!BA1071&lt;&gt;"",月報!BA1071,0)*24</f>
        <v>0</v>
      </c>
      <c r="K1071" s="603" t="str">
        <f>IF(STEP!X1071&lt;&gt;"",STEP!X1071,"")</f>
        <v/>
      </c>
      <c r="L1071" s="603" t="str">
        <f>IF(STEP!Y1071&lt;&gt;"",STEP!Y1071,"")</f>
        <v/>
      </c>
      <c r="M1071" s="603">
        <f>IF(STEP!Z1071&lt;&gt;"",STEP!Z1071,0)*24</f>
        <v>0</v>
      </c>
      <c r="N1071" s="603" t="str">
        <f>IF(STEP!R1071&lt;&gt;"",STEP!R1071,"")</f>
        <v/>
      </c>
      <c r="O1071" s="603" t="str">
        <f>IF(STEP!S1071&lt;&gt;"",STEP!S1071,"")</f>
        <v/>
      </c>
      <c r="P1071" s="603">
        <f t="shared" si="179"/>
        <v>0</v>
      </c>
      <c r="Q1071" s="603"/>
      <c r="R1071" s="603" t="str">
        <f t="shared" si="182"/>
        <v/>
      </c>
      <c r="S1071" s="605">
        <f t="shared" si="180"/>
        <v>0</v>
      </c>
      <c r="T1071" s="610">
        <f t="shared" si="181"/>
        <v>0</v>
      </c>
    </row>
    <row r="1072" spans="2:20">
      <c r="B1072" s="517"/>
      <c r="C1072" s="622" t="str">
        <f>IF(STEP!C1072&lt;&gt;"",STEP!C1072,"")</f>
        <v/>
      </c>
      <c r="D1072" s="409" t="str">
        <f>IF(STEP!D1072&lt;&gt;"",STEP!D1072,"")</f>
        <v/>
      </c>
      <c r="E1072" s="410" t="str">
        <f>IF(STEP!E1072&lt;&gt;"",STEP!E1072,"")</f>
        <v/>
      </c>
      <c r="F1072" s="409" t="str">
        <f>IF(STEP!F1072&lt;&gt;"",STEP!F1072,"")</f>
        <v/>
      </c>
      <c r="G1072" s="508" t="str">
        <f>IF(STEP!C1072&lt;&gt;"",STEP!AD1072,"")</f>
        <v/>
      </c>
      <c r="H1072" s="407" t="str">
        <f>IF(AND(STEP!$G1072="",$J$8&lt;&gt;"ON"),"",IF(月報!AX1072&lt;&gt;"",月報!AX1072,IF(STEP!G1072&lt;&gt;"",STEP!G1072,"")))</f>
        <v/>
      </c>
      <c r="I1072" s="408" t="str">
        <f>IF(AND(STEP!$G1072="",$J$8&lt;&gt;"ON"),"",IF(月報!AZ1072&lt;&gt;"",月報!AZ1072,IF(STEP!H1072&lt;&gt;"",STEP!H1072,"")))</f>
        <v/>
      </c>
      <c r="J1072" s="603">
        <f>IF(月報!BA1072&lt;&gt;"",月報!BA1072,0)*24</f>
        <v>0</v>
      </c>
      <c r="K1072" s="603" t="str">
        <f>IF(STEP!X1072&lt;&gt;"",STEP!X1072,"")</f>
        <v/>
      </c>
      <c r="L1072" s="603" t="str">
        <f>IF(STEP!Y1072&lt;&gt;"",STEP!Y1072,"")</f>
        <v/>
      </c>
      <c r="M1072" s="603">
        <f>IF(STEP!Z1072&lt;&gt;"",STEP!Z1072,0)*24</f>
        <v>0</v>
      </c>
      <c r="N1072" s="603" t="str">
        <f>IF(STEP!R1072&lt;&gt;"",STEP!R1072,"")</f>
        <v/>
      </c>
      <c r="O1072" s="603" t="str">
        <f>IF(STEP!S1072&lt;&gt;"",STEP!S1072,"")</f>
        <v/>
      </c>
      <c r="P1072" s="603">
        <f t="shared" si="179"/>
        <v>0</v>
      </c>
      <c r="Q1072" s="603"/>
      <c r="R1072" s="603" t="str">
        <f t="shared" si="182"/>
        <v/>
      </c>
      <c r="S1072" s="605">
        <f t="shared" si="180"/>
        <v>0</v>
      </c>
      <c r="T1072" s="610">
        <f t="shared" si="181"/>
        <v>0</v>
      </c>
    </row>
    <row r="1073" spans="2:20">
      <c r="B1073" s="517"/>
      <c r="C1073" s="623" t="str">
        <f>IF(STEP!C1073&lt;&gt;"",STEP!C1073,"")</f>
        <v/>
      </c>
      <c r="D1073" s="411" t="str">
        <f>IF(STEP!D1073&lt;&gt;"",STEP!D1073,"")</f>
        <v/>
      </c>
      <c r="E1073" s="412" t="str">
        <f>IF(STEP!E1073&lt;&gt;"",STEP!E1073,"")</f>
        <v/>
      </c>
      <c r="F1073" s="411" t="str">
        <f>IF(STEP!F1073&lt;&gt;"",STEP!F1073,"")</f>
        <v/>
      </c>
      <c r="G1073" s="413" t="str">
        <f>IF(STEP!C1073&lt;&gt;"",STEP!AD1073,"")</f>
        <v/>
      </c>
      <c r="H1073" s="413" t="str">
        <f>IF(AND(STEP!$G1073="",$J$8&lt;&gt;"ON"),"",IF(月報!AX1073&lt;&gt;"",月報!AX1073,IF(STEP!G1073&lt;&gt;"",STEP!G1073,"")))</f>
        <v/>
      </c>
      <c r="I1073" s="414" t="str">
        <f>IF(AND(STEP!$G1073="",$J$8&lt;&gt;"ON"),"",IF(月報!AZ1073&lt;&gt;"",月報!AZ1073,IF(STEP!H1073&lt;&gt;"",STEP!H1073,"")))</f>
        <v/>
      </c>
      <c r="J1073" s="604">
        <f>IF(月報!BA1073&lt;&gt;"",月報!BA1073,0)*24</f>
        <v>0</v>
      </c>
      <c r="K1073" s="604" t="str">
        <f>IF(STEP!X1073&lt;&gt;"",STEP!X1073,"")</f>
        <v/>
      </c>
      <c r="L1073" s="604" t="str">
        <f>IF(STEP!Y1073&lt;&gt;"",STEP!Y1073,"")</f>
        <v/>
      </c>
      <c r="M1073" s="604">
        <f>IF(STEP!Z1073&lt;&gt;"",STEP!Z1073,0)*24</f>
        <v>0</v>
      </c>
      <c r="N1073" s="604" t="str">
        <f>IF(STEP!R1073&lt;&gt;"",STEP!R1073,"")</f>
        <v/>
      </c>
      <c r="O1073" s="604" t="str">
        <f>IF(STEP!S1073&lt;&gt;"",STEP!S1073,"")</f>
        <v/>
      </c>
      <c r="P1073" s="604">
        <f t="shared" si="179"/>
        <v>0</v>
      </c>
      <c r="Q1073" s="604"/>
      <c r="R1073" s="604" t="str">
        <f t="shared" si="182"/>
        <v/>
      </c>
      <c r="S1073" s="607">
        <f t="shared" si="180"/>
        <v>0</v>
      </c>
      <c r="T1073" s="611">
        <f t="shared" si="181"/>
        <v>0</v>
      </c>
    </row>
    <row r="1074" spans="2:20">
      <c r="B1074" s="517"/>
      <c r="C1074" s="624" t="str">
        <f>IF(STEP!C1074&lt;&gt;"",STEP!C1074,"")</f>
        <v/>
      </c>
      <c r="D1074" s="405" t="str">
        <f>IF(STEP!D1074&lt;&gt;"",STEP!D1074,"")</f>
        <v/>
      </c>
      <c r="E1074" s="406" t="str">
        <f>IF(STEP!E1074&lt;&gt;"",STEP!E1074,"")</f>
        <v/>
      </c>
      <c r="F1074" s="405" t="str">
        <f>IF(STEP!F1074&lt;&gt;"",STEP!F1074,"")</f>
        <v/>
      </c>
      <c r="G1074" s="407" t="str">
        <f>IF(STEP!C1074&lt;&gt;"",STEP!AD1074,"")</f>
        <v/>
      </c>
      <c r="H1074" s="407" t="str">
        <f>IF(AND(STEP!$G1074="",$J$8&lt;&gt;"ON"),"",IF(月報!AX1074&lt;&gt;"",月報!AX1074,IF(STEP!G1074&lt;&gt;"",STEP!G1074,"")))</f>
        <v/>
      </c>
      <c r="I1074" s="408" t="str">
        <f>IF(AND(STEP!$G1074="",$J$8&lt;&gt;"ON"),"",IF(月報!AZ1074&lt;&gt;"",月報!AZ1074,IF(STEP!H1074&lt;&gt;"",STEP!H1074,"")))</f>
        <v/>
      </c>
      <c r="J1074" s="603">
        <f>IF(月報!BA1074&lt;&gt;"",月報!BA1074,0)*24</f>
        <v>0</v>
      </c>
      <c r="K1074" s="603" t="str">
        <f>IF(STEP!X1074&lt;&gt;"",STEP!X1074,"")</f>
        <v/>
      </c>
      <c r="L1074" s="603" t="str">
        <f>IF(STEP!Y1074&lt;&gt;"",STEP!Y1074,"")</f>
        <v/>
      </c>
      <c r="M1074" s="603">
        <f>IF(STEP!Z1074&lt;&gt;"",STEP!Z1074,0)*24</f>
        <v>0</v>
      </c>
      <c r="N1074" s="603" t="str">
        <f>IF(STEP!R1074&lt;&gt;"",STEP!R1074,"")</f>
        <v/>
      </c>
      <c r="O1074" s="603" t="str">
        <f>IF(STEP!S1074&lt;&gt;"",STEP!S1074,"")</f>
        <v/>
      </c>
      <c r="P1074" s="603">
        <f t="shared" si="179"/>
        <v>0</v>
      </c>
      <c r="Q1074" s="603">
        <f>SUM(P1074:P1080)</f>
        <v>0</v>
      </c>
      <c r="R1074" s="603" t="str">
        <f t="shared" si="182"/>
        <v/>
      </c>
      <c r="S1074" s="606">
        <f t="shared" si="180"/>
        <v>0</v>
      </c>
      <c r="T1074" s="610">
        <f t="shared" si="181"/>
        <v>0</v>
      </c>
    </row>
    <row r="1075" spans="2:20">
      <c r="B1075" s="517"/>
      <c r="C1075" s="622" t="str">
        <f>IF(STEP!C1075&lt;&gt;"",STEP!C1075,"")</f>
        <v/>
      </c>
      <c r="D1075" s="409" t="str">
        <f>IF(STEP!D1075&lt;&gt;"",STEP!D1075,"")</f>
        <v/>
      </c>
      <c r="E1075" s="410" t="str">
        <f>IF(STEP!E1075&lt;&gt;"",STEP!E1075,"")</f>
        <v/>
      </c>
      <c r="F1075" s="409" t="str">
        <f>IF(STEP!F1075&lt;&gt;"",STEP!F1075,"")</f>
        <v/>
      </c>
      <c r="G1075" s="508" t="str">
        <f>IF(STEP!C1075&lt;&gt;"",STEP!AD1075,"")</f>
        <v/>
      </c>
      <c r="H1075" s="407" t="str">
        <f>IF(AND(STEP!$G1075="",$J$8&lt;&gt;"ON"),"",IF(月報!AX1075&lt;&gt;"",月報!AX1075,IF(STEP!G1075&lt;&gt;"",STEP!G1075,"")))</f>
        <v/>
      </c>
      <c r="I1075" s="408" t="str">
        <f>IF(AND(STEP!$G1075="",$J$8&lt;&gt;"ON"),"",IF(月報!AZ1075&lt;&gt;"",月報!AZ1075,IF(STEP!H1075&lt;&gt;"",STEP!H1075,"")))</f>
        <v/>
      </c>
      <c r="J1075" s="603">
        <f>IF(月報!BA1075&lt;&gt;"",月報!BA1075,0)*24</f>
        <v>0</v>
      </c>
      <c r="K1075" s="603" t="str">
        <f>IF(STEP!X1075&lt;&gt;"",STEP!X1075,"")</f>
        <v/>
      </c>
      <c r="L1075" s="603" t="str">
        <f>IF(STEP!Y1075&lt;&gt;"",STEP!Y1075,"")</f>
        <v/>
      </c>
      <c r="M1075" s="603">
        <f>IF(STEP!Z1075&lt;&gt;"",STEP!Z1075,0)*24</f>
        <v>0</v>
      </c>
      <c r="N1075" s="603" t="str">
        <f>IF(STEP!R1075&lt;&gt;"",STEP!R1075,"")</f>
        <v/>
      </c>
      <c r="O1075" s="603" t="str">
        <f>IF(STEP!S1075&lt;&gt;"",STEP!S1075,"")</f>
        <v/>
      </c>
      <c r="P1075" s="603">
        <f t="shared" si="179"/>
        <v>0</v>
      </c>
      <c r="Q1075" s="603"/>
      <c r="R1075" s="603" t="str">
        <f t="shared" si="182"/>
        <v/>
      </c>
      <c r="S1075" s="605">
        <f t="shared" si="180"/>
        <v>0</v>
      </c>
      <c r="T1075" s="610">
        <f t="shared" si="181"/>
        <v>0</v>
      </c>
    </row>
    <row r="1076" spans="2:20">
      <c r="B1076" s="517"/>
      <c r="C1076" s="622" t="str">
        <f>IF(STEP!C1076&lt;&gt;"",STEP!C1076,"")</f>
        <v/>
      </c>
      <c r="D1076" s="409" t="str">
        <f>IF(STEP!D1076&lt;&gt;"",STEP!D1076,"")</f>
        <v/>
      </c>
      <c r="E1076" s="410" t="str">
        <f>IF(STEP!E1076&lt;&gt;"",STEP!E1076,"")</f>
        <v/>
      </c>
      <c r="F1076" s="409" t="str">
        <f>IF(STEP!F1076&lt;&gt;"",STEP!F1076,"")</f>
        <v/>
      </c>
      <c r="G1076" s="508" t="str">
        <f>IF(STEP!C1076&lt;&gt;"",STEP!AD1076,"")</f>
        <v/>
      </c>
      <c r="H1076" s="407" t="str">
        <f>IF(AND(STEP!$G1076="",$J$8&lt;&gt;"ON"),"",IF(月報!AX1076&lt;&gt;"",月報!AX1076,IF(STEP!G1076&lt;&gt;"",STEP!G1076,"")))</f>
        <v/>
      </c>
      <c r="I1076" s="408" t="str">
        <f>IF(AND(STEP!$G1076="",$J$8&lt;&gt;"ON"),"",IF(月報!AZ1076&lt;&gt;"",月報!AZ1076,IF(STEP!H1076&lt;&gt;"",STEP!H1076,"")))</f>
        <v/>
      </c>
      <c r="J1076" s="408" t="str">
        <f>IF(AND(STEP!$G1076="",$J$8&lt;&gt;"ON"),"",IF(月報!BA1076&lt;&gt;"",月報!BA1076,IF(STEP!J1076&lt;&gt;"",STEP!J1076/24,"")))</f>
        <v/>
      </c>
      <c r="K1076" s="408" t="str">
        <f>IF(STEP!X1076&lt;&gt;"",STEP!X1076,"")</f>
        <v/>
      </c>
      <c r="L1076" s="408" t="str">
        <f>IF(STEP!Y1076&lt;&gt;"",STEP!Y1076,"")</f>
        <v/>
      </c>
      <c r="M1076" s="408" t="str">
        <f>IF(STEP!Z1076&lt;&gt;"",STEP!Z1076,"")</f>
        <v/>
      </c>
      <c r="N1076" s="408" t="str">
        <f>IF(STEP!R1076&lt;&gt;"",STEP!R1076,"")</f>
        <v/>
      </c>
      <c r="O1076" s="408" t="str">
        <f>IF(STEP!S1076&lt;&gt;"",STEP!S1076,"")</f>
        <v/>
      </c>
      <c r="P1076" s="408" t="str">
        <f t="shared" si="179"/>
        <v/>
      </c>
      <c r="Q1076" s="408"/>
      <c r="R1076" s="408" t="str">
        <f t="shared" si="182"/>
        <v/>
      </c>
      <c r="S1076" s="608"/>
      <c r="T1076" s="610"/>
    </row>
    <row r="1077" spans="2:20">
      <c r="B1077" s="517"/>
      <c r="C1077" s="622" t="str">
        <f>IF(STEP!C1077&lt;&gt;"",STEP!C1077,"")</f>
        <v/>
      </c>
      <c r="D1077" s="409" t="str">
        <f>IF(STEP!D1077&lt;&gt;"",STEP!D1077,"")</f>
        <v/>
      </c>
      <c r="E1077" s="410" t="str">
        <f>IF(STEP!E1077&lt;&gt;"",STEP!E1077,"")</f>
        <v/>
      </c>
      <c r="F1077" s="409" t="str">
        <f>IF(STEP!F1077&lt;&gt;"",STEP!F1077,"")</f>
        <v/>
      </c>
      <c r="G1077" s="508" t="str">
        <f>IF(STEP!C1077&lt;&gt;"",STEP!AD1077,"")</f>
        <v/>
      </c>
      <c r="H1077" s="407" t="str">
        <f>IF(AND(STEP!$G1077="",$J$8&lt;&gt;"ON"),"",IF(月報!AX1077&lt;&gt;"",月報!AX1077,IF(STEP!G1077&lt;&gt;"",STEP!G1077,"")))</f>
        <v/>
      </c>
      <c r="I1077" s="408" t="str">
        <f>IF(AND(STEP!$G1077="",$J$8&lt;&gt;"ON"),"",IF(月報!AZ1077&lt;&gt;"",月報!AZ1077,IF(STEP!H1077&lt;&gt;"",STEP!H1077,"")))</f>
        <v/>
      </c>
      <c r="J1077" s="408" t="str">
        <f>IF(AND(STEP!$G1077="",$J$8&lt;&gt;"ON"),"",IF(月報!BA1077&lt;&gt;"",月報!BA1077,IF(STEP!J1077&lt;&gt;"",STEP!J1077/24,"")))</f>
        <v/>
      </c>
      <c r="K1077" s="408" t="str">
        <f>IF(STEP!X1077&lt;&gt;"",STEP!X1077,"")</f>
        <v/>
      </c>
      <c r="L1077" s="408" t="str">
        <f>IF(STEP!Y1077&lt;&gt;"",STEP!Y1077,"")</f>
        <v/>
      </c>
      <c r="M1077" s="408" t="str">
        <f>IF(STEP!Z1077&lt;&gt;"",STEP!Z1077,"")</f>
        <v/>
      </c>
      <c r="N1077" s="408" t="str">
        <f>IF(STEP!R1077&lt;&gt;"",STEP!R1077,"")</f>
        <v/>
      </c>
      <c r="O1077" s="408" t="str">
        <f>IF(STEP!S1077&lt;&gt;"",STEP!S1077,"")</f>
        <v/>
      </c>
      <c r="P1077" s="408" t="str">
        <f t="shared" si="179"/>
        <v/>
      </c>
      <c r="Q1077" s="408"/>
      <c r="R1077" s="408" t="str">
        <f t="shared" si="182"/>
        <v/>
      </c>
      <c r="S1077" s="608"/>
      <c r="T1077" s="610"/>
    </row>
    <row r="1078" spans="2:20">
      <c r="B1078" s="517"/>
      <c r="C1078" s="622" t="str">
        <f>IF(STEP!C1078&lt;&gt;"",STEP!C1078,"")</f>
        <v/>
      </c>
      <c r="D1078" s="409" t="str">
        <f>IF(STEP!D1078&lt;&gt;"",STEP!D1078,"")</f>
        <v/>
      </c>
      <c r="E1078" s="410" t="str">
        <f>IF(STEP!E1078&lt;&gt;"",STEP!E1078,"")</f>
        <v/>
      </c>
      <c r="F1078" s="409" t="str">
        <f>IF(STEP!F1078&lt;&gt;"",STEP!F1078,"")</f>
        <v/>
      </c>
      <c r="G1078" s="508" t="str">
        <f>IF(STEP!C1078&lt;&gt;"",STEP!AD1078,"")</f>
        <v/>
      </c>
      <c r="H1078" s="407" t="str">
        <f>IF(AND(STEP!$G1078="",$J$8&lt;&gt;"ON"),"",IF(月報!AX1078&lt;&gt;"",月報!AX1078,IF(STEP!G1078&lt;&gt;"",STEP!G1078,"")))</f>
        <v/>
      </c>
      <c r="I1078" s="408" t="str">
        <f>IF(AND(STEP!$G1078="",$J$8&lt;&gt;"ON"),"",IF(月報!AZ1078&lt;&gt;"",月報!AZ1078,IF(STEP!H1078&lt;&gt;"",STEP!H1078,"")))</f>
        <v/>
      </c>
      <c r="J1078" s="408" t="str">
        <f>IF(AND(STEP!$G1078="",$J$8&lt;&gt;"ON"),"",IF(月報!BA1078&lt;&gt;"",月報!BA1078,IF(STEP!J1078&lt;&gt;"",STEP!J1078/24,"")))</f>
        <v/>
      </c>
      <c r="K1078" s="408" t="str">
        <f>IF(STEP!X1078&lt;&gt;"",STEP!X1078,"")</f>
        <v/>
      </c>
      <c r="L1078" s="408" t="str">
        <f>IF(STEP!Y1078&lt;&gt;"",STEP!Y1078,"")</f>
        <v/>
      </c>
      <c r="M1078" s="408" t="str">
        <f>IF(STEP!Z1078&lt;&gt;"",STEP!Z1078,"")</f>
        <v/>
      </c>
      <c r="N1078" s="408" t="str">
        <f>IF(STEP!R1078&lt;&gt;"",STEP!R1078,"")</f>
        <v/>
      </c>
      <c r="O1078" s="408" t="str">
        <f>IF(STEP!S1078&lt;&gt;"",STEP!S1078,"")</f>
        <v/>
      </c>
      <c r="P1078" s="408" t="str">
        <f t="shared" si="179"/>
        <v/>
      </c>
      <c r="Q1078" s="408"/>
      <c r="R1078" s="408" t="str">
        <f t="shared" si="182"/>
        <v/>
      </c>
      <c r="S1078" s="608"/>
      <c r="T1078" s="610"/>
    </row>
    <row r="1079" spans="2:20">
      <c r="B1079" s="517"/>
      <c r="C1079" s="622" t="str">
        <f>IF(STEP!C1079&lt;&gt;"",STEP!C1079,"")</f>
        <v/>
      </c>
      <c r="D1079" s="409" t="str">
        <f>IF(STEP!D1079&lt;&gt;"",STEP!D1079,"")</f>
        <v/>
      </c>
      <c r="E1079" s="410" t="str">
        <f>IF(STEP!E1079&lt;&gt;"",STEP!E1079,"")</f>
        <v/>
      </c>
      <c r="F1079" s="409" t="str">
        <f>IF(STEP!F1079&lt;&gt;"",STEP!F1079,"")</f>
        <v/>
      </c>
      <c r="G1079" s="508" t="str">
        <f>IF(STEP!C1079&lt;&gt;"",STEP!AD1079,"")</f>
        <v/>
      </c>
      <c r="H1079" s="407" t="str">
        <f>IF(AND(STEP!$G1079="",$J$8&lt;&gt;"ON"),"",IF(月報!AX1079&lt;&gt;"",月報!AX1079,IF(STEP!G1079&lt;&gt;"",STEP!G1079,"")))</f>
        <v/>
      </c>
      <c r="I1079" s="408" t="str">
        <f>IF(AND(STEP!$G1079="",$J$8&lt;&gt;"ON"),"",IF(月報!AZ1079&lt;&gt;"",月報!AZ1079,IF(STEP!H1079&lt;&gt;"",STEP!H1079,"")))</f>
        <v/>
      </c>
      <c r="J1079" s="408" t="str">
        <f>IF(AND(STEP!$G1079="",$J$8&lt;&gt;"ON"),"",IF(月報!BA1079&lt;&gt;"",月報!BA1079,IF(STEP!J1079&lt;&gt;"",STEP!J1079/24,"")))</f>
        <v/>
      </c>
      <c r="K1079" s="408" t="str">
        <f>IF(STEP!X1079&lt;&gt;"",STEP!X1079,"")</f>
        <v/>
      </c>
      <c r="L1079" s="408" t="str">
        <f>IF(STEP!Y1079&lt;&gt;"",STEP!Y1079,"")</f>
        <v/>
      </c>
      <c r="M1079" s="408" t="str">
        <f>IF(STEP!Z1079&lt;&gt;"",STEP!Z1079,"")</f>
        <v/>
      </c>
      <c r="N1079" s="408" t="str">
        <f>IF(STEP!R1079&lt;&gt;"",STEP!R1079,"")</f>
        <v/>
      </c>
      <c r="O1079" s="408" t="str">
        <f>IF(STEP!S1079&lt;&gt;"",STEP!S1079,"")</f>
        <v/>
      </c>
      <c r="P1079" s="408" t="str">
        <f t="shared" si="179"/>
        <v/>
      </c>
      <c r="Q1079" s="408"/>
      <c r="R1079" s="408" t="str">
        <f t="shared" si="182"/>
        <v/>
      </c>
      <c r="S1079" s="608"/>
      <c r="T1079" s="610"/>
    </row>
    <row r="1080" spans="2:20" ht="13.8" thickBot="1">
      <c r="B1080" s="518"/>
      <c r="C1080" s="625" t="str">
        <f>IF(STEP!C1080&lt;&gt;"",STEP!C1080,"")</f>
        <v/>
      </c>
      <c r="D1080" s="415" t="str">
        <f>IF(STEP!D1080&lt;&gt;"",STEP!D1080,"")</f>
        <v/>
      </c>
      <c r="E1080" s="416" t="str">
        <f>IF(STEP!E1080&lt;&gt;"",STEP!E1080,"")</f>
        <v/>
      </c>
      <c r="F1080" s="415" t="str">
        <f>IF(STEP!F1080&lt;&gt;"",STEP!F1080,"")</f>
        <v/>
      </c>
      <c r="G1080" s="417" t="str">
        <f>IF(STEP!C1080&lt;&gt;"",STEP!AD1080,"")</f>
        <v/>
      </c>
      <c r="H1080" s="417" t="str">
        <f>IF(AND(STEP!$G1080="",$J$8&lt;&gt;"ON"),"",IF(月報!AX1080&lt;&gt;"",月報!AX1080,IF(STEP!G1080&lt;&gt;"",STEP!G1080,"")))</f>
        <v/>
      </c>
      <c r="I1080" s="418" t="str">
        <f>IF(AND(STEP!$G1080="",$J$8&lt;&gt;"ON"),"",IF(月報!AZ1080&lt;&gt;"",月報!AZ1080,IF(STEP!H1080&lt;&gt;"",STEP!H1080,"")))</f>
        <v/>
      </c>
      <c r="J1080" s="418" t="str">
        <f>IF(AND(STEP!$G1080="",$J$8&lt;&gt;"ON"),"",IF(月報!BA1080&lt;&gt;"",月報!BA1080,IF(STEP!J1080&lt;&gt;"",STEP!J1080/24,"")))</f>
        <v/>
      </c>
      <c r="K1080" s="418" t="str">
        <f>IF(STEP!X1080&lt;&gt;"",STEP!X1080,"")</f>
        <v/>
      </c>
      <c r="L1080" s="418" t="str">
        <f>IF(STEP!Y1080&lt;&gt;"",STEP!Y1080,"")</f>
        <v/>
      </c>
      <c r="M1080" s="418" t="str">
        <f>IF(STEP!Z1080&lt;&gt;"",STEP!Z1080,"")</f>
        <v/>
      </c>
      <c r="N1080" s="418" t="str">
        <f>IF(STEP!R1080&lt;&gt;"",STEP!R1080,"")</f>
        <v/>
      </c>
      <c r="O1080" s="418" t="str">
        <f>IF(STEP!S1080&lt;&gt;"",STEP!S1080,"")</f>
        <v/>
      </c>
      <c r="P1080" s="418" t="str">
        <f t="shared" si="179"/>
        <v/>
      </c>
      <c r="Q1080" s="418"/>
      <c r="R1080" s="418" t="str">
        <f t="shared" si="182"/>
        <v/>
      </c>
      <c r="S1080" s="609"/>
      <c r="T1080" s="612"/>
    </row>
    <row r="1081" spans="2:20">
      <c r="B1081" s="516" t="s">
        <v>416</v>
      </c>
      <c r="C1081" s="626"/>
      <c r="D1081" s="324"/>
      <c r="E1081" s="325"/>
      <c r="F1081" s="578" t="s">
        <v>465</v>
      </c>
      <c r="G1081" s="320"/>
      <c r="H1081" s="320"/>
      <c r="I1081" s="326"/>
      <c r="J1081" s="326"/>
      <c r="K1081" s="326"/>
      <c r="L1081" s="326"/>
      <c r="M1081" s="326"/>
      <c r="N1081" s="326"/>
      <c r="O1081" s="326"/>
      <c r="P1081" s="326"/>
      <c r="Q1081" s="326"/>
      <c r="R1081" s="326"/>
      <c r="S1081" s="326"/>
      <c r="T1081" s="326"/>
    </row>
    <row r="1082" spans="2:20">
      <c r="B1082" s="516"/>
      <c r="C1082" s="626"/>
      <c r="D1082" s="324"/>
      <c r="E1082" s="325"/>
      <c r="F1082" s="324"/>
      <c r="G1082" s="320"/>
      <c r="H1082" s="320"/>
      <c r="I1082" s="326"/>
      <c r="J1082" s="326"/>
      <c r="K1082" s="326"/>
      <c r="L1082" s="326"/>
      <c r="M1082" s="326"/>
      <c r="N1082" s="326"/>
      <c r="O1082" s="326"/>
      <c r="P1082" s="326"/>
      <c r="Q1082" s="326"/>
      <c r="R1082" s="326"/>
      <c r="S1082" s="326"/>
      <c r="T1082" s="326"/>
    </row>
    <row r="1083" spans="2:20">
      <c r="B1083" s="516"/>
      <c r="C1083" s="626"/>
      <c r="D1083" s="324"/>
      <c r="E1083" s="325"/>
      <c r="F1083" s="324"/>
      <c r="G1083" s="320"/>
      <c r="H1083" s="320"/>
      <c r="I1083" s="326"/>
      <c r="J1083" s="326"/>
      <c r="K1083" s="326"/>
      <c r="L1083" s="326"/>
      <c r="M1083" s="326"/>
      <c r="N1083" s="326"/>
      <c r="O1083" s="326"/>
      <c r="P1083" s="326"/>
      <c r="Q1083" s="326"/>
      <c r="R1083" s="326"/>
      <c r="S1083" s="326"/>
      <c r="T1083" s="326"/>
    </row>
    <row r="1084" spans="2:20">
      <c r="B1084" s="516"/>
      <c r="C1084" s="626"/>
      <c r="D1084" s="324"/>
      <c r="E1084" s="325"/>
      <c r="F1084" s="324"/>
      <c r="G1084" s="320"/>
      <c r="H1084" s="320"/>
      <c r="I1084" s="326"/>
      <c r="J1084" s="326"/>
      <c r="K1084" s="326"/>
      <c r="L1084" s="326"/>
      <c r="M1084" s="326"/>
      <c r="N1084" s="326"/>
      <c r="O1084" s="326"/>
      <c r="P1084" s="326"/>
      <c r="Q1084" s="326"/>
      <c r="R1084" s="326"/>
      <c r="S1084" s="326"/>
      <c r="T1084" s="326"/>
    </row>
    <row r="1085" spans="2:20">
      <c r="B1085" s="516"/>
      <c r="C1085" s="626"/>
      <c r="D1085" s="324"/>
      <c r="E1085" s="325"/>
      <c r="F1085" s="324"/>
      <c r="G1085" s="320"/>
      <c r="H1085" s="320"/>
      <c r="I1085" s="326"/>
      <c r="J1085" s="326"/>
      <c r="K1085" s="326"/>
      <c r="L1085" s="326"/>
      <c r="M1085" s="326"/>
      <c r="N1085" s="326"/>
      <c r="O1085" s="326"/>
      <c r="P1085" s="326"/>
      <c r="Q1085" s="326"/>
      <c r="R1085" s="326"/>
      <c r="S1085" s="326"/>
      <c r="T1085" s="326"/>
    </row>
    <row r="1086" spans="2:20">
      <c r="B1086" s="516"/>
      <c r="C1086" s="626"/>
      <c r="D1086" s="324"/>
      <c r="E1086" s="325"/>
      <c r="F1086" s="324"/>
      <c r="G1086" s="320"/>
      <c r="H1086" s="320"/>
      <c r="I1086" s="326"/>
      <c r="J1086" s="326"/>
      <c r="K1086" s="326"/>
      <c r="L1086" s="326"/>
      <c r="M1086" s="326"/>
      <c r="N1086" s="326"/>
      <c r="O1086" s="326"/>
      <c r="P1086" s="326"/>
      <c r="Q1086" s="326"/>
      <c r="R1086" s="326"/>
      <c r="S1086" s="326"/>
      <c r="T1086" s="326"/>
    </row>
    <row r="1087" spans="2:20">
      <c r="B1087" s="516"/>
      <c r="C1087" s="626"/>
      <c r="D1087" s="324"/>
      <c r="E1087" s="325"/>
      <c r="F1087" s="324"/>
      <c r="G1087" s="320"/>
      <c r="H1087" s="320"/>
      <c r="I1087" s="326"/>
      <c r="J1087" s="326"/>
      <c r="K1087" s="326"/>
      <c r="L1087" s="326"/>
      <c r="M1087" s="326"/>
      <c r="N1087" s="326"/>
      <c r="O1087" s="326"/>
      <c r="P1087" s="326"/>
      <c r="Q1087" s="326"/>
      <c r="R1087" s="326"/>
      <c r="S1087" s="326"/>
      <c r="T1087" s="326"/>
    </row>
    <row r="1088" spans="2:20">
      <c r="B1088" s="516"/>
      <c r="C1088" s="626"/>
      <c r="D1088" s="324"/>
      <c r="E1088" s="325"/>
      <c r="F1088" s="324"/>
      <c r="G1088" s="320"/>
      <c r="H1088" s="320"/>
      <c r="I1088" s="326"/>
      <c r="J1088" s="326"/>
      <c r="K1088" s="326"/>
      <c r="L1088" s="326"/>
      <c r="M1088" s="326"/>
      <c r="N1088" s="326"/>
      <c r="O1088" s="326"/>
      <c r="P1088" s="326"/>
      <c r="Q1088" s="326"/>
      <c r="R1088" s="326"/>
      <c r="S1088" s="326"/>
      <c r="T1088" s="326"/>
    </row>
    <row r="1089" spans="2:20">
      <c r="B1089" s="516"/>
      <c r="C1089" s="626"/>
      <c r="D1089" s="324"/>
      <c r="E1089" s="325"/>
      <c r="F1089" s="324"/>
      <c r="G1089" s="320"/>
      <c r="H1089" s="320"/>
      <c r="I1089" s="326"/>
      <c r="J1089" s="326"/>
      <c r="K1089" s="326"/>
      <c r="L1089" s="326"/>
      <c r="M1089" s="326"/>
      <c r="N1089" s="326"/>
      <c r="O1089" s="326"/>
      <c r="P1089" s="326"/>
      <c r="Q1089" s="326"/>
      <c r="R1089" s="326"/>
      <c r="S1089" s="326"/>
      <c r="T1089" s="326"/>
    </row>
    <row r="1090" spans="2:20" ht="13.8" thickBot="1">
      <c r="B1090" s="519"/>
      <c r="C1090" s="627"/>
      <c r="D1090" s="330"/>
      <c r="E1090" s="331"/>
      <c r="F1090" s="330"/>
      <c r="G1090" s="322"/>
      <c r="H1090" s="322"/>
      <c r="I1090" s="332"/>
      <c r="J1090" s="332"/>
      <c r="K1090" s="332"/>
      <c r="L1090" s="332"/>
      <c r="M1090" s="332"/>
      <c r="N1090" s="332"/>
      <c r="O1090" s="332"/>
      <c r="P1090" s="332"/>
      <c r="Q1090" s="332"/>
      <c r="R1090" s="332"/>
      <c r="S1090" s="332"/>
      <c r="T1090" s="332"/>
    </row>
    <row r="1091" spans="2:20">
      <c r="B1091" s="522">
        <f>B1046+1</f>
        <v>25</v>
      </c>
      <c r="C1091" s="624" t="str">
        <f>IF(STEP!C1091&lt;&gt;"",STEP!C1091,"")</f>
        <v/>
      </c>
      <c r="D1091" s="405" t="str">
        <f>IF(STEP!D1091&lt;&gt;"",STEP!D1091,"")</f>
        <v/>
      </c>
      <c r="E1091" s="406" t="str">
        <f>IF(STEP!E1091&lt;&gt;"",STEP!E1091,"")</f>
        <v/>
      </c>
      <c r="F1091" s="405" t="str">
        <f>IF(STEP!F1091&lt;&gt;"",STEP!F1091,"")</f>
        <v/>
      </c>
      <c r="G1091" s="407" t="str">
        <f>IF(STEP!C1091&lt;&gt;"",STEP!AD1091,"")</f>
        <v/>
      </c>
      <c r="H1091" s="407" t="str">
        <f>IF(AND(STEP!$G1091="",$J$8&lt;&gt;"ON"),"",IF(月報!AX1091&lt;&gt;"",月報!AX1091,IF(STEP!G1091&lt;&gt;"",STEP!G1091,"")))</f>
        <v/>
      </c>
      <c r="I1091" s="408" t="str">
        <f>IF(AND(STEP!$G1091="",$J$8&lt;&gt;"ON"),"",IF(月報!AZ1091&lt;&gt;"",月報!AZ1091,IF(STEP!H1091&lt;&gt;"",STEP!H1091,"")))</f>
        <v/>
      </c>
      <c r="J1091" s="603">
        <f>IF(月報!BA1091&lt;&gt;"",月報!BA1091,0)*24</f>
        <v>0</v>
      </c>
      <c r="K1091" s="603" t="str">
        <f>IF(STEP!X1091&lt;&gt;"",STEP!X1091,"")</f>
        <v/>
      </c>
      <c r="L1091" s="603" t="str">
        <f>IF(STEP!Y1091&lt;&gt;"",STEP!Y1091,"")</f>
        <v/>
      </c>
      <c r="M1091" s="603">
        <f>IF(STEP!Z1091&lt;&gt;"",STEP!Z1091,0)*24</f>
        <v>0</v>
      </c>
      <c r="N1091" s="603" t="str">
        <f>IF(STEP!R1091&lt;&gt;"",STEP!R1091,"")</f>
        <v/>
      </c>
      <c r="O1091" s="603" t="str">
        <f>IF(STEP!S1091&lt;&gt;"",STEP!S1091,"")</f>
        <v/>
      </c>
      <c r="P1091" s="603">
        <f t="shared" ref="P1091:P1125" si="183">IF(J1091&lt;&gt;"",J1091,"")</f>
        <v>0</v>
      </c>
      <c r="Q1091" s="603">
        <f>SUM(P1091:P1097)</f>
        <v>0</v>
      </c>
      <c r="R1091" s="603" t="str">
        <f>IF(C1091&lt;&gt;"",VLOOKUP(C1091,設定シート!$D$10:$L$109,9,FALSE),"")</f>
        <v/>
      </c>
      <c r="S1091" s="613">
        <f>(IF(K1091&lt;&gt;"",K1091,0)+IF(L1091&lt;&gt;"",L1091,0))*24</f>
        <v>0</v>
      </c>
      <c r="T1091" s="610">
        <f>J1091-(M1091+S1091)</f>
        <v>0</v>
      </c>
    </row>
    <row r="1092" spans="2:20">
      <c r="B1092" s="517"/>
      <c r="C1092" s="622" t="str">
        <f>IF(STEP!C1092&lt;&gt;"",STEP!C1092,"")</f>
        <v/>
      </c>
      <c r="D1092" s="409" t="str">
        <f>IF(STEP!D1092&lt;&gt;"",STEP!D1092,"")</f>
        <v/>
      </c>
      <c r="E1092" s="410" t="str">
        <f>IF(STEP!E1092&lt;&gt;"",STEP!E1092,"")</f>
        <v/>
      </c>
      <c r="F1092" s="409" t="str">
        <f>IF(STEP!F1092&lt;&gt;"",STEP!F1092,"")</f>
        <v/>
      </c>
      <c r="G1092" s="508" t="str">
        <f>IF(STEP!C1092&lt;&gt;"",STEP!AD1092,"")</f>
        <v/>
      </c>
      <c r="H1092" s="407" t="str">
        <f>IF(AND(STEP!$G1092="",$J$8&lt;&gt;"ON"),"",IF(月報!AX1092&lt;&gt;"",月報!AX1092,IF(STEP!G1092&lt;&gt;"",STEP!G1092,"")))</f>
        <v/>
      </c>
      <c r="I1092" s="408" t="str">
        <f>IF(AND(STEP!$G1092="",$J$8&lt;&gt;"ON"),"",IF(月報!AZ1092&lt;&gt;"",月報!AZ1092,IF(STEP!H1092&lt;&gt;"",STEP!H1092,"")))</f>
        <v/>
      </c>
      <c r="J1092" s="603">
        <f>IF(月報!BA1092&lt;&gt;"",月報!BA1092,0)*24</f>
        <v>0</v>
      </c>
      <c r="K1092" s="603" t="str">
        <f>IF(STEP!X1092&lt;&gt;"",STEP!X1092,"")</f>
        <v/>
      </c>
      <c r="L1092" s="603" t="str">
        <f>IF(STEP!Y1092&lt;&gt;"",STEP!Y1092,"")</f>
        <v/>
      </c>
      <c r="M1092" s="603">
        <f>IF(STEP!Z1092&lt;&gt;"",STEP!Z1092,0)*24</f>
        <v>0</v>
      </c>
      <c r="N1092" s="603" t="str">
        <f>IF(STEP!R1092&lt;&gt;"",STEP!R1092,"")</f>
        <v/>
      </c>
      <c r="O1092" s="603" t="str">
        <f>IF(STEP!S1092&lt;&gt;"",STEP!S1092,"")</f>
        <v/>
      </c>
      <c r="P1092" s="603">
        <f t="shared" si="183"/>
        <v>0</v>
      </c>
      <c r="Q1092" s="603"/>
      <c r="R1092" s="603" t="str">
        <f>R1091</f>
        <v/>
      </c>
      <c r="S1092" s="605">
        <f t="shared" ref="S1092:S1120" si="184">(IF(K1092&lt;&gt;"",K1092,0)+IF(L1092&lt;&gt;"",L1092,0))*24</f>
        <v>0</v>
      </c>
      <c r="T1092" s="610">
        <f t="shared" ref="T1092:T1120" si="185">J1092-(M1092+S1092)</f>
        <v>0</v>
      </c>
    </row>
    <row r="1093" spans="2:20">
      <c r="B1093" s="517"/>
      <c r="C1093" s="622" t="str">
        <f>IF(STEP!C1093&lt;&gt;"",STEP!C1093,"")</f>
        <v/>
      </c>
      <c r="D1093" s="409" t="str">
        <f>IF(STEP!D1093&lt;&gt;"",STEP!D1093,"")</f>
        <v/>
      </c>
      <c r="E1093" s="410" t="str">
        <f>IF(STEP!E1093&lt;&gt;"",STEP!E1093,"")</f>
        <v/>
      </c>
      <c r="F1093" s="409" t="str">
        <f>IF(STEP!F1093&lt;&gt;"",STEP!F1093,"")</f>
        <v/>
      </c>
      <c r="G1093" s="508" t="str">
        <f>IF(STEP!C1093&lt;&gt;"",STEP!AD1093,"")</f>
        <v/>
      </c>
      <c r="H1093" s="407" t="str">
        <f>IF(AND(STEP!$G1093="",$J$8&lt;&gt;"ON"),"",IF(月報!AX1093&lt;&gt;"",月報!AX1093,IF(STEP!G1093&lt;&gt;"",STEP!G1093,"")))</f>
        <v/>
      </c>
      <c r="I1093" s="408" t="str">
        <f>IF(AND(STEP!$G1093="",$J$8&lt;&gt;"ON"),"",IF(月報!AZ1093&lt;&gt;"",月報!AZ1093,IF(STEP!H1093&lt;&gt;"",STEP!H1093,"")))</f>
        <v/>
      </c>
      <c r="J1093" s="603">
        <f>IF(月報!BA1093&lt;&gt;"",月報!BA1093,0)*24</f>
        <v>0</v>
      </c>
      <c r="K1093" s="603" t="str">
        <f>IF(STEP!X1093&lt;&gt;"",STEP!X1093,"")</f>
        <v/>
      </c>
      <c r="L1093" s="603" t="str">
        <f>IF(STEP!Y1093&lt;&gt;"",STEP!Y1093,"")</f>
        <v/>
      </c>
      <c r="M1093" s="603">
        <f>IF(STEP!Z1093&lt;&gt;"",STEP!Z1093,0)*24</f>
        <v>0</v>
      </c>
      <c r="N1093" s="603" t="str">
        <f>IF(STEP!R1093&lt;&gt;"",STEP!R1093,"")</f>
        <v/>
      </c>
      <c r="O1093" s="603" t="str">
        <f>IF(STEP!S1093&lt;&gt;"",STEP!S1093,"")</f>
        <v/>
      </c>
      <c r="P1093" s="603">
        <f t="shared" si="183"/>
        <v>0</v>
      </c>
      <c r="Q1093" s="603"/>
      <c r="R1093" s="603" t="str">
        <f t="shared" ref="R1093:R1125" si="186">R1092</f>
        <v/>
      </c>
      <c r="S1093" s="605">
        <f t="shared" si="184"/>
        <v>0</v>
      </c>
      <c r="T1093" s="610">
        <f t="shared" si="185"/>
        <v>0</v>
      </c>
    </row>
    <row r="1094" spans="2:20">
      <c r="B1094" s="517"/>
      <c r="C1094" s="622" t="str">
        <f>IF(STEP!C1094&lt;&gt;"",STEP!C1094,"")</f>
        <v/>
      </c>
      <c r="D1094" s="409" t="str">
        <f>IF(STEP!D1094&lt;&gt;"",STEP!D1094,"")</f>
        <v/>
      </c>
      <c r="E1094" s="410" t="str">
        <f>IF(STEP!E1094&lt;&gt;"",STEP!E1094,"")</f>
        <v/>
      </c>
      <c r="F1094" s="409" t="str">
        <f>IF(STEP!F1094&lt;&gt;"",STEP!F1094,"")</f>
        <v/>
      </c>
      <c r="G1094" s="508" t="str">
        <f>IF(STEP!C1094&lt;&gt;"",STEP!AD1094,"")</f>
        <v/>
      </c>
      <c r="H1094" s="407" t="str">
        <f>IF(AND(STEP!$G1094="",$J$8&lt;&gt;"ON"),"",IF(月報!AX1094&lt;&gt;"",月報!AX1094,IF(STEP!G1094&lt;&gt;"",STEP!G1094,"")))</f>
        <v/>
      </c>
      <c r="I1094" s="408" t="str">
        <f>IF(AND(STEP!$G1094="",$J$8&lt;&gt;"ON"),"",IF(月報!AZ1094&lt;&gt;"",月報!AZ1094,IF(STEP!H1094&lt;&gt;"",STEP!H1094,"")))</f>
        <v/>
      </c>
      <c r="J1094" s="603">
        <f>IF(月報!BA1094&lt;&gt;"",月報!BA1094,0)*24</f>
        <v>0</v>
      </c>
      <c r="K1094" s="603" t="str">
        <f>IF(STEP!X1094&lt;&gt;"",STEP!X1094,"")</f>
        <v/>
      </c>
      <c r="L1094" s="603" t="str">
        <f>IF(STEP!Y1094&lt;&gt;"",STEP!Y1094,"")</f>
        <v/>
      </c>
      <c r="M1094" s="603">
        <f>IF(STEP!Z1094&lt;&gt;"",STEP!Z1094,0)*24</f>
        <v>0</v>
      </c>
      <c r="N1094" s="603" t="str">
        <f>IF(STEP!R1094&lt;&gt;"",STEP!R1094,"")</f>
        <v/>
      </c>
      <c r="O1094" s="603" t="str">
        <f>IF(STEP!S1094&lt;&gt;"",STEP!S1094,"")</f>
        <v/>
      </c>
      <c r="P1094" s="603">
        <f t="shared" si="183"/>
        <v>0</v>
      </c>
      <c r="Q1094" s="603"/>
      <c r="R1094" s="603" t="str">
        <f t="shared" si="186"/>
        <v/>
      </c>
      <c r="S1094" s="605">
        <f t="shared" si="184"/>
        <v>0</v>
      </c>
      <c r="T1094" s="610">
        <f t="shared" si="185"/>
        <v>0</v>
      </c>
    </row>
    <row r="1095" spans="2:20">
      <c r="B1095" s="517"/>
      <c r="C1095" s="622" t="str">
        <f>IF(STEP!C1095&lt;&gt;"",STEP!C1095,"")</f>
        <v/>
      </c>
      <c r="D1095" s="409" t="str">
        <f>IF(STEP!D1095&lt;&gt;"",STEP!D1095,"")</f>
        <v/>
      </c>
      <c r="E1095" s="410" t="str">
        <f>IF(STEP!E1095&lt;&gt;"",STEP!E1095,"")</f>
        <v/>
      </c>
      <c r="F1095" s="409" t="str">
        <f>IF(STEP!F1095&lt;&gt;"",STEP!F1095,"")</f>
        <v/>
      </c>
      <c r="G1095" s="508" t="str">
        <f>IF(STEP!C1095&lt;&gt;"",STEP!AD1095,"")</f>
        <v/>
      </c>
      <c r="H1095" s="407" t="str">
        <f>IF(AND(STEP!$G1095="",$J$8&lt;&gt;"ON"),"",IF(月報!AX1095&lt;&gt;"",月報!AX1095,IF(STEP!G1095&lt;&gt;"",STEP!G1095,"")))</f>
        <v/>
      </c>
      <c r="I1095" s="408" t="str">
        <f>IF(AND(STEP!$G1095="",$J$8&lt;&gt;"ON"),"",IF(月報!AZ1095&lt;&gt;"",月報!AZ1095,IF(STEP!H1095&lt;&gt;"",STEP!H1095,"")))</f>
        <v/>
      </c>
      <c r="J1095" s="603">
        <f>IF(月報!BA1095&lt;&gt;"",月報!BA1095,0)*24</f>
        <v>0</v>
      </c>
      <c r="K1095" s="603" t="str">
        <f>IF(STEP!X1095&lt;&gt;"",STEP!X1095,"")</f>
        <v/>
      </c>
      <c r="L1095" s="603" t="str">
        <f>IF(STEP!Y1095&lt;&gt;"",STEP!Y1095,"")</f>
        <v/>
      </c>
      <c r="M1095" s="603">
        <f>IF(STEP!Z1095&lt;&gt;"",STEP!Z1095,0)*24</f>
        <v>0</v>
      </c>
      <c r="N1095" s="603" t="str">
        <f>IF(STEP!R1095&lt;&gt;"",STEP!R1095,"")</f>
        <v/>
      </c>
      <c r="O1095" s="603" t="str">
        <f>IF(STEP!S1095&lt;&gt;"",STEP!S1095,"")</f>
        <v/>
      </c>
      <c r="P1095" s="603">
        <f t="shared" si="183"/>
        <v>0</v>
      </c>
      <c r="Q1095" s="603"/>
      <c r="R1095" s="603" t="str">
        <f t="shared" si="186"/>
        <v/>
      </c>
      <c r="S1095" s="605">
        <f t="shared" si="184"/>
        <v>0</v>
      </c>
      <c r="T1095" s="610">
        <f t="shared" si="185"/>
        <v>0</v>
      </c>
    </row>
    <row r="1096" spans="2:20">
      <c r="B1096" s="517"/>
      <c r="C1096" s="622" t="str">
        <f>IF(STEP!C1096&lt;&gt;"",STEP!C1096,"")</f>
        <v/>
      </c>
      <c r="D1096" s="409" t="str">
        <f>IF(STEP!D1096&lt;&gt;"",STEP!D1096,"")</f>
        <v/>
      </c>
      <c r="E1096" s="410" t="str">
        <f>IF(STEP!E1096&lt;&gt;"",STEP!E1096,"")</f>
        <v/>
      </c>
      <c r="F1096" s="409" t="str">
        <f>IF(STEP!F1096&lt;&gt;"",STEP!F1096,"")</f>
        <v/>
      </c>
      <c r="G1096" s="508" t="str">
        <f>IF(STEP!C1096&lt;&gt;"",STEP!AD1096,"")</f>
        <v/>
      </c>
      <c r="H1096" s="407" t="str">
        <f>IF(AND(STEP!$G1096="",$J$8&lt;&gt;"ON"),"",IF(月報!AX1096&lt;&gt;"",月報!AX1096,IF(STEP!G1096&lt;&gt;"",STEP!G1096,"")))</f>
        <v/>
      </c>
      <c r="I1096" s="408" t="str">
        <f>IF(AND(STEP!$G1096="",$J$8&lt;&gt;"ON"),"",IF(月報!AZ1096&lt;&gt;"",月報!AZ1096,IF(STEP!H1096&lt;&gt;"",STEP!H1096,"")))</f>
        <v/>
      </c>
      <c r="J1096" s="603">
        <f>IF(月報!BA1096&lt;&gt;"",月報!BA1096,0)*24</f>
        <v>0</v>
      </c>
      <c r="K1096" s="603" t="str">
        <f>IF(STEP!X1096&lt;&gt;"",STEP!X1096,"")</f>
        <v/>
      </c>
      <c r="L1096" s="603" t="str">
        <f>IF(STEP!Y1096&lt;&gt;"",STEP!Y1096,"")</f>
        <v/>
      </c>
      <c r="M1096" s="603">
        <f>IF(STEP!Z1096&lt;&gt;"",STEP!Z1096,0)*24</f>
        <v>0</v>
      </c>
      <c r="N1096" s="603" t="str">
        <f>IF(STEP!R1096&lt;&gt;"",STEP!R1096,"")</f>
        <v/>
      </c>
      <c r="O1096" s="603" t="str">
        <f>IF(STEP!S1096&lt;&gt;"",STEP!S1096,"")</f>
        <v/>
      </c>
      <c r="P1096" s="603">
        <f t="shared" si="183"/>
        <v>0</v>
      </c>
      <c r="Q1096" s="603"/>
      <c r="R1096" s="603" t="str">
        <f t="shared" si="186"/>
        <v/>
      </c>
      <c r="S1096" s="605">
        <f t="shared" si="184"/>
        <v>0</v>
      </c>
      <c r="T1096" s="610">
        <f t="shared" si="185"/>
        <v>0</v>
      </c>
    </row>
    <row r="1097" spans="2:20">
      <c r="B1097" s="517"/>
      <c r="C1097" s="623" t="str">
        <f>IF(STEP!C1097&lt;&gt;"",STEP!C1097,"")</f>
        <v/>
      </c>
      <c r="D1097" s="411" t="str">
        <f>IF(STEP!D1097&lt;&gt;"",STEP!D1097,"")</f>
        <v/>
      </c>
      <c r="E1097" s="412" t="str">
        <f>IF(STEP!E1097&lt;&gt;"",STEP!E1097,"")</f>
        <v/>
      </c>
      <c r="F1097" s="411" t="str">
        <f>IF(STEP!F1097&lt;&gt;"",STEP!F1097,"")</f>
        <v/>
      </c>
      <c r="G1097" s="413" t="str">
        <f>IF(STEP!C1097&lt;&gt;"",STEP!AD1097,"")</f>
        <v/>
      </c>
      <c r="H1097" s="413" t="str">
        <f>IF(AND(STEP!$G1097="",$J$8&lt;&gt;"ON"),"",IF(月報!AX1097&lt;&gt;"",月報!AX1097,IF(STEP!G1097&lt;&gt;"",STEP!G1097,"")))</f>
        <v/>
      </c>
      <c r="I1097" s="414" t="str">
        <f>IF(AND(STEP!$G1097="",$J$8&lt;&gt;"ON"),"",IF(月報!AZ1097&lt;&gt;"",月報!AZ1097,IF(STEP!H1097&lt;&gt;"",STEP!H1097,"")))</f>
        <v/>
      </c>
      <c r="J1097" s="604">
        <f>IF(月報!BA1097&lt;&gt;"",月報!BA1097,0)*24</f>
        <v>0</v>
      </c>
      <c r="K1097" s="604" t="str">
        <f>IF(STEP!X1097&lt;&gt;"",STEP!X1097,"")</f>
        <v/>
      </c>
      <c r="L1097" s="604" t="str">
        <f>IF(STEP!Y1097&lt;&gt;"",STEP!Y1097,"")</f>
        <v/>
      </c>
      <c r="M1097" s="604">
        <f>IF(STEP!Z1097&lt;&gt;"",STEP!Z1097,0)*24</f>
        <v>0</v>
      </c>
      <c r="N1097" s="604" t="str">
        <f>IF(STEP!R1097&lt;&gt;"",STEP!R1097,"")</f>
        <v/>
      </c>
      <c r="O1097" s="604" t="str">
        <f>IF(STEP!S1097&lt;&gt;"",STEP!S1097,"")</f>
        <v/>
      </c>
      <c r="P1097" s="604">
        <f t="shared" si="183"/>
        <v>0</v>
      </c>
      <c r="Q1097" s="604"/>
      <c r="R1097" s="604" t="str">
        <f t="shared" si="186"/>
        <v/>
      </c>
      <c r="S1097" s="607">
        <f t="shared" si="184"/>
        <v>0</v>
      </c>
      <c r="T1097" s="611">
        <f t="shared" si="185"/>
        <v>0</v>
      </c>
    </row>
    <row r="1098" spans="2:20">
      <c r="B1098" s="517"/>
      <c r="C1098" s="624" t="str">
        <f>IF(STEP!C1098&lt;&gt;"",STEP!C1098,"")</f>
        <v/>
      </c>
      <c r="D1098" s="405" t="str">
        <f>IF(STEP!D1098&lt;&gt;"",STEP!D1098,"")</f>
        <v/>
      </c>
      <c r="E1098" s="406" t="str">
        <f>IF(STEP!E1098&lt;&gt;"",STEP!E1098,"")</f>
        <v/>
      </c>
      <c r="F1098" s="405" t="str">
        <f>IF(STEP!F1098&lt;&gt;"",STEP!F1098,"")</f>
        <v/>
      </c>
      <c r="G1098" s="407" t="str">
        <f>IF(STEP!C1098&lt;&gt;"",STEP!AD1098,"")</f>
        <v/>
      </c>
      <c r="H1098" s="407" t="str">
        <f>IF(AND(STEP!$G1098="",$J$8&lt;&gt;"ON"),"",IF(月報!AX1098&lt;&gt;"",月報!AX1098,IF(STEP!G1098&lt;&gt;"",STEP!G1098,"")))</f>
        <v/>
      </c>
      <c r="I1098" s="408" t="str">
        <f>IF(AND(STEP!$G1098="",$J$8&lt;&gt;"ON"),"",IF(月報!AZ1098&lt;&gt;"",月報!AZ1098,IF(STEP!H1098&lt;&gt;"",STEP!H1098,"")))</f>
        <v/>
      </c>
      <c r="J1098" s="603">
        <f>IF(月報!BA1098&lt;&gt;"",月報!BA1098,0)*24</f>
        <v>0</v>
      </c>
      <c r="K1098" s="603" t="str">
        <f>IF(STEP!X1098&lt;&gt;"",STEP!X1098,"")</f>
        <v/>
      </c>
      <c r="L1098" s="603" t="str">
        <f>IF(STEP!Y1098&lt;&gt;"",STEP!Y1098,"")</f>
        <v/>
      </c>
      <c r="M1098" s="603">
        <f>IF(STEP!Z1098&lt;&gt;"",STEP!Z1098,0)*24</f>
        <v>0</v>
      </c>
      <c r="N1098" s="603" t="str">
        <f>IF(STEP!R1098&lt;&gt;"",STEP!R1098,"")</f>
        <v/>
      </c>
      <c r="O1098" s="603" t="str">
        <f>IF(STEP!S1098&lt;&gt;"",STEP!S1098,"")</f>
        <v/>
      </c>
      <c r="P1098" s="603">
        <f t="shared" si="183"/>
        <v>0</v>
      </c>
      <c r="Q1098" s="603">
        <f>SUM(P1098:P1104)</f>
        <v>0</v>
      </c>
      <c r="R1098" s="603" t="str">
        <f t="shared" si="186"/>
        <v/>
      </c>
      <c r="S1098" s="606">
        <f t="shared" si="184"/>
        <v>0</v>
      </c>
      <c r="T1098" s="610">
        <f t="shared" si="185"/>
        <v>0</v>
      </c>
    </row>
    <row r="1099" spans="2:20">
      <c r="B1099" s="517"/>
      <c r="C1099" s="622" t="str">
        <f>IF(STEP!C1099&lt;&gt;"",STEP!C1099,"")</f>
        <v/>
      </c>
      <c r="D1099" s="409" t="str">
        <f>IF(STEP!D1099&lt;&gt;"",STEP!D1099,"")</f>
        <v/>
      </c>
      <c r="E1099" s="410" t="str">
        <f>IF(STEP!E1099&lt;&gt;"",STEP!E1099,"")</f>
        <v/>
      </c>
      <c r="F1099" s="409" t="str">
        <f>IF(STEP!F1099&lt;&gt;"",STEP!F1099,"")</f>
        <v/>
      </c>
      <c r="G1099" s="508" t="str">
        <f>IF(STEP!C1099&lt;&gt;"",STEP!AD1099,"")</f>
        <v/>
      </c>
      <c r="H1099" s="407" t="str">
        <f>IF(AND(STEP!$G1099="",$J$8&lt;&gt;"ON"),"",IF(月報!AX1099&lt;&gt;"",月報!AX1099,IF(STEP!G1099&lt;&gt;"",STEP!G1099,"")))</f>
        <v/>
      </c>
      <c r="I1099" s="408" t="str">
        <f>IF(AND(STEP!$G1099="",$J$8&lt;&gt;"ON"),"",IF(月報!AZ1099&lt;&gt;"",月報!AZ1099,IF(STEP!H1099&lt;&gt;"",STEP!H1099,"")))</f>
        <v/>
      </c>
      <c r="J1099" s="603">
        <f>IF(月報!BA1099&lt;&gt;"",月報!BA1099,0)*24</f>
        <v>0</v>
      </c>
      <c r="K1099" s="603" t="str">
        <f>IF(STEP!X1099&lt;&gt;"",STEP!X1099,"")</f>
        <v/>
      </c>
      <c r="L1099" s="603" t="str">
        <f>IF(STEP!Y1099&lt;&gt;"",STEP!Y1099,"")</f>
        <v/>
      </c>
      <c r="M1099" s="603">
        <f>IF(STEP!Z1099&lt;&gt;"",STEP!Z1099,0)*24</f>
        <v>0</v>
      </c>
      <c r="N1099" s="603" t="str">
        <f>IF(STEP!R1099&lt;&gt;"",STEP!R1099,"")</f>
        <v/>
      </c>
      <c r="O1099" s="603" t="str">
        <f>IF(STEP!S1099&lt;&gt;"",STEP!S1099,"")</f>
        <v/>
      </c>
      <c r="P1099" s="603">
        <f t="shared" si="183"/>
        <v>0</v>
      </c>
      <c r="Q1099" s="603"/>
      <c r="R1099" s="603" t="str">
        <f t="shared" si="186"/>
        <v/>
      </c>
      <c r="S1099" s="605">
        <f t="shared" si="184"/>
        <v>0</v>
      </c>
      <c r="T1099" s="610">
        <f t="shared" si="185"/>
        <v>0</v>
      </c>
    </row>
    <row r="1100" spans="2:20">
      <c r="B1100" s="517"/>
      <c r="C1100" s="622" t="str">
        <f>IF(STEP!C1100&lt;&gt;"",STEP!C1100,"")</f>
        <v/>
      </c>
      <c r="D1100" s="409" t="str">
        <f>IF(STEP!D1100&lt;&gt;"",STEP!D1100,"")</f>
        <v/>
      </c>
      <c r="E1100" s="410" t="str">
        <f>IF(STEP!E1100&lt;&gt;"",STEP!E1100,"")</f>
        <v/>
      </c>
      <c r="F1100" s="409" t="str">
        <f>IF(STEP!F1100&lt;&gt;"",STEP!F1100,"")</f>
        <v/>
      </c>
      <c r="G1100" s="508" t="str">
        <f>IF(STEP!C1100&lt;&gt;"",STEP!AD1100,"")</f>
        <v/>
      </c>
      <c r="H1100" s="407" t="str">
        <f>IF(AND(STEP!$G1100="",$J$8&lt;&gt;"ON"),"",IF(月報!AX1100&lt;&gt;"",月報!AX1100,IF(STEP!G1100&lt;&gt;"",STEP!G1100,"")))</f>
        <v/>
      </c>
      <c r="I1100" s="408" t="str">
        <f>IF(AND(STEP!$G1100="",$J$8&lt;&gt;"ON"),"",IF(月報!AZ1100&lt;&gt;"",月報!AZ1100,IF(STEP!H1100&lt;&gt;"",STEP!H1100,"")))</f>
        <v/>
      </c>
      <c r="J1100" s="603">
        <f>IF(月報!BA1100&lt;&gt;"",月報!BA1100,0)*24</f>
        <v>0</v>
      </c>
      <c r="K1100" s="603" t="str">
        <f>IF(STEP!X1100&lt;&gt;"",STEP!X1100,"")</f>
        <v/>
      </c>
      <c r="L1100" s="603" t="str">
        <f>IF(STEP!Y1100&lt;&gt;"",STEP!Y1100,"")</f>
        <v/>
      </c>
      <c r="M1100" s="603">
        <f>IF(STEP!Z1100&lt;&gt;"",STEP!Z1100,0)*24</f>
        <v>0</v>
      </c>
      <c r="N1100" s="603" t="str">
        <f>IF(STEP!R1100&lt;&gt;"",STEP!R1100,"")</f>
        <v/>
      </c>
      <c r="O1100" s="603" t="str">
        <f>IF(STEP!S1100&lt;&gt;"",STEP!S1100,"")</f>
        <v/>
      </c>
      <c r="P1100" s="603">
        <f t="shared" si="183"/>
        <v>0</v>
      </c>
      <c r="Q1100" s="603"/>
      <c r="R1100" s="603" t="str">
        <f t="shared" si="186"/>
        <v/>
      </c>
      <c r="S1100" s="605">
        <f t="shared" si="184"/>
        <v>0</v>
      </c>
      <c r="T1100" s="610">
        <f t="shared" si="185"/>
        <v>0</v>
      </c>
    </row>
    <row r="1101" spans="2:20">
      <c r="B1101" s="517"/>
      <c r="C1101" s="622" t="str">
        <f>IF(STEP!C1101&lt;&gt;"",STEP!C1101,"")</f>
        <v/>
      </c>
      <c r="D1101" s="409" t="str">
        <f>IF(STEP!D1101&lt;&gt;"",STEP!D1101,"")</f>
        <v/>
      </c>
      <c r="E1101" s="410" t="str">
        <f>IF(STEP!E1101&lt;&gt;"",STEP!E1101,"")</f>
        <v/>
      </c>
      <c r="F1101" s="409" t="str">
        <f>IF(STEP!F1101&lt;&gt;"",STEP!F1101,"")</f>
        <v/>
      </c>
      <c r="G1101" s="508" t="str">
        <f>IF(STEP!C1101&lt;&gt;"",STEP!AD1101,"")</f>
        <v/>
      </c>
      <c r="H1101" s="407" t="str">
        <f>IF(AND(STEP!$G1101="",$J$8&lt;&gt;"ON"),"",IF(月報!AX1101&lt;&gt;"",月報!AX1101,IF(STEP!G1101&lt;&gt;"",STEP!G1101,"")))</f>
        <v/>
      </c>
      <c r="I1101" s="408" t="str">
        <f>IF(AND(STEP!$G1101="",$J$8&lt;&gt;"ON"),"",IF(月報!AZ1101&lt;&gt;"",月報!AZ1101,IF(STEP!H1101&lt;&gt;"",STEP!H1101,"")))</f>
        <v/>
      </c>
      <c r="J1101" s="603">
        <f>IF(月報!BA1101&lt;&gt;"",月報!BA1101,0)*24</f>
        <v>0</v>
      </c>
      <c r="K1101" s="603" t="str">
        <f>IF(STEP!X1101&lt;&gt;"",STEP!X1101,"")</f>
        <v/>
      </c>
      <c r="L1101" s="603" t="str">
        <f>IF(STEP!Y1101&lt;&gt;"",STEP!Y1101,"")</f>
        <v/>
      </c>
      <c r="M1101" s="603">
        <f>IF(STEP!Z1101&lt;&gt;"",STEP!Z1101,0)*24</f>
        <v>0</v>
      </c>
      <c r="N1101" s="603" t="str">
        <f>IF(STEP!R1101&lt;&gt;"",STEP!R1101,"")</f>
        <v/>
      </c>
      <c r="O1101" s="603" t="str">
        <f>IF(STEP!S1101&lt;&gt;"",STEP!S1101,"")</f>
        <v/>
      </c>
      <c r="P1101" s="603">
        <f t="shared" si="183"/>
        <v>0</v>
      </c>
      <c r="Q1101" s="603"/>
      <c r="R1101" s="603" t="str">
        <f t="shared" si="186"/>
        <v/>
      </c>
      <c r="S1101" s="605">
        <f t="shared" si="184"/>
        <v>0</v>
      </c>
      <c r="T1101" s="610">
        <f t="shared" si="185"/>
        <v>0</v>
      </c>
    </row>
    <row r="1102" spans="2:20">
      <c r="B1102" s="517"/>
      <c r="C1102" s="622" t="str">
        <f>IF(STEP!C1102&lt;&gt;"",STEP!C1102,"")</f>
        <v/>
      </c>
      <c r="D1102" s="409" t="str">
        <f>IF(STEP!D1102&lt;&gt;"",STEP!D1102,"")</f>
        <v/>
      </c>
      <c r="E1102" s="410" t="str">
        <f>IF(STEP!E1102&lt;&gt;"",STEP!E1102,"")</f>
        <v/>
      </c>
      <c r="F1102" s="409" t="str">
        <f>IF(STEP!F1102&lt;&gt;"",STEP!F1102,"")</f>
        <v/>
      </c>
      <c r="G1102" s="508" t="str">
        <f>IF(STEP!C1102&lt;&gt;"",STEP!AD1102,"")</f>
        <v/>
      </c>
      <c r="H1102" s="407" t="str">
        <f>IF(AND(STEP!$G1102="",$J$8&lt;&gt;"ON"),"",IF(月報!AX1102&lt;&gt;"",月報!AX1102,IF(STEP!G1102&lt;&gt;"",STEP!G1102,"")))</f>
        <v/>
      </c>
      <c r="I1102" s="408" t="str">
        <f>IF(AND(STEP!$G1102="",$J$8&lt;&gt;"ON"),"",IF(月報!AZ1102&lt;&gt;"",月報!AZ1102,IF(STEP!H1102&lt;&gt;"",STEP!H1102,"")))</f>
        <v/>
      </c>
      <c r="J1102" s="603">
        <f>IF(月報!BA1102&lt;&gt;"",月報!BA1102,0)*24</f>
        <v>0</v>
      </c>
      <c r="K1102" s="603" t="str">
        <f>IF(STEP!X1102&lt;&gt;"",STEP!X1102,"")</f>
        <v/>
      </c>
      <c r="L1102" s="603" t="str">
        <f>IF(STEP!Y1102&lt;&gt;"",STEP!Y1102,"")</f>
        <v/>
      </c>
      <c r="M1102" s="603">
        <f>IF(STEP!Z1102&lt;&gt;"",STEP!Z1102,0)*24</f>
        <v>0</v>
      </c>
      <c r="N1102" s="603" t="str">
        <f>IF(STEP!R1102&lt;&gt;"",STEP!R1102,"")</f>
        <v/>
      </c>
      <c r="O1102" s="603" t="str">
        <f>IF(STEP!S1102&lt;&gt;"",STEP!S1102,"")</f>
        <v/>
      </c>
      <c r="P1102" s="603">
        <f t="shared" si="183"/>
        <v>0</v>
      </c>
      <c r="Q1102" s="603"/>
      <c r="R1102" s="603" t="str">
        <f t="shared" si="186"/>
        <v/>
      </c>
      <c r="S1102" s="605">
        <f t="shared" si="184"/>
        <v>0</v>
      </c>
      <c r="T1102" s="610">
        <f t="shared" si="185"/>
        <v>0</v>
      </c>
    </row>
    <row r="1103" spans="2:20">
      <c r="B1103" s="517"/>
      <c r="C1103" s="622" t="str">
        <f>IF(STEP!C1103&lt;&gt;"",STEP!C1103,"")</f>
        <v/>
      </c>
      <c r="D1103" s="409" t="str">
        <f>IF(STEP!D1103&lt;&gt;"",STEP!D1103,"")</f>
        <v/>
      </c>
      <c r="E1103" s="410" t="str">
        <f>IF(STEP!E1103&lt;&gt;"",STEP!E1103,"")</f>
        <v/>
      </c>
      <c r="F1103" s="409" t="str">
        <f>IF(STEP!F1103&lt;&gt;"",STEP!F1103,"")</f>
        <v/>
      </c>
      <c r="G1103" s="508" t="str">
        <f>IF(STEP!C1103&lt;&gt;"",STEP!AD1103,"")</f>
        <v/>
      </c>
      <c r="H1103" s="407" t="str">
        <f>IF(AND(STEP!$G1103="",$J$8&lt;&gt;"ON"),"",IF(月報!AX1103&lt;&gt;"",月報!AX1103,IF(STEP!G1103&lt;&gt;"",STEP!G1103,"")))</f>
        <v/>
      </c>
      <c r="I1103" s="408" t="str">
        <f>IF(AND(STEP!$G1103="",$J$8&lt;&gt;"ON"),"",IF(月報!AZ1103&lt;&gt;"",月報!AZ1103,IF(STEP!H1103&lt;&gt;"",STEP!H1103,"")))</f>
        <v/>
      </c>
      <c r="J1103" s="603">
        <f>IF(月報!BA1103&lt;&gt;"",月報!BA1103,0)*24</f>
        <v>0</v>
      </c>
      <c r="K1103" s="603" t="str">
        <f>IF(STEP!X1103&lt;&gt;"",STEP!X1103,"")</f>
        <v/>
      </c>
      <c r="L1103" s="603" t="str">
        <f>IF(STEP!Y1103&lt;&gt;"",STEP!Y1103,"")</f>
        <v/>
      </c>
      <c r="M1103" s="603">
        <f>IF(STEP!Z1103&lt;&gt;"",STEP!Z1103,0)*24</f>
        <v>0</v>
      </c>
      <c r="N1103" s="603" t="str">
        <f>IF(STEP!R1103&lt;&gt;"",STEP!R1103,"")</f>
        <v/>
      </c>
      <c r="O1103" s="603" t="str">
        <f>IF(STEP!S1103&lt;&gt;"",STEP!S1103,"")</f>
        <v/>
      </c>
      <c r="P1103" s="603">
        <f t="shared" si="183"/>
        <v>0</v>
      </c>
      <c r="Q1103" s="603"/>
      <c r="R1103" s="603" t="str">
        <f t="shared" si="186"/>
        <v/>
      </c>
      <c r="S1103" s="605">
        <f t="shared" si="184"/>
        <v>0</v>
      </c>
      <c r="T1103" s="610">
        <f t="shared" si="185"/>
        <v>0</v>
      </c>
    </row>
    <row r="1104" spans="2:20">
      <c r="B1104" s="517"/>
      <c r="C1104" s="623" t="str">
        <f>IF(STEP!C1104&lt;&gt;"",STEP!C1104,"")</f>
        <v/>
      </c>
      <c r="D1104" s="411" t="str">
        <f>IF(STEP!D1104&lt;&gt;"",STEP!D1104,"")</f>
        <v/>
      </c>
      <c r="E1104" s="412" t="str">
        <f>IF(STEP!E1104&lt;&gt;"",STEP!E1104,"")</f>
        <v/>
      </c>
      <c r="F1104" s="411" t="str">
        <f>IF(STEP!F1104&lt;&gt;"",STEP!F1104,"")</f>
        <v/>
      </c>
      <c r="G1104" s="413" t="str">
        <f>IF(STEP!C1104&lt;&gt;"",STEP!AD1104,"")</f>
        <v/>
      </c>
      <c r="H1104" s="413" t="str">
        <f>IF(AND(STEP!$G1104="",$J$8&lt;&gt;"ON"),"",IF(月報!AX1104&lt;&gt;"",月報!AX1104,IF(STEP!G1104&lt;&gt;"",STEP!G1104,"")))</f>
        <v/>
      </c>
      <c r="I1104" s="414" t="str">
        <f>IF(AND(STEP!$G1104="",$J$8&lt;&gt;"ON"),"",IF(月報!AZ1104&lt;&gt;"",月報!AZ1104,IF(STEP!H1104&lt;&gt;"",STEP!H1104,"")))</f>
        <v/>
      </c>
      <c r="J1104" s="604">
        <f>IF(月報!BA1104&lt;&gt;"",月報!BA1104,0)*24</f>
        <v>0</v>
      </c>
      <c r="K1104" s="604" t="str">
        <f>IF(STEP!X1104&lt;&gt;"",STEP!X1104,"")</f>
        <v/>
      </c>
      <c r="L1104" s="604" t="str">
        <f>IF(STEP!Y1104&lt;&gt;"",STEP!Y1104,"")</f>
        <v/>
      </c>
      <c r="M1104" s="604">
        <f>IF(STEP!Z1104&lt;&gt;"",STEP!Z1104,0)*24</f>
        <v>0</v>
      </c>
      <c r="N1104" s="604" t="str">
        <f>IF(STEP!R1104&lt;&gt;"",STEP!R1104,"")</f>
        <v/>
      </c>
      <c r="O1104" s="604" t="str">
        <f>IF(STEP!S1104&lt;&gt;"",STEP!S1104,"")</f>
        <v/>
      </c>
      <c r="P1104" s="604">
        <f t="shared" si="183"/>
        <v>0</v>
      </c>
      <c r="Q1104" s="604"/>
      <c r="R1104" s="604" t="str">
        <f t="shared" si="186"/>
        <v/>
      </c>
      <c r="S1104" s="607">
        <f t="shared" si="184"/>
        <v>0</v>
      </c>
      <c r="T1104" s="611">
        <f t="shared" si="185"/>
        <v>0</v>
      </c>
    </row>
    <row r="1105" spans="2:20">
      <c r="B1105" s="517"/>
      <c r="C1105" s="624" t="str">
        <f>IF(STEP!C1105&lt;&gt;"",STEP!C1105,"")</f>
        <v/>
      </c>
      <c r="D1105" s="405" t="str">
        <f>IF(STEP!D1105&lt;&gt;"",STEP!D1105,"")</f>
        <v/>
      </c>
      <c r="E1105" s="406" t="str">
        <f>IF(STEP!E1105&lt;&gt;"",STEP!E1105,"")</f>
        <v/>
      </c>
      <c r="F1105" s="405" t="str">
        <f>IF(STEP!F1105&lt;&gt;"",STEP!F1105,"")</f>
        <v/>
      </c>
      <c r="G1105" s="407" t="str">
        <f>IF(STEP!C1105&lt;&gt;"",STEP!AD1105,"")</f>
        <v/>
      </c>
      <c r="H1105" s="407" t="str">
        <f>IF(AND(STEP!$G1105="",$J$8&lt;&gt;"ON"),"",IF(月報!AX1105&lt;&gt;"",月報!AX1105,IF(STEP!G1105&lt;&gt;"",STEP!G1105,"")))</f>
        <v/>
      </c>
      <c r="I1105" s="408" t="str">
        <f>IF(AND(STEP!$G1105="",$J$8&lt;&gt;"ON"),"",IF(月報!AZ1105&lt;&gt;"",月報!AZ1105,IF(STEP!H1105&lt;&gt;"",STEP!H1105,"")))</f>
        <v/>
      </c>
      <c r="J1105" s="603">
        <f>IF(月報!BA1105&lt;&gt;"",月報!BA1105,0)*24</f>
        <v>0</v>
      </c>
      <c r="K1105" s="603" t="str">
        <f>IF(STEP!X1105&lt;&gt;"",STEP!X1105,"")</f>
        <v/>
      </c>
      <c r="L1105" s="603" t="str">
        <f>IF(STEP!Y1105&lt;&gt;"",STEP!Y1105,"")</f>
        <v/>
      </c>
      <c r="M1105" s="603">
        <f>IF(STEP!Z1105&lt;&gt;"",STEP!Z1105,0)*24</f>
        <v>0</v>
      </c>
      <c r="N1105" s="603" t="str">
        <f>IF(STEP!R1105&lt;&gt;"",STEP!R1105,"")</f>
        <v/>
      </c>
      <c r="O1105" s="603" t="str">
        <f>IF(STEP!S1105&lt;&gt;"",STEP!S1105,"")</f>
        <v/>
      </c>
      <c r="P1105" s="603">
        <f t="shared" si="183"/>
        <v>0</v>
      </c>
      <c r="Q1105" s="603">
        <f>SUM(P1105:P1111)</f>
        <v>0</v>
      </c>
      <c r="R1105" s="603" t="str">
        <f t="shared" si="186"/>
        <v/>
      </c>
      <c r="S1105" s="606">
        <f t="shared" si="184"/>
        <v>0</v>
      </c>
      <c r="T1105" s="610">
        <f t="shared" si="185"/>
        <v>0</v>
      </c>
    </row>
    <row r="1106" spans="2:20">
      <c r="B1106" s="517"/>
      <c r="C1106" s="622" t="str">
        <f>IF(STEP!C1106&lt;&gt;"",STEP!C1106,"")</f>
        <v/>
      </c>
      <c r="D1106" s="409" t="str">
        <f>IF(STEP!D1106&lt;&gt;"",STEP!D1106,"")</f>
        <v/>
      </c>
      <c r="E1106" s="410" t="str">
        <f>IF(STEP!E1106&lt;&gt;"",STEP!E1106,"")</f>
        <v/>
      </c>
      <c r="F1106" s="409" t="str">
        <f>IF(STEP!F1106&lt;&gt;"",STEP!F1106,"")</f>
        <v/>
      </c>
      <c r="G1106" s="508" t="str">
        <f>IF(STEP!C1106&lt;&gt;"",STEP!AD1106,"")</f>
        <v/>
      </c>
      <c r="H1106" s="407" t="str">
        <f>IF(AND(STEP!$G1106="",$J$8&lt;&gt;"ON"),"",IF(月報!AX1106&lt;&gt;"",月報!AX1106,IF(STEP!G1106&lt;&gt;"",STEP!G1106,"")))</f>
        <v/>
      </c>
      <c r="I1106" s="408" t="str">
        <f>IF(AND(STEP!$G1106="",$J$8&lt;&gt;"ON"),"",IF(月報!AZ1106&lt;&gt;"",月報!AZ1106,IF(STEP!H1106&lt;&gt;"",STEP!H1106,"")))</f>
        <v/>
      </c>
      <c r="J1106" s="603">
        <f>IF(月報!BA1106&lt;&gt;"",月報!BA1106,0)*24</f>
        <v>0</v>
      </c>
      <c r="K1106" s="603" t="str">
        <f>IF(STEP!X1106&lt;&gt;"",STEP!X1106,"")</f>
        <v/>
      </c>
      <c r="L1106" s="603" t="str">
        <f>IF(STEP!Y1106&lt;&gt;"",STEP!Y1106,"")</f>
        <v/>
      </c>
      <c r="M1106" s="603">
        <f>IF(STEP!Z1106&lt;&gt;"",STEP!Z1106,0)*24</f>
        <v>0</v>
      </c>
      <c r="N1106" s="603" t="str">
        <f>IF(STEP!R1106&lt;&gt;"",STEP!R1106,"")</f>
        <v/>
      </c>
      <c r="O1106" s="603" t="str">
        <f>IF(STEP!S1106&lt;&gt;"",STEP!S1106,"")</f>
        <v/>
      </c>
      <c r="P1106" s="603">
        <f t="shared" si="183"/>
        <v>0</v>
      </c>
      <c r="Q1106" s="603"/>
      <c r="R1106" s="603" t="str">
        <f t="shared" si="186"/>
        <v/>
      </c>
      <c r="S1106" s="605">
        <f t="shared" si="184"/>
        <v>0</v>
      </c>
      <c r="T1106" s="610">
        <f t="shared" si="185"/>
        <v>0</v>
      </c>
    </row>
    <row r="1107" spans="2:20">
      <c r="B1107" s="517"/>
      <c r="C1107" s="622" t="str">
        <f>IF(STEP!C1107&lt;&gt;"",STEP!C1107,"")</f>
        <v/>
      </c>
      <c r="D1107" s="409" t="str">
        <f>IF(STEP!D1107&lt;&gt;"",STEP!D1107,"")</f>
        <v/>
      </c>
      <c r="E1107" s="410" t="str">
        <f>IF(STEP!E1107&lt;&gt;"",STEP!E1107,"")</f>
        <v/>
      </c>
      <c r="F1107" s="409" t="str">
        <f>IF(STEP!F1107&lt;&gt;"",STEP!F1107,"")</f>
        <v/>
      </c>
      <c r="G1107" s="508" t="str">
        <f>IF(STEP!C1107&lt;&gt;"",STEP!AD1107,"")</f>
        <v/>
      </c>
      <c r="H1107" s="407" t="str">
        <f>IF(AND(STEP!$G1107="",$J$8&lt;&gt;"ON"),"",IF(月報!AX1107&lt;&gt;"",月報!AX1107,IF(STEP!G1107&lt;&gt;"",STEP!G1107,"")))</f>
        <v/>
      </c>
      <c r="I1107" s="408" t="str">
        <f>IF(AND(STEP!$G1107="",$J$8&lt;&gt;"ON"),"",IF(月報!AZ1107&lt;&gt;"",月報!AZ1107,IF(STEP!H1107&lt;&gt;"",STEP!H1107,"")))</f>
        <v/>
      </c>
      <c r="J1107" s="603">
        <f>IF(月報!BA1107&lt;&gt;"",月報!BA1107,0)*24</f>
        <v>0</v>
      </c>
      <c r="K1107" s="603" t="str">
        <f>IF(STEP!X1107&lt;&gt;"",STEP!X1107,"")</f>
        <v/>
      </c>
      <c r="L1107" s="603" t="str">
        <f>IF(STEP!Y1107&lt;&gt;"",STEP!Y1107,"")</f>
        <v/>
      </c>
      <c r="M1107" s="603">
        <f>IF(STEP!Z1107&lt;&gt;"",STEP!Z1107,0)*24</f>
        <v>0</v>
      </c>
      <c r="N1107" s="603" t="str">
        <f>IF(STEP!R1107&lt;&gt;"",STEP!R1107,"")</f>
        <v/>
      </c>
      <c r="O1107" s="603" t="str">
        <f>IF(STEP!S1107&lt;&gt;"",STEP!S1107,"")</f>
        <v/>
      </c>
      <c r="P1107" s="603">
        <f t="shared" si="183"/>
        <v>0</v>
      </c>
      <c r="Q1107" s="603"/>
      <c r="R1107" s="603" t="str">
        <f t="shared" si="186"/>
        <v/>
      </c>
      <c r="S1107" s="605">
        <f t="shared" si="184"/>
        <v>0</v>
      </c>
      <c r="T1107" s="610">
        <f t="shared" si="185"/>
        <v>0</v>
      </c>
    </row>
    <row r="1108" spans="2:20">
      <c r="B1108" s="517"/>
      <c r="C1108" s="622" t="str">
        <f>IF(STEP!C1108&lt;&gt;"",STEP!C1108,"")</f>
        <v/>
      </c>
      <c r="D1108" s="409" t="str">
        <f>IF(STEP!D1108&lt;&gt;"",STEP!D1108,"")</f>
        <v/>
      </c>
      <c r="E1108" s="410" t="str">
        <f>IF(STEP!E1108&lt;&gt;"",STEP!E1108,"")</f>
        <v/>
      </c>
      <c r="F1108" s="409" t="str">
        <f>IF(STEP!F1108&lt;&gt;"",STEP!F1108,"")</f>
        <v/>
      </c>
      <c r="G1108" s="508" t="str">
        <f>IF(STEP!C1108&lt;&gt;"",STEP!AD1108,"")</f>
        <v/>
      </c>
      <c r="H1108" s="407" t="str">
        <f>IF(AND(STEP!$G1108="",$J$8&lt;&gt;"ON"),"",IF(月報!AX1108&lt;&gt;"",月報!AX1108,IF(STEP!G1108&lt;&gt;"",STEP!G1108,"")))</f>
        <v/>
      </c>
      <c r="I1108" s="408" t="str">
        <f>IF(AND(STEP!$G1108="",$J$8&lt;&gt;"ON"),"",IF(月報!AZ1108&lt;&gt;"",月報!AZ1108,IF(STEP!H1108&lt;&gt;"",STEP!H1108,"")))</f>
        <v/>
      </c>
      <c r="J1108" s="603">
        <f>IF(月報!BA1108&lt;&gt;"",月報!BA1108,0)*24</f>
        <v>0</v>
      </c>
      <c r="K1108" s="603" t="str">
        <f>IF(STEP!X1108&lt;&gt;"",STEP!X1108,"")</f>
        <v/>
      </c>
      <c r="L1108" s="603" t="str">
        <f>IF(STEP!Y1108&lt;&gt;"",STEP!Y1108,"")</f>
        <v/>
      </c>
      <c r="M1108" s="603">
        <f>IF(STEP!Z1108&lt;&gt;"",STEP!Z1108,0)*24</f>
        <v>0</v>
      </c>
      <c r="N1108" s="603" t="str">
        <f>IF(STEP!R1108&lt;&gt;"",STEP!R1108,"")</f>
        <v/>
      </c>
      <c r="O1108" s="603" t="str">
        <f>IF(STEP!S1108&lt;&gt;"",STEP!S1108,"")</f>
        <v/>
      </c>
      <c r="P1108" s="603">
        <f t="shared" si="183"/>
        <v>0</v>
      </c>
      <c r="Q1108" s="603"/>
      <c r="R1108" s="603" t="str">
        <f t="shared" si="186"/>
        <v/>
      </c>
      <c r="S1108" s="605">
        <f t="shared" si="184"/>
        <v>0</v>
      </c>
      <c r="T1108" s="610">
        <f t="shared" si="185"/>
        <v>0</v>
      </c>
    </row>
    <row r="1109" spans="2:20">
      <c r="B1109" s="517"/>
      <c r="C1109" s="622" t="str">
        <f>IF(STEP!C1109&lt;&gt;"",STEP!C1109,"")</f>
        <v/>
      </c>
      <c r="D1109" s="409" t="str">
        <f>IF(STEP!D1109&lt;&gt;"",STEP!D1109,"")</f>
        <v/>
      </c>
      <c r="E1109" s="410" t="str">
        <f>IF(STEP!E1109&lt;&gt;"",STEP!E1109,"")</f>
        <v/>
      </c>
      <c r="F1109" s="409" t="str">
        <f>IF(STEP!F1109&lt;&gt;"",STEP!F1109,"")</f>
        <v/>
      </c>
      <c r="G1109" s="508" t="str">
        <f>IF(STEP!C1109&lt;&gt;"",STEP!AD1109,"")</f>
        <v/>
      </c>
      <c r="H1109" s="407" t="str">
        <f>IF(AND(STEP!$G1109="",$J$8&lt;&gt;"ON"),"",IF(月報!AX1109&lt;&gt;"",月報!AX1109,IF(STEP!G1109&lt;&gt;"",STEP!G1109,"")))</f>
        <v/>
      </c>
      <c r="I1109" s="408" t="str">
        <f>IF(AND(STEP!$G1109="",$J$8&lt;&gt;"ON"),"",IF(月報!AZ1109&lt;&gt;"",月報!AZ1109,IF(STEP!H1109&lt;&gt;"",STEP!H1109,"")))</f>
        <v/>
      </c>
      <c r="J1109" s="603">
        <f>IF(月報!BA1109&lt;&gt;"",月報!BA1109,0)*24</f>
        <v>0</v>
      </c>
      <c r="K1109" s="603" t="str">
        <f>IF(STEP!X1109&lt;&gt;"",STEP!X1109,"")</f>
        <v/>
      </c>
      <c r="L1109" s="603" t="str">
        <f>IF(STEP!Y1109&lt;&gt;"",STEP!Y1109,"")</f>
        <v/>
      </c>
      <c r="M1109" s="603">
        <f>IF(STEP!Z1109&lt;&gt;"",STEP!Z1109,0)*24</f>
        <v>0</v>
      </c>
      <c r="N1109" s="603" t="str">
        <f>IF(STEP!R1109&lt;&gt;"",STEP!R1109,"")</f>
        <v/>
      </c>
      <c r="O1109" s="603" t="str">
        <f>IF(STEP!S1109&lt;&gt;"",STEP!S1109,"")</f>
        <v/>
      </c>
      <c r="P1109" s="603">
        <f t="shared" si="183"/>
        <v>0</v>
      </c>
      <c r="Q1109" s="603"/>
      <c r="R1109" s="603" t="str">
        <f t="shared" si="186"/>
        <v/>
      </c>
      <c r="S1109" s="605">
        <f t="shared" si="184"/>
        <v>0</v>
      </c>
      <c r="T1109" s="610">
        <f t="shared" si="185"/>
        <v>0</v>
      </c>
    </row>
    <row r="1110" spans="2:20">
      <c r="B1110" s="517"/>
      <c r="C1110" s="622" t="str">
        <f>IF(STEP!C1110&lt;&gt;"",STEP!C1110,"")</f>
        <v/>
      </c>
      <c r="D1110" s="409" t="str">
        <f>IF(STEP!D1110&lt;&gt;"",STEP!D1110,"")</f>
        <v/>
      </c>
      <c r="E1110" s="410" t="str">
        <f>IF(STEP!E1110&lt;&gt;"",STEP!E1110,"")</f>
        <v/>
      </c>
      <c r="F1110" s="409" t="str">
        <f>IF(STEP!F1110&lt;&gt;"",STEP!F1110,"")</f>
        <v/>
      </c>
      <c r="G1110" s="508" t="str">
        <f>IF(STEP!C1110&lt;&gt;"",STEP!AD1110,"")</f>
        <v/>
      </c>
      <c r="H1110" s="407" t="str">
        <f>IF(AND(STEP!$G1110="",$J$8&lt;&gt;"ON"),"",IF(月報!AX1110&lt;&gt;"",月報!AX1110,IF(STEP!G1110&lt;&gt;"",STEP!G1110,"")))</f>
        <v/>
      </c>
      <c r="I1110" s="408" t="str">
        <f>IF(AND(STEP!$G1110="",$J$8&lt;&gt;"ON"),"",IF(月報!AZ1110&lt;&gt;"",月報!AZ1110,IF(STEP!H1110&lt;&gt;"",STEP!H1110,"")))</f>
        <v/>
      </c>
      <c r="J1110" s="603">
        <f>IF(月報!BA1110&lt;&gt;"",月報!BA1110,0)*24</f>
        <v>0</v>
      </c>
      <c r="K1110" s="603" t="str">
        <f>IF(STEP!X1110&lt;&gt;"",STEP!X1110,"")</f>
        <v/>
      </c>
      <c r="L1110" s="603" t="str">
        <f>IF(STEP!Y1110&lt;&gt;"",STEP!Y1110,"")</f>
        <v/>
      </c>
      <c r="M1110" s="603">
        <f>IF(STEP!Z1110&lt;&gt;"",STEP!Z1110,0)*24</f>
        <v>0</v>
      </c>
      <c r="N1110" s="603" t="str">
        <f>IF(STEP!R1110&lt;&gt;"",STEP!R1110,"")</f>
        <v/>
      </c>
      <c r="O1110" s="603" t="str">
        <f>IF(STEP!S1110&lt;&gt;"",STEP!S1110,"")</f>
        <v/>
      </c>
      <c r="P1110" s="603">
        <f t="shared" si="183"/>
        <v>0</v>
      </c>
      <c r="Q1110" s="603"/>
      <c r="R1110" s="603" t="str">
        <f t="shared" si="186"/>
        <v/>
      </c>
      <c r="S1110" s="605">
        <f t="shared" si="184"/>
        <v>0</v>
      </c>
      <c r="T1110" s="610">
        <f t="shared" si="185"/>
        <v>0</v>
      </c>
    </row>
    <row r="1111" spans="2:20">
      <c r="B1111" s="517"/>
      <c r="C1111" s="623" t="str">
        <f>IF(STEP!C1111&lt;&gt;"",STEP!C1111,"")</f>
        <v/>
      </c>
      <c r="D1111" s="411" t="str">
        <f>IF(STEP!D1111&lt;&gt;"",STEP!D1111,"")</f>
        <v/>
      </c>
      <c r="E1111" s="412" t="str">
        <f>IF(STEP!E1111&lt;&gt;"",STEP!E1111,"")</f>
        <v/>
      </c>
      <c r="F1111" s="411" t="str">
        <f>IF(STEP!F1111&lt;&gt;"",STEP!F1111,"")</f>
        <v/>
      </c>
      <c r="G1111" s="413" t="str">
        <f>IF(STEP!C1111&lt;&gt;"",STEP!AD1111,"")</f>
        <v/>
      </c>
      <c r="H1111" s="413" t="str">
        <f>IF(AND(STEP!$G1111="",$J$8&lt;&gt;"ON"),"",IF(月報!AX1111&lt;&gt;"",月報!AX1111,IF(STEP!G1111&lt;&gt;"",STEP!G1111,"")))</f>
        <v/>
      </c>
      <c r="I1111" s="414" t="str">
        <f>IF(AND(STEP!$G1111="",$J$8&lt;&gt;"ON"),"",IF(月報!AZ1111&lt;&gt;"",月報!AZ1111,IF(STEP!H1111&lt;&gt;"",STEP!H1111,"")))</f>
        <v/>
      </c>
      <c r="J1111" s="604">
        <f>IF(月報!BA1111&lt;&gt;"",月報!BA1111,0)*24</f>
        <v>0</v>
      </c>
      <c r="K1111" s="604" t="str">
        <f>IF(STEP!X1111&lt;&gt;"",STEP!X1111,"")</f>
        <v/>
      </c>
      <c r="L1111" s="604" t="str">
        <f>IF(STEP!Y1111&lt;&gt;"",STEP!Y1111,"")</f>
        <v/>
      </c>
      <c r="M1111" s="604">
        <f>IF(STEP!Z1111&lt;&gt;"",STEP!Z1111,0)*24</f>
        <v>0</v>
      </c>
      <c r="N1111" s="604" t="str">
        <f>IF(STEP!R1111&lt;&gt;"",STEP!R1111,"")</f>
        <v/>
      </c>
      <c r="O1111" s="604" t="str">
        <f>IF(STEP!S1111&lt;&gt;"",STEP!S1111,"")</f>
        <v/>
      </c>
      <c r="P1111" s="604">
        <f t="shared" si="183"/>
        <v>0</v>
      </c>
      <c r="Q1111" s="604"/>
      <c r="R1111" s="604" t="str">
        <f t="shared" si="186"/>
        <v/>
      </c>
      <c r="S1111" s="607">
        <f t="shared" si="184"/>
        <v>0</v>
      </c>
      <c r="T1111" s="611">
        <f t="shared" si="185"/>
        <v>0</v>
      </c>
    </row>
    <row r="1112" spans="2:20">
      <c r="B1112" s="517"/>
      <c r="C1112" s="624" t="str">
        <f>IF(STEP!C1112&lt;&gt;"",STEP!C1112,"")</f>
        <v/>
      </c>
      <c r="D1112" s="405" t="str">
        <f>IF(STEP!D1112&lt;&gt;"",STEP!D1112,"")</f>
        <v/>
      </c>
      <c r="E1112" s="406" t="str">
        <f>IF(STEP!E1112&lt;&gt;"",STEP!E1112,"")</f>
        <v/>
      </c>
      <c r="F1112" s="405" t="str">
        <f>IF(STEP!F1112&lt;&gt;"",STEP!F1112,"")</f>
        <v/>
      </c>
      <c r="G1112" s="407" t="str">
        <f>IF(STEP!C1112&lt;&gt;"",STEP!AD1112,"")</f>
        <v/>
      </c>
      <c r="H1112" s="407" t="str">
        <f>IF(AND(STEP!$G1112="",$J$8&lt;&gt;"ON"),"",IF(月報!AX1112&lt;&gt;"",月報!AX1112,IF(STEP!G1112&lt;&gt;"",STEP!G1112,"")))</f>
        <v/>
      </c>
      <c r="I1112" s="408" t="str">
        <f>IF(AND(STEP!$G1112="",$J$8&lt;&gt;"ON"),"",IF(月報!AZ1112&lt;&gt;"",月報!AZ1112,IF(STEP!H1112&lt;&gt;"",STEP!H1112,"")))</f>
        <v/>
      </c>
      <c r="J1112" s="603">
        <f>IF(月報!BA1112&lt;&gt;"",月報!BA1112,0)*24</f>
        <v>0</v>
      </c>
      <c r="K1112" s="603" t="str">
        <f>IF(STEP!X1112&lt;&gt;"",STEP!X1112,"")</f>
        <v/>
      </c>
      <c r="L1112" s="603" t="str">
        <f>IF(STEP!Y1112&lt;&gt;"",STEP!Y1112,"")</f>
        <v/>
      </c>
      <c r="M1112" s="603">
        <f>IF(STEP!Z1112&lt;&gt;"",STEP!Z1112,0)*24</f>
        <v>0</v>
      </c>
      <c r="N1112" s="603" t="str">
        <f>IF(STEP!R1112&lt;&gt;"",STEP!R1112,"")</f>
        <v/>
      </c>
      <c r="O1112" s="603" t="str">
        <f>IF(STEP!S1112&lt;&gt;"",STEP!S1112,"")</f>
        <v/>
      </c>
      <c r="P1112" s="603">
        <f t="shared" si="183"/>
        <v>0</v>
      </c>
      <c r="Q1112" s="603">
        <f>SUM(P1112:P1118)</f>
        <v>0</v>
      </c>
      <c r="R1112" s="603" t="str">
        <f t="shared" si="186"/>
        <v/>
      </c>
      <c r="S1112" s="606">
        <f t="shared" si="184"/>
        <v>0</v>
      </c>
      <c r="T1112" s="610">
        <f t="shared" si="185"/>
        <v>0</v>
      </c>
    </row>
    <row r="1113" spans="2:20">
      <c r="B1113" s="517"/>
      <c r="C1113" s="622" t="str">
        <f>IF(STEP!C1113&lt;&gt;"",STEP!C1113,"")</f>
        <v/>
      </c>
      <c r="D1113" s="409" t="str">
        <f>IF(STEP!D1113&lt;&gt;"",STEP!D1113,"")</f>
        <v/>
      </c>
      <c r="E1113" s="410" t="str">
        <f>IF(STEP!E1113&lt;&gt;"",STEP!E1113,"")</f>
        <v/>
      </c>
      <c r="F1113" s="409" t="str">
        <f>IF(STEP!F1113&lt;&gt;"",STEP!F1113,"")</f>
        <v/>
      </c>
      <c r="G1113" s="508" t="str">
        <f>IF(STEP!C1113&lt;&gt;"",STEP!AD1113,"")</f>
        <v/>
      </c>
      <c r="H1113" s="407" t="str">
        <f>IF(AND(STEP!$G1113="",$J$8&lt;&gt;"ON"),"",IF(月報!AX1113&lt;&gt;"",月報!AX1113,IF(STEP!G1113&lt;&gt;"",STEP!G1113,"")))</f>
        <v/>
      </c>
      <c r="I1113" s="408" t="str">
        <f>IF(AND(STEP!$G1113="",$J$8&lt;&gt;"ON"),"",IF(月報!AZ1113&lt;&gt;"",月報!AZ1113,IF(STEP!H1113&lt;&gt;"",STEP!H1113,"")))</f>
        <v/>
      </c>
      <c r="J1113" s="603">
        <f>IF(月報!BA1113&lt;&gt;"",月報!BA1113,0)*24</f>
        <v>0</v>
      </c>
      <c r="K1113" s="603" t="str">
        <f>IF(STEP!X1113&lt;&gt;"",STEP!X1113,"")</f>
        <v/>
      </c>
      <c r="L1113" s="603" t="str">
        <f>IF(STEP!Y1113&lt;&gt;"",STEP!Y1113,"")</f>
        <v/>
      </c>
      <c r="M1113" s="603">
        <f>IF(STEP!Z1113&lt;&gt;"",STEP!Z1113,0)*24</f>
        <v>0</v>
      </c>
      <c r="N1113" s="603" t="str">
        <f>IF(STEP!R1113&lt;&gt;"",STEP!R1113,"")</f>
        <v/>
      </c>
      <c r="O1113" s="603" t="str">
        <f>IF(STEP!S1113&lt;&gt;"",STEP!S1113,"")</f>
        <v/>
      </c>
      <c r="P1113" s="603">
        <f t="shared" si="183"/>
        <v>0</v>
      </c>
      <c r="Q1113" s="603"/>
      <c r="R1113" s="603" t="str">
        <f t="shared" si="186"/>
        <v/>
      </c>
      <c r="S1113" s="605">
        <f t="shared" si="184"/>
        <v>0</v>
      </c>
      <c r="T1113" s="610">
        <f t="shared" si="185"/>
        <v>0</v>
      </c>
    </row>
    <row r="1114" spans="2:20">
      <c r="B1114" s="517"/>
      <c r="C1114" s="622" t="str">
        <f>IF(STEP!C1114&lt;&gt;"",STEP!C1114,"")</f>
        <v/>
      </c>
      <c r="D1114" s="409" t="str">
        <f>IF(STEP!D1114&lt;&gt;"",STEP!D1114,"")</f>
        <v/>
      </c>
      <c r="E1114" s="410" t="str">
        <f>IF(STEP!E1114&lt;&gt;"",STEP!E1114,"")</f>
        <v/>
      </c>
      <c r="F1114" s="409" t="str">
        <f>IF(STEP!F1114&lt;&gt;"",STEP!F1114,"")</f>
        <v/>
      </c>
      <c r="G1114" s="508" t="str">
        <f>IF(STEP!C1114&lt;&gt;"",STEP!AD1114,"")</f>
        <v/>
      </c>
      <c r="H1114" s="407" t="str">
        <f>IF(AND(STEP!$G1114="",$J$8&lt;&gt;"ON"),"",IF(月報!AX1114&lt;&gt;"",月報!AX1114,IF(STEP!G1114&lt;&gt;"",STEP!G1114,"")))</f>
        <v/>
      </c>
      <c r="I1114" s="408" t="str">
        <f>IF(AND(STEP!$G1114="",$J$8&lt;&gt;"ON"),"",IF(月報!AZ1114&lt;&gt;"",月報!AZ1114,IF(STEP!H1114&lt;&gt;"",STEP!H1114,"")))</f>
        <v/>
      </c>
      <c r="J1114" s="603">
        <f>IF(月報!BA1114&lt;&gt;"",月報!BA1114,0)*24</f>
        <v>0</v>
      </c>
      <c r="K1114" s="603" t="str">
        <f>IF(STEP!X1114&lt;&gt;"",STEP!X1114,"")</f>
        <v/>
      </c>
      <c r="L1114" s="603" t="str">
        <f>IF(STEP!Y1114&lt;&gt;"",STEP!Y1114,"")</f>
        <v/>
      </c>
      <c r="M1114" s="603">
        <f>IF(STEP!Z1114&lt;&gt;"",STEP!Z1114,0)*24</f>
        <v>0</v>
      </c>
      <c r="N1114" s="603" t="str">
        <f>IF(STEP!R1114&lt;&gt;"",STEP!R1114,"")</f>
        <v/>
      </c>
      <c r="O1114" s="603" t="str">
        <f>IF(STEP!S1114&lt;&gt;"",STEP!S1114,"")</f>
        <v/>
      </c>
      <c r="P1114" s="603">
        <f t="shared" si="183"/>
        <v>0</v>
      </c>
      <c r="Q1114" s="603"/>
      <c r="R1114" s="603" t="str">
        <f t="shared" si="186"/>
        <v/>
      </c>
      <c r="S1114" s="605">
        <f t="shared" si="184"/>
        <v>0</v>
      </c>
      <c r="T1114" s="610">
        <f t="shared" si="185"/>
        <v>0</v>
      </c>
    </row>
    <row r="1115" spans="2:20">
      <c r="B1115" s="517"/>
      <c r="C1115" s="622" t="str">
        <f>IF(STEP!C1115&lt;&gt;"",STEP!C1115,"")</f>
        <v/>
      </c>
      <c r="D1115" s="409" t="str">
        <f>IF(STEP!D1115&lt;&gt;"",STEP!D1115,"")</f>
        <v/>
      </c>
      <c r="E1115" s="410" t="str">
        <f>IF(STEP!E1115&lt;&gt;"",STEP!E1115,"")</f>
        <v/>
      </c>
      <c r="F1115" s="409" t="str">
        <f>IF(STEP!F1115&lt;&gt;"",STEP!F1115,"")</f>
        <v/>
      </c>
      <c r="G1115" s="508" t="str">
        <f>IF(STEP!C1115&lt;&gt;"",STEP!AD1115,"")</f>
        <v/>
      </c>
      <c r="H1115" s="407" t="str">
        <f>IF(AND(STEP!$G1115="",$J$8&lt;&gt;"ON"),"",IF(月報!AX1115&lt;&gt;"",月報!AX1115,IF(STEP!G1115&lt;&gt;"",STEP!G1115,"")))</f>
        <v/>
      </c>
      <c r="I1115" s="408" t="str">
        <f>IF(AND(STEP!$G1115="",$J$8&lt;&gt;"ON"),"",IF(月報!AZ1115&lt;&gt;"",月報!AZ1115,IF(STEP!H1115&lt;&gt;"",STEP!H1115,"")))</f>
        <v/>
      </c>
      <c r="J1115" s="603">
        <f>IF(月報!BA1115&lt;&gt;"",月報!BA1115,0)*24</f>
        <v>0</v>
      </c>
      <c r="K1115" s="603" t="str">
        <f>IF(STEP!X1115&lt;&gt;"",STEP!X1115,"")</f>
        <v/>
      </c>
      <c r="L1115" s="603" t="str">
        <f>IF(STEP!Y1115&lt;&gt;"",STEP!Y1115,"")</f>
        <v/>
      </c>
      <c r="M1115" s="603">
        <f>IF(STEP!Z1115&lt;&gt;"",STEP!Z1115,0)*24</f>
        <v>0</v>
      </c>
      <c r="N1115" s="603" t="str">
        <f>IF(STEP!R1115&lt;&gt;"",STEP!R1115,"")</f>
        <v/>
      </c>
      <c r="O1115" s="603" t="str">
        <f>IF(STEP!S1115&lt;&gt;"",STEP!S1115,"")</f>
        <v/>
      </c>
      <c r="P1115" s="603">
        <f t="shared" si="183"/>
        <v>0</v>
      </c>
      <c r="Q1115" s="603"/>
      <c r="R1115" s="603" t="str">
        <f t="shared" si="186"/>
        <v/>
      </c>
      <c r="S1115" s="605">
        <f t="shared" si="184"/>
        <v>0</v>
      </c>
      <c r="T1115" s="610">
        <f t="shared" si="185"/>
        <v>0</v>
      </c>
    </row>
    <row r="1116" spans="2:20">
      <c r="B1116" s="517"/>
      <c r="C1116" s="622" t="str">
        <f>IF(STEP!C1116&lt;&gt;"",STEP!C1116,"")</f>
        <v/>
      </c>
      <c r="D1116" s="409" t="str">
        <f>IF(STEP!D1116&lt;&gt;"",STEP!D1116,"")</f>
        <v/>
      </c>
      <c r="E1116" s="410" t="str">
        <f>IF(STEP!E1116&lt;&gt;"",STEP!E1116,"")</f>
        <v/>
      </c>
      <c r="F1116" s="409" t="str">
        <f>IF(STEP!F1116&lt;&gt;"",STEP!F1116,"")</f>
        <v/>
      </c>
      <c r="G1116" s="508" t="str">
        <f>IF(STEP!C1116&lt;&gt;"",STEP!AD1116,"")</f>
        <v/>
      </c>
      <c r="H1116" s="407" t="str">
        <f>IF(AND(STEP!$G1116="",$J$8&lt;&gt;"ON"),"",IF(月報!AX1116&lt;&gt;"",月報!AX1116,IF(STEP!G1116&lt;&gt;"",STEP!G1116,"")))</f>
        <v/>
      </c>
      <c r="I1116" s="408" t="str">
        <f>IF(AND(STEP!$G1116="",$J$8&lt;&gt;"ON"),"",IF(月報!AZ1116&lt;&gt;"",月報!AZ1116,IF(STEP!H1116&lt;&gt;"",STEP!H1116,"")))</f>
        <v/>
      </c>
      <c r="J1116" s="603">
        <f>IF(月報!BA1116&lt;&gt;"",月報!BA1116,0)*24</f>
        <v>0</v>
      </c>
      <c r="K1116" s="603" t="str">
        <f>IF(STEP!X1116&lt;&gt;"",STEP!X1116,"")</f>
        <v/>
      </c>
      <c r="L1116" s="603" t="str">
        <f>IF(STEP!Y1116&lt;&gt;"",STEP!Y1116,"")</f>
        <v/>
      </c>
      <c r="M1116" s="603">
        <f>IF(STEP!Z1116&lt;&gt;"",STEP!Z1116,0)*24</f>
        <v>0</v>
      </c>
      <c r="N1116" s="603" t="str">
        <f>IF(STEP!R1116&lt;&gt;"",STEP!R1116,"")</f>
        <v/>
      </c>
      <c r="O1116" s="603" t="str">
        <f>IF(STEP!S1116&lt;&gt;"",STEP!S1116,"")</f>
        <v/>
      </c>
      <c r="P1116" s="603">
        <f t="shared" si="183"/>
        <v>0</v>
      </c>
      <c r="Q1116" s="603"/>
      <c r="R1116" s="603" t="str">
        <f t="shared" si="186"/>
        <v/>
      </c>
      <c r="S1116" s="605">
        <f t="shared" si="184"/>
        <v>0</v>
      </c>
      <c r="T1116" s="610">
        <f t="shared" si="185"/>
        <v>0</v>
      </c>
    </row>
    <row r="1117" spans="2:20">
      <c r="B1117" s="517"/>
      <c r="C1117" s="622" t="str">
        <f>IF(STEP!C1117&lt;&gt;"",STEP!C1117,"")</f>
        <v/>
      </c>
      <c r="D1117" s="409" t="str">
        <f>IF(STEP!D1117&lt;&gt;"",STEP!D1117,"")</f>
        <v/>
      </c>
      <c r="E1117" s="410" t="str">
        <f>IF(STEP!E1117&lt;&gt;"",STEP!E1117,"")</f>
        <v/>
      </c>
      <c r="F1117" s="409" t="str">
        <f>IF(STEP!F1117&lt;&gt;"",STEP!F1117,"")</f>
        <v/>
      </c>
      <c r="G1117" s="508" t="str">
        <f>IF(STEP!C1117&lt;&gt;"",STEP!AD1117,"")</f>
        <v/>
      </c>
      <c r="H1117" s="407" t="str">
        <f>IF(AND(STEP!$G1117="",$J$8&lt;&gt;"ON"),"",IF(月報!AX1117&lt;&gt;"",月報!AX1117,IF(STEP!G1117&lt;&gt;"",STEP!G1117,"")))</f>
        <v/>
      </c>
      <c r="I1117" s="408" t="str">
        <f>IF(AND(STEP!$G1117="",$J$8&lt;&gt;"ON"),"",IF(月報!AZ1117&lt;&gt;"",月報!AZ1117,IF(STEP!H1117&lt;&gt;"",STEP!H1117,"")))</f>
        <v/>
      </c>
      <c r="J1117" s="603">
        <f>IF(月報!BA1117&lt;&gt;"",月報!BA1117,0)*24</f>
        <v>0</v>
      </c>
      <c r="K1117" s="603" t="str">
        <f>IF(STEP!X1117&lt;&gt;"",STEP!X1117,"")</f>
        <v/>
      </c>
      <c r="L1117" s="603" t="str">
        <f>IF(STEP!Y1117&lt;&gt;"",STEP!Y1117,"")</f>
        <v/>
      </c>
      <c r="M1117" s="603">
        <f>IF(STEP!Z1117&lt;&gt;"",STEP!Z1117,0)*24</f>
        <v>0</v>
      </c>
      <c r="N1117" s="603" t="str">
        <f>IF(STEP!R1117&lt;&gt;"",STEP!R1117,"")</f>
        <v/>
      </c>
      <c r="O1117" s="603" t="str">
        <f>IF(STEP!S1117&lt;&gt;"",STEP!S1117,"")</f>
        <v/>
      </c>
      <c r="P1117" s="603">
        <f t="shared" si="183"/>
        <v>0</v>
      </c>
      <c r="Q1117" s="603"/>
      <c r="R1117" s="603" t="str">
        <f t="shared" si="186"/>
        <v/>
      </c>
      <c r="S1117" s="605">
        <f t="shared" si="184"/>
        <v>0</v>
      </c>
      <c r="T1117" s="610">
        <f t="shared" si="185"/>
        <v>0</v>
      </c>
    </row>
    <row r="1118" spans="2:20">
      <c r="B1118" s="517"/>
      <c r="C1118" s="623" t="str">
        <f>IF(STEP!C1118&lt;&gt;"",STEP!C1118,"")</f>
        <v/>
      </c>
      <c r="D1118" s="411" t="str">
        <f>IF(STEP!D1118&lt;&gt;"",STEP!D1118,"")</f>
        <v/>
      </c>
      <c r="E1118" s="412" t="str">
        <f>IF(STEP!E1118&lt;&gt;"",STEP!E1118,"")</f>
        <v/>
      </c>
      <c r="F1118" s="411" t="str">
        <f>IF(STEP!F1118&lt;&gt;"",STEP!F1118,"")</f>
        <v/>
      </c>
      <c r="G1118" s="413" t="str">
        <f>IF(STEP!C1118&lt;&gt;"",STEP!AD1118,"")</f>
        <v/>
      </c>
      <c r="H1118" s="413" t="str">
        <f>IF(AND(STEP!$G1118="",$J$8&lt;&gt;"ON"),"",IF(月報!AX1118&lt;&gt;"",月報!AX1118,IF(STEP!G1118&lt;&gt;"",STEP!G1118,"")))</f>
        <v/>
      </c>
      <c r="I1118" s="414" t="str">
        <f>IF(AND(STEP!$G1118="",$J$8&lt;&gt;"ON"),"",IF(月報!AZ1118&lt;&gt;"",月報!AZ1118,IF(STEP!H1118&lt;&gt;"",STEP!H1118,"")))</f>
        <v/>
      </c>
      <c r="J1118" s="604">
        <f>IF(月報!BA1118&lt;&gt;"",月報!BA1118,0)*24</f>
        <v>0</v>
      </c>
      <c r="K1118" s="604" t="str">
        <f>IF(STEP!X1118&lt;&gt;"",STEP!X1118,"")</f>
        <v/>
      </c>
      <c r="L1118" s="604" t="str">
        <f>IF(STEP!Y1118&lt;&gt;"",STEP!Y1118,"")</f>
        <v/>
      </c>
      <c r="M1118" s="604">
        <f>IF(STEP!Z1118&lt;&gt;"",STEP!Z1118,0)*24</f>
        <v>0</v>
      </c>
      <c r="N1118" s="604" t="str">
        <f>IF(STEP!R1118&lt;&gt;"",STEP!R1118,"")</f>
        <v/>
      </c>
      <c r="O1118" s="604" t="str">
        <f>IF(STEP!S1118&lt;&gt;"",STEP!S1118,"")</f>
        <v/>
      </c>
      <c r="P1118" s="604">
        <f t="shared" si="183"/>
        <v>0</v>
      </c>
      <c r="Q1118" s="604"/>
      <c r="R1118" s="604" t="str">
        <f t="shared" si="186"/>
        <v/>
      </c>
      <c r="S1118" s="607">
        <f t="shared" si="184"/>
        <v>0</v>
      </c>
      <c r="T1118" s="611">
        <f t="shared" si="185"/>
        <v>0</v>
      </c>
    </row>
    <row r="1119" spans="2:20">
      <c r="B1119" s="517"/>
      <c r="C1119" s="624" t="str">
        <f>IF(STEP!C1119&lt;&gt;"",STEP!C1119,"")</f>
        <v/>
      </c>
      <c r="D1119" s="405" t="str">
        <f>IF(STEP!D1119&lt;&gt;"",STEP!D1119,"")</f>
        <v/>
      </c>
      <c r="E1119" s="406" t="str">
        <f>IF(STEP!E1119&lt;&gt;"",STEP!E1119,"")</f>
        <v/>
      </c>
      <c r="F1119" s="405" t="str">
        <f>IF(STEP!F1119&lt;&gt;"",STEP!F1119,"")</f>
        <v/>
      </c>
      <c r="G1119" s="407" t="str">
        <f>IF(STEP!C1119&lt;&gt;"",STEP!AD1119,"")</f>
        <v/>
      </c>
      <c r="H1119" s="407" t="str">
        <f>IF(AND(STEP!$G1119="",$J$8&lt;&gt;"ON"),"",IF(月報!AX1119&lt;&gt;"",月報!AX1119,IF(STEP!G1119&lt;&gt;"",STEP!G1119,"")))</f>
        <v/>
      </c>
      <c r="I1119" s="408" t="str">
        <f>IF(AND(STEP!$G1119="",$J$8&lt;&gt;"ON"),"",IF(月報!AZ1119&lt;&gt;"",月報!AZ1119,IF(STEP!H1119&lt;&gt;"",STEP!H1119,"")))</f>
        <v/>
      </c>
      <c r="J1119" s="603">
        <f>IF(月報!BA1119&lt;&gt;"",月報!BA1119,0)*24</f>
        <v>0</v>
      </c>
      <c r="K1119" s="603" t="str">
        <f>IF(STEP!X1119&lt;&gt;"",STEP!X1119,"")</f>
        <v/>
      </c>
      <c r="L1119" s="603" t="str">
        <f>IF(STEP!Y1119&lt;&gt;"",STEP!Y1119,"")</f>
        <v/>
      </c>
      <c r="M1119" s="603">
        <f>IF(STEP!Z1119&lt;&gt;"",STEP!Z1119,0)*24</f>
        <v>0</v>
      </c>
      <c r="N1119" s="603" t="str">
        <f>IF(STEP!R1119&lt;&gt;"",STEP!R1119,"")</f>
        <v/>
      </c>
      <c r="O1119" s="603" t="str">
        <f>IF(STEP!S1119&lt;&gt;"",STEP!S1119,"")</f>
        <v/>
      </c>
      <c r="P1119" s="603">
        <f t="shared" si="183"/>
        <v>0</v>
      </c>
      <c r="Q1119" s="603">
        <f>SUM(P1119:P1125)</f>
        <v>0</v>
      </c>
      <c r="R1119" s="603" t="str">
        <f t="shared" si="186"/>
        <v/>
      </c>
      <c r="S1119" s="606">
        <f t="shared" si="184"/>
        <v>0</v>
      </c>
      <c r="T1119" s="610">
        <f t="shared" si="185"/>
        <v>0</v>
      </c>
    </row>
    <row r="1120" spans="2:20">
      <c r="B1120" s="517"/>
      <c r="C1120" s="622" t="str">
        <f>IF(STEP!C1120&lt;&gt;"",STEP!C1120,"")</f>
        <v/>
      </c>
      <c r="D1120" s="409" t="str">
        <f>IF(STEP!D1120&lt;&gt;"",STEP!D1120,"")</f>
        <v/>
      </c>
      <c r="E1120" s="410" t="str">
        <f>IF(STEP!E1120&lt;&gt;"",STEP!E1120,"")</f>
        <v/>
      </c>
      <c r="F1120" s="409" t="str">
        <f>IF(STEP!F1120&lt;&gt;"",STEP!F1120,"")</f>
        <v/>
      </c>
      <c r="G1120" s="508" t="str">
        <f>IF(STEP!C1120&lt;&gt;"",STEP!AD1120,"")</f>
        <v/>
      </c>
      <c r="H1120" s="407" t="str">
        <f>IF(AND(STEP!$G1120="",$J$8&lt;&gt;"ON"),"",IF(月報!AX1120&lt;&gt;"",月報!AX1120,IF(STEP!G1120&lt;&gt;"",STEP!G1120,"")))</f>
        <v/>
      </c>
      <c r="I1120" s="408" t="str">
        <f>IF(AND(STEP!$G1120="",$J$8&lt;&gt;"ON"),"",IF(月報!AZ1120&lt;&gt;"",月報!AZ1120,IF(STEP!H1120&lt;&gt;"",STEP!H1120,"")))</f>
        <v/>
      </c>
      <c r="J1120" s="603">
        <f>IF(月報!BA1120&lt;&gt;"",月報!BA1120,0)*24</f>
        <v>0</v>
      </c>
      <c r="K1120" s="603" t="str">
        <f>IF(STEP!X1120&lt;&gt;"",STEP!X1120,"")</f>
        <v/>
      </c>
      <c r="L1120" s="603" t="str">
        <f>IF(STEP!Y1120&lt;&gt;"",STEP!Y1120,"")</f>
        <v/>
      </c>
      <c r="M1120" s="603">
        <f>IF(STEP!Z1120&lt;&gt;"",STEP!Z1120,0)*24</f>
        <v>0</v>
      </c>
      <c r="N1120" s="603" t="str">
        <f>IF(STEP!R1120&lt;&gt;"",STEP!R1120,"")</f>
        <v/>
      </c>
      <c r="O1120" s="603" t="str">
        <f>IF(STEP!S1120&lt;&gt;"",STEP!S1120,"")</f>
        <v/>
      </c>
      <c r="P1120" s="603">
        <f t="shared" si="183"/>
        <v>0</v>
      </c>
      <c r="Q1120" s="603"/>
      <c r="R1120" s="603" t="str">
        <f t="shared" si="186"/>
        <v/>
      </c>
      <c r="S1120" s="605">
        <f t="shared" si="184"/>
        <v>0</v>
      </c>
      <c r="T1120" s="610">
        <f t="shared" si="185"/>
        <v>0</v>
      </c>
    </row>
    <row r="1121" spans="2:20">
      <c r="B1121" s="517"/>
      <c r="C1121" s="622" t="str">
        <f>IF(STEP!C1121&lt;&gt;"",STEP!C1121,"")</f>
        <v/>
      </c>
      <c r="D1121" s="409" t="str">
        <f>IF(STEP!D1121&lt;&gt;"",STEP!D1121,"")</f>
        <v/>
      </c>
      <c r="E1121" s="410" t="str">
        <f>IF(STEP!E1121&lt;&gt;"",STEP!E1121,"")</f>
        <v/>
      </c>
      <c r="F1121" s="409" t="str">
        <f>IF(STEP!F1121&lt;&gt;"",STEP!F1121,"")</f>
        <v/>
      </c>
      <c r="G1121" s="508" t="str">
        <f>IF(STEP!C1121&lt;&gt;"",STEP!AD1121,"")</f>
        <v/>
      </c>
      <c r="H1121" s="407" t="str">
        <f>IF(AND(STEP!$G1121="",$J$8&lt;&gt;"ON"),"",IF(月報!AX1121&lt;&gt;"",月報!AX1121,IF(STEP!G1121&lt;&gt;"",STEP!G1121,"")))</f>
        <v/>
      </c>
      <c r="I1121" s="408" t="str">
        <f>IF(AND(STEP!$G1121="",$J$8&lt;&gt;"ON"),"",IF(月報!AZ1121&lt;&gt;"",月報!AZ1121,IF(STEP!H1121&lt;&gt;"",STEP!H1121,"")))</f>
        <v/>
      </c>
      <c r="J1121" s="408" t="str">
        <f>IF(AND(STEP!$G1121="",$J$8&lt;&gt;"ON"),"",IF(月報!BA1121&lt;&gt;"",月報!BA1121,IF(STEP!J1121&lt;&gt;"",STEP!J1121/24,"")))</f>
        <v/>
      </c>
      <c r="K1121" s="408" t="str">
        <f>IF(STEP!X1121&lt;&gt;"",STEP!X1121,"")</f>
        <v/>
      </c>
      <c r="L1121" s="408" t="str">
        <f>IF(STEP!Y1121&lt;&gt;"",STEP!Y1121,"")</f>
        <v/>
      </c>
      <c r="M1121" s="408" t="str">
        <f>IF(STEP!Z1121&lt;&gt;"",STEP!Z1121,"")</f>
        <v/>
      </c>
      <c r="N1121" s="408" t="str">
        <f>IF(STEP!R1121&lt;&gt;"",STEP!R1121,"")</f>
        <v/>
      </c>
      <c r="O1121" s="408" t="str">
        <f>IF(STEP!S1121&lt;&gt;"",STEP!S1121,"")</f>
        <v/>
      </c>
      <c r="P1121" s="408" t="str">
        <f t="shared" si="183"/>
        <v/>
      </c>
      <c r="Q1121" s="408"/>
      <c r="R1121" s="408" t="str">
        <f t="shared" si="186"/>
        <v/>
      </c>
      <c r="S1121" s="608"/>
      <c r="T1121" s="610"/>
    </row>
    <row r="1122" spans="2:20">
      <c r="B1122" s="517"/>
      <c r="C1122" s="622" t="str">
        <f>IF(STEP!C1122&lt;&gt;"",STEP!C1122,"")</f>
        <v/>
      </c>
      <c r="D1122" s="409" t="str">
        <f>IF(STEP!D1122&lt;&gt;"",STEP!D1122,"")</f>
        <v/>
      </c>
      <c r="E1122" s="410" t="str">
        <f>IF(STEP!E1122&lt;&gt;"",STEP!E1122,"")</f>
        <v/>
      </c>
      <c r="F1122" s="409" t="str">
        <f>IF(STEP!F1122&lt;&gt;"",STEP!F1122,"")</f>
        <v/>
      </c>
      <c r="G1122" s="508" t="str">
        <f>IF(STEP!C1122&lt;&gt;"",STEP!AD1122,"")</f>
        <v/>
      </c>
      <c r="H1122" s="407" t="str">
        <f>IF(AND(STEP!$G1122="",$J$8&lt;&gt;"ON"),"",IF(月報!AX1122&lt;&gt;"",月報!AX1122,IF(STEP!G1122&lt;&gt;"",STEP!G1122,"")))</f>
        <v/>
      </c>
      <c r="I1122" s="408" t="str">
        <f>IF(AND(STEP!$G1122="",$J$8&lt;&gt;"ON"),"",IF(月報!AZ1122&lt;&gt;"",月報!AZ1122,IF(STEP!H1122&lt;&gt;"",STEP!H1122,"")))</f>
        <v/>
      </c>
      <c r="J1122" s="408" t="str">
        <f>IF(AND(STEP!$G1122="",$J$8&lt;&gt;"ON"),"",IF(月報!BA1122&lt;&gt;"",月報!BA1122,IF(STEP!J1122&lt;&gt;"",STEP!J1122/24,"")))</f>
        <v/>
      </c>
      <c r="K1122" s="408" t="str">
        <f>IF(STEP!X1122&lt;&gt;"",STEP!X1122,"")</f>
        <v/>
      </c>
      <c r="L1122" s="408" t="str">
        <f>IF(STEP!Y1122&lt;&gt;"",STEP!Y1122,"")</f>
        <v/>
      </c>
      <c r="M1122" s="408" t="str">
        <f>IF(STEP!Z1122&lt;&gt;"",STEP!Z1122,"")</f>
        <v/>
      </c>
      <c r="N1122" s="408" t="str">
        <f>IF(STEP!R1122&lt;&gt;"",STEP!R1122,"")</f>
        <v/>
      </c>
      <c r="O1122" s="408" t="str">
        <f>IF(STEP!S1122&lt;&gt;"",STEP!S1122,"")</f>
        <v/>
      </c>
      <c r="P1122" s="408" t="str">
        <f t="shared" si="183"/>
        <v/>
      </c>
      <c r="Q1122" s="408"/>
      <c r="R1122" s="408" t="str">
        <f t="shared" si="186"/>
        <v/>
      </c>
      <c r="S1122" s="608"/>
      <c r="T1122" s="610"/>
    </row>
    <row r="1123" spans="2:20">
      <c r="B1123" s="517"/>
      <c r="C1123" s="622" t="str">
        <f>IF(STEP!C1123&lt;&gt;"",STEP!C1123,"")</f>
        <v/>
      </c>
      <c r="D1123" s="409" t="str">
        <f>IF(STEP!D1123&lt;&gt;"",STEP!D1123,"")</f>
        <v/>
      </c>
      <c r="E1123" s="410" t="str">
        <f>IF(STEP!E1123&lt;&gt;"",STEP!E1123,"")</f>
        <v/>
      </c>
      <c r="F1123" s="409" t="str">
        <f>IF(STEP!F1123&lt;&gt;"",STEP!F1123,"")</f>
        <v/>
      </c>
      <c r="G1123" s="508" t="str">
        <f>IF(STEP!C1123&lt;&gt;"",STEP!AD1123,"")</f>
        <v/>
      </c>
      <c r="H1123" s="407" t="str">
        <f>IF(AND(STEP!$G1123="",$J$8&lt;&gt;"ON"),"",IF(月報!AX1123&lt;&gt;"",月報!AX1123,IF(STEP!G1123&lt;&gt;"",STEP!G1123,"")))</f>
        <v/>
      </c>
      <c r="I1123" s="408" t="str">
        <f>IF(AND(STEP!$G1123="",$J$8&lt;&gt;"ON"),"",IF(月報!AZ1123&lt;&gt;"",月報!AZ1123,IF(STEP!H1123&lt;&gt;"",STEP!H1123,"")))</f>
        <v/>
      </c>
      <c r="J1123" s="408" t="str">
        <f>IF(AND(STEP!$G1123="",$J$8&lt;&gt;"ON"),"",IF(月報!BA1123&lt;&gt;"",月報!BA1123,IF(STEP!J1123&lt;&gt;"",STEP!J1123/24,"")))</f>
        <v/>
      </c>
      <c r="K1123" s="408" t="str">
        <f>IF(STEP!X1123&lt;&gt;"",STEP!X1123,"")</f>
        <v/>
      </c>
      <c r="L1123" s="408" t="str">
        <f>IF(STEP!Y1123&lt;&gt;"",STEP!Y1123,"")</f>
        <v/>
      </c>
      <c r="M1123" s="408" t="str">
        <f>IF(STEP!Z1123&lt;&gt;"",STEP!Z1123,"")</f>
        <v/>
      </c>
      <c r="N1123" s="408" t="str">
        <f>IF(STEP!R1123&lt;&gt;"",STEP!R1123,"")</f>
        <v/>
      </c>
      <c r="O1123" s="408" t="str">
        <f>IF(STEP!S1123&lt;&gt;"",STEP!S1123,"")</f>
        <v/>
      </c>
      <c r="P1123" s="408" t="str">
        <f t="shared" si="183"/>
        <v/>
      </c>
      <c r="Q1123" s="408"/>
      <c r="R1123" s="408" t="str">
        <f t="shared" si="186"/>
        <v/>
      </c>
      <c r="S1123" s="608"/>
      <c r="T1123" s="610"/>
    </row>
    <row r="1124" spans="2:20">
      <c r="B1124" s="517"/>
      <c r="C1124" s="622" t="str">
        <f>IF(STEP!C1124&lt;&gt;"",STEP!C1124,"")</f>
        <v/>
      </c>
      <c r="D1124" s="409" t="str">
        <f>IF(STEP!D1124&lt;&gt;"",STEP!D1124,"")</f>
        <v/>
      </c>
      <c r="E1124" s="410" t="str">
        <f>IF(STEP!E1124&lt;&gt;"",STEP!E1124,"")</f>
        <v/>
      </c>
      <c r="F1124" s="409" t="str">
        <f>IF(STEP!F1124&lt;&gt;"",STEP!F1124,"")</f>
        <v/>
      </c>
      <c r="G1124" s="508" t="str">
        <f>IF(STEP!C1124&lt;&gt;"",STEP!AD1124,"")</f>
        <v/>
      </c>
      <c r="H1124" s="407" t="str">
        <f>IF(AND(STEP!$G1124="",$J$8&lt;&gt;"ON"),"",IF(月報!AX1124&lt;&gt;"",月報!AX1124,IF(STEP!G1124&lt;&gt;"",STEP!G1124,"")))</f>
        <v/>
      </c>
      <c r="I1124" s="408" t="str">
        <f>IF(AND(STEP!$G1124="",$J$8&lt;&gt;"ON"),"",IF(月報!AZ1124&lt;&gt;"",月報!AZ1124,IF(STEP!H1124&lt;&gt;"",STEP!H1124,"")))</f>
        <v/>
      </c>
      <c r="J1124" s="408" t="str">
        <f>IF(AND(STEP!$G1124="",$J$8&lt;&gt;"ON"),"",IF(月報!BA1124&lt;&gt;"",月報!BA1124,IF(STEP!J1124&lt;&gt;"",STEP!J1124/24,"")))</f>
        <v/>
      </c>
      <c r="K1124" s="408" t="str">
        <f>IF(STEP!X1124&lt;&gt;"",STEP!X1124,"")</f>
        <v/>
      </c>
      <c r="L1124" s="408" t="str">
        <f>IF(STEP!Y1124&lt;&gt;"",STEP!Y1124,"")</f>
        <v/>
      </c>
      <c r="M1124" s="408" t="str">
        <f>IF(STEP!Z1124&lt;&gt;"",STEP!Z1124,"")</f>
        <v/>
      </c>
      <c r="N1124" s="408" t="str">
        <f>IF(STEP!R1124&lt;&gt;"",STEP!R1124,"")</f>
        <v/>
      </c>
      <c r="O1124" s="408" t="str">
        <f>IF(STEP!S1124&lt;&gt;"",STEP!S1124,"")</f>
        <v/>
      </c>
      <c r="P1124" s="408" t="str">
        <f t="shared" si="183"/>
        <v/>
      </c>
      <c r="Q1124" s="408"/>
      <c r="R1124" s="408" t="str">
        <f t="shared" si="186"/>
        <v/>
      </c>
      <c r="S1124" s="608"/>
      <c r="T1124" s="610"/>
    </row>
    <row r="1125" spans="2:20" ht="13.8" thickBot="1">
      <c r="B1125" s="518"/>
      <c r="C1125" s="625" t="str">
        <f>IF(STEP!C1125&lt;&gt;"",STEP!C1125,"")</f>
        <v/>
      </c>
      <c r="D1125" s="415" t="str">
        <f>IF(STEP!D1125&lt;&gt;"",STEP!D1125,"")</f>
        <v/>
      </c>
      <c r="E1125" s="416" t="str">
        <f>IF(STEP!E1125&lt;&gt;"",STEP!E1125,"")</f>
        <v/>
      </c>
      <c r="F1125" s="415" t="str">
        <f>IF(STEP!F1125&lt;&gt;"",STEP!F1125,"")</f>
        <v/>
      </c>
      <c r="G1125" s="417" t="str">
        <f>IF(STEP!C1125&lt;&gt;"",STEP!AD1125,"")</f>
        <v/>
      </c>
      <c r="H1125" s="417" t="str">
        <f>IF(AND(STEP!$G1125="",$J$8&lt;&gt;"ON"),"",IF(月報!AX1125&lt;&gt;"",月報!AX1125,IF(STEP!G1125&lt;&gt;"",STEP!G1125,"")))</f>
        <v/>
      </c>
      <c r="I1125" s="418" t="str">
        <f>IF(AND(STEP!$G1125="",$J$8&lt;&gt;"ON"),"",IF(月報!AZ1125&lt;&gt;"",月報!AZ1125,IF(STEP!H1125&lt;&gt;"",STEP!H1125,"")))</f>
        <v/>
      </c>
      <c r="J1125" s="418" t="str">
        <f>IF(AND(STEP!$G1125="",$J$8&lt;&gt;"ON"),"",IF(月報!BA1125&lt;&gt;"",月報!BA1125,IF(STEP!J1125&lt;&gt;"",STEP!J1125/24,"")))</f>
        <v/>
      </c>
      <c r="K1125" s="418" t="str">
        <f>IF(STEP!X1125&lt;&gt;"",STEP!X1125,"")</f>
        <v/>
      </c>
      <c r="L1125" s="418" t="str">
        <f>IF(STEP!Y1125&lt;&gt;"",STEP!Y1125,"")</f>
        <v/>
      </c>
      <c r="M1125" s="418" t="str">
        <f>IF(STEP!Z1125&lt;&gt;"",STEP!Z1125,"")</f>
        <v/>
      </c>
      <c r="N1125" s="418" t="str">
        <f>IF(STEP!R1125&lt;&gt;"",STEP!R1125,"")</f>
        <v/>
      </c>
      <c r="O1125" s="418" t="str">
        <f>IF(STEP!S1125&lt;&gt;"",STEP!S1125,"")</f>
        <v/>
      </c>
      <c r="P1125" s="418" t="str">
        <f t="shared" si="183"/>
        <v/>
      </c>
      <c r="Q1125" s="418"/>
      <c r="R1125" s="418" t="str">
        <f t="shared" si="186"/>
        <v/>
      </c>
      <c r="S1125" s="609"/>
      <c r="T1125" s="612"/>
    </row>
    <row r="1126" spans="2:20">
      <c r="B1126" s="516" t="s">
        <v>416</v>
      </c>
      <c r="C1126" s="626"/>
      <c r="D1126" s="324"/>
      <c r="E1126" s="325"/>
      <c r="F1126" s="578" t="s">
        <v>465</v>
      </c>
      <c r="G1126" s="320"/>
      <c r="H1126" s="320"/>
      <c r="I1126" s="326"/>
      <c r="J1126" s="326"/>
      <c r="K1126" s="326"/>
      <c r="L1126" s="326"/>
      <c r="M1126" s="326"/>
      <c r="N1126" s="326"/>
      <c r="O1126" s="326"/>
      <c r="P1126" s="326"/>
      <c r="Q1126" s="326"/>
      <c r="R1126" s="326"/>
      <c r="S1126" s="326"/>
      <c r="T1126" s="326"/>
    </row>
    <row r="1127" spans="2:20">
      <c r="B1127" s="516"/>
      <c r="C1127" s="626"/>
      <c r="D1127" s="324"/>
      <c r="E1127" s="325"/>
      <c r="F1127" s="324"/>
      <c r="G1127" s="320"/>
      <c r="H1127" s="320"/>
      <c r="I1127" s="326"/>
      <c r="J1127" s="326"/>
      <c r="K1127" s="326"/>
      <c r="L1127" s="326"/>
      <c r="M1127" s="326"/>
      <c r="N1127" s="326"/>
      <c r="O1127" s="326"/>
      <c r="P1127" s="326"/>
      <c r="Q1127" s="326"/>
      <c r="R1127" s="326"/>
      <c r="S1127" s="326"/>
      <c r="T1127" s="326"/>
    </row>
    <row r="1128" spans="2:20">
      <c r="B1128" s="516"/>
      <c r="C1128" s="626"/>
      <c r="D1128" s="324"/>
      <c r="E1128" s="325"/>
      <c r="F1128" s="324"/>
      <c r="G1128" s="320"/>
      <c r="H1128" s="320"/>
      <c r="I1128" s="326"/>
      <c r="J1128" s="326"/>
      <c r="K1128" s="326"/>
      <c r="L1128" s="326"/>
      <c r="M1128" s="326"/>
      <c r="N1128" s="326"/>
      <c r="O1128" s="326"/>
      <c r="P1128" s="326"/>
      <c r="Q1128" s="326"/>
      <c r="R1128" s="326"/>
      <c r="S1128" s="326"/>
      <c r="T1128" s="326"/>
    </row>
    <row r="1129" spans="2:20">
      <c r="B1129" s="516"/>
      <c r="C1129" s="626"/>
      <c r="D1129" s="324"/>
      <c r="E1129" s="325"/>
      <c r="F1129" s="324"/>
      <c r="G1129" s="320"/>
      <c r="H1129" s="320"/>
      <c r="I1129" s="326"/>
      <c r="J1129" s="326"/>
      <c r="K1129" s="326"/>
      <c r="L1129" s="326"/>
      <c r="M1129" s="326"/>
      <c r="N1129" s="326"/>
      <c r="O1129" s="326"/>
      <c r="P1129" s="326"/>
      <c r="Q1129" s="326"/>
      <c r="R1129" s="326"/>
      <c r="S1129" s="326"/>
      <c r="T1129" s="326"/>
    </row>
    <row r="1130" spans="2:20">
      <c r="B1130" s="516"/>
      <c r="C1130" s="626"/>
      <c r="D1130" s="324"/>
      <c r="E1130" s="325"/>
      <c r="F1130" s="324"/>
      <c r="G1130" s="320"/>
      <c r="H1130" s="320"/>
      <c r="I1130" s="326"/>
      <c r="J1130" s="326"/>
      <c r="K1130" s="326"/>
      <c r="L1130" s="326"/>
      <c r="M1130" s="326"/>
      <c r="N1130" s="326"/>
      <c r="O1130" s="326"/>
      <c r="P1130" s="326"/>
      <c r="Q1130" s="326"/>
      <c r="R1130" s="326"/>
      <c r="S1130" s="326"/>
      <c r="T1130" s="326"/>
    </row>
    <row r="1131" spans="2:20">
      <c r="B1131" s="516"/>
      <c r="C1131" s="626"/>
      <c r="D1131" s="324"/>
      <c r="E1131" s="325"/>
      <c r="F1131" s="324"/>
      <c r="G1131" s="320"/>
      <c r="H1131" s="320"/>
      <c r="I1131" s="326"/>
      <c r="J1131" s="326"/>
      <c r="K1131" s="326"/>
      <c r="L1131" s="326"/>
      <c r="M1131" s="326"/>
      <c r="N1131" s="326"/>
      <c r="O1131" s="326"/>
      <c r="P1131" s="326"/>
      <c r="Q1131" s="326"/>
      <c r="R1131" s="326"/>
      <c r="S1131" s="326"/>
      <c r="T1131" s="326"/>
    </row>
    <row r="1132" spans="2:20">
      <c r="B1132" s="516"/>
      <c r="C1132" s="626"/>
      <c r="D1132" s="324"/>
      <c r="E1132" s="325"/>
      <c r="F1132" s="324"/>
      <c r="G1132" s="320"/>
      <c r="H1132" s="320"/>
      <c r="I1132" s="326"/>
      <c r="J1132" s="326"/>
      <c r="K1132" s="326"/>
      <c r="L1132" s="326"/>
      <c r="M1132" s="326"/>
      <c r="N1132" s="326"/>
      <c r="O1132" s="326"/>
      <c r="P1132" s="326"/>
      <c r="Q1132" s="326"/>
      <c r="R1132" s="326"/>
      <c r="S1132" s="326"/>
      <c r="T1132" s="326"/>
    </row>
    <row r="1133" spans="2:20">
      <c r="B1133" s="516"/>
      <c r="C1133" s="626"/>
      <c r="D1133" s="324"/>
      <c r="E1133" s="325"/>
      <c r="F1133" s="324"/>
      <c r="G1133" s="320"/>
      <c r="H1133" s="320"/>
      <c r="I1133" s="326"/>
      <c r="J1133" s="326"/>
      <c r="K1133" s="326"/>
      <c r="L1133" s="326"/>
      <c r="M1133" s="326"/>
      <c r="N1133" s="326"/>
      <c r="O1133" s="326"/>
      <c r="P1133" s="326"/>
      <c r="Q1133" s="326"/>
      <c r="R1133" s="326"/>
      <c r="S1133" s="326"/>
      <c r="T1133" s="326"/>
    </row>
    <row r="1134" spans="2:20">
      <c r="B1134" s="516"/>
      <c r="C1134" s="626"/>
      <c r="D1134" s="324"/>
      <c r="E1134" s="325"/>
      <c r="F1134" s="324"/>
      <c r="G1134" s="320"/>
      <c r="H1134" s="320"/>
      <c r="I1134" s="326"/>
      <c r="J1134" s="326"/>
      <c r="K1134" s="326"/>
      <c r="L1134" s="326"/>
      <c r="M1134" s="326"/>
      <c r="N1134" s="326"/>
      <c r="O1134" s="326"/>
      <c r="P1134" s="326"/>
      <c r="Q1134" s="326"/>
      <c r="R1134" s="326"/>
      <c r="S1134" s="326"/>
      <c r="T1134" s="326"/>
    </row>
    <row r="1135" spans="2:20" ht="13.8" thickBot="1">
      <c r="B1135" s="519"/>
      <c r="C1135" s="627"/>
      <c r="D1135" s="330"/>
      <c r="E1135" s="331"/>
      <c r="F1135" s="330"/>
      <c r="G1135" s="322"/>
      <c r="H1135" s="322"/>
      <c r="I1135" s="332"/>
      <c r="J1135" s="332"/>
      <c r="K1135" s="332"/>
      <c r="L1135" s="332"/>
      <c r="M1135" s="332"/>
      <c r="N1135" s="332"/>
      <c r="O1135" s="332"/>
      <c r="P1135" s="332"/>
      <c r="Q1135" s="332"/>
      <c r="R1135" s="332"/>
      <c r="S1135" s="332"/>
      <c r="T1135" s="332"/>
    </row>
    <row r="1136" spans="2:20">
      <c r="B1136" s="522">
        <f>B1091+1</f>
        <v>26</v>
      </c>
      <c r="C1136" s="624" t="str">
        <f>IF(STEP!C1136&lt;&gt;"",STEP!C1136,"")</f>
        <v/>
      </c>
      <c r="D1136" s="405" t="str">
        <f>IF(STEP!D1136&lt;&gt;"",STEP!D1136,"")</f>
        <v/>
      </c>
      <c r="E1136" s="406" t="str">
        <f>IF(STEP!E1136&lt;&gt;"",STEP!E1136,"")</f>
        <v/>
      </c>
      <c r="F1136" s="405" t="str">
        <f>IF(STEP!F1136&lt;&gt;"",STEP!F1136,"")</f>
        <v/>
      </c>
      <c r="G1136" s="407" t="str">
        <f>IF(STEP!C1136&lt;&gt;"",STEP!AD1136,"")</f>
        <v/>
      </c>
      <c r="H1136" s="407" t="str">
        <f>IF(AND(STEP!$G1136="",$J$8&lt;&gt;"ON"),"",IF(月報!AX1136&lt;&gt;"",月報!AX1136,IF(STEP!G1136&lt;&gt;"",STEP!G1136,"")))</f>
        <v/>
      </c>
      <c r="I1136" s="408" t="str">
        <f>IF(AND(STEP!$G1136="",$J$8&lt;&gt;"ON"),"",IF(月報!AZ1136&lt;&gt;"",月報!AZ1136,IF(STEP!H1136&lt;&gt;"",STEP!H1136,"")))</f>
        <v/>
      </c>
      <c r="J1136" s="603">
        <f>IF(月報!BA1136&lt;&gt;"",月報!BA1136,0)*24</f>
        <v>0</v>
      </c>
      <c r="K1136" s="603" t="str">
        <f>IF(STEP!X1136&lt;&gt;"",STEP!X1136,"")</f>
        <v/>
      </c>
      <c r="L1136" s="603" t="str">
        <f>IF(STEP!Y1136&lt;&gt;"",STEP!Y1136,"")</f>
        <v/>
      </c>
      <c r="M1136" s="603">
        <f>IF(STEP!Z1136&lt;&gt;"",STEP!Z1136,0)*24</f>
        <v>0</v>
      </c>
      <c r="N1136" s="603" t="str">
        <f>IF(STEP!R1136&lt;&gt;"",STEP!R1136,"")</f>
        <v/>
      </c>
      <c r="O1136" s="603" t="str">
        <f>IF(STEP!S1136&lt;&gt;"",STEP!S1136,"")</f>
        <v/>
      </c>
      <c r="P1136" s="603">
        <f t="shared" ref="P1136:P1170" si="187">IF(J1136&lt;&gt;"",J1136,"")</f>
        <v>0</v>
      </c>
      <c r="Q1136" s="603">
        <f>SUM(P1136:P1142)</f>
        <v>0</v>
      </c>
      <c r="R1136" s="603" t="str">
        <f>IF(C1136&lt;&gt;"",VLOOKUP(C1136,設定シート!$D$10:$L$109,9,FALSE),"")</f>
        <v/>
      </c>
      <c r="S1136" s="613">
        <f>(IF(K1136&lt;&gt;"",K1136,0)+IF(L1136&lt;&gt;"",L1136,0))*24</f>
        <v>0</v>
      </c>
      <c r="T1136" s="610">
        <f>J1136-(M1136+S1136)</f>
        <v>0</v>
      </c>
    </row>
    <row r="1137" spans="2:20">
      <c r="B1137" s="517"/>
      <c r="C1137" s="622" t="str">
        <f>IF(STEP!C1137&lt;&gt;"",STEP!C1137,"")</f>
        <v/>
      </c>
      <c r="D1137" s="409" t="str">
        <f>IF(STEP!D1137&lt;&gt;"",STEP!D1137,"")</f>
        <v/>
      </c>
      <c r="E1137" s="410" t="str">
        <f>IF(STEP!E1137&lt;&gt;"",STEP!E1137,"")</f>
        <v/>
      </c>
      <c r="F1137" s="409" t="str">
        <f>IF(STEP!F1137&lt;&gt;"",STEP!F1137,"")</f>
        <v/>
      </c>
      <c r="G1137" s="508" t="str">
        <f>IF(STEP!C1137&lt;&gt;"",STEP!AD1137,"")</f>
        <v/>
      </c>
      <c r="H1137" s="407" t="str">
        <f>IF(AND(STEP!$G1137="",$J$8&lt;&gt;"ON"),"",IF(月報!AX1137&lt;&gt;"",月報!AX1137,IF(STEP!G1137&lt;&gt;"",STEP!G1137,"")))</f>
        <v/>
      </c>
      <c r="I1137" s="408" t="str">
        <f>IF(AND(STEP!$G1137="",$J$8&lt;&gt;"ON"),"",IF(月報!AZ1137&lt;&gt;"",月報!AZ1137,IF(STEP!H1137&lt;&gt;"",STEP!H1137,"")))</f>
        <v/>
      </c>
      <c r="J1137" s="603">
        <f>IF(月報!BA1137&lt;&gt;"",月報!BA1137,0)*24</f>
        <v>0</v>
      </c>
      <c r="K1137" s="603" t="str">
        <f>IF(STEP!X1137&lt;&gt;"",STEP!X1137,"")</f>
        <v/>
      </c>
      <c r="L1137" s="603" t="str">
        <f>IF(STEP!Y1137&lt;&gt;"",STEP!Y1137,"")</f>
        <v/>
      </c>
      <c r="M1137" s="603">
        <f>IF(STEP!Z1137&lt;&gt;"",STEP!Z1137,0)*24</f>
        <v>0</v>
      </c>
      <c r="N1137" s="603" t="str">
        <f>IF(STEP!R1137&lt;&gt;"",STEP!R1137,"")</f>
        <v/>
      </c>
      <c r="O1137" s="603" t="str">
        <f>IF(STEP!S1137&lt;&gt;"",STEP!S1137,"")</f>
        <v/>
      </c>
      <c r="P1137" s="603">
        <f t="shared" si="187"/>
        <v>0</v>
      </c>
      <c r="Q1137" s="603"/>
      <c r="R1137" s="603" t="str">
        <f>R1136</f>
        <v/>
      </c>
      <c r="S1137" s="605">
        <f t="shared" ref="S1137:S1165" si="188">(IF(K1137&lt;&gt;"",K1137,0)+IF(L1137&lt;&gt;"",L1137,0))*24</f>
        <v>0</v>
      </c>
      <c r="T1137" s="610">
        <f t="shared" ref="T1137:T1165" si="189">J1137-(M1137+S1137)</f>
        <v>0</v>
      </c>
    </row>
    <row r="1138" spans="2:20">
      <c r="B1138" s="517"/>
      <c r="C1138" s="622" t="str">
        <f>IF(STEP!C1138&lt;&gt;"",STEP!C1138,"")</f>
        <v/>
      </c>
      <c r="D1138" s="409" t="str">
        <f>IF(STEP!D1138&lt;&gt;"",STEP!D1138,"")</f>
        <v/>
      </c>
      <c r="E1138" s="410" t="str">
        <f>IF(STEP!E1138&lt;&gt;"",STEP!E1138,"")</f>
        <v/>
      </c>
      <c r="F1138" s="409" t="str">
        <f>IF(STEP!F1138&lt;&gt;"",STEP!F1138,"")</f>
        <v/>
      </c>
      <c r="G1138" s="508" t="str">
        <f>IF(STEP!C1138&lt;&gt;"",STEP!AD1138,"")</f>
        <v/>
      </c>
      <c r="H1138" s="407" t="str">
        <f>IF(AND(STEP!$G1138="",$J$8&lt;&gt;"ON"),"",IF(月報!AX1138&lt;&gt;"",月報!AX1138,IF(STEP!G1138&lt;&gt;"",STEP!G1138,"")))</f>
        <v/>
      </c>
      <c r="I1138" s="408" t="str">
        <f>IF(AND(STEP!$G1138="",$J$8&lt;&gt;"ON"),"",IF(月報!AZ1138&lt;&gt;"",月報!AZ1138,IF(STEP!H1138&lt;&gt;"",STEP!H1138,"")))</f>
        <v/>
      </c>
      <c r="J1138" s="603">
        <f>IF(月報!BA1138&lt;&gt;"",月報!BA1138,0)*24</f>
        <v>0</v>
      </c>
      <c r="K1138" s="603" t="str">
        <f>IF(STEP!X1138&lt;&gt;"",STEP!X1138,"")</f>
        <v/>
      </c>
      <c r="L1138" s="603" t="str">
        <f>IF(STEP!Y1138&lt;&gt;"",STEP!Y1138,"")</f>
        <v/>
      </c>
      <c r="M1138" s="603">
        <f>IF(STEP!Z1138&lt;&gt;"",STEP!Z1138,0)*24</f>
        <v>0</v>
      </c>
      <c r="N1138" s="603" t="str">
        <f>IF(STEP!R1138&lt;&gt;"",STEP!R1138,"")</f>
        <v/>
      </c>
      <c r="O1138" s="603" t="str">
        <f>IF(STEP!S1138&lt;&gt;"",STEP!S1138,"")</f>
        <v/>
      </c>
      <c r="P1138" s="603">
        <f t="shared" si="187"/>
        <v>0</v>
      </c>
      <c r="Q1138" s="603"/>
      <c r="R1138" s="603" t="str">
        <f t="shared" ref="R1138:R1170" si="190">R1137</f>
        <v/>
      </c>
      <c r="S1138" s="605">
        <f t="shared" si="188"/>
        <v>0</v>
      </c>
      <c r="T1138" s="610">
        <f t="shared" si="189"/>
        <v>0</v>
      </c>
    </row>
    <row r="1139" spans="2:20">
      <c r="B1139" s="517"/>
      <c r="C1139" s="622" t="str">
        <f>IF(STEP!C1139&lt;&gt;"",STEP!C1139,"")</f>
        <v/>
      </c>
      <c r="D1139" s="409" t="str">
        <f>IF(STEP!D1139&lt;&gt;"",STEP!D1139,"")</f>
        <v/>
      </c>
      <c r="E1139" s="410" t="str">
        <f>IF(STEP!E1139&lt;&gt;"",STEP!E1139,"")</f>
        <v/>
      </c>
      <c r="F1139" s="409" t="str">
        <f>IF(STEP!F1139&lt;&gt;"",STEP!F1139,"")</f>
        <v/>
      </c>
      <c r="G1139" s="508" t="str">
        <f>IF(STEP!C1139&lt;&gt;"",STEP!AD1139,"")</f>
        <v/>
      </c>
      <c r="H1139" s="407" t="str">
        <f>IF(AND(STEP!$G1139="",$J$8&lt;&gt;"ON"),"",IF(月報!AX1139&lt;&gt;"",月報!AX1139,IF(STEP!G1139&lt;&gt;"",STEP!G1139,"")))</f>
        <v/>
      </c>
      <c r="I1139" s="408" t="str">
        <f>IF(AND(STEP!$G1139="",$J$8&lt;&gt;"ON"),"",IF(月報!AZ1139&lt;&gt;"",月報!AZ1139,IF(STEP!H1139&lt;&gt;"",STEP!H1139,"")))</f>
        <v/>
      </c>
      <c r="J1139" s="603">
        <f>IF(月報!BA1139&lt;&gt;"",月報!BA1139,0)*24</f>
        <v>0</v>
      </c>
      <c r="K1139" s="603" t="str">
        <f>IF(STEP!X1139&lt;&gt;"",STEP!X1139,"")</f>
        <v/>
      </c>
      <c r="L1139" s="603" t="str">
        <f>IF(STEP!Y1139&lt;&gt;"",STEP!Y1139,"")</f>
        <v/>
      </c>
      <c r="M1139" s="603">
        <f>IF(STEP!Z1139&lt;&gt;"",STEP!Z1139,0)*24</f>
        <v>0</v>
      </c>
      <c r="N1139" s="603" t="str">
        <f>IF(STEP!R1139&lt;&gt;"",STEP!R1139,"")</f>
        <v/>
      </c>
      <c r="O1139" s="603" t="str">
        <f>IF(STEP!S1139&lt;&gt;"",STEP!S1139,"")</f>
        <v/>
      </c>
      <c r="P1139" s="603">
        <f t="shared" si="187"/>
        <v>0</v>
      </c>
      <c r="Q1139" s="603"/>
      <c r="R1139" s="603" t="str">
        <f t="shared" si="190"/>
        <v/>
      </c>
      <c r="S1139" s="605">
        <f t="shared" si="188"/>
        <v>0</v>
      </c>
      <c r="T1139" s="610">
        <f t="shared" si="189"/>
        <v>0</v>
      </c>
    </row>
    <row r="1140" spans="2:20">
      <c r="B1140" s="517"/>
      <c r="C1140" s="622" t="str">
        <f>IF(STEP!C1140&lt;&gt;"",STEP!C1140,"")</f>
        <v/>
      </c>
      <c r="D1140" s="409" t="str">
        <f>IF(STEP!D1140&lt;&gt;"",STEP!D1140,"")</f>
        <v/>
      </c>
      <c r="E1140" s="410" t="str">
        <f>IF(STEP!E1140&lt;&gt;"",STEP!E1140,"")</f>
        <v/>
      </c>
      <c r="F1140" s="409" t="str">
        <f>IF(STEP!F1140&lt;&gt;"",STEP!F1140,"")</f>
        <v/>
      </c>
      <c r="G1140" s="508" t="str">
        <f>IF(STEP!C1140&lt;&gt;"",STEP!AD1140,"")</f>
        <v/>
      </c>
      <c r="H1140" s="407" t="str">
        <f>IF(AND(STEP!$G1140="",$J$8&lt;&gt;"ON"),"",IF(月報!AX1140&lt;&gt;"",月報!AX1140,IF(STEP!G1140&lt;&gt;"",STEP!G1140,"")))</f>
        <v/>
      </c>
      <c r="I1140" s="408" t="str">
        <f>IF(AND(STEP!$G1140="",$J$8&lt;&gt;"ON"),"",IF(月報!AZ1140&lt;&gt;"",月報!AZ1140,IF(STEP!H1140&lt;&gt;"",STEP!H1140,"")))</f>
        <v/>
      </c>
      <c r="J1140" s="603">
        <f>IF(月報!BA1140&lt;&gt;"",月報!BA1140,0)*24</f>
        <v>0</v>
      </c>
      <c r="K1140" s="603" t="str">
        <f>IF(STEP!X1140&lt;&gt;"",STEP!X1140,"")</f>
        <v/>
      </c>
      <c r="L1140" s="603" t="str">
        <f>IF(STEP!Y1140&lt;&gt;"",STEP!Y1140,"")</f>
        <v/>
      </c>
      <c r="M1140" s="603">
        <f>IF(STEP!Z1140&lt;&gt;"",STEP!Z1140,0)*24</f>
        <v>0</v>
      </c>
      <c r="N1140" s="603" t="str">
        <f>IF(STEP!R1140&lt;&gt;"",STEP!R1140,"")</f>
        <v/>
      </c>
      <c r="O1140" s="603" t="str">
        <f>IF(STEP!S1140&lt;&gt;"",STEP!S1140,"")</f>
        <v/>
      </c>
      <c r="P1140" s="603">
        <f t="shared" si="187"/>
        <v>0</v>
      </c>
      <c r="Q1140" s="603"/>
      <c r="R1140" s="603" t="str">
        <f t="shared" si="190"/>
        <v/>
      </c>
      <c r="S1140" s="605">
        <f t="shared" si="188"/>
        <v>0</v>
      </c>
      <c r="T1140" s="610">
        <f t="shared" si="189"/>
        <v>0</v>
      </c>
    </row>
    <row r="1141" spans="2:20">
      <c r="B1141" s="517"/>
      <c r="C1141" s="622" t="str">
        <f>IF(STEP!C1141&lt;&gt;"",STEP!C1141,"")</f>
        <v/>
      </c>
      <c r="D1141" s="409" t="str">
        <f>IF(STEP!D1141&lt;&gt;"",STEP!D1141,"")</f>
        <v/>
      </c>
      <c r="E1141" s="410" t="str">
        <f>IF(STEP!E1141&lt;&gt;"",STEP!E1141,"")</f>
        <v/>
      </c>
      <c r="F1141" s="409" t="str">
        <f>IF(STEP!F1141&lt;&gt;"",STEP!F1141,"")</f>
        <v/>
      </c>
      <c r="G1141" s="508" t="str">
        <f>IF(STEP!C1141&lt;&gt;"",STEP!AD1141,"")</f>
        <v/>
      </c>
      <c r="H1141" s="407" t="str">
        <f>IF(AND(STEP!$G1141="",$J$8&lt;&gt;"ON"),"",IF(月報!AX1141&lt;&gt;"",月報!AX1141,IF(STEP!G1141&lt;&gt;"",STEP!G1141,"")))</f>
        <v/>
      </c>
      <c r="I1141" s="408" t="str">
        <f>IF(AND(STEP!$G1141="",$J$8&lt;&gt;"ON"),"",IF(月報!AZ1141&lt;&gt;"",月報!AZ1141,IF(STEP!H1141&lt;&gt;"",STEP!H1141,"")))</f>
        <v/>
      </c>
      <c r="J1141" s="603">
        <f>IF(月報!BA1141&lt;&gt;"",月報!BA1141,0)*24</f>
        <v>0</v>
      </c>
      <c r="K1141" s="603" t="str">
        <f>IF(STEP!X1141&lt;&gt;"",STEP!X1141,"")</f>
        <v/>
      </c>
      <c r="L1141" s="603" t="str">
        <f>IF(STEP!Y1141&lt;&gt;"",STEP!Y1141,"")</f>
        <v/>
      </c>
      <c r="M1141" s="603">
        <f>IF(STEP!Z1141&lt;&gt;"",STEP!Z1141,0)*24</f>
        <v>0</v>
      </c>
      <c r="N1141" s="603" t="str">
        <f>IF(STEP!R1141&lt;&gt;"",STEP!R1141,"")</f>
        <v/>
      </c>
      <c r="O1141" s="603" t="str">
        <f>IF(STEP!S1141&lt;&gt;"",STEP!S1141,"")</f>
        <v/>
      </c>
      <c r="P1141" s="603">
        <f t="shared" si="187"/>
        <v>0</v>
      </c>
      <c r="Q1141" s="603"/>
      <c r="R1141" s="603" t="str">
        <f t="shared" si="190"/>
        <v/>
      </c>
      <c r="S1141" s="605">
        <f t="shared" si="188"/>
        <v>0</v>
      </c>
      <c r="T1141" s="610">
        <f t="shared" si="189"/>
        <v>0</v>
      </c>
    </row>
    <row r="1142" spans="2:20">
      <c r="B1142" s="517"/>
      <c r="C1142" s="623" t="str">
        <f>IF(STEP!C1142&lt;&gt;"",STEP!C1142,"")</f>
        <v/>
      </c>
      <c r="D1142" s="411" t="str">
        <f>IF(STEP!D1142&lt;&gt;"",STEP!D1142,"")</f>
        <v/>
      </c>
      <c r="E1142" s="412" t="str">
        <f>IF(STEP!E1142&lt;&gt;"",STEP!E1142,"")</f>
        <v/>
      </c>
      <c r="F1142" s="411" t="str">
        <f>IF(STEP!F1142&lt;&gt;"",STEP!F1142,"")</f>
        <v/>
      </c>
      <c r="G1142" s="413" t="str">
        <f>IF(STEP!C1142&lt;&gt;"",STEP!AD1142,"")</f>
        <v/>
      </c>
      <c r="H1142" s="413" t="str">
        <f>IF(AND(STEP!$G1142="",$J$8&lt;&gt;"ON"),"",IF(月報!AX1142&lt;&gt;"",月報!AX1142,IF(STEP!G1142&lt;&gt;"",STEP!G1142,"")))</f>
        <v/>
      </c>
      <c r="I1142" s="414" t="str">
        <f>IF(AND(STEP!$G1142="",$J$8&lt;&gt;"ON"),"",IF(月報!AZ1142&lt;&gt;"",月報!AZ1142,IF(STEP!H1142&lt;&gt;"",STEP!H1142,"")))</f>
        <v/>
      </c>
      <c r="J1142" s="604">
        <f>IF(月報!BA1142&lt;&gt;"",月報!BA1142,0)*24</f>
        <v>0</v>
      </c>
      <c r="K1142" s="604" t="str">
        <f>IF(STEP!X1142&lt;&gt;"",STEP!X1142,"")</f>
        <v/>
      </c>
      <c r="L1142" s="604" t="str">
        <f>IF(STEP!Y1142&lt;&gt;"",STEP!Y1142,"")</f>
        <v/>
      </c>
      <c r="M1142" s="604">
        <f>IF(STEP!Z1142&lt;&gt;"",STEP!Z1142,0)*24</f>
        <v>0</v>
      </c>
      <c r="N1142" s="604" t="str">
        <f>IF(STEP!R1142&lt;&gt;"",STEP!R1142,"")</f>
        <v/>
      </c>
      <c r="O1142" s="604" t="str">
        <f>IF(STEP!S1142&lt;&gt;"",STEP!S1142,"")</f>
        <v/>
      </c>
      <c r="P1142" s="604">
        <f t="shared" si="187"/>
        <v>0</v>
      </c>
      <c r="Q1142" s="604"/>
      <c r="R1142" s="604" t="str">
        <f t="shared" si="190"/>
        <v/>
      </c>
      <c r="S1142" s="607">
        <f t="shared" si="188"/>
        <v>0</v>
      </c>
      <c r="T1142" s="611">
        <f t="shared" si="189"/>
        <v>0</v>
      </c>
    </row>
    <row r="1143" spans="2:20">
      <c r="B1143" s="517"/>
      <c r="C1143" s="624" t="str">
        <f>IF(STEP!C1143&lt;&gt;"",STEP!C1143,"")</f>
        <v/>
      </c>
      <c r="D1143" s="405" t="str">
        <f>IF(STEP!D1143&lt;&gt;"",STEP!D1143,"")</f>
        <v/>
      </c>
      <c r="E1143" s="406" t="str">
        <f>IF(STEP!E1143&lt;&gt;"",STEP!E1143,"")</f>
        <v/>
      </c>
      <c r="F1143" s="405" t="str">
        <f>IF(STEP!F1143&lt;&gt;"",STEP!F1143,"")</f>
        <v/>
      </c>
      <c r="G1143" s="407" t="str">
        <f>IF(STEP!C1143&lt;&gt;"",STEP!AD1143,"")</f>
        <v/>
      </c>
      <c r="H1143" s="407" t="str">
        <f>IF(AND(STEP!$G1143="",$J$8&lt;&gt;"ON"),"",IF(月報!AX1143&lt;&gt;"",月報!AX1143,IF(STEP!G1143&lt;&gt;"",STEP!G1143,"")))</f>
        <v/>
      </c>
      <c r="I1143" s="408" t="str">
        <f>IF(AND(STEP!$G1143="",$J$8&lt;&gt;"ON"),"",IF(月報!AZ1143&lt;&gt;"",月報!AZ1143,IF(STEP!H1143&lt;&gt;"",STEP!H1143,"")))</f>
        <v/>
      </c>
      <c r="J1143" s="603">
        <f>IF(月報!BA1143&lt;&gt;"",月報!BA1143,0)*24</f>
        <v>0</v>
      </c>
      <c r="K1143" s="603" t="str">
        <f>IF(STEP!X1143&lt;&gt;"",STEP!X1143,"")</f>
        <v/>
      </c>
      <c r="L1143" s="603" t="str">
        <f>IF(STEP!Y1143&lt;&gt;"",STEP!Y1143,"")</f>
        <v/>
      </c>
      <c r="M1143" s="603">
        <f>IF(STEP!Z1143&lt;&gt;"",STEP!Z1143,0)*24</f>
        <v>0</v>
      </c>
      <c r="N1143" s="603" t="str">
        <f>IF(STEP!R1143&lt;&gt;"",STEP!R1143,"")</f>
        <v/>
      </c>
      <c r="O1143" s="603" t="str">
        <f>IF(STEP!S1143&lt;&gt;"",STEP!S1143,"")</f>
        <v/>
      </c>
      <c r="P1143" s="603">
        <f t="shared" si="187"/>
        <v>0</v>
      </c>
      <c r="Q1143" s="603">
        <f>SUM(P1143:P1149)</f>
        <v>0</v>
      </c>
      <c r="R1143" s="603" t="str">
        <f t="shared" si="190"/>
        <v/>
      </c>
      <c r="S1143" s="606">
        <f t="shared" si="188"/>
        <v>0</v>
      </c>
      <c r="T1143" s="610">
        <f t="shared" si="189"/>
        <v>0</v>
      </c>
    </row>
    <row r="1144" spans="2:20">
      <c r="B1144" s="517"/>
      <c r="C1144" s="622" t="str">
        <f>IF(STEP!C1144&lt;&gt;"",STEP!C1144,"")</f>
        <v/>
      </c>
      <c r="D1144" s="409" t="str">
        <f>IF(STEP!D1144&lt;&gt;"",STEP!D1144,"")</f>
        <v/>
      </c>
      <c r="E1144" s="410" t="str">
        <f>IF(STEP!E1144&lt;&gt;"",STEP!E1144,"")</f>
        <v/>
      </c>
      <c r="F1144" s="409" t="str">
        <f>IF(STEP!F1144&lt;&gt;"",STEP!F1144,"")</f>
        <v/>
      </c>
      <c r="G1144" s="508" t="str">
        <f>IF(STEP!C1144&lt;&gt;"",STEP!AD1144,"")</f>
        <v/>
      </c>
      <c r="H1144" s="407" t="str">
        <f>IF(AND(STEP!$G1144="",$J$8&lt;&gt;"ON"),"",IF(月報!AX1144&lt;&gt;"",月報!AX1144,IF(STEP!G1144&lt;&gt;"",STEP!G1144,"")))</f>
        <v/>
      </c>
      <c r="I1144" s="408" t="str">
        <f>IF(AND(STEP!$G1144="",$J$8&lt;&gt;"ON"),"",IF(月報!AZ1144&lt;&gt;"",月報!AZ1144,IF(STEP!H1144&lt;&gt;"",STEP!H1144,"")))</f>
        <v/>
      </c>
      <c r="J1144" s="603">
        <f>IF(月報!BA1144&lt;&gt;"",月報!BA1144,0)*24</f>
        <v>0</v>
      </c>
      <c r="K1144" s="603" t="str">
        <f>IF(STEP!X1144&lt;&gt;"",STEP!X1144,"")</f>
        <v/>
      </c>
      <c r="L1144" s="603" t="str">
        <f>IF(STEP!Y1144&lt;&gt;"",STEP!Y1144,"")</f>
        <v/>
      </c>
      <c r="M1144" s="603">
        <f>IF(STEP!Z1144&lt;&gt;"",STEP!Z1144,0)*24</f>
        <v>0</v>
      </c>
      <c r="N1144" s="603" t="str">
        <f>IF(STEP!R1144&lt;&gt;"",STEP!R1144,"")</f>
        <v/>
      </c>
      <c r="O1144" s="603" t="str">
        <f>IF(STEP!S1144&lt;&gt;"",STEP!S1144,"")</f>
        <v/>
      </c>
      <c r="P1144" s="603">
        <f t="shared" si="187"/>
        <v>0</v>
      </c>
      <c r="Q1144" s="603"/>
      <c r="R1144" s="603" t="str">
        <f t="shared" si="190"/>
        <v/>
      </c>
      <c r="S1144" s="605">
        <f t="shared" si="188"/>
        <v>0</v>
      </c>
      <c r="T1144" s="610">
        <f t="shared" si="189"/>
        <v>0</v>
      </c>
    </row>
    <row r="1145" spans="2:20">
      <c r="B1145" s="517"/>
      <c r="C1145" s="622" t="str">
        <f>IF(STEP!C1145&lt;&gt;"",STEP!C1145,"")</f>
        <v/>
      </c>
      <c r="D1145" s="409" t="str">
        <f>IF(STEP!D1145&lt;&gt;"",STEP!D1145,"")</f>
        <v/>
      </c>
      <c r="E1145" s="410" t="str">
        <f>IF(STEP!E1145&lt;&gt;"",STEP!E1145,"")</f>
        <v/>
      </c>
      <c r="F1145" s="409" t="str">
        <f>IF(STEP!F1145&lt;&gt;"",STEP!F1145,"")</f>
        <v/>
      </c>
      <c r="G1145" s="508" t="str">
        <f>IF(STEP!C1145&lt;&gt;"",STEP!AD1145,"")</f>
        <v/>
      </c>
      <c r="H1145" s="407" t="str">
        <f>IF(AND(STEP!$G1145="",$J$8&lt;&gt;"ON"),"",IF(月報!AX1145&lt;&gt;"",月報!AX1145,IF(STEP!G1145&lt;&gt;"",STEP!G1145,"")))</f>
        <v/>
      </c>
      <c r="I1145" s="408" t="str">
        <f>IF(AND(STEP!$G1145="",$J$8&lt;&gt;"ON"),"",IF(月報!AZ1145&lt;&gt;"",月報!AZ1145,IF(STEP!H1145&lt;&gt;"",STEP!H1145,"")))</f>
        <v/>
      </c>
      <c r="J1145" s="603">
        <f>IF(月報!BA1145&lt;&gt;"",月報!BA1145,0)*24</f>
        <v>0</v>
      </c>
      <c r="K1145" s="603" t="str">
        <f>IF(STEP!X1145&lt;&gt;"",STEP!X1145,"")</f>
        <v/>
      </c>
      <c r="L1145" s="603" t="str">
        <f>IF(STEP!Y1145&lt;&gt;"",STEP!Y1145,"")</f>
        <v/>
      </c>
      <c r="M1145" s="603">
        <f>IF(STEP!Z1145&lt;&gt;"",STEP!Z1145,0)*24</f>
        <v>0</v>
      </c>
      <c r="N1145" s="603" t="str">
        <f>IF(STEP!R1145&lt;&gt;"",STEP!R1145,"")</f>
        <v/>
      </c>
      <c r="O1145" s="603" t="str">
        <f>IF(STEP!S1145&lt;&gt;"",STEP!S1145,"")</f>
        <v/>
      </c>
      <c r="P1145" s="603">
        <f t="shared" si="187"/>
        <v>0</v>
      </c>
      <c r="Q1145" s="603"/>
      <c r="R1145" s="603" t="str">
        <f t="shared" si="190"/>
        <v/>
      </c>
      <c r="S1145" s="605">
        <f t="shared" si="188"/>
        <v>0</v>
      </c>
      <c r="T1145" s="610">
        <f t="shared" si="189"/>
        <v>0</v>
      </c>
    </row>
    <row r="1146" spans="2:20">
      <c r="B1146" s="517"/>
      <c r="C1146" s="622" t="str">
        <f>IF(STEP!C1146&lt;&gt;"",STEP!C1146,"")</f>
        <v/>
      </c>
      <c r="D1146" s="409" t="str">
        <f>IF(STEP!D1146&lt;&gt;"",STEP!D1146,"")</f>
        <v/>
      </c>
      <c r="E1146" s="410" t="str">
        <f>IF(STEP!E1146&lt;&gt;"",STEP!E1146,"")</f>
        <v/>
      </c>
      <c r="F1146" s="409" t="str">
        <f>IF(STEP!F1146&lt;&gt;"",STEP!F1146,"")</f>
        <v/>
      </c>
      <c r="G1146" s="508" t="str">
        <f>IF(STEP!C1146&lt;&gt;"",STEP!AD1146,"")</f>
        <v/>
      </c>
      <c r="H1146" s="407" t="str">
        <f>IF(AND(STEP!$G1146="",$J$8&lt;&gt;"ON"),"",IF(月報!AX1146&lt;&gt;"",月報!AX1146,IF(STEP!G1146&lt;&gt;"",STEP!G1146,"")))</f>
        <v/>
      </c>
      <c r="I1146" s="408" t="str">
        <f>IF(AND(STEP!$G1146="",$J$8&lt;&gt;"ON"),"",IF(月報!AZ1146&lt;&gt;"",月報!AZ1146,IF(STEP!H1146&lt;&gt;"",STEP!H1146,"")))</f>
        <v/>
      </c>
      <c r="J1146" s="603">
        <f>IF(月報!BA1146&lt;&gt;"",月報!BA1146,0)*24</f>
        <v>0</v>
      </c>
      <c r="K1146" s="603" t="str">
        <f>IF(STEP!X1146&lt;&gt;"",STEP!X1146,"")</f>
        <v/>
      </c>
      <c r="L1146" s="603" t="str">
        <f>IF(STEP!Y1146&lt;&gt;"",STEP!Y1146,"")</f>
        <v/>
      </c>
      <c r="M1146" s="603">
        <f>IF(STEP!Z1146&lt;&gt;"",STEP!Z1146,0)*24</f>
        <v>0</v>
      </c>
      <c r="N1146" s="603" t="str">
        <f>IF(STEP!R1146&lt;&gt;"",STEP!R1146,"")</f>
        <v/>
      </c>
      <c r="O1146" s="603" t="str">
        <f>IF(STEP!S1146&lt;&gt;"",STEP!S1146,"")</f>
        <v/>
      </c>
      <c r="P1146" s="603">
        <f t="shared" si="187"/>
        <v>0</v>
      </c>
      <c r="Q1146" s="603"/>
      <c r="R1146" s="603" t="str">
        <f t="shared" si="190"/>
        <v/>
      </c>
      <c r="S1146" s="605">
        <f t="shared" si="188"/>
        <v>0</v>
      </c>
      <c r="T1146" s="610">
        <f t="shared" si="189"/>
        <v>0</v>
      </c>
    </row>
    <row r="1147" spans="2:20">
      <c r="B1147" s="517"/>
      <c r="C1147" s="622" t="str">
        <f>IF(STEP!C1147&lt;&gt;"",STEP!C1147,"")</f>
        <v/>
      </c>
      <c r="D1147" s="409" t="str">
        <f>IF(STEP!D1147&lt;&gt;"",STEP!D1147,"")</f>
        <v/>
      </c>
      <c r="E1147" s="410" t="str">
        <f>IF(STEP!E1147&lt;&gt;"",STEP!E1147,"")</f>
        <v/>
      </c>
      <c r="F1147" s="409" t="str">
        <f>IF(STEP!F1147&lt;&gt;"",STEP!F1147,"")</f>
        <v/>
      </c>
      <c r="G1147" s="508" t="str">
        <f>IF(STEP!C1147&lt;&gt;"",STEP!AD1147,"")</f>
        <v/>
      </c>
      <c r="H1147" s="407" t="str">
        <f>IF(AND(STEP!$G1147="",$J$8&lt;&gt;"ON"),"",IF(月報!AX1147&lt;&gt;"",月報!AX1147,IF(STEP!G1147&lt;&gt;"",STEP!G1147,"")))</f>
        <v/>
      </c>
      <c r="I1147" s="408" t="str">
        <f>IF(AND(STEP!$G1147="",$J$8&lt;&gt;"ON"),"",IF(月報!AZ1147&lt;&gt;"",月報!AZ1147,IF(STEP!H1147&lt;&gt;"",STEP!H1147,"")))</f>
        <v/>
      </c>
      <c r="J1147" s="603">
        <f>IF(月報!BA1147&lt;&gt;"",月報!BA1147,0)*24</f>
        <v>0</v>
      </c>
      <c r="K1147" s="603" t="str">
        <f>IF(STEP!X1147&lt;&gt;"",STEP!X1147,"")</f>
        <v/>
      </c>
      <c r="L1147" s="603" t="str">
        <f>IF(STEP!Y1147&lt;&gt;"",STEP!Y1147,"")</f>
        <v/>
      </c>
      <c r="M1147" s="603">
        <f>IF(STEP!Z1147&lt;&gt;"",STEP!Z1147,0)*24</f>
        <v>0</v>
      </c>
      <c r="N1147" s="603" t="str">
        <f>IF(STEP!R1147&lt;&gt;"",STEP!R1147,"")</f>
        <v/>
      </c>
      <c r="O1147" s="603" t="str">
        <f>IF(STEP!S1147&lt;&gt;"",STEP!S1147,"")</f>
        <v/>
      </c>
      <c r="P1147" s="603">
        <f t="shared" si="187"/>
        <v>0</v>
      </c>
      <c r="Q1147" s="603"/>
      <c r="R1147" s="603" t="str">
        <f t="shared" si="190"/>
        <v/>
      </c>
      <c r="S1147" s="605">
        <f t="shared" si="188"/>
        <v>0</v>
      </c>
      <c r="T1147" s="610">
        <f t="shared" si="189"/>
        <v>0</v>
      </c>
    </row>
    <row r="1148" spans="2:20">
      <c r="B1148" s="517"/>
      <c r="C1148" s="622" t="str">
        <f>IF(STEP!C1148&lt;&gt;"",STEP!C1148,"")</f>
        <v/>
      </c>
      <c r="D1148" s="409" t="str">
        <f>IF(STEP!D1148&lt;&gt;"",STEP!D1148,"")</f>
        <v/>
      </c>
      <c r="E1148" s="410" t="str">
        <f>IF(STEP!E1148&lt;&gt;"",STEP!E1148,"")</f>
        <v/>
      </c>
      <c r="F1148" s="409" t="str">
        <f>IF(STEP!F1148&lt;&gt;"",STEP!F1148,"")</f>
        <v/>
      </c>
      <c r="G1148" s="508" t="str">
        <f>IF(STEP!C1148&lt;&gt;"",STEP!AD1148,"")</f>
        <v/>
      </c>
      <c r="H1148" s="407" t="str">
        <f>IF(AND(STEP!$G1148="",$J$8&lt;&gt;"ON"),"",IF(月報!AX1148&lt;&gt;"",月報!AX1148,IF(STEP!G1148&lt;&gt;"",STEP!G1148,"")))</f>
        <v/>
      </c>
      <c r="I1148" s="408" t="str">
        <f>IF(AND(STEP!$G1148="",$J$8&lt;&gt;"ON"),"",IF(月報!AZ1148&lt;&gt;"",月報!AZ1148,IF(STEP!H1148&lt;&gt;"",STEP!H1148,"")))</f>
        <v/>
      </c>
      <c r="J1148" s="603">
        <f>IF(月報!BA1148&lt;&gt;"",月報!BA1148,0)*24</f>
        <v>0</v>
      </c>
      <c r="K1148" s="603" t="str">
        <f>IF(STEP!X1148&lt;&gt;"",STEP!X1148,"")</f>
        <v/>
      </c>
      <c r="L1148" s="603" t="str">
        <f>IF(STEP!Y1148&lt;&gt;"",STEP!Y1148,"")</f>
        <v/>
      </c>
      <c r="M1148" s="603">
        <f>IF(STEP!Z1148&lt;&gt;"",STEP!Z1148,0)*24</f>
        <v>0</v>
      </c>
      <c r="N1148" s="603" t="str">
        <f>IF(STEP!R1148&lt;&gt;"",STEP!R1148,"")</f>
        <v/>
      </c>
      <c r="O1148" s="603" t="str">
        <f>IF(STEP!S1148&lt;&gt;"",STEP!S1148,"")</f>
        <v/>
      </c>
      <c r="P1148" s="603">
        <f t="shared" si="187"/>
        <v>0</v>
      </c>
      <c r="Q1148" s="603"/>
      <c r="R1148" s="603" t="str">
        <f t="shared" si="190"/>
        <v/>
      </c>
      <c r="S1148" s="605">
        <f t="shared" si="188"/>
        <v>0</v>
      </c>
      <c r="T1148" s="610">
        <f t="shared" si="189"/>
        <v>0</v>
      </c>
    </row>
    <row r="1149" spans="2:20">
      <c r="B1149" s="517"/>
      <c r="C1149" s="623" t="str">
        <f>IF(STEP!C1149&lt;&gt;"",STEP!C1149,"")</f>
        <v/>
      </c>
      <c r="D1149" s="411" t="str">
        <f>IF(STEP!D1149&lt;&gt;"",STEP!D1149,"")</f>
        <v/>
      </c>
      <c r="E1149" s="412" t="str">
        <f>IF(STEP!E1149&lt;&gt;"",STEP!E1149,"")</f>
        <v/>
      </c>
      <c r="F1149" s="411" t="str">
        <f>IF(STEP!F1149&lt;&gt;"",STEP!F1149,"")</f>
        <v/>
      </c>
      <c r="G1149" s="413" t="str">
        <f>IF(STEP!C1149&lt;&gt;"",STEP!AD1149,"")</f>
        <v/>
      </c>
      <c r="H1149" s="413" t="str">
        <f>IF(AND(STEP!$G1149="",$J$8&lt;&gt;"ON"),"",IF(月報!AX1149&lt;&gt;"",月報!AX1149,IF(STEP!G1149&lt;&gt;"",STEP!G1149,"")))</f>
        <v/>
      </c>
      <c r="I1149" s="414" t="str">
        <f>IF(AND(STEP!$G1149="",$J$8&lt;&gt;"ON"),"",IF(月報!AZ1149&lt;&gt;"",月報!AZ1149,IF(STEP!H1149&lt;&gt;"",STEP!H1149,"")))</f>
        <v/>
      </c>
      <c r="J1149" s="604">
        <f>IF(月報!BA1149&lt;&gt;"",月報!BA1149,0)*24</f>
        <v>0</v>
      </c>
      <c r="K1149" s="604" t="str">
        <f>IF(STEP!X1149&lt;&gt;"",STEP!X1149,"")</f>
        <v/>
      </c>
      <c r="L1149" s="604" t="str">
        <f>IF(STEP!Y1149&lt;&gt;"",STEP!Y1149,"")</f>
        <v/>
      </c>
      <c r="M1149" s="604">
        <f>IF(STEP!Z1149&lt;&gt;"",STEP!Z1149,0)*24</f>
        <v>0</v>
      </c>
      <c r="N1149" s="604" t="str">
        <f>IF(STEP!R1149&lt;&gt;"",STEP!R1149,"")</f>
        <v/>
      </c>
      <c r="O1149" s="604" t="str">
        <f>IF(STEP!S1149&lt;&gt;"",STEP!S1149,"")</f>
        <v/>
      </c>
      <c r="P1149" s="604">
        <f t="shared" si="187"/>
        <v>0</v>
      </c>
      <c r="Q1149" s="604"/>
      <c r="R1149" s="604" t="str">
        <f t="shared" si="190"/>
        <v/>
      </c>
      <c r="S1149" s="607">
        <f t="shared" si="188"/>
        <v>0</v>
      </c>
      <c r="T1149" s="611">
        <f t="shared" si="189"/>
        <v>0</v>
      </c>
    </row>
    <row r="1150" spans="2:20">
      <c r="B1150" s="517"/>
      <c r="C1150" s="624" t="str">
        <f>IF(STEP!C1150&lt;&gt;"",STEP!C1150,"")</f>
        <v/>
      </c>
      <c r="D1150" s="405" t="str">
        <f>IF(STEP!D1150&lt;&gt;"",STEP!D1150,"")</f>
        <v/>
      </c>
      <c r="E1150" s="406" t="str">
        <f>IF(STEP!E1150&lt;&gt;"",STEP!E1150,"")</f>
        <v/>
      </c>
      <c r="F1150" s="405" t="str">
        <f>IF(STEP!F1150&lt;&gt;"",STEP!F1150,"")</f>
        <v/>
      </c>
      <c r="G1150" s="407" t="str">
        <f>IF(STEP!C1150&lt;&gt;"",STEP!AD1150,"")</f>
        <v/>
      </c>
      <c r="H1150" s="407" t="str">
        <f>IF(AND(STEP!$G1150="",$J$8&lt;&gt;"ON"),"",IF(月報!AX1150&lt;&gt;"",月報!AX1150,IF(STEP!G1150&lt;&gt;"",STEP!G1150,"")))</f>
        <v/>
      </c>
      <c r="I1150" s="408" t="str">
        <f>IF(AND(STEP!$G1150="",$J$8&lt;&gt;"ON"),"",IF(月報!AZ1150&lt;&gt;"",月報!AZ1150,IF(STEP!H1150&lt;&gt;"",STEP!H1150,"")))</f>
        <v/>
      </c>
      <c r="J1150" s="603">
        <f>IF(月報!BA1150&lt;&gt;"",月報!BA1150,0)*24</f>
        <v>0</v>
      </c>
      <c r="K1150" s="603" t="str">
        <f>IF(STEP!X1150&lt;&gt;"",STEP!X1150,"")</f>
        <v/>
      </c>
      <c r="L1150" s="603" t="str">
        <f>IF(STEP!Y1150&lt;&gt;"",STEP!Y1150,"")</f>
        <v/>
      </c>
      <c r="M1150" s="603">
        <f>IF(STEP!Z1150&lt;&gt;"",STEP!Z1150,0)*24</f>
        <v>0</v>
      </c>
      <c r="N1150" s="603" t="str">
        <f>IF(STEP!R1150&lt;&gt;"",STEP!R1150,"")</f>
        <v/>
      </c>
      <c r="O1150" s="603" t="str">
        <f>IF(STEP!S1150&lt;&gt;"",STEP!S1150,"")</f>
        <v/>
      </c>
      <c r="P1150" s="603">
        <f t="shared" si="187"/>
        <v>0</v>
      </c>
      <c r="Q1150" s="603">
        <f>SUM(P1150:P1156)</f>
        <v>0</v>
      </c>
      <c r="R1150" s="603" t="str">
        <f t="shared" si="190"/>
        <v/>
      </c>
      <c r="S1150" s="606">
        <f t="shared" si="188"/>
        <v>0</v>
      </c>
      <c r="T1150" s="610">
        <f t="shared" si="189"/>
        <v>0</v>
      </c>
    </row>
    <row r="1151" spans="2:20">
      <c r="B1151" s="517"/>
      <c r="C1151" s="622" t="str">
        <f>IF(STEP!C1151&lt;&gt;"",STEP!C1151,"")</f>
        <v/>
      </c>
      <c r="D1151" s="409" t="str">
        <f>IF(STEP!D1151&lt;&gt;"",STEP!D1151,"")</f>
        <v/>
      </c>
      <c r="E1151" s="410" t="str">
        <f>IF(STEP!E1151&lt;&gt;"",STEP!E1151,"")</f>
        <v/>
      </c>
      <c r="F1151" s="409" t="str">
        <f>IF(STEP!F1151&lt;&gt;"",STEP!F1151,"")</f>
        <v/>
      </c>
      <c r="G1151" s="508" t="str">
        <f>IF(STEP!C1151&lt;&gt;"",STEP!AD1151,"")</f>
        <v/>
      </c>
      <c r="H1151" s="407" t="str">
        <f>IF(AND(STEP!$G1151="",$J$8&lt;&gt;"ON"),"",IF(月報!AX1151&lt;&gt;"",月報!AX1151,IF(STEP!G1151&lt;&gt;"",STEP!G1151,"")))</f>
        <v/>
      </c>
      <c r="I1151" s="408" t="str">
        <f>IF(AND(STEP!$G1151="",$J$8&lt;&gt;"ON"),"",IF(月報!AZ1151&lt;&gt;"",月報!AZ1151,IF(STEP!H1151&lt;&gt;"",STEP!H1151,"")))</f>
        <v/>
      </c>
      <c r="J1151" s="603">
        <f>IF(月報!BA1151&lt;&gt;"",月報!BA1151,0)*24</f>
        <v>0</v>
      </c>
      <c r="K1151" s="603" t="str">
        <f>IF(STEP!X1151&lt;&gt;"",STEP!X1151,"")</f>
        <v/>
      </c>
      <c r="L1151" s="603" t="str">
        <f>IF(STEP!Y1151&lt;&gt;"",STEP!Y1151,"")</f>
        <v/>
      </c>
      <c r="M1151" s="603">
        <f>IF(STEP!Z1151&lt;&gt;"",STEP!Z1151,0)*24</f>
        <v>0</v>
      </c>
      <c r="N1151" s="603" t="str">
        <f>IF(STEP!R1151&lt;&gt;"",STEP!R1151,"")</f>
        <v/>
      </c>
      <c r="O1151" s="603" t="str">
        <f>IF(STEP!S1151&lt;&gt;"",STEP!S1151,"")</f>
        <v/>
      </c>
      <c r="P1151" s="603">
        <f t="shared" si="187"/>
        <v>0</v>
      </c>
      <c r="Q1151" s="603"/>
      <c r="R1151" s="603" t="str">
        <f t="shared" si="190"/>
        <v/>
      </c>
      <c r="S1151" s="605">
        <f t="shared" si="188"/>
        <v>0</v>
      </c>
      <c r="T1151" s="610">
        <f t="shared" si="189"/>
        <v>0</v>
      </c>
    </row>
    <row r="1152" spans="2:20">
      <c r="B1152" s="517"/>
      <c r="C1152" s="622" t="str">
        <f>IF(STEP!C1152&lt;&gt;"",STEP!C1152,"")</f>
        <v/>
      </c>
      <c r="D1152" s="409" t="str">
        <f>IF(STEP!D1152&lt;&gt;"",STEP!D1152,"")</f>
        <v/>
      </c>
      <c r="E1152" s="410" t="str">
        <f>IF(STEP!E1152&lt;&gt;"",STEP!E1152,"")</f>
        <v/>
      </c>
      <c r="F1152" s="409" t="str">
        <f>IF(STEP!F1152&lt;&gt;"",STEP!F1152,"")</f>
        <v/>
      </c>
      <c r="G1152" s="508" t="str">
        <f>IF(STEP!C1152&lt;&gt;"",STEP!AD1152,"")</f>
        <v/>
      </c>
      <c r="H1152" s="407" t="str">
        <f>IF(AND(STEP!$G1152="",$J$8&lt;&gt;"ON"),"",IF(月報!AX1152&lt;&gt;"",月報!AX1152,IF(STEP!G1152&lt;&gt;"",STEP!G1152,"")))</f>
        <v/>
      </c>
      <c r="I1152" s="408" t="str">
        <f>IF(AND(STEP!$G1152="",$J$8&lt;&gt;"ON"),"",IF(月報!AZ1152&lt;&gt;"",月報!AZ1152,IF(STEP!H1152&lt;&gt;"",STEP!H1152,"")))</f>
        <v/>
      </c>
      <c r="J1152" s="603">
        <f>IF(月報!BA1152&lt;&gt;"",月報!BA1152,0)*24</f>
        <v>0</v>
      </c>
      <c r="K1152" s="603" t="str">
        <f>IF(STEP!X1152&lt;&gt;"",STEP!X1152,"")</f>
        <v/>
      </c>
      <c r="L1152" s="603" t="str">
        <f>IF(STEP!Y1152&lt;&gt;"",STEP!Y1152,"")</f>
        <v/>
      </c>
      <c r="M1152" s="603">
        <f>IF(STEP!Z1152&lt;&gt;"",STEP!Z1152,0)*24</f>
        <v>0</v>
      </c>
      <c r="N1152" s="603" t="str">
        <f>IF(STEP!R1152&lt;&gt;"",STEP!R1152,"")</f>
        <v/>
      </c>
      <c r="O1152" s="603" t="str">
        <f>IF(STEP!S1152&lt;&gt;"",STEP!S1152,"")</f>
        <v/>
      </c>
      <c r="P1152" s="603">
        <f t="shared" si="187"/>
        <v>0</v>
      </c>
      <c r="Q1152" s="603"/>
      <c r="R1152" s="603" t="str">
        <f t="shared" si="190"/>
        <v/>
      </c>
      <c r="S1152" s="605">
        <f t="shared" si="188"/>
        <v>0</v>
      </c>
      <c r="T1152" s="610">
        <f t="shared" si="189"/>
        <v>0</v>
      </c>
    </row>
    <row r="1153" spans="2:20">
      <c r="B1153" s="517"/>
      <c r="C1153" s="622" t="str">
        <f>IF(STEP!C1153&lt;&gt;"",STEP!C1153,"")</f>
        <v/>
      </c>
      <c r="D1153" s="409" t="str">
        <f>IF(STEP!D1153&lt;&gt;"",STEP!D1153,"")</f>
        <v/>
      </c>
      <c r="E1153" s="410" t="str">
        <f>IF(STEP!E1153&lt;&gt;"",STEP!E1153,"")</f>
        <v/>
      </c>
      <c r="F1153" s="409" t="str">
        <f>IF(STEP!F1153&lt;&gt;"",STEP!F1153,"")</f>
        <v/>
      </c>
      <c r="G1153" s="508" t="str">
        <f>IF(STEP!C1153&lt;&gt;"",STEP!AD1153,"")</f>
        <v/>
      </c>
      <c r="H1153" s="407" t="str">
        <f>IF(AND(STEP!$G1153="",$J$8&lt;&gt;"ON"),"",IF(月報!AX1153&lt;&gt;"",月報!AX1153,IF(STEP!G1153&lt;&gt;"",STEP!G1153,"")))</f>
        <v/>
      </c>
      <c r="I1153" s="408" t="str">
        <f>IF(AND(STEP!$G1153="",$J$8&lt;&gt;"ON"),"",IF(月報!AZ1153&lt;&gt;"",月報!AZ1153,IF(STEP!H1153&lt;&gt;"",STEP!H1153,"")))</f>
        <v/>
      </c>
      <c r="J1153" s="603">
        <f>IF(月報!BA1153&lt;&gt;"",月報!BA1153,0)*24</f>
        <v>0</v>
      </c>
      <c r="K1153" s="603" t="str">
        <f>IF(STEP!X1153&lt;&gt;"",STEP!X1153,"")</f>
        <v/>
      </c>
      <c r="L1153" s="603" t="str">
        <f>IF(STEP!Y1153&lt;&gt;"",STEP!Y1153,"")</f>
        <v/>
      </c>
      <c r="M1153" s="603">
        <f>IF(STEP!Z1153&lt;&gt;"",STEP!Z1153,0)*24</f>
        <v>0</v>
      </c>
      <c r="N1153" s="603" t="str">
        <f>IF(STEP!R1153&lt;&gt;"",STEP!R1153,"")</f>
        <v/>
      </c>
      <c r="O1153" s="603" t="str">
        <f>IF(STEP!S1153&lt;&gt;"",STEP!S1153,"")</f>
        <v/>
      </c>
      <c r="P1153" s="603">
        <f t="shared" si="187"/>
        <v>0</v>
      </c>
      <c r="Q1153" s="603"/>
      <c r="R1153" s="603" t="str">
        <f t="shared" si="190"/>
        <v/>
      </c>
      <c r="S1153" s="605">
        <f t="shared" si="188"/>
        <v>0</v>
      </c>
      <c r="T1153" s="610">
        <f t="shared" si="189"/>
        <v>0</v>
      </c>
    </row>
    <row r="1154" spans="2:20">
      <c r="B1154" s="517"/>
      <c r="C1154" s="622" t="str">
        <f>IF(STEP!C1154&lt;&gt;"",STEP!C1154,"")</f>
        <v/>
      </c>
      <c r="D1154" s="409" t="str">
        <f>IF(STEP!D1154&lt;&gt;"",STEP!D1154,"")</f>
        <v/>
      </c>
      <c r="E1154" s="410" t="str">
        <f>IF(STEP!E1154&lt;&gt;"",STEP!E1154,"")</f>
        <v/>
      </c>
      <c r="F1154" s="409" t="str">
        <f>IF(STEP!F1154&lt;&gt;"",STEP!F1154,"")</f>
        <v/>
      </c>
      <c r="G1154" s="508" t="str">
        <f>IF(STEP!C1154&lt;&gt;"",STEP!AD1154,"")</f>
        <v/>
      </c>
      <c r="H1154" s="407" t="str">
        <f>IF(AND(STEP!$G1154="",$J$8&lt;&gt;"ON"),"",IF(月報!AX1154&lt;&gt;"",月報!AX1154,IF(STEP!G1154&lt;&gt;"",STEP!G1154,"")))</f>
        <v/>
      </c>
      <c r="I1154" s="408" t="str">
        <f>IF(AND(STEP!$G1154="",$J$8&lt;&gt;"ON"),"",IF(月報!AZ1154&lt;&gt;"",月報!AZ1154,IF(STEP!H1154&lt;&gt;"",STEP!H1154,"")))</f>
        <v/>
      </c>
      <c r="J1154" s="603">
        <f>IF(月報!BA1154&lt;&gt;"",月報!BA1154,0)*24</f>
        <v>0</v>
      </c>
      <c r="K1154" s="603" t="str">
        <f>IF(STEP!X1154&lt;&gt;"",STEP!X1154,"")</f>
        <v/>
      </c>
      <c r="L1154" s="603" t="str">
        <f>IF(STEP!Y1154&lt;&gt;"",STEP!Y1154,"")</f>
        <v/>
      </c>
      <c r="M1154" s="603">
        <f>IF(STEP!Z1154&lt;&gt;"",STEP!Z1154,0)*24</f>
        <v>0</v>
      </c>
      <c r="N1154" s="603" t="str">
        <f>IF(STEP!R1154&lt;&gt;"",STEP!R1154,"")</f>
        <v/>
      </c>
      <c r="O1154" s="603" t="str">
        <f>IF(STEP!S1154&lt;&gt;"",STEP!S1154,"")</f>
        <v/>
      </c>
      <c r="P1154" s="603">
        <f t="shared" si="187"/>
        <v>0</v>
      </c>
      <c r="Q1154" s="603"/>
      <c r="R1154" s="603" t="str">
        <f t="shared" si="190"/>
        <v/>
      </c>
      <c r="S1154" s="605">
        <f t="shared" si="188"/>
        <v>0</v>
      </c>
      <c r="T1154" s="610">
        <f t="shared" si="189"/>
        <v>0</v>
      </c>
    </row>
    <row r="1155" spans="2:20">
      <c r="B1155" s="517"/>
      <c r="C1155" s="622" t="str">
        <f>IF(STEP!C1155&lt;&gt;"",STEP!C1155,"")</f>
        <v/>
      </c>
      <c r="D1155" s="409" t="str">
        <f>IF(STEP!D1155&lt;&gt;"",STEP!D1155,"")</f>
        <v/>
      </c>
      <c r="E1155" s="410" t="str">
        <f>IF(STEP!E1155&lt;&gt;"",STEP!E1155,"")</f>
        <v/>
      </c>
      <c r="F1155" s="409" t="str">
        <f>IF(STEP!F1155&lt;&gt;"",STEP!F1155,"")</f>
        <v/>
      </c>
      <c r="G1155" s="508" t="str">
        <f>IF(STEP!C1155&lt;&gt;"",STEP!AD1155,"")</f>
        <v/>
      </c>
      <c r="H1155" s="407" t="str">
        <f>IF(AND(STEP!$G1155="",$J$8&lt;&gt;"ON"),"",IF(月報!AX1155&lt;&gt;"",月報!AX1155,IF(STEP!G1155&lt;&gt;"",STEP!G1155,"")))</f>
        <v/>
      </c>
      <c r="I1155" s="408" t="str">
        <f>IF(AND(STEP!$G1155="",$J$8&lt;&gt;"ON"),"",IF(月報!AZ1155&lt;&gt;"",月報!AZ1155,IF(STEP!H1155&lt;&gt;"",STEP!H1155,"")))</f>
        <v/>
      </c>
      <c r="J1155" s="603">
        <f>IF(月報!BA1155&lt;&gt;"",月報!BA1155,0)*24</f>
        <v>0</v>
      </c>
      <c r="K1155" s="603" t="str">
        <f>IF(STEP!X1155&lt;&gt;"",STEP!X1155,"")</f>
        <v/>
      </c>
      <c r="L1155" s="603" t="str">
        <f>IF(STEP!Y1155&lt;&gt;"",STEP!Y1155,"")</f>
        <v/>
      </c>
      <c r="M1155" s="603">
        <f>IF(STEP!Z1155&lt;&gt;"",STEP!Z1155,0)*24</f>
        <v>0</v>
      </c>
      <c r="N1155" s="603" t="str">
        <f>IF(STEP!R1155&lt;&gt;"",STEP!R1155,"")</f>
        <v/>
      </c>
      <c r="O1155" s="603" t="str">
        <f>IF(STEP!S1155&lt;&gt;"",STEP!S1155,"")</f>
        <v/>
      </c>
      <c r="P1155" s="603">
        <f t="shared" si="187"/>
        <v>0</v>
      </c>
      <c r="Q1155" s="603"/>
      <c r="R1155" s="603" t="str">
        <f t="shared" si="190"/>
        <v/>
      </c>
      <c r="S1155" s="605">
        <f t="shared" si="188"/>
        <v>0</v>
      </c>
      <c r="T1155" s="610">
        <f t="shared" si="189"/>
        <v>0</v>
      </c>
    </row>
    <row r="1156" spans="2:20">
      <c r="B1156" s="517"/>
      <c r="C1156" s="623" t="str">
        <f>IF(STEP!C1156&lt;&gt;"",STEP!C1156,"")</f>
        <v/>
      </c>
      <c r="D1156" s="411" t="str">
        <f>IF(STEP!D1156&lt;&gt;"",STEP!D1156,"")</f>
        <v/>
      </c>
      <c r="E1156" s="412" t="str">
        <f>IF(STEP!E1156&lt;&gt;"",STEP!E1156,"")</f>
        <v/>
      </c>
      <c r="F1156" s="411" t="str">
        <f>IF(STEP!F1156&lt;&gt;"",STEP!F1156,"")</f>
        <v/>
      </c>
      <c r="G1156" s="413" t="str">
        <f>IF(STEP!C1156&lt;&gt;"",STEP!AD1156,"")</f>
        <v/>
      </c>
      <c r="H1156" s="413" t="str">
        <f>IF(AND(STEP!$G1156="",$J$8&lt;&gt;"ON"),"",IF(月報!AX1156&lt;&gt;"",月報!AX1156,IF(STEP!G1156&lt;&gt;"",STEP!G1156,"")))</f>
        <v/>
      </c>
      <c r="I1156" s="414" t="str">
        <f>IF(AND(STEP!$G1156="",$J$8&lt;&gt;"ON"),"",IF(月報!AZ1156&lt;&gt;"",月報!AZ1156,IF(STEP!H1156&lt;&gt;"",STEP!H1156,"")))</f>
        <v/>
      </c>
      <c r="J1156" s="604">
        <f>IF(月報!BA1156&lt;&gt;"",月報!BA1156,0)*24</f>
        <v>0</v>
      </c>
      <c r="K1156" s="604" t="str">
        <f>IF(STEP!X1156&lt;&gt;"",STEP!X1156,"")</f>
        <v/>
      </c>
      <c r="L1156" s="604" t="str">
        <f>IF(STEP!Y1156&lt;&gt;"",STEP!Y1156,"")</f>
        <v/>
      </c>
      <c r="M1156" s="604">
        <f>IF(STEP!Z1156&lt;&gt;"",STEP!Z1156,0)*24</f>
        <v>0</v>
      </c>
      <c r="N1156" s="604" t="str">
        <f>IF(STEP!R1156&lt;&gt;"",STEP!R1156,"")</f>
        <v/>
      </c>
      <c r="O1156" s="604" t="str">
        <f>IF(STEP!S1156&lt;&gt;"",STEP!S1156,"")</f>
        <v/>
      </c>
      <c r="P1156" s="604">
        <f t="shared" si="187"/>
        <v>0</v>
      </c>
      <c r="Q1156" s="604"/>
      <c r="R1156" s="604" t="str">
        <f t="shared" si="190"/>
        <v/>
      </c>
      <c r="S1156" s="607">
        <f t="shared" si="188"/>
        <v>0</v>
      </c>
      <c r="T1156" s="611">
        <f t="shared" si="189"/>
        <v>0</v>
      </c>
    </row>
    <row r="1157" spans="2:20">
      <c r="B1157" s="517"/>
      <c r="C1157" s="624" t="str">
        <f>IF(STEP!C1157&lt;&gt;"",STEP!C1157,"")</f>
        <v/>
      </c>
      <c r="D1157" s="405" t="str">
        <f>IF(STEP!D1157&lt;&gt;"",STEP!D1157,"")</f>
        <v/>
      </c>
      <c r="E1157" s="406" t="str">
        <f>IF(STEP!E1157&lt;&gt;"",STEP!E1157,"")</f>
        <v/>
      </c>
      <c r="F1157" s="405" t="str">
        <f>IF(STEP!F1157&lt;&gt;"",STEP!F1157,"")</f>
        <v/>
      </c>
      <c r="G1157" s="407" t="str">
        <f>IF(STEP!C1157&lt;&gt;"",STEP!AD1157,"")</f>
        <v/>
      </c>
      <c r="H1157" s="407" t="str">
        <f>IF(AND(STEP!$G1157="",$J$8&lt;&gt;"ON"),"",IF(月報!AX1157&lt;&gt;"",月報!AX1157,IF(STEP!G1157&lt;&gt;"",STEP!G1157,"")))</f>
        <v/>
      </c>
      <c r="I1157" s="408" t="str">
        <f>IF(AND(STEP!$G1157="",$J$8&lt;&gt;"ON"),"",IF(月報!AZ1157&lt;&gt;"",月報!AZ1157,IF(STEP!H1157&lt;&gt;"",STEP!H1157,"")))</f>
        <v/>
      </c>
      <c r="J1157" s="603">
        <f>IF(月報!BA1157&lt;&gt;"",月報!BA1157,0)*24</f>
        <v>0</v>
      </c>
      <c r="K1157" s="603" t="str">
        <f>IF(STEP!X1157&lt;&gt;"",STEP!X1157,"")</f>
        <v/>
      </c>
      <c r="L1157" s="603" t="str">
        <f>IF(STEP!Y1157&lt;&gt;"",STEP!Y1157,"")</f>
        <v/>
      </c>
      <c r="M1157" s="603">
        <f>IF(STEP!Z1157&lt;&gt;"",STEP!Z1157,0)*24</f>
        <v>0</v>
      </c>
      <c r="N1157" s="603" t="str">
        <f>IF(STEP!R1157&lt;&gt;"",STEP!R1157,"")</f>
        <v/>
      </c>
      <c r="O1157" s="603" t="str">
        <f>IF(STEP!S1157&lt;&gt;"",STEP!S1157,"")</f>
        <v/>
      </c>
      <c r="P1157" s="603">
        <f t="shared" si="187"/>
        <v>0</v>
      </c>
      <c r="Q1157" s="603">
        <f>SUM(P1157:P1163)</f>
        <v>0</v>
      </c>
      <c r="R1157" s="603" t="str">
        <f t="shared" si="190"/>
        <v/>
      </c>
      <c r="S1157" s="606">
        <f t="shared" si="188"/>
        <v>0</v>
      </c>
      <c r="T1157" s="610">
        <f t="shared" si="189"/>
        <v>0</v>
      </c>
    </row>
    <row r="1158" spans="2:20">
      <c r="B1158" s="517"/>
      <c r="C1158" s="622" t="str">
        <f>IF(STEP!C1158&lt;&gt;"",STEP!C1158,"")</f>
        <v/>
      </c>
      <c r="D1158" s="409" t="str">
        <f>IF(STEP!D1158&lt;&gt;"",STEP!D1158,"")</f>
        <v/>
      </c>
      <c r="E1158" s="410" t="str">
        <f>IF(STEP!E1158&lt;&gt;"",STEP!E1158,"")</f>
        <v/>
      </c>
      <c r="F1158" s="409" t="str">
        <f>IF(STEP!F1158&lt;&gt;"",STEP!F1158,"")</f>
        <v/>
      </c>
      <c r="G1158" s="508" t="str">
        <f>IF(STEP!C1158&lt;&gt;"",STEP!AD1158,"")</f>
        <v/>
      </c>
      <c r="H1158" s="407" t="str">
        <f>IF(AND(STEP!$G1158="",$J$8&lt;&gt;"ON"),"",IF(月報!AX1158&lt;&gt;"",月報!AX1158,IF(STEP!G1158&lt;&gt;"",STEP!G1158,"")))</f>
        <v/>
      </c>
      <c r="I1158" s="408" t="str">
        <f>IF(AND(STEP!$G1158="",$J$8&lt;&gt;"ON"),"",IF(月報!AZ1158&lt;&gt;"",月報!AZ1158,IF(STEP!H1158&lt;&gt;"",STEP!H1158,"")))</f>
        <v/>
      </c>
      <c r="J1158" s="603">
        <f>IF(月報!BA1158&lt;&gt;"",月報!BA1158,0)*24</f>
        <v>0</v>
      </c>
      <c r="K1158" s="603" t="str">
        <f>IF(STEP!X1158&lt;&gt;"",STEP!X1158,"")</f>
        <v/>
      </c>
      <c r="L1158" s="603" t="str">
        <f>IF(STEP!Y1158&lt;&gt;"",STEP!Y1158,"")</f>
        <v/>
      </c>
      <c r="M1158" s="603">
        <f>IF(STEP!Z1158&lt;&gt;"",STEP!Z1158,0)*24</f>
        <v>0</v>
      </c>
      <c r="N1158" s="603" t="str">
        <f>IF(STEP!R1158&lt;&gt;"",STEP!R1158,"")</f>
        <v/>
      </c>
      <c r="O1158" s="603" t="str">
        <f>IF(STEP!S1158&lt;&gt;"",STEP!S1158,"")</f>
        <v/>
      </c>
      <c r="P1158" s="603">
        <f t="shared" si="187"/>
        <v>0</v>
      </c>
      <c r="Q1158" s="603"/>
      <c r="R1158" s="603" t="str">
        <f t="shared" si="190"/>
        <v/>
      </c>
      <c r="S1158" s="605">
        <f t="shared" si="188"/>
        <v>0</v>
      </c>
      <c r="T1158" s="610">
        <f t="shared" si="189"/>
        <v>0</v>
      </c>
    </row>
    <row r="1159" spans="2:20">
      <c r="B1159" s="517"/>
      <c r="C1159" s="622" t="str">
        <f>IF(STEP!C1159&lt;&gt;"",STEP!C1159,"")</f>
        <v/>
      </c>
      <c r="D1159" s="409" t="str">
        <f>IF(STEP!D1159&lt;&gt;"",STEP!D1159,"")</f>
        <v/>
      </c>
      <c r="E1159" s="410" t="str">
        <f>IF(STEP!E1159&lt;&gt;"",STEP!E1159,"")</f>
        <v/>
      </c>
      <c r="F1159" s="409" t="str">
        <f>IF(STEP!F1159&lt;&gt;"",STEP!F1159,"")</f>
        <v/>
      </c>
      <c r="G1159" s="508" t="str">
        <f>IF(STEP!C1159&lt;&gt;"",STEP!AD1159,"")</f>
        <v/>
      </c>
      <c r="H1159" s="407" t="str">
        <f>IF(AND(STEP!$G1159="",$J$8&lt;&gt;"ON"),"",IF(月報!AX1159&lt;&gt;"",月報!AX1159,IF(STEP!G1159&lt;&gt;"",STEP!G1159,"")))</f>
        <v/>
      </c>
      <c r="I1159" s="408" t="str">
        <f>IF(AND(STEP!$G1159="",$J$8&lt;&gt;"ON"),"",IF(月報!AZ1159&lt;&gt;"",月報!AZ1159,IF(STEP!H1159&lt;&gt;"",STEP!H1159,"")))</f>
        <v/>
      </c>
      <c r="J1159" s="603">
        <f>IF(月報!BA1159&lt;&gt;"",月報!BA1159,0)*24</f>
        <v>0</v>
      </c>
      <c r="K1159" s="603" t="str">
        <f>IF(STEP!X1159&lt;&gt;"",STEP!X1159,"")</f>
        <v/>
      </c>
      <c r="L1159" s="603" t="str">
        <f>IF(STEP!Y1159&lt;&gt;"",STEP!Y1159,"")</f>
        <v/>
      </c>
      <c r="M1159" s="603">
        <f>IF(STEP!Z1159&lt;&gt;"",STEP!Z1159,0)*24</f>
        <v>0</v>
      </c>
      <c r="N1159" s="603" t="str">
        <f>IF(STEP!R1159&lt;&gt;"",STEP!R1159,"")</f>
        <v/>
      </c>
      <c r="O1159" s="603" t="str">
        <f>IF(STEP!S1159&lt;&gt;"",STEP!S1159,"")</f>
        <v/>
      </c>
      <c r="P1159" s="603">
        <f t="shared" si="187"/>
        <v>0</v>
      </c>
      <c r="Q1159" s="603"/>
      <c r="R1159" s="603" t="str">
        <f t="shared" si="190"/>
        <v/>
      </c>
      <c r="S1159" s="605">
        <f t="shared" si="188"/>
        <v>0</v>
      </c>
      <c r="T1159" s="610">
        <f t="shared" si="189"/>
        <v>0</v>
      </c>
    </row>
    <row r="1160" spans="2:20">
      <c r="B1160" s="517"/>
      <c r="C1160" s="622" t="str">
        <f>IF(STEP!C1160&lt;&gt;"",STEP!C1160,"")</f>
        <v/>
      </c>
      <c r="D1160" s="409" t="str">
        <f>IF(STEP!D1160&lt;&gt;"",STEP!D1160,"")</f>
        <v/>
      </c>
      <c r="E1160" s="410" t="str">
        <f>IF(STEP!E1160&lt;&gt;"",STEP!E1160,"")</f>
        <v/>
      </c>
      <c r="F1160" s="409" t="str">
        <f>IF(STEP!F1160&lt;&gt;"",STEP!F1160,"")</f>
        <v/>
      </c>
      <c r="G1160" s="508" t="str">
        <f>IF(STEP!C1160&lt;&gt;"",STEP!AD1160,"")</f>
        <v/>
      </c>
      <c r="H1160" s="407" t="str">
        <f>IF(AND(STEP!$G1160="",$J$8&lt;&gt;"ON"),"",IF(月報!AX1160&lt;&gt;"",月報!AX1160,IF(STEP!G1160&lt;&gt;"",STEP!G1160,"")))</f>
        <v/>
      </c>
      <c r="I1160" s="408" t="str">
        <f>IF(AND(STEP!$G1160="",$J$8&lt;&gt;"ON"),"",IF(月報!AZ1160&lt;&gt;"",月報!AZ1160,IF(STEP!H1160&lt;&gt;"",STEP!H1160,"")))</f>
        <v/>
      </c>
      <c r="J1160" s="603">
        <f>IF(月報!BA1160&lt;&gt;"",月報!BA1160,0)*24</f>
        <v>0</v>
      </c>
      <c r="K1160" s="603" t="str">
        <f>IF(STEP!X1160&lt;&gt;"",STEP!X1160,"")</f>
        <v/>
      </c>
      <c r="L1160" s="603" t="str">
        <f>IF(STEP!Y1160&lt;&gt;"",STEP!Y1160,"")</f>
        <v/>
      </c>
      <c r="M1160" s="603">
        <f>IF(STEP!Z1160&lt;&gt;"",STEP!Z1160,0)*24</f>
        <v>0</v>
      </c>
      <c r="N1160" s="603" t="str">
        <f>IF(STEP!R1160&lt;&gt;"",STEP!R1160,"")</f>
        <v/>
      </c>
      <c r="O1160" s="603" t="str">
        <f>IF(STEP!S1160&lt;&gt;"",STEP!S1160,"")</f>
        <v/>
      </c>
      <c r="P1160" s="603">
        <f t="shared" si="187"/>
        <v>0</v>
      </c>
      <c r="Q1160" s="603"/>
      <c r="R1160" s="603" t="str">
        <f t="shared" si="190"/>
        <v/>
      </c>
      <c r="S1160" s="605">
        <f t="shared" si="188"/>
        <v>0</v>
      </c>
      <c r="T1160" s="610">
        <f t="shared" si="189"/>
        <v>0</v>
      </c>
    </row>
    <row r="1161" spans="2:20">
      <c r="B1161" s="517"/>
      <c r="C1161" s="622" t="str">
        <f>IF(STEP!C1161&lt;&gt;"",STEP!C1161,"")</f>
        <v/>
      </c>
      <c r="D1161" s="409" t="str">
        <f>IF(STEP!D1161&lt;&gt;"",STEP!D1161,"")</f>
        <v/>
      </c>
      <c r="E1161" s="410" t="str">
        <f>IF(STEP!E1161&lt;&gt;"",STEP!E1161,"")</f>
        <v/>
      </c>
      <c r="F1161" s="409" t="str">
        <f>IF(STEP!F1161&lt;&gt;"",STEP!F1161,"")</f>
        <v/>
      </c>
      <c r="G1161" s="508" t="str">
        <f>IF(STEP!C1161&lt;&gt;"",STEP!AD1161,"")</f>
        <v/>
      </c>
      <c r="H1161" s="407" t="str">
        <f>IF(AND(STEP!$G1161="",$J$8&lt;&gt;"ON"),"",IF(月報!AX1161&lt;&gt;"",月報!AX1161,IF(STEP!G1161&lt;&gt;"",STEP!G1161,"")))</f>
        <v/>
      </c>
      <c r="I1161" s="408" t="str">
        <f>IF(AND(STEP!$G1161="",$J$8&lt;&gt;"ON"),"",IF(月報!AZ1161&lt;&gt;"",月報!AZ1161,IF(STEP!H1161&lt;&gt;"",STEP!H1161,"")))</f>
        <v/>
      </c>
      <c r="J1161" s="603">
        <f>IF(月報!BA1161&lt;&gt;"",月報!BA1161,0)*24</f>
        <v>0</v>
      </c>
      <c r="K1161" s="603" t="str">
        <f>IF(STEP!X1161&lt;&gt;"",STEP!X1161,"")</f>
        <v/>
      </c>
      <c r="L1161" s="603" t="str">
        <f>IF(STEP!Y1161&lt;&gt;"",STEP!Y1161,"")</f>
        <v/>
      </c>
      <c r="M1161" s="603">
        <f>IF(STEP!Z1161&lt;&gt;"",STEP!Z1161,0)*24</f>
        <v>0</v>
      </c>
      <c r="N1161" s="603" t="str">
        <f>IF(STEP!R1161&lt;&gt;"",STEP!R1161,"")</f>
        <v/>
      </c>
      <c r="O1161" s="603" t="str">
        <f>IF(STEP!S1161&lt;&gt;"",STEP!S1161,"")</f>
        <v/>
      </c>
      <c r="P1161" s="603">
        <f t="shared" si="187"/>
        <v>0</v>
      </c>
      <c r="Q1161" s="603"/>
      <c r="R1161" s="603" t="str">
        <f t="shared" si="190"/>
        <v/>
      </c>
      <c r="S1161" s="605">
        <f t="shared" si="188"/>
        <v>0</v>
      </c>
      <c r="T1161" s="610">
        <f t="shared" si="189"/>
        <v>0</v>
      </c>
    </row>
    <row r="1162" spans="2:20">
      <c r="B1162" s="517"/>
      <c r="C1162" s="622" t="str">
        <f>IF(STEP!C1162&lt;&gt;"",STEP!C1162,"")</f>
        <v/>
      </c>
      <c r="D1162" s="409" t="str">
        <f>IF(STEP!D1162&lt;&gt;"",STEP!D1162,"")</f>
        <v/>
      </c>
      <c r="E1162" s="410" t="str">
        <f>IF(STEP!E1162&lt;&gt;"",STEP!E1162,"")</f>
        <v/>
      </c>
      <c r="F1162" s="409" t="str">
        <f>IF(STEP!F1162&lt;&gt;"",STEP!F1162,"")</f>
        <v/>
      </c>
      <c r="G1162" s="508" t="str">
        <f>IF(STEP!C1162&lt;&gt;"",STEP!AD1162,"")</f>
        <v/>
      </c>
      <c r="H1162" s="407" t="str">
        <f>IF(AND(STEP!$G1162="",$J$8&lt;&gt;"ON"),"",IF(月報!AX1162&lt;&gt;"",月報!AX1162,IF(STEP!G1162&lt;&gt;"",STEP!G1162,"")))</f>
        <v/>
      </c>
      <c r="I1162" s="408" t="str">
        <f>IF(AND(STEP!$G1162="",$J$8&lt;&gt;"ON"),"",IF(月報!AZ1162&lt;&gt;"",月報!AZ1162,IF(STEP!H1162&lt;&gt;"",STEP!H1162,"")))</f>
        <v/>
      </c>
      <c r="J1162" s="603">
        <f>IF(月報!BA1162&lt;&gt;"",月報!BA1162,0)*24</f>
        <v>0</v>
      </c>
      <c r="K1162" s="603" t="str">
        <f>IF(STEP!X1162&lt;&gt;"",STEP!X1162,"")</f>
        <v/>
      </c>
      <c r="L1162" s="603" t="str">
        <f>IF(STEP!Y1162&lt;&gt;"",STEP!Y1162,"")</f>
        <v/>
      </c>
      <c r="M1162" s="603">
        <f>IF(STEP!Z1162&lt;&gt;"",STEP!Z1162,0)*24</f>
        <v>0</v>
      </c>
      <c r="N1162" s="603" t="str">
        <f>IF(STEP!R1162&lt;&gt;"",STEP!R1162,"")</f>
        <v/>
      </c>
      <c r="O1162" s="603" t="str">
        <f>IF(STEP!S1162&lt;&gt;"",STEP!S1162,"")</f>
        <v/>
      </c>
      <c r="P1162" s="603">
        <f t="shared" si="187"/>
        <v>0</v>
      </c>
      <c r="Q1162" s="603"/>
      <c r="R1162" s="603" t="str">
        <f t="shared" si="190"/>
        <v/>
      </c>
      <c r="S1162" s="605">
        <f t="shared" si="188"/>
        <v>0</v>
      </c>
      <c r="T1162" s="610">
        <f t="shared" si="189"/>
        <v>0</v>
      </c>
    </row>
    <row r="1163" spans="2:20">
      <c r="B1163" s="517"/>
      <c r="C1163" s="623" t="str">
        <f>IF(STEP!C1163&lt;&gt;"",STEP!C1163,"")</f>
        <v/>
      </c>
      <c r="D1163" s="411" t="str">
        <f>IF(STEP!D1163&lt;&gt;"",STEP!D1163,"")</f>
        <v/>
      </c>
      <c r="E1163" s="412" t="str">
        <f>IF(STEP!E1163&lt;&gt;"",STEP!E1163,"")</f>
        <v/>
      </c>
      <c r="F1163" s="411" t="str">
        <f>IF(STEP!F1163&lt;&gt;"",STEP!F1163,"")</f>
        <v/>
      </c>
      <c r="G1163" s="413" t="str">
        <f>IF(STEP!C1163&lt;&gt;"",STEP!AD1163,"")</f>
        <v/>
      </c>
      <c r="H1163" s="413" t="str">
        <f>IF(AND(STEP!$G1163="",$J$8&lt;&gt;"ON"),"",IF(月報!AX1163&lt;&gt;"",月報!AX1163,IF(STEP!G1163&lt;&gt;"",STEP!G1163,"")))</f>
        <v/>
      </c>
      <c r="I1163" s="414" t="str">
        <f>IF(AND(STEP!$G1163="",$J$8&lt;&gt;"ON"),"",IF(月報!AZ1163&lt;&gt;"",月報!AZ1163,IF(STEP!H1163&lt;&gt;"",STEP!H1163,"")))</f>
        <v/>
      </c>
      <c r="J1163" s="604">
        <f>IF(月報!BA1163&lt;&gt;"",月報!BA1163,0)*24</f>
        <v>0</v>
      </c>
      <c r="K1163" s="604" t="str">
        <f>IF(STEP!X1163&lt;&gt;"",STEP!X1163,"")</f>
        <v/>
      </c>
      <c r="L1163" s="604" t="str">
        <f>IF(STEP!Y1163&lt;&gt;"",STEP!Y1163,"")</f>
        <v/>
      </c>
      <c r="M1163" s="604">
        <f>IF(STEP!Z1163&lt;&gt;"",STEP!Z1163,0)*24</f>
        <v>0</v>
      </c>
      <c r="N1163" s="604" t="str">
        <f>IF(STEP!R1163&lt;&gt;"",STEP!R1163,"")</f>
        <v/>
      </c>
      <c r="O1163" s="604" t="str">
        <f>IF(STEP!S1163&lt;&gt;"",STEP!S1163,"")</f>
        <v/>
      </c>
      <c r="P1163" s="604">
        <f t="shared" si="187"/>
        <v>0</v>
      </c>
      <c r="Q1163" s="604"/>
      <c r="R1163" s="604" t="str">
        <f t="shared" si="190"/>
        <v/>
      </c>
      <c r="S1163" s="607">
        <f t="shared" si="188"/>
        <v>0</v>
      </c>
      <c r="T1163" s="611">
        <f t="shared" si="189"/>
        <v>0</v>
      </c>
    </row>
    <row r="1164" spans="2:20">
      <c r="B1164" s="517"/>
      <c r="C1164" s="624" t="str">
        <f>IF(STEP!C1164&lt;&gt;"",STEP!C1164,"")</f>
        <v/>
      </c>
      <c r="D1164" s="405" t="str">
        <f>IF(STEP!D1164&lt;&gt;"",STEP!D1164,"")</f>
        <v/>
      </c>
      <c r="E1164" s="406" t="str">
        <f>IF(STEP!E1164&lt;&gt;"",STEP!E1164,"")</f>
        <v/>
      </c>
      <c r="F1164" s="405" t="str">
        <f>IF(STEP!F1164&lt;&gt;"",STEP!F1164,"")</f>
        <v/>
      </c>
      <c r="G1164" s="407" t="str">
        <f>IF(STEP!C1164&lt;&gt;"",STEP!AD1164,"")</f>
        <v/>
      </c>
      <c r="H1164" s="407" t="str">
        <f>IF(AND(STEP!$G1164="",$J$8&lt;&gt;"ON"),"",IF(月報!AX1164&lt;&gt;"",月報!AX1164,IF(STEP!G1164&lt;&gt;"",STEP!G1164,"")))</f>
        <v/>
      </c>
      <c r="I1164" s="408" t="str">
        <f>IF(AND(STEP!$G1164="",$J$8&lt;&gt;"ON"),"",IF(月報!AZ1164&lt;&gt;"",月報!AZ1164,IF(STEP!H1164&lt;&gt;"",STEP!H1164,"")))</f>
        <v/>
      </c>
      <c r="J1164" s="603">
        <f>IF(月報!BA1164&lt;&gt;"",月報!BA1164,0)*24</f>
        <v>0</v>
      </c>
      <c r="K1164" s="603" t="str">
        <f>IF(STEP!X1164&lt;&gt;"",STEP!X1164,"")</f>
        <v/>
      </c>
      <c r="L1164" s="603" t="str">
        <f>IF(STEP!Y1164&lt;&gt;"",STEP!Y1164,"")</f>
        <v/>
      </c>
      <c r="M1164" s="603">
        <f>IF(STEP!Z1164&lt;&gt;"",STEP!Z1164,0)*24</f>
        <v>0</v>
      </c>
      <c r="N1164" s="603" t="str">
        <f>IF(STEP!R1164&lt;&gt;"",STEP!R1164,"")</f>
        <v/>
      </c>
      <c r="O1164" s="603" t="str">
        <f>IF(STEP!S1164&lt;&gt;"",STEP!S1164,"")</f>
        <v/>
      </c>
      <c r="P1164" s="603">
        <f t="shared" si="187"/>
        <v>0</v>
      </c>
      <c r="Q1164" s="603">
        <f>SUM(P1164:P1170)</f>
        <v>0</v>
      </c>
      <c r="R1164" s="603" t="str">
        <f t="shared" si="190"/>
        <v/>
      </c>
      <c r="S1164" s="606">
        <f t="shared" si="188"/>
        <v>0</v>
      </c>
      <c r="T1164" s="610">
        <f t="shared" si="189"/>
        <v>0</v>
      </c>
    </row>
    <row r="1165" spans="2:20">
      <c r="B1165" s="517"/>
      <c r="C1165" s="622" t="str">
        <f>IF(STEP!C1165&lt;&gt;"",STEP!C1165,"")</f>
        <v/>
      </c>
      <c r="D1165" s="409" t="str">
        <f>IF(STEP!D1165&lt;&gt;"",STEP!D1165,"")</f>
        <v/>
      </c>
      <c r="E1165" s="410" t="str">
        <f>IF(STEP!E1165&lt;&gt;"",STEP!E1165,"")</f>
        <v/>
      </c>
      <c r="F1165" s="409" t="str">
        <f>IF(STEP!F1165&lt;&gt;"",STEP!F1165,"")</f>
        <v/>
      </c>
      <c r="G1165" s="508" t="str">
        <f>IF(STEP!C1165&lt;&gt;"",STEP!AD1165,"")</f>
        <v/>
      </c>
      <c r="H1165" s="407" t="str">
        <f>IF(AND(STEP!$G1165="",$J$8&lt;&gt;"ON"),"",IF(月報!AX1165&lt;&gt;"",月報!AX1165,IF(STEP!G1165&lt;&gt;"",STEP!G1165,"")))</f>
        <v/>
      </c>
      <c r="I1165" s="408" t="str">
        <f>IF(AND(STEP!$G1165="",$J$8&lt;&gt;"ON"),"",IF(月報!AZ1165&lt;&gt;"",月報!AZ1165,IF(STEP!H1165&lt;&gt;"",STEP!H1165,"")))</f>
        <v/>
      </c>
      <c r="J1165" s="603">
        <f>IF(月報!BA1165&lt;&gt;"",月報!BA1165,0)*24</f>
        <v>0</v>
      </c>
      <c r="K1165" s="603" t="str">
        <f>IF(STEP!X1165&lt;&gt;"",STEP!X1165,"")</f>
        <v/>
      </c>
      <c r="L1165" s="603" t="str">
        <f>IF(STEP!Y1165&lt;&gt;"",STEP!Y1165,"")</f>
        <v/>
      </c>
      <c r="M1165" s="603">
        <f>IF(STEP!Z1165&lt;&gt;"",STEP!Z1165,0)*24</f>
        <v>0</v>
      </c>
      <c r="N1165" s="603" t="str">
        <f>IF(STEP!R1165&lt;&gt;"",STEP!R1165,"")</f>
        <v/>
      </c>
      <c r="O1165" s="603" t="str">
        <f>IF(STEP!S1165&lt;&gt;"",STEP!S1165,"")</f>
        <v/>
      </c>
      <c r="P1165" s="603">
        <f t="shared" si="187"/>
        <v>0</v>
      </c>
      <c r="Q1165" s="603"/>
      <c r="R1165" s="603" t="str">
        <f t="shared" si="190"/>
        <v/>
      </c>
      <c r="S1165" s="605">
        <f t="shared" si="188"/>
        <v>0</v>
      </c>
      <c r="T1165" s="610">
        <f t="shared" si="189"/>
        <v>0</v>
      </c>
    </row>
    <row r="1166" spans="2:20">
      <c r="B1166" s="517"/>
      <c r="C1166" s="622" t="str">
        <f>IF(STEP!C1166&lt;&gt;"",STEP!C1166,"")</f>
        <v/>
      </c>
      <c r="D1166" s="409" t="str">
        <f>IF(STEP!D1166&lt;&gt;"",STEP!D1166,"")</f>
        <v/>
      </c>
      <c r="E1166" s="410" t="str">
        <f>IF(STEP!E1166&lt;&gt;"",STEP!E1166,"")</f>
        <v/>
      </c>
      <c r="F1166" s="409" t="str">
        <f>IF(STEP!F1166&lt;&gt;"",STEP!F1166,"")</f>
        <v/>
      </c>
      <c r="G1166" s="508" t="str">
        <f>IF(STEP!C1166&lt;&gt;"",STEP!AD1166,"")</f>
        <v/>
      </c>
      <c r="H1166" s="407" t="str">
        <f>IF(AND(STEP!$G1166="",$J$8&lt;&gt;"ON"),"",IF(月報!AX1166&lt;&gt;"",月報!AX1166,IF(STEP!G1166&lt;&gt;"",STEP!G1166,"")))</f>
        <v/>
      </c>
      <c r="I1166" s="408" t="str">
        <f>IF(AND(STEP!$G1166="",$J$8&lt;&gt;"ON"),"",IF(月報!AZ1166&lt;&gt;"",月報!AZ1166,IF(STEP!H1166&lt;&gt;"",STEP!H1166,"")))</f>
        <v/>
      </c>
      <c r="J1166" s="408" t="str">
        <f>IF(AND(STEP!$G1166="",$J$8&lt;&gt;"ON"),"",IF(月報!BA1166&lt;&gt;"",月報!BA1166,IF(STEP!J1166&lt;&gt;"",STEP!J1166/24,"")))</f>
        <v/>
      </c>
      <c r="K1166" s="408" t="str">
        <f>IF(STEP!X1166&lt;&gt;"",STEP!X1166,"")</f>
        <v/>
      </c>
      <c r="L1166" s="408" t="str">
        <f>IF(STEP!Y1166&lt;&gt;"",STEP!Y1166,"")</f>
        <v/>
      </c>
      <c r="M1166" s="408" t="str">
        <f>IF(STEP!Z1166&lt;&gt;"",STEP!Z1166,"")</f>
        <v/>
      </c>
      <c r="N1166" s="408" t="str">
        <f>IF(STEP!R1166&lt;&gt;"",STEP!R1166,"")</f>
        <v/>
      </c>
      <c r="O1166" s="408" t="str">
        <f>IF(STEP!S1166&lt;&gt;"",STEP!S1166,"")</f>
        <v/>
      </c>
      <c r="P1166" s="408" t="str">
        <f t="shared" si="187"/>
        <v/>
      </c>
      <c r="Q1166" s="408"/>
      <c r="R1166" s="408" t="str">
        <f t="shared" si="190"/>
        <v/>
      </c>
      <c r="S1166" s="608"/>
      <c r="T1166" s="610"/>
    </row>
    <row r="1167" spans="2:20">
      <c r="B1167" s="517"/>
      <c r="C1167" s="622" t="str">
        <f>IF(STEP!C1167&lt;&gt;"",STEP!C1167,"")</f>
        <v/>
      </c>
      <c r="D1167" s="409" t="str">
        <f>IF(STEP!D1167&lt;&gt;"",STEP!D1167,"")</f>
        <v/>
      </c>
      <c r="E1167" s="410" t="str">
        <f>IF(STEP!E1167&lt;&gt;"",STEP!E1167,"")</f>
        <v/>
      </c>
      <c r="F1167" s="409" t="str">
        <f>IF(STEP!F1167&lt;&gt;"",STEP!F1167,"")</f>
        <v/>
      </c>
      <c r="G1167" s="508" t="str">
        <f>IF(STEP!C1167&lt;&gt;"",STEP!AD1167,"")</f>
        <v/>
      </c>
      <c r="H1167" s="407" t="str">
        <f>IF(AND(STEP!$G1167="",$J$8&lt;&gt;"ON"),"",IF(月報!AX1167&lt;&gt;"",月報!AX1167,IF(STEP!G1167&lt;&gt;"",STEP!G1167,"")))</f>
        <v/>
      </c>
      <c r="I1167" s="408" t="str">
        <f>IF(AND(STEP!$G1167="",$J$8&lt;&gt;"ON"),"",IF(月報!AZ1167&lt;&gt;"",月報!AZ1167,IF(STEP!H1167&lt;&gt;"",STEP!H1167,"")))</f>
        <v/>
      </c>
      <c r="J1167" s="408" t="str">
        <f>IF(AND(STEP!$G1167="",$J$8&lt;&gt;"ON"),"",IF(月報!BA1167&lt;&gt;"",月報!BA1167,IF(STEP!J1167&lt;&gt;"",STEP!J1167/24,"")))</f>
        <v/>
      </c>
      <c r="K1167" s="408" t="str">
        <f>IF(STEP!X1167&lt;&gt;"",STEP!X1167,"")</f>
        <v/>
      </c>
      <c r="L1167" s="408" t="str">
        <f>IF(STEP!Y1167&lt;&gt;"",STEP!Y1167,"")</f>
        <v/>
      </c>
      <c r="M1167" s="408" t="str">
        <f>IF(STEP!Z1167&lt;&gt;"",STEP!Z1167,"")</f>
        <v/>
      </c>
      <c r="N1167" s="408" t="str">
        <f>IF(STEP!R1167&lt;&gt;"",STEP!R1167,"")</f>
        <v/>
      </c>
      <c r="O1167" s="408" t="str">
        <f>IF(STEP!S1167&lt;&gt;"",STEP!S1167,"")</f>
        <v/>
      </c>
      <c r="P1167" s="408" t="str">
        <f t="shared" si="187"/>
        <v/>
      </c>
      <c r="Q1167" s="408"/>
      <c r="R1167" s="408" t="str">
        <f t="shared" si="190"/>
        <v/>
      </c>
      <c r="S1167" s="608"/>
      <c r="T1167" s="610"/>
    </row>
    <row r="1168" spans="2:20">
      <c r="B1168" s="517"/>
      <c r="C1168" s="622" t="str">
        <f>IF(STEP!C1168&lt;&gt;"",STEP!C1168,"")</f>
        <v/>
      </c>
      <c r="D1168" s="409" t="str">
        <f>IF(STEP!D1168&lt;&gt;"",STEP!D1168,"")</f>
        <v/>
      </c>
      <c r="E1168" s="410" t="str">
        <f>IF(STEP!E1168&lt;&gt;"",STEP!E1168,"")</f>
        <v/>
      </c>
      <c r="F1168" s="409" t="str">
        <f>IF(STEP!F1168&lt;&gt;"",STEP!F1168,"")</f>
        <v/>
      </c>
      <c r="G1168" s="508" t="str">
        <f>IF(STEP!C1168&lt;&gt;"",STEP!AD1168,"")</f>
        <v/>
      </c>
      <c r="H1168" s="407" t="str">
        <f>IF(AND(STEP!$G1168="",$J$8&lt;&gt;"ON"),"",IF(月報!AX1168&lt;&gt;"",月報!AX1168,IF(STEP!G1168&lt;&gt;"",STEP!G1168,"")))</f>
        <v/>
      </c>
      <c r="I1168" s="408" t="str">
        <f>IF(AND(STEP!$G1168="",$J$8&lt;&gt;"ON"),"",IF(月報!AZ1168&lt;&gt;"",月報!AZ1168,IF(STEP!H1168&lt;&gt;"",STEP!H1168,"")))</f>
        <v/>
      </c>
      <c r="J1168" s="408" t="str">
        <f>IF(AND(STEP!$G1168="",$J$8&lt;&gt;"ON"),"",IF(月報!BA1168&lt;&gt;"",月報!BA1168,IF(STEP!J1168&lt;&gt;"",STEP!J1168/24,"")))</f>
        <v/>
      </c>
      <c r="K1168" s="408" t="str">
        <f>IF(STEP!X1168&lt;&gt;"",STEP!X1168,"")</f>
        <v/>
      </c>
      <c r="L1168" s="408" t="str">
        <f>IF(STEP!Y1168&lt;&gt;"",STEP!Y1168,"")</f>
        <v/>
      </c>
      <c r="M1168" s="408" t="str">
        <f>IF(STEP!Z1168&lt;&gt;"",STEP!Z1168,"")</f>
        <v/>
      </c>
      <c r="N1168" s="408" t="str">
        <f>IF(STEP!R1168&lt;&gt;"",STEP!R1168,"")</f>
        <v/>
      </c>
      <c r="O1168" s="408" t="str">
        <f>IF(STEP!S1168&lt;&gt;"",STEP!S1168,"")</f>
        <v/>
      </c>
      <c r="P1168" s="408" t="str">
        <f t="shared" si="187"/>
        <v/>
      </c>
      <c r="Q1168" s="408"/>
      <c r="R1168" s="408" t="str">
        <f t="shared" si="190"/>
        <v/>
      </c>
      <c r="S1168" s="608"/>
      <c r="T1168" s="610"/>
    </row>
    <row r="1169" spans="2:20">
      <c r="B1169" s="517"/>
      <c r="C1169" s="622" t="str">
        <f>IF(STEP!C1169&lt;&gt;"",STEP!C1169,"")</f>
        <v/>
      </c>
      <c r="D1169" s="409" t="str">
        <f>IF(STEP!D1169&lt;&gt;"",STEP!D1169,"")</f>
        <v/>
      </c>
      <c r="E1169" s="410" t="str">
        <f>IF(STEP!E1169&lt;&gt;"",STEP!E1169,"")</f>
        <v/>
      </c>
      <c r="F1169" s="409" t="str">
        <f>IF(STEP!F1169&lt;&gt;"",STEP!F1169,"")</f>
        <v/>
      </c>
      <c r="G1169" s="508" t="str">
        <f>IF(STEP!C1169&lt;&gt;"",STEP!AD1169,"")</f>
        <v/>
      </c>
      <c r="H1169" s="407" t="str">
        <f>IF(AND(STEP!$G1169="",$J$8&lt;&gt;"ON"),"",IF(月報!AX1169&lt;&gt;"",月報!AX1169,IF(STEP!G1169&lt;&gt;"",STEP!G1169,"")))</f>
        <v/>
      </c>
      <c r="I1169" s="408" t="str">
        <f>IF(AND(STEP!$G1169="",$J$8&lt;&gt;"ON"),"",IF(月報!AZ1169&lt;&gt;"",月報!AZ1169,IF(STEP!H1169&lt;&gt;"",STEP!H1169,"")))</f>
        <v/>
      </c>
      <c r="J1169" s="408" t="str">
        <f>IF(AND(STEP!$G1169="",$J$8&lt;&gt;"ON"),"",IF(月報!BA1169&lt;&gt;"",月報!BA1169,IF(STEP!J1169&lt;&gt;"",STEP!J1169/24,"")))</f>
        <v/>
      </c>
      <c r="K1169" s="408" t="str">
        <f>IF(STEP!X1169&lt;&gt;"",STEP!X1169,"")</f>
        <v/>
      </c>
      <c r="L1169" s="408" t="str">
        <f>IF(STEP!Y1169&lt;&gt;"",STEP!Y1169,"")</f>
        <v/>
      </c>
      <c r="M1169" s="408" t="str">
        <f>IF(STEP!Z1169&lt;&gt;"",STEP!Z1169,"")</f>
        <v/>
      </c>
      <c r="N1169" s="408" t="str">
        <f>IF(STEP!R1169&lt;&gt;"",STEP!R1169,"")</f>
        <v/>
      </c>
      <c r="O1169" s="408" t="str">
        <f>IF(STEP!S1169&lt;&gt;"",STEP!S1169,"")</f>
        <v/>
      </c>
      <c r="P1169" s="408" t="str">
        <f t="shared" si="187"/>
        <v/>
      </c>
      <c r="Q1169" s="408"/>
      <c r="R1169" s="408" t="str">
        <f t="shared" si="190"/>
        <v/>
      </c>
      <c r="S1169" s="608"/>
      <c r="T1169" s="610"/>
    </row>
    <row r="1170" spans="2:20" ht="13.8" thickBot="1">
      <c r="B1170" s="518"/>
      <c r="C1170" s="625" t="str">
        <f>IF(STEP!C1170&lt;&gt;"",STEP!C1170,"")</f>
        <v/>
      </c>
      <c r="D1170" s="415" t="str">
        <f>IF(STEP!D1170&lt;&gt;"",STEP!D1170,"")</f>
        <v/>
      </c>
      <c r="E1170" s="416" t="str">
        <f>IF(STEP!E1170&lt;&gt;"",STEP!E1170,"")</f>
        <v/>
      </c>
      <c r="F1170" s="415" t="str">
        <f>IF(STEP!F1170&lt;&gt;"",STEP!F1170,"")</f>
        <v/>
      </c>
      <c r="G1170" s="417" t="str">
        <f>IF(STEP!C1170&lt;&gt;"",STEP!AD1170,"")</f>
        <v/>
      </c>
      <c r="H1170" s="417" t="str">
        <f>IF(AND(STEP!$G1170="",$J$8&lt;&gt;"ON"),"",IF(月報!AX1170&lt;&gt;"",月報!AX1170,IF(STEP!G1170&lt;&gt;"",STEP!G1170,"")))</f>
        <v/>
      </c>
      <c r="I1170" s="418" t="str">
        <f>IF(AND(STEP!$G1170="",$J$8&lt;&gt;"ON"),"",IF(月報!AZ1170&lt;&gt;"",月報!AZ1170,IF(STEP!H1170&lt;&gt;"",STEP!H1170,"")))</f>
        <v/>
      </c>
      <c r="J1170" s="418" t="str">
        <f>IF(AND(STEP!$G1170="",$J$8&lt;&gt;"ON"),"",IF(月報!BA1170&lt;&gt;"",月報!BA1170,IF(STEP!J1170&lt;&gt;"",STEP!J1170/24,"")))</f>
        <v/>
      </c>
      <c r="K1170" s="418" t="str">
        <f>IF(STEP!X1170&lt;&gt;"",STEP!X1170,"")</f>
        <v/>
      </c>
      <c r="L1170" s="418" t="str">
        <f>IF(STEP!Y1170&lt;&gt;"",STEP!Y1170,"")</f>
        <v/>
      </c>
      <c r="M1170" s="418" t="str">
        <f>IF(STEP!Z1170&lt;&gt;"",STEP!Z1170,"")</f>
        <v/>
      </c>
      <c r="N1170" s="418" t="str">
        <f>IF(STEP!R1170&lt;&gt;"",STEP!R1170,"")</f>
        <v/>
      </c>
      <c r="O1170" s="418" t="str">
        <f>IF(STEP!S1170&lt;&gt;"",STEP!S1170,"")</f>
        <v/>
      </c>
      <c r="P1170" s="418" t="str">
        <f t="shared" si="187"/>
        <v/>
      </c>
      <c r="Q1170" s="418"/>
      <c r="R1170" s="418" t="str">
        <f t="shared" si="190"/>
        <v/>
      </c>
      <c r="S1170" s="609"/>
      <c r="T1170" s="612"/>
    </row>
    <row r="1171" spans="2:20">
      <c r="B1171" s="516" t="s">
        <v>416</v>
      </c>
      <c r="C1171" s="626"/>
      <c r="D1171" s="324"/>
      <c r="E1171" s="325"/>
      <c r="F1171" s="578" t="s">
        <v>465</v>
      </c>
      <c r="G1171" s="320"/>
      <c r="H1171" s="320"/>
      <c r="I1171" s="326"/>
      <c r="J1171" s="326"/>
      <c r="K1171" s="326"/>
      <c r="L1171" s="326"/>
      <c r="M1171" s="326"/>
      <c r="N1171" s="326"/>
      <c r="O1171" s="326"/>
      <c r="P1171" s="326"/>
      <c r="Q1171" s="326"/>
      <c r="R1171" s="326"/>
      <c r="S1171" s="326"/>
      <c r="T1171" s="326"/>
    </row>
    <row r="1172" spans="2:20">
      <c r="B1172" s="516"/>
      <c r="C1172" s="626"/>
      <c r="D1172" s="324"/>
      <c r="E1172" s="325"/>
      <c r="F1172" s="324"/>
      <c r="G1172" s="320"/>
      <c r="H1172" s="320"/>
      <c r="I1172" s="326"/>
      <c r="J1172" s="326"/>
      <c r="K1172" s="326"/>
      <c r="L1172" s="326"/>
      <c r="M1172" s="326"/>
      <c r="N1172" s="326"/>
      <c r="O1172" s="326"/>
      <c r="P1172" s="326"/>
      <c r="Q1172" s="326"/>
      <c r="R1172" s="326"/>
      <c r="S1172" s="326"/>
      <c r="T1172" s="326"/>
    </row>
    <row r="1173" spans="2:20">
      <c r="B1173" s="516"/>
      <c r="C1173" s="626"/>
      <c r="D1173" s="324"/>
      <c r="E1173" s="325"/>
      <c r="F1173" s="324"/>
      <c r="G1173" s="320"/>
      <c r="H1173" s="320"/>
      <c r="I1173" s="326"/>
      <c r="J1173" s="326"/>
      <c r="K1173" s="326"/>
      <c r="L1173" s="326"/>
      <c r="M1173" s="326"/>
      <c r="N1173" s="326"/>
      <c r="O1173" s="326"/>
      <c r="P1173" s="326"/>
      <c r="Q1173" s="326"/>
      <c r="R1173" s="326"/>
      <c r="S1173" s="326"/>
      <c r="T1173" s="326"/>
    </row>
    <row r="1174" spans="2:20">
      <c r="B1174" s="516"/>
      <c r="C1174" s="626"/>
      <c r="D1174" s="324"/>
      <c r="E1174" s="325"/>
      <c r="F1174" s="324"/>
      <c r="G1174" s="320"/>
      <c r="H1174" s="320"/>
      <c r="I1174" s="326"/>
      <c r="J1174" s="326"/>
      <c r="K1174" s="326"/>
      <c r="L1174" s="326"/>
      <c r="M1174" s="326"/>
      <c r="N1174" s="326"/>
      <c r="O1174" s="326"/>
      <c r="P1174" s="326"/>
      <c r="Q1174" s="326"/>
      <c r="R1174" s="326"/>
      <c r="S1174" s="326"/>
      <c r="T1174" s="326"/>
    </row>
    <row r="1175" spans="2:20">
      <c r="B1175" s="516"/>
      <c r="C1175" s="626"/>
      <c r="D1175" s="324"/>
      <c r="E1175" s="325"/>
      <c r="F1175" s="324"/>
      <c r="G1175" s="320"/>
      <c r="H1175" s="320"/>
      <c r="I1175" s="326"/>
      <c r="J1175" s="326"/>
      <c r="K1175" s="326"/>
      <c r="L1175" s="326"/>
      <c r="M1175" s="326"/>
      <c r="N1175" s="326"/>
      <c r="O1175" s="326"/>
      <c r="P1175" s="326"/>
      <c r="Q1175" s="326"/>
      <c r="R1175" s="326"/>
      <c r="S1175" s="326"/>
      <c r="T1175" s="326"/>
    </row>
    <row r="1176" spans="2:20">
      <c r="B1176" s="516"/>
      <c r="C1176" s="626"/>
      <c r="D1176" s="324"/>
      <c r="E1176" s="325"/>
      <c r="F1176" s="324"/>
      <c r="G1176" s="320"/>
      <c r="H1176" s="320"/>
      <c r="I1176" s="326"/>
      <c r="J1176" s="326"/>
      <c r="K1176" s="326"/>
      <c r="L1176" s="326"/>
      <c r="M1176" s="326"/>
      <c r="N1176" s="326"/>
      <c r="O1176" s="326"/>
      <c r="P1176" s="326"/>
      <c r="Q1176" s="326"/>
      <c r="R1176" s="326"/>
      <c r="S1176" s="326"/>
      <c r="T1176" s="326"/>
    </row>
    <row r="1177" spans="2:20">
      <c r="B1177" s="516"/>
      <c r="C1177" s="626"/>
      <c r="D1177" s="324"/>
      <c r="E1177" s="325"/>
      <c r="F1177" s="324"/>
      <c r="G1177" s="320"/>
      <c r="H1177" s="320"/>
      <c r="I1177" s="326"/>
      <c r="J1177" s="326"/>
      <c r="K1177" s="326"/>
      <c r="L1177" s="326"/>
      <c r="M1177" s="326"/>
      <c r="N1177" s="326"/>
      <c r="O1177" s="326"/>
      <c r="P1177" s="326"/>
      <c r="Q1177" s="326"/>
      <c r="R1177" s="326"/>
      <c r="S1177" s="326"/>
      <c r="T1177" s="326"/>
    </row>
    <row r="1178" spans="2:20">
      <c r="B1178" s="516"/>
      <c r="C1178" s="626"/>
      <c r="D1178" s="324"/>
      <c r="E1178" s="325"/>
      <c r="F1178" s="324"/>
      <c r="G1178" s="320"/>
      <c r="H1178" s="320"/>
      <c r="I1178" s="326"/>
      <c r="J1178" s="326"/>
      <c r="K1178" s="326"/>
      <c r="L1178" s="326"/>
      <c r="M1178" s="326"/>
      <c r="N1178" s="326"/>
      <c r="O1178" s="326"/>
      <c r="P1178" s="326"/>
      <c r="Q1178" s="326"/>
      <c r="R1178" s="326"/>
      <c r="S1178" s="326"/>
      <c r="T1178" s="326"/>
    </row>
    <row r="1179" spans="2:20">
      <c r="B1179" s="516"/>
      <c r="C1179" s="626"/>
      <c r="D1179" s="324"/>
      <c r="E1179" s="325"/>
      <c r="F1179" s="324"/>
      <c r="G1179" s="320"/>
      <c r="H1179" s="320"/>
      <c r="I1179" s="326"/>
      <c r="J1179" s="326"/>
      <c r="K1179" s="326"/>
      <c r="L1179" s="326"/>
      <c r="M1179" s="326"/>
      <c r="N1179" s="326"/>
      <c r="O1179" s="326"/>
      <c r="P1179" s="326"/>
      <c r="Q1179" s="326"/>
      <c r="R1179" s="326"/>
      <c r="S1179" s="326"/>
      <c r="T1179" s="326"/>
    </row>
    <row r="1180" spans="2:20" ht="13.8" thickBot="1">
      <c r="B1180" s="519"/>
      <c r="C1180" s="627"/>
      <c r="D1180" s="330"/>
      <c r="E1180" s="331"/>
      <c r="F1180" s="330"/>
      <c r="G1180" s="322"/>
      <c r="H1180" s="322"/>
      <c r="I1180" s="332"/>
      <c r="J1180" s="332"/>
      <c r="K1180" s="332"/>
      <c r="L1180" s="332"/>
      <c r="M1180" s="332"/>
      <c r="N1180" s="332"/>
      <c r="O1180" s="332"/>
      <c r="P1180" s="332"/>
      <c r="Q1180" s="332"/>
      <c r="R1180" s="332"/>
      <c r="S1180" s="332"/>
      <c r="T1180" s="332"/>
    </row>
    <row r="1181" spans="2:20">
      <c r="B1181" s="522">
        <f>B1136+1</f>
        <v>27</v>
      </c>
      <c r="C1181" s="624" t="str">
        <f>IF(STEP!C1181&lt;&gt;"",STEP!C1181,"")</f>
        <v/>
      </c>
      <c r="D1181" s="405" t="str">
        <f>IF(STEP!D1181&lt;&gt;"",STEP!D1181,"")</f>
        <v/>
      </c>
      <c r="E1181" s="406" t="str">
        <f>IF(STEP!E1181&lt;&gt;"",STEP!E1181,"")</f>
        <v/>
      </c>
      <c r="F1181" s="405" t="str">
        <f>IF(STEP!F1181&lt;&gt;"",STEP!F1181,"")</f>
        <v/>
      </c>
      <c r="G1181" s="407" t="str">
        <f>IF(STEP!C1181&lt;&gt;"",STEP!AD1181,"")</f>
        <v/>
      </c>
      <c r="H1181" s="407" t="str">
        <f>IF(AND(STEP!$G1181="",$J$8&lt;&gt;"ON"),"",IF(月報!AX1181&lt;&gt;"",月報!AX1181,IF(STEP!G1181&lt;&gt;"",STEP!G1181,"")))</f>
        <v/>
      </c>
      <c r="I1181" s="408" t="str">
        <f>IF(AND(STEP!$G1181="",$J$8&lt;&gt;"ON"),"",IF(月報!AZ1181&lt;&gt;"",月報!AZ1181,IF(STEP!H1181&lt;&gt;"",STEP!H1181,"")))</f>
        <v/>
      </c>
      <c r="J1181" s="603">
        <f>IF(月報!BA1181&lt;&gt;"",月報!BA1181,0)*24</f>
        <v>0</v>
      </c>
      <c r="K1181" s="603" t="str">
        <f>IF(STEP!X1181&lt;&gt;"",STEP!X1181,"")</f>
        <v/>
      </c>
      <c r="L1181" s="603" t="str">
        <f>IF(STEP!Y1181&lt;&gt;"",STEP!Y1181,"")</f>
        <v/>
      </c>
      <c r="M1181" s="603">
        <f>IF(STEP!Z1181&lt;&gt;"",STEP!Z1181,0)*24</f>
        <v>0</v>
      </c>
      <c r="N1181" s="603" t="str">
        <f>IF(STEP!R1181&lt;&gt;"",STEP!R1181,"")</f>
        <v/>
      </c>
      <c r="O1181" s="603" t="str">
        <f>IF(STEP!S1181&lt;&gt;"",STEP!S1181,"")</f>
        <v/>
      </c>
      <c r="P1181" s="603">
        <f t="shared" ref="P1181:P1215" si="191">IF(J1181&lt;&gt;"",J1181,"")</f>
        <v>0</v>
      </c>
      <c r="Q1181" s="603">
        <f>SUM(P1181:P1187)</f>
        <v>0</v>
      </c>
      <c r="R1181" s="603" t="str">
        <f>IF(C1181&lt;&gt;"",VLOOKUP(C1181,設定シート!$D$10:$L$109,9,FALSE),"")</f>
        <v/>
      </c>
      <c r="S1181" s="613">
        <f>(IF(K1181&lt;&gt;"",K1181,0)+IF(L1181&lt;&gt;"",L1181,0))*24</f>
        <v>0</v>
      </c>
      <c r="T1181" s="610">
        <f>J1181-(M1181+S1181)</f>
        <v>0</v>
      </c>
    </row>
    <row r="1182" spans="2:20">
      <c r="B1182" s="517"/>
      <c r="C1182" s="622" t="str">
        <f>IF(STEP!C1182&lt;&gt;"",STEP!C1182,"")</f>
        <v/>
      </c>
      <c r="D1182" s="409" t="str">
        <f>IF(STEP!D1182&lt;&gt;"",STEP!D1182,"")</f>
        <v/>
      </c>
      <c r="E1182" s="410" t="str">
        <f>IF(STEP!E1182&lt;&gt;"",STEP!E1182,"")</f>
        <v/>
      </c>
      <c r="F1182" s="409" t="str">
        <f>IF(STEP!F1182&lt;&gt;"",STEP!F1182,"")</f>
        <v/>
      </c>
      <c r="G1182" s="508" t="str">
        <f>IF(STEP!C1182&lt;&gt;"",STEP!AD1182,"")</f>
        <v/>
      </c>
      <c r="H1182" s="407" t="str">
        <f>IF(AND(STEP!$G1182="",$J$8&lt;&gt;"ON"),"",IF(月報!AX1182&lt;&gt;"",月報!AX1182,IF(STEP!G1182&lt;&gt;"",STEP!G1182,"")))</f>
        <v/>
      </c>
      <c r="I1182" s="408" t="str">
        <f>IF(AND(STEP!$G1182="",$J$8&lt;&gt;"ON"),"",IF(月報!AZ1182&lt;&gt;"",月報!AZ1182,IF(STEP!H1182&lt;&gt;"",STEP!H1182,"")))</f>
        <v/>
      </c>
      <c r="J1182" s="603">
        <f>IF(月報!BA1182&lt;&gt;"",月報!BA1182,0)*24</f>
        <v>0</v>
      </c>
      <c r="K1182" s="603" t="str">
        <f>IF(STEP!X1182&lt;&gt;"",STEP!X1182,"")</f>
        <v/>
      </c>
      <c r="L1182" s="603" t="str">
        <f>IF(STEP!Y1182&lt;&gt;"",STEP!Y1182,"")</f>
        <v/>
      </c>
      <c r="M1182" s="603">
        <f>IF(STEP!Z1182&lt;&gt;"",STEP!Z1182,0)*24</f>
        <v>0</v>
      </c>
      <c r="N1182" s="603" t="str">
        <f>IF(STEP!R1182&lt;&gt;"",STEP!R1182,"")</f>
        <v/>
      </c>
      <c r="O1182" s="603" t="str">
        <f>IF(STEP!S1182&lt;&gt;"",STEP!S1182,"")</f>
        <v/>
      </c>
      <c r="P1182" s="603">
        <f t="shared" si="191"/>
        <v>0</v>
      </c>
      <c r="Q1182" s="603"/>
      <c r="R1182" s="603" t="str">
        <f>R1181</f>
        <v/>
      </c>
      <c r="S1182" s="605">
        <f t="shared" ref="S1182:S1210" si="192">(IF(K1182&lt;&gt;"",K1182,0)+IF(L1182&lt;&gt;"",L1182,0))*24</f>
        <v>0</v>
      </c>
      <c r="T1182" s="610">
        <f t="shared" ref="T1182:T1210" si="193">J1182-(M1182+S1182)</f>
        <v>0</v>
      </c>
    </row>
    <row r="1183" spans="2:20">
      <c r="B1183" s="517"/>
      <c r="C1183" s="622" t="str">
        <f>IF(STEP!C1183&lt;&gt;"",STEP!C1183,"")</f>
        <v/>
      </c>
      <c r="D1183" s="409" t="str">
        <f>IF(STEP!D1183&lt;&gt;"",STEP!D1183,"")</f>
        <v/>
      </c>
      <c r="E1183" s="410" t="str">
        <f>IF(STEP!E1183&lt;&gt;"",STEP!E1183,"")</f>
        <v/>
      </c>
      <c r="F1183" s="409" t="str">
        <f>IF(STEP!F1183&lt;&gt;"",STEP!F1183,"")</f>
        <v/>
      </c>
      <c r="G1183" s="508" t="str">
        <f>IF(STEP!C1183&lt;&gt;"",STEP!AD1183,"")</f>
        <v/>
      </c>
      <c r="H1183" s="407" t="str">
        <f>IF(AND(STEP!$G1183="",$J$8&lt;&gt;"ON"),"",IF(月報!AX1183&lt;&gt;"",月報!AX1183,IF(STEP!G1183&lt;&gt;"",STEP!G1183,"")))</f>
        <v/>
      </c>
      <c r="I1183" s="408" t="str">
        <f>IF(AND(STEP!$G1183="",$J$8&lt;&gt;"ON"),"",IF(月報!AZ1183&lt;&gt;"",月報!AZ1183,IF(STEP!H1183&lt;&gt;"",STEP!H1183,"")))</f>
        <v/>
      </c>
      <c r="J1183" s="603">
        <f>IF(月報!BA1183&lt;&gt;"",月報!BA1183,0)*24</f>
        <v>0</v>
      </c>
      <c r="K1183" s="603" t="str">
        <f>IF(STEP!X1183&lt;&gt;"",STEP!X1183,"")</f>
        <v/>
      </c>
      <c r="L1183" s="603" t="str">
        <f>IF(STEP!Y1183&lt;&gt;"",STEP!Y1183,"")</f>
        <v/>
      </c>
      <c r="M1183" s="603">
        <f>IF(STEP!Z1183&lt;&gt;"",STEP!Z1183,0)*24</f>
        <v>0</v>
      </c>
      <c r="N1183" s="603" t="str">
        <f>IF(STEP!R1183&lt;&gt;"",STEP!R1183,"")</f>
        <v/>
      </c>
      <c r="O1183" s="603" t="str">
        <f>IF(STEP!S1183&lt;&gt;"",STEP!S1183,"")</f>
        <v/>
      </c>
      <c r="P1183" s="603">
        <f t="shared" si="191"/>
        <v>0</v>
      </c>
      <c r="Q1183" s="603"/>
      <c r="R1183" s="603" t="str">
        <f t="shared" ref="R1183:R1215" si="194">R1182</f>
        <v/>
      </c>
      <c r="S1183" s="605">
        <f t="shared" si="192"/>
        <v>0</v>
      </c>
      <c r="T1183" s="610">
        <f t="shared" si="193"/>
        <v>0</v>
      </c>
    </row>
    <row r="1184" spans="2:20">
      <c r="B1184" s="517"/>
      <c r="C1184" s="622" t="str">
        <f>IF(STEP!C1184&lt;&gt;"",STEP!C1184,"")</f>
        <v/>
      </c>
      <c r="D1184" s="409" t="str">
        <f>IF(STEP!D1184&lt;&gt;"",STEP!D1184,"")</f>
        <v/>
      </c>
      <c r="E1184" s="410" t="str">
        <f>IF(STEP!E1184&lt;&gt;"",STEP!E1184,"")</f>
        <v/>
      </c>
      <c r="F1184" s="409" t="str">
        <f>IF(STEP!F1184&lt;&gt;"",STEP!F1184,"")</f>
        <v/>
      </c>
      <c r="G1184" s="508" t="str">
        <f>IF(STEP!C1184&lt;&gt;"",STEP!AD1184,"")</f>
        <v/>
      </c>
      <c r="H1184" s="407" t="str">
        <f>IF(AND(STEP!$G1184="",$J$8&lt;&gt;"ON"),"",IF(月報!AX1184&lt;&gt;"",月報!AX1184,IF(STEP!G1184&lt;&gt;"",STEP!G1184,"")))</f>
        <v/>
      </c>
      <c r="I1184" s="408" t="str">
        <f>IF(AND(STEP!$G1184="",$J$8&lt;&gt;"ON"),"",IF(月報!AZ1184&lt;&gt;"",月報!AZ1184,IF(STEP!H1184&lt;&gt;"",STEP!H1184,"")))</f>
        <v/>
      </c>
      <c r="J1184" s="603">
        <f>IF(月報!BA1184&lt;&gt;"",月報!BA1184,0)*24</f>
        <v>0</v>
      </c>
      <c r="K1184" s="603" t="str">
        <f>IF(STEP!X1184&lt;&gt;"",STEP!X1184,"")</f>
        <v/>
      </c>
      <c r="L1184" s="603" t="str">
        <f>IF(STEP!Y1184&lt;&gt;"",STEP!Y1184,"")</f>
        <v/>
      </c>
      <c r="M1184" s="603">
        <f>IF(STEP!Z1184&lt;&gt;"",STEP!Z1184,0)*24</f>
        <v>0</v>
      </c>
      <c r="N1184" s="603" t="str">
        <f>IF(STEP!R1184&lt;&gt;"",STEP!R1184,"")</f>
        <v/>
      </c>
      <c r="O1184" s="603" t="str">
        <f>IF(STEP!S1184&lt;&gt;"",STEP!S1184,"")</f>
        <v/>
      </c>
      <c r="P1184" s="603">
        <f t="shared" si="191"/>
        <v>0</v>
      </c>
      <c r="Q1184" s="603"/>
      <c r="R1184" s="603" t="str">
        <f t="shared" si="194"/>
        <v/>
      </c>
      <c r="S1184" s="605">
        <f t="shared" si="192"/>
        <v>0</v>
      </c>
      <c r="T1184" s="610">
        <f t="shared" si="193"/>
        <v>0</v>
      </c>
    </row>
    <row r="1185" spans="2:20">
      <c r="B1185" s="517"/>
      <c r="C1185" s="622" t="str">
        <f>IF(STEP!C1185&lt;&gt;"",STEP!C1185,"")</f>
        <v/>
      </c>
      <c r="D1185" s="409" t="str">
        <f>IF(STEP!D1185&lt;&gt;"",STEP!D1185,"")</f>
        <v/>
      </c>
      <c r="E1185" s="410" t="str">
        <f>IF(STEP!E1185&lt;&gt;"",STEP!E1185,"")</f>
        <v/>
      </c>
      <c r="F1185" s="409" t="str">
        <f>IF(STEP!F1185&lt;&gt;"",STEP!F1185,"")</f>
        <v/>
      </c>
      <c r="G1185" s="508" t="str">
        <f>IF(STEP!C1185&lt;&gt;"",STEP!AD1185,"")</f>
        <v/>
      </c>
      <c r="H1185" s="407" t="str">
        <f>IF(AND(STEP!$G1185="",$J$8&lt;&gt;"ON"),"",IF(月報!AX1185&lt;&gt;"",月報!AX1185,IF(STEP!G1185&lt;&gt;"",STEP!G1185,"")))</f>
        <v/>
      </c>
      <c r="I1185" s="408" t="str">
        <f>IF(AND(STEP!$G1185="",$J$8&lt;&gt;"ON"),"",IF(月報!AZ1185&lt;&gt;"",月報!AZ1185,IF(STEP!H1185&lt;&gt;"",STEP!H1185,"")))</f>
        <v/>
      </c>
      <c r="J1185" s="603">
        <f>IF(月報!BA1185&lt;&gt;"",月報!BA1185,0)*24</f>
        <v>0</v>
      </c>
      <c r="K1185" s="603" t="str">
        <f>IF(STEP!X1185&lt;&gt;"",STEP!X1185,"")</f>
        <v/>
      </c>
      <c r="L1185" s="603" t="str">
        <f>IF(STEP!Y1185&lt;&gt;"",STEP!Y1185,"")</f>
        <v/>
      </c>
      <c r="M1185" s="603">
        <f>IF(STEP!Z1185&lt;&gt;"",STEP!Z1185,0)*24</f>
        <v>0</v>
      </c>
      <c r="N1185" s="603" t="str">
        <f>IF(STEP!R1185&lt;&gt;"",STEP!R1185,"")</f>
        <v/>
      </c>
      <c r="O1185" s="603" t="str">
        <f>IF(STEP!S1185&lt;&gt;"",STEP!S1185,"")</f>
        <v/>
      </c>
      <c r="P1185" s="603">
        <f t="shared" si="191"/>
        <v>0</v>
      </c>
      <c r="Q1185" s="603"/>
      <c r="R1185" s="603" t="str">
        <f t="shared" si="194"/>
        <v/>
      </c>
      <c r="S1185" s="605">
        <f t="shared" si="192"/>
        <v>0</v>
      </c>
      <c r="T1185" s="610">
        <f t="shared" si="193"/>
        <v>0</v>
      </c>
    </row>
    <row r="1186" spans="2:20">
      <c r="B1186" s="517"/>
      <c r="C1186" s="622" t="str">
        <f>IF(STEP!C1186&lt;&gt;"",STEP!C1186,"")</f>
        <v/>
      </c>
      <c r="D1186" s="409" t="str">
        <f>IF(STEP!D1186&lt;&gt;"",STEP!D1186,"")</f>
        <v/>
      </c>
      <c r="E1186" s="410" t="str">
        <f>IF(STEP!E1186&lt;&gt;"",STEP!E1186,"")</f>
        <v/>
      </c>
      <c r="F1186" s="409" t="str">
        <f>IF(STEP!F1186&lt;&gt;"",STEP!F1186,"")</f>
        <v/>
      </c>
      <c r="G1186" s="508" t="str">
        <f>IF(STEP!C1186&lt;&gt;"",STEP!AD1186,"")</f>
        <v/>
      </c>
      <c r="H1186" s="407" t="str">
        <f>IF(AND(STEP!$G1186="",$J$8&lt;&gt;"ON"),"",IF(月報!AX1186&lt;&gt;"",月報!AX1186,IF(STEP!G1186&lt;&gt;"",STEP!G1186,"")))</f>
        <v/>
      </c>
      <c r="I1186" s="408" t="str">
        <f>IF(AND(STEP!$G1186="",$J$8&lt;&gt;"ON"),"",IF(月報!AZ1186&lt;&gt;"",月報!AZ1186,IF(STEP!H1186&lt;&gt;"",STEP!H1186,"")))</f>
        <v/>
      </c>
      <c r="J1186" s="603">
        <f>IF(月報!BA1186&lt;&gt;"",月報!BA1186,0)*24</f>
        <v>0</v>
      </c>
      <c r="K1186" s="603" t="str">
        <f>IF(STEP!X1186&lt;&gt;"",STEP!X1186,"")</f>
        <v/>
      </c>
      <c r="L1186" s="603" t="str">
        <f>IF(STEP!Y1186&lt;&gt;"",STEP!Y1186,"")</f>
        <v/>
      </c>
      <c r="M1186" s="603">
        <f>IF(STEP!Z1186&lt;&gt;"",STEP!Z1186,0)*24</f>
        <v>0</v>
      </c>
      <c r="N1186" s="603" t="str">
        <f>IF(STEP!R1186&lt;&gt;"",STEP!R1186,"")</f>
        <v/>
      </c>
      <c r="O1186" s="603" t="str">
        <f>IF(STEP!S1186&lt;&gt;"",STEP!S1186,"")</f>
        <v/>
      </c>
      <c r="P1186" s="603">
        <f t="shared" si="191"/>
        <v>0</v>
      </c>
      <c r="Q1186" s="603"/>
      <c r="R1186" s="603" t="str">
        <f t="shared" si="194"/>
        <v/>
      </c>
      <c r="S1186" s="605">
        <f t="shared" si="192"/>
        <v>0</v>
      </c>
      <c r="T1186" s="610">
        <f t="shared" si="193"/>
        <v>0</v>
      </c>
    </row>
    <row r="1187" spans="2:20">
      <c r="B1187" s="517"/>
      <c r="C1187" s="623" t="str">
        <f>IF(STEP!C1187&lt;&gt;"",STEP!C1187,"")</f>
        <v/>
      </c>
      <c r="D1187" s="411" t="str">
        <f>IF(STEP!D1187&lt;&gt;"",STEP!D1187,"")</f>
        <v/>
      </c>
      <c r="E1187" s="412" t="str">
        <f>IF(STEP!E1187&lt;&gt;"",STEP!E1187,"")</f>
        <v/>
      </c>
      <c r="F1187" s="411" t="str">
        <f>IF(STEP!F1187&lt;&gt;"",STEP!F1187,"")</f>
        <v/>
      </c>
      <c r="G1187" s="413" t="str">
        <f>IF(STEP!C1187&lt;&gt;"",STEP!AD1187,"")</f>
        <v/>
      </c>
      <c r="H1187" s="413" t="str">
        <f>IF(AND(STEP!$G1187="",$J$8&lt;&gt;"ON"),"",IF(月報!AX1187&lt;&gt;"",月報!AX1187,IF(STEP!G1187&lt;&gt;"",STEP!G1187,"")))</f>
        <v/>
      </c>
      <c r="I1187" s="414" t="str">
        <f>IF(AND(STEP!$G1187="",$J$8&lt;&gt;"ON"),"",IF(月報!AZ1187&lt;&gt;"",月報!AZ1187,IF(STEP!H1187&lt;&gt;"",STEP!H1187,"")))</f>
        <v/>
      </c>
      <c r="J1187" s="604">
        <f>IF(月報!BA1187&lt;&gt;"",月報!BA1187,0)*24</f>
        <v>0</v>
      </c>
      <c r="K1187" s="604" t="str">
        <f>IF(STEP!X1187&lt;&gt;"",STEP!X1187,"")</f>
        <v/>
      </c>
      <c r="L1187" s="604" t="str">
        <f>IF(STEP!Y1187&lt;&gt;"",STEP!Y1187,"")</f>
        <v/>
      </c>
      <c r="M1187" s="604">
        <f>IF(STEP!Z1187&lt;&gt;"",STEP!Z1187,0)*24</f>
        <v>0</v>
      </c>
      <c r="N1187" s="604" t="str">
        <f>IF(STEP!R1187&lt;&gt;"",STEP!R1187,"")</f>
        <v/>
      </c>
      <c r="O1187" s="604" t="str">
        <f>IF(STEP!S1187&lt;&gt;"",STEP!S1187,"")</f>
        <v/>
      </c>
      <c r="P1187" s="604">
        <f t="shared" si="191"/>
        <v>0</v>
      </c>
      <c r="Q1187" s="604"/>
      <c r="R1187" s="604" t="str">
        <f t="shared" si="194"/>
        <v/>
      </c>
      <c r="S1187" s="607">
        <f t="shared" si="192"/>
        <v>0</v>
      </c>
      <c r="T1187" s="611">
        <f t="shared" si="193"/>
        <v>0</v>
      </c>
    </row>
    <row r="1188" spans="2:20">
      <c r="B1188" s="517"/>
      <c r="C1188" s="624" t="str">
        <f>IF(STEP!C1188&lt;&gt;"",STEP!C1188,"")</f>
        <v/>
      </c>
      <c r="D1188" s="405" t="str">
        <f>IF(STEP!D1188&lt;&gt;"",STEP!D1188,"")</f>
        <v/>
      </c>
      <c r="E1188" s="406" t="str">
        <f>IF(STEP!E1188&lt;&gt;"",STEP!E1188,"")</f>
        <v/>
      </c>
      <c r="F1188" s="405" t="str">
        <f>IF(STEP!F1188&lt;&gt;"",STEP!F1188,"")</f>
        <v/>
      </c>
      <c r="G1188" s="407" t="str">
        <f>IF(STEP!C1188&lt;&gt;"",STEP!AD1188,"")</f>
        <v/>
      </c>
      <c r="H1188" s="407" t="str">
        <f>IF(AND(STEP!$G1188="",$J$8&lt;&gt;"ON"),"",IF(月報!AX1188&lt;&gt;"",月報!AX1188,IF(STEP!G1188&lt;&gt;"",STEP!G1188,"")))</f>
        <v/>
      </c>
      <c r="I1188" s="408" t="str">
        <f>IF(AND(STEP!$G1188="",$J$8&lt;&gt;"ON"),"",IF(月報!AZ1188&lt;&gt;"",月報!AZ1188,IF(STEP!H1188&lt;&gt;"",STEP!H1188,"")))</f>
        <v/>
      </c>
      <c r="J1188" s="603">
        <f>IF(月報!BA1188&lt;&gt;"",月報!BA1188,0)*24</f>
        <v>0</v>
      </c>
      <c r="K1188" s="603" t="str">
        <f>IF(STEP!X1188&lt;&gt;"",STEP!X1188,"")</f>
        <v/>
      </c>
      <c r="L1188" s="603" t="str">
        <f>IF(STEP!Y1188&lt;&gt;"",STEP!Y1188,"")</f>
        <v/>
      </c>
      <c r="M1188" s="603">
        <f>IF(STEP!Z1188&lt;&gt;"",STEP!Z1188,0)*24</f>
        <v>0</v>
      </c>
      <c r="N1188" s="603" t="str">
        <f>IF(STEP!R1188&lt;&gt;"",STEP!R1188,"")</f>
        <v/>
      </c>
      <c r="O1188" s="603" t="str">
        <f>IF(STEP!S1188&lt;&gt;"",STEP!S1188,"")</f>
        <v/>
      </c>
      <c r="P1188" s="603">
        <f t="shared" si="191"/>
        <v>0</v>
      </c>
      <c r="Q1188" s="603">
        <f>SUM(P1188:P1194)</f>
        <v>0</v>
      </c>
      <c r="R1188" s="603" t="str">
        <f t="shared" si="194"/>
        <v/>
      </c>
      <c r="S1188" s="606">
        <f t="shared" si="192"/>
        <v>0</v>
      </c>
      <c r="T1188" s="610">
        <f t="shared" si="193"/>
        <v>0</v>
      </c>
    </row>
    <row r="1189" spans="2:20">
      <c r="B1189" s="517"/>
      <c r="C1189" s="622" t="str">
        <f>IF(STEP!C1189&lt;&gt;"",STEP!C1189,"")</f>
        <v/>
      </c>
      <c r="D1189" s="409" t="str">
        <f>IF(STEP!D1189&lt;&gt;"",STEP!D1189,"")</f>
        <v/>
      </c>
      <c r="E1189" s="410" t="str">
        <f>IF(STEP!E1189&lt;&gt;"",STEP!E1189,"")</f>
        <v/>
      </c>
      <c r="F1189" s="409" t="str">
        <f>IF(STEP!F1189&lt;&gt;"",STEP!F1189,"")</f>
        <v/>
      </c>
      <c r="G1189" s="508" t="str">
        <f>IF(STEP!C1189&lt;&gt;"",STEP!AD1189,"")</f>
        <v/>
      </c>
      <c r="H1189" s="407" t="str">
        <f>IF(AND(STEP!$G1189="",$J$8&lt;&gt;"ON"),"",IF(月報!AX1189&lt;&gt;"",月報!AX1189,IF(STEP!G1189&lt;&gt;"",STEP!G1189,"")))</f>
        <v/>
      </c>
      <c r="I1189" s="408" t="str">
        <f>IF(AND(STEP!$G1189="",$J$8&lt;&gt;"ON"),"",IF(月報!AZ1189&lt;&gt;"",月報!AZ1189,IF(STEP!H1189&lt;&gt;"",STEP!H1189,"")))</f>
        <v/>
      </c>
      <c r="J1189" s="603">
        <f>IF(月報!BA1189&lt;&gt;"",月報!BA1189,0)*24</f>
        <v>0</v>
      </c>
      <c r="K1189" s="603" t="str">
        <f>IF(STEP!X1189&lt;&gt;"",STEP!X1189,"")</f>
        <v/>
      </c>
      <c r="L1189" s="603" t="str">
        <f>IF(STEP!Y1189&lt;&gt;"",STEP!Y1189,"")</f>
        <v/>
      </c>
      <c r="M1189" s="603">
        <f>IF(STEP!Z1189&lt;&gt;"",STEP!Z1189,0)*24</f>
        <v>0</v>
      </c>
      <c r="N1189" s="603" t="str">
        <f>IF(STEP!R1189&lt;&gt;"",STEP!R1189,"")</f>
        <v/>
      </c>
      <c r="O1189" s="603" t="str">
        <f>IF(STEP!S1189&lt;&gt;"",STEP!S1189,"")</f>
        <v/>
      </c>
      <c r="P1189" s="603">
        <f t="shared" si="191"/>
        <v>0</v>
      </c>
      <c r="Q1189" s="603"/>
      <c r="R1189" s="603" t="str">
        <f t="shared" si="194"/>
        <v/>
      </c>
      <c r="S1189" s="605">
        <f t="shared" si="192"/>
        <v>0</v>
      </c>
      <c r="T1189" s="610">
        <f t="shared" si="193"/>
        <v>0</v>
      </c>
    </row>
    <row r="1190" spans="2:20">
      <c r="B1190" s="517"/>
      <c r="C1190" s="622" t="str">
        <f>IF(STEP!C1190&lt;&gt;"",STEP!C1190,"")</f>
        <v/>
      </c>
      <c r="D1190" s="409" t="str">
        <f>IF(STEP!D1190&lt;&gt;"",STEP!D1190,"")</f>
        <v/>
      </c>
      <c r="E1190" s="410" t="str">
        <f>IF(STEP!E1190&lt;&gt;"",STEP!E1190,"")</f>
        <v/>
      </c>
      <c r="F1190" s="409" t="str">
        <f>IF(STEP!F1190&lt;&gt;"",STEP!F1190,"")</f>
        <v/>
      </c>
      <c r="G1190" s="508" t="str">
        <f>IF(STEP!C1190&lt;&gt;"",STEP!AD1190,"")</f>
        <v/>
      </c>
      <c r="H1190" s="407" t="str">
        <f>IF(AND(STEP!$G1190="",$J$8&lt;&gt;"ON"),"",IF(月報!AX1190&lt;&gt;"",月報!AX1190,IF(STEP!G1190&lt;&gt;"",STEP!G1190,"")))</f>
        <v/>
      </c>
      <c r="I1190" s="408" t="str">
        <f>IF(AND(STEP!$G1190="",$J$8&lt;&gt;"ON"),"",IF(月報!AZ1190&lt;&gt;"",月報!AZ1190,IF(STEP!H1190&lt;&gt;"",STEP!H1190,"")))</f>
        <v/>
      </c>
      <c r="J1190" s="603">
        <f>IF(月報!BA1190&lt;&gt;"",月報!BA1190,0)*24</f>
        <v>0</v>
      </c>
      <c r="K1190" s="603" t="str">
        <f>IF(STEP!X1190&lt;&gt;"",STEP!X1190,"")</f>
        <v/>
      </c>
      <c r="L1190" s="603" t="str">
        <f>IF(STEP!Y1190&lt;&gt;"",STEP!Y1190,"")</f>
        <v/>
      </c>
      <c r="M1190" s="603">
        <f>IF(STEP!Z1190&lt;&gt;"",STEP!Z1190,0)*24</f>
        <v>0</v>
      </c>
      <c r="N1190" s="603" t="str">
        <f>IF(STEP!R1190&lt;&gt;"",STEP!R1190,"")</f>
        <v/>
      </c>
      <c r="O1190" s="603" t="str">
        <f>IF(STEP!S1190&lt;&gt;"",STEP!S1190,"")</f>
        <v/>
      </c>
      <c r="P1190" s="603">
        <f t="shared" si="191"/>
        <v>0</v>
      </c>
      <c r="Q1190" s="603"/>
      <c r="R1190" s="603" t="str">
        <f t="shared" si="194"/>
        <v/>
      </c>
      <c r="S1190" s="605">
        <f t="shared" si="192"/>
        <v>0</v>
      </c>
      <c r="T1190" s="610">
        <f t="shared" si="193"/>
        <v>0</v>
      </c>
    </row>
    <row r="1191" spans="2:20">
      <c r="B1191" s="517"/>
      <c r="C1191" s="622" t="str">
        <f>IF(STEP!C1191&lt;&gt;"",STEP!C1191,"")</f>
        <v/>
      </c>
      <c r="D1191" s="409" t="str">
        <f>IF(STEP!D1191&lt;&gt;"",STEP!D1191,"")</f>
        <v/>
      </c>
      <c r="E1191" s="410" t="str">
        <f>IF(STEP!E1191&lt;&gt;"",STEP!E1191,"")</f>
        <v/>
      </c>
      <c r="F1191" s="409" t="str">
        <f>IF(STEP!F1191&lt;&gt;"",STEP!F1191,"")</f>
        <v/>
      </c>
      <c r="G1191" s="508" t="str">
        <f>IF(STEP!C1191&lt;&gt;"",STEP!AD1191,"")</f>
        <v/>
      </c>
      <c r="H1191" s="407" t="str">
        <f>IF(AND(STEP!$G1191="",$J$8&lt;&gt;"ON"),"",IF(月報!AX1191&lt;&gt;"",月報!AX1191,IF(STEP!G1191&lt;&gt;"",STEP!G1191,"")))</f>
        <v/>
      </c>
      <c r="I1191" s="408" t="str">
        <f>IF(AND(STEP!$G1191="",$J$8&lt;&gt;"ON"),"",IF(月報!AZ1191&lt;&gt;"",月報!AZ1191,IF(STEP!H1191&lt;&gt;"",STEP!H1191,"")))</f>
        <v/>
      </c>
      <c r="J1191" s="603">
        <f>IF(月報!BA1191&lt;&gt;"",月報!BA1191,0)*24</f>
        <v>0</v>
      </c>
      <c r="K1191" s="603" t="str">
        <f>IF(STEP!X1191&lt;&gt;"",STEP!X1191,"")</f>
        <v/>
      </c>
      <c r="L1191" s="603" t="str">
        <f>IF(STEP!Y1191&lt;&gt;"",STEP!Y1191,"")</f>
        <v/>
      </c>
      <c r="M1191" s="603">
        <f>IF(STEP!Z1191&lt;&gt;"",STEP!Z1191,0)*24</f>
        <v>0</v>
      </c>
      <c r="N1191" s="603" t="str">
        <f>IF(STEP!R1191&lt;&gt;"",STEP!R1191,"")</f>
        <v/>
      </c>
      <c r="O1191" s="603" t="str">
        <f>IF(STEP!S1191&lt;&gt;"",STEP!S1191,"")</f>
        <v/>
      </c>
      <c r="P1191" s="603">
        <f t="shared" si="191"/>
        <v>0</v>
      </c>
      <c r="Q1191" s="603"/>
      <c r="R1191" s="603" t="str">
        <f t="shared" si="194"/>
        <v/>
      </c>
      <c r="S1191" s="605">
        <f t="shared" si="192"/>
        <v>0</v>
      </c>
      <c r="T1191" s="610">
        <f t="shared" si="193"/>
        <v>0</v>
      </c>
    </row>
    <row r="1192" spans="2:20">
      <c r="B1192" s="517"/>
      <c r="C1192" s="622" t="str">
        <f>IF(STEP!C1192&lt;&gt;"",STEP!C1192,"")</f>
        <v/>
      </c>
      <c r="D1192" s="409" t="str">
        <f>IF(STEP!D1192&lt;&gt;"",STEP!D1192,"")</f>
        <v/>
      </c>
      <c r="E1192" s="410" t="str">
        <f>IF(STEP!E1192&lt;&gt;"",STEP!E1192,"")</f>
        <v/>
      </c>
      <c r="F1192" s="409" t="str">
        <f>IF(STEP!F1192&lt;&gt;"",STEP!F1192,"")</f>
        <v/>
      </c>
      <c r="G1192" s="508" t="str">
        <f>IF(STEP!C1192&lt;&gt;"",STEP!AD1192,"")</f>
        <v/>
      </c>
      <c r="H1192" s="407" t="str">
        <f>IF(AND(STEP!$G1192="",$J$8&lt;&gt;"ON"),"",IF(月報!AX1192&lt;&gt;"",月報!AX1192,IF(STEP!G1192&lt;&gt;"",STEP!G1192,"")))</f>
        <v/>
      </c>
      <c r="I1192" s="408" t="str">
        <f>IF(AND(STEP!$G1192="",$J$8&lt;&gt;"ON"),"",IF(月報!AZ1192&lt;&gt;"",月報!AZ1192,IF(STEP!H1192&lt;&gt;"",STEP!H1192,"")))</f>
        <v/>
      </c>
      <c r="J1192" s="603">
        <f>IF(月報!BA1192&lt;&gt;"",月報!BA1192,0)*24</f>
        <v>0</v>
      </c>
      <c r="K1192" s="603" t="str">
        <f>IF(STEP!X1192&lt;&gt;"",STEP!X1192,"")</f>
        <v/>
      </c>
      <c r="L1192" s="603" t="str">
        <f>IF(STEP!Y1192&lt;&gt;"",STEP!Y1192,"")</f>
        <v/>
      </c>
      <c r="M1192" s="603">
        <f>IF(STEP!Z1192&lt;&gt;"",STEP!Z1192,0)*24</f>
        <v>0</v>
      </c>
      <c r="N1192" s="603" t="str">
        <f>IF(STEP!R1192&lt;&gt;"",STEP!R1192,"")</f>
        <v/>
      </c>
      <c r="O1192" s="603" t="str">
        <f>IF(STEP!S1192&lt;&gt;"",STEP!S1192,"")</f>
        <v/>
      </c>
      <c r="P1192" s="603">
        <f t="shared" si="191"/>
        <v>0</v>
      </c>
      <c r="Q1192" s="603"/>
      <c r="R1192" s="603" t="str">
        <f t="shared" si="194"/>
        <v/>
      </c>
      <c r="S1192" s="605">
        <f t="shared" si="192"/>
        <v>0</v>
      </c>
      <c r="T1192" s="610">
        <f t="shared" si="193"/>
        <v>0</v>
      </c>
    </row>
    <row r="1193" spans="2:20">
      <c r="B1193" s="517"/>
      <c r="C1193" s="622" t="str">
        <f>IF(STEP!C1193&lt;&gt;"",STEP!C1193,"")</f>
        <v/>
      </c>
      <c r="D1193" s="409" t="str">
        <f>IF(STEP!D1193&lt;&gt;"",STEP!D1193,"")</f>
        <v/>
      </c>
      <c r="E1193" s="410" t="str">
        <f>IF(STEP!E1193&lt;&gt;"",STEP!E1193,"")</f>
        <v/>
      </c>
      <c r="F1193" s="409" t="str">
        <f>IF(STEP!F1193&lt;&gt;"",STEP!F1193,"")</f>
        <v/>
      </c>
      <c r="G1193" s="508" t="str">
        <f>IF(STEP!C1193&lt;&gt;"",STEP!AD1193,"")</f>
        <v/>
      </c>
      <c r="H1193" s="407" t="str">
        <f>IF(AND(STEP!$G1193="",$J$8&lt;&gt;"ON"),"",IF(月報!AX1193&lt;&gt;"",月報!AX1193,IF(STEP!G1193&lt;&gt;"",STEP!G1193,"")))</f>
        <v/>
      </c>
      <c r="I1193" s="408" t="str">
        <f>IF(AND(STEP!$G1193="",$J$8&lt;&gt;"ON"),"",IF(月報!AZ1193&lt;&gt;"",月報!AZ1193,IF(STEP!H1193&lt;&gt;"",STEP!H1193,"")))</f>
        <v/>
      </c>
      <c r="J1193" s="603">
        <f>IF(月報!BA1193&lt;&gt;"",月報!BA1193,0)*24</f>
        <v>0</v>
      </c>
      <c r="K1193" s="603" t="str">
        <f>IF(STEP!X1193&lt;&gt;"",STEP!X1193,"")</f>
        <v/>
      </c>
      <c r="L1193" s="603" t="str">
        <f>IF(STEP!Y1193&lt;&gt;"",STEP!Y1193,"")</f>
        <v/>
      </c>
      <c r="M1193" s="603">
        <f>IF(STEP!Z1193&lt;&gt;"",STEP!Z1193,0)*24</f>
        <v>0</v>
      </c>
      <c r="N1193" s="603" t="str">
        <f>IF(STEP!R1193&lt;&gt;"",STEP!R1193,"")</f>
        <v/>
      </c>
      <c r="O1193" s="603" t="str">
        <f>IF(STEP!S1193&lt;&gt;"",STEP!S1193,"")</f>
        <v/>
      </c>
      <c r="P1193" s="603">
        <f t="shared" si="191"/>
        <v>0</v>
      </c>
      <c r="Q1193" s="603"/>
      <c r="R1193" s="603" t="str">
        <f t="shared" si="194"/>
        <v/>
      </c>
      <c r="S1193" s="605">
        <f t="shared" si="192"/>
        <v>0</v>
      </c>
      <c r="T1193" s="610">
        <f t="shared" si="193"/>
        <v>0</v>
      </c>
    </row>
    <row r="1194" spans="2:20">
      <c r="B1194" s="517"/>
      <c r="C1194" s="623" t="str">
        <f>IF(STEP!C1194&lt;&gt;"",STEP!C1194,"")</f>
        <v/>
      </c>
      <c r="D1194" s="411" t="str">
        <f>IF(STEP!D1194&lt;&gt;"",STEP!D1194,"")</f>
        <v/>
      </c>
      <c r="E1194" s="412" t="str">
        <f>IF(STEP!E1194&lt;&gt;"",STEP!E1194,"")</f>
        <v/>
      </c>
      <c r="F1194" s="411" t="str">
        <f>IF(STEP!F1194&lt;&gt;"",STEP!F1194,"")</f>
        <v/>
      </c>
      <c r="G1194" s="413" t="str">
        <f>IF(STEP!C1194&lt;&gt;"",STEP!AD1194,"")</f>
        <v/>
      </c>
      <c r="H1194" s="413" t="str">
        <f>IF(AND(STEP!$G1194="",$J$8&lt;&gt;"ON"),"",IF(月報!AX1194&lt;&gt;"",月報!AX1194,IF(STEP!G1194&lt;&gt;"",STEP!G1194,"")))</f>
        <v/>
      </c>
      <c r="I1194" s="414" t="str">
        <f>IF(AND(STEP!$G1194="",$J$8&lt;&gt;"ON"),"",IF(月報!AZ1194&lt;&gt;"",月報!AZ1194,IF(STEP!H1194&lt;&gt;"",STEP!H1194,"")))</f>
        <v/>
      </c>
      <c r="J1194" s="604">
        <f>IF(月報!BA1194&lt;&gt;"",月報!BA1194,0)*24</f>
        <v>0</v>
      </c>
      <c r="K1194" s="604" t="str">
        <f>IF(STEP!X1194&lt;&gt;"",STEP!X1194,"")</f>
        <v/>
      </c>
      <c r="L1194" s="604" t="str">
        <f>IF(STEP!Y1194&lt;&gt;"",STEP!Y1194,"")</f>
        <v/>
      </c>
      <c r="M1194" s="604">
        <f>IF(STEP!Z1194&lt;&gt;"",STEP!Z1194,0)*24</f>
        <v>0</v>
      </c>
      <c r="N1194" s="604" t="str">
        <f>IF(STEP!R1194&lt;&gt;"",STEP!R1194,"")</f>
        <v/>
      </c>
      <c r="O1194" s="604" t="str">
        <f>IF(STEP!S1194&lt;&gt;"",STEP!S1194,"")</f>
        <v/>
      </c>
      <c r="P1194" s="604">
        <f t="shared" si="191"/>
        <v>0</v>
      </c>
      <c r="Q1194" s="604"/>
      <c r="R1194" s="604" t="str">
        <f t="shared" si="194"/>
        <v/>
      </c>
      <c r="S1194" s="607">
        <f t="shared" si="192"/>
        <v>0</v>
      </c>
      <c r="T1194" s="611">
        <f t="shared" si="193"/>
        <v>0</v>
      </c>
    </row>
    <row r="1195" spans="2:20">
      <c r="B1195" s="517"/>
      <c r="C1195" s="624" t="str">
        <f>IF(STEP!C1195&lt;&gt;"",STEP!C1195,"")</f>
        <v/>
      </c>
      <c r="D1195" s="405" t="str">
        <f>IF(STEP!D1195&lt;&gt;"",STEP!D1195,"")</f>
        <v/>
      </c>
      <c r="E1195" s="406" t="str">
        <f>IF(STEP!E1195&lt;&gt;"",STEP!E1195,"")</f>
        <v/>
      </c>
      <c r="F1195" s="405" t="str">
        <f>IF(STEP!F1195&lt;&gt;"",STEP!F1195,"")</f>
        <v/>
      </c>
      <c r="G1195" s="407" t="str">
        <f>IF(STEP!C1195&lt;&gt;"",STEP!AD1195,"")</f>
        <v/>
      </c>
      <c r="H1195" s="407" t="str">
        <f>IF(AND(STEP!$G1195="",$J$8&lt;&gt;"ON"),"",IF(月報!AX1195&lt;&gt;"",月報!AX1195,IF(STEP!G1195&lt;&gt;"",STEP!G1195,"")))</f>
        <v/>
      </c>
      <c r="I1195" s="408" t="str">
        <f>IF(AND(STEP!$G1195="",$J$8&lt;&gt;"ON"),"",IF(月報!AZ1195&lt;&gt;"",月報!AZ1195,IF(STEP!H1195&lt;&gt;"",STEP!H1195,"")))</f>
        <v/>
      </c>
      <c r="J1195" s="603">
        <f>IF(月報!BA1195&lt;&gt;"",月報!BA1195,0)*24</f>
        <v>0</v>
      </c>
      <c r="K1195" s="603" t="str">
        <f>IF(STEP!X1195&lt;&gt;"",STEP!X1195,"")</f>
        <v/>
      </c>
      <c r="L1195" s="603" t="str">
        <f>IF(STEP!Y1195&lt;&gt;"",STEP!Y1195,"")</f>
        <v/>
      </c>
      <c r="M1195" s="603">
        <f>IF(STEP!Z1195&lt;&gt;"",STEP!Z1195,0)*24</f>
        <v>0</v>
      </c>
      <c r="N1195" s="603" t="str">
        <f>IF(STEP!R1195&lt;&gt;"",STEP!R1195,"")</f>
        <v/>
      </c>
      <c r="O1195" s="603" t="str">
        <f>IF(STEP!S1195&lt;&gt;"",STEP!S1195,"")</f>
        <v/>
      </c>
      <c r="P1195" s="603">
        <f t="shared" si="191"/>
        <v>0</v>
      </c>
      <c r="Q1195" s="603">
        <f>SUM(P1195:P1201)</f>
        <v>0</v>
      </c>
      <c r="R1195" s="603" t="str">
        <f t="shared" si="194"/>
        <v/>
      </c>
      <c r="S1195" s="606">
        <f t="shared" si="192"/>
        <v>0</v>
      </c>
      <c r="T1195" s="610">
        <f t="shared" si="193"/>
        <v>0</v>
      </c>
    </row>
    <row r="1196" spans="2:20">
      <c r="B1196" s="517"/>
      <c r="C1196" s="622" t="str">
        <f>IF(STEP!C1196&lt;&gt;"",STEP!C1196,"")</f>
        <v/>
      </c>
      <c r="D1196" s="409" t="str">
        <f>IF(STEP!D1196&lt;&gt;"",STEP!D1196,"")</f>
        <v/>
      </c>
      <c r="E1196" s="410" t="str">
        <f>IF(STEP!E1196&lt;&gt;"",STEP!E1196,"")</f>
        <v/>
      </c>
      <c r="F1196" s="409" t="str">
        <f>IF(STEP!F1196&lt;&gt;"",STEP!F1196,"")</f>
        <v/>
      </c>
      <c r="G1196" s="508" t="str">
        <f>IF(STEP!C1196&lt;&gt;"",STEP!AD1196,"")</f>
        <v/>
      </c>
      <c r="H1196" s="407" t="str">
        <f>IF(AND(STEP!$G1196="",$J$8&lt;&gt;"ON"),"",IF(月報!AX1196&lt;&gt;"",月報!AX1196,IF(STEP!G1196&lt;&gt;"",STEP!G1196,"")))</f>
        <v/>
      </c>
      <c r="I1196" s="408" t="str">
        <f>IF(AND(STEP!$G1196="",$J$8&lt;&gt;"ON"),"",IF(月報!AZ1196&lt;&gt;"",月報!AZ1196,IF(STEP!H1196&lt;&gt;"",STEP!H1196,"")))</f>
        <v/>
      </c>
      <c r="J1196" s="603">
        <f>IF(月報!BA1196&lt;&gt;"",月報!BA1196,0)*24</f>
        <v>0</v>
      </c>
      <c r="K1196" s="603" t="str">
        <f>IF(STEP!X1196&lt;&gt;"",STEP!X1196,"")</f>
        <v/>
      </c>
      <c r="L1196" s="603" t="str">
        <f>IF(STEP!Y1196&lt;&gt;"",STEP!Y1196,"")</f>
        <v/>
      </c>
      <c r="M1196" s="603">
        <f>IF(STEP!Z1196&lt;&gt;"",STEP!Z1196,0)*24</f>
        <v>0</v>
      </c>
      <c r="N1196" s="603" t="str">
        <f>IF(STEP!R1196&lt;&gt;"",STEP!R1196,"")</f>
        <v/>
      </c>
      <c r="O1196" s="603" t="str">
        <f>IF(STEP!S1196&lt;&gt;"",STEP!S1196,"")</f>
        <v/>
      </c>
      <c r="P1196" s="603">
        <f t="shared" si="191"/>
        <v>0</v>
      </c>
      <c r="Q1196" s="603"/>
      <c r="R1196" s="603" t="str">
        <f t="shared" si="194"/>
        <v/>
      </c>
      <c r="S1196" s="605">
        <f t="shared" si="192"/>
        <v>0</v>
      </c>
      <c r="T1196" s="610">
        <f t="shared" si="193"/>
        <v>0</v>
      </c>
    </row>
    <row r="1197" spans="2:20">
      <c r="B1197" s="517"/>
      <c r="C1197" s="622" t="str">
        <f>IF(STEP!C1197&lt;&gt;"",STEP!C1197,"")</f>
        <v/>
      </c>
      <c r="D1197" s="409" t="str">
        <f>IF(STEP!D1197&lt;&gt;"",STEP!D1197,"")</f>
        <v/>
      </c>
      <c r="E1197" s="410" t="str">
        <f>IF(STEP!E1197&lt;&gt;"",STEP!E1197,"")</f>
        <v/>
      </c>
      <c r="F1197" s="409" t="str">
        <f>IF(STEP!F1197&lt;&gt;"",STEP!F1197,"")</f>
        <v/>
      </c>
      <c r="G1197" s="508" t="str">
        <f>IF(STEP!C1197&lt;&gt;"",STEP!AD1197,"")</f>
        <v/>
      </c>
      <c r="H1197" s="407" t="str">
        <f>IF(AND(STEP!$G1197="",$J$8&lt;&gt;"ON"),"",IF(月報!AX1197&lt;&gt;"",月報!AX1197,IF(STEP!G1197&lt;&gt;"",STEP!G1197,"")))</f>
        <v/>
      </c>
      <c r="I1197" s="408" t="str">
        <f>IF(AND(STEP!$G1197="",$J$8&lt;&gt;"ON"),"",IF(月報!AZ1197&lt;&gt;"",月報!AZ1197,IF(STEP!H1197&lt;&gt;"",STEP!H1197,"")))</f>
        <v/>
      </c>
      <c r="J1197" s="603">
        <f>IF(月報!BA1197&lt;&gt;"",月報!BA1197,0)*24</f>
        <v>0</v>
      </c>
      <c r="K1197" s="603" t="str">
        <f>IF(STEP!X1197&lt;&gt;"",STEP!X1197,"")</f>
        <v/>
      </c>
      <c r="L1197" s="603" t="str">
        <f>IF(STEP!Y1197&lt;&gt;"",STEP!Y1197,"")</f>
        <v/>
      </c>
      <c r="M1197" s="603">
        <f>IF(STEP!Z1197&lt;&gt;"",STEP!Z1197,0)*24</f>
        <v>0</v>
      </c>
      <c r="N1197" s="603" t="str">
        <f>IF(STEP!R1197&lt;&gt;"",STEP!R1197,"")</f>
        <v/>
      </c>
      <c r="O1197" s="603" t="str">
        <f>IF(STEP!S1197&lt;&gt;"",STEP!S1197,"")</f>
        <v/>
      </c>
      <c r="P1197" s="603">
        <f t="shared" si="191"/>
        <v>0</v>
      </c>
      <c r="Q1197" s="603"/>
      <c r="R1197" s="603" t="str">
        <f t="shared" si="194"/>
        <v/>
      </c>
      <c r="S1197" s="605">
        <f t="shared" si="192"/>
        <v>0</v>
      </c>
      <c r="T1197" s="610">
        <f t="shared" si="193"/>
        <v>0</v>
      </c>
    </row>
    <row r="1198" spans="2:20">
      <c r="B1198" s="517"/>
      <c r="C1198" s="622" t="str">
        <f>IF(STEP!C1198&lt;&gt;"",STEP!C1198,"")</f>
        <v/>
      </c>
      <c r="D1198" s="409" t="str">
        <f>IF(STEP!D1198&lt;&gt;"",STEP!D1198,"")</f>
        <v/>
      </c>
      <c r="E1198" s="410" t="str">
        <f>IF(STEP!E1198&lt;&gt;"",STEP!E1198,"")</f>
        <v/>
      </c>
      <c r="F1198" s="409" t="str">
        <f>IF(STEP!F1198&lt;&gt;"",STEP!F1198,"")</f>
        <v/>
      </c>
      <c r="G1198" s="508" t="str">
        <f>IF(STEP!C1198&lt;&gt;"",STEP!AD1198,"")</f>
        <v/>
      </c>
      <c r="H1198" s="407" t="str">
        <f>IF(AND(STEP!$G1198="",$J$8&lt;&gt;"ON"),"",IF(月報!AX1198&lt;&gt;"",月報!AX1198,IF(STEP!G1198&lt;&gt;"",STEP!G1198,"")))</f>
        <v/>
      </c>
      <c r="I1198" s="408" t="str">
        <f>IF(AND(STEP!$G1198="",$J$8&lt;&gt;"ON"),"",IF(月報!AZ1198&lt;&gt;"",月報!AZ1198,IF(STEP!H1198&lt;&gt;"",STEP!H1198,"")))</f>
        <v/>
      </c>
      <c r="J1198" s="603">
        <f>IF(月報!BA1198&lt;&gt;"",月報!BA1198,0)*24</f>
        <v>0</v>
      </c>
      <c r="K1198" s="603" t="str">
        <f>IF(STEP!X1198&lt;&gt;"",STEP!X1198,"")</f>
        <v/>
      </c>
      <c r="L1198" s="603" t="str">
        <f>IF(STEP!Y1198&lt;&gt;"",STEP!Y1198,"")</f>
        <v/>
      </c>
      <c r="M1198" s="603">
        <f>IF(STEP!Z1198&lt;&gt;"",STEP!Z1198,0)*24</f>
        <v>0</v>
      </c>
      <c r="N1198" s="603" t="str">
        <f>IF(STEP!R1198&lt;&gt;"",STEP!R1198,"")</f>
        <v/>
      </c>
      <c r="O1198" s="603" t="str">
        <f>IF(STEP!S1198&lt;&gt;"",STEP!S1198,"")</f>
        <v/>
      </c>
      <c r="P1198" s="603">
        <f t="shared" si="191"/>
        <v>0</v>
      </c>
      <c r="Q1198" s="603"/>
      <c r="R1198" s="603" t="str">
        <f t="shared" si="194"/>
        <v/>
      </c>
      <c r="S1198" s="605">
        <f t="shared" si="192"/>
        <v>0</v>
      </c>
      <c r="T1198" s="610">
        <f t="shared" si="193"/>
        <v>0</v>
      </c>
    </row>
    <row r="1199" spans="2:20">
      <c r="B1199" s="517"/>
      <c r="C1199" s="622" t="str">
        <f>IF(STEP!C1199&lt;&gt;"",STEP!C1199,"")</f>
        <v/>
      </c>
      <c r="D1199" s="409" t="str">
        <f>IF(STEP!D1199&lt;&gt;"",STEP!D1199,"")</f>
        <v/>
      </c>
      <c r="E1199" s="410" t="str">
        <f>IF(STEP!E1199&lt;&gt;"",STEP!E1199,"")</f>
        <v/>
      </c>
      <c r="F1199" s="409" t="str">
        <f>IF(STEP!F1199&lt;&gt;"",STEP!F1199,"")</f>
        <v/>
      </c>
      <c r="G1199" s="508" t="str">
        <f>IF(STEP!C1199&lt;&gt;"",STEP!AD1199,"")</f>
        <v/>
      </c>
      <c r="H1199" s="407" t="str">
        <f>IF(AND(STEP!$G1199="",$J$8&lt;&gt;"ON"),"",IF(月報!AX1199&lt;&gt;"",月報!AX1199,IF(STEP!G1199&lt;&gt;"",STEP!G1199,"")))</f>
        <v/>
      </c>
      <c r="I1199" s="408" t="str">
        <f>IF(AND(STEP!$G1199="",$J$8&lt;&gt;"ON"),"",IF(月報!AZ1199&lt;&gt;"",月報!AZ1199,IF(STEP!H1199&lt;&gt;"",STEP!H1199,"")))</f>
        <v/>
      </c>
      <c r="J1199" s="603">
        <f>IF(月報!BA1199&lt;&gt;"",月報!BA1199,0)*24</f>
        <v>0</v>
      </c>
      <c r="K1199" s="603" t="str">
        <f>IF(STEP!X1199&lt;&gt;"",STEP!X1199,"")</f>
        <v/>
      </c>
      <c r="L1199" s="603" t="str">
        <f>IF(STEP!Y1199&lt;&gt;"",STEP!Y1199,"")</f>
        <v/>
      </c>
      <c r="M1199" s="603">
        <f>IF(STEP!Z1199&lt;&gt;"",STEP!Z1199,0)*24</f>
        <v>0</v>
      </c>
      <c r="N1199" s="603" t="str">
        <f>IF(STEP!R1199&lt;&gt;"",STEP!R1199,"")</f>
        <v/>
      </c>
      <c r="O1199" s="603" t="str">
        <f>IF(STEP!S1199&lt;&gt;"",STEP!S1199,"")</f>
        <v/>
      </c>
      <c r="P1199" s="603">
        <f t="shared" si="191"/>
        <v>0</v>
      </c>
      <c r="Q1199" s="603"/>
      <c r="R1199" s="603" t="str">
        <f t="shared" si="194"/>
        <v/>
      </c>
      <c r="S1199" s="605">
        <f t="shared" si="192"/>
        <v>0</v>
      </c>
      <c r="T1199" s="610">
        <f t="shared" si="193"/>
        <v>0</v>
      </c>
    </row>
    <row r="1200" spans="2:20">
      <c r="B1200" s="517"/>
      <c r="C1200" s="622" t="str">
        <f>IF(STEP!C1200&lt;&gt;"",STEP!C1200,"")</f>
        <v/>
      </c>
      <c r="D1200" s="409" t="str">
        <f>IF(STEP!D1200&lt;&gt;"",STEP!D1200,"")</f>
        <v/>
      </c>
      <c r="E1200" s="410" t="str">
        <f>IF(STEP!E1200&lt;&gt;"",STEP!E1200,"")</f>
        <v/>
      </c>
      <c r="F1200" s="409" t="str">
        <f>IF(STEP!F1200&lt;&gt;"",STEP!F1200,"")</f>
        <v/>
      </c>
      <c r="G1200" s="508" t="str">
        <f>IF(STEP!C1200&lt;&gt;"",STEP!AD1200,"")</f>
        <v/>
      </c>
      <c r="H1200" s="407" t="str">
        <f>IF(AND(STEP!$G1200="",$J$8&lt;&gt;"ON"),"",IF(月報!AX1200&lt;&gt;"",月報!AX1200,IF(STEP!G1200&lt;&gt;"",STEP!G1200,"")))</f>
        <v/>
      </c>
      <c r="I1200" s="408" t="str">
        <f>IF(AND(STEP!$G1200="",$J$8&lt;&gt;"ON"),"",IF(月報!AZ1200&lt;&gt;"",月報!AZ1200,IF(STEP!H1200&lt;&gt;"",STEP!H1200,"")))</f>
        <v/>
      </c>
      <c r="J1200" s="603">
        <f>IF(月報!BA1200&lt;&gt;"",月報!BA1200,0)*24</f>
        <v>0</v>
      </c>
      <c r="K1200" s="603" t="str">
        <f>IF(STEP!X1200&lt;&gt;"",STEP!X1200,"")</f>
        <v/>
      </c>
      <c r="L1200" s="603" t="str">
        <f>IF(STEP!Y1200&lt;&gt;"",STEP!Y1200,"")</f>
        <v/>
      </c>
      <c r="M1200" s="603">
        <f>IF(STEP!Z1200&lt;&gt;"",STEP!Z1200,0)*24</f>
        <v>0</v>
      </c>
      <c r="N1200" s="603" t="str">
        <f>IF(STEP!R1200&lt;&gt;"",STEP!R1200,"")</f>
        <v/>
      </c>
      <c r="O1200" s="603" t="str">
        <f>IF(STEP!S1200&lt;&gt;"",STEP!S1200,"")</f>
        <v/>
      </c>
      <c r="P1200" s="603">
        <f t="shared" si="191"/>
        <v>0</v>
      </c>
      <c r="Q1200" s="603"/>
      <c r="R1200" s="603" t="str">
        <f t="shared" si="194"/>
        <v/>
      </c>
      <c r="S1200" s="605">
        <f t="shared" si="192"/>
        <v>0</v>
      </c>
      <c r="T1200" s="610">
        <f t="shared" si="193"/>
        <v>0</v>
      </c>
    </row>
    <row r="1201" spans="2:20">
      <c r="B1201" s="517"/>
      <c r="C1201" s="623" t="str">
        <f>IF(STEP!C1201&lt;&gt;"",STEP!C1201,"")</f>
        <v/>
      </c>
      <c r="D1201" s="411" t="str">
        <f>IF(STEP!D1201&lt;&gt;"",STEP!D1201,"")</f>
        <v/>
      </c>
      <c r="E1201" s="412" t="str">
        <f>IF(STEP!E1201&lt;&gt;"",STEP!E1201,"")</f>
        <v/>
      </c>
      <c r="F1201" s="411" t="str">
        <f>IF(STEP!F1201&lt;&gt;"",STEP!F1201,"")</f>
        <v/>
      </c>
      <c r="G1201" s="413" t="str">
        <f>IF(STEP!C1201&lt;&gt;"",STEP!AD1201,"")</f>
        <v/>
      </c>
      <c r="H1201" s="413" t="str">
        <f>IF(AND(STEP!$G1201="",$J$8&lt;&gt;"ON"),"",IF(月報!AX1201&lt;&gt;"",月報!AX1201,IF(STEP!G1201&lt;&gt;"",STEP!G1201,"")))</f>
        <v/>
      </c>
      <c r="I1201" s="414" t="str">
        <f>IF(AND(STEP!$G1201="",$J$8&lt;&gt;"ON"),"",IF(月報!AZ1201&lt;&gt;"",月報!AZ1201,IF(STEP!H1201&lt;&gt;"",STEP!H1201,"")))</f>
        <v/>
      </c>
      <c r="J1201" s="604">
        <f>IF(月報!BA1201&lt;&gt;"",月報!BA1201,0)*24</f>
        <v>0</v>
      </c>
      <c r="K1201" s="604" t="str">
        <f>IF(STEP!X1201&lt;&gt;"",STEP!X1201,"")</f>
        <v/>
      </c>
      <c r="L1201" s="604" t="str">
        <f>IF(STEP!Y1201&lt;&gt;"",STEP!Y1201,"")</f>
        <v/>
      </c>
      <c r="M1201" s="604">
        <f>IF(STEP!Z1201&lt;&gt;"",STEP!Z1201,0)*24</f>
        <v>0</v>
      </c>
      <c r="N1201" s="604" t="str">
        <f>IF(STEP!R1201&lt;&gt;"",STEP!R1201,"")</f>
        <v/>
      </c>
      <c r="O1201" s="604" t="str">
        <f>IF(STEP!S1201&lt;&gt;"",STEP!S1201,"")</f>
        <v/>
      </c>
      <c r="P1201" s="604">
        <f t="shared" si="191"/>
        <v>0</v>
      </c>
      <c r="Q1201" s="604"/>
      <c r="R1201" s="604" t="str">
        <f t="shared" si="194"/>
        <v/>
      </c>
      <c r="S1201" s="607">
        <f t="shared" si="192"/>
        <v>0</v>
      </c>
      <c r="T1201" s="611">
        <f t="shared" si="193"/>
        <v>0</v>
      </c>
    </row>
    <row r="1202" spans="2:20">
      <c r="B1202" s="517"/>
      <c r="C1202" s="624" t="str">
        <f>IF(STEP!C1202&lt;&gt;"",STEP!C1202,"")</f>
        <v/>
      </c>
      <c r="D1202" s="405" t="str">
        <f>IF(STEP!D1202&lt;&gt;"",STEP!D1202,"")</f>
        <v/>
      </c>
      <c r="E1202" s="406" t="str">
        <f>IF(STEP!E1202&lt;&gt;"",STEP!E1202,"")</f>
        <v/>
      </c>
      <c r="F1202" s="405" t="str">
        <f>IF(STEP!F1202&lt;&gt;"",STEP!F1202,"")</f>
        <v/>
      </c>
      <c r="G1202" s="407" t="str">
        <f>IF(STEP!C1202&lt;&gt;"",STEP!AD1202,"")</f>
        <v/>
      </c>
      <c r="H1202" s="407" t="str">
        <f>IF(AND(STEP!$G1202="",$J$8&lt;&gt;"ON"),"",IF(月報!AX1202&lt;&gt;"",月報!AX1202,IF(STEP!G1202&lt;&gt;"",STEP!G1202,"")))</f>
        <v/>
      </c>
      <c r="I1202" s="408" t="str">
        <f>IF(AND(STEP!$G1202="",$J$8&lt;&gt;"ON"),"",IF(月報!AZ1202&lt;&gt;"",月報!AZ1202,IF(STEP!H1202&lt;&gt;"",STEP!H1202,"")))</f>
        <v/>
      </c>
      <c r="J1202" s="603">
        <f>IF(月報!BA1202&lt;&gt;"",月報!BA1202,0)*24</f>
        <v>0</v>
      </c>
      <c r="K1202" s="603" t="str">
        <f>IF(STEP!X1202&lt;&gt;"",STEP!X1202,"")</f>
        <v/>
      </c>
      <c r="L1202" s="603" t="str">
        <f>IF(STEP!Y1202&lt;&gt;"",STEP!Y1202,"")</f>
        <v/>
      </c>
      <c r="M1202" s="603">
        <f>IF(STEP!Z1202&lt;&gt;"",STEP!Z1202,0)*24</f>
        <v>0</v>
      </c>
      <c r="N1202" s="603" t="str">
        <f>IF(STEP!R1202&lt;&gt;"",STEP!R1202,"")</f>
        <v/>
      </c>
      <c r="O1202" s="603" t="str">
        <f>IF(STEP!S1202&lt;&gt;"",STEP!S1202,"")</f>
        <v/>
      </c>
      <c r="P1202" s="603">
        <f t="shared" si="191"/>
        <v>0</v>
      </c>
      <c r="Q1202" s="603">
        <f>SUM(P1202:P1208)</f>
        <v>0</v>
      </c>
      <c r="R1202" s="603" t="str">
        <f t="shared" si="194"/>
        <v/>
      </c>
      <c r="S1202" s="606">
        <f t="shared" si="192"/>
        <v>0</v>
      </c>
      <c r="T1202" s="610">
        <f t="shared" si="193"/>
        <v>0</v>
      </c>
    </row>
    <row r="1203" spans="2:20">
      <c r="B1203" s="517"/>
      <c r="C1203" s="622" t="str">
        <f>IF(STEP!C1203&lt;&gt;"",STEP!C1203,"")</f>
        <v/>
      </c>
      <c r="D1203" s="409" t="str">
        <f>IF(STEP!D1203&lt;&gt;"",STEP!D1203,"")</f>
        <v/>
      </c>
      <c r="E1203" s="410" t="str">
        <f>IF(STEP!E1203&lt;&gt;"",STEP!E1203,"")</f>
        <v/>
      </c>
      <c r="F1203" s="409" t="str">
        <f>IF(STEP!F1203&lt;&gt;"",STEP!F1203,"")</f>
        <v/>
      </c>
      <c r="G1203" s="508" t="str">
        <f>IF(STEP!C1203&lt;&gt;"",STEP!AD1203,"")</f>
        <v/>
      </c>
      <c r="H1203" s="407" t="str">
        <f>IF(AND(STEP!$G1203="",$J$8&lt;&gt;"ON"),"",IF(月報!AX1203&lt;&gt;"",月報!AX1203,IF(STEP!G1203&lt;&gt;"",STEP!G1203,"")))</f>
        <v/>
      </c>
      <c r="I1203" s="408" t="str">
        <f>IF(AND(STEP!$G1203="",$J$8&lt;&gt;"ON"),"",IF(月報!AZ1203&lt;&gt;"",月報!AZ1203,IF(STEP!H1203&lt;&gt;"",STEP!H1203,"")))</f>
        <v/>
      </c>
      <c r="J1203" s="603">
        <f>IF(月報!BA1203&lt;&gt;"",月報!BA1203,0)*24</f>
        <v>0</v>
      </c>
      <c r="K1203" s="603" t="str">
        <f>IF(STEP!X1203&lt;&gt;"",STEP!X1203,"")</f>
        <v/>
      </c>
      <c r="L1203" s="603" t="str">
        <f>IF(STEP!Y1203&lt;&gt;"",STEP!Y1203,"")</f>
        <v/>
      </c>
      <c r="M1203" s="603">
        <f>IF(STEP!Z1203&lt;&gt;"",STEP!Z1203,0)*24</f>
        <v>0</v>
      </c>
      <c r="N1203" s="603" t="str">
        <f>IF(STEP!R1203&lt;&gt;"",STEP!R1203,"")</f>
        <v/>
      </c>
      <c r="O1203" s="603" t="str">
        <f>IF(STEP!S1203&lt;&gt;"",STEP!S1203,"")</f>
        <v/>
      </c>
      <c r="P1203" s="603">
        <f t="shared" si="191"/>
        <v>0</v>
      </c>
      <c r="Q1203" s="603"/>
      <c r="R1203" s="603" t="str">
        <f t="shared" si="194"/>
        <v/>
      </c>
      <c r="S1203" s="605">
        <f t="shared" si="192"/>
        <v>0</v>
      </c>
      <c r="T1203" s="610">
        <f t="shared" si="193"/>
        <v>0</v>
      </c>
    </row>
    <row r="1204" spans="2:20">
      <c r="B1204" s="517"/>
      <c r="C1204" s="622" t="str">
        <f>IF(STEP!C1204&lt;&gt;"",STEP!C1204,"")</f>
        <v/>
      </c>
      <c r="D1204" s="409" t="str">
        <f>IF(STEP!D1204&lt;&gt;"",STEP!D1204,"")</f>
        <v/>
      </c>
      <c r="E1204" s="410" t="str">
        <f>IF(STEP!E1204&lt;&gt;"",STEP!E1204,"")</f>
        <v/>
      </c>
      <c r="F1204" s="409" t="str">
        <f>IF(STEP!F1204&lt;&gt;"",STEP!F1204,"")</f>
        <v/>
      </c>
      <c r="G1204" s="508" t="str">
        <f>IF(STEP!C1204&lt;&gt;"",STEP!AD1204,"")</f>
        <v/>
      </c>
      <c r="H1204" s="407" t="str">
        <f>IF(AND(STEP!$G1204="",$J$8&lt;&gt;"ON"),"",IF(月報!AX1204&lt;&gt;"",月報!AX1204,IF(STEP!G1204&lt;&gt;"",STEP!G1204,"")))</f>
        <v/>
      </c>
      <c r="I1204" s="408" t="str">
        <f>IF(AND(STEP!$G1204="",$J$8&lt;&gt;"ON"),"",IF(月報!AZ1204&lt;&gt;"",月報!AZ1204,IF(STEP!H1204&lt;&gt;"",STEP!H1204,"")))</f>
        <v/>
      </c>
      <c r="J1204" s="603">
        <f>IF(月報!BA1204&lt;&gt;"",月報!BA1204,0)*24</f>
        <v>0</v>
      </c>
      <c r="K1204" s="603" t="str">
        <f>IF(STEP!X1204&lt;&gt;"",STEP!X1204,"")</f>
        <v/>
      </c>
      <c r="L1204" s="603" t="str">
        <f>IF(STEP!Y1204&lt;&gt;"",STEP!Y1204,"")</f>
        <v/>
      </c>
      <c r="M1204" s="603">
        <f>IF(STEP!Z1204&lt;&gt;"",STEP!Z1204,0)*24</f>
        <v>0</v>
      </c>
      <c r="N1204" s="603" t="str">
        <f>IF(STEP!R1204&lt;&gt;"",STEP!R1204,"")</f>
        <v/>
      </c>
      <c r="O1204" s="603" t="str">
        <f>IF(STEP!S1204&lt;&gt;"",STEP!S1204,"")</f>
        <v/>
      </c>
      <c r="P1204" s="603">
        <f t="shared" si="191"/>
        <v>0</v>
      </c>
      <c r="Q1204" s="603"/>
      <c r="R1204" s="603" t="str">
        <f t="shared" si="194"/>
        <v/>
      </c>
      <c r="S1204" s="605">
        <f t="shared" si="192"/>
        <v>0</v>
      </c>
      <c r="T1204" s="610">
        <f t="shared" si="193"/>
        <v>0</v>
      </c>
    </row>
    <row r="1205" spans="2:20">
      <c r="B1205" s="517"/>
      <c r="C1205" s="622" t="str">
        <f>IF(STEP!C1205&lt;&gt;"",STEP!C1205,"")</f>
        <v/>
      </c>
      <c r="D1205" s="409" t="str">
        <f>IF(STEP!D1205&lt;&gt;"",STEP!D1205,"")</f>
        <v/>
      </c>
      <c r="E1205" s="410" t="str">
        <f>IF(STEP!E1205&lt;&gt;"",STEP!E1205,"")</f>
        <v/>
      </c>
      <c r="F1205" s="409" t="str">
        <f>IF(STEP!F1205&lt;&gt;"",STEP!F1205,"")</f>
        <v/>
      </c>
      <c r="G1205" s="508" t="str">
        <f>IF(STEP!C1205&lt;&gt;"",STEP!AD1205,"")</f>
        <v/>
      </c>
      <c r="H1205" s="407" t="str">
        <f>IF(AND(STEP!$G1205="",$J$8&lt;&gt;"ON"),"",IF(月報!AX1205&lt;&gt;"",月報!AX1205,IF(STEP!G1205&lt;&gt;"",STEP!G1205,"")))</f>
        <v/>
      </c>
      <c r="I1205" s="408" t="str">
        <f>IF(AND(STEP!$G1205="",$J$8&lt;&gt;"ON"),"",IF(月報!AZ1205&lt;&gt;"",月報!AZ1205,IF(STEP!H1205&lt;&gt;"",STEP!H1205,"")))</f>
        <v/>
      </c>
      <c r="J1205" s="603">
        <f>IF(月報!BA1205&lt;&gt;"",月報!BA1205,0)*24</f>
        <v>0</v>
      </c>
      <c r="K1205" s="603" t="str">
        <f>IF(STEP!X1205&lt;&gt;"",STEP!X1205,"")</f>
        <v/>
      </c>
      <c r="L1205" s="603" t="str">
        <f>IF(STEP!Y1205&lt;&gt;"",STEP!Y1205,"")</f>
        <v/>
      </c>
      <c r="M1205" s="603">
        <f>IF(STEP!Z1205&lt;&gt;"",STEP!Z1205,0)*24</f>
        <v>0</v>
      </c>
      <c r="N1205" s="603" t="str">
        <f>IF(STEP!R1205&lt;&gt;"",STEP!R1205,"")</f>
        <v/>
      </c>
      <c r="O1205" s="603" t="str">
        <f>IF(STEP!S1205&lt;&gt;"",STEP!S1205,"")</f>
        <v/>
      </c>
      <c r="P1205" s="603">
        <f t="shared" si="191"/>
        <v>0</v>
      </c>
      <c r="Q1205" s="603"/>
      <c r="R1205" s="603" t="str">
        <f t="shared" si="194"/>
        <v/>
      </c>
      <c r="S1205" s="605">
        <f t="shared" si="192"/>
        <v>0</v>
      </c>
      <c r="T1205" s="610">
        <f t="shared" si="193"/>
        <v>0</v>
      </c>
    </row>
    <row r="1206" spans="2:20">
      <c r="B1206" s="517"/>
      <c r="C1206" s="622" t="str">
        <f>IF(STEP!C1206&lt;&gt;"",STEP!C1206,"")</f>
        <v/>
      </c>
      <c r="D1206" s="409" t="str">
        <f>IF(STEP!D1206&lt;&gt;"",STEP!D1206,"")</f>
        <v/>
      </c>
      <c r="E1206" s="410" t="str">
        <f>IF(STEP!E1206&lt;&gt;"",STEP!E1206,"")</f>
        <v/>
      </c>
      <c r="F1206" s="409" t="str">
        <f>IF(STEP!F1206&lt;&gt;"",STEP!F1206,"")</f>
        <v/>
      </c>
      <c r="G1206" s="508" t="str">
        <f>IF(STEP!C1206&lt;&gt;"",STEP!AD1206,"")</f>
        <v/>
      </c>
      <c r="H1206" s="407" t="str">
        <f>IF(AND(STEP!$G1206="",$J$8&lt;&gt;"ON"),"",IF(月報!AX1206&lt;&gt;"",月報!AX1206,IF(STEP!G1206&lt;&gt;"",STEP!G1206,"")))</f>
        <v/>
      </c>
      <c r="I1206" s="408" t="str">
        <f>IF(AND(STEP!$G1206="",$J$8&lt;&gt;"ON"),"",IF(月報!AZ1206&lt;&gt;"",月報!AZ1206,IF(STEP!H1206&lt;&gt;"",STEP!H1206,"")))</f>
        <v/>
      </c>
      <c r="J1206" s="603">
        <f>IF(月報!BA1206&lt;&gt;"",月報!BA1206,0)*24</f>
        <v>0</v>
      </c>
      <c r="K1206" s="603" t="str">
        <f>IF(STEP!X1206&lt;&gt;"",STEP!X1206,"")</f>
        <v/>
      </c>
      <c r="L1206" s="603" t="str">
        <f>IF(STEP!Y1206&lt;&gt;"",STEP!Y1206,"")</f>
        <v/>
      </c>
      <c r="M1206" s="603">
        <f>IF(STEP!Z1206&lt;&gt;"",STEP!Z1206,0)*24</f>
        <v>0</v>
      </c>
      <c r="N1206" s="603" t="str">
        <f>IF(STEP!R1206&lt;&gt;"",STEP!R1206,"")</f>
        <v/>
      </c>
      <c r="O1206" s="603" t="str">
        <f>IF(STEP!S1206&lt;&gt;"",STEP!S1206,"")</f>
        <v/>
      </c>
      <c r="P1206" s="603">
        <f t="shared" si="191"/>
        <v>0</v>
      </c>
      <c r="Q1206" s="603"/>
      <c r="R1206" s="603" t="str">
        <f t="shared" si="194"/>
        <v/>
      </c>
      <c r="S1206" s="605">
        <f t="shared" si="192"/>
        <v>0</v>
      </c>
      <c r="T1206" s="610">
        <f t="shared" si="193"/>
        <v>0</v>
      </c>
    </row>
    <row r="1207" spans="2:20">
      <c r="B1207" s="517"/>
      <c r="C1207" s="622" t="str">
        <f>IF(STEP!C1207&lt;&gt;"",STEP!C1207,"")</f>
        <v/>
      </c>
      <c r="D1207" s="409" t="str">
        <f>IF(STEP!D1207&lt;&gt;"",STEP!D1207,"")</f>
        <v/>
      </c>
      <c r="E1207" s="410" t="str">
        <f>IF(STEP!E1207&lt;&gt;"",STEP!E1207,"")</f>
        <v/>
      </c>
      <c r="F1207" s="409" t="str">
        <f>IF(STEP!F1207&lt;&gt;"",STEP!F1207,"")</f>
        <v/>
      </c>
      <c r="G1207" s="508" t="str">
        <f>IF(STEP!C1207&lt;&gt;"",STEP!AD1207,"")</f>
        <v/>
      </c>
      <c r="H1207" s="407" t="str">
        <f>IF(AND(STEP!$G1207="",$J$8&lt;&gt;"ON"),"",IF(月報!AX1207&lt;&gt;"",月報!AX1207,IF(STEP!G1207&lt;&gt;"",STEP!G1207,"")))</f>
        <v/>
      </c>
      <c r="I1207" s="408" t="str">
        <f>IF(AND(STEP!$G1207="",$J$8&lt;&gt;"ON"),"",IF(月報!AZ1207&lt;&gt;"",月報!AZ1207,IF(STEP!H1207&lt;&gt;"",STEP!H1207,"")))</f>
        <v/>
      </c>
      <c r="J1207" s="603">
        <f>IF(月報!BA1207&lt;&gt;"",月報!BA1207,0)*24</f>
        <v>0</v>
      </c>
      <c r="K1207" s="603" t="str">
        <f>IF(STEP!X1207&lt;&gt;"",STEP!X1207,"")</f>
        <v/>
      </c>
      <c r="L1207" s="603" t="str">
        <f>IF(STEP!Y1207&lt;&gt;"",STEP!Y1207,"")</f>
        <v/>
      </c>
      <c r="M1207" s="603">
        <f>IF(STEP!Z1207&lt;&gt;"",STEP!Z1207,0)*24</f>
        <v>0</v>
      </c>
      <c r="N1207" s="603" t="str">
        <f>IF(STEP!R1207&lt;&gt;"",STEP!R1207,"")</f>
        <v/>
      </c>
      <c r="O1207" s="603" t="str">
        <f>IF(STEP!S1207&lt;&gt;"",STEP!S1207,"")</f>
        <v/>
      </c>
      <c r="P1207" s="603">
        <f t="shared" si="191"/>
        <v>0</v>
      </c>
      <c r="Q1207" s="603"/>
      <c r="R1207" s="603" t="str">
        <f t="shared" si="194"/>
        <v/>
      </c>
      <c r="S1207" s="605">
        <f t="shared" si="192"/>
        <v>0</v>
      </c>
      <c r="T1207" s="610">
        <f t="shared" si="193"/>
        <v>0</v>
      </c>
    </row>
    <row r="1208" spans="2:20">
      <c r="B1208" s="517"/>
      <c r="C1208" s="623" t="str">
        <f>IF(STEP!C1208&lt;&gt;"",STEP!C1208,"")</f>
        <v/>
      </c>
      <c r="D1208" s="411" t="str">
        <f>IF(STEP!D1208&lt;&gt;"",STEP!D1208,"")</f>
        <v/>
      </c>
      <c r="E1208" s="412" t="str">
        <f>IF(STEP!E1208&lt;&gt;"",STEP!E1208,"")</f>
        <v/>
      </c>
      <c r="F1208" s="411" t="str">
        <f>IF(STEP!F1208&lt;&gt;"",STEP!F1208,"")</f>
        <v/>
      </c>
      <c r="G1208" s="413" t="str">
        <f>IF(STEP!C1208&lt;&gt;"",STEP!AD1208,"")</f>
        <v/>
      </c>
      <c r="H1208" s="413" t="str">
        <f>IF(AND(STEP!$G1208="",$J$8&lt;&gt;"ON"),"",IF(月報!AX1208&lt;&gt;"",月報!AX1208,IF(STEP!G1208&lt;&gt;"",STEP!G1208,"")))</f>
        <v/>
      </c>
      <c r="I1208" s="414" t="str">
        <f>IF(AND(STEP!$G1208="",$J$8&lt;&gt;"ON"),"",IF(月報!AZ1208&lt;&gt;"",月報!AZ1208,IF(STEP!H1208&lt;&gt;"",STEP!H1208,"")))</f>
        <v/>
      </c>
      <c r="J1208" s="604">
        <f>IF(月報!BA1208&lt;&gt;"",月報!BA1208,0)*24</f>
        <v>0</v>
      </c>
      <c r="K1208" s="604" t="str">
        <f>IF(STEP!X1208&lt;&gt;"",STEP!X1208,"")</f>
        <v/>
      </c>
      <c r="L1208" s="604" t="str">
        <f>IF(STEP!Y1208&lt;&gt;"",STEP!Y1208,"")</f>
        <v/>
      </c>
      <c r="M1208" s="604">
        <f>IF(STEP!Z1208&lt;&gt;"",STEP!Z1208,0)*24</f>
        <v>0</v>
      </c>
      <c r="N1208" s="604" t="str">
        <f>IF(STEP!R1208&lt;&gt;"",STEP!R1208,"")</f>
        <v/>
      </c>
      <c r="O1208" s="604" t="str">
        <f>IF(STEP!S1208&lt;&gt;"",STEP!S1208,"")</f>
        <v/>
      </c>
      <c r="P1208" s="604">
        <f t="shared" si="191"/>
        <v>0</v>
      </c>
      <c r="Q1208" s="604"/>
      <c r="R1208" s="604" t="str">
        <f t="shared" si="194"/>
        <v/>
      </c>
      <c r="S1208" s="607">
        <f t="shared" si="192"/>
        <v>0</v>
      </c>
      <c r="T1208" s="611">
        <f t="shared" si="193"/>
        <v>0</v>
      </c>
    </row>
    <row r="1209" spans="2:20">
      <c r="B1209" s="517"/>
      <c r="C1209" s="624" t="str">
        <f>IF(STEP!C1209&lt;&gt;"",STEP!C1209,"")</f>
        <v/>
      </c>
      <c r="D1209" s="405" t="str">
        <f>IF(STEP!D1209&lt;&gt;"",STEP!D1209,"")</f>
        <v/>
      </c>
      <c r="E1209" s="406" t="str">
        <f>IF(STEP!E1209&lt;&gt;"",STEP!E1209,"")</f>
        <v/>
      </c>
      <c r="F1209" s="405" t="str">
        <f>IF(STEP!F1209&lt;&gt;"",STEP!F1209,"")</f>
        <v/>
      </c>
      <c r="G1209" s="407" t="str">
        <f>IF(STEP!C1209&lt;&gt;"",STEP!AD1209,"")</f>
        <v/>
      </c>
      <c r="H1209" s="407" t="str">
        <f>IF(AND(STEP!$G1209="",$J$8&lt;&gt;"ON"),"",IF(月報!AX1209&lt;&gt;"",月報!AX1209,IF(STEP!G1209&lt;&gt;"",STEP!G1209,"")))</f>
        <v/>
      </c>
      <c r="I1209" s="408" t="str">
        <f>IF(AND(STEP!$G1209="",$J$8&lt;&gt;"ON"),"",IF(月報!AZ1209&lt;&gt;"",月報!AZ1209,IF(STEP!H1209&lt;&gt;"",STEP!H1209,"")))</f>
        <v/>
      </c>
      <c r="J1209" s="603">
        <f>IF(月報!BA1209&lt;&gt;"",月報!BA1209,0)*24</f>
        <v>0</v>
      </c>
      <c r="K1209" s="603" t="str">
        <f>IF(STEP!X1209&lt;&gt;"",STEP!X1209,"")</f>
        <v/>
      </c>
      <c r="L1209" s="603" t="str">
        <f>IF(STEP!Y1209&lt;&gt;"",STEP!Y1209,"")</f>
        <v/>
      </c>
      <c r="M1209" s="603">
        <f>IF(STEP!Z1209&lt;&gt;"",STEP!Z1209,0)*24</f>
        <v>0</v>
      </c>
      <c r="N1209" s="603" t="str">
        <f>IF(STEP!R1209&lt;&gt;"",STEP!R1209,"")</f>
        <v/>
      </c>
      <c r="O1209" s="603" t="str">
        <f>IF(STEP!S1209&lt;&gt;"",STEP!S1209,"")</f>
        <v/>
      </c>
      <c r="P1209" s="603">
        <f t="shared" si="191"/>
        <v>0</v>
      </c>
      <c r="Q1209" s="603">
        <f>SUM(P1209:P1215)</f>
        <v>0</v>
      </c>
      <c r="R1209" s="603" t="str">
        <f t="shared" si="194"/>
        <v/>
      </c>
      <c r="S1209" s="606">
        <f t="shared" si="192"/>
        <v>0</v>
      </c>
      <c r="T1209" s="610">
        <f t="shared" si="193"/>
        <v>0</v>
      </c>
    </row>
    <row r="1210" spans="2:20">
      <c r="B1210" s="517"/>
      <c r="C1210" s="622" t="str">
        <f>IF(STEP!C1210&lt;&gt;"",STEP!C1210,"")</f>
        <v/>
      </c>
      <c r="D1210" s="409" t="str">
        <f>IF(STEP!D1210&lt;&gt;"",STEP!D1210,"")</f>
        <v/>
      </c>
      <c r="E1210" s="410" t="str">
        <f>IF(STEP!E1210&lt;&gt;"",STEP!E1210,"")</f>
        <v/>
      </c>
      <c r="F1210" s="409" t="str">
        <f>IF(STEP!F1210&lt;&gt;"",STEP!F1210,"")</f>
        <v/>
      </c>
      <c r="G1210" s="508" t="str">
        <f>IF(STEP!C1210&lt;&gt;"",STEP!AD1210,"")</f>
        <v/>
      </c>
      <c r="H1210" s="407" t="str">
        <f>IF(AND(STEP!$G1210="",$J$8&lt;&gt;"ON"),"",IF(月報!AX1210&lt;&gt;"",月報!AX1210,IF(STEP!G1210&lt;&gt;"",STEP!G1210,"")))</f>
        <v/>
      </c>
      <c r="I1210" s="408" t="str">
        <f>IF(AND(STEP!$G1210="",$J$8&lt;&gt;"ON"),"",IF(月報!AZ1210&lt;&gt;"",月報!AZ1210,IF(STEP!H1210&lt;&gt;"",STEP!H1210,"")))</f>
        <v/>
      </c>
      <c r="J1210" s="603">
        <f>IF(月報!BA1210&lt;&gt;"",月報!BA1210,0)*24</f>
        <v>0</v>
      </c>
      <c r="K1210" s="603" t="str">
        <f>IF(STEP!X1210&lt;&gt;"",STEP!X1210,"")</f>
        <v/>
      </c>
      <c r="L1210" s="603" t="str">
        <f>IF(STEP!Y1210&lt;&gt;"",STEP!Y1210,"")</f>
        <v/>
      </c>
      <c r="M1210" s="603">
        <f>IF(STEP!Z1210&lt;&gt;"",STEP!Z1210,0)*24</f>
        <v>0</v>
      </c>
      <c r="N1210" s="603" t="str">
        <f>IF(STEP!R1210&lt;&gt;"",STEP!R1210,"")</f>
        <v/>
      </c>
      <c r="O1210" s="603" t="str">
        <f>IF(STEP!S1210&lt;&gt;"",STEP!S1210,"")</f>
        <v/>
      </c>
      <c r="P1210" s="603">
        <f t="shared" si="191"/>
        <v>0</v>
      </c>
      <c r="Q1210" s="603"/>
      <c r="R1210" s="603" t="str">
        <f t="shared" si="194"/>
        <v/>
      </c>
      <c r="S1210" s="605">
        <f t="shared" si="192"/>
        <v>0</v>
      </c>
      <c r="T1210" s="610">
        <f t="shared" si="193"/>
        <v>0</v>
      </c>
    </row>
    <row r="1211" spans="2:20">
      <c r="B1211" s="517"/>
      <c r="C1211" s="622" t="str">
        <f>IF(STEP!C1211&lt;&gt;"",STEP!C1211,"")</f>
        <v/>
      </c>
      <c r="D1211" s="409" t="str">
        <f>IF(STEP!D1211&lt;&gt;"",STEP!D1211,"")</f>
        <v/>
      </c>
      <c r="E1211" s="410" t="str">
        <f>IF(STEP!E1211&lt;&gt;"",STEP!E1211,"")</f>
        <v/>
      </c>
      <c r="F1211" s="409" t="str">
        <f>IF(STEP!F1211&lt;&gt;"",STEP!F1211,"")</f>
        <v/>
      </c>
      <c r="G1211" s="508" t="str">
        <f>IF(STEP!C1211&lt;&gt;"",STEP!AD1211,"")</f>
        <v/>
      </c>
      <c r="H1211" s="407" t="str">
        <f>IF(AND(STEP!$G1211="",$J$8&lt;&gt;"ON"),"",IF(月報!AX1211&lt;&gt;"",月報!AX1211,IF(STEP!G1211&lt;&gt;"",STEP!G1211,"")))</f>
        <v/>
      </c>
      <c r="I1211" s="408" t="str">
        <f>IF(AND(STEP!$G1211="",$J$8&lt;&gt;"ON"),"",IF(月報!AZ1211&lt;&gt;"",月報!AZ1211,IF(STEP!H1211&lt;&gt;"",STEP!H1211,"")))</f>
        <v/>
      </c>
      <c r="J1211" s="408" t="str">
        <f>IF(AND(STEP!$G1211="",$J$8&lt;&gt;"ON"),"",IF(月報!BA1211&lt;&gt;"",月報!BA1211,IF(STEP!J1211&lt;&gt;"",STEP!J1211/24,"")))</f>
        <v/>
      </c>
      <c r="K1211" s="408" t="str">
        <f>IF(STEP!X1211&lt;&gt;"",STEP!X1211,"")</f>
        <v/>
      </c>
      <c r="L1211" s="408" t="str">
        <f>IF(STEP!Y1211&lt;&gt;"",STEP!Y1211,"")</f>
        <v/>
      </c>
      <c r="M1211" s="408" t="str">
        <f>IF(STEP!Z1211&lt;&gt;"",STEP!Z1211,"")</f>
        <v/>
      </c>
      <c r="N1211" s="408" t="str">
        <f>IF(STEP!R1211&lt;&gt;"",STEP!R1211,"")</f>
        <v/>
      </c>
      <c r="O1211" s="408" t="str">
        <f>IF(STEP!S1211&lt;&gt;"",STEP!S1211,"")</f>
        <v/>
      </c>
      <c r="P1211" s="408" t="str">
        <f t="shared" si="191"/>
        <v/>
      </c>
      <c r="Q1211" s="408"/>
      <c r="R1211" s="408" t="str">
        <f t="shared" si="194"/>
        <v/>
      </c>
      <c r="S1211" s="608"/>
      <c r="T1211" s="610"/>
    </row>
    <row r="1212" spans="2:20">
      <c r="B1212" s="517"/>
      <c r="C1212" s="622" t="str">
        <f>IF(STEP!C1212&lt;&gt;"",STEP!C1212,"")</f>
        <v/>
      </c>
      <c r="D1212" s="409" t="str">
        <f>IF(STEP!D1212&lt;&gt;"",STEP!D1212,"")</f>
        <v/>
      </c>
      <c r="E1212" s="410" t="str">
        <f>IF(STEP!E1212&lt;&gt;"",STEP!E1212,"")</f>
        <v/>
      </c>
      <c r="F1212" s="409" t="str">
        <f>IF(STEP!F1212&lt;&gt;"",STEP!F1212,"")</f>
        <v/>
      </c>
      <c r="G1212" s="508" t="str">
        <f>IF(STEP!C1212&lt;&gt;"",STEP!AD1212,"")</f>
        <v/>
      </c>
      <c r="H1212" s="407" t="str">
        <f>IF(AND(STEP!$G1212="",$J$8&lt;&gt;"ON"),"",IF(月報!AX1212&lt;&gt;"",月報!AX1212,IF(STEP!G1212&lt;&gt;"",STEP!G1212,"")))</f>
        <v/>
      </c>
      <c r="I1212" s="408" t="str">
        <f>IF(AND(STEP!$G1212="",$J$8&lt;&gt;"ON"),"",IF(月報!AZ1212&lt;&gt;"",月報!AZ1212,IF(STEP!H1212&lt;&gt;"",STEP!H1212,"")))</f>
        <v/>
      </c>
      <c r="J1212" s="408" t="str">
        <f>IF(AND(STEP!$G1212="",$J$8&lt;&gt;"ON"),"",IF(月報!BA1212&lt;&gt;"",月報!BA1212,IF(STEP!J1212&lt;&gt;"",STEP!J1212/24,"")))</f>
        <v/>
      </c>
      <c r="K1212" s="408" t="str">
        <f>IF(STEP!X1212&lt;&gt;"",STEP!X1212,"")</f>
        <v/>
      </c>
      <c r="L1212" s="408" t="str">
        <f>IF(STEP!Y1212&lt;&gt;"",STEP!Y1212,"")</f>
        <v/>
      </c>
      <c r="M1212" s="408" t="str">
        <f>IF(STEP!Z1212&lt;&gt;"",STEP!Z1212,"")</f>
        <v/>
      </c>
      <c r="N1212" s="408" t="str">
        <f>IF(STEP!R1212&lt;&gt;"",STEP!R1212,"")</f>
        <v/>
      </c>
      <c r="O1212" s="408" t="str">
        <f>IF(STEP!S1212&lt;&gt;"",STEP!S1212,"")</f>
        <v/>
      </c>
      <c r="P1212" s="408" t="str">
        <f t="shared" si="191"/>
        <v/>
      </c>
      <c r="Q1212" s="408"/>
      <c r="R1212" s="408" t="str">
        <f t="shared" si="194"/>
        <v/>
      </c>
      <c r="S1212" s="608"/>
      <c r="T1212" s="610"/>
    </row>
    <row r="1213" spans="2:20">
      <c r="B1213" s="517"/>
      <c r="C1213" s="622" t="str">
        <f>IF(STEP!C1213&lt;&gt;"",STEP!C1213,"")</f>
        <v/>
      </c>
      <c r="D1213" s="409" t="str">
        <f>IF(STEP!D1213&lt;&gt;"",STEP!D1213,"")</f>
        <v/>
      </c>
      <c r="E1213" s="410" t="str">
        <f>IF(STEP!E1213&lt;&gt;"",STEP!E1213,"")</f>
        <v/>
      </c>
      <c r="F1213" s="409" t="str">
        <f>IF(STEP!F1213&lt;&gt;"",STEP!F1213,"")</f>
        <v/>
      </c>
      <c r="G1213" s="508" t="str">
        <f>IF(STEP!C1213&lt;&gt;"",STEP!AD1213,"")</f>
        <v/>
      </c>
      <c r="H1213" s="407" t="str">
        <f>IF(AND(STEP!$G1213="",$J$8&lt;&gt;"ON"),"",IF(月報!AX1213&lt;&gt;"",月報!AX1213,IF(STEP!G1213&lt;&gt;"",STEP!G1213,"")))</f>
        <v/>
      </c>
      <c r="I1213" s="408" t="str">
        <f>IF(AND(STEP!$G1213="",$J$8&lt;&gt;"ON"),"",IF(月報!AZ1213&lt;&gt;"",月報!AZ1213,IF(STEP!H1213&lt;&gt;"",STEP!H1213,"")))</f>
        <v/>
      </c>
      <c r="J1213" s="408" t="str">
        <f>IF(AND(STEP!$G1213="",$J$8&lt;&gt;"ON"),"",IF(月報!BA1213&lt;&gt;"",月報!BA1213,IF(STEP!J1213&lt;&gt;"",STEP!J1213/24,"")))</f>
        <v/>
      </c>
      <c r="K1213" s="408" t="str">
        <f>IF(STEP!X1213&lt;&gt;"",STEP!X1213,"")</f>
        <v/>
      </c>
      <c r="L1213" s="408" t="str">
        <f>IF(STEP!Y1213&lt;&gt;"",STEP!Y1213,"")</f>
        <v/>
      </c>
      <c r="M1213" s="408" t="str">
        <f>IF(STEP!Z1213&lt;&gt;"",STEP!Z1213,"")</f>
        <v/>
      </c>
      <c r="N1213" s="408" t="str">
        <f>IF(STEP!R1213&lt;&gt;"",STEP!R1213,"")</f>
        <v/>
      </c>
      <c r="O1213" s="408" t="str">
        <f>IF(STEP!S1213&lt;&gt;"",STEP!S1213,"")</f>
        <v/>
      </c>
      <c r="P1213" s="408" t="str">
        <f t="shared" si="191"/>
        <v/>
      </c>
      <c r="Q1213" s="408"/>
      <c r="R1213" s="408" t="str">
        <f t="shared" si="194"/>
        <v/>
      </c>
      <c r="S1213" s="608"/>
      <c r="T1213" s="610"/>
    </row>
    <row r="1214" spans="2:20">
      <c r="B1214" s="517"/>
      <c r="C1214" s="622" t="str">
        <f>IF(STEP!C1214&lt;&gt;"",STEP!C1214,"")</f>
        <v/>
      </c>
      <c r="D1214" s="409" t="str">
        <f>IF(STEP!D1214&lt;&gt;"",STEP!D1214,"")</f>
        <v/>
      </c>
      <c r="E1214" s="410" t="str">
        <f>IF(STEP!E1214&lt;&gt;"",STEP!E1214,"")</f>
        <v/>
      </c>
      <c r="F1214" s="409" t="str">
        <f>IF(STEP!F1214&lt;&gt;"",STEP!F1214,"")</f>
        <v/>
      </c>
      <c r="G1214" s="508" t="str">
        <f>IF(STEP!C1214&lt;&gt;"",STEP!AD1214,"")</f>
        <v/>
      </c>
      <c r="H1214" s="407" t="str">
        <f>IF(AND(STEP!$G1214="",$J$8&lt;&gt;"ON"),"",IF(月報!AX1214&lt;&gt;"",月報!AX1214,IF(STEP!G1214&lt;&gt;"",STEP!G1214,"")))</f>
        <v/>
      </c>
      <c r="I1214" s="408" t="str">
        <f>IF(AND(STEP!$G1214="",$J$8&lt;&gt;"ON"),"",IF(月報!AZ1214&lt;&gt;"",月報!AZ1214,IF(STEP!H1214&lt;&gt;"",STEP!H1214,"")))</f>
        <v/>
      </c>
      <c r="J1214" s="408" t="str">
        <f>IF(AND(STEP!$G1214="",$J$8&lt;&gt;"ON"),"",IF(月報!BA1214&lt;&gt;"",月報!BA1214,IF(STEP!J1214&lt;&gt;"",STEP!J1214/24,"")))</f>
        <v/>
      </c>
      <c r="K1214" s="408" t="str">
        <f>IF(STEP!X1214&lt;&gt;"",STEP!X1214,"")</f>
        <v/>
      </c>
      <c r="L1214" s="408" t="str">
        <f>IF(STEP!Y1214&lt;&gt;"",STEP!Y1214,"")</f>
        <v/>
      </c>
      <c r="M1214" s="408" t="str">
        <f>IF(STEP!Z1214&lt;&gt;"",STEP!Z1214,"")</f>
        <v/>
      </c>
      <c r="N1214" s="408" t="str">
        <f>IF(STEP!R1214&lt;&gt;"",STEP!R1214,"")</f>
        <v/>
      </c>
      <c r="O1214" s="408" t="str">
        <f>IF(STEP!S1214&lt;&gt;"",STEP!S1214,"")</f>
        <v/>
      </c>
      <c r="P1214" s="408" t="str">
        <f t="shared" si="191"/>
        <v/>
      </c>
      <c r="Q1214" s="408"/>
      <c r="R1214" s="408" t="str">
        <f t="shared" si="194"/>
        <v/>
      </c>
      <c r="S1214" s="608"/>
      <c r="T1214" s="610"/>
    </row>
    <row r="1215" spans="2:20" ht="13.8" thickBot="1">
      <c r="B1215" s="518"/>
      <c r="C1215" s="625" t="str">
        <f>IF(STEP!C1215&lt;&gt;"",STEP!C1215,"")</f>
        <v/>
      </c>
      <c r="D1215" s="415" t="str">
        <f>IF(STEP!D1215&lt;&gt;"",STEP!D1215,"")</f>
        <v/>
      </c>
      <c r="E1215" s="416" t="str">
        <f>IF(STEP!E1215&lt;&gt;"",STEP!E1215,"")</f>
        <v/>
      </c>
      <c r="F1215" s="415" t="str">
        <f>IF(STEP!F1215&lt;&gt;"",STEP!F1215,"")</f>
        <v/>
      </c>
      <c r="G1215" s="417" t="str">
        <f>IF(STEP!C1215&lt;&gt;"",STEP!AD1215,"")</f>
        <v/>
      </c>
      <c r="H1215" s="417" t="str">
        <f>IF(AND(STEP!$G1215="",$J$8&lt;&gt;"ON"),"",IF(月報!AX1215&lt;&gt;"",月報!AX1215,IF(STEP!G1215&lt;&gt;"",STEP!G1215,"")))</f>
        <v/>
      </c>
      <c r="I1215" s="418" t="str">
        <f>IF(AND(STEP!$G1215="",$J$8&lt;&gt;"ON"),"",IF(月報!AZ1215&lt;&gt;"",月報!AZ1215,IF(STEP!H1215&lt;&gt;"",STEP!H1215,"")))</f>
        <v/>
      </c>
      <c r="J1215" s="418" t="str">
        <f>IF(AND(STEP!$G1215="",$J$8&lt;&gt;"ON"),"",IF(月報!BA1215&lt;&gt;"",月報!BA1215,IF(STEP!J1215&lt;&gt;"",STEP!J1215/24,"")))</f>
        <v/>
      </c>
      <c r="K1215" s="418" t="str">
        <f>IF(STEP!X1215&lt;&gt;"",STEP!X1215,"")</f>
        <v/>
      </c>
      <c r="L1215" s="418" t="str">
        <f>IF(STEP!Y1215&lt;&gt;"",STEP!Y1215,"")</f>
        <v/>
      </c>
      <c r="M1215" s="418" t="str">
        <f>IF(STEP!Z1215&lt;&gt;"",STEP!Z1215,"")</f>
        <v/>
      </c>
      <c r="N1215" s="418" t="str">
        <f>IF(STEP!R1215&lt;&gt;"",STEP!R1215,"")</f>
        <v/>
      </c>
      <c r="O1215" s="418" t="str">
        <f>IF(STEP!S1215&lt;&gt;"",STEP!S1215,"")</f>
        <v/>
      </c>
      <c r="P1215" s="418" t="str">
        <f t="shared" si="191"/>
        <v/>
      </c>
      <c r="Q1215" s="418"/>
      <c r="R1215" s="418" t="str">
        <f t="shared" si="194"/>
        <v/>
      </c>
      <c r="S1215" s="609"/>
      <c r="T1215" s="612"/>
    </row>
    <row r="1216" spans="2:20">
      <c r="B1216" s="516" t="s">
        <v>416</v>
      </c>
      <c r="C1216" s="626"/>
      <c r="D1216" s="324"/>
      <c r="E1216" s="325"/>
      <c r="F1216" s="578" t="s">
        <v>465</v>
      </c>
      <c r="G1216" s="320"/>
      <c r="H1216" s="320"/>
      <c r="I1216" s="326"/>
      <c r="J1216" s="326"/>
      <c r="K1216" s="326"/>
      <c r="L1216" s="326"/>
      <c r="M1216" s="326"/>
      <c r="N1216" s="326"/>
      <c r="O1216" s="326"/>
      <c r="P1216" s="326"/>
      <c r="Q1216" s="326"/>
      <c r="R1216" s="326"/>
      <c r="S1216" s="326"/>
      <c r="T1216" s="326"/>
    </row>
    <row r="1217" spans="2:20">
      <c r="B1217" s="516"/>
      <c r="C1217" s="626"/>
      <c r="D1217" s="324"/>
      <c r="E1217" s="325"/>
      <c r="F1217" s="324"/>
      <c r="G1217" s="320"/>
      <c r="H1217" s="320"/>
      <c r="I1217" s="326"/>
      <c r="J1217" s="326"/>
      <c r="K1217" s="326"/>
      <c r="L1217" s="326"/>
      <c r="M1217" s="326"/>
      <c r="N1217" s="326"/>
      <c r="O1217" s="326"/>
      <c r="P1217" s="326"/>
      <c r="Q1217" s="326"/>
      <c r="R1217" s="326"/>
      <c r="S1217" s="326"/>
      <c r="T1217" s="326"/>
    </row>
    <row r="1218" spans="2:20">
      <c r="B1218" s="516"/>
      <c r="C1218" s="626"/>
      <c r="D1218" s="324"/>
      <c r="E1218" s="325"/>
      <c r="F1218" s="324"/>
      <c r="G1218" s="320"/>
      <c r="H1218" s="320"/>
      <c r="I1218" s="326"/>
      <c r="J1218" s="326"/>
      <c r="K1218" s="326"/>
      <c r="L1218" s="326"/>
      <c r="M1218" s="326"/>
      <c r="N1218" s="326"/>
      <c r="O1218" s="326"/>
      <c r="P1218" s="326"/>
      <c r="Q1218" s="326"/>
      <c r="R1218" s="326"/>
      <c r="S1218" s="326"/>
      <c r="T1218" s="326"/>
    </row>
    <row r="1219" spans="2:20">
      <c r="B1219" s="516"/>
      <c r="C1219" s="626"/>
      <c r="D1219" s="324"/>
      <c r="E1219" s="325"/>
      <c r="F1219" s="324"/>
      <c r="G1219" s="320"/>
      <c r="H1219" s="320"/>
      <c r="I1219" s="326"/>
      <c r="J1219" s="326"/>
      <c r="K1219" s="326"/>
      <c r="L1219" s="326"/>
      <c r="M1219" s="326"/>
      <c r="N1219" s="326"/>
      <c r="O1219" s="326"/>
      <c r="P1219" s="326"/>
      <c r="Q1219" s="326"/>
      <c r="R1219" s="326"/>
      <c r="S1219" s="326"/>
      <c r="T1219" s="326"/>
    </row>
    <row r="1220" spans="2:20">
      <c r="B1220" s="516"/>
      <c r="C1220" s="626"/>
      <c r="D1220" s="324"/>
      <c r="E1220" s="325"/>
      <c r="F1220" s="324"/>
      <c r="G1220" s="320"/>
      <c r="H1220" s="320"/>
      <c r="I1220" s="326"/>
      <c r="J1220" s="326"/>
      <c r="K1220" s="326"/>
      <c r="L1220" s="326"/>
      <c r="M1220" s="326"/>
      <c r="N1220" s="326"/>
      <c r="O1220" s="326"/>
      <c r="P1220" s="326"/>
      <c r="Q1220" s="326"/>
      <c r="R1220" s="326"/>
      <c r="S1220" s="326"/>
      <c r="T1220" s="326"/>
    </row>
    <row r="1221" spans="2:20">
      <c r="B1221" s="516"/>
      <c r="C1221" s="626"/>
      <c r="D1221" s="324"/>
      <c r="E1221" s="325"/>
      <c r="F1221" s="324"/>
      <c r="G1221" s="320"/>
      <c r="H1221" s="320"/>
      <c r="I1221" s="326"/>
      <c r="J1221" s="326"/>
      <c r="K1221" s="326"/>
      <c r="L1221" s="326"/>
      <c r="M1221" s="326"/>
      <c r="N1221" s="326"/>
      <c r="O1221" s="326"/>
      <c r="P1221" s="326"/>
      <c r="Q1221" s="326"/>
      <c r="R1221" s="326"/>
      <c r="S1221" s="326"/>
      <c r="T1221" s="326"/>
    </row>
    <row r="1222" spans="2:20">
      <c r="B1222" s="516"/>
      <c r="C1222" s="626"/>
      <c r="D1222" s="324"/>
      <c r="E1222" s="325"/>
      <c r="F1222" s="324"/>
      <c r="G1222" s="320"/>
      <c r="H1222" s="320"/>
      <c r="I1222" s="326"/>
      <c r="J1222" s="326"/>
      <c r="K1222" s="326"/>
      <c r="L1222" s="326"/>
      <c r="M1222" s="326"/>
      <c r="N1222" s="326"/>
      <c r="O1222" s="326"/>
      <c r="P1222" s="326"/>
      <c r="Q1222" s="326"/>
      <c r="R1222" s="326"/>
      <c r="S1222" s="326"/>
      <c r="T1222" s="326"/>
    </row>
    <row r="1223" spans="2:20">
      <c r="B1223" s="516"/>
      <c r="C1223" s="626"/>
      <c r="D1223" s="324"/>
      <c r="E1223" s="325"/>
      <c r="F1223" s="324"/>
      <c r="G1223" s="320"/>
      <c r="H1223" s="320"/>
      <c r="I1223" s="326"/>
      <c r="J1223" s="326"/>
      <c r="K1223" s="326"/>
      <c r="L1223" s="326"/>
      <c r="M1223" s="326"/>
      <c r="N1223" s="326"/>
      <c r="O1223" s="326"/>
      <c r="P1223" s="326"/>
      <c r="Q1223" s="326"/>
      <c r="R1223" s="326"/>
      <c r="S1223" s="326"/>
      <c r="T1223" s="326"/>
    </row>
    <row r="1224" spans="2:20">
      <c r="B1224" s="516"/>
      <c r="C1224" s="626"/>
      <c r="D1224" s="324"/>
      <c r="E1224" s="325"/>
      <c r="F1224" s="324"/>
      <c r="G1224" s="320"/>
      <c r="H1224" s="320"/>
      <c r="I1224" s="326"/>
      <c r="J1224" s="326"/>
      <c r="K1224" s="326"/>
      <c r="L1224" s="326"/>
      <c r="M1224" s="326"/>
      <c r="N1224" s="326"/>
      <c r="O1224" s="326"/>
      <c r="P1224" s="326"/>
      <c r="Q1224" s="326"/>
      <c r="R1224" s="326"/>
      <c r="S1224" s="326"/>
      <c r="T1224" s="326"/>
    </row>
    <row r="1225" spans="2:20" ht="13.8" thickBot="1">
      <c r="B1225" s="519"/>
      <c r="C1225" s="627"/>
      <c r="D1225" s="330"/>
      <c r="E1225" s="331"/>
      <c r="F1225" s="330"/>
      <c r="G1225" s="322"/>
      <c r="H1225" s="322"/>
      <c r="I1225" s="332"/>
      <c r="J1225" s="332"/>
      <c r="K1225" s="332"/>
      <c r="L1225" s="332"/>
      <c r="M1225" s="332"/>
      <c r="N1225" s="332"/>
      <c r="O1225" s="332"/>
      <c r="P1225" s="332"/>
      <c r="Q1225" s="332"/>
      <c r="R1225" s="332"/>
      <c r="S1225" s="332"/>
      <c r="T1225" s="332"/>
    </row>
    <row r="1226" spans="2:20">
      <c r="B1226" s="522">
        <f>B1181+1</f>
        <v>28</v>
      </c>
      <c r="C1226" s="624" t="str">
        <f>IF(STEP!C1226&lt;&gt;"",STEP!C1226,"")</f>
        <v/>
      </c>
      <c r="D1226" s="405" t="str">
        <f>IF(STEP!D1226&lt;&gt;"",STEP!D1226,"")</f>
        <v/>
      </c>
      <c r="E1226" s="406" t="str">
        <f>IF(STEP!E1226&lt;&gt;"",STEP!E1226,"")</f>
        <v/>
      </c>
      <c r="F1226" s="405" t="str">
        <f>IF(STEP!F1226&lt;&gt;"",STEP!F1226,"")</f>
        <v/>
      </c>
      <c r="G1226" s="407" t="str">
        <f>IF(STEP!C1226&lt;&gt;"",STEP!AD1226,"")</f>
        <v/>
      </c>
      <c r="H1226" s="407" t="str">
        <f>IF(AND(STEP!$G1226="",$J$8&lt;&gt;"ON"),"",IF(月報!AX1226&lt;&gt;"",月報!AX1226,IF(STEP!G1226&lt;&gt;"",STEP!G1226,"")))</f>
        <v/>
      </c>
      <c r="I1226" s="408" t="str">
        <f>IF(AND(STEP!$G1226="",$J$8&lt;&gt;"ON"),"",IF(月報!AZ1226&lt;&gt;"",月報!AZ1226,IF(STEP!H1226&lt;&gt;"",STEP!H1226,"")))</f>
        <v/>
      </c>
      <c r="J1226" s="603">
        <f>IF(月報!BA1226&lt;&gt;"",月報!BA1226,0)*24</f>
        <v>0</v>
      </c>
      <c r="K1226" s="603" t="str">
        <f>IF(STEP!X1226&lt;&gt;"",STEP!X1226,"")</f>
        <v/>
      </c>
      <c r="L1226" s="603" t="str">
        <f>IF(STEP!Y1226&lt;&gt;"",STEP!Y1226,"")</f>
        <v/>
      </c>
      <c r="M1226" s="603">
        <f>IF(STEP!Z1226&lt;&gt;"",STEP!Z1226,0)*24</f>
        <v>0</v>
      </c>
      <c r="N1226" s="603" t="str">
        <f>IF(STEP!R1226&lt;&gt;"",STEP!R1226,"")</f>
        <v/>
      </c>
      <c r="O1226" s="603" t="str">
        <f>IF(STEP!S1226&lt;&gt;"",STEP!S1226,"")</f>
        <v/>
      </c>
      <c r="P1226" s="603">
        <f t="shared" ref="P1226:P1260" si="195">IF(J1226&lt;&gt;"",J1226,"")</f>
        <v>0</v>
      </c>
      <c r="Q1226" s="603">
        <f>SUM(P1226:P1232)</f>
        <v>0</v>
      </c>
      <c r="R1226" s="603" t="str">
        <f>IF(C1226&lt;&gt;"",VLOOKUP(C1226,設定シート!$D$10:$L$109,9,FALSE),"")</f>
        <v/>
      </c>
      <c r="S1226" s="613">
        <f>(IF(K1226&lt;&gt;"",K1226,0)+IF(L1226&lt;&gt;"",L1226,0))*24</f>
        <v>0</v>
      </c>
      <c r="T1226" s="610">
        <f>J1226-(M1226+S1226)</f>
        <v>0</v>
      </c>
    </row>
    <row r="1227" spans="2:20">
      <c r="B1227" s="517"/>
      <c r="C1227" s="622" t="str">
        <f>IF(STEP!C1227&lt;&gt;"",STEP!C1227,"")</f>
        <v/>
      </c>
      <c r="D1227" s="409" t="str">
        <f>IF(STEP!D1227&lt;&gt;"",STEP!D1227,"")</f>
        <v/>
      </c>
      <c r="E1227" s="410" t="str">
        <f>IF(STEP!E1227&lt;&gt;"",STEP!E1227,"")</f>
        <v/>
      </c>
      <c r="F1227" s="409" t="str">
        <f>IF(STEP!F1227&lt;&gt;"",STEP!F1227,"")</f>
        <v/>
      </c>
      <c r="G1227" s="508" t="str">
        <f>IF(STEP!C1227&lt;&gt;"",STEP!AD1227,"")</f>
        <v/>
      </c>
      <c r="H1227" s="407" t="str">
        <f>IF(AND(STEP!$G1227="",$J$8&lt;&gt;"ON"),"",IF(月報!AX1227&lt;&gt;"",月報!AX1227,IF(STEP!G1227&lt;&gt;"",STEP!G1227,"")))</f>
        <v/>
      </c>
      <c r="I1227" s="408" t="str">
        <f>IF(AND(STEP!$G1227="",$J$8&lt;&gt;"ON"),"",IF(月報!AZ1227&lt;&gt;"",月報!AZ1227,IF(STEP!H1227&lt;&gt;"",STEP!H1227,"")))</f>
        <v/>
      </c>
      <c r="J1227" s="603">
        <f>IF(月報!BA1227&lt;&gt;"",月報!BA1227,0)*24</f>
        <v>0</v>
      </c>
      <c r="K1227" s="603" t="str">
        <f>IF(STEP!X1227&lt;&gt;"",STEP!X1227,"")</f>
        <v/>
      </c>
      <c r="L1227" s="603" t="str">
        <f>IF(STEP!Y1227&lt;&gt;"",STEP!Y1227,"")</f>
        <v/>
      </c>
      <c r="M1227" s="603">
        <f>IF(STEP!Z1227&lt;&gt;"",STEP!Z1227,0)*24</f>
        <v>0</v>
      </c>
      <c r="N1227" s="603" t="str">
        <f>IF(STEP!R1227&lt;&gt;"",STEP!R1227,"")</f>
        <v/>
      </c>
      <c r="O1227" s="603" t="str">
        <f>IF(STEP!S1227&lt;&gt;"",STEP!S1227,"")</f>
        <v/>
      </c>
      <c r="P1227" s="603">
        <f t="shared" si="195"/>
        <v>0</v>
      </c>
      <c r="Q1227" s="603"/>
      <c r="R1227" s="603" t="str">
        <f>R1226</f>
        <v/>
      </c>
      <c r="S1227" s="605">
        <f t="shared" ref="S1227:S1255" si="196">(IF(K1227&lt;&gt;"",K1227,0)+IF(L1227&lt;&gt;"",L1227,0))*24</f>
        <v>0</v>
      </c>
      <c r="T1227" s="610">
        <f t="shared" ref="T1227:T1255" si="197">J1227-(M1227+S1227)</f>
        <v>0</v>
      </c>
    </row>
    <row r="1228" spans="2:20">
      <c r="B1228" s="517"/>
      <c r="C1228" s="622" t="str">
        <f>IF(STEP!C1228&lt;&gt;"",STEP!C1228,"")</f>
        <v/>
      </c>
      <c r="D1228" s="409" t="str">
        <f>IF(STEP!D1228&lt;&gt;"",STEP!D1228,"")</f>
        <v/>
      </c>
      <c r="E1228" s="410" t="str">
        <f>IF(STEP!E1228&lt;&gt;"",STEP!E1228,"")</f>
        <v/>
      </c>
      <c r="F1228" s="409" t="str">
        <f>IF(STEP!F1228&lt;&gt;"",STEP!F1228,"")</f>
        <v/>
      </c>
      <c r="G1228" s="508" t="str">
        <f>IF(STEP!C1228&lt;&gt;"",STEP!AD1228,"")</f>
        <v/>
      </c>
      <c r="H1228" s="407" t="str">
        <f>IF(AND(STEP!$G1228="",$J$8&lt;&gt;"ON"),"",IF(月報!AX1228&lt;&gt;"",月報!AX1228,IF(STEP!G1228&lt;&gt;"",STEP!G1228,"")))</f>
        <v/>
      </c>
      <c r="I1228" s="408" t="str">
        <f>IF(AND(STEP!$G1228="",$J$8&lt;&gt;"ON"),"",IF(月報!AZ1228&lt;&gt;"",月報!AZ1228,IF(STEP!H1228&lt;&gt;"",STEP!H1228,"")))</f>
        <v/>
      </c>
      <c r="J1228" s="603">
        <f>IF(月報!BA1228&lt;&gt;"",月報!BA1228,0)*24</f>
        <v>0</v>
      </c>
      <c r="K1228" s="603" t="str">
        <f>IF(STEP!X1228&lt;&gt;"",STEP!X1228,"")</f>
        <v/>
      </c>
      <c r="L1228" s="603" t="str">
        <f>IF(STEP!Y1228&lt;&gt;"",STEP!Y1228,"")</f>
        <v/>
      </c>
      <c r="M1228" s="603">
        <f>IF(STEP!Z1228&lt;&gt;"",STEP!Z1228,0)*24</f>
        <v>0</v>
      </c>
      <c r="N1228" s="603" t="str">
        <f>IF(STEP!R1228&lt;&gt;"",STEP!R1228,"")</f>
        <v/>
      </c>
      <c r="O1228" s="603" t="str">
        <f>IF(STEP!S1228&lt;&gt;"",STEP!S1228,"")</f>
        <v/>
      </c>
      <c r="P1228" s="603">
        <f t="shared" si="195"/>
        <v>0</v>
      </c>
      <c r="Q1228" s="603"/>
      <c r="R1228" s="603" t="str">
        <f t="shared" ref="R1228:R1260" si="198">R1227</f>
        <v/>
      </c>
      <c r="S1228" s="605">
        <f t="shared" si="196"/>
        <v>0</v>
      </c>
      <c r="T1228" s="610">
        <f t="shared" si="197"/>
        <v>0</v>
      </c>
    </row>
    <row r="1229" spans="2:20">
      <c r="B1229" s="517"/>
      <c r="C1229" s="622" t="str">
        <f>IF(STEP!C1229&lt;&gt;"",STEP!C1229,"")</f>
        <v/>
      </c>
      <c r="D1229" s="409" t="str">
        <f>IF(STEP!D1229&lt;&gt;"",STEP!D1229,"")</f>
        <v/>
      </c>
      <c r="E1229" s="410" t="str">
        <f>IF(STEP!E1229&lt;&gt;"",STEP!E1229,"")</f>
        <v/>
      </c>
      <c r="F1229" s="409" t="str">
        <f>IF(STEP!F1229&lt;&gt;"",STEP!F1229,"")</f>
        <v/>
      </c>
      <c r="G1229" s="508" t="str">
        <f>IF(STEP!C1229&lt;&gt;"",STEP!AD1229,"")</f>
        <v/>
      </c>
      <c r="H1229" s="407" t="str">
        <f>IF(AND(STEP!$G1229="",$J$8&lt;&gt;"ON"),"",IF(月報!AX1229&lt;&gt;"",月報!AX1229,IF(STEP!G1229&lt;&gt;"",STEP!G1229,"")))</f>
        <v/>
      </c>
      <c r="I1229" s="408" t="str">
        <f>IF(AND(STEP!$G1229="",$J$8&lt;&gt;"ON"),"",IF(月報!AZ1229&lt;&gt;"",月報!AZ1229,IF(STEP!H1229&lt;&gt;"",STEP!H1229,"")))</f>
        <v/>
      </c>
      <c r="J1229" s="603">
        <f>IF(月報!BA1229&lt;&gt;"",月報!BA1229,0)*24</f>
        <v>0</v>
      </c>
      <c r="K1229" s="603" t="str">
        <f>IF(STEP!X1229&lt;&gt;"",STEP!X1229,"")</f>
        <v/>
      </c>
      <c r="L1229" s="603" t="str">
        <f>IF(STEP!Y1229&lt;&gt;"",STEP!Y1229,"")</f>
        <v/>
      </c>
      <c r="M1229" s="603">
        <f>IF(STEP!Z1229&lt;&gt;"",STEP!Z1229,0)*24</f>
        <v>0</v>
      </c>
      <c r="N1229" s="603" t="str">
        <f>IF(STEP!R1229&lt;&gt;"",STEP!R1229,"")</f>
        <v/>
      </c>
      <c r="O1229" s="603" t="str">
        <f>IF(STEP!S1229&lt;&gt;"",STEP!S1229,"")</f>
        <v/>
      </c>
      <c r="P1229" s="603">
        <f t="shared" si="195"/>
        <v>0</v>
      </c>
      <c r="Q1229" s="603"/>
      <c r="R1229" s="603" t="str">
        <f t="shared" si="198"/>
        <v/>
      </c>
      <c r="S1229" s="605">
        <f t="shared" si="196"/>
        <v>0</v>
      </c>
      <c r="T1229" s="610">
        <f t="shared" si="197"/>
        <v>0</v>
      </c>
    </row>
    <row r="1230" spans="2:20">
      <c r="B1230" s="517"/>
      <c r="C1230" s="622" t="str">
        <f>IF(STEP!C1230&lt;&gt;"",STEP!C1230,"")</f>
        <v/>
      </c>
      <c r="D1230" s="409" t="str">
        <f>IF(STEP!D1230&lt;&gt;"",STEP!D1230,"")</f>
        <v/>
      </c>
      <c r="E1230" s="410" t="str">
        <f>IF(STEP!E1230&lt;&gt;"",STEP!E1230,"")</f>
        <v/>
      </c>
      <c r="F1230" s="409" t="str">
        <f>IF(STEP!F1230&lt;&gt;"",STEP!F1230,"")</f>
        <v/>
      </c>
      <c r="G1230" s="508" t="str">
        <f>IF(STEP!C1230&lt;&gt;"",STEP!AD1230,"")</f>
        <v/>
      </c>
      <c r="H1230" s="407" t="str">
        <f>IF(AND(STEP!$G1230="",$J$8&lt;&gt;"ON"),"",IF(月報!AX1230&lt;&gt;"",月報!AX1230,IF(STEP!G1230&lt;&gt;"",STEP!G1230,"")))</f>
        <v/>
      </c>
      <c r="I1230" s="408" t="str">
        <f>IF(AND(STEP!$G1230="",$J$8&lt;&gt;"ON"),"",IF(月報!AZ1230&lt;&gt;"",月報!AZ1230,IF(STEP!H1230&lt;&gt;"",STEP!H1230,"")))</f>
        <v/>
      </c>
      <c r="J1230" s="603">
        <f>IF(月報!BA1230&lt;&gt;"",月報!BA1230,0)*24</f>
        <v>0</v>
      </c>
      <c r="K1230" s="603" t="str">
        <f>IF(STEP!X1230&lt;&gt;"",STEP!X1230,"")</f>
        <v/>
      </c>
      <c r="L1230" s="603" t="str">
        <f>IF(STEP!Y1230&lt;&gt;"",STEP!Y1230,"")</f>
        <v/>
      </c>
      <c r="M1230" s="603">
        <f>IF(STEP!Z1230&lt;&gt;"",STEP!Z1230,0)*24</f>
        <v>0</v>
      </c>
      <c r="N1230" s="603" t="str">
        <f>IF(STEP!R1230&lt;&gt;"",STEP!R1230,"")</f>
        <v/>
      </c>
      <c r="O1230" s="603" t="str">
        <f>IF(STEP!S1230&lt;&gt;"",STEP!S1230,"")</f>
        <v/>
      </c>
      <c r="P1230" s="603">
        <f t="shared" si="195"/>
        <v>0</v>
      </c>
      <c r="Q1230" s="603"/>
      <c r="R1230" s="603" t="str">
        <f t="shared" si="198"/>
        <v/>
      </c>
      <c r="S1230" s="605">
        <f t="shared" si="196"/>
        <v>0</v>
      </c>
      <c r="T1230" s="610">
        <f t="shared" si="197"/>
        <v>0</v>
      </c>
    </row>
    <row r="1231" spans="2:20">
      <c r="B1231" s="517"/>
      <c r="C1231" s="622" t="str">
        <f>IF(STEP!C1231&lt;&gt;"",STEP!C1231,"")</f>
        <v/>
      </c>
      <c r="D1231" s="409" t="str">
        <f>IF(STEP!D1231&lt;&gt;"",STEP!D1231,"")</f>
        <v/>
      </c>
      <c r="E1231" s="410" t="str">
        <f>IF(STEP!E1231&lt;&gt;"",STEP!E1231,"")</f>
        <v/>
      </c>
      <c r="F1231" s="409" t="str">
        <f>IF(STEP!F1231&lt;&gt;"",STEP!F1231,"")</f>
        <v/>
      </c>
      <c r="G1231" s="508" t="str">
        <f>IF(STEP!C1231&lt;&gt;"",STEP!AD1231,"")</f>
        <v/>
      </c>
      <c r="H1231" s="407" t="str">
        <f>IF(AND(STEP!$G1231="",$J$8&lt;&gt;"ON"),"",IF(月報!AX1231&lt;&gt;"",月報!AX1231,IF(STEP!G1231&lt;&gt;"",STEP!G1231,"")))</f>
        <v/>
      </c>
      <c r="I1231" s="408" t="str">
        <f>IF(AND(STEP!$G1231="",$J$8&lt;&gt;"ON"),"",IF(月報!AZ1231&lt;&gt;"",月報!AZ1231,IF(STEP!H1231&lt;&gt;"",STEP!H1231,"")))</f>
        <v/>
      </c>
      <c r="J1231" s="603">
        <f>IF(月報!BA1231&lt;&gt;"",月報!BA1231,0)*24</f>
        <v>0</v>
      </c>
      <c r="K1231" s="603" t="str">
        <f>IF(STEP!X1231&lt;&gt;"",STEP!X1231,"")</f>
        <v/>
      </c>
      <c r="L1231" s="603" t="str">
        <f>IF(STEP!Y1231&lt;&gt;"",STEP!Y1231,"")</f>
        <v/>
      </c>
      <c r="M1231" s="603">
        <f>IF(STEP!Z1231&lt;&gt;"",STEP!Z1231,0)*24</f>
        <v>0</v>
      </c>
      <c r="N1231" s="603" t="str">
        <f>IF(STEP!R1231&lt;&gt;"",STEP!R1231,"")</f>
        <v/>
      </c>
      <c r="O1231" s="603" t="str">
        <f>IF(STEP!S1231&lt;&gt;"",STEP!S1231,"")</f>
        <v/>
      </c>
      <c r="P1231" s="603">
        <f t="shared" si="195"/>
        <v>0</v>
      </c>
      <c r="Q1231" s="603"/>
      <c r="R1231" s="603" t="str">
        <f t="shared" si="198"/>
        <v/>
      </c>
      <c r="S1231" s="605">
        <f t="shared" si="196"/>
        <v>0</v>
      </c>
      <c r="T1231" s="610">
        <f t="shared" si="197"/>
        <v>0</v>
      </c>
    </row>
    <row r="1232" spans="2:20">
      <c r="B1232" s="517"/>
      <c r="C1232" s="623" t="str">
        <f>IF(STEP!C1232&lt;&gt;"",STEP!C1232,"")</f>
        <v/>
      </c>
      <c r="D1232" s="411" t="str">
        <f>IF(STEP!D1232&lt;&gt;"",STEP!D1232,"")</f>
        <v/>
      </c>
      <c r="E1232" s="412" t="str">
        <f>IF(STEP!E1232&lt;&gt;"",STEP!E1232,"")</f>
        <v/>
      </c>
      <c r="F1232" s="411" t="str">
        <f>IF(STEP!F1232&lt;&gt;"",STEP!F1232,"")</f>
        <v/>
      </c>
      <c r="G1232" s="413" t="str">
        <f>IF(STEP!C1232&lt;&gt;"",STEP!AD1232,"")</f>
        <v/>
      </c>
      <c r="H1232" s="413" t="str">
        <f>IF(AND(STEP!$G1232="",$J$8&lt;&gt;"ON"),"",IF(月報!AX1232&lt;&gt;"",月報!AX1232,IF(STEP!G1232&lt;&gt;"",STEP!G1232,"")))</f>
        <v/>
      </c>
      <c r="I1232" s="414" t="str">
        <f>IF(AND(STEP!$G1232="",$J$8&lt;&gt;"ON"),"",IF(月報!AZ1232&lt;&gt;"",月報!AZ1232,IF(STEP!H1232&lt;&gt;"",STEP!H1232,"")))</f>
        <v/>
      </c>
      <c r="J1232" s="604">
        <f>IF(月報!BA1232&lt;&gt;"",月報!BA1232,0)*24</f>
        <v>0</v>
      </c>
      <c r="K1232" s="604" t="str">
        <f>IF(STEP!X1232&lt;&gt;"",STEP!X1232,"")</f>
        <v/>
      </c>
      <c r="L1232" s="604" t="str">
        <f>IF(STEP!Y1232&lt;&gt;"",STEP!Y1232,"")</f>
        <v/>
      </c>
      <c r="M1232" s="604">
        <f>IF(STEP!Z1232&lt;&gt;"",STEP!Z1232,0)*24</f>
        <v>0</v>
      </c>
      <c r="N1232" s="604" t="str">
        <f>IF(STEP!R1232&lt;&gt;"",STEP!R1232,"")</f>
        <v/>
      </c>
      <c r="O1232" s="604" t="str">
        <f>IF(STEP!S1232&lt;&gt;"",STEP!S1232,"")</f>
        <v/>
      </c>
      <c r="P1232" s="604">
        <f t="shared" si="195"/>
        <v>0</v>
      </c>
      <c r="Q1232" s="604"/>
      <c r="R1232" s="604" t="str">
        <f t="shared" si="198"/>
        <v/>
      </c>
      <c r="S1232" s="607">
        <f t="shared" si="196"/>
        <v>0</v>
      </c>
      <c r="T1232" s="611">
        <f t="shared" si="197"/>
        <v>0</v>
      </c>
    </row>
    <row r="1233" spans="2:20">
      <c r="B1233" s="517"/>
      <c r="C1233" s="624" t="str">
        <f>IF(STEP!C1233&lt;&gt;"",STEP!C1233,"")</f>
        <v/>
      </c>
      <c r="D1233" s="405" t="str">
        <f>IF(STEP!D1233&lt;&gt;"",STEP!D1233,"")</f>
        <v/>
      </c>
      <c r="E1233" s="406" t="str">
        <f>IF(STEP!E1233&lt;&gt;"",STEP!E1233,"")</f>
        <v/>
      </c>
      <c r="F1233" s="405" t="str">
        <f>IF(STEP!F1233&lt;&gt;"",STEP!F1233,"")</f>
        <v/>
      </c>
      <c r="G1233" s="407" t="str">
        <f>IF(STEP!C1233&lt;&gt;"",STEP!AD1233,"")</f>
        <v/>
      </c>
      <c r="H1233" s="407" t="str">
        <f>IF(AND(STEP!$G1233="",$J$8&lt;&gt;"ON"),"",IF(月報!AX1233&lt;&gt;"",月報!AX1233,IF(STEP!G1233&lt;&gt;"",STEP!G1233,"")))</f>
        <v/>
      </c>
      <c r="I1233" s="408" t="str">
        <f>IF(AND(STEP!$G1233="",$J$8&lt;&gt;"ON"),"",IF(月報!AZ1233&lt;&gt;"",月報!AZ1233,IF(STEP!H1233&lt;&gt;"",STEP!H1233,"")))</f>
        <v/>
      </c>
      <c r="J1233" s="603">
        <f>IF(月報!BA1233&lt;&gt;"",月報!BA1233,0)*24</f>
        <v>0</v>
      </c>
      <c r="K1233" s="603" t="str">
        <f>IF(STEP!X1233&lt;&gt;"",STEP!X1233,"")</f>
        <v/>
      </c>
      <c r="L1233" s="603" t="str">
        <f>IF(STEP!Y1233&lt;&gt;"",STEP!Y1233,"")</f>
        <v/>
      </c>
      <c r="M1233" s="603">
        <f>IF(STEP!Z1233&lt;&gt;"",STEP!Z1233,0)*24</f>
        <v>0</v>
      </c>
      <c r="N1233" s="603" t="str">
        <f>IF(STEP!R1233&lt;&gt;"",STEP!R1233,"")</f>
        <v/>
      </c>
      <c r="O1233" s="603" t="str">
        <f>IF(STEP!S1233&lt;&gt;"",STEP!S1233,"")</f>
        <v/>
      </c>
      <c r="P1233" s="603">
        <f t="shared" si="195"/>
        <v>0</v>
      </c>
      <c r="Q1233" s="603">
        <f>SUM(P1233:P1239)</f>
        <v>0</v>
      </c>
      <c r="R1233" s="603" t="str">
        <f t="shared" si="198"/>
        <v/>
      </c>
      <c r="S1233" s="606">
        <f t="shared" si="196"/>
        <v>0</v>
      </c>
      <c r="T1233" s="610">
        <f t="shared" si="197"/>
        <v>0</v>
      </c>
    </row>
    <row r="1234" spans="2:20">
      <c r="B1234" s="517"/>
      <c r="C1234" s="622" t="str">
        <f>IF(STEP!C1234&lt;&gt;"",STEP!C1234,"")</f>
        <v/>
      </c>
      <c r="D1234" s="409" t="str">
        <f>IF(STEP!D1234&lt;&gt;"",STEP!D1234,"")</f>
        <v/>
      </c>
      <c r="E1234" s="410" t="str">
        <f>IF(STEP!E1234&lt;&gt;"",STEP!E1234,"")</f>
        <v/>
      </c>
      <c r="F1234" s="409" t="str">
        <f>IF(STEP!F1234&lt;&gt;"",STEP!F1234,"")</f>
        <v/>
      </c>
      <c r="G1234" s="508" t="str">
        <f>IF(STEP!C1234&lt;&gt;"",STEP!AD1234,"")</f>
        <v/>
      </c>
      <c r="H1234" s="407" t="str">
        <f>IF(AND(STEP!$G1234="",$J$8&lt;&gt;"ON"),"",IF(月報!AX1234&lt;&gt;"",月報!AX1234,IF(STEP!G1234&lt;&gt;"",STEP!G1234,"")))</f>
        <v/>
      </c>
      <c r="I1234" s="408" t="str">
        <f>IF(AND(STEP!$G1234="",$J$8&lt;&gt;"ON"),"",IF(月報!AZ1234&lt;&gt;"",月報!AZ1234,IF(STEP!H1234&lt;&gt;"",STEP!H1234,"")))</f>
        <v/>
      </c>
      <c r="J1234" s="603">
        <f>IF(月報!BA1234&lt;&gt;"",月報!BA1234,0)*24</f>
        <v>0</v>
      </c>
      <c r="K1234" s="603" t="str">
        <f>IF(STEP!X1234&lt;&gt;"",STEP!X1234,"")</f>
        <v/>
      </c>
      <c r="L1234" s="603" t="str">
        <f>IF(STEP!Y1234&lt;&gt;"",STEP!Y1234,"")</f>
        <v/>
      </c>
      <c r="M1234" s="603">
        <f>IF(STEP!Z1234&lt;&gt;"",STEP!Z1234,0)*24</f>
        <v>0</v>
      </c>
      <c r="N1234" s="603" t="str">
        <f>IF(STEP!R1234&lt;&gt;"",STEP!R1234,"")</f>
        <v/>
      </c>
      <c r="O1234" s="603" t="str">
        <f>IF(STEP!S1234&lt;&gt;"",STEP!S1234,"")</f>
        <v/>
      </c>
      <c r="P1234" s="603">
        <f t="shared" si="195"/>
        <v>0</v>
      </c>
      <c r="Q1234" s="603"/>
      <c r="R1234" s="603" t="str">
        <f t="shared" si="198"/>
        <v/>
      </c>
      <c r="S1234" s="605">
        <f t="shared" si="196"/>
        <v>0</v>
      </c>
      <c r="T1234" s="610">
        <f t="shared" si="197"/>
        <v>0</v>
      </c>
    </row>
    <row r="1235" spans="2:20">
      <c r="B1235" s="517"/>
      <c r="C1235" s="622" t="str">
        <f>IF(STEP!C1235&lt;&gt;"",STEP!C1235,"")</f>
        <v/>
      </c>
      <c r="D1235" s="409" t="str">
        <f>IF(STEP!D1235&lt;&gt;"",STEP!D1235,"")</f>
        <v/>
      </c>
      <c r="E1235" s="410" t="str">
        <f>IF(STEP!E1235&lt;&gt;"",STEP!E1235,"")</f>
        <v/>
      </c>
      <c r="F1235" s="409" t="str">
        <f>IF(STEP!F1235&lt;&gt;"",STEP!F1235,"")</f>
        <v/>
      </c>
      <c r="G1235" s="508" t="str">
        <f>IF(STEP!C1235&lt;&gt;"",STEP!AD1235,"")</f>
        <v/>
      </c>
      <c r="H1235" s="407" t="str">
        <f>IF(AND(STEP!$G1235="",$J$8&lt;&gt;"ON"),"",IF(月報!AX1235&lt;&gt;"",月報!AX1235,IF(STEP!G1235&lt;&gt;"",STEP!G1235,"")))</f>
        <v/>
      </c>
      <c r="I1235" s="408" t="str">
        <f>IF(AND(STEP!$G1235="",$J$8&lt;&gt;"ON"),"",IF(月報!AZ1235&lt;&gt;"",月報!AZ1235,IF(STEP!H1235&lt;&gt;"",STEP!H1235,"")))</f>
        <v/>
      </c>
      <c r="J1235" s="603">
        <f>IF(月報!BA1235&lt;&gt;"",月報!BA1235,0)*24</f>
        <v>0</v>
      </c>
      <c r="K1235" s="603" t="str">
        <f>IF(STEP!X1235&lt;&gt;"",STEP!X1235,"")</f>
        <v/>
      </c>
      <c r="L1235" s="603" t="str">
        <f>IF(STEP!Y1235&lt;&gt;"",STEP!Y1235,"")</f>
        <v/>
      </c>
      <c r="M1235" s="603">
        <f>IF(STEP!Z1235&lt;&gt;"",STEP!Z1235,0)*24</f>
        <v>0</v>
      </c>
      <c r="N1235" s="603" t="str">
        <f>IF(STEP!R1235&lt;&gt;"",STEP!R1235,"")</f>
        <v/>
      </c>
      <c r="O1235" s="603" t="str">
        <f>IF(STEP!S1235&lt;&gt;"",STEP!S1235,"")</f>
        <v/>
      </c>
      <c r="P1235" s="603">
        <f t="shared" si="195"/>
        <v>0</v>
      </c>
      <c r="Q1235" s="603"/>
      <c r="R1235" s="603" t="str">
        <f t="shared" si="198"/>
        <v/>
      </c>
      <c r="S1235" s="605">
        <f t="shared" si="196"/>
        <v>0</v>
      </c>
      <c r="T1235" s="610">
        <f t="shared" si="197"/>
        <v>0</v>
      </c>
    </row>
    <row r="1236" spans="2:20">
      <c r="B1236" s="517"/>
      <c r="C1236" s="622" t="str">
        <f>IF(STEP!C1236&lt;&gt;"",STEP!C1236,"")</f>
        <v/>
      </c>
      <c r="D1236" s="409" t="str">
        <f>IF(STEP!D1236&lt;&gt;"",STEP!D1236,"")</f>
        <v/>
      </c>
      <c r="E1236" s="410" t="str">
        <f>IF(STEP!E1236&lt;&gt;"",STEP!E1236,"")</f>
        <v/>
      </c>
      <c r="F1236" s="409" t="str">
        <f>IF(STEP!F1236&lt;&gt;"",STEP!F1236,"")</f>
        <v/>
      </c>
      <c r="G1236" s="508" t="str">
        <f>IF(STEP!C1236&lt;&gt;"",STEP!AD1236,"")</f>
        <v/>
      </c>
      <c r="H1236" s="407" t="str">
        <f>IF(AND(STEP!$G1236="",$J$8&lt;&gt;"ON"),"",IF(月報!AX1236&lt;&gt;"",月報!AX1236,IF(STEP!G1236&lt;&gt;"",STEP!G1236,"")))</f>
        <v/>
      </c>
      <c r="I1236" s="408" t="str">
        <f>IF(AND(STEP!$G1236="",$J$8&lt;&gt;"ON"),"",IF(月報!AZ1236&lt;&gt;"",月報!AZ1236,IF(STEP!H1236&lt;&gt;"",STEP!H1236,"")))</f>
        <v/>
      </c>
      <c r="J1236" s="603">
        <f>IF(月報!BA1236&lt;&gt;"",月報!BA1236,0)*24</f>
        <v>0</v>
      </c>
      <c r="K1236" s="603" t="str">
        <f>IF(STEP!X1236&lt;&gt;"",STEP!X1236,"")</f>
        <v/>
      </c>
      <c r="L1236" s="603" t="str">
        <f>IF(STEP!Y1236&lt;&gt;"",STEP!Y1236,"")</f>
        <v/>
      </c>
      <c r="M1236" s="603">
        <f>IF(STEP!Z1236&lt;&gt;"",STEP!Z1236,0)*24</f>
        <v>0</v>
      </c>
      <c r="N1236" s="603" t="str">
        <f>IF(STEP!R1236&lt;&gt;"",STEP!R1236,"")</f>
        <v/>
      </c>
      <c r="O1236" s="603" t="str">
        <f>IF(STEP!S1236&lt;&gt;"",STEP!S1236,"")</f>
        <v/>
      </c>
      <c r="P1236" s="603">
        <f t="shared" si="195"/>
        <v>0</v>
      </c>
      <c r="Q1236" s="603"/>
      <c r="R1236" s="603" t="str">
        <f t="shared" si="198"/>
        <v/>
      </c>
      <c r="S1236" s="605">
        <f t="shared" si="196"/>
        <v>0</v>
      </c>
      <c r="T1236" s="610">
        <f t="shared" si="197"/>
        <v>0</v>
      </c>
    </row>
    <row r="1237" spans="2:20">
      <c r="B1237" s="517"/>
      <c r="C1237" s="622" t="str">
        <f>IF(STEP!C1237&lt;&gt;"",STEP!C1237,"")</f>
        <v/>
      </c>
      <c r="D1237" s="409" t="str">
        <f>IF(STEP!D1237&lt;&gt;"",STEP!D1237,"")</f>
        <v/>
      </c>
      <c r="E1237" s="410" t="str">
        <f>IF(STEP!E1237&lt;&gt;"",STEP!E1237,"")</f>
        <v/>
      </c>
      <c r="F1237" s="409" t="str">
        <f>IF(STEP!F1237&lt;&gt;"",STEP!F1237,"")</f>
        <v/>
      </c>
      <c r="G1237" s="508" t="str">
        <f>IF(STEP!C1237&lt;&gt;"",STEP!AD1237,"")</f>
        <v/>
      </c>
      <c r="H1237" s="407" t="str">
        <f>IF(AND(STEP!$G1237="",$J$8&lt;&gt;"ON"),"",IF(月報!AX1237&lt;&gt;"",月報!AX1237,IF(STEP!G1237&lt;&gt;"",STEP!G1237,"")))</f>
        <v/>
      </c>
      <c r="I1237" s="408" t="str">
        <f>IF(AND(STEP!$G1237="",$J$8&lt;&gt;"ON"),"",IF(月報!AZ1237&lt;&gt;"",月報!AZ1237,IF(STEP!H1237&lt;&gt;"",STEP!H1237,"")))</f>
        <v/>
      </c>
      <c r="J1237" s="603">
        <f>IF(月報!BA1237&lt;&gt;"",月報!BA1237,0)*24</f>
        <v>0</v>
      </c>
      <c r="K1237" s="603" t="str">
        <f>IF(STEP!X1237&lt;&gt;"",STEP!X1237,"")</f>
        <v/>
      </c>
      <c r="L1237" s="603" t="str">
        <f>IF(STEP!Y1237&lt;&gt;"",STEP!Y1237,"")</f>
        <v/>
      </c>
      <c r="M1237" s="603">
        <f>IF(STEP!Z1237&lt;&gt;"",STEP!Z1237,0)*24</f>
        <v>0</v>
      </c>
      <c r="N1237" s="603" t="str">
        <f>IF(STEP!R1237&lt;&gt;"",STEP!R1237,"")</f>
        <v/>
      </c>
      <c r="O1237" s="603" t="str">
        <f>IF(STEP!S1237&lt;&gt;"",STEP!S1237,"")</f>
        <v/>
      </c>
      <c r="P1237" s="603">
        <f t="shared" si="195"/>
        <v>0</v>
      </c>
      <c r="Q1237" s="603"/>
      <c r="R1237" s="603" t="str">
        <f t="shared" si="198"/>
        <v/>
      </c>
      <c r="S1237" s="605">
        <f t="shared" si="196"/>
        <v>0</v>
      </c>
      <c r="T1237" s="610">
        <f t="shared" si="197"/>
        <v>0</v>
      </c>
    </row>
    <row r="1238" spans="2:20">
      <c r="B1238" s="517"/>
      <c r="C1238" s="622" t="str">
        <f>IF(STEP!C1238&lt;&gt;"",STEP!C1238,"")</f>
        <v/>
      </c>
      <c r="D1238" s="409" t="str">
        <f>IF(STEP!D1238&lt;&gt;"",STEP!D1238,"")</f>
        <v/>
      </c>
      <c r="E1238" s="410" t="str">
        <f>IF(STEP!E1238&lt;&gt;"",STEP!E1238,"")</f>
        <v/>
      </c>
      <c r="F1238" s="409" t="str">
        <f>IF(STEP!F1238&lt;&gt;"",STEP!F1238,"")</f>
        <v/>
      </c>
      <c r="G1238" s="508" t="str">
        <f>IF(STEP!C1238&lt;&gt;"",STEP!AD1238,"")</f>
        <v/>
      </c>
      <c r="H1238" s="407" t="str">
        <f>IF(AND(STEP!$G1238="",$J$8&lt;&gt;"ON"),"",IF(月報!AX1238&lt;&gt;"",月報!AX1238,IF(STEP!G1238&lt;&gt;"",STEP!G1238,"")))</f>
        <v/>
      </c>
      <c r="I1238" s="408" t="str">
        <f>IF(AND(STEP!$G1238="",$J$8&lt;&gt;"ON"),"",IF(月報!AZ1238&lt;&gt;"",月報!AZ1238,IF(STEP!H1238&lt;&gt;"",STEP!H1238,"")))</f>
        <v/>
      </c>
      <c r="J1238" s="603">
        <f>IF(月報!BA1238&lt;&gt;"",月報!BA1238,0)*24</f>
        <v>0</v>
      </c>
      <c r="K1238" s="603" t="str">
        <f>IF(STEP!X1238&lt;&gt;"",STEP!X1238,"")</f>
        <v/>
      </c>
      <c r="L1238" s="603" t="str">
        <f>IF(STEP!Y1238&lt;&gt;"",STEP!Y1238,"")</f>
        <v/>
      </c>
      <c r="M1238" s="603">
        <f>IF(STEP!Z1238&lt;&gt;"",STEP!Z1238,0)*24</f>
        <v>0</v>
      </c>
      <c r="N1238" s="603" t="str">
        <f>IF(STEP!R1238&lt;&gt;"",STEP!R1238,"")</f>
        <v/>
      </c>
      <c r="O1238" s="603" t="str">
        <f>IF(STEP!S1238&lt;&gt;"",STEP!S1238,"")</f>
        <v/>
      </c>
      <c r="P1238" s="603">
        <f t="shared" si="195"/>
        <v>0</v>
      </c>
      <c r="Q1238" s="603"/>
      <c r="R1238" s="603" t="str">
        <f t="shared" si="198"/>
        <v/>
      </c>
      <c r="S1238" s="605">
        <f t="shared" si="196"/>
        <v>0</v>
      </c>
      <c r="T1238" s="610">
        <f t="shared" si="197"/>
        <v>0</v>
      </c>
    </row>
    <row r="1239" spans="2:20">
      <c r="B1239" s="517"/>
      <c r="C1239" s="623" t="str">
        <f>IF(STEP!C1239&lt;&gt;"",STEP!C1239,"")</f>
        <v/>
      </c>
      <c r="D1239" s="411" t="str">
        <f>IF(STEP!D1239&lt;&gt;"",STEP!D1239,"")</f>
        <v/>
      </c>
      <c r="E1239" s="412" t="str">
        <f>IF(STEP!E1239&lt;&gt;"",STEP!E1239,"")</f>
        <v/>
      </c>
      <c r="F1239" s="411" t="str">
        <f>IF(STEP!F1239&lt;&gt;"",STEP!F1239,"")</f>
        <v/>
      </c>
      <c r="G1239" s="413" t="str">
        <f>IF(STEP!C1239&lt;&gt;"",STEP!AD1239,"")</f>
        <v/>
      </c>
      <c r="H1239" s="413" t="str">
        <f>IF(AND(STEP!$G1239="",$J$8&lt;&gt;"ON"),"",IF(月報!AX1239&lt;&gt;"",月報!AX1239,IF(STEP!G1239&lt;&gt;"",STEP!G1239,"")))</f>
        <v/>
      </c>
      <c r="I1239" s="414" t="str">
        <f>IF(AND(STEP!$G1239="",$J$8&lt;&gt;"ON"),"",IF(月報!AZ1239&lt;&gt;"",月報!AZ1239,IF(STEP!H1239&lt;&gt;"",STEP!H1239,"")))</f>
        <v/>
      </c>
      <c r="J1239" s="604">
        <f>IF(月報!BA1239&lt;&gt;"",月報!BA1239,0)*24</f>
        <v>0</v>
      </c>
      <c r="K1239" s="604" t="str">
        <f>IF(STEP!X1239&lt;&gt;"",STEP!X1239,"")</f>
        <v/>
      </c>
      <c r="L1239" s="604" t="str">
        <f>IF(STEP!Y1239&lt;&gt;"",STEP!Y1239,"")</f>
        <v/>
      </c>
      <c r="M1239" s="604">
        <f>IF(STEP!Z1239&lt;&gt;"",STEP!Z1239,0)*24</f>
        <v>0</v>
      </c>
      <c r="N1239" s="604" t="str">
        <f>IF(STEP!R1239&lt;&gt;"",STEP!R1239,"")</f>
        <v/>
      </c>
      <c r="O1239" s="604" t="str">
        <f>IF(STEP!S1239&lt;&gt;"",STEP!S1239,"")</f>
        <v/>
      </c>
      <c r="P1239" s="604">
        <f t="shared" si="195"/>
        <v>0</v>
      </c>
      <c r="Q1239" s="604"/>
      <c r="R1239" s="604" t="str">
        <f t="shared" si="198"/>
        <v/>
      </c>
      <c r="S1239" s="607">
        <f t="shared" si="196"/>
        <v>0</v>
      </c>
      <c r="T1239" s="611">
        <f t="shared" si="197"/>
        <v>0</v>
      </c>
    </row>
    <row r="1240" spans="2:20">
      <c r="B1240" s="517"/>
      <c r="C1240" s="624" t="str">
        <f>IF(STEP!C1240&lt;&gt;"",STEP!C1240,"")</f>
        <v/>
      </c>
      <c r="D1240" s="405" t="str">
        <f>IF(STEP!D1240&lt;&gt;"",STEP!D1240,"")</f>
        <v/>
      </c>
      <c r="E1240" s="406" t="str">
        <f>IF(STEP!E1240&lt;&gt;"",STEP!E1240,"")</f>
        <v/>
      </c>
      <c r="F1240" s="405" t="str">
        <f>IF(STEP!F1240&lt;&gt;"",STEP!F1240,"")</f>
        <v/>
      </c>
      <c r="G1240" s="407" t="str">
        <f>IF(STEP!C1240&lt;&gt;"",STEP!AD1240,"")</f>
        <v/>
      </c>
      <c r="H1240" s="407" t="str">
        <f>IF(AND(STEP!$G1240="",$J$8&lt;&gt;"ON"),"",IF(月報!AX1240&lt;&gt;"",月報!AX1240,IF(STEP!G1240&lt;&gt;"",STEP!G1240,"")))</f>
        <v/>
      </c>
      <c r="I1240" s="408" t="str">
        <f>IF(AND(STEP!$G1240="",$J$8&lt;&gt;"ON"),"",IF(月報!AZ1240&lt;&gt;"",月報!AZ1240,IF(STEP!H1240&lt;&gt;"",STEP!H1240,"")))</f>
        <v/>
      </c>
      <c r="J1240" s="603">
        <f>IF(月報!BA1240&lt;&gt;"",月報!BA1240,0)*24</f>
        <v>0</v>
      </c>
      <c r="K1240" s="603" t="str">
        <f>IF(STEP!X1240&lt;&gt;"",STEP!X1240,"")</f>
        <v/>
      </c>
      <c r="L1240" s="603" t="str">
        <f>IF(STEP!Y1240&lt;&gt;"",STEP!Y1240,"")</f>
        <v/>
      </c>
      <c r="M1240" s="603">
        <f>IF(STEP!Z1240&lt;&gt;"",STEP!Z1240,0)*24</f>
        <v>0</v>
      </c>
      <c r="N1240" s="603" t="str">
        <f>IF(STEP!R1240&lt;&gt;"",STEP!R1240,"")</f>
        <v/>
      </c>
      <c r="O1240" s="603" t="str">
        <f>IF(STEP!S1240&lt;&gt;"",STEP!S1240,"")</f>
        <v/>
      </c>
      <c r="P1240" s="603">
        <f t="shared" si="195"/>
        <v>0</v>
      </c>
      <c r="Q1240" s="603">
        <f>SUM(P1240:P1246)</f>
        <v>0</v>
      </c>
      <c r="R1240" s="603" t="str">
        <f t="shared" si="198"/>
        <v/>
      </c>
      <c r="S1240" s="606">
        <f t="shared" si="196"/>
        <v>0</v>
      </c>
      <c r="T1240" s="610">
        <f t="shared" si="197"/>
        <v>0</v>
      </c>
    </row>
    <row r="1241" spans="2:20">
      <c r="B1241" s="517"/>
      <c r="C1241" s="622" t="str">
        <f>IF(STEP!C1241&lt;&gt;"",STEP!C1241,"")</f>
        <v/>
      </c>
      <c r="D1241" s="409" t="str">
        <f>IF(STEP!D1241&lt;&gt;"",STEP!D1241,"")</f>
        <v/>
      </c>
      <c r="E1241" s="410" t="str">
        <f>IF(STEP!E1241&lt;&gt;"",STEP!E1241,"")</f>
        <v/>
      </c>
      <c r="F1241" s="409" t="str">
        <f>IF(STEP!F1241&lt;&gt;"",STEP!F1241,"")</f>
        <v/>
      </c>
      <c r="G1241" s="508" t="str">
        <f>IF(STEP!C1241&lt;&gt;"",STEP!AD1241,"")</f>
        <v/>
      </c>
      <c r="H1241" s="407" t="str">
        <f>IF(AND(STEP!$G1241="",$J$8&lt;&gt;"ON"),"",IF(月報!AX1241&lt;&gt;"",月報!AX1241,IF(STEP!G1241&lt;&gt;"",STEP!G1241,"")))</f>
        <v/>
      </c>
      <c r="I1241" s="408" t="str">
        <f>IF(AND(STEP!$G1241="",$J$8&lt;&gt;"ON"),"",IF(月報!AZ1241&lt;&gt;"",月報!AZ1241,IF(STEP!H1241&lt;&gt;"",STEP!H1241,"")))</f>
        <v/>
      </c>
      <c r="J1241" s="603">
        <f>IF(月報!BA1241&lt;&gt;"",月報!BA1241,0)*24</f>
        <v>0</v>
      </c>
      <c r="K1241" s="603" t="str">
        <f>IF(STEP!X1241&lt;&gt;"",STEP!X1241,"")</f>
        <v/>
      </c>
      <c r="L1241" s="603" t="str">
        <f>IF(STEP!Y1241&lt;&gt;"",STEP!Y1241,"")</f>
        <v/>
      </c>
      <c r="M1241" s="603">
        <f>IF(STEP!Z1241&lt;&gt;"",STEP!Z1241,0)*24</f>
        <v>0</v>
      </c>
      <c r="N1241" s="603" t="str">
        <f>IF(STEP!R1241&lt;&gt;"",STEP!R1241,"")</f>
        <v/>
      </c>
      <c r="O1241" s="603" t="str">
        <f>IF(STEP!S1241&lt;&gt;"",STEP!S1241,"")</f>
        <v/>
      </c>
      <c r="P1241" s="603">
        <f t="shared" si="195"/>
        <v>0</v>
      </c>
      <c r="Q1241" s="603"/>
      <c r="R1241" s="603" t="str">
        <f t="shared" si="198"/>
        <v/>
      </c>
      <c r="S1241" s="605">
        <f t="shared" si="196"/>
        <v>0</v>
      </c>
      <c r="T1241" s="610">
        <f t="shared" si="197"/>
        <v>0</v>
      </c>
    </row>
    <row r="1242" spans="2:20">
      <c r="B1242" s="517"/>
      <c r="C1242" s="622" t="str">
        <f>IF(STEP!C1242&lt;&gt;"",STEP!C1242,"")</f>
        <v/>
      </c>
      <c r="D1242" s="409" t="str">
        <f>IF(STEP!D1242&lt;&gt;"",STEP!D1242,"")</f>
        <v/>
      </c>
      <c r="E1242" s="410" t="str">
        <f>IF(STEP!E1242&lt;&gt;"",STEP!E1242,"")</f>
        <v/>
      </c>
      <c r="F1242" s="409" t="str">
        <f>IF(STEP!F1242&lt;&gt;"",STEP!F1242,"")</f>
        <v/>
      </c>
      <c r="G1242" s="508" t="str">
        <f>IF(STEP!C1242&lt;&gt;"",STEP!AD1242,"")</f>
        <v/>
      </c>
      <c r="H1242" s="407" t="str">
        <f>IF(AND(STEP!$G1242="",$J$8&lt;&gt;"ON"),"",IF(月報!AX1242&lt;&gt;"",月報!AX1242,IF(STEP!G1242&lt;&gt;"",STEP!G1242,"")))</f>
        <v/>
      </c>
      <c r="I1242" s="408" t="str">
        <f>IF(AND(STEP!$G1242="",$J$8&lt;&gt;"ON"),"",IF(月報!AZ1242&lt;&gt;"",月報!AZ1242,IF(STEP!H1242&lt;&gt;"",STEP!H1242,"")))</f>
        <v/>
      </c>
      <c r="J1242" s="603">
        <f>IF(月報!BA1242&lt;&gt;"",月報!BA1242,0)*24</f>
        <v>0</v>
      </c>
      <c r="K1242" s="603" t="str">
        <f>IF(STEP!X1242&lt;&gt;"",STEP!X1242,"")</f>
        <v/>
      </c>
      <c r="L1242" s="603" t="str">
        <f>IF(STEP!Y1242&lt;&gt;"",STEP!Y1242,"")</f>
        <v/>
      </c>
      <c r="M1242" s="603">
        <f>IF(STEP!Z1242&lt;&gt;"",STEP!Z1242,0)*24</f>
        <v>0</v>
      </c>
      <c r="N1242" s="603" t="str">
        <f>IF(STEP!R1242&lt;&gt;"",STEP!R1242,"")</f>
        <v/>
      </c>
      <c r="O1242" s="603" t="str">
        <f>IF(STEP!S1242&lt;&gt;"",STEP!S1242,"")</f>
        <v/>
      </c>
      <c r="P1242" s="603">
        <f t="shared" si="195"/>
        <v>0</v>
      </c>
      <c r="Q1242" s="603"/>
      <c r="R1242" s="603" t="str">
        <f t="shared" si="198"/>
        <v/>
      </c>
      <c r="S1242" s="605">
        <f t="shared" si="196"/>
        <v>0</v>
      </c>
      <c r="T1242" s="610">
        <f t="shared" si="197"/>
        <v>0</v>
      </c>
    </row>
    <row r="1243" spans="2:20">
      <c r="B1243" s="517"/>
      <c r="C1243" s="622" t="str">
        <f>IF(STEP!C1243&lt;&gt;"",STEP!C1243,"")</f>
        <v/>
      </c>
      <c r="D1243" s="409" t="str">
        <f>IF(STEP!D1243&lt;&gt;"",STEP!D1243,"")</f>
        <v/>
      </c>
      <c r="E1243" s="410" t="str">
        <f>IF(STEP!E1243&lt;&gt;"",STEP!E1243,"")</f>
        <v/>
      </c>
      <c r="F1243" s="409" t="str">
        <f>IF(STEP!F1243&lt;&gt;"",STEP!F1243,"")</f>
        <v/>
      </c>
      <c r="G1243" s="508" t="str">
        <f>IF(STEP!C1243&lt;&gt;"",STEP!AD1243,"")</f>
        <v/>
      </c>
      <c r="H1243" s="407" t="str">
        <f>IF(AND(STEP!$G1243="",$J$8&lt;&gt;"ON"),"",IF(月報!AX1243&lt;&gt;"",月報!AX1243,IF(STEP!G1243&lt;&gt;"",STEP!G1243,"")))</f>
        <v/>
      </c>
      <c r="I1243" s="408" t="str">
        <f>IF(AND(STEP!$G1243="",$J$8&lt;&gt;"ON"),"",IF(月報!AZ1243&lt;&gt;"",月報!AZ1243,IF(STEP!H1243&lt;&gt;"",STEP!H1243,"")))</f>
        <v/>
      </c>
      <c r="J1243" s="603">
        <f>IF(月報!BA1243&lt;&gt;"",月報!BA1243,0)*24</f>
        <v>0</v>
      </c>
      <c r="K1243" s="603" t="str">
        <f>IF(STEP!X1243&lt;&gt;"",STEP!X1243,"")</f>
        <v/>
      </c>
      <c r="L1243" s="603" t="str">
        <f>IF(STEP!Y1243&lt;&gt;"",STEP!Y1243,"")</f>
        <v/>
      </c>
      <c r="M1243" s="603">
        <f>IF(STEP!Z1243&lt;&gt;"",STEP!Z1243,0)*24</f>
        <v>0</v>
      </c>
      <c r="N1243" s="603" t="str">
        <f>IF(STEP!R1243&lt;&gt;"",STEP!R1243,"")</f>
        <v/>
      </c>
      <c r="O1243" s="603" t="str">
        <f>IF(STEP!S1243&lt;&gt;"",STEP!S1243,"")</f>
        <v/>
      </c>
      <c r="P1243" s="603">
        <f t="shared" si="195"/>
        <v>0</v>
      </c>
      <c r="Q1243" s="603"/>
      <c r="R1243" s="603" t="str">
        <f t="shared" si="198"/>
        <v/>
      </c>
      <c r="S1243" s="605">
        <f t="shared" si="196"/>
        <v>0</v>
      </c>
      <c r="T1243" s="610">
        <f t="shared" si="197"/>
        <v>0</v>
      </c>
    </row>
    <row r="1244" spans="2:20">
      <c r="B1244" s="517"/>
      <c r="C1244" s="622" t="str">
        <f>IF(STEP!C1244&lt;&gt;"",STEP!C1244,"")</f>
        <v/>
      </c>
      <c r="D1244" s="409" t="str">
        <f>IF(STEP!D1244&lt;&gt;"",STEP!D1244,"")</f>
        <v/>
      </c>
      <c r="E1244" s="410" t="str">
        <f>IF(STEP!E1244&lt;&gt;"",STEP!E1244,"")</f>
        <v/>
      </c>
      <c r="F1244" s="409" t="str">
        <f>IF(STEP!F1244&lt;&gt;"",STEP!F1244,"")</f>
        <v/>
      </c>
      <c r="G1244" s="508" t="str">
        <f>IF(STEP!C1244&lt;&gt;"",STEP!AD1244,"")</f>
        <v/>
      </c>
      <c r="H1244" s="407" t="str">
        <f>IF(AND(STEP!$G1244="",$J$8&lt;&gt;"ON"),"",IF(月報!AX1244&lt;&gt;"",月報!AX1244,IF(STEP!G1244&lt;&gt;"",STEP!G1244,"")))</f>
        <v/>
      </c>
      <c r="I1244" s="408" t="str">
        <f>IF(AND(STEP!$G1244="",$J$8&lt;&gt;"ON"),"",IF(月報!AZ1244&lt;&gt;"",月報!AZ1244,IF(STEP!H1244&lt;&gt;"",STEP!H1244,"")))</f>
        <v/>
      </c>
      <c r="J1244" s="603">
        <f>IF(月報!BA1244&lt;&gt;"",月報!BA1244,0)*24</f>
        <v>0</v>
      </c>
      <c r="K1244" s="603" t="str">
        <f>IF(STEP!X1244&lt;&gt;"",STEP!X1244,"")</f>
        <v/>
      </c>
      <c r="L1244" s="603" t="str">
        <f>IF(STEP!Y1244&lt;&gt;"",STEP!Y1244,"")</f>
        <v/>
      </c>
      <c r="M1244" s="603">
        <f>IF(STEP!Z1244&lt;&gt;"",STEP!Z1244,0)*24</f>
        <v>0</v>
      </c>
      <c r="N1244" s="603" t="str">
        <f>IF(STEP!R1244&lt;&gt;"",STEP!R1244,"")</f>
        <v/>
      </c>
      <c r="O1244" s="603" t="str">
        <f>IF(STEP!S1244&lt;&gt;"",STEP!S1244,"")</f>
        <v/>
      </c>
      <c r="P1244" s="603">
        <f t="shared" si="195"/>
        <v>0</v>
      </c>
      <c r="Q1244" s="603"/>
      <c r="R1244" s="603" t="str">
        <f t="shared" si="198"/>
        <v/>
      </c>
      <c r="S1244" s="605">
        <f t="shared" si="196"/>
        <v>0</v>
      </c>
      <c r="T1244" s="610">
        <f t="shared" si="197"/>
        <v>0</v>
      </c>
    </row>
    <row r="1245" spans="2:20">
      <c r="B1245" s="517"/>
      <c r="C1245" s="622" t="str">
        <f>IF(STEP!C1245&lt;&gt;"",STEP!C1245,"")</f>
        <v/>
      </c>
      <c r="D1245" s="409" t="str">
        <f>IF(STEP!D1245&lt;&gt;"",STEP!D1245,"")</f>
        <v/>
      </c>
      <c r="E1245" s="410" t="str">
        <f>IF(STEP!E1245&lt;&gt;"",STEP!E1245,"")</f>
        <v/>
      </c>
      <c r="F1245" s="409" t="str">
        <f>IF(STEP!F1245&lt;&gt;"",STEP!F1245,"")</f>
        <v/>
      </c>
      <c r="G1245" s="508" t="str">
        <f>IF(STEP!C1245&lt;&gt;"",STEP!AD1245,"")</f>
        <v/>
      </c>
      <c r="H1245" s="407" t="str">
        <f>IF(AND(STEP!$G1245="",$J$8&lt;&gt;"ON"),"",IF(月報!AX1245&lt;&gt;"",月報!AX1245,IF(STEP!G1245&lt;&gt;"",STEP!G1245,"")))</f>
        <v/>
      </c>
      <c r="I1245" s="408" t="str">
        <f>IF(AND(STEP!$G1245="",$J$8&lt;&gt;"ON"),"",IF(月報!AZ1245&lt;&gt;"",月報!AZ1245,IF(STEP!H1245&lt;&gt;"",STEP!H1245,"")))</f>
        <v/>
      </c>
      <c r="J1245" s="603">
        <f>IF(月報!BA1245&lt;&gt;"",月報!BA1245,0)*24</f>
        <v>0</v>
      </c>
      <c r="K1245" s="603" t="str">
        <f>IF(STEP!X1245&lt;&gt;"",STEP!X1245,"")</f>
        <v/>
      </c>
      <c r="L1245" s="603" t="str">
        <f>IF(STEP!Y1245&lt;&gt;"",STEP!Y1245,"")</f>
        <v/>
      </c>
      <c r="M1245" s="603">
        <f>IF(STEP!Z1245&lt;&gt;"",STEP!Z1245,0)*24</f>
        <v>0</v>
      </c>
      <c r="N1245" s="603" t="str">
        <f>IF(STEP!R1245&lt;&gt;"",STEP!R1245,"")</f>
        <v/>
      </c>
      <c r="O1245" s="603" t="str">
        <f>IF(STEP!S1245&lt;&gt;"",STEP!S1245,"")</f>
        <v/>
      </c>
      <c r="P1245" s="603">
        <f t="shared" si="195"/>
        <v>0</v>
      </c>
      <c r="Q1245" s="603"/>
      <c r="R1245" s="603" t="str">
        <f t="shared" si="198"/>
        <v/>
      </c>
      <c r="S1245" s="605">
        <f t="shared" si="196"/>
        <v>0</v>
      </c>
      <c r="T1245" s="610">
        <f t="shared" si="197"/>
        <v>0</v>
      </c>
    </row>
    <row r="1246" spans="2:20">
      <c r="B1246" s="517"/>
      <c r="C1246" s="623" t="str">
        <f>IF(STEP!C1246&lt;&gt;"",STEP!C1246,"")</f>
        <v/>
      </c>
      <c r="D1246" s="411" t="str">
        <f>IF(STEP!D1246&lt;&gt;"",STEP!D1246,"")</f>
        <v/>
      </c>
      <c r="E1246" s="412" t="str">
        <f>IF(STEP!E1246&lt;&gt;"",STEP!E1246,"")</f>
        <v/>
      </c>
      <c r="F1246" s="411" t="str">
        <f>IF(STEP!F1246&lt;&gt;"",STEP!F1246,"")</f>
        <v/>
      </c>
      <c r="G1246" s="413" t="str">
        <f>IF(STEP!C1246&lt;&gt;"",STEP!AD1246,"")</f>
        <v/>
      </c>
      <c r="H1246" s="413" t="str">
        <f>IF(AND(STEP!$G1246="",$J$8&lt;&gt;"ON"),"",IF(月報!AX1246&lt;&gt;"",月報!AX1246,IF(STEP!G1246&lt;&gt;"",STEP!G1246,"")))</f>
        <v/>
      </c>
      <c r="I1246" s="414" t="str">
        <f>IF(AND(STEP!$G1246="",$J$8&lt;&gt;"ON"),"",IF(月報!AZ1246&lt;&gt;"",月報!AZ1246,IF(STEP!H1246&lt;&gt;"",STEP!H1246,"")))</f>
        <v/>
      </c>
      <c r="J1246" s="604">
        <f>IF(月報!BA1246&lt;&gt;"",月報!BA1246,0)*24</f>
        <v>0</v>
      </c>
      <c r="K1246" s="604" t="str">
        <f>IF(STEP!X1246&lt;&gt;"",STEP!X1246,"")</f>
        <v/>
      </c>
      <c r="L1246" s="604" t="str">
        <f>IF(STEP!Y1246&lt;&gt;"",STEP!Y1246,"")</f>
        <v/>
      </c>
      <c r="M1246" s="604">
        <f>IF(STEP!Z1246&lt;&gt;"",STEP!Z1246,0)*24</f>
        <v>0</v>
      </c>
      <c r="N1246" s="604" t="str">
        <f>IF(STEP!R1246&lt;&gt;"",STEP!R1246,"")</f>
        <v/>
      </c>
      <c r="O1246" s="604" t="str">
        <f>IF(STEP!S1246&lt;&gt;"",STEP!S1246,"")</f>
        <v/>
      </c>
      <c r="P1246" s="604">
        <f t="shared" si="195"/>
        <v>0</v>
      </c>
      <c r="Q1246" s="604"/>
      <c r="R1246" s="604" t="str">
        <f t="shared" si="198"/>
        <v/>
      </c>
      <c r="S1246" s="607">
        <f t="shared" si="196"/>
        <v>0</v>
      </c>
      <c r="T1246" s="611">
        <f t="shared" si="197"/>
        <v>0</v>
      </c>
    </row>
    <row r="1247" spans="2:20">
      <c r="B1247" s="517"/>
      <c r="C1247" s="624" t="str">
        <f>IF(STEP!C1247&lt;&gt;"",STEP!C1247,"")</f>
        <v/>
      </c>
      <c r="D1247" s="405" t="str">
        <f>IF(STEP!D1247&lt;&gt;"",STEP!D1247,"")</f>
        <v/>
      </c>
      <c r="E1247" s="406" t="str">
        <f>IF(STEP!E1247&lt;&gt;"",STEP!E1247,"")</f>
        <v/>
      </c>
      <c r="F1247" s="405" t="str">
        <f>IF(STEP!F1247&lt;&gt;"",STEP!F1247,"")</f>
        <v/>
      </c>
      <c r="G1247" s="407" t="str">
        <f>IF(STEP!C1247&lt;&gt;"",STEP!AD1247,"")</f>
        <v/>
      </c>
      <c r="H1247" s="407" t="str">
        <f>IF(AND(STEP!$G1247="",$J$8&lt;&gt;"ON"),"",IF(月報!AX1247&lt;&gt;"",月報!AX1247,IF(STEP!G1247&lt;&gt;"",STEP!G1247,"")))</f>
        <v/>
      </c>
      <c r="I1247" s="408" t="str">
        <f>IF(AND(STEP!$G1247="",$J$8&lt;&gt;"ON"),"",IF(月報!AZ1247&lt;&gt;"",月報!AZ1247,IF(STEP!H1247&lt;&gt;"",STEP!H1247,"")))</f>
        <v/>
      </c>
      <c r="J1247" s="603">
        <f>IF(月報!BA1247&lt;&gt;"",月報!BA1247,0)*24</f>
        <v>0</v>
      </c>
      <c r="K1247" s="603" t="str">
        <f>IF(STEP!X1247&lt;&gt;"",STEP!X1247,"")</f>
        <v/>
      </c>
      <c r="L1247" s="603" t="str">
        <f>IF(STEP!Y1247&lt;&gt;"",STEP!Y1247,"")</f>
        <v/>
      </c>
      <c r="M1247" s="603">
        <f>IF(STEP!Z1247&lt;&gt;"",STEP!Z1247,0)*24</f>
        <v>0</v>
      </c>
      <c r="N1247" s="603" t="str">
        <f>IF(STEP!R1247&lt;&gt;"",STEP!R1247,"")</f>
        <v/>
      </c>
      <c r="O1247" s="603" t="str">
        <f>IF(STEP!S1247&lt;&gt;"",STEP!S1247,"")</f>
        <v/>
      </c>
      <c r="P1247" s="603">
        <f t="shared" si="195"/>
        <v>0</v>
      </c>
      <c r="Q1247" s="603">
        <f>SUM(P1247:P1253)</f>
        <v>0</v>
      </c>
      <c r="R1247" s="603" t="str">
        <f t="shared" si="198"/>
        <v/>
      </c>
      <c r="S1247" s="606">
        <f t="shared" si="196"/>
        <v>0</v>
      </c>
      <c r="T1247" s="610">
        <f t="shared" si="197"/>
        <v>0</v>
      </c>
    </row>
    <row r="1248" spans="2:20">
      <c r="B1248" s="517"/>
      <c r="C1248" s="622" t="str">
        <f>IF(STEP!C1248&lt;&gt;"",STEP!C1248,"")</f>
        <v/>
      </c>
      <c r="D1248" s="409" t="str">
        <f>IF(STEP!D1248&lt;&gt;"",STEP!D1248,"")</f>
        <v/>
      </c>
      <c r="E1248" s="410" t="str">
        <f>IF(STEP!E1248&lt;&gt;"",STEP!E1248,"")</f>
        <v/>
      </c>
      <c r="F1248" s="409" t="str">
        <f>IF(STEP!F1248&lt;&gt;"",STEP!F1248,"")</f>
        <v/>
      </c>
      <c r="G1248" s="508" t="str">
        <f>IF(STEP!C1248&lt;&gt;"",STEP!AD1248,"")</f>
        <v/>
      </c>
      <c r="H1248" s="407" t="str">
        <f>IF(AND(STEP!$G1248="",$J$8&lt;&gt;"ON"),"",IF(月報!AX1248&lt;&gt;"",月報!AX1248,IF(STEP!G1248&lt;&gt;"",STEP!G1248,"")))</f>
        <v/>
      </c>
      <c r="I1248" s="408" t="str">
        <f>IF(AND(STEP!$G1248="",$J$8&lt;&gt;"ON"),"",IF(月報!AZ1248&lt;&gt;"",月報!AZ1248,IF(STEP!H1248&lt;&gt;"",STEP!H1248,"")))</f>
        <v/>
      </c>
      <c r="J1248" s="603">
        <f>IF(月報!BA1248&lt;&gt;"",月報!BA1248,0)*24</f>
        <v>0</v>
      </c>
      <c r="K1248" s="603" t="str">
        <f>IF(STEP!X1248&lt;&gt;"",STEP!X1248,"")</f>
        <v/>
      </c>
      <c r="L1248" s="603" t="str">
        <f>IF(STEP!Y1248&lt;&gt;"",STEP!Y1248,"")</f>
        <v/>
      </c>
      <c r="M1248" s="603">
        <f>IF(STEP!Z1248&lt;&gt;"",STEP!Z1248,0)*24</f>
        <v>0</v>
      </c>
      <c r="N1248" s="603" t="str">
        <f>IF(STEP!R1248&lt;&gt;"",STEP!R1248,"")</f>
        <v/>
      </c>
      <c r="O1248" s="603" t="str">
        <f>IF(STEP!S1248&lt;&gt;"",STEP!S1248,"")</f>
        <v/>
      </c>
      <c r="P1248" s="603">
        <f t="shared" si="195"/>
        <v>0</v>
      </c>
      <c r="Q1248" s="603"/>
      <c r="R1248" s="603" t="str">
        <f t="shared" si="198"/>
        <v/>
      </c>
      <c r="S1248" s="605">
        <f t="shared" si="196"/>
        <v>0</v>
      </c>
      <c r="T1248" s="610">
        <f t="shared" si="197"/>
        <v>0</v>
      </c>
    </row>
    <row r="1249" spans="2:20">
      <c r="B1249" s="517"/>
      <c r="C1249" s="622" t="str">
        <f>IF(STEP!C1249&lt;&gt;"",STEP!C1249,"")</f>
        <v/>
      </c>
      <c r="D1249" s="409" t="str">
        <f>IF(STEP!D1249&lt;&gt;"",STEP!D1249,"")</f>
        <v/>
      </c>
      <c r="E1249" s="410" t="str">
        <f>IF(STEP!E1249&lt;&gt;"",STEP!E1249,"")</f>
        <v/>
      </c>
      <c r="F1249" s="409" t="str">
        <f>IF(STEP!F1249&lt;&gt;"",STEP!F1249,"")</f>
        <v/>
      </c>
      <c r="G1249" s="508" t="str">
        <f>IF(STEP!C1249&lt;&gt;"",STEP!AD1249,"")</f>
        <v/>
      </c>
      <c r="H1249" s="407" t="str">
        <f>IF(AND(STEP!$G1249="",$J$8&lt;&gt;"ON"),"",IF(月報!AX1249&lt;&gt;"",月報!AX1249,IF(STEP!G1249&lt;&gt;"",STEP!G1249,"")))</f>
        <v/>
      </c>
      <c r="I1249" s="408" t="str">
        <f>IF(AND(STEP!$G1249="",$J$8&lt;&gt;"ON"),"",IF(月報!AZ1249&lt;&gt;"",月報!AZ1249,IF(STEP!H1249&lt;&gt;"",STEP!H1249,"")))</f>
        <v/>
      </c>
      <c r="J1249" s="603">
        <f>IF(月報!BA1249&lt;&gt;"",月報!BA1249,0)*24</f>
        <v>0</v>
      </c>
      <c r="K1249" s="603" t="str">
        <f>IF(STEP!X1249&lt;&gt;"",STEP!X1249,"")</f>
        <v/>
      </c>
      <c r="L1249" s="603" t="str">
        <f>IF(STEP!Y1249&lt;&gt;"",STEP!Y1249,"")</f>
        <v/>
      </c>
      <c r="M1249" s="603">
        <f>IF(STEP!Z1249&lt;&gt;"",STEP!Z1249,0)*24</f>
        <v>0</v>
      </c>
      <c r="N1249" s="603" t="str">
        <f>IF(STEP!R1249&lt;&gt;"",STEP!R1249,"")</f>
        <v/>
      </c>
      <c r="O1249" s="603" t="str">
        <f>IF(STEP!S1249&lt;&gt;"",STEP!S1249,"")</f>
        <v/>
      </c>
      <c r="P1249" s="603">
        <f t="shared" si="195"/>
        <v>0</v>
      </c>
      <c r="Q1249" s="603"/>
      <c r="R1249" s="603" t="str">
        <f t="shared" si="198"/>
        <v/>
      </c>
      <c r="S1249" s="605">
        <f t="shared" si="196"/>
        <v>0</v>
      </c>
      <c r="T1249" s="610">
        <f t="shared" si="197"/>
        <v>0</v>
      </c>
    </row>
    <row r="1250" spans="2:20">
      <c r="B1250" s="517"/>
      <c r="C1250" s="622" t="str">
        <f>IF(STEP!C1250&lt;&gt;"",STEP!C1250,"")</f>
        <v/>
      </c>
      <c r="D1250" s="409" t="str">
        <f>IF(STEP!D1250&lt;&gt;"",STEP!D1250,"")</f>
        <v/>
      </c>
      <c r="E1250" s="410" t="str">
        <f>IF(STEP!E1250&lt;&gt;"",STEP!E1250,"")</f>
        <v/>
      </c>
      <c r="F1250" s="409" t="str">
        <f>IF(STEP!F1250&lt;&gt;"",STEP!F1250,"")</f>
        <v/>
      </c>
      <c r="G1250" s="508" t="str">
        <f>IF(STEP!C1250&lt;&gt;"",STEP!AD1250,"")</f>
        <v/>
      </c>
      <c r="H1250" s="407" t="str">
        <f>IF(AND(STEP!$G1250="",$J$8&lt;&gt;"ON"),"",IF(月報!AX1250&lt;&gt;"",月報!AX1250,IF(STEP!G1250&lt;&gt;"",STEP!G1250,"")))</f>
        <v/>
      </c>
      <c r="I1250" s="408" t="str">
        <f>IF(AND(STEP!$G1250="",$J$8&lt;&gt;"ON"),"",IF(月報!AZ1250&lt;&gt;"",月報!AZ1250,IF(STEP!H1250&lt;&gt;"",STEP!H1250,"")))</f>
        <v/>
      </c>
      <c r="J1250" s="603">
        <f>IF(月報!BA1250&lt;&gt;"",月報!BA1250,0)*24</f>
        <v>0</v>
      </c>
      <c r="K1250" s="603" t="str">
        <f>IF(STEP!X1250&lt;&gt;"",STEP!X1250,"")</f>
        <v/>
      </c>
      <c r="L1250" s="603" t="str">
        <f>IF(STEP!Y1250&lt;&gt;"",STEP!Y1250,"")</f>
        <v/>
      </c>
      <c r="M1250" s="603">
        <f>IF(STEP!Z1250&lt;&gt;"",STEP!Z1250,0)*24</f>
        <v>0</v>
      </c>
      <c r="N1250" s="603" t="str">
        <f>IF(STEP!R1250&lt;&gt;"",STEP!R1250,"")</f>
        <v/>
      </c>
      <c r="O1250" s="603" t="str">
        <f>IF(STEP!S1250&lt;&gt;"",STEP!S1250,"")</f>
        <v/>
      </c>
      <c r="P1250" s="603">
        <f t="shared" si="195"/>
        <v>0</v>
      </c>
      <c r="Q1250" s="603"/>
      <c r="R1250" s="603" t="str">
        <f t="shared" si="198"/>
        <v/>
      </c>
      <c r="S1250" s="605">
        <f t="shared" si="196"/>
        <v>0</v>
      </c>
      <c r="T1250" s="610">
        <f t="shared" si="197"/>
        <v>0</v>
      </c>
    </row>
    <row r="1251" spans="2:20">
      <c r="B1251" s="517"/>
      <c r="C1251" s="622" t="str">
        <f>IF(STEP!C1251&lt;&gt;"",STEP!C1251,"")</f>
        <v/>
      </c>
      <c r="D1251" s="409" t="str">
        <f>IF(STEP!D1251&lt;&gt;"",STEP!D1251,"")</f>
        <v/>
      </c>
      <c r="E1251" s="410" t="str">
        <f>IF(STEP!E1251&lt;&gt;"",STEP!E1251,"")</f>
        <v/>
      </c>
      <c r="F1251" s="409" t="str">
        <f>IF(STEP!F1251&lt;&gt;"",STEP!F1251,"")</f>
        <v/>
      </c>
      <c r="G1251" s="508" t="str">
        <f>IF(STEP!C1251&lt;&gt;"",STEP!AD1251,"")</f>
        <v/>
      </c>
      <c r="H1251" s="407" t="str">
        <f>IF(AND(STEP!$G1251="",$J$8&lt;&gt;"ON"),"",IF(月報!AX1251&lt;&gt;"",月報!AX1251,IF(STEP!G1251&lt;&gt;"",STEP!G1251,"")))</f>
        <v/>
      </c>
      <c r="I1251" s="408" t="str">
        <f>IF(AND(STEP!$G1251="",$J$8&lt;&gt;"ON"),"",IF(月報!AZ1251&lt;&gt;"",月報!AZ1251,IF(STEP!H1251&lt;&gt;"",STEP!H1251,"")))</f>
        <v/>
      </c>
      <c r="J1251" s="603">
        <f>IF(月報!BA1251&lt;&gt;"",月報!BA1251,0)*24</f>
        <v>0</v>
      </c>
      <c r="K1251" s="603" t="str">
        <f>IF(STEP!X1251&lt;&gt;"",STEP!X1251,"")</f>
        <v/>
      </c>
      <c r="L1251" s="603" t="str">
        <f>IF(STEP!Y1251&lt;&gt;"",STEP!Y1251,"")</f>
        <v/>
      </c>
      <c r="M1251" s="603">
        <f>IF(STEP!Z1251&lt;&gt;"",STEP!Z1251,0)*24</f>
        <v>0</v>
      </c>
      <c r="N1251" s="603" t="str">
        <f>IF(STEP!R1251&lt;&gt;"",STEP!R1251,"")</f>
        <v/>
      </c>
      <c r="O1251" s="603" t="str">
        <f>IF(STEP!S1251&lt;&gt;"",STEP!S1251,"")</f>
        <v/>
      </c>
      <c r="P1251" s="603">
        <f t="shared" si="195"/>
        <v>0</v>
      </c>
      <c r="Q1251" s="603"/>
      <c r="R1251" s="603" t="str">
        <f t="shared" si="198"/>
        <v/>
      </c>
      <c r="S1251" s="605">
        <f t="shared" si="196"/>
        <v>0</v>
      </c>
      <c r="T1251" s="610">
        <f t="shared" si="197"/>
        <v>0</v>
      </c>
    </row>
    <row r="1252" spans="2:20">
      <c r="B1252" s="517"/>
      <c r="C1252" s="622" t="str">
        <f>IF(STEP!C1252&lt;&gt;"",STEP!C1252,"")</f>
        <v/>
      </c>
      <c r="D1252" s="409" t="str">
        <f>IF(STEP!D1252&lt;&gt;"",STEP!D1252,"")</f>
        <v/>
      </c>
      <c r="E1252" s="410" t="str">
        <f>IF(STEP!E1252&lt;&gt;"",STEP!E1252,"")</f>
        <v/>
      </c>
      <c r="F1252" s="409" t="str">
        <f>IF(STEP!F1252&lt;&gt;"",STEP!F1252,"")</f>
        <v/>
      </c>
      <c r="G1252" s="508" t="str">
        <f>IF(STEP!C1252&lt;&gt;"",STEP!AD1252,"")</f>
        <v/>
      </c>
      <c r="H1252" s="407" t="str">
        <f>IF(AND(STEP!$G1252="",$J$8&lt;&gt;"ON"),"",IF(月報!AX1252&lt;&gt;"",月報!AX1252,IF(STEP!G1252&lt;&gt;"",STEP!G1252,"")))</f>
        <v/>
      </c>
      <c r="I1252" s="408" t="str">
        <f>IF(AND(STEP!$G1252="",$J$8&lt;&gt;"ON"),"",IF(月報!AZ1252&lt;&gt;"",月報!AZ1252,IF(STEP!H1252&lt;&gt;"",STEP!H1252,"")))</f>
        <v/>
      </c>
      <c r="J1252" s="603">
        <f>IF(月報!BA1252&lt;&gt;"",月報!BA1252,0)*24</f>
        <v>0</v>
      </c>
      <c r="K1252" s="603" t="str">
        <f>IF(STEP!X1252&lt;&gt;"",STEP!X1252,"")</f>
        <v/>
      </c>
      <c r="L1252" s="603" t="str">
        <f>IF(STEP!Y1252&lt;&gt;"",STEP!Y1252,"")</f>
        <v/>
      </c>
      <c r="M1252" s="603">
        <f>IF(STEP!Z1252&lt;&gt;"",STEP!Z1252,0)*24</f>
        <v>0</v>
      </c>
      <c r="N1252" s="603" t="str">
        <f>IF(STEP!R1252&lt;&gt;"",STEP!R1252,"")</f>
        <v/>
      </c>
      <c r="O1252" s="603" t="str">
        <f>IF(STEP!S1252&lt;&gt;"",STEP!S1252,"")</f>
        <v/>
      </c>
      <c r="P1252" s="603">
        <f t="shared" si="195"/>
        <v>0</v>
      </c>
      <c r="Q1252" s="603"/>
      <c r="R1252" s="603" t="str">
        <f t="shared" si="198"/>
        <v/>
      </c>
      <c r="S1252" s="605">
        <f t="shared" si="196"/>
        <v>0</v>
      </c>
      <c r="T1252" s="610">
        <f t="shared" si="197"/>
        <v>0</v>
      </c>
    </row>
    <row r="1253" spans="2:20">
      <c r="B1253" s="517"/>
      <c r="C1253" s="623" t="str">
        <f>IF(STEP!C1253&lt;&gt;"",STEP!C1253,"")</f>
        <v/>
      </c>
      <c r="D1253" s="411" t="str">
        <f>IF(STEP!D1253&lt;&gt;"",STEP!D1253,"")</f>
        <v/>
      </c>
      <c r="E1253" s="412" t="str">
        <f>IF(STEP!E1253&lt;&gt;"",STEP!E1253,"")</f>
        <v/>
      </c>
      <c r="F1253" s="411" t="str">
        <f>IF(STEP!F1253&lt;&gt;"",STEP!F1253,"")</f>
        <v/>
      </c>
      <c r="G1253" s="413" t="str">
        <f>IF(STEP!C1253&lt;&gt;"",STEP!AD1253,"")</f>
        <v/>
      </c>
      <c r="H1253" s="413" t="str">
        <f>IF(AND(STEP!$G1253="",$J$8&lt;&gt;"ON"),"",IF(月報!AX1253&lt;&gt;"",月報!AX1253,IF(STEP!G1253&lt;&gt;"",STEP!G1253,"")))</f>
        <v/>
      </c>
      <c r="I1253" s="414" t="str">
        <f>IF(AND(STEP!$G1253="",$J$8&lt;&gt;"ON"),"",IF(月報!AZ1253&lt;&gt;"",月報!AZ1253,IF(STEP!H1253&lt;&gt;"",STEP!H1253,"")))</f>
        <v/>
      </c>
      <c r="J1253" s="604">
        <f>IF(月報!BA1253&lt;&gt;"",月報!BA1253,0)*24</f>
        <v>0</v>
      </c>
      <c r="K1253" s="604" t="str">
        <f>IF(STEP!X1253&lt;&gt;"",STEP!X1253,"")</f>
        <v/>
      </c>
      <c r="L1253" s="604" t="str">
        <f>IF(STEP!Y1253&lt;&gt;"",STEP!Y1253,"")</f>
        <v/>
      </c>
      <c r="M1253" s="604">
        <f>IF(STEP!Z1253&lt;&gt;"",STEP!Z1253,0)*24</f>
        <v>0</v>
      </c>
      <c r="N1253" s="604" t="str">
        <f>IF(STEP!R1253&lt;&gt;"",STEP!R1253,"")</f>
        <v/>
      </c>
      <c r="O1253" s="604" t="str">
        <f>IF(STEP!S1253&lt;&gt;"",STEP!S1253,"")</f>
        <v/>
      </c>
      <c r="P1253" s="604">
        <f t="shared" si="195"/>
        <v>0</v>
      </c>
      <c r="Q1253" s="604"/>
      <c r="R1253" s="604" t="str">
        <f t="shared" si="198"/>
        <v/>
      </c>
      <c r="S1253" s="607">
        <f t="shared" si="196"/>
        <v>0</v>
      </c>
      <c r="T1253" s="611">
        <f t="shared" si="197"/>
        <v>0</v>
      </c>
    </row>
    <row r="1254" spans="2:20">
      <c r="B1254" s="517"/>
      <c r="C1254" s="624" t="str">
        <f>IF(STEP!C1254&lt;&gt;"",STEP!C1254,"")</f>
        <v/>
      </c>
      <c r="D1254" s="405" t="str">
        <f>IF(STEP!D1254&lt;&gt;"",STEP!D1254,"")</f>
        <v/>
      </c>
      <c r="E1254" s="406" t="str">
        <f>IF(STEP!E1254&lt;&gt;"",STEP!E1254,"")</f>
        <v/>
      </c>
      <c r="F1254" s="405" t="str">
        <f>IF(STEP!F1254&lt;&gt;"",STEP!F1254,"")</f>
        <v/>
      </c>
      <c r="G1254" s="407" t="str">
        <f>IF(STEP!C1254&lt;&gt;"",STEP!AD1254,"")</f>
        <v/>
      </c>
      <c r="H1254" s="407" t="str">
        <f>IF(AND(STEP!$G1254="",$J$8&lt;&gt;"ON"),"",IF(月報!AX1254&lt;&gt;"",月報!AX1254,IF(STEP!G1254&lt;&gt;"",STEP!G1254,"")))</f>
        <v/>
      </c>
      <c r="I1254" s="408" t="str">
        <f>IF(AND(STEP!$G1254="",$J$8&lt;&gt;"ON"),"",IF(月報!AZ1254&lt;&gt;"",月報!AZ1254,IF(STEP!H1254&lt;&gt;"",STEP!H1254,"")))</f>
        <v/>
      </c>
      <c r="J1254" s="603">
        <f>IF(月報!BA1254&lt;&gt;"",月報!BA1254,0)*24</f>
        <v>0</v>
      </c>
      <c r="K1254" s="603" t="str">
        <f>IF(STEP!X1254&lt;&gt;"",STEP!X1254,"")</f>
        <v/>
      </c>
      <c r="L1254" s="603" t="str">
        <f>IF(STEP!Y1254&lt;&gt;"",STEP!Y1254,"")</f>
        <v/>
      </c>
      <c r="M1254" s="603">
        <f>IF(STEP!Z1254&lt;&gt;"",STEP!Z1254,0)*24</f>
        <v>0</v>
      </c>
      <c r="N1254" s="603" t="str">
        <f>IF(STEP!R1254&lt;&gt;"",STEP!R1254,"")</f>
        <v/>
      </c>
      <c r="O1254" s="603" t="str">
        <f>IF(STEP!S1254&lt;&gt;"",STEP!S1254,"")</f>
        <v/>
      </c>
      <c r="P1254" s="603">
        <f t="shared" si="195"/>
        <v>0</v>
      </c>
      <c r="Q1254" s="603">
        <f>SUM(P1254:P1260)</f>
        <v>0</v>
      </c>
      <c r="R1254" s="603" t="str">
        <f t="shared" si="198"/>
        <v/>
      </c>
      <c r="S1254" s="606">
        <f t="shared" si="196"/>
        <v>0</v>
      </c>
      <c r="T1254" s="610">
        <f t="shared" si="197"/>
        <v>0</v>
      </c>
    </row>
    <row r="1255" spans="2:20">
      <c r="B1255" s="517"/>
      <c r="C1255" s="622" t="str">
        <f>IF(STEP!C1255&lt;&gt;"",STEP!C1255,"")</f>
        <v/>
      </c>
      <c r="D1255" s="409" t="str">
        <f>IF(STEP!D1255&lt;&gt;"",STEP!D1255,"")</f>
        <v/>
      </c>
      <c r="E1255" s="410" t="str">
        <f>IF(STEP!E1255&lt;&gt;"",STEP!E1255,"")</f>
        <v/>
      </c>
      <c r="F1255" s="409" t="str">
        <f>IF(STEP!F1255&lt;&gt;"",STEP!F1255,"")</f>
        <v/>
      </c>
      <c r="G1255" s="508" t="str">
        <f>IF(STEP!C1255&lt;&gt;"",STEP!AD1255,"")</f>
        <v/>
      </c>
      <c r="H1255" s="407" t="str">
        <f>IF(AND(STEP!$G1255="",$J$8&lt;&gt;"ON"),"",IF(月報!AX1255&lt;&gt;"",月報!AX1255,IF(STEP!G1255&lt;&gt;"",STEP!G1255,"")))</f>
        <v/>
      </c>
      <c r="I1255" s="408" t="str">
        <f>IF(AND(STEP!$G1255="",$J$8&lt;&gt;"ON"),"",IF(月報!AZ1255&lt;&gt;"",月報!AZ1255,IF(STEP!H1255&lt;&gt;"",STEP!H1255,"")))</f>
        <v/>
      </c>
      <c r="J1255" s="603">
        <f>IF(月報!BA1255&lt;&gt;"",月報!BA1255,0)*24</f>
        <v>0</v>
      </c>
      <c r="K1255" s="603" t="str">
        <f>IF(STEP!X1255&lt;&gt;"",STEP!X1255,"")</f>
        <v/>
      </c>
      <c r="L1255" s="603" t="str">
        <f>IF(STEP!Y1255&lt;&gt;"",STEP!Y1255,"")</f>
        <v/>
      </c>
      <c r="M1255" s="603">
        <f>IF(STEP!Z1255&lt;&gt;"",STEP!Z1255,0)*24</f>
        <v>0</v>
      </c>
      <c r="N1255" s="603" t="str">
        <f>IF(STEP!R1255&lt;&gt;"",STEP!R1255,"")</f>
        <v/>
      </c>
      <c r="O1255" s="603" t="str">
        <f>IF(STEP!S1255&lt;&gt;"",STEP!S1255,"")</f>
        <v/>
      </c>
      <c r="P1255" s="603">
        <f t="shared" si="195"/>
        <v>0</v>
      </c>
      <c r="Q1255" s="603"/>
      <c r="R1255" s="603" t="str">
        <f t="shared" si="198"/>
        <v/>
      </c>
      <c r="S1255" s="605">
        <f t="shared" si="196"/>
        <v>0</v>
      </c>
      <c r="T1255" s="610">
        <f t="shared" si="197"/>
        <v>0</v>
      </c>
    </row>
    <row r="1256" spans="2:20">
      <c r="B1256" s="517"/>
      <c r="C1256" s="622" t="str">
        <f>IF(STEP!C1256&lt;&gt;"",STEP!C1256,"")</f>
        <v/>
      </c>
      <c r="D1256" s="409" t="str">
        <f>IF(STEP!D1256&lt;&gt;"",STEP!D1256,"")</f>
        <v/>
      </c>
      <c r="E1256" s="410" t="str">
        <f>IF(STEP!E1256&lt;&gt;"",STEP!E1256,"")</f>
        <v/>
      </c>
      <c r="F1256" s="409" t="str">
        <f>IF(STEP!F1256&lt;&gt;"",STEP!F1256,"")</f>
        <v/>
      </c>
      <c r="G1256" s="508" t="str">
        <f>IF(STEP!C1256&lt;&gt;"",STEP!AD1256,"")</f>
        <v/>
      </c>
      <c r="H1256" s="407" t="str">
        <f>IF(AND(STEP!$G1256="",$J$8&lt;&gt;"ON"),"",IF(月報!AX1256&lt;&gt;"",月報!AX1256,IF(STEP!G1256&lt;&gt;"",STEP!G1256,"")))</f>
        <v/>
      </c>
      <c r="I1256" s="408" t="str">
        <f>IF(AND(STEP!$G1256="",$J$8&lt;&gt;"ON"),"",IF(月報!AZ1256&lt;&gt;"",月報!AZ1256,IF(STEP!H1256&lt;&gt;"",STEP!H1256,"")))</f>
        <v/>
      </c>
      <c r="J1256" s="408" t="str">
        <f>IF(AND(STEP!$G1256="",$J$8&lt;&gt;"ON"),"",IF(月報!BA1256&lt;&gt;"",月報!BA1256,IF(STEP!J1256&lt;&gt;"",STEP!J1256/24,"")))</f>
        <v/>
      </c>
      <c r="K1256" s="408" t="str">
        <f>IF(STEP!X1256&lt;&gt;"",STEP!X1256,"")</f>
        <v/>
      </c>
      <c r="L1256" s="408" t="str">
        <f>IF(STEP!Y1256&lt;&gt;"",STEP!Y1256,"")</f>
        <v/>
      </c>
      <c r="M1256" s="408" t="str">
        <f>IF(STEP!Z1256&lt;&gt;"",STEP!Z1256,"")</f>
        <v/>
      </c>
      <c r="N1256" s="408" t="str">
        <f>IF(STEP!R1256&lt;&gt;"",STEP!R1256,"")</f>
        <v/>
      </c>
      <c r="O1256" s="408" t="str">
        <f>IF(STEP!S1256&lt;&gt;"",STEP!S1256,"")</f>
        <v/>
      </c>
      <c r="P1256" s="408" t="str">
        <f t="shared" si="195"/>
        <v/>
      </c>
      <c r="Q1256" s="408"/>
      <c r="R1256" s="408" t="str">
        <f t="shared" si="198"/>
        <v/>
      </c>
      <c r="S1256" s="608"/>
      <c r="T1256" s="610"/>
    </row>
    <row r="1257" spans="2:20">
      <c r="B1257" s="517"/>
      <c r="C1257" s="622" t="str">
        <f>IF(STEP!C1257&lt;&gt;"",STEP!C1257,"")</f>
        <v/>
      </c>
      <c r="D1257" s="409" t="str">
        <f>IF(STEP!D1257&lt;&gt;"",STEP!D1257,"")</f>
        <v/>
      </c>
      <c r="E1257" s="410" t="str">
        <f>IF(STEP!E1257&lt;&gt;"",STEP!E1257,"")</f>
        <v/>
      </c>
      <c r="F1257" s="409" t="str">
        <f>IF(STEP!F1257&lt;&gt;"",STEP!F1257,"")</f>
        <v/>
      </c>
      <c r="G1257" s="508" t="str">
        <f>IF(STEP!C1257&lt;&gt;"",STEP!AD1257,"")</f>
        <v/>
      </c>
      <c r="H1257" s="407" t="str">
        <f>IF(AND(STEP!$G1257="",$J$8&lt;&gt;"ON"),"",IF(月報!AX1257&lt;&gt;"",月報!AX1257,IF(STEP!G1257&lt;&gt;"",STEP!G1257,"")))</f>
        <v/>
      </c>
      <c r="I1257" s="408" t="str">
        <f>IF(AND(STEP!$G1257="",$J$8&lt;&gt;"ON"),"",IF(月報!AZ1257&lt;&gt;"",月報!AZ1257,IF(STEP!H1257&lt;&gt;"",STEP!H1257,"")))</f>
        <v/>
      </c>
      <c r="J1257" s="408" t="str">
        <f>IF(AND(STEP!$G1257="",$J$8&lt;&gt;"ON"),"",IF(月報!BA1257&lt;&gt;"",月報!BA1257,IF(STEP!J1257&lt;&gt;"",STEP!J1257/24,"")))</f>
        <v/>
      </c>
      <c r="K1257" s="408" t="str">
        <f>IF(STEP!X1257&lt;&gt;"",STEP!X1257,"")</f>
        <v/>
      </c>
      <c r="L1257" s="408" t="str">
        <f>IF(STEP!Y1257&lt;&gt;"",STEP!Y1257,"")</f>
        <v/>
      </c>
      <c r="M1257" s="408" t="str">
        <f>IF(STEP!Z1257&lt;&gt;"",STEP!Z1257,"")</f>
        <v/>
      </c>
      <c r="N1257" s="408" t="str">
        <f>IF(STEP!R1257&lt;&gt;"",STEP!R1257,"")</f>
        <v/>
      </c>
      <c r="O1257" s="408" t="str">
        <f>IF(STEP!S1257&lt;&gt;"",STEP!S1257,"")</f>
        <v/>
      </c>
      <c r="P1257" s="408" t="str">
        <f t="shared" si="195"/>
        <v/>
      </c>
      <c r="Q1257" s="408"/>
      <c r="R1257" s="408" t="str">
        <f t="shared" si="198"/>
        <v/>
      </c>
      <c r="S1257" s="608"/>
      <c r="T1257" s="610"/>
    </row>
    <row r="1258" spans="2:20">
      <c r="B1258" s="517"/>
      <c r="C1258" s="622" t="str">
        <f>IF(STEP!C1258&lt;&gt;"",STEP!C1258,"")</f>
        <v/>
      </c>
      <c r="D1258" s="409" t="str">
        <f>IF(STEP!D1258&lt;&gt;"",STEP!D1258,"")</f>
        <v/>
      </c>
      <c r="E1258" s="410" t="str">
        <f>IF(STEP!E1258&lt;&gt;"",STEP!E1258,"")</f>
        <v/>
      </c>
      <c r="F1258" s="409" t="str">
        <f>IF(STEP!F1258&lt;&gt;"",STEP!F1258,"")</f>
        <v/>
      </c>
      <c r="G1258" s="508" t="str">
        <f>IF(STEP!C1258&lt;&gt;"",STEP!AD1258,"")</f>
        <v/>
      </c>
      <c r="H1258" s="407" t="str">
        <f>IF(AND(STEP!$G1258="",$J$8&lt;&gt;"ON"),"",IF(月報!AX1258&lt;&gt;"",月報!AX1258,IF(STEP!G1258&lt;&gt;"",STEP!G1258,"")))</f>
        <v/>
      </c>
      <c r="I1258" s="408" t="str">
        <f>IF(AND(STEP!$G1258="",$J$8&lt;&gt;"ON"),"",IF(月報!AZ1258&lt;&gt;"",月報!AZ1258,IF(STEP!H1258&lt;&gt;"",STEP!H1258,"")))</f>
        <v/>
      </c>
      <c r="J1258" s="408" t="str">
        <f>IF(AND(STEP!$G1258="",$J$8&lt;&gt;"ON"),"",IF(月報!BA1258&lt;&gt;"",月報!BA1258,IF(STEP!J1258&lt;&gt;"",STEP!J1258/24,"")))</f>
        <v/>
      </c>
      <c r="K1258" s="408" t="str">
        <f>IF(STEP!X1258&lt;&gt;"",STEP!X1258,"")</f>
        <v/>
      </c>
      <c r="L1258" s="408" t="str">
        <f>IF(STEP!Y1258&lt;&gt;"",STEP!Y1258,"")</f>
        <v/>
      </c>
      <c r="M1258" s="408" t="str">
        <f>IF(STEP!Z1258&lt;&gt;"",STEP!Z1258,"")</f>
        <v/>
      </c>
      <c r="N1258" s="408" t="str">
        <f>IF(STEP!R1258&lt;&gt;"",STEP!R1258,"")</f>
        <v/>
      </c>
      <c r="O1258" s="408" t="str">
        <f>IF(STEP!S1258&lt;&gt;"",STEP!S1258,"")</f>
        <v/>
      </c>
      <c r="P1258" s="408" t="str">
        <f t="shared" si="195"/>
        <v/>
      </c>
      <c r="Q1258" s="408"/>
      <c r="R1258" s="408" t="str">
        <f t="shared" si="198"/>
        <v/>
      </c>
      <c r="S1258" s="608"/>
      <c r="T1258" s="610"/>
    </row>
    <row r="1259" spans="2:20">
      <c r="B1259" s="517"/>
      <c r="C1259" s="622" t="str">
        <f>IF(STEP!C1259&lt;&gt;"",STEP!C1259,"")</f>
        <v/>
      </c>
      <c r="D1259" s="409" t="str">
        <f>IF(STEP!D1259&lt;&gt;"",STEP!D1259,"")</f>
        <v/>
      </c>
      <c r="E1259" s="410" t="str">
        <f>IF(STEP!E1259&lt;&gt;"",STEP!E1259,"")</f>
        <v/>
      </c>
      <c r="F1259" s="409" t="str">
        <f>IF(STEP!F1259&lt;&gt;"",STEP!F1259,"")</f>
        <v/>
      </c>
      <c r="G1259" s="508" t="str">
        <f>IF(STEP!C1259&lt;&gt;"",STEP!AD1259,"")</f>
        <v/>
      </c>
      <c r="H1259" s="407" t="str">
        <f>IF(AND(STEP!$G1259="",$J$8&lt;&gt;"ON"),"",IF(月報!AX1259&lt;&gt;"",月報!AX1259,IF(STEP!G1259&lt;&gt;"",STEP!G1259,"")))</f>
        <v/>
      </c>
      <c r="I1259" s="408" t="str">
        <f>IF(AND(STEP!$G1259="",$J$8&lt;&gt;"ON"),"",IF(月報!AZ1259&lt;&gt;"",月報!AZ1259,IF(STEP!H1259&lt;&gt;"",STEP!H1259,"")))</f>
        <v/>
      </c>
      <c r="J1259" s="408" t="str">
        <f>IF(AND(STEP!$G1259="",$J$8&lt;&gt;"ON"),"",IF(月報!BA1259&lt;&gt;"",月報!BA1259,IF(STEP!J1259&lt;&gt;"",STEP!J1259/24,"")))</f>
        <v/>
      </c>
      <c r="K1259" s="408" t="str">
        <f>IF(STEP!X1259&lt;&gt;"",STEP!X1259,"")</f>
        <v/>
      </c>
      <c r="L1259" s="408" t="str">
        <f>IF(STEP!Y1259&lt;&gt;"",STEP!Y1259,"")</f>
        <v/>
      </c>
      <c r="M1259" s="408" t="str">
        <f>IF(STEP!Z1259&lt;&gt;"",STEP!Z1259,"")</f>
        <v/>
      </c>
      <c r="N1259" s="408" t="str">
        <f>IF(STEP!R1259&lt;&gt;"",STEP!R1259,"")</f>
        <v/>
      </c>
      <c r="O1259" s="408" t="str">
        <f>IF(STEP!S1259&lt;&gt;"",STEP!S1259,"")</f>
        <v/>
      </c>
      <c r="P1259" s="408" t="str">
        <f t="shared" si="195"/>
        <v/>
      </c>
      <c r="Q1259" s="408"/>
      <c r="R1259" s="408" t="str">
        <f t="shared" si="198"/>
        <v/>
      </c>
      <c r="S1259" s="608"/>
      <c r="T1259" s="610"/>
    </row>
    <row r="1260" spans="2:20" ht="13.8" thickBot="1">
      <c r="B1260" s="518"/>
      <c r="C1260" s="625" t="str">
        <f>IF(STEP!C1260&lt;&gt;"",STEP!C1260,"")</f>
        <v/>
      </c>
      <c r="D1260" s="415" t="str">
        <f>IF(STEP!D1260&lt;&gt;"",STEP!D1260,"")</f>
        <v/>
      </c>
      <c r="E1260" s="416" t="str">
        <f>IF(STEP!E1260&lt;&gt;"",STEP!E1260,"")</f>
        <v/>
      </c>
      <c r="F1260" s="415" t="str">
        <f>IF(STEP!F1260&lt;&gt;"",STEP!F1260,"")</f>
        <v/>
      </c>
      <c r="G1260" s="417" t="str">
        <f>IF(STEP!C1260&lt;&gt;"",STEP!AD1260,"")</f>
        <v/>
      </c>
      <c r="H1260" s="417" t="str">
        <f>IF(AND(STEP!$G1260="",$J$8&lt;&gt;"ON"),"",IF(月報!AX1260&lt;&gt;"",月報!AX1260,IF(STEP!G1260&lt;&gt;"",STEP!G1260,"")))</f>
        <v/>
      </c>
      <c r="I1260" s="418" t="str">
        <f>IF(AND(STEP!$G1260="",$J$8&lt;&gt;"ON"),"",IF(月報!AZ1260&lt;&gt;"",月報!AZ1260,IF(STEP!H1260&lt;&gt;"",STEP!H1260,"")))</f>
        <v/>
      </c>
      <c r="J1260" s="418" t="str">
        <f>IF(AND(STEP!$G1260="",$J$8&lt;&gt;"ON"),"",IF(月報!BA1260&lt;&gt;"",月報!BA1260,IF(STEP!J1260&lt;&gt;"",STEP!J1260/24,"")))</f>
        <v/>
      </c>
      <c r="K1260" s="418" t="str">
        <f>IF(STEP!X1260&lt;&gt;"",STEP!X1260,"")</f>
        <v/>
      </c>
      <c r="L1260" s="418" t="str">
        <f>IF(STEP!Y1260&lt;&gt;"",STEP!Y1260,"")</f>
        <v/>
      </c>
      <c r="M1260" s="418" t="str">
        <f>IF(STEP!Z1260&lt;&gt;"",STEP!Z1260,"")</f>
        <v/>
      </c>
      <c r="N1260" s="418" t="str">
        <f>IF(STEP!R1260&lt;&gt;"",STEP!R1260,"")</f>
        <v/>
      </c>
      <c r="O1260" s="418" t="str">
        <f>IF(STEP!S1260&lt;&gt;"",STEP!S1260,"")</f>
        <v/>
      </c>
      <c r="P1260" s="418" t="str">
        <f t="shared" si="195"/>
        <v/>
      </c>
      <c r="Q1260" s="418"/>
      <c r="R1260" s="418" t="str">
        <f t="shared" si="198"/>
        <v/>
      </c>
      <c r="S1260" s="609"/>
      <c r="T1260" s="612"/>
    </row>
    <row r="1261" spans="2:20">
      <c r="B1261" s="516" t="s">
        <v>416</v>
      </c>
      <c r="C1261" s="626"/>
      <c r="D1261" s="324"/>
      <c r="E1261" s="325"/>
      <c r="F1261" s="578" t="s">
        <v>465</v>
      </c>
      <c r="G1261" s="320"/>
      <c r="H1261" s="320"/>
      <c r="I1261" s="326"/>
      <c r="J1261" s="326"/>
      <c r="K1261" s="326"/>
      <c r="L1261" s="326"/>
      <c r="M1261" s="326"/>
      <c r="N1261" s="326"/>
      <c r="O1261" s="326"/>
      <c r="P1261" s="326"/>
      <c r="Q1261" s="326"/>
      <c r="R1261" s="326"/>
      <c r="S1261" s="326"/>
      <c r="T1261" s="326"/>
    </row>
    <row r="1262" spans="2:20">
      <c r="B1262" s="516"/>
      <c r="C1262" s="626"/>
      <c r="D1262" s="324"/>
      <c r="E1262" s="325"/>
      <c r="F1262" s="324"/>
      <c r="G1262" s="320"/>
      <c r="H1262" s="320"/>
      <c r="I1262" s="326"/>
      <c r="J1262" s="326"/>
      <c r="K1262" s="326"/>
      <c r="L1262" s="326"/>
      <c r="M1262" s="326"/>
      <c r="N1262" s="326"/>
      <c r="O1262" s="326"/>
      <c r="P1262" s="326"/>
      <c r="Q1262" s="326"/>
      <c r="R1262" s="326"/>
      <c r="S1262" s="326"/>
      <c r="T1262" s="326"/>
    </row>
    <row r="1263" spans="2:20">
      <c r="B1263" s="516"/>
      <c r="C1263" s="626"/>
      <c r="D1263" s="324"/>
      <c r="E1263" s="325"/>
      <c r="F1263" s="324"/>
      <c r="G1263" s="320"/>
      <c r="H1263" s="320"/>
      <c r="I1263" s="326"/>
      <c r="J1263" s="326"/>
      <c r="K1263" s="326"/>
      <c r="L1263" s="326"/>
      <c r="M1263" s="326"/>
      <c r="N1263" s="326"/>
      <c r="O1263" s="326"/>
      <c r="P1263" s="326"/>
      <c r="Q1263" s="326"/>
      <c r="R1263" s="326"/>
      <c r="S1263" s="326"/>
      <c r="T1263" s="326"/>
    </row>
    <row r="1264" spans="2:20">
      <c r="B1264" s="516"/>
      <c r="C1264" s="626"/>
      <c r="D1264" s="324"/>
      <c r="E1264" s="325"/>
      <c r="F1264" s="324"/>
      <c r="G1264" s="320"/>
      <c r="H1264" s="320"/>
      <c r="I1264" s="326"/>
      <c r="J1264" s="326"/>
      <c r="K1264" s="326"/>
      <c r="L1264" s="326"/>
      <c r="M1264" s="326"/>
      <c r="N1264" s="326"/>
      <c r="O1264" s="326"/>
      <c r="P1264" s="326"/>
      <c r="Q1264" s="326"/>
      <c r="R1264" s="326"/>
      <c r="S1264" s="326"/>
      <c r="T1264" s="326"/>
    </row>
    <row r="1265" spans="2:20">
      <c r="B1265" s="516"/>
      <c r="C1265" s="626"/>
      <c r="D1265" s="324"/>
      <c r="E1265" s="325"/>
      <c r="F1265" s="324"/>
      <c r="G1265" s="320"/>
      <c r="H1265" s="320"/>
      <c r="I1265" s="326"/>
      <c r="J1265" s="326"/>
      <c r="K1265" s="326"/>
      <c r="L1265" s="326"/>
      <c r="M1265" s="326"/>
      <c r="N1265" s="326"/>
      <c r="O1265" s="326"/>
      <c r="P1265" s="326"/>
      <c r="Q1265" s="326"/>
      <c r="R1265" s="326"/>
      <c r="S1265" s="326"/>
      <c r="T1265" s="326"/>
    </row>
    <row r="1266" spans="2:20">
      <c r="B1266" s="516"/>
      <c r="C1266" s="626"/>
      <c r="D1266" s="324"/>
      <c r="E1266" s="325"/>
      <c r="F1266" s="324"/>
      <c r="G1266" s="320"/>
      <c r="H1266" s="320"/>
      <c r="I1266" s="326"/>
      <c r="J1266" s="326"/>
      <c r="K1266" s="326"/>
      <c r="L1266" s="326"/>
      <c r="M1266" s="326"/>
      <c r="N1266" s="326"/>
      <c r="O1266" s="326"/>
      <c r="P1266" s="326"/>
      <c r="Q1266" s="326"/>
      <c r="R1266" s="326"/>
      <c r="S1266" s="326"/>
      <c r="T1266" s="326"/>
    </row>
    <row r="1267" spans="2:20">
      <c r="B1267" s="516"/>
      <c r="C1267" s="626"/>
      <c r="D1267" s="324"/>
      <c r="E1267" s="325"/>
      <c r="F1267" s="324"/>
      <c r="G1267" s="320"/>
      <c r="H1267" s="320"/>
      <c r="I1267" s="326"/>
      <c r="J1267" s="326"/>
      <c r="K1267" s="326"/>
      <c r="L1267" s="326"/>
      <c r="M1267" s="326"/>
      <c r="N1267" s="326"/>
      <c r="O1267" s="326"/>
      <c r="P1267" s="326"/>
      <c r="Q1267" s="326"/>
      <c r="R1267" s="326"/>
      <c r="S1267" s="326"/>
      <c r="T1267" s="326"/>
    </row>
    <row r="1268" spans="2:20">
      <c r="B1268" s="516"/>
      <c r="C1268" s="626"/>
      <c r="D1268" s="324"/>
      <c r="E1268" s="325"/>
      <c r="F1268" s="324"/>
      <c r="G1268" s="320"/>
      <c r="H1268" s="320"/>
      <c r="I1268" s="326"/>
      <c r="J1268" s="326"/>
      <c r="K1268" s="326"/>
      <c r="L1268" s="326"/>
      <c r="M1268" s="326"/>
      <c r="N1268" s="326"/>
      <c r="O1268" s="326"/>
      <c r="P1268" s="326"/>
      <c r="Q1268" s="326"/>
      <c r="R1268" s="326"/>
      <c r="S1268" s="326"/>
      <c r="T1268" s="326"/>
    </row>
    <row r="1269" spans="2:20">
      <c r="B1269" s="516"/>
      <c r="C1269" s="626"/>
      <c r="D1269" s="324"/>
      <c r="E1269" s="325"/>
      <c r="F1269" s="324"/>
      <c r="G1269" s="320"/>
      <c r="H1269" s="320"/>
      <c r="I1269" s="326"/>
      <c r="J1269" s="326"/>
      <c r="K1269" s="326"/>
      <c r="L1269" s="326"/>
      <c r="M1269" s="326"/>
      <c r="N1269" s="326"/>
      <c r="O1269" s="326"/>
      <c r="P1269" s="326"/>
      <c r="Q1269" s="326"/>
      <c r="R1269" s="326"/>
      <c r="S1269" s="326"/>
      <c r="T1269" s="326"/>
    </row>
    <row r="1270" spans="2:20" ht="13.8" thickBot="1">
      <c r="B1270" s="519"/>
      <c r="C1270" s="627"/>
      <c r="D1270" s="330"/>
      <c r="E1270" s="331"/>
      <c r="F1270" s="330"/>
      <c r="G1270" s="322"/>
      <c r="H1270" s="322"/>
      <c r="I1270" s="332"/>
      <c r="J1270" s="332"/>
      <c r="K1270" s="332"/>
      <c r="L1270" s="332"/>
      <c r="M1270" s="332"/>
      <c r="N1270" s="332"/>
      <c r="O1270" s="332"/>
      <c r="P1270" s="332"/>
      <c r="Q1270" s="332"/>
      <c r="R1270" s="332"/>
      <c r="S1270" s="332"/>
      <c r="T1270" s="332"/>
    </row>
    <row r="1271" spans="2:20">
      <c r="B1271" s="522">
        <f>B1226+1</f>
        <v>29</v>
      </c>
      <c r="C1271" s="624" t="str">
        <f>IF(STEP!C1271&lt;&gt;"",STEP!C1271,"")</f>
        <v/>
      </c>
      <c r="D1271" s="405" t="str">
        <f>IF(STEP!D1271&lt;&gt;"",STEP!D1271,"")</f>
        <v/>
      </c>
      <c r="E1271" s="406" t="str">
        <f>IF(STEP!E1271&lt;&gt;"",STEP!E1271,"")</f>
        <v/>
      </c>
      <c r="F1271" s="405" t="str">
        <f>IF(STEP!F1271&lt;&gt;"",STEP!F1271,"")</f>
        <v/>
      </c>
      <c r="G1271" s="407" t="str">
        <f>IF(STEP!C1271&lt;&gt;"",STEP!AD1271,"")</f>
        <v/>
      </c>
      <c r="H1271" s="407" t="str">
        <f>IF(AND(STEP!$G1271="",$J$8&lt;&gt;"ON"),"",IF(月報!AX1271&lt;&gt;"",月報!AX1271,IF(STEP!G1271&lt;&gt;"",STEP!G1271,"")))</f>
        <v/>
      </c>
      <c r="I1271" s="408" t="str">
        <f>IF(AND(STEP!$G1271="",$J$8&lt;&gt;"ON"),"",IF(月報!AZ1271&lt;&gt;"",月報!AZ1271,IF(STEP!H1271&lt;&gt;"",STEP!H1271,"")))</f>
        <v/>
      </c>
      <c r="J1271" s="408" t="str">
        <f>IF(AND(STEP!$G1271="",$J$8&lt;&gt;"ON"),"",IF(月報!BA1271&lt;&gt;"",月報!BA1271,IF(STEP!J1271&lt;&gt;"",STEP!J1271/24,"")))</f>
        <v/>
      </c>
      <c r="K1271" s="408" t="str">
        <f>IF(STEP!X1271&lt;&gt;"",STEP!X1271,"")</f>
        <v/>
      </c>
      <c r="L1271" s="408" t="str">
        <f>IF(STEP!Y1271&lt;&gt;"",STEP!Y1271,"")</f>
        <v/>
      </c>
      <c r="M1271" s="408" t="str">
        <f>IF(STEP!Z1271&lt;&gt;"",STEP!Z1271,"")</f>
        <v/>
      </c>
      <c r="N1271" s="419" t="str">
        <f>IF(STEP!R1271&lt;&gt;"",STEP!R1271,"")</f>
        <v/>
      </c>
      <c r="O1271" s="420" t="str">
        <f>IF(STEP!S1271&lt;&gt;"",STEP!S1271,"")</f>
        <v/>
      </c>
      <c r="P1271" s="315" t="str">
        <f t="shared" ref="P1271:P1305" si="199">IF(J1271&lt;&gt;"",J1271,"")</f>
        <v/>
      </c>
      <c r="Q1271" s="472">
        <f>SUM(P1271:P1277)</f>
        <v>0</v>
      </c>
      <c r="R1271" s="559" t="str">
        <f>IF(C1271&lt;&gt;"",VLOOKUP(C1271,設定シート!$D$10:$L$109,9,FALSE),"")</f>
        <v/>
      </c>
    </row>
    <row r="1272" spans="2:20">
      <c r="B1272" s="517"/>
      <c r="C1272" s="622" t="str">
        <f>IF(STEP!C1272&lt;&gt;"",STEP!C1272,"")</f>
        <v/>
      </c>
      <c r="D1272" s="409" t="str">
        <f>IF(STEP!D1272&lt;&gt;"",STEP!D1272,"")</f>
        <v/>
      </c>
      <c r="E1272" s="410" t="str">
        <f>IF(STEP!E1272&lt;&gt;"",STEP!E1272,"")</f>
        <v/>
      </c>
      <c r="F1272" s="409" t="str">
        <f>IF(STEP!F1272&lt;&gt;"",STEP!F1272,"")</f>
        <v/>
      </c>
      <c r="G1272" s="508" t="str">
        <f>IF(STEP!C1272&lt;&gt;"",STEP!AD1272,"")</f>
        <v/>
      </c>
      <c r="H1272" s="407" t="str">
        <f>IF(AND(STEP!$G1272="",$J$8&lt;&gt;"ON"),"",IF(月報!AX1272&lt;&gt;"",月報!AX1272,IF(STEP!G1272&lt;&gt;"",STEP!G1272,"")))</f>
        <v/>
      </c>
      <c r="I1272" s="408" t="str">
        <f>IF(AND(STEP!$G1272="",$J$8&lt;&gt;"ON"),"",IF(月報!AZ1272&lt;&gt;"",月報!AZ1272,IF(STEP!H1272&lt;&gt;"",STEP!H1272,"")))</f>
        <v/>
      </c>
      <c r="J1272" s="408" t="str">
        <f>IF(AND(STEP!$G1272="",$J$8&lt;&gt;"ON"),"",IF(月報!BA1272&lt;&gt;"",月報!BA1272,IF(STEP!J1272&lt;&gt;"",STEP!J1272/24,"")))</f>
        <v/>
      </c>
      <c r="K1272" s="421" t="str">
        <f>IF(STEP!X1272&lt;&gt;"",STEP!X1272,"")</f>
        <v/>
      </c>
      <c r="L1272" s="421" t="str">
        <f>IF(STEP!Y1272&lt;&gt;"",STEP!Y1272,"")</f>
        <v/>
      </c>
      <c r="M1272" s="421" t="str">
        <f>IF(STEP!Z1272&lt;&gt;"",STEP!Z1272,"")</f>
        <v/>
      </c>
      <c r="N1272" s="422" t="str">
        <f>IF(STEP!R1272&lt;&gt;"",STEP!R1272,"")</f>
        <v/>
      </c>
      <c r="O1272" s="423" t="str">
        <f>IF(STEP!S1272&lt;&gt;"",STEP!S1272,"")</f>
        <v/>
      </c>
      <c r="P1272" s="316" t="str">
        <f t="shared" si="199"/>
        <v/>
      </c>
      <c r="Q1272" s="336"/>
      <c r="R1272" s="560" t="str">
        <f t="shared" ref="R1272:R1335" si="200">R1271</f>
        <v/>
      </c>
    </row>
    <row r="1273" spans="2:20">
      <c r="B1273" s="517"/>
      <c r="C1273" s="622" t="str">
        <f>IF(STEP!C1273&lt;&gt;"",STEP!C1273,"")</f>
        <v/>
      </c>
      <c r="D1273" s="409" t="str">
        <f>IF(STEP!D1273&lt;&gt;"",STEP!D1273,"")</f>
        <v/>
      </c>
      <c r="E1273" s="410" t="str">
        <f>IF(STEP!E1273&lt;&gt;"",STEP!E1273,"")</f>
        <v/>
      </c>
      <c r="F1273" s="409" t="str">
        <f>IF(STEP!F1273&lt;&gt;"",STEP!F1273,"")</f>
        <v/>
      </c>
      <c r="G1273" s="508" t="str">
        <f>IF(STEP!C1273&lt;&gt;"",STEP!AD1273,"")</f>
        <v/>
      </c>
      <c r="H1273" s="407" t="str">
        <f>IF(AND(STEP!$G1273="",$J$8&lt;&gt;"ON"),"",IF(月報!AX1273&lt;&gt;"",月報!AX1273,IF(STEP!G1273&lt;&gt;"",STEP!G1273,"")))</f>
        <v/>
      </c>
      <c r="I1273" s="408" t="str">
        <f>IF(AND(STEP!$G1273="",$J$8&lt;&gt;"ON"),"",IF(月報!AZ1273&lt;&gt;"",月報!AZ1273,IF(STEP!H1273&lt;&gt;"",STEP!H1273,"")))</f>
        <v/>
      </c>
      <c r="J1273" s="408" t="str">
        <f>IF(AND(STEP!$G1273="",$J$8&lt;&gt;"ON"),"",IF(月報!BA1273&lt;&gt;"",月報!BA1273,IF(STEP!J1273&lt;&gt;"",STEP!J1273/24,"")))</f>
        <v/>
      </c>
      <c r="K1273" s="421" t="str">
        <f>IF(STEP!X1273&lt;&gt;"",STEP!X1273,"")</f>
        <v/>
      </c>
      <c r="L1273" s="421" t="str">
        <f>IF(STEP!Y1273&lt;&gt;"",STEP!Y1273,"")</f>
        <v/>
      </c>
      <c r="M1273" s="421" t="str">
        <f>IF(STEP!Z1273&lt;&gt;"",STEP!Z1273,"")</f>
        <v/>
      </c>
      <c r="N1273" s="422" t="str">
        <f>IF(STEP!R1273&lt;&gt;"",STEP!R1273,"")</f>
        <v/>
      </c>
      <c r="O1273" s="423" t="str">
        <f>IF(STEP!S1273&lt;&gt;"",STEP!S1273,"")</f>
        <v/>
      </c>
      <c r="P1273" s="316" t="str">
        <f t="shared" si="199"/>
        <v/>
      </c>
      <c r="Q1273" s="336"/>
      <c r="R1273" s="560" t="str">
        <f t="shared" si="200"/>
        <v/>
      </c>
    </row>
    <row r="1274" spans="2:20">
      <c r="B1274" s="517"/>
      <c r="C1274" s="622" t="str">
        <f>IF(STEP!C1274&lt;&gt;"",STEP!C1274,"")</f>
        <v/>
      </c>
      <c r="D1274" s="409" t="str">
        <f>IF(STEP!D1274&lt;&gt;"",STEP!D1274,"")</f>
        <v/>
      </c>
      <c r="E1274" s="410" t="str">
        <f>IF(STEP!E1274&lt;&gt;"",STEP!E1274,"")</f>
        <v/>
      </c>
      <c r="F1274" s="409" t="str">
        <f>IF(STEP!F1274&lt;&gt;"",STEP!F1274,"")</f>
        <v/>
      </c>
      <c r="G1274" s="508" t="str">
        <f>IF(STEP!C1274&lt;&gt;"",STEP!AD1274,"")</f>
        <v/>
      </c>
      <c r="H1274" s="407" t="str">
        <f>IF(AND(STEP!$G1274="",$J$8&lt;&gt;"ON"),"",IF(月報!AX1274&lt;&gt;"",月報!AX1274,IF(STEP!G1274&lt;&gt;"",STEP!G1274,"")))</f>
        <v/>
      </c>
      <c r="I1274" s="408" t="str">
        <f>IF(AND(STEP!$G1274="",$J$8&lt;&gt;"ON"),"",IF(月報!AZ1274&lt;&gt;"",月報!AZ1274,IF(STEP!H1274&lt;&gt;"",STEP!H1274,"")))</f>
        <v/>
      </c>
      <c r="J1274" s="408" t="str">
        <f>IF(AND(STEP!$G1274="",$J$8&lt;&gt;"ON"),"",IF(月報!BA1274&lt;&gt;"",月報!BA1274,IF(STEP!J1274&lt;&gt;"",STEP!J1274/24,"")))</f>
        <v/>
      </c>
      <c r="K1274" s="421" t="str">
        <f>IF(STEP!X1274&lt;&gt;"",STEP!X1274,"")</f>
        <v/>
      </c>
      <c r="L1274" s="421" t="str">
        <f>IF(STEP!Y1274&lt;&gt;"",STEP!Y1274,"")</f>
        <v/>
      </c>
      <c r="M1274" s="421" t="str">
        <f>IF(STEP!Z1274&lt;&gt;"",STEP!Z1274,"")</f>
        <v/>
      </c>
      <c r="N1274" s="422" t="str">
        <f>IF(STEP!R1274&lt;&gt;"",STEP!R1274,"")</f>
        <v/>
      </c>
      <c r="O1274" s="423" t="str">
        <f>IF(STEP!S1274&lt;&gt;"",STEP!S1274,"")</f>
        <v/>
      </c>
      <c r="P1274" s="316" t="str">
        <f t="shared" si="199"/>
        <v/>
      </c>
      <c r="Q1274" s="336"/>
      <c r="R1274" s="560" t="str">
        <f t="shared" si="200"/>
        <v/>
      </c>
    </row>
    <row r="1275" spans="2:20">
      <c r="B1275" s="517"/>
      <c r="C1275" s="622" t="str">
        <f>IF(STEP!C1275&lt;&gt;"",STEP!C1275,"")</f>
        <v/>
      </c>
      <c r="D1275" s="409" t="str">
        <f>IF(STEP!D1275&lt;&gt;"",STEP!D1275,"")</f>
        <v/>
      </c>
      <c r="E1275" s="410" t="str">
        <f>IF(STEP!E1275&lt;&gt;"",STEP!E1275,"")</f>
        <v/>
      </c>
      <c r="F1275" s="409" t="str">
        <f>IF(STEP!F1275&lt;&gt;"",STEP!F1275,"")</f>
        <v/>
      </c>
      <c r="G1275" s="508" t="str">
        <f>IF(STEP!C1275&lt;&gt;"",STEP!AD1275,"")</f>
        <v/>
      </c>
      <c r="H1275" s="407" t="str">
        <f>IF(AND(STEP!$G1275="",$J$8&lt;&gt;"ON"),"",IF(月報!AX1275&lt;&gt;"",月報!AX1275,IF(STEP!G1275&lt;&gt;"",STEP!G1275,"")))</f>
        <v/>
      </c>
      <c r="I1275" s="408" t="str">
        <f>IF(AND(STEP!$G1275="",$J$8&lt;&gt;"ON"),"",IF(月報!AZ1275&lt;&gt;"",月報!AZ1275,IF(STEP!H1275&lt;&gt;"",STEP!H1275,"")))</f>
        <v/>
      </c>
      <c r="J1275" s="408" t="str">
        <f>IF(AND(STEP!$G1275="",$J$8&lt;&gt;"ON"),"",IF(月報!BA1275&lt;&gt;"",月報!BA1275,IF(STEP!J1275&lt;&gt;"",STEP!J1275/24,"")))</f>
        <v/>
      </c>
      <c r="K1275" s="421" t="str">
        <f>IF(STEP!X1275&lt;&gt;"",STEP!X1275,"")</f>
        <v/>
      </c>
      <c r="L1275" s="421" t="str">
        <f>IF(STEP!Y1275&lt;&gt;"",STEP!Y1275,"")</f>
        <v/>
      </c>
      <c r="M1275" s="421" t="str">
        <f>IF(STEP!Z1275&lt;&gt;"",STEP!Z1275,"")</f>
        <v/>
      </c>
      <c r="N1275" s="422" t="str">
        <f>IF(STEP!R1275&lt;&gt;"",STEP!R1275,"")</f>
        <v/>
      </c>
      <c r="O1275" s="423" t="str">
        <f>IF(STEP!S1275&lt;&gt;"",STEP!S1275,"")</f>
        <v/>
      </c>
      <c r="P1275" s="316" t="str">
        <f t="shared" si="199"/>
        <v/>
      </c>
      <c r="Q1275" s="336"/>
      <c r="R1275" s="560" t="str">
        <f t="shared" si="200"/>
        <v/>
      </c>
    </row>
    <row r="1276" spans="2:20">
      <c r="B1276" s="517"/>
      <c r="C1276" s="622" t="str">
        <f>IF(STEP!C1276&lt;&gt;"",STEP!C1276,"")</f>
        <v/>
      </c>
      <c r="D1276" s="409" t="str">
        <f>IF(STEP!D1276&lt;&gt;"",STEP!D1276,"")</f>
        <v/>
      </c>
      <c r="E1276" s="410" t="str">
        <f>IF(STEP!E1276&lt;&gt;"",STEP!E1276,"")</f>
        <v/>
      </c>
      <c r="F1276" s="409" t="str">
        <f>IF(STEP!F1276&lt;&gt;"",STEP!F1276,"")</f>
        <v/>
      </c>
      <c r="G1276" s="508" t="str">
        <f>IF(STEP!C1276&lt;&gt;"",STEP!AD1276,"")</f>
        <v/>
      </c>
      <c r="H1276" s="407" t="str">
        <f>IF(AND(STEP!$G1276="",$J$8&lt;&gt;"ON"),"",IF(月報!AX1276&lt;&gt;"",月報!AX1276,IF(STEP!G1276&lt;&gt;"",STEP!G1276,"")))</f>
        <v/>
      </c>
      <c r="I1276" s="408" t="str">
        <f>IF(AND(STEP!$G1276="",$J$8&lt;&gt;"ON"),"",IF(月報!AZ1276&lt;&gt;"",月報!AZ1276,IF(STEP!H1276&lt;&gt;"",STEP!H1276,"")))</f>
        <v/>
      </c>
      <c r="J1276" s="408" t="str">
        <f>IF(AND(STEP!$G1276="",$J$8&lt;&gt;"ON"),"",IF(月報!BA1276&lt;&gt;"",月報!BA1276,IF(STEP!J1276&lt;&gt;"",STEP!J1276/24,"")))</f>
        <v/>
      </c>
      <c r="K1276" s="421" t="str">
        <f>IF(STEP!X1276&lt;&gt;"",STEP!X1276,"")</f>
        <v/>
      </c>
      <c r="L1276" s="421" t="str">
        <f>IF(STEP!Y1276&lt;&gt;"",STEP!Y1276,"")</f>
        <v/>
      </c>
      <c r="M1276" s="421" t="str">
        <f>IF(STEP!Z1276&lt;&gt;"",STEP!Z1276,"")</f>
        <v/>
      </c>
      <c r="N1276" s="422" t="str">
        <f>IF(STEP!R1276&lt;&gt;"",STEP!R1276,"")</f>
        <v/>
      </c>
      <c r="O1276" s="423" t="str">
        <f>IF(STEP!S1276&lt;&gt;"",STEP!S1276,"")</f>
        <v/>
      </c>
      <c r="P1276" s="316" t="str">
        <f t="shared" si="199"/>
        <v/>
      </c>
      <c r="Q1276" s="336"/>
      <c r="R1276" s="560" t="str">
        <f t="shared" si="200"/>
        <v/>
      </c>
    </row>
    <row r="1277" spans="2:20">
      <c r="B1277" s="517"/>
      <c r="C1277" s="623" t="str">
        <f>IF(STEP!C1277&lt;&gt;"",STEP!C1277,"")</f>
        <v/>
      </c>
      <c r="D1277" s="411" t="str">
        <f>IF(STEP!D1277&lt;&gt;"",STEP!D1277,"")</f>
        <v/>
      </c>
      <c r="E1277" s="412" t="str">
        <f>IF(STEP!E1277&lt;&gt;"",STEP!E1277,"")</f>
        <v/>
      </c>
      <c r="F1277" s="411" t="str">
        <f>IF(STEP!F1277&lt;&gt;"",STEP!F1277,"")</f>
        <v/>
      </c>
      <c r="G1277" s="413" t="str">
        <f>IF(STEP!C1277&lt;&gt;"",STEP!AD1277,"")</f>
        <v/>
      </c>
      <c r="H1277" s="413" t="str">
        <f>IF(AND(STEP!$G1277="",$J$8&lt;&gt;"ON"),"",IF(月報!AX1277&lt;&gt;"",月報!AX1277,IF(STEP!G1277&lt;&gt;"",STEP!G1277,"")))</f>
        <v/>
      </c>
      <c r="I1277" s="414" t="str">
        <f>IF(AND(STEP!$G1277="",$J$8&lt;&gt;"ON"),"",IF(月報!AZ1277&lt;&gt;"",月報!AZ1277,IF(STEP!H1277&lt;&gt;"",STEP!H1277,"")))</f>
        <v/>
      </c>
      <c r="J1277" s="414" t="str">
        <f>IF(AND(STEP!$G1277="",$J$8&lt;&gt;"ON"),"",IF(月報!BA1277&lt;&gt;"",月報!BA1277,IF(STEP!J1277&lt;&gt;"",STEP!J1277/24,"")))</f>
        <v/>
      </c>
      <c r="K1277" s="414" t="str">
        <f>IF(STEP!X1277&lt;&gt;"",STEP!X1277,"")</f>
        <v/>
      </c>
      <c r="L1277" s="414" t="str">
        <f>IF(STEP!Y1277&lt;&gt;"",STEP!Y1277,"")</f>
        <v/>
      </c>
      <c r="M1277" s="414" t="str">
        <f>IF(STEP!Z1277&lt;&gt;"",STEP!Z1277,"")</f>
        <v/>
      </c>
      <c r="N1277" s="424" t="str">
        <f>IF(STEP!R1277&lt;&gt;"",STEP!R1277,"")</f>
        <v/>
      </c>
      <c r="O1277" s="425" t="str">
        <f>IF(STEP!S1277&lt;&gt;"",STEP!S1277,"")</f>
        <v/>
      </c>
      <c r="P1277" s="317" t="str">
        <f t="shared" si="199"/>
        <v/>
      </c>
      <c r="Q1277" s="473"/>
      <c r="R1277" s="561" t="str">
        <f t="shared" si="200"/>
        <v/>
      </c>
    </row>
    <row r="1278" spans="2:20">
      <c r="B1278" s="517"/>
      <c r="C1278" s="624" t="str">
        <f>IF(STEP!C1278&lt;&gt;"",STEP!C1278,"")</f>
        <v/>
      </c>
      <c r="D1278" s="405" t="str">
        <f>IF(STEP!D1278&lt;&gt;"",STEP!D1278,"")</f>
        <v/>
      </c>
      <c r="E1278" s="406" t="str">
        <f>IF(STEP!E1278&lt;&gt;"",STEP!E1278,"")</f>
        <v/>
      </c>
      <c r="F1278" s="405" t="str">
        <f>IF(STEP!F1278&lt;&gt;"",STEP!F1278,"")</f>
        <v/>
      </c>
      <c r="G1278" s="407" t="str">
        <f>IF(STEP!C1278&lt;&gt;"",STEP!AD1278,"")</f>
        <v/>
      </c>
      <c r="H1278" s="407" t="str">
        <f>IF(AND(STEP!$G1278="",$J$8&lt;&gt;"ON"),"",IF(月報!AX1278&lt;&gt;"",月報!AX1278,IF(STEP!G1278&lt;&gt;"",STEP!G1278,"")))</f>
        <v/>
      </c>
      <c r="I1278" s="408" t="str">
        <f>IF(AND(STEP!$G1278="",$J$8&lt;&gt;"ON"),"",IF(月報!AZ1278&lt;&gt;"",月報!AZ1278,IF(STEP!H1278&lt;&gt;"",STEP!H1278,"")))</f>
        <v/>
      </c>
      <c r="J1278" s="408" t="str">
        <f>IF(AND(STEP!$G1278="",$J$8&lt;&gt;"ON"),"",IF(月報!BA1278&lt;&gt;"",月報!BA1278,IF(STEP!J1278&lt;&gt;"",STEP!J1278/24,"")))</f>
        <v/>
      </c>
      <c r="K1278" s="408" t="str">
        <f>IF(STEP!X1278&lt;&gt;"",STEP!X1278,"")</f>
        <v/>
      </c>
      <c r="L1278" s="408" t="str">
        <f>IF(STEP!Y1278&lt;&gt;"",STEP!Y1278,"")</f>
        <v/>
      </c>
      <c r="M1278" s="408" t="str">
        <f>IF(STEP!Z1278&lt;&gt;"",STEP!Z1278,"")</f>
        <v/>
      </c>
      <c r="N1278" s="419" t="str">
        <f>IF(STEP!R1278&lt;&gt;"",STEP!R1278,"")</f>
        <v/>
      </c>
      <c r="O1278" s="420" t="str">
        <f>IF(STEP!S1278&lt;&gt;"",STEP!S1278,"")</f>
        <v/>
      </c>
      <c r="P1278" s="315" t="str">
        <f t="shared" si="199"/>
        <v/>
      </c>
      <c r="Q1278" s="474">
        <f>SUM(P1278:P1284)</f>
        <v>0</v>
      </c>
      <c r="R1278" s="562" t="str">
        <f t="shared" si="200"/>
        <v/>
      </c>
    </row>
    <row r="1279" spans="2:20">
      <c r="B1279" s="517"/>
      <c r="C1279" s="622" t="str">
        <f>IF(STEP!C1279&lt;&gt;"",STEP!C1279,"")</f>
        <v/>
      </c>
      <c r="D1279" s="409" t="str">
        <f>IF(STEP!D1279&lt;&gt;"",STEP!D1279,"")</f>
        <v/>
      </c>
      <c r="E1279" s="410" t="str">
        <f>IF(STEP!E1279&lt;&gt;"",STEP!E1279,"")</f>
        <v/>
      </c>
      <c r="F1279" s="409" t="str">
        <f>IF(STEP!F1279&lt;&gt;"",STEP!F1279,"")</f>
        <v/>
      </c>
      <c r="G1279" s="508" t="str">
        <f>IF(STEP!C1279&lt;&gt;"",STEP!AD1279,"")</f>
        <v/>
      </c>
      <c r="H1279" s="407" t="str">
        <f>IF(AND(STEP!$G1279="",$J$8&lt;&gt;"ON"),"",IF(月報!AX1279&lt;&gt;"",月報!AX1279,IF(STEP!G1279&lt;&gt;"",STEP!G1279,"")))</f>
        <v/>
      </c>
      <c r="I1279" s="408" t="str">
        <f>IF(AND(STEP!$G1279="",$J$8&lt;&gt;"ON"),"",IF(月報!AZ1279&lt;&gt;"",月報!AZ1279,IF(STEP!H1279&lt;&gt;"",STEP!H1279,"")))</f>
        <v/>
      </c>
      <c r="J1279" s="408" t="str">
        <f>IF(AND(STEP!$G1279="",$J$8&lt;&gt;"ON"),"",IF(月報!BA1279&lt;&gt;"",月報!BA1279,IF(STEP!J1279&lt;&gt;"",STEP!J1279/24,"")))</f>
        <v/>
      </c>
      <c r="K1279" s="421" t="str">
        <f>IF(STEP!X1279&lt;&gt;"",STEP!X1279,"")</f>
        <v/>
      </c>
      <c r="L1279" s="421" t="str">
        <f>IF(STEP!Y1279&lt;&gt;"",STEP!Y1279,"")</f>
        <v/>
      </c>
      <c r="M1279" s="421" t="str">
        <f>IF(STEP!Z1279&lt;&gt;"",STEP!Z1279,"")</f>
        <v/>
      </c>
      <c r="N1279" s="422" t="str">
        <f>IF(STEP!R1279&lt;&gt;"",STEP!R1279,"")</f>
        <v/>
      </c>
      <c r="O1279" s="423" t="str">
        <f>IF(STEP!S1279&lt;&gt;"",STEP!S1279,"")</f>
        <v/>
      </c>
      <c r="P1279" s="316" t="str">
        <f t="shared" si="199"/>
        <v/>
      </c>
      <c r="Q1279" s="336"/>
      <c r="R1279" s="560" t="str">
        <f t="shared" si="200"/>
        <v/>
      </c>
    </row>
    <row r="1280" spans="2:20">
      <c r="B1280" s="517"/>
      <c r="C1280" s="622" t="str">
        <f>IF(STEP!C1280&lt;&gt;"",STEP!C1280,"")</f>
        <v/>
      </c>
      <c r="D1280" s="409" t="str">
        <f>IF(STEP!D1280&lt;&gt;"",STEP!D1280,"")</f>
        <v/>
      </c>
      <c r="E1280" s="410" t="str">
        <f>IF(STEP!E1280&lt;&gt;"",STEP!E1280,"")</f>
        <v/>
      </c>
      <c r="F1280" s="409" t="str">
        <f>IF(STEP!F1280&lt;&gt;"",STEP!F1280,"")</f>
        <v/>
      </c>
      <c r="G1280" s="508" t="str">
        <f>IF(STEP!C1280&lt;&gt;"",STEP!AD1280,"")</f>
        <v/>
      </c>
      <c r="H1280" s="407" t="str">
        <f>IF(AND(STEP!$G1280="",$J$8&lt;&gt;"ON"),"",IF(月報!AX1280&lt;&gt;"",月報!AX1280,IF(STEP!G1280&lt;&gt;"",STEP!G1280,"")))</f>
        <v/>
      </c>
      <c r="I1280" s="408" t="str">
        <f>IF(AND(STEP!$G1280="",$J$8&lt;&gt;"ON"),"",IF(月報!AZ1280&lt;&gt;"",月報!AZ1280,IF(STEP!H1280&lt;&gt;"",STEP!H1280,"")))</f>
        <v/>
      </c>
      <c r="J1280" s="408" t="str">
        <f>IF(AND(STEP!$G1280="",$J$8&lt;&gt;"ON"),"",IF(月報!BA1280&lt;&gt;"",月報!BA1280,IF(STEP!J1280&lt;&gt;"",STEP!J1280/24,"")))</f>
        <v/>
      </c>
      <c r="K1280" s="421" t="str">
        <f>IF(STEP!X1280&lt;&gt;"",STEP!X1280,"")</f>
        <v/>
      </c>
      <c r="L1280" s="421" t="str">
        <f>IF(STEP!Y1280&lt;&gt;"",STEP!Y1280,"")</f>
        <v/>
      </c>
      <c r="M1280" s="421" t="str">
        <f>IF(STEP!Z1280&lt;&gt;"",STEP!Z1280,"")</f>
        <v/>
      </c>
      <c r="N1280" s="422" t="str">
        <f>IF(STEP!R1280&lt;&gt;"",STEP!R1280,"")</f>
        <v/>
      </c>
      <c r="O1280" s="423" t="str">
        <f>IF(STEP!S1280&lt;&gt;"",STEP!S1280,"")</f>
        <v/>
      </c>
      <c r="P1280" s="316" t="str">
        <f t="shared" si="199"/>
        <v/>
      </c>
      <c r="Q1280" s="336"/>
      <c r="R1280" s="560" t="str">
        <f t="shared" si="200"/>
        <v/>
      </c>
    </row>
    <row r="1281" spans="2:18">
      <c r="B1281" s="517"/>
      <c r="C1281" s="622" t="str">
        <f>IF(STEP!C1281&lt;&gt;"",STEP!C1281,"")</f>
        <v/>
      </c>
      <c r="D1281" s="409" t="str">
        <f>IF(STEP!D1281&lt;&gt;"",STEP!D1281,"")</f>
        <v/>
      </c>
      <c r="E1281" s="410" t="str">
        <f>IF(STEP!E1281&lt;&gt;"",STEP!E1281,"")</f>
        <v/>
      </c>
      <c r="F1281" s="409" t="str">
        <f>IF(STEP!F1281&lt;&gt;"",STEP!F1281,"")</f>
        <v/>
      </c>
      <c r="G1281" s="508" t="str">
        <f>IF(STEP!C1281&lt;&gt;"",STEP!AD1281,"")</f>
        <v/>
      </c>
      <c r="H1281" s="407" t="str">
        <f>IF(AND(STEP!$G1281="",$J$8&lt;&gt;"ON"),"",IF(月報!AX1281&lt;&gt;"",月報!AX1281,IF(STEP!G1281&lt;&gt;"",STEP!G1281,"")))</f>
        <v/>
      </c>
      <c r="I1281" s="408" t="str">
        <f>IF(AND(STEP!$G1281="",$J$8&lt;&gt;"ON"),"",IF(月報!AZ1281&lt;&gt;"",月報!AZ1281,IF(STEP!H1281&lt;&gt;"",STEP!H1281,"")))</f>
        <v/>
      </c>
      <c r="J1281" s="408" t="str">
        <f>IF(AND(STEP!$G1281="",$J$8&lt;&gt;"ON"),"",IF(月報!BA1281&lt;&gt;"",月報!BA1281,IF(STEP!J1281&lt;&gt;"",STEP!J1281/24,"")))</f>
        <v/>
      </c>
      <c r="K1281" s="421" t="str">
        <f>IF(STEP!X1281&lt;&gt;"",STEP!X1281,"")</f>
        <v/>
      </c>
      <c r="L1281" s="421" t="str">
        <f>IF(STEP!Y1281&lt;&gt;"",STEP!Y1281,"")</f>
        <v/>
      </c>
      <c r="M1281" s="421" t="str">
        <f>IF(STEP!Z1281&lt;&gt;"",STEP!Z1281,"")</f>
        <v/>
      </c>
      <c r="N1281" s="422" t="str">
        <f>IF(STEP!R1281&lt;&gt;"",STEP!R1281,"")</f>
        <v/>
      </c>
      <c r="O1281" s="423" t="str">
        <f>IF(STEP!S1281&lt;&gt;"",STEP!S1281,"")</f>
        <v/>
      </c>
      <c r="P1281" s="316" t="str">
        <f t="shared" si="199"/>
        <v/>
      </c>
      <c r="Q1281" s="336"/>
      <c r="R1281" s="560" t="str">
        <f t="shared" si="200"/>
        <v/>
      </c>
    </row>
    <row r="1282" spans="2:18">
      <c r="B1282" s="517"/>
      <c r="C1282" s="622" t="str">
        <f>IF(STEP!C1282&lt;&gt;"",STEP!C1282,"")</f>
        <v/>
      </c>
      <c r="D1282" s="409" t="str">
        <f>IF(STEP!D1282&lt;&gt;"",STEP!D1282,"")</f>
        <v/>
      </c>
      <c r="E1282" s="410" t="str">
        <f>IF(STEP!E1282&lt;&gt;"",STEP!E1282,"")</f>
        <v/>
      </c>
      <c r="F1282" s="409" t="str">
        <f>IF(STEP!F1282&lt;&gt;"",STEP!F1282,"")</f>
        <v/>
      </c>
      <c r="G1282" s="508" t="str">
        <f>IF(STEP!C1282&lt;&gt;"",STEP!AD1282,"")</f>
        <v/>
      </c>
      <c r="H1282" s="407" t="str">
        <f>IF(AND(STEP!$G1282="",$J$8&lt;&gt;"ON"),"",IF(月報!AX1282&lt;&gt;"",月報!AX1282,IF(STEP!G1282&lt;&gt;"",STEP!G1282,"")))</f>
        <v/>
      </c>
      <c r="I1282" s="408" t="str">
        <f>IF(AND(STEP!$G1282="",$J$8&lt;&gt;"ON"),"",IF(月報!AZ1282&lt;&gt;"",月報!AZ1282,IF(STEP!H1282&lt;&gt;"",STEP!H1282,"")))</f>
        <v/>
      </c>
      <c r="J1282" s="408" t="str">
        <f>IF(AND(STEP!$G1282="",$J$8&lt;&gt;"ON"),"",IF(月報!BA1282&lt;&gt;"",月報!BA1282,IF(STEP!J1282&lt;&gt;"",STEP!J1282/24,"")))</f>
        <v/>
      </c>
      <c r="K1282" s="421" t="str">
        <f>IF(STEP!X1282&lt;&gt;"",STEP!X1282,"")</f>
        <v/>
      </c>
      <c r="L1282" s="421" t="str">
        <f>IF(STEP!Y1282&lt;&gt;"",STEP!Y1282,"")</f>
        <v/>
      </c>
      <c r="M1282" s="421" t="str">
        <f>IF(STEP!Z1282&lt;&gt;"",STEP!Z1282,"")</f>
        <v/>
      </c>
      <c r="N1282" s="422" t="str">
        <f>IF(STEP!R1282&lt;&gt;"",STEP!R1282,"")</f>
        <v/>
      </c>
      <c r="O1282" s="423" t="str">
        <f>IF(STEP!S1282&lt;&gt;"",STEP!S1282,"")</f>
        <v/>
      </c>
      <c r="P1282" s="316" t="str">
        <f t="shared" si="199"/>
        <v/>
      </c>
      <c r="Q1282" s="336"/>
      <c r="R1282" s="560" t="str">
        <f t="shared" si="200"/>
        <v/>
      </c>
    </row>
    <row r="1283" spans="2:18">
      <c r="B1283" s="517"/>
      <c r="C1283" s="622" t="str">
        <f>IF(STEP!C1283&lt;&gt;"",STEP!C1283,"")</f>
        <v/>
      </c>
      <c r="D1283" s="409" t="str">
        <f>IF(STEP!D1283&lt;&gt;"",STEP!D1283,"")</f>
        <v/>
      </c>
      <c r="E1283" s="410" t="str">
        <f>IF(STEP!E1283&lt;&gt;"",STEP!E1283,"")</f>
        <v/>
      </c>
      <c r="F1283" s="409" t="str">
        <f>IF(STEP!F1283&lt;&gt;"",STEP!F1283,"")</f>
        <v/>
      </c>
      <c r="G1283" s="508" t="str">
        <f>IF(STEP!C1283&lt;&gt;"",STEP!AD1283,"")</f>
        <v/>
      </c>
      <c r="H1283" s="407" t="str">
        <f>IF(AND(STEP!$G1283="",$J$8&lt;&gt;"ON"),"",IF(月報!AX1283&lt;&gt;"",月報!AX1283,IF(STEP!G1283&lt;&gt;"",STEP!G1283,"")))</f>
        <v/>
      </c>
      <c r="I1283" s="408" t="str">
        <f>IF(AND(STEP!$G1283="",$J$8&lt;&gt;"ON"),"",IF(月報!AZ1283&lt;&gt;"",月報!AZ1283,IF(STEP!H1283&lt;&gt;"",STEP!H1283,"")))</f>
        <v/>
      </c>
      <c r="J1283" s="408" t="str">
        <f>IF(AND(STEP!$G1283="",$J$8&lt;&gt;"ON"),"",IF(月報!BA1283&lt;&gt;"",月報!BA1283,IF(STEP!J1283&lt;&gt;"",STEP!J1283/24,"")))</f>
        <v/>
      </c>
      <c r="K1283" s="421" t="str">
        <f>IF(STEP!X1283&lt;&gt;"",STEP!X1283,"")</f>
        <v/>
      </c>
      <c r="L1283" s="421" t="str">
        <f>IF(STEP!Y1283&lt;&gt;"",STEP!Y1283,"")</f>
        <v/>
      </c>
      <c r="M1283" s="421" t="str">
        <f>IF(STEP!Z1283&lt;&gt;"",STEP!Z1283,"")</f>
        <v/>
      </c>
      <c r="N1283" s="422" t="str">
        <f>IF(STEP!R1283&lt;&gt;"",STEP!R1283,"")</f>
        <v/>
      </c>
      <c r="O1283" s="423" t="str">
        <f>IF(STEP!S1283&lt;&gt;"",STEP!S1283,"")</f>
        <v/>
      </c>
      <c r="P1283" s="316" t="str">
        <f t="shared" si="199"/>
        <v/>
      </c>
      <c r="Q1283" s="336"/>
      <c r="R1283" s="560" t="str">
        <f t="shared" si="200"/>
        <v/>
      </c>
    </row>
    <row r="1284" spans="2:18">
      <c r="B1284" s="517"/>
      <c r="C1284" s="623" t="str">
        <f>IF(STEP!C1284&lt;&gt;"",STEP!C1284,"")</f>
        <v/>
      </c>
      <c r="D1284" s="411" t="str">
        <f>IF(STEP!D1284&lt;&gt;"",STEP!D1284,"")</f>
        <v/>
      </c>
      <c r="E1284" s="412" t="str">
        <f>IF(STEP!E1284&lt;&gt;"",STEP!E1284,"")</f>
        <v/>
      </c>
      <c r="F1284" s="411" t="str">
        <f>IF(STEP!F1284&lt;&gt;"",STEP!F1284,"")</f>
        <v/>
      </c>
      <c r="G1284" s="413" t="str">
        <f>IF(STEP!C1284&lt;&gt;"",STEP!AD1284,"")</f>
        <v/>
      </c>
      <c r="H1284" s="413" t="str">
        <f>IF(AND(STEP!$G1284="",$J$8&lt;&gt;"ON"),"",IF(月報!AX1284&lt;&gt;"",月報!AX1284,IF(STEP!G1284&lt;&gt;"",STEP!G1284,"")))</f>
        <v/>
      </c>
      <c r="I1284" s="414" t="str">
        <f>IF(AND(STEP!$G1284="",$J$8&lt;&gt;"ON"),"",IF(月報!AZ1284&lt;&gt;"",月報!AZ1284,IF(STEP!H1284&lt;&gt;"",STEP!H1284,"")))</f>
        <v/>
      </c>
      <c r="J1284" s="414" t="str">
        <f>IF(AND(STEP!$G1284="",$J$8&lt;&gt;"ON"),"",IF(月報!BA1284&lt;&gt;"",月報!BA1284,IF(STEP!J1284&lt;&gt;"",STEP!J1284/24,"")))</f>
        <v/>
      </c>
      <c r="K1284" s="414" t="str">
        <f>IF(STEP!X1284&lt;&gt;"",STEP!X1284,"")</f>
        <v/>
      </c>
      <c r="L1284" s="414" t="str">
        <f>IF(STEP!Y1284&lt;&gt;"",STEP!Y1284,"")</f>
        <v/>
      </c>
      <c r="M1284" s="414" t="str">
        <f>IF(STEP!Z1284&lt;&gt;"",STEP!Z1284,"")</f>
        <v/>
      </c>
      <c r="N1284" s="424" t="str">
        <f>IF(STEP!R1284&lt;&gt;"",STEP!R1284,"")</f>
        <v/>
      </c>
      <c r="O1284" s="425" t="str">
        <f>IF(STEP!S1284&lt;&gt;"",STEP!S1284,"")</f>
        <v/>
      </c>
      <c r="P1284" s="317" t="str">
        <f t="shared" si="199"/>
        <v/>
      </c>
      <c r="Q1284" s="473"/>
      <c r="R1284" s="561" t="str">
        <f t="shared" si="200"/>
        <v/>
      </c>
    </row>
    <row r="1285" spans="2:18">
      <c r="B1285" s="517"/>
      <c r="C1285" s="624" t="str">
        <f>IF(STEP!C1285&lt;&gt;"",STEP!C1285,"")</f>
        <v/>
      </c>
      <c r="D1285" s="405" t="str">
        <f>IF(STEP!D1285&lt;&gt;"",STEP!D1285,"")</f>
        <v/>
      </c>
      <c r="E1285" s="406" t="str">
        <f>IF(STEP!E1285&lt;&gt;"",STEP!E1285,"")</f>
        <v/>
      </c>
      <c r="F1285" s="405" t="str">
        <f>IF(STEP!F1285&lt;&gt;"",STEP!F1285,"")</f>
        <v/>
      </c>
      <c r="G1285" s="407" t="str">
        <f>IF(STEP!C1285&lt;&gt;"",STEP!AD1285,"")</f>
        <v/>
      </c>
      <c r="H1285" s="407" t="str">
        <f>IF(AND(STEP!$G1285="",$J$8&lt;&gt;"ON"),"",IF(月報!AX1285&lt;&gt;"",月報!AX1285,IF(STEP!G1285&lt;&gt;"",STEP!G1285,"")))</f>
        <v/>
      </c>
      <c r="I1285" s="408" t="str">
        <f>IF(AND(STEP!$G1285="",$J$8&lt;&gt;"ON"),"",IF(月報!AZ1285&lt;&gt;"",月報!AZ1285,IF(STEP!H1285&lt;&gt;"",STEP!H1285,"")))</f>
        <v/>
      </c>
      <c r="J1285" s="408" t="str">
        <f>IF(AND(STEP!$G1285="",$J$8&lt;&gt;"ON"),"",IF(月報!BA1285&lt;&gt;"",月報!BA1285,IF(STEP!J1285&lt;&gt;"",STEP!J1285/24,"")))</f>
        <v/>
      </c>
      <c r="K1285" s="408" t="str">
        <f>IF(STEP!X1285&lt;&gt;"",STEP!X1285,"")</f>
        <v/>
      </c>
      <c r="L1285" s="408" t="str">
        <f>IF(STEP!Y1285&lt;&gt;"",STEP!Y1285,"")</f>
        <v/>
      </c>
      <c r="M1285" s="408" t="str">
        <f>IF(STEP!Z1285&lt;&gt;"",STEP!Z1285,"")</f>
        <v/>
      </c>
      <c r="N1285" s="419" t="str">
        <f>IF(STEP!R1285&lt;&gt;"",STEP!R1285,"")</f>
        <v/>
      </c>
      <c r="O1285" s="420" t="str">
        <f>IF(STEP!S1285&lt;&gt;"",STEP!S1285,"")</f>
        <v/>
      </c>
      <c r="P1285" s="315" t="str">
        <f t="shared" si="199"/>
        <v/>
      </c>
      <c r="Q1285" s="474">
        <f>SUM(P1285:P1291)</f>
        <v>0</v>
      </c>
      <c r="R1285" s="562" t="str">
        <f t="shared" si="200"/>
        <v/>
      </c>
    </row>
    <row r="1286" spans="2:18">
      <c r="B1286" s="517"/>
      <c r="C1286" s="622" t="str">
        <f>IF(STEP!C1286&lt;&gt;"",STEP!C1286,"")</f>
        <v/>
      </c>
      <c r="D1286" s="409" t="str">
        <f>IF(STEP!D1286&lt;&gt;"",STEP!D1286,"")</f>
        <v/>
      </c>
      <c r="E1286" s="410" t="str">
        <f>IF(STEP!E1286&lt;&gt;"",STEP!E1286,"")</f>
        <v/>
      </c>
      <c r="F1286" s="409" t="str">
        <f>IF(STEP!F1286&lt;&gt;"",STEP!F1286,"")</f>
        <v/>
      </c>
      <c r="G1286" s="508" t="str">
        <f>IF(STEP!C1286&lt;&gt;"",STEP!AD1286,"")</f>
        <v/>
      </c>
      <c r="H1286" s="407" t="str">
        <f>IF(AND(STEP!$G1286="",$J$8&lt;&gt;"ON"),"",IF(月報!AX1286&lt;&gt;"",月報!AX1286,IF(STEP!G1286&lt;&gt;"",STEP!G1286,"")))</f>
        <v/>
      </c>
      <c r="I1286" s="408" t="str">
        <f>IF(AND(STEP!$G1286="",$J$8&lt;&gt;"ON"),"",IF(月報!AZ1286&lt;&gt;"",月報!AZ1286,IF(STEP!H1286&lt;&gt;"",STEP!H1286,"")))</f>
        <v/>
      </c>
      <c r="J1286" s="408" t="str">
        <f>IF(AND(STEP!$G1286="",$J$8&lt;&gt;"ON"),"",IF(月報!BA1286&lt;&gt;"",月報!BA1286,IF(STEP!J1286&lt;&gt;"",STEP!J1286/24,"")))</f>
        <v/>
      </c>
      <c r="K1286" s="421" t="str">
        <f>IF(STEP!X1286&lt;&gt;"",STEP!X1286,"")</f>
        <v/>
      </c>
      <c r="L1286" s="421" t="str">
        <f>IF(STEP!Y1286&lt;&gt;"",STEP!Y1286,"")</f>
        <v/>
      </c>
      <c r="M1286" s="421" t="str">
        <f>IF(STEP!Z1286&lt;&gt;"",STEP!Z1286,"")</f>
        <v/>
      </c>
      <c r="N1286" s="422" t="str">
        <f>IF(STEP!R1286&lt;&gt;"",STEP!R1286,"")</f>
        <v/>
      </c>
      <c r="O1286" s="423" t="str">
        <f>IF(STEP!S1286&lt;&gt;"",STEP!S1286,"")</f>
        <v/>
      </c>
      <c r="P1286" s="316" t="str">
        <f t="shared" si="199"/>
        <v/>
      </c>
      <c r="Q1286" s="336"/>
      <c r="R1286" s="560" t="str">
        <f t="shared" si="200"/>
        <v/>
      </c>
    </row>
    <row r="1287" spans="2:18">
      <c r="B1287" s="517"/>
      <c r="C1287" s="622" t="str">
        <f>IF(STEP!C1287&lt;&gt;"",STEP!C1287,"")</f>
        <v/>
      </c>
      <c r="D1287" s="409" t="str">
        <f>IF(STEP!D1287&lt;&gt;"",STEP!D1287,"")</f>
        <v/>
      </c>
      <c r="E1287" s="410" t="str">
        <f>IF(STEP!E1287&lt;&gt;"",STEP!E1287,"")</f>
        <v/>
      </c>
      <c r="F1287" s="409" t="str">
        <f>IF(STEP!F1287&lt;&gt;"",STEP!F1287,"")</f>
        <v/>
      </c>
      <c r="G1287" s="508" t="str">
        <f>IF(STEP!C1287&lt;&gt;"",STEP!AD1287,"")</f>
        <v/>
      </c>
      <c r="H1287" s="407" t="str">
        <f>IF(AND(STEP!$G1287="",$J$8&lt;&gt;"ON"),"",IF(月報!AX1287&lt;&gt;"",月報!AX1287,IF(STEP!G1287&lt;&gt;"",STEP!G1287,"")))</f>
        <v/>
      </c>
      <c r="I1287" s="408" t="str">
        <f>IF(AND(STEP!$G1287="",$J$8&lt;&gt;"ON"),"",IF(月報!AZ1287&lt;&gt;"",月報!AZ1287,IF(STEP!H1287&lt;&gt;"",STEP!H1287,"")))</f>
        <v/>
      </c>
      <c r="J1287" s="408" t="str">
        <f>IF(AND(STEP!$G1287="",$J$8&lt;&gt;"ON"),"",IF(月報!BA1287&lt;&gt;"",月報!BA1287,IF(STEP!J1287&lt;&gt;"",STEP!J1287/24,"")))</f>
        <v/>
      </c>
      <c r="K1287" s="421" t="str">
        <f>IF(STEP!X1287&lt;&gt;"",STEP!X1287,"")</f>
        <v/>
      </c>
      <c r="L1287" s="421" t="str">
        <f>IF(STEP!Y1287&lt;&gt;"",STEP!Y1287,"")</f>
        <v/>
      </c>
      <c r="M1287" s="421" t="str">
        <f>IF(STEP!Z1287&lt;&gt;"",STEP!Z1287,"")</f>
        <v/>
      </c>
      <c r="N1287" s="422" t="str">
        <f>IF(STEP!R1287&lt;&gt;"",STEP!R1287,"")</f>
        <v/>
      </c>
      <c r="O1287" s="423" t="str">
        <f>IF(STEP!S1287&lt;&gt;"",STEP!S1287,"")</f>
        <v/>
      </c>
      <c r="P1287" s="316" t="str">
        <f t="shared" si="199"/>
        <v/>
      </c>
      <c r="Q1287" s="336"/>
      <c r="R1287" s="560" t="str">
        <f t="shared" si="200"/>
        <v/>
      </c>
    </row>
    <row r="1288" spans="2:18">
      <c r="B1288" s="517"/>
      <c r="C1288" s="622" t="str">
        <f>IF(STEP!C1288&lt;&gt;"",STEP!C1288,"")</f>
        <v/>
      </c>
      <c r="D1288" s="409" t="str">
        <f>IF(STEP!D1288&lt;&gt;"",STEP!D1288,"")</f>
        <v/>
      </c>
      <c r="E1288" s="410" t="str">
        <f>IF(STEP!E1288&lt;&gt;"",STEP!E1288,"")</f>
        <v/>
      </c>
      <c r="F1288" s="409" t="str">
        <f>IF(STEP!F1288&lt;&gt;"",STEP!F1288,"")</f>
        <v/>
      </c>
      <c r="G1288" s="508" t="str">
        <f>IF(STEP!C1288&lt;&gt;"",STEP!AD1288,"")</f>
        <v/>
      </c>
      <c r="H1288" s="407" t="str">
        <f>IF(AND(STEP!$G1288="",$J$8&lt;&gt;"ON"),"",IF(月報!AX1288&lt;&gt;"",月報!AX1288,IF(STEP!G1288&lt;&gt;"",STEP!G1288,"")))</f>
        <v/>
      </c>
      <c r="I1288" s="408" t="str">
        <f>IF(AND(STEP!$G1288="",$J$8&lt;&gt;"ON"),"",IF(月報!AZ1288&lt;&gt;"",月報!AZ1288,IF(STEP!H1288&lt;&gt;"",STEP!H1288,"")))</f>
        <v/>
      </c>
      <c r="J1288" s="408" t="str">
        <f>IF(AND(STEP!$G1288="",$J$8&lt;&gt;"ON"),"",IF(月報!BA1288&lt;&gt;"",月報!BA1288,IF(STEP!J1288&lt;&gt;"",STEP!J1288/24,"")))</f>
        <v/>
      </c>
      <c r="K1288" s="421" t="str">
        <f>IF(STEP!X1288&lt;&gt;"",STEP!X1288,"")</f>
        <v/>
      </c>
      <c r="L1288" s="421" t="str">
        <f>IF(STEP!Y1288&lt;&gt;"",STEP!Y1288,"")</f>
        <v/>
      </c>
      <c r="M1288" s="421" t="str">
        <f>IF(STEP!Z1288&lt;&gt;"",STEP!Z1288,"")</f>
        <v/>
      </c>
      <c r="N1288" s="422" t="str">
        <f>IF(STEP!R1288&lt;&gt;"",STEP!R1288,"")</f>
        <v/>
      </c>
      <c r="O1288" s="423" t="str">
        <f>IF(STEP!S1288&lt;&gt;"",STEP!S1288,"")</f>
        <v/>
      </c>
      <c r="P1288" s="316" t="str">
        <f t="shared" si="199"/>
        <v/>
      </c>
      <c r="Q1288" s="336"/>
      <c r="R1288" s="560" t="str">
        <f t="shared" si="200"/>
        <v/>
      </c>
    </row>
    <row r="1289" spans="2:18">
      <c r="B1289" s="517"/>
      <c r="C1289" s="622" t="str">
        <f>IF(STEP!C1289&lt;&gt;"",STEP!C1289,"")</f>
        <v/>
      </c>
      <c r="D1289" s="409" t="str">
        <f>IF(STEP!D1289&lt;&gt;"",STEP!D1289,"")</f>
        <v/>
      </c>
      <c r="E1289" s="410" t="str">
        <f>IF(STEP!E1289&lt;&gt;"",STEP!E1289,"")</f>
        <v/>
      </c>
      <c r="F1289" s="409" t="str">
        <f>IF(STEP!F1289&lt;&gt;"",STEP!F1289,"")</f>
        <v/>
      </c>
      <c r="G1289" s="508" t="str">
        <f>IF(STEP!C1289&lt;&gt;"",STEP!AD1289,"")</f>
        <v/>
      </c>
      <c r="H1289" s="407" t="str">
        <f>IF(AND(STEP!$G1289="",$J$8&lt;&gt;"ON"),"",IF(月報!AX1289&lt;&gt;"",月報!AX1289,IF(STEP!G1289&lt;&gt;"",STEP!G1289,"")))</f>
        <v/>
      </c>
      <c r="I1289" s="408" t="str">
        <f>IF(AND(STEP!$G1289="",$J$8&lt;&gt;"ON"),"",IF(月報!AZ1289&lt;&gt;"",月報!AZ1289,IF(STEP!H1289&lt;&gt;"",STEP!H1289,"")))</f>
        <v/>
      </c>
      <c r="J1289" s="408" t="str">
        <f>IF(AND(STEP!$G1289="",$J$8&lt;&gt;"ON"),"",IF(月報!BA1289&lt;&gt;"",月報!BA1289,IF(STEP!J1289&lt;&gt;"",STEP!J1289/24,"")))</f>
        <v/>
      </c>
      <c r="K1289" s="421" t="str">
        <f>IF(STEP!X1289&lt;&gt;"",STEP!X1289,"")</f>
        <v/>
      </c>
      <c r="L1289" s="421" t="str">
        <f>IF(STEP!Y1289&lt;&gt;"",STEP!Y1289,"")</f>
        <v/>
      </c>
      <c r="M1289" s="421" t="str">
        <f>IF(STEP!Z1289&lt;&gt;"",STEP!Z1289,"")</f>
        <v/>
      </c>
      <c r="N1289" s="422" t="str">
        <f>IF(STEP!R1289&lt;&gt;"",STEP!R1289,"")</f>
        <v/>
      </c>
      <c r="O1289" s="423" t="str">
        <f>IF(STEP!S1289&lt;&gt;"",STEP!S1289,"")</f>
        <v/>
      </c>
      <c r="P1289" s="316" t="str">
        <f t="shared" si="199"/>
        <v/>
      </c>
      <c r="Q1289" s="336"/>
      <c r="R1289" s="560" t="str">
        <f t="shared" si="200"/>
        <v/>
      </c>
    </row>
    <row r="1290" spans="2:18">
      <c r="B1290" s="517"/>
      <c r="C1290" s="622" t="str">
        <f>IF(STEP!C1290&lt;&gt;"",STEP!C1290,"")</f>
        <v/>
      </c>
      <c r="D1290" s="409" t="str">
        <f>IF(STEP!D1290&lt;&gt;"",STEP!D1290,"")</f>
        <v/>
      </c>
      <c r="E1290" s="410" t="str">
        <f>IF(STEP!E1290&lt;&gt;"",STEP!E1290,"")</f>
        <v/>
      </c>
      <c r="F1290" s="409" t="str">
        <f>IF(STEP!F1290&lt;&gt;"",STEP!F1290,"")</f>
        <v/>
      </c>
      <c r="G1290" s="508" t="str">
        <f>IF(STEP!C1290&lt;&gt;"",STEP!AD1290,"")</f>
        <v/>
      </c>
      <c r="H1290" s="407" t="str">
        <f>IF(AND(STEP!$G1290="",$J$8&lt;&gt;"ON"),"",IF(月報!AX1290&lt;&gt;"",月報!AX1290,IF(STEP!G1290&lt;&gt;"",STEP!G1290,"")))</f>
        <v/>
      </c>
      <c r="I1290" s="408" t="str">
        <f>IF(AND(STEP!$G1290="",$J$8&lt;&gt;"ON"),"",IF(月報!AZ1290&lt;&gt;"",月報!AZ1290,IF(STEP!H1290&lt;&gt;"",STEP!H1290,"")))</f>
        <v/>
      </c>
      <c r="J1290" s="408" t="str">
        <f>IF(AND(STEP!$G1290="",$J$8&lt;&gt;"ON"),"",IF(月報!BA1290&lt;&gt;"",月報!BA1290,IF(STEP!J1290&lt;&gt;"",STEP!J1290/24,"")))</f>
        <v/>
      </c>
      <c r="K1290" s="421" t="str">
        <f>IF(STEP!X1290&lt;&gt;"",STEP!X1290,"")</f>
        <v/>
      </c>
      <c r="L1290" s="421" t="str">
        <f>IF(STEP!Y1290&lt;&gt;"",STEP!Y1290,"")</f>
        <v/>
      </c>
      <c r="M1290" s="421" t="str">
        <f>IF(STEP!Z1290&lt;&gt;"",STEP!Z1290,"")</f>
        <v/>
      </c>
      <c r="N1290" s="422" t="str">
        <f>IF(STEP!R1290&lt;&gt;"",STEP!R1290,"")</f>
        <v/>
      </c>
      <c r="O1290" s="423" t="str">
        <f>IF(STEP!S1290&lt;&gt;"",STEP!S1290,"")</f>
        <v/>
      </c>
      <c r="P1290" s="316" t="str">
        <f t="shared" si="199"/>
        <v/>
      </c>
      <c r="Q1290" s="336"/>
      <c r="R1290" s="560" t="str">
        <f t="shared" si="200"/>
        <v/>
      </c>
    </row>
    <row r="1291" spans="2:18">
      <c r="B1291" s="517"/>
      <c r="C1291" s="623" t="str">
        <f>IF(STEP!C1291&lt;&gt;"",STEP!C1291,"")</f>
        <v/>
      </c>
      <c r="D1291" s="411" t="str">
        <f>IF(STEP!D1291&lt;&gt;"",STEP!D1291,"")</f>
        <v/>
      </c>
      <c r="E1291" s="412" t="str">
        <f>IF(STEP!E1291&lt;&gt;"",STEP!E1291,"")</f>
        <v/>
      </c>
      <c r="F1291" s="411" t="str">
        <f>IF(STEP!F1291&lt;&gt;"",STEP!F1291,"")</f>
        <v/>
      </c>
      <c r="G1291" s="413" t="str">
        <f>IF(STEP!C1291&lt;&gt;"",STEP!AD1291,"")</f>
        <v/>
      </c>
      <c r="H1291" s="413" t="str">
        <f>IF(AND(STEP!$G1291="",$J$8&lt;&gt;"ON"),"",IF(月報!AX1291&lt;&gt;"",月報!AX1291,IF(STEP!G1291&lt;&gt;"",STEP!G1291,"")))</f>
        <v/>
      </c>
      <c r="I1291" s="414" t="str">
        <f>IF(AND(STEP!$G1291="",$J$8&lt;&gt;"ON"),"",IF(月報!AZ1291&lt;&gt;"",月報!AZ1291,IF(STEP!H1291&lt;&gt;"",STEP!H1291,"")))</f>
        <v/>
      </c>
      <c r="J1291" s="414" t="str">
        <f>IF(AND(STEP!$G1291="",$J$8&lt;&gt;"ON"),"",IF(月報!BA1291&lt;&gt;"",月報!BA1291,IF(STEP!J1291&lt;&gt;"",STEP!J1291/24,"")))</f>
        <v/>
      </c>
      <c r="K1291" s="414" t="str">
        <f>IF(STEP!X1291&lt;&gt;"",STEP!X1291,"")</f>
        <v/>
      </c>
      <c r="L1291" s="414" t="str">
        <f>IF(STEP!Y1291&lt;&gt;"",STEP!Y1291,"")</f>
        <v/>
      </c>
      <c r="M1291" s="414" t="str">
        <f>IF(STEP!Z1291&lt;&gt;"",STEP!Z1291,"")</f>
        <v/>
      </c>
      <c r="N1291" s="424" t="str">
        <f>IF(STEP!R1291&lt;&gt;"",STEP!R1291,"")</f>
        <v/>
      </c>
      <c r="O1291" s="425" t="str">
        <f>IF(STEP!S1291&lt;&gt;"",STEP!S1291,"")</f>
        <v/>
      </c>
      <c r="P1291" s="317" t="str">
        <f t="shared" si="199"/>
        <v/>
      </c>
      <c r="Q1291" s="473"/>
      <c r="R1291" s="561" t="str">
        <f t="shared" si="200"/>
        <v/>
      </c>
    </row>
    <row r="1292" spans="2:18">
      <c r="B1292" s="517"/>
      <c r="C1292" s="624" t="str">
        <f>IF(STEP!C1292&lt;&gt;"",STEP!C1292,"")</f>
        <v/>
      </c>
      <c r="D1292" s="405" t="str">
        <f>IF(STEP!D1292&lt;&gt;"",STEP!D1292,"")</f>
        <v/>
      </c>
      <c r="E1292" s="406" t="str">
        <f>IF(STEP!E1292&lt;&gt;"",STEP!E1292,"")</f>
        <v/>
      </c>
      <c r="F1292" s="405" t="str">
        <f>IF(STEP!F1292&lt;&gt;"",STEP!F1292,"")</f>
        <v/>
      </c>
      <c r="G1292" s="407" t="str">
        <f>IF(STEP!C1292&lt;&gt;"",STEP!AD1292,"")</f>
        <v/>
      </c>
      <c r="H1292" s="407" t="str">
        <f>IF(AND(STEP!$G1292="",$J$8&lt;&gt;"ON"),"",IF(月報!AX1292&lt;&gt;"",月報!AX1292,IF(STEP!G1292&lt;&gt;"",STEP!G1292,"")))</f>
        <v/>
      </c>
      <c r="I1292" s="408" t="str">
        <f>IF(AND(STEP!$G1292="",$J$8&lt;&gt;"ON"),"",IF(月報!AZ1292&lt;&gt;"",月報!AZ1292,IF(STEP!H1292&lt;&gt;"",STEP!H1292,"")))</f>
        <v/>
      </c>
      <c r="J1292" s="408" t="str">
        <f>IF(AND(STEP!$G1292="",$J$8&lt;&gt;"ON"),"",IF(月報!BA1292&lt;&gt;"",月報!BA1292,IF(STEP!J1292&lt;&gt;"",STEP!J1292/24,"")))</f>
        <v/>
      </c>
      <c r="K1292" s="408" t="str">
        <f>IF(STEP!X1292&lt;&gt;"",STEP!X1292,"")</f>
        <v/>
      </c>
      <c r="L1292" s="408" t="str">
        <f>IF(STEP!Y1292&lt;&gt;"",STEP!Y1292,"")</f>
        <v/>
      </c>
      <c r="M1292" s="408" t="str">
        <f>IF(STEP!Z1292&lt;&gt;"",STEP!Z1292,"")</f>
        <v/>
      </c>
      <c r="N1292" s="419" t="str">
        <f>IF(STEP!R1292&lt;&gt;"",STEP!R1292,"")</f>
        <v/>
      </c>
      <c r="O1292" s="420" t="str">
        <f>IF(STEP!S1292&lt;&gt;"",STEP!S1292,"")</f>
        <v/>
      </c>
      <c r="P1292" s="315" t="str">
        <f t="shared" si="199"/>
        <v/>
      </c>
      <c r="Q1292" s="474">
        <f>SUM(P1292:P1298)</f>
        <v>0</v>
      </c>
      <c r="R1292" s="562" t="str">
        <f t="shared" si="200"/>
        <v/>
      </c>
    </row>
    <row r="1293" spans="2:18">
      <c r="B1293" s="517"/>
      <c r="C1293" s="622" t="str">
        <f>IF(STEP!C1293&lt;&gt;"",STEP!C1293,"")</f>
        <v/>
      </c>
      <c r="D1293" s="409" t="str">
        <f>IF(STEP!D1293&lt;&gt;"",STEP!D1293,"")</f>
        <v/>
      </c>
      <c r="E1293" s="410" t="str">
        <f>IF(STEP!E1293&lt;&gt;"",STEP!E1293,"")</f>
        <v/>
      </c>
      <c r="F1293" s="409" t="str">
        <f>IF(STEP!F1293&lt;&gt;"",STEP!F1293,"")</f>
        <v/>
      </c>
      <c r="G1293" s="508" t="str">
        <f>IF(STEP!C1293&lt;&gt;"",STEP!AD1293,"")</f>
        <v/>
      </c>
      <c r="H1293" s="407" t="str">
        <f>IF(AND(STEP!$G1293="",$J$8&lt;&gt;"ON"),"",IF(月報!AX1293&lt;&gt;"",月報!AX1293,IF(STEP!G1293&lt;&gt;"",STEP!G1293,"")))</f>
        <v/>
      </c>
      <c r="I1293" s="408" t="str">
        <f>IF(AND(STEP!$G1293="",$J$8&lt;&gt;"ON"),"",IF(月報!AZ1293&lt;&gt;"",月報!AZ1293,IF(STEP!H1293&lt;&gt;"",STEP!H1293,"")))</f>
        <v/>
      </c>
      <c r="J1293" s="408" t="str">
        <f>IF(AND(STEP!$G1293="",$J$8&lt;&gt;"ON"),"",IF(月報!BA1293&lt;&gt;"",月報!BA1293,IF(STEP!J1293&lt;&gt;"",STEP!J1293/24,"")))</f>
        <v/>
      </c>
      <c r="K1293" s="421" t="str">
        <f>IF(STEP!X1293&lt;&gt;"",STEP!X1293,"")</f>
        <v/>
      </c>
      <c r="L1293" s="421" t="str">
        <f>IF(STEP!Y1293&lt;&gt;"",STEP!Y1293,"")</f>
        <v/>
      </c>
      <c r="M1293" s="421" t="str">
        <f>IF(STEP!Z1293&lt;&gt;"",STEP!Z1293,"")</f>
        <v/>
      </c>
      <c r="N1293" s="422" t="str">
        <f>IF(STEP!R1293&lt;&gt;"",STEP!R1293,"")</f>
        <v/>
      </c>
      <c r="O1293" s="423" t="str">
        <f>IF(STEP!S1293&lt;&gt;"",STEP!S1293,"")</f>
        <v/>
      </c>
      <c r="P1293" s="316" t="str">
        <f t="shared" si="199"/>
        <v/>
      </c>
      <c r="Q1293" s="336"/>
      <c r="R1293" s="560" t="str">
        <f t="shared" si="200"/>
        <v/>
      </c>
    </row>
    <row r="1294" spans="2:18">
      <c r="B1294" s="517"/>
      <c r="C1294" s="622" t="str">
        <f>IF(STEP!C1294&lt;&gt;"",STEP!C1294,"")</f>
        <v/>
      </c>
      <c r="D1294" s="409" t="str">
        <f>IF(STEP!D1294&lt;&gt;"",STEP!D1294,"")</f>
        <v/>
      </c>
      <c r="E1294" s="410" t="str">
        <f>IF(STEP!E1294&lt;&gt;"",STEP!E1294,"")</f>
        <v/>
      </c>
      <c r="F1294" s="409" t="str">
        <f>IF(STEP!F1294&lt;&gt;"",STEP!F1294,"")</f>
        <v/>
      </c>
      <c r="G1294" s="508" t="str">
        <f>IF(STEP!C1294&lt;&gt;"",STEP!AD1294,"")</f>
        <v/>
      </c>
      <c r="H1294" s="407" t="str">
        <f>IF(AND(STEP!$G1294="",$J$8&lt;&gt;"ON"),"",IF(月報!AX1294&lt;&gt;"",月報!AX1294,IF(STEP!G1294&lt;&gt;"",STEP!G1294,"")))</f>
        <v/>
      </c>
      <c r="I1294" s="408" t="str">
        <f>IF(AND(STEP!$G1294="",$J$8&lt;&gt;"ON"),"",IF(月報!AZ1294&lt;&gt;"",月報!AZ1294,IF(STEP!H1294&lt;&gt;"",STEP!H1294,"")))</f>
        <v/>
      </c>
      <c r="J1294" s="408" t="str">
        <f>IF(AND(STEP!$G1294="",$J$8&lt;&gt;"ON"),"",IF(月報!BA1294&lt;&gt;"",月報!BA1294,IF(STEP!J1294&lt;&gt;"",STEP!J1294/24,"")))</f>
        <v/>
      </c>
      <c r="K1294" s="421" t="str">
        <f>IF(STEP!X1294&lt;&gt;"",STEP!X1294,"")</f>
        <v/>
      </c>
      <c r="L1294" s="421" t="str">
        <f>IF(STEP!Y1294&lt;&gt;"",STEP!Y1294,"")</f>
        <v/>
      </c>
      <c r="M1294" s="421" t="str">
        <f>IF(STEP!Z1294&lt;&gt;"",STEP!Z1294,"")</f>
        <v/>
      </c>
      <c r="N1294" s="422" t="str">
        <f>IF(STEP!R1294&lt;&gt;"",STEP!R1294,"")</f>
        <v/>
      </c>
      <c r="O1294" s="423" t="str">
        <f>IF(STEP!S1294&lt;&gt;"",STEP!S1294,"")</f>
        <v/>
      </c>
      <c r="P1294" s="316" t="str">
        <f t="shared" si="199"/>
        <v/>
      </c>
      <c r="Q1294" s="336"/>
      <c r="R1294" s="560" t="str">
        <f t="shared" si="200"/>
        <v/>
      </c>
    </row>
    <row r="1295" spans="2:18">
      <c r="B1295" s="517"/>
      <c r="C1295" s="622" t="str">
        <f>IF(STEP!C1295&lt;&gt;"",STEP!C1295,"")</f>
        <v/>
      </c>
      <c r="D1295" s="409" t="str">
        <f>IF(STEP!D1295&lt;&gt;"",STEP!D1295,"")</f>
        <v/>
      </c>
      <c r="E1295" s="410" t="str">
        <f>IF(STEP!E1295&lt;&gt;"",STEP!E1295,"")</f>
        <v/>
      </c>
      <c r="F1295" s="409" t="str">
        <f>IF(STEP!F1295&lt;&gt;"",STEP!F1295,"")</f>
        <v/>
      </c>
      <c r="G1295" s="508" t="str">
        <f>IF(STEP!C1295&lt;&gt;"",STEP!AD1295,"")</f>
        <v/>
      </c>
      <c r="H1295" s="407" t="str">
        <f>IF(AND(STEP!$G1295="",$J$8&lt;&gt;"ON"),"",IF(月報!AX1295&lt;&gt;"",月報!AX1295,IF(STEP!G1295&lt;&gt;"",STEP!G1295,"")))</f>
        <v/>
      </c>
      <c r="I1295" s="408" t="str">
        <f>IF(AND(STEP!$G1295="",$J$8&lt;&gt;"ON"),"",IF(月報!AZ1295&lt;&gt;"",月報!AZ1295,IF(STEP!H1295&lt;&gt;"",STEP!H1295,"")))</f>
        <v/>
      </c>
      <c r="J1295" s="408" t="str">
        <f>IF(AND(STEP!$G1295="",$J$8&lt;&gt;"ON"),"",IF(月報!BA1295&lt;&gt;"",月報!BA1295,IF(STEP!J1295&lt;&gt;"",STEP!J1295/24,"")))</f>
        <v/>
      </c>
      <c r="K1295" s="421" t="str">
        <f>IF(STEP!X1295&lt;&gt;"",STEP!X1295,"")</f>
        <v/>
      </c>
      <c r="L1295" s="421" t="str">
        <f>IF(STEP!Y1295&lt;&gt;"",STEP!Y1295,"")</f>
        <v/>
      </c>
      <c r="M1295" s="421" t="str">
        <f>IF(STEP!Z1295&lt;&gt;"",STEP!Z1295,"")</f>
        <v/>
      </c>
      <c r="N1295" s="422" t="str">
        <f>IF(STEP!R1295&lt;&gt;"",STEP!R1295,"")</f>
        <v/>
      </c>
      <c r="O1295" s="423" t="str">
        <f>IF(STEP!S1295&lt;&gt;"",STEP!S1295,"")</f>
        <v/>
      </c>
      <c r="P1295" s="316" t="str">
        <f t="shared" si="199"/>
        <v/>
      </c>
      <c r="Q1295" s="336"/>
      <c r="R1295" s="560" t="str">
        <f t="shared" si="200"/>
        <v/>
      </c>
    </row>
    <row r="1296" spans="2:18">
      <c r="B1296" s="517"/>
      <c r="C1296" s="622" t="str">
        <f>IF(STEP!C1296&lt;&gt;"",STEP!C1296,"")</f>
        <v/>
      </c>
      <c r="D1296" s="409" t="str">
        <f>IF(STEP!D1296&lt;&gt;"",STEP!D1296,"")</f>
        <v/>
      </c>
      <c r="E1296" s="410" t="str">
        <f>IF(STEP!E1296&lt;&gt;"",STEP!E1296,"")</f>
        <v/>
      </c>
      <c r="F1296" s="409" t="str">
        <f>IF(STEP!F1296&lt;&gt;"",STEP!F1296,"")</f>
        <v/>
      </c>
      <c r="G1296" s="508" t="str">
        <f>IF(STEP!C1296&lt;&gt;"",STEP!AD1296,"")</f>
        <v/>
      </c>
      <c r="H1296" s="407" t="str">
        <f>IF(AND(STEP!$G1296="",$J$8&lt;&gt;"ON"),"",IF(月報!AX1296&lt;&gt;"",月報!AX1296,IF(STEP!G1296&lt;&gt;"",STEP!G1296,"")))</f>
        <v/>
      </c>
      <c r="I1296" s="408" t="str">
        <f>IF(AND(STEP!$G1296="",$J$8&lt;&gt;"ON"),"",IF(月報!AZ1296&lt;&gt;"",月報!AZ1296,IF(STEP!H1296&lt;&gt;"",STEP!H1296,"")))</f>
        <v/>
      </c>
      <c r="J1296" s="408" t="str">
        <f>IF(AND(STEP!$G1296="",$J$8&lt;&gt;"ON"),"",IF(月報!BA1296&lt;&gt;"",月報!BA1296,IF(STEP!J1296&lt;&gt;"",STEP!J1296/24,"")))</f>
        <v/>
      </c>
      <c r="K1296" s="421" t="str">
        <f>IF(STEP!X1296&lt;&gt;"",STEP!X1296,"")</f>
        <v/>
      </c>
      <c r="L1296" s="421" t="str">
        <f>IF(STEP!Y1296&lt;&gt;"",STEP!Y1296,"")</f>
        <v/>
      </c>
      <c r="M1296" s="421" t="str">
        <f>IF(STEP!Z1296&lt;&gt;"",STEP!Z1296,"")</f>
        <v/>
      </c>
      <c r="N1296" s="422" t="str">
        <f>IF(STEP!R1296&lt;&gt;"",STEP!R1296,"")</f>
        <v/>
      </c>
      <c r="O1296" s="423" t="str">
        <f>IF(STEP!S1296&lt;&gt;"",STEP!S1296,"")</f>
        <v/>
      </c>
      <c r="P1296" s="316" t="str">
        <f t="shared" si="199"/>
        <v/>
      </c>
      <c r="Q1296" s="336"/>
      <c r="R1296" s="560" t="str">
        <f t="shared" si="200"/>
        <v/>
      </c>
    </row>
    <row r="1297" spans="2:18">
      <c r="B1297" s="517"/>
      <c r="C1297" s="622" t="str">
        <f>IF(STEP!C1297&lt;&gt;"",STEP!C1297,"")</f>
        <v/>
      </c>
      <c r="D1297" s="409" t="str">
        <f>IF(STEP!D1297&lt;&gt;"",STEP!D1297,"")</f>
        <v/>
      </c>
      <c r="E1297" s="410" t="str">
        <f>IF(STEP!E1297&lt;&gt;"",STEP!E1297,"")</f>
        <v/>
      </c>
      <c r="F1297" s="409" t="str">
        <f>IF(STEP!F1297&lt;&gt;"",STEP!F1297,"")</f>
        <v/>
      </c>
      <c r="G1297" s="508" t="str">
        <f>IF(STEP!C1297&lt;&gt;"",STEP!AD1297,"")</f>
        <v/>
      </c>
      <c r="H1297" s="407" t="str">
        <f>IF(AND(STEP!$G1297="",$J$8&lt;&gt;"ON"),"",IF(月報!AX1297&lt;&gt;"",月報!AX1297,IF(STEP!G1297&lt;&gt;"",STEP!G1297,"")))</f>
        <v/>
      </c>
      <c r="I1297" s="408" t="str">
        <f>IF(AND(STEP!$G1297="",$J$8&lt;&gt;"ON"),"",IF(月報!AZ1297&lt;&gt;"",月報!AZ1297,IF(STEP!H1297&lt;&gt;"",STEP!H1297,"")))</f>
        <v/>
      </c>
      <c r="J1297" s="408" t="str">
        <f>IF(AND(STEP!$G1297="",$J$8&lt;&gt;"ON"),"",IF(月報!BA1297&lt;&gt;"",月報!BA1297,IF(STEP!J1297&lt;&gt;"",STEP!J1297/24,"")))</f>
        <v/>
      </c>
      <c r="K1297" s="421" t="str">
        <f>IF(STEP!X1297&lt;&gt;"",STEP!X1297,"")</f>
        <v/>
      </c>
      <c r="L1297" s="421" t="str">
        <f>IF(STEP!Y1297&lt;&gt;"",STEP!Y1297,"")</f>
        <v/>
      </c>
      <c r="M1297" s="421" t="str">
        <f>IF(STEP!Z1297&lt;&gt;"",STEP!Z1297,"")</f>
        <v/>
      </c>
      <c r="N1297" s="422" t="str">
        <f>IF(STEP!R1297&lt;&gt;"",STEP!R1297,"")</f>
        <v/>
      </c>
      <c r="O1297" s="423" t="str">
        <f>IF(STEP!S1297&lt;&gt;"",STEP!S1297,"")</f>
        <v/>
      </c>
      <c r="P1297" s="316" t="str">
        <f t="shared" si="199"/>
        <v/>
      </c>
      <c r="Q1297" s="336"/>
      <c r="R1297" s="560" t="str">
        <f t="shared" si="200"/>
        <v/>
      </c>
    </row>
    <row r="1298" spans="2:18">
      <c r="B1298" s="517"/>
      <c r="C1298" s="623" t="str">
        <f>IF(STEP!C1298&lt;&gt;"",STEP!C1298,"")</f>
        <v/>
      </c>
      <c r="D1298" s="411" t="str">
        <f>IF(STEP!D1298&lt;&gt;"",STEP!D1298,"")</f>
        <v/>
      </c>
      <c r="E1298" s="412" t="str">
        <f>IF(STEP!E1298&lt;&gt;"",STEP!E1298,"")</f>
        <v/>
      </c>
      <c r="F1298" s="411" t="str">
        <f>IF(STEP!F1298&lt;&gt;"",STEP!F1298,"")</f>
        <v/>
      </c>
      <c r="G1298" s="413" t="str">
        <f>IF(STEP!C1298&lt;&gt;"",STEP!AD1298,"")</f>
        <v/>
      </c>
      <c r="H1298" s="413" t="str">
        <f>IF(AND(STEP!$G1298="",$J$8&lt;&gt;"ON"),"",IF(月報!AX1298&lt;&gt;"",月報!AX1298,IF(STEP!G1298&lt;&gt;"",STEP!G1298,"")))</f>
        <v/>
      </c>
      <c r="I1298" s="414" t="str">
        <f>IF(AND(STEP!$G1298="",$J$8&lt;&gt;"ON"),"",IF(月報!AZ1298&lt;&gt;"",月報!AZ1298,IF(STEP!H1298&lt;&gt;"",STEP!H1298,"")))</f>
        <v/>
      </c>
      <c r="J1298" s="414" t="str">
        <f>IF(AND(STEP!$G1298="",$J$8&lt;&gt;"ON"),"",IF(月報!BA1298&lt;&gt;"",月報!BA1298,IF(STEP!J1298&lt;&gt;"",STEP!J1298/24,"")))</f>
        <v/>
      </c>
      <c r="K1298" s="414" t="str">
        <f>IF(STEP!X1298&lt;&gt;"",STEP!X1298,"")</f>
        <v/>
      </c>
      <c r="L1298" s="414" t="str">
        <f>IF(STEP!Y1298&lt;&gt;"",STEP!Y1298,"")</f>
        <v/>
      </c>
      <c r="M1298" s="414" t="str">
        <f>IF(STEP!Z1298&lt;&gt;"",STEP!Z1298,"")</f>
        <v/>
      </c>
      <c r="N1298" s="424" t="str">
        <f>IF(STEP!R1298&lt;&gt;"",STEP!R1298,"")</f>
        <v/>
      </c>
      <c r="O1298" s="425" t="str">
        <f>IF(STEP!S1298&lt;&gt;"",STEP!S1298,"")</f>
        <v/>
      </c>
      <c r="P1298" s="317" t="str">
        <f t="shared" si="199"/>
        <v/>
      </c>
      <c r="Q1298" s="473"/>
      <c r="R1298" s="561" t="str">
        <f t="shared" si="200"/>
        <v/>
      </c>
    </row>
    <row r="1299" spans="2:18">
      <c r="B1299" s="517"/>
      <c r="C1299" s="624" t="str">
        <f>IF(STEP!C1299&lt;&gt;"",STEP!C1299,"")</f>
        <v/>
      </c>
      <c r="D1299" s="405" t="str">
        <f>IF(STEP!D1299&lt;&gt;"",STEP!D1299,"")</f>
        <v/>
      </c>
      <c r="E1299" s="406" t="str">
        <f>IF(STEP!E1299&lt;&gt;"",STEP!E1299,"")</f>
        <v/>
      </c>
      <c r="F1299" s="405" t="str">
        <f>IF(STEP!F1299&lt;&gt;"",STEP!F1299,"")</f>
        <v/>
      </c>
      <c r="G1299" s="407" t="str">
        <f>IF(STEP!C1299&lt;&gt;"",STEP!AD1299,"")</f>
        <v/>
      </c>
      <c r="H1299" s="407" t="str">
        <f>IF(AND(STEP!$G1299="",$J$8&lt;&gt;"ON"),"",IF(月報!AX1299&lt;&gt;"",月報!AX1299,IF(STEP!G1299&lt;&gt;"",STEP!G1299,"")))</f>
        <v/>
      </c>
      <c r="I1299" s="408" t="str">
        <f>IF(AND(STEP!$G1299="",$J$8&lt;&gt;"ON"),"",IF(月報!AZ1299&lt;&gt;"",月報!AZ1299,IF(STEP!H1299&lt;&gt;"",STEP!H1299,"")))</f>
        <v/>
      </c>
      <c r="J1299" s="408" t="str">
        <f>IF(AND(STEP!$G1299="",$J$8&lt;&gt;"ON"),"",IF(月報!BA1299&lt;&gt;"",月報!BA1299,IF(STEP!J1299&lt;&gt;"",STEP!J1299/24,"")))</f>
        <v/>
      </c>
      <c r="K1299" s="408" t="str">
        <f>IF(STEP!X1299&lt;&gt;"",STEP!X1299,"")</f>
        <v/>
      </c>
      <c r="L1299" s="408" t="str">
        <f>IF(STEP!Y1299&lt;&gt;"",STEP!Y1299,"")</f>
        <v/>
      </c>
      <c r="M1299" s="408" t="str">
        <f>IF(STEP!Z1299&lt;&gt;"",STEP!Z1299,"")</f>
        <v/>
      </c>
      <c r="N1299" s="419" t="str">
        <f>IF(STEP!R1299&lt;&gt;"",STEP!R1299,"")</f>
        <v/>
      </c>
      <c r="O1299" s="420" t="str">
        <f>IF(STEP!S1299&lt;&gt;"",STEP!S1299,"")</f>
        <v/>
      </c>
      <c r="P1299" s="315" t="str">
        <f t="shared" si="199"/>
        <v/>
      </c>
      <c r="Q1299" s="474">
        <f>SUM(P1299:P1305)</f>
        <v>0</v>
      </c>
      <c r="R1299" s="562" t="str">
        <f t="shared" si="200"/>
        <v/>
      </c>
    </row>
    <row r="1300" spans="2:18">
      <c r="B1300" s="517"/>
      <c r="C1300" s="622" t="str">
        <f>IF(STEP!C1300&lt;&gt;"",STEP!C1300,"")</f>
        <v/>
      </c>
      <c r="D1300" s="409" t="str">
        <f>IF(STEP!D1300&lt;&gt;"",STEP!D1300,"")</f>
        <v/>
      </c>
      <c r="E1300" s="410" t="str">
        <f>IF(STEP!E1300&lt;&gt;"",STEP!E1300,"")</f>
        <v/>
      </c>
      <c r="F1300" s="409" t="str">
        <f>IF(STEP!F1300&lt;&gt;"",STEP!F1300,"")</f>
        <v/>
      </c>
      <c r="G1300" s="508" t="str">
        <f>IF(STEP!C1300&lt;&gt;"",STEP!AD1300,"")</f>
        <v/>
      </c>
      <c r="H1300" s="407" t="str">
        <f>IF(AND(STEP!$G1300="",$J$8&lt;&gt;"ON"),"",IF(月報!AX1300&lt;&gt;"",月報!AX1300,IF(STEP!G1300&lt;&gt;"",STEP!G1300,"")))</f>
        <v/>
      </c>
      <c r="I1300" s="408" t="str">
        <f>IF(AND(STEP!$G1300="",$J$8&lt;&gt;"ON"),"",IF(月報!AZ1300&lt;&gt;"",月報!AZ1300,IF(STEP!H1300&lt;&gt;"",STEP!H1300,"")))</f>
        <v/>
      </c>
      <c r="J1300" s="408" t="str">
        <f>IF(AND(STEP!$G1300="",$J$8&lt;&gt;"ON"),"",IF(月報!BA1300&lt;&gt;"",月報!BA1300,IF(STEP!J1300&lt;&gt;"",STEP!J1300/24,"")))</f>
        <v/>
      </c>
      <c r="K1300" s="421" t="str">
        <f>IF(STEP!X1300&lt;&gt;"",STEP!X1300,"")</f>
        <v/>
      </c>
      <c r="L1300" s="421" t="str">
        <f>IF(STEP!Y1300&lt;&gt;"",STEP!Y1300,"")</f>
        <v/>
      </c>
      <c r="M1300" s="421" t="str">
        <f>IF(STEP!Z1300&lt;&gt;"",STEP!Z1300,"")</f>
        <v/>
      </c>
      <c r="N1300" s="422" t="str">
        <f>IF(STEP!R1300&lt;&gt;"",STEP!R1300,"")</f>
        <v/>
      </c>
      <c r="O1300" s="423" t="str">
        <f>IF(STEP!S1300&lt;&gt;"",STEP!S1300,"")</f>
        <v/>
      </c>
      <c r="P1300" s="316" t="str">
        <f t="shared" si="199"/>
        <v/>
      </c>
      <c r="Q1300" s="336"/>
      <c r="R1300" s="560" t="str">
        <f t="shared" si="200"/>
        <v/>
      </c>
    </row>
    <row r="1301" spans="2:18">
      <c r="B1301" s="517"/>
      <c r="C1301" s="622" t="str">
        <f>IF(STEP!C1301&lt;&gt;"",STEP!C1301,"")</f>
        <v/>
      </c>
      <c r="D1301" s="409" t="str">
        <f>IF(STEP!D1301&lt;&gt;"",STEP!D1301,"")</f>
        <v/>
      </c>
      <c r="E1301" s="410" t="str">
        <f>IF(STEP!E1301&lt;&gt;"",STEP!E1301,"")</f>
        <v/>
      </c>
      <c r="F1301" s="409" t="str">
        <f>IF(STEP!F1301&lt;&gt;"",STEP!F1301,"")</f>
        <v/>
      </c>
      <c r="G1301" s="508" t="str">
        <f>IF(STEP!C1301&lt;&gt;"",STEP!AD1301,"")</f>
        <v/>
      </c>
      <c r="H1301" s="407" t="str">
        <f>IF(AND(STEP!$G1301="",$J$8&lt;&gt;"ON"),"",IF(月報!AX1301&lt;&gt;"",月報!AX1301,IF(STEP!G1301&lt;&gt;"",STEP!G1301,"")))</f>
        <v/>
      </c>
      <c r="I1301" s="408" t="str">
        <f>IF(AND(STEP!$G1301="",$J$8&lt;&gt;"ON"),"",IF(月報!AZ1301&lt;&gt;"",月報!AZ1301,IF(STEP!H1301&lt;&gt;"",STEP!H1301,"")))</f>
        <v/>
      </c>
      <c r="J1301" s="408" t="str">
        <f>IF(AND(STEP!$G1301="",$J$8&lt;&gt;"ON"),"",IF(月報!BA1301&lt;&gt;"",月報!BA1301,IF(STEP!J1301&lt;&gt;"",STEP!J1301/24,"")))</f>
        <v/>
      </c>
      <c r="K1301" s="421" t="str">
        <f>IF(STEP!X1301&lt;&gt;"",STEP!X1301,"")</f>
        <v/>
      </c>
      <c r="L1301" s="421" t="str">
        <f>IF(STEP!Y1301&lt;&gt;"",STEP!Y1301,"")</f>
        <v/>
      </c>
      <c r="M1301" s="421" t="str">
        <f>IF(STEP!Z1301&lt;&gt;"",STEP!Z1301,"")</f>
        <v/>
      </c>
      <c r="N1301" s="422" t="str">
        <f>IF(STEP!R1301&lt;&gt;"",STEP!R1301,"")</f>
        <v/>
      </c>
      <c r="O1301" s="423" t="str">
        <f>IF(STEP!S1301&lt;&gt;"",STEP!S1301,"")</f>
        <v/>
      </c>
      <c r="P1301" s="316" t="str">
        <f t="shared" si="199"/>
        <v/>
      </c>
      <c r="Q1301" s="336"/>
      <c r="R1301" s="560" t="str">
        <f t="shared" si="200"/>
        <v/>
      </c>
    </row>
    <row r="1302" spans="2:18">
      <c r="B1302" s="517"/>
      <c r="C1302" s="622" t="str">
        <f>IF(STEP!C1302&lt;&gt;"",STEP!C1302,"")</f>
        <v/>
      </c>
      <c r="D1302" s="409" t="str">
        <f>IF(STEP!D1302&lt;&gt;"",STEP!D1302,"")</f>
        <v/>
      </c>
      <c r="E1302" s="410" t="str">
        <f>IF(STEP!E1302&lt;&gt;"",STEP!E1302,"")</f>
        <v/>
      </c>
      <c r="F1302" s="409" t="str">
        <f>IF(STEP!F1302&lt;&gt;"",STEP!F1302,"")</f>
        <v/>
      </c>
      <c r="G1302" s="508" t="str">
        <f>IF(STEP!C1302&lt;&gt;"",STEP!AD1302,"")</f>
        <v/>
      </c>
      <c r="H1302" s="407" t="str">
        <f>IF(AND(STEP!$G1302="",$J$8&lt;&gt;"ON"),"",IF(月報!AX1302&lt;&gt;"",月報!AX1302,IF(STEP!G1302&lt;&gt;"",STEP!G1302,"")))</f>
        <v/>
      </c>
      <c r="I1302" s="408" t="str">
        <f>IF(AND(STEP!$G1302="",$J$8&lt;&gt;"ON"),"",IF(月報!AZ1302&lt;&gt;"",月報!AZ1302,IF(STEP!H1302&lt;&gt;"",STEP!H1302,"")))</f>
        <v/>
      </c>
      <c r="J1302" s="408" t="str">
        <f>IF(AND(STEP!$G1302="",$J$8&lt;&gt;"ON"),"",IF(月報!BA1302&lt;&gt;"",月報!BA1302,IF(STEP!J1302&lt;&gt;"",STEP!J1302/24,"")))</f>
        <v/>
      </c>
      <c r="K1302" s="421" t="str">
        <f>IF(STEP!X1302&lt;&gt;"",STEP!X1302,"")</f>
        <v/>
      </c>
      <c r="L1302" s="421" t="str">
        <f>IF(STEP!Y1302&lt;&gt;"",STEP!Y1302,"")</f>
        <v/>
      </c>
      <c r="M1302" s="421" t="str">
        <f>IF(STEP!Z1302&lt;&gt;"",STEP!Z1302,"")</f>
        <v/>
      </c>
      <c r="N1302" s="422" t="str">
        <f>IF(STEP!R1302&lt;&gt;"",STEP!R1302,"")</f>
        <v/>
      </c>
      <c r="O1302" s="423" t="str">
        <f>IF(STEP!S1302&lt;&gt;"",STEP!S1302,"")</f>
        <v/>
      </c>
      <c r="P1302" s="316" t="str">
        <f t="shared" si="199"/>
        <v/>
      </c>
      <c r="Q1302" s="336"/>
      <c r="R1302" s="560" t="str">
        <f t="shared" si="200"/>
        <v/>
      </c>
    </row>
    <row r="1303" spans="2:18">
      <c r="B1303" s="517"/>
      <c r="C1303" s="622" t="str">
        <f>IF(STEP!C1303&lt;&gt;"",STEP!C1303,"")</f>
        <v/>
      </c>
      <c r="D1303" s="409" t="str">
        <f>IF(STEP!D1303&lt;&gt;"",STEP!D1303,"")</f>
        <v/>
      </c>
      <c r="E1303" s="410" t="str">
        <f>IF(STEP!E1303&lt;&gt;"",STEP!E1303,"")</f>
        <v/>
      </c>
      <c r="F1303" s="409" t="str">
        <f>IF(STEP!F1303&lt;&gt;"",STEP!F1303,"")</f>
        <v/>
      </c>
      <c r="G1303" s="508" t="str">
        <f>IF(STEP!C1303&lt;&gt;"",STEP!AD1303,"")</f>
        <v/>
      </c>
      <c r="H1303" s="407" t="str">
        <f>IF(AND(STEP!$G1303="",$J$8&lt;&gt;"ON"),"",IF(月報!AX1303&lt;&gt;"",月報!AX1303,IF(STEP!G1303&lt;&gt;"",STEP!G1303,"")))</f>
        <v/>
      </c>
      <c r="I1303" s="408" t="str">
        <f>IF(AND(STEP!$G1303="",$J$8&lt;&gt;"ON"),"",IF(月報!AZ1303&lt;&gt;"",月報!AZ1303,IF(STEP!H1303&lt;&gt;"",STEP!H1303,"")))</f>
        <v/>
      </c>
      <c r="J1303" s="408" t="str">
        <f>IF(AND(STEP!$G1303="",$J$8&lt;&gt;"ON"),"",IF(月報!BA1303&lt;&gt;"",月報!BA1303,IF(STEP!J1303&lt;&gt;"",STEP!J1303/24,"")))</f>
        <v/>
      </c>
      <c r="K1303" s="421" t="str">
        <f>IF(STEP!X1303&lt;&gt;"",STEP!X1303,"")</f>
        <v/>
      </c>
      <c r="L1303" s="421" t="str">
        <f>IF(STEP!Y1303&lt;&gt;"",STEP!Y1303,"")</f>
        <v/>
      </c>
      <c r="M1303" s="421" t="str">
        <f>IF(STEP!Z1303&lt;&gt;"",STEP!Z1303,"")</f>
        <v/>
      </c>
      <c r="N1303" s="422" t="str">
        <f>IF(STEP!R1303&lt;&gt;"",STEP!R1303,"")</f>
        <v/>
      </c>
      <c r="O1303" s="423" t="str">
        <f>IF(STEP!S1303&lt;&gt;"",STEP!S1303,"")</f>
        <v/>
      </c>
      <c r="P1303" s="316" t="str">
        <f t="shared" si="199"/>
        <v/>
      </c>
      <c r="Q1303" s="336"/>
      <c r="R1303" s="560" t="str">
        <f t="shared" si="200"/>
        <v/>
      </c>
    </row>
    <row r="1304" spans="2:18">
      <c r="B1304" s="517"/>
      <c r="C1304" s="622" t="str">
        <f>IF(STEP!C1304&lt;&gt;"",STEP!C1304,"")</f>
        <v/>
      </c>
      <c r="D1304" s="409" t="str">
        <f>IF(STEP!D1304&lt;&gt;"",STEP!D1304,"")</f>
        <v/>
      </c>
      <c r="E1304" s="410" t="str">
        <f>IF(STEP!E1304&lt;&gt;"",STEP!E1304,"")</f>
        <v/>
      </c>
      <c r="F1304" s="409" t="str">
        <f>IF(STEP!F1304&lt;&gt;"",STEP!F1304,"")</f>
        <v/>
      </c>
      <c r="G1304" s="508" t="str">
        <f>IF(STEP!C1304&lt;&gt;"",STEP!AD1304,"")</f>
        <v/>
      </c>
      <c r="H1304" s="407" t="str">
        <f>IF(AND(STEP!$G1304="",$J$8&lt;&gt;"ON"),"",IF(月報!AX1304&lt;&gt;"",月報!AX1304,IF(STEP!G1304&lt;&gt;"",STEP!G1304,"")))</f>
        <v/>
      </c>
      <c r="I1304" s="408" t="str">
        <f>IF(AND(STEP!$G1304="",$J$8&lt;&gt;"ON"),"",IF(月報!AZ1304&lt;&gt;"",月報!AZ1304,IF(STEP!H1304&lt;&gt;"",STEP!H1304,"")))</f>
        <v/>
      </c>
      <c r="J1304" s="408" t="str">
        <f>IF(AND(STEP!$G1304="",$J$8&lt;&gt;"ON"),"",IF(月報!BA1304&lt;&gt;"",月報!BA1304,IF(STEP!J1304&lt;&gt;"",STEP!J1304/24,"")))</f>
        <v/>
      </c>
      <c r="K1304" s="421" t="str">
        <f>IF(STEP!X1304&lt;&gt;"",STEP!X1304,"")</f>
        <v/>
      </c>
      <c r="L1304" s="421" t="str">
        <f>IF(STEP!Y1304&lt;&gt;"",STEP!Y1304,"")</f>
        <v/>
      </c>
      <c r="M1304" s="421" t="str">
        <f>IF(STEP!Z1304&lt;&gt;"",STEP!Z1304,"")</f>
        <v/>
      </c>
      <c r="N1304" s="422" t="str">
        <f>IF(STEP!R1304&lt;&gt;"",STEP!R1304,"")</f>
        <v/>
      </c>
      <c r="O1304" s="423" t="str">
        <f>IF(STEP!S1304&lt;&gt;"",STEP!S1304,"")</f>
        <v/>
      </c>
      <c r="P1304" s="316" t="str">
        <f t="shared" si="199"/>
        <v/>
      </c>
      <c r="Q1304" s="336"/>
      <c r="R1304" s="560" t="str">
        <f t="shared" si="200"/>
        <v/>
      </c>
    </row>
    <row r="1305" spans="2:18" ht="13.8" thickBot="1">
      <c r="B1305" s="518"/>
      <c r="C1305" s="625" t="str">
        <f>IF(STEP!C1305&lt;&gt;"",STEP!C1305,"")</f>
        <v/>
      </c>
      <c r="D1305" s="415" t="str">
        <f>IF(STEP!D1305&lt;&gt;"",STEP!D1305,"")</f>
        <v/>
      </c>
      <c r="E1305" s="416" t="str">
        <f>IF(STEP!E1305&lt;&gt;"",STEP!E1305,"")</f>
        <v/>
      </c>
      <c r="F1305" s="415" t="str">
        <f>IF(STEP!F1305&lt;&gt;"",STEP!F1305,"")</f>
        <v/>
      </c>
      <c r="G1305" s="417" t="str">
        <f>IF(STEP!C1305&lt;&gt;"",STEP!AD1305,"")</f>
        <v/>
      </c>
      <c r="H1305" s="417" t="str">
        <f>IF(AND(STEP!$G1305="",$J$8&lt;&gt;"ON"),"",IF(月報!AX1305&lt;&gt;"",月報!AX1305,IF(STEP!G1305&lt;&gt;"",STEP!G1305,"")))</f>
        <v/>
      </c>
      <c r="I1305" s="418" t="str">
        <f>IF(AND(STEP!$G1305="",$J$8&lt;&gt;"ON"),"",IF(月報!AZ1305&lt;&gt;"",月報!AZ1305,IF(STEP!H1305&lt;&gt;"",STEP!H1305,"")))</f>
        <v/>
      </c>
      <c r="J1305" s="418" t="str">
        <f>IF(AND(STEP!$G1305="",$J$8&lt;&gt;"ON"),"",IF(月報!BA1305&lt;&gt;"",月報!BA1305,IF(STEP!J1305&lt;&gt;"",STEP!J1305/24,"")))</f>
        <v/>
      </c>
      <c r="K1305" s="418" t="str">
        <f>IF(STEP!X1305&lt;&gt;"",STEP!X1305,"")</f>
        <v/>
      </c>
      <c r="L1305" s="418" t="str">
        <f>IF(STEP!Y1305&lt;&gt;"",STEP!Y1305,"")</f>
        <v/>
      </c>
      <c r="M1305" s="418" t="str">
        <f>IF(STEP!Z1305&lt;&gt;"",STEP!Z1305,"")</f>
        <v/>
      </c>
      <c r="N1305" s="426" t="str">
        <f>IF(STEP!R1305&lt;&gt;"",STEP!R1305,"")</f>
        <v/>
      </c>
      <c r="O1305" s="427" t="str">
        <f>IF(STEP!S1305&lt;&gt;"",STEP!S1305,"")</f>
        <v/>
      </c>
      <c r="P1305" s="318" t="str">
        <f t="shared" si="199"/>
        <v/>
      </c>
      <c r="Q1305" s="338"/>
      <c r="R1305" s="563" t="str">
        <f t="shared" si="200"/>
        <v/>
      </c>
    </row>
    <row r="1306" spans="2:18">
      <c r="B1306" s="516" t="s">
        <v>416</v>
      </c>
      <c r="C1306" s="626"/>
      <c r="D1306" s="324"/>
      <c r="E1306" s="325"/>
      <c r="F1306" s="578" t="s">
        <v>465</v>
      </c>
      <c r="G1306" s="320"/>
      <c r="H1306" s="320"/>
      <c r="I1306" s="326"/>
      <c r="J1306" s="326"/>
      <c r="K1306" s="326"/>
      <c r="L1306" s="326"/>
      <c r="M1306" s="326"/>
      <c r="N1306" s="327"/>
      <c r="O1306" s="328"/>
      <c r="P1306" s="335"/>
      <c r="Q1306" s="336"/>
      <c r="R1306" s="564" t="str">
        <f t="shared" si="200"/>
        <v/>
      </c>
    </row>
    <row r="1307" spans="2:18">
      <c r="B1307" s="516"/>
      <c r="C1307" s="626"/>
      <c r="D1307" s="324"/>
      <c r="E1307" s="325"/>
      <c r="F1307" s="324"/>
      <c r="G1307" s="320"/>
      <c r="H1307" s="320"/>
      <c r="I1307" s="326"/>
      <c r="J1307" s="326"/>
      <c r="K1307" s="326"/>
      <c r="L1307" s="326"/>
      <c r="M1307" s="326"/>
      <c r="N1307" s="327"/>
      <c r="O1307" s="328"/>
      <c r="P1307" s="335"/>
      <c r="Q1307" s="336"/>
      <c r="R1307" s="564" t="str">
        <f t="shared" si="200"/>
        <v/>
      </c>
    </row>
    <row r="1308" spans="2:18">
      <c r="B1308" s="516"/>
      <c r="C1308" s="626"/>
      <c r="D1308" s="324"/>
      <c r="E1308" s="325"/>
      <c r="F1308" s="324"/>
      <c r="G1308" s="320"/>
      <c r="H1308" s="320"/>
      <c r="I1308" s="326"/>
      <c r="J1308" s="326"/>
      <c r="K1308" s="326"/>
      <c r="L1308" s="326"/>
      <c r="M1308" s="326"/>
      <c r="N1308" s="327"/>
      <c r="O1308" s="328"/>
      <c r="P1308" s="335"/>
      <c r="Q1308" s="336"/>
      <c r="R1308" s="564" t="str">
        <f t="shared" si="200"/>
        <v/>
      </c>
    </row>
    <row r="1309" spans="2:18">
      <c r="B1309" s="516"/>
      <c r="C1309" s="626"/>
      <c r="D1309" s="324"/>
      <c r="E1309" s="325"/>
      <c r="F1309" s="324"/>
      <c r="G1309" s="320"/>
      <c r="H1309" s="320"/>
      <c r="I1309" s="326"/>
      <c r="J1309" s="326"/>
      <c r="K1309" s="326"/>
      <c r="L1309" s="326"/>
      <c r="M1309" s="326"/>
      <c r="N1309" s="327"/>
      <c r="O1309" s="328"/>
      <c r="P1309" s="335"/>
      <c r="Q1309" s="336"/>
      <c r="R1309" s="564" t="str">
        <f t="shared" si="200"/>
        <v/>
      </c>
    </row>
    <row r="1310" spans="2:18">
      <c r="B1310" s="516"/>
      <c r="C1310" s="626"/>
      <c r="D1310" s="324"/>
      <c r="E1310" s="325"/>
      <c r="F1310" s="324"/>
      <c r="G1310" s="320"/>
      <c r="H1310" s="320"/>
      <c r="I1310" s="326"/>
      <c r="J1310" s="326"/>
      <c r="K1310" s="326"/>
      <c r="L1310" s="326"/>
      <c r="M1310" s="326"/>
      <c r="N1310" s="327"/>
      <c r="O1310" s="328"/>
      <c r="P1310" s="335"/>
      <c r="Q1310" s="336"/>
      <c r="R1310" s="564" t="str">
        <f t="shared" si="200"/>
        <v/>
      </c>
    </row>
    <row r="1311" spans="2:18">
      <c r="B1311" s="516"/>
      <c r="C1311" s="626"/>
      <c r="D1311" s="324"/>
      <c r="E1311" s="325"/>
      <c r="F1311" s="324"/>
      <c r="G1311" s="320"/>
      <c r="H1311" s="320"/>
      <c r="I1311" s="326"/>
      <c r="J1311" s="326"/>
      <c r="K1311" s="326"/>
      <c r="L1311" s="326"/>
      <c r="M1311" s="326"/>
      <c r="N1311" s="327"/>
      <c r="O1311" s="328"/>
      <c r="P1311" s="335"/>
      <c r="Q1311" s="336"/>
      <c r="R1311" s="564" t="str">
        <f t="shared" si="200"/>
        <v/>
      </c>
    </row>
    <row r="1312" spans="2:18">
      <c r="B1312" s="516"/>
      <c r="C1312" s="626"/>
      <c r="D1312" s="324"/>
      <c r="E1312" s="325"/>
      <c r="F1312" s="324"/>
      <c r="G1312" s="320"/>
      <c r="H1312" s="320"/>
      <c r="I1312" s="326"/>
      <c r="J1312" s="326"/>
      <c r="K1312" s="326"/>
      <c r="L1312" s="326"/>
      <c r="M1312" s="326"/>
      <c r="N1312" s="327"/>
      <c r="O1312" s="328"/>
      <c r="P1312" s="335"/>
      <c r="Q1312" s="336"/>
      <c r="R1312" s="564" t="str">
        <f t="shared" si="200"/>
        <v/>
      </c>
    </row>
    <row r="1313" spans="2:18">
      <c r="B1313" s="516"/>
      <c r="C1313" s="626"/>
      <c r="D1313" s="324"/>
      <c r="E1313" s="325"/>
      <c r="F1313" s="324"/>
      <c r="G1313" s="320"/>
      <c r="H1313" s="320"/>
      <c r="I1313" s="326"/>
      <c r="J1313" s="326"/>
      <c r="K1313" s="326"/>
      <c r="L1313" s="326"/>
      <c r="M1313" s="326"/>
      <c r="N1313" s="327"/>
      <c r="O1313" s="328"/>
      <c r="P1313" s="335"/>
      <c r="Q1313" s="336"/>
      <c r="R1313" s="564" t="str">
        <f t="shared" si="200"/>
        <v/>
      </c>
    </row>
    <row r="1314" spans="2:18">
      <c r="B1314" s="516"/>
      <c r="C1314" s="626"/>
      <c r="D1314" s="324"/>
      <c r="E1314" s="325"/>
      <c r="F1314" s="324"/>
      <c r="G1314" s="320"/>
      <c r="H1314" s="320"/>
      <c r="I1314" s="326"/>
      <c r="J1314" s="326"/>
      <c r="K1314" s="326"/>
      <c r="L1314" s="326"/>
      <c r="M1314" s="326"/>
      <c r="N1314" s="327"/>
      <c r="O1314" s="328"/>
      <c r="P1314" s="335"/>
      <c r="Q1314" s="336"/>
      <c r="R1314" s="564" t="str">
        <f t="shared" si="200"/>
        <v/>
      </c>
    </row>
    <row r="1315" spans="2:18" ht="13.8" thickBot="1">
      <c r="B1315" s="519"/>
      <c r="C1315" s="627"/>
      <c r="D1315" s="330"/>
      <c r="E1315" s="331"/>
      <c r="F1315" s="330"/>
      <c r="G1315" s="322"/>
      <c r="H1315" s="322"/>
      <c r="I1315" s="332"/>
      <c r="J1315" s="332"/>
      <c r="K1315" s="332"/>
      <c r="L1315" s="332"/>
      <c r="M1315" s="332"/>
      <c r="N1315" s="333"/>
      <c r="O1315" s="334"/>
      <c r="P1315" s="337"/>
      <c r="Q1315" s="338"/>
      <c r="R1315" s="565" t="str">
        <f t="shared" si="200"/>
        <v/>
      </c>
    </row>
    <row r="1316" spans="2:18">
      <c r="B1316" s="522">
        <f>B1271+1</f>
        <v>30</v>
      </c>
      <c r="C1316" s="624" t="str">
        <f>IF(STEP!C1316&lt;&gt;"",STEP!C1316,"")</f>
        <v/>
      </c>
      <c r="D1316" s="405" t="str">
        <f>IF(STEP!D1316&lt;&gt;"",STEP!D1316,"")</f>
        <v/>
      </c>
      <c r="E1316" s="406" t="str">
        <f>IF(STEP!E1316&lt;&gt;"",STEP!E1316,"")</f>
        <v/>
      </c>
      <c r="F1316" s="405" t="str">
        <f>IF(STEP!F1316&lt;&gt;"",STEP!F1316,"")</f>
        <v/>
      </c>
      <c r="G1316" s="407" t="str">
        <f>IF(STEP!C1316&lt;&gt;"",STEP!AD1316,"")</f>
        <v/>
      </c>
      <c r="H1316" s="407" t="str">
        <f>IF(AND(STEP!$G1316="",$J$8&lt;&gt;"ON"),"",IF(月報!AX1316&lt;&gt;"",月報!AX1316,IF(STEP!G1316&lt;&gt;"",STEP!G1316,"")))</f>
        <v/>
      </c>
      <c r="I1316" s="408" t="str">
        <f>IF(AND(STEP!$G1316="",$J$8&lt;&gt;"ON"),"",IF(月報!AZ1316&lt;&gt;"",月報!AZ1316,IF(STEP!H1316&lt;&gt;"",STEP!H1316,"")))</f>
        <v/>
      </c>
      <c r="J1316" s="408" t="str">
        <f>IF(AND(STEP!$G1316="",$J$8&lt;&gt;"ON"),"",IF(月報!BA1316&lt;&gt;"",月報!BA1316,IF(STEP!J1316&lt;&gt;"",STEP!J1316/24,"")))</f>
        <v/>
      </c>
      <c r="K1316" s="408" t="str">
        <f>IF(STEP!X1316&lt;&gt;"",STEP!X1316,"")</f>
        <v/>
      </c>
      <c r="L1316" s="408" t="str">
        <f>IF(STEP!Y1316&lt;&gt;"",STEP!Y1316,"")</f>
        <v/>
      </c>
      <c r="M1316" s="408" t="str">
        <f>IF(STEP!Z1316&lt;&gt;"",STEP!Z1316,"")</f>
        <v/>
      </c>
      <c r="N1316" s="419" t="str">
        <f>IF(STEP!R1316&lt;&gt;"",STEP!R1316,"")</f>
        <v/>
      </c>
      <c r="O1316" s="420" t="str">
        <f>IF(STEP!S1316&lt;&gt;"",STEP!S1316,"")</f>
        <v/>
      </c>
      <c r="P1316" s="315" t="str">
        <f t="shared" ref="P1316:P1350" si="201">IF(J1316&lt;&gt;"",J1316,"")</f>
        <v/>
      </c>
      <c r="Q1316" s="472">
        <f>SUM(P1316:P1322)</f>
        <v>0</v>
      </c>
      <c r="R1316" s="559" t="str">
        <f>IF(C1316&lt;&gt;"",VLOOKUP(C1316,設定シート!$D$10:$L$109,9,FALSE),"")</f>
        <v/>
      </c>
    </row>
    <row r="1317" spans="2:18">
      <c r="B1317" s="517"/>
      <c r="C1317" s="622" t="str">
        <f>IF(STEP!C1317&lt;&gt;"",STEP!C1317,"")</f>
        <v/>
      </c>
      <c r="D1317" s="409" t="str">
        <f>IF(STEP!D1317&lt;&gt;"",STEP!D1317,"")</f>
        <v/>
      </c>
      <c r="E1317" s="410" t="str">
        <f>IF(STEP!E1317&lt;&gt;"",STEP!E1317,"")</f>
        <v/>
      </c>
      <c r="F1317" s="409" t="str">
        <f>IF(STEP!F1317&lt;&gt;"",STEP!F1317,"")</f>
        <v/>
      </c>
      <c r="G1317" s="508" t="str">
        <f>IF(STEP!C1317&lt;&gt;"",STEP!AD1317,"")</f>
        <v/>
      </c>
      <c r="H1317" s="407" t="str">
        <f>IF(AND(STEP!$G1317="",$J$8&lt;&gt;"ON"),"",IF(月報!AX1317&lt;&gt;"",月報!AX1317,IF(STEP!G1317&lt;&gt;"",STEP!G1317,"")))</f>
        <v/>
      </c>
      <c r="I1317" s="408" t="str">
        <f>IF(AND(STEP!$G1317="",$J$8&lt;&gt;"ON"),"",IF(月報!AZ1317&lt;&gt;"",月報!AZ1317,IF(STEP!H1317&lt;&gt;"",STEP!H1317,"")))</f>
        <v/>
      </c>
      <c r="J1317" s="408" t="str">
        <f>IF(AND(STEP!$G1317="",$J$8&lt;&gt;"ON"),"",IF(月報!BA1317&lt;&gt;"",月報!BA1317,IF(STEP!J1317&lt;&gt;"",STEP!J1317/24,"")))</f>
        <v/>
      </c>
      <c r="K1317" s="421" t="str">
        <f>IF(STEP!X1317&lt;&gt;"",STEP!X1317,"")</f>
        <v/>
      </c>
      <c r="L1317" s="421" t="str">
        <f>IF(STEP!Y1317&lt;&gt;"",STEP!Y1317,"")</f>
        <v/>
      </c>
      <c r="M1317" s="421" t="str">
        <f>IF(STEP!Z1317&lt;&gt;"",STEP!Z1317,"")</f>
        <v/>
      </c>
      <c r="N1317" s="422" t="str">
        <f>IF(STEP!R1317&lt;&gt;"",STEP!R1317,"")</f>
        <v/>
      </c>
      <c r="O1317" s="423" t="str">
        <f>IF(STEP!S1317&lt;&gt;"",STEP!S1317,"")</f>
        <v/>
      </c>
      <c r="P1317" s="316" t="str">
        <f t="shared" si="201"/>
        <v/>
      </c>
      <c r="Q1317" s="336"/>
      <c r="R1317" s="560" t="str">
        <f>R1316</f>
        <v/>
      </c>
    </row>
    <row r="1318" spans="2:18">
      <c r="B1318" s="517"/>
      <c r="C1318" s="622" t="str">
        <f>IF(STEP!C1318&lt;&gt;"",STEP!C1318,"")</f>
        <v/>
      </c>
      <c r="D1318" s="409" t="str">
        <f>IF(STEP!D1318&lt;&gt;"",STEP!D1318,"")</f>
        <v/>
      </c>
      <c r="E1318" s="410" t="str">
        <f>IF(STEP!E1318&lt;&gt;"",STEP!E1318,"")</f>
        <v/>
      </c>
      <c r="F1318" s="409" t="str">
        <f>IF(STEP!F1318&lt;&gt;"",STEP!F1318,"")</f>
        <v/>
      </c>
      <c r="G1318" s="508" t="str">
        <f>IF(STEP!C1318&lt;&gt;"",STEP!AD1318,"")</f>
        <v/>
      </c>
      <c r="H1318" s="407" t="str">
        <f>IF(AND(STEP!$G1318="",$J$8&lt;&gt;"ON"),"",IF(月報!AX1318&lt;&gt;"",月報!AX1318,IF(STEP!G1318&lt;&gt;"",STEP!G1318,"")))</f>
        <v/>
      </c>
      <c r="I1318" s="408" t="str">
        <f>IF(AND(STEP!$G1318="",$J$8&lt;&gt;"ON"),"",IF(月報!AZ1318&lt;&gt;"",月報!AZ1318,IF(STEP!H1318&lt;&gt;"",STEP!H1318,"")))</f>
        <v/>
      </c>
      <c r="J1318" s="408" t="str">
        <f>IF(AND(STEP!$G1318="",$J$8&lt;&gt;"ON"),"",IF(月報!BA1318&lt;&gt;"",月報!BA1318,IF(STEP!J1318&lt;&gt;"",STEP!J1318/24,"")))</f>
        <v/>
      </c>
      <c r="K1318" s="421" t="str">
        <f>IF(STEP!X1318&lt;&gt;"",STEP!X1318,"")</f>
        <v/>
      </c>
      <c r="L1318" s="421" t="str">
        <f>IF(STEP!Y1318&lt;&gt;"",STEP!Y1318,"")</f>
        <v/>
      </c>
      <c r="M1318" s="421" t="str">
        <f>IF(STEP!Z1318&lt;&gt;"",STEP!Z1318,"")</f>
        <v/>
      </c>
      <c r="N1318" s="422" t="str">
        <f>IF(STEP!R1318&lt;&gt;"",STEP!R1318,"")</f>
        <v/>
      </c>
      <c r="O1318" s="423" t="str">
        <f>IF(STEP!S1318&lt;&gt;"",STEP!S1318,"")</f>
        <v/>
      </c>
      <c r="P1318" s="316" t="str">
        <f t="shared" si="201"/>
        <v/>
      </c>
      <c r="Q1318" s="336"/>
      <c r="R1318" s="560" t="str">
        <f t="shared" si="200"/>
        <v/>
      </c>
    </row>
    <row r="1319" spans="2:18">
      <c r="B1319" s="517"/>
      <c r="C1319" s="622" t="str">
        <f>IF(STEP!C1319&lt;&gt;"",STEP!C1319,"")</f>
        <v/>
      </c>
      <c r="D1319" s="409" t="str">
        <f>IF(STEP!D1319&lt;&gt;"",STEP!D1319,"")</f>
        <v/>
      </c>
      <c r="E1319" s="410" t="str">
        <f>IF(STEP!E1319&lt;&gt;"",STEP!E1319,"")</f>
        <v/>
      </c>
      <c r="F1319" s="409" t="str">
        <f>IF(STEP!F1319&lt;&gt;"",STEP!F1319,"")</f>
        <v/>
      </c>
      <c r="G1319" s="508" t="str">
        <f>IF(STEP!C1319&lt;&gt;"",STEP!AD1319,"")</f>
        <v/>
      </c>
      <c r="H1319" s="407" t="str">
        <f>IF(AND(STEP!$G1319="",$J$8&lt;&gt;"ON"),"",IF(月報!AX1319&lt;&gt;"",月報!AX1319,IF(STEP!G1319&lt;&gt;"",STEP!G1319,"")))</f>
        <v/>
      </c>
      <c r="I1319" s="408" t="str">
        <f>IF(AND(STEP!$G1319="",$J$8&lt;&gt;"ON"),"",IF(月報!AZ1319&lt;&gt;"",月報!AZ1319,IF(STEP!H1319&lt;&gt;"",STEP!H1319,"")))</f>
        <v/>
      </c>
      <c r="J1319" s="408" t="str">
        <f>IF(AND(STEP!$G1319="",$J$8&lt;&gt;"ON"),"",IF(月報!BA1319&lt;&gt;"",月報!BA1319,IF(STEP!J1319&lt;&gt;"",STEP!J1319/24,"")))</f>
        <v/>
      </c>
      <c r="K1319" s="421" t="str">
        <f>IF(STEP!X1319&lt;&gt;"",STEP!X1319,"")</f>
        <v/>
      </c>
      <c r="L1319" s="421" t="str">
        <f>IF(STEP!Y1319&lt;&gt;"",STEP!Y1319,"")</f>
        <v/>
      </c>
      <c r="M1319" s="421" t="str">
        <f>IF(STEP!Z1319&lt;&gt;"",STEP!Z1319,"")</f>
        <v/>
      </c>
      <c r="N1319" s="422" t="str">
        <f>IF(STEP!R1319&lt;&gt;"",STEP!R1319,"")</f>
        <v/>
      </c>
      <c r="O1319" s="423" t="str">
        <f>IF(STEP!S1319&lt;&gt;"",STEP!S1319,"")</f>
        <v/>
      </c>
      <c r="P1319" s="316" t="str">
        <f t="shared" si="201"/>
        <v/>
      </c>
      <c r="Q1319" s="336"/>
      <c r="R1319" s="560" t="str">
        <f t="shared" si="200"/>
        <v/>
      </c>
    </row>
    <row r="1320" spans="2:18">
      <c r="B1320" s="517"/>
      <c r="C1320" s="622" t="str">
        <f>IF(STEP!C1320&lt;&gt;"",STEP!C1320,"")</f>
        <v/>
      </c>
      <c r="D1320" s="409" t="str">
        <f>IF(STEP!D1320&lt;&gt;"",STEP!D1320,"")</f>
        <v/>
      </c>
      <c r="E1320" s="410" t="str">
        <f>IF(STEP!E1320&lt;&gt;"",STEP!E1320,"")</f>
        <v/>
      </c>
      <c r="F1320" s="409" t="str">
        <f>IF(STEP!F1320&lt;&gt;"",STEP!F1320,"")</f>
        <v/>
      </c>
      <c r="G1320" s="508" t="str">
        <f>IF(STEP!C1320&lt;&gt;"",STEP!AD1320,"")</f>
        <v/>
      </c>
      <c r="H1320" s="407" t="str">
        <f>IF(AND(STEP!$G1320="",$J$8&lt;&gt;"ON"),"",IF(月報!AX1320&lt;&gt;"",月報!AX1320,IF(STEP!G1320&lt;&gt;"",STEP!G1320,"")))</f>
        <v/>
      </c>
      <c r="I1320" s="408" t="str">
        <f>IF(AND(STEP!$G1320="",$J$8&lt;&gt;"ON"),"",IF(月報!AZ1320&lt;&gt;"",月報!AZ1320,IF(STEP!H1320&lt;&gt;"",STEP!H1320,"")))</f>
        <v/>
      </c>
      <c r="J1320" s="408" t="str">
        <f>IF(AND(STEP!$G1320="",$J$8&lt;&gt;"ON"),"",IF(月報!BA1320&lt;&gt;"",月報!BA1320,IF(STEP!J1320&lt;&gt;"",STEP!J1320/24,"")))</f>
        <v/>
      </c>
      <c r="K1320" s="421" t="str">
        <f>IF(STEP!X1320&lt;&gt;"",STEP!X1320,"")</f>
        <v/>
      </c>
      <c r="L1320" s="421" t="str">
        <f>IF(STEP!Y1320&lt;&gt;"",STEP!Y1320,"")</f>
        <v/>
      </c>
      <c r="M1320" s="421" t="str">
        <f>IF(STEP!Z1320&lt;&gt;"",STEP!Z1320,"")</f>
        <v/>
      </c>
      <c r="N1320" s="422" t="str">
        <f>IF(STEP!R1320&lt;&gt;"",STEP!R1320,"")</f>
        <v/>
      </c>
      <c r="O1320" s="423" t="str">
        <f>IF(STEP!S1320&lt;&gt;"",STEP!S1320,"")</f>
        <v/>
      </c>
      <c r="P1320" s="316" t="str">
        <f t="shared" si="201"/>
        <v/>
      </c>
      <c r="Q1320" s="336"/>
      <c r="R1320" s="560" t="str">
        <f t="shared" si="200"/>
        <v/>
      </c>
    </row>
    <row r="1321" spans="2:18">
      <c r="B1321" s="517"/>
      <c r="C1321" s="622" t="str">
        <f>IF(STEP!C1321&lt;&gt;"",STEP!C1321,"")</f>
        <v/>
      </c>
      <c r="D1321" s="409" t="str">
        <f>IF(STEP!D1321&lt;&gt;"",STEP!D1321,"")</f>
        <v/>
      </c>
      <c r="E1321" s="410" t="str">
        <f>IF(STEP!E1321&lt;&gt;"",STEP!E1321,"")</f>
        <v/>
      </c>
      <c r="F1321" s="409" t="str">
        <f>IF(STEP!F1321&lt;&gt;"",STEP!F1321,"")</f>
        <v/>
      </c>
      <c r="G1321" s="508" t="str">
        <f>IF(STEP!C1321&lt;&gt;"",STEP!AD1321,"")</f>
        <v/>
      </c>
      <c r="H1321" s="407" t="str">
        <f>IF(AND(STEP!$G1321="",$J$8&lt;&gt;"ON"),"",IF(月報!AX1321&lt;&gt;"",月報!AX1321,IF(STEP!G1321&lt;&gt;"",STEP!G1321,"")))</f>
        <v/>
      </c>
      <c r="I1321" s="408" t="str">
        <f>IF(AND(STEP!$G1321="",$J$8&lt;&gt;"ON"),"",IF(月報!AZ1321&lt;&gt;"",月報!AZ1321,IF(STEP!H1321&lt;&gt;"",STEP!H1321,"")))</f>
        <v/>
      </c>
      <c r="J1321" s="408" t="str">
        <f>IF(AND(STEP!$G1321="",$J$8&lt;&gt;"ON"),"",IF(月報!BA1321&lt;&gt;"",月報!BA1321,IF(STEP!J1321&lt;&gt;"",STEP!J1321/24,"")))</f>
        <v/>
      </c>
      <c r="K1321" s="421" t="str">
        <f>IF(STEP!X1321&lt;&gt;"",STEP!X1321,"")</f>
        <v/>
      </c>
      <c r="L1321" s="421" t="str">
        <f>IF(STEP!Y1321&lt;&gt;"",STEP!Y1321,"")</f>
        <v/>
      </c>
      <c r="M1321" s="421" t="str">
        <f>IF(STEP!Z1321&lt;&gt;"",STEP!Z1321,"")</f>
        <v/>
      </c>
      <c r="N1321" s="422" t="str">
        <f>IF(STEP!R1321&lt;&gt;"",STEP!R1321,"")</f>
        <v/>
      </c>
      <c r="O1321" s="423" t="str">
        <f>IF(STEP!S1321&lt;&gt;"",STEP!S1321,"")</f>
        <v/>
      </c>
      <c r="P1321" s="316" t="str">
        <f t="shared" si="201"/>
        <v/>
      </c>
      <c r="Q1321" s="336"/>
      <c r="R1321" s="560" t="str">
        <f t="shared" si="200"/>
        <v/>
      </c>
    </row>
    <row r="1322" spans="2:18">
      <c r="B1322" s="517"/>
      <c r="C1322" s="623" t="str">
        <f>IF(STEP!C1322&lt;&gt;"",STEP!C1322,"")</f>
        <v/>
      </c>
      <c r="D1322" s="411" t="str">
        <f>IF(STEP!D1322&lt;&gt;"",STEP!D1322,"")</f>
        <v/>
      </c>
      <c r="E1322" s="412" t="str">
        <f>IF(STEP!E1322&lt;&gt;"",STEP!E1322,"")</f>
        <v/>
      </c>
      <c r="F1322" s="411" t="str">
        <f>IF(STEP!F1322&lt;&gt;"",STEP!F1322,"")</f>
        <v/>
      </c>
      <c r="G1322" s="413" t="str">
        <f>IF(STEP!C1322&lt;&gt;"",STEP!AD1322,"")</f>
        <v/>
      </c>
      <c r="H1322" s="413" t="str">
        <f>IF(AND(STEP!$G1322="",$J$8&lt;&gt;"ON"),"",IF(月報!AX1322&lt;&gt;"",月報!AX1322,IF(STEP!G1322&lt;&gt;"",STEP!G1322,"")))</f>
        <v/>
      </c>
      <c r="I1322" s="414" t="str">
        <f>IF(AND(STEP!$G1322="",$J$8&lt;&gt;"ON"),"",IF(月報!AZ1322&lt;&gt;"",月報!AZ1322,IF(STEP!H1322&lt;&gt;"",STEP!H1322,"")))</f>
        <v/>
      </c>
      <c r="J1322" s="414" t="str">
        <f>IF(AND(STEP!$G1322="",$J$8&lt;&gt;"ON"),"",IF(月報!BA1322&lt;&gt;"",月報!BA1322,IF(STEP!J1322&lt;&gt;"",STEP!J1322/24,"")))</f>
        <v/>
      </c>
      <c r="K1322" s="414" t="str">
        <f>IF(STEP!X1322&lt;&gt;"",STEP!X1322,"")</f>
        <v/>
      </c>
      <c r="L1322" s="414" t="str">
        <f>IF(STEP!Y1322&lt;&gt;"",STEP!Y1322,"")</f>
        <v/>
      </c>
      <c r="M1322" s="414" t="str">
        <f>IF(STEP!Z1322&lt;&gt;"",STEP!Z1322,"")</f>
        <v/>
      </c>
      <c r="N1322" s="424" t="str">
        <f>IF(STEP!R1322&lt;&gt;"",STEP!R1322,"")</f>
        <v/>
      </c>
      <c r="O1322" s="425" t="str">
        <f>IF(STEP!S1322&lt;&gt;"",STEP!S1322,"")</f>
        <v/>
      </c>
      <c r="P1322" s="317" t="str">
        <f t="shared" si="201"/>
        <v/>
      </c>
      <c r="Q1322" s="473"/>
      <c r="R1322" s="561" t="str">
        <f t="shared" si="200"/>
        <v/>
      </c>
    </row>
    <row r="1323" spans="2:18">
      <c r="B1323" s="517"/>
      <c r="C1323" s="624" t="str">
        <f>IF(STEP!C1323&lt;&gt;"",STEP!C1323,"")</f>
        <v/>
      </c>
      <c r="D1323" s="405" t="str">
        <f>IF(STEP!D1323&lt;&gt;"",STEP!D1323,"")</f>
        <v/>
      </c>
      <c r="E1323" s="406" t="str">
        <f>IF(STEP!E1323&lt;&gt;"",STEP!E1323,"")</f>
        <v/>
      </c>
      <c r="F1323" s="405" t="str">
        <f>IF(STEP!F1323&lt;&gt;"",STEP!F1323,"")</f>
        <v/>
      </c>
      <c r="G1323" s="407" t="str">
        <f>IF(STEP!C1323&lt;&gt;"",STEP!AD1323,"")</f>
        <v/>
      </c>
      <c r="H1323" s="407" t="str">
        <f>IF(AND(STEP!$G1323="",$J$8&lt;&gt;"ON"),"",IF(月報!AX1323&lt;&gt;"",月報!AX1323,IF(STEP!G1323&lt;&gt;"",STEP!G1323,"")))</f>
        <v/>
      </c>
      <c r="I1323" s="408" t="str">
        <f>IF(AND(STEP!$G1323="",$J$8&lt;&gt;"ON"),"",IF(月報!AZ1323&lt;&gt;"",月報!AZ1323,IF(STEP!H1323&lt;&gt;"",STEP!H1323,"")))</f>
        <v/>
      </c>
      <c r="J1323" s="408" t="str">
        <f>IF(AND(STEP!$G1323="",$J$8&lt;&gt;"ON"),"",IF(月報!BA1323&lt;&gt;"",月報!BA1323,IF(STEP!J1323&lt;&gt;"",STEP!J1323/24,"")))</f>
        <v/>
      </c>
      <c r="K1323" s="408" t="str">
        <f>IF(STEP!X1323&lt;&gt;"",STEP!X1323,"")</f>
        <v/>
      </c>
      <c r="L1323" s="408" t="str">
        <f>IF(STEP!Y1323&lt;&gt;"",STEP!Y1323,"")</f>
        <v/>
      </c>
      <c r="M1323" s="408" t="str">
        <f>IF(STEP!Z1323&lt;&gt;"",STEP!Z1323,"")</f>
        <v/>
      </c>
      <c r="N1323" s="419" t="str">
        <f>IF(STEP!R1323&lt;&gt;"",STEP!R1323,"")</f>
        <v/>
      </c>
      <c r="O1323" s="420" t="str">
        <f>IF(STEP!S1323&lt;&gt;"",STEP!S1323,"")</f>
        <v/>
      </c>
      <c r="P1323" s="315" t="str">
        <f t="shared" si="201"/>
        <v/>
      </c>
      <c r="Q1323" s="474">
        <f>SUM(P1323:P1329)</f>
        <v>0</v>
      </c>
      <c r="R1323" s="562" t="str">
        <f t="shared" si="200"/>
        <v/>
      </c>
    </row>
    <row r="1324" spans="2:18">
      <c r="B1324" s="517"/>
      <c r="C1324" s="622" t="str">
        <f>IF(STEP!C1324&lt;&gt;"",STEP!C1324,"")</f>
        <v/>
      </c>
      <c r="D1324" s="409" t="str">
        <f>IF(STEP!D1324&lt;&gt;"",STEP!D1324,"")</f>
        <v/>
      </c>
      <c r="E1324" s="410" t="str">
        <f>IF(STEP!E1324&lt;&gt;"",STEP!E1324,"")</f>
        <v/>
      </c>
      <c r="F1324" s="409" t="str">
        <f>IF(STEP!F1324&lt;&gt;"",STEP!F1324,"")</f>
        <v/>
      </c>
      <c r="G1324" s="508" t="str">
        <f>IF(STEP!C1324&lt;&gt;"",STEP!AD1324,"")</f>
        <v/>
      </c>
      <c r="H1324" s="407" t="str">
        <f>IF(AND(STEP!$G1324="",$J$8&lt;&gt;"ON"),"",IF(月報!AX1324&lt;&gt;"",月報!AX1324,IF(STEP!G1324&lt;&gt;"",STEP!G1324,"")))</f>
        <v/>
      </c>
      <c r="I1324" s="408" t="str">
        <f>IF(AND(STEP!$G1324="",$J$8&lt;&gt;"ON"),"",IF(月報!AZ1324&lt;&gt;"",月報!AZ1324,IF(STEP!H1324&lt;&gt;"",STEP!H1324,"")))</f>
        <v/>
      </c>
      <c r="J1324" s="408" t="str">
        <f>IF(AND(STEP!$G1324="",$J$8&lt;&gt;"ON"),"",IF(月報!BA1324&lt;&gt;"",月報!BA1324,IF(STEP!J1324&lt;&gt;"",STEP!J1324/24,"")))</f>
        <v/>
      </c>
      <c r="K1324" s="421" t="str">
        <f>IF(STEP!X1324&lt;&gt;"",STEP!X1324,"")</f>
        <v/>
      </c>
      <c r="L1324" s="421" t="str">
        <f>IF(STEP!Y1324&lt;&gt;"",STEP!Y1324,"")</f>
        <v/>
      </c>
      <c r="M1324" s="421" t="str">
        <f>IF(STEP!Z1324&lt;&gt;"",STEP!Z1324,"")</f>
        <v/>
      </c>
      <c r="N1324" s="422" t="str">
        <f>IF(STEP!R1324&lt;&gt;"",STEP!R1324,"")</f>
        <v/>
      </c>
      <c r="O1324" s="423" t="str">
        <f>IF(STEP!S1324&lt;&gt;"",STEP!S1324,"")</f>
        <v/>
      </c>
      <c r="P1324" s="316" t="str">
        <f t="shared" si="201"/>
        <v/>
      </c>
      <c r="Q1324" s="336"/>
      <c r="R1324" s="560" t="str">
        <f t="shared" si="200"/>
        <v/>
      </c>
    </row>
    <row r="1325" spans="2:18">
      <c r="B1325" s="517"/>
      <c r="C1325" s="622" t="str">
        <f>IF(STEP!C1325&lt;&gt;"",STEP!C1325,"")</f>
        <v/>
      </c>
      <c r="D1325" s="409" t="str">
        <f>IF(STEP!D1325&lt;&gt;"",STEP!D1325,"")</f>
        <v/>
      </c>
      <c r="E1325" s="410" t="str">
        <f>IF(STEP!E1325&lt;&gt;"",STEP!E1325,"")</f>
        <v/>
      </c>
      <c r="F1325" s="409" t="str">
        <f>IF(STEP!F1325&lt;&gt;"",STEP!F1325,"")</f>
        <v/>
      </c>
      <c r="G1325" s="508" t="str">
        <f>IF(STEP!C1325&lt;&gt;"",STEP!AD1325,"")</f>
        <v/>
      </c>
      <c r="H1325" s="407" t="str">
        <f>IF(AND(STEP!$G1325="",$J$8&lt;&gt;"ON"),"",IF(月報!AX1325&lt;&gt;"",月報!AX1325,IF(STEP!G1325&lt;&gt;"",STEP!G1325,"")))</f>
        <v/>
      </c>
      <c r="I1325" s="408" t="str">
        <f>IF(AND(STEP!$G1325="",$J$8&lt;&gt;"ON"),"",IF(月報!AZ1325&lt;&gt;"",月報!AZ1325,IF(STEP!H1325&lt;&gt;"",STEP!H1325,"")))</f>
        <v/>
      </c>
      <c r="J1325" s="408" t="str">
        <f>IF(AND(STEP!$G1325="",$J$8&lt;&gt;"ON"),"",IF(月報!BA1325&lt;&gt;"",月報!BA1325,IF(STEP!J1325&lt;&gt;"",STEP!J1325/24,"")))</f>
        <v/>
      </c>
      <c r="K1325" s="421" t="str">
        <f>IF(STEP!X1325&lt;&gt;"",STEP!X1325,"")</f>
        <v/>
      </c>
      <c r="L1325" s="421" t="str">
        <f>IF(STEP!Y1325&lt;&gt;"",STEP!Y1325,"")</f>
        <v/>
      </c>
      <c r="M1325" s="421" t="str">
        <f>IF(STEP!Z1325&lt;&gt;"",STEP!Z1325,"")</f>
        <v/>
      </c>
      <c r="N1325" s="422" t="str">
        <f>IF(STEP!R1325&lt;&gt;"",STEP!R1325,"")</f>
        <v/>
      </c>
      <c r="O1325" s="423" t="str">
        <f>IF(STEP!S1325&lt;&gt;"",STEP!S1325,"")</f>
        <v/>
      </c>
      <c r="P1325" s="316" t="str">
        <f t="shared" si="201"/>
        <v/>
      </c>
      <c r="Q1325" s="336"/>
      <c r="R1325" s="560" t="str">
        <f t="shared" si="200"/>
        <v/>
      </c>
    </row>
    <row r="1326" spans="2:18">
      <c r="B1326" s="517"/>
      <c r="C1326" s="622" t="str">
        <f>IF(STEP!C1326&lt;&gt;"",STEP!C1326,"")</f>
        <v/>
      </c>
      <c r="D1326" s="409" t="str">
        <f>IF(STEP!D1326&lt;&gt;"",STEP!D1326,"")</f>
        <v/>
      </c>
      <c r="E1326" s="410" t="str">
        <f>IF(STEP!E1326&lt;&gt;"",STEP!E1326,"")</f>
        <v/>
      </c>
      <c r="F1326" s="409" t="str">
        <f>IF(STEP!F1326&lt;&gt;"",STEP!F1326,"")</f>
        <v/>
      </c>
      <c r="G1326" s="508" t="str">
        <f>IF(STEP!C1326&lt;&gt;"",STEP!AD1326,"")</f>
        <v/>
      </c>
      <c r="H1326" s="407" t="str">
        <f>IF(AND(STEP!$G1326="",$J$8&lt;&gt;"ON"),"",IF(月報!AX1326&lt;&gt;"",月報!AX1326,IF(STEP!G1326&lt;&gt;"",STEP!G1326,"")))</f>
        <v/>
      </c>
      <c r="I1326" s="408" t="str">
        <f>IF(AND(STEP!$G1326="",$J$8&lt;&gt;"ON"),"",IF(月報!AZ1326&lt;&gt;"",月報!AZ1326,IF(STEP!H1326&lt;&gt;"",STEP!H1326,"")))</f>
        <v/>
      </c>
      <c r="J1326" s="408" t="str">
        <f>IF(AND(STEP!$G1326="",$J$8&lt;&gt;"ON"),"",IF(月報!BA1326&lt;&gt;"",月報!BA1326,IF(STEP!J1326&lt;&gt;"",STEP!J1326/24,"")))</f>
        <v/>
      </c>
      <c r="K1326" s="421" t="str">
        <f>IF(STEP!X1326&lt;&gt;"",STEP!X1326,"")</f>
        <v/>
      </c>
      <c r="L1326" s="421" t="str">
        <f>IF(STEP!Y1326&lt;&gt;"",STEP!Y1326,"")</f>
        <v/>
      </c>
      <c r="M1326" s="421" t="str">
        <f>IF(STEP!Z1326&lt;&gt;"",STEP!Z1326,"")</f>
        <v/>
      </c>
      <c r="N1326" s="422" t="str">
        <f>IF(STEP!R1326&lt;&gt;"",STEP!R1326,"")</f>
        <v/>
      </c>
      <c r="O1326" s="423" t="str">
        <f>IF(STEP!S1326&lt;&gt;"",STEP!S1326,"")</f>
        <v/>
      </c>
      <c r="P1326" s="316" t="str">
        <f t="shared" si="201"/>
        <v/>
      </c>
      <c r="Q1326" s="336"/>
      <c r="R1326" s="560" t="str">
        <f t="shared" si="200"/>
        <v/>
      </c>
    </row>
    <row r="1327" spans="2:18">
      <c r="B1327" s="517"/>
      <c r="C1327" s="622" t="str">
        <f>IF(STEP!C1327&lt;&gt;"",STEP!C1327,"")</f>
        <v/>
      </c>
      <c r="D1327" s="409" t="str">
        <f>IF(STEP!D1327&lt;&gt;"",STEP!D1327,"")</f>
        <v/>
      </c>
      <c r="E1327" s="410" t="str">
        <f>IF(STEP!E1327&lt;&gt;"",STEP!E1327,"")</f>
        <v/>
      </c>
      <c r="F1327" s="409" t="str">
        <f>IF(STEP!F1327&lt;&gt;"",STEP!F1327,"")</f>
        <v/>
      </c>
      <c r="G1327" s="508" t="str">
        <f>IF(STEP!C1327&lt;&gt;"",STEP!AD1327,"")</f>
        <v/>
      </c>
      <c r="H1327" s="407" t="str">
        <f>IF(AND(STEP!$G1327="",$J$8&lt;&gt;"ON"),"",IF(月報!AX1327&lt;&gt;"",月報!AX1327,IF(STEP!G1327&lt;&gt;"",STEP!G1327,"")))</f>
        <v/>
      </c>
      <c r="I1327" s="408" t="str">
        <f>IF(AND(STEP!$G1327="",$J$8&lt;&gt;"ON"),"",IF(月報!AZ1327&lt;&gt;"",月報!AZ1327,IF(STEP!H1327&lt;&gt;"",STEP!H1327,"")))</f>
        <v/>
      </c>
      <c r="J1327" s="408" t="str">
        <f>IF(AND(STEP!$G1327="",$J$8&lt;&gt;"ON"),"",IF(月報!BA1327&lt;&gt;"",月報!BA1327,IF(STEP!J1327&lt;&gt;"",STEP!J1327/24,"")))</f>
        <v/>
      </c>
      <c r="K1327" s="421" t="str">
        <f>IF(STEP!X1327&lt;&gt;"",STEP!X1327,"")</f>
        <v/>
      </c>
      <c r="L1327" s="421" t="str">
        <f>IF(STEP!Y1327&lt;&gt;"",STEP!Y1327,"")</f>
        <v/>
      </c>
      <c r="M1327" s="421" t="str">
        <f>IF(STEP!Z1327&lt;&gt;"",STEP!Z1327,"")</f>
        <v/>
      </c>
      <c r="N1327" s="422" t="str">
        <f>IF(STEP!R1327&lt;&gt;"",STEP!R1327,"")</f>
        <v/>
      </c>
      <c r="O1327" s="423" t="str">
        <f>IF(STEP!S1327&lt;&gt;"",STEP!S1327,"")</f>
        <v/>
      </c>
      <c r="P1327" s="316" t="str">
        <f t="shared" si="201"/>
        <v/>
      </c>
      <c r="Q1327" s="336"/>
      <c r="R1327" s="560" t="str">
        <f t="shared" si="200"/>
        <v/>
      </c>
    </row>
    <row r="1328" spans="2:18">
      <c r="B1328" s="517"/>
      <c r="C1328" s="622" t="str">
        <f>IF(STEP!C1328&lt;&gt;"",STEP!C1328,"")</f>
        <v/>
      </c>
      <c r="D1328" s="409" t="str">
        <f>IF(STEP!D1328&lt;&gt;"",STEP!D1328,"")</f>
        <v/>
      </c>
      <c r="E1328" s="410" t="str">
        <f>IF(STEP!E1328&lt;&gt;"",STEP!E1328,"")</f>
        <v/>
      </c>
      <c r="F1328" s="409" t="str">
        <f>IF(STEP!F1328&lt;&gt;"",STEP!F1328,"")</f>
        <v/>
      </c>
      <c r="G1328" s="508" t="str">
        <f>IF(STEP!C1328&lt;&gt;"",STEP!AD1328,"")</f>
        <v/>
      </c>
      <c r="H1328" s="407" t="str">
        <f>IF(AND(STEP!$G1328="",$J$8&lt;&gt;"ON"),"",IF(月報!AX1328&lt;&gt;"",月報!AX1328,IF(STEP!G1328&lt;&gt;"",STEP!G1328,"")))</f>
        <v/>
      </c>
      <c r="I1328" s="408" t="str">
        <f>IF(AND(STEP!$G1328="",$J$8&lt;&gt;"ON"),"",IF(月報!AZ1328&lt;&gt;"",月報!AZ1328,IF(STEP!H1328&lt;&gt;"",STEP!H1328,"")))</f>
        <v/>
      </c>
      <c r="J1328" s="408" t="str">
        <f>IF(AND(STEP!$G1328="",$J$8&lt;&gt;"ON"),"",IF(月報!BA1328&lt;&gt;"",月報!BA1328,IF(STEP!J1328&lt;&gt;"",STEP!J1328/24,"")))</f>
        <v/>
      </c>
      <c r="K1328" s="421" t="str">
        <f>IF(STEP!X1328&lt;&gt;"",STEP!X1328,"")</f>
        <v/>
      </c>
      <c r="L1328" s="421" t="str">
        <f>IF(STEP!Y1328&lt;&gt;"",STEP!Y1328,"")</f>
        <v/>
      </c>
      <c r="M1328" s="421" t="str">
        <f>IF(STEP!Z1328&lt;&gt;"",STEP!Z1328,"")</f>
        <v/>
      </c>
      <c r="N1328" s="422" t="str">
        <f>IF(STEP!R1328&lt;&gt;"",STEP!R1328,"")</f>
        <v/>
      </c>
      <c r="O1328" s="423" t="str">
        <f>IF(STEP!S1328&lt;&gt;"",STEP!S1328,"")</f>
        <v/>
      </c>
      <c r="P1328" s="316" t="str">
        <f t="shared" si="201"/>
        <v/>
      </c>
      <c r="Q1328" s="336"/>
      <c r="R1328" s="560" t="str">
        <f t="shared" si="200"/>
        <v/>
      </c>
    </row>
    <row r="1329" spans="2:18">
      <c r="B1329" s="517"/>
      <c r="C1329" s="623" t="str">
        <f>IF(STEP!C1329&lt;&gt;"",STEP!C1329,"")</f>
        <v/>
      </c>
      <c r="D1329" s="411" t="str">
        <f>IF(STEP!D1329&lt;&gt;"",STEP!D1329,"")</f>
        <v/>
      </c>
      <c r="E1329" s="412" t="str">
        <f>IF(STEP!E1329&lt;&gt;"",STEP!E1329,"")</f>
        <v/>
      </c>
      <c r="F1329" s="411" t="str">
        <f>IF(STEP!F1329&lt;&gt;"",STEP!F1329,"")</f>
        <v/>
      </c>
      <c r="G1329" s="413" t="str">
        <f>IF(STEP!C1329&lt;&gt;"",STEP!AD1329,"")</f>
        <v/>
      </c>
      <c r="H1329" s="413" t="str">
        <f>IF(AND(STEP!$G1329="",$J$8&lt;&gt;"ON"),"",IF(月報!AX1329&lt;&gt;"",月報!AX1329,IF(STEP!G1329&lt;&gt;"",STEP!G1329,"")))</f>
        <v/>
      </c>
      <c r="I1329" s="414" t="str">
        <f>IF(AND(STEP!$G1329="",$J$8&lt;&gt;"ON"),"",IF(月報!AZ1329&lt;&gt;"",月報!AZ1329,IF(STEP!H1329&lt;&gt;"",STEP!H1329,"")))</f>
        <v/>
      </c>
      <c r="J1329" s="414" t="str">
        <f>IF(AND(STEP!$G1329="",$J$8&lt;&gt;"ON"),"",IF(月報!BA1329&lt;&gt;"",月報!BA1329,IF(STEP!J1329&lt;&gt;"",STEP!J1329/24,"")))</f>
        <v/>
      </c>
      <c r="K1329" s="414" t="str">
        <f>IF(STEP!X1329&lt;&gt;"",STEP!X1329,"")</f>
        <v/>
      </c>
      <c r="L1329" s="414" t="str">
        <f>IF(STEP!Y1329&lt;&gt;"",STEP!Y1329,"")</f>
        <v/>
      </c>
      <c r="M1329" s="414" t="str">
        <f>IF(STEP!Z1329&lt;&gt;"",STEP!Z1329,"")</f>
        <v/>
      </c>
      <c r="N1329" s="424" t="str">
        <f>IF(STEP!R1329&lt;&gt;"",STEP!R1329,"")</f>
        <v/>
      </c>
      <c r="O1329" s="425" t="str">
        <f>IF(STEP!S1329&lt;&gt;"",STEP!S1329,"")</f>
        <v/>
      </c>
      <c r="P1329" s="317" t="str">
        <f t="shared" si="201"/>
        <v/>
      </c>
      <c r="Q1329" s="473"/>
      <c r="R1329" s="561" t="str">
        <f t="shared" si="200"/>
        <v/>
      </c>
    </row>
    <row r="1330" spans="2:18">
      <c r="B1330" s="517"/>
      <c r="C1330" s="624" t="str">
        <f>IF(STEP!C1330&lt;&gt;"",STEP!C1330,"")</f>
        <v/>
      </c>
      <c r="D1330" s="405" t="str">
        <f>IF(STEP!D1330&lt;&gt;"",STEP!D1330,"")</f>
        <v/>
      </c>
      <c r="E1330" s="406" t="str">
        <f>IF(STEP!E1330&lt;&gt;"",STEP!E1330,"")</f>
        <v/>
      </c>
      <c r="F1330" s="405" t="str">
        <f>IF(STEP!F1330&lt;&gt;"",STEP!F1330,"")</f>
        <v/>
      </c>
      <c r="G1330" s="407" t="str">
        <f>IF(STEP!C1330&lt;&gt;"",STEP!AD1330,"")</f>
        <v/>
      </c>
      <c r="H1330" s="407" t="str">
        <f>IF(AND(STEP!$G1330="",$J$8&lt;&gt;"ON"),"",IF(月報!AX1330&lt;&gt;"",月報!AX1330,IF(STEP!G1330&lt;&gt;"",STEP!G1330,"")))</f>
        <v/>
      </c>
      <c r="I1330" s="408" t="str">
        <f>IF(AND(STEP!$G1330="",$J$8&lt;&gt;"ON"),"",IF(月報!AZ1330&lt;&gt;"",月報!AZ1330,IF(STEP!H1330&lt;&gt;"",STEP!H1330,"")))</f>
        <v/>
      </c>
      <c r="J1330" s="408" t="str">
        <f>IF(AND(STEP!$G1330="",$J$8&lt;&gt;"ON"),"",IF(月報!BA1330&lt;&gt;"",月報!BA1330,IF(STEP!J1330&lt;&gt;"",STEP!J1330/24,"")))</f>
        <v/>
      </c>
      <c r="K1330" s="408" t="str">
        <f>IF(STEP!X1330&lt;&gt;"",STEP!X1330,"")</f>
        <v/>
      </c>
      <c r="L1330" s="408" t="str">
        <f>IF(STEP!Y1330&lt;&gt;"",STEP!Y1330,"")</f>
        <v/>
      </c>
      <c r="M1330" s="408" t="str">
        <f>IF(STEP!Z1330&lt;&gt;"",STEP!Z1330,"")</f>
        <v/>
      </c>
      <c r="N1330" s="419" t="str">
        <f>IF(STEP!R1330&lt;&gt;"",STEP!R1330,"")</f>
        <v/>
      </c>
      <c r="O1330" s="420" t="str">
        <f>IF(STEP!S1330&lt;&gt;"",STEP!S1330,"")</f>
        <v/>
      </c>
      <c r="P1330" s="315" t="str">
        <f t="shared" si="201"/>
        <v/>
      </c>
      <c r="Q1330" s="474">
        <f>SUM(P1330:P1336)</f>
        <v>0</v>
      </c>
      <c r="R1330" s="562" t="str">
        <f t="shared" si="200"/>
        <v/>
      </c>
    </row>
    <row r="1331" spans="2:18">
      <c r="B1331" s="517"/>
      <c r="C1331" s="622" t="str">
        <f>IF(STEP!C1331&lt;&gt;"",STEP!C1331,"")</f>
        <v/>
      </c>
      <c r="D1331" s="409" t="str">
        <f>IF(STEP!D1331&lt;&gt;"",STEP!D1331,"")</f>
        <v/>
      </c>
      <c r="E1331" s="410" t="str">
        <f>IF(STEP!E1331&lt;&gt;"",STEP!E1331,"")</f>
        <v/>
      </c>
      <c r="F1331" s="409" t="str">
        <f>IF(STEP!F1331&lt;&gt;"",STEP!F1331,"")</f>
        <v/>
      </c>
      <c r="G1331" s="508" t="str">
        <f>IF(STEP!C1331&lt;&gt;"",STEP!AD1331,"")</f>
        <v/>
      </c>
      <c r="H1331" s="407" t="str">
        <f>IF(AND(STEP!$G1331="",$J$8&lt;&gt;"ON"),"",IF(月報!AX1331&lt;&gt;"",月報!AX1331,IF(STEP!G1331&lt;&gt;"",STEP!G1331,"")))</f>
        <v/>
      </c>
      <c r="I1331" s="408" t="str">
        <f>IF(AND(STEP!$G1331="",$J$8&lt;&gt;"ON"),"",IF(月報!AZ1331&lt;&gt;"",月報!AZ1331,IF(STEP!H1331&lt;&gt;"",STEP!H1331,"")))</f>
        <v/>
      </c>
      <c r="J1331" s="408" t="str">
        <f>IF(AND(STEP!$G1331="",$J$8&lt;&gt;"ON"),"",IF(月報!BA1331&lt;&gt;"",月報!BA1331,IF(STEP!J1331&lt;&gt;"",STEP!J1331/24,"")))</f>
        <v/>
      </c>
      <c r="K1331" s="421" t="str">
        <f>IF(STEP!X1331&lt;&gt;"",STEP!X1331,"")</f>
        <v/>
      </c>
      <c r="L1331" s="421" t="str">
        <f>IF(STEP!Y1331&lt;&gt;"",STEP!Y1331,"")</f>
        <v/>
      </c>
      <c r="M1331" s="421" t="str">
        <f>IF(STEP!Z1331&lt;&gt;"",STEP!Z1331,"")</f>
        <v/>
      </c>
      <c r="N1331" s="422" t="str">
        <f>IF(STEP!R1331&lt;&gt;"",STEP!R1331,"")</f>
        <v/>
      </c>
      <c r="O1331" s="423" t="str">
        <f>IF(STEP!S1331&lt;&gt;"",STEP!S1331,"")</f>
        <v/>
      </c>
      <c r="P1331" s="316" t="str">
        <f t="shared" si="201"/>
        <v/>
      </c>
      <c r="Q1331" s="336"/>
      <c r="R1331" s="560" t="str">
        <f t="shared" si="200"/>
        <v/>
      </c>
    </row>
    <row r="1332" spans="2:18">
      <c r="B1332" s="517"/>
      <c r="C1332" s="622" t="str">
        <f>IF(STEP!C1332&lt;&gt;"",STEP!C1332,"")</f>
        <v/>
      </c>
      <c r="D1332" s="409" t="str">
        <f>IF(STEP!D1332&lt;&gt;"",STEP!D1332,"")</f>
        <v/>
      </c>
      <c r="E1332" s="410" t="str">
        <f>IF(STEP!E1332&lt;&gt;"",STEP!E1332,"")</f>
        <v/>
      </c>
      <c r="F1332" s="409" t="str">
        <f>IF(STEP!F1332&lt;&gt;"",STEP!F1332,"")</f>
        <v/>
      </c>
      <c r="G1332" s="508" t="str">
        <f>IF(STEP!C1332&lt;&gt;"",STEP!AD1332,"")</f>
        <v/>
      </c>
      <c r="H1332" s="407" t="str">
        <f>IF(AND(STEP!$G1332="",$J$8&lt;&gt;"ON"),"",IF(月報!AX1332&lt;&gt;"",月報!AX1332,IF(STEP!G1332&lt;&gt;"",STEP!G1332,"")))</f>
        <v/>
      </c>
      <c r="I1332" s="408" t="str">
        <f>IF(AND(STEP!$G1332="",$J$8&lt;&gt;"ON"),"",IF(月報!AZ1332&lt;&gt;"",月報!AZ1332,IF(STEP!H1332&lt;&gt;"",STEP!H1332,"")))</f>
        <v/>
      </c>
      <c r="J1332" s="408" t="str">
        <f>IF(AND(STEP!$G1332="",$J$8&lt;&gt;"ON"),"",IF(月報!BA1332&lt;&gt;"",月報!BA1332,IF(STEP!J1332&lt;&gt;"",STEP!J1332/24,"")))</f>
        <v/>
      </c>
      <c r="K1332" s="421" t="str">
        <f>IF(STEP!X1332&lt;&gt;"",STEP!X1332,"")</f>
        <v/>
      </c>
      <c r="L1332" s="421" t="str">
        <f>IF(STEP!Y1332&lt;&gt;"",STEP!Y1332,"")</f>
        <v/>
      </c>
      <c r="M1332" s="421" t="str">
        <f>IF(STEP!Z1332&lt;&gt;"",STEP!Z1332,"")</f>
        <v/>
      </c>
      <c r="N1332" s="422" t="str">
        <f>IF(STEP!R1332&lt;&gt;"",STEP!R1332,"")</f>
        <v/>
      </c>
      <c r="O1332" s="423" t="str">
        <f>IF(STEP!S1332&lt;&gt;"",STEP!S1332,"")</f>
        <v/>
      </c>
      <c r="P1332" s="316" t="str">
        <f t="shared" si="201"/>
        <v/>
      </c>
      <c r="Q1332" s="336"/>
      <c r="R1332" s="560" t="str">
        <f t="shared" si="200"/>
        <v/>
      </c>
    </row>
    <row r="1333" spans="2:18">
      <c r="B1333" s="517"/>
      <c r="C1333" s="622" t="str">
        <f>IF(STEP!C1333&lt;&gt;"",STEP!C1333,"")</f>
        <v/>
      </c>
      <c r="D1333" s="409" t="str">
        <f>IF(STEP!D1333&lt;&gt;"",STEP!D1333,"")</f>
        <v/>
      </c>
      <c r="E1333" s="410" t="str">
        <f>IF(STEP!E1333&lt;&gt;"",STEP!E1333,"")</f>
        <v/>
      </c>
      <c r="F1333" s="409" t="str">
        <f>IF(STEP!F1333&lt;&gt;"",STEP!F1333,"")</f>
        <v/>
      </c>
      <c r="G1333" s="508" t="str">
        <f>IF(STEP!C1333&lt;&gt;"",STEP!AD1333,"")</f>
        <v/>
      </c>
      <c r="H1333" s="407" t="str">
        <f>IF(AND(STEP!$G1333="",$J$8&lt;&gt;"ON"),"",IF(月報!AX1333&lt;&gt;"",月報!AX1333,IF(STEP!G1333&lt;&gt;"",STEP!G1333,"")))</f>
        <v/>
      </c>
      <c r="I1333" s="408" t="str">
        <f>IF(AND(STEP!$G1333="",$J$8&lt;&gt;"ON"),"",IF(月報!AZ1333&lt;&gt;"",月報!AZ1333,IF(STEP!H1333&lt;&gt;"",STEP!H1333,"")))</f>
        <v/>
      </c>
      <c r="J1333" s="408" t="str">
        <f>IF(AND(STEP!$G1333="",$J$8&lt;&gt;"ON"),"",IF(月報!BA1333&lt;&gt;"",月報!BA1333,IF(STEP!J1333&lt;&gt;"",STEP!J1333/24,"")))</f>
        <v/>
      </c>
      <c r="K1333" s="421" t="str">
        <f>IF(STEP!X1333&lt;&gt;"",STEP!X1333,"")</f>
        <v/>
      </c>
      <c r="L1333" s="421" t="str">
        <f>IF(STEP!Y1333&lt;&gt;"",STEP!Y1333,"")</f>
        <v/>
      </c>
      <c r="M1333" s="421" t="str">
        <f>IF(STEP!Z1333&lt;&gt;"",STEP!Z1333,"")</f>
        <v/>
      </c>
      <c r="N1333" s="422" t="str">
        <f>IF(STEP!R1333&lt;&gt;"",STEP!R1333,"")</f>
        <v/>
      </c>
      <c r="O1333" s="423" t="str">
        <f>IF(STEP!S1333&lt;&gt;"",STEP!S1333,"")</f>
        <v/>
      </c>
      <c r="P1333" s="316" t="str">
        <f t="shared" si="201"/>
        <v/>
      </c>
      <c r="Q1333" s="336"/>
      <c r="R1333" s="560" t="str">
        <f t="shared" si="200"/>
        <v/>
      </c>
    </row>
    <row r="1334" spans="2:18">
      <c r="B1334" s="517"/>
      <c r="C1334" s="622" t="str">
        <f>IF(STEP!C1334&lt;&gt;"",STEP!C1334,"")</f>
        <v/>
      </c>
      <c r="D1334" s="409" t="str">
        <f>IF(STEP!D1334&lt;&gt;"",STEP!D1334,"")</f>
        <v/>
      </c>
      <c r="E1334" s="410" t="str">
        <f>IF(STEP!E1334&lt;&gt;"",STEP!E1334,"")</f>
        <v/>
      </c>
      <c r="F1334" s="409" t="str">
        <f>IF(STEP!F1334&lt;&gt;"",STEP!F1334,"")</f>
        <v/>
      </c>
      <c r="G1334" s="508" t="str">
        <f>IF(STEP!C1334&lt;&gt;"",STEP!AD1334,"")</f>
        <v/>
      </c>
      <c r="H1334" s="407" t="str">
        <f>IF(AND(STEP!$G1334="",$J$8&lt;&gt;"ON"),"",IF(月報!AX1334&lt;&gt;"",月報!AX1334,IF(STEP!G1334&lt;&gt;"",STEP!G1334,"")))</f>
        <v/>
      </c>
      <c r="I1334" s="408" t="str">
        <f>IF(AND(STEP!$G1334="",$J$8&lt;&gt;"ON"),"",IF(月報!AZ1334&lt;&gt;"",月報!AZ1334,IF(STEP!H1334&lt;&gt;"",STEP!H1334,"")))</f>
        <v/>
      </c>
      <c r="J1334" s="408" t="str">
        <f>IF(AND(STEP!$G1334="",$J$8&lt;&gt;"ON"),"",IF(月報!BA1334&lt;&gt;"",月報!BA1334,IF(STEP!J1334&lt;&gt;"",STEP!J1334/24,"")))</f>
        <v/>
      </c>
      <c r="K1334" s="421" t="str">
        <f>IF(STEP!X1334&lt;&gt;"",STEP!X1334,"")</f>
        <v/>
      </c>
      <c r="L1334" s="421" t="str">
        <f>IF(STEP!Y1334&lt;&gt;"",STEP!Y1334,"")</f>
        <v/>
      </c>
      <c r="M1334" s="421" t="str">
        <f>IF(STEP!Z1334&lt;&gt;"",STEP!Z1334,"")</f>
        <v/>
      </c>
      <c r="N1334" s="422" t="str">
        <f>IF(STEP!R1334&lt;&gt;"",STEP!R1334,"")</f>
        <v/>
      </c>
      <c r="O1334" s="423" t="str">
        <f>IF(STEP!S1334&lt;&gt;"",STEP!S1334,"")</f>
        <v/>
      </c>
      <c r="P1334" s="316" t="str">
        <f t="shared" si="201"/>
        <v/>
      </c>
      <c r="Q1334" s="336"/>
      <c r="R1334" s="560" t="str">
        <f t="shared" si="200"/>
        <v/>
      </c>
    </row>
    <row r="1335" spans="2:18">
      <c r="B1335" s="517"/>
      <c r="C1335" s="622" t="str">
        <f>IF(STEP!C1335&lt;&gt;"",STEP!C1335,"")</f>
        <v/>
      </c>
      <c r="D1335" s="409" t="str">
        <f>IF(STEP!D1335&lt;&gt;"",STEP!D1335,"")</f>
        <v/>
      </c>
      <c r="E1335" s="410" t="str">
        <f>IF(STEP!E1335&lt;&gt;"",STEP!E1335,"")</f>
        <v/>
      </c>
      <c r="F1335" s="409" t="str">
        <f>IF(STEP!F1335&lt;&gt;"",STEP!F1335,"")</f>
        <v/>
      </c>
      <c r="G1335" s="508" t="str">
        <f>IF(STEP!C1335&lt;&gt;"",STEP!AD1335,"")</f>
        <v/>
      </c>
      <c r="H1335" s="407" t="str">
        <f>IF(AND(STEP!$G1335="",$J$8&lt;&gt;"ON"),"",IF(月報!AX1335&lt;&gt;"",月報!AX1335,IF(STEP!G1335&lt;&gt;"",STEP!G1335,"")))</f>
        <v/>
      </c>
      <c r="I1335" s="408" t="str">
        <f>IF(AND(STEP!$G1335="",$J$8&lt;&gt;"ON"),"",IF(月報!AZ1335&lt;&gt;"",月報!AZ1335,IF(STEP!H1335&lt;&gt;"",STEP!H1335,"")))</f>
        <v/>
      </c>
      <c r="J1335" s="408" t="str">
        <f>IF(AND(STEP!$G1335="",$J$8&lt;&gt;"ON"),"",IF(月報!BA1335&lt;&gt;"",月報!BA1335,IF(STEP!J1335&lt;&gt;"",STEP!J1335/24,"")))</f>
        <v/>
      </c>
      <c r="K1335" s="421" t="str">
        <f>IF(STEP!X1335&lt;&gt;"",STEP!X1335,"")</f>
        <v/>
      </c>
      <c r="L1335" s="421" t="str">
        <f>IF(STEP!Y1335&lt;&gt;"",STEP!Y1335,"")</f>
        <v/>
      </c>
      <c r="M1335" s="421" t="str">
        <f>IF(STEP!Z1335&lt;&gt;"",STEP!Z1335,"")</f>
        <v/>
      </c>
      <c r="N1335" s="422" t="str">
        <f>IF(STEP!R1335&lt;&gt;"",STEP!R1335,"")</f>
        <v/>
      </c>
      <c r="O1335" s="423" t="str">
        <f>IF(STEP!S1335&lt;&gt;"",STEP!S1335,"")</f>
        <v/>
      </c>
      <c r="P1335" s="316" t="str">
        <f t="shared" si="201"/>
        <v/>
      </c>
      <c r="Q1335" s="336"/>
      <c r="R1335" s="560" t="str">
        <f t="shared" si="200"/>
        <v/>
      </c>
    </row>
    <row r="1336" spans="2:18">
      <c r="B1336" s="517"/>
      <c r="C1336" s="623" t="str">
        <f>IF(STEP!C1336&lt;&gt;"",STEP!C1336,"")</f>
        <v/>
      </c>
      <c r="D1336" s="411" t="str">
        <f>IF(STEP!D1336&lt;&gt;"",STEP!D1336,"")</f>
        <v/>
      </c>
      <c r="E1336" s="412" t="str">
        <f>IF(STEP!E1336&lt;&gt;"",STEP!E1336,"")</f>
        <v/>
      </c>
      <c r="F1336" s="411" t="str">
        <f>IF(STEP!F1336&lt;&gt;"",STEP!F1336,"")</f>
        <v/>
      </c>
      <c r="G1336" s="413" t="str">
        <f>IF(STEP!C1336&lt;&gt;"",STEP!AD1336,"")</f>
        <v/>
      </c>
      <c r="H1336" s="413" t="str">
        <f>IF(AND(STEP!$G1336="",$J$8&lt;&gt;"ON"),"",IF(月報!AX1336&lt;&gt;"",月報!AX1336,IF(STEP!G1336&lt;&gt;"",STEP!G1336,"")))</f>
        <v/>
      </c>
      <c r="I1336" s="414" t="str">
        <f>IF(AND(STEP!$G1336="",$J$8&lt;&gt;"ON"),"",IF(月報!AZ1336&lt;&gt;"",月報!AZ1336,IF(STEP!H1336&lt;&gt;"",STEP!H1336,"")))</f>
        <v/>
      </c>
      <c r="J1336" s="414" t="str">
        <f>IF(AND(STEP!$G1336="",$J$8&lt;&gt;"ON"),"",IF(月報!BA1336&lt;&gt;"",月報!BA1336,IF(STEP!J1336&lt;&gt;"",STEP!J1336/24,"")))</f>
        <v/>
      </c>
      <c r="K1336" s="414" t="str">
        <f>IF(STEP!X1336&lt;&gt;"",STEP!X1336,"")</f>
        <v/>
      </c>
      <c r="L1336" s="414" t="str">
        <f>IF(STEP!Y1336&lt;&gt;"",STEP!Y1336,"")</f>
        <v/>
      </c>
      <c r="M1336" s="414" t="str">
        <f>IF(STEP!Z1336&lt;&gt;"",STEP!Z1336,"")</f>
        <v/>
      </c>
      <c r="N1336" s="424" t="str">
        <f>IF(STEP!R1336&lt;&gt;"",STEP!R1336,"")</f>
        <v/>
      </c>
      <c r="O1336" s="425" t="str">
        <f>IF(STEP!S1336&lt;&gt;"",STEP!S1336,"")</f>
        <v/>
      </c>
      <c r="P1336" s="317" t="str">
        <f t="shared" si="201"/>
        <v/>
      </c>
      <c r="Q1336" s="473"/>
      <c r="R1336" s="561" t="str">
        <f t="shared" ref="R1336:R1399" si="202">R1335</f>
        <v/>
      </c>
    </row>
    <row r="1337" spans="2:18">
      <c r="B1337" s="517"/>
      <c r="C1337" s="624" t="str">
        <f>IF(STEP!C1337&lt;&gt;"",STEP!C1337,"")</f>
        <v/>
      </c>
      <c r="D1337" s="405" t="str">
        <f>IF(STEP!D1337&lt;&gt;"",STEP!D1337,"")</f>
        <v/>
      </c>
      <c r="E1337" s="406" t="str">
        <f>IF(STEP!E1337&lt;&gt;"",STEP!E1337,"")</f>
        <v/>
      </c>
      <c r="F1337" s="405" t="str">
        <f>IF(STEP!F1337&lt;&gt;"",STEP!F1337,"")</f>
        <v/>
      </c>
      <c r="G1337" s="407" t="str">
        <f>IF(STEP!C1337&lt;&gt;"",STEP!AD1337,"")</f>
        <v/>
      </c>
      <c r="H1337" s="407" t="str">
        <f>IF(AND(STEP!$G1337="",$J$8&lt;&gt;"ON"),"",IF(月報!AX1337&lt;&gt;"",月報!AX1337,IF(STEP!G1337&lt;&gt;"",STEP!G1337,"")))</f>
        <v/>
      </c>
      <c r="I1337" s="408" t="str">
        <f>IF(AND(STEP!$G1337="",$J$8&lt;&gt;"ON"),"",IF(月報!AZ1337&lt;&gt;"",月報!AZ1337,IF(STEP!H1337&lt;&gt;"",STEP!H1337,"")))</f>
        <v/>
      </c>
      <c r="J1337" s="408" t="str">
        <f>IF(AND(STEP!$G1337="",$J$8&lt;&gt;"ON"),"",IF(月報!BA1337&lt;&gt;"",月報!BA1337,IF(STEP!J1337&lt;&gt;"",STEP!J1337/24,"")))</f>
        <v/>
      </c>
      <c r="K1337" s="408" t="str">
        <f>IF(STEP!X1337&lt;&gt;"",STEP!X1337,"")</f>
        <v/>
      </c>
      <c r="L1337" s="408" t="str">
        <f>IF(STEP!Y1337&lt;&gt;"",STEP!Y1337,"")</f>
        <v/>
      </c>
      <c r="M1337" s="408" t="str">
        <f>IF(STEP!Z1337&lt;&gt;"",STEP!Z1337,"")</f>
        <v/>
      </c>
      <c r="N1337" s="419" t="str">
        <f>IF(STEP!R1337&lt;&gt;"",STEP!R1337,"")</f>
        <v/>
      </c>
      <c r="O1337" s="420" t="str">
        <f>IF(STEP!S1337&lt;&gt;"",STEP!S1337,"")</f>
        <v/>
      </c>
      <c r="P1337" s="315" t="str">
        <f t="shared" si="201"/>
        <v/>
      </c>
      <c r="Q1337" s="474">
        <f>SUM(P1337:P1343)</f>
        <v>0</v>
      </c>
      <c r="R1337" s="562" t="str">
        <f t="shared" si="202"/>
        <v/>
      </c>
    </row>
    <row r="1338" spans="2:18">
      <c r="B1338" s="517"/>
      <c r="C1338" s="622" t="str">
        <f>IF(STEP!C1338&lt;&gt;"",STEP!C1338,"")</f>
        <v/>
      </c>
      <c r="D1338" s="409" t="str">
        <f>IF(STEP!D1338&lt;&gt;"",STEP!D1338,"")</f>
        <v/>
      </c>
      <c r="E1338" s="410" t="str">
        <f>IF(STEP!E1338&lt;&gt;"",STEP!E1338,"")</f>
        <v/>
      </c>
      <c r="F1338" s="409" t="str">
        <f>IF(STEP!F1338&lt;&gt;"",STEP!F1338,"")</f>
        <v/>
      </c>
      <c r="G1338" s="508" t="str">
        <f>IF(STEP!C1338&lt;&gt;"",STEP!AD1338,"")</f>
        <v/>
      </c>
      <c r="H1338" s="407" t="str">
        <f>IF(AND(STEP!$G1338="",$J$8&lt;&gt;"ON"),"",IF(月報!AX1338&lt;&gt;"",月報!AX1338,IF(STEP!G1338&lt;&gt;"",STEP!G1338,"")))</f>
        <v/>
      </c>
      <c r="I1338" s="408" t="str">
        <f>IF(AND(STEP!$G1338="",$J$8&lt;&gt;"ON"),"",IF(月報!AZ1338&lt;&gt;"",月報!AZ1338,IF(STEP!H1338&lt;&gt;"",STEP!H1338,"")))</f>
        <v/>
      </c>
      <c r="J1338" s="408" t="str">
        <f>IF(AND(STEP!$G1338="",$J$8&lt;&gt;"ON"),"",IF(月報!BA1338&lt;&gt;"",月報!BA1338,IF(STEP!J1338&lt;&gt;"",STEP!J1338/24,"")))</f>
        <v/>
      </c>
      <c r="K1338" s="421" t="str">
        <f>IF(STEP!X1338&lt;&gt;"",STEP!X1338,"")</f>
        <v/>
      </c>
      <c r="L1338" s="421" t="str">
        <f>IF(STEP!Y1338&lt;&gt;"",STEP!Y1338,"")</f>
        <v/>
      </c>
      <c r="M1338" s="421" t="str">
        <f>IF(STEP!Z1338&lt;&gt;"",STEP!Z1338,"")</f>
        <v/>
      </c>
      <c r="N1338" s="422" t="str">
        <f>IF(STEP!R1338&lt;&gt;"",STEP!R1338,"")</f>
        <v/>
      </c>
      <c r="O1338" s="423" t="str">
        <f>IF(STEP!S1338&lt;&gt;"",STEP!S1338,"")</f>
        <v/>
      </c>
      <c r="P1338" s="316" t="str">
        <f t="shared" si="201"/>
        <v/>
      </c>
      <c r="Q1338" s="336"/>
      <c r="R1338" s="560" t="str">
        <f t="shared" si="202"/>
        <v/>
      </c>
    </row>
    <row r="1339" spans="2:18">
      <c r="B1339" s="517"/>
      <c r="C1339" s="622" t="str">
        <f>IF(STEP!C1339&lt;&gt;"",STEP!C1339,"")</f>
        <v/>
      </c>
      <c r="D1339" s="409" t="str">
        <f>IF(STEP!D1339&lt;&gt;"",STEP!D1339,"")</f>
        <v/>
      </c>
      <c r="E1339" s="410" t="str">
        <f>IF(STEP!E1339&lt;&gt;"",STEP!E1339,"")</f>
        <v/>
      </c>
      <c r="F1339" s="409" t="str">
        <f>IF(STEP!F1339&lt;&gt;"",STEP!F1339,"")</f>
        <v/>
      </c>
      <c r="G1339" s="508" t="str">
        <f>IF(STEP!C1339&lt;&gt;"",STEP!AD1339,"")</f>
        <v/>
      </c>
      <c r="H1339" s="407" t="str">
        <f>IF(AND(STEP!$G1339="",$J$8&lt;&gt;"ON"),"",IF(月報!AX1339&lt;&gt;"",月報!AX1339,IF(STEP!G1339&lt;&gt;"",STEP!G1339,"")))</f>
        <v/>
      </c>
      <c r="I1339" s="408" t="str">
        <f>IF(AND(STEP!$G1339="",$J$8&lt;&gt;"ON"),"",IF(月報!AZ1339&lt;&gt;"",月報!AZ1339,IF(STEP!H1339&lt;&gt;"",STEP!H1339,"")))</f>
        <v/>
      </c>
      <c r="J1339" s="408" t="str">
        <f>IF(AND(STEP!$G1339="",$J$8&lt;&gt;"ON"),"",IF(月報!BA1339&lt;&gt;"",月報!BA1339,IF(STEP!J1339&lt;&gt;"",STEP!J1339/24,"")))</f>
        <v/>
      </c>
      <c r="K1339" s="421" t="str">
        <f>IF(STEP!X1339&lt;&gt;"",STEP!X1339,"")</f>
        <v/>
      </c>
      <c r="L1339" s="421" t="str">
        <f>IF(STEP!Y1339&lt;&gt;"",STEP!Y1339,"")</f>
        <v/>
      </c>
      <c r="M1339" s="421" t="str">
        <f>IF(STEP!Z1339&lt;&gt;"",STEP!Z1339,"")</f>
        <v/>
      </c>
      <c r="N1339" s="422" t="str">
        <f>IF(STEP!R1339&lt;&gt;"",STEP!R1339,"")</f>
        <v/>
      </c>
      <c r="O1339" s="423" t="str">
        <f>IF(STEP!S1339&lt;&gt;"",STEP!S1339,"")</f>
        <v/>
      </c>
      <c r="P1339" s="316" t="str">
        <f t="shared" si="201"/>
        <v/>
      </c>
      <c r="Q1339" s="336"/>
      <c r="R1339" s="560" t="str">
        <f t="shared" si="202"/>
        <v/>
      </c>
    </row>
    <row r="1340" spans="2:18">
      <c r="B1340" s="517"/>
      <c r="C1340" s="622" t="str">
        <f>IF(STEP!C1340&lt;&gt;"",STEP!C1340,"")</f>
        <v/>
      </c>
      <c r="D1340" s="409" t="str">
        <f>IF(STEP!D1340&lt;&gt;"",STEP!D1340,"")</f>
        <v/>
      </c>
      <c r="E1340" s="410" t="str">
        <f>IF(STEP!E1340&lt;&gt;"",STEP!E1340,"")</f>
        <v/>
      </c>
      <c r="F1340" s="409" t="str">
        <f>IF(STEP!F1340&lt;&gt;"",STEP!F1340,"")</f>
        <v/>
      </c>
      <c r="G1340" s="508" t="str">
        <f>IF(STEP!C1340&lt;&gt;"",STEP!AD1340,"")</f>
        <v/>
      </c>
      <c r="H1340" s="407" t="str">
        <f>IF(AND(STEP!$G1340="",$J$8&lt;&gt;"ON"),"",IF(月報!AX1340&lt;&gt;"",月報!AX1340,IF(STEP!G1340&lt;&gt;"",STEP!G1340,"")))</f>
        <v/>
      </c>
      <c r="I1340" s="408" t="str">
        <f>IF(AND(STEP!$G1340="",$J$8&lt;&gt;"ON"),"",IF(月報!AZ1340&lt;&gt;"",月報!AZ1340,IF(STEP!H1340&lt;&gt;"",STEP!H1340,"")))</f>
        <v/>
      </c>
      <c r="J1340" s="408" t="str">
        <f>IF(AND(STEP!$G1340="",$J$8&lt;&gt;"ON"),"",IF(月報!BA1340&lt;&gt;"",月報!BA1340,IF(STEP!J1340&lt;&gt;"",STEP!J1340/24,"")))</f>
        <v/>
      </c>
      <c r="K1340" s="421" t="str">
        <f>IF(STEP!X1340&lt;&gt;"",STEP!X1340,"")</f>
        <v/>
      </c>
      <c r="L1340" s="421" t="str">
        <f>IF(STEP!Y1340&lt;&gt;"",STEP!Y1340,"")</f>
        <v/>
      </c>
      <c r="M1340" s="421" t="str">
        <f>IF(STEP!Z1340&lt;&gt;"",STEP!Z1340,"")</f>
        <v/>
      </c>
      <c r="N1340" s="422" t="str">
        <f>IF(STEP!R1340&lt;&gt;"",STEP!R1340,"")</f>
        <v/>
      </c>
      <c r="O1340" s="423" t="str">
        <f>IF(STEP!S1340&lt;&gt;"",STEP!S1340,"")</f>
        <v/>
      </c>
      <c r="P1340" s="316" t="str">
        <f t="shared" si="201"/>
        <v/>
      </c>
      <c r="Q1340" s="336"/>
      <c r="R1340" s="560" t="str">
        <f t="shared" si="202"/>
        <v/>
      </c>
    </row>
    <row r="1341" spans="2:18">
      <c r="B1341" s="517"/>
      <c r="C1341" s="622" t="str">
        <f>IF(STEP!C1341&lt;&gt;"",STEP!C1341,"")</f>
        <v/>
      </c>
      <c r="D1341" s="409" t="str">
        <f>IF(STEP!D1341&lt;&gt;"",STEP!D1341,"")</f>
        <v/>
      </c>
      <c r="E1341" s="410" t="str">
        <f>IF(STEP!E1341&lt;&gt;"",STEP!E1341,"")</f>
        <v/>
      </c>
      <c r="F1341" s="409" t="str">
        <f>IF(STEP!F1341&lt;&gt;"",STEP!F1341,"")</f>
        <v/>
      </c>
      <c r="G1341" s="508" t="str">
        <f>IF(STEP!C1341&lt;&gt;"",STEP!AD1341,"")</f>
        <v/>
      </c>
      <c r="H1341" s="407" t="str">
        <f>IF(AND(STEP!$G1341="",$J$8&lt;&gt;"ON"),"",IF(月報!AX1341&lt;&gt;"",月報!AX1341,IF(STEP!G1341&lt;&gt;"",STEP!G1341,"")))</f>
        <v/>
      </c>
      <c r="I1341" s="408" t="str">
        <f>IF(AND(STEP!$G1341="",$J$8&lt;&gt;"ON"),"",IF(月報!AZ1341&lt;&gt;"",月報!AZ1341,IF(STEP!H1341&lt;&gt;"",STEP!H1341,"")))</f>
        <v/>
      </c>
      <c r="J1341" s="408" t="str">
        <f>IF(AND(STEP!$G1341="",$J$8&lt;&gt;"ON"),"",IF(月報!BA1341&lt;&gt;"",月報!BA1341,IF(STEP!J1341&lt;&gt;"",STEP!J1341/24,"")))</f>
        <v/>
      </c>
      <c r="K1341" s="421" t="str">
        <f>IF(STEP!X1341&lt;&gt;"",STEP!X1341,"")</f>
        <v/>
      </c>
      <c r="L1341" s="421" t="str">
        <f>IF(STEP!Y1341&lt;&gt;"",STEP!Y1341,"")</f>
        <v/>
      </c>
      <c r="M1341" s="421" t="str">
        <f>IF(STEP!Z1341&lt;&gt;"",STEP!Z1341,"")</f>
        <v/>
      </c>
      <c r="N1341" s="422" t="str">
        <f>IF(STEP!R1341&lt;&gt;"",STEP!R1341,"")</f>
        <v/>
      </c>
      <c r="O1341" s="423" t="str">
        <f>IF(STEP!S1341&lt;&gt;"",STEP!S1341,"")</f>
        <v/>
      </c>
      <c r="P1341" s="316" t="str">
        <f t="shared" si="201"/>
        <v/>
      </c>
      <c r="Q1341" s="336"/>
      <c r="R1341" s="560" t="str">
        <f t="shared" si="202"/>
        <v/>
      </c>
    </row>
    <row r="1342" spans="2:18">
      <c r="B1342" s="517"/>
      <c r="C1342" s="622" t="str">
        <f>IF(STEP!C1342&lt;&gt;"",STEP!C1342,"")</f>
        <v/>
      </c>
      <c r="D1342" s="409" t="str">
        <f>IF(STEP!D1342&lt;&gt;"",STEP!D1342,"")</f>
        <v/>
      </c>
      <c r="E1342" s="410" t="str">
        <f>IF(STEP!E1342&lt;&gt;"",STEP!E1342,"")</f>
        <v/>
      </c>
      <c r="F1342" s="409" t="str">
        <f>IF(STEP!F1342&lt;&gt;"",STEP!F1342,"")</f>
        <v/>
      </c>
      <c r="G1342" s="508" t="str">
        <f>IF(STEP!C1342&lt;&gt;"",STEP!AD1342,"")</f>
        <v/>
      </c>
      <c r="H1342" s="407" t="str">
        <f>IF(AND(STEP!$G1342="",$J$8&lt;&gt;"ON"),"",IF(月報!AX1342&lt;&gt;"",月報!AX1342,IF(STEP!G1342&lt;&gt;"",STEP!G1342,"")))</f>
        <v/>
      </c>
      <c r="I1342" s="408" t="str">
        <f>IF(AND(STEP!$G1342="",$J$8&lt;&gt;"ON"),"",IF(月報!AZ1342&lt;&gt;"",月報!AZ1342,IF(STEP!H1342&lt;&gt;"",STEP!H1342,"")))</f>
        <v/>
      </c>
      <c r="J1342" s="408" t="str">
        <f>IF(AND(STEP!$G1342="",$J$8&lt;&gt;"ON"),"",IF(月報!BA1342&lt;&gt;"",月報!BA1342,IF(STEP!J1342&lt;&gt;"",STEP!J1342/24,"")))</f>
        <v/>
      </c>
      <c r="K1342" s="421" t="str">
        <f>IF(STEP!X1342&lt;&gt;"",STEP!X1342,"")</f>
        <v/>
      </c>
      <c r="L1342" s="421" t="str">
        <f>IF(STEP!Y1342&lt;&gt;"",STEP!Y1342,"")</f>
        <v/>
      </c>
      <c r="M1342" s="421" t="str">
        <f>IF(STEP!Z1342&lt;&gt;"",STEP!Z1342,"")</f>
        <v/>
      </c>
      <c r="N1342" s="422" t="str">
        <f>IF(STEP!R1342&lt;&gt;"",STEP!R1342,"")</f>
        <v/>
      </c>
      <c r="O1342" s="423" t="str">
        <f>IF(STEP!S1342&lt;&gt;"",STEP!S1342,"")</f>
        <v/>
      </c>
      <c r="P1342" s="316" t="str">
        <f t="shared" si="201"/>
        <v/>
      </c>
      <c r="Q1342" s="336"/>
      <c r="R1342" s="560" t="str">
        <f t="shared" si="202"/>
        <v/>
      </c>
    </row>
    <row r="1343" spans="2:18">
      <c r="B1343" s="517"/>
      <c r="C1343" s="623" t="str">
        <f>IF(STEP!C1343&lt;&gt;"",STEP!C1343,"")</f>
        <v/>
      </c>
      <c r="D1343" s="411" t="str">
        <f>IF(STEP!D1343&lt;&gt;"",STEP!D1343,"")</f>
        <v/>
      </c>
      <c r="E1343" s="412" t="str">
        <f>IF(STEP!E1343&lt;&gt;"",STEP!E1343,"")</f>
        <v/>
      </c>
      <c r="F1343" s="411" t="str">
        <f>IF(STEP!F1343&lt;&gt;"",STEP!F1343,"")</f>
        <v/>
      </c>
      <c r="G1343" s="413" t="str">
        <f>IF(STEP!C1343&lt;&gt;"",STEP!AD1343,"")</f>
        <v/>
      </c>
      <c r="H1343" s="413" t="str">
        <f>IF(AND(STEP!$G1343="",$J$8&lt;&gt;"ON"),"",IF(月報!AX1343&lt;&gt;"",月報!AX1343,IF(STEP!G1343&lt;&gt;"",STEP!G1343,"")))</f>
        <v/>
      </c>
      <c r="I1343" s="414" t="str">
        <f>IF(AND(STEP!$G1343="",$J$8&lt;&gt;"ON"),"",IF(月報!AZ1343&lt;&gt;"",月報!AZ1343,IF(STEP!H1343&lt;&gt;"",STEP!H1343,"")))</f>
        <v/>
      </c>
      <c r="J1343" s="414" t="str">
        <f>IF(AND(STEP!$G1343="",$J$8&lt;&gt;"ON"),"",IF(月報!BA1343&lt;&gt;"",月報!BA1343,IF(STEP!J1343&lt;&gt;"",STEP!J1343/24,"")))</f>
        <v/>
      </c>
      <c r="K1343" s="414" t="str">
        <f>IF(STEP!X1343&lt;&gt;"",STEP!X1343,"")</f>
        <v/>
      </c>
      <c r="L1343" s="414" t="str">
        <f>IF(STEP!Y1343&lt;&gt;"",STEP!Y1343,"")</f>
        <v/>
      </c>
      <c r="M1343" s="414" t="str">
        <f>IF(STEP!Z1343&lt;&gt;"",STEP!Z1343,"")</f>
        <v/>
      </c>
      <c r="N1343" s="424" t="str">
        <f>IF(STEP!R1343&lt;&gt;"",STEP!R1343,"")</f>
        <v/>
      </c>
      <c r="O1343" s="425" t="str">
        <f>IF(STEP!S1343&lt;&gt;"",STEP!S1343,"")</f>
        <v/>
      </c>
      <c r="P1343" s="317" t="str">
        <f t="shared" si="201"/>
        <v/>
      </c>
      <c r="Q1343" s="473"/>
      <c r="R1343" s="561" t="str">
        <f t="shared" si="202"/>
        <v/>
      </c>
    </row>
    <row r="1344" spans="2:18">
      <c r="B1344" s="517"/>
      <c r="C1344" s="624" t="str">
        <f>IF(STEP!C1344&lt;&gt;"",STEP!C1344,"")</f>
        <v/>
      </c>
      <c r="D1344" s="405" t="str">
        <f>IF(STEP!D1344&lt;&gt;"",STEP!D1344,"")</f>
        <v/>
      </c>
      <c r="E1344" s="406" t="str">
        <f>IF(STEP!E1344&lt;&gt;"",STEP!E1344,"")</f>
        <v/>
      </c>
      <c r="F1344" s="405" t="str">
        <f>IF(STEP!F1344&lt;&gt;"",STEP!F1344,"")</f>
        <v/>
      </c>
      <c r="G1344" s="407" t="str">
        <f>IF(STEP!C1344&lt;&gt;"",STEP!AD1344,"")</f>
        <v/>
      </c>
      <c r="H1344" s="407" t="str">
        <f>IF(AND(STEP!$G1344="",$J$8&lt;&gt;"ON"),"",IF(月報!AX1344&lt;&gt;"",月報!AX1344,IF(STEP!G1344&lt;&gt;"",STEP!G1344,"")))</f>
        <v/>
      </c>
      <c r="I1344" s="408" t="str">
        <f>IF(AND(STEP!$G1344="",$J$8&lt;&gt;"ON"),"",IF(月報!AZ1344&lt;&gt;"",月報!AZ1344,IF(STEP!H1344&lt;&gt;"",STEP!H1344,"")))</f>
        <v/>
      </c>
      <c r="J1344" s="408" t="str">
        <f>IF(AND(STEP!$G1344="",$J$8&lt;&gt;"ON"),"",IF(月報!BA1344&lt;&gt;"",月報!BA1344,IF(STEP!J1344&lt;&gt;"",STEP!J1344/24,"")))</f>
        <v/>
      </c>
      <c r="K1344" s="408" t="str">
        <f>IF(STEP!X1344&lt;&gt;"",STEP!X1344,"")</f>
        <v/>
      </c>
      <c r="L1344" s="408" t="str">
        <f>IF(STEP!Y1344&lt;&gt;"",STEP!Y1344,"")</f>
        <v/>
      </c>
      <c r="M1344" s="408" t="str">
        <f>IF(STEP!Z1344&lt;&gt;"",STEP!Z1344,"")</f>
        <v/>
      </c>
      <c r="N1344" s="419" t="str">
        <f>IF(STEP!R1344&lt;&gt;"",STEP!R1344,"")</f>
        <v/>
      </c>
      <c r="O1344" s="420" t="str">
        <f>IF(STEP!S1344&lt;&gt;"",STEP!S1344,"")</f>
        <v/>
      </c>
      <c r="P1344" s="315" t="str">
        <f t="shared" si="201"/>
        <v/>
      </c>
      <c r="Q1344" s="474">
        <f>SUM(P1344:P1350)</f>
        <v>0</v>
      </c>
      <c r="R1344" s="562" t="str">
        <f t="shared" si="202"/>
        <v/>
      </c>
    </row>
    <row r="1345" spans="2:18">
      <c r="B1345" s="517"/>
      <c r="C1345" s="622" t="str">
        <f>IF(STEP!C1345&lt;&gt;"",STEP!C1345,"")</f>
        <v/>
      </c>
      <c r="D1345" s="409" t="str">
        <f>IF(STEP!D1345&lt;&gt;"",STEP!D1345,"")</f>
        <v/>
      </c>
      <c r="E1345" s="410" t="str">
        <f>IF(STEP!E1345&lt;&gt;"",STEP!E1345,"")</f>
        <v/>
      </c>
      <c r="F1345" s="409" t="str">
        <f>IF(STEP!F1345&lt;&gt;"",STEP!F1345,"")</f>
        <v/>
      </c>
      <c r="G1345" s="508" t="str">
        <f>IF(STEP!C1345&lt;&gt;"",STEP!AD1345,"")</f>
        <v/>
      </c>
      <c r="H1345" s="407" t="str">
        <f>IF(AND(STEP!$G1345="",$J$8&lt;&gt;"ON"),"",IF(月報!AX1345&lt;&gt;"",月報!AX1345,IF(STEP!G1345&lt;&gt;"",STEP!G1345,"")))</f>
        <v/>
      </c>
      <c r="I1345" s="408" t="str">
        <f>IF(AND(STEP!$G1345="",$J$8&lt;&gt;"ON"),"",IF(月報!AZ1345&lt;&gt;"",月報!AZ1345,IF(STEP!H1345&lt;&gt;"",STEP!H1345,"")))</f>
        <v/>
      </c>
      <c r="J1345" s="408" t="str">
        <f>IF(AND(STEP!$G1345="",$J$8&lt;&gt;"ON"),"",IF(月報!BA1345&lt;&gt;"",月報!BA1345,IF(STEP!J1345&lt;&gt;"",STEP!J1345/24,"")))</f>
        <v/>
      </c>
      <c r="K1345" s="421" t="str">
        <f>IF(STEP!X1345&lt;&gt;"",STEP!X1345,"")</f>
        <v/>
      </c>
      <c r="L1345" s="421" t="str">
        <f>IF(STEP!Y1345&lt;&gt;"",STEP!Y1345,"")</f>
        <v/>
      </c>
      <c r="M1345" s="421" t="str">
        <f>IF(STEP!Z1345&lt;&gt;"",STEP!Z1345,"")</f>
        <v/>
      </c>
      <c r="N1345" s="422" t="str">
        <f>IF(STEP!R1345&lt;&gt;"",STEP!R1345,"")</f>
        <v/>
      </c>
      <c r="O1345" s="423" t="str">
        <f>IF(STEP!S1345&lt;&gt;"",STEP!S1345,"")</f>
        <v/>
      </c>
      <c r="P1345" s="316" t="str">
        <f t="shared" si="201"/>
        <v/>
      </c>
      <c r="Q1345" s="336"/>
      <c r="R1345" s="560" t="str">
        <f t="shared" si="202"/>
        <v/>
      </c>
    </row>
    <row r="1346" spans="2:18">
      <c r="B1346" s="517"/>
      <c r="C1346" s="622" t="str">
        <f>IF(STEP!C1346&lt;&gt;"",STEP!C1346,"")</f>
        <v/>
      </c>
      <c r="D1346" s="409" t="str">
        <f>IF(STEP!D1346&lt;&gt;"",STEP!D1346,"")</f>
        <v/>
      </c>
      <c r="E1346" s="410" t="str">
        <f>IF(STEP!E1346&lt;&gt;"",STEP!E1346,"")</f>
        <v/>
      </c>
      <c r="F1346" s="409" t="str">
        <f>IF(STEP!F1346&lt;&gt;"",STEP!F1346,"")</f>
        <v/>
      </c>
      <c r="G1346" s="508" t="str">
        <f>IF(STEP!C1346&lt;&gt;"",STEP!AD1346,"")</f>
        <v/>
      </c>
      <c r="H1346" s="407" t="str">
        <f>IF(AND(STEP!$G1346="",$J$8&lt;&gt;"ON"),"",IF(月報!AX1346&lt;&gt;"",月報!AX1346,IF(STEP!G1346&lt;&gt;"",STEP!G1346,"")))</f>
        <v/>
      </c>
      <c r="I1346" s="408" t="str">
        <f>IF(AND(STEP!$G1346="",$J$8&lt;&gt;"ON"),"",IF(月報!AZ1346&lt;&gt;"",月報!AZ1346,IF(STEP!H1346&lt;&gt;"",STEP!H1346,"")))</f>
        <v/>
      </c>
      <c r="J1346" s="408" t="str">
        <f>IF(AND(STEP!$G1346="",$J$8&lt;&gt;"ON"),"",IF(月報!BA1346&lt;&gt;"",月報!BA1346,IF(STEP!J1346&lt;&gt;"",STEP!J1346/24,"")))</f>
        <v/>
      </c>
      <c r="K1346" s="421" t="str">
        <f>IF(STEP!X1346&lt;&gt;"",STEP!X1346,"")</f>
        <v/>
      </c>
      <c r="L1346" s="421" t="str">
        <f>IF(STEP!Y1346&lt;&gt;"",STEP!Y1346,"")</f>
        <v/>
      </c>
      <c r="M1346" s="421" t="str">
        <f>IF(STEP!Z1346&lt;&gt;"",STEP!Z1346,"")</f>
        <v/>
      </c>
      <c r="N1346" s="422" t="str">
        <f>IF(STEP!R1346&lt;&gt;"",STEP!R1346,"")</f>
        <v/>
      </c>
      <c r="O1346" s="423" t="str">
        <f>IF(STEP!S1346&lt;&gt;"",STEP!S1346,"")</f>
        <v/>
      </c>
      <c r="P1346" s="316" t="str">
        <f t="shared" si="201"/>
        <v/>
      </c>
      <c r="Q1346" s="336"/>
      <c r="R1346" s="560" t="str">
        <f t="shared" si="202"/>
        <v/>
      </c>
    </row>
    <row r="1347" spans="2:18">
      <c r="B1347" s="517"/>
      <c r="C1347" s="622" t="str">
        <f>IF(STEP!C1347&lt;&gt;"",STEP!C1347,"")</f>
        <v/>
      </c>
      <c r="D1347" s="409" t="str">
        <f>IF(STEP!D1347&lt;&gt;"",STEP!D1347,"")</f>
        <v/>
      </c>
      <c r="E1347" s="410" t="str">
        <f>IF(STEP!E1347&lt;&gt;"",STEP!E1347,"")</f>
        <v/>
      </c>
      <c r="F1347" s="409" t="str">
        <f>IF(STEP!F1347&lt;&gt;"",STEP!F1347,"")</f>
        <v/>
      </c>
      <c r="G1347" s="508" t="str">
        <f>IF(STEP!C1347&lt;&gt;"",STEP!AD1347,"")</f>
        <v/>
      </c>
      <c r="H1347" s="407" t="str">
        <f>IF(AND(STEP!$G1347="",$J$8&lt;&gt;"ON"),"",IF(月報!AX1347&lt;&gt;"",月報!AX1347,IF(STEP!G1347&lt;&gt;"",STEP!G1347,"")))</f>
        <v/>
      </c>
      <c r="I1347" s="408" t="str">
        <f>IF(AND(STEP!$G1347="",$J$8&lt;&gt;"ON"),"",IF(月報!AZ1347&lt;&gt;"",月報!AZ1347,IF(STEP!H1347&lt;&gt;"",STEP!H1347,"")))</f>
        <v/>
      </c>
      <c r="J1347" s="408" t="str">
        <f>IF(AND(STEP!$G1347="",$J$8&lt;&gt;"ON"),"",IF(月報!BA1347&lt;&gt;"",月報!BA1347,IF(STEP!J1347&lt;&gt;"",STEP!J1347/24,"")))</f>
        <v/>
      </c>
      <c r="K1347" s="421" t="str">
        <f>IF(STEP!X1347&lt;&gt;"",STEP!X1347,"")</f>
        <v/>
      </c>
      <c r="L1347" s="421" t="str">
        <f>IF(STEP!Y1347&lt;&gt;"",STEP!Y1347,"")</f>
        <v/>
      </c>
      <c r="M1347" s="421" t="str">
        <f>IF(STEP!Z1347&lt;&gt;"",STEP!Z1347,"")</f>
        <v/>
      </c>
      <c r="N1347" s="422" t="str">
        <f>IF(STEP!R1347&lt;&gt;"",STEP!R1347,"")</f>
        <v/>
      </c>
      <c r="O1347" s="423" t="str">
        <f>IF(STEP!S1347&lt;&gt;"",STEP!S1347,"")</f>
        <v/>
      </c>
      <c r="P1347" s="316" t="str">
        <f t="shared" si="201"/>
        <v/>
      </c>
      <c r="Q1347" s="336"/>
      <c r="R1347" s="560" t="str">
        <f t="shared" si="202"/>
        <v/>
      </c>
    </row>
    <row r="1348" spans="2:18">
      <c r="B1348" s="517"/>
      <c r="C1348" s="622" t="str">
        <f>IF(STEP!C1348&lt;&gt;"",STEP!C1348,"")</f>
        <v/>
      </c>
      <c r="D1348" s="409" t="str">
        <f>IF(STEP!D1348&lt;&gt;"",STEP!D1348,"")</f>
        <v/>
      </c>
      <c r="E1348" s="410" t="str">
        <f>IF(STEP!E1348&lt;&gt;"",STEP!E1348,"")</f>
        <v/>
      </c>
      <c r="F1348" s="409" t="str">
        <f>IF(STEP!F1348&lt;&gt;"",STEP!F1348,"")</f>
        <v/>
      </c>
      <c r="G1348" s="508" t="str">
        <f>IF(STEP!C1348&lt;&gt;"",STEP!AD1348,"")</f>
        <v/>
      </c>
      <c r="H1348" s="407" t="str">
        <f>IF(AND(STEP!$G1348="",$J$8&lt;&gt;"ON"),"",IF(月報!AX1348&lt;&gt;"",月報!AX1348,IF(STEP!G1348&lt;&gt;"",STEP!G1348,"")))</f>
        <v/>
      </c>
      <c r="I1348" s="408" t="str">
        <f>IF(AND(STEP!$G1348="",$J$8&lt;&gt;"ON"),"",IF(月報!AZ1348&lt;&gt;"",月報!AZ1348,IF(STEP!H1348&lt;&gt;"",STEP!H1348,"")))</f>
        <v/>
      </c>
      <c r="J1348" s="408" t="str">
        <f>IF(AND(STEP!$G1348="",$J$8&lt;&gt;"ON"),"",IF(月報!BA1348&lt;&gt;"",月報!BA1348,IF(STEP!J1348&lt;&gt;"",STEP!J1348/24,"")))</f>
        <v/>
      </c>
      <c r="K1348" s="421" t="str">
        <f>IF(STEP!X1348&lt;&gt;"",STEP!X1348,"")</f>
        <v/>
      </c>
      <c r="L1348" s="421" t="str">
        <f>IF(STEP!Y1348&lt;&gt;"",STEP!Y1348,"")</f>
        <v/>
      </c>
      <c r="M1348" s="421" t="str">
        <f>IF(STEP!Z1348&lt;&gt;"",STEP!Z1348,"")</f>
        <v/>
      </c>
      <c r="N1348" s="422" t="str">
        <f>IF(STEP!R1348&lt;&gt;"",STEP!R1348,"")</f>
        <v/>
      </c>
      <c r="O1348" s="423" t="str">
        <f>IF(STEP!S1348&lt;&gt;"",STEP!S1348,"")</f>
        <v/>
      </c>
      <c r="P1348" s="316" t="str">
        <f t="shared" si="201"/>
        <v/>
      </c>
      <c r="Q1348" s="336"/>
      <c r="R1348" s="560" t="str">
        <f t="shared" si="202"/>
        <v/>
      </c>
    </row>
    <row r="1349" spans="2:18">
      <c r="B1349" s="517"/>
      <c r="C1349" s="622" t="str">
        <f>IF(STEP!C1349&lt;&gt;"",STEP!C1349,"")</f>
        <v/>
      </c>
      <c r="D1349" s="409" t="str">
        <f>IF(STEP!D1349&lt;&gt;"",STEP!D1349,"")</f>
        <v/>
      </c>
      <c r="E1349" s="410" t="str">
        <f>IF(STEP!E1349&lt;&gt;"",STEP!E1349,"")</f>
        <v/>
      </c>
      <c r="F1349" s="409" t="str">
        <f>IF(STEP!F1349&lt;&gt;"",STEP!F1349,"")</f>
        <v/>
      </c>
      <c r="G1349" s="508" t="str">
        <f>IF(STEP!C1349&lt;&gt;"",STEP!AD1349,"")</f>
        <v/>
      </c>
      <c r="H1349" s="407" t="str">
        <f>IF(AND(STEP!$G1349="",$J$8&lt;&gt;"ON"),"",IF(月報!AX1349&lt;&gt;"",月報!AX1349,IF(STEP!G1349&lt;&gt;"",STEP!G1349,"")))</f>
        <v/>
      </c>
      <c r="I1349" s="408" t="str">
        <f>IF(AND(STEP!$G1349="",$J$8&lt;&gt;"ON"),"",IF(月報!AZ1349&lt;&gt;"",月報!AZ1349,IF(STEP!H1349&lt;&gt;"",STEP!H1349,"")))</f>
        <v/>
      </c>
      <c r="J1349" s="408" t="str">
        <f>IF(AND(STEP!$G1349="",$J$8&lt;&gt;"ON"),"",IF(月報!BA1349&lt;&gt;"",月報!BA1349,IF(STEP!J1349&lt;&gt;"",STEP!J1349/24,"")))</f>
        <v/>
      </c>
      <c r="K1349" s="421" t="str">
        <f>IF(STEP!X1349&lt;&gt;"",STEP!X1349,"")</f>
        <v/>
      </c>
      <c r="L1349" s="421" t="str">
        <f>IF(STEP!Y1349&lt;&gt;"",STEP!Y1349,"")</f>
        <v/>
      </c>
      <c r="M1349" s="421" t="str">
        <f>IF(STEP!Z1349&lt;&gt;"",STEP!Z1349,"")</f>
        <v/>
      </c>
      <c r="N1349" s="422" t="str">
        <f>IF(STEP!R1349&lt;&gt;"",STEP!R1349,"")</f>
        <v/>
      </c>
      <c r="O1349" s="423" t="str">
        <f>IF(STEP!S1349&lt;&gt;"",STEP!S1349,"")</f>
        <v/>
      </c>
      <c r="P1349" s="316" t="str">
        <f t="shared" si="201"/>
        <v/>
      </c>
      <c r="Q1349" s="336"/>
      <c r="R1349" s="560" t="str">
        <f t="shared" si="202"/>
        <v/>
      </c>
    </row>
    <row r="1350" spans="2:18" ht="13.8" thickBot="1">
      <c r="B1350" s="518"/>
      <c r="C1350" s="625" t="str">
        <f>IF(STEP!C1350&lt;&gt;"",STEP!C1350,"")</f>
        <v/>
      </c>
      <c r="D1350" s="415" t="str">
        <f>IF(STEP!D1350&lt;&gt;"",STEP!D1350,"")</f>
        <v/>
      </c>
      <c r="E1350" s="416" t="str">
        <f>IF(STEP!E1350&lt;&gt;"",STEP!E1350,"")</f>
        <v/>
      </c>
      <c r="F1350" s="415" t="str">
        <f>IF(STEP!F1350&lt;&gt;"",STEP!F1350,"")</f>
        <v/>
      </c>
      <c r="G1350" s="417" t="str">
        <f>IF(STEP!C1350&lt;&gt;"",STEP!AD1350,"")</f>
        <v/>
      </c>
      <c r="H1350" s="417" t="str">
        <f>IF(AND(STEP!$G1350="",$J$8&lt;&gt;"ON"),"",IF(月報!AX1350&lt;&gt;"",月報!AX1350,IF(STEP!G1350&lt;&gt;"",STEP!G1350,"")))</f>
        <v/>
      </c>
      <c r="I1350" s="418" t="str">
        <f>IF(AND(STEP!$G1350="",$J$8&lt;&gt;"ON"),"",IF(月報!AZ1350&lt;&gt;"",月報!AZ1350,IF(STEP!H1350&lt;&gt;"",STEP!H1350,"")))</f>
        <v/>
      </c>
      <c r="J1350" s="418" t="str">
        <f>IF(AND(STEP!$G1350="",$J$8&lt;&gt;"ON"),"",IF(月報!BA1350&lt;&gt;"",月報!BA1350,IF(STEP!J1350&lt;&gt;"",STEP!J1350/24,"")))</f>
        <v/>
      </c>
      <c r="K1350" s="418" t="str">
        <f>IF(STEP!X1350&lt;&gt;"",STEP!X1350,"")</f>
        <v/>
      </c>
      <c r="L1350" s="418" t="str">
        <f>IF(STEP!Y1350&lt;&gt;"",STEP!Y1350,"")</f>
        <v/>
      </c>
      <c r="M1350" s="418" t="str">
        <f>IF(STEP!Z1350&lt;&gt;"",STEP!Z1350,"")</f>
        <v/>
      </c>
      <c r="N1350" s="426" t="str">
        <f>IF(STEP!R1350&lt;&gt;"",STEP!R1350,"")</f>
        <v/>
      </c>
      <c r="O1350" s="427" t="str">
        <f>IF(STEP!S1350&lt;&gt;"",STEP!S1350,"")</f>
        <v/>
      </c>
      <c r="P1350" s="318" t="str">
        <f t="shared" si="201"/>
        <v/>
      </c>
      <c r="Q1350" s="338"/>
      <c r="R1350" s="563" t="str">
        <f t="shared" si="202"/>
        <v/>
      </c>
    </row>
    <row r="1351" spans="2:18">
      <c r="B1351" s="516" t="s">
        <v>416</v>
      </c>
      <c r="C1351" s="626"/>
      <c r="D1351" s="324"/>
      <c r="E1351" s="325"/>
      <c r="F1351" s="578" t="s">
        <v>465</v>
      </c>
      <c r="G1351" s="320"/>
      <c r="H1351" s="320"/>
      <c r="I1351" s="326"/>
      <c r="J1351" s="326"/>
      <c r="K1351" s="326"/>
      <c r="L1351" s="326"/>
      <c r="M1351" s="326"/>
      <c r="N1351" s="327"/>
      <c r="O1351" s="328"/>
      <c r="P1351" s="335"/>
      <c r="Q1351" s="336"/>
      <c r="R1351" s="564" t="str">
        <f t="shared" si="202"/>
        <v/>
      </c>
    </row>
    <row r="1352" spans="2:18">
      <c r="B1352" s="516"/>
      <c r="C1352" s="626"/>
      <c r="D1352" s="324"/>
      <c r="E1352" s="325"/>
      <c r="F1352" s="324"/>
      <c r="G1352" s="320"/>
      <c r="H1352" s="320"/>
      <c r="I1352" s="326"/>
      <c r="J1352" s="326"/>
      <c r="K1352" s="326"/>
      <c r="L1352" s="326"/>
      <c r="M1352" s="326"/>
      <c r="N1352" s="327"/>
      <c r="O1352" s="328"/>
      <c r="P1352" s="335"/>
      <c r="Q1352" s="336"/>
      <c r="R1352" s="564" t="str">
        <f t="shared" si="202"/>
        <v/>
      </c>
    </row>
    <row r="1353" spans="2:18">
      <c r="B1353" s="516"/>
      <c r="C1353" s="626"/>
      <c r="D1353" s="324"/>
      <c r="E1353" s="325"/>
      <c r="F1353" s="324"/>
      <c r="G1353" s="320"/>
      <c r="H1353" s="320"/>
      <c r="I1353" s="326"/>
      <c r="J1353" s="326"/>
      <c r="K1353" s="326"/>
      <c r="L1353" s="326"/>
      <c r="M1353" s="326"/>
      <c r="N1353" s="327"/>
      <c r="O1353" s="328"/>
      <c r="P1353" s="335"/>
      <c r="Q1353" s="336"/>
      <c r="R1353" s="564" t="str">
        <f t="shared" si="202"/>
        <v/>
      </c>
    </row>
    <row r="1354" spans="2:18">
      <c r="B1354" s="516"/>
      <c r="C1354" s="626"/>
      <c r="D1354" s="324"/>
      <c r="E1354" s="325"/>
      <c r="F1354" s="324"/>
      <c r="G1354" s="320"/>
      <c r="H1354" s="320"/>
      <c r="I1354" s="326"/>
      <c r="J1354" s="326"/>
      <c r="K1354" s="326"/>
      <c r="L1354" s="326"/>
      <c r="M1354" s="326"/>
      <c r="N1354" s="327"/>
      <c r="O1354" s="328"/>
      <c r="P1354" s="335"/>
      <c r="Q1354" s="336"/>
      <c r="R1354" s="564" t="str">
        <f t="shared" si="202"/>
        <v/>
      </c>
    </row>
    <row r="1355" spans="2:18">
      <c r="B1355" s="516"/>
      <c r="C1355" s="626"/>
      <c r="D1355" s="324"/>
      <c r="E1355" s="325"/>
      <c r="F1355" s="324"/>
      <c r="G1355" s="320"/>
      <c r="H1355" s="320"/>
      <c r="I1355" s="326"/>
      <c r="J1355" s="326"/>
      <c r="K1355" s="326"/>
      <c r="L1355" s="326"/>
      <c r="M1355" s="326"/>
      <c r="N1355" s="327"/>
      <c r="O1355" s="328"/>
      <c r="P1355" s="335"/>
      <c r="Q1355" s="336"/>
      <c r="R1355" s="564" t="str">
        <f t="shared" si="202"/>
        <v/>
      </c>
    </row>
    <row r="1356" spans="2:18">
      <c r="B1356" s="516"/>
      <c r="C1356" s="626"/>
      <c r="D1356" s="324"/>
      <c r="E1356" s="325"/>
      <c r="F1356" s="324"/>
      <c r="G1356" s="320"/>
      <c r="H1356" s="320"/>
      <c r="I1356" s="326"/>
      <c r="J1356" s="326"/>
      <c r="K1356" s="326"/>
      <c r="L1356" s="326"/>
      <c r="M1356" s="326"/>
      <c r="N1356" s="327"/>
      <c r="O1356" s="328"/>
      <c r="P1356" s="335"/>
      <c r="Q1356" s="336"/>
      <c r="R1356" s="564" t="str">
        <f t="shared" si="202"/>
        <v/>
      </c>
    </row>
    <row r="1357" spans="2:18">
      <c r="B1357" s="516"/>
      <c r="C1357" s="626"/>
      <c r="D1357" s="324"/>
      <c r="E1357" s="325"/>
      <c r="F1357" s="324"/>
      <c r="G1357" s="320"/>
      <c r="H1357" s="320"/>
      <c r="I1357" s="326"/>
      <c r="J1357" s="326"/>
      <c r="K1357" s="326"/>
      <c r="L1357" s="326"/>
      <c r="M1357" s="326"/>
      <c r="N1357" s="327"/>
      <c r="O1357" s="328"/>
      <c r="P1357" s="335"/>
      <c r="Q1357" s="336"/>
      <c r="R1357" s="564" t="str">
        <f t="shared" si="202"/>
        <v/>
      </c>
    </row>
    <row r="1358" spans="2:18">
      <c r="B1358" s="516"/>
      <c r="C1358" s="626"/>
      <c r="D1358" s="324"/>
      <c r="E1358" s="325"/>
      <c r="F1358" s="324"/>
      <c r="G1358" s="320"/>
      <c r="H1358" s="320"/>
      <c r="I1358" s="326"/>
      <c r="J1358" s="326"/>
      <c r="K1358" s="326"/>
      <c r="L1358" s="326"/>
      <c r="M1358" s="326"/>
      <c r="N1358" s="327"/>
      <c r="O1358" s="328"/>
      <c r="P1358" s="335"/>
      <c r="Q1358" s="336"/>
      <c r="R1358" s="564" t="str">
        <f t="shared" si="202"/>
        <v/>
      </c>
    </row>
    <row r="1359" spans="2:18">
      <c r="B1359" s="516"/>
      <c r="C1359" s="626"/>
      <c r="D1359" s="324"/>
      <c r="E1359" s="325"/>
      <c r="F1359" s="324"/>
      <c r="G1359" s="320"/>
      <c r="H1359" s="320"/>
      <c r="I1359" s="326"/>
      <c r="J1359" s="326"/>
      <c r="K1359" s="326"/>
      <c r="L1359" s="326"/>
      <c r="M1359" s="326"/>
      <c r="N1359" s="327"/>
      <c r="O1359" s="328"/>
      <c r="P1359" s="335"/>
      <c r="Q1359" s="336"/>
      <c r="R1359" s="564" t="str">
        <f t="shared" si="202"/>
        <v/>
      </c>
    </row>
    <row r="1360" spans="2:18" ht="13.8" thickBot="1">
      <c r="B1360" s="519"/>
      <c r="C1360" s="627"/>
      <c r="D1360" s="330"/>
      <c r="E1360" s="331"/>
      <c r="F1360" s="330"/>
      <c r="G1360" s="322"/>
      <c r="H1360" s="322"/>
      <c r="I1360" s="332"/>
      <c r="J1360" s="332"/>
      <c r="K1360" s="332"/>
      <c r="L1360" s="332"/>
      <c r="M1360" s="332"/>
      <c r="N1360" s="333"/>
      <c r="O1360" s="334"/>
      <c r="P1360" s="337"/>
      <c r="Q1360" s="338"/>
      <c r="R1360" s="565" t="str">
        <f t="shared" si="202"/>
        <v/>
      </c>
    </row>
    <row r="1361" spans="2:18">
      <c r="B1361" s="517">
        <f>B1316+1</f>
        <v>31</v>
      </c>
      <c r="C1361" s="624" t="str">
        <f>IF(STEP!C1361&lt;&gt;"",STEP!C1361,"")</f>
        <v/>
      </c>
      <c r="D1361" s="405" t="str">
        <f>IF(STEP!D1361&lt;&gt;"",STEP!D1361,"")</f>
        <v/>
      </c>
      <c r="E1361" s="406" t="str">
        <f>IF(STEP!E1361&lt;&gt;"",STEP!E1361,"")</f>
        <v/>
      </c>
      <c r="F1361" s="405" t="str">
        <f>IF(STEP!F1361&lt;&gt;"",STEP!F1361,"")</f>
        <v/>
      </c>
      <c r="G1361" s="407" t="str">
        <f>IF(STEP!C1361&lt;&gt;"",STEP!AD1361,"")</f>
        <v/>
      </c>
      <c r="H1361" s="407" t="str">
        <f>IF(AND(STEP!$G1361="",$J$8&lt;&gt;"ON"),"",IF(月報!AX1361&lt;&gt;"",月報!AX1361,IF(STEP!G1361&lt;&gt;"",STEP!G1361,"")))</f>
        <v/>
      </c>
      <c r="I1361" s="408" t="str">
        <f>IF(AND(STEP!$G1361="",$J$8&lt;&gt;"ON"),"",IF(月報!AZ1361&lt;&gt;"",月報!AZ1361,IF(STEP!H1361&lt;&gt;"",STEP!H1361,"")))</f>
        <v/>
      </c>
      <c r="J1361" s="408" t="str">
        <f>IF(AND(STEP!$G1361="",$J$8&lt;&gt;"ON"),"",IF(月報!BA1361&lt;&gt;"",月報!BA1361,IF(STEP!J1361&lt;&gt;"",STEP!J1361/24,"")))</f>
        <v/>
      </c>
      <c r="K1361" s="408" t="str">
        <f>IF(STEP!X1361&lt;&gt;"",STEP!X1361,"")</f>
        <v/>
      </c>
      <c r="L1361" s="408" t="str">
        <f>IF(STEP!Y1361&lt;&gt;"",STEP!Y1361,"")</f>
        <v/>
      </c>
      <c r="M1361" s="408" t="str">
        <f>IF(STEP!Z1361&lt;&gt;"",STEP!Z1361,"")</f>
        <v/>
      </c>
      <c r="N1361" s="419" t="str">
        <f>IF(STEP!R1361&lt;&gt;"",STEP!R1361,"")</f>
        <v/>
      </c>
      <c r="O1361" s="420" t="str">
        <f>IF(STEP!S1361&lt;&gt;"",STEP!S1361,"")</f>
        <v/>
      </c>
      <c r="P1361" s="315" t="str">
        <f t="shared" ref="P1361:P1395" si="203">IF(J1361&lt;&gt;"",J1361,"")</f>
        <v/>
      </c>
      <c r="Q1361" s="472">
        <f>SUM(P1361:P1367)</f>
        <v>0</v>
      </c>
      <c r="R1361" s="559" t="str">
        <f>IF(C1361&lt;&gt;"",VLOOKUP(C1361,設定シート!$D$10:$L$109,9,FALSE),"")</f>
        <v/>
      </c>
    </row>
    <row r="1362" spans="2:18">
      <c r="B1362" s="517"/>
      <c r="C1362" s="622" t="str">
        <f>IF(STEP!C1362&lt;&gt;"",STEP!C1362,"")</f>
        <v/>
      </c>
      <c r="D1362" s="409" t="str">
        <f>IF(STEP!D1362&lt;&gt;"",STEP!D1362,"")</f>
        <v/>
      </c>
      <c r="E1362" s="410" t="str">
        <f>IF(STEP!E1362&lt;&gt;"",STEP!E1362,"")</f>
        <v/>
      </c>
      <c r="F1362" s="409" t="str">
        <f>IF(STEP!F1362&lt;&gt;"",STEP!F1362,"")</f>
        <v/>
      </c>
      <c r="G1362" s="508" t="str">
        <f>IF(STEP!C1362&lt;&gt;"",STEP!AD1362,"")</f>
        <v/>
      </c>
      <c r="H1362" s="407" t="str">
        <f>IF(AND(STEP!$G1362="",$J$8&lt;&gt;"ON"),"",IF(月報!AX1362&lt;&gt;"",月報!AX1362,IF(STEP!G1362&lt;&gt;"",STEP!G1362,"")))</f>
        <v/>
      </c>
      <c r="I1362" s="408" t="str">
        <f>IF(AND(STEP!$G1362="",$J$8&lt;&gt;"ON"),"",IF(月報!AZ1362&lt;&gt;"",月報!AZ1362,IF(STEP!H1362&lt;&gt;"",STEP!H1362,"")))</f>
        <v/>
      </c>
      <c r="J1362" s="408" t="str">
        <f>IF(AND(STEP!$G1362="",$J$8&lt;&gt;"ON"),"",IF(月報!BA1362&lt;&gt;"",月報!BA1362,IF(STEP!J1362&lt;&gt;"",STEP!J1362/24,"")))</f>
        <v/>
      </c>
      <c r="K1362" s="421" t="str">
        <f>IF(STEP!X1362&lt;&gt;"",STEP!X1362,"")</f>
        <v/>
      </c>
      <c r="L1362" s="421" t="str">
        <f>IF(STEP!Y1362&lt;&gt;"",STEP!Y1362,"")</f>
        <v/>
      </c>
      <c r="M1362" s="421" t="str">
        <f>IF(STEP!Z1362&lt;&gt;"",STEP!Z1362,"")</f>
        <v/>
      </c>
      <c r="N1362" s="422" t="str">
        <f>IF(STEP!R1362&lt;&gt;"",STEP!R1362,"")</f>
        <v/>
      </c>
      <c r="O1362" s="423" t="str">
        <f>IF(STEP!S1362&lt;&gt;"",STEP!S1362,"")</f>
        <v/>
      </c>
      <c r="P1362" s="316" t="str">
        <f t="shared" si="203"/>
        <v/>
      </c>
      <c r="Q1362" s="336"/>
      <c r="R1362" s="560" t="str">
        <f>R1361</f>
        <v/>
      </c>
    </row>
    <row r="1363" spans="2:18">
      <c r="B1363" s="517"/>
      <c r="C1363" s="622" t="str">
        <f>IF(STEP!C1363&lt;&gt;"",STEP!C1363,"")</f>
        <v/>
      </c>
      <c r="D1363" s="409" t="str">
        <f>IF(STEP!D1363&lt;&gt;"",STEP!D1363,"")</f>
        <v/>
      </c>
      <c r="E1363" s="410" t="str">
        <f>IF(STEP!E1363&lt;&gt;"",STEP!E1363,"")</f>
        <v/>
      </c>
      <c r="F1363" s="409" t="str">
        <f>IF(STEP!F1363&lt;&gt;"",STEP!F1363,"")</f>
        <v/>
      </c>
      <c r="G1363" s="508" t="str">
        <f>IF(STEP!C1363&lt;&gt;"",STEP!AD1363,"")</f>
        <v/>
      </c>
      <c r="H1363" s="407" t="str">
        <f>IF(AND(STEP!$G1363="",$J$8&lt;&gt;"ON"),"",IF(月報!AX1363&lt;&gt;"",月報!AX1363,IF(STEP!G1363&lt;&gt;"",STEP!G1363,"")))</f>
        <v/>
      </c>
      <c r="I1363" s="408" t="str">
        <f>IF(AND(STEP!$G1363="",$J$8&lt;&gt;"ON"),"",IF(月報!AZ1363&lt;&gt;"",月報!AZ1363,IF(STEP!H1363&lt;&gt;"",STEP!H1363,"")))</f>
        <v/>
      </c>
      <c r="J1363" s="408" t="str">
        <f>IF(AND(STEP!$G1363="",$J$8&lt;&gt;"ON"),"",IF(月報!BA1363&lt;&gt;"",月報!BA1363,IF(STEP!J1363&lt;&gt;"",STEP!J1363/24,"")))</f>
        <v/>
      </c>
      <c r="K1363" s="421" t="str">
        <f>IF(STEP!X1363&lt;&gt;"",STEP!X1363,"")</f>
        <v/>
      </c>
      <c r="L1363" s="421" t="str">
        <f>IF(STEP!Y1363&lt;&gt;"",STEP!Y1363,"")</f>
        <v/>
      </c>
      <c r="M1363" s="421" t="str">
        <f>IF(STEP!Z1363&lt;&gt;"",STEP!Z1363,"")</f>
        <v/>
      </c>
      <c r="N1363" s="422" t="str">
        <f>IF(STEP!R1363&lt;&gt;"",STEP!R1363,"")</f>
        <v/>
      </c>
      <c r="O1363" s="423" t="str">
        <f>IF(STEP!S1363&lt;&gt;"",STEP!S1363,"")</f>
        <v/>
      </c>
      <c r="P1363" s="316" t="str">
        <f t="shared" si="203"/>
        <v/>
      </c>
      <c r="Q1363" s="336"/>
      <c r="R1363" s="560" t="str">
        <f t="shared" si="202"/>
        <v/>
      </c>
    </row>
    <row r="1364" spans="2:18">
      <c r="B1364" s="517"/>
      <c r="C1364" s="622" t="str">
        <f>IF(STEP!C1364&lt;&gt;"",STEP!C1364,"")</f>
        <v/>
      </c>
      <c r="D1364" s="409" t="str">
        <f>IF(STEP!D1364&lt;&gt;"",STEP!D1364,"")</f>
        <v/>
      </c>
      <c r="E1364" s="410" t="str">
        <f>IF(STEP!E1364&lt;&gt;"",STEP!E1364,"")</f>
        <v/>
      </c>
      <c r="F1364" s="409" t="str">
        <f>IF(STEP!F1364&lt;&gt;"",STEP!F1364,"")</f>
        <v/>
      </c>
      <c r="G1364" s="508" t="str">
        <f>IF(STEP!C1364&lt;&gt;"",STEP!AD1364,"")</f>
        <v/>
      </c>
      <c r="H1364" s="407" t="str">
        <f>IF(AND(STEP!$G1364="",$J$8&lt;&gt;"ON"),"",IF(月報!AX1364&lt;&gt;"",月報!AX1364,IF(STEP!G1364&lt;&gt;"",STEP!G1364,"")))</f>
        <v/>
      </c>
      <c r="I1364" s="408" t="str">
        <f>IF(AND(STEP!$G1364="",$J$8&lt;&gt;"ON"),"",IF(月報!AZ1364&lt;&gt;"",月報!AZ1364,IF(STEP!H1364&lt;&gt;"",STEP!H1364,"")))</f>
        <v/>
      </c>
      <c r="J1364" s="408" t="str">
        <f>IF(AND(STEP!$G1364="",$J$8&lt;&gt;"ON"),"",IF(月報!BA1364&lt;&gt;"",月報!BA1364,IF(STEP!J1364&lt;&gt;"",STEP!J1364/24,"")))</f>
        <v/>
      </c>
      <c r="K1364" s="421" t="str">
        <f>IF(STEP!X1364&lt;&gt;"",STEP!X1364,"")</f>
        <v/>
      </c>
      <c r="L1364" s="421" t="str">
        <f>IF(STEP!Y1364&lt;&gt;"",STEP!Y1364,"")</f>
        <v/>
      </c>
      <c r="M1364" s="421" t="str">
        <f>IF(STEP!Z1364&lt;&gt;"",STEP!Z1364,"")</f>
        <v/>
      </c>
      <c r="N1364" s="422" t="str">
        <f>IF(STEP!R1364&lt;&gt;"",STEP!R1364,"")</f>
        <v/>
      </c>
      <c r="O1364" s="423" t="str">
        <f>IF(STEP!S1364&lt;&gt;"",STEP!S1364,"")</f>
        <v/>
      </c>
      <c r="P1364" s="316" t="str">
        <f t="shared" si="203"/>
        <v/>
      </c>
      <c r="Q1364" s="336"/>
      <c r="R1364" s="560" t="str">
        <f t="shared" si="202"/>
        <v/>
      </c>
    </row>
    <row r="1365" spans="2:18">
      <c r="B1365" s="517"/>
      <c r="C1365" s="622" t="str">
        <f>IF(STEP!C1365&lt;&gt;"",STEP!C1365,"")</f>
        <v/>
      </c>
      <c r="D1365" s="409" t="str">
        <f>IF(STEP!D1365&lt;&gt;"",STEP!D1365,"")</f>
        <v/>
      </c>
      <c r="E1365" s="410" t="str">
        <f>IF(STEP!E1365&lt;&gt;"",STEP!E1365,"")</f>
        <v/>
      </c>
      <c r="F1365" s="409" t="str">
        <f>IF(STEP!F1365&lt;&gt;"",STEP!F1365,"")</f>
        <v/>
      </c>
      <c r="G1365" s="508" t="str">
        <f>IF(STEP!C1365&lt;&gt;"",STEP!AD1365,"")</f>
        <v/>
      </c>
      <c r="H1365" s="407" t="str">
        <f>IF(AND(STEP!$G1365="",$J$8&lt;&gt;"ON"),"",IF(月報!AX1365&lt;&gt;"",月報!AX1365,IF(STEP!G1365&lt;&gt;"",STEP!G1365,"")))</f>
        <v/>
      </c>
      <c r="I1365" s="408" t="str">
        <f>IF(AND(STEP!$G1365="",$J$8&lt;&gt;"ON"),"",IF(月報!AZ1365&lt;&gt;"",月報!AZ1365,IF(STEP!H1365&lt;&gt;"",STEP!H1365,"")))</f>
        <v/>
      </c>
      <c r="J1365" s="408" t="str">
        <f>IF(AND(STEP!$G1365="",$J$8&lt;&gt;"ON"),"",IF(月報!BA1365&lt;&gt;"",月報!BA1365,IF(STEP!J1365&lt;&gt;"",STEP!J1365/24,"")))</f>
        <v/>
      </c>
      <c r="K1365" s="421" t="str">
        <f>IF(STEP!X1365&lt;&gt;"",STEP!X1365,"")</f>
        <v/>
      </c>
      <c r="L1365" s="421" t="str">
        <f>IF(STEP!Y1365&lt;&gt;"",STEP!Y1365,"")</f>
        <v/>
      </c>
      <c r="M1365" s="421" t="str">
        <f>IF(STEP!Z1365&lt;&gt;"",STEP!Z1365,"")</f>
        <v/>
      </c>
      <c r="N1365" s="422" t="str">
        <f>IF(STEP!R1365&lt;&gt;"",STEP!R1365,"")</f>
        <v/>
      </c>
      <c r="O1365" s="423" t="str">
        <f>IF(STEP!S1365&lt;&gt;"",STEP!S1365,"")</f>
        <v/>
      </c>
      <c r="P1365" s="316" t="str">
        <f t="shared" si="203"/>
        <v/>
      </c>
      <c r="Q1365" s="336"/>
      <c r="R1365" s="560" t="str">
        <f t="shared" si="202"/>
        <v/>
      </c>
    </row>
    <row r="1366" spans="2:18">
      <c r="B1366" s="517"/>
      <c r="C1366" s="622" t="str">
        <f>IF(STEP!C1366&lt;&gt;"",STEP!C1366,"")</f>
        <v/>
      </c>
      <c r="D1366" s="409" t="str">
        <f>IF(STEP!D1366&lt;&gt;"",STEP!D1366,"")</f>
        <v/>
      </c>
      <c r="E1366" s="410" t="str">
        <f>IF(STEP!E1366&lt;&gt;"",STEP!E1366,"")</f>
        <v/>
      </c>
      <c r="F1366" s="409" t="str">
        <f>IF(STEP!F1366&lt;&gt;"",STEP!F1366,"")</f>
        <v/>
      </c>
      <c r="G1366" s="508" t="str">
        <f>IF(STEP!C1366&lt;&gt;"",STEP!AD1366,"")</f>
        <v/>
      </c>
      <c r="H1366" s="407" t="str">
        <f>IF(AND(STEP!$G1366="",$J$8&lt;&gt;"ON"),"",IF(月報!AX1366&lt;&gt;"",月報!AX1366,IF(STEP!G1366&lt;&gt;"",STEP!G1366,"")))</f>
        <v/>
      </c>
      <c r="I1366" s="408" t="str">
        <f>IF(AND(STEP!$G1366="",$J$8&lt;&gt;"ON"),"",IF(月報!AZ1366&lt;&gt;"",月報!AZ1366,IF(STEP!H1366&lt;&gt;"",STEP!H1366,"")))</f>
        <v/>
      </c>
      <c r="J1366" s="408" t="str">
        <f>IF(AND(STEP!$G1366="",$J$8&lt;&gt;"ON"),"",IF(月報!BA1366&lt;&gt;"",月報!BA1366,IF(STEP!J1366&lt;&gt;"",STEP!J1366/24,"")))</f>
        <v/>
      </c>
      <c r="K1366" s="421" t="str">
        <f>IF(STEP!X1366&lt;&gt;"",STEP!X1366,"")</f>
        <v/>
      </c>
      <c r="L1366" s="421" t="str">
        <f>IF(STEP!Y1366&lt;&gt;"",STEP!Y1366,"")</f>
        <v/>
      </c>
      <c r="M1366" s="421" t="str">
        <f>IF(STEP!Z1366&lt;&gt;"",STEP!Z1366,"")</f>
        <v/>
      </c>
      <c r="N1366" s="422" t="str">
        <f>IF(STEP!R1366&lt;&gt;"",STEP!R1366,"")</f>
        <v/>
      </c>
      <c r="O1366" s="423" t="str">
        <f>IF(STEP!S1366&lt;&gt;"",STEP!S1366,"")</f>
        <v/>
      </c>
      <c r="P1366" s="316" t="str">
        <f t="shared" si="203"/>
        <v/>
      </c>
      <c r="Q1366" s="336"/>
      <c r="R1366" s="560" t="str">
        <f t="shared" si="202"/>
        <v/>
      </c>
    </row>
    <row r="1367" spans="2:18">
      <c r="B1367" s="517"/>
      <c r="C1367" s="623" t="str">
        <f>IF(STEP!C1367&lt;&gt;"",STEP!C1367,"")</f>
        <v/>
      </c>
      <c r="D1367" s="411" t="str">
        <f>IF(STEP!D1367&lt;&gt;"",STEP!D1367,"")</f>
        <v/>
      </c>
      <c r="E1367" s="412" t="str">
        <f>IF(STEP!E1367&lt;&gt;"",STEP!E1367,"")</f>
        <v/>
      </c>
      <c r="F1367" s="411" t="str">
        <f>IF(STEP!F1367&lt;&gt;"",STEP!F1367,"")</f>
        <v/>
      </c>
      <c r="G1367" s="413" t="str">
        <f>IF(STEP!C1367&lt;&gt;"",STEP!AD1367,"")</f>
        <v/>
      </c>
      <c r="H1367" s="413" t="str">
        <f>IF(AND(STEP!$G1367="",$J$8&lt;&gt;"ON"),"",IF(月報!AX1367&lt;&gt;"",月報!AX1367,IF(STEP!G1367&lt;&gt;"",STEP!G1367,"")))</f>
        <v/>
      </c>
      <c r="I1367" s="414" t="str">
        <f>IF(AND(STEP!$G1367="",$J$8&lt;&gt;"ON"),"",IF(月報!AZ1367&lt;&gt;"",月報!AZ1367,IF(STEP!H1367&lt;&gt;"",STEP!H1367,"")))</f>
        <v/>
      </c>
      <c r="J1367" s="414" t="str">
        <f>IF(AND(STEP!$G1367="",$J$8&lt;&gt;"ON"),"",IF(月報!BA1367&lt;&gt;"",月報!BA1367,IF(STEP!J1367&lt;&gt;"",STEP!J1367/24,"")))</f>
        <v/>
      </c>
      <c r="K1367" s="414" t="str">
        <f>IF(STEP!X1367&lt;&gt;"",STEP!X1367,"")</f>
        <v/>
      </c>
      <c r="L1367" s="414" t="str">
        <f>IF(STEP!Y1367&lt;&gt;"",STEP!Y1367,"")</f>
        <v/>
      </c>
      <c r="M1367" s="414" t="str">
        <f>IF(STEP!Z1367&lt;&gt;"",STEP!Z1367,"")</f>
        <v/>
      </c>
      <c r="N1367" s="424" t="str">
        <f>IF(STEP!R1367&lt;&gt;"",STEP!R1367,"")</f>
        <v/>
      </c>
      <c r="O1367" s="425" t="str">
        <f>IF(STEP!S1367&lt;&gt;"",STEP!S1367,"")</f>
        <v/>
      </c>
      <c r="P1367" s="317" t="str">
        <f t="shared" si="203"/>
        <v/>
      </c>
      <c r="Q1367" s="473"/>
      <c r="R1367" s="561" t="str">
        <f t="shared" si="202"/>
        <v/>
      </c>
    </row>
    <row r="1368" spans="2:18">
      <c r="B1368" s="517"/>
      <c r="C1368" s="624" t="str">
        <f>IF(STEP!C1368&lt;&gt;"",STEP!C1368,"")</f>
        <v/>
      </c>
      <c r="D1368" s="405" t="str">
        <f>IF(STEP!D1368&lt;&gt;"",STEP!D1368,"")</f>
        <v/>
      </c>
      <c r="E1368" s="406" t="str">
        <f>IF(STEP!E1368&lt;&gt;"",STEP!E1368,"")</f>
        <v/>
      </c>
      <c r="F1368" s="405" t="str">
        <f>IF(STEP!F1368&lt;&gt;"",STEP!F1368,"")</f>
        <v/>
      </c>
      <c r="G1368" s="407" t="str">
        <f>IF(STEP!C1368&lt;&gt;"",STEP!AD1368,"")</f>
        <v/>
      </c>
      <c r="H1368" s="407" t="str">
        <f>IF(AND(STEP!$G1368="",$J$8&lt;&gt;"ON"),"",IF(月報!AX1368&lt;&gt;"",月報!AX1368,IF(STEP!G1368&lt;&gt;"",STEP!G1368,"")))</f>
        <v/>
      </c>
      <c r="I1368" s="408" t="str">
        <f>IF(AND(STEP!$G1368="",$J$8&lt;&gt;"ON"),"",IF(月報!AZ1368&lt;&gt;"",月報!AZ1368,IF(STEP!H1368&lt;&gt;"",STEP!H1368,"")))</f>
        <v/>
      </c>
      <c r="J1368" s="408" t="str">
        <f>IF(AND(STEP!$G1368="",$J$8&lt;&gt;"ON"),"",IF(月報!BA1368&lt;&gt;"",月報!BA1368,IF(STEP!J1368&lt;&gt;"",STEP!J1368/24,"")))</f>
        <v/>
      </c>
      <c r="K1368" s="408" t="str">
        <f>IF(STEP!X1368&lt;&gt;"",STEP!X1368,"")</f>
        <v/>
      </c>
      <c r="L1368" s="408" t="str">
        <f>IF(STEP!Y1368&lt;&gt;"",STEP!Y1368,"")</f>
        <v/>
      </c>
      <c r="M1368" s="408" t="str">
        <f>IF(STEP!Z1368&lt;&gt;"",STEP!Z1368,"")</f>
        <v/>
      </c>
      <c r="N1368" s="419" t="str">
        <f>IF(STEP!R1368&lt;&gt;"",STEP!R1368,"")</f>
        <v/>
      </c>
      <c r="O1368" s="420" t="str">
        <f>IF(STEP!S1368&lt;&gt;"",STEP!S1368,"")</f>
        <v/>
      </c>
      <c r="P1368" s="315" t="str">
        <f t="shared" si="203"/>
        <v/>
      </c>
      <c r="Q1368" s="474">
        <f>SUM(P1368:P1374)</f>
        <v>0</v>
      </c>
      <c r="R1368" s="562" t="str">
        <f t="shared" si="202"/>
        <v/>
      </c>
    </row>
    <row r="1369" spans="2:18">
      <c r="B1369" s="517"/>
      <c r="C1369" s="622" t="str">
        <f>IF(STEP!C1369&lt;&gt;"",STEP!C1369,"")</f>
        <v/>
      </c>
      <c r="D1369" s="409" t="str">
        <f>IF(STEP!D1369&lt;&gt;"",STEP!D1369,"")</f>
        <v/>
      </c>
      <c r="E1369" s="410" t="str">
        <f>IF(STEP!E1369&lt;&gt;"",STEP!E1369,"")</f>
        <v/>
      </c>
      <c r="F1369" s="409" t="str">
        <f>IF(STEP!F1369&lt;&gt;"",STEP!F1369,"")</f>
        <v/>
      </c>
      <c r="G1369" s="508" t="str">
        <f>IF(STEP!C1369&lt;&gt;"",STEP!AD1369,"")</f>
        <v/>
      </c>
      <c r="H1369" s="407" t="str">
        <f>IF(AND(STEP!$G1369="",$J$8&lt;&gt;"ON"),"",IF(月報!AX1369&lt;&gt;"",月報!AX1369,IF(STEP!G1369&lt;&gt;"",STEP!G1369,"")))</f>
        <v/>
      </c>
      <c r="I1369" s="408" t="str">
        <f>IF(AND(STEP!$G1369="",$J$8&lt;&gt;"ON"),"",IF(月報!AZ1369&lt;&gt;"",月報!AZ1369,IF(STEP!H1369&lt;&gt;"",STEP!H1369,"")))</f>
        <v/>
      </c>
      <c r="J1369" s="408" t="str">
        <f>IF(AND(STEP!$G1369="",$J$8&lt;&gt;"ON"),"",IF(月報!BA1369&lt;&gt;"",月報!BA1369,IF(STEP!J1369&lt;&gt;"",STEP!J1369/24,"")))</f>
        <v/>
      </c>
      <c r="K1369" s="421" t="str">
        <f>IF(STEP!X1369&lt;&gt;"",STEP!X1369,"")</f>
        <v/>
      </c>
      <c r="L1369" s="421" t="str">
        <f>IF(STEP!Y1369&lt;&gt;"",STEP!Y1369,"")</f>
        <v/>
      </c>
      <c r="M1369" s="421" t="str">
        <f>IF(STEP!Z1369&lt;&gt;"",STEP!Z1369,"")</f>
        <v/>
      </c>
      <c r="N1369" s="422" t="str">
        <f>IF(STEP!R1369&lt;&gt;"",STEP!R1369,"")</f>
        <v/>
      </c>
      <c r="O1369" s="423" t="str">
        <f>IF(STEP!S1369&lt;&gt;"",STEP!S1369,"")</f>
        <v/>
      </c>
      <c r="P1369" s="316" t="str">
        <f t="shared" si="203"/>
        <v/>
      </c>
      <c r="Q1369" s="336"/>
      <c r="R1369" s="560" t="str">
        <f t="shared" si="202"/>
        <v/>
      </c>
    </row>
    <row r="1370" spans="2:18">
      <c r="B1370" s="517"/>
      <c r="C1370" s="622" t="str">
        <f>IF(STEP!C1370&lt;&gt;"",STEP!C1370,"")</f>
        <v/>
      </c>
      <c r="D1370" s="409" t="str">
        <f>IF(STEP!D1370&lt;&gt;"",STEP!D1370,"")</f>
        <v/>
      </c>
      <c r="E1370" s="410" t="str">
        <f>IF(STEP!E1370&lt;&gt;"",STEP!E1370,"")</f>
        <v/>
      </c>
      <c r="F1370" s="409" t="str">
        <f>IF(STEP!F1370&lt;&gt;"",STEP!F1370,"")</f>
        <v/>
      </c>
      <c r="G1370" s="508" t="str">
        <f>IF(STEP!C1370&lt;&gt;"",STEP!AD1370,"")</f>
        <v/>
      </c>
      <c r="H1370" s="407" t="str">
        <f>IF(AND(STEP!$G1370="",$J$8&lt;&gt;"ON"),"",IF(月報!AX1370&lt;&gt;"",月報!AX1370,IF(STEP!G1370&lt;&gt;"",STEP!G1370,"")))</f>
        <v/>
      </c>
      <c r="I1370" s="408" t="str">
        <f>IF(AND(STEP!$G1370="",$J$8&lt;&gt;"ON"),"",IF(月報!AZ1370&lt;&gt;"",月報!AZ1370,IF(STEP!H1370&lt;&gt;"",STEP!H1370,"")))</f>
        <v/>
      </c>
      <c r="J1370" s="408" t="str">
        <f>IF(AND(STEP!$G1370="",$J$8&lt;&gt;"ON"),"",IF(月報!BA1370&lt;&gt;"",月報!BA1370,IF(STEP!J1370&lt;&gt;"",STEP!J1370/24,"")))</f>
        <v/>
      </c>
      <c r="K1370" s="421" t="str">
        <f>IF(STEP!X1370&lt;&gt;"",STEP!X1370,"")</f>
        <v/>
      </c>
      <c r="L1370" s="421" t="str">
        <f>IF(STEP!Y1370&lt;&gt;"",STEP!Y1370,"")</f>
        <v/>
      </c>
      <c r="M1370" s="421" t="str">
        <f>IF(STEP!Z1370&lt;&gt;"",STEP!Z1370,"")</f>
        <v/>
      </c>
      <c r="N1370" s="422" t="str">
        <f>IF(STEP!R1370&lt;&gt;"",STEP!R1370,"")</f>
        <v/>
      </c>
      <c r="O1370" s="423" t="str">
        <f>IF(STEP!S1370&lt;&gt;"",STEP!S1370,"")</f>
        <v/>
      </c>
      <c r="P1370" s="316" t="str">
        <f t="shared" si="203"/>
        <v/>
      </c>
      <c r="Q1370" s="336"/>
      <c r="R1370" s="560" t="str">
        <f t="shared" si="202"/>
        <v/>
      </c>
    </row>
    <row r="1371" spans="2:18">
      <c r="B1371" s="517"/>
      <c r="C1371" s="622" t="str">
        <f>IF(STEP!C1371&lt;&gt;"",STEP!C1371,"")</f>
        <v/>
      </c>
      <c r="D1371" s="409" t="str">
        <f>IF(STEP!D1371&lt;&gt;"",STEP!D1371,"")</f>
        <v/>
      </c>
      <c r="E1371" s="410" t="str">
        <f>IF(STEP!E1371&lt;&gt;"",STEP!E1371,"")</f>
        <v/>
      </c>
      <c r="F1371" s="409" t="str">
        <f>IF(STEP!F1371&lt;&gt;"",STEP!F1371,"")</f>
        <v/>
      </c>
      <c r="G1371" s="508" t="str">
        <f>IF(STEP!C1371&lt;&gt;"",STEP!AD1371,"")</f>
        <v/>
      </c>
      <c r="H1371" s="407" t="str">
        <f>IF(AND(STEP!$G1371="",$J$8&lt;&gt;"ON"),"",IF(月報!AX1371&lt;&gt;"",月報!AX1371,IF(STEP!G1371&lt;&gt;"",STEP!G1371,"")))</f>
        <v/>
      </c>
      <c r="I1371" s="408" t="str">
        <f>IF(AND(STEP!$G1371="",$J$8&lt;&gt;"ON"),"",IF(月報!AZ1371&lt;&gt;"",月報!AZ1371,IF(STEP!H1371&lt;&gt;"",STEP!H1371,"")))</f>
        <v/>
      </c>
      <c r="J1371" s="408" t="str">
        <f>IF(AND(STEP!$G1371="",$J$8&lt;&gt;"ON"),"",IF(月報!BA1371&lt;&gt;"",月報!BA1371,IF(STEP!J1371&lt;&gt;"",STEP!J1371/24,"")))</f>
        <v/>
      </c>
      <c r="K1371" s="421" t="str">
        <f>IF(STEP!X1371&lt;&gt;"",STEP!X1371,"")</f>
        <v/>
      </c>
      <c r="L1371" s="421" t="str">
        <f>IF(STEP!Y1371&lt;&gt;"",STEP!Y1371,"")</f>
        <v/>
      </c>
      <c r="M1371" s="421" t="str">
        <f>IF(STEP!Z1371&lt;&gt;"",STEP!Z1371,"")</f>
        <v/>
      </c>
      <c r="N1371" s="422" t="str">
        <f>IF(STEP!R1371&lt;&gt;"",STEP!R1371,"")</f>
        <v/>
      </c>
      <c r="O1371" s="423" t="str">
        <f>IF(STEP!S1371&lt;&gt;"",STEP!S1371,"")</f>
        <v/>
      </c>
      <c r="P1371" s="316" t="str">
        <f t="shared" si="203"/>
        <v/>
      </c>
      <c r="Q1371" s="336"/>
      <c r="R1371" s="560" t="str">
        <f t="shared" si="202"/>
        <v/>
      </c>
    </row>
    <row r="1372" spans="2:18">
      <c r="B1372" s="517"/>
      <c r="C1372" s="622" t="str">
        <f>IF(STEP!C1372&lt;&gt;"",STEP!C1372,"")</f>
        <v/>
      </c>
      <c r="D1372" s="409" t="str">
        <f>IF(STEP!D1372&lt;&gt;"",STEP!D1372,"")</f>
        <v/>
      </c>
      <c r="E1372" s="410" t="str">
        <f>IF(STEP!E1372&lt;&gt;"",STEP!E1372,"")</f>
        <v/>
      </c>
      <c r="F1372" s="409" t="str">
        <f>IF(STEP!F1372&lt;&gt;"",STEP!F1372,"")</f>
        <v/>
      </c>
      <c r="G1372" s="508" t="str">
        <f>IF(STEP!C1372&lt;&gt;"",STEP!AD1372,"")</f>
        <v/>
      </c>
      <c r="H1372" s="407" t="str">
        <f>IF(AND(STEP!$G1372="",$J$8&lt;&gt;"ON"),"",IF(月報!AX1372&lt;&gt;"",月報!AX1372,IF(STEP!G1372&lt;&gt;"",STEP!G1372,"")))</f>
        <v/>
      </c>
      <c r="I1372" s="408" t="str">
        <f>IF(AND(STEP!$G1372="",$J$8&lt;&gt;"ON"),"",IF(月報!AZ1372&lt;&gt;"",月報!AZ1372,IF(STEP!H1372&lt;&gt;"",STEP!H1372,"")))</f>
        <v/>
      </c>
      <c r="J1372" s="408" t="str">
        <f>IF(AND(STEP!$G1372="",$J$8&lt;&gt;"ON"),"",IF(月報!BA1372&lt;&gt;"",月報!BA1372,IF(STEP!J1372&lt;&gt;"",STEP!J1372/24,"")))</f>
        <v/>
      </c>
      <c r="K1372" s="421" t="str">
        <f>IF(STEP!X1372&lt;&gt;"",STEP!X1372,"")</f>
        <v/>
      </c>
      <c r="L1372" s="421" t="str">
        <f>IF(STEP!Y1372&lt;&gt;"",STEP!Y1372,"")</f>
        <v/>
      </c>
      <c r="M1372" s="421" t="str">
        <f>IF(STEP!Z1372&lt;&gt;"",STEP!Z1372,"")</f>
        <v/>
      </c>
      <c r="N1372" s="422" t="str">
        <f>IF(STEP!R1372&lt;&gt;"",STEP!R1372,"")</f>
        <v/>
      </c>
      <c r="O1372" s="423" t="str">
        <f>IF(STEP!S1372&lt;&gt;"",STEP!S1372,"")</f>
        <v/>
      </c>
      <c r="P1372" s="316" t="str">
        <f t="shared" si="203"/>
        <v/>
      </c>
      <c r="Q1372" s="336"/>
      <c r="R1372" s="560" t="str">
        <f t="shared" si="202"/>
        <v/>
      </c>
    </row>
    <row r="1373" spans="2:18">
      <c r="B1373" s="517"/>
      <c r="C1373" s="622" t="str">
        <f>IF(STEP!C1373&lt;&gt;"",STEP!C1373,"")</f>
        <v/>
      </c>
      <c r="D1373" s="409" t="str">
        <f>IF(STEP!D1373&lt;&gt;"",STEP!D1373,"")</f>
        <v/>
      </c>
      <c r="E1373" s="410" t="str">
        <f>IF(STEP!E1373&lt;&gt;"",STEP!E1373,"")</f>
        <v/>
      </c>
      <c r="F1373" s="409" t="str">
        <f>IF(STEP!F1373&lt;&gt;"",STEP!F1373,"")</f>
        <v/>
      </c>
      <c r="G1373" s="508" t="str">
        <f>IF(STEP!C1373&lt;&gt;"",STEP!AD1373,"")</f>
        <v/>
      </c>
      <c r="H1373" s="407" t="str">
        <f>IF(AND(STEP!$G1373="",$J$8&lt;&gt;"ON"),"",IF(月報!AX1373&lt;&gt;"",月報!AX1373,IF(STEP!G1373&lt;&gt;"",STEP!G1373,"")))</f>
        <v/>
      </c>
      <c r="I1373" s="408" t="str">
        <f>IF(AND(STEP!$G1373="",$J$8&lt;&gt;"ON"),"",IF(月報!AZ1373&lt;&gt;"",月報!AZ1373,IF(STEP!H1373&lt;&gt;"",STEP!H1373,"")))</f>
        <v/>
      </c>
      <c r="J1373" s="408" t="str">
        <f>IF(AND(STEP!$G1373="",$J$8&lt;&gt;"ON"),"",IF(月報!BA1373&lt;&gt;"",月報!BA1373,IF(STEP!J1373&lt;&gt;"",STEP!J1373/24,"")))</f>
        <v/>
      </c>
      <c r="K1373" s="421" t="str">
        <f>IF(STEP!X1373&lt;&gt;"",STEP!X1373,"")</f>
        <v/>
      </c>
      <c r="L1373" s="421" t="str">
        <f>IF(STEP!Y1373&lt;&gt;"",STEP!Y1373,"")</f>
        <v/>
      </c>
      <c r="M1373" s="421" t="str">
        <f>IF(STEP!Z1373&lt;&gt;"",STEP!Z1373,"")</f>
        <v/>
      </c>
      <c r="N1373" s="422" t="str">
        <f>IF(STEP!R1373&lt;&gt;"",STEP!R1373,"")</f>
        <v/>
      </c>
      <c r="O1373" s="423" t="str">
        <f>IF(STEP!S1373&lt;&gt;"",STEP!S1373,"")</f>
        <v/>
      </c>
      <c r="P1373" s="316" t="str">
        <f t="shared" si="203"/>
        <v/>
      </c>
      <c r="Q1373" s="336"/>
      <c r="R1373" s="560" t="str">
        <f t="shared" si="202"/>
        <v/>
      </c>
    </row>
    <row r="1374" spans="2:18">
      <c r="B1374" s="517"/>
      <c r="C1374" s="623" t="str">
        <f>IF(STEP!C1374&lt;&gt;"",STEP!C1374,"")</f>
        <v/>
      </c>
      <c r="D1374" s="411" t="str">
        <f>IF(STEP!D1374&lt;&gt;"",STEP!D1374,"")</f>
        <v/>
      </c>
      <c r="E1374" s="412" t="str">
        <f>IF(STEP!E1374&lt;&gt;"",STEP!E1374,"")</f>
        <v/>
      </c>
      <c r="F1374" s="411" t="str">
        <f>IF(STEP!F1374&lt;&gt;"",STEP!F1374,"")</f>
        <v/>
      </c>
      <c r="G1374" s="413" t="str">
        <f>IF(STEP!C1374&lt;&gt;"",STEP!AD1374,"")</f>
        <v/>
      </c>
      <c r="H1374" s="413" t="str">
        <f>IF(AND(STEP!$G1374="",$J$8&lt;&gt;"ON"),"",IF(月報!AX1374&lt;&gt;"",月報!AX1374,IF(STEP!G1374&lt;&gt;"",STEP!G1374,"")))</f>
        <v/>
      </c>
      <c r="I1374" s="414" t="str">
        <f>IF(AND(STEP!$G1374="",$J$8&lt;&gt;"ON"),"",IF(月報!AZ1374&lt;&gt;"",月報!AZ1374,IF(STEP!H1374&lt;&gt;"",STEP!H1374,"")))</f>
        <v/>
      </c>
      <c r="J1374" s="414" t="str">
        <f>IF(AND(STEP!$G1374="",$J$8&lt;&gt;"ON"),"",IF(月報!BA1374&lt;&gt;"",月報!BA1374,IF(STEP!J1374&lt;&gt;"",STEP!J1374/24,"")))</f>
        <v/>
      </c>
      <c r="K1374" s="414" t="str">
        <f>IF(STEP!X1374&lt;&gt;"",STEP!X1374,"")</f>
        <v/>
      </c>
      <c r="L1374" s="414" t="str">
        <f>IF(STEP!Y1374&lt;&gt;"",STEP!Y1374,"")</f>
        <v/>
      </c>
      <c r="M1374" s="414" t="str">
        <f>IF(STEP!Z1374&lt;&gt;"",STEP!Z1374,"")</f>
        <v/>
      </c>
      <c r="N1374" s="424" t="str">
        <f>IF(STEP!R1374&lt;&gt;"",STEP!R1374,"")</f>
        <v/>
      </c>
      <c r="O1374" s="425" t="str">
        <f>IF(STEP!S1374&lt;&gt;"",STEP!S1374,"")</f>
        <v/>
      </c>
      <c r="P1374" s="317" t="str">
        <f t="shared" si="203"/>
        <v/>
      </c>
      <c r="Q1374" s="473"/>
      <c r="R1374" s="561" t="str">
        <f t="shared" si="202"/>
        <v/>
      </c>
    </row>
    <row r="1375" spans="2:18">
      <c r="B1375" s="517"/>
      <c r="C1375" s="624" t="str">
        <f>IF(STEP!C1375&lt;&gt;"",STEP!C1375,"")</f>
        <v/>
      </c>
      <c r="D1375" s="405" t="str">
        <f>IF(STEP!D1375&lt;&gt;"",STEP!D1375,"")</f>
        <v/>
      </c>
      <c r="E1375" s="406" t="str">
        <f>IF(STEP!E1375&lt;&gt;"",STEP!E1375,"")</f>
        <v/>
      </c>
      <c r="F1375" s="405" t="str">
        <f>IF(STEP!F1375&lt;&gt;"",STEP!F1375,"")</f>
        <v/>
      </c>
      <c r="G1375" s="407" t="str">
        <f>IF(STEP!C1375&lt;&gt;"",STEP!AD1375,"")</f>
        <v/>
      </c>
      <c r="H1375" s="407" t="str">
        <f>IF(AND(STEP!$G1375="",$J$8&lt;&gt;"ON"),"",IF(月報!AX1375&lt;&gt;"",月報!AX1375,IF(STEP!G1375&lt;&gt;"",STEP!G1375,"")))</f>
        <v/>
      </c>
      <c r="I1375" s="408" t="str">
        <f>IF(AND(STEP!$G1375="",$J$8&lt;&gt;"ON"),"",IF(月報!AZ1375&lt;&gt;"",月報!AZ1375,IF(STEP!H1375&lt;&gt;"",STEP!H1375,"")))</f>
        <v/>
      </c>
      <c r="J1375" s="408" t="str">
        <f>IF(AND(STEP!$G1375="",$J$8&lt;&gt;"ON"),"",IF(月報!BA1375&lt;&gt;"",月報!BA1375,IF(STEP!J1375&lt;&gt;"",STEP!J1375/24,"")))</f>
        <v/>
      </c>
      <c r="K1375" s="408" t="str">
        <f>IF(STEP!X1375&lt;&gt;"",STEP!X1375,"")</f>
        <v/>
      </c>
      <c r="L1375" s="408" t="str">
        <f>IF(STEP!Y1375&lt;&gt;"",STEP!Y1375,"")</f>
        <v/>
      </c>
      <c r="M1375" s="408" t="str">
        <f>IF(STEP!Z1375&lt;&gt;"",STEP!Z1375,"")</f>
        <v/>
      </c>
      <c r="N1375" s="419" t="str">
        <f>IF(STEP!R1375&lt;&gt;"",STEP!R1375,"")</f>
        <v/>
      </c>
      <c r="O1375" s="420" t="str">
        <f>IF(STEP!S1375&lt;&gt;"",STEP!S1375,"")</f>
        <v/>
      </c>
      <c r="P1375" s="315" t="str">
        <f t="shared" si="203"/>
        <v/>
      </c>
      <c r="Q1375" s="474">
        <f>SUM(P1375:P1381)</f>
        <v>0</v>
      </c>
      <c r="R1375" s="562" t="str">
        <f t="shared" si="202"/>
        <v/>
      </c>
    </row>
    <row r="1376" spans="2:18">
      <c r="B1376" s="517"/>
      <c r="C1376" s="622" t="str">
        <f>IF(STEP!C1376&lt;&gt;"",STEP!C1376,"")</f>
        <v/>
      </c>
      <c r="D1376" s="409" t="str">
        <f>IF(STEP!D1376&lt;&gt;"",STEP!D1376,"")</f>
        <v/>
      </c>
      <c r="E1376" s="410" t="str">
        <f>IF(STEP!E1376&lt;&gt;"",STEP!E1376,"")</f>
        <v/>
      </c>
      <c r="F1376" s="409" t="str">
        <f>IF(STEP!F1376&lt;&gt;"",STEP!F1376,"")</f>
        <v/>
      </c>
      <c r="G1376" s="508" t="str">
        <f>IF(STEP!C1376&lt;&gt;"",STEP!AD1376,"")</f>
        <v/>
      </c>
      <c r="H1376" s="407" t="str">
        <f>IF(AND(STEP!$G1376="",$J$8&lt;&gt;"ON"),"",IF(月報!AX1376&lt;&gt;"",月報!AX1376,IF(STEP!G1376&lt;&gt;"",STEP!G1376,"")))</f>
        <v/>
      </c>
      <c r="I1376" s="408" t="str">
        <f>IF(AND(STEP!$G1376="",$J$8&lt;&gt;"ON"),"",IF(月報!AZ1376&lt;&gt;"",月報!AZ1376,IF(STEP!H1376&lt;&gt;"",STEP!H1376,"")))</f>
        <v/>
      </c>
      <c r="J1376" s="408" t="str">
        <f>IF(AND(STEP!$G1376="",$J$8&lt;&gt;"ON"),"",IF(月報!BA1376&lt;&gt;"",月報!BA1376,IF(STEP!J1376&lt;&gt;"",STEP!J1376/24,"")))</f>
        <v/>
      </c>
      <c r="K1376" s="421" t="str">
        <f>IF(STEP!X1376&lt;&gt;"",STEP!X1376,"")</f>
        <v/>
      </c>
      <c r="L1376" s="421" t="str">
        <f>IF(STEP!Y1376&lt;&gt;"",STEP!Y1376,"")</f>
        <v/>
      </c>
      <c r="M1376" s="421" t="str">
        <f>IF(STEP!Z1376&lt;&gt;"",STEP!Z1376,"")</f>
        <v/>
      </c>
      <c r="N1376" s="422" t="str">
        <f>IF(STEP!R1376&lt;&gt;"",STEP!R1376,"")</f>
        <v/>
      </c>
      <c r="O1376" s="423" t="str">
        <f>IF(STEP!S1376&lt;&gt;"",STEP!S1376,"")</f>
        <v/>
      </c>
      <c r="P1376" s="316" t="str">
        <f t="shared" si="203"/>
        <v/>
      </c>
      <c r="Q1376" s="336"/>
      <c r="R1376" s="560" t="str">
        <f t="shared" si="202"/>
        <v/>
      </c>
    </row>
    <row r="1377" spans="2:18">
      <c r="B1377" s="517"/>
      <c r="C1377" s="622" t="str">
        <f>IF(STEP!C1377&lt;&gt;"",STEP!C1377,"")</f>
        <v/>
      </c>
      <c r="D1377" s="409" t="str">
        <f>IF(STEP!D1377&lt;&gt;"",STEP!D1377,"")</f>
        <v/>
      </c>
      <c r="E1377" s="410" t="str">
        <f>IF(STEP!E1377&lt;&gt;"",STEP!E1377,"")</f>
        <v/>
      </c>
      <c r="F1377" s="409" t="str">
        <f>IF(STEP!F1377&lt;&gt;"",STEP!F1377,"")</f>
        <v/>
      </c>
      <c r="G1377" s="508" t="str">
        <f>IF(STEP!C1377&lt;&gt;"",STEP!AD1377,"")</f>
        <v/>
      </c>
      <c r="H1377" s="407" t="str">
        <f>IF(AND(STEP!$G1377="",$J$8&lt;&gt;"ON"),"",IF(月報!AX1377&lt;&gt;"",月報!AX1377,IF(STEP!G1377&lt;&gt;"",STEP!G1377,"")))</f>
        <v/>
      </c>
      <c r="I1377" s="408" t="str">
        <f>IF(AND(STEP!$G1377="",$J$8&lt;&gt;"ON"),"",IF(月報!AZ1377&lt;&gt;"",月報!AZ1377,IF(STEP!H1377&lt;&gt;"",STEP!H1377,"")))</f>
        <v/>
      </c>
      <c r="J1377" s="408" t="str">
        <f>IF(AND(STEP!$G1377="",$J$8&lt;&gt;"ON"),"",IF(月報!BA1377&lt;&gt;"",月報!BA1377,IF(STEP!J1377&lt;&gt;"",STEP!J1377/24,"")))</f>
        <v/>
      </c>
      <c r="K1377" s="421" t="str">
        <f>IF(STEP!X1377&lt;&gt;"",STEP!X1377,"")</f>
        <v/>
      </c>
      <c r="L1377" s="421" t="str">
        <f>IF(STEP!Y1377&lt;&gt;"",STEP!Y1377,"")</f>
        <v/>
      </c>
      <c r="M1377" s="421" t="str">
        <f>IF(STEP!Z1377&lt;&gt;"",STEP!Z1377,"")</f>
        <v/>
      </c>
      <c r="N1377" s="422" t="str">
        <f>IF(STEP!R1377&lt;&gt;"",STEP!R1377,"")</f>
        <v/>
      </c>
      <c r="O1377" s="423" t="str">
        <f>IF(STEP!S1377&lt;&gt;"",STEP!S1377,"")</f>
        <v/>
      </c>
      <c r="P1377" s="316" t="str">
        <f t="shared" si="203"/>
        <v/>
      </c>
      <c r="Q1377" s="336"/>
      <c r="R1377" s="560" t="str">
        <f t="shared" si="202"/>
        <v/>
      </c>
    </row>
    <row r="1378" spans="2:18">
      <c r="B1378" s="517"/>
      <c r="C1378" s="622" t="str">
        <f>IF(STEP!C1378&lt;&gt;"",STEP!C1378,"")</f>
        <v/>
      </c>
      <c r="D1378" s="409" t="str">
        <f>IF(STEP!D1378&lt;&gt;"",STEP!D1378,"")</f>
        <v/>
      </c>
      <c r="E1378" s="410" t="str">
        <f>IF(STEP!E1378&lt;&gt;"",STEP!E1378,"")</f>
        <v/>
      </c>
      <c r="F1378" s="409" t="str">
        <f>IF(STEP!F1378&lt;&gt;"",STEP!F1378,"")</f>
        <v/>
      </c>
      <c r="G1378" s="508" t="str">
        <f>IF(STEP!C1378&lt;&gt;"",STEP!AD1378,"")</f>
        <v/>
      </c>
      <c r="H1378" s="407" t="str">
        <f>IF(AND(STEP!$G1378="",$J$8&lt;&gt;"ON"),"",IF(月報!AX1378&lt;&gt;"",月報!AX1378,IF(STEP!G1378&lt;&gt;"",STEP!G1378,"")))</f>
        <v/>
      </c>
      <c r="I1378" s="408" t="str">
        <f>IF(AND(STEP!$G1378="",$J$8&lt;&gt;"ON"),"",IF(月報!AZ1378&lt;&gt;"",月報!AZ1378,IF(STEP!H1378&lt;&gt;"",STEP!H1378,"")))</f>
        <v/>
      </c>
      <c r="J1378" s="408" t="str">
        <f>IF(AND(STEP!$G1378="",$J$8&lt;&gt;"ON"),"",IF(月報!BA1378&lt;&gt;"",月報!BA1378,IF(STEP!J1378&lt;&gt;"",STEP!J1378/24,"")))</f>
        <v/>
      </c>
      <c r="K1378" s="421" t="str">
        <f>IF(STEP!X1378&lt;&gt;"",STEP!X1378,"")</f>
        <v/>
      </c>
      <c r="L1378" s="421" t="str">
        <f>IF(STEP!Y1378&lt;&gt;"",STEP!Y1378,"")</f>
        <v/>
      </c>
      <c r="M1378" s="421" t="str">
        <f>IF(STEP!Z1378&lt;&gt;"",STEP!Z1378,"")</f>
        <v/>
      </c>
      <c r="N1378" s="422" t="str">
        <f>IF(STEP!R1378&lt;&gt;"",STEP!R1378,"")</f>
        <v/>
      </c>
      <c r="O1378" s="423" t="str">
        <f>IF(STEP!S1378&lt;&gt;"",STEP!S1378,"")</f>
        <v/>
      </c>
      <c r="P1378" s="316" t="str">
        <f t="shared" si="203"/>
        <v/>
      </c>
      <c r="Q1378" s="336"/>
      <c r="R1378" s="560" t="str">
        <f t="shared" si="202"/>
        <v/>
      </c>
    </row>
    <row r="1379" spans="2:18">
      <c r="B1379" s="517"/>
      <c r="C1379" s="622" t="str">
        <f>IF(STEP!C1379&lt;&gt;"",STEP!C1379,"")</f>
        <v/>
      </c>
      <c r="D1379" s="409" t="str">
        <f>IF(STEP!D1379&lt;&gt;"",STEP!D1379,"")</f>
        <v/>
      </c>
      <c r="E1379" s="410" t="str">
        <f>IF(STEP!E1379&lt;&gt;"",STEP!E1379,"")</f>
        <v/>
      </c>
      <c r="F1379" s="409" t="str">
        <f>IF(STEP!F1379&lt;&gt;"",STEP!F1379,"")</f>
        <v/>
      </c>
      <c r="G1379" s="508" t="str">
        <f>IF(STEP!C1379&lt;&gt;"",STEP!AD1379,"")</f>
        <v/>
      </c>
      <c r="H1379" s="407" t="str">
        <f>IF(AND(STEP!$G1379="",$J$8&lt;&gt;"ON"),"",IF(月報!AX1379&lt;&gt;"",月報!AX1379,IF(STEP!G1379&lt;&gt;"",STEP!G1379,"")))</f>
        <v/>
      </c>
      <c r="I1379" s="408" t="str">
        <f>IF(AND(STEP!$G1379="",$J$8&lt;&gt;"ON"),"",IF(月報!AZ1379&lt;&gt;"",月報!AZ1379,IF(STEP!H1379&lt;&gt;"",STEP!H1379,"")))</f>
        <v/>
      </c>
      <c r="J1379" s="408" t="str">
        <f>IF(AND(STEP!$G1379="",$J$8&lt;&gt;"ON"),"",IF(月報!BA1379&lt;&gt;"",月報!BA1379,IF(STEP!J1379&lt;&gt;"",STEP!J1379/24,"")))</f>
        <v/>
      </c>
      <c r="K1379" s="421" t="str">
        <f>IF(STEP!X1379&lt;&gt;"",STEP!X1379,"")</f>
        <v/>
      </c>
      <c r="L1379" s="421" t="str">
        <f>IF(STEP!Y1379&lt;&gt;"",STEP!Y1379,"")</f>
        <v/>
      </c>
      <c r="M1379" s="421" t="str">
        <f>IF(STEP!Z1379&lt;&gt;"",STEP!Z1379,"")</f>
        <v/>
      </c>
      <c r="N1379" s="422" t="str">
        <f>IF(STEP!R1379&lt;&gt;"",STEP!R1379,"")</f>
        <v/>
      </c>
      <c r="O1379" s="423" t="str">
        <f>IF(STEP!S1379&lt;&gt;"",STEP!S1379,"")</f>
        <v/>
      </c>
      <c r="P1379" s="316" t="str">
        <f t="shared" si="203"/>
        <v/>
      </c>
      <c r="Q1379" s="336"/>
      <c r="R1379" s="560" t="str">
        <f t="shared" si="202"/>
        <v/>
      </c>
    </row>
    <row r="1380" spans="2:18">
      <c r="B1380" s="517"/>
      <c r="C1380" s="622" t="str">
        <f>IF(STEP!C1380&lt;&gt;"",STEP!C1380,"")</f>
        <v/>
      </c>
      <c r="D1380" s="409" t="str">
        <f>IF(STEP!D1380&lt;&gt;"",STEP!D1380,"")</f>
        <v/>
      </c>
      <c r="E1380" s="410" t="str">
        <f>IF(STEP!E1380&lt;&gt;"",STEP!E1380,"")</f>
        <v/>
      </c>
      <c r="F1380" s="409" t="str">
        <f>IF(STEP!F1380&lt;&gt;"",STEP!F1380,"")</f>
        <v/>
      </c>
      <c r="G1380" s="508" t="str">
        <f>IF(STEP!C1380&lt;&gt;"",STEP!AD1380,"")</f>
        <v/>
      </c>
      <c r="H1380" s="407" t="str">
        <f>IF(AND(STEP!$G1380="",$J$8&lt;&gt;"ON"),"",IF(月報!AX1380&lt;&gt;"",月報!AX1380,IF(STEP!G1380&lt;&gt;"",STEP!G1380,"")))</f>
        <v/>
      </c>
      <c r="I1380" s="408" t="str">
        <f>IF(AND(STEP!$G1380="",$J$8&lt;&gt;"ON"),"",IF(月報!AZ1380&lt;&gt;"",月報!AZ1380,IF(STEP!H1380&lt;&gt;"",STEP!H1380,"")))</f>
        <v/>
      </c>
      <c r="J1380" s="408" t="str">
        <f>IF(AND(STEP!$G1380="",$J$8&lt;&gt;"ON"),"",IF(月報!BA1380&lt;&gt;"",月報!BA1380,IF(STEP!J1380&lt;&gt;"",STEP!J1380/24,"")))</f>
        <v/>
      </c>
      <c r="K1380" s="421" t="str">
        <f>IF(STEP!X1380&lt;&gt;"",STEP!X1380,"")</f>
        <v/>
      </c>
      <c r="L1380" s="421" t="str">
        <f>IF(STEP!Y1380&lt;&gt;"",STEP!Y1380,"")</f>
        <v/>
      </c>
      <c r="M1380" s="421" t="str">
        <f>IF(STEP!Z1380&lt;&gt;"",STEP!Z1380,"")</f>
        <v/>
      </c>
      <c r="N1380" s="422" t="str">
        <f>IF(STEP!R1380&lt;&gt;"",STEP!R1380,"")</f>
        <v/>
      </c>
      <c r="O1380" s="423" t="str">
        <f>IF(STEP!S1380&lt;&gt;"",STEP!S1380,"")</f>
        <v/>
      </c>
      <c r="P1380" s="316" t="str">
        <f t="shared" si="203"/>
        <v/>
      </c>
      <c r="Q1380" s="336"/>
      <c r="R1380" s="560" t="str">
        <f t="shared" si="202"/>
        <v/>
      </c>
    </row>
    <row r="1381" spans="2:18">
      <c r="B1381" s="517"/>
      <c r="C1381" s="623" t="str">
        <f>IF(STEP!C1381&lt;&gt;"",STEP!C1381,"")</f>
        <v/>
      </c>
      <c r="D1381" s="411" t="str">
        <f>IF(STEP!D1381&lt;&gt;"",STEP!D1381,"")</f>
        <v/>
      </c>
      <c r="E1381" s="412" t="str">
        <f>IF(STEP!E1381&lt;&gt;"",STEP!E1381,"")</f>
        <v/>
      </c>
      <c r="F1381" s="411" t="str">
        <f>IF(STEP!F1381&lt;&gt;"",STEP!F1381,"")</f>
        <v/>
      </c>
      <c r="G1381" s="413" t="str">
        <f>IF(STEP!C1381&lt;&gt;"",STEP!AD1381,"")</f>
        <v/>
      </c>
      <c r="H1381" s="413" t="str">
        <f>IF(AND(STEP!$G1381="",$J$8&lt;&gt;"ON"),"",IF(月報!AX1381&lt;&gt;"",月報!AX1381,IF(STEP!G1381&lt;&gt;"",STEP!G1381,"")))</f>
        <v/>
      </c>
      <c r="I1381" s="414" t="str">
        <f>IF(AND(STEP!$G1381="",$J$8&lt;&gt;"ON"),"",IF(月報!AZ1381&lt;&gt;"",月報!AZ1381,IF(STEP!H1381&lt;&gt;"",STEP!H1381,"")))</f>
        <v/>
      </c>
      <c r="J1381" s="414" t="str">
        <f>IF(AND(STEP!$G1381="",$J$8&lt;&gt;"ON"),"",IF(月報!BA1381&lt;&gt;"",月報!BA1381,IF(STEP!J1381&lt;&gt;"",STEP!J1381/24,"")))</f>
        <v/>
      </c>
      <c r="K1381" s="414" t="str">
        <f>IF(STEP!X1381&lt;&gt;"",STEP!X1381,"")</f>
        <v/>
      </c>
      <c r="L1381" s="414" t="str">
        <f>IF(STEP!Y1381&lt;&gt;"",STEP!Y1381,"")</f>
        <v/>
      </c>
      <c r="M1381" s="414" t="str">
        <f>IF(STEP!Z1381&lt;&gt;"",STEP!Z1381,"")</f>
        <v/>
      </c>
      <c r="N1381" s="424" t="str">
        <f>IF(STEP!R1381&lt;&gt;"",STEP!R1381,"")</f>
        <v/>
      </c>
      <c r="O1381" s="425" t="str">
        <f>IF(STEP!S1381&lt;&gt;"",STEP!S1381,"")</f>
        <v/>
      </c>
      <c r="P1381" s="317" t="str">
        <f t="shared" si="203"/>
        <v/>
      </c>
      <c r="Q1381" s="473"/>
      <c r="R1381" s="561" t="str">
        <f t="shared" si="202"/>
        <v/>
      </c>
    </row>
    <row r="1382" spans="2:18">
      <c r="B1382" s="517"/>
      <c r="C1382" s="624" t="str">
        <f>IF(STEP!C1382&lt;&gt;"",STEP!C1382,"")</f>
        <v/>
      </c>
      <c r="D1382" s="405" t="str">
        <f>IF(STEP!D1382&lt;&gt;"",STEP!D1382,"")</f>
        <v/>
      </c>
      <c r="E1382" s="406" t="str">
        <f>IF(STEP!E1382&lt;&gt;"",STEP!E1382,"")</f>
        <v/>
      </c>
      <c r="F1382" s="405" t="str">
        <f>IF(STEP!F1382&lt;&gt;"",STEP!F1382,"")</f>
        <v/>
      </c>
      <c r="G1382" s="407" t="str">
        <f>IF(STEP!C1382&lt;&gt;"",STEP!AD1382,"")</f>
        <v/>
      </c>
      <c r="H1382" s="407" t="str">
        <f>IF(AND(STEP!$G1382="",$J$8&lt;&gt;"ON"),"",IF(月報!AX1382&lt;&gt;"",月報!AX1382,IF(STEP!G1382&lt;&gt;"",STEP!G1382,"")))</f>
        <v/>
      </c>
      <c r="I1382" s="408" t="str">
        <f>IF(AND(STEP!$G1382="",$J$8&lt;&gt;"ON"),"",IF(月報!AZ1382&lt;&gt;"",月報!AZ1382,IF(STEP!H1382&lt;&gt;"",STEP!H1382,"")))</f>
        <v/>
      </c>
      <c r="J1382" s="408" t="str">
        <f>IF(AND(STEP!$G1382="",$J$8&lt;&gt;"ON"),"",IF(月報!BA1382&lt;&gt;"",月報!BA1382,IF(STEP!J1382&lt;&gt;"",STEP!J1382/24,"")))</f>
        <v/>
      </c>
      <c r="K1382" s="408" t="str">
        <f>IF(STEP!X1382&lt;&gt;"",STEP!X1382,"")</f>
        <v/>
      </c>
      <c r="L1382" s="408" t="str">
        <f>IF(STEP!Y1382&lt;&gt;"",STEP!Y1382,"")</f>
        <v/>
      </c>
      <c r="M1382" s="408" t="str">
        <f>IF(STEP!Z1382&lt;&gt;"",STEP!Z1382,"")</f>
        <v/>
      </c>
      <c r="N1382" s="419" t="str">
        <f>IF(STEP!R1382&lt;&gt;"",STEP!R1382,"")</f>
        <v/>
      </c>
      <c r="O1382" s="420" t="str">
        <f>IF(STEP!S1382&lt;&gt;"",STEP!S1382,"")</f>
        <v/>
      </c>
      <c r="P1382" s="315" t="str">
        <f t="shared" si="203"/>
        <v/>
      </c>
      <c r="Q1382" s="474">
        <f>SUM(P1382:P1388)</f>
        <v>0</v>
      </c>
      <c r="R1382" s="562" t="str">
        <f t="shared" si="202"/>
        <v/>
      </c>
    </row>
    <row r="1383" spans="2:18">
      <c r="B1383" s="517"/>
      <c r="C1383" s="622" t="str">
        <f>IF(STEP!C1383&lt;&gt;"",STEP!C1383,"")</f>
        <v/>
      </c>
      <c r="D1383" s="409" t="str">
        <f>IF(STEP!D1383&lt;&gt;"",STEP!D1383,"")</f>
        <v/>
      </c>
      <c r="E1383" s="410" t="str">
        <f>IF(STEP!E1383&lt;&gt;"",STEP!E1383,"")</f>
        <v/>
      </c>
      <c r="F1383" s="409" t="str">
        <f>IF(STEP!F1383&lt;&gt;"",STEP!F1383,"")</f>
        <v/>
      </c>
      <c r="G1383" s="508" t="str">
        <f>IF(STEP!C1383&lt;&gt;"",STEP!AD1383,"")</f>
        <v/>
      </c>
      <c r="H1383" s="407" t="str">
        <f>IF(AND(STEP!$G1383="",$J$8&lt;&gt;"ON"),"",IF(月報!AX1383&lt;&gt;"",月報!AX1383,IF(STEP!G1383&lt;&gt;"",STEP!G1383,"")))</f>
        <v/>
      </c>
      <c r="I1383" s="408" t="str">
        <f>IF(AND(STEP!$G1383="",$J$8&lt;&gt;"ON"),"",IF(月報!AZ1383&lt;&gt;"",月報!AZ1383,IF(STEP!H1383&lt;&gt;"",STEP!H1383,"")))</f>
        <v/>
      </c>
      <c r="J1383" s="408" t="str">
        <f>IF(AND(STEP!$G1383="",$J$8&lt;&gt;"ON"),"",IF(月報!BA1383&lt;&gt;"",月報!BA1383,IF(STEP!J1383&lt;&gt;"",STEP!J1383/24,"")))</f>
        <v/>
      </c>
      <c r="K1383" s="421" t="str">
        <f>IF(STEP!X1383&lt;&gt;"",STEP!X1383,"")</f>
        <v/>
      </c>
      <c r="L1383" s="421" t="str">
        <f>IF(STEP!Y1383&lt;&gt;"",STEP!Y1383,"")</f>
        <v/>
      </c>
      <c r="M1383" s="421" t="str">
        <f>IF(STEP!Z1383&lt;&gt;"",STEP!Z1383,"")</f>
        <v/>
      </c>
      <c r="N1383" s="422" t="str">
        <f>IF(STEP!R1383&lt;&gt;"",STEP!R1383,"")</f>
        <v/>
      </c>
      <c r="O1383" s="423" t="str">
        <f>IF(STEP!S1383&lt;&gt;"",STEP!S1383,"")</f>
        <v/>
      </c>
      <c r="P1383" s="316" t="str">
        <f t="shared" si="203"/>
        <v/>
      </c>
      <c r="Q1383" s="336"/>
      <c r="R1383" s="560" t="str">
        <f t="shared" si="202"/>
        <v/>
      </c>
    </row>
    <row r="1384" spans="2:18">
      <c r="B1384" s="517"/>
      <c r="C1384" s="622" t="str">
        <f>IF(STEP!C1384&lt;&gt;"",STEP!C1384,"")</f>
        <v/>
      </c>
      <c r="D1384" s="409" t="str">
        <f>IF(STEP!D1384&lt;&gt;"",STEP!D1384,"")</f>
        <v/>
      </c>
      <c r="E1384" s="410" t="str">
        <f>IF(STEP!E1384&lt;&gt;"",STEP!E1384,"")</f>
        <v/>
      </c>
      <c r="F1384" s="409" t="str">
        <f>IF(STEP!F1384&lt;&gt;"",STEP!F1384,"")</f>
        <v/>
      </c>
      <c r="G1384" s="508" t="str">
        <f>IF(STEP!C1384&lt;&gt;"",STEP!AD1384,"")</f>
        <v/>
      </c>
      <c r="H1384" s="407" t="str">
        <f>IF(AND(STEP!$G1384="",$J$8&lt;&gt;"ON"),"",IF(月報!AX1384&lt;&gt;"",月報!AX1384,IF(STEP!G1384&lt;&gt;"",STEP!G1384,"")))</f>
        <v/>
      </c>
      <c r="I1384" s="408" t="str">
        <f>IF(AND(STEP!$G1384="",$J$8&lt;&gt;"ON"),"",IF(月報!AZ1384&lt;&gt;"",月報!AZ1384,IF(STEP!H1384&lt;&gt;"",STEP!H1384,"")))</f>
        <v/>
      </c>
      <c r="J1384" s="408" t="str">
        <f>IF(AND(STEP!$G1384="",$J$8&lt;&gt;"ON"),"",IF(月報!BA1384&lt;&gt;"",月報!BA1384,IF(STEP!J1384&lt;&gt;"",STEP!J1384/24,"")))</f>
        <v/>
      </c>
      <c r="K1384" s="421" t="str">
        <f>IF(STEP!X1384&lt;&gt;"",STEP!X1384,"")</f>
        <v/>
      </c>
      <c r="L1384" s="421" t="str">
        <f>IF(STEP!Y1384&lt;&gt;"",STEP!Y1384,"")</f>
        <v/>
      </c>
      <c r="M1384" s="421" t="str">
        <f>IF(STEP!Z1384&lt;&gt;"",STEP!Z1384,"")</f>
        <v/>
      </c>
      <c r="N1384" s="422" t="str">
        <f>IF(STEP!R1384&lt;&gt;"",STEP!R1384,"")</f>
        <v/>
      </c>
      <c r="O1384" s="423" t="str">
        <f>IF(STEP!S1384&lt;&gt;"",STEP!S1384,"")</f>
        <v/>
      </c>
      <c r="P1384" s="316" t="str">
        <f t="shared" si="203"/>
        <v/>
      </c>
      <c r="Q1384" s="336"/>
      <c r="R1384" s="560" t="str">
        <f t="shared" si="202"/>
        <v/>
      </c>
    </row>
    <row r="1385" spans="2:18">
      <c r="B1385" s="517"/>
      <c r="C1385" s="622" t="str">
        <f>IF(STEP!C1385&lt;&gt;"",STEP!C1385,"")</f>
        <v/>
      </c>
      <c r="D1385" s="409" t="str">
        <f>IF(STEP!D1385&lt;&gt;"",STEP!D1385,"")</f>
        <v/>
      </c>
      <c r="E1385" s="410" t="str">
        <f>IF(STEP!E1385&lt;&gt;"",STEP!E1385,"")</f>
        <v/>
      </c>
      <c r="F1385" s="409" t="str">
        <f>IF(STEP!F1385&lt;&gt;"",STEP!F1385,"")</f>
        <v/>
      </c>
      <c r="G1385" s="508" t="str">
        <f>IF(STEP!C1385&lt;&gt;"",STEP!AD1385,"")</f>
        <v/>
      </c>
      <c r="H1385" s="407" t="str">
        <f>IF(AND(STEP!$G1385="",$J$8&lt;&gt;"ON"),"",IF(月報!AX1385&lt;&gt;"",月報!AX1385,IF(STEP!G1385&lt;&gt;"",STEP!G1385,"")))</f>
        <v/>
      </c>
      <c r="I1385" s="408" t="str">
        <f>IF(AND(STEP!$G1385="",$J$8&lt;&gt;"ON"),"",IF(月報!AZ1385&lt;&gt;"",月報!AZ1385,IF(STEP!H1385&lt;&gt;"",STEP!H1385,"")))</f>
        <v/>
      </c>
      <c r="J1385" s="408" t="str">
        <f>IF(AND(STEP!$G1385="",$J$8&lt;&gt;"ON"),"",IF(月報!BA1385&lt;&gt;"",月報!BA1385,IF(STEP!J1385&lt;&gt;"",STEP!J1385/24,"")))</f>
        <v/>
      </c>
      <c r="K1385" s="421" t="str">
        <f>IF(STEP!X1385&lt;&gt;"",STEP!X1385,"")</f>
        <v/>
      </c>
      <c r="L1385" s="421" t="str">
        <f>IF(STEP!Y1385&lt;&gt;"",STEP!Y1385,"")</f>
        <v/>
      </c>
      <c r="M1385" s="421" t="str">
        <f>IF(STEP!Z1385&lt;&gt;"",STEP!Z1385,"")</f>
        <v/>
      </c>
      <c r="N1385" s="422" t="str">
        <f>IF(STEP!R1385&lt;&gt;"",STEP!R1385,"")</f>
        <v/>
      </c>
      <c r="O1385" s="423" t="str">
        <f>IF(STEP!S1385&lt;&gt;"",STEP!S1385,"")</f>
        <v/>
      </c>
      <c r="P1385" s="316" t="str">
        <f t="shared" si="203"/>
        <v/>
      </c>
      <c r="Q1385" s="336"/>
      <c r="R1385" s="560" t="str">
        <f t="shared" si="202"/>
        <v/>
      </c>
    </row>
    <row r="1386" spans="2:18">
      <c r="B1386" s="517"/>
      <c r="C1386" s="622" t="str">
        <f>IF(STEP!C1386&lt;&gt;"",STEP!C1386,"")</f>
        <v/>
      </c>
      <c r="D1386" s="409" t="str">
        <f>IF(STEP!D1386&lt;&gt;"",STEP!D1386,"")</f>
        <v/>
      </c>
      <c r="E1386" s="410" t="str">
        <f>IF(STEP!E1386&lt;&gt;"",STEP!E1386,"")</f>
        <v/>
      </c>
      <c r="F1386" s="409" t="str">
        <f>IF(STEP!F1386&lt;&gt;"",STEP!F1386,"")</f>
        <v/>
      </c>
      <c r="G1386" s="508" t="str">
        <f>IF(STEP!C1386&lt;&gt;"",STEP!AD1386,"")</f>
        <v/>
      </c>
      <c r="H1386" s="407" t="str">
        <f>IF(AND(STEP!$G1386="",$J$8&lt;&gt;"ON"),"",IF(月報!AX1386&lt;&gt;"",月報!AX1386,IF(STEP!G1386&lt;&gt;"",STEP!G1386,"")))</f>
        <v/>
      </c>
      <c r="I1386" s="408" t="str">
        <f>IF(AND(STEP!$G1386="",$J$8&lt;&gt;"ON"),"",IF(月報!AZ1386&lt;&gt;"",月報!AZ1386,IF(STEP!H1386&lt;&gt;"",STEP!H1386,"")))</f>
        <v/>
      </c>
      <c r="J1386" s="408" t="str">
        <f>IF(AND(STEP!$G1386="",$J$8&lt;&gt;"ON"),"",IF(月報!BA1386&lt;&gt;"",月報!BA1386,IF(STEP!J1386&lt;&gt;"",STEP!J1386/24,"")))</f>
        <v/>
      </c>
      <c r="K1386" s="421" t="str">
        <f>IF(STEP!X1386&lt;&gt;"",STEP!X1386,"")</f>
        <v/>
      </c>
      <c r="L1386" s="421" t="str">
        <f>IF(STEP!Y1386&lt;&gt;"",STEP!Y1386,"")</f>
        <v/>
      </c>
      <c r="M1386" s="421" t="str">
        <f>IF(STEP!Z1386&lt;&gt;"",STEP!Z1386,"")</f>
        <v/>
      </c>
      <c r="N1386" s="422" t="str">
        <f>IF(STEP!R1386&lt;&gt;"",STEP!R1386,"")</f>
        <v/>
      </c>
      <c r="O1386" s="423" t="str">
        <f>IF(STEP!S1386&lt;&gt;"",STEP!S1386,"")</f>
        <v/>
      </c>
      <c r="P1386" s="316" t="str">
        <f t="shared" si="203"/>
        <v/>
      </c>
      <c r="Q1386" s="336"/>
      <c r="R1386" s="560" t="str">
        <f t="shared" si="202"/>
        <v/>
      </c>
    </row>
    <row r="1387" spans="2:18">
      <c r="B1387" s="517"/>
      <c r="C1387" s="622" t="str">
        <f>IF(STEP!C1387&lt;&gt;"",STEP!C1387,"")</f>
        <v/>
      </c>
      <c r="D1387" s="409" t="str">
        <f>IF(STEP!D1387&lt;&gt;"",STEP!D1387,"")</f>
        <v/>
      </c>
      <c r="E1387" s="410" t="str">
        <f>IF(STEP!E1387&lt;&gt;"",STEP!E1387,"")</f>
        <v/>
      </c>
      <c r="F1387" s="409" t="str">
        <f>IF(STEP!F1387&lt;&gt;"",STEP!F1387,"")</f>
        <v/>
      </c>
      <c r="G1387" s="508" t="str">
        <f>IF(STEP!C1387&lt;&gt;"",STEP!AD1387,"")</f>
        <v/>
      </c>
      <c r="H1387" s="407" t="str">
        <f>IF(AND(STEP!$G1387="",$J$8&lt;&gt;"ON"),"",IF(月報!AX1387&lt;&gt;"",月報!AX1387,IF(STEP!G1387&lt;&gt;"",STEP!G1387,"")))</f>
        <v/>
      </c>
      <c r="I1387" s="408" t="str">
        <f>IF(AND(STEP!$G1387="",$J$8&lt;&gt;"ON"),"",IF(月報!AZ1387&lt;&gt;"",月報!AZ1387,IF(STEP!H1387&lt;&gt;"",STEP!H1387,"")))</f>
        <v/>
      </c>
      <c r="J1387" s="408" t="str">
        <f>IF(AND(STEP!$G1387="",$J$8&lt;&gt;"ON"),"",IF(月報!BA1387&lt;&gt;"",月報!BA1387,IF(STEP!J1387&lt;&gt;"",STEP!J1387/24,"")))</f>
        <v/>
      </c>
      <c r="K1387" s="421" t="str">
        <f>IF(STEP!X1387&lt;&gt;"",STEP!X1387,"")</f>
        <v/>
      </c>
      <c r="L1387" s="421" t="str">
        <f>IF(STEP!Y1387&lt;&gt;"",STEP!Y1387,"")</f>
        <v/>
      </c>
      <c r="M1387" s="421" t="str">
        <f>IF(STEP!Z1387&lt;&gt;"",STEP!Z1387,"")</f>
        <v/>
      </c>
      <c r="N1387" s="422" t="str">
        <f>IF(STEP!R1387&lt;&gt;"",STEP!R1387,"")</f>
        <v/>
      </c>
      <c r="O1387" s="423" t="str">
        <f>IF(STEP!S1387&lt;&gt;"",STEP!S1387,"")</f>
        <v/>
      </c>
      <c r="P1387" s="316" t="str">
        <f t="shared" si="203"/>
        <v/>
      </c>
      <c r="Q1387" s="336"/>
      <c r="R1387" s="560" t="str">
        <f t="shared" si="202"/>
        <v/>
      </c>
    </row>
    <row r="1388" spans="2:18">
      <c r="B1388" s="517"/>
      <c r="C1388" s="623" t="str">
        <f>IF(STEP!C1388&lt;&gt;"",STEP!C1388,"")</f>
        <v/>
      </c>
      <c r="D1388" s="411" t="str">
        <f>IF(STEP!D1388&lt;&gt;"",STEP!D1388,"")</f>
        <v/>
      </c>
      <c r="E1388" s="412" t="str">
        <f>IF(STEP!E1388&lt;&gt;"",STEP!E1388,"")</f>
        <v/>
      </c>
      <c r="F1388" s="411" t="str">
        <f>IF(STEP!F1388&lt;&gt;"",STEP!F1388,"")</f>
        <v/>
      </c>
      <c r="G1388" s="413" t="str">
        <f>IF(STEP!C1388&lt;&gt;"",STEP!AD1388,"")</f>
        <v/>
      </c>
      <c r="H1388" s="413" t="str">
        <f>IF(AND(STEP!$G1388="",$J$8&lt;&gt;"ON"),"",IF(月報!AX1388&lt;&gt;"",月報!AX1388,IF(STEP!G1388&lt;&gt;"",STEP!G1388,"")))</f>
        <v/>
      </c>
      <c r="I1388" s="414" t="str">
        <f>IF(AND(STEP!$G1388="",$J$8&lt;&gt;"ON"),"",IF(月報!AZ1388&lt;&gt;"",月報!AZ1388,IF(STEP!H1388&lt;&gt;"",STEP!H1388,"")))</f>
        <v/>
      </c>
      <c r="J1388" s="414" t="str">
        <f>IF(AND(STEP!$G1388="",$J$8&lt;&gt;"ON"),"",IF(月報!BA1388&lt;&gt;"",月報!BA1388,IF(STEP!J1388&lt;&gt;"",STEP!J1388/24,"")))</f>
        <v/>
      </c>
      <c r="K1388" s="414" t="str">
        <f>IF(STEP!X1388&lt;&gt;"",STEP!X1388,"")</f>
        <v/>
      </c>
      <c r="L1388" s="414" t="str">
        <f>IF(STEP!Y1388&lt;&gt;"",STEP!Y1388,"")</f>
        <v/>
      </c>
      <c r="M1388" s="414" t="str">
        <f>IF(STEP!Z1388&lt;&gt;"",STEP!Z1388,"")</f>
        <v/>
      </c>
      <c r="N1388" s="424" t="str">
        <f>IF(STEP!R1388&lt;&gt;"",STEP!R1388,"")</f>
        <v/>
      </c>
      <c r="O1388" s="425" t="str">
        <f>IF(STEP!S1388&lt;&gt;"",STEP!S1388,"")</f>
        <v/>
      </c>
      <c r="P1388" s="317" t="str">
        <f t="shared" si="203"/>
        <v/>
      </c>
      <c r="Q1388" s="473"/>
      <c r="R1388" s="561" t="str">
        <f t="shared" si="202"/>
        <v/>
      </c>
    </row>
    <row r="1389" spans="2:18">
      <c r="B1389" s="517"/>
      <c r="C1389" s="624" t="str">
        <f>IF(STEP!C1389&lt;&gt;"",STEP!C1389,"")</f>
        <v/>
      </c>
      <c r="D1389" s="405" t="str">
        <f>IF(STEP!D1389&lt;&gt;"",STEP!D1389,"")</f>
        <v/>
      </c>
      <c r="E1389" s="406" t="str">
        <f>IF(STEP!E1389&lt;&gt;"",STEP!E1389,"")</f>
        <v/>
      </c>
      <c r="F1389" s="405" t="str">
        <f>IF(STEP!F1389&lt;&gt;"",STEP!F1389,"")</f>
        <v/>
      </c>
      <c r="G1389" s="407" t="str">
        <f>IF(STEP!C1389&lt;&gt;"",STEP!AD1389,"")</f>
        <v/>
      </c>
      <c r="H1389" s="407" t="str">
        <f>IF(AND(STEP!$G1389="",$J$8&lt;&gt;"ON"),"",IF(月報!AX1389&lt;&gt;"",月報!AX1389,IF(STEP!G1389&lt;&gt;"",STEP!G1389,"")))</f>
        <v/>
      </c>
      <c r="I1389" s="408" t="str">
        <f>IF(AND(STEP!$G1389="",$J$8&lt;&gt;"ON"),"",IF(月報!AZ1389&lt;&gt;"",月報!AZ1389,IF(STEP!H1389&lt;&gt;"",STEP!H1389,"")))</f>
        <v/>
      </c>
      <c r="J1389" s="408" t="str">
        <f>IF(AND(STEP!$G1389="",$J$8&lt;&gt;"ON"),"",IF(月報!BA1389&lt;&gt;"",月報!BA1389,IF(STEP!J1389&lt;&gt;"",STEP!J1389/24,"")))</f>
        <v/>
      </c>
      <c r="K1389" s="408" t="str">
        <f>IF(STEP!X1389&lt;&gt;"",STEP!X1389,"")</f>
        <v/>
      </c>
      <c r="L1389" s="408" t="str">
        <f>IF(STEP!Y1389&lt;&gt;"",STEP!Y1389,"")</f>
        <v/>
      </c>
      <c r="M1389" s="408" t="str">
        <f>IF(STEP!Z1389&lt;&gt;"",STEP!Z1389,"")</f>
        <v/>
      </c>
      <c r="N1389" s="419" t="str">
        <f>IF(STEP!R1389&lt;&gt;"",STEP!R1389,"")</f>
        <v/>
      </c>
      <c r="O1389" s="420" t="str">
        <f>IF(STEP!S1389&lt;&gt;"",STEP!S1389,"")</f>
        <v/>
      </c>
      <c r="P1389" s="315" t="str">
        <f t="shared" si="203"/>
        <v/>
      </c>
      <c r="Q1389" s="474">
        <f>SUM(P1389:P1395)</f>
        <v>0</v>
      </c>
      <c r="R1389" s="562" t="str">
        <f t="shared" si="202"/>
        <v/>
      </c>
    </row>
    <row r="1390" spans="2:18">
      <c r="B1390" s="517"/>
      <c r="C1390" s="622" t="str">
        <f>IF(STEP!C1390&lt;&gt;"",STEP!C1390,"")</f>
        <v/>
      </c>
      <c r="D1390" s="409" t="str">
        <f>IF(STEP!D1390&lt;&gt;"",STEP!D1390,"")</f>
        <v/>
      </c>
      <c r="E1390" s="410" t="str">
        <f>IF(STEP!E1390&lt;&gt;"",STEP!E1390,"")</f>
        <v/>
      </c>
      <c r="F1390" s="409" t="str">
        <f>IF(STEP!F1390&lt;&gt;"",STEP!F1390,"")</f>
        <v/>
      </c>
      <c r="G1390" s="508" t="str">
        <f>IF(STEP!C1390&lt;&gt;"",STEP!AD1390,"")</f>
        <v/>
      </c>
      <c r="H1390" s="407" t="str">
        <f>IF(AND(STEP!$G1390="",$J$8&lt;&gt;"ON"),"",IF(月報!AX1390&lt;&gt;"",月報!AX1390,IF(STEP!G1390&lt;&gt;"",STEP!G1390,"")))</f>
        <v/>
      </c>
      <c r="I1390" s="408" t="str">
        <f>IF(AND(STEP!$G1390="",$J$8&lt;&gt;"ON"),"",IF(月報!AZ1390&lt;&gt;"",月報!AZ1390,IF(STEP!H1390&lt;&gt;"",STEP!H1390,"")))</f>
        <v/>
      </c>
      <c r="J1390" s="408" t="str">
        <f>IF(AND(STEP!$G1390="",$J$8&lt;&gt;"ON"),"",IF(月報!BA1390&lt;&gt;"",月報!BA1390,IF(STEP!J1390&lt;&gt;"",STEP!J1390/24,"")))</f>
        <v/>
      </c>
      <c r="K1390" s="421" t="str">
        <f>IF(STEP!X1390&lt;&gt;"",STEP!X1390,"")</f>
        <v/>
      </c>
      <c r="L1390" s="421" t="str">
        <f>IF(STEP!Y1390&lt;&gt;"",STEP!Y1390,"")</f>
        <v/>
      </c>
      <c r="M1390" s="421" t="str">
        <f>IF(STEP!Z1390&lt;&gt;"",STEP!Z1390,"")</f>
        <v/>
      </c>
      <c r="N1390" s="422" t="str">
        <f>IF(STEP!R1390&lt;&gt;"",STEP!R1390,"")</f>
        <v/>
      </c>
      <c r="O1390" s="423" t="str">
        <f>IF(STEP!S1390&lt;&gt;"",STEP!S1390,"")</f>
        <v/>
      </c>
      <c r="P1390" s="316" t="str">
        <f t="shared" si="203"/>
        <v/>
      </c>
      <c r="Q1390" s="336"/>
      <c r="R1390" s="560" t="str">
        <f t="shared" si="202"/>
        <v/>
      </c>
    </row>
    <row r="1391" spans="2:18">
      <c r="B1391" s="517"/>
      <c r="C1391" s="622" t="str">
        <f>IF(STEP!C1391&lt;&gt;"",STEP!C1391,"")</f>
        <v/>
      </c>
      <c r="D1391" s="409" t="str">
        <f>IF(STEP!D1391&lt;&gt;"",STEP!D1391,"")</f>
        <v/>
      </c>
      <c r="E1391" s="410" t="str">
        <f>IF(STEP!E1391&lt;&gt;"",STEP!E1391,"")</f>
        <v/>
      </c>
      <c r="F1391" s="409" t="str">
        <f>IF(STEP!F1391&lt;&gt;"",STEP!F1391,"")</f>
        <v/>
      </c>
      <c r="G1391" s="508" t="str">
        <f>IF(STEP!C1391&lt;&gt;"",STEP!AD1391,"")</f>
        <v/>
      </c>
      <c r="H1391" s="407" t="str">
        <f>IF(AND(STEP!$G1391="",$J$8&lt;&gt;"ON"),"",IF(月報!AX1391&lt;&gt;"",月報!AX1391,IF(STEP!G1391&lt;&gt;"",STEP!G1391,"")))</f>
        <v/>
      </c>
      <c r="I1391" s="408" t="str">
        <f>IF(AND(STEP!$G1391="",$J$8&lt;&gt;"ON"),"",IF(月報!AZ1391&lt;&gt;"",月報!AZ1391,IF(STEP!H1391&lt;&gt;"",STEP!H1391,"")))</f>
        <v/>
      </c>
      <c r="J1391" s="408" t="str">
        <f>IF(AND(STEP!$G1391="",$J$8&lt;&gt;"ON"),"",IF(月報!BA1391&lt;&gt;"",月報!BA1391,IF(STEP!J1391&lt;&gt;"",STEP!J1391/24,"")))</f>
        <v/>
      </c>
      <c r="K1391" s="421" t="str">
        <f>IF(STEP!X1391&lt;&gt;"",STEP!X1391,"")</f>
        <v/>
      </c>
      <c r="L1391" s="421" t="str">
        <f>IF(STEP!Y1391&lt;&gt;"",STEP!Y1391,"")</f>
        <v/>
      </c>
      <c r="M1391" s="421" t="str">
        <f>IF(STEP!Z1391&lt;&gt;"",STEP!Z1391,"")</f>
        <v/>
      </c>
      <c r="N1391" s="422" t="str">
        <f>IF(STEP!R1391&lt;&gt;"",STEP!R1391,"")</f>
        <v/>
      </c>
      <c r="O1391" s="423" t="str">
        <f>IF(STEP!S1391&lt;&gt;"",STEP!S1391,"")</f>
        <v/>
      </c>
      <c r="P1391" s="316" t="str">
        <f t="shared" si="203"/>
        <v/>
      </c>
      <c r="Q1391" s="336"/>
      <c r="R1391" s="560" t="str">
        <f t="shared" si="202"/>
        <v/>
      </c>
    </row>
    <row r="1392" spans="2:18">
      <c r="B1392" s="517"/>
      <c r="C1392" s="622" t="str">
        <f>IF(STEP!C1392&lt;&gt;"",STEP!C1392,"")</f>
        <v/>
      </c>
      <c r="D1392" s="409" t="str">
        <f>IF(STEP!D1392&lt;&gt;"",STEP!D1392,"")</f>
        <v/>
      </c>
      <c r="E1392" s="410" t="str">
        <f>IF(STEP!E1392&lt;&gt;"",STEP!E1392,"")</f>
        <v/>
      </c>
      <c r="F1392" s="409" t="str">
        <f>IF(STEP!F1392&lt;&gt;"",STEP!F1392,"")</f>
        <v/>
      </c>
      <c r="G1392" s="508" t="str">
        <f>IF(STEP!C1392&lt;&gt;"",STEP!AD1392,"")</f>
        <v/>
      </c>
      <c r="H1392" s="407" t="str">
        <f>IF(AND(STEP!$G1392="",$J$8&lt;&gt;"ON"),"",IF(月報!AX1392&lt;&gt;"",月報!AX1392,IF(STEP!G1392&lt;&gt;"",STEP!G1392,"")))</f>
        <v/>
      </c>
      <c r="I1392" s="408" t="str">
        <f>IF(AND(STEP!$G1392="",$J$8&lt;&gt;"ON"),"",IF(月報!AZ1392&lt;&gt;"",月報!AZ1392,IF(STEP!H1392&lt;&gt;"",STEP!H1392,"")))</f>
        <v/>
      </c>
      <c r="J1392" s="408" t="str">
        <f>IF(AND(STEP!$G1392="",$J$8&lt;&gt;"ON"),"",IF(月報!BA1392&lt;&gt;"",月報!BA1392,IF(STEP!J1392&lt;&gt;"",STEP!J1392/24,"")))</f>
        <v/>
      </c>
      <c r="K1392" s="421" t="str">
        <f>IF(STEP!X1392&lt;&gt;"",STEP!X1392,"")</f>
        <v/>
      </c>
      <c r="L1392" s="421" t="str">
        <f>IF(STEP!Y1392&lt;&gt;"",STEP!Y1392,"")</f>
        <v/>
      </c>
      <c r="M1392" s="421" t="str">
        <f>IF(STEP!Z1392&lt;&gt;"",STEP!Z1392,"")</f>
        <v/>
      </c>
      <c r="N1392" s="422" t="str">
        <f>IF(STEP!R1392&lt;&gt;"",STEP!R1392,"")</f>
        <v/>
      </c>
      <c r="O1392" s="423" t="str">
        <f>IF(STEP!S1392&lt;&gt;"",STEP!S1392,"")</f>
        <v/>
      </c>
      <c r="P1392" s="316" t="str">
        <f t="shared" si="203"/>
        <v/>
      </c>
      <c r="Q1392" s="336"/>
      <c r="R1392" s="560" t="str">
        <f t="shared" si="202"/>
        <v/>
      </c>
    </row>
    <row r="1393" spans="2:18">
      <c r="B1393" s="517"/>
      <c r="C1393" s="622" t="str">
        <f>IF(STEP!C1393&lt;&gt;"",STEP!C1393,"")</f>
        <v/>
      </c>
      <c r="D1393" s="409" t="str">
        <f>IF(STEP!D1393&lt;&gt;"",STEP!D1393,"")</f>
        <v/>
      </c>
      <c r="E1393" s="410" t="str">
        <f>IF(STEP!E1393&lt;&gt;"",STEP!E1393,"")</f>
        <v/>
      </c>
      <c r="F1393" s="409" t="str">
        <f>IF(STEP!F1393&lt;&gt;"",STEP!F1393,"")</f>
        <v/>
      </c>
      <c r="G1393" s="508" t="str">
        <f>IF(STEP!C1393&lt;&gt;"",STEP!AD1393,"")</f>
        <v/>
      </c>
      <c r="H1393" s="407" t="str">
        <f>IF(AND(STEP!$G1393="",$J$8&lt;&gt;"ON"),"",IF(月報!AX1393&lt;&gt;"",月報!AX1393,IF(STEP!G1393&lt;&gt;"",STEP!G1393,"")))</f>
        <v/>
      </c>
      <c r="I1393" s="408" t="str">
        <f>IF(AND(STEP!$G1393="",$J$8&lt;&gt;"ON"),"",IF(月報!AZ1393&lt;&gt;"",月報!AZ1393,IF(STEP!H1393&lt;&gt;"",STEP!H1393,"")))</f>
        <v/>
      </c>
      <c r="J1393" s="408" t="str">
        <f>IF(AND(STEP!$G1393="",$J$8&lt;&gt;"ON"),"",IF(月報!BA1393&lt;&gt;"",月報!BA1393,IF(STEP!J1393&lt;&gt;"",STEP!J1393/24,"")))</f>
        <v/>
      </c>
      <c r="K1393" s="421" t="str">
        <f>IF(STEP!X1393&lt;&gt;"",STEP!X1393,"")</f>
        <v/>
      </c>
      <c r="L1393" s="421" t="str">
        <f>IF(STEP!Y1393&lt;&gt;"",STEP!Y1393,"")</f>
        <v/>
      </c>
      <c r="M1393" s="421" t="str">
        <f>IF(STEP!Z1393&lt;&gt;"",STEP!Z1393,"")</f>
        <v/>
      </c>
      <c r="N1393" s="422" t="str">
        <f>IF(STEP!R1393&lt;&gt;"",STEP!R1393,"")</f>
        <v/>
      </c>
      <c r="O1393" s="423" t="str">
        <f>IF(STEP!S1393&lt;&gt;"",STEP!S1393,"")</f>
        <v/>
      </c>
      <c r="P1393" s="316" t="str">
        <f t="shared" si="203"/>
        <v/>
      </c>
      <c r="Q1393" s="336"/>
      <c r="R1393" s="560" t="str">
        <f t="shared" si="202"/>
        <v/>
      </c>
    </row>
    <row r="1394" spans="2:18">
      <c r="B1394" s="517"/>
      <c r="C1394" s="622" t="str">
        <f>IF(STEP!C1394&lt;&gt;"",STEP!C1394,"")</f>
        <v/>
      </c>
      <c r="D1394" s="409" t="str">
        <f>IF(STEP!D1394&lt;&gt;"",STEP!D1394,"")</f>
        <v/>
      </c>
      <c r="E1394" s="410" t="str">
        <f>IF(STEP!E1394&lt;&gt;"",STEP!E1394,"")</f>
        <v/>
      </c>
      <c r="F1394" s="409" t="str">
        <f>IF(STEP!F1394&lt;&gt;"",STEP!F1394,"")</f>
        <v/>
      </c>
      <c r="G1394" s="508" t="str">
        <f>IF(STEP!C1394&lt;&gt;"",STEP!AD1394,"")</f>
        <v/>
      </c>
      <c r="H1394" s="407" t="str">
        <f>IF(AND(STEP!$G1394="",$J$8&lt;&gt;"ON"),"",IF(月報!AX1394&lt;&gt;"",月報!AX1394,IF(STEP!G1394&lt;&gt;"",STEP!G1394,"")))</f>
        <v/>
      </c>
      <c r="I1394" s="408" t="str">
        <f>IF(AND(STEP!$G1394="",$J$8&lt;&gt;"ON"),"",IF(月報!AZ1394&lt;&gt;"",月報!AZ1394,IF(STEP!H1394&lt;&gt;"",STEP!H1394,"")))</f>
        <v/>
      </c>
      <c r="J1394" s="408" t="str">
        <f>IF(AND(STEP!$G1394="",$J$8&lt;&gt;"ON"),"",IF(月報!BA1394&lt;&gt;"",月報!BA1394,IF(STEP!J1394&lt;&gt;"",STEP!J1394/24,"")))</f>
        <v/>
      </c>
      <c r="K1394" s="421" t="str">
        <f>IF(STEP!X1394&lt;&gt;"",STEP!X1394,"")</f>
        <v/>
      </c>
      <c r="L1394" s="421" t="str">
        <f>IF(STEP!Y1394&lt;&gt;"",STEP!Y1394,"")</f>
        <v/>
      </c>
      <c r="M1394" s="421" t="str">
        <f>IF(STEP!Z1394&lt;&gt;"",STEP!Z1394,"")</f>
        <v/>
      </c>
      <c r="N1394" s="422" t="str">
        <f>IF(STEP!R1394&lt;&gt;"",STEP!R1394,"")</f>
        <v/>
      </c>
      <c r="O1394" s="423" t="str">
        <f>IF(STEP!S1394&lt;&gt;"",STEP!S1394,"")</f>
        <v/>
      </c>
      <c r="P1394" s="316" t="str">
        <f t="shared" si="203"/>
        <v/>
      </c>
      <c r="Q1394" s="336"/>
      <c r="R1394" s="560" t="str">
        <f t="shared" si="202"/>
        <v/>
      </c>
    </row>
    <row r="1395" spans="2:18" ht="13.8" thickBot="1">
      <c r="B1395" s="518"/>
      <c r="C1395" s="625" t="str">
        <f>IF(STEP!C1395&lt;&gt;"",STEP!C1395,"")</f>
        <v/>
      </c>
      <c r="D1395" s="415" t="str">
        <f>IF(STEP!D1395&lt;&gt;"",STEP!D1395,"")</f>
        <v/>
      </c>
      <c r="E1395" s="416" t="str">
        <f>IF(STEP!E1395&lt;&gt;"",STEP!E1395,"")</f>
        <v/>
      </c>
      <c r="F1395" s="415" t="str">
        <f>IF(STEP!F1395&lt;&gt;"",STEP!F1395,"")</f>
        <v/>
      </c>
      <c r="G1395" s="417" t="str">
        <f>IF(STEP!C1395&lt;&gt;"",STEP!AD1395,"")</f>
        <v/>
      </c>
      <c r="H1395" s="417" t="str">
        <f>IF(AND(STEP!$G1395="",$J$8&lt;&gt;"ON"),"",IF(月報!AX1395&lt;&gt;"",月報!AX1395,IF(STEP!G1395&lt;&gt;"",STEP!G1395,"")))</f>
        <v/>
      </c>
      <c r="I1395" s="418" t="str">
        <f>IF(AND(STEP!$G1395="",$J$8&lt;&gt;"ON"),"",IF(月報!AZ1395&lt;&gt;"",月報!AZ1395,IF(STEP!H1395&lt;&gt;"",STEP!H1395,"")))</f>
        <v/>
      </c>
      <c r="J1395" s="418" t="str">
        <f>IF(AND(STEP!$G1395="",$J$8&lt;&gt;"ON"),"",IF(月報!BA1395&lt;&gt;"",月報!BA1395,IF(STEP!J1395&lt;&gt;"",STEP!J1395/24,"")))</f>
        <v/>
      </c>
      <c r="K1395" s="418" t="str">
        <f>IF(STEP!X1395&lt;&gt;"",STEP!X1395,"")</f>
        <v/>
      </c>
      <c r="L1395" s="418" t="str">
        <f>IF(STEP!Y1395&lt;&gt;"",STEP!Y1395,"")</f>
        <v/>
      </c>
      <c r="M1395" s="418" t="str">
        <f>IF(STEP!Z1395&lt;&gt;"",STEP!Z1395,"")</f>
        <v/>
      </c>
      <c r="N1395" s="426" t="str">
        <f>IF(STEP!R1395&lt;&gt;"",STEP!R1395,"")</f>
        <v/>
      </c>
      <c r="O1395" s="427" t="str">
        <f>IF(STEP!S1395&lt;&gt;"",STEP!S1395,"")</f>
        <v/>
      </c>
      <c r="P1395" s="318" t="str">
        <f t="shared" si="203"/>
        <v/>
      </c>
      <c r="Q1395" s="338"/>
      <c r="R1395" s="563" t="str">
        <f t="shared" si="202"/>
        <v/>
      </c>
    </row>
    <row r="1396" spans="2:18">
      <c r="B1396" s="516" t="s">
        <v>416</v>
      </c>
      <c r="C1396" s="626"/>
      <c r="D1396" s="324"/>
      <c r="E1396" s="325"/>
      <c r="F1396" s="578" t="s">
        <v>465</v>
      </c>
      <c r="G1396" s="320"/>
      <c r="H1396" s="320"/>
      <c r="I1396" s="326"/>
      <c r="J1396" s="326"/>
      <c r="K1396" s="326"/>
      <c r="L1396" s="326"/>
      <c r="M1396" s="326"/>
      <c r="N1396" s="327"/>
      <c r="O1396" s="328"/>
      <c r="P1396" s="335"/>
      <c r="Q1396" s="336"/>
      <c r="R1396" s="564" t="str">
        <f t="shared" si="202"/>
        <v/>
      </c>
    </row>
    <row r="1397" spans="2:18">
      <c r="B1397" s="516"/>
      <c r="C1397" s="626"/>
      <c r="D1397" s="324"/>
      <c r="E1397" s="325"/>
      <c r="F1397" s="324"/>
      <c r="G1397" s="320"/>
      <c r="H1397" s="320"/>
      <c r="I1397" s="326"/>
      <c r="J1397" s="326"/>
      <c r="K1397" s="326"/>
      <c r="L1397" s="326"/>
      <c r="M1397" s="326"/>
      <c r="N1397" s="327"/>
      <c r="O1397" s="328"/>
      <c r="P1397" s="335"/>
      <c r="Q1397" s="336"/>
      <c r="R1397" s="564" t="str">
        <f t="shared" si="202"/>
        <v/>
      </c>
    </row>
    <row r="1398" spans="2:18">
      <c r="B1398" s="516"/>
      <c r="C1398" s="626"/>
      <c r="D1398" s="324"/>
      <c r="E1398" s="325"/>
      <c r="F1398" s="324"/>
      <c r="G1398" s="320"/>
      <c r="H1398" s="320"/>
      <c r="I1398" s="326"/>
      <c r="J1398" s="326"/>
      <c r="K1398" s="326"/>
      <c r="L1398" s="326"/>
      <c r="M1398" s="326"/>
      <c r="N1398" s="327"/>
      <c r="O1398" s="328"/>
      <c r="P1398" s="335"/>
      <c r="Q1398" s="336"/>
      <c r="R1398" s="564" t="str">
        <f t="shared" si="202"/>
        <v/>
      </c>
    </row>
    <row r="1399" spans="2:18">
      <c r="B1399" s="516"/>
      <c r="C1399" s="626"/>
      <c r="D1399" s="324"/>
      <c r="E1399" s="325"/>
      <c r="F1399" s="324"/>
      <c r="G1399" s="320"/>
      <c r="H1399" s="320"/>
      <c r="I1399" s="326"/>
      <c r="J1399" s="326"/>
      <c r="K1399" s="326"/>
      <c r="L1399" s="326"/>
      <c r="M1399" s="326"/>
      <c r="N1399" s="327"/>
      <c r="O1399" s="328"/>
      <c r="P1399" s="335"/>
      <c r="Q1399" s="336"/>
      <c r="R1399" s="564" t="str">
        <f t="shared" si="202"/>
        <v/>
      </c>
    </row>
    <row r="1400" spans="2:18">
      <c r="B1400" s="516"/>
      <c r="C1400" s="626"/>
      <c r="D1400" s="324"/>
      <c r="E1400" s="325"/>
      <c r="F1400" s="324"/>
      <c r="G1400" s="320"/>
      <c r="H1400" s="320"/>
      <c r="I1400" s="326"/>
      <c r="J1400" s="326"/>
      <c r="K1400" s="326"/>
      <c r="L1400" s="326"/>
      <c r="M1400" s="326"/>
      <c r="N1400" s="327"/>
      <c r="O1400" s="328"/>
      <c r="P1400" s="335"/>
      <c r="Q1400" s="336"/>
      <c r="R1400" s="564" t="str">
        <f t="shared" ref="R1400:R1463" si="204">R1399</f>
        <v/>
      </c>
    </row>
    <row r="1401" spans="2:18">
      <c r="B1401" s="516"/>
      <c r="C1401" s="626"/>
      <c r="D1401" s="324"/>
      <c r="E1401" s="325"/>
      <c r="F1401" s="324"/>
      <c r="G1401" s="320"/>
      <c r="H1401" s="320"/>
      <c r="I1401" s="326"/>
      <c r="J1401" s="326"/>
      <c r="K1401" s="326"/>
      <c r="L1401" s="326"/>
      <c r="M1401" s="326"/>
      <c r="N1401" s="327"/>
      <c r="O1401" s="328"/>
      <c r="P1401" s="335"/>
      <c r="Q1401" s="336"/>
      <c r="R1401" s="564" t="str">
        <f t="shared" si="204"/>
        <v/>
      </c>
    </row>
    <row r="1402" spans="2:18">
      <c r="B1402" s="516"/>
      <c r="C1402" s="626"/>
      <c r="D1402" s="324"/>
      <c r="E1402" s="325"/>
      <c r="F1402" s="324"/>
      <c r="G1402" s="320"/>
      <c r="H1402" s="320"/>
      <c r="I1402" s="326"/>
      <c r="J1402" s="326"/>
      <c r="K1402" s="326"/>
      <c r="L1402" s="326"/>
      <c r="M1402" s="326"/>
      <c r="N1402" s="327"/>
      <c r="O1402" s="328"/>
      <c r="P1402" s="335"/>
      <c r="Q1402" s="336"/>
      <c r="R1402" s="564" t="str">
        <f t="shared" si="204"/>
        <v/>
      </c>
    </row>
    <row r="1403" spans="2:18">
      <c r="B1403" s="516"/>
      <c r="C1403" s="626"/>
      <c r="D1403" s="324"/>
      <c r="E1403" s="325"/>
      <c r="F1403" s="324"/>
      <c r="G1403" s="320"/>
      <c r="H1403" s="320"/>
      <c r="I1403" s="326"/>
      <c r="J1403" s="326"/>
      <c r="K1403" s="326"/>
      <c r="L1403" s="326"/>
      <c r="M1403" s="326"/>
      <c r="N1403" s="327"/>
      <c r="O1403" s="328"/>
      <c r="P1403" s="335"/>
      <c r="Q1403" s="336"/>
      <c r="R1403" s="564" t="str">
        <f t="shared" si="204"/>
        <v/>
      </c>
    </row>
    <row r="1404" spans="2:18">
      <c r="B1404" s="516"/>
      <c r="C1404" s="626"/>
      <c r="D1404" s="324"/>
      <c r="E1404" s="325"/>
      <c r="F1404" s="324"/>
      <c r="G1404" s="320"/>
      <c r="H1404" s="320"/>
      <c r="I1404" s="326"/>
      <c r="J1404" s="326"/>
      <c r="K1404" s="326"/>
      <c r="L1404" s="326"/>
      <c r="M1404" s="326"/>
      <c r="N1404" s="327"/>
      <c r="O1404" s="328"/>
      <c r="P1404" s="335"/>
      <c r="Q1404" s="336"/>
      <c r="R1404" s="564" t="str">
        <f t="shared" si="204"/>
        <v/>
      </c>
    </row>
    <row r="1405" spans="2:18" ht="13.8" thickBot="1">
      <c r="B1405" s="519"/>
      <c r="C1405" s="627"/>
      <c r="D1405" s="330"/>
      <c r="E1405" s="331"/>
      <c r="F1405" s="330"/>
      <c r="G1405" s="322"/>
      <c r="H1405" s="322"/>
      <c r="I1405" s="332"/>
      <c r="J1405" s="332"/>
      <c r="K1405" s="332"/>
      <c r="L1405" s="332"/>
      <c r="M1405" s="332"/>
      <c r="N1405" s="333"/>
      <c r="O1405" s="334"/>
      <c r="P1405" s="337"/>
      <c r="Q1405" s="338"/>
      <c r="R1405" s="565" t="str">
        <f t="shared" si="204"/>
        <v/>
      </c>
    </row>
    <row r="1406" spans="2:18">
      <c r="B1406" s="517">
        <f>B1361+1</f>
        <v>32</v>
      </c>
      <c r="C1406" s="624" t="str">
        <f>IF(STEP!C1406&lt;&gt;"",STEP!C1406,"")</f>
        <v/>
      </c>
      <c r="D1406" s="405" t="str">
        <f>IF(STEP!D1406&lt;&gt;"",STEP!D1406,"")</f>
        <v/>
      </c>
      <c r="E1406" s="406" t="str">
        <f>IF(STEP!E1406&lt;&gt;"",STEP!E1406,"")</f>
        <v/>
      </c>
      <c r="F1406" s="405" t="str">
        <f>IF(STEP!F1406&lt;&gt;"",STEP!F1406,"")</f>
        <v/>
      </c>
      <c r="G1406" s="407" t="str">
        <f>IF(STEP!C1406&lt;&gt;"",STEP!AD1406,"")</f>
        <v/>
      </c>
      <c r="H1406" s="407" t="str">
        <f>IF(AND(STEP!$G1406="",$J$8&lt;&gt;"ON"),"",IF(月報!AX1406&lt;&gt;"",月報!AX1406,IF(STEP!G1406&lt;&gt;"",STEP!G1406,"")))</f>
        <v/>
      </c>
      <c r="I1406" s="408" t="str">
        <f>IF(AND(STEP!$G1406="",$J$8&lt;&gt;"ON"),"",IF(月報!AZ1406&lt;&gt;"",月報!AZ1406,IF(STEP!H1406&lt;&gt;"",STEP!H1406,"")))</f>
        <v/>
      </c>
      <c r="J1406" s="408" t="str">
        <f>IF(AND(STEP!$G1406="",$J$8&lt;&gt;"ON"),"",IF(月報!BA1406&lt;&gt;"",月報!BA1406,IF(STEP!J1406&lt;&gt;"",STEP!J1406/24,"")))</f>
        <v/>
      </c>
      <c r="K1406" s="408" t="str">
        <f>IF(STEP!X1406&lt;&gt;"",STEP!X1406,"")</f>
        <v/>
      </c>
      <c r="L1406" s="408" t="str">
        <f>IF(STEP!Y1406&lt;&gt;"",STEP!Y1406,"")</f>
        <v/>
      </c>
      <c r="M1406" s="408" t="str">
        <f>IF(STEP!Z1406&lt;&gt;"",STEP!Z1406,"")</f>
        <v/>
      </c>
      <c r="N1406" s="419" t="str">
        <f>IF(STEP!R1406&lt;&gt;"",STEP!R1406,"")</f>
        <v/>
      </c>
      <c r="O1406" s="420" t="str">
        <f>IF(STEP!S1406&lt;&gt;"",STEP!S1406,"")</f>
        <v/>
      </c>
      <c r="P1406" s="315" t="str">
        <f t="shared" ref="P1406:P1440" si="205">IF(J1406&lt;&gt;"",J1406,"")</f>
        <v/>
      </c>
      <c r="Q1406" s="472">
        <f>SUM(P1406:P1412)</f>
        <v>0</v>
      </c>
      <c r="R1406" s="559" t="str">
        <f>IF(C1406&lt;&gt;"",VLOOKUP(C1406,設定シート!$D$10:$L$109,9,FALSE),"")</f>
        <v/>
      </c>
    </row>
    <row r="1407" spans="2:18">
      <c r="B1407" s="517"/>
      <c r="C1407" s="622" t="str">
        <f>IF(STEP!C1407&lt;&gt;"",STEP!C1407,"")</f>
        <v/>
      </c>
      <c r="D1407" s="409" t="str">
        <f>IF(STEP!D1407&lt;&gt;"",STEP!D1407,"")</f>
        <v/>
      </c>
      <c r="E1407" s="410" t="str">
        <f>IF(STEP!E1407&lt;&gt;"",STEP!E1407,"")</f>
        <v/>
      </c>
      <c r="F1407" s="409" t="str">
        <f>IF(STEP!F1407&lt;&gt;"",STEP!F1407,"")</f>
        <v/>
      </c>
      <c r="G1407" s="508" t="str">
        <f>IF(STEP!C1407&lt;&gt;"",STEP!AD1407,"")</f>
        <v/>
      </c>
      <c r="H1407" s="407" t="str">
        <f>IF(AND(STEP!$G1407="",$J$8&lt;&gt;"ON"),"",IF(月報!AX1407&lt;&gt;"",月報!AX1407,IF(STEP!G1407&lt;&gt;"",STEP!G1407,"")))</f>
        <v/>
      </c>
      <c r="I1407" s="408" t="str">
        <f>IF(AND(STEP!$G1407="",$J$8&lt;&gt;"ON"),"",IF(月報!AZ1407&lt;&gt;"",月報!AZ1407,IF(STEP!H1407&lt;&gt;"",STEP!H1407,"")))</f>
        <v/>
      </c>
      <c r="J1407" s="408" t="str">
        <f>IF(AND(STEP!$G1407="",$J$8&lt;&gt;"ON"),"",IF(月報!BA1407&lt;&gt;"",月報!BA1407,IF(STEP!J1407&lt;&gt;"",STEP!J1407/24,"")))</f>
        <v/>
      </c>
      <c r="K1407" s="421" t="str">
        <f>IF(STEP!X1407&lt;&gt;"",STEP!X1407,"")</f>
        <v/>
      </c>
      <c r="L1407" s="421" t="str">
        <f>IF(STEP!Y1407&lt;&gt;"",STEP!Y1407,"")</f>
        <v/>
      </c>
      <c r="M1407" s="421" t="str">
        <f>IF(STEP!Z1407&lt;&gt;"",STEP!Z1407,"")</f>
        <v/>
      </c>
      <c r="N1407" s="422" t="str">
        <f>IF(STEP!R1407&lt;&gt;"",STEP!R1407,"")</f>
        <v/>
      </c>
      <c r="O1407" s="423" t="str">
        <f>IF(STEP!S1407&lt;&gt;"",STEP!S1407,"")</f>
        <v/>
      </c>
      <c r="P1407" s="316" t="str">
        <f t="shared" si="205"/>
        <v/>
      </c>
      <c r="Q1407" s="336"/>
      <c r="R1407" s="560" t="str">
        <f>R1406</f>
        <v/>
      </c>
    </row>
    <row r="1408" spans="2:18">
      <c r="B1408" s="517"/>
      <c r="C1408" s="622" t="str">
        <f>IF(STEP!C1408&lt;&gt;"",STEP!C1408,"")</f>
        <v/>
      </c>
      <c r="D1408" s="409" t="str">
        <f>IF(STEP!D1408&lt;&gt;"",STEP!D1408,"")</f>
        <v/>
      </c>
      <c r="E1408" s="410" t="str">
        <f>IF(STEP!E1408&lt;&gt;"",STEP!E1408,"")</f>
        <v/>
      </c>
      <c r="F1408" s="409" t="str">
        <f>IF(STEP!F1408&lt;&gt;"",STEP!F1408,"")</f>
        <v/>
      </c>
      <c r="G1408" s="508" t="str">
        <f>IF(STEP!C1408&lt;&gt;"",STEP!AD1408,"")</f>
        <v/>
      </c>
      <c r="H1408" s="407" t="str">
        <f>IF(AND(STEP!$G1408="",$J$8&lt;&gt;"ON"),"",IF(月報!AX1408&lt;&gt;"",月報!AX1408,IF(STEP!G1408&lt;&gt;"",STEP!G1408,"")))</f>
        <v/>
      </c>
      <c r="I1408" s="408" t="str">
        <f>IF(AND(STEP!$G1408="",$J$8&lt;&gt;"ON"),"",IF(月報!AZ1408&lt;&gt;"",月報!AZ1408,IF(STEP!H1408&lt;&gt;"",STEP!H1408,"")))</f>
        <v/>
      </c>
      <c r="J1408" s="408" t="str">
        <f>IF(AND(STEP!$G1408="",$J$8&lt;&gt;"ON"),"",IF(月報!BA1408&lt;&gt;"",月報!BA1408,IF(STEP!J1408&lt;&gt;"",STEP!J1408/24,"")))</f>
        <v/>
      </c>
      <c r="K1408" s="421" t="str">
        <f>IF(STEP!X1408&lt;&gt;"",STEP!X1408,"")</f>
        <v/>
      </c>
      <c r="L1408" s="421" t="str">
        <f>IF(STEP!Y1408&lt;&gt;"",STEP!Y1408,"")</f>
        <v/>
      </c>
      <c r="M1408" s="421" t="str">
        <f>IF(STEP!Z1408&lt;&gt;"",STEP!Z1408,"")</f>
        <v/>
      </c>
      <c r="N1408" s="422" t="str">
        <f>IF(STEP!R1408&lt;&gt;"",STEP!R1408,"")</f>
        <v/>
      </c>
      <c r="O1408" s="423" t="str">
        <f>IF(STEP!S1408&lt;&gt;"",STEP!S1408,"")</f>
        <v/>
      </c>
      <c r="P1408" s="316" t="str">
        <f t="shared" si="205"/>
        <v/>
      </c>
      <c r="Q1408" s="336"/>
      <c r="R1408" s="560" t="str">
        <f t="shared" si="204"/>
        <v/>
      </c>
    </row>
    <row r="1409" spans="2:18">
      <c r="B1409" s="517"/>
      <c r="C1409" s="622" t="str">
        <f>IF(STEP!C1409&lt;&gt;"",STEP!C1409,"")</f>
        <v/>
      </c>
      <c r="D1409" s="409" t="str">
        <f>IF(STEP!D1409&lt;&gt;"",STEP!D1409,"")</f>
        <v/>
      </c>
      <c r="E1409" s="410" t="str">
        <f>IF(STEP!E1409&lt;&gt;"",STEP!E1409,"")</f>
        <v/>
      </c>
      <c r="F1409" s="409" t="str">
        <f>IF(STEP!F1409&lt;&gt;"",STEP!F1409,"")</f>
        <v/>
      </c>
      <c r="G1409" s="508" t="str">
        <f>IF(STEP!C1409&lt;&gt;"",STEP!AD1409,"")</f>
        <v/>
      </c>
      <c r="H1409" s="407" t="str">
        <f>IF(AND(STEP!$G1409="",$J$8&lt;&gt;"ON"),"",IF(月報!AX1409&lt;&gt;"",月報!AX1409,IF(STEP!G1409&lt;&gt;"",STEP!G1409,"")))</f>
        <v/>
      </c>
      <c r="I1409" s="408" t="str">
        <f>IF(AND(STEP!$G1409="",$J$8&lt;&gt;"ON"),"",IF(月報!AZ1409&lt;&gt;"",月報!AZ1409,IF(STEP!H1409&lt;&gt;"",STEP!H1409,"")))</f>
        <v/>
      </c>
      <c r="J1409" s="408" t="str">
        <f>IF(AND(STEP!$G1409="",$J$8&lt;&gt;"ON"),"",IF(月報!BA1409&lt;&gt;"",月報!BA1409,IF(STEP!J1409&lt;&gt;"",STEP!J1409/24,"")))</f>
        <v/>
      </c>
      <c r="K1409" s="421" t="str">
        <f>IF(STEP!X1409&lt;&gt;"",STEP!X1409,"")</f>
        <v/>
      </c>
      <c r="L1409" s="421" t="str">
        <f>IF(STEP!Y1409&lt;&gt;"",STEP!Y1409,"")</f>
        <v/>
      </c>
      <c r="M1409" s="421" t="str">
        <f>IF(STEP!Z1409&lt;&gt;"",STEP!Z1409,"")</f>
        <v/>
      </c>
      <c r="N1409" s="422" t="str">
        <f>IF(STEP!R1409&lt;&gt;"",STEP!R1409,"")</f>
        <v/>
      </c>
      <c r="O1409" s="423" t="str">
        <f>IF(STEP!S1409&lt;&gt;"",STEP!S1409,"")</f>
        <v/>
      </c>
      <c r="P1409" s="316" t="str">
        <f t="shared" si="205"/>
        <v/>
      </c>
      <c r="Q1409" s="336"/>
      <c r="R1409" s="560" t="str">
        <f t="shared" si="204"/>
        <v/>
      </c>
    </row>
    <row r="1410" spans="2:18">
      <c r="B1410" s="517"/>
      <c r="C1410" s="622" t="str">
        <f>IF(STEP!C1410&lt;&gt;"",STEP!C1410,"")</f>
        <v/>
      </c>
      <c r="D1410" s="409" t="str">
        <f>IF(STEP!D1410&lt;&gt;"",STEP!D1410,"")</f>
        <v/>
      </c>
      <c r="E1410" s="410" t="str">
        <f>IF(STEP!E1410&lt;&gt;"",STEP!E1410,"")</f>
        <v/>
      </c>
      <c r="F1410" s="409" t="str">
        <f>IF(STEP!F1410&lt;&gt;"",STEP!F1410,"")</f>
        <v/>
      </c>
      <c r="G1410" s="508" t="str">
        <f>IF(STEP!C1410&lt;&gt;"",STEP!AD1410,"")</f>
        <v/>
      </c>
      <c r="H1410" s="407" t="str">
        <f>IF(AND(STEP!$G1410="",$J$8&lt;&gt;"ON"),"",IF(月報!AX1410&lt;&gt;"",月報!AX1410,IF(STEP!G1410&lt;&gt;"",STEP!G1410,"")))</f>
        <v/>
      </c>
      <c r="I1410" s="408" t="str">
        <f>IF(AND(STEP!$G1410="",$J$8&lt;&gt;"ON"),"",IF(月報!AZ1410&lt;&gt;"",月報!AZ1410,IF(STEP!H1410&lt;&gt;"",STEP!H1410,"")))</f>
        <v/>
      </c>
      <c r="J1410" s="408" t="str">
        <f>IF(AND(STEP!$G1410="",$J$8&lt;&gt;"ON"),"",IF(月報!BA1410&lt;&gt;"",月報!BA1410,IF(STEP!J1410&lt;&gt;"",STEP!J1410/24,"")))</f>
        <v/>
      </c>
      <c r="K1410" s="421" t="str">
        <f>IF(STEP!X1410&lt;&gt;"",STEP!X1410,"")</f>
        <v/>
      </c>
      <c r="L1410" s="421" t="str">
        <f>IF(STEP!Y1410&lt;&gt;"",STEP!Y1410,"")</f>
        <v/>
      </c>
      <c r="M1410" s="421" t="str">
        <f>IF(STEP!Z1410&lt;&gt;"",STEP!Z1410,"")</f>
        <v/>
      </c>
      <c r="N1410" s="422" t="str">
        <f>IF(STEP!R1410&lt;&gt;"",STEP!R1410,"")</f>
        <v/>
      </c>
      <c r="O1410" s="423" t="str">
        <f>IF(STEP!S1410&lt;&gt;"",STEP!S1410,"")</f>
        <v/>
      </c>
      <c r="P1410" s="316" t="str">
        <f t="shared" si="205"/>
        <v/>
      </c>
      <c r="Q1410" s="336"/>
      <c r="R1410" s="560" t="str">
        <f t="shared" si="204"/>
        <v/>
      </c>
    </row>
    <row r="1411" spans="2:18">
      <c r="B1411" s="517"/>
      <c r="C1411" s="622" t="str">
        <f>IF(STEP!C1411&lt;&gt;"",STEP!C1411,"")</f>
        <v/>
      </c>
      <c r="D1411" s="409" t="str">
        <f>IF(STEP!D1411&lt;&gt;"",STEP!D1411,"")</f>
        <v/>
      </c>
      <c r="E1411" s="410" t="str">
        <f>IF(STEP!E1411&lt;&gt;"",STEP!E1411,"")</f>
        <v/>
      </c>
      <c r="F1411" s="409" t="str">
        <f>IF(STEP!F1411&lt;&gt;"",STEP!F1411,"")</f>
        <v/>
      </c>
      <c r="G1411" s="508" t="str">
        <f>IF(STEP!C1411&lt;&gt;"",STEP!AD1411,"")</f>
        <v/>
      </c>
      <c r="H1411" s="407" t="str">
        <f>IF(AND(STEP!$G1411="",$J$8&lt;&gt;"ON"),"",IF(月報!AX1411&lt;&gt;"",月報!AX1411,IF(STEP!G1411&lt;&gt;"",STEP!G1411,"")))</f>
        <v/>
      </c>
      <c r="I1411" s="408" t="str">
        <f>IF(AND(STEP!$G1411="",$J$8&lt;&gt;"ON"),"",IF(月報!AZ1411&lt;&gt;"",月報!AZ1411,IF(STEP!H1411&lt;&gt;"",STEP!H1411,"")))</f>
        <v/>
      </c>
      <c r="J1411" s="408" t="str">
        <f>IF(AND(STEP!$G1411="",$J$8&lt;&gt;"ON"),"",IF(月報!BA1411&lt;&gt;"",月報!BA1411,IF(STEP!J1411&lt;&gt;"",STEP!J1411/24,"")))</f>
        <v/>
      </c>
      <c r="K1411" s="421" t="str">
        <f>IF(STEP!X1411&lt;&gt;"",STEP!X1411,"")</f>
        <v/>
      </c>
      <c r="L1411" s="421" t="str">
        <f>IF(STEP!Y1411&lt;&gt;"",STEP!Y1411,"")</f>
        <v/>
      </c>
      <c r="M1411" s="421" t="str">
        <f>IF(STEP!Z1411&lt;&gt;"",STEP!Z1411,"")</f>
        <v/>
      </c>
      <c r="N1411" s="422" t="str">
        <f>IF(STEP!R1411&lt;&gt;"",STEP!R1411,"")</f>
        <v/>
      </c>
      <c r="O1411" s="423" t="str">
        <f>IF(STEP!S1411&lt;&gt;"",STEP!S1411,"")</f>
        <v/>
      </c>
      <c r="P1411" s="316" t="str">
        <f t="shared" si="205"/>
        <v/>
      </c>
      <c r="Q1411" s="336"/>
      <c r="R1411" s="560" t="str">
        <f t="shared" si="204"/>
        <v/>
      </c>
    </row>
    <row r="1412" spans="2:18">
      <c r="B1412" s="517"/>
      <c r="C1412" s="623" t="str">
        <f>IF(STEP!C1412&lt;&gt;"",STEP!C1412,"")</f>
        <v/>
      </c>
      <c r="D1412" s="411" t="str">
        <f>IF(STEP!D1412&lt;&gt;"",STEP!D1412,"")</f>
        <v/>
      </c>
      <c r="E1412" s="412" t="str">
        <f>IF(STEP!E1412&lt;&gt;"",STEP!E1412,"")</f>
        <v/>
      </c>
      <c r="F1412" s="411" t="str">
        <f>IF(STEP!F1412&lt;&gt;"",STEP!F1412,"")</f>
        <v/>
      </c>
      <c r="G1412" s="413" t="str">
        <f>IF(STEP!C1412&lt;&gt;"",STEP!AD1412,"")</f>
        <v/>
      </c>
      <c r="H1412" s="413" t="str">
        <f>IF(AND(STEP!$G1412="",$J$8&lt;&gt;"ON"),"",IF(月報!AX1412&lt;&gt;"",月報!AX1412,IF(STEP!G1412&lt;&gt;"",STEP!G1412,"")))</f>
        <v/>
      </c>
      <c r="I1412" s="414" t="str">
        <f>IF(AND(STEP!$G1412="",$J$8&lt;&gt;"ON"),"",IF(月報!AZ1412&lt;&gt;"",月報!AZ1412,IF(STEP!H1412&lt;&gt;"",STEP!H1412,"")))</f>
        <v/>
      </c>
      <c r="J1412" s="414" t="str">
        <f>IF(AND(STEP!$G1412="",$J$8&lt;&gt;"ON"),"",IF(月報!BA1412&lt;&gt;"",月報!BA1412,IF(STEP!J1412&lt;&gt;"",STEP!J1412/24,"")))</f>
        <v/>
      </c>
      <c r="K1412" s="414" t="str">
        <f>IF(STEP!X1412&lt;&gt;"",STEP!X1412,"")</f>
        <v/>
      </c>
      <c r="L1412" s="414" t="str">
        <f>IF(STEP!Y1412&lt;&gt;"",STEP!Y1412,"")</f>
        <v/>
      </c>
      <c r="M1412" s="414" t="str">
        <f>IF(STEP!Z1412&lt;&gt;"",STEP!Z1412,"")</f>
        <v/>
      </c>
      <c r="N1412" s="424" t="str">
        <f>IF(STEP!R1412&lt;&gt;"",STEP!R1412,"")</f>
        <v/>
      </c>
      <c r="O1412" s="425" t="str">
        <f>IF(STEP!S1412&lt;&gt;"",STEP!S1412,"")</f>
        <v/>
      </c>
      <c r="P1412" s="317" t="str">
        <f t="shared" si="205"/>
        <v/>
      </c>
      <c r="Q1412" s="473"/>
      <c r="R1412" s="561" t="str">
        <f t="shared" si="204"/>
        <v/>
      </c>
    </row>
    <row r="1413" spans="2:18">
      <c r="B1413" s="517"/>
      <c r="C1413" s="624" t="str">
        <f>IF(STEP!C1413&lt;&gt;"",STEP!C1413,"")</f>
        <v/>
      </c>
      <c r="D1413" s="405" t="str">
        <f>IF(STEP!D1413&lt;&gt;"",STEP!D1413,"")</f>
        <v/>
      </c>
      <c r="E1413" s="406" t="str">
        <f>IF(STEP!E1413&lt;&gt;"",STEP!E1413,"")</f>
        <v/>
      </c>
      <c r="F1413" s="405" t="str">
        <f>IF(STEP!F1413&lt;&gt;"",STEP!F1413,"")</f>
        <v/>
      </c>
      <c r="G1413" s="407" t="str">
        <f>IF(STEP!C1413&lt;&gt;"",STEP!AD1413,"")</f>
        <v/>
      </c>
      <c r="H1413" s="407" t="str">
        <f>IF(AND(STEP!$G1413="",$J$8&lt;&gt;"ON"),"",IF(月報!AX1413&lt;&gt;"",月報!AX1413,IF(STEP!G1413&lt;&gt;"",STEP!G1413,"")))</f>
        <v/>
      </c>
      <c r="I1413" s="408" t="str">
        <f>IF(AND(STEP!$G1413="",$J$8&lt;&gt;"ON"),"",IF(月報!AZ1413&lt;&gt;"",月報!AZ1413,IF(STEP!H1413&lt;&gt;"",STEP!H1413,"")))</f>
        <v/>
      </c>
      <c r="J1413" s="408" t="str">
        <f>IF(AND(STEP!$G1413="",$J$8&lt;&gt;"ON"),"",IF(月報!BA1413&lt;&gt;"",月報!BA1413,IF(STEP!J1413&lt;&gt;"",STEP!J1413/24,"")))</f>
        <v/>
      </c>
      <c r="K1413" s="408" t="str">
        <f>IF(STEP!X1413&lt;&gt;"",STEP!X1413,"")</f>
        <v/>
      </c>
      <c r="L1413" s="408" t="str">
        <f>IF(STEP!Y1413&lt;&gt;"",STEP!Y1413,"")</f>
        <v/>
      </c>
      <c r="M1413" s="408" t="str">
        <f>IF(STEP!Z1413&lt;&gt;"",STEP!Z1413,"")</f>
        <v/>
      </c>
      <c r="N1413" s="419" t="str">
        <f>IF(STEP!R1413&lt;&gt;"",STEP!R1413,"")</f>
        <v/>
      </c>
      <c r="O1413" s="420" t="str">
        <f>IF(STEP!S1413&lt;&gt;"",STEP!S1413,"")</f>
        <v/>
      </c>
      <c r="P1413" s="315" t="str">
        <f t="shared" si="205"/>
        <v/>
      </c>
      <c r="Q1413" s="474">
        <f>SUM(P1413:P1419)</f>
        <v>0</v>
      </c>
      <c r="R1413" s="562" t="str">
        <f t="shared" si="204"/>
        <v/>
      </c>
    </row>
    <row r="1414" spans="2:18">
      <c r="B1414" s="517"/>
      <c r="C1414" s="622" t="str">
        <f>IF(STEP!C1414&lt;&gt;"",STEP!C1414,"")</f>
        <v/>
      </c>
      <c r="D1414" s="409" t="str">
        <f>IF(STEP!D1414&lt;&gt;"",STEP!D1414,"")</f>
        <v/>
      </c>
      <c r="E1414" s="410" t="str">
        <f>IF(STEP!E1414&lt;&gt;"",STEP!E1414,"")</f>
        <v/>
      </c>
      <c r="F1414" s="409" t="str">
        <f>IF(STEP!F1414&lt;&gt;"",STEP!F1414,"")</f>
        <v/>
      </c>
      <c r="G1414" s="508" t="str">
        <f>IF(STEP!C1414&lt;&gt;"",STEP!AD1414,"")</f>
        <v/>
      </c>
      <c r="H1414" s="407" t="str">
        <f>IF(AND(STEP!$G1414="",$J$8&lt;&gt;"ON"),"",IF(月報!AX1414&lt;&gt;"",月報!AX1414,IF(STEP!G1414&lt;&gt;"",STEP!G1414,"")))</f>
        <v/>
      </c>
      <c r="I1414" s="408" t="str">
        <f>IF(AND(STEP!$G1414="",$J$8&lt;&gt;"ON"),"",IF(月報!AZ1414&lt;&gt;"",月報!AZ1414,IF(STEP!H1414&lt;&gt;"",STEP!H1414,"")))</f>
        <v/>
      </c>
      <c r="J1414" s="408" t="str">
        <f>IF(AND(STEP!$G1414="",$J$8&lt;&gt;"ON"),"",IF(月報!BA1414&lt;&gt;"",月報!BA1414,IF(STEP!J1414&lt;&gt;"",STEP!J1414/24,"")))</f>
        <v/>
      </c>
      <c r="K1414" s="421" t="str">
        <f>IF(STEP!X1414&lt;&gt;"",STEP!X1414,"")</f>
        <v/>
      </c>
      <c r="L1414" s="421" t="str">
        <f>IF(STEP!Y1414&lt;&gt;"",STEP!Y1414,"")</f>
        <v/>
      </c>
      <c r="M1414" s="421" t="str">
        <f>IF(STEP!Z1414&lt;&gt;"",STEP!Z1414,"")</f>
        <v/>
      </c>
      <c r="N1414" s="422" t="str">
        <f>IF(STEP!R1414&lt;&gt;"",STEP!R1414,"")</f>
        <v/>
      </c>
      <c r="O1414" s="423" t="str">
        <f>IF(STEP!S1414&lt;&gt;"",STEP!S1414,"")</f>
        <v/>
      </c>
      <c r="P1414" s="316" t="str">
        <f t="shared" si="205"/>
        <v/>
      </c>
      <c r="Q1414" s="336"/>
      <c r="R1414" s="560" t="str">
        <f t="shared" si="204"/>
        <v/>
      </c>
    </row>
    <row r="1415" spans="2:18">
      <c r="B1415" s="517"/>
      <c r="C1415" s="622" t="str">
        <f>IF(STEP!C1415&lt;&gt;"",STEP!C1415,"")</f>
        <v/>
      </c>
      <c r="D1415" s="409" t="str">
        <f>IF(STEP!D1415&lt;&gt;"",STEP!D1415,"")</f>
        <v/>
      </c>
      <c r="E1415" s="410" t="str">
        <f>IF(STEP!E1415&lt;&gt;"",STEP!E1415,"")</f>
        <v/>
      </c>
      <c r="F1415" s="409" t="str">
        <f>IF(STEP!F1415&lt;&gt;"",STEP!F1415,"")</f>
        <v/>
      </c>
      <c r="G1415" s="508" t="str">
        <f>IF(STEP!C1415&lt;&gt;"",STEP!AD1415,"")</f>
        <v/>
      </c>
      <c r="H1415" s="407" t="str">
        <f>IF(AND(STEP!$G1415="",$J$8&lt;&gt;"ON"),"",IF(月報!AX1415&lt;&gt;"",月報!AX1415,IF(STEP!G1415&lt;&gt;"",STEP!G1415,"")))</f>
        <v/>
      </c>
      <c r="I1415" s="408" t="str">
        <f>IF(AND(STEP!$G1415="",$J$8&lt;&gt;"ON"),"",IF(月報!AZ1415&lt;&gt;"",月報!AZ1415,IF(STEP!H1415&lt;&gt;"",STEP!H1415,"")))</f>
        <v/>
      </c>
      <c r="J1415" s="408" t="str">
        <f>IF(AND(STEP!$G1415="",$J$8&lt;&gt;"ON"),"",IF(月報!BA1415&lt;&gt;"",月報!BA1415,IF(STEP!J1415&lt;&gt;"",STEP!J1415/24,"")))</f>
        <v/>
      </c>
      <c r="K1415" s="421" t="str">
        <f>IF(STEP!X1415&lt;&gt;"",STEP!X1415,"")</f>
        <v/>
      </c>
      <c r="L1415" s="421" t="str">
        <f>IF(STEP!Y1415&lt;&gt;"",STEP!Y1415,"")</f>
        <v/>
      </c>
      <c r="M1415" s="421" t="str">
        <f>IF(STEP!Z1415&lt;&gt;"",STEP!Z1415,"")</f>
        <v/>
      </c>
      <c r="N1415" s="422" t="str">
        <f>IF(STEP!R1415&lt;&gt;"",STEP!R1415,"")</f>
        <v/>
      </c>
      <c r="O1415" s="423" t="str">
        <f>IF(STEP!S1415&lt;&gt;"",STEP!S1415,"")</f>
        <v/>
      </c>
      <c r="P1415" s="316" t="str">
        <f t="shared" si="205"/>
        <v/>
      </c>
      <c r="Q1415" s="336"/>
      <c r="R1415" s="560" t="str">
        <f t="shared" si="204"/>
        <v/>
      </c>
    </row>
    <row r="1416" spans="2:18">
      <c r="B1416" s="517"/>
      <c r="C1416" s="622" t="str">
        <f>IF(STEP!C1416&lt;&gt;"",STEP!C1416,"")</f>
        <v/>
      </c>
      <c r="D1416" s="409" t="str">
        <f>IF(STEP!D1416&lt;&gt;"",STEP!D1416,"")</f>
        <v/>
      </c>
      <c r="E1416" s="410" t="str">
        <f>IF(STEP!E1416&lt;&gt;"",STEP!E1416,"")</f>
        <v/>
      </c>
      <c r="F1416" s="409" t="str">
        <f>IF(STEP!F1416&lt;&gt;"",STEP!F1416,"")</f>
        <v/>
      </c>
      <c r="G1416" s="508" t="str">
        <f>IF(STEP!C1416&lt;&gt;"",STEP!AD1416,"")</f>
        <v/>
      </c>
      <c r="H1416" s="407" t="str">
        <f>IF(AND(STEP!$G1416="",$J$8&lt;&gt;"ON"),"",IF(月報!AX1416&lt;&gt;"",月報!AX1416,IF(STEP!G1416&lt;&gt;"",STEP!G1416,"")))</f>
        <v/>
      </c>
      <c r="I1416" s="408" t="str">
        <f>IF(AND(STEP!$G1416="",$J$8&lt;&gt;"ON"),"",IF(月報!AZ1416&lt;&gt;"",月報!AZ1416,IF(STEP!H1416&lt;&gt;"",STEP!H1416,"")))</f>
        <v/>
      </c>
      <c r="J1416" s="408" t="str">
        <f>IF(AND(STEP!$G1416="",$J$8&lt;&gt;"ON"),"",IF(月報!BA1416&lt;&gt;"",月報!BA1416,IF(STEP!J1416&lt;&gt;"",STEP!J1416/24,"")))</f>
        <v/>
      </c>
      <c r="K1416" s="421" t="str">
        <f>IF(STEP!X1416&lt;&gt;"",STEP!X1416,"")</f>
        <v/>
      </c>
      <c r="L1416" s="421" t="str">
        <f>IF(STEP!Y1416&lt;&gt;"",STEP!Y1416,"")</f>
        <v/>
      </c>
      <c r="M1416" s="421" t="str">
        <f>IF(STEP!Z1416&lt;&gt;"",STEP!Z1416,"")</f>
        <v/>
      </c>
      <c r="N1416" s="422" t="str">
        <f>IF(STEP!R1416&lt;&gt;"",STEP!R1416,"")</f>
        <v/>
      </c>
      <c r="O1416" s="423" t="str">
        <f>IF(STEP!S1416&lt;&gt;"",STEP!S1416,"")</f>
        <v/>
      </c>
      <c r="P1416" s="316" t="str">
        <f t="shared" si="205"/>
        <v/>
      </c>
      <c r="Q1416" s="336"/>
      <c r="R1416" s="560" t="str">
        <f t="shared" si="204"/>
        <v/>
      </c>
    </row>
    <row r="1417" spans="2:18">
      <c r="B1417" s="517"/>
      <c r="C1417" s="622" t="str">
        <f>IF(STEP!C1417&lt;&gt;"",STEP!C1417,"")</f>
        <v/>
      </c>
      <c r="D1417" s="409" t="str">
        <f>IF(STEP!D1417&lt;&gt;"",STEP!D1417,"")</f>
        <v/>
      </c>
      <c r="E1417" s="410" t="str">
        <f>IF(STEP!E1417&lt;&gt;"",STEP!E1417,"")</f>
        <v/>
      </c>
      <c r="F1417" s="409" t="str">
        <f>IF(STEP!F1417&lt;&gt;"",STEP!F1417,"")</f>
        <v/>
      </c>
      <c r="G1417" s="508" t="str">
        <f>IF(STEP!C1417&lt;&gt;"",STEP!AD1417,"")</f>
        <v/>
      </c>
      <c r="H1417" s="407" t="str">
        <f>IF(AND(STEP!$G1417="",$J$8&lt;&gt;"ON"),"",IF(月報!AX1417&lt;&gt;"",月報!AX1417,IF(STEP!G1417&lt;&gt;"",STEP!G1417,"")))</f>
        <v/>
      </c>
      <c r="I1417" s="408" t="str">
        <f>IF(AND(STEP!$G1417="",$J$8&lt;&gt;"ON"),"",IF(月報!AZ1417&lt;&gt;"",月報!AZ1417,IF(STEP!H1417&lt;&gt;"",STEP!H1417,"")))</f>
        <v/>
      </c>
      <c r="J1417" s="408" t="str">
        <f>IF(AND(STEP!$G1417="",$J$8&lt;&gt;"ON"),"",IF(月報!BA1417&lt;&gt;"",月報!BA1417,IF(STEP!J1417&lt;&gt;"",STEP!J1417/24,"")))</f>
        <v/>
      </c>
      <c r="K1417" s="421" t="str">
        <f>IF(STEP!X1417&lt;&gt;"",STEP!X1417,"")</f>
        <v/>
      </c>
      <c r="L1417" s="421" t="str">
        <f>IF(STEP!Y1417&lt;&gt;"",STEP!Y1417,"")</f>
        <v/>
      </c>
      <c r="M1417" s="421" t="str">
        <f>IF(STEP!Z1417&lt;&gt;"",STEP!Z1417,"")</f>
        <v/>
      </c>
      <c r="N1417" s="422" t="str">
        <f>IF(STEP!R1417&lt;&gt;"",STEP!R1417,"")</f>
        <v/>
      </c>
      <c r="O1417" s="423" t="str">
        <f>IF(STEP!S1417&lt;&gt;"",STEP!S1417,"")</f>
        <v/>
      </c>
      <c r="P1417" s="316" t="str">
        <f t="shared" si="205"/>
        <v/>
      </c>
      <c r="Q1417" s="336"/>
      <c r="R1417" s="560" t="str">
        <f t="shared" si="204"/>
        <v/>
      </c>
    </row>
    <row r="1418" spans="2:18">
      <c r="B1418" s="517"/>
      <c r="C1418" s="622" t="str">
        <f>IF(STEP!C1418&lt;&gt;"",STEP!C1418,"")</f>
        <v/>
      </c>
      <c r="D1418" s="409" t="str">
        <f>IF(STEP!D1418&lt;&gt;"",STEP!D1418,"")</f>
        <v/>
      </c>
      <c r="E1418" s="410" t="str">
        <f>IF(STEP!E1418&lt;&gt;"",STEP!E1418,"")</f>
        <v/>
      </c>
      <c r="F1418" s="409" t="str">
        <f>IF(STEP!F1418&lt;&gt;"",STEP!F1418,"")</f>
        <v/>
      </c>
      <c r="G1418" s="508" t="str">
        <f>IF(STEP!C1418&lt;&gt;"",STEP!AD1418,"")</f>
        <v/>
      </c>
      <c r="H1418" s="407" t="str">
        <f>IF(AND(STEP!$G1418="",$J$8&lt;&gt;"ON"),"",IF(月報!AX1418&lt;&gt;"",月報!AX1418,IF(STEP!G1418&lt;&gt;"",STEP!G1418,"")))</f>
        <v/>
      </c>
      <c r="I1418" s="408" t="str">
        <f>IF(AND(STEP!$G1418="",$J$8&lt;&gt;"ON"),"",IF(月報!AZ1418&lt;&gt;"",月報!AZ1418,IF(STEP!H1418&lt;&gt;"",STEP!H1418,"")))</f>
        <v/>
      </c>
      <c r="J1418" s="408" t="str">
        <f>IF(AND(STEP!$G1418="",$J$8&lt;&gt;"ON"),"",IF(月報!BA1418&lt;&gt;"",月報!BA1418,IF(STEP!J1418&lt;&gt;"",STEP!J1418/24,"")))</f>
        <v/>
      </c>
      <c r="K1418" s="421" t="str">
        <f>IF(STEP!X1418&lt;&gt;"",STEP!X1418,"")</f>
        <v/>
      </c>
      <c r="L1418" s="421" t="str">
        <f>IF(STEP!Y1418&lt;&gt;"",STEP!Y1418,"")</f>
        <v/>
      </c>
      <c r="M1418" s="421" t="str">
        <f>IF(STEP!Z1418&lt;&gt;"",STEP!Z1418,"")</f>
        <v/>
      </c>
      <c r="N1418" s="422" t="str">
        <f>IF(STEP!R1418&lt;&gt;"",STEP!R1418,"")</f>
        <v/>
      </c>
      <c r="O1418" s="423" t="str">
        <f>IF(STEP!S1418&lt;&gt;"",STEP!S1418,"")</f>
        <v/>
      </c>
      <c r="P1418" s="316" t="str">
        <f t="shared" si="205"/>
        <v/>
      </c>
      <c r="Q1418" s="336"/>
      <c r="R1418" s="560" t="str">
        <f t="shared" si="204"/>
        <v/>
      </c>
    </row>
    <row r="1419" spans="2:18">
      <c r="B1419" s="517"/>
      <c r="C1419" s="623" t="str">
        <f>IF(STEP!C1419&lt;&gt;"",STEP!C1419,"")</f>
        <v/>
      </c>
      <c r="D1419" s="411" t="str">
        <f>IF(STEP!D1419&lt;&gt;"",STEP!D1419,"")</f>
        <v/>
      </c>
      <c r="E1419" s="412" t="str">
        <f>IF(STEP!E1419&lt;&gt;"",STEP!E1419,"")</f>
        <v/>
      </c>
      <c r="F1419" s="411" t="str">
        <f>IF(STEP!F1419&lt;&gt;"",STEP!F1419,"")</f>
        <v/>
      </c>
      <c r="G1419" s="413" t="str">
        <f>IF(STEP!C1419&lt;&gt;"",STEP!AD1419,"")</f>
        <v/>
      </c>
      <c r="H1419" s="413" t="str">
        <f>IF(AND(STEP!$G1419="",$J$8&lt;&gt;"ON"),"",IF(月報!AX1419&lt;&gt;"",月報!AX1419,IF(STEP!G1419&lt;&gt;"",STEP!G1419,"")))</f>
        <v/>
      </c>
      <c r="I1419" s="414" t="str">
        <f>IF(AND(STEP!$G1419="",$J$8&lt;&gt;"ON"),"",IF(月報!AZ1419&lt;&gt;"",月報!AZ1419,IF(STEP!H1419&lt;&gt;"",STEP!H1419,"")))</f>
        <v/>
      </c>
      <c r="J1419" s="414" t="str">
        <f>IF(AND(STEP!$G1419="",$J$8&lt;&gt;"ON"),"",IF(月報!BA1419&lt;&gt;"",月報!BA1419,IF(STEP!J1419&lt;&gt;"",STEP!J1419/24,"")))</f>
        <v/>
      </c>
      <c r="K1419" s="414" t="str">
        <f>IF(STEP!X1419&lt;&gt;"",STEP!X1419,"")</f>
        <v/>
      </c>
      <c r="L1419" s="414" t="str">
        <f>IF(STEP!Y1419&lt;&gt;"",STEP!Y1419,"")</f>
        <v/>
      </c>
      <c r="M1419" s="414" t="str">
        <f>IF(STEP!Z1419&lt;&gt;"",STEP!Z1419,"")</f>
        <v/>
      </c>
      <c r="N1419" s="424" t="str">
        <f>IF(STEP!R1419&lt;&gt;"",STEP!R1419,"")</f>
        <v/>
      </c>
      <c r="O1419" s="425" t="str">
        <f>IF(STEP!S1419&lt;&gt;"",STEP!S1419,"")</f>
        <v/>
      </c>
      <c r="P1419" s="317" t="str">
        <f t="shared" si="205"/>
        <v/>
      </c>
      <c r="Q1419" s="473"/>
      <c r="R1419" s="561" t="str">
        <f t="shared" si="204"/>
        <v/>
      </c>
    </row>
    <row r="1420" spans="2:18">
      <c r="B1420" s="517"/>
      <c r="C1420" s="624" t="str">
        <f>IF(STEP!C1420&lt;&gt;"",STEP!C1420,"")</f>
        <v/>
      </c>
      <c r="D1420" s="405" t="str">
        <f>IF(STEP!D1420&lt;&gt;"",STEP!D1420,"")</f>
        <v/>
      </c>
      <c r="E1420" s="406" t="str">
        <f>IF(STEP!E1420&lt;&gt;"",STEP!E1420,"")</f>
        <v/>
      </c>
      <c r="F1420" s="405" t="str">
        <f>IF(STEP!F1420&lt;&gt;"",STEP!F1420,"")</f>
        <v/>
      </c>
      <c r="G1420" s="407" t="str">
        <f>IF(STEP!C1420&lt;&gt;"",STEP!AD1420,"")</f>
        <v/>
      </c>
      <c r="H1420" s="407" t="str">
        <f>IF(AND(STEP!$G1420="",$J$8&lt;&gt;"ON"),"",IF(月報!AX1420&lt;&gt;"",月報!AX1420,IF(STEP!G1420&lt;&gt;"",STEP!G1420,"")))</f>
        <v/>
      </c>
      <c r="I1420" s="408" t="str">
        <f>IF(AND(STEP!$G1420="",$J$8&lt;&gt;"ON"),"",IF(月報!AZ1420&lt;&gt;"",月報!AZ1420,IF(STEP!H1420&lt;&gt;"",STEP!H1420,"")))</f>
        <v/>
      </c>
      <c r="J1420" s="408" t="str">
        <f>IF(AND(STEP!$G1420="",$J$8&lt;&gt;"ON"),"",IF(月報!BA1420&lt;&gt;"",月報!BA1420,IF(STEP!J1420&lt;&gt;"",STEP!J1420/24,"")))</f>
        <v/>
      </c>
      <c r="K1420" s="408" t="str">
        <f>IF(STEP!X1420&lt;&gt;"",STEP!X1420,"")</f>
        <v/>
      </c>
      <c r="L1420" s="408" t="str">
        <f>IF(STEP!Y1420&lt;&gt;"",STEP!Y1420,"")</f>
        <v/>
      </c>
      <c r="M1420" s="408" t="str">
        <f>IF(STEP!Z1420&lt;&gt;"",STEP!Z1420,"")</f>
        <v/>
      </c>
      <c r="N1420" s="419" t="str">
        <f>IF(STEP!R1420&lt;&gt;"",STEP!R1420,"")</f>
        <v/>
      </c>
      <c r="O1420" s="420" t="str">
        <f>IF(STEP!S1420&lt;&gt;"",STEP!S1420,"")</f>
        <v/>
      </c>
      <c r="P1420" s="315" t="str">
        <f t="shared" si="205"/>
        <v/>
      </c>
      <c r="Q1420" s="474">
        <f>SUM(P1420:P1426)</f>
        <v>0</v>
      </c>
      <c r="R1420" s="562" t="str">
        <f t="shared" si="204"/>
        <v/>
      </c>
    </row>
    <row r="1421" spans="2:18">
      <c r="B1421" s="517"/>
      <c r="C1421" s="622" t="str">
        <f>IF(STEP!C1421&lt;&gt;"",STEP!C1421,"")</f>
        <v/>
      </c>
      <c r="D1421" s="409" t="str">
        <f>IF(STEP!D1421&lt;&gt;"",STEP!D1421,"")</f>
        <v/>
      </c>
      <c r="E1421" s="410" t="str">
        <f>IF(STEP!E1421&lt;&gt;"",STEP!E1421,"")</f>
        <v/>
      </c>
      <c r="F1421" s="409" t="str">
        <f>IF(STEP!F1421&lt;&gt;"",STEP!F1421,"")</f>
        <v/>
      </c>
      <c r="G1421" s="508" t="str">
        <f>IF(STEP!C1421&lt;&gt;"",STEP!AD1421,"")</f>
        <v/>
      </c>
      <c r="H1421" s="407" t="str">
        <f>IF(AND(STEP!$G1421="",$J$8&lt;&gt;"ON"),"",IF(月報!AX1421&lt;&gt;"",月報!AX1421,IF(STEP!G1421&lt;&gt;"",STEP!G1421,"")))</f>
        <v/>
      </c>
      <c r="I1421" s="408" t="str">
        <f>IF(AND(STEP!$G1421="",$J$8&lt;&gt;"ON"),"",IF(月報!AZ1421&lt;&gt;"",月報!AZ1421,IF(STEP!H1421&lt;&gt;"",STEP!H1421,"")))</f>
        <v/>
      </c>
      <c r="J1421" s="408" t="str">
        <f>IF(AND(STEP!$G1421="",$J$8&lt;&gt;"ON"),"",IF(月報!BA1421&lt;&gt;"",月報!BA1421,IF(STEP!J1421&lt;&gt;"",STEP!J1421/24,"")))</f>
        <v/>
      </c>
      <c r="K1421" s="421" t="str">
        <f>IF(STEP!X1421&lt;&gt;"",STEP!X1421,"")</f>
        <v/>
      </c>
      <c r="L1421" s="421" t="str">
        <f>IF(STEP!Y1421&lt;&gt;"",STEP!Y1421,"")</f>
        <v/>
      </c>
      <c r="M1421" s="421" t="str">
        <f>IF(STEP!Z1421&lt;&gt;"",STEP!Z1421,"")</f>
        <v/>
      </c>
      <c r="N1421" s="422" t="str">
        <f>IF(STEP!R1421&lt;&gt;"",STEP!R1421,"")</f>
        <v/>
      </c>
      <c r="O1421" s="423" t="str">
        <f>IF(STEP!S1421&lt;&gt;"",STEP!S1421,"")</f>
        <v/>
      </c>
      <c r="P1421" s="316" t="str">
        <f t="shared" si="205"/>
        <v/>
      </c>
      <c r="Q1421" s="336"/>
      <c r="R1421" s="560" t="str">
        <f t="shared" si="204"/>
        <v/>
      </c>
    </row>
    <row r="1422" spans="2:18">
      <c r="B1422" s="520"/>
      <c r="C1422" s="622" t="str">
        <f>IF(STEP!C1422&lt;&gt;"",STEP!C1422,"")</f>
        <v/>
      </c>
      <c r="D1422" s="409" t="str">
        <f>IF(STEP!D1422&lt;&gt;"",STEP!D1422,"")</f>
        <v/>
      </c>
      <c r="E1422" s="410" t="str">
        <f>IF(STEP!E1422&lt;&gt;"",STEP!E1422,"")</f>
        <v/>
      </c>
      <c r="F1422" s="409" t="str">
        <f>IF(STEP!F1422&lt;&gt;"",STEP!F1422,"")</f>
        <v/>
      </c>
      <c r="G1422" s="508" t="str">
        <f>IF(STEP!C1422&lt;&gt;"",STEP!AD1422,"")</f>
        <v/>
      </c>
      <c r="H1422" s="407" t="str">
        <f>IF(AND(STEP!$G1422="",$J$8&lt;&gt;"ON"),"",IF(月報!AX1422&lt;&gt;"",月報!AX1422,IF(STEP!G1422&lt;&gt;"",STEP!G1422,"")))</f>
        <v/>
      </c>
      <c r="I1422" s="408" t="str">
        <f>IF(AND(STEP!$G1422="",$J$8&lt;&gt;"ON"),"",IF(月報!AZ1422&lt;&gt;"",月報!AZ1422,IF(STEP!H1422&lt;&gt;"",STEP!H1422,"")))</f>
        <v/>
      </c>
      <c r="J1422" s="408" t="str">
        <f>IF(AND(STEP!$G1422="",$J$8&lt;&gt;"ON"),"",IF(月報!BA1422&lt;&gt;"",月報!BA1422,IF(STEP!J1422&lt;&gt;"",STEP!J1422/24,"")))</f>
        <v/>
      </c>
      <c r="K1422" s="421" t="str">
        <f>IF(STEP!X1422&lt;&gt;"",STEP!X1422,"")</f>
        <v/>
      </c>
      <c r="L1422" s="421" t="str">
        <f>IF(STEP!Y1422&lt;&gt;"",STEP!Y1422,"")</f>
        <v/>
      </c>
      <c r="M1422" s="421" t="str">
        <f>IF(STEP!Z1422&lt;&gt;"",STEP!Z1422,"")</f>
        <v/>
      </c>
      <c r="N1422" s="422" t="str">
        <f>IF(STEP!R1422&lt;&gt;"",STEP!R1422,"")</f>
        <v/>
      </c>
      <c r="O1422" s="423" t="str">
        <f>IF(STEP!S1422&lt;&gt;"",STEP!S1422,"")</f>
        <v/>
      </c>
      <c r="P1422" s="316" t="str">
        <f t="shared" si="205"/>
        <v/>
      </c>
      <c r="Q1422" s="336"/>
      <c r="R1422" s="560" t="str">
        <f t="shared" si="204"/>
        <v/>
      </c>
    </row>
    <row r="1423" spans="2:18">
      <c r="B1423" s="520"/>
      <c r="C1423" s="622" t="str">
        <f>IF(STEP!C1423&lt;&gt;"",STEP!C1423,"")</f>
        <v/>
      </c>
      <c r="D1423" s="409" t="str">
        <f>IF(STEP!D1423&lt;&gt;"",STEP!D1423,"")</f>
        <v/>
      </c>
      <c r="E1423" s="410" t="str">
        <f>IF(STEP!E1423&lt;&gt;"",STEP!E1423,"")</f>
        <v/>
      </c>
      <c r="F1423" s="409" t="str">
        <f>IF(STEP!F1423&lt;&gt;"",STEP!F1423,"")</f>
        <v/>
      </c>
      <c r="G1423" s="508" t="str">
        <f>IF(STEP!C1423&lt;&gt;"",STEP!AD1423,"")</f>
        <v/>
      </c>
      <c r="H1423" s="407" t="str">
        <f>IF(AND(STEP!$G1423="",$J$8&lt;&gt;"ON"),"",IF(月報!AX1423&lt;&gt;"",月報!AX1423,IF(STEP!G1423&lt;&gt;"",STEP!G1423,"")))</f>
        <v/>
      </c>
      <c r="I1423" s="408" t="str">
        <f>IF(AND(STEP!$G1423="",$J$8&lt;&gt;"ON"),"",IF(月報!AZ1423&lt;&gt;"",月報!AZ1423,IF(STEP!H1423&lt;&gt;"",STEP!H1423,"")))</f>
        <v/>
      </c>
      <c r="J1423" s="408" t="str">
        <f>IF(AND(STEP!$G1423="",$J$8&lt;&gt;"ON"),"",IF(月報!BA1423&lt;&gt;"",月報!BA1423,IF(STEP!J1423&lt;&gt;"",STEP!J1423/24,"")))</f>
        <v/>
      </c>
      <c r="K1423" s="421" t="str">
        <f>IF(STEP!X1423&lt;&gt;"",STEP!X1423,"")</f>
        <v/>
      </c>
      <c r="L1423" s="421" t="str">
        <f>IF(STEP!Y1423&lt;&gt;"",STEP!Y1423,"")</f>
        <v/>
      </c>
      <c r="M1423" s="421" t="str">
        <f>IF(STEP!Z1423&lt;&gt;"",STEP!Z1423,"")</f>
        <v/>
      </c>
      <c r="N1423" s="422" t="str">
        <f>IF(STEP!R1423&lt;&gt;"",STEP!R1423,"")</f>
        <v/>
      </c>
      <c r="O1423" s="423" t="str">
        <f>IF(STEP!S1423&lt;&gt;"",STEP!S1423,"")</f>
        <v/>
      </c>
      <c r="P1423" s="316" t="str">
        <f t="shared" si="205"/>
        <v/>
      </c>
      <c r="Q1423" s="336"/>
      <c r="R1423" s="560" t="str">
        <f t="shared" si="204"/>
        <v/>
      </c>
    </row>
    <row r="1424" spans="2:18">
      <c r="B1424" s="520"/>
      <c r="C1424" s="622" t="str">
        <f>IF(STEP!C1424&lt;&gt;"",STEP!C1424,"")</f>
        <v/>
      </c>
      <c r="D1424" s="409" t="str">
        <f>IF(STEP!D1424&lt;&gt;"",STEP!D1424,"")</f>
        <v/>
      </c>
      <c r="E1424" s="410" t="str">
        <f>IF(STEP!E1424&lt;&gt;"",STEP!E1424,"")</f>
        <v/>
      </c>
      <c r="F1424" s="409" t="str">
        <f>IF(STEP!F1424&lt;&gt;"",STEP!F1424,"")</f>
        <v/>
      </c>
      <c r="G1424" s="508" t="str">
        <f>IF(STEP!C1424&lt;&gt;"",STEP!AD1424,"")</f>
        <v/>
      </c>
      <c r="H1424" s="407" t="str">
        <f>IF(AND(STEP!$G1424="",$J$8&lt;&gt;"ON"),"",IF(月報!AX1424&lt;&gt;"",月報!AX1424,IF(STEP!G1424&lt;&gt;"",STEP!G1424,"")))</f>
        <v/>
      </c>
      <c r="I1424" s="408" t="str">
        <f>IF(AND(STEP!$G1424="",$J$8&lt;&gt;"ON"),"",IF(月報!AZ1424&lt;&gt;"",月報!AZ1424,IF(STEP!H1424&lt;&gt;"",STEP!H1424,"")))</f>
        <v/>
      </c>
      <c r="J1424" s="408" t="str">
        <f>IF(AND(STEP!$G1424="",$J$8&lt;&gt;"ON"),"",IF(月報!BA1424&lt;&gt;"",月報!BA1424,IF(STEP!J1424&lt;&gt;"",STEP!J1424/24,"")))</f>
        <v/>
      </c>
      <c r="K1424" s="421" t="str">
        <f>IF(STEP!X1424&lt;&gt;"",STEP!X1424,"")</f>
        <v/>
      </c>
      <c r="L1424" s="421" t="str">
        <f>IF(STEP!Y1424&lt;&gt;"",STEP!Y1424,"")</f>
        <v/>
      </c>
      <c r="M1424" s="421" t="str">
        <f>IF(STEP!Z1424&lt;&gt;"",STEP!Z1424,"")</f>
        <v/>
      </c>
      <c r="N1424" s="422" t="str">
        <f>IF(STEP!R1424&lt;&gt;"",STEP!R1424,"")</f>
        <v/>
      </c>
      <c r="O1424" s="423" t="str">
        <f>IF(STEP!S1424&lt;&gt;"",STEP!S1424,"")</f>
        <v/>
      </c>
      <c r="P1424" s="316" t="str">
        <f t="shared" si="205"/>
        <v/>
      </c>
      <c r="Q1424" s="336"/>
      <c r="R1424" s="560" t="str">
        <f t="shared" si="204"/>
        <v/>
      </c>
    </row>
    <row r="1425" spans="2:18">
      <c r="B1425" s="520"/>
      <c r="C1425" s="622" t="str">
        <f>IF(STEP!C1425&lt;&gt;"",STEP!C1425,"")</f>
        <v/>
      </c>
      <c r="D1425" s="409" t="str">
        <f>IF(STEP!D1425&lt;&gt;"",STEP!D1425,"")</f>
        <v/>
      </c>
      <c r="E1425" s="410" t="str">
        <f>IF(STEP!E1425&lt;&gt;"",STEP!E1425,"")</f>
        <v/>
      </c>
      <c r="F1425" s="409" t="str">
        <f>IF(STEP!F1425&lt;&gt;"",STEP!F1425,"")</f>
        <v/>
      </c>
      <c r="G1425" s="508" t="str">
        <f>IF(STEP!C1425&lt;&gt;"",STEP!AD1425,"")</f>
        <v/>
      </c>
      <c r="H1425" s="407" t="str">
        <f>IF(AND(STEP!$G1425="",$J$8&lt;&gt;"ON"),"",IF(月報!AX1425&lt;&gt;"",月報!AX1425,IF(STEP!G1425&lt;&gt;"",STEP!G1425,"")))</f>
        <v/>
      </c>
      <c r="I1425" s="408" t="str">
        <f>IF(AND(STEP!$G1425="",$J$8&lt;&gt;"ON"),"",IF(月報!AZ1425&lt;&gt;"",月報!AZ1425,IF(STEP!H1425&lt;&gt;"",STEP!H1425,"")))</f>
        <v/>
      </c>
      <c r="J1425" s="408" t="str">
        <f>IF(AND(STEP!$G1425="",$J$8&lt;&gt;"ON"),"",IF(月報!BA1425&lt;&gt;"",月報!BA1425,IF(STEP!J1425&lt;&gt;"",STEP!J1425/24,"")))</f>
        <v/>
      </c>
      <c r="K1425" s="421" t="str">
        <f>IF(STEP!X1425&lt;&gt;"",STEP!X1425,"")</f>
        <v/>
      </c>
      <c r="L1425" s="421" t="str">
        <f>IF(STEP!Y1425&lt;&gt;"",STEP!Y1425,"")</f>
        <v/>
      </c>
      <c r="M1425" s="421" t="str">
        <f>IF(STEP!Z1425&lt;&gt;"",STEP!Z1425,"")</f>
        <v/>
      </c>
      <c r="N1425" s="422" t="str">
        <f>IF(STEP!R1425&lt;&gt;"",STEP!R1425,"")</f>
        <v/>
      </c>
      <c r="O1425" s="423" t="str">
        <f>IF(STEP!S1425&lt;&gt;"",STEP!S1425,"")</f>
        <v/>
      </c>
      <c r="P1425" s="316" t="str">
        <f t="shared" si="205"/>
        <v/>
      </c>
      <c r="Q1425" s="336"/>
      <c r="R1425" s="560" t="str">
        <f t="shared" si="204"/>
        <v/>
      </c>
    </row>
    <row r="1426" spans="2:18">
      <c r="B1426" s="520"/>
      <c r="C1426" s="623" t="str">
        <f>IF(STEP!C1426&lt;&gt;"",STEP!C1426,"")</f>
        <v/>
      </c>
      <c r="D1426" s="411" t="str">
        <f>IF(STEP!D1426&lt;&gt;"",STEP!D1426,"")</f>
        <v/>
      </c>
      <c r="E1426" s="412" t="str">
        <f>IF(STEP!E1426&lt;&gt;"",STEP!E1426,"")</f>
        <v/>
      </c>
      <c r="F1426" s="411" t="str">
        <f>IF(STEP!F1426&lt;&gt;"",STEP!F1426,"")</f>
        <v/>
      </c>
      <c r="G1426" s="413" t="str">
        <f>IF(STEP!C1426&lt;&gt;"",STEP!AD1426,"")</f>
        <v/>
      </c>
      <c r="H1426" s="413" t="str">
        <f>IF(AND(STEP!$G1426="",$J$8&lt;&gt;"ON"),"",IF(月報!AX1426&lt;&gt;"",月報!AX1426,IF(STEP!G1426&lt;&gt;"",STEP!G1426,"")))</f>
        <v/>
      </c>
      <c r="I1426" s="414" t="str">
        <f>IF(AND(STEP!$G1426="",$J$8&lt;&gt;"ON"),"",IF(月報!AZ1426&lt;&gt;"",月報!AZ1426,IF(STEP!H1426&lt;&gt;"",STEP!H1426,"")))</f>
        <v/>
      </c>
      <c r="J1426" s="414" t="str">
        <f>IF(AND(STEP!$G1426="",$J$8&lt;&gt;"ON"),"",IF(月報!BA1426&lt;&gt;"",月報!BA1426,IF(STEP!J1426&lt;&gt;"",STEP!J1426/24,"")))</f>
        <v/>
      </c>
      <c r="K1426" s="414" t="str">
        <f>IF(STEP!X1426&lt;&gt;"",STEP!X1426,"")</f>
        <v/>
      </c>
      <c r="L1426" s="414" t="str">
        <f>IF(STEP!Y1426&lt;&gt;"",STEP!Y1426,"")</f>
        <v/>
      </c>
      <c r="M1426" s="414" t="str">
        <f>IF(STEP!Z1426&lt;&gt;"",STEP!Z1426,"")</f>
        <v/>
      </c>
      <c r="N1426" s="424" t="str">
        <f>IF(STEP!R1426&lt;&gt;"",STEP!R1426,"")</f>
        <v/>
      </c>
      <c r="O1426" s="425" t="str">
        <f>IF(STEP!S1426&lt;&gt;"",STEP!S1426,"")</f>
        <v/>
      </c>
      <c r="P1426" s="317" t="str">
        <f t="shared" si="205"/>
        <v/>
      </c>
      <c r="Q1426" s="473"/>
      <c r="R1426" s="561" t="str">
        <f t="shared" si="204"/>
        <v/>
      </c>
    </row>
    <row r="1427" spans="2:18">
      <c r="B1427" s="520"/>
      <c r="C1427" s="624" t="str">
        <f>IF(STEP!C1427&lt;&gt;"",STEP!C1427,"")</f>
        <v/>
      </c>
      <c r="D1427" s="405" t="str">
        <f>IF(STEP!D1427&lt;&gt;"",STEP!D1427,"")</f>
        <v/>
      </c>
      <c r="E1427" s="406" t="str">
        <f>IF(STEP!E1427&lt;&gt;"",STEP!E1427,"")</f>
        <v/>
      </c>
      <c r="F1427" s="405" t="str">
        <f>IF(STEP!F1427&lt;&gt;"",STEP!F1427,"")</f>
        <v/>
      </c>
      <c r="G1427" s="407" t="str">
        <f>IF(STEP!C1427&lt;&gt;"",STEP!AD1427,"")</f>
        <v/>
      </c>
      <c r="H1427" s="407" t="str">
        <f>IF(AND(STEP!$G1427="",$J$8&lt;&gt;"ON"),"",IF(月報!AX1427&lt;&gt;"",月報!AX1427,IF(STEP!G1427&lt;&gt;"",STEP!G1427,"")))</f>
        <v/>
      </c>
      <c r="I1427" s="408" t="str">
        <f>IF(AND(STEP!$G1427="",$J$8&lt;&gt;"ON"),"",IF(月報!AZ1427&lt;&gt;"",月報!AZ1427,IF(STEP!H1427&lt;&gt;"",STEP!H1427,"")))</f>
        <v/>
      </c>
      <c r="J1427" s="408" t="str">
        <f>IF(AND(STEP!$G1427="",$J$8&lt;&gt;"ON"),"",IF(月報!BA1427&lt;&gt;"",月報!BA1427,IF(STEP!J1427&lt;&gt;"",STEP!J1427/24,"")))</f>
        <v/>
      </c>
      <c r="K1427" s="408" t="str">
        <f>IF(STEP!X1427&lt;&gt;"",STEP!X1427,"")</f>
        <v/>
      </c>
      <c r="L1427" s="408" t="str">
        <f>IF(STEP!Y1427&lt;&gt;"",STEP!Y1427,"")</f>
        <v/>
      </c>
      <c r="M1427" s="408" t="str">
        <f>IF(STEP!Z1427&lt;&gt;"",STEP!Z1427,"")</f>
        <v/>
      </c>
      <c r="N1427" s="419" t="str">
        <f>IF(STEP!R1427&lt;&gt;"",STEP!R1427,"")</f>
        <v/>
      </c>
      <c r="O1427" s="420" t="str">
        <f>IF(STEP!S1427&lt;&gt;"",STEP!S1427,"")</f>
        <v/>
      </c>
      <c r="P1427" s="315" t="str">
        <f t="shared" si="205"/>
        <v/>
      </c>
      <c r="Q1427" s="474">
        <f>SUM(P1427:P1433)</f>
        <v>0</v>
      </c>
      <c r="R1427" s="562" t="str">
        <f t="shared" si="204"/>
        <v/>
      </c>
    </row>
    <row r="1428" spans="2:18">
      <c r="B1428" s="520"/>
      <c r="C1428" s="622" t="str">
        <f>IF(STEP!C1428&lt;&gt;"",STEP!C1428,"")</f>
        <v/>
      </c>
      <c r="D1428" s="409" t="str">
        <f>IF(STEP!D1428&lt;&gt;"",STEP!D1428,"")</f>
        <v/>
      </c>
      <c r="E1428" s="410" t="str">
        <f>IF(STEP!E1428&lt;&gt;"",STEP!E1428,"")</f>
        <v/>
      </c>
      <c r="F1428" s="409" t="str">
        <f>IF(STEP!F1428&lt;&gt;"",STEP!F1428,"")</f>
        <v/>
      </c>
      <c r="G1428" s="508" t="str">
        <f>IF(STEP!C1428&lt;&gt;"",STEP!AD1428,"")</f>
        <v/>
      </c>
      <c r="H1428" s="407" t="str">
        <f>IF(AND(STEP!$G1428="",$J$8&lt;&gt;"ON"),"",IF(月報!AX1428&lt;&gt;"",月報!AX1428,IF(STEP!G1428&lt;&gt;"",STEP!G1428,"")))</f>
        <v/>
      </c>
      <c r="I1428" s="408" t="str">
        <f>IF(AND(STEP!$G1428="",$J$8&lt;&gt;"ON"),"",IF(月報!AZ1428&lt;&gt;"",月報!AZ1428,IF(STEP!H1428&lt;&gt;"",STEP!H1428,"")))</f>
        <v/>
      </c>
      <c r="J1428" s="408" t="str">
        <f>IF(AND(STEP!$G1428="",$J$8&lt;&gt;"ON"),"",IF(月報!BA1428&lt;&gt;"",月報!BA1428,IF(STEP!J1428&lt;&gt;"",STEP!J1428/24,"")))</f>
        <v/>
      </c>
      <c r="K1428" s="421" t="str">
        <f>IF(STEP!X1428&lt;&gt;"",STEP!X1428,"")</f>
        <v/>
      </c>
      <c r="L1428" s="421" t="str">
        <f>IF(STEP!Y1428&lt;&gt;"",STEP!Y1428,"")</f>
        <v/>
      </c>
      <c r="M1428" s="421" t="str">
        <f>IF(STEP!Z1428&lt;&gt;"",STEP!Z1428,"")</f>
        <v/>
      </c>
      <c r="N1428" s="422" t="str">
        <f>IF(STEP!R1428&lt;&gt;"",STEP!R1428,"")</f>
        <v/>
      </c>
      <c r="O1428" s="423" t="str">
        <f>IF(STEP!S1428&lt;&gt;"",STEP!S1428,"")</f>
        <v/>
      </c>
      <c r="P1428" s="316" t="str">
        <f t="shared" si="205"/>
        <v/>
      </c>
      <c r="Q1428" s="336"/>
      <c r="R1428" s="560" t="str">
        <f t="shared" si="204"/>
        <v/>
      </c>
    </row>
    <row r="1429" spans="2:18">
      <c r="B1429" s="520"/>
      <c r="C1429" s="622" t="str">
        <f>IF(STEP!C1429&lt;&gt;"",STEP!C1429,"")</f>
        <v/>
      </c>
      <c r="D1429" s="409" t="str">
        <f>IF(STEP!D1429&lt;&gt;"",STEP!D1429,"")</f>
        <v/>
      </c>
      <c r="E1429" s="410" t="str">
        <f>IF(STEP!E1429&lt;&gt;"",STEP!E1429,"")</f>
        <v/>
      </c>
      <c r="F1429" s="409" t="str">
        <f>IF(STEP!F1429&lt;&gt;"",STEP!F1429,"")</f>
        <v/>
      </c>
      <c r="G1429" s="508" t="str">
        <f>IF(STEP!C1429&lt;&gt;"",STEP!AD1429,"")</f>
        <v/>
      </c>
      <c r="H1429" s="407" t="str">
        <f>IF(AND(STEP!$G1429="",$J$8&lt;&gt;"ON"),"",IF(月報!AX1429&lt;&gt;"",月報!AX1429,IF(STEP!G1429&lt;&gt;"",STEP!G1429,"")))</f>
        <v/>
      </c>
      <c r="I1429" s="408" t="str">
        <f>IF(AND(STEP!$G1429="",$J$8&lt;&gt;"ON"),"",IF(月報!AZ1429&lt;&gt;"",月報!AZ1429,IF(STEP!H1429&lt;&gt;"",STEP!H1429,"")))</f>
        <v/>
      </c>
      <c r="J1429" s="408" t="str">
        <f>IF(AND(STEP!$G1429="",$J$8&lt;&gt;"ON"),"",IF(月報!BA1429&lt;&gt;"",月報!BA1429,IF(STEP!J1429&lt;&gt;"",STEP!J1429/24,"")))</f>
        <v/>
      </c>
      <c r="K1429" s="421" t="str">
        <f>IF(STEP!X1429&lt;&gt;"",STEP!X1429,"")</f>
        <v/>
      </c>
      <c r="L1429" s="421" t="str">
        <f>IF(STEP!Y1429&lt;&gt;"",STEP!Y1429,"")</f>
        <v/>
      </c>
      <c r="M1429" s="421" t="str">
        <f>IF(STEP!Z1429&lt;&gt;"",STEP!Z1429,"")</f>
        <v/>
      </c>
      <c r="N1429" s="422" t="str">
        <f>IF(STEP!R1429&lt;&gt;"",STEP!R1429,"")</f>
        <v/>
      </c>
      <c r="O1429" s="423" t="str">
        <f>IF(STEP!S1429&lt;&gt;"",STEP!S1429,"")</f>
        <v/>
      </c>
      <c r="P1429" s="316" t="str">
        <f t="shared" si="205"/>
        <v/>
      </c>
      <c r="Q1429" s="336"/>
      <c r="R1429" s="560" t="str">
        <f t="shared" si="204"/>
        <v/>
      </c>
    </row>
    <row r="1430" spans="2:18">
      <c r="B1430" s="520"/>
      <c r="C1430" s="622" t="str">
        <f>IF(STEP!C1430&lt;&gt;"",STEP!C1430,"")</f>
        <v/>
      </c>
      <c r="D1430" s="409" t="str">
        <f>IF(STEP!D1430&lt;&gt;"",STEP!D1430,"")</f>
        <v/>
      </c>
      <c r="E1430" s="410" t="str">
        <f>IF(STEP!E1430&lt;&gt;"",STEP!E1430,"")</f>
        <v/>
      </c>
      <c r="F1430" s="409" t="str">
        <f>IF(STEP!F1430&lt;&gt;"",STEP!F1430,"")</f>
        <v/>
      </c>
      <c r="G1430" s="508" t="str">
        <f>IF(STEP!C1430&lt;&gt;"",STEP!AD1430,"")</f>
        <v/>
      </c>
      <c r="H1430" s="407" t="str">
        <f>IF(AND(STEP!$G1430="",$J$8&lt;&gt;"ON"),"",IF(月報!AX1430&lt;&gt;"",月報!AX1430,IF(STEP!G1430&lt;&gt;"",STEP!G1430,"")))</f>
        <v/>
      </c>
      <c r="I1430" s="408" t="str">
        <f>IF(AND(STEP!$G1430="",$J$8&lt;&gt;"ON"),"",IF(月報!AZ1430&lt;&gt;"",月報!AZ1430,IF(STEP!H1430&lt;&gt;"",STEP!H1430,"")))</f>
        <v/>
      </c>
      <c r="J1430" s="408" t="str">
        <f>IF(AND(STEP!$G1430="",$J$8&lt;&gt;"ON"),"",IF(月報!BA1430&lt;&gt;"",月報!BA1430,IF(STEP!J1430&lt;&gt;"",STEP!J1430/24,"")))</f>
        <v/>
      </c>
      <c r="K1430" s="421" t="str">
        <f>IF(STEP!X1430&lt;&gt;"",STEP!X1430,"")</f>
        <v/>
      </c>
      <c r="L1430" s="421" t="str">
        <f>IF(STEP!Y1430&lt;&gt;"",STEP!Y1430,"")</f>
        <v/>
      </c>
      <c r="M1430" s="421" t="str">
        <f>IF(STEP!Z1430&lt;&gt;"",STEP!Z1430,"")</f>
        <v/>
      </c>
      <c r="N1430" s="422" t="str">
        <f>IF(STEP!R1430&lt;&gt;"",STEP!R1430,"")</f>
        <v/>
      </c>
      <c r="O1430" s="423" t="str">
        <f>IF(STEP!S1430&lt;&gt;"",STEP!S1430,"")</f>
        <v/>
      </c>
      <c r="P1430" s="316" t="str">
        <f t="shared" si="205"/>
        <v/>
      </c>
      <c r="Q1430" s="336"/>
      <c r="R1430" s="560" t="str">
        <f t="shared" si="204"/>
        <v/>
      </c>
    </row>
    <row r="1431" spans="2:18">
      <c r="B1431" s="520"/>
      <c r="C1431" s="622" t="str">
        <f>IF(STEP!C1431&lt;&gt;"",STEP!C1431,"")</f>
        <v/>
      </c>
      <c r="D1431" s="409" t="str">
        <f>IF(STEP!D1431&lt;&gt;"",STEP!D1431,"")</f>
        <v/>
      </c>
      <c r="E1431" s="410" t="str">
        <f>IF(STEP!E1431&lt;&gt;"",STEP!E1431,"")</f>
        <v/>
      </c>
      <c r="F1431" s="409" t="str">
        <f>IF(STEP!F1431&lt;&gt;"",STEP!F1431,"")</f>
        <v/>
      </c>
      <c r="G1431" s="508" t="str">
        <f>IF(STEP!C1431&lt;&gt;"",STEP!AD1431,"")</f>
        <v/>
      </c>
      <c r="H1431" s="407" t="str">
        <f>IF(AND(STEP!$G1431="",$J$8&lt;&gt;"ON"),"",IF(月報!AX1431&lt;&gt;"",月報!AX1431,IF(STEP!G1431&lt;&gt;"",STEP!G1431,"")))</f>
        <v/>
      </c>
      <c r="I1431" s="408" t="str">
        <f>IF(AND(STEP!$G1431="",$J$8&lt;&gt;"ON"),"",IF(月報!AZ1431&lt;&gt;"",月報!AZ1431,IF(STEP!H1431&lt;&gt;"",STEP!H1431,"")))</f>
        <v/>
      </c>
      <c r="J1431" s="408" t="str">
        <f>IF(AND(STEP!$G1431="",$J$8&lt;&gt;"ON"),"",IF(月報!BA1431&lt;&gt;"",月報!BA1431,IF(STEP!J1431&lt;&gt;"",STEP!J1431/24,"")))</f>
        <v/>
      </c>
      <c r="K1431" s="421" t="str">
        <f>IF(STEP!X1431&lt;&gt;"",STEP!X1431,"")</f>
        <v/>
      </c>
      <c r="L1431" s="421" t="str">
        <f>IF(STEP!Y1431&lt;&gt;"",STEP!Y1431,"")</f>
        <v/>
      </c>
      <c r="M1431" s="421" t="str">
        <f>IF(STEP!Z1431&lt;&gt;"",STEP!Z1431,"")</f>
        <v/>
      </c>
      <c r="N1431" s="422" t="str">
        <f>IF(STEP!R1431&lt;&gt;"",STEP!R1431,"")</f>
        <v/>
      </c>
      <c r="O1431" s="423" t="str">
        <f>IF(STEP!S1431&lt;&gt;"",STEP!S1431,"")</f>
        <v/>
      </c>
      <c r="P1431" s="316" t="str">
        <f t="shared" si="205"/>
        <v/>
      </c>
      <c r="Q1431" s="336"/>
      <c r="R1431" s="560" t="str">
        <f t="shared" si="204"/>
        <v/>
      </c>
    </row>
    <row r="1432" spans="2:18">
      <c r="B1432" s="520"/>
      <c r="C1432" s="622" t="str">
        <f>IF(STEP!C1432&lt;&gt;"",STEP!C1432,"")</f>
        <v/>
      </c>
      <c r="D1432" s="409" t="str">
        <f>IF(STEP!D1432&lt;&gt;"",STEP!D1432,"")</f>
        <v/>
      </c>
      <c r="E1432" s="410" t="str">
        <f>IF(STEP!E1432&lt;&gt;"",STEP!E1432,"")</f>
        <v/>
      </c>
      <c r="F1432" s="409" t="str">
        <f>IF(STEP!F1432&lt;&gt;"",STEP!F1432,"")</f>
        <v/>
      </c>
      <c r="G1432" s="508" t="str">
        <f>IF(STEP!C1432&lt;&gt;"",STEP!AD1432,"")</f>
        <v/>
      </c>
      <c r="H1432" s="407" t="str">
        <f>IF(AND(STEP!$G1432="",$J$8&lt;&gt;"ON"),"",IF(月報!AX1432&lt;&gt;"",月報!AX1432,IF(STEP!G1432&lt;&gt;"",STEP!G1432,"")))</f>
        <v/>
      </c>
      <c r="I1432" s="408" t="str">
        <f>IF(AND(STEP!$G1432="",$J$8&lt;&gt;"ON"),"",IF(月報!AZ1432&lt;&gt;"",月報!AZ1432,IF(STEP!H1432&lt;&gt;"",STEP!H1432,"")))</f>
        <v/>
      </c>
      <c r="J1432" s="408" t="str">
        <f>IF(AND(STEP!$G1432="",$J$8&lt;&gt;"ON"),"",IF(月報!BA1432&lt;&gt;"",月報!BA1432,IF(STEP!J1432&lt;&gt;"",STEP!J1432/24,"")))</f>
        <v/>
      </c>
      <c r="K1432" s="421" t="str">
        <f>IF(STEP!X1432&lt;&gt;"",STEP!X1432,"")</f>
        <v/>
      </c>
      <c r="L1432" s="421" t="str">
        <f>IF(STEP!Y1432&lt;&gt;"",STEP!Y1432,"")</f>
        <v/>
      </c>
      <c r="M1432" s="421" t="str">
        <f>IF(STEP!Z1432&lt;&gt;"",STEP!Z1432,"")</f>
        <v/>
      </c>
      <c r="N1432" s="422" t="str">
        <f>IF(STEP!R1432&lt;&gt;"",STEP!R1432,"")</f>
        <v/>
      </c>
      <c r="O1432" s="423" t="str">
        <f>IF(STEP!S1432&lt;&gt;"",STEP!S1432,"")</f>
        <v/>
      </c>
      <c r="P1432" s="316" t="str">
        <f t="shared" si="205"/>
        <v/>
      </c>
      <c r="Q1432" s="336"/>
      <c r="R1432" s="560" t="str">
        <f t="shared" si="204"/>
        <v/>
      </c>
    </row>
    <row r="1433" spans="2:18">
      <c r="B1433" s="520"/>
      <c r="C1433" s="623" t="str">
        <f>IF(STEP!C1433&lt;&gt;"",STEP!C1433,"")</f>
        <v/>
      </c>
      <c r="D1433" s="411" t="str">
        <f>IF(STEP!D1433&lt;&gt;"",STEP!D1433,"")</f>
        <v/>
      </c>
      <c r="E1433" s="412" t="str">
        <f>IF(STEP!E1433&lt;&gt;"",STEP!E1433,"")</f>
        <v/>
      </c>
      <c r="F1433" s="411" t="str">
        <f>IF(STEP!F1433&lt;&gt;"",STEP!F1433,"")</f>
        <v/>
      </c>
      <c r="G1433" s="413" t="str">
        <f>IF(STEP!C1433&lt;&gt;"",STEP!AD1433,"")</f>
        <v/>
      </c>
      <c r="H1433" s="413" t="str">
        <f>IF(AND(STEP!$G1433="",$J$8&lt;&gt;"ON"),"",IF(月報!AX1433&lt;&gt;"",月報!AX1433,IF(STEP!G1433&lt;&gt;"",STEP!G1433,"")))</f>
        <v/>
      </c>
      <c r="I1433" s="414" t="str">
        <f>IF(AND(STEP!$G1433="",$J$8&lt;&gt;"ON"),"",IF(月報!AZ1433&lt;&gt;"",月報!AZ1433,IF(STEP!H1433&lt;&gt;"",STEP!H1433,"")))</f>
        <v/>
      </c>
      <c r="J1433" s="414" t="str">
        <f>IF(AND(STEP!$G1433="",$J$8&lt;&gt;"ON"),"",IF(月報!BA1433&lt;&gt;"",月報!BA1433,IF(STEP!J1433&lt;&gt;"",STEP!J1433/24,"")))</f>
        <v/>
      </c>
      <c r="K1433" s="414" t="str">
        <f>IF(STEP!X1433&lt;&gt;"",STEP!X1433,"")</f>
        <v/>
      </c>
      <c r="L1433" s="414" t="str">
        <f>IF(STEP!Y1433&lt;&gt;"",STEP!Y1433,"")</f>
        <v/>
      </c>
      <c r="M1433" s="414" t="str">
        <f>IF(STEP!Z1433&lt;&gt;"",STEP!Z1433,"")</f>
        <v/>
      </c>
      <c r="N1433" s="424" t="str">
        <f>IF(STEP!R1433&lt;&gt;"",STEP!R1433,"")</f>
        <v/>
      </c>
      <c r="O1433" s="425" t="str">
        <f>IF(STEP!S1433&lt;&gt;"",STEP!S1433,"")</f>
        <v/>
      </c>
      <c r="P1433" s="317" t="str">
        <f t="shared" si="205"/>
        <v/>
      </c>
      <c r="Q1433" s="473"/>
      <c r="R1433" s="561" t="str">
        <f t="shared" si="204"/>
        <v/>
      </c>
    </row>
    <row r="1434" spans="2:18">
      <c r="B1434" s="520"/>
      <c r="C1434" s="624" t="str">
        <f>IF(STEP!C1434&lt;&gt;"",STEP!C1434,"")</f>
        <v/>
      </c>
      <c r="D1434" s="405" t="str">
        <f>IF(STEP!D1434&lt;&gt;"",STEP!D1434,"")</f>
        <v/>
      </c>
      <c r="E1434" s="406" t="str">
        <f>IF(STEP!E1434&lt;&gt;"",STEP!E1434,"")</f>
        <v/>
      </c>
      <c r="F1434" s="405" t="str">
        <f>IF(STEP!F1434&lt;&gt;"",STEP!F1434,"")</f>
        <v/>
      </c>
      <c r="G1434" s="407" t="str">
        <f>IF(STEP!C1434&lt;&gt;"",STEP!AD1434,"")</f>
        <v/>
      </c>
      <c r="H1434" s="407" t="str">
        <f>IF(AND(STEP!$G1434="",$J$8&lt;&gt;"ON"),"",IF(月報!AX1434&lt;&gt;"",月報!AX1434,IF(STEP!G1434&lt;&gt;"",STEP!G1434,"")))</f>
        <v/>
      </c>
      <c r="I1434" s="408" t="str">
        <f>IF(AND(STEP!$G1434="",$J$8&lt;&gt;"ON"),"",IF(月報!AZ1434&lt;&gt;"",月報!AZ1434,IF(STEP!H1434&lt;&gt;"",STEP!H1434,"")))</f>
        <v/>
      </c>
      <c r="J1434" s="408" t="str">
        <f>IF(AND(STEP!$G1434="",$J$8&lt;&gt;"ON"),"",IF(月報!BA1434&lt;&gt;"",月報!BA1434,IF(STEP!J1434&lt;&gt;"",STEP!J1434/24,"")))</f>
        <v/>
      </c>
      <c r="K1434" s="408" t="str">
        <f>IF(STEP!X1434&lt;&gt;"",STEP!X1434,"")</f>
        <v/>
      </c>
      <c r="L1434" s="408" t="str">
        <f>IF(STEP!Y1434&lt;&gt;"",STEP!Y1434,"")</f>
        <v/>
      </c>
      <c r="M1434" s="408" t="str">
        <f>IF(STEP!Z1434&lt;&gt;"",STEP!Z1434,"")</f>
        <v/>
      </c>
      <c r="N1434" s="419" t="str">
        <f>IF(STEP!R1434&lt;&gt;"",STEP!R1434,"")</f>
        <v/>
      </c>
      <c r="O1434" s="420" t="str">
        <f>IF(STEP!S1434&lt;&gt;"",STEP!S1434,"")</f>
        <v/>
      </c>
      <c r="P1434" s="315" t="str">
        <f t="shared" si="205"/>
        <v/>
      </c>
      <c r="Q1434" s="474">
        <f>SUM(P1434:P1440)</f>
        <v>0</v>
      </c>
      <c r="R1434" s="562" t="str">
        <f t="shared" si="204"/>
        <v/>
      </c>
    </row>
    <row r="1435" spans="2:18">
      <c r="B1435" s="520"/>
      <c r="C1435" s="622" t="str">
        <f>IF(STEP!C1435&lt;&gt;"",STEP!C1435,"")</f>
        <v/>
      </c>
      <c r="D1435" s="409" t="str">
        <f>IF(STEP!D1435&lt;&gt;"",STEP!D1435,"")</f>
        <v/>
      </c>
      <c r="E1435" s="410" t="str">
        <f>IF(STEP!E1435&lt;&gt;"",STEP!E1435,"")</f>
        <v/>
      </c>
      <c r="F1435" s="409" t="str">
        <f>IF(STEP!F1435&lt;&gt;"",STEP!F1435,"")</f>
        <v/>
      </c>
      <c r="G1435" s="508" t="str">
        <f>IF(STEP!C1435&lt;&gt;"",STEP!AD1435,"")</f>
        <v/>
      </c>
      <c r="H1435" s="407" t="str">
        <f>IF(AND(STEP!$G1435="",$J$8&lt;&gt;"ON"),"",IF(月報!AX1435&lt;&gt;"",月報!AX1435,IF(STEP!G1435&lt;&gt;"",STEP!G1435,"")))</f>
        <v/>
      </c>
      <c r="I1435" s="408" t="str">
        <f>IF(AND(STEP!$G1435="",$J$8&lt;&gt;"ON"),"",IF(月報!AZ1435&lt;&gt;"",月報!AZ1435,IF(STEP!H1435&lt;&gt;"",STEP!H1435,"")))</f>
        <v/>
      </c>
      <c r="J1435" s="408" t="str">
        <f>IF(AND(STEP!$G1435="",$J$8&lt;&gt;"ON"),"",IF(月報!BA1435&lt;&gt;"",月報!BA1435,IF(STEP!J1435&lt;&gt;"",STEP!J1435/24,"")))</f>
        <v/>
      </c>
      <c r="K1435" s="421" t="str">
        <f>IF(STEP!X1435&lt;&gt;"",STEP!X1435,"")</f>
        <v/>
      </c>
      <c r="L1435" s="421" t="str">
        <f>IF(STEP!Y1435&lt;&gt;"",STEP!Y1435,"")</f>
        <v/>
      </c>
      <c r="M1435" s="421" t="str">
        <f>IF(STEP!Z1435&lt;&gt;"",STEP!Z1435,"")</f>
        <v/>
      </c>
      <c r="N1435" s="422" t="str">
        <f>IF(STEP!R1435&lt;&gt;"",STEP!R1435,"")</f>
        <v/>
      </c>
      <c r="O1435" s="423" t="str">
        <f>IF(STEP!S1435&lt;&gt;"",STEP!S1435,"")</f>
        <v/>
      </c>
      <c r="P1435" s="316" t="str">
        <f t="shared" si="205"/>
        <v/>
      </c>
      <c r="Q1435" s="336"/>
      <c r="R1435" s="560" t="str">
        <f t="shared" si="204"/>
        <v/>
      </c>
    </row>
    <row r="1436" spans="2:18">
      <c r="B1436" s="520"/>
      <c r="C1436" s="622" t="str">
        <f>IF(STEP!C1436&lt;&gt;"",STEP!C1436,"")</f>
        <v/>
      </c>
      <c r="D1436" s="409" t="str">
        <f>IF(STEP!D1436&lt;&gt;"",STEP!D1436,"")</f>
        <v/>
      </c>
      <c r="E1436" s="410" t="str">
        <f>IF(STEP!E1436&lt;&gt;"",STEP!E1436,"")</f>
        <v/>
      </c>
      <c r="F1436" s="409" t="str">
        <f>IF(STEP!F1436&lt;&gt;"",STEP!F1436,"")</f>
        <v/>
      </c>
      <c r="G1436" s="508" t="str">
        <f>IF(STEP!C1436&lt;&gt;"",STEP!AD1436,"")</f>
        <v/>
      </c>
      <c r="H1436" s="407" t="str">
        <f>IF(AND(STEP!$G1436="",$J$8&lt;&gt;"ON"),"",IF(月報!AX1436&lt;&gt;"",月報!AX1436,IF(STEP!G1436&lt;&gt;"",STEP!G1436,"")))</f>
        <v/>
      </c>
      <c r="I1436" s="408" t="str">
        <f>IF(AND(STEP!$G1436="",$J$8&lt;&gt;"ON"),"",IF(月報!AZ1436&lt;&gt;"",月報!AZ1436,IF(STEP!H1436&lt;&gt;"",STEP!H1436,"")))</f>
        <v/>
      </c>
      <c r="J1436" s="408" t="str">
        <f>IF(AND(STEP!$G1436="",$J$8&lt;&gt;"ON"),"",IF(月報!BA1436&lt;&gt;"",月報!BA1436,IF(STEP!J1436&lt;&gt;"",STEP!J1436/24,"")))</f>
        <v/>
      </c>
      <c r="K1436" s="421" t="str">
        <f>IF(STEP!X1436&lt;&gt;"",STEP!X1436,"")</f>
        <v/>
      </c>
      <c r="L1436" s="421" t="str">
        <f>IF(STEP!Y1436&lt;&gt;"",STEP!Y1436,"")</f>
        <v/>
      </c>
      <c r="M1436" s="421" t="str">
        <f>IF(STEP!Z1436&lt;&gt;"",STEP!Z1436,"")</f>
        <v/>
      </c>
      <c r="N1436" s="422" t="str">
        <f>IF(STEP!R1436&lt;&gt;"",STEP!R1436,"")</f>
        <v/>
      </c>
      <c r="O1436" s="423" t="str">
        <f>IF(STEP!S1436&lt;&gt;"",STEP!S1436,"")</f>
        <v/>
      </c>
      <c r="P1436" s="316" t="str">
        <f t="shared" si="205"/>
        <v/>
      </c>
      <c r="Q1436" s="336"/>
      <c r="R1436" s="560" t="str">
        <f t="shared" si="204"/>
        <v/>
      </c>
    </row>
    <row r="1437" spans="2:18">
      <c r="B1437" s="520"/>
      <c r="C1437" s="622" t="str">
        <f>IF(STEP!C1437&lt;&gt;"",STEP!C1437,"")</f>
        <v/>
      </c>
      <c r="D1437" s="409" t="str">
        <f>IF(STEP!D1437&lt;&gt;"",STEP!D1437,"")</f>
        <v/>
      </c>
      <c r="E1437" s="410" t="str">
        <f>IF(STEP!E1437&lt;&gt;"",STEP!E1437,"")</f>
        <v/>
      </c>
      <c r="F1437" s="409" t="str">
        <f>IF(STEP!F1437&lt;&gt;"",STEP!F1437,"")</f>
        <v/>
      </c>
      <c r="G1437" s="508" t="str">
        <f>IF(STEP!C1437&lt;&gt;"",STEP!AD1437,"")</f>
        <v/>
      </c>
      <c r="H1437" s="407" t="str">
        <f>IF(AND(STEP!$G1437="",$J$8&lt;&gt;"ON"),"",IF(月報!AX1437&lt;&gt;"",月報!AX1437,IF(STEP!G1437&lt;&gt;"",STEP!G1437,"")))</f>
        <v/>
      </c>
      <c r="I1437" s="408" t="str">
        <f>IF(AND(STEP!$G1437="",$J$8&lt;&gt;"ON"),"",IF(月報!AZ1437&lt;&gt;"",月報!AZ1437,IF(STEP!H1437&lt;&gt;"",STEP!H1437,"")))</f>
        <v/>
      </c>
      <c r="J1437" s="408" t="str">
        <f>IF(AND(STEP!$G1437="",$J$8&lt;&gt;"ON"),"",IF(月報!BA1437&lt;&gt;"",月報!BA1437,IF(STEP!J1437&lt;&gt;"",STEP!J1437/24,"")))</f>
        <v/>
      </c>
      <c r="K1437" s="421" t="str">
        <f>IF(STEP!X1437&lt;&gt;"",STEP!X1437,"")</f>
        <v/>
      </c>
      <c r="L1437" s="421" t="str">
        <f>IF(STEP!Y1437&lt;&gt;"",STEP!Y1437,"")</f>
        <v/>
      </c>
      <c r="M1437" s="421" t="str">
        <f>IF(STEP!Z1437&lt;&gt;"",STEP!Z1437,"")</f>
        <v/>
      </c>
      <c r="N1437" s="422" t="str">
        <f>IF(STEP!R1437&lt;&gt;"",STEP!R1437,"")</f>
        <v/>
      </c>
      <c r="O1437" s="423" t="str">
        <f>IF(STEP!S1437&lt;&gt;"",STEP!S1437,"")</f>
        <v/>
      </c>
      <c r="P1437" s="316" t="str">
        <f t="shared" si="205"/>
        <v/>
      </c>
      <c r="Q1437" s="336"/>
      <c r="R1437" s="560" t="str">
        <f t="shared" si="204"/>
        <v/>
      </c>
    </row>
    <row r="1438" spans="2:18">
      <c r="B1438" s="520"/>
      <c r="C1438" s="622" t="str">
        <f>IF(STEP!C1438&lt;&gt;"",STEP!C1438,"")</f>
        <v/>
      </c>
      <c r="D1438" s="409" t="str">
        <f>IF(STEP!D1438&lt;&gt;"",STEP!D1438,"")</f>
        <v/>
      </c>
      <c r="E1438" s="410" t="str">
        <f>IF(STEP!E1438&lt;&gt;"",STEP!E1438,"")</f>
        <v/>
      </c>
      <c r="F1438" s="409" t="str">
        <f>IF(STEP!F1438&lt;&gt;"",STEP!F1438,"")</f>
        <v/>
      </c>
      <c r="G1438" s="508" t="str">
        <f>IF(STEP!C1438&lt;&gt;"",STEP!AD1438,"")</f>
        <v/>
      </c>
      <c r="H1438" s="407" t="str">
        <f>IF(AND(STEP!$G1438="",$J$8&lt;&gt;"ON"),"",IF(月報!AX1438&lt;&gt;"",月報!AX1438,IF(STEP!G1438&lt;&gt;"",STEP!G1438,"")))</f>
        <v/>
      </c>
      <c r="I1438" s="408" t="str">
        <f>IF(AND(STEP!$G1438="",$J$8&lt;&gt;"ON"),"",IF(月報!AZ1438&lt;&gt;"",月報!AZ1438,IF(STEP!H1438&lt;&gt;"",STEP!H1438,"")))</f>
        <v/>
      </c>
      <c r="J1438" s="408" t="str">
        <f>IF(AND(STEP!$G1438="",$J$8&lt;&gt;"ON"),"",IF(月報!BA1438&lt;&gt;"",月報!BA1438,IF(STEP!J1438&lt;&gt;"",STEP!J1438/24,"")))</f>
        <v/>
      </c>
      <c r="K1438" s="421" t="str">
        <f>IF(STEP!X1438&lt;&gt;"",STEP!X1438,"")</f>
        <v/>
      </c>
      <c r="L1438" s="421" t="str">
        <f>IF(STEP!Y1438&lt;&gt;"",STEP!Y1438,"")</f>
        <v/>
      </c>
      <c r="M1438" s="421" t="str">
        <f>IF(STEP!Z1438&lt;&gt;"",STEP!Z1438,"")</f>
        <v/>
      </c>
      <c r="N1438" s="422" t="str">
        <f>IF(STEP!R1438&lt;&gt;"",STEP!R1438,"")</f>
        <v/>
      </c>
      <c r="O1438" s="423" t="str">
        <f>IF(STEP!S1438&lt;&gt;"",STEP!S1438,"")</f>
        <v/>
      </c>
      <c r="P1438" s="316" t="str">
        <f t="shared" si="205"/>
        <v/>
      </c>
      <c r="Q1438" s="336"/>
      <c r="R1438" s="560" t="str">
        <f t="shared" si="204"/>
        <v/>
      </c>
    </row>
    <row r="1439" spans="2:18">
      <c r="B1439" s="520"/>
      <c r="C1439" s="622" t="str">
        <f>IF(STEP!C1439&lt;&gt;"",STEP!C1439,"")</f>
        <v/>
      </c>
      <c r="D1439" s="409" t="str">
        <f>IF(STEP!D1439&lt;&gt;"",STEP!D1439,"")</f>
        <v/>
      </c>
      <c r="E1439" s="410" t="str">
        <f>IF(STEP!E1439&lt;&gt;"",STEP!E1439,"")</f>
        <v/>
      </c>
      <c r="F1439" s="409" t="str">
        <f>IF(STEP!F1439&lt;&gt;"",STEP!F1439,"")</f>
        <v/>
      </c>
      <c r="G1439" s="508" t="str">
        <f>IF(STEP!C1439&lt;&gt;"",STEP!AD1439,"")</f>
        <v/>
      </c>
      <c r="H1439" s="407" t="str">
        <f>IF(AND(STEP!$G1439="",$J$8&lt;&gt;"ON"),"",IF(月報!AX1439&lt;&gt;"",月報!AX1439,IF(STEP!G1439&lt;&gt;"",STEP!G1439,"")))</f>
        <v/>
      </c>
      <c r="I1439" s="408" t="str">
        <f>IF(AND(STEP!$G1439="",$J$8&lt;&gt;"ON"),"",IF(月報!AZ1439&lt;&gt;"",月報!AZ1439,IF(STEP!H1439&lt;&gt;"",STEP!H1439,"")))</f>
        <v/>
      </c>
      <c r="J1439" s="408" t="str">
        <f>IF(AND(STEP!$G1439="",$J$8&lt;&gt;"ON"),"",IF(月報!BA1439&lt;&gt;"",月報!BA1439,IF(STEP!J1439&lt;&gt;"",STEP!J1439/24,"")))</f>
        <v/>
      </c>
      <c r="K1439" s="421" t="str">
        <f>IF(STEP!X1439&lt;&gt;"",STEP!X1439,"")</f>
        <v/>
      </c>
      <c r="L1439" s="421" t="str">
        <f>IF(STEP!Y1439&lt;&gt;"",STEP!Y1439,"")</f>
        <v/>
      </c>
      <c r="M1439" s="421" t="str">
        <f>IF(STEP!Z1439&lt;&gt;"",STEP!Z1439,"")</f>
        <v/>
      </c>
      <c r="N1439" s="422" t="str">
        <f>IF(STEP!R1439&lt;&gt;"",STEP!R1439,"")</f>
        <v/>
      </c>
      <c r="O1439" s="423" t="str">
        <f>IF(STEP!S1439&lt;&gt;"",STEP!S1439,"")</f>
        <v/>
      </c>
      <c r="P1439" s="316" t="str">
        <f t="shared" si="205"/>
        <v/>
      </c>
      <c r="Q1439" s="336"/>
      <c r="R1439" s="560" t="str">
        <f t="shared" si="204"/>
        <v/>
      </c>
    </row>
    <row r="1440" spans="2:18" ht="13.8" thickBot="1">
      <c r="B1440" s="521"/>
      <c r="C1440" s="625" t="str">
        <f>IF(STEP!C1440&lt;&gt;"",STEP!C1440,"")</f>
        <v/>
      </c>
      <c r="D1440" s="415" t="str">
        <f>IF(STEP!D1440&lt;&gt;"",STEP!D1440,"")</f>
        <v/>
      </c>
      <c r="E1440" s="416" t="str">
        <f>IF(STEP!E1440&lt;&gt;"",STEP!E1440,"")</f>
        <v/>
      </c>
      <c r="F1440" s="415" t="str">
        <f>IF(STEP!F1440&lt;&gt;"",STEP!F1440,"")</f>
        <v/>
      </c>
      <c r="G1440" s="417" t="str">
        <f>IF(STEP!C1440&lt;&gt;"",STEP!AD1440,"")</f>
        <v/>
      </c>
      <c r="H1440" s="417" t="str">
        <f>IF(AND(STEP!$G1440="",$J$8&lt;&gt;"ON"),"",IF(月報!AX1440&lt;&gt;"",月報!AX1440,IF(STEP!G1440&lt;&gt;"",STEP!G1440,"")))</f>
        <v/>
      </c>
      <c r="I1440" s="418" t="str">
        <f>IF(AND(STEP!$G1440="",$J$8&lt;&gt;"ON"),"",IF(月報!AZ1440&lt;&gt;"",月報!AZ1440,IF(STEP!H1440&lt;&gt;"",STEP!H1440,"")))</f>
        <v/>
      </c>
      <c r="J1440" s="418" t="str">
        <f>IF(AND(STEP!$G1440="",$J$8&lt;&gt;"ON"),"",IF(月報!BA1440&lt;&gt;"",月報!BA1440,IF(STEP!J1440&lt;&gt;"",STEP!J1440/24,"")))</f>
        <v/>
      </c>
      <c r="K1440" s="418" t="str">
        <f>IF(STEP!X1440&lt;&gt;"",STEP!X1440,"")</f>
        <v/>
      </c>
      <c r="L1440" s="418" t="str">
        <f>IF(STEP!Y1440&lt;&gt;"",STEP!Y1440,"")</f>
        <v/>
      </c>
      <c r="M1440" s="418" t="str">
        <f>IF(STEP!Z1440&lt;&gt;"",STEP!Z1440,"")</f>
        <v/>
      </c>
      <c r="N1440" s="426" t="str">
        <f>IF(STEP!R1440&lt;&gt;"",STEP!R1440,"")</f>
        <v/>
      </c>
      <c r="O1440" s="427" t="str">
        <f>IF(STEP!S1440&lt;&gt;"",STEP!S1440,"")</f>
        <v/>
      </c>
      <c r="P1440" s="318" t="str">
        <f t="shared" si="205"/>
        <v/>
      </c>
      <c r="Q1440" s="338"/>
      <c r="R1440" s="563" t="str">
        <f t="shared" si="204"/>
        <v/>
      </c>
    </row>
    <row r="1441" spans="2:18">
      <c r="B1441" s="516" t="s">
        <v>416</v>
      </c>
      <c r="C1441" s="626"/>
      <c r="D1441" s="324"/>
      <c r="E1441" s="325"/>
      <c r="F1441" s="578" t="s">
        <v>465</v>
      </c>
      <c r="G1441" s="320"/>
      <c r="H1441" s="320"/>
      <c r="I1441" s="326"/>
      <c r="J1441" s="326"/>
      <c r="K1441" s="326"/>
      <c r="L1441" s="326"/>
      <c r="M1441" s="326"/>
      <c r="N1441" s="327"/>
      <c r="O1441" s="328"/>
      <c r="P1441" s="335"/>
      <c r="Q1441" s="336"/>
      <c r="R1441" s="564" t="str">
        <f t="shared" si="204"/>
        <v/>
      </c>
    </row>
    <row r="1442" spans="2:18">
      <c r="B1442" s="516"/>
      <c r="C1442" s="626"/>
      <c r="D1442" s="324"/>
      <c r="E1442" s="325"/>
      <c r="F1442" s="324"/>
      <c r="G1442" s="320"/>
      <c r="H1442" s="320"/>
      <c r="I1442" s="326"/>
      <c r="J1442" s="326"/>
      <c r="K1442" s="326"/>
      <c r="L1442" s="326"/>
      <c r="M1442" s="326"/>
      <c r="N1442" s="327"/>
      <c r="O1442" s="328"/>
      <c r="P1442" s="335"/>
      <c r="Q1442" s="336"/>
      <c r="R1442" s="564" t="str">
        <f t="shared" si="204"/>
        <v/>
      </c>
    </row>
    <row r="1443" spans="2:18">
      <c r="B1443" s="516"/>
      <c r="C1443" s="626"/>
      <c r="D1443" s="324"/>
      <c r="E1443" s="325"/>
      <c r="F1443" s="324"/>
      <c r="G1443" s="320"/>
      <c r="H1443" s="320"/>
      <c r="I1443" s="326"/>
      <c r="J1443" s="326"/>
      <c r="K1443" s="326"/>
      <c r="L1443" s="326"/>
      <c r="M1443" s="326"/>
      <c r="N1443" s="327"/>
      <c r="O1443" s="328"/>
      <c r="P1443" s="335"/>
      <c r="Q1443" s="336"/>
      <c r="R1443" s="564" t="str">
        <f t="shared" si="204"/>
        <v/>
      </c>
    </row>
    <row r="1444" spans="2:18">
      <c r="B1444" s="516"/>
      <c r="C1444" s="626"/>
      <c r="D1444" s="324"/>
      <c r="E1444" s="325"/>
      <c r="F1444" s="324"/>
      <c r="G1444" s="320"/>
      <c r="H1444" s="320"/>
      <c r="I1444" s="326"/>
      <c r="J1444" s="326"/>
      <c r="K1444" s="326"/>
      <c r="L1444" s="326"/>
      <c r="M1444" s="326"/>
      <c r="N1444" s="327"/>
      <c r="O1444" s="328"/>
      <c r="P1444" s="335"/>
      <c r="Q1444" s="336"/>
      <c r="R1444" s="564" t="str">
        <f t="shared" si="204"/>
        <v/>
      </c>
    </row>
    <row r="1445" spans="2:18">
      <c r="B1445" s="516"/>
      <c r="C1445" s="626"/>
      <c r="D1445" s="324"/>
      <c r="E1445" s="325"/>
      <c r="F1445" s="324"/>
      <c r="G1445" s="320"/>
      <c r="H1445" s="320"/>
      <c r="I1445" s="326"/>
      <c r="J1445" s="326"/>
      <c r="K1445" s="326"/>
      <c r="L1445" s="326"/>
      <c r="M1445" s="326"/>
      <c r="N1445" s="327"/>
      <c r="O1445" s="328"/>
      <c r="P1445" s="335"/>
      <c r="Q1445" s="336"/>
      <c r="R1445" s="564" t="str">
        <f t="shared" si="204"/>
        <v/>
      </c>
    </row>
    <row r="1446" spans="2:18">
      <c r="B1446" s="516"/>
      <c r="C1446" s="626"/>
      <c r="D1446" s="324"/>
      <c r="E1446" s="325"/>
      <c r="F1446" s="324"/>
      <c r="G1446" s="320"/>
      <c r="H1446" s="320"/>
      <c r="I1446" s="326"/>
      <c r="J1446" s="326"/>
      <c r="K1446" s="326"/>
      <c r="L1446" s="326"/>
      <c r="M1446" s="326"/>
      <c r="N1446" s="327"/>
      <c r="O1446" s="328"/>
      <c r="P1446" s="335"/>
      <c r="Q1446" s="336"/>
      <c r="R1446" s="564" t="str">
        <f t="shared" si="204"/>
        <v/>
      </c>
    </row>
    <row r="1447" spans="2:18">
      <c r="B1447" s="516"/>
      <c r="C1447" s="626"/>
      <c r="D1447" s="324"/>
      <c r="E1447" s="325"/>
      <c r="F1447" s="324"/>
      <c r="G1447" s="320"/>
      <c r="H1447" s="320"/>
      <c r="I1447" s="326"/>
      <c r="J1447" s="326"/>
      <c r="K1447" s="326"/>
      <c r="L1447" s="326"/>
      <c r="M1447" s="326"/>
      <c r="N1447" s="327"/>
      <c r="O1447" s="328"/>
      <c r="P1447" s="335"/>
      <c r="Q1447" s="336"/>
      <c r="R1447" s="564" t="str">
        <f t="shared" si="204"/>
        <v/>
      </c>
    </row>
    <row r="1448" spans="2:18">
      <c r="B1448" s="516"/>
      <c r="C1448" s="626"/>
      <c r="D1448" s="324"/>
      <c r="E1448" s="325"/>
      <c r="F1448" s="324"/>
      <c r="G1448" s="320"/>
      <c r="H1448" s="320"/>
      <c r="I1448" s="326"/>
      <c r="J1448" s="326"/>
      <c r="K1448" s="326"/>
      <c r="L1448" s="326"/>
      <c r="M1448" s="326"/>
      <c r="N1448" s="327"/>
      <c r="O1448" s="328"/>
      <c r="P1448" s="335"/>
      <c r="Q1448" s="336"/>
      <c r="R1448" s="564" t="str">
        <f t="shared" si="204"/>
        <v/>
      </c>
    </row>
    <row r="1449" spans="2:18">
      <c r="B1449" s="516"/>
      <c r="C1449" s="626"/>
      <c r="D1449" s="324"/>
      <c r="E1449" s="325"/>
      <c r="F1449" s="324"/>
      <c r="G1449" s="320"/>
      <c r="H1449" s="320"/>
      <c r="I1449" s="326"/>
      <c r="J1449" s="326"/>
      <c r="K1449" s="326"/>
      <c r="L1449" s="326"/>
      <c r="M1449" s="326"/>
      <c r="N1449" s="327"/>
      <c r="O1449" s="328"/>
      <c r="P1449" s="335"/>
      <c r="Q1449" s="336"/>
      <c r="R1449" s="564" t="str">
        <f t="shared" si="204"/>
        <v/>
      </c>
    </row>
    <row r="1450" spans="2:18" ht="13.8" thickBot="1">
      <c r="B1450" s="519"/>
      <c r="C1450" s="627"/>
      <c r="D1450" s="330"/>
      <c r="E1450" s="331"/>
      <c r="F1450" s="330"/>
      <c r="G1450" s="322"/>
      <c r="H1450" s="322"/>
      <c r="I1450" s="332"/>
      <c r="J1450" s="332"/>
      <c r="K1450" s="332"/>
      <c r="L1450" s="332"/>
      <c r="M1450" s="332"/>
      <c r="N1450" s="333"/>
      <c r="O1450" s="334"/>
      <c r="P1450" s="337"/>
      <c r="Q1450" s="338"/>
      <c r="R1450" s="565" t="str">
        <f t="shared" si="204"/>
        <v/>
      </c>
    </row>
    <row r="1451" spans="2:18">
      <c r="B1451" s="522">
        <f>B1406+1</f>
        <v>33</v>
      </c>
      <c r="C1451" s="624" t="str">
        <f>IF(STEP!C1451&lt;&gt;"",STEP!C1451,"")</f>
        <v/>
      </c>
      <c r="D1451" s="405" t="str">
        <f>IF(STEP!D1451&lt;&gt;"",STEP!D1451,"")</f>
        <v/>
      </c>
      <c r="E1451" s="406" t="str">
        <f>IF(STEP!E1451&lt;&gt;"",STEP!E1451,"")</f>
        <v/>
      </c>
      <c r="F1451" s="405" t="str">
        <f>IF(STEP!F1451&lt;&gt;"",STEP!F1451,"")</f>
        <v/>
      </c>
      <c r="G1451" s="407" t="str">
        <f>IF(STEP!C1451&lt;&gt;"",STEP!AD1451,"")</f>
        <v/>
      </c>
      <c r="H1451" s="407" t="str">
        <f>IF(AND(STEP!$G1451="",$J$8&lt;&gt;"ON"),"",IF(月報!AX1451&lt;&gt;"",月報!AX1451,IF(STEP!G1451&lt;&gt;"",STEP!G1451,"")))</f>
        <v/>
      </c>
      <c r="I1451" s="408" t="str">
        <f>IF(AND(STEP!$G1451="",$J$8&lt;&gt;"ON"),"",IF(月報!AZ1451&lt;&gt;"",月報!AZ1451,IF(STEP!H1451&lt;&gt;"",STEP!H1451,"")))</f>
        <v/>
      </c>
      <c r="J1451" s="408" t="str">
        <f>IF(AND(STEP!$G1451="",$J$8&lt;&gt;"ON"),"",IF(月報!BA1451&lt;&gt;"",月報!BA1451,IF(STEP!J1451&lt;&gt;"",STEP!J1451/24,"")))</f>
        <v/>
      </c>
      <c r="K1451" s="408" t="str">
        <f>IF(STEP!X1451&lt;&gt;"",STEP!X1451,"")</f>
        <v/>
      </c>
      <c r="L1451" s="408" t="str">
        <f>IF(STEP!Y1451&lt;&gt;"",STEP!Y1451,"")</f>
        <v/>
      </c>
      <c r="M1451" s="408" t="str">
        <f>IF(STEP!Z1451&lt;&gt;"",STEP!Z1451,"")</f>
        <v/>
      </c>
      <c r="N1451" s="419" t="str">
        <f>IF(STEP!R1451&lt;&gt;"",STEP!R1451,"")</f>
        <v/>
      </c>
      <c r="O1451" s="420" t="str">
        <f>IF(STEP!S1451&lt;&gt;"",STEP!S1451,"")</f>
        <v/>
      </c>
      <c r="P1451" s="315" t="str">
        <f t="shared" ref="P1451:P1485" si="206">IF(J1451&lt;&gt;"",J1451,"")</f>
        <v/>
      </c>
      <c r="Q1451" s="472">
        <f>SUM(P1451:P1457)</f>
        <v>0</v>
      </c>
      <c r="R1451" s="559" t="str">
        <f>IF(C1451&lt;&gt;"",VLOOKUP(C1451,設定シート!$D$10:$L$109,9,FALSE),"")</f>
        <v/>
      </c>
    </row>
    <row r="1452" spans="2:18">
      <c r="B1452" s="520"/>
      <c r="C1452" s="622" t="str">
        <f>IF(STEP!C1452&lt;&gt;"",STEP!C1452,"")</f>
        <v/>
      </c>
      <c r="D1452" s="409" t="str">
        <f>IF(STEP!D1452&lt;&gt;"",STEP!D1452,"")</f>
        <v/>
      </c>
      <c r="E1452" s="410" t="str">
        <f>IF(STEP!E1452&lt;&gt;"",STEP!E1452,"")</f>
        <v/>
      </c>
      <c r="F1452" s="409" t="str">
        <f>IF(STEP!F1452&lt;&gt;"",STEP!F1452,"")</f>
        <v/>
      </c>
      <c r="G1452" s="508" t="str">
        <f>IF(STEP!C1452&lt;&gt;"",STEP!AD1452,"")</f>
        <v/>
      </c>
      <c r="H1452" s="407" t="str">
        <f>IF(AND(STEP!$G1452="",$J$8&lt;&gt;"ON"),"",IF(月報!AX1452&lt;&gt;"",月報!AX1452,IF(STEP!G1452&lt;&gt;"",STEP!G1452,"")))</f>
        <v/>
      </c>
      <c r="I1452" s="408" t="str">
        <f>IF(AND(STEP!$G1452="",$J$8&lt;&gt;"ON"),"",IF(月報!AZ1452&lt;&gt;"",月報!AZ1452,IF(STEP!H1452&lt;&gt;"",STEP!H1452,"")))</f>
        <v/>
      </c>
      <c r="J1452" s="408" t="str">
        <f>IF(AND(STEP!$G1452="",$J$8&lt;&gt;"ON"),"",IF(月報!BA1452&lt;&gt;"",月報!BA1452,IF(STEP!J1452&lt;&gt;"",STEP!J1452/24,"")))</f>
        <v/>
      </c>
      <c r="K1452" s="421" t="str">
        <f>IF(STEP!X1452&lt;&gt;"",STEP!X1452,"")</f>
        <v/>
      </c>
      <c r="L1452" s="421" t="str">
        <f>IF(STEP!Y1452&lt;&gt;"",STEP!Y1452,"")</f>
        <v/>
      </c>
      <c r="M1452" s="421" t="str">
        <f>IF(STEP!Z1452&lt;&gt;"",STEP!Z1452,"")</f>
        <v/>
      </c>
      <c r="N1452" s="422" t="str">
        <f>IF(STEP!R1452&lt;&gt;"",STEP!R1452,"")</f>
        <v/>
      </c>
      <c r="O1452" s="423" t="str">
        <f>IF(STEP!S1452&lt;&gt;"",STEP!S1452,"")</f>
        <v/>
      </c>
      <c r="P1452" s="316" t="str">
        <f t="shared" si="206"/>
        <v/>
      </c>
      <c r="Q1452" s="336"/>
      <c r="R1452" s="560" t="str">
        <f>R1451</f>
        <v/>
      </c>
    </row>
    <row r="1453" spans="2:18">
      <c r="B1453" s="520"/>
      <c r="C1453" s="622" t="str">
        <f>IF(STEP!C1453&lt;&gt;"",STEP!C1453,"")</f>
        <v/>
      </c>
      <c r="D1453" s="409" t="str">
        <f>IF(STEP!D1453&lt;&gt;"",STEP!D1453,"")</f>
        <v/>
      </c>
      <c r="E1453" s="410" t="str">
        <f>IF(STEP!E1453&lt;&gt;"",STEP!E1453,"")</f>
        <v/>
      </c>
      <c r="F1453" s="409" t="str">
        <f>IF(STEP!F1453&lt;&gt;"",STEP!F1453,"")</f>
        <v/>
      </c>
      <c r="G1453" s="508" t="str">
        <f>IF(STEP!C1453&lt;&gt;"",STEP!AD1453,"")</f>
        <v/>
      </c>
      <c r="H1453" s="407" t="str">
        <f>IF(AND(STEP!$G1453="",$J$8&lt;&gt;"ON"),"",IF(月報!AX1453&lt;&gt;"",月報!AX1453,IF(STEP!G1453&lt;&gt;"",STEP!G1453,"")))</f>
        <v/>
      </c>
      <c r="I1453" s="408" t="str">
        <f>IF(AND(STEP!$G1453="",$J$8&lt;&gt;"ON"),"",IF(月報!AZ1453&lt;&gt;"",月報!AZ1453,IF(STEP!H1453&lt;&gt;"",STEP!H1453,"")))</f>
        <v/>
      </c>
      <c r="J1453" s="408" t="str">
        <f>IF(AND(STEP!$G1453="",$J$8&lt;&gt;"ON"),"",IF(月報!BA1453&lt;&gt;"",月報!BA1453,IF(STEP!J1453&lt;&gt;"",STEP!J1453/24,"")))</f>
        <v/>
      </c>
      <c r="K1453" s="421" t="str">
        <f>IF(STEP!X1453&lt;&gt;"",STEP!X1453,"")</f>
        <v/>
      </c>
      <c r="L1453" s="421" t="str">
        <f>IF(STEP!Y1453&lt;&gt;"",STEP!Y1453,"")</f>
        <v/>
      </c>
      <c r="M1453" s="421" t="str">
        <f>IF(STEP!Z1453&lt;&gt;"",STEP!Z1453,"")</f>
        <v/>
      </c>
      <c r="N1453" s="422" t="str">
        <f>IF(STEP!R1453&lt;&gt;"",STEP!R1453,"")</f>
        <v/>
      </c>
      <c r="O1453" s="423" t="str">
        <f>IF(STEP!S1453&lt;&gt;"",STEP!S1453,"")</f>
        <v/>
      </c>
      <c r="P1453" s="316" t="str">
        <f t="shared" si="206"/>
        <v/>
      </c>
      <c r="Q1453" s="336"/>
      <c r="R1453" s="560" t="str">
        <f t="shared" si="204"/>
        <v/>
      </c>
    </row>
    <row r="1454" spans="2:18">
      <c r="B1454" s="520"/>
      <c r="C1454" s="622" t="str">
        <f>IF(STEP!C1454&lt;&gt;"",STEP!C1454,"")</f>
        <v/>
      </c>
      <c r="D1454" s="409" t="str">
        <f>IF(STEP!D1454&lt;&gt;"",STEP!D1454,"")</f>
        <v/>
      </c>
      <c r="E1454" s="410" t="str">
        <f>IF(STEP!E1454&lt;&gt;"",STEP!E1454,"")</f>
        <v/>
      </c>
      <c r="F1454" s="409" t="str">
        <f>IF(STEP!F1454&lt;&gt;"",STEP!F1454,"")</f>
        <v/>
      </c>
      <c r="G1454" s="508" t="str">
        <f>IF(STEP!C1454&lt;&gt;"",STEP!AD1454,"")</f>
        <v/>
      </c>
      <c r="H1454" s="407" t="str">
        <f>IF(AND(STEP!$G1454="",$J$8&lt;&gt;"ON"),"",IF(月報!AX1454&lt;&gt;"",月報!AX1454,IF(STEP!G1454&lt;&gt;"",STEP!G1454,"")))</f>
        <v/>
      </c>
      <c r="I1454" s="408" t="str">
        <f>IF(AND(STEP!$G1454="",$J$8&lt;&gt;"ON"),"",IF(月報!AZ1454&lt;&gt;"",月報!AZ1454,IF(STEP!H1454&lt;&gt;"",STEP!H1454,"")))</f>
        <v/>
      </c>
      <c r="J1454" s="408" t="str">
        <f>IF(AND(STEP!$G1454="",$J$8&lt;&gt;"ON"),"",IF(月報!BA1454&lt;&gt;"",月報!BA1454,IF(STEP!J1454&lt;&gt;"",STEP!J1454/24,"")))</f>
        <v/>
      </c>
      <c r="K1454" s="421" t="str">
        <f>IF(STEP!X1454&lt;&gt;"",STEP!X1454,"")</f>
        <v/>
      </c>
      <c r="L1454" s="421" t="str">
        <f>IF(STEP!Y1454&lt;&gt;"",STEP!Y1454,"")</f>
        <v/>
      </c>
      <c r="M1454" s="421" t="str">
        <f>IF(STEP!Z1454&lt;&gt;"",STEP!Z1454,"")</f>
        <v/>
      </c>
      <c r="N1454" s="422" t="str">
        <f>IF(STEP!R1454&lt;&gt;"",STEP!R1454,"")</f>
        <v/>
      </c>
      <c r="O1454" s="423" t="str">
        <f>IF(STEP!S1454&lt;&gt;"",STEP!S1454,"")</f>
        <v/>
      </c>
      <c r="P1454" s="316" t="str">
        <f t="shared" si="206"/>
        <v/>
      </c>
      <c r="Q1454" s="336"/>
      <c r="R1454" s="560" t="str">
        <f t="shared" si="204"/>
        <v/>
      </c>
    </row>
    <row r="1455" spans="2:18">
      <c r="B1455" s="520"/>
      <c r="C1455" s="622" t="str">
        <f>IF(STEP!C1455&lt;&gt;"",STEP!C1455,"")</f>
        <v/>
      </c>
      <c r="D1455" s="409" t="str">
        <f>IF(STEP!D1455&lt;&gt;"",STEP!D1455,"")</f>
        <v/>
      </c>
      <c r="E1455" s="410" t="str">
        <f>IF(STEP!E1455&lt;&gt;"",STEP!E1455,"")</f>
        <v/>
      </c>
      <c r="F1455" s="409" t="str">
        <f>IF(STEP!F1455&lt;&gt;"",STEP!F1455,"")</f>
        <v/>
      </c>
      <c r="G1455" s="508" t="str">
        <f>IF(STEP!C1455&lt;&gt;"",STEP!AD1455,"")</f>
        <v/>
      </c>
      <c r="H1455" s="407" t="str">
        <f>IF(AND(STEP!$G1455="",$J$8&lt;&gt;"ON"),"",IF(月報!AX1455&lt;&gt;"",月報!AX1455,IF(STEP!G1455&lt;&gt;"",STEP!G1455,"")))</f>
        <v/>
      </c>
      <c r="I1455" s="408" t="str">
        <f>IF(AND(STEP!$G1455="",$J$8&lt;&gt;"ON"),"",IF(月報!AZ1455&lt;&gt;"",月報!AZ1455,IF(STEP!H1455&lt;&gt;"",STEP!H1455,"")))</f>
        <v/>
      </c>
      <c r="J1455" s="408" t="str">
        <f>IF(AND(STEP!$G1455="",$J$8&lt;&gt;"ON"),"",IF(月報!BA1455&lt;&gt;"",月報!BA1455,IF(STEP!J1455&lt;&gt;"",STEP!J1455/24,"")))</f>
        <v/>
      </c>
      <c r="K1455" s="421" t="str">
        <f>IF(STEP!X1455&lt;&gt;"",STEP!X1455,"")</f>
        <v/>
      </c>
      <c r="L1455" s="421" t="str">
        <f>IF(STEP!Y1455&lt;&gt;"",STEP!Y1455,"")</f>
        <v/>
      </c>
      <c r="M1455" s="421" t="str">
        <f>IF(STEP!Z1455&lt;&gt;"",STEP!Z1455,"")</f>
        <v/>
      </c>
      <c r="N1455" s="422" t="str">
        <f>IF(STEP!R1455&lt;&gt;"",STEP!R1455,"")</f>
        <v/>
      </c>
      <c r="O1455" s="423" t="str">
        <f>IF(STEP!S1455&lt;&gt;"",STEP!S1455,"")</f>
        <v/>
      </c>
      <c r="P1455" s="316" t="str">
        <f t="shared" si="206"/>
        <v/>
      </c>
      <c r="Q1455" s="336"/>
      <c r="R1455" s="560" t="str">
        <f t="shared" si="204"/>
        <v/>
      </c>
    </row>
    <row r="1456" spans="2:18">
      <c r="B1456" s="520"/>
      <c r="C1456" s="622" t="str">
        <f>IF(STEP!C1456&lt;&gt;"",STEP!C1456,"")</f>
        <v/>
      </c>
      <c r="D1456" s="409" t="str">
        <f>IF(STEP!D1456&lt;&gt;"",STEP!D1456,"")</f>
        <v/>
      </c>
      <c r="E1456" s="410" t="str">
        <f>IF(STEP!E1456&lt;&gt;"",STEP!E1456,"")</f>
        <v/>
      </c>
      <c r="F1456" s="409" t="str">
        <f>IF(STEP!F1456&lt;&gt;"",STEP!F1456,"")</f>
        <v/>
      </c>
      <c r="G1456" s="508" t="str">
        <f>IF(STEP!C1456&lt;&gt;"",STEP!AD1456,"")</f>
        <v/>
      </c>
      <c r="H1456" s="407" t="str">
        <f>IF(AND(STEP!$G1456="",$J$8&lt;&gt;"ON"),"",IF(月報!AX1456&lt;&gt;"",月報!AX1456,IF(STEP!G1456&lt;&gt;"",STEP!G1456,"")))</f>
        <v/>
      </c>
      <c r="I1456" s="408" t="str">
        <f>IF(AND(STEP!$G1456="",$J$8&lt;&gt;"ON"),"",IF(月報!AZ1456&lt;&gt;"",月報!AZ1456,IF(STEP!H1456&lt;&gt;"",STEP!H1456,"")))</f>
        <v/>
      </c>
      <c r="J1456" s="408" t="str">
        <f>IF(AND(STEP!$G1456="",$J$8&lt;&gt;"ON"),"",IF(月報!BA1456&lt;&gt;"",月報!BA1456,IF(STEP!J1456&lt;&gt;"",STEP!J1456/24,"")))</f>
        <v/>
      </c>
      <c r="K1456" s="421" t="str">
        <f>IF(STEP!X1456&lt;&gt;"",STEP!X1456,"")</f>
        <v/>
      </c>
      <c r="L1456" s="421" t="str">
        <f>IF(STEP!Y1456&lt;&gt;"",STEP!Y1456,"")</f>
        <v/>
      </c>
      <c r="M1456" s="421" t="str">
        <f>IF(STEP!Z1456&lt;&gt;"",STEP!Z1456,"")</f>
        <v/>
      </c>
      <c r="N1456" s="422" t="str">
        <f>IF(STEP!R1456&lt;&gt;"",STEP!R1456,"")</f>
        <v/>
      </c>
      <c r="O1456" s="423" t="str">
        <f>IF(STEP!S1456&lt;&gt;"",STEP!S1456,"")</f>
        <v/>
      </c>
      <c r="P1456" s="316" t="str">
        <f t="shared" si="206"/>
        <v/>
      </c>
      <c r="Q1456" s="336"/>
      <c r="R1456" s="560" t="str">
        <f t="shared" si="204"/>
        <v/>
      </c>
    </row>
    <row r="1457" spans="2:18">
      <c r="B1457" s="520"/>
      <c r="C1457" s="623" t="str">
        <f>IF(STEP!C1457&lt;&gt;"",STEP!C1457,"")</f>
        <v/>
      </c>
      <c r="D1457" s="411" t="str">
        <f>IF(STEP!D1457&lt;&gt;"",STEP!D1457,"")</f>
        <v/>
      </c>
      <c r="E1457" s="412" t="str">
        <f>IF(STEP!E1457&lt;&gt;"",STEP!E1457,"")</f>
        <v/>
      </c>
      <c r="F1457" s="411" t="str">
        <f>IF(STEP!F1457&lt;&gt;"",STEP!F1457,"")</f>
        <v/>
      </c>
      <c r="G1457" s="413" t="str">
        <f>IF(STEP!C1457&lt;&gt;"",STEP!AD1457,"")</f>
        <v/>
      </c>
      <c r="H1457" s="413" t="str">
        <f>IF(AND(STEP!$G1457="",$J$8&lt;&gt;"ON"),"",IF(月報!AX1457&lt;&gt;"",月報!AX1457,IF(STEP!G1457&lt;&gt;"",STEP!G1457,"")))</f>
        <v/>
      </c>
      <c r="I1457" s="414" t="str">
        <f>IF(AND(STEP!$G1457="",$J$8&lt;&gt;"ON"),"",IF(月報!AZ1457&lt;&gt;"",月報!AZ1457,IF(STEP!H1457&lt;&gt;"",STEP!H1457,"")))</f>
        <v/>
      </c>
      <c r="J1457" s="414" t="str">
        <f>IF(AND(STEP!$G1457="",$J$8&lt;&gt;"ON"),"",IF(月報!BA1457&lt;&gt;"",月報!BA1457,IF(STEP!J1457&lt;&gt;"",STEP!J1457/24,"")))</f>
        <v/>
      </c>
      <c r="K1457" s="414" t="str">
        <f>IF(STEP!X1457&lt;&gt;"",STEP!X1457,"")</f>
        <v/>
      </c>
      <c r="L1457" s="414" t="str">
        <f>IF(STEP!Y1457&lt;&gt;"",STEP!Y1457,"")</f>
        <v/>
      </c>
      <c r="M1457" s="414" t="str">
        <f>IF(STEP!Z1457&lt;&gt;"",STEP!Z1457,"")</f>
        <v/>
      </c>
      <c r="N1457" s="424" t="str">
        <f>IF(STEP!R1457&lt;&gt;"",STEP!R1457,"")</f>
        <v/>
      </c>
      <c r="O1457" s="425" t="str">
        <f>IF(STEP!S1457&lt;&gt;"",STEP!S1457,"")</f>
        <v/>
      </c>
      <c r="P1457" s="317" t="str">
        <f t="shared" si="206"/>
        <v/>
      </c>
      <c r="Q1457" s="473"/>
      <c r="R1457" s="561" t="str">
        <f t="shared" si="204"/>
        <v/>
      </c>
    </row>
    <row r="1458" spans="2:18">
      <c r="B1458" s="520"/>
      <c r="C1458" s="624" t="str">
        <f>IF(STEP!C1458&lt;&gt;"",STEP!C1458,"")</f>
        <v/>
      </c>
      <c r="D1458" s="405" t="str">
        <f>IF(STEP!D1458&lt;&gt;"",STEP!D1458,"")</f>
        <v/>
      </c>
      <c r="E1458" s="406" t="str">
        <f>IF(STEP!E1458&lt;&gt;"",STEP!E1458,"")</f>
        <v/>
      </c>
      <c r="F1458" s="405" t="str">
        <f>IF(STEP!F1458&lt;&gt;"",STEP!F1458,"")</f>
        <v/>
      </c>
      <c r="G1458" s="407" t="str">
        <f>IF(STEP!C1458&lt;&gt;"",STEP!AD1458,"")</f>
        <v/>
      </c>
      <c r="H1458" s="407" t="str">
        <f>IF(AND(STEP!$G1458="",$J$8&lt;&gt;"ON"),"",IF(月報!AX1458&lt;&gt;"",月報!AX1458,IF(STEP!G1458&lt;&gt;"",STEP!G1458,"")))</f>
        <v/>
      </c>
      <c r="I1458" s="408" t="str">
        <f>IF(AND(STEP!$G1458="",$J$8&lt;&gt;"ON"),"",IF(月報!AZ1458&lt;&gt;"",月報!AZ1458,IF(STEP!H1458&lt;&gt;"",STEP!H1458,"")))</f>
        <v/>
      </c>
      <c r="J1458" s="408" t="str">
        <f>IF(AND(STEP!$G1458="",$J$8&lt;&gt;"ON"),"",IF(月報!BA1458&lt;&gt;"",月報!BA1458,IF(STEP!J1458&lt;&gt;"",STEP!J1458/24,"")))</f>
        <v/>
      </c>
      <c r="K1458" s="408" t="str">
        <f>IF(STEP!X1458&lt;&gt;"",STEP!X1458,"")</f>
        <v/>
      </c>
      <c r="L1458" s="408" t="str">
        <f>IF(STEP!Y1458&lt;&gt;"",STEP!Y1458,"")</f>
        <v/>
      </c>
      <c r="M1458" s="408" t="str">
        <f>IF(STEP!Z1458&lt;&gt;"",STEP!Z1458,"")</f>
        <v/>
      </c>
      <c r="N1458" s="419" t="str">
        <f>IF(STEP!R1458&lt;&gt;"",STEP!R1458,"")</f>
        <v/>
      </c>
      <c r="O1458" s="420" t="str">
        <f>IF(STEP!S1458&lt;&gt;"",STEP!S1458,"")</f>
        <v/>
      </c>
      <c r="P1458" s="315" t="str">
        <f t="shared" si="206"/>
        <v/>
      </c>
      <c r="Q1458" s="474">
        <f>SUM(P1458:P1464)</f>
        <v>0</v>
      </c>
      <c r="R1458" s="562" t="str">
        <f t="shared" si="204"/>
        <v/>
      </c>
    </row>
    <row r="1459" spans="2:18">
      <c r="B1459" s="520"/>
      <c r="C1459" s="622" t="str">
        <f>IF(STEP!C1459&lt;&gt;"",STEP!C1459,"")</f>
        <v/>
      </c>
      <c r="D1459" s="409" t="str">
        <f>IF(STEP!D1459&lt;&gt;"",STEP!D1459,"")</f>
        <v/>
      </c>
      <c r="E1459" s="410" t="str">
        <f>IF(STEP!E1459&lt;&gt;"",STEP!E1459,"")</f>
        <v/>
      </c>
      <c r="F1459" s="409" t="str">
        <f>IF(STEP!F1459&lt;&gt;"",STEP!F1459,"")</f>
        <v/>
      </c>
      <c r="G1459" s="508" t="str">
        <f>IF(STEP!C1459&lt;&gt;"",STEP!AD1459,"")</f>
        <v/>
      </c>
      <c r="H1459" s="407" t="str">
        <f>IF(AND(STEP!$G1459="",$J$8&lt;&gt;"ON"),"",IF(月報!AX1459&lt;&gt;"",月報!AX1459,IF(STEP!G1459&lt;&gt;"",STEP!G1459,"")))</f>
        <v/>
      </c>
      <c r="I1459" s="408" t="str">
        <f>IF(AND(STEP!$G1459="",$J$8&lt;&gt;"ON"),"",IF(月報!AZ1459&lt;&gt;"",月報!AZ1459,IF(STEP!H1459&lt;&gt;"",STEP!H1459,"")))</f>
        <v/>
      </c>
      <c r="J1459" s="408" t="str">
        <f>IF(AND(STEP!$G1459="",$J$8&lt;&gt;"ON"),"",IF(月報!BA1459&lt;&gt;"",月報!BA1459,IF(STEP!J1459&lt;&gt;"",STEP!J1459/24,"")))</f>
        <v/>
      </c>
      <c r="K1459" s="421" t="str">
        <f>IF(STEP!X1459&lt;&gt;"",STEP!X1459,"")</f>
        <v/>
      </c>
      <c r="L1459" s="421" t="str">
        <f>IF(STEP!Y1459&lt;&gt;"",STEP!Y1459,"")</f>
        <v/>
      </c>
      <c r="M1459" s="421" t="str">
        <f>IF(STEP!Z1459&lt;&gt;"",STEP!Z1459,"")</f>
        <v/>
      </c>
      <c r="N1459" s="422" t="str">
        <f>IF(STEP!R1459&lt;&gt;"",STEP!R1459,"")</f>
        <v/>
      </c>
      <c r="O1459" s="423" t="str">
        <f>IF(STEP!S1459&lt;&gt;"",STEP!S1459,"")</f>
        <v/>
      </c>
      <c r="P1459" s="316" t="str">
        <f t="shared" si="206"/>
        <v/>
      </c>
      <c r="Q1459" s="336"/>
      <c r="R1459" s="560" t="str">
        <f t="shared" si="204"/>
        <v/>
      </c>
    </row>
    <row r="1460" spans="2:18">
      <c r="B1460" s="520"/>
      <c r="C1460" s="622" t="str">
        <f>IF(STEP!C1460&lt;&gt;"",STEP!C1460,"")</f>
        <v/>
      </c>
      <c r="D1460" s="409" t="str">
        <f>IF(STEP!D1460&lt;&gt;"",STEP!D1460,"")</f>
        <v/>
      </c>
      <c r="E1460" s="410" t="str">
        <f>IF(STEP!E1460&lt;&gt;"",STEP!E1460,"")</f>
        <v/>
      </c>
      <c r="F1460" s="409" t="str">
        <f>IF(STEP!F1460&lt;&gt;"",STEP!F1460,"")</f>
        <v/>
      </c>
      <c r="G1460" s="508" t="str">
        <f>IF(STEP!C1460&lt;&gt;"",STEP!AD1460,"")</f>
        <v/>
      </c>
      <c r="H1460" s="407" t="str">
        <f>IF(AND(STEP!$G1460="",$J$8&lt;&gt;"ON"),"",IF(月報!AX1460&lt;&gt;"",月報!AX1460,IF(STEP!G1460&lt;&gt;"",STEP!G1460,"")))</f>
        <v/>
      </c>
      <c r="I1460" s="408" t="str">
        <f>IF(AND(STEP!$G1460="",$J$8&lt;&gt;"ON"),"",IF(月報!AZ1460&lt;&gt;"",月報!AZ1460,IF(STEP!H1460&lt;&gt;"",STEP!H1460,"")))</f>
        <v/>
      </c>
      <c r="J1460" s="408" t="str">
        <f>IF(AND(STEP!$G1460="",$J$8&lt;&gt;"ON"),"",IF(月報!BA1460&lt;&gt;"",月報!BA1460,IF(STEP!J1460&lt;&gt;"",STEP!J1460/24,"")))</f>
        <v/>
      </c>
      <c r="K1460" s="421" t="str">
        <f>IF(STEP!X1460&lt;&gt;"",STEP!X1460,"")</f>
        <v/>
      </c>
      <c r="L1460" s="421" t="str">
        <f>IF(STEP!Y1460&lt;&gt;"",STEP!Y1460,"")</f>
        <v/>
      </c>
      <c r="M1460" s="421" t="str">
        <f>IF(STEP!Z1460&lt;&gt;"",STEP!Z1460,"")</f>
        <v/>
      </c>
      <c r="N1460" s="422" t="str">
        <f>IF(STEP!R1460&lt;&gt;"",STEP!R1460,"")</f>
        <v/>
      </c>
      <c r="O1460" s="423" t="str">
        <f>IF(STEP!S1460&lt;&gt;"",STEP!S1460,"")</f>
        <v/>
      </c>
      <c r="P1460" s="316" t="str">
        <f t="shared" si="206"/>
        <v/>
      </c>
      <c r="Q1460" s="336"/>
      <c r="R1460" s="560" t="str">
        <f t="shared" si="204"/>
        <v/>
      </c>
    </row>
    <row r="1461" spans="2:18">
      <c r="B1461" s="520"/>
      <c r="C1461" s="622" t="str">
        <f>IF(STEP!C1461&lt;&gt;"",STEP!C1461,"")</f>
        <v/>
      </c>
      <c r="D1461" s="409" t="str">
        <f>IF(STEP!D1461&lt;&gt;"",STEP!D1461,"")</f>
        <v/>
      </c>
      <c r="E1461" s="410" t="str">
        <f>IF(STEP!E1461&lt;&gt;"",STEP!E1461,"")</f>
        <v/>
      </c>
      <c r="F1461" s="409" t="str">
        <f>IF(STEP!F1461&lt;&gt;"",STEP!F1461,"")</f>
        <v/>
      </c>
      <c r="G1461" s="508" t="str">
        <f>IF(STEP!C1461&lt;&gt;"",STEP!AD1461,"")</f>
        <v/>
      </c>
      <c r="H1461" s="407" t="str">
        <f>IF(AND(STEP!$G1461="",$J$8&lt;&gt;"ON"),"",IF(月報!AX1461&lt;&gt;"",月報!AX1461,IF(STEP!G1461&lt;&gt;"",STEP!G1461,"")))</f>
        <v/>
      </c>
      <c r="I1461" s="408" t="str">
        <f>IF(AND(STEP!$G1461="",$J$8&lt;&gt;"ON"),"",IF(月報!AZ1461&lt;&gt;"",月報!AZ1461,IF(STEP!H1461&lt;&gt;"",STEP!H1461,"")))</f>
        <v/>
      </c>
      <c r="J1461" s="408" t="str">
        <f>IF(AND(STEP!$G1461="",$J$8&lt;&gt;"ON"),"",IF(月報!BA1461&lt;&gt;"",月報!BA1461,IF(STEP!J1461&lt;&gt;"",STEP!J1461/24,"")))</f>
        <v/>
      </c>
      <c r="K1461" s="421" t="str">
        <f>IF(STEP!X1461&lt;&gt;"",STEP!X1461,"")</f>
        <v/>
      </c>
      <c r="L1461" s="421" t="str">
        <f>IF(STEP!Y1461&lt;&gt;"",STEP!Y1461,"")</f>
        <v/>
      </c>
      <c r="M1461" s="421" t="str">
        <f>IF(STEP!Z1461&lt;&gt;"",STEP!Z1461,"")</f>
        <v/>
      </c>
      <c r="N1461" s="422" t="str">
        <f>IF(STEP!R1461&lt;&gt;"",STEP!R1461,"")</f>
        <v/>
      </c>
      <c r="O1461" s="423" t="str">
        <f>IF(STEP!S1461&lt;&gt;"",STEP!S1461,"")</f>
        <v/>
      </c>
      <c r="P1461" s="316" t="str">
        <f t="shared" si="206"/>
        <v/>
      </c>
      <c r="Q1461" s="336"/>
      <c r="R1461" s="560" t="str">
        <f t="shared" si="204"/>
        <v/>
      </c>
    </row>
    <row r="1462" spans="2:18">
      <c r="B1462" s="517"/>
      <c r="C1462" s="622" t="str">
        <f>IF(STEP!C1462&lt;&gt;"",STEP!C1462,"")</f>
        <v/>
      </c>
      <c r="D1462" s="409" t="str">
        <f>IF(STEP!D1462&lt;&gt;"",STEP!D1462,"")</f>
        <v/>
      </c>
      <c r="E1462" s="410" t="str">
        <f>IF(STEP!E1462&lt;&gt;"",STEP!E1462,"")</f>
        <v/>
      </c>
      <c r="F1462" s="409" t="str">
        <f>IF(STEP!F1462&lt;&gt;"",STEP!F1462,"")</f>
        <v/>
      </c>
      <c r="G1462" s="508" t="str">
        <f>IF(STEP!C1462&lt;&gt;"",STEP!AD1462,"")</f>
        <v/>
      </c>
      <c r="H1462" s="407" t="str">
        <f>IF(AND(STEP!$G1462="",$J$8&lt;&gt;"ON"),"",IF(月報!AX1462&lt;&gt;"",月報!AX1462,IF(STEP!G1462&lt;&gt;"",STEP!G1462,"")))</f>
        <v/>
      </c>
      <c r="I1462" s="408" t="str">
        <f>IF(AND(STEP!$G1462="",$J$8&lt;&gt;"ON"),"",IF(月報!AZ1462&lt;&gt;"",月報!AZ1462,IF(STEP!H1462&lt;&gt;"",STEP!H1462,"")))</f>
        <v/>
      </c>
      <c r="J1462" s="408" t="str">
        <f>IF(AND(STEP!$G1462="",$J$8&lt;&gt;"ON"),"",IF(月報!BA1462&lt;&gt;"",月報!BA1462,IF(STEP!J1462&lt;&gt;"",STEP!J1462/24,"")))</f>
        <v/>
      </c>
      <c r="K1462" s="421" t="str">
        <f>IF(STEP!X1462&lt;&gt;"",STEP!X1462,"")</f>
        <v/>
      </c>
      <c r="L1462" s="421" t="str">
        <f>IF(STEP!Y1462&lt;&gt;"",STEP!Y1462,"")</f>
        <v/>
      </c>
      <c r="M1462" s="421" t="str">
        <f>IF(STEP!Z1462&lt;&gt;"",STEP!Z1462,"")</f>
        <v/>
      </c>
      <c r="N1462" s="422" t="str">
        <f>IF(STEP!R1462&lt;&gt;"",STEP!R1462,"")</f>
        <v/>
      </c>
      <c r="O1462" s="423" t="str">
        <f>IF(STEP!S1462&lt;&gt;"",STEP!S1462,"")</f>
        <v/>
      </c>
      <c r="P1462" s="316" t="str">
        <f t="shared" si="206"/>
        <v/>
      </c>
      <c r="Q1462" s="336"/>
      <c r="R1462" s="560" t="str">
        <f t="shared" si="204"/>
        <v/>
      </c>
    </row>
    <row r="1463" spans="2:18">
      <c r="B1463" s="517"/>
      <c r="C1463" s="622" t="str">
        <f>IF(STEP!C1463&lt;&gt;"",STEP!C1463,"")</f>
        <v/>
      </c>
      <c r="D1463" s="409" t="str">
        <f>IF(STEP!D1463&lt;&gt;"",STEP!D1463,"")</f>
        <v/>
      </c>
      <c r="E1463" s="410" t="str">
        <f>IF(STEP!E1463&lt;&gt;"",STEP!E1463,"")</f>
        <v/>
      </c>
      <c r="F1463" s="409" t="str">
        <f>IF(STEP!F1463&lt;&gt;"",STEP!F1463,"")</f>
        <v/>
      </c>
      <c r="G1463" s="508" t="str">
        <f>IF(STEP!C1463&lt;&gt;"",STEP!AD1463,"")</f>
        <v/>
      </c>
      <c r="H1463" s="407" t="str">
        <f>IF(AND(STEP!$G1463="",$J$8&lt;&gt;"ON"),"",IF(月報!AX1463&lt;&gt;"",月報!AX1463,IF(STEP!G1463&lt;&gt;"",STEP!G1463,"")))</f>
        <v/>
      </c>
      <c r="I1463" s="408" t="str">
        <f>IF(AND(STEP!$G1463="",$J$8&lt;&gt;"ON"),"",IF(月報!AZ1463&lt;&gt;"",月報!AZ1463,IF(STEP!H1463&lt;&gt;"",STEP!H1463,"")))</f>
        <v/>
      </c>
      <c r="J1463" s="408" t="str">
        <f>IF(AND(STEP!$G1463="",$J$8&lt;&gt;"ON"),"",IF(月報!BA1463&lt;&gt;"",月報!BA1463,IF(STEP!J1463&lt;&gt;"",STEP!J1463/24,"")))</f>
        <v/>
      </c>
      <c r="K1463" s="421" t="str">
        <f>IF(STEP!X1463&lt;&gt;"",STEP!X1463,"")</f>
        <v/>
      </c>
      <c r="L1463" s="421" t="str">
        <f>IF(STEP!Y1463&lt;&gt;"",STEP!Y1463,"")</f>
        <v/>
      </c>
      <c r="M1463" s="421" t="str">
        <f>IF(STEP!Z1463&lt;&gt;"",STEP!Z1463,"")</f>
        <v/>
      </c>
      <c r="N1463" s="422" t="str">
        <f>IF(STEP!R1463&lt;&gt;"",STEP!R1463,"")</f>
        <v/>
      </c>
      <c r="O1463" s="423" t="str">
        <f>IF(STEP!S1463&lt;&gt;"",STEP!S1463,"")</f>
        <v/>
      </c>
      <c r="P1463" s="316" t="str">
        <f t="shared" si="206"/>
        <v/>
      </c>
      <c r="Q1463" s="336"/>
      <c r="R1463" s="560" t="str">
        <f t="shared" si="204"/>
        <v/>
      </c>
    </row>
    <row r="1464" spans="2:18">
      <c r="B1464" s="517"/>
      <c r="C1464" s="623" t="str">
        <f>IF(STEP!C1464&lt;&gt;"",STEP!C1464,"")</f>
        <v/>
      </c>
      <c r="D1464" s="411" t="str">
        <f>IF(STEP!D1464&lt;&gt;"",STEP!D1464,"")</f>
        <v/>
      </c>
      <c r="E1464" s="412" t="str">
        <f>IF(STEP!E1464&lt;&gt;"",STEP!E1464,"")</f>
        <v/>
      </c>
      <c r="F1464" s="411" t="str">
        <f>IF(STEP!F1464&lt;&gt;"",STEP!F1464,"")</f>
        <v/>
      </c>
      <c r="G1464" s="413" t="str">
        <f>IF(STEP!C1464&lt;&gt;"",STEP!AD1464,"")</f>
        <v/>
      </c>
      <c r="H1464" s="413" t="str">
        <f>IF(AND(STEP!$G1464="",$J$8&lt;&gt;"ON"),"",IF(月報!AX1464&lt;&gt;"",月報!AX1464,IF(STEP!G1464&lt;&gt;"",STEP!G1464,"")))</f>
        <v/>
      </c>
      <c r="I1464" s="414" t="str">
        <f>IF(AND(STEP!$G1464="",$J$8&lt;&gt;"ON"),"",IF(月報!AZ1464&lt;&gt;"",月報!AZ1464,IF(STEP!H1464&lt;&gt;"",STEP!H1464,"")))</f>
        <v/>
      </c>
      <c r="J1464" s="414" t="str">
        <f>IF(AND(STEP!$G1464="",$J$8&lt;&gt;"ON"),"",IF(月報!BA1464&lt;&gt;"",月報!BA1464,IF(STEP!J1464&lt;&gt;"",STEP!J1464/24,"")))</f>
        <v/>
      </c>
      <c r="K1464" s="414" t="str">
        <f>IF(STEP!X1464&lt;&gt;"",STEP!X1464,"")</f>
        <v/>
      </c>
      <c r="L1464" s="414" t="str">
        <f>IF(STEP!Y1464&lt;&gt;"",STEP!Y1464,"")</f>
        <v/>
      </c>
      <c r="M1464" s="414" t="str">
        <f>IF(STEP!Z1464&lt;&gt;"",STEP!Z1464,"")</f>
        <v/>
      </c>
      <c r="N1464" s="424" t="str">
        <f>IF(STEP!R1464&lt;&gt;"",STEP!R1464,"")</f>
        <v/>
      </c>
      <c r="O1464" s="425" t="str">
        <f>IF(STEP!S1464&lt;&gt;"",STEP!S1464,"")</f>
        <v/>
      </c>
      <c r="P1464" s="317" t="str">
        <f t="shared" si="206"/>
        <v/>
      </c>
      <c r="Q1464" s="473"/>
      <c r="R1464" s="561" t="str">
        <f t="shared" ref="R1464:R1527" si="207">R1463</f>
        <v/>
      </c>
    </row>
    <row r="1465" spans="2:18">
      <c r="B1465" s="517"/>
      <c r="C1465" s="624" t="str">
        <f>IF(STEP!C1465&lt;&gt;"",STEP!C1465,"")</f>
        <v/>
      </c>
      <c r="D1465" s="405" t="str">
        <f>IF(STEP!D1465&lt;&gt;"",STEP!D1465,"")</f>
        <v/>
      </c>
      <c r="E1465" s="406" t="str">
        <f>IF(STEP!E1465&lt;&gt;"",STEP!E1465,"")</f>
        <v/>
      </c>
      <c r="F1465" s="405" t="str">
        <f>IF(STEP!F1465&lt;&gt;"",STEP!F1465,"")</f>
        <v/>
      </c>
      <c r="G1465" s="407" t="str">
        <f>IF(STEP!C1465&lt;&gt;"",STEP!AD1465,"")</f>
        <v/>
      </c>
      <c r="H1465" s="407" t="str">
        <f>IF(AND(STEP!$G1465="",$J$8&lt;&gt;"ON"),"",IF(月報!AX1465&lt;&gt;"",月報!AX1465,IF(STEP!G1465&lt;&gt;"",STEP!G1465,"")))</f>
        <v/>
      </c>
      <c r="I1465" s="408" t="str">
        <f>IF(AND(STEP!$G1465="",$J$8&lt;&gt;"ON"),"",IF(月報!AZ1465&lt;&gt;"",月報!AZ1465,IF(STEP!H1465&lt;&gt;"",STEP!H1465,"")))</f>
        <v/>
      </c>
      <c r="J1465" s="408" t="str">
        <f>IF(AND(STEP!$G1465="",$J$8&lt;&gt;"ON"),"",IF(月報!BA1465&lt;&gt;"",月報!BA1465,IF(STEP!J1465&lt;&gt;"",STEP!J1465/24,"")))</f>
        <v/>
      </c>
      <c r="K1465" s="408" t="str">
        <f>IF(STEP!X1465&lt;&gt;"",STEP!X1465,"")</f>
        <v/>
      </c>
      <c r="L1465" s="408" t="str">
        <f>IF(STEP!Y1465&lt;&gt;"",STEP!Y1465,"")</f>
        <v/>
      </c>
      <c r="M1465" s="408" t="str">
        <f>IF(STEP!Z1465&lt;&gt;"",STEP!Z1465,"")</f>
        <v/>
      </c>
      <c r="N1465" s="419" t="str">
        <f>IF(STEP!R1465&lt;&gt;"",STEP!R1465,"")</f>
        <v/>
      </c>
      <c r="O1465" s="420" t="str">
        <f>IF(STEP!S1465&lt;&gt;"",STEP!S1465,"")</f>
        <v/>
      </c>
      <c r="P1465" s="315" t="str">
        <f t="shared" si="206"/>
        <v/>
      </c>
      <c r="Q1465" s="474">
        <f>SUM(P1465:P1471)</f>
        <v>0</v>
      </c>
      <c r="R1465" s="562" t="str">
        <f t="shared" si="207"/>
        <v/>
      </c>
    </row>
    <row r="1466" spans="2:18">
      <c r="B1466" s="517"/>
      <c r="C1466" s="622" t="str">
        <f>IF(STEP!C1466&lt;&gt;"",STEP!C1466,"")</f>
        <v/>
      </c>
      <c r="D1466" s="409" t="str">
        <f>IF(STEP!D1466&lt;&gt;"",STEP!D1466,"")</f>
        <v/>
      </c>
      <c r="E1466" s="410" t="str">
        <f>IF(STEP!E1466&lt;&gt;"",STEP!E1466,"")</f>
        <v/>
      </c>
      <c r="F1466" s="409" t="str">
        <f>IF(STEP!F1466&lt;&gt;"",STEP!F1466,"")</f>
        <v/>
      </c>
      <c r="G1466" s="508" t="str">
        <f>IF(STEP!C1466&lt;&gt;"",STEP!AD1466,"")</f>
        <v/>
      </c>
      <c r="H1466" s="407" t="str">
        <f>IF(AND(STEP!$G1466="",$J$8&lt;&gt;"ON"),"",IF(月報!AX1466&lt;&gt;"",月報!AX1466,IF(STEP!G1466&lt;&gt;"",STEP!G1466,"")))</f>
        <v/>
      </c>
      <c r="I1466" s="408" t="str">
        <f>IF(AND(STEP!$G1466="",$J$8&lt;&gt;"ON"),"",IF(月報!AZ1466&lt;&gt;"",月報!AZ1466,IF(STEP!H1466&lt;&gt;"",STEP!H1466,"")))</f>
        <v/>
      </c>
      <c r="J1466" s="408" t="str">
        <f>IF(AND(STEP!$G1466="",$J$8&lt;&gt;"ON"),"",IF(月報!BA1466&lt;&gt;"",月報!BA1466,IF(STEP!J1466&lt;&gt;"",STEP!J1466/24,"")))</f>
        <v/>
      </c>
      <c r="K1466" s="421" t="str">
        <f>IF(STEP!X1466&lt;&gt;"",STEP!X1466,"")</f>
        <v/>
      </c>
      <c r="L1466" s="421" t="str">
        <f>IF(STEP!Y1466&lt;&gt;"",STEP!Y1466,"")</f>
        <v/>
      </c>
      <c r="M1466" s="421" t="str">
        <f>IF(STEP!Z1466&lt;&gt;"",STEP!Z1466,"")</f>
        <v/>
      </c>
      <c r="N1466" s="422" t="str">
        <f>IF(STEP!R1466&lt;&gt;"",STEP!R1466,"")</f>
        <v/>
      </c>
      <c r="O1466" s="423" t="str">
        <f>IF(STEP!S1466&lt;&gt;"",STEP!S1466,"")</f>
        <v/>
      </c>
      <c r="P1466" s="316" t="str">
        <f t="shared" si="206"/>
        <v/>
      </c>
      <c r="Q1466" s="336"/>
      <c r="R1466" s="560" t="str">
        <f t="shared" si="207"/>
        <v/>
      </c>
    </row>
    <row r="1467" spans="2:18">
      <c r="B1467" s="517"/>
      <c r="C1467" s="622" t="str">
        <f>IF(STEP!C1467&lt;&gt;"",STEP!C1467,"")</f>
        <v/>
      </c>
      <c r="D1467" s="409" t="str">
        <f>IF(STEP!D1467&lt;&gt;"",STEP!D1467,"")</f>
        <v/>
      </c>
      <c r="E1467" s="410" t="str">
        <f>IF(STEP!E1467&lt;&gt;"",STEP!E1467,"")</f>
        <v/>
      </c>
      <c r="F1467" s="409" t="str">
        <f>IF(STEP!F1467&lt;&gt;"",STEP!F1467,"")</f>
        <v/>
      </c>
      <c r="G1467" s="508" t="str">
        <f>IF(STEP!C1467&lt;&gt;"",STEP!AD1467,"")</f>
        <v/>
      </c>
      <c r="H1467" s="407" t="str">
        <f>IF(AND(STEP!$G1467="",$J$8&lt;&gt;"ON"),"",IF(月報!AX1467&lt;&gt;"",月報!AX1467,IF(STEP!G1467&lt;&gt;"",STEP!G1467,"")))</f>
        <v/>
      </c>
      <c r="I1467" s="408" t="str">
        <f>IF(AND(STEP!$G1467="",$J$8&lt;&gt;"ON"),"",IF(月報!AZ1467&lt;&gt;"",月報!AZ1467,IF(STEP!H1467&lt;&gt;"",STEP!H1467,"")))</f>
        <v/>
      </c>
      <c r="J1467" s="408" t="str">
        <f>IF(AND(STEP!$G1467="",$J$8&lt;&gt;"ON"),"",IF(月報!BA1467&lt;&gt;"",月報!BA1467,IF(STEP!J1467&lt;&gt;"",STEP!J1467/24,"")))</f>
        <v/>
      </c>
      <c r="K1467" s="421" t="str">
        <f>IF(STEP!X1467&lt;&gt;"",STEP!X1467,"")</f>
        <v/>
      </c>
      <c r="L1467" s="421" t="str">
        <f>IF(STEP!Y1467&lt;&gt;"",STEP!Y1467,"")</f>
        <v/>
      </c>
      <c r="M1467" s="421" t="str">
        <f>IF(STEP!Z1467&lt;&gt;"",STEP!Z1467,"")</f>
        <v/>
      </c>
      <c r="N1467" s="422" t="str">
        <f>IF(STEP!R1467&lt;&gt;"",STEP!R1467,"")</f>
        <v/>
      </c>
      <c r="O1467" s="423" t="str">
        <f>IF(STEP!S1467&lt;&gt;"",STEP!S1467,"")</f>
        <v/>
      </c>
      <c r="P1467" s="316" t="str">
        <f t="shared" si="206"/>
        <v/>
      </c>
      <c r="Q1467" s="336"/>
      <c r="R1467" s="560" t="str">
        <f t="shared" si="207"/>
        <v/>
      </c>
    </row>
    <row r="1468" spans="2:18">
      <c r="B1468" s="517"/>
      <c r="C1468" s="622" t="str">
        <f>IF(STEP!C1468&lt;&gt;"",STEP!C1468,"")</f>
        <v/>
      </c>
      <c r="D1468" s="409" t="str">
        <f>IF(STEP!D1468&lt;&gt;"",STEP!D1468,"")</f>
        <v/>
      </c>
      <c r="E1468" s="410" t="str">
        <f>IF(STEP!E1468&lt;&gt;"",STEP!E1468,"")</f>
        <v/>
      </c>
      <c r="F1468" s="409" t="str">
        <f>IF(STEP!F1468&lt;&gt;"",STEP!F1468,"")</f>
        <v/>
      </c>
      <c r="G1468" s="508" t="str">
        <f>IF(STEP!C1468&lt;&gt;"",STEP!AD1468,"")</f>
        <v/>
      </c>
      <c r="H1468" s="407" t="str">
        <f>IF(AND(STEP!$G1468="",$J$8&lt;&gt;"ON"),"",IF(月報!AX1468&lt;&gt;"",月報!AX1468,IF(STEP!G1468&lt;&gt;"",STEP!G1468,"")))</f>
        <v/>
      </c>
      <c r="I1468" s="408" t="str">
        <f>IF(AND(STEP!$G1468="",$J$8&lt;&gt;"ON"),"",IF(月報!AZ1468&lt;&gt;"",月報!AZ1468,IF(STEP!H1468&lt;&gt;"",STEP!H1468,"")))</f>
        <v/>
      </c>
      <c r="J1468" s="408" t="str">
        <f>IF(AND(STEP!$G1468="",$J$8&lt;&gt;"ON"),"",IF(月報!BA1468&lt;&gt;"",月報!BA1468,IF(STEP!J1468&lt;&gt;"",STEP!J1468/24,"")))</f>
        <v/>
      </c>
      <c r="K1468" s="421" t="str">
        <f>IF(STEP!X1468&lt;&gt;"",STEP!X1468,"")</f>
        <v/>
      </c>
      <c r="L1468" s="421" t="str">
        <f>IF(STEP!Y1468&lt;&gt;"",STEP!Y1468,"")</f>
        <v/>
      </c>
      <c r="M1468" s="421" t="str">
        <f>IF(STEP!Z1468&lt;&gt;"",STEP!Z1468,"")</f>
        <v/>
      </c>
      <c r="N1468" s="422" t="str">
        <f>IF(STEP!R1468&lt;&gt;"",STEP!R1468,"")</f>
        <v/>
      </c>
      <c r="O1468" s="423" t="str">
        <f>IF(STEP!S1468&lt;&gt;"",STEP!S1468,"")</f>
        <v/>
      </c>
      <c r="P1468" s="316" t="str">
        <f t="shared" si="206"/>
        <v/>
      </c>
      <c r="Q1468" s="336"/>
      <c r="R1468" s="560" t="str">
        <f t="shared" si="207"/>
        <v/>
      </c>
    </row>
    <row r="1469" spans="2:18">
      <c r="B1469" s="517"/>
      <c r="C1469" s="622" t="str">
        <f>IF(STEP!C1469&lt;&gt;"",STEP!C1469,"")</f>
        <v/>
      </c>
      <c r="D1469" s="409" t="str">
        <f>IF(STEP!D1469&lt;&gt;"",STEP!D1469,"")</f>
        <v/>
      </c>
      <c r="E1469" s="410" t="str">
        <f>IF(STEP!E1469&lt;&gt;"",STEP!E1469,"")</f>
        <v/>
      </c>
      <c r="F1469" s="409" t="str">
        <f>IF(STEP!F1469&lt;&gt;"",STEP!F1469,"")</f>
        <v/>
      </c>
      <c r="G1469" s="508" t="str">
        <f>IF(STEP!C1469&lt;&gt;"",STEP!AD1469,"")</f>
        <v/>
      </c>
      <c r="H1469" s="407" t="str">
        <f>IF(AND(STEP!$G1469="",$J$8&lt;&gt;"ON"),"",IF(月報!AX1469&lt;&gt;"",月報!AX1469,IF(STEP!G1469&lt;&gt;"",STEP!G1469,"")))</f>
        <v/>
      </c>
      <c r="I1469" s="408" t="str">
        <f>IF(AND(STEP!$G1469="",$J$8&lt;&gt;"ON"),"",IF(月報!AZ1469&lt;&gt;"",月報!AZ1469,IF(STEP!H1469&lt;&gt;"",STEP!H1469,"")))</f>
        <v/>
      </c>
      <c r="J1469" s="408" t="str">
        <f>IF(AND(STEP!$G1469="",$J$8&lt;&gt;"ON"),"",IF(月報!BA1469&lt;&gt;"",月報!BA1469,IF(STEP!J1469&lt;&gt;"",STEP!J1469/24,"")))</f>
        <v/>
      </c>
      <c r="K1469" s="421" t="str">
        <f>IF(STEP!X1469&lt;&gt;"",STEP!X1469,"")</f>
        <v/>
      </c>
      <c r="L1469" s="421" t="str">
        <f>IF(STEP!Y1469&lt;&gt;"",STEP!Y1469,"")</f>
        <v/>
      </c>
      <c r="M1469" s="421" t="str">
        <f>IF(STEP!Z1469&lt;&gt;"",STEP!Z1469,"")</f>
        <v/>
      </c>
      <c r="N1469" s="422" t="str">
        <f>IF(STEP!R1469&lt;&gt;"",STEP!R1469,"")</f>
        <v/>
      </c>
      <c r="O1469" s="423" t="str">
        <f>IF(STEP!S1469&lt;&gt;"",STEP!S1469,"")</f>
        <v/>
      </c>
      <c r="P1469" s="316" t="str">
        <f t="shared" si="206"/>
        <v/>
      </c>
      <c r="Q1469" s="336"/>
      <c r="R1469" s="560" t="str">
        <f t="shared" si="207"/>
        <v/>
      </c>
    </row>
    <row r="1470" spans="2:18">
      <c r="B1470" s="517"/>
      <c r="C1470" s="622" t="str">
        <f>IF(STEP!C1470&lt;&gt;"",STEP!C1470,"")</f>
        <v/>
      </c>
      <c r="D1470" s="409" t="str">
        <f>IF(STEP!D1470&lt;&gt;"",STEP!D1470,"")</f>
        <v/>
      </c>
      <c r="E1470" s="410" t="str">
        <f>IF(STEP!E1470&lt;&gt;"",STEP!E1470,"")</f>
        <v/>
      </c>
      <c r="F1470" s="409" t="str">
        <f>IF(STEP!F1470&lt;&gt;"",STEP!F1470,"")</f>
        <v/>
      </c>
      <c r="G1470" s="508" t="str">
        <f>IF(STEP!C1470&lt;&gt;"",STEP!AD1470,"")</f>
        <v/>
      </c>
      <c r="H1470" s="407" t="str">
        <f>IF(AND(STEP!$G1470="",$J$8&lt;&gt;"ON"),"",IF(月報!AX1470&lt;&gt;"",月報!AX1470,IF(STEP!G1470&lt;&gt;"",STEP!G1470,"")))</f>
        <v/>
      </c>
      <c r="I1470" s="408" t="str">
        <f>IF(AND(STEP!$G1470="",$J$8&lt;&gt;"ON"),"",IF(月報!AZ1470&lt;&gt;"",月報!AZ1470,IF(STEP!H1470&lt;&gt;"",STEP!H1470,"")))</f>
        <v/>
      </c>
      <c r="J1470" s="408" t="str">
        <f>IF(AND(STEP!$G1470="",$J$8&lt;&gt;"ON"),"",IF(月報!BA1470&lt;&gt;"",月報!BA1470,IF(STEP!J1470&lt;&gt;"",STEP!J1470/24,"")))</f>
        <v/>
      </c>
      <c r="K1470" s="421" t="str">
        <f>IF(STEP!X1470&lt;&gt;"",STEP!X1470,"")</f>
        <v/>
      </c>
      <c r="L1470" s="421" t="str">
        <f>IF(STEP!Y1470&lt;&gt;"",STEP!Y1470,"")</f>
        <v/>
      </c>
      <c r="M1470" s="421" t="str">
        <f>IF(STEP!Z1470&lt;&gt;"",STEP!Z1470,"")</f>
        <v/>
      </c>
      <c r="N1470" s="422" t="str">
        <f>IF(STEP!R1470&lt;&gt;"",STEP!R1470,"")</f>
        <v/>
      </c>
      <c r="O1470" s="423" t="str">
        <f>IF(STEP!S1470&lt;&gt;"",STEP!S1470,"")</f>
        <v/>
      </c>
      <c r="P1470" s="316" t="str">
        <f t="shared" si="206"/>
        <v/>
      </c>
      <c r="Q1470" s="336"/>
      <c r="R1470" s="560" t="str">
        <f t="shared" si="207"/>
        <v/>
      </c>
    </row>
    <row r="1471" spans="2:18">
      <c r="B1471" s="517"/>
      <c r="C1471" s="623" t="str">
        <f>IF(STEP!C1471&lt;&gt;"",STEP!C1471,"")</f>
        <v/>
      </c>
      <c r="D1471" s="411" t="str">
        <f>IF(STEP!D1471&lt;&gt;"",STEP!D1471,"")</f>
        <v/>
      </c>
      <c r="E1471" s="412" t="str">
        <f>IF(STEP!E1471&lt;&gt;"",STEP!E1471,"")</f>
        <v/>
      </c>
      <c r="F1471" s="411" t="str">
        <f>IF(STEP!F1471&lt;&gt;"",STEP!F1471,"")</f>
        <v/>
      </c>
      <c r="G1471" s="413" t="str">
        <f>IF(STEP!C1471&lt;&gt;"",STEP!AD1471,"")</f>
        <v/>
      </c>
      <c r="H1471" s="413" t="str">
        <f>IF(AND(STEP!$G1471="",$J$8&lt;&gt;"ON"),"",IF(月報!AX1471&lt;&gt;"",月報!AX1471,IF(STEP!G1471&lt;&gt;"",STEP!G1471,"")))</f>
        <v/>
      </c>
      <c r="I1471" s="414" t="str">
        <f>IF(AND(STEP!$G1471="",$J$8&lt;&gt;"ON"),"",IF(月報!AZ1471&lt;&gt;"",月報!AZ1471,IF(STEP!H1471&lt;&gt;"",STEP!H1471,"")))</f>
        <v/>
      </c>
      <c r="J1471" s="414" t="str">
        <f>IF(AND(STEP!$G1471="",$J$8&lt;&gt;"ON"),"",IF(月報!BA1471&lt;&gt;"",月報!BA1471,IF(STEP!J1471&lt;&gt;"",STEP!J1471/24,"")))</f>
        <v/>
      </c>
      <c r="K1471" s="414" t="str">
        <f>IF(STEP!X1471&lt;&gt;"",STEP!X1471,"")</f>
        <v/>
      </c>
      <c r="L1471" s="414" t="str">
        <f>IF(STEP!Y1471&lt;&gt;"",STEP!Y1471,"")</f>
        <v/>
      </c>
      <c r="M1471" s="414" t="str">
        <f>IF(STEP!Z1471&lt;&gt;"",STEP!Z1471,"")</f>
        <v/>
      </c>
      <c r="N1471" s="424" t="str">
        <f>IF(STEP!R1471&lt;&gt;"",STEP!R1471,"")</f>
        <v/>
      </c>
      <c r="O1471" s="425" t="str">
        <f>IF(STEP!S1471&lt;&gt;"",STEP!S1471,"")</f>
        <v/>
      </c>
      <c r="P1471" s="317" t="str">
        <f t="shared" si="206"/>
        <v/>
      </c>
      <c r="Q1471" s="473"/>
      <c r="R1471" s="561" t="str">
        <f t="shared" si="207"/>
        <v/>
      </c>
    </row>
    <row r="1472" spans="2:18">
      <c r="B1472" s="517"/>
      <c r="C1472" s="624" t="str">
        <f>IF(STEP!C1472&lt;&gt;"",STEP!C1472,"")</f>
        <v/>
      </c>
      <c r="D1472" s="405" t="str">
        <f>IF(STEP!D1472&lt;&gt;"",STEP!D1472,"")</f>
        <v/>
      </c>
      <c r="E1472" s="406" t="str">
        <f>IF(STEP!E1472&lt;&gt;"",STEP!E1472,"")</f>
        <v/>
      </c>
      <c r="F1472" s="405" t="str">
        <f>IF(STEP!F1472&lt;&gt;"",STEP!F1472,"")</f>
        <v/>
      </c>
      <c r="G1472" s="407" t="str">
        <f>IF(STEP!C1472&lt;&gt;"",STEP!AD1472,"")</f>
        <v/>
      </c>
      <c r="H1472" s="407" t="str">
        <f>IF(AND(STEP!$G1472="",$J$8&lt;&gt;"ON"),"",IF(月報!AX1472&lt;&gt;"",月報!AX1472,IF(STEP!G1472&lt;&gt;"",STEP!G1472,"")))</f>
        <v/>
      </c>
      <c r="I1472" s="408" t="str">
        <f>IF(AND(STEP!$G1472="",$J$8&lt;&gt;"ON"),"",IF(月報!AZ1472&lt;&gt;"",月報!AZ1472,IF(STEP!H1472&lt;&gt;"",STEP!H1472,"")))</f>
        <v/>
      </c>
      <c r="J1472" s="408" t="str">
        <f>IF(AND(STEP!$G1472="",$J$8&lt;&gt;"ON"),"",IF(月報!BA1472&lt;&gt;"",月報!BA1472,IF(STEP!J1472&lt;&gt;"",STEP!J1472/24,"")))</f>
        <v/>
      </c>
      <c r="K1472" s="408" t="str">
        <f>IF(STEP!X1472&lt;&gt;"",STEP!X1472,"")</f>
        <v/>
      </c>
      <c r="L1472" s="408" t="str">
        <f>IF(STEP!Y1472&lt;&gt;"",STEP!Y1472,"")</f>
        <v/>
      </c>
      <c r="M1472" s="408" t="str">
        <f>IF(STEP!Z1472&lt;&gt;"",STEP!Z1472,"")</f>
        <v/>
      </c>
      <c r="N1472" s="419" t="str">
        <f>IF(STEP!R1472&lt;&gt;"",STEP!R1472,"")</f>
        <v/>
      </c>
      <c r="O1472" s="420" t="str">
        <f>IF(STEP!S1472&lt;&gt;"",STEP!S1472,"")</f>
        <v/>
      </c>
      <c r="P1472" s="315" t="str">
        <f t="shared" si="206"/>
        <v/>
      </c>
      <c r="Q1472" s="474">
        <f>SUM(P1472:P1478)</f>
        <v>0</v>
      </c>
      <c r="R1472" s="562" t="str">
        <f t="shared" si="207"/>
        <v/>
      </c>
    </row>
    <row r="1473" spans="2:18">
      <c r="B1473" s="517"/>
      <c r="C1473" s="622" t="str">
        <f>IF(STEP!C1473&lt;&gt;"",STEP!C1473,"")</f>
        <v/>
      </c>
      <c r="D1473" s="409" t="str">
        <f>IF(STEP!D1473&lt;&gt;"",STEP!D1473,"")</f>
        <v/>
      </c>
      <c r="E1473" s="410" t="str">
        <f>IF(STEP!E1473&lt;&gt;"",STEP!E1473,"")</f>
        <v/>
      </c>
      <c r="F1473" s="409" t="str">
        <f>IF(STEP!F1473&lt;&gt;"",STEP!F1473,"")</f>
        <v/>
      </c>
      <c r="G1473" s="508" t="str">
        <f>IF(STEP!C1473&lt;&gt;"",STEP!AD1473,"")</f>
        <v/>
      </c>
      <c r="H1473" s="407" t="str">
        <f>IF(AND(STEP!$G1473="",$J$8&lt;&gt;"ON"),"",IF(月報!AX1473&lt;&gt;"",月報!AX1473,IF(STEP!G1473&lt;&gt;"",STEP!G1473,"")))</f>
        <v/>
      </c>
      <c r="I1473" s="408" t="str">
        <f>IF(AND(STEP!$G1473="",$J$8&lt;&gt;"ON"),"",IF(月報!AZ1473&lt;&gt;"",月報!AZ1473,IF(STEP!H1473&lt;&gt;"",STEP!H1473,"")))</f>
        <v/>
      </c>
      <c r="J1473" s="408" t="str">
        <f>IF(AND(STEP!$G1473="",$J$8&lt;&gt;"ON"),"",IF(月報!BA1473&lt;&gt;"",月報!BA1473,IF(STEP!J1473&lt;&gt;"",STEP!J1473/24,"")))</f>
        <v/>
      </c>
      <c r="K1473" s="421" t="str">
        <f>IF(STEP!X1473&lt;&gt;"",STEP!X1473,"")</f>
        <v/>
      </c>
      <c r="L1473" s="421" t="str">
        <f>IF(STEP!Y1473&lt;&gt;"",STEP!Y1473,"")</f>
        <v/>
      </c>
      <c r="M1473" s="421" t="str">
        <f>IF(STEP!Z1473&lt;&gt;"",STEP!Z1473,"")</f>
        <v/>
      </c>
      <c r="N1473" s="422" t="str">
        <f>IF(STEP!R1473&lt;&gt;"",STEP!R1473,"")</f>
        <v/>
      </c>
      <c r="O1473" s="423" t="str">
        <f>IF(STEP!S1473&lt;&gt;"",STEP!S1473,"")</f>
        <v/>
      </c>
      <c r="P1473" s="316" t="str">
        <f t="shared" si="206"/>
        <v/>
      </c>
      <c r="Q1473" s="336"/>
      <c r="R1473" s="560" t="str">
        <f t="shared" si="207"/>
        <v/>
      </c>
    </row>
    <row r="1474" spans="2:18">
      <c r="B1474" s="517"/>
      <c r="C1474" s="622" t="str">
        <f>IF(STEP!C1474&lt;&gt;"",STEP!C1474,"")</f>
        <v/>
      </c>
      <c r="D1474" s="409" t="str">
        <f>IF(STEP!D1474&lt;&gt;"",STEP!D1474,"")</f>
        <v/>
      </c>
      <c r="E1474" s="410" t="str">
        <f>IF(STEP!E1474&lt;&gt;"",STEP!E1474,"")</f>
        <v/>
      </c>
      <c r="F1474" s="409" t="str">
        <f>IF(STEP!F1474&lt;&gt;"",STEP!F1474,"")</f>
        <v/>
      </c>
      <c r="G1474" s="508" t="str">
        <f>IF(STEP!C1474&lt;&gt;"",STEP!AD1474,"")</f>
        <v/>
      </c>
      <c r="H1474" s="407" t="str">
        <f>IF(AND(STEP!$G1474="",$J$8&lt;&gt;"ON"),"",IF(月報!AX1474&lt;&gt;"",月報!AX1474,IF(STEP!G1474&lt;&gt;"",STEP!G1474,"")))</f>
        <v/>
      </c>
      <c r="I1474" s="408" t="str">
        <f>IF(AND(STEP!$G1474="",$J$8&lt;&gt;"ON"),"",IF(月報!AZ1474&lt;&gt;"",月報!AZ1474,IF(STEP!H1474&lt;&gt;"",STEP!H1474,"")))</f>
        <v/>
      </c>
      <c r="J1474" s="408" t="str">
        <f>IF(AND(STEP!$G1474="",$J$8&lt;&gt;"ON"),"",IF(月報!BA1474&lt;&gt;"",月報!BA1474,IF(STEP!J1474&lt;&gt;"",STEP!J1474/24,"")))</f>
        <v/>
      </c>
      <c r="K1474" s="421" t="str">
        <f>IF(STEP!X1474&lt;&gt;"",STEP!X1474,"")</f>
        <v/>
      </c>
      <c r="L1474" s="421" t="str">
        <f>IF(STEP!Y1474&lt;&gt;"",STEP!Y1474,"")</f>
        <v/>
      </c>
      <c r="M1474" s="421" t="str">
        <f>IF(STEP!Z1474&lt;&gt;"",STEP!Z1474,"")</f>
        <v/>
      </c>
      <c r="N1474" s="422" t="str">
        <f>IF(STEP!R1474&lt;&gt;"",STEP!R1474,"")</f>
        <v/>
      </c>
      <c r="O1474" s="423" t="str">
        <f>IF(STEP!S1474&lt;&gt;"",STEP!S1474,"")</f>
        <v/>
      </c>
      <c r="P1474" s="316" t="str">
        <f t="shared" si="206"/>
        <v/>
      </c>
      <c r="Q1474" s="336"/>
      <c r="R1474" s="560" t="str">
        <f t="shared" si="207"/>
        <v/>
      </c>
    </row>
    <row r="1475" spans="2:18">
      <c r="B1475" s="517"/>
      <c r="C1475" s="622" t="str">
        <f>IF(STEP!C1475&lt;&gt;"",STEP!C1475,"")</f>
        <v/>
      </c>
      <c r="D1475" s="409" t="str">
        <f>IF(STEP!D1475&lt;&gt;"",STEP!D1475,"")</f>
        <v/>
      </c>
      <c r="E1475" s="410" t="str">
        <f>IF(STEP!E1475&lt;&gt;"",STEP!E1475,"")</f>
        <v/>
      </c>
      <c r="F1475" s="409" t="str">
        <f>IF(STEP!F1475&lt;&gt;"",STEP!F1475,"")</f>
        <v/>
      </c>
      <c r="G1475" s="508" t="str">
        <f>IF(STEP!C1475&lt;&gt;"",STEP!AD1475,"")</f>
        <v/>
      </c>
      <c r="H1475" s="407" t="str">
        <f>IF(AND(STEP!$G1475="",$J$8&lt;&gt;"ON"),"",IF(月報!AX1475&lt;&gt;"",月報!AX1475,IF(STEP!G1475&lt;&gt;"",STEP!G1475,"")))</f>
        <v/>
      </c>
      <c r="I1475" s="408" t="str">
        <f>IF(AND(STEP!$G1475="",$J$8&lt;&gt;"ON"),"",IF(月報!AZ1475&lt;&gt;"",月報!AZ1475,IF(STEP!H1475&lt;&gt;"",STEP!H1475,"")))</f>
        <v/>
      </c>
      <c r="J1475" s="408" t="str">
        <f>IF(AND(STEP!$G1475="",$J$8&lt;&gt;"ON"),"",IF(月報!BA1475&lt;&gt;"",月報!BA1475,IF(STEP!J1475&lt;&gt;"",STEP!J1475/24,"")))</f>
        <v/>
      </c>
      <c r="K1475" s="421" t="str">
        <f>IF(STEP!X1475&lt;&gt;"",STEP!X1475,"")</f>
        <v/>
      </c>
      <c r="L1475" s="421" t="str">
        <f>IF(STEP!Y1475&lt;&gt;"",STEP!Y1475,"")</f>
        <v/>
      </c>
      <c r="M1475" s="421" t="str">
        <f>IF(STEP!Z1475&lt;&gt;"",STEP!Z1475,"")</f>
        <v/>
      </c>
      <c r="N1475" s="422" t="str">
        <f>IF(STEP!R1475&lt;&gt;"",STEP!R1475,"")</f>
        <v/>
      </c>
      <c r="O1475" s="423" t="str">
        <f>IF(STEP!S1475&lt;&gt;"",STEP!S1475,"")</f>
        <v/>
      </c>
      <c r="P1475" s="316" t="str">
        <f t="shared" si="206"/>
        <v/>
      </c>
      <c r="Q1475" s="336"/>
      <c r="R1475" s="560" t="str">
        <f t="shared" si="207"/>
        <v/>
      </c>
    </row>
    <row r="1476" spans="2:18">
      <c r="B1476" s="517"/>
      <c r="C1476" s="622" t="str">
        <f>IF(STEP!C1476&lt;&gt;"",STEP!C1476,"")</f>
        <v/>
      </c>
      <c r="D1476" s="409" t="str">
        <f>IF(STEP!D1476&lt;&gt;"",STEP!D1476,"")</f>
        <v/>
      </c>
      <c r="E1476" s="410" t="str">
        <f>IF(STEP!E1476&lt;&gt;"",STEP!E1476,"")</f>
        <v/>
      </c>
      <c r="F1476" s="409" t="str">
        <f>IF(STEP!F1476&lt;&gt;"",STEP!F1476,"")</f>
        <v/>
      </c>
      <c r="G1476" s="508" t="str">
        <f>IF(STEP!C1476&lt;&gt;"",STEP!AD1476,"")</f>
        <v/>
      </c>
      <c r="H1476" s="407" t="str">
        <f>IF(AND(STEP!$G1476="",$J$8&lt;&gt;"ON"),"",IF(月報!AX1476&lt;&gt;"",月報!AX1476,IF(STEP!G1476&lt;&gt;"",STEP!G1476,"")))</f>
        <v/>
      </c>
      <c r="I1476" s="408" t="str">
        <f>IF(AND(STEP!$G1476="",$J$8&lt;&gt;"ON"),"",IF(月報!AZ1476&lt;&gt;"",月報!AZ1476,IF(STEP!H1476&lt;&gt;"",STEP!H1476,"")))</f>
        <v/>
      </c>
      <c r="J1476" s="408" t="str">
        <f>IF(AND(STEP!$G1476="",$J$8&lt;&gt;"ON"),"",IF(月報!BA1476&lt;&gt;"",月報!BA1476,IF(STEP!J1476&lt;&gt;"",STEP!J1476/24,"")))</f>
        <v/>
      </c>
      <c r="K1476" s="421" t="str">
        <f>IF(STEP!X1476&lt;&gt;"",STEP!X1476,"")</f>
        <v/>
      </c>
      <c r="L1476" s="421" t="str">
        <f>IF(STEP!Y1476&lt;&gt;"",STEP!Y1476,"")</f>
        <v/>
      </c>
      <c r="M1476" s="421" t="str">
        <f>IF(STEP!Z1476&lt;&gt;"",STEP!Z1476,"")</f>
        <v/>
      </c>
      <c r="N1476" s="422" t="str">
        <f>IF(STEP!R1476&lt;&gt;"",STEP!R1476,"")</f>
        <v/>
      </c>
      <c r="O1476" s="423" t="str">
        <f>IF(STEP!S1476&lt;&gt;"",STEP!S1476,"")</f>
        <v/>
      </c>
      <c r="P1476" s="316" t="str">
        <f t="shared" si="206"/>
        <v/>
      </c>
      <c r="Q1476" s="336"/>
      <c r="R1476" s="560" t="str">
        <f t="shared" si="207"/>
        <v/>
      </c>
    </row>
    <row r="1477" spans="2:18">
      <c r="B1477" s="517"/>
      <c r="C1477" s="622" t="str">
        <f>IF(STEP!C1477&lt;&gt;"",STEP!C1477,"")</f>
        <v/>
      </c>
      <c r="D1477" s="409" t="str">
        <f>IF(STEP!D1477&lt;&gt;"",STEP!D1477,"")</f>
        <v/>
      </c>
      <c r="E1477" s="410" t="str">
        <f>IF(STEP!E1477&lt;&gt;"",STEP!E1477,"")</f>
        <v/>
      </c>
      <c r="F1477" s="409" t="str">
        <f>IF(STEP!F1477&lt;&gt;"",STEP!F1477,"")</f>
        <v/>
      </c>
      <c r="G1477" s="508" t="str">
        <f>IF(STEP!C1477&lt;&gt;"",STEP!AD1477,"")</f>
        <v/>
      </c>
      <c r="H1477" s="407" t="str">
        <f>IF(AND(STEP!$G1477="",$J$8&lt;&gt;"ON"),"",IF(月報!AX1477&lt;&gt;"",月報!AX1477,IF(STEP!G1477&lt;&gt;"",STEP!G1477,"")))</f>
        <v/>
      </c>
      <c r="I1477" s="408" t="str">
        <f>IF(AND(STEP!$G1477="",$J$8&lt;&gt;"ON"),"",IF(月報!AZ1477&lt;&gt;"",月報!AZ1477,IF(STEP!H1477&lt;&gt;"",STEP!H1477,"")))</f>
        <v/>
      </c>
      <c r="J1477" s="408" t="str">
        <f>IF(AND(STEP!$G1477="",$J$8&lt;&gt;"ON"),"",IF(月報!BA1477&lt;&gt;"",月報!BA1477,IF(STEP!J1477&lt;&gt;"",STEP!J1477/24,"")))</f>
        <v/>
      </c>
      <c r="K1477" s="421" t="str">
        <f>IF(STEP!X1477&lt;&gt;"",STEP!X1477,"")</f>
        <v/>
      </c>
      <c r="L1477" s="421" t="str">
        <f>IF(STEP!Y1477&lt;&gt;"",STEP!Y1477,"")</f>
        <v/>
      </c>
      <c r="M1477" s="421" t="str">
        <f>IF(STEP!Z1477&lt;&gt;"",STEP!Z1477,"")</f>
        <v/>
      </c>
      <c r="N1477" s="422" t="str">
        <f>IF(STEP!R1477&lt;&gt;"",STEP!R1477,"")</f>
        <v/>
      </c>
      <c r="O1477" s="423" t="str">
        <f>IF(STEP!S1477&lt;&gt;"",STEP!S1477,"")</f>
        <v/>
      </c>
      <c r="P1477" s="316" t="str">
        <f t="shared" si="206"/>
        <v/>
      </c>
      <c r="Q1477" s="336"/>
      <c r="R1477" s="560" t="str">
        <f t="shared" si="207"/>
        <v/>
      </c>
    </row>
    <row r="1478" spans="2:18">
      <c r="B1478" s="517"/>
      <c r="C1478" s="623" t="str">
        <f>IF(STEP!C1478&lt;&gt;"",STEP!C1478,"")</f>
        <v/>
      </c>
      <c r="D1478" s="411" t="str">
        <f>IF(STEP!D1478&lt;&gt;"",STEP!D1478,"")</f>
        <v/>
      </c>
      <c r="E1478" s="412" t="str">
        <f>IF(STEP!E1478&lt;&gt;"",STEP!E1478,"")</f>
        <v/>
      </c>
      <c r="F1478" s="411" t="str">
        <f>IF(STEP!F1478&lt;&gt;"",STEP!F1478,"")</f>
        <v/>
      </c>
      <c r="G1478" s="413" t="str">
        <f>IF(STEP!C1478&lt;&gt;"",STEP!AD1478,"")</f>
        <v/>
      </c>
      <c r="H1478" s="413" t="str">
        <f>IF(AND(STEP!$G1478="",$J$8&lt;&gt;"ON"),"",IF(月報!AX1478&lt;&gt;"",月報!AX1478,IF(STEP!G1478&lt;&gt;"",STEP!G1478,"")))</f>
        <v/>
      </c>
      <c r="I1478" s="414" t="str">
        <f>IF(AND(STEP!$G1478="",$J$8&lt;&gt;"ON"),"",IF(月報!AZ1478&lt;&gt;"",月報!AZ1478,IF(STEP!H1478&lt;&gt;"",STEP!H1478,"")))</f>
        <v/>
      </c>
      <c r="J1478" s="414" t="str">
        <f>IF(AND(STEP!$G1478="",$J$8&lt;&gt;"ON"),"",IF(月報!BA1478&lt;&gt;"",月報!BA1478,IF(STEP!J1478&lt;&gt;"",STEP!J1478/24,"")))</f>
        <v/>
      </c>
      <c r="K1478" s="414" t="str">
        <f>IF(STEP!X1478&lt;&gt;"",STEP!X1478,"")</f>
        <v/>
      </c>
      <c r="L1478" s="414" t="str">
        <f>IF(STEP!Y1478&lt;&gt;"",STEP!Y1478,"")</f>
        <v/>
      </c>
      <c r="M1478" s="414" t="str">
        <f>IF(STEP!Z1478&lt;&gt;"",STEP!Z1478,"")</f>
        <v/>
      </c>
      <c r="N1478" s="424" t="str">
        <f>IF(STEP!R1478&lt;&gt;"",STEP!R1478,"")</f>
        <v/>
      </c>
      <c r="O1478" s="425" t="str">
        <f>IF(STEP!S1478&lt;&gt;"",STEP!S1478,"")</f>
        <v/>
      </c>
      <c r="P1478" s="317" t="str">
        <f t="shared" si="206"/>
        <v/>
      </c>
      <c r="Q1478" s="473"/>
      <c r="R1478" s="561" t="str">
        <f t="shared" si="207"/>
        <v/>
      </c>
    </row>
    <row r="1479" spans="2:18">
      <c r="B1479" s="517"/>
      <c r="C1479" s="624" t="str">
        <f>IF(STEP!C1479&lt;&gt;"",STEP!C1479,"")</f>
        <v/>
      </c>
      <c r="D1479" s="405" t="str">
        <f>IF(STEP!D1479&lt;&gt;"",STEP!D1479,"")</f>
        <v/>
      </c>
      <c r="E1479" s="406" t="str">
        <f>IF(STEP!E1479&lt;&gt;"",STEP!E1479,"")</f>
        <v/>
      </c>
      <c r="F1479" s="405" t="str">
        <f>IF(STEP!F1479&lt;&gt;"",STEP!F1479,"")</f>
        <v/>
      </c>
      <c r="G1479" s="407" t="str">
        <f>IF(STEP!C1479&lt;&gt;"",STEP!AD1479,"")</f>
        <v/>
      </c>
      <c r="H1479" s="407" t="str">
        <f>IF(AND(STEP!$G1479="",$J$8&lt;&gt;"ON"),"",IF(月報!AX1479&lt;&gt;"",月報!AX1479,IF(STEP!G1479&lt;&gt;"",STEP!G1479,"")))</f>
        <v/>
      </c>
      <c r="I1479" s="408" t="str">
        <f>IF(AND(STEP!$G1479="",$J$8&lt;&gt;"ON"),"",IF(月報!AZ1479&lt;&gt;"",月報!AZ1479,IF(STEP!H1479&lt;&gt;"",STEP!H1479,"")))</f>
        <v/>
      </c>
      <c r="J1479" s="408" t="str">
        <f>IF(AND(STEP!$G1479="",$J$8&lt;&gt;"ON"),"",IF(月報!BA1479&lt;&gt;"",月報!BA1479,IF(STEP!J1479&lt;&gt;"",STEP!J1479/24,"")))</f>
        <v/>
      </c>
      <c r="K1479" s="408" t="str">
        <f>IF(STEP!X1479&lt;&gt;"",STEP!X1479,"")</f>
        <v/>
      </c>
      <c r="L1479" s="408" t="str">
        <f>IF(STEP!Y1479&lt;&gt;"",STEP!Y1479,"")</f>
        <v/>
      </c>
      <c r="M1479" s="408" t="str">
        <f>IF(STEP!Z1479&lt;&gt;"",STEP!Z1479,"")</f>
        <v/>
      </c>
      <c r="N1479" s="419" t="str">
        <f>IF(STEP!R1479&lt;&gt;"",STEP!R1479,"")</f>
        <v/>
      </c>
      <c r="O1479" s="420" t="str">
        <f>IF(STEP!S1479&lt;&gt;"",STEP!S1479,"")</f>
        <v/>
      </c>
      <c r="P1479" s="315" t="str">
        <f t="shared" si="206"/>
        <v/>
      </c>
      <c r="Q1479" s="474">
        <f>SUM(P1479:P1485)</f>
        <v>0</v>
      </c>
      <c r="R1479" s="562" t="str">
        <f t="shared" si="207"/>
        <v/>
      </c>
    </row>
    <row r="1480" spans="2:18">
      <c r="B1480" s="517"/>
      <c r="C1480" s="622" t="str">
        <f>IF(STEP!C1480&lt;&gt;"",STEP!C1480,"")</f>
        <v/>
      </c>
      <c r="D1480" s="409" t="str">
        <f>IF(STEP!D1480&lt;&gt;"",STEP!D1480,"")</f>
        <v/>
      </c>
      <c r="E1480" s="410" t="str">
        <f>IF(STEP!E1480&lt;&gt;"",STEP!E1480,"")</f>
        <v/>
      </c>
      <c r="F1480" s="409" t="str">
        <f>IF(STEP!F1480&lt;&gt;"",STEP!F1480,"")</f>
        <v/>
      </c>
      <c r="G1480" s="508" t="str">
        <f>IF(STEP!C1480&lt;&gt;"",STEP!AD1480,"")</f>
        <v/>
      </c>
      <c r="H1480" s="407" t="str">
        <f>IF(AND(STEP!$G1480="",$J$8&lt;&gt;"ON"),"",IF(月報!AX1480&lt;&gt;"",月報!AX1480,IF(STEP!G1480&lt;&gt;"",STEP!G1480,"")))</f>
        <v/>
      </c>
      <c r="I1480" s="408" t="str">
        <f>IF(AND(STEP!$G1480="",$J$8&lt;&gt;"ON"),"",IF(月報!AZ1480&lt;&gt;"",月報!AZ1480,IF(STEP!H1480&lt;&gt;"",STEP!H1480,"")))</f>
        <v/>
      </c>
      <c r="J1480" s="408" t="str">
        <f>IF(AND(STEP!$G1480="",$J$8&lt;&gt;"ON"),"",IF(月報!BA1480&lt;&gt;"",月報!BA1480,IF(STEP!J1480&lt;&gt;"",STEP!J1480/24,"")))</f>
        <v/>
      </c>
      <c r="K1480" s="421" t="str">
        <f>IF(STEP!X1480&lt;&gt;"",STEP!X1480,"")</f>
        <v/>
      </c>
      <c r="L1480" s="421" t="str">
        <f>IF(STEP!Y1480&lt;&gt;"",STEP!Y1480,"")</f>
        <v/>
      </c>
      <c r="M1480" s="421" t="str">
        <f>IF(STEP!Z1480&lt;&gt;"",STEP!Z1480,"")</f>
        <v/>
      </c>
      <c r="N1480" s="422" t="str">
        <f>IF(STEP!R1480&lt;&gt;"",STEP!R1480,"")</f>
        <v/>
      </c>
      <c r="O1480" s="423" t="str">
        <f>IF(STEP!S1480&lt;&gt;"",STEP!S1480,"")</f>
        <v/>
      </c>
      <c r="P1480" s="316" t="str">
        <f t="shared" si="206"/>
        <v/>
      </c>
      <c r="Q1480" s="336"/>
      <c r="R1480" s="560" t="str">
        <f t="shared" si="207"/>
        <v/>
      </c>
    </row>
    <row r="1481" spans="2:18">
      <c r="B1481" s="517"/>
      <c r="C1481" s="622" t="str">
        <f>IF(STEP!C1481&lt;&gt;"",STEP!C1481,"")</f>
        <v/>
      </c>
      <c r="D1481" s="409" t="str">
        <f>IF(STEP!D1481&lt;&gt;"",STEP!D1481,"")</f>
        <v/>
      </c>
      <c r="E1481" s="410" t="str">
        <f>IF(STEP!E1481&lt;&gt;"",STEP!E1481,"")</f>
        <v/>
      </c>
      <c r="F1481" s="409" t="str">
        <f>IF(STEP!F1481&lt;&gt;"",STEP!F1481,"")</f>
        <v/>
      </c>
      <c r="G1481" s="508" t="str">
        <f>IF(STEP!C1481&lt;&gt;"",STEP!AD1481,"")</f>
        <v/>
      </c>
      <c r="H1481" s="407" t="str">
        <f>IF(AND(STEP!$G1481="",$J$8&lt;&gt;"ON"),"",IF(月報!AX1481&lt;&gt;"",月報!AX1481,IF(STEP!G1481&lt;&gt;"",STEP!G1481,"")))</f>
        <v/>
      </c>
      <c r="I1481" s="408" t="str">
        <f>IF(AND(STEP!$G1481="",$J$8&lt;&gt;"ON"),"",IF(月報!AZ1481&lt;&gt;"",月報!AZ1481,IF(STEP!H1481&lt;&gt;"",STEP!H1481,"")))</f>
        <v/>
      </c>
      <c r="J1481" s="408" t="str">
        <f>IF(AND(STEP!$G1481="",$J$8&lt;&gt;"ON"),"",IF(月報!BA1481&lt;&gt;"",月報!BA1481,IF(STEP!J1481&lt;&gt;"",STEP!J1481/24,"")))</f>
        <v/>
      </c>
      <c r="K1481" s="421" t="str">
        <f>IF(STEP!X1481&lt;&gt;"",STEP!X1481,"")</f>
        <v/>
      </c>
      <c r="L1481" s="421" t="str">
        <f>IF(STEP!Y1481&lt;&gt;"",STEP!Y1481,"")</f>
        <v/>
      </c>
      <c r="M1481" s="421" t="str">
        <f>IF(STEP!Z1481&lt;&gt;"",STEP!Z1481,"")</f>
        <v/>
      </c>
      <c r="N1481" s="422" t="str">
        <f>IF(STEP!R1481&lt;&gt;"",STEP!R1481,"")</f>
        <v/>
      </c>
      <c r="O1481" s="423" t="str">
        <f>IF(STEP!S1481&lt;&gt;"",STEP!S1481,"")</f>
        <v/>
      </c>
      <c r="P1481" s="316" t="str">
        <f t="shared" si="206"/>
        <v/>
      </c>
      <c r="Q1481" s="336"/>
      <c r="R1481" s="560" t="str">
        <f t="shared" si="207"/>
        <v/>
      </c>
    </row>
    <row r="1482" spans="2:18">
      <c r="B1482" s="517"/>
      <c r="C1482" s="622" t="str">
        <f>IF(STEP!C1482&lt;&gt;"",STEP!C1482,"")</f>
        <v/>
      </c>
      <c r="D1482" s="409" t="str">
        <f>IF(STEP!D1482&lt;&gt;"",STEP!D1482,"")</f>
        <v/>
      </c>
      <c r="E1482" s="410" t="str">
        <f>IF(STEP!E1482&lt;&gt;"",STEP!E1482,"")</f>
        <v/>
      </c>
      <c r="F1482" s="409" t="str">
        <f>IF(STEP!F1482&lt;&gt;"",STEP!F1482,"")</f>
        <v/>
      </c>
      <c r="G1482" s="508" t="str">
        <f>IF(STEP!C1482&lt;&gt;"",STEP!AD1482,"")</f>
        <v/>
      </c>
      <c r="H1482" s="407" t="str">
        <f>IF(AND(STEP!$G1482="",$J$8&lt;&gt;"ON"),"",IF(月報!AX1482&lt;&gt;"",月報!AX1482,IF(STEP!G1482&lt;&gt;"",STEP!G1482,"")))</f>
        <v/>
      </c>
      <c r="I1482" s="408" t="str">
        <f>IF(AND(STEP!$G1482="",$J$8&lt;&gt;"ON"),"",IF(月報!AZ1482&lt;&gt;"",月報!AZ1482,IF(STEP!H1482&lt;&gt;"",STEP!H1482,"")))</f>
        <v/>
      </c>
      <c r="J1482" s="408" t="str">
        <f>IF(AND(STEP!$G1482="",$J$8&lt;&gt;"ON"),"",IF(月報!BA1482&lt;&gt;"",月報!BA1482,IF(STEP!J1482&lt;&gt;"",STEP!J1482/24,"")))</f>
        <v/>
      </c>
      <c r="K1482" s="421" t="str">
        <f>IF(STEP!X1482&lt;&gt;"",STEP!X1482,"")</f>
        <v/>
      </c>
      <c r="L1482" s="421" t="str">
        <f>IF(STEP!Y1482&lt;&gt;"",STEP!Y1482,"")</f>
        <v/>
      </c>
      <c r="M1482" s="421" t="str">
        <f>IF(STEP!Z1482&lt;&gt;"",STEP!Z1482,"")</f>
        <v/>
      </c>
      <c r="N1482" s="422" t="str">
        <f>IF(STEP!R1482&lt;&gt;"",STEP!R1482,"")</f>
        <v/>
      </c>
      <c r="O1482" s="423" t="str">
        <f>IF(STEP!S1482&lt;&gt;"",STEP!S1482,"")</f>
        <v/>
      </c>
      <c r="P1482" s="316" t="str">
        <f t="shared" si="206"/>
        <v/>
      </c>
      <c r="Q1482" s="336"/>
      <c r="R1482" s="560" t="str">
        <f t="shared" si="207"/>
        <v/>
      </c>
    </row>
    <row r="1483" spans="2:18">
      <c r="B1483" s="517"/>
      <c r="C1483" s="622" t="str">
        <f>IF(STEP!C1483&lt;&gt;"",STEP!C1483,"")</f>
        <v/>
      </c>
      <c r="D1483" s="409" t="str">
        <f>IF(STEP!D1483&lt;&gt;"",STEP!D1483,"")</f>
        <v/>
      </c>
      <c r="E1483" s="410" t="str">
        <f>IF(STEP!E1483&lt;&gt;"",STEP!E1483,"")</f>
        <v/>
      </c>
      <c r="F1483" s="409" t="str">
        <f>IF(STEP!F1483&lt;&gt;"",STEP!F1483,"")</f>
        <v/>
      </c>
      <c r="G1483" s="508" t="str">
        <f>IF(STEP!C1483&lt;&gt;"",STEP!AD1483,"")</f>
        <v/>
      </c>
      <c r="H1483" s="407" t="str">
        <f>IF(AND(STEP!$G1483="",$J$8&lt;&gt;"ON"),"",IF(月報!AX1483&lt;&gt;"",月報!AX1483,IF(STEP!G1483&lt;&gt;"",STEP!G1483,"")))</f>
        <v/>
      </c>
      <c r="I1483" s="408" t="str">
        <f>IF(AND(STEP!$G1483="",$J$8&lt;&gt;"ON"),"",IF(月報!AZ1483&lt;&gt;"",月報!AZ1483,IF(STEP!H1483&lt;&gt;"",STEP!H1483,"")))</f>
        <v/>
      </c>
      <c r="J1483" s="408" t="str">
        <f>IF(AND(STEP!$G1483="",$J$8&lt;&gt;"ON"),"",IF(月報!BA1483&lt;&gt;"",月報!BA1483,IF(STEP!J1483&lt;&gt;"",STEP!J1483/24,"")))</f>
        <v/>
      </c>
      <c r="K1483" s="421" t="str">
        <f>IF(STEP!X1483&lt;&gt;"",STEP!X1483,"")</f>
        <v/>
      </c>
      <c r="L1483" s="421" t="str">
        <f>IF(STEP!Y1483&lt;&gt;"",STEP!Y1483,"")</f>
        <v/>
      </c>
      <c r="M1483" s="421" t="str">
        <f>IF(STEP!Z1483&lt;&gt;"",STEP!Z1483,"")</f>
        <v/>
      </c>
      <c r="N1483" s="422" t="str">
        <f>IF(STEP!R1483&lt;&gt;"",STEP!R1483,"")</f>
        <v/>
      </c>
      <c r="O1483" s="423" t="str">
        <f>IF(STEP!S1483&lt;&gt;"",STEP!S1483,"")</f>
        <v/>
      </c>
      <c r="P1483" s="316" t="str">
        <f t="shared" si="206"/>
        <v/>
      </c>
      <c r="Q1483" s="336"/>
      <c r="R1483" s="560" t="str">
        <f t="shared" si="207"/>
        <v/>
      </c>
    </row>
    <row r="1484" spans="2:18">
      <c r="B1484" s="517"/>
      <c r="C1484" s="622" t="str">
        <f>IF(STEP!C1484&lt;&gt;"",STEP!C1484,"")</f>
        <v/>
      </c>
      <c r="D1484" s="409" t="str">
        <f>IF(STEP!D1484&lt;&gt;"",STEP!D1484,"")</f>
        <v/>
      </c>
      <c r="E1484" s="410" t="str">
        <f>IF(STEP!E1484&lt;&gt;"",STEP!E1484,"")</f>
        <v/>
      </c>
      <c r="F1484" s="409" t="str">
        <f>IF(STEP!F1484&lt;&gt;"",STEP!F1484,"")</f>
        <v/>
      </c>
      <c r="G1484" s="508" t="str">
        <f>IF(STEP!C1484&lt;&gt;"",STEP!AD1484,"")</f>
        <v/>
      </c>
      <c r="H1484" s="407" t="str">
        <f>IF(AND(STEP!$G1484="",$J$8&lt;&gt;"ON"),"",IF(月報!AX1484&lt;&gt;"",月報!AX1484,IF(STEP!G1484&lt;&gt;"",STEP!G1484,"")))</f>
        <v/>
      </c>
      <c r="I1484" s="408" t="str">
        <f>IF(AND(STEP!$G1484="",$J$8&lt;&gt;"ON"),"",IF(月報!AZ1484&lt;&gt;"",月報!AZ1484,IF(STEP!H1484&lt;&gt;"",STEP!H1484,"")))</f>
        <v/>
      </c>
      <c r="J1484" s="408" t="str">
        <f>IF(AND(STEP!$G1484="",$J$8&lt;&gt;"ON"),"",IF(月報!BA1484&lt;&gt;"",月報!BA1484,IF(STEP!J1484&lt;&gt;"",STEP!J1484/24,"")))</f>
        <v/>
      </c>
      <c r="K1484" s="421" t="str">
        <f>IF(STEP!X1484&lt;&gt;"",STEP!X1484,"")</f>
        <v/>
      </c>
      <c r="L1484" s="421" t="str">
        <f>IF(STEP!Y1484&lt;&gt;"",STEP!Y1484,"")</f>
        <v/>
      </c>
      <c r="M1484" s="421" t="str">
        <f>IF(STEP!Z1484&lt;&gt;"",STEP!Z1484,"")</f>
        <v/>
      </c>
      <c r="N1484" s="422" t="str">
        <f>IF(STEP!R1484&lt;&gt;"",STEP!R1484,"")</f>
        <v/>
      </c>
      <c r="O1484" s="423" t="str">
        <f>IF(STEP!S1484&lt;&gt;"",STEP!S1484,"")</f>
        <v/>
      </c>
      <c r="P1484" s="316" t="str">
        <f t="shared" si="206"/>
        <v/>
      </c>
      <c r="Q1484" s="336"/>
      <c r="R1484" s="560" t="str">
        <f t="shared" si="207"/>
        <v/>
      </c>
    </row>
    <row r="1485" spans="2:18" ht="13.8" thickBot="1">
      <c r="B1485" s="518"/>
      <c r="C1485" s="625" t="str">
        <f>IF(STEP!C1485&lt;&gt;"",STEP!C1485,"")</f>
        <v/>
      </c>
      <c r="D1485" s="415" t="str">
        <f>IF(STEP!D1485&lt;&gt;"",STEP!D1485,"")</f>
        <v/>
      </c>
      <c r="E1485" s="416" t="str">
        <f>IF(STEP!E1485&lt;&gt;"",STEP!E1485,"")</f>
        <v/>
      </c>
      <c r="F1485" s="415" t="str">
        <f>IF(STEP!F1485&lt;&gt;"",STEP!F1485,"")</f>
        <v/>
      </c>
      <c r="G1485" s="417" t="str">
        <f>IF(STEP!C1485&lt;&gt;"",STEP!AD1485,"")</f>
        <v/>
      </c>
      <c r="H1485" s="417" t="str">
        <f>IF(AND(STEP!$G1485="",$J$8&lt;&gt;"ON"),"",IF(月報!AX1485&lt;&gt;"",月報!AX1485,IF(STEP!G1485&lt;&gt;"",STEP!G1485,"")))</f>
        <v/>
      </c>
      <c r="I1485" s="418" t="str">
        <f>IF(AND(STEP!$G1485="",$J$8&lt;&gt;"ON"),"",IF(月報!AZ1485&lt;&gt;"",月報!AZ1485,IF(STEP!H1485&lt;&gt;"",STEP!H1485,"")))</f>
        <v/>
      </c>
      <c r="J1485" s="418" t="str">
        <f>IF(AND(STEP!$G1485="",$J$8&lt;&gt;"ON"),"",IF(月報!BA1485&lt;&gt;"",月報!BA1485,IF(STEP!J1485&lt;&gt;"",STEP!J1485/24,"")))</f>
        <v/>
      </c>
      <c r="K1485" s="418" t="str">
        <f>IF(STEP!X1485&lt;&gt;"",STEP!X1485,"")</f>
        <v/>
      </c>
      <c r="L1485" s="418" t="str">
        <f>IF(STEP!Y1485&lt;&gt;"",STEP!Y1485,"")</f>
        <v/>
      </c>
      <c r="M1485" s="418" t="str">
        <f>IF(STEP!Z1485&lt;&gt;"",STEP!Z1485,"")</f>
        <v/>
      </c>
      <c r="N1485" s="426" t="str">
        <f>IF(STEP!R1485&lt;&gt;"",STEP!R1485,"")</f>
        <v/>
      </c>
      <c r="O1485" s="427" t="str">
        <f>IF(STEP!S1485&lt;&gt;"",STEP!S1485,"")</f>
        <v/>
      </c>
      <c r="P1485" s="318" t="str">
        <f t="shared" si="206"/>
        <v/>
      </c>
      <c r="Q1485" s="338"/>
      <c r="R1485" s="563" t="str">
        <f t="shared" si="207"/>
        <v/>
      </c>
    </row>
    <row r="1486" spans="2:18">
      <c r="B1486" s="516" t="s">
        <v>416</v>
      </c>
      <c r="C1486" s="626"/>
      <c r="D1486" s="324"/>
      <c r="E1486" s="325"/>
      <c r="F1486" s="578" t="s">
        <v>465</v>
      </c>
      <c r="G1486" s="320"/>
      <c r="H1486" s="320"/>
      <c r="I1486" s="326"/>
      <c r="J1486" s="326"/>
      <c r="K1486" s="326"/>
      <c r="L1486" s="326"/>
      <c r="M1486" s="326"/>
      <c r="N1486" s="327"/>
      <c r="O1486" s="328"/>
      <c r="P1486" s="335"/>
      <c r="Q1486" s="336"/>
      <c r="R1486" s="564" t="str">
        <f t="shared" si="207"/>
        <v/>
      </c>
    </row>
    <row r="1487" spans="2:18">
      <c r="B1487" s="516"/>
      <c r="C1487" s="626"/>
      <c r="D1487" s="324"/>
      <c r="E1487" s="325"/>
      <c r="F1487" s="324"/>
      <c r="G1487" s="320"/>
      <c r="H1487" s="320"/>
      <c r="I1487" s="326"/>
      <c r="J1487" s="326"/>
      <c r="K1487" s="326"/>
      <c r="L1487" s="326"/>
      <c r="M1487" s="326"/>
      <c r="N1487" s="327"/>
      <c r="O1487" s="328"/>
      <c r="P1487" s="335"/>
      <c r="Q1487" s="336"/>
      <c r="R1487" s="564" t="str">
        <f t="shared" si="207"/>
        <v/>
      </c>
    </row>
    <row r="1488" spans="2:18">
      <c r="B1488" s="516"/>
      <c r="C1488" s="626"/>
      <c r="D1488" s="324"/>
      <c r="E1488" s="325"/>
      <c r="F1488" s="324"/>
      <c r="G1488" s="320"/>
      <c r="H1488" s="320"/>
      <c r="I1488" s="326"/>
      <c r="J1488" s="326"/>
      <c r="K1488" s="326"/>
      <c r="L1488" s="326"/>
      <c r="M1488" s="326"/>
      <c r="N1488" s="327"/>
      <c r="O1488" s="328"/>
      <c r="P1488" s="335"/>
      <c r="Q1488" s="336"/>
      <c r="R1488" s="564" t="str">
        <f t="shared" si="207"/>
        <v/>
      </c>
    </row>
    <row r="1489" spans="2:18">
      <c r="B1489" s="516"/>
      <c r="C1489" s="626"/>
      <c r="D1489" s="324"/>
      <c r="E1489" s="325"/>
      <c r="F1489" s="324"/>
      <c r="G1489" s="320"/>
      <c r="H1489" s="320"/>
      <c r="I1489" s="326"/>
      <c r="J1489" s="326"/>
      <c r="K1489" s="326"/>
      <c r="L1489" s="326"/>
      <c r="M1489" s="326"/>
      <c r="N1489" s="327"/>
      <c r="O1489" s="328"/>
      <c r="P1489" s="335"/>
      <c r="Q1489" s="336"/>
      <c r="R1489" s="564" t="str">
        <f t="shared" si="207"/>
        <v/>
      </c>
    </row>
    <row r="1490" spans="2:18">
      <c r="B1490" s="516"/>
      <c r="C1490" s="626"/>
      <c r="D1490" s="324"/>
      <c r="E1490" s="325"/>
      <c r="F1490" s="324"/>
      <c r="G1490" s="320"/>
      <c r="H1490" s="320"/>
      <c r="I1490" s="326"/>
      <c r="J1490" s="326"/>
      <c r="K1490" s="326"/>
      <c r="L1490" s="326"/>
      <c r="M1490" s="326"/>
      <c r="N1490" s="327"/>
      <c r="O1490" s="328"/>
      <c r="P1490" s="335"/>
      <c r="Q1490" s="336"/>
      <c r="R1490" s="564" t="str">
        <f t="shared" si="207"/>
        <v/>
      </c>
    </row>
    <row r="1491" spans="2:18">
      <c r="B1491" s="516"/>
      <c r="C1491" s="626"/>
      <c r="D1491" s="324"/>
      <c r="E1491" s="325"/>
      <c r="F1491" s="324"/>
      <c r="G1491" s="320"/>
      <c r="H1491" s="320"/>
      <c r="I1491" s="326"/>
      <c r="J1491" s="326"/>
      <c r="K1491" s="326"/>
      <c r="L1491" s="326"/>
      <c r="M1491" s="326"/>
      <c r="N1491" s="327"/>
      <c r="O1491" s="328"/>
      <c r="P1491" s="335"/>
      <c r="Q1491" s="336"/>
      <c r="R1491" s="564" t="str">
        <f t="shared" si="207"/>
        <v/>
      </c>
    </row>
    <row r="1492" spans="2:18">
      <c r="B1492" s="516"/>
      <c r="C1492" s="626"/>
      <c r="D1492" s="324"/>
      <c r="E1492" s="325"/>
      <c r="F1492" s="324"/>
      <c r="G1492" s="320"/>
      <c r="H1492" s="320"/>
      <c r="I1492" s="326"/>
      <c r="J1492" s="326"/>
      <c r="K1492" s="326"/>
      <c r="L1492" s="326"/>
      <c r="M1492" s="326"/>
      <c r="N1492" s="327"/>
      <c r="O1492" s="328"/>
      <c r="P1492" s="335"/>
      <c r="Q1492" s="336"/>
      <c r="R1492" s="564" t="str">
        <f t="shared" si="207"/>
        <v/>
      </c>
    </row>
    <row r="1493" spans="2:18">
      <c r="B1493" s="516"/>
      <c r="C1493" s="626"/>
      <c r="D1493" s="324"/>
      <c r="E1493" s="325"/>
      <c r="F1493" s="324"/>
      <c r="G1493" s="320"/>
      <c r="H1493" s="320"/>
      <c r="I1493" s="326"/>
      <c r="J1493" s="326"/>
      <c r="K1493" s="326"/>
      <c r="L1493" s="326"/>
      <c r="M1493" s="326"/>
      <c r="N1493" s="327"/>
      <c r="O1493" s="328"/>
      <c r="P1493" s="335"/>
      <c r="Q1493" s="336"/>
      <c r="R1493" s="564" t="str">
        <f t="shared" si="207"/>
        <v/>
      </c>
    </row>
    <row r="1494" spans="2:18">
      <c r="B1494" s="516"/>
      <c r="C1494" s="626"/>
      <c r="D1494" s="324"/>
      <c r="E1494" s="325"/>
      <c r="F1494" s="324"/>
      <c r="G1494" s="320"/>
      <c r="H1494" s="320"/>
      <c r="I1494" s="326"/>
      <c r="J1494" s="326"/>
      <c r="K1494" s="326"/>
      <c r="L1494" s="326"/>
      <c r="M1494" s="326"/>
      <c r="N1494" s="327"/>
      <c r="O1494" s="328"/>
      <c r="P1494" s="335"/>
      <c r="Q1494" s="336"/>
      <c r="R1494" s="564" t="str">
        <f t="shared" si="207"/>
        <v/>
      </c>
    </row>
    <row r="1495" spans="2:18" ht="13.8" thickBot="1">
      <c r="B1495" s="519"/>
      <c r="C1495" s="627"/>
      <c r="D1495" s="330"/>
      <c r="E1495" s="331"/>
      <c r="F1495" s="330"/>
      <c r="G1495" s="322"/>
      <c r="H1495" s="322"/>
      <c r="I1495" s="332"/>
      <c r="J1495" s="332"/>
      <c r="K1495" s="332"/>
      <c r="L1495" s="332"/>
      <c r="M1495" s="332"/>
      <c r="N1495" s="333"/>
      <c r="O1495" s="334"/>
      <c r="P1495" s="337"/>
      <c r="Q1495" s="338"/>
      <c r="R1495" s="565" t="str">
        <f t="shared" si="207"/>
        <v/>
      </c>
    </row>
    <row r="1496" spans="2:18">
      <c r="B1496" s="522">
        <f>B1451+1</f>
        <v>34</v>
      </c>
      <c r="C1496" s="624" t="str">
        <f>IF(STEP!C1496&lt;&gt;"",STEP!C1496,"")</f>
        <v/>
      </c>
      <c r="D1496" s="405" t="str">
        <f>IF(STEP!D1496&lt;&gt;"",STEP!D1496,"")</f>
        <v/>
      </c>
      <c r="E1496" s="406" t="str">
        <f>IF(STEP!E1496&lt;&gt;"",STEP!E1496,"")</f>
        <v/>
      </c>
      <c r="F1496" s="405" t="str">
        <f>IF(STEP!F1496&lt;&gt;"",STEP!F1496,"")</f>
        <v/>
      </c>
      <c r="G1496" s="407" t="str">
        <f>IF(STEP!C1496&lt;&gt;"",STEP!AD1496,"")</f>
        <v/>
      </c>
      <c r="H1496" s="407" t="str">
        <f>IF(AND(STEP!$G1496="",$J$8&lt;&gt;"ON"),"",IF(月報!AX1496&lt;&gt;"",月報!AX1496,IF(STEP!G1496&lt;&gt;"",STEP!G1496,"")))</f>
        <v/>
      </c>
      <c r="I1496" s="408" t="str">
        <f>IF(AND(STEP!$G1496="",$J$8&lt;&gt;"ON"),"",IF(月報!AZ1496&lt;&gt;"",月報!AZ1496,IF(STEP!H1496&lt;&gt;"",STEP!H1496,"")))</f>
        <v/>
      </c>
      <c r="J1496" s="408" t="str">
        <f>IF(AND(STEP!$G1496="",$J$8&lt;&gt;"ON"),"",IF(月報!BA1496&lt;&gt;"",月報!BA1496,IF(STEP!J1496&lt;&gt;"",STEP!J1496/24,"")))</f>
        <v/>
      </c>
      <c r="K1496" s="408" t="str">
        <f>IF(STEP!X1496&lt;&gt;"",STEP!X1496,"")</f>
        <v/>
      </c>
      <c r="L1496" s="408" t="str">
        <f>IF(STEP!Y1496&lt;&gt;"",STEP!Y1496,"")</f>
        <v/>
      </c>
      <c r="M1496" s="408" t="str">
        <f>IF(STEP!Z1496&lt;&gt;"",STEP!Z1496,"")</f>
        <v/>
      </c>
      <c r="N1496" s="419" t="str">
        <f>IF(STEP!R1496&lt;&gt;"",STEP!R1496,"")</f>
        <v/>
      </c>
      <c r="O1496" s="420" t="str">
        <f>IF(STEP!S1496&lt;&gt;"",STEP!S1496,"")</f>
        <v/>
      </c>
      <c r="P1496" s="315" t="str">
        <f t="shared" ref="P1496:P1530" si="208">IF(J1496&lt;&gt;"",J1496,"")</f>
        <v/>
      </c>
      <c r="Q1496" s="472">
        <f>SUM(P1496:P1502)</f>
        <v>0</v>
      </c>
      <c r="R1496" s="559" t="str">
        <f>IF(C1496&lt;&gt;"",VLOOKUP(C1496,設定シート!$D$10:$L$109,9,FALSE),"")</f>
        <v/>
      </c>
    </row>
    <row r="1497" spans="2:18">
      <c r="B1497" s="517"/>
      <c r="C1497" s="622" t="str">
        <f>IF(STEP!C1497&lt;&gt;"",STEP!C1497,"")</f>
        <v/>
      </c>
      <c r="D1497" s="409" t="str">
        <f>IF(STEP!D1497&lt;&gt;"",STEP!D1497,"")</f>
        <v/>
      </c>
      <c r="E1497" s="410" t="str">
        <f>IF(STEP!E1497&lt;&gt;"",STEP!E1497,"")</f>
        <v/>
      </c>
      <c r="F1497" s="409" t="str">
        <f>IF(STEP!F1497&lt;&gt;"",STEP!F1497,"")</f>
        <v/>
      </c>
      <c r="G1497" s="508" t="str">
        <f>IF(STEP!C1497&lt;&gt;"",STEP!AD1497,"")</f>
        <v/>
      </c>
      <c r="H1497" s="407" t="str">
        <f>IF(AND(STEP!$G1497="",$J$8&lt;&gt;"ON"),"",IF(月報!AX1497&lt;&gt;"",月報!AX1497,IF(STEP!G1497&lt;&gt;"",STEP!G1497,"")))</f>
        <v/>
      </c>
      <c r="I1497" s="408" t="str">
        <f>IF(AND(STEP!$G1497="",$J$8&lt;&gt;"ON"),"",IF(月報!AZ1497&lt;&gt;"",月報!AZ1497,IF(STEP!H1497&lt;&gt;"",STEP!H1497,"")))</f>
        <v/>
      </c>
      <c r="J1497" s="408" t="str">
        <f>IF(AND(STEP!$G1497="",$J$8&lt;&gt;"ON"),"",IF(月報!BA1497&lt;&gt;"",月報!BA1497,IF(STEP!J1497&lt;&gt;"",STEP!J1497/24,"")))</f>
        <v/>
      </c>
      <c r="K1497" s="421" t="str">
        <f>IF(STEP!X1497&lt;&gt;"",STEP!X1497,"")</f>
        <v/>
      </c>
      <c r="L1497" s="421" t="str">
        <f>IF(STEP!Y1497&lt;&gt;"",STEP!Y1497,"")</f>
        <v/>
      </c>
      <c r="M1497" s="421" t="str">
        <f>IF(STEP!Z1497&lt;&gt;"",STEP!Z1497,"")</f>
        <v/>
      </c>
      <c r="N1497" s="422" t="str">
        <f>IF(STEP!R1497&lt;&gt;"",STEP!R1497,"")</f>
        <v/>
      </c>
      <c r="O1497" s="423" t="str">
        <f>IF(STEP!S1497&lt;&gt;"",STEP!S1497,"")</f>
        <v/>
      </c>
      <c r="P1497" s="316" t="str">
        <f t="shared" si="208"/>
        <v/>
      </c>
      <c r="Q1497" s="336"/>
      <c r="R1497" s="560" t="str">
        <f>R1496</f>
        <v/>
      </c>
    </row>
    <row r="1498" spans="2:18">
      <c r="B1498" s="517"/>
      <c r="C1498" s="622" t="str">
        <f>IF(STEP!C1498&lt;&gt;"",STEP!C1498,"")</f>
        <v/>
      </c>
      <c r="D1498" s="409" t="str">
        <f>IF(STEP!D1498&lt;&gt;"",STEP!D1498,"")</f>
        <v/>
      </c>
      <c r="E1498" s="410" t="str">
        <f>IF(STEP!E1498&lt;&gt;"",STEP!E1498,"")</f>
        <v/>
      </c>
      <c r="F1498" s="409" t="str">
        <f>IF(STEP!F1498&lt;&gt;"",STEP!F1498,"")</f>
        <v/>
      </c>
      <c r="G1498" s="508" t="str">
        <f>IF(STEP!C1498&lt;&gt;"",STEP!AD1498,"")</f>
        <v/>
      </c>
      <c r="H1498" s="407" t="str">
        <f>IF(AND(STEP!$G1498="",$J$8&lt;&gt;"ON"),"",IF(月報!AX1498&lt;&gt;"",月報!AX1498,IF(STEP!G1498&lt;&gt;"",STEP!G1498,"")))</f>
        <v/>
      </c>
      <c r="I1498" s="408" t="str">
        <f>IF(AND(STEP!$G1498="",$J$8&lt;&gt;"ON"),"",IF(月報!AZ1498&lt;&gt;"",月報!AZ1498,IF(STEP!H1498&lt;&gt;"",STEP!H1498,"")))</f>
        <v/>
      </c>
      <c r="J1498" s="408" t="str">
        <f>IF(AND(STEP!$G1498="",$J$8&lt;&gt;"ON"),"",IF(月報!BA1498&lt;&gt;"",月報!BA1498,IF(STEP!J1498&lt;&gt;"",STEP!J1498/24,"")))</f>
        <v/>
      </c>
      <c r="K1498" s="421" t="str">
        <f>IF(STEP!X1498&lt;&gt;"",STEP!X1498,"")</f>
        <v/>
      </c>
      <c r="L1498" s="421" t="str">
        <f>IF(STEP!Y1498&lt;&gt;"",STEP!Y1498,"")</f>
        <v/>
      </c>
      <c r="M1498" s="421" t="str">
        <f>IF(STEP!Z1498&lt;&gt;"",STEP!Z1498,"")</f>
        <v/>
      </c>
      <c r="N1498" s="422" t="str">
        <f>IF(STEP!R1498&lt;&gt;"",STEP!R1498,"")</f>
        <v/>
      </c>
      <c r="O1498" s="423" t="str">
        <f>IF(STEP!S1498&lt;&gt;"",STEP!S1498,"")</f>
        <v/>
      </c>
      <c r="P1498" s="316" t="str">
        <f t="shared" si="208"/>
        <v/>
      </c>
      <c r="Q1498" s="336"/>
      <c r="R1498" s="560" t="str">
        <f t="shared" si="207"/>
        <v/>
      </c>
    </row>
    <row r="1499" spans="2:18">
      <c r="B1499" s="517"/>
      <c r="C1499" s="622" t="str">
        <f>IF(STEP!C1499&lt;&gt;"",STEP!C1499,"")</f>
        <v/>
      </c>
      <c r="D1499" s="409" t="str">
        <f>IF(STEP!D1499&lt;&gt;"",STEP!D1499,"")</f>
        <v/>
      </c>
      <c r="E1499" s="410" t="str">
        <f>IF(STEP!E1499&lt;&gt;"",STEP!E1499,"")</f>
        <v/>
      </c>
      <c r="F1499" s="409" t="str">
        <f>IF(STEP!F1499&lt;&gt;"",STEP!F1499,"")</f>
        <v/>
      </c>
      <c r="G1499" s="508" t="str">
        <f>IF(STEP!C1499&lt;&gt;"",STEP!AD1499,"")</f>
        <v/>
      </c>
      <c r="H1499" s="407" t="str">
        <f>IF(AND(STEP!$G1499="",$J$8&lt;&gt;"ON"),"",IF(月報!AX1499&lt;&gt;"",月報!AX1499,IF(STEP!G1499&lt;&gt;"",STEP!G1499,"")))</f>
        <v/>
      </c>
      <c r="I1499" s="408" t="str">
        <f>IF(AND(STEP!$G1499="",$J$8&lt;&gt;"ON"),"",IF(月報!AZ1499&lt;&gt;"",月報!AZ1499,IF(STEP!H1499&lt;&gt;"",STEP!H1499,"")))</f>
        <v/>
      </c>
      <c r="J1499" s="408" t="str">
        <f>IF(AND(STEP!$G1499="",$J$8&lt;&gt;"ON"),"",IF(月報!BA1499&lt;&gt;"",月報!BA1499,IF(STEP!J1499&lt;&gt;"",STEP!J1499/24,"")))</f>
        <v/>
      </c>
      <c r="K1499" s="421" t="str">
        <f>IF(STEP!X1499&lt;&gt;"",STEP!X1499,"")</f>
        <v/>
      </c>
      <c r="L1499" s="421" t="str">
        <f>IF(STEP!Y1499&lt;&gt;"",STEP!Y1499,"")</f>
        <v/>
      </c>
      <c r="M1499" s="421" t="str">
        <f>IF(STEP!Z1499&lt;&gt;"",STEP!Z1499,"")</f>
        <v/>
      </c>
      <c r="N1499" s="422" t="str">
        <f>IF(STEP!R1499&lt;&gt;"",STEP!R1499,"")</f>
        <v/>
      </c>
      <c r="O1499" s="423" t="str">
        <f>IF(STEP!S1499&lt;&gt;"",STEP!S1499,"")</f>
        <v/>
      </c>
      <c r="P1499" s="316" t="str">
        <f t="shared" si="208"/>
        <v/>
      </c>
      <c r="Q1499" s="336"/>
      <c r="R1499" s="560" t="str">
        <f t="shared" si="207"/>
        <v/>
      </c>
    </row>
    <row r="1500" spans="2:18">
      <c r="B1500" s="517"/>
      <c r="C1500" s="622" t="str">
        <f>IF(STEP!C1500&lt;&gt;"",STEP!C1500,"")</f>
        <v/>
      </c>
      <c r="D1500" s="409" t="str">
        <f>IF(STEP!D1500&lt;&gt;"",STEP!D1500,"")</f>
        <v/>
      </c>
      <c r="E1500" s="410" t="str">
        <f>IF(STEP!E1500&lt;&gt;"",STEP!E1500,"")</f>
        <v/>
      </c>
      <c r="F1500" s="409" t="str">
        <f>IF(STEP!F1500&lt;&gt;"",STEP!F1500,"")</f>
        <v/>
      </c>
      <c r="G1500" s="508" t="str">
        <f>IF(STEP!C1500&lt;&gt;"",STEP!AD1500,"")</f>
        <v/>
      </c>
      <c r="H1500" s="407" t="str">
        <f>IF(AND(STEP!$G1500="",$J$8&lt;&gt;"ON"),"",IF(月報!AX1500&lt;&gt;"",月報!AX1500,IF(STEP!G1500&lt;&gt;"",STEP!G1500,"")))</f>
        <v/>
      </c>
      <c r="I1500" s="408" t="str">
        <f>IF(AND(STEP!$G1500="",$J$8&lt;&gt;"ON"),"",IF(月報!AZ1500&lt;&gt;"",月報!AZ1500,IF(STEP!H1500&lt;&gt;"",STEP!H1500,"")))</f>
        <v/>
      </c>
      <c r="J1500" s="408" t="str">
        <f>IF(AND(STEP!$G1500="",$J$8&lt;&gt;"ON"),"",IF(月報!BA1500&lt;&gt;"",月報!BA1500,IF(STEP!J1500&lt;&gt;"",STEP!J1500/24,"")))</f>
        <v/>
      </c>
      <c r="K1500" s="421" t="str">
        <f>IF(STEP!X1500&lt;&gt;"",STEP!X1500,"")</f>
        <v/>
      </c>
      <c r="L1500" s="421" t="str">
        <f>IF(STEP!Y1500&lt;&gt;"",STEP!Y1500,"")</f>
        <v/>
      </c>
      <c r="M1500" s="421" t="str">
        <f>IF(STEP!Z1500&lt;&gt;"",STEP!Z1500,"")</f>
        <v/>
      </c>
      <c r="N1500" s="422" t="str">
        <f>IF(STEP!R1500&lt;&gt;"",STEP!R1500,"")</f>
        <v/>
      </c>
      <c r="O1500" s="423" t="str">
        <f>IF(STEP!S1500&lt;&gt;"",STEP!S1500,"")</f>
        <v/>
      </c>
      <c r="P1500" s="316" t="str">
        <f t="shared" si="208"/>
        <v/>
      </c>
      <c r="Q1500" s="336"/>
      <c r="R1500" s="560" t="str">
        <f t="shared" si="207"/>
        <v/>
      </c>
    </row>
    <row r="1501" spans="2:18">
      <c r="B1501" s="517"/>
      <c r="C1501" s="622" t="str">
        <f>IF(STEP!C1501&lt;&gt;"",STEP!C1501,"")</f>
        <v/>
      </c>
      <c r="D1501" s="409" t="str">
        <f>IF(STEP!D1501&lt;&gt;"",STEP!D1501,"")</f>
        <v/>
      </c>
      <c r="E1501" s="410" t="str">
        <f>IF(STEP!E1501&lt;&gt;"",STEP!E1501,"")</f>
        <v/>
      </c>
      <c r="F1501" s="409" t="str">
        <f>IF(STEP!F1501&lt;&gt;"",STEP!F1501,"")</f>
        <v/>
      </c>
      <c r="G1501" s="508" t="str">
        <f>IF(STEP!C1501&lt;&gt;"",STEP!AD1501,"")</f>
        <v/>
      </c>
      <c r="H1501" s="407" t="str">
        <f>IF(AND(STEP!$G1501="",$J$8&lt;&gt;"ON"),"",IF(月報!AX1501&lt;&gt;"",月報!AX1501,IF(STEP!G1501&lt;&gt;"",STEP!G1501,"")))</f>
        <v/>
      </c>
      <c r="I1501" s="408" t="str">
        <f>IF(AND(STEP!$G1501="",$J$8&lt;&gt;"ON"),"",IF(月報!AZ1501&lt;&gt;"",月報!AZ1501,IF(STEP!H1501&lt;&gt;"",STEP!H1501,"")))</f>
        <v/>
      </c>
      <c r="J1501" s="408" t="str">
        <f>IF(AND(STEP!$G1501="",$J$8&lt;&gt;"ON"),"",IF(月報!BA1501&lt;&gt;"",月報!BA1501,IF(STEP!J1501&lt;&gt;"",STEP!J1501/24,"")))</f>
        <v/>
      </c>
      <c r="K1501" s="421" t="str">
        <f>IF(STEP!X1501&lt;&gt;"",STEP!X1501,"")</f>
        <v/>
      </c>
      <c r="L1501" s="421" t="str">
        <f>IF(STEP!Y1501&lt;&gt;"",STEP!Y1501,"")</f>
        <v/>
      </c>
      <c r="M1501" s="421" t="str">
        <f>IF(STEP!Z1501&lt;&gt;"",STEP!Z1501,"")</f>
        <v/>
      </c>
      <c r="N1501" s="422" t="str">
        <f>IF(STEP!R1501&lt;&gt;"",STEP!R1501,"")</f>
        <v/>
      </c>
      <c r="O1501" s="423" t="str">
        <f>IF(STEP!S1501&lt;&gt;"",STEP!S1501,"")</f>
        <v/>
      </c>
      <c r="P1501" s="316" t="str">
        <f t="shared" si="208"/>
        <v/>
      </c>
      <c r="Q1501" s="336"/>
      <c r="R1501" s="560" t="str">
        <f t="shared" si="207"/>
        <v/>
      </c>
    </row>
    <row r="1502" spans="2:18">
      <c r="B1502" s="517"/>
      <c r="C1502" s="623" t="str">
        <f>IF(STEP!C1502&lt;&gt;"",STEP!C1502,"")</f>
        <v/>
      </c>
      <c r="D1502" s="411" t="str">
        <f>IF(STEP!D1502&lt;&gt;"",STEP!D1502,"")</f>
        <v/>
      </c>
      <c r="E1502" s="412" t="str">
        <f>IF(STEP!E1502&lt;&gt;"",STEP!E1502,"")</f>
        <v/>
      </c>
      <c r="F1502" s="411" t="str">
        <f>IF(STEP!F1502&lt;&gt;"",STEP!F1502,"")</f>
        <v/>
      </c>
      <c r="G1502" s="413" t="str">
        <f>IF(STEP!C1502&lt;&gt;"",STEP!AD1502,"")</f>
        <v/>
      </c>
      <c r="H1502" s="413" t="str">
        <f>IF(AND(STEP!$G1502="",$J$8&lt;&gt;"ON"),"",IF(月報!AX1502&lt;&gt;"",月報!AX1502,IF(STEP!G1502&lt;&gt;"",STEP!G1502,"")))</f>
        <v/>
      </c>
      <c r="I1502" s="414" t="str">
        <f>IF(AND(STEP!$G1502="",$J$8&lt;&gt;"ON"),"",IF(月報!AZ1502&lt;&gt;"",月報!AZ1502,IF(STEP!H1502&lt;&gt;"",STEP!H1502,"")))</f>
        <v/>
      </c>
      <c r="J1502" s="414" t="str">
        <f>IF(AND(STEP!$G1502="",$J$8&lt;&gt;"ON"),"",IF(月報!BA1502&lt;&gt;"",月報!BA1502,IF(STEP!J1502&lt;&gt;"",STEP!J1502/24,"")))</f>
        <v/>
      </c>
      <c r="K1502" s="414" t="str">
        <f>IF(STEP!X1502&lt;&gt;"",STEP!X1502,"")</f>
        <v/>
      </c>
      <c r="L1502" s="414" t="str">
        <f>IF(STEP!Y1502&lt;&gt;"",STEP!Y1502,"")</f>
        <v/>
      </c>
      <c r="M1502" s="414" t="str">
        <f>IF(STEP!Z1502&lt;&gt;"",STEP!Z1502,"")</f>
        <v/>
      </c>
      <c r="N1502" s="424" t="str">
        <f>IF(STEP!R1502&lt;&gt;"",STEP!R1502,"")</f>
        <v/>
      </c>
      <c r="O1502" s="425" t="str">
        <f>IF(STEP!S1502&lt;&gt;"",STEP!S1502,"")</f>
        <v/>
      </c>
      <c r="P1502" s="317" t="str">
        <f t="shared" si="208"/>
        <v/>
      </c>
      <c r="Q1502" s="473"/>
      <c r="R1502" s="561" t="str">
        <f t="shared" si="207"/>
        <v/>
      </c>
    </row>
    <row r="1503" spans="2:18">
      <c r="B1503" s="517"/>
      <c r="C1503" s="624" t="str">
        <f>IF(STEP!C1503&lt;&gt;"",STEP!C1503,"")</f>
        <v/>
      </c>
      <c r="D1503" s="405" t="str">
        <f>IF(STEP!D1503&lt;&gt;"",STEP!D1503,"")</f>
        <v/>
      </c>
      <c r="E1503" s="406" t="str">
        <f>IF(STEP!E1503&lt;&gt;"",STEP!E1503,"")</f>
        <v/>
      </c>
      <c r="F1503" s="405" t="str">
        <f>IF(STEP!F1503&lt;&gt;"",STEP!F1503,"")</f>
        <v/>
      </c>
      <c r="G1503" s="407" t="str">
        <f>IF(STEP!C1503&lt;&gt;"",STEP!AD1503,"")</f>
        <v/>
      </c>
      <c r="H1503" s="407" t="str">
        <f>IF(AND(STEP!$G1503="",$J$8&lt;&gt;"ON"),"",IF(月報!AX1503&lt;&gt;"",月報!AX1503,IF(STEP!G1503&lt;&gt;"",STEP!G1503,"")))</f>
        <v/>
      </c>
      <c r="I1503" s="408" t="str">
        <f>IF(AND(STEP!$G1503="",$J$8&lt;&gt;"ON"),"",IF(月報!AZ1503&lt;&gt;"",月報!AZ1503,IF(STEP!H1503&lt;&gt;"",STEP!H1503,"")))</f>
        <v/>
      </c>
      <c r="J1503" s="408" t="str">
        <f>IF(AND(STEP!$G1503="",$J$8&lt;&gt;"ON"),"",IF(月報!BA1503&lt;&gt;"",月報!BA1503,IF(STEP!J1503&lt;&gt;"",STEP!J1503/24,"")))</f>
        <v/>
      </c>
      <c r="K1503" s="408" t="str">
        <f>IF(STEP!X1503&lt;&gt;"",STEP!X1503,"")</f>
        <v/>
      </c>
      <c r="L1503" s="408" t="str">
        <f>IF(STEP!Y1503&lt;&gt;"",STEP!Y1503,"")</f>
        <v/>
      </c>
      <c r="M1503" s="408" t="str">
        <f>IF(STEP!Z1503&lt;&gt;"",STEP!Z1503,"")</f>
        <v/>
      </c>
      <c r="N1503" s="419" t="str">
        <f>IF(STEP!R1503&lt;&gt;"",STEP!R1503,"")</f>
        <v/>
      </c>
      <c r="O1503" s="420" t="str">
        <f>IF(STEP!S1503&lt;&gt;"",STEP!S1503,"")</f>
        <v/>
      </c>
      <c r="P1503" s="315" t="str">
        <f t="shared" si="208"/>
        <v/>
      </c>
      <c r="Q1503" s="474">
        <f>SUM(P1503:P1509)</f>
        <v>0</v>
      </c>
      <c r="R1503" s="562" t="str">
        <f t="shared" si="207"/>
        <v/>
      </c>
    </row>
    <row r="1504" spans="2:18">
      <c r="B1504" s="517"/>
      <c r="C1504" s="622" t="str">
        <f>IF(STEP!C1504&lt;&gt;"",STEP!C1504,"")</f>
        <v/>
      </c>
      <c r="D1504" s="409" t="str">
        <f>IF(STEP!D1504&lt;&gt;"",STEP!D1504,"")</f>
        <v/>
      </c>
      <c r="E1504" s="410" t="str">
        <f>IF(STEP!E1504&lt;&gt;"",STEP!E1504,"")</f>
        <v/>
      </c>
      <c r="F1504" s="409" t="str">
        <f>IF(STEP!F1504&lt;&gt;"",STEP!F1504,"")</f>
        <v/>
      </c>
      <c r="G1504" s="508" t="str">
        <f>IF(STEP!C1504&lt;&gt;"",STEP!AD1504,"")</f>
        <v/>
      </c>
      <c r="H1504" s="407" t="str">
        <f>IF(AND(STEP!$G1504="",$J$8&lt;&gt;"ON"),"",IF(月報!AX1504&lt;&gt;"",月報!AX1504,IF(STEP!G1504&lt;&gt;"",STEP!G1504,"")))</f>
        <v/>
      </c>
      <c r="I1504" s="408" t="str">
        <f>IF(AND(STEP!$G1504="",$J$8&lt;&gt;"ON"),"",IF(月報!AZ1504&lt;&gt;"",月報!AZ1504,IF(STEP!H1504&lt;&gt;"",STEP!H1504,"")))</f>
        <v/>
      </c>
      <c r="J1504" s="408" t="str">
        <f>IF(AND(STEP!$G1504="",$J$8&lt;&gt;"ON"),"",IF(月報!BA1504&lt;&gt;"",月報!BA1504,IF(STEP!J1504&lt;&gt;"",STEP!J1504/24,"")))</f>
        <v/>
      </c>
      <c r="K1504" s="421" t="str">
        <f>IF(STEP!X1504&lt;&gt;"",STEP!X1504,"")</f>
        <v/>
      </c>
      <c r="L1504" s="421" t="str">
        <f>IF(STEP!Y1504&lt;&gt;"",STEP!Y1504,"")</f>
        <v/>
      </c>
      <c r="M1504" s="421" t="str">
        <f>IF(STEP!Z1504&lt;&gt;"",STEP!Z1504,"")</f>
        <v/>
      </c>
      <c r="N1504" s="422" t="str">
        <f>IF(STEP!R1504&lt;&gt;"",STEP!R1504,"")</f>
        <v/>
      </c>
      <c r="O1504" s="423" t="str">
        <f>IF(STEP!S1504&lt;&gt;"",STEP!S1504,"")</f>
        <v/>
      </c>
      <c r="P1504" s="316" t="str">
        <f t="shared" si="208"/>
        <v/>
      </c>
      <c r="Q1504" s="336"/>
      <c r="R1504" s="560" t="str">
        <f t="shared" si="207"/>
        <v/>
      </c>
    </row>
    <row r="1505" spans="2:18">
      <c r="B1505" s="517"/>
      <c r="C1505" s="622" t="str">
        <f>IF(STEP!C1505&lt;&gt;"",STEP!C1505,"")</f>
        <v/>
      </c>
      <c r="D1505" s="409" t="str">
        <f>IF(STEP!D1505&lt;&gt;"",STEP!D1505,"")</f>
        <v/>
      </c>
      <c r="E1505" s="410" t="str">
        <f>IF(STEP!E1505&lt;&gt;"",STEP!E1505,"")</f>
        <v/>
      </c>
      <c r="F1505" s="409" t="str">
        <f>IF(STEP!F1505&lt;&gt;"",STEP!F1505,"")</f>
        <v/>
      </c>
      <c r="G1505" s="508" t="str">
        <f>IF(STEP!C1505&lt;&gt;"",STEP!AD1505,"")</f>
        <v/>
      </c>
      <c r="H1505" s="407" t="str">
        <f>IF(AND(STEP!$G1505="",$J$8&lt;&gt;"ON"),"",IF(月報!AX1505&lt;&gt;"",月報!AX1505,IF(STEP!G1505&lt;&gt;"",STEP!G1505,"")))</f>
        <v/>
      </c>
      <c r="I1505" s="408" t="str">
        <f>IF(AND(STEP!$G1505="",$J$8&lt;&gt;"ON"),"",IF(月報!AZ1505&lt;&gt;"",月報!AZ1505,IF(STEP!H1505&lt;&gt;"",STEP!H1505,"")))</f>
        <v/>
      </c>
      <c r="J1505" s="408" t="str">
        <f>IF(AND(STEP!$G1505="",$J$8&lt;&gt;"ON"),"",IF(月報!BA1505&lt;&gt;"",月報!BA1505,IF(STEP!J1505&lt;&gt;"",STEP!J1505/24,"")))</f>
        <v/>
      </c>
      <c r="K1505" s="421" t="str">
        <f>IF(STEP!X1505&lt;&gt;"",STEP!X1505,"")</f>
        <v/>
      </c>
      <c r="L1505" s="421" t="str">
        <f>IF(STEP!Y1505&lt;&gt;"",STEP!Y1505,"")</f>
        <v/>
      </c>
      <c r="M1505" s="421" t="str">
        <f>IF(STEP!Z1505&lt;&gt;"",STEP!Z1505,"")</f>
        <v/>
      </c>
      <c r="N1505" s="422" t="str">
        <f>IF(STEP!R1505&lt;&gt;"",STEP!R1505,"")</f>
        <v/>
      </c>
      <c r="O1505" s="423" t="str">
        <f>IF(STEP!S1505&lt;&gt;"",STEP!S1505,"")</f>
        <v/>
      </c>
      <c r="P1505" s="316" t="str">
        <f t="shared" si="208"/>
        <v/>
      </c>
      <c r="Q1505" s="336"/>
      <c r="R1505" s="560" t="str">
        <f t="shared" si="207"/>
        <v/>
      </c>
    </row>
    <row r="1506" spans="2:18">
      <c r="B1506" s="517"/>
      <c r="C1506" s="622" t="str">
        <f>IF(STEP!C1506&lt;&gt;"",STEP!C1506,"")</f>
        <v/>
      </c>
      <c r="D1506" s="409" t="str">
        <f>IF(STEP!D1506&lt;&gt;"",STEP!D1506,"")</f>
        <v/>
      </c>
      <c r="E1506" s="410" t="str">
        <f>IF(STEP!E1506&lt;&gt;"",STEP!E1506,"")</f>
        <v/>
      </c>
      <c r="F1506" s="409" t="str">
        <f>IF(STEP!F1506&lt;&gt;"",STEP!F1506,"")</f>
        <v/>
      </c>
      <c r="G1506" s="508" t="str">
        <f>IF(STEP!C1506&lt;&gt;"",STEP!AD1506,"")</f>
        <v/>
      </c>
      <c r="H1506" s="407" t="str">
        <f>IF(AND(STEP!$G1506="",$J$8&lt;&gt;"ON"),"",IF(月報!AX1506&lt;&gt;"",月報!AX1506,IF(STEP!G1506&lt;&gt;"",STEP!G1506,"")))</f>
        <v/>
      </c>
      <c r="I1506" s="408" t="str">
        <f>IF(AND(STEP!$G1506="",$J$8&lt;&gt;"ON"),"",IF(月報!AZ1506&lt;&gt;"",月報!AZ1506,IF(STEP!H1506&lt;&gt;"",STEP!H1506,"")))</f>
        <v/>
      </c>
      <c r="J1506" s="408" t="str">
        <f>IF(AND(STEP!$G1506="",$J$8&lt;&gt;"ON"),"",IF(月報!BA1506&lt;&gt;"",月報!BA1506,IF(STEP!J1506&lt;&gt;"",STEP!J1506/24,"")))</f>
        <v/>
      </c>
      <c r="K1506" s="421" t="str">
        <f>IF(STEP!X1506&lt;&gt;"",STEP!X1506,"")</f>
        <v/>
      </c>
      <c r="L1506" s="421" t="str">
        <f>IF(STEP!Y1506&lt;&gt;"",STEP!Y1506,"")</f>
        <v/>
      </c>
      <c r="M1506" s="421" t="str">
        <f>IF(STEP!Z1506&lt;&gt;"",STEP!Z1506,"")</f>
        <v/>
      </c>
      <c r="N1506" s="422" t="str">
        <f>IF(STEP!R1506&lt;&gt;"",STEP!R1506,"")</f>
        <v/>
      </c>
      <c r="O1506" s="423" t="str">
        <f>IF(STEP!S1506&lt;&gt;"",STEP!S1506,"")</f>
        <v/>
      </c>
      <c r="P1506" s="316" t="str">
        <f t="shared" si="208"/>
        <v/>
      </c>
      <c r="Q1506" s="336"/>
      <c r="R1506" s="560" t="str">
        <f t="shared" si="207"/>
        <v/>
      </c>
    </row>
    <row r="1507" spans="2:18">
      <c r="B1507" s="517"/>
      <c r="C1507" s="622" t="str">
        <f>IF(STEP!C1507&lt;&gt;"",STEP!C1507,"")</f>
        <v/>
      </c>
      <c r="D1507" s="409" t="str">
        <f>IF(STEP!D1507&lt;&gt;"",STEP!D1507,"")</f>
        <v/>
      </c>
      <c r="E1507" s="410" t="str">
        <f>IF(STEP!E1507&lt;&gt;"",STEP!E1507,"")</f>
        <v/>
      </c>
      <c r="F1507" s="409" t="str">
        <f>IF(STEP!F1507&lt;&gt;"",STEP!F1507,"")</f>
        <v/>
      </c>
      <c r="G1507" s="508" t="str">
        <f>IF(STEP!C1507&lt;&gt;"",STEP!AD1507,"")</f>
        <v/>
      </c>
      <c r="H1507" s="407" t="str">
        <f>IF(AND(STEP!$G1507="",$J$8&lt;&gt;"ON"),"",IF(月報!AX1507&lt;&gt;"",月報!AX1507,IF(STEP!G1507&lt;&gt;"",STEP!G1507,"")))</f>
        <v/>
      </c>
      <c r="I1507" s="408" t="str">
        <f>IF(AND(STEP!$G1507="",$J$8&lt;&gt;"ON"),"",IF(月報!AZ1507&lt;&gt;"",月報!AZ1507,IF(STEP!H1507&lt;&gt;"",STEP!H1507,"")))</f>
        <v/>
      </c>
      <c r="J1507" s="408" t="str">
        <f>IF(AND(STEP!$G1507="",$J$8&lt;&gt;"ON"),"",IF(月報!BA1507&lt;&gt;"",月報!BA1507,IF(STEP!J1507&lt;&gt;"",STEP!J1507/24,"")))</f>
        <v/>
      </c>
      <c r="K1507" s="421" t="str">
        <f>IF(STEP!X1507&lt;&gt;"",STEP!X1507,"")</f>
        <v/>
      </c>
      <c r="L1507" s="421" t="str">
        <f>IF(STEP!Y1507&lt;&gt;"",STEP!Y1507,"")</f>
        <v/>
      </c>
      <c r="M1507" s="421" t="str">
        <f>IF(STEP!Z1507&lt;&gt;"",STEP!Z1507,"")</f>
        <v/>
      </c>
      <c r="N1507" s="422" t="str">
        <f>IF(STEP!R1507&lt;&gt;"",STEP!R1507,"")</f>
        <v/>
      </c>
      <c r="O1507" s="423" t="str">
        <f>IF(STEP!S1507&lt;&gt;"",STEP!S1507,"")</f>
        <v/>
      </c>
      <c r="P1507" s="316" t="str">
        <f t="shared" si="208"/>
        <v/>
      </c>
      <c r="Q1507" s="336"/>
      <c r="R1507" s="560" t="str">
        <f t="shared" si="207"/>
        <v/>
      </c>
    </row>
    <row r="1508" spans="2:18">
      <c r="B1508" s="517"/>
      <c r="C1508" s="622" t="str">
        <f>IF(STEP!C1508&lt;&gt;"",STEP!C1508,"")</f>
        <v/>
      </c>
      <c r="D1508" s="409" t="str">
        <f>IF(STEP!D1508&lt;&gt;"",STEP!D1508,"")</f>
        <v/>
      </c>
      <c r="E1508" s="410" t="str">
        <f>IF(STEP!E1508&lt;&gt;"",STEP!E1508,"")</f>
        <v/>
      </c>
      <c r="F1508" s="409" t="str">
        <f>IF(STEP!F1508&lt;&gt;"",STEP!F1508,"")</f>
        <v/>
      </c>
      <c r="G1508" s="508" t="str">
        <f>IF(STEP!C1508&lt;&gt;"",STEP!AD1508,"")</f>
        <v/>
      </c>
      <c r="H1508" s="407" t="str">
        <f>IF(AND(STEP!$G1508="",$J$8&lt;&gt;"ON"),"",IF(月報!AX1508&lt;&gt;"",月報!AX1508,IF(STEP!G1508&lt;&gt;"",STEP!G1508,"")))</f>
        <v/>
      </c>
      <c r="I1508" s="408" t="str">
        <f>IF(AND(STEP!$G1508="",$J$8&lt;&gt;"ON"),"",IF(月報!AZ1508&lt;&gt;"",月報!AZ1508,IF(STEP!H1508&lt;&gt;"",STEP!H1508,"")))</f>
        <v/>
      </c>
      <c r="J1508" s="408" t="str">
        <f>IF(AND(STEP!$G1508="",$J$8&lt;&gt;"ON"),"",IF(月報!BA1508&lt;&gt;"",月報!BA1508,IF(STEP!J1508&lt;&gt;"",STEP!J1508/24,"")))</f>
        <v/>
      </c>
      <c r="K1508" s="421" t="str">
        <f>IF(STEP!X1508&lt;&gt;"",STEP!X1508,"")</f>
        <v/>
      </c>
      <c r="L1508" s="421" t="str">
        <f>IF(STEP!Y1508&lt;&gt;"",STEP!Y1508,"")</f>
        <v/>
      </c>
      <c r="M1508" s="421" t="str">
        <f>IF(STEP!Z1508&lt;&gt;"",STEP!Z1508,"")</f>
        <v/>
      </c>
      <c r="N1508" s="422" t="str">
        <f>IF(STEP!R1508&lt;&gt;"",STEP!R1508,"")</f>
        <v/>
      </c>
      <c r="O1508" s="423" t="str">
        <f>IF(STEP!S1508&lt;&gt;"",STEP!S1508,"")</f>
        <v/>
      </c>
      <c r="P1508" s="316" t="str">
        <f t="shared" si="208"/>
        <v/>
      </c>
      <c r="Q1508" s="336"/>
      <c r="R1508" s="560" t="str">
        <f t="shared" si="207"/>
        <v/>
      </c>
    </row>
    <row r="1509" spans="2:18">
      <c r="B1509" s="517"/>
      <c r="C1509" s="623" t="str">
        <f>IF(STEP!C1509&lt;&gt;"",STEP!C1509,"")</f>
        <v/>
      </c>
      <c r="D1509" s="411" t="str">
        <f>IF(STEP!D1509&lt;&gt;"",STEP!D1509,"")</f>
        <v/>
      </c>
      <c r="E1509" s="412" t="str">
        <f>IF(STEP!E1509&lt;&gt;"",STEP!E1509,"")</f>
        <v/>
      </c>
      <c r="F1509" s="411" t="str">
        <f>IF(STEP!F1509&lt;&gt;"",STEP!F1509,"")</f>
        <v/>
      </c>
      <c r="G1509" s="413" t="str">
        <f>IF(STEP!C1509&lt;&gt;"",STEP!AD1509,"")</f>
        <v/>
      </c>
      <c r="H1509" s="413" t="str">
        <f>IF(AND(STEP!$G1509="",$J$8&lt;&gt;"ON"),"",IF(月報!AX1509&lt;&gt;"",月報!AX1509,IF(STEP!G1509&lt;&gt;"",STEP!G1509,"")))</f>
        <v/>
      </c>
      <c r="I1509" s="414" t="str">
        <f>IF(AND(STEP!$G1509="",$J$8&lt;&gt;"ON"),"",IF(月報!AZ1509&lt;&gt;"",月報!AZ1509,IF(STEP!H1509&lt;&gt;"",STEP!H1509,"")))</f>
        <v/>
      </c>
      <c r="J1509" s="414" t="str">
        <f>IF(AND(STEP!$G1509="",$J$8&lt;&gt;"ON"),"",IF(月報!BA1509&lt;&gt;"",月報!BA1509,IF(STEP!J1509&lt;&gt;"",STEP!J1509/24,"")))</f>
        <v/>
      </c>
      <c r="K1509" s="414" t="str">
        <f>IF(STEP!X1509&lt;&gt;"",STEP!X1509,"")</f>
        <v/>
      </c>
      <c r="L1509" s="414" t="str">
        <f>IF(STEP!Y1509&lt;&gt;"",STEP!Y1509,"")</f>
        <v/>
      </c>
      <c r="M1509" s="414" t="str">
        <f>IF(STEP!Z1509&lt;&gt;"",STEP!Z1509,"")</f>
        <v/>
      </c>
      <c r="N1509" s="424" t="str">
        <f>IF(STEP!R1509&lt;&gt;"",STEP!R1509,"")</f>
        <v/>
      </c>
      <c r="O1509" s="425" t="str">
        <f>IF(STEP!S1509&lt;&gt;"",STEP!S1509,"")</f>
        <v/>
      </c>
      <c r="P1509" s="317" t="str">
        <f t="shared" si="208"/>
        <v/>
      </c>
      <c r="Q1509" s="473"/>
      <c r="R1509" s="561" t="str">
        <f t="shared" si="207"/>
        <v/>
      </c>
    </row>
    <row r="1510" spans="2:18">
      <c r="B1510" s="517"/>
      <c r="C1510" s="624" t="str">
        <f>IF(STEP!C1510&lt;&gt;"",STEP!C1510,"")</f>
        <v/>
      </c>
      <c r="D1510" s="405" t="str">
        <f>IF(STEP!D1510&lt;&gt;"",STEP!D1510,"")</f>
        <v/>
      </c>
      <c r="E1510" s="406" t="str">
        <f>IF(STEP!E1510&lt;&gt;"",STEP!E1510,"")</f>
        <v/>
      </c>
      <c r="F1510" s="405" t="str">
        <f>IF(STEP!F1510&lt;&gt;"",STEP!F1510,"")</f>
        <v/>
      </c>
      <c r="G1510" s="407" t="str">
        <f>IF(STEP!C1510&lt;&gt;"",STEP!AD1510,"")</f>
        <v/>
      </c>
      <c r="H1510" s="407" t="str">
        <f>IF(AND(STEP!$G1510="",$J$8&lt;&gt;"ON"),"",IF(月報!AX1510&lt;&gt;"",月報!AX1510,IF(STEP!G1510&lt;&gt;"",STEP!G1510,"")))</f>
        <v/>
      </c>
      <c r="I1510" s="408" t="str">
        <f>IF(AND(STEP!$G1510="",$J$8&lt;&gt;"ON"),"",IF(月報!AZ1510&lt;&gt;"",月報!AZ1510,IF(STEP!H1510&lt;&gt;"",STEP!H1510,"")))</f>
        <v/>
      </c>
      <c r="J1510" s="408" t="str">
        <f>IF(AND(STEP!$G1510="",$J$8&lt;&gt;"ON"),"",IF(月報!BA1510&lt;&gt;"",月報!BA1510,IF(STEP!J1510&lt;&gt;"",STEP!J1510/24,"")))</f>
        <v/>
      </c>
      <c r="K1510" s="408" t="str">
        <f>IF(STEP!X1510&lt;&gt;"",STEP!X1510,"")</f>
        <v/>
      </c>
      <c r="L1510" s="408" t="str">
        <f>IF(STEP!Y1510&lt;&gt;"",STEP!Y1510,"")</f>
        <v/>
      </c>
      <c r="M1510" s="408" t="str">
        <f>IF(STEP!Z1510&lt;&gt;"",STEP!Z1510,"")</f>
        <v/>
      </c>
      <c r="N1510" s="419" t="str">
        <f>IF(STEP!R1510&lt;&gt;"",STEP!R1510,"")</f>
        <v/>
      </c>
      <c r="O1510" s="420" t="str">
        <f>IF(STEP!S1510&lt;&gt;"",STEP!S1510,"")</f>
        <v/>
      </c>
      <c r="P1510" s="315" t="str">
        <f t="shared" si="208"/>
        <v/>
      </c>
      <c r="Q1510" s="474">
        <f>SUM(P1510:P1516)</f>
        <v>0</v>
      </c>
      <c r="R1510" s="562" t="str">
        <f t="shared" si="207"/>
        <v/>
      </c>
    </row>
    <row r="1511" spans="2:18">
      <c r="B1511" s="517"/>
      <c r="C1511" s="622" t="str">
        <f>IF(STEP!C1511&lt;&gt;"",STEP!C1511,"")</f>
        <v/>
      </c>
      <c r="D1511" s="409" t="str">
        <f>IF(STEP!D1511&lt;&gt;"",STEP!D1511,"")</f>
        <v/>
      </c>
      <c r="E1511" s="410" t="str">
        <f>IF(STEP!E1511&lt;&gt;"",STEP!E1511,"")</f>
        <v/>
      </c>
      <c r="F1511" s="409" t="str">
        <f>IF(STEP!F1511&lt;&gt;"",STEP!F1511,"")</f>
        <v/>
      </c>
      <c r="G1511" s="508" t="str">
        <f>IF(STEP!C1511&lt;&gt;"",STEP!AD1511,"")</f>
        <v/>
      </c>
      <c r="H1511" s="407" t="str">
        <f>IF(AND(STEP!$G1511="",$J$8&lt;&gt;"ON"),"",IF(月報!AX1511&lt;&gt;"",月報!AX1511,IF(STEP!G1511&lt;&gt;"",STEP!G1511,"")))</f>
        <v/>
      </c>
      <c r="I1511" s="408" t="str">
        <f>IF(AND(STEP!$G1511="",$J$8&lt;&gt;"ON"),"",IF(月報!AZ1511&lt;&gt;"",月報!AZ1511,IF(STEP!H1511&lt;&gt;"",STEP!H1511,"")))</f>
        <v/>
      </c>
      <c r="J1511" s="408" t="str">
        <f>IF(AND(STEP!$G1511="",$J$8&lt;&gt;"ON"),"",IF(月報!BA1511&lt;&gt;"",月報!BA1511,IF(STEP!J1511&lt;&gt;"",STEP!J1511/24,"")))</f>
        <v/>
      </c>
      <c r="K1511" s="421" t="str">
        <f>IF(STEP!X1511&lt;&gt;"",STEP!X1511,"")</f>
        <v/>
      </c>
      <c r="L1511" s="421" t="str">
        <f>IF(STEP!Y1511&lt;&gt;"",STEP!Y1511,"")</f>
        <v/>
      </c>
      <c r="M1511" s="421" t="str">
        <f>IF(STEP!Z1511&lt;&gt;"",STEP!Z1511,"")</f>
        <v/>
      </c>
      <c r="N1511" s="422" t="str">
        <f>IF(STEP!R1511&lt;&gt;"",STEP!R1511,"")</f>
        <v/>
      </c>
      <c r="O1511" s="423" t="str">
        <f>IF(STEP!S1511&lt;&gt;"",STEP!S1511,"")</f>
        <v/>
      </c>
      <c r="P1511" s="316" t="str">
        <f t="shared" si="208"/>
        <v/>
      </c>
      <c r="Q1511" s="336"/>
      <c r="R1511" s="560" t="str">
        <f t="shared" si="207"/>
        <v/>
      </c>
    </row>
    <row r="1512" spans="2:18">
      <c r="B1512" s="517"/>
      <c r="C1512" s="622" t="str">
        <f>IF(STEP!C1512&lt;&gt;"",STEP!C1512,"")</f>
        <v/>
      </c>
      <c r="D1512" s="409" t="str">
        <f>IF(STEP!D1512&lt;&gt;"",STEP!D1512,"")</f>
        <v/>
      </c>
      <c r="E1512" s="410" t="str">
        <f>IF(STEP!E1512&lt;&gt;"",STEP!E1512,"")</f>
        <v/>
      </c>
      <c r="F1512" s="409" t="str">
        <f>IF(STEP!F1512&lt;&gt;"",STEP!F1512,"")</f>
        <v/>
      </c>
      <c r="G1512" s="508" t="str">
        <f>IF(STEP!C1512&lt;&gt;"",STEP!AD1512,"")</f>
        <v/>
      </c>
      <c r="H1512" s="407" t="str">
        <f>IF(AND(STEP!$G1512="",$J$8&lt;&gt;"ON"),"",IF(月報!AX1512&lt;&gt;"",月報!AX1512,IF(STEP!G1512&lt;&gt;"",STEP!G1512,"")))</f>
        <v/>
      </c>
      <c r="I1512" s="408" t="str">
        <f>IF(AND(STEP!$G1512="",$J$8&lt;&gt;"ON"),"",IF(月報!AZ1512&lt;&gt;"",月報!AZ1512,IF(STEP!H1512&lt;&gt;"",STEP!H1512,"")))</f>
        <v/>
      </c>
      <c r="J1512" s="408" t="str">
        <f>IF(AND(STEP!$G1512="",$J$8&lt;&gt;"ON"),"",IF(月報!BA1512&lt;&gt;"",月報!BA1512,IF(STEP!J1512&lt;&gt;"",STEP!J1512/24,"")))</f>
        <v/>
      </c>
      <c r="K1512" s="421" t="str">
        <f>IF(STEP!X1512&lt;&gt;"",STEP!X1512,"")</f>
        <v/>
      </c>
      <c r="L1512" s="421" t="str">
        <f>IF(STEP!Y1512&lt;&gt;"",STEP!Y1512,"")</f>
        <v/>
      </c>
      <c r="M1512" s="421" t="str">
        <f>IF(STEP!Z1512&lt;&gt;"",STEP!Z1512,"")</f>
        <v/>
      </c>
      <c r="N1512" s="422" t="str">
        <f>IF(STEP!R1512&lt;&gt;"",STEP!R1512,"")</f>
        <v/>
      </c>
      <c r="O1512" s="423" t="str">
        <f>IF(STEP!S1512&lt;&gt;"",STEP!S1512,"")</f>
        <v/>
      </c>
      <c r="P1512" s="316" t="str">
        <f t="shared" si="208"/>
        <v/>
      </c>
      <c r="Q1512" s="336"/>
      <c r="R1512" s="560" t="str">
        <f t="shared" si="207"/>
        <v/>
      </c>
    </row>
    <row r="1513" spans="2:18">
      <c r="B1513" s="517"/>
      <c r="C1513" s="622" t="str">
        <f>IF(STEP!C1513&lt;&gt;"",STEP!C1513,"")</f>
        <v/>
      </c>
      <c r="D1513" s="409" t="str">
        <f>IF(STEP!D1513&lt;&gt;"",STEP!D1513,"")</f>
        <v/>
      </c>
      <c r="E1513" s="410" t="str">
        <f>IF(STEP!E1513&lt;&gt;"",STEP!E1513,"")</f>
        <v/>
      </c>
      <c r="F1513" s="409" t="str">
        <f>IF(STEP!F1513&lt;&gt;"",STEP!F1513,"")</f>
        <v/>
      </c>
      <c r="G1513" s="508" t="str">
        <f>IF(STEP!C1513&lt;&gt;"",STEP!AD1513,"")</f>
        <v/>
      </c>
      <c r="H1513" s="407" t="str">
        <f>IF(AND(STEP!$G1513="",$J$8&lt;&gt;"ON"),"",IF(月報!AX1513&lt;&gt;"",月報!AX1513,IF(STEP!G1513&lt;&gt;"",STEP!G1513,"")))</f>
        <v/>
      </c>
      <c r="I1513" s="408" t="str">
        <f>IF(AND(STEP!$G1513="",$J$8&lt;&gt;"ON"),"",IF(月報!AZ1513&lt;&gt;"",月報!AZ1513,IF(STEP!H1513&lt;&gt;"",STEP!H1513,"")))</f>
        <v/>
      </c>
      <c r="J1513" s="408" t="str">
        <f>IF(AND(STEP!$G1513="",$J$8&lt;&gt;"ON"),"",IF(月報!BA1513&lt;&gt;"",月報!BA1513,IF(STEP!J1513&lt;&gt;"",STEP!J1513/24,"")))</f>
        <v/>
      </c>
      <c r="K1513" s="421" t="str">
        <f>IF(STEP!X1513&lt;&gt;"",STEP!X1513,"")</f>
        <v/>
      </c>
      <c r="L1513" s="421" t="str">
        <f>IF(STEP!Y1513&lt;&gt;"",STEP!Y1513,"")</f>
        <v/>
      </c>
      <c r="M1513" s="421" t="str">
        <f>IF(STEP!Z1513&lt;&gt;"",STEP!Z1513,"")</f>
        <v/>
      </c>
      <c r="N1513" s="422" t="str">
        <f>IF(STEP!R1513&lt;&gt;"",STEP!R1513,"")</f>
        <v/>
      </c>
      <c r="O1513" s="423" t="str">
        <f>IF(STEP!S1513&lt;&gt;"",STEP!S1513,"")</f>
        <v/>
      </c>
      <c r="P1513" s="316" t="str">
        <f t="shared" si="208"/>
        <v/>
      </c>
      <c r="Q1513" s="336"/>
      <c r="R1513" s="560" t="str">
        <f t="shared" si="207"/>
        <v/>
      </c>
    </row>
    <row r="1514" spans="2:18">
      <c r="B1514" s="517"/>
      <c r="C1514" s="622" t="str">
        <f>IF(STEP!C1514&lt;&gt;"",STEP!C1514,"")</f>
        <v/>
      </c>
      <c r="D1514" s="409" t="str">
        <f>IF(STEP!D1514&lt;&gt;"",STEP!D1514,"")</f>
        <v/>
      </c>
      <c r="E1514" s="410" t="str">
        <f>IF(STEP!E1514&lt;&gt;"",STEP!E1514,"")</f>
        <v/>
      </c>
      <c r="F1514" s="409" t="str">
        <f>IF(STEP!F1514&lt;&gt;"",STEP!F1514,"")</f>
        <v/>
      </c>
      <c r="G1514" s="508" t="str">
        <f>IF(STEP!C1514&lt;&gt;"",STEP!AD1514,"")</f>
        <v/>
      </c>
      <c r="H1514" s="407" t="str">
        <f>IF(AND(STEP!$G1514="",$J$8&lt;&gt;"ON"),"",IF(月報!AX1514&lt;&gt;"",月報!AX1514,IF(STEP!G1514&lt;&gt;"",STEP!G1514,"")))</f>
        <v/>
      </c>
      <c r="I1514" s="408" t="str">
        <f>IF(AND(STEP!$G1514="",$J$8&lt;&gt;"ON"),"",IF(月報!AZ1514&lt;&gt;"",月報!AZ1514,IF(STEP!H1514&lt;&gt;"",STEP!H1514,"")))</f>
        <v/>
      </c>
      <c r="J1514" s="408" t="str">
        <f>IF(AND(STEP!$G1514="",$J$8&lt;&gt;"ON"),"",IF(月報!BA1514&lt;&gt;"",月報!BA1514,IF(STEP!J1514&lt;&gt;"",STEP!J1514/24,"")))</f>
        <v/>
      </c>
      <c r="K1514" s="421" t="str">
        <f>IF(STEP!X1514&lt;&gt;"",STEP!X1514,"")</f>
        <v/>
      </c>
      <c r="L1514" s="421" t="str">
        <f>IF(STEP!Y1514&lt;&gt;"",STEP!Y1514,"")</f>
        <v/>
      </c>
      <c r="M1514" s="421" t="str">
        <f>IF(STEP!Z1514&lt;&gt;"",STEP!Z1514,"")</f>
        <v/>
      </c>
      <c r="N1514" s="422" t="str">
        <f>IF(STEP!R1514&lt;&gt;"",STEP!R1514,"")</f>
        <v/>
      </c>
      <c r="O1514" s="423" t="str">
        <f>IF(STEP!S1514&lt;&gt;"",STEP!S1514,"")</f>
        <v/>
      </c>
      <c r="P1514" s="316" t="str">
        <f t="shared" si="208"/>
        <v/>
      </c>
      <c r="Q1514" s="336"/>
      <c r="R1514" s="560" t="str">
        <f t="shared" si="207"/>
        <v/>
      </c>
    </row>
    <row r="1515" spans="2:18">
      <c r="B1515" s="517"/>
      <c r="C1515" s="622" t="str">
        <f>IF(STEP!C1515&lt;&gt;"",STEP!C1515,"")</f>
        <v/>
      </c>
      <c r="D1515" s="409" t="str">
        <f>IF(STEP!D1515&lt;&gt;"",STEP!D1515,"")</f>
        <v/>
      </c>
      <c r="E1515" s="410" t="str">
        <f>IF(STEP!E1515&lt;&gt;"",STEP!E1515,"")</f>
        <v/>
      </c>
      <c r="F1515" s="409" t="str">
        <f>IF(STEP!F1515&lt;&gt;"",STEP!F1515,"")</f>
        <v/>
      </c>
      <c r="G1515" s="508" t="str">
        <f>IF(STEP!C1515&lt;&gt;"",STEP!AD1515,"")</f>
        <v/>
      </c>
      <c r="H1515" s="407" t="str">
        <f>IF(AND(STEP!$G1515="",$J$8&lt;&gt;"ON"),"",IF(月報!AX1515&lt;&gt;"",月報!AX1515,IF(STEP!G1515&lt;&gt;"",STEP!G1515,"")))</f>
        <v/>
      </c>
      <c r="I1515" s="408" t="str">
        <f>IF(AND(STEP!$G1515="",$J$8&lt;&gt;"ON"),"",IF(月報!AZ1515&lt;&gt;"",月報!AZ1515,IF(STEP!H1515&lt;&gt;"",STEP!H1515,"")))</f>
        <v/>
      </c>
      <c r="J1515" s="408" t="str">
        <f>IF(AND(STEP!$G1515="",$J$8&lt;&gt;"ON"),"",IF(月報!BA1515&lt;&gt;"",月報!BA1515,IF(STEP!J1515&lt;&gt;"",STEP!J1515/24,"")))</f>
        <v/>
      </c>
      <c r="K1515" s="421" t="str">
        <f>IF(STEP!X1515&lt;&gt;"",STEP!X1515,"")</f>
        <v/>
      </c>
      <c r="L1515" s="421" t="str">
        <f>IF(STEP!Y1515&lt;&gt;"",STEP!Y1515,"")</f>
        <v/>
      </c>
      <c r="M1515" s="421" t="str">
        <f>IF(STEP!Z1515&lt;&gt;"",STEP!Z1515,"")</f>
        <v/>
      </c>
      <c r="N1515" s="422" t="str">
        <f>IF(STEP!R1515&lt;&gt;"",STEP!R1515,"")</f>
        <v/>
      </c>
      <c r="O1515" s="423" t="str">
        <f>IF(STEP!S1515&lt;&gt;"",STEP!S1515,"")</f>
        <v/>
      </c>
      <c r="P1515" s="316" t="str">
        <f t="shared" si="208"/>
        <v/>
      </c>
      <c r="Q1515" s="336"/>
      <c r="R1515" s="560" t="str">
        <f t="shared" si="207"/>
        <v/>
      </c>
    </row>
    <row r="1516" spans="2:18">
      <c r="B1516" s="517"/>
      <c r="C1516" s="623" t="str">
        <f>IF(STEP!C1516&lt;&gt;"",STEP!C1516,"")</f>
        <v/>
      </c>
      <c r="D1516" s="411" t="str">
        <f>IF(STEP!D1516&lt;&gt;"",STEP!D1516,"")</f>
        <v/>
      </c>
      <c r="E1516" s="412" t="str">
        <f>IF(STEP!E1516&lt;&gt;"",STEP!E1516,"")</f>
        <v/>
      </c>
      <c r="F1516" s="411" t="str">
        <f>IF(STEP!F1516&lt;&gt;"",STEP!F1516,"")</f>
        <v/>
      </c>
      <c r="G1516" s="413" t="str">
        <f>IF(STEP!C1516&lt;&gt;"",STEP!AD1516,"")</f>
        <v/>
      </c>
      <c r="H1516" s="413" t="str">
        <f>IF(AND(STEP!$G1516="",$J$8&lt;&gt;"ON"),"",IF(月報!AX1516&lt;&gt;"",月報!AX1516,IF(STEP!G1516&lt;&gt;"",STEP!G1516,"")))</f>
        <v/>
      </c>
      <c r="I1516" s="414" t="str">
        <f>IF(AND(STEP!$G1516="",$J$8&lt;&gt;"ON"),"",IF(月報!AZ1516&lt;&gt;"",月報!AZ1516,IF(STEP!H1516&lt;&gt;"",STEP!H1516,"")))</f>
        <v/>
      </c>
      <c r="J1516" s="414" t="str">
        <f>IF(AND(STEP!$G1516="",$J$8&lt;&gt;"ON"),"",IF(月報!BA1516&lt;&gt;"",月報!BA1516,IF(STEP!J1516&lt;&gt;"",STEP!J1516/24,"")))</f>
        <v/>
      </c>
      <c r="K1516" s="414" t="str">
        <f>IF(STEP!X1516&lt;&gt;"",STEP!X1516,"")</f>
        <v/>
      </c>
      <c r="L1516" s="414" t="str">
        <f>IF(STEP!Y1516&lt;&gt;"",STEP!Y1516,"")</f>
        <v/>
      </c>
      <c r="M1516" s="414" t="str">
        <f>IF(STEP!Z1516&lt;&gt;"",STEP!Z1516,"")</f>
        <v/>
      </c>
      <c r="N1516" s="424" t="str">
        <f>IF(STEP!R1516&lt;&gt;"",STEP!R1516,"")</f>
        <v/>
      </c>
      <c r="O1516" s="425" t="str">
        <f>IF(STEP!S1516&lt;&gt;"",STEP!S1516,"")</f>
        <v/>
      </c>
      <c r="P1516" s="317" t="str">
        <f t="shared" si="208"/>
        <v/>
      </c>
      <c r="Q1516" s="473"/>
      <c r="R1516" s="561" t="str">
        <f t="shared" si="207"/>
        <v/>
      </c>
    </row>
    <row r="1517" spans="2:18">
      <c r="B1517" s="517"/>
      <c r="C1517" s="624" t="str">
        <f>IF(STEP!C1517&lt;&gt;"",STEP!C1517,"")</f>
        <v/>
      </c>
      <c r="D1517" s="405" t="str">
        <f>IF(STEP!D1517&lt;&gt;"",STEP!D1517,"")</f>
        <v/>
      </c>
      <c r="E1517" s="406" t="str">
        <f>IF(STEP!E1517&lt;&gt;"",STEP!E1517,"")</f>
        <v/>
      </c>
      <c r="F1517" s="405" t="str">
        <f>IF(STEP!F1517&lt;&gt;"",STEP!F1517,"")</f>
        <v/>
      </c>
      <c r="G1517" s="407" t="str">
        <f>IF(STEP!C1517&lt;&gt;"",STEP!AD1517,"")</f>
        <v/>
      </c>
      <c r="H1517" s="407" t="str">
        <f>IF(AND(STEP!$G1517="",$J$8&lt;&gt;"ON"),"",IF(月報!AX1517&lt;&gt;"",月報!AX1517,IF(STEP!G1517&lt;&gt;"",STEP!G1517,"")))</f>
        <v/>
      </c>
      <c r="I1517" s="408" t="str">
        <f>IF(AND(STEP!$G1517="",$J$8&lt;&gt;"ON"),"",IF(月報!AZ1517&lt;&gt;"",月報!AZ1517,IF(STEP!H1517&lt;&gt;"",STEP!H1517,"")))</f>
        <v/>
      </c>
      <c r="J1517" s="408" t="str">
        <f>IF(AND(STEP!$G1517="",$J$8&lt;&gt;"ON"),"",IF(月報!BA1517&lt;&gt;"",月報!BA1517,IF(STEP!J1517&lt;&gt;"",STEP!J1517/24,"")))</f>
        <v/>
      </c>
      <c r="K1517" s="408" t="str">
        <f>IF(STEP!X1517&lt;&gt;"",STEP!X1517,"")</f>
        <v/>
      </c>
      <c r="L1517" s="408" t="str">
        <f>IF(STEP!Y1517&lt;&gt;"",STEP!Y1517,"")</f>
        <v/>
      </c>
      <c r="M1517" s="408" t="str">
        <f>IF(STEP!Z1517&lt;&gt;"",STEP!Z1517,"")</f>
        <v/>
      </c>
      <c r="N1517" s="419" t="str">
        <f>IF(STEP!R1517&lt;&gt;"",STEP!R1517,"")</f>
        <v/>
      </c>
      <c r="O1517" s="420" t="str">
        <f>IF(STEP!S1517&lt;&gt;"",STEP!S1517,"")</f>
        <v/>
      </c>
      <c r="P1517" s="315" t="str">
        <f t="shared" si="208"/>
        <v/>
      </c>
      <c r="Q1517" s="474">
        <f>SUM(P1517:P1523)</f>
        <v>0</v>
      </c>
      <c r="R1517" s="562" t="str">
        <f t="shared" si="207"/>
        <v/>
      </c>
    </row>
    <row r="1518" spans="2:18">
      <c r="B1518" s="517"/>
      <c r="C1518" s="622" t="str">
        <f>IF(STEP!C1518&lt;&gt;"",STEP!C1518,"")</f>
        <v/>
      </c>
      <c r="D1518" s="409" t="str">
        <f>IF(STEP!D1518&lt;&gt;"",STEP!D1518,"")</f>
        <v/>
      </c>
      <c r="E1518" s="410" t="str">
        <f>IF(STEP!E1518&lt;&gt;"",STEP!E1518,"")</f>
        <v/>
      </c>
      <c r="F1518" s="409" t="str">
        <f>IF(STEP!F1518&lt;&gt;"",STEP!F1518,"")</f>
        <v/>
      </c>
      <c r="G1518" s="508" t="str">
        <f>IF(STEP!C1518&lt;&gt;"",STEP!AD1518,"")</f>
        <v/>
      </c>
      <c r="H1518" s="407" t="str">
        <f>IF(AND(STEP!$G1518="",$J$8&lt;&gt;"ON"),"",IF(月報!AX1518&lt;&gt;"",月報!AX1518,IF(STEP!G1518&lt;&gt;"",STEP!G1518,"")))</f>
        <v/>
      </c>
      <c r="I1518" s="408" t="str">
        <f>IF(AND(STEP!$G1518="",$J$8&lt;&gt;"ON"),"",IF(月報!AZ1518&lt;&gt;"",月報!AZ1518,IF(STEP!H1518&lt;&gt;"",STEP!H1518,"")))</f>
        <v/>
      </c>
      <c r="J1518" s="408" t="str">
        <f>IF(AND(STEP!$G1518="",$J$8&lt;&gt;"ON"),"",IF(月報!BA1518&lt;&gt;"",月報!BA1518,IF(STEP!J1518&lt;&gt;"",STEP!J1518/24,"")))</f>
        <v/>
      </c>
      <c r="K1518" s="421" t="str">
        <f>IF(STEP!X1518&lt;&gt;"",STEP!X1518,"")</f>
        <v/>
      </c>
      <c r="L1518" s="421" t="str">
        <f>IF(STEP!Y1518&lt;&gt;"",STEP!Y1518,"")</f>
        <v/>
      </c>
      <c r="M1518" s="421" t="str">
        <f>IF(STEP!Z1518&lt;&gt;"",STEP!Z1518,"")</f>
        <v/>
      </c>
      <c r="N1518" s="422" t="str">
        <f>IF(STEP!R1518&lt;&gt;"",STEP!R1518,"")</f>
        <v/>
      </c>
      <c r="O1518" s="423" t="str">
        <f>IF(STEP!S1518&lt;&gt;"",STEP!S1518,"")</f>
        <v/>
      </c>
      <c r="P1518" s="316" t="str">
        <f t="shared" si="208"/>
        <v/>
      </c>
      <c r="Q1518" s="336"/>
      <c r="R1518" s="560" t="str">
        <f t="shared" si="207"/>
        <v/>
      </c>
    </row>
    <row r="1519" spans="2:18">
      <c r="B1519" s="517"/>
      <c r="C1519" s="622" t="str">
        <f>IF(STEP!C1519&lt;&gt;"",STEP!C1519,"")</f>
        <v/>
      </c>
      <c r="D1519" s="409" t="str">
        <f>IF(STEP!D1519&lt;&gt;"",STEP!D1519,"")</f>
        <v/>
      </c>
      <c r="E1519" s="410" t="str">
        <f>IF(STEP!E1519&lt;&gt;"",STEP!E1519,"")</f>
        <v/>
      </c>
      <c r="F1519" s="409" t="str">
        <f>IF(STEP!F1519&lt;&gt;"",STEP!F1519,"")</f>
        <v/>
      </c>
      <c r="G1519" s="508" t="str">
        <f>IF(STEP!C1519&lt;&gt;"",STEP!AD1519,"")</f>
        <v/>
      </c>
      <c r="H1519" s="407" t="str">
        <f>IF(AND(STEP!$G1519="",$J$8&lt;&gt;"ON"),"",IF(月報!AX1519&lt;&gt;"",月報!AX1519,IF(STEP!G1519&lt;&gt;"",STEP!G1519,"")))</f>
        <v/>
      </c>
      <c r="I1519" s="408" t="str">
        <f>IF(AND(STEP!$G1519="",$J$8&lt;&gt;"ON"),"",IF(月報!AZ1519&lt;&gt;"",月報!AZ1519,IF(STEP!H1519&lt;&gt;"",STEP!H1519,"")))</f>
        <v/>
      </c>
      <c r="J1519" s="408" t="str">
        <f>IF(AND(STEP!$G1519="",$J$8&lt;&gt;"ON"),"",IF(月報!BA1519&lt;&gt;"",月報!BA1519,IF(STEP!J1519&lt;&gt;"",STEP!J1519/24,"")))</f>
        <v/>
      </c>
      <c r="K1519" s="421" t="str">
        <f>IF(STEP!X1519&lt;&gt;"",STEP!X1519,"")</f>
        <v/>
      </c>
      <c r="L1519" s="421" t="str">
        <f>IF(STEP!Y1519&lt;&gt;"",STEP!Y1519,"")</f>
        <v/>
      </c>
      <c r="M1519" s="421" t="str">
        <f>IF(STEP!Z1519&lt;&gt;"",STEP!Z1519,"")</f>
        <v/>
      </c>
      <c r="N1519" s="422" t="str">
        <f>IF(STEP!R1519&lt;&gt;"",STEP!R1519,"")</f>
        <v/>
      </c>
      <c r="O1519" s="423" t="str">
        <f>IF(STEP!S1519&lt;&gt;"",STEP!S1519,"")</f>
        <v/>
      </c>
      <c r="P1519" s="316" t="str">
        <f t="shared" si="208"/>
        <v/>
      </c>
      <c r="Q1519" s="336"/>
      <c r="R1519" s="560" t="str">
        <f t="shared" si="207"/>
        <v/>
      </c>
    </row>
    <row r="1520" spans="2:18">
      <c r="B1520" s="517"/>
      <c r="C1520" s="622" t="str">
        <f>IF(STEP!C1520&lt;&gt;"",STEP!C1520,"")</f>
        <v/>
      </c>
      <c r="D1520" s="409" t="str">
        <f>IF(STEP!D1520&lt;&gt;"",STEP!D1520,"")</f>
        <v/>
      </c>
      <c r="E1520" s="410" t="str">
        <f>IF(STEP!E1520&lt;&gt;"",STEP!E1520,"")</f>
        <v/>
      </c>
      <c r="F1520" s="409" t="str">
        <f>IF(STEP!F1520&lt;&gt;"",STEP!F1520,"")</f>
        <v/>
      </c>
      <c r="G1520" s="508" t="str">
        <f>IF(STEP!C1520&lt;&gt;"",STEP!AD1520,"")</f>
        <v/>
      </c>
      <c r="H1520" s="407" t="str">
        <f>IF(AND(STEP!$G1520="",$J$8&lt;&gt;"ON"),"",IF(月報!AX1520&lt;&gt;"",月報!AX1520,IF(STEP!G1520&lt;&gt;"",STEP!G1520,"")))</f>
        <v/>
      </c>
      <c r="I1520" s="408" t="str">
        <f>IF(AND(STEP!$G1520="",$J$8&lt;&gt;"ON"),"",IF(月報!AZ1520&lt;&gt;"",月報!AZ1520,IF(STEP!H1520&lt;&gt;"",STEP!H1520,"")))</f>
        <v/>
      </c>
      <c r="J1520" s="408" t="str">
        <f>IF(AND(STEP!$G1520="",$J$8&lt;&gt;"ON"),"",IF(月報!BA1520&lt;&gt;"",月報!BA1520,IF(STEP!J1520&lt;&gt;"",STEP!J1520/24,"")))</f>
        <v/>
      </c>
      <c r="K1520" s="421" t="str">
        <f>IF(STEP!X1520&lt;&gt;"",STEP!X1520,"")</f>
        <v/>
      </c>
      <c r="L1520" s="421" t="str">
        <f>IF(STEP!Y1520&lt;&gt;"",STEP!Y1520,"")</f>
        <v/>
      </c>
      <c r="M1520" s="421" t="str">
        <f>IF(STEP!Z1520&lt;&gt;"",STEP!Z1520,"")</f>
        <v/>
      </c>
      <c r="N1520" s="422" t="str">
        <f>IF(STEP!R1520&lt;&gt;"",STEP!R1520,"")</f>
        <v/>
      </c>
      <c r="O1520" s="423" t="str">
        <f>IF(STEP!S1520&lt;&gt;"",STEP!S1520,"")</f>
        <v/>
      </c>
      <c r="P1520" s="316" t="str">
        <f t="shared" si="208"/>
        <v/>
      </c>
      <c r="Q1520" s="336"/>
      <c r="R1520" s="560" t="str">
        <f t="shared" si="207"/>
        <v/>
      </c>
    </row>
    <row r="1521" spans="2:18">
      <c r="B1521" s="517"/>
      <c r="C1521" s="622" t="str">
        <f>IF(STEP!C1521&lt;&gt;"",STEP!C1521,"")</f>
        <v/>
      </c>
      <c r="D1521" s="409" t="str">
        <f>IF(STEP!D1521&lt;&gt;"",STEP!D1521,"")</f>
        <v/>
      </c>
      <c r="E1521" s="410" t="str">
        <f>IF(STEP!E1521&lt;&gt;"",STEP!E1521,"")</f>
        <v/>
      </c>
      <c r="F1521" s="409" t="str">
        <f>IF(STEP!F1521&lt;&gt;"",STEP!F1521,"")</f>
        <v/>
      </c>
      <c r="G1521" s="508" t="str">
        <f>IF(STEP!C1521&lt;&gt;"",STEP!AD1521,"")</f>
        <v/>
      </c>
      <c r="H1521" s="407" t="str">
        <f>IF(AND(STEP!$G1521="",$J$8&lt;&gt;"ON"),"",IF(月報!AX1521&lt;&gt;"",月報!AX1521,IF(STEP!G1521&lt;&gt;"",STEP!G1521,"")))</f>
        <v/>
      </c>
      <c r="I1521" s="408" t="str">
        <f>IF(AND(STEP!$G1521="",$J$8&lt;&gt;"ON"),"",IF(月報!AZ1521&lt;&gt;"",月報!AZ1521,IF(STEP!H1521&lt;&gt;"",STEP!H1521,"")))</f>
        <v/>
      </c>
      <c r="J1521" s="408" t="str">
        <f>IF(AND(STEP!$G1521="",$J$8&lt;&gt;"ON"),"",IF(月報!BA1521&lt;&gt;"",月報!BA1521,IF(STEP!J1521&lt;&gt;"",STEP!J1521/24,"")))</f>
        <v/>
      </c>
      <c r="K1521" s="421" t="str">
        <f>IF(STEP!X1521&lt;&gt;"",STEP!X1521,"")</f>
        <v/>
      </c>
      <c r="L1521" s="421" t="str">
        <f>IF(STEP!Y1521&lt;&gt;"",STEP!Y1521,"")</f>
        <v/>
      </c>
      <c r="M1521" s="421" t="str">
        <f>IF(STEP!Z1521&lt;&gt;"",STEP!Z1521,"")</f>
        <v/>
      </c>
      <c r="N1521" s="422" t="str">
        <f>IF(STEP!R1521&lt;&gt;"",STEP!R1521,"")</f>
        <v/>
      </c>
      <c r="O1521" s="423" t="str">
        <f>IF(STEP!S1521&lt;&gt;"",STEP!S1521,"")</f>
        <v/>
      </c>
      <c r="P1521" s="316" t="str">
        <f t="shared" si="208"/>
        <v/>
      </c>
      <c r="Q1521" s="336"/>
      <c r="R1521" s="560" t="str">
        <f t="shared" si="207"/>
        <v/>
      </c>
    </row>
    <row r="1522" spans="2:18">
      <c r="B1522" s="517"/>
      <c r="C1522" s="622" t="str">
        <f>IF(STEP!C1522&lt;&gt;"",STEP!C1522,"")</f>
        <v/>
      </c>
      <c r="D1522" s="409" t="str">
        <f>IF(STEP!D1522&lt;&gt;"",STEP!D1522,"")</f>
        <v/>
      </c>
      <c r="E1522" s="410" t="str">
        <f>IF(STEP!E1522&lt;&gt;"",STEP!E1522,"")</f>
        <v/>
      </c>
      <c r="F1522" s="409" t="str">
        <f>IF(STEP!F1522&lt;&gt;"",STEP!F1522,"")</f>
        <v/>
      </c>
      <c r="G1522" s="508" t="str">
        <f>IF(STEP!C1522&lt;&gt;"",STEP!AD1522,"")</f>
        <v/>
      </c>
      <c r="H1522" s="407" t="str">
        <f>IF(AND(STEP!$G1522="",$J$8&lt;&gt;"ON"),"",IF(月報!AX1522&lt;&gt;"",月報!AX1522,IF(STEP!G1522&lt;&gt;"",STEP!G1522,"")))</f>
        <v/>
      </c>
      <c r="I1522" s="408" t="str">
        <f>IF(AND(STEP!$G1522="",$J$8&lt;&gt;"ON"),"",IF(月報!AZ1522&lt;&gt;"",月報!AZ1522,IF(STEP!H1522&lt;&gt;"",STEP!H1522,"")))</f>
        <v/>
      </c>
      <c r="J1522" s="408" t="str">
        <f>IF(AND(STEP!$G1522="",$J$8&lt;&gt;"ON"),"",IF(月報!BA1522&lt;&gt;"",月報!BA1522,IF(STEP!J1522&lt;&gt;"",STEP!J1522/24,"")))</f>
        <v/>
      </c>
      <c r="K1522" s="421" t="str">
        <f>IF(STEP!X1522&lt;&gt;"",STEP!X1522,"")</f>
        <v/>
      </c>
      <c r="L1522" s="421" t="str">
        <f>IF(STEP!Y1522&lt;&gt;"",STEP!Y1522,"")</f>
        <v/>
      </c>
      <c r="M1522" s="421" t="str">
        <f>IF(STEP!Z1522&lt;&gt;"",STEP!Z1522,"")</f>
        <v/>
      </c>
      <c r="N1522" s="422" t="str">
        <f>IF(STEP!R1522&lt;&gt;"",STEP!R1522,"")</f>
        <v/>
      </c>
      <c r="O1522" s="423" t="str">
        <f>IF(STEP!S1522&lt;&gt;"",STEP!S1522,"")</f>
        <v/>
      </c>
      <c r="P1522" s="316" t="str">
        <f t="shared" si="208"/>
        <v/>
      </c>
      <c r="Q1522" s="336"/>
      <c r="R1522" s="560" t="str">
        <f t="shared" si="207"/>
        <v/>
      </c>
    </row>
    <row r="1523" spans="2:18">
      <c r="B1523" s="517"/>
      <c r="C1523" s="623" t="str">
        <f>IF(STEP!C1523&lt;&gt;"",STEP!C1523,"")</f>
        <v/>
      </c>
      <c r="D1523" s="411" t="str">
        <f>IF(STEP!D1523&lt;&gt;"",STEP!D1523,"")</f>
        <v/>
      </c>
      <c r="E1523" s="412" t="str">
        <f>IF(STEP!E1523&lt;&gt;"",STEP!E1523,"")</f>
        <v/>
      </c>
      <c r="F1523" s="411" t="str">
        <f>IF(STEP!F1523&lt;&gt;"",STEP!F1523,"")</f>
        <v/>
      </c>
      <c r="G1523" s="413" t="str">
        <f>IF(STEP!C1523&lt;&gt;"",STEP!AD1523,"")</f>
        <v/>
      </c>
      <c r="H1523" s="413" t="str">
        <f>IF(AND(STEP!$G1523="",$J$8&lt;&gt;"ON"),"",IF(月報!AX1523&lt;&gt;"",月報!AX1523,IF(STEP!G1523&lt;&gt;"",STEP!G1523,"")))</f>
        <v/>
      </c>
      <c r="I1523" s="414" t="str">
        <f>IF(AND(STEP!$G1523="",$J$8&lt;&gt;"ON"),"",IF(月報!AZ1523&lt;&gt;"",月報!AZ1523,IF(STEP!H1523&lt;&gt;"",STEP!H1523,"")))</f>
        <v/>
      </c>
      <c r="J1523" s="414" t="str">
        <f>IF(AND(STEP!$G1523="",$J$8&lt;&gt;"ON"),"",IF(月報!BA1523&lt;&gt;"",月報!BA1523,IF(STEP!J1523&lt;&gt;"",STEP!J1523/24,"")))</f>
        <v/>
      </c>
      <c r="K1523" s="414" t="str">
        <f>IF(STEP!X1523&lt;&gt;"",STEP!X1523,"")</f>
        <v/>
      </c>
      <c r="L1523" s="414" t="str">
        <f>IF(STEP!Y1523&lt;&gt;"",STEP!Y1523,"")</f>
        <v/>
      </c>
      <c r="M1523" s="414" t="str">
        <f>IF(STEP!Z1523&lt;&gt;"",STEP!Z1523,"")</f>
        <v/>
      </c>
      <c r="N1523" s="424" t="str">
        <f>IF(STEP!R1523&lt;&gt;"",STEP!R1523,"")</f>
        <v/>
      </c>
      <c r="O1523" s="425" t="str">
        <f>IF(STEP!S1523&lt;&gt;"",STEP!S1523,"")</f>
        <v/>
      </c>
      <c r="P1523" s="317" t="str">
        <f t="shared" si="208"/>
        <v/>
      </c>
      <c r="Q1523" s="473"/>
      <c r="R1523" s="561" t="str">
        <f t="shared" si="207"/>
        <v/>
      </c>
    </row>
    <row r="1524" spans="2:18">
      <c r="B1524" s="517"/>
      <c r="C1524" s="624" t="str">
        <f>IF(STEP!C1524&lt;&gt;"",STEP!C1524,"")</f>
        <v/>
      </c>
      <c r="D1524" s="405" t="str">
        <f>IF(STEP!D1524&lt;&gt;"",STEP!D1524,"")</f>
        <v/>
      </c>
      <c r="E1524" s="406" t="str">
        <f>IF(STEP!E1524&lt;&gt;"",STEP!E1524,"")</f>
        <v/>
      </c>
      <c r="F1524" s="405" t="str">
        <f>IF(STEP!F1524&lt;&gt;"",STEP!F1524,"")</f>
        <v/>
      </c>
      <c r="G1524" s="407" t="str">
        <f>IF(STEP!C1524&lt;&gt;"",STEP!AD1524,"")</f>
        <v/>
      </c>
      <c r="H1524" s="407" t="str">
        <f>IF(AND(STEP!$G1524="",$J$8&lt;&gt;"ON"),"",IF(月報!AX1524&lt;&gt;"",月報!AX1524,IF(STEP!G1524&lt;&gt;"",STEP!G1524,"")))</f>
        <v/>
      </c>
      <c r="I1524" s="408" t="str">
        <f>IF(AND(STEP!$G1524="",$J$8&lt;&gt;"ON"),"",IF(月報!AZ1524&lt;&gt;"",月報!AZ1524,IF(STEP!H1524&lt;&gt;"",STEP!H1524,"")))</f>
        <v/>
      </c>
      <c r="J1524" s="408" t="str">
        <f>IF(AND(STEP!$G1524="",$J$8&lt;&gt;"ON"),"",IF(月報!BA1524&lt;&gt;"",月報!BA1524,IF(STEP!J1524&lt;&gt;"",STEP!J1524/24,"")))</f>
        <v/>
      </c>
      <c r="K1524" s="408" t="str">
        <f>IF(STEP!X1524&lt;&gt;"",STEP!X1524,"")</f>
        <v/>
      </c>
      <c r="L1524" s="408" t="str">
        <f>IF(STEP!Y1524&lt;&gt;"",STEP!Y1524,"")</f>
        <v/>
      </c>
      <c r="M1524" s="408" t="str">
        <f>IF(STEP!Z1524&lt;&gt;"",STEP!Z1524,"")</f>
        <v/>
      </c>
      <c r="N1524" s="419" t="str">
        <f>IF(STEP!R1524&lt;&gt;"",STEP!R1524,"")</f>
        <v/>
      </c>
      <c r="O1524" s="420" t="str">
        <f>IF(STEP!S1524&lt;&gt;"",STEP!S1524,"")</f>
        <v/>
      </c>
      <c r="P1524" s="315" t="str">
        <f t="shared" si="208"/>
        <v/>
      </c>
      <c r="Q1524" s="474">
        <f>SUM(P1524:P1530)</f>
        <v>0</v>
      </c>
      <c r="R1524" s="562" t="str">
        <f t="shared" si="207"/>
        <v/>
      </c>
    </row>
    <row r="1525" spans="2:18">
      <c r="B1525" s="517"/>
      <c r="C1525" s="622" t="str">
        <f>IF(STEP!C1525&lt;&gt;"",STEP!C1525,"")</f>
        <v/>
      </c>
      <c r="D1525" s="409" t="str">
        <f>IF(STEP!D1525&lt;&gt;"",STEP!D1525,"")</f>
        <v/>
      </c>
      <c r="E1525" s="410" t="str">
        <f>IF(STEP!E1525&lt;&gt;"",STEP!E1525,"")</f>
        <v/>
      </c>
      <c r="F1525" s="409" t="str">
        <f>IF(STEP!F1525&lt;&gt;"",STEP!F1525,"")</f>
        <v/>
      </c>
      <c r="G1525" s="508" t="str">
        <f>IF(STEP!C1525&lt;&gt;"",STEP!AD1525,"")</f>
        <v/>
      </c>
      <c r="H1525" s="407" t="str">
        <f>IF(AND(STEP!$G1525="",$J$8&lt;&gt;"ON"),"",IF(月報!AX1525&lt;&gt;"",月報!AX1525,IF(STEP!G1525&lt;&gt;"",STEP!G1525,"")))</f>
        <v/>
      </c>
      <c r="I1525" s="408" t="str">
        <f>IF(AND(STEP!$G1525="",$J$8&lt;&gt;"ON"),"",IF(月報!AZ1525&lt;&gt;"",月報!AZ1525,IF(STEP!H1525&lt;&gt;"",STEP!H1525,"")))</f>
        <v/>
      </c>
      <c r="J1525" s="408" t="str">
        <f>IF(AND(STEP!$G1525="",$J$8&lt;&gt;"ON"),"",IF(月報!BA1525&lt;&gt;"",月報!BA1525,IF(STEP!J1525&lt;&gt;"",STEP!J1525/24,"")))</f>
        <v/>
      </c>
      <c r="K1525" s="421" t="str">
        <f>IF(STEP!X1525&lt;&gt;"",STEP!X1525,"")</f>
        <v/>
      </c>
      <c r="L1525" s="421" t="str">
        <f>IF(STEP!Y1525&lt;&gt;"",STEP!Y1525,"")</f>
        <v/>
      </c>
      <c r="M1525" s="421" t="str">
        <f>IF(STEP!Z1525&lt;&gt;"",STEP!Z1525,"")</f>
        <v/>
      </c>
      <c r="N1525" s="422" t="str">
        <f>IF(STEP!R1525&lt;&gt;"",STEP!R1525,"")</f>
        <v/>
      </c>
      <c r="O1525" s="423" t="str">
        <f>IF(STEP!S1525&lt;&gt;"",STEP!S1525,"")</f>
        <v/>
      </c>
      <c r="P1525" s="316" t="str">
        <f t="shared" si="208"/>
        <v/>
      </c>
      <c r="Q1525" s="336"/>
      <c r="R1525" s="560" t="str">
        <f t="shared" si="207"/>
        <v/>
      </c>
    </row>
    <row r="1526" spans="2:18">
      <c r="B1526" s="517"/>
      <c r="C1526" s="622" t="str">
        <f>IF(STEP!C1526&lt;&gt;"",STEP!C1526,"")</f>
        <v/>
      </c>
      <c r="D1526" s="409" t="str">
        <f>IF(STEP!D1526&lt;&gt;"",STEP!D1526,"")</f>
        <v/>
      </c>
      <c r="E1526" s="410" t="str">
        <f>IF(STEP!E1526&lt;&gt;"",STEP!E1526,"")</f>
        <v/>
      </c>
      <c r="F1526" s="409" t="str">
        <f>IF(STEP!F1526&lt;&gt;"",STEP!F1526,"")</f>
        <v/>
      </c>
      <c r="G1526" s="508" t="str">
        <f>IF(STEP!C1526&lt;&gt;"",STEP!AD1526,"")</f>
        <v/>
      </c>
      <c r="H1526" s="407" t="str">
        <f>IF(AND(STEP!$G1526="",$J$8&lt;&gt;"ON"),"",IF(月報!AX1526&lt;&gt;"",月報!AX1526,IF(STEP!G1526&lt;&gt;"",STEP!G1526,"")))</f>
        <v/>
      </c>
      <c r="I1526" s="408" t="str">
        <f>IF(AND(STEP!$G1526="",$J$8&lt;&gt;"ON"),"",IF(月報!AZ1526&lt;&gt;"",月報!AZ1526,IF(STEP!H1526&lt;&gt;"",STEP!H1526,"")))</f>
        <v/>
      </c>
      <c r="J1526" s="408" t="str">
        <f>IF(AND(STEP!$G1526="",$J$8&lt;&gt;"ON"),"",IF(月報!BA1526&lt;&gt;"",月報!BA1526,IF(STEP!J1526&lt;&gt;"",STEP!J1526/24,"")))</f>
        <v/>
      </c>
      <c r="K1526" s="421" t="str">
        <f>IF(STEP!X1526&lt;&gt;"",STEP!X1526,"")</f>
        <v/>
      </c>
      <c r="L1526" s="421" t="str">
        <f>IF(STEP!Y1526&lt;&gt;"",STEP!Y1526,"")</f>
        <v/>
      </c>
      <c r="M1526" s="421" t="str">
        <f>IF(STEP!Z1526&lt;&gt;"",STEP!Z1526,"")</f>
        <v/>
      </c>
      <c r="N1526" s="422" t="str">
        <f>IF(STEP!R1526&lt;&gt;"",STEP!R1526,"")</f>
        <v/>
      </c>
      <c r="O1526" s="423" t="str">
        <f>IF(STEP!S1526&lt;&gt;"",STEP!S1526,"")</f>
        <v/>
      </c>
      <c r="P1526" s="316" t="str">
        <f t="shared" si="208"/>
        <v/>
      </c>
      <c r="Q1526" s="336"/>
      <c r="R1526" s="560" t="str">
        <f t="shared" si="207"/>
        <v/>
      </c>
    </row>
    <row r="1527" spans="2:18">
      <c r="B1527" s="517"/>
      <c r="C1527" s="622" t="str">
        <f>IF(STEP!C1527&lt;&gt;"",STEP!C1527,"")</f>
        <v/>
      </c>
      <c r="D1527" s="409" t="str">
        <f>IF(STEP!D1527&lt;&gt;"",STEP!D1527,"")</f>
        <v/>
      </c>
      <c r="E1527" s="410" t="str">
        <f>IF(STEP!E1527&lt;&gt;"",STEP!E1527,"")</f>
        <v/>
      </c>
      <c r="F1527" s="409" t="str">
        <f>IF(STEP!F1527&lt;&gt;"",STEP!F1527,"")</f>
        <v/>
      </c>
      <c r="G1527" s="508" t="str">
        <f>IF(STEP!C1527&lt;&gt;"",STEP!AD1527,"")</f>
        <v/>
      </c>
      <c r="H1527" s="407" t="str">
        <f>IF(AND(STEP!$G1527="",$J$8&lt;&gt;"ON"),"",IF(月報!AX1527&lt;&gt;"",月報!AX1527,IF(STEP!G1527&lt;&gt;"",STEP!G1527,"")))</f>
        <v/>
      </c>
      <c r="I1527" s="408" t="str">
        <f>IF(AND(STEP!$G1527="",$J$8&lt;&gt;"ON"),"",IF(月報!AZ1527&lt;&gt;"",月報!AZ1527,IF(STEP!H1527&lt;&gt;"",STEP!H1527,"")))</f>
        <v/>
      </c>
      <c r="J1527" s="408" t="str">
        <f>IF(AND(STEP!$G1527="",$J$8&lt;&gt;"ON"),"",IF(月報!BA1527&lt;&gt;"",月報!BA1527,IF(STEP!J1527&lt;&gt;"",STEP!J1527/24,"")))</f>
        <v/>
      </c>
      <c r="K1527" s="421" t="str">
        <f>IF(STEP!X1527&lt;&gt;"",STEP!X1527,"")</f>
        <v/>
      </c>
      <c r="L1527" s="421" t="str">
        <f>IF(STEP!Y1527&lt;&gt;"",STEP!Y1527,"")</f>
        <v/>
      </c>
      <c r="M1527" s="421" t="str">
        <f>IF(STEP!Z1527&lt;&gt;"",STEP!Z1527,"")</f>
        <v/>
      </c>
      <c r="N1527" s="422" t="str">
        <f>IF(STEP!R1527&lt;&gt;"",STEP!R1527,"")</f>
        <v/>
      </c>
      <c r="O1527" s="423" t="str">
        <f>IF(STEP!S1527&lt;&gt;"",STEP!S1527,"")</f>
        <v/>
      </c>
      <c r="P1527" s="316" t="str">
        <f t="shared" si="208"/>
        <v/>
      </c>
      <c r="Q1527" s="336"/>
      <c r="R1527" s="560" t="str">
        <f t="shared" si="207"/>
        <v/>
      </c>
    </row>
    <row r="1528" spans="2:18">
      <c r="B1528" s="517"/>
      <c r="C1528" s="622" t="str">
        <f>IF(STEP!C1528&lt;&gt;"",STEP!C1528,"")</f>
        <v/>
      </c>
      <c r="D1528" s="409" t="str">
        <f>IF(STEP!D1528&lt;&gt;"",STEP!D1528,"")</f>
        <v/>
      </c>
      <c r="E1528" s="410" t="str">
        <f>IF(STEP!E1528&lt;&gt;"",STEP!E1528,"")</f>
        <v/>
      </c>
      <c r="F1528" s="409" t="str">
        <f>IF(STEP!F1528&lt;&gt;"",STEP!F1528,"")</f>
        <v/>
      </c>
      <c r="G1528" s="508" t="str">
        <f>IF(STEP!C1528&lt;&gt;"",STEP!AD1528,"")</f>
        <v/>
      </c>
      <c r="H1528" s="407" t="str">
        <f>IF(AND(STEP!$G1528="",$J$8&lt;&gt;"ON"),"",IF(月報!AX1528&lt;&gt;"",月報!AX1528,IF(STEP!G1528&lt;&gt;"",STEP!G1528,"")))</f>
        <v/>
      </c>
      <c r="I1528" s="408" t="str">
        <f>IF(AND(STEP!$G1528="",$J$8&lt;&gt;"ON"),"",IF(月報!AZ1528&lt;&gt;"",月報!AZ1528,IF(STEP!H1528&lt;&gt;"",STEP!H1528,"")))</f>
        <v/>
      </c>
      <c r="J1528" s="408" t="str">
        <f>IF(AND(STEP!$G1528="",$J$8&lt;&gt;"ON"),"",IF(月報!BA1528&lt;&gt;"",月報!BA1528,IF(STEP!J1528&lt;&gt;"",STEP!J1528/24,"")))</f>
        <v/>
      </c>
      <c r="K1528" s="421" t="str">
        <f>IF(STEP!X1528&lt;&gt;"",STEP!X1528,"")</f>
        <v/>
      </c>
      <c r="L1528" s="421" t="str">
        <f>IF(STEP!Y1528&lt;&gt;"",STEP!Y1528,"")</f>
        <v/>
      </c>
      <c r="M1528" s="421" t="str">
        <f>IF(STEP!Z1528&lt;&gt;"",STEP!Z1528,"")</f>
        <v/>
      </c>
      <c r="N1528" s="422" t="str">
        <f>IF(STEP!R1528&lt;&gt;"",STEP!R1528,"")</f>
        <v/>
      </c>
      <c r="O1528" s="423" t="str">
        <f>IF(STEP!S1528&lt;&gt;"",STEP!S1528,"")</f>
        <v/>
      </c>
      <c r="P1528" s="316" t="str">
        <f t="shared" si="208"/>
        <v/>
      </c>
      <c r="Q1528" s="336"/>
      <c r="R1528" s="560" t="str">
        <f t="shared" ref="R1528:R1591" si="209">R1527</f>
        <v/>
      </c>
    </row>
    <row r="1529" spans="2:18">
      <c r="B1529" s="517"/>
      <c r="C1529" s="622" t="str">
        <f>IF(STEP!C1529&lt;&gt;"",STEP!C1529,"")</f>
        <v/>
      </c>
      <c r="D1529" s="409" t="str">
        <f>IF(STEP!D1529&lt;&gt;"",STEP!D1529,"")</f>
        <v/>
      </c>
      <c r="E1529" s="410" t="str">
        <f>IF(STEP!E1529&lt;&gt;"",STEP!E1529,"")</f>
        <v/>
      </c>
      <c r="F1529" s="409" t="str">
        <f>IF(STEP!F1529&lt;&gt;"",STEP!F1529,"")</f>
        <v/>
      </c>
      <c r="G1529" s="508" t="str">
        <f>IF(STEP!C1529&lt;&gt;"",STEP!AD1529,"")</f>
        <v/>
      </c>
      <c r="H1529" s="407" t="str">
        <f>IF(AND(STEP!$G1529="",$J$8&lt;&gt;"ON"),"",IF(月報!AX1529&lt;&gt;"",月報!AX1529,IF(STEP!G1529&lt;&gt;"",STEP!G1529,"")))</f>
        <v/>
      </c>
      <c r="I1529" s="408" t="str">
        <f>IF(AND(STEP!$G1529="",$J$8&lt;&gt;"ON"),"",IF(月報!AZ1529&lt;&gt;"",月報!AZ1529,IF(STEP!H1529&lt;&gt;"",STEP!H1529,"")))</f>
        <v/>
      </c>
      <c r="J1529" s="408" t="str">
        <f>IF(AND(STEP!$G1529="",$J$8&lt;&gt;"ON"),"",IF(月報!BA1529&lt;&gt;"",月報!BA1529,IF(STEP!J1529&lt;&gt;"",STEP!J1529/24,"")))</f>
        <v/>
      </c>
      <c r="K1529" s="421" t="str">
        <f>IF(STEP!X1529&lt;&gt;"",STEP!X1529,"")</f>
        <v/>
      </c>
      <c r="L1529" s="421" t="str">
        <f>IF(STEP!Y1529&lt;&gt;"",STEP!Y1529,"")</f>
        <v/>
      </c>
      <c r="M1529" s="421" t="str">
        <f>IF(STEP!Z1529&lt;&gt;"",STEP!Z1529,"")</f>
        <v/>
      </c>
      <c r="N1529" s="422" t="str">
        <f>IF(STEP!R1529&lt;&gt;"",STEP!R1529,"")</f>
        <v/>
      </c>
      <c r="O1529" s="423" t="str">
        <f>IF(STEP!S1529&lt;&gt;"",STEP!S1529,"")</f>
        <v/>
      </c>
      <c r="P1529" s="316" t="str">
        <f t="shared" si="208"/>
        <v/>
      </c>
      <c r="Q1529" s="336"/>
      <c r="R1529" s="560" t="str">
        <f t="shared" si="209"/>
        <v/>
      </c>
    </row>
    <row r="1530" spans="2:18" ht="13.8" thickBot="1">
      <c r="B1530" s="518"/>
      <c r="C1530" s="625" t="str">
        <f>IF(STEP!C1530&lt;&gt;"",STEP!C1530,"")</f>
        <v/>
      </c>
      <c r="D1530" s="415" t="str">
        <f>IF(STEP!D1530&lt;&gt;"",STEP!D1530,"")</f>
        <v/>
      </c>
      <c r="E1530" s="416" t="str">
        <f>IF(STEP!E1530&lt;&gt;"",STEP!E1530,"")</f>
        <v/>
      </c>
      <c r="F1530" s="415" t="str">
        <f>IF(STEP!F1530&lt;&gt;"",STEP!F1530,"")</f>
        <v/>
      </c>
      <c r="G1530" s="417" t="str">
        <f>IF(STEP!C1530&lt;&gt;"",STEP!AD1530,"")</f>
        <v/>
      </c>
      <c r="H1530" s="417" t="str">
        <f>IF(AND(STEP!$G1530="",$J$8&lt;&gt;"ON"),"",IF(月報!AX1530&lt;&gt;"",月報!AX1530,IF(STEP!G1530&lt;&gt;"",STEP!G1530,"")))</f>
        <v/>
      </c>
      <c r="I1530" s="418" t="str">
        <f>IF(AND(STEP!$G1530="",$J$8&lt;&gt;"ON"),"",IF(月報!AZ1530&lt;&gt;"",月報!AZ1530,IF(STEP!H1530&lt;&gt;"",STEP!H1530,"")))</f>
        <v/>
      </c>
      <c r="J1530" s="418" t="str">
        <f>IF(AND(STEP!$G1530="",$J$8&lt;&gt;"ON"),"",IF(月報!BA1530&lt;&gt;"",月報!BA1530,IF(STEP!J1530&lt;&gt;"",STEP!J1530/24,"")))</f>
        <v/>
      </c>
      <c r="K1530" s="418" t="str">
        <f>IF(STEP!X1530&lt;&gt;"",STEP!X1530,"")</f>
        <v/>
      </c>
      <c r="L1530" s="418" t="str">
        <f>IF(STEP!Y1530&lt;&gt;"",STEP!Y1530,"")</f>
        <v/>
      </c>
      <c r="M1530" s="418" t="str">
        <f>IF(STEP!Z1530&lt;&gt;"",STEP!Z1530,"")</f>
        <v/>
      </c>
      <c r="N1530" s="426" t="str">
        <f>IF(STEP!R1530&lt;&gt;"",STEP!R1530,"")</f>
        <v/>
      </c>
      <c r="O1530" s="427" t="str">
        <f>IF(STEP!S1530&lt;&gt;"",STEP!S1530,"")</f>
        <v/>
      </c>
      <c r="P1530" s="318" t="str">
        <f t="shared" si="208"/>
        <v/>
      </c>
      <c r="Q1530" s="338"/>
      <c r="R1530" s="563" t="str">
        <f t="shared" si="209"/>
        <v/>
      </c>
    </row>
    <row r="1531" spans="2:18">
      <c r="B1531" s="516" t="s">
        <v>416</v>
      </c>
      <c r="C1531" s="626"/>
      <c r="D1531" s="324"/>
      <c r="E1531" s="325"/>
      <c r="F1531" s="578" t="s">
        <v>465</v>
      </c>
      <c r="G1531" s="320"/>
      <c r="H1531" s="320"/>
      <c r="I1531" s="326"/>
      <c r="J1531" s="326"/>
      <c r="K1531" s="326"/>
      <c r="L1531" s="326"/>
      <c r="M1531" s="326"/>
      <c r="N1531" s="327"/>
      <c r="O1531" s="328"/>
      <c r="P1531" s="335"/>
      <c r="Q1531" s="336"/>
      <c r="R1531" s="564" t="str">
        <f t="shared" si="209"/>
        <v/>
      </c>
    </row>
    <row r="1532" spans="2:18">
      <c r="B1532" s="516"/>
      <c r="C1532" s="626"/>
      <c r="D1532" s="324"/>
      <c r="E1532" s="325"/>
      <c r="F1532" s="324"/>
      <c r="G1532" s="320"/>
      <c r="H1532" s="320"/>
      <c r="I1532" s="326"/>
      <c r="J1532" s="326"/>
      <c r="K1532" s="326"/>
      <c r="L1532" s="326"/>
      <c r="M1532" s="326"/>
      <c r="N1532" s="327"/>
      <c r="O1532" s="328"/>
      <c r="P1532" s="335"/>
      <c r="Q1532" s="336"/>
      <c r="R1532" s="564" t="str">
        <f t="shared" si="209"/>
        <v/>
      </c>
    </row>
    <row r="1533" spans="2:18">
      <c r="B1533" s="516"/>
      <c r="C1533" s="626"/>
      <c r="D1533" s="324"/>
      <c r="E1533" s="325"/>
      <c r="F1533" s="324"/>
      <c r="G1533" s="320"/>
      <c r="H1533" s="320"/>
      <c r="I1533" s="326"/>
      <c r="J1533" s="326"/>
      <c r="K1533" s="326"/>
      <c r="L1533" s="326"/>
      <c r="M1533" s="326"/>
      <c r="N1533" s="327"/>
      <c r="O1533" s="328"/>
      <c r="P1533" s="335"/>
      <c r="Q1533" s="336"/>
      <c r="R1533" s="564" t="str">
        <f t="shared" si="209"/>
        <v/>
      </c>
    </row>
    <row r="1534" spans="2:18">
      <c r="B1534" s="516"/>
      <c r="C1534" s="626"/>
      <c r="D1534" s="324"/>
      <c r="E1534" s="325"/>
      <c r="F1534" s="324"/>
      <c r="G1534" s="320"/>
      <c r="H1534" s="320"/>
      <c r="I1534" s="326"/>
      <c r="J1534" s="326"/>
      <c r="K1534" s="326"/>
      <c r="L1534" s="326"/>
      <c r="M1534" s="326"/>
      <c r="N1534" s="327"/>
      <c r="O1534" s="328"/>
      <c r="P1534" s="335"/>
      <c r="Q1534" s="336"/>
      <c r="R1534" s="564" t="str">
        <f t="shared" si="209"/>
        <v/>
      </c>
    </row>
    <row r="1535" spans="2:18">
      <c r="B1535" s="516"/>
      <c r="C1535" s="626"/>
      <c r="D1535" s="324"/>
      <c r="E1535" s="325"/>
      <c r="F1535" s="324"/>
      <c r="G1535" s="320"/>
      <c r="H1535" s="320"/>
      <c r="I1535" s="326"/>
      <c r="J1535" s="326"/>
      <c r="K1535" s="326"/>
      <c r="L1535" s="326"/>
      <c r="M1535" s="326"/>
      <c r="N1535" s="327"/>
      <c r="O1535" s="328"/>
      <c r="P1535" s="335"/>
      <c r="Q1535" s="336"/>
      <c r="R1535" s="564" t="str">
        <f t="shared" si="209"/>
        <v/>
      </c>
    </row>
    <row r="1536" spans="2:18">
      <c r="B1536" s="516"/>
      <c r="C1536" s="626"/>
      <c r="D1536" s="324"/>
      <c r="E1536" s="325"/>
      <c r="F1536" s="324"/>
      <c r="G1536" s="320"/>
      <c r="H1536" s="320"/>
      <c r="I1536" s="326"/>
      <c r="J1536" s="326"/>
      <c r="K1536" s="326"/>
      <c r="L1536" s="326"/>
      <c r="M1536" s="326"/>
      <c r="N1536" s="327"/>
      <c r="O1536" s="328"/>
      <c r="P1536" s="335"/>
      <c r="Q1536" s="336"/>
      <c r="R1536" s="564" t="str">
        <f t="shared" si="209"/>
        <v/>
      </c>
    </row>
    <row r="1537" spans="2:18">
      <c r="B1537" s="516"/>
      <c r="C1537" s="626"/>
      <c r="D1537" s="324"/>
      <c r="E1537" s="325"/>
      <c r="F1537" s="324"/>
      <c r="G1537" s="320"/>
      <c r="H1537" s="320"/>
      <c r="I1537" s="326"/>
      <c r="J1537" s="326"/>
      <c r="K1537" s="326"/>
      <c r="L1537" s="326"/>
      <c r="M1537" s="326"/>
      <c r="N1537" s="327"/>
      <c r="O1537" s="328"/>
      <c r="P1537" s="335"/>
      <c r="Q1537" s="336"/>
      <c r="R1537" s="564" t="str">
        <f t="shared" si="209"/>
        <v/>
      </c>
    </row>
    <row r="1538" spans="2:18">
      <c r="B1538" s="516"/>
      <c r="C1538" s="626"/>
      <c r="D1538" s="324"/>
      <c r="E1538" s="325"/>
      <c r="F1538" s="324"/>
      <c r="G1538" s="320"/>
      <c r="H1538" s="320"/>
      <c r="I1538" s="326"/>
      <c r="J1538" s="326"/>
      <c r="K1538" s="326"/>
      <c r="L1538" s="326"/>
      <c r="M1538" s="326"/>
      <c r="N1538" s="327"/>
      <c r="O1538" s="328"/>
      <c r="P1538" s="335"/>
      <c r="Q1538" s="336"/>
      <c r="R1538" s="564" t="str">
        <f t="shared" si="209"/>
        <v/>
      </c>
    </row>
    <row r="1539" spans="2:18">
      <c r="B1539" s="516"/>
      <c r="C1539" s="626"/>
      <c r="D1539" s="324"/>
      <c r="E1539" s="325"/>
      <c r="F1539" s="324"/>
      <c r="G1539" s="320"/>
      <c r="H1539" s="320"/>
      <c r="I1539" s="326"/>
      <c r="J1539" s="326"/>
      <c r="K1539" s="326"/>
      <c r="L1539" s="326"/>
      <c r="M1539" s="326"/>
      <c r="N1539" s="327"/>
      <c r="O1539" s="328"/>
      <c r="P1539" s="335"/>
      <c r="Q1539" s="336"/>
      <c r="R1539" s="564" t="str">
        <f t="shared" si="209"/>
        <v/>
      </c>
    </row>
    <row r="1540" spans="2:18" ht="13.8" thickBot="1">
      <c r="B1540" s="519"/>
      <c r="C1540" s="627"/>
      <c r="D1540" s="330"/>
      <c r="E1540" s="331"/>
      <c r="F1540" s="330"/>
      <c r="G1540" s="322"/>
      <c r="H1540" s="322"/>
      <c r="I1540" s="332"/>
      <c r="J1540" s="332"/>
      <c r="K1540" s="332"/>
      <c r="L1540" s="332"/>
      <c r="M1540" s="332"/>
      <c r="N1540" s="333"/>
      <c r="O1540" s="334"/>
      <c r="P1540" s="337"/>
      <c r="Q1540" s="338"/>
      <c r="R1540" s="565" t="str">
        <f t="shared" si="209"/>
        <v/>
      </c>
    </row>
    <row r="1541" spans="2:18">
      <c r="B1541" s="522">
        <f>B1496+1</f>
        <v>35</v>
      </c>
      <c r="C1541" s="624" t="str">
        <f>IF(STEP!C1541&lt;&gt;"",STEP!C1541,"")</f>
        <v/>
      </c>
      <c r="D1541" s="405" t="str">
        <f>IF(STEP!D1541&lt;&gt;"",STEP!D1541,"")</f>
        <v/>
      </c>
      <c r="E1541" s="406" t="str">
        <f>IF(STEP!E1541&lt;&gt;"",STEP!E1541,"")</f>
        <v/>
      </c>
      <c r="F1541" s="405" t="str">
        <f>IF(STEP!F1541&lt;&gt;"",STEP!F1541,"")</f>
        <v/>
      </c>
      <c r="G1541" s="407" t="str">
        <f>IF(STEP!C1541&lt;&gt;"",STEP!AD1541,"")</f>
        <v/>
      </c>
      <c r="H1541" s="407" t="str">
        <f>IF(AND(STEP!$G1541="",$J$8&lt;&gt;"ON"),"",IF(月報!AX1541&lt;&gt;"",月報!AX1541,IF(STEP!G1541&lt;&gt;"",STEP!G1541,"")))</f>
        <v/>
      </c>
      <c r="I1541" s="408" t="str">
        <f>IF(AND(STEP!$G1541="",$J$8&lt;&gt;"ON"),"",IF(月報!AZ1541&lt;&gt;"",月報!AZ1541,IF(STEP!H1541&lt;&gt;"",STEP!H1541,"")))</f>
        <v/>
      </c>
      <c r="J1541" s="408" t="str">
        <f>IF(AND(STEP!$G1541="",$J$8&lt;&gt;"ON"),"",IF(月報!BA1541&lt;&gt;"",月報!BA1541,IF(STEP!J1541&lt;&gt;"",STEP!J1541/24,"")))</f>
        <v/>
      </c>
      <c r="K1541" s="408" t="str">
        <f>IF(STEP!X1541&lt;&gt;"",STEP!X1541,"")</f>
        <v/>
      </c>
      <c r="L1541" s="408" t="str">
        <f>IF(STEP!Y1541&lt;&gt;"",STEP!Y1541,"")</f>
        <v/>
      </c>
      <c r="M1541" s="408" t="str">
        <f>IF(STEP!Z1541&lt;&gt;"",STEP!Z1541,"")</f>
        <v/>
      </c>
      <c r="N1541" s="419" t="str">
        <f>IF(STEP!R1541&lt;&gt;"",STEP!R1541,"")</f>
        <v/>
      </c>
      <c r="O1541" s="420" t="str">
        <f>IF(STEP!S1541&lt;&gt;"",STEP!S1541,"")</f>
        <v/>
      </c>
      <c r="P1541" s="315" t="str">
        <f t="shared" ref="P1541:P1575" si="210">IF(J1541&lt;&gt;"",J1541,"")</f>
        <v/>
      </c>
      <c r="Q1541" s="472">
        <f>SUM(P1541:P1547)</f>
        <v>0</v>
      </c>
      <c r="R1541" s="559" t="str">
        <f>IF(C1541&lt;&gt;"",VLOOKUP(C1541,設定シート!$D$10:$L$109,9,FALSE),"")</f>
        <v/>
      </c>
    </row>
    <row r="1542" spans="2:18">
      <c r="B1542" s="517"/>
      <c r="C1542" s="622" t="str">
        <f>IF(STEP!C1542&lt;&gt;"",STEP!C1542,"")</f>
        <v/>
      </c>
      <c r="D1542" s="409" t="str">
        <f>IF(STEP!D1542&lt;&gt;"",STEP!D1542,"")</f>
        <v/>
      </c>
      <c r="E1542" s="410" t="str">
        <f>IF(STEP!E1542&lt;&gt;"",STEP!E1542,"")</f>
        <v/>
      </c>
      <c r="F1542" s="409" t="str">
        <f>IF(STEP!F1542&lt;&gt;"",STEP!F1542,"")</f>
        <v/>
      </c>
      <c r="G1542" s="508" t="str">
        <f>IF(STEP!C1542&lt;&gt;"",STEP!AD1542,"")</f>
        <v/>
      </c>
      <c r="H1542" s="407" t="str">
        <f>IF(AND(STEP!$G1542="",$J$8&lt;&gt;"ON"),"",IF(月報!AX1542&lt;&gt;"",月報!AX1542,IF(STEP!G1542&lt;&gt;"",STEP!G1542,"")))</f>
        <v/>
      </c>
      <c r="I1542" s="408" t="str">
        <f>IF(AND(STEP!$G1542="",$J$8&lt;&gt;"ON"),"",IF(月報!AZ1542&lt;&gt;"",月報!AZ1542,IF(STEP!H1542&lt;&gt;"",STEP!H1542,"")))</f>
        <v/>
      </c>
      <c r="J1542" s="408" t="str">
        <f>IF(AND(STEP!$G1542="",$J$8&lt;&gt;"ON"),"",IF(月報!BA1542&lt;&gt;"",月報!BA1542,IF(STEP!J1542&lt;&gt;"",STEP!J1542/24,"")))</f>
        <v/>
      </c>
      <c r="K1542" s="421" t="str">
        <f>IF(STEP!X1542&lt;&gt;"",STEP!X1542,"")</f>
        <v/>
      </c>
      <c r="L1542" s="421" t="str">
        <f>IF(STEP!Y1542&lt;&gt;"",STEP!Y1542,"")</f>
        <v/>
      </c>
      <c r="M1542" s="421" t="str">
        <f>IF(STEP!Z1542&lt;&gt;"",STEP!Z1542,"")</f>
        <v/>
      </c>
      <c r="N1542" s="422" t="str">
        <f>IF(STEP!R1542&lt;&gt;"",STEP!R1542,"")</f>
        <v/>
      </c>
      <c r="O1542" s="423" t="str">
        <f>IF(STEP!S1542&lt;&gt;"",STEP!S1542,"")</f>
        <v/>
      </c>
      <c r="P1542" s="316" t="str">
        <f t="shared" si="210"/>
        <v/>
      </c>
      <c r="Q1542" s="336"/>
      <c r="R1542" s="560" t="str">
        <f>R1541</f>
        <v/>
      </c>
    </row>
    <row r="1543" spans="2:18">
      <c r="B1543" s="517"/>
      <c r="C1543" s="622" t="str">
        <f>IF(STEP!C1543&lt;&gt;"",STEP!C1543,"")</f>
        <v/>
      </c>
      <c r="D1543" s="409" t="str">
        <f>IF(STEP!D1543&lt;&gt;"",STEP!D1543,"")</f>
        <v/>
      </c>
      <c r="E1543" s="410" t="str">
        <f>IF(STEP!E1543&lt;&gt;"",STEP!E1543,"")</f>
        <v/>
      </c>
      <c r="F1543" s="409" t="str">
        <f>IF(STEP!F1543&lt;&gt;"",STEP!F1543,"")</f>
        <v/>
      </c>
      <c r="G1543" s="508" t="str">
        <f>IF(STEP!C1543&lt;&gt;"",STEP!AD1543,"")</f>
        <v/>
      </c>
      <c r="H1543" s="407" t="str">
        <f>IF(AND(STEP!$G1543="",$J$8&lt;&gt;"ON"),"",IF(月報!AX1543&lt;&gt;"",月報!AX1543,IF(STEP!G1543&lt;&gt;"",STEP!G1543,"")))</f>
        <v/>
      </c>
      <c r="I1543" s="408" t="str">
        <f>IF(AND(STEP!$G1543="",$J$8&lt;&gt;"ON"),"",IF(月報!AZ1543&lt;&gt;"",月報!AZ1543,IF(STEP!H1543&lt;&gt;"",STEP!H1543,"")))</f>
        <v/>
      </c>
      <c r="J1543" s="408" t="str">
        <f>IF(AND(STEP!$G1543="",$J$8&lt;&gt;"ON"),"",IF(月報!BA1543&lt;&gt;"",月報!BA1543,IF(STEP!J1543&lt;&gt;"",STEP!J1543/24,"")))</f>
        <v/>
      </c>
      <c r="K1543" s="421" t="str">
        <f>IF(STEP!X1543&lt;&gt;"",STEP!X1543,"")</f>
        <v/>
      </c>
      <c r="L1543" s="421" t="str">
        <f>IF(STEP!Y1543&lt;&gt;"",STEP!Y1543,"")</f>
        <v/>
      </c>
      <c r="M1543" s="421" t="str">
        <f>IF(STEP!Z1543&lt;&gt;"",STEP!Z1543,"")</f>
        <v/>
      </c>
      <c r="N1543" s="422" t="str">
        <f>IF(STEP!R1543&lt;&gt;"",STEP!R1543,"")</f>
        <v/>
      </c>
      <c r="O1543" s="423" t="str">
        <f>IF(STEP!S1543&lt;&gt;"",STEP!S1543,"")</f>
        <v/>
      </c>
      <c r="P1543" s="316" t="str">
        <f t="shared" si="210"/>
        <v/>
      </c>
      <c r="Q1543" s="336"/>
      <c r="R1543" s="560" t="str">
        <f t="shared" si="209"/>
        <v/>
      </c>
    </row>
    <row r="1544" spans="2:18">
      <c r="B1544" s="517"/>
      <c r="C1544" s="622" t="str">
        <f>IF(STEP!C1544&lt;&gt;"",STEP!C1544,"")</f>
        <v/>
      </c>
      <c r="D1544" s="409" t="str">
        <f>IF(STEP!D1544&lt;&gt;"",STEP!D1544,"")</f>
        <v/>
      </c>
      <c r="E1544" s="410" t="str">
        <f>IF(STEP!E1544&lt;&gt;"",STEP!E1544,"")</f>
        <v/>
      </c>
      <c r="F1544" s="409" t="str">
        <f>IF(STEP!F1544&lt;&gt;"",STEP!F1544,"")</f>
        <v/>
      </c>
      <c r="G1544" s="508" t="str">
        <f>IF(STEP!C1544&lt;&gt;"",STEP!AD1544,"")</f>
        <v/>
      </c>
      <c r="H1544" s="407" t="str">
        <f>IF(AND(STEP!$G1544="",$J$8&lt;&gt;"ON"),"",IF(月報!AX1544&lt;&gt;"",月報!AX1544,IF(STEP!G1544&lt;&gt;"",STEP!G1544,"")))</f>
        <v/>
      </c>
      <c r="I1544" s="408" t="str">
        <f>IF(AND(STEP!$G1544="",$J$8&lt;&gt;"ON"),"",IF(月報!AZ1544&lt;&gt;"",月報!AZ1544,IF(STEP!H1544&lt;&gt;"",STEP!H1544,"")))</f>
        <v/>
      </c>
      <c r="J1544" s="408" t="str">
        <f>IF(AND(STEP!$G1544="",$J$8&lt;&gt;"ON"),"",IF(月報!BA1544&lt;&gt;"",月報!BA1544,IF(STEP!J1544&lt;&gt;"",STEP!J1544/24,"")))</f>
        <v/>
      </c>
      <c r="K1544" s="421" t="str">
        <f>IF(STEP!X1544&lt;&gt;"",STEP!X1544,"")</f>
        <v/>
      </c>
      <c r="L1544" s="421" t="str">
        <f>IF(STEP!Y1544&lt;&gt;"",STEP!Y1544,"")</f>
        <v/>
      </c>
      <c r="M1544" s="421" t="str">
        <f>IF(STEP!Z1544&lt;&gt;"",STEP!Z1544,"")</f>
        <v/>
      </c>
      <c r="N1544" s="422" t="str">
        <f>IF(STEP!R1544&lt;&gt;"",STEP!R1544,"")</f>
        <v/>
      </c>
      <c r="O1544" s="423" t="str">
        <f>IF(STEP!S1544&lt;&gt;"",STEP!S1544,"")</f>
        <v/>
      </c>
      <c r="P1544" s="316" t="str">
        <f t="shared" si="210"/>
        <v/>
      </c>
      <c r="Q1544" s="336"/>
      <c r="R1544" s="560" t="str">
        <f t="shared" si="209"/>
        <v/>
      </c>
    </row>
    <row r="1545" spans="2:18">
      <c r="B1545" s="517"/>
      <c r="C1545" s="622" t="str">
        <f>IF(STEP!C1545&lt;&gt;"",STEP!C1545,"")</f>
        <v/>
      </c>
      <c r="D1545" s="409" t="str">
        <f>IF(STEP!D1545&lt;&gt;"",STEP!D1545,"")</f>
        <v/>
      </c>
      <c r="E1545" s="410" t="str">
        <f>IF(STEP!E1545&lt;&gt;"",STEP!E1545,"")</f>
        <v/>
      </c>
      <c r="F1545" s="409" t="str">
        <f>IF(STEP!F1545&lt;&gt;"",STEP!F1545,"")</f>
        <v/>
      </c>
      <c r="G1545" s="508" t="str">
        <f>IF(STEP!C1545&lt;&gt;"",STEP!AD1545,"")</f>
        <v/>
      </c>
      <c r="H1545" s="407" t="str">
        <f>IF(AND(STEP!$G1545="",$J$8&lt;&gt;"ON"),"",IF(月報!AX1545&lt;&gt;"",月報!AX1545,IF(STEP!G1545&lt;&gt;"",STEP!G1545,"")))</f>
        <v/>
      </c>
      <c r="I1545" s="408" t="str">
        <f>IF(AND(STEP!$G1545="",$J$8&lt;&gt;"ON"),"",IF(月報!AZ1545&lt;&gt;"",月報!AZ1545,IF(STEP!H1545&lt;&gt;"",STEP!H1545,"")))</f>
        <v/>
      </c>
      <c r="J1545" s="408" t="str">
        <f>IF(AND(STEP!$G1545="",$J$8&lt;&gt;"ON"),"",IF(月報!BA1545&lt;&gt;"",月報!BA1545,IF(STEP!J1545&lt;&gt;"",STEP!J1545/24,"")))</f>
        <v/>
      </c>
      <c r="K1545" s="421" t="str">
        <f>IF(STEP!X1545&lt;&gt;"",STEP!X1545,"")</f>
        <v/>
      </c>
      <c r="L1545" s="421" t="str">
        <f>IF(STEP!Y1545&lt;&gt;"",STEP!Y1545,"")</f>
        <v/>
      </c>
      <c r="M1545" s="421" t="str">
        <f>IF(STEP!Z1545&lt;&gt;"",STEP!Z1545,"")</f>
        <v/>
      </c>
      <c r="N1545" s="422" t="str">
        <f>IF(STEP!R1545&lt;&gt;"",STEP!R1545,"")</f>
        <v/>
      </c>
      <c r="O1545" s="423" t="str">
        <f>IF(STEP!S1545&lt;&gt;"",STEP!S1545,"")</f>
        <v/>
      </c>
      <c r="P1545" s="316" t="str">
        <f t="shared" si="210"/>
        <v/>
      </c>
      <c r="Q1545" s="336"/>
      <c r="R1545" s="560" t="str">
        <f t="shared" si="209"/>
        <v/>
      </c>
    </row>
    <row r="1546" spans="2:18">
      <c r="B1546" s="517"/>
      <c r="C1546" s="622" t="str">
        <f>IF(STEP!C1546&lt;&gt;"",STEP!C1546,"")</f>
        <v/>
      </c>
      <c r="D1546" s="409" t="str">
        <f>IF(STEP!D1546&lt;&gt;"",STEP!D1546,"")</f>
        <v/>
      </c>
      <c r="E1546" s="410" t="str">
        <f>IF(STEP!E1546&lt;&gt;"",STEP!E1546,"")</f>
        <v/>
      </c>
      <c r="F1546" s="409" t="str">
        <f>IF(STEP!F1546&lt;&gt;"",STEP!F1546,"")</f>
        <v/>
      </c>
      <c r="G1546" s="508" t="str">
        <f>IF(STEP!C1546&lt;&gt;"",STEP!AD1546,"")</f>
        <v/>
      </c>
      <c r="H1546" s="407" t="str">
        <f>IF(AND(STEP!$G1546="",$J$8&lt;&gt;"ON"),"",IF(月報!AX1546&lt;&gt;"",月報!AX1546,IF(STEP!G1546&lt;&gt;"",STEP!G1546,"")))</f>
        <v/>
      </c>
      <c r="I1546" s="408" t="str">
        <f>IF(AND(STEP!$G1546="",$J$8&lt;&gt;"ON"),"",IF(月報!AZ1546&lt;&gt;"",月報!AZ1546,IF(STEP!H1546&lt;&gt;"",STEP!H1546,"")))</f>
        <v/>
      </c>
      <c r="J1546" s="408" t="str">
        <f>IF(AND(STEP!$G1546="",$J$8&lt;&gt;"ON"),"",IF(月報!BA1546&lt;&gt;"",月報!BA1546,IF(STEP!J1546&lt;&gt;"",STEP!J1546/24,"")))</f>
        <v/>
      </c>
      <c r="K1546" s="421" t="str">
        <f>IF(STEP!X1546&lt;&gt;"",STEP!X1546,"")</f>
        <v/>
      </c>
      <c r="L1546" s="421" t="str">
        <f>IF(STEP!Y1546&lt;&gt;"",STEP!Y1546,"")</f>
        <v/>
      </c>
      <c r="M1546" s="421" t="str">
        <f>IF(STEP!Z1546&lt;&gt;"",STEP!Z1546,"")</f>
        <v/>
      </c>
      <c r="N1546" s="422" t="str">
        <f>IF(STEP!R1546&lt;&gt;"",STEP!R1546,"")</f>
        <v/>
      </c>
      <c r="O1546" s="423" t="str">
        <f>IF(STEP!S1546&lt;&gt;"",STEP!S1546,"")</f>
        <v/>
      </c>
      <c r="P1546" s="316" t="str">
        <f t="shared" si="210"/>
        <v/>
      </c>
      <c r="Q1546" s="336"/>
      <c r="R1546" s="560" t="str">
        <f t="shared" si="209"/>
        <v/>
      </c>
    </row>
    <row r="1547" spans="2:18">
      <c r="B1547" s="517"/>
      <c r="C1547" s="623" t="str">
        <f>IF(STEP!C1547&lt;&gt;"",STEP!C1547,"")</f>
        <v/>
      </c>
      <c r="D1547" s="411" t="str">
        <f>IF(STEP!D1547&lt;&gt;"",STEP!D1547,"")</f>
        <v/>
      </c>
      <c r="E1547" s="412" t="str">
        <f>IF(STEP!E1547&lt;&gt;"",STEP!E1547,"")</f>
        <v/>
      </c>
      <c r="F1547" s="411" t="str">
        <f>IF(STEP!F1547&lt;&gt;"",STEP!F1547,"")</f>
        <v/>
      </c>
      <c r="G1547" s="413" t="str">
        <f>IF(STEP!C1547&lt;&gt;"",STEP!AD1547,"")</f>
        <v/>
      </c>
      <c r="H1547" s="413" t="str">
        <f>IF(AND(STEP!$G1547="",$J$8&lt;&gt;"ON"),"",IF(月報!AX1547&lt;&gt;"",月報!AX1547,IF(STEP!G1547&lt;&gt;"",STEP!G1547,"")))</f>
        <v/>
      </c>
      <c r="I1547" s="414" t="str">
        <f>IF(AND(STEP!$G1547="",$J$8&lt;&gt;"ON"),"",IF(月報!AZ1547&lt;&gt;"",月報!AZ1547,IF(STEP!H1547&lt;&gt;"",STEP!H1547,"")))</f>
        <v/>
      </c>
      <c r="J1547" s="414" t="str">
        <f>IF(AND(STEP!$G1547="",$J$8&lt;&gt;"ON"),"",IF(月報!BA1547&lt;&gt;"",月報!BA1547,IF(STEP!J1547&lt;&gt;"",STEP!J1547/24,"")))</f>
        <v/>
      </c>
      <c r="K1547" s="414" t="str">
        <f>IF(STEP!X1547&lt;&gt;"",STEP!X1547,"")</f>
        <v/>
      </c>
      <c r="L1547" s="414" t="str">
        <f>IF(STEP!Y1547&lt;&gt;"",STEP!Y1547,"")</f>
        <v/>
      </c>
      <c r="M1547" s="414" t="str">
        <f>IF(STEP!Z1547&lt;&gt;"",STEP!Z1547,"")</f>
        <v/>
      </c>
      <c r="N1547" s="424" t="str">
        <f>IF(STEP!R1547&lt;&gt;"",STEP!R1547,"")</f>
        <v/>
      </c>
      <c r="O1547" s="425" t="str">
        <f>IF(STEP!S1547&lt;&gt;"",STEP!S1547,"")</f>
        <v/>
      </c>
      <c r="P1547" s="317" t="str">
        <f t="shared" si="210"/>
        <v/>
      </c>
      <c r="Q1547" s="473"/>
      <c r="R1547" s="561" t="str">
        <f t="shared" si="209"/>
        <v/>
      </c>
    </row>
    <row r="1548" spans="2:18">
      <c r="B1548" s="517"/>
      <c r="C1548" s="624" t="str">
        <f>IF(STEP!C1548&lt;&gt;"",STEP!C1548,"")</f>
        <v/>
      </c>
      <c r="D1548" s="405" t="str">
        <f>IF(STEP!D1548&lt;&gt;"",STEP!D1548,"")</f>
        <v/>
      </c>
      <c r="E1548" s="406" t="str">
        <f>IF(STEP!E1548&lt;&gt;"",STEP!E1548,"")</f>
        <v/>
      </c>
      <c r="F1548" s="405" t="str">
        <f>IF(STEP!F1548&lt;&gt;"",STEP!F1548,"")</f>
        <v/>
      </c>
      <c r="G1548" s="407" t="str">
        <f>IF(STEP!C1548&lt;&gt;"",STEP!AD1548,"")</f>
        <v/>
      </c>
      <c r="H1548" s="407" t="str">
        <f>IF(AND(STEP!$G1548="",$J$8&lt;&gt;"ON"),"",IF(月報!AX1548&lt;&gt;"",月報!AX1548,IF(STEP!G1548&lt;&gt;"",STEP!G1548,"")))</f>
        <v/>
      </c>
      <c r="I1548" s="408" t="str">
        <f>IF(AND(STEP!$G1548="",$J$8&lt;&gt;"ON"),"",IF(月報!AZ1548&lt;&gt;"",月報!AZ1548,IF(STEP!H1548&lt;&gt;"",STEP!H1548,"")))</f>
        <v/>
      </c>
      <c r="J1548" s="408" t="str">
        <f>IF(AND(STEP!$G1548="",$J$8&lt;&gt;"ON"),"",IF(月報!BA1548&lt;&gt;"",月報!BA1548,IF(STEP!J1548&lt;&gt;"",STEP!J1548/24,"")))</f>
        <v/>
      </c>
      <c r="K1548" s="408" t="str">
        <f>IF(STEP!X1548&lt;&gt;"",STEP!X1548,"")</f>
        <v/>
      </c>
      <c r="L1548" s="408" t="str">
        <f>IF(STEP!Y1548&lt;&gt;"",STEP!Y1548,"")</f>
        <v/>
      </c>
      <c r="M1548" s="408" t="str">
        <f>IF(STEP!Z1548&lt;&gt;"",STEP!Z1548,"")</f>
        <v/>
      </c>
      <c r="N1548" s="419" t="str">
        <f>IF(STEP!R1548&lt;&gt;"",STEP!R1548,"")</f>
        <v/>
      </c>
      <c r="O1548" s="420" t="str">
        <f>IF(STEP!S1548&lt;&gt;"",STEP!S1548,"")</f>
        <v/>
      </c>
      <c r="P1548" s="315" t="str">
        <f t="shared" si="210"/>
        <v/>
      </c>
      <c r="Q1548" s="474">
        <f>SUM(P1548:P1554)</f>
        <v>0</v>
      </c>
      <c r="R1548" s="562" t="str">
        <f t="shared" si="209"/>
        <v/>
      </c>
    </row>
    <row r="1549" spans="2:18">
      <c r="B1549" s="517"/>
      <c r="C1549" s="622" t="str">
        <f>IF(STEP!C1549&lt;&gt;"",STEP!C1549,"")</f>
        <v/>
      </c>
      <c r="D1549" s="409" t="str">
        <f>IF(STEP!D1549&lt;&gt;"",STEP!D1549,"")</f>
        <v/>
      </c>
      <c r="E1549" s="410" t="str">
        <f>IF(STEP!E1549&lt;&gt;"",STEP!E1549,"")</f>
        <v/>
      </c>
      <c r="F1549" s="409" t="str">
        <f>IF(STEP!F1549&lt;&gt;"",STEP!F1549,"")</f>
        <v/>
      </c>
      <c r="G1549" s="508" t="str">
        <f>IF(STEP!C1549&lt;&gt;"",STEP!AD1549,"")</f>
        <v/>
      </c>
      <c r="H1549" s="407" t="str">
        <f>IF(AND(STEP!$G1549="",$J$8&lt;&gt;"ON"),"",IF(月報!AX1549&lt;&gt;"",月報!AX1549,IF(STEP!G1549&lt;&gt;"",STEP!G1549,"")))</f>
        <v/>
      </c>
      <c r="I1549" s="408" t="str">
        <f>IF(AND(STEP!$G1549="",$J$8&lt;&gt;"ON"),"",IF(月報!AZ1549&lt;&gt;"",月報!AZ1549,IF(STEP!H1549&lt;&gt;"",STEP!H1549,"")))</f>
        <v/>
      </c>
      <c r="J1549" s="408" t="str">
        <f>IF(AND(STEP!$G1549="",$J$8&lt;&gt;"ON"),"",IF(月報!BA1549&lt;&gt;"",月報!BA1549,IF(STEP!J1549&lt;&gt;"",STEP!J1549/24,"")))</f>
        <v/>
      </c>
      <c r="K1549" s="421" t="str">
        <f>IF(STEP!X1549&lt;&gt;"",STEP!X1549,"")</f>
        <v/>
      </c>
      <c r="L1549" s="421" t="str">
        <f>IF(STEP!Y1549&lt;&gt;"",STEP!Y1549,"")</f>
        <v/>
      </c>
      <c r="M1549" s="421" t="str">
        <f>IF(STEP!Z1549&lt;&gt;"",STEP!Z1549,"")</f>
        <v/>
      </c>
      <c r="N1549" s="422" t="str">
        <f>IF(STEP!R1549&lt;&gt;"",STEP!R1549,"")</f>
        <v/>
      </c>
      <c r="O1549" s="423" t="str">
        <f>IF(STEP!S1549&lt;&gt;"",STEP!S1549,"")</f>
        <v/>
      </c>
      <c r="P1549" s="316" t="str">
        <f t="shared" si="210"/>
        <v/>
      </c>
      <c r="Q1549" s="336"/>
      <c r="R1549" s="560" t="str">
        <f t="shared" si="209"/>
        <v/>
      </c>
    </row>
    <row r="1550" spans="2:18">
      <c r="B1550" s="517"/>
      <c r="C1550" s="622" t="str">
        <f>IF(STEP!C1550&lt;&gt;"",STEP!C1550,"")</f>
        <v/>
      </c>
      <c r="D1550" s="409" t="str">
        <f>IF(STEP!D1550&lt;&gt;"",STEP!D1550,"")</f>
        <v/>
      </c>
      <c r="E1550" s="410" t="str">
        <f>IF(STEP!E1550&lt;&gt;"",STEP!E1550,"")</f>
        <v/>
      </c>
      <c r="F1550" s="409" t="str">
        <f>IF(STEP!F1550&lt;&gt;"",STEP!F1550,"")</f>
        <v/>
      </c>
      <c r="G1550" s="508" t="str">
        <f>IF(STEP!C1550&lt;&gt;"",STEP!AD1550,"")</f>
        <v/>
      </c>
      <c r="H1550" s="407" t="str">
        <f>IF(AND(STEP!$G1550="",$J$8&lt;&gt;"ON"),"",IF(月報!AX1550&lt;&gt;"",月報!AX1550,IF(STEP!G1550&lt;&gt;"",STEP!G1550,"")))</f>
        <v/>
      </c>
      <c r="I1550" s="408" t="str">
        <f>IF(AND(STEP!$G1550="",$J$8&lt;&gt;"ON"),"",IF(月報!AZ1550&lt;&gt;"",月報!AZ1550,IF(STEP!H1550&lt;&gt;"",STEP!H1550,"")))</f>
        <v/>
      </c>
      <c r="J1550" s="408" t="str">
        <f>IF(AND(STEP!$G1550="",$J$8&lt;&gt;"ON"),"",IF(月報!BA1550&lt;&gt;"",月報!BA1550,IF(STEP!J1550&lt;&gt;"",STEP!J1550/24,"")))</f>
        <v/>
      </c>
      <c r="K1550" s="421" t="str">
        <f>IF(STEP!X1550&lt;&gt;"",STEP!X1550,"")</f>
        <v/>
      </c>
      <c r="L1550" s="421" t="str">
        <f>IF(STEP!Y1550&lt;&gt;"",STEP!Y1550,"")</f>
        <v/>
      </c>
      <c r="M1550" s="421" t="str">
        <f>IF(STEP!Z1550&lt;&gt;"",STEP!Z1550,"")</f>
        <v/>
      </c>
      <c r="N1550" s="422" t="str">
        <f>IF(STEP!R1550&lt;&gt;"",STEP!R1550,"")</f>
        <v/>
      </c>
      <c r="O1550" s="423" t="str">
        <f>IF(STEP!S1550&lt;&gt;"",STEP!S1550,"")</f>
        <v/>
      </c>
      <c r="P1550" s="316" t="str">
        <f t="shared" si="210"/>
        <v/>
      </c>
      <c r="Q1550" s="336"/>
      <c r="R1550" s="560" t="str">
        <f t="shared" si="209"/>
        <v/>
      </c>
    </row>
    <row r="1551" spans="2:18">
      <c r="B1551" s="517"/>
      <c r="C1551" s="622" t="str">
        <f>IF(STEP!C1551&lt;&gt;"",STEP!C1551,"")</f>
        <v/>
      </c>
      <c r="D1551" s="409" t="str">
        <f>IF(STEP!D1551&lt;&gt;"",STEP!D1551,"")</f>
        <v/>
      </c>
      <c r="E1551" s="410" t="str">
        <f>IF(STEP!E1551&lt;&gt;"",STEP!E1551,"")</f>
        <v/>
      </c>
      <c r="F1551" s="409" t="str">
        <f>IF(STEP!F1551&lt;&gt;"",STEP!F1551,"")</f>
        <v/>
      </c>
      <c r="G1551" s="508" t="str">
        <f>IF(STEP!C1551&lt;&gt;"",STEP!AD1551,"")</f>
        <v/>
      </c>
      <c r="H1551" s="407" t="str">
        <f>IF(AND(STEP!$G1551="",$J$8&lt;&gt;"ON"),"",IF(月報!AX1551&lt;&gt;"",月報!AX1551,IF(STEP!G1551&lt;&gt;"",STEP!G1551,"")))</f>
        <v/>
      </c>
      <c r="I1551" s="408" t="str">
        <f>IF(AND(STEP!$G1551="",$J$8&lt;&gt;"ON"),"",IF(月報!AZ1551&lt;&gt;"",月報!AZ1551,IF(STEP!H1551&lt;&gt;"",STEP!H1551,"")))</f>
        <v/>
      </c>
      <c r="J1551" s="408" t="str">
        <f>IF(AND(STEP!$G1551="",$J$8&lt;&gt;"ON"),"",IF(月報!BA1551&lt;&gt;"",月報!BA1551,IF(STEP!J1551&lt;&gt;"",STEP!J1551/24,"")))</f>
        <v/>
      </c>
      <c r="K1551" s="421" t="str">
        <f>IF(STEP!X1551&lt;&gt;"",STEP!X1551,"")</f>
        <v/>
      </c>
      <c r="L1551" s="421" t="str">
        <f>IF(STEP!Y1551&lt;&gt;"",STEP!Y1551,"")</f>
        <v/>
      </c>
      <c r="M1551" s="421" t="str">
        <f>IF(STEP!Z1551&lt;&gt;"",STEP!Z1551,"")</f>
        <v/>
      </c>
      <c r="N1551" s="422" t="str">
        <f>IF(STEP!R1551&lt;&gt;"",STEP!R1551,"")</f>
        <v/>
      </c>
      <c r="O1551" s="423" t="str">
        <f>IF(STEP!S1551&lt;&gt;"",STEP!S1551,"")</f>
        <v/>
      </c>
      <c r="P1551" s="316" t="str">
        <f t="shared" si="210"/>
        <v/>
      </c>
      <c r="Q1551" s="336"/>
      <c r="R1551" s="560" t="str">
        <f t="shared" si="209"/>
        <v/>
      </c>
    </row>
    <row r="1552" spans="2:18">
      <c r="B1552" s="517"/>
      <c r="C1552" s="622" t="str">
        <f>IF(STEP!C1552&lt;&gt;"",STEP!C1552,"")</f>
        <v/>
      </c>
      <c r="D1552" s="409" t="str">
        <f>IF(STEP!D1552&lt;&gt;"",STEP!D1552,"")</f>
        <v/>
      </c>
      <c r="E1552" s="410" t="str">
        <f>IF(STEP!E1552&lt;&gt;"",STEP!E1552,"")</f>
        <v/>
      </c>
      <c r="F1552" s="409" t="str">
        <f>IF(STEP!F1552&lt;&gt;"",STEP!F1552,"")</f>
        <v/>
      </c>
      <c r="G1552" s="508" t="str">
        <f>IF(STEP!C1552&lt;&gt;"",STEP!AD1552,"")</f>
        <v/>
      </c>
      <c r="H1552" s="407" t="str">
        <f>IF(AND(STEP!$G1552="",$J$8&lt;&gt;"ON"),"",IF(月報!AX1552&lt;&gt;"",月報!AX1552,IF(STEP!G1552&lt;&gt;"",STEP!G1552,"")))</f>
        <v/>
      </c>
      <c r="I1552" s="408" t="str">
        <f>IF(AND(STEP!$G1552="",$J$8&lt;&gt;"ON"),"",IF(月報!AZ1552&lt;&gt;"",月報!AZ1552,IF(STEP!H1552&lt;&gt;"",STEP!H1552,"")))</f>
        <v/>
      </c>
      <c r="J1552" s="408" t="str">
        <f>IF(AND(STEP!$G1552="",$J$8&lt;&gt;"ON"),"",IF(月報!BA1552&lt;&gt;"",月報!BA1552,IF(STEP!J1552&lt;&gt;"",STEP!J1552/24,"")))</f>
        <v/>
      </c>
      <c r="K1552" s="421" t="str">
        <f>IF(STEP!X1552&lt;&gt;"",STEP!X1552,"")</f>
        <v/>
      </c>
      <c r="L1552" s="421" t="str">
        <f>IF(STEP!Y1552&lt;&gt;"",STEP!Y1552,"")</f>
        <v/>
      </c>
      <c r="M1552" s="421" t="str">
        <f>IF(STEP!Z1552&lt;&gt;"",STEP!Z1552,"")</f>
        <v/>
      </c>
      <c r="N1552" s="422" t="str">
        <f>IF(STEP!R1552&lt;&gt;"",STEP!R1552,"")</f>
        <v/>
      </c>
      <c r="O1552" s="423" t="str">
        <f>IF(STEP!S1552&lt;&gt;"",STEP!S1552,"")</f>
        <v/>
      </c>
      <c r="P1552" s="316" t="str">
        <f t="shared" si="210"/>
        <v/>
      </c>
      <c r="Q1552" s="336"/>
      <c r="R1552" s="560" t="str">
        <f t="shared" si="209"/>
        <v/>
      </c>
    </row>
    <row r="1553" spans="2:18">
      <c r="B1553" s="517"/>
      <c r="C1553" s="622" t="str">
        <f>IF(STEP!C1553&lt;&gt;"",STEP!C1553,"")</f>
        <v/>
      </c>
      <c r="D1553" s="409" t="str">
        <f>IF(STEP!D1553&lt;&gt;"",STEP!D1553,"")</f>
        <v/>
      </c>
      <c r="E1553" s="410" t="str">
        <f>IF(STEP!E1553&lt;&gt;"",STEP!E1553,"")</f>
        <v/>
      </c>
      <c r="F1553" s="409" t="str">
        <f>IF(STEP!F1553&lt;&gt;"",STEP!F1553,"")</f>
        <v/>
      </c>
      <c r="G1553" s="508" t="str">
        <f>IF(STEP!C1553&lt;&gt;"",STEP!AD1553,"")</f>
        <v/>
      </c>
      <c r="H1553" s="407" t="str">
        <f>IF(AND(STEP!$G1553="",$J$8&lt;&gt;"ON"),"",IF(月報!AX1553&lt;&gt;"",月報!AX1553,IF(STEP!G1553&lt;&gt;"",STEP!G1553,"")))</f>
        <v/>
      </c>
      <c r="I1553" s="408" t="str">
        <f>IF(AND(STEP!$G1553="",$J$8&lt;&gt;"ON"),"",IF(月報!AZ1553&lt;&gt;"",月報!AZ1553,IF(STEP!H1553&lt;&gt;"",STEP!H1553,"")))</f>
        <v/>
      </c>
      <c r="J1553" s="408" t="str">
        <f>IF(AND(STEP!$G1553="",$J$8&lt;&gt;"ON"),"",IF(月報!BA1553&lt;&gt;"",月報!BA1553,IF(STEP!J1553&lt;&gt;"",STEP!J1553/24,"")))</f>
        <v/>
      </c>
      <c r="K1553" s="421" t="str">
        <f>IF(STEP!X1553&lt;&gt;"",STEP!X1553,"")</f>
        <v/>
      </c>
      <c r="L1553" s="421" t="str">
        <f>IF(STEP!Y1553&lt;&gt;"",STEP!Y1553,"")</f>
        <v/>
      </c>
      <c r="M1553" s="421" t="str">
        <f>IF(STEP!Z1553&lt;&gt;"",STEP!Z1553,"")</f>
        <v/>
      </c>
      <c r="N1553" s="422" t="str">
        <f>IF(STEP!R1553&lt;&gt;"",STEP!R1553,"")</f>
        <v/>
      </c>
      <c r="O1553" s="423" t="str">
        <f>IF(STEP!S1553&lt;&gt;"",STEP!S1553,"")</f>
        <v/>
      </c>
      <c r="P1553" s="316" t="str">
        <f t="shared" si="210"/>
        <v/>
      </c>
      <c r="Q1553" s="336"/>
      <c r="R1553" s="560" t="str">
        <f t="shared" si="209"/>
        <v/>
      </c>
    </row>
    <row r="1554" spans="2:18">
      <c r="B1554" s="517"/>
      <c r="C1554" s="623" t="str">
        <f>IF(STEP!C1554&lt;&gt;"",STEP!C1554,"")</f>
        <v/>
      </c>
      <c r="D1554" s="411" t="str">
        <f>IF(STEP!D1554&lt;&gt;"",STEP!D1554,"")</f>
        <v/>
      </c>
      <c r="E1554" s="412" t="str">
        <f>IF(STEP!E1554&lt;&gt;"",STEP!E1554,"")</f>
        <v/>
      </c>
      <c r="F1554" s="411" t="str">
        <f>IF(STEP!F1554&lt;&gt;"",STEP!F1554,"")</f>
        <v/>
      </c>
      <c r="G1554" s="413" t="str">
        <f>IF(STEP!C1554&lt;&gt;"",STEP!AD1554,"")</f>
        <v/>
      </c>
      <c r="H1554" s="413" t="str">
        <f>IF(AND(STEP!$G1554="",$J$8&lt;&gt;"ON"),"",IF(月報!AX1554&lt;&gt;"",月報!AX1554,IF(STEP!G1554&lt;&gt;"",STEP!G1554,"")))</f>
        <v/>
      </c>
      <c r="I1554" s="414" t="str">
        <f>IF(AND(STEP!$G1554="",$J$8&lt;&gt;"ON"),"",IF(月報!AZ1554&lt;&gt;"",月報!AZ1554,IF(STEP!H1554&lt;&gt;"",STEP!H1554,"")))</f>
        <v/>
      </c>
      <c r="J1554" s="414" t="str">
        <f>IF(AND(STEP!$G1554="",$J$8&lt;&gt;"ON"),"",IF(月報!BA1554&lt;&gt;"",月報!BA1554,IF(STEP!J1554&lt;&gt;"",STEP!J1554/24,"")))</f>
        <v/>
      </c>
      <c r="K1554" s="414" t="str">
        <f>IF(STEP!X1554&lt;&gt;"",STEP!X1554,"")</f>
        <v/>
      </c>
      <c r="L1554" s="414" t="str">
        <f>IF(STEP!Y1554&lt;&gt;"",STEP!Y1554,"")</f>
        <v/>
      </c>
      <c r="M1554" s="414" t="str">
        <f>IF(STEP!Z1554&lt;&gt;"",STEP!Z1554,"")</f>
        <v/>
      </c>
      <c r="N1554" s="424" t="str">
        <f>IF(STEP!R1554&lt;&gt;"",STEP!R1554,"")</f>
        <v/>
      </c>
      <c r="O1554" s="425" t="str">
        <f>IF(STEP!S1554&lt;&gt;"",STEP!S1554,"")</f>
        <v/>
      </c>
      <c r="P1554" s="317" t="str">
        <f t="shared" si="210"/>
        <v/>
      </c>
      <c r="Q1554" s="473"/>
      <c r="R1554" s="561" t="str">
        <f t="shared" si="209"/>
        <v/>
      </c>
    </row>
    <row r="1555" spans="2:18">
      <c r="B1555" s="517"/>
      <c r="C1555" s="624" t="str">
        <f>IF(STEP!C1555&lt;&gt;"",STEP!C1555,"")</f>
        <v/>
      </c>
      <c r="D1555" s="405" t="str">
        <f>IF(STEP!D1555&lt;&gt;"",STEP!D1555,"")</f>
        <v/>
      </c>
      <c r="E1555" s="406" t="str">
        <f>IF(STEP!E1555&lt;&gt;"",STEP!E1555,"")</f>
        <v/>
      </c>
      <c r="F1555" s="405" t="str">
        <f>IF(STEP!F1555&lt;&gt;"",STEP!F1555,"")</f>
        <v/>
      </c>
      <c r="G1555" s="407" t="str">
        <f>IF(STEP!C1555&lt;&gt;"",STEP!AD1555,"")</f>
        <v/>
      </c>
      <c r="H1555" s="407" t="str">
        <f>IF(AND(STEP!$G1555="",$J$8&lt;&gt;"ON"),"",IF(月報!AX1555&lt;&gt;"",月報!AX1555,IF(STEP!G1555&lt;&gt;"",STEP!G1555,"")))</f>
        <v/>
      </c>
      <c r="I1555" s="408" t="str">
        <f>IF(AND(STEP!$G1555="",$J$8&lt;&gt;"ON"),"",IF(月報!AZ1555&lt;&gt;"",月報!AZ1555,IF(STEP!H1555&lt;&gt;"",STEP!H1555,"")))</f>
        <v/>
      </c>
      <c r="J1555" s="408" t="str">
        <f>IF(AND(STEP!$G1555="",$J$8&lt;&gt;"ON"),"",IF(月報!BA1555&lt;&gt;"",月報!BA1555,IF(STEP!J1555&lt;&gt;"",STEP!J1555/24,"")))</f>
        <v/>
      </c>
      <c r="K1555" s="408" t="str">
        <f>IF(STEP!X1555&lt;&gt;"",STEP!X1555,"")</f>
        <v/>
      </c>
      <c r="L1555" s="408" t="str">
        <f>IF(STEP!Y1555&lt;&gt;"",STEP!Y1555,"")</f>
        <v/>
      </c>
      <c r="M1555" s="408" t="str">
        <f>IF(STEP!Z1555&lt;&gt;"",STEP!Z1555,"")</f>
        <v/>
      </c>
      <c r="N1555" s="419" t="str">
        <f>IF(STEP!R1555&lt;&gt;"",STEP!R1555,"")</f>
        <v/>
      </c>
      <c r="O1555" s="420" t="str">
        <f>IF(STEP!S1555&lt;&gt;"",STEP!S1555,"")</f>
        <v/>
      </c>
      <c r="P1555" s="315" t="str">
        <f t="shared" si="210"/>
        <v/>
      </c>
      <c r="Q1555" s="474">
        <f>SUM(P1555:P1561)</f>
        <v>0</v>
      </c>
      <c r="R1555" s="562" t="str">
        <f t="shared" si="209"/>
        <v/>
      </c>
    </row>
    <row r="1556" spans="2:18">
      <c r="B1556" s="517"/>
      <c r="C1556" s="622" t="str">
        <f>IF(STEP!C1556&lt;&gt;"",STEP!C1556,"")</f>
        <v/>
      </c>
      <c r="D1556" s="409" t="str">
        <f>IF(STEP!D1556&lt;&gt;"",STEP!D1556,"")</f>
        <v/>
      </c>
      <c r="E1556" s="410" t="str">
        <f>IF(STEP!E1556&lt;&gt;"",STEP!E1556,"")</f>
        <v/>
      </c>
      <c r="F1556" s="409" t="str">
        <f>IF(STEP!F1556&lt;&gt;"",STEP!F1556,"")</f>
        <v/>
      </c>
      <c r="G1556" s="508" t="str">
        <f>IF(STEP!C1556&lt;&gt;"",STEP!AD1556,"")</f>
        <v/>
      </c>
      <c r="H1556" s="407" t="str">
        <f>IF(AND(STEP!$G1556="",$J$8&lt;&gt;"ON"),"",IF(月報!AX1556&lt;&gt;"",月報!AX1556,IF(STEP!G1556&lt;&gt;"",STEP!G1556,"")))</f>
        <v/>
      </c>
      <c r="I1556" s="408" t="str">
        <f>IF(AND(STEP!$G1556="",$J$8&lt;&gt;"ON"),"",IF(月報!AZ1556&lt;&gt;"",月報!AZ1556,IF(STEP!H1556&lt;&gt;"",STEP!H1556,"")))</f>
        <v/>
      </c>
      <c r="J1556" s="408" t="str">
        <f>IF(AND(STEP!$G1556="",$J$8&lt;&gt;"ON"),"",IF(月報!BA1556&lt;&gt;"",月報!BA1556,IF(STEP!J1556&lt;&gt;"",STEP!J1556/24,"")))</f>
        <v/>
      </c>
      <c r="K1556" s="421" t="str">
        <f>IF(STEP!X1556&lt;&gt;"",STEP!X1556,"")</f>
        <v/>
      </c>
      <c r="L1556" s="421" t="str">
        <f>IF(STEP!Y1556&lt;&gt;"",STEP!Y1556,"")</f>
        <v/>
      </c>
      <c r="M1556" s="421" t="str">
        <f>IF(STEP!Z1556&lt;&gt;"",STEP!Z1556,"")</f>
        <v/>
      </c>
      <c r="N1556" s="422" t="str">
        <f>IF(STEP!R1556&lt;&gt;"",STEP!R1556,"")</f>
        <v/>
      </c>
      <c r="O1556" s="423" t="str">
        <f>IF(STEP!S1556&lt;&gt;"",STEP!S1556,"")</f>
        <v/>
      </c>
      <c r="P1556" s="316" t="str">
        <f t="shared" si="210"/>
        <v/>
      </c>
      <c r="Q1556" s="336"/>
      <c r="R1556" s="560" t="str">
        <f t="shared" si="209"/>
        <v/>
      </c>
    </row>
    <row r="1557" spans="2:18">
      <c r="B1557" s="517"/>
      <c r="C1557" s="622" t="str">
        <f>IF(STEP!C1557&lt;&gt;"",STEP!C1557,"")</f>
        <v/>
      </c>
      <c r="D1557" s="409" t="str">
        <f>IF(STEP!D1557&lt;&gt;"",STEP!D1557,"")</f>
        <v/>
      </c>
      <c r="E1557" s="410" t="str">
        <f>IF(STEP!E1557&lt;&gt;"",STEP!E1557,"")</f>
        <v/>
      </c>
      <c r="F1557" s="409" t="str">
        <f>IF(STEP!F1557&lt;&gt;"",STEP!F1557,"")</f>
        <v/>
      </c>
      <c r="G1557" s="508" t="str">
        <f>IF(STEP!C1557&lt;&gt;"",STEP!AD1557,"")</f>
        <v/>
      </c>
      <c r="H1557" s="407" t="str">
        <f>IF(AND(STEP!$G1557="",$J$8&lt;&gt;"ON"),"",IF(月報!AX1557&lt;&gt;"",月報!AX1557,IF(STEP!G1557&lt;&gt;"",STEP!G1557,"")))</f>
        <v/>
      </c>
      <c r="I1557" s="408" t="str">
        <f>IF(AND(STEP!$G1557="",$J$8&lt;&gt;"ON"),"",IF(月報!AZ1557&lt;&gt;"",月報!AZ1557,IF(STEP!H1557&lt;&gt;"",STEP!H1557,"")))</f>
        <v/>
      </c>
      <c r="J1557" s="408" t="str">
        <f>IF(AND(STEP!$G1557="",$J$8&lt;&gt;"ON"),"",IF(月報!BA1557&lt;&gt;"",月報!BA1557,IF(STEP!J1557&lt;&gt;"",STEP!J1557/24,"")))</f>
        <v/>
      </c>
      <c r="K1557" s="421" t="str">
        <f>IF(STEP!X1557&lt;&gt;"",STEP!X1557,"")</f>
        <v/>
      </c>
      <c r="L1557" s="421" t="str">
        <f>IF(STEP!Y1557&lt;&gt;"",STEP!Y1557,"")</f>
        <v/>
      </c>
      <c r="M1557" s="421" t="str">
        <f>IF(STEP!Z1557&lt;&gt;"",STEP!Z1557,"")</f>
        <v/>
      </c>
      <c r="N1557" s="422" t="str">
        <f>IF(STEP!R1557&lt;&gt;"",STEP!R1557,"")</f>
        <v/>
      </c>
      <c r="O1557" s="423" t="str">
        <f>IF(STEP!S1557&lt;&gt;"",STEP!S1557,"")</f>
        <v/>
      </c>
      <c r="P1557" s="316" t="str">
        <f t="shared" si="210"/>
        <v/>
      </c>
      <c r="Q1557" s="336"/>
      <c r="R1557" s="560" t="str">
        <f t="shared" si="209"/>
        <v/>
      </c>
    </row>
    <row r="1558" spans="2:18">
      <c r="B1558" s="517"/>
      <c r="C1558" s="622" t="str">
        <f>IF(STEP!C1558&lt;&gt;"",STEP!C1558,"")</f>
        <v/>
      </c>
      <c r="D1558" s="409" t="str">
        <f>IF(STEP!D1558&lt;&gt;"",STEP!D1558,"")</f>
        <v/>
      </c>
      <c r="E1558" s="410" t="str">
        <f>IF(STEP!E1558&lt;&gt;"",STEP!E1558,"")</f>
        <v/>
      </c>
      <c r="F1558" s="409" t="str">
        <f>IF(STEP!F1558&lt;&gt;"",STEP!F1558,"")</f>
        <v/>
      </c>
      <c r="G1558" s="508" t="str">
        <f>IF(STEP!C1558&lt;&gt;"",STEP!AD1558,"")</f>
        <v/>
      </c>
      <c r="H1558" s="407" t="str">
        <f>IF(AND(STEP!$G1558="",$J$8&lt;&gt;"ON"),"",IF(月報!AX1558&lt;&gt;"",月報!AX1558,IF(STEP!G1558&lt;&gt;"",STEP!G1558,"")))</f>
        <v/>
      </c>
      <c r="I1558" s="408" t="str">
        <f>IF(AND(STEP!$G1558="",$J$8&lt;&gt;"ON"),"",IF(月報!AZ1558&lt;&gt;"",月報!AZ1558,IF(STEP!H1558&lt;&gt;"",STEP!H1558,"")))</f>
        <v/>
      </c>
      <c r="J1558" s="408" t="str">
        <f>IF(AND(STEP!$G1558="",$J$8&lt;&gt;"ON"),"",IF(月報!BA1558&lt;&gt;"",月報!BA1558,IF(STEP!J1558&lt;&gt;"",STEP!J1558/24,"")))</f>
        <v/>
      </c>
      <c r="K1558" s="421" t="str">
        <f>IF(STEP!X1558&lt;&gt;"",STEP!X1558,"")</f>
        <v/>
      </c>
      <c r="L1558" s="421" t="str">
        <f>IF(STEP!Y1558&lt;&gt;"",STEP!Y1558,"")</f>
        <v/>
      </c>
      <c r="M1558" s="421" t="str">
        <f>IF(STEP!Z1558&lt;&gt;"",STEP!Z1558,"")</f>
        <v/>
      </c>
      <c r="N1558" s="422" t="str">
        <f>IF(STEP!R1558&lt;&gt;"",STEP!R1558,"")</f>
        <v/>
      </c>
      <c r="O1558" s="423" t="str">
        <f>IF(STEP!S1558&lt;&gt;"",STEP!S1558,"")</f>
        <v/>
      </c>
      <c r="P1558" s="316" t="str">
        <f t="shared" si="210"/>
        <v/>
      </c>
      <c r="Q1558" s="336"/>
      <c r="R1558" s="560" t="str">
        <f t="shared" si="209"/>
        <v/>
      </c>
    </row>
    <row r="1559" spans="2:18">
      <c r="B1559" s="517"/>
      <c r="C1559" s="622" t="str">
        <f>IF(STEP!C1559&lt;&gt;"",STEP!C1559,"")</f>
        <v/>
      </c>
      <c r="D1559" s="409" t="str">
        <f>IF(STEP!D1559&lt;&gt;"",STEP!D1559,"")</f>
        <v/>
      </c>
      <c r="E1559" s="410" t="str">
        <f>IF(STEP!E1559&lt;&gt;"",STEP!E1559,"")</f>
        <v/>
      </c>
      <c r="F1559" s="409" t="str">
        <f>IF(STEP!F1559&lt;&gt;"",STEP!F1559,"")</f>
        <v/>
      </c>
      <c r="G1559" s="508" t="str">
        <f>IF(STEP!C1559&lt;&gt;"",STEP!AD1559,"")</f>
        <v/>
      </c>
      <c r="H1559" s="407" t="str">
        <f>IF(AND(STEP!$G1559="",$J$8&lt;&gt;"ON"),"",IF(月報!AX1559&lt;&gt;"",月報!AX1559,IF(STEP!G1559&lt;&gt;"",STEP!G1559,"")))</f>
        <v/>
      </c>
      <c r="I1559" s="408" t="str">
        <f>IF(AND(STEP!$G1559="",$J$8&lt;&gt;"ON"),"",IF(月報!AZ1559&lt;&gt;"",月報!AZ1559,IF(STEP!H1559&lt;&gt;"",STEP!H1559,"")))</f>
        <v/>
      </c>
      <c r="J1559" s="408" t="str">
        <f>IF(AND(STEP!$G1559="",$J$8&lt;&gt;"ON"),"",IF(月報!BA1559&lt;&gt;"",月報!BA1559,IF(STEP!J1559&lt;&gt;"",STEP!J1559/24,"")))</f>
        <v/>
      </c>
      <c r="K1559" s="421" t="str">
        <f>IF(STEP!X1559&lt;&gt;"",STEP!X1559,"")</f>
        <v/>
      </c>
      <c r="L1559" s="421" t="str">
        <f>IF(STEP!Y1559&lt;&gt;"",STEP!Y1559,"")</f>
        <v/>
      </c>
      <c r="M1559" s="421" t="str">
        <f>IF(STEP!Z1559&lt;&gt;"",STEP!Z1559,"")</f>
        <v/>
      </c>
      <c r="N1559" s="422" t="str">
        <f>IF(STEP!R1559&lt;&gt;"",STEP!R1559,"")</f>
        <v/>
      </c>
      <c r="O1559" s="423" t="str">
        <f>IF(STEP!S1559&lt;&gt;"",STEP!S1559,"")</f>
        <v/>
      </c>
      <c r="P1559" s="316" t="str">
        <f t="shared" si="210"/>
        <v/>
      </c>
      <c r="Q1559" s="336"/>
      <c r="R1559" s="560" t="str">
        <f t="shared" si="209"/>
        <v/>
      </c>
    </row>
    <row r="1560" spans="2:18">
      <c r="B1560" s="517"/>
      <c r="C1560" s="622" t="str">
        <f>IF(STEP!C1560&lt;&gt;"",STEP!C1560,"")</f>
        <v/>
      </c>
      <c r="D1560" s="409" t="str">
        <f>IF(STEP!D1560&lt;&gt;"",STEP!D1560,"")</f>
        <v/>
      </c>
      <c r="E1560" s="410" t="str">
        <f>IF(STEP!E1560&lt;&gt;"",STEP!E1560,"")</f>
        <v/>
      </c>
      <c r="F1560" s="409" t="str">
        <f>IF(STEP!F1560&lt;&gt;"",STEP!F1560,"")</f>
        <v/>
      </c>
      <c r="G1560" s="508" t="str">
        <f>IF(STEP!C1560&lt;&gt;"",STEP!AD1560,"")</f>
        <v/>
      </c>
      <c r="H1560" s="407" t="str">
        <f>IF(AND(STEP!$G1560="",$J$8&lt;&gt;"ON"),"",IF(月報!AX1560&lt;&gt;"",月報!AX1560,IF(STEP!G1560&lt;&gt;"",STEP!G1560,"")))</f>
        <v/>
      </c>
      <c r="I1560" s="408" t="str">
        <f>IF(AND(STEP!$G1560="",$J$8&lt;&gt;"ON"),"",IF(月報!AZ1560&lt;&gt;"",月報!AZ1560,IF(STEP!H1560&lt;&gt;"",STEP!H1560,"")))</f>
        <v/>
      </c>
      <c r="J1560" s="408" t="str">
        <f>IF(AND(STEP!$G1560="",$J$8&lt;&gt;"ON"),"",IF(月報!BA1560&lt;&gt;"",月報!BA1560,IF(STEP!J1560&lt;&gt;"",STEP!J1560/24,"")))</f>
        <v/>
      </c>
      <c r="K1560" s="421" t="str">
        <f>IF(STEP!X1560&lt;&gt;"",STEP!X1560,"")</f>
        <v/>
      </c>
      <c r="L1560" s="421" t="str">
        <f>IF(STEP!Y1560&lt;&gt;"",STEP!Y1560,"")</f>
        <v/>
      </c>
      <c r="M1560" s="421" t="str">
        <f>IF(STEP!Z1560&lt;&gt;"",STEP!Z1560,"")</f>
        <v/>
      </c>
      <c r="N1560" s="422" t="str">
        <f>IF(STEP!R1560&lt;&gt;"",STEP!R1560,"")</f>
        <v/>
      </c>
      <c r="O1560" s="423" t="str">
        <f>IF(STEP!S1560&lt;&gt;"",STEP!S1560,"")</f>
        <v/>
      </c>
      <c r="P1560" s="316" t="str">
        <f t="shared" si="210"/>
        <v/>
      </c>
      <c r="Q1560" s="336"/>
      <c r="R1560" s="560" t="str">
        <f t="shared" si="209"/>
        <v/>
      </c>
    </row>
    <row r="1561" spans="2:18">
      <c r="B1561" s="517"/>
      <c r="C1561" s="623" t="str">
        <f>IF(STEP!C1561&lt;&gt;"",STEP!C1561,"")</f>
        <v/>
      </c>
      <c r="D1561" s="411" t="str">
        <f>IF(STEP!D1561&lt;&gt;"",STEP!D1561,"")</f>
        <v/>
      </c>
      <c r="E1561" s="412" t="str">
        <f>IF(STEP!E1561&lt;&gt;"",STEP!E1561,"")</f>
        <v/>
      </c>
      <c r="F1561" s="411" t="str">
        <f>IF(STEP!F1561&lt;&gt;"",STEP!F1561,"")</f>
        <v/>
      </c>
      <c r="G1561" s="413" t="str">
        <f>IF(STEP!C1561&lt;&gt;"",STEP!AD1561,"")</f>
        <v/>
      </c>
      <c r="H1561" s="413" t="str">
        <f>IF(AND(STEP!$G1561="",$J$8&lt;&gt;"ON"),"",IF(月報!AX1561&lt;&gt;"",月報!AX1561,IF(STEP!G1561&lt;&gt;"",STEP!G1561,"")))</f>
        <v/>
      </c>
      <c r="I1561" s="414" t="str">
        <f>IF(AND(STEP!$G1561="",$J$8&lt;&gt;"ON"),"",IF(月報!AZ1561&lt;&gt;"",月報!AZ1561,IF(STEP!H1561&lt;&gt;"",STEP!H1561,"")))</f>
        <v/>
      </c>
      <c r="J1561" s="414" t="str">
        <f>IF(AND(STEP!$G1561="",$J$8&lt;&gt;"ON"),"",IF(月報!BA1561&lt;&gt;"",月報!BA1561,IF(STEP!J1561&lt;&gt;"",STEP!J1561/24,"")))</f>
        <v/>
      </c>
      <c r="K1561" s="414" t="str">
        <f>IF(STEP!X1561&lt;&gt;"",STEP!X1561,"")</f>
        <v/>
      </c>
      <c r="L1561" s="414" t="str">
        <f>IF(STEP!Y1561&lt;&gt;"",STEP!Y1561,"")</f>
        <v/>
      </c>
      <c r="M1561" s="414" t="str">
        <f>IF(STEP!Z1561&lt;&gt;"",STEP!Z1561,"")</f>
        <v/>
      </c>
      <c r="N1561" s="424" t="str">
        <f>IF(STEP!R1561&lt;&gt;"",STEP!R1561,"")</f>
        <v/>
      </c>
      <c r="O1561" s="425" t="str">
        <f>IF(STEP!S1561&lt;&gt;"",STEP!S1561,"")</f>
        <v/>
      </c>
      <c r="P1561" s="317" t="str">
        <f t="shared" si="210"/>
        <v/>
      </c>
      <c r="Q1561" s="473"/>
      <c r="R1561" s="561" t="str">
        <f t="shared" si="209"/>
        <v/>
      </c>
    </row>
    <row r="1562" spans="2:18">
      <c r="B1562" s="517"/>
      <c r="C1562" s="624" t="str">
        <f>IF(STEP!C1562&lt;&gt;"",STEP!C1562,"")</f>
        <v/>
      </c>
      <c r="D1562" s="405" t="str">
        <f>IF(STEP!D1562&lt;&gt;"",STEP!D1562,"")</f>
        <v/>
      </c>
      <c r="E1562" s="406" t="str">
        <f>IF(STEP!E1562&lt;&gt;"",STEP!E1562,"")</f>
        <v/>
      </c>
      <c r="F1562" s="405" t="str">
        <f>IF(STEP!F1562&lt;&gt;"",STEP!F1562,"")</f>
        <v/>
      </c>
      <c r="G1562" s="407" t="str">
        <f>IF(STEP!C1562&lt;&gt;"",STEP!AD1562,"")</f>
        <v/>
      </c>
      <c r="H1562" s="407" t="str">
        <f>IF(AND(STEP!$G1562="",$J$8&lt;&gt;"ON"),"",IF(月報!AX1562&lt;&gt;"",月報!AX1562,IF(STEP!G1562&lt;&gt;"",STEP!G1562,"")))</f>
        <v/>
      </c>
      <c r="I1562" s="408" t="str">
        <f>IF(AND(STEP!$G1562="",$J$8&lt;&gt;"ON"),"",IF(月報!AZ1562&lt;&gt;"",月報!AZ1562,IF(STEP!H1562&lt;&gt;"",STEP!H1562,"")))</f>
        <v/>
      </c>
      <c r="J1562" s="408" t="str">
        <f>IF(AND(STEP!$G1562="",$J$8&lt;&gt;"ON"),"",IF(月報!BA1562&lt;&gt;"",月報!BA1562,IF(STEP!J1562&lt;&gt;"",STEP!J1562/24,"")))</f>
        <v/>
      </c>
      <c r="K1562" s="408" t="str">
        <f>IF(STEP!X1562&lt;&gt;"",STEP!X1562,"")</f>
        <v/>
      </c>
      <c r="L1562" s="408" t="str">
        <f>IF(STEP!Y1562&lt;&gt;"",STEP!Y1562,"")</f>
        <v/>
      </c>
      <c r="M1562" s="408" t="str">
        <f>IF(STEP!Z1562&lt;&gt;"",STEP!Z1562,"")</f>
        <v/>
      </c>
      <c r="N1562" s="419" t="str">
        <f>IF(STEP!R1562&lt;&gt;"",STEP!R1562,"")</f>
        <v/>
      </c>
      <c r="O1562" s="420" t="str">
        <f>IF(STEP!S1562&lt;&gt;"",STEP!S1562,"")</f>
        <v/>
      </c>
      <c r="P1562" s="315" t="str">
        <f t="shared" si="210"/>
        <v/>
      </c>
      <c r="Q1562" s="474">
        <f>SUM(P1562:P1568)</f>
        <v>0</v>
      </c>
      <c r="R1562" s="562" t="str">
        <f t="shared" si="209"/>
        <v/>
      </c>
    </row>
    <row r="1563" spans="2:18">
      <c r="B1563" s="517"/>
      <c r="C1563" s="622" t="str">
        <f>IF(STEP!C1563&lt;&gt;"",STEP!C1563,"")</f>
        <v/>
      </c>
      <c r="D1563" s="409" t="str">
        <f>IF(STEP!D1563&lt;&gt;"",STEP!D1563,"")</f>
        <v/>
      </c>
      <c r="E1563" s="410" t="str">
        <f>IF(STEP!E1563&lt;&gt;"",STEP!E1563,"")</f>
        <v/>
      </c>
      <c r="F1563" s="409" t="str">
        <f>IF(STEP!F1563&lt;&gt;"",STEP!F1563,"")</f>
        <v/>
      </c>
      <c r="G1563" s="508" t="str">
        <f>IF(STEP!C1563&lt;&gt;"",STEP!AD1563,"")</f>
        <v/>
      </c>
      <c r="H1563" s="407" t="str">
        <f>IF(AND(STEP!$G1563="",$J$8&lt;&gt;"ON"),"",IF(月報!AX1563&lt;&gt;"",月報!AX1563,IF(STEP!G1563&lt;&gt;"",STEP!G1563,"")))</f>
        <v/>
      </c>
      <c r="I1563" s="408" t="str">
        <f>IF(AND(STEP!$G1563="",$J$8&lt;&gt;"ON"),"",IF(月報!AZ1563&lt;&gt;"",月報!AZ1563,IF(STEP!H1563&lt;&gt;"",STEP!H1563,"")))</f>
        <v/>
      </c>
      <c r="J1563" s="408" t="str">
        <f>IF(AND(STEP!$G1563="",$J$8&lt;&gt;"ON"),"",IF(月報!BA1563&lt;&gt;"",月報!BA1563,IF(STEP!J1563&lt;&gt;"",STEP!J1563/24,"")))</f>
        <v/>
      </c>
      <c r="K1563" s="421" t="str">
        <f>IF(STEP!X1563&lt;&gt;"",STEP!X1563,"")</f>
        <v/>
      </c>
      <c r="L1563" s="421" t="str">
        <f>IF(STEP!Y1563&lt;&gt;"",STEP!Y1563,"")</f>
        <v/>
      </c>
      <c r="M1563" s="421" t="str">
        <f>IF(STEP!Z1563&lt;&gt;"",STEP!Z1563,"")</f>
        <v/>
      </c>
      <c r="N1563" s="422" t="str">
        <f>IF(STEP!R1563&lt;&gt;"",STEP!R1563,"")</f>
        <v/>
      </c>
      <c r="O1563" s="423" t="str">
        <f>IF(STEP!S1563&lt;&gt;"",STEP!S1563,"")</f>
        <v/>
      </c>
      <c r="P1563" s="316" t="str">
        <f t="shared" si="210"/>
        <v/>
      </c>
      <c r="Q1563" s="336"/>
      <c r="R1563" s="560" t="str">
        <f t="shared" si="209"/>
        <v/>
      </c>
    </row>
    <row r="1564" spans="2:18">
      <c r="B1564" s="517"/>
      <c r="C1564" s="622" t="str">
        <f>IF(STEP!C1564&lt;&gt;"",STEP!C1564,"")</f>
        <v/>
      </c>
      <c r="D1564" s="409" t="str">
        <f>IF(STEP!D1564&lt;&gt;"",STEP!D1564,"")</f>
        <v/>
      </c>
      <c r="E1564" s="410" t="str">
        <f>IF(STEP!E1564&lt;&gt;"",STEP!E1564,"")</f>
        <v/>
      </c>
      <c r="F1564" s="409" t="str">
        <f>IF(STEP!F1564&lt;&gt;"",STEP!F1564,"")</f>
        <v/>
      </c>
      <c r="G1564" s="508" t="str">
        <f>IF(STEP!C1564&lt;&gt;"",STEP!AD1564,"")</f>
        <v/>
      </c>
      <c r="H1564" s="407" t="str">
        <f>IF(AND(STEP!$G1564="",$J$8&lt;&gt;"ON"),"",IF(月報!AX1564&lt;&gt;"",月報!AX1564,IF(STEP!G1564&lt;&gt;"",STEP!G1564,"")))</f>
        <v/>
      </c>
      <c r="I1564" s="408" t="str">
        <f>IF(AND(STEP!$G1564="",$J$8&lt;&gt;"ON"),"",IF(月報!AZ1564&lt;&gt;"",月報!AZ1564,IF(STEP!H1564&lt;&gt;"",STEP!H1564,"")))</f>
        <v/>
      </c>
      <c r="J1564" s="408" t="str">
        <f>IF(AND(STEP!$G1564="",$J$8&lt;&gt;"ON"),"",IF(月報!BA1564&lt;&gt;"",月報!BA1564,IF(STEP!J1564&lt;&gt;"",STEP!J1564/24,"")))</f>
        <v/>
      </c>
      <c r="K1564" s="421" t="str">
        <f>IF(STEP!X1564&lt;&gt;"",STEP!X1564,"")</f>
        <v/>
      </c>
      <c r="L1564" s="421" t="str">
        <f>IF(STEP!Y1564&lt;&gt;"",STEP!Y1564,"")</f>
        <v/>
      </c>
      <c r="M1564" s="421" t="str">
        <f>IF(STEP!Z1564&lt;&gt;"",STEP!Z1564,"")</f>
        <v/>
      </c>
      <c r="N1564" s="422" t="str">
        <f>IF(STEP!R1564&lt;&gt;"",STEP!R1564,"")</f>
        <v/>
      </c>
      <c r="O1564" s="423" t="str">
        <f>IF(STEP!S1564&lt;&gt;"",STEP!S1564,"")</f>
        <v/>
      </c>
      <c r="P1564" s="316" t="str">
        <f t="shared" si="210"/>
        <v/>
      </c>
      <c r="Q1564" s="336"/>
      <c r="R1564" s="560" t="str">
        <f t="shared" si="209"/>
        <v/>
      </c>
    </row>
    <row r="1565" spans="2:18">
      <c r="B1565" s="517"/>
      <c r="C1565" s="622" t="str">
        <f>IF(STEP!C1565&lt;&gt;"",STEP!C1565,"")</f>
        <v/>
      </c>
      <c r="D1565" s="409" t="str">
        <f>IF(STEP!D1565&lt;&gt;"",STEP!D1565,"")</f>
        <v/>
      </c>
      <c r="E1565" s="410" t="str">
        <f>IF(STEP!E1565&lt;&gt;"",STEP!E1565,"")</f>
        <v/>
      </c>
      <c r="F1565" s="409" t="str">
        <f>IF(STEP!F1565&lt;&gt;"",STEP!F1565,"")</f>
        <v/>
      </c>
      <c r="G1565" s="508" t="str">
        <f>IF(STEP!C1565&lt;&gt;"",STEP!AD1565,"")</f>
        <v/>
      </c>
      <c r="H1565" s="407" t="str">
        <f>IF(AND(STEP!$G1565="",$J$8&lt;&gt;"ON"),"",IF(月報!AX1565&lt;&gt;"",月報!AX1565,IF(STEP!G1565&lt;&gt;"",STEP!G1565,"")))</f>
        <v/>
      </c>
      <c r="I1565" s="408" t="str">
        <f>IF(AND(STEP!$G1565="",$J$8&lt;&gt;"ON"),"",IF(月報!AZ1565&lt;&gt;"",月報!AZ1565,IF(STEP!H1565&lt;&gt;"",STEP!H1565,"")))</f>
        <v/>
      </c>
      <c r="J1565" s="408" t="str">
        <f>IF(AND(STEP!$G1565="",$J$8&lt;&gt;"ON"),"",IF(月報!BA1565&lt;&gt;"",月報!BA1565,IF(STEP!J1565&lt;&gt;"",STEP!J1565/24,"")))</f>
        <v/>
      </c>
      <c r="K1565" s="421" t="str">
        <f>IF(STEP!X1565&lt;&gt;"",STEP!X1565,"")</f>
        <v/>
      </c>
      <c r="L1565" s="421" t="str">
        <f>IF(STEP!Y1565&lt;&gt;"",STEP!Y1565,"")</f>
        <v/>
      </c>
      <c r="M1565" s="421" t="str">
        <f>IF(STEP!Z1565&lt;&gt;"",STEP!Z1565,"")</f>
        <v/>
      </c>
      <c r="N1565" s="422" t="str">
        <f>IF(STEP!R1565&lt;&gt;"",STEP!R1565,"")</f>
        <v/>
      </c>
      <c r="O1565" s="423" t="str">
        <f>IF(STEP!S1565&lt;&gt;"",STEP!S1565,"")</f>
        <v/>
      </c>
      <c r="P1565" s="316" t="str">
        <f t="shared" si="210"/>
        <v/>
      </c>
      <c r="Q1565" s="336"/>
      <c r="R1565" s="560" t="str">
        <f t="shared" si="209"/>
        <v/>
      </c>
    </row>
    <row r="1566" spans="2:18">
      <c r="B1566" s="517"/>
      <c r="C1566" s="622" t="str">
        <f>IF(STEP!C1566&lt;&gt;"",STEP!C1566,"")</f>
        <v/>
      </c>
      <c r="D1566" s="409" t="str">
        <f>IF(STEP!D1566&lt;&gt;"",STEP!D1566,"")</f>
        <v/>
      </c>
      <c r="E1566" s="410" t="str">
        <f>IF(STEP!E1566&lt;&gt;"",STEP!E1566,"")</f>
        <v/>
      </c>
      <c r="F1566" s="409" t="str">
        <f>IF(STEP!F1566&lt;&gt;"",STEP!F1566,"")</f>
        <v/>
      </c>
      <c r="G1566" s="508" t="str">
        <f>IF(STEP!C1566&lt;&gt;"",STEP!AD1566,"")</f>
        <v/>
      </c>
      <c r="H1566" s="407" t="str">
        <f>IF(AND(STEP!$G1566="",$J$8&lt;&gt;"ON"),"",IF(月報!AX1566&lt;&gt;"",月報!AX1566,IF(STEP!G1566&lt;&gt;"",STEP!G1566,"")))</f>
        <v/>
      </c>
      <c r="I1566" s="408" t="str">
        <f>IF(AND(STEP!$G1566="",$J$8&lt;&gt;"ON"),"",IF(月報!AZ1566&lt;&gt;"",月報!AZ1566,IF(STEP!H1566&lt;&gt;"",STEP!H1566,"")))</f>
        <v/>
      </c>
      <c r="J1566" s="408" t="str">
        <f>IF(AND(STEP!$G1566="",$J$8&lt;&gt;"ON"),"",IF(月報!BA1566&lt;&gt;"",月報!BA1566,IF(STEP!J1566&lt;&gt;"",STEP!J1566/24,"")))</f>
        <v/>
      </c>
      <c r="K1566" s="421" t="str">
        <f>IF(STEP!X1566&lt;&gt;"",STEP!X1566,"")</f>
        <v/>
      </c>
      <c r="L1566" s="421" t="str">
        <f>IF(STEP!Y1566&lt;&gt;"",STEP!Y1566,"")</f>
        <v/>
      </c>
      <c r="M1566" s="421" t="str">
        <f>IF(STEP!Z1566&lt;&gt;"",STEP!Z1566,"")</f>
        <v/>
      </c>
      <c r="N1566" s="422" t="str">
        <f>IF(STEP!R1566&lt;&gt;"",STEP!R1566,"")</f>
        <v/>
      </c>
      <c r="O1566" s="423" t="str">
        <f>IF(STEP!S1566&lt;&gt;"",STEP!S1566,"")</f>
        <v/>
      </c>
      <c r="P1566" s="316" t="str">
        <f t="shared" si="210"/>
        <v/>
      </c>
      <c r="Q1566" s="336"/>
      <c r="R1566" s="560" t="str">
        <f t="shared" si="209"/>
        <v/>
      </c>
    </row>
    <row r="1567" spans="2:18">
      <c r="B1567" s="517"/>
      <c r="C1567" s="622" t="str">
        <f>IF(STEP!C1567&lt;&gt;"",STEP!C1567,"")</f>
        <v/>
      </c>
      <c r="D1567" s="409" t="str">
        <f>IF(STEP!D1567&lt;&gt;"",STEP!D1567,"")</f>
        <v/>
      </c>
      <c r="E1567" s="410" t="str">
        <f>IF(STEP!E1567&lt;&gt;"",STEP!E1567,"")</f>
        <v/>
      </c>
      <c r="F1567" s="409" t="str">
        <f>IF(STEP!F1567&lt;&gt;"",STEP!F1567,"")</f>
        <v/>
      </c>
      <c r="G1567" s="508" t="str">
        <f>IF(STEP!C1567&lt;&gt;"",STEP!AD1567,"")</f>
        <v/>
      </c>
      <c r="H1567" s="407" t="str">
        <f>IF(AND(STEP!$G1567="",$J$8&lt;&gt;"ON"),"",IF(月報!AX1567&lt;&gt;"",月報!AX1567,IF(STEP!G1567&lt;&gt;"",STEP!G1567,"")))</f>
        <v/>
      </c>
      <c r="I1567" s="408" t="str">
        <f>IF(AND(STEP!$G1567="",$J$8&lt;&gt;"ON"),"",IF(月報!AZ1567&lt;&gt;"",月報!AZ1567,IF(STEP!H1567&lt;&gt;"",STEP!H1567,"")))</f>
        <v/>
      </c>
      <c r="J1567" s="408" t="str">
        <f>IF(AND(STEP!$G1567="",$J$8&lt;&gt;"ON"),"",IF(月報!BA1567&lt;&gt;"",月報!BA1567,IF(STEP!J1567&lt;&gt;"",STEP!J1567/24,"")))</f>
        <v/>
      </c>
      <c r="K1567" s="421" t="str">
        <f>IF(STEP!X1567&lt;&gt;"",STEP!X1567,"")</f>
        <v/>
      </c>
      <c r="L1567" s="421" t="str">
        <f>IF(STEP!Y1567&lt;&gt;"",STEP!Y1567,"")</f>
        <v/>
      </c>
      <c r="M1567" s="421" t="str">
        <f>IF(STEP!Z1567&lt;&gt;"",STEP!Z1567,"")</f>
        <v/>
      </c>
      <c r="N1567" s="422" t="str">
        <f>IF(STEP!R1567&lt;&gt;"",STEP!R1567,"")</f>
        <v/>
      </c>
      <c r="O1567" s="423" t="str">
        <f>IF(STEP!S1567&lt;&gt;"",STEP!S1567,"")</f>
        <v/>
      </c>
      <c r="P1567" s="316" t="str">
        <f t="shared" si="210"/>
        <v/>
      </c>
      <c r="Q1567" s="336"/>
      <c r="R1567" s="560" t="str">
        <f t="shared" si="209"/>
        <v/>
      </c>
    </row>
    <row r="1568" spans="2:18">
      <c r="B1568" s="517"/>
      <c r="C1568" s="623" t="str">
        <f>IF(STEP!C1568&lt;&gt;"",STEP!C1568,"")</f>
        <v/>
      </c>
      <c r="D1568" s="411" t="str">
        <f>IF(STEP!D1568&lt;&gt;"",STEP!D1568,"")</f>
        <v/>
      </c>
      <c r="E1568" s="412" t="str">
        <f>IF(STEP!E1568&lt;&gt;"",STEP!E1568,"")</f>
        <v/>
      </c>
      <c r="F1568" s="411" t="str">
        <f>IF(STEP!F1568&lt;&gt;"",STEP!F1568,"")</f>
        <v/>
      </c>
      <c r="G1568" s="413" t="str">
        <f>IF(STEP!C1568&lt;&gt;"",STEP!AD1568,"")</f>
        <v/>
      </c>
      <c r="H1568" s="413" t="str">
        <f>IF(AND(STEP!$G1568="",$J$8&lt;&gt;"ON"),"",IF(月報!AX1568&lt;&gt;"",月報!AX1568,IF(STEP!G1568&lt;&gt;"",STEP!G1568,"")))</f>
        <v/>
      </c>
      <c r="I1568" s="414" t="str">
        <f>IF(AND(STEP!$G1568="",$J$8&lt;&gt;"ON"),"",IF(月報!AZ1568&lt;&gt;"",月報!AZ1568,IF(STEP!H1568&lt;&gt;"",STEP!H1568,"")))</f>
        <v/>
      </c>
      <c r="J1568" s="414" t="str">
        <f>IF(AND(STEP!$G1568="",$J$8&lt;&gt;"ON"),"",IF(月報!BA1568&lt;&gt;"",月報!BA1568,IF(STEP!J1568&lt;&gt;"",STEP!J1568/24,"")))</f>
        <v/>
      </c>
      <c r="K1568" s="414" t="str">
        <f>IF(STEP!X1568&lt;&gt;"",STEP!X1568,"")</f>
        <v/>
      </c>
      <c r="L1568" s="414" t="str">
        <f>IF(STEP!Y1568&lt;&gt;"",STEP!Y1568,"")</f>
        <v/>
      </c>
      <c r="M1568" s="414" t="str">
        <f>IF(STEP!Z1568&lt;&gt;"",STEP!Z1568,"")</f>
        <v/>
      </c>
      <c r="N1568" s="424" t="str">
        <f>IF(STEP!R1568&lt;&gt;"",STEP!R1568,"")</f>
        <v/>
      </c>
      <c r="O1568" s="425" t="str">
        <f>IF(STEP!S1568&lt;&gt;"",STEP!S1568,"")</f>
        <v/>
      </c>
      <c r="P1568" s="317" t="str">
        <f t="shared" si="210"/>
        <v/>
      </c>
      <c r="Q1568" s="473"/>
      <c r="R1568" s="561" t="str">
        <f t="shared" si="209"/>
        <v/>
      </c>
    </row>
    <row r="1569" spans="2:18">
      <c r="B1569" s="517"/>
      <c r="C1569" s="624" t="str">
        <f>IF(STEP!C1569&lt;&gt;"",STEP!C1569,"")</f>
        <v/>
      </c>
      <c r="D1569" s="405" t="str">
        <f>IF(STEP!D1569&lt;&gt;"",STEP!D1569,"")</f>
        <v/>
      </c>
      <c r="E1569" s="406" t="str">
        <f>IF(STEP!E1569&lt;&gt;"",STEP!E1569,"")</f>
        <v/>
      </c>
      <c r="F1569" s="405" t="str">
        <f>IF(STEP!F1569&lt;&gt;"",STEP!F1569,"")</f>
        <v/>
      </c>
      <c r="G1569" s="407" t="str">
        <f>IF(STEP!C1569&lt;&gt;"",STEP!AD1569,"")</f>
        <v/>
      </c>
      <c r="H1569" s="407" t="str">
        <f>IF(AND(STEP!$G1569="",$J$8&lt;&gt;"ON"),"",IF(月報!AX1569&lt;&gt;"",月報!AX1569,IF(STEP!G1569&lt;&gt;"",STEP!G1569,"")))</f>
        <v/>
      </c>
      <c r="I1569" s="408" t="str">
        <f>IF(AND(STEP!$G1569="",$J$8&lt;&gt;"ON"),"",IF(月報!AZ1569&lt;&gt;"",月報!AZ1569,IF(STEP!H1569&lt;&gt;"",STEP!H1569,"")))</f>
        <v/>
      </c>
      <c r="J1569" s="408" t="str">
        <f>IF(AND(STEP!$G1569="",$J$8&lt;&gt;"ON"),"",IF(月報!BA1569&lt;&gt;"",月報!BA1569,IF(STEP!J1569&lt;&gt;"",STEP!J1569/24,"")))</f>
        <v/>
      </c>
      <c r="K1569" s="408" t="str">
        <f>IF(STEP!X1569&lt;&gt;"",STEP!X1569,"")</f>
        <v/>
      </c>
      <c r="L1569" s="408" t="str">
        <f>IF(STEP!Y1569&lt;&gt;"",STEP!Y1569,"")</f>
        <v/>
      </c>
      <c r="M1569" s="408" t="str">
        <f>IF(STEP!Z1569&lt;&gt;"",STEP!Z1569,"")</f>
        <v/>
      </c>
      <c r="N1569" s="419" t="str">
        <f>IF(STEP!R1569&lt;&gt;"",STEP!R1569,"")</f>
        <v/>
      </c>
      <c r="O1569" s="420" t="str">
        <f>IF(STEP!S1569&lt;&gt;"",STEP!S1569,"")</f>
        <v/>
      </c>
      <c r="P1569" s="315" t="str">
        <f t="shared" si="210"/>
        <v/>
      </c>
      <c r="Q1569" s="474">
        <f>SUM(P1569:P1575)</f>
        <v>0</v>
      </c>
      <c r="R1569" s="562" t="str">
        <f t="shared" si="209"/>
        <v/>
      </c>
    </row>
    <row r="1570" spans="2:18">
      <c r="B1570" s="517"/>
      <c r="C1570" s="622" t="str">
        <f>IF(STEP!C1570&lt;&gt;"",STEP!C1570,"")</f>
        <v/>
      </c>
      <c r="D1570" s="409" t="str">
        <f>IF(STEP!D1570&lt;&gt;"",STEP!D1570,"")</f>
        <v/>
      </c>
      <c r="E1570" s="410" t="str">
        <f>IF(STEP!E1570&lt;&gt;"",STEP!E1570,"")</f>
        <v/>
      </c>
      <c r="F1570" s="409" t="str">
        <f>IF(STEP!F1570&lt;&gt;"",STEP!F1570,"")</f>
        <v/>
      </c>
      <c r="G1570" s="508" t="str">
        <f>IF(STEP!C1570&lt;&gt;"",STEP!AD1570,"")</f>
        <v/>
      </c>
      <c r="H1570" s="407" t="str">
        <f>IF(AND(STEP!$G1570="",$J$8&lt;&gt;"ON"),"",IF(月報!AX1570&lt;&gt;"",月報!AX1570,IF(STEP!G1570&lt;&gt;"",STEP!G1570,"")))</f>
        <v/>
      </c>
      <c r="I1570" s="408" t="str">
        <f>IF(AND(STEP!$G1570="",$J$8&lt;&gt;"ON"),"",IF(月報!AZ1570&lt;&gt;"",月報!AZ1570,IF(STEP!H1570&lt;&gt;"",STEP!H1570,"")))</f>
        <v/>
      </c>
      <c r="J1570" s="408" t="str">
        <f>IF(AND(STEP!$G1570="",$J$8&lt;&gt;"ON"),"",IF(月報!BA1570&lt;&gt;"",月報!BA1570,IF(STEP!J1570&lt;&gt;"",STEP!J1570/24,"")))</f>
        <v/>
      </c>
      <c r="K1570" s="421" t="str">
        <f>IF(STEP!X1570&lt;&gt;"",STEP!X1570,"")</f>
        <v/>
      </c>
      <c r="L1570" s="421" t="str">
        <f>IF(STEP!Y1570&lt;&gt;"",STEP!Y1570,"")</f>
        <v/>
      </c>
      <c r="M1570" s="421" t="str">
        <f>IF(STEP!Z1570&lt;&gt;"",STEP!Z1570,"")</f>
        <v/>
      </c>
      <c r="N1570" s="422" t="str">
        <f>IF(STEP!R1570&lt;&gt;"",STEP!R1570,"")</f>
        <v/>
      </c>
      <c r="O1570" s="423" t="str">
        <f>IF(STEP!S1570&lt;&gt;"",STEP!S1570,"")</f>
        <v/>
      </c>
      <c r="P1570" s="316" t="str">
        <f t="shared" si="210"/>
        <v/>
      </c>
      <c r="Q1570" s="336"/>
      <c r="R1570" s="560" t="str">
        <f t="shared" si="209"/>
        <v/>
      </c>
    </row>
    <row r="1571" spans="2:18">
      <c r="B1571" s="517"/>
      <c r="C1571" s="622" t="str">
        <f>IF(STEP!C1571&lt;&gt;"",STEP!C1571,"")</f>
        <v/>
      </c>
      <c r="D1571" s="409" t="str">
        <f>IF(STEP!D1571&lt;&gt;"",STEP!D1571,"")</f>
        <v/>
      </c>
      <c r="E1571" s="410" t="str">
        <f>IF(STEP!E1571&lt;&gt;"",STEP!E1571,"")</f>
        <v/>
      </c>
      <c r="F1571" s="409" t="str">
        <f>IF(STEP!F1571&lt;&gt;"",STEP!F1571,"")</f>
        <v/>
      </c>
      <c r="G1571" s="508" t="str">
        <f>IF(STEP!C1571&lt;&gt;"",STEP!AD1571,"")</f>
        <v/>
      </c>
      <c r="H1571" s="407" t="str">
        <f>IF(AND(STEP!$G1571="",$J$8&lt;&gt;"ON"),"",IF(月報!AX1571&lt;&gt;"",月報!AX1571,IF(STEP!G1571&lt;&gt;"",STEP!G1571,"")))</f>
        <v/>
      </c>
      <c r="I1571" s="408" t="str">
        <f>IF(AND(STEP!$G1571="",$J$8&lt;&gt;"ON"),"",IF(月報!AZ1571&lt;&gt;"",月報!AZ1571,IF(STEP!H1571&lt;&gt;"",STEP!H1571,"")))</f>
        <v/>
      </c>
      <c r="J1571" s="408" t="str">
        <f>IF(AND(STEP!$G1571="",$J$8&lt;&gt;"ON"),"",IF(月報!BA1571&lt;&gt;"",月報!BA1571,IF(STEP!J1571&lt;&gt;"",STEP!J1571/24,"")))</f>
        <v/>
      </c>
      <c r="K1571" s="421" t="str">
        <f>IF(STEP!X1571&lt;&gt;"",STEP!X1571,"")</f>
        <v/>
      </c>
      <c r="L1571" s="421" t="str">
        <f>IF(STEP!Y1571&lt;&gt;"",STEP!Y1571,"")</f>
        <v/>
      </c>
      <c r="M1571" s="421" t="str">
        <f>IF(STEP!Z1571&lt;&gt;"",STEP!Z1571,"")</f>
        <v/>
      </c>
      <c r="N1571" s="422" t="str">
        <f>IF(STEP!R1571&lt;&gt;"",STEP!R1571,"")</f>
        <v/>
      </c>
      <c r="O1571" s="423" t="str">
        <f>IF(STEP!S1571&lt;&gt;"",STEP!S1571,"")</f>
        <v/>
      </c>
      <c r="P1571" s="316" t="str">
        <f t="shared" si="210"/>
        <v/>
      </c>
      <c r="Q1571" s="336"/>
      <c r="R1571" s="560" t="str">
        <f t="shared" si="209"/>
        <v/>
      </c>
    </row>
    <row r="1572" spans="2:18">
      <c r="B1572" s="517"/>
      <c r="C1572" s="622" t="str">
        <f>IF(STEP!C1572&lt;&gt;"",STEP!C1572,"")</f>
        <v/>
      </c>
      <c r="D1572" s="409" t="str">
        <f>IF(STEP!D1572&lt;&gt;"",STEP!D1572,"")</f>
        <v/>
      </c>
      <c r="E1572" s="410" t="str">
        <f>IF(STEP!E1572&lt;&gt;"",STEP!E1572,"")</f>
        <v/>
      </c>
      <c r="F1572" s="409" t="str">
        <f>IF(STEP!F1572&lt;&gt;"",STEP!F1572,"")</f>
        <v/>
      </c>
      <c r="G1572" s="508" t="str">
        <f>IF(STEP!C1572&lt;&gt;"",STEP!AD1572,"")</f>
        <v/>
      </c>
      <c r="H1572" s="407" t="str">
        <f>IF(AND(STEP!$G1572="",$J$8&lt;&gt;"ON"),"",IF(月報!AX1572&lt;&gt;"",月報!AX1572,IF(STEP!G1572&lt;&gt;"",STEP!G1572,"")))</f>
        <v/>
      </c>
      <c r="I1572" s="408" t="str">
        <f>IF(AND(STEP!$G1572="",$J$8&lt;&gt;"ON"),"",IF(月報!AZ1572&lt;&gt;"",月報!AZ1572,IF(STEP!H1572&lt;&gt;"",STEP!H1572,"")))</f>
        <v/>
      </c>
      <c r="J1572" s="408" t="str">
        <f>IF(AND(STEP!$G1572="",$J$8&lt;&gt;"ON"),"",IF(月報!BA1572&lt;&gt;"",月報!BA1572,IF(STEP!J1572&lt;&gt;"",STEP!J1572/24,"")))</f>
        <v/>
      </c>
      <c r="K1572" s="421" t="str">
        <f>IF(STEP!X1572&lt;&gt;"",STEP!X1572,"")</f>
        <v/>
      </c>
      <c r="L1572" s="421" t="str">
        <f>IF(STEP!Y1572&lt;&gt;"",STEP!Y1572,"")</f>
        <v/>
      </c>
      <c r="M1572" s="421" t="str">
        <f>IF(STEP!Z1572&lt;&gt;"",STEP!Z1572,"")</f>
        <v/>
      </c>
      <c r="N1572" s="422" t="str">
        <f>IF(STEP!R1572&lt;&gt;"",STEP!R1572,"")</f>
        <v/>
      </c>
      <c r="O1572" s="423" t="str">
        <f>IF(STEP!S1572&lt;&gt;"",STEP!S1572,"")</f>
        <v/>
      </c>
      <c r="P1572" s="316" t="str">
        <f t="shared" si="210"/>
        <v/>
      </c>
      <c r="Q1572" s="336"/>
      <c r="R1572" s="560" t="str">
        <f t="shared" si="209"/>
        <v/>
      </c>
    </row>
    <row r="1573" spans="2:18">
      <c r="B1573" s="517"/>
      <c r="C1573" s="622" t="str">
        <f>IF(STEP!C1573&lt;&gt;"",STEP!C1573,"")</f>
        <v/>
      </c>
      <c r="D1573" s="409" t="str">
        <f>IF(STEP!D1573&lt;&gt;"",STEP!D1573,"")</f>
        <v/>
      </c>
      <c r="E1573" s="410" t="str">
        <f>IF(STEP!E1573&lt;&gt;"",STEP!E1573,"")</f>
        <v/>
      </c>
      <c r="F1573" s="409" t="str">
        <f>IF(STEP!F1573&lt;&gt;"",STEP!F1573,"")</f>
        <v/>
      </c>
      <c r="G1573" s="508" t="str">
        <f>IF(STEP!C1573&lt;&gt;"",STEP!AD1573,"")</f>
        <v/>
      </c>
      <c r="H1573" s="407" t="str">
        <f>IF(AND(STEP!$G1573="",$J$8&lt;&gt;"ON"),"",IF(月報!AX1573&lt;&gt;"",月報!AX1573,IF(STEP!G1573&lt;&gt;"",STEP!G1573,"")))</f>
        <v/>
      </c>
      <c r="I1573" s="408" t="str">
        <f>IF(AND(STEP!$G1573="",$J$8&lt;&gt;"ON"),"",IF(月報!AZ1573&lt;&gt;"",月報!AZ1573,IF(STEP!H1573&lt;&gt;"",STEP!H1573,"")))</f>
        <v/>
      </c>
      <c r="J1573" s="408" t="str">
        <f>IF(AND(STEP!$G1573="",$J$8&lt;&gt;"ON"),"",IF(月報!BA1573&lt;&gt;"",月報!BA1573,IF(STEP!J1573&lt;&gt;"",STEP!J1573/24,"")))</f>
        <v/>
      </c>
      <c r="K1573" s="421" t="str">
        <f>IF(STEP!X1573&lt;&gt;"",STEP!X1573,"")</f>
        <v/>
      </c>
      <c r="L1573" s="421" t="str">
        <f>IF(STEP!Y1573&lt;&gt;"",STEP!Y1573,"")</f>
        <v/>
      </c>
      <c r="M1573" s="421" t="str">
        <f>IF(STEP!Z1573&lt;&gt;"",STEP!Z1573,"")</f>
        <v/>
      </c>
      <c r="N1573" s="422" t="str">
        <f>IF(STEP!R1573&lt;&gt;"",STEP!R1573,"")</f>
        <v/>
      </c>
      <c r="O1573" s="423" t="str">
        <f>IF(STEP!S1573&lt;&gt;"",STEP!S1573,"")</f>
        <v/>
      </c>
      <c r="P1573" s="316" t="str">
        <f t="shared" si="210"/>
        <v/>
      </c>
      <c r="Q1573" s="336"/>
      <c r="R1573" s="560" t="str">
        <f t="shared" si="209"/>
        <v/>
      </c>
    </row>
    <row r="1574" spans="2:18">
      <c r="B1574" s="517"/>
      <c r="C1574" s="622" t="str">
        <f>IF(STEP!C1574&lt;&gt;"",STEP!C1574,"")</f>
        <v/>
      </c>
      <c r="D1574" s="409" t="str">
        <f>IF(STEP!D1574&lt;&gt;"",STEP!D1574,"")</f>
        <v/>
      </c>
      <c r="E1574" s="410" t="str">
        <f>IF(STEP!E1574&lt;&gt;"",STEP!E1574,"")</f>
        <v/>
      </c>
      <c r="F1574" s="409" t="str">
        <f>IF(STEP!F1574&lt;&gt;"",STEP!F1574,"")</f>
        <v/>
      </c>
      <c r="G1574" s="508" t="str">
        <f>IF(STEP!C1574&lt;&gt;"",STEP!AD1574,"")</f>
        <v/>
      </c>
      <c r="H1574" s="407" t="str">
        <f>IF(AND(STEP!$G1574="",$J$8&lt;&gt;"ON"),"",IF(月報!AX1574&lt;&gt;"",月報!AX1574,IF(STEP!G1574&lt;&gt;"",STEP!G1574,"")))</f>
        <v/>
      </c>
      <c r="I1574" s="408" t="str">
        <f>IF(AND(STEP!$G1574="",$J$8&lt;&gt;"ON"),"",IF(月報!AZ1574&lt;&gt;"",月報!AZ1574,IF(STEP!H1574&lt;&gt;"",STEP!H1574,"")))</f>
        <v/>
      </c>
      <c r="J1574" s="408" t="str">
        <f>IF(AND(STEP!$G1574="",$J$8&lt;&gt;"ON"),"",IF(月報!BA1574&lt;&gt;"",月報!BA1574,IF(STEP!J1574&lt;&gt;"",STEP!J1574/24,"")))</f>
        <v/>
      </c>
      <c r="K1574" s="421" t="str">
        <f>IF(STEP!X1574&lt;&gt;"",STEP!X1574,"")</f>
        <v/>
      </c>
      <c r="L1574" s="421" t="str">
        <f>IF(STEP!Y1574&lt;&gt;"",STEP!Y1574,"")</f>
        <v/>
      </c>
      <c r="M1574" s="421" t="str">
        <f>IF(STEP!Z1574&lt;&gt;"",STEP!Z1574,"")</f>
        <v/>
      </c>
      <c r="N1574" s="422" t="str">
        <f>IF(STEP!R1574&lt;&gt;"",STEP!R1574,"")</f>
        <v/>
      </c>
      <c r="O1574" s="423" t="str">
        <f>IF(STEP!S1574&lt;&gt;"",STEP!S1574,"")</f>
        <v/>
      </c>
      <c r="P1574" s="316" t="str">
        <f t="shared" si="210"/>
        <v/>
      </c>
      <c r="Q1574" s="336"/>
      <c r="R1574" s="560" t="str">
        <f t="shared" si="209"/>
        <v/>
      </c>
    </row>
    <row r="1575" spans="2:18" ht="13.8" thickBot="1">
      <c r="B1575" s="518"/>
      <c r="C1575" s="625" t="str">
        <f>IF(STEP!C1575&lt;&gt;"",STEP!C1575,"")</f>
        <v/>
      </c>
      <c r="D1575" s="415" t="str">
        <f>IF(STEP!D1575&lt;&gt;"",STEP!D1575,"")</f>
        <v/>
      </c>
      <c r="E1575" s="416" t="str">
        <f>IF(STEP!E1575&lt;&gt;"",STEP!E1575,"")</f>
        <v/>
      </c>
      <c r="F1575" s="415" t="str">
        <f>IF(STEP!F1575&lt;&gt;"",STEP!F1575,"")</f>
        <v/>
      </c>
      <c r="G1575" s="417" t="str">
        <f>IF(STEP!C1575&lt;&gt;"",STEP!AD1575,"")</f>
        <v/>
      </c>
      <c r="H1575" s="417" t="str">
        <f>IF(AND(STEP!$G1575="",$J$8&lt;&gt;"ON"),"",IF(月報!AX1575&lt;&gt;"",月報!AX1575,IF(STEP!G1575&lt;&gt;"",STEP!G1575,"")))</f>
        <v/>
      </c>
      <c r="I1575" s="418" t="str">
        <f>IF(AND(STEP!$G1575="",$J$8&lt;&gt;"ON"),"",IF(月報!AZ1575&lt;&gt;"",月報!AZ1575,IF(STEP!H1575&lt;&gt;"",STEP!H1575,"")))</f>
        <v/>
      </c>
      <c r="J1575" s="418" t="str">
        <f>IF(AND(STEP!$G1575="",$J$8&lt;&gt;"ON"),"",IF(月報!BA1575&lt;&gt;"",月報!BA1575,IF(STEP!J1575&lt;&gt;"",STEP!J1575/24,"")))</f>
        <v/>
      </c>
      <c r="K1575" s="418" t="str">
        <f>IF(STEP!X1575&lt;&gt;"",STEP!X1575,"")</f>
        <v/>
      </c>
      <c r="L1575" s="418" t="str">
        <f>IF(STEP!Y1575&lt;&gt;"",STEP!Y1575,"")</f>
        <v/>
      </c>
      <c r="M1575" s="418" t="str">
        <f>IF(STEP!Z1575&lt;&gt;"",STEP!Z1575,"")</f>
        <v/>
      </c>
      <c r="N1575" s="426" t="str">
        <f>IF(STEP!R1575&lt;&gt;"",STEP!R1575,"")</f>
        <v/>
      </c>
      <c r="O1575" s="427" t="str">
        <f>IF(STEP!S1575&lt;&gt;"",STEP!S1575,"")</f>
        <v/>
      </c>
      <c r="P1575" s="318" t="str">
        <f t="shared" si="210"/>
        <v/>
      </c>
      <c r="Q1575" s="338"/>
      <c r="R1575" s="563" t="str">
        <f t="shared" si="209"/>
        <v/>
      </c>
    </row>
    <row r="1576" spans="2:18">
      <c r="B1576" s="516" t="s">
        <v>416</v>
      </c>
      <c r="C1576" s="626"/>
      <c r="D1576" s="324"/>
      <c r="E1576" s="325"/>
      <c r="F1576" s="578" t="s">
        <v>465</v>
      </c>
      <c r="G1576" s="320"/>
      <c r="H1576" s="320"/>
      <c r="I1576" s="326"/>
      <c r="J1576" s="326"/>
      <c r="K1576" s="326"/>
      <c r="L1576" s="326"/>
      <c r="M1576" s="326"/>
      <c r="N1576" s="327"/>
      <c r="O1576" s="328"/>
      <c r="P1576" s="335"/>
      <c r="Q1576" s="336"/>
      <c r="R1576" s="564" t="str">
        <f t="shared" si="209"/>
        <v/>
      </c>
    </row>
    <row r="1577" spans="2:18">
      <c r="B1577" s="516"/>
      <c r="C1577" s="626"/>
      <c r="D1577" s="324"/>
      <c r="E1577" s="325"/>
      <c r="F1577" s="324"/>
      <c r="G1577" s="320"/>
      <c r="H1577" s="320"/>
      <c r="I1577" s="326"/>
      <c r="J1577" s="326"/>
      <c r="K1577" s="326"/>
      <c r="L1577" s="326"/>
      <c r="M1577" s="326"/>
      <c r="N1577" s="327"/>
      <c r="O1577" s="328"/>
      <c r="P1577" s="335"/>
      <c r="Q1577" s="336"/>
      <c r="R1577" s="564" t="str">
        <f t="shared" si="209"/>
        <v/>
      </c>
    </row>
    <row r="1578" spans="2:18">
      <c r="B1578" s="516"/>
      <c r="C1578" s="626"/>
      <c r="D1578" s="324"/>
      <c r="E1578" s="325"/>
      <c r="F1578" s="324"/>
      <c r="G1578" s="320"/>
      <c r="H1578" s="320"/>
      <c r="I1578" s="326"/>
      <c r="J1578" s="326"/>
      <c r="K1578" s="326"/>
      <c r="L1578" s="326"/>
      <c r="M1578" s="326"/>
      <c r="N1578" s="327"/>
      <c r="O1578" s="328"/>
      <c r="P1578" s="335"/>
      <c r="Q1578" s="336"/>
      <c r="R1578" s="564" t="str">
        <f t="shared" si="209"/>
        <v/>
      </c>
    </row>
    <row r="1579" spans="2:18">
      <c r="B1579" s="516"/>
      <c r="C1579" s="626"/>
      <c r="D1579" s="324"/>
      <c r="E1579" s="325"/>
      <c r="F1579" s="324"/>
      <c r="G1579" s="320"/>
      <c r="H1579" s="320"/>
      <c r="I1579" s="326"/>
      <c r="J1579" s="326"/>
      <c r="K1579" s="326"/>
      <c r="L1579" s="326"/>
      <c r="M1579" s="326"/>
      <c r="N1579" s="327"/>
      <c r="O1579" s="328"/>
      <c r="P1579" s="335"/>
      <c r="Q1579" s="336"/>
      <c r="R1579" s="564" t="str">
        <f t="shared" si="209"/>
        <v/>
      </c>
    </row>
    <row r="1580" spans="2:18">
      <c r="B1580" s="516"/>
      <c r="C1580" s="626"/>
      <c r="D1580" s="324"/>
      <c r="E1580" s="325"/>
      <c r="F1580" s="324"/>
      <c r="G1580" s="320"/>
      <c r="H1580" s="320"/>
      <c r="I1580" s="326"/>
      <c r="J1580" s="326"/>
      <c r="K1580" s="326"/>
      <c r="L1580" s="326"/>
      <c r="M1580" s="326"/>
      <c r="N1580" s="327"/>
      <c r="O1580" s="328"/>
      <c r="P1580" s="335"/>
      <c r="Q1580" s="336"/>
      <c r="R1580" s="564" t="str">
        <f t="shared" si="209"/>
        <v/>
      </c>
    </row>
    <row r="1581" spans="2:18">
      <c r="B1581" s="516"/>
      <c r="C1581" s="626"/>
      <c r="D1581" s="324"/>
      <c r="E1581" s="325"/>
      <c r="F1581" s="324"/>
      <c r="G1581" s="320"/>
      <c r="H1581" s="320"/>
      <c r="I1581" s="326"/>
      <c r="J1581" s="326"/>
      <c r="K1581" s="326"/>
      <c r="L1581" s="326"/>
      <c r="M1581" s="326"/>
      <c r="N1581" s="327"/>
      <c r="O1581" s="328"/>
      <c r="P1581" s="335"/>
      <c r="Q1581" s="336"/>
      <c r="R1581" s="564" t="str">
        <f t="shared" si="209"/>
        <v/>
      </c>
    </row>
    <row r="1582" spans="2:18">
      <c r="B1582" s="516"/>
      <c r="C1582" s="626"/>
      <c r="D1582" s="324"/>
      <c r="E1582" s="325"/>
      <c r="F1582" s="324"/>
      <c r="G1582" s="320"/>
      <c r="H1582" s="320"/>
      <c r="I1582" s="326"/>
      <c r="J1582" s="326"/>
      <c r="K1582" s="326"/>
      <c r="L1582" s="326"/>
      <c r="M1582" s="326"/>
      <c r="N1582" s="327"/>
      <c r="O1582" s="328"/>
      <c r="P1582" s="335"/>
      <c r="Q1582" s="336"/>
      <c r="R1582" s="564" t="str">
        <f t="shared" si="209"/>
        <v/>
      </c>
    </row>
    <row r="1583" spans="2:18">
      <c r="B1583" s="516"/>
      <c r="C1583" s="626"/>
      <c r="D1583" s="324"/>
      <c r="E1583" s="325"/>
      <c r="F1583" s="324"/>
      <c r="G1583" s="320"/>
      <c r="H1583" s="320"/>
      <c r="I1583" s="326"/>
      <c r="J1583" s="326"/>
      <c r="K1583" s="326"/>
      <c r="L1583" s="326"/>
      <c r="M1583" s="326"/>
      <c r="N1583" s="327"/>
      <c r="O1583" s="328"/>
      <c r="P1583" s="335"/>
      <c r="Q1583" s="336"/>
      <c r="R1583" s="564" t="str">
        <f t="shared" si="209"/>
        <v/>
      </c>
    </row>
    <row r="1584" spans="2:18">
      <c r="B1584" s="516"/>
      <c r="C1584" s="626"/>
      <c r="D1584" s="324"/>
      <c r="E1584" s="325"/>
      <c r="F1584" s="324"/>
      <c r="G1584" s="320"/>
      <c r="H1584" s="320"/>
      <c r="I1584" s="326"/>
      <c r="J1584" s="326"/>
      <c r="K1584" s="326"/>
      <c r="L1584" s="326"/>
      <c r="M1584" s="326"/>
      <c r="N1584" s="327"/>
      <c r="O1584" s="328"/>
      <c r="P1584" s="335"/>
      <c r="Q1584" s="336"/>
      <c r="R1584" s="564" t="str">
        <f t="shared" si="209"/>
        <v/>
      </c>
    </row>
    <row r="1585" spans="2:18" ht="13.8" thickBot="1">
      <c r="B1585" s="519"/>
      <c r="C1585" s="627"/>
      <c r="D1585" s="330"/>
      <c r="E1585" s="331"/>
      <c r="F1585" s="330"/>
      <c r="G1585" s="322"/>
      <c r="H1585" s="322"/>
      <c r="I1585" s="332"/>
      <c r="J1585" s="332"/>
      <c r="K1585" s="332"/>
      <c r="L1585" s="332"/>
      <c r="M1585" s="332"/>
      <c r="N1585" s="333"/>
      <c r="O1585" s="334"/>
      <c r="P1585" s="337"/>
      <c r="Q1585" s="338"/>
      <c r="R1585" s="565" t="str">
        <f t="shared" si="209"/>
        <v/>
      </c>
    </row>
    <row r="1586" spans="2:18">
      <c r="B1586" s="522">
        <f>B1541+1</f>
        <v>36</v>
      </c>
      <c r="C1586" s="624" t="str">
        <f>IF(STEP!C1586&lt;&gt;"",STEP!C1586,"")</f>
        <v/>
      </c>
      <c r="D1586" s="405" t="str">
        <f>IF(STEP!D1586&lt;&gt;"",STEP!D1586,"")</f>
        <v/>
      </c>
      <c r="E1586" s="406" t="str">
        <f>IF(STEP!E1586&lt;&gt;"",STEP!E1586,"")</f>
        <v/>
      </c>
      <c r="F1586" s="405" t="str">
        <f>IF(STEP!F1586&lt;&gt;"",STEP!F1586,"")</f>
        <v/>
      </c>
      <c r="G1586" s="407" t="str">
        <f>IF(STEP!C1586&lt;&gt;"",STEP!AD1586,"")</f>
        <v/>
      </c>
      <c r="H1586" s="407" t="str">
        <f>IF(AND(STEP!$G1586="",$J$8&lt;&gt;"ON"),"",IF(月報!AX1586&lt;&gt;"",月報!AX1586,IF(STEP!G1586&lt;&gt;"",STEP!G1586,"")))</f>
        <v/>
      </c>
      <c r="I1586" s="408" t="str">
        <f>IF(AND(STEP!$G1586="",$J$8&lt;&gt;"ON"),"",IF(月報!AZ1586&lt;&gt;"",月報!AZ1586,IF(STEP!H1586&lt;&gt;"",STEP!H1586,"")))</f>
        <v/>
      </c>
      <c r="J1586" s="408" t="str">
        <f>IF(AND(STEP!$G1586="",$J$8&lt;&gt;"ON"),"",IF(月報!BA1586&lt;&gt;"",月報!BA1586,IF(STEP!J1586&lt;&gt;"",STEP!J1586/24,"")))</f>
        <v/>
      </c>
      <c r="K1586" s="408" t="str">
        <f>IF(STEP!X1586&lt;&gt;"",STEP!X1586,"")</f>
        <v/>
      </c>
      <c r="L1586" s="408" t="str">
        <f>IF(STEP!Y1586&lt;&gt;"",STEP!Y1586,"")</f>
        <v/>
      </c>
      <c r="M1586" s="408" t="str">
        <f>IF(STEP!Z1586&lt;&gt;"",STEP!Z1586,"")</f>
        <v/>
      </c>
      <c r="N1586" s="419" t="str">
        <f>IF(STEP!R1586&lt;&gt;"",STEP!R1586,"")</f>
        <v/>
      </c>
      <c r="O1586" s="420" t="str">
        <f>IF(STEP!S1586&lt;&gt;"",STEP!S1586,"")</f>
        <v/>
      </c>
      <c r="P1586" s="315" t="str">
        <f t="shared" ref="P1586:P1620" si="211">IF(J1586&lt;&gt;"",J1586,"")</f>
        <v/>
      </c>
      <c r="Q1586" s="472">
        <f>SUM(P1586:P1592)</f>
        <v>0</v>
      </c>
      <c r="R1586" s="559" t="str">
        <f>IF(C1586&lt;&gt;"",VLOOKUP(C1586,設定シート!$D$10:$L$109,9,FALSE),"")</f>
        <v/>
      </c>
    </row>
    <row r="1587" spans="2:18">
      <c r="B1587" s="517"/>
      <c r="C1587" s="622" t="str">
        <f>IF(STEP!C1587&lt;&gt;"",STEP!C1587,"")</f>
        <v/>
      </c>
      <c r="D1587" s="409" t="str">
        <f>IF(STEP!D1587&lt;&gt;"",STEP!D1587,"")</f>
        <v/>
      </c>
      <c r="E1587" s="410" t="str">
        <f>IF(STEP!E1587&lt;&gt;"",STEP!E1587,"")</f>
        <v/>
      </c>
      <c r="F1587" s="409" t="str">
        <f>IF(STEP!F1587&lt;&gt;"",STEP!F1587,"")</f>
        <v/>
      </c>
      <c r="G1587" s="508" t="str">
        <f>IF(STEP!C1587&lt;&gt;"",STEP!AD1587,"")</f>
        <v/>
      </c>
      <c r="H1587" s="407" t="str">
        <f>IF(AND(STEP!$G1587="",$J$8&lt;&gt;"ON"),"",IF(月報!AX1587&lt;&gt;"",月報!AX1587,IF(STEP!G1587&lt;&gt;"",STEP!G1587,"")))</f>
        <v/>
      </c>
      <c r="I1587" s="408" t="str">
        <f>IF(AND(STEP!$G1587="",$J$8&lt;&gt;"ON"),"",IF(月報!AZ1587&lt;&gt;"",月報!AZ1587,IF(STEP!H1587&lt;&gt;"",STEP!H1587,"")))</f>
        <v/>
      </c>
      <c r="J1587" s="408" t="str">
        <f>IF(AND(STEP!$G1587="",$J$8&lt;&gt;"ON"),"",IF(月報!BA1587&lt;&gt;"",月報!BA1587,IF(STEP!J1587&lt;&gt;"",STEP!J1587/24,"")))</f>
        <v/>
      </c>
      <c r="K1587" s="421" t="str">
        <f>IF(STEP!X1587&lt;&gt;"",STEP!X1587,"")</f>
        <v/>
      </c>
      <c r="L1587" s="421" t="str">
        <f>IF(STEP!Y1587&lt;&gt;"",STEP!Y1587,"")</f>
        <v/>
      </c>
      <c r="M1587" s="421" t="str">
        <f>IF(STEP!Z1587&lt;&gt;"",STEP!Z1587,"")</f>
        <v/>
      </c>
      <c r="N1587" s="422" t="str">
        <f>IF(STEP!R1587&lt;&gt;"",STEP!R1587,"")</f>
        <v/>
      </c>
      <c r="O1587" s="423" t="str">
        <f>IF(STEP!S1587&lt;&gt;"",STEP!S1587,"")</f>
        <v/>
      </c>
      <c r="P1587" s="316" t="str">
        <f t="shared" si="211"/>
        <v/>
      </c>
      <c r="Q1587" s="336"/>
      <c r="R1587" s="560" t="str">
        <f>R1586</f>
        <v/>
      </c>
    </row>
    <row r="1588" spans="2:18">
      <c r="B1588" s="517"/>
      <c r="C1588" s="622" t="str">
        <f>IF(STEP!C1588&lt;&gt;"",STEP!C1588,"")</f>
        <v/>
      </c>
      <c r="D1588" s="409" t="str">
        <f>IF(STEP!D1588&lt;&gt;"",STEP!D1588,"")</f>
        <v/>
      </c>
      <c r="E1588" s="410" t="str">
        <f>IF(STEP!E1588&lt;&gt;"",STEP!E1588,"")</f>
        <v/>
      </c>
      <c r="F1588" s="409" t="str">
        <f>IF(STEP!F1588&lt;&gt;"",STEP!F1588,"")</f>
        <v/>
      </c>
      <c r="G1588" s="508" t="str">
        <f>IF(STEP!C1588&lt;&gt;"",STEP!AD1588,"")</f>
        <v/>
      </c>
      <c r="H1588" s="407" t="str">
        <f>IF(AND(STEP!$G1588="",$J$8&lt;&gt;"ON"),"",IF(月報!AX1588&lt;&gt;"",月報!AX1588,IF(STEP!G1588&lt;&gt;"",STEP!G1588,"")))</f>
        <v/>
      </c>
      <c r="I1588" s="408" t="str">
        <f>IF(AND(STEP!$G1588="",$J$8&lt;&gt;"ON"),"",IF(月報!AZ1588&lt;&gt;"",月報!AZ1588,IF(STEP!H1588&lt;&gt;"",STEP!H1588,"")))</f>
        <v/>
      </c>
      <c r="J1588" s="408" t="str">
        <f>IF(AND(STEP!$G1588="",$J$8&lt;&gt;"ON"),"",IF(月報!BA1588&lt;&gt;"",月報!BA1588,IF(STEP!J1588&lt;&gt;"",STEP!J1588/24,"")))</f>
        <v/>
      </c>
      <c r="K1588" s="421" t="str">
        <f>IF(STEP!X1588&lt;&gt;"",STEP!X1588,"")</f>
        <v/>
      </c>
      <c r="L1588" s="421" t="str">
        <f>IF(STEP!Y1588&lt;&gt;"",STEP!Y1588,"")</f>
        <v/>
      </c>
      <c r="M1588" s="421" t="str">
        <f>IF(STEP!Z1588&lt;&gt;"",STEP!Z1588,"")</f>
        <v/>
      </c>
      <c r="N1588" s="422" t="str">
        <f>IF(STEP!R1588&lt;&gt;"",STEP!R1588,"")</f>
        <v/>
      </c>
      <c r="O1588" s="423" t="str">
        <f>IF(STEP!S1588&lt;&gt;"",STEP!S1588,"")</f>
        <v/>
      </c>
      <c r="P1588" s="316" t="str">
        <f t="shared" si="211"/>
        <v/>
      </c>
      <c r="Q1588" s="336"/>
      <c r="R1588" s="560" t="str">
        <f t="shared" si="209"/>
        <v/>
      </c>
    </row>
    <row r="1589" spans="2:18">
      <c r="B1589" s="517"/>
      <c r="C1589" s="622" t="str">
        <f>IF(STEP!C1589&lt;&gt;"",STEP!C1589,"")</f>
        <v/>
      </c>
      <c r="D1589" s="409" t="str">
        <f>IF(STEP!D1589&lt;&gt;"",STEP!D1589,"")</f>
        <v/>
      </c>
      <c r="E1589" s="410" t="str">
        <f>IF(STEP!E1589&lt;&gt;"",STEP!E1589,"")</f>
        <v/>
      </c>
      <c r="F1589" s="409" t="str">
        <f>IF(STEP!F1589&lt;&gt;"",STEP!F1589,"")</f>
        <v/>
      </c>
      <c r="G1589" s="508" t="str">
        <f>IF(STEP!C1589&lt;&gt;"",STEP!AD1589,"")</f>
        <v/>
      </c>
      <c r="H1589" s="407" t="str">
        <f>IF(AND(STEP!$G1589="",$J$8&lt;&gt;"ON"),"",IF(月報!AX1589&lt;&gt;"",月報!AX1589,IF(STEP!G1589&lt;&gt;"",STEP!G1589,"")))</f>
        <v/>
      </c>
      <c r="I1589" s="408" t="str">
        <f>IF(AND(STEP!$G1589="",$J$8&lt;&gt;"ON"),"",IF(月報!AZ1589&lt;&gt;"",月報!AZ1589,IF(STEP!H1589&lt;&gt;"",STEP!H1589,"")))</f>
        <v/>
      </c>
      <c r="J1589" s="408" t="str">
        <f>IF(AND(STEP!$G1589="",$J$8&lt;&gt;"ON"),"",IF(月報!BA1589&lt;&gt;"",月報!BA1589,IF(STEP!J1589&lt;&gt;"",STEP!J1589/24,"")))</f>
        <v/>
      </c>
      <c r="K1589" s="421" t="str">
        <f>IF(STEP!X1589&lt;&gt;"",STEP!X1589,"")</f>
        <v/>
      </c>
      <c r="L1589" s="421" t="str">
        <f>IF(STEP!Y1589&lt;&gt;"",STEP!Y1589,"")</f>
        <v/>
      </c>
      <c r="M1589" s="421" t="str">
        <f>IF(STEP!Z1589&lt;&gt;"",STEP!Z1589,"")</f>
        <v/>
      </c>
      <c r="N1589" s="422" t="str">
        <f>IF(STEP!R1589&lt;&gt;"",STEP!R1589,"")</f>
        <v/>
      </c>
      <c r="O1589" s="423" t="str">
        <f>IF(STEP!S1589&lt;&gt;"",STEP!S1589,"")</f>
        <v/>
      </c>
      <c r="P1589" s="316" t="str">
        <f t="shared" si="211"/>
        <v/>
      </c>
      <c r="Q1589" s="336"/>
      <c r="R1589" s="560" t="str">
        <f t="shared" si="209"/>
        <v/>
      </c>
    </row>
    <row r="1590" spans="2:18">
      <c r="B1590" s="517"/>
      <c r="C1590" s="622" t="str">
        <f>IF(STEP!C1590&lt;&gt;"",STEP!C1590,"")</f>
        <v/>
      </c>
      <c r="D1590" s="409" t="str">
        <f>IF(STEP!D1590&lt;&gt;"",STEP!D1590,"")</f>
        <v/>
      </c>
      <c r="E1590" s="410" t="str">
        <f>IF(STEP!E1590&lt;&gt;"",STEP!E1590,"")</f>
        <v/>
      </c>
      <c r="F1590" s="409" t="str">
        <f>IF(STEP!F1590&lt;&gt;"",STEP!F1590,"")</f>
        <v/>
      </c>
      <c r="G1590" s="508" t="str">
        <f>IF(STEP!C1590&lt;&gt;"",STEP!AD1590,"")</f>
        <v/>
      </c>
      <c r="H1590" s="407" t="str">
        <f>IF(AND(STEP!$G1590="",$J$8&lt;&gt;"ON"),"",IF(月報!AX1590&lt;&gt;"",月報!AX1590,IF(STEP!G1590&lt;&gt;"",STEP!G1590,"")))</f>
        <v/>
      </c>
      <c r="I1590" s="408" t="str">
        <f>IF(AND(STEP!$G1590="",$J$8&lt;&gt;"ON"),"",IF(月報!AZ1590&lt;&gt;"",月報!AZ1590,IF(STEP!H1590&lt;&gt;"",STEP!H1590,"")))</f>
        <v/>
      </c>
      <c r="J1590" s="408" t="str">
        <f>IF(AND(STEP!$G1590="",$J$8&lt;&gt;"ON"),"",IF(月報!BA1590&lt;&gt;"",月報!BA1590,IF(STEP!J1590&lt;&gt;"",STEP!J1590/24,"")))</f>
        <v/>
      </c>
      <c r="K1590" s="421" t="str">
        <f>IF(STEP!X1590&lt;&gt;"",STEP!X1590,"")</f>
        <v/>
      </c>
      <c r="L1590" s="421" t="str">
        <f>IF(STEP!Y1590&lt;&gt;"",STEP!Y1590,"")</f>
        <v/>
      </c>
      <c r="M1590" s="421" t="str">
        <f>IF(STEP!Z1590&lt;&gt;"",STEP!Z1590,"")</f>
        <v/>
      </c>
      <c r="N1590" s="422" t="str">
        <f>IF(STEP!R1590&lt;&gt;"",STEP!R1590,"")</f>
        <v/>
      </c>
      <c r="O1590" s="423" t="str">
        <f>IF(STEP!S1590&lt;&gt;"",STEP!S1590,"")</f>
        <v/>
      </c>
      <c r="P1590" s="316" t="str">
        <f t="shared" si="211"/>
        <v/>
      </c>
      <c r="Q1590" s="336"/>
      <c r="R1590" s="560" t="str">
        <f t="shared" si="209"/>
        <v/>
      </c>
    </row>
    <row r="1591" spans="2:18">
      <c r="B1591" s="517"/>
      <c r="C1591" s="622" t="str">
        <f>IF(STEP!C1591&lt;&gt;"",STEP!C1591,"")</f>
        <v/>
      </c>
      <c r="D1591" s="409" t="str">
        <f>IF(STEP!D1591&lt;&gt;"",STEP!D1591,"")</f>
        <v/>
      </c>
      <c r="E1591" s="410" t="str">
        <f>IF(STEP!E1591&lt;&gt;"",STEP!E1591,"")</f>
        <v/>
      </c>
      <c r="F1591" s="409" t="str">
        <f>IF(STEP!F1591&lt;&gt;"",STEP!F1591,"")</f>
        <v/>
      </c>
      <c r="G1591" s="508" t="str">
        <f>IF(STEP!C1591&lt;&gt;"",STEP!AD1591,"")</f>
        <v/>
      </c>
      <c r="H1591" s="407" t="str">
        <f>IF(AND(STEP!$G1591="",$J$8&lt;&gt;"ON"),"",IF(月報!AX1591&lt;&gt;"",月報!AX1591,IF(STEP!G1591&lt;&gt;"",STEP!G1591,"")))</f>
        <v/>
      </c>
      <c r="I1591" s="408" t="str">
        <f>IF(AND(STEP!$G1591="",$J$8&lt;&gt;"ON"),"",IF(月報!AZ1591&lt;&gt;"",月報!AZ1591,IF(STEP!H1591&lt;&gt;"",STEP!H1591,"")))</f>
        <v/>
      </c>
      <c r="J1591" s="408" t="str">
        <f>IF(AND(STEP!$G1591="",$J$8&lt;&gt;"ON"),"",IF(月報!BA1591&lt;&gt;"",月報!BA1591,IF(STEP!J1591&lt;&gt;"",STEP!J1591/24,"")))</f>
        <v/>
      </c>
      <c r="K1591" s="421" t="str">
        <f>IF(STEP!X1591&lt;&gt;"",STEP!X1591,"")</f>
        <v/>
      </c>
      <c r="L1591" s="421" t="str">
        <f>IF(STEP!Y1591&lt;&gt;"",STEP!Y1591,"")</f>
        <v/>
      </c>
      <c r="M1591" s="421" t="str">
        <f>IF(STEP!Z1591&lt;&gt;"",STEP!Z1591,"")</f>
        <v/>
      </c>
      <c r="N1591" s="422" t="str">
        <f>IF(STEP!R1591&lt;&gt;"",STEP!R1591,"")</f>
        <v/>
      </c>
      <c r="O1591" s="423" t="str">
        <f>IF(STEP!S1591&lt;&gt;"",STEP!S1591,"")</f>
        <v/>
      </c>
      <c r="P1591" s="316" t="str">
        <f t="shared" si="211"/>
        <v/>
      </c>
      <c r="Q1591" s="336"/>
      <c r="R1591" s="560" t="str">
        <f t="shared" si="209"/>
        <v/>
      </c>
    </row>
    <row r="1592" spans="2:18">
      <c r="B1592" s="517"/>
      <c r="C1592" s="623" t="str">
        <f>IF(STEP!C1592&lt;&gt;"",STEP!C1592,"")</f>
        <v/>
      </c>
      <c r="D1592" s="411" t="str">
        <f>IF(STEP!D1592&lt;&gt;"",STEP!D1592,"")</f>
        <v/>
      </c>
      <c r="E1592" s="412" t="str">
        <f>IF(STEP!E1592&lt;&gt;"",STEP!E1592,"")</f>
        <v/>
      </c>
      <c r="F1592" s="411" t="str">
        <f>IF(STEP!F1592&lt;&gt;"",STEP!F1592,"")</f>
        <v/>
      </c>
      <c r="G1592" s="413" t="str">
        <f>IF(STEP!C1592&lt;&gt;"",STEP!AD1592,"")</f>
        <v/>
      </c>
      <c r="H1592" s="413" t="str">
        <f>IF(AND(STEP!$G1592="",$J$8&lt;&gt;"ON"),"",IF(月報!AX1592&lt;&gt;"",月報!AX1592,IF(STEP!G1592&lt;&gt;"",STEP!G1592,"")))</f>
        <v/>
      </c>
      <c r="I1592" s="414" t="str">
        <f>IF(AND(STEP!$G1592="",$J$8&lt;&gt;"ON"),"",IF(月報!AZ1592&lt;&gt;"",月報!AZ1592,IF(STEP!H1592&lt;&gt;"",STEP!H1592,"")))</f>
        <v/>
      </c>
      <c r="J1592" s="414" t="str">
        <f>IF(AND(STEP!$G1592="",$J$8&lt;&gt;"ON"),"",IF(月報!BA1592&lt;&gt;"",月報!BA1592,IF(STEP!J1592&lt;&gt;"",STEP!J1592/24,"")))</f>
        <v/>
      </c>
      <c r="K1592" s="414" t="str">
        <f>IF(STEP!X1592&lt;&gt;"",STEP!X1592,"")</f>
        <v/>
      </c>
      <c r="L1592" s="414" t="str">
        <f>IF(STEP!Y1592&lt;&gt;"",STEP!Y1592,"")</f>
        <v/>
      </c>
      <c r="M1592" s="414" t="str">
        <f>IF(STEP!Z1592&lt;&gt;"",STEP!Z1592,"")</f>
        <v/>
      </c>
      <c r="N1592" s="424" t="str">
        <f>IF(STEP!R1592&lt;&gt;"",STEP!R1592,"")</f>
        <v/>
      </c>
      <c r="O1592" s="425" t="str">
        <f>IF(STEP!S1592&lt;&gt;"",STEP!S1592,"")</f>
        <v/>
      </c>
      <c r="P1592" s="317" t="str">
        <f t="shared" si="211"/>
        <v/>
      </c>
      <c r="Q1592" s="473"/>
      <c r="R1592" s="561" t="str">
        <f t="shared" ref="R1592:R1655" si="212">R1591</f>
        <v/>
      </c>
    </row>
    <row r="1593" spans="2:18">
      <c r="B1593" s="517"/>
      <c r="C1593" s="624" t="str">
        <f>IF(STEP!C1593&lt;&gt;"",STEP!C1593,"")</f>
        <v/>
      </c>
      <c r="D1593" s="405" t="str">
        <f>IF(STEP!D1593&lt;&gt;"",STEP!D1593,"")</f>
        <v/>
      </c>
      <c r="E1593" s="406" t="str">
        <f>IF(STEP!E1593&lt;&gt;"",STEP!E1593,"")</f>
        <v/>
      </c>
      <c r="F1593" s="405" t="str">
        <f>IF(STEP!F1593&lt;&gt;"",STEP!F1593,"")</f>
        <v/>
      </c>
      <c r="G1593" s="407" t="str">
        <f>IF(STEP!C1593&lt;&gt;"",STEP!AD1593,"")</f>
        <v/>
      </c>
      <c r="H1593" s="407" t="str">
        <f>IF(AND(STEP!$G1593="",$J$8&lt;&gt;"ON"),"",IF(月報!AX1593&lt;&gt;"",月報!AX1593,IF(STEP!G1593&lt;&gt;"",STEP!G1593,"")))</f>
        <v/>
      </c>
      <c r="I1593" s="408" t="str">
        <f>IF(AND(STEP!$G1593="",$J$8&lt;&gt;"ON"),"",IF(月報!AZ1593&lt;&gt;"",月報!AZ1593,IF(STEP!H1593&lt;&gt;"",STEP!H1593,"")))</f>
        <v/>
      </c>
      <c r="J1593" s="408" t="str">
        <f>IF(AND(STEP!$G1593="",$J$8&lt;&gt;"ON"),"",IF(月報!BA1593&lt;&gt;"",月報!BA1593,IF(STEP!J1593&lt;&gt;"",STEP!J1593/24,"")))</f>
        <v/>
      </c>
      <c r="K1593" s="408" t="str">
        <f>IF(STEP!X1593&lt;&gt;"",STEP!X1593,"")</f>
        <v/>
      </c>
      <c r="L1593" s="408" t="str">
        <f>IF(STEP!Y1593&lt;&gt;"",STEP!Y1593,"")</f>
        <v/>
      </c>
      <c r="M1593" s="408" t="str">
        <f>IF(STEP!Z1593&lt;&gt;"",STEP!Z1593,"")</f>
        <v/>
      </c>
      <c r="N1593" s="419" t="str">
        <f>IF(STEP!R1593&lt;&gt;"",STEP!R1593,"")</f>
        <v/>
      </c>
      <c r="O1593" s="420" t="str">
        <f>IF(STEP!S1593&lt;&gt;"",STEP!S1593,"")</f>
        <v/>
      </c>
      <c r="P1593" s="315" t="str">
        <f t="shared" si="211"/>
        <v/>
      </c>
      <c r="Q1593" s="474">
        <f>SUM(P1593:P1599)</f>
        <v>0</v>
      </c>
      <c r="R1593" s="562" t="str">
        <f t="shared" si="212"/>
        <v/>
      </c>
    </row>
    <row r="1594" spans="2:18">
      <c r="B1594" s="517"/>
      <c r="C1594" s="622" t="str">
        <f>IF(STEP!C1594&lt;&gt;"",STEP!C1594,"")</f>
        <v/>
      </c>
      <c r="D1594" s="409" t="str">
        <f>IF(STEP!D1594&lt;&gt;"",STEP!D1594,"")</f>
        <v/>
      </c>
      <c r="E1594" s="410" t="str">
        <f>IF(STEP!E1594&lt;&gt;"",STEP!E1594,"")</f>
        <v/>
      </c>
      <c r="F1594" s="409" t="str">
        <f>IF(STEP!F1594&lt;&gt;"",STEP!F1594,"")</f>
        <v/>
      </c>
      <c r="G1594" s="508" t="str">
        <f>IF(STEP!C1594&lt;&gt;"",STEP!AD1594,"")</f>
        <v/>
      </c>
      <c r="H1594" s="407" t="str">
        <f>IF(AND(STEP!$G1594="",$J$8&lt;&gt;"ON"),"",IF(月報!AX1594&lt;&gt;"",月報!AX1594,IF(STEP!G1594&lt;&gt;"",STEP!G1594,"")))</f>
        <v/>
      </c>
      <c r="I1594" s="408" t="str">
        <f>IF(AND(STEP!$G1594="",$J$8&lt;&gt;"ON"),"",IF(月報!AZ1594&lt;&gt;"",月報!AZ1594,IF(STEP!H1594&lt;&gt;"",STEP!H1594,"")))</f>
        <v/>
      </c>
      <c r="J1594" s="408" t="str">
        <f>IF(AND(STEP!$G1594="",$J$8&lt;&gt;"ON"),"",IF(月報!BA1594&lt;&gt;"",月報!BA1594,IF(STEP!J1594&lt;&gt;"",STEP!J1594/24,"")))</f>
        <v/>
      </c>
      <c r="K1594" s="421" t="str">
        <f>IF(STEP!X1594&lt;&gt;"",STEP!X1594,"")</f>
        <v/>
      </c>
      <c r="L1594" s="421" t="str">
        <f>IF(STEP!Y1594&lt;&gt;"",STEP!Y1594,"")</f>
        <v/>
      </c>
      <c r="M1594" s="421" t="str">
        <f>IF(STEP!Z1594&lt;&gt;"",STEP!Z1594,"")</f>
        <v/>
      </c>
      <c r="N1594" s="422" t="str">
        <f>IF(STEP!R1594&lt;&gt;"",STEP!R1594,"")</f>
        <v/>
      </c>
      <c r="O1594" s="423" t="str">
        <f>IF(STEP!S1594&lt;&gt;"",STEP!S1594,"")</f>
        <v/>
      </c>
      <c r="P1594" s="316" t="str">
        <f t="shared" si="211"/>
        <v/>
      </c>
      <c r="Q1594" s="336"/>
      <c r="R1594" s="560" t="str">
        <f t="shared" si="212"/>
        <v/>
      </c>
    </row>
    <row r="1595" spans="2:18">
      <c r="B1595" s="517"/>
      <c r="C1595" s="622" t="str">
        <f>IF(STEP!C1595&lt;&gt;"",STEP!C1595,"")</f>
        <v/>
      </c>
      <c r="D1595" s="409" t="str">
        <f>IF(STEP!D1595&lt;&gt;"",STEP!D1595,"")</f>
        <v/>
      </c>
      <c r="E1595" s="410" t="str">
        <f>IF(STEP!E1595&lt;&gt;"",STEP!E1595,"")</f>
        <v/>
      </c>
      <c r="F1595" s="409" t="str">
        <f>IF(STEP!F1595&lt;&gt;"",STEP!F1595,"")</f>
        <v/>
      </c>
      <c r="G1595" s="508" t="str">
        <f>IF(STEP!C1595&lt;&gt;"",STEP!AD1595,"")</f>
        <v/>
      </c>
      <c r="H1595" s="407" t="str">
        <f>IF(AND(STEP!$G1595="",$J$8&lt;&gt;"ON"),"",IF(月報!AX1595&lt;&gt;"",月報!AX1595,IF(STEP!G1595&lt;&gt;"",STEP!G1595,"")))</f>
        <v/>
      </c>
      <c r="I1595" s="408" t="str">
        <f>IF(AND(STEP!$G1595="",$J$8&lt;&gt;"ON"),"",IF(月報!AZ1595&lt;&gt;"",月報!AZ1595,IF(STEP!H1595&lt;&gt;"",STEP!H1595,"")))</f>
        <v/>
      </c>
      <c r="J1595" s="408" t="str">
        <f>IF(AND(STEP!$G1595="",$J$8&lt;&gt;"ON"),"",IF(月報!BA1595&lt;&gt;"",月報!BA1595,IF(STEP!J1595&lt;&gt;"",STEP!J1595/24,"")))</f>
        <v/>
      </c>
      <c r="K1595" s="421" t="str">
        <f>IF(STEP!X1595&lt;&gt;"",STEP!X1595,"")</f>
        <v/>
      </c>
      <c r="L1595" s="421" t="str">
        <f>IF(STEP!Y1595&lt;&gt;"",STEP!Y1595,"")</f>
        <v/>
      </c>
      <c r="M1595" s="421" t="str">
        <f>IF(STEP!Z1595&lt;&gt;"",STEP!Z1595,"")</f>
        <v/>
      </c>
      <c r="N1595" s="422" t="str">
        <f>IF(STEP!R1595&lt;&gt;"",STEP!R1595,"")</f>
        <v/>
      </c>
      <c r="O1595" s="423" t="str">
        <f>IF(STEP!S1595&lt;&gt;"",STEP!S1595,"")</f>
        <v/>
      </c>
      <c r="P1595" s="316" t="str">
        <f t="shared" si="211"/>
        <v/>
      </c>
      <c r="Q1595" s="336"/>
      <c r="R1595" s="560" t="str">
        <f t="shared" si="212"/>
        <v/>
      </c>
    </row>
    <row r="1596" spans="2:18">
      <c r="B1596" s="517"/>
      <c r="C1596" s="622" t="str">
        <f>IF(STEP!C1596&lt;&gt;"",STEP!C1596,"")</f>
        <v/>
      </c>
      <c r="D1596" s="409" t="str">
        <f>IF(STEP!D1596&lt;&gt;"",STEP!D1596,"")</f>
        <v/>
      </c>
      <c r="E1596" s="410" t="str">
        <f>IF(STEP!E1596&lt;&gt;"",STEP!E1596,"")</f>
        <v/>
      </c>
      <c r="F1596" s="409" t="str">
        <f>IF(STEP!F1596&lt;&gt;"",STEP!F1596,"")</f>
        <v/>
      </c>
      <c r="G1596" s="508" t="str">
        <f>IF(STEP!C1596&lt;&gt;"",STEP!AD1596,"")</f>
        <v/>
      </c>
      <c r="H1596" s="407" t="str">
        <f>IF(AND(STEP!$G1596="",$J$8&lt;&gt;"ON"),"",IF(月報!AX1596&lt;&gt;"",月報!AX1596,IF(STEP!G1596&lt;&gt;"",STEP!G1596,"")))</f>
        <v/>
      </c>
      <c r="I1596" s="408" t="str">
        <f>IF(AND(STEP!$G1596="",$J$8&lt;&gt;"ON"),"",IF(月報!AZ1596&lt;&gt;"",月報!AZ1596,IF(STEP!H1596&lt;&gt;"",STEP!H1596,"")))</f>
        <v/>
      </c>
      <c r="J1596" s="408" t="str">
        <f>IF(AND(STEP!$G1596="",$J$8&lt;&gt;"ON"),"",IF(月報!BA1596&lt;&gt;"",月報!BA1596,IF(STEP!J1596&lt;&gt;"",STEP!J1596/24,"")))</f>
        <v/>
      </c>
      <c r="K1596" s="421" t="str">
        <f>IF(STEP!X1596&lt;&gt;"",STEP!X1596,"")</f>
        <v/>
      </c>
      <c r="L1596" s="421" t="str">
        <f>IF(STEP!Y1596&lt;&gt;"",STEP!Y1596,"")</f>
        <v/>
      </c>
      <c r="M1596" s="421" t="str">
        <f>IF(STEP!Z1596&lt;&gt;"",STEP!Z1596,"")</f>
        <v/>
      </c>
      <c r="N1596" s="422" t="str">
        <f>IF(STEP!R1596&lt;&gt;"",STEP!R1596,"")</f>
        <v/>
      </c>
      <c r="O1596" s="423" t="str">
        <f>IF(STEP!S1596&lt;&gt;"",STEP!S1596,"")</f>
        <v/>
      </c>
      <c r="P1596" s="316" t="str">
        <f t="shared" si="211"/>
        <v/>
      </c>
      <c r="Q1596" s="336"/>
      <c r="R1596" s="560" t="str">
        <f t="shared" si="212"/>
        <v/>
      </c>
    </row>
    <row r="1597" spans="2:18">
      <c r="B1597" s="517"/>
      <c r="C1597" s="622" t="str">
        <f>IF(STEP!C1597&lt;&gt;"",STEP!C1597,"")</f>
        <v/>
      </c>
      <c r="D1597" s="409" t="str">
        <f>IF(STEP!D1597&lt;&gt;"",STEP!D1597,"")</f>
        <v/>
      </c>
      <c r="E1597" s="410" t="str">
        <f>IF(STEP!E1597&lt;&gt;"",STEP!E1597,"")</f>
        <v/>
      </c>
      <c r="F1597" s="409" t="str">
        <f>IF(STEP!F1597&lt;&gt;"",STEP!F1597,"")</f>
        <v/>
      </c>
      <c r="G1597" s="508" t="str">
        <f>IF(STEP!C1597&lt;&gt;"",STEP!AD1597,"")</f>
        <v/>
      </c>
      <c r="H1597" s="407" t="str">
        <f>IF(AND(STEP!$G1597="",$J$8&lt;&gt;"ON"),"",IF(月報!AX1597&lt;&gt;"",月報!AX1597,IF(STEP!G1597&lt;&gt;"",STEP!G1597,"")))</f>
        <v/>
      </c>
      <c r="I1597" s="408" t="str">
        <f>IF(AND(STEP!$G1597="",$J$8&lt;&gt;"ON"),"",IF(月報!AZ1597&lt;&gt;"",月報!AZ1597,IF(STEP!H1597&lt;&gt;"",STEP!H1597,"")))</f>
        <v/>
      </c>
      <c r="J1597" s="408" t="str">
        <f>IF(AND(STEP!$G1597="",$J$8&lt;&gt;"ON"),"",IF(月報!BA1597&lt;&gt;"",月報!BA1597,IF(STEP!J1597&lt;&gt;"",STEP!J1597/24,"")))</f>
        <v/>
      </c>
      <c r="K1597" s="421" t="str">
        <f>IF(STEP!X1597&lt;&gt;"",STEP!X1597,"")</f>
        <v/>
      </c>
      <c r="L1597" s="421" t="str">
        <f>IF(STEP!Y1597&lt;&gt;"",STEP!Y1597,"")</f>
        <v/>
      </c>
      <c r="M1597" s="421" t="str">
        <f>IF(STEP!Z1597&lt;&gt;"",STEP!Z1597,"")</f>
        <v/>
      </c>
      <c r="N1597" s="422" t="str">
        <f>IF(STEP!R1597&lt;&gt;"",STEP!R1597,"")</f>
        <v/>
      </c>
      <c r="O1597" s="423" t="str">
        <f>IF(STEP!S1597&lt;&gt;"",STEP!S1597,"")</f>
        <v/>
      </c>
      <c r="P1597" s="316" t="str">
        <f t="shared" si="211"/>
        <v/>
      </c>
      <c r="Q1597" s="336"/>
      <c r="R1597" s="560" t="str">
        <f t="shared" si="212"/>
        <v/>
      </c>
    </row>
    <row r="1598" spans="2:18">
      <c r="B1598" s="517"/>
      <c r="C1598" s="622" t="str">
        <f>IF(STEP!C1598&lt;&gt;"",STEP!C1598,"")</f>
        <v/>
      </c>
      <c r="D1598" s="409" t="str">
        <f>IF(STEP!D1598&lt;&gt;"",STEP!D1598,"")</f>
        <v/>
      </c>
      <c r="E1598" s="410" t="str">
        <f>IF(STEP!E1598&lt;&gt;"",STEP!E1598,"")</f>
        <v/>
      </c>
      <c r="F1598" s="409" t="str">
        <f>IF(STEP!F1598&lt;&gt;"",STEP!F1598,"")</f>
        <v/>
      </c>
      <c r="G1598" s="508" t="str">
        <f>IF(STEP!C1598&lt;&gt;"",STEP!AD1598,"")</f>
        <v/>
      </c>
      <c r="H1598" s="407" t="str">
        <f>IF(AND(STEP!$G1598="",$J$8&lt;&gt;"ON"),"",IF(月報!AX1598&lt;&gt;"",月報!AX1598,IF(STEP!G1598&lt;&gt;"",STEP!G1598,"")))</f>
        <v/>
      </c>
      <c r="I1598" s="408" t="str">
        <f>IF(AND(STEP!$G1598="",$J$8&lt;&gt;"ON"),"",IF(月報!AZ1598&lt;&gt;"",月報!AZ1598,IF(STEP!H1598&lt;&gt;"",STEP!H1598,"")))</f>
        <v/>
      </c>
      <c r="J1598" s="408" t="str">
        <f>IF(AND(STEP!$G1598="",$J$8&lt;&gt;"ON"),"",IF(月報!BA1598&lt;&gt;"",月報!BA1598,IF(STEP!J1598&lt;&gt;"",STEP!J1598/24,"")))</f>
        <v/>
      </c>
      <c r="K1598" s="421" t="str">
        <f>IF(STEP!X1598&lt;&gt;"",STEP!X1598,"")</f>
        <v/>
      </c>
      <c r="L1598" s="421" t="str">
        <f>IF(STEP!Y1598&lt;&gt;"",STEP!Y1598,"")</f>
        <v/>
      </c>
      <c r="M1598" s="421" t="str">
        <f>IF(STEP!Z1598&lt;&gt;"",STEP!Z1598,"")</f>
        <v/>
      </c>
      <c r="N1598" s="422" t="str">
        <f>IF(STEP!R1598&lt;&gt;"",STEP!R1598,"")</f>
        <v/>
      </c>
      <c r="O1598" s="423" t="str">
        <f>IF(STEP!S1598&lt;&gt;"",STEP!S1598,"")</f>
        <v/>
      </c>
      <c r="P1598" s="316" t="str">
        <f t="shared" si="211"/>
        <v/>
      </c>
      <c r="Q1598" s="336"/>
      <c r="R1598" s="560" t="str">
        <f t="shared" si="212"/>
        <v/>
      </c>
    </row>
    <row r="1599" spans="2:18">
      <c r="B1599" s="517"/>
      <c r="C1599" s="623" t="str">
        <f>IF(STEP!C1599&lt;&gt;"",STEP!C1599,"")</f>
        <v/>
      </c>
      <c r="D1599" s="411" t="str">
        <f>IF(STEP!D1599&lt;&gt;"",STEP!D1599,"")</f>
        <v/>
      </c>
      <c r="E1599" s="412" t="str">
        <f>IF(STEP!E1599&lt;&gt;"",STEP!E1599,"")</f>
        <v/>
      </c>
      <c r="F1599" s="411" t="str">
        <f>IF(STEP!F1599&lt;&gt;"",STEP!F1599,"")</f>
        <v/>
      </c>
      <c r="G1599" s="413" t="str">
        <f>IF(STEP!C1599&lt;&gt;"",STEP!AD1599,"")</f>
        <v/>
      </c>
      <c r="H1599" s="413" t="str">
        <f>IF(AND(STEP!$G1599="",$J$8&lt;&gt;"ON"),"",IF(月報!AX1599&lt;&gt;"",月報!AX1599,IF(STEP!G1599&lt;&gt;"",STEP!G1599,"")))</f>
        <v/>
      </c>
      <c r="I1599" s="414" t="str">
        <f>IF(AND(STEP!$G1599="",$J$8&lt;&gt;"ON"),"",IF(月報!AZ1599&lt;&gt;"",月報!AZ1599,IF(STEP!H1599&lt;&gt;"",STEP!H1599,"")))</f>
        <v/>
      </c>
      <c r="J1599" s="414" t="str">
        <f>IF(AND(STEP!$G1599="",$J$8&lt;&gt;"ON"),"",IF(月報!BA1599&lt;&gt;"",月報!BA1599,IF(STEP!J1599&lt;&gt;"",STEP!J1599/24,"")))</f>
        <v/>
      </c>
      <c r="K1599" s="414" t="str">
        <f>IF(STEP!X1599&lt;&gt;"",STEP!X1599,"")</f>
        <v/>
      </c>
      <c r="L1599" s="414" t="str">
        <f>IF(STEP!Y1599&lt;&gt;"",STEP!Y1599,"")</f>
        <v/>
      </c>
      <c r="M1599" s="414" t="str">
        <f>IF(STEP!Z1599&lt;&gt;"",STEP!Z1599,"")</f>
        <v/>
      </c>
      <c r="N1599" s="424" t="str">
        <f>IF(STEP!R1599&lt;&gt;"",STEP!R1599,"")</f>
        <v/>
      </c>
      <c r="O1599" s="425" t="str">
        <f>IF(STEP!S1599&lt;&gt;"",STEP!S1599,"")</f>
        <v/>
      </c>
      <c r="P1599" s="317" t="str">
        <f t="shared" si="211"/>
        <v/>
      </c>
      <c r="Q1599" s="473"/>
      <c r="R1599" s="561" t="str">
        <f t="shared" si="212"/>
        <v/>
      </c>
    </row>
    <row r="1600" spans="2:18">
      <c r="B1600" s="517"/>
      <c r="C1600" s="624" t="str">
        <f>IF(STEP!C1600&lt;&gt;"",STEP!C1600,"")</f>
        <v/>
      </c>
      <c r="D1600" s="405" t="str">
        <f>IF(STEP!D1600&lt;&gt;"",STEP!D1600,"")</f>
        <v/>
      </c>
      <c r="E1600" s="406" t="str">
        <f>IF(STEP!E1600&lt;&gt;"",STEP!E1600,"")</f>
        <v/>
      </c>
      <c r="F1600" s="405" t="str">
        <f>IF(STEP!F1600&lt;&gt;"",STEP!F1600,"")</f>
        <v/>
      </c>
      <c r="G1600" s="407" t="str">
        <f>IF(STEP!C1600&lt;&gt;"",STEP!AD1600,"")</f>
        <v/>
      </c>
      <c r="H1600" s="407" t="str">
        <f>IF(AND(STEP!$G1600="",$J$8&lt;&gt;"ON"),"",IF(月報!AX1600&lt;&gt;"",月報!AX1600,IF(STEP!G1600&lt;&gt;"",STEP!G1600,"")))</f>
        <v/>
      </c>
      <c r="I1600" s="408" t="str">
        <f>IF(AND(STEP!$G1600="",$J$8&lt;&gt;"ON"),"",IF(月報!AZ1600&lt;&gt;"",月報!AZ1600,IF(STEP!H1600&lt;&gt;"",STEP!H1600,"")))</f>
        <v/>
      </c>
      <c r="J1600" s="408" t="str">
        <f>IF(AND(STEP!$G1600="",$J$8&lt;&gt;"ON"),"",IF(月報!BA1600&lt;&gt;"",月報!BA1600,IF(STEP!J1600&lt;&gt;"",STEP!J1600/24,"")))</f>
        <v/>
      </c>
      <c r="K1600" s="408" t="str">
        <f>IF(STEP!X1600&lt;&gt;"",STEP!X1600,"")</f>
        <v/>
      </c>
      <c r="L1600" s="408" t="str">
        <f>IF(STEP!Y1600&lt;&gt;"",STEP!Y1600,"")</f>
        <v/>
      </c>
      <c r="M1600" s="408" t="str">
        <f>IF(STEP!Z1600&lt;&gt;"",STEP!Z1600,"")</f>
        <v/>
      </c>
      <c r="N1600" s="419" t="str">
        <f>IF(STEP!R1600&lt;&gt;"",STEP!R1600,"")</f>
        <v/>
      </c>
      <c r="O1600" s="420" t="str">
        <f>IF(STEP!S1600&lt;&gt;"",STEP!S1600,"")</f>
        <v/>
      </c>
      <c r="P1600" s="315" t="str">
        <f t="shared" si="211"/>
        <v/>
      </c>
      <c r="Q1600" s="474">
        <f>SUM(P1600:P1606)</f>
        <v>0</v>
      </c>
      <c r="R1600" s="562" t="str">
        <f t="shared" si="212"/>
        <v/>
      </c>
    </row>
    <row r="1601" spans="2:18">
      <c r="B1601" s="517"/>
      <c r="C1601" s="622" t="str">
        <f>IF(STEP!C1601&lt;&gt;"",STEP!C1601,"")</f>
        <v/>
      </c>
      <c r="D1601" s="409" t="str">
        <f>IF(STEP!D1601&lt;&gt;"",STEP!D1601,"")</f>
        <v/>
      </c>
      <c r="E1601" s="410" t="str">
        <f>IF(STEP!E1601&lt;&gt;"",STEP!E1601,"")</f>
        <v/>
      </c>
      <c r="F1601" s="409" t="str">
        <f>IF(STEP!F1601&lt;&gt;"",STEP!F1601,"")</f>
        <v/>
      </c>
      <c r="G1601" s="508" t="str">
        <f>IF(STEP!C1601&lt;&gt;"",STEP!AD1601,"")</f>
        <v/>
      </c>
      <c r="H1601" s="407" t="str">
        <f>IF(AND(STEP!$G1601="",$J$8&lt;&gt;"ON"),"",IF(月報!AX1601&lt;&gt;"",月報!AX1601,IF(STEP!G1601&lt;&gt;"",STEP!G1601,"")))</f>
        <v/>
      </c>
      <c r="I1601" s="408" t="str">
        <f>IF(AND(STEP!$G1601="",$J$8&lt;&gt;"ON"),"",IF(月報!AZ1601&lt;&gt;"",月報!AZ1601,IF(STEP!H1601&lt;&gt;"",STEP!H1601,"")))</f>
        <v/>
      </c>
      <c r="J1601" s="408" t="str">
        <f>IF(AND(STEP!$G1601="",$J$8&lt;&gt;"ON"),"",IF(月報!BA1601&lt;&gt;"",月報!BA1601,IF(STEP!J1601&lt;&gt;"",STEP!J1601/24,"")))</f>
        <v/>
      </c>
      <c r="K1601" s="421" t="str">
        <f>IF(STEP!X1601&lt;&gt;"",STEP!X1601,"")</f>
        <v/>
      </c>
      <c r="L1601" s="421" t="str">
        <f>IF(STEP!Y1601&lt;&gt;"",STEP!Y1601,"")</f>
        <v/>
      </c>
      <c r="M1601" s="421" t="str">
        <f>IF(STEP!Z1601&lt;&gt;"",STEP!Z1601,"")</f>
        <v/>
      </c>
      <c r="N1601" s="422" t="str">
        <f>IF(STEP!R1601&lt;&gt;"",STEP!R1601,"")</f>
        <v/>
      </c>
      <c r="O1601" s="423" t="str">
        <f>IF(STEP!S1601&lt;&gt;"",STEP!S1601,"")</f>
        <v/>
      </c>
      <c r="P1601" s="316" t="str">
        <f t="shared" si="211"/>
        <v/>
      </c>
      <c r="Q1601" s="336"/>
      <c r="R1601" s="560" t="str">
        <f t="shared" si="212"/>
        <v/>
      </c>
    </row>
    <row r="1602" spans="2:18">
      <c r="B1602" s="517"/>
      <c r="C1602" s="622" t="str">
        <f>IF(STEP!C1602&lt;&gt;"",STEP!C1602,"")</f>
        <v/>
      </c>
      <c r="D1602" s="409" t="str">
        <f>IF(STEP!D1602&lt;&gt;"",STEP!D1602,"")</f>
        <v/>
      </c>
      <c r="E1602" s="410" t="str">
        <f>IF(STEP!E1602&lt;&gt;"",STEP!E1602,"")</f>
        <v/>
      </c>
      <c r="F1602" s="409" t="str">
        <f>IF(STEP!F1602&lt;&gt;"",STEP!F1602,"")</f>
        <v/>
      </c>
      <c r="G1602" s="508" t="str">
        <f>IF(STEP!C1602&lt;&gt;"",STEP!AD1602,"")</f>
        <v/>
      </c>
      <c r="H1602" s="407" t="str">
        <f>IF(AND(STEP!$G1602="",$J$8&lt;&gt;"ON"),"",IF(月報!AX1602&lt;&gt;"",月報!AX1602,IF(STEP!G1602&lt;&gt;"",STEP!G1602,"")))</f>
        <v/>
      </c>
      <c r="I1602" s="408" t="str">
        <f>IF(AND(STEP!$G1602="",$J$8&lt;&gt;"ON"),"",IF(月報!AZ1602&lt;&gt;"",月報!AZ1602,IF(STEP!H1602&lt;&gt;"",STEP!H1602,"")))</f>
        <v/>
      </c>
      <c r="J1602" s="408" t="str">
        <f>IF(AND(STEP!$G1602="",$J$8&lt;&gt;"ON"),"",IF(月報!BA1602&lt;&gt;"",月報!BA1602,IF(STEP!J1602&lt;&gt;"",STEP!J1602/24,"")))</f>
        <v/>
      </c>
      <c r="K1602" s="421" t="str">
        <f>IF(STEP!X1602&lt;&gt;"",STEP!X1602,"")</f>
        <v/>
      </c>
      <c r="L1602" s="421" t="str">
        <f>IF(STEP!Y1602&lt;&gt;"",STEP!Y1602,"")</f>
        <v/>
      </c>
      <c r="M1602" s="421" t="str">
        <f>IF(STEP!Z1602&lt;&gt;"",STEP!Z1602,"")</f>
        <v/>
      </c>
      <c r="N1602" s="422" t="str">
        <f>IF(STEP!R1602&lt;&gt;"",STEP!R1602,"")</f>
        <v/>
      </c>
      <c r="O1602" s="423" t="str">
        <f>IF(STEP!S1602&lt;&gt;"",STEP!S1602,"")</f>
        <v/>
      </c>
      <c r="P1602" s="316" t="str">
        <f t="shared" si="211"/>
        <v/>
      </c>
      <c r="Q1602" s="336"/>
      <c r="R1602" s="560" t="str">
        <f t="shared" si="212"/>
        <v/>
      </c>
    </row>
    <row r="1603" spans="2:18">
      <c r="B1603" s="517"/>
      <c r="C1603" s="622" t="str">
        <f>IF(STEP!C1603&lt;&gt;"",STEP!C1603,"")</f>
        <v/>
      </c>
      <c r="D1603" s="409" t="str">
        <f>IF(STEP!D1603&lt;&gt;"",STEP!D1603,"")</f>
        <v/>
      </c>
      <c r="E1603" s="410" t="str">
        <f>IF(STEP!E1603&lt;&gt;"",STEP!E1603,"")</f>
        <v/>
      </c>
      <c r="F1603" s="409" t="str">
        <f>IF(STEP!F1603&lt;&gt;"",STEP!F1603,"")</f>
        <v/>
      </c>
      <c r="G1603" s="508" t="str">
        <f>IF(STEP!C1603&lt;&gt;"",STEP!AD1603,"")</f>
        <v/>
      </c>
      <c r="H1603" s="407" t="str">
        <f>IF(AND(STEP!$G1603="",$J$8&lt;&gt;"ON"),"",IF(月報!AX1603&lt;&gt;"",月報!AX1603,IF(STEP!G1603&lt;&gt;"",STEP!G1603,"")))</f>
        <v/>
      </c>
      <c r="I1603" s="408" t="str">
        <f>IF(AND(STEP!$G1603="",$J$8&lt;&gt;"ON"),"",IF(月報!AZ1603&lt;&gt;"",月報!AZ1603,IF(STEP!H1603&lt;&gt;"",STEP!H1603,"")))</f>
        <v/>
      </c>
      <c r="J1603" s="408" t="str">
        <f>IF(AND(STEP!$G1603="",$J$8&lt;&gt;"ON"),"",IF(月報!BA1603&lt;&gt;"",月報!BA1603,IF(STEP!J1603&lt;&gt;"",STEP!J1603/24,"")))</f>
        <v/>
      </c>
      <c r="K1603" s="421" t="str">
        <f>IF(STEP!X1603&lt;&gt;"",STEP!X1603,"")</f>
        <v/>
      </c>
      <c r="L1603" s="421" t="str">
        <f>IF(STEP!Y1603&lt;&gt;"",STEP!Y1603,"")</f>
        <v/>
      </c>
      <c r="M1603" s="421" t="str">
        <f>IF(STEP!Z1603&lt;&gt;"",STEP!Z1603,"")</f>
        <v/>
      </c>
      <c r="N1603" s="422" t="str">
        <f>IF(STEP!R1603&lt;&gt;"",STEP!R1603,"")</f>
        <v/>
      </c>
      <c r="O1603" s="423" t="str">
        <f>IF(STEP!S1603&lt;&gt;"",STEP!S1603,"")</f>
        <v/>
      </c>
      <c r="P1603" s="316" t="str">
        <f t="shared" si="211"/>
        <v/>
      </c>
      <c r="Q1603" s="336"/>
      <c r="R1603" s="560" t="str">
        <f t="shared" si="212"/>
        <v/>
      </c>
    </row>
    <row r="1604" spans="2:18">
      <c r="B1604" s="517"/>
      <c r="C1604" s="622" t="str">
        <f>IF(STEP!C1604&lt;&gt;"",STEP!C1604,"")</f>
        <v/>
      </c>
      <c r="D1604" s="409" t="str">
        <f>IF(STEP!D1604&lt;&gt;"",STEP!D1604,"")</f>
        <v/>
      </c>
      <c r="E1604" s="410" t="str">
        <f>IF(STEP!E1604&lt;&gt;"",STEP!E1604,"")</f>
        <v/>
      </c>
      <c r="F1604" s="409" t="str">
        <f>IF(STEP!F1604&lt;&gt;"",STEP!F1604,"")</f>
        <v/>
      </c>
      <c r="G1604" s="508" t="str">
        <f>IF(STEP!C1604&lt;&gt;"",STEP!AD1604,"")</f>
        <v/>
      </c>
      <c r="H1604" s="407" t="str">
        <f>IF(AND(STEP!$G1604="",$J$8&lt;&gt;"ON"),"",IF(月報!AX1604&lt;&gt;"",月報!AX1604,IF(STEP!G1604&lt;&gt;"",STEP!G1604,"")))</f>
        <v/>
      </c>
      <c r="I1604" s="408" t="str">
        <f>IF(AND(STEP!$G1604="",$J$8&lt;&gt;"ON"),"",IF(月報!AZ1604&lt;&gt;"",月報!AZ1604,IF(STEP!H1604&lt;&gt;"",STEP!H1604,"")))</f>
        <v/>
      </c>
      <c r="J1604" s="408" t="str">
        <f>IF(AND(STEP!$G1604="",$J$8&lt;&gt;"ON"),"",IF(月報!BA1604&lt;&gt;"",月報!BA1604,IF(STEP!J1604&lt;&gt;"",STEP!J1604/24,"")))</f>
        <v/>
      </c>
      <c r="K1604" s="421" t="str">
        <f>IF(STEP!X1604&lt;&gt;"",STEP!X1604,"")</f>
        <v/>
      </c>
      <c r="L1604" s="421" t="str">
        <f>IF(STEP!Y1604&lt;&gt;"",STEP!Y1604,"")</f>
        <v/>
      </c>
      <c r="M1604" s="421" t="str">
        <f>IF(STEP!Z1604&lt;&gt;"",STEP!Z1604,"")</f>
        <v/>
      </c>
      <c r="N1604" s="422" t="str">
        <f>IF(STEP!R1604&lt;&gt;"",STEP!R1604,"")</f>
        <v/>
      </c>
      <c r="O1604" s="423" t="str">
        <f>IF(STEP!S1604&lt;&gt;"",STEP!S1604,"")</f>
        <v/>
      </c>
      <c r="P1604" s="316" t="str">
        <f t="shared" si="211"/>
        <v/>
      </c>
      <c r="Q1604" s="336"/>
      <c r="R1604" s="560" t="str">
        <f t="shared" si="212"/>
        <v/>
      </c>
    </row>
    <row r="1605" spans="2:18">
      <c r="B1605" s="517"/>
      <c r="C1605" s="622" t="str">
        <f>IF(STEP!C1605&lt;&gt;"",STEP!C1605,"")</f>
        <v/>
      </c>
      <c r="D1605" s="409" t="str">
        <f>IF(STEP!D1605&lt;&gt;"",STEP!D1605,"")</f>
        <v/>
      </c>
      <c r="E1605" s="410" t="str">
        <f>IF(STEP!E1605&lt;&gt;"",STEP!E1605,"")</f>
        <v/>
      </c>
      <c r="F1605" s="409" t="str">
        <f>IF(STEP!F1605&lt;&gt;"",STEP!F1605,"")</f>
        <v/>
      </c>
      <c r="G1605" s="508" t="str">
        <f>IF(STEP!C1605&lt;&gt;"",STEP!AD1605,"")</f>
        <v/>
      </c>
      <c r="H1605" s="407" t="str">
        <f>IF(AND(STEP!$G1605="",$J$8&lt;&gt;"ON"),"",IF(月報!AX1605&lt;&gt;"",月報!AX1605,IF(STEP!G1605&lt;&gt;"",STEP!G1605,"")))</f>
        <v/>
      </c>
      <c r="I1605" s="408" t="str">
        <f>IF(AND(STEP!$G1605="",$J$8&lt;&gt;"ON"),"",IF(月報!AZ1605&lt;&gt;"",月報!AZ1605,IF(STEP!H1605&lt;&gt;"",STEP!H1605,"")))</f>
        <v/>
      </c>
      <c r="J1605" s="408" t="str">
        <f>IF(AND(STEP!$G1605="",$J$8&lt;&gt;"ON"),"",IF(月報!BA1605&lt;&gt;"",月報!BA1605,IF(STEP!J1605&lt;&gt;"",STEP!J1605/24,"")))</f>
        <v/>
      </c>
      <c r="K1605" s="421" t="str">
        <f>IF(STEP!X1605&lt;&gt;"",STEP!X1605,"")</f>
        <v/>
      </c>
      <c r="L1605" s="421" t="str">
        <f>IF(STEP!Y1605&lt;&gt;"",STEP!Y1605,"")</f>
        <v/>
      </c>
      <c r="M1605" s="421" t="str">
        <f>IF(STEP!Z1605&lt;&gt;"",STEP!Z1605,"")</f>
        <v/>
      </c>
      <c r="N1605" s="422" t="str">
        <f>IF(STEP!R1605&lt;&gt;"",STEP!R1605,"")</f>
        <v/>
      </c>
      <c r="O1605" s="423" t="str">
        <f>IF(STEP!S1605&lt;&gt;"",STEP!S1605,"")</f>
        <v/>
      </c>
      <c r="P1605" s="316" t="str">
        <f t="shared" si="211"/>
        <v/>
      </c>
      <c r="Q1605" s="336"/>
      <c r="R1605" s="560" t="str">
        <f t="shared" si="212"/>
        <v/>
      </c>
    </row>
    <row r="1606" spans="2:18">
      <c r="B1606" s="517"/>
      <c r="C1606" s="623" t="str">
        <f>IF(STEP!C1606&lt;&gt;"",STEP!C1606,"")</f>
        <v/>
      </c>
      <c r="D1606" s="411" t="str">
        <f>IF(STEP!D1606&lt;&gt;"",STEP!D1606,"")</f>
        <v/>
      </c>
      <c r="E1606" s="412" t="str">
        <f>IF(STEP!E1606&lt;&gt;"",STEP!E1606,"")</f>
        <v/>
      </c>
      <c r="F1606" s="411" t="str">
        <f>IF(STEP!F1606&lt;&gt;"",STEP!F1606,"")</f>
        <v/>
      </c>
      <c r="G1606" s="413" t="str">
        <f>IF(STEP!C1606&lt;&gt;"",STEP!AD1606,"")</f>
        <v/>
      </c>
      <c r="H1606" s="413" t="str">
        <f>IF(AND(STEP!$G1606="",$J$8&lt;&gt;"ON"),"",IF(月報!AX1606&lt;&gt;"",月報!AX1606,IF(STEP!G1606&lt;&gt;"",STEP!G1606,"")))</f>
        <v/>
      </c>
      <c r="I1606" s="414" t="str">
        <f>IF(AND(STEP!$G1606="",$J$8&lt;&gt;"ON"),"",IF(月報!AZ1606&lt;&gt;"",月報!AZ1606,IF(STEP!H1606&lt;&gt;"",STEP!H1606,"")))</f>
        <v/>
      </c>
      <c r="J1606" s="414" t="str">
        <f>IF(AND(STEP!$G1606="",$J$8&lt;&gt;"ON"),"",IF(月報!BA1606&lt;&gt;"",月報!BA1606,IF(STEP!J1606&lt;&gt;"",STEP!J1606/24,"")))</f>
        <v/>
      </c>
      <c r="K1606" s="414" t="str">
        <f>IF(STEP!X1606&lt;&gt;"",STEP!X1606,"")</f>
        <v/>
      </c>
      <c r="L1606" s="414" t="str">
        <f>IF(STEP!Y1606&lt;&gt;"",STEP!Y1606,"")</f>
        <v/>
      </c>
      <c r="M1606" s="414" t="str">
        <f>IF(STEP!Z1606&lt;&gt;"",STEP!Z1606,"")</f>
        <v/>
      </c>
      <c r="N1606" s="424" t="str">
        <f>IF(STEP!R1606&lt;&gt;"",STEP!R1606,"")</f>
        <v/>
      </c>
      <c r="O1606" s="425" t="str">
        <f>IF(STEP!S1606&lt;&gt;"",STEP!S1606,"")</f>
        <v/>
      </c>
      <c r="P1606" s="317" t="str">
        <f t="shared" si="211"/>
        <v/>
      </c>
      <c r="Q1606" s="473"/>
      <c r="R1606" s="561" t="str">
        <f t="shared" si="212"/>
        <v/>
      </c>
    </row>
    <row r="1607" spans="2:18">
      <c r="B1607" s="517"/>
      <c r="C1607" s="624" t="str">
        <f>IF(STEP!C1607&lt;&gt;"",STEP!C1607,"")</f>
        <v/>
      </c>
      <c r="D1607" s="405" t="str">
        <f>IF(STEP!D1607&lt;&gt;"",STEP!D1607,"")</f>
        <v/>
      </c>
      <c r="E1607" s="406" t="str">
        <f>IF(STEP!E1607&lt;&gt;"",STEP!E1607,"")</f>
        <v/>
      </c>
      <c r="F1607" s="405" t="str">
        <f>IF(STEP!F1607&lt;&gt;"",STEP!F1607,"")</f>
        <v/>
      </c>
      <c r="G1607" s="407" t="str">
        <f>IF(STEP!C1607&lt;&gt;"",STEP!AD1607,"")</f>
        <v/>
      </c>
      <c r="H1607" s="407" t="str">
        <f>IF(AND(STEP!$G1607="",$J$8&lt;&gt;"ON"),"",IF(月報!AX1607&lt;&gt;"",月報!AX1607,IF(STEP!G1607&lt;&gt;"",STEP!G1607,"")))</f>
        <v/>
      </c>
      <c r="I1607" s="408" t="str">
        <f>IF(AND(STEP!$G1607="",$J$8&lt;&gt;"ON"),"",IF(月報!AZ1607&lt;&gt;"",月報!AZ1607,IF(STEP!H1607&lt;&gt;"",STEP!H1607,"")))</f>
        <v/>
      </c>
      <c r="J1607" s="408" t="str">
        <f>IF(AND(STEP!$G1607="",$J$8&lt;&gt;"ON"),"",IF(月報!BA1607&lt;&gt;"",月報!BA1607,IF(STEP!J1607&lt;&gt;"",STEP!J1607/24,"")))</f>
        <v/>
      </c>
      <c r="K1607" s="408" t="str">
        <f>IF(STEP!X1607&lt;&gt;"",STEP!X1607,"")</f>
        <v/>
      </c>
      <c r="L1607" s="408" t="str">
        <f>IF(STEP!Y1607&lt;&gt;"",STEP!Y1607,"")</f>
        <v/>
      </c>
      <c r="M1607" s="408" t="str">
        <f>IF(STEP!Z1607&lt;&gt;"",STEP!Z1607,"")</f>
        <v/>
      </c>
      <c r="N1607" s="419" t="str">
        <f>IF(STEP!R1607&lt;&gt;"",STEP!R1607,"")</f>
        <v/>
      </c>
      <c r="O1607" s="420" t="str">
        <f>IF(STEP!S1607&lt;&gt;"",STEP!S1607,"")</f>
        <v/>
      </c>
      <c r="P1607" s="315" t="str">
        <f t="shared" si="211"/>
        <v/>
      </c>
      <c r="Q1607" s="474">
        <f>SUM(P1607:P1613)</f>
        <v>0</v>
      </c>
      <c r="R1607" s="562" t="str">
        <f t="shared" si="212"/>
        <v/>
      </c>
    </row>
    <row r="1608" spans="2:18">
      <c r="B1608" s="517"/>
      <c r="C1608" s="622" t="str">
        <f>IF(STEP!C1608&lt;&gt;"",STEP!C1608,"")</f>
        <v/>
      </c>
      <c r="D1608" s="409" t="str">
        <f>IF(STEP!D1608&lt;&gt;"",STEP!D1608,"")</f>
        <v/>
      </c>
      <c r="E1608" s="410" t="str">
        <f>IF(STEP!E1608&lt;&gt;"",STEP!E1608,"")</f>
        <v/>
      </c>
      <c r="F1608" s="409" t="str">
        <f>IF(STEP!F1608&lt;&gt;"",STEP!F1608,"")</f>
        <v/>
      </c>
      <c r="G1608" s="508" t="str">
        <f>IF(STEP!C1608&lt;&gt;"",STEP!AD1608,"")</f>
        <v/>
      </c>
      <c r="H1608" s="407" t="str">
        <f>IF(AND(STEP!$G1608="",$J$8&lt;&gt;"ON"),"",IF(月報!AX1608&lt;&gt;"",月報!AX1608,IF(STEP!G1608&lt;&gt;"",STEP!G1608,"")))</f>
        <v/>
      </c>
      <c r="I1608" s="408" t="str">
        <f>IF(AND(STEP!$G1608="",$J$8&lt;&gt;"ON"),"",IF(月報!AZ1608&lt;&gt;"",月報!AZ1608,IF(STEP!H1608&lt;&gt;"",STEP!H1608,"")))</f>
        <v/>
      </c>
      <c r="J1608" s="408" t="str">
        <f>IF(AND(STEP!$G1608="",$J$8&lt;&gt;"ON"),"",IF(月報!BA1608&lt;&gt;"",月報!BA1608,IF(STEP!J1608&lt;&gt;"",STEP!J1608/24,"")))</f>
        <v/>
      </c>
      <c r="K1608" s="421" t="str">
        <f>IF(STEP!X1608&lt;&gt;"",STEP!X1608,"")</f>
        <v/>
      </c>
      <c r="L1608" s="421" t="str">
        <f>IF(STEP!Y1608&lt;&gt;"",STEP!Y1608,"")</f>
        <v/>
      </c>
      <c r="M1608" s="421" t="str">
        <f>IF(STEP!Z1608&lt;&gt;"",STEP!Z1608,"")</f>
        <v/>
      </c>
      <c r="N1608" s="422" t="str">
        <f>IF(STEP!R1608&lt;&gt;"",STEP!R1608,"")</f>
        <v/>
      </c>
      <c r="O1608" s="423" t="str">
        <f>IF(STEP!S1608&lt;&gt;"",STEP!S1608,"")</f>
        <v/>
      </c>
      <c r="P1608" s="316" t="str">
        <f t="shared" si="211"/>
        <v/>
      </c>
      <c r="Q1608" s="336"/>
      <c r="R1608" s="560" t="str">
        <f t="shared" si="212"/>
        <v/>
      </c>
    </row>
    <row r="1609" spans="2:18">
      <c r="B1609" s="517"/>
      <c r="C1609" s="622" t="str">
        <f>IF(STEP!C1609&lt;&gt;"",STEP!C1609,"")</f>
        <v/>
      </c>
      <c r="D1609" s="409" t="str">
        <f>IF(STEP!D1609&lt;&gt;"",STEP!D1609,"")</f>
        <v/>
      </c>
      <c r="E1609" s="410" t="str">
        <f>IF(STEP!E1609&lt;&gt;"",STEP!E1609,"")</f>
        <v/>
      </c>
      <c r="F1609" s="409" t="str">
        <f>IF(STEP!F1609&lt;&gt;"",STEP!F1609,"")</f>
        <v/>
      </c>
      <c r="G1609" s="508" t="str">
        <f>IF(STEP!C1609&lt;&gt;"",STEP!AD1609,"")</f>
        <v/>
      </c>
      <c r="H1609" s="407" t="str">
        <f>IF(AND(STEP!$G1609="",$J$8&lt;&gt;"ON"),"",IF(月報!AX1609&lt;&gt;"",月報!AX1609,IF(STEP!G1609&lt;&gt;"",STEP!G1609,"")))</f>
        <v/>
      </c>
      <c r="I1609" s="408" t="str">
        <f>IF(AND(STEP!$G1609="",$J$8&lt;&gt;"ON"),"",IF(月報!AZ1609&lt;&gt;"",月報!AZ1609,IF(STEP!H1609&lt;&gt;"",STEP!H1609,"")))</f>
        <v/>
      </c>
      <c r="J1609" s="408" t="str">
        <f>IF(AND(STEP!$G1609="",$J$8&lt;&gt;"ON"),"",IF(月報!BA1609&lt;&gt;"",月報!BA1609,IF(STEP!J1609&lt;&gt;"",STEP!J1609/24,"")))</f>
        <v/>
      </c>
      <c r="K1609" s="421" t="str">
        <f>IF(STEP!X1609&lt;&gt;"",STEP!X1609,"")</f>
        <v/>
      </c>
      <c r="L1609" s="421" t="str">
        <f>IF(STEP!Y1609&lt;&gt;"",STEP!Y1609,"")</f>
        <v/>
      </c>
      <c r="M1609" s="421" t="str">
        <f>IF(STEP!Z1609&lt;&gt;"",STEP!Z1609,"")</f>
        <v/>
      </c>
      <c r="N1609" s="422" t="str">
        <f>IF(STEP!R1609&lt;&gt;"",STEP!R1609,"")</f>
        <v/>
      </c>
      <c r="O1609" s="423" t="str">
        <f>IF(STEP!S1609&lt;&gt;"",STEP!S1609,"")</f>
        <v/>
      </c>
      <c r="P1609" s="316" t="str">
        <f t="shared" si="211"/>
        <v/>
      </c>
      <c r="Q1609" s="336"/>
      <c r="R1609" s="560" t="str">
        <f t="shared" si="212"/>
        <v/>
      </c>
    </row>
    <row r="1610" spans="2:18">
      <c r="B1610" s="517"/>
      <c r="C1610" s="622" t="str">
        <f>IF(STEP!C1610&lt;&gt;"",STEP!C1610,"")</f>
        <v/>
      </c>
      <c r="D1610" s="409" t="str">
        <f>IF(STEP!D1610&lt;&gt;"",STEP!D1610,"")</f>
        <v/>
      </c>
      <c r="E1610" s="410" t="str">
        <f>IF(STEP!E1610&lt;&gt;"",STEP!E1610,"")</f>
        <v/>
      </c>
      <c r="F1610" s="409" t="str">
        <f>IF(STEP!F1610&lt;&gt;"",STEP!F1610,"")</f>
        <v/>
      </c>
      <c r="G1610" s="508" t="str">
        <f>IF(STEP!C1610&lt;&gt;"",STEP!AD1610,"")</f>
        <v/>
      </c>
      <c r="H1610" s="407" t="str">
        <f>IF(AND(STEP!$G1610="",$J$8&lt;&gt;"ON"),"",IF(月報!AX1610&lt;&gt;"",月報!AX1610,IF(STEP!G1610&lt;&gt;"",STEP!G1610,"")))</f>
        <v/>
      </c>
      <c r="I1610" s="408" t="str">
        <f>IF(AND(STEP!$G1610="",$J$8&lt;&gt;"ON"),"",IF(月報!AZ1610&lt;&gt;"",月報!AZ1610,IF(STEP!H1610&lt;&gt;"",STEP!H1610,"")))</f>
        <v/>
      </c>
      <c r="J1610" s="408" t="str">
        <f>IF(AND(STEP!$G1610="",$J$8&lt;&gt;"ON"),"",IF(月報!BA1610&lt;&gt;"",月報!BA1610,IF(STEP!J1610&lt;&gt;"",STEP!J1610/24,"")))</f>
        <v/>
      </c>
      <c r="K1610" s="421" t="str">
        <f>IF(STEP!X1610&lt;&gt;"",STEP!X1610,"")</f>
        <v/>
      </c>
      <c r="L1610" s="421" t="str">
        <f>IF(STEP!Y1610&lt;&gt;"",STEP!Y1610,"")</f>
        <v/>
      </c>
      <c r="M1610" s="421" t="str">
        <f>IF(STEP!Z1610&lt;&gt;"",STEP!Z1610,"")</f>
        <v/>
      </c>
      <c r="N1610" s="422" t="str">
        <f>IF(STEP!R1610&lt;&gt;"",STEP!R1610,"")</f>
        <v/>
      </c>
      <c r="O1610" s="423" t="str">
        <f>IF(STEP!S1610&lt;&gt;"",STEP!S1610,"")</f>
        <v/>
      </c>
      <c r="P1610" s="316" t="str">
        <f t="shared" si="211"/>
        <v/>
      </c>
      <c r="Q1610" s="336"/>
      <c r="R1610" s="560" t="str">
        <f t="shared" si="212"/>
        <v/>
      </c>
    </row>
    <row r="1611" spans="2:18">
      <c r="B1611" s="517"/>
      <c r="C1611" s="622" t="str">
        <f>IF(STEP!C1611&lt;&gt;"",STEP!C1611,"")</f>
        <v/>
      </c>
      <c r="D1611" s="409" t="str">
        <f>IF(STEP!D1611&lt;&gt;"",STEP!D1611,"")</f>
        <v/>
      </c>
      <c r="E1611" s="410" t="str">
        <f>IF(STEP!E1611&lt;&gt;"",STEP!E1611,"")</f>
        <v/>
      </c>
      <c r="F1611" s="409" t="str">
        <f>IF(STEP!F1611&lt;&gt;"",STEP!F1611,"")</f>
        <v/>
      </c>
      <c r="G1611" s="508" t="str">
        <f>IF(STEP!C1611&lt;&gt;"",STEP!AD1611,"")</f>
        <v/>
      </c>
      <c r="H1611" s="407" t="str">
        <f>IF(AND(STEP!$G1611="",$J$8&lt;&gt;"ON"),"",IF(月報!AX1611&lt;&gt;"",月報!AX1611,IF(STEP!G1611&lt;&gt;"",STEP!G1611,"")))</f>
        <v/>
      </c>
      <c r="I1611" s="408" t="str">
        <f>IF(AND(STEP!$G1611="",$J$8&lt;&gt;"ON"),"",IF(月報!AZ1611&lt;&gt;"",月報!AZ1611,IF(STEP!H1611&lt;&gt;"",STEP!H1611,"")))</f>
        <v/>
      </c>
      <c r="J1611" s="408" t="str">
        <f>IF(AND(STEP!$G1611="",$J$8&lt;&gt;"ON"),"",IF(月報!BA1611&lt;&gt;"",月報!BA1611,IF(STEP!J1611&lt;&gt;"",STEP!J1611/24,"")))</f>
        <v/>
      </c>
      <c r="K1611" s="421" t="str">
        <f>IF(STEP!X1611&lt;&gt;"",STEP!X1611,"")</f>
        <v/>
      </c>
      <c r="L1611" s="421" t="str">
        <f>IF(STEP!Y1611&lt;&gt;"",STEP!Y1611,"")</f>
        <v/>
      </c>
      <c r="M1611" s="421" t="str">
        <f>IF(STEP!Z1611&lt;&gt;"",STEP!Z1611,"")</f>
        <v/>
      </c>
      <c r="N1611" s="422" t="str">
        <f>IF(STEP!R1611&lt;&gt;"",STEP!R1611,"")</f>
        <v/>
      </c>
      <c r="O1611" s="423" t="str">
        <f>IF(STEP!S1611&lt;&gt;"",STEP!S1611,"")</f>
        <v/>
      </c>
      <c r="P1611" s="316" t="str">
        <f t="shared" si="211"/>
        <v/>
      </c>
      <c r="Q1611" s="336"/>
      <c r="R1611" s="560" t="str">
        <f t="shared" si="212"/>
        <v/>
      </c>
    </row>
    <row r="1612" spans="2:18">
      <c r="B1612" s="517"/>
      <c r="C1612" s="622" t="str">
        <f>IF(STEP!C1612&lt;&gt;"",STEP!C1612,"")</f>
        <v/>
      </c>
      <c r="D1612" s="409" t="str">
        <f>IF(STEP!D1612&lt;&gt;"",STEP!D1612,"")</f>
        <v/>
      </c>
      <c r="E1612" s="410" t="str">
        <f>IF(STEP!E1612&lt;&gt;"",STEP!E1612,"")</f>
        <v/>
      </c>
      <c r="F1612" s="409" t="str">
        <f>IF(STEP!F1612&lt;&gt;"",STEP!F1612,"")</f>
        <v/>
      </c>
      <c r="G1612" s="508" t="str">
        <f>IF(STEP!C1612&lt;&gt;"",STEP!AD1612,"")</f>
        <v/>
      </c>
      <c r="H1612" s="407" t="str">
        <f>IF(AND(STEP!$G1612="",$J$8&lt;&gt;"ON"),"",IF(月報!AX1612&lt;&gt;"",月報!AX1612,IF(STEP!G1612&lt;&gt;"",STEP!G1612,"")))</f>
        <v/>
      </c>
      <c r="I1612" s="408" t="str">
        <f>IF(AND(STEP!$G1612="",$J$8&lt;&gt;"ON"),"",IF(月報!AZ1612&lt;&gt;"",月報!AZ1612,IF(STEP!H1612&lt;&gt;"",STEP!H1612,"")))</f>
        <v/>
      </c>
      <c r="J1612" s="408" t="str">
        <f>IF(AND(STEP!$G1612="",$J$8&lt;&gt;"ON"),"",IF(月報!BA1612&lt;&gt;"",月報!BA1612,IF(STEP!J1612&lt;&gt;"",STEP!J1612/24,"")))</f>
        <v/>
      </c>
      <c r="K1612" s="421" t="str">
        <f>IF(STEP!X1612&lt;&gt;"",STEP!X1612,"")</f>
        <v/>
      </c>
      <c r="L1612" s="421" t="str">
        <f>IF(STEP!Y1612&lt;&gt;"",STEP!Y1612,"")</f>
        <v/>
      </c>
      <c r="M1612" s="421" t="str">
        <f>IF(STEP!Z1612&lt;&gt;"",STEP!Z1612,"")</f>
        <v/>
      </c>
      <c r="N1612" s="422" t="str">
        <f>IF(STEP!R1612&lt;&gt;"",STEP!R1612,"")</f>
        <v/>
      </c>
      <c r="O1612" s="423" t="str">
        <f>IF(STEP!S1612&lt;&gt;"",STEP!S1612,"")</f>
        <v/>
      </c>
      <c r="P1612" s="316" t="str">
        <f t="shared" si="211"/>
        <v/>
      </c>
      <c r="Q1612" s="336"/>
      <c r="R1612" s="560" t="str">
        <f t="shared" si="212"/>
        <v/>
      </c>
    </row>
    <row r="1613" spans="2:18">
      <c r="B1613" s="517"/>
      <c r="C1613" s="623" t="str">
        <f>IF(STEP!C1613&lt;&gt;"",STEP!C1613,"")</f>
        <v/>
      </c>
      <c r="D1613" s="411" t="str">
        <f>IF(STEP!D1613&lt;&gt;"",STEP!D1613,"")</f>
        <v/>
      </c>
      <c r="E1613" s="412" t="str">
        <f>IF(STEP!E1613&lt;&gt;"",STEP!E1613,"")</f>
        <v/>
      </c>
      <c r="F1613" s="411" t="str">
        <f>IF(STEP!F1613&lt;&gt;"",STEP!F1613,"")</f>
        <v/>
      </c>
      <c r="G1613" s="413" t="str">
        <f>IF(STEP!C1613&lt;&gt;"",STEP!AD1613,"")</f>
        <v/>
      </c>
      <c r="H1613" s="413" t="str">
        <f>IF(AND(STEP!$G1613="",$J$8&lt;&gt;"ON"),"",IF(月報!AX1613&lt;&gt;"",月報!AX1613,IF(STEP!G1613&lt;&gt;"",STEP!G1613,"")))</f>
        <v/>
      </c>
      <c r="I1613" s="414" t="str">
        <f>IF(AND(STEP!$G1613="",$J$8&lt;&gt;"ON"),"",IF(月報!AZ1613&lt;&gt;"",月報!AZ1613,IF(STEP!H1613&lt;&gt;"",STEP!H1613,"")))</f>
        <v/>
      </c>
      <c r="J1613" s="414" t="str">
        <f>IF(AND(STEP!$G1613="",$J$8&lt;&gt;"ON"),"",IF(月報!BA1613&lt;&gt;"",月報!BA1613,IF(STEP!J1613&lt;&gt;"",STEP!J1613/24,"")))</f>
        <v/>
      </c>
      <c r="K1613" s="414" t="str">
        <f>IF(STEP!X1613&lt;&gt;"",STEP!X1613,"")</f>
        <v/>
      </c>
      <c r="L1613" s="414" t="str">
        <f>IF(STEP!Y1613&lt;&gt;"",STEP!Y1613,"")</f>
        <v/>
      </c>
      <c r="M1613" s="414" t="str">
        <f>IF(STEP!Z1613&lt;&gt;"",STEP!Z1613,"")</f>
        <v/>
      </c>
      <c r="N1613" s="424" t="str">
        <f>IF(STEP!R1613&lt;&gt;"",STEP!R1613,"")</f>
        <v/>
      </c>
      <c r="O1613" s="425" t="str">
        <f>IF(STEP!S1613&lt;&gt;"",STEP!S1613,"")</f>
        <v/>
      </c>
      <c r="P1613" s="317" t="str">
        <f t="shared" si="211"/>
        <v/>
      </c>
      <c r="Q1613" s="473"/>
      <c r="R1613" s="561" t="str">
        <f t="shared" si="212"/>
        <v/>
      </c>
    </row>
    <row r="1614" spans="2:18">
      <c r="B1614" s="517"/>
      <c r="C1614" s="624" t="str">
        <f>IF(STEP!C1614&lt;&gt;"",STEP!C1614,"")</f>
        <v/>
      </c>
      <c r="D1614" s="405" t="str">
        <f>IF(STEP!D1614&lt;&gt;"",STEP!D1614,"")</f>
        <v/>
      </c>
      <c r="E1614" s="406" t="str">
        <f>IF(STEP!E1614&lt;&gt;"",STEP!E1614,"")</f>
        <v/>
      </c>
      <c r="F1614" s="405" t="str">
        <f>IF(STEP!F1614&lt;&gt;"",STEP!F1614,"")</f>
        <v/>
      </c>
      <c r="G1614" s="407" t="str">
        <f>IF(STEP!C1614&lt;&gt;"",STEP!AD1614,"")</f>
        <v/>
      </c>
      <c r="H1614" s="407" t="str">
        <f>IF(AND(STEP!$G1614="",$J$8&lt;&gt;"ON"),"",IF(月報!AX1614&lt;&gt;"",月報!AX1614,IF(STEP!G1614&lt;&gt;"",STEP!G1614,"")))</f>
        <v/>
      </c>
      <c r="I1614" s="408" t="str">
        <f>IF(AND(STEP!$G1614="",$J$8&lt;&gt;"ON"),"",IF(月報!AZ1614&lt;&gt;"",月報!AZ1614,IF(STEP!H1614&lt;&gt;"",STEP!H1614,"")))</f>
        <v/>
      </c>
      <c r="J1614" s="408" t="str">
        <f>IF(AND(STEP!$G1614="",$J$8&lt;&gt;"ON"),"",IF(月報!BA1614&lt;&gt;"",月報!BA1614,IF(STEP!J1614&lt;&gt;"",STEP!J1614/24,"")))</f>
        <v/>
      </c>
      <c r="K1614" s="408" t="str">
        <f>IF(STEP!X1614&lt;&gt;"",STEP!X1614,"")</f>
        <v/>
      </c>
      <c r="L1614" s="408" t="str">
        <f>IF(STEP!Y1614&lt;&gt;"",STEP!Y1614,"")</f>
        <v/>
      </c>
      <c r="M1614" s="408" t="str">
        <f>IF(STEP!Z1614&lt;&gt;"",STEP!Z1614,"")</f>
        <v/>
      </c>
      <c r="N1614" s="419" t="str">
        <f>IF(STEP!R1614&lt;&gt;"",STEP!R1614,"")</f>
        <v/>
      </c>
      <c r="O1614" s="420" t="str">
        <f>IF(STEP!S1614&lt;&gt;"",STEP!S1614,"")</f>
        <v/>
      </c>
      <c r="P1614" s="315" t="str">
        <f t="shared" si="211"/>
        <v/>
      </c>
      <c r="Q1614" s="474">
        <f>SUM(P1614:P1620)</f>
        <v>0</v>
      </c>
      <c r="R1614" s="562" t="str">
        <f t="shared" si="212"/>
        <v/>
      </c>
    </row>
    <row r="1615" spans="2:18">
      <c r="B1615" s="517"/>
      <c r="C1615" s="622" t="str">
        <f>IF(STEP!C1615&lt;&gt;"",STEP!C1615,"")</f>
        <v/>
      </c>
      <c r="D1615" s="409" t="str">
        <f>IF(STEP!D1615&lt;&gt;"",STEP!D1615,"")</f>
        <v/>
      </c>
      <c r="E1615" s="410" t="str">
        <f>IF(STEP!E1615&lt;&gt;"",STEP!E1615,"")</f>
        <v/>
      </c>
      <c r="F1615" s="409" t="str">
        <f>IF(STEP!F1615&lt;&gt;"",STEP!F1615,"")</f>
        <v/>
      </c>
      <c r="G1615" s="508" t="str">
        <f>IF(STEP!C1615&lt;&gt;"",STEP!AD1615,"")</f>
        <v/>
      </c>
      <c r="H1615" s="407" t="str">
        <f>IF(AND(STEP!$G1615="",$J$8&lt;&gt;"ON"),"",IF(月報!AX1615&lt;&gt;"",月報!AX1615,IF(STEP!G1615&lt;&gt;"",STEP!G1615,"")))</f>
        <v/>
      </c>
      <c r="I1615" s="408" t="str">
        <f>IF(AND(STEP!$G1615="",$J$8&lt;&gt;"ON"),"",IF(月報!AZ1615&lt;&gt;"",月報!AZ1615,IF(STEP!H1615&lt;&gt;"",STEP!H1615,"")))</f>
        <v/>
      </c>
      <c r="J1615" s="408" t="str">
        <f>IF(AND(STEP!$G1615="",$J$8&lt;&gt;"ON"),"",IF(月報!BA1615&lt;&gt;"",月報!BA1615,IF(STEP!J1615&lt;&gt;"",STEP!J1615/24,"")))</f>
        <v/>
      </c>
      <c r="K1615" s="421" t="str">
        <f>IF(STEP!X1615&lt;&gt;"",STEP!X1615,"")</f>
        <v/>
      </c>
      <c r="L1615" s="421" t="str">
        <f>IF(STEP!Y1615&lt;&gt;"",STEP!Y1615,"")</f>
        <v/>
      </c>
      <c r="M1615" s="421" t="str">
        <f>IF(STEP!Z1615&lt;&gt;"",STEP!Z1615,"")</f>
        <v/>
      </c>
      <c r="N1615" s="422" t="str">
        <f>IF(STEP!R1615&lt;&gt;"",STEP!R1615,"")</f>
        <v/>
      </c>
      <c r="O1615" s="423" t="str">
        <f>IF(STEP!S1615&lt;&gt;"",STEP!S1615,"")</f>
        <v/>
      </c>
      <c r="P1615" s="316" t="str">
        <f t="shared" si="211"/>
        <v/>
      </c>
      <c r="Q1615" s="336"/>
      <c r="R1615" s="560" t="str">
        <f t="shared" si="212"/>
        <v/>
      </c>
    </row>
    <row r="1616" spans="2:18">
      <c r="B1616" s="517"/>
      <c r="C1616" s="622" t="str">
        <f>IF(STEP!C1616&lt;&gt;"",STEP!C1616,"")</f>
        <v/>
      </c>
      <c r="D1616" s="409" t="str">
        <f>IF(STEP!D1616&lt;&gt;"",STEP!D1616,"")</f>
        <v/>
      </c>
      <c r="E1616" s="410" t="str">
        <f>IF(STEP!E1616&lt;&gt;"",STEP!E1616,"")</f>
        <v/>
      </c>
      <c r="F1616" s="409" t="str">
        <f>IF(STEP!F1616&lt;&gt;"",STEP!F1616,"")</f>
        <v/>
      </c>
      <c r="G1616" s="508" t="str">
        <f>IF(STEP!C1616&lt;&gt;"",STEP!AD1616,"")</f>
        <v/>
      </c>
      <c r="H1616" s="407" t="str">
        <f>IF(AND(STEP!$G1616="",$J$8&lt;&gt;"ON"),"",IF(月報!AX1616&lt;&gt;"",月報!AX1616,IF(STEP!G1616&lt;&gt;"",STEP!G1616,"")))</f>
        <v/>
      </c>
      <c r="I1616" s="408" t="str">
        <f>IF(AND(STEP!$G1616="",$J$8&lt;&gt;"ON"),"",IF(月報!AZ1616&lt;&gt;"",月報!AZ1616,IF(STEP!H1616&lt;&gt;"",STEP!H1616,"")))</f>
        <v/>
      </c>
      <c r="J1616" s="408" t="str">
        <f>IF(AND(STEP!$G1616="",$J$8&lt;&gt;"ON"),"",IF(月報!BA1616&lt;&gt;"",月報!BA1616,IF(STEP!J1616&lt;&gt;"",STEP!J1616/24,"")))</f>
        <v/>
      </c>
      <c r="K1616" s="421" t="str">
        <f>IF(STEP!X1616&lt;&gt;"",STEP!X1616,"")</f>
        <v/>
      </c>
      <c r="L1616" s="421" t="str">
        <f>IF(STEP!Y1616&lt;&gt;"",STEP!Y1616,"")</f>
        <v/>
      </c>
      <c r="M1616" s="421" t="str">
        <f>IF(STEP!Z1616&lt;&gt;"",STEP!Z1616,"")</f>
        <v/>
      </c>
      <c r="N1616" s="422" t="str">
        <f>IF(STEP!R1616&lt;&gt;"",STEP!R1616,"")</f>
        <v/>
      </c>
      <c r="O1616" s="423" t="str">
        <f>IF(STEP!S1616&lt;&gt;"",STEP!S1616,"")</f>
        <v/>
      </c>
      <c r="P1616" s="316" t="str">
        <f t="shared" si="211"/>
        <v/>
      </c>
      <c r="Q1616" s="336"/>
      <c r="R1616" s="560" t="str">
        <f t="shared" si="212"/>
        <v/>
      </c>
    </row>
    <row r="1617" spans="2:18">
      <c r="B1617" s="517"/>
      <c r="C1617" s="622" t="str">
        <f>IF(STEP!C1617&lt;&gt;"",STEP!C1617,"")</f>
        <v/>
      </c>
      <c r="D1617" s="409" t="str">
        <f>IF(STEP!D1617&lt;&gt;"",STEP!D1617,"")</f>
        <v/>
      </c>
      <c r="E1617" s="410" t="str">
        <f>IF(STEP!E1617&lt;&gt;"",STEP!E1617,"")</f>
        <v/>
      </c>
      <c r="F1617" s="409" t="str">
        <f>IF(STEP!F1617&lt;&gt;"",STEP!F1617,"")</f>
        <v/>
      </c>
      <c r="G1617" s="508" t="str">
        <f>IF(STEP!C1617&lt;&gt;"",STEP!AD1617,"")</f>
        <v/>
      </c>
      <c r="H1617" s="407" t="str">
        <f>IF(AND(STEP!$G1617="",$J$8&lt;&gt;"ON"),"",IF(月報!AX1617&lt;&gt;"",月報!AX1617,IF(STEP!G1617&lt;&gt;"",STEP!G1617,"")))</f>
        <v/>
      </c>
      <c r="I1617" s="408" t="str">
        <f>IF(AND(STEP!$G1617="",$J$8&lt;&gt;"ON"),"",IF(月報!AZ1617&lt;&gt;"",月報!AZ1617,IF(STEP!H1617&lt;&gt;"",STEP!H1617,"")))</f>
        <v/>
      </c>
      <c r="J1617" s="408" t="str">
        <f>IF(AND(STEP!$G1617="",$J$8&lt;&gt;"ON"),"",IF(月報!BA1617&lt;&gt;"",月報!BA1617,IF(STEP!J1617&lt;&gt;"",STEP!J1617/24,"")))</f>
        <v/>
      </c>
      <c r="K1617" s="421" t="str">
        <f>IF(STEP!X1617&lt;&gt;"",STEP!X1617,"")</f>
        <v/>
      </c>
      <c r="L1617" s="421" t="str">
        <f>IF(STEP!Y1617&lt;&gt;"",STEP!Y1617,"")</f>
        <v/>
      </c>
      <c r="M1617" s="421" t="str">
        <f>IF(STEP!Z1617&lt;&gt;"",STEP!Z1617,"")</f>
        <v/>
      </c>
      <c r="N1617" s="422" t="str">
        <f>IF(STEP!R1617&lt;&gt;"",STEP!R1617,"")</f>
        <v/>
      </c>
      <c r="O1617" s="423" t="str">
        <f>IF(STEP!S1617&lt;&gt;"",STEP!S1617,"")</f>
        <v/>
      </c>
      <c r="P1617" s="316" t="str">
        <f t="shared" si="211"/>
        <v/>
      </c>
      <c r="Q1617" s="336"/>
      <c r="R1617" s="560" t="str">
        <f t="shared" si="212"/>
        <v/>
      </c>
    </row>
    <row r="1618" spans="2:18">
      <c r="B1618" s="517"/>
      <c r="C1618" s="622" t="str">
        <f>IF(STEP!C1618&lt;&gt;"",STEP!C1618,"")</f>
        <v/>
      </c>
      <c r="D1618" s="409" t="str">
        <f>IF(STEP!D1618&lt;&gt;"",STEP!D1618,"")</f>
        <v/>
      </c>
      <c r="E1618" s="410" t="str">
        <f>IF(STEP!E1618&lt;&gt;"",STEP!E1618,"")</f>
        <v/>
      </c>
      <c r="F1618" s="409" t="str">
        <f>IF(STEP!F1618&lt;&gt;"",STEP!F1618,"")</f>
        <v/>
      </c>
      <c r="G1618" s="508" t="str">
        <f>IF(STEP!C1618&lt;&gt;"",STEP!AD1618,"")</f>
        <v/>
      </c>
      <c r="H1618" s="407" t="str">
        <f>IF(AND(STEP!$G1618="",$J$8&lt;&gt;"ON"),"",IF(月報!AX1618&lt;&gt;"",月報!AX1618,IF(STEP!G1618&lt;&gt;"",STEP!G1618,"")))</f>
        <v/>
      </c>
      <c r="I1618" s="408" t="str">
        <f>IF(AND(STEP!$G1618="",$J$8&lt;&gt;"ON"),"",IF(月報!AZ1618&lt;&gt;"",月報!AZ1618,IF(STEP!H1618&lt;&gt;"",STEP!H1618,"")))</f>
        <v/>
      </c>
      <c r="J1618" s="408" t="str">
        <f>IF(AND(STEP!$G1618="",$J$8&lt;&gt;"ON"),"",IF(月報!BA1618&lt;&gt;"",月報!BA1618,IF(STEP!J1618&lt;&gt;"",STEP!J1618/24,"")))</f>
        <v/>
      </c>
      <c r="K1618" s="421" t="str">
        <f>IF(STEP!X1618&lt;&gt;"",STEP!X1618,"")</f>
        <v/>
      </c>
      <c r="L1618" s="421" t="str">
        <f>IF(STEP!Y1618&lt;&gt;"",STEP!Y1618,"")</f>
        <v/>
      </c>
      <c r="M1618" s="421" t="str">
        <f>IF(STEP!Z1618&lt;&gt;"",STEP!Z1618,"")</f>
        <v/>
      </c>
      <c r="N1618" s="422" t="str">
        <f>IF(STEP!R1618&lt;&gt;"",STEP!R1618,"")</f>
        <v/>
      </c>
      <c r="O1618" s="423" t="str">
        <f>IF(STEP!S1618&lt;&gt;"",STEP!S1618,"")</f>
        <v/>
      </c>
      <c r="P1618" s="316" t="str">
        <f t="shared" si="211"/>
        <v/>
      </c>
      <c r="Q1618" s="336"/>
      <c r="R1618" s="560" t="str">
        <f t="shared" si="212"/>
        <v/>
      </c>
    </row>
    <row r="1619" spans="2:18">
      <c r="B1619" s="517"/>
      <c r="C1619" s="622" t="str">
        <f>IF(STEP!C1619&lt;&gt;"",STEP!C1619,"")</f>
        <v/>
      </c>
      <c r="D1619" s="409" t="str">
        <f>IF(STEP!D1619&lt;&gt;"",STEP!D1619,"")</f>
        <v/>
      </c>
      <c r="E1619" s="410" t="str">
        <f>IF(STEP!E1619&lt;&gt;"",STEP!E1619,"")</f>
        <v/>
      </c>
      <c r="F1619" s="409" t="str">
        <f>IF(STEP!F1619&lt;&gt;"",STEP!F1619,"")</f>
        <v/>
      </c>
      <c r="G1619" s="508" t="str">
        <f>IF(STEP!C1619&lt;&gt;"",STEP!AD1619,"")</f>
        <v/>
      </c>
      <c r="H1619" s="407" t="str">
        <f>IF(AND(STEP!$G1619="",$J$8&lt;&gt;"ON"),"",IF(月報!AX1619&lt;&gt;"",月報!AX1619,IF(STEP!G1619&lt;&gt;"",STEP!G1619,"")))</f>
        <v/>
      </c>
      <c r="I1619" s="408" t="str">
        <f>IF(AND(STEP!$G1619="",$J$8&lt;&gt;"ON"),"",IF(月報!AZ1619&lt;&gt;"",月報!AZ1619,IF(STEP!H1619&lt;&gt;"",STEP!H1619,"")))</f>
        <v/>
      </c>
      <c r="J1619" s="408" t="str">
        <f>IF(AND(STEP!$G1619="",$J$8&lt;&gt;"ON"),"",IF(月報!BA1619&lt;&gt;"",月報!BA1619,IF(STEP!J1619&lt;&gt;"",STEP!J1619/24,"")))</f>
        <v/>
      </c>
      <c r="K1619" s="421" t="str">
        <f>IF(STEP!X1619&lt;&gt;"",STEP!X1619,"")</f>
        <v/>
      </c>
      <c r="L1619" s="421" t="str">
        <f>IF(STEP!Y1619&lt;&gt;"",STEP!Y1619,"")</f>
        <v/>
      </c>
      <c r="M1619" s="421" t="str">
        <f>IF(STEP!Z1619&lt;&gt;"",STEP!Z1619,"")</f>
        <v/>
      </c>
      <c r="N1619" s="422" t="str">
        <f>IF(STEP!R1619&lt;&gt;"",STEP!R1619,"")</f>
        <v/>
      </c>
      <c r="O1619" s="423" t="str">
        <f>IF(STEP!S1619&lt;&gt;"",STEP!S1619,"")</f>
        <v/>
      </c>
      <c r="P1619" s="316" t="str">
        <f t="shared" si="211"/>
        <v/>
      </c>
      <c r="Q1619" s="336"/>
      <c r="R1619" s="560" t="str">
        <f t="shared" si="212"/>
        <v/>
      </c>
    </row>
    <row r="1620" spans="2:18" ht="13.8" thickBot="1">
      <c r="B1620" s="518"/>
      <c r="C1620" s="625" t="str">
        <f>IF(STEP!C1620&lt;&gt;"",STEP!C1620,"")</f>
        <v/>
      </c>
      <c r="D1620" s="415" t="str">
        <f>IF(STEP!D1620&lt;&gt;"",STEP!D1620,"")</f>
        <v/>
      </c>
      <c r="E1620" s="416" t="str">
        <f>IF(STEP!E1620&lt;&gt;"",STEP!E1620,"")</f>
        <v/>
      </c>
      <c r="F1620" s="415" t="str">
        <f>IF(STEP!F1620&lt;&gt;"",STEP!F1620,"")</f>
        <v/>
      </c>
      <c r="G1620" s="417" t="str">
        <f>IF(STEP!C1620&lt;&gt;"",STEP!AD1620,"")</f>
        <v/>
      </c>
      <c r="H1620" s="417" t="str">
        <f>IF(AND(STEP!$G1620="",$J$8&lt;&gt;"ON"),"",IF(月報!AX1620&lt;&gt;"",月報!AX1620,IF(STEP!G1620&lt;&gt;"",STEP!G1620,"")))</f>
        <v/>
      </c>
      <c r="I1620" s="418" t="str">
        <f>IF(AND(STEP!$G1620="",$J$8&lt;&gt;"ON"),"",IF(月報!AZ1620&lt;&gt;"",月報!AZ1620,IF(STEP!H1620&lt;&gt;"",STEP!H1620,"")))</f>
        <v/>
      </c>
      <c r="J1620" s="418" t="str">
        <f>IF(AND(STEP!$G1620="",$J$8&lt;&gt;"ON"),"",IF(月報!BA1620&lt;&gt;"",月報!BA1620,IF(STEP!J1620&lt;&gt;"",STEP!J1620/24,"")))</f>
        <v/>
      </c>
      <c r="K1620" s="418" t="str">
        <f>IF(STEP!X1620&lt;&gt;"",STEP!X1620,"")</f>
        <v/>
      </c>
      <c r="L1620" s="418" t="str">
        <f>IF(STEP!Y1620&lt;&gt;"",STEP!Y1620,"")</f>
        <v/>
      </c>
      <c r="M1620" s="418" t="str">
        <f>IF(STEP!Z1620&lt;&gt;"",STEP!Z1620,"")</f>
        <v/>
      </c>
      <c r="N1620" s="426" t="str">
        <f>IF(STEP!R1620&lt;&gt;"",STEP!R1620,"")</f>
        <v/>
      </c>
      <c r="O1620" s="427" t="str">
        <f>IF(STEP!S1620&lt;&gt;"",STEP!S1620,"")</f>
        <v/>
      </c>
      <c r="P1620" s="318" t="str">
        <f t="shared" si="211"/>
        <v/>
      </c>
      <c r="Q1620" s="338"/>
      <c r="R1620" s="563" t="str">
        <f t="shared" si="212"/>
        <v/>
      </c>
    </row>
    <row r="1621" spans="2:18">
      <c r="B1621" s="516" t="s">
        <v>416</v>
      </c>
      <c r="C1621" s="626"/>
      <c r="D1621" s="324"/>
      <c r="E1621" s="325"/>
      <c r="F1621" s="578" t="s">
        <v>465</v>
      </c>
      <c r="G1621" s="320"/>
      <c r="H1621" s="320"/>
      <c r="I1621" s="326"/>
      <c r="J1621" s="326"/>
      <c r="K1621" s="326"/>
      <c r="L1621" s="326"/>
      <c r="M1621" s="326"/>
      <c r="N1621" s="327"/>
      <c r="O1621" s="328"/>
      <c r="P1621" s="335"/>
      <c r="Q1621" s="336"/>
      <c r="R1621" s="564" t="str">
        <f t="shared" si="212"/>
        <v/>
      </c>
    </row>
    <row r="1622" spans="2:18">
      <c r="B1622" s="516"/>
      <c r="C1622" s="626"/>
      <c r="D1622" s="324"/>
      <c r="E1622" s="325"/>
      <c r="F1622" s="324"/>
      <c r="G1622" s="320"/>
      <c r="H1622" s="320"/>
      <c r="I1622" s="326"/>
      <c r="J1622" s="326"/>
      <c r="K1622" s="326"/>
      <c r="L1622" s="326"/>
      <c r="M1622" s="326"/>
      <c r="N1622" s="327"/>
      <c r="O1622" s="328"/>
      <c r="P1622" s="335"/>
      <c r="Q1622" s="336"/>
      <c r="R1622" s="564" t="str">
        <f t="shared" si="212"/>
        <v/>
      </c>
    </row>
    <row r="1623" spans="2:18">
      <c r="B1623" s="516"/>
      <c r="C1623" s="626"/>
      <c r="D1623" s="324"/>
      <c r="E1623" s="325"/>
      <c r="F1623" s="324"/>
      <c r="G1623" s="320"/>
      <c r="H1623" s="320"/>
      <c r="I1623" s="326"/>
      <c r="J1623" s="326"/>
      <c r="K1623" s="326"/>
      <c r="L1623" s="326"/>
      <c r="M1623" s="326"/>
      <c r="N1623" s="327"/>
      <c r="O1623" s="328"/>
      <c r="P1623" s="335"/>
      <c r="Q1623" s="336"/>
      <c r="R1623" s="564" t="str">
        <f t="shared" si="212"/>
        <v/>
      </c>
    </row>
    <row r="1624" spans="2:18">
      <c r="B1624" s="516"/>
      <c r="C1624" s="626"/>
      <c r="D1624" s="324"/>
      <c r="E1624" s="325"/>
      <c r="F1624" s="324"/>
      <c r="G1624" s="320"/>
      <c r="H1624" s="320"/>
      <c r="I1624" s="326"/>
      <c r="J1624" s="326"/>
      <c r="K1624" s="326"/>
      <c r="L1624" s="326"/>
      <c r="M1624" s="326"/>
      <c r="N1624" s="327"/>
      <c r="O1624" s="328"/>
      <c r="P1624" s="335"/>
      <c r="Q1624" s="336"/>
      <c r="R1624" s="564" t="str">
        <f t="shared" si="212"/>
        <v/>
      </c>
    </row>
    <row r="1625" spans="2:18">
      <c r="B1625" s="516"/>
      <c r="C1625" s="626"/>
      <c r="D1625" s="324"/>
      <c r="E1625" s="325"/>
      <c r="F1625" s="324"/>
      <c r="G1625" s="320"/>
      <c r="H1625" s="320"/>
      <c r="I1625" s="326"/>
      <c r="J1625" s="326"/>
      <c r="K1625" s="326"/>
      <c r="L1625" s="326"/>
      <c r="M1625" s="326"/>
      <c r="N1625" s="327"/>
      <c r="O1625" s="328"/>
      <c r="P1625" s="335"/>
      <c r="Q1625" s="336"/>
      <c r="R1625" s="564" t="str">
        <f t="shared" si="212"/>
        <v/>
      </c>
    </row>
    <row r="1626" spans="2:18">
      <c r="B1626" s="516"/>
      <c r="C1626" s="626"/>
      <c r="D1626" s="324"/>
      <c r="E1626" s="325"/>
      <c r="F1626" s="324"/>
      <c r="G1626" s="320"/>
      <c r="H1626" s="320"/>
      <c r="I1626" s="326"/>
      <c r="J1626" s="326"/>
      <c r="K1626" s="326"/>
      <c r="L1626" s="326"/>
      <c r="M1626" s="326"/>
      <c r="N1626" s="327"/>
      <c r="O1626" s="328"/>
      <c r="P1626" s="335"/>
      <c r="Q1626" s="336"/>
      <c r="R1626" s="564" t="str">
        <f t="shared" si="212"/>
        <v/>
      </c>
    </row>
    <row r="1627" spans="2:18">
      <c r="B1627" s="516"/>
      <c r="C1627" s="626"/>
      <c r="D1627" s="324"/>
      <c r="E1627" s="325"/>
      <c r="F1627" s="324"/>
      <c r="G1627" s="320"/>
      <c r="H1627" s="320"/>
      <c r="I1627" s="326"/>
      <c r="J1627" s="326"/>
      <c r="K1627" s="326"/>
      <c r="L1627" s="326"/>
      <c r="M1627" s="326"/>
      <c r="N1627" s="327"/>
      <c r="O1627" s="328"/>
      <c r="P1627" s="335"/>
      <c r="Q1627" s="336"/>
      <c r="R1627" s="564" t="str">
        <f t="shared" si="212"/>
        <v/>
      </c>
    </row>
    <row r="1628" spans="2:18">
      <c r="B1628" s="516"/>
      <c r="C1628" s="626"/>
      <c r="D1628" s="324"/>
      <c r="E1628" s="325"/>
      <c r="F1628" s="324"/>
      <c r="G1628" s="320"/>
      <c r="H1628" s="320"/>
      <c r="I1628" s="326"/>
      <c r="J1628" s="326"/>
      <c r="K1628" s="326"/>
      <c r="L1628" s="326"/>
      <c r="M1628" s="326"/>
      <c r="N1628" s="327"/>
      <c r="O1628" s="328"/>
      <c r="P1628" s="335"/>
      <c r="Q1628" s="336"/>
      <c r="R1628" s="564" t="str">
        <f t="shared" si="212"/>
        <v/>
      </c>
    </row>
    <row r="1629" spans="2:18">
      <c r="B1629" s="516"/>
      <c r="C1629" s="626"/>
      <c r="D1629" s="324"/>
      <c r="E1629" s="325"/>
      <c r="F1629" s="324"/>
      <c r="G1629" s="320"/>
      <c r="H1629" s="320"/>
      <c r="I1629" s="326"/>
      <c r="J1629" s="326"/>
      <c r="K1629" s="326"/>
      <c r="L1629" s="326"/>
      <c r="M1629" s="326"/>
      <c r="N1629" s="327"/>
      <c r="O1629" s="328"/>
      <c r="P1629" s="335"/>
      <c r="Q1629" s="336"/>
      <c r="R1629" s="564" t="str">
        <f t="shared" si="212"/>
        <v/>
      </c>
    </row>
    <row r="1630" spans="2:18" ht="13.8" thickBot="1">
      <c r="B1630" s="519"/>
      <c r="C1630" s="627"/>
      <c r="D1630" s="330"/>
      <c r="E1630" s="331"/>
      <c r="F1630" s="330"/>
      <c r="G1630" s="322"/>
      <c r="H1630" s="322"/>
      <c r="I1630" s="332"/>
      <c r="J1630" s="332"/>
      <c r="K1630" s="332"/>
      <c r="L1630" s="332"/>
      <c r="M1630" s="332"/>
      <c r="N1630" s="333"/>
      <c r="O1630" s="334"/>
      <c r="P1630" s="337"/>
      <c r="Q1630" s="338"/>
      <c r="R1630" s="565" t="str">
        <f t="shared" si="212"/>
        <v/>
      </c>
    </row>
    <row r="1631" spans="2:18">
      <c r="B1631" s="522">
        <f>B1586+1</f>
        <v>37</v>
      </c>
      <c r="C1631" s="624" t="str">
        <f>IF(STEP!C1631&lt;&gt;"",STEP!C1631,"")</f>
        <v/>
      </c>
      <c r="D1631" s="405" t="str">
        <f>IF(STEP!D1631&lt;&gt;"",STEP!D1631,"")</f>
        <v/>
      </c>
      <c r="E1631" s="406" t="str">
        <f>IF(STEP!E1631&lt;&gt;"",STEP!E1631,"")</f>
        <v/>
      </c>
      <c r="F1631" s="405" t="str">
        <f>IF(STEP!F1631&lt;&gt;"",STEP!F1631,"")</f>
        <v/>
      </c>
      <c r="G1631" s="407" t="str">
        <f>IF(STEP!C1631&lt;&gt;"",STEP!AD1631,"")</f>
        <v/>
      </c>
      <c r="H1631" s="407" t="str">
        <f>IF(AND(STEP!$G1631="",$J$8&lt;&gt;"ON"),"",IF(月報!AX1631&lt;&gt;"",月報!AX1631,IF(STEP!G1631&lt;&gt;"",STEP!G1631,"")))</f>
        <v/>
      </c>
      <c r="I1631" s="408" t="str">
        <f>IF(AND(STEP!$G1631="",$J$8&lt;&gt;"ON"),"",IF(月報!AZ1631&lt;&gt;"",月報!AZ1631,IF(STEP!H1631&lt;&gt;"",STEP!H1631,"")))</f>
        <v/>
      </c>
      <c r="J1631" s="408" t="str">
        <f>IF(AND(STEP!$G1631="",$J$8&lt;&gt;"ON"),"",IF(月報!BA1631&lt;&gt;"",月報!BA1631,IF(STEP!J1631&lt;&gt;"",STEP!J1631/24,"")))</f>
        <v/>
      </c>
      <c r="K1631" s="408" t="str">
        <f>IF(STEP!X1631&lt;&gt;"",STEP!X1631,"")</f>
        <v/>
      </c>
      <c r="L1631" s="408" t="str">
        <f>IF(STEP!Y1631&lt;&gt;"",STEP!Y1631,"")</f>
        <v/>
      </c>
      <c r="M1631" s="408" t="str">
        <f>IF(STEP!Z1631&lt;&gt;"",STEP!Z1631,"")</f>
        <v/>
      </c>
      <c r="N1631" s="419" t="str">
        <f>IF(STEP!R1631&lt;&gt;"",STEP!R1631,"")</f>
        <v/>
      </c>
      <c r="O1631" s="420" t="str">
        <f>IF(STEP!S1631&lt;&gt;"",STEP!S1631,"")</f>
        <v/>
      </c>
      <c r="P1631" s="315" t="str">
        <f t="shared" ref="P1631:P1665" si="213">IF(J1631&lt;&gt;"",J1631,"")</f>
        <v/>
      </c>
      <c r="Q1631" s="472">
        <f>SUM(P1631:P1637)</f>
        <v>0</v>
      </c>
      <c r="R1631" s="559" t="str">
        <f>IF(C1631&lt;&gt;"",VLOOKUP(C1631,設定シート!$D$10:$L$109,9,FALSE),"")</f>
        <v/>
      </c>
    </row>
    <row r="1632" spans="2:18">
      <c r="B1632" s="517"/>
      <c r="C1632" s="622" t="str">
        <f>IF(STEP!C1632&lt;&gt;"",STEP!C1632,"")</f>
        <v/>
      </c>
      <c r="D1632" s="409" t="str">
        <f>IF(STEP!D1632&lt;&gt;"",STEP!D1632,"")</f>
        <v/>
      </c>
      <c r="E1632" s="410" t="str">
        <f>IF(STEP!E1632&lt;&gt;"",STEP!E1632,"")</f>
        <v/>
      </c>
      <c r="F1632" s="409" t="str">
        <f>IF(STEP!F1632&lt;&gt;"",STEP!F1632,"")</f>
        <v/>
      </c>
      <c r="G1632" s="508" t="str">
        <f>IF(STEP!C1632&lt;&gt;"",STEP!AD1632,"")</f>
        <v/>
      </c>
      <c r="H1632" s="407" t="str">
        <f>IF(AND(STEP!$G1632="",$J$8&lt;&gt;"ON"),"",IF(月報!AX1632&lt;&gt;"",月報!AX1632,IF(STEP!G1632&lt;&gt;"",STEP!G1632,"")))</f>
        <v/>
      </c>
      <c r="I1632" s="408" t="str">
        <f>IF(AND(STEP!$G1632="",$J$8&lt;&gt;"ON"),"",IF(月報!AZ1632&lt;&gt;"",月報!AZ1632,IF(STEP!H1632&lt;&gt;"",STEP!H1632,"")))</f>
        <v/>
      </c>
      <c r="J1632" s="408" t="str">
        <f>IF(AND(STEP!$G1632="",$J$8&lt;&gt;"ON"),"",IF(月報!BA1632&lt;&gt;"",月報!BA1632,IF(STEP!J1632&lt;&gt;"",STEP!J1632/24,"")))</f>
        <v/>
      </c>
      <c r="K1632" s="421" t="str">
        <f>IF(STEP!X1632&lt;&gt;"",STEP!X1632,"")</f>
        <v/>
      </c>
      <c r="L1632" s="421" t="str">
        <f>IF(STEP!Y1632&lt;&gt;"",STEP!Y1632,"")</f>
        <v/>
      </c>
      <c r="M1632" s="421" t="str">
        <f>IF(STEP!Z1632&lt;&gt;"",STEP!Z1632,"")</f>
        <v/>
      </c>
      <c r="N1632" s="422" t="str">
        <f>IF(STEP!R1632&lt;&gt;"",STEP!R1632,"")</f>
        <v/>
      </c>
      <c r="O1632" s="423" t="str">
        <f>IF(STEP!S1632&lt;&gt;"",STEP!S1632,"")</f>
        <v/>
      </c>
      <c r="P1632" s="316" t="str">
        <f t="shared" si="213"/>
        <v/>
      </c>
      <c r="Q1632" s="336"/>
      <c r="R1632" s="560" t="str">
        <f>R1631</f>
        <v/>
      </c>
    </row>
    <row r="1633" spans="2:18">
      <c r="B1633" s="517"/>
      <c r="C1633" s="622" t="str">
        <f>IF(STEP!C1633&lt;&gt;"",STEP!C1633,"")</f>
        <v/>
      </c>
      <c r="D1633" s="409" t="str">
        <f>IF(STEP!D1633&lt;&gt;"",STEP!D1633,"")</f>
        <v/>
      </c>
      <c r="E1633" s="410" t="str">
        <f>IF(STEP!E1633&lt;&gt;"",STEP!E1633,"")</f>
        <v/>
      </c>
      <c r="F1633" s="409" t="str">
        <f>IF(STEP!F1633&lt;&gt;"",STEP!F1633,"")</f>
        <v/>
      </c>
      <c r="G1633" s="508" t="str">
        <f>IF(STEP!C1633&lt;&gt;"",STEP!AD1633,"")</f>
        <v/>
      </c>
      <c r="H1633" s="407" t="str">
        <f>IF(AND(STEP!$G1633="",$J$8&lt;&gt;"ON"),"",IF(月報!AX1633&lt;&gt;"",月報!AX1633,IF(STEP!G1633&lt;&gt;"",STEP!G1633,"")))</f>
        <v/>
      </c>
      <c r="I1633" s="408" t="str">
        <f>IF(AND(STEP!$G1633="",$J$8&lt;&gt;"ON"),"",IF(月報!AZ1633&lt;&gt;"",月報!AZ1633,IF(STEP!H1633&lt;&gt;"",STEP!H1633,"")))</f>
        <v/>
      </c>
      <c r="J1633" s="408" t="str">
        <f>IF(AND(STEP!$G1633="",$J$8&lt;&gt;"ON"),"",IF(月報!BA1633&lt;&gt;"",月報!BA1633,IF(STEP!J1633&lt;&gt;"",STEP!J1633/24,"")))</f>
        <v/>
      </c>
      <c r="K1633" s="421" t="str">
        <f>IF(STEP!X1633&lt;&gt;"",STEP!X1633,"")</f>
        <v/>
      </c>
      <c r="L1633" s="421" t="str">
        <f>IF(STEP!Y1633&lt;&gt;"",STEP!Y1633,"")</f>
        <v/>
      </c>
      <c r="M1633" s="421" t="str">
        <f>IF(STEP!Z1633&lt;&gt;"",STEP!Z1633,"")</f>
        <v/>
      </c>
      <c r="N1633" s="422" t="str">
        <f>IF(STEP!R1633&lt;&gt;"",STEP!R1633,"")</f>
        <v/>
      </c>
      <c r="O1633" s="423" t="str">
        <f>IF(STEP!S1633&lt;&gt;"",STEP!S1633,"")</f>
        <v/>
      </c>
      <c r="P1633" s="316" t="str">
        <f t="shared" si="213"/>
        <v/>
      </c>
      <c r="Q1633" s="336"/>
      <c r="R1633" s="560" t="str">
        <f t="shared" si="212"/>
        <v/>
      </c>
    </row>
    <row r="1634" spans="2:18">
      <c r="B1634" s="517"/>
      <c r="C1634" s="622" t="str">
        <f>IF(STEP!C1634&lt;&gt;"",STEP!C1634,"")</f>
        <v/>
      </c>
      <c r="D1634" s="409" t="str">
        <f>IF(STEP!D1634&lt;&gt;"",STEP!D1634,"")</f>
        <v/>
      </c>
      <c r="E1634" s="410" t="str">
        <f>IF(STEP!E1634&lt;&gt;"",STEP!E1634,"")</f>
        <v/>
      </c>
      <c r="F1634" s="409" t="str">
        <f>IF(STEP!F1634&lt;&gt;"",STEP!F1634,"")</f>
        <v/>
      </c>
      <c r="G1634" s="508" t="str">
        <f>IF(STEP!C1634&lt;&gt;"",STEP!AD1634,"")</f>
        <v/>
      </c>
      <c r="H1634" s="407" t="str">
        <f>IF(AND(STEP!$G1634="",$J$8&lt;&gt;"ON"),"",IF(月報!AX1634&lt;&gt;"",月報!AX1634,IF(STEP!G1634&lt;&gt;"",STEP!G1634,"")))</f>
        <v/>
      </c>
      <c r="I1634" s="408" t="str">
        <f>IF(AND(STEP!$G1634="",$J$8&lt;&gt;"ON"),"",IF(月報!AZ1634&lt;&gt;"",月報!AZ1634,IF(STEP!H1634&lt;&gt;"",STEP!H1634,"")))</f>
        <v/>
      </c>
      <c r="J1634" s="408" t="str">
        <f>IF(AND(STEP!$G1634="",$J$8&lt;&gt;"ON"),"",IF(月報!BA1634&lt;&gt;"",月報!BA1634,IF(STEP!J1634&lt;&gt;"",STEP!J1634/24,"")))</f>
        <v/>
      </c>
      <c r="K1634" s="421" t="str">
        <f>IF(STEP!X1634&lt;&gt;"",STEP!X1634,"")</f>
        <v/>
      </c>
      <c r="L1634" s="421" t="str">
        <f>IF(STEP!Y1634&lt;&gt;"",STEP!Y1634,"")</f>
        <v/>
      </c>
      <c r="M1634" s="421" t="str">
        <f>IF(STEP!Z1634&lt;&gt;"",STEP!Z1634,"")</f>
        <v/>
      </c>
      <c r="N1634" s="422" t="str">
        <f>IF(STEP!R1634&lt;&gt;"",STEP!R1634,"")</f>
        <v/>
      </c>
      <c r="O1634" s="423" t="str">
        <f>IF(STEP!S1634&lt;&gt;"",STEP!S1634,"")</f>
        <v/>
      </c>
      <c r="P1634" s="316" t="str">
        <f t="shared" si="213"/>
        <v/>
      </c>
      <c r="Q1634" s="336"/>
      <c r="R1634" s="560" t="str">
        <f t="shared" si="212"/>
        <v/>
      </c>
    </row>
    <row r="1635" spans="2:18">
      <c r="B1635" s="517"/>
      <c r="C1635" s="622" t="str">
        <f>IF(STEP!C1635&lt;&gt;"",STEP!C1635,"")</f>
        <v/>
      </c>
      <c r="D1635" s="409" t="str">
        <f>IF(STEP!D1635&lt;&gt;"",STEP!D1635,"")</f>
        <v/>
      </c>
      <c r="E1635" s="410" t="str">
        <f>IF(STEP!E1635&lt;&gt;"",STEP!E1635,"")</f>
        <v/>
      </c>
      <c r="F1635" s="409" t="str">
        <f>IF(STEP!F1635&lt;&gt;"",STEP!F1635,"")</f>
        <v/>
      </c>
      <c r="G1635" s="508" t="str">
        <f>IF(STEP!C1635&lt;&gt;"",STEP!AD1635,"")</f>
        <v/>
      </c>
      <c r="H1635" s="407" t="str">
        <f>IF(AND(STEP!$G1635="",$J$8&lt;&gt;"ON"),"",IF(月報!AX1635&lt;&gt;"",月報!AX1635,IF(STEP!G1635&lt;&gt;"",STEP!G1635,"")))</f>
        <v/>
      </c>
      <c r="I1635" s="408" t="str">
        <f>IF(AND(STEP!$G1635="",$J$8&lt;&gt;"ON"),"",IF(月報!AZ1635&lt;&gt;"",月報!AZ1635,IF(STEP!H1635&lt;&gt;"",STEP!H1635,"")))</f>
        <v/>
      </c>
      <c r="J1635" s="408" t="str">
        <f>IF(AND(STEP!$G1635="",$J$8&lt;&gt;"ON"),"",IF(月報!BA1635&lt;&gt;"",月報!BA1635,IF(STEP!J1635&lt;&gt;"",STEP!J1635/24,"")))</f>
        <v/>
      </c>
      <c r="K1635" s="421" t="str">
        <f>IF(STEP!X1635&lt;&gt;"",STEP!X1635,"")</f>
        <v/>
      </c>
      <c r="L1635" s="421" t="str">
        <f>IF(STEP!Y1635&lt;&gt;"",STEP!Y1635,"")</f>
        <v/>
      </c>
      <c r="M1635" s="421" t="str">
        <f>IF(STEP!Z1635&lt;&gt;"",STEP!Z1635,"")</f>
        <v/>
      </c>
      <c r="N1635" s="422" t="str">
        <f>IF(STEP!R1635&lt;&gt;"",STEP!R1635,"")</f>
        <v/>
      </c>
      <c r="O1635" s="423" t="str">
        <f>IF(STEP!S1635&lt;&gt;"",STEP!S1635,"")</f>
        <v/>
      </c>
      <c r="P1635" s="316" t="str">
        <f t="shared" si="213"/>
        <v/>
      </c>
      <c r="Q1635" s="336"/>
      <c r="R1635" s="560" t="str">
        <f t="shared" si="212"/>
        <v/>
      </c>
    </row>
    <row r="1636" spans="2:18">
      <c r="B1636" s="517"/>
      <c r="C1636" s="622" t="str">
        <f>IF(STEP!C1636&lt;&gt;"",STEP!C1636,"")</f>
        <v/>
      </c>
      <c r="D1636" s="409" t="str">
        <f>IF(STEP!D1636&lt;&gt;"",STEP!D1636,"")</f>
        <v/>
      </c>
      <c r="E1636" s="410" t="str">
        <f>IF(STEP!E1636&lt;&gt;"",STEP!E1636,"")</f>
        <v/>
      </c>
      <c r="F1636" s="409" t="str">
        <f>IF(STEP!F1636&lt;&gt;"",STEP!F1636,"")</f>
        <v/>
      </c>
      <c r="G1636" s="508" t="str">
        <f>IF(STEP!C1636&lt;&gt;"",STEP!AD1636,"")</f>
        <v/>
      </c>
      <c r="H1636" s="407" t="str">
        <f>IF(AND(STEP!$G1636="",$J$8&lt;&gt;"ON"),"",IF(月報!AX1636&lt;&gt;"",月報!AX1636,IF(STEP!G1636&lt;&gt;"",STEP!G1636,"")))</f>
        <v/>
      </c>
      <c r="I1636" s="408" t="str">
        <f>IF(AND(STEP!$G1636="",$J$8&lt;&gt;"ON"),"",IF(月報!AZ1636&lt;&gt;"",月報!AZ1636,IF(STEP!H1636&lt;&gt;"",STEP!H1636,"")))</f>
        <v/>
      </c>
      <c r="J1636" s="408" t="str">
        <f>IF(AND(STEP!$G1636="",$J$8&lt;&gt;"ON"),"",IF(月報!BA1636&lt;&gt;"",月報!BA1636,IF(STEP!J1636&lt;&gt;"",STEP!J1636/24,"")))</f>
        <v/>
      </c>
      <c r="K1636" s="421" t="str">
        <f>IF(STEP!X1636&lt;&gt;"",STEP!X1636,"")</f>
        <v/>
      </c>
      <c r="L1636" s="421" t="str">
        <f>IF(STEP!Y1636&lt;&gt;"",STEP!Y1636,"")</f>
        <v/>
      </c>
      <c r="M1636" s="421" t="str">
        <f>IF(STEP!Z1636&lt;&gt;"",STEP!Z1636,"")</f>
        <v/>
      </c>
      <c r="N1636" s="422" t="str">
        <f>IF(STEP!R1636&lt;&gt;"",STEP!R1636,"")</f>
        <v/>
      </c>
      <c r="O1636" s="423" t="str">
        <f>IF(STEP!S1636&lt;&gt;"",STEP!S1636,"")</f>
        <v/>
      </c>
      <c r="P1636" s="316" t="str">
        <f t="shared" si="213"/>
        <v/>
      </c>
      <c r="Q1636" s="336"/>
      <c r="R1636" s="560" t="str">
        <f t="shared" si="212"/>
        <v/>
      </c>
    </row>
    <row r="1637" spans="2:18">
      <c r="B1637" s="517"/>
      <c r="C1637" s="623" t="str">
        <f>IF(STEP!C1637&lt;&gt;"",STEP!C1637,"")</f>
        <v/>
      </c>
      <c r="D1637" s="411" t="str">
        <f>IF(STEP!D1637&lt;&gt;"",STEP!D1637,"")</f>
        <v/>
      </c>
      <c r="E1637" s="412" t="str">
        <f>IF(STEP!E1637&lt;&gt;"",STEP!E1637,"")</f>
        <v/>
      </c>
      <c r="F1637" s="411" t="str">
        <f>IF(STEP!F1637&lt;&gt;"",STEP!F1637,"")</f>
        <v/>
      </c>
      <c r="G1637" s="413" t="str">
        <f>IF(STEP!C1637&lt;&gt;"",STEP!AD1637,"")</f>
        <v/>
      </c>
      <c r="H1637" s="413" t="str">
        <f>IF(AND(STEP!$G1637="",$J$8&lt;&gt;"ON"),"",IF(月報!AX1637&lt;&gt;"",月報!AX1637,IF(STEP!G1637&lt;&gt;"",STEP!G1637,"")))</f>
        <v/>
      </c>
      <c r="I1637" s="414" t="str">
        <f>IF(AND(STEP!$G1637="",$J$8&lt;&gt;"ON"),"",IF(月報!AZ1637&lt;&gt;"",月報!AZ1637,IF(STEP!H1637&lt;&gt;"",STEP!H1637,"")))</f>
        <v/>
      </c>
      <c r="J1637" s="414" t="str">
        <f>IF(AND(STEP!$G1637="",$J$8&lt;&gt;"ON"),"",IF(月報!BA1637&lt;&gt;"",月報!BA1637,IF(STEP!J1637&lt;&gt;"",STEP!J1637/24,"")))</f>
        <v/>
      </c>
      <c r="K1637" s="414" t="str">
        <f>IF(STEP!X1637&lt;&gt;"",STEP!X1637,"")</f>
        <v/>
      </c>
      <c r="L1637" s="414" t="str">
        <f>IF(STEP!Y1637&lt;&gt;"",STEP!Y1637,"")</f>
        <v/>
      </c>
      <c r="M1637" s="414" t="str">
        <f>IF(STEP!Z1637&lt;&gt;"",STEP!Z1637,"")</f>
        <v/>
      </c>
      <c r="N1637" s="424" t="str">
        <f>IF(STEP!R1637&lt;&gt;"",STEP!R1637,"")</f>
        <v/>
      </c>
      <c r="O1637" s="425" t="str">
        <f>IF(STEP!S1637&lt;&gt;"",STEP!S1637,"")</f>
        <v/>
      </c>
      <c r="P1637" s="317" t="str">
        <f t="shared" si="213"/>
        <v/>
      </c>
      <c r="Q1637" s="473"/>
      <c r="R1637" s="561" t="str">
        <f t="shared" si="212"/>
        <v/>
      </c>
    </row>
    <row r="1638" spans="2:18">
      <c r="B1638" s="517"/>
      <c r="C1638" s="624" t="str">
        <f>IF(STEP!C1638&lt;&gt;"",STEP!C1638,"")</f>
        <v/>
      </c>
      <c r="D1638" s="405" t="str">
        <f>IF(STEP!D1638&lt;&gt;"",STEP!D1638,"")</f>
        <v/>
      </c>
      <c r="E1638" s="406" t="str">
        <f>IF(STEP!E1638&lt;&gt;"",STEP!E1638,"")</f>
        <v/>
      </c>
      <c r="F1638" s="405" t="str">
        <f>IF(STEP!F1638&lt;&gt;"",STEP!F1638,"")</f>
        <v/>
      </c>
      <c r="G1638" s="407" t="str">
        <f>IF(STEP!C1638&lt;&gt;"",STEP!AD1638,"")</f>
        <v/>
      </c>
      <c r="H1638" s="407" t="str">
        <f>IF(AND(STEP!$G1638="",$J$8&lt;&gt;"ON"),"",IF(月報!AX1638&lt;&gt;"",月報!AX1638,IF(STEP!G1638&lt;&gt;"",STEP!G1638,"")))</f>
        <v/>
      </c>
      <c r="I1638" s="408" t="str">
        <f>IF(AND(STEP!$G1638="",$J$8&lt;&gt;"ON"),"",IF(月報!AZ1638&lt;&gt;"",月報!AZ1638,IF(STEP!H1638&lt;&gt;"",STEP!H1638,"")))</f>
        <v/>
      </c>
      <c r="J1638" s="408" t="str">
        <f>IF(AND(STEP!$G1638="",$J$8&lt;&gt;"ON"),"",IF(月報!BA1638&lt;&gt;"",月報!BA1638,IF(STEP!J1638&lt;&gt;"",STEP!J1638/24,"")))</f>
        <v/>
      </c>
      <c r="K1638" s="408" t="str">
        <f>IF(STEP!X1638&lt;&gt;"",STEP!X1638,"")</f>
        <v/>
      </c>
      <c r="L1638" s="408" t="str">
        <f>IF(STEP!Y1638&lt;&gt;"",STEP!Y1638,"")</f>
        <v/>
      </c>
      <c r="M1638" s="408" t="str">
        <f>IF(STEP!Z1638&lt;&gt;"",STEP!Z1638,"")</f>
        <v/>
      </c>
      <c r="N1638" s="419" t="str">
        <f>IF(STEP!R1638&lt;&gt;"",STEP!R1638,"")</f>
        <v/>
      </c>
      <c r="O1638" s="420" t="str">
        <f>IF(STEP!S1638&lt;&gt;"",STEP!S1638,"")</f>
        <v/>
      </c>
      <c r="P1638" s="315" t="str">
        <f t="shared" si="213"/>
        <v/>
      </c>
      <c r="Q1638" s="474">
        <f>SUM(P1638:P1644)</f>
        <v>0</v>
      </c>
      <c r="R1638" s="562" t="str">
        <f t="shared" si="212"/>
        <v/>
      </c>
    </row>
    <row r="1639" spans="2:18">
      <c r="B1639" s="517"/>
      <c r="C1639" s="622" t="str">
        <f>IF(STEP!C1639&lt;&gt;"",STEP!C1639,"")</f>
        <v/>
      </c>
      <c r="D1639" s="409" t="str">
        <f>IF(STEP!D1639&lt;&gt;"",STEP!D1639,"")</f>
        <v/>
      </c>
      <c r="E1639" s="410" t="str">
        <f>IF(STEP!E1639&lt;&gt;"",STEP!E1639,"")</f>
        <v/>
      </c>
      <c r="F1639" s="409" t="str">
        <f>IF(STEP!F1639&lt;&gt;"",STEP!F1639,"")</f>
        <v/>
      </c>
      <c r="G1639" s="508" t="str">
        <f>IF(STEP!C1639&lt;&gt;"",STEP!AD1639,"")</f>
        <v/>
      </c>
      <c r="H1639" s="407" t="str">
        <f>IF(AND(STEP!$G1639="",$J$8&lt;&gt;"ON"),"",IF(月報!AX1639&lt;&gt;"",月報!AX1639,IF(STEP!G1639&lt;&gt;"",STEP!G1639,"")))</f>
        <v/>
      </c>
      <c r="I1639" s="408" t="str">
        <f>IF(AND(STEP!$G1639="",$J$8&lt;&gt;"ON"),"",IF(月報!AZ1639&lt;&gt;"",月報!AZ1639,IF(STEP!H1639&lt;&gt;"",STEP!H1639,"")))</f>
        <v/>
      </c>
      <c r="J1639" s="408" t="str">
        <f>IF(AND(STEP!$G1639="",$J$8&lt;&gt;"ON"),"",IF(月報!BA1639&lt;&gt;"",月報!BA1639,IF(STEP!J1639&lt;&gt;"",STEP!J1639/24,"")))</f>
        <v/>
      </c>
      <c r="K1639" s="421" t="str">
        <f>IF(STEP!X1639&lt;&gt;"",STEP!X1639,"")</f>
        <v/>
      </c>
      <c r="L1639" s="421" t="str">
        <f>IF(STEP!Y1639&lt;&gt;"",STEP!Y1639,"")</f>
        <v/>
      </c>
      <c r="M1639" s="421" t="str">
        <f>IF(STEP!Z1639&lt;&gt;"",STEP!Z1639,"")</f>
        <v/>
      </c>
      <c r="N1639" s="422" t="str">
        <f>IF(STEP!R1639&lt;&gt;"",STEP!R1639,"")</f>
        <v/>
      </c>
      <c r="O1639" s="423" t="str">
        <f>IF(STEP!S1639&lt;&gt;"",STEP!S1639,"")</f>
        <v/>
      </c>
      <c r="P1639" s="316" t="str">
        <f t="shared" si="213"/>
        <v/>
      </c>
      <c r="Q1639" s="336"/>
      <c r="R1639" s="560" t="str">
        <f t="shared" si="212"/>
        <v/>
      </c>
    </row>
    <row r="1640" spans="2:18">
      <c r="B1640" s="517"/>
      <c r="C1640" s="622" t="str">
        <f>IF(STEP!C1640&lt;&gt;"",STEP!C1640,"")</f>
        <v/>
      </c>
      <c r="D1640" s="409" t="str">
        <f>IF(STEP!D1640&lt;&gt;"",STEP!D1640,"")</f>
        <v/>
      </c>
      <c r="E1640" s="410" t="str">
        <f>IF(STEP!E1640&lt;&gt;"",STEP!E1640,"")</f>
        <v/>
      </c>
      <c r="F1640" s="409" t="str">
        <f>IF(STEP!F1640&lt;&gt;"",STEP!F1640,"")</f>
        <v/>
      </c>
      <c r="G1640" s="508" t="str">
        <f>IF(STEP!C1640&lt;&gt;"",STEP!AD1640,"")</f>
        <v/>
      </c>
      <c r="H1640" s="407" t="str">
        <f>IF(AND(STEP!$G1640="",$J$8&lt;&gt;"ON"),"",IF(月報!AX1640&lt;&gt;"",月報!AX1640,IF(STEP!G1640&lt;&gt;"",STEP!G1640,"")))</f>
        <v/>
      </c>
      <c r="I1640" s="408" t="str">
        <f>IF(AND(STEP!$G1640="",$J$8&lt;&gt;"ON"),"",IF(月報!AZ1640&lt;&gt;"",月報!AZ1640,IF(STEP!H1640&lt;&gt;"",STEP!H1640,"")))</f>
        <v/>
      </c>
      <c r="J1640" s="408" t="str">
        <f>IF(AND(STEP!$G1640="",$J$8&lt;&gt;"ON"),"",IF(月報!BA1640&lt;&gt;"",月報!BA1640,IF(STEP!J1640&lt;&gt;"",STEP!J1640/24,"")))</f>
        <v/>
      </c>
      <c r="K1640" s="421" t="str">
        <f>IF(STEP!X1640&lt;&gt;"",STEP!X1640,"")</f>
        <v/>
      </c>
      <c r="L1640" s="421" t="str">
        <f>IF(STEP!Y1640&lt;&gt;"",STEP!Y1640,"")</f>
        <v/>
      </c>
      <c r="M1640" s="421" t="str">
        <f>IF(STEP!Z1640&lt;&gt;"",STEP!Z1640,"")</f>
        <v/>
      </c>
      <c r="N1640" s="422" t="str">
        <f>IF(STEP!R1640&lt;&gt;"",STEP!R1640,"")</f>
        <v/>
      </c>
      <c r="O1640" s="423" t="str">
        <f>IF(STEP!S1640&lt;&gt;"",STEP!S1640,"")</f>
        <v/>
      </c>
      <c r="P1640" s="316" t="str">
        <f t="shared" si="213"/>
        <v/>
      </c>
      <c r="Q1640" s="336"/>
      <c r="R1640" s="560" t="str">
        <f t="shared" si="212"/>
        <v/>
      </c>
    </row>
    <row r="1641" spans="2:18">
      <c r="B1641" s="517"/>
      <c r="C1641" s="622" t="str">
        <f>IF(STEP!C1641&lt;&gt;"",STEP!C1641,"")</f>
        <v/>
      </c>
      <c r="D1641" s="409" t="str">
        <f>IF(STEP!D1641&lt;&gt;"",STEP!D1641,"")</f>
        <v/>
      </c>
      <c r="E1641" s="410" t="str">
        <f>IF(STEP!E1641&lt;&gt;"",STEP!E1641,"")</f>
        <v/>
      </c>
      <c r="F1641" s="409" t="str">
        <f>IF(STEP!F1641&lt;&gt;"",STEP!F1641,"")</f>
        <v/>
      </c>
      <c r="G1641" s="508" t="str">
        <f>IF(STEP!C1641&lt;&gt;"",STEP!AD1641,"")</f>
        <v/>
      </c>
      <c r="H1641" s="407" t="str">
        <f>IF(AND(STEP!$G1641="",$J$8&lt;&gt;"ON"),"",IF(月報!AX1641&lt;&gt;"",月報!AX1641,IF(STEP!G1641&lt;&gt;"",STEP!G1641,"")))</f>
        <v/>
      </c>
      <c r="I1641" s="408" t="str">
        <f>IF(AND(STEP!$G1641="",$J$8&lt;&gt;"ON"),"",IF(月報!AZ1641&lt;&gt;"",月報!AZ1641,IF(STEP!H1641&lt;&gt;"",STEP!H1641,"")))</f>
        <v/>
      </c>
      <c r="J1641" s="408" t="str">
        <f>IF(AND(STEP!$G1641="",$J$8&lt;&gt;"ON"),"",IF(月報!BA1641&lt;&gt;"",月報!BA1641,IF(STEP!J1641&lt;&gt;"",STEP!J1641/24,"")))</f>
        <v/>
      </c>
      <c r="K1641" s="421" t="str">
        <f>IF(STEP!X1641&lt;&gt;"",STEP!X1641,"")</f>
        <v/>
      </c>
      <c r="L1641" s="421" t="str">
        <f>IF(STEP!Y1641&lt;&gt;"",STEP!Y1641,"")</f>
        <v/>
      </c>
      <c r="M1641" s="421" t="str">
        <f>IF(STEP!Z1641&lt;&gt;"",STEP!Z1641,"")</f>
        <v/>
      </c>
      <c r="N1641" s="422" t="str">
        <f>IF(STEP!R1641&lt;&gt;"",STEP!R1641,"")</f>
        <v/>
      </c>
      <c r="O1641" s="423" t="str">
        <f>IF(STEP!S1641&lt;&gt;"",STEP!S1641,"")</f>
        <v/>
      </c>
      <c r="P1641" s="316" t="str">
        <f t="shared" si="213"/>
        <v/>
      </c>
      <c r="Q1641" s="336"/>
      <c r="R1641" s="560" t="str">
        <f t="shared" si="212"/>
        <v/>
      </c>
    </row>
    <row r="1642" spans="2:18">
      <c r="B1642" s="517"/>
      <c r="C1642" s="622" t="str">
        <f>IF(STEP!C1642&lt;&gt;"",STEP!C1642,"")</f>
        <v/>
      </c>
      <c r="D1642" s="409" t="str">
        <f>IF(STEP!D1642&lt;&gt;"",STEP!D1642,"")</f>
        <v/>
      </c>
      <c r="E1642" s="410" t="str">
        <f>IF(STEP!E1642&lt;&gt;"",STEP!E1642,"")</f>
        <v/>
      </c>
      <c r="F1642" s="409" t="str">
        <f>IF(STEP!F1642&lt;&gt;"",STEP!F1642,"")</f>
        <v/>
      </c>
      <c r="G1642" s="508" t="str">
        <f>IF(STEP!C1642&lt;&gt;"",STEP!AD1642,"")</f>
        <v/>
      </c>
      <c r="H1642" s="407" t="str">
        <f>IF(AND(STEP!$G1642="",$J$8&lt;&gt;"ON"),"",IF(月報!AX1642&lt;&gt;"",月報!AX1642,IF(STEP!G1642&lt;&gt;"",STEP!G1642,"")))</f>
        <v/>
      </c>
      <c r="I1642" s="408" t="str">
        <f>IF(AND(STEP!$G1642="",$J$8&lt;&gt;"ON"),"",IF(月報!AZ1642&lt;&gt;"",月報!AZ1642,IF(STEP!H1642&lt;&gt;"",STEP!H1642,"")))</f>
        <v/>
      </c>
      <c r="J1642" s="408" t="str">
        <f>IF(AND(STEP!$G1642="",$J$8&lt;&gt;"ON"),"",IF(月報!BA1642&lt;&gt;"",月報!BA1642,IF(STEP!J1642&lt;&gt;"",STEP!J1642/24,"")))</f>
        <v/>
      </c>
      <c r="K1642" s="421" t="str">
        <f>IF(STEP!X1642&lt;&gt;"",STEP!X1642,"")</f>
        <v/>
      </c>
      <c r="L1642" s="421" t="str">
        <f>IF(STEP!Y1642&lt;&gt;"",STEP!Y1642,"")</f>
        <v/>
      </c>
      <c r="M1642" s="421" t="str">
        <f>IF(STEP!Z1642&lt;&gt;"",STEP!Z1642,"")</f>
        <v/>
      </c>
      <c r="N1642" s="422" t="str">
        <f>IF(STEP!R1642&lt;&gt;"",STEP!R1642,"")</f>
        <v/>
      </c>
      <c r="O1642" s="423" t="str">
        <f>IF(STEP!S1642&lt;&gt;"",STEP!S1642,"")</f>
        <v/>
      </c>
      <c r="P1642" s="316" t="str">
        <f t="shared" si="213"/>
        <v/>
      </c>
      <c r="Q1642" s="336"/>
      <c r="R1642" s="560" t="str">
        <f t="shared" si="212"/>
        <v/>
      </c>
    </row>
    <row r="1643" spans="2:18">
      <c r="B1643" s="517"/>
      <c r="C1643" s="622" t="str">
        <f>IF(STEP!C1643&lt;&gt;"",STEP!C1643,"")</f>
        <v/>
      </c>
      <c r="D1643" s="409" t="str">
        <f>IF(STEP!D1643&lt;&gt;"",STEP!D1643,"")</f>
        <v/>
      </c>
      <c r="E1643" s="410" t="str">
        <f>IF(STEP!E1643&lt;&gt;"",STEP!E1643,"")</f>
        <v/>
      </c>
      <c r="F1643" s="409" t="str">
        <f>IF(STEP!F1643&lt;&gt;"",STEP!F1643,"")</f>
        <v/>
      </c>
      <c r="G1643" s="508" t="str">
        <f>IF(STEP!C1643&lt;&gt;"",STEP!AD1643,"")</f>
        <v/>
      </c>
      <c r="H1643" s="407" t="str">
        <f>IF(AND(STEP!$G1643="",$J$8&lt;&gt;"ON"),"",IF(月報!AX1643&lt;&gt;"",月報!AX1643,IF(STEP!G1643&lt;&gt;"",STEP!G1643,"")))</f>
        <v/>
      </c>
      <c r="I1643" s="408" t="str">
        <f>IF(AND(STEP!$G1643="",$J$8&lt;&gt;"ON"),"",IF(月報!AZ1643&lt;&gt;"",月報!AZ1643,IF(STEP!H1643&lt;&gt;"",STEP!H1643,"")))</f>
        <v/>
      </c>
      <c r="J1643" s="408" t="str">
        <f>IF(AND(STEP!$G1643="",$J$8&lt;&gt;"ON"),"",IF(月報!BA1643&lt;&gt;"",月報!BA1643,IF(STEP!J1643&lt;&gt;"",STEP!J1643/24,"")))</f>
        <v/>
      </c>
      <c r="K1643" s="421" t="str">
        <f>IF(STEP!X1643&lt;&gt;"",STEP!X1643,"")</f>
        <v/>
      </c>
      <c r="L1643" s="421" t="str">
        <f>IF(STEP!Y1643&lt;&gt;"",STEP!Y1643,"")</f>
        <v/>
      </c>
      <c r="M1643" s="421" t="str">
        <f>IF(STEP!Z1643&lt;&gt;"",STEP!Z1643,"")</f>
        <v/>
      </c>
      <c r="N1643" s="422" t="str">
        <f>IF(STEP!R1643&lt;&gt;"",STEP!R1643,"")</f>
        <v/>
      </c>
      <c r="O1643" s="423" t="str">
        <f>IF(STEP!S1643&lt;&gt;"",STEP!S1643,"")</f>
        <v/>
      </c>
      <c r="P1643" s="316" t="str">
        <f t="shared" si="213"/>
        <v/>
      </c>
      <c r="Q1643" s="336"/>
      <c r="R1643" s="560" t="str">
        <f t="shared" si="212"/>
        <v/>
      </c>
    </row>
    <row r="1644" spans="2:18">
      <c r="B1644" s="517"/>
      <c r="C1644" s="623" t="str">
        <f>IF(STEP!C1644&lt;&gt;"",STEP!C1644,"")</f>
        <v/>
      </c>
      <c r="D1644" s="411" t="str">
        <f>IF(STEP!D1644&lt;&gt;"",STEP!D1644,"")</f>
        <v/>
      </c>
      <c r="E1644" s="412" t="str">
        <f>IF(STEP!E1644&lt;&gt;"",STEP!E1644,"")</f>
        <v/>
      </c>
      <c r="F1644" s="411" t="str">
        <f>IF(STEP!F1644&lt;&gt;"",STEP!F1644,"")</f>
        <v/>
      </c>
      <c r="G1644" s="413" t="str">
        <f>IF(STEP!C1644&lt;&gt;"",STEP!AD1644,"")</f>
        <v/>
      </c>
      <c r="H1644" s="413" t="str">
        <f>IF(AND(STEP!$G1644="",$J$8&lt;&gt;"ON"),"",IF(月報!AX1644&lt;&gt;"",月報!AX1644,IF(STEP!G1644&lt;&gt;"",STEP!G1644,"")))</f>
        <v/>
      </c>
      <c r="I1644" s="414" t="str">
        <f>IF(AND(STEP!$G1644="",$J$8&lt;&gt;"ON"),"",IF(月報!AZ1644&lt;&gt;"",月報!AZ1644,IF(STEP!H1644&lt;&gt;"",STEP!H1644,"")))</f>
        <v/>
      </c>
      <c r="J1644" s="414" t="str">
        <f>IF(AND(STEP!$G1644="",$J$8&lt;&gt;"ON"),"",IF(月報!BA1644&lt;&gt;"",月報!BA1644,IF(STEP!J1644&lt;&gt;"",STEP!J1644/24,"")))</f>
        <v/>
      </c>
      <c r="K1644" s="414" t="str">
        <f>IF(STEP!X1644&lt;&gt;"",STEP!X1644,"")</f>
        <v/>
      </c>
      <c r="L1644" s="414" t="str">
        <f>IF(STEP!Y1644&lt;&gt;"",STEP!Y1644,"")</f>
        <v/>
      </c>
      <c r="M1644" s="414" t="str">
        <f>IF(STEP!Z1644&lt;&gt;"",STEP!Z1644,"")</f>
        <v/>
      </c>
      <c r="N1644" s="424" t="str">
        <f>IF(STEP!R1644&lt;&gt;"",STEP!R1644,"")</f>
        <v/>
      </c>
      <c r="O1644" s="425" t="str">
        <f>IF(STEP!S1644&lt;&gt;"",STEP!S1644,"")</f>
        <v/>
      </c>
      <c r="P1644" s="317" t="str">
        <f t="shared" si="213"/>
        <v/>
      </c>
      <c r="Q1644" s="473"/>
      <c r="R1644" s="561" t="str">
        <f t="shared" si="212"/>
        <v/>
      </c>
    </row>
    <row r="1645" spans="2:18">
      <c r="B1645" s="517"/>
      <c r="C1645" s="624" t="str">
        <f>IF(STEP!C1645&lt;&gt;"",STEP!C1645,"")</f>
        <v/>
      </c>
      <c r="D1645" s="405" t="str">
        <f>IF(STEP!D1645&lt;&gt;"",STEP!D1645,"")</f>
        <v/>
      </c>
      <c r="E1645" s="406" t="str">
        <f>IF(STEP!E1645&lt;&gt;"",STEP!E1645,"")</f>
        <v/>
      </c>
      <c r="F1645" s="405" t="str">
        <f>IF(STEP!F1645&lt;&gt;"",STEP!F1645,"")</f>
        <v/>
      </c>
      <c r="G1645" s="407" t="str">
        <f>IF(STEP!C1645&lt;&gt;"",STEP!AD1645,"")</f>
        <v/>
      </c>
      <c r="H1645" s="407" t="str">
        <f>IF(AND(STEP!$G1645="",$J$8&lt;&gt;"ON"),"",IF(月報!AX1645&lt;&gt;"",月報!AX1645,IF(STEP!G1645&lt;&gt;"",STEP!G1645,"")))</f>
        <v/>
      </c>
      <c r="I1645" s="408" t="str">
        <f>IF(AND(STEP!$G1645="",$J$8&lt;&gt;"ON"),"",IF(月報!AZ1645&lt;&gt;"",月報!AZ1645,IF(STEP!H1645&lt;&gt;"",STEP!H1645,"")))</f>
        <v/>
      </c>
      <c r="J1645" s="408" t="str">
        <f>IF(AND(STEP!$G1645="",$J$8&lt;&gt;"ON"),"",IF(月報!BA1645&lt;&gt;"",月報!BA1645,IF(STEP!J1645&lt;&gt;"",STEP!J1645/24,"")))</f>
        <v/>
      </c>
      <c r="K1645" s="408" t="str">
        <f>IF(STEP!X1645&lt;&gt;"",STEP!X1645,"")</f>
        <v/>
      </c>
      <c r="L1645" s="408" t="str">
        <f>IF(STEP!Y1645&lt;&gt;"",STEP!Y1645,"")</f>
        <v/>
      </c>
      <c r="M1645" s="408" t="str">
        <f>IF(STEP!Z1645&lt;&gt;"",STEP!Z1645,"")</f>
        <v/>
      </c>
      <c r="N1645" s="419" t="str">
        <f>IF(STEP!R1645&lt;&gt;"",STEP!R1645,"")</f>
        <v/>
      </c>
      <c r="O1645" s="420" t="str">
        <f>IF(STEP!S1645&lt;&gt;"",STEP!S1645,"")</f>
        <v/>
      </c>
      <c r="P1645" s="315" t="str">
        <f t="shared" si="213"/>
        <v/>
      </c>
      <c r="Q1645" s="474">
        <f>SUM(P1645:P1651)</f>
        <v>0</v>
      </c>
      <c r="R1645" s="562" t="str">
        <f t="shared" si="212"/>
        <v/>
      </c>
    </row>
    <row r="1646" spans="2:18">
      <c r="B1646" s="517"/>
      <c r="C1646" s="622" t="str">
        <f>IF(STEP!C1646&lt;&gt;"",STEP!C1646,"")</f>
        <v/>
      </c>
      <c r="D1646" s="409" t="str">
        <f>IF(STEP!D1646&lt;&gt;"",STEP!D1646,"")</f>
        <v/>
      </c>
      <c r="E1646" s="410" t="str">
        <f>IF(STEP!E1646&lt;&gt;"",STEP!E1646,"")</f>
        <v/>
      </c>
      <c r="F1646" s="409" t="str">
        <f>IF(STEP!F1646&lt;&gt;"",STEP!F1646,"")</f>
        <v/>
      </c>
      <c r="G1646" s="508" t="str">
        <f>IF(STEP!C1646&lt;&gt;"",STEP!AD1646,"")</f>
        <v/>
      </c>
      <c r="H1646" s="407" t="str">
        <f>IF(AND(STEP!$G1646="",$J$8&lt;&gt;"ON"),"",IF(月報!AX1646&lt;&gt;"",月報!AX1646,IF(STEP!G1646&lt;&gt;"",STEP!G1646,"")))</f>
        <v/>
      </c>
      <c r="I1646" s="408" t="str">
        <f>IF(AND(STEP!$G1646="",$J$8&lt;&gt;"ON"),"",IF(月報!AZ1646&lt;&gt;"",月報!AZ1646,IF(STEP!H1646&lt;&gt;"",STEP!H1646,"")))</f>
        <v/>
      </c>
      <c r="J1646" s="408" t="str">
        <f>IF(AND(STEP!$G1646="",$J$8&lt;&gt;"ON"),"",IF(月報!BA1646&lt;&gt;"",月報!BA1646,IF(STEP!J1646&lt;&gt;"",STEP!J1646/24,"")))</f>
        <v/>
      </c>
      <c r="K1646" s="421" t="str">
        <f>IF(STEP!X1646&lt;&gt;"",STEP!X1646,"")</f>
        <v/>
      </c>
      <c r="L1646" s="421" t="str">
        <f>IF(STEP!Y1646&lt;&gt;"",STEP!Y1646,"")</f>
        <v/>
      </c>
      <c r="M1646" s="421" t="str">
        <f>IF(STEP!Z1646&lt;&gt;"",STEP!Z1646,"")</f>
        <v/>
      </c>
      <c r="N1646" s="422" t="str">
        <f>IF(STEP!R1646&lt;&gt;"",STEP!R1646,"")</f>
        <v/>
      </c>
      <c r="O1646" s="423" t="str">
        <f>IF(STEP!S1646&lt;&gt;"",STEP!S1646,"")</f>
        <v/>
      </c>
      <c r="P1646" s="316" t="str">
        <f t="shared" si="213"/>
        <v/>
      </c>
      <c r="Q1646" s="336"/>
      <c r="R1646" s="560" t="str">
        <f t="shared" si="212"/>
        <v/>
      </c>
    </row>
    <row r="1647" spans="2:18">
      <c r="B1647" s="517"/>
      <c r="C1647" s="622" t="str">
        <f>IF(STEP!C1647&lt;&gt;"",STEP!C1647,"")</f>
        <v/>
      </c>
      <c r="D1647" s="409" t="str">
        <f>IF(STEP!D1647&lt;&gt;"",STEP!D1647,"")</f>
        <v/>
      </c>
      <c r="E1647" s="410" t="str">
        <f>IF(STEP!E1647&lt;&gt;"",STEP!E1647,"")</f>
        <v/>
      </c>
      <c r="F1647" s="409" t="str">
        <f>IF(STEP!F1647&lt;&gt;"",STEP!F1647,"")</f>
        <v/>
      </c>
      <c r="G1647" s="508" t="str">
        <f>IF(STEP!C1647&lt;&gt;"",STEP!AD1647,"")</f>
        <v/>
      </c>
      <c r="H1647" s="407" t="str">
        <f>IF(AND(STEP!$G1647="",$J$8&lt;&gt;"ON"),"",IF(月報!AX1647&lt;&gt;"",月報!AX1647,IF(STEP!G1647&lt;&gt;"",STEP!G1647,"")))</f>
        <v/>
      </c>
      <c r="I1647" s="408" t="str">
        <f>IF(AND(STEP!$G1647="",$J$8&lt;&gt;"ON"),"",IF(月報!AZ1647&lt;&gt;"",月報!AZ1647,IF(STEP!H1647&lt;&gt;"",STEP!H1647,"")))</f>
        <v/>
      </c>
      <c r="J1647" s="408" t="str">
        <f>IF(AND(STEP!$G1647="",$J$8&lt;&gt;"ON"),"",IF(月報!BA1647&lt;&gt;"",月報!BA1647,IF(STEP!J1647&lt;&gt;"",STEP!J1647/24,"")))</f>
        <v/>
      </c>
      <c r="K1647" s="421" t="str">
        <f>IF(STEP!X1647&lt;&gt;"",STEP!X1647,"")</f>
        <v/>
      </c>
      <c r="L1647" s="421" t="str">
        <f>IF(STEP!Y1647&lt;&gt;"",STEP!Y1647,"")</f>
        <v/>
      </c>
      <c r="M1647" s="421" t="str">
        <f>IF(STEP!Z1647&lt;&gt;"",STEP!Z1647,"")</f>
        <v/>
      </c>
      <c r="N1647" s="422" t="str">
        <f>IF(STEP!R1647&lt;&gt;"",STEP!R1647,"")</f>
        <v/>
      </c>
      <c r="O1647" s="423" t="str">
        <f>IF(STEP!S1647&lt;&gt;"",STEP!S1647,"")</f>
        <v/>
      </c>
      <c r="P1647" s="316" t="str">
        <f t="shared" si="213"/>
        <v/>
      </c>
      <c r="Q1647" s="336"/>
      <c r="R1647" s="560" t="str">
        <f t="shared" si="212"/>
        <v/>
      </c>
    </row>
    <row r="1648" spans="2:18">
      <c r="B1648" s="517"/>
      <c r="C1648" s="622" t="str">
        <f>IF(STEP!C1648&lt;&gt;"",STEP!C1648,"")</f>
        <v/>
      </c>
      <c r="D1648" s="409" t="str">
        <f>IF(STEP!D1648&lt;&gt;"",STEP!D1648,"")</f>
        <v/>
      </c>
      <c r="E1648" s="410" t="str">
        <f>IF(STEP!E1648&lt;&gt;"",STEP!E1648,"")</f>
        <v/>
      </c>
      <c r="F1648" s="409" t="str">
        <f>IF(STEP!F1648&lt;&gt;"",STEP!F1648,"")</f>
        <v/>
      </c>
      <c r="G1648" s="508" t="str">
        <f>IF(STEP!C1648&lt;&gt;"",STEP!AD1648,"")</f>
        <v/>
      </c>
      <c r="H1648" s="407" t="str">
        <f>IF(AND(STEP!$G1648="",$J$8&lt;&gt;"ON"),"",IF(月報!AX1648&lt;&gt;"",月報!AX1648,IF(STEP!G1648&lt;&gt;"",STEP!G1648,"")))</f>
        <v/>
      </c>
      <c r="I1648" s="408" t="str">
        <f>IF(AND(STEP!$G1648="",$J$8&lt;&gt;"ON"),"",IF(月報!AZ1648&lt;&gt;"",月報!AZ1648,IF(STEP!H1648&lt;&gt;"",STEP!H1648,"")))</f>
        <v/>
      </c>
      <c r="J1648" s="408" t="str">
        <f>IF(AND(STEP!$G1648="",$J$8&lt;&gt;"ON"),"",IF(月報!BA1648&lt;&gt;"",月報!BA1648,IF(STEP!J1648&lt;&gt;"",STEP!J1648/24,"")))</f>
        <v/>
      </c>
      <c r="K1648" s="421" t="str">
        <f>IF(STEP!X1648&lt;&gt;"",STEP!X1648,"")</f>
        <v/>
      </c>
      <c r="L1648" s="421" t="str">
        <f>IF(STEP!Y1648&lt;&gt;"",STEP!Y1648,"")</f>
        <v/>
      </c>
      <c r="M1648" s="421" t="str">
        <f>IF(STEP!Z1648&lt;&gt;"",STEP!Z1648,"")</f>
        <v/>
      </c>
      <c r="N1648" s="422" t="str">
        <f>IF(STEP!R1648&lt;&gt;"",STEP!R1648,"")</f>
        <v/>
      </c>
      <c r="O1648" s="423" t="str">
        <f>IF(STEP!S1648&lt;&gt;"",STEP!S1648,"")</f>
        <v/>
      </c>
      <c r="P1648" s="316" t="str">
        <f t="shared" si="213"/>
        <v/>
      </c>
      <c r="Q1648" s="336"/>
      <c r="R1648" s="560" t="str">
        <f t="shared" si="212"/>
        <v/>
      </c>
    </row>
    <row r="1649" spans="2:18">
      <c r="B1649" s="517"/>
      <c r="C1649" s="622" t="str">
        <f>IF(STEP!C1649&lt;&gt;"",STEP!C1649,"")</f>
        <v/>
      </c>
      <c r="D1649" s="409" t="str">
        <f>IF(STEP!D1649&lt;&gt;"",STEP!D1649,"")</f>
        <v/>
      </c>
      <c r="E1649" s="410" t="str">
        <f>IF(STEP!E1649&lt;&gt;"",STEP!E1649,"")</f>
        <v/>
      </c>
      <c r="F1649" s="409" t="str">
        <f>IF(STEP!F1649&lt;&gt;"",STEP!F1649,"")</f>
        <v/>
      </c>
      <c r="G1649" s="508" t="str">
        <f>IF(STEP!C1649&lt;&gt;"",STEP!AD1649,"")</f>
        <v/>
      </c>
      <c r="H1649" s="407" t="str">
        <f>IF(AND(STEP!$G1649="",$J$8&lt;&gt;"ON"),"",IF(月報!AX1649&lt;&gt;"",月報!AX1649,IF(STEP!G1649&lt;&gt;"",STEP!G1649,"")))</f>
        <v/>
      </c>
      <c r="I1649" s="408" t="str">
        <f>IF(AND(STEP!$G1649="",$J$8&lt;&gt;"ON"),"",IF(月報!AZ1649&lt;&gt;"",月報!AZ1649,IF(STEP!H1649&lt;&gt;"",STEP!H1649,"")))</f>
        <v/>
      </c>
      <c r="J1649" s="408" t="str">
        <f>IF(AND(STEP!$G1649="",$J$8&lt;&gt;"ON"),"",IF(月報!BA1649&lt;&gt;"",月報!BA1649,IF(STEP!J1649&lt;&gt;"",STEP!J1649/24,"")))</f>
        <v/>
      </c>
      <c r="K1649" s="421" t="str">
        <f>IF(STEP!X1649&lt;&gt;"",STEP!X1649,"")</f>
        <v/>
      </c>
      <c r="L1649" s="421" t="str">
        <f>IF(STEP!Y1649&lt;&gt;"",STEP!Y1649,"")</f>
        <v/>
      </c>
      <c r="M1649" s="421" t="str">
        <f>IF(STEP!Z1649&lt;&gt;"",STEP!Z1649,"")</f>
        <v/>
      </c>
      <c r="N1649" s="422" t="str">
        <f>IF(STEP!R1649&lt;&gt;"",STEP!R1649,"")</f>
        <v/>
      </c>
      <c r="O1649" s="423" t="str">
        <f>IF(STEP!S1649&lt;&gt;"",STEP!S1649,"")</f>
        <v/>
      </c>
      <c r="P1649" s="316" t="str">
        <f t="shared" si="213"/>
        <v/>
      </c>
      <c r="Q1649" s="336"/>
      <c r="R1649" s="560" t="str">
        <f t="shared" si="212"/>
        <v/>
      </c>
    </row>
    <row r="1650" spans="2:18">
      <c r="B1650" s="517"/>
      <c r="C1650" s="622" t="str">
        <f>IF(STEP!C1650&lt;&gt;"",STEP!C1650,"")</f>
        <v/>
      </c>
      <c r="D1650" s="409" t="str">
        <f>IF(STEP!D1650&lt;&gt;"",STEP!D1650,"")</f>
        <v/>
      </c>
      <c r="E1650" s="410" t="str">
        <f>IF(STEP!E1650&lt;&gt;"",STEP!E1650,"")</f>
        <v/>
      </c>
      <c r="F1650" s="409" t="str">
        <f>IF(STEP!F1650&lt;&gt;"",STEP!F1650,"")</f>
        <v/>
      </c>
      <c r="G1650" s="508" t="str">
        <f>IF(STEP!C1650&lt;&gt;"",STEP!AD1650,"")</f>
        <v/>
      </c>
      <c r="H1650" s="407" t="str">
        <f>IF(AND(STEP!$G1650="",$J$8&lt;&gt;"ON"),"",IF(月報!AX1650&lt;&gt;"",月報!AX1650,IF(STEP!G1650&lt;&gt;"",STEP!G1650,"")))</f>
        <v/>
      </c>
      <c r="I1650" s="408" t="str">
        <f>IF(AND(STEP!$G1650="",$J$8&lt;&gt;"ON"),"",IF(月報!AZ1650&lt;&gt;"",月報!AZ1650,IF(STEP!H1650&lt;&gt;"",STEP!H1650,"")))</f>
        <v/>
      </c>
      <c r="J1650" s="408" t="str">
        <f>IF(AND(STEP!$G1650="",$J$8&lt;&gt;"ON"),"",IF(月報!BA1650&lt;&gt;"",月報!BA1650,IF(STEP!J1650&lt;&gt;"",STEP!J1650/24,"")))</f>
        <v/>
      </c>
      <c r="K1650" s="421" t="str">
        <f>IF(STEP!X1650&lt;&gt;"",STEP!X1650,"")</f>
        <v/>
      </c>
      <c r="L1650" s="421" t="str">
        <f>IF(STEP!Y1650&lt;&gt;"",STEP!Y1650,"")</f>
        <v/>
      </c>
      <c r="M1650" s="421" t="str">
        <f>IF(STEP!Z1650&lt;&gt;"",STEP!Z1650,"")</f>
        <v/>
      </c>
      <c r="N1650" s="422" t="str">
        <f>IF(STEP!R1650&lt;&gt;"",STEP!R1650,"")</f>
        <v/>
      </c>
      <c r="O1650" s="423" t="str">
        <f>IF(STEP!S1650&lt;&gt;"",STEP!S1650,"")</f>
        <v/>
      </c>
      <c r="P1650" s="316" t="str">
        <f t="shared" si="213"/>
        <v/>
      </c>
      <c r="Q1650" s="336"/>
      <c r="R1650" s="560" t="str">
        <f t="shared" si="212"/>
        <v/>
      </c>
    </row>
    <row r="1651" spans="2:18">
      <c r="B1651" s="517"/>
      <c r="C1651" s="623" t="str">
        <f>IF(STEP!C1651&lt;&gt;"",STEP!C1651,"")</f>
        <v/>
      </c>
      <c r="D1651" s="411" t="str">
        <f>IF(STEP!D1651&lt;&gt;"",STEP!D1651,"")</f>
        <v/>
      </c>
      <c r="E1651" s="412" t="str">
        <f>IF(STEP!E1651&lt;&gt;"",STEP!E1651,"")</f>
        <v/>
      </c>
      <c r="F1651" s="411" t="str">
        <f>IF(STEP!F1651&lt;&gt;"",STEP!F1651,"")</f>
        <v/>
      </c>
      <c r="G1651" s="413" t="str">
        <f>IF(STEP!C1651&lt;&gt;"",STEP!AD1651,"")</f>
        <v/>
      </c>
      <c r="H1651" s="413" t="str">
        <f>IF(AND(STEP!$G1651="",$J$8&lt;&gt;"ON"),"",IF(月報!AX1651&lt;&gt;"",月報!AX1651,IF(STEP!G1651&lt;&gt;"",STEP!G1651,"")))</f>
        <v/>
      </c>
      <c r="I1651" s="414" t="str">
        <f>IF(AND(STEP!$G1651="",$J$8&lt;&gt;"ON"),"",IF(月報!AZ1651&lt;&gt;"",月報!AZ1651,IF(STEP!H1651&lt;&gt;"",STEP!H1651,"")))</f>
        <v/>
      </c>
      <c r="J1651" s="414" t="str">
        <f>IF(AND(STEP!$G1651="",$J$8&lt;&gt;"ON"),"",IF(月報!BA1651&lt;&gt;"",月報!BA1651,IF(STEP!J1651&lt;&gt;"",STEP!J1651/24,"")))</f>
        <v/>
      </c>
      <c r="K1651" s="414" t="str">
        <f>IF(STEP!X1651&lt;&gt;"",STEP!X1651,"")</f>
        <v/>
      </c>
      <c r="L1651" s="414" t="str">
        <f>IF(STEP!Y1651&lt;&gt;"",STEP!Y1651,"")</f>
        <v/>
      </c>
      <c r="M1651" s="414" t="str">
        <f>IF(STEP!Z1651&lt;&gt;"",STEP!Z1651,"")</f>
        <v/>
      </c>
      <c r="N1651" s="424" t="str">
        <f>IF(STEP!R1651&lt;&gt;"",STEP!R1651,"")</f>
        <v/>
      </c>
      <c r="O1651" s="425" t="str">
        <f>IF(STEP!S1651&lt;&gt;"",STEP!S1651,"")</f>
        <v/>
      </c>
      <c r="P1651" s="317" t="str">
        <f t="shared" si="213"/>
        <v/>
      </c>
      <c r="Q1651" s="473"/>
      <c r="R1651" s="561" t="str">
        <f t="shared" si="212"/>
        <v/>
      </c>
    </row>
    <row r="1652" spans="2:18">
      <c r="B1652" s="517"/>
      <c r="C1652" s="624" t="str">
        <f>IF(STEP!C1652&lt;&gt;"",STEP!C1652,"")</f>
        <v/>
      </c>
      <c r="D1652" s="405" t="str">
        <f>IF(STEP!D1652&lt;&gt;"",STEP!D1652,"")</f>
        <v/>
      </c>
      <c r="E1652" s="406" t="str">
        <f>IF(STEP!E1652&lt;&gt;"",STEP!E1652,"")</f>
        <v/>
      </c>
      <c r="F1652" s="405" t="str">
        <f>IF(STEP!F1652&lt;&gt;"",STEP!F1652,"")</f>
        <v/>
      </c>
      <c r="G1652" s="407" t="str">
        <f>IF(STEP!C1652&lt;&gt;"",STEP!AD1652,"")</f>
        <v/>
      </c>
      <c r="H1652" s="407" t="str">
        <f>IF(AND(STEP!$G1652="",$J$8&lt;&gt;"ON"),"",IF(月報!AX1652&lt;&gt;"",月報!AX1652,IF(STEP!G1652&lt;&gt;"",STEP!G1652,"")))</f>
        <v/>
      </c>
      <c r="I1652" s="408" t="str">
        <f>IF(AND(STEP!$G1652="",$J$8&lt;&gt;"ON"),"",IF(月報!AZ1652&lt;&gt;"",月報!AZ1652,IF(STEP!H1652&lt;&gt;"",STEP!H1652,"")))</f>
        <v/>
      </c>
      <c r="J1652" s="408" t="str">
        <f>IF(AND(STEP!$G1652="",$J$8&lt;&gt;"ON"),"",IF(月報!BA1652&lt;&gt;"",月報!BA1652,IF(STEP!J1652&lt;&gt;"",STEP!J1652/24,"")))</f>
        <v/>
      </c>
      <c r="K1652" s="408" t="str">
        <f>IF(STEP!X1652&lt;&gt;"",STEP!X1652,"")</f>
        <v/>
      </c>
      <c r="L1652" s="408" t="str">
        <f>IF(STEP!Y1652&lt;&gt;"",STEP!Y1652,"")</f>
        <v/>
      </c>
      <c r="M1652" s="408" t="str">
        <f>IF(STEP!Z1652&lt;&gt;"",STEP!Z1652,"")</f>
        <v/>
      </c>
      <c r="N1652" s="419" t="str">
        <f>IF(STEP!R1652&lt;&gt;"",STEP!R1652,"")</f>
        <v/>
      </c>
      <c r="O1652" s="420" t="str">
        <f>IF(STEP!S1652&lt;&gt;"",STEP!S1652,"")</f>
        <v/>
      </c>
      <c r="P1652" s="315" t="str">
        <f t="shared" si="213"/>
        <v/>
      </c>
      <c r="Q1652" s="474">
        <f>SUM(P1652:P1658)</f>
        <v>0</v>
      </c>
      <c r="R1652" s="562" t="str">
        <f t="shared" si="212"/>
        <v/>
      </c>
    </row>
    <row r="1653" spans="2:18">
      <c r="B1653" s="517"/>
      <c r="C1653" s="622" t="str">
        <f>IF(STEP!C1653&lt;&gt;"",STEP!C1653,"")</f>
        <v/>
      </c>
      <c r="D1653" s="409" t="str">
        <f>IF(STEP!D1653&lt;&gt;"",STEP!D1653,"")</f>
        <v/>
      </c>
      <c r="E1653" s="410" t="str">
        <f>IF(STEP!E1653&lt;&gt;"",STEP!E1653,"")</f>
        <v/>
      </c>
      <c r="F1653" s="409" t="str">
        <f>IF(STEP!F1653&lt;&gt;"",STEP!F1653,"")</f>
        <v/>
      </c>
      <c r="G1653" s="508" t="str">
        <f>IF(STEP!C1653&lt;&gt;"",STEP!AD1653,"")</f>
        <v/>
      </c>
      <c r="H1653" s="407" t="str">
        <f>IF(AND(STEP!$G1653="",$J$8&lt;&gt;"ON"),"",IF(月報!AX1653&lt;&gt;"",月報!AX1653,IF(STEP!G1653&lt;&gt;"",STEP!G1653,"")))</f>
        <v/>
      </c>
      <c r="I1653" s="408" t="str">
        <f>IF(AND(STEP!$G1653="",$J$8&lt;&gt;"ON"),"",IF(月報!AZ1653&lt;&gt;"",月報!AZ1653,IF(STEP!H1653&lt;&gt;"",STEP!H1653,"")))</f>
        <v/>
      </c>
      <c r="J1653" s="408" t="str">
        <f>IF(AND(STEP!$G1653="",$J$8&lt;&gt;"ON"),"",IF(月報!BA1653&lt;&gt;"",月報!BA1653,IF(STEP!J1653&lt;&gt;"",STEP!J1653/24,"")))</f>
        <v/>
      </c>
      <c r="K1653" s="421" t="str">
        <f>IF(STEP!X1653&lt;&gt;"",STEP!X1653,"")</f>
        <v/>
      </c>
      <c r="L1653" s="421" t="str">
        <f>IF(STEP!Y1653&lt;&gt;"",STEP!Y1653,"")</f>
        <v/>
      </c>
      <c r="M1653" s="421" t="str">
        <f>IF(STEP!Z1653&lt;&gt;"",STEP!Z1653,"")</f>
        <v/>
      </c>
      <c r="N1653" s="422" t="str">
        <f>IF(STEP!R1653&lt;&gt;"",STEP!R1653,"")</f>
        <v/>
      </c>
      <c r="O1653" s="423" t="str">
        <f>IF(STEP!S1653&lt;&gt;"",STEP!S1653,"")</f>
        <v/>
      </c>
      <c r="P1653" s="316" t="str">
        <f t="shared" si="213"/>
        <v/>
      </c>
      <c r="Q1653" s="336"/>
      <c r="R1653" s="560" t="str">
        <f t="shared" si="212"/>
        <v/>
      </c>
    </row>
    <row r="1654" spans="2:18">
      <c r="B1654" s="517"/>
      <c r="C1654" s="622" t="str">
        <f>IF(STEP!C1654&lt;&gt;"",STEP!C1654,"")</f>
        <v/>
      </c>
      <c r="D1654" s="409" t="str">
        <f>IF(STEP!D1654&lt;&gt;"",STEP!D1654,"")</f>
        <v/>
      </c>
      <c r="E1654" s="410" t="str">
        <f>IF(STEP!E1654&lt;&gt;"",STEP!E1654,"")</f>
        <v/>
      </c>
      <c r="F1654" s="409" t="str">
        <f>IF(STEP!F1654&lt;&gt;"",STEP!F1654,"")</f>
        <v/>
      </c>
      <c r="G1654" s="508" t="str">
        <f>IF(STEP!C1654&lt;&gt;"",STEP!AD1654,"")</f>
        <v/>
      </c>
      <c r="H1654" s="407" t="str">
        <f>IF(AND(STEP!$G1654="",$J$8&lt;&gt;"ON"),"",IF(月報!AX1654&lt;&gt;"",月報!AX1654,IF(STEP!G1654&lt;&gt;"",STEP!G1654,"")))</f>
        <v/>
      </c>
      <c r="I1654" s="408" t="str">
        <f>IF(AND(STEP!$G1654="",$J$8&lt;&gt;"ON"),"",IF(月報!AZ1654&lt;&gt;"",月報!AZ1654,IF(STEP!H1654&lt;&gt;"",STEP!H1654,"")))</f>
        <v/>
      </c>
      <c r="J1654" s="408" t="str">
        <f>IF(AND(STEP!$G1654="",$J$8&lt;&gt;"ON"),"",IF(月報!BA1654&lt;&gt;"",月報!BA1654,IF(STEP!J1654&lt;&gt;"",STEP!J1654/24,"")))</f>
        <v/>
      </c>
      <c r="K1654" s="421" t="str">
        <f>IF(STEP!X1654&lt;&gt;"",STEP!X1654,"")</f>
        <v/>
      </c>
      <c r="L1654" s="421" t="str">
        <f>IF(STEP!Y1654&lt;&gt;"",STEP!Y1654,"")</f>
        <v/>
      </c>
      <c r="M1654" s="421" t="str">
        <f>IF(STEP!Z1654&lt;&gt;"",STEP!Z1654,"")</f>
        <v/>
      </c>
      <c r="N1654" s="422" t="str">
        <f>IF(STEP!R1654&lt;&gt;"",STEP!R1654,"")</f>
        <v/>
      </c>
      <c r="O1654" s="423" t="str">
        <f>IF(STEP!S1654&lt;&gt;"",STEP!S1654,"")</f>
        <v/>
      </c>
      <c r="P1654" s="316" t="str">
        <f t="shared" si="213"/>
        <v/>
      </c>
      <c r="Q1654" s="336"/>
      <c r="R1654" s="560" t="str">
        <f t="shared" si="212"/>
        <v/>
      </c>
    </row>
    <row r="1655" spans="2:18">
      <c r="B1655" s="517"/>
      <c r="C1655" s="622" t="str">
        <f>IF(STEP!C1655&lt;&gt;"",STEP!C1655,"")</f>
        <v/>
      </c>
      <c r="D1655" s="409" t="str">
        <f>IF(STEP!D1655&lt;&gt;"",STEP!D1655,"")</f>
        <v/>
      </c>
      <c r="E1655" s="410" t="str">
        <f>IF(STEP!E1655&lt;&gt;"",STEP!E1655,"")</f>
        <v/>
      </c>
      <c r="F1655" s="409" t="str">
        <f>IF(STEP!F1655&lt;&gt;"",STEP!F1655,"")</f>
        <v/>
      </c>
      <c r="G1655" s="508" t="str">
        <f>IF(STEP!C1655&lt;&gt;"",STEP!AD1655,"")</f>
        <v/>
      </c>
      <c r="H1655" s="407" t="str">
        <f>IF(AND(STEP!$G1655="",$J$8&lt;&gt;"ON"),"",IF(月報!AX1655&lt;&gt;"",月報!AX1655,IF(STEP!G1655&lt;&gt;"",STEP!G1655,"")))</f>
        <v/>
      </c>
      <c r="I1655" s="408" t="str">
        <f>IF(AND(STEP!$G1655="",$J$8&lt;&gt;"ON"),"",IF(月報!AZ1655&lt;&gt;"",月報!AZ1655,IF(STEP!H1655&lt;&gt;"",STEP!H1655,"")))</f>
        <v/>
      </c>
      <c r="J1655" s="408" t="str">
        <f>IF(AND(STEP!$G1655="",$J$8&lt;&gt;"ON"),"",IF(月報!BA1655&lt;&gt;"",月報!BA1655,IF(STEP!J1655&lt;&gt;"",STEP!J1655/24,"")))</f>
        <v/>
      </c>
      <c r="K1655" s="421" t="str">
        <f>IF(STEP!X1655&lt;&gt;"",STEP!X1655,"")</f>
        <v/>
      </c>
      <c r="L1655" s="421" t="str">
        <f>IF(STEP!Y1655&lt;&gt;"",STEP!Y1655,"")</f>
        <v/>
      </c>
      <c r="M1655" s="421" t="str">
        <f>IF(STEP!Z1655&lt;&gt;"",STEP!Z1655,"")</f>
        <v/>
      </c>
      <c r="N1655" s="422" t="str">
        <f>IF(STEP!R1655&lt;&gt;"",STEP!R1655,"")</f>
        <v/>
      </c>
      <c r="O1655" s="423" t="str">
        <f>IF(STEP!S1655&lt;&gt;"",STEP!S1655,"")</f>
        <v/>
      </c>
      <c r="P1655" s="316" t="str">
        <f t="shared" si="213"/>
        <v/>
      </c>
      <c r="Q1655" s="336"/>
      <c r="R1655" s="560" t="str">
        <f t="shared" si="212"/>
        <v/>
      </c>
    </row>
    <row r="1656" spans="2:18">
      <c r="B1656" s="517"/>
      <c r="C1656" s="622" t="str">
        <f>IF(STEP!C1656&lt;&gt;"",STEP!C1656,"")</f>
        <v/>
      </c>
      <c r="D1656" s="409" t="str">
        <f>IF(STEP!D1656&lt;&gt;"",STEP!D1656,"")</f>
        <v/>
      </c>
      <c r="E1656" s="410" t="str">
        <f>IF(STEP!E1656&lt;&gt;"",STEP!E1656,"")</f>
        <v/>
      </c>
      <c r="F1656" s="409" t="str">
        <f>IF(STEP!F1656&lt;&gt;"",STEP!F1656,"")</f>
        <v/>
      </c>
      <c r="G1656" s="508" t="str">
        <f>IF(STEP!C1656&lt;&gt;"",STEP!AD1656,"")</f>
        <v/>
      </c>
      <c r="H1656" s="407" t="str">
        <f>IF(AND(STEP!$G1656="",$J$8&lt;&gt;"ON"),"",IF(月報!AX1656&lt;&gt;"",月報!AX1656,IF(STEP!G1656&lt;&gt;"",STEP!G1656,"")))</f>
        <v/>
      </c>
      <c r="I1656" s="408" t="str">
        <f>IF(AND(STEP!$G1656="",$J$8&lt;&gt;"ON"),"",IF(月報!AZ1656&lt;&gt;"",月報!AZ1656,IF(STEP!H1656&lt;&gt;"",STEP!H1656,"")))</f>
        <v/>
      </c>
      <c r="J1656" s="408" t="str">
        <f>IF(AND(STEP!$G1656="",$J$8&lt;&gt;"ON"),"",IF(月報!BA1656&lt;&gt;"",月報!BA1656,IF(STEP!J1656&lt;&gt;"",STEP!J1656/24,"")))</f>
        <v/>
      </c>
      <c r="K1656" s="421" t="str">
        <f>IF(STEP!X1656&lt;&gt;"",STEP!X1656,"")</f>
        <v/>
      </c>
      <c r="L1656" s="421" t="str">
        <f>IF(STEP!Y1656&lt;&gt;"",STEP!Y1656,"")</f>
        <v/>
      </c>
      <c r="M1656" s="421" t="str">
        <f>IF(STEP!Z1656&lt;&gt;"",STEP!Z1656,"")</f>
        <v/>
      </c>
      <c r="N1656" s="422" t="str">
        <f>IF(STEP!R1656&lt;&gt;"",STEP!R1656,"")</f>
        <v/>
      </c>
      <c r="O1656" s="423" t="str">
        <f>IF(STEP!S1656&lt;&gt;"",STEP!S1656,"")</f>
        <v/>
      </c>
      <c r="P1656" s="316" t="str">
        <f t="shared" si="213"/>
        <v/>
      </c>
      <c r="Q1656" s="336"/>
      <c r="R1656" s="560" t="str">
        <f t="shared" ref="R1656:R1719" si="214">R1655</f>
        <v/>
      </c>
    </row>
    <row r="1657" spans="2:18">
      <c r="B1657" s="517"/>
      <c r="C1657" s="622" t="str">
        <f>IF(STEP!C1657&lt;&gt;"",STEP!C1657,"")</f>
        <v/>
      </c>
      <c r="D1657" s="409" t="str">
        <f>IF(STEP!D1657&lt;&gt;"",STEP!D1657,"")</f>
        <v/>
      </c>
      <c r="E1657" s="410" t="str">
        <f>IF(STEP!E1657&lt;&gt;"",STEP!E1657,"")</f>
        <v/>
      </c>
      <c r="F1657" s="409" t="str">
        <f>IF(STEP!F1657&lt;&gt;"",STEP!F1657,"")</f>
        <v/>
      </c>
      <c r="G1657" s="508" t="str">
        <f>IF(STEP!C1657&lt;&gt;"",STEP!AD1657,"")</f>
        <v/>
      </c>
      <c r="H1657" s="407" t="str">
        <f>IF(AND(STEP!$G1657="",$J$8&lt;&gt;"ON"),"",IF(月報!AX1657&lt;&gt;"",月報!AX1657,IF(STEP!G1657&lt;&gt;"",STEP!G1657,"")))</f>
        <v/>
      </c>
      <c r="I1657" s="408" t="str">
        <f>IF(AND(STEP!$G1657="",$J$8&lt;&gt;"ON"),"",IF(月報!AZ1657&lt;&gt;"",月報!AZ1657,IF(STEP!H1657&lt;&gt;"",STEP!H1657,"")))</f>
        <v/>
      </c>
      <c r="J1657" s="408" t="str">
        <f>IF(AND(STEP!$G1657="",$J$8&lt;&gt;"ON"),"",IF(月報!BA1657&lt;&gt;"",月報!BA1657,IF(STEP!J1657&lt;&gt;"",STEP!J1657/24,"")))</f>
        <v/>
      </c>
      <c r="K1657" s="421" t="str">
        <f>IF(STEP!X1657&lt;&gt;"",STEP!X1657,"")</f>
        <v/>
      </c>
      <c r="L1657" s="421" t="str">
        <f>IF(STEP!Y1657&lt;&gt;"",STEP!Y1657,"")</f>
        <v/>
      </c>
      <c r="M1657" s="421" t="str">
        <f>IF(STEP!Z1657&lt;&gt;"",STEP!Z1657,"")</f>
        <v/>
      </c>
      <c r="N1657" s="422" t="str">
        <f>IF(STEP!R1657&lt;&gt;"",STEP!R1657,"")</f>
        <v/>
      </c>
      <c r="O1657" s="423" t="str">
        <f>IF(STEP!S1657&lt;&gt;"",STEP!S1657,"")</f>
        <v/>
      </c>
      <c r="P1657" s="316" t="str">
        <f t="shared" si="213"/>
        <v/>
      </c>
      <c r="Q1657" s="336"/>
      <c r="R1657" s="560" t="str">
        <f t="shared" si="214"/>
        <v/>
      </c>
    </row>
    <row r="1658" spans="2:18">
      <c r="B1658" s="517"/>
      <c r="C1658" s="623" t="str">
        <f>IF(STEP!C1658&lt;&gt;"",STEP!C1658,"")</f>
        <v/>
      </c>
      <c r="D1658" s="411" t="str">
        <f>IF(STEP!D1658&lt;&gt;"",STEP!D1658,"")</f>
        <v/>
      </c>
      <c r="E1658" s="412" t="str">
        <f>IF(STEP!E1658&lt;&gt;"",STEP!E1658,"")</f>
        <v/>
      </c>
      <c r="F1658" s="411" t="str">
        <f>IF(STEP!F1658&lt;&gt;"",STEP!F1658,"")</f>
        <v/>
      </c>
      <c r="G1658" s="413" t="str">
        <f>IF(STEP!C1658&lt;&gt;"",STEP!AD1658,"")</f>
        <v/>
      </c>
      <c r="H1658" s="413" t="str">
        <f>IF(AND(STEP!$G1658="",$J$8&lt;&gt;"ON"),"",IF(月報!AX1658&lt;&gt;"",月報!AX1658,IF(STEP!G1658&lt;&gt;"",STEP!G1658,"")))</f>
        <v/>
      </c>
      <c r="I1658" s="414" t="str">
        <f>IF(AND(STEP!$G1658="",$J$8&lt;&gt;"ON"),"",IF(月報!AZ1658&lt;&gt;"",月報!AZ1658,IF(STEP!H1658&lt;&gt;"",STEP!H1658,"")))</f>
        <v/>
      </c>
      <c r="J1658" s="414" t="str">
        <f>IF(AND(STEP!$G1658="",$J$8&lt;&gt;"ON"),"",IF(月報!BA1658&lt;&gt;"",月報!BA1658,IF(STEP!J1658&lt;&gt;"",STEP!J1658/24,"")))</f>
        <v/>
      </c>
      <c r="K1658" s="414" t="str">
        <f>IF(STEP!X1658&lt;&gt;"",STEP!X1658,"")</f>
        <v/>
      </c>
      <c r="L1658" s="414" t="str">
        <f>IF(STEP!Y1658&lt;&gt;"",STEP!Y1658,"")</f>
        <v/>
      </c>
      <c r="M1658" s="414" t="str">
        <f>IF(STEP!Z1658&lt;&gt;"",STEP!Z1658,"")</f>
        <v/>
      </c>
      <c r="N1658" s="424" t="str">
        <f>IF(STEP!R1658&lt;&gt;"",STEP!R1658,"")</f>
        <v/>
      </c>
      <c r="O1658" s="425" t="str">
        <f>IF(STEP!S1658&lt;&gt;"",STEP!S1658,"")</f>
        <v/>
      </c>
      <c r="P1658" s="317" t="str">
        <f t="shared" si="213"/>
        <v/>
      </c>
      <c r="Q1658" s="473"/>
      <c r="R1658" s="561" t="str">
        <f t="shared" si="214"/>
        <v/>
      </c>
    </row>
    <row r="1659" spans="2:18">
      <c r="B1659" s="517"/>
      <c r="C1659" s="624" t="str">
        <f>IF(STEP!C1659&lt;&gt;"",STEP!C1659,"")</f>
        <v/>
      </c>
      <c r="D1659" s="405" t="str">
        <f>IF(STEP!D1659&lt;&gt;"",STEP!D1659,"")</f>
        <v/>
      </c>
      <c r="E1659" s="406" t="str">
        <f>IF(STEP!E1659&lt;&gt;"",STEP!E1659,"")</f>
        <v/>
      </c>
      <c r="F1659" s="405" t="str">
        <f>IF(STEP!F1659&lt;&gt;"",STEP!F1659,"")</f>
        <v/>
      </c>
      <c r="G1659" s="407" t="str">
        <f>IF(STEP!C1659&lt;&gt;"",STEP!AD1659,"")</f>
        <v/>
      </c>
      <c r="H1659" s="407" t="str">
        <f>IF(AND(STEP!$G1659="",$J$8&lt;&gt;"ON"),"",IF(月報!AX1659&lt;&gt;"",月報!AX1659,IF(STEP!G1659&lt;&gt;"",STEP!G1659,"")))</f>
        <v/>
      </c>
      <c r="I1659" s="408" t="str">
        <f>IF(AND(STEP!$G1659="",$J$8&lt;&gt;"ON"),"",IF(月報!AZ1659&lt;&gt;"",月報!AZ1659,IF(STEP!H1659&lt;&gt;"",STEP!H1659,"")))</f>
        <v/>
      </c>
      <c r="J1659" s="408" t="str">
        <f>IF(AND(STEP!$G1659="",$J$8&lt;&gt;"ON"),"",IF(月報!BA1659&lt;&gt;"",月報!BA1659,IF(STEP!J1659&lt;&gt;"",STEP!J1659/24,"")))</f>
        <v/>
      </c>
      <c r="K1659" s="408" t="str">
        <f>IF(STEP!X1659&lt;&gt;"",STEP!X1659,"")</f>
        <v/>
      </c>
      <c r="L1659" s="408" t="str">
        <f>IF(STEP!Y1659&lt;&gt;"",STEP!Y1659,"")</f>
        <v/>
      </c>
      <c r="M1659" s="408" t="str">
        <f>IF(STEP!Z1659&lt;&gt;"",STEP!Z1659,"")</f>
        <v/>
      </c>
      <c r="N1659" s="419" t="str">
        <f>IF(STEP!R1659&lt;&gt;"",STEP!R1659,"")</f>
        <v/>
      </c>
      <c r="O1659" s="420" t="str">
        <f>IF(STEP!S1659&lt;&gt;"",STEP!S1659,"")</f>
        <v/>
      </c>
      <c r="P1659" s="315" t="str">
        <f t="shared" si="213"/>
        <v/>
      </c>
      <c r="Q1659" s="474">
        <f>SUM(P1659:P1665)</f>
        <v>0</v>
      </c>
      <c r="R1659" s="562" t="str">
        <f t="shared" si="214"/>
        <v/>
      </c>
    </row>
    <row r="1660" spans="2:18">
      <c r="B1660" s="517"/>
      <c r="C1660" s="622" t="str">
        <f>IF(STEP!C1660&lt;&gt;"",STEP!C1660,"")</f>
        <v/>
      </c>
      <c r="D1660" s="409" t="str">
        <f>IF(STEP!D1660&lt;&gt;"",STEP!D1660,"")</f>
        <v/>
      </c>
      <c r="E1660" s="410" t="str">
        <f>IF(STEP!E1660&lt;&gt;"",STEP!E1660,"")</f>
        <v/>
      </c>
      <c r="F1660" s="409" t="str">
        <f>IF(STEP!F1660&lt;&gt;"",STEP!F1660,"")</f>
        <v/>
      </c>
      <c r="G1660" s="508" t="str">
        <f>IF(STEP!C1660&lt;&gt;"",STEP!AD1660,"")</f>
        <v/>
      </c>
      <c r="H1660" s="407" t="str">
        <f>IF(AND(STEP!$G1660="",$J$8&lt;&gt;"ON"),"",IF(月報!AX1660&lt;&gt;"",月報!AX1660,IF(STEP!G1660&lt;&gt;"",STEP!G1660,"")))</f>
        <v/>
      </c>
      <c r="I1660" s="408" t="str">
        <f>IF(AND(STEP!$G1660="",$J$8&lt;&gt;"ON"),"",IF(月報!AZ1660&lt;&gt;"",月報!AZ1660,IF(STEP!H1660&lt;&gt;"",STEP!H1660,"")))</f>
        <v/>
      </c>
      <c r="J1660" s="408" t="str">
        <f>IF(AND(STEP!$G1660="",$J$8&lt;&gt;"ON"),"",IF(月報!BA1660&lt;&gt;"",月報!BA1660,IF(STEP!J1660&lt;&gt;"",STEP!J1660/24,"")))</f>
        <v/>
      </c>
      <c r="K1660" s="421" t="str">
        <f>IF(STEP!X1660&lt;&gt;"",STEP!X1660,"")</f>
        <v/>
      </c>
      <c r="L1660" s="421" t="str">
        <f>IF(STEP!Y1660&lt;&gt;"",STEP!Y1660,"")</f>
        <v/>
      </c>
      <c r="M1660" s="421" t="str">
        <f>IF(STEP!Z1660&lt;&gt;"",STEP!Z1660,"")</f>
        <v/>
      </c>
      <c r="N1660" s="422" t="str">
        <f>IF(STEP!R1660&lt;&gt;"",STEP!R1660,"")</f>
        <v/>
      </c>
      <c r="O1660" s="423" t="str">
        <f>IF(STEP!S1660&lt;&gt;"",STEP!S1660,"")</f>
        <v/>
      </c>
      <c r="P1660" s="316" t="str">
        <f t="shared" si="213"/>
        <v/>
      </c>
      <c r="Q1660" s="336"/>
      <c r="R1660" s="560" t="str">
        <f t="shared" si="214"/>
        <v/>
      </c>
    </row>
    <row r="1661" spans="2:18">
      <c r="B1661" s="517"/>
      <c r="C1661" s="622" t="str">
        <f>IF(STEP!C1661&lt;&gt;"",STEP!C1661,"")</f>
        <v/>
      </c>
      <c r="D1661" s="409" t="str">
        <f>IF(STEP!D1661&lt;&gt;"",STEP!D1661,"")</f>
        <v/>
      </c>
      <c r="E1661" s="410" t="str">
        <f>IF(STEP!E1661&lt;&gt;"",STEP!E1661,"")</f>
        <v/>
      </c>
      <c r="F1661" s="409" t="str">
        <f>IF(STEP!F1661&lt;&gt;"",STEP!F1661,"")</f>
        <v/>
      </c>
      <c r="G1661" s="508" t="str">
        <f>IF(STEP!C1661&lt;&gt;"",STEP!AD1661,"")</f>
        <v/>
      </c>
      <c r="H1661" s="407" t="str">
        <f>IF(AND(STEP!$G1661="",$J$8&lt;&gt;"ON"),"",IF(月報!AX1661&lt;&gt;"",月報!AX1661,IF(STEP!G1661&lt;&gt;"",STEP!G1661,"")))</f>
        <v/>
      </c>
      <c r="I1661" s="408" t="str">
        <f>IF(AND(STEP!$G1661="",$J$8&lt;&gt;"ON"),"",IF(月報!AZ1661&lt;&gt;"",月報!AZ1661,IF(STEP!H1661&lt;&gt;"",STEP!H1661,"")))</f>
        <v/>
      </c>
      <c r="J1661" s="408" t="str">
        <f>IF(AND(STEP!$G1661="",$J$8&lt;&gt;"ON"),"",IF(月報!BA1661&lt;&gt;"",月報!BA1661,IF(STEP!J1661&lt;&gt;"",STEP!J1661/24,"")))</f>
        <v/>
      </c>
      <c r="K1661" s="421" t="str">
        <f>IF(STEP!X1661&lt;&gt;"",STEP!X1661,"")</f>
        <v/>
      </c>
      <c r="L1661" s="421" t="str">
        <f>IF(STEP!Y1661&lt;&gt;"",STEP!Y1661,"")</f>
        <v/>
      </c>
      <c r="M1661" s="421" t="str">
        <f>IF(STEP!Z1661&lt;&gt;"",STEP!Z1661,"")</f>
        <v/>
      </c>
      <c r="N1661" s="422" t="str">
        <f>IF(STEP!R1661&lt;&gt;"",STEP!R1661,"")</f>
        <v/>
      </c>
      <c r="O1661" s="423" t="str">
        <f>IF(STEP!S1661&lt;&gt;"",STEP!S1661,"")</f>
        <v/>
      </c>
      <c r="P1661" s="316" t="str">
        <f t="shared" si="213"/>
        <v/>
      </c>
      <c r="Q1661" s="336"/>
      <c r="R1661" s="560" t="str">
        <f t="shared" si="214"/>
        <v/>
      </c>
    </row>
    <row r="1662" spans="2:18">
      <c r="B1662" s="517"/>
      <c r="C1662" s="622" t="str">
        <f>IF(STEP!C1662&lt;&gt;"",STEP!C1662,"")</f>
        <v/>
      </c>
      <c r="D1662" s="409" t="str">
        <f>IF(STEP!D1662&lt;&gt;"",STEP!D1662,"")</f>
        <v/>
      </c>
      <c r="E1662" s="410" t="str">
        <f>IF(STEP!E1662&lt;&gt;"",STEP!E1662,"")</f>
        <v/>
      </c>
      <c r="F1662" s="409" t="str">
        <f>IF(STEP!F1662&lt;&gt;"",STEP!F1662,"")</f>
        <v/>
      </c>
      <c r="G1662" s="508" t="str">
        <f>IF(STEP!C1662&lt;&gt;"",STEP!AD1662,"")</f>
        <v/>
      </c>
      <c r="H1662" s="407" t="str">
        <f>IF(AND(STEP!$G1662="",$J$8&lt;&gt;"ON"),"",IF(月報!AX1662&lt;&gt;"",月報!AX1662,IF(STEP!G1662&lt;&gt;"",STEP!G1662,"")))</f>
        <v/>
      </c>
      <c r="I1662" s="408" t="str">
        <f>IF(AND(STEP!$G1662="",$J$8&lt;&gt;"ON"),"",IF(月報!AZ1662&lt;&gt;"",月報!AZ1662,IF(STEP!H1662&lt;&gt;"",STEP!H1662,"")))</f>
        <v/>
      </c>
      <c r="J1662" s="408" t="str">
        <f>IF(AND(STEP!$G1662="",$J$8&lt;&gt;"ON"),"",IF(月報!BA1662&lt;&gt;"",月報!BA1662,IF(STEP!J1662&lt;&gt;"",STEP!J1662/24,"")))</f>
        <v/>
      </c>
      <c r="K1662" s="421" t="str">
        <f>IF(STEP!X1662&lt;&gt;"",STEP!X1662,"")</f>
        <v/>
      </c>
      <c r="L1662" s="421" t="str">
        <f>IF(STEP!Y1662&lt;&gt;"",STEP!Y1662,"")</f>
        <v/>
      </c>
      <c r="M1662" s="421" t="str">
        <f>IF(STEP!Z1662&lt;&gt;"",STEP!Z1662,"")</f>
        <v/>
      </c>
      <c r="N1662" s="422" t="str">
        <f>IF(STEP!R1662&lt;&gt;"",STEP!R1662,"")</f>
        <v/>
      </c>
      <c r="O1662" s="423" t="str">
        <f>IF(STEP!S1662&lt;&gt;"",STEP!S1662,"")</f>
        <v/>
      </c>
      <c r="P1662" s="316" t="str">
        <f t="shared" si="213"/>
        <v/>
      </c>
      <c r="Q1662" s="336"/>
      <c r="R1662" s="560" t="str">
        <f t="shared" si="214"/>
        <v/>
      </c>
    </row>
    <row r="1663" spans="2:18">
      <c r="B1663" s="517"/>
      <c r="C1663" s="622" t="str">
        <f>IF(STEP!C1663&lt;&gt;"",STEP!C1663,"")</f>
        <v/>
      </c>
      <c r="D1663" s="409" t="str">
        <f>IF(STEP!D1663&lt;&gt;"",STEP!D1663,"")</f>
        <v/>
      </c>
      <c r="E1663" s="410" t="str">
        <f>IF(STEP!E1663&lt;&gt;"",STEP!E1663,"")</f>
        <v/>
      </c>
      <c r="F1663" s="409" t="str">
        <f>IF(STEP!F1663&lt;&gt;"",STEP!F1663,"")</f>
        <v/>
      </c>
      <c r="G1663" s="508" t="str">
        <f>IF(STEP!C1663&lt;&gt;"",STEP!AD1663,"")</f>
        <v/>
      </c>
      <c r="H1663" s="407" t="str">
        <f>IF(AND(STEP!$G1663="",$J$8&lt;&gt;"ON"),"",IF(月報!AX1663&lt;&gt;"",月報!AX1663,IF(STEP!G1663&lt;&gt;"",STEP!G1663,"")))</f>
        <v/>
      </c>
      <c r="I1663" s="408" t="str">
        <f>IF(AND(STEP!$G1663="",$J$8&lt;&gt;"ON"),"",IF(月報!AZ1663&lt;&gt;"",月報!AZ1663,IF(STEP!H1663&lt;&gt;"",STEP!H1663,"")))</f>
        <v/>
      </c>
      <c r="J1663" s="408" t="str">
        <f>IF(AND(STEP!$G1663="",$J$8&lt;&gt;"ON"),"",IF(月報!BA1663&lt;&gt;"",月報!BA1663,IF(STEP!J1663&lt;&gt;"",STEP!J1663/24,"")))</f>
        <v/>
      </c>
      <c r="K1663" s="421" t="str">
        <f>IF(STEP!X1663&lt;&gt;"",STEP!X1663,"")</f>
        <v/>
      </c>
      <c r="L1663" s="421" t="str">
        <f>IF(STEP!Y1663&lt;&gt;"",STEP!Y1663,"")</f>
        <v/>
      </c>
      <c r="M1663" s="421" t="str">
        <f>IF(STEP!Z1663&lt;&gt;"",STEP!Z1663,"")</f>
        <v/>
      </c>
      <c r="N1663" s="422" t="str">
        <f>IF(STEP!R1663&lt;&gt;"",STEP!R1663,"")</f>
        <v/>
      </c>
      <c r="O1663" s="423" t="str">
        <f>IF(STEP!S1663&lt;&gt;"",STEP!S1663,"")</f>
        <v/>
      </c>
      <c r="P1663" s="316" t="str">
        <f t="shared" si="213"/>
        <v/>
      </c>
      <c r="Q1663" s="336"/>
      <c r="R1663" s="560" t="str">
        <f t="shared" si="214"/>
        <v/>
      </c>
    </row>
    <row r="1664" spans="2:18">
      <c r="B1664" s="517"/>
      <c r="C1664" s="622" t="str">
        <f>IF(STEP!C1664&lt;&gt;"",STEP!C1664,"")</f>
        <v/>
      </c>
      <c r="D1664" s="409" t="str">
        <f>IF(STEP!D1664&lt;&gt;"",STEP!D1664,"")</f>
        <v/>
      </c>
      <c r="E1664" s="410" t="str">
        <f>IF(STEP!E1664&lt;&gt;"",STEP!E1664,"")</f>
        <v/>
      </c>
      <c r="F1664" s="409" t="str">
        <f>IF(STEP!F1664&lt;&gt;"",STEP!F1664,"")</f>
        <v/>
      </c>
      <c r="G1664" s="508" t="str">
        <f>IF(STEP!C1664&lt;&gt;"",STEP!AD1664,"")</f>
        <v/>
      </c>
      <c r="H1664" s="407" t="str">
        <f>IF(AND(STEP!$G1664="",$J$8&lt;&gt;"ON"),"",IF(月報!AX1664&lt;&gt;"",月報!AX1664,IF(STEP!G1664&lt;&gt;"",STEP!G1664,"")))</f>
        <v/>
      </c>
      <c r="I1664" s="408" t="str">
        <f>IF(AND(STEP!$G1664="",$J$8&lt;&gt;"ON"),"",IF(月報!AZ1664&lt;&gt;"",月報!AZ1664,IF(STEP!H1664&lt;&gt;"",STEP!H1664,"")))</f>
        <v/>
      </c>
      <c r="J1664" s="408" t="str">
        <f>IF(AND(STEP!$G1664="",$J$8&lt;&gt;"ON"),"",IF(月報!BA1664&lt;&gt;"",月報!BA1664,IF(STEP!J1664&lt;&gt;"",STEP!J1664/24,"")))</f>
        <v/>
      </c>
      <c r="K1664" s="421" t="str">
        <f>IF(STEP!X1664&lt;&gt;"",STEP!X1664,"")</f>
        <v/>
      </c>
      <c r="L1664" s="421" t="str">
        <f>IF(STEP!Y1664&lt;&gt;"",STEP!Y1664,"")</f>
        <v/>
      </c>
      <c r="M1664" s="421" t="str">
        <f>IF(STEP!Z1664&lt;&gt;"",STEP!Z1664,"")</f>
        <v/>
      </c>
      <c r="N1664" s="422" t="str">
        <f>IF(STEP!R1664&lt;&gt;"",STEP!R1664,"")</f>
        <v/>
      </c>
      <c r="O1664" s="423" t="str">
        <f>IF(STEP!S1664&lt;&gt;"",STEP!S1664,"")</f>
        <v/>
      </c>
      <c r="P1664" s="316" t="str">
        <f t="shared" si="213"/>
        <v/>
      </c>
      <c r="Q1664" s="336"/>
      <c r="R1664" s="560" t="str">
        <f t="shared" si="214"/>
        <v/>
      </c>
    </row>
    <row r="1665" spans="2:18" ht="13.8" thickBot="1">
      <c r="B1665" s="518"/>
      <c r="C1665" s="625" t="str">
        <f>IF(STEP!C1665&lt;&gt;"",STEP!C1665,"")</f>
        <v/>
      </c>
      <c r="D1665" s="415" t="str">
        <f>IF(STEP!D1665&lt;&gt;"",STEP!D1665,"")</f>
        <v/>
      </c>
      <c r="E1665" s="416" t="str">
        <f>IF(STEP!E1665&lt;&gt;"",STEP!E1665,"")</f>
        <v/>
      </c>
      <c r="F1665" s="415" t="str">
        <f>IF(STEP!F1665&lt;&gt;"",STEP!F1665,"")</f>
        <v/>
      </c>
      <c r="G1665" s="417" t="str">
        <f>IF(STEP!C1665&lt;&gt;"",STEP!AD1665,"")</f>
        <v/>
      </c>
      <c r="H1665" s="417" t="str">
        <f>IF(AND(STEP!$G1665="",$J$8&lt;&gt;"ON"),"",IF(月報!AX1665&lt;&gt;"",月報!AX1665,IF(STEP!G1665&lt;&gt;"",STEP!G1665,"")))</f>
        <v/>
      </c>
      <c r="I1665" s="418" t="str">
        <f>IF(AND(STEP!$G1665="",$J$8&lt;&gt;"ON"),"",IF(月報!AZ1665&lt;&gt;"",月報!AZ1665,IF(STEP!H1665&lt;&gt;"",STEP!H1665,"")))</f>
        <v/>
      </c>
      <c r="J1665" s="418" t="str">
        <f>IF(AND(STEP!$G1665="",$J$8&lt;&gt;"ON"),"",IF(月報!BA1665&lt;&gt;"",月報!BA1665,IF(STEP!J1665&lt;&gt;"",STEP!J1665/24,"")))</f>
        <v/>
      </c>
      <c r="K1665" s="418" t="str">
        <f>IF(STEP!X1665&lt;&gt;"",STEP!X1665,"")</f>
        <v/>
      </c>
      <c r="L1665" s="418" t="str">
        <f>IF(STEP!Y1665&lt;&gt;"",STEP!Y1665,"")</f>
        <v/>
      </c>
      <c r="M1665" s="418" t="str">
        <f>IF(STEP!Z1665&lt;&gt;"",STEP!Z1665,"")</f>
        <v/>
      </c>
      <c r="N1665" s="426" t="str">
        <f>IF(STEP!R1665&lt;&gt;"",STEP!R1665,"")</f>
        <v/>
      </c>
      <c r="O1665" s="427" t="str">
        <f>IF(STEP!S1665&lt;&gt;"",STEP!S1665,"")</f>
        <v/>
      </c>
      <c r="P1665" s="318" t="str">
        <f t="shared" si="213"/>
        <v/>
      </c>
      <c r="Q1665" s="338"/>
      <c r="R1665" s="563" t="str">
        <f t="shared" si="214"/>
        <v/>
      </c>
    </row>
    <row r="1666" spans="2:18">
      <c r="B1666" s="516" t="s">
        <v>416</v>
      </c>
      <c r="C1666" s="626"/>
      <c r="D1666" s="324"/>
      <c r="E1666" s="325"/>
      <c r="F1666" s="578" t="s">
        <v>465</v>
      </c>
      <c r="G1666" s="320"/>
      <c r="H1666" s="320"/>
      <c r="I1666" s="326"/>
      <c r="J1666" s="326"/>
      <c r="K1666" s="326"/>
      <c r="L1666" s="326"/>
      <c r="M1666" s="326"/>
      <c r="N1666" s="327"/>
      <c r="O1666" s="328"/>
      <c r="P1666" s="335"/>
      <c r="Q1666" s="336"/>
      <c r="R1666" s="564" t="str">
        <f t="shared" si="214"/>
        <v/>
      </c>
    </row>
    <row r="1667" spans="2:18">
      <c r="B1667" s="516"/>
      <c r="C1667" s="626"/>
      <c r="D1667" s="324"/>
      <c r="E1667" s="325"/>
      <c r="F1667" s="324"/>
      <c r="G1667" s="320"/>
      <c r="H1667" s="320"/>
      <c r="I1667" s="326"/>
      <c r="J1667" s="326"/>
      <c r="K1667" s="326"/>
      <c r="L1667" s="326"/>
      <c r="M1667" s="326"/>
      <c r="N1667" s="327"/>
      <c r="O1667" s="328"/>
      <c r="P1667" s="335"/>
      <c r="Q1667" s="336"/>
      <c r="R1667" s="564" t="str">
        <f t="shared" si="214"/>
        <v/>
      </c>
    </row>
    <row r="1668" spans="2:18">
      <c r="B1668" s="516"/>
      <c r="C1668" s="626"/>
      <c r="D1668" s="324"/>
      <c r="E1668" s="325"/>
      <c r="F1668" s="324"/>
      <c r="G1668" s="320"/>
      <c r="H1668" s="320"/>
      <c r="I1668" s="326"/>
      <c r="J1668" s="326"/>
      <c r="K1668" s="326"/>
      <c r="L1668" s="326"/>
      <c r="M1668" s="326"/>
      <c r="N1668" s="327"/>
      <c r="O1668" s="328"/>
      <c r="P1668" s="335"/>
      <c r="Q1668" s="336"/>
      <c r="R1668" s="564" t="str">
        <f t="shared" si="214"/>
        <v/>
      </c>
    </row>
    <row r="1669" spans="2:18">
      <c r="B1669" s="516"/>
      <c r="C1669" s="626"/>
      <c r="D1669" s="324"/>
      <c r="E1669" s="325"/>
      <c r="F1669" s="324"/>
      <c r="G1669" s="320"/>
      <c r="H1669" s="320"/>
      <c r="I1669" s="326"/>
      <c r="J1669" s="326"/>
      <c r="K1669" s="326"/>
      <c r="L1669" s="326"/>
      <c r="M1669" s="326"/>
      <c r="N1669" s="327"/>
      <c r="O1669" s="328"/>
      <c r="P1669" s="335"/>
      <c r="Q1669" s="336"/>
      <c r="R1669" s="564" t="str">
        <f t="shared" si="214"/>
        <v/>
      </c>
    </row>
    <row r="1670" spans="2:18">
      <c r="B1670" s="516"/>
      <c r="C1670" s="626"/>
      <c r="D1670" s="324"/>
      <c r="E1670" s="325"/>
      <c r="F1670" s="324"/>
      <c r="G1670" s="320"/>
      <c r="H1670" s="320"/>
      <c r="I1670" s="326"/>
      <c r="J1670" s="326"/>
      <c r="K1670" s="326"/>
      <c r="L1670" s="326"/>
      <c r="M1670" s="326"/>
      <c r="N1670" s="327"/>
      <c r="O1670" s="328"/>
      <c r="P1670" s="335"/>
      <c r="Q1670" s="336"/>
      <c r="R1670" s="564" t="str">
        <f t="shared" si="214"/>
        <v/>
      </c>
    </row>
    <row r="1671" spans="2:18">
      <c r="B1671" s="516"/>
      <c r="C1671" s="626"/>
      <c r="D1671" s="324"/>
      <c r="E1671" s="325"/>
      <c r="F1671" s="324"/>
      <c r="G1671" s="320"/>
      <c r="H1671" s="320"/>
      <c r="I1671" s="326"/>
      <c r="J1671" s="326"/>
      <c r="K1671" s="326"/>
      <c r="L1671" s="326"/>
      <c r="M1671" s="326"/>
      <c r="N1671" s="327"/>
      <c r="O1671" s="328"/>
      <c r="P1671" s="335"/>
      <c r="Q1671" s="336"/>
      <c r="R1671" s="564" t="str">
        <f t="shared" si="214"/>
        <v/>
      </c>
    </row>
    <row r="1672" spans="2:18">
      <c r="B1672" s="516"/>
      <c r="C1672" s="626"/>
      <c r="D1672" s="324"/>
      <c r="E1672" s="325"/>
      <c r="F1672" s="324"/>
      <c r="G1672" s="320"/>
      <c r="H1672" s="320"/>
      <c r="I1672" s="326"/>
      <c r="J1672" s="326"/>
      <c r="K1672" s="326"/>
      <c r="L1672" s="326"/>
      <c r="M1672" s="326"/>
      <c r="N1672" s="327"/>
      <c r="O1672" s="328"/>
      <c r="P1672" s="335"/>
      <c r="Q1672" s="336"/>
      <c r="R1672" s="564" t="str">
        <f t="shared" si="214"/>
        <v/>
      </c>
    </row>
    <row r="1673" spans="2:18">
      <c r="B1673" s="516"/>
      <c r="C1673" s="626"/>
      <c r="D1673" s="324"/>
      <c r="E1673" s="325"/>
      <c r="F1673" s="324"/>
      <c r="G1673" s="320"/>
      <c r="H1673" s="320"/>
      <c r="I1673" s="326"/>
      <c r="J1673" s="326"/>
      <c r="K1673" s="326"/>
      <c r="L1673" s="326"/>
      <c r="M1673" s="326"/>
      <c r="N1673" s="327"/>
      <c r="O1673" s="328"/>
      <c r="P1673" s="335"/>
      <c r="Q1673" s="336"/>
      <c r="R1673" s="564" t="str">
        <f t="shared" si="214"/>
        <v/>
      </c>
    </row>
    <row r="1674" spans="2:18">
      <c r="B1674" s="516"/>
      <c r="C1674" s="626"/>
      <c r="D1674" s="324"/>
      <c r="E1674" s="325"/>
      <c r="F1674" s="324"/>
      <c r="G1674" s="320"/>
      <c r="H1674" s="320"/>
      <c r="I1674" s="326"/>
      <c r="J1674" s="326"/>
      <c r="K1674" s="326"/>
      <c r="L1674" s="326"/>
      <c r="M1674" s="326"/>
      <c r="N1674" s="327"/>
      <c r="O1674" s="328"/>
      <c r="P1674" s="335"/>
      <c r="Q1674" s="336"/>
      <c r="R1674" s="564" t="str">
        <f t="shared" si="214"/>
        <v/>
      </c>
    </row>
    <row r="1675" spans="2:18" ht="13.8" thickBot="1">
      <c r="B1675" s="519"/>
      <c r="C1675" s="627"/>
      <c r="D1675" s="330"/>
      <c r="E1675" s="331"/>
      <c r="F1675" s="330"/>
      <c r="G1675" s="322"/>
      <c r="H1675" s="322"/>
      <c r="I1675" s="332"/>
      <c r="J1675" s="332"/>
      <c r="K1675" s="332"/>
      <c r="L1675" s="332"/>
      <c r="M1675" s="332"/>
      <c r="N1675" s="333"/>
      <c r="O1675" s="334"/>
      <c r="P1675" s="337"/>
      <c r="Q1675" s="338"/>
      <c r="R1675" s="565" t="str">
        <f t="shared" si="214"/>
        <v/>
      </c>
    </row>
    <row r="1676" spans="2:18">
      <c r="B1676" s="522">
        <f>B1631+1</f>
        <v>38</v>
      </c>
      <c r="C1676" s="624" t="str">
        <f>IF(STEP!C1676&lt;&gt;"",STEP!C1676,"")</f>
        <v/>
      </c>
      <c r="D1676" s="405" t="str">
        <f>IF(STEP!D1676&lt;&gt;"",STEP!D1676,"")</f>
        <v/>
      </c>
      <c r="E1676" s="406" t="str">
        <f>IF(STEP!E1676&lt;&gt;"",STEP!E1676,"")</f>
        <v/>
      </c>
      <c r="F1676" s="405" t="str">
        <f>IF(STEP!F1676&lt;&gt;"",STEP!F1676,"")</f>
        <v/>
      </c>
      <c r="G1676" s="407" t="str">
        <f>IF(STEP!C1676&lt;&gt;"",STEP!AD1676,"")</f>
        <v/>
      </c>
      <c r="H1676" s="407" t="str">
        <f>IF(AND(STEP!$G1676="",$J$8&lt;&gt;"ON"),"",IF(月報!AX1676&lt;&gt;"",月報!AX1676,IF(STEP!G1676&lt;&gt;"",STEP!G1676,"")))</f>
        <v/>
      </c>
      <c r="I1676" s="408" t="str">
        <f>IF(AND(STEP!$G1676="",$J$8&lt;&gt;"ON"),"",IF(月報!AZ1676&lt;&gt;"",月報!AZ1676,IF(STEP!H1676&lt;&gt;"",STEP!H1676,"")))</f>
        <v/>
      </c>
      <c r="J1676" s="408" t="str">
        <f>IF(AND(STEP!$G1676="",$J$8&lt;&gt;"ON"),"",IF(月報!BA1676&lt;&gt;"",月報!BA1676,IF(STEP!J1676&lt;&gt;"",STEP!J1676/24,"")))</f>
        <v/>
      </c>
      <c r="K1676" s="408" t="str">
        <f>IF(STEP!X1676&lt;&gt;"",STEP!X1676,"")</f>
        <v/>
      </c>
      <c r="L1676" s="408" t="str">
        <f>IF(STEP!Y1676&lt;&gt;"",STEP!Y1676,"")</f>
        <v/>
      </c>
      <c r="M1676" s="408" t="str">
        <f>IF(STEP!Z1676&lt;&gt;"",STEP!Z1676,"")</f>
        <v/>
      </c>
      <c r="N1676" s="419" t="str">
        <f>IF(STEP!R1676&lt;&gt;"",STEP!R1676,"")</f>
        <v/>
      </c>
      <c r="O1676" s="420" t="str">
        <f>IF(STEP!S1676&lt;&gt;"",STEP!S1676,"")</f>
        <v/>
      </c>
      <c r="P1676" s="315" t="str">
        <f t="shared" ref="P1676:P1710" si="215">IF(J1676&lt;&gt;"",J1676,"")</f>
        <v/>
      </c>
      <c r="Q1676" s="472">
        <f>SUM(P1676:P1682)</f>
        <v>0</v>
      </c>
      <c r="R1676" s="559" t="str">
        <f>IF(C1676&lt;&gt;"",VLOOKUP(C1676,設定シート!$D$10:$L$109,9,FALSE),"")</f>
        <v/>
      </c>
    </row>
    <row r="1677" spans="2:18">
      <c r="B1677" s="517"/>
      <c r="C1677" s="622" t="str">
        <f>IF(STEP!C1677&lt;&gt;"",STEP!C1677,"")</f>
        <v/>
      </c>
      <c r="D1677" s="409" t="str">
        <f>IF(STEP!D1677&lt;&gt;"",STEP!D1677,"")</f>
        <v/>
      </c>
      <c r="E1677" s="410" t="str">
        <f>IF(STEP!E1677&lt;&gt;"",STEP!E1677,"")</f>
        <v/>
      </c>
      <c r="F1677" s="409" t="str">
        <f>IF(STEP!F1677&lt;&gt;"",STEP!F1677,"")</f>
        <v/>
      </c>
      <c r="G1677" s="508" t="str">
        <f>IF(STEP!C1677&lt;&gt;"",STEP!AD1677,"")</f>
        <v/>
      </c>
      <c r="H1677" s="407" t="str">
        <f>IF(AND(STEP!$G1677="",$J$8&lt;&gt;"ON"),"",IF(月報!AX1677&lt;&gt;"",月報!AX1677,IF(STEP!G1677&lt;&gt;"",STEP!G1677,"")))</f>
        <v/>
      </c>
      <c r="I1677" s="408" t="str">
        <f>IF(AND(STEP!$G1677="",$J$8&lt;&gt;"ON"),"",IF(月報!AZ1677&lt;&gt;"",月報!AZ1677,IF(STEP!H1677&lt;&gt;"",STEP!H1677,"")))</f>
        <v/>
      </c>
      <c r="J1677" s="408" t="str">
        <f>IF(AND(STEP!$G1677="",$J$8&lt;&gt;"ON"),"",IF(月報!BA1677&lt;&gt;"",月報!BA1677,IF(STEP!J1677&lt;&gt;"",STEP!J1677/24,"")))</f>
        <v/>
      </c>
      <c r="K1677" s="421" t="str">
        <f>IF(STEP!X1677&lt;&gt;"",STEP!X1677,"")</f>
        <v/>
      </c>
      <c r="L1677" s="421" t="str">
        <f>IF(STEP!Y1677&lt;&gt;"",STEP!Y1677,"")</f>
        <v/>
      </c>
      <c r="M1677" s="421" t="str">
        <f>IF(STEP!Z1677&lt;&gt;"",STEP!Z1677,"")</f>
        <v/>
      </c>
      <c r="N1677" s="422" t="str">
        <f>IF(STEP!R1677&lt;&gt;"",STEP!R1677,"")</f>
        <v/>
      </c>
      <c r="O1677" s="423" t="str">
        <f>IF(STEP!S1677&lt;&gt;"",STEP!S1677,"")</f>
        <v/>
      </c>
      <c r="P1677" s="316" t="str">
        <f t="shared" si="215"/>
        <v/>
      </c>
      <c r="Q1677" s="336"/>
      <c r="R1677" s="560" t="str">
        <f>R1676</f>
        <v/>
      </c>
    </row>
    <row r="1678" spans="2:18">
      <c r="B1678" s="517"/>
      <c r="C1678" s="622" t="str">
        <f>IF(STEP!C1678&lt;&gt;"",STEP!C1678,"")</f>
        <v/>
      </c>
      <c r="D1678" s="409" t="str">
        <f>IF(STEP!D1678&lt;&gt;"",STEP!D1678,"")</f>
        <v/>
      </c>
      <c r="E1678" s="410" t="str">
        <f>IF(STEP!E1678&lt;&gt;"",STEP!E1678,"")</f>
        <v/>
      </c>
      <c r="F1678" s="409" t="str">
        <f>IF(STEP!F1678&lt;&gt;"",STEP!F1678,"")</f>
        <v/>
      </c>
      <c r="G1678" s="508" t="str">
        <f>IF(STEP!C1678&lt;&gt;"",STEP!AD1678,"")</f>
        <v/>
      </c>
      <c r="H1678" s="407" t="str">
        <f>IF(AND(STEP!$G1678="",$J$8&lt;&gt;"ON"),"",IF(月報!AX1678&lt;&gt;"",月報!AX1678,IF(STEP!G1678&lt;&gt;"",STEP!G1678,"")))</f>
        <v/>
      </c>
      <c r="I1678" s="408" t="str">
        <f>IF(AND(STEP!$G1678="",$J$8&lt;&gt;"ON"),"",IF(月報!AZ1678&lt;&gt;"",月報!AZ1678,IF(STEP!H1678&lt;&gt;"",STEP!H1678,"")))</f>
        <v/>
      </c>
      <c r="J1678" s="408" t="str">
        <f>IF(AND(STEP!$G1678="",$J$8&lt;&gt;"ON"),"",IF(月報!BA1678&lt;&gt;"",月報!BA1678,IF(STEP!J1678&lt;&gt;"",STEP!J1678/24,"")))</f>
        <v/>
      </c>
      <c r="K1678" s="421" t="str">
        <f>IF(STEP!X1678&lt;&gt;"",STEP!X1678,"")</f>
        <v/>
      </c>
      <c r="L1678" s="421" t="str">
        <f>IF(STEP!Y1678&lt;&gt;"",STEP!Y1678,"")</f>
        <v/>
      </c>
      <c r="M1678" s="421" t="str">
        <f>IF(STEP!Z1678&lt;&gt;"",STEP!Z1678,"")</f>
        <v/>
      </c>
      <c r="N1678" s="422" t="str">
        <f>IF(STEP!R1678&lt;&gt;"",STEP!R1678,"")</f>
        <v/>
      </c>
      <c r="O1678" s="423" t="str">
        <f>IF(STEP!S1678&lt;&gt;"",STEP!S1678,"")</f>
        <v/>
      </c>
      <c r="P1678" s="316" t="str">
        <f t="shared" si="215"/>
        <v/>
      </c>
      <c r="Q1678" s="336"/>
      <c r="R1678" s="560" t="str">
        <f t="shared" si="214"/>
        <v/>
      </c>
    </row>
    <row r="1679" spans="2:18">
      <c r="B1679" s="517"/>
      <c r="C1679" s="622" t="str">
        <f>IF(STEP!C1679&lt;&gt;"",STEP!C1679,"")</f>
        <v/>
      </c>
      <c r="D1679" s="409" t="str">
        <f>IF(STEP!D1679&lt;&gt;"",STEP!D1679,"")</f>
        <v/>
      </c>
      <c r="E1679" s="410" t="str">
        <f>IF(STEP!E1679&lt;&gt;"",STEP!E1679,"")</f>
        <v/>
      </c>
      <c r="F1679" s="409" t="str">
        <f>IF(STEP!F1679&lt;&gt;"",STEP!F1679,"")</f>
        <v/>
      </c>
      <c r="G1679" s="508" t="str">
        <f>IF(STEP!C1679&lt;&gt;"",STEP!AD1679,"")</f>
        <v/>
      </c>
      <c r="H1679" s="407" t="str">
        <f>IF(AND(STEP!$G1679="",$J$8&lt;&gt;"ON"),"",IF(月報!AX1679&lt;&gt;"",月報!AX1679,IF(STEP!G1679&lt;&gt;"",STEP!G1679,"")))</f>
        <v/>
      </c>
      <c r="I1679" s="408" t="str">
        <f>IF(AND(STEP!$G1679="",$J$8&lt;&gt;"ON"),"",IF(月報!AZ1679&lt;&gt;"",月報!AZ1679,IF(STEP!H1679&lt;&gt;"",STEP!H1679,"")))</f>
        <v/>
      </c>
      <c r="J1679" s="408" t="str">
        <f>IF(AND(STEP!$G1679="",$J$8&lt;&gt;"ON"),"",IF(月報!BA1679&lt;&gt;"",月報!BA1679,IF(STEP!J1679&lt;&gt;"",STEP!J1679/24,"")))</f>
        <v/>
      </c>
      <c r="K1679" s="421" t="str">
        <f>IF(STEP!X1679&lt;&gt;"",STEP!X1679,"")</f>
        <v/>
      </c>
      <c r="L1679" s="421" t="str">
        <f>IF(STEP!Y1679&lt;&gt;"",STEP!Y1679,"")</f>
        <v/>
      </c>
      <c r="M1679" s="421" t="str">
        <f>IF(STEP!Z1679&lt;&gt;"",STEP!Z1679,"")</f>
        <v/>
      </c>
      <c r="N1679" s="422" t="str">
        <f>IF(STEP!R1679&lt;&gt;"",STEP!R1679,"")</f>
        <v/>
      </c>
      <c r="O1679" s="423" t="str">
        <f>IF(STEP!S1679&lt;&gt;"",STEP!S1679,"")</f>
        <v/>
      </c>
      <c r="P1679" s="316" t="str">
        <f t="shared" si="215"/>
        <v/>
      </c>
      <c r="Q1679" s="336"/>
      <c r="R1679" s="560" t="str">
        <f t="shared" si="214"/>
        <v/>
      </c>
    </row>
    <row r="1680" spans="2:18">
      <c r="B1680" s="517"/>
      <c r="C1680" s="622" t="str">
        <f>IF(STEP!C1680&lt;&gt;"",STEP!C1680,"")</f>
        <v/>
      </c>
      <c r="D1680" s="409" t="str">
        <f>IF(STEP!D1680&lt;&gt;"",STEP!D1680,"")</f>
        <v/>
      </c>
      <c r="E1680" s="410" t="str">
        <f>IF(STEP!E1680&lt;&gt;"",STEP!E1680,"")</f>
        <v/>
      </c>
      <c r="F1680" s="409" t="str">
        <f>IF(STEP!F1680&lt;&gt;"",STEP!F1680,"")</f>
        <v/>
      </c>
      <c r="G1680" s="508" t="str">
        <f>IF(STEP!C1680&lt;&gt;"",STEP!AD1680,"")</f>
        <v/>
      </c>
      <c r="H1680" s="407" t="str">
        <f>IF(AND(STEP!$G1680="",$J$8&lt;&gt;"ON"),"",IF(月報!AX1680&lt;&gt;"",月報!AX1680,IF(STEP!G1680&lt;&gt;"",STEP!G1680,"")))</f>
        <v/>
      </c>
      <c r="I1680" s="408" t="str">
        <f>IF(AND(STEP!$G1680="",$J$8&lt;&gt;"ON"),"",IF(月報!AZ1680&lt;&gt;"",月報!AZ1680,IF(STEP!H1680&lt;&gt;"",STEP!H1680,"")))</f>
        <v/>
      </c>
      <c r="J1680" s="408" t="str">
        <f>IF(AND(STEP!$G1680="",$J$8&lt;&gt;"ON"),"",IF(月報!BA1680&lt;&gt;"",月報!BA1680,IF(STEP!J1680&lt;&gt;"",STEP!J1680/24,"")))</f>
        <v/>
      </c>
      <c r="K1680" s="421" t="str">
        <f>IF(STEP!X1680&lt;&gt;"",STEP!X1680,"")</f>
        <v/>
      </c>
      <c r="L1680" s="421" t="str">
        <f>IF(STEP!Y1680&lt;&gt;"",STEP!Y1680,"")</f>
        <v/>
      </c>
      <c r="M1680" s="421" t="str">
        <f>IF(STEP!Z1680&lt;&gt;"",STEP!Z1680,"")</f>
        <v/>
      </c>
      <c r="N1680" s="422" t="str">
        <f>IF(STEP!R1680&lt;&gt;"",STEP!R1680,"")</f>
        <v/>
      </c>
      <c r="O1680" s="423" t="str">
        <f>IF(STEP!S1680&lt;&gt;"",STEP!S1680,"")</f>
        <v/>
      </c>
      <c r="P1680" s="316" t="str">
        <f t="shared" si="215"/>
        <v/>
      </c>
      <c r="Q1680" s="336"/>
      <c r="R1680" s="560" t="str">
        <f t="shared" si="214"/>
        <v/>
      </c>
    </row>
    <row r="1681" spans="2:18">
      <c r="B1681" s="517"/>
      <c r="C1681" s="622" t="str">
        <f>IF(STEP!C1681&lt;&gt;"",STEP!C1681,"")</f>
        <v/>
      </c>
      <c r="D1681" s="409" t="str">
        <f>IF(STEP!D1681&lt;&gt;"",STEP!D1681,"")</f>
        <v/>
      </c>
      <c r="E1681" s="410" t="str">
        <f>IF(STEP!E1681&lt;&gt;"",STEP!E1681,"")</f>
        <v/>
      </c>
      <c r="F1681" s="409" t="str">
        <f>IF(STEP!F1681&lt;&gt;"",STEP!F1681,"")</f>
        <v/>
      </c>
      <c r="G1681" s="508" t="str">
        <f>IF(STEP!C1681&lt;&gt;"",STEP!AD1681,"")</f>
        <v/>
      </c>
      <c r="H1681" s="407" t="str">
        <f>IF(AND(STEP!$G1681="",$J$8&lt;&gt;"ON"),"",IF(月報!AX1681&lt;&gt;"",月報!AX1681,IF(STEP!G1681&lt;&gt;"",STEP!G1681,"")))</f>
        <v/>
      </c>
      <c r="I1681" s="408" t="str">
        <f>IF(AND(STEP!$G1681="",$J$8&lt;&gt;"ON"),"",IF(月報!AZ1681&lt;&gt;"",月報!AZ1681,IF(STEP!H1681&lt;&gt;"",STEP!H1681,"")))</f>
        <v/>
      </c>
      <c r="J1681" s="408" t="str">
        <f>IF(AND(STEP!$G1681="",$J$8&lt;&gt;"ON"),"",IF(月報!BA1681&lt;&gt;"",月報!BA1681,IF(STEP!J1681&lt;&gt;"",STEP!J1681/24,"")))</f>
        <v/>
      </c>
      <c r="K1681" s="421" t="str">
        <f>IF(STEP!X1681&lt;&gt;"",STEP!X1681,"")</f>
        <v/>
      </c>
      <c r="L1681" s="421" t="str">
        <f>IF(STEP!Y1681&lt;&gt;"",STEP!Y1681,"")</f>
        <v/>
      </c>
      <c r="M1681" s="421" t="str">
        <f>IF(STEP!Z1681&lt;&gt;"",STEP!Z1681,"")</f>
        <v/>
      </c>
      <c r="N1681" s="422" t="str">
        <f>IF(STEP!R1681&lt;&gt;"",STEP!R1681,"")</f>
        <v/>
      </c>
      <c r="O1681" s="423" t="str">
        <f>IF(STEP!S1681&lt;&gt;"",STEP!S1681,"")</f>
        <v/>
      </c>
      <c r="P1681" s="316" t="str">
        <f t="shared" si="215"/>
        <v/>
      </c>
      <c r="Q1681" s="336"/>
      <c r="R1681" s="560" t="str">
        <f t="shared" si="214"/>
        <v/>
      </c>
    </row>
    <row r="1682" spans="2:18">
      <c r="B1682" s="517"/>
      <c r="C1682" s="623" t="str">
        <f>IF(STEP!C1682&lt;&gt;"",STEP!C1682,"")</f>
        <v/>
      </c>
      <c r="D1682" s="411" t="str">
        <f>IF(STEP!D1682&lt;&gt;"",STEP!D1682,"")</f>
        <v/>
      </c>
      <c r="E1682" s="412" t="str">
        <f>IF(STEP!E1682&lt;&gt;"",STEP!E1682,"")</f>
        <v/>
      </c>
      <c r="F1682" s="411" t="str">
        <f>IF(STEP!F1682&lt;&gt;"",STEP!F1682,"")</f>
        <v/>
      </c>
      <c r="G1682" s="413" t="str">
        <f>IF(STEP!C1682&lt;&gt;"",STEP!AD1682,"")</f>
        <v/>
      </c>
      <c r="H1682" s="413" t="str">
        <f>IF(AND(STEP!$G1682="",$J$8&lt;&gt;"ON"),"",IF(月報!AX1682&lt;&gt;"",月報!AX1682,IF(STEP!G1682&lt;&gt;"",STEP!G1682,"")))</f>
        <v/>
      </c>
      <c r="I1682" s="414" t="str">
        <f>IF(AND(STEP!$G1682="",$J$8&lt;&gt;"ON"),"",IF(月報!AZ1682&lt;&gt;"",月報!AZ1682,IF(STEP!H1682&lt;&gt;"",STEP!H1682,"")))</f>
        <v/>
      </c>
      <c r="J1682" s="414" t="str">
        <f>IF(AND(STEP!$G1682="",$J$8&lt;&gt;"ON"),"",IF(月報!BA1682&lt;&gt;"",月報!BA1682,IF(STEP!J1682&lt;&gt;"",STEP!J1682/24,"")))</f>
        <v/>
      </c>
      <c r="K1682" s="414" t="str">
        <f>IF(STEP!X1682&lt;&gt;"",STEP!X1682,"")</f>
        <v/>
      </c>
      <c r="L1682" s="414" t="str">
        <f>IF(STEP!Y1682&lt;&gt;"",STEP!Y1682,"")</f>
        <v/>
      </c>
      <c r="M1682" s="414" t="str">
        <f>IF(STEP!Z1682&lt;&gt;"",STEP!Z1682,"")</f>
        <v/>
      </c>
      <c r="N1682" s="424" t="str">
        <f>IF(STEP!R1682&lt;&gt;"",STEP!R1682,"")</f>
        <v/>
      </c>
      <c r="O1682" s="425" t="str">
        <f>IF(STEP!S1682&lt;&gt;"",STEP!S1682,"")</f>
        <v/>
      </c>
      <c r="P1682" s="317" t="str">
        <f t="shared" si="215"/>
        <v/>
      </c>
      <c r="Q1682" s="473"/>
      <c r="R1682" s="561" t="str">
        <f t="shared" si="214"/>
        <v/>
      </c>
    </row>
    <row r="1683" spans="2:18">
      <c r="B1683" s="517"/>
      <c r="C1683" s="624" t="str">
        <f>IF(STEP!C1683&lt;&gt;"",STEP!C1683,"")</f>
        <v/>
      </c>
      <c r="D1683" s="405" t="str">
        <f>IF(STEP!D1683&lt;&gt;"",STEP!D1683,"")</f>
        <v/>
      </c>
      <c r="E1683" s="406" t="str">
        <f>IF(STEP!E1683&lt;&gt;"",STEP!E1683,"")</f>
        <v/>
      </c>
      <c r="F1683" s="405" t="str">
        <f>IF(STEP!F1683&lt;&gt;"",STEP!F1683,"")</f>
        <v/>
      </c>
      <c r="G1683" s="407" t="str">
        <f>IF(STEP!C1683&lt;&gt;"",STEP!AD1683,"")</f>
        <v/>
      </c>
      <c r="H1683" s="407" t="str">
        <f>IF(AND(STEP!$G1683="",$J$8&lt;&gt;"ON"),"",IF(月報!AX1683&lt;&gt;"",月報!AX1683,IF(STEP!G1683&lt;&gt;"",STEP!G1683,"")))</f>
        <v/>
      </c>
      <c r="I1683" s="408" t="str">
        <f>IF(AND(STEP!$G1683="",$J$8&lt;&gt;"ON"),"",IF(月報!AZ1683&lt;&gt;"",月報!AZ1683,IF(STEP!H1683&lt;&gt;"",STEP!H1683,"")))</f>
        <v/>
      </c>
      <c r="J1683" s="408" t="str">
        <f>IF(AND(STEP!$G1683="",$J$8&lt;&gt;"ON"),"",IF(月報!BA1683&lt;&gt;"",月報!BA1683,IF(STEP!J1683&lt;&gt;"",STEP!J1683/24,"")))</f>
        <v/>
      </c>
      <c r="K1683" s="408" t="str">
        <f>IF(STEP!X1683&lt;&gt;"",STEP!X1683,"")</f>
        <v/>
      </c>
      <c r="L1683" s="408" t="str">
        <f>IF(STEP!Y1683&lt;&gt;"",STEP!Y1683,"")</f>
        <v/>
      </c>
      <c r="M1683" s="408" t="str">
        <f>IF(STEP!Z1683&lt;&gt;"",STEP!Z1683,"")</f>
        <v/>
      </c>
      <c r="N1683" s="419" t="str">
        <f>IF(STEP!R1683&lt;&gt;"",STEP!R1683,"")</f>
        <v/>
      </c>
      <c r="O1683" s="420" t="str">
        <f>IF(STEP!S1683&lt;&gt;"",STEP!S1683,"")</f>
        <v/>
      </c>
      <c r="P1683" s="315" t="str">
        <f t="shared" si="215"/>
        <v/>
      </c>
      <c r="Q1683" s="474">
        <f>SUM(P1683:P1689)</f>
        <v>0</v>
      </c>
      <c r="R1683" s="562" t="str">
        <f t="shared" si="214"/>
        <v/>
      </c>
    </row>
    <row r="1684" spans="2:18">
      <c r="B1684" s="517"/>
      <c r="C1684" s="622" t="str">
        <f>IF(STEP!C1684&lt;&gt;"",STEP!C1684,"")</f>
        <v/>
      </c>
      <c r="D1684" s="409" t="str">
        <f>IF(STEP!D1684&lt;&gt;"",STEP!D1684,"")</f>
        <v/>
      </c>
      <c r="E1684" s="410" t="str">
        <f>IF(STEP!E1684&lt;&gt;"",STEP!E1684,"")</f>
        <v/>
      </c>
      <c r="F1684" s="409" t="str">
        <f>IF(STEP!F1684&lt;&gt;"",STEP!F1684,"")</f>
        <v/>
      </c>
      <c r="G1684" s="508" t="str">
        <f>IF(STEP!C1684&lt;&gt;"",STEP!AD1684,"")</f>
        <v/>
      </c>
      <c r="H1684" s="407" t="str">
        <f>IF(AND(STEP!$G1684="",$J$8&lt;&gt;"ON"),"",IF(月報!AX1684&lt;&gt;"",月報!AX1684,IF(STEP!G1684&lt;&gt;"",STEP!G1684,"")))</f>
        <v/>
      </c>
      <c r="I1684" s="408" t="str">
        <f>IF(AND(STEP!$G1684="",$J$8&lt;&gt;"ON"),"",IF(月報!AZ1684&lt;&gt;"",月報!AZ1684,IF(STEP!H1684&lt;&gt;"",STEP!H1684,"")))</f>
        <v/>
      </c>
      <c r="J1684" s="408" t="str">
        <f>IF(AND(STEP!$G1684="",$J$8&lt;&gt;"ON"),"",IF(月報!BA1684&lt;&gt;"",月報!BA1684,IF(STEP!J1684&lt;&gt;"",STEP!J1684/24,"")))</f>
        <v/>
      </c>
      <c r="K1684" s="421" t="str">
        <f>IF(STEP!X1684&lt;&gt;"",STEP!X1684,"")</f>
        <v/>
      </c>
      <c r="L1684" s="421" t="str">
        <f>IF(STEP!Y1684&lt;&gt;"",STEP!Y1684,"")</f>
        <v/>
      </c>
      <c r="M1684" s="421" t="str">
        <f>IF(STEP!Z1684&lt;&gt;"",STEP!Z1684,"")</f>
        <v/>
      </c>
      <c r="N1684" s="422" t="str">
        <f>IF(STEP!R1684&lt;&gt;"",STEP!R1684,"")</f>
        <v/>
      </c>
      <c r="O1684" s="423" t="str">
        <f>IF(STEP!S1684&lt;&gt;"",STEP!S1684,"")</f>
        <v/>
      </c>
      <c r="P1684" s="316" t="str">
        <f t="shared" si="215"/>
        <v/>
      </c>
      <c r="Q1684" s="336"/>
      <c r="R1684" s="560" t="str">
        <f t="shared" si="214"/>
        <v/>
      </c>
    </row>
    <row r="1685" spans="2:18">
      <c r="B1685" s="517"/>
      <c r="C1685" s="622" t="str">
        <f>IF(STEP!C1685&lt;&gt;"",STEP!C1685,"")</f>
        <v/>
      </c>
      <c r="D1685" s="409" t="str">
        <f>IF(STEP!D1685&lt;&gt;"",STEP!D1685,"")</f>
        <v/>
      </c>
      <c r="E1685" s="410" t="str">
        <f>IF(STEP!E1685&lt;&gt;"",STEP!E1685,"")</f>
        <v/>
      </c>
      <c r="F1685" s="409" t="str">
        <f>IF(STEP!F1685&lt;&gt;"",STEP!F1685,"")</f>
        <v/>
      </c>
      <c r="G1685" s="508" t="str">
        <f>IF(STEP!C1685&lt;&gt;"",STEP!AD1685,"")</f>
        <v/>
      </c>
      <c r="H1685" s="407" t="str">
        <f>IF(AND(STEP!$G1685="",$J$8&lt;&gt;"ON"),"",IF(月報!AX1685&lt;&gt;"",月報!AX1685,IF(STEP!G1685&lt;&gt;"",STEP!G1685,"")))</f>
        <v/>
      </c>
      <c r="I1685" s="408" t="str">
        <f>IF(AND(STEP!$G1685="",$J$8&lt;&gt;"ON"),"",IF(月報!AZ1685&lt;&gt;"",月報!AZ1685,IF(STEP!H1685&lt;&gt;"",STEP!H1685,"")))</f>
        <v/>
      </c>
      <c r="J1685" s="408" t="str">
        <f>IF(AND(STEP!$G1685="",$J$8&lt;&gt;"ON"),"",IF(月報!BA1685&lt;&gt;"",月報!BA1685,IF(STEP!J1685&lt;&gt;"",STEP!J1685/24,"")))</f>
        <v/>
      </c>
      <c r="K1685" s="421" t="str">
        <f>IF(STEP!X1685&lt;&gt;"",STEP!X1685,"")</f>
        <v/>
      </c>
      <c r="L1685" s="421" t="str">
        <f>IF(STEP!Y1685&lt;&gt;"",STEP!Y1685,"")</f>
        <v/>
      </c>
      <c r="M1685" s="421" t="str">
        <f>IF(STEP!Z1685&lt;&gt;"",STEP!Z1685,"")</f>
        <v/>
      </c>
      <c r="N1685" s="422" t="str">
        <f>IF(STEP!R1685&lt;&gt;"",STEP!R1685,"")</f>
        <v/>
      </c>
      <c r="O1685" s="423" t="str">
        <f>IF(STEP!S1685&lt;&gt;"",STEP!S1685,"")</f>
        <v/>
      </c>
      <c r="P1685" s="316" t="str">
        <f t="shared" si="215"/>
        <v/>
      </c>
      <c r="Q1685" s="336"/>
      <c r="R1685" s="560" t="str">
        <f t="shared" si="214"/>
        <v/>
      </c>
    </row>
    <row r="1686" spans="2:18">
      <c r="B1686" s="517"/>
      <c r="C1686" s="622" t="str">
        <f>IF(STEP!C1686&lt;&gt;"",STEP!C1686,"")</f>
        <v/>
      </c>
      <c r="D1686" s="409" t="str">
        <f>IF(STEP!D1686&lt;&gt;"",STEP!D1686,"")</f>
        <v/>
      </c>
      <c r="E1686" s="410" t="str">
        <f>IF(STEP!E1686&lt;&gt;"",STEP!E1686,"")</f>
        <v/>
      </c>
      <c r="F1686" s="409" t="str">
        <f>IF(STEP!F1686&lt;&gt;"",STEP!F1686,"")</f>
        <v/>
      </c>
      <c r="G1686" s="508" t="str">
        <f>IF(STEP!C1686&lt;&gt;"",STEP!AD1686,"")</f>
        <v/>
      </c>
      <c r="H1686" s="407" t="str">
        <f>IF(AND(STEP!$G1686="",$J$8&lt;&gt;"ON"),"",IF(月報!AX1686&lt;&gt;"",月報!AX1686,IF(STEP!G1686&lt;&gt;"",STEP!G1686,"")))</f>
        <v/>
      </c>
      <c r="I1686" s="408" t="str">
        <f>IF(AND(STEP!$G1686="",$J$8&lt;&gt;"ON"),"",IF(月報!AZ1686&lt;&gt;"",月報!AZ1686,IF(STEP!H1686&lt;&gt;"",STEP!H1686,"")))</f>
        <v/>
      </c>
      <c r="J1686" s="408" t="str">
        <f>IF(AND(STEP!$G1686="",$J$8&lt;&gt;"ON"),"",IF(月報!BA1686&lt;&gt;"",月報!BA1686,IF(STEP!J1686&lt;&gt;"",STEP!J1686/24,"")))</f>
        <v/>
      </c>
      <c r="K1686" s="421" t="str">
        <f>IF(STEP!X1686&lt;&gt;"",STEP!X1686,"")</f>
        <v/>
      </c>
      <c r="L1686" s="421" t="str">
        <f>IF(STEP!Y1686&lt;&gt;"",STEP!Y1686,"")</f>
        <v/>
      </c>
      <c r="M1686" s="421" t="str">
        <f>IF(STEP!Z1686&lt;&gt;"",STEP!Z1686,"")</f>
        <v/>
      </c>
      <c r="N1686" s="422" t="str">
        <f>IF(STEP!R1686&lt;&gt;"",STEP!R1686,"")</f>
        <v/>
      </c>
      <c r="O1686" s="423" t="str">
        <f>IF(STEP!S1686&lt;&gt;"",STEP!S1686,"")</f>
        <v/>
      </c>
      <c r="P1686" s="316" t="str">
        <f t="shared" si="215"/>
        <v/>
      </c>
      <c r="Q1686" s="336"/>
      <c r="R1686" s="560" t="str">
        <f t="shared" si="214"/>
        <v/>
      </c>
    </row>
    <row r="1687" spans="2:18">
      <c r="B1687" s="517"/>
      <c r="C1687" s="622" t="str">
        <f>IF(STEP!C1687&lt;&gt;"",STEP!C1687,"")</f>
        <v/>
      </c>
      <c r="D1687" s="409" t="str">
        <f>IF(STEP!D1687&lt;&gt;"",STEP!D1687,"")</f>
        <v/>
      </c>
      <c r="E1687" s="410" t="str">
        <f>IF(STEP!E1687&lt;&gt;"",STEP!E1687,"")</f>
        <v/>
      </c>
      <c r="F1687" s="409" t="str">
        <f>IF(STEP!F1687&lt;&gt;"",STEP!F1687,"")</f>
        <v/>
      </c>
      <c r="G1687" s="508" t="str">
        <f>IF(STEP!C1687&lt;&gt;"",STEP!AD1687,"")</f>
        <v/>
      </c>
      <c r="H1687" s="407" t="str">
        <f>IF(AND(STEP!$G1687="",$J$8&lt;&gt;"ON"),"",IF(月報!AX1687&lt;&gt;"",月報!AX1687,IF(STEP!G1687&lt;&gt;"",STEP!G1687,"")))</f>
        <v/>
      </c>
      <c r="I1687" s="408" t="str">
        <f>IF(AND(STEP!$G1687="",$J$8&lt;&gt;"ON"),"",IF(月報!AZ1687&lt;&gt;"",月報!AZ1687,IF(STEP!H1687&lt;&gt;"",STEP!H1687,"")))</f>
        <v/>
      </c>
      <c r="J1687" s="408" t="str">
        <f>IF(AND(STEP!$G1687="",$J$8&lt;&gt;"ON"),"",IF(月報!BA1687&lt;&gt;"",月報!BA1687,IF(STEP!J1687&lt;&gt;"",STEP!J1687/24,"")))</f>
        <v/>
      </c>
      <c r="K1687" s="421" t="str">
        <f>IF(STEP!X1687&lt;&gt;"",STEP!X1687,"")</f>
        <v/>
      </c>
      <c r="L1687" s="421" t="str">
        <f>IF(STEP!Y1687&lt;&gt;"",STEP!Y1687,"")</f>
        <v/>
      </c>
      <c r="M1687" s="421" t="str">
        <f>IF(STEP!Z1687&lt;&gt;"",STEP!Z1687,"")</f>
        <v/>
      </c>
      <c r="N1687" s="422" t="str">
        <f>IF(STEP!R1687&lt;&gt;"",STEP!R1687,"")</f>
        <v/>
      </c>
      <c r="O1687" s="423" t="str">
        <f>IF(STEP!S1687&lt;&gt;"",STEP!S1687,"")</f>
        <v/>
      </c>
      <c r="P1687" s="316" t="str">
        <f t="shared" si="215"/>
        <v/>
      </c>
      <c r="Q1687" s="336"/>
      <c r="R1687" s="560" t="str">
        <f t="shared" si="214"/>
        <v/>
      </c>
    </row>
    <row r="1688" spans="2:18">
      <c r="B1688" s="517"/>
      <c r="C1688" s="622" t="str">
        <f>IF(STEP!C1688&lt;&gt;"",STEP!C1688,"")</f>
        <v/>
      </c>
      <c r="D1688" s="409" t="str">
        <f>IF(STEP!D1688&lt;&gt;"",STEP!D1688,"")</f>
        <v/>
      </c>
      <c r="E1688" s="410" t="str">
        <f>IF(STEP!E1688&lt;&gt;"",STEP!E1688,"")</f>
        <v/>
      </c>
      <c r="F1688" s="409" t="str">
        <f>IF(STEP!F1688&lt;&gt;"",STEP!F1688,"")</f>
        <v/>
      </c>
      <c r="G1688" s="508" t="str">
        <f>IF(STEP!C1688&lt;&gt;"",STEP!AD1688,"")</f>
        <v/>
      </c>
      <c r="H1688" s="407" t="str">
        <f>IF(AND(STEP!$G1688="",$J$8&lt;&gt;"ON"),"",IF(月報!AX1688&lt;&gt;"",月報!AX1688,IF(STEP!G1688&lt;&gt;"",STEP!G1688,"")))</f>
        <v/>
      </c>
      <c r="I1688" s="408" t="str">
        <f>IF(AND(STEP!$G1688="",$J$8&lt;&gt;"ON"),"",IF(月報!AZ1688&lt;&gt;"",月報!AZ1688,IF(STEP!H1688&lt;&gt;"",STEP!H1688,"")))</f>
        <v/>
      </c>
      <c r="J1688" s="408" t="str">
        <f>IF(AND(STEP!$G1688="",$J$8&lt;&gt;"ON"),"",IF(月報!BA1688&lt;&gt;"",月報!BA1688,IF(STEP!J1688&lt;&gt;"",STEP!J1688/24,"")))</f>
        <v/>
      </c>
      <c r="K1688" s="421" t="str">
        <f>IF(STEP!X1688&lt;&gt;"",STEP!X1688,"")</f>
        <v/>
      </c>
      <c r="L1688" s="421" t="str">
        <f>IF(STEP!Y1688&lt;&gt;"",STEP!Y1688,"")</f>
        <v/>
      </c>
      <c r="M1688" s="421" t="str">
        <f>IF(STEP!Z1688&lt;&gt;"",STEP!Z1688,"")</f>
        <v/>
      </c>
      <c r="N1688" s="422" t="str">
        <f>IF(STEP!R1688&lt;&gt;"",STEP!R1688,"")</f>
        <v/>
      </c>
      <c r="O1688" s="423" t="str">
        <f>IF(STEP!S1688&lt;&gt;"",STEP!S1688,"")</f>
        <v/>
      </c>
      <c r="P1688" s="316" t="str">
        <f t="shared" si="215"/>
        <v/>
      </c>
      <c r="Q1688" s="336"/>
      <c r="R1688" s="560" t="str">
        <f t="shared" si="214"/>
        <v/>
      </c>
    </row>
    <row r="1689" spans="2:18">
      <c r="B1689" s="517"/>
      <c r="C1689" s="623" t="str">
        <f>IF(STEP!C1689&lt;&gt;"",STEP!C1689,"")</f>
        <v/>
      </c>
      <c r="D1689" s="411" t="str">
        <f>IF(STEP!D1689&lt;&gt;"",STEP!D1689,"")</f>
        <v/>
      </c>
      <c r="E1689" s="412" t="str">
        <f>IF(STEP!E1689&lt;&gt;"",STEP!E1689,"")</f>
        <v/>
      </c>
      <c r="F1689" s="411" t="str">
        <f>IF(STEP!F1689&lt;&gt;"",STEP!F1689,"")</f>
        <v/>
      </c>
      <c r="G1689" s="413" t="str">
        <f>IF(STEP!C1689&lt;&gt;"",STEP!AD1689,"")</f>
        <v/>
      </c>
      <c r="H1689" s="413" t="str">
        <f>IF(AND(STEP!$G1689="",$J$8&lt;&gt;"ON"),"",IF(月報!AX1689&lt;&gt;"",月報!AX1689,IF(STEP!G1689&lt;&gt;"",STEP!G1689,"")))</f>
        <v/>
      </c>
      <c r="I1689" s="414" t="str">
        <f>IF(AND(STEP!$G1689="",$J$8&lt;&gt;"ON"),"",IF(月報!AZ1689&lt;&gt;"",月報!AZ1689,IF(STEP!H1689&lt;&gt;"",STEP!H1689,"")))</f>
        <v/>
      </c>
      <c r="J1689" s="414" t="str">
        <f>IF(AND(STEP!$G1689="",$J$8&lt;&gt;"ON"),"",IF(月報!BA1689&lt;&gt;"",月報!BA1689,IF(STEP!J1689&lt;&gt;"",STEP!J1689/24,"")))</f>
        <v/>
      </c>
      <c r="K1689" s="414" t="str">
        <f>IF(STEP!X1689&lt;&gt;"",STEP!X1689,"")</f>
        <v/>
      </c>
      <c r="L1689" s="414" t="str">
        <f>IF(STEP!Y1689&lt;&gt;"",STEP!Y1689,"")</f>
        <v/>
      </c>
      <c r="M1689" s="414" t="str">
        <f>IF(STEP!Z1689&lt;&gt;"",STEP!Z1689,"")</f>
        <v/>
      </c>
      <c r="N1689" s="424" t="str">
        <f>IF(STEP!R1689&lt;&gt;"",STEP!R1689,"")</f>
        <v/>
      </c>
      <c r="O1689" s="425" t="str">
        <f>IF(STEP!S1689&lt;&gt;"",STEP!S1689,"")</f>
        <v/>
      </c>
      <c r="P1689" s="317" t="str">
        <f t="shared" si="215"/>
        <v/>
      </c>
      <c r="Q1689" s="473"/>
      <c r="R1689" s="561" t="str">
        <f t="shared" si="214"/>
        <v/>
      </c>
    </row>
    <row r="1690" spans="2:18">
      <c r="B1690" s="517"/>
      <c r="C1690" s="624" t="str">
        <f>IF(STEP!C1690&lt;&gt;"",STEP!C1690,"")</f>
        <v/>
      </c>
      <c r="D1690" s="405" t="str">
        <f>IF(STEP!D1690&lt;&gt;"",STEP!D1690,"")</f>
        <v/>
      </c>
      <c r="E1690" s="406" t="str">
        <f>IF(STEP!E1690&lt;&gt;"",STEP!E1690,"")</f>
        <v/>
      </c>
      <c r="F1690" s="405" t="str">
        <f>IF(STEP!F1690&lt;&gt;"",STEP!F1690,"")</f>
        <v/>
      </c>
      <c r="G1690" s="407" t="str">
        <f>IF(STEP!C1690&lt;&gt;"",STEP!AD1690,"")</f>
        <v/>
      </c>
      <c r="H1690" s="407" t="str">
        <f>IF(AND(STEP!$G1690="",$J$8&lt;&gt;"ON"),"",IF(月報!AX1690&lt;&gt;"",月報!AX1690,IF(STEP!G1690&lt;&gt;"",STEP!G1690,"")))</f>
        <v/>
      </c>
      <c r="I1690" s="408" t="str">
        <f>IF(AND(STEP!$G1690="",$J$8&lt;&gt;"ON"),"",IF(月報!AZ1690&lt;&gt;"",月報!AZ1690,IF(STEP!H1690&lt;&gt;"",STEP!H1690,"")))</f>
        <v/>
      </c>
      <c r="J1690" s="408" t="str">
        <f>IF(AND(STEP!$G1690="",$J$8&lt;&gt;"ON"),"",IF(月報!BA1690&lt;&gt;"",月報!BA1690,IF(STEP!J1690&lt;&gt;"",STEP!J1690/24,"")))</f>
        <v/>
      </c>
      <c r="K1690" s="408" t="str">
        <f>IF(STEP!X1690&lt;&gt;"",STEP!X1690,"")</f>
        <v/>
      </c>
      <c r="L1690" s="408" t="str">
        <f>IF(STEP!Y1690&lt;&gt;"",STEP!Y1690,"")</f>
        <v/>
      </c>
      <c r="M1690" s="408" t="str">
        <f>IF(STEP!Z1690&lt;&gt;"",STEP!Z1690,"")</f>
        <v/>
      </c>
      <c r="N1690" s="419" t="str">
        <f>IF(STEP!R1690&lt;&gt;"",STEP!R1690,"")</f>
        <v/>
      </c>
      <c r="O1690" s="420" t="str">
        <f>IF(STEP!S1690&lt;&gt;"",STEP!S1690,"")</f>
        <v/>
      </c>
      <c r="P1690" s="315" t="str">
        <f t="shared" si="215"/>
        <v/>
      </c>
      <c r="Q1690" s="474">
        <f>SUM(P1690:P1696)</f>
        <v>0</v>
      </c>
      <c r="R1690" s="562" t="str">
        <f t="shared" si="214"/>
        <v/>
      </c>
    </row>
    <row r="1691" spans="2:18">
      <c r="B1691" s="517"/>
      <c r="C1691" s="622" t="str">
        <f>IF(STEP!C1691&lt;&gt;"",STEP!C1691,"")</f>
        <v/>
      </c>
      <c r="D1691" s="409" t="str">
        <f>IF(STEP!D1691&lt;&gt;"",STEP!D1691,"")</f>
        <v/>
      </c>
      <c r="E1691" s="410" t="str">
        <f>IF(STEP!E1691&lt;&gt;"",STEP!E1691,"")</f>
        <v/>
      </c>
      <c r="F1691" s="409" t="str">
        <f>IF(STEP!F1691&lt;&gt;"",STEP!F1691,"")</f>
        <v/>
      </c>
      <c r="G1691" s="508" t="str">
        <f>IF(STEP!C1691&lt;&gt;"",STEP!AD1691,"")</f>
        <v/>
      </c>
      <c r="H1691" s="407" t="str">
        <f>IF(AND(STEP!$G1691="",$J$8&lt;&gt;"ON"),"",IF(月報!AX1691&lt;&gt;"",月報!AX1691,IF(STEP!G1691&lt;&gt;"",STEP!G1691,"")))</f>
        <v/>
      </c>
      <c r="I1691" s="408" t="str">
        <f>IF(AND(STEP!$G1691="",$J$8&lt;&gt;"ON"),"",IF(月報!AZ1691&lt;&gt;"",月報!AZ1691,IF(STEP!H1691&lt;&gt;"",STEP!H1691,"")))</f>
        <v/>
      </c>
      <c r="J1691" s="408" t="str">
        <f>IF(AND(STEP!$G1691="",$J$8&lt;&gt;"ON"),"",IF(月報!BA1691&lt;&gt;"",月報!BA1691,IF(STEP!J1691&lt;&gt;"",STEP!J1691/24,"")))</f>
        <v/>
      </c>
      <c r="K1691" s="421" t="str">
        <f>IF(STEP!X1691&lt;&gt;"",STEP!X1691,"")</f>
        <v/>
      </c>
      <c r="L1691" s="421" t="str">
        <f>IF(STEP!Y1691&lt;&gt;"",STEP!Y1691,"")</f>
        <v/>
      </c>
      <c r="M1691" s="421" t="str">
        <f>IF(STEP!Z1691&lt;&gt;"",STEP!Z1691,"")</f>
        <v/>
      </c>
      <c r="N1691" s="422" t="str">
        <f>IF(STEP!R1691&lt;&gt;"",STEP!R1691,"")</f>
        <v/>
      </c>
      <c r="O1691" s="423" t="str">
        <f>IF(STEP!S1691&lt;&gt;"",STEP!S1691,"")</f>
        <v/>
      </c>
      <c r="P1691" s="316" t="str">
        <f t="shared" si="215"/>
        <v/>
      </c>
      <c r="Q1691" s="336"/>
      <c r="R1691" s="560" t="str">
        <f t="shared" si="214"/>
        <v/>
      </c>
    </row>
    <row r="1692" spans="2:18">
      <c r="B1692" s="517"/>
      <c r="C1692" s="622" t="str">
        <f>IF(STEP!C1692&lt;&gt;"",STEP!C1692,"")</f>
        <v/>
      </c>
      <c r="D1692" s="409" t="str">
        <f>IF(STEP!D1692&lt;&gt;"",STEP!D1692,"")</f>
        <v/>
      </c>
      <c r="E1692" s="410" t="str">
        <f>IF(STEP!E1692&lt;&gt;"",STEP!E1692,"")</f>
        <v/>
      </c>
      <c r="F1692" s="409" t="str">
        <f>IF(STEP!F1692&lt;&gt;"",STEP!F1692,"")</f>
        <v/>
      </c>
      <c r="G1692" s="508" t="str">
        <f>IF(STEP!C1692&lt;&gt;"",STEP!AD1692,"")</f>
        <v/>
      </c>
      <c r="H1692" s="407" t="str">
        <f>IF(AND(STEP!$G1692="",$J$8&lt;&gt;"ON"),"",IF(月報!AX1692&lt;&gt;"",月報!AX1692,IF(STEP!G1692&lt;&gt;"",STEP!G1692,"")))</f>
        <v/>
      </c>
      <c r="I1692" s="408" t="str">
        <f>IF(AND(STEP!$G1692="",$J$8&lt;&gt;"ON"),"",IF(月報!AZ1692&lt;&gt;"",月報!AZ1692,IF(STEP!H1692&lt;&gt;"",STEP!H1692,"")))</f>
        <v/>
      </c>
      <c r="J1692" s="408" t="str">
        <f>IF(AND(STEP!$G1692="",$J$8&lt;&gt;"ON"),"",IF(月報!BA1692&lt;&gt;"",月報!BA1692,IF(STEP!J1692&lt;&gt;"",STEP!J1692/24,"")))</f>
        <v/>
      </c>
      <c r="K1692" s="421" t="str">
        <f>IF(STEP!X1692&lt;&gt;"",STEP!X1692,"")</f>
        <v/>
      </c>
      <c r="L1692" s="421" t="str">
        <f>IF(STEP!Y1692&lt;&gt;"",STEP!Y1692,"")</f>
        <v/>
      </c>
      <c r="M1692" s="421" t="str">
        <f>IF(STEP!Z1692&lt;&gt;"",STEP!Z1692,"")</f>
        <v/>
      </c>
      <c r="N1692" s="422" t="str">
        <f>IF(STEP!R1692&lt;&gt;"",STEP!R1692,"")</f>
        <v/>
      </c>
      <c r="O1692" s="423" t="str">
        <f>IF(STEP!S1692&lt;&gt;"",STEP!S1692,"")</f>
        <v/>
      </c>
      <c r="P1692" s="316" t="str">
        <f t="shared" si="215"/>
        <v/>
      </c>
      <c r="Q1692" s="336"/>
      <c r="R1692" s="560" t="str">
        <f t="shared" si="214"/>
        <v/>
      </c>
    </row>
    <row r="1693" spans="2:18">
      <c r="B1693" s="517"/>
      <c r="C1693" s="622" t="str">
        <f>IF(STEP!C1693&lt;&gt;"",STEP!C1693,"")</f>
        <v/>
      </c>
      <c r="D1693" s="409" t="str">
        <f>IF(STEP!D1693&lt;&gt;"",STEP!D1693,"")</f>
        <v/>
      </c>
      <c r="E1693" s="410" t="str">
        <f>IF(STEP!E1693&lt;&gt;"",STEP!E1693,"")</f>
        <v/>
      </c>
      <c r="F1693" s="409" t="str">
        <f>IF(STEP!F1693&lt;&gt;"",STEP!F1693,"")</f>
        <v/>
      </c>
      <c r="G1693" s="508" t="str">
        <f>IF(STEP!C1693&lt;&gt;"",STEP!AD1693,"")</f>
        <v/>
      </c>
      <c r="H1693" s="407" t="str">
        <f>IF(AND(STEP!$G1693="",$J$8&lt;&gt;"ON"),"",IF(月報!AX1693&lt;&gt;"",月報!AX1693,IF(STEP!G1693&lt;&gt;"",STEP!G1693,"")))</f>
        <v/>
      </c>
      <c r="I1693" s="408" t="str">
        <f>IF(AND(STEP!$G1693="",$J$8&lt;&gt;"ON"),"",IF(月報!AZ1693&lt;&gt;"",月報!AZ1693,IF(STEP!H1693&lt;&gt;"",STEP!H1693,"")))</f>
        <v/>
      </c>
      <c r="J1693" s="408" t="str">
        <f>IF(AND(STEP!$G1693="",$J$8&lt;&gt;"ON"),"",IF(月報!BA1693&lt;&gt;"",月報!BA1693,IF(STEP!J1693&lt;&gt;"",STEP!J1693/24,"")))</f>
        <v/>
      </c>
      <c r="K1693" s="421" t="str">
        <f>IF(STEP!X1693&lt;&gt;"",STEP!X1693,"")</f>
        <v/>
      </c>
      <c r="L1693" s="421" t="str">
        <f>IF(STEP!Y1693&lt;&gt;"",STEP!Y1693,"")</f>
        <v/>
      </c>
      <c r="M1693" s="421" t="str">
        <f>IF(STEP!Z1693&lt;&gt;"",STEP!Z1693,"")</f>
        <v/>
      </c>
      <c r="N1693" s="422" t="str">
        <f>IF(STEP!R1693&lt;&gt;"",STEP!R1693,"")</f>
        <v/>
      </c>
      <c r="O1693" s="423" t="str">
        <f>IF(STEP!S1693&lt;&gt;"",STEP!S1693,"")</f>
        <v/>
      </c>
      <c r="P1693" s="316" t="str">
        <f t="shared" si="215"/>
        <v/>
      </c>
      <c r="Q1693" s="336"/>
      <c r="R1693" s="560" t="str">
        <f t="shared" si="214"/>
        <v/>
      </c>
    </row>
    <row r="1694" spans="2:18">
      <c r="B1694" s="517"/>
      <c r="C1694" s="622" t="str">
        <f>IF(STEP!C1694&lt;&gt;"",STEP!C1694,"")</f>
        <v/>
      </c>
      <c r="D1694" s="409" t="str">
        <f>IF(STEP!D1694&lt;&gt;"",STEP!D1694,"")</f>
        <v/>
      </c>
      <c r="E1694" s="410" t="str">
        <f>IF(STEP!E1694&lt;&gt;"",STEP!E1694,"")</f>
        <v/>
      </c>
      <c r="F1694" s="409" t="str">
        <f>IF(STEP!F1694&lt;&gt;"",STEP!F1694,"")</f>
        <v/>
      </c>
      <c r="G1694" s="508" t="str">
        <f>IF(STEP!C1694&lt;&gt;"",STEP!AD1694,"")</f>
        <v/>
      </c>
      <c r="H1694" s="407" t="str">
        <f>IF(AND(STEP!$G1694="",$J$8&lt;&gt;"ON"),"",IF(月報!AX1694&lt;&gt;"",月報!AX1694,IF(STEP!G1694&lt;&gt;"",STEP!G1694,"")))</f>
        <v/>
      </c>
      <c r="I1694" s="408" t="str">
        <f>IF(AND(STEP!$G1694="",$J$8&lt;&gt;"ON"),"",IF(月報!AZ1694&lt;&gt;"",月報!AZ1694,IF(STEP!H1694&lt;&gt;"",STEP!H1694,"")))</f>
        <v/>
      </c>
      <c r="J1694" s="408" t="str">
        <f>IF(AND(STEP!$G1694="",$J$8&lt;&gt;"ON"),"",IF(月報!BA1694&lt;&gt;"",月報!BA1694,IF(STEP!J1694&lt;&gt;"",STEP!J1694/24,"")))</f>
        <v/>
      </c>
      <c r="K1694" s="421" t="str">
        <f>IF(STEP!X1694&lt;&gt;"",STEP!X1694,"")</f>
        <v/>
      </c>
      <c r="L1694" s="421" t="str">
        <f>IF(STEP!Y1694&lt;&gt;"",STEP!Y1694,"")</f>
        <v/>
      </c>
      <c r="M1694" s="421" t="str">
        <f>IF(STEP!Z1694&lt;&gt;"",STEP!Z1694,"")</f>
        <v/>
      </c>
      <c r="N1694" s="422" t="str">
        <f>IF(STEP!R1694&lt;&gt;"",STEP!R1694,"")</f>
        <v/>
      </c>
      <c r="O1694" s="423" t="str">
        <f>IF(STEP!S1694&lt;&gt;"",STEP!S1694,"")</f>
        <v/>
      </c>
      <c r="P1694" s="316" t="str">
        <f t="shared" si="215"/>
        <v/>
      </c>
      <c r="Q1694" s="336"/>
      <c r="R1694" s="560" t="str">
        <f t="shared" si="214"/>
        <v/>
      </c>
    </row>
    <row r="1695" spans="2:18">
      <c r="B1695" s="517"/>
      <c r="C1695" s="622" t="str">
        <f>IF(STEP!C1695&lt;&gt;"",STEP!C1695,"")</f>
        <v/>
      </c>
      <c r="D1695" s="409" t="str">
        <f>IF(STEP!D1695&lt;&gt;"",STEP!D1695,"")</f>
        <v/>
      </c>
      <c r="E1695" s="410" t="str">
        <f>IF(STEP!E1695&lt;&gt;"",STEP!E1695,"")</f>
        <v/>
      </c>
      <c r="F1695" s="409" t="str">
        <f>IF(STEP!F1695&lt;&gt;"",STEP!F1695,"")</f>
        <v/>
      </c>
      <c r="G1695" s="508" t="str">
        <f>IF(STEP!C1695&lt;&gt;"",STEP!AD1695,"")</f>
        <v/>
      </c>
      <c r="H1695" s="407" t="str">
        <f>IF(AND(STEP!$G1695="",$J$8&lt;&gt;"ON"),"",IF(月報!AX1695&lt;&gt;"",月報!AX1695,IF(STEP!G1695&lt;&gt;"",STEP!G1695,"")))</f>
        <v/>
      </c>
      <c r="I1695" s="408" t="str">
        <f>IF(AND(STEP!$G1695="",$J$8&lt;&gt;"ON"),"",IF(月報!AZ1695&lt;&gt;"",月報!AZ1695,IF(STEP!H1695&lt;&gt;"",STEP!H1695,"")))</f>
        <v/>
      </c>
      <c r="J1695" s="408" t="str">
        <f>IF(AND(STEP!$G1695="",$J$8&lt;&gt;"ON"),"",IF(月報!BA1695&lt;&gt;"",月報!BA1695,IF(STEP!J1695&lt;&gt;"",STEP!J1695/24,"")))</f>
        <v/>
      </c>
      <c r="K1695" s="421" t="str">
        <f>IF(STEP!X1695&lt;&gt;"",STEP!X1695,"")</f>
        <v/>
      </c>
      <c r="L1695" s="421" t="str">
        <f>IF(STEP!Y1695&lt;&gt;"",STEP!Y1695,"")</f>
        <v/>
      </c>
      <c r="M1695" s="421" t="str">
        <f>IF(STEP!Z1695&lt;&gt;"",STEP!Z1695,"")</f>
        <v/>
      </c>
      <c r="N1695" s="422" t="str">
        <f>IF(STEP!R1695&lt;&gt;"",STEP!R1695,"")</f>
        <v/>
      </c>
      <c r="O1695" s="423" t="str">
        <f>IF(STEP!S1695&lt;&gt;"",STEP!S1695,"")</f>
        <v/>
      </c>
      <c r="P1695" s="316" t="str">
        <f t="shared" si="215"/>
        <v/>
      </c>
      <c r="Q1695" s="336"/>
      <c r="R1695" s="560" t="str">
        <f t="shared" si="214"/>
        <v/>
      </c>
    </row>
    <row r="1696" spans="2:18">
      <c r="B1696" s="517"/>
      <c r="C1696" s="623" t="str">
        <f>IF(STEP!C1696&lt;&gt;"",STEP!C1696,"")</f>
        <v/>
      </c>
      <c r="D1696" s="411" t="str">
        <f>IF(STEP!D1696&lt;&gt;"",STEP!D1696,"")</f>
        <v/>
      </c>
      <c r="E1696" s="412" t="str">
        <f>IF(STEP!E1696&lt;&gt;"",STEP!E1696,"")</f>
        <v/>
      </c>
      <c r="F1696" s="411" t="str">
        <f>IF(STEP!F1696&lt;&gt;"",STEP!F1696,"")</f>
        <v/>
      </c>
      <c r="G1696" s="413" t="str">
        <f>IF(STEP!C1696&lt;&gt;"",STEP!AD1696,"")</f>
        <v/>
      </c>
      <c r="H1696" s="413" t="str">
        <f>IF(AND(STEP!$G1696="",$J$8&lt;&gt;"ON"),"",IF(月報!AX1696&lt;&gt;"",月報!AX1696,IF(STEP!G1696&lt;&gt;"",STEP!G1696,"")))</f>
        <v/>
      </c>
      <c r="I1696" s="414" t="str">
        <f>IF(AND(STEP!$G1696="",$J$8&lt;&gt;"ON"),"",IF(月報!AZ1696&lt;&gt;"",月報!AZ1696,IF(STEP!H1696&lt;&gt;"",STEP!H1696,"")))</f>
        <v/>
      </c>
      <c r="J1696" s="414" t="str">
        <f>IF(AND(STEP!$G1696="",$J$8&lt;&gt;"ON"),"",IF(月報!BA1696&lt;&gt;"",月報!BA1696,IF(STEP!J1696&lt;&gt;"",STEP!J1696/24,"")))</f>
        <v/>
      </c>
      <c r="K1696" s="414" t="str">
        <f>IF(STEP!X1696&lt;&gt;"",STEP!X1696,"")</f>
        <v/>
      </c>
      <c r="L1696" s="414" t="str">
        <f>IF(STEP!Y1696&lt;&gt;"",STEP!Y1696,"")</f>
        <v/>
      </c>
      <c r="M1696" s="414" t="str">
        <f>IF(STEP!Z1696&lt;&gt;"",STEP!Z1696,"")</f>
        <v/>
      </c>
      <c r="N1696" s="424" t="str">
        <f>IF(STEP!R1696&lt;&gt;"",STEP!R1696,"")</f>
        <v/>
      </c>
      <c r="O1696" s="425" t="str">
        <f>IF(STEP!S1696&lt;&gt;"",STEP!S1696,"")</f>
        <v/>
      </c>
      <c r="P1696" s="317" t="str">
        <f t="shared" si="215"/>
        <v/>
      </c>
      <c r="Q1696" s="473"/>
      <c r="R1696" s="561" t="str">
        <f t="shared" si="214"/>
        <v/>
      </c>
    </row>
    <row r="1697" spans="2:18">
      <c r="B1697" s="517"/>
      <c r="C1697" s="624" t="str">
        <f>IF(STEP!C1697&lt;&gt;"",STEP!C1697,"")</f>
        <v/>
      </c>
      <c r="D1697" s="405" t="str">
        <f>IF(STEP!D1697&lt;&gt;"",STEP!D1697,"")</f>
        <v/>
      </c>
      <c r="E1697" s="406" t="str">
        <f>IF(STEP!E1697&lt;&gt;"",STEP!E1697,"")</f>
        <v/>
      </c>
      <c r="F1697" s="405" t="str">
        <f>IF(STEP!F1697&lt;&gt;"",STEP!F1697,"")</f>
        <v/>
      </c>
      <c r="G1697" s="407" t="str">
        <f>IF(STEP!C1697&lt;&gt;"",STEP!AD1697,"")</f>
        <v/>
      </c>
      <c r="H1697" s="407" t="str">
        <f>IF(AND(STEP!$G1697="",$J$8&lt;&gt;"ON"),"",IF(月報!AX1697&lt;&gt;"",月報!AX1697,IF(STEP!G1697&lt;&gt;"",STEP!G1697,"")))</f>
        <v/>
      </c>
      <c r="I1697" s="408" t="str">
        <f>IF(AND(STEP!$G1697="",$J$8&lt;&gt;"ON"),"",IF(月報!AZ1697&lt;&gt;"",月報!AZ1697,IF(STEP!H1697&lt;&gt;"",STEP!H1697,"")))</f>
        <v/>
      </c>
      <c r="J1697" s="408" t="str">
        <f>IF(AND(STEP!$G1697="",$J$8&lt;&gt;"ON"),"",IF(月報!BA1697&lt;&gt;"",月報!BA1697,IF(STEP!J1697&lt;&gt;"",STEP!J1697/24,"")))</f>
        <v/>
      </c>
      <c r="K1697" s="408" t="str">
        <f>IF(STEP!X1697&lt;&gt;"",STEP!X1697,"")</f>
        <v/>
      </c>
      <c r="L1697" s="408" t="str">
        <f>IF(STEP!Y1697&lt;&gt;"",STEP!Y1697,"")</f>
        <v/>
      </c>
      <c r="M1697" s="408" t="str">
        <f>IF(STEP!Z1697&lt;&gt;"",STEP!Z1697,"")</f>
        <v/>
      </c>
      <c r="N1697" s="419" t="str">
        <f>IF(STEP!R1697&lt;&gt;"",STEP!R1697,"")</f>
        <v/>
      </c>
      <c r="O1697" s="420" t="str">
        <f>IF(STEP!S1697&lt;&gt;"",STEP!S1697,"")</f>
        <v/>
      </c>
      <c r="P1697" s="315" t="str">
        <f t="shared" si="215"/>
        <v/>
      </c>
      <c r="Q1697" s="474">
        <f>SUM(P1697:P1703)</f>
        <v>0</v>
      </c>
      <c r="R1697" s="562" t="str">
        <f t="shared" si="214"/>
        <v/>
      </c>
    </row>
    <row r="1698" spans="2:18">
      <c r="B1698" s="517"/>
      <c r="C1698" s="622" t="str">
        <f>IF(STEP!C1698&lt;&gt;"",STEP!C1698,"")</f>
        <v/>
      </c>
      <c r="D1698" s="409" t="str">
        <f>IF(STEP!D1698&lt;&gt;"",STEP!D1698,"")</f>
        <v/>
      </c>
      <c r="E1698" s="410" t="str">
        <f>IF(STEP!E1698&lt;&gt;"",STEP!E1698,"")</f>
        <v/>
      </c>
      <c r="F1698" s="409" t="str">
        <f>IF(STEP!F1698&lt;&gt;"",STEP!F1698,"")</f>
        <v/>
      </c>
      <c r="G1698" s="508" t="str">
        <f>IF(STEP!C1698&lt;&gt;"",STEP!AD1698,"")</f>
        <v/>
      </c>
      <c r="H1698" s="407" t="str">
        <f>IF(AND(STEP!$G1698="",$J$8&lt;&gt;"ON"),"",IF(月報!AX1698&lt;&gt;"",月報!AX1698,IF(STEP!G1698&lt;&gt;"",STEP!G1698,"")))</f>
        <v/>
      </c>
      <c r="I1698" s="408" t="str">
        <f>IF(AND(STEP!$G1698="",$J$8&lt;&gt;"ON"),"",IF(月報!AZ1698&lt;&gt;"",月報!AZ1698,IF(STEP!H1698&lt;&gt;"",STEP!H1698,"")))</f>
        <v/>
      </c>
      <c r="J1698" s="408" t="str">
        <f>IF(AND(STEP!$G1698="",$J$8&lt;&gt;"ON"),"",IF(月報!BA1698&lt;&gt;"",月報!BA1698,IF(STEP!J1698&lt;&gt;"",STEP!J1698/24,"")))</f>
        <v/>
      </c>
      <c r="K1698" s="421" t="str">
        <f>IF(STEP!X1698&lt;&gt;"",STEP!X1698,"")</f>
        <v/>
      </c>
      <c r="L1698" s="421" t="str">
        <f>IF(STEP!Y1698&lt;&gt;"",STEP!Y1698,"")</f>
        <v/>
      </c>
      <c r="M1698" s="421" t="str">
        <f>IF(STEP!Z1698&lt;&gt;"",STEP!Z1698,"")</f>
        <v/>
      </c>
      <c r="N1698" s="422" t="str">
        <f>IF(STEP!R1698&lt;&gt;"",STEP!R1698,"")</f>
        <v/>
      </c>
      <c r="O1698" s="423" t="str">
        <f>IF(STEP!S1698&lt;&gt;"",STEP!S1698,"")</f>
        <v/>
      </c>
      <c r="P1698" s="316" t="str">
        <f t="shared" si="215"/>
        <v/>
      </c>
      <c r="Q1698" s="336"/>
      <c r="R1698" s="560" t="str">
        <f t="shared" si="214"/>
        <v/>
      </c>
    </row>
    <row r="1699" spans="2:18">
      <c r="B1699" s="517"/>
      <c r="C1699" s="622" t="str">
        <f>IF(STEP!C1699&lt;&gt;"",STEP!C1699,"")</f>
        <v/>
      </c>
      <c r="D1699" s="409" t="str">
        <f>IF(STEP!D1699&lt;&gt;"",STEP!D1699,"")</f>
        <v/>
      </c>
      <c r="E1699" s="410" t="str">
        <f>IF(STEP!E1699&lt;&gt;"",STEP!E1699,"")</f>
        <v/>
      </c>
      <c r="F1699" s="409" t="str">
        <f>IF(STEP!F1699&lt;&gt;"",STEP!F1699,"")</f>
        <v/>
      </c>
      <c r="G1699" s="508" t="str">
        <f>IF(STEP!C1699&lt;&gt;"",STEP!AD1699,"")</f>
        <v/>
      </c>
      <c r="H1699" s="407" t="str">
        <f>IF(AND(STEP!$G1699="",$J$8&lt;&gt;"ON"),"",IF(月報!AX1699&lt;&gt;"",月報!AX1699,IF(STEP!G1699&lt;&gt;"",STEP!G1699,"")))</f>
        <v/>
      </c>
      <c r="I1699" s="408" t="str">
        <f>IF(AND(STEP!$G1699="",$J$8&lt;&gt;"ON"),"",IF(月報!AZ1699&lt;&gt;"",月報!AZ1699,IF(STEP!H1699&lt;&gt;"",STEP!H1699,"")))</f>
        <v/>
      </c>
      <c r="J1699" s="408" t="str">
        <f>IF(AND(STEP!$G1699="",$J$8&lt;&gt;"ON"),"",IF(月報!BA1699&lt;&gt;"",月報!BA1699,IF(STEP!J1699&lt;&gt;"",STEP!J1699/24,"")))</f>
        <v/>
      </c>
      <c r="K1699" s="421" t="str">
        <f>IF(STEP!X1699&lt;&gt;"",STEP!X1699,"")</f>
        <v/>
      </c>
      <c r="L1699" s="421" t="str">
        <f>IF(STEP!Y1699&lt;&gt;"",STEP!Y1699,"")</f>
        <v/>
      </c>
      <c r="M1699" s="421" t="str">
        <f>IF(STEP!Z1699&lt;&gt;"",STEP!Z1699,"")</f>
        <v/>
      </c>
      <c r="N1699" s="422" t="str">
        <f>IF(STEP!R1699&lt;&gt;"",STEP!R1699,"")</f>
        <v/>
      </c>
      <c r="O1699" s="423" t="str">
        <f>IF(STEP!S1699&lt;&gt;"",STEP!S1699,"")</f>
        <v/>
      </c>
      <c r="P1699" s="316" t="str">
        <f t="shared" si="215"/>
        <v/>
      </c>
      <c r="Q1699" s="336"/>
      <c r="R1699" s="560" t="str">
        <f t="shared" si="214"/>
        <v/>
      </c>
    </row>
    <row r="1700" spans="2:18">
      <c r="B1700" s="517"/>
      <c r="C1700" s="622" t="str">
        <f>IF(STEP!C1700&lt;&gt;"",STEP!C1700,"")</f>
        <v/>
      </c>
      <c r="D1700" s="409" t="str">
        <f>IF(STEP!D1700&lt;&gt;"",STEP!D1700,"")</f>
        <v/>
      </c>
      <c r="E1700" s="410" t="str">
        <f>IF(STEP!E1700&lt;&gt;"",STEP!E1700,"")</f>
        <v/>
      </c>
      <c r="F1700" s="409" t="str">
        <f>IF(STEP!F1700&lt;&gt;"",STEP!F1700,"")</f>
        <v/>
      </c>
      <c r="G1700" s="508" t="str">
        <f>IF(STEP!C1700&lt;&gt;"",STEP!AD1700,"")</f>
        <v/>
      </c>
      <c r="H1700" s="407" t="str">
        <f>IF(AND(STEP!$G1700="",$J$8&lt;&gt;"ON"),"",IF(月報!AX1700&lt;&gt;"",月報!AX1700,IF(STEP!G1700&lt;&gt;"",STEP!G1700,"")))</f>
        <v/>
      </c>
      <c r="I1700" s="408" t="str">
        <f>IF(AND(STEP!$G1700="",$J$8&lt;&gt;"ON"),"",IF(月報!AZ1700&lt;&gt;"",月報!AZ1700,IF(STEP!H1700&lt;&gt;"",STEP!H1700,"")))</f>
        <v/>
      </c>
      <c r="J1700" s="408" t="str">
        <f>IF(AND(STEP!$G1700="",$J$8&lt;&gt;"ON"),"",IF(月報!BA1700&lt;&gt;"",月報!BA1700,IF(STEP!J1700&lt;&gt;"",STEP!J1700/24,"")))</f>
        <v/>
      </c>
      <c r="K1700" s="421" t="str">
        <f>IF(STEP!X1700&lt;&gt;"",STEP!X1700,"")</f>
        <v/>
      </c>
      <c r="L1700" s="421" t="str">
        <f>IF(STEP!Y1700&lt;&gt;"",STEP!Y1700,"")</f>
        <v/>
      </c>
      <c r="M1700" s="421" t="str">
        <f>IF(STEP!Z1700&lt;&gt;"",STEP!Z1700,"")</f>
        <v/>
      </c>
      <c r="N1700" s="422" t="str">
        <f>IF(STEP!R1700&lt;&gt;"",STEP!R1700,"")</f>
        <v/>
      </c>
      <c r="O1700" s="423" t="str">
        <f>IF(STEP!S1700&lt;&gt;"",STEP!S1700,"")</f>
        <v/>
      </c>
      <c r="P1700" s="316" t="str">
        <f t="shared" si="215"/>
        <v/>
      </c>
      <c r="Q1700" s="336"/>
      <c r="R1700" s="560" t="str">
        <f t="shared" si="214"/>
        <v/>
      </c>
    </row>
    <row r="1701" spans="2:18">
      <c r="B1701" s="517"/>
      <c r="C1701" s="622" t="str">
        <f>IF(STEP!C1701&lt;&gt;"",STEP!C1701,"")</f>
        <v/>
      </c>
      <c r="D1701" s="409" t="str">
        <f>IF(STEP!D1701&lt;&gt;"",STEP!D1701,"")</f>
        <v/>
      </c>
      <c r="E1701" s="410" t="str">
        <f>IF(STEP!E1701&lt;&gt;"",STEP!E1701,"")</f>
        <v/>
      </c>
      <c r="F1701" s="409" t="str">
        <f>IF(STEP!F1701&lt;&gt;"",STEP!F1701,"")</f>
        <v/>
      </c>
      <c r="G1701" s="508" t="str">
        <f>IF(STEP!C1701&lt;&gt;"",STEP!AD1701,"")</f>
        <v/>
      </c>
      <c r="H1701" s="407" t="str">
        <f>IF(AND(STEP!$G1701="",$J$8&lt;&gt;"ON"),"",IF(月報!AX1701&lt;&gt;"",月報!AX1701,IF(STEP!G1701&lt;&gt;"",STEP!G1701,"")))</f>
        <v/>
      </c>
      <c r="I1701" s="408" t="str">
        <f>IF(AND(STEP!$G1701="",$J$8&lt;&gt;"ON"),"",IF(月報!AZ1701&lt;&gt;"",月報!AZ1701,IF(STEP!H1701&lt;&gt;"",STEP!H1701,"")))</f>
        <v/>
      </c>
      <c r="J1701" s="408" t="str">
        <f>IF(AND(STEP!$G1701="",$J$8&lt;&gt;"ON"),"",IF(月報!BA1701&lt;&gt;"",月報!BA1701,IF(STEP!J1701&lt;&gt;"",STEP!J1701/24,"")))</f>
        <v/>
      </c>
      <c r="K1701" s="421" t="str">
        <f>IF(STEP!X1701&lt;&gt;"",STEP!X1701,"")</f>
        <v/>
      </c>
      <c r="L1701" s="421" t="str">
        <f>IF(STEP!Y1701&lt;&gt;"",STEP!Y1701,"")</f>
        <v/>
      </c>
      <c r="M1701" s="421" t="str">
        <f>IF(STEP!Z1701&lt;&gt;"",STEP!Z1701,"")</f>
        <v/>
      </c>
      <c r="N1701" s="422" t="str">
        <f>IF(STEP!R1701&lt;&gt;"",STEP!R1701,"")</f>
        <v/>
      </c>
      <c r="O1701" s="423" t="str">
        <f>IF(STEP!S1701&lt;&gt;"",STEP!S1701,"")</f>
        <v/>
      </c>
      <c r="P1701" s="316" t="str">
        <f t="shared" si="215"/>
        <v/>
      </c>
      <c r="Q1701" s="336"/>
      <c r="R1701" s="560" t="str">
        <f t="shared" si="214"/>
        <v/>
      </c>
    </row>
    <row r="1702" spans="2:18">
      <c r="B1702" s="517"/>
      <c r="C1702" s="622" t="str">
        <f>IF(STEP!C1702&lt;&gt;"",STEP!C1702,"")</f>
        <v/>
      </c>
      <c r="D1702" s="409" t="str">
        <f>IF(STEP!D1702&lt;&gt;"",STEP!D1702,"")</f>
        <v/>
      </c>
      <c r="E1702" s="410" t="str">
        <f>IF(STEP!E1702&lt;&gt;"",STEP!E1702,"")</f>
        <v/>
      </c>
      <c r="F1702" s="409" t="str">
        <f>IF(STEP!F1702&lt;&gt;"",STEP!F1702,"")</f>
        <v/>
      </c>
      <c r="G1702" s="508" t="str">
        <f>IF(STEP!C1702&lt;&gt;"",STEP!AD1702,"")</f>
        <v/>
      </c>
      <c r="H1702" s="407" t="str">
        <f>IF(AND(STEP!$G1702="",$J$8&lt;&gt;"ON"),"",IF(月報!AX1702&lt;&gt;"",月報!AX1702,IF(STEP!G1702&lt;&gt;"",STEP!G1702,"")))</f>
        <v/>
      </c>
      <c r="I1702" s="408" t="str">
        <f>IF(AND(STEP!$G1702="",$J$8&lt;&gt;"ON"),"",IF(月報!AZ1702&lt;&gt;"",月報!AZ1702,IF(STEP!H1702&lt;&gt;"",STEP!H1702,"")))</f>
        <v/>
      </c>
      <c r="J1702" s="408" t="str">
        <f>IF(AND(STEP!$G1702="",$J$8&lt;&gt;"ON"),"",IF(月報!BA1702&lt;&gt;"",月報!BA1702,IF(STEP!J1702&lt;&gt;"",STEP!J1702/24,"")))</f>
        <v/>
      </c>
      <c r="K1702" s="421" t="str">
        <f>IF(STEP!X1702&lt;&gt;"",STEP!X1702,"")</f>
        <v/>
      </c>
      <c r="L1702" s="421" t="str">
        <f>IF(STEP!Y1702&lt;&gt;"",STEP!Y1702,"")</f>
        <v/>
      </c>
      <c r="M1702" s="421" t="str">
        <f>IF(STEP!Z1702&lt;&gt;"",STEP!Z1702,"")</f>
        <v/>
      </c>
      <c r="N1702" s="422" t="str">
        <f>IF(STEP!R1702&lt;&gt;"",STEP!R1702,"")</f>
        <v/>
      </c>
      <c r="O1702" s="423" t="str">
        <f>IF(STEP!S1702&lt;&gt;"",STEP!S1702,"")</f>
        <v/>
      </c>
      <c r="P1702" s="316" t="str">
        <f t="shared" si="215"/>
        <v/>
      </c>
      <c r="Q1702" s="336"/>
      <c r="R1702" s="560" t="str">
        <f t="shared" si="214"/>
        <v/>
      </c>
    </row>
    <row r="1703" spans="2:18">
      <c r="B1703" s="517"/>
      <c r="C1703" s="623" t="str">
        <f>IF(STEP!C1703&lt;&gt;"",STEP!C1703,"")</f>
        <v/>
      </c>
      <c r="D1703" s="411" t="str">
        <f>IF(STEP!D1703&lt;&gt;"",STEP!D1703,"")</f>
        <v/>
      </c>
      <c r="E1703" s="412" t="str">
        <f>IF(STEP!E1703&lt;&gt;"",STEP!E1703,"")</f>
        <v/>
      </c>
      <c r="F1703" s="411" t="str">
        <f>IF(STEP!F1703&lt;&gt;"",STEP!F1703,"")</f>
        <v/>
      </c>
      <c r="G1703" s="413" t="str">
        <f>IF(STEP!C1703&lt;&gt;"",STEP!AD1703,"")</f>
        <v/>
      </c>
      <c r="H1703" s="413" t="str">
        <f>IF(AND(STEP!$G1703="",$J$8&lt;&gt;"ON"),"",IF(月報!AX1703&lt;&gt;"",月報!AX1703,IF(STEP!G1703&lt;&gt;"",STEP!G1703,"")))</f>
        <v/>
      </c>
      <c r="I1703" s="414" t="str">
        <f>IF(AND(STEP!$G1703="",$J$8&lt;&gt;"ON"),"",IF(月報!AZ1703&lt;&gt;"",月報!AZ1703,IF(STEP!H1703&lt;&gt;"",STEP!H1703,"")))</f>
        <v/>
      </c>
      <c r="J1703" s="414" t="str">
        <f>IF(AND(STEP!$G1703="",$J$8&lt;&gt;"ON"),"",IF(月報!BA1703&lt;&gt;"",月報!BA1703,IF(STEP!J1703&lt;&gt;"",STEP!J1703/24,"")))</f>
        <v/>
      </c>
      <c r="K1703" s="414" t="str">
        <f>IF(STEP!X1703&lt;&gt;"",STEP!X1703,"")</f>
        <v/>
      </c>
      <c r="L1703" s="414" t="str">
        <f>IF(STEP!Y1703&lt;&gt;"",STEP!Y1703,"")</f>
        <v/>
      </c>
      <c r="M1703" s="414" t="str">
        <f>IF(STEP!Z1703&lt;&gt;"",STEP!Z1703,"")</f>
        <v/>
      </c>
      <c r="N1703" s="424" t="str">
        <f>IF(STEP!R1703&lt;&gt;"",STEP!R1703,"")</f>
        <v/>
      </c>
      <c r="O1703" s="425" t="str">
        <f>IF(STEP!S1703&lt;&gt;"",STEP!S1703,"")</f>
        <v/>
      </c>
      <c r="P1703" s="317" t="str">
        <f t="shared" si="215"/>
        <v/>
      </c>
      <c r="Q1703" s="473"/>
      <c r="R1703" s="561" t="str">
        <f t="shared" si="214"/>
        <v/>
      </c>
    </row>
    <row r="1704" spans="2:18">
      <c r="B1704" s="517"/>
      <c r="C1704" s="624" t="str">
        <f>IF(STEP!C1704&lt;&gt;"",STEP!C1704,"")</f>
        <v/>
      </c>
      <c r="D1704" s="405" t="str">
        <f>IF(STEP!D1704&lt;&gt;"",STEP!D1704,"")</f>
        <v/>
      </c>
      <c r="E1704" s="406" t="str">
        <f>IF(STEP!E1704&lt;&gt;"",STEP!E1704,"")</f>
        <v/>
      </c>
      <c r="F1704" s="405" t="str">
        <f>IF(STEP!F1704&lt;&gt;"",STEP!F1704,"")</f>
        <v/>
      </c>
      <c r="G1704" s="407" t="str">
        <f>IF(STEP!C1704&lt;&gt;"",STEP!AD1704,"")</f>
        <v/>
      </c>
      <c r="H1704" s="407" t="str">
        <f>IF(AND(STEP!$G1704="",$J$8&lt;&gt;"ON"),"",IF(月報!AX1704&lt;&gt;"",月報!AX1704,IF(STEP!G1704&lt;&gt;"",STEP!G1704,"")))</f>
        <v/>
      </c>
      <c r="I1704" s="408" t="str">
        <f>IF(AND(STEP!$G1704="",$J$8&lt;&gt;"ON"),"",IF(月報!AZ1704&lt;&gt;"",月報!AZ1704,IF(STEP!H1704&lt;&gt;"",STEP!H1704,"")))</f>
        <v/>
      </c>
      <c r="J1704" s="408" t="str">
        <f>IF(AND(STEP!$G1704="",$J$8&lt;&gt;"ON"),"",IF(月報!BA1704&lt;&gt;"",月報!BA1704,IF(STEP!J1704&lt;&gt;"",STEP!J1704/24,"")))</f>
        <v/>
      </c>
      <c r="K1704" s="408" t="str">
        <f>IF(STEP!X1704&lt;&gt;"",STEP!X1704,"")</f>
        <v/>
      </c>
      <c r="L1704" s="408" t="str">
        <f>IF(STEP!Y1704&lt;&gt;"",STEP!Y1704,"")</f>
        <v/>
      </c>
      <c r="M1704" s="408" t="str">
        <f>IF(STEP!Z1704&lt;&gt;"",STEP!Z1704,"")</f>
        <v/>
      </c>
      <c r="N1704" s="419" t="str">
        <f>IF(STEP!R1704&lt;&gt;"",STEP!R1704,"")</f>
        <v/>
      </c>
      <c r="O1704" s="420" t="str">
        <f>IF(STEP!S1704&lt;&gt;"",STEP!S1704,"")</f>
        <v/>
      </c>
      <c r="P1704" s="315" t="str">
        <f t="shared" si="215"/>
        <v/>
      </c>
      <c r="Q1704" s="474">
        <f>SUM(P1704:P1710)</f>
        <v>0</v>
      </c>
      <c r="R1704" s="562" t="str">
        <f t="shared" si="214"/>
        <v/>
      </c>
    </row>
    <row r="1705" spans="2:18">
      <c r="B1705" s="517"/>
      <c r="C1705" s="622" t="str">
        <f>IF(STEP!C1705&lt;&gt;"",STEP!C1705,"")</f>
        <v/>
      </c>
      <c r="D1705" s="409" t="str">
        <f>IF(STEP!D1705&lt;&gt;"",STEP!D1705,"")</f>
        <v/>
      </c>
      <c r="E1705" s="410" t="str">
        <f>IF(STEP!E1705&lt;&gt;"",STEP!E1705,"")</f>
        <v/>
      </c>
      <c r="F1705" s="409" t="str">
        <f>IF(STEP!F1705&lt;&gt;"",STEP!F1705,"")</f>
        <v/>
      </c>
      <c r="G1705" s="508" t="str">
        <f>IF(STEP!C1705&lt;&gt;"",STEP!AD1705,"")</f>
        <v/>
      </c>
      <c r="H1705" s="407" t="str">
        <f>IF(AND(STEP!$G1705="",$J$8&lt;&gt;"ON"),"",IF(月報!AX1705&lt;&gt;"",月報!AX1705,IF(STEP!G1705&lt;&gt;"",STEP!G1705,"")))</f>
        <v/>
      </c>
      <c r="I1705" s="408" t="str">
        <f>IF(AND(STEP!$G1705="",$J$8&lt;&gt;"ON"),"",IF(月報!AZ1705&lt;&gt;"",月報!AZ1705,IF(STEP!H1705&lt;&gt;"",STEP!H1705,"")))</f>
        <v/>
      </c>
      <c r="J1705" s="408" t="str">
        <f>IF(AND(STEP!$G1705="",$J$8&lt;&gt;"ON"),"",IF(月報!BA1705&lt;&gt;"",月報!BA1705,IF(STEP!J1705&lt;&gt;"",STEP!J1705/24,"")))</f>
        <v/>
      </c>
      <c r="K1705" s="421" t="str">
        <f>IF(STEP!X1705&lt;&gt;"",STEP!X1705,"")</f>
        <v/>
      </c>
      <c r="L1705" s="421" t="str">
        <f>IF(STEP!Y1705&lt;&gt;"",STEP!Y1705,"")</f>
        <v/>
      </c>
      <c r="M1705" s="421" t="str">
        <f>IF(STEP!Z1705&lt;&gt;"",STEP!Z1705,"")</f>
        <v/>
      </c>
      <c r="N1705" s="422" t="str">
        <f>IF(STEP!R1705&lt;&gt;"",STEP!R1705,"")</f>
        <v/>
      </c>
      <c r="O1705" s="423" t="str">
        <f>IF(STEP!S1705&lt;&gt;"",STEP!S1705,"")</f>
        <v/>
      </c>
      <c r="P1705" s="316" t="str">
        <f t="shared" si="215"/>
        <v/>
      </c>
      <c r="Q1705" s="336"/>
      <c r="R1705" s="560" t="str">
        <f t="shared" si="214"/>
        <v/>
      </c>
    </row>
    <row r="1706" spans="2:18">
      <c r="B1706" s="517"/>
      <c r="C1706" s="622" t="str">
        <f>IF(STEP!C1706&lt;&gt;"",STEP!C1706,"")</f>
        <v/>
      </c>
      <c r="D1706" s="409" t="str">
        <f>IF(STEP!D1706&lt;&gt;"",STEP!D1706,"")</f>
        <v/>
      </c>
      <c r="E1706" s="410" t="str">
        <f>IF(STEP!E1706&lt;&gt;"",STEP!E1706,"")</f>
        <v/>
      </c>
      <c r="F1706" s="409" t="str">
        <f>IF(STEP!F1706&lt;&gt;"",STEP!F1706,"")</f>
        <v/>
      </c>
      <c r="G1706" s="508" t="str">
        <f>IF(STEP!C1706&lt;&gt;"",STEP!AD1706,"")</f>
        <v/>
      </c>
      <c r="H1706" s="407" t="str">
        <f>IF(AND(STEP!$G1706="",$J$8&lt;&gt;"ON"),"",IF(月報!AX1706&lt;&gt;"",月報!AX1706,IF(STEP!G1706&lt;&gt;"",STEP!G1706,"")))</f>
        <v/>
      </c>
      <c r="I1706" s="408" t="str">
        <f>IF(AND(STEP!$G1706="",$J$8&lt;&gt;"ON"),"",IF(月報!AZ1706&lt;&gt;"",月報!AZ1706,IF(STEP!H1706&lt;&gt;"",STEP!H1706,"")))</f>
        <v/>
      </c>
      <c r="J1706" s="408" t="str">
        <f>IF(AND(STEP!$G1706="",$J$8&lt;&gt;"ON"),"",IF(月報!BA1706&lt;&gt;"",月報!BA1706,IF(STEP!J1706&lt;&gt;"",STEP!J1706/24,"")))</f>
        <v/>
      </c>
      <c r="K1706" s="421" t="str">
        <f>IF(STEP!X1706&lt;&gt;"",STEP!X1706,"")</f>
        <v/>
      </c>
      <c r="L1706" s="421" t="str">
        <f>IF(STEP!Y1706&lt;&gt;"",STEP!Y1706,"")</f>
        <v/>
      </c>
      <c r="M1706" s="421" t="str">
        <f>IF(STEP!Z1706&lt;&gt;"",STEP!Z1706,"")</f>
        <v/>
      </c>
      <c r="N1706" s="422" t="str">
        <f>IF(STEP!R1706&lt;&gt;"",STEP!R1706,"")</f>
        <v/>
      </c>
      <c r="O1706" s="423" t="str">
        <f>IF(STEP!S1706&lt;&gt;"",STEP!S1706,"")</f>
        <v/>
      </c>
      <c r="P1706" s="316" t="str">
        <f t="shared" si="215"/>
        <v/>
      </c>
      <c r="Q1706" s="336"/>
      <c r="R1706" s="560" t="str">
        <f t="shared" si="214"/>
        <v/>
      </c>
    </row>
    <row r="1707" spans="2:18">
      <c r="B1707" s="517"/>
      <c r="C1707" s="622" t="str">
        <f>IF(STEP!C1707&lt;&gt;"",STEP!C1707,"")</f>
        <v/>
      </c>
      <c r="D1707" s="409" t="str">
        <f>IF(STEP!D1707&lt;&gt;"",STEP!D1707,"")</f>
        <v/>
      </c>
      <c r="E1707" s="410" t="str">
        <f>IF(STEP!E1707&lt;&gt;"",STEP!E1707,"")</f>
        <v/>
      </c>
      <c r="F1707" s="409" t="str">
        <f>IF(STEP!F1707&lt;&gt;"",STEP!F1707,"")</f>
        <v/>
      </c>
      <c r="G1707" s="508" t="str">
        <f>IF(STEP!C1707&lt;&gt;"",STEP!AD1707,"")</f>
        <v/>
      </c>
      <c r="H1707" s="407" t="str">
        <f>IF(AND(STEP!$G1707="",$J$8&lt;&gt;"ON"),"",IF(月報!AX1707&lt;&gt;"",月報!AX1707,IF(STEP!G1707&lt;&gt;"",STEP!G1707,"")))</f>
        <v/>
      </c>
      <c r="I1707" s="408" t="str">
        <f>IF(AND(STEP!$G1707="",$J$8&lt;&gt;"ON"),"",IF(月報!AZ1707&lt;&gt;"",月報!AZ1707,IF(STEP!H1707&lt;&gt;"",STEP!H1707,"")))</f>
        <v/>
      </c>
      <c r="J1707" s="408" t="str">
        <f>IF(AND(STEP!$G1707="",$J$8&lt;&gt;"ON"),"",IF(月報!BA1707&lt;&gt;"",月報!BA1707,IF(STEP!J1707&lt;&gt;"",STEP!J1707/24,"")))</f>
        <v/>
      </c>
      <c r="K1707" s="421" t="str">
        <f>IF(STEP!X1707&lt;&gt;"",STEP!X1707,"")</f>
        <v/>
      </c>
      <c r="L1707" s="421" t="str">
        <f>IF(STEP!Y1707&lt;&gt;"",STEP!Y1707,"")</f>
        <v/>
      </c>
      <c r="M1707" s="421" t="str">
        <f>IF(STEP!Z1707&lt;&gt;"",STEP!Z1707,"")</f>
        <v/>
      </c>
      <c r="N1707" s="422" t="str">
        <f>IF(STEP!R1707&lt;&gt;"",STEP!R1707,"")</f>
        <v/>
      </c>
      <c r="O1707" s="423" t="str">
        <f>IF(STEP!S1707&lt;&gt;"",STEP!S1707,"")</f>
        <v/>
      </c>
      <c r="P1707" s="316" t="str">
        <f t="shared" si="215"/>
        <v/>
      </c>
      <c r="Q1707" s="336"/>
      <c r="R1707" s="560" t="str">
        <f t="shared" si="214"/>
        <v/>
      </c>
    </row>
    <row r="1708" spans="2:18">
      <c r="B1708" s="517"/>
      <c r="C1708" s="622" t="str">
        <f>IF(STEP!C1708&lt;&gt;"",STEP!C1708,"")</f>
        <v/>
      </c>
      <c r="D1708" s="409" t="str">
        <f>IF(STEP!D1708&lt;&gt;"",STEP!D1708,"")</f>
        <v/>
      </c>
      <c r="E1708" s="410" t="str">
        <f>IF(STEP!E1708&lt;&gt;"",STEP!E1708,"")</f>
        <v/>
      </c>
      <c r="F1708" s="409" t="str">
        <f>IF(STEP!F1708&lt;&gt;"",STEP!F1708,"")</f>
        <v/>
      </c>
      <c r="G1708" s="508" t="str">
        <f>IF(STEP!C1708&lt;&gt;"",STEP!AD1708,"")</f>
        <v/>
      </c>
      <c r="H1708" s="407" t="str">
        <f>IF(AND(STEP!$G1708="",$J$8&lt;&gt;"ON"),"",IF(月報!AX1708&lt;&gt;"",月報!AX1708,IF(STEP!G1708&lt;&gt;"",STEP!G1708,"")))</f>
        <v/>
      </c>
      <c r="I1708" s="408" t="str">
        <f>IF(AND(STEP!$G1708="",$J$8&lt;&gt;"ON"),"",IF(月報!AZ1708&lt;&gt;"",月報!AZ1708,IF(STEP!H1708&lt;&gt;"",STEP!H1708,"")))</f>
        <v/>
      </c>
      <c r="J1708" s="408" t="str">
        <f>IF(AND(STEP!$G1708="",$J$8&lt;&gt;"ON"),"",IF(月報!BA1708&lt;&gt;"",月報!BA1708,IF(STEP!J1708&lt;&gt;"",STEP!J1708/24,"")))</f>
        <v/>
      </c>
      <c r="K1708" s="421" t="str">
        <f>IF(STEP!X1708&lt;&gt;"",STEP!X1708,"")</f>
        <v/>
      </c>
      <c r="L1708" s="421" t="str">
        <f>IF(STEP!Y1708&lt;&gt;"",STEP!Y1708,"")</f>
        <v/>
      </c>
      <c r="M1708" s="421" t="str">
        <f>IF(STEP!Z1708&lt;&gt;"",STEP!Z1708,"")</f>
        <v/>
      </c>
      <c r="N1708" s="422" t="str">
        <f>IF(STEP!R1708&lt;&gt;"",STEP!R1708,"")</f>
        <v/>
      </c>
      <c r="O1708" s="423" t="str">
        <f>IF(STEP!S1708&lt;&gt;"",STEP!S1708,"")</f>
        <v/>
      </c>
      <c r="P1708" s="316" t="str">
        <f t="shared" si="215"/>
        <v/>
      </c>
      <c r="Q1708" s="336"/>
      <c r="R1708" s="560" t="str">
        <f t="shared" si="214"/>
        <v/>
      </c>
    </row>
    <row r="1709" spans="2:18">
      <c r="B1709" s="517"/>
      <c r="C1709" s="622" t="str">
        <f>IF(STEP!C1709&lt;&gt;"",STEP!C1709,"")</f>
        <v/>
      </c>
      <c r="D1709" s="409" t="str">
        <f>IF(STEP!D1709&lt;&gt;"",STEP!D1709,"")</f>
        <v/>
      </c>
      <c r="E1709" s="410" t="str">
        <f>IF(STEP!E1709&lt;&gt;"",STEP!E1709,"")</f>
        <v/>
      </c>
      <c r="F1709" s="409" t="str">
        <f>IF(STEP!F1709&lt;&gt;"",STEP!F1709,"")</f>
        <v/>
      </c>
      <c r="G1709" s="508" t="str">
        <f>IF(STEP!C1709&lt;&gt;"",STEP!AD1709,"")</f>
        <v/>
      </c>
      <c r="H1709" s="407" t="str">
        <f>IF(AND(STEP!$G1709="",$J$8&lt;&gt;"ON"),"",IF(月報!AX1709&lt;&gt;"",月報!AX1709,IF(STEP!G1709&lt;&gt;"",STEP!G1709,"")))</f>
        <v/>
      </c>
      <c r="I1709" s="408" t="str">
        <f>IF(AND(STEP!$G1709="",$J$8&lt;&gt;"ON"),"",IF(月報!AZ1709&lt;&gt;"",月報!AZ1709,IF(STEP!H1709&lt;&gt;"",STEP!H1709,"")))</f>
        <v/>
      </c>
      <c r="J1709" s="408" t="str">
        <f>IF(AND(STEP!$G1709="",$J$8&lt;&gt;"ON"),"",IF(月報!BA1709&lt;&gt;"",月報!BA1709,IF(STEP!J1709&lt;&gt;"",STEP!J1709/24,"")))</f>
        <v/>
      </c>
      <c r="K1709" s="421" t="str">
        <f>IF(STEP!X1709&lt;&gt;"",STEP!X1709,"")</f>
        <v/>
      </c>
      <c r="L1709" s="421" t="str">
        <f>IF(STEP!Y1709&lt;&gt;"",STEP!Y1709,"")</f>
        <v/>
      </c>
      <c r="M1709" s="421" t="str">
        <f>IF(STEP!Z1709&lt;&gt;"",STEP!Z1709,"")</f>
        <v/>
      </c>
      <c r="N1709" s="422" t="str">
        <f>IF(STEP!R1709&lt;&gt;"",STEP!R1709,"")</f>
        <v/>
      </c>
      <c r="O1709" s="423" t="str">
        <f>IF(STEP!S1709&lt;&gt;"",STEP!S1709,"")</f>
        <v/>
      </c>
      <c r="P1709" s="316" t="str">
        <f t="shared" si="215"/>
        <v/>
      </c>
      <c r="Q1709" s="336"/>
      <c r="R1709" s="560" t="str">
        <f t="shared" si="214"/>
        <v/>
      </c>
    </row>
    <row r="1710" spans="2:18" ht="13.8" thickBot="1">
      <c r="B1710" s="518"/>
      <c r="C1710" s="625" t="str">
        <f>IF(STEP!C1710&lt;&gt;"",STEP!C1710,"")</f>
        <v/>
      </c>
      <c r="D1710" s="415" t="str">
        <f>IF(STEP!D1710&lt;&gt;"",STEP!D1710,"")</f>
        <v/>
      </c>
      <c r="E1710" s="416" t="str">
        <f>IF(STEP!E1710&lt;&gt;"",STEP!E1710,"")</f>
        <v/>
      </c>
      <c r="F1710" s="415" t="str">
        <f>IF(STEP!F1710&lt;&gt;"",STEP!F1710,"")</f>
        <v/>
      </c>
      <c r="G1710" s="417" t="str">
        <f>IF(STEP!C1710&lt;&gt;"",STEP!AD1710,"")</f>
        <v/>
      </c>
      <c r="H1710" s="417" t="str">
        <f>IF(AND(STEP!$G1710="",$J$8&lt;&gt;"ON"),"",IF(月報!AX1710&lt;&gt;"",月報!AX1710,IF(STEP!G1710&lt;&gt;"",STEP!G1710,"")))</f>
        <v/>
      </c>
      <c r="I1710" s="418" t="str">
        <f>IF(AND(STEP!$G1710="",$J$8&lt;&gt;"ON"),"",IF(月報!AZ1710&lt;&gt;"",月報!AZ1710,IF(STEP!H1710&lt;&gt;"",STEP!H1710,"")))</f>
        <v/>
      </c>
      <c r="J1710" s="418" t="str">
        <f>IF(AND(STEP!$G1710="",$J$8&lt;&gt;"ON"),"",IF(月報!BA1710&lt;&gt;"",月報!BA1710,IF(STEP!J1710&lt;&gt;"",STEP!J1710/24,"")))</f>
        <v/>
      </c>
      <c r="K1710" s="418" t="str">
        <f>IF(STEP!X1710&lt;&gt;"",STEP!X1710,"")</f>
        <v/>
      </c>
      <c r="L1710" s="418" t="str">
        <f>IF(STEP!Y1710&lt;&gt;"",STEP!Y1710,"")</f>
        <v/>
      </c>
      <c r="M1710" s="418" t="str">
        <f>IF(STEP!Z1710&lt;&gt;"",STEP!Z1710,"")</f>
        <v/>
      </c>
      <c r="N1710" s="426" t="str">
        <f>IF(STEP!R1710&lt;&gt;"",STEP!R1710,"")</f>
        <v/>
      </c>
      <c r="O1710" s="427" t="str">
        <f>IF(STEP!S1710&lt;&gt;"",STEP!S1710,"")</f>
        <v/>
      </c>
      <c r="P1710" s="318" t="str">
        <f t="shared" si="215"/>
        <v/>
      </c>
      <c r="Q1710" s="338"/>
      <c r="R1710" s="563" t="str">
        <f t="shared" si="214"/>
        <v/>
      </c>
    </row>
    <row r="1711" spans="2:18">
      <c r="B1711" s="516" t="s">
        <v>416</v>
      </c>
      <c r="C1711" s="626"/>
      <c r="D1711" s="324"/>
      <c r="E1711" s="325"/>
      <c r="F1711" s="578" t="s">
        <v>465</v>
      </c>
      <c r="G1711" s="320"/>
      <c r="H1711" s="320"/>
      <c r="I1711" s="326"/>
      <c r="J1711" s="326"/>
      <c r="K1711" s="326"/>
      <c r="L1711" s="326"/>
      <c r="M1711" s="326"/>
      <c r="N1711" s="327"/>
      <c r="O1711" s="328"/>
      <c r="P1711" s="335"/>
      <c r="Q1711" s="336"/>
      <c r="R1711" s="564" t="str">
        <f t="shared" si="214"/>
        <v/>
      </c>
    </row>
    <row r="1712" spans="2:18">
      <c r="B1712" s="516"/>
      <c r="C1712" s="626"/>
      <c r="D1712" s="324"/>
      <c r="E1712" s="325"/>
      <c r="F1712" s="324"/>
      <c r="G1712" s="320"/>
      <c r="H1712" s="320"/>
      <c r="I1712" s="326"/>
      <c r="J1712" s="326"/>
      <c r="K1712" s="326"/>
      <c r="L1712" s="326"/>
      <c r="M1712" s="326"/>
      <c r="N1712" s="327"/>
      <c r="O1712" s="328"/>
      <c r="P1712" s="335"/>
      <c r="Q1712" s="336"/>
      <c r="R1712" s="564" t="str">
        <f t="shared" si="214"/>
        <v/>
      </c>
    </row>
    <row r="1713" spans="2:18">
      <c r="B1713" s="516"/>
      <c r="C1713" s="626"/>
      <c r="D1713" s="324"/>
      <c r="E1713" s="325"/>
      <c r="F1713" s="324"/>
      <c r="G1713" s="320"/>
      <c r="H1713" s="320"/>
      <c r="I1713" s="326"/>
      <c r="J1713" s="326"/>
      <c r="K1713" s="326"/>
      <c r="L1713" s="326"/>
      <c r="M1713" s="326"/>
      <c r="N1713" s="327"/>
      <c r="O1713" s="328"/>
      <c r="P1713" s="335"/>
      <c r="Q1713" s="336"/>
      <c r="R1713" s="564" t="str">
        <f t="shared" si="214"/>
        <v/>
      </c>
    </row>
    <row r="1714" spans="2:18">
      <c r="B1714" s="516"/>
      <c r="C1714" s="626"/>
      <c r="D1714" s="324"/>
      <c r="E1714" s="325"/>
      <c r="F1714" s="324"/>
      <c r="G1714" s="320"/>
      <c r="H1714" s="320"/>
      <c r="I1714" s="326"/>
      <c r="J1714" s="326"/>
      <c r="K1714" s="326"/>
      <c r="L1714" s="326"/>
      <c r="M1714" s="326"/>
      <c r="N1714" s="327"/>
      <c r="O1714" s="328"/>
      <c r="P1714" s="335"/>
      <c r="Q1714" s="336"/>
      <c r="R1714" s="564" t="str">
        <f t="shared" si="214"/>
        <v/>
      </c>
    </row>
    <row r="1715" spans="2:18">
      <c r="B1715" s="516"/>
      <c r="C1715" s="626"/>
      <c r="D1715" s="324"/>
      <c r="E1715" s="325"/>
      <c r="F1715" s="324"/>
      <c r="G1715" s="320"/>
      <c r="H1715" s="320"/>
      <c r="I1715" s="326"/>
      <c r="J1715" s="326"/>
      <c r="K1715" s="326"/>
      <c r="L1715" s="326"/>
      <c r="M1715" s="326"/>
      <c r="N1715" s="327"/>
      <c r="O1715" s="328"/>
      <c r="P1715" s="335"/>
      <c r="Q1715" s="336"/>
      <c r="R1715" s="564" t="str">
        <f t="shared" si="214"/>
        <v/>
      </c>
    </row>
    <row r="1716" spans="2:18">
      <c r="B1716" s="516"/>
      <c r="C1716" s="626"/>
      <c r="D1716" s="324"/>
      <c r="E1716" s="325"/>
      <c r="F1716" s="324"/>
      <c r="G1716" s="320"/>
      <c r="H1716" s="320"/>
      <c r="I1716" s="326"/>
      <c r="J1716" s="326"/>
      <c r="K1716" s="326"/>
      <c r="L1716" s="326"/>
      <c r="M1716" s="326"/>
      <c r="N1716" s="327"/>
      <c r="O1716" s="328"/>
      <c r="P1716" s="335"/>
      <c r="Q1716" s="336"/>
      <c r="R1716" s="564" t="str">
        <f t="shared" si="214"/>
        <v/>
      </c>
    </row>
    <row r="1717" spans="2:18">
      <c r="B1717" s="516"/>
      <c r="C1717" s="626"/>
      <c r="D1717" s="324"/>
      <c r="E1717" s="325"/>
      <c r="F1717" s="324"/>
      <c r="G1717" s="320"/>
      <c r="H1717" s="320"/>
      <c r="I1717" s="326"/>
      <c r="J1717" s="326"/>
      <c r="K1717" s="326"/>
      <c r="L1717" s="326"/>
      <c r="M1717" s="326"/>
      <c r="N1717" s="327"/>
      <c r="O1717" s="328"/>
      <c r="P1717" s="335"/>
      <c r="Q1717" s="336"/>
      <c r="R1717" s="564" t="str">
        <f t="shared" si="214"/>
        <v/>
      </c>
    </row>
    <row r="1718" spans="2:18">
      <c r="B1718" s="516"/>
      <c r="C1718" s="626"/>
      <c r="D1718" s="324"/>
      <c r="E1718" s="325"/>
      <c r="F1718" s="324"/>
      <c r="G1718" s="320"/>
      <c r="H1718" s="320"/>
      <c r="I1718" s="326"/>
      <c r="J1718" s="326"/>
      <c r="K1718" s="326"/>
      <c r="L1718" s="326"/>
      <c r="M1718" s="326"/>
      <c r="N1718" s="327"/>
      <c r="O1718" s="328"/>
      <c r="P1718" s="335"/>
      <c r="Q1718" s="336"/>
      <c r="R1718" s="564" t="str">
        <f t="shared" si="214"/>
        <v/>
      </c>
    </row>
    <row r="1719" spans="2:18">
      <c r="B1719" s="516"/>
      <c r="C1719" s="626"/>
      <c r="D1719" s="324"/>
      <c r="E1719" s="325"/>
      <c r="F1719" s="324"/>
      <c r="G1719" s="320"/>
      <c r="H1719" s="320"/>
      <c r="I1719" s="326"/>
      <c r="J1719" s="326"/>
      <c r="K1719" s="326"/>
      <c r="L1719" s="326"/>
      <c r="M1719" s="326"/>
      <c r="N1719" s="327"/>
      <c r="O1719" s="328"/>
      <c r="P1719" s="335"/>
      <c r="Q1719" s="336"/>
      <c r="R1719" s="564" t="str">
        <f t="shared" si="214"/>
        <v/>
      </c>
    </row>
    <row r="1720" spans="2:18" ht="13.8" thickBot="1">
      <c r="B1720" s="519"/>
      <c r="C1720" s="627"/>
      <c r="D1720" s="330"/>
      <c r="E1720" s="331"/>
      <c r="F1720" s="330"/>
      <c r="G1720" s="322"/>
      <c r="H1720" s="322"/>
      <c r="I1720" s="332"/>
      <c r="J1720" s="332"/>
      <c r="K1720" s="332"/>
      <c r="L1720" s="332"/>
      <c r="M1720" s="332"/>
      <c r="N1720" s="333"/>
      <c r="O1720" s="334"/>
      <c r="P1720" s="337"/>
      <c r="Q1720" s="338"/>
      <c r="R1720" s="565" t="str">
        <f t="shared" ref="R1720:R1783" si="216">R1719</f>
        <v/>
      </c>
    </row>
    <row r="1721" spans="2:18">
      <c r="B1721" s="522">
        <f>B1676+1</f>
        <v>39</v>
      </c>
      <c r="C1721" s="624" t="str">
        <f>IF(STEP!C1721&lt;&gt;"",STEP!C1721,"")</f>
        <v/>
      </c>
      <c r="D1721" s="405" t="str">
        <f>IF(STEP!D1721&lt;&gt;"",STEP!D1721,"")</f>
        <v/>
      </c>
      <c r="E1721" s="406" t="str">
        <f>IF(STEP!E1721&lt;&gt;"",STEP!E1721,"")</f>
        <v/>
      </c>
      <c r="F1721" s="405" t="str">
        <f>IF(STEP!F1721&lt;&gt;"",STEP!F1721,"")</f>
        <v/>
      </c>
      <c r="G1721" s="407" t="str">
        <f>IF(STEP!C1721&lt;&gt;"",STEP!AD1721,"")</f>
        <v/>
      </c>
      <c r="H1721" s="407" t="str">
        <f>IF(AND(STEP!$G1721="",$J$8&lt;&gt;"ON"),"",IF(月報!AX1721&lt;&gt;"",月報!AX1721,IF(STEP!G1721&lt;&gt;"",STEP!G1721,"")))</f>
        <v/>
      </c>
      <c r="I1721" s="408" t="str">
        <f>IF(AND(STEP!$G1721="",$J$8&lt;&gt;"ON"),"",IF(月報!AZ1721&lt;&gt;"",月報!AZ1721,IF(STEP!H1721&lt;&gt;"",STEP!H1721,"")))</f>
        <v/>
      </c>
      <c r="J1721" s="408" t="str">
        <f>IF(AND(STEP!$G1721="",$J$8&lt;&gt;"ON"),"",IF(月報!BA1721&lt;&gt;"",月報!BA1721,IF(STEP!J1721&lt;&gt;"",STEP!J1721/24,"")))</f>
        <v/>
      </c>
      <c r="K1721" s="408" t="str">
        <f>IF(STEP!X1721&lt;&gt;"",STEP!X1721,"")</f>
        <v/>
      </c>
      <c r="L1721" s="408" t="str">
        <f>IF(STEP!Y1721&lt;&gt;"",STEP!Y1721,"")</f>
        <v/>
      </c>
      <c r="M1721" s="408" t="str">
        <f>IF(STEP!Z1721&lt;&gt;"",STEP!Z1721,"")</f>
        <v/>
      </c>
      <c r="N1721" s="419" t="str">
        <f>IF(STEP!R1721&lt;&gt;"",STEP!R1721,"")</f>
        <v/>
      </c>
      <c r="O1721" s="420" t="str">
        <f>IF(STEP!S1721&lt;&gt;"",STEP!S1721,"")</f>
        <v/>
      </c>
      <c r="P1721" s="315" t="str">
        <f t="shared" ref="P1721:P1755" si="217">IF(J1721&lt;&gt;"",J1721,"")</f>
        <v/>
      </c>
      <c r="Q1721" s="472">
        <f>SUM(P1721:P1727)</f>
        <v>0</v>
      </c>
      <c r="R1721" s="559" t="str">
        <f>IF(C1721&lt;&gt;"",VLOOKUP(C1721,設定シート!$D$10:$L$109,9,FALSE),"")</f>
        <v/>
      </c>
    </row>
    <row r="1722" spans="2:18">
      <c r="B1722" s="517"/>
      <c r="C1722" s="622" t="str">
        <f>IF(STEP!C1722&lt;&gt;"",STEP!C1722,"")</f>
        <v/>
      </c>
      <c r="D1722" s="409" t="str">
        <f>IF(STEP!D1722&lt;&gt;"",STEP!D1722,"")</f>
        <v/>
      </c>
      <c r="E1722" s="410" t="str">
        <f>IF(STEP!E1722&lt;&gt;"",STEP!E1722,"")</f>
        <v/>
      </c>
      <c r="F1722" s="409" t="str">
        <f>IF(STEP!F1722&lt;&gt;"",STEP!F1722,"")</f>
        <v/>
      </c>
      <c r="G1722" s="508" t="str">
        <f>IF(STEP!C1722&lt;&gt;"",STEP!AD1722,"")</f>
        <v/>
      </c>
      <c r="H1722" s="407" t="str">
        <f>IF(AND(STEP!$G1722="",$J$8&lt;&gt;"ON"),"",IF(月報!AX1722&lt;&gt;"",月報!AX1722,IF(STEP!G1722&lt;&gt;"",STEP!G1722,"")))</f>
        <v/>
      </c>
      <c r="I1722" s="408" t="str">
        <f>IF(AND(STEP!$G1722="",$J$8&lt;&gt;"ON"),"",IF(月報!AZ1722&lt;&gt;"",月報!AZ1722,IF(STEP!H1722&lt;&gt;"",STEP!H1722,"")))</f>
        <v/>
      </c>
      <c r="J1722" s="408" t="str">
        <f>IF(AND(STEP!$G1722="",$J$8&lt;&gt;"ON"),"",IF(月報!BA1722&lt;&gt;"",月報!BA1722,IF(STEP!J1722&lt;&gt;"",STEP!J1722/24,"")))</f>
        <v/>
      </c>
      <c r="K1722" s="421" t="str">
        <f>IF(STEP!X1722&lt;&gt;"",STEP!X1722,"")</f>
        <v/>
      </c>
      <c r="L1722" s="421" t="str">
        <f>IF(STEP!Y1722&lt;&gt;"",STEP!Y1722,"")</f>
        <v/>
      </c>
      <c r="M1722" s="421" t="str">
        <f>IF(STEP!Z1722&lt;&gt;"",STEP!Z1722,"")</f>
        <v/>
      </c>
      <c r="N1722" s="422" t="str">
        <f>IF(STEP!R1722&lt;&gt;"",STEP!R1722,"")</f>
        <v/>
      </c>
      <c r="O1722" s="423" t="str">
        <f>IF(STEP!S1722&lt;&gt;"",STEP!S1722,"")</f>
        <v/>
      </c>
      <c r="P1722" s="316" t="str">
        <f t="shared" si="217"/>
        <v/>
      </c>
      <c r="Q1722" s="336"/>
      <c r="R1722" s="560" t="str">
        <f>R1721</f>
        <v/>
      </c>
    </row>
    <row r="1723" spans="2:18">
      <c r="B1723" s="517"/>
      <c r="C1723" s="622" t="str">
        <f>IF(STEP!C1723&lt;&gt;"",STEP!C1723,"")</f>
        <v/>
      </c>
      <c r="D1723" s="409" t="str">
        <f>IF(STEP!D1723&lt;&gt;"",STEP!D1723,"")</f>
        <v/>
      </c>
      <c r="E1723" s="410" t="str">
        <f>IF(STEP!E1723&lt;&gt;"",STEP!E1723,"")</f>
        <v/>
      </c>
      <c r="F1723" s="409" t="str">
        <f>IF(STEP!F1723&lt;&gt;"",STEP!F1723,"")</f>
        <v/>
      </c>
      <c r="G1723" s="508" t="str">
        <f>IF(STEP!C1723&lt;&gt;"",STEP!AD1723,"")</f>
        <v/>
      </c>
      <c r="H1723" s="407" t="str">
        <f>IF(AND(STEP!$G1723="",$J$8&lt;&gt;"ON"),"",IF(月報!AX1723&lt;&gt;"",月報!AX1723,IF(STEP!G1723&lt;&gt;"",STEP!G1723,"")))</f>
        <v/>
      </c>
      <c r="I1723" s="408" t="str">
        <f>IF(AND(STEP!$G1723="",$J$8&lt;&gt;"ON"),"",IF(月報!AZ1723&lt;&gt;"",月報!AZ1723,IF(STEP!H1723&lt;&gt;"",STEP!H1723,"")))</f>
        <v/>
      </c>
      <c r="J1723" s="408" t="str">
        <f>IF(AND(STEP!$G1723="",$J$8&lt;&gt;"ON"),"",IF(月報!BA1723&lt;&gt;"",月報!BA1723,IF(STEP!J1723&lt;&gt;"",STEP!J1723/24,"")))</f>
        <v/>
      </c>
      <c r="K1723" s="421" t="str">
        <f>IF(STEP!X1723&lt;&gt;"",STEP!X1723,"")</f>
        <v/>
      </c>
      <c r="L1723" s="421" t="str">
        <f>IF(STEP!Y1723&lt;&gt;"",STEP!Y1723,"")</f>
        <v/>
      </c>
      <c r="M1723" s="421" t="str">
        <f>IF(STEP!Z1723&lt;&gt;"",STEP!Z1723,"")</f>
        <v/>
      </c>
      <c r="N1723" s="422" t="str">
        <f>IF(STEP!R1723&lt;&gt;"",STEP!R1723,"")</f>
        <v/>
      </c>
      <c r="O1723" s="423" t="str">
        <f>IF(STEP!S1723&lt;&gt;"",STEP!S1723,"")</f>
        <v/>
      </c>
      <c r="P1723" s="316" t="str">
        <f t="shared" si="217"/>
        <v/>
      </c>
      <c r="Q1723" s="336"/>
      <c r="R1723" s="560" t="str">
        <f t="shared" si="216"/>
        <v/>
      </c>
    </row>
    <row r="1724" spans="2:18">
      <c r="B1724" s="517"/>
      <c r="C1724" s="622" t="str">
        <f>IF(STEP!C1724&lt;&gt;"",STEP!C1724,"")</f>
        <v/>
      </c>
      <c r="D1724" s="409" t="str">
        <f>IF(STEP!D1724&lt;&gt;"",STEP!D1724,"")</f>
        <v/>
      </c>
      <c r="E1724" s="410" t="str">
        <f>IF(STEP!E1724&lt;&gt;"",STEP!E1724,"")</f>
        <v/>
      </c>
      <c r="F1724" s="409" t="str">
        <f>IF(STEP!F1724&lt;&gt;"",STEP!F1724,"")</f>
        <v/>
      </c>
      <c r="G1724" s="508" t="str">
        <f>IF(STEP!C1724&lt;&gt;"",STEP!AD1724,"")</f>
        <v/>
      </c>
      <c r="H1724" s="407" t="str">
        <f>IF(AND(STEP!$G1724="",$J$8&lt;&gt;"ON"),"",IF(月報!AX1724&lt;&gt;"",月報!AX1724,IF(STEP!G1724&lt;&gt;"",STEP!G1724,"")))</f>
        <v/>
      </c>
      <c r="I1724" s="408" t="str">
        <f>IF(AND(STEP!$G1724="",$J$8&lt;&gt;"ON"),"",IF(月報!AZ1724&lt;&gt;"",月報!AZ1724,IF(STEP!H1724&lt;&gt;"",STEP!H1724,"")))</f>
        <v/>
      </c>
      <c r="J1724" s="408" t="str">
        <f>IF(AND(STEP!$G1724="",$J$8&lt;&gt;"ON"),"",IF(月報!BA1724&lt;&gt;"",月報!BA1724,IF(STEP!J1724&lt;&gt;"",STEP!J1724/24,"")))</f>
        <v/>
      </c>
      <c r="K1724" s="421" t="str">
        <f>IF(STEP!X1724&lt;&gt;"",STEP!X1724,"")</f>
        <v/>
      </c>
      <c r="L1724" s="421" t="str">
        <f>IF(STEP!Y1724&lt;&gt;"",STEP!Y1724,"")</f>
        <v/>
      </c>
      <c r="M1724" s="421" t="str">
        <f>IF(STEP!Z1724&lt;&gt;"",STEP!Z1724,"")</f>
        <v/>
      </c>
      <c r="N1724" s="422" t="str">
        <f>IF(STEP!R1724&lt;&gt;"",STEP!R1724,"")</f>
        <v/>
      </c>
      <c r="O1724" s="423" t="str">
        <f>IF(STEP!S1724&lt;&gt;"",STEP!S1724,"")</f>
        <v/>
      </c>
      <c r="P1724" s="316" t="str">
        <f t="shared" si="217"/>
        <v/>
      </c>
      <c r="Q1724" s="336"/>
      <c r="R1724" s="560" t="str">
        <f t="shared" si="216"/>
        <v/>
      </c>
    </row>
    <row r="1725" spans="2:18">
      <c r="B1725" s="517"/>
      <c r="C1725" s="622" t="str">
        <f>IF(STEP!C1725&lt;&gt;"",STEP!C1725,"")</f>
        <v/>
      </c>
      <c r="D1725" s="409" t="str">
        <f>IF(STEP!D1725&lt;&gt;"",STEP!D1725,"")</f>
        <v/>
      </c>
      <c r="E1725" s="410" t="str">
        <f>IF(STEP!E1725&lt;&gt;"",STEP!E1725,"")</f>
        <v/>
      </c>
      <c r="F1725" s="409" t="str">
        <f>IF(STEP!F1725&lt;&gt;"",STEP!F1725,"")</f>
        <v/>
      </c>
      <c r="G1725" s="508" t="str">
        <f>IF(STEP!C1725&lt;&gt;"",STEP!AD1725,"")</f>
        <v/>
      </c>
      <c r="H1725" s="407" t="str">
        <f>IF(AND(STEP!$G1725="",$J$8&lt;&gt;"ON"),"",IF(月報!AX1725&lt;&gt;"",月報!AX1725,IF(STEP!G1725&lt;&gt;"",STEP!G1725,"")))</f>
        <v/>
      </c>
      <c r="I1725" s="408" t="str">
        <f>IF(AND(STEP!$G1725="",$J$8&lt;&gt;"ON"),"",IF(月報!AZ1725&lt;&gt;"",月報!AZ1725,IF(STEP!H1725&lt;&gt;"",STEP!H1725,"")))</f>
        <v/>
      </c>
      <c r="J1725" s="408" t="str">
        <f>IF(AND(STEP!$G1725="",$J$8&lt;&gt;"ON"),"",IF(月報!BA1725&lt;&gt;"",月報!BA1725,IF(STEP!J1725&lt;&gt;"",STEP!J1725/24,"")))</f>
        <v/>
      </c>
      <c r="K1725" s="421" t="str">
        <f>IF(STEP!X1725&lt;&gt;"",STEP!X1725,"")</f>
        <v/>
      </c>
      <c r="L1725" s="421" t="str">
        <f>IF(STEP!Y1725&lt;&gt;"",STEP!Y1725,"")</f>
        <v/>
      </c>
      <c r="M1725" s="421" t="str">
        <f>IF(STEP!Z1725&lt;&gt;"",STEP!Z1725,"")</f>
        <v/>
      </c>
      <c r="N1725" s="422" t="str">
        <f>IF(STEP!R1725&lt;&gt;"",STEP!R1725,"")</f>
        <v/>
      </c>
      <c r="O1725" s="423" t="str">
        <f>IF(STEP!S1725&lt;&gt;"",STEP!S1725,"")</f>
        <v/>
      </c>
      <c r="P1725" s="316" t="str">
        <f t="shared" si="217"/>
        <v/>
      </c>
      <c r="Q1725" s="336"/>
      <c r="R1725" s="560" t="str">
        <f t="shared" si="216"/>
        <v/>
      </c>
    </row>
    <row r="1726" spans="2:18">
      <c r="B1726" s="517"/>
      <c r="C1726" s="622" t="str">
        <f>IF(STEP!C1726&lt;&gt;"",STEP!C1726,"")</f>
        <v/>
      </c>
      <c r="D1726" s="409" t="str">
        <f>IF(STEP!D1726&lt;&gt;"",STEP!D1726,"")</f>
        <v/>
      </c>
      <c r="E1726" s="410" t="str">
        <f>IF(STEP!E1726&lt;&gt;"",STEP!E1726,"")</f>
        <v/>
      </c>
      <c r="F1726" s="409" t="str">
        <f>IF(STEP!F1726&lt;&gt;"",STEP!F1726,"")</f>
        <v/>
      </c>
      <c r="G1726" s="508" t="str">
        <f>IF(STEP!C1726&lt;&gt;"",STEP!AD1726,"")</f>
        <v/>
      </c>
      <c r="H1726" s="407" t="str">
        <f>IF(AND(STEP!$G1726="",$J$8&lt;&gt;"ON"),"",IF(月報!AX1726&lt;&gt;"",月報!AX1726,IF(STEP!G1726&lt;&gt;"",STEP!G1726,"")))</f>
        <v/>
      </c>
      <c r="I1726" s="408" t="str">
        <f>IF(AND(STEP!$G1726="",$J$8&lt;&gt;"ON"),"",IF(月報!AZ1726&lt;&gt;"",月報!AZ1726,IF(STEP!H1726&lt;&gt;"",STEP!H1726,"")))</f>
        <v/>
      </c>
      <c r="J1726" s="408" t="str">
        <f>IF(AND(STEP!$G1726="",$J$8&lt;&gt;"ON"),"",IF(月報!BA1726&lt;&gt;"",月報!BA1726,IF(STEP!J1726&lt;&gt;"",STEP!J1726/24,"")))</f>
        <v/>
      </c>
      <c r="K1726" s="421" t="str">
        <f>IF(STEP!X1726&lt;&gt;"",STEP!X1726,"")</f>
        <v/>
      </c>
      <c r="L1726" s="421" t="str">
        <f>IF(STEP!Y1726&lt;&gt;"",STEP!Y1726,"")</f>
        <v/>
      </c>
      <c r="M1726" s="421" t="str">
        <f>IF(STEP!Z1726&lt;&gt;"",STEP!Z1726,"")</f>
        <v/>
      </c>
      <c r="N1726" s="422" t="str">
        <f>IF(STEP!R1726&lt;&gt;"",STEP!R1726,"")</f>
        <v/>
      </c>
      <c r="O1726" s="423" t="str">
        <f>IF(STEP!S1726&lt;&gt;"",STEP!S1726,"")</f>
        <v/>
      </c>
      <c r="P1726" s="316" t="str">
        <f t="shared" si="217"/>
        <v/>
      </c>
      <c r="Q1726" s="336"/>
      <c r="R1726" s="560" t="str">
        <f t="shared" si="216"/>
        <v/>
      </c>
    </row>
    <row r="1727" spans="2:18">
      <c r="B1727" s="517"/>
      <c r="C1727" s="623" t="str">
        <f>IF(STEP!C1727&lt;&gt;"",STEP!C1727,"")</f>
        <v/>
      </c>
      <c r="D1727" s="411" t="str">
        <f>IF(STEP!D1727&lt;&gt;"",STEP!D1727,"")</f>
        <v/>
      </c>
      <c r="E1727" s="412" t="str">
        <f>IF(STEP!E1727&lt;&gt;"",STEP!E1727,"")</f>
        <v/>
      </c>
      <c r="F1727" s="411" t="str">
        <f>IF(STEP!F1727&lt;&gt;"",STEP!F1727,"")</f>
        <v/>
      </c>
      <c r="G1727" s="413" t="str">
        <f>IF(STEP!C1727&lt;&gt;"",STEP!AD1727,"")</f>
        <v/>
      </c>
      <c r="H1727" s="413" t="str">
        <f>IF(AND(STEP!$G1727="",$J$8&lt;&gt;"ON"),"",IF(月報!AX1727&lt;&gt;"",月報!AX1727,IF(STEP!G1727&lt;&gt;"",STEP!G1727,"")))</f>
        <v/>
      </c>
      <c r="I1727" s="414" t="str">
        <f>IF(AND(STEP!$G1727="",$J$8&lt;&gt;"ON"),"",IF(月報!AZ1727&lt;&gt;"",月報!AZ1727,IF(STEP!H1727&lt;&gt;"",STEP!H1727,"")))</f>
        <v/>
      </c>
      <c r="J1727" s="414" t="str">
        <f>IF(AND(STEP!$G1727="",$J$8&lt;&gt;"ON"),"",IF(月報!BA1727&lt;&gt;"",月報!BA1727,IF(STEP!J1727&lt;&gt;"",STEP!J1727/24,"")))</f>
        <v/>
      </c>
      <c r="K1727" s="414" t="str">
        <f>IF(STEP!X1727&lt;&gt;"",STEP!X1727,"")</f>
        <v/>
      </c>
      <c r="L1727" s="414" t="str">
        <f>IF(STEP!Y1727&lt;&gt;"",STEP!Y1727,"")</f>
        <v/>
      </c>
      <c r="M1727" s="414" t="str">
        <f>IF(STEP!Z1727&lt;&gt;"",STEP!Z1727,"")</f>
        <v/>
      </c>
      <c r="N1727" s="424" t="str">
        <f>IF(STEP!R1727&lt;&gt;"",STEP!R1727,"")</f>
        <v/>
      </c>
      <c r="O1727" s="425" t="str">
        <f>IF(STEP!S1727&lt;&gt;"",STEP!S1727,"")</f>
        <v/>
      </c>
      <c r="P1727" s="317" t="str">
        <f t="shared" si="217"/>
        <v/>
      </c>
      <c r="Q1727" s="473"/>
      <c r="R1727" s="561" t="str">
        <f t="shared" si="216"/>
        <v/>
      </c>
    </row>
    <row r="1728" spans="2:18">
      <c r="B1728" s="517"/>
      <c r="C1728" s="624" t="str">
        <f>IF(STEP!C1728&lt;&gt;"",STEP!C1728,"")</f>
        <v/>
      </c>
      <c r="D1728" s="405" t="str">
        <f>IF(STEP!D1728&lt;&gt;"",STEP!D1728,"")</f>
        <v/>
      </c>
      <c r="E1728" s="406" t="str">
        <f>IF(STEP!E1728&lt;&gt;"",STEP!E1728,"")</f>
        <v/>
      </c>
      <c r="F1728" s="405" t="str">
        <f>IF(STEP!F1728&lt;&gt;"",STEP!F1728,"")</f>
        <v/>
      </c>
      <c r="G1728" s="407" t="str">
        <f>IF(STEP!C1728&lt;&gt;"",STEP!AD1728,"")</f>
        <v/>
      </c>
      <c r="H1728" s="407" t="str">
        <f>IF(AND(STEP!$G1728="",$J$8&lt;&gt;"ON"),"",IF(月報!AX1728&lt;&gt;"",月報!AX1728,IF(STEP!G1728&lt;&gt;"",STEP!G1728,"")))</f>
        <v/>
      </c>
      <c r="I1728" s="408" t="str">
        <f>IF(AND(STEP!$G1728="",$J$8&lt;&gt;"ON"),"",IF(月報!AZ1728&lt;&gt;"",月報!AZ1728,IF(STEP!H1728&lt;&gt;"",STEP!H1728,"")))</f>
        <v/>
      </c>
      <c r="J1728" s="408" t="str">
        <f>IF(AND(STEP!$G1728="",$J$8&lt;&gt;"ON"),"",IF(月報!BA1728&lt;&gt;"",月報!BA1728,IF(STEP!J1728&lt;&gt;"",STEP!J1728/24,"")))</f>
        <v/>
      </c>
      <c r="K1728" s="408" t="str">
        <f>IF(STEP!X1728&lt;&gt;"",STEP!X1728,"")</f>
        <v/>
      </c>
      <c r="L1728" s="408" t="str">
        <f>IF(STEP!Y1728&lt;&gt;"",STEP!Y1728,"")</f>
        <v/>
      </c>
      <c r="M1728" s="408" t="str">
        <f>IF(STEP!Z1728&lt;&gt;"",STEP!Z1728,"")</f>
        <v/>
      </c>
      <c r="N1728" s="419" t="str">
        <f>IF(STEP!R1728&lt;&gt;"",STEP!R1728,"")</f>
        <v/>
      </c>
      <c r="O1728" s="420" t="str">
        <f>IF(STEP!S1728&lt;&gt;"",STEP!S1728,"")</f>
        <v/>
      </c>
      <c r="P1728" s="315" t="str">
        <f t="shared" si="217"/>
        <v/>
      </c>
      <c r="Q1728" s="474">
        <f>SUM(P1728:P1734)</f>
        <v>0</v>
      </c>
      <c r="R1728" s="562" t="str">
        <f t="shared" si="216"/>
        <v/>
      </c>
    </row>
    <row r="1729" spans="2:18">
      <c r="B1729" s="517"/>
      <c r="C1729" s="622" t="str">
        <f>IF(STEP!C1729&lt;&gt;"",STEP!C1729,"")</f>
        <v/>
      </c>
      <c r="D1729" s="409" t="str">
        <f>IF(STEP!D1729&lt;&gt;"",STEP!D1729,"")</f>
        <v/>
      </c>
      <c r="E1729" s="410" t="str">
        <f>IF(STEP!E1729&lt;&gt;"",STEP!E1729,"")</f>
        <v/>
      </c>
      <c r="F1729" s="409" t="str">
        <f>IF(STEP!F1729&lt;&gt;"",STEP!F1729,"")</f>
        <v/>
      </c>
      <c r="G1729" s="508" t="str">
        <f>IF(STEP!C1729&lt;&gt;"",STEP!AD1729,"")</f>
        <v/>
      </c>
      <c r="H1729" s="407" t="str">
        <f>IF(AND(STEP!$G1729="",$J$8&lt;&gt;"ON"),"",IF(月報!AX1729&lt;&gt;"",月報!AX1729,IF(STEP!G1729&lt;&gt;"",STEP!G1729,"")))</f>
        <v/>
      </c>
      <c r="I1729" s="408" t="str">
        <f>IF(AND(STEP!$G1729="",$J$8&lt;&gt;"ON"),"",IF(月報!AZ1729&lt;&gt;"",月報!AZ1729,IF(STEP!H1729&lt;&gt;"",STEP!H1729,"")))</f>
        <v/>
      </c>
      <c r="J1729" s="408" t="str">
        <f>IF(AND(STEP!$G1729="",$J$8&lt;&gt;"ON"),"",IF(月報!BA1729&lt;&gt;"",月報!BA1729,IF(STEP!J1729&lt;&gt;"",STEP!J1729/24,"")))</f>
        <v/>
      </c>
      <c r="K1729" s="421" t="str">
        <f>IF(STEP!X1729&lt;&gt;"",STEP!X1729,"")</f>
        <v/>
      </c>
      <c r="L1729" s="421" t="str">
        <f>IF(STEP!Y1729&lt;&gt;"",STEP!Y1729,"")</f>
        <v/>
      </c>
      <c r="M1729" s="421" t="str">
        <f>IF(STEP!Z1729&lt;&gt;"",STEP!Z1729,"")</f>
        <v/>
      </c>
      <c r="N1729" s="422" t="str">
        <f>IF(STEP!R1729&lt;&gt;"",STEP!R1729,"")</f>
        <v/>
      </c>
      <c r="O1729" s="423" t="str">
        <f>IF(STEP!S1729&lt;&gt;"",STEP!S1729,"")</f>
        <v/>
      </c>
      <c r="P1729" s="316" t="str">
        <f t="shared" si="217"/>
        <v/>
      </c>
      <c r="Q1729" s="336"/>
      <c r="R1729" s="560" t="str">
        <f t="shared" si="216"/>
        <v/>
      </c>
    </row>
    <row r="1730" spans="2:18">
      <c r="B1730" s="517"/>
      <c r="C1730" s="622" t="str">
        <f>IF(STEP!C1730&lt;&gt;"",STEP!C1730,"")</f>
        <v/>
      </c>
      <c r="D1730" s="409" t="str">
        <f>IF(STEP!D1730&lt;&gt;"",STEP!D1730,"")</f>
        <v/>
      </c>
      <c r="E1730" s="410" t="str">
        <f>IF(STEP!E1730&lt;&gt;"",STEP!E1730,"")</f>
        <v/>
      </c>
      <c r="F1730" s="409" t="str">
        <f>IF(STEP!F1730&lt;&gt;"",STEP!F1730,"")</f>
        <v/>
      </c>
      <c r="G1730" s="508" t="str">
        <f>IF(STEP!C1730&lt;&gt;"",STEP!AD1730,"")</f>
        <v/>
      </c>
      <c r="H1730" s="407" t="str">
        <f>IF(AND(STEP!$G1730="",$J$8&lt;&gt;"ON"),"",IF(月報!AX1730&lt;&gt;"",月報!AX1730,IF(STEP!G1730&lt;&gt;"",STEP!G1730,"")))</f>
        <v/>
      </c>
      <c r="I1730" s="408" t="str">
        <f>IF(AND(STEP!$G1730="",$J$8&lt;&gt;"ON"),"",IF(月報!AZ1730&lt;&gt;"",月報!AZ1730,IF(STEP!H1730&lt;&gt;"",STEP!H1730,"")))</f>
        <v/>
      </c>
      <c r="J1730" s="408" t="str">
        <f>IF(AND(STEP!$G1730="",$J$8&lt;&gt;"ON"),"",IF(月報!BA1730&lt;&gt;"",月報!BA1730,IF(STEP!J1730&lt;&gt;"",STEP!J1730/24,"")))</f>
        <v/>
      </c>
      <c r="K1730" s="421" t="str">
        <f>IF(STEP!X1730&lt;&gt;"",STEP!X1730,"")</f>
        <v/>
      </c>
      <c r="L1730" s="421" t="str">
        <f>IF(STEP!Y1730&lt;&gt;"",STEP!Y1730,"")</f>
        <v/>
      </c>
      <c r="M1730" s="421" t="str">
        <f>IF(STEP!Z1730&lt;&gt;"",STEP!Z1730,"")</f>
        <v/>
      </c>
      <c r="N1730" s="422" t="str">
        <f>IF(STEP!R1730&lt;&gt;"",STEP!R1730,"")</f>
        <v/>
      </c>
      <c r="O1730" s="423" t="str">
        <f>IF(STEP!S1730&lt;&gt;"",STEP!S1730,"")</f>
        <v/>
      </c>
      <c r="P1730" s="316" t="str">
        <f t="shared" si="217"/>
        <v/>
      </c>
      <c r="Q1730" s="336"/>
      <c r="R1730" s="560" t="str">
        <f t="shared" si="216"/>
        <v/>
      </c>
    </row>
    <row r="1731" spans="2:18">
      <c r="B1731" s="517"/>
      <c r="C1731" s="622" t="str">
        <f>IF(STEP!C1731&lt;&gt;"",STEP!C1731,"")</f>
        <v/>
      </c>
      <c r="D1731" s="409" t="str">
        <f>IF(STEP!D1731&lt;&gt;"",STEP!D1731,"")</f>
        <v/>
      </c>
      <c r="E1731" s="410" t="str">
        <f>IF(STEP!E1731&lt;&gt;"",STEP!E1731,"")</f>
        <v/>
      </c>
      <c r="F1731" s="409" t="str">
        <f>IF(STEP!F1731&lt;&gt;"",STEP!F1731,"")</f>
        <v/>
      </c>
      <c r="G1731" s="508" t="str">
        <f>IF(STEP!C1731&lt;&gt;"",STEP!AD1731,"")</f>
        <v/>
      </c>
      <c r="H1731" s="407" t="str">
        <f>IF(AND(STEP!$G1731="",$J$8&lt;&gt;"ON"),"",IF(月報!AX1731&lt;&gt;"",月報!AX1731,IF(STEP!G1731&lt;&gt;"",STEP!G1731,"")))</f>
        <v/>
      </c>
      <c r="I1731" s="408" t="str">
        <f>IF(AND(STEP!$G1731="",$J$8&lt;&gt;"ON"),"",IF(月報!AZ1731&lt;&gt;"",月報!AZ1731,IF(STEP!H1731&lt;&gt;"",STEP!H1731,"")))</f>
        <v/>
      </c>
      <c r="J1731" s="408" t="str">
        <f>IF(AND(STEP!$G1731="",$J$8&lt;&gt;"ON"),"",IF(月報!BA1731&lt;&gt;"",月報!BA1731,IF(STEP!J1731&lt;&gt;"",STEP!J1731/24,"")))</f>
        <v/>
      </c>
      <c r="K1731" s="421" t="str">
        <f>IF(STEP!X1731&lt;&gt;"",STEP!X1731,"")</f>
        <v/>
      </c>
      <c r="L1731" s="421" t="str">
        <f>IF(STEP!Y1731&lt;&gt;"",STEP!Y1731,"")</f>
        <v/>
      </c>
      <c r="M1731" s="421" t="str">
        <f>IF(STEP!Z1731&lt;&gt;"",STEP!Z1731,"")</f>
        <v/>
      </c>
      <c r="N1731" s="422" t="str">
        <f>IF(STEP!R1731&lt;&gt;"",STEP!R1731,"")</f>
        <v/>
      </c>
      <c r="O1731" s="423" t="str">
        <f>IF(STEP!S1731&lt;&gt;"",STEP!S1731,"")</f>
        <v/>
      </c>
      <c r="P1731" s="316" t="str">
        <f t="shared" si="217"/>
        <v/>
      </c>
      <c r="Q1731" s="336"/>
      <c r="R1731" s="560" t="str">
        <f t="shared" si="216"/>
        <v/>
      </c>
    </row>
    <row r="1732" spans="2:18">
      <c r="B1732" s="517"/>
      <c r="C1732" s="622" t="str">
        <f>IF(STEP!C1732&lt;&gt;"",STEP!C1732,"")</f>
        <v/>
      </c>
      <c r="D1732" s="409" t="str">
        <f>IF(STEP!D1732&lt;&gt;"",STEP!D1732,"")</f>
        <v/>
      </c>
      <c r="E1732" s="410" t="str">
        <f>IF(STEP!E1732&lt;&gt;"",STEP!E1732,"")</f>
        <v/>
      </c>
      <c r="F1732" s="409" t="str">
        <f>IF(STEP!F1732&lt;&gt;"",STEP!F1732,"")</f>
        <v/>
      </c>
      <c r="G1732" s="508" t="str">
        <f>IF(STEP!C1732&lt;&gt;"",STEP!AD1732,"")</f>
        <v/>
      </c>
      <c r="H1732" s="407" t="str">
        <f>IF(AND(STEP!$G1732="",$J$8&lt;&gt;"ON"),"",IF(月報!AX1732&lt;&gt;"",月報!AX1732,IF(STEP!G1732&lt;&gt;"",STEP!G1732,"")))</f>
        <v/>
      </c>
      <c r="I1732" s="408" t="str">
        <f>IF(AND(STEP!$G1732="",$J$8&lt;&gt;"ON"),"",IF(月報!AZ1732&lt;&gt;"",月報!AZ1732,IF(STEP!H1732&lt;&gt;"",STEP!H1732,"")))</f>
        <v/>
      </c>
      <c r="J1732" s="408" t="str">
        <f>IF(AND(STEP!$G1732="",$J$8&lt;&gt;"ON"),"",IF(月報!BA1732&lt;&gt;"",月報!BA1732,IF(STEP!J1732&lt;&gt;"",STEP!J1732/24,"")))</f>
        <v/>
      </c>
      <c r="K1732" s="421" t="str">
        <f>IF(STEP!X1732&lt;&gt;"",STEP!X1732,"")</f>
        <v/>
      </c>
      <c r="L1732" s="421" t="str">
        <f>IF(STEP!Y1732&lt;&gt;"",STEP!Y1732,"")</f>
        <v/>
      </c>
      <c r="M1732" s="421" t="str">
        <f>IF(STEP!Z1732&lt;&gt;"",STEP!Z1732,"")</f>
        <v/>
      </c>
      <c r="N1732" s="422" t="str">
        <f>IF(STEP!R1732&lt;&gt;"",STEP!R1732,"")</f>
        <v/>
      </c>
      <c r="O1732" s="423" t="str">
        <f>IF(STEP!S1732&lt;&gt;"",STEP!S1732,"")</f>
        <v/>
      </c>
      <c r="P1732" s="316" t="str">
        <f t="shared" si="217"/>
        <v/>
      </c>
      <c r="Q1732" s="336"/>
      <c r="R1732" s="560" t="str">
        <f t="shared" si="216"/>
        <v/>
      </c>
    </row>
    <row r="1733" spans="2:18">
      <c r="B1733" s="517"/>
      <c r="C1733" s="622" t="str">
        <f>IF(STEP!C1733&lt;&gt;"",STEP!C1733,"")</f>
        <v/>
      </c>
      <c r="D1733" s="409" t="str">
        <f>IF(STEP!D1733&lt;&gt;"",STEP!D1733,"")</f>
        <v/>
      </c>
      <c r="E1733" s="410" t="str">
        <f>IF(STEP!E1733&lt;&gt;"",STEP!E1733,"")</f>
        <v/>
      </c>
      <c r="F1733" s="409" t="str">
        <f>IF(STEP!F1733&lt;&gt;"",STEP!F1733,"")</f>
        <v/>
      </c>
      <c r="G1733" s="508" t="str">
        <f>IF(STEP!C1733&lt;&gt;"",STEP!AD1733,"")</f>
        <v/>
      </c>
      <c r="H1733" s="407" t="str">
        <f>IF(AND(STEP!$G1733="",$J$8&lt;&gt;"ON"),"",IF(月報!AX1733&lt;&gt;"",月報!AX1733,IF(STEP!G1733&lt;&gt;"",STEP!G1733,"")))</f>
        <v/>
      </c>
      <c r="I1733" s="408" t="str">
        <f>IF(AND(STEP!$G1733="",$J$8&lt;&gt;"ON"),"",IF(月報!AZ1733&lt;&gt;"",月報!AZ1733,IF(STEP!H1733&lt;&gt;"",STEP!H1733,"")))</f>
        <v/>
      </c>
      <c r="J1733" s="408" t="str">
        <f>IF(AND(STEP!$G1733="",$J$8&lt;&gt;"ON"),"",IF(月報!BA1733&lt;&gt;"",月報!BA1733,IF(STEP!J1733&lt;&gt;"",STEP!J1733/24,"")))</f>
        <v/>
      </c>
      <c r="K1733" s="421" t="str">
        <f>IF(STEP!X1733&lt;&gt;"",STEP!X1733,"")</f>
        <v/>
      </c>
      <c r="L1733" s="421" t="str">
        <f>IF(STEP!Y1733&lt;&gt;"",STEP!Y1733,"")</f>
        <v/>
      </c>
      <c r="M1733" s="421" t="str">
        <f>IF(STEP!Z1733&lt;&gt;"",STEP!Z1733,"")</f>
        <v/>
      </c>
      <c r="N1733" s="422" t="str">
        <f>IF(STEP!R1733&lt;&gt;"",STEP!R1733,"")</f>
        <v/>
      </c>
      <c r="O1733" s="423" t="str">
        <f>IF(STEP!S1733&lt;&gt;"",STEP!S1733,"")</f>
        <v/>
      </c>
      <c r="P1733" s="316" t="str">
        <f t="shared" si="217"/>
        <v/>
      </c>
      <c r="Q1733" s="336"/>
      <c r="R1733" s="560" t="str">
        <f t="shared" si="216"/>
        <v/>
      </c>
    </row>
    <row r="1734" spans="2:18">
      <c r="B1734" s="517"/>
      <c r="C1734" s="623" t="str">
        <f>IF(STEP!C1734&lt;&gt;"",STEP!C1734,"")</f>
        <v/>
      </c>
      <c r="D1734" s="411" t="str">
        <f>IF(STEP!D1734&lt;&gt;"",STEP!D1734,"")</f>
        <v/>
      </c>
      <c r="E1734" s="412" t="str">
        <f>IF(STEP!E1734&lt;&gt;"",STEP!E1734,"")</f>
        <v/>
      </c>
      <c r="F1734" s="411" t="str">
        <f>IF(STEP!F1734&lt;&gt;"",STEP!F1734,"")</f>
        <v/>
      </c>
      <c r="G1734" s="413" t="str">
        <f>IF(STEP!C1734&lt;&gt;"",STEP!AD1734,"")</f>
        <v/>
      </c>
      <c r="H1734" s="413" t="str">
        <f>IF(AND(STEP!$G1734="",$J$8&lt;&gt;"ON"),"",IF(月報!AX1734&lt;&gt;"",月報!AX1734,IF(STEP!G1734&lt;&gt;"",STEP!G1734,"")))</f>
        <v/>
      </c>
      <c r="I1734" s="414" t="str">
        <f>IF(AND(STEP!$G1734="",$J$8&lt;&gt;"ON"),"",IF(月報!AZ1734&lt;&gt;"",月報!AZ1734,IF(STEP!H1734&lt;&gt;"",STEP!H1734,"")))</f>
        <v/>
      </c>
      <c r="J1734" s="414" t="str">
        <f>IF(AND(STEP!$G1734="",$J$8&lt;&gt;"ON"),"",IF(月報!BA1734&lt;&gt;"",月報!BA1734,IF(STEP!J1734&lt;&gt;"",STEP!J1734/24,"")))</f>
        <v/>
      </c>
      <c r="K1734" s="414" t="str">
        <f>IF(STEP!X1734&lt;&gt;"",STEP!X1734,"")</f>
        <v/>
      </c>
      <c r="L1734" s="414" t="str">
        <f>IF(STEP!Y1734&lt;&gt;"",STEP!Y1734,"")</f>
        <v/>
      </c>
      <c r="M1734" s="414" t="str">
        <f>IF(STEP!Z1734&lt;&gt;"",STEP!Z1734,"")</f>
        <v/>
      </c>
      <c r="N1734" s="424" t="str">
        <f>IF(STEP!R1734&lt;&gt;"",STEP!R1734,"")</f>
        <v/>
      </c>
      <c r="O1734" s="425" t="str">
        <f>IF(STEP!S1734&lt;&gt;"",STEP!S1734,"")</f>
        <v/>
      </c>
      <c r="P1734" s="317" t="str">
        <f t="shared" si="217"/>
        <v/>
      </c>
      <c r="Q1734" s="473"/>
      <c r="R1734" s="561" t="str">
        <f t="shared" si="216"/>
        <v/>
      </c>
    </row>
    <row r="1735" spans="2:18">
      <c r="B1735" s="517"/>
      <c r="C1735" s="624" t="str">
        <f>IF(STEP!C1735&lt;&gt;"",STEP!C1735,"")</f>
        <v/>
      </c>
      <c r="D1735" s="405" t="str">
        <f>IF(STEP!D1735&lt;&gt;"",STEP!D1735,"")</f>
        <v/>
      </c>
      <c r="E1735" s="406" t="str">
        <f>IF(STEP!E1735&lt;&gt;"",STEP!E1735,"")</f>
        <v/>
      </c>
      <c r="F1735" s="405" t="str">
        <f>IF(STEP!F1735&lt;&gt;"",STEP!F1735,"")</f>
        <v/>
      </c>
      <c r="G1735" s="407" t="str">
        <f>IF(STEP!C1735&lt;&gt;"",STEP!AD1735,"")</f>
        <v/>
      </c>
      <c r="H1735" s="407" t="str">
        <f>IF(AND(STEP!$G1735="",$J$8&lt;&gt;"ON"),"",IF(月報!AX1735&lt;&gt;"",月報!AX1735,IF(STEP!G1735&lt;&gt;"",STEP!G1735,"")))</f>
        <v/>
      </c>
      <c r="I1735" s="408" t="str">
        <f>IF(AND(STEP!$G1735="",$J$8&lt;&gt;"ON"),"",IF(月報!AZ1735&lt;&gt;"",月報!AZ1735,IF(STEP!H1735&lt;&gt;"",STEP!H1735,"")))</f>
        <v/>
      </c>
      <c r="J1735" s="408" t="str">
        <f>IF(AND(STEP!$G1735="",$J$8&lt;&gt;"ON"),"",IF(月報!BA1735&lt;&gt;"",月報!BA1735,IF(STEP!J1735&lt;&gt;"",STEP!J1735/24,"")))</f>
        <v/>
      </c>
      <c r="K1735" s="408" t="str">
        <f>IF(STEP!X1735&lt;&gt;"",STEP!X1735,"")</f>
        <v/>
      </c>
      <c r="L1735" s="408" t="str">
        <f>IF(STEP!Y1735&lt;&gt;"",STEP!Y1735,"")</f>
        <v/>
      </c>
      <c r="M1735" s="408" t="str">
        <f>IF(STEP!Z1735&lt;&gt;"",STEP!Z1735,"")</f>
        <v/>
      </c>
      <c r="N1735" s="419" t="str">
        <f>IF(STEP!R1735&lt;&gt;"",STEP!R1735,"")</f>
        <v/>
      </c>
      <c r="O1735" s="420" t="str">
        <f>IF(STEP!S1735&lt;&gt;"",STEP!S1735,"")</f>
        <v/>
      </c>
      <c r="P1735" s="315" t="str">
        <f t="shared" si="217"/>
        <v/>
      </c>
      <c r="Q1735" s="474">
        <f>SUM(P1735:P1741)</f>
        <v>0</v>
      </c>
      <c r="R1735" s="562" t="str">
        <f t="shared" si="216"/>
        <v/>
      </c>
    </row>
    <row r="1736" spans="2:18">
      <c r="B1736" s="517"/>
      <c r="C1736" s="622" t="str">
        <f>IF(STEP!C1736&lt;&gt;"",STEP!C1736,"")</f>
        <v/>
      </c>
      <c r="D1736" s="409" t="str">
        <f>IF(STEP!D1736&lt;&gt;"",STEP!D1736,"")</f>
        <v/>
      </c>
      <c r="E1736" s="410" t="str">
        <f>IF(STEP!E1736&lt;&gt;"",STEP!E1736,"")</f>
        <v/>
      </c>
      <c r="F1736" s="409" t="str">
        <f>IF(STEP!F1736&lt;&gt;"",STEP!F1736,"")</f>
        <v/>
      </c>
      <c r="G1736" s="508" t="str">
        <f>IF(STEP!C1736&lt;&gt;"",STEP!AD1736,"")</f>
        <v/>
      </c>
      <c r="H1736" s="407" t="str">
        <f>IF(AND(STEP!$G1736="",$J$8&lt;&gt;"ON"),"",IF(月報!AX1736&lt;&gt;"",月報!AX1736,IF(STEP!G1736&lt;&gt;"",STEP!G1736,"")))</f>
        <v/>
      </c>
      <c r="I1736" s="408" t="str">
        <f>IF(AND(STEP!$G1736="",$J$8&lt;&gt;"ON"),"",IF(月報!AZ1736&lt;&gt;"",月報!AZ1736,IF(STEP!H1736&lt;&gt;"",STEP!H1736,"")))</f>
        <v/>
      </c>
      <c r="J1736" s="408" t="str">
        <f>IF(AND(STEP!$G1736="",$J$8&lt;&gt;"ON"),"",IF(月報!BA1736&lt;&gt;"",月報!BA1736,IF(STEP!J1736&lt;&gt;"",STEP!J1736/24,"")))</f>
        <v/>
      </c>
      <c r="K1736" s="421" t="str">
        <f>IF(STEP!X1736&lt;&gt;"",STEP!X1736,"")</f>
        <v/>
      </c>
      <c r="L1736" s="421" t="str">
        <f>IF(STEP!Y1736&lt;&gt;"",STEP!Y1736,"")</f>
        <v/>
      </c>
      <c r="M1736" s="421" t="str">
        <f>IF(STEP!Z1736&lt;&gt;"",STEP!Z1736,"")</f>
        <v/>
      </c>
      <c r="N1736" s="422" t="str">
        <f>IF(STEP!R1736&lt;&gt;"",STEP!R1736,"")</f>
        <v/>
      </c>
      <c r="O1736" s="423" t="str">
        <f>IF(STEP!S1736&lt;&gt;"",STEP!S1736,"")</f>
        <v/>
      </c>
      <c r="P1736" s="316" t="str">
        <f t="shared" si="217"/>
        <v/>
      </c>
      <c r="Q1736" s="336"/>
      <c r="R1736" s="560" t="str">
        <f t="shared" si="216"/>
        <v/>
      </c>
    </row>
    <row r="1737" spans="2:18">
      <c r="B1737" s="517"/>
      <c r="C1737" s="622" t="str">
        <f>IF(STEP!C1737&lt;&gt;"",STEP!C1737,"")</f>
        <v/>
      </c>
      <c r="D1737" s="409" t="str">
        <f>IF(STEP!D1737&lt;&gt;"",STEP!D1737,"")</f>
        <v/>
      </c>
      <c r="E1737" s="410" t="str">
        <f>IF(STEP!E1737&lt;&gt;"",STEP!E1737,"")</f>
        <v/>
      </c>
      <c r="F1737" s="409" t="str">
        <f>IF(STEP!F1737&lt;&gt;"",STEP!F1737,"")</f>
        <v/>
      </c>
      <c r="G1737" s="508" t="str">
        <f>IF(STEP!C1737&lt;&gt;"",STEP!AD1737,"")</f>
        <v/>
      </c>
      <c r="H1737" s="407" t="str">
        <f>IF(AND(STEP!$G1737="",$J$8&lt;&gt;"ON"),"",IF(月報!AX1737&lt;&gt;"",月報!AX1737,IF(STEP!G1737&lt;&gt;"",STEP!G1737,"")))</f>
        <v/>
      </c>
      <c r="I1737" s="408" t="str">
        <f>IF(AND(STEP!$G1737="",$J$8&lt;&gt;"ON"),"",IF(月報!AZ1737&lt;&gt;"",月報!AZ1737,IF(STEP!H1737&lt;&gt;"",STEP!H1737,"")))</f>
        <v/>
      </c>
      <c r="J1737" s="408" t="str">
        <f>IF(AND(STEP!$G1737="",$J$8&lt;&gt;"ON"),"",IF(月報!BA1737&lt;&gt;"",月報!BA1737,IF(STEP!J1737&lt;&gt;"",STEP!J1737/24,"")))</f>
        <v/>
      </c>
      <c r="K1737" s="421" t="str">
        <f>IF(STEP!X1737&lt;&gt;"",STEP!X1737,"")</f>
        <v/>
      </c>
      <c r="L1737" s="421" t="str">
        <f>IF(STEP!Y1737&lt;&gt;"",STEP!Y1737,"")</f>
        <v/>
      </c>
      <c r="M1737" s="421" t="str">
        <f>IF(STEP!Z1737&lt;&gt;"",STEP!Z1737,"")</f>
        <v/>
      </c>
      <c r="N1737" s="422" t="str">
        <f>IF(STEP!R1737&lt;&gt;"",STEP!R1737,"")</f>
        <v/>
      </c>
      <c r="O1737" s="423" t="str">
        <f>IF(STEP!S1737&lt;&gt;"",STEP!S1737,"")</f>
        <v/>
      </c>
      <c r="P1737" s="316" t="str">
        <f t="shared" si="217"/>
        <v/>
      </c>
      <c r="Q1737" s="336"/>
      <c r="R1737" s="560" t="str">
        <f t="shared" si="216"/>
        <v/>
      </c>
    </row>
    <row r="1738" spans="2:18">
      <c r="B1738" s="517"/>
      <c r="C1738" s="622" t="str">
        <f>IF(STEP!C1738&lt;&gt;"",STEP!C1738,"")</f>
        <v/>
      </c>
      <c r="D1738" s="409" t="str">
        <f>IF(STEP!D1738&lt;&gt;"",STEP!D1738,"")</f>
        <v/>
      </c>
      <c r="E1738" s="410" t="str">
        <f>IF(STEP!E1738&lt;&gt;"",STEP!E1738,"")</f>
        <v/>
      </c>
      <c r="F1738" s="409" t="str">
        <f>IF(STEP!F1738&lt;&gt;"",STEP!F1738,"")</f>
        <v/>
      </c>
      <c r="G1738" s="508" t="str">
        <f>IF(STEP!C1738&lt;&gt;"",STEP!AD1738,"")</f>
        <v/>
      </c>
      <c r="H1738" s="407" t="str">
        <f>IF(AND(STEP!$G1738="",$J$8&lt;&gt;"ON"),"",IF(月報!AX1738&lt;&gt;"",月報!AX1738,IF(STEP!G1738&lt;&gt;"",STEP!G1738,"")))</f>
        <v/>
      </c>
      <c r="I1738" s="408" t="str">
        <f>IF(AND(STEP!$G1738="",$J$8&lt;&gt;"ON"),"",IF(月報!AZ1738&lt;&gt;"",月報!AZ1738,IF(STEP!H1738&lt;&gt;"",STEP!H1738,"")))</f>
        <v/>
      </c>
      <c r="J1738" s="408" t="str">
        <f>IF(AND(STEP!$G1738="",$J$8&lt;&gt;"ON"),"",IF(月報!BA1738&lt;&gt;"",月報!BA1738,IF(STEP!J1738&lt;&gt;"",STEP!J1738/24,"")))</f>
        <v/>
      </c>
      <c r="K1738" s="421" t="str">
        <f>IF(STEP!X1738&lt;&gt;"",STEP!X1738,"")</f>
        <v/>
      </c>
      <c r="L1738" s="421" t="str">
        <f>IF(STEP!Y1738&lt;&gt;"",STEP!Y1738,"")</f>
        <v/>
      </c>
      <c r="M1738" s="421" t="str">
        <f>IF(STEP!Z1738&lt;&gt;"",STEP!Z1738,"")</f>
        <v/>
      </c>
      <c r="N1738" s="422" t="str">
        <f>IF(STEP!R1738&lt;&gt;"",STEP!R1738,"")</f>
        <v/>
      </c>
      <c r="O1738" s="423" t="str">
        <f>IF(STEP!S1738&lt;&gt;"",STEP!S1738,"")</f>
        <v/>
      </c>
      <c r="P1738" s="316" t="str">
        <f t="shared" si="217"/>
        <v/>
      </c>
      <c r="Q1738" s="336"/>
      <c r="R1738" s="560" t="str">
        <f t="shared" si="216"/>
        <v/>
      </c>
    </row>
    <row r="1739" spans="2:18">
      <c r="B1739" s="517"/>
      <c r="C1739" s="622" t="str">
        <f>IF(STEP!C1739&lt;&gt;"",STEP!C1739,"")</f>
        <v/>
      </c>
      <c r="D1739" s="409" t="str">
        <f>IF(STEP!D1739&lt;&gt;"",STEP!D1739,"")</f>
        <v/>
      </c>
      <c r="E1739" s="410" t="str">
        <f>IF(STEP!E1739&lt;&gt;"",STEP!E1739,"")</f>
        <v/>
      </c>
      <c r="F1739" s="409" t="str">
        <f>IF(STEP!F1739&lt;&gt;"",STEP!F1739,"")</f>
        <v/>
      </c>
      <c r="G1739" s="508" t="str">
        <f>IF(STEP!C1739&lt;&gt;"",STEP!AD1739,"")</f>
        <v/>
      </c>
      <c r="H1739" s="407" t="str">
        <f>IF(AND(STEP!$G1739="",$J$8&lt;&gt;"ON"),"",IF(月報!AX1739&lt;&gt;"",月報!AX1739,IF(STEP!G1739&lt;&gt;"",STEP!G1739,"")))</f>
        <v/>
      </c>
      <c r="I1739" s="408" t="str">
        <f>IF(AND(STEP!$G1739="",$J$8&lt;&gt;"ON"),"",IF(月報!AZ1739&lt;&gt;"",月報!AZ1739,IF(STEP!H1739&lt;&gt;"",STEP!H1739,"")))</f>
        <v/>
      </c>
      <c r="J1739" s="408" t="str">
        <f>IF(AND(STEP!$G1739="",$J$8&lt;&gt;"ON"),"",IF(月報!BA1739&lt;&gt;"",月報!BA1739,IF(STEP!J1739&lt;&gt;"",STEP!J1739/24,"")))</f>
        <v/>
      </c>
      <c r="K1739" s="421" t="str">
        <f>IF(STEP!X1739&lt;&gt;"",STEP!X1739,"")</f>
        <v/>
      </c>
      <c r="L1739" s="421" t="str">
        <f>IF(STEP!Y1739&lt;&gt;"",STEP!Y1739,"")</f>
        <v/>
      </c>
      <c r="M1739" s="421" t="str">
        <f>IF(STEP!Z1739&lt;&gt;"",STEP!Z1739,"")</f>
        <v/>
      </c>
      <c r="N1739" s="422" t="str">
        <f>IF(STEP!R1739&lt;&gt;"",STEP!R1739,"")</f>
        <v/>
      </c>
      <c r="O1739" s="423" t="str">
        <f>IF(STEP!S1739&lt;&gt;"",STEP!S1739,"")</f>
        <v/>
      </c>
      <c r="P1739" s="316" t="str">
        <f t="shared" si="217"/>
        <v/>
      </c>
      <c r="Q1739" s="336"/>
      <c r="R1739" s="560" t="str">
        <f t="shared" si="216"/>
        <v/>
      </c>
    </row>
    <row r="1740" spans="2:18">
      <c r="B1740" s="517"/>
      <c r="C1740" s="622" t="str">
        <f>IF(STEP!C1740&lt;&gt;"",STEP!C1740,"")</f>
        <v/>
      </c>
      <c r="D1740" s="409" t="str">
        <f>IF(STEP!D1740&lt;&gt;"",STEP!D1740,"")</f>
        <v/>
      </c>
      <c r="E1740" s="410" t="str">
        <f>IF(STEP!E1740&lt;&gt;"",STEP!E1740,"")</f>
        <v/>
      </c>
      <c r="F1740" s="409" t="str">
        <f>IF(STEP!F1740&lt;&gt;"",STEP!F1740,"")</f>
        <v/>
      </c>
      <c r="G1740" s="508" t="str">
        <f>IF(STEP!C1740&lt;&gt;"",STEP!AD1740,"")</f>
        <v/>
      </c>
      <c r="H1740" s="407" t="str">
        <f>IF(AND(STEP!$G1740="",$J$8&lt;&gt;"ON"),"",IF(月報!AX1740&lt;&gt;"",月報!AX1740,IF(STEP!G1740&lt;&gt;"",STEP!G1740,"")))</f>
        <v/>
      </c>
      <c r="I1740" s="408" t="str">
        <f>IF(AND(STEP!$G1740="",$J$8&lt;&gt;"ON"),"",IF(月報!AZ1740&lt;&gt;"",月報!AZ1740,IF(STEP!H1740&lt;&gt;"",STEP!H1740,"")))</f>
        <v/>
      </c>
      <c r="J1740" s="408" t="str">
        <f>IF(AND(STEP!$G1740="",$J$8&lt;&gt;"ON"),"",IF(月報!BA1740&lt;&gt;"",月報!BA1740,IF(STEP!J1740&lt;&gt;"",STEP!J1740/24,"")))</f>
        <v/>
      </c>
      <c r="K1740" s="421" t="str">
        <f>IF(STEP!X1740&lt;&gt;"",STEP!X1740,"")</f>
        <v/>
      </c>
      <c r="L1740" s="421" t="str">
        <f>IF(STEP!Y1740&lt;&gt;"",STEP!Y1740,"")</f>
        <v/>
      </c>
      <c r="M1740" s="421" t="str">
        <f>IF(STEP!Z1740&lt;&gt;"",STEP!Z1740,"")</f>
        <v/>
      </c>
      <c r="N1740" s="422" t="str">
        <f>IF(STEP!R1740&lt;&gt;"",STEP!R1740,"")</f>
        <v/>
      </c>
      <c r="O1740" s="423" t="str">
        <f>IF(STEP!S1740&lt;&gt;"",STEP!S1740,"")</f>
        <v/>
      </c>
      <c r="P1740" s="316" t="str">
        <f t="shared" si="217"/>
        <v/>
      </c>
      <c r="Q1740" s="336"/>
      <c r="R1740" s="560" t="str">
        <f t="shared" si="216"/>
        <v/>
      </c>
    </row>
    <row r="1741" spans="2:18">
      <c r="B1741" s="517"/>
      <c r="C1741" s="623" t="str">
        <f>IF(STEP!C1741&lt;&gt;"",STEP!C1741,"")</f>
        <v/>
      </c>
      <c r="D1741" s="411" t="str">
        <f>IF(STEP!D1741&lt;&gt;"",STEP!D1741,"")</f>
        <v/>
      </c>
      <c r="E1741" s="412" t="str">
        <f>IF(STEP!E1741&lt;&gt;"",STEP!E1741,"")</f>
        <v/>
      </c>
      <c r="F1741" s="411" t="str">
        <f>IF(STEP!F1741&lt;&gt;"",STEP!F1741,"")</f>
        <v/>
      </c>
      <c r="G1741" s="413" t="str">
        <f>IF(STEP!C1741&lt;&gt;"",STEP!AD1741,"")</f>
        <v/>
      </c>
      <c r="H1741" s="413" t="str">
        <f>IF(AND(STEP!$G1741="",$J$8&lt;&gt;"ON"),"",IF(月報!AX1741&lt;&gt;"",月報!AX1741,IF(STEP!G1741&lt;&gt;"",STEP!G1741,"")))</f>
        <v/>
      </c>
      <c r="I1741" s="414" t="str">
        <f>IF(AND(STEP!$G1741="",$J$8&lt;&gt;"ON"),"",IF(月報!AZ1741&lt;&gt;"",月報!AZ1741,IF(STEP!H1741&lt;&gt;"",STEP!H1741,"")))</f>
        <v/>
      </c>
      <c r="J1741" s="414" t="str">
        <f>IF(AND(STEP!$G1741="",$J$8&lt;&gt;"ON"),"",IF(月報!BA1741&lt;&gt;"",月報!BA1741,IF(STEP!J1741&lt;&gt;"",STEP!J1741/24,"")))</f>
        <v/>
      </c>
      <c r="K1741" s="414" t="str">
        <f>IF(STEP!X1741&lt;&gt;"",STEP!X1741,"")</f>
        <v/>
      </c>
      <c r="L1741" s="414" t="str">
        <f>IF(STEP!Y1741&lt;&gt;"",STEP!Y1741,"")</f>
        <v/>
      </c>
      <c r="M1741" s="414" t="str">
        <f>IF(STEP!Z1741&lt;&gt;"",STEP!Z1741,"")</f>
        <v/>
      </c>
      <c r="N1741" s="424" t="str">
        <f>IF(STEP!R1741&lt;&gt;"",STEP!R1741,"")</f>
        <v/>
      </c>
      <c r="O1741" s="425" t="str">
        <f>IF(STEP!S1741&lt;&gt;"",STEP!S1741,"")</f>
        <v/>
      </c>
      <c r="P1741" s="317" t="str">
        <f t="shared" si="217"/>
        <v/>
      </c>
      <c r="Q1741" s="473"/>
      <c r="R1741" s="561" t="str">
        <f t="shared" si="216"/>
        <v/>
      </c>
    </row>
    <row r="1742" spans="2:18">
      <c r="B1742" s="517"/>
      <c r="C1742" s="624" t="str">
        <f>IF(STEP!C1742&lt;&gt;"",STEP!C1742,"")</f>
        <v/>
      </c>
      <c r="D1742" s="405" t="str">
        <f>IF(STEP!D1742&lt;&gt;"",STEP!D1742,"")</f>
        <v/>
      </c>
      <c r="E1742" s="406" t="str">
        <f>IF(STEP!E1742&lt;&gt;"",STEP!E1742,"")</f>
        <v/>
      </c>
      <c r="F1742" s="405" t="str">
        <f>IF(STEP!F1742&lt;&gt;"",STEP!F1742,"")</f>
        <v/>
      </c>
      <c r="G1742" s="407" t="str">
        <f>IF(STEP!C1742&lt;&gt;"",STEP!AD1742,"")</f>
        <v/>
      </c>
      <c r="H1742" s="407" t="str">
        <f>IF(AND(STEP!$G1742="",$J$8&lt;&gt;"ON"),"",IF(月報!AX1742&lt;&gt;"",月報!AX1742,IF(STEP!G1742&lt;&gt;"",STEP!G1742,"")))</f>
        <v/>
      </c>
      <c r="I1742" s="408" t="str">
        <f>IF(AND(STEP!$G1742="",$J$8&lt;&gt;"ON"),"",IF(月報!AZ1742&lt;&gt;"",月報!AZ1742,IF(STEP!H1742&lt;&gt;"",STEP!H1742,"")))</f>
        <v/>
      </c>
      <c r="J1742" s="408" t="str">
        <f>IF(AND(STEP!$G1742="",$J$8&lt;&gt;"ON"),"",IF(月報!BA1742&lt;&gt;"",月報!BA1742,IF(STEP!J1742&lt;&gt;"",STEP!J1742/24,"")))</f>
        <v/>
      </c>
      <c r="K1742" s="408" t="str">
        <f>IF(STEP!X1742&lt;&gt;"",STEP!X1742,"")</f>
        <v/>
      </c>
      <c r="L1742" s="408" t="str">
        <f>IF(STEP!Y1742&lt;&gt;"",STEP!Y1742,"")</f>
        <v/>
      </c>
      <c r="M1742" s="408" t="str">
        <f>IF(STEP!Z1742&lt;&gt;"",STEP!Z1742,"")</f>
        <v/>
      </c>
      <c r="N1742" s="419" t="str">
        <f>IF(STEP!R1742&lt;&gt;"",STEP!R1742,"")</f>
        <v/>
      </c>
      <c r="O1742" s="420" t="str">
        <f>IF(STEP!S1742&lt;&gt;"",STEP!S1742,"")</f>
        <v/>
      </c>
      <c r="P1742" s="315" t="str">
        <f t="shared" si="217"/>
        <v/>
      </c>
      <c r="Q1742" s="474">
        <f>SUM(P1742:P1748)</f>
        <v>0</v>
      </c>
      <c r="R1742" s="562" t="str">
        <f t="shared" si="216"/>
        <v/>
      </c>
    </row>
    <row r="1743" spans="2:18">
      <c r="B1743" s="517"/>
      <c r="C1743" s="622" t="str">
        <f>IF(STEP!C1743&lt;&gt;"",STEP!C1743,"")</f>
        <v/>
      </c>
      <c r="D1743" s="409" t="str">
        <f>IF(STEP!D1743&lt;&gt;"",STEP!D1743,"")</f>
        <v/>
      </c>
      <c r="E1743" s="410" t="str">
        <f>IF(STEP!E1743&lt;&gt;"",STEP!E1743,"")</f>
        <v/>
      </c>
      <c r="F1743" s="409" t="str">
        <f>IF(STEP!F1743&lt;&gt;"",STEP!F1743,"")</f>
        <v/>
      </c>
      <c r="G1743" s="508" t="str">
        <f>IF(STEP!C1743&lt;&gt;"",STEP!AD1743,"")</f>
        <v/>
      </c>
      <c r="H1743" s="407" t="str">
        <f>IF(AND(STEP!$G1743="",$J$8&lt;&gt;"ON"),"",IF(月報!AX1743&lt;&gt;"",月報!AX1743,IF(STEP!G1743&lt;&gt;"",STEP!G1743,"")))</f>
        <v/>
      </c>
      <c r="I1743" s="408" t="str">
        <f>IF(AND(STEP!$G1743="",$J$8&lt;&gt;"ON"),"",IF(月報!AZ1743&lt;&gt;"",月報!AZ1743,IF(STEP!H1743&lt;&gt;"",STEP!H1743,"")))</f>
        <v/>
      </c>
      <c r="J1743" s="408" t="str">
        <f>IF(AND(STEP!$G1743="",$J$8&lt;&gt;"ON"),"",IF(月報!BA1743&lt;&gt;"",月報!BA1743,IF(STEP!J1743&lt;&gt;"",STEP!J1743/24,"")))</f>
        <v/>
      </c>
      <c r="K1743" s="421" t="str">
        <f>IF(STEP!X1743&lt;&gt;"",STEP!X1743,"")</f>
        <v/>
      </c>
      <c r="L1743" s="421" t="str">
        <f>IF(STEP!Y1743&lt;&gt;"",STEP!Y1743,"")</f>
        <v/>
      </c>
      <c r="M1743" s="421" t="str">
        <f>IF(STEP!Z1743&lt;&gt;"",STEP!Z1743,"")</f>
        <v/>
      </c>
      <c r="N1743" s="422" t="str">
        <f>IF(STEP!R1743&lt;&gt;"",STEP!R1743,"")</f>
        <v/>
      </c>
      <c r="O1743" s="423" t="str">
        <f>IF(STEP!S1743&lt;&gt;"",STEP!S1743,"")</f>
        <v/>
      </c>
      <c r="P1743" s="316" t="str">
        <f t="shared" si="217"/>
        <v/>
      </c>
      <c r="Q1743" s="336"/>
      <c r="R1743" s="560" t="str">
        <f t="shared" si="216"/>
        <v/>
      </c>
    </row>
    <row r="1744" spans="2:18">
      <c r="B1744" s="517"/>
      <c r="C1744" s="622" t="str">
        <f>IF(STEP!C1744&lt;&gt;"",STEP!C1744,"")</f>
        <v/>
      </c>
      <c r="D1744" s="409" t="str">
        <f>IF(STEP!D1744&lt;&gt;"",STEP!D1744,"")</f>
        <v/>
      </c>
      <c r="E1744" s="410" t="str">
        <f>IF(STEP!E1744&lt;&gt;"",STEP!E1744,"")</f>
        <v/>
      </c>
      <c r="F1744" s="409" t="str">
        <f>IF(STEP!F1744&lt;&gt;"",STEP!F1744,"")</f>
        <v/>
      </c>
      <c r="G1744" s="508" t="str">
        <f>IF(STEP!C1744&lt;&gt;"",STEP!AD1744,"")</f>
        <v/>
      </c>
      <c r="H1744" s="407" t="str">
        <f>IF(AND(STEP!$G1744="",$J$8&lt;&gt;"ON"),"",IF(月報!AX1744&lt;&gt;"",月報!AX1744,IF(STEP!G1744&lt;&gt;"",STEP!G1744,"")))</f>
        <v/>
      </c>
      <c r="I1744" s="408" t="str">
        <f>IF(AND(STEP!$G1744="",$J$8&lt;&gt;"ON"),"",IF(月報!AZ1744&lt;&gt;"",月報!AZ1744,IF(STEP!H1744&lt;&gt;"",STEP!H1744,"")))</f>
        <v/>
      </c>
      <c r="J1744" s="408" t="str">
        <f>IF(AND(STEP!$G1744="",$J$8&lt;&gt;"ON"),"",IF(月報!BA1744&lt;&gt;"",月報!BA1744,IF(STEP!J1744&lt;&gt;"",STEP!J1744/24,"")))</f>
        <v/>
      </c>
      <c r="K1744" s="421" t="str">
        <f>IF(STEP!X1744&lt;&gt;"",STEP!X1744,"")</f>
        <v/>
      </c>
      <c r="L1744" s="421" t="str">
        <f>IF(STEP!Y1744&lt;&gt;"",STEP!Y1744,"")</f>
        <v/>
      </c>
      <c r="M1744" s="421" t="str">
        <f>IF(STEP!Z1744&lt;&gt;"",STEP!Z1744,"")</f>
        <v/>
      </c>
      <c r="N1744" s="422" t="str">
        <f>IF(STEP!R1744&lt;&gt;"",STEP!R1744,"")</f>
        <v/>
      </c>
      <c r="O1744" s="423" t="str">
        <f>IF(STEP!S1744&lt;&gt;"",STEP!S1744,"")</f>
        <v/>
      </c>
      <c r="P1744" s="316" t="str">
        <f t="shared" si="217"/>
        <v/>
      </c>
      <c r="Q1744" s="336"/>
      <c r="R1744" s="560" t="str">
        <f t="shared" si="216"/>
        <v/>
      </c>
    </row>
    <row r="1745" spans="2:18">
      <c r="B1745" s="517"/>
      <c r="C1745" s="622" t="str">
        <f>IF(STEP!C1745&lt;&gt;"",STEP!C1745,"")</f>
        <v/>
      </c>
      <c r="D1745" s="409" t="str">
        <f>IF(STEP!D1745&lt;&gt;"",STEP!D1745,"")</f>
        <v/>
      </c>
      <c r="E1745" s="410" t="str">
        <f>IF(STEP!E1745&lt;&gt;"",STEP!E1745,"")</f>
        <v/>
      </c>
      <c r="F1745" s="409" t="str">
        <f>IF(STEP!F1745&lt;&gt;"",STEP!F1745,"")</f>
        <v/>
      </c>
      <c r="G1745" s="508" t="str">
        <f>IF(STEP!C1745&lt;&gt;"",STEP!AD1745,"")</f>
        <v/>
      </c>
      <c r="H1745" s="407" t="str">
        <f>IF(AND(STEP!$G1745="",$J$8&lt;&gt;"ON"),"",IF(月報!AX1745&lt;&gt;"",月報!AX1745,IF(STEP!G1745&lt;&gt;"",STEP!G1745,"")))</f>
        <v/>
      </c>
      <c r="I1745" s="408" t="str">
        <f>IF(AND(STEP!$G1745="",$J$8&lt;&gt;"ON"),"",IF(月報!AZ1745&lt;&gt;"",月報!AZ1745,IF(STEP!H1745&lt;&gt;"",STEP!H1745,"")))</f>
        <v/>
      </c>
      <c r="J1745" s="408" t="str">
        <f>IF(AND(STEP!$G1745="",$J$8&lt;&gt;"ON"),"",IF(月報!BA1745&lt;&gt;"",月報!BA1745,IF(STEP!J1745&lt;&gt;"",STEP!J1745/24,"")))</f>
        <v/>
      </c>
      <c r="K1745" s="421" t="str">
        <f>IF(STEP!X1745&lt;&gt;"",STEP!X1745,"")</f>
        <v/>
      </c>
      <c r="L1745" s="421" t="str">
        <f>IF(STEP!Y1745&lt;&gt;"",STEP!Y1745,"")</f>
        <v/>
      </c>
      <c r="M1745" s="421" t="str">
        <f>IF(STEP!Z1745&lt;&gt;"",STEP!Z1745,"")</f>
        <v/>
      </c>
      <c r="N1745" s="422" t="str">
        <f>IF(STEP!R1745&lt;&gt;"",STEP!R1745,"")</f>
        <v/>
      </c>
      <c r="O1745" s="423" t="str">
        <f>IF(STEP!S1745&lt;&gt;"",STEP!S1745,"")</f>
        <v/>
      </c>
      <c r="P1745" s="316" t="str">
        <f t="shared" si="217"/>
        <v/>
      </c>
      <c r="Q1745" s="336"/>
      <c r="R1745" s="560" t="str">
        <f t="shared" si="216"/>
        <v/>
      </c>
    </row>
    <row r="1746" spans="2:18">
      <c r="B1746" s="517"/>
      <c r="C1746" s="622" t="str">
        <f>IF(STEP!C1746&lt;&gt;"",STEP!C1746,"")</f>
        <v/>
      </c>
      <c r="D1746" s="409" t="str">
        <f>IF(STEP!D1746&lt;&gt;"",STEP!D1746,"")</f>
        <v/>
      </c>
      <c r="E1746" s="410" t="str">
        <f>IF(STEP!E1746&lt;&gt;"",STEP!E1746,"")</f>
        <v/>
      </c>
      <c r="F1746" s="409" t="str">
        <f>IF(STEP!F1746&lt;&gt;"",STEP!F1746,"")</f>
        <v/>
      </c>
      <c r="G1746" s="508" t="str">
        <f>IF(STEP!C1746&lt;&gt;"",STEP!AD1746,"")</f>
        <v/>
      </c>
      <c r="H1746" s="407" t="str">
        <f>IF(AND(STEP!$G1746="",$J$8&lt;&gt;"ON"),"",IF(月報!AX1746&lt;&gt;"",月報!AX1746,IF(STEP!G1746&lt;&gt;"",STEP!G1746,"")))</f>
        <v/>
      </c>
      <c r="I1746" s="408" t="str">
        <f>IF(AND(STEP!$G1746="",$J$8&lt;&gt;"ON"),"",IF(月報!AZ1746&lt;&gt;"",月報!AZ1746,IF(STEP!H1746&lt;&gt;"",STEP!H1746,"")))</f>
        <v/>
      </c>
      <c r="J1746" s="408" t="str">
        <f>IF(AND(STEP!$G1746="",$J$8&lt;&gt;"ON"),"",IF(月報!BA1746&lt;&gt;"",月報!BA1746,IF(STEP!J1746&lt;&gt;"",STEP!J1746/24,"")))</f>
        <v/>
      </c>
      <c r="K1746" s="421" t="str">
        <f>IF(STEP!X1746&lt;&gt;"",STEP!X1746,"")</f>
        <v/>
      </c>
      <c r="L1746" s="421" t="str">
        <f>IF(STEP!Y1746&lt;&gt;"",STEP!Y1746,"")</f>
        <v/>
      </c>
      <c r="M1746" s="421" t="str">
        <f>IF(STEP!Z1746&lt;&gt;"",STEP!Z1746,"")</f>
        <v/>
      </c>
      <c r="N1746" s="422" t="str">
        <f>IF(STEP!R1746&lt;&gt;"",STEP!R1746,"")</f>
        <v/>
      </c>
      <c r="O1746" s="423" t="str">
        <f>IF(STEP!S1746&lt;&gt;"",STEP!S1746,"")</f>
        <v/>
      </c>
      <c r="P1746" s="316" t="str">
        <f t="shared" si="217"/>
        <v/>
      </c>
      <c r="Q1746" s="336"/>
      <c r="R1746" s="560" t="str">
        <f t="shared" si="216"/>
        <v/>
      </c>
    </row>
    <row r="1747" spans="2:18">
      <c r="B1747" s="517"/>
      <c r="C1747" s="622" t="str">
        <f>IF(STEP!C1747&lt;&gt;"",STEP!C1747,"")</f>
        <v/>
      </c>
      <c r="D1747" s="409" t="str">
        <f>IF(STEP!D1747&lt;&gt;"",STEP!D1747,"")</f>
        <v/>
      </c>
      <c r="E1747" s="410" t="str">
        <f>IF(STEP!E1747&lt;&gt;"",STEP!E1747,"")</f>
        <v/>
      </c>
      <c r="F1747" s="409" t="str">
        <f>IF(STEP!F1747&lt;&gt;"",STEP!F1747,"")</f>
        <v/>
      </c>
      <c r="G1747" s="508" t="str">
        <f>IF(STEP!C1747&lt;&gt;"",STEP!AD1747,"")</f>
        <v/>
      </c>
      <c r="H1747" s="407" t="str">
        <f>IF(AND(STEP!$G1747="",$J$8&lt;&gt;"ON"),"",IF(月報!AX1747&lt;&gt;"",月報!AX1747,IF(STEP!G1747&lt;&gt;"",STEP!G1747,"")))</f>
        <v/>
      </c>
      <c r="I1747" s="408" t="str">
        <f>IF(AND(STEP!$G1747="",$J$8&lt;&gt;"ON"),"",IF(月報!AZ1747&lt;&gt;"",月報!AZ1747,IF(STEP!H1747&lt;&gt;"",STEP!H1747,"")))</f>
        <v/>
      </c>
      <c r="J1747" s="408" t="str">
        <f>IF(AND(STEP!$G1747="",$J$8&lt;&gt;"ON"),"",IF(月報!BA1747&lt;&gt;"",月報!BA1747,IF(STEP!J1747&lt;&gt;"",STEP!J1747/24,"")))</f>
        <v/>
      </c>
      <c r="K1747" s="421" t="str">
        <f>IF(STEP!X1747&lt;&gt;"",STEP!X1747,"")</f>
        <v/>
      </c>
      <c r="L1747" s="421" t="str">
        <f>IF(STEP!Y1747&lt;&gt;"",STEP!Y1747,"")</f>
        <v/>
      </c>
      <c r="M1747" s="421" t="str">
        <f>IF(STEP!Z1747&lt;&gt;"",STEP!Z1747,"")</f>
        <v/>
      </c>
      <c r="N1747" s="422" t="str">
        <f>IF(STEP!R1747&lt;&gt;"",STEP!R1747,"")</f>
        <v/>
      </c>
      <c r="O1747" s="423" t="str">
        <f>IF(STEP!S1747&lt;&gt;"",STEP!S1747,"")</f>
        <v/>
      </c>
      <c r="P1747" s="316" t="str">
        <f t="shared" si="217"/>
        <v/>
      </c>
      <c r="Q1747" s="336"/>
      <c r="R1747" s="560" t="str">
        <f t="shared" si="216"/>
        <v/>
      </c>
    </row>
    <row r="1748" spans="2:18">
      <c r="B1748" s="517"/>
      <c r="C1748" s="623" t="str">
        <f>IF(STEP!C1748&lt;&gt;"",STEP!C1748,"")</f>
        <v/>
      </c>
      <c r="D1748" s="411" t="str">
        <f>IF(STEP!D1748&lt;&gt;"",STEP!D1748,"")</f>
        <v/>
      </c>
      <c r="E1748" s="412" t="str">
        <f>IF(STEP!E1748&lt;&gt;"",STEP!E1748,"")</f>
        <v/>
      </c>
      <c r="F1748" s="411" t="str">
        <f>IF(STEP!F1748&lt;&gt;"",STEP!F1748,"")</f>
        <v/>
      </c>
      <c r="G1748" s="413" t="str">
        <f>IF(STEP!C1748&lt;&gt;"",STEP!AD1748,"")</f>
        <v/>
      </c>
      <c r="H1748" s="413" t="str">
        <f>IF(AND(STEP!$G1748="",$J$8&lt;&gt;"ON"),"",IF(月報!AX1748&lt;&gt;"",月報!AX1748,IF(STEP!G1748&lt;&gt;"",STEP!G1748,"")))</f>
        <v/>
      </c>
      <c r="I1748" s="414" t="str">
        <f>IF(AND(STEP!$G1748="",$J$8&lt;&gt;"ON"),"",IF(月報!AZ1748&lt;&gt;"",月報!AZ1748,IF(STEP!H1748&lt;&gt;"",STEP!H1748,"")))</f>
        <v/>
      </c>
      <c r="J1748" s="414" t="str">
        <f>IF(AND(STEP!$G1748="",$J$8&lt;&gt;"ON"),"",IF(月報!BA1748&lt;&gt;"",月報!BA1748,IF(STEP!J1748&lt;&gt;"",STEP!J1748/24,"")))</f>
        <v/>
      </c>
      <c r="K1748" s="414" t="str">
        <f>IF(STEP!X1748&lt;&gt;"",STEP!X1748,"")</f>
        <v/>
      </c>
      <c r="L1748" s="414" t="str">
        <f>IF(STEP!Y1748&lt;&gt;"",STEP!Y1748,"")</f>
        <v/>
      </c>
      <c r="M1748" s="414" t="str">
        <f>IF(STEP!Z1748&lt;&gt;"",STEP!Z1748,"")</f>
        <v/>
      </c>
      <c r="N1748" s="424" t="str">
        <f>IF(STEP!R1748&lt;&gt;"",STEP!R1748,"")</f>
        <v/>
      </c>
      <c r="O1748" s="425" t="str">
        <f>IF(STEP!S1748&lt;&gt;"",STEP!S1748,"")</f>
        <v/>
      </c>
      <c r="P1748" s="317" t="str">
        <f t="shared" si="217"/>
        <v/>
      </c>
      <c r="Q1748" s="473"/>
      <c r="R1748" s="561" t="str">
        <f t="shared" si="216"/>
        <v/>
      </c>
    </row>
    <row r="1749" spans="2:18">
      <c r="B1749" s="517"/>
      <c r="C1749" s="624" t="str">
        <f>IF(STEP!C1749&lt;&gt;"",STEP!C1749,"")</f>
        <v/>
      </c>
      <c r="D1749" s="405" t="str">
        <f>IF(STEP!D1749&lt;&gt;"",STEP!D1749,"")</f>
        <v/>
      </c>
      <c r="E1749" s="406" t="str">
        <f>IF(STEP!E1749&lt;&gt;"",STEP!E1749,"")</f>
        <v/>
      </c>
      <c r="F1749" s="405" t="str">
        <f>IF(STEP!F1749&lt;&gt;"",STEP!F1749,"")</f>
        <v/>
      </c>
      <c r="G1749" s="407" t="str">
        <f>IF(STEP!C1749&lt;&gt;"",STEP!AD1749,"")</f>
        <v/>
      </c>
      <c r="H1749" s="407" t="str">
        <f>IF(AND(STEP!$G1749="",$J$8&lt;&gt;"ON"),"",IF(月報!AX1749&lt;&gt;"",月報!AX1749,IF(STEP!G1749&lt;&gt;"",STEP!G1749,"")))</f>
        <v/>
      </c>
      <c r="I1749" s="408" t="str">
        <f>IF(AND(STEP!$G1749="",$J$8&lt;&gt;"ON"),"",IF(月報!AZ1749&lt;&gt;"",月報!AZ1749,IF(STEP!H1749&lt;&gt;"",STEP!H1749,"")))</f>
        <v/>
      </c>
      <c r="J1749" s="408" t="str">
        <f>IF(AND(STEP!$G1749="",$J$8&lt;&gt;"ON"),"",IF(月報!BA1749&lt;&gt;"",月報!BA1749,IF(STEP!J1749&lt;&gt;"",STEP!J1749/24,"")))</f>
        <v/>
      </c>
      <c r="K1749" s="408" t="str">
        <f>IF(STEP!X1749&lt;&gt;"",STEP!X1749,"")</f>
        <v/>
      </c>
      <c r="L1749" s="408" t="str">
        <f>IF(STEP!Y1749&lt;&gt;"",STEP!Y1749,"")</f>
        <v/>
      </c>
      <c r="M1749" s="408" t="str">
        <f>IF(STEP!Z1749&lt;&gt;"",STEP!Z1749,"")</f>
        <v/>
      </c>
      <c r="N1749" s="419" t="str">
        <f>IF(STEP!R1749&lt;&gt;"",STEP!R1749,"")</f>
        <v/>
      </c>
      <c r="O1749" s="420" t="str">
        <f>IF(STEP!S1749&lt;&gt;"",STEP!S1749,"")</f>
        <v/>
      </c>
      <c r="P1749" s="315" t="str">
        <f t="shared" si="217"/>
        <v/>
      </c>
      <c r="Q1749" s="474">
        <f>SUM(P1749:P1755)</f>
        <v>0</v>
      </c>
      <c r="R1749" s="562" t="str">
        <f t="shared" si="216"/>
        <v/>
      </c>
    </row>
    <row r="1750" spans="2:18">
      <c r="B1750" s="517"/>
      <c r="C1750" s="622" t="str">
        <f>IF(STEP!C1750&lt;&gt;"",STEP!C1750,"")</f>
        <v/>
      </c>
      <c r="D1750" s="409" t="str">
        <f>IF(STEP!D1750&lt;&gt;"",STEP!D1750,"")</f>
        <v/>
      </c>
      <c r="E1750" s="410" t="str">
        <f>IF(STEP!E1750&lt;&gt;"",STEP!E1750,"")</f>
        <v/>
      </c>
      <c r="F1750" s="409" t="str">
        <f>IF(STEP!F1750&lt;&gt;"",STEP!F1750,"")</f>
        <v/>
      </c>
      <c r="G1750" s="508" t="str">
        <f>IF(STEP!C1750&lt;&gt;"",STEP!AD1750,"")</f>
        <v/>
      </c>
      <c r="H1750" s="407" t="str">
        <f>IF(AND(STEP!$G1750="",$J$8&lt;&gt;"ON"),"",IF(月報!AX1750&lt;&gt;"",月報!AX1750,IF(STEP!G1750&lt;&gt;"",STEP!G1750,"")))</f>
        <v/>
      </c>
      <c r="I1750" s="408" t="str">
        <f>IF(AND(STEP!$G1750="",$J$8&lt;&gt;"ON"),"",IF(月報!AZ1750&lt;&gt;"",月報!AZ1750,IF(STEP!H1750&lt;&gt;"",STEP!H1750,"")))</f>
        <v/>
      </c>
      <c r="J1750" s="408" t="str">
        <f>IF(AND(STEP!$G1750="",$J$8&lt;&gt;"ON"),"",IF(月報!BA1750&lt;&gt;"",月報!BA1750,IF(STEP!J1750&lt;&gt;"",STEP!J1750/24,"")))</f>
        <v/>
      </c>
      <c r="K1750" s="421" t="str">
        <f>IF(STEP!X1750&lt;&gt;"",STEP!X1750,"")</f>
        <v/>
      </c>
      <c r="L1750" s="421" t="str">
        <f>IF(STEP!Y1750&lt;&gt;"",STEP!Y1750,"")</f>
        <v/>
      </c>
      <c r="M1750" s="421" t="str">
        <f>IF(STEP!Z1750&lt;&gt;"",STEP!Z1750,"")</f>
        <v/>
      </c>
      <c r="N1750" s="422" t="str">
        <f>IF(STEP!R1750&lt;&gt;"",STEP!R1750,"")</f>
        <v/>
      </c>
      <c r="O1750" s="423" t="str">
        <f>IF(STEP!S1750&lt;&gt;"",STEP!S1750,"")</f>
        <v/>
      </c>
      <c r="P1750" s="316" t="str">
        <f t="shared" si="217"/>
        <v/>
      </c>
      <c r="Q1750" s="336"/>
      <c r="R1750" s="560" t="str">
        <f t="shared" si="216"/>
        <v/>
      </c>
    </row>
    <row r="1751" spans="2:18">
      <c r="B1751" s="517"/>
      <c r="C1751" s="622" t="str">
        <f>IF(STEP!C1751&lt;&gt;"",STEP!C1751,"")</f>
        <v/>
      </c>
      <c r="D1751" s="409" t="str">
        <f>IF(STEP!D1751&lt;&gt;"",STEP!D1751,"")</f>
        <v/>
      </c>
      <c r="E1751" s="410" t="str">
        <f>IF(STEP!E1751&lt;&gt;"",STEP!E1751,"")</f>
        <v/>
      </c>
      <c r="F1751" s="409" t="str">
        <f>IF(STEP!F1751&lt;&gt;"",STEP!F1751,"")</f>
        <v/>
      </c>
      <c r="G1751" s="508" t="str">
        <f>IF(STEP!C1751&lt;&gt;"",STEP!AD1751,"")</f>
        <v/>
      </c>
      <c r="H1751" s="407" t="str">
        <f>IF(AND(STEP!$G1751="",$J$8&lt;&gt;"ON"),"",IF(月報!AX1751&lt;&gt;"",月報!AX1751,IF(STEP!G1751&lt;&gt;"",STEP!G1751,"")))</f>
        <v/>
      </c>
      <c r="I1751" s="408" t="str">
        <f>IF(AND(STEP!$G1751="",$J$8&lt;&gt;"ON"),"",IF(月報!AZ1751&lt;&gt;"",月報!AZ1751,IF(STEP!H1751&lt;&gt;"",STEP!H1751,"")))</f>
        <v/>
      </c>
      <c r="J1751" s="408" t="str">
        <f>IF(AND(STEP!$G1751="",$J$8&lt;&gt;"ON"),"",IF(月報!BA1751&lt;&gt;"",月報!BA1751,IF(STEP!J1751&lt;&gt;"",STEP!J1751/24,"")))</f>
        <v/>
      </c>
      <c r="K1751" s="421" t="str">
        <f>IF(STEP!X1751&lt;&gt;"",STEP!X1751,"")</f>
        <v/>
      </c>
      <c r="L1751" s="421" t="str">
        <f>IF(STEP!Y1751&lt;&gt;"",STEP!Y1751,"")</f>
        <v/>
      </c>
      <c r="M1751" s="421" t="str">
        <f>IF(STEP!Z1751&lt;&gt;"",STEP!Z1751,"")</f>
        <v/>
      </c>
      <c r="N1751" s="422" t="str">
        <f>IF(STEP!R1751&lt;&gt;"",STEP!R1751,"")</f>
        <v/>
      </c>
      <c r="O1751" s="423" t="str">
        <f>IF(STEP!S1751&lt;&gt;"",STEP!S1751,"")</f>
        <v/>
      </c>
      <c r="P1751" s="316" t="str">
        <f t="shared" si="217"/>
        <v/>
      </c>
      <c r="Q1751" s="336"/>
      <c r="R1751" s="560" t="str">
        <f t="shared" si="216"/>
        <v/>
      </c>
    </row>
    <row r="1752" spans="2:18">
      <c r="B1752" s="517"/>
      <c r="C1752" s="622" t="str">
        <f>IF(STEP!C1752&lt;&gt;"",STEP!C1752,"")</f>
        <v/>
      </c>
      <c r="D1752" s="409" t="str">
        <f>IF(STEP!D1752&lt;&gt;"",STEP!D1752,"")</f>
        <v/>
      </c>
      <c r="E1752" s="410" t="str">
        <f>IF(STEP!E1752&lt;&gt;"",STEP!E1752,"")</f>
        <v/>
      </c>
      <c r="F1752" s="409" t="str">
        <f>IF(STEP!F1752&lt;&gt;"",STEP!F1752,"")</f>
        <v/>
      </c>
      <c r="G1752" s="508" t="str">
        <f>IF(STEP!C1752&lt;&gt;"",STEP!AD1752,"")</f>
        <v/>
      </c>
      <c r="H1752" s="407" t="str">
        <f>IF(AND(STEP!$G1752="",$J$8&lt;&gt;"ON"),"",IF(月報!AX1752&lt;&gt;"",月報!AX1752,IF(STEP!G1752&lt;&gt;"",STEP!G1752,"")))</f>
        <v/>
      </c>
      <c r="I1752" s="408" t="str">
        <f>IF(AND(STEP!$G1752="",$J$8&lt;&gt;"ON"),"",IF(月報!AZ1752&lt;&gt;"",月報!AZ1752,IF(STEP!H1752&lt;&gt;"",STEP!H1752,"")))</f>
        <v/>
      </c>
      <c r="J1752" s="408" t="str">
        <f>IF(AND(STEP!$G1752="",$J$8&lt;&gt;"ON"),"",IF(月報!BA1752&lt;&gt;"",月報!BA1752,IF(STEP!J1752&lt;&gt;"",STEP!J1752/24,"")))</f>
        <v/>
      </c>
      <c r="K1752" s="421" t="str">
        <f>IF(STEP!X1752&lt;&gt;"",STEP!X1752,"")</f>
        <v/>
      </c>
      <c r="L1752" s="421" t="str">
        <f>IF(STEP!Y1752&lt;&gt;"",STEP!Y1752,"")</f>
        <v/>
      </c>
      <c r="M1752" s="421" t="str">
        <f>IF(STEP!Z1752&lt;&gt;"",STEP!Z1752,"")</f>
        <v/>
      </c>
      <c r="N1752" s="422" t="str">
        <f>IF(STEP!R1752&lt;&gt;"",STEP!R1752,"")</f>
        <v/>
      </c>
      <c r="O1752" s="423" t="str">
        <f>IF(STEP!S1752&lt;&gt;"",STEP!S1752,"")</f>
        <v/>
      </c>
      <c r="P1752" s="316" t="str">
        <f t="shared" si="217"/>
        <v/>
      </c>
      <c r="Q1752" s="336"/>
      <c r="R1752" s="560" t="str">
        <f t="shared" si="216"/>
        <v/>
      </c>
    </row>
    <row r="1753" spans="2:18">
      <c r="B1753" s="517"/>
      <c r="C1753" s="622" t="str">
        <f>IF(STEP!C1753&lt;&gt;"",STEP!C1753,"")</f>
        <v/>
      </c>
      <c r="D1753" s="409" t="str">
        <f>IF(STEP!D1753&lt;&gt;"",STEP!D1753,"")</f>
        <v/>
      </c>
      <c r="E1753" s="410" t="str">
        <f>IF(STEP!E1753&lt;&gt;"",STEP!E1753,"")</f>
        <v/>
      </c>
      <c r="F1753" s="409" t="str">
        <f>IF(STEP!F1753&lt;&gt;"",STEP!F1753,"")</f>
        <v/>
      </c>
      <c r="G1753" s="508" t="str">
        <f>IF(STEP!C1753&lt;&gt;"",STEP!AD1753,"")</f>
        <v/>
      </c>
      <c r="H1753" s="407" t="str">
        <f>IF(AND(STEP!$G1753="",$J$8&lt;&gt;"ON"),"",IF(月報!AX1753&lt;&gt;"",月報!AX1753,IF(STEP!G1753&lt;&gt;"",STEP!G1753,"")))</f>
        <v/>
      </c>
      <c r="I1753" s="408" t="str">
        <f>IF(AND(STEP!$G1753="",$J$8&lt;&gt;"ON"),"",IF(月報!AZ1753&lt;&gt;"",月報!AZ1753,IF(STEP!H1753&lt;&gt;"",STEP!H1753,"")))</f>
        <v/>
      </c>
      <c r="J1753" s="408" t="str">
        <f>IF(AND(STEP!$G1753="",$J$8&lt;&gt;"ON"),"",IF(月報!BA1753&lt;&gt;"",月報!BA1753,IF(STEP!J1753&lt;&gt;"",STEP!J1753/24,"")))</f>
        <v/>
      </c>
      <c r="K1753" s="421" t="str">
        <f>IF(STEP!X1753&lt;&gt;"",STEP!X1753,"")</f>
        <v/>
      </c>
      <c r="L1753" s="421" t="str">
        <f>IF(STEP!Y1753&lt;&gt;"",STEP!Y1753,"")</f>
        <v/>
      </c>
      <c r="M1753" s="421" t="str">
        <f>IF(STEP!Z1753&lt;&gt;"",STEP!Z1753,"")</f>
        <v/>
      </c>
      <c r="N1753" s="422" t="str">
        <f>IF(STEP!R1753&lt;&gt;"",STEP!R1753,"")</f>
        <v/>
      </c>
      <c r="O1753" s="423" t="str">
        <f>IF(STEP!S1753&lt;&gt;"",STEP!S1753,"")</f>
        <v/>
      </c>
      <c r="P1753" s="316" t="str">
        <f t="shared" si="217"/>
        <v/>
      </c>
      <c r="Q1753" s="336"/>
      <c r="R1753" s="560" t="str">
        <f t="shared" si="216"/>
        <v/>
      </c>
    </row>
    <row r="1754" spans="2:18">
      <c r="B1754" s="517"/>
      <c r="C1754" s="622" t="str">
        <f>IF(STEP!C1754&lt;&gt;"",STEP!C1754,"")</f>
        <v/>
      </c>
      <c r="D1754" s="409" t="str">
        <f>IF(STEP!D1754&lt;&gt;"",STEP!D1754,"")</f>
        <v/>
      </c>
      <c r="E1754" s="410" t="str">
        <f>IF(STEP!E1754&lt;&gt;"",STEP!E1754,"")</f>
        <v/>
      </c>
      <c r="F1754" s="409" t="str">
        <f>IF(STEP!F1754&lt;&gt;"",STEP!F1754,"")</f>
        <v/>
      </c>
      <c r="G1754" s="508" t="str">
        <f>IF(STEP!C1754&lt;&gt;"",STEP!AD1754,"")</f>
        <v/>
      </c>
      <c r="H1754" s="407" t="str">
        <f>IF(AND(STEP!$G1754="",$J$8&lt;&gt;"ON"),"",IF(月報!AX1754&lt;&gt;"",月報!AX1754,IF(STEP!G1754&lt;&gt;"",STEP!G1754,"")))</f>
        <v/>
      </c>
      <c r="I1754" s="408" t="str">
        <f>IF(AND(STEP!$G1754="",$J$8&lt;&gt;"ON"),"",IF(月報!AZ1754&lt;&gt;"",月報!AZ1754,IF(STEP!H1754&lt;&gt;"",STEP!H1754,"")))</f>
        <v/>
      </c>
      <c r="J1754" s="408" t="str">
        <f>IF(AND(STEP!$G1754="",$J$8&lt;&gt;"ON"),"",IF(月報!BA1754&lt;&gt;"",月報!BA1754,IF(STEP!J1754&lt;&gt;"",STEP!J1754/24,"")))</f>
        <v/>
      </c>
      <c r="K1754" s="421" t="str">
        <f>IF(STEP!X1754&lt;&gt;"",STEP!X1754,"")</f>
        <v/>
      </c>
      <c r="L1754" s="421" t="str">
        <f>IF(STEP!Y1754&lt;&gt;"",STEP!Y1754,"")</f>
        <v/>
      </c>
      <c r="M1754" s="421" t="str">
        <f>IF(STEP!Z1754&lt;&gt;"",STEP!Z1754,"")</f>
        <v/>
      </c>
      <c r="N1754" s="422" t="str">
        <f>IF(STEP!R1754&lt;&gt;"",STEP!R1754,"")</f>
        <v/>
      </c>
      <c r="O1754" s="423" t="str">
        <f>IF(STEP!S1754&lt;&gt;"",STEP!S1754,"")</f>
        <v/>
      </c>
      <c r="P1754" s="316" t="str">
        <f t="shared" si="217"/>
        <v/>
      </c>
      <c r="Q1754" s="336"/>
      <c r="R1754" s="560" t="str">
        <f t="shared" si="216"/>
        <v/>
      </c>
    </row>
    <row r="1755" spans="2:18" ht="13.8" thickBot="1">
      <c r="B1755" s="518"/>
      <c r="C1755" s="625" t="str">
        <f>IF(STEP!C1755&lt;&gt;"",STEP!C1755,"")</f>
        <v/>
      </c>
      <c r="D1755" s="415" t="str">
        <f>IF(STEP!D1755&lt;&gt;"",STEP!D1755,"")</f>
        <v/>
      </c>
      <c r="E1755" s="416" t="str">
        <f>IF(STEP!E1755&lt;&gt;"",STEP!E1755,"")</f>
        <v/>
      </c>
      <c r="F1755" s="415" t="str">
        <f>IF(STEP!F1755&lt;&gt;"",STEP!F1755,"")</f>
        <v/>
      </c>
      <c r="G1755" s="417" t="str">
        <f>IF(STEP!C1755&lt;&gt;"",STEP!AD1755,"")</f>
        <v/>
      </c>
      <c r="H1755" s="417" t="str">
        <f>IF(AND(STEP!$G1755="",$J$8&lt;&gt;"ON"),"",IF(月報!AX1755&lt;&gt;"",月報!AX1755,IF(STEP!G1755&lt;&gt;"",STEP!G1755,"")))</f>
        <v/>
      </c>
      <c r="I1755" s="418" t="str">
        <f>IF(AND(STEP!$G1755="",$J$8&lt;&gt;"ON"),"",IF(月報!AZ1755&lt;&gt;"",月報!AZ1755,IF(STEP!H1755&lt;&gt;"",STEP!H1755,"")))</f>
        <v/>
      </c>
      <c r="J1755" s="418" t="str">
        <f>IF(AND(STEP!$G1755="",$J$8&lt;&gt;"ON"),"",IF(月報!BA1755&lt;&gt;"",月報!BA1755,IF(STEP!J1755&lt;&gt;"",STEP!J1755/24,"")))</f>
        <v/>
      </c>
      <c r="K1755" s="418" t="str">
        <f>IF(STEP!X1755&lt;&gt;"",STEP!X1755,"")</f>
        <v/>
      </c>
      <c r="L1755" s="418" t="str">
        <f>IF(STEP!Y1755&lt;&gt;"",STEP!Y1755,"")</f>
        <v/>
      </c>
      <c r="M1755" s="418" t="str">
        <f>IF(STEP!Z1755&lt;&gt;"",STEP!Z1755,"")</f>
        <v/>
      </c>
      <c r="N1755" s="426" t="str">
        <f>IF(STEP!R1755&lt;&gt;"",STEP!R1755,"")</f>
        <v/>
      </c>
      <c r="O1755" s="427" t="str">
        <f>IF(STEP!S1755&lt;&gt;"",STEP!S1755,"")</f>
        <v/>
      </c>
      <c r="P1755" s="318" t="str">
        <f t="shared" si="217"/>
        <v/>
      </c>
      <c r="Q1755" s="338"/>
      <c r="R1755" s="563" t="str">
        <f t="shared" si="216"/>
        <v/>
      </c>
    </row>
    <row r="1756" spans="2:18">
      <c r="B1756" s="516" t="s">
        <v>416</v>
      </c>
      <c r="C1756" s="626"/>
      <c r="D1756" s="324"/>
      <c r="E1756" s="325"/>
      <c r="F1756" s="578" t="s">
        <v>465</v>
      </c>
      <c r="G1756" s="320"/>
      <c r="H1756" s="320"/>
      <c r="I1756" s="326"/>
      <c r="J1756" s="326"/>
      <c r="K1756" s="326"/>
      <c r="L1756" s="326"/>
      <c r="M1756" s="326"/>
      <c r="N1756" s="327"/>
      <c r="O1756" s="328"/>
      <c r="P1756" s="335"/>
      <c r="Q1756" s="336"/>
      <c r="R1756" s="564" t="str">
        <f t="shared" si="216"/>
        <v/>
      </c>
    </row>
    <row r="1757" spans="2:18">
      <c r="B1757" s="516"/>
      <c r="C1757" s="626"/>
      <c r="D1757" s="324"/>
      <c r="E1757" s="325"/>
      <c r="F1757" s="324"/>
      <c r="G1757" s="320"/>
      <c r="H1757" s="320"/>
      <c r="I1757" s="326"/>
      <c r="J1757" s="326"/>
      <c r="K1757" s="326"/>
      <c r="L1757" s="326"/>
      <c r="M1757" s="326"/>
      <c r="N1757" s="327"/>
      <c r="O1757" s="328"/>
      <c r="P1757" s="335"/>
      <c r="Q1757" s="336"/>
      <c r="R1757" s="564" t="str">
        <f t="shared" si="216"/>
        <v/>
      </c>
    </row>
    <row r="1758" spans="2:18">
      <c r="B1758" s="516"/>
      <c r="C1758" s="626"/>
      <c r="D1758" s="324"/>
      <c r="E1758" s="325"/>
      <c r="F1758" s="324"/>
      <c r="G1758" s="320"/>
      <c r="H1758" s="320"/>
      <c r="I1758" s="326"/>
      <c r="J1758" s="326"/>
      <c r="K1758" s="326"/>
      <c r="L1758" s="326"/>
      <c r="M1758" s="326"/>
      <c r="N1758" s="327"/>
      <c r="O1758" s="328"/>
      <c r="P1758" s="335"/>
      <c r="Q1758" s="336"/>
      <c r="R1758" s="564" t="str">
        <f t="shared" si="216"/>
        <v/>
      </c>
    </row>
    <row r="1759" spans="2:18">
      <c r="B1759" s="516"/>
      <c r="C1759" s="626"/>
      <c r="D1759" s="324"/>
      <c r="E1759" s="325"/>
      <c r="F1759" s="324"/>
      <c r="G1759" s="320"/>
      <c r="H1759" s="320"/>
      <c r="I1759" s="326"/>
      <c r="J1759" s="326"/>
      <c r="K1759" s="326"/>
      <c r="L1759" s="326"/>
      <c r="M1759" s="326"/>
      <c r="N1759" s="327"/>
      <c r="O1759" s="328"/>
      <c r="P1759" s="335"/>
      <c r="Q1759" s="336"/>
      <c r="R1759" s="564" t="str">
        <f t="shared" si="216"/>
        <v/>
      </c>
    </row>
    <row r="1760" spans="2:18">
      <c r="B1760" s="516"/>
      <c r="C1760" s="626"/>
      <c r="D1760" s="324"/>
      <c r="E1760" s="325"/>
      <c r="F1760" s="324"/>
      <c r="G1760" s="320"/>
      <c r="H1760" s="320"/>
      <c r="I1760" s="326"/>
      <c r="J1760" s="326"/>
      <c r="K1760" s="326"/>
      <c r="L1760" s="326"/>
      <c r="M1760" s="326"/>
      <c r="N1760" s="327"/>
      <c r="O1760" s="328"/>
      <c r="P1760" s="335"/>
      <c r="Q1760" s="336"/>
      <c r="R1760" s="564" t="str">
        <f t="shared" si="216"/>
        <v/>
      </c>
    </row>
    <row r="1761" spans="2:18">
      <c r="B1761" s="516"/>
      <c r="C1761" s="626"/>
      <c r="D1761" s="324"/>
      <c r="E1761" s="325"/>
      <c r="F1761" s="324"/>
      <c r="G1761" s="320"/>
      <c r="H1761" s="320"/>
      <c r="I1761" s="326"/>
      <c r="J1761" s="326"/>
      <c r="K1761" s="326"/>
      <c r="L1761" s="326"/>
      <c r="M1761" s="326"/>
      <c r="N1761" s="327"/>
      <c r="O1761" s="328"/>
      <c r="P1761" s="335"/>
      <c r="Q1761" s="336"/>
      <c r="R1761" s="564" t="str">
        <f t="shared" si="216"/>
        <v/>
      </c>
    </row>
    <row r="1762" spans="2:18">
      <c r="B1762" s="516"/>
      <c r="C1762" s="626"/>
      <c r="D1762" s="324"/>
      <c r="E1762" s="325"/>
      <c r="F1762" s="324"/>
      <c r="G1762" s="320"/>
      <c r="H1762" s="320"/>
      <c r="I1762" s="326"/>
      <c r="J1762" s="326"/>
      <c r="K1762" s="326"/>
      <c r="L1762" s="326"/>
      <c r="M1762" s="326"/>
      <c r="N1762" s="327"/>
      <c r="O1762" s="328"/>
      <c r="P1762" s="335"/>
      <c r="Q1762" s="336"/>
      <c r="R1762" s="564" t="str">
        <f t="shared" si="216"/>
        <v/>
      </c>
    </row>
    <row r="1763" spans="2:18">
      <c r="B1763" s="516"/>
      <c r="C1763" s="626"/>
      <c r="D1763" s="324"/>
      <c r="E1763" s="325"/>
      <c r="F1763" s="324"/>
      <c r="G1763" s="320"/>
      <c r="H1763" s="320"/>
      <c r="I1763" s="326"/>
      <c r="J1763" s="326"/>
      <c r="K1763" s="326"/>
      <c r="L1763" s="326"/>
      <c r="M1763" s="326"/>
      <c r="N1763" s="327"/>
      <c r="O1763" s="328"/>
      <c r="P1763" s="335"/>
      <c r="Q1763" s="336"/>
      <c r="R1763" s="564" t="str">
        <f t="shared" si="216"/>
        <v/>
      </c>
    </row>
    <row r="1764" spans="2:18">
      <c r="B1764" s="516"/>
      <c r="C1764" s="626"/>
      <c r="D1764" s="324"/>
      <c r="E1764" s="325"/>
      <c r="F1764" s="324"/>
      <c r="G1764" s="320"/>
      <c r="H1764" s="320"/>
      <c r="I1764" s="326"/>
      <c r="J1764" s="326"/>
      <c r="K1764" s="326"/>
      <c r="L1764" s="326"/>
      <c r="M1764" s="326"/>
      <c r="N1764" s="327"/>
      <c r="O1764" s="328"/>
      <c r="P1764" s="335"/>
      <c r="Q1764" s="336"/>
      <c r="R1764" s="564" t="str">
        <f t="shared" si="216"/>
        <v/>
      </c>
    </row>
    <row r="1765" spans="2:18" ht="13.8" thickBot="1">
      <c r="B1765" s="519"/>
      <c r="C1765" s="627"/>
      <c r="D1765" s="330"/>
      <c r="E1765" s="331"/>
      <c r="F1765" s="330"/>
      <c r="G1765" s="322"/>
      <c r="H1765" s="322"/>
      <c r="I1765" s="332"/>
      <c r="J1765" s="332"/>
      <c r="K1765" s="332"/>
      <c r="L1765" s="332"/>
      <c r="M1765" s="332"/>
      <c r="N1765" s="333"/>
      <c r="O1765" s="334"/>
      <c r="P1765" s="337"/>
      <c r="Q1765" s="338"/>
      <c r="R1765" s="565" t="str">
        <f t="shared" si="216"/>
        <v/>
      </c>
    </row>
    <row r="1766" spans="2:18">
      <c r="B1766" s="522">
        <f>B1721+1</f>
        <v>40</v>
      </c>
      <c r="C1766" s="624" t="str">
        <f>IF(STEP!C1766&lt;&gt;"",STEP!C1766,"")</f>
        <v/>
      </c>
      <c r="D1766" s="405" t="str">
        <f>IF(STEP!D1766&lt;&gt;"",STEP!D1766,"")</f>
        <v/>
      </c>
      <c r="E1766" s="406" t="str">
        <f>IF(STEP!E1766&lt;&gt;"",STEP!E1766,"")</f>
        <v/>
      </c>
      <c r="F1766" s="405" t="str">
        <f>IF(STEP!F1766&lt;&gt;"",STEP!F1766,"")</f>
        <v/>
      </c>
      <c r="G1766" s="407" t="str">
        <f>IF(STEP!C1766&lt;&gt;"",STEP!AD1766,"")</f>
        <v/>
      </c>
      <c r="H1766" s="407" t="str">
        <f>IF(AND(STEP!$G1766="",$J$8&lt;&gt;"ON"),"",IF(月報!AX1766&lt;&gt;"",月報!AX1766,IF(STEP!G1766&lt;&gt;"",STEP!G1766,"")))</f>
        <v/>
      </c>
      <c r="I1766" s="408" t="str">
        <f>IF(AND(STEP!$G1766="",$J$8&lt;&gt;"ON"),"",IF(月報!AZ1766&lt;&gt;"",月報!AZ1766,IF(STEP!H1766&lt;&gt;"",STEP!H1766,"")))</f>
        <v/>
      </c>
      <c r="J1766" s="408" t="str">
        <f>IF(AND(STEP!$G1766="",$J$8&lt;&gt;"ON"),"",IF(月報!BA1766&lt;&gt;"",月報!BA1766,IF(STEP!J1766&lt;&gt;"",STEP!J1766/24,"")))</f>
        <v/>
      </c>
      <c r="K1766" s="408" t="str">
        <f>IF(STEP!X1766&lt;&gt;"",STEP!X1766,"")</f>
        <v/>
      </c>
      <c r="L1766" s="408" t="str">
        <f>IF(STEP!Y1766&lt;&gt;"",STEP!Y1766,"")</f>
        <v/>
      </c>
      <c r="M1766" s="408" t="str">
        <f>IF(STEP!Z1766&lt;&gt;"",STEP!Z1766,"")</f>
        <v/>
      </c>
      <c r="N1766" s="419" t="str">
        <f>IF(STEP!R1766&lt;&gt;"",STEP!R1766,"")</f>
        <v/>
      </c>
      <c r="O1766" s="420" t="str">
        <f>IF(STEP!S1766&lt;&gt;"",STEP!S1766,"")</f>
        <v/>
      </c>
      <c r="P1766" s="315" t="str">
        <f t="shared" ref="P1766:P1800" si="218">IF(J1766&lt;&gt;"",J1766,"")</f>
        <v/>
      </c>
      <c r="Q1766" s="472">
        <f>SUM(P1766:P1772)</f>
        <v>0</v>
      </c>
      <c r="R1766" s="559" t="str">
        <f>IF(C1766&lt;&gt;"",VLOOKUP(C1766,設定シート!$D$10:$L$109,9,FALSE),"")</f>
        <v/>
      </c>
    </row>
    <row r="1767" spans="2:18">
      <c r="B1767" s="517"/>
      <c r="C1767" s="622" t="str">
        <f>IF(STEP!C1767&lt;&gt;"",STEP!C1767,"")</f>
        <v/>
      </c>
      <c r="D1767" s="409" t="str">
        <f>IF(STEP!D1767&lt;&gt;"",STEP!D1767,"")</f>
        <v/>
      </c>
      <c r="E1767" s="410" t="str">
        <f>IF(STEP!E1767&lt;&gt;"",STEP!E1767,"")</f>
        <v/>
      </c>
      <c r="F1767" s="409" t="str">
        <f>IF(STEP!F1767&lt;&gt;"",STEP!F1767,"")</f>
        <v/>
      </c>
      <c r="G1767" s="508" t="str">
        <f>IF(STEP!C1767&lt;&gt;"",STEP!AD1767,"")</f>
        <v/>
      </c>
      <c r="H1767" s="407" t="str">
        <f>IF(AND(STEP!$G1767="",$J$8&lt;&gt;"ON"),"",IF(月報!AX1767&lt;&gt;"",月報!AX1767,IF(STEP!G1767&lt;&gt;"",STEP!G1767,"")))</f>
        <v/>
      </c>
      <c r="I1767" s="408" t="str">
        <f>IF(AND(STEP!$G1767="",$J$8&lt;&gt;"ON"),"",IF(月報!AZ1767&lt;&gt;"",月報!AZ1767,IF(STEP!H1767&lt;&gt;"",STEP!H1767,"")))</f>
        <v/>
      </c>
      <c r="J1767" s="408" t="str">
        <f>IF(AND(STEP!$G1767="",$J$8&lt;&gt;"ON"),"",IF(月報!BA1767&lt;&gt;"",月報!BA1767,IF(STEP!J1767&lt;&gt;"",STEP!J1767/24,"")))</f>
        <v/>
      </c>
      <c r="K1767" s="421" t="str">
        <f>IF(STEP!X1767&lt;&gt;"",STEP!X1767,"")</f>
        <v/>
      </c>
      <c r="L1767" s="421" t="str">
        <f>IF(STEP!Y1767&lt;&gt;"",STEP!Y1767,"")</f>
        <v/>
      </c>
      <c r="M1767" s="421" t="str">
        <f>IF(STEP!Z1767&lt;&gt;"",STEP!Z1767,"")</f>
        <v/>
      </c>
      <c r="N1767" s="422" t="str">
        <f>IF(STEP!R1767&lt;&gt;"",STEP!R1767,"")</f>
        <v/>
      </c>
      <c r="O1767" s="423" t="str">
        <f>IF(STEP!S1767&lt;&gt;"",STEP!S1767,"")</f>
        <v/>
      </c>
      <c r="P1767" s="316" t="str">
        <f t="shared" si="218"/>
        <v/>
      </c>
      <c r="Q1767" s="336"/>
      <c r="R1767" s="560" t="str">
        <f>R1766</f>
        <v/>
      </c>
    </row>
    <row r="1768" spans="2:18">
      <c r="B1768" s="517"/>
      <c r="C1768" s="622" t="str">
        <f>IF(STEP!C1768&lt;&gt;"",STEP!C1768,"")</f>
        <v/>
      </c>
      <c r="D1768" s="409" t="str">
        <f>IF(STEP!D1768&lt;&gt;"",STEP!D1768,"")</f>
        <v/>
      </c>
      <c r="E1768" s="410" t="str">
        <f>IF(STEP!E1768&lt;&gt;"",STEP!E1768,"")</f>
        <v/>
      </c>
      <c r="F1768" s="409" t="str">
        <f>IF(STEP!F1768&lt;&gt;"",STEP!F1768,"")</f>
        <v/>
      </c>
      <c r="G1768" s="508" t="str">
        <f>IF(STEP!C1768&lt;&gt;"",STEP!AD1768,"")</f>
        <v/>
      </c>
      <c r="H1768" s="407" t="str">
        <f>IF(AND(STEP!$G1768="",$J$8&lt;&gt;"ON"),"",IF(月報!AX1768&lt;&gt;"",月報!AX1768,IF(STEP!G1768&lt;&gt;"",STEP!G1768,"")))</f>
        <v/>
      </c>
      <c r="I1768" s="408" t="str">
        <f>IF(AND(STEP!$G1768="",$J$8&lt;&gt;"ON"),"",IF(月報!AZ1768&lt;&gt;"",月報!AZ1768,IF(STEP!H1768&lt;&gt;"",STEP!H1768,"")))</f>
        <v/>
      </c>
      <c r="J1768" s="408" t="str">
        <f>IF(AND(STEP!$G1768="",$J$8&lt;&gt;"ON"),"",IF(月報!BA1768&lt;&gt;"",月報!BA1768,IF(STEP!J1768&lt;&gt;"",STEP!J1768/24,"")))</f>
        <v/>
      </c>
      <c r="K1768" s="421" t="str">
        <f>IF(STEP!X1768&lt;&gt;"",STEP!X1768,"")</f>
        <v/>
      </c>
      <c r="L1768" s="421" t="str">
        <f>IF(STEP!Y1768&lt;&gt;"",STEP!Y1768,"")</f>
        <v/>
      </c>
      <c r="M1768" s="421" t="str">
        <f>IF(STEP!Z1768&lt;&gt;"",STEP!Z1768,"")</f>
        <v/>
      </c>
      <c r="N1768" s="422" t="str">
        <f>IF(STEP!R1768&lt;&gt;"",STEP!R1768,"")</f>
        <v/>
      </c>
      <c r="O1768" s="423" t="str">
        <f>IF(STEP!S1768&lt;&gt;"",STEP!S1768,"")</f>
        <v/>
      </c>
      <c r="P1768" s="316" t="str">
        <f t="shared" si="218"/>
        <v/>
      </c>
      <c r="Q1768" s="336"/>
      <c r="R1768" s="560" t="str">
        <f t="shared" si="216"/>
        <v/>
      </c>
    </row>
    <row r="1769" spans="2:18">
      <c r="B1769" s="517"/>
      <c r="C1769" s="622" t="str">
        <f>IF(STEP!C1769&lt;&gt;"",STEP!C1769,"")</f>
        <v/>
      </c>
      <c r="D1769" s="409" t="str">
        <f>IF(STEP!D1769&lt;&gt;"",STEP!D1769,"")</f>
        <v/>
      </c>
      <c r="E1769" s="410" t="str">
        <f>IF(STEP!E1769&lt;&gt;"",STEP!E1769,"")</f>
        <v/>
      </c>
      <c r="F1769" s="409" t="str">
        <f>IF(STEP!F1769&lt;&gt;"",STEP!F1769,"")</f>
        <v/>
      </c>
      <c r="G1769" s="508" t="str">
        <f>IF(STEP!C1769&lt;&gt;"",STEP!AD1769,"")</f>
        <v/>
      </c>
      <c r="H1769" s="407" t="str">
        <f>IF(AND(STEP!$G1769="",$J$8&lt;&gt;"ON"),"",IF(月報!AX1769&lt;&gt;"",月報!AX1769,IF(STEP!G1769&lt;&gt;"",STEP!G1769,"")))</f>
        <v/>
      </c>
      <c r="I1769" s="408" t="str">
        <f>IF(AND(STEP!$G1769="",$J$8&lt;&gt;"ON"),"",IF(月報!AZ1769&lt;&gt;"",月報!AZ1769,IF(STEP!H1769&lt;&gt;"",STEP!H1769,"")))</f>
        <v/>
      </c>
      <c r="J1769" s="408" t="str">
        <f>IF(AND(STEP!$G1769="",$J$8&lt;&gt;"ON"),"",IF(月報!BA1769&lt;&gt;"",月報!BA1769,IF(STEP!J1769&lt;&gt;"",STEP!J1769/24,"")))</f>
        <v/>
      </c>
      <c r="K1769" s="421" t="str">
        <f>IF(STEP!X1769&lt;&gt;"",STEP!X1769,"")</f>
        <v/>
      </c>
      <c r="L1769" s="421" t="str">
        <f>IF(STEP!Y1769&lt;&gt;"",STEP!Y1769,"")</f>
        <v/>
      </c>
      <c r="M1769" s="421" t="str">
        <f>IF(STEP!Z1769&lt;&gt;"",STEP!Z1769,"")</f>
        <v/>
      </c>
      <c r="N1769" s="422" t="str">
        <f>IF(STEP!R1769&lt;&gt;"",STEP!R1769,"")</f>
        <v/>
      </c>
      <c r="O1769" s="423" t="str">
        <f>IF(STEP!S1769&lt;&gt;"",STEP!S1769,"")</f>
        <v/>
      </c>
      <c r="P1769" s="316" t="str">
        <f t="shared" si="218"/>
        <v/>
      </c>
      <c r="Q1769" s="336"/>
      <c r="R1769" s="560" t="str">
        <f t="shared" si="216"/>
        <v/>
      </c>
    </row>
    <row r="1770" spans="2:18">
      <c r="B1770" s="517"/>
      <c r="C1770" s="622" t="str">
        <f>IF(STEP!C1770&lt;&gt;"",STEP!C1770,"")</f>
        <v/>
      </c>
      <c r="D1770" s="409" t="str">
        <f>IF(STEP!D1770&lt;&gt;"",STEP!D1770,"")</f>
        <v/>
      </c>
      <c r="E1770" s="410" t="str">
        <f>IF(STEP!E1770&lt;&gt;"",STEP!E1770,"")</f>
        <v/>
      </c>
      <c r="F1770" s="409" t="str">
        <f>IF(STEP!F1770&lt;&gt;"",STEP!F1770,"")</f>
        <v/>
      </c>
      <c r="G1770" s="508" t="str">
        <f>IF(STEP!C1770&lt;&gt;"",STEP!AD1770,"")</f>
        <v/>
      </c>
      <c r="H1770" s="407" t="str">
        <f>IF(AND(STEP!$G1770="",$J$8&lt;&gt;"ON"),"",IF(月報!AX1770&lt;&gt;"",月報!AX1770,IF(STEP!G1770&lt;&gt;"",STEP!G1770,"")))</f>
        <v/>
      </c>
      <c r="I1770" s="408" t="str">
        <f>IF(AND(STEP!$G1770="",$J$8&lt;&gt;"ON"),"",IF(月報!AZ1770&lt;&gt;"",月報!AZ1770,IF(STEP!H1770&lt;&gt;"",STEP!H1770,"")))</f>
        <v/>
      </c>
      <c r="J1770" s="408" t="str">
        <f>IF(AND(STEP!$G1770="",$J$8&lt;&gt;"ON"),"",IF(月報!BA1770&lt;&gt;"",月報!BA1770,IF(STEP!J1770&lt;&gt;"",STEP!J1770/24,"")))</f>
        <v/>
      </c>
      <c r="K1770" s="421" t="str">
        <f>IF(STEP!X1770&lt;&gt;"",STEP!X1770,"")</f>
        <v/>
      </c>
      <c r="L1770" s="421" t="str">
        <f>IF(STEP!Y1770&lt;&gt;"",STEP!Y1770,"")</f>
        <v/>
      </c>
      <c r="M1770" s="421" t="str">
        <f>IF(STEP!Z1770&lt;&gt;"",STEP!Z1770,"")</f>
        <v/>
      </c>
      <c r="N1770" s="422" t="str">
        <f>IF(STEP!R1770&lt;&gt;"",STEP!R1770,"")</f>
        <v/>
      </c>
      <c r="O1770" s="423" t="str">
        <f>IF(STEP!S1770&lt;&gt;"",STEP!S1770,"")</f>
        <v/>
      </c>
      <c r="P1770" s="316" t="str">
        <f t="shared" si="218"/>
        <v/>
      </c>
      <c r="Q1770" s="336"/>
      <c r="R1770" s="560" t="str">
        <f t="shared" si="216"/>
        <v/>
      </c>
    </row>
    <row r="1771" spans="2:18">
      <c r="B1771" s="517"/>
      <c r="C1771" s="622" t="str">
        <f>IF(STEP!C1771&lt;&gt;"",STEP!C1771,"")</f>
        <v/>
      </c>
      <c r="D1771" s="409" t="str">
        <f>IF(STEP!D1771&lt;&gt;"",STEP!D1771,"")</f>
        <v/>
      </c>
      <c r="E1771" s="410" t="str">
        <f>IF(STEP!E1771&lt;&gt;"",STEP!E1771,"")</f>
        <v/>
      </c>
      <c r="F1771" s="409" t="str">
        <f>IF(STEP!F1771&lt;&gt;"",STEP!F1771,"")</f>
        <v/>
      </c>
      <c r="G1771" s="508" t="str">
        <f>IF(STEP!C1771&lt;&gt;"",STEP!AD1771,"")</f>
        <v/>
      </c>
      <c r="H1771" s="407" t="str">
        <f>IF(AND(STEP!$G1771="",$J$8&lt;&gt;"ON"),"",IF(月報!AX1771&lt;&gt;"",月報!AX1771,IF(STEP!G1771&lt;&gt;"",STEP!G1771,"")))</f>
        <v/>
      </c>
      <c r="I1771" s="408" t="str">
        <f>IF(AND(STEP!$G1771="",$J$8&lt;&gt;"ON"),"",IF(月報!AZ1771&lt;&gt;"",月報!AZ1771,IF(STEP!H1771&lt;&gt;"",STEP!H1771,"")))</f>
        <v/>
      </c>
      <c r="J1771" s="408" t="str">
        <f>IF(AND(STEP!$G1771="",$J$8&lt;&gt;"ON"),"",IF(月報!BA1771&lt;&gt;"",月報!BA1771,IF(STEP!J1771&lt;&gt;"",STEP!J1771/24,"")))</f>
        <v/>
      </c>
      <c r="K1771" s="421" t="str">
        <f>IF(STEP!X1771&lt;&gt;"",STEP!X1771,"")</f>
        <v/>
      </c>
      <c r="L1771" s="421" t="str">
        <f>IF(STEP!Y1771&lt;&gt;"",STEP!Y1771,"")</f>
        <v/>
      </c>
      <c r="M1771" s="421" t="str">
        <f>IF(STEP!Z1771&lt;&gt;"",STEP!Z1771,"")</f>
        <v/>
      </c>
      <c r="N1771" s="422" t="str">
        <f>IF(STEP!R1771&lt;&gt;"",STEP!R1771,"")</f>
        <v/>
      </c>
      <c r="O1771" s="423" t="str">
        <f>IF(STEP!S1771&lt;&gt;"",STEP!S1771,"")</f>
        <v/>
      </c>
      <c r="P1771" s="316" t="str">
        <f t="shared" si="218"/>
        <v/>
      </c>
      <c r="Q1771" s="336"/>
      <c r="R1771" s="560" t="str">
        <f t="shared" si="216"/>
        <v/>
      </c>
    </row>
    <row r="1772" spans="2:18">
      <c r="B1772" s="517"/>
      <c r="C1772" s="623" t="str">
        <f>IF(STEP!C1772&lt;&gt;"",STEP!C1772,"")</f>
        <v/>
      </c>
      <c r="D1772" s="411" t="str">
        <f>IF(STEP!D1772&lt;&gt;"",STEP!D1772,"")</f>
        <v/>
      </c>
      <c r="E1772" s="412" t="str">
        <f>IF(STEP!E1772&lt;&gt;"",STEP!E1772,"")</f>
        <v/>
      </c>
      <c r="F1772" s="411" t="str">
        <f>IF(STEP!F1772&lt;&gt;"",STEP!F1772,"")</f>
        <v/>
      </c>
      <c r="G1772" s="413" t="str">
        <f>IF(STEP!C1772&lt;&gt;"",STEP!AD1772,"")</f>
        <v/>
      </c>
      <c r="H1772" s="413" t="str">
        <f>IF(AND(STEP!$G1772="",$J$8&lt;&gt;"ON"),"",IF(月報!AX1772&lt;&gt;"",月報!AX1772,IF(STEP!G1772&lt;&gt;"",STEP!G1772,"")))</f>
        <v/>
      </c>
      <c r="I1772" s="414" t="str">
        <f>IF(AND(STEP!$G1772="",$J$8&lt;&gt;"ON"),"",IF(月報!AZ1772&lt;&gt;"",月報!AZ1772,IF(STEP!H1772&lt;&gt;"",STEP!H1772,"")))</f>
        <v/>
      </c>
      <c r="J1772" s="414" t="str">
        <f>IF(AND(STEP!$G1772="",$J$8&lt;&gt;"ON"),"",IF(月報!BA1772&lt;&gt;"",月報!BA1772,IF(STEP!J1772&lt;&gt;"",STEP!J1772/24,"")))</f>
        <v/>
      </c>
      <c r="K1772" s="414" t="str">
        <f>IF(STEP!X1772&lt;&gt;"",STEP!X1772,"")</f>
        <v/>
      </c>
      <c r="L1772" s="414" t="str">
        <f>IF(STEP!Y1772&lt;&gt;"",STEP!Y1772,"")</f>
        <v/>
      </c>
      <c r="M1772" s="414" t="str">
        <f>IF(STEP!Z1772&lt;&gt;"",STEP!Z1772,"")</f>
        <v/>
      </c>
      <c r="N1772" s="424" t="str">
        <f>IF(STEP!R1772&lt;&gt;"",STEP!R1772,"")</f>
        <v/>
      </c>
      <c r="O1772" s="425" t="str">
        <f>IF(STEP!S1772&lt;&gt;"",STEP!S1772,"")</f>
        <v/>
      </c>
      <c r="P1772" s="317" t="str">
        <f t="shared" si="218"/>
        <v/>
      </c>
      <c r="Q1772" s="473"/>
      <c r="R1772" s="561" t="str">
        <f t="shared" si="216"/>
        <v/>
      </c>
    </row>
    <row r="1773" spans="2:18">
      <c r="B1773" s="517"/>
      <c r="C1773" s="624" t="str">
        <f>IF(STEP!C1773&lt;&gt;"",STEP!C1773,"")</f>
        <v/>
      </c>
      <c r="D1773" s="405" t="str">
        <f>IF(STEP!D1773&lt;&gt;"",STEP!D1773,"")</f>
        <v/>
      </c>
      <c r="E1773" s="406" t="str">
        <f>IF(STEP!E1773&lt;&gt;"",STEP!E1773,"")</f>
        <v/>
      </c>
      <c r="F1773" s="405" t="str">
        <f>IF(STEP!F1773&lt;&gt;"",STEP!F1773,"")</f>
        <v/>
      </c>
      <c r="G1773" s="407" t="str">
        <f>IF(STEP!C1773&lt;&gt;"",STEP!AD1773,"")</f>
        <v/>
      </c>
      <c r="H1773" s="407" t="str">
        <f>IF(AND(STEP!$G1773="",$J$8&lt;&gt;"ON"),"",IF(月報!AX1773&lt;&gt;"",月報!AX1773,IF(STEP!G1773&lt;&gt;"",STEP!G1773,"")))</f>
        <v/>
      </c>
      <c r="I1773" s="408" t="str">
        <f>IF(AND(STEP!$G1773="",$J$8&lt;&gt;"ON"),"",IF(月報!AZ1773&lt;&gt;"",月報!AZ1773,IF(STEP!H1773&lt;&gt;"",STEP!H1773,"")))</f>
        <v/>
      </c>
      <c r="J1773" s="408" t="str">
        <f>IF(AND(STEP!$G1773="",$J$8&lt;&gt;"ON"),"",IF(月報!BA1773&lt;&gt;"",月報!BA1773,IF(STEP!J1773&lt;&gt;"",STEP!J1773/24,"")))</f>
        <v/>
      </c>
      <c r="K1773" s="408" t="str">
        <f>IF(STEP!X1773&lt;&gt;"",STEP!X1773,"")</f>
        <v/>
      </c>
      <c r="L1773" s="408" t="str">
        <f>IF(STEP!Y1773&lt;&gt;"",STEP!Y1773,"")</f>
        <v/>
      </c>
      <c r="M1773" s="408" t="str">
        <f>IF(STEP!Z1773&lt;&gt;"",STEP!Z1773,"")</f>
        <v/>
      </c>
      <c r="N1773" s="419" t="str">
        <f>IF(STEP!R1773&lt;&gt;"",STEP!R1773,"")</f>
        <v/>
      </c>
      <c r="O1773" s="420" t="str">
        <f>IF(STEP!S1773&lt;&gt;"",STEP!S1773,"")</f>
        <v/>
      </c>
      <c r="P1773" s="315" t="str">
        <f t="shared" si="218"/>
        <v/>
      </c>
      <c r="Q1773" s="474">
        <f>SUM(P1773:P1779)</f>
        <v>0</v>
      </c>
      <c r="R1773" s="562" t="str">
        <f t="shared" si="216"/>
        <v/>
      </c>
    </row>
    <row r="1774" spans="2:18">
      <c r="B1774" s="517"/>
      <c r="C1774" s="622" t="str">
        <f>IF(STEP!C1774&lt;&gt;"",STEP!C1774,"")</f>
        <v/>
      </c>
      <c r="D1774" s="409" t="str">
        <f>IF(STEP!D1774&lt;&gt;"",STEP!D1774,"")</f>
        <v/>
      </c>
      <c r="E1774" s="410" t="str">
        <f>IF(STEP!E1774&lt;&gt;"",STEP!E1774,"")</f>
        <v/>
      </c>
      <c r="F1774" s="409" t="str">
        <f>IF(STEP!F1774&lt;&gt;"",STEP!F1774,"")</f>
        <v/>
      </c>
      <c r="G1774" s="508" t="str">
        <f>IF(STEP!C1774&lt;&gt;"",STEP!AD1774,"")</f>
        <v/>
      </c>
      <c r="H1774" s="407" t="str">
        <f>IF(AND(STEP!$G1774="",$J$8&lt;&gt;"ON"),"",IF(月報!AX1774&lt;&gt;"",月報!AX1774,IF(STEP!G1774&lt;&gt;"",STEP!G1774,"")))</f>
        <v/>
      </c>
      <c r="I1774" s="408" t="str">
        <f>IF(AND(STEP!$G1774="",$J$8&lt;&gt;"ON"),"",IF(月報!AZ1774&lt;&gt;"",月報!AZ1774,IF(STEP!H1774&lt;&gt;"",STEP!H1774,"")))</f>
        <v/>
      </c>
      <c r="J1774" s="408" t="str">
        <f>IF(AND(STEP!$G1774="",$J$8&lt;&gt;"ON"),"",IF(月報!BA1774&lt;&gt;"",月報!BA1774,IF(STEP!J1774&lt;&gt;"",STEP!J1774/24,"")))</f>
        <v/>
      </c>
      <c r="K1774" s="421" t="str">
        <f>IF(STEP!X1774&lt;&gt;"",STEP!X1774,"")</f>
        <v/>
      </c>
      <c r="L1774" s="421" t="str">
        <f>IF(STEP!Y1774&lt;&gt;"",STEP!Y1774,"")</f>
        <v/>
      </c>
      <c r="M1774" s="421" t="str">
        <f>IF(STEP!Z1774&lt;&gt;"",STEP!Z1774,"")</f>
        <v/>
      </c>
      <c r="N1774" s="422" t="str">
        <f>IF(STEP!R1774&lt;&gt;"",STEP!R1774,"")</f>
        <v/>
      </c>
      <c r="O1774" s="423" t="str">
        <f>IF(STEP!S1774&lt;&gt;"",STEP!S1774,"")</f>
        <v/>
      </c>
      <c r="P1774" s="316" t="str">
        <f t="shared" si="218"/>
        <v/>
      </c>
      <c r="Q1774" s="336"/>
      <c r="R1774" s="560" t="str">
        <f t="shared" si="216"/>
        <v/>
      </c>
    </row>
    <row r="1775" spans="2:18">
      <c r="B1775" s="517"/>
      <c r="C1775" s="622" t="str">
        <f>IF(STEP!C1775&lt;&gt;"",STEP!C1775,"")</f>
        <v/>
      </c>
      <c r="D1775" s="409" t="str">
        <f>IF(STEP!D1775&lt;&gt;"",STEP!D1775,"")</f>
        <v/>
      </c>
      <c r="E1775" s="410" t="str">
        <f>IF(STEP!E1775&lt;&gt;"",STEP!E1775,"")</f>
        <v/>
      </c>
      <c r="F1775" s="409" t="str">
        <f>IF(STEP!F1775&lt;&gt;"",STEP!F1775,"")</f>
        <v/>
      </c>
      <c r="G1775" s="508" t="str">
        <f>IF(STEP!C1775&lt;&gt;"",STEP!AD1775,"")</f>
        <v/>
      </c>
      <c r="H1775" s="407" t="str">
        <f>IF(AND(STEP!$G1775="",$J$8&lt;&gt;"ON"),"",IF(月報!AX1775&lt;&gt;"",月報!AX1775,IF(STEP!G1775&lt;&gt;"",STEP!G1775,"")))</f>
        <v/>
      </c>
      <c r="I1775" s="408" t="str">
        <f>IF(AND(STEP!$G1775="",$J$8&lt;&gt;"ON"),"",IF(月報!AZ1775&lt;&gt;"",月報!AZ1775,IF(STEP!H1775&lt;&gt;"",STEP!H1775,"")))</f>
        <v/>
      </c>
      <c r="J1775" s="408" t="str">
        <f>IF(AND(STEP!$G1775="",$J$8&lt;&gt;"ON"),"",IF(月報!BA1775&lt;&gt;"",月報!BA1775,IF(STEP!J1775&lt;&gt;"",STEP!J1775/24,"")))</f>
        <v/>
      </c>
      <c r="K1775" s="421" t="str">
        <f>IF(STEP!X1775&lt;&gt;"",STEP!X1775,"")</f>
        <v/>
      </c>
      <c r="L1775" s="421" t="str">
        <f>IF(STEP!Y1775&lt;&gt;"",STEP!Y1775,"")</f>
        <v/>
      </c>
      <c r="M1775" s="421" t="str">
        <f>IF(STEP!Z1775&lt;&gt;"",STEP!Z1775,"")</f>
        <v/>
      </c>
      <c r="N1775" s="422" t="str">
        <f>IF(STEP!R1775&lt;&gt;"",STEP!R1775,"")</f>
        <v/>
      </c>
      <c r="O1775" s="423" t="str">
        <f>IF(STEP!S1775&lt;&gt;"",STEP!S1775,"")</f>
        <v/>
      </c>
      <c r="P1775" s="316" t="str">
        <f t="shared" si="218"/>
        <v/>
      </c>
      <c r="Q1775" s="336"/>
      <c r="R1775" s="560" t="str">
        <f t="shared" si="216"/>
        <v/>
      </c>
    </row>
    <row r="1776" spans="2:18">
      <c r="B1776" s="517"/>
      <c r="C1776" s="622" t="str">
        <f>IF(STEP!C1776&lt;&gt;"",STEP!C1776,"")</f>
        <v/>
      </c>
      <c r="D1776" s="409" t="str">
        <f>IF(STEP!D1776&lt;&gt;"",STEP!D1776,"")</f>
        <v/>
      </c>
      <c r="E1776" s="410" t="str">
        <f>IF(STEP!E1776&lt;&gt;"",STEP!E1776,"")</f>
        <v/>
      </c>
      <c r="F1776" s="409" t="str">
        <f>IF(STEP!F1776&lt;&gt;"",STEP!F1776,"")</f>
        <v/>
      </c>
      <c r="G1776" s="508" t="str">
        <f>IF(STEP!C1776&lt;&gt;"",STEP!AD1776,"")</f>
        <v/>
      </c>
      <c r="H1776" s="407" t="str">
        <f>IF(AND(STEP!$G1776="",$J$8&lt;&gt;"ON"),"",IF(月報!AX1776&lt;&gt;"",月報!AX1776,IF(STEP!G1776&lt;&gt;"",STEP!G1776,"")))</f>
        <v/>
      </c>
      <c r="I1776" s="408" t="str">
        <f>IF(AND(STEP!$G1776="",$J$8&lt;&gt;"ON"),"",IF(月報!AZ1776&lt;&gt;"",月報!AZ1776,IF(STEP!H1776&lt;&gt;"",STEP!H1776,"")))</f>
        <v/>
      </c>
      <c r="J1776" s="408" t="str">
        <f>IF(AND(STEP!$G1776="",$J$8&lt;&gt;"ON"),"",IF(月報!BA1776&lt;&gt;"",月報!BA1776,IF(STEP!J1776&lt;&gt;"",STEP!J1776/24,"")))</f>
        <v/>
      </c>
      <c r="K1776" s="421" t="str">
        <f>IF(STEP!X1776&lt;&gt;"",STEP!X1776,"")</f>
        <v/>
      </c>
      <c r="L1776" s="421" t="str">
        <f>IF(STEP!Y1776&lt;&gt;"",STEP!Y1776,"")</f>
        <v/>
      </c>
      <c r="M1776" s="421" t="str">
        <f>IF(STEP!Z1776&lt;&gt;"",STEP!Z1776,"")</f>
        <v/>
      </c>
      <c r="N1776" s="422" t="str">
        <f>IF(STEP!R1776&lt;&gt;"",STEP!R1776,"")</f>
        <v/>
      </c>
      <c r="O1776" s="423" t="str">
        <f>IF(STEP!S1776&lt;&gt;"",STEP!S1776,"")</f>
        <v/>
      </c>
      <c r="P1776" s="316" t="str">
        <f t="shared" si="218"/>
        <v/>
      </c>
      <c r="Q1776" s="336"/>
      <c r="R1776" s="560" t="str">
        <f t="shared" si="216"/>
        <v/>
      </c>
    </row>
    <row r="1777" spans="2:18">
      <c r="B1777" s="517"/>
      <c r="C1777" s="622" t="str">
        <f>IF(STEP!C1777&lt;&gt;"",STEP!C1777,"")</f>
        <v/>
      </c>
      <c r="D1777" s="409" t="str">
        <f>IF(STEP!D1777&lt;&gt;"",STEP!D1777,"")</f>
        <v/>
      </c>
      <c r="E1777" s="410" t="str">
        <f>IF(STEP!E1777&lt;&gt;"",STEP!E1777,"")</f>
        <v/>
      </c>
      <c r="F1777" s="409" t="str">
        <f>IF(STEP!F1777&lt;&gt;"",STEP!F1777,"")</f>
        <v/>
      </c>
      <c r="G1777" s="508" t="str">
        <f>IF(STEP!C1777&lt;&gt;"",STEP!AD1777,"")</f>
        <v/>
      </c>
      <c r="H1777" s="407" t="str">
        <f>IF(AND(STEP!$G1777="",$J$8&lt;&gt;"ON"),"",IF(月報!AX1777&lt;&gt;"",月報!AX1777,IF(STEP!G1777&lt;&gt;"",STEP!G1777,"")))</f>
        <v/>
      </c>
      <c r="I1777" s="408" t="str">
        <f>IF(AND(STEP!$G1777="",$J$8&lt;&gt;"ON"),"",IF(月報!AZ1777&lt;&gt;"",月報!AZ1777,IF(STEP!H1777&lt;&gt;"",STEP!H1777,"")))</f>
        <v/>
      </c>
      <c r="J1777" s="408" t="str">
        <f>IF(AND(STEP!$G1777="",$J$8&lt;&gt;"ON"),"",IF(月報!BA1777&lt;&gt;"",月報!BA1777,IF(STEP!J1777&lt;&gt;"",STEP!J1777/24,"")))</f>
        <v/>
      </c>
      <c r="K1777" s="421" t="str">
        <f>IF(STEP!X1777&lt;&gt;"",STEP!X1777,"")</f>
        <v/>
      </c>
      <c r="L1777" s="421" t="str">
        <f>IF(STEP!Y1777&lt;&gt;"",STEP!Y1777,"")</f>
        <v/>
      </c>
      <c r="M1777" s="421" t="str">
        <f>IF(STEP!Z1777&lt;&gt;"",STEP!Z1777,"")</f>
        <v/>
      </c>
      <c r="N1777" s="422" t="str">
        <f>IF(STEP!R1777&lt;&gt;"",STEP!R1777,"")</f>
        <v/>
      </c>
      <c r="O1777" s="423" t="str">
        <f>IF(STEP!S1777&lt;&gt;"",STEP!S1777,"")</f>
        <v/>
      </c>
      <c r="P1777" s="316" t="str">
        <f t="shared" si="218"/>
        <v/>
      </c>
      <c r="Q1777" s="336"/>
      <c r="R1777" s="560" t="str">
        <f t="shared" si="216"/>
        <v/>
      </c>
    </row>
    <row r="1778" spans="2:18">
      <c r="B1778" s="517"/>
      <c r="C1778" s="622" t="str">
        <f>IF(STEP!C1778&lt;&gt;"",STEP!C1778,"")</f>
        <v/>
      </c>
      <c r="D1778" s="409" t="str">
        <f>IF(STEP!D1778&lt;&gt;"",STEP!D1778,"")</f>
        <v/>
      </c>
      <c r="E1778" s="410" t="str">
        <f>IF(STEP!E1778&lt;&gt;"",STEP!E1778,"")</f>
        <v/>
      </c>
      <c r="F1778" s="409" t="str">
        <f>IF(STEP!F1778&lt;&gt;"",STEP!F1778,"")</f>
        <v/>
      </c>
      <c r="G1778" s="508" t="str">
        <f>IF(STEP!C1778&lt;&gt;"",STEP!AD1778,"")</f>
        <v/>
      </c>
      <c r="H1778" s="407" t="str">
        <f>IF(AND(STEP!$G1778="",$J$8&lt;&gt;"ON"),"",IF(月報!AX1778&lt;&gt;"",月報!AX1778,IF(STEP!G1778&lt;&gt;"",STEP!G1778,"")))</f>
        <v/>
      </c>
      <c r="I1778" s="408" t="str">
        <f>IF(AND(STEP!$G1778="",$J$8&lt;&gt;"ON"),"",IF(月報!AZ1778&lt;&gt;"",月報!AZ1778,IF(STEP!H1778&lt;&gt;"",STEP!H1778,"")))</f>
        <v/>
      </c>
      <c r="J1778" s="408" t="str">
        <f>IF(AND(STEP!$G1778="",$J$8&lt;&gt;"ON"),"",IF(月報!BA1778&lt;&gt;"",月報!BA1778,IF(STEP!J1778&lt;&gt;"",STEP!J1778/24,"")))</f>
        <v/>
      </c>
      <c r="K1778" s="421" t="str">
        <f>IF(STEP!X1778&lt;&gt;"",STEP!X1778,"")</f>
        <v/>
      </c>
      <c r="L1778" s="421" t="str">
        <f>IF(STEP!Y1778&lt;&gt;"",STEP!Y1778,"")</f>
        <v/>
      </c>
      <c r="M1778" s="421" t="str">
        <f>IF(STEP!Z1778&lt;&gt;"",STEP!Z1778,"")</f>
        <v/>
      </c>
      <c r="N1778" s="422" t="str">
        <f>IF(STEP!R1778&lt;&gt;"",STEP!R1778,"")</f>
        <v/>
      </c>
      <c r="O1778" s="423" t="str">
        <f>IF(STEP!S1778&lt;&gt;"",STEP!S1778,"")</f>
        <v/>
      </c>
      <c r="P1778" s="316" t="str">
        <f t="shared" si="218"/>
        <v/>
      </c>
      <c r="Q1778" s="336"/>
      <c r="R1778" s="560" t="str">
        <f t="shared" si="216"/>
        <v/>
      </c>
    </row>
    <row r="1779" spans="2:18">
      <c r="B1779" s="517"/>
      <c r="C1779" s="623" t="str">
        <f>IF(STEP!C1779&lt;&gt;"",STEP!C1779,"")</f>
        <v/>
      </c>
      <c r="D1779" s="411" t="str">
        <f>IF(STEP!D1779&lt;&gt;"",STEP!D1779,"")</f>
        <v/>
      </c>
      <c r="E1779" s="412" t="str">
        <f>IF(STEP!E1779&lt;&gt;"",STEP!E1779,"")</f>
        <v/>
      </c>
      <c r="F1779" s="411" t="str">
        <f>IF(STEP!F1779&lt;&gt;"",STEP!F1779,"")</f>
        <v/>
      </c>
      <c r="G1779" s="413" t="str">
        <f>IF(STEP!C1779&lt;&gt;"",STEP!AD1779,"")</f>
        <v/>
      </c>
      <c r="H1779" s="413" t="str">
        <f>IF(AND(STEP!$G1779="",$J$8&lt;&gt;"ON"),"",IF(月報!AX1779&lt;&gt;"",月報!AX1779,IF(STEP!G1779&lt;&gt;"",STEP!G1779,"")))</f>
        <v/>
      </c>
      <c r="I1779" s="414" t="str">
        <f>IF(AND(STEP!$G1779="",$J$8&lt;&gt;"ON"),"",IF(月報!AZ1779&lt;&gt;"",月報!AZ1779,IF(STEP!H1779&lt;&gt;"",STEP!H1779,"")))</f>
        <v/>
      </c>
      <c r="J1779" s="414" t="str">
        <f>IF(AND(STEP!$G1779="",$J$8&lt;&gt;"ON"),"",IF(月報!BA1779&lt;&gt;"",月報!BA1779,IF(STEP!J1779&lt;&gt;"",STEP!J1779/24,"")))</f>
        <v/>
      </c>
      <c r="K1779" s="414" t="str">
        <f>IF(STEP!X1779&lt;&gt;"",STEP!X1779,"")</f>
        <v/>
      </c>
      <c r="L1779" s="414" t="str">
        <f>IF(STEP!Y1779&lt;&gt;"",STEP!Y1779,"")</f>
        <v/>
      </c>
      <c r="M1779" s="414" t="str">
        <f>IF(STEP!Z1779&lt;&gt;"",STEP!Z1779,"")</f>
        <v/>
      </c>
      <c r="N1779" s="424" t="str">
        <f>IF(STEP!R1779&lt;&gt;"",STEP!R1779,"")</f>
        <v/>
      </c>
      <c r="O1779" s="425" t="str">
        <f>IF(STEP!S1779&lt;&gt;"",STEP!S1779,"")</f>
        <v/>
      </c>
      <c r="P1779" s="317" t="str">
        <f t="shared" si="218"/>
        <v/>
      </c>
      <c r="Q1779" s="473"/>
      <c r="R1779" s="561" t="str">
        <f t="shared" si="216"/>
        <v/>
      </c>
    </row>
    <row r="1780" spans="2:18">
      <c r="B1780" s="517"/>
      <c r="C1780" s="624" t="str">
        <f>IF(STEP!C1780&lt;&gt;"",STEP!C1780,"")</f>
        <v/>
      </c>
      <c r="D1780" s="405" t="str">
        <f>IF(STEP!D1780&lt;&gt;"",STEP!D1780,"")</f>
        <v/>
      </c>
      <c r="E1780" s="406" t="str">
        <f>IF(STEP!E1780&lt;&gt;"",STEP!E1780,"")</f>
        <v/>
      </c>
      <c r="F1780" s="405" t="str">
        <f>IF(STEP!F1780&lt;&gt;"",STEP!F1780,"")</f>
        <v/>
      </c>
      <c r="G1780" s="407" t="str">
        <f>IF(STEP!C1780&lt;&gt;"",STEP!AD1780,"")</f>
        <v/>
      </c>
      <c r="H1780" s="407" t="str">
        <f>IF(AND(STEP!$G1780="",$J$8&lt;&gt;"ON"),"",IF(月報!AX1780&lt;&gt;"",月報!AX1780,IF(STEP!G1780&lt;&gt;"",STEP!G1780,"")))</f>
        <v/>
      </c>
      <c r="I1780" s="408" t="str">
        <f>IF(AND(STEP!$G1780="",$J$8&lt;&gt;"ON"),"",IF(月報!AZ1780&lt;&gt;"",月報!AZ1780,IF(STEP!H1780&lt;&gt;"",STEP!H1780,"")))</f>
        <v/>
      </c>
      <c r="J1780" s="408" t="str">
        <f>IF(AND(STEP!$G1780="",$J$8&lt;&gt;"ON"),"",IF(月報!BA1780&lt;&gt;"",月報!BA1780,IF(STEP!J1780&lt;&gt;"",STEP!J1780/24,"")))</f>
        <v/>
      </c>
      <c r="K1780" s="408" t="str">
        <f>IF(STEP!X1780&lt;&gt;"",STEP!X1780,"")</f>
        <v/>
      </c>
      <c r="L1780" s="408" t="str">
        <f>IF(STEP!Y1780&lt;&gt;"",STEP!Y1780,"")</f>
        <v/>
      </c>
      <c r="M1780" s="408" t="str">
        <f>IF(STEP!Z1780&lt;&gt;"",STEP!Z1780,"")</f>
        <v/>
      </c>
      <c r="N1780" s="419" t="str">
        <f>IF(STEP!R1780&lt;&gt;"",STEP!R1780,"")</f>
        <v/>
      </c>
      <c r="O1780" s="420" t="str">
        <f>IF(STEP!S1780&lt;&gt;"",STEP!S1780,"")</f>
        <v/>
      </c>
      <c r="P1780" s="315" t="str">
        <f t="shared" si="218"/>
        <v/>
      </c>
      <c r="Q1780" s="474">
        <f>SUM(P1780:P1786)</f>
        <v>0</v>
      </c>
      <c r="R1780" s="562" t="str">
        <f t="shared" si="216"/>
        <v/>
      </c>
    </row>
    <row r="1781" spans="2:18">
      <c r="B1781" s="517"/>
      <c r="C1781" s="622" t="str">
        <f>IF(STEP!C1781&lt;&gt;"",STEP!C1781,"")</f>
        <v/>
      </c>
      <c r="D1781" s="409" t="str">
        <f>IF(STEP!D1781&lt;&gt;"",STEP!D1781,"")</f>
        <v/>
      </c>
      <c r="E1781" s="410" t="str">
        <f>IF(STEP!E1781&lt;&gt;"",STEP!E1781,"")</f>
        <v/>
      </c>
      <c r="F1781" s="409" t="str">
        <f>IF(STEP!F1781&lt;&gt;"",STEP!F1781,"")</f>
        <v/>
      </c>
      <c r="G1781" s="508" t="str">
        <f>IF(STEP!C1781&lt;&gt;"",STEP!AD1781,"")</f>
        <v/>
      </c>
      <c r="H1781" s="407" t="str">
        <f>IF(AND(STEP!$G1781="",$J$8&lt;&gt;"ON"),"",IF(月報!AX1781&lt;&gt;"",月報!AX1781,IF(STEP!G1781&lt;&gt;"",STEP!G1781,"")))</f>
        <v/>
      </c>
      <c r="I1781" s="408" t="str">
        <f>IF(AND(STEP!$G1781="",$J$8&lt;&gt;"ON"),"",IF(月報!AZ1781&lt;&gt;"",月報!AZ1781,IF(STEP!H1781&lt;&gt;"",STEP!H1781,"")))</f>
        <v/>
      </c>
      <c r="J1781" s="408" t="str">
        <f>IF(AND(STEP!$G1781="",$J$8&lt;&gt;"ON"),"",IF(月報!BA1781&lt;&gt;"",月報!BA1781,IF(STEP!J1781&lt;&gt;"",STEP!J1781/24,"")))</f>
        <v/>
      </c>
      <c r="K1781" s="421" t="str">
        <f>IF(STEP!X1781&lt;&gt;"",STEP!X1781,"")</f>
        <v/>
      </c>
      <c r="L1781" s="421" t="str">
        <f>IF(STEP!Y1781&lt;&gt;"",STEP!Y1781,"")</f>
        <v/>
      </c>
      <c r="M1781" s="421" t="str">
        <f>IF(STEP!Z1781&lt;&gt;"",STEP!Z1781,"")</f>
        <v/>
      </c>
      <c r="N1781" s="422" t="str">
        <f>IF(STEP!R1781&lt;&gt;"",STEP!R1781,"")</f>
        <v/>
      </c>
      <c r="O1781" s="423" t="str">
        <f>IF(STEP!S1781&lt;&gt;"",STEP!S1781,"")</f>
        <v/>
      </c>
      <c r="P1781" s="316" t="str">
        <f t="shared" si="218"/>
        <v/>
      </c>
      <c r="Q1781" s="336"/>
      <c r="R1781" s="560" t="str">
        <f t="shared" si="216"/>
        <v/>
      </c>
    </row>
    <row r="1782" spans="2:18">
      <c r="B1782" s="517"/>
      <c r="C1782" s="622" t="str">
        <f>IF(STEP!C1782&lt;&gt;"",STEP!C1782,"")</f>
        <v/>
      </c>
      <c r="D1782" s="409" t="str">
        <f>IF(STEP!D1782&lt;&gt;"",STEP!D1782,"")</f>
        <v/>
      </c>
      <c r="E1782" s="410" t="str">
        <f>IF(STEP!E1782&lt;&gt;"",STEP!E1782,"")</f>
        <v/>
      </c>
      <c r="F1782" s="409" t="str">
        <f>IF(STEP!F1782&lt;&gt;"",STEP!F1782,"")</f>
        <v/>
      </c>
      <c r="G1782" s="508" t="str">
        <f>IF(STEP!C1782&lt;&gt;"",STEP!AD1782,"")</f>
        <v/>
      </c>
      <c r="H1782" s="407" t="str">
        <f>IF(AND(STEP!$G1782="",$J$8&lt;&gt;"ON"),"",IF(月報!AX1782&lt;&gt;"",月報!AX1782,IF(STEP!G1782&lt;&gt;"",STEP!G1782,"")))</f>
        <v/>
      </c>
      <c r="I1782" s="408" t="str">
        <f>IF(AND(STEP!$G1782="",$J$8&lt;&gt;"ON"),"",IF(月報!AZ1782&lt;&gt;"",月報!AZ1782,IF(STEP!H1782&lt;&gt;"",STEP!H1782,"")))</f>
        <v/>
      </c>
      <c r="J1782" s="408" t="str">
        <f>IF(AND(STEP!$G1782="",$J$8&lt;&gt;"ON"),"",IF(月報!BA1782&lt;&gt;"",月報!BA1782,IF(STEP!J1782&lt;&gt;"",STEP!J1782/24,"")))</f>
        <v/>
      </c>
      <c r="K1782" s="421" t="str">
        <f>IF(STEP!X1782&lt;&gt;"",STEP!X1782,"")</f>
        <v/>
      </c>
      <c r="L1782" s="421" t="str">
        <f>IF(STEP!Y1782&lt;&gt;"",STEP!Y1782,"")</f>
        <v/>
      </c>
      <c r="M1782" s="421" t="str">
        <f>IF(STEP!Z1782&lt;&gt;"",STEP!Z1782,"")</f>
        <v/>
      </c>
      <c r="N1782" s="422" t="str">
        <f>IF(STEP!R1782&lt;&gt;"",STEP!R1782,"")</f>
        <v/>
      </c>
      <c r="O1782" s="423" t="str">
        <f>IF(STEP!S1782&lt;&gt;"",STEP!S1782,"")</f>
        <v/>
      </c>
      <c r="P1782" s="316" t="str">
        <f t="shared" si="218"/>
        <v/>
      </c>
      <c r="Q1782" s="336"/>
      <c r="R1782" s="560" t="str">
        <f t="shared" si="216"/>
        <v/>
      </c>
    </row>
    <row r="1783" spans="2:18">
      <c r="B1783" s="517"/>
      <c r="C1783" s="622" t="str">
        <f>IF(STEP!C1783&lt;&gt;"",STEP!C1783,"")</f>
        <v/>
      </c>
      <c r="D1783" s="409" t="str">
        <f>IF(STEP!D1783&lt;&gt;"",STEP!D1783,"")</f>
        <v/>
      </c>
      <c r="E1783" s="410" t="str">
        <f>IF(STEP!E1783&lt;&gt;"",STEP!E1783,"")</f>
        <v/>
      </c>
      <c r="F1783" s="409" t="str">
        <f>IF(STEP!F1783&lt;&gt;"",STEP!F1783,"")</f>
        <v/>
      </c>
      <c r="G1783" s="508" t="str">
        <f>IF(STEP!C1783&lt;&gt;"",STEP!AD1783,"")</f>
        <v/>
      </c>
      <c r="H1783" s="407" t="str">
        <f>IF(AND(STEP!$G1783="",$J$8&lt;&gt;"ON"),"",IF(月報!AX1783&lt;&gt;"",月報!AX1783,IF(STEP!G1783&lt;&gt;"",STEP!G1783,"")))</f>
        <v/>
      </c>
      <c r="I1783" s="408" t="str">
        <f>IF(AND(STEP!$G1783="",$J$8&lt;&gt;"ON"),"",IF(月報!AZ1783&lt;&gt;"",月報!AZ1783,IF(STEP!H1783&lt;&gt;"",STEP!H1783,"")))</f>
        <v/>
      </c>
      <c r="J1783" s="408" t="str">
        <f>IF(AND(STEP!$G1783="",$J$8&lt;&gt;"ON"),"",IF(月報!BA1783&lt;&gt;"",月報!BA1783,IF(STEP!J1783&lt;&gt;"",STEP!J1783/24,"")))</f>
        <v/>
      </c>
      <c r="K1783" s="421" t="str">
        <f>IF(STEP!X1783&lt;&gt;"",STEP!X1783,"")</f>
        <v/>
      </c>
      <c r="L1783" s="421" t="str">
        <f>IF(STEP!Y1783&lt;&gt;"",STEP!Y1783,"")</f>
        <v/>
      </c>
      <c r="M1783" s="421" t="str">
        <f>IF(STEP!Z1783&lt;&gt;"",STEP!Z1783,"")</f>
        <v/>
      </c>
      <c r="N1783" s="422" t="str">
        <f>IF(STEP!R1783&lt;&gt;"",STEP!R1783,"")</f>
        <v/>
      </c>
      <c r="O1783" s="423" t="str">
        <f>IF(STEP!S1783&lt;&gt;"",STEP!S1783,"")</f>
        <v/>
      </c>
      <c r="P1783" s="316" t="str">
        <f t="shared" si="218"/>
        <v/>
      </c>
      <c r="Q1783" s="336"/>
      <c r="R1783" s="560" t="str">
        <f t="shared" si="216"/>
        <v/>
      </c>
    </row>
    <row r="1784" spans="2:18">
      <c r="B1784" s="517"/>
      <c r="C1784" s="622" t="str">
        <f>IF(STEP!C1784&lt;&gt;"",STEP!C1784,"")</f>
        <v/>
      </c>
      <c r="D1784" s="409" t="str">
        <f>IF(STEP!D1784&lt;&gt;"",STEP!D1784,"")</f>
        <v/>
      </c>
      <c r="E1784" s="410" t="str">
        <f>IF(STEP!E1784&lt;&gt;"",STEP!E1784,"")</f>
        <v/>
      </c>
      <c r="F1784" s="409" t="str">
        <f>IF(STEP!F1784&lt;&gt;"",STEP!F1784,"")</f>
        <v/>
      </c>
      <c r="G1784" s="508" t="str">
        <f>IF(STEP!C1784&lt;&gt;"",STEP!AD1784,"")</f>
        <v/>
      </c>
      <c r="H1784" s="407" t="str">
        <f>IF(AND(STEP!$G1784="",$J$8&lt;&gt;"ON"),"",IF(月報!AX1784&lt;&gt;"",月報!AX1784,IF(STEP!G1784&lt;&gt;"",STEP!G1784,"")))</f>
        <v/>
      </c>
      <c r="I1784" s="408" t="str">
        <f>IF(AND(STEP!$G1784="",$J$8&lt;&gt;"ON"),"",IF(月報!AZ1784&lt;&gt;"",月報!AZ1784,IF(STEP!H1784&lt;&gt;"",STEP!H1784,"")))</f>
        <v/>
      </c>
      <c r="J1784" s="408" t="str">
        <f>IF(AND(STEP!$G1784="",$J$8&lt;&gt;"ON"),"",IF(月報!BA1784&lt;&gt;"",月報!BA1784,IF(STEP!J1784&lt;&gt;"",STEP!J1784/24,"")))</f>
        <v/>
      </c>
      <c r="K1784" s="421" t="str">
        <f>IF(STEP!X1784&lt;&gt;"",STEP!X1784,"")</f>
        <v/>
      </c>
      <c r="L1784" s="421" t="str">
        <f>IF(STEP!Y1784&lt;&gt;"",STEP!Y1784,"")</f>
        <v/>
      </c>
      <c r="M1784" s="421" t="str">
        <f>IF(STEP!Z1784&lt;&gt;"",STEP!Z1784,"")</f>
        <v/>
      </c>
      <c r="N1784" s="422" t="str">
        <f>IF(STEP!R1784&lt;&gt;"",STEP!R1784,"")</f>
        <v/>
      </c>
      <c r="O1784" s="423" t="str">
        <f>IF(STEP!S1784&lt;&gt;"",STEP!S1784,"")</f>
        <v/>
      </c>
      <c r="P1784" s="316" t="str">
        <f t="shared" si="218"/>
        <v/>
      </c>
      <c r="Q1784" s="336"/>
      <c r="R1784" s="560" t="str">
        <f t="shared" ref="R1784:R1847" si="219">R1783</f>
        <v/>
      </c>
    </row>
    <row r="1785" spans="2:18">
      <c r="B1785" s="517"/>
      <c r="C1785" s="622" t="str">
        <f>IF(STEP!C1785&lt;&gt;"",STEP!C1785,"")</f>
        <v/>
      </c>
      <c r="D1785" s="409" t="str">
        <f>IF(STEP!D1785&lt;&gt;"",STEP!D1785,"")</f>
        <v/>
      </c>
      <c r="E1785" s="410" t="str">
        <f>IF(STEP!E1785&lt;&gt;"",STEP!E1785,"")</f>
        <v/>
      </c>
      <c r="F1785" s="409" t="str">
        <f>IF(STEP!F1785&lt;&gt;"",STEP!F1785,"")</f>
        <v/>
      </c>
      <c r="G1785" s="508" t="str">
        <f>IF(STEP!C1785&lt;&gt;"",STEP!AD1785,"")</f>
        <v/>
      </c>
      <c r="H1785" s="407" t="str">
        <f>IF(AND(STEP!$G1785="",$J$8&lt;&gt;"ON"),"",IF(月報!AX1785&lt;&gt;"",月報!AX1785,IF(STEP!G1785&lt;&gt;"",STEP!G1785,"")))</f>
        <v/>
      </c>
      <c r="I1785" s="408" t="str">
        <f>IF(AND(STEP!$G1785="",$J$8&lt;&gt;"ON"),"",IF(月報!AZ1785&lt;&gt;"",月報!AZ1785,IF(STEP!H1785&lt;&gt;"",STEP!H1785,"")))</f>
        <v/>
      </c>
      <c r="J1785" s="408" t="str">
        <f>IF(AND(STEP!$G1785="",$J$8&lt;&gt;"ON"),"",IF(月報!BA1785&lt;&gt;"",月報!BA1785,IF(STEP!J1785&lt;&gt;"",STEP!J1785/24,"")))</f>
        <v/>
      </c>
      <c r="K1785" s="421" t="str">
        <f>IF(STEP!X1785&lt;&gt;"",STEP!X1785,"")</f>
        <v/>
      </c>
      <c r="L1785" s="421" t="str">
        <f>IF(STEP!Y1785&lt;&gt;"",STEP!Y1785,"")</f>
        <v/>
      </c>
      <c r="M1785" s="421" t="str">
        <f>IF(STEP!Z1785&lt;&gt;"",STEP!Z1785,"")</f>
        <v/>
      </c>
      <c r="N1785" s="422" t="str">
        <f>IF(STEP!R1785&lt;&gt;"",STEP!R1785,"")</f>
        <v/>
      </c>
      <c r="O1785" s="423" t="str">
        <f>IF(STEP!S1785&lt;&gt;"",STEP!S1785,"")</f>
        <v/>
      </c>
      <c r="P1785" s="316" t="str">
        <f t="shared" si="218"/>
        <v/>
      </c>
      <c r="Q1785" s="336"/>
      <c r="R1785" s="560" t="str">
        <f t="shared" si="219"/>
        <v/>
      </c>
    </row>
    <row r="1786" spans="2:18">
      <c r="B1786" s="517"/>
      <c r="C1786" s="623" t="str">
        <f>IF(STEP!C1786&lt;&gt;"",STEP!C1786,"")</f>
        <v/>
      </c>
      <c r="D1786" s="411" t="str">
        <f>IF(STEP!D1786&lt;&gt;"",STEP!D1786,"")</f>
        <v/>
      </c>
      <c r="E1786" s="412" t="str">
        <f>IF(STEP!E1786&lt;&gt;"",STEP!E1786,"")</f>
        <v/>
      </c>
      <c r="F1786" s="411" t="str">
        <f>IF(STEP!F1786&lt;&gt;"",STEP!F1786,"")</f>
        <v/>
      </c>
      <c r="G1786" s="413" t="str">
        <f>IF(STEP!C1786&lt;&gt;"",STEP!AD1786,"")</f>
        <v/>
      </c>
      <c r="H1786" s="413" t="str">
        <f>IF(AND(STEP!$G1786="",$J$8&lt;&gt;"ON"),"",IF(月報!AX1786&lt;&gt;"",月報!AX1786,IF(STEP!G1786&lt;&gt;"",STEP!G1786,"")))</f>
        <v/>
      </c>
      <c r="I1786" s="414" t="str">
        <f>IF(AND(STEP!$G1786="",$J$8&lt;&gt;"ON"),"",IF(月報!AZ1786&lt;&gt;"",月報!AZ1786,IF(STEP!H1786&lt;&gt;"",STEP!H1786,"")))</f>
        <v/>
      </c>
      <c r="J1786" s="414" t="str">
        <f>IF(AND(STEP!$G1786="",$J$8&lt;&gt;"ON"),"",IF(月報!BA1786&lt;&gt;"",月報!BA1786,IF(STEP!J1786&lt;&gt;"",STEP!J1786/24,"")))</f>
        <v/>
      </c>
      <c r="K1786" s="414" t="str">
        <f>IF(STEP!X1786&lt;&gt;"",STEP!X1786,"")</f>
        <v/>
      </c>
      <c r="L1786" s="414" t="str">
        <f>IF(STEP!Y1786&lt;&gt;"",STEP!Y1786,"")</f>
        <v/>
      </c>
      <c r="M1786" s="414" t="str">
        <f>IF(STEP!Z1786&lt;&gt;"",STEP!Z1786,"")</f>
        <v/>
      </c>
      <c r="N1786" s="424" t="str">
        <f>IF(STEP!R1786&lt;&gt;"",STEP!R1786,"")</f>
        <v/>
      </c>
      <c r="O1786" s="425" t="str">
        <f>IF(STEP!S1786&lt;&gt;"",STEP!S1786,"")</f>
        <v/>
      </c>
      <c r="P1786" s="317" t="str">
        <f t="shared" si="218"/>
        <v/>
      </c>
      <c r="Q1786" s="473"/>
      <c r="R1786" s="561" t="str">
        <f t="shared" si="219"/>
        <v/>
      </c>
    </row>
    <row r="1787" spans="2:18">
      <c r="B1787" s="517"/>
      <c r="C1787" s="624" t="str">
        <f>IF(STEP!C1787&lt;&gt;"",STEP!C1787,"")</f>
        <v/>
      </c>
      <c r="D1787" s="405" t="str">
        <f>IF(STEP!D1787&lt;&gt;"",STEP!D1787,"")</f>
        <v/>
      </c>
      <c r="E1787" s="406" t="str">
        <f>IF(STEP!E1787&lt;&gt;"",STEP!E1787,"")</f>
        <v/>
      </c>
      <c r="F1787" s="405" t="str">
        <f>IF(STEP!F1787&lt;&gt;"",STEP!F1787,"")</f>
        <v/>
      </c>
      <c r="G1787" s="407" t="str">
        <f>IF(STEP!C1787&lt;&gt;"",STEP!AD1787,"")</f>
        <v/>
      </c>
      <c r="H1787" s="407" t="str">
        <f>IF(AND(STEP!$G1787="",$J$8&lt;&gt;"ON"),"",IF(月報!AX1787&lt;&gt;"",月報!AX1787,IF(STEP!G1787&lt;&gt;"",STEP!G1787,"")))</f>
        <v/>
      </c>
      <c r="I1787" s="408" t="str">
        <f>IF(AND(STEP!$G1787="",$J$8&lt;&gt;"ON"),"",IF(月報!AZ1787&lt;&gt;"",月報!AZ1787,IF(STEP!H1787&lt;&gt;"",STEP!H1787,"")))</f>
        <v/>
      </c>
      <c r="J1787" s="408" t="str">
        <f>IF(AND(STEP!$G1787="",$J$8&lt;&gt;"ON"),"",IF(月報!BA1787&lt;&gt;"",月報!BA1787,IF(STEP!J1787&lt;&gt;"",STEP!J1787/24,"")))</f>
        <v/>
      </c>
      <c r="K1787" s="408" t="str">
        <f>IF(STEP!X1787&lt;&gt;"",STEP!X1787,"")</f>
        <v/>
      </c>
      <c r="L1787" s="408" t="str">
        <f>IF(STEP!Y1787&lt;&gt;"",STEP!Y1787,"")</f>
        <v/>
      </c>
      <c r="M1787" s="408" t="str">
        <f>IF(STEP!Z1787&lt;&gt;"",STEP!Z1787,"")</f>
        <v/>
      </c>
      <c r="N1787" s="419" t="str">
        <f>IF(STEP!R1787&lt;&gt;"",STEP!R1787,"")</f>
        <v/>
      </c>
      <c r="O1787" s="420" t="str">
        <f>IF(STEP!S1787&lt;&gt;"",STEP!S1787,"")</f>
        <v/>
      </c>
      <c r="P1787" s="315" t="str">
        <f t="shared" si="218"/>
        <v/>
      </c>
      <c r="Q1787" s="474">
        <f>SUM(P1787:P1793)</f>
        <v>0</v>
      </c>
      <c r="R1787" s="562" t="str">
        <f t="shared" si="219"/>
        <v/>
      </c>
    </row>
    <row r="1788" spans="2:18">
      <c r="B1788" s="517"/>
      <c r="C1788" s="622" t="str">
        <f>IF(STEP!C1788&lt;&gt;"",STEP!C1788,"")</f>
        <v/>
      </c>
      <c r="D1788" s="409" t="str">
        <f>IF(STEP!D1788&lt;&gt;"",STEP!D1788,"")</f>
        <v/>
      </c>
      <c r="E1788" s="410" t="str">
        <f>IF(STEP!E1788&lt;&gt;"",STEP!E1788,"")</f>
        <v/>
      </c>
      <c r="F1788" s="409" t="str">
        <f>IF(STEP!F1788&lt;&gt;"",STEP!F1788,"")</f>
        <v/>
      </c>
      <c r="G1788" s="508" t="str">
        <f>IF(STEP!C1788&lt;&gt;"",STEP!AD1788,"")</f>
        <v/>
      </c>
      <c r="H1788" s="407" t="str">
        <f>IF(AND(STEP!$G1788="",$J$8&lt;&gt;"ON"),"",IF(月報!AX1788&lt;&gt;"",月報!AX1788,IF(STEP!G1788&lt;&gt;"",STEP!G1788,"")))</f>
        <v/>
      </c>
      <c r="I1788" s="408" t="str">
        <f>IF(AND(STEP!$G1788="",$J$8&lt;&gt;"ON"),"",IF(月報!AZ1788&lt;&gt;"",月報!AZ1788,IF(STEP!H1788&lt;&gt;"",STEP!H1788,"")))</f>
        <v/>
      </c>
      <c r="J1788" s="408" t="str">
        <f>IF(AND(STEP!$G1788="",$J$8&lt;&gt;"ON"),"",IF(月報!BA1788&lt;&gt;"",月報!BA1788,IF(STEP!J1788&lt;&gt;"",STEP!J1788/24,"")))</f>
        <v/>
      </c>
      <c r="K1788" s="421" t="str">
        <f>IF(STEP!X1788&lt;&gt;"",STEP!X1788,"")</f>
        <v/>
      </c>
      <c r="L1788" s="421" t="str">
        <f>IF(STEP!Y1788&lt;&gt;"",STEP!Y1788,"")</f>
        <v/>
      </c>
      <c r="M1788" s="421" t="str">
        <f>IF(STEP!Z1788&lt;&gt;"",STEP!Z1788,"")</f>
        <v/>
      </c>
      <c r="N1788" s="422" t="str">
        <f>IF(STEP!R1788&lt;&gt;"",STEP!R1788,"")</f>
        <v/>
      </c>
      <c r="O1788" s="423" t="str">
        <f>IF(STEP!S1788&lt;&gt;"",STEP!S1788,"")</f>
        <v/>
      </c>
      <c r="P1788" s="316" t="str">
        <f t="shared" si="218"/>
        <v/>
      </c>
      <c r="Q1788" s="336"/>
      <c r="R1788" s="560" t="str">
        <f t="shared" si="219"/>
        <v/>
      </c>
    </row>
    <row r="1789" spans="2:18">
      <c r="B1789" s="517"/>
      <c r="C1789" s="622" t="str">
        <f>IF(STEP!C1789&lt;&gt;"",STEP!C1789,"")</f>
        <v/>
      </c>
      <c r="D1789" s="409" t="str">
        <f>IF(STEP!D1789&lt;&gt;"",STEP!D1789,"")</f>
        <v/>
      </c>
      <c r="E1789" s="410" t="str">
        <f>IF(STEP!E1789&lt;&gt;"",STEP!E1789,"")</f>
        <v/>
      </c>
      <c r="F1789" s="409" t="str">
        <f>IF(STEP!F1789&lt;&gt;"",STEP!F1789,"")</f>
        <v/>
      </c>
      <c r="G1789" s="508" t="str">
        <f>IF(STEP!C1789&lt;&gt;"",STEP!AD1789,"")</f>
        <v/>
      </c>
      <c r="H1789" s="407" t="str">
        <f>IF(AND(STEP!$G1789="",$J$8&lt;&gt;"ON"),"",IF(月報!AX1789&lt;&gt;"",月報!AX1789,IF(STEP!G1789&lt;&gt;"",STEP!G1789,"")))</f>
        <v/>
      </c>
      <c r="I1789" s="408" t="str">
        <f>IF(AND(STEP!$G1789="",$J$8&lt;&gt;"ON"),"",IF(月報!AZ1789&lt;&gt;"",月報!AZ1789,IF(STEP!H1789&lt;&gt;"",STEP!H1789,"")))</f>
        <v/>
      </c>
      <c r="J1789" s="408" t="str">
        <f>IF(AND(STEP!$G1789="",$J$8&lt;&gt;"ON"),"",IF(月報!BA1789&lt;&gt;"",月報!BA1789,IF(STEP!J1789&lt;&gt;"",STEP!J1789/24,"")))</f>
        <v/>
      </c>
      <c r="K1789" s="421" t="str">
        <f>IF(STEP!X1789&lt;&gt;"",STEP!X1789,"")</f>
        <v/>
      </c>
      <c r="L1789" s="421" t="str">
        <f>IF(STEP!Y1789&lt;&gt;"",STEP!Y1789,"")</f>
        <v/>
      </c>
      <c r="M1789" s="421" t="str">
        <f>IF(STEP!Z1789&lt;&gt;"",STEP!Z1789,"")</f>
        <v/>
      </c>
      <c r="N1789" s="422" t="str">
        <f>IF(STEP!R1789&lt;&gt;"",STEP!R1789,"")</f>
        <v/>
      </c>
      <c r="O1789" s="423" t="str">
        <f>IF(STEP!S1789&lt;&gt;"",STEP!S1789,"")</f>
        <v/>
      </c>
      <c r="P1789" s="316" t="str">
        <f t="shared" si="218"/>
        <v/>
      </c>
      <c r="Q1789" s="336"/>
      <c r="R1789" s="560" t="str">
        <f t="shared" si="219"/>
        <v/>
      </c>
    </row>
    <row r="1790" spans="2:18">
      <c r="B1790" s="517"/>
      <c r="C1790" s="622" t="str">
        <f>IF(STEP!C1790&lt;&gt;"",STEP!C1790,"")</f>
        <v/>
      </c>
      <c r="D1790" s="409" t="str">
        <f>IF(STEP!D1790&lt;&gt;"",STEP!D1790,"")</f>
        <v/>
      </c>
      <c r="E1790" s="410" t="str">
        <f>IF(STEP!E1790&lt;&gt;"",STEP!E1790,"")</f>
        <v/>
      </c>
      <c r="F1790" s="409" t="str">
        <f>IF(STEP!F1790&lt;&gt;"",STEP!F1790,"")</f>
        <v/>
      </c>
      <c r="G1790" s="508" t="str">
        <f>IF(STEP!C1790&lt;&gt;"",STEP!AD1790,"")</f>
        <v/>
      </c>
      <c r="H1790" s="407" t="str">
        <f>IF(AND(STEP!$G1790="",$J$8&lt;&gt;"ON"),"",IF(月報!AX1790&lt;&gt;"",月報!AX1790,IF(STEP!G1790&lt;&gt;"",STEP!G1790,"")))</f>
        <v/>
      </c>
      <c r="I1790" s="408" t="str">
        <f>IF(AND(STEP!$G1790="",$J$8&lt;&gt;"ON"),"",IF(月報!AZ1790&lt;&gt;"",月報!AZ1790,IF(STEP!H1790&lt;&gt;"",STEP!H1790,"")))</f>
        <v/>
      </c>
      <c r="J1790" s="408" t="str">
        <f>IF(AND(STEP!$G1790="",$J$8&lt;&gt;"ON"),"",IF(月報!BA1790&lt;&gt;"",月報!BA1790,IF(STEP!J1790&lt;&gt;"",STEP!J1790/24,"")))</f>
        <v/>
      </c>
      <c r="K1790" s="421" t="str">
        <f>IF(STEP!X1790&lt;&gt;"",STEP!X1790,"")</f>
        <v/>
      </c>
      <c r="L1790" s="421" t="str">
        <f>IF(STEP!Y1790&lt;&gt;"",STEP!Y1790,"")</f>
        <v/>
      </c>
      <c r="M1790" s="421" t="str">
        <f>IF(STEP!Z1790&lt;&gt;"",STEP!Z1790,"")</f>
        <v/>
      </c>
      <c r="N1790" s="422" t="str">
        <f>IF(STEP!R1790&lt;&gt;"",STEP!R1790,"")</f>
        <v/>
      </c>
      <c r="O1790" s="423" t="str">
        <f>IF(STEP!S1790&lt;&gt;"",STEP!S1790,"")</f>
        <v/>
      </c>
      <c r="P1790" s="316" t="str">
        <f t="shared" si="218"/>
        <v/>
      </c>
      <c r="Q1790" s="336"/>
      <c r="R1790" s="560" t="str">
        <f t="shared" si="219"/>
        <v/>
      </c>
    </row>
    <row r="1791" spans="2:18">
      <c r="B1791" s="517"/>
      <c r="C1791" s="622" t="str">
        <f>IF(STEP!C1791&lt;&gt;"",STEP!C1791,"")</f>
        <v/>
      </c>
      <c r="D1791" s="409" t="str">
        <f>IF(STEP!D1791&lt;&gt;"",STEP!D1791,"")</f>
        <v/>
      </c>
      <c r="E1791" s="410" t="str">
        <f>IF(STEP!E1791&lt;&gt;"",STEP!E1791,"")</f>
        <v/>
      </c>
      <c r="F1791" s="409" t="str">
        <f>IF(STEP!F1791&lt;&gt;"",STEP!F1791,"")</f>
        <v/>
      </c>
      <c r="G1791" s="508" t="str">
        <f>IF(STEP!C1791&lt;&gt;"",STEP!AD1791,"")</f>
        <v/>
      </c>
      <c r="H1791" s="407" t="str">
        <f>IF(AND(STEP!$G1791="",$J$8&lt;&gt;"ON"),"",IF(月報!AX1791&lt;&gt;"",月報!AX1791,IF(STEP!G1791&lt;&gt;"",STEP!G1791,"")))</f>
        <v/>
      </c>
      <c r="I1791" s="408" t="str">
        <f>IF(AND(STEP!$G1791="",$J$8&lt;&gt;"ON"),"",IF(月報!AZ1791&lt;&gt;"",月報!AZ1791,IF(STEP!H1791&lt;&gt;"",STEP!H1791,"")))</f>
        <v/>
      </c>
      <c r="J1791" s="408" t="str">
        <f>IF(AND(STEP!$G1791="",$J$8&lt;&gt;"ON"),"",IF(月報!BA1791&lt;&gt;"",月報!BA1791,IF(STEP!J1791&lt;&gt;"",STEP!J1791/24,"")))</f>
        <v/>
      </c>
      <c r="K1791" s="421" t="str">
        <f>IF(STEP!X1791&lt;&gt;"",STEP!X1791,"")</f>
        <v/>
      </c>
      <c r="L1791" s="421" t="str">
        <f>IF(STEP!Y1791&lt;&gt;"",STEP!Y1791,"")</f>
        <v/>
      </c>
      <c r="M1791" s="421" t="str">
        <f>IF(STEP!Z1791&lt;&gt;"",STEP!Z1791,"")</f>
        <v/>
      </c>
      <c r="N1791" s="422" t="str">
        <f>IF(STEP!R1791&lt;&gt;"",STEP!R1791,"")</f>
        <v/>
      </c>
      <c r="O1791" s="423" t="str">
        <f>IF(STEP!S1791&lt;&gt;"",STEP!S1791,"")</f>
        <v/>
      </c>
      <c r="P1791" s="316" t="str">
        <f t="shared" si="218"/>
        <v/>
      </c>
      <c r="Q1791" s="336"/>
      <c r="R1791" s="560" t="str">
        <f t="shared" si="219"/>
        <v/>
      </c>
    </row>
    <row r="1792" spans="2:18">
      <c r="B1792" s="517"/>
      <c r="C1792" s="622" t="str">
        <f>IF(STEP!C1792&lt;&gt;"",STEP!C1792,"")</f>
        <v/>
      </c>
      <c r="D1792" s="409" t="str">
        <f>IF(STEP!D1792&lt;&gt;"",STEP!D1792,"")</f>
        <v/>
      </c>
      <c r="E1792" s="410" t="str">
        <f>IF(STEP!E1792&lt;&gt;"",STEP!E1792,"")</f>
        <v/>
      </c>
      <c r="F1792" s="409" t="str">
        <f>IF(STEP!F1792&lt;&gt;"",STEP!F1792,"")</f>
        <v/>
      </c>
      <c r="G1792" s="508" t="str">
        <f>IF(STEP!C1792&lt;&gt;"",STEP!AD1792,"")</f>
        <v/>
      </c>
      <c r="H1792" s="407" t="str">
        <f>IF(AND(STEP!$G1792="",$J$8&lt;&gt;"ON"),"",IF(月報!AX1792&lt;&gt;"",月報!AX1792,IF(STEP!G1792&lt;&gt;"",STEP!G1792,"")))</f>
        <v/>
      </c>
      <c r="I1792" s="408" t="str">
        <f>IF(AND(STEP!$G1792="",$J$8&lt;&gt;"ON"),"",IF(月報!AZ1792&lt;&gt;"",月報!AZ1792,IF(STEP!H1792&lt;&gt;"",STEP!H1792,"")))</f>
        <v/>
      </c>
      <c r="J1792" s="408" t="str">
        <f>IF(AND(STEP!$G1792="",$J$8&lt;&gt;"ON"),"",IF(月報!BA1792&lt;&gt;"",月報!BA1792,IF(STEP!J1792&lt;&gt;"",STEP!J1792/24,"")))</f>
        <v/>
      </c>
      <c r="K1792" s="421" t="str">
        <f>IF(STEP!X1792&lt;&gt;"",STEP!X1792,"")</f>
        <v/>
      </c>
      <c r="L1792" s="421" t="str">
        <f>IF(STEP!Y1792&lt;&gt;"",STEP!Y1792,"")</f>
        <v/>
      </c>
      <c r="M1792" s="421" t="str">
        <f>IF(STEP!Z1792&lt;&gt;"",STEP!Z1792,"")</f>
        <v/>
      </c>
      <c r="N1792" s="422" t="str">
        <f>IF(STEP!R1792&lt;&gt;"",STEP!R1792,"")</f>
        <v/>
      </c>
      <c r="O1792" s="423" t="str">
        <f>IF(STEP!S1792&lt;&gt;"",STEP!S1792,"")</f>
        <v/>
      </c>
      <c r="P1792" s="316" t="str">
        <f t="shared" si="218"/>
        <v/>
      </c>
      <c r="Q1792" s="336"/>
      <c r="R1792" s="560" t="str">
        <f t="shared" si="219"/>
        <v/>
      </c>
    </row>
    <row r="1793" spans="2:18">
      <c r="B1793" s="517"/>
      <c r="C1793" s="623" t="str">
        <f>IF(STEP!C1793&lt;&gt;"",STEP!C1793,"")</f>
        <v/>
      </c>
      <c r="D1793" s="411" t="str">
        <f>IF(STEP!D1793&lt;&gt;"",STEP!D1793,"")</f>
        <v/>
      </c>
      <c r="E1793" s="412" t="str">
        <f>IF(STEP!E1793&lt;&gt;"",STEP!E1793,"")</f>
        <v/>
      </c>
      <c r="F1793" s="411" t="str">
        <f>IF(STEP!F1793&lt;&gt;"",STEP!F1793,"")</f>
        <v/>
      </c>
      <c r="G1793" s="413" t="str">
        <f>IF(STEP!C1793&lt;&gt;"",STEP!AD1793,"")</f>
        <v/>
      </c>
      <c r="H1793" s="413" t="str">
        <f>IF(AND(STEP!$G1793="",$J$8&lt;&gt;"ON"),"",IF(月報!AX1793&lt;&gt;"",月報!AX1793,IF(STEP!G1793&lt;&gt;"",STEP!G1793,"")))</f>
        <v/>
      </c>
      <c r="I1793" s="414" t="str">
        <f>IF(AND(STEP!$G1793="",$J$8&lt;&gt;"ON"),"",IF(月報!AZ1793&lt;&gt;"",月報!AZ1793,IF(STEP!H1793&lt;&gt;"",STEP!H1793,"")))</f>
        <v/>
      </c>
      <c r="J1793" s="414" t="str">
        <f>IF(AND(STEP!$G1793="",$J$8&lt;&gt;"ON"),"",IF(月報!BA1793&lt;&gt;"",月報!BA1793,IF(STEP!J1793&lt;&gt;"",STEP!J1793/24,"")))</f>
        <v/>
      </c>
      <c r="K1793" s="414" t="str">
        <f>IF(STEP!X1793&lt;&gt;"",STEP!X1793,"")</f>
        <v/>
      </c>
      <c r="L1793" s="414" t="str">
        <f>IF(STEP!Y1793&lt;&gt;"",STEP!Y1793,"")</f>
        <v/>
      </c>
      <c r="M1793" s="414" t="str">
        <f>IF(STEP!Z1793&lt;&gt;"",STEP!Z1793,"")</f>
        <v/>
      </c>
      <c r="N1793" s="424" t="str">
        <f>IF(STEP!R1793&lt;&gt;"",STEP!R1793,"")</f>
        <v/>
      </c>
      <c r="O1793" s="425" t="str">
        <f>IF(STEP!S1793&lt;&gt;"",STEP!S1793,"")</f>
        <v/>
      </c>
      <c r="P1793" s="317" t="str">
        <f t="shared" si="218"/>
        <v/>
      </c>
      <c r="Q1793" s="473"/>
      <c r="R1793" s="561" t="str">
        <f t="shared" si="219"/>
        <v/>
      </c>
    </row>
    <row r="1794" spans="2:18">
      <c r="B1794" s="517"/>
      <c r="C1794" s="624" t="str">
        <f>IF(STEP!C1794&lt;&gt;"",STEP!C1794,"")</f>
        <v/>
      </c>
      <c r="D1794" s="405" t="str">
        <f>IF(STEP!D1794&lt;&gt;"",STEP!D1794,"")</f>
        <v/>
      </c>
      <c r="E1794" s="406" t="str">
        <f>IF(STEP!E1794&lt;&gt;"",STEP!E1794,"")</f>
        <v/>
      </c>
      <c r="F1794" s="405" t="str">
        <f>IF(STEP!F1794&lt;&gt;"",STEP!F1794,"")</f>
        <v/>
      </c>
      <c r="G1794" s="407" t="str">
        <f>IF(STEP!C1794&lt;&gt;"",STEP!AD1794,"")</f>
        <v/>
      </c>
      <c r="H1794" s="407" t="str">
        <f>IF(AND(STEP!$G1794="",$J$8&lt;&gt;"ON"),"",IF(月報!AX1794&lt;&gt;"",月報!AX1794,IF(STEP!G1794&lt;&gt;"",STEP!G1794,"")))</f>
        <v/>
      </c>
      <c r="I1794" s="408" t="str">
        <f>IF(AND(STEP!$G1794="",$J$8&lt;&gt;"ON"),"",IF(月報!AZ1794&lt;&gt;"",月報!AZ1794,IF(STEP!H1794&lt;&gt;"",STEP!H1794,"")))</f>
        <v/>
      </c>
      <c r="J1794" s="408" t="str">
        <f>IF(AND(STEP!$G1794="",$J$8&lt;&gt;"ON"),"",IF(月報!BA1794&lt;&gt;"",月報!BA1794,IF(STEP!J1794&lt;&gt;"",STEP!J1794/24,"")))</f>
        <v/>
      </c>
      <c r="K1794" s="408" t="str">
        <f>IF(STEP!X1794&lt;&gt;"",STEP!X1794,"")</f>
        <v/>
      </c>
      <c r="L1794" s="408" t="str">
        <f>IF(STEP!Y1794&lt;&gt;"",STEP!Y1794,"")</f>
        <v/>
      </c>
      <c r="M1794" s="408" t="str">
        <f>IF(STEP!Z1794&lt;&gt;"",STEP!Z1794,"")</f>
        <v/>
      </c>
      <c r="N1794" s="419" t="str">
        <f>IF(STEP!R1794&lt;&gt;"",STEP!R1794,"")</f>
        <v/>
      </c>
      <c r="O1794" s="420" t="str">
        <f>IF(STEP!S1794&lt;&gt;"",STEP!S1794,"")</f>
        <v/>
      </c>
      <c r="P1794" s="315" t="str">
        <f t="shared" si="218"/>
        <v/>
      </c>
      <c r="Q1794" s="474">
        <f>SUM(P1794:P1800)</f>
        <v>0</v>
      </c>
      <c r="R1794" s="562" t="str">
        <f t="shared" si="219"/>
        <v/>
      </c>
    </row>
    <row r="1795" spans="2:18">
      <c r="B1795" s="517"/>
      <c r="C1795" s="622" t="str">
        <f>IF(STEP!C1795&lt;&gt;"",STEP!C1795,"")</f>
        <v/>
      </c>
      <c r="D1795" s="409" t="str">
        <f>IF(STEP!D1795&lt;&gt;"",STEP!D1795,"")</f>
        <v/>
      </c>
      <c r="E1795" s="410" t="str">
        <f>IF(STEP!E1795&lt;&gt;"",STEP!E1795,"")</f>
        <v/>
      </c>
      <c r="F1795" s="409" t="str">
        <f>IF(STEP!F1795&lt;&gt;"",STEP!F1795,"")</f>
        <v/>
      </c>
      <c r="G1795" s="508" t="str">
        <f>IF(STEP!C1795&lt;&gt;"",STEP!AD1795,"")</f>
        <v/>
      </c>
      <c r="H1795" s="407" t="str">
        <f>IF(AND(STEP!$G1795="",$J$8&lt;&gt;"ON"),"",IF(月報!AX1795&lt;&gt;"",月報!AX1795,IF(STEP!G1795&lt;&gt;"",STEP!G1795,"")))</f>
        <v/>
      </c>
      <c r="I1795" s="408" t="str">
        <f>IF(AND(STEP!$G1795="",$J$8&lt;&gt;"ON"),"",IF(月報!AZ1795&lt;&gt;"",月報!AZ1795,IF(STEP!H1795&lt;&gt;"",STEP!H1795,"")))</f>
        <v/>
      </c>
      <c r="J1795" s="408" t="str">
        <f>IF(AND(STEP!$G1795="",$J$8&lt;&gt;"ON"),"",IF(月報!BA1795&lt;&gt;"",月報!BA1795,IF(STEP!J1795&lt;&gt;"",STEP!J1795/24,"")))</f>
        <v/>
      </c>
      <c r="K1795" s="421" t="str">
        <f>IF(STEP!X1795&lt;&gt;"",STEP!X1795,"")</f>
        <v/>
      </c>
      <c r="L1795" s="421" t="str">
        <f>IF(STEP!Y1795&lt;&gt;"",STEP!Y1795,"")</f>
        <v/>
      </c>
      <c r="M1795" s="421" t="str">
        <f>IF(STEP!Z1795&lt;&gt;"",STEP!Z1795,"")</f>
        <v/>
      </c>
      <c r="N1795" s="422" t="str">
        <f>IF(STEP!R1795&lt;&gt;"",STEP!R1795,"")</f>
        <v/>
      </c>
      <c r="O1795" s="423" t="str">
        <f>IF(STEP!S1795&lt;&gt;"",STEP!S1795,"")</f>
        <v/>
      </c>
      <c r="P1795" s="316" t="str">
        <f t="shared" si="218"/>
        <v/>
      </c>
      <c r="Q1795" s="336"/>
      <c r="R1795" s="560" t="str">
        <f t="shared" si="219"/>
        <v/>
      </c>
    </row>
    <row r="1796" spans="2:18">
      <c r="B1796" s="517"/>
      <c r="C1796" s="622" t="str">
        <f>IF(STEP!C1796&lt;&gt;"",STEP!C1796,"")</f>
        <v/>
      </c>
      <c r="D1796" s="409" t="str">
        <f>IF(STEP!D1796&lt;&gt;"",STEP!D1796,"")</f>
        <v/>
      </c>
      <c r="E1796" s="410" t="str">
        <f>IF(STEP!E1796&lt;&gt;"",STEP!E1796,"")</f>
        <v/>
      </c>
      <c r="F1796" s="409" t="str">
        <f>IF(STEP!F1796&lt;&gt;"",STEP!F1796,"")</f>
        <v/>
      </c>
      <c r="G1796" s="508" t="str">
        <f>IF(STEP!C1796&lt;&gt;"",STEP!AD1796,"")</f>
        <v/>
      </c>
      <c r="H1796" s="407" t="str">
        <f>IF(AND(STEP!$G1796="",$J$8&lt;&gt;"ON"),"",IF(月報!AX1796&lt;&gt;"",月報!AX1796,IF(STEP!G1796&lt;&gt;"",STEP!G1796,"")))</f>
        <v/>
      </c>
      <c r="I1796" s="408" t="str">
        <f>IF(AND(STEP!$G1796="",$J$8&lt;&gt;"ON"),"",IF(月報!AZ1796&lt;&gt;"",月報!AZ1796,IF(STEP!H1796&lt;&gt;"",STEP!H1796,"")))</f>
        <v/>
      </c>
      <c r="J1796" s="408" t="str">
        <f>IF(AND(STEP!$G1796="",$J$8&lt;&gt;"ON"),"",IF(月報!BA1796&lt;&gt;"",月報!BA1796,IF(STEP!J1796&lt;&gt;"",STEP!J1796/24,"")))</f>
        <v/>
      </c>
      <c r="K1796" s="421" t="str">
        <f>IF(STEP!X1796&lt;&gt;"",STEP!X1796,"")</f>
        <v/>
      </c>
      <c r="L1796" s="421" t="str">
        <f>IF(STEP!Y1796&lt;&gt;"",STEP!Y1796,"")</f>
        <v/>
      </c>
      <c r="M1796" s="421" t="str">
        <f>IF(STEP!Z1796&lt;&gt;"",STEP!Z1796,"")</f>
        <v/>
      </c>
      <c r="N1796" s="422" t="str">
        <f>IF(STEP!R1796&lt;&gt;"",STEP!R1796,"")</f>
        <v/>
      </c>
      <c r="O1796" s="423" t="str">
        <f>IF(STEP!S1796&lt;&gt;"",STEP!S1796,"")</f>
        <v/>
      </c>
      <c r="P1796" s="316" t="str">
        <f t="shared" si="218"/>
        <v/>
      </c>
      <c r="Q1796" s="336"/>
      <c r="R1796" s="560" t="str">
        <f t="shared" si="219"/>
        <v/>
      </c>
    </row>
    <row r="1797" spans="2:18">
      <c r="B1797" s="517"/>
      <c r="C1797" s="622" t="str">
        <f>IF(STEP!C1797&lt;&gt;"",STEP!C1797,"")</f>
        <v/>
      </c>
      <c r="D1797" s="409" t="str">
        <f>IF(STEP!D1797&lt;&gt;"",STEP!D1797,"")</f>
        <v/>
      </c>
      <c r="E1797" s="410" t="str">
        <f>IF(STEP!E1797&lt;&gt;"",STEP!E1797,"")</f>
        <v/>
      </c>
      <c r="F1797" s="409" t="str">
        <f>IF(STEP!F1797&lt;&gt;"",STEP!F1797,"")</f>
        <v/>
      </c>
      <c r="G1797" s="508" t="str">
        <f>IF(STEP!C1797&lt;&gt;"",STEP!AD1797,"")</f>
        <v/>
      </c>
      <c r="H1797" s="407" t="str">
        <f>IF(AND(STEP!$G1797="",$J$8&lt;&gt;"ON"),"",IF(月報!AX1797&lt;&gt;"",月報!AX1797,IF(STEP!G1797&lt;&gt;"",STEP!G1797,"")))</f>
        <v/>
      </c>
      <c r="I1797" s="408" t="str">
        <f>IF(AND(STEP!$G1797="",$J$8&lt;&gt;"ON"),"",IF(月報!AZ1797&lt;&gt;"",月報!AZ1797,IF(STEP!H1797&lt;&gt;"",STEP!H1797,"")))</f>
        <v/>
      </c>
      <c r="J1797" s="408" t="str">
        <f>IF(AND(STEP!$G1797="",$J$8&lt;&gt;"ON"),"",IF(月報!BA1797&lt;&gt;"",月報!BA1797,IF(STEP!J1797&lt;&gt;"",STEP!J1797/24,"")))</f>
        <v/>
      </c>
      <c r="K1797" s="421" t="str">
        <f>IF(STEP!X1797&lt;&gt;"",STEP!X1797,"")</f>
        <v/>
      </c>
      <c r="L1797" s="421" t="str">
        <f>IF(STEP!Y1797&lt;&gt;"",STEP!Y1797,"")</f>
        <v/>
      </c>
      <c r="M1797" s="421" t="str">
        <f>IF(STEP!Z1797&lt;&gt;"",STEP!Z1797,"")</f>
        <v/>
      </c>
      <c r="N1797" s="422" t="str">
        <f>IF(STEP!R1797&lt;&gt;"",STEP!R1797,"")</f>
        <v/>
      </c>
      <c r="O1797" s="423" t="str">
        <f>IF(STEP!S1797&lt;&gt;"",STEP!S1797,"")</f>
        <v/>
      </c>
      <c r="P1797" s="316" t="str">
        <f t="shared" si="218"/>
        <v/>
      </c>
      <c r="Q1797" s="336"/>
      <c r="R1797" s="560" t="str">
        <f t="shared" si="219"/>
        <v/>
      </c>
    </row>
    <row r="1798" spans="2:18">
      <c r="B1798" s="517"/>
      <c r="C1798" s="622" t="str">
        <f>IF(STEP!C1798&lt;&gt;"",STEP!C1798,"")</f>
        <v/>
      </c>
      <c r="D1798" s="409" t="str">
        <f>IF(STEP!D1798&lt;&gt;"",STEP!D1798,"")</f>
        <v/>
      </c>
      <c r="E1798" s="410" t="str">
        <f>IF(STEP!E1798&lt;&gt;"",STEP!E1798,"")</f>
        <v/>
      </c>
      <c r="F1798" s="409" t="str">
        <f>IF(STEP!F1798&lt;&gt;"",STEP!F1798,"")</f>
        <v/>
      </c>
      <c r="G1798" s="508" t="str">
        <f>IF(STEP!C1798&lt;&gt;"",STEP!AD1798,"")</f>
        <v/>
      </c>
      <c r="H1798" s="407" t="str">
        <f>IF(AND(STEP!$G1798="",$J$8&lt;&gt;"ON"),"",IF(月報!AX1798&lt;&gt;"",月報!AX1798,IF(STEP!G1798&lt;&gt;"",STEP!G1798,"")))</f>
        <v/>
      </c>
      <c r="I1798" s="408" t="str">
        <f>IF(AND(STEP!$G1798="",$J$8&lt;&gt;"ON"),"",IF(月報!AZ1798&lt;&gt;"",月報!AZ1798,IF(STEP!H1798&lt;&gt;"",STEP!H1798,"")))</f>
        <v/>
      </c>
      <c r="J1798" s="408" t="str">
        <f>IF(AND(STEP!$G1798="",$J$8&lt;&gt;"ON"),"",IF(月報!BA1798&lt;&gt;"",月報!BA1798,IF(STEP!J1798&lt;&gt;"",STEP!J1798/24,"")))</f>
        <v/>
      </c>
      <c r="K1798" s="421" t="str">
        <f>IF(STEP!X1798&lt;&gt;"",STEP!X1798,"")</f>
        <v/>
      </c>
      <c r="L1798" s="421" t="str">
        <f>IF(STEP!Y1798&lt;&gt;"",STEP!Y1798,"")</f>
        <v/>
      </c>
      <c r="M1798" s="421" t="str">
        <f>IF(STEP!Z1798&lt;&gt;"",STEP!Z1798,"")</f>
        <v/>
      </c>
      <c r="N1798" s="422" t="str">
        <f>IF(STEP!R1798&lt;&gt;"",STEP!R1798,"")</f>
        <v/>
      </c>
      <c r="O1798" s="423" t="str">
        <f>IF(STEP!S1798&lt;&gt;"",STEP!S1798,"")</f>
        <v/>
      </c>
      <c r="P1798" s="316" t="str">
        <f t="shared" si="218"/>
        <v/>
      </c>
      <c r="Q1798" s="336"/>
      <c r="R1798" s="560" t="str">
        <f t="shared" si="219"/>
        <v/>
      </c>
    </row>
    <row r="1799" spans="2:18">
      <c r="B1799" s="517"/>
      <c r="C1799" s="622" t="str">
        <f>IF(STEP!C1799&lt;&gt;"",STEP!C1799,"")</f>
        <v/>
      </c>
      <c r="D1799" s="409" t="str">
        <f>IF(STEP!D1799&lt;&gt;"",STEP!D1799,"")</f>
        <v/>
      </c>
      <c r="E1799" s="410" t="str">
        <f>IF(STEP!E1799&lt;&gt;"",STEP!E1799,"")</f>
        <v/>
      </c>
      <c r="F1799" s="409" t="str">
        <f>IF(STEP!F1799&lt;&gt;"",STEP!F1799,"")</f>
        <v/>
      </c>
      <c r="G1799" s="508" t="str">
        <f>IF(STEP!C1799&lt;&gt;"",STEP!AD1799,"")</f>
        <v/>
      </c>
      <c r="H1799" s="407" t="str">
        <f>IF(AND(STEP!$G1799="",$J$8&lt;&gt;"ON"),"",IF(月報!AX1799&lt;&gt;"",月報!AX1799,IF(STEP!G1799&lt;&gt;"",STEP!G1799,"")))</f>
        <v/>
      </c>
      <c r="I1799" s="408" t="str">
        <f>IF(AND(STEP!$G1799="",$J$8&lt;&gt;"ON"),"",IF(月報!AZ1799&lt;&gt;"",月報!AZ1799,IF(STEP!H1799&lt;&gt;"",STEP!H1799,"")))</f>
        <v/>
      </c>
      <c r="J1799" s="408" t="str">
        <f>IF(AND(STEP!$G1799="",$J$8&lt;&gt;"ON"),"",IF(月報!BA1799&lt;&gt;"",月報!BA1799,IF(STEP!J1799&lt;&gt;"",STEP!J1799/24,"")))</f>
        <v/>
      </c>
      <c r="K1799" s="421" t="str">
        <f>IF(STEP!X1799&lt;&gt;"",STEP!X1799,"")</f>
        <v/>
      </c>
      <c r="L1799" s="421" t="str">
        <f>IF(STEP!Y1799&lt;&gt;"",STEP!Y1799,"")</f>
        <v/>
      </c>
      <c r="M1799" s="421" t="str">
        <f>IF(STEP!Z1799&lt;&gt;"",STEP!Z1799,"")</f>
        <v/>
      </c>
      <c r="N1799" s="422" t="str">
        <f>IF(STEP!R1799&lt;&gt;"",STEP!R1799,"")</f>
        <v/>
      </c>
      <c r="O1799" s="423" t="str">
        <f>IF(STEP!S1799&lt;&gt;"",STEP!S1799,"")</f>
        <v/>
      </c>
      <c r="P1799" s="316" t="str">
        <f t="shared" si="218"/>
        <v/>
      </c>
      <c r="Q1799" s="336"/>
      <c r="R1799" s="560" t="str">
        <f t="shared" si="219"/>
        <v/>
      </c>
    </row>
    <row r="1800" spans="2:18" ht="13.8" thickBot="1">
      <c r="B1800" s="518"/>
      <c r="C1800" s="625" t="str">
        <f>IF(STEP!C1800&lt;&gt;"",STEP!C1800,"")</f>
        <v/>
      </c>
      <c r="D1800" s="415" t="str">
        <f>IF(STEP!D1800&lt;&gt;"",STEP!D1800,"")</f>
        <v/>
      </c>
      <c r="E1800" s="416" t="str">
        <f>IF(STEP!E1800&lt;&gt;"",STEP!E1800,"")</f>
        <v/>
      </c>
      <c r="F1800" s="415" t="str">
        <f>IF(STEP!F1800&lt;&gt;"",STEP!F1800,"")</f>
        <v/>
      </c>
      <c r="G1800" s="417" t="str">
        <f>IF(STEP!C1800&lt;&gt;"",STEP!AD1800,"")</f>
        <v/>
      </c>
      <c r="H1800" s="417" t="str">
        <f>IF(AND(STEP!$G1800="",$J$8&lt;&gt;"ON"),"",IF(月報!AX1800&lt;&gt;"",月報!AX1800,IF(STEP!G1800&lt;&gt;"",STEP!G1800,"")))</f>
        <v/>
      </c>
      <c r="I1800" s="418" t="str">
        <f>IF(AND(STEP!$G1800="",$J$8&lt;&gt;"ON"),"",IF(月報!AZ1800&lt;&gt;"",月報!AZ1800,IF(STEP!H1800&lt;&gt;"",STEP!H1800,"")))</f>
        <v/>
      </c>
      <c r="J1800" s="418" t="str">
        <f>IF(AND(STEP!$G1800="",$J$8&lt;&gt;"ON"),"",IF(月報!BA1800&lt;&gt;"",月報!BA1800,IF(STEP!J1800&lt;&gt;"",STEP!J1800/24,"")))</f>
        <v/>
      </c>
      <c r="K1800" s="418" t="str">
        <f>IF(STEP!X1800&lt;&gt;"",STEP!X1800,"")</f>
        <v/>
      </c>
      <c r="L1800" s="418" t="str">
        <f>IF(STEP!Y1800&lt;&gt;"",STEP!Y1800,"")</f>
        <v/>
      </c>
      <c r="M1800" s="418" t="str">
        <f>IF(STEP!Z1800&lt;&gt;"",STEP!Z1800,"")</f>
        <v/>
      </c>
      <c r="N1800" s="426" t="str">
        <f>IF(STEP!R1800&lt;&gt;"",STEP!R1800,"")</f>
        <v/>
      </c>
      <c r="O1800" s="427" t="str">
        <f>IF(STEP!S1800&lt;&gt;"",STEP!S1800,"")</f>
        <v/>
      </c>
      <c r="P1800" s="318" t="str">
        <f t="shared" si="218"/>
        <v/>
      </c>
      <c r="Q1800" s="338"/>
      <c r="R1800" s="563" t="str">
        <f t="shared" si="219"/>
        <v/>
      </c>
    </row>
    <row r="1801" spans="2:18">
      <c r="B1801" s="516" t="s">
        <v>416</v>
      </c>
      <c r="C1801" s="626"/>
      <c r="D1801" s="324"/>
      <c r="E1801" s="325"/>
      <c r="F1801" s="578" t="s">
        <v>465</v>
      </c>
      <c r="G1801" s="320"/>
      <c r="H1801" s="320"/>
      <c r="I1801" s="326"/>
      <c r="J1801" s="326"/>
      <c r="K1801" s="326"/>
      <c r="L1801" s="326"/>
      <c r="M1801" s="326"/>
      <c r="N1801" s="327"/>
      <c r="O1801" s="328"/>
      <c r="P1801" s="335"/>
      <c r="Q1801" s="336"/>
      <c r="R1801" s="564" t="str">
        <f t="shared" si="219"/>
        <v/>
      </c>
    </row>
    <row r="1802" spans="2:18">
      <c r="B1802" s="516"/>
      <c r="C1802" s="626"/>
      <c r="D1802" s="324"/>
      <c r="E1802" s="325"/>
      <c r="F1802" s="324"/>
      <c r="G1802" s="320"/>
      <c r="H1802" s="320"/>
      <c r="I1802" s="326"/>
      <c r="J1802" s="326"/>
      <c r="K1802" s="326"/>
      <c r="L1802" s="326"/>
      <c r="M1802" s="326"/>
      <c r="N1802" s="327"/>
      <c r="O1802" s="328"/>
      <c r="P1802" s="335"/>
      <c r="Q1802" s="336"/>
      <c r="R1802" s="564" t="str">
        <f t="shared" si="219"/>
        <v/>
      </c>
    </row>
    <row r="1803" spans="2:18">
      <c r="B1803" s="516"/>
      <c r="C1803" s="626"/>
      <c r="D1803" s="324"/>
      <c r="E1803" s="325"/>
      <c r="F1803" s="324"/>
      <c r="G1803" s="320"/>
      <c r="H1803" s="320"/>
      <c r="I1803" s="326"/>
      <c r="J1803" s="326"/>
      <c r="K1803" s="326"/>
      <c r="L1803" s="326"/>
      <c r="M1803" s="326"/>
      <c r="N1803" s="327"/>
      <c r="O1803" s="328"/>
      <c r="P1803" s="335"/>
      <c r="Q1803" s="336"/>
      <c r="R1803" s="564" t="str">
        <f t="shared" si="219"/>
        <v/>
      </c>
    </row>
    <row r="1804" spans="2:18">
      <c r="B1804" s="516"/>
      <c r="C1804" s="626"/>
      <c r="D1804" s="324"/>
      <c r="E1804" s="325"/>
      <c r="F1804" s="324"/>
      <c r="G1804" s="320"/>
      <c r="H1804" s="320"/>
      <c r="I1804" s="326"/>
      <c r="J1804" s="326"/>
      <c r="K1804" s="326"/>
      <c r="L1804" s="326"/>
      <c r="M1804" s="326"/>
      <c r="N1804" s="327"/>
      <c r="O1804" s="328"/>
      <c r="P1804" s="335"/>
      <c r="Q1804" s="336"/>
      <c r="R1804" s="564" t="str">
        <f t="shared" si="219"/>
        <v/>
      </c>
    </row>
    <row r="1805" spans="2:18">
      <c r="B1805" s="516"/>
      <c r="C1805" s="626"/>
      <c r="D1805" s="324"/>
      <c r="E1805" s="325"/>
      <c r="F1805" s="324"/>
      <c r="G1805" s="320"/>
      <c r="H1805" s="320"/>
      <c r="I1805" s="326"/>
      <c r="J1805" s="326"/>
      <c r="K1805" s="326"/>
      <c r="L1805" s="326"/>
      <c r="M1805" s="326"/>
      <c r="N1805" s="327"/>
      <c r="O1805" s="328"/>
      <c r="P1805" s="335"/>
      <c r="Q1805" s="336"/>
      <c r="R1805" s="564" t="str">
        <f t="shared" si="219"/>
        <v/>
      </c>
    </row>
    <row r="1806" spans="2:18">
      <c r="B1806" s="516"/>
      <c r="C1806" s="626"/>
      <c r="D1806" s="324"/>
      <c r="E1806" s="325"/>
      <c r="F1806" s="324"/>
      <c r="G1806" s="320"/>
      <c r="H1806" s="320"/>
      <c r="I1806" s="326"/>
      <c r="J1806" s="326"/>
      <c r="K1806" s="326"/>
      <c r="L1806" s="326"/>
      <c r="M1806" s="326"/>
      <c r="N1806" s="327"/>
      <c r="O1806" s="328"/>
      <c r="P1806" s="335"/>
      <c r="Q1806" s="336"/>
      <c r="R1806" s="564" t="str">
        <f t="shared" si="219"/>
        <v/>
      </c>
    </row>
    <row r="1807" spans="2:18">
      <c r="B1807" s="516"/>
      <c r="C1807" s="626"/>
      <c r="D1807" s="324"/>
      <c r="E1807" s="325"/>
      <c r="F1807" s="324"/>
      <c r="G1807" s="320"/>
      <c r="H1807" s="320"/>
      <c r="I1807" s="326"/>
      <c r="J1807" s="326"/>
      <c r="K1807" s="326"/>
      <c r="L1807" s="326"/>
      <c r="M1807" s="326"/>
      <c r="N1807" s="327"/>
      <c r="O1807" s="328"/>
      <c r="P1807" s="335"/>
      <c r="Q1807" s="336"/>
      <c r="R1807" s="564" t="str">
        <f t="shared" si="219"/>
        <v/>
      </c>
    </row>
    <row r="1808" spans="2:18">
      <c r="B1808" s="516"/>
      <c r="C1808" s="626"/>
      <c r="D1808" s="324"/>
      <c r="E1808" s="325"/>
      <c r="F1808" s="324"/>
      <c r="G1808" s="320"/>
      <c r="H1808" s="320"/>
      <c r="I1808" s="326"/>
      <c r="J1808" s="326"/>
      <c r="K1808" s="326"/>
      <c r="L1808" s="326"/>
      <c r="M1808" s="326"/>
      <c r="N1808" s="327"/>
      <c r="O1808" s="328"/>
      <c r="P1808" s="335"/>
      <c r="Q1808" s="336"/>
      <c r="R1808" s="564" t="str">
        <f t="shared" si="219"/>
        <v/>
      </c>
    </row>
    <row r="1809" spans="2:18">
      <c r="B1809" s="516"/>
      <c r="C1809" s="626"/>
      <c r="D1809" s="324"/>
      <c r="E1809" s="325"/>
      <c r="F1809" s="324"/>
      <c r="G1809" s="320"/>
      <c r="H1809" s="320"/>
      <c r="I1809" s="326"/>
      <c r="J1809" s="326"/>
      <c r="K1809" s="326"/>
      <c r="L1809" s="326"/>
      <c r="M1809" s="326"/>
      <c r="N1809" s="327"/>
      <c r="O1809" s="328"/>
      <c r="P1809" s="335"/>
      <c r="Q1809" s="336"/>
      <c r="R1809" s="564" t="str">
        <f t="shared" si="219"/>
        <v/>
      </c>
    </row>
    <row r="1810" spans="2:18" ht="13.8" thickBot="1">
      <c r="B1810" s="519"/>
      <c r="C1810" s="627"/>
      <c r="D1810" s="330"/>
      <c r="E1810" s="331"/>
      <c r="F1810" s="330"/>
      <c r="G1810" s="322"/>
      <c r="H1810" s="322"/>
      <c r="I1810" s="332"/>
      <c r="J1810" s="332"/>
      <c r="K1810" s="332"/>
      <c r="L1810" s="332"/>
      <c r="M1810" s="332"/>
      <c r="N1810" s="333"/>
      <c r="O1810" s="334"/>
      <c r="P1810" s="337"/>
      <c r="Q1810" s="338"/>
      <c r="R1810" s="565" t="str">
        <f t="shared" si="219"/>
        <v/>
      </c>
    </row>
    <row r="1811" spans="2:18">
      <c r="B1811" s="517">
        <f>B1766+1</f>
        <v>41</v>
      </c>
      <c r="C1811" s="624" t="str">
        <f>IF(STEP!C1811&lt;&gt;"",STEP!C1811,"")</f>
        <v/>
      </c>
      <c r="D1811" s="405" t="str">
        <f>IF(STEP!D1811&lt;&gt;"",STEP!D1811,"")</f>
        <v/>
      </c>
      <c r="E1811" s="406" t="str">
        <f>IF(STEP!E1811&lt;&gt;"",STEP!E1811,"")</f>
        <v/>
      </c>
      <c r="F1811" s="405" t="str">
        <f>IF(STEP!F1811&lt;&gt;"",STEP!F1811,"")</f>
        <v/>
      </c>
      <c r="G1811" s="407" t="str">
        <f>IF(STEP!C1811&lt;&gt;"",STEP!AD1811,"")</f>
        <v/>
      </c>
      <c r="H1811" s="407" t="str">
        <f>IF(AND(STEP!$G1811="",$J$8&lt;&gt;"ON"),"",IF(月報!AX1811&lt;&gt;"",月報!AX1811,IF(STEP!G1811&lt;&gt;"",STEP!G1811,"")))</f>
        <v/>
      </c>
      <c r="I1811" s="408" t="str">
        <f>IF(AND(STEP!$G1811="",$J$8&lt;&gt;"ON"),"",IF(月報!AZ1811&lt;&gt;"",月報!AZ1811,IF(STEP!H1811&lt;&gt;"",STEP!H1811,"")))</f>
        <v/>
      </c>
      <c r="J1811" s="408" t="str">
        <f>IF(AND(STEP!$G1811="",$J$8&lt;&gt;"ON"),"",IF(月報!BA1811&lt;&gt;"",月報!BA1811,IF(STEP!J1811&lt;&gt;"",STEP!J1811/24,"")))</f>
        <v/>
      </c>
      <c r="K1811" s="408" t="str">
        <f>IF(STEP!X1811&lt;&gt;"",STEP!X1811,"")</f>
        <v/>
      </c>
      <c r="L1811" s="408" t="str">
        <f>IF(STEP!Y1811&lt;&gt;"",STEP!Y1811,"")</f>
        <v/>
      </c>
      <c r="M1811" s="408" t="str">
        <f>IF(STEP!Z1811&lt;&gt;"",STEP!Z1811,"")</f>
        <v/>
      </c>
      <c r="N1811" s="419" t="str">
        <f>IF(STEP!R1811&lt;&gt;"",STEP!R1811,"")</f>
        <v/>
      </c>
      <c r="O1811" s="420" t="str">
        <f>IF(STEP!S1811&lt;&gt;"",STEP!S1811,"")</f>
        <v/>
      </c>
      <c r="P1811" s="315" t="str">
        <f t="shared" ref="P1811:P1845" si="220">IF(J1811&lt;&gt;"",J1811,"")</f>
        <v/>
      </c>
      <c r="Q1811" s="472">
        <f>SUM(P1811:P1817)</f>
        <v>0</v>
      </c>
      <c r="R1811" s="559" t="str">
        <f>IF(C1811&lt;&gt;"",VLOOKUP(C1811,設定シート!$D$10:$L$109,9,FALSE),"")</f>
        <v/>
      </c>
    </row>
    <row r="1812" spans="2:18">
      <c r="B1812" s="517"/>
      <c r="C1812" s="622" t="str">
        <f>IF(STEP!C1812&lt;&gt;"",STEP!C1812,"")</f>
        <v/>
      </c>
      <c r="D1812" s="409" t="str">
        <f>IF(STEP!D1812&lt;&gt;"",STEP!D1812,"")</f>
        <v/>
      </c>
      <c r="E1812" s="410" t="str">
        <f>IF(STEP!E1812&lt;&gt;"",STEP!E1812,"")</f>
        <v/>
      </c>
      <c r="F1812" s="409" t="str">
        <f>IF(STEP!F1812&lt;&gt;"",STEP!F1812,"")</f>
        <v/>
      </c>
      <c r="G1812" s="508" t="str">
        <f>IF(STEP!C1812&lt;&gt;"",STEP!AD1812,"")</f>
        <v/>
      </c>
      <c r="H1812" s="407" t="str">
        <f>IF(AND(STEP!$G1812="",$J$8&lt;&gt;"ON"),"",IF(月報!AX1812&lt;&gt;"",月報!AX1812,IF(STEP!G1812&lt;&gt;"",STEP!G1812,"")))</f>
        <v/>
      </c>
      <c r="I1812" s="408" t="str">
        <f>IF(AND(STEP!$G1812="",$J$8&lt;&gt;"ON"),"",IF(月報!AZ1812&lt;&gt;"",月報!AZ1812,IF(STEP!H1812&lt;&gt;"",STEP!H1812,"")))</f>
        <v/>
      </c>
      <c r="J1812" s="408" t="str">
        <f>IF(AND(STEP!$G1812="",$J$8&lt;&gt;"ON"),"",IF(月報!BA1812&lt;&gt;"",月報!BA1812,IF(STEP!J1812&lt;&gt;"",STEP!J1812/24,"")))</f>
        <v/>
      </c>
      <c r="K1812" s="421" t="str">
        <f>IF(STEP!X1812&lt;&gt;"",STEP!X1812,"")</f>
        <v/>
      </c>
      <c r="L1812" s="421" t="str">
        <f>IF(STEP!Y1812&lt;&gt;"",STEP!Y1812,"")</f>
        <v/>
      </c>
      <c r="M1812" s="421" t="str">
        <f>IF(STEP!Z1812&lt;&gt;"",STEP!Z1812,"")</f>
        <v/>
      </c>
      <c r="N1812" s="422" t="str">
        <f>IF(STEP!R1812&lt;&gt;"",STEP!R1812,"")</f>
        <v/>
      </c>
      <c r="O1812" s="423" t="str">
        <f>IF(STEP!S1812&lt;&gt;"",STEP!S1812,"")</f>
        <v/>
      </c>
      <c r="P1812" s="316" t="str">
        <f t="shared" si="220"/>
        <v/>
      </c>
      <c r="Q1812" s="336"/>
      <c r="R1812" s="560" t="str">
        <f>R1811</f>
        <v/>
      </c>
    </row>
    <row r="1813" spans="2:18">
      <c r="B1813" s="517"/>
      <c r="C1813" s="622" t="str">
        <f>IF(STEP!C1813&lt;&gt;"",STEP!C1813,"")</f>
        <v/>
      </c>
      <c r="D1813" s="409" t="str">
        <f>IF(STEP!D1813&lt;&gt;"",STEP!D1813,"")</f>
        <v/>
      </c>
      <c r="E1813" s="410" t="str">
        <f>IF(STEP!E1813&lt;&gt;"",STEP!E1813,"")</f>
        <v/>
      </c>
      <c r="F1813" s="409" t="str">
        <f>IF(STEP!F1813&lt;&gt;"",STEP!F1813,"")</f>
        <v/>
      </c>
      <c r="G1813" s="508" t="str">
        <f>IF(STEP!C1813&lt;&gt;"",STEP!AD1813,"")</f>
        <v/>
      </c>
      <c r="H1813" s="407" t="str">
        <f>IF(AND(STEP!$G1813="",$J$8&lt;&gt;"ON"),"",IF(月報!AX1813&lt;&gt;"",月報!AX1813,IF(STEP!G1813&lt;&gt;"",STEP!G1813,"")))</f>
        <v/>
      </c>
      <c r="I1813" s="408" t="str">
        <f>IF(AND(STEP!$G1813="",$J$8&lt;&gt;"ON"),"",IF(月報!AZ1813&lt;&gt;"",月報!AZ1813,IF(STEP!H1813&lt;&gt;"",STEP!H1813,"")))</f>
        <v/>
      </c>
      <c r="J1813" s="408" t="str">
        <f>IF(AND(STEP!$G1813="",$J$8&lt;&gt;"ON"),"",IF(月報!BA1813&lt;&gt;"",月報!BA1813,IF(STEP!J1813&lt;&gt;"",STEP!J1813/24,"")))</f>
        <v/>
      </c>
      <c r="K1813" s="421" t="str">
        <f>IF(STEP!X1813&lt;&gt;"",STEP!X1813,"")</f>
        <v/>
      </c>
      <c r="L1813" s="421" t="str">
        <f>IF(STEP!Y1813&lt;&gt;"",STEP!Y1813,"")</f>
        <v/>
      </c>
      <c r="M1813" s="421" t="str">
        <f>IF(STEP!Z1813&lt;&gt;"",STEP!Z1813,"")</f>
        <v/>
      </c>
      <c r="N1813" s="422" t="str">
        <f>IF(STEP!R1813&lt;&gt;"",STEP!R1813,"")</f>
        <v/>
      </c>
      <c r="O1813" s="423" t="str">
        <f>IF(STEP!S1813&lt;&gt;"",STEP!S1813,"")</f>
        <v/>
      </c>
      <c r="P1813" s="316" t="str">
        <f t="shared" si="220"/>
        <v/>
      </c>
      <c r="Q1813" s="336"/>
      <c r="R1813" s="560" t="str">
        <f t="shared" si="219"/>
        <v/>
      </c>
    </row>
    <row r="1814" spans="2:18">
      <c r="B1814" s="517"/>
      <c r="C1814" s="622" t="str">
        <f>IF(STEP!C1814&lt;&gt;"",STEP!C1814,"")</f>
        <v/>
      </c>
      <c r="D1814" s="409" t="str">
        <f>IF(STEP!D1814&lt;&gt;"",STEP!D1814,"")</f>
        <v/>
      </c>
      <c r="E1814" s="410" t="str">
        <f>IF(STEP!E1814&lt;&gt;"",STEP!E1814,"")</f>
        <v/>
      </c>
      <c r="F1814" s="409" t="str">
        <f>IF(STEP!F1814&lt;&gt;"",STEP!F1814,"")</f>
        <v/>
      </c>
      <c r="G1814" s="508" t="str">
        <f>IF(STEP!C1814&lt;&gt;"",STEP!AD1814,"")</f>
        <v/>
      </c>
      <c r="H1814" s="407" t="str">
        <f>IF(AND(STEP!$G1814="",$J$8&lt;&gt;"ON"),"",IF(月報!AX1814&lt;&gt;"",月報!AX1814,IF(STEP!G1814&lt;&gt;"",STEP!G1814,"")))</f>
        <v/>
      </c>
      <c r="I1814" s="408" t="str">
        <f>IF(AND(STEP!$G1814="",$J$8&lt;&gt;"ON"),"",IF(月報!AZ1814&lt;&gt;"",月報!AZ1814,IF(STEP!H1814&lt;&gt;"",STEP!H1814,"")))</f>
        <v/>
      </c>
      <c r="J1814" s="408" t="str">
        <f>IF(AND(STEP!$G1814="",$J$8&lt;&gt;"ON"),"",IF(月報!BA1814&lt;&gt;"",月報!BA1814,IF(STEP!J1814&lt;&gt;"",STEP!J1814/24,"")))</f>
        <v/>
      </c>
      <c r="K1814" s="421" t="str">
        <f>IF(STEP!X1814&lt;&gt;"",STEP!X1814,"")</f>
        <v/>
      </c>
      <c r="L1814" s="421" t="str">
        <f>IF(STEP!Y1814&lt;&gt;"",STEP!Y1814,"")</f>
        <v/>
      </c>
      <c r="M1814" s="421" t="str">
        <f>IF(STEP!Z1814&lt;&gt;"",STEP!Z1814,"")</f>
        <v/>
      </c>
      <c r="N1814" s="422" t="str">
        <f>IF(STEP!R1814&lt;&gt;"",STEP!R1814,"")</f>
        <v/>
      </c>
      <c r="O1814" s="423" t="str">
        <f>IF(STEP!S1814&lt;&gt;"",STEP!S1814,"")</f>
        <v/>
      </c>
      <c r="P1814" s="316" t="str">
        <f t="shared" si="220"/>
        <v/>
      </c>
      <c r="Q1814" s="336"/>
      <c r="R1814" s="560" t="str">
        <f t="shared" si="219"/>
        <v/>
      </c>
    </row>
    <row r="1815" spans="2:18">
      <c r="B1815" s="517"/>
      <c r="C1815" s="622" t="str">
        <f>IF(STEP!C1815&lt;&gt;"",STEP!C1815,"")</f>
        <v/>
      </c>
      <c r="D1815" s="409" t="str">
        <f>IF(STEP!D1815&lt;&gt;"",STEP!D1815,"")</f>
        <v/>
      </c>
      <c r="E1815" s="410" t="str">
        <f>IF(STEP!E1815&lt;&gt;"",STEP!E1815,"")</f>
        <v/>
      </c>
      <c r="F1815" s="409" t="str">
        <f>IF(STEP!F1815&lt;&gt;"",STEP!F1815,"")</f>
        <v/>
      </c>
      <c r="G1815" s="508" t="str">
        <f>IF(STEP!C1815&lt;&gt;"",STEP!AD1815,"")</f>
        <v/>
      </c>
      <c r="H1815" s="407" t="str">
        <f>IF(AND(STEP!$G1815="",$J$8&lt;&gt;"ON"),"",IF(月報!AX1815&lt;&gt;"",月報!AX1815,IF(STEP!G1815&lt;&gt;"",STEP!G1815,"")))</f>
        <v/>
      </c>
      <c r="I1815" s="408" t="str">
        <f>IF(AND(STEP!$G1815="",$J$8&lt;&gt;"ON"),"",IF(月報!AZ1815&lt;&gt;"",月報!AZ1815,IF(STEP!H1815&lt;&gt;"",STEP!H1815,"")))</f>
        <v/>
      </c>
      <c r="J1815" s="408" t="str">
        <f>IF(AND(STEP!$G1815="",$J$8&lt;&gt;"ON"),"",IF(月報!BA1815&lt;&gt;"",月報!BA1815,IF(STEP!J1815&lt;&gt;"",STEP!J1815/24,"")))</f>
        <v/>
      </c>
      <c r="K1815" s="421" t="str">
        <f>IF(STEP!X1815&lt;&gt;"",STEP!X1815,"")</f>
        <v/>
      </c>
      <c r="L1815" s="421" t="str">
        <f>IF(STEP!Y1815&lt;&gt;"",STEP!Y1815,"")</f>
        <v/>
      </c>
      <c r="M1815" s="421" t="str">
        <f>IF(STEP!Z1815&lt;&gt;"",STEP!Z1815,"")</f>
        <v/>
      </c>
      <c r="N1815" s="422" t="str">
        <f>IF(STEP!R1815&lt;&gt;"",STEP!R1815,"")</f>
        <v/>
      </c>
      <c r="O1815" s="423" t="str">
        <f>IF(STEP!S1815&lt;&gt;"",STEP!S1815,"")</f>
        <v/>
      </c>
      <c r="P1815" s="316" t="str">
        <f t="shared" si="220"/>
        <v/>
      </c>
      <c r="Q1815" s="336"/>
      <c r="R1815" s="560" t="str">
        <f t="shared" si="219"/>
        <v/>
      </c>
    </row>
    <row r="1816" spans="2:18">
      <c r="B1816" s="517"/>
      <c r="C1816" s="622" t="str">
        <f>IF(STEP!C1816&lt;&gt;"",STEP!C1816,"")</f>
        <v/>
      </c>
      <c r="D1816" s="409" t="str">
        <f>IF(STEP!D1816&lt;&gt;"",STEP!D1816,"")</f>
        <v/>
      </c>
      <c r="E1816" s="410" t="str">
        <f>IF(STEP!E1816&lt;&gt;"",STEP!E1816,"")</f>
        <v/>
      </c>
      <c r="F1816" s="409" t="str">
        <f>IF(STEP!F1816&lt;&gt;"",STEP!F1816,"")</f>
        <v/>
      </c>
      <c r="G1816" s="508" t="str">
        <f>IF(STEP!C1816&lt;&gt;"",STEP!AD1816,"")</f>
        <v/>
      </c>
      <c r="H1816" s="407" t="str">
        <f>IF(AND(STEP!$G1816="",$J$8&lt;&gt;"ON"),"",IF(月報!AX1816&lt;&gt;"",月報!AX1816,IF(STEP!G1816&lt;&gt;"",STEP!G1816,"")))</f>
        <v/>
      </c>
      <c r="I1816" s="408" t="str">
        <f>IF(AND(STEP!$G1816="",$J$8&lt;&gt;"ON"),"",IF(月報!AZ1816&lt;&gt;"",月報!AZ1816,IF(STEP!H1816&lt;&gt;"",STEP!H1816,"")))</f>
        <v/>
      </c>
      <c r="J1816" s="408" t="str">
        <f>IF(AND(STEP!$G1816="",$J$8&lt;&gt;"ON"),"",IF(月報!BA1816&lt;&gt;"",月報!BA1816,IF(STEP!J1816&lt;&gt;"",STEP!J1816/24,"")))</f>
        <v/>
      </c>
      <c r="K1816" s="421" t="str">
        <f>IF(STEP!X1816&lt;&gt;"",STEP!X1816,"")</f>
        <v/>
      </c>
      <c r="L1816" s="421" t="str">
        <f>IF(STEP!Y1816&lt;&gt;"",STEP!Y1816,"")</f>
        <v/>
      </c>
      <c r="M1816" s="421" t="str">
        <f>IF(STEP!Z1816&lt;&gt;"",STEP!Z1816,"")</f>
        <v/>
      </c>
      <c r="N1816" s="422" t="str">
        <f>IF(STEP!R1816&lt;&gt;"",STEP!R1816,"")</f>
        <v/>
      </c>
      <c r="O1816" s="423" t="str">
        <f>IF(STEP!S1816&lt;&gt;"",STEP!S1816,"")</f>
        <v/>
      </c>
      <c r="P1816" s="316" t="str">
        <f t="shared" si="220"/>
        <v/>
      </c>
      <c r="Q1816" s="336"/>
      <c r="R1816" s="560" t="str">
        <f t="shared" si="219"/>
        <v/>
      </c>
    </row>
    <row r="1817" spans="2:18">
      <c r="B1817" s="517"/>
      <c r="C1817" s="623" t="str">
        <f>IF(STEP!C1817&lt;&gt;"",STEP!C1817,"")</f>
        <v/>
      </c>
      <c r="D1817" s="411" t="str">
        <f>IF(STEP!D1817&lt;&gt;"",STEP!D1817,"")</f>
        <v/>
      </c>
      <c r="E1817" s="412" t="str">
        <f>IF(STEP!E1817&lt;&gt;"",STEP!E1817,"")</f>
        <v/>
      </c>
      <c r="F1817" s="411" t="str">
        <f>IF(STEP!F1817&lt;&gt;"",STEP!F1817,"")</f>
        <v/>
      </c>
      <c r="G1817" s="413" t="str">
        <f>IF(STEP!C1817&lt;&gt;"",STEP!AD1817,"")</f>
        <v/>
      </c>
      <c r="H1817" s="413" t="str">
        <f>IF(AND(STEP!$G1817="",$J$8&lt;&gt;"ON"),"",IF(月報!AX1817&lt;&gt;"",月報!AX1817,IF(STEP!G1817&lt;&gt;"",STEP!G1817,"")))</f>
        <v/>
      </c>
      <c r="I1817" s="414" t="str">
        <f>IF(AND(STEP!$G1817="",$J$8&lt;&gt;"ON"),"",IF(月報!AZ1817&lt;&gt;"",月報!AZ1817,IF(STEP!H1817&lt;&gt;"",STEP!H1817,"")))</f>
        <v/>
      </c>
      <c r="J1817" s="414" t="str">
        <f>IF(AND(STEP!$G1817="",$J$8&lt;&gt;"ON"),"",IF(月報!BA1817&lt;&gt;"",月報!BA1817,IF(STEP!J1817&lt;&gt;"",STEP!J1817/24,"")))</f>
        <v/>
      </c>
      <c r="K1817" s="414" t="str">
        <f>IF(STEP!X1817&lt;&gt;"",STEP!X1817,"")</f>
        <v/>
      </c>
      <c r="L1817" s="414" t="str">
        <f>IF(STEP!Y1817&lt;&gt;"",STEP!Y1817,"")</f>
        <v/>
      </c>
      <c r="M1817" s="414" t="str">
        <f>IF(STEP!Z1817&lt;&gt;"",STEP!Z1817,"")</f>
        <v/>
      </c>
      <c r="N1817" s="424" t="str">
        <f>IF(STEP!R1817&lt;&gt;"",STEP!R1817,"")</f>
        <v/>
      </c>
      <c r="O1817" s="425" t="str">
        <f>IF(STEP!S1817&lt;&gt;"",STEP!S1817,"")</f>
        <v/>
      </c>
      <c r="P1817" s="317" t="str">
        <f t="shared" si="220"/>
        <v/>
      </c>
      <c r="Q1817" s="473"/>
      <c r="R1817" s="561" t="str">
        <f t="shared" si="219"/>
        <v/>
      </c>
    </row>
    <row r="1818" spans="2:18">
      <c r="B1818" s="517"/>
      <c r="C1818" s="624" t="str">
        <f>IF(STEP!C1818&lt;&gt;"",STEP!C1818,"")</f>
        <v/>
      </c>
      <c r="D1818" s="405" t="str">
        <f>IF(STEP!D1818&lt;&gt;"",STEP!D1818,"")</f>
        <v/>
      </c>
      <c r="E1818" s="406" t="str">
        <f>IF(STEP!E1818&lt;&gt;"",STEP!E1818,"")</f>
        <v/>
      </c>
      <c r="F1818" s="405" t="str">
        <f>IF(STEP!F1818&lt;&gt;"",STEP!F1818,"")</f>
        <v/>
      </c>
      <c r="G1818" s="407" t="str">
        <f>IF(STEP!C1818&lt;&gt;"",STEP!AD1818,"")</f>
        <v/>
      </c>
      <c r="H1818" s="407" t="str">
        <f>IF(AND(STEP!$G1818="",$J$8&lt;&gt;"ON"),"",IF(月報!AX1818&lt;&gt;"",月報!AX1818,IF(STEP!G1818&lt;&gt;"",STEP!G1818,"")))</f>
        <v/>
      </c>
      <c r="I1818" s="408" t="str">
        <f>IF(AND(STEP!$G1818="",$J$8&lt;&gt;"ON"),"",IF(月報!AZ1818&lt;&gt;"",月報!AZ1818,IF(STEP!H1818&lt;&gt;"",STEP!H1818,"")))</f>
        <v/>
      </c>
      <c r="J1818" s="408" t="str">
        <f>IF(AND(STEP!$G1818="",$J$8&lt;&gt;"ON"),"",IF(月報!BA1818&lt;&gt;"",月報!BA1818,IF(STEP!J1818&lt;&gt;"",STEP!J1818/24,"")))</f>
        <v/>
      </c>
      <c r="K1818" s="408" t="str">
        <f>IF(STEP!X1818&lt;&gt;"",STEP!X1818,"")</f>
        <v/>
      </c>
      <c r="L1818" s="408" t="str">
        <f>IF(STEP!Y1818&lt;&gt;"",STEP!Y1818,"")</f>
        <v/>
      </c>
      <c r="M1818" s="408" t="str">
        <f>IF(STEP!Z1818&lt;&gt;"",STEP!Z1818,"")</f>
        <v/>
      </c>
      <c r="N1818" s="419" t="str">
        <f>IF(STEP!R1818&lt;&gt;"",STEP!R1818,"")</f>
        <v/>
      </c>
      <c r="O1818" s="420" t="str">
        <f>IF(STEP!S1818&lt;&gt;"",STEP!S1818,"")</f>
        <v/>
      </c>
      <c r="P1818" s="315" t="str">
        <f t="shared" si="220"/>
        <v/>
      </c>
      <c r="Q1818" s="474">
        <f>SUM(P1818:P1824)</f>
        <v>0</v>
      </c>
      <c r="R1818" s="562" t="str">
        <f t="shared" si="219"/>
        <v/>
      </c>
    </row>
    <row r="1819" spans="2:18">
      <c r="B1819" s="517"/>
      <c r="C1819" s="622" t="str">
        <f>IF(STEP!C1819&lt;&gt;"",STEP!C1819,"")</f>
        <v/>
      </c>
      <c r="D1819" s="409" t="str">
        <f>IF(STEP!D1819&lt;&gt;"",STEP!D1819,"")</f>
        <v/>
      </c>
      <c r="E1819" s="410" t="str">
        <f>IF(STEP!E1819&lt;&gt;"",STEP!E1819,"")</f>
        <v/>
      </c>
      <c r="F1819" s="409" t="str">
        <f>IF(STEP!F1819&lt;&gt;"",STEP!F1819,"")</f>
        <v/>
      </c>
      <c r="G1819" s="508" t="str">
        <f>IF(STEP!C1819&lt;&gt;"",STEP!AD1819,"")</f>
        <v/>
      </c>
      <c r="H1819" s="407" t="str">
        <f>IF(AND(STEP!$G1819="",$J$8&lt;&gt;"ON"),"",IF(月報!AX1819&lt;&gt;"",月報!AX1819,IF(STEP!G1819&lt;&gt;"",STEP!G1819,"")))</f>
        <v/>
      </c>
      <c r="I1819" s="408" t="str">
        <f>IF(AND(STEP!$G1819="",$J$8&lt;&gt;"ON"),"",IF(月報!AZ1819&lt;&gt;"",月報!AZ1819,IF(STEP!H1819&lt;&gt;"",STEP!H1819,"")))</f>
        <v/>
      </c>
      <c r="J1819" s="408" t="str">
        <f>IF(AND(STEP!$G1819="",$J$8&lt;&gt;"ON"),"",IF(月報!BA1819&lt;&gt;"",月報!BA1819,IF(STEP!J1819&lt;&gt;"",STEP!J1819/24,"")))</f>
        <v/>
      </c>
      <c r="K1819" s="421" t="str">
        <f>IF(STEP!X1819&lt;&gt;"",STEP!X1819,"")</f>
        <v/>
      </c>
      <c r="L1819" s="421" t="str">
        <f>IF(STEP!Y1819&lt;&gt;"",STEP!Y1819,"")</f>
        <v/>
      </c>
      <c r="M1819" s="421" t="str">
        <f>IF(STEP!Z1819&lt;&gt;"",STEP!Z1819,"")</f>
        <v/>
      </c>
      <c r="N1819" s="422" t="str">
        <f>IF(STEP!R1819&lt;&gt;"",STEP!R1819,"")</f>
        <v/>
      </c>
      <c r="O1819" s="423" t="str">
        <f>IF(STEP!S1819&lt;&gt;"",STEP!S1819,"")</f>
        <v/>
      </c>
      <c r="P1819" s="316" t="str">
        <f t="shared" si="220"/>
        <v/>
      </c>
      <c r="Q1819" s="336"/>
      <c r="R1819" s="560" t="str">
        <f t="shared" si="219"/>
        <v/>
      </c>
    </row>
    <row r="1820" spans="2:18">
      <c r="B1820" s="517"/>
      <c r="C1820" s="622" t="str">
        <f>IF(STEP!C1820&lt;&gt;"",STEP!C1820,"")</f>
        <v/>
      </c>
      <c r="D1820" s="409" t="str">
        <f>IF(STEP!D1820&lt;&gt;"",STEP!D1820,"")</f>
        <v/>
      </c>
      <c r="E1820" s="410" t="str">
        <f>IF(STEP!E1820&lt;&gt;"",STEP!E1820,"")</f>
        <v/>
      </c>
      <c r="F1820" s="409" t="str">
        <f>IF(STEP!F1820&lt;&gt;"",STEP!F1820,"")</f>
        <v/>
      </c>
      <c r="G1820" s="508" t="str">
        <f>IF(STEP!C1820&lt;&gt;"",STEP!AD1820,"")</f>
        <v/>
      </c>
      <c r="H1820" s="407" t="str">
        <f>IF(AND(STEP!$G1820="",$J$8&lt;&gt;"ON"),"",IF(月報!AX1820&lt;&gt;"",月報!AX1820,IF(STEP!G1820&lt;&gt;"",STEP!G1820,"")))</f>
        <v/>
      </c>
      <c r="I1820" s="408" t="str">
        <f>IF(AND(STEP!$G1820="",$J$8&lt;&gt;"ON"),"",IF(月報!AZ1820&lt;&gt;"",月報!AZ1820,IF(STEP!H1820&lt;&gt;"",STEP!H1820,"")))</f>
        <v/>
      </c>
      <c r="J1820" s="408" t="str">
        <f>IF(AND(STEP!$G1820="",$J$8&lt;&gt;"ON"),"",IF(月報!BA1820&lt;&gt;"",月報!BA1820,IF(STEP!J1820&lt;&gt;"",STEP!J1820/24,"")))</f>
        <v/>
      </c>
      <c r="K1820" s="421" t="str">
        <f>IF(STEP!X1820&lt;&gt;"",STEP!X1820,"")</f>
        <v/>
      </c>
      <c r="L1820" s="421" t="str">
        <f>IF(STEP!Y1820&lt;&gt;"",STEP!Y1820,"")</f>
        <v/>
      </c>
      <c r="M1820" s="421" t="str">
        <f>IF(STEP!Z1820&lt;&gt;"",STEP!Z1820,"")</f>
        <v/>
      </c>
      <c r="N1820" s="422" t="str">
        <f>IF(STEP!R1820&lt;&gt;"",STEP!R1820,"")</f>
        <v/>
      </c>
      <c r="O1820" s="423" t="str">
        <f>IF(STEP!S1820&lt;&gt;"",STEP!S1820,"")</f>
        <v/>
      </c>
      <c r="P1820" s="316" t="str">
        <f t="shared" si="220"/>
        <v/>
      </c>
      <c r="Q1820" s="336"/>
      <c r="R1820" s="560" t="str">
        <f t="shared" si="219"/>
        <v/>
      </c>
    </row>
    <row r="1821" spans="2:18">
      <c r="B1821" s="517"/>
      <c r="C1821" s="622" t="str">
        <f>IF(STEP!C1821&lt;&gt;"",STEP!C1821,"")</f>
        <v/>
      </c>
      <c r="D1821" s="409" t="str">
        <f>IF(STEP!D1821&lt;&gt;"",STEP!D1821,"")</f>
        <v/>
      </c>
      <c r="E1821" s="410" t="str">
        <f>IF(STEP!E1821&lt;&gt;"",STEP!E1821,"")</f>
        <v/>
      </c>
      <c r="F1821" s="409" t="str">
        <f>IF(STEP!F1821&lt;&gt;"",STEP!F1821,"")</f>
        <v/>
      </c>
      <c r="G1821" s="508" t="str">
        <f>IF(STEP!C1821&lt;&gt;"",STEP!AD1821,"")</f>
        <v/>
      </c>
      <c r="H1821" s="407" t="str">
        <f>IF(AND(STEP!$G1821="",$J$8&lt;&gt;"ON"),"",IF(月報!AX1821&lt;&gt;"",月報!AX1821,IF(STEP!G1821&lt;&gt;"",STEP!G1821,"")))</f>
        <v/>
      </c>
      <c r="I1821" s="408" t="str">
        <f>IF(AND(STEP!$G1821="",$J$8&lt;&gt;"ON"),"",IF(月報!AZ1821&lt;&gt;"",月報!AZ1821,IF(STEP!H1821&lt;&gt;"",STEP!H1821,"")))</f>
        <v/>
      </c>
      <c r="J1821" s="408" t="str">
        <f>IF(AND(STEP!$G1821="",$J$8&lt;&gt;"ON"),"",IF(月報!BA1821&lt;&gt;"",月報!BA1821,IF(STEP!J1821&lt;&gt;"",STEP!J1821/24,"")))</f>
        <v/>
      </c>
      <c r="K1821" s="421" t="str">
        <f>IF(STEP!X1821&lt;&gt;"",STEP!X1821,"")</f>
        <v/>
      </c>
      <c r="L1821" s="421" t="str">
        <f>IF(STEP!Y1821&lt;&gt;"",STEP!Y1821,"")</f>
        <v/>
      </c>
      <c r="M1821" s="421" t="str">
        <f>IF(STEP!Z1821&lt;&gt;"",STEP!Z1821,"")</f>
        <v/>
      </c>
      <c r="N1821" s="422" t="str">
        <f>IF(STEP!R1821&lt;&gt;"",STEP!R1821,"")</f>
        <v/>
      </c>
      <c r="O1821" s="423" t="str">
        <f>IF(STEP!S1821&lt;&gt;"",STEP!S1821,"")</f>
        <v/>
      </c>
      <c r="P1821" s="316" t="str">
        <f t="shared" si="220"/>
        <v/>
      </c>
      <c r="Q1821" s="336"/>
      <c r="R1821" s="560" t="str">
        <f t="shared" si="219"/>
        <v/>
      </c>
    </row>
    <row r="1822" spans="2:18">
      <c r="B1822" s="517"/>
      <c r="C1822" s="622" t="str">
        <f>IF(STEP!C1822&lt;&gt;"",STEP!C1822,"")</f>
        <v/>
      </c>
      <c r="D1822" s="409" t="str">
        <f>IF(STEP!D1822&lt;&gt;"",STEP!D1822,"")</f>
        <v/>
      </c>
      <c r="E1822" s="410" t="str">
        <f>IF(STEP!E1822&lt;&gt;"",STEP!E1822,"")</f>
        <v/>
      </c>
      <c r="F1822" s="409" t="str">
        <f>IF(STEP!F1822&lt;&gt;"",STEP!F1822,"")</f>
        <v/>
      </c>
      <c r="G1822" s="508" t="str">
        <f>IF(STEP!C1822&lt;&gt;"",STEP!AD1822,"")</f>
        <v/>
      </c>
      <c r="H1822" s="407" t="str">
        <f>IF(AND(STEP!$G1822="",$J$8&lt;&gt;"ON"),"",IF(月報!AX1822&lt;&gt;"",月報!AX1822,IF(STEP!G1822&lt;&gt;"",STEP!G1822,"")))</f>
        <v/>
      </c>
      <c r="I1822" s="408" t="str">
        <f>IF(AND(STEP!$G1822="",$J$8&lt;&gt;"ON"),"",IF(月報!AZ1822&lt;&gt;"",月報!AZ1822,IF(STEP!H1822&lt;&gt;"",STEP!H1822,"")))</f>
        <v/>
      </c>
      <c r="J1822" s="408" t="str">
        <f>IF(AND(STEP!$G1822="",$J$8&lt;&gt;"ON"),"",IF(月報!BA1822&lt;&gt;"",月報!BA1822,IF(STEP!J1822&lt;&gt;"",STEP!J1822/24,"")))</f>
        <v/>
      </c>
      <c r="K1822" s="421" t="str">
        <f>IF(STEP!X1822&lt;&gt;"",STEP!X1822,"")</f>
        <v/>
      </c>
      <c r="L1822" s="421" t="str">
        <f>IF(STEP!Y1822&lt;&gt;"",STEP!Y1822,"")</f>
        <v/>
      </c>
      <c r="M1822" s="421" t="str">
        <f>IF(STEP!Z1822&lt;&gt;"",STEP!Z1822,"")</f>
        <v/>
      </c>
      <c r="N1822" s="422" t="str">
        <f>IF(STEP!R1822&lt;&gt;"",STEP!R1822,"")</f>
        <v/>
      </c>
      <c r="O1822" s="423" t="str">
        <f>IF(STEP!S1822&lt;&gt;"",STEP!S1822,"")</f>
        <v/>
      </c>
      <c r="P1822" s="316" t="str">
        <f t="shared" si="220"/>
        <v/>
      </c>
      <c r="Q1822" s="336"/>
      <c r="R1822" s="560" t="str">
        <f t="shared" si="219"/>
        <v/>
      </c>
    </row>
    <row r="1823" spans="2:18">
      <c r="B1823" s="517"/>
      <c r="C1823" s="622" t="str">
        <f>IF(STEP!C1823&lt;&gt;"",STEP!C1823,"")</f>
        <v/>
      </c>
      <c r="D1823" s="409" t="str">
        <f>IF(STEP!D1823&lt;&gt;"",STEP!D1823,"")</f>
        <v/>
      </c>
      <c r="E1823" s="410" t="str">
        <f>IF(STEP!E1823&lt;&gt;"",STEP!E1823,"")</f>
        <v/>
      </c>
      <c r="F1823" s="409" t="str">
        <f>IF(STEP!F1823&lt;&gt;"",STEP!F1823,"")</f>
        <v/>
      </c>
      <c r="G1823" s="508" t="str">
        <f>IF(STEP!C1823&lt;&gt;"",STEP!AD1823,"")</f>
        <v/>
      </c>
      <c r="H1823" s="407" t="str">
        <f>IF(AND(STEP!$G1823="",$J$8&lt;&gt;"ON"),"",IF(月報!AX1823&lt;&gt;"",月報!AX1823,IF(STEP!G1823&lt;&gt;"",STEP!G1823,"")))</f>
        <v/>
      </c>
      <c r="I1823" s="408" t="str">
        <f>IF(AND(STEP!$G1823="",$J$8&lt;&gt;"ON"),"",IF(月報!AZ1823&lt;&gt;"",月報!AZ1823,IF(STEP!H1823&lt;&gt;"",STEP!H1823,"")))</f>
        <v/>
      </c>
      <c r="J1823" s="408" t="str">
        <f>IF(AND(STEP!$G1823="",$J$8&lt;&gt;"ON"),"",IF(月報!BA1823&lt;&gt;"",月報!BA1823,IF(STEP!J1823&lt;&gt;"",STEP!J1823/24,"")))</f>
        <v/>
      </c>
      <c r="K1823" s="421" t="str">
        <f>IF(STEP!X1823&lt;&gt;"",STEP!X1823,"")</f>
        <v/>
      </c>
      <c r="L1823" s="421" t="str">
        <f>IF(STEP!Y1823&lt;&gt;"",STEP!Y1823,"")</f>
        <v/>
      </c>
      <c r="M1823" s="421" t="str">
        <f>IF(STEP!Z1823&lt;&gt;"",STEP!Z1823,"")</f>
        <v/>
      </c>
      <c r="N1823" s="422" t="str">
        <f>IF(STEP!R1823&lt;&gt;"",STEP!R1823,"")</f>
        <v/>
      </c>
      <c r="O1823" s="423" t="str">
        <f>IF(STEP!S1823&lt;&gt;"",STEP!S1823,"")</f>
        <v/>
      </c>
      <c r="P1823" s="316" t="str">
        <f t="shared" si="220"/>
        <v/>
      </c>
      <c r="Q1823" s="336"/>
      <c r="R1823" s="560" t="str">
        <f t="shared" si="219"/>
        <v/>
      </c>
    </row>
    <row r="1824" spans="2:18">
      <c r="B1824" s="517"/>
      <c r="C1824" s="623" t="str">
        <f>IF(STEP!C1824&lt;&gt;"",STEP!C1824,"")</f>
        <v/>
      </c>
      <c r="D1824" s="411" t="str">
        <f>IF(STEP!D1824&lt;&gt;"",STEP!D1824,"")</f>
        <v/>
      </c>
      <c r="E1824" s="412" t="str">
        <f>IF(STEP!E1824&lt;&gt;"",STEP!E1824,"")</f>
        <v/>
      </c>
      <c r="F1824" s="411" t="str">
        <f>IF(STEP!F1824&lt;&gt;"",STEP!F1824,"")</f>
        <v/>
      </c>
      <c r="G1824" s="413" t="str">
        <f>IF(STEP!C1824&lt;&gt;"",STEP!AD1824,"")</f>
        <v/>
      </c>
      <c r="H1824" s="413" t="str">
        <f>IF(AND(STEP!$G1824="",$J$8&lt;&gt;"ON"),"",IF(月報!AX1824&lt;&gt;"",月報!AX1824,IF(STEP!G1824&lt;&gt;"",STEP!G1824,"")))</f>
        <v/>
      </c>
      <c r="I1824" s="414" t="str">
        <f>IF(AND(STEP!$G1824="",$J$8&lt;&gt;"ON"),"",IF(月報!AZ1824&lt;&gt;"",月報!AZ1824,IF(STEP!H1824&lt;&gt;"",STEP!H1824,"")))</f>
        <v/>
      </c>
      <c r="J1824" s="414" t="str">
        <f>IF(AND(STEP!$G1824="",$J$8&lt;&gt;"ON"),"",IF(月報!BA1824&lt;&gt;"",月報!BA1824,IF(STEP!J1824&lt;&gt;"",STEP!J1824/24,"")))</f>
        <v/>
      </c>
      <c r="K1824" s="414" t="str">
        <f>IF(STEP!X1824&lt;&gt;"",STEP!X1824,"")</f>
        <v/>
      </c>
      <c r="L1824" s="414" t="str">
        <f>IF(STEP!Y1824&lt;&gt;"",STEP!Y1824,"")</f>
        <v/>
      </c>
      <c r="M1824" s="414" t="str">
        <f>IF(STEP!Z1824&lt;&gt;"",STEP!Z1824,"")</f>
        <v/>
      </c>
      <c r="N1824" s="424" t="str">
        <f>IF(STEP!R1824&lt;&gt;"",STEP!R1824,"")</f>
        <v/>
      </c>
      <c r="O1824" s="425" t="str">
        <f>IF(STEP!S1824&lt;&gt;"",STEP!S1824,"")</f>
        <v/>
      </c>
      <c r="P1824" s="317" t="str">
        <f t="shared" si="220"/>
        <v/>
      </c>
      <c r="Q1824" s="473"/>
      <c r="R1824" s="561" t="str">
        <f t="shared" si="219"/>
        <v/>
      </c>
    </row>
    <row r="1825" spans="2:18">
      <c r="B1825" s="517"/>
      <c r="C1825" s="624" t="str">
        <f>IF(STEP!C1825&lt;&gt;"",STEP!C1825,"")</f>
        <v/>
      </c>
      <c r="D1825" s="405" t="str">
        <f>IF(STEP!D1825&lt;&gt;"",STEP!D1825,"")</f>
        <v/>
      </c>
      <c r="E1825" s="406" t="str">
        <f>IF(STEP!E1825&lt;&gt;"",STEP!E1825,"")</f>
        <v/>
      </c>
      <c r="F1825" s="405" t="str">
        <f>IF(STEP!F1825&lt;&gt;"",STEP!F1825,"")</f>
        <v/>
      </c>
      <c r="G1825" s="407" t="str">
        <f>IF(STEP!C1825&lt;&gt;"",STEP!AD1825,"")</f>
        <v/>
      </c>
      <c r="H1825" s="407" t="str">
        <f>IF(AND(STEP!$G1825="",$J$8&lt;&gt;"ON"),"",IF(月報!AX1825&lt;&gt;"",月報!AX1825,IF(STEP!G1825&lt;&gt;"",STEP!G1825,"")))</f>
        <v/>
      </c>
      <c r="I1825" s="408" t="str">
        <f>IF(AND(STEP!$G1825="",$J$8&lt;&gt;"ON"),"",IF(月報!AZ1825&lt;&gt;"",月報!AZ1825,IF(STEP!H1825&lt;&gt;"",STEP!H1825,"")))</f>
        <v/>
      </c>
      <c r="J1825" s="408" t="str">
        <f>IF(AND(STEP!$G1825="",$J$8&lt;&gt;"ON"),"",IF(月報!BA1825&lt;&gt;"",月報!BA1825,IF(STEP!J1825&lt;&gt;"",STEP!J1825/24,"")))</f>
        <v/>
      </c>
      <c r="K1825" s="408" t="str">
        <f>IF(STEP!X1825&lt;&gt;"",STEP!X1825,"")</f>
        <v/>
      </c>
      <c r="L1825" s="408" t="str">
        <f>IF(STEP!Y1825&lt;&gt;"",STEP!Y1825,"")</f>
        <v/>
      </c>
      <c r="M1825" s="408" t="str">
        <f>IF(STEP!Z1825&lt;&gt;"",STEP!Z1825,"")</f>
        <v/>
      </c>
      <c r="N1825" s="419" t="str">
        <f>IF(STEP!R1825&lt;&gt;"",STEP!R1825,"")</f>
        <v/>
      </c>
      <c r="O1825" s="420" t="str">
        <f>IF(STEP!S1825&lt;&gt;"",STEP!S1825,"")</f>
        <v/>
      </c>
      <c r="P1825" s="315" t="str">
        <f t="shared" si="220"/>
        <v/>
      </c>
      <c r="Q1825" s="474">
        <f>SUM(P1825:P1831)</f>
        <v>0</v>
      </c>
      <c r="R1825" s="562" t="str">
        <f t="shared" si="219"/>
        <v/>
      </c>
    </row>
    <row r="1826" spans="2:18">
      <c r="B1826" s="517"/>
      <c r="C1826" s="622" t="str">
        <f>IF(STEP!C1826&lt;&gt;"",STEP!C1826,"")</f>
        <v/>
      </c>
      <c r="D1826" s="409" t="str">
        <f>IF(STEP!D1826&lt;&gt;"",STEP!D1826,"")</f>
        <v/>
      </c>
      <c r="E1826" s="410" t="str">
        <f>IF(STEP!E1826&lt;&gt;"",STEP!E1826,"")</f>
        <v/>
      </c>
      <c r="F1826" s="409" t="str">
        <f>IF(STEP!F1826&lt;&gt;"",STEP!F1826,"")</f>
        <v/>
      </c>
      <c r="G1826" s="508" t="str">
        <f>IF(STEP!C1826&lt;&gt;"",STEP!AD1826,"")</f>
        <v/>
      </c>
      <c r="H1826" s="407" t="str">
        <f>IF(AND(STEP!$G1826="",$J$8&lt;&gt;"ON"),"",IF(月報!AX1826&lt;&gt;"",月報!AX1826,IF(STEP!G1826&lt;&gt;"",STEP!G1826,"")))</f>
        <v/>
      </c>
      <c r="I1826" s="408" t="str">
        <f>IF(AND(STEP!$G1826="",$J$8&lt;&gt;"ON"),"",IF(月報!AZ1826&lt;&gt;"",月報!AZ1826,IF(STEP!H1826&lt;&gt;"",STEP!H1826,"")))</f>
        <v/>
      </c>
      <c r="J1826" s="408" t="str">
        <f>IF(AND(STEP!$G1826="",$J$8&lt;&gt;"ON"),"",IF(月報!BA1826&lt;&gt;"",月報!BA1826,IF(STEP!J1826&lt;&gt;"",STEP!J1826/24,"")))</f>
        <v/>
      </c>
      <c r="K1826" s="421" t="str">
        <f>IF(STEP!X1826&lt;&gt;"",STEP!X1826,"")</f>
        <v/>
      </c>
      <c r="L1826" s="421" t="str">
        <f>IF(STEP!Y1826&lt;&gt;"",STEP!Y1826,"")</f>
        <v/>
      </c>
      <c r="M1826" s="421" t="str">
        <f>IF(STEP!Z1826&lt;&gt;"",STEP!Z1826,"")</f>
        <v/>
      </c>
      <c r="N1826" s="422" t="str">
        <f>IF(STEP!R1826&lt;&gt;"",STEP!R1826,"")</f>
        <v/>
      </c>
      <c r="O1826" s="423" t="str">
        <f>IF(STEP!S1826&lt;&gt;"",STEP!S1826,"")</f>
        <v/>
      </c>
      <c r="P1826" s="316" t="str">
        <f t="shared" si="220"/>
        <v/>
      </c>
      <c r="Q1826" s="336"/>
      <c r="R1826" s="560" t="str">
        <f t="shared" si="219"/>
        <v/>
      </c>
    </row>
    <row r="1827" spans="2:18">
      <c r="B1827" s="517"/>
      <c r="C1827" s="622" t="str">
        <f>IF(STEP!C1827&lt;&gt;"",STEP!C1827,"")</f>
        <v/>
      </c>
      <c r="D1827" s="409" t="str">
        <f>IF(STEP!D1827&lt;&gt;"",STEP!D1827,"")</f>
        <v/>
      </c>
      <c r="E1827" s="410" t="str">
        <f>IF(STEP!E1827&lt;&gt;"",STEP!E1827,"")</f>
        <v/>
      </c>
      <c r="F1827" s="409" t="str">
        <f>IF(STEP!F1827&lt;&gt;"",STEP!F1827,"")</f>
        <v/>
      </c>
      <c r="G1827" s="508" t="str">
        <f>IF(STEP!C1827&lt;&gt;"",STEP!AD1827,"")</f>
        <v/>
      </c>
      <c r="H1827" s="407" t="str">
        <f>IF(AND(STEP!$G1827="",$J$8&lt;&gt;"ON"),"",IF(月報!AX1827&lt;&gt;"",月報!AX1827,IF(STEP!G1827&lt;&gt;"",STEP!G1827,"")))</f>
        <v/>
      </c>
      <c r="I1827" s="408" t="str">
        <f>IF(AND(STEP!$G1827="",$J$8&lt;&gt;"ON"),"",IF(月報!AZ1827&lt;&gt;"",月報!AZ1827,IF(STEP!H1827&lt;&gt;"",STEP!H1827,"")))</f>
        <v/>
      </c>
      <c r="J1827" s="408" t="str">
        <f>IF(AND(STEP!$G1827="",$J$8&lt;&gt;"ON"),"",IF(月報!BA1827&lt;&gt;"",月報!BA1827,IF(STEP!J1827&lt;&gt;"",STEP!J1827/24,"")))</f>
        <v/>
      </c>
      <c r="K1827" s="421" t="str">
        <f>IF(STEP!X1827&lt;&gt;"",STEP!X1827,"")</f>
        <v/>
      </c>
      <c r="L1827" s="421" t="str">
        <f>IF(STEP!Y1827&lt;&gt;"",STEP!Y1827,"")</f>
        <v/>
      </c>
      <c r="M1827" s="421" t="str">
        <f>IF(STEP!Z1827&lt;&gt;"",STEP!Z1827,"")</f>
        <v/>
      </c>
      <c r="N1827" s="422" t="str">
        <f>IF(STEP!R1827&lt;&gt;"",STEP!R1827,"")</f>
        <v/>
      </c>
      <c r="O1827" s="423" t="str">
        <f>IF(STEP!S1827&lt;&gt;"",STEP!S1827,"")</f>
        <v/>
      </c>
      <c r="P1827" s="316" t="str">
        <f t="shared" si="220"/>
        <v/>
      </c>
      <c r="Q1827" s="336"/>
      <c r="R1827" s="560" t="str">
        <f t="shared" si="219"/>
        <v/>
      </c>
    </row>
    <row r="1828" spans="2:18">
      <c r="B1828" s="517"/>
      <c r="C1828" s="622" t="str">
        <f>IF(STEP!C1828&lt;&gt;"",STEP!C1828,"")</f>
        <v/>
      </c>
      <c r="D1828" s="409" t="str">
        <f>IF(STEP!D1828&lt;&gt;"",STEP!D1828,"")</f>
        <v/>
      </c>
      <c r="E1828" s="410" t="str">
        <f>IF(STEP!E1828&lt;&gt;"",STEP!E1828,"")</f>
        <v/>
      </c>
      <c r="F1828" s="409" t="str">
        <f>IF(STEP!F1828&lt;&gt;"",STEP!F1828,"")</f>
        <v/>
      </c>
      <c r="G1828" s="508" t="str">
        <f>IF(STEP!C1828&lt;&gt;"",STEP!AD1828,"")</f>
        <v/>
      </c>
      <c r="H1828" s="407" t="str">
        <f>IF(AND(STEP!$G1828="",$J$8&lt;&gt;"ON"),"",IF(月報!AX1828&lt;&gt;"",月報!AX1828,IF(STEP!G1828&lt;&gt;"",STEP!G1828,"")))</f>
        <v/>
      </c>
      <c r="I1828" s="408" t="str">
        <f>IF(AND(STEP!$G1828="",$J$8&lt;&gt;"ON"),"",IF(月報!AZ1828&lt;&gt;"",月報!AZ1828,IF(STEP!H1828&lt;&gt;"",STEP!H1828,"")))</f>
        <v/>
      </c>
      <c r="J1828" s="408" t="str">
        <f>IF(AND(STEP!$G1828="",$J$8&lt;&gt;"ON"),"",IF(月報!BA1828&lt;&gt;"",月報!BA1828,IF(STEP!J1828&lt;&gt;"",STEP!J1828/24,"")))</f>
        <v/>
      </c>
      <c r="K1828" s="421" t="str">
        <f>IF(STEP!X1828&lt;&gt;"",STEP!X1828,"")</f>
        <v/>
      </c>
      <c r="L1828" s="421" t="str">
        <f>IF(STEP!Y1828&lt;&gt;"",STEP!Y1828,"")</f>
        <v/>
      </c>
      <c r="M1828" s="421" t="str">
        <f>IF(STEP!Z1828&lt;&gt;"",STEP!Z1828,"")</f>
        <v/>
      </c>
      <c r="N1828" s="422" t="str">
        <f>IF(STEP!R1828&lt;&gt;"",STEP!R1828,"")</f>
        <v/>
      </c>
      <c r="O1828" s="423" t="str">
        <f>IF(STEP!S1828&lt;&gt;"",STEP!S1828,"")</f>
        <v/>
      </c>
      <c r="P1828" s="316" t="str">
        <f t="shared" si="220"/>
        <v/>
      </c>
      <c r="Q1828" s="336"/>
      <c r="R1828" s="560" t="str">
        <f t="shared" si="219"/>
        <v/>
      </c>
    </row>
    <row r="1829" spans="2:18">
      <c r="B1829" s="517"/>
      <c r="C1829" s="622" t="str">
        <f>IF(STEP!C1829&lt;&gt;"",STEP!C1829,"")</f>
        <v/>
      </c>
      <c r="D1829" s="409" t="str">
        <f>IF(STEP!D1829&lt;&gt;"",STEP!D1829,"")</f>
        <v/>
      </c>
      <c r="E1829" s="410" t="str">
        <f>IF(STEP!E1829&lt;&gt;"",STEP!E1829,"")</f>
        <v/>
      </c>
      <c r="F1829" s="409" t="str">
        <f>IF(STEP!F1829&lt;&gt;"",STEP!F1829,"")</f>
        <v/>
      </c>
      <c r="G1829" s="508" t="str">
        <f>IF(STEP!C1829&lt;&gt;"",STEP!AD1829,"")</f>
        <v/>
      </c>
      <c r="H1829" s="407" t="str">
        <f>IF(AND(STEP!$G1829="",$J$8&lt;&gt;"ON"),"",IF(月報!AX1829&lt;&gt;"",月報!AX1829,IF(STEP!G1829&lt;&gt;"",STEP!G1829,"")))</f>
        <v/>
      </c>
      <c r="I1829" s="408" t="str">
        <f>IF(AND(STEP!$G1829="",$J$8&lt;&gt;"ON"),"",IF(月報!AZ1829&lt;&gt;"",月報!AZ1829,IF(STEP!H1829&lt;&gt;"",STEP!H1829,"")))</f>
        <v/>
      </c>
      <c r="J1829" s="408" t="str">
        <f>IF(AND(STEP!$G1829="",$J$8&lt;&gt;"ON"),"",IF(月報!BA1829&lt;&gt;"",月報!BA1829,IF(STEP!J1829&lt;&gt;"",STEP!J1829/24,"")))</f>
        <v/>
      </c>
      <c r="K1829" s="421" t="str">
        <f>IF(STEP!X1829&lt;&gt;"",STEP!X1829,"")</f>
        <v/>
      </c>
      <c r="L1829" s="421" t="str">
        <f>IF(STEP!Y1829&lt;&gt;"",STEP!Y1829,"")</f>
        <v/>
      </c>
      <c r="M1829" s="421" t="str">
        <f>IF(STEP!Z1829&lt;&gt;"",STEP!Z1829,"")</f>
        <v/>
      </c>
      <c r="N1829" s="422" t="str">
        <f>IF(STEP!R1829&lt;&gt;"",STEP!R1829,"")</f>
        <v/>
      </c>
      <c r="O1829" s="423" t="str">
        <f>IF(STEP!S1829&lt;&gt;"",STEP!S1829,"")</f>
        <v/>
      </c>
      <c r="P1829" s="316" t="str">
        <f t="shared" si="220"/>
        <v/>
      </c>
      <c r="Q1829" s="336"/>
      <c r="R1829" s="560" t="str">
        <f t="shared" si="219"/>
        <v/>
      </c>
    </row>
    <row r="1830" spans="2:18">
      <c r="B1830" s="517"/>
      <c r="C1830" s="622" t="str">
        <f>IF(STEP!C1830&lt;&gt;"",STEP!C1830,"")</f>
        <v/>
      </c>
      <c r="D1830" s="409" t="str">
        <f>IF(STEP!D1830&lt;&gt;"",STEP!D1830,"")</f>
        <v/>
      </c>
      <c r="E1830" s="410" t="str">
        <f>IF(STEP!E1830&lt;&gt;"",STEP!E1830,"")</f>
        <v/>
      </c>
      <c r="F1830" s="409" t="str">
        <f>IF(STEP!F1830&lt;&gt;"",STEP!F1830,"")</f>
        <v/>
      </c>
      <c r="G1830" s="508" t="str">
        <f>IF(STEP!C1830&lt;&gt;"",STEP!AD1830,"")</f>
        <v/>
      </c>
      <c r="H1830" s="407" t="str">
        <f>IF(AND(STEP!$G1830="",$J$8&lt;&gt;"ON"),"",IF(月報!AX1830&lt;&gt;"",月報!AX1830,IF(STEP!G1830&lt;&gt;"",STEP!G1830,"")))</f>
        <v/>
      </c>
      <c r="I1830" s="408" t="str">
        <f>IF(AND(STEP!$G1830="",$J$8&lt;&gt;"ON"),"",IF(月報!AZ1830&lt;&gt;"",月報!AZ1830,IF(STEP!H1830&lt;&gt;"",STEP!H1830,"")))</f>
        <v/>
      </c>
      <c r="J1830" s="408" t="str">
        <f>IF(AND(STEP!$G1830="",$J$8&lt;&gt;"ON"),"",IF(月報!BA1830&lt;&gt;"",月報!BA1830,IF(STEP!J1830&lt;&gt;"",STEP!J1830/24,"")))</f>
        <v/>
      </c>
      <c r="K1830" s="421" t="str">
        <f>IF(STEP!X1830&lt;&gt;"",STEP!X1830,"")</f>
        <v/>
      </c>
      <c r="L1830" s="421" t="str">
        <f>IF(STEP!Y1830&lt;&gt;"",STEP!Y1830,"")</f>
        <v/>
      </c>
      <c r="M1830" s="421" t="str">
        <f>IF(STEP!Z1830&lt;&gt;"",STEP!Z1830,"")</f>
        <v/>
      </c>
      <c r="N1830" s="422" t="str">
        <f>IF(STEP!R1830&lt;&gt;"",STEP!R1830,"")</f>
        <v/>
      </c>
      <c r="O1830" s="423" t="str">
        <f>IF(STEP!S1830&lt;&gt;"",STEP!S1830,"")</f>
        <v/>
      </c>
      <c r="P1830" s="316" t="str">
        <f t="shared" si="220"/>
        <v/>
      </c>
      <c r="Q1830" s="336"/>
      <c r="R1830" s="560" t="str">
        <f t="shared" si="219"/>
        <v/>
      </c>
    </row>
    <row r="1831" spans="2:18">
      <c r="B1831" s="517"/>
      <c r="C1831" s="623" t="str">
        <f>IF(STEP!C1831&lt;&gt;"",STEP!C1831,"")</f>
        <v/>
      </c>
      <c r="D1831" s="411" t="str">
        <f>IF(STEP!D1831&lt;&gt;"",STEP!D1831,"")</f>
        <v/>
      </c>
      <c r="E1831" s="412" t="str">
        <f>IF(STEP!E1831&lt;&gt;"",STEP!E1831,"")</f>
        <v/>
      </c>
      <c r="F1831" s="411" t="str">
        <f>IF(STEP!F1831&lt;&gt;"",STEP!F1831,"")</f>
        <v/>
      </c>
      <c r="G1831" s="413" t="str">
        <f>IF(STEP!C1831&lt;&gt;"",STEP!AD1831,"")</f>
        <v/>
      </c>
      <c r="H1831" s="413" t="str">
        <f>IF(AND(STEP!$G1831="",$J$8&lt;&gt;"ON"),"",IF(月報!AX1831&lt;&gt;"",月報!AX1831,IF(STEP!G1831&lt;&gt;"",STEP!G1831,"")))</f>
        <v/>
      </c>
      <c r="I1831" s="414" t="str">
        <f>IF(AND(STEP!$G1831="",$J$8&lt;&gt;"ON"),"",IF(月報!AZ1831&lt;&gt;"",月報!AZ1831,IF(STEP!H1831&lt;&gt;"",STEP!H1831,"")))</f>
        <v/>
      </c>
      <c r="J1831" s="414" t="str">
        <f>IF(AND(STEP!$G1831="",$J$8&lt;&gt;"ON"),"",IF(月報!BA1831&lt;&gt;"",月報!BA1831,IF(STEP!J1831&lt;&gt;"",STEP!J1831/24,"")))</f>
        <v/>
      </c>
      <c r="K1831" s="414" t="str">
        <f>IF(STEP!X1831&lt;&gt;"",STEP!X1831,"")</f>
        <v/>
      </c>
      <c r="L1831" s="414" t="str">
        <f>IF(STEP!Y1831&lt;&gt;"",STEP!Y1831,"")</f>
        <v/>
      </c>
      <c r="M1831" s="414" t="str">
        <f>IF(STEP!Z1831&lt;&gt;"",STEP!Z1831,"")</f>
        <v/>
      </c>
      <c r="N1831" s="424" t="str">
        <f>IF(STEP!R1831&lt;&gt;"",STEP!R1831,"")</f>
        <v/>
      </c>
      <c r="O1831" s="425" t="str">
        <f>IF(STEP!S1831&lt;&gt;"",STEP!S1831,"")</f>
        <v/>
      </c>
      <c r="P1831" s="317" t="str">
        <f t="shared" si="220"/>
        <v/>
      </c>
      <c r="Q1831" s="473"/>
      <c r="R1831" s="561" t="str">
        <f t="shared" si="219"/>
        <v/>
      </c>
    </row>
    <row r="1832" spans="2:18">
      <c r="B1832" s="517"/>
      <c r="C1832" s="624" t="str">
        <f>IF(STEP!C1832&lt;&gt;"",STEP!C1832,"")</f>
        <v/>
      </c>
      <c r="D1832" s="405" t="str">
        <f>IF(STEP!D1832&lt;&gt;"",STEP!D1832,"")</f>
        <v/>
      </c>
      <c r="E1832" s="406" t="str">
        <f>IF(STEP!E1832&lt;&gt;"",STEP!E1832,"")</f>
        <v/>
      </c>
      <c r="F1832" s="405" t="str">
        <f>IF(STEP!F1832&lt;&gt;"",STEP!F1832,"")</f>
        <v/>
      </c>
      <c r="G1832" s="407" t="str">
        <f>IF(STEP!C1832&lt;&gt;"",STEP!AD1832,"")</f>
        <v/>
      </c>
      <c r="H1832" s="407" t="str">
        <f>IF(AND(STEP!$G1832="",$J$8&lt;&gt;"ON"),"",IF(月報!AX1832&lt;&gt;"",月報!AX1832,IF(STEP!G1832&lt;&gt;"",STEP!G1832,"")))</f>
        <v/>
      </c>
      <c r="I1832" s="408" t="str">
        <f>IF(AND(STEP!$G1832="",$J$8&lt;&gt;"ON"),"",IF(月報!AZ1832&lt;&gt;"",月報!AZ1832,IF(STEP!H1832&lt;&gt;"",STEP!H1832,"")))</f>
        <v/>
      </c>
      <c r="J1832" s="408" t="str">
        <f>IF(AND(STEP!$G1832="",$J$8&lt;&gt;"ON"),"",IF(月報!BA1832&lt;&gt;"",月報!BA1832,IF(STEP!J1832&lt;&gt;"",STEP!J1832/24,"")))</f>
        <v/>
      </c>
      <c r="K1832" s="408" t="str">
        <f>IF(STEP!X1832&lt;&gt;"",STEP!X1832,"")</f>
        <v/>
      </c>
      <c r="L1832" s="408" t="str">
        <f>IF(STEP!Y1832&lt;&gt;"",STEP!Y1832,"")</f>
        <v/>
      </c>
      <c r="M1832" s="408" t="str">
        <f>IF(STEP!Z1832&lt;&gt;"",STEP!Z1832,"")</f>
        <v/>
      </c>
      <c r="N1832" s="419" t="str">
        <f>IF(STEP!R1832&lt;&gt;"",STEP!R1832,"")</f>
        <v/>
      </c>
      <c r="O1832" s="420" t="str">
        <f>IF(STEP!S1832&lt;&gt;"",STEP!S1832,"")</f>
        <v/>
      </c>
      <c r="P1832" s="315" t="str">
        <f t="shared" si="220"/>
        <v/>
      </c>
      <c r="Q1832" s="474">
        <f>SUM(P1832:P1838)</f>
        <v>0</v>
      </c>
      <c r="R1832" s="562" t="str">
        <f t="shared" si="219"/>
        <v/>
      </c>
    </row>
    <row r="1833" spans="2:18">
      <c r="B1833" s="517"/>
      <c r="C1833" s="622" t="str">
        <f>IF(STEP!C1833&lt;&gt;"",STEP!C1833,"")</f>
        <v/>
      </c>
      <c r="D1833" s="409" t="str">
        <f>IF(STEP!D1833&lt;&gt;"",STEP!D1833,"")</f>
        <v/>
      </c>
      <c r="E1833" s="410" t="str">
        <f>IF(STEP!E1833&lt;&gt;"",STEP!E1833,"")</f>
        <v/>
      </c>
      <c r="F1833" s="409" t="str">
        <f>IF(STEP!F1833&lt;&gt;"",STEP!F1833,"")</f>
        <v/>
      </c>
      <c r="G1833" s="508" t="str">
        <f>IF(STEP!C1833&lt;&gt;"",STEP!AD1833,"")</f>
        <v/>
      </c>
      <c r="H1833" s="407" t="str">
        <f>IF(AND(STEP!$G1833="",$J$8&lt;&gt;"ON"),"",IF(月報!AX1833&lt;&gt;"",月報!AX1833,IF(STEP!G1833&lt;&gt;"",STEP!G1833,"")))</f>
        <v/>
      </c>
      <c r="I1833" s="408" t="str">
        <f>IF(AND(STEP!$G1833="",$J$8&lt;&gt;"ON"),"",IF(月報!AZ1833&lt;&gt;"",月報!AZ1833,IF(STEP!H1833&lt;&gt;"",STEP!H1833,"")))</f>
        <v/>
      </c>
      <c r="J1833" s="408" t="str">
        <f>IF(AND(STEP!$G1833="",$J$8&lt;&gt;"ON"),"",IF(月報!BA1833&lt;&gt;"",月報!BA1833,IF(STEP!J1833&lt;&gt;"",STEP!J1833/24,"")))</f>
        <v/>
      </c>
      <c r="K1833" s="421" t="str">
        <f>IF(STEP!X1833&lt;&gt;"",STEP!X1833,"")</f>
        <v/>
      </c>
      <c r="L1833" s="421" t="str">
        <f>IF(STEP!Y1833&lt;&gt;"",STEP!Y1833,"")</f>
        <v/>
      </c>
      <c r="M1833" s="421" t="str">
        <f>IF(STEP!Z1833&lt;&gt;"",STEP!Z1833,"")</f>
        <v/>
      </c>
      <c r="N1833" s="422" t="str">
        <f>IF(STEP!R1833&lt;&gt;"",STEP!R1833,"")</f>
        <v/>
      </c>
      <c r="O1833" s="423" t="str">
        <f>IF(STEP!S1833&lt;&gt;"",STEP!S1833,"")</f>
        <v/>
      </c>
      <c r="P1833" s="316" t="str">
        <f t="shared" si="220"/>
        <v/>
      </c>
      <c r="Q1833" s="336"/>
      <c r="R1833" s="560" t="str">
        <f t="shared" si="219"/>
        <v/>
      </c>
    </row>
    <row r="1834" spans="2:18">
      <c r="B1834" s="517"/>
      <c r="C1834" s="622" t="str">
        <f>IF(STEP!C1834&lt;&gt;"",STEP!C1834,"")</f>
        <v/>
      </c>
      <c r="D1834" s="409" t="str">
        <f>IF(STEP!D1834&lt;&gt;"",STEP!D1834,"")</f>
        <v/>
      </c>
      <c r="E1834" s="410" t="str">
        <f>IF(STEP!E1834&lt;&gt;"",STEP!E1834,"")</f>
        <v/>
      </c>
      <c r="F1834" s="409" t="str">
        <f>IF(STEP!F1834&lt;&gt;"",STEP!F1834,"")</f>
        <v/>
      </c>
      <c r="G1834" s="508" t="str">
        <f>IF(STEP!C1834&lt;&gt;"",STEP!AD1834,"")</f>
        <v/>
      </c>
      <c r="H1834" s="407" t="str">
        <f>IF(AND(STEP!$G1834="",$J$8&lt;&gt;"ON"),"",IF(月報!AX1834&lt;&gt;"",月報!AX1834,IF(STEP!G1834&lt;&gt;"",STEP!G1834,"")))</f>
        <v/>
      </c>
      <c r="I1834" s="408" t="str">
        <f>IF(AND(STEP!$G1834="",$J$8&lt;&gt;"ON"),"",IF(月報!AZ1834&lt;&gt;"",月報!AZ1834,IF(STEP!H1834&lt;&gt;"",STEP!H1834,"")))</f>
        <v/>
      </c>
      <c r="J1834" s="408" t="str">
        <f>IF(AND(STEP!$G1834="",$J$8&lt;&gt;"ON"),"",IF(月報!BA1834&lt;&gt;"",月報!BA1834,IF(STEP!J1834&lt;&gt;"",STEP!J1834/24,"")))</f>
        <v/>
      </c>
      <c r="K1834" s="421" t="str">
        <f>IF(STEP!X1834&lt;&gt;"",STEP!X1834,"")</f>
        <v/>
      </c>
      <c r="L1834" s="421" t="str">
        <f>IF(STEP!Y1834&lt;&gt;"",STEP!Y1834,"")</f>
        <v/>
      </c>
      <c r="M1834" s="421" t="str">
        <f>IF(STEP!Z1834&lt;&gt;"",STEP!Z1834,"")</f>
        <v/>
      </c>
      <c r="N1834" s="422" t="str">
        <f>IF(STEP!R1834&lt;&gt;"",STEP!R1834,"")</f>
        <v/>
      </c>
      <c r="O1834" s="423" t="str">
        <f>IF(STEP!S1834&lt;&gt;"",STEP!S1834,"")</f>
        <v/>
      </c>
      <c r="P1834" s="316" t="str">
        <f t="shared" si="220"/>
        <v/>
      </c>
      <c r="Q1834" s="336"/>
      <c r="R1834" s="560" t="str">
        <f t="shared" si="219"/>
        <v/>
      </c>
    </row>
    <row r="1835" spans="2:18">
      <c r="B1835" s="517"/>
      <c r="C1835" s="622" t="str">
        <f>IF(STEP!C1835&lt;&gt;"",STEP!C1835,"")</f>
        <v/>
      </c>
      <c r="D1835" s="409" t="str">
        <f>IF(STEP!D1835&lt;&gt;"",STEP!D1835,"")</f>
        <v/>
      </c>
      <c r="E1835" s="410" t="str">
        <f>IF(STEP!E1835&lt;&gt;"",STEP!E1835,"")</f>
        <v/>
      </c>
      <c r="F1835" s="409" t="str">
        <f>IF(STEP!F1835&lt;&gt;"",STEP!F1835,"")</f>
        <v/>
      </c>
      <c r="G1835" s="508" t="str">
        <f>IF(STEP!C1835&lt;&gt;"",STEP!AD1835,"")</f>
        <v/>
      </c>
      <c r="H1835" s="407" t="str">
        <f>IF(AND(STEP!$G1835="",$J$8&lt;&gt;"ON"),"",IF(月報!AX1835&lt;&gt;"",月報!AX1835,IF(STEP!G1835&lt;&gt;"",STEP!G1835,"")))</f>
        <v/>
      </c>
      <c r="I1835" s="408" t="str">
        <f>IF(AND(STEP!$G1835="",$J$8&lt;&gt;"ON"),"",IF(月報!AZ1835&lt;&gt;"",月報!AZ1835,IF(STEP!H1835&lt;&gt;"",STEP!H1835,"")))</f>
        <v/>
      </c>
      <c r="J1835" s="408" t="str">
        <f>IF(AND(STEP!$G1835="",$J$8&lt;&gt;"ON"),"",IF(月報!BA1835&lt;&gt;"",月報!BA1835,IF(STEP!J1835&lt;&gt;"",STEP!J1835/24,"")))</f>
        <v/>
      </c>
      <c r="K1835" s="421" t="str">
        <f>IF(STEP!X1835&lt;&gt;"",STEP!X1835,"")</f>
        <v/>
      </c>
      <c r="L1835" s="421" t="str">
        <f>IF(STEP!Y1835&lt;&gt;"",STEP!Y1835,"")</f>
        <v/>
      </c>
      <c r="M1835" s="421" t="str">
        <f>IF(STEP!Z1835&lt;&gt;"",STEP!Z1835,"")</f>
        <v/>
      </c>
      <c r="N1835" s="422" t="str">
        <f>IF(STEP!R1835&lt;&gt;"",STEP!R1835,"")</f>
        <v/>
      </c>
      <c r="O1835" s="423" t="str">
        <f>IF(STEP!S1835&lt;&gt;"",STEP!S1835,"")</f>
        <v/>
      </c>
      <c r="P1835" s="316" t="str">
        <f t="shared" si="220"/>
        <v/>
      </c>
      <c r="Q1835" s="336"/>
      <c r="R1835" s="560" t="str">
        <f t="shared" si="219"/>
        <v/>
      </c>
    </row>
    <row r="1836" spans="2:18">
      <c r="B1836" s="517"/>
      <c r="C1836" s="622" t="str">
        <f>IF(STEP!C1836&lt;&gt;"",STEP!C1836,"")</f>
        <v/>
      </c>
      <c r="D1836" s="409" t="str">
        <f>IF(STEP!D1836&lt;&gt;"",STEP!D1836,"")</f>
        <v/>
      </c>
      <c r="E1836" s="410" t="str">
        <f>IF(STEP!E1836&lt;&gt;"",STEP!E1836,"")</f>
        <v/>
      </c>
      <c r="F1836" s="409" t="str">
        <f>IF(STEP!F1836&lt;&gt;"",STEP!F1836,"")</f>
        <v/>
      </c>
      <c r="G1836" s="508" t="str">
        <f>IF(STEP!C1836&lt;&gt;"",STEP!AD1836,"")</f>
        <v/>
      </c>
      <c r="H1836" s="407" t="str">
        <f>IF(AND(STEP!$G1836="",$J$8&lt;&gt;"ON"),"",IF(月報!AX1836&lt;&gt;"",月報!AX1836,IF(STEP!G1836&lt;&gt;"",STEP!G1836,"")))</f>
        <v/>
      </c>
      <c r="I1836" s="408" t="str">
        <f>IF(AND(STEP!$G1836="",$J$8&lt;&gt;"ON"),"",IF(月報!AZ1836&lt;&gt;"",月報!AZ1836,IF(STEP!H1836&lt;&gt;"",STEP!H1836,"")))</f>
        <v/>
      </c>
      <c r="J1836" s="408" t="str">
        <f>IF(AND(STEP!$G1836="",$J$8&lt;&gt;"ON"),"",IF(月報!BA1836&lt;&gt;"",月報!BA1836,IF(STEP!J1836&lt;&gt;"",STEP!J1836/24,"")))</f>
        <v/>
      </c>
      <c r="K1836" s="421" t="str">
        <f>IF(STEP!X1836&lt;&gt;"",STEP!X1836,"")</f>
        <v/>
      </c>
      <c r="L1836" s="421" t="str">
        <f>IF(STEP!Y1836&lt;&gt;"",STEP!Y1836,"")</f>
        <v/>
      </c>
      <c r="M1836" s="421" t="str">
        <f>IF(STEP!Z1836&lt;&gt;"",STEP!Z1836,"")</f>
        <v/>
      </c>
      <c r="N1836" s="422" t="str">
        <f>IF(STEP!R1836&lt;&gt;"",STEP!R1836,"")</f>
        <v/>
      </c>
      <c r="O1836" s="423" t="str">
        <f>IF(STEP!S1836&lt;&gt;"",STEP!S1836,"")</f>
        <v/>
      </c>
      <c r="P1836" s="316" t="str">
        <f t="shared" si="220"/>
        <v/>
      </c>
      <c r="Q1836" s="336"/>
      <c r="R1836" s="560" t="str">
        <f t="shared" si="219"/>
        <v/>
      </c>
    </row>
    <row r="1837" spans="2:18">
      <c r="B1837" s="517"/>
      <c r="C1837" s="622" t="str">
        <f>IF(STEP!C1837&lt;&gt;"",STEP!C1837,"")</f>
        <v/>
      </c>
      <c r="D1837" s="409" t="str">
        <f>IF(STEP!D1837&lt;&gt;"",STEP!D1837,"")</f>
        <v/>
      </c>
      <c r="E1837" s="410" t="str">
        <f>IF(STEP!E1837&lt;&gt;"",STEP!E1837,"")</f>
        <v/>
      </c>
      <c r="F1837" s="409" t="str">
        <f>IF(STEP!F1837&lt;&gt;"",STEP!F1837,"")</f>
        <v/>
      </c>
      <c r="G1837" s="508" t="str">
        <f>IF(STEP!C1837&lt;&gt;"",STEP!AD1837,"")</f>
        <v/>
      </c>
      <c r="H1837" s="407" t="str">
        <f>IF(AND(STEP!$G1837="",$J$8&lt;&gt;"ON"),"",IF(月報!AX1837&lt;&gt;"",月報!AX1837,IF(STEP!G1837&lt;&gt;"",STEP!G1837,"")))</f>
        <v/>
      </c>
      <c r="I1837" s="408" t="str">
        <f>IF(AND(STEP!$G1837="",$J$8&lt;&gt;"ON"),"",IF(月報!AZ1837&lt;&gt;"",月報!AZ1837,IF(STEP!H1837&lt;&gt;"",STEP!H1837,"")))</f>
        <v/>
      </c>
      <c r="J1837" s="408" t="str">
        <f>IF(AND(STEP!$G1837="",$J$8&lt;&gt;"ON"),"",IF(月報!BA1837&lt;&gt;"",月報!BA1837,IF(STEP!J1837&lt;&gt;"",STEP!J1837/24,"")))</f>
        <v/>
      </c>
      <c r="K1837" s="421" t="str">
        <f>IF(STEP!X1837&lt;&gt;"",STEP!X1837,"")</f>
        <v/>
      </c>
      <c r="L1837" s="421" t="str">
        <f>IF(STEP!Y1837&lt;&gt;"",STEP!Y1837,"")</f>
        <v/>
      </c>
      <c r="M1837" s="421" t="str">
        <f>IF(STEP!Z1837&lt;&gt;"",STEP!Z1837,"")</f>
        <v/>
      </c>
      <c r="N1837" s="422" t="str">
        <f>IF(STEP!R1837&lt;&gt;"",STEP!R1837,"")</f>
        <v/>
      </c>
      <c r="O1837" s="423" t="str">
        <f>IF(STEP!S1837&lt;&gt;"",STEP!S1837,"")</f>
        <v/>
      </c>
      <c r="P1837" s="316" t="str">
        <f t="shared" si="220"/>
        <v/>
      </c>
      <c r="Q1837" s="336"/>
      <c r="R1837" s="560" t="str">
        <f t="shared" si="219"/>
        <v/>
      </c>
    </row>
    <row r="1838" spans="2:18">
      <c r="B1838" s="517"/>
      <c r="C1838" s="623" t="str">
        <f>IF(STEP!C1838&lt;&gt;"",STEP!C1838,"")</f>
        <v/>
      </c>
      <c r="D1838" s="411" t="str">
        <f>IF(STEP!D1838&lt;&gt;"",STEP!D1838,"")</f>
        <v/>
      </c>
      <c r="E1838" s="412" t="str">
        <f>IF(STEP!E1838&lt;&gt;"",STEP!E1838,"")</f>
        <v/>
      </c>
      <c r="F1838" s="411" t="str">
        <f>IF(STEP!F1838&lt;&gt;"",STEP!F1838,"")</f>
        <v/>
      </c>
      <c r="G1838" s="413" t="str">
        <f>IF(STEP!C1838&lt;&gt;"",STEP!AD1838,"")</f>
        <v/>
      </c>
      <c r="H1838" s="413" t="str">
        <f>IF(AND(STEP!$G1838="",$J$8&lt;&gt;"ON"),"",IF(月報!AX1838&lt;&gt;"",月報!AX1838,IF(STEP!G1838&lt;&gt;"",STEP!G1838,"")))</f>
        <v/>
      </c>
      <c r="I1838" s="414" t="str">
        <f>IF(AND(STEP!$G1838="",$J$8&lt;&gt;"ON"),"",IF(月報!AZ1838&lt;&gt;"",月報!AZ1838,IF(STEP!H1838&lt;&gt;"",STEP!H1838,"")))</f>
        <v/>
      </c>
      <c r="J1838" s="414" t="str">
        <f>IF(AND(STEP!$G1838="",$J$8&lt;&gt;"ON"),"",IF(月報!BA1838&lt;&gt;"",月報!BA1838,IF(STEP!J1838&lt;&gt;"",STEP!J1838/24,"")))</f>
        <v/>
      </c>
      <c r="K1838" s="414" t="str">
        <f>IF(STEP!X1838&lt;&gt;"",STEP!X1838,"")</f>
        <v/>
      </c>
      <c r="L1838" s="414" t="str">
        <f>IF(STEP!Y1838&lt;&gt;"",STEP!Y1838,"")</f>
        <v/>
      </c>
      <c r="M1838" s="414" t="str">
        <f>IF(STEP!Z1838&lt;&gt;"",STEP!Z1838,"")</f>
        <v/>
      </c>
      <c r="N1838" s="424" t="str">
        <f>IF(STEP!R1838&lt;&gt;"",STEP!R1838,"")</f>
        <v/>
      </c>
      <c r="O1838" s="425" t="str">
        <f>IF(STEP!S1838&lt;&gt;"",STEP!S1838,"")</f>
        <v/>
      </c>
      <c r="P1838" s="317" t="str">
        <f t="shared" si="220"/>
        <v/>
      </c>
      <c r="Q1838" s="473"/>
      <c r="R1838" s="561" t="str">
        <f t="shared" si="219"/>
        <v/>
      </c>
    </row>
    <row r="1839" spans="2:18">
      <c r="B1839" s="517"/>
      <c r="C1839" s="624" t="str">
        <f>IF(STEP!C1839&lt;&gt;"",STEP!C1839,"")</f>
        <v/>
      </c>
      <c r="D1839" s="405" t="str">
        <f>IF(STEP!D1839&lt;&gt;"",STEP!D1839,"")</f>
        <v/>
      </c>
      <c r="E1839" s="406" t="str">
        <f>IF(STEP!E1839&lt;&gt;"",STEP!E1839,"")</f>
        <v/>
      </c>
      <c r="F1839" s="405" t="str">
        <f>IF(STEP!F1839&lt;&gt;"",STEP!F1839,"")</f>
        <v/>
      </c>
      <c r="G1839" s="407" t="str">
        <f>IF(STEP!C1839&lt;&gt;"",STEP!AD1839,"")</f>
        <v/>
      </c>
      <c r="H1839" s="407" t="str">
        <f>IF(AND(STEP!$G1839="",$J$8&lt;&gt;"ON"),"",IF(月報!AX1839&lt;&gt;"",月報!AX1839,IF(STEP!G1839&lt;&gt;"",STEP!G1839,"")))</f>
        <v/>
      </c>
      <c r="I1839" s="408" t="str">
        <f>IF(AND(STEP!$G1839="",$J$8&lt;&gt;"ON"),"",IF(月報!AZ1839&lt;&gt;"",月報!AZ1839,IF(STEP!H1839&lt;&gt;"",STEP!H1839,"")))</f>
        <v/>
      </c>
      <c r="J1839" s="408" t="str">
        <f>IF(AND(STEP!$G1839="",$J$8&lt;&gt;"ON"),"",IF(月報!BA1839&lt;&gt;"",月報!BA1839,IF(STEP!J1839&lt;&gt;"",STEP!J1839/24,"")))</f>
        <v/>
      </c>
      <c r="K1839" s="408" t="str">
        <f>IF(STEP!X1839&lt;&gt;"",STEP!X1839,"")</f>
        <v/>
      </c>
      <c r="L1839" s="408" t="str">
        <f>IF(STEP!Y1839&lt;&gt;"",STEP!Y1839,"")</f>
        <v/>
      </c>
      <c r="M1839" s="408" t="str">
        <f>IF(STEP!Z1839&lt;&gt;"",STEP!Z1839,"")</f>
        <v/>
      </c>
      <c r="N1839" s="419" t="str">
        <f>IF(STEP!R1839&lt;&gt;"",STEP!R1839,"")</f>
        <v/>
      </c>
      <c r="O1839" s="420" t="str">
        <f>IF(STEP!S1839&lt;&gt;"",STEP!S1839,"")</f>
        <v/>
      </c>
      <c r="P1839" s="315" t="str">
        <f t="shared" si="220"/>
        <v/>
      </c>
      <c r="Q1839" s="474">
        <f>SUM(P1839:P1845)</f>
        <v>0</v>
      </c>
      <c r="R1839" s="562" t="str">
        <f t="shared" si="219"/>
        <v/>
      </c>
    </row>
    <row r="1840" spans="2:18">
      <c r="B1840" s="517"/>
      <c r="C1840" s="622" t="str">
        <f>IF(STEP!C1840&lt;&gt;"",STEP!C1840,"")</f>
        <v/>
      </c>
      <c r="D1840" s="409" t="str">
        <f>IF(STEP!D1840&lt;&gt;"",STEP!D1840,"")</f>
        <v/>
      </c>
      <c r="E1840" s="410" t="str">
        <f>IF(STEP!E1840&lt;&gt;"",STEP!E1840,"")</f>
        <v/>
      </c>
      <c r="F1840" s="409" t="str">
        <f>IF(STEP!F1840&lt;&gt;"",STEP!F1840,"")</f>
        <v/>
      </c>
      <c r="G1840" s="508" t="str">
        <f>IF(STEP!C1840&lt;&gt;"",STEP!AD1840,"")</f>
        <v/>
      </c>
      <c r="H1840" s="407" t="str">
        <f>IF(AND(STEP!$G1840="",$J$8&lt;&gt;"ON"),"",IF(月報!AX1840&lt;&gt;"",月報!AX1840,IF(STEP!G1840&lt;&gt;"",STEP!G1840,"")))</f>
        <v/>
      </c>
      <c r="I1840" s="408" t="str">
        <f>IF(AND(STEP!$G1840="",$J$8&lt;&gt;"ON"),"",IF(月報!AZ1840&lt;&gt;"",月報!AZ1840,IF(STEP!H1840&lt;&gt;"",STEP!H1840,"")))</f>
        <v/>
      </c>
      <c r="J1840" s="408" t="str">
        <f>IF(AND(STEP!$G1840="",$J$8&lt;&gt;"ON"),"",IF(月報!BA1840&lt;&gt;"",月報!BA1840,IF(STEP!J1840&lt;&gt;"",STEP!J1840/24,"")))</f>
        <v/>
      </c>
      <c r="K1840" s="421" t="str">
        <f>IF(STEP!X1840&lt;&gt;"",STEP!X1840,"")</f>
        <v/>
      </c>
      <c r="L1840" s="421" t="str">
        <f>IF(STEP!Y1840&lt;&gt;"",STEP!Y1840,"")</f>
        <v/>
      </c>
      <c r="M1840" s="421" t="str">
        <f>IF(STEP!Z1840&lt;&gt;"",STEP!Z1840,"")</f>
        <v/>
      </c>
      <c r="N1840" s="422" t="str">
        <f>IF(STEP!R1840&lt;&gt;"",STEP!R1840,"")</f>
        <v/>
      </c>
      <c r="O1840" s="423" t="str">
        <f>IF(STEP!S1840&lt;&gt;"",STEP!S1840,"")</f>
        <v/>
      </c>
      <c r="P1840" s="316" t="str">
        <f t="shared" si="220"/>
        <v/>
      </c>
      <c r="Q1840" s="336"/>
      <c r="R1840" s="560" t="str">
        <f t="shared" si="219"/>
        <v/>
      </c>
    </row>
    <row r="1841" spans="2:18">
      <c r="B1841" s="517"/>
      <c r="C1841" s="622" t="str">
        <f>IF(STEP!C1841&lt;&gt;"",STEP!C1841,"")</f>
        <v/>
      </c>
      <c r="D1841" s="409" t="str">
        <f>IF(STEP!D1841&lt;&gt;"",STEP!D1841,"")</f>
        <v/>
      </c>
      <c r="E1841" s="410" t="str">
        <f>IF(STEP!E1841&lt;&gt;"",STEP!E1841,"")</f>
        <v/>
      </c>
      <c r="F1841" s="409" t="str">
        <f>IF(STEP!F1841&lt;&gt;"",STEP!F1841,"")</f>
        <v/>
      </c>
      <c r="G1841" s="508" t="str">
        <f>IF(STEP!C1841&lt;&gt;"",STEP!AD1841,"")</f>
        <v/>
      </c>
      <c r="H1841" s="407" t="str">
        <f>IF(AND(STEP!$G1841="",$J$8&lt;&gt;"ON"),"",IF(月報!AX1841&lt;&gt;"",月報!AX1841,IF(STEP!G1841&lt;&gt;"",STEP!G1841,"")))</f>
        <v/>
      </c>
      <c r="I1841" s="408" t="str">
        <f>IF(AND(STEP!$G1841="",$J$8&lt;&gt;"ON"),"",IF(月報!AZ1841&lt;&gt;"",月報!AZ1841,IF(STEP!H1841&lt;&gt;"",STEP!H1841,"")))</f>
        <v/>
      </c>
      <c r="J1841" s="408" t="str">
        <f>IF(AND(STEP!$G1841="",$J$8&lt;&gt;"ON"),"",IF(月報!BA1841&lt;&gt;"",月報!BA1841,IF(STEP!J1841&lt;&gt;"",STEP!J1841/24,"")))</f>
        <v/>
      </c>
      <c r="K1841" s="421" t="str">
        <f>IF(STEP!X1841&lt;&gt;"",STEP!X1841,"")</f>
        <v/>
      </c>
      <c r="L1841" s="421" t="str">
        <f>IF(STEP!Y1841&lt;&gt;"",STEP!Y1841,"")</f>
        <v/>
      </c>
      <c r="M1841" s="421" t="str">
        <f>IF(STEP!Z1841&lt;&gt;"",STEP!Z1841,"")</f>
        <v/>
      </c>
      <c r="N1841" s="422" t="str">
        <f>IF(STEP!R1841&lt;&gt;"",STEP!R1841,"")</f>
        <v/>
      </c>
      <c r="O1841" s="423" t="str">
        <f>IF(STEP!S1841&lt;&gt;"",STEP!S1841,"")</f>
        <v/>
      </c>
      <c r="P1841" s="316" t="str">
        <f t="shared" si="220"/>
        <v/>
      </c>
      <c r="Q1841" s="336"/>
      <c r="R1841" s="560" t="str">
        <f t="shared" si="219"/>
        <v/>
      </c>
    </row>
    <row r="1842" spans="2:18">
      <c r="B1842" s="517"/>
      <c r="C1842" s="622" t="str">
        <f>IF(STEP!C1842&lt;&gt;"",STEP!C1842,"")</f>
        <v/>
      </c>
      <c r="D1842" s="409" t="str">
        <f>IF(STEP!D1842&lt;&gt;"",STEP!D1842,"")</f>
        <v/>
      </c>
      <c r="E1842" s="410" t="str">
        <f>IF(STEP!E1842&lt;&gt;"",STEP!E1842,"")</f>
        <v/>
      </c>
      <c r="F1842" s="409" t="str">
        <f>IF(STEP!F1842&lt;&gt;"",STEP!F1842,"")</f>
        <v/>
      </c>
      <c r="G1842" s="508" t="str">
        <f>IF(STEP!C1842&lt;&gt;"",STEP!AD1842,"")</f>
        <v/>
      </c>
      <c r="H1842" s="407" t="str">
        <f>IF(AND(STEP!$G1842="",$J$8&lt;&gt;"ON"),"",IF(月報!AX1842&lt;&gt;"",月報!AX1842,IF(STEP!G1842&lt;&gt;"",STEP!G1842,"")))</f>
        <v/>
      </c>
      <c r="I1842" s="408" t="str">
        <f>IF(AND(STEP!$G1842="",$J$8&lt;&gt;"ON"),"",IF(月報!AZ1842&lt;&gt;"",月報!AZ1842,IF(STEP!H1842&lt;&gt;"",STEP!H1842,"")))</f>
        <v/>
      </c>
      <c r="J1842" s="408" t="str">
        <f>IF(AND(STEP!$G1842="",$J$8&lt;&gt;"ON"),"",IF(月報!BA1842&lt;&gt;"",月報!BA1842,IF(STEP!J1842&lt;&gt;"",STEP!J1842/24,"")))</f>
        <v/>
      </c>
      <c r="K1842" s="421" t="str">
        <f>IF(STEP!X1842&lt;&gt;"",STEP!X1842,"")</f>
        <v/>
      </c>
      <c r="L1842" s="421" t="str">
        <f>IF(STEP!Y1842&lt;&gt;"",STEP!Y1842,"")</f>
        <v/>
      </c>
      <c r="M1842" s="421" t="str">
        <f>IF(STEP!Z1842&lt;&gt;"",STEP!Z1842,"")</f>
        <v/>
      </c>
      <c r="N1842" s="422" t="str">
        <f>IF(STEP!R1842&lt;&gt;"",STEP!R1842,"")</f>
        <v/>
      </c>
      <c r="O1842" s="423" t="str">
        <f>IF(STEP!S1842&lt;&gt;"",STEP!S1842,"")</f>
        <v/>
      </c>
      <c r="P1842" s="316" t="str">
        <f t="shared" si="220"/>
        <v/>
      </c>
      <c r="Q1842" s="336"/>
      <c r="R1842" s="560" t="str">
        <f t="shared" si="219"/>
        <v/>
      </c>
    </row>
    <row r="1843" spans="2:18">
      <c r="B1843" s="517"/>
      <c r="C1843" s="622" t="str">
        <f>IF(STEP!C1843&lt;&gt;"",STEP!C1843,"")</f>
        <v/>
      </c>
      <c r="D1843" s="409" t="str">
        <f>IF(STEP!D1843&lt;&gt;"",STEP!D1843,"")</f>
        <v/>
      </c>
      <c r="E1843" s="410" t="str">
        <f>IF(STEP!E1843&lt;&gt;"",STEP!E1843,"")</f>
        <v/>
      </c>
      <c r="F1843" s="409" t="str">
        <f>IF(STEP!F1843&lt;&gt;"",STEP!F1843,"")</f>
        <v/>
      </c>
      <c r="G1843" s="508" t="str">
        <f>IF(STEP!C1843&lt;&gt;"",STEP!AD1843,"")</f>
        <v/>
      </c>
      <c r="H1843" s="407" t="str">
        <f>IF(AND(STEP!$G1843="",$J$8&lt;&gt;"ON"),"",IF(月報!AX1843&lt;&gt;"",月報!AX1843,IF(STEP!G1843&lt;&gt;"",STEP!G1843,"")))</f>
        <v/>
      </c>
      <c r="I1843" s="408" t="str">
        <f>IF(AND(STEP!$G1843="",$J$8&lt;&gt;"ON"),"",IF(月報!AZ1843&lt;&gt;"",月報!AZ1843,IF(STEP!H1843&lt;&gt;"",STEP!H1843,"")))</f>
        <v/>
      </c>
      <c r="J1843" s="408" t="str">
        <f>IF(AND(STEP!$G1843="",$J$8&lt;&gt;"ON"),"",IF(月報!BA1843&lt;&gt;"",月報!BA1843,IF(STEP!J1843&lt;&gt;"",STEP!J1843/24,"")))</f>
        <v/>
      </c>
      <c r="K1843" s="421" t="str">
        <f>IF(STEP!X1843&lt;&gt;"",STEP!X1843,"")</f>
        <v/>
      </c>
      <c r="L1843" s="421" t="str">
        <f>IF(STEP!Y1843&lt;&gt;"",STEP!Y1843,"")</f>
        <v/>
      </c>
      <c r="M1843" s="421" t="str">
        <f>IF(STEP!Z1843&lt;&gt;"",STEP!Z1843,"")</f>
        <v/>
      </c>
      <c r="N1843" s="422" t="str">
        <f>IF(STEP!R1843&lt;&gt;"",STEP!R1843,"")</f>
        <v/>
      </c>
      <c r="O1843" s="423" t="str">
        <f>IF(STEP!S1843&lt;&gt;"",STEP!S1843,"")</f>
        <v/>
      </c>
      <c r="P1843" s="316" t="str">
        <f t="shared" si="220"/>
        <v/>
      </c>
      <c r="Q1843" s="336"/>
      <c r="R1843" s="560" t="str">
        <f t="shared" si="219"/>
        <v/>
      </c>
    </row>
    <row r="1844" spans="2:18">
      <c r="B1844" s="517"/>
      <c r="C1844" s="622" t="str">
        <f>IF(STEP!C1844&lt;&gt;"",STEP!C1844,"")</f>
        <v/>
      </c>
      <c r="D1844" s="409" t="str">
        <f>IF(STEP!D1844&lt;&gt;"",STEP!D1844,"")</f>
        <v/>
      </c>
      <c r="E1844" s="410" t="str">
        <f>IF(STEP!E1844&lt;&gt;"",STEP!E1844,"")</f>
        <v/>
      </c>
      <c r="F1844" s="409" t="str">
        <f>IF(STEP!F1844&lt;&gt;"",STEP!F1844,"")</f>
        <v/>
      </c>
      <c r="G1844" s="508" t="str">
        <f>IF(STEP!C1844&lt;&gt;"",STEP!AD1844,"")</f>
        <v/>
      </c>
      <c r="H1844" s="407" t="str">
        <f>IF(AND(STEP!$G1844="",$J$8&lt;&gt;"ON"),"",IF(月報!AX1844&lt;&gt;"",月報!AX1844,IF(STEP!G1844&lt;&gt;"",STEP!G1844,"")))</f>
        <v/>
      </c>
      <c r="I1844" s="408" t="str">
        <f>IF(AND(STEP!$G1844="",$J$8&lt;&gt;"ON"),"",IF(月報!AZ1844&lt;&gt;"",月報!AZ1844,IF(STEP!H1844&lt;&gt;"",STEP!H1844,"")))</f>
        <v/>
      </c>
      <c r="J1844" s="408" t="str">
        <f>IF(AND(STEP!$G1844="",$J$8&lt;&gt;"ON"),"",IF(月報!BA1844&lt;&gt;"",月報!BA1844,IF(STEP!J1844&lt;&gt;"",STEP!J1844/24,"")))</f>
        <v/>
      </c>
      <c r="K1844" s="421" t="str">
        <f>IF(STEP!X1844&lt;&gt;"",STEP!X1844,"")</f>
        <v/>
      </c>
      <c r="L1844" s="421" t="str">
        <f>IF(STEP!Y1844&lt;&gt;"",STEP!Y1844,"")</f>
        <v/>
      </c>
      <c r="M1844" s="421" t="str">
        <f>IF(STEP!Z1844&lt;&gt;"",STEP!Z1844,"")</f>
        <v/>
      </c>
      <c r="N1844" s="422" t="str">
        <f>IF(STEP!R1844&lt;&gt;"",STEP!R1844,"")</f>
        <v/>
      </c>
      <c r="O1844" s="423" t="str">
        <f>IF(STEP!S1844&lt;&gt;"",STEP!S1844,"")</f>
        <v/>
      </c>
      <c r="P1844" s="316" t="str">
        <f t="shared" si="220"/>
        <v/>
      </c>
      <c r="Q1844" s="336"/>
      <c r="R1844" s="560" t="str">
        <f t="shared" si="219"/>
        <v/>
      </c>
    </row>
    <row r="1845" spans="2:18" ht="13.8" thickBot="1">
      <c r="B1845" s="518"/>
      <c r="C1845" s="625" t="str">
        <f>IF(STEP!C1845&lt;&gt;"",STEP!C1845,"")</f>
        <v/>
      </c>
      <c r="D1845" s="415" t="str">
        <f>IF(STEP!D1845&lt;&gt;"",STEP!D1845,"")</f>
        <v/>
      </c>
      <c r="E1845" s="416" t="str">
        <f>IF(STEP!E1845&lt;&gt;"",STEP!E1845,"")</f>
        <v/>
      </c>
      <c r="F1845" s="415" t="str">
        <f>IF(STEP!F1845&lt;&gt;"",STEP!F1845,"")</f>
        <v/>
      </c>
      <c r="G1845" s="417" t="str">
        <f>IF(STEP!C1845&lt;&gt;"",STEP!AD1845,"")</f>
        <v/>
      </c>
      <c r="H1845" s="417" t="str">
        <f>IF(AND(STEP!$G1845="",$J$8&lt;&gt;"ON"),"",IF(月報!AX1845&lt;&gt;"",月報!AX1845,IF(STEP!G1845&lt;&gt;"",STEP!G1845,"")))</f>
        <v/>
      </c>
      <c r="I1845" s="418" t="str">
        <f>IF(AND(STEP!$G1845="",$J$8&lt;&gt;"ON"),"",IF(月報!AZ1845&lt;&gt;"",月報!AZ1845,IF(STEP!H1845&lt;&gt;"",STEP!H1845,"")))</f>
        <v/>
      </c>
      <c r="J1845" s="418" t="str">
        <f>IF(AND(STEP!$G1845="",$J$8&lt;&gt;"ON"),"",IF(月報!BA1845&lt;&gt;"",月報!BA1845,IF(STEP!J1845&lt;&gt;"",STEP!J1845/24,"")))</f>
        <v/>
      </c>
      <c r="K1845" s="418" t="str">
        <f>IF(STEP!X1845&lt;&gt;"",STEP!X1845,"")</f>
        <v/>
      </c>
      <c r="L1845" s="418" t="str">
        <f>IF(STEP!Y1845&lt;&gt;"",STEP!Y1845,"")</f>
        <v/>
      </c>
      <c r="M1845" s="418" t="str">
        <f>IF(STEP!Z1845&lt;&gt;"",STEP!Z1845,"")</f>
        <v/>
      </c>
      <c r="N1845" s="426" t="str">
        <f>IF(STEP!R1845&lt;&gt;"",STEP!R1845,"")</f>
        <v/>
      </c>
      <c r="O1845" s="427" t="str">
        <f>IF(STEP!S1845&lt;&gt;"",STEP!S1845,"")</f>
        <v/>
      </c>
      <c r="P1845" s="318" t="str">
        <f t="shared" si="220"/>
        <v/>
      </c>
      <c r="Q1845" s="338"/>
      <c r="R1845" s="563" t="str">
        <f t="shared" si="219"/>
        <v/>
      </c>
    </row>
    <row r="1846" spans="2:18">
      <c r="B1846" s="516" t="s">
        <v>416</v>
      </c>
      <c r="C1846" s="626"/>
      <c r="D1846" s="324"/>
      <c r="E1846" s="325"/>
      <c r="F1846" s="578" t="s">
        <v>465</v>
      </c>
      <c r="G1846" s="320"/>
      <c r="H1846" s="320"/>
      <c r="I1846" s="326"/>
      <c r="J1846" s="326"/>
      <c r="K1846" s="326"/>
      <c r="L1846" s="326"/>
      <c r="M1846" s="326"/>
      <c r="N1846" s="327"/>
      <c r="O1846" s="328"/>
      <c r="P1846" s="335"/>
      <c r="Q1846" s="336"/>
      <c r="R1846" s="564" t="str">
        <f t="shared" si="219"/>
        <v/>
      </c>
    </row>
    <row r="1847" spans="2:18">
      <c r="B1847" s="516"/>
      <c r="C1847" s="626"/>
      <c r="D1847" s="324"/>
      <c r="E1847" s="325"/>
      <c r="F1847" s="324"/>
      <c r="G1847" s="320"/>
      <c r="H1847" s="320"/>
      <c r="I1847" s="326"/>
      <c r="J1847" s="326"/>
      <c r="K1847" s="326"/>
      <c r="L1847" s="326"/>
      <c r="M1847" s="326"/>
      <c r="N1847" s="327"/>
      <c r="O1847" s="328"/>
      <c r="P1847" s="335"/>
      <c r="Q1847" s="336"/>
      <c r="R1847" s="564" t="str">
        <f t="shared" si="219"/>
        <v/>
      </c>
    </row>
    <row r="1848" spans="2:18">
      <c r="B1848" s="516"/>
      <c r="C1848" s="626"/>
      <c r="D1848" s="324"/>
      <c r="E1848" s="325"/>
      <c r="F1848" s="324"/>
      <c r="G1848" s="320"/>
      <c r="H1848" s="320"/>
      <c r="I1848" s="326"/>
      <c r="J1848" s="326"/>
      <c r="K1848" s="326"/>
      <c r="L1848" s="326"/>
      <c r="M1848" s="326"/>
      <c r="N1848" s="327"/>
      <c r="O1848" s="328"/>
      <c r="P1848" s="335"/>
      <c r="Q1848" s="336"/>
      <c r="R1848" s="564" t="str">
        <f t="shared" ref="R1848:R1911" si="221">R1847</f>
        <v/>
      </c>
    </row>
    <row r="1849" spans="2:18">
      <c r="B1849" s="516"/>
      <c r="C1849" s="626"/>
      <c r="D1849" s="324"/>
      <c r="E1849" s="325"/>
      <c r="F1849" s="324"/>
      <c r="G1849" s="320"/>
      <c r="H1849" s="320"/>
      <c r="I1849" s="326"/>
      <c r="J1849" s="326"/>
      <c r="K1849" s="326"/>
      <c r="L1849" s="326"/>
      <c r="M1849" s="326"/>
      <c r="N1849" s="327"/>
      <c r="O1849" s="328"/>
      <c r="P1849" s="335"/>
      <c r="Q1849" s="336"/>
      <c r="R1849" s="564" t="str">
        <f t="shared" si="221"/>
        <v/>
      </c>
    </row>
    <row r="1850" spans="2:18">
      <c r="B1850" s="516"/>
      <c r="C1850" s="626"/>
      <c r="D1850" s="324"/>
      <c r="E1850" s="325"/>
      <c r="F1850" s="324"/>
      <c r="G1850" s="320"/>
      <c r="H1850" s="320"/>
      <c r="I1850" s="326"/>
      <c r="J1850" s="326"/>
      <c r="K1850" s="326"/>
      <c r="L1850" s="326"/>
      <c r="M1850" s="326"/>
      <c r="N1850" s="327"/>
      <c r="O1850" s="328"/>
      <c r="P1850" s="335"/>
      <c r="Q1850" s="336"/>
      <c r="R1850" s="564" t="str">
        <f t="shared" si="221"/>
        <v/>
      </c>
    </row>
    <row r="1851" spans="2:18">
      <c r="B1851" s="516"/>
      <c r="C1851" s="626"/>
      <c r="D1851" s="324"/>
      <c r="E1851" s="325"/>
      <c r="F1851" s="324"/>
      <c r="G1851" s="320"/>
      <c r="H1851" s="320"/>
      <c r="I1851" s="326"/>
      <c r="J1851" s="326"/>
      <c r="K1851" s="326"/>
      <c r="L1851" s="326"/>
      <c r="M1851" s="326"/>
      <c r="N1851" s="327"/>
      <c r="O1851" s="328"/>
      <c r="P1851" s="335"/>
      <c r="Q1851" s="336"/>
      <c r="R1851" s="564" t="str">
        <f t="shared" si="221"/>
        <v/>
      </c>
    </row>
    <row r="1852" spans="2:18">
      <c r="B1852" s="516"/>
      <c r="C1852" s="626"/>
      <c r="D1852" s="324"/>
      <c r="E1852" s="325"/>
      <c r="F1852" s="324"/>
      <c r="G1852" s="320"/>
      <c r="H1852" s="320"/>
      <c r="I1852" s="326"/>
      <c r="J1852" s="326"/>
      <c r="K1852" s="326"/>
      <c r="L1852" s="326"/>
      <c r="M1852" s="326"/>
      <c r="N1852" s="327"/>
      <c r="O1852" s="328"/>
      <c r="P1852" s="335"/>
      <c r="Q1852" s="336"/>
      <c r="R1852" s="564" t="str">
        <f t="shared" si="221"/>
        <v/>
      </c>
    </row>
    <row r="1853" spans="2:18">
      <c r="B1853" s="516"/>
      <c r="C1853" s="626"/>
      <c r="D1853" s="324"/>
      <c r="E1853" s="325"/>
      <c r="F1853" s="324"/>
      <c r="G1853" s="320"/>
      <c r="H1853" s="320"/>
      <c r="I1853" s="326"/>
      <c r="J1853" s="326"/>
      <c r="K1853" s="326"/>
      <c r="L1853" s="326"/>
      <c r="M1853" s="326"/>
      <c r="N1853" s="327"/>
      <c r="O1853" s="328"/>
      <c r="P1853" s="335"/>
      <c r="Q1853" s="336"/>
      <c r="R1853" s="564" t="str">
        <f t="shared" si="221"/>
        <v/>
      </c>
    </row>
    <row r="1854" spans="2:18">
      <c r="B1854" s="516"/>
      <c r="C1854" s="626"/>
      <c r="D1854" s="324"/>
      <c r="E1854" s="325"/>
      <c r="F1854" s="324"/>
      <c r="G1854" s="320"/>
      <c r="H1854" s="320"/>
      <c r="I1854" s="326"/>
      <c r="J1854" s="326"/>
      <c r="K1854" s="326"/>
      <c r="L1854" s="326"/>
      <c r="M1854" s="326"/>
      <c r="N1854" s="327"/>
      <c r="O1854" s="328"/>
      <c r="P1854" s="335"/>
      <c r="Q1854" s="336"/>
      <c r="R1854" s="564" t="str">
        <f t="shared" si="221"/>
        <v/>
      </c>
    </row>
    <row r="1855" spans="2:18" ht="13.8" thickBot="1">
      <c r="B1855" s="519"/>
      <c r="C1855" s="627"/>
      <c r="D1855" s="330"/>
      <c r="E1855" s="331"/>
      <c r="F1855" s="330"/>
      <c r="G1855" s="322"/>
      <c r="H1855" s="322"/>
      <c r="I1855" s="332"/>
      <c r="J1855" s="332"/>
      <c r="K1855" s="332"/>
      <c r="L1855" s="332"/>
      <c r="M1855" s="332"/>
      <c r="N1855" s="333"/>
      <c r="O1855" s="334"/>
      <c r="P1855" s="337"/>
      <c r="Q1855" s="338"/>
      <c r="R1855" s="565" t="str">
        <f t="shared" si="221"/>
        <v/>
      </c>
    </row>
    <row r="1856" spans="2:18">
      <c r="B1856" s="517">
        <f>B1811+1</f>
        <v>42</v>
      </c>
      <c r="C1856" s="624" t="str">
        <f>IF(STEP!C1856&lt;&gt;"",STEP!C1856,"")</f>
        <v/>
      </c>
      <c r="D1856" s="405" t="str">
        <f>IF(STEP!D1856&lt;&gt;"",STEP!D1856,"")</f>
        <v/>
      </c>
      <c r="E1856" s="406" t="str">
        <f>IF(STEP!E1856&lt;&gt;"",STEP!E1856,"")</f>
        <v/>
      </c>
      <c r="F1856" s="405" t="str">
        <f>IF(STEP!F1856&lt;&gt;"",STEP!F1856,"")</f>
        <v/>
      </c>
      <c r="G1856" s="407" t="str">
        <f>IF(STEP!C1856&lt;&gt;"",STEP!AD1856,"")</f>
        <v/>
      </c>
      <c r="H1856" s="407" t="str">
        <f>IF(AND(STEP!$G1856="",$J$8&lt;&gt;"ON"),"",IF(月報!AX1856&lt;&gt;"",月報!AX1856,IF(STEP!G1856&lt;&gt;"",STEP!G1856,"")))</f>
        <v/>
      </c>
      <c r="I1856" s="408" t="str">
        <f>IF(AND(STEP!$G1856="",$J$8&lt;&gt;"ON"),"",IF(月報!AZ1856&lt;&gt;"",月報!AZ1856,IF(STEP!H1856&lt;&gt;"",STEP!H1856,"")))</f>
        <v/>
      </c>
      <c r="J1856" s="408" t="str">
        <f>IF(AND(STEP!$G1856="",$J$8&lt;&gt;"ON"),"",IF(月報!BA1856&lt;&gt;"",月報!BA1856,IF(STEP!J1856&lt;&gt;"",STEP!J1856/24,"")))</f>
        <v/>
      </c>
      <c r="K1856" s="408" t="str">
        <f>IF(STEP!X1856&lt;&gt;"",STEP!X1856,"")</f>
        <v/>
      </c>
      <c r="L1856" s="408" t="str">
        <f>IF(STEP!Y1856&lt;&gt;"",STEP!Y1856,"")</f>
        <v/>
      </c>
      <c r="M1856" s="408" t="str">
        <f>IF(STEP!Z1856&lt;&gt;"",STEP!Z1856,"")</f>
        <v/>
      </c>
      <c r="N1856" s="419" t="str">
        <f>IF(STEP!R1856&lt;&gt;"",STEP!R1856,"")</f>
        <v/>
      </c>
      <c r="O1856" s="420" t="str">
        <f>IF(STEP!S1856&lt;&gt;"",STEP!S1856,"")</f>
        <v/>
      </c>
      <c r="P1856" s="315" t="str">
        <f t="shared" ref="P1856:P1890" si="222">IF(J1856&lt;&gt;"",J1856,"")</f>
        <v/>
      </c>
      <c r="Q1856" s="472">
        <f>SUM(P1856:P1862)</f>
        <v>0</v>
      </c>
      <c r="R1856" s="559" t="str">
        <f>IF(C1856&lt;&gt;"",VLOOKUP(C1856,設定シート!$D$10:$L$109,9,FALSE),"")</f>
        <v/>
      </c>
    </row>
    <row r="1857" spans="2:18">
      <c r="B1857" s="517"/>
      <c r="C1857" s="622" t="str">
        <f>IF(STEP!C1857&lt;&gt;"",STEP!C1857,"")</f>
        <v/>
      </c>
      <c r="D1857" s="409" t="str">
        <f>IF(STEP!D1857&lt;&gt;"",STEP!D1857,"")</f>
        <v/>
      </c>
      <c r="E1857" s="410" t="str">
        <f>IF(STEP!E1857&lt;&gt;"",STEP!E1857,"")</f>
        <v/>
      </c>
      <c r="F1857" s="409" t="str">
        <f>IF(STEP!F1857&lt;&gt;"",STEP!F1857,"")</f>
        <v/>
      </c>
      <c r="G1857" s="508" t="str">
        <f>IF(STEP!C1857&lt;&gt;"",STEP!AD1857,"")</f>
        <v/>
      </c>
      <c r="H1857" s="407" t="str">
        <f>IF(AND(STEP!$G1857="",$J$8&lt;&gt;"ON"),"",IF(月報!AX1857&lt;&gt;"",月報!AX1857,IF(STEP!G1857&lt;&gt;"",STEP!G1857,"")))</f>
        <v/>
      </c>
      <c r="I1857" s="408" t="str">
        <f>IF(AND(STEP!$G1857="",$J$8&lt;&gt;"ON"),"",IF(月報!AZ1857&lt;&gt;"",月報!AZ1857,IF(STEP!H1857&lt;&gt;"",STEP!H1857,"")))</f>
        <v/>
      </c>
      <c r="J1857" s="408" t="str">
        <f>IF(AND(STEP!$G1857="",$J$8&lt;&gt;"ON"),"",IF(月報!BA1857&lt;&gt;"",月報!BA1857,IF(STEP!J1857&lt;&gt;"",STEP!J1857/24,"")))</f>
        <v/>
      </c>
      <c r="K1857" s="421" t="str">
        <f>IF(STEP!X1857&lt;&gt;"",STEP!X1857,"")</f>
        <v/>
      </c>
      <c r="L1857" s="421" t="str">
        <f>IF(STEP!Y1857&lt;&gt;"",STEP!Y1857,"")</f>
        <v/>
      </c>
      <c r="M1857" s="421" t="str">
        <f>IF(STEP!Z1857&lt;&gt;"",STEP!Z1857,"")</f>
        <v/>
      </c>
      <c r="N1857" s="422" t="str">
        <f>IF(STEP!R1857&lt;&gt;"",STEP!R1857,"")</f>
        <v/>
      </c>
      <c r="O1857" s="423" t="str">
        <f>IF(STEP!S1857&lt;&gt;"",STEP!S1857,"")</f>
        <v/>
      </c>
      <c r="P1857" s="316" t="str">
        <f t="shared" si="222"/>
        <v/>
      </c>
      <c r="Q1857" s="336"/>
      <c r="R1857" s="560" t="str">
        <f>R1856</f>
        <v/>
      </c>
    </row>
    <row r="1858" spans="2:18">
      <c r="B1858" s="517"/>
      <c r="C1858" s="622" t="str">
        <f>IF(STEP!C1858&lt;&gt;"",STEP!C1858,"")</f>
        <v/>
      </c>
      <c r="D1858" s="409" t="str">
        <f>IF(STEP!D1858&lt;&gt;"",STEP!D1858,"")</f>
        <v/>
      </c>
      <c r="E1858" s="410" t="str">
        <f>IF(STEP!E1858&lt;&gt;"",STEP!E1858,"")</f>
        <v/>
      </c>
      <c r="F1858" s="409" t="str">
        <f>IF(STEP!F1858&lt;&gt;"",STEP!F1858,"")</f>
        <v/>
      </c>
      <c r="G1858" s="508" t="str">
        <f>IF(STEP!C1858&lt;&gt;"",STEP!AD1858,"")</f>
        <v/>
      </c>
      <c r="H1858" s="407" t="str">
        <f>IF(AND(STEP!$G1858="",$J$8&lt;&gt;"ON"),"",IF(月報!AX1858&lt;&gt;"",月報!AX1858,IF(STEP!G1858&lt;&gt;"",STEP!G1858,"")))</f>
        <v/>
      </c>
      <c r="I1858" s="408" t="str">
        <f>IF(AND(STEP!$G1858="",$J$8&lt;&gt;"ON"),"",IF(月報!AZ1858&lt;&gt;"",月報!AZ1858,IF(STEP!H1858&lt;&gt;"",STEP!H1858,"")))</f>
        <v/>
      </c>
      <c r="J1858" s="408" t="str">
        <f>IF(AND(STEP!$G1858="",$J$8&lt;&gt;"ON"),"",IF(月報!BA1858&lt;&gt;"",月報!BA1858,IF(STEP!J1858&lt;&gt;"",STEP!J1858/24,"")))</f>
        <v/>
      </c>
      <c r="K1858" s="421" t="str">
        <f>IF(STEP!X1858&lt;&gt;"",STEP!X1858,"")</f>
        <v/>
      </c>
      <c r="L1858" s="421" t="str">
        <f>IF(STEP!Y1858&lt;&gt;"",STEP!Y1858,"")</f>
        <v/>
      </c>
      <c r="M1858" s="421" t="str">
        <f>IF(STEP!Z1858&lt;&gt;"",STEP!Z1858,"")</f>
        <v/>
      </c>
      <c r="N1858" s="422" t="str">
        <f>IF(STEP!R1858&lt;&gt;"",STEP!R1858,"")</f>
        <v/>
      </c>
      <c r="O1858" s="423" t="str">
        <f>IF(STEP!S1858&lt;&gt;"",STEP!S1858,"")</f>
        <v/>
      </c>
      <c r="P1858" s="316" t="str">
        <f t="shared" si="222"/>
        <v/>
      </c>
      <c r="Q1858" s="336"/>
      <c r="R1858" s="560" t="str">
        <f t="shared" si="221"/>
        <v/>
      </c>
    </row>
    <row r="1859" spans="2:18">
      <c r="B1859" s="517"/>
      <c r="C1859" s="622" t="str">
        <f>IF(STEP!C1859&lt;&gt;"",STEP!C1859,"")</f>
        <v/>
      </c>
      <c r="D1859" s="409" t="str">
        <f>IF(STEP!D1859&lt;&gt;"",STEP!D1859,"")</f>
        <v/>
      </c>
      <c r="E1859" s="410" t="str">
        <f>IF(STEP!E1859&lt;&gt;"",STEP!E1859,"")</f>
        <v/>
      </c>
      <c r="F1859" s="409" t="str">
        <f>IF(STEP!F1859&lt;&gt;"",STEP!F1859,"")</f>
        <v/>
      </c>
      <c r="G1859" s="508" t="str">
        <f>IF(STEP!C1859&lt;&gt;"",STEP!AD1859,"")</f>
        <v/>
      </c>
      <c r="H1859" s="407" t="str">
        <f>IF(AND(STEP!$G1859="",$J$8&lt;&gt;"ON"),"",IF(月報!AX1859&lt;&gt;"",月報!AX1859,IF(STEP!G1859&lt;&gt;"",STEP!G1859,"")))</f>
        <v/>
      </c>
      <c r="I1859" s="408" t="str">
        <f>IF(AND(STEP!$G1859="",$J$8&lt;&gt;"ON"),"",IF(月報!AZ1859&lt;&gt;"",月報!AZ1859,IF(STEP!H1859&lt;&gt;"",STEP!H1859,"")))</f>
        <v/>
      </c>
      <c r="J1859" s="408" t="str">
        <f>IF(AND(STEP!$G1859="",$J$8&lt;&gt;"ON"),"",IF(月報!BA1859&lt;&gt;"",月報!BA1859,IF(STEP!J1859&lt;&gt;"",STEP!J1859/24,"")))</f>
        <v/>
      </c>
      <c r="K1859" s="421" t="str">
        <f>IF(STEP!X1859&lt;&gt;"",STEP!X1859,"")</f>
        <v/>
      </c>
      <c r="L1859" s="421" t="str">
        <f>IF(STEP!Y1859&lt;&gt;"",STEP!Y1859,"")</f>
        <v/>
      </c>
      <c r="M1859" s="421" t="str">
        <f>IF(STEP!Z1859&lt;&gt;"",STEP!Z1859,"")</f>
        <v/>
      </c>
      <c r="N1859" s="422" t="str">
        <f>IF(STEP!R1859&lt;&gt;"",STEP!R1859,"")</f>
        <v/>
      </c>
      <c r="O1859" s="423" t="str">
        <f>IF(STEP!S1859&lt;&gt;"",STEP!S1859,"")</f>
        <v/>
      </c>
      <c r="P1859" s="316" t="str">
        <f t="shared" si="222"/>
        <v/>
      </c>
      <c r="Q1859" s="336"/>
      <c r="R1859" s="560" t="str">
        <f t="shared" si="221"/>
        <v/>
      </c>
    </row>
    <row r="1860" spans="2:18">
      <c r="B1860" s="517"/>
      <c r="C1860" s="622" t="str">
        <f>IF(STEP!C1860&lt;&gt;"",STEP!C1860,"")</f>
        <v/>
      </c>
      <c r="D1860" s="409" t="str">
        <f>IF(STEP!D1860&lt;&gt;"",STEP!D1860,"")</f>
        <v/>
      </c>
      <c r="E1860" s="410" t="str">
        <f>IF(STEP!E1860&lt;&gt;"",STEP!E1860,"")</f>
        <v/>
      </c>
      <c r="F1860" s="409" t="str">
        <f>IF(STEP!F1860&lt;&gt;"",STEP!F1860,"")</f>
        <v/>
      </c>
      <c r="G1860" s="508" t="str">
        <f>IF(STEP!C1860&lt;&gt;"",STEP!AD1860,"")</f>
        <v/>
      </c>
      <c r="H1860" s="407" t="str">
        <f>IF(AND(STEP!$G1860="",$J$8&lt;&gt;"ON"),"",IF(月報!AX1860&lt;&gt;"",月報!AX1860,IF(STEP!G1860&lt;&gt;"",STEP!G1860,"")))</f>
        <v/>
      </c>
      <c r="I1860" s="408" t="str">
        <f>IF(AND(STEP!$G1860="",$J$8&lt;&gt;"ON"),"",IF(月報!AZ1860&lt;&gt;"",月報!AZ1860,IF(STEP!H1860&lt;&gt;"",STEP!H1860,"")))</f>
        <v/>
      </c>
      <c r="J1860" s="408" t="str">
        <f>IF(AND(STEP!$G1860="",$J$8&lt;&gt;"ON"),"",IF(月報!BA1860&lt;&gt;"",月報!BA1860,IF(STEP!J1860&lt;&gt;"",STEP!J1860/24,"")))</f>
        <v/>
      </c>
      <c r="K1860" s="421" t="str">
        <f>IF(STEP!X1860&lt;&gt;"",STEP!X1860,"")</f>
        <v/>
      </c>
      <c r="L1860" s="421" t="str">
        <f>IF(STEP!Y1860&lt;&gt;"",STEP!Y1860,"")</f>
        <v/>
      </c>
      <c r="M1860" s="421" t="str">
        <f>IF(STEP!Z1860&lt;&gt;"",STEP!Z1860,"")</f>
        <v/>
      </c>
      <c r="N1860" s="422" t="str">
        <f>IF(STEP!R1860&lt;&gt;"",STEP!R1860,"")</f>
        <v/>
      </c>
      <c r="O1860" s="423" t="str">
        <f>IF(STEP!S1860&lt;&gt;"",STEP!S1860,"")</f>
        <v/>
      </c>
      <c r="P1860" s="316" t="str">
        <f t="shared" si="222"/>
        <v/>
      </c>
      <c r="Q1860" s="336"/>
      <c r="R1860" s="560" t="str">
        <f t="shared" si="221"/>
        <v/>
      </c>
    </row>
    <row r="1861" spans="2:18">
      <c r="B1861" s="517"/>
      <c r="C1861" s="622" t="str">
        <f>IF(STEP!C1861&lt;&gt;"",STEP!C1861,"")</f>
        <v/>
      </c>
      <c r="D1861" s="409" t="str">
        <f>IF(STEP!D1861&lt;&gt;"",STEP!D1861,"")</f>
        <v/>
      </c>
      <c r="E1861" s="410" t="str">
        <f>IF(STEP!E1861&lt;&gt;"",STEP!E1861,"")</f>
        <v/>
      </c>
      <c r="F1861" s="409" t="str">
        <f>IF(STEP!F1861&lt;&gt;"",STEP!F1861,"")</f>
        <v/>
      </c>
      <c r="G1861" s="508" t="str">
        <f>IF(STEP!C1861&lt;&gt;"",STEP!AD1861,"")</f>
        <v/>
      </c>
      <c r="H1861" s="407" t="str">
        <f>IF(AND(STEP!$G1861="",$J$8&lt;&gt;"ON"),"",IF(月報!AX1861&lt;&gt;"",月報!AX1861,IF(STEP!G1861&lt;&gt;"",STEP!G1861,"")))</f>
        <v/>
      </c>
      <c r="I1861" s="408" t="str">
        <f>IF(AND(STEP!$G1861="",$J$8&lt;&gt;"ON"),"",IF(月報!AZ1861&lt;&gt;"",月報!AZ1861,IF(STEP!H1861&lt;&gt;"",STEP!H1861,"")))</f>
        <v/>
      </c>
      <c r="J1861" s="408" t="str">
        <f>IF(AND(STEP!$G1861="",$J$8&lt;&gt;"ON"),"",IF(月報!BA1861&lt;&gt;"",月報!BA1861,IF(STEP!J1861&lt;&gt;"",STEP!J1861/24,"")))</f>
        <v/>
      </c>
      <c r="K1861" s="421" t="str">
        <f>IF(STEP!X1861&lt;&gt;"",STEP!X1861,"")</f>
        <v/>
      </c>
      <c r="L1861" s="421" t="str">
        <f>IF(STEP!Y1861&lt;&gt;"",STEP!Y1861,"")</f>
        <v/>
      </c>
      <c r="M1861" s="421" t="str">
        <f>IF(STEP!Z1861&lt;&gt;"",STEP!Z1861,"")</f>
        <v/>
      </c>
      <c r="N1861" s="422" t="str">
        <f>IF(STEP!R1861&lt;&gt;"",STEP!R1861,"")</f>
        <v/>
      </c>
      <c r="O1861" s="423" t="str">
        <f>IF(STEP!S1861&lt;&gt;"",STEP!S1861,"")</f>
        <v/>
      </c>
      <c r="P1861" s="316" t="str">
        <f t="shared" si="222"/>
        <v/>
      </c>
      <c r="Q1861" s="336"/>
      <c r="R1861" s="560" t="str">
        <f t="shared" si="221"/>
        <v/>
      </c>
    </row>
    <row r="1862" spans="2:18">
      <c r="B1862" s="517"/>
      <c r="C1862" s="623" t="str">
        <f>IF(STEP!C1862&lt;&gt;"",STEP!C1862,"")</f>
        <v/>
      </c>
      <c r="D1862" s="411" t="str">
        <f>IF(STEP!D1862&lt;&gt;"",STEP!D1862,"")</f>
        <v/>
      </c>
      <c r="E1862" s="412" t="str">
        <f>IF(STEP!E1862&lt;&gt;"",STEP!E1862,"")</f>
        <v/>
      </c>
      <c r="F1862" s="411" t="str">
        <f>IF(STEP!F1862&lt;&gt;"",STEP!F1862,"")</f>
        <v/>
      </c>
      <c r="G1862" s="413" t="str">
        <f>IF(STEP!C1862&lt;&gt;"",STEP!AD1862,"")</f>
        <v/>
      </c>
      <c r="H1862" s="413" t="str">
        <f>IF(AND(STEP!$G1862="",$J$8&lt;&gt;"ON"),"",IF(月報!AX1862&lt;&gt;"",月報!AX1862,IF(STEP!G1862&lt;&gt;"",STEP!G1862,"")))</f>
        <v/>
      </c>
      <c r="I1862" s="414" t="str">
        <f>IF(AND(STEP!$G1862="",$J$8&lt;&gt;"ON"),"",IF(月報!AZ1862&lt;&gt;"",月報!AZ1862,IF(STEP!H1862&lt;&gt;"",STEP!H1862,"")))</f>
        <v/>
      </c>
      <c r="J1862" s="414" t="str">
        <f>IF(AND(STEP!$G1862="",$J$8&lt;&gt;"ON"),"",IF(月報!BA1862&lt;&gt;"",月報!BA1862,IF(STEP!J1862&lt;&gt;"",STEP!J1862/24,"")))</f>
        <v/>
      </c>
      <c r="K1862" s="414" t="str">
        <f>IF(STEP!X1862&lt;&gt;"",STEP!X1862,"")</f>
        <v/>
      </c>
      <c r="L1862" s="414" t="str">
        <f>IF(STEP!Y1862&lt;&gt;"",STEP!Y1862,"")</f>
        <v/>
      </c>
      <c r="M1862" s="414" t="str">
        <f>IF(STEP!Z1862&lt;&gt;"",STEP!Z1862,"")</f>
        <v/>
      </c>
      <c r="N1862" s="424" t="str">
        <f>IF(STEP!R1862&lt;&gt;"",STEP!R1862,"")</f>
        <v/>
      </c>
      <c r="O1862" s="425" t="str">
        <f>IF(STEP!S1862&lt;&gt;"",STEP!S1862,"")</f>
        <v/>
      </c>
      <c r="P1862" s="317" t="str">
        <f t="shared" si="222"/>
        <v/>
      </c>
      <c r="Q1862" s="473"/>
      <c r="R1862" s="561" t="str">
        <f t="shared" si="221"/>
        <v/>
      </c>
    </row>
    <row r="1863" spans="2:18">
      <c r="B1863" s="517"/>
      <c r="C1863" s="624" t="str">
        <f>IF(STEP!C1863&lt;&gt;"",STEP!C1863,"")</f>
        <v/>
      </c>
      <c r="D1863" s="405" t="str">
        <f>IF(STEP!D1863&lt;&gt;"",STEP!D1863,"")</f>
        <v/>
      </c>
      <c r="E1863" s="406" t="str">
        <f>IF(STEP!E1863&lt;&gt;"",STEP!E1863,"")</f>
        <v/>
      </c>
      <c r="F1863" s="405" t="str">
        <f>IF(STEP!F1863&lt;&gt;"",STEP!F1863,"")</f>
        <v/>
      </c>
      <c r="G1863" s="407" t="str">
        <f>IF(STEP!C1863&lt;&gt;"",STEP!AD1863,"")</f>
        <v/>
      </c>
      <c r="H1863" s="407" t="str">
        <f>IF(AND(STEP!$G1863="",$J$8&lt;&gt;"ON"),"",IF(月報!AX1863&lt;&gt;"",月報!AX1863,IF(STEP!G1863&lt;&gt;"",STEP!G1863,"")))</f>
        <v/>
      </c>
      <c r="I1863" s="408" t="str">
        <f>IF(AND(STEP!$G1863="",$J$8&lt;&gt;"ON"),"",IF(月報!AZ1863&lt;&gt;"",月報!AZ1863,IF(STEP!H1863&lt;&gt;"",STEP!H1863,"")))</f>
        <v/>
      </c>
      <c r="J1863" s="408" t="str">
        <f>IF(AND(STEP!$G1863="",$J$8&lt;&gt;"ON"),"",IF(月報!BA1863&lt;&gt;"",月報!BA1863,IF(STEP!J1863&lt;&gt;"",STEP!J1863/24,"")))</f>
        <v/>
      </c>
      <c r="K1863" s="408" t="str">
        <f>IF(STEP!X1863&lt;&gt;"",STEP!X1863,"")</f>
        <v/>
      </c>
      <c r="L1863" s="408" t="str">
        <f>IF(STEP!Y1863&lt;&gt;"",STEP!Y1863,"")</f>
        <v/>
      </c>
      <c r="M1863" s="408" t="str">
        <f>IF(STEP!Z1863&lt;&gt;"",STEP!Z1863,"")</f>
        <v/>
      </c>
      <c r="N1863" s="419" t="str">
        <f>IF(STEP!R1863&lt;&gt;"",STEP!R1863,"")</f>
        <v/>
      </c>
      <c r="O1863" s="420" t="str">
        <f>IF(STEP!S1863&lt;&gt;"",STEP!S1863,"")</f>
        <v/>
      </c>
      <c r="P1863" s="315" t="str">
        <f t="shared" si="222"/>
        <v/>
      </c>
      <c r="Q1863" s="474">
        <f>SUM(P1863:P1869)</f>
        <v>0</v>
      </c>
      <c r="R1863" s="562" t="str">
        <f t="shared" si="221"/>
        <v/>
      </c>
    </row>
    <row r="1864" spans="2:18">
      <c r="B1864" s="517"/>
      <c r="C1864" s="622" t="str">
        <f>IF(STEP!C1864&lt;&gt;"",STEP!C1864,"")</f>
        <v/>
      </c>
      <c r="D1864" s="409" t="str">
        <f>IF(STEP!D1864&lt;&gt;"",STEP!D1864,"")</f>
        <v/>
      </c>
      <c r="E1864" s="410" t="str">
        <f>IF(STEP!E1864&lt;&gt;"",STEP!E1864,"")</f>
        <v/>
      </c>
      <c r="F1864" s="409" t="str">
        <f>IF(STEP!F1864&lt;&gt;"",STEP!F1864,"")</f>
        <v/>
      </c>
      <c r="G1864" s="508" t="str">
        <f>IF(STEP!C1864&lt;&gt;"",STEP!AD1864,"")</f>
        <v/>
      </c>
      <c r="H1864" s="407" t="str">
        <f>IF(AND(STEP!$G1864="",$J$8&lt;&gt;"ON"),"",IF(月報!AX1864&lt;&gt;"",月報!AX1864,IF(STEP!G1864&lt;&gt;"",STEP!G1864,"")))</f>
        <v/>
      </c>
      <c r="I1864" s="408" t="str">
        <f>IF(AND(STEP!$G1864="",$J$8&lt;&gt;"ON"),"",IF(月報!AZ1864&lt;&gt;"",月報!AZ1864,IF(STEP!H1864&lt;&gt;"",STEP!H1864,"")))</f>
        <v/>
      </c>
      <c r="J1864" s="408" t="str">
        <f>IF(AND(STEP!$G1864="",$J$8&lt;&gt;"ON"),"",IF(月報!BA1864&lt;&gt;"",月報!BA1864,IF(STEP!J1864&lt;&gt;"",STEP!J1864/24,"")))</f>
        <v/>
      </c>
      <c r="K1864" s="421" t="str">
        <f>IF(STEP!X1864&lt;&gt;"",STEP!X1864,"")</f>
        <v/>
      </c>
      <c r="L1864" s="421" t="str">
        <f>IF(STEP!Y1864&lt;&gt;"",STEP!Y1864,"")</f>
        <v/>
      </c>
      <c r="M1864" s="421" t="str">
        <f>IF(STEP!Z1864&lt;&gt;"",STEP!Z1864,"")</f>
        <v/>
      </c>
      <c r="N1864" s="422" t="str">
        <f>IF(STEP!R1864&lt;&gt;"",STEP!R1864,"")</f>
        <v/>
      </c>
      <c r="O1864" s="423" t="str">
        <f>IF(STEP!S1864&lt;&gt;"",STEP!S1864,"")</f>
        <v/>
      </c>
      <c r="P1864" s="316" t="str">
        <f t="shared" si="222"/>
        <v/>
      </c>
      <c r="Q1864" s="336"/>
      <c r="R1864" s="560" t="str">
        <f t="shared" si="221"/>
        <v/>
      </c>
    </row>
    <row r="1865" spans="2:18">
      <c r="B1865" s="517"/>
      <c r="C1865" s="622" t="str">
        <f>IF(STEP!C1865&lt;&gt;"",STEP!C1865,"")</f>
        <v/>
      </c>
      <c r="D1865" s="409" t="str">
        <f>IF(STEP!D1865&lt;&gt;"",STEP!D1865,"")</f>
        <v/>
      </c>
      <c r="E1865" s="410" t="str">
        <f>IF(STEP!E1865&lt;&gt;"",STEP!E1865,"")</f>
        <v/>
      </c>
      <c r="F1865" s="409" t="str">
        <f>IF(STEP!F1865&lt;&gt;"",STEP!F1865,"")</f>
        <v/>
      </c>
      <c r="G1865" s="508" t="str">
        <f>IF(STEP!C1865&lt;&gt;"",STEP!AD1865,"")</f>
        <v/>
      </c>
      <c r="H1865" s="407" t="str">
        <f>IF(AND(STEP!$G1865="",$J$8&lt;&gt;"ON"),"",IF(月報!AX1865&lt;&gt;"",月報!AX1865,IF(STEP!G1865&lt;&gt;"",STEP!G1865,"")))</f>
        <v/>
      </c>
      <c r="I1865" s="408" t="str">
        <f>IF(AND(STEP!$G1865="",$J$8&lt;&gt;"ON"),"",IF(月報!AZ1865&lt;&gt;"",月報!AZ1865,IF(STEP!H1865&lt;&gt;"",STEP!H1865,"")))</f>
        <v/>
      </c>
      <c r="J1865" s="408" t="str">
        <f>IF(AND(STEP!$G1865="",$J$8&lt;&gt;"ON"),"",IF(月報!BA1865&lt;&gt;"",月報!BA1865,IF(STEP!J1865&lt;&gt;"",STEP!J1865/24,"")))</f>
        <v/>
      </c>
      <c r="K1865" s="421" t="str">
        <f>IF(STEP!X1865&lt;&gt;"",STEP!X1865,"")</f>
        <v/>
      </c>
      <c r="L1865" s="421" t="str">
        <f>IF(STEP!Y1865&lt;&gt;"",STEP!Y1865,"")</f>
        <v/>
      </c>
      <c r="M1865" s="421" t="str">
        <f>IF(STEP!Z1865&lt;&gt;"",STEP!Z1865,"")</f>
        <v/>
      </c>
      <c r="N1865" s="422" t="str">
        <f>IF(STEP!R1865&lt;&gt;"",STEP!R1865,"")</f>
        <v/>
      </c>
      <c r="O1865" s="423" t="str">
        <f>IF(STEP!S1865&lt;&gt;"",STEP!S1865,"")</f>
        <v/>
      </c>
      <c r="P1865" s="316" t="str">
        <f t="shared" si="222"/>
        <v/>
      </c>
      <c r="Q1865" s="336"/>
      <c r="R1865" s="560" t="str">
        <f t="shared" si="221"/>
        <v/>
      </c>
    </row>
    <row r="1866" spans="2:18">
      <c r="B1866" s="517"/>
      <c r="C1866" s="622" t="str">
        <f>IF(STEP!C1866&lt;&gt;"",STEP!C1866,"")</f>
        <v/>
      </c>
      <c r="D1866" s="409" t="str">
        <f>IF(STEP!D1866&lt;&gt;"",STEP!D1866,"")</f>
        <v/>
      </c>
      <c r="E1866" s="410" t="str">
        <f>IF(STEP!E1866&lt;&gt;"",STEP!E1866,"")</f>
        <v/>
      </c>
      <c r="F1866" s="409" t="str">
        <f>IF(STEP!F1866&lt;&gt;"",STEP!F1866,"")</f>
        <v/>
      </c>
      <c r="G1866" s="508" t="str">
        <f>IF(STEP!C1866&lt;&gt;"",STEP!AD1866,"")</f>
        <v/>
      </c>
      <c r="H1866" s="407" t="str">
        <f>IF(AND(STEP!$G1866="",$J$8&lt;&gt;"ON"),"",IF(月報!AX1866&lt;&gt;"",月報!AX1866,IF(STEP!G1866&lt;&gt;"",STEP!G1866,"")))</f>
        <v/>
      </c>
      <c r="I1866" s="408" t="str">
        <f>IF(AND(STEP!$G1866="",$J$8&lt;&gt;"ON"),"",IF(月報!AZ1866&lt;&gt;"",月報!AZ1866,IF(STEP!H1866&lt;&gt;"",STEP!H1866,"")))</f>
        <v/>
      </c>
      <c r="J1866" s="408" t="str">
        <f>IF(AND(STEP!$G1866="",$J$8&lt;&gt;"ON"),"",IF(月報!BA1866&lt;&gt;"",月報!BA1866,IF(STEP!J1866&lt;&gt;"",STEP!J1866/24,"")))</f>
        <v/>
      </c>
      <c r="K1866" s="421" t="str">
        <f>IF(STEP!X1866&lt;&gt;"",STEP!X1866,"")</f>
        <v/>
      </c>
      <c r="L1866" s="421" t="str">
        <f>IF(STEP!Y1866&lt;&gt;"",STEP!Y1866,"")</f>
        <v/>
      </c>
      <c r="M1866" s="421" t="str">
        <f>IF(STEP!Z1866&lt;&gt;"",STEP!Z1866,"")</f>
        <v/>
      </c>
      <c r="N1866" s="422" t="str">
        <f>IF(STEP!R1866&lt;&gt;"",STEP!R1866,"")</f>
        <v/>
      </c>
      <c r="O1866" s="423" t="str">
        <f>IF(STEP!S1866&lt;&gt;"",STEP!S1866,"")</f>
        <v/>
      </c>
      <c r="P1866" s="316" t="str">
        <f t="shared" si="222"/>
        <v/>
      </c>
      <c r="Q1866" s="336"/>
      <c r="R1866" s="560" t="str">
        <f t="shared" si="221"/>
        <v/>
      </c>
    </row>
    <row r="1867" spans="2:18">
      <c r="B1867" s="517"/>
      <c r="C1867" s="622" t="str">
        <f>IF(STEP!C1867&lt;&gt;"",STEP!C1867,"")</f>
        <v/>
      </c>
      <c r="D1867" s="409" t="str">
        <f>IF(STEP!D1867&lt;&gt;"",STEP!D1867,"")</f>
        <v/>
      </c>
      <c r="E1867" s="410" t="str">
        <f>IF(STEP!E1867&lt;&gt;"",STEP!E1867,"")</f>
        <v/>
      </c>
      <c r="F1867" s="409" t="str">
        <f>IF(STEP!F1867&lt;&gt;"",STEP!F1867,"")</f>
        <v/>
      </c>
      <c r="G1867" s="508" t="str">
        <f>IF(STEP!C1867&lt;&gt;"",STEP!AD1867,"")</f>
        <v/>
      </c>
      <c r="H1867" s="407" t="str">
        <f>IF(AND(STEP!$G1867="",$J$8&lt;&gt;"ON"),"",IF(月報!AX1867&lt;&gt;"",月報!AX1867,IF(STEP!G1867&lt;&gt;"",STEP!G1867,"")))</f>
        <v/>
      </c>
      <c r="I1867" s="408" t="str">
        <f>IF(AND(STEP!$G1867="",$J$8&lt;&gt;"ON"),"",IF(月報!AZ1867&lt;&gt;"",月報!AZ1867,IF(STEP!H1867&lt;&gt;"",STEP!H1867,"")))</f>
        <v/>
      </c>
      <c r="J1867" s="408" t="str">
        <f>IF(AND(STEP!$G1867="",$J$8&lt;&gt;"ON"),"",IF(月報!BA1867&lt;&gt;"",月報!BA1867,IF(STEP!J1867&lt;&gt;"",STEP!J1867/24,"")))</f>
        <v/>
      </c>
      <c r="K1867" s="421" t="str">
        <f>IF(STEP!X1867&lt;&gt;"",STEP!X1867,"")</f>
        <v/>
      </c>
      <c r="L1867" s="421" t="str">
        <f>IF(STEP!Y1867&lt;&gt;"",STEP!Y1867,"")</f>
        <v/>
      </c>
      <c r="M1867" s="421" t="str">
        <f>IF(STEP!Z1867&lt;&gt;"",STEP!Z1867,"")</f>
        <v/>
      </c>
      <c r="N1867" s="422" t="str">
        <f>IF(STEP!R1867&lt;&gt;"",STEP!R1867,"")</f>
        <v/>
      </c>
      <c r="O1867" s="423" t="str">
        <f>IF(STEP!S1867&lt;&gt;"",STEP!S1867,"")</f>
        <v/>
      </c>
      <c r="P1867" s="316" t="str">
        <f t="shared" si="222"/>
        <v/>
      </c>
      <c r="Q1867" s="336"/>
      <c r="R1867" s="560" t="str">
        <f t="shared" si="221"/>
        <v/>
      </c>
    </row>
    <row r="1868" spans="2:18">
      <c r="B1868" s="517"/>
      <c r="C1868" s="622" t="str">
        <f>IF(STEP!C1868&lt;&gt;"",STEP!C1868,"")</f>
        <v/>
      </c>
      <c r="D1868" s="409" t="str">
        <f>IF(STEP!D1868&lt;&gt;"",STEP!D1868,"")</f>
        <v/>
      </c>
      <c r="E1868" s="410" t="str">
        <f>IF(STEP!E1868&lt;&gt;"",STEP!E1868,"")</f>
        <v/>
      </c>
      <c r="F1868" s="409" t="str">
        <f>IF(STEP!F1868&lt;&gt;"",STEP!F1868,"")</f>
        <v/>
      </c>
      <c r="G1868" s="508" t="str">
        <f>IF(STEP!C1868&lt;&gt;"",STEP!AD1868,"")</f>
        <v/>
      </c>
      <c r="H1868" s="407" t="str">
        <f>IF(AND(STEP!$G1868="",$J$8&lt;&gt;"ON"),"",IF(月報!AX1868&lt;&gt;"",月報!AX1868,IF(STEP!G1868&lt;&gt;"",STEP!G1868,"")))</f>
        <v/>
      </c>
      <c r="I1868" s="408" t="str">
        <f>IF(AND(STEP!$G1868="",$J$8&lt;&gt;"ON"),"",IF(月報!AZ1868&lt;&gt;"",月報!AZ1868,IF(STEP!H1868&lt;&gt;"",STEP!H1868,"")))</f>
        <v/>
      </c>
      <c r="J1868" s="408" t="str">
        <f>IF(AND(STEP!$G1868="",$J$8&lt;&gt;"ON"),"",IF(月報!BA1868&lt;&gt;"",月報!BA1868,IF(STEP!J1868&lt;&gt;"",STEP!J1868/24,"")))</f>
        <v/>
      </c>
      <c r="K1868" s="421" t="str">
        <f>IF(STEP!X1868&lt;&gt;"",STEP!X1868,"")</f>
        <v/>
      </c>
      <c r="L1868" s="421" t="str">
        <f>IF(STEP!Y1868&lt;&gt;"",STEP!Y1868,"")</f>
        <v/>
      </c>
      <c r="M1868" s="421" t="str">
        <f>IF(STEP!Z1868&lt;&gt;"",STEP!Z1868,"")</f>
        <v/>
      </c>
      <c r="N1868" s="422" t="str">
        <f>IF(STEP!R1868&lt;&gt;"",STEP!R1868,"")</f>
        <v/>
      </c>
      <c r="O1868" s="423" t="str">
        <f>IF(STEP!S1868&lt;&gt;"",STEP!S1868,"")</f>
        <v/>
      </c>
      <c r="P1868" s="316" t="str">
        <f t="shared" si="222"/>
        <v/>
      </c>
      <c r="Q1868" s="336"/>
      <c r="R1868" s="560" t="str">
        <f t="shared" si="221"/>
        <v/>
      </c>
    </row>
    <row r="1869" spans="2:18">
      <c r="B1869" s="517"/>
      <c r="C1869" s="623" t="str">
        <f>IF(STEP!C1869&lt;&gt;"",STEP!C1869,"")</f>
        <v/>
      </c>
      <c r="D1869" s="411" t="str">
        <f>IF(STEP!D1869&lt;&gt;"",STEP!D1869,"")</f>
        <v/>
      </c>
      <c r="E1869" s="412" t="str">
        <f>IF(STEP!E1869&lt;&gt;"",STEP!E1869,"")</f>
        <v/>
      </c>
      <c r="F1869" s="411" t="str">
        <f>IF(STEP!F1869&lt;&gt;"",STEP!F1869,"")</f>
        <v/>
      </c>
      <c r="G1869" s="413" t="str">
        <f>IF(STEP!C1869&lt;&gt;"",STEP!AD1869,"")</f>
        <v/>
      </c>
      <c r="H1869" s="413" t="str">
        <f>IF(AND(STEP!$G1869="",$J$8&lt;&gt;"ON"),"",IF(月報!AX1869&lt;&gt;"",月報!AX1869,IF(STEP!G1869&lt;&gt;"",STEP!G1869,"")))</f>
        <v/>
      </c>
      <c r="I1869" s="414" t="str">
        <f>IF(AND(STEP!$G1869="",$J$8&lt;&gt;"ON"),"",IF(月報!AZ1869&lt;&gt;"",月報!AZ1869,IF(STEP!H1869&lt;&gt;"",STEP!H1869,"")))</f>
        <v/>
      </c>
      <c r="J1869" s="414" t="str">
        <f>IF(AND(STEP!$G1869="",$J$8&lt;&gt;"ON"),"",IF(月報!BA1869&lt;&gt;"",月報!BA1869,IF(STEP!J1869&lt;&gt;"",STEP!J1869/24,"")))</f>
        <v/>
      </c>
      <c r="K1869" s="414" t="str">
        <f>IF(STEP!X1869&lt;&gt;"",STEP!X1869,"")</f>
        <v/>
      </c>
      <c r="L1869" s="414" t="str">
        <f>IF(STEP!Y1869&lt;&gt;"",STEP!Y1869,"")</f>
        <v/>
      </c>
      <c r="M1869" s="414" t="str">
        <f>IF(STEP!Z1869&lt;&gt;"",STEP!Z1869,"")</f>
        <v/>
      </c>
      <c r="N1869" s="424" t="str">
        <f>IF(STEP!R1869&lt;&gt;"",STEP!R1869,"")</f>
        <v/>
      </c>
      <c r="O1869" s="425" t="str">
        <f>IF(STEP!S1869&lt;&gt;"",STEP!S1869,"")</f>
        <v/>
      </c>
      <c r="P1869" s="317" t="str">
        <f t="shared" si="222"/>
        <v/>
      </c>
      <c r="Q1869" s="473"/>
      <c r="R1869" s="561" t="str">
        <f t="shared" si="221"/>
        <v/>
      </c>
    </row>
    <row r="1870" spans="2:18">
      <c r="B1870" s="517"/>
      <c r="C1870" s="624" t="str">
        <f>IF(STEP!C1870&lt;&gt;"",STEP!C1870,"")</f>
        <v/>
      </c>
      <c r="D1870" s="405" t="str">
        <f>IF(STEP!D1870&lt;&gt;"",STEP!D1870,"")</f>
        <v/>
      </c>
      <c r="E1870" s="406" t="str">
        <f>IF(STEP!E1870&lt;&gt;"",STEP!E1870,"")</f>
        <v/>
      </c>
      <c r="F1870" s="405" t="str">
        <f>IF(STEP!F1870&lt;&gt;"",STEP!F1870,"")</f>
        <v/>
      </c>
      <c r="G1870" s="407" t="str">
        <f>IF(STEP!C1870&lt;&gt;"",STEP!AD1870,"")</f>
        <v/>
      </c>
      <c r="H1870" s="407" t="str">
        <f>IF(AND(STEP!$G1870="",$J$8&lt;&gt;"ON"),"",IF(月報!AX1870&lt;&gt;"",月報!AX1870,IF(STEP!G1870&lt;&gt;"",STEP!G1870,"")))</f>
        <v/>
      </c>
      <c r="I1870" s="408" t="str">
        <f>IF(AND(STEP!$G1870="",$J$8&lt;&gt;"ON"),"",IF(月報!AZ1870&lt;&gt;"",月報!AZ1870,IF(STEP!H1870&lt;&gt;"",STEP!H1870,"")))</f>
        <v/>
      </c>
      <c r="J1870" s="408" t="str">
        <f>IF(AND(STEP!$G1870="",$J$8&lt;&gt;"ON"),"",IF(月報!BA1870&lt;&gt;"",月報!BA1870,IF(STEP!J1870&lt;&gt;"",STEP!J1870/24,"")))</f>
        <v/>
      </c>
      <c r="K1870" s="408" t="str">
        <f>IF(STEP!X1870&lt;&gt;"",STEP!X1870,"")</f>
        <v/>
      </c>
      <c r="L1870" s="408" t="str">
        <f>IF(STEP!Y1870&lt;&gt;"",STEP!Y1870,"")</f>
        <v/>
      </c>
      <c r="M1870" s="408" t="str">
        <f>IF(STEP!Z1870&lt;&gt;"",STEP!Z1870,"")</f>
        <v/>
      </c>
      <c r="N1870" s="419" t="str">
        <f>IF(STEP!R1870&lt;&gt;"",STEP!R1870,"")</f>
        <v/>
      </c>
      <c r="O1870" s="420" t="str">
        <f>IF(STEP!S1870&lt;&gt;"",STEP!S1870,"")</f>
        <v/>
      </c>
      <c r="P1870" s="315" t="str">
        <f t="shared" si="222"/>
        <v/>
      </c>
      <c r="Q1870" s="474">
        <f>SUM(P1870:P1876)</f>
        <v>0</v>
      </c>
      <c r="R1870" s="562" t="str">
        <f t="shared" si="221"/>
        <v/>
      </c>
    </row>
    <row r="1871" spans="2:18">
      <c r="B1871" s="517"/>
      <c r="C1871" s="622" t="str">
        <f>IF(STEP!C1871&lt;&gt;"",STEP!C1871,"")</f>
        <v/>
      </c>
      <c r="D1871" s="409" t="str">
        <f>IF(STEP!D1871&lt;&gt;"",STEP!D1871,"")</f>
        <v/>
      </c>
      <c r="E1871" s="410" t="str">
        <f>IF(STEP!E1871&lt;&gt;"",STEP!E1871,"")</f>
        <v/>
      </c>
      <c r="F1871" s="409" t="str">
        <f>IF(STEP!F1871&lt;&gt;"",STEP!F1871,"")</f>
        <v/>
      </c>
      <c r="G1871" s="508" t="str">
        <f>IF(STEP!C1871&lt;&gt;"",STEP!AD1871,"")</f>
        <v/>
      </c>
      <c r="H1871" s="407" t="str">
        <f>IF(AND(STEP!$G1871="",$J$8&lt;&gt;"ON"),"",IF(月報!AX1871&lt;&gt;"",月報!AX1871,IF(STEP!G1871&lt;&gt;"",STEP!G1871,"")))</f>
        <v/>
      </c>
      <c r="I1871" s="408" t="str">
        <f>IF(AND(STEP!$G1871="",$J$8&lt;&gt;"ON"),"",IF(月報!AZ1871&lt;&gt;"",月報!AZ1871,IF(STEP!H1871&lt;&gt;"",STEP!H1871,"")))</f>
        <v/>
      </c>
      <c r="J1871" s="408" t="str">
        <f>IF(AND(STEP!$G1871="",$J$8&lt;&gt;"ON"),"",IF(月報!BA1871&lt;&gt;"",月報!BA1871,IF(STEP!J1871&lt;&gt;"",STEP!J1871/24,"")))</f>
        <v/>
      </c>
      <c r="K1871" s="421" t="str">
        <f>IF(STEP!X1871&lt;&gt;"",STEP!X1871,"")</f>
        <v/>
      </c>
      <c r="L1871" s="421" t="str">
        <f>IF(STEP!Y1871&lt;&gt;"",STEP!Y1871,"")</f>
        <v/>
      </c>
      <c r="M1871" s="421" t="str">
        <f>IF(STEP!Z1871&lt;&gt;"",STEP!Z1871,"")</f>
        <v/>
      </c>
      <c r="N1871" s="422" t="str">
        <f>IF(STEP!R1871&lt;&gt;"",STEP!R1871,"")</f>
        <v/>
      </c>
      <c r="O1871" s="423" t="str">
        <f>IF(STEP!S1871&lt;&gt;"",STEP!S1871,"")</f>
        <v/>
      </c>
      <c r="P1871" s="316" t="str">
        <f t="shared" si="222"/>
        <v/>
      </c>
      <c r="Q1871" s="336"/>
      <c r="R1871" s="560" t="str">
        <f t="shared" si="221"/>
        <v/>
      </c>
    </row>
    <row r="1872" spans="2:18">
      <c r="B1872" s="520"/>
      <c r="C1872" s="622" t="str">
        <f>IF(STEP!C1872&lt;&gt;"",STEP!C1872,"")</f>
        <v/>
      </c>
      <c r="D1872" s="409" t="str">
        <f>IF(STEP!D1872&lt;&gt;"",STEP!D1872,"")</f>
        <v/>
      </c>
      <c r="E1872" s="410" t="str">
        <f>IF(STEP!E1872&lt;&gt;"",STEP!E1872,"")</f>
        <v/>
      </c>
      <c r="F1872" s="409" t="str">
        <f>IF(STEP!F1872&lt;&gt;"",STEP!F1872,"")</f>
        <v/>
      </c>
      <c r="G1872" s="508" t="str">
        <f>IF(STEP!C1872&lt;&gt;"",STEP!AD1872,"")</f>
        <v/>
      </c>
      <c r="H1872" s="407" t="str">
        <f>IF(AND(STEP!$G1872="",$J$8&lt;&gt;"ON"),"",IF(月報!AX1872&lt;&gt;"",月報!AX1872,IF(STEP!G1872&lt;&gt;"",STEP!G1872,"")))</f>
        <v/>
      </c>
      <c r="I1872" s="408" t="str">
        <f>IF(AND(STEP!$G1872="",$J$8&lt;&gt;"ON"),"",IF(月報!AZ1872&lt;&gt;"",月報!AZ1872,IF(STEP!H1872&lt;&gt;"",STEP!H1872,"")))</f>
        <v/>
      </c>
      <c r="J1872" s="408" t="str">
        <f>IF(AND(STEP!$G1872="",$J$8&lt;&gt;"ON"),"",IF(月報!BA1872&lt;&gt;"",月報!BA1872,IF(STEP!J1872&lt;&gt;"",STEP!J1872/24,"")))</f>
        <v/>
      </c>
      <c r="K1872" s="421" t="str">
        <f>IF(STEP!X1872&lt;&gt;"",STEP!X1872,"")</f>
        <v/>
      </c>
      <c r="L1872" s="421" t="str">
        <f>IF(STEP!Y1872&lt;&gt;"",STEP!Y1872,"")</f>
        <v/>
      </c>
      <c r="M1872" s="421" t="str">
        <f>IF(STEP!Z1872&lt;&gt;"",STEP!Z1872,"")</f>
        <v/>
      </c>
      <c r="N1872" s="422" t="str">
        <f>IF(STEP!R1872&lt;&gt;"",STEP!R1872,"")</f>
        <v/>
      </c>
      <c r="O1872" s="423" t="str">
        <f>IF(STEP!S1872&lt;&gt;"",STEP!S1872,"")</f>
        <v/>
      </c>
      <c r="P1872" s="316" t="str">
        <f t="shared" si="222"/>
        <v/>
      </c>
      <c r="Q1872" s="336"/>
      <c r="R1872" s="560" t="str">
        <f t="shared" si="221"/>
        <v/>
      </c>
    </row>
    <row r="1873" spans="2:18">
      <c r="B1873" s="520"/>
      <c r="C1873" s="622" t="str">
        <f>IF(STEP!C1873&lt;&gt;"",STEP!C1873,"")</f>
        <v/>
      </c>
      <c r="D1873" s="409" t="str">
        <f>IF(STEP!D1873&lt;&gt;"",STEP!D1873,"")</f>
        <v/>
      </c>
      <c r="E1873" s="410" t="str">
        <f>IF(STEP!E1873&lt;&gt;"",STEP!E1873,"")</f>
        <v/>
      </c>
      <c r="F1873" s="409" t="str">
        <f>IF(STEP!F1873&lt;&gt;"",STEP!F1873,"")</f>
        <v/>
      </c>
      <c r="G1873" s="508" t="str">
        <f>IF(STEP!C1873&lt;&gt;"",STEP!AD1873,"")</f>
        <v/>
      </c>
      <c r="H1873" s="407" t="str">
        <f>IF(AND(STEP!$G1873="",$J$8&lt;&gt;"ON"),"",IF(月報!AX1873&lt;&gt;"",月報!AX1873,IF(STEP!G1873&lt;&gt;"",STEP!G1873,"")))</f>
        <v/>
      </c>
      <c r="I1873" s="408" t="str">
        <f>IF(AND(STEP!$G1873="",$J$8&lt;&gt;"ON"),"",IF(月報!AZ1873&lt;&gt;"",月報!AZ1873,IF(STEP!H1873&lt;&gt;"",STEP!H1873,"")))</f>
        <v/>
      </c>
      <c r="J1873" s="408" t="str">
        <f>IF(AND(STEP!$G1873="",$J$8&lt;&gt;"ON"),"",IF(月報!BA1873&lt;&gt;"",月報!BA1873,IF(STEP!J1873&lt;&gt;"",STEP!J1873/24,"")))</f>
        <v/>
      </c>
      <c r="K1873" s="421" t="str">
        <f>IF(STEP!X1873&lt;&gt;"",STEP!X1873,"")</f>
        <v/>
      </c>
      <c r="L1873" s="421" t="str">
        <f>IF(STEP!Y1873&lt;&gt;"",STEP!Y1873,"")</f>
        <v/>
      </c>
      <c r="M1873" s="421" t="str">
        <f>IF(STEP!Z1873&lt;&gt;"",STEP!Z1873,"")</f>
        <v/>
      </c>
      <c r="N1873" s="422" t="str">
        <f>IF(STEP!R1873&lt;&gt;"",STEP!R1873,"")</f>
        <v/>
      </c>
      <c r="O1873" s="423" t="str">
        <f>IF(STEP!S1873&lt;&gt;"",STEP!S1873,"")</f>
        <v/>
      </c>
      <c r="P1873" s="316" t="str">
        <f t="shared" si="222"/>
        <v/>
      </c>
      <c r="Q1873" s="336"/>
      <c r="R1873" s="560" t="str">
        <f t="shared" si="221"/>
        <v/>
      </c>
    </row>
    <row r="1874" spans="2:18">
      <c r="B1874" s="520"/>
      <c r="C1874" s="622" t="str">
        <f>IF(STEP!C1874&lt;&gt;"",STEP!C1874,"")</f>
        <v/>
      </c>
      <c r="D1874" s="409" t="str">
        <f>IF(STEP!D1874&lt;&gt;"",STEP!D1874,"")</f>
        <v/>
      </c>
      <c r="E1874" s="410" t="str">
        <f>IF(STEP!E1874&lt;&gt;"",STEP!E1874,"")</f>
        <v/>
      </c>
      <c r="F1874" s="409" t="str">
        <f>IF(STEP!F1874&lt;&gt;"",STEP!F1874,"")</f>
        <v/>
      </c>
      <c r="G1874" s="508" t="str">
        <f>IF(STEP!C1874&lt;&gt;"",STEP!AD1874,"")</f>
        <v/>
      </c>
      <c r="H1874" s="407" t="str">
        <f>IF(AND(STEP!$G1874="",$J$8&lt;&gt;"ON"),"",IF(月報!AX1874&lt;&gt;"",月報!AX1874,IF(STEP!G1874&lt;&gt;"",STEP!G1874,"")))</f>
        <v/>
      </c>
      <c r="I1874" s="408" t="str">
        <f>IF(AND(STEP!$G1874="",$J$8&lt;&gt;"ON"),"",IF(月報!AZ1874&lt;&gt;"",月報!AZ1874,IF(STEP!H1874&lt;&gt;"",STEP!H1874,"")))</f>
        <v/>
      </c>
      <c r="J1874" s="408" t="str">
        <f>IF(AND(STEP!$G1874="",$J$8&lt;&gt;"ON"),"",IF(月報!BA1874&lt;&gt;"",月報!BA1874,IF(STEP!J1874&lt;&gt;"",STEP!J1874/24,"")))</f>
        <v/>
      </c>
      <c r="K1874" s="421" t="str">
        <f>IF(STEP!X1874&lt;&gt;"",STEP!X1874,"")</f>
        <v/>
      </c>
      <c r="L1874" s="421" t="str">
        <f>IF(STEP!Y1874&lt;&gt;"",STEP!Y1874,"")</f>
        <v/>
      </c>
      <c r="M1874" s="421" t="str">
        <f>IF(STEP!Z1874&lt;&gt;"",STEP!Z1874,"")</f>
        <v/>
      </c>
      <c r="N1874" s="422" t="str">
        <f>IF(STEP!R1874&lt;&gt;"",STEP!R1874,"")</f>
        <v/>
      </c>
      <c r="O1874" s="423" t="str">
        <f>IF(STEP!S1874&lt;&gt;"",STEP!S1874,"")</f>
        <v/>
      </c>
      <c r="P1874" s="316" t="str">
        <f t="shared" si="222"/>
        <v/>
      </c>
      <c r="Q1874" s="336"/>
      <c r="R1874" s="560" t="str">
        <f t="shared" si="221"/>
        <v/>
      </c>
    </row>
    <row r="1875" spans="2:18">
      <c r="B1875" s="520"/>
      <c r="C1875" s="622" t="str">
        <f>IF(STEP!C1875&lt;&gt;"",STEP!C1875,"")</f>
        <v/>
      </c>
      <c r="D1875" s="409" t="str">
        <f>IF(STEP!D1875&lt;&gt;"",STEP!D1875,"")</f>
        <v/>
      </c>
      <c r="E1875" s="410" t="str">
        <f>IF(STEP!E1875&lt;&gt;"",STEP!E1875,"")</f>
        <v/>
      </c>
      <c r="F1875" s="409" t="str">
        <f>IF(STEP!F1875&lt;&gt;"",STEP!F1875,"")</f>
        <v/>
      </c>
      <c r="G1875" s="508" t="str">
        <f>IF(STEP!C1875&lt;&gt;"",STEP!AD1875,"")</f>
        <v/>
      </c>
      <c r="H1875" s="407" t="str">
        <f>IF(AND(STEP!$G1875="",$J$8&lt;&gt;"ON"),"",IF(月報!AX1875&lt;&gt;"",月報!AX1875,IF(STEP!G1875&lt;&gt;"",STEP!G1875,"")))</f>
        <v/>
      </c>
      <c r="I1875" s="408" t="str">
        <f>IF(AND(STEP!$G1875="",$J$8&lt;&gt;"ON"),"",IF(月報!AZ1875&lt;&gt;"",月報!AZ1875,IF(STEP!H1875&lt;&gt;"",STEP!H1875,"")))</f>
        <v/>
      </c>
      <c r="J1875" s="408" t="str">
        <f>IF(AND(STEP!$G1875="",$J$8&lt;&gt;"ON"),"",IF(月報!BA1875&lt;&gt;"",月報!BA1875,IF(STEP!J1875&lt;&gt;"",STEP!J1875/24,"")))</f>
        <v/>
      </c>
      <c r="K1875" s="421" t="str">
        <f>IF(STEP!X1875&lt;&gt;"",STEP!X1875,"")</f>
        <v/>
      </c>
      <c r="L1875" s="421" t="str">
        <f>IF(STEP!Y1875&lt;&gt;"",STEP!Y1875,"")</f>
        <v/>
      </c>
      <c r="M1875" s="421" t="str">
        <f>IF(STEP!Z1875&lt;&gt;"",STEP!Z1875,"")</f>
        <v/>
      </c>
      <c r="N1875" s="422" t="str">
        <f>IF(STEP!R1875&lt;&gt;"",STEP!R1875,"")</f>
        <v/>
      </c>
      <c r="O1875" s="423" t="str">
        <f>IF(STEP!S1875&lt;&gt;"",STEP!S1875,"")</f>
        <v/>
      </c>
      <c r="P1875" s="316" t="str">
        <f t="shared" si="222"/>
        <v/>
      </c>
      <c r="Q1875" s="336"/>
      <c r="R1875" s="560" t="str">
        <f t="shared" si="221"/>
        <v/>
      </c>
    </row>
    <row r="1876" spans="2:18">
      <c r="B1876" s="520"/>
      <c r="C1876" s="623" t="str">
        <f>IF(STEP!C1876&lt;&gt;"",STEP!C1876,"")</f>
        <v/>
      </c>
      <c r="D1876" s="411" t="str">
        <f>IF(STEP!D1876&lt;&gt;"",STEP!D1876,"")</f>
        <v/>
      </c>
      <c r="E1876" s="412" t="str">
        <f>IF(STEP!E1876&lt;&gt;"",STEP!E1876,"")</f>
        <v/>
      </c>
      <c r="F1876" s="411" t="str">
        <f>IF(STEP!F1876&lt;&gt;"",STEP!F1876,"")</f>
        <v/>
      </c>
      <c r="G1876" s="413" t="str">
        <f>IF(STEP!C1876&lt;&gt;"",STEP!AD1876,"")</f>
        <v/>
      </c>
      <c r="H1876" s="413" t="str">
        <f>IF(AND(STEP!$G1876="",$J$8&lt;&gt;"ON"),"",IF(月報!AX1876&lt;&gt;"",月報!AX1876,IF(STEP!G1876&lt;&gt;"",STEP!G1876,"")))</f>
        <v/>
      </c>
      <c r="I1876" s="414" t="str">
        <f>IF(AND(STEP!$G1876="",$J$8&lt;&gt;"ON"),"",IF(月報!AZ1876&lt;&gt;"",月報!AZ1876,IF(STEP!H1876&lt;&gt;"",STEP!H1876,"")))</f>
        <v/>
      </c>
      <c r="J1876" s="414" t="str">
        <f>IF(AND(STEP!$G1876="",$J$8&lt;&gt;"ON"),"",IF(月報!BA1876&lt;&gt;"",月報!BA1876,IF(STEP!J1876&lt;&gt;"",STEP!J1876/24,"")))</f>
        <v/>
      </c>
      <c r="K1876" s="414" t="str">
        <f>IF(STEP!X1876&lt;&gt;"",STEP!X1876,"")</f>
        <v/>
      </c>
      <c r="L1876" s="414" t="str">
        <f>IF(STEP!Y1876&lt;&gt;"",STEP!Y1876,"")</f>
        <v/>
      </c>
      <c r="M1876" s="414" t="str">
        <f>IF(STEP!Z1876&lt;&gt;"",STEP!Z1876,"")</f>
        <v/>
      </c>
      <c r="N1876" s="424" t="str">
        <f>IF(STEP!R1876&lt;&gt;"",STEP!R1876,"")</f>
        <v/>
      </c>
      <c r="O1876" s="425" t="str">
        <f>IF(STEP!S1876&lt;&gt;"",STEP!S1876,"")</f>
        <v/>
      </c>
      <c r="P1876" s="317" t="str">
        <f t="shared" si="222"/>
        <v/>
      </c>
      <c r="Q1876" s="473"/>
      <c r="R1876" s="561" t="str">
        <f t="shared" si="221"/>
        <v/>
      </c>
    </row>
    <row r="1877" spans="2:18">
      <c r="B1877" s="520"/>
      <c r="C1877" s="624" t="str">
        <f>IF(STEP!C1877&lt;&gt;"",STEP!C1877,"")</f>
        <v/>
      </c>
      <c r="D1877" s="405" t="str">
        <f>IF(STEP!D1877&lt;&gt;"",STEP!D1877,"")</f>
        <v/>
      </c>
      <c r="E1877" s="406" t="str">
        <f>IF(STEP!E1877&lt;&gt;"",STEP!E1877,"")</f>
        <v/>
      </c>
      <c r="F1877" s="405" t="str">
        <f>IF(STEP!F1877&lt;&gt;"",STEP!F1877,"")</f>
        <v/>
      </c>
      <c r="G1877" s="407" t="str">
        <f>IF(STEP!C1877&lt;&gt;"",STEP!AD1877,"")</f>
        <v/>
      </c>
      <c r="H1877" s="407" t="str">
        <f>IF(AND(STEP!$G1877="",$J$8&lt;&gt;"ON"),"",IF(月報!AX1877&lt;&gt;"",月報!AX1877,IF(STEP!G1877&lt;&gt;"",STEP!G1877,"")))</f>
        <v/>
      </c>
      <c r="I1877" s="408" t="str">
        <f>IF(AND(STEP!$G1877="",$J$8&lt;&gt;"ON"),"",IF(月報!AZ1877&lt;&gt;"",月報!AZ1877,IF(STEP!H1877&lt;&gt;"",STEP!H1877,"")))</f>
        <v/>
      </c>
      <c r="J1877" s="408" t="str">
        <f>IF(AND(STEP!$G1877="",$J$8&lt;&gt;"ON"),"",IF(月報!BA1877&lt;&gt;"",月報!BA1877,IF(STEP!J1877&lt;&gt;"",STEP!J1877/24,"")))</f>
        <v/>
      </c>
      <c r="K1877" s="408" t="str">
        <f>IF(STEP!X1877&lt;&gt;"",STEP!X1877,"")</f>
        <v/>
      </c>
      <c r="L1877" s="408" t="str">
        <f>IF(STEP!Y1877&lt;&gt;"",STEP!Y1877,"")</f>
        <v/>
      </c>
      <c r="M1877" s="408" t="str">
        <f>IF(STEP!Z1877&lt;&gt;"",STEP!Z1877,"")</f>
        <v/>
      </c>
      <c r="N1877" s="419" t="str">
        <f>IF(STEP!R1877&lt;&gt;"",STEP!R1877,"")</f>
        <v/>
      </c>
      <c r="O1877" s="420" t="str">
        <f>IF(STEP!S1877&lt;&gt;"",STEP!S1877,"")</f>
        <v/>
      </c>
      <c r="P1877" s="315" t="str">
        <f t="shared" si="222"/>
        <v/>
      </c>
      <c r="Q1877" s="474">
        <f>SUM(P1877:P1883)</f>
        <v>0</v>
      </c>
      <c r="R1877" s="562" t="str">
        <f t="shared" si="221"/>
        <v/>
      </c>
    </row>
    <row r="1878" spans="2:18">
      <c r="B1878" s="520"/>
      <c r="C1878" s="622" t="str">
        <f>IF(STEP!C1878&lt;&gt;"",STEP!C1878,"")</f>
        <v/>
      </c>
      <c r="D1878" s="409" t="str">
        <f>IF(STEP!D1878&lt;&gt;"",STEP!D1878,"")</f>
        <v/>
      </c>
      <c r="E1878" s="410" t="str">
        <f>IF(STEP!E1878&lt;&gt;"",STEP!E1878,"")</f>
        <v/>
      </c>
      <c r="F1878" s="409" t="str">
        <f>IF(STEP!F1878&lt;&gt;"",STEP!F1878,"")</f>
        <v/>
      </c>
      <c r="G1878" s="508" t="str">
        <f>IF(STEP!C1878&lt;&gt;"",STEP!AD1878,"")</f>
        <v/>
      </c>
      <c r="H1878" s="407" t="str">
        <f>IF(AND(STEP!$G1878="",$J$8&lt;&gt;"ON"),"",IF(月報!AX1878&lt;&gt;"",月報!AX1878,IF(STEP!G1878&lt;&gt;"",STEP!G1878,"")))</f>
        <v/>
      </c>
      <c r="I1878" s="408" t="str">
        <f>IF(AND(STEP!$G1878="",$J$8&lt;&gt;"ON"),"",IF(月報!AZ1878&lt;&gt;"",月報!AZ1878,IF(STEP!H1878&lt;&gt;"",STEP!H1878,"")))</f>
        <v/>
      </c>
      <c r="J1878" s="408" t="str">
        <f>IF(AND(STEP!$G1878="",$J$8&lt;&gt;"ON"),"",IF(月報!BA1878&lt;&gt;"",月報!BA1878,IF(STEP!J1878&lt;&gt;"",STEP!J1878/24,"")))</f>
        <v/>
      </c>
      <c r="K1878" s="421" t="str">
        <f>IF(STEP!X1878&lt;&gt;"",STEP!X1878,"")</f>
        <v/>
      </c>
      <c r="L1878" s="421" t="str">
        <f>IF(STEP!Y1878&lt;&gt;"",STEP!Y1878,"")</f>
        <v/>
      </c>
      <c r="M1878" s="421" t="str">
        <f>IF(STEP!Z1878&lt;&gt;"",STEP!Z1878,"")</f>
        <v/>
      </c>
      <c r="N1878" s="422" t="str">
        <f>IF(STEP!R1878&lt;&gt;"",STEP!R1878,"")</f>
        <v/>
      </c>
      <c r="O1878" s="423" t="str">
        <f>IF(STEP!S1878&lt;&gt;"",STEP!S1878,"")</f>
        <v/>
      </c>
      <c r="P1878" s="316" t="str">
        <f t="shared" si="222"/>
        <v/>
      </c>
      <c r="Q1878" s="336"/>
      <c r="R1878" s="560" t="str">
        <f t="shared" si="221"/>
        <v/>
      </c>
    </row>
    <row r="1879" spans="2:18">
      <c r="B1879" s="520"/>
      <c r="C1879" s="622" t="str">
        <f>IF(STEP!C1879&lt;&gt;"",STEP!C1879,"")</f>
        <v/>
      </c>
      <c r="D1879" s="409" t="str">
        <f>IF(STEP!D1879&lt;&gt;"",STEP!D1879,"")</f>
        <v/>
      </c>
      <c r="E1879" s="410" t="str">
        <f>IF(STEP!E1879&lt;&gt;"",STEP!E1879,"")</f>
        <v/>
      </c>
      <c r="F1879" s="409" t="str">
        <f>IF(STEP!F1879&lt;&gt;"",STEP!F1879,"")</f>
        <v/>
      </c>
      <c r="G1879" s="508" t="str">
        <f>IF(STEP!C1879&lt;&gt;"",STEP!AD1879,"")</f>
        <v/>
      </c>
      <c r="H1879" s="407" t="str">
        <f>IF(AND(STEP!$G1879="",$J$8&lt;&gt;"ON"),"",IF(月報!AX1879&lt;&gt;"",月報!AX1879,IF(STEP!G1879&lt;&gt;"",STEP!G1879,"")))</f>
        <v/>
      </c>
      <c r="I1879" s="408" t="str">
        <f>IF(AND(STEP!$G1879="",$J$8&lt;&gt;"ON"),"",IF(月報!AZ1879&lt;&gt;"",月報!AZ1879,IF(STEP!H1879&lt;&gt;"",STEP!H1879,"")))</f>
        <v/>
      </c>
      <c r="J1879" s="408" t="str">
        <f>IF(AND(STEP!$G1879="",$J$8&lt;&gt;"ON"),"",IF(月報!BA1879&lt;&gt;"",月報!BA1879,IF(STEP!J1879&lt;&gt;"",STEP!J1879/24,"")))</f>
        <v/>
      </c>
      <c r="K1879" s="421" t="str">
        <f>IF(STEP!X1879&lt;&gt;"",STEP!X1879,"")</f>
        <v/>
      </c>
      <c r="L1879" s="421" t="str">
        <f>IF(STEP!Y1879&lt;&gt;"",STEP!Y1879,"")</f>
        <v/>
      </c>
      <c r="M1879" s="421" t="str">
        <f>IF(STEP!Z1879&lt;&gt;"",STEP!Z1879,"")</f>
        <v/>
      </c>
      <c r="N1879" s="422" t="str">
        <f>IF(STEP!R1879&lt;&gt;"",STEP!R1879,"")</f>
        <v/>
      </c>
      <c r="O1879" s="423" t="str">
        <f>IF(STEP!S1879&lt;&gt;"",STEP!S1879,"")</f>
        <v/>
      </c>
      <c r="P1879" s="316" t="str">
        <f t="shared" si="222"/>
        <v/>
      </c>
      <c r="Q1879" s="336"/>
      <c r="R1879" s="560" t="str">
        <f t="shared" si="221"/>
        <v/>
      </c>
    </row>
    <row r="1880" spans="2:18">
      <c r="B1880" s="520"/>
      <c r="C1880" s="622" t="str">
        <f>IF(STEP!C1880&lt;&gt;"",STEP!C1880,"")</f>
        <v/>
      </c>
      <c r="D1880" s="409" t="str">
        <f>IF(STEP!D1880&lt;&gt;"",STEP!D1880,"")</f>
        <v/>
      </c>
      <c r="E1880" s="410" t="str">
        <f>IF(STEP!E1880&lt;&gt;"",STEP!E1880,"")</f>
        <v/>
      </c>
      <c r="F1880" s="409" t="str">
        <f>IF(STEP!F1880&lt;&gt;"",STEP!F1880,"")</f>
        <v/>
      </c>
      <c r="G1880" s="508" t="str">
        <f>IF(STEP!C1880&lt;&gt;"",STEP!AD1880,"")</f>
        <v/>
      </c>
      <c r="H1880" s="407" t="str">
        <f>IF(AND(STEP!$G1880="",$J$8&lt;&gt;"ON"),"",IF(月報!AX1880&lt;&gt;"",月報!AX1880,IF(STEP!G1880&lt;&gt;"",STEP!G1880,"")))</f>
        <v/>
      </c>
      <c r="I1880" s="408" t="str">
        <f>IF(AND(STEP!$G1880="",$J$8&lt;&gt;"ON"),"",IF(月報!AZ1880&lt;&gt;"",月報!AZ1880,IF(STEP!H1880&lt;&gt;"",STEP!H1880,"")))</f>
        <v/>
      </c>
      <c r="J1880" s="408" t="str">
        <f>IF(AND(STEP!$G1880="",$J$8&lt;&gt;"ON"),"",IF(月報!BA1880&lt;&gt;"",月報!BA1880,IF(STEP!J1880&lt;&gt;"",STEP!J1880/24,"")))</f>
        <v/>
      </c>
      <c r="K1880" s="421" t="str">
        <f>IF(STEP!X1880&lt;&gt;"",STEP!X1880,"")</f>
        <v/>
      </c>
      <c r="L1880" s="421" t="str">
        <f>IF(STEP!Y1880&lt;&gt;"",STEP!Y1880,"")</f>
        <v/>
      </c>
      <c r="M1880" s="421" t="str">
        <f>IF(STEP!Z1880&lt;&gt;"",STEP!Z1880,"")</f>
        <v/>
      </c>
      <c r="N1880" s="422" t="str">
        <f>IF(STEP!R1880&lt;&gt;"",STEP!R1880,"")</f>
        <v/>
      </c>
      <c r="O1880" s="423" t="str">
        <f>IF(STEP!S1880&lt;&gt;"",STEP!S1880,"")</f>
        <v/>
      </c>
      <c r="P1880" s="316" t="str">
        <f t="shared" si="222"/>
        <v/>
      </c>
      <c r="Q1880" s="336"/>
      <c r="R1880" s="560" t="str">
        <f t="shared" si="221"/>
        <v/>
      </c>
    </row>
    <row r="1881" spans="2:18">
      <c r="B1881" s="520"/>
      <c r="C1881" s="622" t="str">
        <f>IF(STEP!C1881&lt;&gt;"",STEP!C1881,"")</f>
        <v/>
      </c>
      <c r="D1881" s="409" t="str">
        <f>IF(STEP!D1881&lt;&gt;"",STEP!D1881,"")</f>
        <v/>
      </c>
      <c r="E1881" s="410" t="str">
        <f>IF(STEP!E1881&lt;&gt;"",STEP!E1881,"")</f>
        <v/>
      </c>
      <c r="F1881" s="409" t="str">
        <f>IF(STEP!F1881&lt;&gt;"",STEP!F1881,"")</f>
        <v/>
      </c>
      <c r="G1881" s="508" t="str">
        <f>IF(STEP!C1881&lt;&gt;"",STEP!AD1881,"")</f>
        <v/>
      </c>
      <c r="H1881" s="407" t="str">
        <f>IF(AND(STEP!$G1881="",$J$8&lt;&gt;"ON"),"",IF(月報!AX1881&lt;&gt;"",月報!AX1881,IF(STEP!G1881&lt;&gt;"",STEP!G1881,"")))</f>
        <v/>
      </c>
      <c r="I1881" s="408" t="str">
        <f>IF(AND(STEP!$G1881="",$J$8&lt;&gt;"ON"),"",IF(月報!AZ1881&lt;&gt;"",月報!AZ1881,IF(STEP!H1881&lt;&gt;"",STEP!H1881,"")))</f>
        <v/>
      </c>
      <c r="J1881" s="408" t="str">
        <f>IF(AND(STEP!$G1881="",$J$8&lt;&gt;"ON"),"",IF(月報!BA1881&lt;&gt;"",月報!BA1881,IF(STEP!J1881&lt;&gt;"",STEP!J1881/24,"")))</f>
        <v/>
      </c>
      <c r="K1881" s="421" t="str">
        <f>IF(STEP!X1881&lt;&gt;"",STEP!X1881,"")</f>
        <v/>
      </c>
      <c r="L1881" s="421" t="str">
        <f>IF(STEP!Y1881&lt;&gt;"",STEP!Y1881,"")</f>
        <v/>
      </c>
      <c r="M1881" s="421" t="str">
        <f>IF(STEP!Z1881&lt;&gt;"",STEP!Z1881,"")</f>
        <v/>
      </c>
      <c r="N1881" s="422" t="str">
        <f>IF(STEP!R1881&lt;&gt;"",STEP!R1881,"")</f>
        <v/>
      </c>
      <c r="O1881" s="423" t="str">
        <f>IF(STEP!S1881&lt;&gt;"",STEP!S1881,"")</f>
        <v/>
      </c>
      <c r="P1881" s="316" t="str">
        <f t="shared" si="222"/>
        <v/>
      </c>
      <c r="Q1881" s="336"/>
      <c r="R1881" s="560" t="str">
        <f t="shared" si="221"/>
        <v/>
      </c>
    </row>
    <row r="1882" spans="2:18">
      <c r="B1882" s="520"/>
      <c r="C1882" s="622" t="str">
        <f>IF(STEP!C1882&lt;&gt;"",STEP!C1882,"")</f>
        <v/>
      </c>
      <c r="D1882" s="409" t="str">
        <f>IF(STEP!D1882&lt;&gt;"",STEP!D1882,"")</f>
        <v/>
      </c>
      <c r="E1882" s="410" t="str">
        <f>IF(STEP!E1882&lt;&gt;"",STEP!E1882,"")</f>
        <v/>
      </c>
      <c r="F1882" s="409" t="str">
        <f>IF(STEP!F1882&lt;&gt;"",STEP!F1882,"")</f>
        <v/>
      </c>
      <c r="G1882" s="508" t="str">
        <f>IF(STEP!C1882&lt;&gt;"",STEP!AD1882,"")</f>
        <v/>
      </c>
      <c r="H1882" s="407" t="str">
        <f>IF(AND(STEP!$G1882="",$J$8&lt;&gt;"ON"),"",IF(月報!AX1882&lt;&gt;"",月報!AX1882,IF(STEP!G1882&lt;&gt;"",STEP!G1882,"")))</f>
        <v/>
      </c>
      <c r="I1882" s="408" t="str">
        <f>IF(AND(STEP!$G1882="",$J$8&lt;&gt;"ON"),"",IF(月報!AZ1882&lt;&gt;"",月報!AZ1882,IF(STEP!H1882&lt;&gt;"",STEP!H1882,"")))</f>
        <v/>
      </c>
      <c r="J1882" s="408" t="str">
        <f>IF(AND(STEP!$G1882="",$J$8&lt;&gt;"ON"),"",IF(月報!BA1882&lt;&gt;"",月報!BA1882,IF(STEP!J1882&lt;&gt;"",STEP!J1882/24,"")))</f>
        <v/>
      </c>
      <c r="K1882" s="421" t="str">
        <f>IF(STEP!X1882&lt;&gt;"",STEP!X1882,"")</f>
        <v/>
      </c>
      <c r="L1882" s="421" t="str">
        <f>IF(STEP!Y1882&lt;&gt;"",STEP!Y1882,"")</f>
        <v/>
      </c>
      <c r="M1882" s="421" t="str">
        <f>IF(STEP!Z1882&lt;&gt;"",STEP!Z1882,"")</f>
        <v/>
      </c>
      <c r="N1882" s="422" t="str">
        <f>IF(STEP!R1882&lt;&gt;"",STEP!R1882,"")</f>
        <v/>
      </c>
      <c r="O1882" s="423" t="str">
        <f>IF(STEP!S1882&lt;&gt;"",STEP!S1882,"")</f>
        <v/>
      </c>
      <c r="P1882" s="316" t="str">
        <f t="shared" si="222"/>
        <v/>
      </c>
      <c r="Q1882" s="336"/>
      <c r="R1882" s="560" t="str">
        <f t="shared" si="221"/>
        <v/>
      </c>
    </row>
    <row r="1883" spans="2:18">
      <c r="B1883" s="520"/>
      <c r="C1883" s="623" t="str">
        <f>IF(STEP!C1883&lt;&gt;"",STEP!C1883,"")</f>
        <v/>
      </c>
      <c r="D1883" s="411" t="str">
        <f>IF(STEP!D1883&lt;&gt;"",STEP!D1883,"")</f>
        <v/>
      </c>
      <c r="E1883" s="412" t="str">
        <f>IF(STEP!E1883&lt;&gt;"",STEP!E1883,"")</f>
        <v/>
      </c>
      <c r="F1883" s="411" t="str">
        <f>IF(STEP!F1883&lt;&gt;"",STEP!F1883,"")</f>
        <v/>
      </c>
      <c r="G1883" s="413" t="str">
        <f>IF(STEP!C1883&lt;&gt;"",STEP!AD1883,"")</f>
        <v/>
      </c>
      <c r="H1883" s="413" t="str">
        <f>IF(AND(STEP!$G1883="",$J$8&lt;&gt;"ON"),"",IF(月報!AX1883&lt;&gt;"",月報!AX1883,IF(STEP!G1883&lt;&gt;"",STEP!G1883,"")))</f>
        <v/>
      </c>
      <c r="I1883" s="414" t="str">
        <f>IF(AND(STEP!$G1883="",$J$8&lt;&gt;"ON"),"",IF(月報!AZ1883&lt;&gt;"",月報!AZ1883,IF(STEP!H1883&lt;&gt;"",STEP!H1883,"")))</f>
        <v/>
      </c>
      <c r="J1883" s="414" t="str">
        <f>IF(AND(STEP!$G1883="",$J$8&lt;&gt;"ON"),"",IF(月報!BA1883&lt;&gt;"",月報!BA1883,IF(STEP!J1883&lt;&gt;"",STEP!J1883/24,"")))</f>
        <v/>
      </c>
      <c r="K1883" s="414" t="str">
        <f>IF(STEP!X1883&lt;&gt;"",STEP!X1883,"")</f>
        <v/>
      </c>
      <c r="L1883" s="414" t="str">
        <f>IF(STEP!Y1883&lt;&gt;"",STEP!Y1883,"")</f>
        <v/>
      </c>
      <c r="M1883" s="414" t="str">
        <f>IF(STEP!Z1883&lt;&gt;"",STEP!Z1883,"")</f>
        <v/>
      </c>
      <c r="N1883" s="424" t="str">
        <f>IF(STEP!R1883&lt;&gt;"",STEP!R1883,"")</f>
        <v/>
      </c>
      <c r="O1883" s="425" t="str">
        <f>IF(STEP!S1883&lt;&gt;"",STEP!S1883,"")</f>
        <v/>
      </c>
      <c r="P1883" s="317" t="str">
        <f t="shared" si="222"/>
        <v/>
      </c>
      <c r="Q1883" s="473"/>
      <c r="R1883" s="561" t="str">
        <f t="shared" si="221"/>
        <v/>
      </c>
    </row>
    <row r="1884" spans="2:18">
      <c r="B1884" s="520"/>
      <c r="C1884" s="624" t="str">
        <f>IF(STEP!C1884&lt;&gt;"",STEP!C1884,"")</f>
        <v/>
      </c>
      <c r="D1884" s="405" t="str">
        <f>IF(STEP!D1884&lt;&gt;"",STEP!D1884,"")</f>
        <v/>
      </c>
      <c r="E1884" s="406" t="str">
        <f>IF(STEP!E1884&lt;&gt;"",STEP!E1884,"")</f>
        <v/>
      </c>
      <c r="F1884" s="405" t="str">
        <f>IF(STEP!F1884&lt;&gt;"",STEP!F1884,"")</f>
        <v/>
      </c>
      <c r="G1884" s="407" t="str">
        <f>IF(STEP!C1884&lt;&gt;"",STEP!AD1884,"")</f>
        <v/>
      </c>
      <c r="H1884" s="407" t="str">
        <f>IF(AND(STEP!$G1884="",$J$8&lt;&gt;"ON"),"",IF(月報!AX1884&lt;&gt;"",月報!AX1884,IF(STEP!G1884&lt;&gt;"",STEP!G1884,"")))</f>
        <v/>
      </c>
      <c r="I1884" s="408" t="str">
        <f>IF(AND(STEP!$G1884="",$J$8&lt;&gt;"ON"),"",IF(月報!AZ1884&lt;&gt;"",月報!AZ1884,IF(STEP!H1884&lt;&gt;"",STEP!H1884,"")))</f>
        <v/>
      </c>
      <c r="J1884" s="408" t="str">
        <f>IF(AND(STEP!$G1884="",$J$8&lt;&gt;"ON"),"",IF(月報!BA1884&lt;&gt;"",月報!BA1884,IF(STEP!J1884&lt;&gt;"",STEP!J1884/24,"")))</f>
        <v/>
      </c>
      <c r="K1884" s="408" t="str">
        <f>IF(STEP!X1884&lt;&gt;"",STEP!X1884,"")</f>
        <v/>
      </c>
      <c r="L1884" s="408" t="str">
        <f>IF(STEP!Y1884&lt;&gt;"",STEP!Y1884,"")</f>
        <v/>
      </c>
      <c r="M1884" s="408" t="str">
        <f>IF(STEP!Z1884&lt;&gt;"",STEP!Z1884,"")</f>
        <v/>
      </c>
      <c r="N1884" s="419" t="str">
        <f>IF(STEP!R1884&lt;&gt;"",STEP!R1884,"")</f>
        <v/>
      </c>
      <c r="O1884" s="420" t="str">
        <f>IF(STEP!S1884&lt;&gt;"",STEP!S1884,"")</f>
        <v/>
      </c>
      <c r="P1884" s="315" t="str">
        <f t="shared" si="222"/>
        <v/>
      </c>
      <c r="Q1884" s="474">
        <f>SUM(P1884:P1890)</f>
        <v>0</v>
      </c>
      <c r="R1884" s="562" t="str">
        <f t="shared" si="221"/>
        <v/>
      </c>
    </row>
    <row r="1885" spans="2:18">
      <c r="B1885" s="520"/>
      <c r="C1885" s="622" t="str">
        <f>IF(STEP!C1885&lt;&gt;"",STEP!C1885,"")</f>
        <v/>
      </c>
      <c r="D1885" s="409" t="str">
        <f>IF(STEP!D1885&lt;&gt;"",STEP!D1885,"")</f>
        <v/>
      </c>
      <c r="E1885" s="410" t="str">
        <f>IF(STEP!E1885&lt;&gt;"",STEP!E1885,"")</f>
        <v/>
      </c>
      <c r="F1885" s="409" t="str">
        <f>IF(STEP!F1885&lt;&gt;"",STEP!F1885,"")</f>
        <v/>
      </c>
      <c r="G1885" s="508" t="str">
        <f>IF(STEP!C1885&lt;&gt;"",STEP!AD1885,"")</f>
        <v/>
      </c>
      <c r="H1885" s="407" t="str">
        <f>IF(AND(STEP!$G1885="",$J$8&lt;&gt;"ON"),"",IF(月報!AX1885&lt;&gt;"",月報!AX1885,IF(STEP!G1885&lt;&gt;"",STEP!G1885,"")))</f>
        <v/>
      </c>
      <c r="I1885" s="408" t="str">
        <f>IF(AND(STEP!$G1885="",$J$8&lt;&gt;"ON"),"",IF(月報!AZ1885&lt;&gt;"",月報!AZ1885,IF(STEP!H1885&lt;&gt;"",STEP!H1885,"")))</f>
        <v/>
      </c>
      <c r="J1885" s="408" t="str">
        <f>IF(AND(STEP!$G1885="",$J$8&lt;&gt;"ON"),"",IF(月報!BA1885&lt;&gt;"",月報!BA1885,IF(STEP!J1885&lt;&gt;"",STEP!J1885/24,"")))</f>
        <v/>
      </c>
      <c r="K1885" s="421" t="str">
        <f>IF(STEP!X1885&lt;&gt;"",STEP!X1885,"")</f>
        <v/>
      </c>
      <c r="L1885" s="421" t="str">
        <f>IF(STEP!Y1885&lt;&gt;"",STEP!Y1885,"")</f>
        <v/>
      </c>
      <c r="M1885" s="421" t="str">
        <f>IF(STEP!Z1885&lt;&gt;"",STEP!Z1885,"")</f>
        <v/>
      </c>
      <c r="N1885" s="422" t="str">
        <f>IF(STEP!R1885&lt;&gt;"",STEP!R1885,"")</f>
        <v/>
      </c>
      <c r="O1885" s="423" t="str">
        <f>IF(STEP!S1885&lt;&gt;"",STEP!S1885,"")</f>
        <v/>
      </c>
      <c r="P1885" s="316" t="str">
        <f t="shared" si="222"/>
        <v/>
      </c>
      <c r="Q1885" s="336"/>
      <c r="R1885" s="560" t="str">
        <f t="shared" si="221"/>
        <v/>
      </c>
    </row>
    <row r="1886" spans="2:18">
      <c r="B1886" s="520"/>
      <c r="C1886" s="622" t="str">
        <f>IF(STEP!C1886&lt;&gt;"",STEP!C1886,"")</f>
        <v/>
      </c>
      <c r="D1886" s="409" t="str">
        <f>IF(STEP!D1886&lt;&gt;"",STEP!D1886,"")</f>
        <v/>
      </c>
      <c r="E1886" s="410" t="str">
        <f>IF(STEP!E1886&lt;&gt;"",STEP!E1886,"")</f>
        <v/>
      </c>
      <c r="F1886" s="409" t="str">
        <f>IF(STEP!F1886&lt;&gt;"",STEP!F1886,"")</f>
        <v/>
      </c>
      <c r="G1886" s="508" t="str">
        <f>IF(STEP!C1886&lt;&gt;"",STEP!AD1886,"")</f>
        <v/>
      </c>
      <c r="H1886" s="407" t="str">
        <f>IF(AND(STEP!$G1886="",$J$8&lt;&gt;"ON"),"",IF(月報!AX1886&lt;&gt;"",月報!AX1886,IF(STEP!G1886&lt;&gt;"",STEP!G1886,"")))</f>
        <v/>
      </c>
      <c r="I1886" s="408" t="str">
        <f>IF(AND(STEP!$G1886="",$J$8&lt;&gt;"ON"),"",IF(月報!AZ1886&lt;&gt;"",月報!AZ1886,IF(STEP!H1886&lt;&gt;"",STEP!H1886,"")))</f>
        <v/>
      </c>
      <c r="J1886" s="408" t="str">
        <f>IF(AND(STEP!$G1886="",$J$8&lt;&gt;"ON"),"",IF(月報!BA1886&lt;&gt;"",月報!BA1886,IF(STEP!J1886&lt;&gt;"",STEP!J1886/24,"")))</f>
        <v/>
      </c>
      <c r="K1886" s="421" t="str">
        <f>IF(STEP!X1886&lt;&gt;"",STEP!X1886,"")</f>
        <v/>
      </c>
      <c r="L1886" s="421" t="str">
        <f>IF(STEP!Y1886&lt;&gt;"",STEP!Y1886,"")</f>
        <v/>
      </c>
      <c r="M1886" s="421" t="str">
        <f>IF(STEP!Z1886&lt;&gt;"",STEP!Z1886,"")</f>
        <v/>
      </c>
      <c r="N1886" s="422" t="str">
        <f>IF(STEP!R1886&lt;&gt;"",STEP!R1886,"")</f>
        <v/>
      </c>
      <c r="O1886" s="423" t="str">
        <f>IF(STEP!S1886&lt;&gt;"",STEP!S1886,"")</f>
        <v/>
      </c>
      <c r="P1886" s="316" t="str">
        <f t="shared" si="222"/>
        <v/>
      </c>
      <c r="Q1886" s="336"/>
      <c r="R1886" s="560" t="str">
        <f t="shared" si="221"/>
        <v/>
      </c>
    </row>
    <row r="1887" spans="2:18">
      <c r="B1887" s="520"/>
      <c r="C1887" s="622" t="str">
        <f>IF(STEP!C1887&lt;&gt;"",STEP!C1887,"")</f>
        <v/>
      </c>
      <c r="D1887" s="409" t="str">
        <f>IF(STEP!D1887&lt;&gt;"",STEP!D1887,"")</f>
        <v/>
      </c>
      <c r="E1887" s="410" t="str">
        <f>IF(STEP!E1887&lt;&gt;"",STEP!E1887,"")</f>
        <v/>
      </c>
      <c r="F1887" s="409" t="str">
        <f>IF(STEP!F1887&lt;&gt;"",STEP!F1887,"")</f>
        <v/>
      </c>
      <c r="G1887" s="508" t="str">
        <f>IF(STEP!C1887&lt;&gt;"",STEP!AD1887,"")</f>
        <v/>
      </c>
      <c r="H1887" s="407" t="str">
        <f>IF(AND(STEP!$G1887="",$J$8&lt;&gt;"ON"),"",IF(月報!AX1887&lt;&gt;"",月報!AX1887,IF(STEP!G1887&lt;&gt;"",STEP!G1887,"")))</f>
        <v/>
      </c>
      <c r="I1887" s="408" t="str">
        <f>IF(AND(STEP!$G1887="",$J$8&lt;&gt;"ON"),"",IF(月報!AZ1887&lt;&gt;"",月報!AZ1887,IF(STEP!H1887&lt;&gt;"",STEP!H1887,"")))</f>
        <v/>
      </c>
      <c r="J1887" s="408" t="str">
        <f>IF(AND(STEP!$G1887="",$J$8&lt;&gt;"ON"),"",IF(月報!BA1887&lt;&gt;"",月報!BA1887,IF(STEP!J1887&lt;&gt;"",STEP!J1887/24,"")))</f>
        <v/>
      </c>
      <c r="K1887" s="421" t="str">
        <f>IF(STEP!X1887&lt;&gt;"",STEP!X1887,"")</f>
        <v/>
      </c>
      <c r="L1887" s="421" t="str">
        <f>IF(STEP!Y1887&lt;&gt;"",STEP!Y1887,"")</f>
        <v/>
      </c>
      <c r="M1887" s="421" t="str">
        <f>IF(STEP!Z1887&lt;&gt;"",STEP!Z1887,"")</f>
        <v/>
      </c>
      <c r="N1887" s="422" t="str">
        <f>IF(STEP!R1887&lt;&gt;"",STEP!R1887,"")</f>
        <v/>
      </c>
      <c r="O1887" s="423" t="str">
        <f>IF(STEP!S1887&lt;&gt;"",STEP!S1887,"")</f>
        <v/>
      </c>
      <c r="P1887" s="316" t="str">
        <f t="shared" si="222"/>
        <v/>
      </c>
      <c r="Q1887" s="336"/>
      <c r="R1887" s="560" t="str">
        <f t="shared" si="221"/>
        <v/>
      </c>
    </row>
    <row r="1888" spans="2:18">
      <c r="B1888" s="520"/>
      <c r="C1888" s="622" t="str">
        <f>IF(STEP!C1888&lt;&gt;"",STEP!C1888,"")</f>
        <v/>
      </c>
      <c r="D1888" s="409" t="str">
        <f>IF(STEP!D1888&lt;&gt;"",STEP!D1888,"")</f>
        <v/>
      </c>
      <c r="E1888" s="410" t="str">
        <f>IF(STEP!E1888&lt;&gt;"",STEP!E1888,"")</f>
        <v/>
      </c>
      <c r="F1888" s="409" t="str">
        <f>IF(STEP!F1888&lt;&gt;"",STEP!F1888,"")</f>
        <v/>
      </c>
      <c r="G1888" s="508" t="str">
        <f>IF(STEP!C1888&lt;&gt;"",STEP!AD1888,"")</f>
        <v/>
      </c>
      <c r="H1888" s="407" t="str">
        <f>IF(AND(STEP!$G1888="",$J$8&lt;&gt;"ON"),"",IF(月報!AX1888&lt;&gt;"",月報!AX1888,IF(STEP!G1888&lt;&gt;"",STEP!G1888,"")))</f>
        <v/>
      </c>
      <c r="I1888" s="408" t="str">
        <f>IF(AND(STEP!$G1888="",$J$8&lt;&gt;"ON"),"",IF(月報!AZ1888&lt;&gt;"",月報!AZ1888,IF(STEP!H1888&lt;&gt;"",STEP!H1888,"")))</f>
        <v/>
      </c>
      <c r="J1888" s="408" t="str">
        <f>IF(AND(STEP!$G1888="",$J$8&lt;&gt;"ON"),"",IF(月報!BA1888&lt;&gt;"",月報!BA1888,IF(STEP!J1888&lt;&gt;"",STEP!J1888/24,"")))</f>
        <v/>
      </c>
      <c r="K1888" s="421" t="str">
        <f>IF(STEP!X1888&lt;&gt;"",STEP!X1888,"")</f>
        <v/>
      </c>
      <c r="L1888" s="421" t="str">
        <f>IF(STEP!Y1888&lt;&gt;"",STEP!Y1888,"")</f>
        <v/>
      </c>
      <c r="M1888" s="421" t="str">
        <f>IF(STEP!Z1888&lt;&gt;"",STEP!Z1888,"")</f>
        <v/>
      </c>
      <c r="N1888" s="422" t="str">
        <f>IF(STEP!R1888&lt;&gt;"",STEP!R1888,"")</f>
        <v/>
      </c>
      <c r="O1888" s="423" t="str">
        <f>IF(STEP!S1888&lt;&gt;"",STEP!S1888,"")</f>
        <v/>
      </c>
      <c r="P1888" s="316" t="str">
        <f t="shared" si="222"/>
        <v/>
      </c>
      <c r="Q1888" s="336"/>
      <c r="R1888" s="560" t="str">
        <f t="shared" si="221"/>
        <v/>
      </c>
    </row>
    <row r="1889" spans="2:18">
      <c r="B1889" s="520"/>
      <c r="C1889" s="622" t="str">
        <f>IF(STEP!C1889&lt;&gt;"",STEP!C1889,"")</f>
        <v/>
      </c>
      <c r="D1889" s="409" t="str">
        <f>IF(STEP!D1889&lt;&gt;"",STEP!D1889,"")</f>
        <v/>
      </c>
      <c r="E1889" s="410" t="str">
        <f>IF(STEP!E1889&lt;&gt;"",STEP!E1889,"")</f>
        <v/>
      </c>
      <c r="F1889" s="409" t="str">
        <f>IF(STEP!F1889&lt;&gt;"",STEP!F1889,"")</f>
        <v/>
      </c>
      <c r="G1889" s="508" t="str">
        <f>IF(STEP!C1889&lt;&gt;"",STEP!AD1889,"")</f>
        <v/>
      </c>
      <c r="H1889" s="407" t="str">
        <f>IF(AND(STEP!$G1889="",$J$8&lt;&gt;"ON"),"",IF(月報!AX1889&lt;&gt;"",月報!AX1889,IF(STEP!G1889&lt;&gt;"",STEP!G1889,"")))</f>
        <v/>
      </c>
      <c r="I1889" s="408" t="str">
        <f>IF(AND(STEP!$G1889="",$J$8&lt;&gt;"ON"),"",IF(月報!AZ1889&lt;&gt;"",月報!AZ1889,IF(STEP!H1889&lt;&gt;"",STEP!H1889,"")))</f>
        <v/>
      </c>
      <c r="J1889" s="408" t="str">
        <f>IF(AND(STEP!$G1889="",$J$8&lt;&gt;"ON"),"",IF(月報!BA1889&lt;&gt;"",月報!BA1889,IF(STEP!J1889&lt;&gt;"",STEP!J1889/24,"")))</f>
        <v/>
      </c>
      <c r="K1889" s="421" t="str">
        <f>IF(STEP!X1889&lt;&gt;"",STEP!X1889,"")</f>
        <v/>
      </c>
      <c r="L1889" s="421" t="str">
        <f>IF(STEP!Y1889&lt;&gt;"",STEP!Y1889,"")</f>
        <v/>
      </c>
      <c r="M1889" s="421" t="str">
        <f>IF(STEP!Z1889&lt;&gt;"",STEP!Z1889,"")</f>
        <v/>
      </c>
      <c r="N1889" s="422" t="str">
        <f>IF(STEP!R1889&lt;&gt;"",STEP!R1889,"")</f>
        <v/>
      </c>
      <c r="O1889" s="423" t="str">
        <f>IF(STEP!S1889&lt;&gt;"",STEP!S1889,"")</f>
        <v/>
      </c>
      <c r="P1889" s="316" t="str">
        <f t="shared" si="222"/>
        <v/>
      </c>
      <c r="Q1889" s="336"/>
      <c r="R1889" s="560" t="str">
        <f t="shared" si="221"/>
        <v/>
      </c>
    </row>
    <row r="1890" spans="2:18" ht="13.8" thickBot="1">
      <c r="B1890" s="521"/>
      <c r="C1890" s="625" t="str">
        <f>IF(STEP!C1890&lt;&gt;"",STEP!C1890,"")</f>
        <v/>
      </c>
      <c r="D1890" s="415" t="str">
        <f>IF(STEP!D1890&lt;&gt;"",STEP!D1890,"")</f>
        <v/>
      </c>
      <c r="E1890" s="416" t="str">
        <f>IF(STEP!E1890&lt;&gt;"",STEP!E1890,"")</f>
        <v/>
      </c>
      <c r="F1890" s="415" t="str">
        <f>IF(STEP!F1890&lt;&gt;"",STEP!F1890,"")</f>
        <v/>
      </c>
      <c r="G1890" s="417" t="str">
        <f>IF(STEP!C1890&lt;&gt;"",STEP!AD1890,"")</f>
        <v/>
      </c>
      <c r="H1890" s="417" t="str">
        <f>IF(AND(STEP!$G1890="",$J$8&lt;&gt;"ON"),"",IF(月報!AX1890&lt;&gt;"",月報!AX1890,IF(STEP!G1890&lt;&gt;"",STEP!G1890,"")))</f>
        <v/>
      </c>
      <c r="I1890" s="418" t="str">
        <f>IF(AND(STEP!$G1890="",$J$8&lt;&gt;"ON"),"",IF(月報!AZ1890&lt;&gt;"",月報!AZ1890,IF(STEP!H1890&lt;&gt;"",STEP!H1890,"")))</f>
        <v/>
      </c>
      <c r="J1890" s="418" t="str">
        <f>IF(AND(STEP!$G1890="",$J$8&lt;&gt;"ON"),"",IF(月報!BA1890&lt;&gt;"",月報!BA1890,IF(STEP!J1890&lt;&gt;"",STEP!J1890/24,"")))</f>
        <v/>
      </c>
      <c r="K1890" s="418" t="str">
        <f>IF(STEP!X1890&lt;&gt;"",STEP!X1890,"")</f>
        <v/>
      </c>
      <c r="L1890" s="418" t="str">
        <f>IF(STEP!Y1890&lt;&gt;"",STEP!Y1890,"")</f>
        <v/>
      </c>
      <c r="M1890" s="418" t="str">
        <f>IF(STEP!Z1890&lt;&gt;"",STEP!Z1890,"")</f>
        <v/>
      </c>
      <c r="N1890" s="426" t="str">
        <f>IF(STEP!R1890&lt;&gt;"",STEP!R1890,"")</f>
        <v/>
      </c>
      <c r="O1890" s="427" t="str">
        <f>IF(STEP!S1890&lt;&gt;"",STEP!S1890,"")</f>
        <v/>
      </c>
      <c r="P1890" s="318" t="str">
        <f t="shared" si="222"/>
        <v/>
      </c>
      <c r="Q1890" s="338"/>
      <c r="R1890" s="563" t="str">
        <f t="shared" si="221"/>
        <v/>
      </c>
    </row>
    <row r="1891" spans="2:18">
      <c r="B1891" s="516" t="s">
        <v>416</v>
      </c>
      <c r="C1891" s="626"/>
      <c r="D1891" s="324"/>
      <c r="E1891" s="325"/>
      <c r="F1891" s="578" t="s">
        <v>465</v>
      </c>
      <c r="G1891" s="320"/>
      <c r="H1891" s="320"/>
      <c r="I1891" s="326"/>
      <c r="J1891" s="326"/>
      <c r="K1891" s="326"/>
      <c r="L1891" s="326"/>
      <c r="M1891" s="326"/>
      <c r="N1891" s="327"/>
      <c r="O1891" s="328"/>
      <c r="P1891" s="335"/>
      <c r="Q1891" s="336"/>
      <c r="R1891" s="564" t="str">
        <f t="shared" si="221"/>
        <v/>
      </c>
    </row>
    <row r="1892" spans="2:18">
      <c r="B1892" s="516"/>
      <c r="C1892" s="626"/>
      <c r="D1892" s="324"/>
      <c r="E1892" s="325"/>
      <c r="F1892" s="324"/>
      <c r="G1892" s="320"/>
      <c r="H1892" s="320"/>
      <c r="I1892" s="326"/>
      <c r="J1892" s="326"/>
      <c r="K1892" s="326"/>
      <c r="L1892" s="326"/>
      <c r="M1892" s="326"/>
      <c r="N1892" s="327"/>
      <c r="O1892" s="328"/>
      <c r="P1892" s="335"/>
      <c r="Q1892" s="336"/>
      <c r="R1892" s="564" t="str">
        <f t="shared" si="221"/>
        <v/>
      </c>
    </row>
    <row r="1893" spans="2:18">
      <c r="B1893" s="516"/>
      <c r="C1893" s="626"/>
      <c r="D1893" s="324"/>
      <c r="E1893" s="325"/>
      <c r="F1893" s="324"/>
      <c r="G1893" s="320"/>
      <c r="H1893" s="320"/>
      <c r="I1893" s="326"/>
      <c r="J1893" s="326"/>
      <c r="K1893" s="326"/>
      <c r="L1893" s="326"/>
      <c r="M1893" s="326"/>
      <c r="N1893" s="327"/>
      <c r="O1893" s="328"/>
      <c r="P1893" s="335"/>
      <c r="Q1893" s="336"/>
      <c r="R1893" s="564" t="str">
        <f t="shared" si="221"/>
        <v/>
      </c>
    </row>
    <row r="1894" spans="2:18">
      <c r="B1894" s="516"/>
      <c r="C1894" s="626"/>
      <c r="D1894" s="324"/>
      <c r="E1894" s="325"/>
      <c r="F1894" s="324"/>
      <c r="G1894" s="320"/>
      <c r="H1894" s="320"/>
      <c r="I1894" s="326"/>
      <c r="J1894" s="326"/>
      <c r="K1894" s="326"/>
      <c r="L1894" s="326"/>
      <c r="M1894" s="326"/>
      <c r="N1894" s="327"/>
      <c r="O1894" s="328"/>
      <c r="P1894" s="335"/>
      <c r="Q1894" s="336"/>
      <c r="R1894" s="564" t="str">
        <f t="shared" si="221"/>
        <v/>
      </c>
    </row>
    <row r="1895" spans="2:18">
      <c r="B1895" s="516"/>
      <c r="C1895" s="626"/>
      <c r="D1895" s="324"/>
      <c r="E1895" s="325"/>
      <c r="F1895" s="324"/>
      <c r="G1895" s="320"/>
      <c r="H1895" s="320"/>
      <c r="I1895" s="326"/>
      <c r="J1895" s="326"/>
      <c r="K1895" s="326"/>
      <c r="L1895" s="326"/>
      <c r="M1895" s="326"/>
      <c r="N1895" s="327"/>
      <c r="O1895" s="328"/>
      <c r="P1895" s="335"/>
      <c r="Q1895" s="336"/>
      <c r="R1895" s="564" t="str">
        <f t="shared" si="221"/>
        <v/>
      </c>
    </row>
    <row r="1896" spans="2:18">
      <c r="B1896" s="516"/>
      <c r="C1896" s="626"/>
      <c r="D1896" s="324"/>
      <c r="E1896" s="325"/>
      <c r="F1896" s="324"/>
      <c r="G1896" s="320"/>
      <c r="H1896" s="320"/>
      <c r="I1896" s="326"/>
      <c r="J1896" s="326"/>
      <c r="K1896" s="326"/>
      <c r="L1896" s="326"/>
      <c r="M1896" s="326"/>
      <c r="N1896" s="327"/>
      <c r="O1896" s="328"/>
      <c r="P1896" s="335"/>
      <c r="Q1896" s="336"/>
      <c r="R1896" s="564" t="str">
        <f t="shared" si="221"/>
        <v/>
      </c>
    </row>
    <row r="1897" spans="2:18">
      <c r="B1897" s="516"/>
      <c r="C1897" s="626"/>
      <c r="D1897" s="324"/>
      <c r="E1897" s="325"/>
      <c r="F1897" s="324"/>
      <c r="G1897" s="320"/>
      <c r="H1897" s="320"/>
      <c r="I1897" s="326"/>
      <c r="J1897" s="326"/>
      <c r="K1897" s="326"/>
      <c r="L1897" s="326"/>
      <c r="M1897" s="326"/>
      <c r="N1897" s="327"/>
      <c r="O1897" s="328"/>
      <c r="P1897" s="335"/>
      <c r="Q1897" s="336"/>
      <c r="R1897" s="564" t="str">
        <f t="shared" si="221"/>
        <v/>
      </c>
    </row>
    <row r="1898" spans="2:18">
      <c r="B1898" s="516"/>
      <c r="C1898" s="626"/>
      <c r="D1898" s="324"/>
      <c r="E1898" s="325"/>
      <c r="F1898" s="324"/>
      <c r="G1898" s="320"/>
      <c r="H1898" s="320"/>
      <c r="I1898" s="326"/>
      <c r="J1898" s="326"/>
      <c r="K1898" s="326"/>
      <c r="L1898" s="326"/>
      <c r="M1898" s="326"/>
      <c r="N1898" s="327"/>
      <c r="O1898" s="328"/>
      <c r="P1898" s="335"/>
      <c r="Q1898" s="336"/>
      <c r="R1898" s="564" t="str">
        <f t="shared" si="221"/>
        <v/>
      </c>
    </row>
    <row r="1899" spans="2:18">
      <c r="B1899" s="516"/>
      <c r="C1899" s="626"/>
      <c r="D1899" s="324"/>
      <c r="E1899" s="325"/>
      <c r="F1899" s="324"/>
      <c r="G1899" s="320"/>
      <c r="H1899" s="320"/>
      <c r="I1899" s="326"/>
      <c r="J1899" s="326"/>
      <c r="K1899" s="326"/>
      <c r="L1899" s="326"/>
      <c r="M1899" s="326"/>
      <c r="N1899" s="327"/>
      <c r="O1899" s="328"/>
      <c r="P1899" s="335"/>
      <c r="Q1899" s="336"/>
      <c r="R1899" s="564" t="str">
        <f t="shared" si="221"/>
        <v/>
      </c>
    </row>
    <row r="1900" spans="2:18" ht="13.8" thickBot="1">
      <c r="B1900" s="519"/>
      <c r="C1900" s="627"/>
      <c r="D1900" s="330"/>
      <c r="E1900" s="331"/>
      <c r="F1900" s="330"/>
      <c r="G1900" s="322"/>
      <c r="H1900" s="322"/>
      <c r="I1900" s="332"/>
      <c r="J1900" s="332"/>
      <c r="K1900" s="332"/>
      <c r="L1900" s="332"/>
      <c r="M1900" s="332"/>
      <c r="N1900" s="333"/>
      <c r="O1900" s="334"/>
      <c r="P1900" s="337"/>
      <c r="Q1900" s="338"/>
      <c r="R1900" s="565" t="str">
        <f t="shared" si="221"/>
        <v/>
      </c>
    </row>
    <row r="1901" spans="2:18">
      <c r="B1901" s="522">
        <f>B1856+1</f>
        <v>43</v>
      </c>
      <c r="C1901" s="624" t="str">
        <f>IF(STEP!C1901&lt;&gt;"",STEP!C1901,"")</f>
        <v/>
      </c>
      <c r="D1901" s="405" t="str">
        <f>IF(STEP!D1901&lt;&gt;"",STEP!D1901,"")</f>
        <v/>
      </c>
      <c r="E1901" s="406" t="str">
        <f>IF(STEP!E1901&lt;&gt;"",STEP!E1901,"")</f>
        <v/>
      </c>
      <c r="F1901" s="405" t="str">
        <f>IF(STEP!F1901&lt;&gt;"",STEP!F1901,"")</f>
        <v/>
      </c>
      <c r="G1901" s="407" t="str">
        <f>IF(STEP!C1901&lt;&gt;"",STEP!AD1901,"")</f>
        <v/>
      </c>
      <c r="H1901" s="407" t="str">
        <f>IF(AND(STEP!$G1901="",$J$8&lt;&gt;"ON"),"",IF(月報!AX1901&lt;&gt;"",月報!AX1901,IF(STEP!G1901&lt;&gt;"",STEP!G1901,"")))</f>
        <v/>
      </c>
      <c r="I1901" s="408" t="str">
        <f>IF(AND(STEP!$G1901="",$J$8&lt;&gt;"ON"),"",IF(月報!AZ1901&lt;&gt;"",月報!AZ1901,IF(STEP!H1901&lt;&gt;"",STEP!H1901,"")))</f>
        <v/>
      </c>
      <c r="J1901" s="408" t="str">
        <f>IF(AND(STEP!$G1901="",$J$8&lt;&gt;"ON"),"",IF(月報!BA1901&lt;&gt;"",月報!BA1901,IF(STEP!J1901&lt;&gt;"",STEP!J1901/24,"")))</f>
        <v/>
      </c>
      <c r="K1901" s="408" t="str">
        <f>IF(STEP!X1901&lt;&gt;"",STEP!X1901,"")</f>
        <v/>
      </c>
      <c r="L1901" s="408" t="str">
        <f>IF(STEP!Y1901&lt;&gt;"",STEP!Y1901,"")</f>
        <v/>
      </c>
      <c r="M1901" s="408" t="str">
        <f>IF(STEP!Z1901&lt;&gt;"",STEP!Z1901,"")</f>
        <v/>
      </c>
      <c r="N1901" s="419" t="str">
        <f>IF(STEP!R1901&lt;&gt;"",STEP!R1901,"")</f>
        <v/>
      </c>
      <c r="O1901" s="420" t="str">
        <f>IF(STEP!S1901&lt;&gt;"",STEP!S1901,"")</f>
        <v/>
      </c>
      <c r="P1901" s="315" t="str">
        <f t="shared" ref="P1901:P1935" si="223">IF(J1901&lt;&gt;"",J1901,"")</f>
        <v/>
      </c>
      <c r="Q1901" s="472">
        <f>SUM(P1901:P1907)</f>
        <v>0</v>
      </c>
      <c r="R1901" s="559" t="str">
        <f>IF(C1901&lt;&gt;"",VLOOKUP(C1901,設定シート!$D$10:$L$109,9,FALSE),"")</f>
        <v/>
      </c>
    </row>
    <row r="1902" spans="2:18">
      <c r="B1902" s="520"/>
      <c r="C1902" s="622" t="str">
        <f>IF(STEP!C1902&lt;&gt;"",STEP!C1902,"")</f>
        <v/>
      </c>
      <c r="D1902" s="409" t="str">
        <f>IF(STEP!D1902&lt;&gt;"",STEP!D1902,"")</f>
        <v/>
      </c>
      <c r="E1902" s="410" t="str">
        <f>IF(STEP!E1902&lt;&gt;"",STEP!E1902,"")</f>
        <v/>
      </c>
      <c r="F1902" s="409" t="str">
        <f>IF(STEP!F1902&lt;&gt;"",STEP!F1902,"")</f>
        <v/>
      </c>
      <c r="G1902" s="508" t="str">
        <f>IF(STEP!C1902&lt;&gt;"",STEP!AD1902,"")</f>
        <v/>
      </c>
      <c r="H1902" s="407" t="str">
        <f>IF(AND(STEP!$G1902="",$J$8&lt;&gt;"ON"),"",IF(月報!AX1902&lt;&gt;"",月報!AX1902,IF(STEP!G1902&lt;&gt;"",STEP!G1902,"")))</f>
        <v/>
      </c>
      <c r="I1902" s="408" t="str">
        <f>IF(AND(STEP!$G1902="",$J$8&lt;&gt;"ON"),"",IF(月報!AZ1902&lt;&gt;"",月報!AZ1902,IF(STEP!H1902&lt;&gt;"",STEP!H1902,"")))</f>
        <v/>
      </c>
      <c r="J1902" s="408" t="str">
        <f>IF(AND(STEP!$G1902="",$J$8&lt;&gt;"ON"),"",IF(月報!BA1902&lt;&gt;"",月報!BA1902,IF(STEP!J1902&lt;&gt;"",STEP!J1902/24,"")))</f>
        <v/>
      </c>
      <c r="K1902" s="421" t="str">
        <f>IF(STEP!X1902&lt;&gt;"",STEP!X1902,"")</f>
        <v/>
      </c>
      <c r="L1902" s="421" t="str">
        <f>IF(STEP!Y1902&lt;&gt;"",STEP!Y1902,"")</f>
        <v/>
      </c>
      <c r="M1902" s="421" t="str">
        <f>IF(STEP!Z1902&lt;&gt;"",STEP!Z1902,"")</f>
        <v/>
      </c>
      <c r="N1902" s="422" t="str">
        <f>IF(STEP!R1902&lt;&gt;"",STEP!R1902,"")</f>
        <v/>
      </c>
      <c r="O1902" s="423" t="str">
        <f>IF(STEP!S1902&lt;&gt;"",STEP!S1902,"")</f>
        <v/>
      </c>
      <c r="P1902" s="316" t="str">
        <f t="shared" si="223"/>
        <v/>
      </c>
      <c r="Q1902" s="336"/>
      <c r="R1902" s="560" t="str">
        <f>R1901</f>
        <v/>
      </c>
    </row>
    <row r="1903" spans="2:18">
      <c r="B1903" s="520"/>
      <c r="C1903" s="622" t="str">
        <f>IF(STEP!C1903&lt;&gt;"",STEP!C1903,"")</f>
        <v/>
      </c>
      <c r="D1903" s="409" t="str">
        <f>IF(STEP!D1903&lt;&gt;"",STEP!D1903,"")</f>
        <v/>
      </c>
      <c r="E1903" s="410" t="str">
        <f>IF(STEP!E1903&lt;&gt;"",STEP!E1903,"")</f>
        <v/>
      </c>
      <c r="F1903" s="409" t="str">
        <f>IF(STEP!F1903&lt;&gt;"",STEP!F1903,"")</f>
        <v/>
      </c>
      <c r="G1903" s="508" t="str">
        <f>IF(STEP!C1903&lt;&gt;"",STEP!AD1903,"")</f>
        <v/>
      </c>
      <c r="H1903" s="407" t="str">
        <f>IF(AND(STEP!$G1903="",$J$8&lt;&gt;"ON"),"",IF(月報!AX1903&lt;&gt;"",月報!AX1903,IF(STEP!G1903&lt;&gt;"",STEP!G1903,"")))</f>
        <v/>
      </c>
      <c r="I1903" s="408" t="str">
        <f>IF(AND(STEP!$G1903="",$J$8&lt;&gt;"ON"),"",IF(月報!AZ1903&lt;&gt;"",月報!AZ1903,IF(STEP!H1903&lt;&gt;"",STEP!H1903,"")))</f>
        <v/>
      </c>
      <c r="J1903" s="408" t="str">
        <f>IF(AND(STEP!$G1903="",$J$8&lt;&gt;"ON"),"",IF(月報!BA1903&lt;&gt;"",月報!BA1903,IF(STEP!J1903&lt;&gt;"",STEP!J1903/24,"")))</f>
        <v/>
      </c>
      <c r="K1903" s="421" t="str">
        <f>IF(STEP!X1903&lt;&gt;"",STEP!X1903,"")</f>
        <v/>
      </c>
      <c r="L1903" s="421" t="str">
        <f>IF(STEP!Y1903&lt;&gt;"",STEP!Y1903,"")</f>
        <v/>
      </c>
      <c r="M1903" s="421" t="str">
        <f>IF(STEP!Z1903&lt;&gt;"",STEP!Z1903,"")</f>
        <v/>
      </c>
      <c r="N1903" s="422" t="str">
        <f>IF(STEP!R1903&lt;&gt;"",STEP!R1903,"")</f>
        <v/>
      </c>
      <c r="O1903" s="423" t="str">
        <f>IF(STEP!S1903&lt;&gt;"",STEP!S1903,"")</f>
        <v/>
      </c>
      <c r="P1903" s="316" t="str">
        <f t="shared" si="223"/>
        <v/>
      </c>
      <c r="Q1903" s="336"/>
      <c r="R1903" s="560" t="str">
        <f t="shared" si="221"/>
        <v/>
      </c>
    </row>
    <row r="1904" spans="2:18">
      <c r="B1904" s="520"/>
      <c r="C1904" s="622" t="str">
        <f>IF(STEP!C1904&lt;&gt;"",STEP!C1904,"")</f>
        <v/>
      </c>
      <c r="D1904" s="409" t="str">
        <f>IF(STEP!D1904&lt;&gt;"",STEP!D1904,"")</f>
        <v/>
      </c>
      <c r="E1904" s="410" t="str">
        <f>IF(STEP!E1904&lt;&gt;"",STEP!E1904,"")</f>
        <v/>
      </c>
      <c r="F1904" s="409" t="str">
        <f>IF(STEP!F1904&lt;&gt;"",STEP!F1904,"")</f>
        <v/>
      </c>
      <c r="G1904" s="508" t="str">
        <f>IF(STEP!C1904&lt;&gt;"",STEP!AD1904,"")</f>
        <v/>
      </c>
      <c r="H1904" s="407" t="str">
        <f>IF(AND(STEP!$G1904="",$J$8&lt;&gt;"ON"),"",IF(月報!AX1904&lt;&gt;"",月報!AX1904,IF(STEP!G1904&lt;&gt;"",STEP!G1904,"")))</f>
        <v/>
      </c>
      <c r="I1904" s="408" t="str">
        <f>IF(AND(STEP!$G1904="",$J$8&lt;&gt;"ON"),"",IF(月報!AZ1904&lt;&gt;"",月報!AZ1904,IF(STEP!H1904&lt;&gt;"",STEP!H1904,"")))</f>
        <v/>
      </c>
      <c r="J1904" s="408" t="str">
        <f>IF(AND(STEP!$G1904="",$J$8&lt;&gt;"ON"),"",IF(月報!BA1904&lt;&gt;"",月報!BA1904,IF(STEP!J1904&lt;&gt;"",STEP!J1904/24,"")))</f>
        <v/>
      </c>
      <c r="K1904" s="421" t="str">
        <f>IF(STEP!X1904&lt;&gt;"",STEP!X1904,"")</f>
        <v/>
      </c>
      <c r="L1904" s="421" t="str">
        <f>IF(STEP!Y1904&lt;&gt;"",STEP!Y1904,"")</f>
        <v/>
      </c>
      <c r="M1904" s="421" t="str">
        <f>IF(STEP!Z1904&lt;&gt;"",STEP!Z1904,"")</f>
        <v/>
      </c>
      <c r="N1904" s="422" t="str">
        <f>IF(STEP!R1904&lt;&gt;"",STEP!R1904,"")</f>
        <v/>
      </c>
      <c r="O1904" s="423" t="str">
        <f>IF(STEP!S1904&lt;&gt;"",STEP!S1904,"")</f>
        <v/>
      </c>
      <c r="P1904" s="316" t="str">
        <f t="shared" si="223"/>
        <v/>
      </c>
      <c r="Q1904" s="336"/>
      <c r="R1904" s="560" t="str">
        <f t="shared" si="221"/>
        <v/>
      </c>
    </row>
    <row r="1905" spans="2:18">
      <c r="B1905" s="520"/>
      <c r="C1905" s="622" t="str">
        <f>IF(STEP!C1905&lt;&gt;"",STEP!C1905,"")</f>
        <v/>
      </c>
      <c r="D1905" s="409" t="str">
        <f>IF(STEP!D1905&lt;&gt;"",STEP!D1905,"")</f>
        <v/>
      </c>
      <c r="E1905" s="410" t="str">
        <f>IF(STEP!E1905&lt;&gt;"",STEP!E1905,"")</f>
        <v/>
      </c>
      <c r="F1905" s="409" t="str">
        <f>IF(STEP!F1905&lt;&gt;"",STEP!F1905,"")</f>
        <v/>
      </c>
      <c r="G1905" s="508" t="str">
        <f>IF(STEP!C1905&lt;&gt;"",STEP!AD1905,"")</f>
        <v/>
      </c>
      <c r="H1905" s="407" t="str">
        <f>IF(AND(STEP!$G1905="",$J$8&lt;&gt;"ON"),"",IF(月報!AX1905&lt;&gt;"",月報!AX1905,IF(STEP!G1905&lt;&gt;"",STEP!G1905,"")))</f>
        <v/>
      </c>
      <c r="I1905" s="408" t="str">
        <f>IF(AND(STEP!$G1905="",$J$8&lt;&gt;"ON"),"",IF(月報!AZ1905&lt;&gt;"",月報!AZ1905,IF(STEP!H1905&lt;&gt;"",STEP!H1905,"")))</f>
        <v/>
      </c>
      <c r="J1905" s="408" t="str">
        <f>IF(AND(STEP!$G1905="",$J$8&lt;&gt;"ON"),"",IF(月報!BA1905&lt;&gt;"",月報!BA1905,IF(STEP!J1905&lt;&gt;"",STEP!J1905/24,"")))</f>
        <v/>
      </c>
      <c r="K1905" s="421" t="str">
        <f>IF(STEP!X1905&lt;&gt;"",STEP!X1905,"")</f>
        <v/>
      </c>
      <c r="L1905" s="421" t="str">
        <f>IF(STEP!Y1905&lt;&gt;"",STEP!Y1905,"")</f>
        <v/>
      </c>
      <c r="M1905" s="421" t="str">
        <f>IF(STEP!Z1905&lt;&gt;"",STEP!Z1905,"")</f>
        <v/>
      </c>
      <c r="N1905" s="422" t="str">
        <f>IF(STEP!R1905&lt;&gt;"",STEP!R1905,"")</f>
        <v/>
      </c>
      <c r="O1905" s="423" t="str">
        <f>IF(STEP!S1905&lt;&gt;"",STEP!S1905,"")</f>
        <v/>
      </c>
      <c r="P1905" s="316" t="str">
        <f t="shared" si="223"/>
        <v/>
      </c>
      <c r="Q1905" s="336"/>
      <c r="R1905" s="560" t="str">
        <f t="shared" si="221"/>
        <v/>
      </c>
    </row>
    <row r="1906" spans="2:18">
      <c r="B1906" s="520"/>
      <c r="C1906" s="622" t="str">
        <f>IF(STEP!C1906&lt;&gt;"",STEP!C1906,"")</f>
        <v/>
      </c>
      <c r="D1906" s="409" t="str">
        <f>IF(STEP!D1906&lt;&gt;"",STEP!D1906,"")</f>
        <v/>
      </c>
      <c r="E1906" s="410" t="str">
        <f>IF(STEP!E1906&lt;&gt;"",STEP!E1906,"")</f>
        <v/>
      </c>
      <c r="F1906" s="409" t="str">
        <f>IF(STEP!F1906&lt;&gt;"",STEP!F1906,"")</f>
        <v/>
      </c>
      <c r="G1906" s="508" t="str">
        <f>IF(STEP!C1906&lt;&gt;"",STEP!AD1906,"")</f>
        <v/>
      </c>
      <c r="H1906" s="407" t="str">
        <f>IF(AND(STEP!$G1906="",$J$8&lt;&gt;"ON"),"",IF(月報!AX1906&lt;&gt;"",月報!AX1906,IF(STEP!G1906&lt;&gt;"",STEP!G1906,"")))</f>
        <v/>
      </c>
      <c r="I1906" s="408" t="str">
        <f>IF(AND(STEP!$G1906="",$J$8&lt;&gt;"ON"),"",IF(月報!AZ1906&lt;&gt;"",月報!AZ1906,IF(STEP!H1906&lt;&gt;"",STEP!H1906,"")))</f>
        <v/>
      </c>
      <c r="J1906" s="408" t="str">
        <f>IF(AND(STEP!$G1906="",$J$8&lt;&gt;"ON"),"",IF(月報!BA1906&lt;&gt;"",月報!BA1906,IF(STEP!J1906&lt;&gt;"",STEP!J1906/24,"")))</f>
        <v/>
      </c>
      <c r="K1906" s="421" t="str">
        <f>IF(STEP!X1906&lt;&gt;"",STEP!X1906,"")</f>
        <v/>
      </c>
      <c r="L1906" s="421" t="str">
        <f>IF(STEP!Y1906&lt;&gt;"",STEP!Y1906,"")</f>
        <v/>
      </c>
      <c r="M1906" s="421" t="str">
        <f>IF(STEP!Z1906&lt;&gt;"",STEP!Z1906,"")</f>
        <v/>
      </c>
      <c r="N1906" s="422" t="str">
        <f>IF(STEP!R1906&lt;&gt;"",STEP!R1906,"")</f>
        <v/>
      </c>
      <c r="O1906" s="423" t="str">
        <f>IF(STEP!S1906&lt;&gt;"",STEP!S1906,"")</f>
        <v/>
      </c>
      <c r="P1906" s="316" t="str">
        <f t="shared" si="223"/>
        <v/>
      </c>
      <c r="Q1906" s="336"/>
      <c r="R1906" s="560" t="str">
        <f t="shared" si="221"/>
        <v/>
      </c>
    </row>
    <row r="1907" spans="2:18">
      <c r="B1907" s="520"/>
      <c r="C1907" s="623" t="str">
        <f>IF(STEP!C1907&lt;&gt;"",STEP!C1907,"")</f>
        <v/>
      </c>
      <c r="D1907" s="411" t="str">
        <f>IF(STEP!D1907&lt;&gt;"",STEP!D1907,"")</f>
        <v/>
      </c>
      <c r="E1907" s="412" t="str">
        <f>IF(STEP!E1907&lt;&gt;"",STEP!E1907,"")</f>
        <v/>
      </c>
      <c r="F1907" s="411" t="str">
        <f>IF(STEP!F1907&lt;&gt;"",STEP!F1907,"")</f>
        <v/>
      </c>
      <c r="G1907" s="413" t="str">
        <f>IF(STEP!C1907&lt;&gt;"",STEP!AD1907,"")</f>
        <v/>
      </c>
      <c r="H1907" s="413" t="str">
        <f>IF(AND(STEP!$G1907="",$J$8&lt;&gt;"ON"),"",IF(月報!AX1907&lt;&gt;"",月報!AX1907,IF(STEP!G1907&lt;&gt;"",STEP!G1907,"")))</f>
        <v/>
      </c>
      <c r="I1907" s="414" t="str">
        <f>IF(AND(STEP!$G1907="",$J$8&lt;&gt;"ON"),"",IF(月報!AZ1907&lt;&gt;"",月報!AZ1907,IF(STEP!H1907&lt;&gt;"",STEP!H1907,"")))</f>
        <v/>
      </c>
      <c r="J1907" s="414" t="str">
        <f>IF(AND(STEP!$G1907="",$J$8&lt;&gt;"ON"),"",IF(月報!BA1907&lt;&gt;"",月報!BA1907,IF(STEP!J1907&lt;&gt;"",STEP!J1907/24,"")))</f>
        <v/>
      </c>
      <c r="K1907" s="414" t="str">
        <f>IF(STEP!X1907&lt;&gt;"",STEP!X1907,"")</f>
        <v/>
      </c>
      <c r="L1907" s="414" t="str">
        <f>IF(STEP!Y1907&lt;&gt;"",STEP!Y1907,"")</f>
        <v/>
      </c>
      <c r="M1907" s="414" t="str">
        <f>IF(STEP!Z1907&lt;&gt;"",STEP!Z1907,"")</f>
        <v/>
      </c>
      <c r="N1907" s="424" t="str">
        <f>IF(STEP!R1907&lt;&gt;"",STEP!R1907,"")</f>
        <v/>
      </c>
      <c r="O1907" s="425" t="str">
        <f>IF(STEP!S1907&lt;&gt;"",STEP!S1907,"")</f>
        <v/>
      </c>
      <c r="P1907" s="317" t="str">
        <f t="shared" si="223"/>
        <v/>
      </c>
      <c r="Q1907" s="473"/>
      <c r="R1907" s="561" t="str">
        <f t="shared" si="221"/>
        <v/>
      </c>
    </row>
    <row r="1908" spans="2:18">
      <c r="B1908" s="520"/>
      <c r="C1908" s="624" t="str">
        <f>IF(STEP!C1908&lt;&gt;"",STEP!C1908,"")</f>
        <v/>
      </c>
      <c r="D1908" s="405" t="str">
        <f>IF(STEP!D1908&lt;&gt;"",STEP!D1908,"")</f>
        <v/>
      </c>
      <c r="E1908" s="406" t="str">
        <f>IF(STEP!E1908&lt;&gt;"",STEP!E1908,"")</f>
        <v/>
      </c>
      <c r="F1908" s="405" t="str">
        <f>IF(STEP!F1908&lt;&gt;"",STEP!F1908,"")</f>
        <v/>
      </c>
      <c r="G1908" s="407" t="str">
        <f>IF(STEP!C1908&lt;&gt;"",STEP!AD1908,"")</f>
        <v/>
      </c>
      <c r="H1908" s="407" t="str">
        <f>IF(AND(STEP!$G1908="",$J$8&lt;&gt;"ON"),"",IF(月報!AX1908&lt;&gt;"",月報!AX1908,IF(STEP!G1908&lt;&gt;"",STEP!G1908,"")))</f>
        <v/>
      </c>
      <c r="I1908" s="408" t="str">
        <f>IF(AND(STEP!$G1908="",$J$8&lt;&gt;"ON"),"",IF(月報!AZ1908&lt;&gt;"",月報!AZ1908,IF(STEP!H1908&lt;&gt;"",STEP!H1908,"")))</f>
        <v/>
      </c>
      <c r="J1908" s="408" t="str">
        <f>IF(AND(STEP!$G1908="",$J$8&lt;&gt;"ON"),"",IF(月報!BA1908&lt;&gt;"",月報!BA1908,IF(STEP!J1908&lt;&gt;"",STEP!J1908/24,"")))</f>
        <v/>
      </c>
      <c r="K1908" s="408" t="str">
        <f>IF(STEP!X1908&lt;&gt;"",STEP!X1908,"")</f>
        <v/>
      </c>
      <c r="L1908" s="408" t="str">
        <f>IF(STEP!Y1908&lt;&gt;"",STEP!Y1908,"")</f>
        <v/>
      </c>
      <c r="M1908" s="408" t="str">
        <f>IF(STEP!Z1908&lt;&gt;"",STEP!Z1908,"")</f>
        <v/>
      </c>
      <c r="N1908" s="419" t="str">
        <f>IF(STEP!R1908&lt;&gt;"",STEP!R1908,"")</f>
        <v/>
      </c>
      <c r="O1908" s="420" t="str">
        <f>IF(STEP!S1908&lt;&gt;"",STEP!S1908,"")</f>
        <v/>
      </c>
      <c r="P1908" s="315" t="str">
        <f t="shared" si="223"/>
        <v/>
      </c>
      <c r="Q1908" s="474">
        <f>SUM(P1908:P1914)</f>
        <v>0</v>
      </c>
      <c r="R1908" s="562" t="str">
        <f t="shared" si="221"/>
        <v/>
      </c>
    </row>
    <row r="1909" spans="2:18">
      <c r="B1909" s="520"/>
      <c r="C1909" s="622" t="str">
        <f>IF(STEP!C1909&lt;&gt;"",STEP!C1909,"")</f>
        <v/>
      </c>
      <c r="D1909" s="409" t="str">
        <f>IF(STEP!D1909&lt;&gt;"",STEP!D1909,"")</f>
        <v/>
      </c>
      <c r="E1909" s="410" t="str">
        <f>IF(STEP!E1909&lt;&gt;"",STEP!E1909,"")</f>
        <v/>
      </c>
      <c r="F1909" s="409" t="str">
        <f>IF(STEP!F1909&lt;&gt;"",STEP!F1909,"")</f>
        <v/>
      </c>
      <c r="G1909" s="508" t="str">
        <f>IF(STEP!C1909&lt;&gt;"",STEP!AD1909,"")</f>
        <v/>
      </c>
      <c r="H1909" s="407" t="str">
        <f>IF(AND(STEP!$G1909="",$J$8&lt;&gt;"ON"),"",IF(月報!AX1909&lt;&gt;"",月報!AX1909,IF(STEP!G1909&lt;&gt;"",STEP!G1909,"")))</f>
        <v/>
      </c>
      <c r="I1909" s="408" t="str">
        <f>IF(AND(STEP!$G1909="",$J$8&lt;&gt;"ON"),"",IF(月報!AZ1909&lt;&gt;"",月報!AZ1909,IF(STEP!H1909&lt;&gt;"",STEP!H1909,"")))</f>
        <v/>
      </c>
      <c r="J1909" s="408" t="str">
        <f>IF(AND(STEP!$G1909="",$J$8&lt;&gt;"ON"),"",IF(月報!BA1909&lt;&gt;"",月報!BA1909,IF(STEP!J1909&lt;&gt;"",STEP!J1909/24,"")))</f>
        <v/>
      </c>
      <c r="K1909" s="421" t="str">
        <f>IF(STEP!X1909&lt;&gt;"",STEP!X1909,"")</f>
        <v/>
      </c>
      <c r="L1909" s="421" t="str">
        <f>IF(STEP!Y1909&lt;&gt;"",STEP!Y1909,"")</f>
        <v/>
      </c>
      <c r="M1909" s="421" t="str">
        <f>IF(STEP!Z1909&lt;&gt;"",STEP!Z1909,"")</f>
        <v/>
      </c>
      <c r="N1909" s="422" t="str">
        <f>IF(STEP!R1909&lt;&gt;"",STEP!R1909,"")</f>
        <v/>
      </c>
      <c r="O1909" s="423" t="str">
        <f>IF(STEP!S1909&lt;&gt;"",STEP!S1909,"")</f>
        <v/>
      </c>
      <c r="P1909" s="316" t="str">
        <f t="shared" si="223"/>
        <v/>
      </c>
      <c r="Q1909" s="336"/>
      <c r="R1909" s="560" t="str">
        <f t="shared" si="221"/>
        <v/>
      </c>
    </row>
    <row r="1910" spans="2:18">
      <c r="B1910" s="520"/>
      <c r="C1910" s="622" t="str">
        <f>IF(STEP!C1910&lt;&gt;"",STEP!C1910,"")</f>
        <v/>
      </c>
      <c r="D1910" s="409" t="str">
        <f>IF(STEP!D1910&lt;&gt;"",STEP!D1910,"")</f>
        <v/>
      </c>
      <c r="E1910" s="410" t="str">
        <f>IF(STEP!E1910&lt;&gt;"",STEP!E1910,"")</f>
        <v/>
      </c>
      <c r="F1910" s="409" t="str">
        <f>IF(STEP!F1910&lt;&gt;"",STEP!F1910,"")</f>
        <v/>
      </c>
      <c r="G1910" s="508" t="str">
        <f>IF(STEP!C1910&lt;&gt;"",STEP!AD1910,"")</f>
        <v/>
      </c>
      <c r="H1910" s="407" t="str">
        <f>IF(AND(STEP!$G1910="",$J$8&lt;&gt;"ON"),"",IF(月報!AX1910&lt;&gt;"",月報!AX1910,IF(STEP!G1910&lt;&gt;"",STEP!G1910,"")))</f>
        <v/>
      </c>
      <c r="I1910" s="408" t="str">
        <f>IF(AND(STEP!$G1910="",$J$8&lt;&gt;"ON"),"",IF(月報!AZ1910&lt;&gt;"",月報!AZ1910,IF(STEP!H1910&lt;&gt;"",STEP!H1910,"")))</f>
        <v/>
      </c>
      <c r="J1910" s="408" t="str">
        <f>IF(AND(STEP!$G1910="",$J$8&lt;&gt;"ON"),"",IF(月報!BA1910&lt;&gt;"",月報!BA1910,IF(STEP!J1910&lt;&gt;"",STEP!J1910/24,"")))</f>
        <v/>
      </c>
      <c r="K1910" s="421" t="str">
        <f>IF(STEP!X1910&lt;&gt;"",STEP!X1910,"")</f>
        <v/>
      </c>
      <c r="L1910" s="421" t="str">
        <f>IF(STEP!Y1910&lt;&gt;"",STEP!Y1910,"")</f>
        <v/>
      </c>
      <c r="M1910" s="421" t="str">
        <f>IF(STEP!Z1910&lt;&gt;"",STEP!Z1910,"")</f>
        <v/>
      </c>
      <c r="N1910" s="422" t="str">
        <f>IF(STEP!R1910&lt;&gt;"",STEP!R1910,"")</f>
        <v/>
      </c>
      <c r="O1910" s="423" t="str">
        <f>IF(STEP!S1910&lt;&gt;"",STEP!S1910,"")</f>
        <v/>
      </c>
      <c r="P1910" s="316" t="str">
        <f t="shared" si="223"/>
        <v/>
      </c>
      <c r="Q1910" s="336"/>
      <c r="R1910" s="560" t="str">
        <f t="shared" si="221"/>
        <v/>
      </c>
    </row>
    <row r="1911" spans="2:18">
      <c r="B1911" s="520"/>
      <c r="C1911" s="622" t="str">
        <f>IF(STEP!C1911&lt;&gt;"",STEP!C1911,"")</f>
        <v/>
      </c>
      <c r="D1911" s="409" t="str">
        <f>IF(STEP!D1911&lt;&gt;"",STEP!D1911,"")</f>
        <v/>
      </c>
      <c r="E1911" s="410" t="str">
        <f>IF(STEP!E1911&lt;&gt;"",STEP!E1911,"")</f>
        <v/>
      </c>
      <c r="F1911" s="409" t="str">
        <f>IF(STEP!F1911&lt;&gt;"",STEP!F1911,"")</f>
        <v/>
      </c>
      <c r="G1911" s="508" t="str">
        <f>IF(STEP!C1911&lt;&gt;"",STEP!AD1911,"")</f>
        <v/>
      </c>
      <c r="H1911" s="407" t="str">
        <f>IF(AND(STEP!$G1911="",$J$8&lt;&gt;"ON"),"",IF(月報!AX1911&lt;&gt;"",月報!AX1911,IF(STEP!G1911&lt;&gt;"",STEP!G1911,"")))</f>
        <v/>
      </c>
      <c r="I1911" s="408" t="str">
        <f>IF(AND(STEP!$G1911="",$J$8&lt;&gt;"ON"),"",IF(月報!AZ1911&lt;&gt;"",月報!AZ1911,IF(STEP!H1911&lt;&gt;"",STEP!H1911,"")))</f>
        <v/>
      </c>
      <c r="J1911" s="408" t="str">
        <f>IF(AND(STEP!$G1911="",$J$8&lt;&gt;"ON"),"",IF(月報!BA1911&lt;&gt;"",月報!BA1911,IF(STEP!J1911&lt;&gt;"",STEP!J1911/24,"")))</f>
        <v/>
      </c>
      <c r="K1911" s="421" t="str">
        <f>IF(STEP!X1911&lt;&gt;"",STEP!X1911,"")</f>
        <v/>
      </c>
      <c r="L1911" s="421" t="str">
        <f>IF(STEP!Y1911&lt;&gt;"",STEP!Y1911,"")</f>
        <v/>
      </c>
      <c r="M1911" s="421" t="str">
        <f>IF(STEP!Z1911&lt;&gt;"",STEP!Z1911,"")</f>
        <v/>
      </c>
      <c r="N1911" s="422" t="str">
        <f>IF(STEP!R1911&lt;&gt;"",STEP!R1911,"")</f>
        <v/>
      </c>
      <c r="O1911" s="423" t="str">
        <f>IF(STEP!S1911&lt;&gt;"",STEP!S1911,"")</f>
        <v/>
      </c>
      <c r="P1911" s="316" t="str">
        <f t="shared" si="223"/>
        <v/>
      </c>
      <c r="Q1911" s="336"/>
      <c r="R1911" s="560" t="str">
        <f t="shared" si="221"/>
        <v/>
      </c>
    </row>
    <row r="1912" spans="2:18">
      <c r="B1912" s="517"/>
      <c r="C1912" s="622" t="str">
        <f>IF(STEP!C1912&lt;&gt;"",STEP!C1912,"")</f>
        <v/>
      </c>
      <c r="D1912" s="409" t="str">
        <f>IF(STEP!D1912&lt;&gt;"",STEP!D1912,"")</f>
        <v/>
      </c>
      <c r="E1912" s="410" t="str">
        <f>IF(STEP!E1912&lt;&gt;"",STEP!E1912,"")</f>
        <v/>
      </c>
      <c r="F1912" s="409" t="str">
        <f>IF(STEP!F1912&lt;&gt;"",STEP!F1912,"")</f>
        <v/>
      </c>
      <c r="G1912" s="508" t="str">
        <f>IF(STEP!C1912&lt;&gt;"",STEP!AD1912,"")</f>
        <v/>
      </c>
      <c r="H1912" s="407" t="str">
        <f>IF(AND(STEP!$G1912="",$J$8&lt;&gt;"ON"),"",IF(月報!AX1912&lt;&gt;"",月報!AX1912,IF(STEP!G1912&lt;&gt;"",STEP!G1912,"")))</f>
        <v/>
      </c>
      <c r="I1912" s="408" t="str">
        <f>IF(AND(STEP!$G1912="",$J$8&lt;&gt;"ON"),"",IF(月報!AZ1912&lt;&gt;"",月報!AZ1912,IF(STEP!H1912&lt;&gt;"",STEP!H1912,"")))</f>
        <v/>
      </c>
      <c r="J1912" s="408" t="str">
        <f>IF(AND(STEP!$G1912="",$J$8&lt;&gt;"ON"),"",IF(月報!BA1912&lt;&gt;"",月報!BA1912,IF(STEP!J1912&lt;&gt;"",STEP!J1912/24,"")))</f>
        <v/>
      </c>
      <c r="K1912" s="421" t="str">
        <f>IF(STEP!X1912&lt;&gt;"",STEP!X1912,"")</f>
        <v/>
      </c>
      <c r="L1912" s="421" t="str">
        <f>IF(STEP!Y1912&lt;&gt;"",STEP!Y1912,"")</f>
        <v/>
      </c>
      <c r="M1912" s="421" t="str">
        <f>IF(STEP!Z1912&lt;&gt;"",STEP!Z1912,"")</f>
        <v/>
      </c>
      <c r="N1912" s="422" t="str">
        <f>IF(STEP!R1912&lt;&gt;"",STEP!R1912,"")</f>
        <v/>
      </c>
      <c r="O1912" s="423" t="str">
        <f>IF(STEP!S1912&lt;&gt;"",STEP!S1912,"")</f>
        <v/>
      </c>
      <c r="P1912" s="316" t="str">
        <f t="shared" si="223"/>
        <v/>
      </c>
      <c r="Q1912" s="336"/>
      <c r="R1912" s="560" t="str">
        <f t="shared" ref="R1912:R1975" si="224">R1911</f>
        <v/>
      </c>
    </row>
    <row r="1913" spans="2:18">
      <c r="B1913" s="517"/>
      <c r="C1913" s="622" t="str">
        <f>IF(STEP!C1913&lt;&gt;"",STEP!C1913,"")</f>
        <v/>
      </c>
      <c r="D1913" s="409" t="str">
        <f>IF(STEP!D1913&lt;&gt;"",STEP!D1913,"")</f>
        <v/>
      </c>
      <c r="E1913" s="410" t="str">
        <f>IF(STEP!E1913&lt;&gt;"",STEP!E1913,"")</f>
        <v/>
      </c>
      <c r="F1913" s="409" t="str">
        <f>IF(STEP!F1913&lt;&gt;"",STEP!F1913,"")</f>
        <v/>
      </c>
      <c r="G1913" s="508" t="str">
        <f>IF(STEP!C1913&lt;&gt;"",STEP!AD1913,"")</f>
        <v/>
      </c>
      <c r="H1913" s="407" t="str">
        <f>IF(AND(STEP!$G1913="",$J$8&lt;&gt;"ON"),"",IF(月報!AX1913&lt;&gt;"",月報!AX1913,IF(STEP!G1913&lt;&gt;"",STEP!G1913,"")))</f>
        <v/>
      </c>
      <c r="I1913" s="408" t="str">
        <f>IF(AND(STEP!$G1913="",$J$8&lt;&gt;"ON"),"",IF(月報!AZ1913&lt;&gt;"",月報!AZ1913,IF(STEP!H1913&lt;&gt;"",STEP!H1913,"")))</f>
        <v/>
      </c>
      <c r="J1913" s="408" t="str">
        <f>IF(AND(STEP!$G1913="",$J$8&lt;&gt;"ON"),"",IF(月報!BA1913&lt;&gt;"",月報!BA1913,IF(STEP!J1913&lt;&gt;"",STEP!J1913/24,"")))</f>
        <v/>
      </c>
      <c r="K1913" s="421" t="str">
        <f>IF(STEP!X1913&lt;&gt;"",STEP!X1913,"")</f>
        <v/>
      </c>
      <c r="L1913" s="421" t="str">
        <f>IF(STEP!Y1913&lt;&gt;"",STEP!Y1913,"")</f>
        <v/>
      </c>
      <c r="M1913" s="421" t="str">
        <f>IF(STEP!Z1913&lt;&gt;"",STEP!Z1913,"")</f>
        <v/>
      </c>
      <c r="N1913" s="422" t="str">
        <f>IF(STEP!R1913&lt;&gt;"",STEP!R1913,"")</f>
        <v/>
      </c>
      <c r="O1913" s="423" t="str">
        <f>IF(STEP!S1913&lt;&gt;"",STEP!S1913,"")</f>
        <v/>
      </c>
      <c r="P1913" s="316" t="str">
        <f t="shared" si="223"/>
        <v/>
      </c>
      <c r="Q1913" s="336"/>
      <c r="R1913" s="560" t="str">
        <f t="shared" si="224"/>
        <v/>
      </c>
    </row>
    <row r="1914" spans="2:18">
      <c r="B1914" s="517"/>
      <c r="C1914" s="623" t="str">
        <f>IF(STEP!C1914&lt;&gt;"",STEP!C1914,"")</f>
        <v/>
      </c>
      <c r="D1914" s="411" t="str">
        <f>IF(STEP!D1914&lt;&gt;"",STEP!D1914,"")</f>
        <v/>
      </c>
      <c r="E1914" s="412" t="str">
        <f>IF(STEP!E1914&lt;&gt;"",STEP!E1914,"")</f>
        <v/>
      </c>
      <c r="F1914" s="411" t="str">
        <f>IF(STEP!F1914&lt;&gt;"",STEP!F1914,"")</f>
        <v/>
      </c>
      <c r="G1914" s="413" t="str">
        <f>IF(STEP!C1914&lt;&gt;"",STEP!AD1914,"")</f>
        <v/>
      </c>
      <c r="H1914" s="413" t="str">
        <f>IF(AND(STEP!$G1914="",$J$8&lt;&gt;"ON"),"",IF(月報!AX1914&lt;&gt;"",月報!AX1914,IF(STEP!G1914&lt;&gt;"",STEP!G1914,"")))</f>
        <v/>
      </c>
      <c r="I1914" s="414" t="str">
        <f>IF(AND(STEP!$G1914="",$J$8&lt;&gt;"ON"),"",IF(月報!AZ1914&lt;&gt;"",月報!AZ1914,IF(STEP!H1914&lt;&gt;"",STEP!H1914,"")))</f>
        <v/>
      </c>
      <c r="J1914" s="414" t="str">
        <f>IF(AND(STEP!$G1914="",$J$8&lt;&gt;"ON"),"",IF(月報!BA1914&lt;&gt;"",月報!BA1914,IF(STEP!J1914&lt;&gt;"",STEP!J1914/24,"")))</f>
        <v/>
      </c>
      <c r="K1914" s="414" t="str">
        <f>IF(STEP!X1914&lt;&gt;"",STEP!X1914,"")</f>
        <v/>
      </c>
      <c r="L1914" s="414" t="str">
        <f>IF(STEP!Y1914&lt;&gt;"",STEP!Y1914,"")</f>
        <v/>
      </c>
      <c r="M1914" s="414" t="str">
        <f>IF(STEP!Z1914&lt;&gt;"",STEP!Z1914,"")</f>
        <v/>
      </c>
      <c r="N1914" s="424" t="str">
        <f>IF(STEP!R1914&lt;&gt;"",STEP!R1914,"")</f>
        <v/>
      </c>
      <c r="O1914" s="425" t="str">
        <f>IF(STEP!S1914&lt;&gt;"",STEP!S1914,"")</f>
        <v/>
      </c>
      <c r="P1914" s="317" t="str">
        <f t="shared" si="223"/>
        <v/>
      </c>
      <c r="Q1914" s="473"/>
      <c r="R1914" s="561" t="str">
        <f t="shared" si="224"/>
        <v/>
      </c>
    </row>
    <row r="1915" spans="2:18">
      <c r="B1915" s="517"/>
      <c r="C1915" s="624" t="str">
        <f>IF(STEP!C1915&lt;&gt;"",STEP!C1915,"")</f>
        <v/>
      </c>
      <c r="D1915" s="405" t="str">
        <f>IF(STEP!D1915&lt;&gt;"",STEP!D1915,"")</f>
        <v/>
      </c>
      <c r="E1915" s="406" t="str">
        <f>IF(STEP!E1915&lt;&gt;"",STEP!E1915,"")</f>
        <v/>
      </c>
      <c r="F1915" s="405" t="str">
        <f>IF(STEP!F1915&lt;&gt;"",STEP!F1915,"")</f>
        <v/>
      </c>
      <c r="G1915" s="407" t="str">
        <f>IF(STEP!C1915&lt;&gt;"",STEP!AD1915,"")</f>
        <v/>
      </c>
      <c r="H1915" s="407" t="str">
        <f>IF(AND(STEP!$G1915="",$J$8&lt;&gt;"ON"),"",IF(月報!AX1915&lt;&gt;"",月報!AX1915,IF(STEP!G1915&lt;&gt;"",STEP!G1915,"")))</f>
        <v/>
      </c>
      <c r="I1915" s="408" t="str">
        <f>IF(AND(STEP!$G1915="",$J$8&lt;&gt;"ON"),"",IF(月報!AZ1915&lt;&gt;"",月報!AZ1915,IF(STEP!H1915&lt;&gt;"",STEP!H1915,"")))</f>
        <v/>
      </c>
      <c r="J1915" s="408" t="str">
        <f>IF(AND(STEP!$G1915="",$J$8&lt;&gt;"ON"),"",IF(月報!BA1915&lt;&gt;"",月報!BA1915,IF(STEP!J1915&lt;&gt;"",STEP!J1915/24,"")))</f>
        <v/>
      </c>
      <c r="K1915" s="408" t="str">
        <f>IF(STEP!X1915&lt;&gt;"",STEP!X1915,"")</f>
        <v/>
      </c>
      <c r="L1915" s="408" t="str">
        <f>IF(STEP!Y1915&lt;&gt;"",STEP!Y1915,"")</f>
        <v/>
      </c>
      <c r="M1915" s="408" t="str">
        <f>IF(STEP!Z1915&lt;&gt;"",STEP!Z1915,"")</f>
        <v/>
      </c>
      <c r="N1915" s="419" t="str">
        <f>IF(STEP!R1915&lt;&gt;"",STEP!R1915,"")</f>
        <v/>
      </c>
      <c r="O1915" s="420" t="str">
        <f>IF(STEP!S1915&lt;&gt;"",STEP!S1915,"")</f>
        <v/>
      </c>
      <c r="P1915" s="315" t="str">
        <f t="shared" si="223"/>
        <v/>
      </c>
      <c r="Q1915" s="474">
        <f>SUM(P1915:P1921)</f>
        <v>0</v>
      </c>
      <c r="R1915" s="562" t="str">
        <f t="shared" si="224"/>
        <v/>
      </c>
    </row>
    <row r="1916" spans="2:18">
      <c r="B1916" s="517"/>
      <c r="C1916" s="622" t="str">
        <f>IF(STEP!C1916&lt;&gt;"",STEP!C1916,"")</f>
        <v/>
      </c>
      <c r="D1916" s="409" t="str">
        <f>IF(STEP!D1916&lt;&gt;"",STEP!D1916,"")</f>
        <v/>
      </c>
      <c r="E1916" s="410" t="str">
        <f>IF(STEP!E1916&lt;&gt;"",STEP!E1916,"")</f>
        <v/>
      </c>
      <c r="F1916" s="409" t="str">
        <f>IF(STEP!F1916&lt;&gt;"",STEP!F1916,"")</f>
        <v/>
      </c>
      <c r="G1916" s="508" t="str">
        <f>IF(STEP!C1916&lt;&gt;"",STEP!AD1916,"")</f>
        <v/>
      </c>
      <c r="H1916" s="407" t="str">
        <f>IF(AND(STEP!$G1916="",$J$8&lt;&gt;"ON"),"",IF(月報!AX1916&lt;&gt;"",月報!AX1916,IF(STEP!G1916&lt;&gt;"",STEP!G1916,"")))</f>
        <v/>
      </c>
      <c r="I1916" s="408" t="str">
        <f>IF(AND(STEP!$G1916="",$J$8&lt;&gt;"ON"),"",IF(月報!AZ1916&lt;&gt;"",月報!AZ1916,IF(STEP!H1916&lt;&gt;"",STEP!H1916,"")))</f>
        <v/>
      </c>
      <c r="J1916" s="408" t="str">
        <f>IF(AND(STEP!$G1916="",$J$8&lt;&gt;"ON"),"",IF(月報!BA1916&lt;&gt;"",月報!BA1916,IF(STEP!J1916&lt;&gt;"",STEP!J1916/24,"")))</f>
        <v/>
      </c>
      <c r="K1916" s="421" t="str">
        <f>IF(STEP!X1916&lt;&gt;"",STEP!X1916,"")</f>
        <v/>
      </c>
      <c r="L1916" s="421" t="str">
        <f>IF(STEP!Y1916&lt;&gt;"",STEP!Y1916,"")</f>
        <v/>
      </c>
      <c r="M1916" s="421" t="str">
        <f>IF(STEP!Z1916&lt;&gt;"",STEP!Z1916,"")</f>
        <v/>
      </c>
      <c r="N1916" s="422" t="str">
        <f>IF(STEP!R1916&lt;&gt;"",STEP!R1916,"")</f>
        <v/>
      </c>
      <c r="O1916" s="423" t="str">
        <f>IF(STEP!S1916&lt;&gt;"",STEP!S1916,"")</f>
        <v/>
      </c>
      <c r="P1916" s="316" t="str">
        <f t="shared" si="223"/>
        <v/>
      </c>
      <c r="Q1916" s="336"/>
      <c r="R1916" s="560" t="str">
        <f t="shared" si="224"/>
        <v/>
      </c>
    </row>
    <row r="1917" spans="2:18">
      <c r="B1917" s="517"/>
      <c r="C1917" s="622" t="str">
        <f>IF(STEP!C1917&lt;&gt;"",STEP!C1917,"")</f>
        <v/>
      </c>
      <c r="D1917" s="409" t="str">
        <f>IF(STEP!D1917&lt;&gt;"",STEP!D1917,"")</f>
        <v/>
      </c>
      <c r="E1917" s="410" t="str">
        <f>IF(STEP!E1917&lt;&gt;"",STEP!E1917,"")</f>
        <v/>
      </c>
      <c r="F1917" s="409" t="str">
        <f>IF(STEP!F1917&lt;&gt;"",STEP!F1917,"")</f>
        <v/>
      </c>
      <c r="G1917" s="508" t="str">
        <f>IF(STEP!C1917&lt;&gt;"",STEP!AD1917,"")</f>
        <v/>
      </c>
      <c r="H1917" s="407" t="str">
        <f>IF(AND(STEP!$G1917="",$J$8&lt;&gt;"ON"),"",IF(月報!AX1917&lt;&gt;"",月報!AX1917,IF(STEP!G1917&lt;&gt;"",STEP!G1917,"")))</f>
        <v/>
      </c>
      <c r="I1917" s="408" t="str">
        <f>IF(AND(STEP!$G1917="",$J$8&lt;&gt;"ON"),"",IF(月報!AZ1917&lt;&gt;"",月報!AZ1917,IF(STEP!H1917&lt;&gt;"",STEP!H1917,"")))</f>
        <v/>
      </c>
      <c r="J1917" s="408" t="str">
        <f>IF(AND(STEP!$G1917="",$J$8&lt;&gt;"ON"),"",IF(月報!BA1917&lt;&gt;"",月報!BA1917,IF(STEP!J1917&lt;&gt;"",STEP!J1917/24,"")))</f>
        <v/>
      </c>
      <c r="K1917" s="421" t="str">
        <f>IF(STEP!X1917&lt;&gt;"",STEP!X1917,"")</f>
        <v/>
      </c>
      <c r="L1917" s="421" t="str">
        <f>IF(STEP!Y1917&lt;&gt;"",STEP!Y1917,"")</f>
        <v/>
      </c>
      <c r="M1917" s="421" t="str">
        <f>IF(STEP!Z1917&lt;&gt;"",STEP!Z1917,"")</f>
        <v/>
      </c>
      <c r="N1917" s="422" t="str">
        <f>IF(STEP!R1917&lt;&gt;"",STEP!R1917,"")</f>
        <v/>
      </c>
      <c r="O1917" s="423" t="str">
        <f>IF(STEP!S1917&lt;&gt;"",STEP!S1917,"")</f>
        <v/>
      </c>
      <c r="P1917" s="316" t="str">
        <f t="shared" si="223"/>
        <v/>
      </c>
      <c r="Q1917" s="336"/>
      <c r="R1917" s="560" t="str">
        <f t="shared" si="224"/>
        <v/>
      </c>
    </row>
    <row r="1918" spans="2:18">
      <c r="B1918" s="517"/>
      <c r="C1918" s="622" t="str">
        <f>IF(STEP!C1918&lt;&gt;"",STEP!C1918,"")</f>
        <v/>
      </c>
      <c r="D1918" s="409" t="str">
        <f>IF(STEP!D1918&lt;&gt;"",STEP!D1918,"")</f>
        <v/>
      </c>
      <c r="E1918" s="410" t="str">
        <f>IF(STEP!E1918&lt;&gt;"",STEP!E1918,"")</f>
        <v/>
      </c>
      <c r="F1918" s="409" t="str">
        <f>IF(STEP!F1918&lt;&gt;"",STEP!F1918,"")</f>
        <v/>
      </c>
      <c r="G1918" s="508" t="str">
        <f>IF(STEP!C1918&lt;&gt;"",STEP!AD1918,"")</f>
        <v/>
      </c>
      <c r="H1918" s="407" t="str">
        <f>IF(AND(STEP!$G1918="",$J$8&lt;&gt;"ON"),"",IF(月報!AX1918&lt;&gt;"",月報!AX1918,IF(STEP!G1918&lt;&gt;"",STEP!G1918,"")))</f>
        <v/>
      </c>
      <c r="I1918" s="408" t="str">
        <f>IF(AND(STEP!$G1918="",$J$8&lt;&gt;"ON"),"",IF(月報!AZ1918&lt;&gt;"",月報!AZ1918,IF(STEP!H1918&lt;&gt;"",STEP!H1918,"")))</f>
        <v/>
      </c>
      <c r="J1918" s="408" t="str">
        <f>IF(AND(STEP!$G1918="",$J$8&lt;&gt;"ON"),"",IF(月報!BA1918&lt;&gt;"",月報!BA1918,IF(STEP!J1918&lt;&gt;"",STEP!J1918/24,"")))</f>
        <v/>
      </c>
      <c r="K1918" s="421" t="str">
        <f>IF(STEP!X1918&lt;&gt;"",STEP!X1918,"")</f>
        <v/>
      </c>
      <c r="L1918" s="421" t="str">
        <f>IF(STEP!Y1918&lt;&gt;"",STEP!Y1918,"")</f>
        <v/>
      </c>
      <c r="M1918" s="421" t="str">
        <f>IF(STEP!Z1918&lt;&gt;"",STEP!Z1918,"")</f>
        <v/>
      </c>
      <c r="N1918" s="422" t="str">
        <f>IF(STEP!R1918&lt;&gt;"",STEP!R1918,"")</f>
        <v/>
      </c>
      <c r="O1918" s="423" t="str">
        <f>IF(STEP!S1918&lt;&gt;"",STEP!S1918,"")</f>
        <v/>
      </c>
      <c r="P1918" s="316" t="str">
        <f t="shared" si="223"/>
        <v/>
      </c>
      <c r="Q1918" s="336"/>
      <c r="R1918" s="560" t="str">
        <f t="shared" si="224"/>
        <v/>
      </c>
    </row>
    <row r="1919" spans="2:18">
      <c r="B1919" s="517"/>
      <c r="C1919" s="622" t="str">
        <f>IF(STEP!C1919&lt;&gt;"",STEP!C1919,"")</f>
        <v/>
      </c>
      <c r="D1919" s="409" t="str">
        <f>IF(STEP!D1919&lt;&gt;"",STEP!D1919,"")</f>
        <v/>
      </c>
      <c r="E1919" s="410" t="str">
        <f>IF(STEP!E1919&lt;&gt;"",STEP!E1919,"")</f>
        <v/>
      </c>
      <c r="F1919" s="409" t="str">
        <f>IF(STEP!F1919&lt;&gt;"",STEP!F1919,"")</f>
        <v/>
      </c>
      <c r="G1919" s="508" t="str">
        <f>IF(STEP!C1919&lt;&gt;"",STEP!AD1919,"")</f>
        <v/>
      </c>
      <c r="H1919" s="407" t="str">
        <f>IF(AND(STEP!$G1919="",$J$8&lt;&gt;"ON"),"",IF(月報!AX1919&lt;&gt;"",月報!AX1919,IF(STEP!G1919&lt;&gt;"",STEP!G1919,"")))</f>
        <v/>
      </c>
      <c r="I1919" s="408" t="str">
        <f>IF(AND(STEP!$G1919="",$J$8&lt;&gt;"ON"),"",IF(月報!AZ1919&lt;&gt;"",月報!AZ1919,IF(STEP!H1919&lt;&gt;"",STEP!H1919,"")))</f>
        <v/>
      </c>
      <c r="J1919" s="408" t="str">
        <f>IF(AND(STEP!$G1919="",$J$8&lt;&gt;"ON"),"",IF(月報!BA1919&lt;&gt;"",月報!BA1919,IF(STEP!J1919&lt;&gt;"",STEP!J1919/24,"")))</f>
        <v/>
      </c>
      <c r="K1919" s="421" t="str">
        <f>IF(STEP!X1919&lt;&gt;"",STEP!X1919,"")</f>
        <v/>
      </c>
      <c r="L1919" s="421" t="str">
        <f>IF(STEP!Y1919&lt;&gt;"",STEP!Y1919,"")</f>
        <v/>
      </c>
      <c r="M1919" s="421" t="str">
        <f>IF(STEP!Z1919&lt;&gt;"",STEP!Z1919,"")</f>
        <v/>
      </c>
      <c r="N1919" s="422" t="str">
        <f>IF(STEP!R1919&lt;&gt;"",STEP!R1919,"")</f>
        <v/>
      </c>
      <c r="O1919" s="423" t="str">
        <f>IF(STEP!S1919&lt;&gt;"",STEP!S1919,"")</f>
        <v/>
      </c>
      <c r="P1919" s="316" t="str">
        <f t="shared" si="223"/>
        <v/>
      </c>
      <c r="Q1919" s="336"/>
      <c r="R1919" s="560" t="str">
        <f t="shared" si="224"/>
        <v/>
      </c>
    </row>
    <row r="1920" spans="2:18">
      <c r="B1920" s="517"/>
      <c r="C1920" s="622" t="str">
        <f>IF(STEP!C1920&lt;&gt;"",STEP!C1920,"")</f>
        <v/>
      </c>
      <c r="D1920" s="409" t="str">
        <f>IF(STEP!D1920&lt;&gt;"",STEP!D1920,"")</f>
        <v/>
      </c>
      <c r="E1920" s="410" t="str">
        <f>IF(STEP!E1920&lt;&gt;"",STEP!E1920,"")</f>
        <v/>
      </c>
      <c r="F1920" s="409" t="str">
        <f>IF(STEP!F1920&lt;&gt;"",STEP!F1920,"")</f>
        <v/>
      </c>
      <c r="G1920" s="508" t="str">
        <f>IF(STEP!C1920&lt;&gt;"",STEP!AD1920,"")</f>
        <v/>
      </c>
      <c r="H1920" s="407" t="str">
        <f>IF(AND(STEP!$G1920="",$J$8&lt;&gt;"ON"),"",IF(月報!AX1920&lt;&gt;"",月報!AX1920,IF(STEP!G1920&lt;&gt;"",STEP!G1920,"")))</f>
        <v/>
      </c>
      <c r="I1920" s="408" t="str">
        <f>IF(AND(STEP!$G1920="",$J$8&lt;&gt;"ON"),"",IF(月報!AZ1920&lt;&gt;"",月報!AZ1920,IF(STEP!H1920&lt;&gt;"",STEP!H1920,"")))</f>
        <v/>
      </c>
      <c r="J1920" s="408" t="str">
        <f>IF(AND(STEP!$G1920="",$J$8&lt;&gt;"ON"),"",IF(月報!BA1920&lt;&gt;"",月報!BA1920,IF(STEP!J1920&lt;&gt;"",STEP!J1920/24,"")))</f>
        <v/>
      </c>
      <c r="K1920" s="421" t="str">
        <f>IF(STEP!X1920&lt;&gt;"",STEP!X1920,"")</f>
        <v/>
      </c>
      <c r="L1920" s="421" t="str">
        <f>IF(STEP!Y1920&lt;&gt;"",STEP!Y1920,"")</f>
        <v/>
      </c>
      <c r="M1920" s="421" t="str">
        <f>IF(STEP!Z1920&lt;&gt;"",STEP!Z1920,"")</f>
        <v/>
      </c>
      <c r="N1920" s="422" t="str">
        <f>IF(STEP!R1920&lt;&gt;"",STEP!R1920,"")</f>
        <v/>
      </c>
      <c r="O1920" s="423" t="str">
        <f>IF(STEP!S1920&lt;&gt;"",STEP!S1920,"")</f>
        <v/>
      </c>
      <c r="P1920" s="316" t="str">
        <f t="shared" si="223"/>
        <v/>
      </c>
      <c r="Q1920" s="336"/>
      <c r="R1920" s="560" t="str">
        <f t="shared" si="224"/>
        <v/>
      </c>
    </row>
    <row r="1921" spans="2:18">
      <c r="B1921" s="517"/>
      <c r="C1921" s="623" t="str">
        <f>IF(STEP!C1921&lt;&gt;"",STEP!C1921,"")</f>
        <v/>
      </c>
      <c r="D1921" s="411" t="str">
        <f>IF(STEP!D1921&lt;&gt;"",STEP!D1921,"")</f>
        <v/>
      </c>
      <c r="E1921" s="412" t="str">
        <f>IF(STEP!E1921&lt;&gt;"",STEP!E1921,"")</f>
        <v/>
      </c>
      <c r="F1921" s="411" t="str">
        <f>IF(STEP!F1921&lt;&gt;"",STEP!F1921,"")</f>
        <v/>
      </c>
      <c r="G1921" s="413" t="str">
        <f>IF(STEP!C1921&lt;&gt;"",STEP!AD1921,"")</f>
        <v/>
      </c>
      <c r="H1921" s="413" t="str">
        <f>IF(AND(STEP!$G1921="",$J$8&lt;&gt;"ON"),"",IF(月報!AX1921&lt;&gt;"",月報!AX1921,IF(STEP!G1921&lt;&gt;"",STEP!G1921,"")))</f>
        <v/>
      </c>
      <c r="I1921" s="414" t="str">
        <f>IF(AND(STEP!$G1921="",$J$8&lt;&gt;"ON"),"",IF(月報!AZ1921&lt;&gt;"",月報!AZ1921,IF(STEP!H1921&lt;&gt;"",STEP!H1921,"")))</f>
        <v/>
      </c>
      <c r="J1921" s="414" t="str">
        <f>IF(AND(STEP!$G1921="",$J$8&lt;&gt;"ON"),"",IF(月報!BA1921&lt;&gt;"",月報!BA1921,IF(STEP!J1921&lt;&gt;"",STEP!J1921/24,"")))</f>
        <v/>
      </c>
      <c r="K1921" s="414" t="str">
        <f>IF(STEP!X1921&lt;&gt;"",STEP!X1921,"")</f>
        <v/>
      </c>
      <c r="L1921" s="414" t="str">
        <f>IF(STEP!Y1921&lt;&gt;"",STEP!Y1921,"")</f>
        <v/>
      </c>
      <c r="M1921" s="414" t="str">
        <f>IF(STEP!Z1921&lt;&gt;"",STEP!Z1921,"")</f>
        <v/>
      </c>
      <c r="N1921" s="424" t="str">
        <f>IF(STEP!R1921&lt;&gt;"",STEP!R1921,"")</f>
        <v/>
      </c>
      <c r="O1921" s="425" t="str">
        <f>IF(STEP!S1921&lt;&gt;"",STEP!S1921,"")</f>
        <v/>
      </c>
      <c r="P1921" s="317" t="str">
        <f t="shared" si="223"/>
        <v/>
      </c>
      <c r="Q1921" s="473"/>
      <c r="R1921" s="561" t="str">
        <f t="shared" si="224"/>
        <v/>
      </c>
    </row>
    <row r="1922" spans="2:18">
      <c r="B1922" s="517"/>
      <c r="C1922" s="624" t="str">
        <f>IF(STEP!C1922&lt;&gt;"",STEP!C1922,"")</f>
        <v/>
      </c>
      <c r="D1922" s="405" t="str">
        <f>IF(STEP!D1922&lt;&gt;"",STEP!D1922,"")</f>
        <v/>
      </c>
      <c r="E1922" s="406" t="str">
        <f>IF(STEP!E1922&lt;&gt;"",STEP!E1922,"")</f>
        <v/>
      </c>
      <c r="F1922" s="405" t="str">
        <f>IF(STEP!F1922&lt;&gt;"",STEP!F1922,"")</f>
        <v/>
      </c>
      <c r="G1922" s="407" t="str">
        <f>IF(STEP!C1922&lt;&gt;"",STEP!AD1922,"")</f>
        <v/>
      </c>
      <c r="H1922" s="407" t="str">
        <f>IF(AND(STEP!$G1922="",$J$8&lt;&gt;"ON"),"",IF(月報!AX1922&lt;&gt;"",月報!AX1922,IF(STEP!G1922&lt;&gt;"",STEP!G1922,"")))</f>
        <v/>
      </c>
      <c r="I1922" s="408" t="str">
        <f>IF(AND(STEP!$G1922="",$J$8&lt;&gt;"ON"),"",IF(月報!AZ1922&lt;&gt;"",月報!AZ1922,IF(STEP!H1922&lt;&gt;"",STEP!H1922,"")))</f>
        <v/>
      </c>
      <c r="J1922" s="408" t="str">
        <f>IF(AND(STEP!$G1922="",$J$8&lt;&gt;"ON"),"",IF(月報!BA1922&lt;&gt;"",月報!BA1922,IF(STEP!J1922&lt;&gt;"",STEP!J1922/24,"")))</f>
        <v/>
      </c>
      <c r="K1922" s="408" t="str">
        <f>IF(STEP!X1922&lt;&gt;"",STEP!X1922,"")</f>
        <v/>
      </c>
      <c r="L1922" s="408" t="str">
        <f>IF(STEP!Y1922&lt;&gt;"",STEP!Y1922,"")</f>
        <v/>
      </c>
      <c r="M1922" s="408" t="str">
        <f>IF(STEP!Z1922&lt;&gt;"",STEP!Z1922,"")</f>
        <v/>
      </c>
      <c r="N1922" s="419" t="str">
        <f>IF(STEP!R1922&lt;&gt;"",STEP!R1922,"")</f>
        <v/>
      </c>
      <c r="O1922" s="420" t="str">
        <f>IF(STEP!S1922&lt;&gt;"",STEP!S1922,"")</f>
        <v/>
      </c>
      <c r="P1922" s="315" t="str">
        <f t="shared" si="223"/>
        <v/>
      </c>
      <c r="Q1922" s="474">
        <f>SUM(P1922:P1928)</f>
        <v>0</v>
      </c>
      <c r="R1922" s="562" t="str">
        <f t="shared" si="224"/>
        <v/>
      </c>
    </row>
    <row r="1923" spans="2:18">
      <c r="B1923" s="517"/>
      <c r="C1923" s="622" t="str">
        <f>IF(STEP!C1923&lt;&gt;"",STEP!C1923,"")</f>
        <v/>
      </c>
      <c r="D1923" s="409" t="str">
        <f>IF(STEP!D1923&lt;&gt;"",STEP!D1923,"")</f>
        <v/>
      </c>
      <c r="E1923" s="410" t="str">
        <f>IF(STEP!E1923&lt;&gt;"",STEP!E1923,"")</f>
        <v/>
      </c>
      <c r="F1923" s="409" t="str">
        <f>IF(STEP!F1923&lt;&gt;"",STEP!F1923,"")</f>
        <v/>
      </c>
      <c r="G1923" s="508" t="str">
        <f>IF(STEP!C1923&lt;&gt;"",STEP!AD1923,"")</f>
        <v/>
      </c>
      <c r="H1923" s="407" t="str">
        <f>IF(AND(STEP!$G1923="",$J$8&lt;&gt;"ON"),"",IF(月報!AX1923&lt;&gt;"",月報!AX1923,IF(STEP!G1923&lt;&gt;"",STEP!G1923,"")))</f>
        <v/>
      </c>
      <c r="I1923" s="408" t="str">
        <f>IF(AND(STEP!$G1923="",$J$8&lt;&gt;"ON"),"",IF(月報!AZ1923&lt;&gt;"",月報!AZ1923,IF(STEP!H1923&lt;&gt;"",STEP!H1923,"")))</f>
        <v/>
      </c>
      <c r="J1923" s="408" t="str">
        <f>IF(AND(STEP!$G1923="",$J$8&lt;&gt;"ON"),"",IF(月報!BA1923&lt;&gt;"",月報!BA1923,IF(STEP!J1923&lt;&gt;"",STEP!J1923/24,"")))</f>
        <v/>
      </c>
      <c r="K1923" s="421" t="str">
        <f>IF(STEP!X1923&lt;&gt;"",STEP!X1923,"")</f>
        <v/>
      </c>
      <c r="L1923" s="421" t="str">
        <f>IF(STEP!Y1923&lt;&gt;"",STEP!Y1923,"")</f>
        <v/>
      </c>
      <c r="M1923" s="421" t="str">
        <f>IF(STEP!Z1923&lt;&gt;"",STEP!Z1923,"")</f>
        <v/>
      </c>
      <c r="N1923" s="422" t="str">
        <f>IF(STEP!R1923&lt;&gt;"",STEP!R1923,"")</f>
        <v/>
      </c>
      <c r="O1923" s="423" t="str">
        <f>IF(STEP!S1923&lt;&gt;"",STEP!S1923,"")</f>
        <v/>
      </c>
      <c r="P1923" s="316" t="str">
        <f t="shared" si="223"/>
        <v/>
      </c>
      <c r="Q1923" s="336"/>
      <c r="R1923" s="560" t="str">
        <f t="shared" si="224"/>
        <v/>
      </c>
    </row>
    <row r="1924" spans="2:18">
      <c r="B1924" s="517"/>
      <c r="C1924" s="622" t="str">
        <f>IF(STEP!C1924&lt;&gt;"",STEP!C1924,"")</f>
        <v/>
      </c>
      <c r="D1924" s="409" t="str">
        <f>IF(STEP!D1924&lt;&gt;"",STEP!D1924,"")</f>
        <v/>
      </c>
      <c r="E1924" s="410" t="str">
        <f>IF(STEP!E1924&lt;&gt;"",STEP!E1924,"")</f>
        <v/>
      </c>
      <c r="F1924" s="409" t="str">
        <f>IF(STEP!F1924&lt;&gt;"",STEP!F1924,"")</f>
        <v/>
      </c>
      <c r="G1924" s="508" t="str">
        <f>IF(STEP!C1924&lt;&gt;"",STEP!AD1924,"")</f>
        <v/>
      </c>
      <c r="H1924" s="407" t="str">
        <f>IF(AND(STEP!$G1924="",$J$8&lt;&gt;"ON"),"",IF(月報!AX1924&lt;&gt;"",月報!AX1924,IF(STEP!G1924&lt;&gt;"",STEP!G1924,"")))</f>
        <v/>
      </c>
      <c r="I1924" s="408" t="str">
        <f>IF(AND(STEP!$G1924="",$J$8&lt;&gt;"ON"),"",IF(月報!AZ1924&lt;&gt;"",月報!AZ1924,IF(STEP!H1924&lt;&gt;"",STEP!H1924,"")))</f>
        <v/>
      </c>
      <c r="J1924" s="408" t="str">
        <f>IF(AND(STEP!$G1924="",$J$8&lt;&gt;"ON"),"",IF(月報!BA1924&lt;&gt;"",月報!BA1924,IF(STEP!J1924&lt;&gt;"",STEP!J1924/24,"")))</f>
        <v/>
      </c>
      <c r="K1924" s="421" t="str">
        <f>IF(STEP!X1924&lt;&gt;"",STEP!X1924,"")</f>
        <v/>
      </c>
      <c r="L1924" s="421" t="str">
        <f>IF(STEP!Y1924&lt;&gt;"",STEP!Y1924,"")</f>
        <v/>
      </c>
      <c r="M1924" s="421" t="str">
        <f>IF(STEP!Z1924&lt;&gt;"",STEP!Z1924,"")</f>
        <v/>
      </c>
      <c r="N1924" s="422" t="str">
        <f>IF(STEP!R1924&lt;&gt;"",STEP!R1924,"")</f>
        <v/>
      </c>
      <c r="O1924" s="423" t="str">
        <f>IF(STEP!S1924&lt;&gt;"",STEP!S1924,"")</f>
        <v/>
      </c>
      <c r="P1924" s="316" t="str">
        <f t="shared" si="223"/>
        <v/>
      </c>
      <c r="Q1924" s="336"/>
      <c r="R1924" s="560" t="str">
        <f t="shared" si="224"/>
        <v/>
      </c>
    </row>
    <row r="1925" spans="2:18">
      <c r="B1925" s="517"/>
      <c r="C1925" s="622" t="str">
        <f>IF(STEP!C1925&lt;&gt;"",STEP!C1925,"")</f>
        <v/>
      </c>
      <c r="D1925" s="409" t="str">
        <f>IF(STEP!D1925&lt;&gt;"",STEP!D1925,"")</f>
        <v/>
      </c>
      <c r="E1925" s="410" t="str">
        <f>IF(STEP!E1925&lt;&gt;"",STEP!E1925,"")</f>
        <v/>
      </c>
      <c r="F1925" s="409" t="str">
        <f>IF(STEP!F1925&lt;&gt;"",STEP!F1925,"")</f>
        <v/>
      </c>
      <c r="G1925" s="508" t="str">
        <f>IF(STEP!C1925&lt;&gt;"",STEP!AD1925,"")</f>
        <v/>
      </c>
      <c r="H1925" s="407" t="str">
        <f>IF(AND(STEP!$G1925="",$J$8&lt;&gt;"ON"),"",IF(月報!AX1925&lt;&gt;"",月報!AX1925,IF(STEP!G1925&lt;&gt;"",STEP!G1925,"")))</f>
        <v/>
      </c>
      <c r="I1925" s="408" t="str">
        <f>IF(AND(STEP!$G1925="",$J$8&lt;&gt;"ON"),"",IF(月報!AZ1925&lt;&gt;"",月報!AZ1925,IF(STEP!H1925&lt;&gt;"",STEP!H1925,"")))</f>
        <v/>
      </c>
      <c r="J1925" s="408" t="str">
        <f>IF(AND(STEP!$G1925="",$J$8&lt;&gt;"ON"),"",IF(月報!BA1925&lt;&gt;"",月報!BA1925,IF(STEP!J1925&lt;&gt;"",STEP!J1925/24,"")))</f>
        <v/>
      </c>
      <c r="K1925" s="421" t="str">
        <f>IF(STEP!X1925&lt;&gt;"",STEP!X1925,"")</f>
        <v/>
      </c>
      <c r="L1925" s="421" t="str">
        <f>IF(STEP!Y1925&lt;&gt;"",STEP!Y1925,"")</f>
        <v/>
      </c>
      <c r="M1925" s="421" t="str">
        <f>IF(STEP!Z1925&lt;&gt;"",STEP!Z1925,"")</f>
        <v/>
      </c>
      <c r="N1925" s="422" t="str">
        <f>IF(STEP!R1925&lt;&gt;"",STEP!R1925,"")</f>
        <v/>
      </c>
      <c r="O1925" s="423" t="str">
        <f>IF(STEP!S1925&lt;&gt;"",STEP!S1925,"")</f>
        <v/>
      </c>
      <c r="P1925" s="316" t="str">
        <f t="shared" si="223"/>
        <v/>
      </c>
      <c r="Q1925" s="336"/>
      <c r="R1925" s="560" t="str">
        <f t="shared" si="224"/>
        <v/>
      </c>
    </row>
    <row r="1926" spans="2:18">
      <c r="B1926" s="517"/>
      <c r="C1926" s="622" t="str">
        <f>IF(STEP!C1926&lt;&gt;"",STEP!C1926,"")</f>
        <v/>
      </c>
      <c r="D1926" s="409" t="str">
        <f>IF(STEP!D1926&lt;&gt;"",STEP!D1926,"")</f>
        <v/>
      </c>
      <c r="E1926" s="410" t="str">
        <f>IF(STEP!E1926&lt;&gt;"",STEP!E1926,"")</f>
        <v/>
      </c>
      <c r="F1926" s="409" t="str">
        <f>IF(STEP!F1926&lt;&gt;"",STEP!F1926,"")</f>
        <v/>
      </c>
      <c r="G1926" s="508" t="str">
        <f>IF(STEP!C1926&lt;&gt;"",STEP!AD1926,"")</f>
        <v/>
      </c>
      <c r="H1926" s="407" t="str">
        <f>IF(AND(STEP!$G1926="",$J$8&lt;&gt;"ON"),"",IF(月報!AX1926&lt;&gt;"",月報!AX1926,IF(STEP!G1926&lt;&gt;"",STEP!G1926,"")))</f>
        <v/>
      </c>
      <c r="I1926" s="408" t="str">
        <f>IF(AND(STEP!$G1926="",$J$8&lt;&gt;"ON"),"",IF(月報!AZ1926&lt;&gt;"",月報!AZ1926,IF(STEP!H1926&lt;&gt;"",STEP!H1926,"")))</f>
        <v/>
      </c>
      <c r="J1926" s="408" t="str">
        <f>IF(AND(STEP!$G1926="",$J$8&lt;&gt;"ON"),"",IF(月報!BA1926&lt;&gt;"",月報!BA1926,IF(STEP!J1926&lt;&gt;"",STEP!J1926/24,"")))</f>
        <v/>
      </c>
      <c r="K1926" s="421" t="str">
        <f>IF(STEP!X1926&lt;&gt;"",STEP!X1926,"")</f>
        <v/>
      </c>
      <c r="L1926" s="421" t="str">
        <f>IF(STEP!Y1926&lt;&gt;"",STEP!Y1926,"")</f>
        <v/>
      </c>
      <c r="M1926" s="421" t="str">
        <f>IF(STEP!Z1926&lt;&gt;"",STEP!Z1926,"")</f>
        <v/>
      </c>
      <c r="N1926" s="422" t="str">
        <f>IF(STEP!R1926&lt;&gt;"",STEP!R1926,"")</f>
        <v/>
      </c>
      <c r="O1926" s="423" t="str">
        <f>IF(STEP!S1926&lt;&gt;"",STEP!S1926,"")</f>
        <v/>
      </c>
      <c r="P1926" s="316" t="str">
        <f t="shared" si="223"/>
        <v/>
      </c>
      <c r="Q1926" s="336"/>
      <c r="R1926" s="560" t="str">
        <f t="shared" si="224"/>
        <v/>
      </c>
    </row>
    <row r="1927" spans="2:18">
      <c r="B1927" s="517"/>
      <c r="C1927" s="622" t="str">
        <f>IF(STEP!C1927&lt;&gt;"",STEP!C1927,"")</f>
        <v/>
      </c>
      <c r="D1927" s="409" t="str">
        <f>IF(STEP!D1927&lt;&gt;"",STEP!D1927,"")</f>
        <v/>
      </c>
      <c r="E1927" s="410" t="str">
        <f>IF(STEP!E1927&lt;&gt;"",STEP!E1927,"")</f>
        <v/>
      </c>
      <c r="F1927" s="409" t="str">
        <f>IF(STEP!F1927&lt;&gt;"",STEP!F1927,"")</f>
        <v/>
      </c>
      <c r="G1927" s="508" t="str">
        <f>IF(STEP!C1927&lt;&gt;"",STEP!AD1927,"")</f>
        <v/>
      </c>
      <c r="H1927" s="407" t="str">
        <f>IF(AND(STEP!$G1927="",$J$8&lt;&gt;"ON"),"",IF(月報!AX1927&lt;&gt;"",月報!AX1927,IF(STEP!G1927&lt;&gt;"",STEP!G1927,"")))</f>
        <v/>
      </c>
      <c r="I1927" s="408" t="str">
        <f>IF(AND(STEP!$G1927="",$J$8&lt;&gt;"ON"),"",IF(月報!AZ1927&lt;&gt;"",月報!AZ1927,IF(STEP!H1927&lt;&gt;"",STEP!H1927,"")))</f>
        <v/>
      </c>
      <c r="J1927" s="408" t="str">
        <f>IF(AND(STEP!$G1927="",$J$8&lt;&gt;"ON"),"",IF(月報!BA1927&lt;&gt;"",月報!BA1927,IF(STEP!J1927&lt;&gt;"",STEP!J1927/24,"")))</f>
        <v/>
      </c>
      <c r="K1927" s="421" t="str">
        <f>IF(STEP!X1927&lt;&gt;"",STEP!X1927,"")</f>
        <v/>
      </c>
      <c r="L1927" s="421" t="str">
        <f>IF(STEP!Y1927&lt;&gt;"",STEP!Y1927,"")</f>
        <v/>
      </c>
      <c r="M1927" s="421" t="str">
        <f>IF(STEP!Z1927&lt;&gt;"",STEP!Z1927,"")</f>
        <v/>
      </c>
      <c r="N1927" s="422" t="str">
        <f>IF(STEP!R1927&lt;&gt;"",STEP!R1927,"")</f>
        <v/>
      </c>
      <c r="O1927" s="423" t="str">
        <f>IF(STEP!S1927&lt;&gt;"",STEP!S1927,"")</f>
        <v/>
      </c>
      <c r="P1927" s="316" t="str">
        <f t="shared" si="223"/>
        <v/>
      </c>
      <c r="Q1927" s="336"/>
      <c r="R1927" s="560" t="str">
        <f t="shared" si="224"/>
        <v/>
      </c>
    </row>
    <row r="1928" spans="2:18">
      <c r="B1928" s="517"/>
      <c r="C1928" s="623" t="str">
        <f>IF(STEP!C1928&lt;&gt;"",STEP!C1928,"")</f>
        <v/>
      </c>
      <c r="D1928" s="411" t="str">
        <f>IF(STEP!D1928&lt;&gt;"",STEP!D1928,"")</f>
        <v/>
      </c>
      <c r="E1928" s="412" t="str">
        <f>IF(STEP!E1928&lt;&gt;"",STEP!E1928,"")</f>
        <v/>
      </c>
      <c r="F1928" s="411" t="str">
        <f>IF(STEP!F1928&lt;&gt;"",STEP!F1928,"")</f>
        <v/>
      </c>
      <c r="G1928" s="413" t="str">
        <f>IF(STEP!C1928&lt;&gt;"",STEP!AD1928,"")</f>
        <v/>
      </c>
      <c r="H1928" s="413" t="str">
        <f>IF(AND(STEP!$G1928="",$J$8&lt;&gt;"ON"),"",IF(月報!AX1928&lt;&gt;"",月報!AX1928,IF(STEP!G1928&lt;&gt;"",STEP!G1928,"")))</f>
        <v/>
      </c>
      <c r="I1928" s="414" t="str">
        <f>IF(AND(STEP!$G1928="",$J$8&lt;&gt;"ON"),"",IF(月報!AZ1928&lt;&gt;"",月報!AZ1928,IF(STEP!H1928&lt;&gt;"",STEP!H1928,"")))</f>
        <v/>
      </c>
      <c r="J1928" s="414" t="str">
        <f>IF(AND(STEP!$G1928="",$J$8&lt;&gt;"ON"),"",IF(月報!BA1928&lt;&gt;"",月報!BA1928,IF(STEP!J1928&lt;&gt;"",STEP!J1928/24,"")))</f>
        <v/>
      </c>
      <c r="K1928" s="414" t="str">
        <f>IF(STEP!X1928&lt;&gt;"",STEP!X1928,"")</f>
        <v/>
      </c>
      <c r="L1928" s="414" t="str">
        <f>IF(STEP!Y1928&lt;&gt;"",STEP!Y1928,"")</f>
        <v/>
      </c>
      <c r="M1928" s="414" t="str">
        <f>IF(STEP!Z1928&lt;&gt;"",STEP!Z1928,"")</f>
        <v/>
      </c>
      <c r="N1928" s="424" t="str">
        <f>IF(STEP!R1928&lt;&gt;"",STEP!R1928,"")</f>
        <v/>
      </c>
      <c r="O1928" s="425" t="str">
        <f>IF(STEP!S1928&lt;&gt;"",STEP!S1928,"")</f>
        <v/>
      </c>
      <c r="P1928" s="317" t="str">
        <f t="shared" si="223"/>
        <v/>
      </c>
      <c r="Q1928" s="473"/>
      <c r="R1928" s="561" t="str">
        <f t="shared" si="224"/>
        <v/>
      </c>
    </row>
    <row r="1929" spans="2:18">
      <c r="B1929" s="517"/>
      <c r="C1929" s="624" t="str">
        <f>IF(STEP!C1929&lt;&gt;"",STEP!C1929,"")</f>
        <v/>
      </c>
      <c r="D1929" s="405" t="str">
        <f>IF(STEP!D1929&lt;&gt;"",STEP!D1929,"")</f>
        <v/>
      </c>
      <c r="E1929" s="406" t="str">
        <f>IF(STEP!E1929&lt;&gt;"",STEP!E1929,"")</f>
        <v/>
      </c>
      <c r="F1929" s="405" t="str">
        <f>IF(STEP!F1929&lt;&gt;"",STEP!F1929,"")</f>
        <v/>
      </c>
      <c r="G1929" s="407" t="str">
        <f>IF(STEP!C1929&lt;&gt;"",STEP!AD1929,"")</f>
        <v/>
      </c>
      <c r="H1929" s="407" t="str">
        <f>IF(AND(STEP!$G1929="",$J$8&lt;&gt;"ON"),"",IF(月報!AX1929&lt;&gt;"",月報!AX1929,IF(STEP!G1929&lt;&gt;"",STEP!G1929,"")))</f>
        <v/>
      </c>
      <c r="I1929" s="408" t="str">
        <f>IF(AND(STEP!$G1929="",$J$8&lt;&gt;"ON"),"",IF(月報!AZ1929&lt;&gt;"",月報!AZ1929,IF(STEP!H1929&lt;&gt;"",STEP!H1929,"")))</f>
        <v/>
      </c>
      <c r="J1929" s="408" t="str">
        <f>IF(AND(STEP!$G1929="",$J$8&lt;&gt;"ON"),"",IF(月報!BA1929&lt;&gt;"",月報!BA1929,IF(STEP!J1929&lt;&gt;"",STEP!J1929/24,"")))</f>
        <v/>
      </c>
      <c r="K1929" s="408" t="str">
        <f>IF(STEP!X1929&lt;&gt;"",STEP!X1929,"")</f>
        <v/>
      </c>
      <c r="L1929" s="408" t="str">
        <f>IF(STEP!Y1929&lt;&gt;"",STEP!Y1929,"")</f>
        <v/>
      </c>
      <c r="M1929" s="408" t="str">
        <f>IF(STEP!Z1929&lt;&gt;"",STEP!Z1929,"")</f>
        <v/>
      </c>
      <c r="N1929" s="419" t="str">
        <f>IF(STEP!R1929&lt;&gt;"",STEP!R1929,"")</f>
        <v/>
      </c>
      <c r="O1929" s="420" t="str">
        <f>IF(STEP!S1929&lt;&gt;"",STEP!S1929,"")</f>
        <v/>
      </c>
      <c r="P1929" s="315" t="str">
        <f t="shared" si="223"/>
        <v/>
      </c>
      <c r="Q1929" s="474">
        <f>SUM(P1929:P1935)</f>
        <v>0</v>
      </c>
      <c r="R1929" s="562" t="str">
        <f t="shared" si="224"/>
        <v/>
      </c>
    </row>
    <row r="1930" spans="2:18">
      <c r="B1930" s="517"/>
      <c r="C1930" s="622" t="str">
        <f>IF(STEP!C1930&lt;&gt;"",STEP!C1930,"")</f>
        <v/>
      </c>
      <c r="D1930" s="409" t="str">
        <f>IF(STEP!D1930&lt;&gt;"",STEP!D1930,"")</f>
        <v/>
      </c>
      <c r="E1930" s="410" t="str">
        <f>IF(STEP!E1930&lt;&gt;"",STEP!E1930,"")</f>
        <v/>
      </c>
      <c r="F1930" s="409" t="str">
        <f>IF(STEP!F1930&lt;&gt;"",STEP!F1930,"")</f>
        <v/>
      </c>
      <c r="G1930" s="508" t="str">
        <f>IF(STEP!C1930&lt;&gt;"",STEP!AD1930,"")</f>
        <v/>
      </c>
      <c r="H1930" s="407" t="str">
        <f>IF(AND(STEP!$G1930="",$J$8&lt;&gt;"ON"),"",IF(月報!AX1930&lt;&gt;"",月報!AX1930,IF(STEP!G1930&lt;&gt;"",STEP!G1930,"")))</f>
        <v/>
      </c>
      <c r="I1930" s="408" t="str">
        <f>IF(AND(STEP!$G1930="",$J$8&lt;&gt;"ON"),"",IF(月報!AZ1930&lt;&gt;"",月報!AZ1930,IF(STEP!H1930&lt;&gt;"",STEP!H1930,"")))</f>
        <v/>
      </c>
      <c r="J1930" s="408" t="str">
        <f>IF(AND(STEP!$G1930="",$J$8&lt;&gt;"ON"),"",IF(月報!BA1930&lt;&gt;"",月報!BA1930,IF(STEP!J1930&lt;&gt;"",STEP!J1930/24,"")))</f>
        <v/>
      </c>
      <c r="K1930" s="421" t="str">
        <f>IF(STEP!X1930&lt;&gt;"",STEP!X1930,"")</f>
        <v/>
      </c>
      <c r="L1930" s="421" t="str">
        <f>IF(STEP!Y1930&lt;&gt;"",STEP!Y1930,"")</f>
        <v/>
      </c>
      <c r="M1930" s="421" t="str">
        <f>IF(STEP!Z1930&lt;&gt;"",STEP!Z1930,"")</f>
        <v/>
      </c>
      <c r="N1930" s="422" t="str">
        <f>IF(STEP!R1930&lt;&gt;"",STEP!R1930,"")</f>
        <v/>
      </c>
      <c r="O1930" s="423" t="str">
        <f>IF(STEP!S1930&lt;&gt;"",STEP!S1930,"")</f>
        <v/>
      </c>
      <c r="P1930" s="316" t="str">
        <f t="shared" si="223"/>
        <v/>
      </c>
      <c r="Q1930" s="336"/>
      <c r="R1930" s="560" t="str">
        <f t="shared" si="224"/>
        <v/>
      </c>
    </row>
    <row r="1931" spans="2:18">
      <c r="B1931" s="517"/>
      <c r="C1931" s="622" t="str">
        <f>IF(STEP!C1931&lt;&gt;"",STEP!C1931,"")</f>
        <v/>
      </c>
      <c r="D1931" s="409" t="str">
        <f>IF(STEP!D1931&lt;&gt;"",STEP!D1931,"")</f>
        <v/>
      </c>
      <c r="E1931" s="410" t="str">
        <f>IF(STEP!E1931&lt;&gt;"",STEP!E1931,"")</f>
        <v/>
      </c>
      <c r="F1931" s="409" t="str">
        <f>IF(STEP!F1931&lt;&gt;"",STEP!F1931,"")</f>
        <v/>
      </c>
      <c r="G1931" s="508" t="str">
        <f>IF(STEP!C1931&lt;&gt;"",STEP!AD1931,"")</f>
        <v/>
      </c>
      <c r="H1931" s="407" t="str">
        <f>IF(AND(STEP!$G1931="",$J$8&lt;&gt;"ON"),"",IF(月報!AX1931&lt;&gt;"",月報!AX1931,IF(STEP!G1931&lt;&gt;"",STEP!G1931,"")))</f>
        <v/>
      </c>
      <c r="I1931" s="408" t="str">
        <f>IF(AND(STEP!$G1931="",$J$8&lt;&gt;"ON"),"",IF(月報!AZ1931&lt;&gt;"",月報!AZ1931,IF(STEP!H1931&lt;&gt;"",STEP!H1931,"")))</f>
        <v/>
      </c>
      <c r="J1931" s="408" t="str">
        <f>IF(AND(STEP!$G1931="",$J$8&lt;&gt;"ON"),"",IF(月報!BA1931&lt;&gt;"",月報!BA1931,IF(STEP!J1931&lt;&gt;"",STEP!J1931/24,"")))</f>
        <v/>
      </c>
      <c r="K1931" s="421" t="str">
        <f>IF(STEP!X1931&lt;&gt;"",STEP!X1931,"")</f>
        <v/>
      </c>
      <c r="L1931" s="421" t="str">
        <f>IF(STEP!Y1931&lt;&gt;"",STEP!Y1931,"")</f>
        <v/>
      </c>
      <c r="M1931" s="421" t="str">
        <f>IF(STEP!Z1931&lt;&gt;"",STEP!Z1931,"")</f>
        <v/>
      </c>
      <c r="N1931" s="422" t="str">
        <f>IF(STEP!R1931&lt;&gt;"",STEP!R1931,"")</f>
        <v/>
      </c>
      <c r="O1931" s="423" t="str">
        <f>IF(STEP!S1931&lt;&gt;"",STEP!S1931,"")</f>
        <v/>
      </c>
      <c r="P1931" s="316" t="str">
        <f t="shared" si="223"/>
        <v/>
      </c>
      <c r="Q1931" s="336"/>
      <c r="R1931" s="560" t="str">
        <f t="shared" si="224"/>
        <v/>
      </c>
    </row>
    <row r="1932" spans="2:18">
      <c r="B1932" s="517"/>
      <c r="C1932" s="622" t="str">
        <f>IF(STEP!C1932&lt;&gt;"",STEP!C1932,"")</f>
        <v/>
      </c>
      <c r="D1932" s="409" t="str">
        <f>IF(STEP!D1932&lt;&gt;"",STEP!D1932,"")</f>
        <v/>
      </c>
      <c r="E1932" s="410" t="str">
        <f>IF(STEP!E1932&lt;&gt;"",STEP!E1932,"")</f>
        <v/>
      </c>
      <c r="F1932" s="409" t="str">
        <f>IF(STEP!F1932&lt;&gt;"",STEP!F1932,"")</f>
        <v/>
      </c>
      <c r="G1932" s="508" t="str">
        <f>IF(STEP!C1932&lt;&gt;"",STEP!AD1932,"")</f>
        <v/>
      </c>
      <c r="H1932" s="407" t="str">
        <f>IF(AND(STEP!$G1932="",$J$8&lt;&gt;"ON"),"",IF(月報!AX1932&lt;&gt;"",月報!AX1932,IF(STEP!G1932&lt;&gt;"",STEP!G1932,"")))</f>
        <v/>
      </c>
      <c r="I1932" s="408" t="str">
        <f>IF(AND(STEP!$G1932="",$J$8&lt;&gt;"ON"),"",IF(月報!AZ1932&lt;&gt;"",月報!AZ1932,IF(STEP!H1932&lt;&gt;"",STEP!H1932,"")))</f>
        <v/>
      </c>
      <c r="J1932" s="408" t="str">
        <f>IF(AND(STEP!$G1932="",$J$8&lt;&gt;"ON"),"",IF(月報!BA1932&lt;&gt;"",月報!BA1932,IF(STEP!J1932&lt;&gt;"",STEP!J1932/24,"")))</f>
        <v/>
      </c>
      <c r="K1932" s="421" t="str">
        <f>IF(STEP!X1932&lt;&gt;"",STEP!X1932,"")</f>
        <v/>
      </c>
      <c r="L1932" s="421" t="str">
        <f>IF(STEP!Y1932&lt;&gt;"",STEP!Y1932,"")</f>
        <v/>
      </c>
      <c r="M1932" s="421" t="str">
        <f>IF(STEP!Z1932&lt;&gt;"",STEP!Z1932,"")</f>
        <v/>
      </c>
      <c r="N1932" s="422" t="str">
        <f>IF(STEP!R1932&lt;&gt;"",STEP!R1932,"")</f>
        <v/>
      </c>
      <c r="O1932" s="423" t="str">
        <f>IF(STEP!S1932&lt;&gt;"",STEP!S1932,"")</f>
        <v/>
      </c>
      <c r="P1932" s="316" t="str">
        <f t="shared" si="223"/>
        <v/>
      </c>
      <c r="Q1932" s="336"/>
      <c r="R1932" s="560" t="str">
        <f t="shared" si="224"/>
        <v/>
      </c>
    </row>
    <row r="1933" spans="2:18">
      <c r="B1933" s="517"/>
      <c r="C1933" s="622" t="str">
        <f>IF(STEP!C1933&lt;&gt;"",STEP!C1933,"")</f>
        <v/>
      </c>
      <c r="D1933" s="409" t="str">
        <f>IF(STEP!D1933&lt;&gt;"",STEP!D1933,"")</f>
        <v/>
      </c>
      <c r="E1933" s="410" t="str">
        <f>IF(STEP!E1933&lt;&gt;"",STEP!E1933,"")</f>
        <v/>
      </c>
      <c r="F1933" s="409" t="str">
        <f>IF(STEP!F1933&lt;&gt;"",STEP!F1933,"")</f>
        <v/>
      </c>
      <c r="G1933" s="508" t="str">
        <f>IF(STEP!C1933&lt;&gt;"",STEP!AD1933,"")</f>
        <v/>
      </c>
      <c r="H1933" s="407" t="str">
        <f>IF(AND(STEP!$G1933="",$J$8&lt;&gt;"ON"),"",IF(月報!AX1933&lt;&gt;"",月報!AX1933,IF(STEP!G1933&lt;&gt;"",STEP!G1933,"")))</f>
        <v/>
      </c>
      <c r="I1933" s="408" t="str">
        <f>IF(AND(STEP!$G1933="",$J$8&lt;&gt;"ON"),"",IF(月報!AZ1933&lt;&gt;"",月報!AZ1933,IF(STEP!H1933&lt;&gt;"",STEP!H1933,"")))</f>
        <v/>
      </c>
      <c r="J1933" s="408" t="str">
        <f>IF(AND(STEP!$G1933="",$J$8&lt;&gt;"ON"),"",IF(月報!BA1933&lt;&gt;"",月報!BA1933,IF(STEP!J1933&lt;&gt;"",STEP!J1933/24,"")))</f>
        <v/>
      </c>
      <c r="K1933" s="421" t="str">
        <f>IF(STEP!X1933&lt;&gt;"",STEP!X1933,"")</f>
        <v/>
      </c>
      <c r="L1933" s="421" t="str">
        <f>IF(STEP!Y1933&lt;&gt;"",STEP!Y1933,"")</f>
        <v/>
      </c>
      <c r="M1933" s="421" t="str">
        <f>IF(STEP!Z1933&lt;&gt;"",STEP!Z1933,"")</f>
        <v/>
      </c>
      <c r="N1933" s="422" t="str">
        <f>IF(STEP!R1933&lt;&gt;"",STEP!R1933,"")</f>
        <v/>
      </c>
      <c r="O1933" s="423" t="str">
        <f>IF(STEP!S1933&lt;&gt;"",STEP!S1933,"")</f>
        <v/>
      </c>
      <c r="P1933" s="316" t="str">
        <f t="shared" si="223"/>
        <v/>
      </c>
      <c r="Q1933" s="336"/>
      <c r="R1933" s="560" t="str">
        <f t="shared" si="224"/>
        <v/>
      </c>
    </row>
    <row r="1934" spans="2:18">
      <c r="B1934" s="517"/>
      <c r="C1934" s="622" t="str">
        <f>IF(STEP!C1934&lt;&gt;"",STEP!C1934,"")</f>
        <v/>
      </c>
      <c r="D1934" s="409" t="str">
        <f>IF(STEP!D1934&lt;&gt;"",STEP!D1934,"")</f>
        <v/>
      </c>
      <c r="E1934" s="410" t="str">
        <f>IF(STEP!E1934&lt;&gt;"",STEP!E1934,"")</f>
        <v/>
      </c>
      <c r="F1934" s="409" t="str">
        <f>IF(STEP!F1934&lt;&gt;"",STEP!F1934,"")</f>
        <v/>
      </c>
      <c r="G1934" s="508" t="str">
        <f>IF(STEP!C1934&lt;&gt;"",STEP!AD1934,"")</f>
        <v/>
      </c>
      <c r="H1934" s="407" t="str">
        <f>IF(AND(STEP!$G1934="",$J$8&lt;&gt;"ON"),"",IF(月報!AX1934&lt;&gt;"",月報!AX1934,IF(STEP!G1934&lt;&gt;"",STEP!G1934,"")))</f>
        <v/>
      </c>
      <c r="I1934" s="408" t="str">
        <f>IF(AND(STEP!$G1934="",$J$8&lt;&gt;"ON"),"",IF(月報!AZ1934&lt;&gt;"",月報!AZ1934,IF(STEP!H1934&lt;&gt;"",STEP!H1934,"")))</f>
        <v/>
      </c>
      <c r="J1934" s="408" t="str">
        <f>IF(AND(STEP!$G1934="",$J$8&lt;&gt;"ON"),"",IF(月報!BA1934&lt;&gt;"",月報!BA1934,IF(STEP!J1934&lt;&gt;"",STEP!J1934/24,"")))</f>
        <v/>
      </c>
      <c r="K1934" s="421" t="str">
        <f>IF(STEP!X1934&lt;&gt;"",STEP!X1934,"")</f>
        <v/>
      </c>
      <c r="L1934" s="421" t="str">
        <f>IF(STEP!Y1934&lt;&gt;"",STEP!Y1934,"")</f>
        <v/>
      </c>
      <c r="M1934" s="421" t="str">
        <f>IF(STEP!Z1934&lt;&gt;"",STEP!Z1934,"")</f>
        <v/>
      </c>
      <c r="N1934" s="422" t="str">
        <f>IF(STEP!R1934&lt;&gt;"",STEP!R1934,"")</f>
        <v/>
      </c>
      <c r="O1934" s="423" t="str">
        <f>IF(STEP!S1934&lt;&gt;"",STEP!S1934,"")</f>
        <v/>
      </c>
      <c r="P1934" s="316" t="str">
        <f t="shared" si="223"/>
        <v/>
      </c>
      <c r="Q1934" s="336"/>
      <c r="R1934" s="560" t="str">
        <f t="shared" si="224"/>
        <v/>
      </c>
    </row>
    <row r="1935" spans="2:18" ht="13.8" thickBot="1">
      <c r="B1935" s="518"/>
      <c r="C1935" s="625" t="str">
        <f>IF(STEP!C1935&lt;&gt;"",STEP!C1935,"")</f>
        <v/>
      </c>
      <c r="D1935" s="415" t="str">
        <f>IF(STEP!D1935&lt;&gt;"",STEP!D1935,"")</f>
        <v/>
      </c>
      <c r="E1935" s="416" t="str">
        <f>IF(STEP!E1935&lt;&gt;"",STEP!E1935,"")</f>
        <v/>
      </c>
      <c r="F1935" s="415" t="str">
        <f>IF(STEP!F1935&lt;&gt;"",STEP!F1935,"")</f>
        <v/>
      </c>
      <c r="G1935" s="417" t="str">
        <f>IF(STEP!C1935&lt;&gt;"",STEP!AD1935,"")</f>
        <v/>
      </c>
      <c r="H1935" s="417" t="str">
        <f>IF(AND(STEP!$G1935="",$J$8&lt;&gt;"ON"),"",IF(月報!AX1935&lt;&gt;"",月報!AX1935,IF(STEP!G1935&lt;&gt;"",STEP!G1935,"")))</f>
        <v/>
      </c>
      <c r="I1935" s="418" t="str">
        <f>IF(AND(STEP!$G1935="",$J$8&lt;&gt;"ON"),"",IF(月報!AZ1935&lt;&gt;"",月報!AZ1935,IF(STEP!H1935&lt;&gt;"",STEP!H1935,"")))</f>
        <v/>
      </c>
      <c r="J1935" s="418" t="str">
        <f>IF(AND(STEP!$G1935="",$J$8&lt;&gt;"ON"),"",IF(月報!BA1935&lt;&gt;"",月報!BA1935,IF(STEP!J1935&lt;&gt;"",STEP!J1935/24,"")))</f>
        <v/>
      </c>
      <c r="K1935" s="418" t="str">
        <f>IF(STEP!X1935&lt;&gt;"",STEP!X1935,"")</f>
        <v/>
      </c>
      <c r="L1935" s="418" t="str">
        <f>IF(STEP!Y1935&lt;&gt;"",STEP!Y1935,"")</f>
        <v/>
      </c>
      <c r="M1935" s="418" t="str">
        <f>IF(STEP!Z1935&lt;&gt;"",STEP!Z1935,"")</f>
        <v/>
      </c>
      <c r="N1935" s="426" t="str">
        <f>IF(STEP!R1935&lt;&gt;"",STEP!R1935,"")</f>
        <v/>
      </c>
      <c r="O1935" s="427" t="str">
        <f>IF(STEP!S1935&lt;&gt;"",STEP!S1935,"")</f>
        <v/>
      </c>
      <c r="P1935" s="318" t="str">
        <f t="shared" si="223"/>
        <v/>
      </c>
      <c r="Q1935" s="338"/>
      <c r="R1935" s="563" t="str">
        <f t="shared" si="224"/>
        <v/>
      </c>
    </row>
    <row r="1936" spans="2:18">
      <c r="B1936" s="516" t="s">
        <v>416</v>
      </c>
      <c r="C1936" s="626"/>
      <c r="D1936" s="324"/>
      <c r="E1936" s="325"/>
      <c r="F1936" s="578" t="s">
        <v>465</v>
      </c>
      <c r="G1936" s="320"/>
      <c r="H1936" s="320"/>
      <c r="I1936" s="326"/>
      <c r="J1936" s="326"/>
      <c r="K1936" s="326"/>
      <c r="L1936" s="326"/>
      <c r="M1936" s="326"/>
      <c r="N1936" s="327"/>
      <c r="O1936" s="328"/>
      <c r="P1936" s="335"/>
      <c r="Q1936" s="336"/>
      <c r="R1936" s="564" t="str">
        <f t="shared" si="224"/>
        <v/>
      </c>
    </row>
    <row r="1937" spans="2:18">
      <c r="B1937" s="516"/>
      <c r="C1937" s="626"/>
      <c r="D1937" s="324"/>
      <c r="E1937" s="325"/>
      <c r="F1937" s="324"/>
      <c r="G1937" s="320"/>
      <c r="H1937" s="320"/>
      <c r="I1937" s="326"/>
      <c r="J1937" s="326"/>
      <c r="K1937" s="326"/>
      <c r="L1937" s="326"/>
      <c r="M1937" s="326"/>
      <c r="N1937" s="327"/>
      <c r="O1937" s="328"/>
      <c r="P1937" s="335"/>
      <c r="Q1937" s="336"/>
      <c r="R1937" s="564" t="str">
        <f t="shared" si="224"/>
        <v/>
      </c>
    </row>
    <row r="1938" spans="2:18">
      <c r="B1938" s="516"/>
      <c r="C1938" s="626"/>
      <c r="D1938" s="324"/>
      <c r="E1938" s="325"/>
      <c r="F1938" s="324"/>
      <c r="G1938" s="320"/>
      <c r="H1938" s="320"/>
      <c r="I1938" s="326"/>
      <c r="J1938" s="326"/>
      <c r="K1938" s="326"/>
      <c r="L1938" s="326"/>
      <c r="M1938" s="326"/>
      <c r="N1938" s="327"/>
      <c r="O1938" s="328"/>
      <c r="P1938" s="335"/>
      <c r="Q1938" s="336"/>
      <c r="R1938" s="564" t="str">
        <f t="shared" si="224"/>
        <v/>
      </c>
    </row>
    <row r="1939" spans="2:18">
      <c r="B1939" s="516"/>
      <c r="C1939" s="626"/>
      <c r="D1939" s="324"/>
      <c r="E1939" s="325"/>
      <c r="F1939" s="324"/>
      <c r="G1939" s="320"/>
      <c r="H1939" s="320"/>
      <c r="I1939" s="326"/>
      <c r="J1939" s="326"/>
      <c r="K1939" s="326"/>
      <c r="L1939" s="326"/>
      <c r="M1939" s="326"/>
      <c r="N1939" s="327"/>
      <c r="O1939" s="328"/>
      <c r="P1939" s="335"/>
      <c r="Q1939" s="336"/>
      <c r="R1939" s="564" t="str">
        <f t="shared" si="224"/>
        <v/>
      </c>
    </row>
    <row r="1940" spans="2:18">
      <c r="B1940" s="516"/>
      <c r="C1940" s="626"/>
      <c r="D1940" s="324"/>
      <c r="E1940" s="325"/>
      <c r="F1940" s="324"/>
      <c r="G1940" s="320"/>
      <c r="H1940" s="320"/>
      <c r="I1940" s="326"/>
      <c r="J1940" s="326"/>
      <c r="K1940" s="326"/>
      <c r="L1940" s="326"/>
      <c r="M1940" s="326"/>
      <c r="N1940" s="327"/>
      <c r="O1940" s="328"/>
      <c r="P1940" s="335"/>
      <c r="Q1940" s="336"/>
      <c r="R1940" s="564" t="str">
        <f t="shared" si="224"/>
        <v/>
      </c>
    </row>
    <row r="1941" spans="2:18">
      <c r="B1941" s="516"/>
      <c r="C1941" s="626"/>
      <c r="D1941" s="324"/>
      <c r="E1941" s="325"/>
      <c r="F1941" s="324"/>
      <c r="G1941" s="320"/>
      <c r="H1941" s="320"/>
      <c r="I1941" s="326"/>
      <c r="J1941" s="326"/>
      <c r="K1941" s="326"/>
      <c r="L1941" s="326"/>
      <c r="M1941" s="326"/>
      <c r="N1941" s="327"/>
      <c r="O1941" s="328"/>
      <c r="P1941" s="335"/>
      <c r="Q1941" s="336"/>
      <c r="R1941" s="564" t="str">
        <f t="shared" si="224"/>
        <v/>
      </c>
    </row>
    <row r="1942" spans="2:18">
      <c r="B1942" s="516"/>
      <c r="C1942" s="626"/>
      <c r="D1942" s="324"/>
      <c r="E1942" s="325"/>
      <c r="F1942" s="324"/>
      <c r="G1942" s="320"/>
      <c r="H1942" s="320"/>
      <c r="I1942" s="326"/>
      <c r="J1942" s="326"/>
      <c r="K1942" s="326"/>
      <c r="L1942" s="326"/>
      <c r="M1942" s="326"/>
      <c r="N1942" s="327"/>
      <c r="O1942" s="328"/>
      <c r="P1942" s="335"/>
      <c r="Q1942" s="336"/>
      <c r="R1942" s="564" t="str">
        <f t="shared" si="224"/>
        <v/>
      </c>
    </row>
    <row r="1943" spans="2:18">
      <c r="B1943" s="516"/>
      <c r="C1943" s="626"/>
      <c r="D1943" s="324"/>
      <c r="E1943" s="325"/>
      <c r="F1943" s="324"/>
      <c r="G1943" s="320"/>
      <c r="H1943" s="320"/>
      <c r="I1943" s="326"/>
      <c r="J1943" s="326"/>
      <c r="K1943" s="326"/>
      <c r="L1943" s="326"/>
      <c r="M1943" s="326"/>
      <c r="N1943" s="327"/>
      <c r="O1943" s="328"/>
      <c r="P1943" s="335"/>
      <c r="Q1943" s="336"/>
      <c r="R1943" s="564" t="str">
        <f t="shared" si="224"/>
        <v/>
      </c>
    </row>
    <row r="1944" spans="2:18">
      <c r="B1944" s="516"/>
      <c r="C1944" s="626"/>
      <c r="D1944" s="324"/>
      <c r="E1944" s="325"/>
      <c r="F1944" s="324"/>
      <c r="G1944" s="320"/>
      <c r="H1944" s="320"/>
      <c r="I1944" s="326"/>
      <c r="J1944" s="326"/>
      <c r="K1944" s="326"/>
      <c r="L1944" s="326"/>
      <c r="M1944" s="326"/>
      <c r="N1944" s="327"/>
      <c r="O1944" s="328"/>
      <c r="P1944" s="335"/>
      <c r="Q1944" s="336"/>
      <c r="R1944" s="564" t="str">
        <f t="shared" si="224"/>
        <v/>
      </c>
    </row>
    <row r="1945" spans="2:18" ht="13.8" thickBot="1">
      <c r="B1945" s="519"/>
      <c r="C1945" s="627"/>
      <c r="D1945" s="330"/>
      <c r="E1945" s="331"/>
      <c r="F1945" s="330"/>
      <c r="G1945" s="322"/>
      <c r="H1945" s="322"/>
      <c r="I1945" s="332"/>
      <c r="J1945" s="332"/>
      <c r="K1945" s="332"/>
      <c r="L1945" s="332"/>
      <c r="M1945" s="332"/>
      <c r="N1945" s="333"/>
      <c r="O1945" s="334"/>
      <c r="P1945" s="337"/>
      <c r="Q1945" s="338"/>
      <c r="R1945" s="565" t="str">
        <f t="shared" si="224"/>
        <v/>
      </c>
    </row>
    <row r="1946" spans="2:18">
      <c r="B1946" s="522">
        <f>B1901+1</f>
        <v>44</v>
      </c>
      <c r="C1946" s="624" t="str">
        <f>IF(STEP!C1946&lt;&gt;"",STEP!C1946,"")</f>
        <v/>
      </c>
      <c r="D1946" s="405" t="str">
        <f>IF(STEP!D1946&lt;&gt;"",STEP!D1946,"")</f>
        <v/>
      </c>
      <c r="E1946" s="406" t="str">
        <f>IF(STEP!E1946&lt;&gt;"",STEP!E1946,"")</f>
        <v/>
      </c>
      <c r="F1946" s="405" t="str">
        <f>IF(STEP!F1946&lt;&gt;"",STEP!F1946,"")</f>
        <v/>
      </c>
      <c r="G1946" s="407" t="str">
        <f>IF(STEP!C1946&lt;&gt;"",STEP!AD1946,"")</f>
        <v/>
      </c>
      <c r="H1946" s="407" t="str">
        <f>IF(AND(STEP!$G1946="",$J$8&lt;&gt;"ON"),"",IF(月報!AX1946&lt;&gt;"",月報!AX1946,IF(STEP!G1946&lt;&gt;"",STEP!G1946,"")))</f>
        <v/>
      </c>
      <c r="I1946" s="408" t="str">
        <f>IF(AND(STEP!$G1946="",$J$8&lt;&gt;"ON"),"",IF(月報!AZ1946&lt;&gt;"",月報!AZ1946,IF(STEP!H1946&lt;&gt;"",STEP!H1946,"")))</f>
        <v/>
      </c>
      <c r="J1946" s="408" t="str">
        <f>IF(AND(STEP!$G1946="",$J$8&lt;&gt;"ON"),"",IF(月報!BA1946&lt;&gt;"",月報!BA1946,IF(STEP!J1946&lt;&gt;"",STEP!J1946/24,"")))</f>
        <v/>
      </c>
      <c r="K1946" s="408" t="str">
        <f>IF(STEP!X1946&lt;&gt;"",STEP!X1946,"")</f>
        <v/>
      </c>
      <c r="L1946" s="408" t="str">
        <f>IF(STEP!Y1946&lt;&gt;"",STEP!Y1946,"")</f>
        <v/>
      </c>
      <c r="M1946" s="408" t="str">
        <f>IF(STEP!Z1946&lt;&gt;"",STEP!Z1946,"")</f>
        <v/>
      </c>
      <c r="N1946" s="419" t="str">
        <f>IF(STEP!R1946&lt;&gt;"",STEP!R1946,"")</f>
        <v/>
      </c>
      <c r="O1946" s="420" t="str">
        <f>IF(STEP!S1946&lt;&gt;"",STEP!S1946,"")</f>
        <v/>
      </c>
      <c r="P1946" s="315" t="str">
        <f t="shared" ref="P1946:P1980" si="225">IF(J1946&lt;&gt;"",J1946,"")</f>
        <v/>
      </c>
      <c r="Q1946" s="472">
        <f>SUM(P1946:P1952)</f>
        <v>0</v>
      </c>
      <c r="R1946" s="559" t="str">
        <f>IF(C1946&lt;&gt;"",VLOOKUP(C1946,設定シート!$D$10:$L$109,9,FALSE),"")</f>
        <v/>
      </c>
    </row>
    <row r="1947" spans="2:18">
      <c r="B1947" s="517"/>
      <c r="C1947" s="622" t="str">
        <f>IF(STEP!C1947&lt;&gt;"",STEP!C1947,"")</f>
        <v/>
      </c>
      <c r="D1947" s="409" t="str">
        <f>IF(STEP!D1947&lt;&gt;"",STEP!D1947,"")</f>
        <v/>
      </c>
      <c r="E1947" s="410" t="str">
        <f>IF(STEP!E1947&lt;&gt;"",STEP!E1947,"")</f>
        <v/>
      </c>
      <c r="F1947" s="409" t="str">
        <f>IF(STEP!F1947&lt;&gt;"",STEP!F1947,"")</f>
        <v/>
      </c>
      <c r="G1947" s="508" t="str">
        <f>IF(STEP!C1947&lt;&gt;"",STEP!AD1947,"")</f>
        <v/>
      </c>
      <c r="H1947" s="407" t="str">
        <f>IF(AND(STEP!$G1947="",$J$8&lt;&gt;"ON"),"",IF(月報!AX1947&lt;&gt;"",月報!AX1947,IF(STEP!G1947&lt;&gt;"",STEP!G1947,"")))</f>
        <v/>
      </c>
      <c r="I1947" s="408" t="str">
        <f>IF(AND(STEP!$G1947="",$J$8&lt;&gt;"ON"),"",IF(月報!AZ1947&lt;&gt;"",月報!AZ1947,IF(STEP!H1947&lt;&gt;"",STEP!H1947,"")))</f>
        <v/>
      </c>
      <c r="J1947" s="408" t="str">
        <f>IF(AND(STEP!$G1947="",$J$8&lt;&gt;"ON"),"",IF(月報!BA1947&lt;&gt;"",月報!BA1947,IF(STEP!J1947&lt;&gt;"",STEP!J1947/24,"")))</f>
        <v/>
      </c>
      <c r="K1947" s="421" t="str">
        <f>IF(STEP!X1947&lt;&gt;"",STEP!X1947,"")</f>
        <v/>
      </c>
      <c r="L1947" s="421" t="str">
        <f>IF(STEP!Y1947&lt;&gt;"",STEP!Y1947,"")</f>
        <v/>
      </c>
      <c r="M1947" s="421" t="str">
        <f>IF(STEP!Z1947&lt;&gt;"",STEP!Z1947,"")</f>
        <v/>
      </c>
      <c r="N1947" s="422" t="str">
        <f>IF(STEP!R1947&lt;&gt;"",STEP!R1947,"")</f>
        <v/>
      </c>
      <c r="O1947" s="423" t="str">
        <f>IF(STEP!S1947&lt;&gt;"",STEP!S1947,"")</f>
        <v/>
      </c>
      <c r="P1947" s="316" t="str">
        <f t="shared" si="225"/>
        <v/>
      </c>
      <c r="Q1947" s="336"/>
      <c r="R1947" s="560" t="str">
        <f>R1946</f>
        <v/>
      </c>
    </row>
    <row r="1948" spans="2:18">
      <c r="B1948" s="517"/>
      <c r="C1948" s="622" t="str">
        <f>IF(STEP!C1948&lt;&gt;"",STEP!C1948,"")</f>
        <v/>
      </c>
      <c r="D1948" s="409" t="str">
        <f>IF(STEP!D1948&lt;&gt;"",STEP!D1948,"")</f>
        <v/>
      </c>
      <c r="E1948" s="410" t="str">
        <f>IF(STEP!E1948&lt;&gt;"",STEP!E1948,"")</f>
        <v/>
      </c>
      <c r="F1948" s="409" t="str">
        <f>IF(STEP!F1948&lt;&gt;"",STEP!F1948,"")</f>
        <v/>
      </c>
      <c r="G1948" s="508" t="str">
        <f>IF(STEP!C1948&lt;&gt;"",STEP!AD1948,"")</f>
        <v/>
      </c>
      <c r="H1948" s="407" t="str">
        <f>IF(AND(STEP!$G1948="",$J$8&lt;&gt;"ON"),"",IF(月報!AX1948&lt;&gt;"",月報!AX1948,IF(STEP!G1948&lt;&gt;"",STEP!G1948,"")))</f>
        <v/>
      </c>
      <c r="I1948" s="408" t="str">
        <f>IF(AND(STEP!$G1948="",$J$8&lt;&gt;"ON"),"",IF(月報!AZ1948&lt;&gt;"",月報!AZ1948,IF(STEP!H1948&lt;&gt;"",STEP!H1948,"")))</f>
        <v/>
      </c>
      <c r="J1948" s="408" t="str">
        <f>IF(AND(STEP!$G1948="",$J$8&lt;&gt;"ON"),"",IF(月報!BA1948&lt;&gt;"",月報!BA1948,IF(STEP!J1948&lt;&gt;"",STEP!J1948/24,"")))</f>
        <v/>
      </c>
      <c r="K1948" s="421" t="str">
        <f>IF(STEP!X1948&lt;&gt;"",STEP!X1948,"")</f>
        <v/>
      </c>
      <c r="L1948" s="421" t="str">
        <f>IF(STEP!Y1948&lt;&gt;"",STEP!Y1948,"")</f>
        <v/>
      </c>
      <c r="M1948" s="421" t="str">
        <f>IF(STEP!Z1948&lt;&gt;"",STEP!Z1948,"")</f>
        <v/>
      </c>
      <c r="N1948" s="422" t="str">
        <f>IF(STEP!R1948&lt;&gt;"",STEP!R1948,"")</f>
        <v/>
      </c>
      <c r="O1948" s="423" t="str">
        <f>IF(STEP!S1948&lt;&gt;"",STEP!S1948,"")</f>
        <v/>
      </c>
      <c r="P1948" s="316" t="str">
        <f t="shared" si="225"/>
        <v/>
      </c>
      <c r="Q1948" s="336"/>
      <c r="R1948" s="560" t="str">
        <f t="shared" si="224"/>
        <v/>
      </c>
    </row>
    <row r="1949" spans="2:18">
      <c r="B1949" s="517"/>
      <c r="C1949" s="622" t="str">
        <f>IF(STEP!C1949&lt;&gt;"",STEP!C1949,"")</f>
        <v/>
      </c>
      <c r="D1949" s="409" t="str">
        <f>IF(STEP!D1949&lt;&gt;"",STEP!D1949,"")</f>
        <v/>
      </c>
      <c r="E1949" s="410" t="str">
        <f>IF(STEP!E1949&lt;&gt;"",STEP!E1949,"")</f>
        <v/>
      </c>
      <c r="F1949" s="409" t="str">
        <f>IF(STEP!F1949&lt;&gt;"",STEP!F1949,"")</f>
        <v/>
      </c>
      <c r="G1949" s="508" t="str">
        <f>IF(STEP!C1949&lt;&gt;"",STEP!AD1949,"")</f>
        <v/>
      </c>
      <c r="H1949" s="407" t="str">
        <f>IF(AND(STEP!$G1949="",$J$8&lt;&gt;"ON"),"",IF(月報!AX1949&lt;&gt;"",月報!AX1949,IF(STEP!G1949&lt;&gt;"",STEP!G1949,"")))</f>
        <v/>
      </c>
      <c r="I1949" s="408" t="str">
        <f>IF(AND(STEP!$G1949="",$J$8&lt;&gt;"ON"),"",IF(月報!AZ1949&lt;&gt;"",月報!AZ1949,IF(STEP!H1949&lt;&gt;"",STEP!H1949,"")))</f>
        <v/>
      </c>
      <c r="J1949" s="408" t="str">
        <f>IF(AND(STEP!$G1949="",$J$8&lt;&gt;"ON"),"",IF(月報!BA1949&lt;&gt;"",月報!BA1949,IF(STEP!J1949&lt;&gt;"",STEP!J1949/24,"")))</f>
        <v/>
      </c>
      <c r="K1949" s="421" t="str">
        <f>IF(STEP!X1949&lt;&gt;"",STEP!X1949,"")</f>
        <v/>
      </c>
      <c r="L1949" s="421" t="str">
        <f>IF(STEP!Y1949&lt;&gt;"",STEP!Y1949,"")</f>
        <v/>
      </c>
      <c r="M1949" s="421" t="str">
        <f>IF(STEP!Z1949&lt;&gt;"",STEP!Z1949,"")</f>
        <v/>
      </c>
      <c r="N1949" s="422" t="str">
        <f>IF(STEP!R1949&lt;&gt;"",STEP!R1949,"")</f>
        <v/>
      </c>
      <c r="O1949" s="423" t="str">
        <f>IF(STEP!S1949&lt;&gt;"",STEP!S1949,"")</f>
        <v/>
      </c>
      <c r="P1949" s="316" t="str">
        <f t="shared" si="225"/>
        <v/>
      </c>
      <c r="Q1949" s="336"/>
      <c r="R1949" s="560" t="str">
        <f t="shared" si="224"/>
        <v/>
      </c>
    </row>
    <row r="1950" spans="2:18">
      <c r="B1950" s="517"/>
      <c r="C1950" s="622" t="str">
        <f>IF(STEP!C1950&lt;&gt;"",STEP!C1950,"")</f>
        <v/>
      </c>
      <c r="D1950" s="409" t="str">
        <f>IF(STEP!D1950&lt;&gt;"",STEP!D1950,"")</f>
        <v/>
      </c>
      <c r="E1950" s="410" t="str">
        <f>IF(STEP!E1950&lt;&gt;"",STEP!E1950,"")</f>
        <v/>
      </c>
      <c r="F1950" s="409" t="str">
        <f>IF(STEP!F1950&lt;&gt;"",STEP!F1950,"")</f>
        <v/>
      </c>
      <c r="G1950" s="508" t="str">
        <f>IF(STEP!C1950&lt;&gt;"",STEP!AD1950,"")</f>
        <v/>
      </c>
      <c r="H1950" s="407" t="str">
        <f>IF(AND(STEP!$G1950="",$J$8&lt;&gt;"ON"),"",IF(月報!AX1950&lt;&gt;"",月報!AX1950,IF(STEP!G1950&lt;&gt;"",STEP!G1950,"")))</f>
        <v/>
      </c>
      <c r="I1950" s="408" t="str">
        <f>IF(AND(STEP!$G1950="",$J$8&lt;&gt;"ON"),"",IF(月報!AZ1950&lt;&gt;"",月報!AZ1950,IF(STEP!H1950&lt;&gt;"",STEP!H1950,"")))</f>
        <v/>
      </c>
      <c r="J1950" s="408" t="str">
        <f>IF(AND(STEP!$G1950="",$J$8&lt;&gt;"ON"),"",IF(月報!BA1950&lt;&gt;"",月報!BA1950,IF(STEP!J1950&lt;&gt;"",STEP!J1950/24,"")))</f>
        <v/>
      </c>
      <c r="K1950" s="421" t="str">
        <f>IF(STEP!X1950&lt;&gt;"",STEP!X1950,"")</f>
        <v/>
      </c>
      <c r="L1950" s="421" t="str">
        <f>IF(STEP!Y1950&lt;&gt;"",STEP!Y1950,"")</f>
        <v/>
      </c>
      <c r="M1950" s="421" t="str">
        <f>IF(STEP!Z1950&lt;&gt;"",STEP!Z1950,"")</f>
        <v/>
      </c>
      <c r="N1950" s="422" t="str">
        <f>IF(STEP!R1950&lt;&gt;"",STEP!R1950,"")</f>
        <v/>
      </c>
      <c r="O1950" s="423" t="str">
        <f>IF(STEP!S1950&lt;&gt;"",STEP!S1950,"")</f>
        <v/>
      </c>
      <c r="P1950" s="316" t="str">
        <f t="shared" si="225"/>
        <v/>
      </c>
      <c r="Q1950" s="336"/>
      <c r="R1950" s="560" t="str">
        <f t="shared" si="224"/>
        <v/>
      </c>
    </row>
    <row r="1951" spans="2:18">
      <c r="B1951" s="517"/>
      <c r="C1951" s="622" t="str">
        <f>IF(STEP!C1951&lt;&gt;"",STEP!C1951,"")</f>
        <v/>
      </c>
      <c r="D1951" s="409" t="str">
        <f>IF(STEP!D1951&lt;&gt;"",STEP!D1951,"")</f>
        <v/>
      </c>
      <c r="E1951" s="410" t="str">
        <f>IF(STEP!E1951&lt;&gt;"",STEP!E1951,"")</f>
        <v/>
      </c>
      <c r="F1951" s="409" t="str">
        <f>IF(STEP!F1951&lt;&gt;"",STEP!F1951,"")</f>
        <v/>
      </c>
      <c r="G1951" s="508" t="str">
        <f>IF(STEP!C1951&lt;&gt;"",STEP!AD1951,"")</f>
        <v/>
      </c>
      <c r="H1951" s="407" t="str">
        <f>IF(AND(STEP!$G1951="",$J$8&lt;&gt;"ON"),"",IF(月報!AX1951&lt;&gt;"",月報!AX1951,IF(STEP!G1951&lt;&gt;"",STEP!G1951,"")))</f>
        <v/>
      </c>
      <c r="I1951" s="408" t="str">
        <f>IF(AND(STEP!$G1951="",$J$8&lt;&gt;"ON"),"",IF(月報!AZ1951&lt;&gt;"",月報!AZ1951,IF(STEP!H1951&lt;&gt;"",STEP!H1951,"")))</f>
        <v/>
      </c>
      <c r="J1951" s="408" t="str">
        <f>IF(AND(STEP!$G1951="",$J$8&lt;&gt;"ON"),"",IF(月報!BA1951&lt;&gt;"",月報!BA1951,IF(STEP!J1951&lt;&gt;"",STEP!J1951/24,"")))</f>
        <v/>
      </c>
      <c r="K1951" s="421" t="str">
        <f>IF(STEP!X1951&lt;&gt;"",STEP!X1951,"")</f>
        <v/>
      </c>
      <c r="L1951" s="421" t="str">
        <f>IF(STEP!Y1951&lt;&gt;"",STEP!Y1951,"")</f>
        <v/>
      </c>
      <c r="M1951" s="421" t="str">
        <f>IF(STEP!Z1951&lt;&gt;"",STEP!Z1951,"")</f>
        <v/>
      </c>
      <c r="N1951" s="422" t="str">
        <f>IF(STEP!R1951&lt;&gt;"",STEP!R1951,"")</f>
        <v/>
      </c>
      <c r="O1951" s="423" t="str">
        <f>IF(STEP!S1951&lt;&gt;"",STEP!S1951,"")</f>
        <v/>
      </c>
      <c r="P1951" s="316" t="str">
        <f t="shared" si="225"/>
        <v/>
      </c>
      <c r="Q1951" s="336"/>
      <c r="R1951" s="560" t="str">
        <f t="shared" si="224"/>
        <v/>
      </c>
    </row>
    <row r="1952" spans="2:18">
      <c r="B1952" s="517"/>
      <c r="C1952" s="623" t="str">
        <f>IF(STEP!C1952&lt;&gt;"",STEP!C1952,"")</f>
        <v/>
      </c>
      <c r="D1952" s="411" t="str">
        <f>IF(STEP!D1952&lt;&gt;"",STEP!D1952,"")</f>
        <v/>
      </c>
      <c r="E1952" s="412" t="str">
        <f>IF(STEP!E1952&lt;&gt;"",STEP!E1952,"")</f>
        <v/>
      </c>
      <c r="F1952" s="411" t="str">
        <f>IF(STEP!F1952&lt;&gt;"",STEP!F1952,"")</f>
        <v/>
      </c>
      <c r="G1952" s="413" t="str">
        <f>IF(STEP!C1952&lt;&gt;"",STEP!AD1952,"")</f>
        <v/>
      </c>
      <c r="H1952" s="413" t="str">
        <f>IF(AND(STEP!$G1952="",$J$8&lt;&gt;"ON"),"",IF(月報!AX1952&lt;&gt;"",月報!AX1952,IF(STEP!G1952&lt;&gt;"",STEP!G1952,"")))</f>
        <v/>
      </c>
      <c r="I1952" s="414" t="str">
        <f>IF(AND(STEP!$G1952="",$J$8&lt;&gt;"ON"),"",IF(月報!AZ1952&lt;&gt;"",月報!AZ1952,IF(STEP!H1952&lt;&gt;"",STEP!H1952,"")))</f>
        <v/>
      </c>
      <c r="J1952" s="414" t="str">
        <f>IF(AND(STEP!$G1952="",$J$8&lt;&gt;"ON"),"",IF(月報!BA1952&lt;&gt;"",月報!BA1952,IF(STEP!J1952&lt;&gt;"",STEP!J1952/24,"")))</f>
        <v/>
      </c>
      <c r="K1952" s="414" t="str">
        <f>IF(STEP!X1952&lt;&gt;"",STEP!X1952,"")</f>
        <v/>
      </c>
      <c r="L1952" s="414" t="str">
        <f>IF(STEP!Y1952&lt;&gt;"",STEP!Y1952,"")</f>
        <v/>
      </c>
      <c r="M1952" s="414" t="str">
        <f>IF(STEP!Z1952&lt;&gt;"",STEP!Z1952,"")</f>
        <v/>
      </c>
      <c r="N1952" s="424" t="str">
        <f>IF(STEP!R1952&lt;&gt;"",STEP!R1952,"")</f>
        <v/>
      </c>
      <c r="O1952" s="425" t="str">
        <f>IF(STEP!S1952&lt;&gt;"",STEP!S1952,"")</f>
        <v/>
      </c>
      <c r="P1952" s="317" t="str">
        <f t="shared" si="225"/>
        <v/>
      </c>
      <c r="Q1952" s="473"/>
      <c r="R1952" s="561" t="str">
        <f t="shared" si="224"/>
        <v/>
      </c>
    </row>
    <row r="1953" spans="2:18">
      <c r="B1953" s="517"/>
      <c r="C1953" s="624" t="str">
        <f>IF(STEP!C1953&lt;&gt;"",STEP!C1953,"")</f>
        <v/>
      </c>
      <c r="D1953" s="405" t="str">
        <f>IF(STEP!D1953&lt;&gt;"",STEP!D1953,"")</f>
        <v/>
      </c>
      <c r="E1953" s="406" t="str">
        <f>IF(STEP!E1953&lt;&gt;"",STEP!E1953,"")</f>
        <v/>
      </c>
      <c r="F1953" s="405" t="str">
        <f>IF(STEP!F1953&lt;&gt;"",STEP!F1953,"")</f>
        <v/>
      </c>
      <c r="G1953" s="407" t="str">
        <f>IF(STEP!C1953&lt;&gt;"",STEP!AD1953,"")</f>
        <v/>
      </c>
      <c r="H1953" s="407" t="str">
        <f>IF(AND(STEP!$G1953="",$J$8&lt;&gt;"ON"),"",IF(月報!AX1953&lt;&gt;"",月報!AX1953,IF(STEP!G1953&lt;&gt;"",STEP!G1953,"")))</f>
        <v/>
      </c>
      <c r="I1953" s="408" t="str">
        <f>IF(AND(STEP!$G1953="",$J$8&lt;&gt;"ON"),"",IF(月報!AZ1953&lt;&gt;"",月報!AZ1953,IF(STEP!H1953&lt;&gt;"",STEP!H1953,"")))</f>
        <v/>
      </c>
      <c r="J1953" s="408" t="str">
        <f>IF(AND(STEP!$G1953="",$J$8&lt;&gt;"ON"),"",IF(月報!BA1953&lt;&gt;"",月報!BA1953,IF(STEP!J1953&lt;&gt;"",STEP!J1953/24,"")))</f>
        <v/>
      </c>
      <c r="K1953" s="408" t="str">
        <f>IF(STEP!X1953&lt;&gt;"",STEP!X1953,"")</f>
        <v/>
      </c>
      <c r="L1953" s="408" t="str">
        <f>IF(STEP!Y1953&lt;&gt;"",STEP!Y1953,"")</f>
        <v/>
      </c>
      <c r="M1953" s="408" t="str">
        <f>IF(STEP!Z1953&lt;&gt;"",STEP!Z1953,"")</f>
        <v/>
      </c>
      <c r="N1953" s="419" t="str">
        <f>IF(STEP!R1953&lt;&gt;"",STEP!R1953,"")</f>
        <v/>
      </c>
      <c r="O1953" s="420" t="str">
        <f>IF(STEP!S1953&lt;&gt;"",STEP!S1953,"")</f>
        <v/>
      </c>
      <c r="P1953" s="315" t="str">
        <f t="shared" si="225"/>
        <v/>
      </c>
      <c r="Q1953" s="474">
        <f>SUM(P1953:P1959)</f>
        <v>0</v>
      </c>
      <c r="R1953" s="562" t="str">
        <f t="shared" si="224"/>
        <v/>
      </c>
    </row>
    <row r="1954" spans="2:18">
      <c r="B1954" s="517"/>
      <c r="C1954" s="622" t="str">
        <f>IF(STEP!C1954&lt;&gt;"",STEP!C1954,"")</f>
        <v/>
      </c>
      <c r="D1954" s="409" t="str">
        <f>IF(STEP!D1954&lt;&gt;"",STEP!D1954,"")</f>
        <v/>
      </c>
      <c r="E1954" s="410" t="str">
        <f>IF(STEP!E1954&lt;&gt;"",STEP!E1954,"")</f>
        <v/>
      </c>
      <c r="F1954" s="409" t="str">
        <f>IF(STEP!F1954&lt;&gt;"",STEP!F1954,"")</f>
        <v/>
      </c>
      <c r="G1954" s="508" t="str">
        <f>IF(STEP!C1954&lt;&gt;"",STEP!AD1954,"")</f>
        <v/>
      </c>
      <c r="H1954" s="407" t="str">
        <f>IF(AND(STEP!$G1954="",$J$8&lt;&gt;"ON"),"",IF(月報!AX1954&lt;&gt;"",月報!AX1954,IF(STEP!G1954&lt;&gt;"",STEP!G1954,"")))</f>
        <v/>
      </c>
      <c r="I1954" s="408" t="str">
        <f>IF(AND(STEP!$G1954="",$J$8&lt;&gt;"ON"),"",IF(月報!AZ1954&lt;&gt;"",月報!AZ1954,IF(STEP!H1954&lt;&gt;"",STEP!H1954,"")))</f>
        <v/>
      </c>
      <c r="J1954" s="408" t="str">
        <f>IF(AND(STEP!$G1954="",$J$8&lt;&gt;"ON"),"",IF(月報!BA1954&lt;&gt;"",月報!BA1954,IF(STEP!J1954&lt;&gt;"",STEP!J1954/24,"")))</f>
        <v/>
      </c>
      <c r="K1954" s="421" t="str">
        <f>IF(STEP!X1954&lt;&gt;"",STEP!X1954,"")</f>
        <v/>
      </c>
      <c r="L1954" s="421" t="str">
        <f>IF(STEP!Y1954&lt;&gt;"",STEP!Y1954,"")</f>
        <v/>
      </c>
      <c r="M1954" s="421" t="str">
        <f>IF(STEP!Z1954&lt;&gt;"",STEP!Z1954,"")</f>
        <v/>
      </c>
      <c r="N1954" s="422" t="str">
        <f>IF(STEP!R1954&lt;&gt;"",STEP!R1954,"")</f>
        <v/>
      </c>
      <c r="O1954" s="423" t="str">
        <f>IF(STEP!S1954&lt;&gt;"",STEP!S1954,"")</f>
        <v/>
      </c>
      <c r="P1954" s="316" t="str">
        <f t="shared" si="225"/>
        <v/>
      </c>
      <c r="Q1954" s="336"/>
      <c r="R1954" s="560" t="str">
        <f t="shared" si="224"/>
        <v/>
      </c>
    </row>
    <row r="1955" spans="2:18">
      <c r="B1955" s="517"/>
      <c r="C1955" s="622" t="str">
        <f>IF(STEP!C1955&lt;&gt;"",STEP!C1955,"")</f>
        <v/>
      </c>
      <c r="D1955" s="409" t="str">
        <f>IF(STEP!D1955&lt;&gt;"",STEP!D1955,"")</f>
        <v/>
      </c>
      <c r="E1955" s="410" t="str">
        <f>IF(STEP!E1955&lt;&gt;"",STEP!E1955,"")</f>
        <v/>
      </c>
      <c r="F1955" s="409" t="str">
        <f>IF(STEP!F1955&lt;&gt;"",STEP!F1955,"")</f>
        <v/>
      </c>
      <c r="G1955" s="508" t="str">
        <f>IF(STEP!C1955&lt;&gt;"",STEP!AD1955,"")</f>
        <v/>
      </c>
      <c r="H1955" s="407" t="str">
        <f>IF(AND(STEP!$G1955="",$J$8&lt;&gt;"ON"),"",IF(月報!AX1955&lt;&gt;"",月報!AX1955,IF(STEP!G1955&lt;&gt;"",STEP!G1955,"")))</f>
        <v/>
      </c>
      <c r="I1955" s="408" t="str">
        <f>IF(AND(STEP!$G1955="",$J$8&lt;&gt;"ON"),"",IF(月報!AZ1955&lt;&gt;"",月報!AZ1955,IF(STEP!H1955&lt;&gt;"",STEP!H1955,"")))</f>
        <v/>
      </c>
      <c r="J1955" s="408" t="str">
        <f>IF(AND(STEP!$G1955="",$J$8&lt;&gt;"ON"),"",IF(月報!BA1955&lt;&gt;"",月報!BA1955,IF(STEP!J1955&lt;&gt;"",STEP!J1955/24,"")))</f>
        <v/>
      </c>
      <c r="K1955" s="421" t="str">
        <f>IF(STEP!X1955&lt;&gt;"",STEP!X1955,"")</f>
        <v/>
      </c>
      <c r="L1955" s="421" t="str">
        <f>IF(STEP!Y1955&lt;&gt;"",STEP!Y1955,"")</f>
        <v/>
      </c>
      <c r="M1955" s="421" t="str">
        <f>IF(STEP!Z1955&lt;&gt;"",STEP!Z1955,"")</f>
        <v/>
      </c>
      <c r="N1955" s="422" t="str">
        <f>IF(STEP!R1955&lt;&gt;"",STEP!R1955,"")</f>
        <v/>
      </c>
      <c r="O1955" s="423" t="str">
        <f>IF(STEP!S1955&lt;&gt;"",STEP!S1955,"")</f>
        <v/>
      </c>
      <c r="P1955" s="316" t="str">
        <f t="shared" si="225"/>
        <v/>
      </c>
      <c r="Q1955" s="336"/>
      <c r="R1955" s="560" t="str">
        <f t="shared" si="224"/>
        <v/>
      </c>
    </row>
    <row r="1956" spans="2:18">
      <c r="B1956" s="517"/>
      <c r="C1956" s="622" t="str">
        <f>IF(STEP!C1956&lt;&gt;"",STEP!C1956,"")</f>
        <v/>
      </c>
      <c r="D1956" s="409" t="str">
        <f>IF(STEP!D1956&lt;&gt;"",STEP!D1956,"")</f>
        <v/>
      </c>
      <c r="E1956" s="410" t="str">
        <f>IF(STEP!E1956&lt;&gt;"",STEP!E1956,"")</f>
        <v/>
      </c>
      <c r="F1956" s="409" t="str">
        <f>IF(STEP!F1956&lt;&gt;"",STEP!F1956,"")</f>
        <v/>
      </c>
      <c r="G1956" s="508" t="str">
        <f>IF(STEP!C1956&lt;&gt;"",STEP!AD1956,"")</f>
        <v/>
      </c>
      <c r="H1956" s="407" t="str">
        <f>IF(AND(STEP!$G1956="",$J$8&lt;&gt;"ON"),"",IF(月報!AX1956&lt;&gt;"",月報!AX1956,IF(STEP!G1956&lt;&gt;"",STEP!G1956,"")))</f>
        <v/>
      </c>
      <c r="I1956" s="408" t="str">
        <f>IF(AND(STEP!$G1956="",$J$8&lt;&gt;"ON"),"",IF(月報!AZ1956&lt;&gt;"",月報!AZ1956,IF(STEP!H1956&lt;&gt;"",STEP!H1956,"")))</f>
        <v/>
      </c>
      <c r="J1956" s="408" t="str">
        <f>IF(AND(STEP!$G1956="",$J$8&lt;&gt;"ON"),"",IF(月報!BA1956&lt;&gt;"",月報!BA1956,IF(STEP!J1956&lt;&gt;"",STEP!J1956/24,"")))</f>
        <v/>
      </c>
      <c r="K1956" s="421" t="str">
        <f>IF(STEP!X1956&lt;&gt;"",STEP!X1956,"")</f>
        <v/>
      </c>
      <c r="L1956" s="421" t="str">
        <f>IF(STEP!Y1956&lt;&gt;"",STEP!Y1956,"")</f>
        <v/>
      </c>
      <c r="M1956" s="421" t="str">
        <f>IF(STEP!Z1956&lt;&gt;"",STEP!Z1956,"")</f>
        <v/>
      </c>
      <c r="N1956" s="422" t="str">
        <f>IF(STEP!R1956&lt;&gt;"",STEP!R1956,"")</f>
        <v/>
      </c>
      <c r="O1956" s="423" t="str">
        <f>IF(STEP!S1956&lt;&gt;"",STEP!S1956,"")</f>
        <v/>
      </c>
      <c r="P1956" s="316" t="str">
        <f t="shared" si="225"/>
        <v/>
      </c>
      <c r="Q1956" s="336"/>
      <c r="R1956" s="560" t="str">
        <f t="shared" si="224"/>
        <v/>
      </c>
    </row>
    <row r="1957" spans="2:18">
      <c r="B1957" s="517"/>
      <c r="C1957" s="622" t="str">
        <f>IF(STEP!C1957&lt;&gt;"",STEP!C1957,"")</f>
        <v/>
      </c>
      <c r="D1957" s="409" t="str">
        <f>IF(STEP!D1957&lt;&gt;"",STEP!D1957,"")</f>
        <v/>
      </c>
      <c r="E1957" s="410" t="str">
        <f>IF(STEP!E1957&lt;&gt;"",STEP!E1957,"")</f>
        <v/>
      </c>
      <c r="F1957" s="409" t="str">
        <f>IF(STEP!F1957&lt;&gt;"",STEP!F1957,"")</f>
        <v/>
      </c>
      <c r="G1957" s="508" t="str">
        <f>IF(STEP!C1957&lt;&gt;"",STEP!AD1957,"")</f>
        <v/>
      </c>
      <c r="H1957" s="407" t="str">
        <f>IF(AND(STEP!$G1957="",$J$8&lt;&gt;"ON"),"",IF(月報!AX1957&lt;&gt;"",月報!AX1957,IF(STEP!G1957&lt;&gt;"",STEP!G1957,"")))</f>
        <v/>
      </c>
      <c r="I1957" s="408" t="str">
        <f>IF(AND(STEP!$G1957="",$J$8&lt;&gt;"ON"),"",IF(月報!AZ1957&lt;&gt;"",月報!AZ1957,IF(STEP!H1957&lt;&gt;"",STEP!H1957,"")))</f>
        <v/>
      </c>
      <c r="J1957" s="408" t="str">
        <f>IF(AND(STEP!$G1957="",$J$8&lt;&gt;"ON"),"",IF(月報!BA1957&lt;&gt;"",月報!BA1957,IF(STEP!J1957&lt;&gt;"",STEP!J1957/24,"")))</f>
        <v/>
      </c>
      <c r="K1957" s="421" t="str">
        <f>IF(STEP!X1957&lt;&gt;"",STEP!X1957,"")</f>
        <v/>
      </c>
      <c r="L1957" s="421" t="str">
        <f>IF(STEP!Y1957&lt;&gt;"",STEP!Y1957,"")</f>
        <v/>
      </c>
      <c r="M1957" s="421" t="str">
        <f>IF(STEP!Z1957&lt;&gt;"",STEP!Z1957,"")</f>
        <v/>
      </c>
      <c r="N1957" s="422" t="str">
        <f>IF(STEP!R1957&lt;&gt;"",STEP!R1957,"")</f>
        <v/>
      </c>
      <c r="O1957" s="423" t="str">
        <f>IF(STEP!S1957&lt;&gt;"",STEP!S1957,"")</f>
        <v/>
      </c>
      <c r="P1957" s="316" t="str">
        <f t="shared" si="225"/>
        <v/>
      </c>
      <c r="Q1957" s="336"/>
      <c r="R1957" s="560" t="str">
        <f t="shared" si="224"/>
        <v/>
      </c>
    </row>
    <row r="1958" spans="2:18">
      <c r="B1958" s="517"/>
      <c r="C1958" s="622" t="str">
        <f>IF(STEP!C1958&lt;&gt;"",STEP!C1958,"")</f>
        <v/>
      </c>
      <c r="D1958" s="409" t="str">
        <f>IF(STEP!D1958&lt;&gt;"",STEP!D1958,"")</f>
        <v/>
      </c>
      <c r="E1958" s="410" t="str">
        <f>IF(STEP!E1958&lt;&gt;"",STEP!E1958,"")</f>
        <v/>
      </c>
      <c r="F1958" s="409" t="str">
        <f>IF(STEP!F1958&lt;&gt;"",STEP!F1958,"")</f>
        <v/>
      </c>
      <c r="G1958" s="508" t="str">
        <f>IF(STEP!C1958&lt;&gt;"",STEP!AD1958,"")</f>
        <v/>
      </c>
      <c r="H1958" s="407" t="str">
        <f>IF(AND(STEP!$G1958="",$J$8&lt;&gt;"ON"),"",IF(月報!AX1958&lt;&gt;"",月報!AX1958,IF(STEP!G1958&lt;&gt;"",STEP!G1958,"")))</f>
        <v/>
      </c>
      <c r="I1958" s="408" t="str">
        <f>IF(AND(STEP!$G1958="",$J$8&lt;&gt;"ON"),"",IF(月報!AZ1958&lt;&gt;"",月報!AZ1958,IF(STEP!H1958&lt;&gt;"",STEP!H1958,"")))</f>
        <v/>
      </c>
      <c r="J1958" s="408" t="str">
        <f>IF(AND(STEP!$G1958="",$J$8&lt;&gt;"ON"),"",IF(月報!BA1958&lt;&gt;"",月報!BA1958,IF(STEP!J1958&lt;&gt;"",STEP!J1958/24,"")))</f>
        <v/>
      </c>
      <c r="K1958" s="421" t="str">
        <f>IF(STEP!X1958&lt;&gt;"",STEP!X1958,"")</f>
        <v/>
      </c>
      <c r="L1958" s="421" t="str">
        <f>IF(STEP!Y1958&lt;&gt;"",STEP!Y1958,"")</f>
        <v/>
      </c>
      <c r="M1958" s="421" t="str">
        <f>IF(STEP!Z1958&lt;&gt;"",STEP!Z1958,"")</f>
        <v/>
      </c>
      <c r="N1958" s="422" t="str">
        <f>IF(STEP!R1958&lt;&gt;"",STEP!R1958,"")</f>
        <v/>
      </c>
      <c r="O1958" s="423" t="str">
        <f>IF(STEP!S1958&lt;&gt;"",STEP!S1958,"")</f>
        <v/>
      </c>
      <c r="P1958" s="316" t="str">
        <f t="shared" si="225"/>
        <v/>
      </c>
      <c r="Q1958" s="336"/>
      <c r="R1958" s="560" t="str">
        <f t="shared" si="224"/>
        <v/>
      </c>
    </row>
    <row r="1959" spans="2:18">
      <c r="B1959" s="517"/>
      <c r="C1959" s="623" t="str">
        <f>IF(STEP!C1959&lt;&gt;"",STEP!C1959,"")</f>
        <v/>
      </c>
      <c r="D1959" s="411" t="str">
        <f>IF(STEP!D1959&lt;&gt;"",STEP!D1959,"")</f>
        <v/>
      </c>
      <c r="E1959" s="412" t="str">
        <f>IF(STEP!E1959&lt;&gt;"",STEP!E1959,"")</f>
        <v/>
      </c>
      <c r="F1959" s="411" t="str">
        <f>IF(STEP!F1959&lt;&gt;"",STEP!F1959,"")</f>
        <v/>
      </c>
      <c r="G1959" s="413" t="str">
        <f>IF(STEP!C1959&lt;&gt;"",STEP!AD1959,"")</f>
        <v/>
      </c>
      <c r="H1959" s="413" t="str">
        <f>IF(AND(STEP!$G1959="",$J$8&lt;&gt;"ON"),"",IF(月報!AX1959&lt;&gt;"",月報!AX1959,IF(STEP!G1959&lt;&gt;"",STEP!G1959,"")))</f>
        <v/>
      </c>
      <c r="I1959" s="414" t="str">
        <f>IF(AND(STEP!$G1959="",$J$8&lt;&gt;"ON"),"",IF(月報!AZ1959&lt;&gt;"",月報!AZ1959,IF(STEP!H1959&lt;&gt;"",STEP!H1959,"")))</f>
        <v/>
      </c>
      <c r="J1959" s="414" t="str">
        <f>IF(AND(STEP!$G1959="",$J$8&lt;&gt;"ON"),"",IF(月報!BA1959&lt;&gt;"",月報!BA1959,IF(STEP!J1959&lt;&gt;"",STEP!J1959/24,"")))</f>
        <v/>
      </c>
      <c r="K1959" s="414" t="str">
        <f>IF(STEP!X1959&lt;&gt;"",STEP!X1959,"")</f>
        <v/>
      </c>
      <c r="L1959" s="414" t="str">
        <f>IF(STEP!Y1959&lt;&gt;"",STEP!Y1959,"")</f>
        <v/>
      </c>
      <c r="M1959" s="414" t="str">
        <f>IF(STEP!Z1959&lt;&gt;"",STEP!Z1959,"")</f>
        <v/>
      </c>
      <c r="N1959" s="424" t="str">
        <f>IF(STEP!R1959&lt;&gt;"",STEP!R1959,"")</f>
        <v/>
      </c>
      <c r="O1959" s="425" t="str">
        <f>IF(STEP!S1959&lt;&gt;"",STEP!S1959,"")</f>
        <v/>
      </c>
      <c r="P1959" s="317" t="str">
        <f t="shared" si="225"/>
        <v/>
      </c>
      <c r="Q1959" s="473"/>
      <c r="R1959" s="561" t="str">
        <f t="shared" si="224"/>
        <v/>
      </c>
    </row>
    <row r="1960" spans="2:18">
      <c r="B1960" s="517"/>
      <c r="C1960" s="624" t="str">
        <f>IF(STEP!C1960&lt;&gt;"",STEP!C1960,"")</f>
        <v/>
      </c>
      <c r="D1960" s="405" t="str">
        <f>IF(STEP!D1960&lt;&gt;"",STEP!D1960,"")</f>
        <v/>
      </c>
      <c r="E1960" s="406" t="str">
        <f>IF(STEP!E1960&lt;&gt;"",STEP!E1960,"")</f>
        <v/>
      </c>
      <c r="F1960" s="405" t="str">
        <f>IF(STEP!F1960&lt;&gt;"",STEP!F1960,"")</f>
        <v/>
      </c>
      <c r="G1960" s="407" t="str">
        <f>IF(STEP!C1960&lt;&gt;"",STEP!AD1960,"")</f>
        <v/>
      </c>
      <c r="H1960" s="407" t="str">
        <f>IF(AND(STEP!$G1960="",$J$8&lt;&gt;"ON"),"",IF(月報!AX1960&lt;&gt;"",月報!AX1960,IF(STEP!G1960&lt;&gt;"",STEP!G1960,"")))</f>
        <v/>
      </c>
      <c r="I1960" s="408" t="str">
        <f>IF(AND(STEP!$G1960="",$J$8&lt;&gt;"ON"),"",IF(月報!AZ1960&lt;&gt;"",月報!AZ1960,IF(STEP!H1960&lt;&gt;"",STEP!H1960,"")))</f>
        <v/>
      </c>
      <c r="J1960" s="408" t="str">
        <f>IF(AND(STEP!$G1960="",$J$8&lt;&gt;"ON"),"",IF(月報!BA1960&lt;&gt;"",月報!BA1960,IF(STEP!J1960&lt;&gt;"",STEP!J1960/24,"")))</f>
        <v/>
      </c>
      <c r="K1960" s="408" t="str">
        <f>IF(STEP!X1960&lt;&gt;"",STEP!X1960,"")</f>
        <v/>
      </c>
      <c r="L1960" s="408" t="str">
        <f>IF(STEP!Y1960&lt;&gt;"",STEP!Y1960,"")</f>
        <v/>
      </c>
      <c r="M1960" s="408" t="str">
        <f>IF(STEP!Z1960&lt;&gt;"",STEP!Z1960,"")</f>
        <v/>
      </c>
      <c r="N1960" s="419" t="str">
        <f>IF(STEP!R1960&lt;&gt;"",STEP!R1960,"")</f>
        <v/>
      </c>
      <c r="O1960" s="420" t="str">
        <f>IF(STEP!S1960&lt;&gt;"",STEP!S1960,"")</f>
        <v/>
      </c>
      <c r="P1960" s="315" t="str">
        <f t="shared" si="225"/>
        <v/>
      </c>
      <c r="Q1960" s="474">
        <f>SUM(P1960:P1966)</f>
        <v>0</v>
      </c>
      <c r="R1960" s="562" t="str">
        <f t="shared" si="224"/>
        <v/>
      </c>
    </row>
    <row r="1961" spans="2:18">
      <c r="B1961" s="517"/>
      <c r="C1961" s="622" t="str">
        <f>IF(STEP!C1961&lt;&gt;"",STEP!C1961,"")</f>
        <v/>
      </c>
      <c r="D1961" s="409" t="str">
        <f>IF(STEP!D1961&lt;&gt;"",STEP!D1961,"")</f>
        <v/>
      </c>
      <c r="E1961" s="410" t="str">
        <f>IF(STEP!E1961&lt;&gt;"",STEP!E1961,"")</f>
        <v/>
      </c>
      <c r="F1961" s="409" t="str">
        <f>IF(STEP!F1961&lt;&gt;"",STEP!F1961,"")</f>
        <v/>
      </c>
      <c r="G1961" s="508" t="str">
        <f>IF(STEP!C1961&lt;&gt;"",STEP!AD1961,"")</f>
        <v/>
      </c>
      <c r="H1961" s="407" t="str">
        <f>IF(AND(STEP!$G1961="",$J$8&lt;&gt;"ON"),"",IF(月報!AX1961&lt;&gt;"",月報!AX1961,IF(STEP!G1961&lt;&gt;"",STEP!G1961,"")))</f>
        <v/>
      </c>
      <c r="I1961" s="408" t="str">
        <f>IF(AND(STEP!$G1961="",$J$8&lt;&gt;"ON"),"",IF(月報!AZ1961&lt;&gt;"",月報!AZ1961,IF(STEP!H1961&lt;&gt;"",STEP!H1961,"")))</f>
        <v/>
      </c>
      <c r="J1961" s="408" t="str">
        <f>IF(AND(STEP!$G1961="",$J$8&lt;&gt;"ON"),"",IF(月報!BA1961&lt;&gt;"",月報!BA1961,IF(STEP!J1961&lt;&gt;"",STEP!J1961/24,"")))</f>
        <v/>
      </c>
      <c r="K1961" s="421" t="str">
        <f>IF(STEP!X1961&lt;&gt;"",STEP!X1961,"")</f>
        <v/>
      </c>
      <c r="L1961" s="421" t="str">
        <f>IF(STEP!Y1961&lt;&gt;"",STEP!Y1961,"")</f>
        <v/>
      </c>
      <c r="M1961" s="421" t="str">
        <f>IF(STEP!Z1961&lt;&gt;"",STEP!Z1961,"")</f>
        <v/>
      </c>
      <c r="N1961" s="422" t="str">
        <f>IF(STEP!R1961&lt;&gt;"",STEP!R1961,"")</f>
        <v/>
      </c>
      <c r="O1961" s="423" t="str">
        <f>IF(STEP!S1961&lt;&gt;"",STEP!S1961,"")</f>
        <v/>
      </c>
      <c r="P1961" s="316" t="str">
        <f t="shared" si="225"/>
        <v/>
      </c>
      <c r="Q1961" s="336"/>
      <c r="R1961" s="560" t="str">
        <f t="shared" si="224"/>
        <v/>
      </c>
    </row>
    <row r="1962" spans="2:18">
      <c r="B1962" s="517"/>
      <c r="C1962" s="622" t="str">
        <f>IF(STEP!C1962&lt;&gt;"",STEP!C1962,"")</f>
        <v/>
      </c>
      <c r="D1962" s="409" t="str">
        <f>IF(STEP!D1962&lt;&gt;"",STEP!D1962,"")</f>
        <v/>
      </c>
      <c r="E1962" s="410" t="str">
        <f>IF(STEP!E1962&lt;&gt;"",STEP!E1962,"")</f>
        <v/>
      </c>
      <c r="F1962" s="409" t="str">
        <f>IF(STEP!F1962&lt;&gt;"",STEP!F1962,"")</f>
        <v/>
      </c>
      <c r="G1962" s="508" t="str">
        <f>IF(STEP!C1962&lt;&gt;"",STEP!AD1962,"")</f>
        <v/>
      </c>
      <c r="H1962" s="407" t="str">
        <f>IF(AND(STEP!$G1962="",$J$8&lt;&gt;"ON"),"",IF(月報!AX1962&lt;&gt;"",月報!AX1962,IF(STEP!G1962&lt;&gt;"",STEP!G1962,"")))</f>
        <v/>
      </c>
      <c r="I1962" s="408" t="str">
        <f>IF(AND(STEP!$G1962="",$J$8&lt;&gt;"ON"),"",IF(月報!AZ1962&lt;&gt;"",月報!AZ1962,IF(STEP!H1962&lt;&gt;"",STEP!H1962,"")))</f>
        <v/>
      </c>
      <c r="J1962" s="408" t="str">
        <f>IF(AND(STEP!$G1962="",$J$8&lt;&gt;"ON"),"",IF(月報!BA1962&lt;&gt;"",月報!BA1962,IF(STEP!J1962&lt;&gt;"",STEP!J1962/24,"")))</f>
        <v/>
      </c>
      <c r="K1962" s="421" t="str">
        <f>IF(STEP!X1962&lt;&gt;"",STEP!X1962,"")</f>
        <v/>
      </c>
      <c r="L1962" s="421" t="str">
        <f>IF(STEP!Y1962&lt;&gt;"",STEP!Y1962,"")</f>
        <v/>
      </c>
      <c r="M1962" s="421" t="str">
        <f>IF(STEP!Z1962&lt;&gt;"",STEP!Z1962,"")</f>
        <v/>
      </c>
      <c r="N1962" s="422" t="str">
        <f>IF(STEP!R1962&lt;&gt;"",STEP!R1962,"")</f>
        <v/>
      </c>
      <c r="O1962" s="423" t="str">
        <f>IF(STEP!S1962&lt;&gt;"",STEP!S1962,"")</f>
        <v/>
      </c>
      <c r="P1962" s="316" t="str">
        <f t="shared" si="225"/>
        <v/>
      </c>
      <c r="Q1962" s="336"/>
      <c r="R1962" s="560" t="str">
        <f t="shared" si="224"/>
        <v/>
      </c>
    </row>
    <row r="1963" spans="2:18">
      <c r="B1963" s="517"/>
      <c r="C1963" s="622" t="str">
        <f>IF(STEP!C1963&lt;&gt;"",STEP!C1963,"")</f>
        <v/>
      </c>
      <c r="D1963" s="409" t="str">
        <f>IF(STEP!D1963&lt;&gt;"",STEP!D1963,"")</f>
        <v/>
      </c>
      <c r="E1963" s="410" t="str">
        <f>IF(STEP!E1963&lt;&gt;"",STEP!E1963,"")</f>
        <v/>
      </c>
      <c r="F1963" s="409" t="str">
        <f>IF(STEP!F1963&lt;&gt;"",STEP!F1963,"")</f>
        <v/>
      </c>
      <c r="G1963" s="508" t="str">
        <f>IF(STEP!C1963&lt;&gt;"",STEP!AD1963,"")</f>
        <v/>
      </c>
      <c r="H1963" s="407" t="str">
        <f>IF(AND(STEP!$G1963="",$J$8&lt;&gt;"ON"),"",IF(月報!AX1963&lt;&gt;"",月報!AX1963,IF(STEP!G1963&lt;&gt;"",STEP!G1963,"")))</f>
        <v/>
      </c>
      <c r="I1963" s="408" t="str">
        <f>IF(AND(STEP!$G1963="",$J$8&lt;&gt;"ON"),"",IF(月報!AZ1963&lt;&gt;"",月報!AZ1963,IF(STEP!H1963&lt;&gt;"",STEP!H1963,"")))</f>
        <v/>
      </c>
      <c r="J1963" s="408" t="str">
        <f>IF(AND(STEP!$G1963="",$J$8&lt;&gt;"ON"),"",IF(月報!BA1963&lt;&gt;"",月報!BA1963,IF(STEP!J1963&lt;&gt;"",STEP!J1963/24,"")))</f>
        <v/>
      </c>
      <c r="K1963" s="421" t="str">
        <f>IF(STEP!X1963&lt;&gt;"",STEP!X1963,"")</f>
        <v/>
      </c>
      <c r="L1963" s="421" t="str">
        <f>IF(STEP!Y1963&lt;&gt;"",STEP!Y1963,"")</f>
        <v/>
      </c>
      <c r="M1963" s="421" t="str">
        <f>IF(STEP!Z1963&lt;&gt;"",STEP!Z1963,"")</f>
        <v/>
      </c>
      <c r="N1963" s="422" t="str">
        <f>IF(STEP!R1963&lt;&gt;"",STEP!R1963,"")</f>
        <v/>
      </c>
      <c r="O1963" s="423" t="str">
        <f>IF(STEP!S1963&lt;&gt;"",STEP!S1963,"")</f>
        <v/>
      </c>
      <c r="P1963" s="316" t="str">
        <f t="shared" si="225"/>
        <v/>
      </c>
      <c r="Q1963" s="336"/>
      <c r="R1963" s="560" t="str">
        <f t="shared" si="224"/>
        <v/>
      </c>
    </row>
    <row r="1964" spans="2:18">
      <c r="B1964" s="517"/>
      <c r="C1964" s="622" t="str">
        <f>IF(STEP!C1964&lt;&gt;"",STEP!C1964,"")</f>
        <v/>
      </c>
      <c r="D1964" s="409" t="str">
        <f>IF(STEP!D1964&lt;&gt;"",STEP!D1964,"")</f>
        <v/>
      </c>
      <c r="E1964" s="410" t="str">
        <f>IF(STEP!E1964&lt;&gt;"",STEP!E1964,"")</f>
        <v/>
      </c>
      <c r="F1964" s="409" t="str">
        <f>IF(STEP!F1964&lt;&gt;"",STEP!F1964,"")</f>
        <v/>
      </c>
      <c r="G1964" s="508" t="str">
        <f>IF(STEP!C1964&lt;&gt;"",STEP!AD1964,"")</f>
        <v/>
      </c>
      <c r="H1964" s="407" t="str">
        <f>IF(AND(STEP!$G1964="",$J$8&lt;&gt;"ON"),"",IF(月報!AX1964&lt;&gt;"",月報!AX1964,IF(STEP!G1964&lt;&gt;"",STEP!G1964,"")))</f>
        <v/>
      </c>
      <c r="I1964" s="408" t="str">
        <f>IF(AND(STEP!$G1964="",$J$8&lt;&gt;"ON"),"",IF(月報!AZ1964&lt;&gt;"",月報!AZ1964,IF(STEP!H1964&lt;&gt;"",STEP!H1964,"")))</f>
        <v/>
      </c>
      <c r="J1964" s="408" t="str">
        <f>IF(AND(STEP!$G1964="",$J$8&lt;&gt;"ON"),"",IF(月報!BA1964&lt;&gt;"",月報!BA1964,IF(STEP!J1964&lt;&gt;"",STEP!J1964/24,"")))</f>
        <v/>
      </c>
      <c r="K1964" s="421" t="str">
        <f>IF(STEP!X1964&lt;&gt;"",STEP!X1964,"")</f>
        <v/>
      </c>
      <c r="L1964" s="421" t="str">
        <f>IF(STEP!Y1964&lt;&gt;"",STEP!Y1964,"")</f>
        <v/>
      </c>
      <c r="M1964" s="421" t="str">
        <f>IF(STEP!Z1964&lt;&gt;"",STEP!Z1964,"")</f>
        <v/>
      </c>
      <c r="N1964" s="422" t="str">
        <f>IF(STEP!R1964&lt;&gt;"",STEP!R1964,"")</f>
        <v/>
      </c>
      <c r="O1964" s="423" t="str">
        <f>IF(STEP!S1964&lt;&gt;"",STEP!S1964,"")</f>
        <v/>
      </c>
      <c r="P1964" s="316" t="str">
        <f t="shared" si="225"/>
        <v/>
      </c>
      <c r="Q1964" s="336"/>
      <c r="R1964" s="560" t="str">
        <f t="shared" si="224"/>
        <v/>
      </c>
    </row>
    <row r="1965" spans="2:18">
      <c r="B1965" s="517"/>
      <c r="C1965" s="622" t="str">
        <f>IF(STEP!C1965&lt;&gt;"",STEP!C1965,"")</f>
        <v/>
      </c>
      <c r="D1965" s="409" t="str">
        <f>IF(STEP!D1965&lt;&gt;"",STEP!D1965,"")</f>
        <v/>
      </c>
      <c r="E1965" s="410" t="str">
        <f>IF(STEP!E1965&lt;&gt;"",STEP!E1965,"")</f>
        <v/>
      </c>
      <c r="F1965" s="409" t="str">
        <f>IF(STEP!F1965&lt;&gt;"",STEP!F1965,"")</f>
        <v/>
      </c>
      <c r="G1965" s="508" t="str">
        <f>IF(STEP!C1965&lt;&gt;"",STEP!AD1965,"")</f>
        <v/>
      </c>
      <c r="H1965" s="407" t="str">
        <f>IF(AND(STEP!$G1965="",$J$8&lt;&gt;"ON"),"",IF(月報!AX1965&lt;&gt;"",月報!AX1965,IF(STEP!G1965&lt;&gt;"",STEP!G1965,"")))</f>
        <v/>
      </c>
      <c r="I1965" s="408" t="str">
        <f>IF(AND(STEP!$G1965="",$J$8&lt;&gt;"ON"),"",IF(月報!AZ1965&lt;&gt;"",月報!AZ1965,IF(STEP!H1965&lt;&gt;"",STEP!H1965,"")))</f>
        <v/>
      </c>
      <c r="J1965" s="408" t="str">
        <f>IF(AND(STEP!$G1965="",$J$8&lt;&gt;"ON"),"",IF(月報!BA1965&lt;&gt;"",月報!BA1965,IF(STEP!J1965&lt;&gt;"",STEP!J1965/24,"")))</f>
        <v/>
      </c>
      <c r="K1965" s="421" t="str">
        <f>IF(STEP!X1965&lt;&gt;"",STEP!X1965,"")</f>
        <v/>
      </c>
      <c r="L1965" s="421" t="str">
        <f>IF(STEP!Y1965&lt;&gt;"",STEP!Y1965,"")</f>
        <v/>
      </c>
      <c r="M1965" s="421" t="str">
        <f>IF(STEP!Z1965&lt;&gt;"",STEP!Z1965,"")</f>
        <v/>
      </c>
      <c r="N1965" s="422" t="str">
        <f>IF(STEP!R1965&lt;&gt;"",STEP!R1965,"")</f>
        <v/>
      </c>
      <c r="O1965" s="423" t="str">
        <f>IF(STEP!S1965&lt;&gt;"",STEP!S1965,"")</f>
        <v/>
      </c>
      <c r="P1965" s="316" t="str">
        <f t="shared" si="225"/>
        <v/>
      </c>
      <c r="Q1965" s="336"/>
      <c r="R1965" s="560" t="str">
        <f t="shared" si="224"/>
        <v/>
      </c>
    </row>
    <row r="1966" spans="2:18">
      <c r="B1966" s="517"/>
      <c r="C1966" s="623" t="str">
        <f>IF(STEP!C1966&lt;&gt;"",STEP!C1966,"")</f>
        <v/>
      </c>
      <c r="D1966" s="411" t="str">
        <f>IF(STEP!D1966&lt;&gt;"",STEP!D1966,"")</f>
        <v/>
      </c>
      <c r="E1966" s="412" t="str">
        <f>IF(STEP!E1966&lt;&gt;"",STEP!E1966,"")</f>
        <v/>
      </c>
      <c r="F1966" s="411" t="str">
        <f>IF(STEP!F1966&lt;&gt;"",STEP!F1966,"")</f>
        <v/>
      </c>
      <c r="G1966" s="413" t="str">
        <f>IF(STEP!C1966&lt;&gt;"",STEP!AD1966,"")</f>
        <v/>
      </c>
      <c r="H1966" s="413" t="str">
        <f>IF(AND(STEP!$G1966="",$J$8&lt;&gt;"ON"),"",IF(月報!AX1966&lt;&gt;"",月報!AX1966,IF(STEP!G1966&lt;&gt;"",STEP!G1966,"")))</f>
        <v/>
      </c>
      <c r="I1966" s="414" t="str">
        <f>IF(AND(STEP!$G1966="",$J$8&lt;&gt;"ON"),"",IF(月報!AZ1966&lt;&gt;"",月報!AZ1966,IF(STEP!H1966&lt;&gt;"",STEP!H1966,"")))</f>
        <v/>
      </c>
      <c r="J1966" s="414" t="str">
        <f>IF(AND(STEP!$G1966="",$J$8&lt;&gt;"ON"),"",IF(月報!BA1966&lt;&gt;"",月報!BA1966,IF(STEP!J1966&lt;&gt;"",STEP!J1966/24,"")))</f>
        <v/>
      </c>
      <c r="K1966" s="414" t="str">
        <f>IF(STEP!X1966&lt;&gt;"",STEP!X1966,"")</f>
        <v/>
      </c>
      <c r="L1966" s="414" t="str">
        <f>IF(STEP!Y1966&lt;&gt;"",STEP!Y1966,"")</f>
        <v/>
      </c>
      <c r="M1966" s="414" t="str">
        <f>IF(STEP!Z1966&lt;&gt;"",STEP!Z1966,"")</f>
        <v/>
      </c>
      <c r="N1966" s="424" t="str">
        <f>IF(STEP!R1966&lt;&gt;"",STEP!R1966,"")</f>
        <v/>
      </c>
      <c r="O1966" s="425" t="str">
        <f>IF(STEP!S1966&lt;&gt;"",STEP!S1966,"")</f>
        <v/>
      </c>
      <c r="P1966" s="317" t="str">
        <f t="shared" si="225"/>
        <v/>
      </c>
      <c r="Q1966" s="473"/>
      <c r="R1966" s="561" t="str">
        <f t="shared" si="224"/>
        <v/>
      </c>
    </row>
    <row r="1967" spans="2:18">
      <c r="B1967" s="517"/>
      <c r="C1967" s="624" t="str">
        <f>IF(STEP!C1967&lt;&gt;"",STEP!C1967,"")</f>
        <v/>
      </c>
      <c r="D1967" s="405" t="str">
        <f>IF(STEP!D1967&lt;&gt;"",STEP!D1967,"")</f>
        <v/>
      </c>
      <c r="E1967" s="406" t="str">
        <f>IF(STEP!E1967&lt;&gt;"",STEP!E1967,"")</f>
        <v/>
      </c>
      <c r="F1967" s="405" t="str">
        <f>IF(STEP!F1967&lt;&gt;"",STEP!F1967,"")</f>
        <v/>
      </c>
      <c r="G1967" s="407" t="str">
        <f>IF(STEP!C1967&lt;&gt;"",STEP!AD1967,"")</f>
        <v/>
      </c>
      <c r="H1967" s="407" t="str">
        <f>IF(AND(STEP!$G1967="",$J$8&lt;&gt;"ON"),"",IF(月報!AX1967&lt;&gt;"",月報!AX1967,IF(STEP!G1967&lt;&gt;"",STEP!G1967,"")))</f>
        <v/>
      </c>
      <c r="I1967" s="408" t="str">
        <f>IF(AND(STEP!$G1967="",$J$8&lt;&gt;"ON"),"",IF(月報!AZ1967&lt;&gt;"",月報!AZ1967,IF(STEP!H1967&lt;&gt;"",STEP!H1967,"")))</f>
        <v/>
      </c>
      <c r="J1967" s="408" t="str">
        <f>IF(AND(STEP!$G1967="",$J$8&lt;&gt;"ON"),"",IF(月報!BA1967&lt;&gt;"",月報!BA1967,IF(STEP!J1967&lt;&gt;"",STEP!J1967/24,"")))</f>
        <v/>
      </c>
      <c r="K1967" s="408" t="str">
        <f>IF(STEP!X1967&lt;&gt;"",STEP!X1967,"")</f>
        <v/>
      </c>
      <c r="L1967" s="408" t="str">
        <f>IF(STEP!Y1967&lt;&gt;"",STEP!Y1967,"")</f>
        <v/>
      </c>
      <c r="M1967" s="408" t="str">
        <f>IF(STEP!Z1967&lt;&gt;"",STEP!Z1967,"")</f>
        <v/>
      </c>
      <c r="N1967" s="419" t="str">
        <f>IF(STEP!R1967&lt;&gt;"",STEP!R1967,"")</f>
        <v/>
      </c>
      <c r="O1967" s="420" t="str">
        <f>IF(STEP!S1967&lt;&gt;"",STEP!S1967,"")</f>
        <v/>
      </c>
      <c r="P1967" s="315" t="str">
        <f t="shared" si="225"/>
        <v/>
      </c>
      <c r="Q1967" s="474">
        <f>SUM(P1967:P1973)</f>
        <v>0</v>
      </c>
      <c r="R1967" s="562" t="str">
        <f t="shared" si="224"/>
        <v/>
      </c>
    </row>
    <row r="1968" spans="2:18">
      <c r="B1968" s="517"/>
      <c r="C1968" s="622" t="str">
        <f>IF(STEP!C1968&lt;&gt;"",STEP!C1968,"")</f>
        <v/>
      </c>
      <c r="D1968" s="409" t="str">
        <f>IF(STEP!D1968&lt;&gt;"",STEP!D1968,"")</f>
        <v/>
      </c>
      <c r="E1968" s="410" t="str">
        <f>IF(STEP!E1968&lt;&gt;"",STEP!E1968,"")</f>
        <v/>
      </c>
      <c r="F1968" s="409" t="str">
        <f>IF(STEP!F1968&lt;&gt;"",STEP!F1968,"")</f>
        <v/>
      </c>
      <c r="G1968" s="508" t="str">
        <f>IF(STEP!C1968&lt;&gt;"",STEP!AD1968,"")</f>
        <v/>
      </c>
      <c r="H1968" s="407" t="str">
        <f>IF(AND(STEP!$G1968="",$J$8&lt;&gt;"ON"),"",IF(月報!AX1968&lt;&gt;"",月報!AX1968,IF(STEP!G1968&lt;&gt;"",STEP!G1968,"")))</f>
        <v/>
      </c>
      <c r="I1968" s="408" t="str">
        <f>IF(AND(STEP!$G1968="",$J$8&lt;&gt;"ON"),"",IF(月報!AZ1968&lt;&gt;"",月報!AZ1968,IF(STEP!H1968&lt;&gt;"",STEP!H1968,"")))</f>
        <v/>
      </c>
      <c r="J1968" s="408" t="str">
        <f>IF(AND(STEP!$G1968="",$J$8&lt;&gt;"ON"),"",IF(月報!BA1968&lt;&gt;"",月報!BA1968,IF(STEP!J1968&lt;&gt;"",STEP!J1968/24,"")))</f>
        <v/>
      </c>
      <c r="K1968" s="421" t="str">
        <f>IF(STEP!X1968&lt;&gt;"",STEP!X1968,"")</f>
        <v/>
      </c>
      <c r="L1968" s="421" t="str">
        <f>IF(STEP!Y1968&lt;&gt;"",STEP!Y1968,"")</f>
        <v/>
      </c>
      <c r="M1968" s="421" t="str">
        <f>IF(STEP!Z1968&lt;&gt;"",STEP!Z1968,"")</f>
        <v/>
      </c>
      <c r="N1968" s="422" t="str">
        <f>IF(STEP!R1968&lt;&gt;"",STEP!R1968,"")</f>
        <v/>
      </c>
      <c r="O1968" s="423" t="str">
        <f>IF(STEP!S1968&lt;&gt;"",STEP!S1968,"")</f>
        <v/>
      </c>
      <c r="P1968" s="316" t="str">
        <f t="shared" si="225"/>
        <v/>
      </c>
      <c r="Q1968" s="336"/>
      <c r="R1968" s="560" t="str">
        <f t="shared" si="224"/>
        <v/>
      </c>
    </row>
    <row r="1969" spans="2:18">
      <c r="B1969" s="517"/>
      <c r="C1969" s="622" t="str">
        <f>IF(STEP!C1969&lt;&gt;"",STEP!C1969,"")</f>
        <v/>
      </c>
      <c r="D1969" s="409" t="str">
        <f>IF(STEP!D1969&lt;&gt;"",STEP!D1969,"")</f>
        <v/>
      </c>
      <c r="E1969" s="410" t="str">
        <f>IF(STEP!E1969&lt;&gt;"",STEP!E1969,"")</f>
        <v/>
      </c>
      <c r="F1969" s="409" t="str">
        <f>IF(STEP!F1969&lt;&gt;"",STEP!F1969,"")</f>
        <v/>
      </c>
      <c r="G1969" s="508" t="str">
        <f>IF(STEP!C1969&lt;&gt;"",STEP!AD1969,"")</f>
        <v/>
      </c>
      <c r="H1969" s="407" t="str">
        <f>IF(AND(STEP!$G1969="",$J$8&lt;&gt;"ON"),"",IF(月報!AX1969&lt;&gt;"",月報!AX1969,IF(STEP!G1969&lt;&gt;"",STEP!G1969,"")))</f>
        <v/>
      </c>
      <c r="I1969" s="408" t="str">
        <f>IF(AND(STEP!$G1969="",$J$8&lt;&gt;"ON"),"",IF(月報!AZ1969&lt;&gt;"",月報!AZ1969,IF(STEP!H1969&lt;&gt;"",STEP!H1969,"")))</f>
        <v/>
      </c>
      <c r="J1969" s="408" t="str">
        <f>IF(AND(STEP!$G1969="",$J$8&lt;&gt;"ON"),"",IF(月報!BA1969&lt;&gt;"",月報!BA1969,IF(STEP!J1969&lt;&gt;"",STEP!J1969/24,"")))</f>
        <v/>
      </c>
      <c r="K1969" s="421" t="str">
        <f>IF(STEP!X1969&lt;&gt;"",STEP!X1969,"")</f>
        <v/>
      </c>
      <c r="L1969" s="421" t="str">
        <f>IF(STEP!Y1969&lt;&gt;"",STEP!Y1969,"")</f>
        <v/>
      </c>
      <c r="M1969" s="421" t="str">
        <f>IF(STEP!Z1969&lt;&gt;"",STEP!Z1969,"")</f>
        <v/>
      </c>
      <c r="N1969" s="422" t="str">
        <f>IF(STEP!R1969&lt;&gt;"",STEP!R1969,"")</f>
        <v/>
      </c>
      <c r="O1969" s="423" t="str">
        <f>IF(STEP!S1969&lt;&gt;"",STEP!S1969,"")</f>
        <v/>
      </c>
      <c r="P1969" s="316" t="str">
        <f t="shared" si="225"/>
        <v/>
      </c>
      <c r="Q1969" s="336"/>
      <c r="R1969" s="560" t="str">
        <f t="shared" si="224"/>
        <v/>
      </c>
    </row>
    <row r="1970" spans="2:18">
      <c r="B1970" s="517"/>
      <c r="C1970" s="622" t="str">
        <f>IF(STEP!C1970&lt;&gt;"",STEP!C1970,"")</f>
        <v/>
      </c>
      <c r="D1970" s="409" t="str">
        <f>IF(STEP!D1970&lt;&gt;"",STEP!D1970,"")</f>
        <v/>
      </c>
      <c r="E1970" s="410" t="str">
        <f>IF(STEP!E1970&lt;&gt;"",STEP!E1970,"")</f>
        <v/>
      </c>
      <c r="F1970" s="409" t="str">
        <f>IF(STEP!F1970&lt;&gt;"",STEP!F1970,"")</f>
        <v/>
      </c>
      <c r="G1970" s="508" t="str">
        <f>IF(STEP!C1970&lt;&gt;"",STEP!AD1970,"")</f>
        <v/>
      </c>
      <c r="H1970" s="407" t="str">
        <f>IF(AND(STEP!$G1970="",$J$8&lt;&gt;"ON"),"",IF(月報!AX1970&lt;&gt;"",月報!AX1970,IF(STEP!G1970&lt;&gt;"",STEP!G1970,"")))</f>
        <v/>
      </c>
      <c r="I1970" s="408" t="str">
        <f>IF(AND(STEP!$G1970="",$J$8&lt;&gt;"ON"),"",IF(月報!AZ1970&lt;&gt;"",月報!AZ1970,IF(STEP!H1970&lt;&gt;"",STEP!H1970,"")))</f>
        <v/>
      </c>
      <c r="J1970" s="408" t="str">
        <f>IF(AND(STEP!$G1970="",$J$8&lt;&gt;"ON"),"",IF(月報!BA1970&lt;&gt;"",月報!BA1970,IF(STEP!J1970&lt;&gt;"",STEP!J1970/24,"")))</f>
        <v/>
      </c>
      <c r="K1970" s="421" t="str">
        <f>IF(STEP!X1970&lt;&gt;"",STEP!X1970,"")</f>
        <v/>
      </c>
      <c r="L1970" s="421" t="str">
        <f>IF(STEP!Y1970&lt;&gt;"",STEP!Y1970,"")</f>
        <v/>
      </c>
      <c r="M1970" s="421" t="str">
        <f>IF(STEP!Z1970&lt;&gt;"",STEP!Z1970,"")</f>
        <v/>
      </c>
      <c r="N1970" s="422" t="str">
        <f>IF(STEP!R1970&lt;&gt;"",STEP!R1970,"")</f>
        <v/>
      </c>
      <c r="O1970" s="423" t="str">
        <f>IF(STEP!S1970&lt;&gt;"",STEP!S1970,"")</f>
        <v/>
      </c>
      <c r="P1970" s="316" t="str">
        <f t="shared" si="225"/>
        <v/>
      </c>
      <c r="Q1970" s="336"/>
      <c r="R1970" s="560" t="str">
        <f t="shared" si="224"/>
        <v/>
      </c>
    </row>
    <row r="1971" spans="2:18">
      <c r="B1971" s="517"/>
      <c r="C1971" s="622" t="str">
        <f>IF(STEP!C1971&lt;&gt;"",STEP!C1971,"")</f>
        <v/>
      </c>
      <c r="D1971" s="409" t="str">
        <f>IF(STEP!D1971&lt;&gt;"",STEP!D1971,"")</f>
        <v/>
      </c>
      <c r="E1971" s="410" t="str">
        <f>IF(STEP!E1971&lt;&gt;"",STEP!E1971,"")</f>
        <v/>
      </c>
      <c r="F1971" s="409" t="str">
        <f>IF(STEP!F1971&lt;&gt;"",STEP!F1971,"")</f>
        <v/>
      </c>
      <c r="G1971" s="508" t="str">
        <f>IF(STEP!C1971&lt;&gt;"",STEP!AD1971,"")</f>
        <v/>
      </c>
      <c r="H1971" s="407" t="str">
        <f>IF(AND(STEP!$G1971="",$J$8&lt;&gt;"ON"),"",IF(月報!AX1971&lt;&gt;"",月報!AX1971,IF(STEP!G1971&lt;&gt;"",STEP!G1971,"")))</f>
        <v/>
      </c>
      <c r="I1971" s="408" t="str">
        <f>IF(AND(STEP!$G1971="",$J$8&lt;&gt;"ON"),"",IF(月報!AZ1971&lt;&gt;"",月報!AZ1971,IF(STEP!H1971&lt;&gt;"",STEP!H1971,"")))</f>
        <v/>
      </c>
      <c r="J1971" s="408" t="str">
        <f>IF(AND(STEP!$G1971="",$J$8&lt;&gt;"ON"),"",IF(月報!BA1971&lt;&gt;"",月報!BA1971,IF(STEP!J1971&lt;&gt;"",STEP!J1971/24,"")))</f>
        <v/>
      </c>
      <c r="K1971" s="421" t="str">
        <f>IF(STEP!X1971&lt;&gt;"",STEP!X1971,"")</f>
        <v/>
      </c>
      <c r="L1971" s="421" t="str">
        <f>IF(STEP!Y1971&lt;&gt;"",STEP!Y1971,"")</f>
        <v/>
      </c>
      <c r="M1971" s="421" t="str">
        <f>IF(STEP!Z1971&lt;&gt;"",STEP!Z1971,"")</f>
        <v/>
      </c>
      <c r="N1971" s="422" t="str">
        <f>IF(STEP!R1971&lt;&gt;"",STEP!R1971,"")</f>
        <v/>
      </c>
      <c r="O1971" s="423" t="str">
        <f>IF(STEP!S1971&lt;&gt;"",STEP!S1971,"")</f>
        <v/>
      </c>
      <c r="P1971" s="316" t="str">
        <f t="shared" si="225"/>
        <v/>
      </c>
      <c r="Q1971" s="336"/>
      <c r="R1971" s="560" t="str">
        <f t="shared" si="224"/>
        <v/>
      </c>
    </row>
    <row r="1972" spans="2:18">
      <c r="B1972" s="517"/>
      <c r="C1972" s="622" t="str">
        <f>IF(STEP!C1972&lt;&gt;"",STEP!C1972,"")</f>
        <v/>
      </c>
      <c r="D1972" s="409" t="str">
        <f>IF(STEP!D1972&lt;&gt;"",STEP!D1972,"")</f>
        <v/>
      </c>
      <c r="E1972" s="410" t="str">
        <f>IF(STEP!E1972&lt;&gt;"",STEP!E1972,"")</f>
        <v/>
      </c>
      <c r="F1972" s="409" t="str">
        <f>IF(STEP!F1972&lt;&gt;"",STEP!F1972,"")</f>
        <v/>
      </c>
      <c r="G1972" s="508" t="str">
        <f>IF(STEP!C1972&lt;&gt;"",STEP!AD1972,"")</f>
        <v/>
      </c>
      <c r="H1972" s="407" t="str">
        <f>IF(AND(STEP!$G1972="",$J$8&lt;&gt;"ON"),"",IF(月報!AX1972&lt;&gt;"",月報!AX1972,IF(STEP!G1972&lt;&gt;"",STEP!G1972,"")))</f>
        <v/>
      </c>
      <c r="I1972" s="408" t="str">
        <f>IF(AND(STEP!$G1972="",$J$8&lt;&gt;"ON"),"",IF(月報!AZ1972&lt;&gt;"",月報!AZ1972,IF(STEP!H1972&lt;&gt;"",STEP!H1972,"")))</f>
        <v/>
      </c>
      <c r="J1972" s="408" t="str">
        <f>IF(AND(STEP!$G1972="",$J$8&lt;&gt;"ON"),"",IF(月報!BA1972&lt;&gt;"",月報!BA1972,IF(STEP!J1972&lt;&gt;"",STEP!J1972/24,"")))</f>
        <v/>
      </c>
      <c r="K1972" s="421" t="str">
        <f>IF(STEP!X1972&lt;&gt;"",STEP!X1972,"")</f>
        <v/>
      </c>
      <c r="L1972" s="421" t="str">
        <f>IF(STEP!Y1972&lt;&gt;"",STEP!Y1972,"")</f>
        <v/>
      </c>
      <c r="M1972" s="421" t="str">
        <f>IF(STEP!Z1972&lt;&gt;"",STEP!Z1972,"")</f>
        <v/>
      </c>
      <c r="N1972" s="422" t="str">
        <f>IF(STEP!R1972&lt;&gt;"",STEP!R1972,"")</f>
        <v/>
      </c>
      <c r="O1972" s="423" t="str">
        <f>IF(STEP!S1972&lt;&gt;"",STEP!S1972,"")</f>
        <v/>
      </c>
      <c r="P1972" s="316" t="str">
        <f t="shared" si="225"/>
        <v/>
      </c>
      <c r="Q1972" s="336"/>
      <c r="R1972" s="560" t="str">
        <f t="shared" si="224"/>
        <v/>
      </c>
    </row>
    <row r="1973" spans="2:18">
      <c r="B1973" s="517"/>
      <c r="C1973" s="623" t="str">
        <f>IF(STEP!C1973&lt;&gt;"",STEP!C1973,"")</f>
        <v/>
      </c>
      <c r="D1973" s="411" t="str">
        <f>IF(STEP!D1973&lt;&gt;"",STEP!D1973,"")</f>
        <v/>
      </c>
      <c r="E1973" s="412" t="str">
        <f>IF(STEP!E1973&lt;&gt;"",STEP!E1973,"")</f>
        <v/>
      </c>
      <c r="F1973" s="411" t="str">
        <f>IF(STEP!F1973&lt;&gt;"",STEP!F1973,"")</f>
        <v/>
      </c>
      <c r="G1973" s="413" t="str">
        <f>IF(STEP!C1973&lt;&gt;"",STEP!AD1973,"")</f>
        <v/>
      </c>
      <c r="H1973" s="413" t="str">
        <f>IF(AND(STEP!$G1973="",$J$8&lt;&gt;"ON"),"",IF(月報!AX1973&lt;&gt;"",月報!AX1973,IF(STEP!G1973&lt;&gt;"",STEP!G1973,"")))</f>
        <v/>
      </c>
      <c r="I1973" s="414" t="str">
        <f>IF(AND(STEP!$G1973="",$J$8&lt;&gt;"ON"),"",IF(月報!AZ1973&lt;&gt;"",月報!AZ1973,IF(STEP!H1973&lt;&gt;"",STEP!H1973,"")))</f>
        <v/>
      </c>
      <c r="J1973" s="414" t="str">
        <f>IF(AND(STEP!$G1973="",$J$8&lt;&gt;"ON"),"",IF(月報!BA1973&lt;&gt;"",月報!BA1973,IF(STEP!J1973&lt;&gt;"",STEP!J1973/24,"")))</f>
        <v/>
      </c>
      <c r="K1973" s="414" t="str">
        <f>IF(STEP!X1973&lt;&gt;"",STEP!X1973,"")</f>
        <v/>
      </c>
      <c r="L1973" s="414" t="str">
        <f>IF(STEP!Y1973&lt;&gt;"",STEP!Y1973,"")</f>
        <v/>
      </c>
      <c r="M1973" s="414" t="str">
        <f>IF(STEP!Z1973&lt;&gt;"",STEP!Z1973,"")</f>
        <v/>
      </c>
      <c r="N1973" s="424" t="str">
        <f>IF(STEP!R1973&lt;&gt;"",STEP!R1973,"")</f>
        <v/>
      </c>
      <c r="O1973" s="425" t="str">
        <f>IF(STEP!S1973&lt;&gt;"",STEP!S1973,"")</f>
        <v/>
      </c>
      <c r="P1973" s="317" t="str">
        <f t="shared" si="225"/>
        <v/>
      </c>
      <c r="Q1973" s="473"/>
      <c r="R1973" s="561" t="str">
        <f t="shared" si="224"/>
        <v/>
      </c>
    </row>
    <row r="1974" spans="2:18">
      <c r="B1974" s="517"/>
      <c r="C1974" s="624" t="str">
        <f>IF(STEP!C1974&lt;&gt;"",STEP!C1974,"")</f>
        <v/>
      </c>
      <c r="D1974" s="405" t="str">
        <f>IF(STEP!D1974&lt;&gt;"",STEP!D1974,"")</f>
        <v/>
      </c>
      <c r="E1974" s="406" t="str">
        <f>IF(STEP!E1974&lt;&gt;"",STEP!E1974,"")</f>
        <v/>
      </c>
      <c r="F1974" s="405" t="str">
        <f>IF(STEP!F1974&lt;&gt;"",STEP!F1974,"")</f>
        <v/>
      </c>
      <c r="G1974" s="407" t="str">
        <f>IF(STEP!C1974&lt;&gt;"",STEP!AD1974,"")</f>
        <v/>
      </c>
      <c r="H1974" s="407" t="str">
        <f>IF(AND(STEP!$G1974="",$J$8&lt;&gt;"ON"),"",IF(月報!AX1974&lt;&gt;"",月報!AX1974,IF(STEP!G1974&lt;&gt;"",STEP!G1974,"")))</f>
        <v/>
      </c>
      <c r="I1974" s="408" t="str">
        <f>IF(AND(STEP!$G1974="",$J$8&lt;&gt;"ON"),"",IF(月報!AZ1974&lt;&gt;"",月報!AZ1974,IF(STEP!H1974&lt;&gt;"",STEP!H1974,"")))</f>
        <v/>
      </c>
      <c r="J1974" s="408" t="str">
        <f>IF(AND(STEP!$G1974="",$J$8&lt;&gt;"ON"),"",IF(月報!BA1974&lt;&gt;"",月報!BA1974,IF(STEP!J1974&lt;&gt;"",STEP!J1974/24,"")))</f>
        <v/>
      </c>
      <c r="K1974" s="408" t="str">
        <f>IF(STEP!X1974&lt;&gt;"",STEP!X1974,"")</f>
        <v/>
      </c>
      <c r="L1974" s="408" t="str">
        <f>IF(STEP!Y1974&lt;&gt;"",STEP!Y1974,"")</f>
        <v/>
      </c>
      <c r="M1974" s="408" t="str">
        <f>IF(STEP!Z1974&lt;&gt;"",STEP!Z1974,"")</f>
        <v/>
      </c>
      <c r="N1974" s="419" t="str">
        <f>IF(STEP!R1974&lt;&gt;"",STEP!R1974,"")</f>
        <v/>
      </c>
      <c r="O1974" s="420" t="str">
        <f>IF(STEP!S1974&lt;&gt;"",STEP!S1974,"")</f>
        <v/>
      </c>
      <c r="P1974" s="315" t="str">
        <f t="shared" si="225"/>
        <v/>
      </c>
      <c r="Q1974" s="474">
        <f>SUM(P1974:P1980)</f>
        <v>0</v>
      </c>
      <c r="R1974" s="562" t="str">
        <f t="shared" si="224"/>
        <v/>
      </c>
    </row>
    <row r="1975" spans="2:18">
      <c r="B1975" s="517"/>
      <c r="C1975" s="622" t="str">
        <f>IF(STEP!C1975&lt;&gt;"",STEP!C1975,"")</f>
        <v/>
      </c>
      <c r="D1975" s="409" t="str">
        <f>IF(STEP!D1975&lt;&gt;"",STEP!D1975,"")</f>
        <v/>
      </c>
      <c r="E1975" s="410" t="str">
        <f>IF(STEP!E1975&lt;&gt;"",STEP!E1975,"")</f>
        <v/>
      </c>
      <c r="F1975" s="409" t="str">
        <f>IF(STEP!F1975&lt;&gt;"",STEP!F1975,"")</f>
        <v/>
      </c>
      <c r="G1975" s="508" t="str">
        <f>IF(STEP!C1975&lt;&gt;"",STEP!AD1975,"")</f>
        <v/>
      </c>
      <c r="H1975" s="407" t="str">
        <f>IF(AND(STEP!$G1975="",$J$8&lt;&gt;"ON"),"",IF(月報!AX1975&lt;&gt;"",月報!AX1975,IF(STEP!G1975&lt;&gt;"",STEP!G1975,"")))</f>
        <v/>
      </c>
      <c r="I1975" s="408" t="str">
        <f>IF(AND(STEP!$G1975="",$J$8&lt;&gt;"ON"),"",IF(月報!AZ1975&lt;&gt;"",月報!AZ1975,IF(STEP!H1975&lt;&gt;"",STEP!H1975,"")))</f>
        <v/>
      </c>
      <c r="J1975" s="408" t="str">
        <f>IF(AND(STEP!$G1975="",$J$8&lt;&gt;"ON"),"",IF(月報!BA1975&lt;&gt;"",月報!BA1975,IF(STEP!J1975&lt;&gt;"",STEP!J1975/24,"")))</f>
        <v/>
      </c>
      <c r="K1975" s="421" t="str">
        <f>IF(STEP!X1975&lt;&gt;"",STEP!X1975,"")</f>
        <v/>
      </c>
      <c r="L1975" s="421" t="str">
        <f>IF(STEP!Y1975&lt;&gt;"",STEP!Y1975,"")</f>
        <v/>
      </c>
      <c r="M1975" s="421" t="str">
        <f>IF(STEP!Z1975&lt;&gt;"",STEP!Z1975,"")</f>
        <v/>
      </c>
      <c r="N1975" s="422" t="str">
        <f>IF(STEP!R1975&lt;&gt;"",STEP!R1975,"")</f>
        <v/>
      </c>
      <c r="O1975" s="423" t="str">
        <f>IF(STEP!S1975&lt;&gt;"",STEP!S1975,"")</f>
        <v/>
      </c>
      <c r="P1975" s="316" t="str">
        <f t="shared" si="225"/>
        <v/>
      </c>
      <c r="Q1975" s="336"/>
      <c r="R1975" s="560" t="str">
        <f t="shared" si="224"/>
        <v/>
      </c>
    </row>
    <row r="1976" spans="2:18">
      <c r="B1976" s="517"/>
      <c r="C1976" s="622" t="str">
        <f>IF(STEP!C1976&lt;&gt;"",STEP!C1976,"")</f>
        <v/>
      </c>
      <c r="D1976" s="409" t="str">
        <f>IF(STEP!D1976&lt;&gt;"",STEP!D1976,"")</f>
        <v/>
      </c>
      <c r="E1976" s="410" t="str">
        <f>IF(STEP!E1976&lt;&gt;"",STEP!E1976,"")</f>
        <v/>
      </c>
      <c r="F1976" s="409" t="str">
        <f>IF(STEP!F1976&lt;&gt;"",STEP!F1976,"")</f>
        <v/>
      </c>
      <c r="G1976" s="508" t="str">
        <f>IF(STEP!C1976&lt;&gt;"",STEP!AD1976,"")</f>
        <v/>
      </c>
      <c r="H1976" s="407" t="str">
        <f>IF(AND(STEP!$G1976="",$J$8&lt;&gt;"ON"),"",IF(月報!AX1976&lt;&gt;"",月報!AX1976,IF(STEP!G1976&lt;&gt;"",STEP!G1976,"")))</f>
        <v/>
      </c>
      <c r="I1976" s="408" t="str">
        <f>IF(AND(STEP!$G1976="",$J$8&lt;&gt;"ON"),"",IF(月報!AZ1976&lt;&gt;"",月報!AZ1976,IF(STEP!H1976&lt;&gt;"",STEP!H1976,"")))</f>
        <v/>
      </c>
      <c r="J1976" s="408" t="str">
        <f>IF(AND(STEP!$G1976="",$J$8&lt;&gt;"ON"),"",IF(月報!BA1976&lt;&gt;"",月報!BA1976,IF(STEP!J1976&lt;&gt;"",STEP!J1976/24,"")))</f>
        <v/>
      </c>
      <c r="K1976" s="421" t="str">
        <f>IF(STEP!X1976&lt;&gt;"",STEP!X1976,"")</f>
        <v/>
      </c>
      <c r="L1976" s="421" t="str">
        <f>IF(STEP!Y1976&lt;&gt;"",STEP!Y1976,"")</f>
        <v/>
      </c>
      <c r="M1976" s="421" t="str">
        <f>IF(STEP!Z1976&lt;&gt;"",STEP!Z1976,"")</f>
        <v/>
      </c>
      <c r="N1976" s="422" t="str">
        <f>IF(STEP!R1976&lt;&gt;"",STEP!R1976,"")</f>
        <v/>
      </c>
      <c r="O1976" s="423" t="str">
        <f>IF(STEP!S1976&lt;&gt;"",STEP!S1976,"")</f>
        <v/>
      </c>
      <c r="P1976" s="316" t="str">
        <f t="shared" si="225"/>
        <v/>
      </c>
      <c r="Q1976" s="336"/>
      <c r="R1976" s="560" t="str">
        <f t="shared" ref="R1976:R2039" si="226">R1975</f>
        <v/>
      </c>
    </row>
    <row r="1977" spans="2:18">
      <c r="B1977" s="517"/>
      <c r="C1977" s="622" t="str">
        <f>IF(STEP!C1977&lt;&gt;"",STEP!C1977,"")</f>
        <v/>
      </c>
      <c r="D1977" s="409" t="str">
        <f>IF(STEP!D1977&lt;&gt;"",STEP!D1977,"")</f>
        <v/>
      </c>
      <c r="E1977" s="410" t="str">
        <f>IF(STEP!E1977&lt;&gt;"",STEP!E1977,"")</f>
        <v/>
      </c>
      <c r="F1977" s="409" t="str">
        <f>IF(STEP!F1977&lt;&gt;"",STEP!F1977,"")</f>
        <v/>
      </c>
      <c r="G1977" s="508" t="str">
        <f>IF(STEP!C1977&lt;&gt;"",STEP!AD1977,"")</f>
        <v/>
      </c>
      <c r="H1977" s="407" t="str">
        <f>IF(AND(STEP!$G1977="",$J$8&lt;&gt;"ON"),"",IF(月報!AX1977&lt;&gt;"",月報!AX1977,IF(STEP!G1977&lt;&gt;"",STEP!G1977,"")))</f>
        <v/>
      </c>
      <c r="I1977" s="408" t="str">
        <f>IF(AND(STEP!$G1977="",$J$8&lt;&gt;"ON"),"",IF(月報!AZ1977&lt;&gt;"",月報!AZ1977,IF(STEP!H1977&lt;&gt;"",STEP!H1977,"")))</f>
        <v/>
      </c>
      <c r="J1977" s="408" t="str">
        <f>IF(AND(STEP!$G1977="",$J$8&lt;&gt;"ON"),"",IF(月報!BA1977&lt;&gt;"",月報!BA1977,IF(STEP!J1977&lt;&gt;"",STEP!J1977/24,"")))</f>
        <v/>
      </c>
      <c r="K1977" s="421" t="str">
        <f>IF(STEP!X1977&lt;&gt;"",STEP!X1977,"")</f>
        <v/>
      </c>
      <c r="L1977" s="421" t="str">
        <f>IF(STEP!Y1977&lt;&gt;"",STEP!Y1977,"")</f>
        <v/>
      </c>
      <c r="M1977" s="421" t="str">
        <f>IF(STEP!Z1977&lt;&gt;"",STEP!Z1977,"")</f>
        <v/>
      </c>
      <c r="N1977" s="422" t="str">
        <f>IF(STEP!R1977&lt;&gt;"",STEP!R1977,"")</f>
        <v/>
      </c>
      <c r="O1977" s="423" t="str">
        <f>IF(STEP!S1977&lt;&gt;"",STEP!S1977,"")</f>
        <v/>
      </c>
      <c r="P1977" s="316" t="str">
        <f t="shared" si="225"/>
        <v/>
      </c>
      <c r="Q1977" s="336"/>
      <c r="R1977" s="560" t="str">
        <f t="shared" si="226"/>
        <v/>
      </c>
    </row>
    <row r="1978" spans="2:18">
      <c r="B1978" s="517"/>
      <c r="C1978" s="622" t="str">
        <f>IF(STEP!C1978&lt;&gt;"",STEP!C1978,"")</f>
        <v/>
      </c>
      <c r="D1978" s="409" t="str">
        <f>IF(STEP!D1978&lt;&gt;"",STEP!D1978,"")</f>
        <v/>
      </c>
      <c r="E1978" s="410" t="str">
        <f>IF(STEP!E1978&lt;&gt;"",STEP!E1978,"")</f>
        <v/>
      </c>
      <c r="F1978" s="409" t="str">
        <f>IF(STEP!F1978&lt;&gt;"",STEP!F1978,"")</f>
        <v/>
      </c>
      <c r="G1978" s="508" t="str">
        <f>IF(STEP!C1978&lt;&gt;"",STEP!AD1978,"")</f>
        <v/>
      </c>
      <c r="H1978" s="407" t="str">
        <f>IF(AND(STEP!$G1978="",$J$8&lt;&gt;"ON"),"",IF(月報!AX1978&lt;&gt;"",月報!AX1978,IF(STEP!G1978&lt;&gt;"",STEP!G1978,"")))</f>
        <v/>
      </c>
      <c r="I1978" s="408" t="str">
        <f>IF(AND(STEP!$G1978="",$J$8&lt;&gt;"ON"),"",IF(月報!AZ1978&lt;&gt;"",月報!AZ1978,IF(STEP!H1978&lt;&gt;"",STEP!H1978,"")))</f>
        <v/>
      </c>
      <c r="J1978" s="408" t="str">
        <f>IF(AND(STEP!$G1978="",$J$8&lt;&gt;"ON"),"",IF(月報!BA1978&lt;&gt;"",月報!BA1978,IF(STEP!J1978&lt;&gt;"",STEP!J1978/24,"")))</f>
        <v/>
      </c>
      <c r="K1978" s="421" t="str">
        <f>IF(STEP!X1978&lt;&gt;"",STEP!X1978,"")</f>
        <v/>
      </c>
      <c r="L1978" s="421" t="str">
        <f>IF(STEP!Y1978&lt;&gt;"",STEP!Y1978,"")</f>
        <v/>
      </c>
      <c r="M1978" s="421" t="str">
        <f>IF(STEP!Z1978&lt;&gt;"",STEP!Z1978,"")</f>
        <v/>
      </c>
      <c r="N1978" s="422" t="str">
        <f>IF(STEP!R1978&lt;&gt;"",STEP!R1978,"")</f>
        <v/>
      </c>
      <c r="O1978" s="423" t="str">
        <f>IF(STEP!S1978&lt;&gt;"",STEP!S1978,"")</f>
        <v/>
      </c>
      <c r="P1978" s="316" t="str">
        <f t="shared" si="225"/>
        <v/>
      </c>
      <c r="Q1978" s="336"/>
      <c r="R1978" s="560" t="str">
        <f t="shared" si="226"/>
        <v/>
      </c>
    </row>
    <row r="1979" spans="2:18">
      <c r="B1979" s="517"/>
      <c r="C1979" s="622" t="str">
        <f>IF(STEP!C1979&lt;&gt;"",STEP!C1979,"")</f>
        <v/>
      </c>
      <c r="D1979" s="409" t="str">
        <f>IF(STEP!D1979&lt;&gt;"",STEP!D1979,"")</f>
        <v/>
      </c>
      <c r="E1979" s="410" t="str">
        <f>IF(STEP!E1979&lt;&gt;"",STEP!E1979,"")</f>
        <v/>
      </c>
      <c r="F1979" s="409" t="str">
        <f>IF(STEP!F1979&lt;&gt;"",STEP!F1979,"")</f>
        <v/>
      </c>
      <c r="G1979" s="508" t="str">
        <f>IF(STEP!C1979&lt;&gt;"",STEP!AD1979,"")</f>
        <v/>
      </c>
      <c r="H1979" s="407" t="str">
        <f>IF(AND(STEP!$G1979="",$J$8&lt;&gt;"ON"),"",IF(月報!AX1979&lt;&gt;"",月報!AX1979,IF(STEP!G1979&lt;&gt;"",STEP!G1979,"")))</f>
        <v/>
      </c>
      <c r="I1979" s="408" t="str">
        <f>IF(AND(STEP!$G1979="",$J$8&lt;&gt;"ON"),"",IF(月報!AZ1979&lt;&gt;"",月報!AZ1979,IF(STEP!H1979&lt;&gt;"",STEP!H1979,"")))</f>
        <v/>
      </c>
      <c r="J1979" s="408" t="str">
        <f>IF(AND(STEP!$G1979="",$J$8&lt;&gt;"ON"),"",IF(月報!BA1979&lt;&gt;"",月報!BA1979,IF(STEP!J1979&lt;&gt;"",STEP!J1979/24,"")))</f>
        <v/>
      </c>
      <c r="K1979" s="421" t="str">
        <f>IF(STEP!X1979&lt;&gt;"",STEP!X1979,"")</f>
        <v/>
      </c>
      <c r="L1979" s="421" t="str">
        <f>IF(STEP!Y1979&lt;&gt;"",STEP!Y1979,"")</f>
        <v/>
      </c>
      <c r="M1979" s="421" t="str">
        <f>IF(STEP!Z1979&lt;&gt;"",STEP!Z1979,"")</f>
        <v/>
      </c>
      <c r="N1979" s="422" t="str">
        <f>IF(STEP!R1979&lt;&gt;"",STEP!R1979,"")</f>
        <v/>
      </c>
      <c r="O1979" s="423" t="str">
        <f>IF(STEP!S1979&lt;&gt;"",STEP!S1979,"")</f>
        <v/>
      </c>
      <c r="P1979" s="316" t="str">
        <f t="shared" si="225"/>
        <v/>
      </c>
      <c r="Q1979" s="336"/>
      <c r="R1979" s="560" t="str">
        <f t="shared" si="226"/>
        <v/>
      </c>
    </row>
    <row r="1980" spans="2:18" ht="13.8" thickBot="1">
      <c r="B1980" s="518"/>
      <c r="C1980" s="625" t="str">
        <f>IF(STEP!C1980&lt;&gt;"",STEP!C1980,"")</f>
        <v/>
      </c>
      <c r="D1980" s="415" t="str">
        <f>IF(STEP!D1980&lt;&gt;"",STEP!D1980,"")</f>
        <v/>
      </c>
      <c r="E1980" s="416" t="str">
        <f>IF(STEP!E1980&lt;&gt;"",STEP!E1980,"")</f>
        <v/>
      </c>
      <c r="F1980" s="415" t="str">
        <f>IF(STEP!F1980&lt;&gt;"",STEP!F1980,"")</f>
        <v/>
      </c>
      <c r="G1980" s="417" t="str">
        <f>IF(STEP!C1980&lt;&gt;"",STEP!AD1980,"")</f>
        <v/>
      </c>
      <c r="H1980" s="417" t="str">
        <f>IF(AND(STEP!$G1980="",$J$8&lt;&gt;"ON"),"",IF(月報!AX1980&lt;&gt;"",月報!AX1980,IF(STEP!G1980&lt;&gt;"",STEP!G1980,"")))</f>
        <v/>
      </c>
      <c r="I1980" s="418" t="str">
        <f>IF(AND(STEP!$G1980="",$J$8&lt;&gt;"ON"),"",IF(月報!AZ1980&lt;&gt;"",月報!AZ1980,IF(STEP!H1980&lt;&gt;"",STEP!H1980,"")))</f>
        <v/>
      </c>
      <c r="J1980" s="418" t="str">
        <f>IF(AND(STEP!$G1980="",$J$8&lt;&gt;"ON"),"",IF(月報!BA1980&lt;&gt;"",月報!BA1980,IF(STEP!J1980&lt;&gt;"",STEP!J1980/24,"")))</f>
        <v/>
      </c>
      <c r="K1980" s="418" t="str">
        <f>IF(STEP!X1980&lt;&gt;"",STEP!X1980,"")</f>
        <v/>
      </c>
      <c r="L1980" s="418" t="str">
        <f>IF(STEP!Y1980&lt;&gt;"",STEP!Y1980,"")</f>
        <v/>
      </c>
      <c r="M1980" s="418" t="str">
        <f>IF(STEP!Z1980&lt;&gt;"",STEP!Z1980,"")</f>
        <v/>
      </c>
      <c r="N1980" s="426" t="str">
        <f>IF(STEP!R1980&lt;&gt;"",STEP!R1980,"")</f>
        <v/>
      </c>
      <c r="O1980" s="427" t="str">
        <f>IF(STEP!S1980&lt;&gt;"",STEP!S1980,"")</f>
        <v/>
      </c>
      <c r="P1980" s="318" t="str">
        <f t="shared" si="225"/>
        <v/>
      </c>
      <c r="Q1980" s="338"/>
      <c r="R1980" s="563" t="str">
        <f t="shared" si="226"/>
        <v/>
      </c>
    </row>
    <row r="1981" spans="2:18">
      <c r="B1981" s="516" t="s">
        <v>416</v>
      </c>
      <c r="C1981" s="626"/>
      <c r="D1981" s="324"/>
      <c r="E1981" s="325"/>
      <c r="F1981" s="578" t="s">
        <v>465</v>
      </c>
      <c r="G1981" s="320"/>
      <c r="H1981" s="320"/>
      <c r="I1981" s="326"/>
      <c r="J1981" s="326"/>
      <c r="K1981" s="326"/>
      <c r="L1981" s="326"/>
      <c r="M1981" s="326"/>
      <c r="N1981" s="327"/>
      <c r="O1981" s="328"/>
      <c r="P1981" s="335"/>
      <c r="Q1981" s="336"/>
      <c r="R1981" s="564" t="str">
        <f t="shared" si="226"/>
        <v/>
      </c>
    </row>
    <row r="1982" spans="2:18">
      <c r="B1982" s="516"/>
      <c r="C1982" s="626"/>
      <c r="D1982" s="324"/>
      <c r="E1982" s="325"/>
      <c r="F1982" s="324"/>
      <c r="G1982" s="320"/>
      <c r="H1982" s="320"/>
      <c r="I1982" s="326"/>
      <c r="J1982" s="326"/>
      <c r="K1982" s="326"/>
      <c r="L1982" s="326"/>
      <c r="M1982" s="326"/>
      <c r="N1982" s="327"/>
      <c r="O1982" s="328"/>
      <c r="P1982" s="335"/>
      <c r="Q1982" s="336"/>
      <c r="R1982" s="564" t="str">
        <f t="shared" si="226"/>
        <v/>
      </c>
    </row>
    <row r="1983" spans="2:18">
      <c r="B1983" s="516"/>
      <c r="C1983" s="626"/>
      <c r="D1983" s="324"/>
      <c r="E1983" s="325"/>
      <c r="F1983" s="324"/>
      <c r="G1983" s="320"/>
      <c r="H1983" s="320"/>
      <c r="I1983" s="326"/>
      <c r="J1983" s="326"/>
      <c r="K1983" s="326"/>
      <c r="L1983" s="326"/>
      <c r="M1983" s="326"/>
      <c r="N1983" s="327"/>
      <c r="O1983" s="328"/>
      <c r="P1983" s="335"/>
      <c r="Q1983" s="336"/>
      <c r="R1983" s="564" t="str">
        <f t="shared" si="226"/>
        <v/>
      </c>
    </row>
    <row r="1984" spans="2:18">
      <c r="B1984" s="516"/>
      <c r="C1984" s="626"/>
      <c r="D1984" s="324"/>
      <c r="E1984" s="325"/>
      <c r="F1984" s="324"/>
      <c r="G1984" s="320"/>
      <c r="H1984" s="320"/>
      <c r="I1984" s="326"/>
      <c r="J1984" s="326"/>
      <c r="K1984" s="326"/>
      <c r="L1984" s="326"/>
      <c r="M1984" s="326"/>
      <c r="N1984" s="327"/>
      <c r="O1984" s="328"/>
      <c r="P1984" s="335"/>
      <c r="Q1984" s="336"/>
      <c r="R1984" s="564" t="str">
        <f t="shared" si="226"/>
        <v/>
      </c>
    </row>
    <row r="1985" spans="2:18">
      <c r="B1985" s="516"/>
      <c r="C1985" s="626"/>
      <c r="D1985" s="324"/>
      <c r="E1985" s="325"/>
      <c r="F1985" s="324"/>
      <c r="G1985" s="320"/>
      <c r="H1985" s="320"/>
      <c r="I1985" s="326"/>
      <c r="J1985" s="326"/>
      <c r="K1985" s="326"/>
      <c r="L1985" s="326"/>
      <c r="M1985" s="326"/>
      <c r="N1985" s="327"/>
      <c r="O1985" s="328"/>
      <c r="P1985" s="335"/>
      <c r="Q1985" s="336"/>
      <c r="R1985" s="564" t="str">
        <f t="shared" si="226"/>
        <v/>
      </c>
    </row>
    <row r="1986" spans="2:18">
      <c r="B1986" s="516"/>
      <c r="C1986" s="626"/>
      <c r="D1986" s="324"/>
      <c r="E1986" s="325"/>
      <c r="F1986" s="324"/>
      <c r="G1986" s="320"/>
      <c r="H1986" s="320"/>
      <c r="I1986" s="326"/>
      <c r="J1986" s="326"/>
      <c r="K1986" s="326"/>
      <c r="L1986" s="326"/>
      <c r="M1986" s="326"/>
      <c r="N1986" s="327"/>
      <c r="O1986" s="328"/>
      <c r="P1986" s="335"/>
      <c r="Q1986" s="336"/>
      <c r="R1986" s="564" t="str">
        <f t="shared" si="226"/>
        <v/>
      </c>
    </row>
    <row r="1987" spans="2:18">
      <c r="B1987" s="516"/>
      <c r="C1987" s="626"/>
      <c r="D1987" s="324"/>
      <c r="E1987" s="325"/>
      <c r="F1987" s="324"/>
      <c r="G1987" s="320"/>
      <c r="H1987" s="320"/>
      <c r="I1987" s="326"/>
      <c r="J1987" s="326"/>
      <c r="K1987" s="326"/>
      <c r="L1987" s="326"/>
      <c r="M1987" s="326"/>
      <c r="N1987" s="327"/>
      <c r="O1987" s="328"/>
      <c r="P1987" s="335"/>
      <c r="Q1987" s="336"/>
      <c r="R1987" s="564" t="str">
        <f t="shared" si="226"/>
        <v/>
      </c>
    </row>
    <row r="1988" spans="2:18">
      <c r="B1988" s="516"/>
      <c r="C1988" s="626"/>
      <c r="D1988" s="324"/>
      <c r="E1988" s="325"/>
      <c r="F1988" s="324"/>
      <c r="G1988" s="320"/>
      <c r="H1988" s="320"/>
      <c r="I1988" s="326"/>
      <c r="J1988" s="326"/>
      <c r="K1988" s="326"/>
      <c r="L1988" s="326"/>
      <c r="M1988" s="326"/>
      <c r="N1988" s="327"/>
      <c r="O1988" s="328"/>
      <c r="P1988" s="335"/>
      <c r="Q1988" s="336"/>
      <c r="R1988" s="564" t="str">
        <f t="shared" si="226"/>
        <v/>
      </c>
    </row>
    <row r="1989" spans="2:18">
      <c r="B1989" s="516"/>
      <c r="C1989" s="626"/>
      <c r="D1989" s="324"/>
      <c r="E1989" s="325"/>
      <c r="F1989" s="324"/>
      <c r="G1989" s="320"/>
      <c r="H1989" s="320"/>
      <c r="I1989" s="326"/>
      <c r="J1989" s="326"/>
      <c r="K1989" s="326"/>
      <c r="L1989" s="326"/>
      <c r="M1989" s="326"/>
      <c r="N1989" s="327"/>
      <c r="O1989" s="328"/>
      <c r="P1989" s="335"/>
      <c r="Q1989" s="336"/>
      <c r="R1989" s="564" t="str">
        <f t="shared" si="226"/>
        <v/>
      </c>
    </row>
    <row r="1990" spans="2:18" ht="13.8" thickBot="1">
      <c r="B1990" s="519"/>
      <c r="C1990" s="627"/>
      <c r="D1990" s="330"/>
      <c r="E1990" s="331"/>
      <c r="F1990" s="330"/>
      <c r="G1990" s="322"/>
      <c r="H1990" s="322"/>
      <c r="I1990" s="332"/>
      <c r="J1990" s="332"/>
      <c r="K1990" s="332"/>
      <c r="L1990" s="332"/>
      <c r="M1990" s="332"/>
      <c r="N1990" s="333"/>
      <c r="O1990" s="334"/>
      <c r="P1990" s="337"/>
      <c r="Q1990" s="338"/>
      <c r="R1990" s="565" t="str">
        <f t="shared" si="226"/>
        <v/>
      </c>
    </row>
    <row r="1991" spans="2:18">
      <c r="B1991" s="522">
        <f>B1946+1</f>
        <v>45</v>
      </c>
      <c r="C1991" s="624" t="str">
        <f>IF(STEP!C1991&lt;&gt;"",STEP!C1991,"")</f>
        <v/>
      </c>
      <c r="D1991" s="405" t="str">
        <f>IF(STEP!D1991&lt;&gt;"",STEP!D1991,"")</f>
        <v/>
      </c>
      <c r="E1991" s="406" t="str">
        <f>IF(STEP!E1991&lt;&gt;"",STEP!E1991,"")</f>
        <v/>
      </c>
      <c r="F1991" s="405" t="str">
        <f>IF(STEP!F1991&lt;&gt;"",STEP!F1991,"")</f>
        <v/>
      </c>
      <c r="G1991" s="407" t="str">
        <f>IF(STEP!C1991&lt;&gt;"",STEP!AD1991,"")</f>
        <v/>
      </c>
      <c r="H1991" s="407" t="str">
        <f>IF(AND(STEP!$G1991="",$J$8&lt;&gt;"ON"),"",IF(月報!AX1991&lt;&gt;"",月報!AX1991,IF(STEP!G1991&lt;&gt;"",STEP!G1991,"")))</f>
        <v/>
      </c>
      <c r="I1991" s="408" t="str">
        <f>IF(AND(STEP!$G1991="",$J$8&lt;&gt;"ON"),"",IF(月報!AZ1991&lt;&gt;"",月報!AZ1991,IF(STEP!H1991&lt;&gt;"",STEP!H1991,"")))</f>
        <v/>
      </c>
      <c r="J1991" s="408" t="str">
        <f>IF(AND(STEP!$G1991="",$J$8&lt;&gt;"ON"),"",IF(月報!BA1991&lt;&gt;"",月報!BA1991,IF(STEP!J1991&lt;&gt;"",STEP!J1991/24,"")))</f>
        <v/>
      </c>
      <c r="K1991" s="408" t="str">
        <f>IF(STEP!X1991&lt;&gt;"",STEP!X1991,"")</f>
        <v/>
      </c>
      <c r="L1991" s="408" t="str">
        <f>IF(STEP!Y1991&lt;&gt;"",STEP!Y1991,"")</f>
        <v/>
      </c>
      <c r="M1991" s="408" t="str">
        <f>IF(STEP!Z1991&lt;&gt;"",STEP!Z1991,"")</f>
        <v/>
      </c>
      <c r="N1991" s="419" t="str">
        <f>IF(STEP!R1991&lt;&gt;"",STEP!R1991,"")</f>
        <v/>
      </c>
      <c r="O1991" s="420" t="str">
        <f>IF(STEP!S1991&lt;&gt;"",STEP!S1991,"")</f>
        <v/>
      </c>
      <c r="P1991" s="315" t="str">
        <f t="shared" ref="P1991:P2025" si="227">IF(J1991&lt;&gt;"",J1991,"")</f>
        <v/>
      </c>
      <c r="Q1991" s="472">
        <f>SUM(P1991:P1997)</f>
        <v>0</v>
      </c>
      <c r="R1991" s="559" t="str">
        <f>IF(C1991&lt;&gt;"",VLOOKUP(C1991,設定シート!$D$10:$L$109,9,FALSE),"")</f>
        <v/>
      </c>
    </row>
    <row r="1992" spans="2:18">
      <c r="B1992" s="517"/>
      <c r="C1992" s="622" t="str">
        <f>IF(STEP!C1992&lt;&gt;"",STEP!C1992,"")</f>
        <v/>
      </c>
      <c r="D1992" s="409" t="str">
        <f>IF(STEP!D1992&lt;&gt;"",STEP!D1992,"")</f>
        <v/>
      </c>
      <c r="E1992" s="410" t="str">
        <f>IF(STEP!E1992&lt;&gt;"",STEP!E1992,"")</f>
        <v/>
      </c>
      <c r="F1992" s="409" t="str">
        <f>IF(STEP!F1992&lt;&gt;"",STEP!F1992,"")</f>
        <v/>
      </c>
      <c r="G1992" s="508" t="str">
        <f>IF(STEP!C1992&lt;&gt;"",STEP!AD1992,"")</f>
        <v/>
      </c>
      <c r="H1992" s="407" t="str">
        <f>IF(AND(STEP!$G1992="",$J$8&lt;&gt;"ON"),"",IF(月報!AX1992&lt;&gt;"",月報!AX1992,IF(STEP!G1992&lt;&gt;"",STEP!G1992,"")))</f>
        <v/>
      </c>
      <c r="I1992" s="408" t="str">
        <f>IF(AND(STEP!$G1992="",$J$8&lt;&gt;"ON"),"",IF(月報!AZ1992&lt;&gt;"",月報!AZ1992,IF(STEP!H1992&lt;&gt;"",STEP!H1992,"")))</f>
        <v/>
      </c>
      <c r="J1992" s="408" t="str">
        <f>IF(AND(STEP!$G1992="",$J$8&lt;&gt;"ON"),"",IF(月報!BA1992&lt;&gt;"",月報!BA1992,IF(STEP!J1992&lt;&gt;"",STEP!J1992/24,"")))</f>
        <v/>
      </c>
      <c r="K1992" s="421" t="str">
        <f>IF(STEP!X1992&lt;&gt;"",STEP!X1992,"")</f>
        <v/>
      </c>
      <c r="L1992" s="421" t="str">
        <f>IF(STEP!Y1992&lt;&gt;"",STEP!Y1992,"")</f>
        <v/>
      </c>
      <c r="M1992" s="421" t="str">
        <f>IF(STEP!Z1992&lt;&gt;"",STEP!Z1992,"")</f>
        <v/>
      </c>
      <c r="N1992" s="422" t="str">
        <f>IF(STEP!R1992&lt;&gt;"",STEP!R1992,"")</f>
        <v/>
      </c>
      <c r="O1992" s="423" t="str">
        <f>IF(STEP!S1992&lt;&gt;"",STEP!S1992,"")</f>
        <v/>
      </c>
      <c r="P1992" s="316" t="str">
        <f t="shared" si="227"/>
        <v/>
      </c>
      <c r="Q1992" s="336"/>
      <c r="R1992" s="560" t="str">
        <f>R1991</f>
        <v/>
      </c>
    </row>
    <row r="1993" spans="2:18">
      <c r="B1993" s="517"/>
      <c r="C1993" s="622" t="str">
        <f>IF(STEP!C1993&lt;&gt;"",STEP!C1993,"")</f>
        <v/>
      </c>
      <c r="D1993" s="409" t="str">
        <f>IF(STEP!D1993&lt;&gt;"",STEP!D1993,"")</f>
        <v/>
      </c>
      <c r="E1993" s="410" t="str">
        <f>IF(STEP!E1993&lt;&gt;"",STEP!E1993,"")</f>
        <v/>
      </c>
      <c r="F1993" s="409" t="str">
        <f>IF(STEP!F1993&lt;&gt;"",STEP!F1993,"")</f>
        <v/>
      </c>
      <c r="G1993" s="508" t="str">
        <f>IF(STEP!C1993&lt;&gt;"",STEP!AD1993,"")</f>
        <v/>
      </c>
      <c r="H1993" s="407" t="str">
        <f>IF(AND(STEP!$G1993="",$J$8&lt;&gt;"ON"),"",IF(月報!AX1993&lt;&gt;"",月報!AX1993,IF(STEP!G1993&lt;&gt;"",STEP!G1993,"")))</f>
        <v/>
      </c>
      <c r="I1993" s="408" t="str">
        <f>IF(AND(STEP!$G1993="",$J$8&lt;&gt;"ON"),"",IF(月報!AZ1993&lt;&gt;"",月報!AZ1993,IF(STEP!H1993&lt;&gt;"",STEP!H1993,"")))</f>
        <v/>
      </c>
      <c r="J1993" s="408" t="str">
        <f>IF(AND(STEP!$G1993="",$J$8&lt;&gt;"ON"),"",IF(月報!BA1993&lt;&gt;"",月報!BA1993,IF(STEP!J1993&lt;&gt;"",STEP!J1993/24,"")))</f>
        <v/>
      </c>
      <c r="K1993" s="421" t="str">
        <f>IF(STEP!X1993&lt;&gt;"",STEP!X1993,"")</f>
        <v/>
      </c>
      <c r="L1993" s="421" t="str">
        <f>IF(STEP!Y1993&lt;&gt;"",STEP!Y1993,"")</f>
        <v/>
      </c>
      <c r="M1993" s="421" t="str">
        <f>IF(STEP!Z1993&lt;&gt;"",STEP!Z1993,"")</f>
        <v/>
      </c>
      <c r="N1993" s="422" t="str">
        <f>IF(STEP!R1993&lt;&gt;"",STEP!R1993,"")</f>
        <v/>
      </c>
      <c r="O1993" s="423" t="str">
        <f>IF(STEP!S1993&lt;&gt;"",STEP!S1993,"")</f>
        <v/>
      </c>
      <c r="P1993" s="316" t="str">
        <f t="shared" si="227"/>
        <v/>
      </c>
      <c r="Q1993" s="336"/>
      <c r="R1993" s="560" t="str">
        <f t="shared" si="226"/>
        <v/>
      </c>
    </row>
    <row r="1994" spans="2:18">
      <c r="B1994" s="517"/>
      <c r="C1994" s="622" t="str">
        <f>IF(STEP!C1994&lt;&gt;"",STEP!C1994,"")</f>
        <v/>
      </c>
      <c r="D1994" s="409" t="str">
        <f>IF(STEP!D1994&lt;&gt;"",STEP!D1994,"")</f>
        <v/>
      </c>
      <c r="E1994" s="410" t="str">
        <f>IF(STEP!E1994&lt;&gt;"",STEP!E1994,"")</f>
        <v/>
      </c>
      <c r="F1994" s="409" t="str">
        <f>IF(STEP!F1994&lt;&gt;"",STEP!F1994,"")</f>
        <v/>
      </c>
      <c r="G1994" s="508" t="str">
        <f>IF(STEP!C1994&lt;&gt;"",STEP!AD1994,"")</f>
        <v/>
      </c>
      <c r="H1994" s="407" t="str">
        <f>IF(AND(STEP!$G1994="",$J$8&lt;&gt;"ON"),"",IF(月報!AX1994&lt;&gt;"",月報!AX1994,IF(STEP!G1994&lt;&gt;"",STEP!G1994,"")))</f>
        <v/>
      </c>
      <c r="I1994" s="408" t="str">
        <f>IF(AND(STEP!$G1994="",$J$8&lt;&gt;"ON"),"",IF(月報!AZ1994&lt;&gt;"",月報!AZ1994,IF(STEP!H1994&lt;&gt;"",STEP!H1994,"")))</f>
        <v/>
      </c>
      <c r="J1994" s="408" t="str">
        <f>IF(AND(STEP!$G1994="",$J$8&lt;&gt;"ON"),"",IF(月報!BA1994&lt;&gt;"",月報!BA1994,IF(STEP!J1994&lt;&gt;"",STEP!J1994/24,"")))</f>
        <v/>
      </c>
      <c r="K1994" s="421" t="str">
        <f>IF(STEP!X1994&lt;&gt;"",STEP!X1994,"")</f>
        <v/>
      </c>
      <c r="L1994" s="421" t="str">
        <f>IF(STEP!Y1994&lt;&gt;"",STEP!Y1994,"")</f>
        <v/>
      </c>
      <c r="M1994" s="421" t="str">
        <f>IF(STEP!Z1994&lt;&gt;"",STEP!Z1994,"")</f>
        <v/>
      </c>
      <c r="N1994" s="422" t="str">
        <f>IF(STEP!R1994&lt;&gt;"",STEP!R1994,"")</f>
        <v/>
      </c>
      <c r="O1994" s="423" t="str">
        <f>IF(STEP!S1994&lt;&gt;"",STEP!S1994,"")</f>
        <v/>
      </c>
      <c r="P1994" s="316" t="str">
        <f t="shared" si="227"/>
        <v/>
      </c>
      <c r="Q1994" s="336"/>
      <c r="R1994" s="560" t="str">
        <f t="shared" si="226"/>
        <v/>
      </c>
    </row>
    <row r="1995" spans="2:18">
      <c r="B1995" s="517"/>
      <c r="C1995" s="622" t="str">
        <f>IF(STEP!C1995&lt;&gt;"",STEP!C1995,"")</f>
        <v/>
      </c>
      <c r="D1995" s="409" t="str">
        <f>IF(STEP!D1995&lt;&gt;"",STEP!D1995,"")</f>
        <v/>
      </c>
      <c r="E1995" s="410" t="str">
        <f>IF(STEP!E1995&lt;&gt;"",STEP!E1995,"")</f>
        <v/>
      </c>
      <c r="F1995" s="409" t="str">
        <f>IF(STEP!F1995&lt;&gt;"",STEP!F1995,"")</f>
        <v/>
      </c>
      <c r="G1995" s="508" t="str">
        <f>IF(STEP!C1995&lt;&gt;"",STEP!AD1995,"")</f>
        <v/>
      </c>
      <c r="H1995" s="407" t="str">
        <f>IF(AND(STEP!$G1995="",$J$8&lt;&gt;"ON"),"",IF(月報!AX1995&lt;&gt;"",月報!AX1995,IF(STEP!G1995&lt;&gt;"",STEP!G1995,"")))</f>
        <v/>
      </c>
      <c r="I1995" s="408" t="str">
        <f>IF(AND(STEP!$G1995="",$J$8&lt;&gt;"ON"),"",IF(月報!AZ1995&lt;&gt;"",月報!AZ1995,IF(STEP!H1995&lt;&gt;"",STEP!H1995,"")))</f>
        <v/>
      </c>
      <c r="J1995" s="408" t="str">
        <f>IF(AND(STEP!$G1995="",$J$8&lt;&gt;"ON"),"",IF(月報!BA1995&lt;&gt;"",月報!BA1995,IF(STEP!J1995&lt;&gt;"",STEP!J1995/24,"")))</f>
        <v/>
      </c>
      <c r="K1995" s="421" t="str">
        <f>IF(STEP!X1995&lt;&gt;"",STEP!X1995,"")</f>
        <v/>
      </c>
      <c r="L1995" s="421" t="str">
        <f>IF(STEP!Y1995&lt;&gt;"",STEP!Y1995,"")</f>
        <v/>
      </c>
      <c r="M1995" s="421" t="str">
        <f>IF(STEP!Z1995&lt;&gt;"",STEP!Z1995,"")</f>
        <v/>
      </c>
      <c r="N1995" s="422" t="str">
        <f>IF(STEP!R1995&lt;&gt;"",STEP!R1995,"")</f>
        <v/>
      </c>
      <c r="O1995" s="423" t="str">
        <f>IF(STEP!S1995&lt;&gt;"",STEP!S1995,"")</f>
        <v/>
      </c>
      <c r="P1995" s="316" t="str">
        <f t="shared" si="227"/>
        <v/>
      </c>
      <c r="Q1995" s="336"/>
      <c r="R1995" s="560" t="str">
        <f t="shared" si="226"/>
        <v/>
      </c>
    </row>
    <row r="1996" spans="2:18">
      <c r="B1996" s="517"/>
      <c r="C1996" s="622" t="str">
        <f>IF(STEP!C1996&lt;&gt;"",STEP!C1996,"")</f>
        <v/>
      </c>
      <c r="D1996" s="409" t="str">
        <f>IF(STEP!D1996&lt;&gt;"",STEP!D1996,"")</f>
        <v/>
      </c>
      <c r="E1996" s="410" t="str">
        <f>IF(STEP!E1996&lt;&gt;"",STEP!E1996,"")</f>
        <v/>
      </c>
      <c r="F1996" s="409" t="str">
        <f>IF(STEP!F1996&lt;&gt;"",STEP!F1996,"")</f>
        <v/>
      </c>
      <c r="G1996" s="508" t="str">
        <f>IF(STEP!C1996&lt;&gt;"",STEP!AD1996,"")</f>
        <v/>
      </c>
      <c r="H1996" s="407" t="str">
        <f>IF(AND(STEP!$G1996="",$J$8&lt;&gt;"ON"),"",IF(月報!AX1996&lt;&gt;"",月報!AX1996,IF(STEP!G1996&lt;&gt;"",STEP!G1996,"")))</f>
        <v/>
      </c>
      <c r="I1996" s="408" t="str">
        <f>IF(AND(STEP!$G1996="",$J$8&lt;&gt;"ON"),"",IF(月報!AZ1996&lt;&gt;"",月報!AZ1996,IF(STEP!H1996&lt;&gt;"",STEP!H1996,"")))</f>
        <v/>
      </c>
      <c r="J1996" s="408" t="str">
        <f>IF(AND(STEP!$G1996="",$J$8&lt;&gt;"ON"),"",IF(月報!BA1996&lt;&gt;"",月報!BA1996,IF(STEP!J1996&lt;&gt;"",STEP!J1996/24,"")))</f>
        <v/>
      </c>
      <c r="K1996" s="421" t="str">
        <f>IF(STEP!X1996&lt;&gt;"",STEP!X1996,"")</f>
        <v/>
      </c>
      <c r="L1996" s="421" t="str">
        <f>IF(STEP!Y1996&lt;&gt;"",STEP!Y1996,"")</f>
        <v/>
      </c>
      <c r="M1996" s="421" t="str">
        <f>IF(STEP!Z1996&lt;&gt;"",STEP!Z1996,"")</f>
        <v/>
      </c>
      <c r="N1996" s="422" t="str">
        <f>IF(STEP!R1996&lt;&gt;"",STEP!R1996,"")</f>
        <v/>
      </c>
      <c r="O1996" s="423" t="str">
        <f>IF(STEP!S1996&lt;&gt;"",STEP!S1996,"")</f>
        <v/>
      </c>
      <c r="P1996" s="316" t="str">
        <f t="shared" si="227"/>
        <v/>
      </c>
      <c r="Q1996" s="336"/>
      <c r="R1996" s="560" t="str">
        <f t="shared" si="226"/>
        <v/>
      </c>
    </row>
    <row r="1997" spans="2:18">
      <c r="B1997" s="517"/>
      <c r="C1997" s="623" t="str">
        <f>IF(STEP!C1997&lt;&gt;"",STEP!C1997,"")</f>
        <v/>
      </c>
      <c r="D1997" s="411" t="str">
        <f>IF(STEP!D1997&lt;&gt;"",STEP!D1997,"")</f>
        <v/>
      </c>
      <c r="E1997" s="412" t="str">
        <f>IF(STEP!E1997&lt;&gt;"",STEP!E1997,"")</f>
        <v/>
      </c>
      <c r="F1997" s="411" t="str">
        <f>IF(STEP!F1997&lt;&gt;"",STEP!F1997,"")</f>
        <v/>
      </c>
      <c r="G1997" s="413" t="str">
        <f>IF(STEP!C1997&lt;&gt;"",STEP!AD1997,"")</f>
        <v/>
      </c>
      <c r="H1997" s="413" t="str">
        <f>IF(AND(STEP!$G1997="",$J$8&lt;&gt;"ON"),"",IF(月報!AX1997&lt;&gt;"",月報!AX1997,IF(STEP!G1997&lt;&gt;"",STEP!G1997,"")))</f>
        <v/>
      </c>
      <c r="I1997" s="414" t="str">
        <f>IF(AND(STEP!$G1997="",$J$8&lt;&gt;"ON"),"",IF(月報!AZ1997&lt;&gt;"",月報!AZ1997,IF(STEP!H1997&lt;&gt;"",STEP!H1997,"")))</f>
        <v/>
      </c>
      <c r="J1997" s="414" t="str">
        <f>IF(AND(STEP!$G1997="",$J$8&lt;&gt;"ON"),"",IF(月報!BA1997&lt;&gt;"",月報!BA1997,IF(STEP!J1997&lt;&gt;"",STEP!J1997/24,"")))</f>
        <v/>
      </c>
      <c r="K1997" s="414" t="str">
        <f>IF(STEP!X1997&lt;&gt;"",STEP!X1997,"")</f>
        <v/>
      </c>
      <c r="L1997" s="414" t="str">
        <f>IF(STEP!Y1997&lt;&gt;"",STEP!Y1997,"")</f>
        <v/>
      </c>
      <c r="M1997" s="414" t="str">
        <f>IF(STEP!Z1997&lt;&gt;"",STEP!Z1997,"")</f>
        <v/>
      </c>
      <c r="N1997" s="424" t="str">
        <f>IF(STEP!R1997&lt;&gt;"",STEP!R1997,"")</f>
        <v/>
      </c>
      <c r="O1997" s="425" t="str">
        <f>IF(STEP!S1997&lt;&gt;"",STEP!S1997,"")</f>
        <v/>
      </c>
      <c r="P1997" s="317" t="str">
        <f t="shared" si="227"/>
        <v/>
      </c>
      <c r="Q1997" s="473"/>
      <c r="R1997" s="561" t="str">
        <f t="shared" si="226"/>
        <v/>
      </c>
    </row>
    <row r="1998" spans="2:18">
      <c r="B1998" s="517"/>
      <c r="C1998" s="624" t="str">
        <f>IF(STEP!C1998&lt;&gt;"",STEP!C1998,"")</f>
        <v/>
      </c>
      <c r="D1998" s="405" t="str">
        <f>IF(STEP!D1998&lt;&gt;"",STEP!D1998,"")</f>
        <v/>
      </c>
      <c r="E1998" s="406" t="str">
        <f>IF(STEP!E1998&lt;&gt;"",STEP!E1998,"")</f>
        <v/>
      </c>
      <c r="F1998" s="405" t="str">
        <f>IF(STEP!F1998&lt;&gt;"",STEP!F1998,"")</f>
        <v/>
      </c>
      <c r="G1998" s="407" t="str">
        <f>IF(STEP!C1998&lt;&gt;"",STEP!AD1998,"")</f>
        <v/>
      </c>
      <c r="H1998" s="407" t="str">
        <f>IF(AND(STEP!$G1998="",$J$8&lt;&gt;"ON"),"",IF(月報!AX1998&lt;&gt;"",月報!AX1998,IF(STEP!G1998&lt;&gt;"",STEP!G1998,"")))</f>
        <v/>
      </c>
      <c r="I1998" s="408" t="str">
        <f>IF(AND(STEP!$G1998="",$J$8&lt;&gt;"ON"),"",IF(月報!AZ1998&lt;&gt;"",月報!AZ1998,IF(STEP!H1998&lt;&gt;"",STEP!H1998,"")))</f>
        <v/>
      </c>
      <c r="J1998" s="408" t="str">
        <f>IF(AND(STEP!$G1998="",$J$8&lt;&gt;"ON"),"",IF(月報!BA1998&lt;&gt;"",月報!BA1998,IF(STEP!J1998&lt;&gt;"",STEP!J1998/24,"")))</f>
        <v/>
      </c>
      <c r="K1998" s="408" t="str">
        <f>IF(STEP!X1998&lt;&gt;"",STEP!X1998,"")</f>
        <v/>
      </c>
      <c r="L1998" s="408" t="str">
        <f>IF(STEP!Y1998&lt;&gt;"",STEP!Y1998,"")</f>
        <v/>
      </c>
      <c r="M1998" s="408" t="str">
        <f>IF(STEP!Z1998&lt;&gt;"",STEP!Z1998,"")</f>
        <v/>
      </c>
      <c r="N1998" s="419" t="str">
        <f>IF(STEP!R1998&lt;&gt;"",STEP!R1998,"")</f>
        <v/>
      </c>
      <c r="O1998" s="420" t="str">
        <f>IF(STEP!S1998&lt;&gt;"",STEP!S1998,"")</f>
        <v/>
      </c>
      <c r="P1998" s="315" t="str">
        <f t="shared" si="227"/>
        <v/>
      </c>
      <c r="Q1998" s="474">
        <f>SUM(P1998:P2004)</f>
        <v>0</v>
      </c>
      <c r="R1998" s="562" t="str">
        <f t="shared" si="226"/>
        <v/>
      </c>
    </row>
    <row r="1999" spans="2:18">
      <c r="B1999" s="517"/>
      <c r="C1999" s="622" t="str">
        <f>IF(STEP!C1999&lt;&gt;"",STEP!C1999,"")</f>
        <v/>
      </c>
      <c r="D1999" s="409" t="str">
        <f>IF(STEP!D1999&lt;&gt;"",STEP!D1999,"")</f>
        <v/>
      </c>
      <c r="E1999" s="410" t="str">
        <f>IF(STEP!E1999&lt;&gt;"",STEP!E1999,"")</f>
        <v/>
      </c>
      <c r="F1999" s="409" t="str">
        <f>IF(STEP!F1999&lt;&gt;"",STEP!F1999,"")</f>
        <v/>
      </c>
      <c r="G1999" s="508" t="str">
        <f>IF(STEP!C1999&lt;&gt;"",STEP!AD1999,"")</f>
        <v/>
      </c>
      <c r="H1999" s="407" t="str">
        <f>IF(AND(STEP!$G1999="",$J$8&lt;&gt;"ON"),"",IF(月報!AX1999&lt;&gt;"",月報!AX1999,IF(STEP!G1999&lt;&gt;"",STEP!G1999,"")))</f>
        <v/>
      </c>
      <c r="I1999" s="408" t="str">
        <f>IF(AND(STEP!$G1999="",$J$8&lt;&gt;"ON"),"",IF(月報!AZ1999&lt;&gt;"",月報!AZ1999,IF(STEP!H1999&lt;&gt;"",STEP!H1999,"")))</f>
        <v/>
      </c>
      <c r="J1999" s="408" t="str">
        <f>IF(AND(STEP!$G1999="",$J$8&lt;&gt;"ON"),"",IF(月報!BA1999&lt;&gt;"",月報!BA1999,IF(STEP!J1999&lt;&gt;"",STEP!J1999/24,"")))</f>
        <v/>
      </c>
      <c r="K1999" s="421" t="str">
        <f>IF(STEP!X1999&lt;&gt;"",STEP!X1999,"")</f>
        <v/>
      </c>
      <c r="L1999" s="421" t="str">
        <f>IF(STEP!Y1999&lt;&gt;"",STEP!Y1999,"")</f>
        <v/>
      </c>
      <c r="M1999" s="421" t="str">
        <f>IF(STEP!Z1999&lt;&gt;"",STEP!Z1999,"")</f>
        <v/>
      </c>
      <c r="N1999" s="422" t="str">
        <f>IF(STEP!R1999&lt;&gt;"",STEP!R1999,"")</f>
        <v/>
      </c>
      <c r="O1999" s="423" t="str">
        <f>IF(STEP!S1999&lt;&gt;"",STEP!S1999,"")</f>
        <v/>
      </c>
      <c r="P1999" s="316" t="str">
        <f t="shared" si="227"/>
        <v/>
      </c>
      <c r="Q1999" s="336"/>
      <c r="R1999" s="560" t="str">
        <f t="shared" si="226"/>
        <v/>
      </c>
    </row>
    <row r="2000" spans="2:18">
      <c r="B2000" s="517"/>
      <c r="C2000" s="622" t="str">
        <f>IF(STEP!C2000&lt;&gt;"",STEP!C2000,"")</f>
        <v/>
      </c>
      <c r="D2000" s="409" t="str">
        <f>IF(STEP!D2000&lt;&gt;"",STEP!D2000,"")</f>
        <v/>
      </c>
      <c r="E2000" s="410" t="str">
        <f>IF(STEP!E2000&lt;&gt;"",STEP!E2000,"")</f>
        <v/>
      </c>
      <c r="F2000" s="409" t="str">
        <f>IF(STEP!F2000&lt;&gt;"",STEP!F2000,"")</f>
        <v/>
      </c>
      <c r="G2000" s="508" t="str">
        <f>IF(STEP!C2000&lt;&gt;"",STEP!AD2000,"")</f>
        <v/>
      </c>
      <c r="H2000" s="407" t="str">
        <f>IF(AND(STEP!$G2000="",$J$8&lt;&gt;"ON"),"",IF(月報!AX2000&lt;&gt;"",月報!AX2000,IF(STEP!G2000&lt;&gt;"",STEP!G2000,"")))</f>
        <v/>
      </c>
      <c r="I2000" s="408" t="str">
        <f>IF(AND(STEP!$G2000="",$J$8&lt;&gt;"ON"),"",IF(月報!AZ2000&lt;&gt;"",月報!AZ2000,IF(STEP!H2000&lt;&gt;"",STEP!H2000,"")))</f>
        <v/>
      </c>
      <c r="J2000" s="408" t="str">
        <f>IF(AND(STEP!$G2000="",$J$8&lt;&gt;"ON"),"",IF(月報!BA2000&lt;&gt;"",月報!BA2000,IF(STEP!J2000&lt;&gt;"",STEP!J2000/24,"")))</f>
        <v/>
      </c>
      <c r="K2000" s="421" t="str">
        <f>IF(STEP!X2000&lt;&gt;"",STEP!X2000,"")</f>
        <v/>
      </c>
      <c r="L2000" s="421" t="str">
        <f>IF(STEP!Y2000&lt;&gt;"",STEP!Y2000,"")</f>
        <v/>
      </c>
      <c r="M2000" s="421" t="str">
        <f>IF(STEP!Z2000&lt;&gt;"",STEP!Z2000,"")</f>
        <v/>
      </c>
      <c r="N2000" s="422" t="str">
        <f>IF(STEP!R2000&lt;&gt;"",STEP!R2000,"")</f>
        <v/>
      </c>
      <c r="O2000" s="423" t="str">
        <f>IF(STEP!S2000&lt;&gt;"",STEP!S2000,"")</f>
        <v/>
      </c>
      <c r="P2000" s="316" t="str">
        <f t="shared" si="227"/>
        <v/>
      </c>
      <c r="Q2000" s="336"/>
      <c r="R2000" s="560" t="str">
        <f t="shared" si="226"/>
        <v/>
      </c>
    </row>
    <row r="2001" spans="2:18">
      <c r="B2001" s="517"/>
      <c r="C2001" s="622" t="str">
        <f>IF(STEP!C2001&lt;&gt;"",STEP!C2001,"")</f>
        <v/>
      </c>
      <c r="D2001" s="409" t="str">
        <f>IF(STEP!D2001&lt;&gt;"",STEP!D2001,"")</f>
        <v/>
      </c>
      <c r="E2001" s="410" t="str">
        <f>IF(STEP!E2001&lt;&gt;"",STEP!E2001,"")</f>
        <v/>
      </c>
      <c r="F2001" s="409" t="str">
        <f>IF(STEP!F2001&lt;&gt;"",STEP!F2001,"")</f>
        <v/>
      </c>
      <c r="G2001" s="508" t="str">
        <f>IF(STEP!C2001&lt;&gt;"",STEP!AD2001,"")</f>
        <v/>
      </c>
      <c r="H2001" s="407" t="str">
        <f>IF(AND(STEP!$G2001="",$J$8&lt;&gt;"ON"),"",IF(月報!AX2001&lt;&gt;"",月報!AX2001,IF(STEP!G2001&lt;&gt;"",STEP!G2001,"")))</f>
        <v/>
      </c>
      <c r="I2001" s="408" t="str">
        <f>IF(AND(STEP!$G2001="",$J$8&lt;&gt;"ON"),"",IF(月報!AZ2001&lt;&gt;"",月報!AZ2001,IF(STEP!H2001&lt;&gt;"",STEP!H2001,"")))</f>
        <v/>
      </c>
      <c r="J2001" s="408" t="str">
        <f>IF(AND(STEP!$G2001="",$J$8&lt;&gt;"ON"),"",IF(月報!BA2001&lt;&gt;"",月報!BA2001,IF(STEP!J2001&lt;&gt;"",STEP!J2001/24,"")))</f>
        <v/>
      </c>
      <c r="K2001" s="421" t="str">
        <f>IF(STEP!X2001&lt;&gt;"",STEP!X2001,"")</f>
        <v/>
      </c>
      <c r="L2001" s="421" t="str">
        <f>IF(STEP!Y2001&lt;&gt;"",STEP!Y2001,"")</f>
        <v/>
      </c>
      <c r="M2001" s="421" t="str">
        <f>IF(STEP!Z2001&lt;&gt;"",STEP!Z2001,"")</f>
        <v/>
      </c>
      <c r="N2001" s="422" t="str">
        <f>IF(STEP!R2001&lt;&gt;"",STEP!R2001,"")</f>
        <v/>
      </c>
      <c r="O2001" s="423" t="str">
        <f>IF(STEP!S2001&lt;&gt;"",STEP!S2001,"")</f>
        <v/>
      </c>
      <c r="P2001" s="316" t="str">
        <f t="shared" si="227"/>
        <v/>
      </c>
      <c r="Q2001" s="336"/>
      <c r="R2001" s="560" t="str">
        <f t="shared" si="226"/>
        <v/>
      </c>
    </row>
    <row r="2002" spans="2:18">
      <c r="B2002" s="517"/>
      <c r="C2002" s="622" t="str">
        <f>IF(STEP!C2002&lt;&gt;"",STEP!C2002,"")</f>
        <v/>
      </c>
      <c r="D2002" s="409" t="str">
        <f>IF(STEP!D2002&lt;&gt;"",STEP!D2002,"")</f>
        <v/>
      </c>
      <c r="E2002" s="410" t="str">
        <f>IF(STEP!E2002&lt;&gt;"",STEP!E2002,"")</f>
        <v/>
      </c>
      <c r="F2002" s="409" t="str">
        <f>IF(STEP!F2002&lt;&gt;"",STEP!F2002,"")</f>
        <v/>
      </c>
      <c r="G2002" s="508" t="str">
        <f>IF(STEP!C2002&lt;&gt;"",STEP!AD2002,"")</f>
        <v/>
      </c>
      <c r="H2002" s="407" t="str">
        <f>IF(AND(STEP!$G2002="",$J$8&lt;&gt;"ON"),"",IF(月報!AX2002&lt;&gt;"",月報!AX2002,IF(STEP!G2002&lt;&gt;"",STEP!G2002,"")))</f>
        <v/>
      </c>
      <c r="I2002" s="408" t="str">
        <f>IF(AND(STEP!$G2002="",$J$8&lt;&gt;"ON"),"",IF(月報!AZ2002&lt;&gt;"",月報!AZ2002,IF(STEP!H2002&lt;&gt;"",STEP!H2002,"")))</f>
        <v/>
      </c>
      <c r="J2002" s="408" t="str">
        <f>IF(AND(STEP!$G2002="",$J$8&lt;&gt;"ON"),"",IF(月報!BA2002&lt;&gt;"",月報!BA2002,IF(STEP!J2002&lt;&gt;"",STEP!J2002/24,"")))</f>
        <v/>
      </c>
      <c r="K2002" s="421" t="str">
        <f>IF(STEP!X2002&lt;&gt;"",STEP!X2002,"")</f>
        <v/>
      </c>
      <c r="L2002" s="421" t="str">
        <f>IF(STEP!Y2002&lt;&gt;"",STEP!Y2002,"")</f>
        <v/>
      </c>
      <c r="M2002" s="421" t="str">
        <f>IF(STEP!Z2002&lt;&gt;"",STEP!Z2002,"")</f>
        <v/>
      </c>
      <c r="N2002" s="422" t="str">
        <f>IF(STEP!R2002&lt;&gt;"",STEP!R2002,"")</f>
        <v/>
      </c>
      <c r="O2002" s="423" t="str">
        <f>IF(STEP!S2002&lt;&gt;"",STEP!S2002,"")</f>
        <v/>
      </c>
      <c r="P2002" s="316" t="str">
        <f t="shared" si="227"/>
        <v/>
      </c>
      <c r="Q2002" s="336"/>
      <c r="R2002" s="560" t="str">
        <f t="shared" si="226"/>
        <v/>
      </c>
    </row>
    <row r="2003" spans="2:18">
      <c r="B2003" s="517"/>
      <c r="C2003" s="622" t="str">
        <f>IF(STEP!C2003&lt;&gt;"",STEP!C2003,"")</f>
        <v/>
      </c>
      <c r="D2003" s="409" t="str">
        <f>IF(STEP!D2003&lt;&gt;"",STEP!D2003,"")</f>
        <v/>
      </c>
      <c r="E2003" s="410" t="str">
        <f>IF(STEP!E2003&lt;&gt;"",STEP!E2003,"")</f>
        <v/>
      </c>
      <c r="F2003" s="409" t="str">
        <f>IF(STEP!F2003&lt;&gt;"",STEP!F2003,"")</f>
        <v/>
      </c>
      <c r="G2003" s="508" t="str">
        <f>IF(STEP!C2003&lt;&gt;"",STEP!AD2003,"")</f>
        <v/>
      </c>
      <c r="H2003" s="407" t="str">
        <f>IF(AND(STEP!$G2003="",$J$8&lt;&gt;"ON"),"",IF(月報!AX2003&lt;&gt;"",月報!AX2003,IF(STEP!G2003&lt;&gt;"",STEP!G2003,"")))</f>
        <v/>
      </c>
      <c r="I2003" s="408" t="str">
        <f>IF(AND(STEP!$G2003="",$J$8&lt;&gt;"ON"),"",IF(月報!AZ2003&lt;&gt;"",月報!AZ2003,IF(STEP!H2003&lt;&gt;"",STEP!H2003,"")))</f>
        <v/>
      </c>
      <c r="J2003" s="408" t="str">
        <f>IF(AND(STEP!$G2003="",$J$8&lt;&gt;"ON"),"",IF(月報!BA2003&lt;&gt;"",月報!BA2003,IF(STEP!J2003&lt;&gt;"",STEP!J2003/24,"")))</f>
        <v/>
      </c>
      <c r="K2003" s="421" t="str">
        <f>IF(STEP!X2003&lt;&gt;"",STEP!X2003,"")</f>
        <v/>
      </c>
      <c r="L2003" s="421" t="str">
        <f>IF(STEP!Y2003&lt;&gt;"",STEP!Y2003,"")</f>
        <v/>
      </c>
      <c r="M2003" s="421" t="str">
        <f>IF(STEP!Z2003&lt;&gt;"",STEP!Z2003,"")</f>
        <v/>
      </c>
      <c r="N2003" s="422" t="str">
        <f>IF(STEP!R2003&lt;&gt;"",STEP!R2003,"")</f>
        <v/>
      </c>
      <c r="O2003" s="423" t="str">
        <f>IF(STEP!S2003&lt;&gt;"",STEP!S2003,"")</f>
        <v/>
      </c>
      <c r="P2003" s="316" t="str">
        <f t="shared" si="227"/>
        <v/>
      </c>
      <c r="Q2003" s="336"/>
      <c r="R2003" s="560" t="str">
        <f t="shared" si="226"/>
        <v/>
      </c>
    </row>
    <row r="2004" spans="2:18">
      <c r="B2004" s="517"/>
      <c r="C2004" s="623" t="str">
        <f>IF(STEP!C2004&lt;&gt;"",STEP!C2004,"")</f>
        <v/>
      </c>
      <c r="D2004" s="411" t="str">
        <f>IF(STEP!D2004&lt;&gt;"",STEP!D2004,"")</f>
        <v/>
      </c>
      <c r="E2004" s="412" t="str">
        <f>IF(STEP!E2004&lt;&gt;"",STEP!E2004,"")</f>
        <v/>
      </c>
      <c r="F2004" s="411" t="str">
        <f>IF(STEP!F2004&lt;&gt;"",STEP!F2004,"")</f>
        <v/>
      </c>
      <c r="G2004" s="413" t="str">
        <f>IF(STEP!C2004&lt;&gt;"",STEP!AD2004,"")</f>
        <v/>
      </c>
      <c r="H2004" s="413" t="str">
        <f>IF(AND(STEP!$G2004="",$J$8&lt;&gt;"ON"),"",IF(月報!AX2004&lt;&gt;"",月報!AX2004,IF(STEP!G2004&lt;&gt;"",STEP!G2004,"")))</f>
        <v/>
      </c>
      <c r="I2004" s="414" t="str">
        <f>IF(AND(STEP!$G2004="",$J$8&lt;&gt;"ON"),"",IF(月報!AZ2004&lt;&gt;"",月報!AZ2004,IF(STEP!H2004&lt;&gt;"",STEP!H2004,"")))</f>
        <v/>
      </c>
      <c r="J2004" s="414" t="str">
        <f>IF(AND(STEP!$G2004="",$J$8&lt;&gt;"ON"),"",IF(月報!BA2004&lt;&gt;"",月報!BA2004,IF(STEP!J2004&lt;&gt;"",STEP!J2004/24,"")))</f>
        <v/>
      </c>
      <c r="K2004" s="414" t="str">
        <f>IF(STEP!X2004&lt;&gt;"",STEP!X2004,"")</f>
        <v/>
      </c>
      <c r="L2004" s="414" t="str">
        <f>IF(STEP!Y2004&lt;&gt;"",STEP!Y2004,"")</f>
        <v/>
      </c>
      <c r="M2004" s="414" t="str">
        <f>IF(STEP!Z2004&lt;&gt;"",STEP!Z2004,"")</f>
        <v/>
      </c>
      <c r="N2004" s="424" t="str">
        <f>IF(STEP!R2004&lt;&gt;"",STEP!R2004,"")</f>
        <v/>
      </c>
      <c r="O2004" s="425" t="str">
        <f>IF(STEP!S2004&lt;&gt;"",STEP!S2004,"")</f>
        <v/>
      </c>
      <c r="P2004" s="317" t="str">
        <f t="shared" si="227"/>
        <v/>
      </c>
      <c r="Q2004" s="473"/>
      <c r="R2004" s="561" t="str">
        <f t="shared" si="226"/>
        <v/>
      </c>
    </row>
    <row r="2005" spans="2:18">
      <c r="B2005" s="517"/>
      <c r="C2005" s="624" t="str">
        <f>IF(STEP!C2005&lt;&gt;"",STEP!C2005,"")</f>
        <v/>
      </c>
      <c r="D2005" s="405" t="str">
        <f>IF(STEP!D2005&lt;&gt;"",STEP!D2005,"")</f>
        <v/>
      </c>
      <c r="E2005" s="406" t="str">
        <f>IF(STEP!E2005&lt;&gt;"",STEP!E2005,"")</f>
        <v/>
      </c>
      <c r="F2005" s="405" t="str">
        <f>IF(STEP!F2005&lt;&gt;"",STEP!F2005,"")</f>
        <v/>
      </c>
      <c r="G2005" s="407" t="str">
        <f>IF(STEP!C2005&lt;&gt;"",STEP!AD2005,"")</f>
        <v/>
      </c>
      <c r="H2005" s="407" t="str">
        <f>IF(AND(STEP!$G2005="",$J$8&lt;&gt;"ON"),"",IF(月報!AX2005&lt;&gt;"",月報!AX2005,IF(STEP!G2005&lt;&gt;"",STEP!G2005,"")))</f>
        <v/>
      </c>
      <c r="I2005" s="408" t="str">
        <f>IF(AND(STEP!$G2005="",$J$8&lt;&gt;"ON"),"",IF(月報!AZ2005&lt;&gt;"",月報!AZ2005,IF(STEP!H2005&lt;&gt;"",STEP!H2005,"")))</f>
        <v/>
      </c>
      <c r="J2005" s="408" t="str">
        <f>IF(AND(STEP!$G2005="",$J$8&lt;&gt;"ON"),"",IF(月報!BA2005&lt;&gt;"",月報!BA2005,IF(STEP!J2005&lt;&gt;"",STEP!J2005/24,"")))</f>
        <v/>
      </c>
      <c r="K2005" s="408" t="str">
        <f>IF(STEP!X2005&lt;&gt;"",STEP!X2005,"")</f>
        <v/>
      </c>
      <c r="L2005" s="408" t="str">
        <f>IF(STEP!Y2005&lt;&gt;"",STEP!Y2005,"")</f>
        <v/>
      </c>
      <c r="M2005" s="408" t="str">
        <f>IF(STEP!Z2005&lt;&gt;"",STEP!Z2005,"")</f>
        <v/>
      </c>
      <c r="N2005" s="419" t="str">
        <f>IF(STEP!R2005&lt;&gt;"",STEP!R2005,"")</f>
        <v/>
      </c>
      <c r="O2005" s="420" t="str">
        <f>IF(STEP!S2005&lt;&gt;"",STEP!S2005,"")</f>
        <v/>
      </c>
      <c r="P2005" s="315" t="str">
        <f t="shared" si="227"/>
        <v/>
      </c>
      <c r="Q2005" s="474">
        <f>SUM(P2005:P2011)</f>
        <v>0</v>
      </c>
      <c r="R2005" s="562" t="str">
        <f t="shared" si="226"/>
        <v/>
      </c>
    </row>
    <row r="2006" spans="2:18">
      <c r="B2006" s="517"/>
      <c r="C2006" s="622" t="str">
        <f>IF(STEP!C2006&lt;&gt;"",STEP!C2006,"")</f>
        <v/>
      </c>
      <c r="D2006" s="409" t="str">
        <f>IF(STEP!D2006&lt;&gt;"",STEP!D2006,"")</f>
        <v/>
      </c>
      <c r="E2006" s="410" t="str">
        <f>IF(STEP!E2006&lt;&gt;"",STEP!E2006,"")</f>
        <v/>
      </c>
      <c r="F2006" s="409" t="str">
        <f>IF(STEP!F2006&lt;&gt;"",STEP!F2006,"")</f>
        <v/>
      </c>
      <c r="G2006" s="508" t="str">
        <f>IF(STEP!C2006&lt;&gt;"",STEP!AD2006,"")</f>
        <v/>
      </c>
      <c r="H2006" s="407" t="str">
        <f>IF(AND(STEP!$G2006="",$J$8&lt;&gt;"ON"),"",IF(月報!AX2006&lt;&gt;"",月報!AX2006,IF(STEP!G2006&lt;&gt;"",STEP!G2006,"")))</f>
        <v/>
      </c>
      <c r="I2006" s="408" t="str">
        <f>IF(AND(STEP!$G2006="",$J$8&lt;&gt;"ON"),"",IF(月報!AZ2006&lt;&gt;"",月報!AZ2006,IF(STEP!H2006&lt;&gt;"",STEP!H2006,"")))</f>
        <v/>
      </c>
      <c r="J2006" s="408" t="str">
        <f>IF(AND(STEP!$G2006="",$J$8&lt;&gt;"ON"),"",IF(月報!BA2006&lt;&gt;"",月報!BA2006,IF(STEP!J2006&lt;&gt;"",STEP!J2006/24,"")))</f>
        <v/>
      </c>
      <c r="K2006" s="421" t="str">
        <f>IF(STEP!X2006&lt;&gt;"",STEP!X2006,"")</f>
        <v/>
      </c>
      <c r="L2006" s="421" t="str">
        <f>IF(STEP!Y2006&lt;&gt;"",STEP!Y2006,"")</f>
        <v/>
      </c>
      <c r="M2006" s="421" t="str">
        <f>IF(STEP!Z2006&lt;&gt;"",STEP!Z2006,"")</f>
        <v/>
      </c>
      <c r="N2006" s="422" t="str">
        <f>IF(STEP!R2006&lt;&gt;"",STEP!R2006,"")</f>
        <v/>
      </c>
      <c r="O2006" s="423" t="str">
        <f>IF(STEP!S2006&lt;&gt;"",STEP!S2006,"")</f>
        <v/>
      </c>
      <c r="P2006" s="316" t="str">
        <f t="shared" si="227"/>
        <v/>
      </c>
      <c r="Q2006" s="336"/>
      <c r="R2006" s="560" t="str">
        <f t="shared" si="226"/>
        <v/>
      </c>
    </row>
    <row r="2007" spans="2:18">
      <c r="B2007" s="517"/>
      <c r="C2007" s="622" t="str">
        <f>IF(STEP!C2007&lt;&gt;"",STEP!C2007,"")</f>
        <v/>
      </c>
      <c r="D2007" s="409" t="str">
        <f>IF(STEP!D2007&lt;&gt;"",STEP!D2007,"")</f>
        <v/>
      </c>
      <c r="E2007" s="410" t="str">
        <f>IF(STEP!E2007&lt;&gt;"",STEP!E2007,"")</f>
        <v/>
      </c>
      <c r="F2007" s="409" t="str">
        <f>IF(STEP!F2007&lt;&gt;"",STEP!F2007,"")</f>
        <v/>
      </c>
      <c r="G2007" s="508" t="str">
        <f>IF(STEP!C2007&lt;&gt;"",STEP!AD2007,"")</f>
        <v/>
      </c>
      <c r="H2007" s="407" t="str">
        <f>IF(AND(STEP!$G2007="",$J$8&lt;&gt;"ON"),"",IF(月報!AX2007&lt;&gt;"",月報!AX2007,IF(STEP!G2007&lt;&gt;"",STEP!G2007,"")))</f>
        <v/>
      </c>
      <c r="I2007" s="408" t="str">
        <f>IF(AND(STEP!$G2007="",$J$8&lt;&gt;"ON"),"",IF(月報!AZ2007&lt;&gt;"",月報!AZ2007,IF(STEP!H2007&lt;&gt;"",STEP!H2007,"")))</f>
        <v/>
      </c>
      <c r="J2007" s="408" t="str">
        <f>IF(AND(STEP!$G2007="",$J$8&lt;&gt;"ON"),"",IF(月報!BA2007&lt;&gt;"",月報!BA2007,IF(STEP!J2007&lt;&gt;"",STEP!J2007/24,"")))</f>
        <v/>
      </c>
      <c r="K2007" s="421" t="str">
        <f>IF(STEP!X2007&lt;&gt;"",STEP!X2007,"")</f>
        <v/>
      </c>
      <c r="L2007" s="421" t="str">
        <f>IF(STEP!Y2007&lt;&gt;"",STEP!Y2007,"")</f>
        <v/>
      </c>
      <c r="M2007" s="421" t="str">
        <f>IF(STEP!Z2007&lt;&gt;"",STEP!Z2007,"")</f>
        <v/>
      </c>
      <c r="N2007" s="422" t="str">
        <f>IF(STEP!R2007&lt;&gt;"",STEP!R2007,"")</f>
        <v/>
      </c>
      <c r="O2007" s="423" t="str">
        <f>IF(STEP!S2007&lt;&gt;"",STEP!S2007,"")</f>
        <v/>
      </c>
      <c r="P2007" s="316" t="str">
        <f t="shared" si="227"/>
        <v/>
      </c>
      <c r="Q2007" s="336"/>
      <c r="R2007" s="560" t="str">
        <f t="shared" si="226"/>
        <v/>
      </c>
    </row>
    <row r="2008" spans="2:18">
      <c r="B2008" s="517"/>
      <c r="C2008" s="622" t="str">
        <f>IF(STEP!C2008&lt;&gt;"",STEP!C2008,"")</f>
        <v/>
      </c>
      <c r="D2008" s="409" t="str">
        <f>IF(STEP!D2008&lt;&gt;"",STEP!D2008,"")</f>
        <v/>
      </c>
      <c r="E2008" s="410" t="str">
        <f>IF(STEP!E2008&lt;&gt;"",STEP!E2008,"")</f>
        <v/>
      </c>
      <c r="F2008" s="409" t="str">
        <f>IF(STEP!F2008&lt;&gt;"",STEP!F2008,"")</f>
        <v/>
      </c>
      <c r="G2008" s="508" t="str">
        <f>IF(STEP!C2008&lt;&gt;"",STEP!AD2008,"")</f>
        <v/>
      </c>
      <c r="H2008" s="407" t="str">
        <f>IF(AND(STEP!$G2008="",$J$8&lt;&gt;"ON"),"",IF(月報!AX2008&lt;&gt;"",月報!AX2008,IF(STEP!G2008&lt;&gt;"",STEP!G2008,"")))</f>
        <v/>
      </c>
      <c r="I2008" s="408" t="str">
        <f>IF(AND(STEP!$G2008="",$J$8&lt;&gt;"ON"),"",IF(月報!AZ2008&lt;&gt;"",月報!AZ2008,IF(STEP!H2008&lt;&gt;"",STEP!H2008,"")))</f>
        <v/>
      </c>
      <c r="J2008" s="408" t="str">
        <f>IF(AND(STEP!$G2008="",$J$8&lt;&gt;"ON"),"",IF(月報!BA2008&lt;&gt;"",月報!BA2008,IF(STEP!J2008&lt;&gt;"",STEP!J2008/24,"")))</f>
        <v/>
      </c>
      <c r="K2008" s="421" t="str">
        <f>IF(STEP!X2008&lt;&gt;"",STEP!X2008,"")</f>
        <v/>
      </c>
      <c r="L2008" s="421" t="str">
        <f>IF(STEP!Y2008&lt;&gt;"",STEP!Y2008,"")</f>
        <v/>
      </c>
      <c r="M2008" s="421" t="str">
        <f>IF(STEP!Z2008&lt;&gt;"",STEP!Z2008,"")</f>
        <v/>
      </c>
      <c r="N2008" s="422" t="str">
        <f>IF(STEP!R2008&lt;&gt;"",STEP!R2008,"")</f>
        <v/>
      </c>
      <c r="O2008" s="423" t="str">
        <f>IF(STEP!S2008&lt;&gt;"",STEP!S2008,"")</f>
        <v/>
      </c>
      <c r="P2008" s="316" t="str">
        <f t="shared" si="227"/>
        <v/>
      </c>
      <c r="Q2008" s="336"/>
      <c r="R2008" s="560" t="str">
        <f t="shared" si="226"/>
        <v/>
      </c>
    </row>
    <row r="2009" spans="2:18">
      <c r="B2009" s="517"/>
      <c r="C2009" s="622" t="str">
        <f>IF(STEP!C2009&lt;&gt;"",STEP!C2009,"")</f>
        <v/>
      </c>
      <c r="D2009" s="409" t="str">
        <f>IF(STEP!D2009&lt;&gt;"",STEP!D2009,"")</f>
        <v/>
      </c>
      <c r="E2009" s="410" t="str">
        <f>IF(STEP!E2009&lt;&gt;"",STEP!E2009,"")</f>
        <v/>
      </c>
      <c r="F2009" s="409" t="str">
        <f>IF(STEP!F2009&lt;&gt;"",STEP!F2009,"")</f>
        <v/>
      </c>
      <c r="G2009" s="508" t="str">
        <f>IF(STEP!C2009&lt;&gt;"",STEP!AD2009,"")</f>
        <v/>
      </c>
      <c r="H2009" s="407" t="str">
        <f>IF(AND(STEP!$G2009="",$J$8&lt;&gt;"ON"),"",IF(月報!AX2009&lt;&gt;"",月報!AX2009,IF(STEP!G2009&lt;&gt;"",STEP!G2009,"")))</f>
        <v/>
      </c>
      <c r="I2009" s="408" t="str">
        <f>IF(AND(STEP!$G2009="",$J$8&lt;&gt;"ON"),"",IF(月報!AZ2009&lt;&gt;"",月報!AZ2009,IF(STEP!H2009&lt;&gt;"",STEP!H2009,"")))</f>
        <v/>
      </c>
      <c r="J2009" s="408" t="str">
        <f>IF(AND(STEP!$G2009="",$J$8&lt;&gt;"ON"),"",IF(月報!BA2009&lt;&gt;"",月報!BA2009,IF(STEP!J2009&lt;&gt;"",STEP!J2009/24,"")))</f>
        <v/>
      </c>
      <c r="K2009" s="421" t="str">
        <f>IF(STEP!X2009&lt;&gt;"",STEP!X2009,"")</f>
        <v/>
      </c>
      <c r="L2009" s="421" t="str">
        <f>IF(STEP!Y2009&lt;&gt;"",STEP!Y2009,"")</f>
        <v/>
      </c>
      <c r="M2009" s="421" t="str">
        <f>IF(STEP!Z2009&lt;&gt;"",STEP!Z2009,"")</f>
        <v/>
      </c>
      <c r="N2009" s="422" t="str">
        <f>IF(STEP!R2009&lt;&gt;"",STEP!R2009,"")</f>
        <v/>
      </c>
      <c r="O2009" s="423" t="str">
        <f>IF(STEP!S2009&lt;&gt;"",STEP!S2009,"")</f>
        <v/>
      </c>
      <c r="P2009" s="316" t="str">
        <f t="shared" si="227"/>
        <v/>
      </c>
      <c r="Q2009" s="336"/>
      <c r="R2009" s="560" t="str">
        <f t="shared" si="226"/>
        <v/>
      </c>
    </row>
    <row r="2010" spans="2:18">
      <c r="B2010" s="517"/>
      <c r="C2010" s="622" t="str">
        <f>IF(STEP!C2010&lt;&gt;"",STEP!C2010,"")</f>
        <v/>
      </c>
      <c r="D2010" s="409" t="str">
        <f>IF(STEP!D2010&lt;&gt;"",STEP!D2010,"")</f>
        <v/>
      </c>
      <c r="E2010" s="410" t="str">
        <f>IF(STEP!E2010&lt;&gt;"",STEP!E2010,"")</f>
        <v/>
      </c>
      <c r="F2010" s="409" t="str">
        <f>IF(STEP!F2010&lt;&gt;"",STEP!F2010,"")</f>
        <v/>
      </c>
      <c r="G2010" s="508" t="str">
        <f>IF(STEP!C2010&lt;&gt;"",STEP!AD2010,"")</f>
        <v/>
      </c>
      <c r="H2010" s="407" t="str">
        <f>IF(AND(STEP!$G2010="",$J$8&lt;&gt;"ON"),"",IF(月報!AX2010&lt;&gt;"",月報!AX2010,IF(STEP!G2010&lt;&gt;"",STEP!G2010,"")))</f>
        <v/>
      </c>
      <c r="I2010" s="408" t="str">
        <f>IF(AND(STEP!$G2010="",$J$8&lt;&gt;"ON"),"",IF(月報!AZ2010&lt;&gt;"",月報!AZ2010,IF(STEP!H2010&lt;&gt;"",STEP!H2010,"")))</f>
        <v/>
      </c>
      <c r="J2010" s="408" t="str">
        <f>IF(AND(STEP!$G2010="",$J$8&lt;&gt;"ON"),"",IF(月報!BA2010&lt;&gt;"",月報!BA2010,IF(STEP!J2010&lt;&gt;"",STEP!J2010/24,"")))</f>
        <v/>
      </c>
      <c r="K2010" s="421" t="str">
        <f>IF(STEP!X2010&lt;&gt;"",STEP!X2010,"")</f>
        <v/>
      </c>
      <c r="L2010" s="421" t="str">
        <f>IF(STEP!Y2010&lt;&gt;"",STEP!Y2010,"")</f>
        <v/>
      </c>
      <c r="M2010" s="421" t="str">
        <f>IF(STEP!Z2010&lt;&gt;"",STEP!Z2010,"")</f>
        <v/>
      </c>
      <c r="N2010" s="422" t="str">
        <f>IF(STEP!R2010&lt;&gt;"",STEP!R2010,"")</f>
        <v/>
      </c>
      <c r="O2010" s="423" t="str">
        <f>IF(STEP!S2010&lt;&gt;"",STEP!S2010,"")</f>
        <v/>
      </c>
      <c r="P2010" s="316" t="str">
        <f t="shared" si="227"/>
        <v/>
      </c>
      <c r="Q2010" s="336"/>
      <c r="R2010" s="560" t="str">
        <f t="shared" si="226"/>
        <v/>
      </c>
    </row>
    <row r="2011" spans="2:18">
      <c r="B2011" s="517"/>
      <c r="C2011" s="623" t="str">
        <f>IF(STEP!C2011&lt;&gt;"",STEP!C2011,"")</f>
        <v/>
      </c>
      <c r="D2011" s="411" t="str">
        <f>IF(STEP!D2011&lt;&gt;"",STEP!D2011,"")</f>
        <v/>
      </c>
      <c r="E2011" s="412" t="str">
        <f>IF(STEP!E2011&lt;&gt;"",STEP!E2011,"")</f>
        <v/>
      </c>
      <c r="F2011" s="411" t="str">
        <f>IF(STEP!F2011&lt;&gt;"",STEP!F2011,"")</f>
        <v/>
      </c>
      <c r="G2011" s="413" t="str">
        <f>IF(STEP!C2011&lt;&gt;"",STEP!AD2011,"")</f>
        <v/>
      </c>
      <c r="H2011" s="413" t="str">
        <f>IF(AND(STEP!$G2011="",$J$8&lt;&gt;"ON"),"",IF(月報!AX2011&lt;&gt;"",月報!AX2011,IF(STEP!G2011&lt;&gt;"",STEP!G2011,"")))</f>
        <v/>
      </c>
      <c r="I2011" s="414" t="str">
        <f>IF(AND(STEP!$G2011="",$J$8&lt;&gt;"ON"),"",IF(月報!AZ2011&lt;&gt;"",月報!AZ2011,IF(STEP!H2011&lt;&gt;"",STEP!H2011,"")))</f>
        <v/>
      </c>
      <c r="J2011" s="414" t="str">
        <f>IF(AND(STEP!$G2011="",$J$8&lt;&gt;"ON"),"",IF(月報!BA2011&lt;&gt;"",月報!BA2011,IF(STEP!J2011&lt;&gt;"",STEP!J2011/24,"")))</f>
        <v/>
      </c>
      <c r="K2011" s="414" t="str">
        <f>IF(STEP!X2011&lt;&gt;"",STEP!X2011,"")</f>
        <v/>
      </c>
      <c r="L2011" s="414" t="str">
        <f>IF(STEP!Y2011&lt;&gt;"",STEP!Y2011,"")</f>
        <v/>
      </c>
      <c r="M2011" s="414" t="str">
        <f>IF(STEP!Z2011&lt;&gt;"",STEP!Z2011,"")</f>
        <v/>
      </c>
      <c r="N2011" s="424" t="str">
        <f>IF(STEP!R2011&lt;&gt;"",STEP!R2011,"")</f>
        <v/>
      </c>
      <c r="O2011" s="425" t="str">
        <f>IF(STEP!S2011&lt;&gt;"",STEP!S2011,"")</f>
        <v/>
      </c>
      <c r="P2011" s="317" t="str">
        <f t="shared" si="227"/>
        <v/>
      </c>
      <c r="Q2011" s="473"/>
      <c r="R2011" s="561" t="str">
        <f t="shared" si="226"/>
        <v/>
      </c>
    </row>
    <row r="2012" spans="2:18">
      <c r="B2012" s="517"/>
      <c r="C2012" s="624" t="str">
        <f>IF(STEP!C2012&lt;&gt;"",STEP!C2012,"")</f>
        <v/>
      </c>
      <c r="D2012" s="405" t="str">
        <f>IF(STEP!D2012&lt;&gt;"",STEP!D2012,"")</f>
        <v/>
      </c>
      <c r="E2012" s="406" t="str">
        <f>IF(STEP!E2012&lt;&gt;"",STEP!E2012,"")</f>
        <v/>
      </c>
      <c r="F2012" s="405" t="str">
        <f>IF(STEP!F2012&lt;&gt;"",STEP!F2012,"")</f>
        <v/>
      </c>
      <c r="G2012" s="407" t="str">
        <f>IF(STEP!C2012&lt;&gt;"",STEP!AD2012,"")</f>
        <v/>
      </c>
      <c r="H2012" s="407" t="str">
        <f>IF(AND(STEP!$G2012="",$J$8&lt;&gt;"ON"),"",IF(月報!AX2012&lt;&gt;"",月報!AX2012,IF(STEP!G2012&lt;&gt;"",STEP!G2012,"")))</f>
        <v/>
      </c>
      <c r="I2012" s="408" t="str">
        <f>IF(AND(STEP!$G2012="",$J$8&lt;&gt;"ON"),"",IF(月報!AZ2012&lt;&gt;"",月報!AZ2012,IF(STEP!H2012&lt;&gt;"",STEP!H2012,"")))</f>
        <v/>
      </c>
      <c r="J2012" s="408" t="str">
        <f>IF(AND(STEP!$G2012="",$J$8&lt;&gt;"ON"),"",IF(月報!BA2012&lt;&gt;"",月報!BA2012,IF(STEP!J2012&lt;&gt;"",STEP!J2012/24,"")))</f>
        <v/>
      </c>
      <c r="K2012" s="408" t="str">
        <f>IF(STEP!X2012&lt;&gt;"",STEP!X2012,"")</f>
        <v/>
      </c>
      <c r="L2012" s="408" t="str">
        <f>IF(STEP!Y2012&lt;&gt;"",STEP!Y2012,"")</f>
        <v/>
      </c>
      <c r="M2012" s="408" t="str">
        <f>IF(STEP!Z2012&lt;&gt;"",STEP!Z2012,"")</f>
        <v/>
      </c>
      <c r="N2012" s="419" t="str">
        <f>IF(STEP!R2012&lt;&gt;"",STEP!R2012,"")</f>
        <v/>
      </c>
      <c r="O2012" s="420" t="str">
        <f>IF(STEP!S2012&lt;&gt;"",STEP!S2012,"")</f>
        <v/>
      </c>
      <c r="P2012" s="315" t="str">
        <f t="shared" si="227"/>
        <v/>
      </c>
      <c r="Q2012" s="474">
        <f>SUM(P2012:P2018)</f>
        <v>0</v>
      </c>
      <c r="R2012" s="562" t="str">
        <f t="shared" si="226"/>
        <v/>
      </c>
    </row>
    <row r="2013" spans="2:18">
      <c r="B2013" s="517"/>
      <c r="C2013" s="622" t="str">
        <f>IF(STEP!C2013&lt;&gt;"",STEP!C2013,"")</f>
        <v/>
      </c>
      <c r="D2013" s="409" t="str">
        <f>IF(STEP!D2013&lt;&gt;"",STEP!D2013,"")</f>
        <v/>
      </c>
      <c r="E2013" s="410" t="str">
        <f>IF(STEP!E2013&lt;&gt;"",STEP!E2013,"")</f>
        <v/>
      </c>
      <c r="F2013" s="409" t="str">
        <f>IF(STEP!F2013&lt;&gt;"",STEP!F2013,"")</f>
        <v/>
      </c>
      <c r="G2013" s="508" t="str">
        <f>IF(STEP!C2013&lt;&gt;"",STEP!AD2013,"")</f>
        <v/>
      </c>
      <c r="H2013" s="407" t="str">
        <f>IF(AND(STEP!$G2013="",$J$8&lt;&gt;"ON"),"",IF(月報!AX2013&lt;&gt;"",月報!AX2013,IF(STEP!G2013&lt;&gt;"",STEP!G2013,"")))</f>
        <v/>
      </c>
      <c r="I2013" s="408" t="str">
        <f>IF(AND(STEP!$G2013="",$J$8&lt;&gt;"ON"),"",IF(月報!AZ2013&lt;&gt;"",月報!AZ2013,IF(STEP!H2013&lt;&gt;"",STEP!H2013,"")))</f>
        <v/>
      </c>
      <c r="J2013" s="408" t="str">
        <f>IF(AND(STEP!$G2013="",$J$8&lt;&gt;"ON"),"",IF(月報!BA2013&lt;&gt;"",月報!BA2013,IF(STEP!J2013&lt;&gt;"",STEP!J2013/24,"")))</f>
        <v/>
      </c>
      <c r="K2013" s="421" t="str">
        <f>IF(STEP!X2013&lt;&gt;"",STEP!X2013,"")</f>
        <v/>
      </c>
      <c r="L2013" s="421" t="str">
        <f>IF(STEP!Y2013&lt;&gt;"",STEP!Y2013,"")</f>
        <v/>
      </c>
      <c r="M2013" s="421" t="str">
        <f>IF(STEP!Z2013&lt;&gt;"",STEP!Z2013,"")</f>
        <v/>
      </c>
      <c r="N2013" s="422" t="str">
        <f>IF(STEP!R2013&lt;&gt;"",STEP!R2013,"")</f>
        <v/>
      </c>
      <c r="O2013" s="423" t="str">
        <f>IF(STEP!S2013&lt;&gt;"",STEP!S2013,"")</f>
        <v/>
      </c>
      <c r="P2013" s="316" t="str">
        <f t="shared" si="227"/>
        <v/>
      </c>
      <c r="Q2013" s="336"/>
      <c r="R2013" s="560" t="str">
        <f t="shared" si="226"/>
        <v/>
      </c>
    </row>
    <row r="2014" spans="2:18">
      <c r="B2014" s="517"/>
      <c r="C2014" s="622" t="str">
        <f>IF(STEP!C2014&lt;&gt;"",STEP!C2014,"")</f>
        <v/>
      </c>
      <c r="D2014" s="409" t="str">
        <f>IF(STEP!D2014&lt;&gt;"",STEP!D2014,"")</f>
        <v/>
      </c>
      <c r="E2014" s="410" t="str">
        <f>IF(STEP!E2014&lt;&gt;"",STEP!E2014,"")</f>
        <v/>
      </c>
      <c r="F2014" s="409" t="str">
        <f>IF(STEP!F2014&lt;&gt;"",STEP!F2014,"")</f>
        <v/>
      </c>
      <c r="G2014" s="508" t="str">
        <f>IF(STEP!C2014&lt;&gt;"",STEP!AD2014,"")</f>
        <v/>
      </c>
      <c r="H2014" s="407" t="str">
        <f>IF(AND(STEP!$G2014="",$J$8&lt;&gt;"ON"),"",IF(月報!AX2014&lt;&gt;"",月報!AX2014,IF(STEP!G2014&lt;&gt;"",STEP!G2014,"")))</f>
        <v/>
      </c>
      <c r="I2014" s="408" t="str">
        <f>IF(AND(STEP!$G2014="",$J$8&lt;&gt;"ON"),"",IF(月報!AZ2014&lt;&gt;"",月報!AZ2014,IF(STEP!H2014&lt;&gt;"",STEP!H2014,"")))</f>
        <v/>
      </c>
      <c r="J2014" s="408" t="str">
        <f>IF(AND(STEP!$G2014="",$J$8&lt;&gt;"ON"),"",IF(月報!BA2014&lt;&gt;"",月報!BA2014,IF(STEP!J2014&lt;&gt;"",STEP!J2014/24,"")))</f>
        <v/>
      </c>
      <c r="K2014" s="421" t="str">
        <f>IF(STEP!X2014&lt;&gt;"",STEP!X2014,"")</f>
        <v/>
      </c>
      <c r="L2014" s="421" t="str">
        <f>IF(STEP!Y2014&lt;&gt;"",STEP!Y2014,"")</f>
        <v/>
      </c>
      <c r="M2014" s="421" t="str">
        <f>IF(STEP!Z2014&lt;&gt;"",STEP!Z2014,"")</f>
        <v/>
      </c>
      <c r="N2014" s="422" t="str">
        <f>IF(STEP!R2014&lt;&gt;"",STEP!R2014,"")</f>
        <v/>
      </c>
      <c r="O2014" s="423" t="str">
        <f>IF(STEP!S2014&lt;&gt;"",STEP!S2014,"")</f>
        <v/>
      </c>
      <c r="P2014" s="316" t="str">
        <f t="shared" si="227"/>
        <v/>
      </c>
      <c r="Q2014" s="336"/>
      <c r="R2014" s="560" t="str">
        <f t="shared" si="226"/>
        <v/>
      </c>
    </row>
    <row r="2015" spans="2:18">
      <c r="B2015" s="517"/>
      <c r="C2015" s="622" t="str">
        <f>IF(STEP!C2015&lt;&gt;"",STEP!C2015,"")</f>
        <v/>
      </c>
      <c r="D2015" s="409" t="str">
        <f>IF(STEP!D2015&lt;&gt;"",STEP!D2015,"")</f>
        <v/>
      </c>
      <c r="E2015" s="410" t="str">
        <f>IF(STEP!E2015&lt;&gt;"",STEP!E2015,"")</f>
        <v/>
      </c>
      <c r="F2015" s="409" t="str">
        <f>IF(STEP!F2015&lt;&gt;"",STEP!F2015,"")</f>
        <v/>
      </c>
      <c r="G2015" s="508" t="str">
        <f>IF(STEP!C2015&lt;&gt;"",STEP!AD2015,"")</f>
        <v/>
      </c>
      <c r="H2015" s="407" t="str">
        <f>IF(AND(STEP!$G2015="",$J$8&lt;&gt;"ON"),"",IF(月報!AX2015&lt;&gt;"",月報!AX2015,IF(STEP!G2015&lt;&gt;"",STEP!G2015,"")))</f>
        <v/>
      </c>
      <c r="I2015" s="408" t="str">
        <f>IF(AND(STEP!$G2015="",$J$8&lt;&gt;"ON"),"",IF(月報!AZ2015&lt;&gt;"",月報!AZ2015,IF(STEP!H2015&lt;&gt;"",STEP!H2015,"")))</f>
        <v/>
      </c>
      <c r="J2015" s="408" t="str">
        <f>IF(AND(STEP!$G2015="",$J$8&lt;&gt;"ON"),"",IF(月報!BA2015&lt;&gt;"",月報!BA2015,IF(STEP!J2015&lt;&gt;"",STEP!J2015/24,"")))</f>
        <v/>
      </c>
      <c r="K2015" s="421" t="str">
        <f>IF(STEP!X2015&lt;&gt;"",STEP!X2015,"")</f>
        <v/>
      </c>
      <c r="L2015" s="421" t="str">
        <f>IF(STEP!Y2015&lt;&gt;"",STEP!Y2015,"")</f>
        <v/>
      </c>
      <c r="M2015" s="421" t="str">
        <f>IF(STEP!Z2015&lt;&gt;"",STEP!Z2015,"")</f>
        <v/>
      </c>
      <c r="N2015" s="422" t="str">
        <f>IF(STEP!R2015&lt;&gt;"",STEP!R2015,"")</f>
        <v/>
      </c>
      <c r="O2015" s="423" t="str">
        <f>IF(STEP!S2015&lt;&gt;"",STEP!S2015,"")</f>
        <v/>
      </c>
      <c r="P2015" s="316" t="str">
        <f t="shared" si="227"/>
        <v/>
      </c>
      <c r="Q2015" s="336"/>
      <c r="R2015" s="560" t="str">
        <f t="shared" si="226"/>
        <v/>
      </c>
    </row>
    <row r="2016" spans="2:18">
      <c r="B2016" s="517"/>
      <c r="C2016" s="622" t="str">
        <f>IF(STEP!C2016&lt;&gt;"",STEP!C2016,"")</f>
        <v/>
      </c>
      <c r="D2016" s="409" t="str">
        <f>IF(STEP!D2016&lt;&gt;"",STEP!D2016,"")</f>
        <v/>
      </c>
      <c r="E2016" s="410" t="str">
        <f>IF(STEP!E2016&lt;&gt;"",STEP!E2016,"")</f>
        <v/>
      </c>
      <c r="F2016" s="409" t="str">
        <f>IF(STEP!F2016&lt;&gt;"",STEP!F2016,"")</f>
        <v/>
      </c>
      <c r="G2016" s="508" t="str">
        <f>IF(STEP!C2016&lt;&gt;"",STEP!AD2016,"")</f>
        <v/>
      </c>
      <c r="H2016" s="407" t="str">
        <f>IF(AND(STEP!$G2016="",$J$8&lt;&gt;"ON"),"",IF(月報!AX2016&lt;&gt;"",月報!AX2016,IF(STEP!G2016&lt;&gt;"",STEP!G2016,"")))</f>
        <v/>
      </c>
      <c r="I2016" s="408" t="str">
        <f>IF(AND(STEP!$G2016="",$J$8&lt;&gt;"ON"),"",IF(月報!AZ2016&lt;&gt;"",月報!AZ2016,IF(STEP!H2016&lt;&gt;"",STEP!H2016,"")))</f>
        <v/>
      </c>
      <c r="J2016" s="408" t="str">
        <f>IF(AND(STEP!$G2016="",$J$8&lt;&gt;"ON"),"",IF(月報!BA2016&lt;&gt;"",月報!BA2016,IF(STEP!J2016&lt;&gt;"",STEP!J2016/24,"")))</f>
        <v/>
      </c>
      <c r="K2016" s="421" t="str">
        <f>IF(STEP!X2016&lt;&gt;"",STEP!X2016,"")</f>
        <v/>
      </c>
      <c r="L2016" s="421" t="str">
        <f>IF(STEP!Y2016&lt;&gt;"",STEP!Y2016,"")</f>
        <v/>
      </c>
      <c r="M2016" s="421" t="str">
        <f>IF(STEP!Z2016&lt;&gt;"",STEP!Z2016,"")</f>
        <v/>
      </c>
      <c r="N2016" s="422" t="str">
        <f>IF(STEP!R2016&lt;&gt;"",STEP!R2016,"")</f>
        <v/>
      </c>
      <c r="O2016" s="423" t="str">
        <f>IF(STEP!S2016&lt;&gt;"",STEP!S2016,"")</f>
        <v/>
      </c>
      <c r="P2016" s="316" t="str">
        <f t="shared" si="227"/>
        <v/>
      </c>
      <c r="Q2016" s="336"/>
      <c r="R2016" s="560" t="str">
        <f t="shared" si="226"/>
        <v/>
      </c>
    </row>
    <row r="2017" spans="2:18">
      <c r="B2017" s="517"/>
      <c r="C2017" s="622" t="str">
        <f>IF(STEP!C2017&lt;&gt;"",STEP!C2017,"")</f>
        <v/>
      </c>
      <c r="D2017" s="409" t="str">
        <f>IF(STEP!D2017&lt;&gt;"",STEP!D2017,"")</f>
        <v/>
      </c>
      <c r="E2017" s="410" t="str">
        <f>IF(STEP!E2017&lt;&gt;"",STEP!E2017,"")</f>
        <v/>
      </c>
      <c r="F2017" s="409" t="str">
        <f>IF(STEP!F2017&lt;&gt;"",STEP!F2017,"")</f>
        <v/>
      </c>
      <c r="G2017" s="508" t="str">
        <f>IF(STEP!C2017&lt;&gt;"",STEP!AD2017,"")</f>
        <v/>
      </c>
      <c r="H2017" s="407" t="str">
        <f>IF(AND(STEP!$G2017="",$J$8&lt;&gt;"ON"),"",IF(月報!AX2017&lt;&gt;"",月報!AX2017,IF(STEP!G2017&lt;&gt;"",STEP!G2017,"")))</f>
        <v/>
      </c>
      <c r="I2017" s="408" t="str">
        <f>IF(AND(STEP!$G2017="",$J$8&lt;&gt;"ON"),"",IF(月報!AZ2017&lt;&gt;"",月報!AZ2017,IF(STEP!H2017&lt;&gt;"",STEP!H2017,"")))</f>
        <v/>
      </c>
      <c r="J2017" s="408" t="str">
        <f>IF(AND(STEP!$G2017="",$J$8&lt;&gt;"ON"),"",IF(月報!BA2017&lt;&gt;"",月報!BA2017,IF(STEP!J2017&lt;&gt;"",STEP!J2017/24,"")))</f>
        <v/>
      </c>
      <c r="K2017" s="421" t="str">
        <f>IF(STEP!X2017&lt;&gt;"",STEP!X2017,"")</f>
        <v/>
      </c>
      <c r="L2017" s="421" t="str">
        <f>IF(STEP!Y2017&lt;&gt;"",STEP!Y2017,"")</f>
        <v/>
      </c>
      <c r="M2017" s="421" t="str">
        <f>IF(STEP!Z2017&lt;&gt;"",STEP!Z2017,"")</f>
        <v/>
      </c>
      <c r="N2017" s="422" t="str">
        <f>IF(STEP!R2017&lt;&gt;"",STEP!R2017,"")</f>
        <v/>
      </c>
      <c r="O2017" s="423" t="str">
        <f>IF(STEP!S2017&lt;&gt;"",STEP!S2017,"")</f>
        <v/>
      </c>
      <c r="P2017" s="316" t="str">
        <f t="shared" si="227"/>
        <v/>
      </c>
      <c r="Q2017" s="336"/>
      <c r="R2017" s="560" t="str">
        <f t="shared" si="226"/>
        <v/>
      </c>
    </row>
    <row r="2018" spans="2:18">
      <c r="B2018" s="517"/>
      <c r="C2018" s="623" t="str">
        <f>IF(STEP!C2018&lt;&gt;"",STEP!C2018,"")</f>
        <v/>
      </c>
      <c r="D2018" s="411" t="str">
        <f>IF(STEP!D2018&lt;&gt;"",STEP!D2018,"")</f>
        <v/>
      </c>
      <c r="E2018" s="412" t="str">
        <f>IF(STEP!E2018&lt;&gt;"",STEP!E2018,"")</f>
        <v/>
      </c>
      <c r="F2018" s="411" t="str">
        <f>IF(STEP!F2018&lt;&gt;"",STEP!F2018,"")</f>
        <v/>
      </c>
      <c r="G2018" s="413" t="str">
        <f>IF(STEP!C2018&lt;&gt;"",STEP!AD2018,"")</f>
        <v/>
      </c>
      <c r="H2018" s="413" t="str">
        <f>IF(AND(STEP!$G2018="",$J$8&lt;&gt;"ON"),"",IF(月報!AX2018&lt;&gt;"",月報!AX2018,IF(STEP!G2018&lt;&gt;"",STEP!G2018,"")))</f>
        <v/>
      </c>
      <c r="I2018" s="414" t="str">
        <f>IF(AND(STEP!$G2018="",$J$8&lt;&gt;"ON"),"",IF(月報!AZ2018&lt;&gt;"",月報!AZ2018,IF(STEP!H2018&lt;&gt;"",STEP!H2018,"")))</f>
        <v/>
      </c>
      <c r="J2018" s="414" t="str">
        <f>IF(AND(STEP!$G2018="",$J$8&lt;&gt;"ON"),"",IF(月報!BA2018&lt;&gt;"",月報!BA2018,IF(STEP!J2018&lt;&gt;"",STEP!J2018/24,"")))</f>
        <v/>
      </c>
      <c r="K2018" s="414" t="str">
        <f>IF(STEP!X2018&lt;&gt;"",STEP!X2018,"")</f>
        <v/>
      </c>
      <c r="L2018" s="414" t="str">
        <f>IF(STEP!Y2018&lt;&gt;"",STEP!Y2018,"")</f>
        <v/>
      </c>
      <c r="M2018" s="414" t="str">
        <f>IF(STEP!Z2018&lt;&gt;"",STEP!Z2018,"")</f>
        <v/>
      </c>
      <c r="N2018" s="424" t="str">
        <f>IF(STEP!R2018&lt;&gt;"",STEP!R2018,"")</f>
        <v/>
      </c>
      <c r="O2018" s="425" t="str">
        <f>IF(STEP!S2018&lt;&gt;"",STEP!S2018,"")</f>
        <v/>
      </c>
      <c r="P2018" s="317" t="str">
        <f t="shared" si="227"/>
        <v/>
      </c>
      <c r="Q2018" s="473"/>
      <c r="R2018" s="561" t="str">
        <f t="shared" si="226"/>
        <v/>
      </c>
    </row>
    <row r="2019" spans="2:18">
      <c r="B2019" s="517"/>
      <c r="C2019" s="624" t="str">
        <f>IF(STEP!C2019&lt;&gt;"",STEP!C2019,"")</f>
        <v/>
      </c>
      <c r="D2019" s="405" t="str">
        <f>IF(STEP!D2019&lt;&gt;"",STEP!D2019,"")</f>
        <v/>
      </c>
      <c r="E2019" s="406" t="str">
        <f>IF(STEP!E2019&lt;&gt;"",STEP!E2019,"")</f>
        <v/>
      </c>
      <c r="F2019" s="405" t="str">
        <f>IF(STEP!F2019&lt;&gt;"",STEP!F2019,"")</f>
        <v/>
      </c>
      <c r="G2019" s="407" t="str">
        <f>IF(STEP!C2019&lt;&gt;"",STEP!AD2019,"")</f>
        <v/>
      </c>
      <c r="H2019" s="407" t="str">
        <f>IF(AND(STEP!$G2019="",$J$8&lt;&gt;"ON"),"",IF(月報!AX2019&lt;&gt;"",月報!AX2019,IF(STEP!G2019&lt;&gt;"",STEP!G2019,"")))</f>
        <v/>
      </c>
      <c r="I2019" s="408" t="str">
        <f>IF(AND(STEP!$G2019="",$J$8&lt;&gt;"ON"),"",IF(月報!AZ2019&lt;&gt;"",月報!AZ2019,IF(STEP!H2019&lt;&gt;"",STEP!H2019,"")))</f>
        <v/>
      </c>
      <c r="J2019" s="408" t="str">
        <f>IF(AND(STEP!$G2019="",$J$8&lt;&gt;"ON"),"",IF(月報!BA2019&lt;&gt;"",月報!BA2019,IF(STEP!J2019&lt;&gt;"",STEP!J2019/24,"")))</f>
        <v/>
      </c>
      <c r="K2019" s="408" t="str">
        <f>IF(STEP!X2019&lt;&gt;"",STEP!X2019,"")</f>
        <v/>
      </c>
      <c r="L2019" s="408" t="str">
        <f>IF(STEP!Y2019&lt;&gt;"",STEP!Y2019,"")</f>
        <v/>
      </c>
      <c r="M2019" s="408" t="str">
        <f>IF(STEP!Z2019&lt;&gt;"",STEP!Z2019,"")</f>
        <v/>
      </c>
      <c r="N2019" s="419" t="str">
        <f>IF(STEP!R2019&lt;&gt;"",STEP!R2019,"")</f>
        <v/>
      </c>
      <c r="O2019" s="420" t="str">
        <f>IF(STEP!S2019&lt;&gt;"",STEP!S2019,"")</f>
        <v/>
      </c>
      <c r="P2019" s="315" t="str">
        <f t="shared" si="227"/>
        <v/>
      </c>
      <c r="Q2019" s="474">
        <f>SUM(P2019:P2025)</f>
        <v>0</v>
      </c>
      <c r="R2019" s="562" t="str">
        <f t="shared" si="226"/>
        <v/>
      </c>
    </row>
    <row r="2020" spans="2:18">
      <c r="B2020" s="517"/>
      <c r="C2020" s="622" t="str">
        <f>IF(STEP!C2020&lt;&gt;"",STEP!C2020,"")</f>
        <v/>
      </c>
      <c r="D2020" s="409" t="str">
        <f>IF(STEP!D2020&lt;&gt;"",STEP!D2020,"")</f>
        <v/>
      </c>
      <c r="E2020" s="410" t="str">
        <f>IF(STEP!E2020&lt;&gt;"",STEP!E2020,"")</f>
        <v/>
      </c>
      <c r="F2020" s="409" t="str">
        <f>IF(STEP!F2020&lt;&gt;"",STEP!F2020,"")</f>
        <v/>
      </c>
      <c r="G2020" s="508" t="str">
        <f>IF(STEP!C2020&lt;&gt;"",STEP!AD2020,"")</f>
        <v/>
      </c>
      <c r="H2020" s="407" t="str">
        <f>IF(AND(STEP!$G2020="",$J$8&lt;&gt;"ON"),"",IF(月報!AX2020&lt;&gt;"",月報!AX2020,IF(STEP!G2020&lt;&gt;"",STEP!G2020,"")))</f>
        <v/>
      </c>
      <c r="I2020" s="408" t="str">
        <f>IF(AND(STEP!$G2020="",$J$8&lt;&gt;"ON"),"",IF(月報!AZ2020&lt;&gt;"",月報!AZ2020,IF(STEP!H2020&lt;&gt;"",STEP!H2020,"")))</f>
        <v/>
      </c>
      <c r="J2020" s="408" t="str">
        <f>IF(AND(STEP!$G2020="",$J$8&lt;&gt;"ON"),"",IF(月報!BA2020&lt;&gt;"",月報!BA2020,IF(STEP!J2020&lt;&gt;"",STEP!J2020/24,"")))</f>
        <v/>
      </c>
      <c r="K2020" s="421" t="str">
        <f>IF(STEP!X2020&lt;&gt;"",STEP!X2020,"")</f>
        <v/>
      </c>
      <c r="L2020" s="421" t="str">
        <f>IF(STEP!Y2020&lt;&gt;"",STEP!Y2020,"")</f>
        <v/>
      </c>
      <c r="M2020" s="421" t="str">
        <f>IF(STEP!Z2020&lt;&gt;"",STEP!Z2020,"")</f>
        <v/>
      </c>
      <c r="N2020" s="422" t="str">
        <f>IF(STEP!R2020&lt;&gt;"",STEP!R2020,"")</f>
        <v/>
      </c>
      <c r="O2020" s="423" t="str">
        <f>IF(STEP!S2020&lt;&gt;"",STEP!S2020,"")</f>
        <v/>
      </c>
      <c r="P2020" s="316" t="str">
        <f t="shared" si="227"/>
        <v/>
      </c>
      <c r="Q2020" s="336"/>
      <c r="R2020" s="560" t="str">
        <f t="shared" si="226"/>
        <v/>
      </c>
    </row>
    <row r="2021" spans="2:18">
      <c r="B2021" s="517"/>
      <c r="C2021" s="622" t="str">
        <f>IF(STEP!C2021&lt;&gt;"",STEP!C2021,"")</f>
        <v/>
      </c>
      <c r="D2021" s="409" t="str">
        <f>IF(STEP!D2021&lt;&gt;"",STEP!D2021,"")</f>
        <v/>
      </c>
      <c r="E2021" s="410" t="str">
        <f>IF(STEP!E2021&lt;&gt;"",STEP!E2021,"")</f>
        <v/>
      </c>
      <c r="F2021" s="409" t="str">
        <f>IF(STEP!F2021&lt;&gt;"",STEP!F2021,"")</f>
        <v/>
      </c>
      <c r="G2021" s="508" t="str">
        <f>IF(STEP!C2021&lt;&gt;"",STEP!AD2021,"")</f>
        <v/>
      </c>
      <c r="H2021" s="407" t="str">
        <f>IF(AND(STEP!$G2021="",$J$8&lt;&gt;"ON"),"",IF(月報!AX2021&lt;&gt;"",月報!AX2021,IF(STEP!G2021&lt;&gt;"",STEP!G2021,"")))</f>
        <v/>
      </c>
      <c r="I2021" s="408" t="str">
        <f>IF(AND(STEP!$G2021="",$J$8&lt;&gt;"ON"),"",IF(月報!AZ2021&lt;&gt;"",月報!AZ2021,IF(STEP!H2021&lt;&gt;"",STEP!H2021,"")))</f>
        <v/>
      </c>
      <c r="J2021" s="408" t="str">
        <f>IF(AND(STEP!$G2021="",$J$8&lt;&gt;"ON"),"",IF(月報!BA2021&lt;&gt;"",月報!BA2021,IF(STEP!J2021&lt;&gt;"",STEP!J2021/24,"")))</f>
        <v/>
      </c>
      <c r="K2021" s="421" t="str">
        <f>IF(STEP!X2021&lt;&gt;"",STEP!X2021,"")</f>
        <v/>
      </c>
      <c r="L2021" s="421" t="str">
        <f>IF(STEP!Y2021&lt;&gt;"",STEP!Y2021,"")</f>
        <v/>
      </c>
      <c r="M2021" s="421" t="str">
        <f>IF(STEP!Z2021&lt;&gt;"",STEP!Z2021,"")</f>
        <v/>
      </c>
      <c r="N2021" s="422" t="str">
        <f>IF(STEP!R2021&lt;&gt;"",STEP!R2021,"")</f>
        <v/>
      </c>
      <c r="O2021" s="423" t="str">
        <f>IF(STEP!S2021&lt;&gt;"",STEP!S2021,"")</f>
        <v/>
      </c>
      <c r="P2021" s="316" t="str">
        <f t="shared" si="227"/>
        <v/>
      </c>
      <c r="Q2021" s="336"/>
      <c r="R2021" s="560" t="str">
        <f t="shared" si="226"/>
        <v/>
      </c>
    </row>
    <row r="2022" spans="2:18">
      <c r="B2022" s="517"/>
      <c r="C2022" s="622" t="str">
        <f>IF(STEP!C2022&lt;&gt;"",STEP!C2022,"")</f>
        <v/>
      </c>
      <c r="D2022" s="409" t="str">
        <f>IF(STEP!D2022&lt;&gt;"",STEP!D2022,"")</f>
        <v/>
      </c>
      <c r="E2022" s="410" t="str">
        <f>IF(STEP!E2022&lt;&gt;"",STEP!E2022,"")</f>
        <v/>
      </c>
      <c r="F2022" s="409" t="str">
        <f>IF(STEP!F2022&lt;&gt;"",STEP!F2022,"")</f>
        <v/>
      </c>
      <c r="G2022" s="508" t="str">
        <f>IF(STEP!C2022&lt;&gt;"",STEP!AD2022,"")</f>
        <v/>
      </c>
      <c r="H2022" s="407" t="str">
        <f>IF(AND(STEP!$G2022="",$J$8&lt;&gt;"ON"),"",IF(月報!AX2022&lt;&gt;"",月報!AX2022,IF(STEP!G2022&lt;&gt;"",STEP!G2022,"")))</f>
        <v/>
      </c>
      <c r="I2022" s="408" t="str">
        <f>IF(AND(STEP!$G2022="",$J$8&lt;&gt;"ON"),"",IF(月報!AZ2022&lt;&gt;"",月報!AZ2022,IF(STEP!H2022&lt;&gt;"",STEP!H2022,"")))</f>
        <v/>
      </c>
      <c r="J2022" s="408" t="str">
        <f>IF(AND(STEP!$G2022="",$J$8&lt;&gt;"ON"),"",IF(月報!BA2022&lt;&gt;"",月報!BA2022,IF(STEP!J2022&lt;&gt;"",STEP!J2022/24,"")))</f>
        <v/>
      </c>
      <c r="K2022" s="421" t="str">
        <f>IF(STEP!X2022&lt;&gt;"",STEP!X2022,"")</f>
        <v/>
      </c>
      <c r="L2022" s="421" t="str">
        <f>IF(STEP!Y2022&lt;&gt;"",STEP!Y2022,"")</f>
        <v/>
      </c>
      <c r="M2022" s="421" t="str">
        <f>IF(STEP!Z2022&lt;&gt;"",STEP!Z2022,"")</f>
        <v/>
      </c>
      <c r="N2022" s="422" t="str">
        <f>IF(STEP!R2022&lt;&gt;"",STEP!R2022,"")</f>
        <v/>
      </c>
      <c r="O2022" s="423" t="str">
        <f>IF(STEP!S2022&lt;&gt;"",STEP!S2022,"")</f>
        <v/>
      </c>
      <c r="P2022" s="316" t="str">
        <f t="shared" si="227"/>
        <v/>
      </c>
      <c r="Q2022" s="336"/>
      <c r="R2022" s="560" t="str">
        <f t="shared" si="226"/>
        <v/>
      </c>
    </row>
    <row r="2023" spans="2:18">
      <c r="B2023" s="517"/>
      <c r="C2023" s="622" t="str">
        <f>IF(STEP!C2023&lt;&gt;"",STEP!C2023,"")</f>
        <v/>
      </c>
      <c r="D2023" s="409" t="str">
        <f>IF(STEP!D2023&lt;&gt;"",STEP!D2023,"")</f>
        <v/>
      </c>
      <c r="E2023" s="410" t="str">
        <f>IF(STEP!E2023&lt;&gt;"",STEP!E2023,"")</f>
        <v/>
      </c>
      <c r="F2023" s="409" t="str">
        <f>IF(STEP!F2023&lt;&gt;"",STEP!F2023,"")</f>
        <v/>
      </c>
      <c r="G2023" s="508" t="str">
        <f>IF(STEP!C2023&lt;&gt;"",STEP!AD2023,"")</f>
        <v/>
      </c>
      <c r="H2023" s="407" t="str">
        <f>IF(AND(STEP!$G2023="",$J$8&lt;&gt;"ON"),"",IF(月報!AX2023&lt;&gt;"",月報!AX2023,IF(STEP!G2023&lt;&gt;"",STEP!G2023,"")))</f>
        <v/>
      </c>
      <c r="I2023" s="408" t="str">
        <f>IF(AND(STEP!$G2023="",$J$8&lt;&gt;"ON"),"",IF(月報!AZ2023&lt;&gt;"",月報!AZ2023,IF(STEP!H2023&lt;&gt;"",STEP!H2023,"")))</f>
        <v/>
      </c>
      <c r="J2023" s="408" t="str">
        <f>IF(AND(STEP!$G2023="",$J$8&lt;&gt;"ON"),"",IF(月報!BA2023&lt;&gt;"",月報!BA2023,IF(STEP!J2023&lt;&gt;"",STEP!J2023/24,"")))</f>
        <v/>
      </c>
      <c r="K2023" s="421" t="str">
        <f>IF(STEP!X2023&lt;&gt;"",STEP!X2023,"")</f>
        <v/>
      </c>
      <c r="L2023" s="421" t="str">
        <f>IF(STEP!Y2023&lt;&gt;"",STEP!Y2023,"")</f>
        <v/>
      </c>
      <c r="M2023" s="421" t="str">
        <f>IF(STEP!Z2023&lt;&gt;"",STEP!Z2023,"")</f>
        <v/>
      </c>
      <c r="N2023" s="422" t="str">
        <f>IF(STEP!R2023&lt;&gt;"",STEP!R2023,"")</f>
        <v/>
      </c>
      <c r="O2023" s="423" t="str">
        <f>IF(STEP!S2023&lt;&gt;"",STEP!S2023,"")</f>
        <v/>
      </c>
      <c r="P2023" s="316" t="str">
        <f t="shared" si="227"/>
        <v/>
      </c>
      <c r="Q2023" s="336"/>
      <c r="R2023" s="560" t="str">
        <f t="shared" si="226"/>
        <v/>
      </c>
    </row>
    <row r="2024" spans="2:18">
      <c r="B2024" s="517"/>
      <c r="C2024" s="622" t="str">
        <f>IF(STEP!C2024&lt;&gt;"",STEP!C2024,"")</f>
        <v/>
      </c>
      <c r="D2024" s="409" t="str">
        <f>IF(STEP!D2024&lt;&gt;"",STEP!D2024,"")</f>
        <v/>
      </c>
      <c r="E2024" s="410" t="str">
        <f>IF(STEP!E2024&lt;&gt;"",STEP!E2024,"")</f>
        <v/>
      </c>
      <c r="F2024" s="409" t="str">
        <f>IF(STEP!F2024&lt;&gt;"",STEP!F2024,"")</f>
        <v/>
      </c>
      <c r="G2024" s="508" t="str">
        <f>IF(STEP!C2024&lt;&gt;"",STEP!AD2024,"")</f>
        <v/>
      </c>
      <c r="H2024" s="407" t="str">
        <f>IF(AND(STEP!$G2024="",$J$8&lt;&gt;"ON"),"",IF(月報!AX2024&lt;&gt;"",月報!AX2024,IF(STEP!G2024&lt;&gt;"",STEP!G2024,"")))</f>
        <v/>
      </c>
      <c r="I2024" s="408" t="str">
        <f>IF(AND(STEP!$G2024="",$J$8&lt;&gt;"ON"),"",IF(月報!AZ2024&lt;&gt;"",月報!AZ2024,IF(STEP!H2024&lt;&gt;"",STEP!H2024,"")))</f>
        <v/>
      </c>
      <c r="J2024" s="408" t="str">
        <f>IF(AND(STEP!$G2024="",$J$8&lt;&gt;"ON"),"",IF(月報!BA2024&lt;&gt;"",月報!BA2024,IF(STEP!J2024&lt;&gt;"",STEP!J2024/24,"")))</f>
        <v/>
      </c>
      <c r="K2024" s="421" t="str">
        <f>IF(STEP!X2024&lt;&gt;"",STEP!X2024,"")</f>
        <v/>
      </c>
      <c r="L2024" s="421" t="str">
        <f>IF(STEP!Y2024&lt;&gt;"",STEP!Y2024,"")</f>
        <v/>
      </c>
      <c r="M2024" s="421" t="str">
        <f>IF(STEP!Z2024&lt;&gt;"",STEP!Z2024,"")</f>
        <v/>
      </c>
      <c r="N2024" s="422" t="str">
        <f>IF(STEP!R2024&lt;&gt;"",STEP!R2024,"")</f>
        <v/>
      </c>
      <c r="O2024" s="423" t="str">
        <f>IF(STEP!S2024&lt;&gt;"",STEP!S2024,"")</f>
        <v/>
      </c>
      <c r="P2024" s="316" t="str">
        <f t="shared" si="227"/>
        <v/>
      </c>
      <c r="Q2024" s="336"/>
      <c r="R2024" s="560" t="str">
        <f t="shared" si="226"/>
        <v/>
      </c>
    </row>
    <row r="2025" spans="2:18" ht="13.8" thickBot="1">
      <c r="B2025" s="518"/>
      <c r="C2025" s="625" t="str">
        <f>IF(STEP!C2025&lt;&gt;"",STEP!C2025,"")</f>
        <v/>
      </c>
      <c r="D2025" s="415" t="str">
        <f>IF(STEP!D2025&lt;&gt;"",STEP!D2025,"")</f>
        <v/>
      </c>
      <c r="E2025" s="416" t="str">
        <f>IF(STEP!E2025&lt;&gt;"",STEP!E2025,"")</f>
        <v/>
      </c>
      <c r="F2025" s="415" t="str">
        <f>IF(STEP!F2025&lt;&gt;"",STEP!F2025,"")</f>
        <v/>
      </c>
      <c r="G2025" s="417" t="str">
        <f>IF(STEP!C2025&lt;&gt;"",STEP!AD2025,"")</f>
        <v/>
      </c>
      <c r="H2025" s="417" t="str">
        <f>IF(AND(STEP!$G2025="",$J$8&lt;&gt;"ON"),"",IF(月報!AX2025&lt;&gt;"",月報!AX2025,IF(STEP!G2025&lt;&gt;"",STEP!G2025,"")))</f>
        <v/>
      </c>
      <c r="I2025" s="418" t="str">
        <f>IF(AND(STEP!$G2025="",$J$8&lt;&gt;"ON"),"",IF(月報!AZ2025&lt;&gt;"",月報!AZ2025,IF(STEP!H2025&lt;&gt;"",STEP!H2025,"")))</f>
        <v/>
      </c>
      <c r="J2025" s="418" t="str">
        <f>IF(AND(STEP!$G2025="",$J$8&lt;&gt;"ON"),"",IF(月報!BA2025&lt;&gt;"",月報!BA2025,IF(STEP!J2025&lt;&gt;"",STEP!J2025/24,"")))</f>
        <v/>
      </c>
      <c r="K2025" s="418" t="str">
        <f>IF(STEP!X2025&lt;&gt;"",STEP!X2025,"")</f>
        <v/>
      </c>
      <c r="L2025" s="418" t="str">
        <f>IF(STEP!Y2025&lt;&gt;"",STEP!Y2025,"")</f>
        <v/>
      </c>
      <c r="M2025" s="418" t="str">
        <f>IF(STEP!Z2025&lt;&gt;"",STEP!Z2025,"")</f>
        <v/>
      </c>
      <c r="N2025" s="426" t="str">
        <f>IF(STEP!R2025&lt;&gt;"",STEP!R2025,"")</f>
        <v/>
      </c>
      <c r="O2025" s="427" t="str">
        <f>IF(STEP!S2025&lt;&gt;"",STEP!S2025,"")</f>
        <v/>
      </c>
      <c r="P2025" s="318" t="str">
        <f t="shared" si="227"/>
        <v/>
      </c>
      <c r="Q2025" s="338"/>
      <c r="R2025" s="563" t="str">
        <f t="shared" si="226"/>
        <v/>
      </c>
    </row>
    <row r="2026" spans="2:18">
      <c r="B2026" s="516" t="s">
        <v>416</v>
      </c>
      <c r="C2026" s="626"/>
      <c r="D2026" s="324"/>
      <c r="E2026" s="325"/>
      <c r="F2026" s="578" t="s">
        <v>465</v>
      </c>
      <c r="G2026" s="320"/>
      <c r="H2026" s="320"/>
      <c r="I2026" s="326"/>
      <c r="J2026" s="326"/>
      <c r="K2026" s="326"/>
      <c r="L2026" s="326"/>
      <c r="M2026" s="326"/>
      <c r="N2026" s="327"/>
      <c r="O2026" s="328"/>
      <c r="P2026" s="335"/>
      <c r="Q2026" s="336"/>
      <c r="R2026" s="564" t="str">
        <f t="shared" si="226"/>
        <v/>
      </c>
    </row>
    <row r="2027" spans="2:18">
      <c r="B2027" s="516"/>
      <c r="C2027" s="626"/>
      <c r="D2027" s="324"/>
      <c r="E2027" s="325"/>
      <c r="F2027" s="324"/>
      <c r="G2027" s="320"/>
      <c r="H2027" s="320"/>
      <c r="I2027" s="326"/>
      <c r="J2027" s="326"/>
      <c r="K2027" s="326"/>
      <c r="L2027" s="326"/>
      <c r="M2027" s="326"/>
      <c r="N2027" s="327"/>
      <c r="O2027" s="328"/>
      <c r="P2027" s="335"/>
      <c r="Q2027" s="336"/>
      <c r="R2027" s="564" t="str">
        <f t="shared" si="226"/>
        <v/>
      </c>
    </row>
    <row r="2028" spans="2:18">
      <c r="B2028" s="516"/>
      <c r="C2028" s="626"/>
      <c r="D2028" s="324"/>
      <c r="E2028" s="325"/>
      <c r="F2028" s="324"/>
      <c r="G2028" s="320"/>
      <c r="H2028" s="320"/>
      <c r="I2028" s="326"/>
      <c r="J2028" s="326"/>
      <c r="K2028" s="326"/>
      <c r="L2028" s="326"/>
      <c r="M2028" s="326"/>
      <c r="N2028" s="327"/>
      <c r="O2028" s="328"/>
      <c r="P2028" s="335"/>
      <c r="Q2028" s="336"/>
      <c r="R2028" s="564" t="str">
        <f t="shared" si="226"/>
        <v/>
      </c>
    </row>
    <row r="2029" spans="2:18">
      <c r="B2029" s="516"/>
      <c r="C2029" s="626"/>
      <c r="D2029" s="324"/>
      <c r="E2029" s="325"/>
      <c r="F2029" s="324"/>
      <c r="G2029" s="320"/>
      <c r="H2029" s="320"/>
      <c r="I2029" s="326"/>
      <c r="J2029" s="326"/>
      <c r="K2029" s="326"/>
      <c r="L2029" s="326"/>
      <c r="M2029" s="326"/>
      <c r="N2029" s="327"/>
      <c r="O2029" s="328"/>
      <c r="P2029" s="335"/>
      <c r="Q2029" s="336"/>
      <c r="R2029" s="564" t="str">
        <f t="shared" si="226"/>
        <v/>
      </c>
    </row>
    <row r="2030" spans="2:18">
      <c r="B2030" s="516"/>
      <c r="C2030" s="626"/>
      <c r="D2030" s="324"/>
      <c r="E2030" s="325"/>
      <c r="F2030" s="324"/>
      <c r="G2030" s="320"/>
      <c r="H2030" s="320"/>
      <c r="I2030" s="326"/>
      <c r="J2030" s="326"/>
      <c r="K2030" s="326"/>
      <c r="L2030" s="326"/>
      <c r="M2030" s="326"/>
      <c r="N2030" s="327"/>
      <c r="O2030" s="328"/>
      <c r="P2030" s="335"/>
      <c r="Q2030" s="336"/>
      <c r="R2030" s="564" t="str">
        <f t="shared" si="226"/>
        <v/>
      </c>
    </row>
    <row r="2031" spans="2:18">
      <c r="B2031" s="516"/>
      <c r="C2031" s="626"/>
      <c r="D2031" s="324"/>
      <c r="E2031" s="325"/>
      <c r="F2031" s="324"/>
      <c r="G2031" s="320"/>
      <c r="H2031" s="320"/>
      <c r="I2031" s="326"/>
      <c r="J2031" s="326"/>
      <c r="K2031" s="326"/>
      <c r="L2031" s="326"/>
      <c r="M2031" s="326"/>
      <c r="N2031" s="327"/>
      <c r="O2031" s="328"/>
      <c r="P2031" s="335"/>
      <c r="Q2031" s="336"/>
      <c r="R2031" s="564" t="str">
        <f t="shared" si="226"/>
        <v/>
      </c>
    </row>
    <row r="2032" spans="2:18">
      <c r="B2032" s="516"/>
      <c r="C2032" s="626"/>
      <c r="D2032" s="324"/>
      <c r="E2032" s="325"/>
      <c r="F2032" s="324"/>
      <c r="G2032" s="320"/>
      <c r="H2032" s="320"/>
      <c r="I2032" s="326"/>
      <c r="J2032" s="326"/>
      <c r="K2032" s="326"/>
      <c r="L2032" s="326"/>
      <c r="M2032" s="326"/>
      <c r="N2032" s="327"/>
      <c r="O2032" s="328"/>
      <c r="P2032" s="335"/>
      <c r="Q2032" s="336"/>
      <c r="R2032" s="564" t="str">
        <f t="shared" si="226"/>
        <v/>
      </c>
    </row>
    <row r="2033" spans="2:18">
      <c r="B2033" s="516"/>
      <c r="C2033" s="626"/>
      <c r="D2033" s="324"/>
      <c r="E2033" s="325"/>
      <c r="F2033" s="324"/>
      <c r="G2033" s="320"/>
      <c r="H2033" s="320"/>
      <c r="I2033" s="326"/>
      <c r="J2033" s="326"/>
      <c r="K2033" s="326"/>
      <c r="L2033" s="326"/>
      <c r="M2033" s="326"/>
      <c r="N2033" s="327"/>
      <c r="O2033" s="328"/>
      <c r="P2033" s="335"/>
      <c r="Q2033" s="336"/>
      <c r="R2033" s="564" t="str">
        <f t="shared" si="226"/>
        <v/>
      </c>
    </row>
    <row r="2034" spans="2:18">
      <c r="B2034" s="516"/>
      <c r="C2034" s="626"/>
      <c r="D2034" s="324"/>
      <c r="E2034" s="325"/>
      <c r="F2034" s="324"/>
      <c r="G2034" s="320"/>
      <c r="H2034" s="320"/>
      <c r="I2034" s="326"/>
      <c r="J2034" s="326"/>
      <c r="K2034" s="326"/>
      <c r="L2034" s="326"/>
      <c r="M2034" s="326"/>
      <c r="N2034" s="327"/>
      <c r="O2034" s="328"/>
      <c r="P2034" s="335"/>
      <c r="Q2034" s="336"/>
      <c r="R2034" s="564" t="str">
        <f t="shared" si="226"/>
        <v/>
      </c>
    </row>
    <row r="2035" spans="2:18" ht="13.8" thickBot="1">
      <c r="B2035" s="519"/>
      <c r="C2035" s="627"/>
      <c r="D2035" s="330"/>
      <c r="E2035" s="331"/>
      <c r="F2035" s="330"/>
      <c r="G2035" s="322"/>
      <c r="H2035" s="322"/>
      <c r="I2035" s="332"/>
      <c r="J2035" s="332"/>
      <c r="K2035" s="332"/>
      <c r="L2035" s="332"/>
      <c r="M2035" s="332"/>
      <c r="N2035" s="333"/>
      <c r="O2035" s="334"/>
      <c r="P2035" s="337"/>
      <c r="Q2035" s="338"/>
      <c r="R2035" s="565" t="str">
        <f t="shared" si="226"/>
        <v/>
      </c>
    </row>
    <row r="2036" spans="2:18">
      <c r="B2036" s="522">
        <f>B1991+1</f>
        <v>46</v>
      </c>
      <c r="C2036" s="624" t="str">
        <f>IF(STEP!C2036&lt;&gt;"",STEP!C2036,"")</f>
        <v/>
      </c>
      <c r="D2036" s="405" t="str">
        <f>IF(STEP!D2036&lt;&gt;"",STEP!D2036,"")</f>
        <v/>
      </c>
      <c r="E2036" s="406" t="str">
        <f>IF(STEP!E2036&lt;&gt;"",STEP!E2036,"")</f>
        <v/>
      </c>
      <c r="F2036" s="405" t="str">
        <f>IF(STEP!F2036&lt;&gt;"",STEP!F2036,"")</f>
        <v/>
      </c>
      <c r="G2036" s="407" t="str">
        <f>IF(STEP!C2036&lt;&gt;"",STEP!AD2036,"")</f>
        <v/>
      </c>
      <c r="H2036" s="407" t="str">
        <f>IF(AND(STEP!$G2036="",$J$8&lt;&gt;"ON"),"",IF(月報!AX2036&lt;&gt;"",月報!AX2036,IF(STEP!G2036&lt;&gt;"",STEP!G2036,"")))</f>
        <v/>
      </c>
      <c r="I2036" s="408" t="str">
        <f>IF(AND(STEP!$G2036="",$J$8&lt;&gt;"ON"),"",IF(月報!AZ2036&lt;&gt;"",月報!AZ2036,IF(STEP!H2036&lt;&gt;"",STEP!H2036,"")))</f>
        <v/>
      </c>
      <c r="J2036" s="408" t="str">
        <f>IF(AND(STEP!$G2036="",$J$8&lt;&gt;"ON"),"",IF(月報!BA2036&lt;&gt;"",月報!BA2036,IF(STEP!J2036&lt;&gt;"",STEP!J2036/24,"")))</f>
        <v/>
      </c>
      <c r="K2036" s="408" t="str">
        <f>IF(STEP!X2036&lt;&gt;"",STEP!X2036,"")</f>
        <v/>
      </c>
      <c r="L2036" s="408" t="str">
        <f>IF(STEP!Y2036&lt;&gt;"",STEP!Y2036,"")</f>
        <v/>
      </c>
      <c r="M2036" s="408" t="str">
        <f>IF(STEP!Z2036&lt;&gt;"",STEP!Z2036,"")</f>
        <v/>
      </c>
      <c r="N2036" s="419" t="str">
        <f>IF(STEP!R2036&lt;&gt;"",STEP!R2036,"")</f>
        <v/>
      </c>
      <c r="O2036" s="420" t="str">
        <f>IF(STEP!S2036&lt;&gt;"",STEP!S2036,"")</f>
        <v/>
      </c>
      <c r="P2036" s="315" t="str">
        <f t="shared" ref="P2036:P2070" si="228">IF(J2036&lt;&gt;"",J2036,"")</f>
        <v/>
      </c>
      <c r="Q2036" s="472">
        <f>SUM(P2036:P2042)</f>
        <v>0</v>
      </c>
      <c r="R2036" s="559" t="str">
        <f>IF(C2036&lt;&gt;"",VLOOKUP(C2036,設定シート!$D$10:$L$109,9,FALSE),"")</f>
        <v/>
      </c>
    </row>
    <row r="2037" spans="2:18">
      <c r="B2037" s="517"/>
      <c r="C2037" s="622" t="str">
        <f>IF(STEP!C2037&lt;&gt;"",STEP!C2037,"")</f>
        <v/>
      </c>
      <c r="D2037" s="409" t="str">
        <f>IF(STEP!D2037&lt;&gt;"",STEP!D2037,"")</f>
        <v/>
      </c>
      <c r="E2037" s="410" t="str">
        <f>IF(STEP!E2037&lt;&gt;"",STEP!E2037,"")</f>
        <v/>
      </c>
      <c r="F2037" s="409" t="str">
        <f>IF(STEP!F2037&lt;&gt;"",STEP!F2037,"")</f>
        <v/>
      </c>
      <c r="G2037" s="508" t="str">
        <f>IF(STEP!C2037&lt;&gt;"",STEP!AD2037,"")</f>
        <v/>
      </c>
      <c r="H2037" s="407" t="str">
        <f>IF(AND(STEP!$G2037="",$J$8&lt;&gt;"ON"),"",IF(月報!AX2037&lt;&gt;"",月報!AX2037,IF(STEP!G2037&lt;&gt;"",STEP!G2037,"")))</f>
        <v/>
      </c>
      <c r="I2037" s="408" t="str">
        <f>IF(AND(STEP!$G2037="",$J$8&lt;&gt;"ON"),"",IF(月報!AZ2037&lt;&gt;"",月報!AZ2037,IF(STEP!H2037&lt;&gt;"",STEP!H2037,"")))</f>
        <v/>
      </c>
      <c r="J2037" s="408" t="str">
        <f>IF(AND(STEP!$G2037="",$J$8&lt;&gt;"ON"),"",IF(月報!BA2037&lt;&gt;"",月報!BA2037,IF(STEP!J2037&lt;&gt;"",STEP!J2037/24,"")))</f>
        <v/>
      </c>
      <c r="K2037" s="421" t="str">
        <f>IF(STEP!X2037&lt;&gt;"",STEP!X2037,"")</f>
        <v/>
      </c>
      <c r="L2037" s="421" t="str">
        <f>IF(STEP!Y2037&lt;&gt;"",STEP!Y2037,"")</f>
        <v/>
      </c>
      <c r="M2037" s="421" t="str">
        <f>IF(STEP!Z2037&lt;&gt;"",STEP!Z2037,"")</f>
        <v/>
      </c>
      <c r="N2037" s="422" t="str">
        <f>IF(STEP!R2037&lt;&gt;"",STEP!R2037,"")</f>
        <v/>
      </c>
      <c r="O2037" s="423" t="str">
        <f>IF(STEP!S2037&lt;&gt;"",STEP!S2037,"")</f>
        <v/>
      </c>
      <c r="P2037" s="316" t="str">
        <f t="shared" si="228"/>
        <v/>
      </c>
      <c r="Q2037" s="336"/>
      <c r="R2037" s="560" t="str">
        <f>R2036</f>
        <v/>
      </c>
    </row>
    <row r="2038" spans="2:18">
      <c r="B2038" s="517"/>
      <c r="C2038" s="622" t="str">
        <f>IF(STEP!C2038&lt;&gt;"",STEP!C2038,"")</f>
        <v/>
      </c>
      <c r="D2038" s="409" t="str">
        <f>IF(STEP!D2038&lt;&gt;"",STEP!D2038,"")</f>
        <v/>
      </c>
      <c r="E2038" s="410" t="str">
        <f>IF(STEP!E2038&lt;&gt;"",STEP!E2038,"")</f>
        <v/>
      </c>
      <c r="F2038" s="409" t="str">
        <f>IF(STEP!F2038&lt;&gt;"",STEP!F2038,"")</f>
        <v/>
      </c>
      <c r="G2038" s="508" t="str">
        <f>IF(STEP!C2038&lt;&gt;"",STEP!AD2038,"")</f>
        <v/>
      </c>
      <c r="H2038" s="407" t="str">
        <f>IF(AND(STEP!$G2038="",$J$8&lt;&gt;"ON"),"",IF(月報!AX2038&lt;&gt;"",月報!AX2038,IF(STEP!G2038&lt;&gt;"",STEP!G2038,"")))</f>
        <v/>
      </c>
      <c r="I2038" s="408" t="str">
        <f>IF(AND(STEP!$G2038="",$J$8&lt;&gt;"ON"),"",IF(月報!AZ2038&lt;&gt;"",月報!AZ2038,IF(STEP!H2038&lt;&gt;"",STEP!H2038,"")))</f>
        <v/>
      </c>
      <c r="J2038" s="408" t="str">
        <f>IF(AND(STEP!$G2038="",$J$8&lt;&gt;"ON"),"",IF(月報!BA2038&lt;&gt;"",月報!BA2038,IF(STEP!J2038&lt;&gt;"",STEP!J2038/24,"")))</f>
        <v/>
      </c>
      <c r="K2038" s="421" t="str">
        <f>IF(STEP!X2038&lt;&gt;"",STEP!X2038,"")</f>
        <v/>
      </c>
      <c r="L2038" s="421" t="str">
        <f>IF(STEP!Y2038&lt;&gt;"",STEP!Y2038,"")</f>
        <v/>
      </c>
      <c r="M2038" s="421" t="str">
        <f>IF(STEP!Z2038&lt;&gt;"",STEP!Z2038,"")</f>
        <v/>
      </c>
      <c r="N2038" s="422" t="str">
        <f>IF(STEP!R2038&lt;&gt;"",STEP!R2038,"")</f>
        <v/>
      </c>
      <c r="O2038" s="423" t="str">
        <f>IF(STEP!S2038&lt;&gt;"",STEP!S2038,"")</f>
        <v/>
      </c>
      <c r="P2038" s="316" t="str">
        <f t="shared" si="228"/>
        <v/>
      </c>
      <c r="Q2038" s="336"/>
      <c r="R2038" s="560" t="str">
        <f t="shared" si="226"/>
        <v/>
      </c>
    </row>
    <row r="2039" spans="2:18">
      <c r="B2039" s="517"/>
      <c r="C2039" s="622" t="str">
        <f>IF(STEP!C2039&lt;&gt;"",STEP!C2039,"")</f>
        <v/>
      </c>
      <c r="D2039" s="409" t="str">
        <f>IF(STEP!D2039&lt;&gt;"",STEP!D2039,"")</f>
        <v/>
      </c>
      <c r="E2039" s="410" t="str">
        <f>IF(STEP!E2039&lt;&gt;"",STEP!E2039,"")</f>
        <v/>
      </c>
      <c r="F2039" s="409" t="str">
        <f>IF(STEP!F2039&lt;&gt;"",STEP!F2039,"")</f>
        <v/>
      </c>
      <c r="G2039" s="508" t="str">
        <f>IF(STEP!C2039&lt;&gt;"",STEP!AD2039,"")</f>
        <v/>
      </c>
      <c r="H2039" s="407" t="str">
        <f>IF(AND(STEP!$G2039="",$J$8&lt;&gt;"ON"),"",IF(月報!AX2039&lt;&gt;"",月報!AX2039,IF(STEP!G2039&lt;&gt;"",STEP!G2039,"")))</f>
        <v/>
      </c>
      <c r="I2039" s="408" t="str">
        <f>IF(AND(STEP!$G2039="",$J$8&lt;&gt;"ON"),"",IF(月報!AZ2039&lt;&gt;"",月報!AZ2039,IF(STEP!H2039&lt;&gt;"",STEP!H2039,"")))</f>
        <v/>
      </c>
      <c r="J2039" s="408" t="str">
        <f>IF(AND(STEP!$G2039="",$J$8&lt;&gt;"ON"),"",IF(月報!BA2039&lt;&gt;"",月報!BA2039,IF(STEP!J2039&lt;&gt;"",STEP!J2039/24,"")))</f>
        <v/>
      </c>
      <c r="K2039" s="421" t="str">
        <f>IF(STEP!X2039&lt;&gt;"",STEP!X2039,"")</f>
        <v/>
      </c>
      <c r="L2039" s="421" t="str">
        <f>IF(STEP!Y2039&lt;&gt;"",STEP!Y2039,"")</f>
        <v/>
      </c>
      <c r="M2039" s="421" t="str">
        <f>IF(STEP!Z2039&lt;&gt;"",STEP!Z2039,"")</f>
        <v/>
      </c>
      <c r="N2039" s="422" t="str">
        <f>IF(STEP!R2039&lt;&gt;"",STEP!R2039,"")</f>
        <v/>
      </c>
      <c r="O2039" s="423" t="str">
        <f>IF(STEP!S2039&lt;&gt;"",STEP!S2039,"")</f>
        <v/>
      </c>
      <c r="P2039" s="316" t="str">
        <f t="shared" si="228"/>
        <v/>
      </c>
      <c r="Q2039" s="336"/>
      <c r="R2039" s="560" t="str">
        <f t="shared" si="226"/>
        <v/>
      </c>
    </row>
    <row r="2040" spans="2:18">
      <c r="B2040" s="517"/>
      <c r="C2040" s="622" t="str">
        <f>IF(STEP!C2040&lt;&gt;"",STEP!C2040,"")</f>
        <v/>
      </c>
      <c r="D2040" s="409" t="str">
        <f>IF(STEP!D2040&lt;&gt;"",STEP!D2040,"")</f>
        <v/>
      </c>
      <c r="E2040" s="410" t="str">
        <f>IF(STEP!E2040&lt;&gt;"",STEP!E2040,"")</f>
        <v/>
      </c>
      <c r="F2040" s="409" t="str">
        <f>IF(STEP!F2040&lt;&gt;"",STEP!F2040,"")</f>
        <v/>
      </c>
      <c r="G2040" s="508" t="str">
        <f>IF(STEP!C2040&lt;&gt;"",STEP!AD2040,"")</f>
        <v/>
      </c>
      <c r="H2040" s="407" t="str">
        <f>IF(AND(STEP!$G2040="",$J$8&lt;&gt;"ON"),"",IF(月報!AX2040&lt;&gt;"",月報!AX2040,IF(STEP!G2040&lt;&gt;"",STEP!G2040,"")))</f>
        <v/>
      </c>
      <c r="I2040" s="408" t="str">
        <f>IF(AND(STEP!$G2040="",$J$8&lt;&gt;"ON"),"",IF(月報!AZ2040&lt;&gt;"",月報!AZ2040,IF(STEP!H2040&lt;&gt;"",STEP!H2040,"")))</f>
        <v/>
      </c>
      <c r="J2040" s="408" t="str">
        <f>IF(AND(STEP!$G2040="",$J$8&lt;&gt;"ON"),"",IF(月報!BA2040&lt;&gt;"",月報!BA2040,IF(STEP!J2040&lt;&gt;"",STEP!J2040/24,"")))</f>
        <v/>
      </c>
      <c r="K2040" s="421" t="str">
        <f>IF(STEP!X2040&lt;&gt;"",STEP!X2040,"")</f>
        <v/>
      </c>
      <c r="L2040" s="421" t="str">
        <f>IF(STEP!Y2040&lt;&gt;"",STEP!Y2040,"")</f>
        <v/>
      </c>
      <c r="M2040" s="421" t="str">
        <f>IF(STEP!Z2040&lt;&gt;"",STEP!Z2040,"")</f>
        <v/>
      </c>
      <c r="N2040" s="422" t="str">
        <f>IF(STEP!R2040&lt;&gt;"",STEP!R2040,"")</f>
        <v/>
      </c>
      <c r="O2040" s="423" t="str">
        <f>IF(STEP!S2040&lt;&gt;"",STEP!S2040,"")</f>
        <v/>
      </c>
      <c r="P2040" s="316" t="str">
        <f t="shared" si="228"/>
        <v/>
      </c>
      <c r="Q2040" s="336"/>
      <c r="R2040" s="560" t="str">
        <f t="shared" ref="R2040:R2103" si="229">R2039</f>
        <v/>
      </c>
    </row>
    <row r="2041" spans="2:18">
      <c r="B2041" s="517"/>
      <c r="C2041" s="622" t="str">
        <f>IF(STEP!C2041&lt;&gt;"",STEP!C2041,"")</f>
        <v/>
      </c>
      <c r="D2041" s="409" t="str">
        <f>IF(STEP!D2041&lt;&gt;"",STEP!D2041,"")</f>
        <v/>
      </c>
      <c r="E2041" s="410" t="str">
        <f>IF(STEP!E2041&lt;&gt;"",STEP!E2041,"")</f>
        <v/>
      </c>
      <c r="F2041" s="409" t="str">
        <f>IF(STEP!F2041&lt;&gt;"",STEP!F2041,"")</f>
        <v/>
      </c>
      <c r="G2041" s="508" t="str">
        <f>IF(STEP!C2041&lt;&gt;"",STEP!AD2041,"")</f>
        <v/>
      </c>
      <c r="H2041" s="407" t="str">
        <f>IF(AND(STEP!$G2041="",$J$8&lt;&gt;"ON"),"",IF(月報!AX2041&lt;&gt;"",月報!AX2041,IF(STEP!G2041&lt;&gt;"",STEP!G2041,"")))</f>
        <v/>
      </c>
      <c r="I2041" s="408" t="str">
        <f>IF(AND(STEP!$G2041="",$J$8&lt;&gt;"ON"),"",IF(月報!AZ2041&lt;&gt;"",月報!AZ2041,IF(STEP!H2041&lt;&gt;"",STEP!H2041,"")))</f>
        <v/>
      </c>
      <c r="J2041" s="408" t="str">
        <f>IF(AND(STEP!$G2041="",$J$8&lt;&gt;"ON"),"",IF(月報!BA2041&lt;&gt;"",月報!BA2041,IF(STEP!J2041&lt;&gt;"",STEP!J2041/24,"")))</f>
        <v/>
      </c>
      <c r="K2041" s="421" t="str">
        <f>IF(STEP!X2041&lt;&gt;"",STEP!X2041,"")</f>
        <v/>
      </c>
      <c r="L2041" s="421" t="str">
        <f>IF(STEP!Y2041&lt;&gt;"",STEP!Y2041,"")</f>
        <v/>
      </c>
      <c r="M2041" s="421" t="str">
        <f>IF(STEP!Z2041&lt;&gt;"",STEP!Z2041,"")</f>
        <v/>
      </c>
      <c r="N2041" s="422" t="str">
        <f>IF(STEP!R2041&lt;&gt;"",STEP!R2041,"")</f>
        <v/>
      </c>
      <c r="O2041" s="423" t="str">
        <f>IF(STEP!S2041&lt;&gt;"",STEP!S2041,"")</f>
        <v/>
      </c>
      <c r="P2041" s="316" t="str">
        <f t="shared" si="228"/>
        <v/>
      </c>
      <c r="Q2041" s="336"/>
      <c r="R2041" s="560" t="str">
        <f t="shared" si="229"/>
        <v/>
      </c>
    </row>
    <row r="2042" spans="2:18">
      <c r="B2042" s="517"/>
      <c r="C2042" s="623" t="str">
        <f>IF(STEP!C2042&lt;&gt;"",STEP!C2042,"")</f>
        <v/>
      </c>
      <c r="D2042" s="411" t="str">
        <f>IF(STEP!D2042&lt;&gt;"",STEP!D2042,"")</f>
        <v/>
      </c>
      <c r="E2042" s="412" t="str">
        <f>IF(STEP!E2042&lt;&gt;"",STEP!E2042,"")</f>
        <v/>
      </c>
      <c r="F2042" s="411" t="str">
        <f>IF(STEP!F2042&lt;&gt;"",STEP!F2042,"")</f>
        <v/>
      </c>
      <c r="G2042" s="413" t="str">
        <f>IF(STEP!C2042&lt;&gt;"",STEP!AD2042,"")</f>
        <v/>
      </c>
      <c r="H2042" s="413" t="str">
        <f>IF(AND(STEP!$G2042="",$J$8&lt;&gt;"ON"),"",IF(月報!AX2042&lt;&gt;"",月報!AX2042,IF(STEP!G2042&lt;&gt;"",STEP!G2042,"")))</f>
        <v/>
      </c>
      <c r="I2042" s="414" t="str">
        <f>IF(AND(STEP!$G2042="",$J$8&lt;&gt;"ON"),"",IF(月報!AZ2042&lt;&gt;"",月報!AZ2042,IF(STEP!H2042&lt;&gt;"",STEP!H2042,"")))</f>
        <v/>
      </c>
      <c r="J2042" s="414" t="str">
        <f>IF(AND(STEP!$G2042="",$J$8&lt;&gt;"ON"),"",IF(月報!BA2042&lt;&gt;"",月報!BA2042,IF(STEP!J2042&lt;&gt;"",STEP!J2042/24,"")))</f>
        <v/>
      </c>
      <c r="K2042" s="414" t="str">
        <f>IF(STEP!X2042&lt;&gt;"",STEP!X2042,"")</f>
        <v/>
      </c>
      <c r="L2042" s="414" t="str">
        <f>IF(STEP!Y2042&lt;&gt;"",STEP!Y2042,"")</f>
        <v/>
      </c>
      <c r="M2042" s="414" t="str">
        <f>IF(STEP!Z2042&lt;&gt;"",STEP!Z2042,"")</f>
        <v/>
      </c>
      <c r="N2042" s="424" t="str">
        <f>IF(STEP!R2042&lt;&gt;"",STEP!R2042,"")</f>
        <v/>
      </c>
      <c r="O2042" s="425" t="str">
        <f>IF(STEP!S2042&lt;&gt;"",STEP!S2042,"")</f>
        <v/>
      </c>
      <c r="P2042" s="317" t="str">
        <f t="shared" si="228"/>
        <v/>
      </c>
      <c r="Q2042" s="473"/>
      <c r="R2042" s="561" t="str">
        <f t="shared" si="229"/>
        <v/>
      </c>
    </row>
    <row r="2043" spans="2:18">
      <c r="B2043" s="517"/>
      <c r="C2043" s="624" t="str">
        <f>IF(STEP!C2043&lt;&gt;"",STEP!C2043,"")</f>
        <v/>
      </c>
      <c r="D2043" s="405" t="str">
        <f>IF(STEP!D2043&lt;&gt;"",STEP!D2043,"")</f>
        <v/>
      </c>
      <c r="E2043" s="406" t="str">
        <f>IF(STEP!E2043&lt;&gt;"",STEP!E2043,"")</f>
        <v/>
      </c>
      <c r="F2043" s="405" t="str">
        <f>IF(STEP!F2043&lt;&gt;"",STEP!F2043,"")</f>
        <v/>
      </c>
      <c r="G2043" s="407" t="str">
        <f>IF(STEP!C2043&lt;&gt;"",STEP!AD2043,"")</f>
        <v/>
      </c>
      <c r="H2043" s="407" t="str">
        <f>IF(AND(STEP!$G2043="",$J$8&lt;&gt;"ON"),"",IF(月報!AX2043&lt;&gt;"",月報!AX2043,IF(STEP!G2043&lt;&gt;"",STEP!G2043,"")))</f>
        <v/>
      </c>
      <c r="I2043" s="408" t="str">
        <f>IF(AND(STEP!$G2043="",$J$8&lt;&gt;"ON"),"",IF(月報!AZ2043&lt;&gt;"",月報!AZ2043,IF(STEP!H2043&lt;&gt;"",STEP!H2043,"")))</f>
        <v/>
      </c>
      <c r="J2043" s="408" t="str">
        <f>IF(AND(STEP!$G2043="",$J$8&lt;&gt;"ON"),"",IF(月報!BA2043&lt;&gt;"",月報!BA2043,IF(STEP!J2043&lt;&gt;"",STEP!J2043/24,"")))</f>
        <v/>
      </c>
      <c r="K2043" s="408" t="str">
        <f>IF(STEP!X2043&lt;&gt;"",STEP!X2043,"")</f>
        <v/>
      </c>
      <c r="L2043" s="408" t="str">
        <f>IF(STEP!Y2043&lt;&gt;"",STEP!Y2043,"")</f>
        <v/>
      </c>
      <c r="M2043" s="408" t="str">
        <f>IF(STEP!Z2043&lt;&gt;"",STEP!Z2043,"")</f>
        <v/>
      </c>
      <c r="N2043" s="419" t="str">
        <f>IF(STEP!R2043&lt;&gt;"",STEP!R2043,"")</f>
        <v/>
      </c>
      <c r="O2043" s="420" t="str">
        <f>IF(STEP!S2043&lt;&gt;"",STEP!S2043,"")</f>
        <v/>
      </c>
      <c r="P2043" s="315" t="str">
        <f t="shared" si="228"/>
        <v/>
      </c>
      <c r="Q2043" s="474">
        <f>SUM(P2043:P2049)</f>
        <v>0</v>
      </c>
      <c r="R2043" s="562" t="str">
        <f t="shared" si="229"/>
        <v/>
      </c>
    </row>
    <row r="2044" spans="2:18">
      <c r="B2044" s="517"/>
      <c r="C2044" s="622" t="str">
        <f>IF(STEP!C2044&lt;&gt;"",STEP!C2044,"")</f>
        <v/>
      </c>
      <c r="D2044" s="409" t="str">
        <f>IF(STEP!D2044&lt;&gt;"",STEP!D2044,"")</f>
        <v/>
      </c>
      <c r="E2044" s="410" t="str">
        <f>IF(STEP!E2044&lt;&gt;"",STEP!E2044,"")</f>
        <v/>
      </c>
      <c r="F2044" s="409" t="str">
        <f>IF(STEP!F2044&lt;&gt;"",STEP!F2044,"")</f>
        <v/>
      </c>
      <c r="G2044" s="508" t="str">
        <f>IF(STEP!C2044&lt;&gt;"",STEP!AD2044,"")</f>
        <v/>
      </c>
      <c r="H2044" s="407" t="str">
        <f>IF(AND(STEP!$G2044="",$J$8&lt;&gt;"ON"),"",IF(月報!AX2044&lt;&gt;"",月報!AX2044,IF(STEP!G2044&lt;&gt;"",STEP!G2044,"")))</f>
        <v/>
      </c>
      <c r="I2044" s="408" t="str">
        <f>IF(AND(STEP!$G2044="",$J$8&lt;&gt;"ON"),"",IF(月報!AZ2044&lt;&gt;"",月報!AZ2044,IF(STEP!H2044&lt;&gt;"",STEP!H2044,"")))</f>
        <v/>
      </c>
      <c r="J2044" s="408" t="str">
        <f>IF(AND(STEP!$G2044="",$J$8&lt;&gt;"ON"),"",IF(月報!BA2044&lt;&gt;"",月報!BA2044,IF(STEP!J2044&lt;&gt;"",STEP!J2044/24,"")))</f>
        <v/>
      </c>
      <c r="K2044" s="421" t="str">
        <f>IF(STEP!X2044&lt;&gt;"",STEP!X2044,"")</f>
        <v/>
      </c>
      <c r="L2044" s="421" t="str">
        <f>IF(STEP!Y2044&lt;&gt;"",STEP!Y2044,"")</f>
        <v/>
      </c>
      <c r="M2044" s="421" t="str">
        <f>IF(STEP!Z2044&lt;&gt;"",STEP!Z2044,"")</f>
        <v/>
      </c>
      <c r="N2044" s="422" t="str">
        <f>IF(STEP!R2044&lt;&gt;"",STEP!R2044,"")</f>
        <v/>
      </c>
      <c r="O2044" s="423" t="str">
        <f>IF(STEP!S2044&lt;&gt;"",STEP!S2044,"")</f>
        <v/>
      </c>
      <c r="P2044" s="316" t="str">
        <f t="shared" si="228"/>
        <v/>
      </c>
      <c r="Q2044" s="336"/>
      <c r="R2044" s="560" t="str">
        <f t="shared" si="229"/>
        <v/>
      </c>
    </row>
    <row r="2045" spans="2:18">
      <c r="B2045" s="517"/>
      <c r="C2045" s="622" t="str">
        <f>IF(STEP!C2045&lt;&gt;"",STEP!C2045,"")</f>
        <v/>
      </c>
      <c r="D2045" s="409" t="str">
        <f>IF(STEP!D2045&lt;&gt;"",STEP!D2045,"")</f>
        <v/>
      </c>
      <c r="E2045" s="410" t="str">
        <f>IF(STEP!E2045&lt;&gt;"",STEP!E2045,"")</f>
        <v/>
      </c>
      <c r="F2045" s="409" t="str">
        <f>IF(STEP!F2045&lt;&gt;"",STEP!F2045,"")</f>
        <v/>
      </c>
      <c r="G2045" s="508" t="str">
        <f>IF(STEP!C2045&lt;&gt;"",STEP!AD2045,"")</f>
        <v/>
      </c>
      <c r="H2045" s="407" t="str">
        <f>IF(AND(STEP!$G2045="",$J$8&lt;&gt;"ON"),"",IF(月報!AX2045&lt;&gt;"",月報!AX2045,IF(STEP!G2045&lt;&gt;"",STEP!G2045,"")))</f>
        <v/>
      </c>
      <c r="I2045" s="408" t="str">
        <f>IF(AND(STEP!$G2045="",$J$8&lt;&gt;"ON"),"",IF(月報!AZ2045&lt;&gt;"",月報!AZ2045,IF(STEP!H2045&lt;&gt;"",STEP!H2045,"")))</f>
        <v/>
      </c>
      <c r="J2045" s="408" t="str">
        <f>IF(AND(STEP!$G2045="",$J$8&lt;&gt;"ON"),"",IF(月報!BA2045&lt;&gt;"",月報!BA2045,IF(STEP!J2045&lt;&gt;"",STEP!J2045/24,"")))</f>
        <v/>
      </c>
      <c r="K2045" s="421" t="str">
        <f>IF(STEP!X2045&lt;&gt;"",STEP!X2045,"")</f>
        <v/>
      </c>
      <c r="L2045" s="421" t="str">
        <f>IF(STEP!Y2045&lt;&gt;"",STEP!Y2045,"")</f>
        <v/>
      </c>
      <c r="M2045" s="421" t="str">
        <f>IF(STEP!Z2045&lt;&gt;"",STEP!Z2045,"")</f>
        <v/>
      </c>
      <c r="N2045" s="422" t="str">
        <f>IF(STEP!R2045&lt;&gt;"",STEP!R2045,"")</f>
        <v/>
      </c>
      <c r="O2045" s="423" t="str">
        <f>IF(STEP!S2045&lt;&gt;"",STEP!S2045,"")</f>
        <v/>
      </c>
      <c r="P2045" s="316" t="str">
        <f t="shared" si="228"/>
        <v/>
      </c>
      <c r="Q2045" s="336"/>
      <c r="R2045" s="560" t="str">
        <f t="shared" si="229"/>
        <v/>
      </c>
    </row>
    <row r="2046" spans="2:18">
      <c r="B2046" s="517"/>
      <c r="C2046" s="622" t="str">
        <f>IF(STEP!C2046&lt;&gt;"",STEP!C2046,"")</f>
        <v/>
      </c>
      <c r="D2046" s="409" t="str">
        <f>IF(STEP!D2046&lt;&gt;"",STEP!D2046,"")</f>
        <v/>
      </c>
      <c r="E2046" s="410" t="str">
        <f>IF(STEP!E2046&lt;&gt;"",STEP!E2046,"")</f>
        <v/>
      </c>
      <c r="F2046" s="409" t="str">
        <f>IF(STEP!F2046&lt;&gt;"",STEP!F2046,"")</f>
        <v/>
      </c>
      <c r="G2046" s="508" t="str">
        <f>IF(STEP!C2046&lt;&gt;"",STEP!AD2046,"")</f>
        <v/>
      </c>
      <c r="H2046" s="407" t="str">
        <f>IF(AND(STEP!$G2046="",$J$8&lt;&gt;"ON"),"",IF(月報!AX2046&lt;&gt;"",月報!AX2046,IF(STEP!G2046&lt;&gt;"",STEP!G2046,"")))</f>
        <v/>
      </c>
      <c r="I2046" s="408" t="str">
        <f>IF(AND(STEP!$G2046="",$J$8&lt;&gt;"ON"),"",IF(月報!AZ2046&lt;&gt;"",月報!AZ2046,IF(STEP!H2046&lt;&gt;"",STEP!H2046,"")))</f>
        <v/>
      </c>
      <c r="J2046" s="408" t="str">
        <f>IF(AND(STEP!$G2046="",$J$8&lt;&gt;"ON"),"",IF(月報!BA2046&lt;&gt;"",月報!BA2046,IF(STEP!J2046&lt;&gt;"",STEP!J2046/24,"")))</f>
        <v/>
      </c>
      <c r="K2046" s="421" t="str">
        <f>IF(STEP!X2046&lt;&gt;"",STEP!X2046,"")</f>
        <v/>
      </c>
      <c r="L2046" s="421" t="str">
        <f>IF(STEP!Y2046&lt;&gt;"",STEP!Y2046,"")</f>
        <v/>
      </c>
      <c r="M2046" s="421" t="str">
        <f>IF(STEP!Z2046&lt;&gt;"",STEP!Z2046,"")</f>
        <v/>
      </c>
      <c r="N2046" s="422" t="str">
        <f>IF(STEP!R2046&lt;&gt;"",STEP!R2046,"")</f>
        <v/>
      </c>
      <c r="O2046" s="423" t="str">
        <f>IF(STEP!S2046&lt;&gt;"",STEP!S2046,"")</f>
        <v/>
      </c>
      <c r="P2046" s="316" t="str">
        <f t="shared" si="228"/>
        <v/>
      </c>
      <c r="Q2046" s="336"/>
      <c r="R2046" s="560" t="str">
        <f t="shared" si="229"/>
        <v/>
      </c>
    </row>
    <row r="2047" spans="2:18">
      <c r="B2047" s="517"/>
      <c r="C2047" s="622" t="str">
        <f>IF(STEP!C2047&lt;&gt;"",STEP!C2047,"")</f>
        <v/>
      </c>
      <c r="D2047" s="409" t="str">
        <f>IF(STEP!D2047&lt;&gt;"",STEP!D2047,"")</f>
        <v/>
      </c>
      <c r="E2047" s="410" t="str">
        <f>IF(STEP!E2047&lt;&gt;"",STEP!E2047,"")</f>
        <v/>
      </c>
      <c r="F2047" s="409" t="str">
        <f>IF(STEP!F2047&lt;&gt;"",STEP!F2047,"")</f>
        <v/>
      </c>
      <c r="G2047" s="508" t="str">
        <f>IF(STEP!C2047&lt;&gt;"",STEP!AD2047,"")</f>
        <v/>
      </c>
      <c r="H2047" s="407" t="str">
        <f>IF(AND(STEP!$G2047="",$J$8&lt;&gt;"ON"),"",IF(月報!AX2047&lt;&gt;"",月報!AX2047,IF(STEP!G2047&lt;&gt;"",STEP!G2047,"")))</f>
        <v/>
      </c>
      <c r="I2047" s="408" t="str">
        <f>IF(AND(STEP!$G2047="",$J$8&lt;&gt;"ON"),"",IF(月報!AZ2047&lt;&gt;"",月報!AZ2047,IF(STEP!H2047&lt;&gt;"",STEP!H2047,"")))</f>
        <v/>
      </c>
      <c r="J2047" s="408" t="str">
        <f>IF(AND(STEP!$G2047="",$J$8&lt;&gt;"ON"),"",IF(月報!BA2047&lt;&gt;"",月報!BA2047,IF(STEP!J2047&lt;&gt;"",STEP!J2047/24,"")))</f>
        <v/>
      </c>
      <c r="K2047" s="421" t="str">
        <f>IF(STEP!X2047&lt;&gt;"",STEP!X2047,"")</f>
        <v/>
      </c>
      <c r="L2047" s="421" t="str">
        <f>IF(STEP!Y2047&lt;&gt;"",STEP!Y2047,"")</f>
        <v/>
      </c>
      <c r="M2047" s="421" t="str">
        <f>IF(STEP!Z2047&lt;&gt;"",STEP!Z2047,"")</f>
        <v/>
      </c>
      <c r="N2047" s="422" t="str">
        <f>IF(STEP!R2047&lt;&gt;"",STEP!R2047,"")</f>
        <v/>
      </c>
      <c r="O2047" s="423" t="str">
        <f>IF(STEP!S2047&lt;&gt;"",STEP!S2047,"")</f>
        <v/>
      </c>
      <c r="P2047" s="316" t="str">
        <f t="shared" si="228"/>
        <v/>
      </c>
      <c r="Q2047" s="336"/>
      <c r="R2047" s="560" t="str">
        <f t="shared" si="229"/>
        <v/>
      </c>
    </row>
    <row r="2048" spans="2:18">
      <c r="B2048" s="517"/>
      <c r="C2048" s="622" t="str">
        <f>IF(STEP!C2048&lt;&gt;"",STEP!C2048,"")</f>
        <v/>
      </c>
      <c r="D2048" s="409" t="str">
        <f>IF(STEP!D2048&lt;&gt;"",STEP!D2048,"")</f>
        <v/>
      </c>
      <c r="E2048" s="410" t="str">
        <f>IF(STEP!E2048&lt;&gt;"",STEP!E2048,"")</f>
        <v/>
      </c>
      <c r="F2048" s="409" t="str">
        <f>IF(STEP!F2048&lt;&gt;"",STEP!F2048,"")</f>
        <v/>
      </c>
      <c r="G2048" s="508" t="str">
        <f>IF(STEP!C2048&lt;&gt;"",STEP!AD2048,"")</f>
        <v/>
      </c>
      <c r="H2048" s="407" t="str">
        <f>IF(AND(STEP!$G2048="",$J$8&lt;&gt;"ON"),"",IF(月報!AX2048&lt;&gt;"",月報!AX2048,IF(STEP!G2048&lt;&gt;"",STEP!G2048,"")))</f>
        <v/>
      </c>
      <c r="I2048" s="408" t="str">
        <f>IF(AND(STEP!$G2048="",$J$8&lt;&gt;"ON"),"",IF(月報!AZ2048&lt;&gt;"",月報!AZ2048,IF(STEP!H2048&lt;&gt;"",STEP!H2048,"")))</f>
        <v/>
      </c>
      <c r="J2048" s="408" t="str">
        <f>IF(AND(STEP!$G2048="",$J$8&lt;&gt;"ON"),"",IF(月報!BA2048&lt;&gt;"",月報!BA2048,IF(STEP!J2048&lt;&gt;"",STEP!J2048/24,"")))</f>
        <v/>
      </c>
      <c r="K2048" s="421" t="str">
        <f>IF(STEP!X2048&lt;&gt;"",STEP!X2048,"")</f>
        <v/>
      </c>
      <c r="L2048" s="421" t="str">
        <f>IF(STEP!Y2048&lt;&gt;"",STEP!Y2048,"")</f>
        <v/>
      </c>
      <c r="M2048" s="421" t="str">
        <f>IF(STEP!Z2048&lt;&gt;"",STEP!Z2048,"")</f>
        <v/>
      </c>
      <c r="N2048" s="422" t="str">
        <f>IF(STEP!R2048&lt;&gt;"",STEP!R2048,"")</f>
        <v/>
      </c>
      <c r="O2048" s="423" t="str">
        <f>IF(STEP!S2048&lt;&gt;"",STEP!S2048,"")</f>
        <v/>
      </c>
      <c r="P2048" s="316" t="str">
        <f t="shared" si="228"/>
        <v/>
      </c>
      <c r="Q2048" s="336"/>
      <c r="R2048" s="560" t="str">
        <f t="shared" si="229"/>
        <v/>
      </c>
    </row>
    <row r="2049" spans="2:18">
      <c r="B2049" s="517"/>
      <c r="C2049" s="623" t="str">
        <f>IF(STEP!C2049&lt;&gt;"",STEP!C2049,"")</f>
        <v/>
      </c>
      <c r="D2049" s="411" t="str">
        <f>IF(STEP!D2049&lt;&gt;"",STEP!D2049,"")</f>
        <v/>
      </c>
      <c r="E2049" s="412" t="str">
        <f>IF(STEP!E2049&lt;&gt;"",STEP!E2049,"")</f>
        <v/>
      </c>
      <c r="F2049" s="411" t="str">
        <f>IF(STEP!F2049&lt;&gt;"",STEP!F2049,"")</f>
        <v/>
      </c>
      <c r="G2049" s="413" t="str">
        <f>IF(STEP!C2049&lt;&gt;"",STEP!AD2049,"")</f>
        <v/>
      </c>
      <c r="H2049" s="413" t="str">
        <f>IF(AND(STEP!$G2049="",$J$8&lt;&gt;"ON"),"",IF(月報!AX2049&lt;&gt;"",月報!AX2049,IF(STEP!G2049&lt;&gt;"",STEP!G2049,"")))</f>
        <v/>
      </c>
      <c r="I2049" s="414" t="str">
        <f>IF(AND(STEP!$G2049="",$J$8&lt;&gt;"ON"),"",IF(月報!AZ2049&lt;&gt;"",月報!AZ2049,IF(STEP!H2049&lt;&gt;"",STEP!H2049,"")))</f>
        <v/>
      </c>
      <c r="J2049" s="414" t="str">
        <f>IF(AND(STEP!$G2049="",$J$8&lt;&gt;"ON"),"",IF(月報!BA2049&lt;&gt;"",月報!BA2049,IF(STEP!J2049&lt;&gt;"",STEP!J2049/24,"")))</f>
        <v/>
      </c>
      <c r="K2049" s="414" t="str">
        <f>IF(STEP!X2049&lt;&gt;"",STEP!X2049,"")</f>
        <v/>
      </c>
      <c r="L2049" s="414" t="str">
        <f>IF(STEP!Y2049&lt;&gt;"",STEP!Y2049,"")</f>
        <v/>
      </c>
      <c r="M2049" s="414" t="str">
        <f>IF(STEP!Z2049&lt;&gt;"",STEP!Z2049,"")</f>
        <v/>
      </c>
      <c r="N2049" s="424" t="str">
        <f>IF(STEP!R2049&lt;&gt;"",STEP!R2049,"")</f>
        <v/>
      </c>
      <c r="O2049" s="425" t="str">
        <f>IF(STEP!S2049&lt;&gt;"",STEP!S2049,"")</f>
        <v/>
      </c>
      <c r="P2049" s="317" t="str">
        <f t="shared" si="228"/>
        <v/>
      </c>
      <c r="Q2049" s="473"/>
      <c r="R2049" s="561" t="str">
        <f t="shared" si="229"/>
        <v/>
      </c>
    </row>
    <row r="2050" spans="2:18">
      <c r="B2050" s="517"/>
      <c r="C2050" s="624" t="str">
        <f>IF(STEP!C2050&lt;&gt;"",STEP!C2050,"")</f>
        <v/>
      </c>
      <c r="D2050" s="405" t="str">
        <f>IF(STEP!D2050&lt;&gt;"",STEP!D2050,"")</f>
        <v/>
      </c>
      <c r="E2050" s="406" t="str">
        <f>IF(STEP!E2050&lt;&gt;"",STEP!E2050,"")</f>
        <v/>
      </c>
      <c r="F2050" s="405" t="str">
        <f>IF(STEP!F2050&lt;&gt;"",STEP!F2050,"")</f>
        <v/>
      </c>
      <c r="G2050" s="407" t="str">
        <f>IF(STEP!C2050&lt;&gt;"",STEP!AD2050,"")</f>
        <v/>
      </c>
      <c r="H2050" s="407" t="str">
        <f>IF(AND(STEP!$G2050="",$J$8&lt;&gt;"ON"),"",IF(月報!AX2050&lt;&gt;"",月報!AX2050,IF(STEP!G2050&lt;&gt;"",STEP!G2050,"")))</f>
        <v/>
      </c>
      <c r="I2050" s="408" t="str">
        <f>IF(AND(STEP!$G2050="",$J$8&lt;&gt;"ON"),"",IF(月報!AZ2050&lt;&gt;"",月報!AZ2050,IF(STEP!H2050&lt;&gt;"",STEP!H2050,"")))</f>
        <v/>
      </c>
      <c r="J2050" s="408" t="str">
        <f>IF(AND(STEP!$G2050="",$J$8&lt;&gt;"ON"),"",IF(月報!BA2050&lt;&gt;"",月報!BA2050,IF(STEP!J2050&lt;&gt;"",STEP!J2050/24,"")))</f>
        <v/>
      </c>
      <c r="K2050" s="408" t="str">
        <f>IF(STEP!X2050&lt;&gt;"",STEP!X2050,"")</f>
        <v/>
      </c>
      <c r="L2050" s="408" t="str">
        <f>IF(STEP!Y2050&lt;&gt;"",STEP!Y2050,"")</f>
        <v/>
      </c>
      <c r="M2050" s="408" t="str">
        <f>IF(STEP!Z2050&lt;&gt;"",STEP!Z2050,"")</f>
        <v/>
      </c>
      <c r="N2050" s="419" t="str">
        <f>IF(STEP!R2050&lt;&gt;"",STEP!R2050,"")</f>
        <v/>
      </c>
      <c r="O2050" s="420" t="str">
        <f>IF(STEP!S2050&lt;&gt;"",STEP!S2050,"")</f>
        <v/>
      </c>
      <c r="P2050" s="315" t="str">
        <f t="shared" si="228"/>
        <v/>
      </c>
      <c r="Q2050" s="474">
        <f>SUM(P2050:P2056)</f>
        <v>0</v>
      </c>
      <c r="R2050" s="562" t="str">
        <f t="shared" si="229"/>
        <v/>
      </c>
    </row>
    <row r="2051" spans="2:18">
      <c r="B2051" s="517"/>
      <c r="C2051" s="622" t="str">
        <f>IF(STEP!C2051&lt;&gt;"",STEP!C2051,"")</f>
        <v/>
      </c>
      <c r="D2051" s="409" t="str">
        <f>IF(STEP!D2051&lt;&gt;"",STEP!D2051,"")</f>
        <v/>
      </c>
      <c r="E2051" s="410" t="str">
        <f>IF(STEP!E2051&lt;&gt;"",STEP!E2051,"")</f>
        <v/>
      </c>
      <c r="F2051" s="409" t="str">
        <f>IF(STEP!F2051&lt;&gt;"",STEP!F2051,"")</f>
        <v/>
      </c>
      <c r="G2051" s="508" t="str">
        <f>IF(STEP!C2051&lt;&gt;"",STEP!AD2051,"")</f>
        <v/>
      </c>
      <c r="H2051" s="407" t="str">
        <f>IF(AND(STEP!$G2051="",$J$8&lt;&gt;"ON"),"",IF(月報!AX2051&lt;&gt;"",月報!AX2051,IF(STEP!G2051&lt;&gt;"",STEP!G2051,"")))</f>
        <v/>
      </c>
      <c r="I2051" s="408" t="str">
        <f>IF(AND(STEP!$G2051="",$J$8&lt;&gt;"ON"),"",IF(月報!AZ2051&lt;&gt;"",月報!AZ2051,IF(STEP!H2051&lt;&gt;"",STEP!H2051,"")))</f>
        <v/>
      </c>
      <c r="J2051" s="408" t="str">
        <f>IF(AND(STEP!$G2051="",$J$8&lt;&gt;"ON"),"",IF(月報!BA2051&lt;&gt;"",月報!BA2051,IF(STEP!J2051&lt;&gt;"",STEP!J2051/24,"")))</f>
        <v/>
      </c>
      <c r="K2051" s="421" t="str">
        <f>IF(STEP!X2051&lt;&gt;"",STEP!X2051,"")</f>
        <v/>
      </c>
      <c r="L2051" s="421" t="str">
        <f>IF(STEP!Y2051&lt;&gt;"",STEP!Y2051,"")</f>
        <v/>
      </c>
      <c r="M2051" s="421" t="str">
        <f>IF(STEP!Z2051&lt;&gt;"",STEP!Z2051,"")</f>
        <v/>
      </c>
      <c r="N2051" s="422" t="str">
        <f>IF(STEP!R2051&lt;&gt;"",STEP!R2051,"")</f>
        <v/>
      </c>
      <c r="O2051" s="423" t="str">
        <f>IF(STEP!S2051&lt;&gt;"",STEP!S2051,"")</f>
        <v/>
      </c>
      <c r="P2051" s="316" t="str">
        <f t="shared" si="228"/>
        <v/>
      </c>
      <c r="Q2051" s="336"/>
      <c r="R2051" s="560" t="str">
        <f t="shared" si="229"/>
        <v/>
      </c>
    </row>
    <row r="2052" spans="2:18">
      <c r="B2052" s="517"/>
      <c r="C2052" s="622" t="str">
        <f>IF(STEP!C2052&lt;&gt;"",STEP!C2052,"")</f>
        <v/>
      </c>
      <c r="D2052" s="409" t="str">
        <f>IF(STEP!D2052&lt;&gt;"",STEP!D2052,"")</f>
        <v/>
      </c>
      <c r="E2052" s="410" t="str">
        <f>IF(STEP!E2052&lt;&gt;"",STEP!E2052,"")</f>
        <v/>
      </c>
      <c r="F2052" s="409" t="str">
        <f>IF(STEP!F2052&lt;&gt;"",STEP!F2052,"")</f>
        <v/>
      </c>
      <c r="G2052" s="508" t="str">
        <f>IF(STEP!C2052&lt;&gt;"",STEP!AD2052,"")</f>
        <v/>
      </c>
      <c r="H2052" s="407" t="str">
        <f>IF(AND(STEP!$G2052="",$J$8&lt;&gt;"ON"),"",IF(月報!AX2052&lt;&gt;"",月報!AX2052,IF(STEP!G2052&lt;&gt;"",STEP!G2052,"")))</f>
        <v/>
      </c>
      <c r="I2052" s="408" t="str">
        <f>IF(AND(STEP!$G2052="",$J$8&lt;&gt;"ON"),"",IF(月報!AZ2052&lt;&gt;"",月報!AZ2052,IF(STEP!H2052&lt;&gt;"",STEP!H2052,"")))</f>
        <v/>
      </c>
      <c r="J2052" s="408" t="str">
        <f>IF(AND(STEP!$G2052="",$J$8&lt;&gt;"ON"),"",IF(月報!BA2052&lt;&gt;"",月報!BA2052,IF(STEP!J2052&lt;&gt;"",STEP!J2052/24,"")))</f>
        <v/>
      </c>
      <c r="K2052" s="421" t="str">
        <f>IF(STEP!X2052&lt;&gt;"",STEP!X2052,"")</f>
        <v/>
      </c>
      <c r="L2052" s="421" t="str">
        <f>IF(STEP!Y2052&lt;&gt;"",STEP!Y2052,"")</f>
        <v/>
      </c>
      <c r="M2052" s="421" t="str">
        <f>IF(STEP!Z2052&lt;&gt;"",STEP!Z2052,"")</f>
        <v/>
      </c>
      <c r="N2052" s="422" t="str">
        <f>IF(STEP!R2052&lt;&gt;"",STEP!R2052,"")</f>
        <v/>
      </c>
      <c r="O2052" s="423" t="str">
        <f>IF(STEP!S2052&lt;&gt;"",STEP!S2052,"")</f>
        <v/>
      </c>
      <c r="P2052" s="316" t="str">
        <f t="shared" si="228"/>
        <v/>
      </c>
      <c r="Q2052" s="336"/>
      <c r="R2052" s="560" t="str">
        <f t="shared" si="229"/>
        <v/>
      </c>
    </row>
    <row r="2053" spans="2:18">
      <c r="B2053" s="517"/>
      <c r="C2053" s="622" t="str">
        <f>IF(STEP!C2053&lt;&gt;"",STEP!C2053,"")</f>
        <v/>
      </c>
      <c r="D2053" s="409" t="str">
        <f>IF(STEP!D2053&lt;&gt;"",STEP!D2053,"")</f>
        <v/>
      </c>
      <c r="E2053" s="410" t="str">
        <f>IF(STEP!E2053&lt;&gt;"",STEP!E2053,"")</f>
        <v/>
      </c>
      <c r="F2053" s="409" t="str">
        <f>IF(STEP!F2053&lt;&gt;"",STEP!F2053,"")</f>
        <v/>
      </c>
      <c r="G2053" s="508" t="str">
        <f>IF(STEP!C2053&lt;&gt;"",STEP!AD2053,"")</f>
        <v/>
      </c>
      <c r="H2053" s="407" t="str">
        <f>IF(AND(STEP!$G2053="",$J$8&lt;&gt;"ON"),"",IF(月報!AX2053&lt;&gt;"",月報!AX2053,IF(STEP!G2053&lt;&gt;"",STEP!G2053,"")))</f>
        <v/>
      </c>
      <c r="I2053" s="408" t="str">
        <f>IF(AND(STEP!$G2053="",$J$8&lt;&gt;"ON"),"",IF(月報!AZ2053&lt;&gt;"",月報!AZ2053,IF(STEP!H2053&lt;&gt;"",STEP!H2053,"")))</f>
        <v/>
      </c>
      <c r="J2053" s="408" t="str">
        <f>IF(AND(STEP!$G2053="",$J$8&lt;&gt;"ON"),"",IF(月報!BA2053&lt;&gt;"",月報!BA2053,IF(STEP!J2053&lt;&gt;"",STEP!J2053/24,"")))</f>
        <v/>
      </c>
      <c r="K2053" s="421" t="str">
        <f>IF(STEP!X2053&lt;&gt;"",STEP!X2053,"")</f>
        <v/>
      </c>
      <c r="L2053" s="421" t="str">
        <f>IF(STEP!Y2053&lt;&gt;"",STEP!Y2053,"")</f>
        <v/>
      </c>
      <c r="M2053" s="421" t="str">
        <f>IF(STEP!Z2053&lt;&gt;"",STEP!Z2053,"")</f>
        <v/>
      </c>
      <c r="N2053" s="422" t="str">
        <f>IF(STEP!R2053&lt;&gt;"",STEP!R2053,"")</f>
        <v/>
      </c>
      <c r="O2053" s="423" t="str">
        <f>IF(STEP!S2053&lt;&gt;"",STEP!S2053,"")</f>
        <v/>
      </c>
      <c r="P2053" s="316" t="str">
        <f t="shared" si="228"/>
        <v/>
      </c>
      <c r="Q2053" s="336"/>
      <c r="R2053" s="560" t="str">
        <f t="shared" si="229"/>
        <v/>
      </c>
    </row>
    <row r="2054" spans="2:18">
      <c r="B2054" s="517"/>
      <c r="C2054" s="622" t="str">
        <f>IF(STEP!C2054&lt;&gt;"",STEP!C2054,"")</f>
        <v/>
      </c>
      <c r="D2054" s="409" t="str">
        <f>IF(STEP!D2054&lt;&gt;"",STEP!D2054,"")</f>
        <v/>
      </c>
      <c r="E2054" s="410" t="str">
        <f>IF(STEP!E2054&lt;&gt;"",STEP!E2054,"")</f>
        <v/>
      </c>
      <c r="F2054" s="409" t="str">
        <f>IF(STEP!F2054&lt;&gt;"",STEP!F2054,"")</f>
        <v/>
      </c>
      <c r="G2054" s="508" t="str">
        <f>IF(STEP!C2054&lt;&gt;"",STEP!AD2054,"")</f>
        <v/>
      </c>
      <c r="H2054" s="407" t="str">
        <f>IF(AND(STEP!$G2054="",$J$8&lt;&gt;"ON"),"",IF(月報!AX2054&lt;&gt;"",月報!AX2054,IF(STEP!G2054&lt;&gt;"",STEP!G2054,"")))</f>
        <v/>
      </c>
      <c r="I2054" s="408" t="str">
        <f>IF(AND(STEP!$G2054="",$J$8&lt;&gt;"ON"),"",IF(月報!AZ2054&lt;&gt;"",月報!AZ2054,IF(STEP!H2054&lt;&gt;"",STEP!H2054,"")))</f>
        <v/>
      </c>
      <c r="J2054" s="408" t="str">
        <f>IF(AND(STEP!$G2054="",$J$8&lt;&gt;"ON"),"",IF(月報!BA2054&lt;&gt;"",月報!BA2054,IF(STEP!J2054&lt;&gt;"",STEP!J2054/24,"")))</f>
        <v/>
      </c>
      <c r="K2054" s="421" t="str">
        <f>IF(STEP!X2054&lt;&gt;"",STEP!X2054,"")</f>
        <v/>
      </c>
      <c r="L2054" s="421" t="str">
        <f>IF(STEP!Y2054&lt;&gt;"",STEP!Y2054,"")</f>
        <v/>
      </c>
      <c r="M2054" s="421" t="str">
        <f>IF(STEP!Z2054&lt;&gt;"",STEP!Z2054,"")</f>
        <v/>
      </c>
      <c r="N2054" s="422" t="str">
        <f>IF(STEP!R2054&lt;&gt;"",STEP!R2054,"")</f>
        <v/>
      </c>
      <c r="O2054" s="423" t="str">
        <f>IF(STEP!S2054&lt;&gt;"",STEP!S2054,"")</f>
        <v/>
      </c>
      <c r="P2054" s="316" t="str">
        <f t="shared" si="228"/>
        <v/>
      </c>
      <c r="Q2054" s="336"/>
      <c r="R2054" s="560" t="str">
        <f t="shared" si="229"/>
        <v/>
      </c>
    </row>
    <row r="2055" spans="2:18">
      <c r="B2055" s="517"/>
      <c r="C2055" s="622" t="str">
        <f>IF(STEP!C2055&lt;&gt;"",STEP!C2055,"")</f>
        <v/>
      </c>
      <c r="D2055" s="409" t="str">
        <f>IF(STEP!D2055&lt;&gt;"",STEP!D2055,"")</f>
        <v/>
      </c>
      <c r="E2055" s="410" t="str">
        <f>IF(STEP!E2055&lt;&gt;"",STEP!E2055,"")</f>
        <v/>
      </c>
      <c r="F2055" s="409" t="str">
        <f>IF(STEP!F2055&lt;&gt;"",STEP!F2055,"")</f>
        <v/>
      </c>
      <c r="G2055" s="508" t="str">
        <f>IF(STEP!C2055&lt;&gt;"",STEP!AD2055,"")</f>
        <v/>
      </c>
      <c r="H2055" s="407" t="str">
        <f>IF(AND(STEP!$G2055="",$J$8&lt;&gt;"ON"),"",IF(月報!AX2055&lt;&gt;"",月報!AX2055,IF(STEP!G2055&lt;&gt;"",STEP!G2055,"")))</f>
        <v/>
      </c>
      <c r="I2055" s="408" t="str">
        <f>IF(AND(STEP!$G2055="",$J$8&lt;&gt;"ON"),"",IF(月報!AZ2055&lt;&gt;"",月報!AZ2055,IF(STEP!H2055&lt;&gt;"",STEP!H2055,"")))</f>
        <v/>
      </c>
      <c r="J2055" s="408" t="str">
        <f>IF(AND(STEP!$G2055="",$J$8&lt;&gt;"ON"),"",IF(月報!BA2055&lt;&gt;"",月報!BA2055,IF(STEP!J2055&lt;&gt;"",STEP!J2055/24,"")))</f>
        <v/>
      </c>
      <c r="K2055" s="421" t="str">
        <f>IF(STEP!X2055&lt;&gt;"",STEP!X2055,"")</f>
        <v/>
      </c>
      <c r="L2055" s="421" t="str">
        <f>IF(STEP!Y2055&lt;&gt;"",STEP!Y2055,"")</f>
        <v/>
      </c>
      <c r="M2055" s="421" t="str">
        <f>IF(STEP!Z2055&lt;&gt;"",STEP!Z2055,"")</f>
        <v/>
      </c>
      <c r="N2055" s="422" t="str">
        <f>IF(STEP!R2055&lt;&gt;"",STEP!R2055,"")</f>
        <v/>
      </c>
      <c r="O2055" s="423" t="str">
        <f>IF(STEP!S2055&lt;&gt;"",STEP!S2055,"")</f>
        <v/>
      </c>
      <c r="P2055" s="316" t="str">
        <f t="shared" si="228"/>
        <v/>
      </c>
      <c r="Q2055" s="336"/>
      <c r="R2055" s="560" t="str">
        <f t="shared" si="229"/>
        <v/>
      </c>
    </row>
    <row r="2056" spans="2:18">
      <c r="B2056" s="517"/>
      <c r="C2056" s="623" t="str">
        <f>IF(STEP!C2056&lt;&gt;"",STEP!C2056,"")</f>
        <v/>
      </c>
      <c r="D2056" s="411" t="str">
        <f>IF(STEP!D2056&lt;&gt;"",STEP!D2056,"")</f>
        <v/>
      </c>
      <c r="E2056" s="412" t="str">
        <f>IF(STEP!E2056&lt;&gt;"",STEP!E2056,"")</f>
        <v/>
      </c>
      <c r="F2056" s="411" t="str">
        <f>IF(STEP!F2056&lt;&gt;"",STEP!F2056,"")</f>
        <v/>
      </c>
      <c r="G2056" s="413" t="str">
        <f>IF(STEP!C2056&lt;&gt;"",STEP!AD2056,"")</f>
        <v/>
      </c>
      <c r="H2056" s="413" t="str">
        <f>IF(AND(STEP!$G2056="",$J$8&lt;&gt;"ON"),"",IF(月報!AX2056&lt;&gt;"",月報!AX2056,IF(STEP!G2056&lt;&gt;"",STEP!G2056,"")))</f>
        <v/>
      </c>
      <c r="I2056" s="414" t="str">
        <f>IF(AND(STEP!$G2056="",$J$8&lt;&gt;"ON"),"",IF(月報!AZ2056&lt;&gt;"",月報!AZ2056,IF(STEP!H2056&lt;&gt;"",STEP!H2056,"")))</f>
        <v/>
      </c>
      <c r="J2056" s="414" t="str">
        <f>IF(AND(STEP!$G2056="",$J$8&lt;&gt;"ON"),"",IF(月報!BA2056&lt;&gt;"",月報!BA2056,IF(STEP!J2056&lt;&gt;"",STEP!J2056/24,"")))</f>
        <v/>
      </c>
      <c r="K2056" s="414" t="str">
        <f>IF(STEP!X2056&lt;&gt;"",STEP!X2056,"")</f>
        <v/>
      </c>
      <c r="L2056" s="414" t="str">
        <f>IF(STEP!Y2056&lt;&gt;"",STEP!Y2056,"")</f>
        <v/>
      </c>
      <c r="M2056" s="414" t="str">
        <f>IF(STEP!Z2056&lt;&gt;"",STEP!Z2056,"")</f>
        <v/>
      </c>
      <c r="N2056" s="424" t="str">
        <f>IF(STEP!R2056&lt;&gt;"",STEP!R2056,"")</f>
        <v/>
      </c>
      <c r="O2056" s="425" t="str">
        <f>IF(STEP!S2056&lt;&gt;"",STEP!S2056,"")</f>
        <v/>
      </c>
      <c r="P2056" s="317" t="str">
        <f t="shared" si="228"/>
        <v/>
      </c>
      <c r="Q2056" s="473"/>
      <c r="R2056" s="561" t="str">
        <f t="shared" si="229"/>
        <v/>
      </c>
    </row>
    <row r="2057" spans="2:18">
      <c r="B2057" s="517"/>
      <c r="C2057" s="624" t="str">
        <f>IF(STEP!C2057&lt;&gt;"",STEP!C2057,"")</f>
        <v/>
      </c>
      <c r="D2057" s="405" t="str">
        <f>IF(STEP!D2057&lt;&gt;"",STEP!D2057,"")</f>
        <v/>
      </c>
      <c r="E2057" s="406" t="str">
        <f>IF(STEP!E2057&lt;&gt;"",STEP!E2057,"")</f>
        <v/>
      </c>
      <c r="F2057" s="405" t="str">
        <f>IF(STEP!F2057&lt;&gt;"",STEP!F2057,"")</f>
        <v/>
      </c>
      <c r="G2057" s="407" t="str">
        <f>IF(STEP!C2057&lt;&gt;"",STEP!AD2057,"")</f>
        <v/>
      </c>
      <c r="H2057" s="407" t="str">
        <f>IF(AND(STEP!$G2057="",$J$8&lt;&gt;"ON"),"",IF(月報!AX2057&lt;&gt;"",月報!AX2057,IF(STEP!G2057&lt;&gt;"",STEP!G2057,"")))</f>
        <v/>
      </c>
      <c r="I2057" s="408" t="str">
        <f>IF(AND(STEP!$G2057="",$J$8&lt;&gt;"ON"),"",IF(月報!AZ2057&lt;&gt;"",月報!AZ2057,IF(STEP!H2057&lt;&gt;"",STEP!H2057,"")))</f>
        <v/>
      </c>
      <c r="J2057" s="408" t="str">
        <f>IF(AND(STEP!$G2057="",$J$8&lt;&gt;"ON"),"",IF(月報!BA2057&lt;&gt;"",月報!BA2057,IF(STEP!J2057&lt;&gt;"",STEP!J2057/24,"")))</f>
        <v/>
      </c>
      <c r="K2057" s="408" t="str">
        <f>IF(STEP!X2057&lt;&gt;"",STEP!X2057,"")</f>
        <v/>
      </c>
      <c r="L2057" s="408" t="str">
        <f>IF(STEP!Y2057&lt;&gt;"",STEP!Y2057,"")</f>
        <v/>
      </c>
      <c r="M2057" s="408" t="str">
        <f>IF(STEP!Z2057&lt;&gt;"",STEP!Z2057,"")</f>
        <v/>
      </c>
      <c r="N2057" s="419" t="str">
        <f>IF(STEP!R2057&lt;&gt;"",STEP!R2057,"")</f>
        <v/>
      </c>
      <c r="O2057" s="420" t="str">
        <f>IF(STEP!S2057&lt;&gt;"",STEP!S2057,"")</f>
        <v/>
      </c>
      <c r="P2057" s="315" t="str">
        <f t="shared" si="228"/>
        <v/>
      </c>
      <c r="Q2057" s="474">
        <f>SUM(P2057:P2063)</f>
        <v>0</v>
      </c>
      <c r="R2057" s="562" t="str">
        <f t="shared" si="229"/>
        <v/>
      </c>
    </row>
    <row r="2058" spans="2:18">
      <c r="B2058" s="517"/>
      <c r="C2058" s="622" t="str">
        <f>IF(STEP!C2058&lt;&gt;"",STEP!C2058,"")</f>
        <v/>
      </c>
      <c r="D2058" s="409" t="str">
        <f>IF(STEP!D2058&lt;&gt;"",STEP!D2058,"")</f>
        <v/>
      </c>
      <c r="E2058" s="410" t="str">
        <f>IF(STEP!E2058&lt;&gt;"",STEP!E2058,"")</f>
        <v/>
      </c>
      <c r="F2058" s="409" t="str">
        <f>IF(STEP!F2058&lt;&gt;"",STEP!F2058,"")</f>
        <v/>
      </c>
      <c r="G2058" s="508" t="str">
        <f>IF(STEP!C2058&lt;&gt;"",STEP!AD2058,"")</f>
        <v/>
      </c>
      <c r="H2058" s="407" t="str">
        <f>IF(AND(STEP!$G2058="",$J$8&lt;&gt;"ON"),"",IF(月報!AX2058&lt;&gt;"",月報!AX2058,IF(STEP!G2058&lt;&gt;"",STEP!G2058,"")))</f>
        <v/>
      </c>
      <c r="I2058" s="408" t="str">
        <f>IF(AND(STEP!$G2058="",$J$8&lt;&gt;"ON"),"",IF(月報!AZ2058&lt;&gt;"",月報!AZ2058,IF(STEP!H2058&lt;&gt;"",STEP!H2058,"")))</f>
        <v/>
      </c>
      <c r="J2058" s="408" t="str">
        <f>IF(AND(STEP!$G2058="",$J$8&lt;&gt;"ON"),"",IF(月報!BA2058&lt;&gt;"",月報!BA2058,IF(STEP!J2058&lt;&gt;"",STEP!J2058/24,"")))</f>
        <v/>
      </c>
      <c r="K2058" s="421" t="str">
        <f>IF(STEP!X2058&lt;&gt;"",STEP!X2058,"")</f>
        <v/>
      </c>
      <c r="L2058" s="421" t="str">
        <f>IF(STEP!Y2058&lt;&gt;"",STEP!Y2058,"")</f>
        <v/>
      </c>
      <c r="M2058" s="421" t="str">
        <f>IF(STEP!Z2058&lt;&gt;"",STEP!Z2058,"")</f>
        <v/>
      </c>
      <c r="N2058" s="422" t="str">
        <f>IF(STEP!R2058&lt;&gt;"",STEP!R2058,"")</f>
        <v/>
      </c>
      <c r="O2058" s="423" t="str">
        <f>IF(STEP!S2058&lt;&gt;"",STEP!S2058,"")</f>
        <v/>
      </c>
      <c r="P2058" s="316" t="str">
        <f t="shared" si="228"/>
        <v/>
      </c>
      <c r="Q2058" s="336"/>
      <c r="R2058" s="560" t="str">
        <f t="shared" si="229"/>
        <v/>
      </c>
    </row>
    <row r="2059" spans="2:18">
      <c r="B2059" s="517"/>
      <c r="C2059" s="622" t="str">
        <f>IF(STEP!C2059&lt;&gt;"",STEP!C2059,"")</f>
        <v/>
      </c>
      <c r="D2059" s="409" t="str">
        <f>IF(STEP!D2059&lt;&gt;"",STEP!D2059,"")</f>
        <v/>
      </c>
      <c r="E2059" s="410" t="str">
        <f>IF(STEP!E2059&lt;&gt;"",STEP!E2059,"")</f>
        <v/>
      </c>
      <c r="F2059" s="409" t="str">
        <f>IF(STEP!F2059&lt;&gt;"",STEP!F2059,"")</f>
        <v/>
      </c>
      <c r="G2059" s="508" t="str">
        <f>IF(STEP!C2059&lt;&gt;"",STEP!AD2059,"")</f>
        <v/>
      </c>
      <c r="H2059" s="407" t="str">
        <f>IF(AND(STEP!$G2059="",$J$8&lt;&gt;"ON"),"",IF(月報!AX2059&lt;&gt;"",月報!AX2059,IF(STEP!G2059&lt;&gt;"",STEP!G2059,"")))</f>
        <v/>
      </c>
      <c r="I2059" s="408" t="str">
        <f>IF(AND(STEP!$G2059="",$J$8&lt;&gt;"ON"),"",IF(月報!AZ2059&lt;&gt;"",月報!AZ2059,IF(STEP!H2059&lt;&gt;"",STEP!H2059,"")))</f>
        <v/>
      </c>
      <c r="J2059" s="408" t="str">
        <f>IF(AND(STEP!$G2059="",$J$8&lt;&gt;"ON"),"",IF(月報!BA2059&lt;&gt;"",月報!BA2059,IF(STEP!J2059&lt;&gt;"",STEP!J2059/24,"")))</f>
        <v/>
      </c>
      <c r="K2059" s="421" t="str">
        <f>IF(STEP!X2059&lt;&gt;"",STEP!X2059,"")</f>
        <v/>
      </c>
      <c r="L2059" s="421" t="str">
        <f>IF(STEP!Y2059&lt;&gt;"",STEP!Y2059,"")</f>
        <v/>
      </c>
      <c r="M2059" s="421" t="str">
        <f>IF(STEP!Z2059&lt;&gt;"",STEP!Z2059,"")</f>
        <v/>
      </c>
      <c r="N2059" s="422" t="str">
        <f>IF(STEP!R2059&lt;&gt;"",STEP!R2059,"")</f>
        <v/>
      </c>
      <c r="O2059" s="423" t="str">
        <f>IF(STEP!S2059&lt;&gt;"",STEP!S2059,"")</f>
        <v/>
      </c>
      <c r="P2059" s="316" t="str">
        <f t="shared" si="228"/>
        <v/>
      </c>
      <c r="Q2059" s="336"/>
      <c r="R2059" s="560" t="str">
        <f t="shared" si="229"/>
        <v/>
      </c>
    </row>
    <row r="2060" spans="2:18">
      <c r="B2060" s="517"/>
      <c r="C2060" s="622" t="str">
        <f>IF(STEP!C2060&lt;&gt;"",STEP!C2060,"")</f>
        <v/>
      </c>
      <c r="D2060" s="409" t="str">
        <f>IF(STEP!D2060&lt;&gt;"",STEP!D2060,"")</f>
        <v/>
      </c>
      <c r="E2060" s="410" t="str">
        <f>IF(STEP!E2060&lt;&gt;"",STEP!E2060,"")</f>
        <v/>
      </c>
      <c r="F2060" s="409" t="str">
        <f>IF(STEP!F2060&lt;&gt;"",STEP!F2060,"")</f>
        <v/>
      </c>
      <c r="G2060" s="508" t="str">
        <f>IF(STEP!C2060&lt;&gt;"",STEP!AD2060,"")</f>
        <v/>
      </c>
      <c r="H2060" s="407" t="str">
        <f>IF(AND(STEP!$G2060="",$J$8&lt;&gt;"ON"),"",IF(月報!AX2060&lt;&gt;"",月報!AX2060,IF(STEP!G2060&lt;&gt;"",STEP!G2060,"")))</f>
        <v/>
      </c>
      <c r="I2060" s="408" t="str">
        <f>IF(AND(STEP!$G2060="",$J$8&lt;&gt;"ON"),"",IF(月報!AZ2060&lt;&gt;"",月報!AZ2060,IF(STEP!H2060&lt;&gt;"",STEP!H2060,"")))</f>
        <v/>
      </c>
      <c r="J2060" s="408" t="str">
        <f>IF(AND(STEP!$G2060="",$J$8&lt;&gt;"ON"),"",IF(月報!BA2060&lt;&gt;"",月報!BA2060,IF(STEP!J2060&lt;&gt;"",STEP!J2060/24,"")))</f>
        <v/>
      </c>
      <c r="K2060" s="421" t="str">
        <f>IF(STEP!X2060&lt;&gt;"",STEP!X2060,"")</f>
        <v/>
      </c>
      <c r="L2060" s="421" t="str">
        <f>IF(STEP!Y2060&lt;&gt;"",STEP!Y2060,"")</f>
        <v/>
      </c>
      <c r="M2060" s="421" t="str">
        <f>IF(STEP!Z2060&lt;&gt;"",STEP!Z2060,"")</f>
        <v/>
      </c>
      <c r="N2060" s="422" t="str">
        <f>IF(STEP!R2060&lt;&gt;"",STEP!R2060,"")</f>
        <v/>
      </c>
      <c r="O2060" s="423" t="str">
        <f>IF(STEP!S2060&lt;&gt;"",STEP!S2060,"")</f>
        <v/>
      </c>
      <c r="P2060" s="316" t="str">
        <f t="shared" si="228"/>
        <v/>
      </c>
      <c r="Q2060" s="336"/>
      <c r="R2060" s="560" t="str">
        <f t="shared" si="229"/>
        <v/>
      </c>
    </row>
    <row r="2061" spans="2:18">
      <c r="B2061" s="517"/>
      <c r="C2061" s="622" t="str">
        <f>IF(STEP!C2061&lt;&gt;"",STEP!C2061,"")</f>
        <v/>
      </c>
      <c r="D2061" s="409" t="str">
        <f>IF(STEP!D2061&lt;&gt;"",STEP!D2061,"")</f>
        <v/>
      </c>
      <c r="E2061" s="410" t="str">
        <f>IF(STEP!E2061&lt;&gt;"",STEP!E2061,"")</f>
        <v/>
      </c>
      <c r="F2061" s="409" t="str">
        <f>IF(STEP!F2061&lt;&gt;"",STEP!F2061,"")</f>
        <v/>
      </c>
      <c r="G2061" s="508" t="str">
        <f>IF(STEP!C2061&lt;&gt;"",STEP!AD2061,"")</f>
        <v/>
      </c>
      <c r="H2061" s="407" t="str">
        <f>IF(AND(STEP!$G2061="",$J$8&lt;&gt;"ON"),"",IF(月報!AX2061&lt;&gt;"",月報!AX2061,IF(STEP!G2061&lt;&gt;"",STEP!G2061,"")))</f>
        <v/>
      </c>
      <c r="I2061" s="408" t="str">
        <f>IF(AND(STEP!$G2061="",$J$8&lt;&gt;"ON"),"",IF(月報!AZ2061&lt;&gt;"",月報!AZ2061,IF(STEP!H2061&lt;&gt;"",STEP!H2061,"")))</f>
        <v/>
      </c>
      <c r="J2061" s="408" t="str">
        <f>IF(AND(STEP!$G2061="",$J$8&lt;&gt;"ON"),"",IF(月報!BA2061&lt;&gt;"",月報!BA2061,IF(STEP!J2061&lt;&gt;"",STEP!J2061/24,"")))</f>
        <v/>
      </c>
      <c r="K2061" s="421" t="str">
        <f>IF(STEP!X2061&lt;&gt;"",STEP!X2061,"")</f>
        <v/>
      </c>
      <c r="L2061" s="421" t="str">
        <f>IF(STEP!Y2061&lt;&gt;"",STEP!Y2061,"")</f>
        <v/>
      </c>
      <c r="M2061" s="421" t="str">
        <f>IF(STEP!Z2061&lt;&gt;"",STEP!Z2061,"")</f>
        <v/>
      </c>
      <c r="N2061" s="422" t="str">
        <f>IF(STEP!R2061&lt;&gt;"",STEP!R2061,"")</f>
        <v/>
      </c>
      <c r="O2061" s="423" t="str">
        <f>IF(STEP!S2061&lt;&gt;"",STEP!S2061,"")</f>
        <v/>
      </c>
      <c r="P2061" s="316" t="str">
        <f t="shared" si="228"/>
        <v/>
      </c>
      <c r="Q2061" s="336"/>
      <c r="R2061" s="560" t="str">
        <f t="shared" si="229"/>
        <v/>
      </c>
    </row>
    <row r="2062" spans="2:18">
      <c r="B2062" s="517"/>
      <c r="C2062" s="622" t="str">
        <f>IF(STEP!C2062&lt;&gt;"",STEP!C2062,"")</f>
        <v/>
      </c>
      <c r="D2062" s="409" t="str">
        <f>IF(STEP!D2062&lt;&gt;"",STEP!D2062,"")</f>
        <v/>
      </c>
      <c r="E2062" s="410" t="str">
        <f>IF(STEP!E2062&lt;&gt;"",STEP!E2062,"")</f>
        <v/>
      </c>
      <c r="F2062" s="409" t="str">
        <f>IF(STEP!F2062&lt;&gt;"",STEP!F2062,"")</f>
        <v/>
      </c>
      <c r="G2062" s="508" t="str">
        <f>IF(STEP!C2062&lt;&gt;"",STEP!AD2062,"")</f>
        <v/>
      </c>
      <c r="H2062" s="407" t="str">
        <f>IF(AND(STEP!$G2062="",$J$8&lt;&gt;"ON"),"",IF(月報!AX2062&lt;&gt;"",月報!AX2062,IF(STEP!G2062&lt;&gt;"",STEP!G2062,"")))</f>
        <v/>
      </c>
      <c r="I2062" s="408" t="str">
        <f>IF(AND(STEP!$G2062="",$J$8&lt;&gt;"ON"),"",IF(月報!AZ2062&lt;&gt;"",月報!AZ2062,IF(STEP!H2062&lt;&gt;"",STEP!H2062,"")))</f>
        <v/>
      </c>
      <c r="J2062" s="408" t="str">
        <f>IF(AND(STEP!$G2062="",$J$8&lt;&gt;"ON"),"",IF(月報!BA2062&lt;&gt;"",月報!BA2062,IF(STEP!J2062&lt;&gt;"",STEP!J2062/24,"")))</f>
        <v/>
      </c>
      <c r="K2062" s="421" t="str">
        <f>IF(STEP!X2062&lt;&gt;"",STEP!X2062,"")</f>
        <v/>
      </c>
      <c r="L2062" s="421" t="str">
        <f>IF(STEP!Y2062&lt;&gt;"",STEP!Y2062,"")</f>
        <v/>
      </c>
      <c r="M2062" s="421" t="str">
        <f>IF(STEP!Z2062&lt;&gt;"",STEP!Z2062,"")</f>
        <v/>
      </c>
      <c r="N2062" s="422" t="str">
        <f>IF(STEP!R2062&lt;&gt;"",STEP!R2062,"")</f>
        <v/>
      </c>
      <c r="O2062" s="423" t="str">
        <f>IF(STEP!S2062&lt;&gt;"",STEP!S2062,"")</f>
        <v/>
      </c>
      <c r="P2062" s="316" t="str">
        <f t="shared" si="228"/>
        <v/>
      </c>
      <c r="Q2062" s="336"/>
      <c r="R2062" s="560" t="str">
        <f t="shared" si="229"/>
        <v/>
      </c>
    </row>
    <row r="2063" spans="2:18">
      <c r="B2063" s="517"/>
      <c r="C2063" s="623" t="str">
        <f>IF(STEP!C2063&lt;&gt;"",STEP!C2063,"")</f>
        <v/>
      </c>
      <c r="D2063" s="411" t="str">
        <f>IF(STEP!D2063&lt;&gt;"",STEP!D2063,"")</f>
        <v/>
      </c>
      <c r="E2063" s="412" t="str">
        <f>IF(STEP!E2063&lt;&gt;"",STEP!E2063,"")</f>
        <v/>
      </c>
      <c r="F2063" s="411" t="str">
        <f>IF(STEP!F2063&lt;&gt;"",STEP!F2063,"")</f>
        <v/>
      </c>
      <c r="G2063" s="413" t="str">
        <f>IF(STEP!C2063&lt;&gt;"",STEP!AD2063,"")</f>
        <v/>
      </c>
      <c r="H2063" s="413" t="str">
        <f>IF(AND(STEP!$G2063="",$J$8&lt;&gt;"ON"),"",IF(月報!AX2063&lt;&gt;"",月報!AX2063,IF(STEP!G2063&lt;&gt;"",STEP!G2063,"")))</f>
        <v/>
      </c>
      <c r="I2063" s="414" t="str">
        <f>IF(AND(STEP!$G2063="",$J$8&lt;&gt;"ON"),"",IF(月報!AZ2063&lt;&gt;"",月報!AZ2063,IF(STEP!H2063&lt;&gt;"",STEP!H2063,"")))</f>
        <v/>
      </c>
      <c r="J2063" s="414" t="str">
        <f>IF(AND(STEP!$G2063="",$J$8&lt;&gt;"ON"),"",IF(月報!BA2063&lt;&gt;"",月報!BA2063,IF(STEP!J2063&lt;&gt;"",STEP!J2063/24,"")))</f>
        <v/>
      </c>
      <c r="K2063" s="414" t="str">
        <f>IF(STEP!X2063&lt;&gt;"",STEP!X2063,"")</f>
        <v/>
      </c>
      <c r="L2063" s="414" t="str">
        <f>IF(STEP!Y2063&lt;&gt;"",STEP!Y2063,"")</f>
        <v/>
      </c>
      <c r="M2063" s="414" t="str">
        <f>IF(STEP!Z2063&lt;&gt;"",STEP!Z2063,"")</f>
        <v/>
      </c>
      <c r="N2063" s="424" t="str">
        <f>IF(STEP!R2063&lt;&gt;"",STEP!R2063,"")</f>
        <v/>
      </c>
      <c r="O2063" s="425" t="str">
        <f>IF(STEP!S2063&lt;&gt;"",STEP!S2063,"")</f>
        <v/>
      </c>
      <c r="P2063" s="317" t="str">
        <f t="shared" si="228"/>
        <v/>
      </c>
      <c r="Q2063" s="473"/>
      <c r="R2063" s="561" t="str">
        <f t="shared" si="229"/>
        <v/>
      </c>
    </row>
    <row r="2064" spans="2:18">
      <c r="B2064" s="517"/>
      <c r="C2064" s="624" t="str">
        <f>IF(STEP!C2064&lt;&gt;"",STEP!C2064,"")</f>
        <v/>
      </c>
      <c r="D2064" s="405" t="str">
        <f>IF(STEP!D2064&lt;&gt;"",STEP!D2064,"")</f>
        <v/>
      </c>
      <c r="E2064" s="406" t="str">
        <f>IF(STEP!E2064&lt;&gt;"",STEP!E2064,"")</f>
        <v/>
      </c>
      <c r="F2064" s="405" t="str">
        <f>IF(STEP!F2064&lt;&gt;"",STEP!F2064,"")</f>
        <v/>
      </c>
      <c r="G2064" s="407" t="str">
        <f>IF(STEP!C2064&lt;&gt;"",STEP!AD2064,"")</f>
        <v/>
      </c>
      <c r="H2064" s="407" t="str">
        <f>IF(AND(STEP!$G2064="",$J$8&lt;&gt;"ON"),"",IF(月報!AX2064&lt;&gt;"",月報!AX2064,IF(STEP!G2064&lt;&gt;"",STEP!G2064,"")))</f>
        <v/>
      </c>
      <c r="I2064" s="408" t="str">
        <f>IF(AND(STEP!$G2064="",$J$8&lt;&gt;"ON"),"",IF(月報!AZ2064&lt;&gt;"",月報!AZ2064,IF(STEP!H2064&lt;&gt;"",STEP!H2064,"")))</f>
        <v/>
      </c>
      <c r="J2064" s="408" t="str">
        <f>IF(AND(STEP!$G2064="",$J$8&lt;&gt;"ON"),"",IF(月報!BA2064&lt;&gt;"",月報!BA2064,IF(STEP!J2064&lt;&gt;"",STEP!J2064/24,"")))</f>
        <v/>
      </c>
      <c r="K2064" s="408" t="str">
        <f>IF(STEP!X2064&lt;&gt;"",STEP!X2064,"")</f>
        <v/>
      </c>
      <c r="L2064" s="408" t="str">
        <f>IF(STEP!Y2064&lt;&gt;"",STEP!Y2064,"")</f>
        <v/>
      </c>
      <c r="M2064" s="408" t="str">
        <f>IF(STEP!Z2064&lt;&gt;"",STEP!Z2064,"")</f>
        <v/>
      </c>
      <c r="N2064" s="419" t="str">
        <f>IF(STEP!R2064&lt;&gt;"",STEP!R2064,"")</f>
        <v/>
      </c>
      <c r="O2064" s="420" t="str">
        <f>IF(STEP!S2064&lt;&gt;"",STEP!S2064,"")</f>
        <v/>
      </c>
      <c r="P2064" s="315" t="str">
        <f t="shared" si="228"/>
        <v/>
      </c>
      <c r="Q2064" s="474">
        <f>SUM(P2064:P2070)</f>
        <v>0</v>
      </c>
      <c r="R2064" s="562" t="str">
        <f t="shared" si="229"/>
        <v/>
      </c>
    </row>
    <row r="2065" spans="2:18">
      <c r="B2065" s="517"/>
      <c r="C2065" s="622" t="str">
        <f>IF(STEP!C2065&lt;&gt;"",STEP!C2065,"")</f>
        <v/>
      </c>
      <c r="D2065" s="409" t="str">
        <f>IF(STEP!D2065&lt;&gt;"",STEP!D2065,"")</f>
        <v/>
      </c>
      <c r="E2065" s="410" t="str">
        <f>IF(STEP!E2065&lt;&gt;"",STEP!E2065,"")</f>
        <v/>
      </c>
      <c r="F2065" s="409" t="str">
        <f>IF(STEP!F2065&lt;&gt;"",STEP!F2065,"")</f>
        <v/>
      </c>
      <c r="G2065" s="508" t="str">
        <f>IF(STEP!C2065&lt;&gt;"",STEP!AD2065,"")</f>
        <v/>
      </c>
      <c r="H2065" s="407" t="str">
        <f>IF(AND(STEP!$G2065="",$J$8&lt;&gt;"ON"),"",IF(月報!AX2065&lt;&gt;"",月報!AX2065,IF(STEP!G2065&lt;&gt;"",STEP!G2065,"")))</f>
        <v/>
      </c>
      <c r="I2065" s="408" t="str">
        <f>IF(AND(STEP!$G2065="",$J$8&lt;&gt;"ON"),"",IF(月報!AZ2065&lt;&gt;"",月報!AZ2065,IF(STEP!H2065&lt;&gt;"",STEP!H2065,"")))</f>
        <v/>
      </c>
      <c r="J2065" s="408" t="str">
        <f>IF(AND(STEP!$G2065="",$J$8&lt;&gt;"ON"),"",IF(月報!BA2065&lt;&gt;"",月報!BA2065,IF(STEP!J2065&lt;&gt;"",STEP!J2065/24,"")))</f>
        <v/>
      </c>
      <c r="K2065" s="421" t="str">
        <f>IF(STEP!X2065&lt;&gt;"",STEP!X2065,"")</f>
        <v/>
      </c>
      <c r="L2065" s="421" t="str">
        <f>IF(STEP!Y2065&lt;&gt;"",STEP!Y2065,"")</f>
        <v/>
      </c>
      <c r="M2065" s="421" t="str">
        <f>IF(STEP!Z2065&lt;&gt;"",STEP!Z2065,"")</f>
        <v/>
      </c>
      <c r="N2065" s="422" t="str">
        <f>IF(STEP!R2065&lt;&gt;"",STEP!R2065,"")</f>
        <v/>
      </c>
      <c r="O2065" s="423" t="str">
        <f>IF(STEP!S2065&lt;&gt;"",STEP!S2065,"")</f>
        <v/>
      </c>
      <c r="P2065" s="316" t="str">
        <f t="shared" si="228"/>
        <v/>
      </c>
      <c r="Q2065" s="336"/>
      <c r="R2065" s="560" t="str">
        <f t="shared" si="229"/>
        <v/>
      </c>
    </row>
    <row r="2066" spans="2:18">
      <c r="B2066" s="517"/>
      <c r="C2066" s="622" t="str">
        <f>IF(STEP!C2066&lt;&gt;"",STEP!C2066,"")</f>
        <v/>
      </c>
      <c r="D2066" s="409" t="str">
        <f>IF(STEP!D2066&lt;&gt;"",STEP!D2066,"")</f>
        <v/>
      </c>
      <c r="E2066" s="410" t="str">
        <f>IF(STEP!E2066&lt;&gt;"",STEP!E2066,"")</f>
        <v/>
      </c>
      <c r="F2066" s="409" t="str">
        <f>IF(STEP!F2066&lt;&gt;"",STEP!F2066,"")</f>
        <v/>
      </c>
      <c r="G2066" s="508" t="str">
        <f>IF(STEP!C2066&lt;&gt;"",STEP!AD2066,"")</f>
        <v/>
      </c>
      <c r="H2066" s="407" t="str">
        <f>IF(AND(STEP!$G2066="",$J$8&lt;&gt;"ON"),"",IF(月報!AX2066&lt;&gt;"",月報!AX2066,IF(STEP!G2066&lt;&gt;"",STEP!G2066,"")))</f>
        <v/>
      </c>
      <c r="I2066" s="408" t="str">
        <f>IF(AND(STEP!$G2066="",$J$8&lt;&gt;"ON"),"",IF(月報!AZ2066&lt;&gt;"",月報!AZ2066,IF(STEP!H2066&lt;&gt;"",STEP!H2066,"")))</f>
        <v/>
      </c>
      <c r="J2066" s="408" t="str">
        <f>IF(AND(STEP!$G2066="",$J$8&lt;&gt;"ON"),"",IF(月報!BA2066&lt;&gt;"",月報!BA2066,IF(STEP!J2066&lt;&gt;"",STEP!J2066/24,"")))</f>
        <v/>
      </c>
      <c r="K2066" s="421" t="str">
        <f>IF(STEP!X2066&lt;&gt;"",STEP!X2066,"")</f>
        <v/>
      </c>
      <c r="L2066" s="421" t="str">
        <f>IF(STEP!Y2066&lt;&gt;"",STEP!Y2066,"")</f>
        <v/>
      </c>
      <c r="M2066" s="421" t="str">
        <f>IF(STEP!Z2066&lt;&gt;"",STEP!Z2066,"")</f>
        <v/>
      </c>
      <c r="N2066" s="422" t="str">
        <f>IF(STEP!R2066&lt;&gt;"",STEP!R2066,"")</f>
        <v/>
      </c>
      <c r="O2066" s="423" t="str">
        <f>IF(STEP!S2066&lt;&gt;"",STEP!S2066,"")</f>
        <v/>
      </c>
      <c r="P2066" s="316" t="str">
        <f t="shared" si="228"/>
        <v/>
      </c>
      <c r="Q2066" s="336"/>
      <c r="R2066" s="560" t="str">
        <f t="shared" si="229"/>
        <v/>
      </c>
    </row>
    <row r="2067" spans="2:18">
      <c r="B2067" s="517"/>
      <c r="C2067" s="622" t="str">
        <f>IF(STEP!C2067&lt;&gt;"",STEP!C2067,"")</f>
        <v/>
      </c>
      <c r="D2067" s="409" t="str">
        <f>IF(STEP!D2067&lt;&gt;"",STEP!D2067,"")</f>
        <v/>
      </c>
      <c r="E2067" s="410" t="str">
        <f>IF(STEP!E2067&lt;&gt;"",STEP!E2067,"")</f>
        <v/>
      </c>
      <c r="F2067" s="409" t="str">
        <f>IF(STEP!F2067&lt;&gt;"",STEP!F2067,"")</f>
        <v/>
      </c>
      <c r="G2067" s="508" t="str">
        <f>IF(STEP!C2067&lt;&gt;"",STEP!AD2067,"")</f>
        <v/>
      </c>
      <c r="H2067" s="407" t="str">
        <f>IF(AND(STEP!$G2067="",$J$8&lt;&gt;"ON"),"",IF(月報!AX2067&lt;&gt;"",月報!AX2067,IF(STEP!G2067&lt;&gt;"",STEP!G2067,"")))</f>
        <v/>
      </c>
      <c r="I2067" s="408" t="str">
        <f>IF(AND(STEP!$G2067="",$J$8&lt;&gt;"ON"),"",IF(月報!AZ2067&lt;&gt;"",月報!AZ2067,IF(STEP!H2067&lt;&gt;"",STEP!H2067,"")))</f>
        <v/>
      </c>
      <c r="J2067" s="408" t="str">
        <f>IF(AND(STEP!$G2067="",$J$8&lt;&gt;"ON"),"",IF(月報!BA2067&lt;&gt;"",月報!BA2067,IF(STEP!J2067&lt;&gt;"",STEP!J2067/24,"")))</f>
        <v/>
      </c>
      <c r="K2067" s="421" t="str">
        <f>IF(STEP!X2067&lt;&gt;"",STEP!X2067,"")</f>
        <v/>
      </c>
      <c r="L2067" s="421" t="str">
        <f>IF(STEP!Y2067&lt;&gt;"",STEP!Y2067,"")</f>
        <v/>
      </c>
      <c r="M2067" s="421" t="str">
        <f>IF(STEP!Z2067&lt;&gt;"",STEP!Z2067,"")</f>
        <v/>
      </c>
      <c r="N2067" s="422" t="str">
        <f>IF(STEP!R2067&lt;&gt;"",STEP!R2067,"")</f>
        <v/>
      </c>
      <c r="O2067" s="423" t="str">
        <f>IF(STEP!S2067&lt;&gt;"",STEP!S2067,"")</f>
        <v/>
      </c>
      <c r="P2067" s="316" t="str">
        <f t="shared" si="228"/>
        <v/>
      </c>
      <c r="Q2067" s="336"/>
      <c r="R2067" s="560" t="str">
        <f t="shared" si="229"/>
        <v/>
      </c>
    </row>
    <row r="2068" spans="2:18">
      <c r="B2068" s="517"/>
      <c r="C2068" s="622" t="str">
        <f>IF(STEP!C2068&lt;&gt;"",STEP!C2068,"")</f>
        <v/>
      </c>
      <c r="D2068" s="409" t="str">
        <f>IF(STEP!D2068&lt;&gt;"",STEP!D2068,"")</f>
        <v/>
      </c>
      <c r="E2068" s="410" t="str">
        <f>IF(STEP!E2068&lt;&gt;"",STEP!E2068,"")</f>
        <v/>
      </c>
      <c r="F2068" s="409" t="str">
        <f>IF(STEP!F2068&lt;&gt;"",STEP!F2068,"")</f>
        <v/>
      </c>
      <c r="G2068" s="508" t="str">
        <f>IF(STEP!C2068&lt;&gt;"",STEP!AD2068,"")</f>
        <v/>
      </c>
      <c r="H2068" s="407" t="str">
        <f>IF(AND(STEP!$G2068="",$J$8&lt;&gt;"ON"),"",IF(月報!AX2068&lt;&gt;"",月報!AX2068,IF(STEP!G2068&lt;&gt;"",STEP!G2068,"")))</f>
        <v/>
      </c>
      <c r="I2068" s="408" t="str">
        <f>IF(AND(STEP!$G2068="",$J$8&lt;&gt;"ON"),"",IF(月報!AZ2068&lt;&gt;"",月報!AZ2068,IF(STEP!H2068&lt;&gt;"",STEP!H2068,"")))</f>
        <v/>
      </c>
      <c r="J2068" s="408" t="str">
        <f>IF(AND(STEP!$G2068="",$J$8&lt;&gt;"ON"),"",IF(月報!BA2068&lt;&gt;"",月報!BA2068,IF(STEP!J2068&lt;&gt;"",STEP!J2068/24,"")))</f>
        <v/>
      </c>
      <c r="K2068" s="421" t="str">
        <f>IF(STEP!X2068&lt;&gt;"",STEP!X2068,"")</f>
        <v/>
      </c>
      <c r="L2068" s="421" t="str">
        <f>IF(STEP!Y2068&lt;&gt;"",STEP!Y2068,"")</f>
        <v/>
      </c>
      <c r="M2068" s="421" t="str">
        <f>IF(STEP!Z2068&lt;&gt;"",STEP!Z2068,"")</f>
        <v/>
      </c>
      <c r="N2068" s="422" t="str">
        <f>IF(STEP!R2068&lt;&gt;"",STEP!R2068,"")</f>
        <v/>
      </c>
      <c r="O2068" s="423" t="str">
        <f>IF(STEP!S2068&lt;&gt;"",STEP!S2068,"")</f>
        <v/>
      </c>
      <c r="P2068" s="316" t="str">
        <f t="shared" si="228"/>
        <v/>
      </c>
      <c r="Q2068" s="336"/>
      <c r="R2068" s="560" t="str">
        <f t="shared" si="229"/>
        <v/>
      </c>
    </row>
    <row r="2069" spans="2:18">
      <c r="B2069" s="517"/>
      <c r="C2069" s="622" t="str">
        <f>IF(STEP!C2069&lt;&gt;"",STEP!C2069,"")</f>
        <v/>
      </c>
      <c r="D2069" s="409" t="str">
        <f>IF(STEP!D2069&lt;&gt;"",STEP!D2069,"")</f>
        <v/>
      </c>
      <c r="E2069" s="410" t="str">
        <f>IF(STEP!E2069&lt;&gt;"",STEP!E2069,"")</f>
        <v/>
      </c>
      <c r="F2069" s="409" t="str">
        <f>IF(STEP!F2069&lt;&gt;"",STEP!F2069,"")</f>
        <v/>
      </c>
      <c r="G2069" s="508" t="str">
        <f>IF(STEP!C2069&lt;&gt;"",STEP!AD2069,"")</f>
        <v/>
      </c>
      <c r="H2069" s="407" t="str">
        <f>IF(AND(STEP!$G2069="",$J$8&lt;&gt;"ON"),"",IF(月報!AX2069&lt;&gt;"",月報!AX2069,IF(STEP!G2069&lt;&gt;"",STEP!G2069,"")))</f>
        <v/>
      </c>
      <c r="I2069" s="408" t="str">
        <f>IF(AND(STEP!$G2069="",$J$8&lt;&gt;"ON"),"",IF(月報!AZ2069&lt;&gt;"",月報!AZ2069,IF(STEP!H2069&lt;&gt;"",STEP!H2069,"")))</f>
        <v/>
      </c>
      <c r="J2069" s="408" t="str">
        <f>IF(AND(STEP!$G2069="",$J$8&lt;&gt;"ON"),"",IF(月報!BA2069&lt;&gt;"",月報!BA2069,IF(STEP!J2069&lt;&gt;"",STEP!J2069/24,"")))</f>
        <v/>
      </c>
      <c r="K2069" s="421" t="str">
        <f>IF(STEP!X2069&lt;&gt;"",STEP!X2069,"")</f>
        <v/>
      </c>
      <c r="L2069" s="421" t="str">
        <f>IF(STEP!Y2069&lt;&gt;"",STEP!Y2069,"")</f>
        <v/>
      </c>
      <c r="M2069" s="421" t="str">
        <f>IF(STEP!Z2069&lt;&gt;"",STEP!Z2069,"")</f>
        <v/>
      </c>
      <c r="N2069" s="422" t="str">
        <f>IF(STEP!R2069&lt;&gt;"",STEP!R2069,"")</f>
        <v/>
      </c>
      <c r="O2069" s="423" t="str">
        <f>IF(STEP!S2069&lt;&gt;"",STEP!S2069,"")</f>
        <v/>
      </c>
      <c r="P2069" s="316" t="str">
        <f t="shared" si="228"/>
        <v/>
      </c>
      <c r="Q2069" s="336"/>
      <c r="R2069" s="560" t="str">
        <f t="shared" si="229"/>
        <v/>
      </c>
    </row>
    <row r="2070" spans="2:18" ht="13.8" thickBot="1">
      <c r="B2070" s="518"/>
      <c r="C2070" s="625" t="str">
        <f>IF(STEP!C2070&lt;&gt;"",STEP!C2070,"")</f>
        <v/>
      </c>
      <c r="D2070" s="415" t="str">
        <f>IF(STEP!D2070&lt;&gt;"",STEP!D2070,"")</f>
        <v/>
      </c>
      <c r="E2070" s="416" t="str">
        <f>IF(STEP!E2070&lt;&gt;"",STEP!E2070,"")</f>
        <v/>
      </c>
      <c r="F2070" s="415" t="str">
        <f>IF(STEP!F2070&lt;&gt;"",STEP!F2070,"")</f>
        <v/>
      </c>
      <c r="G2070" s="417" t="str">
        <f>IF(STEP!C2070&lt;&gt;"",STEP!AD2070,"")</f>
        <v/>
      </c>
      <c r="H2070" s="417" t="str">
        <f>IF(AND(STEP!$G2070="",$J$8&lt;&gt;"ON"),"",IF(月報!AX2070&lt;&gt;"",月報!AX2070,IF(STEP!G2070&lt;&gt;"",STEP!G2070,"")))</f>
        <v/>
      </c>
      <c r="I2070" s="418" t="str">
        <f>IF(AND(STEP!$G2070="",$J$8&lt;&gt;"ON"),"",IF(月報!AZ2070&lt;&gt;"",月報!AZ2070,IF(STEP!H2070&lt;&gt;"",STEP!H2070,"")))</f>
        <v/>
      </c>
      <c r="J2070" s="418" t="str">
        <f>IF(AND(STEP!$G2070="",$J$8&lt;&gt;"ON"),"",IF(月報!BA2070&lt;&gt;"",月報!BA2070,IF(STEP!J2070&lt;&gt;"",STEP!J2070/24,"")))</f>
        <v/>
      </c>
      <c r="K2070" s="418" t="str">
        <f>IF(STEP!X2070&lt;&gt;"",STEP!X2070,"")</f>
        <v/>
      </c>
      <c r="L2070" s="418" t="str">
        <f>IF(STEP!Y2070&lt;&gt;"",STEP!Y2070,"")</f>
        <v/>
      </c>
      <c r="M2070" s="418" t="str">
        <f>IF(STEP!Z2070&lt;&gt;"",STEP!Z2070,"")</f>
        <v/>
      </c>
      <c r="N2070" s="426" t="str">
        <f>IF(STEP!R2070&lt;&gt;"",STEP!R2070,"")</f>
        <v/>
      </c>
      <c r="O2070" s="427" t="str">
        <f>IF(STEP!S2070&lt;&gt;"",STEP!S2070,"")</f>
        <v/>
      </c>
      <c r="P2070" s="318" t="str">
        <f t="shared" si="228"/>
        <v/>
      </c>
      <c r="Q2070" s="338"/>
      <c r="R2070" s="563" t="str">
        <f t="shared" si="229"/>
        <v/>
      </c>
    </row>
    <row r="2071" spans="2:18">
      <c r="B2071" s="516" t="s">
        <v>416</v>
      </c>
      <c r="C2071" s="626"/>
      <c r="D2071" s="324"/>
      <c r="E2071" s="325"/>
      <c r="F2071" s="578" t="s">
        <v>465</v>
      </c>
      <c r="G2071" s="320"/>
      <c r="H2071" s="320"/>
      <c r="I2071" s="326"/>
      <c r="J2071" s="326"/>
      <c r="K2071" s="326"/>
      <c r="L2071" s="326"/>
      <c r="M2071" s="326"/>
      <c r="N2071" s="327"/>
      <c r="O2071" s="328"/>
      <c r="P2071" s="335"/>
      <c r="Q2071" s="336"/>
      <c r="R2071" s="564" t="str">
        <f t="shared" si="229"/>
        <v/>
      </c>
    </row>
    <row r="2072" spans="2:18">
      <c r="B2072" s="516"/>
      <c r="C2072" s="626"/>
      <c r="D2072" s="324"/>
      <c r="E2072" s="325"/>
      <c r="F2072" s="324"/>
      <c r="G2072" s="320"/>
      <c r="H2072" s="320"/>
      <c r="I2072" s="326"/>
      <c r="J2072" s="326"/>
      <c r="K2072" s="326"/>
      <c r="L2072" s="326"/>
      <c r="M2072" s="326"/>
      <c r="N2072" s="327"/>
      <c r="O2072" s="328"/>
      <c r="P2072" s="335"/>
      <c r="Q2072" s="336"/>
      <c r="R2072" s="564" t="str">
        <f t="shared" si="229"/>
        <v/>
      </c>
    </row>
    <row r="2073" spans="2:18">
      <c r="B2073" s="516"/>
      <c r="C2073" s="626"/>
      <c r="D2073" s="324"/>
      <c r="E2073" s="325"/>
      <c r="F2073" s="324"/>
      <c r="G2073" s="320"/>
      <c r="H2073" s="320"/>
      <c r="I2073" s="326"/>
      <c r="J2073" s="326"/>
      <c r="K2073" s="326"/>
      <c r="L2073" s="326"/>
      <c r="M2073" s="326"/>
      <c r="N2073" s="327"/>
      <c r="O2073" s="328"/>
      <c r="P2073" s="335"/>
      <c r="Q2073" s="336"/>
      <c r="R2073" s="564" t="str">
        <f t="shared" si="229"/>
        <v/>
      </c>
    </row>
    <row r="2074" spans="2:18">
      <c r="B2074" s="516"/>
      <c r="C2074" s="626"/>
      <c r="D2074" s="324"/>
      <c r="E2074" s="325"/>
      <c r="F2074" s="324"/>
      <c r="G2074" s="320"/>
      <c r="H2074" s="320"/>
      <c r="I2074" s="326"/>
      <c r="J2074" s="326"/>
      <c r="K2074" s="326"/>
      <c r="L2074" s="326"/>
      <c r="M2074" s="326"/>
      <c r="N2074" s="327"/>
      <c r="O2074" s="328"/>
      <c r="P2074" s="335"/>
      <c r="Q2074" s="336"/>
      <c r="R2074" s="564" t="str">
        <f t="shared" si="229"/>
        <v/>
      </c>
    </row>
    <row r="2075" spans="2:18">
      <c r="B2075" s="516"/>
      <c r="C2075" s="626"/>
      <c r="D2075" s="324"/>
      <c r="E2075" s="325"/>
      <c r="F2075" s="324"/>
      <c r="G2075" s="320"/>
      <c r="H2075" s="320"/>
      <c r="I2075" s="326"/>
      <c r="J2075" s="326"/>
      <c r="K2075" s="326"/>
      <c r="L2075" s="326"/>
      <c r="M2075" s="326"/>
      <c r="N2075" s="327"/>
      <c r="O2075" s="328"/>
      <c r="P2075" s="335"/>
      <c r="Q2075" s="336"/>
      <c r="R2075" s="564" t="str">
        <f t="shared" si="229"/>
        <v/>
      </c>
    </row>
    <row r="2076" spans="2:18">
      <c r="B2076" s="516"/>
      <c r="C2076" s="626"/>
      <c r="D2076" s="324"/>
      <c r="E2076" s="325"/>
      <c r="F2076" s="324"/>
      <c r="G2076" s="320"/>
      <c r="H2076" s="320"/>
      <c r="I2076" s="326"/>
      <c r="J2076" s="326"/>
      <c r="K2076" s="326"/>
      <c r="L2076" s="326"/>
      <c r="M2076" s="326"/>
      <c r="N2076" s="327"/>
      <c r="O2076" s="328"/>
      <c r="P2076" s="335"/>
      <c r="Q2076" s="336"/>
      <c r="R2076" s="564" t="str">
        <f t="shared" si="229"/>
        <v/>
      </c>
    </row>
    <row r="2077" spans="2:18">
      <c r="B2077" s="516"/>
      <c r="C2077" s="626"/>
      <c r="D2077" s="324"/>
      <c r="E2077" s="325"/>
      <c r="F2077" s="324"/>
      <c r="G2077" s="320"/>
      <c r="H2077" s="320"/>
      <c r="I2077" s="326"/>
      <c r="J2077" s="326"/>
      <c r="K2077" s="326"/>
      <c r="L2077" s="326"/>
      <c r="M2077" s="326"/>
      <c r="N2077" s="327"/>
      <c r="O2077" s="328"/>
      <c r="P2077" s="335"/>
      <c r="Q2077" s="336"/>
      <c r="R2077" s="564" t="str">
        <f t="shared" si="229"/>
        <v/>
      </c>
    </row>
    <row r="2078" spans="2:18">
      <c r="B2078" s="516"/>
      <c r="C2078" s="626"/>
      <c r="D2078" s="324"/>
      <c r="E2078" s="325"/>
      <c r="F2078" s="324"/>
      <c r="G2078" s="320"/>
      <c r="H2078" s="320"/>
      <c r="I2078" s="326"/>
      <c r="J2078" s="326"/>
      <c r="K2078" s="326"/>
      <c r="L2078" s="326"/>
      <c r="M2078" s="326"/>
      <c r="N2078" s="327"/>
      <c r="O2078" s="328"/>
      <c r="P2078" s="335"/>
      <c r="Q2078" s="336"/>
      <c r="R2078" s="564" t="str">
        <f t="shared" si="229"/>
        <v/>
      </c>
    </row>
    <row r="2079" spans="2:18">
      <c r="B2079" s="516"/>
      <c r="C2079" s="626"/>
      <c r="D2079" s="324"/>
      <c r="E2079" s="325"/>
      <c r="F2079" s="324"/>
      <c r="G2079" s="320"/>
      <c r="H2079" s="320"/>
      <c r="I2079" s="326"/>
      <c r="J2079" s="326"/>
      <c r="K2079" s="326"/>
      <c r="L2079" s="326"/>
      <c r="M2079" s="326"/>
      <c r="N2079" s="327"/>
      <c r="O2079" s="328"/>
      <c r="P2079" s="335"/>
      <c r="Q2079" s="336"/>
      <c r="R2079" s="564" t="str">
        <f t="shared" si="229"/>
        <v/>
      </c>
    </row>
    <row r="2080" spans="2:18" ht="13.8" thickBot="1">
      <c r="B2080" s="519"/>
      <c r="C2080" s="627"/>
      <c r="D2080" s="330"/>
      <c r="E2080" s="331"/>
      <c r="F2080" s="330"/>
      <c r="G2080" s="322"/>
      <c r="H2080" s="322"/>
      <c r="I2080" s="332"/>
      <c r="J2080" s="332"/>
      <c r="K2080" s="332"/>
      <c r="L2080" s="332"/>
      <c r="M2080" s="332"/>
      <c r="N2080" s="333"/>
      <c r="O2080" s="334"/>
      <c r="P2080" s="337"/>
      <c r="Q2080" s="338"/>
      <c r="R2080" s="565" t="str">
        <f t="shared" si="229"/>
        <v/>
      </c>
    </row>
    <row r="2081" spans="2:18">
      <c r="B2081" s="522">
        <f>B2036+1</f>
        <v>47</v>
      </c>
      <c r="C2081" s="624" t="str">
        <f>IF(STEP!C2081&lt;&gt;"",STEP!C2081,"")</f>
        <v/>
      </c>
      <c r="D2081" s="405" t="str">
        <f>IF(STEP!D2081&lt;&gt;"",STEP!D2081,"")</f>
        <v/>
      </c>
      <c r="E2081" s="406" t="str">
        <f>IF(STEP!E2081&lt;&gt;"",STEP!E2081,"")</f>
        <v/>
      </c>
      <c r="F2081" s="405" t="str">
        <f>IF(STEP!F2081&lt;&gt;"",STEP!F2081,"")</f>
        <v/>
      </c>
      <c r="G2081" s="407" t="str">
        <f>IF(STEP!C2081&lt;&gt;"",STEP!AD2081,"")</f>
        <v/>
      </c>
      <c r="H2081" s="407" t="str">
        <f>IF(AND(STEP!$G2081="",$J$8&lt;&gt;"ON"),"",IF(月報!AX2081&lt;&gt;"",月報!AX2081,IF(STEP!G2081&lt;&gt;"",STEP!G2081,"")))</f>
        <v/>
      </c>
      <c r="I2081" s="408" t="str">
        <f>IF(AND(STEP!$G2081="",$J$8&lt;&gt;"ON"),"",IF(月報!AZ2081&lt;&gt;"",月報!AZ2081,IF(STEP!H2081&lt;&gt;"",STEP!H2081,"")))</f>
        <v/>
      </c>
      <c r="J2081" s="408" t="str">
        <f>IF(AND(STEP!$G2081="",$J$8&lt;&gt;"ON"),"",IF(月報!BA2081&lt;&gt;"",月報!BA2081,IF(STEP!J2081&lt;&gt;"",STEP!J2081/24,"")))</f>
        <v/>
      </c>
      <c r="K2081" s="408" t="str">
        <f>IF(STEP!X2081&lt;&gt;"",STEP!X2081,"")</f>
        <v/>
      </c>
      <c r="L2081" s="408" t="str">
        <f>IF(STEP!Y2081&lt;&gt;"",STEP!Y2081,"")</f>
        <v/>
      </c>
      <c r="M2081" s="408" t="str">
        <f>IF(STEP!Z2081&lt;&gt;"",STEP!Z2081,"")</f>
        <v/>
      </c>
      <c r="N2081" s="419" t="str">
        <f>IF(STEP!R2081&lt;&gt;"",STEP!R2081,"")</f>
        <v/>
      </c>
      <c r="O2081" s="420" t="str">
        <f>IF(STEP!S2081&lt;&gt;"",STEP!S2081,"")</f>
        <v/>
      </c>
      <c r="P2081" s="315" t="str">
        <f t="shared" ref="P2081:P2115" si="230">IF(J2081&lt;&gt;"",J2081,"")</f>
        <v/>
      </c>
      <c r="Q2081" s="472">
        <f>SUM(P2081:P2087)</f>
        <v>0</v>
      </c>
      <c r="R2081" s="559" t="str">
        <f>IF(C2081&lt;&gt;"",VLOOKUP(C2081,設定シート!$D$10:$L$109,9,FALSE),"")</f>
        <v/>
      </c>
    </row>
    <row r="2082" spans="2:18">
      <c r="B2082" s="517"/>
      <c r="C2082" s="622" t="str">
        <f>IF(STEP!C2082&lt;&gt;"",STEP!C2082,"")</f>
        <v/>
      </c>
      <c r="D2082" s="409" t="str">
        <f>IF(STEP!D2082&lt;&gt;"",STEP!D2082,"")</f>
        <v/>
      </c>
      <c r="E2082" s="410" t="str">
        <f>IF(STEP!E2082&lt;&gt;"",STEP!E2082,"")</f>
        <v/>
      </c>
      <c r="F2082" s="409" t="str">
        <f>IF(STEP!F2082&lt;&gt;"",STEP!F2082,"")</f>
        <v/>
      </c>
      <c r="G2082" s="508" t="str">
        <f>IF(STEP!C2082&lt;&gt;"",STEP!AD2082,"")</f>
        <v/>
      </c>
      <c r="H2082" s="407" t="str">
        <f>IF(AND(STEP!$G2082="",$J$8&lt;&gt;"ON"),"",IF(月報!AX2082&lt;&gt;"",月報!AX2082,IF(STEP!G2082&lt;&gt;"",STEP!G2082,"")))</f>
        <v/>
      </c>
      <c r="I2082" s="408" t="str">
        <f>IF(AND(STEP!$G2082="",$J$8&lt;&gt;"ON"),"",IF(月報!AZ2082&lt;&gt;"",月報!AZ2082,IF(STEP!H2082&lt;&gt;"",STEP!H2082,"")))</f>
        <v/>
      </c>
      <c r="J2082" s="408" t="str">
        <f>IF(AND(STEP!$G2082="",$J$8&lt;&gt;"ON"),"",IF(月報!BA2082&lt;&gt;"",月報!BA2082,IF(STEP!J2082&lt;&gt;"",STEP!J2082/24,"")))</f>
        <v/>
      </c>
      <c r="K2082" s="421" t="str">
        <f>IF(STEP!X2082&lt;&gt;"",STEP!X2082,"")</f>
        <v/>
      </c>
      <c r="L2082" s="421" t="str">
        <f>IF(STEP!Y2082&lt;&gt;"",STEP!Y2082,"")</f>
        <v/>
      </c>
      <c r="M2082" s="421" t="str">
        <f>IF(STEP!Z2082&lt;&gt;"",STEP!Z2082,"")</f>
        <v/>
      </c>
      <c r="N2082" s="422" t="str">
        <f>IF(STEP!R2082&lt;&gt;"",STEP!R2082,"")</f>
        <v/>
      </c>
      <c r="O2082" s="423" t="str">
        <f>IF(STEP!S2082&lt;&gt;"",STEP!S2082,"")</f>
        <v/>
      </c>
      <c r="P2082" s="316" t="str">
        <f t="shared" si="230"/>
        <v/>
      </c>
      <c r="Q2082" s="336"/>
      <c r="R2082" s="560" t="str">
        <f>R2081</f>
        <v/>
      </c>
    </row>
    <row r="2083" spans="2:18">
      <c r="B2083" s="517"/>
      <c r="C2083" s="622" t="str">
        <f>IF(STEP!C2083&lt;&gt;"",STEP!C2083,"")</f>
        <v/>
      </c>
      <c r="D2083" s="409" t="str">
        <f>IF(STEP!D2083&lt;&gt;"",STEP!D2083,"")</f>
        <v/>
      </c>
      <c r="E2083" s="410" t="str">
        <f>IF(STEP!E2083&lt;&gt;"",STEP!E2083,"")</f>
        <v/>
      </c>
      <c r="F2083" s="409" t="str">
        <f>IF(STEP!F2083&lt;&gt;"",STEP!F2083,"")</f>
        <v/>
      </c>
      <c r="G2083" s="508" t="str">
        <f>IF(STEP!C2083&lt;&gt;"",STEP!AD2083,"")</f>
        <v/>
      </c>
      <c r="H2083" s="407" t="str">
        <f>IF(AND(STEP!$G2083="",$J$8&lt;&gt;"ON"),"",IF(月報!AX2083&lt;&gt;"",月報!AX2083,IF(STEP!G2083&lt;&gt;"",STEP!G2083,"")))</f>
        <v/>
      </c>
      <c r="I2083" s="408" t="str">
        <f>IF(AND(STEP!$G2083="",$J$8&lt;&gt;"ON"),"",IF(月報!AZ2083&lt;&gt;"",月報!AZ2083,IF(STEP!H2083&lt;&gt;"",STEP!H2083,"")))</f>
        <v/>
      </c>
      <c r="J2083" s="408" t="str">
        <f>IF(AND(STEP!$G2083="",$J$8&lt;&gt;"ON"),"",IF(月報!BA2083&lt;&gt;"",月報!BA2083,IF(STEP!J2083&lt;&gt;"",STEP!J2083/24,"")))</f>
        <v/>
      </c>
      <c r="K2083" s="421" t="str">
        <f>IF(STEP!X2083&lt;&gt;"",STEP!X2083,"")</f>
        <v/>
      </c>
      <c r="L2083" s="421" t="str">
        <f>IF(STEP!Y2083&lt;&gt;"",STEP!Y2083,"")</f>
        <v/>
      </c>
      <c r="M2083" s="421" t="str">
        <f>IF(STEP!Z2083&lt;&gt;"",STEP!Z2083,"")</f>
        <v/>
      </c>
      <c r="N2083" s="422" t="str">
        <f>IF(STEP!R2083&lt;&gt;"",STEP!R2083,"")</f>
        <v/>
      </c>
      <c r="O2083" s="423" t="str">
        <f>IF(STEP!S2083&lt;&gt;"",STEP!S2083,"")</f>
        <v/>
      </c>
      <c r="P2083" s="316" t="str">
        <f t="shared" si="230"/>
        <v/>
      </c>
      <c r="Q2083" s="336"/>
      <c r="R2083" s="560" t="str">
        <f t="shared" si="229"/>
        <v/>
      </c>
    </row>
    <row r="2084" spans="2:18">
      <c r="B2084" s="517"/>
      <c r="C2084" s="622" t="str">
        <f>IF(STEP!C2084&lt;&gt;"",STEP!C2084,"")</f>
        <v/>
      </c>
      <c r="D2084" s="409" t="str">
        <f>IF(STEP!D2084&lt;&gt;"",STEP!D2084,"")</f>
        <v/>
      </c>
      <c r="E2084" s="410" t="str">
        <f>IF(STEP!E2084&lt;&gt;"",STEP!E2084,"")</f>
        <v/>
      </c>
      <c r="F2084" s="409" t="str">
        <f>IF(STEP!F2084&lt;&gt;"",STEP!F2084,"")</f>
        <v/>
      </c>
      <c r="G2084" s="508" t="str">
        <f>IF(STEP!C2084&lt;&gt;"",STEP!AD2084,"")</f>
        <v/>
      </c>
      <c r="H2084" s="407" t="str">
        <f>IF(AND(STEP!$G2084="",$J$8&lt;&gt;"ON"),"",IF(月報!AX2084&lt;&gt;"",月報!AX2084,IF(STEP!G2084&lt;&gt;"",STEP!G2084,"")))</f>
        <v/>
      </c>
      <c r="I2084" s="408" t="str">
        <f>IF(AND(STEP!$G2084="",$J$8&lt;&gt;"ON"),"",IF(月報!AZ2084&lt;&gt;"",月報!AZ2084,IF(STEP!H2084&lt;&gt;"",STEP!H2084,"")))</f>
        <v/>
      </c>
      <c r="J2084" s="408" t="str">
        <f>IF(AND(STEP!$G2084="",$J$8&lt;&gt;"ON"),"",IF(月報!BA2084&lt;&gt;"",月報!BA2084,IF(STEP!J2084&lt;&gt;"",STEP!J2084/24,"")))</f>
        <v/>
      </c>
      <c r="K2084" s="421" t="str">
        <f>IF(STEP!X2084&lt;&gt;"",STEP!X2084,"")</f>
        <v/>
      </c>
      <c r="L2084" s="421" t="str">
        <f>IF(STEP!Y2084&lt;&gt;"",STEP!Y2084,"")</f>
        <v/>
      </c>
      <c r="M2084" s="421" t="str">
        <f>IF(STEP!Z2084&lt;&gt;"",STEP!Z2084,"")</f>
        <v/>
      </c>
      <c r="N2084" s="422" t="str">
        <f>IF(STEP!R2084&lt;&gt;"",STEP!R2084,"")</f>
        <v/>
      </c>
      <c r="O2084" s="423" t="str">
        <f>IF(STEP!S2084&lt;&gt;"",STEP!S2084,"")</f>
        <v/>
      </c>
      <c r="P2084" s="316" t="str">
        <f t="shared" si="230"/>
        <v/>
      </c>
      <c r="Q2084" s="336"/>
      <c r="R2084" s="560" t="str">
        <f t="shared" si="229"/>
        <v/>
      </c>
    </row>
    <row r="2085" spans="2:18">
      <c r="B2085" s="517"/>
      <c r="C2085" s="622" t="str">
        <f>IF(STEP!C2085&lt;&gt;"",STEP!C2085,"")</f>
        <v/>
      </c>
      <c r="D2085" s="409" t="str">
        <f>IF(STEP!D2085&lt;&gt;"",STEP!D2085,"")</f>
        <v/>
      </c>
      <c r="E2085" s="410" t="str">
        <f>IF(STEP!E2085&lt;&gt;"",STEP!E2085,"")</f>
        <v/>
      </c>
      <c r="F2085" s="409" t="str">
        <f>IF(STEP!F2085&lt;&gt;"",STEP!F2085,"")</f>
        <v/>
      </c>
      <c r="G2085" s="508" t="str">
        <f>IF(STEP!C2085&lt;&gt;"",STEP!AD2085,"")</f>
        <v/>
      </c>
      <c r="H2085" s="407" t="str">
        <f>IF(AND(STEP!$G2085="",$J$8&lt;&gt;"ON"),"",IF(月報!AX2085&lt;&gt;"",月報!AX2085,IF(STEP!G2085&lt;&gt;"",STEP!G2085,"")))</f>
        <v/>
      </c>
      <c r="I2085" s="408" t="str">
        <f>IF(AND(STEP!$G2085="",$J$8&lt;&gt;"ON"),"",IF(月報!AZ2085&lt;&gt;"",月報!AZ2085,IF(STEP!H2085&lt;&gt;"",STEP!H2085,"")))</f>
        <v/>
      </c>
      <c r="J2085" s="408" t="str">
        <f>IF(AND(STEP!$G2085="",$J$8&lt;&gt;"ON"),"",IF(月報!BA2085&lt;&gt;"",月報!BA2085,IF(STEP!J2085&lt;&gt;"",STEP!J2085/24,"")))</f>
        <v/>
      </c>
      <c r="K2085" s="421" t="str">
        <f>IF(STEP!X2085&lt;&gt;"",STEP!X2085,"")</f>
        <v/>
      </c>
      <c r="L2085" s="421" t="str">
        <f>IF(STEP!Y2085&lt;&gt;"",STEP!Y2085,"")</f>
        <v/>
      </c>
      <c r="M2085" s="421" t="str">
        <f>IF(STEP!Z2085&lt;&gt;"",STEP!Z2085,"")</f>
        <v/>
      </c>
      <c r="N2085" s="422" t="str">
        <f>IF(STEP!R2085&lt;&gt;"",STEP!R2085,"")</f>
        <v/>
      </c>
      <c r="O2085" s="423" t="str">
        <f>IF(STEP!S2085&lt;&gt;"",STEP!S2085,"")</f>
        <v/>
      </c>
      <c r="P2085" s="316" t="str">
        <f t="shared" si="230"/>
        <v/>
      </c>
      <c r="Q2085" s="336"/>
      <c r="R2085" s="560" t="str">
        <f t="shared" si="229"/>
        <v/>
      </c>
    </row>
    <row r="2086" spans="2:18">
      <c r="B2086" s="517"/>
      <c r="C2086" s="622" t="str">
        <f>IF(STEP!C2086&lt;&gt;"",STEP!C2086,"")</f>
        <v/>
      </c>
      <c r="D2086" s="409" t="str">
        <f>IF(STEP!D2086&lt;&gt;"",STEP!D2086,"")</f>
        <v/>
      </c>
      <c r="E2086" s="410" t="str">
        <f>IF(STEP!E2086&lt;&gt;"",STEP!E2086,"")</f>
        <v/>
      </c>
      <c r="F2086" s="409" t="str">
        <f>IF(STEP!F2086&lt;&gt;"",STEP!F2086,"")</f>
        <v/>
      </c>
      <c r="G2086" s="508" t="str">
        <f>IF(STEP!C2086&lt;&gt;"",STEP!AD2086,"")</f>
        <v/>
      </c>
      <c r="H2086" s="407" t="str">
        <f>IF(AND(STEP!$G2086="",$J$8&lt;&gt;"ON"),"",IF(月報!AX2086&lt;&gt;"",月報!AX2086,IF(STEP!G2086&lt;&gt;"",STEP!G2086,"")))</f>
        <v/>
      </c>
      <c r="I2086" s="408" t="str">
        <f>IF(AND(STEP!$G2086="",$J$8&lt;&gt;"ON"),"",IF(月報!AZ2086&lt;&gt;"",月報!AZ2086,IF(STEP!H2086&lt;&gt;"",STEP!H2086,"")))</f>
        <v/>
      </c>
      <c r="J2086" s="408" t="str">
        <f>IF(AND(STEP!$G2086="",$J$8&lt;&gt;"ON"),"",IF(月報!BA2086&lt;&gt;"",月報!BA2086,IF(STEP!J2086&lt;&gt;"",STEP!J2086/24,"")))</f>
        <v/>
      </c>
      <c r="K2086" s="421" t="str">
        <f>IF(STEP!X2086&lt;&gt;"",STEP!X2086,"")</f>
        <v/>
      </c>
      <c r="L2086" s="421" t="str">
        <f>IF(STEP!Y2086&lt;&gt;"",STEP!Y2086,"")</f>
        <v/>
      </c>
      <c r="M2086" s="421" t="str">
        <f>IF(STEP!Z2086&lt;&gt;"",STEP!Z2086,"")</f>
        <v/>
      </c>
      <c r="N2086" s="422" t="str">
        <f>IF(STEP!R2086&lt;&gt;"",STEP!R2086,"")</f>
        <v/>
      </c>
      <c r="O2086" s="423" t="str">
        <f>IF(STEP!S2086&lt;&gt;"",STEP!S2086,"")</f>
        <v/>
      </c>
      <c r="P2086" s="316" t="str">
        <f t="shared" si="230"/>
        <v/>
      </c>
      <c r="Q2086" s="336"/>
      <c r="R2086" s="560" t="str">
        <f t="shared" si="229"/>
        <v/>
      </c>
    </row>
    <row r="2087" spans="2:18">
      <c r="B2087" s="517"/>
      <c r="C2087" s="623" t="str">
        <f>IF(STEP!C2087&lt;&gt;"",STEP!C2087,"")</f>
        <v/>
      </c>
      <c r="D2087" s="411" t="str">
        <f>IF(STEP!D2087&lt;&gt;"",STEP!D2087,"")</f>
        <v/>
      </c>
      <c r="E2087" s="412" t="str">
        <f>IF(STEP!E2087&lt;&gt;"",STEP!E2087,"")</f>
        <v/>
      </c>
      <c r="F2087" s="411" t="str">
        <f>IF(STEP!F2087&lt;&gt;"",STEP!F2087,"")</f>
        <v/>
      </c>
      <c r="G2087" s="413" t="str">
        <f>IF(STEP!C2087&lt;&gt;"",STEP!AD2087,"")</f>
        <v/>
      </c>
      <c r="H2087" s="413" t="str">
        <f>IF(AND(STEP!$G2087="",$J$8&lt;&gt;"ON"),"",IF(月報!AX2087&lt;&gt;"",月報!AX2087,IF(STEP!G2087&lt;&gt;"",STEP!G2087,"")))</f>
        <v/>
      </c>
      <c r="I2087" s="414" t="str">
        <f>IF(AND(STEP!$G2087="",$J$8&lt;&gt;"ON"),"",IF(月報!AZ2087&lt;&gt;"",月報!AZ2087,IF(STEP!H2087&lt;&gt;"",STEP!H2087,"")))</f>
        <v/>
      </c>
      <c r="J2087" s="414" t="str">
        <f>IF(AND(STEP!$G2087="",$J$8&lt;&gt;"ON"),"",IF(月報!BA2087&lt;&gt;"",月報!BA2087,IF(STEP!J2087&lt;&gt;"",STEP!J2087/24,"")))</f>
        <v/>
      </c>
      <c r="K2087" s="414" t="str">
        <f>IF(STEP!X2087&lt;&gt;"",STEP!X2087,"")</f>
        <v/>
      </c>
      <c r="L2087" s="414" t="str">
        <f>IF(STEP!Y2087&lt;&gt;"",STEP!Y2087,"")</f>
        <v/>
      </c>
      <c r="M2087" s="414" t="str">
        <f>IF(STEP!Z2087&lt;&gt;"",STEP!Z2087,"")</f>
        <v/>
      </c>
      <c r="N2087" s="424" t="str">
        <f>IF(STEP!R2087&lt;&gt;"",STEP!R2087,"")</f>
        <v/>
      </c>
      <c r="O2087" s="425" t="str">
        <f>IF(STEP!S2087&lt;&gt;"",STEP!S2087,"")</f>
        <v/>
      </c>
      <c r="P2087" s="317" t="str">
        <f t="shared" si="230"/>
        <v/>
      </c>
      <c r="Q2087" s="473"/>
      <c r="R2087" s="561" t="str">
        <f t="shared" si="229"/>
        <v/>
      </c>
    </row>
    <row r="2088" spans="2:18">
      <c r="B2088" s="517"/>
      <c r="C2088" s="624" t="str">
        <f>IF(STEP!C2088&lt;&gt;"",STEP!C2088,"")</f>
        <v/>
      </c>
      <c r="D2088" s="405" t="str">
        <f>IF(STEP!D2088&lt;&gt;"",STEP!D2088,"")</f>
        <v/>
      </c>
      <c r="E2088" s="406" t="str">
        <f>IF(STEP!E2088&lt;&gt;"",STEP!E2088,"")</f>
        <v/>
      </c>
      <c r="F2088" s="405" t="str">
        <f>IF(STEP!F2088&lt;&gt;"",STEP!F2088,"")</f>
        <v/>
      </c>
      <c r="G2088" s="407" t="str">
        <f>IF(STEP!C2088&lt;&gt;"",STEP!AD2088,"")</f>
        <v/>
      </c>
      <c r="H2088" s="407" t="str">
        <f>IF(AND(STEP!$G2088="",$J$8&lt;&gt;"ON"),"",IF(月報!AX2088&lt;&gt;"",月報!AX2088,IF(STEP!G2088&lt;&gt;"",STEP!G2088,"")))</f>
        <v/>
      </c>
      <c r="I2088" s="408" t="str">
        <f>IF(AND(STEP!$G2088="",$J$8&lt;&gt;"ON"),"",IF(月報!AZ2088&lt;&gt;"",月報!AZ2088,IF(STEP!H2088&lt;&gt;"",STEP!H2088,"")))</f>
        <v/>
      </c>
      <c r="J2088" s="408" t="str">
        <f>IF(AND(STEP!$G2088="",$J$8&lt;&gt;"ON"),"",IF(月報!BA2088&lt;&gt;"",月報!BA2088,IF(STEP!J2088&lt;&gt;"",STEP!J2088/24,"")))</f>
        <v/>
      </c>
      <c r="K2088" s="408" t="str">
        <f>IF(STEP!X2088&lt;&gt;"",STEP!X2088,"")</f>
        <v/>
      </c>
      <c r="L2088" s="408" t="str">
        <f>IF(STEP!Y2088&lt;&gt;"",STEP!Y2088,"")</f>
        <v/>
      </c>
      <c r="M2088" s="408" t="str">
        <f>IF(STEP!Z2088&lt;&gt;"",STEP!Z2088,"")</f>
        <v/>
      </c>
      <c r="N2088" s="419" t="str">
        <f>IF(STEP!R2088&lt;&gt;"",STEP!R2088,"")</f>
        <v/>
      </c>
      <c r="O2088" s="420" t="str">
        <f>IF(STEP!S2088&lt;&gt;"",STEP!S2088,"")</f>
        <v/>
      </c>
      <c r="P2088" s="315" t="str">
        <f t="shared" si="230"/>
        <v/>
      </c>
      <c r="Q2088" s="474">
        <f>SUM(P2088:P2094)</f>
        <v>0</v>
      </c>
      <c r="R2088" s="562" t="str">
        <f t="shared" si="229"/>
        <v/>
      </c>
    </row>
    <row r="2089" spans="2:18">
      <c r="B2089" s="517"/>
      <c r="C2089" s="622" t="str">
        <f>IF(STEP!C2089&lt;&gt;"",STEP!C2089,"")</f>
        <v/>
      </c>
      <c r="D2089" s="409" t="str">
        <f>IF(STEP!D2089&lt;&gt;"",STEP!D2089,"")</f>
        <v/>
      </c>
      <c r="E2089" s="410" t="str">
        <f>IF(STEP!E2089&lt;&gt;"",STEP!E2089,"")</f>
        <v/>
      </c>
      <c r="F2089" s="409" t="str">
        <f>IF(STEP!F2089&lt;&gt;"",STEP!F2089,"")</f>
        <v/>
      </c>
      <c r="G2089" s="508" t="str">
        <f>IF(STEP!C2089&lt;&gt;"",STEP!AD2089,"")</f>
        <v/>
      </c>
      <c r="H2089" s="407" t="str">
        <f>IF(AND(STEP!$G2089="",$J$8&lt;&gt;"ON"),"",IF(月報!AX2089&lt;&gt;"",月報!AX2089,IF(STEP!G2089&lt;&gt;"",STEP!G2089,"")))</f>
        <v/>
      </c>
      <c r="I2089" s="408" t="str">
        <f>IF(AND(STEP!$G2089="",$J$8&lt;&gt;"ON"),"",IF(月報!AZ2089&lt;&gt;"",月報!AZ2089,IF(STEP!H2089&lt;&gt;"",STEP!H2089,"")))</f>
        <v/>
      </c>
      <c r="J2089" s="408" t="str">
        <f>IF(AND(STEP!$G2089="",$J$8&lt;&gt;"ON"),"",IF(月報!BA2089&lt;&gt;"",月報!BA2089,IF(STEP!J2089&lt;&gt;"",STEP!J2089/24,"")))</f>
        <v/>
      </c>
      <c r="K2089" s="421" t="str">
        <f>IF(STEP!X2089&lt;&gt;"",STEP!X2089,"")</f>
        <v/>
      </c>
      <c r="L2089" s="421" t="str">
        <f>IF(STEP!Y2089&lt;&gt;"",STEP!Y2089,"")</f>
        <v/>
      </c>
      <c r="M2089" s="421" t="str">
        <f>IF(STEP!Z2089&lt;&gt;"",STEP!Z2089,"")</f>
        <v/>
      </c>
      <c r="N2089" s="422" t="str">
        <f>IF(STEP!R2089&lt;&gt;"",STEP!R2089,"")</f>
        <v/>
      </c>
      <c r="O2089" s="423" t="str">
        <f>IF(STEP!S2089&lt;&gt;"",STEP!S2089,"")</f>
        <v/>
      </c>
      <c r="P2089" s="316" t="str">
        <f t="shared" si="230"/>
        <v/>
      </c>
      <c r="Q2089" s="336"/>
      <c r="R2089" s="560" t="str">
        <f t="shared" si="229"/>
        <v/>
      </c>
    </row>
    <row r="2090" spans="2:18">
      <c r="B2090" s="517"/>
      <c r="C2090" s="622" t="str">
        <f>IF(STEP!C2090&lt;&gt;"",STEP!C2090,"")</f>
        <v/>
      </c>
      <c r="D2090" s="409" t="str">
        <f>IF(STEP!D2090&lt;&gt;"",STEP!D2090,"")</f>
        <v/>
      </c>
      <c r="E2090" s="410" t="str">
        <f>IF(STEP!E2090&lt;&gt;"",STEP!E2090,"")</f>
        <v/>
      </c>
      <c r="F2090" s="409" t="str">
        <f>IF(STEP!F2090&lt;&gt;"",STEP!F2090,"")</f>
        <v/>
      </c>
      <c r="G2090" s="508" t="str">
        <f>IF(STEP!C2090&lt;&gt;"",STEP!AD2090,"")</f>
        <v/>
      </c>
      <c r="H2090" s="407" t="str">
        <f>IF(AND(STEP!$G2090="",$J$8&lt;&gt;"ON"),"",IF(月報!AX2090&lt;&gt;"",月報!AX2090,IF(STEP!G2090&lt;&gt;"",STEP!G2090,"")))</f>
        <v/>
      </c>
      <c r="I2090" s="408" t="str">
        <f>IF(AND(STEP!$G2090="",$J$8&lt;&gt;"ON"),"",IF(月報!AZ2090&lt;&gt;"",月報!AZ2090,IF(STEP!H2090&lt;&gt;"",STEP!H2090,"")))</f>
        <v/>
      </c>
      <c r="J2090" s="408" t="str">
        <f>IF(AND(STEP!$G2090="",$J$8&lt;&gt;"ON"),"",IF(月報!BA2090&lt;&gt;"",月報!BA2090,IF(STEP!J2090&lt;&gt;"",STEP!J2090/24,"")))</f>
        <v/>
      </c>
      <c r="K2090" s="421" t="str">
        <f>IF(STEP!X2090&lt;&gt;"",STEP!X2090,"")</f>
        <v/>
      </c>
      <c r="L2090" s="421" t="str">
        <f>IF(STEP!Y2090&lt;&gt;"",STEP!Y2090,"")</f>
        <v/>
      </c>
      <c r="M2090" s="421" t="str">
        <f>IF(STEP!Z2090&lt;&gt;"",STEP!Z2090,"")</f>
        <v/>
      </c>
      <c r="N2090" s="422" t="str">
        <f>IF(STEP!R2090&lt;&gt;"",STEP!R2090,"")</f>
        <v/>
      </c>
      <c r="O2090" s="423" t="str">
        <f>IF(STEP!S2090&lt;&gt;"",STEP!S2090,"")</f>
        <v/>
      </c>
      <c r="P2090" s="316" t="str">
        <f t="shared" si="230"/>
        <v/>
      </c>
      <c r="Q2090" s="336"/>
      <c r="R2090" s="560" t="str">
        <f t="shared" si="229"/>
        <v/>
      </c>
    </row>
    <row r="2091" spans="2:18">
      <c r="B2091" s="517"/>
      <c r="C2091" s="622" t="str">
        <f>IF(STEP!C2091&lt;&gt;"",STEP!C2091,"")</f>
        <v/>
      </c>
      <c r="D2091" s="409" t="str">
        <f>IF(STEP!D2091&lt;&gt;"",STEP!D2091,"")</f>
        <v/>
      </c>
      <c r="E2091" s="410" t="str">
        <f>IF(STEP!E2091&lt;&gt;"",STEP!E2091,"")</f>
        <v/>
      </c>
      <c r="F2091" s="409" t="str">
        <f>IF(STEP!F2091&lt;&gt;"",STEP!F2091,"")</f>
        <v/>
      </c>
      <c r="G2091" s="508" t="str">
        <f>IF(STEP!C2091&lt;&gt;"",STEP!AD2091,"")</f>
        <v/>
      </c>
      <c r="H2091" s="407" t="str">
        <f>IF(AND(STEP!$G2091="",$J$8&lt;&gt;"ON"),"",IF(月報!AX2091&lt;&gt;"",月報!AX2091,IF(STEP!G2091&lt;&gt;"",STEP!G2091,"")))</f>
        <v/>
      </c>
      <c r="I2091" s="408" t="str">
        <f>IF(AND(STEP!$G2091="",$J$8&lt;&gt;"ON"),"",IF(月報!AZ2091&lt;&gt;"",月報!AZ2091,IF(STEP!H2091&lt;&gt;"",STEP!H2091,"")))</f>
        <v/>
      </c>
      <c r="J2091" s="408" t="str">
        <f>IF(AND(STEP!$G2091="",$J$8&lt;&gt;"ON"),"",IF(月報!BA2091&lt;&gt;"",月報!BA2091,IF(STEP!J2091&lt;&gt;"",STEP!J2091/24,"")))</f>
        <v/>
      </c>
      <c r="K2091" s="421" t="str">
        <f>IF(STEP!X2091&lt;&gt;"",STEP!X2091,"")</f>
        <v/>
      </c>
      <c r="L2091" s="421" t="str">
        <f>IF(STEP!Y2091&lt;&gt;"",STEP!Y2091,"")</f>
        <v/>
      </c>
      <c r="M2091" s="421" t="str">
        <f>IF(STEP!Z2091&lt;&gt;"",STEP!Z2091,"")</f>
        <v/>
      </c>
      <c r="N2091" s="422" t="str">
        <f>IF(STEP!R2091&lt;&gt;"",STEP!R2091,"")</f>
        <v/>
      </c>
      <c r="O2091" s="423" t="str">
        <f>IF(STEP!S2091&lt;&gt;"",STEP!S2091,"")</f>
        <v/>
      </c>
      <c r="P2091" s="316" t="str">
        <f t="shared" si="230"/>
        <v/>
      </c>
      <c r="Q2091" s="336"/>
      <c r="R2091" s="560" t="str">
        <f t="shared" si="229"/>
        <v/>
      </c>
    </row>
    <row r="2092" spans="2:18">
      <c r="B2092" s="517"/>
      <c r="C2092" s="622" t="str">
        <f>IF(STEP!C2092&lt;&gt;"",STEP!C2092,"")</f>
        <v/>
      </c>
      <c r="D2092" s="409" t="str">
        <f>IF(STEP!D2092&lt;&gt;"",STEP!D2092,"")</f>
        <v/>
      </c>
      <c r="E2092" s="410" t="str">
        <f>IF(STEP!E2092&lt;&gt;"",STEP!E2092,"")</f>
        <v/>
      </c>
      <c r="F2092" s="409" t="str">
        <f>IF(STEP!F2092&lt;&gt;"",STEP!F2092,"")</f>
        <v/>
      </c>
      <c r="G2092" s="508" t="str">
        <f>IF(STEP!C2092&lt;&gt;"",STEP!AD2092,"")</f>
        <v/>
      </c>
      <c r="H2092" s="407" t="str">
        <f>IF(AND(STEP!$G2092="",$J$8&lt;&gt;"ON"),"",IF(月報!AX2092&lt;&gt;"",月報!AX2092,IF(STEP!G2092&lt;&gt;"",STEP!G2092,"")))</f>
        <v/>
      </c>
      <c r="I2092" s="408" t="str">
        <f>IF(AND(STEP!$G2092="",$J$8&lt;&gt;"ON"),"",IF(月報!AZ2092&lt;&gt;"",月報!AZ2092,IF(STEP!H2092&lt;&gt;"",STEP!H2092,"")))</f>
        <v/>
      </c>
      <c r="J2092" s="408" t="str">
        <f>IF(AND(STEP!$G2092="",$J$8&lt;&gt;"ON"),"",IF(月報!BA2092&lt;&gt;"",月報!BA2092,IF(STEP!J2092&lt;&gt;"",STEP!J2092/24,"")))</f>
        <v/>
      </c>
      <c r="K2092" s="421" t="str">
        <f>IF(STEP!X2092&lt;&gt;"",STEP!X2092,"")</f>
        <v/>
      </c>
      <c r="L2092" s="421" t="str">
        <f>IF(STEP!Y2092&lt;&gt;"",STEP!Y2092,"")</f>
        <v/>
      </c>
      <c r="M2092" s="421" t="str">
        <f>IF(STEP!Z2092&lt;&gt;"",STEP!Z2092,"")</f>
        <v/>
      </c>
      <c r="N2092" s="422" t="str">
        <f>IF(STEP!R2092&lt;&gt;"",STEP!R2092,"")</f>
        <v/>
      </c>
      <c r="O2092" s="423" t="str">
        <f>IF(STEP!S2092&lt;&gt;"",STEP!S2092,"")</f>
        <v/>
      </c>
      <c r="P2092" s="316" t="str">
        <f t="shared" si="230"/>
        <v/>
      </c>
      <c r="Q2092" s="336"/>
      <c r="R2092" s="560" t="str">
        <f t="shared" si="229"/>
        <v/>
      </c>
    </row>
    <row r="2093" spans="2:18">
      <c r="B2093" s="517"/>
      <c r="C2093" s="622" t="str">
        <f>IF(STEP!C2093&lt;&gt;"",STEP!C2093,"")</f>
        <v/>
      </c>
      <c r="D2093" s="409" t="str">
        <f>IF(STEP!D2093&lt;&gt;"",STEP!D2093,"")</f>
        <v/>
      </c>
      <c r="E2093" s="410" t="str">
        <f>IF(STEP!E2093&lt;&gt;"",STEP!E2093,"")</f>
        <v/>
      </c>
      <c r="F2093" s="409" t="str">
        <f>IF(STEP!F2093&lt;&gt;"",STEP!F2093,"")</f>
        <v/>
      </c>
      <c r="G2093" s="508" t="str">
        <f>IF(STEP!C2093&lt;&gt;"",STEP!AD2093,"")</f>
        <v/>
      </c>
      <c r="H2093" s="407" t="str">
        <f>IF(AND(STEP!$G2093="",$J$8&lt;&gt;"ON"),"",IF(月報!AX2093&lt;&gt;"",月報!AX2093,IF(STEP!G2093&lt;&gt;"",STEP!G2093,"")))</f>
        <v/>
      </c>
      <c r="I2093" s="408" t="str">
        <f>IF(AND(STEP!$G2093="",$J$8&lt;&gt;"ON"),"",IF(月報!AZ2093&lt;&gt;"",月報!AZ2093,IF(STEP!H2093&lt;&gt;"",STEP!H2093,"")))</f>
        <v/>
      </c>
      <c r="J2093" s="408" t="str">
        <f>IF(AND(STEP!$G2093="",$J$8&lt;&gt;"ON"),"",IF(月報!BA2093&lt;&gt;"",月報!BA2093,IF(STEP!J2093&lt;&gt;"",STEP!J2093/24,"")))</f>
        <v/>
      </c>
      <c r="K2093" s="421" t="str">
        <f>IF(STEP!X2093&lt;&gt;"",STEP!X2093,"")</f>
        <v/>
      </c>
      <c r="L2093" s="421" t="str">
        <f>IF(STEP!Y2093&lt;&gt;"",STEP!Y2093,"")</f>
        <v/>
      </c>
      <c r="M2093" s="421" t="str">
        <f>IF(STEP!Z2093&lt;&gt;"",STEP!Z2093,"")</f>
        <v/>
      </c>
      <c r="N2093" s="422" t="str">
        <f>IF(STEP!R2093&lt;&gt;"",STEP!R2093,"")</f>
        <v/>
      </c>
      <c r="O2093" s="423" t="str">
        <f>IF(STEP!S2093&lt;&gt;"",STEP!S2093,"")</f>
        <v/>
      </c>
      <c r="P2093" s="316" t="str">
        <f t="shared" si="230"/>
        <v/>
      </c>
      <c r="Q2093" s="336"/>
      <c r="R2093" s="560" t="str">
        <f t="shared" si="229"/>
        <v/>
      </c>
    </row>
    <row r="2094" spans="2:18">
      <c r="B2094" s="517"/>
      <c r="C2094" s="623" t="str">
        <f>IF(STEP!C2094&lt;&gt;"",STEP!C2094,"")</f>
        <v/>
      </c>
      <c r="D2094" s="411" t="str">
        <f>IF(STEP!D2094&lt;&gt;"",STEP!D2094,"")</f>
        <v/>
      </c>
      <c r="E2094" s="412" t="str">
        <f>IF(STEP!E2094&lt;&gt;"",STEP!E2094,"")</f>
        <v/>
      </c>
      <c r="F2094" s="411" t="str">
        <f>IF(STEP!F2094&lt;&gt;"",STEP!F2094,"")</f>
        <v/>
      </c>
      <c r="G2094" s="413" t="str">
        <f>IF(STEP!C2094&lt;&gt;"",STEP!AD2094,"")</f>
        <v/>
      </c>
      <c r="H2094" s="413" t="str">
        <f>IF(AND(STEP!$G2094="",$J$8&lt;&gt;"ON"),"",IF(月報!AX2094&lt;&gt;"",月報!AX2094,IF(STEP!G2094&lt;&gt;"",STEP!G2094,"")))</f>
        <v/>
      </c>
      <c r="I2094" s="414" t="str">
        <f>IF(AND(STEP!$G2094="",$J$8&lt;&gt;"ON"),"",IF(月報!AZ2094&lt;&gt;"",月報!AZ2094,IF(STEP!H2094&lt;&gt;"",STEP!H2094,"")))</f>
        <v/>
      </c>
      <c r="J2094" s="414" t="str">
        <f>IF(AND(STEP!$G2094="",$J$8&lt;&gt;"ON"),"",IF(月報!BA2094&lt;&gt;"",月報!BA2094,IF(STEP!J2094&lt;&gt;"",STEP!J2094/24,"")))</f>
        <v/>
      </c>
      <c r="K2094" s="414" t="str">
        <f>IF(STEP!X2094&lt;&gt;"",STEP!X2094,"")</f>
        <v/>
      </c>
      <c r="L2094" s="414" t="str">
        <f>IF(STEP!Y2094&lt;&gt;"",STEP!Y2094,"")</f>
        <v/>
      </c>
      <c r="M2094" s="414" t="str">
        <f>IF(STEP!Z2094&lt;&gt;"",STEP!Z2094,"")</f>
        <v/>
      </c>
      <c r="N2094" s="424" t="str">
        <f>IF(STEP!R2094&lt;&gt;"",STEP!R2094,"")</f>
        <v/>
      </c>
      <c r="O2094" s="425" t="str">
        <f>IF(STEP!S2094&lt;&gt;"",STEP!S2094,"")</f>
        <v/>
      </c>
      <c r="P2094" s="317" t="str">
        <f t="shared" si="230"/>
        <v/>
      </c>
      <c r="Q2094" s="473"/>
      <c r="R2094" s="561" t="str">
        <f t="shared" si="229"/>
        <v/>
      </c>
    </row>
    <row r="2095" spans="2:18">
      <c r="B2095" s="517"/>
      <c r="C2095" s="624" t="str">
        <f>IF(STEP!C2095&lt;&gt;"",STEP!C2095,"")</f>
        <v/>
      </c>
      <c r="D2095" s="405" t="str">
        <f>IF(STEP!D2095&lt;&gt;"",STEP!D2095,"")</f>
        <v/>
      </c>
      <c r="E2095" s="406" t="str">
        <f>IF(STEP!E2095&lt;&gt;"",STEP!E2095,"")</f>
        <v/>
      </c>
      <c r="F2095" s="405" t="str">
        <f>IF(STEP!F2095&lt;&gt;"",STEP!F2095,"")</f>
        <v/>
      </c>
      <c r="G2095" s="407" t="str">
        <f>IF(STEP!C2095&lt;&gt;"",STEP!AD2095,"")</f>
        <v/>
      </c>
      <c r="H2095" s="407" t="str">
        <f>IF(AND(STEP!$G2095="",$J$8&lt;&gt;"ON"),"",IF(月報!AX2095&lt;&gt;"",月報!AX2095,IF(STEP!G2095&lt;&gt;"",STEP!G2095,"")))</f>
        <v/>
      </c>
      <c r="I2095" s="408" t="str">
        <f>IF(AND(STEP!$G2095="",$J$8&lt;&gt;"ON"),"",IF(月報!AZ2095&lt;&gt;"",月報!AZ2095,IF(STEP!H2095&lt;&gt;"",STEP!H2095,"")))</f>
        <v/>
      </c>
      <c r="J2095" s="408" t="str">
        <f>IF(AND(STEP!$G2095="",$J$8&lt;&gt;"ON"),"",IF(月報!BA2095&lt;&gt;"",月報!BA2095,IF(STEP!J2095&lt;&gt;"",STEP!J2095/24,"")))</f>
        <v/>
      </c>
      <c r="K2095" s="408" t="str">
        <f>IF(STEP!X2095&lt;&gt;"",STEP!X2095,"")</f>
        <v/>
      </c>
      <c r="L2095" s="408" t="str">
        <f>IF(STEP!Y2095&lt;&gt;"",STEP!Y2095,"")</f>
        <v/>
      </c>
      <c r="M2095" s="408" t="str">
        <f>IF(STEP!Z2095&lt;&gt;"",STEP!Z2095,"")</f>
        <v/>
      </c>
      <c r="N2095" s="419" t="str">
        <f>IF(STEP!R2095&lt;&gt;"",STEP!R2095,"")</f>
        <v/>
      </c>
      <c r="O2095" s="420" t="str">
        <f>IF(STEP!S2095&lt;&gt;"",STEP!S2095,"")</f>
        <v/>
      </c>
      <c r="P2095" s="315" t="str">
        <f t="shared" si="230"/>
        <v/>
      </c>
      <c r="Q2095" s="474">
        <f>SUM(P2095:P2101)</f>
        <v>0</v>
      </c>
      <c r="R2095" s="562" t="str">
        <f t="shared" si="229"/>
        <v/>
      </c>
    </row>
    <row r="2096" spans="2:18">
      <c r="B2096" s="517"/>
      <c r="C2096" s="622" t="str">
        <f>IF(STEP!C2096&lt;&gt;"",STEP!C2096,"")</f>
        <v/>
      </c>
      <c r="D2096" s="409" t="str">
        <f>IF(STEP!D2096&lt;&gt;"",STEP!D2096,"")</f>
        <v/>
      </c>
      <c r="E2096" s="410" t="str">
        <f>IF(STEP!E2096&lt;&gt;"",STEP!E2096,"")</f>
        <v/>
      </c>
      <c r="F2096" s="409" t="str">
        <f>IF(STEP!F2096&lt;&gt;"",STEP!F2096,"")</f>
        <v/>
      </c>
      <c r="G2096" s="508" t="str">
        <f>IF(STEP!C2096&lt;&gt;"",STEP!AD2096,"")</f>
        <v/>
      </c>
      <c r="H2096" s="407" t="str">
        <f>IF(AND(STEP!$G2096="",$J$8&lt;&gt;"ON"),"",IF(月報!AX2096&lt;&gt;"",月報!AX2096,IF(STEP!G2096&lt;&gt;"",STEP!G2096,"")))</f>
        <v/>
      </c>
      <c r="I2096" s="408" t="str">
        <f>IF(AND(STEP!$G2096="",$J$8&lt;&gt;"ON"),"",IF(月報!AZ2096&lt;&gt;"",月報!AZ2096,IF(STEP!H2096&lt;&gt;"",STEP!H2096,"")))</f>
        <v/>
      </c>
      <c r="J2096" s="408" t="str">
        <f>IF(AND(STEP!$G2096="",$J$8&lt;&gt;"ON"),"",IF(月報!BA2096&lt;&gt;"",月報!BA2096,IF(STEP!J2096&lt;&gt;"",STEP!J2096/24,"")))</f>
        <v/>
      </c>
      <c r="K2096" s="421" t="str">
        <f>IF(STEP!X2096&lt;&gt;"",STEP!X2096,"")</f>
        <v/>
      </c>
      <c r="L2096" s="421" t="str">
        <f>IF(STEP!Y2096&lt;&gt;"",STEP!Y2096,"")</f>
        <v/>
      </c>
      <c r="M2096" s="421" t="str">
        <f>IF(STEP!Z2096&lt;&gt;"",STEP!Z2096,"")</f>
        <v/>
      </c>
      <c r="N2096" s="422" t="str">
        <f>IF(STEP!R2096&lt;&gt;"",STEP!R2096,"")</f>
        <v/>
      </c>
      <c r="O2096" s="423" t="str">
        <f>IF(STEP!S2096&lt;&gt;"",STEP!S2096,"")</f>
        <v/>
      </c>
      <c r="P2096" s="316" t="str">
        <f t="shared" si="230"/>
        <v/>
      </c>
      <c r="Q2096" s="336"/>
      <c r="R2096" s="560" t="str">
        <f t="shared" si="229"/>
        <v/>
      </c>
    </row>
    <row r="2097" spans="2:18">
      <c r="B2097" s="517"/>
      <c r="C2097" s="622" t="str">
        <f>IF(STEP!C2097&lt;&gt;"",STEP!C2097,"")</f>
        <v/>
      </c>
      <c r="D2097" s="409" t="str">
        <f>IF(STEP!D2097&lt;&gt;"",STEP!D2097,"")</f>
        <v/>
      </c>
      <c r="E2097" s="410" t="str">
        <f>IF(STEP!E2097&lt;&gt;"",STEP!E2097,"")</f>
        <v/>
      </c>
      <c r="F2097" s="409" t="str">
        <f>IF(STEP!F2097&lt;&gt;"",STEP!F2097,"")</f>
        <v/>
      </c>
      <c r="G2097" s="508" t="str">
        <f>IF(STEP!C2097&lt;&gt;"",STEP!AD2097,"")</f>
        <v/>
      </c>
      <c r="H2097" s="407" t="str">
        <f>IF(AND(STEP!$G2097="",$J$8&lt;&gt;"ON"),"",IF(月報!AX2097&lt;&gt;"",月報!AX2097,IF(STEP!G2097&lt;&gt;"",STEP!G2097,"")))</f>
        <v/>
      </c>
      <c r="I2097" s="408" t="str">
        <f>IF(AND(STEP!$G2097="",$J$8&lt;&gt;"ON"),"",IF(月報!AZ2097&lt;&gt;"",月報!AZ2097,IF(STEP!H2097&lt;&gt;"",STEP!H2097,"")))</f>
        <v/>
      </c>
      <c r="J2097" s="408" t="str">
        <f>IF(AND(STEP!$G2097="",$J$8&lt;&gt;"ON"),"",IF(月報!BA2097&lt;&gt;"",月報!BA2097,IF(STEP!J2097&lt;&gt;"",STEP!J2097/24,"")))</f>
        <v/>
      </c>
      <c r="K2097" s="421" t="str">
        <f>IF(STEP!X2097&lt;&gt;"",STEP!X2097,"")</f>
        <v/>
      </c>
      <c r="L2097" s="421" t="str">
        <f>IF(STEP!Y2097&lt;&gt;"",STEP!Y2097,"")</f>
        <v/>
      </c>
      <c r="M2097" s="421" t="str">
        <f>IF(STEP!Z2097&lt;&gt;"",STEP!Z2097,"")</f>
        <v/>
      </c>
      <c r="N2097" s="422" t="str">
        <f>IF(STEP!R2097&lt;&gt;"",STEP!R2097,"")</f>
        <v/>
      </c>
      <c r="O2097" s="423" t="str">
        <f>IF(STEP!S2097&lt;&gt;"",STEP!S2097,"")</f>
        <v/>
      </c>
      <c r="P2097" s="316" t="str">
        <f t="shared" si="230"/>
        <v/>
      </c>
      <c r="Q2097" s="336"/>
      <c r="R2097" s="560" t="str">
        <f t="shared" si="229"/>
        <v/>
      </c>
    </row>
    <row r="2098" spans="2:18">
      <c r="B2098" s="517"/>
      <c r="C2098" s="622" t="str">
        <f>IF(STEP!C2098&lt;&gt;"",STEP!C2098,"")</f>
        <v/>
      </c>
      <c r="D2098" s="409" t="str">
        <f>IF(STEP!D2098&lt;&gt;"",STEP!D2098,"")</f>
        <v/>
      </c>
      <c r="E2098" s="410" t="str">
        <f>IF(STEP!E2098&lt;&gt;"",STEP!E2098,"")</f>
        <v/>
      </c>
      <c r="F2098" s="409" t="str">
        <f>IF(STEP!F2098&lt;&gt;"",STEP!F2098,"")</f>
        <v/>
      </c>
      <c r="G2098" s="508" t="str">
        <f>IF(STEP!C2098&lt;&gt;"",STEP!AD2098,"")</f>
        <v/>
      </c>
      <c r="H2098" s="407" t="str">
        <f>IF(AND(STEP!$G2098="",$J$8&lt;&gt;"ON"),"",IF(月報!AX2098&lt;&gt;"",月報!AX2098,IF(STEP!G2098&lt;&gt;"",STEP!G2098,"")))</f>
        <v/>
      </c>
      <c r="I2098" s="408" t="str">
        <f>IF(AND(STEP!$G2098="",$J$8&lt;&gt;"ON"),"",IF(月報!AZ2098&lt;&gt;"",月報!AZ2098,IF(STEP!H2098&lt;&gt;"",STEP!H2098,"")))</f>
        <v/>
      </c>
      <c r="J2098" s="408" t="str">
        <f>IF(AND(STEP!$G2098="",$J$8&lt;&gt;"ON"),"",IF(月報!BA2098&lt;&gt;"",月報!BA2098,IF(STEP!J2098&lt;&gt;"",STEP!J2098/24,"")))</f>
        <v/>
      </c>
      <c r="K2098" s="421" t="str">
        <f>IF(STEP!X2098&lt;&gt;"",STEP!X2098,"")</f>
        <v/>
      </c>
      <c r="L2098" s="421" t="str">
        <f>IF(STEP!Y2098&lt;&gt;"",STEP!Y2098,"")</f>
        <v/>
      </c>
      <c r="M2098" s="421" t="str">
        <f>IF(STEP!Z2098&lt;&gt;"",STEP!Z2098,"")</f>
        <v/>
      </c>
      <c r="N2098" s="422" t="str">
        <f>IF(STEP!R2098&lt;&gt;"",STEP!R2098,"")</f>
        <v/>
      </c>
      <c r="O2098" s="423" t="str">
        <f>IF(STEP!S2098&lt;&gt;"",STEP!S2098,"")</f>
        <v/>
      </c>
      <c r="P2098" s="316" t="str">
        <f t="shared" si="230"/>
        <v/>
      </c>
      <c r="Q2098" s="336"/>
      <c r="R2098" s="560" t="str">
        <f t="shared" si="229"/>
        <v/>
      </c>
    </row>
    <row r="2099" spans="2:18">
      <c r="B2099" s="517"/>
      <c r="C2099" s="622" t="str">
        <f>IF(STEP!C2099&lt;&gt;"",STEP!C2099,"")</f>
        <v/>
      </c>
      <c r="D2099" s="409" t="str">
        <f>IF(STEP!D2099&lt;&gt;"",STEP!D2099,"")</f>
        <v/>
      </c>
      <c r="E2099" s="410" t="str">
        <f>IF(STEP!E2099&lt;&gt;"",STEP!E2099,"")</f>
        <v/>
      </c>
      <c r="F2099" s="409" t="str">
        <f>IF(STEP!F2099&lt;&gt;"",STEP!F2099,"")</f>
        <v/>
      </c>
      <c r="G2099" s="508" t="str">
        <f>IF(STEP!C2099&lt;&gt;"",STEP!AD2099,"")</f>
        <v/>
      </c>
      <c r="H2099" s="407" t="str">
        <f>IF(AND(STEP!$G2099="",$J$8&lt;&gt;"ON"),"",IF(月報!AX2099&lt;&gt;"",月報!AX2099,IF(STEP!G2099&lt;&gt;"",STEP!G2099,"")))</f>
        <v/>
      </c>
      <c r="I2099" s="408" t="str">
        <f>IF(AND(STEP!$G2099="",$J$8&lt;&gt;"ON"),"",IF(月報!AZ2099&lt;&gt;"",月報!AZ2099,IF(STEP!H2099&lt;&gt;"",STEP!H2099,"")))</f>
        <v/>
      </c>
      <c r="J2099" s="408" t="str">
        <f>IF(AND(STEP!$G2099="",$J$8&lt;&gt;"ON"),"",IF(月報!BA2099&lt;&gt;"",月報!BA2099,IF(STEP!J2099&lt;&gt;"",STEP!J2099/24,"")))</f>
        <v/>
      </c>
      <c r="K2099" s="421" t="str">
        <f>IF(STEP!X2099&lt;&gt;"",STEP!X2099,"")</f>
        <v/>
      </c>
      <c r="L2099" s="421" t="str">
        <f>IF(STEP!Y2099&lt;&gt;"",STEP!Y2099,"")</f>
        <v/>
      </c>
      <c r="M2099" s="421" t="str">
        <f>IF(STEP!Z2099&lt;&gt;"",STEP!Z2099,"")</f>
        <v/>
      </c>
      <c r="N2099" s="422" t="str">
        <f>IF(STEP!R2099&lt;&gt;"",STEP!R2099,"")</f>
        <v/>
      </c>
      <c r="O2099" s="423" t="str">
        <f>IF(STEP!S2099&lt;&gt;"",STEP!S2099,"")</f>
        <v/>
      </c>
      <c r="P2099" s="316" t="str">
        <f t="shared" si="230"/>
        <v/>
      </c>
      <c r="Q2099" s="336"/>
      <c r="R2099" s="560" t="str">
        <f t="shared" si="229"/>
        <v/>
      </c>
    </row>
    <row r="2100" spans="2:18">
      <c r="B2100" s="517"/>
      <c r="C2100" s="622" t="str">
        <f>IF(STEP!C2100&lt;&gt;"",STEP!C2100,"")</f>
        <v/>
      </c>
      <c r="D2100" s="409" t="str">
        <f>IF(STEP!D2100&lt;&gt;"",STEP!D2100,"")</f>
        <v/>
      </c>
      <c r="E2100" s="410" t="str">
        <f>IF(STEP!E2100&lt;&gt;"",STEP!E2100,"")</f>
        <v/>
      </c>
      <c r="F2100" s="409" t="str">
        <f>IF(STEP!F2100&lt;&gt;"",STEP!F2100,"")</f>
        <v/>
      </c>
      <c r="G2100" s="508" t="str">
        <f>IF(STEP!C2100&lt;&gt;"",STEP!AD2100,"")</f>
        <v/>
      </c>
      <c r="H2100" s="407" t="str">
        <f>IF(AND(STEP!$G2100="",$J$8&lt;&gt;"ON"),"",IF(月報!AX2100&lt;&gt;"",月報!AX2100,IF(STEP!G2100&lt;&gt;"",STEP!G2100,"")))</f>
        <v/>
      </c>
      <c r="I2100" s="408" t="str">
        <f>IF(AND(STEP!$G2100="",$J$8&lt;&gt;"ON"),"",IF(月報!AZ2100&lt;&gt;"",月報!AZ2100,IF(STEP!H2100&lt;&gt;"",STEP!H2100,"")))</f>
        <v/>
      </c>
      <c r="J2100" s="408" t="str">
        <f>IF(AND(STEP!$G2100="",$J$8&lt;&gt;"ON"),"",IF(月報!BA2100&lt;&gt;"",月報!BA2100,IF(STEP!J2100&lt;&gt;"",STEP!J2100/24,"")))</f>
        <v/>
      </c>
      <c r="K2100" s="421" t="str">
        <f>IF(STEP!X2100&lt;&gt;"",STEP!X2100,"")</f>
        <v/>
      </c>
      <c r="L2100" s="421" t="str">
        <f>IF(STEP!Y2100&lt;&gt;"",STEP!Y2100,"")</f>
        <v/>
      </c>
      <c r="M2100" s="421" t="str">
        <f>IF(STEP!Z2100&lt;&gt;"",STEP!Z2100,"")</f>
        <v/>
      </c>
      <c r="N2100" s="422" t="str">
        <f>IF(STEP!R2100&lt;&gt;"",STEP!R2100,"")</f>
        <v/>
      </c>
      <c r="O2100" s="423" t="str">
        <f>IF(STEP!S2100&lt;&gt;"",STEP!S2100,"")</f>
        <v/>
      </c>
      <c r="P2100" s="316" t="str">
        <f t="shared" si="230"/>
        <v/>
      </c>
      <c r="Q2100" s="336"/>
      <c r="R2100" s="560" t="str">
        <f t="shared" si="229"/>
        <v/>
      </c>
    </row>
    <row r="2101" spans="2:18">
      <c r="B2101" s="517"/>
      <c r="C2101" s="623" t="str">
        <f>IF(STEP!C2101&lt;&gt;"",STEP!C2101,"")</f>
        <v/>
      </c>
      <c r="D2101" s="411" t="str">
        <f>IF(STEP!D2101&lt;&gt;"",STEP!D2101,"")</f>
        <v/>
      </c>
      <c r="E2101" s="412" t="str">
        <f>IF(STEP!E2101&lt;&gt;"",STEP!E2101,"")</f>
        <v/>
      </c>
      <c r="F2101" s="411" t="str">
        <f>IF(STEP!F2101&lt;&gt;"",STEP!F2101,"")</f>
        <v/>
      </c>
      <c r="G2101" s="413" t="str">
        <f>IF(STEP!C2101&lt;&gt;"",STEP!AD2101,"")</f>
        <v/>
      </c>
      <c r="H2101" s="413" t="str">
        <f>IF(AND(STEP!$G2101="",$J$8&lt;&gt;"ON"),"",IF(月報!AX2101&lt;&gt;"",月報!AX2101,IF(STEP!G2101&lt;&gt;"",STEP!G2101,"")))</f>
        <v/>
      </c>
      <c r="I2101" s="414" t="str">
        <f>IF(AND(STEP!$G2101="",$J$8&lt;&gt;"ON"),"",IF(月報!AZ2101&lt;&gt;"",月報!AZ2101,IF(STEP!H2101&lt;&gt;"",STEP!H2101,"")))</f>
        <v/>
      </c>
      <c r="J2101" s="414" t="str">
        <f>IF(AND(STEP!$G2101="",$J$8&lt;&gt;"ON"),"",IF(月報!BA2101&lt;&gt;"",月報!BA2101,IF(STEP!J2101&lt;&gt;"",STEP!J2101/24,"")))</f>
        <v/>
      </c>
      <c r="K2101" s="414" t="str">
        <f>IF(STEP!X2101&lt;&gt;"",STEP!X2101,"")</f>
        <v/>
      </c>
      <c r="L2101" s="414" t="str">
        <f>IF(STEP!Y2101&lt;&gt;"",STEP!Y2101,"")</f>
        <v/>
      </c>
      <c r="M2101" s="414" t="str">
        <f>IF(STEP!Z2101&lt;&gt;"",STEP!Z2101,"")</f>
        <v/>
      </c>
      <c r="N2101" s="424" t="str">
        <f>IF(STEP!R2101&lt;&gt;"",STEP!R2101,"")</f>
        <v/>
      </c>
      <c r="O2101" s="425" t="str">
        <f>IF(STEP!S2101&lt;&gt;"",STEP!S2101,"")</f>
        <v/>
      </c>
      <c r="P2101" s="317" t="str">
        <f t="shared" si="230"/>
        <v/>
      </c>
      <c r="Q2101" s="473"/>
      <c r="R2101" s="561" t="str">
        <f t="shared" si="229"/>
        <v/>
      </c>
    </row>
    <row r="2102" spans="2:18">
      <c r="B2102" s="517"/>
      <c r="C2102" s="624" t="str">
        <f>IF(STEP!C2102&lt;&gt;"",STEP!C2102,"")</f>
        <v/>
      </c>
      <c r="D2102" s="405" t="str">
        <f>IF(STEP!D2102&lt;&gt;"",STEP!D2102,"")</f>
        <v/>
      </c>
      <c r="E2102" s="406" t="str">
        <f>IF(STEP!E2102&lt;&gt;"",STEP!E2102,"")</f>
        <v/>
      </c>
      <c r="F2102" s="405" t="str">
        <f>IF(STEP!F2102&lt;&gt;"",STEP!F2102,"")</f>
        <v/>
      </c>
      <c r="G2102" s="407" t="str">
        <f>IF(STEP!C2102&lt;&gt;"",STEP!AD2102,"")</f>
        <v/>
      </c>
      <c r="H2102" s="407" t="str">
        <f>IF(AND(STEP!$G2102="",$J$8&lt;&gt;"ON"),"",IF(月報!AX2102&lt;&gt;"",月報!AX2102,IF(STEP!G2102&lt;&gt;"",STEP!G2102,"")))</f>
        <v/>
      </c>
      <c r="I2102" s="408" t="str">
        <f>IF(AND(STEP!$G2102="",$J$8&lt;&gt;"ON"),"",IF(月報!AZ2102&lt;&gt;"",月報!AZ2102,IF(STEP!H2102&lt;&gt;"",STEP!H2102,"")))</f>
        <v/>
      </c>
      <c r="J2102" s="408" t="str">
        <f>IF(AND(STEP!$G2102="",$J$8&lt;&gt;"ON"),"",IF(月報!BA2102&lt;&gt;"",月報!BA2102,IF(STEP!J2102&lt;&gt;"",STEP!J2102/24,"")))</f>
        <v/>
      </c>
      <c r="K2102" s="408" t="str">
        <f>IF(STEP!X2102&lt;&gt;"",STEP!X2102,"")</f>
        <v/>
      </c>
      <c r="L2102" s="408" t="str">
        <f>IF(STEP!Y2102&lt;&gt;"",STEP!Y2102,"")</f>
        <v/>
      </c>
      <c r="M2102" s="408" t="str">
        <f>IF(STEP!Z2102&lt;&gt;"",STEP!Z2102,"")</f>
        <v/>
      </c>
      <c r="N2102" s="419" t="str">
        <f>IF(STEP!R2102&lt;&gt;"",STEP!R2102,"")</f>
        <v/>
      </c>
      <c r="O2102" s="420" t="str">
        <f>IF(STEP!S2102&lt;&gt;"",STEP!S2102,"")</f>
        <v/>
      </c>
      <c r="P2102" s="315" t="str">
        <f t="shared" si="230"/>
        <v/>
      </c>
      <c r="Q2102" s="474">
        <f>SUM(P2102:P2108)</f>
        <v>0</v>
      </c>
      <c r="R2102" s="562" t="str">
        <f t="shared" si="229"/>
        <v/>
      </c>
    </row>
    <row r="2103" spans="2:18">
      <c r="B2103" s="517"/>
      <c r="C2103" s="622" t="str">
        <f>IF(STEP!C2103&lt;&gt;"",STEP!C2103,"")</f>
        <v/>
      </c>
      <c r="D2103" s="409" t="str">
        <f>IF(STEP!D2103&lt;&gt;"",STEP!D2103,"")</f>
        <v/>
      </c>
      <c r="E2103" s="410" t="str">
        <f>IF(STEP!E2103&lt;&gt;"",STEP!E2103,"")</f>
        <v/>
      </c>
      <c r="F2103" s="409" t="str">
        <f>IF(STEP!F2103&lt;&gt;"",STEP!F2103,"")</f>
        <v/>
      </c>
      <c r="G2103" s="508" t="str">
        <f>IF(STEP!C2103&lt;&gt;"",STEP!AD2103,"")</f>
        <v/>
      </c>
      <c r="H2103" s="407" t="str">
        <f>IF(AND(STEP!$G2103="",$J$8&lt;&gt;"ON"),"",IF(月報!AX2103&lt;&gt;"",月報!AX2103,IF(STEP!G2103&lt;&gt;"",STEP!G2103,"")))</f>
        <v/>
      </c>
      <c r="I2103" s="408" t="str">
        <f>IF(AND(STEP!$G2103="",$J$8&lt;&gt;"ON"),"",IF(月報!AZ2103&lt;&gt;"",月報!AZ2103,IF(STEP!H2103&lt;&gt;"",STEP!H2103,"")))</f>
        <v/>
      </c>
      <c r="J2103" s="408" t="str">
        <f>IF(AND(STEP!$G2103="",$J$8&lt;&gt;"ON"),"",IF(月報!BA2103&lt;&gt;"",月報!BA2103,IF(STEP!J2103&lt;&gt;"",STEP!J2103/24,"")))</f>
        <v/>
      </c>
      <c r="K2103" s="421" t="str">
        <f>IF(STEP!X2103&lt;&gt;"",STEP!X2103,"")</f>
        <v/>
      </c>
      <c r="L2103" s="421" t="str">
        <f>IF(STEP!Y2103&lt;&gt;"",STEP!Y2103,"")</f>
        <v/>
      </c>
      <c r="M2103" s="421" t="str">
        <f>IF(STEP!Z2103&lt;&gt;"",STEP!Z2103,"")</f>
        <v/>
      </c>
      <c r="N2103" s="422" t="str">
        <f>IF(STEP!R2103&lt;&gt;"",STEP!R2103,"")</f>
        <v/>
      </c>
      <c r="O2103" s="423" t="str">
        <f>IF(STEP!S2103&lt;&gt;"",STEP!S2103,"")</f>
        <v/>
      </c>
      <c r="P2103" s="316" t="str">
        <f t="shared" si="230"/>
        <v/>
      </c>
      <c r="Q2103" s="336"/>
      <c r="R2103" s="560" t="str">
        <f t="shared" si="229"/>
        <v/>
      </c>
    </row>
    <row r="2104" spans="2:18">
      <c r="B2104" s="517"/>
      <c r="C2104" s="622" t="str">
        <f>IF(STEP!C2104&lt;&gt;"",STEP!C2104,"")</f>
        <v/>
      </c>
      <c r="D2104" s="409" t="str">
        <f>IF(STEP!D2104&lt;&gt;"",STEP!D2104,"")</f>
        <v/>
      </c>
      <c r="E2104" s="410" t="str">
        <f>IF(STEP!E2104&lt;&gt;"",STEP!E2104,"")</f>
        <v/>
      </c>
      <c r="F2104" s="409" t="str">
        <f>IF(STEP!F2104&lt;&gt;"",STEP!F2104,"")</f>
        <v/>
      </c>
      <c r="G2104" s="508" t="str">
        <f>IF(STEP!C2104&lt;&gt;"",STEP!AD2104,"")</f>
        <v/>
      </c>
      <c r="H2104" s="407" t="str">
        <f>IF(AND(STEP!$G2104="",$J$8&lt;&gt;"ON"),"",IF(月報!AX2104&lt;&gt;"",月報!AX2104,IF(STEP!G2104&lt;&gt;"",STEP!G2104,"")))</f>
        <v/>
      </c>
      <c r="I2104" s="408" t="str">
        <f>IF(AND(STEP!$G2104="",$J$8&lt;&gt;"ON"),"",IF(月報!AZ2104&lt;&gt;"",月報!AZ2104,IF(STEP!H2104&lt;&gt;"",STEP!H2104,"")))</f>
        <v/>
      </c>
      <c r="J2104" s="408" t="str">
        <f>IF(AND(STEP!$G2104="",$J$8&lt;&gt;"ON"),"",IF(月報!BA2104&lt;&gt;"",月報!BA2104,IF(STEP!J2104&lt;&gt;"",STEP!J2104/24,"")))</f>
        <v/>
      </c>
      <c r="K2104" s="421" t="str">
        <f>IF(STEP!X2104&lt;&gt;"",STEP!X2104,"")</f>
        <v/>
      </c>
      <c r="L2104" s="421" t="str">
        <f>IF(STEP!Y2104&lt;&gt;"",STEP!Y2104,"")</f>
        <v/>
      </c>
      <c r="M2104" s="421" t="str">
        <f>IF(STEP!Z2104&lt;&gt;"",STEP!Z2104,"")</f>
        <v/>
      </c>
      <c r="N2104" s="422" t="str">
        <f>IF(STEP!R2104&lt;&gt;"",STEP!R2104,"")</f>
        <v/>
      </c>
      <c r="O2104" s="423" t="str">
        <f>IF(STEP!S2104&lt;&gt;"",STEP!S2104,"")</f>
        <v/>
      </c>
      <c r="P2104" s="316" t="str">
        <f t="shared" si="230"/>
        <v/>
      </c>
      <c r="Q2104" s="336"/>
      <c r="R2104" s="560" t="str">
        <f t="shared" ref="R2104:R2167" si="231">R2103</f>
        <v/>
      </c>
    </row>
    <row r="2105" spans="2:18">
      <c r="B2105" s="517"/>
      <c r="C2105" s="622" t="str">
        <f>IF(STEP!C2105&lt;&gt;"",STEP!C2105,"")</f>
        <v/>
      </c>
      <c r="D2105" s="409" t="str">
        <f>IF(STEP!D2105&lt;&gt;"",STEP!D2105,"")</f>
        <v/>
      </c>
      <c r="E2105" s="410" t="str">
        <f>IF(STEP!E2105&lt;&gt;"",STEP!E2105,"")</f>
        <v/>
      </c>
      <c r="F2105" s="409" t="str">
        <f>IF(STEP!F2105&lt;&gt;"",STEP!F2105,"")</f>
        <v/>
      </c>
      <c r="G2105" s="508" t="str">
        <f>IF(STEP!C2105&lt;&gt;"",STEP!AD2105,"")</f>
        <v/>
      </c>
      <c r="H2105" s="407" t="str">
        <f>IF(AND(STEP!$G2105="",$J$8&lt;&gt;"ON"),"",IF(月報!AX2105&lt;&gt;"",月報!AX2105,IF(STEP!G2105&lt;&gt;"",STEP!G2105,"")))</f>
        <v/>
      </c>
      <c r="I2105" s="408" t="str">
        <f>IF(AND(STEP!$G2105="",$J$8&lt;&gt;"ON"),"",IF(月報!AZ2105&lt;&gt;"",月報!AZ2105,IF(STEP!H2105&lt;&gt;"",STEP!H2105,"")))</f>
        <v/>
      </c>
      <c r="J2105" s="408" t="str">
        <f>IF(AND(STEP!$G2105="",$J$8&lt;&gt;"ON"),"",IF(月報!BA2105&lt;&gt;"",月報!BA2105,IF(STEP!J2105&lt;&gt;"",STEP!J2105/24,"")))</f>
        <v/>
      </c>
      <c r="K2105" s="421" t="str">
        <f>IF(STEP!X2105&lt;&gt;"",STEP!X2105,"")</f>
        <v/>
      </c>
      <c r="L2105" s="421" t="str">
        <f>IF(STEP!Y2105&lt;&gt;"",STEP!Y2105,"")</f>
        <v/>
      </c>
      <c r="M2105" s="421" t="str">
        <f>IF(STEP!Z2105&lt;&gt;"",STEP!Z2105,"")</f>
        <v/>
      </c>
      <c r="N2105" s="422" t="str">
        <f>IF(STEP!R2105&lt;&gt;"",STEP!R2105,"")</f>
        <v/>
      </c>
      <c r="O2105" s="423" t="str">
        <f>IF(STEP!S2105&lt;&gt;"",STEP!S2105,"")</f>
        <v/>
      </c>
      <c r="P2105" s="316" t="str">
        <f t="shared" si="230"/>
        <v/>
      </c>
      <c r="Q2105" s="336"/>
      <c r="R2105" s="560" t="str">
        <f t="shared" si="231"/>
        <v/>
      </c>
    </row>
    <row r="2106" spans="2:18">
      <c r="B2106" s="517"/>
      <c r="C2106" s="622" t="str">
        <f>IF(STEP!C2106&lt;&gt;"",STEP!C2106,"")</f>
        <v/>
      </c>
      <c r="D2106" s="409" t="str">
        <f>IF(STEP!D2106&lt;&gt;"",STEP!D2106,"")</f>
        <v/>
      </c>
      <c r="E2106" s="410" t="str">
        <f>IF(STEP!E2106&lt;&gt;"",STEP!E2106,"")</f>
        <v/>
      </c>
      <c r="F2106" s="409" t="str">
        <f>IF(STEP!F2106&lt;&gt;"",STEP!F2106,"")</f>
        <v/>
      </c>
      <c r="G2106" s="508" t="str">
        <f>IF(STEP!C2106&lt;&gt;"",STEP!AD2106,"")</f>
        <v/>
      </c>
      <c r="H2106" s="407" t="str">
        <f>IF(AND(STEP!$G2106="",$J$8&lt;&gt;"ON"),"",IF(月報!AX2106&lt;&gt;"",月報!AX2106,IF(STEP!G2106&lt;&gt;"",STEP!G2106,"")))</f>
        <v/>
      </c>
      <c r="I2106" s="408" t="str">
        <f>IF(AND(STEP!$G2106="",$J$8&lt;&gt;"ON"),"",IF(月報!AZ2106&lt;&gt;"",月報!AZ2106,IF(STEP!H2106&lt;&gt;"",STEP!H2106,"")))</f>
        <v/>
      </c>
      <c r="J2106" s="408" t="str">
        <f>IF(AND(STEP!$G2106="",$J$8&lt;&gt;"ON"),"",IF(月報!BA2106&lt;&gt;"",月報!BA2106,IF(STEP!J2106&lt;&gt;"",STEP!J2106/24,"")))</f>
        <v/>
      </c>
      <c r="K2106" s="421" t="str">
        <f>IF(STEP!X2106&lt;&gt;"",STEP!X2106,"")</f>
        <v/>
      </c>
      <c r="L2106" s="421" t="str">
        <f>IF(STEP!Y2106&lt;&gt;"",STEP!Y2106,"")</f>
        <v/>
      </c>
      <c r="M2106" s="421" t="str">
        <f>IF(STEP!Z2106&lt;&gt;"",STEP!Z2106,"")</f>
        <v/>
      </c>
      <c r="N2106" s="422" t="str">
        <f>IF(STEP!R2106&lt;&gt;"",STEP!R2106,"")</f>
        <v/>
      </c>
      <c r="O2106" s="423" t="str">
        <f>IF(STEP!S2106&lt;&gt;"",STEP!S2106,"")</f>
        <v/>
      </c>
      <c r="P2106" s="316" t="str">
        <f t="shared" si="230"/>
        <v/>
      </c>
      <c r="Q2106" s="336"/>
      <c r="R2106" s="560" t="str">
        <f t="shared" si="231"/>
        <v/>
      </c>
    </row>
    <row r="2107" spans="2:18">
      <c r="B2107" s="517"/>
      <c r="C2107" s="622" t="str">
        <f>IF(STEP!C2107&lt;&gt;"",STEP!C2107,"")</f>
        <v/>
      </c>
      <c r="D2107" s="409" t="str">
        <f>IF(STEP!D2107&lt;&gt;"",STEP!D2107,"")</f>
        <v/>
      </c>
      <c r="E2107" s="410" t="str">
        <f>IF(STEP!E2107&lt;&gt;"",STEP!E2107,"")</f>
        <v/>
      </c>
      <c r="F2107" s="409" t="str">
        <f>IF(STEP!F2107&lt;&gt;"",STEP!F2107,"")</f>
        <v/>
      </c>
      <c r="G2107" s="508" t="str">
        <f>IF(STEP!C2107&lt;&gt;"",STEP!AD2107,"")</f>
        <v/>
      </c>
      <c r="H2107" s="407" t="str">
        <f>IF(AND(STEP!$G2107="",$J$8&lt;&gt;"ON"),"",IF(月報!AX2107&lt;&gt;"",月報!AX2107,IF(STEP!G2107&lt;&gt;"",STEP!G2107,"")))</f>
        <v/>
      </c>
      <c r="I2107" s="408" t="str">
        <f>IF(AND(STEP!$G2107="",$J$8&lt;&gt;"ON"),"",IF(月報!AZ2107&lt;&gt;"",月報!AZ2107,IF(STEP!H2107&lt;&gt;"",STEP!H2107,"")))</f>
        <v/>
      </c>
      <c r="J2107" s="408" t="str">
        <f>IF(AND(STEP!$G2107="",$J$8&lt;&gt;"ON"),"",IF(月報!BA2107&lt;&gt;"",月報!BA2107,IF(STEP!J2107&lt;&gt;"",STEP!J2107/24,"")))</f>
        <v/>
      </c>
      <c r="K2107" s="421" t="str">
        <f>IF(STEP!X2107&lt;&gt;"",STEP!X2107,"")</f>
        <v/>
      </c>
      <c r="L2107" s="421" t="str">
        <f>IF(STEP!Y2107&lt;&gt;"",STEP!Y2107,"")</f>
        <v/>
      </c>
      <c r="M2107" s="421" t="str">
        <f>IF(STEP!Z2107&lt;&gt;"",STEP!Z2107,"")</f>
        <v/>
      </c>
      <c r="N2107" s="422" t="str">
        <f>IF(STEP!R2107&lt;&gt;"",STEP!R2107,"")</f>
        <v/>
      </c>
      <c r="O2107" s="423" t="str">
        <f>IF(STEP!S2107&lt;&gt;"",STEP!S2107,"")</f>
        <v/>
      </c>
      <c r="P2107" s="316" t="str">
        <f t="shared" si="230"/>
        <v/>
      </c>
      <c r="Q2107" s="336"/>
      <c r="R2107" s="560" t="str">
        <f t="shared" si="231"/>
        <v/>
      </c>
    </row>
    <row r="2108" spans="2:18">
      <c r="B2108" s="517"/>
      <c r="C2108" s="623" t="str">
        <f>IF(STEP!C2108&lt;&gt;"",STEP!C2108,"")</f>
        <v/>
      </c>
      <c r="D2108" s="411" t="str">
        <f>IF(STEP!D2108&lt;&gt;"",STEP!D2108,"")</f>
        <v/>
      </c>
      <c r="E2108" s="412" t="str">
        <f>IF(STEP!E2108&lt;&gt;"",STEP!E2108,"")</f>
        <v/>
      </c>
      <c r="F2108" s="411" t="str">
        <f>IF(STEP!F2108&lt;&gt;"",STEP!F2108,"")</f>
        <v/>
      </c>
      <c r="G2108" s="413" t="str">
        <f>IF(STEP!C2108&lt;&gt;"",STEP!AD2108,"")</f>
        <v/>
      </c>
      <c r="H2108" s="413" t="str">
        <f>IF(AND(STEP!$G2108="",$J$8&lt;&gt;"ON"),"",IF(月報!AX2108&lt;&gt;"",月報!AX2108,IF(STEP!G2108&lt;&gt;"",STEP!G2108,"")))</f>
        <v/>
      </c>
      <c r="I2108" s="414" t="str">
        <f>IF(AND(STEP!$G2108="",$J$8&lt;&gt;"ON"),"",IF(月報!AZ2108&lt;&gt;"",月報!AZ2108,IF(STEP!H2108&lt;&gt;"",STEP!H2108,"")))</f>
        <v/>
      </c>
      <c r="J2108" s="414" t="str">
        <f>IF(AND(STEP!$G2108="",$J$8&lt;&gt;"ON"),"",IF(月報!BA2108&lt;&gt;"",月報!BA2108,IF(STEP!J2108&lt;&gt;"",STEP!J2108/24,"")))</f>
        <v/>
      </c>
      <c r="K2108" s="414" t="str">
        <f>IF(STEP!X2108&lt;&gt;"",STEP!X2108,"")</f>
        <v/>
      </c>
      <c r="L2108" s="414" t="str">
        <f>IF(STEP!Y2108&lt;&gt;"",STEP!Y2108,"")</f>
        <v/>
      </c>
      <c r="M2108" s="414" t="str">
        <f>IF(STEP!Z2108&lt;&gt;"",STEP!Z2108,"")</f>
        <v/>
      </c>
      <c r="N2108" s="424" t="str">
        <f>IF(STEP!R2108&lt;&gt;"",STEP!R2108,"")</f>
        <v/>
      </c>
      <c r="O2108" s="425" t="str">
        <f>IF(STEP!S2108&lt;&gt;"",STEP!S2108,"")</f>
        <v/>
      </c>
      <c r="P2108" s="317" t="str">
        <f t="shared" si="230"/>
        <v/>
      </c>
      <c r="Q2108" s="473"/>
      <c r="R2108" s="561" t="str">
        <f t="shared" si="231"/>
        <v/>
      </c>
    </row>
    <row r="2109" spans="2:18">
      <c r="B2109" s="517"/>
      <c r="C2109" s="624" t="str">
        <f>IF(STEP!C2109&lt;&gt;"",STEP!C2109,"")</f>
        <v/>
      </c>
      <c r="D2109" s="405" t="str">
        <f>IF(STEP!D2109&lt;&gt;"",STEP!D2109,"")</f>
        <v/>
      </c>
      <c r="E2109" s="406" t="str">
        <f>IF(STEP!E2109&lt;&gt;"",STEP!E2109,"")</f>
        <v/>
      </c>
      <c r="F2109" s="405" t="str">
        <f>IF(STEP!F2109&lt;&gt;"",STEP!F2109,"")</f>
        <v/>
      </c>
      <c r="G2109" s="407" t="str">
        <f>IF(STEP!C2109&lt;&gt;"",STEP!AD2109,"")</f>
        <v/>
      </c>
      <c r="H2109" s="407" t="str">
        <f>IF(AND(STEP!$G2109="",$J$8&lt;&gt;"ON"),"",IF(月報!AX2109&lt;&gt;"",月報!AX2109,IF(STEP!G2109&lt;&gt;"",STEP!G2109,"")))</f>
        <v/>
      </c>
      <c r="I2109" s="408" t="str">
        <f>IF(AND(STEP!$G2109="",$J$8&lt;&gt;"ON"),"",IF(月報!AZ2109&lt;&gt;"",月報!AZ2109,IF(STEP!H2109&lt;&gt;"",STEP!H2109,"")))</f>
        <v/>
      </c>
      <c r="J2109" s="408" t="str">
        <f>IF(AND(STEP!$G2109="",$J$8&lt;&gt;"ON"),"",IF(月報!BA2109&lt;&gt;"",月報!BA2109,IF(STEP!J2109&lt;&gt;"",STEP!J2109/24,"")))</f>
        <v/>
      </c>
      <c r="K2109" s="408" t="str">
        <f>IF(STEP!X2109&lt;&gt;"",STEP!X2109,"")</f>
        <v/>
      </c>
      <c r="L2109" s="408" t="str">
        <f>IF(STEP!Y2109&lt;&gt;"",STEP!Y2109,"")</f>
        <v/>
      </c>
      <c r="M2109" s="408" t="str">
        <f>IF(STEP!Z2109&lt;&gt;"",STEP!Z2109,"")</f>
        <v/>
      </c>
      <c r="N2109" s="419" t="str">
        <f>IF(STEP!R2109&lt;&gt;"",STEP!R2109,"")</f>
        <v/>
      </c>
      <c r="O2109" s="420" t="str">
        <f>IF(STEP!S2109&lt;&gt;"",STEP!S2109,"")</f>
        <v/>
      </c>
      <c r="P2109" s="315" t="str">
        <f t="shared" si="230"/>
        <v/>
      </c>
      <c r="Q2109" s="474">
        <f>SUM(P2109:P2115)</f>
        <v>0</v>
      </c>
      <c r="R2109" s="562" t="str">
        <f t="shared" si="231"/>
        <v/>
      </c>
    </row>
    <row r="2110" spans="2:18">
      <c r="B2110" s="517"/>
      <c r="C2110" s="622" t="str">
        <f>IF(STEP!C2110&lt;&gt;"",STEP!C2110,"")</f>
        <v/>
      </c>
      <c r="D2110" s="409" t="str">
        <f>IF(STEP!D2110&lt;&gt;"",STEP!D2110,"")</f>
        <v/>
      </c>
      <c r="E2110" s="410" t="str">
        <f>IF(STEP!E2110&lt;&gt;"",STEP!E2110,"")</f>
        <v/>
      </c>
      <c r="F2110" s="409" t="str">
        <f>IF(STEP!F2110&lt;&gt;"",STEP!F2110,"")</f>
        <v/>
      </c>
      <c r="G2110" s="508" t="str">
        <f>IF(STEP!C2110&lt;&gt;"",STEP!AD2110,"")</f>
        <v/>
      </c>
      <c r="H2110" s="407" t="str">
        <f>IF(AND(STEP!$G2110="",$J$8&lt;&gt;"ON"),"",IF(月報!AX2110&lt;&gt;"",月報!AX2110,IF(STEP!G2110&lt;&gt;"",STEP!G2110,"")))</f>
        <v/>
      </c>
      <c r="I2110" s="408" t="str">
        <f>IF(AND(STEP!$G2110="",$J$8&lt;&gt;"ON"),"",IF(月報!AZ2110&lt;&gt;"",月報!AZ2110,IF(STEP!H2110&lt;&gt;"",STEP!H2110,"")))</f>
        <v/>
      </c>
      <c r="J2110" s="408" t="str">
        <f>IF(AND(STEP!$G2110="",$J$8&lt;&gt;"ON"),"",IF(月報!BA2110&lt;&gt;"",月報!BA2110,IF(STEP!J2110&lt;&gt;"",STEP!J2110/24,"")))</f>
        <v/>
      </c>
      <c r="K2110" s="421" t="str">
        <f>IF(STEP!X2110&lt;&gt;"",STEP!X2110,"")</f>
        <v/>
      </c>
      <c r="L2110" s="421" t="str">
        <f>IF(STEP!Y2110&lt;&gt;"",STEP!Y2110,"")</f>
        <v/>
      </c>
      <c r="M2110" s="421" t="str">
        <f>IF(STEP!Z2110&lt;&gt;"",STEP!Z2110,"")</f>
        <v/>
      </c>
      <c r="N2110" s="422" t="str">
        <f>IF(STEP!R2110&lt;&gt;"",STEP!R2110,"")</f>
        <v/>
      </c>
      <c r="O2110" s="423" t="str">
        <f>IF(STEP!S2110&lt;&gt;"",STEP!S2110,"")</f>
        <v/>
      </c>
      <c r="P2110" s="316" t="str">
        <f t="shared" si="230"/>
        <v/>
      </c>
      <c r="Q2110" s="336"/>
      <c r="R2110" s="560" t="str">
        <f t="shared" si="231"/>
        <v/>
      </c>
    </row>
    <row r="2111" spans="2:18">
      <c r="B2111" s="517"/>
      <c r="C2111" s="622" t="str">
        <f>IF(STEP!C2111&lt;&gt;"",STEP!C2111,"")</f>
        <v/>
      </c>
      <c r="D2111" s="409" t="str">
        <f>IF(STEP!D2111&lt;&gt;"",STEP!D2111,"")</f>
        <v/>
      </c>
      <c r="E2111" s="410" t="str">
        <f>IF(STEP!E2111&lt;&gt;"",STEP!E2111,"")</f>
        <v/>
      </c>
      <c r="F2111" s="409" t="str">
        <f>IF(STEP!F2111&lt;&gt;"",STEP!F2111,"")</f>
        <v/>
      </c>
      <c r="G2111" s="508" t="str">
        <f>IF(STEP!C2111&lt;&gt;"",STEP!AD2111,"")</f>
        <v/>
      </c>
      <c r="H2111" s="407" t="str">
        <f>IF(AND(STEP!$G2111="",$J$8&lt;&gt;"ON"),"",IF(月報!AX2111&lt;&gt;"",月報!AX2111,IF(STEP!G2111&lt;&gt;"",STEP!G2111,"")))</f>
        <v/>
      </c>
      <c r="I2111" s="408" t="str">
        <f>IF(AND(STEP!$G2111="",$J$8&lt;&gt;"ON"),"",IF(月報!AZ2111&lt;&gt;"",月報!AZ2111,IF(STEP!H2111&lt;&gt;"",STEP!H2111,"")))</f>
        <v/>
      </c>
      <c r="J2111" s="408" t="str">
        <f>IF(AND(STEP!$G2111="",$J$8&lt;&gt;"ON"),"",IF(月報!BA2111&lt;&gt;"",月報!BA2111,IF(STEP!J2111&lt;&gt;"",STEP!J2111/24,"")))</f>
        <v/>
      </c>
      <c r="K2111" s="421" t="str">
        <f>IF(STEP!X2111&lt;&gt;"",STEP!X2111,"")</f>
        <v/>
      </c>
      <c r="L2111" s="421" t="str">
        <f>IF(STEP!Y2111&lt;&gt;"",STEP!Y2111,"")</f>
        <v/>
      </c>
      <c r="M2111" s="421" t="str">
        <f>IF(STEP!Z2111&lt;&gt;"",STEP!Z2111,"")</f>
        <v/>
      </c>
      <c r="N2111" s="422" t="str">
        <f>IF(STEP!R2111&lt;&gt;"",STEP!R2111,"")</f>
        <v/>
      </c>
      <c r="O2111" s="423" t="str">
        <f>IF(STEP!S2111&lt;&gt;"",STEP!S2111,"")</f>
        <v/>
      </c>
      <c r="P2111" s="316" t="str">
        <f t="shared" si="230"/>
        <v/>
      </c>
      <c r="Q2111" s="336"/>
      <c r="R2111" s="560" t="str">
        <f t="shared" si="231"/>
        <v/>
      </c>
    </row>
    <row r="2112" spans="2:18">
      <c r="B2112" s="517"/>
      <c r="C2112" s="622" t="str">
        <f>IF(STEP!C2112&lt;&gt;"",STEP!C2112,"")</f>
        <v/>
      </c>
      <c r="D2112" s="409" t="str">
        <f>IF(STEP!D2112&lt;&gt;"",STEP!D2112,"")</f>
        <v/>
      </c>
      <c r="E2112" s="410" t="str">
        <f>IF(STEP!E2112&lt;&gt;"",STEP!E2112,"")</f>
        <v/>
      </c>
      <c r="F2112" s="409" t="str">
        <f>IF(STEP!F2112&lt;&gt;"",STEP!F2112,"")</f>
        <v/>
      </c>
      <c r="G2112" s="508" t="str">
        <f>IF(STEP!C2112&lt;&gt;"",STEP!AD2112,"")</f>
        <v/>
      </c>
      <c r="H2112" s="407" t="str">
        <f>IF(AND(STEP!$G2112="",$J$8&lt;&gt;"ON"),"",IF(月報!AX2112&lt;&gt;"",月報!AX2112,IF(STEP!G2112&lt;&gt;"",STEP!G2112,"")))</f>
        <v/>
      </c>
      <c r="I2112" s="408" t="str">
        <f>IF(AND(STEP!$G2112="",$J$8&lt;&gt;"ON"),"",IF(月報!AZ2112&lt;&gt;"",月報!AZ2112,IF(STEP!H2112&lt;&gt;"",STEP!H2112,"")))</f>
        <v/>
      </c>
      <c r="J2112" s="408" t="str">
        <f>IF(AND(STEP!$G2112="",$J$8&lt;&gt;"ON"),"",IF(月報!BA2112&lt;&gt;"",月報!BA2112,IF(STEP!J2112&lt;&gt;"",STEP!J2112/24,"")))</f>
        <v/>
      </c>
      <c r="K2112" s="421" t="str">
        <f>IF(STEP!X2112&lt;&gt;"",STEP!X2112,"")</f>
        <v/>
      </c>
      <c r="L2112" s="421" t="str">
        <f>IF(STEP!Y2112&lt;&gt;"",STEP!Y2112,"")</f>
        <v/>
      </c>
      <c r="M2112" s="421" t="str">
        <f>IF(STEP!Z2112&lt;&gt;"",STEP!Z2112,"")</f>
        <v/>
      </c>
      <c r="N2112" s="422" t="str">
        <f>IF(STEP!R2112&lt;&gt;"",STEP!R2112,"")</f>
        <v/>
      </c>
      <c r="O2112" s="423" t="str">
        <f>IF(STEP!S2112&lt;&gt;"",STEP!S2112,"")</f>
        <v/>
      </c>
      <c r="P2112" s="316" t="str">
        <f t="shared" si="230"/>
        <v/>
      </c>
      <c r="Q2112" s="336"/>
      <c r="R2112" s="560" t="str">
        <f t="shared" si="231"/>
        <v/>
      </c>
    </row>
    <row r="2113" spans="2:18">
      <c r="B2113" s="517"/>
      <c r="C2113" s="622" t="str">
        <f>IF(STEP!C2113&lt;&gt;"",STEP!C2113,"")</f>
        <v/>
      </c>
      <c r="D2113" s="409" t="str">
        <f>IF(STEP!D2113&lt;&gt;"",STEP!D2113,"")</f>
        <v/>
      </c>
      <c r="E2113" s="410" t="str">
        <f>IF(STEP!E2113&lt;&gt;"",STEP!E2113,"")</f>
        <v/>
      </c>
      <c r="F2113" s="409" t="str">
        <f>IF(STEP!F2113&lt;&gt;"",STEP!F2113,"")</f>
        <v/>
      </c>
      <c r="G2113" s="508" t="str">
        <f>IF(STEP!C2113&lt;&gt;"",STEP!AD2113,"")</f>
        <v/>
      </c>
      <c r="H2113" s="407" t="str">
        <f>IF(AND(STEP!$G2113="",$J$8&lt;&gt;"ON"),"",IF(月報!AX2113&lt;&gt;"",月報!AX2113,IF(STEP!G2113&lt;&gt;"",STEP!G2113,"")))</f>
        <v/>
      </c>
      <c r="I2113" s="408" t="str">
        <f>IF(AND(STEP!$G2113="",$J$8&lt;&gt;"ON"),"",IF(月報!AZ2113&lt;&gt;"",月報!AZ2113,IF(STEP!H2113&lt;&gt;"",STEP!H2113,"")))</f>
        <v/>
      </c>
      <c r="J2113" s="408" t="str">
        <f>IF(AND(STEP!$G2113="",$J$8&lt;&gt;"ON"),"",IF(月報!BA2113&lt;&gt;"",月報!BA2113,IF(STEP!J2113&lt;&gt;"",STEP!J2113/24,"")))</f>
        <v/>
      </c>
      <c r="K2113" s="421" t="str">
        <f>IF(STEP!X2113&lt;&gt;"",STEP!X2113,"")</f>
        <v/>
      </c>
      <c r="L2113" s="421" t="str">
        <f>IF(STEP!Y2113&lt;&gt;"",STEP!Y2113,"")</f>
        <v/>
      </c>
      <c r="M2113" s="421" t="str">
        <f>IF(STEP!Z2113&lt;&gt;"",STEP!Z2113,"")</f>
        <v/>
      </c>
      <c r="N2113" s="422" t="str">
        <f>IF(STEP!R2113&lt;&gt;"",STEP!R2113,"")</f>
        <v/>
      </c>
      <c r="O2113" s="423" t="str">
        <f>IF(STEP!S2113&lt;&gt;"",STEP!S2113,"")</f>
        <v/>
      </c>
      <c r="P2113" s="316" t="str">
        <f t="shared" si="230"/>
        <v/>
      </c>
      <c r="Q2113" s="336"/>
      <c r="R2113" s="560" t="str">
        <f t="shared" si="231"/>
        <v/>
      </c>
    </row>
    <row r="2114" spans="2:18">
      <c r="B2114" s="517"/>
      <c r="C2114" s="622" t="str">
        <f>IF(STEP!C2114&lt;&gt;"",STEP!C2114,"")</f>
        <v/>
      </c>
      <c r="D2114" s="409" t="str">
        <f>IF(STEP!D2114&lt;&gt;"",STEP!D2114,"")</f>
        <v/>
      </c>
      <c r="E2114" s="410" t="str">
        <f>IF(STEP!E2114&lt;&gt;"",STEP!E2114,"")</f>
        <v/>
      </c>
      <c r="F2114" s="409" t="str">
        <f>IF(STEP!F2114&lt;&gt;"",STEP!F2114,"")</f>
        <v/>
      </c>
      <c r="G2114" s="508" t="str">
        <f>IF(STEP!C2114&lt;&gt;"",STEP!AD2114,"")</f>
        <v/>
      </c>
      <c r="H2114" s="407" t="str">
        <f>IF(AND(STEP!$G2114="",$J$8&lt;&gt;"ON"),"",IF(月報!AX2114&lt;&gt;"",月報!AX2114,IF(STEP!G2114&lt;&gt;"",STEP!G2114,"")))</f>
        <v/>
      </c>
      <c r="I2114" s="408" t="str">
        <f>IF(AND(STEP!$G2114="",$J$8&lt;&gt;"ON"),"",IF(月報!AZ2114&lt;&gt;"",月報!AZ2114,IF(STEP!H2114&lt;&gt;"",STEP!H2114,"")))</f>
        <v/>
      </c>
      <c r="J2114" s="408" t="str">
        <f>IF(AND(STEP!$G2114="",$J$8&lt;&gt;"ON"),"",IF(月報!BA2114&lt;&gt;"",月報!BA2114,IF(STEP!J2114&lt;&gt;"",STEP!J2114/24,"")))</f>
        <v/>
      </c>
      <c r="K2114" s="421" t="str">
        <f>IF(STEP!X2114&lt;&gt;"",STEP!X2114,"")</f>
        <v/>
      </c>
      <c r="L2114" s="421" t="str">
        <f>IF(STEP!Y2114&lt;&gt;"",STEP!Y2114,"")</f>
        <v/>
      </c>
      <c r="M2114" s="421" t="str">
        <f>IF(STEP!Z2114&lt;&gt;"",STEP!Z2114,"")</f>
        <v/>
      </c>
      <c r="N2114" s="422" t="str">
        <f>IF(STEP!R2114&lt;&gt;"",STEP!R2114,"")</f>
        <v/>
      </c>
      <c r="O2114" s="423" t="str">
        <f>IF(STEP!S2114&lt;&gt;"",STEP!S2114,"")</f>
        <v/>
      </c>
      <c r="P2114" s="316" t="str">
        <f t="shared" si="230"/>
        <v/>
      </c>
      <c r="Q2114" s="336"/>
      <c r="R2114" s="560" t="str">
        <f t="shared" si="231"/>
        <v/>
      </c>
    </row>
    <row r="2115" spans="2:18" ht="13.8" thickBot="1">
      <c r="B2115" s="518"/>
      <c r="C2115" s="625" t="str">
        <f>IF(STEP!C2115&lt;&gt;"",STEP!C2115,"")</f>
        <v/>
      </c>
      <c r="D2115" s="415" t="str">
        <f>IF(STEP!D2115&lt;&gt;"",STEP!D2115,"")</f>
        <v/>
      </c>
      <c r="E2115" s="416" t="str">
        <f>IF(STEP!E2115&lt;&gt;"",STEP!E2115,"")</f>
        <v/>
      </c>
      <c r="F2115" s="415" t="str">
        <f>IF(STEP!F2115&lt;&gt;"",STEP!F2115,"")</f>
        <v/>
      </c>
      <c r="G2115" s="417" t="str">
        <f>IF(STEP!C2115&lt;&gt;"",STEP!AD2115,"")</f>
        <v/>
      </c>
      <c r="H2115" s="417" t="str">
        <f>IF(AND(STEP!$G2115="",$J$8&lt;&gt;"ON"),"",IF(月報!AX2115&lt;&gt;"",月報!AX2115,IF(STEP!G2115&lt;&gt;"",STEP!G2115,"")))</f>
        <v/>
      </c>
      <c r="I2115" s="418" t="str">
        <f>IF(AND(STEP!$G2115="",$J$8&lt;&gt;"ON"),"",IF(月報!AZ2115&lt;&gt;"",月報!AZ2115,IF(STEP!H2115&lt;&gt;"",STEP!H2115,"")))</f>
        <v/>
      </c>
      <c r="J2115" s="418" t="str">
        <f>IF(AND(STEP!$G2115="",$J$8&lt;&gt;"ON"),"",IF(月報!BA2115&lt;&gt;"",月報!BA2115,IF(STEP!J2115&lt;&gt;"",STEP!J2115/24,"")))</f>
        <v/>
      </c>
      <c r="K2115" s="418" t="str">
        <f>IF(STEP!X2115&lt;&gt;"",STEP!X2115,"")</f>
        <v/>
      </c>
      <c r="L2115" s="418" t="str">
        <f>IF(STEP!Y2115&lt;&gt;"",STEP!Y2115,"")</f>
        <v/>
      </c>
      <c r="M2115" s="418" t="str">
        <f>IF(STEP!Z2115&lt;&gt;"",STEP!Z2115,"")</f>
        <v/>
      </c>
      <c r="N2115" s="426" t="str">
        <f>IF(STEP!R2115&lt;&gt;"",STEP!R2115,"")</f>
        <v/>
      </c>
      <c r="O2115" s="427" t="str">
        <f>IF(STEP!S2115&lt;&gt;"",STEP!S2115,"")</f>
        <v/>
      </c>
      <c r="P2115" s="318" t="str">
        <f t="shared" si="230"/>
        <v/>
      </c>
      <c r="Q2115" s="338"/>
      <c r="R2115" s="563" t="str">
        <f t="shared" si="231"/>
        <v/>
      </c>
    </row>
    <row r="2116" spans="2:18">
      <c r="B2116" s="516" t="s">
        <v>416</v>
      </c>
      <c r="C2116" s="626"/>
      <c r="D2116" s="324"/>
      <c r="E2116" s="325"/>
      <c r="F2116" s="578" t="s">
        <v>465</v>
      </c>
      <c r="G2116" s="320"/>
      <c r="H2116" s="320"/>
      <c r="I2116" s="326"/>
      <c r="J2116" s="326"/>
      <c r="K2116" s="326"/>
      <c r="L2116" s="326"/>
      <c r="M2116" s="326"/>
      <c r="N2116" s="327"/>
      <c r="O2116" s="328"/>
      <c r="P2116" s="335"/>
      <c r="Q2116" s="336"/>
      <c r="R2116" s="564" t="str">
        <f t="shared" si="231"/>
        <v/>
      </c>
    </row>
    <row r="2117" spans="2:18">
      <c r="B2117" s="516"/>
      <c r="C2117" s="626"/>
      <c r="D2117" s="324"/>
      <c r="E2117" s="325"/>
      <c r="F2117" s="324"/>
      <c r="G2117" s="320"/>
      <c r="H2117" s="320"/>
      <c r="I2117" s="326"/>
      <c r="J2117" s="326"/>
      <c r="K2117" s="326"/>
      <c r="L2117" s="326"/>
      <c r="M2117" s="326"/>
      <c r="N2117" s="327"/>
      <c r="O2117" s="328"/>
      <c r="P2117" s="335"/>
      <c r="Q2117" s="336"/>
      <c r="R2117" s="564" t="str">
        <f t="shared" si="231"/>
        <v/>
      </c>
    </row>
    <row r="2118" spans="2:18">
      <c r="B2118" s="516"/>
      <c r="C2118" s="626"/>
      <c r="D2118" s="324"/>
      <c r="E2118" s="325"/>
      <c r="F2118" s="324"/>
      <c r="G2118" s="320"/>
      <c r="H2118" s="320"/>
      <c r="I2118" s="326"/>
      <c r="J2118" s="326"/>
      <c r="K2118" s="326"/>
      <c r="L2118" s="326"/>
      <c r="M2118" s="326"/>
      <c r="N2118" s="327"/>
      <c r="O2118" s="328"/>
      <c r="P2118" s="335"/>
      <c r="Q2118" s="336"/>
      <c r="R2118" s="564" t="str">
        <f t="shared" si="231"/>
        <v/>
      </c>
    </row>
    <row r="2119" spans="2:18">
      <c r="B2119" s="516"/>
      <c r="C2119" s="626"/>
      <c r="D2119" s="324"/>
      <c r="E2119" s="325"/>
      <c r="F2119" s="324"/>
      <c r="G2119" s="320"/>
      <c r="H2119" s="320"/>
      <c r="I2119" s="326"/>
      <c r="J2119" s="326"/>
      <c r="K2119" s="326"/>
      <c r="L2119" s="326"/>
      <c r="M2119" s="326"/>
      <c r="N2119" s="327"/>
      <c r="O2119" s="328"/>
      <c r="P2119" s="335"/>
      <c r="Q2119" s="336"/>
      <c r="R2119" s="564" t="str">
        <f t="shared" si="231"/>
        <v/>
      </c>
    </row>
    <row r="2120" spans="2:18">
      <c r="B2120" s="516"/>
      <c r="C2120" s="626"/>
      <c r="D2120" s="324"/>
      <c r="E2120" s="325"/>
      <c r="F2120" s="324"/>
      <c r="G2120" s="320"/>
      <c r="H2120" s="320"/>
      <c r="I2120" s="326"/>
      <c r="J2120" s="326"/>
      <c r="K2120" s="326"/>
      <c r="L2120" s="326"/>
      <c r="M2120" s="326"/>
      <c r="N2120" s="327"/>
      <c r="O2120" s="328"/>
      <c r="P2120" s="335"/>
      <c r="Q2120" s="336"/>
      <c r="R2120" s="564" t="str">
        <f t="shared" si="231"/>
        <v/>
      </c>
    </row>
    <row r="2121" spans="2:18">
      <c r="B2121" s="516"/>
      <c r="C2121" s="626"/>
      <c r="D2121" s="324"/>
      <c r="E2121" s="325"/>
      <c r="F2121" s="324"/>
      <c r="G2121" s="320"/>
      <c r="H2121" s="320"/>
      <c r="I2121" s="326"/>
      <c r="J2121" s="326"/>
      <c r="K2121" s="326"/>
      <c r="L2121" s="326"/>
      <c r="M2121" s="326"/>
      <c r="N2121" s="327"/>
      <c r="O2121" s="328"/>
      <c r="P2121" s="335"/>
      <c r="Q2121" s="336"/>
      <c r="R2121" s="564" t="str">
        <f t="shared" si="231"/>
        <v/>
      </c>
    </row>
    <row r="2122" spans="2:18">
      <c r="B2122" s="516"/>
      <c r="C2122" s="626"/>
      <c r="D2122" s="324"/>
      <c r="E2122" s="325"/>
      <c r="F2122" s="324"/>
      <c r="G2122" s="320"/>
      <c r="H2122" s="320"/>
      <c r="I2122" s="326"/>
      <c r="J2122" s="326"/>
      <c r="K2122" s="326"/>
      <c r="L2122" s="326"/>
      <c r="M2122" s="326"/>
      <c r="N2122" s="327"/>
      <c r="O2122" s="328"/>
      <c r="P2122" s="335"/>
      <c r="Q2122" s="336"/>
      <c r="R2122" s="564" t="str">
        <f t="shared" si="231"/>
        <v/>
      </c>
    </row>
    <row r="2123" spans="2:18">
      <c r="B2123" s="516"/>
      <c r="C2123" s="626"/>
      <c r="D2123" s="324"/>
      <c r="E2123" s="325"/>
      <c r="F2123" s="324"/>
      <c r="G2123" s="320"/>
      <c r="H2123" s="320"/>
      <c r="I2123" s="326"/>
      <c r="J2123" s="326"/>
      <c r="K2123" s="326"/>
      <c r="L2123" s="326"/>
      <c r="M2123" s="326"/>
      <c r="N2123" s="327"/>
      <c r="O2123" s="328"/>
      <c r="P2123" s="335"/>
      <c r="Q2123" s="336"/>
      <c r="R2123" s="564" t="str">
        <f t="shared" si="231"/>
        <v/>
      </c>
    </row>
    <row r="2124" spans="2:18">
      <c r="B2124" s="516"/>
      <c r="C2124" s="626"/>
      <c r="D2124" s="324"/>
      <c r="E2124" s="325"/>
      <c r="F2124" s="324"/>
      <c r="G2124" s="320"/>
      <c r="H2124" s="320"/>
      <c r="I2124" s="326"/>
      <c r="J2124" s="326"/>
      <c r="K2124" s="326"/>
      <c r="L2124" s="326"/>
      <c r="M2124" s="326"/>
      <c r="N2124" s="327"/>
      <c r="O2124" s="328"/>
      <c r="P2124" s="335"/>
      <c r="Q2124" s="336"/>
      <c r="R2124" s="564" t="str">
        <f t="shared" si="231"/>
        <v/>
      </c>
    </row>
    <row r="2125" spans="2:18" ht="13.8" thickBot="1">
      <c r="B2125" s="519"/>
      <c r="C2125" s="627"/>
      <c r="D2125" s="330"/>
      <c r="E2125" s="331"/>
      <c r="F2125" s="330"/>
      <c r="G2125" s="322"/>
      <c r="H2125" s="322"/>
      <c r="I2125" s="332"/>
      <c r="J2125" s="332"/>
      <c r="K2125" s="332"/>
      <c r="L2125" s="332"/>
      <c r="M2125" s="332"/>
      <c r="N2125" s="333"/>
      <c r="O2125" s="334"/>
      <c r="P2125" s="337"/>
      <c r="Q2125" s="338"/>
      <c r="R2125" s="565" t="str">
        <f t="shared" si="231"/>
        <v/>
      </c>
    </row>
    <row r="2126" spans="2:18">
      <c r="B2126" s="522">
        <f>B2081+1</f>
        <v>48</v>
      </c>
      <c r="C2126" s="624" t="str">
        <f>IF(STEP!C2126&lt;&gt;"",STEP!C2126,"")</f>
        <v/>
      </c>
      <c r="D2126" s="405" t="str">
        <f>IF(STEP!D2126&lt;&gt;"",STEP!D2126,"")</f>
        <v/>
      </c>
      <c r="E2126" s="406" t="str">
        <f>IF(STEP!E2126&lt;&gt;"",STEP!E2126,"")</f>
        <v/>
      </c>
      <c r="F2126" s="405" t="str">
        <f>IF(STEP!F2126&lt;&gt;"",STEP!F2126,"")</f>
        <v/>
      </c>
      <c r="G2126" s="407" t="str">
        <f>IF(STEP!C2126&lt;&gt;"",STEP!AD2126,"")</f>
        <v/>
      </c>
      <c r="H2126" s="407" t="str">
        <f>IF(AND(STEP!$G2126="",$J$8&lt;&gt;"ON"),"",IF(月報!AX2126&lt;&gt;"",月報!AX2126,IF(STEP!G2126&lt;&gt;"",STEP!G2126,"")))</f>
        <v/>
      </c>
      <c r="I2126" s="408" t="str">
        <f>IF(AND(STEP!$G2126="",$J$8&lt;&gt;"ON"),"",IF(月報!AZ2126&lt;&gt;"",月報!AZ2126,IF(STEP!H2126&lt;&gt;"",STEP!H2126,"")))</f>
        <v/>
      </c>
      <c r="J2126" s="408" t="str">
        <f>IF(AND(STEP!$G2126="",$J$8&lt;&gt;"ON"),"",IF(月報!BA2126&lt;&gt;"",月報!BA2126,IF(STEP!J2126&lt;&gt;"",STEP!J2126/24,"")))</f>
        <v/>
      </c>
      <c r="K2126" s="408" t="str">
        <f>IF(STEP!X2126&lt;&gt;"",STEP!X2126,"")</f>
        <v/>
      </c>
      <c r="L2126" s="408" t="str">
        <f>IF(STEP!Y2126&lt;&gt;"",STEP!Y2126,"")</f>
        <v/>
      </c>
      <c r="M2126" s="408" t="str">
        <f>IF(STEP!Z2126&lt;&gt;"",STEP!Z2126,"")</f>
        <v/>
      </c>
      <c r="N2126" s="419" t="str">
        <f>IF(STEP!R2126&lt;&gt;"",STEP!R2126,"")</f>
        <v/>
      </c>
      <c r="O2126" s="420" t="str">
        <f>IF(STEP!S2126&lt;&gt;"",STEP!S2126,"")</f>
        <v/>
      </c>
      <c r="P2126" s="315" t="str">
        <f t="shared" ref="P2126:P2160" si="232">IF(J2126&lt;&gt;"",J2126,"")</f>
        <v/>
      </c>
      <c r="Q2126" s="472">
        <f>SUM(P2126:P2132)</f>
        <v>0</v>
      </c>
      <c r="R2126" s="559" t="str">
        <f>IF(C2126&lt;&gt;"",VLOOKUP(C2126,設定シート!$D$10:$L$109,9,FALSE),"")</f>
        <v/>
      </c>
    </row>
    <row r="2127" spans="2:18">
      <c r="B2127" s="517"/>
      <c r="C2127" s="622" t="str">
        <f>IF(STEP!C2127&lt;&gt;"",STEP!C2127,"")</f>
        <v/>
      </c>
      <c r="D2127" s="409" t="str">
        <f>IF(STEP!D2127&lt;&gt;"",STEP!D2127,"")</f>
        <v/>
      </c>
      <c r="E2127" s="410" t="str">
        <f>IF(STEP!E2127&lt;&gt;"",STEP!E2127,"")</f>
        <v/>
      </c>
      <c r="F2127" s="409" t="str">
        <f>IF(STEP!F2127&lt;&gt;"",STEP!F2127,"")</f>
        <v/>
      </c>
      <c r="G2127" s="508" t="str">
        <f>IF(STEP!C2127&lt;&gt;"",STEP!AD2127,"")</f>
        <v/>
      </c>
      <c r="H2127" s="407" t="str">
        <f>IF(AND(STEP!$G2127="",$J$8&lt;&gt;"ON"),"",IF(月報!AX2127&lt;&gt;"",月報!AX2127,IF(STEP!G2127&lt;&gt;"",STEP!G2127,"")))</f>
        <v/>
      </c>
      <c r="I2127" s="408" t="str">
        <f>IF(AND(STEP!$G2127="",$J$8&lt;&gt;"ON"),"",IF(月報!AZ2127&lt;&gt;"",月報!AZ2127,IF(STEP!H2127&lt;&gt;"",STEP!H2127,"")))</f>
        <v/>
      </c>
      <c r="J2127" s="408" t="str">
        <f>IF(AND(STEP!$G2127="",$J$8&lt;&gt;"ON"),"",IF(月報!BA2127&lt;&gt;"",月報!BA2127,IF(STEP!J2127&lt;&gt;"",STEP!J2127/24,"")))</f>
        <v/>
      </c>
      <c r="K2127" s="421" t="str">
        <f>IF(STEP!X2127&lt;&gt;"",STEP!X2127,"")</f>
        <v/>
      </c>
      <c r="L2127" s="421" t="str">
        <f>IF(STEP!Y2127&lt;&gt;"",STEP!Y2127,"")</f>
        <v/>
      </c>
      <c r="M2127" s="421" t="str">
        <f>IF(STEP!Z2127&lt;&gt;"",STEP!Z2127,"")</f>
        <v/>
      </c>
      <c r="N2127" s="422" t="str">
        <f>IF(STEP!R2127&lt;&gt;"",STEP!R2127,"")</f>
        <v/>
      </c>
      <c r="O2127" s="423" t="str">
        <f>IF(STEP!S2127&lt;&gt;"",STEP!S2127,"")</f>
        <v/>
      </c>
      <c r="P2127" s="316" t="str">
        <f t="shared" si="232"/>
        <v/>
      </c>
      <c r="Q2127" s="336"/>
      <c r="R2127" s="560" t="str">
        <f>R2126</f>
        <v/>
      </c>
    </row>
    <row r="2128" spans="2:18">
      <c r="B2128" s="517"/>
      <c r="C2128" s="622" t="str">
        <f>IF(STEP!C2128&lt;&gt;"",STEP!C2128,"")</f>
        <v/>
      </c>
      <c r="D2128" s="409" t="str">
        <f>IF(STEP!D2128&lt;&gt;"",STEP!D2128,"")</f>
        <v/>
      </c>
      <c r="E2128" s="410" t="str">
        <f>IF(STEP!E2128&lt;&gt;"",STEP!E2128,"")</f>
        <v/>
      </c>
      <c r="F2128" s="409" t="str">
        <f>IF(STEP!F2128&lt;&gt;"",STEP!F2128,"")</f>
        <v/>
      </c>
      <c r="G2128" s="508" t="str">
        <f>IF(STEP!C2128&lt;&gt;"",STEP!AD2128,"")</f>
        <v/>
      </c>
      <c r="H2128" s="407" t="str">
        <f>IF(AND(STEP!$G2128="",$J$8&lt;&gt;"ON"),"",IF(月報!AX2128&lt;&gt;"",月報!AX2128,IF(STEP!G2128&lt;&gt;"",STEP!G2128,"")))</f>
        <v/>
      </c>
      <c r="I2128" s="408" t="str">
        <f>IF(AND(STEP!$G2128="",$J$8&lt;&gt;"ON"),"",IF(月報!AZ2128&lt;&gt;"",月報!AZ2128,IF(STEP!H2128&lt;&gt;"",STEP!H2128,"")))</f>
        <v/>
      </c>
      <c r="J2128" s="408" t="str">
        <f>IF(AND(STEP!$G2128="",$J$8&lt;&gt;"ON"),"",IF(月報!BA2128&lt;&gt;"",月報!BA2128,IF(STEP!J2128&lt;&gt;"",STEP!J2128/24,"")))</f>
        <v/>
      </c>
      <c r="K2128" s="421" t="str">
        <f>IF(STEP!X2128&lt;&gt;"",STEP!X2128,"")</f>
        <v/>
      </c>
      <c r="L2128" s="421" t="str">
        <f>IF(STEP!Y2128&lt;&gt;"",STEP!Y2128,"")</f>
        <v/>
      </c>
      <c r="M2128" s="421" t="str">
        <f>IF(STEP!Z2128&lt;&gt;"",STEP!Z2128,"")</f>
        <v/>
      </c>
      <c r="N2128" s="422" t="str">
        <f>IF(STEP!R2128&lt;&gt;"",STEP!R2128,"")</f>
        <v/>
      </c>
      <c r="O2128" s="423" t="str">
        <f>IF(STEP!S2128&lt;&gt;"",STEP!S2128,"")</f>
        <v/>
      </c>
      <c r="P2128" s="316" t="str">
        <f t="shared" si="232"/>
        <v/>
      </c>
      <c r="Q2128" s="336"/>
      <c r="R2128" s="560" t="str">
        <f t="shared" si="231"/>
        <v/>
      </c>
    </row>
    <row r="2129" spans="2:18">
      <c r="B2129" s="517"/>
      <c r="C2129" s="622" t="str">
        <f>IF(STEP!C2129&lt;&gt;"",STEP!C2129,"")</f>
        <v/>
      </c>
      <c r="D2129" s="409" t="str">
        <f>IF(STEP!D2129&lt;&gt;"",STEP!D2129,"")</f>
        <v/>
      </c>
      <c r="E2129" s="410" t="str">
        <f>IF(STEP!E2129&lt;&gt;"",STEP!E2129,"")</f>
        <v/>
      </c>
      <c r="F2129" s="409" t="str">
        <f>IF(STEP!F2129&lt;&gt;"",STEP!F2129,"")</f>
        <v/>
      </c>
      <c r="G2129" s="508" t="str">
        <f>IF(STEP!C2129&lt;&gt;"",STEP!AD2129,"")</f>
        <v/>
      </c>
      <c r="H2129" s="407" t="str">
        <f>IF(AND(STEP!$G2129="",$J$8&lt;&gt;"ON"),"",IF(月報!AX2129&lt;&gt;"",月報!AX2129,IF(STEP!G2129&lt;&gt;"",STEP!G2129,"")))</f>
        <v/>
      </c>
      <c r="I2129" s="408" t="str">
        <f>IF(AND(STEP!$G2129="",$J$8&lt;&gt;"ON"),"",IF(月報!AZ2129&lt;&gt;"",月報!AZ2129,IF(STEP!H2129&lt;&gt;"",STEP!H2129,"")))</f>
        <v/>
      </c>
      <c r="J2129" s="408" t="str">
        <f>IF(AND(STEP!$G2129="",$J$8&lt;&gt;"ON"),"",IF(月報!BA2129&lt;&gt;"",月報!BA2129,IF(STEP!J2129&lt;&gt;"",STEP!J2129/24,"")))</f>
        <v/>
      </c>
      <c r="K2129" s="421" t="str">
        <f>IF(STEP!X2129&lt;&gt;"",STEP!X2129,"")</f>
        <v/>
      </c>
      <c r="L2129" s="421" t="str">
        <f>IF(STEP!Y2129&lt;&gt;"",STEP!Y2129,"")</f>
        <v/>
      </c>
      <c r="M2129" s="421" t="str">
        <f>IF(STEP!Z2129&lt;&gt;"",STEP!Z2129,"")</f>
        <v/>
      </c>
      <c r="N2129" s="422" t="str">
        <f>IF(STEP!R2129&lt;&gt;"",STEP!R2129,"")</f>
        <v/>
      </c>
      <c r="O2129" s="423" t="str">
        <f>IF(STEP!S2129&lt;&gt;"",STEP!S2129,"")</f>
        <v/>
      </c>
      <c r="P2129" s="316" t="str">
        <f t="shared" si="232"/>
        <v/>
      </c>
      <c r="Q2129" s="336"/>
      <c r="R2129" s="560" t="str">
        <f t="shared" si="231"/>
        <v/>
      </c>
    </row>
    <row r="2130" spans="2:18">
      <c r="B2130" s="517"/>
      <c r="C2130" s="622" t="str">
        <f>IF(STEP!C2130&lt;&gt;"",STEP!C2130,"")</f>
        <v/>
      </c>
      <c r="D2130" s="409" t="str">
        <f>IF(STEP!D2130&lt;&gt;"",STEP!D2130,"")</f>
        <v/>
      </c>
      <c r="E2130" s="410" t="str">
        <f>IF(STEP!E2130&lt;&gt;"",STEP!E2130,"")</f>
        <v/>
      </c>
      <c r="F2130" s="409" t="str">
        <f>IF(STEP!F2130&lt;&gt;"",STEP!F2130,"")</f>
        <v/>
      </c>
      <c r="G2130" s="508" t="str">
        <f>IF(STEP!C2130&lt;&gt;"",STEP!AD2130,"")</f>
        <v/>
      </c>
      <c r="H2130" s="407" t="str">
        <f>IF(AND(STEP!$G2130="",$J$8&lt;&gt;"ON"),"",IF(月報!AX2130&lt;&gt;"",月報!AX2130,IF(STEP!G2130&lt;&gt;"",STEP!G2130,"")))</f>
        <v/>
      </c>
      <c r="I2130" s="408" t="str">
        <f>IF(AND(STEP!$G2130="",$J$8&lt;&gt;"ON"),"",IF(月報!AZ2130&lt;&gt;"",月報!AZ2130,IF(STEP!H2130&lt;&gt;"",STEP!H2130,"")))</f>
        <v/>
      </c>
      <c r="J2130" s="408" t="str">
        <f>IF(AND(STEP!$G2130="",$J$8&lt;&gt;"ON"),"",IF(月報!BA2130&lt;&gt;"",月報!BA2130,IF(STEP!J2130&lt;&gt;"",STEP!J2130/24,"")))</f>
        <v/>
      </c>
      <c r="K2130" s="421" t="str">
        <f>IF(STEP!X2130&lt;&gt;"",STEP!X2130,"")</f>
        <v/>
      </c>
      <c r="L2130" s="421" t="str">
        <f>IF(STEP!Y2130&lt;&gt;"",STEP!Y2130,"")</f>
        <v/>
      </c>
      <c r="M2130" s="421" t="str">
        <f>IF(STEP!Z2130&lt;&gt;"",STEP!Z2130,"")</f>
        <v/>
      </c>
      <c r="N2130" s="422" t="str">
        <f>IF(STEP!R2130&lt;&gt;"",STEP!R2130,"")</f>
        <v/>
      </c>
      <c r="O2130" s="423" t="str">
        <f>IF(STEP!S2130&lt;&gt;"",STEP!S2130,"")</f>
        <v/>
      </c>
      <c r="P2130" s="316" t="str">
        <f t="shared" si="232"/>
        <v/>
      </c>
      <c r="Q2130" s="336"/>
      <c r="R2130" s="560" t="str">
        <f t="shared" si="231"/>
        <v/>
      </c>
    </row>
    <row r="2131" spans="2:18">
      <c r="B2131" s="517"/>
      <c r="C2131" s="622" t="str">
        <f>IF(STEP!C2131&lt;&gt;"",STEP!C2131,"")</f>
        <v/>
      </c>
      <c r="D2131" s="409" t="str">
        <f>IF(STEP!D2131&lt;&gt;"",STEP!D2131,"")</f>
        <v/>
      </c>
      <c r="E2131" s="410" t="str">
        <f>IF(STEP!E2131&lt;&gt;"",STEP!E2131,"")</f>
        <v/>
      </c>
      <c r="F2131" s="409" t="str">
        <f>IF(STEP!F2131&lt;&gt;"",STEP!F2131,"")</f>
        <v/>
      </c>
      <c r="G2131" s="508" t="str">
        <f>IF(STEP!C2131&lt;&gt;"",STEP!AD2131,"")</f>
        <v/>
      </c>
      <c r="H2131" s="407" t="str">
        <f>IF(AND(STEP!$G2131="",$J$8&lt;&gt;"ON"),"",IF(月報!AX2131&lt;&gt;"",月報!AX2131,IF(STEP!G2131&lt;&gt;"",STEP!G2131,"")))</f>
        <v/>
      </c>
      <c r="I2131" s="408" t="str">
        <f>IF(AND(STEP!$G2131="",$J$8&lt;&gt;"ON"),"",IF(月報!AZ2131&lt;&gt;"",月報!AZ2131,IF(STEP!H2131&lt;&gt;"",STEP!H2131,"")))</f>
        <v/>
      </c>
      <c r="J2131" s="408" t="str">
        <f>IF(AND(STEP!$G2131="",$J$8&lt;&gt;"ON"),"",IF(月報!BA2131&lt;&gt;"",月報!BA2131,IF(STEP!J2131&lt;&gt;"",STEP!J2131/24,"")))</f>
        <v/>
      </c>
      <c r="K2131" s="421" t="str">
        <f>IF(STEP!X2131&lt;&gt;"",STEP!X2131,"")</f>
        <v/>
      </c>
      <c r="L2131" s="421" t="str">
        <f>IF(STEP!Y2131&lt;&gt;"",STEP!Y2131,"")</f>
        <v/>
      </c>
      <c r="M2131" s="421" t="str">
        <f>IF(STEP!Z2131&lt;&gt;"",STEP!Z2131,"")</f>
        <v/>
      </c>
      <c r="N2131" s="422" t="str">
        <f>IF(STEP!R2131&lt;&gt;"",STEP!R2131,"")</f>
        <v/>
      </c>
      <c r="O2131" s="423" t="str">
        <f>IF(STEP!S2131&lt;&gt;"",STEP!S2131,"")</f>
        <v/>
      </c>
      <c r="P2131" s="316" t="str">
        <f t="shared" si="232"/>
        <v/>
      </c>
      <c r="Q2131" s="336"/>
      <c r="R2131" s="560" t="str">
        <f t="shared" si="231"/>
        <v/>
      </c>
    </row>
    <row r="2132" spans="2:18">
      <c r="B2132" s="517"/>
      <c r="C2132" s="623" t="str">
        <f>IF(STEP!C2132&lt;&gt;"",STEP!C2132,"")</f>
        <v/>
      </c>
      <c r="D2132" s="411" t="str">
        <f>IF(STEP!D2132&lt;&gt;"",STEP!D2132,"")</f>
        <v/>
      </c>
      <c r="E2132" s="412" t="str">
        <f>IF(STEP!E2132&lt;&gt;"",STEP!E2132,"")</f>
        <v/>
      </c>
      <c r="F2132" s="411" t="str">
        <f>IF(STEP!F2132&lt;&gt;"",STEP!F2132,"")</f>
        <v/>
      </c>
      <c r="G2132" s="413" t="str">
        <f>IF(STEP!C2132&lt;&gt;"",STEP!AD2132,"")</f>
        <v/>
      </c>
      <c r="H2132" s="413" t="str">
        <f>IF(AND(STEP!$G2132="",$J$8&lt;&gt;"ON"),"",IF(月報!AX2132&lt;&gt;"",月報!AX2132,IF(STEP!G2132&lt;&gt;"",STEP!G2132,"")))</f>
        <v/>
      </c>
      <c r="I2132" s="414" t="str">
        <f>IF(AND(STEP!$G2132="",$J$8&lt;&gt;"ON"),"",IF(月報!AZ2132&lt;&gt;"",月報!AZ2132,IF(STEP!H2132&lt;&gt;"",STEP!H2132,"")))</f>
        <v/>
      </c>
      <c r="J2132" s="414" t="str">
        <f>IF(AND(STEP!$G2132="",$J$8&lt;&gt;"ON"),"",IF(月報!BA2132&lt;&gt;"",月報!BA2132,IF(STEP!J2132&lt;&gt;"",STEP!J2132/24,"")))</f>
        <v/>
      </c>
      <c r="K2132" s="414" t="str">
        <f>IF(STEP!X2132&lt;&gt;"",STEP!X2132,"")</f>
        <v/>
      </c>
      <c r="L2132" s="414" t="str">
        <f>IF(STEP!Y2132&lt;&gt;"",STEP!Y2132,"")</f>
        <v/>
      </c>
      <c r="M2132" s="414" t="str">
        <f>IF(STEP!Z2132&lt;&gt;"",STEP!Z2132,"")</f>
        <v/>
      </c>
      <c r="N2132" s="424" t="str">
        <f>IF(STEP!R2132&lt;&gt;"",STEP!R2132,"")</f>
        <v/>
      </c>
      <c r="O2132" s="425" t="str">
        <f>IF(STEP!S2132&lt;&gt;"",STEP!S2132,"")</f>
        <v/>
      </c>
      <c r="P2132" s="317" t="str">
        <f t="shared" si="232"/>
        <v/>
      </c>
      <c r="Q2132" s="473"/>
      <c r="R2132" s="561" t="str">
        <f t="shared" si="231"/>
        <v/>
      </c>
    </row>
    <row r="2133" spans="2:18">
      <c r="B2133" s="517"/>
      <c r="C2133" s="624" t="str">
        <f>IF(STEP!C2133&lt;&gt;"",STEP!C2133,"")</f>
        <v/>
      </c>
      <c r="D2133" s="405" t="str">
        <f>IF(STEP!D2133&lt;&gt;"",STEP!D2133,"")</f>
        <v/>
      </c>
      <c r="E2133" s="406" t="str">
        <f>IF(STEP!E2133&lt;&gt;"",STEP!E2133,"")</f>
        <v/>
      </c>
      <c r="F2133" s="405" t="str">
        <f>IF(STEP!F2133&lt;&gt;"",STEP!F2133,"")</f>
        <v/>
      </c>
      <c r="G2133" s="407" t="str">
        <f>IF(STEP!C2133&lt;&gt;"",STEP!AD2133,"")</f>
        <v/>
      </c>
      <c r="H2133" s="407" t="str">
        <f>IF(AND(STEP!$G2133="",$J$8&lt;&gt;"ON"),"",IF(月報!AX2133&lt;&gt;"",月報!AX2133,IF(STEP!G2133&lt;&gt;"",STEP!G2133,"")))</f>
        <v/>
      </c>
      <c r="I2133" s="408" t="str">
        <f>IF(AND(STEP!$G2133="",$J$8&lt;&gt;"ON"),"",IF(月報!AZ2133&lt;&gt;"",月報!AZ2133,IF(STEP!H2133&lt;&gt;"",STEP!H2133,"")))</f>
        <v/>
      </c>
      <c r="J2133" s="408" t="str">
        <f>IF(AND(STEP!$G2133="",$J$8&lt;&gt;"ON"),"",IF(月報!BA2133&lt;&gt;"",月報!BA2133,IF(STEP!J2133&lt;&gt;"",STEP!J2133/24,"")))</f>
        <v/>
      </c>
      <c r="K2133" s="408" t="str">
        <f>IF(STEP!X2133&lt;&gt;"",STEP!X2133,"")</f>
        <v/>
      </c>
      <c r="L2133" s="408" t="str">
        <f>IF(STEP!Y2133&lt;&gt;"",STEP!Y2133,"")</f>
        <v/>
      </c>
      <c r="M2133" s="408" t="str">
        <f>IF(STEP!Z2133&lt;&gt;"",STEP!Z2133,"")</f>
        <v/>
      </c>
      <c r="N2133" s="419" t="str">
        <f>IF(STEP!R2133&lt;&gt;"",STEP!R2133,"")</f>
        <v/>
      </c>
      <c r="O2133" s="420" t="str">
        <f>IF(STEP!S2133&lt;&gt;"",STEP!S2133,"")</f>
        <v/>
      </c>
      <c r="P2133" s="315" t="str">
        <f t="shared" si="232"/>
        <v/>
      </c>
      <c r="Q2133" s="474">
        <f>SUM(P2133:P2139)</f>
        <v>0</v>
      </c>
      <c r="R2133" s="562" t="str">
        <f t="shared" si="231"/>
        <v/>
      </c>
    </row>
    <row r="2134" spans="2:18">
      <c r="B2134" s="517"/>
      <c r="C2134" s="622" t="str">
        <f>IF(STEP!C2134&lt;&gt;"",STEP!C2134,"")</f>
        <v/>
      </c>
      <c r="D2134" s="409" t="str">
        <f>IF(STEP!D2134&lt;&gt;"",STEP!D2134,"")</f>
        <v/>
      </c>
      <c r="E2134" s="410" t="str">
        <f>IF(STEP!E2134&lt;&gt;"",STEP!E2134,"")</f>
        <v/>
      </c>
      <c r="F2134" s="409" t="str">
        <f>IF(STEP!F2134&lt;&gt;"",STEP!F2134,"")</f>
        <v/>
      </c>
      <c r="G2134" s="508" t="str">
        <f>IF(STEP!C2134&lt;&gt;"",STEP!AD2134,"")</f>
        <v/>
      </c>
      <c r="H2134" s="407" t="str">
        <f>IF(AND(STEP!$G2134="",$J$8&lt;&gt;"ON"),"",IF(月報!AX2134&lt;&gt;"",月報!AX2134,IF(STEP!G2134&lt;&gt;"",STEP!G2134,"")))</f>
        <v/>
      </c>
      <c r="I2134" s="408" t="str">
        <f>IF(AND(STEP!$G2134="",$J$8&lt;&gt;"ON"),"",IF(月報!AZ2134&lt;&gt;"",月報!AZ2134,IF(STEP!H2134&lt;&gt;"",STEP!H2134,"")))</f>
        <v/>
      </c>
      <c r="J2134" s="408" t="str">
        <f>IF(AND(STEP!$G2134="",$J$8&lt;&gt;"ON"),"",IF(月報!BA2134&lt;&gt;"",月報!BA2134,IF(STEP!J2134&lt;&gt;"",STEP!J2134/24,"")))</f>
        <v/>
      </c>
      <c r="K2134" s="421" t="str">
        <f>IF(STEP!X2134&lt;&gt;"",STEP!X2134,"")</f>
        <v/>
      </c>
      <c r="L2134" s="421" t="str">
        <f>IF(STEP!Y2134&lt;&gt;"",STEP!Y2134,"")</f>
        <v/>
      </c>
      <c r="M2134" s="421" t="str">
        <f>IF(STEP!Z2134&lt;&gt;"",STEP!Z2134,"")</f>
        <v/>
      </c>
      <c r="N2134" s="422" t="str">
        <f>IF(STEP!R2134&lt;&gt;"",STEP!R2134,"")</f>
        <v/>
      </c>
      <c r="O2134" s="423" t="str">
        <f>IF(STEP!S2134&lt;&gt;"",STEP!S2134,"")</f>
        <v/>
      </c>
      <c r="P2134" s="316" t="str">
        <f t="shared" si="232"/>
        <v/>
      </c>
      <c r="Q2134" s="336"/>
      <c r="R2134" s="560" t="str">
        <f t="shared" si="231"/>
        <v/>
      </c>
    </row>
    <row r="2135" spans="2:18">
      <c r="B2135" s="517"/>
      <c r="C2135" s="622" t="str">
        <f>IF(STEP!C2135&lt;&gt;"",STEP!C2135,"")</f>
        <v/>
      </c>
      <c r="D2135" s="409" t="str">
        <f>IF(STEP!D2135&lt;&gt;"",STEP!D2135,"")</f>
        <v/>
      </c>
      <c r="E2135" s="410" t="str">
        <f>IF(STEP!E2135&lt;&gt;"",STEP!E2135,"")</f>
        <v/>
      </c>
      <c r="F2135" s="409" t="str">
        <f>IF(STEP!F2135&lt;&gt;"",STEP!F2135,"")</f>
        <v/>
      </c>
      <c r="G2135" s="508" t="str">
        <f>IF(STEP!C2135&lt;&gt;"",STEP!AD2135,"")</f>
        <v/>
      </c>
      <c r="H2135" s="407" t="str">
        <f>IF(AND(STEP!$G2135="",$J$8&lt;&gt;"ON"),"",IF(月報!AX2135&lt;&gt;"",月報!AX2135,IF(STEP!G2135&lt;&gt;"",STEP!G2135,"")))</f>
        <v/>
      </c>
      <c r="I2135" s="408" t="str">
        <f>IF(AND(STEP!$G2135="",$J$8&lt;&gt;"ON"),"",IF(月報!AZ2135&lt;&gt;"",月報!AZ2135,IF(STEP!H2135&lt;&gt;"",STEP!H2135,"")))</f>
        <v/>
      </c>
      <c r="J2135" s="408" t="str">
        <f>IF(AND(STEP!$G2135="",$J$8&lt;&gt;"ON"),"",IF(月報!BA2135&lt;&gt;"",月報!BA2135,IF(STEP!J2135&lt;&gt;"",STEP!J2135/24,"")))</f>
        <v/>
      </c>
      <c r="K2135" s="421" t="str">
        <f>IF(STEP!X2135&lt;&gt;"",STEP!X2135,"")</f>
        <v/>
      </c>
      <c r="L2135" s="421" t="str">
        <f>IF(STEP!Y2135&lt;&gt;"",STEP!Y2135,"")</f>
        <v/>
      </c>
      <c r="M2135" s="421" t="str">
        <f>IF(STEP!Z2135&lt;&gt;"",STEP!Z2135,"")</f>
        <v/>
      </c>
      <c r="N2135" s="422" t="str">
        <f>IF(STEP!R2135&lt;&gt;"",STEP!R2135,"")</f>
        <v/>
      </c>
      <c r="O2135" s="423" t="str">
        <f>IF(STEP!S2135&lt;&gt;"",STEP!S2135,"")</f>
        <v/>
      </c>
      <c r="P2135" s="316" t="str">
        <f t="shared" si="232"/>
        <v/>
      </c>
      <c r="Q2135" s="336"/>
      <c r="R2135" s="560" t="str">
        <f t="shared" si="231"/>
        <v/>
      </c>
    </row>
    <row r="2136" spans="2:18">
      <c r="B2136" s="517"/>
      <c r="C2136" s="622" t="str">
        <f>IF(STEP!C2136&lt;&gt;"",STEP!C2136,"")</f>
        <v/>
      </c>
      <c r="D2136" s="409" t="str">
        <f>IF(STEP!D2136&lt;&gt;"",STEP!D2136,"")</f>
        <v/>
      </c>
      <c r="E2136" s="410" t="str">
        <f>IF(STEP!E2136&lt;&gt;"",STEP!E2136,"")</f>
        <v/>
      </c>
      <c r="F2136" s="409" t="str">
        <f>IF(STEP!F2136&lt;&gt;"",STEP!F2136,"")</f>
        <v/>
      </c>
      <c r="G2136" s="508" t="str">
        <f>IF(STEP!C2136&lt;&gt;"",STEP!AD2136,"")</f>
        <v/>
      </c>
      <c r="H2136" s="407" t="str">
        <f>IF(AND(STEP!$G2136="",$J$8&lt;&gt;"ON"),"",IF(月報!AX2136&lt;&gt;"",月報!AX2136,IF(STEP!G2136&lt;&gt;"",STEP!G2136,"")))</f>
        <v/>
      </c>
      <c r="I2136" s="408" t="str">
        <f>IF(AND(STEP!$G2136="",$J$8&lt;&gt;"ON"),"",IF(月報!AZ2136&lt;&gt;"",月報!AZ2136,IF(STEP!H2136&lt;&gt;"",STEP!H2136,"")))</f>
        <v/>
      </c>
      <c r="J2136" s="408" t="str">
        <f>IF(AND(STEP!$G2136="",$J$8&lt;&gt;"ON"),"",IF(月報!BA2136&lt;&gt;"",月報!BA2136,IF(STEP!J2136&lt;&gt;"",STEP!J2136/24,"")))</f>
        <v/>
      </c>
      <c r="K2136" s="421" t="str">
        <f>IF(STEP!X2136&lt;&gt;"",STEP!X2136,"")</f>
        <v/>
      </c>
      <c r="L2136" s="421" t="str">
        <f>IF(STEP!Y2136&lt;&gt;"",STEP!Y2136,"")</f>
        <v/>
      </c>
      <c r="M2136" s="421" t="str">
        <f>IF(STEP!Z2136&lt;&gt;"",STEP!Z2136,"")</f>
        <v/>
      </c>
      <c r="N2136" s="422" t="str">
        <f>IF(STEP!R2136&lt;&gt;"",STEP!R2136,"")</f>
        <v/>
      </c>
      <c r="O2136" s="423" t="str">
        <f>IF(STEP!S2136&lt;&gt;"",STEP!S2136,"")</f>
        <v/>
      </c>
      <c r="P2136" s="316" t="str">
        <f t="shared" si="232"/>
        <v/>
      </c>
      <c r="Q2136" s="336"/>
      <c r="R2136" s="560" t="str">
        <f t="shared" si="231"/>
        <v/>
      </c>
    </row>
    <row r="2137" spans="2:18">
      <c r="B2137" s="517"/>
      <c r="C2137" s="622" t="str">
        <f>IF(STEP!C2137&lt;&gt;"",STEP!C2137,"")</f>
        <v/>
      </c>
      <c r="D2137" s="409" t="str">
        <f>IF(STEP!D2137&lt;&gt;"",STEP!D2137,"")</f>
        <v/>
      </c>
      <c r="E2137" s="410" t="str">
        <f>IF(STEP!E2137&lt;&gt;"",STEP!E2137,"")</f>
        <v/>
      </c>
      <c r="F2137" s="409" t="str">
        <f>IF(STEP!F2137&lt;&gt;"",STEP!F2137,"")</f>
        <v/>
      </c>
      <c r="G2137" s="508" t="str">
        <f>IF(STEP!C2137&lt;&gt;"",STEP!AD2137,"")</f>
        <v/>
      </c>
      <c r="H2137" s="407" t="str">
        <f>IF(AND(STEP!$G2137="",$J$8&lt;&gt;"ON"),"",IF(月報!AX2137&lt;&gt;"",月報!AX2137,IF(STEP!G2137&lt;&gt;"",STEP!G2137,"")))</f>
        <v/>
      </c>
      <c r="I2137" s="408" t="str">
        <f>IF(AND(STEP!$G2137="",$J$8&lt;&gt;"ON"),"",IF(月報!AZ2137&lt;&gt;"",月報!AZ2137,IF(STEP!H2137&lt;&gt;"",STEP!H2137,"")))</f>
        <v/>
      </c>
      <c r="J2137" s="408" t="str">
        <f>IF(AND(STEP!$G2137="",$J$8&lt;&gt;"ON"),"",IF(月報!BA2137&lt;&gt;"",月報!BA2137,IF(STEP!J2137&lt;&gt;"",STEP!J2137/24,"")))</f>
        <v/>
      </c>
      <c r="K2137" s="421" t="str">
        <f>IF(STEP!X2137&lt;&gt;"",STEP!X2137,"")</f>
        <v/>
      </c>
      <c r="L2137" s="421" t="str">
        <f>IF(STEP!Y2137&lt;&gt;"",STEP!Y2137,"")</f>
        <v/>
      </c>
      <c r="M2137" s="421" t="str">
        <f>IF(STEP!Z2137&lt;&gt;"",STEP!Z2137,"")</f>
        <v/>
      </c>
      <c r="N2137" s="422" t="str">
        <f>IF(STEP!R2137&lt;&gt;"",STEP!R2137,"")</f>
        <v/>
      </c>
      <c r="O2137" s="423" t="str">
        <f>IF(STEP!S2137&lt;&gt;"",STEP!S2137,"")</f>
        <v/>
      </c>
      <c r="P2137" s="316" t="str">
        <f t="shared" si="232"/>
        <v/>
      </c>
      <c r="Q2137" s="336"/>
      <c r="R2137" s="560" t="str">
        <f t="shared" si="231"/>
        <v/>
      </c>
    </row>
    <row r="2138" spans="2:18">
      <c r="B2138" s="517"/>
      <c r="C2138" s="622" t="str">
        <f>IF(STEP!C2138&lt;&gt;"",STEP!C2138,"")</f>
        <v/>
      </c>
      <c r="D2138" s="409" t="str">
        <f>IF(STEP!D2138&lt;&gt;"",STEP!D2138,"")</f>
        <v/>
      </c>
      <c r="E2138" s="410" t="str">
        <f>IF(STEP!E2138&lt;&gt;"",STEP!E2138,"")</f>
        <v/>
      </c>
      <c r="F2138" s="409" t="str">
        <f>IF(STEP!F2138&lt;&gt;"",STEP!F2138,"")</f>
        <v/>
      </c>
      <c r="G2138" s="508" t="str">
        <f>IF(STEP!C2138&lt;&gt;"",STEP!AD2138,"")</f>
        <v/>
      </c>
      <c r="H2138" s="407" t="str">
        <f>IF(AND(STEP!$G2138="",$J$8&lt;&gt;"ON"),"",IF(月報!AX2138&lt;&gt;"",月報!AX2138,IF(STEP!G2138&lt;&gt;"",STEP!G2138,"")))</f>
        <v/>
      </c>
      <c r="I2138" s="408" t="str">
        <f>IF(AND(STEP!$G2138="",$J$8&lt;&gt;"ON"),"",IF(月報!AZ2138&lt;&gt;"",月報!AZ2138,IF(STEP!H2138&lt;&gt;"",STEP!H2138,"")))</f>
        <v/>
      </c>
      <c r="J2138" s="408" t="str">
        <f>IF(AND(STEP!$G2138="",$J$8&lt;&gt;"ON"),"",IF(月報!BA2138&lt;&gt;"",月報!BA2138,IF(STEP!J2138&lt;&gt;"",STEP!J2138/24,"")))</f>
        <v/>
      </c>
      <c r="K2138" s="421" t="str">
        <f>IF(STEP!X2138&lt;&gt;"",STEP!X2138,"")</f>
        <v/>
      </c>
      <c r="L2138" s="421" t="str">
        <f>IF(STEP!Y2138&lt;&gt;"",STEP!Y2138,"")</f>
        <v/>
      </c>
      <c r="M2138" s="421" t="str">
        <f>IF(STEP!Z2138&lt;&gt;"",STEP!Z2138,"")</f>
        <v/>
      </c>
      <c r="N2138" s="422" t="str">
        <f>IF(STEP!R2138&lt;&gt;"",STEP!R2138,"")</f>
        <v/>
      </c>
      <c r="O2138" s="423" t="str">
        <f>IF(STEP!S2138&lt;&gt;"",STEP!S2138,"")</f>
        <v/>
      </c>
      <c r="P2138" s="316" t="str">
        <f t="shared" si="232"/>
        <v/>
      </c>
      <c r="Q2138" s="336"/>
      <c r="R2138" s="560" t="str">
        <f t="shared" si="231"/>
        <v/>
      </c>
    </row>
    <row r="2139" spans="2:18">
      <c r="B2139" s="517"/>
      <c r="C2139" s="623" t="str">
        <f>IF(STEP!C2139&lt;&gt;"",STEP!C2139,"")</f>
        <v/>
      </c>
      <c r="D2139" s="411" t="str">
        <f>IF(STEP!D2139&lt;&gt;"",STEP!D2139,"")</f>
        <v/>
      </c>
      <c r="E2139" s="412" t="str">
        <f>IF(STEP!E2139&lt;&gt;"",STEP!E2139,"")</f>
        <v/>
      </c>
      <c r="F2139" s="411" t="str">
        <f>IF(STEP!F2139&lt;&gt;"",STEP!F2139,"")</f>
        <v/>
      </c>
      <c r="G2139" s="413" t="str">
        <f>IF(STEP!C2139&lt;&gt;"",STEP!AD2139,"")</f>
        <v/>
      </c>
      <c r="H2139" s="413" t="str">
        <f>IF(AND(STEP!$G2139="",$J$8&lt;&gt;"ON"),"",IF(月報!AX2139&lt;&gt;"",月報!AX2139,IF(STEP!G2139&lt;&gt;"",STEP!G2139,"")))</f>
        <v/>
      </c>
      <c r="I2139" s="414" t="str">
        <f>IF(AND(STEP!$G2139="",$J$8&lt;&gt;"ON"),"",IF(月報!AZ2139&lt;&gt;"",月報!AZ2139,IF(STEP!H2139&lt;&gt;"",STEP!H2139,"")))</f>
        <v/>
      </c>
      <c r="J2139" s="414" t="str">
        <f>IF(AND(STEP!$G2139="",$J$8&lt;&gt;"ON"),"",IF(月報!BA2139&lt;&gt;"",月報!BA2139,IF(STEP!J2139&lt;&gt;"",STEP!J2139/24,"")))</f>
        <v/>
      </c>
      <c r="K2139" s="414" t="str">
        <f>IF(STEP!X2139&lt;&gt;"",STEP!X2139,"")</f>
        <v/>
      </c>
      <c r="L2139" s="414" t="str">
        <f>IF(STEP!Y2139&lt;&gt;"",STEP!Y2139,"")</f>
        <v/>
      </c>
      <c r="M2139" s="414" t="str">
        <f>IF(STEP!Z2139&lt;&gt;"",STEP!Z2139,"")</f>
        <v/>
      </c>
      <c r="N2139" s="424" t="str">
        <f>IF(STEP!R2139&lt;&gt;"",STEP!R2139,"")</f>
        <v/>
      </c>
      <c r="O2139" s="425" t="str">
        <f>IF(STEP!S2139&lt;&gt;"",STEP!S2139,"")</f>
        <v/>
      </c>
      <c r="P2139" s="317" t="str">
        <f t="shared" si="232"/>
        <v/>
      </c>
      <c r="Q2139" s="473"/>
      <c r="R2139" s="561" t="str">
        <f t="shared" si="231"/>
        <v/>
      </c>
    </row>
    <row r="2140" spans="2:18">
      <c r="B2140" s="517"/>
      <c r="C2140" s="624" t="str">
        <f>IF(STEP!C2140&lt;&gt;"",STEP!C2140,"")</f>
        <v/>
      </c>
      <c r="D2140" s="405" t="str">
        <f>IF(STEP!D2140&lt;&gt;"",STEP!D2140,"")</f>
        <v/>
      </c>
      <c r="E2140" s="406" t="str">
        <f>IF(STEP!E2140&lt;&gt;"",STEP!E2140,"")</f>
        <v/>
      </c>
      <c r="F2140" s="405" t="str">
        <f>IF(STEP!F2140&lt;&gt;"",STEP!F2140,"")</f>
        <v/>
      </c>
      <c r="G2140" s="407" t="str">
        <f>IF(STEP!C2140&lt;&gt;"",STEP!AD2140,"")</f>
        <v/>
      </c>
      <c r="H2140" s="407" t="str">
        <f>IF(AND(STEP!$G2140="",$J$8&lt;&gt;"ON"),"",IF(月報!AX2140&lt;&gt;"",月報!AX2140,IF(STEP!G2140&lt;&gt;"",STEP!G2140,"")))</f>
        <v/>
      </c>
      <c r="I2140" s="408" t="str">
        <f>IF(AND(STEP!$G2140="",$J$8&lt;&gt;"ON"),"",IF(月報!AZ2140&lt;&gt;"",月報!AZ2140,IF(STEP!H2140&lt;&gt;"",STEP!H2140,"")))</f>
        <v/>
      </c>
      <c r="J2140" s="408" t="str">
        <f>IF(AND(STEP!$G2140="",$J$8&lt;&gt;"ON"),"",IF(月報!BA2140&lt;&gt;"",月報!BA2140,IF(STEP!J2140&lt;&gt;"",STEP!J2140/24,"")))</f>
        <v/>
      </c>
      <c r="K2140" s="408" t="str">
        <f>IF(STEP!X2140&lt;&gt;"",STEP!X2140,"")</f>
        <v/>
      </c>
      <c r="L2140" s="408" t="str">
        <f>IF(STEP!Y2140&lt;&gt;"",STEP!Y2140,"")</f>
        <v/>
      </c>
      <c r="M2140" s="408" t="str">
        <f>IF(STEP!Z2140&lt;&gt;"",STEP!Z2140,"")</f>
        <v/>
      </c>
      <c r="N2140" s="419" t="str">
        <f>IF(STEP!R2140&lt;&gt;"",STEP!R2140,"")</f>
        <v/>
      </c>
      <c r="O2140" s="420" t="str">
        <f>IF(STEP!S2140&lt;&gt;"",STEP!S2140,"")</f>
        <v/>
      </c>
      <c r="P2140" s="315" t="str">
        <f t="shared" si="232"/>
        <v/>
      </c>
      <c r="Q2140" s="474">
        <f>SUM(P2140:P2146)</f>
        <v>0</v>
      </c>
      <c r="R2140" s="562" t="str">
        <f t="shared" si="231"/>
        <v/>
      </c>
    </row>
    <row r="2141" spans="2:18">
      <c r="B2141" s="517"/>
      <c r="C2141" s="622" t="str">
        <f>IF(STEP!C2141&lt;&gt;"",STEP!C2141,"")</f>
        <v/>
      </c>
      <c r="D2141" s="409" t="str">
        <f>IF(STEP!D2141&lt;&gt;"",STEP!D2141,"")</f>
        <v/>
      </c>
      <c r="E2141" s="410" t="str">
        <f>IF(STEP!E2141&lt;&gt;"",STEP!E2141,"")</f>
        <v/>
      </c>
      <c r="F2141" s="409" t="str">
        <f>IF(STEP!F2141&lt;&gt;"",STEP!F2141,"")</f>
        <v/>
      </c>
      <c r="G2141" s="508" t="str">
        <f>IF(STEP!C2141&lt;&gt;"",STEP!AD2141,"")</f>
        <v/>
      </c>
      <c r="H2141" s="407" t="str">
        <f>IF(AND(STEP!$G2141="",$J$8&lt;&gt;"ON"),"",IF(月報!AX2141&lt;&gt;"",月報!AX2141,IF(STEP!G2141&lt;&gt;"",STEP!G2141,"")))</f>
        <v/>
      </c>
      <c r="I2141" s="408" t="str">
        <f>IF(AND(STEP!$G2141="",$J$8&lt;&gt;"ON"),"",IF(月報!AZ2141&lt;&gt;"",月報!AZ2141,IF(STEP!H2141&lt;&gt;"",STEP!H2141,"")))</f>
        <v/>
      </c>
      <c r="J2141" s="408" t="str">
        <f>IF(AND(STEP!$G2141="",$J$8&lt;&gt;"ON"),"",IF(月報!BA2141&lt;&gt;"",月報!BA2141,IF(STEP!J2141&lt;&gt;"",STEP!J2141/24,"")))</f>
        <v/>
      </c>
      <c r="K2141" s="421" t="str">
        <f>IF(STEP!X2141&lt;&gt;"",STEP!X2141,"")</f>
        <v/>
      </c>
      <c r="L2141" s="421" t="str">
        <f>IF(STEP!Y2141&lt;&gt;"",STEP!Y2141,"")</f>
        <v/>
      </c>
      <c r="M2141" s="421" t="str">
        <f>IF(STEP!Z2141&lt;&gt;"",STEP!Z2141,"")</f>
        <v/>
      </c>
      <c r="N2141" s="422" t="str">
        <f>IF(STEP!R2141&lt;&gt;"",STEP!R2141,"")</f>
        <v/>
      </c>
      <c r="O2141" s="423" t="str">
        <f>IF(STEP!S2141&lt;&gt;"",STEP!S2141,"")</f>
        <v/>
      </c>
      <c r="P2141" s="316" t="str">
        <f t="shared" si="232"/>
        <v/>
      </c>
      <c r="Q2141" s="336"/>
      <c r="R2141" s="560" t="str">
        <f t="shared" si="231"/>
        <v/>
      </c>
    </row>
    <row r="2142" spans="2:18">
      <c r="B2142" s="517"/>
      <c r="C2142" s="622" t="str">
        <f>IF(STEP!C2142&lt;&gt;"",STEP!C2142,"")</f>
        <v/>
      </c>
      <c r="D2142" s="409" t="str">
        <f>IF(STEP!D2142&lt;&gt;"",STEP!D2142,"")</f>
        <v/>
      </c>
      <c r="E2142" s="410" t="str">
        <f>IF(STEP!E2142&lt;&gt;"",STEP!E2142,"")</f>
        <v/>
      </c>
      <c r="F2142" s="409" t="str">
        <f>IF(STEP!F2142&lt;&gt;"",STEP!F2142,"")</f>
        <v/>
      </c>
      <c r="G2142" s="508" t="str">
        <f>IF(STEP!C2142&lt;&gt;"",STEP!AD2142,"")</f>
        <v/>
      </c>
      <c r="H2142" s="407" t="str">
        <f>IF(AND(STEP!$G2142="",$J$8&lt;&gt;"ON"),"",IF(月報!AX2142&lt;&gt;"",月報!AX2142,IF(STEP!G2142&lt;&gt;"",STEP!G2142,"")))</f>
        <v/>
      </c>
      <c r="I2142" s="408" t="str">
        <f>IF(AND(STEP!$G2142="",$J$8&lt;&gt;"ON"),"",IF(月報!AZ2142&lt;&gt;"",月報!AZ2142,IF(STEP!H2142&lt;&gt;"",STEP!H2142,"")))</f>
        <v/>
      </c>
      <c r="J2142" s="408" t="str">
        <f>IF(AND(STEP!$G2142="",$J$8&lt;&gt;"ON"),"",IF(月報!BA2142&lt;&gt;"",月報!BA2142,IF(STEP!J2142&lt;&gt;"",STEP!J2142/24,"")))</f>
        <v/>
      </c>
      <c r="K2142" s="421" t="str">
        <f>IF(STEP!X2142&lt;&gt;"",STEP!X2142,"")</f>
        <v/>
      </c>
      <c r="L2142" s="421" t="str">
        <f>IF(STEP!Y2142&lt;&gt;"",STEP!Y2142,"")</f>
        <v/>
      </c>
      <c r="M2142" s="421" t="str">
        <f>IF(STEP!Z2142&lt;&gt;"",STEP!Z2142,"")</f>
        <v/>
      </c>
      <c r="N2142" s="422" t="str">
        <f>IF(STEP!R2142&lt;&gt;"",STEP!R2142,"")</f>
        <v/>
      </c>
      <c r="O2142" s="423" t="str">
        <f>IF(STEP!S2142&lt;&gt;"",STEP!S2142,"")</f>
        <v/>
      </c>
      <c r="P2142" s="316" t="str">
        <f t="shared" si="232"/>
        <v/>
      </c>
      <c r="Q2142" s="336"/>
      <c r="R2142" s="560" t="str">
        <f t="shared" si="231"/>
        <v/>
      </c>
    </row>
    <row r="2143" spans="2:18">
      <c r="B2143" s="517"/>
      <c r="C2143" s="622" t="str">
        <f>IF(STEP!C2143&lt;&gt;"",STEP!C2143,"")</f>
        <v/>
      </c>
      <c r="D2143" s="409" t="str">
        <f>IF(STEP!D2143&lt;&gt;"",STEP!D2143,"")</f>
        <v/>
      </c>
      <c r="E2143" s="410" t="str">
        <f>IF(STEP!E2143&lt;&gt;"",STEP!E2143,"")</f>
        <v/>
      </c>
      <c r="F2143" s="409" t="str">
        <f>IF(STEP!F2143&lt;&gt;"",STEP!F2143,"")</f>
        <v/>
      </c>
      <c r="G2143" s="508" t="str">
        <f>IF(STEP!C2143&lt;&gt;"",STEP!AD2143,"")</f>
        <v/>
      </c>
      <c r="H2143" s="407" t="str">
        <f>IF(AND(STEP!$G2143="",$J$8&lt;&gt;"ON"),"",IF(月報!AX2143&lt;&gt;"",月報!AX2143,IF(STEP!G2143&lt;&gt;"",STEP!G2143,"")))</f>
        <v/>
      </c>
      <c r="I2143" s="408" t="str">
        <f>IF(AND(STEP!$G2143="",$J$8&lt;&gt;"ON"),"",IF(月報!AZ2143&lt;&gt;"",月報!AZ2143,IF(STEP!H2143&lt;&gt;"",STEP!H2143,"")))</f>
        <v/>
      </c>
      <c r="J2143" s="408" t="str">
        <f>IF(AND(STEP!$G2143="",$J$8&lt;&gt;"ON"),"",IF(月報!BA2143&lt;&gt;"",月報!BA2143,IF(STEP!J2143&lt;&gt;"",STEP!J2143/24,"")))</f>
        <v/>
      </c>
      <c r="K2143" s="421" t="str">
        <f>IF(STEP!X2143&lt;&gt;"",STEP!X2143,"")</f>
        <v/>
      </c>
      <c r="L2143" s="421" t="str">
        <f>IF(STEP!Y2143&lt;&gt;"",STEP!Y2143,"")</f>
        <v/>
      </c>
      <c r="M2143" s="421" t="str">
        <f>IF(STEP!Z2143&lt;&gt;"",STEP!Z2143,"")</f>
        <v/>
      </c>
      <c r="N2143" s="422" t="str">
        <f>IF(STEP!R2143&lt;&gt;"",STEP!R2143,"")</f>
        <v/>
      </c>
      <c r="O2143" s="423" t="str">
        <f>IF(STEP!S2143&lt;&gt;"",STEP!S2143,"")</f>
        <v/>
      </c>
      <c r="P2143" s="316" t="str">
        <f t="shared" si="232"/>
        <v/>
      </c>
      <c r="Q2143" s="336"/>
      <c r="R2143" s="560" t="str">
        <f t="shared" si="231"/>
        <v/>
      </c>
    </row>
    <row r="2144" spans="2:18">
      <c r="B2144" s="517"/>
      <c r="C2144" s="622" t="str">
        <f>IF(STEP!C2144&lt;&gt;"",STEP!C2144,"")</f>
        <v/>
      </c>
      <c r="D2144" s="409" t="str">
        <f>IF(STEP!D2144&lt;&gt;"",STEP!D2144,"")</f>
        <v/>
      </c>
      <c r="E2144" s="410" t="str">
        <f>IF(STEP!E2144&lt;&gt;"",STEP!E2144,"")</f>
        <v/>
      </c>
      <c r="F2144" s="409" t="str">
        <f>IF(STEP!F2144&lt;&gt;"",STEP!F2144,"")</f>
        <v/>
      </c>
      <c r="G2144" s="508" t="str">
        <f>IF(STEP!C2144&lt;&gt;"",STEP!AD2144,"")</f>
        <v/>
      </c>
      <c r="H2144" s="407" t="str">
        <f>IF(AND(STEP!$G2144="",$J$8&lt;&gt;"ON"),"",IF(月報!AX2144&lt;&gt;"",月報!AX2144,IF(STEP!G2144&lt;&gt;"",STEP!G2144,"")))</f>
        <v/>
      </c>
      <c r="I2144" s="408" t="str">
        <f>IF(AND(STEP!$G2144="",$J$8&lt;&gt;"ON"),"",IF(月報!AZ2144&lt;&gt;"",月報!AZ2144,IF(STEP!H2144&lt;&gt;"",STEP!H2144,"")))</f>
        <v/>
      </c>
      <c r="J2144" s="408" t="str">
        <f>IF(AND(STEP!$G2144="",$J$8&lt;&gt;"ON"),"",IF(月報!BA2144&lt;&gt;"",月報!BA2144,IF(STEP!J2144&lt;&gt;"",STEP!J2144/24,"")))</f>
        <v/>
      </c>
      <c r="K2144" s="421" t="str">
        <f>IF(STEP!X2144&lt;&gt;"",STEP!X2144,"")</f>
        <v/>
      </c>
      <c r="L2144" s="421" t="str">
        <f>IF(STEP!Y2144&lt;&gt;"",STEP!Y2144,"")</f>
        <v/>
      </c>
      <c r="M2144" s="421" t="str">
        <f>IF(STEP!Z2144&lt;&gt;"",STEP!Z2144,"")</f>
        <v/>
      </c>
      <c r="N2144" s="422" t="str">
        <f>IF(STEP!R2144&lt;&gt;"",STEP!R2144,"")</f>
        <v/>
      </c>
      <c r="O2144" s="423" t="str">
        <f>IF(STEP!S2144&lt;&gt;"",STEP!S2144,"")</f>
        <v/>
      </c>
      <c r="P2144" s="316" t="str">
        <f t="shared" si="232"/>
        <v/>
      </c>
      <c r="Q2144" s="336"/>
      <c r="R2144" s="560" t="str">
        <f t="shared" si="231"/>
        <v/>
      </c>
    </row>
    <row r="2145" spans="2:18">
      <c r="B2145" s="517"/>
      <c r="C2145" s="622" t="str">
        <f>IF(STEP!C2145&lt;&gt;"",STEP!C2145,"")</f>
        <v/>
      </c>
      <c r="D2145" s="409" t="str">
        <f>IF(STEP!D2145&lt;&gt;"",STEP!D2145,"")</f>
        <v/>
      </c>
      <c r="E2145" s="410" t="str">
        <f>IF(STEP!E2145&lt;&gt;"",STEP!E2145,"")</f>
        <v/>
      </c>
      <c r="F2145" s="409" t="str">
        <f>IF(STEP!F2145&lt;&gt;"",STEP!F2145,"")</f>
        <v/>
      </c>
      <c r="G2145" s="508" t="str">
        <f>IF(STEP!C2145&lt;&gt;"",STEP!AD2145,"")</f>
        <v/>
      </c>
      <c r="H2145" s="407" t="str">
        <f>IF(AND(STEP!$G2145="",$J$8&lt;&gt;"ON"),"",IF(月報!AX2145&lt;&gt;"",月報!AX2145,IF(STEP!G2145&lt;&gt;"",STEP!G2145,"")))</f>
        <v/>
      </c>
      <c r="I2145" s="408" t="str">
        <f>IF(AND(STEP!$G2145="",$J$8&lt;&gt;"ON"),"",IF(月報!AZ2145&lt;&gt;"",月報!AZ2145,IF(STEP!H2145&lt;&gt;"",STEP!H2145,"")))</f>
        <v/>
      </c>
      <c r="J2145" s="408" t="str">
        <f>IF(AND(STEP!$G2145="",$J$8&lt;&gt;"ON"),"",IF(月報!BA2145&lt;&gt;"",月報!BA2145,IF(STEP!J2145&lt;&gt;"",STEP!J2145/24,"")))</f>
        <v/>
      </c>
      <c r="K2145" s="421" t="str">
        <f>IF(STEP!X2145&lt;&gt;"",STEP!X2145,"")</f>
        <v/>
      </c>
      <c r="L2145" s="421" t="str">
        <f>IF(STEP!Y2145&lt;&gt;"",STEP!Y2145,"")</f>
        <v/>
      </c>
      <c r="M2145" s="421" t="str">
        <f>IF(STEP!Z2145&lt;&gt;"",STEP!Z2145,"")</f>
        <v/>
      </c>
      <c r="N2145" s="422" t="str">
        <f>IF(STEP!R2145&lt;&gt;"",STEP!R2145,"")</f>
        <v/>
      </c>
      <c r="O2145" s="423" t="str">
        <f>IF(STEP!S2145&lt;&gt;"",STEP!S2145,"")</f>
        <v/>
      </c>
      <c r="P2145" s="316" t="str">
        <f t="shared" si="232"/>
        <v/>
      </c>
      <c r="Q2145" s="336"/>
      <c r="R2145" s="560" t="str">
        <f t="shared" si="231"/>
        <v/>
      </c>
    </row>
    <row r="2146" spans="2:18">
      <c r="B2146" s="517"/>
      <c r="C2146" s="623" t="str">
        <f>IF(STEP!C2146&lt;&gt;"",STEP!C2146,"")</f>
        <v/>
      </c>
      <c r="D2146" s="411" t="str">
        <f>IF(STEP!D2146&lt;&gt;"",STEP!D2146,"")</f>
        <v/>
      </c>
      <c r="E2146" s="412" t="str">
        <f>IF(STEP!E2146&lt;&gt;"",STEP!E2146,"")</f>
        <v/>
      </c>
      <c r="F2146" s="411" t="str">
        <f>IF(STEP!F2146&lt;&gt;"",STEP!F2146,"")</f>
        <v/>
      </c>
      <c r="G2146" s="413" t="str">
        <f>IF(STEP!C2146&lt;&gt;"",STEP!AD2146,"")</f>
        <v/>
      </c>
      <c r="H2146" s="413" t="str">
        <f>IF(AND(STEP!$G2146="",$J$8&lt;&gt;"ON"),"",IF(月報!AX2146&lt;&gt;"",月報!AX2146,IF(STEP!G2146&lt;&gt;"",STEP!G2146,"")))</f>
        <v/>
      </c>
      <c r="I2146" s="414" t="str">
        <f>IF(AND(STEP!$G2146="",$J$8&lt;&gt;"ON"),"",IF(月報!AZ2146&lt;&gt;"",月報!AZ2146,IF(STEP!H2146&lt;&gt;"",STEP!H2146,"")))</f>
        <v/>
      </c>
      <c r="J2146" s="414" t="str">
        <f>IF(AND(STEP!$G2146="",$J$8&lt;&gt;"ON"),"",IF(月報!BA2146&lt;&gt;"",月報!BA2146,IF(STEP!J2146&lt;&gt;"",STEP!J2146/24,"")))</f>
        <v/>
      </c>
      <c r="K2146" s="414" t="str">
        <f>IF(STEP!X2146&lt;&gt;"",STEP!X2146,"")</f>
        <v/>
      </c>
      <c r="L2146" s="414" t="str">
        <f>IF(STEP!Y2146&lt;&gt;"",STEP!Y2146,"")</f>
        <v/>
      </c>
      <c r="M2146" s="414" t="str">
        <f>IF(STEP!Z2146&lt;&gt;"",STEP!Z2146,"")</f>
        <v/>
      </c>
      <c r="N2146" s="424" t="str">
        <f>IF(STEP!R2146&lt;&gt;"",STEP!R2146,"")</f>
        <v/>
      </c>
      <c r="O2146" s="425" t="str">
        <f>IF(STEP!S2146&lt;&gt;"",STEP!S2146,"")</f>
        <v/>
      </c>
      <c r="P2146" s="317" t="str">
        <f t="shared" si="232"/>
        <v/>
      </c>
      <c r="Q2146" s="473"/>
      <c r="R2146" s="561" t="str">
        <f t="shared" si="231"/>
        <v/>
      </c>
    </row>
    <row r="2147" spans="2:18">
      <c r="B2147" s="517"/>
      <c r="C2147" s="624" t="str">
        <f>IF(STEP!C2147&lt;&gt;"",STEP!C2147,"")</f>
        <v/>
      </c>
      <c r="D2147" s="405" t="str">
        <f>IF(STEP!D2147&lt;&gt;"",STEP!D2147,"")</f>
        <v/>
      </c>
      <c r="E2147" s="406" t="str">
        <f>IF(STEP!E2147&lt;&gt;"",STEP!E2147,"")</f>
        <v/>
      </c>
      <c r="F2147" s="405" t="str">
        <f>IF(STEP!F2147&lt;&gt;"",STEP!F2147,"")</f>
        <v/>
      </c>
      <c r="G2147" s="407" t="str">
        <f>IF(STEP!C2147&lt;&gt;"",STEP!AD2147,"")</f>
        <v/>
      </c>
      <c r="H2147" s="407" t="str">
        <f>IF(AND(STEP!$G2147="",$J$8&lt;&gt;"ON"),"",IF(月報!AX2147&lt;&gt;"",月報!AX2147,IF(STEP!G2147&lt;&gt;"",STEP!G2147,"")))</f>
        <v/>
      </c>
      <c r="I2147" s="408" t="str">
        <f>IF(AND(STEP!$G2147="",$J$8&lt;&gt;"ON"),"",IF(月報!AZ2147&lt;&gt;"",月報!AZ2147,IF(STEP!H2147&lt;&gt;"",STEP!H2147,"")))</f>
        <v/>
      </c>
      <c r="J2147" s="408" t="str">
        <f>IF(AND(STEP!$G2147="",$J$8&lt;&gt;"ON"),"",IF(月報!BA2147&lt;&gt;"",月報!BA2147,IF(STEP!J2147&lt;&gt;"",STEP!J2147/24,"")))</f>
        <v/>
      </c>
      <c r="K2147" s="408" t="str">
        <f>IF(STEP!X2147&lt;&gt;"",STEP!X2147,"")</f>
        <v/>
      </c>
      <c r="L2147" s="408" t="str">
        <f>IF(STEP!Y2147&lt;&gt;"",STEP!Y2147,"")</f>
        <v/>
      </c>
      <c r="M2147" s="408" t="str">
        <f>IF(STEP!Z2147&lt;&gt;"",STEP!Z2147,"")</f>
        <v/>
      </c>
      <c r="N2147" s="419" t="str">
        <f>IF(STEP!R2147&lt;&gt;"",STEP!R2147,"")</f>
        <v/>
      </c>
      <c r="O2147" s="420" t="str">
        <f>IF(STEP!S2147&lt;&gt;"",STEP!S2147,"")</f>
        <v/>
      </c>
      <c r="P2147" s="315" t="str">
        <f t="shared" si="232"/>
        <v/>
      </c>
      <c r="Q2147" s="474">
        <f>SUM(P2147:P2153)</f>
        <v>0</v>
      </c>
      <c r="R2147" s="562" t="str">
        <f t="shared" si="231"/>
        <v/>
      </c>
    </row>
    <row r="2148" spans="2:18">
      <c r="B2148" s="517"/>
      <c r="C2148" s="622" t="str">
        <f>IF(STEP!C2148&lt;&gt;"",STEP!C2148,"")</f>
        <v/>
      </c>
      <c r="D2148" s="409" t="str">
        <f>IF(STEP!D2148&lt;&gt;"",STEP!D2148,"")</f>
        <v/>
      </c>
      <c r="E2148" s="410" t="str">
        <f>IF(STEP!E2148&lt;&gt;"",STEP!E2148,"")</f>
        <v/>
      </c>
      <c r="F2148" s="409" t="str">
        <f>IF(STEP!F2148&lt;&gt;"",STEP!F2148,"")</f>
        <v/>
      </c>
      <c r="G2148" s="508" t="str">
        <f>IF(STEP!C2148&lt;&gt;"",STEP!AD2148,"")</f>
        <v/>
      </c>
      <c r="H2148" s="407" t="str">
        <f>IF(AND(STEP!$G2148="",$J$8&lt;&gt;"ON"),"",IF(月報!AX2148&lt;&gt;"",月報!AX2148,IF(STEP!G2148&lt;&gt;"",STEP!G2148,"")))</f>
        <v/>
      </c>
      <c r="I2148" s="408" t="str">
        <f>IF(AND(STEP!$G2148="",$J$8&lt;&gt;"ON"),"",IF(月報!AZ2148&lt;&gt;"",月報!AZ2148,IF(STEP!H2148&lt;&gt;"",STEP!H2148,"")))</f>
        <v/>
      </c>
      <c r="J2148" s="408" t="str">
        <f>IF(AND(STEP!$G2148="",$J$8&lt;&gt;"ON"),"",IF(月報!BA2148&lt;&gt;"",月報!BA2148,IF(STEP!J2148&lt;&gt;"",STEP!J2148/24,"")))</f>
        <v/>
      </c>
      <c r="K2148" s="421" t="str">
        <f>IF(STEP!X2148&lt;&gt;"",STEP!X2148,"")</f>
        <v/>
      </c>
      <c r="L2148" s="421" t="str">
        <f>IF(STEP!Y2148&lt;&gt;"",STEP!Y2148,"")</f>
        <v/>
      </c>
      <c r="M2148" s="421" t="str">
        <f>IF(STEP!Z2148&lt;&gt;"",STEP!Z2148,"")</f>
        <v/>
      </c>
      <c r="N2148" s="422" t="str">
        <f>IF(STEP!R2148&lt;&gt;"",STEP!R2148,"")</f>
        <v/>
      </c>
      <c r="O2148" s="423" t="str">
        <f>IF(STEP!S2148&lt;&gt;"",STEP!S2148,"")</f>
        <v/>
      </c>
      <c r="P2148" s="316" t="str">
        <f t="shared" si="232"/>
        <v/>
      </c>
      <c r="Q2148" s="336"/>
      <c r="R2148" s="560" t="str">
        <f t="shared" si="231"/>
        <v/>
      </c>
    </row>
    <row r="2149" spans="2:18">
      <c r="B2149" s="517"/>
      <c r="C2149" s="622" t="str">
        <f>IF(STEP!C2149&lt;&gt;"",STEP!C2149,"")</f>
        <v/>
      </c>
      <c r="D2149" s="409" t="str">
        <f>IF(STEP!D2149&lt;&gt;"",STEP!D2149,"")</f>
        <v/>
      </c>
      <c r="E2149" s="410" t="str">
        <f>IF(STEP!E2149&lt;&gt;"",STEP!E2149,"")</f>
        <v/>
      </c>
      <c r="F2149" s="409" t="str">
        <f>IF(STEP!F2149&lt;&gt;"",STEP!F2149,"")</f>
        <v/>
      </c>
      <c r="G2149" s="508" t="str">
        <f>IF(STEP!C2149&lt;&gt;"",STEP!AD2149,"")</f>
        <v/>
      </c>
      <c r="H2149" s="407" t="str">
        <f>IF(AND(STEP!$G2149="",$J$8&lt;&gt;"ON"),"",IF(月報!AX2149&lt;&gt;"",月報!AX2149,IF(STEP!G2149&lt;&gt;"",STEP!G2149,"")))</f>
        <v/>
      </c>
      <c r="I2149" s="408" t="str">
        <f>IF(AND(STEP!$G2149="",$J$8&lt;&gt;"ON"),"",IF(月報!AZ2149&lt;&gt;"",月報!AZ2149,IF(STEP!H2149&lt;&gt;"",STEP!H2149,"")))</f>
        <v/>
      </c>
      <c r="J2149" s="408" t="str">
        <f>IF(AND(STEP!$G2149="",$J$8&lt;&gt;"ON"),"",IF(月報!BA2149&lt;&gt;"",月報!BA2149,IF(STEP!J2149&lt;&gt;"",STEP!J2149/24,"")))</f>
        <v/>
      </c>
      <c r="K2149" s="421" t="str">
        <f>IF(STEP!X2149&lt;&gt;"",STEP!X2149,"")</f>
        <v/>
      </c>
      <c r="L2149" s="421" t="str">
        <f>IF(STEP!Y2149&lt;&gt;"",STEP!Y2149,"")</f>
        <v/>
      </c>
      <c r="M2149" s="421" t="str">
        <f>IF(STEP!Z2149&lt;&gt;"",STEP!Z2149,"")</f>
        <v/>
      </c>
      <c r="N2149" s="422" t="str">
        <f>IF(STEP!R2149&lt;&gt;"",STEP!R2149,"")</f>
        <v/>
      </c>
      <c r="O2149" s="423" t="str">
        <f>IF(STEP!S2149&lt;&gt;"",STEP!S2149,"")</f>
        <v/>
      </c>
      <c r="P2149" s="316" t="str">
        <f t="shared" si="232"/>
        <v/>
      </c>
      <c r="Q2149" s="336"/>
      <c r="R2149" s="560" t="str">
        <f t="shared" si="231"/>
        <v/>
      </c>
    </row>
    <row r="2150" spans="2:18">
      <c r="B2150" s="517"/>
      <c r="C2150" s="622" t="str">
        <f>IF(STEP!C2150&lt;&gt;"",STEP!C2150,"")</f>
        <v/>
      </c>
      <c r="D2150" s="409" t="str">
        <f>IF(STEP!D2150&lt;&gt;"",STEP!D2150,"")</f>
        <v/>
      </c>
      <c r="E2150" s="410" t="str">
        <f>IF(STEP!E2150&lt;&gt;"",STEP!E2150,"")</f>
        <v/>
      </c>
      <c r="F2150" s="409" t="str">
        <f>IF(STEP!F2150&lt;&gt;"",STEP!F2150,"")</f>
        <v/>
      </c>
      <c r="G2150" s="508" t="str">
        <f>IF(STEP!C2150&lt;&gt;"",STEP!AD2150,"")</f>
        <v/>
      </c>
      <c r="H2150" s="407" t="str">
        <f>IF(AND(STEP!$G2150="",$J$8&lt;&gt;"ON"),"",IF(月報!AX2150&lt;&gt;"",月報!AX2150,IF(STEP!G2150&lt;&gt;"",STEP!G2150,"")))</f>
        <v/>
      </c>
      <c r="I2150" s="408" t="str">
        <f>IF(AND(STEP!$G2150="",$J$8&lt;&gt;"ON"),"",IF(月報!AZ2150&lt;&gt;"",月報!AZ2150,IF(STEP!H2150&lt;&gt;"",STEP!H2150,"")))</f>
        <v/>
      </c>
      <c r="J2150" s="408" t="str">
        <f>IF(AND(STEP!$G2150="",$J$8&lt;&gt;"ON"),"",IF(月報!BA2150&lt;&gt;"",月報!BA2150,IF(STEP!J2150&lt;&gt;"",STEP!J2150/24,"")))</f>
        <v/>
      </c>
      <c r="K2150" s="421" t="str">
        <f>IF(STEP!X2150&lt;&gt;"",STEP!X2150,"")</f>
        <v/>
      </c>
      <c r="L2150" s="421" t="str">
        <f>IF(STEP!Y2150&lt;&gt;"",STEP!Y2150,"")</f>
        <v/>
      </c>
      <c r="M2150" s="421" t="str">
        <f>IF(STEP!Z2150&lt;&gt;"",STEP!Z2150,"")</f>
        <v/>
      </c>
      <c r="N2150" s="422" t="str">
        <f>IF(STEP!R2150&lt;&gt;"",STEP!R2150,"")</f>
        <v/>
      </c>
      <c r="O2150" s="423" t="str">
        <f>IF(STEP!S2150&lt;&gt;"",STEP!S2150,"")</f>
        <v/>
      </c>
      <c r="P2150" s="316" t="str">
        <f t="shared" si="232"/>
        <v/>
      </c>
      <c r="Q2150" s="336"/>
      <c r="R2150" s="560" t="str">
        <f t="shared" si="231"/>
        <v/>
      </c>
    </row>
    <row r="2151" spans="2:18">
      <c r="B2151" s="517"/>
      <c r="C2151" s="622" t="str">
        <f>IF(STEP!C2151&lt;&gt;"",STEP!C2151,"")</f>
        <v/>
      </c>
      <c r="D2151" s="409" t="str">
        <f>IF(STEP!D2151&lt;&gt;"",STEP!D2151,"")</f>
        <v/>
      </c>
      <c r="E2151" s="410" t="str">
        <f>IF(STEP!E2151&lt;&gt;"",STEP!E2151,"")</f>
        <v/>
      </c>
      <c r="F2151" s="409" t="str">
        <f>IF(STEP!F2151&lt;&gt;"",STEP!F2151,"")</f>
        <v/>
      </c>
      <c r="G2151" s="508" t="str">
        <f>IF(STEP!C2151&lt;&gt;"",STEP!AD2151,"")</f>
        <v/>
      </c>
      <c r="H2151" s="407" t="str">
        <f>IF(AND(STEP!$G2151="",$J$8&lt;&gt;"ON"),"",IF(月報!AX2151&lt;&gt;"",月報!AX2151,IF(STEP!G2151&lt;&gt;"",STEP!G2151,"")))</f>
        <v/>
      </c>
      <c r="I2151" s="408" t="str">
        <f>IF(AND(STEP!$G2151="",$J$8&lt;&gt;"ON"),"",IF(月報!AZ2151&lt;&gt;"",月報!AZ2151,IF(STEP!H2151&lt;&gt;"",STEP!H2151,"")))</f>
        <v/>
      </c>
      <c r="J2151" s="408" t="str">
        <f>IF(AND(STEP!$G2151="",$J$8&lt;&gt;"ON"),"",IF(月報!BA2151&lt;&gt;"",月報!BA2151,IF(STEP!J2151&lt;&gt;"",STEP!J2151/24,"")))</f>
        <v/>
      </c>
      <c r="K2151" s="421" t="str">
        <f>IF(STEP!X2151&lt;&gt;"",STEP!X2151,"")</f>
        <v/>
      </c>
      <c r="L2151" s="421" t="str">
        <f>IF(STEP!Y2151&lt;&gt;"",STEP!Y2151,"")</f>
        <v/>
      </c>
      <c r="M2151" s="421" t="str">
        <f>IF(STEP!Z2151&lt;&gt;"",STEP!Z2151,"")</f>
        <v/>
      </c>
      <c r="N2151" s="422" t="str">
        <f>IF(STEP!R2151&lt;&gt;"",STEP!R2151,"")</f>
        <v/>
      </c>
      <c r="O2151" s="423" t="str">
        <f>IF(STEP!S2151&lt;&gt;"",STEP!S2151,"")</f>
        <v/>
      </c>
      <c r="P2151" s="316" t="str">
        <f t="shared" si="232"/>
        <v/>
      </c>
      <c r="Q2151" s="336"/>
      <c r="R2151" s="560" t="str">
        <f t="shared" si="231"/>
        <v/>
      </c>
    </row>
    <row r="2152" spans="2:18">
      <c r="B2152" s="517"/>
      <c r="C2152" s="622" t="str">
        <f>IF(STEP!C2152&lt;&gt;"",STEP!C2152,"")</f>
        <v/>
      </c>
      <c r="D2152" s="409" t="str">
        <f>IF(STEP!D2152&lt;&gt;"",STEP!D2152,"")</f>
        <v/>
      </c>
      <c r="E2152" s="410" t="str">
        <f>IF(STEP!E2152&lt;&gt;"",STEP!E2152,"")</f>
        <v/>
      </c>
      <c r="F2152" s="409" t="str">
        <f>IF(STEP!F2152&lt;&gt;"",STEP!F2152,"")</f>
        <v/>
      </c>
      <c r="G2152" s="508" t="str">
        <f>IF(STEP!C2152&lt;&gt;"",STEP!AD2152,"")</f>
        <v/>
      </c>
      <c r="H2152" s="407" t="str">
        <f>IF(AND(STEP!$G2152="",$J$8&lt;&gt;"ON"),"",IF(月報!AX2152&lt;&gt;"",月報!AX2152,IF(STEP!G2152&lt;&gt;"",STEP!G2152,"")))</f>
        <v/>
      </c>
      <c r="I2152" s="408" t="str">
        <f>IF(AND(STEP!$G2152="",$J$8&lt;&gt;"ON"),"",IF(月報!AZ2152&lt;&gt;"",月報!AZ2152,IF(STEP!H2152&lt;&gt;"",STEP!H2152,"")))</f>
        <v/>
      </c>
      <c r="J2152" s="408" t="str">
        <f>IF(AND(STEP!$G2152="",$J$8&lt;&gt;"ON"),"",IF(月報!BA2152&lt;&gt;"",月報!BA2152,IF(STEP!J2152&lt;&gt;"",STEP!J2152/24,"")))</f>
        <v/>
      </c>
      <c r="K2152" s="421" t="str">
        <f>IF(STEP!X2152&lt;&gt;"",STEP!X2152,"")</f>
        <v/>
      </c>
      <c r="L2152" s="421" t="str">
        <f>IF(STEP!Y2152&lt;&gt;"",STEP!Y2152,"")</f>
        <v/>
      </c>
      <c r="M2152" s="421" t="str">
        <f>IF(STEP!Z2152&lt;&gt;"",STEP!Z2152,"")</f>
        <v/>
      </c>
      <c r="N2152" s="422" t="str">
        <f>IF(STEP!R2152&lt;&gt;"",STEP!R2152,"")</f>
        <v/>
      </c>
      <c r="O2152" s="423" t="str">
        <f>IF(STEP!S2152&lt;&gt;"",STEP!S2152,"")</f>
        <v/>
      </c>
      <c r="P2152" s="316" t="str">
        <f t="shared" si="232"/>
        <v/>
      </c>
      <c r="Q2152" s="336"/>
      <c r="R2152" s="560" t="str">
        <f t="shared" si="231"/>
        <v/>
      </c>
    </row>
    <row r="2153" spans="2:18">
      <c r="B2153" s="517"/>
      <c r="C2153" s="623" t="str">
        <f>IF(STEP!C2153&lt;&gt;"",STEP!C2153,"")</f>
        <v/>
      </c>
      <c r="D2153" s="411" t="str">
        <f>IF(STEP!D2153&lt;&gt;"",STEP!D2153,"")</f>
        <v/>
      </c>
      <c r="E2153" s="412" t="str">
        <f>IF(STEP!E2153&lt;&gt;"",STEP!E2153,"")</f>
        <v/>
      </c>
      <c r="F2153" s="411" t="str">
        <f>IF(STEP!F2153&lt;&gt;"",STEP!F2153,"")</f>
        <v/>
      </c>
      <c r="G2153" s="413" t="str">
        <f>IF(STEP!C2153&lt;&gt;"",STEP!AD2153,"")</f>
        <v/>
      </c>
      <c r="H2153" s="413" t="str">
        <f>IF(AND(STEP!$G2153="",$J$8&lt;&gt;"ON"),"",IF(月報!AX2153&lt;&gt;"",月報!AX2153,IF(STEP!G2153&lt;&gt;"",STEP!G2153,"")))</f>
        <v/>
      </c>
      <c r="I2153" s="414" t="str">
        <f>IF(AND(STEP!$G2153="",$J$8&lt;&gt;"ON"),"",IF(月報!AZ2153&lt;&gt;"",月報!AZ2153,IF(STEP!H2153&lt;&gt;"",STEP!H2153,"")))</f>
        <v/>
      </c>
      <c r="J2153" s="414" t="str">
        <f>IF(AND(STEP!$G2153="",$J$8&lt;&gt;"ON"),"",IF(月報!BA2153&lt;&gt;"",月報!BA2153,IF(STEP!J2153&lt;&gt;"",STEP!J2153/24,"")))</f>
        <v/>
      </c>
      <c r="K2153" s="414" t="str">
        <f>IF(STEP!X2153&lt;&gt;"",STEP!X2153,"")</f>
        <v/>
      </c>
      <c r="L2153" s="414" t="str">
        <f>IF(STEP!Y2153&lt;&gt;"",STEP!Y2153,"")</f>
        <v/>
      </c>
      <c r="M2153" s="414" t="str">
        <f>IF(STEP!Z2153&lt;&gt;"",STEP!Z2153,"")</f>
        <v/>
      </c>
      <c r="N2153" s="424" t="str">
        <f>IF(STEP!R2153&lt;&gt;"",STEP!R2153,"")</f>
        <v/>
      </c>
      <c r="O2153" s="425" t="str">
        <f>IF(STEP!S2153&lt;&gt;"",STEP!S2153,"")</f>
        <v/>
      </c>
      <c r="P2153" s="317" t="str">
        <f t="shared" si="232"/>
        <v/>
      </c>
      <c r="Q2153" s="473"/>
      <c r="R2153" s="561" t="str">
        <f t="shared" si="231"/>
        <v/>
      </c>
    </row>
    <row r="2154" spans="2:18">
      <c r="B2154" s="517"/>
      <c r="C2154" s="624" t="str">
        <f>IF(STEP!C2154&lt;&gt;"",STEP!C2154,"")</f>
        <v/>
      </c>
      <c r="D2154" s="405" t="str">
        <f>IF(STEP!D2154&lt;&gt;"",STEP!D2154,"")</f>
        <v/>
      </c>
      <c r="E2154" s="406" t="str">
        <f>IF(STEP!E2154&lt;&gt;"",STEP!E2154,"")</f>
        <v/>
      </c>
      <c r="F2154" s="405" t="str">
        <f>IF(STEP!F2154&lt;&gt;"",STEP!F2154,"")</f>
        <v/>
      </c>
      <c r="G2154" s="407" t="str">
        <f>IF(STEP!C2154&lt;&gt;"",STEP!AD2154,"")</f>
        <v/>
      </c>
      <c r="H2154" s="407" t="str">
        <f>IF(AND(STEP!$G2154="",$J$8&lt;&gt;"ON"),"",IF(月報!AX2154&lt;&gt;"",月報!AX2154,IF(STEP!G2154&lt;&gt;"",STEP!G2154,"")))</f>
        <v/>
      </c>
      <c r="I2154" s="408" t="str">
        <f>IF(AND(STEP!$G2154="",$J$8&lt;&gt;"ON"),"",IF(月報!AZ2154&lt;&gt;"",月報!AZ2154,IF(STEP!H2154&lt;&gt;"",STEP!H2154,"")))</f>
        <v/>
      </c>
      <c r="J2154" s="408" t="str">
        <f>IF(AND(STEP!$G2154="",$J$8&lt;&gt;"ON"),"",IF(月報!BA2154&lt;&gt;"",月報!BA2154,IF(STEP!J2154&lt;&gt;"",STEP!J2154/24,"")))</f>
        <v/>
      </c>
      <c r="K2154" s="408" t="str">
        <f>IF(STEP!X2154&lt;&gt;"",STEP!X2154,"")</f>
        <v/>
      </c>
      <c r="L2154" s="408" t="str">
        <f>IF(STEP!Y2154&lt;&gt;"",STEP!Y2154,"")</f>
        <v/>
      </c>
      <c r="M2154" s="408" t="str">
        <f>IF(STEP!Z2154&lt;&gt;"",STEP!Z2154,"")</f>
        <v/>
      </c>
      <c r="N2154" s="419" t="str">
        <f>IF(STEP!R2154&lt;&gt;"",STEP!R2154,"")</f>
        <v/>
      </c>
      <c r="O2154" s="420" t="str">
        <f>IF(STEP!S2154&lt;&gt;"",STEP!S2154,"")</f>
        <v/>
      </c>
      <c r="P2154" s="315" t="str">
        <f t="shared" si="232"/>
        <v/>
      </c>
      <c r="Q2154" s="474">
        <f>SUM(P2154:P2160)</f>
        <v>0</v>
      </c>
      <c r="R2154" s="562" t="str">
        <f t="shared" si="231"/>
        <v/>
      </c>
    </row>
    <row r="2155" spans="2:18">
      <c r="B2155" s="517"/>
      <c r="C2155" s="622" t="str">
        <f>IF(STEP!C2155&lt;&gt;"",STEP!C2155,"")</f>
        <v/>
      </c>
      <c r="D2155" s="409" t="str">
        <f>IF(STEP!D2155&lt;&gt;"",STEP!D2155,"")</f>
        <v/>
      </c>
      <c r="E2155" s="410" t="str">
        <f>IF(STEP!E2155&lt;&gt;"",STEP!E2155,"")</f>
        <v/>
      </c>
      <c r="F2155" s="409" t="str">
        <f>IF(STEP!F2155&lt;&gt;"",STEP!F2155,"")</f>
        <v/>
      </c>
      <c r="G2155" s="508" t="str">
        <f>IF(STEP!C2155&lt;&gt;"",STEP!AD2155,"")</f>
        <v/>
      </c>
      <c r="H2155" s="407" t="str">
        <f>IF(AND(STEP!$G2155="",$J$8&lt;&gt;"ON"),"",IF(月報!AX2155&lt;&gt;"",月報!AX2155,IF(STEP!G2155&lt;&gt;"",STEP!G2155,"")))</f>
        <v/>
      </c>
      <c r="I2155" s="408" t="str">
        <f>IF(AND(STEP!$G2155="",$J$8&lt;&gt;"ON"),"",IF(月報!AZ2155&lt;&gt;"",月報!AZ2155,IF(STEP!H2155&lt;&gt;"",STEP!H2155,"")))</f>
        <v/>
      </c>
      <c r="J2155" s="408" t="str">
        <f>IF(AND(STEP!$G2155="",$J$8&lt;&gt;"ON"),"",IF(月報!BA2155&lt;&gt;"",月報!BA2155,IF(STEP!J2155&lt;&gt;"",STEP!J2155/24,"")))</f>
        <v/>
      </c>
      <c r="K2155" s="421" t="str">
        <f>IF(STEP!X2155&lt;&gt;"",STEP!X2155,"")</f>
        <v/>
      </c>
      <c r="L2155" s="421" t="str">
        <f>IF(STEP!Y2155&lt;&gt;"",STEP!Y2155,"")</f>
        <v/>
      </c>
      <c r="M2155" s="421" t="str">
        <f>IF(STEP!Z2155&lt;&gt;"",STEP!Z2155,"")</f>
        <v/>
      </c>
      <c r="N2155" s="422" t="str">
        <f>IF(STEP!R2155&lt;&gt;"",STEP!R2155,"")</f>
        <v/>
      </c>
      <c r="O2155" s="423" t="str">
        <f>IF(STEP!S2155&lt;&gt;"",STEP!S2155,"")</f>
        <v/>
      </c>
      <c r="P2155" s="316" t="str">
        <f t="shared" si="232"/>
        <v/>
      </c>
      <c r="Q2155" s="336"/>
      <c r="R2155" s="560" t="str">
        <f t="shared" si="231"/>
        <v/>
      </c>
    </row>
    <row r="2156" spans="2:18">
      <c r="B2156" s="517"/>
      <c r="C2156" s="622" t="str">
        <f>IF(STEP!C2156&lt;&gt;"",STEP!C2156,"")</f>
        <v/>
      </c>
      <c r="D2156" s="409" t="str">
        <f>IF(STEP!D2156&lt;&gt;"",STEP!D2156,"")</f>
        <v/>
      </c>
      <c r="E2156" s="410" t="str">
        <f>IF(STEP!E2156&lt;&gt;"",STEP!E2156,"")</f>
        <v/>
      </c>
      <c r="F2156" s="409" t="str">
        <f>IF(STEP!F2156&lt;&gt;"",STEP!F2156,"")</f>
        <v/>
      </c>
      <c r="G2156" s="508" t="str">
        <f>IF(STEP!C2156&lt;&gt;"",STEP!AD2156,"")</f>
        <v/>
      </c>
      <c r="H2156" s="407" t="str">
        <f>IF(AND(STEP!$G2156="",$J$8&lt;&gt;"ON"),"",IF(月報!AX2156&lt;&gt;"",月報!AX2156,IF(STEP!G2156&lt;&gt;"",STEP!G2156,"")))</f>
        <v/>
      </c>
      <c r="I2156" s="408" t="str">
        <f>IF(AND(STEP!$G2156="",$J$8&lt;&gt;"ON"),"",IF(月報!AZ2156&lt;&gt;"",月報!AZ2156,IF(STEP!H2156&lt;&gt;"",STEP!H2156,"")))</f>
        <v/>
      </c>
      <c r="J2156" s="408" t="str">
        <f>IF(AND(STEP!$G2156="",$J$8&lt;&gt;"ON"),"",IF(月報!BA2156&lt;&gt;"",月報!BA2156,IF(STEP!J2156&lt;&gt;"",STEP!J2156/24,"")))</f>
        <v/>
      </c>
      <c r="K2156" s="421" t="str">
        <f>IF(STEP!X2156&lt;&gt;"",STEP!X2156,"")</f>
        <v/>
      </c>
      <c r="L2156" s="421" t="str">
        <f>IF(STEP!Y2156&lt;&gt;"",STEP!Y2156,"")</f>
        <v/>
      </c>
      <c r="M2156" s="421" t="str">
        <f>IF(STEP!Z2156&lt;&gt;"",STEP!Z2156,"")</f>
        <v/>
      </c>
      <c r="N2156" s="422" t="str">
        <f>IF(STEP!R2156&lt;&gt;"",STEP!R2156,"")</f>
        <v/>
      </c>
      <c r="O2156" s="423" t="str">
        <f>IF(STEP!S2156&lt;&gt;"",STEP!S2156,"")</f>
        <v/>
      </c>
      <c r="P2156" s="316" t="str">
        <f t="shared" si="232"/>
        <v/>
      </c>
      <c r="Q2156" s="336"/>
      <c r="R2156" s="560" t="str">
        <f t="shared" si="231"/>
        <v/>
      </c>
    </row>
    <row r="2157" spans="2:18">
      <c r="B2157" s="517"/>
      <c r="C2157" s="622" t="str">
        <f>IF(STEP!C2157&lt;&gt;"",STEP!C2157,"")</f>
        <v/>
      </c>
      <c r="D2157" s="409" t="str">
        <f>IF(STEP!D2157&lt;&gt;"",STEP!D2157,"")</f>
        <v/>
      </c>
      <c r="E2157" s="410" t="str">
        <f>IF(STEP!E2157&lt;&gt;"",STEP!E2157,"")</f>
        <v/>
      </c>
      <c r="F2157" s="409" t="str">
        <f>IF(STEP!F2157&lt;&gt;"",STEP!F2157,"")</f>
        <v/>
      </c>
      <c r="G2157" s="508" t="str">
        <f>IF(STEP!C2157&lt;&gt;"",STEP!AD2157,"")</f>
        <v/>
      </c>
      <c r="H2157" s="407" t="str">
        <f>IF(AND(STEP!$G2157="",$J$8&lt;&gt;"ON"),"",IF(月報!AX2157&lt;&gt;"",月報!AX2157,IF(STEP!G2157&lt;&gt;"",STEP!G2157,"")))</f>
        <v/>
      </c>
      <c r="I2157" s="408" t="str">
        <f>IF(AND(STEP!$G2157="",$J$8&lt;&gt;"ON"),"",IF(月報!AZ2157&lt;&gt;"",月報!AZ2157,IF(STEP!H2157&lt;&gt;"",STEP!H2157,"")))</f>
        <v/>
      </c>
      <c r="J2157" s="408" t="str">
        <f>IF(AND(STEP!$G2157="",$J$8&lt;&gt;"ON"),"",IF(月報!BA2157&lt;&gt;"",月報!BA2157,IF(STEP!J2157&lt;&gt;"",STEP!J2157/24,"")))</f>
        <v/>
      </c>
      <c r="K2157" s="421" t="str">
        <f>IF(STEP!X2157&lt;&gt;"",STEP!X2157,"")</f>
        <v/>
      </c>
      <c r="L2157" s="421" t="str">
        <f>IF(STEP!Y2157&lt;&gt;"",STEP!Y2157,"")</f>
        <v/>
      </c>
      <c r="M2157" s="421" t="str">
        <f>IF(STEP!Z2157&lt;&gt;"",STEP!Z2157,"")</f>
        <v/>
      </c>
      <c r="N2157" s="422" t="str">
        <f>IF(STEP!R2157&lt;&gt;"",STEP!R2157,"")</f>
        <v/>
      </c>
      <c r="O2157" s="423" t="str">
        <f>IF(STEP!S2157&lt;&gt;"",STEP!S2157,"")</f>
        <v/>
      </c>
      <c r="P2157" s="316" t="str">
        <f t="shared" si="232"/>
        <v/>
      </c>
      <c r="Q2157" s="336"/>
      <c r="R2157" s="560" t="str">
        <f t="shared" si="231"/>
        <v/>
      </c>
    </row>
    <row r="2158" spans="2:18">
      <c r="B2158" s="517"/>
      <c r="C2158" s="622" t="str">
        <f>IF(STEP!C2158&lt;&gt;"",STEP!C2158,"")</f>
        <v/>
      </c>
      <c r="D2158" s="409" t="str">
        <f>IF(STEP!D2158&lt;&gt;"",STEP!D2158,"")</f>
        <v/>
      </c>
      <c r="E2158" s="410" t="str">
        <f>IF(STEP!E2158&lt;&gt;"",STEP!E2158,"")</f>
        <v/>
      </c>
      <c r="F2158" s="409" t="str">
        <f>IF(STEP!F2158&lt;&gt;"",STEP!F2158,"")</f>
        <v/>
      </c>
      <c r="G2158" s="508" t="str">
        <f>IF(STEP!C2158&lt;&gt;"",STEP!AD2158,"")</f>
        <v/>
      </c>
      <c r="H2158" s="407" t="str">
        <f>IF(AND(STEP!$G2158="",$J$8&lt;&gt;"ON"),"",IF(月報!AX2158&lt;&gt;"",月報!AX2158,IF(STEP!G2158&lt;&gt;"",STEP!G2158,"")))</f>
        <v/>
      </c>
      <c r="I2158" s="408" t="str">
        <f>IF(AND(STEP!$G2158="",$J$8&lt;&gt;"ON"),"",IF(月報!AZ2158&lt;&gt;"",月報!AZ2158,IF(STEP!H2158&lt;&gt;"",STEP!H2158,"")))</f>
        <v/>
      </c>
      <c r="J2158" s="408" t="str">
        <f>IF(AND(STEP!$G2158="",$J$8&lt;&gt;"ON"),"",IF(月報!BA2158&lt;&gt;"",月報!BA2158,IF(STEP!J2158&lt;&gt;"",STEP!J2158/24,"")))</f>
        <v/>
      </c>
      <c r="K2158" s="421" t="str">
        <f>IF(STEP!X2158&lt;&gt;"",STEP!X2158,"")</f>
        <v/>
      </c>
      <c r="L2158" s="421" t="str">
        <f>IF(STEP!Y2158&lt;&gt;"",STEP!Y2158,"")</f>
        <v/>
      </c>
      <c r="M2158" s="421" t="str">
        <f>IF(STEP!Z2158&lt;&gt;"",STEP!Z2158,"")</f>
        <v/>
      </c>
      <c r="N2158" s="422" t="str">
        <f>IF(STEP!R2158&lt;&gt;"",STEP!R2158,"")</f>
        <v/>
      </c>
      <c r="O2158" s="423" t="str">
        <f>IF(STEP!S2158&lt;&gt;"",STEP!S2158,"")</f>
        <v/>
      </c>
      <c r="P2158" s="316" t="str">
        <f t="shared" si="232"/>
        <v/>
      </c>
      <c r="Q2158" s="336"/>
      <c r="R2158" s="560" t="str">
        <f t="shared" si="231"/>
        <v/>
      </c>
    </row>
    <row r="2159" spans="2:18">
      <c r="B2159" s="517"/>
      <c r="C2159" s="622" t="str">
        <f>IF(STEP!C2159&lt;&gt;"",STEP!C2159,"")</f>
        <v/>
      </c>
      <c r="D2159" s="409" t="str">
        <f>IF(STEP!D2159&lt;&gt;"",STEP!D2159,"")</f>
        <v/>
      </c>
      <c r="E2159" s="410" t="str">
        <f>IF(STEP!E2159&lt;&gt;"",STEP!E2159,"")</f>
        <v/>
      </c>
      <c r="F2159" s="409" t="str">
        <f>IF(STEP!F2159&lt;&gt;"",STEP!F2159,"")</f>
        <v/>
      </c>
      <c r="G2159" s="508" t="str">
        <f>IF(STEP!C2159&lt;&gt;"",STEP!AD2159,"")</f>
        <v/>
      </c>
      <c r="H2159" s="407" t="str">
        <f>IF(AND(STEP!$G2159="",$J$8&lt;&gt;"ON"),"",IF(月報!AX2159&lt;&gt;"",月報!AX2159,IF(STEP!G2159&lt;&gt;"",STEP!G2159,"")))</f>
        <v/>
      </c>
      <c r="I2159" s="408" t="str">
        <f>IF(AND(STEP!$G2159="",$J$8&lt;&gt;"ON"),"",IF(月報!AZ2159&lt;&gt;"",月報!AZ2159,IF(STEP!H2159&lt;&gt;"",STEP!H2159,"")))</f>
        <v/>
      </c>
      <c r="J2159" s="408" t="str">
        <f>IF(AND(STEP!$G2159="",$J$8&lt;&gt;"ON"),"",IF(月報!BA2159&lt;&gt;"",月報!BA2159,IF(STEP!J2159&lt;&gt;"",STEP!J2159/24,"")))</f>
        <v/>
      </c>
      <c r="K2159" s="421" t="str">
        <f>IF(STEP!X2159&lt;&gt;"",STEP!X2159,"")</f>
        <v/>
      </c>
      <c r="L2159" s="421" t="str">
        <f>IF(STEP!Y2159&lt;&gt;"",STEP!Y2159,"")</f>
        <v/>
      </c>
      <c r="M2159" s="421" t="str">
        <f>IF(STEP!Z2159&lt;&gt;"",STEP!Z2159,"")</f>
        <v/>
      </c>
      <c r="N2159" s="422" t="str">
        <f>IF(STEP!R2159&lt;&gt;"",STEP!R2159,"")</f>
        <v/>
      </c>
      <c r="O2159" s="423" t="str">
        <f>IF(STEP!S2159&lt;&gt;"",STEP!S2159,"")</f>
        <v/>
      </c>
      <c r="P2159" s="316" t="str">
        <f t="shared" si="232"/>
        <v/>
      </c>
      <c r="Q2159" s="336"/>
      <c r="R2159" s="560" t="str">
        <f t="shared" si="231"/>
        <v/>
      </c>
    </row>
    <row r="2160" spans="2:18" ht="13.8" thickBot="1">
      <c r="B2160" s="518"/>
      <c r="C2160" s="625" t="str">
        <f>IF(STEP!C2160&lt;&gt;"",STEP!C2160,"")</f>
        <v/>
      </c>
      <c r="D2160" s="415" t="str">
        <f>IF(STEP!D2160&lt;&gt;"",STEP!D2160,"")</f>
        <v/>
      </c>
      <c r="E2160" s="416" t="str">
        <f>IF(STEP!E2160&lt;&gt;"",STEP!E2160,"")</f>
        <v/>
      </c>
      <c r="F2160" s="415" t="str">
        <f>IF(STEP!F2160&lt;&gt;"",STEP!F2160,"")</f>
        <v/>
      </c>
      <c r="G2160" s="417" t="str">
        <f>IF(STEP!C2160&lt;&gt;"",STEP!AD2160,"")</f>
        <v/>
      </c>
      <c r="H2160" s="417" t="str">
        <f>IF(AND(STEP!$G2160="",$J$8&lt;&gt;"ON"),"",IF(月報!AX2160&lt;&gt;"",月報!AX2160,IF(STEP!G2160&lt;&gt;"",STEP!G2160,"")))</f>
        <v/>
      </c>
      <c r="I2160" s="418" t="str">
        <f>IF(AND(STEP!$G2160="",$J$8&lt;&gt;"ON"),"",IF(月報!AZ2160&lt;&gt;"",月報!AZ2160,IF(STEP!H2160&lt;&gt;"",STEP!H2160,"")))</f>
        <v/>
      </c>
      <c r="J2160" s="418" t="str">
        <f>IF(AND(STEP!$G2160="",$J$8&lt;&gt;"ON"),"",IF(月報!BA2160&lt;&gt;"",月報!BA2160,IF(STEP!J2160&lt;&gt;"",STEP!J2160/24,"")))</f>
        <v/>
      </c>
      <c r="K2160" s="418" t="str">
        <f>IF(STEP!X2160&lt;&gt;"",STEP!X2160,"")</f>
        <v/>
      </c>
      <c r="L2160" s="418" t="str">
        <f>IF(STEP!Y2160&lt;&gt;"",STEP!Y2160,"")</f>
        <v/>
      </c>
      <c r="M2160" s="418" t="str">
        <f>IF(STEP!Z2160&lt;&gt;"",STEP!Z2160,"")</f>
        <v/>
      </c>
      <c r="N2160" s="426" t="str">
        <f>IF(STEP!R2160&lt;&gt;"",STEP!R2160,"")</f>
        <v/>
      </c>
      <c r="O2160" s="427" t="str">
        <f>IF(STEP!S2160&lt;&gt;"",STEP!S2160,"")</f>
        <v/>
      </c>
      <c r="P2160" s="318" t="str">
        <f t="shared" si="232"/>
        <v/>
      </c>
      <c r="Q2160" s="338"/>
      <c r="R2160" s="563" t="str">
        <f t="shared" si="231"/>
        <v/>
      </c>
    </row>
    <row r="2161" spans="2:18">
      <c r="B2161" s="516" t="s">
        <v>416</v>
      </c>
      <c r="C2161" s="626"/>
      <c r="D2161" s="324"/>
      <c r="E2161" s="325"/>
      <c r="F2161" s="578" t="s">
        <v>465</v>
      </c>
      <c r="G2161" s="320"/>
      <c r="H2161" s="320"/>
      <c r="I2161" s="326"/>
      <c r="J2161" s="326"/>
      <c r="K2161" s="326"/>
      <c r="L2161" s="326"/>
      <c r="M2161" s="326"/>
      <c r="N2161" s="327"/>
      <c r="O2161" s="328"/>
      <c r="P2161" s="335"/>
      <c r="Q2161" s="336"/>
      <c r="R2161" s="564" t="str">
        <f t="shared" si="231"/>
        <v/>
      </c>
    </row>
    <row r="2162" spans="2:18">
      <c r="B2162" s="516"/>
      <c r="C2162" s="626"/>
      <c r="D2162" s="324"/>
      <c r="E2162" s="325"/>
      <c r="F2162" s="324"/>
      <c r="G2162" s="320"/>
      <c r="H2162" s="320"/>
      <c r="I2162" s="326"/>
      <c r="J2162" s="326"/>
      <c r="K2162" s="326"/>
      <c r="L2162" s="326"/>
      <c r="M2162" s="326"/>
      <c r="N2162" s="327"/>
      <c r="O2162" s="328"/>
      <c r="P2162" s="335"/>
      <c r="Q2162" s="336"/>
      <c r="R2162" s="564" t="str">
        <f t="shared" si="231"/>
        <v/>
      </c>
    </row>
    <row r="2163" spans="2:18">
      <c r="B2163" s="516"/>
      <c r="C2163" s="626"/>
      <c r="D2163" s="324"/>
      <c r="E2163" s="325"/>
      <c r="F2163" s="324"/>
      <c r="G2163" s="320"/>
      <c r="H2163" s="320"/>
      <c r="I2163" s="326"/>
      <c r="J2163" s="326"/>
      <c r="K2163" s="326"/>
      <c r="L2163" s="326"/>
      <c r="M2163" s="326"/>
      <c r="N2163" s="327"/>
      <c r="O2163" s="328"/>
      <c r="P2163" s="335"/>
      <c r="Q2163" s="336"/>
      <c r="R2163" s="564" t="str">
        <f t="shared" si="231"/>
        <v/>
      </c>
    </row>
    <row r="2164" spans="2:18">
      <c r="B2164" s="516"/>
      <c r="C2164" s="626"/>
      <c r="D2164" s="324"/>
      <c r="E2164" s="325"/>
      <c r="F2164" s="324"/>
      <c r="G2164" s="320"/>
      <c r="H2164" s="320"/>
      <c r="I2164" s="326"/>
      <c r="J2164" s="326"/>
      <c r="K2164" s="326"/>
      <c r="L2164" s="326"/>
      <c r="M2164" s="326"/>
      <c r="N2164" s="327"/>
      <c r="O2164" s="328"/>
      <c r="P2164" s="335"/>
      <c r="Q2164" s="336"/>
      <c r="R2164" s="564" t="str">
        <f t="shared" si="231"/>
        <v/>
      </c>
    </row>
    <row r="2165" spans="2:18">
      <c r="B2165" s="516"/>
      <c r="C2165" s="626"/>
      <c r="D2165" s="324"/>
      <c r="E2165" s="325"/>
      <c r="F2165" s="324"/>
      <c r="G2165" s="320"/>
      <c r="H2165" s="320"/>
      <c r="I2165" s="326"/>
      <c r="J2165" s="326"/>
      <c r="K2165" s="326"/>
      <c r="L2165" s="326"/>
      <c r="M2165" s="326"/>
      <c r="N2165" s="327"/>
      <c r="O2165" s="328"/>
      <c r="P2165" s="335"/>
      <c r="Q2165" s="336"/>
      <c r="R2165" s="564" t="str">
        <f t="shared" si="231"/>
        <v/>
      </c>
    </row>
    <row r="2166" spans="2:18">
      <c r="B2166" s="516"/>
      <c r="C2166" s="626"/>
      <c r="D2166" s="324"/>
      <c r="E2166" s="325"/>
      <c r="F2166" s="324"/>
      <c r="G2166" s="320"/>
      <c r="H2166" s="320"/>
      <c r="I2166" s="326"/>
      <c r="J2166" s="326"/>
      <c r="K2166" s="326"/>
      <c r="L2166" s="326"/>
      <c r="M2166" s="326"/>
      <c r="N2166" s="327"/>
      <c r="O2166" s="328"/>
      <c r="P2166" s="335"/>
      <c r="Q2166" s="336"/>
      <c r="R2166" s="564" t="str">
        <f t="shared" si="231"/>
        <v/>
      </c>
    </row>
    <row r="2167" spans="2:18">
      <c r="B2167" s="516"/>
      <c r="C2167" s="626"/>
      <c r="D2167" s="324"/>
      <c r="E2167" s="325"/>
      <c r="F2167" s="324"/>
      <c r="G2167" s="320"/>
      <c r="H2167" s="320"/>
      <c r="I2167" s="326"/>
      <c r="J2167" s="326"/>
      <c r="K2167" s="326"/>
      <c r="L2167" s="326"/>
      <c r="M2167" s="326"/>
      <c r="N2167" s="327"/>
      <c r="O2167" s="328"/>
      <c r="P2167" s="335"/>
      <c r="Q2167" s="336"/>
      <c r="R2167" s="564" t="str">
        <f t="shared" si="231"/>
        <v/>
      </c>
    </row>
    <row r="2168" spans="2:18">
      <c r="B2168" s="516"/>
      <c r="C2168" s="626"/>
      <c r="D2168" s="324"/>
      <c r="E2168" s="325"/>
      <c r="F2168" s="324"/>
      <c r="G2168" s="320"/>
      <c r="H2168" s="320"/>
      <c r="I2168" s="326"/>
      <c r="J2168" s="326"/>
      <c r="K2168" s="326"/>
      <c r="L2168" s="326"/>
      <c r="M2168" s="326"/>
      <c r="N2168" s="327"/>
      <c r="O2168" s="328"/>
      <c r="P2168" s="335"/>
      <c r="Q2168" s="336"/>
      <c r="R2168" s="564" t="str">
        <f t="shared" ref="R2168:R2231" si="233">R2167</f>
        <v/>
      </c>
    </row>
    <row r="2169" spans="2:18">
      <c r="B2169" s="516"/>
      <c r="C2169" s="626"/>
      <c r="D2169" s="324"/>
      <c r="E2169" s="325"/>
      <c r="F2169" s="324"/>
      <c r="G2169" s="320"/>
      <c r="H2169" s="320"/>
      <c r="I2169" s="326"/>
      <c r="J2169" s="326"/>
      <c r="K2169" s="326"/>
      <c r="L2169" s="326"/>
      <c r="M2169" s="326"/>
      <c r="N2169" s="327"/>
      <c r="O2169" s="328"/>
      <c r="P2169" s="335"/>
      <c r="Q2169" s="336"/>
      <c r="R2169" s="564" t="str">
        <f t="shared" si="233"/>
        <v/>
      </c>
    </row>
    <row r="2170" spans="2:18" ht="13.8" thickBot="1">
      <c r="B2170" s="519"/>
      <c r="C2170" s="627"/>
      <c r="D2170" s="330"/>
      <c r="E2170" s="331"/>
      <c r="F2170" s="330"/>
      <c r="G2170" s="322"/>
      <c r="H2170" s="322"/>
      <c r="I2170" s="332"/>
      <c r="J2170" s="332"/>
      <c r="K2170" s="332"/>
      <c r="L2170" s="332"/>
      <c r="M2170" s="332"/>
      <c r="N2170" s="333"/>
      <c r="O2170" s="334"/>
      <c r="P2170" s="337"/>
      <c r="Q2170" s="338"/>
      <c r="R2170" s="565" t="str">
        <f t="shared" si="233"/>
        <v/>
      </c>
    </row>
    <row r="2171" spans="2:18">
      <c r="B2171" s="522">
        <f>B2126+1</f>
        <v>49</v>
      </c>
      <c r="C2171" s="624" t="str">
        <f>IF(STEP!C2171&lt;&gt;"",STEP!C2171,"")</f>
        <v/>
      </c>
      <c r="D2171" s="405" t="str">
        <f>IF(STEP!D2171&lt;&gt;"",STEP!D2171,"")</f>
        <v/>
      </c>
      <c r="E2171" s="406" t="str">
        <f>IF(STEP!E2171&lt;&gt;"",STEP!E2171,"")</f>
        <v/>
      </c>
      <c r="F2171" s="405" t="str">
        <f>IF(STEP!F2171&lt;&gt;"",STEP!F2171,"")</f>
        <v/>
      </c>
      <c r="G2171" s="407" t="str">
        <f>IF(STEP!C2171&lt;&gt;"",STEP!AD2171,"")</f>
        <v/>
      </c>
      <c r="H2171" s="407" t="str">
        <f>IF(AND(STEP!$G2171="",$J$8&lt;&gt;"ON"),"",IF(月報!AX2171&lt;&gt;"",月報!AX2171,IF(STEP!G2171&lt;&gt;"",STEP!G2171,"")))</f>
        <v/>
      </c>
      <c r="I2171" s="408" t="str">
        <f>IF(AND(STEP!$G2171="",$J$8&lt;&gt;"ON"),"",IF(月報!AZ2171&lt;&gt;"",月報!AZ2171,IF(STEP!H2171&lt;&gt;"",STEP!H2171,"")))</f>
        <v/>
      </c>
      <c r="J2171" s="408" t="str">
        <f>IF(AND(STEP!$G2171="",$J$8&lt;&gt;"ON"),"",IF(月報!BA2171&lt;&gt;"",月報!BA2171,IF(STEP!J2171&lt;&gt;"",STEP!J2171/24,"")))</f>
        <v/>
      </c>
      <c r="K2171" s="408" t="str">
        <f>IF(STEP!X2171&lt;&gt;"",STEP!X2171,"")</f>
        <v/>
      </c>
      <c r="L2171" s="408" t="str">
        <f>IF(STEP!Y2171&lt;&gt;"",STEP!Y2171,"")</f>
        <v/>
      </c>
      <c r="M2171" s="408" t="str">
        <f>IF(STEP!Z2171&lt;&gt;"",STEP!Z2171,"")</f>
        <v/>
      </c>
      <c r="N2171" s="419" t="str">
        <f>IF(STEP!R2171&lt;&gt;"",STEP!R2171,"")</f>
        <v/>
      </c>
      <c r="O2171" s="420" t="str">
        <f>IF(STEP!S2171&lt;&gt;"",STEP!S2171,"")</f>
        <v/>
      </c>
      <c r="P2171" s="315" t="str">
        <f t="shared" ref="P2171:P2205" si="234">IF(J2171&lt;&gt;"",J2171,"")</f>
        <v/>
      </c>
      <c r="Q2171" s="472">
        <f>SUM(P2171:P2177)</f>
        <v>0</v>
      </c>
      <c r="R2171" s="559" t="str">
        <f>IF(C2171&lt;&gt;"",VLOOKUP(C2171,設定シート!$D$10:$L$109,9,FALSE),"")</f>
        <v/>
      </c>
    </row>
    <row r="2172" spans="2:18">
      <c r="B2172" s="517"/>
      <c r="C2172" s="622" t="str">
        <f>IF(STEP!C2172&lt;&gt;"",STEP!C2172,"")</f>
        <v/>
      </c>
      <c r="D2172" s="409" t="str">
        <f>IF(STEP!D2172&lt;&gt;"",STEP!D2172,"")</f>
        <v/>
      </c>
      <c r="E2172" s="410" t="str">
        <f>IF(STEP!E2172&lt;&gt;"",STEP!E2172,"")</f>
        <v/>
      </c>
      <c r="F2172" s="409" t="str">
        <f>IF(STEP!F2172&lt;&gt;"",STEP!F2172,"")</f>
        <v/>
      </c>
      <c r="G2172" s="508" t="str">
        <f>IF(STEP!C2172&lt;&gt;"",STEP!AD2172,"")</f>
        <v/>
      </c>
      <c r="H2172" s="407" t="str">
        <f>IF(AND(STEP!$G2172="",$J$8&lt;&gt;"ON"),"",IF(月報!AX2172&lt;&gt;"",月報!AX2172,IF(STEP!G2172&lt;&gt;"",STEP!G2172,"")))</f>
        <v/>
      </c>
      <c r="I2172" s="408" t="str">
        <f>IF(AND(STEP!$G2172="",$J$8&lt;&gt;"ON"),"",IF(月報!AZ2172&lt;&gt;"",月報!AZ2172,IF(STEP!H2172&lt;&gt;"",STEP!H2172,"")))</f>
        <v/>
      </c>
      <c r="J2172" s="408" t="str">
        <f>IF(AND(STEP!$G2172="",$J$8&lt;&gt;"ON"),"",IF(月報!BA2172&lt;&gt;"",月報!BA2172,IF(STEP!J2172&lt;&gt;"",STEP!J2172/24,"")))</f>
        <v/>
      </c>
      <c r="K2172" s="421" t="str">
        <f>IF(STEP!X2172&lt;&gt;"",STEP!X2172,"")</f>
        <v/>
      </c>
      <c r="L2172" s="421" t="str">
        <f>IF(STEP!Y2172&lt;&gt;"",STEP!Y2172,"")</f>
        <v/>
      </c>
      <c r="M2172" s="421" t="str">
        <f>IF(STEP!Z2172&lt;&gt;"",STEP!Z2172,"")</f>
        <v/>
      </c>
      <c r="N2172" s="422" t="str">
        <f>IF(STEP!R2172&lt;&gt;"",STEP!R2172,"")</f>
        <v/>
      </c>
      <c r="O2172" s="423" t="str">
        <f>IF(STEP!S2172&lt;&gt;"",STEP!S2172,"")</f>
        <v/>
      </c>
      <c r="P2172" s="316" t="str">
        <f t="shared" si="234"/>
        <v/>
      </c>
      <c r="Q2172" s="336"/>
      <c r="R2172" s="560" t="str">
        <f>R2171</f>
        <v/>
      </c>
    </row>
    <row r="2173" spans="2:18">
      <c r="B2173" s="517"/>
      <c r="C2173" s="622" t="str">
        <f>IF(STEP!C2173&lt;&gt;"",STEP!C2173,"")</f>
        <v/>
      </c>
      <c r="D2173" s="409" t="str">
        <f>IF(STEP!D2173&lt;&gt;"",STEP!D2173,"")</f>
        <v/>
      </c>
      <c r="E2173" s="410" t="str">
        <f>IF(STEP!E2173&lt;&gt;"",STEP!E2173,"")</f>
        <v/>
      </c>
      <c r="F2173" s="409" t="str">
        <f>IF(STEP!F2173&lt;&gt;"",STEP!F2173,"")</f>
        <v/>
      </c>
      <c r="G2173" s="508" t="str">
        <f>IF(STEP!C2173&lt;&gt;"",STEP!AD2173,"")</f>
        <v/>
      </c>
      <c r="H2173" s="407" t="str">
        <f>IF(AND(STEP!$G2173="",$J$8&lt;&gt;"ON"),"",IF(月報!AX2173&lt;&gt;"",月報!AX2173,IF(STEP!G2173&lt;&gt;"",STEP!G2173,"")))</f>
        <v/>
      </c>
      <c r="I2173" s="408" t="str">
        <f>IF(AND(STEP!$G2173="",$J$8&lt;&gt;"ON"),"",IF(月報!AZ2173&lt;&gt;"",月報!AZ2173,IF(STEP!H2173&lt;&gt;"",STEP!H2173,"")))</f>
        <v/>
      </c>
      <c r="J2173" s="408" t="str">
        <f>IF(AND(STEP!$G2173="",$J$8&lt;&gt;"ON"),"",IF(月報!BA2173&lt;&gt;"",月報!BA2173,IF(STEP!J2173&lt;&gt;"",STEP!J2173/24,"")))</f>
        <v/>
      </c>
      <c r="K2173" s="421" t="str">
        <f>IF(STEP!X2173&lt;&gt;"",STEP!X2173,"")</f>
        <v/>
      </c>
      <c r="L2173" s="421" t="str">
        <f>IF(STEP!Y2173&lt;&gt;"",STEP!Y2173,"")</f>
        <v/>
      </c>
      <c r="M2173" s="421" t="str">
        <f>IF(STEP!Z2173&lt;&gt;"",STEP!Z2173,"")</f>
        <v/>
      </c>
      <c r="N2173" s="422" t="str">
        <f>IF(STEP!R2173&lt;&gt;"",STEP!R2173,"")</f>
        <v/>
      </c>
      <c r="O2173" s="423" t="str">
        <f>IF(STEP!S2173&lt;&gt;"",STEP!S2173,"")</f>
        <v/>
      </c>
      <c r="P2173" s="316" t="str">
        <f t="shared" si="234"/>
        <v/>
      </c>
      <c r="Q2173" s="336"/>
      <c r="R2173" s="560" t="str">
        <f t="shared" si="233"/>
        <v/>
      </c>
    </row>
    <row r="2174" spans="2:18">
      <c r="B2174" s="517"/>
      <c r="C2174" s="622" t="str">
        <f>IF(STEP!C2174&lt;&gt;"",STEP!C2174,"")</f>
        <v/>
      </c>
      <c r="D2174" s="409" t="str">
        <f>IF(STEP!D2174&lt;&gt;"",STEP!D2174,"")</f>
        <v/>
      </c>
      <c r="E2174" s="410" t="str">
        <f>IF(STEP!E2174&lt;&gt;"",STEP!E2174,"")</f>
        <v/>
      </c>
      <c r="F2174" s="409" t="str">
        <f>IF(STEP!F2174&lt;&gt;"",STEP!F2174,"")</f>
        <v/>
      </c>
      <c r="G2174" s="508" t="str">
        <f>IF(STEP!C2174&lt;&gt;"",STEP!AD2174,"")</f>
        <v/>
      </c>
      <c r="H2174" s="407" t="str">
        <f>IF(AND(STEP!$G2174="",$J$8&lt;&gt;"ON"),"",IF(月報!AX2174&lt;&gt;"",月報!AX2174,IF(STEP!G2174&lt;&gt;"",STEP!G2174,"")))</f>
        <v/>
      </c>
      <c r="I2174" s="408" t="str">
        <f>IF(AND(STEP!$G2174="",$J$8&lt;&gt;"ON"),"",IF(月報!AZ2174&lt;&gt;"",月報!AZ2174,IF(STEP!H2174&lt;&gt;"",STEP!H2174,"")))</f>
        <v/>
      </c>
      <c r="J2174" s="408" t="str">
        <f>IF(AND(STEP!$G2174="",$J$8&lt;&gt;"ON"),"",IF(月報!BA2174&lt;&gt;"",月報!BA2174,IF(STEP!J2174&lt;&gt;"",STEP!J2174/24,"")))</f>
        <v/>
      </c>
      <c r="K2174" s="421" t="str">
        <f>IF(STEP!X2174&lt;&gt;"",STEP!X2174,"")</f>
        <v/>
      </c>
      <c r="L2174" s="421" t="str">
        <f>IF(STEP!Y2174&lt;&gt;"",STEP!Y2174,"")</f>
        <v/>
      </c>
      <c r="M2174" s="421" t="str">
        <f>IF(STEP!Z2174&lt;&gt;"",STEP!Z2174,"")</f>
        <v/>
      </c>
      <c r="N2174" s="422" t="str">
        <f>IF(STEP!R2174&lt;&gt;"",STEP!R2174,"")</f>
        <v/>
      </c>
      <c r="O2174" s="423" t="str">
        <f>IF(STEP!S2174&lt;&gt;"",STEP!S2174,"")</f>
        <v/>
      </c>
      <c r="P2174" s="316" t="str">
        <f t="shared" si="234"/>
        <v/>
      </c>
      <c r="Q2174" s="336"/>
      <c r="R2174" s="560" t="str">
        <f t="shared" si="233"/>
        <v/>
      </c>
    </row>
    <row r="2175" spans="2:18">
      <c r="B2175" s="517"/>
      <c r="C2175" s="622" t="str">
        <f>IF(STEP!C2175&lt;&gt;"",STEP!C2175,"")</f>
        <v/>
      </c>
      <c r="D2175" s="409" t="str">
        <f>IF(STEP!D2175&lt;&gt;"",STEP!D2175,"")</f>
        <v/>
      </c>
      <c r="E2175" s="410" t="str">
        <f>IF(STEP!E2175&lt;&gt;"",STEP!E2175,"")</f>
        <v/>
      </c>
      <c r="F2175" s="409" t="str">
        <f>IF(STEP!F2175&lt;&gt;"",STEP!F2175,"")</f>
        <v/>
      </c>
      <c r="G2175" s="508" t="str">
        <f>IF(STEP!C2175&lt;&gt;"",STEP!AD2175,"")</f>
        <v/>
      </c>
      <c r="H2175" s="407" t="str">
        <f>IF(AND(STEP!$G2175="",$J$8&lt;&gt;"ON"),"",IF(月報!AX2175&lt;&gt;"",月報!AX2175,IF(STEP!G2175&lt;&gt;"",STEP!G2175,"")))</f>
        <v/>
      </c>
      <c r="I2175" s="408" t="str">
        <f>IF(AND(STEP!$G2175="",$J$8&lt;&gt;"ON"),"",IF(月報!AZ2175&lt;&gt;"",月報!AZ2175,IF(STEP!H2175&lt;&gt;"",STEP!H2175,"")))</f>
        <v/>
      </c>
      <c r="J2175" s="408" t="str">
        <f>IF(AND(STEP!$G2175="",$J$8&lt;&gt;"ON"),"",IF(月報!BA2175&lt;&gt;"",月報!BA2175,IF(STEP!J2175&lt;&gt;"",STEP!J2175/24,"")))</f>
        <v/>
      </c>
      <c r="K2175" s="421" t="str">
        <f>IF(STEP!X2175&lt;&gt;"",STEP!X2175,"")</f>
        <v/>
      </c>
      <c r="L2175" s="421" t="str">
        <f>IF(STEP!Y2175&lt;&gt;"",STEP!Y2175,"")</f>
        <v/>
      </c>
      <c r="M2175" s="421" t="str">
        <f>IF(STEP!Z2175&lt;&gt;"",STEP!Z2175,"")</f>
        <v/>
      </c>
      <c r="N2175" s="422" t="str">
        <f>IF(STEP!R2175&lt;&gt;"",STEP!R2175,"")</f>
        <v/>
      </c>
      <c r="O2175" s="423" t="str">
        <f>IF(STEP!S2175&lt;&gt;"",STEP!S2175,"")</f>
        <v/>
      </c>
      <c r="P2175" s="316" t="str">
        <f t="shared" si="234"/>
        <v/>
      </c>
      <c r="Q2175" s="336"/>
      <c r="R2175" s="560" t="str">
        <f t="shared" si="233"/>
        <v/>
      </c>
    </row>
    <row r="2176" spans="2:18">
      <c r="B2176" s="517"/>
      <c r="C2176" s="622" t="str">
        <f>IF(STEP!C2176&lt;&gt;"",STEP!C2176,"")</f>
        <v/>
      </c>
      <c r="D2176" s="409" t="str">
        <f>IF(STEP!D2176&lt;&gt;"",STEP!D2176,"")</f>
        <v/>
      </c>
      <c r="E2176" s="410" t="str">
        <f>IF(STEP!E2176&lt;&gt;"",STEP!E2176,"")</f>
        <v/>
      </c>
      <c r="F2176" s="409" t="str">
        <f>IF(STEP!F2176&lt;&gt;"",STEP!F2176,"")</f>
        <v/>
      </c>
      <c r="G2176" s="508" t="str">
        <f>IF(STEP!C2176&lt;&gt;"",STEP!AD2176,"")</f>
        <v/>
      </c>
      <c r="H2176" s="407" t="str">
        <f>IF(AND(STEP!$G2176="",$J$8&lt;&gt;"ON"),"",IF(月報!AX2176&lt;&gt;"",月報!AX2176,IF(STEP!G2176&lt;&gt;"",STEP!G2176,"")))</f>
        <v/>
      </c>
      <c r="I2176" s="408" t="str">
        <f>IF(AND(STEP!$G2176="",$J$8&lt;&gt;"ON"),"",IF(月報!AZ2176&lt;&gt;"",月報!AZ2176,IF(STEP!H2176&lt;&gt;"",STEP!H2176,"")))</f>
        <v/>
      </c>
      <c r="J2176" s="408" t="str">
        <f>IF(AND(STEP!$G2176="",$J$8&lt;&gt;"ON"),"",IF(月報!BA2176&lt;&gt;"",月報!BA2176,IF(STEP!J2176&lt;&gt;"",STEP!J2176/24,"")))</f>
        <v/>
      </c>
      <c r="K2176" s="421" t="str">
        <f>IF(STEP!X2176&lt;&gt;"",STEP!X2176,"")</f>
        <v/>
      </c>
      <c r="L2176" s="421" t="str">
        <f>IF(STEP!Y2176&lt;&gt;"",STEP!Y2176,"")</f>
        <v/>
      </c>
      <c r="M2176" s="421" t="str">
        <f>IF(STEP!Z2176&lt;&gt;"",STEP!Z2176,"")</f>
        <v/>
      </c>
      <c r="N2176" s="422" t="str">
        <f>IF(STEP!R2176&lt;&gt;"",STEP!R2176,"")</f>
        <v/>
      </c>
      <c r="O2176" s="423" t="str">
        <f>IF(STEP!S2176&lt;&gt;"",STEP!S2176,"")</f>
        <v/>
      </c>
      <c r="P2176" s="316" t="str">
        <f t="shared" si="234"/>
        <v/>
      </c>
      <c r="Q2176" s="336"/>
      <c r="R2176" s="560" t="str">
        <f t="shared" si="233"/>
        <v/>
      </c>
    </row>
    <row r="2177" spans="2:18">
      <c r="B2177" s="517"/>
      <c r="C2177" s="623" t="str">
        <f>IF(STEP!C2177&lt;&gt;"",STEP!C2177,"")</f>
        <v/>
      </c>
      <c r="D2177" s="411" t="str">
        <f>IF(STEP!D2177&lt;&gt;"",STEP!D2177,"")</f>
        <v/>
      </c>
      <c r="E2177" s="412" t="str">
        <f>IF(STEP!E2177&lt;&gt;"",STEP!E2177,"")</f>
        <v/>
      </c>
      <c r="F2177" s="411" t="str">
        <f>IF(STEP!F2177&lt;&gt;"",STEP!F2177,"")</f>
        <v/>
      </c>
      <c r="G2177" s="413" t="str">
        <f>IF(STEP!C2177&lt;&gt;"",STEP!AD2177,"")</f>
        <v/>
      </c>
      <c r="H2177" s="413" t="str">
        <f>IF(AND(STEP!$G2177="",$J$8&lt;&gt;"ON"),"",IF(月報!AX2177&lt;&gt;"",月報!AX2177,IF(STEP!G2177&lt;&gt;"",STEP!G2177,"")))</f>
        <v/>
      </c>
      <c r="I2177" s="414" t="str">
        <f>IF(AND(STEP!$G2177="",$J$8&lt;&gt;"ON"),"",IF(月報!AZ2177&lt;&gt;"",月報!AZ2177,IF(STEP!H2177&lt;&gt;"",STEP!H2177,"")))</f>
        <v/>
      </c>
      <c r="J2177" s="414" t="str">
        <f>IF(AND(STEP!$G2177="",$J$8&lt;&gt;"ON"),"",IF(月報!BA2177&lt;&gt;"",月報!BA2177,IF(STEP!J2177&lt;&gt;"",STEP!J2177/24,"")))</f>
        <v/>
      </c>
      <c r="K2177" s="414" t="str">
        <f>IF(STEP!X2177&lt;&gt;"",STEP!X2177,"")</f>
        <v/>
      </c>
      <c r="L2177" s="414" t="str">
        <f>IF(STEP!Y2177&lt;&gt;"",STEP!Y2177,"")</f>
        <v/>
      </c>
      <c r="M2177" s="414" t="str">
        <f>IF(STEP!Z2177&lt;&gt;"",STEP!Z2177,"")</f>
        <v/>
      </c>
      <c r="N2177" s="424" t="str">
        <f>IF(STEP!R2177&lt;&gt;"",STEP!R2177,"")</f>
        <v/>
      </c>
      <c r="O2177" s="425" t="str">
        <f>IF(STEP!S2177&lt;&gt;"",STEP!S2177,"")</f>
        <v/>
      </c>
      <c r="P2177" s="317" t="str">
        <f t="shared" si="234"/>
        <v/>
      </c>
      <c r="Q2177" s="473"/>
      <c r="R2177" s="561" t="str">
        <f t="shared" si="233"/>
        <v/>
      </c>
    </row>
    <row r="2178" spans="2:18">
      <c r="B2178" s="517"/>
      <c r="C2178" s="624" t="str">
        <f>IF(STEP!C2178&lt;&gt;"",STEP!C2178,"")</f>
        <v/>
      </c>
      <c r="D2178" s="405" t="str">
        <f>IF(STEP!D2178&lt;&gt;"",STEP!D2178,"")</f>
        <v/>
      </c>
      <c r="E2178" s="406" t="str">
        <f>IF(STEP!E2178&lt;&gt;"",STEP!E2178,"")</f>
        <v/>
      </c>
      <c r="F2178" s="405" t="str">
        <f>IF(STEP!F2178&lt;&gt;"",STEP!F2178,"")</f>
        <v/>
      </c>
      <c r="G2178" s="407" t="str">
        <f>IF(STEP!C2178&lt;&gt;"",STEP!AD2178,"")</f>
        <v/>
      </c>
      <c r="H2178" s="407" t="str">
        <f>IF(AND(STEP!$G2178="",$J$8&lt;&gt;"ON"),"",IF(月報!AX2178&lt;&gt;"",月報!AX2178,IF(STEP!G2178&lt;&gt;"",STEP!G2178,"")))</f>
        <v/>
      </c>
      <c r="I2178" s="408" t="str">
        <f>IF(AND(STEP!$G2178="",$J$8&lt;&gt;"ON"),"",IF(月報!AZ2178&lt;&gt;"",月報!AZ2178,IF(STEP!H2178&lt;&gt;"",STEP!H2178,"")))</f>
        <v/>
      </c>
      <c r="J2178" s="408" t="str">
        <f>IF(AND(STEP!$G2178="",$J$8&lt;&gt;"ON"),"",IF(月報!BA2178&lt;&gt;"",月報!BA2178,IF(STEP!J2178&lt;&gt;"",STEP!J2178/24,"")))</f>
        <v/>
      </c>
      <c r="K2178" s="408" t="str">
        <f>IF(STEP!X2178&lt;&gt;"",STEP!X2178,"")</f>
        <v/>
      </c>
      <c r="L2178" s="408" t="str">
        <f>IF(STEP!Y2178&lt;&gt;"",STEP!Y2178,"")</f>
        <v/>
      </c>
      <c r="M2178" s="408" t="str">
        <f>IF(STEP!Z2178&lt;&gt;"",STEP!Z2178,"")</f>
        <v/>
      </c>
      <c r="N2178" s="419" t="str">
        <f>IF(STEP!R2178&lt;&gt;"",STEP!R2178,"")</f>
        <v/>
      </c>
      <c r="O2178" s="420" t="str">
        <f>IF(STEP!S2178&lt;&gt;"",STEP!S2178,"")</f>
        <v/>
      </c>
      <c r="P2178" s="315" t="str">
        <f t="shared" si="234"/>
        <v/>
      </c>
      <c r="Q2178" s="474">
        <f>SUM(P2178:P2184)</f>
        <v>0</v>
      </c>
      <c r="R2178" s="562" t="str">
        <f t="shared" si="233"/>
        <v/>
      </c>
    </row>
    <row r="2179" spans="2:18">
      <c r="B2179" s="517"/>
      <c r="C2179" s="622" t="str">
        <f>IF(STEP!C2179&lt;&gt;"",STEP!C2179,"")</f>
        <v/>
      </c>
      <c r="D2179" s="409" t="str">
        <f>IF(STEP!D2179&lt;&gt;"",STEP!D2179,"")</f>
        <v/>
      </c>
      <c r="E2179" s="410" t="str">
        <f>IF(STEP!E2179&lt;&gt;"",STEP!E2179,"")</f>
        <v/>
      </c>
      <c r="F2179" s="409" t="str">
        <f>IF(STEP!F2179&lt;&gt;"",STEP!F2179,"")</f>
        <v/>
      </c>
      <c r="G2179" s="508" t="str">
        <f>IF(STEP!C2179&lt;&gt;"",STEP!AD2179,"")</f>
        <v/>
      </c>
      <c r="H2179" s="407" t="str">
        <f>IF(AND(STEP!$G2179="",$J$8&lt;&gt;"ON"),"",IF(月報!AX2179&lt;&gt;"",月報!AX2179,IF(STEP!G2179&lt;&gt;"",STEP!G2179,"")))</f>
        <v/>
      </c>
      <c r="I2179" s="408" t="str">
        <f>IF(AND(STEP!$G2179="",$J$8&lt;&gt;"ON"),"",IF(月報!AZ2179&lt;&gt;"",月報!AZ2179,IF(STEP!H2179&lt;&gt;"",STEP!H2179,"")))</f>
        <v/>
      </c>
      <c r="J2179" s="408" t="str">
        <f>IF(AND(STEP!$G2179="",$J$8&lt;&gt;"ON"),"",IF(月報!BA2179&lt;&gt;"",月報!BA2179,IF(STEP!J2179&lt;&gt;"",STEP!J2179/24,"")))</f>
        <v/>
      </c>
      <c r="K2179" s="421" t="str">
        <f>IF(STEP!X2179&lt;&gt;"",STEP!X2179,"")</f>
        <v/>
      </c>
      <c r="L2179" s="421" t="str">
        <f>IF(STEP!Y2179&lt;&gt;"",STEP!Y2179,"")</f>
        <v/>
      </c>
      <c r="M2179" s="421" t="str">
        <f>IF(STEP!Z2179&lt;&gt;"",STEP!Z2179,"")</f>
        <v/>
      </c>
      <c r="N2179" s="422" t="str">
        <f>IF(STEP!R2179&lt;&gt;"",STEP!R2179,"")</f>
        <v/>
      </c>
      <c r="O2179" s="423" t="str">
        <f>IF(STEP!S2179&lt;&gt;"",STEP!S2179,"")</f>
        <v/>
      </c>
      <c r="P2179" s="316" t="str">
        <f t="shared" si="234"/>
        <v/>
      </c>
      <c r="Q2179" s="336"/>
      <c r="R2179" s="560" t="str">
        <f t="shared" si="233"/>
        <v/>
      </c>
    </row>
    <row r="2180" spans="2:18">
      <c r="B2180" s="517"/>
      <c r="C2180" s="622" t="str">
        <f>IF(STEP!C2180&lt;&gt;"",STEP!C2180,"")</f>
        <v/>
      </c>
      <c r="D2180" s="409" t="str">
        <f>IF(STEP!D2180&lt;&gt;"",STEP!D2180,"")</f>
        <v/>
      </c>
      <c r="E2180" s="410" t="str">
        <f>IF(STEP!E2180&lt;&gt;"",STEP!E2180,"")</f>
        <v/>
      </c>
      <c r="F2180" s="409" t="str">
        <f>IF(STEP!F2180&lt;&gt;"",STEP!F2180,"")</f>
        <v/>
      </c>
      <c r="G2180" s="508" t="str">
        <f>IF(STEP!C2180&lt;&gt;"",STEP!AD2180,"")</f>
        <v/>
      </c>
      <c r="H2180" s="407" t="str">
        <f>IF(AND(STEP!$G2180="",$J$8&lt;&gt;"ON"),"",IF(月報!AX2180&lt;&gt;"",月報!AX2180,IF(STEP!G2180&lt;&gt;"",STEP!G2180,"")))</f>
        <v/>
      </c>
      <c r="I2180" s="408" t="str">
        <f>IF(AND(STEP!$G2180="",$J$8&lt;&gt;"ON"),"",IF(月報!AZ2180&lt;&gt;"",月報!AZ2180,IF(STEP!H2180&lt;&gt;"",STEP!H2180,"")))</f>
        <v/>
      </c>
      <c r="J2180" s="408" t="str">
        <f>IF(AND(STEP!$G2180="",$J$8&lt;&gt;"ON"),"",IF(月報!BA2180&lt;&gt;"",月報!BA2180,IF(STEP!J2180&lt;&gt;"",STEP!J2180/24,"")))</f>
        <v/>
      </c>
      <c r="K2180" s="421" t="str">
        <f>IF(STEP!X2180&lt;&gt;"",STEP!X2180,"")</f>
        <v/>
      </c>
      <c r="L2180" s="421" t="str">
        <f>IF(STEP!Y2180&lt;&gt;"",STEP!Y2180,"")</f>
        <v/>
      </c>
      <c r="M2180" s="421" t="str">
        <f>IF(STEP!Z2180&lt;&gt;"",STEP!Z2180,"")</f>
        <v/>
      </c>
      <c r="N2180" s="422" t="str">
        <f>IF(STEP!R2180&lt;&gt;"",STEP!R2180,"")</f>
        <v/>
      </c>
      <c r="O2180" s="423" t="str">
        <f>IF(STEP!S2180&lt;&gt;"",STEP!S2180,"")</f>
        <v/>
      </c>
      <c r="P2180" s="316" t="str">
        <f t="shared" si="234"/>
        <v/>
      </c>
      <c r="Q2180" s="336"/>
      <c r="R2180" s="560" t="str">
        <f t="shared" si="233"/>
        <v/>
      </c>
    </row>
    <row r="2181" spans="2:18">
      <c r="B2181" s="517"/>
      <c r="C2181" s="622" t="str">
        <f>IF(STEP!C2181&lt;&gt;"",STEP!C2181,"")</f>
        <v/>
      </c>
      <c r="D2181" s="409" t="str">
        <f>IF(STEP!D2181&lt;&gt;"",STEP!D2181,"")</f>
        <v/>
      </c>
      <c r="E2181" s="410" t="str">
        <f>IF(STEP!E2181&lt;&gt;"",STEP!E2181,"")</f>
        <v/>
      </c>
      <c r="F2181" s="409" t="str">
        <f>IF(STEP!F2181&lt;&gt;"",STEP!F2181,"")</f>
        <v/>
      </c>
      <c r="G2181" s="508" t="str">
        <f>IF(STEP!C2181&lt;&gt;"",STEP!AD2181,"")</f>
        <v/>
      </c>
      <c r="H2181" s="407" t="str">
        <f>IF(AND(STEP!$G2181="",$J$8&lt;&gt;"ON"),"",IF(月報!AX2181&lt;&gt;"",月報!AX2181,IF(STEP!G2181&lt;&gt;"",STEP!G2181,"")))</f>
        <v/>
      </c>
      <c r="I2181" s="408" t="str">
        <f>IF(AND(STEP!$G2181="",$J$8&lt;&gt;"ON"),"",IF(月報!AZ2181&lt;&gt;"",月報!AZ2181,IF(STEP!H2181&lt;&gt;"",STEP!H2181,"")))</f>
        <v/>
      </c>
      <c r="J2181" s="408" t="str">
        <f>IF(AND(STEP!$G2181="",$J$8&lt;&gt;"ON"),"",IF(月報!BA2181&lt;&gt;"",月報!BA2181,IF(STEP!J2181&lt;&gt;"",STEP!J2181/24,"")))</f>
        <v/>
      </c>
      <c r="K2181" s="421" t="str">
        <f>IF(STEP!X2181&lt;&gt;"",STEP!X2181,"")</f>
        <v/>
      </c>
      <c r="L2181" s="421" t="str">
        <f>IF(STEP!Y2181&lt;&gt;"",STEP!Y2181,"")</f>
        <v/>
      </c>
      <c r="M2181" s="421" t="str">
        <f>IF(STEP!Z2181&lt;&gt;"",STEP!Z2181,"")</f>
        <v/>
      </c>
      <c r="N2181" s="422" t="str">
        <f>IF(STEP!R2181&lt;&gt;"",STEP!R2181,"")</f>
        <v/>
      </c>
      <c r="O2181" s="423" t="str">
        <f>IF(STEP!S2181&lt;&gt;"",STEP!S2181,"")</f>
        <v/>
      </c>
      <c r="P2181" s="316" t="str">
        <f t="shared" si="234"/>
        <v/>
      </c>
      <c r="Q2181" s="336"/>
      <c r="R2181" s="560" t="str">
        <f t="shared" si="233"/>
        <v/>
      </c>
    </row>
    <row r="2182" spans="2:18">
      <c r="B2182" s="517"/>
      <c r="C2182" s="622" t="str">
        <f>IF(STEP!C2182&lt;&gt;"",STEP!C2182,"")</f>
        <v/>
      </c>
      <c r="D2182" s="409" t="str">
        <f>IF(STEP!D2182&lt;&gt;"",STEP!D2182,"")</f>
        <v/>
      </c>
      <c r="E2182" s="410" t="str">
        <f>IF(STEP!E2182&lt;&gt;"",STEP!E2182,"")</f>
        <v/>
      </c>
      <c r="F2182" s="409" t="str">
        <f>IF(STEP!F2182&lt;&gt;"",STEP!F2182,"")</f>
        <v/>
      </c>
      <c r="G2182" s="508" t="str">
        <f>IF(STEP!C2182&lt;&gt;"",STEP!AD2182,"")</f>
        <v/>
      </c>
      <c r="H2182" s="407" t="str">
        <f>IF(AND(STEP!$G2182="",$J$8&lt;&gt;"ON"),"",IF(月報!AX2182&lt;&gt;"",月報!AX2182,IF(STEP!G2182&lt;&gt;"",STEP!G2182,"")))</f>
        <v/>
      </c>
      <c r="I2182" s="408" t="str">
        <f>IF(AND(STEP!$G2182="",$J$8&lt;&gt;"ON"),"",IF(月報!AZ2182&lt;&gt;"",月報!AZ2182,IF(STEP!H2182&lt;&gt;"",STEP!H2182,"")))</f>
        <v/>
      </c>
      <c r="J2182" s="408" t="str">
        <f>IF(AND(STEP!$G2182="",$J$8&lt;&gt;"ON"),"",IF(月報!BA2182&lt;&gt;"",月報!BA2182,IF(STEP!J2182&lt;&gt;"",STEP!J2182/24,"")))</f>
        <v/>
      </c>
      <c r="K2182" s="421" t="str">
        <f>IF(STEP!X2182&lt;&gt;"",STEP!X2182,"")</f>
        <v/>
      </c>
      <c r="L2182" s="421" t="str">
        <f>IF(STEP!Y2182&lt;&gt;"",STEP!Y2182,"")</f>
        <v/>
      </c>
      <c r="M2182" s="421" t="str">
        <f>IF(STEP!Z2182&lt;&gt;"",STEP!Z2182,"")</f>
        <v/>
      </c>
      <c r="N2182" s="422" t="str">
        <f>IF(STEP!R2182&lt;&gt;"",STEP!R2182,"")</f>
        <v/>
      </c>
      <c r="O2182" s="423" t="str">
        <f>IF(STEP!S2182&lt;&gt;"",STEP!S2182,"")</f>
        <v/>
      </c>
      <c r="P2182" s="316" t="str">
        <f t="shared" si="234"/>
        <v/>
      </c>
      <c r="Q2182" s="336"/>
      <c r="R2182" s="560" t="str">
        <f t="shared" si="233"/>
        <v/>
      </c>
    </row>
    <row r="2183" spans="2:18">
      <c r="B2183" s="517"/>
      <c r="C2183" s="622" t="str">
        <f>IF(STEP!C2183&lt;&gt;"",STEP!C2183,"")</f>
        <v/>
      </c>
      <c r="D2183" s="409" t="str">
        <f>IF(STEP!D2183&lt;&gt;"",STEP!D2183,"")</f>
        <v/>
      </c>
      <c r="E2183" s="410" t="str">
        <f>IF(STEP!E2183&lt;&gt;"",STEP!E2183,"")</f>
        <v/>
      </c>
      <c r="F2183" s="409" t="str">
        <f>IF(STEP!F2183&lt;&gt;"",STEP!F2183,"")</f>
        <v/>
      </c>
      <c r="G2183" s="508" t="str">
        <f>IF(STEP!C2183&lt;&gt;"",STEP!AD2183,"")</f>
        <v/>
      </c>
      <c r="H2183" s="407" t="str">
        <f>IF(AND(STEP!$G2183="",$J$8&lt;&gt;"ON"),"",IF(月報!AX2183&lt;&gt;"",月報!AX2183,IF(STEP!G2183&lt;&gt;"",STEP!G2183,"")))</f>
        <v/>
      </c>
      <c r="I2183" s="408" t="str">
        <f>IF(AND(STEP!$G2183="",$J$8&lt;&gt;"ON"),"",IF(月報!AZ2183&lt;&gt;"",月報!AZ2183,IF(STEP!H2183&lt;&gt;"",STEP!H2183,"")))</f>
        <v/>
      </c>
      <c r="J2183" s="408" t="str">
        <f>IF(AND(STEP!$G2183="",$J$8&lt;&gt;"ON"),"",IF(月報!BA2183&lt;&gt;"",月報!BA2183,IF(STEP!J2183&lt;&gt;"",STEP!J2183/24,"")))</f>
        <v/>
      </c>
      <c r="K2183" s="421" t="str">
        <f>IF(STEP!X2183&lt;&gt;"",STEP!X2183,"")</f>
        <v/>
      </c>
      <c r="L2183" s="421" t="str">
        <f>IF(STEP!Y2183&lt;&gt;"",STEP!Y2183,"")</f>
        <v/>
      </c>
      <c r="M2183" s="421" t="str">
        <f>IF(STEP!Z2183&lt;&gt;"",STEP!Z2183,"")</f>
        <v/>
      </c>
      <c r="N2183" s="422" t="str">
        <f>IF(STEP!R2183&lt;&gt;"",STEP!R2183,"")</f>
        <v/>
      </c>
      <c r="O2183" s="423" t="str">
        <f>IF(STEP!S2183&lt;&gt;"",STEP!S2183,"")</f>
        <v/>
      </c>
      <c r="P2183" s="316" t="str">
        <f t="shared" si="234"/>
        <v/>
      </c>
      <c r="Q2183" s="336"/>
      <c r="R2183" s="560" t="str">
        <f t="shared" si="233"/>
        <v/>
      </c>
    </row>
    <row r="2184" spans="2:18">
      <c r="B2184" s="517"/>
      <c r="C2184" s="623" t="str">
        <f>IF(STEP!C2184&lt;&gt;"",STEP!C2184,"")</f>
        <v/>
      </c>
      <c r="D2184" s="411" t="str">
        <f>IF(STEP!D2184&lt;&gt;"",STEP!D2184,"")</f>
        <v/>
      </c>
      <c r="E2184" s="412" t="str">
        <f>IF(STEP!E2184&lt;&gt;"",STEP!E2184,"")</f>
        <v/>
      </c>
      <c r="F2184" s="411" t="str">
        <f>IF(STEP!F2184&lt;&gt;"",STEP!F2184,"")</f>
        <v/>
      </c>
      <c r="G2184" s="413" t="str">
        <f>IF(STEP!C2184&lt;&gt;"",STEP!AD2184,"")</f>
        <v/>
      </c>
      <c r="H2184" s="413" t="str">
        <f>IF(AND(STEP!$G2184="",$J$8&lt;&gt;"ON"),"",IF(月報!AX2184&lt;&gt;"",月報!AX2184,IF(STEP!G2184&lt;&gt;"",STEP!G2184,"")))</f>
        <v/>
      </c>
      <c r="I2184" s="414" t="str">
        <f>IF(AND(STEP!$G2184="",$J$8&lt;&gt;"ON"),"",IF(月報!AZ2184&lt;&gt;"",月報!AZ2184,IF(STEP!H2184&lt;&gt;"",STEP!H2184,"")))</f>
        <v/>
      </c>
      <c r="J2184" s="414" t="str">
        <f>IF(AND(STEP!$G2184="",$J$8&lt;&gt;"ON"),"",IF(月報!BA2184&lt;&gt;"",月報!BA2184,IF(STEP!J2184&lt;&gt;"",STEP!J2184/24,"")))</f>
        <v/>
      </c>
      <c r="K2184" s="414" t="str">
        <f>IF(STEP!X2184&lt;&gt;"",STEP!X2184,"")</f>
        <v/>
      </c>
      <c r="L2184" s="414" t="str">
        <f>IF(STEP!Y2184&lt;&gt;"",STEP!Y2184,"")</f>
        <v/>
      </c>
      <c r="M2184" s="414" t="str">
        <f>IF(STEP!Z2184&lt;&gt;"",STEP!Z2184,"")</f>
        <v/>
      </c>
      <c r="N2184" s="424" t="str">
        <f>IF(STEP!R2184&lt;&gt;"",STEP!R2184,"")</f>
        <v/>
      </c>
      <c r="O2184" s="425" t="str">
        <f>IF(STEP!S2184&lt;&gt;"",STEP!S2184,"")</f>
        <v/>
      </c>
      <c r="P2184" s="317" t="str">
        <f t="shared" si="234"/>
        <v/>
      </c>
      <c r="Q2184" s="473"/>
      <c r="R2184" s="561" t="str">
        <f t="shared" si="233"/>
        <v/>
      </c>
    </row>
    <row r="2185" spans="2:18">
      <c r="B2185" s="517"/>
      <c r="C2185" s="624" t="str">
        <f>IF(STEP!C2185&lt;&gt;"",STEP!C2185,"")</f>
        <v/>
      </c>
      <c r="D2185" s="405" t="str">
        <f>IF(STEP!D2185&lt;&gt;"",STEP!D2185,"")</f>
        <v/>
      </c>
      <c r="E2185" s="406" t="str">
        <f>IF(STEP!E2185&lt;&gt;"",STEP!E2185,"")</f>
        <v/>
      </c>
      <c r="F2185" s="405" t="str">
        <f>IF(STEP!F2185&lt;&gt;"",STEP!F2185,"")</f>
        <v/>
      </c>
      <c r="G2185" s="407" t="str">
        <f>IF(STEP!C2185&lt;&gt;"",STEP!AD2185,"")</f>
        <v/>
      </c>
      <c r="H2185" s="407" t="str">
        <f>IF(AND(STEP!$G2185="",$J$8&lt;&gt;"ON"),"",IF(月報!AX2185&lt;&gt;"",月報!AX2185,IF(STEP!G2185&lt;&gt;"",STEP!G2185,"")))</f>
        <v/>
      </c>
      <c r="I2185" s="408" t="str">
        <f>IF(AND(STEP!$G2185="",$J$8&lt;&gt;"ON"),"",IF(月報!AZ2185&lt;&gt;"",月報!AZ2185,IF(STEP!H2185&lt;&gt;"",STEP!H2185,"")))</f>
        <v/>
      </c>
      <c r="J2185" s="408" t="str">
        <f>IF(AND(STEP!$G2185="",$J$8&lt;&gt;"ON"),"",IF(月報!BA2185&lt;&gt;"",月報!BA2185,IF(STEP!J2185&lt;&gt;"",STEP!J2185/24,"")))</f>
        <v/>
      </c>
      <c r="K2185" s="408" t="str">
        <f>IF(STEP!X2185&lt;&gt;"",STEP!X2185,"")</f>
        <v/>
      </c>
      <c r="L2185" s="408" t="str">
        <f>IF(STEP!Y2185&lt;&gt;"",STEP!Y2185,"")</f>
        <v/>
      </c>
      <c r="M2185" s="408" t="str">
        <f>IF(STEP!Z2185&lt;&gt;"",STEP!Z2185,"")</f>
        <v/>
      </c>
      <c r="N2185" s="419" t="str">
        <f>IF(STEP!R2185&lt;&gt;"",STEP!R2185,"")</f>
        <v/>
      </c>
      <c r="O2185" s="420" t="str">
        <f>IF(STEP!S2185&lt;&gt;"",STEP!S2185,"")</f>
        <v/>
      </c>
      <c r="P2185" s="315" t="str">
        <f t="shared" si="234"/>
        <v/>
      </c>
      <c r="Q2185" s="474">
        <f>SUM(P2185:P2191)</f>
        <v>0</v>
      </c>
      <c r="R2185" s="562" t="str">
        <f t="shared" si="233"/>
        <v/>
      </c>
    </row>
    <row r="2186" spans="2:18">
      <c r="B2186" s="517"/>
      <c r="C2186" s="622" t="str">
        <f>IF(STEP!C2186&lt;&gt;"",STEP!C2186,"")</f>
        <v/>
      </c>
      <c r="D2186" s="409" t="str">
        <f>IF(STEP!D2186&lt;&gt;"",STEP!D2186,"")</f>
        <v/>
      </c>
      <c r="E2186" s="410" t="str">
        <f>IF(STEP!E2186&lt;&gt;"",STEP!E2186,"")</f>
        <v/>
      </c>
      <c r="F2186" s="409" t="str">
        <f>IF(STEP!F2186&lt;&gt;"",STEP!F2186,"")</f>
        <v/>
      </c>
      <c r="G2186" s="508" t="str">
        <f>IF(STEP!C2186&lt;&gt;"",STEP!AD2186,"")</f>
        <v/>
      </c>
      <c r="H2186" s="407" t="str">
        <f>IF(AND(STEP!$G2186="",$J$8&lt;&gt;"ON"),"",IF(月報!AX2186&lt;&gt;"",月報!AX2186,IF(STEP!G2186&lt;&gt;"",STEP!G2186,"")))</f>
        <v/>
      </c>
      <c r="I2186" s="408" t="str">
        <f>IF(AND(STEP!$G2186="",$J$8&lt;&gt;"ON"),"",IF(月報!AZ2186&lt;&gt;"",月報!AZ2186,IF(STEP!H2186&lt;&gt;"",STEP!H2186,"")))</f>
        <v/>
      </c>
      <c r="J2186" s="408" t="str">
        <f>IF(AND(STEP!$G2186="",$J$8&lt;&gt;"ON"),"",IF(月報!BA2186&lt;&gt;"",月報!BA2186,IF(STEP!J2186&lt;&gt;"",STEP!J2186/24,"")))</f>
        <v/>
      </c>
      <c r="K2186" s="421" t="str">
        <f>IF(STEP!X2186&lt;&gt;"",STEP!X2186,"")</f>
        <v/>
      </c>
      <c r="L2186" s="421" t="str">
        <f>IF(STEP!Y2186&lt;&gt;"",STEP!Y2186,"")</f>
        <v/>
      </c>
      <c r="M2186" s="421" t="str">
        <f>IF(STEP!Z2186&lt;&gt;"",STEP!Z2186,"")</f>
        <v/>
      </c>
      <c r="N2186" s="422" t="str">
        <f>IF(STEP!R2186&lt;&gt;"",STEP!R2186,"")</f>
        <v/>
      </c>
      <c r="O2186" s="423" t="str">
        <f>IF(STEP!S2186&lt;&gt;"",STEP!S2186,"")</f>
        <v/>
      </c>
      <c r="P2186" s="316" t="str">
        <f t="shared" si="234"/>
        <v/>
      </c>
      <c r="Q2186" s="336"/>
      <c r="R2186" s="560" t="str">
        <f t="shared" si="233"/>
        <v/>
      </c>
    </row>
    <row r="2187" spans="2:18">
      <c r="B2187" s="517"/>
      <c r="C2187" s="622" t="str">
        <f>IF(STEP!C2187&lt;&gt;"",STEP!C2187,"")</f>
        <v/>
      </c>
      <c r="D2187" s="409" t="str">
        <f>IF(STEP!D2187&lt;&gt;"",STEP!D2187,"")</f>
        <v/>
      </c>
      <c r="E2187" s="410" t="str">
        <f>IF(STEP!E2187&lt;&gt;"",STEP!E2187,"")</f>
        <v/>
      </c>
      <c r="F2187" s="409" t="str">
        <f>IF(STEP!F2187&lt;&gt;"",STEP!F2187,"")</f>
        <v/>
      </c>
      <c r="G2187" s="508" t="str">
        <f>IF(STEP!C2187&lt;&gt;"",STEP!AD2187,"")</f>
        <v/>
      </c>
      <c r="H2187" s="407" t="str">
        <f>IF(AND(STEP!$G2187="",$J$8&lt;&gt;"ON"),"",IF(月報!AX2187&lt;&gt;"",月報!AX2187,IF(STEP!G2187&lt;&gt;"",STEP!G2187,"")))</f>
        <v/>
      </c>
      <c r="I2187" s="408" t="str">
        <f>IF(AND(STEP!$G2187="",$J$8&lt;&gt;"ON"),"",IF(月報!AZ2187&lt;&gt;"",月報!AZ2187,IF(STEP!H2187&lt;&gt;"",STEP!H2187,"")))</f>
        <v/>
      </c>
      <c r="J2187" s="408" t="str">
        <f>IF(AND(STEP!$G2187="",$J$8&lt;&gt;"ON"),"",IF(月報!BA2187&lt;&gt;"",月報!BA2187,IF(STEP!J2187&lt;&gt;"",STEP!J2187/24,"")))</f>
        <v/>
      </c>
      <c r="K2187" s="421" t="str">
        <f>IF(STEP!X2187&lt;&gt;"",STEP!X2187,"")</f>
        <v/>
      </c>
      <c r="L2187" s="421" t="str">
        <f>IF(STEP!Y2187&lt;&gt;"",STEP!Y2187,"")</f>
        <v/>
      </c>
      <c r="M2187" s="421" t="str">
        <f>IF(STEP!Z2187&lt;&gt;"",STEP!Z2187,"")</f>
        <v/>
      </c>
      <c r="N2187" s="422" t="str">
        <f>IF(STEP!R2187&lt;&gt;"",STEP!R2187,"")</f>
        <v/>
      </c>
      <c r="O2187" s="423" t="str">
        <f>IF(STEP!S2187&lt;&gt;"",STEP!S2187,"")</f>
        <v/>
      </c>
      <c r="P2187" s="316" t="str">
        <f t="shared" si="234"/>
        <v/>
      </c>
      <c r="Q2187" s="336"/>
      <c r="R2187" s="560" t="str">
        <f t="shared" si="233"/>
        <v/>
      </c>
    </row>
    <row r="2188" spans="2:18">
      <c r="B2188" s="517"/>
      <c r="C2188" s="622" t="str">
        <f>IF(STEP!C2188&lt;&gt;"",STEP!C2188,"")</f>
        <v/>
      </c>
      <c r="D2188" s="409" t="str">
        <f>IF(STEP!D2188&lt;&gt;"",STEP!D2188,"")</f>
        <v/>
      </c>
      <c r="E2188" s="410" t="str">
        <f>IF(STEP!E2188&lt;&gt;"",STEP!E2188,"")</f>
        <v/>
      </c>
      <c r="F2188" s="409" t="str">
        <f>IF(STEP!F2188&lt;&gt;"",STEP!F2188,"")</f>
        <v/>
      </c>
      <c r="G2188" s="508" t="str">
        <f>IF(STEP!C2188&lt;&gt;"",STEP!AD2188,"")</f>
        <v/>
      </c>
      <c r="H2188" s="407" t="str">
        <f>IF(AND(STEP!$G2188="",$J$8&lt;&gt;"ON"),"",IF(月報!AX2188&lt;&gt;"",月報!AX2188,IF(STEP!G2188&lt;&gt;"",STEP!G2188,"")))</f>
        <v/>
      </c>
      <c r="I2188" s="408" t="str">
        <f>IF(AND(STEP!$G2188="",$J$8&lt;&gt;"ON"),"",IF(月報!AZ2188&lt;&gt;"",月報!AZ2188,IF(STEP!H2188&lt;&gt;"",STEP!H2188,"")))</f>
        <v/>
      </c>
      <c r="J2188" s="408" t="str">
        <f>IF(AND(STEP!$G2188="",$J$8&lt;&gt;"ON"),"",IF(月報!BA2188&lt;&gt;"",月報!BA2188,IF(STEP!J2188&lt;&gt;"",STEP!J2188/24,"")))</f>
        <v/>
      </c>
      <c r="K2188" s="421" t="str">
        <f>IF(STEP!X2188&lt;&gt;"",STEP!X2188,"")</f>
        <v/>
      </c>
      <c r="L2188" s="421" t="str">
        <f>IF(STEP!Y2188&lt;&gt;"",STEP!Y2188,"")</f>
        <v/>
      </c>
      <c r="M2188" s="421" t="str">
        <f>IF(STEP!Z2188&lt;&gt;"",STEP!Z2188,"")</f>
        <v/>
      </c>
      <c r="N2188" s="422" t="str">
        <f>IF(STEP!R2188&lt;&gt;"",STEP!R2188,"")</f>
        <v/>
      </c>
      <c r="O2188" s="423" t="str">
        <f>IF(STEP!S2188&lt;&gt;"",STEP!S2188,"")</f>
        <v/>
      </c>
      <c r="P2188" s="316" t="str">
        <f t="shared" si="234"/>
        <v/>
      </c>
      <c r="Q2188" s="336"/>
      <c r="R2188" s="560" t="str">
        <f t="shared" si="233"/>
        <v/>
      </c>
    </row>
    <row r="2189" spans="2:18">
      <c r="B2189" s="517"/>
      <c r="C2189" s="622" t="str">
        <f>IF(STEP!C2189&lt;&gt;"",STEP!C2189,"")</f>
        <v/>
      </c>
      <c r="D2189" s="409" t="str">
        <f>IF(STEP!D2189&lt;&gt;"",STEP!D2189,"")</f>
        <v/>
      </c>
      <c r="E2189" s="410" t="str">
        <f>IF(STEP!E2189&lt;&gt;"",STEP!E2189,"")</f>
        <v/>
      </c>
      <c r="F2189" s="409" t="str">
        <f>IF(STEP!F2189&lt;&gt;"",STEP!F2189,"")</f>
        <v/>
      </c>
      <c r="G2189" s="508" t="str">
        <f>IF(STEP!C2189&lt;&gt;"",STEP!AD2189,"")</f>
        <v/>
      </c>
      <c r="H2189" s="407" t="str">
        <f>IF(AND(STEP!$G2189="",$J$8&lt;&gt;"ON"),"",IF(月報!AX2189&lt;&gt;"",月報!AX2189,IF(STEP!G2189&lt;&gt;"",STEP!G2189,"")))</f>
        <v/>
      </c>
      <c r="I2189" s="408" t="str">
        <f>IF(AND(STEP!$G2189="",$J$8&lt;&gt;"ON"),"",IF(月報!AZ2189&lt;&gt;"",月報!AZ2189,IF(STEP!H2189&lt;&gt;"",STEP!H2189,"")))</f>
        <v/>
      </c>
      <c r="J2189" s="408" t="str">
        <f>IF(AND(STEP!$G2189="",$J$8&lt;&gt;"ON"),"",IF(月報!BA2189&lt;&gt;"",月報!BA2189,IF(STEP!J2189&lt;&gt;"",STEP!J2189/24,"")))</f>
        <v/>
      </c>
      <c r="K2189" s="421" t="str">
        <f>IF(STEP!X2189&lt;&gt;"",STEP!X2189,"")</f>
        <v/>
      </c>
      <c r="L2189" s="421" t="str">
        <f>IF(STEP!Y2189&lt;&gt;"",STEP!Y2189,"")</f>
        <v/>
      </c>
      <c r="M2189" s="421" t="str">
        <f>IF(STEP!Z2189&lt;&gt;"",STEP!Z2189,"")</f>
        <v/>
      </c>
      <c r="N2189" s="422" t="str">
        <f>IF(STEP!R2189&lt;&gt;"",STEP!R2189,"")</f>
        <v/>
      </c>
      <c r="O2189" s="423" t="str">
        <f>IF(STEP!S2189&lt;&gt;"",STEP!S2189,"")</f>
        <v/>
      </c>
      <c r="P2189" s="316" t="str">
        <f t="shared" si="234"/>
        <v/>
      </c>
      <c r="Q2189" s="336"/>
      <c r="R2189" s="560" t="str">
        <f t="shared" si="233"/>
        <v/>
      </c>
    </row>
    <row r="2190" spans="2:18">
      <c r="B2190" s="517"/>
      <c r="C2190" s="622" t="str">
        <f>IF(STEP!C2190&lt;&gt;"",STEP!C2190,"")</f>
        <v/>
      </c>
      <c r="D2190" s="409" t="str">
        <f>IF(STEP!D2190&lt;&gt;"",STEP!D2190,"")</f>
        <v/>
      </c>
      <c r="E2190" s="410" t="str">
        <f>IF(STEP!E2190&lt;&gt;"",STEP!E2190,"")</f>
        <v/>
      </c>
      <c r="F2190" s="409" t="str">
        <f>IF(STEP!F2190&lt;&gt;"",STEP!F2190,"")</f>
        <v/>
      </c>
      <c r="G2190" s="508" t="str">
        <f>IF(STEP!C2190&lt;&gt;"",STEP!AD2190,"")</f>
        <v/>
      </c>
      <c r="H2190" s="407" t="str">
        <f>IF(AND(STEP!$G2190="",$J$8&lt;&gt;"ON"),"",IF(月報!AX2190&lt;&gt;"",月報!AX2190,IF(STEP!G2190&lt;&gt;"",STEP!G2190,"")))</f>
        <v/>
      </c>
      <c r="I2190" s="408" t="str">
        <f>IF(AND(STEP!$G2190="",$J$8&lt;&gt;"ON"),"",IF(月報!AZ2190&lt;&gt;"",月報!AZ2190,IF(STEP!H2190&lt;&gt;"",STEP!H2190,"")))</f>
        <v/>
      </c>
      <c r="J2190" s="408" t="str">
        <f>IF(AND(STEP!$G2190="",$J$8&lt;&gt;"ON"),"",IF(月報!BA2190&lt;&gt;"",月報!BA2190,IF(STEP!J2190&lt;&gt;"",STEP!J2190/24,"")))</f>
        <v/>
      </c>
      <c r="K2190" s="421" t="str">
        <f>IF(STEP!X2190&lt;&gt;"",STEP!X2190,"")</f>
        <v/>
      </c>
      <c r="L2190" s="421" t="str">
        <f>IF(STEP!Y2190&lt;&gt;"",STEP!Y2190,"")</f>
        <v/>
      </c>
      <c r="M2190" s="421" t="str">
        <f>IF(STEP!Z2190&lt;&gt;"",STEP!Z2190,"")</f>
        <v/>
      </c>
      <c r="N2190" s="422" t="str">
        <f>IF(STEP!R2190&lt;&gt;"",STEP!R2190,"")</f>
        <v/>
      </c>
      <c r="O2190" s="423" t="str">
        <f>IF(STEP!S2190&lt;&gt;"",STEP!S2190,"")</f>
        <v/>
      </c>
      <c r="P2190" s="316" t="str">
        <f t="shared" si="234"/>
        <v/>
      </c>
      <c r="Q2190" s="336"/>
      <c r="R2190" s="560" t="str">
        <f t="shared" si="233"/>
        <v/>
      </c>
    </row>
    <row r="2191" spans="2:18">
      <c r="B2191" s="517"/>
      <c r="C2191" s="623" t="str">
        <f>IF(STEP!C2191&lt;&gt;"",STEP!C2191,"")</f>
        <v/>
      </c>
      <c r="D2191" s="411" t="str">
        <f>IF(STEP!D2191&lt;&gt;"",STEP!D2191,"")</f>
        <v/>
      </c>
      <c r="E2191" s="412" t="str">
        <f>IF(STEP!E2191&lt;&gt;"",STEP!E2191,"")</f>
        <v/>
      </c>
      <c r="F2191" s="411" t="str">
        <f>IF(STEP!F2191&lt;&gt;"",STEP!F2191,"")</f>
        <v/>
      </c>
      <c r="G2191" s="413" t="str">
        <f>IF(STEP!C2191&lt;&gt;"",STEP!AD2191,"")</f>
        <v/>
      </c>
      <c r="H2191" s="413" t="str">
        <f>IF(AND(STEP!$G2191="",$J$8&lt;&gt;"ON"),"",IF(月報!AX2191&lt;&gt;"",月報!AX2191,IF(STEP!G2191&lt;&gt;"",STEP!G2191,"")))</f>
        <v/>
      </c>
      <c r="I2191" s="414" t="str">
        <f>IF(AND(STEP!$G2191="",$J$8&lt;&gt;"ON"),"",IF(月報!AZ2191&lt;&gt;"",月報!AZ2191,IF(STEP!H2191&lt;&gt;"",STEP!H2191,"")))</f>
        <v/>
      </c>
      <c r="J2191" s="414" t="str">
        <f>IF(AND(STEP!$G2191="",$J$8&lt;&gt;"ON"),"",IF(月報!BA2191&lt;&gt;"",月報!BA2191,IF(STEP!J2191&lt;&gt;"",STEP!J2191/24,"")))</f>
        <v/>
      </c>
      <c r="K2191" s="414" t="str">
        <f>IF(STEP!X2191&lt;&gt;"",STEP!X2191,"")</f>
        <v/>
      </c>
      <c r="L2191" s="414" t="str">
        <f>IF(STEP!Y2191&lt;&gt;"",STEP!Y2191,"")</f>
        <v/>
      </c>
      <c r="M2191" s="414" t="str">
        <f>IF(STEP!Z2191&lt;&gt;"",STEP!Z2191,"")</f>
        <v/>
      </c>
      <c r="N2191" s="424" t="str">
        <f>IF(STEP!R2191&lt;&gt;"",STEP!R2191,"")</f>
        <v/>
      </c>
      <c r="O2191" s="425" t="str">
        <f>IF(STEP!S2191&lt;&gt;"",STEP!S2191,"")</f>
        <v/>
      </c>
      <c r="P2191" s="317" t="str">
        <f t="shared" si="234"/>
        <v/>
      </c>
      <c r="Q2191" s="473"/>
      <c r="R2191" s="561" t="str">
        <f t="shared" si="233"/>
        <v/>
      </c>
    </row>
    <row r="2192" spans="2:18">
      <c r="B2192" s="517"/>
      <c r="C2192" s="624" t="str">
        <f>IF(STEP!C2192&lt;&gt;"",STEP!C2192,"")</f>
        <v/>
      </c>
      <c r="D2192" s="405" t="str">
        <f>IF(STEP!D2192&lt;&gt;"",STEP!D2192,"")</f>
        <v/>
      </c>
      <c r="E2192" s="406" t="str">
        <f>IF(STEP!E2192&lt;&gt;"",STEP!E2192,"")</f>
        <v/>
      </c>
      <c r="F2192" s="405" t="str">
        <f>IF(STEP!F2192&lt;&gt;"",STEP!F2192,"")</f>
        <v/>
      </c>
      <c r="G2192" s="407" t="str">
        <f>IF(STEP!C2192&lt;&gt;"",STEP!AD2192,"")</f>
        <v/>
      </c>
      <c r="H2192" s="407" t="str">
        <f>IF(AND(STEP!$G2192="",$J$8&lt;&gt;"ON"),"",IF(月報!AX2192&lt;&gt;"",月報!AX2192,IF(STEP!G2192&lt;&gt;"",STEP!G2192,"")))</f>
        <v/>
      </c>
      <c r="I2192" s="408" t="str">
        <f>IF(AND(STEP!$G2192="",$J$8&lt;&gt;"ON"),"",IF(月報!AZ2192&lt;&gt;"",月報!AZ2192,IF(STEP!H2192&lt;&gt;"",STEP!H2192,"")))</f>
        <v/>
      </c>
      <c r="J2192" s="408" t="str">
        <f>IF(AND(STEP!$G2192="",$J$8&lt;&gt;"ON"),"",IF(月報!BA2192&lt;&gt;"",月報!BA2192,IF(STEP!J2192&lt;&gt;"",STEP!J2192/24,"")))</f>
        <v/>
      </c>
      <c r="K2192" s="408" t="str">
        <f>IF(STEP!X2192&lt;&gt;"",STEP!X2192,"")</f>
        <v/>
      </c>
      <c r="L2192" s="408" t="str">
        <f>IF(STEP!Y2192&lt;&gt;"",STEP!Y2192,"")</f>
        <v/>
      </c>
      <c r="M2192" s="408" t="str">
        <f>IF(STEP!Z2192&lt;&gt;"",STEP!Z2192,"")</f>
        <v/>
      </c>
      <c r="N2192" s="419" t="str">
        <f>IF(STEP!R2192&lt;&gt;"",STEP!R2192,"")</f>
        <v/>
      </c>
      <c r="O2192" s="420" t="str">
        <f>IF(STEP!S2192&lt;&gt;"",STEP!S2192,"")</f>
        <v/>
      </c>
      <c r="P2192" s="315" t="str">
        <f t="shared" si="234"/>
        <v/>
      </c>
      <c r="Q2192" s="474">
        <f>SUM(P2192:P2198)</f>
        <v>0</v>
      </c>
      <c r="R2192" s="562" t="str">
        <f t="shared" si="233"/>
        <v/>
      </c>
    </row>
    <row r="2193" spans="2:18">
      <c r="B2193" s="517"/>
      <c r="C2193" s="622" t="str">
        <f>IF(STEP!C2193&lt;&gt;"",STEP!C2193,"")</f>
        <v/>
      </c>
      <c r="D2193" s="409" t="str">
        <f>IF(STEP!D2193&lt;&gt;"",STEP!D2193,"")</f>
        <v/>
      </c>
      <c r="E2193" s="410" t="str">
        <f>IF(STEP!E2193&lt;&gt;"",STEP!E2193,"")</f>
        <v/>
      </c>
      <c r="F2193" s="409" t="str">
        <f>IF(STEP!F2193&lt;&gt;"",STEP!F2193,"")</f>
        <v/>
      </c>
      <c r="G2193" s="508" t="str">
        <f>IF(STEP!C2193&lt;&gt;"",STEP!AD2193,"")</f>
        <v/>
      </c>
      <c r="H2193" s="407" t="str">
        <f>IF(AND(STEP!$G2193="",$J$8&lt;&gt;"ON"),"",IF(月報!AX2193&lt;&gt;"",月報!AX2193,IF(STEP!G2193&lt;&gt;"",STEP!G2193,"")))</f>
        <v/>
      </c>
      <c r="I2193" s="408" t="str">
        <f>IF(AND(STEP!$G2193="",$J$8&lt;&gt;"ON"),"",IF(月報!AZ2193&lt;&gt;"",月報!AZ2193,IF(STEP!H2193&lt;&gt;"",STEP!H2193,"")))</f>
        <v/>
      </c>
      <c r="J2193" s="408" t="str">
        <f>IF(AND(STEP!$G2193="",$J$8&lt;&gt;"ON"),"",IF(月報!BA2193&lt;&gt;"",月報!BA2193,IF(STEP!J2193&lt;&gt;"",STEP!J2193/24,"")))</f>
        <v/>
      </c>
      <c r="K2193" s="421" t="str">
        <f>IF(STEP!X2193&lt;&gt;"",STEP!X2193,"")</f>
        <v/>
      </c>
      <c r="L2193" s="421" t="str">
        <f>IF(STEP!Y2193&lt;&gt;"",STEP!Y2193,"")</f>
        <v/>
      </c>
      <c r="M2193" s="421" t="str">
        <f>IF(STEP!Z2193&lt;&gt;"",STEP!Z2193,"")</f>
        <v/>
      </c>
      <c r="N2193" s="422" t="str">
        <f>IF(STEP!R2193&lt;&gt;"",STEP!R2193,"")</f>
        <v/>
      </c>
      <c r="O2193" s="423" t="str">
        <f>IF(STEP!S2193&lt;&gt;"",STEP!S2193,"")</f>
        <v/>
      </c>
      <c r="P2193" s="316" t="str">
        <f t="shared" si="234"/>
        <v/>
      </c>
      <c r="Q2193" s="336"/>
      <c r="R2193" s="560" t="str">
        <f t="shared" si="233"/>
        <v/>
      </c>
    </row>
    <row r="2194" spans="2:18">
      <c r="B2194" s="517"/>
      <c r="C2194" s="622" t="str">
        <f>IF(STEP!C2194&lt;&gt;"",STEP!C2194,"")</f>
        <v/>
      </c>
      <c r="D2194" s="409" t="str">
        <f>IF(STEP!D2194&lt;&gt;"",STEP!D2194,"")</f>
        <v/>
      </c>
      <c r="E2194" s="410" t="str">
        <f>IF(STEP!E2194&lt;&gt;"",STEP!E2194,"")</f>
        <v/>
      </c>
      <c r="F2194" s="409" t="str">
        <f>IF(STEP!F2194&lt;&gt;"",STEP!F2194,"")</f>
        <v/>
      </c>
      <c r="G2194" s="508" t="str">
        <f>IF(STEP!C2194&lt;&gt;"",STEP!AD2194,"")</f>
        <v/>
      </c>
      <c r="H2194" s="407" t="str">
        <f>IF(AND(STEP!$G2194="",$J$8&lt;&gt;"ON"),"",IF(月報!AX2194&lt;&gt;"",月報!AX2194,IF(STEP!G2194&lt;&gt;"",STEP!G2194,"")))</f>
        <v/>
      </c>
      <c r="I2194" s="408" t="str">
        <f>IF(AND(STEP!$G2194="",$J$8&lt;&gt;"ON"),"",IF(月報!AZ2194&lt;&gt;"",月報!AZ2194,IF(STEP!H2194&lt;&gt;"",STEP!H2194,"")))</f>
        <v/>
      </c>
      <c r="J2194" s="408" t="str">
        <f>IF(AND(STEP!$G2194="",$J$8&lt;&gt;"ON"),"",IF(月報!BA2194&lt;&gt;"",月報!BA2194,IF(STEP!J2194&lt;&gt;"",STEP!J2194/24,"")))</f>
        <v/>
      </c>
      <c r="K2194" s="421" t="str">
        <f>IF(STEP!X2194&lt;&gt;"",STEP!X2194,"")</f>
        <v/>
      </c>
      <c r="L2194" s="421" t="str">
        <f>IF(STEP!Y2194&lt;&gt;"",STEP!Y2194,"")</f>
        <v/>
      </c>
      <c r="M2194" s="421" t="str">
        <f>IF(STEP!Z2194&lt;&gt;"",STEP!Z2194,"")</f>
        <v/>
      </c>
      <c r="N2194" s="422" t="str">
        <f>IF(STEP!R2194&lt;&gt;"",STEP!R2194,"")</f>
        <v/>
      </c>
      <c r="O2194" s="423" t="str">
        <f>IF(STEP!S2194&lt;&gt;"",STEP!S2194,"")</f>
        <v/>
      </c>
      <c r="P2194" s="316" t="str">
        <f t="shared" si="234"/>
        <v/>
      </c>
      <c r="Q2194" s="336"/>
      <c r="R2194" s="560" t="str">
        <f t="shared" si="233"/>
        <v/>
      </c>
    </row>
    <row r="2195" spans="2:18">
      <c r="B2195" s="517"/>
      <c r="C2195" s="622" t="str">
        <f>IF(STEP!C2195&lt;&gt;"",STEP!C2195,"")</f>
        <v/>
      </c>
      <c r="D2195" s="409" t="str">
        <f>IF(STEP!D2195&lt;&gt;"",STEP!D2195,"")</f>
        <v/>
      </c>
      <c r="E2195" s="410" t="str">
        <f>IF(STEP!E2195&lt;&gt;"",STEP!E2195,"")</f>
        <v/>
      </c>
      <c r="F2195" s="409" t="str">
        <f>IF(STEP!F2195&lt;&gt;"",STEP!F2195,"")</f>
        <v/>
      </c>
      <c r="G2195" s="508" t="str">
        <f>IF(STEP!C2195&lt;&gt;"",STEP!AD2195,"")</f>
        <v/>
      </c>
      <c r="H2195" s="407" t="str">
        <f>IF(AND(STEP!$G2195="",$J$8&lt;&gt;"ON"),"",IF(月報!AX2195&lt;&gt;"",月報!AX2195,IF(STEP!G2195&lt;&gt;"",STEP!G2195,"")))</f>
        <v/>
      </c>
      <c r="I2195" s="408" t="str">
        <f>IF(AND(STEP!$G2195="",$J$8&lt;&gt;"ON"),"",IF(月報!AZ2195&lt;&gt;"",月報!AZ2195,IF(STEP!H2195&lt;&gt;"",STEP!H2195,"")))</f>
        <v/>
      </c>
      <c r="J2195" s="408" t="str">
        <f>IF(AND(STEP!$G2195="",$J$8&lt;&gt;"ON"),"",IF(月報!BA2195&lt;&gt;"",月報!BA2195,IF(STEP!J2195&lt;&gt;"",STEP!J2195/24,"")))</f>
        <v/>
      </c>
      <c r="K2195" s="421" t="str">
        <f>IF(STEP!X2195&lt;&gt;"",STEP!X2195,"")</f>
        <v/>
      </c>
      <c r="L2195" s="421" t="str">
        <f>IF(STEP!Y2195&lt;&gt;"",STEP!Y2195,"")</f>
        <v/>
      </c>
      <c r="M2195" s="421" t="str">
        <f>IF(STEP!Z2195&lt;&gt;"",STEP!Z2195,"")</f>
        <v/>
      </c>
      <c r="N2195" s="422" t="str">
        <f>IF(STEP!R2195&lt;&gt;"",STEP!R2195,"")</f>
        <v/>
      </c>
      <c r="O2195" s="423" t="str">
        <f>IF(STEP!S2195&lt;&gt;"",STEP!S2195,"")</f>
        <v/>
      </c>
      <c r="P2195" s="316" t="str">
        <f t="shared" si="234"/>
        <v/>
      </c>
      <c r="Q2195" s="336"/>
      <c r="R2195" s="560" t="str">
        <f t="shared" si="233"/>
        <v/>
      </c>
    </row>
    <row r="2196" spans="2:18">
      <c r="B2196" s="517"/>
      <c r="C2196" s="622" t="str">
        <f>IF(STEP!C2196&lt;&gt;"",STEP!C2196,"")</f>
        <v/>
      </c>
      <c r="D2196" s="409" t="str">
        <f>IF(STEP!D2196&lt;&gt;"",STEP!D2196,"")</f>
        <v/>
      </c>
      <c r="E2196" s="410" t="str">
        <f>IF(STEP!E2196&lt;&gt;"",STEP!E2196,"")</f>
        <v/>
      </c>
      <c r="F2196" s="409" t="str">
        <f>IF(STEP!F2196&lt;&gt;"",STEP!F2196,"")</f>
        <v/>
      </c>
      <c r="G2196" s="508" t="str">
        <f>IF(STEP!C2196&lt;&gt;"",STEP!AD2196,"")</f>
        <v/>
      </c>
      <c r="H2196" s="407" t="str">
        <f>IF(AND(STEP!$G2196="",$J$8&lt;&gt;"ON"),"",IF(月報!AX2196&lt;&gt;"",月報!AX2196,IF(STEP!G2196&lt;&gt;"",STEP!G2196,"")))</f>
        <v/>
      </c>
      <c r="I2196" s="408" t="str">
        <f>IF(AND(STEP!$G2196="",$J$8&lt;&gt;"ON"),"",IF(月報!AZ2196&lt;&gt;"",月報!AZ2196,IF(STEP!H2196&lt;&gt;"",STEP!H2196,"")))</f>
        <v/>
      </c>
      <c r="J2196" s="408" t="str">
        <f>IF(AND(STEP!$G2196="",$J$8&lt;&gt;"ON"),"",IF(月報!BA2196&lt;&gt;"",月報!BA2196,IF(STEP!J2196&lt;&gt;"",STEP!J2196/24,"")))</f>
        <v/>
      </c>
      <c r="K2196" s="421" t="str">
        <f>IF(STEP!X2196&lt;&gt;"",STEP!X2196,"")</f>
        <v/>
      </c>
      <c r="L2196" s="421" t="str">
        <f>IF(STEP!Y2196&lt;&gt;"",STEP!Y2196,"")</f>
        <v/>
      </c>
      <c r="M2196" s="421" t="str">
        <f>IF(STEP!Z2196&lt;&gt;"",STEP!Z2196,"")</f>
        <v/>
      </c>
      <c r="N2196" s="422" t="str">
        <f>IF(STEP!R2196&lt;&gt;"",STEP!R2196,"")</f>
        <v/>
      </c>
      <c r="O2196" s="423" t="str">
        <f>IF(STEP!S2196&lt;&gt;"",STEP!S2196,"")</f>
        <v/>
      </c>
      <c r="P2196" s="316" t="str">
        <f t="shared" si="234"/>
        <v/>
      </c>
      <c r="Q2196" s="336"/>
      <c r="R2196" s="560" t="str">
        <f t="shared" si="233"/>
        <v/>
      </c>
    </row>
    <row r="2197" spans="2:18">
      <c r="B2197" s="517"/>
      <c r="C2197" s="622" t="str">
        <f>IF(STEP!C2197&lt;&gt;"",STEP!C2197,"")</f>
        <v/>
      </c>
      <c r="D2197" s="409" t="str">
        <f>IF(STEP!D2197&lt;&gt;"",STEP!D2197,"")</f>
        <v/>
      </c>
      <c r="E2197" s="410" t="str">
        <f>IF(STEP!E2197&lt;&gt;"",STEP!E2197,"")</f>
        <v/>
      </c>
      <c r="F2197" s="409" t="str">
        <f>IF(STEP!F2197&lt;&gt;"",STEP!F2197,"")</f>
        <v/>
      </c>
      <c r="G2197" s="508" t="str">
        <f>IF(STEP!C2197&lt;&gt;"",STEP!AD2197,"")</f>
        <v/>
      </c>
      <c r="H2197" s="407" t="str">
        <f>IF(AND(STEP!$G2197="",$J$8&lt;&gt;"ON"),"",IF(月報!AX2197&lt;&gt;"",月報!AX2197,IF(STEP!G2197&lt;&gt;"",STEP!G2197,"")))</f>
        <v/>
      </c>
      <c r="I2197" s="408" t="str">
        <f>IF(AND(STEP!$G2197="",$J$8&lt;&gt;"ON"),"",IF(月報!AZ2197&lt;&gt;"",月報!AZ2197,IF(STEP!H2197&lt;&gt;"",STEP!H2197,"")))</f>
        <v/>
      </c>
      <c r="J2197" s="408" t="str">
        <f>IF(AND(STEP!$G2197="",$J$8&lt;&gt;"ON"),"",IF(月報!BA2197&lt;&gt;"",月報!BA2197,IF(STEP!J2197&lt;&gt;"",STEP!J2197/24,"")))</f>
        <v/>
      </c>
      <c r="K2197" s="421" t="str">
        <f>IF(STEP!X2197&lt;&gt;"",STEP!X2197,"")</f>
        <v/>
      </c>
      <c r="L2197" s="421" t="str">
        <f>IF(STEP!Y2197&lt;&gt;"",STEP!Y2197,"")</f>
        <v/>
      </c>
      <c r="M2197" s="421" t="str">
        <f>IF(STEP!Z2197&lt;&gt;"",STEP!Z2197,"")</f>
        <v/>
      </c>
      <c r="N2197" s="422" t="str">
        <f>IF(STEP!R2197&lt;&gt;"",STEP!R2197,"")</f>
        <v/>
      </c>
      <c r="O2197" s="423" t="str">
        <f>IF(STEP!S2197&lt;&gt;"",STEP!S2197,"")</f>
        <v/>
      </c>
      <c r="P2197" s="316" t="str">
        <f t="shared" si="234"/>
        <v/>
      </c>
      <c r="Q2197" s="336"/>
      <c r="R2197" s="560" t="str">
        <f t="shared" si="233"/>
        <v/>
      </c>
    </row>
    <row r="2198" spans="2:18">
      <c r="B2198" s="517"/>
      <c r="C2198" s="623" t="str">
        <f>IF(STEP!C2198&lt;&gt;"",STEP!C2198,"")</f>
        <v/>
      </c>
      <c r="D2198" s="411" t="str">
        <f>IF(STEP!D2198&lt;&gt;"",STEP!D2198,"")</f>
        <v/>
      </c>
      <c r="E2198" s="412" t="str">
        <f>IF(STEP!E2198&lt;&gt;"",STEP!E2198,"")</f>
        <v/>
      </c>
      <c r="F2198" s="411" t="str">
        <f>IF(STEP!F2198&lt;&gt;"",STEP!F2198,"")</f>
        <v/>
      </c>
      <c r="G2198" s="413" t="str">
        <f>IF(STEP!C2198&lt;&gt;"",STEP!AD2198,"")</f>
        <v/>
      </c>
      <c r="H2198" s="413" t="str">
        <f>IF(AND(STEP!$G2198="",$J$8&lt;&gt;"ON"),"",IF(月報!AX2198&lt;&gt;"",月報!AX2198,IF(STEP!G2198&lt;&gt;"",STEP!G2198,"")))</f>
        <v/>
      </c>
      <c r="I2198" s="414" t="str">
        <f>IF(AND(STEP!$G2198="",$J$8&lt;&gt;"ON"),"",IF(月報!AZ2198&lt;&gt;"",月報!AZ2198,IF(STEP!H2198&lt;&gt;"",STEP!H2198,"")))</f>
        <v/>
      </c>
      <c r="J2198" s="414" t="str">
        <f>IF(AND(STEP!$G2198="",$J$8&lt;&gt;"ON"),"",IF(月報!BA2198&lt;&gt;"",月報!BA2198,IF(STEP!J2198&lt;&gt;"",STEP!J2198/24,"")))</f>
        <v/>
      </c>
      <c r="K2198" s="414" t="str">
        <f>IF(STEP!X2198&lt;&gt;"",STEP!X2198,"")</f>
        <v/>
      </c>
      <c r="L2198" s="414" t="str">
        <f>IF(STEP!Y2198&lt;&gt;"",STEP!Y2198,"")</f>
        <v/>
      </c>
      <c r="M2198" s="414" t="str">
        <f>IF(STEP!Z2198&lt;&gt;"",STEP!Z2198,"")</f>
        <v/>
      </c>
      <c r="N2198" s="424" t="str">
        <f>IF(STEP!R2198&lt;&gt;"",STEP!R2198,"")</f>
        <v/>
      </c>
      <c r="O2198" s="425" t="str">
        <f>IF(STEP!S2198&lt;&gt;"",STEP!S2198,"")</f>
        <v/>
      </c>
      <c r="P2198" s="317" t="str">
        <f t="shared" si="234"/>
        <v/>
      </c>
      <c r="Q2198" s="473"/>
      <c r="R2198" s="561" t="str">
        <f t="shared" si="233"/>
        <v/>
      </c>
    </row>
    <row r="2199" spans="2:18">
      <c r="B2199" s="517"/>
      <c r="C2199" s="624" t="str">
        <f>IF(STEP!C2199&lt;&gt;"",STEP!C2199,"")</f>
        <v/>
      </c>
      <c r="D2199" s="405" t="str">
        <f>IF(STEP!D2199&lt;&gt;"",STEP!D2199,"")</f>
        <v/>
      </c>
      <c r="E2199" s="406" t="str">
        <f>IF(STEP!E2199&lt;&gt;"",STEP!E2199,"")</f>
        <v/>
      </c>
      <c r="F2199" s="405" t="str">
        <f>IF(STEP!F2199&lt;&gt;"",STEP!F2199,"")</f>
        <v/>
      </c>
      <c r="G2199" s="407" t="str">
        <f>IF(STEP!C2199&lt;&gt;"",STEP!AD2199,"")</f>
        <v/>
      </c>
      <c r="H2199" s="407" t="str">
        <f>IF(AND(STEP!$G2199="",$J$8&lt;&gt;"ON"),"",IF(月報!AX2199&lt;&gt;"",月報!AX2199,IF(STEP!G2199&lt;&gt;"",STEP!G2199,"")))</f>
        <v/>
      </c>
      <c r="I2199" s="408" t="str">
        <f>IF(AND(STEP!$G2199="",$J$8&lt;&gt;"ON"),"",IF(月報!AZ2199&lt;&gt;"",月報!AZ2199,IF(STEP!H2199&lt;&gt;"",STEP!H2199,"")))</f>
        <v/>
      </c>
      <c r="J2199" s="408" t="str">
        <f>IF(AND(STEP!$G2199="",$J$8&lt;&gt;"ON"),"",IF(月報!BA2199&lt;&gt;"",月報!BA2199,IF(STEP!J2199&lt;&gt;"",STEP!J2199/24,"")))</f>
        <v/>
      </c>
      <c r="K2199" s="408" t="str">
        <f>IF(STEP!X2199&lt;&gt;"",STEP!X2199,"")</f>
        <v/>
      </c>
      <c r="L2199" s="408" t="str">
        <f>IF(STEP!Y2199&lt;&gt;"",STEP!Y2199,"")</f>
        <v/>
      </c>
      <c r="M2199" s="408" t="str">
        <f>IF(STEP!Z2199&lt;&gt;"",STEP!Z2199,"")</f>
        <v/>
      </c>
      <c r="N2199" s="419" t="str">
        <f>IF(STEP!R2199&lt;&gt;"",STEP!R2199,"")</f>
        <v/>
      </c>
      <c r="O2199" s="420" t="str">
        <f>IF(STEP!S2199&lt;&gt;"",STEP!S2199,"")</f>
        <v/>
      </c>
      <c r="P2199" s="315" t="str">
        <f t="shared" si="234"/>
        <v/>
      </c>
      <c r="Q2199" s="474">
        <f>SUM(P2199:P2205)</f>
        <v>0</v>
      </c>
      <c r="R2199" s="562" t="str">
        <f t="shared" si="233"/>
        <v/>
      </c>
    </row>
    <row r="2200" spans="2:18">
      <c r="B2200" s="517"/>
      <c r="C2200" s="622" t="str">
        <f>IF(STEP!C2200&lt;&gt;"",STEP!C2200,"")</f>
        <v/>
      </c>
      <c r="D2200" s="409" t="str">
        <f>IF(STEP!D2200&lt;&gt;"",STEP!D2200,"")</f>
        <v/>
      </c>
      <c r="E2200" s="410" t="str">
        <f>IF(STEP!E2200&lt;&gt;"",STEP!E2200,"")</f>
        <v/>
      </c>
      <c r="F2200" s="409" t="str">
        <f>IF(STEP!F2200&lt;&gt;"",STEP!F2200,"")</f>
        <v/>
      </c>
      <c r="G2200" s="508" t="str">
        <f>IF(STEP!C2200&lt;&gt;"",STEP!AD2200,"")</f>
        <v/>
      </c>
      <c r="H2200" s="407" t="str">
        <f>IF(AND(STEP!$G2200="",$J$8&lt;&gt;"ON"),"",IF(月報!AX2200&lt;&gt;"",月報!AX2200,IF(STEP!G2200&lt;&gt;"",STEP!G2200,"")))</f>
        <v/>
      </c>
      <c r="I2200" s="408" t="str">
        <f>IF(AND(STEP!$G2200="",$J$8&lt;&gt;"ON"),"",IF(月報!AZ2200&lt;&gt;"",月報!AZ2200,IF(STEP!H2200&lt;&gt;"",STEP!H2200,"")))</f>
        <v/>
      </c>
      <c r="J2200" s="408" t="str">
        <f>IF(AND(STEP!$G2200="",$J$8&lt;&gt;"ON"),"",IF(月報!BA2200&lt;&gt;"",月報!BA2200,IF(STEP!J2200&lt;&gt;"",STEP!J2200/24,"")))</f>
        <v/>
      </c>
      <c r="K2200" s="421" t="str">
        <f>IF(STEP!X2200&lt;&gt;"",STEP!X2200,"")</f>
        <v/>
      </c>
      <c r="L2200" s="421" t="str">
        <f>IF(STEP!Y2200&lt;&gt;"",STEP!Y2200,"")</f>
        <v/>
      </c>
      <c r="M2200" s="421" t="str">
        <f>IF(STEP!Z2200&lt;&gt;"",STEP!Z2200,"")</f>
        <v/>
      </c>
      <c r="N2200" s="422" t="str">
        <f>IF(STEP!R2200&lt;&gt;"",STEP!R2200,"")</f>
        <v/>
      </c>
      <c r="O2200" s="423" t="str">
        <f>IF(STEP!S2200&lt;&gt;"",STEP!S2200,"")</f>
        <v/>
      </c>
      <c r="P2200" s="316" t="str">
        <f t="shared" si="234"/>
        <v/>
      </c>
      <c r="Q2200" s="336"/>
      <c r="R2200" s="560" t="str">
        <f t="shared" si="233"/>
        <v/>
      </c>
    </row>
    <row r="2201" spans="2:18">
      <c r="B2201" s="517"/>
      <c r="C2201" s="622" t="str">
        <f>IF(STEP!C2201&lt;&gt;"",STEP!C2201,"")</f>
        <v/>
      </c>
      <c r="D2201" s="409" t="str">
        <f>IF(STEP!D2201&lt;&gt;"",STEP!D2201,"")</f>
        <v/>
      </c>
      <c r="E2201" s="410" t="str">
        <f>IF(STEP!E2201&lt;&gt;"",STEP!E2201,"")</f>
        <v/>
      </c>
      <c r="F2201" s="409" t="str">
        <f>IF(STEP!F2201&lt;&gt;"",STEP!F2201,"")</f>
        <v/>
      </c>
      <c r="G2201" s="508" t="str">
        <f>IF(STEP!C2201&lt;&gt;"",STEP!AD2201,"")</f>
        <v/>
      </c>
      <c r="H2201" s="407" t="str">
        <f>IF(AND(STEP!$G2201="",$J$8&lt;&gt;"ON"),"",IF(月報!AX2201&lt;&gt;"",月報!AX2201,IF(STEP!G2201&lt;&gt;"",STEP!G2201,"")))</f>
        <v/>
      </c>
      <c r="I2201" s="408" t="str">
        <f>IF(AND(STEP!$G2201="",$J$8&lt;&gt;"ON"),"",IF(月報!AZ2201&lt;&gt;"",月報!AZ2201,IF(STEP!H2201&lt;&gt;"",STEP!H2201,"")))</f>
        <v/>
      </c>
      <c r="J2201" s="408" t="str">
        <f>IF(AND(STEP!$G2201="",$J$8&lt;&gt;"ON"),"",IF(月報!BA2201&lt;&gt;"",月報!BA2201,IF(STEP!J2201&lt;&gt;"",STEP!J2201/24,"")))</f>
        <v/>
      </c>
      <c r="K2201" s="421" t="str">
        <f>IF(STEP!X2201&lt;&gt;"",STEP!X2201,"")</f>
        <v/>
      </c>
      <c r="L2201" s="421" t="str">
        <f>IF(STEP!Y2201&lt;&gt;"",STEP!Y2201,"")</f>
        <v/>
      </c>
      <c r="M2201" s="421" t="str">
        <f>IF(STEP!Z2201&lt;&gt;"",STEP!Z2201,"")</f>
        <v/>
      </c>
      <c r="N2201" s="422" t="str">
        <f>IF(STEP!R2201&lt;&gt;"",STEP!R2201,"")</f>
        <v/>
      </c>
      <c r="O2201" s="423" t="str">
        <f>IF(STEP!S2201&lt;&gt;"",STEP!S2201,"")</f>
        <v/>
      </c>
      <c r="P2201" s="316" t="str">
        <f t="shared" si="234"/>
        <v/>
      </c>
      <c r="Q2201" s="336"/>
      <c r="R2201" s="560" t="str">
        <f t="shared" si="233"/>
        <v/>
      </c>
    </row>
    <row r="2202" spans="2:18">
      <c r="B2202" s="517"/>
      <c r="C2202" s="622" t="str">
        <f>IF(STEP!C2202&lt;&gt;"",STEP!C2202,"")</f>
        <v/>
      </c>
      <c r="D2202" s="409" t="str">
        <f>IF(STEP!D2202&lt;&gt;"",STEP!D2202,"")</f>
        <v/>
      </c>
      <c r="E2202" s="410" t="str">
        <f>IF(STEP!E2202&lt;&gt;"",STEP!E2202,"")</f>
        <v/>
      </c>
      <c r="F2202" s="409" t="str">
        <f>IF(STEP!F2202&lt;&gt;"",STEP!F2202,"")</f>
        <v/>
      </c>
      <c r="G2202" s="508" t="str">
        <f>IF(STEP!C2202&lt;&gt;"",STEP!AD2202,"")</f>
        <v/>
      </c>
      <c r="H2202" s="407" t="str">
        <f>IF(AND(STEP!$G2202="",$J$8&lt;&gt;"ON"),"",IF(月報!AX2202&lt;&gt;"",月報!AX2202,IF(STEP!G2202&lt;&gt;"",STEP!G2202,"")))</f>
        <v/>
      </c>
      <c r="I2202" s="408" t="str">
        <f>IF(AND(STEP!$G2202="",$J$8&lt;&gt;"ON"),"",IF(月報!AZ2202&lt;&gt;"",月報!AZ2202,IF(STEP!H2202&lt;&gt;"",STEP!H2202,"")))</f>
        <v/>
      </c>
      <c r="J2202" s="408" t="str">
        <f>IF(AND(STEP!$G2202="",$J$8&lt;&gt;"ON"),"",IF(月報!BA2202&lt;&gt;"",月報!BA2202,IF(STEP!J2202&lt;&gt;"",STEP!J2202/24,"")))</f>
        <v/>
      </c>
      <c r="K2202" s="421" t="str">
        <f>IF(STEP!X2202&lt;&gt;"",STEP!X2202,"")</f>
        <v/>
      </c>
      <c r="L2202" s="421" t="str">
        <f>IF(STEP!Y2202&lt;&gt;"",STEP!Y2202,"")</f>
        <v/>
      </c>
      <c r="M2202" s="421" t="str">
        <f>IF(STEP!Z2202&lt;&gt;"",STEP!Z2202,"")</f>
        <v/>
      </c>
      <c r="N2202" s="422" t="str">
        <f>IF(STEP!R2202&lt;&gt;"",STEP!R2202,"")</f>
        <v/>
      </c>
      <c r="O2202" s="423" t="str">
        <f>IF(STEP!S2202&lt;&gt;"",STEP!S2202,"")</f>
        <v/>
      </c>
      <c r="P2202" s="316" t="str">
        <f t="shared" si="234"/>
        <v/>
      </c>
      <c r="Q2202" s="336"/>
      <c r="R2202" s="560" t="str">
        <f t="shared" si="233"/>
        <v/>
      </c>
    </row>
    <row r="2203" spans="2:18">
      <c r="B2203" s="517"/>
      <c r="C2203" s="622" t="str">
        <f>IF(STEP!C2203&lt;&gt;"",STEP!C2203,"")</f>
        <v/>
      </c>
      <c r="D2203" s="409" t="str">
        <f>IF(STEP!D2203&lt;&gt;"",STEP!D2203,"")</f>
        <v/>
      </c>
      <c r="E2203" s="410" t="str">
        <f>IF(STEP!E2203&lt;&gt;"",STEP!E2203,"")</f>
        <v/>
      </c>
      <c r="F2203" s="409" t="str">
        <f>IF(STEP!F2203&lt;&gt;"",STEP!F2203,"")</f>
        <v/>
      </c>
      <c r="G2203" s="508" t="str">
        <f>IF(STEP!C2203&lt;&gt;"",STEP!AD2203,"")</f>
        <v/>
      </c>
      <c r="H2203" s="407" t="str">
        <f>IF(AND(STEP!$G2203="",$J$8&lt;&gt;"ON"),"",IF(月報!AX2203&lt;&gt;"",月報!AX2203,IF(STEP!G2203&lt;&gt;"",STEP!G2203,"")))</f>
        <v/>
      </c>
      <c r="I2203" s="408" t="str">
        <f>IF(AND(STEP!$G2203="",$J$8&lt;&gt;"ON"),"",IF(月報!AZ2203&lt;&gt;"",月報!AZ2203,IF(STEP!H2203&lt;&gt;"",STEP!H2203,"")))</f>
        <v/>
      </c>
      <c r="J2203" s="408" t="str">
        <f>IF(AND(STEP!$G2203="",$J$8&lt;&gt;"ON"),"",IF(月報!BA2203&lt;&gt;"",月報!BA2203,IF(STEP!J2203&lt;&gt;"",STEP!J2203/24,"")))</f>
        <v/>
      </c>
      <c r="K2203" s="421" t="str">
        <f>IF(STEP!X2203&lt;&gt;"",STEP!X2203,"")</f>
        <v/>
      </c>
      <c r="L2203" s="421" t="str">
        <f>IF(STEP!Y2203&lt;&gt;"",STEP!Y2203,"")</f>
        <v/>
      </c>
      <c r="M2203" s="421" t="str">
        <f>IF(STEP!Z2203&lt;&gt;"",STEP!Z2203,"")</f>
        <v/>
      </c>
      <c r="N2203" s="422" t="str">
        <f>IF(STEP!R2203&lt;&gt;"",STEP!R2203,"")</f>
        <v/>
      </c>
      <c r="O2203" s="423" t="str">
        <f>IF(STEP!S2203&lt;&gt;"",STEP!S2203,"")</f>
        <v/>
      </c>
      <c r="P2203" s="316" t="str">
        <f t="shared" si="234"/>
        <v/>
      </c>
      <c r="Q2203" s="336"/>
      <c r="R2203" s="560" t="str">
        <f t="shared" si="233"/>
        <v/>
      </c>
    </row>
    <row r="2204" spans="2:18">
      <c r="B2204" s="517"/>
      <c r="C2204" s="622" t="str">
        <f>IF(STEP!C2204&lt;&gt;"",STEP!C2204,"")</f>
        <v/>
      </c>
      <c r="D2204" s="409" t="str">
        <f>IF(STEP!D2204&lt;&gt;"",STEP!D2204,"")</f>
        <v/>
      </c>
      <c r="E2204" s="410" t="str">
        <f>IF(STEP!E2204&lt;&gt;"",STEP!E2204,"")</f>
        <v/>
      </c>
      <c r="F2204" s="409" t="str">
        <f>IF(STEP!F2204&lt;&gt;"",STEP!F2204,"")</f>
        <v/>
      </c>
      <c r="G2204" s="508" t="str">
        <f>IF(STEP!C2204&lt;&gt;"",STEP!AD2204,"")</f>
        <v/>
      </c>
      <c r="H2204" s="407" t="str">
        <f>IF(AND(STEP!$G2204="",$J$8&lt;&gt;"ON"),"",IF(月報!AX2204&lt;&gt;"",月報!AX2204,IF(STEP!G2204&lt;&gt;"",STEP!G2204,"")))</f>
        <v/>
      </c>
      <c r="I2204" s="408" t="str">
        <f>IF(AND(STEP!$G2204="",$J$8&lt;&gt;"ON"),"",IF(月報!AZ2204&lt;&gt;"",月報!AZ2204,IF(STEP!H2204&lt;&gt;"",STEP!H2204,"")))</f>
        <v/>
      </c>
      <c r="J2204" s="408" t="str">
        <f>IF(AND(STEP!$G2204="",$J$8&lt;&gt;"ON"),"",IF(月報!BA2204&lt;&gt;"",月報!BA2204,IF(STEP!J2204&lt;&gt;"",STEP!J2204/24,"")))</f>
        <v/>
      </c>
      <c r="K2204" s="421" t="str">
        <f>IF(STEP!X2204&lt;&gt;"",STEP!X2204,"")</f>
        <v/>
      </c>
      <c r="L2204" s="421" t="str">
        <f>IF(STEP!Y2204&lt;&gt;"",STEP!Y2204,"")</f>
        <v/>
      </c>
      <c r="M2204" s="421" t="str">
        <f>IF(STEP!Z2204&lt;&gt;"",STEP!Z2204,"")</f>
        <v/>
      </c>
      <c r="N2204" s="422" t="str">
        <f>IF(STEP!R2204&lt;&gt;"",STEP!R2204,"")</f>
        <v/>
      </c>
      <c r="O2204" s="423" t="str">
        <f>IF(STEP!S2204&lt;&gt;"",STEP!S2204,"")</f>
        <v/>
      </c>
      <c r="P2204" s="316" t="str">
        <f t="shared" si="234"/>
        <v/>
      </c>
      <c r="Q2204" s="336"/>
      <c r="R2204" s="560" t="str">
        <f t="shared" si="233"/>
        <v/>
      </c>
    </row>
    <row r="2205" spans="2:18" ht="13.8" thickBot="1">
      <c r="B2205" s="518"/>
      <c r="C2205" s="625" t="str">
        <f>IF(STEP!C2205&lt;&gt;"",STEP!C2205,"")</f>
        <v/>
      </c>
      <c r="D2205" s="415" t="str">
        <f>IF(STEP!D2205&lt;&gt;"",STEP!D2205,"")</f>
        <v/>
      </c>
      <c r="E2205" s="416" t="str">
        <f>IF(STEP!E2205&lt;&gt;"",STEP!E2205,"")</f>
        <v/>
      </c>
      <c r="F2205" s="415" t="str">
        <f>IF(STEP!F2205&lt;&gt;"",STEP!F2205,"")</f>
        <v/>
      </c>
      <c r="G2205" s="417" t="str">
        <f>IF(STEP!C2205&lt;&gt;"",STEP!AD2205,"")</f>
        <v/>
      </c>
      <c r="H2205" s="417" t="str">
        <f>IF(AND(STEP!$G2205="",$J$8&lt;&gt;"ON"),"",IF(月報!AX2205&lt;&gt;"",月報!AX2205,IF(STEP!G2205&lt;&gt;"",STEP!G2205,"")))</f>
        <v/>
      </c>
      <c r="I2205" s="418" t="str">
        <f>IF(AND(STEP!$G2205="",$J$8&lt;&gt;"ON"),"",IF(月報!AZ2205&lt;&gt;"",月報!AZ2205,IF(STEP!H2205&lt;&gt;"",STEP!H2205,"")))</f>
        <v/>
      </c>
      <c r="J2205" s="418" t="str">
        <f>IF(AND(STEP!$G2205="",$J$8&lt;&gt;"ON"),"",IF(月報!BA2205&lt;&gt;"",月報!BA2205,IF(STEP!J2205&lt;&gt;"",STEP!J2205/24,"")))</f>
        <v/>
      </c>
      <c r="K2205" s="418" t="str">
        <f>IF(STEP!X2205&lt;&gt;"",STEP!X2205,"")</f>
        <v/>
      </c>
      <c r="L2205" s="418" t="str">
        <f>IF(STEP!Y2205&lt;&gt;"",STEP!Y2205,"")</f>
        <v/>
      </c>
      <c r="M2205" s="418" t="str">
        <f>IF(STEP!Z2205&lt;&gt;"",STEP!Z2205,"")</f>
        <v/>
      </c>
      <c r="N2205" s="426" t="str">
        <f>IF(STEP!R2205&lt;&gt;"",STEP!R2205,"")</f>
        <v/>
      </c>
      <c r="O2205" s="427" t="str">
        <f>IF(STEP!S2205&lt;&gt;"",STEP!S2205,"")</f>
        <v/>
      </c>
      <c r="P2205" s="318" t="str">
        <f t="shared" si="234"/>
        <v/>
      </c>
      <c r="Q2205" s="338"/>
      <c r="R2205" s="563" t="str">
        <f t="shared" si="233"/>
        <v/>
      </c>
    </row>
    <row r="2206" spans="2:18">
      <c r="B2206" s="516" t="s">
        <v>416</v>
      </c>
      <c r="C2206" s="626"/>
      <c r="D2206" s="324"/>
      <c r="E2206" s="325"/>
      <c r="F2206" s="578" t="s">
        <v>465</v>
      </c>
      <c r="G2206" s="320"/>
      <c r="H2206" s="320"/>
      <c r="I2206" s="326"/>
      <c r="J2206" s="326"/>
      <c r="K2206" s="326"/>
      <c r="L2206" s="326"/>
      <c r="M2206" s="326"/>
      <c r="N2206" s="327"/>
      <c r="O2206" s="328"/>
      <c r="P2206" s="335"/>
      <c r="Q2206" s="336"/>
      <c r="R2206" s="564" t="str">
        <f t="shared" si="233"/>
        <v/>
      </c>
    </row>
    <row r="2207" spans="2:18">
      <c r="B2207" s="516"/>
      <c r="C2207" s="626"/>
      <c r="D2207" s="324"/>
      <c r="E2207" s="325"/>
      <c r="F2207" s="324"/>
      <c r="G2207" s="320"/>
      <c r="H2207" s="320"/>
      <c r="I2207" s="326"/>
      <c r="J2207" s="326"/>
      <c r="K2207" s="326"/>
      <c r="L2207" s="326"/>
      <c r="M2207" s="326"/>
      <c r="N2207" s="327"/>
      <c r="O2207" s="328"/>
      <c r="P2207" s="335"/>
      <c r="Q2207" s="336"/>
      <c r="R2207" s="564" t="str">
        <f t="shared" si="233"/>
        <v/>
      </c>
    </row>
    <row r="2208" spans="2:18">
      <c r="B2208" s="516"/>
      <c r="C2208" s="626"/>
      <c r="D2208" s="324"/>
      <c r="E2208" s="325"/>
      <c r="F2208" s="324"/>
      <c r="G2208" s="320"/>
      <c r="H2208" s="320"/>
      <c r="I2208" s="326"/>
      <c r="J2208" s="326"/>
      <c r="K2208" s="326"/>
      <c r="L2208" s="326"/>
      <c r="M2208" s="326"/>
      <c r="N2208" s="327"/>
      <c r="O2208" s="328"/>
      <c r="P2208" s="335"/>
      <c r="Q2208" s="336"/>
      <c r="R2208" s="564" t="str">
        <f t="shared" si="233"/>
        <v/>
      </c>
    </row>
    <row r="2209" spans="2:18">
      <c r="B2209" s="516"/>
      <c r="C2209" s="626"/>
      <c r="D2209" s="324"/>
      <c r="E2209" s="325"/>
      <c r="F2209" s="324"/>
      <c r="G2209" s="320"/>
      <c r="H2209" s="320"/>
      <c r="I2209" s="326"/>
      <c r="J2209" s="326"/>
      <c r="K2209" s="326"/>
      <c r="L2209" s="326"/>
      <c r="M2209" s="326"/>
      <c r="N2209" s="327"/>
      <c r="O2209" s="328"/>
      <c r="P2209" s="335"/>
      <c r="Q2209" s="336"/>
      <c r="R2209" s="564" t="str">
        <f t="shared" si="233"/>
        <v/>
      </c>
    </row>
    <row r="2210" spans="2:18">
      <c r="B2210" s="516"/>
      <c r="C2210" s="626"/>
      <c r="D2210" s="324"/>
      <c r="E2210" s="325"/>
      <c r="F2210" s="324"/>
      <c r="G2210" s="320"/>
      <c r="H2210" s="320"/>
      <c r="I2210" s="326"/>
      <c r="J2210" s="326"/>
      <c r="K2210" s="326"/>
      <c r="L2210" s="326"/>
      <c r="M2210" s="326"/>
      <c r="N2210" s="327"/>
      <c r="O2210" s="328"/>
      <c r="P2210" s="335"/>
      <c r="Q2210" s="336"/>
      <c r="R2210" s="564" t="str">
        <f t="shared" si="233"/>
        <v/>
      </c>
    </row>
    <row r="2211" spans="2:18">
      <c r="B2211" s="516"/>
      <c r="C2211" s="626"/>
      <c r="D2211" s="324"/>
      <c r="E2211" s="325"/>
      <c r="F2211" s="324"/>
      <c r="G2211" s="320"/>
      <c r="H2211" s="320"/>
      <c r="I2211" s="326"/>
      <c r="J2211" s="326"/>
      <c r="K2211" s="326"/>
      <c r="L2211" s="326"/>
      <c r="M2211" s="326"/>
      <c r="N2211" s="327"/>
      <c r="O2211" s="328"/>
      <c r="P2211" s="335"/>
      <c r="Q2211" s="336"/>
      <c r="R2211" s="564" t="str">
        <f t="shared" si="233"/>
        <v/>
      </c>
    </row>
    <row r="2212" spans="2:18">
      <c r="B2212" s="516"/>
      <c r="C2212" s="626"/>
      <c r="D2212" s="324"/>
      <c r="E2212" s="325"/>
      <c r="F2212" s="324"/>
      <c r="G2212" s="320"/>
      <c r="H2212" s="320"/>
      <c r="I2212" s="326"/>
      <c r="J2212" s="326"/>
      <c r="K2212" s="326"/>
      <c r="L2212" s="326"/>
      <c r="M2212" s="326"/>
      <c r="N2212" s="327"/>
      <c r="O2212" s="328"/>
      <c r="P2212" s="335"/>
      <c r="Q2212" s="336"/>
      <c r="R2212" s="564" t="str">
        <f t="shared" si="233"/>
        <v/>
      </c>
    </row>
    <row r="2213" spans="2:18">
      <c r="B2213" s="516"/>
      <c r="C2213" s="626"/>
      <c r="D2213" s="324"/>
      <c r="E2213" s="325"/>
      <c r="F2213" s="324"/>
      <c r="G2213" s="320"/>
      <c r="H2213" s="320"/>
      <c r="I2213" s="326"/>
      <c r="J2213" s="326"/>
      <c r="K2213" s="326"/>
      <c r="L2213" s="326"/>
      <c r="M2213" s="326"/>
      <c r="N2213" s="327"/>
      <c r="O2213" s="328"/>
      <c r="P2213" s="335"/>
      <c r="Q2213" s="336"/>
      <c r="R2213" s="564" t="str">
        <f t="shared" si="233"/>
        <v/>
      </c>
    </row>
    <row r="2214" spans="2:18">
      <c r="B2214" s="516"/>
      <c r="C2214" s="626"/>
      <c r="D2214" s="324"/>
      <c r="E2214" s="325"/>
      <c r="F2214" s="324"/>
      <c r="G2214" s="320"/>
      <c r="H2214" s="320"/>
      <c r="I2214" s="326"/>
      <c r="J2214" s="326"/>
      <c r="K2214" s="326"/>
      <c r="L2214" s="326"/>
      <c r="M2214" s="326"/>
      <c r="N2214" s="327"/>
      <c r="O2214" s="328"/>
      <c r="P2214" s="335"/>
      <c r="Q2214" s="336"/>
      <c r="R2214" s="564" t="str">
        <f t="shared" si="233"/>
        <v/>
      </c>
    </row>
    <row r="2215" spans="2:18" ht="13.8" thickBot="1">
      <c r="B2215" s="519"/>
      <c r="C2215" s="627"/>
      <c r="D2215" s="330"/>
      <c r="E2215" s="331"/>
      <c r="F2215" s="330"/>
      <c r="G2215" s="322"/>
      <c r="H2215" s="322"/>
      <c r="I2215" s="332"/>
      <c r="J2215" s="332"/>
      <c r="K2215" s="332"/>
      <c r="L2215" s="332"/>
      <c r="M2215" s="332"/>
      <c r="N2215" s="333"/>
      <c r="O2215" s="334"/>
      <c r="P2215" s="337"/>
      <c r="Q2215" s="338"/>
      <c r="R2215" s="565" t="str">
        <f t="shared" si="233"/>
        <v/>
      </c>
    </row>
    <row r="2216" spans="2:18">
      <c r="B2216" s="522">
        <f>B2171+1</f>
        <v>50</v>
      </c>
      <c r="C2216" s="624" t="str">
        <f>IF(STEP!C2216&lt;&gt;"",STEP!C2216,"")</f>
        <v/>
      </c>
      <c r="D2216" s="405" t="str">
        <f>IF(STEP!D2216&lt;&gt;"",STEP!D2216,"")</f>
        <v/>
      </c>
      <c r="E2216" s="406" t="str">
        <f>IF(STEP!E2216&lt;&gt;"",STEP!E2216,"")</f>
        <v/>
      </c>
      <c r="F2216" s="405" t="str">
        <f>IF(STEP!F2216&lt;&gt;"",STEP!F2216,"")</f>
        <v/>
      </c>
      <c r="G2216" s="407" t="str">
        <f>IF(STEP!C2216&lt;&gt;"",STEP!AD2216,"")</f>
        <v/>
      </c>
      <c r="H2216" s="407" t="str">
        <f>IF(AND(STEP!$G2216="",$J$8&lt;&gt;"ON"),"",IF(月報!AX2216&lt;&gt;"",月報!AX2216,IF(STEP!G2216&lt;&gt;"",STEP!G2216,"")))</f>
        <v/>
      </c>
      <c r="I2216" s="408" t="str">
        <f>IF(AND(STEP!$G2216="",$J$8&lt;&gt;"ON"),"",IF(月報!AZ2216&lt;&gt;"",月報!AZ2216,IF(STEP!H2216&lt;&gt;"",STEP!H2216,"")))</f>
        <v/>
      </c>
      <c r="J2216" s="408" t="str">
        <f>IF(AND(STEP!$G2216="",$J$8&lt;&gt;"ON"),"",IF(月報!BA2216&lt;&gt;"",月報!BA2216,IF(STEP!J2216&lt;&gt;"",STEP!J2216/24,"")))</f>
        <v/>
      </c>
      <c r="K2216" s="408" t="str">
        <f>IF(STEP!X2216&lt;&gt;"",STEP!X2216,"")</f>
        <v/>
      </c>
      <c r="L2216" s="408" t="str">
        <f>IF(STEP!Y2216&lt;&gt;"",STEP!Y2216,"")</f>
        <v/>
      </c>
      <c r="M2216" s="408" t="str">
        <f>IF(STEP!Z2216&lt;&gt;"",STEP!Z2216,"")</f>
        <v/>
      </c>
      <c r="N2216" s="419" t="str">
        <f>IF(STEP!R2216&lt;&gt;"",STEP!R2216,"")</f>
        <v/>
      </c>
      <c r="O2216" s="420" t="str">
        <f>IF(STEP!S2216&lt;&gt;"",STEP!S2216,"")</f>
        <v/>
      </c>
      <c r="P2216" s="315" t="str">
        <f t="shared" ref="P2216:P2250" si="235">IF(J2216&lt;&gt;"",J2216,"")</f>
        <v/>
      </c>
      <c r="Q2216" s="472">
        <f>SUM(P2216:P2222)</f>
        <v>0</v>
      </c>
      <c r="R2216" s="559" t="str">
        <f>IF(C2216&lt;&gt;"",VLOOKUP(C2216,設定シート!$D$10:$L$109,9,FALSE),"")</f>
        <v/>
      </c>
    </row>
    <row r="2217" spans="2:18">
      <c r="B2217" s="517"/>
      <c r="C2217" s="622" t="str">
        <f>IF(STEP!C2217&lt;&gt;"",STEP!C2217,"")</f>
        <v/>
      </c>
      <c r="D2217" s="409" t="str">
        <f>IF(STEP!D2217&lt;&gt;"",STEP!D2217,"")</f>
        <v/>
      </c>
      <c r="E2217" s="410" t="str">
        <f>IF(STEP!E2217&lt;&gt;"",STEP!E2217,"")</f>
        <v/>
      </c>
      <c r="F2217" s="409" t="str">
        <f>IF(STEP!F2217&lt;&gt;"",STEP!F2217,"")</f>
        <v/>
      </c>
      <c r="G2217" s="508" t="str">
        <f>IF(STEP!C2217&lt;&gt;"",STEP!AD2217,"")</f>
        <v/>
      </c>
      <c r="H2217" s="407" t="str">
        <f>IF(AND(STEP!$G2217="",$J$8&lt;&gt;"ON"),"",IF(月報!AX2217&lt;&gt;"",月報!AX2217,IF(STEP!G2217&lt;&gt;"",STEP!G2217,"")))</f>
        <v/>
      </c>
      <c r="I2217" s="408" t="str">
        <f>IF(AND(STEP!$G2217="",$J$8&lt;&gt;"ON"),"",IF(月報!AZ2217&lt;&gt;"",月報!AZ2217,IF(STEP!H2217&lt;&gt;"",STEP!H2217,"")))</f>
        <v/>
      </c>
      <c r="J2217" s="408" t="str">
        <f>IF(AND(STEP!$G2217="",$J$8&lt;&gt;"ON"),"",IF(月報!BA2217&lt;&gt;"",月報!BA2217,IF(STEP!J2217&lt;&gt;"",STEP!J2217/24,"")))</f>
        <v/>
      </c>
      <c r="K2217" s="421" t="str">
        <f>IF(STEP!X2217&lt;&gt;"",STEP!X2217,"")</f>
        <v/>
      </c>
      <c r="L2217" s="421" t="str">
        <f>IF(STEP!Y2217&lt;&gt;"",STEP!Y2217,"")</f>
        <v/>
      </c>
      <c r="M2217" s="421" t="str">
        <f>IF(STEP!Z2217&lt;&gt;"",STEP!Z2217,"")</f>
        <v/>
      </c>
      <c r="N2217" s="422" t="str">
        <f>IF(STEP!R2217&lt;&gt;"",STEP!R2217,"")</f>
        <v/>
      </c>
      <c r="O2217" s="423" t="str">
        <f>IF(STEP!S2217&lt;&gt;"",STEP!S2217,"")</f>
        <v/>
      </c>
      <c r="P2217" s="316" t="str">
        <f t="shared" si="235"/>
        <v/>
      </c>
      <c r="Q2217" s="336"/>
      <c r="R2217" s="560" t="str">
        <f>R2216</f>
        <v/>
      </c>
    </row>
    <row r="2218" spans="2:18">
      <c r="B2218" s="517"/>
      <c r="C2218" s="622" t="str">
        <f>IF(STEP!C2218&lt;&gt;"",STEP!C2218,"")</f>
        <v/>
      </c>
      <c r="D2218" s="409" t="str">
        <f>IF(STEP!D2218&lt;&gt;"",STEP!D2218,"")</f>
        <v/>
      </c>
      <c r="E2218" s="410" t="str">
        <f>IF(STEP!E2218&lt;&gt;"",STEP!E2218,"")</f>
        <v/>
      </c>
      <c r="F2218" s="409" t="str">
        <f>IF(STEP!F2218&lt;&gt;"",STEP!F2218,"")</f>
        <v/>
      </c>
      <c r="G2218" s="508" t="str">
        <f>IF(STEP!C2218&lt;&gt;"",STEP!AD2218,"")</f>
        <v/>
      </c>
      <c r="H2218" s="407" t="str">
        <f>IF(AND(STEP!$G2218="",$J$8&lt;&gt;"ON"),"",IF(月報!AX2218&lt;&gt;"",月報!AX2218,IF(STEP!G2218&lt;&gt;"",STEP!G2218,"")))</f>
        <v/>
      </c>
      <c r="I2218" s="408" t="str">
        <f>IF(AND(STEP!$G2218="",$J$8&lt;&gt;"ON"),"",IF(月報!AZ2218&lt;&gt;"",月報!AZ2218,IF(STEP!H2218&lt;&gt;"",STEP!H2218,"")))</f>
        <v/>
      </c>
      <c r="J2218" s="408" t="str">
        <f>IF(AND(STEP!$G2218="",$J$8&lt;&gt;"ON"),"",IF(月報!BA2218&lt;&gt;"",月報!BA2218,IF(STEP!J2218&lt;&gt;"",STEP!J2218/24,"")))</f>
        <v/>
      </c>
      <c r="K2218" s="421" t="str">
        <f>IF(STEP!X2218&lt;&gt;"",STEP!X2218,"")</f>
        <v/>
      </c>
      <c r="L2218" s="421" t="str">
        <f>IF(STEP!Y2218&lt;&gt;"",STEP!Y2218,"")</f>
        <v/>
      </c>
      <c r="M2218" s="421" t="str">
        <f>IF(STEP!Z2218&lt;&gt;"",STEP!Z2218,"")</f>
        <v/>
      </c>
      <c r="N2218" s="422" t="str">
        <f>IF(STEP!R2218&lt;&gt;"",STEP!R2218,"")</f>
        <v/>
      </c>
      <c r="O2218" s="423" t="str">
        <f>IF(STEP!S2218&lt;&gt;"",STEP!S2218,"")</f>
        <v/>
      </c>
      <c r="P2218" s="316" t="str">
        <f t="shared" si="235"/>
        <v/>
      </c>
      <c r="Q2218" s="336"/>
      <c r="R2218" s="560" t="str">
        <f t="shared" si="233"/>
        <v/>
      </c>
    </row>
    <row r="2219" spans="2:18">
      <c r="B2219" s="517"/>
      <c r="C2219" s="622" t="str">
        <f>IF(STEP!C2219&lt;&gt;"",STEP!C2219,"")</f>
        <v/>
      </c>
      <c r="D2219" s="409" t="str">
        <f>IF(STEP!D2219&lt;&gt;"",STEP!D2219,"")</f>
        <v/>
      </c>
      <c r="E2219" s="410" t="str">
        <f>IF(STEP!E2219&lt;&gt;"",STEP!E2219,"")</f>
        <v/>
      </c>
      <c r="F2219" s="409" t="str">
        <f>IF(STEP!F2219&lt;&gt;"",STEP!F2219,"")</f>
        <v/>
      </c>
      <c r="G2219" s="508" t="str">
        <f>IF(STEP!C2219&lt;&gt;"",STEP!AD2219,"")</f>
        <v/>
      </c>
      <c r="H2219" s="407" t="str">
        <f>IF(AND(STEP!$G2219="",$J$8&lt;&gt;"ON"),"",IF(月報!AX2219&lt;&gt;"",月報!AX2219,IF(STEP!G2219&lt;&gt;"",STEP!G2219,"")))</f>
        <v/>
      </c>
      <c r="I2219" s="408" t="str">
        <f>IF(AND(STEP!$G2219="",$J$8&lt;&gt;"ON"),"",IF(月報!AZ2219&lt;&gt;"",月報!AZ2219,IF(STEP!H2219&lt;&gt;"",STEP!H2219,"")))</f>
        <v/>
      </c>
      <c r="J2219" s="408" t="str">
        <f>IF(AND(STEP!$G2219="",$J$8&lt;&gt;"ON"),"",IF(月報!BA2219&lt;&gt;"",月報!BA2219,IF(STEP!J2219&lt;&gt;"",STEP!J2219/24,"")))</f>
        <v/>
      </c>
      <c r="K2219" s="421" t="str">
        <f>IF(STEP!X2219&lt;&gt;"",STEP!X2219,"")</f>
        <v/>
      </c>
      <c r="L2219" s="421" t="str">
        <f>IF(STEP!Y2219&lt;&gt;"",STEP!Y2219,"")</f>
        <v/>
      </c>
      <c r="M2219" s="421" t="str">
        <f>IF(STEP!Z2219&lt;&gt;"",STEP!Z2219,"")</f>
        <v/>
      </c>
      <c r="N2219" s="422" t="str">
        <f>IF(STEP!R2219&lt;&gt;"",STEP!R2219,"")</f>
        <v/>
      </c>
      <c r="O2219" s="423" t="str">
        <f>IF(STEP!S2219&lt;&gt;"",STEP!S2219,"")</f>
        <v/>
      </c>
      <c r="P2219" s="316" t="str">
        <f t="shared" si="235"/>
        <v/>
      </c>
      <c r="Q2219" s="336"/>
      <c r="R2219" s="560" t="str">
        <f t="shared" si="233"/>
        <v/>
      </c>
    </row>
    <row r="2220" spans="2:18">
      <c r="B2220" s="517"/>
      <c r="C2220" s="622" t="str">
        <f>IF(STEP!C2220&lt;&gt;"",STEP!C2220,"")</f>
        <v/>
      </c>
      <c r="D2220" s="409" t="str">
        <f>IF(STEP!D2220&lt;&gt;"",STEP!D2220,"")</f>
        <v/>
      </c>
      <c r="E2220" s="410" t="str">
        <f>IF(STEP!E2220&lt;&gt;"",STEP!E2220,"")</f>
        <v/>
      </c>
      <c r="F2220" s="409" t="str">
        <f>IF(STEP!F2220&lt;&gt;"",STEP!F2220,"")</f>
        <v/>
      </c>
      <c r="G2220" s="508" t="str">
        <f>IF(STEP!C2220&lt;&gt;"",STEP!AD2220,"")</f>
        <v/>
      </c>
      <c r="H2220" s="407" t="str">
        <f>IF(AND(STEP!$G2220="",$J$8&lt;&gt;"ON"),"",IF(月報!AX2220&lt;&gt;"",月報!AX2220,IF(STEP!G2220&lt;&gt;"",STEP!G2220,"")))</f>
        <v/>
      </c>
      <c r="I2220" s="408" t="str">
        <f>IF(AND(STEP!$G2220="",$J$8&lt;&gt;"ON"),"",IF(月報!AZ2220&lt;&gt;"",月報!AZ2220,IF(STEP!H2220&lt;&gt;"",STEP!H2220,"")))</f>
        <v/>
      </c>
      <c r="J2220" s="408" t="str">
        <f>IF(AND(STEP!$G2220="",$J$8&lt;&gt;"ON"),"",IF(月報!BA2220&lt;&gt;"",月報!BA2220,IF(STEP!J2220&lt;&gt;"",STEP!J2220/24,"")))</f>
        <v/>
      </c>
      <c r="K2220" s="421" t="str">
        <f>IF(STEP!X2220&lt;&gt;"",STEP!X2220,"")</f>
        <v/>
      </c>
      <c r="L2220" s="421" t="str">
        <f>IF(STEP!Y2220&lt;&gt;"",STEP!Y2220,"")</f>
        <v/>
      </c>
      <c r="M2220" s="421" t="str">
        <f>IF(STEP!Z2220&lt;&gt;"",STEP!Z2220,"")</f>
        <v/>
      </c>
      <c r="N2220" s="422" t="str">
        <f>IF(STEP!R2220&lt;&gt;"",STEP!R2220,"")</f>
        <v/>
      </c>
      <c r="O2220" s="423" t="str">
        <f>IF(STEP!S2220&lt;&gt;"",STEP!S2220,"")</f>
        <v/>
      </c>
      <c r="P2220" s="316" t="str">
        <f t="shared" si="235"/>
        <v/>
      </c>
      <c r="Q2220" s="336"/>
      <c r="R2220" s="560" t="str">
        <f t="shared" si="233"/>
        <v/>
      </c>
    </row>
    <row r="2221" spans="2:18">
      <c r="B2221" s="517"/>
      <c r="C2221" s="622" t="str">
        <f>IF(STEP!C2221&lt;&gt;"",STEP!C2221,"")</f>
        <v/>
      </c>
      <c r="D2221" s="409" t="str">
        <f>IF(STEP!D2221&lt;&gt;"",STEP!D2221,"")</f>
        <v/>
      </c>
      <c r="E2221" s="410" t="str">
        <f>IF(STEP!E2221&lt;&gt;"",STEP!E2221,"")</f>
        <v/>
      </c>
      <c r="F2221" s="409" t="str">
        <f>IF(STEP!F2221&lt;&gt;"",STEP!F2221,"")</f>
        <v/>
      </c>
      <c r="G2221" s="508" t="str">
        <f>IF(STEP!C2221&lt;&gt;"",STEP!AD2221,"")</f>
        <v/>
      </c>
      <c r="H2221" s="407" t="str">
        <f>IF(AND(STEP!$G2221="",$J$8&lt;&gt;"ON"),"",IF(月報!AX2221&lt;&gt;"",月報!AX2221,IF(STEP!G2221&lt;&gt;"",STEP!G2221,"")))</f>
        <v/>
      </c>
      <c r="I2221" s="408" t="str">
        <f>IF(AND(STEP!$G2221="",$J$8&lt;&gt;"ON"),"",IF(月報!AZ2221&lt;&gt;"",月報!AZ2221,IF(STEP!H2221&lt;&gt;"",STEP!H2221,"")))</f>
        <v/>
      </c>
      <c r="J2221" s="408" t="str">
        <f>IF(AND(STEP!$G2221="",$J$8&lt;&gt;"ON"),"",IF(月報!BA2221&lt;&gt;"",月報!BA2221,IF(STEP!J2221&lt;&gt;"",STEP!J2221/24,"")))</f>
        <v/>
      </c>
      <c r="K2221" s="421" t="str">
        <f>IF(STEP!X2221&lt;&gt;"",STEP!X2221,"")</f>
        <v/>
      </c>
      <c r="L2221" s="421" t="str">
        <f>IF(STEP!Y2221&lt;&gt;"",STEP!Y2221,"")</f>
        <v/>
      </c>
      <c r="M2221" s="421" t="str">
        <f>IF(STEP!Z2221&lt;&gt;"",STEP!Z2221,"")</f>
        <v/>
      </c>
      <c r="N2221" s="422" t="str">
        <f>IF(STEP!R2221&lt;&gt;"",STEP!R2221,"")</f>
        <v/>
      </c>
      <c r="O2221" s="423" t="str">
        <f>IF(STEP!S2221&lt;&gt;"",STEP!S2221,"")</f>
        <v/>
      </c>
      <c r="P2221" s="316" t="str">
        <f t="shared" si="235"/>
        <v/>
      </c>
      <c r="Q2221" s="336"/>
      <c r="R2221" s="560" t="str">
        <f t="shared" si="233"/>
        <v/>
      </c>
    </row>
    <row r="2222" spans="2:18">
      <c r="B2222" s="517"/>
      <c r="C2222" s="623" t="str">
        <f>IF(STEP!C2222&lt;&gt;"",STEP!C2222,"")</f>
        <v/>
      </c>
      <c r="D2222" s="411" t="str">
        <f>IF(STEP!D2222&lt;&gt;"",STEP!D2222,"")</f>
        <v/>
      </c>
      <c r="E2222" s="412" t="str">
        <f>IF(STEP!E2222&lt;&gt;"",STEP!E2222,"")</f>
        <v/>
      </c>
      <c r="F2222" s="411" t="str">
        <f>IF(STEP!F2222&lt;&gt;"",STEP!F2222,"")</f>
        <v/>
      </c>
      <c r="G2222" s="413" t="str">
        <f>IF(STEP!C2222&lt;&gt;"",STEP!AD2222,"")</f>
        <v/>
      </c>
      <c r="H2222" s="413" t="str">
        <f>IF(AND(STEP!$G2222="",$J$8&lt;&gt;"ON"),"",IF(月報!AX2222&lt;&gt;"",月報!AX2222,IF(STEP!G2222&lt;&gt;"",STEP!G2222,"")))</f>
        <v/>
      </c>
      <c r="I2222" s="414" t="str">
        <f>IF(AND(STEP!$G2222="",$J$8&lt;&gt;"ON"),"",IF(月報!AZ2222&lt;&gt;"",月報!AZ2222,IF(STEP!H2222&lt;&gt;"",STEP!H2222,"")))</f>
        <v/>
      </c>
      <c r="J2222" s="414" t="str">
        <f>IF(AND(STEP!$G2222="",$J$8&lt;&gt;"ON"),"",IF(月報!BA2222&lt;&gt;"",月報!BA2222,IF(STEP!J2222&lt;&gt;"",STEP!J2222/24,"")))</f>
        <v/>
      </c>
      <c r="K2222" s="414" t="str">
        <f>IF(STEP!X2222&lt;&gt;"",STEP!X2222,"")</f>
        <v/>
      </c>
      <c r="L2222" s="414" t="str">
        <f>IF(STEP!Y2222&lt;&gt;"",STEP!Y2222,"")</f>
        <v/>
      </c>
      <c r="M2222" s="414" t="str">
        <f>IF(STEP!Z2222&lt;&gt;"",STEP!Z2222,"")</f>
        <v/>
      </c>
      <c r="N2222" s="424" t="str">
        <f>IF(STEP!R2222&lt;&gt;"",STEP!R2222,"")</f>
        <v/>
      </c>
      <c r="O2222" s="425" t="str">
        <f>IF(STEP!S2222&lt;&gt;"",STEP!S2222,"")</f>
        <v/>
      </c>
      <c r="P2222" s="317" t="str">
        <f t="shared" si="235"/>
        <v/>
      </c>
      <c r="Q2222" s="473"/>
      <c r="R2222" s="561" t="str">
        <f t="shared" si="233"/>
        <v/>
      </c>
    </row>
    <row r="2223" spans="2:18">
      <c r="B2223" s="517"/>
      <c r="C2223" s="624" t="str">
        <f>IF(STEP!C2223&lt;&gt;"",STEP!C2223,"")</f>
        <v/>
      </c>
      <c r="D2223" s="405" t="str">
        <f>IF(STEP!D2223&lt;&gt;"",STEP!D2223,"")</f>
        <v/>
      </c>
      <c r="E2223" s="406" t="str">
        <f>IF(STEP!E2223&lt;&gt;"",STEP!E2223,"")</f>
        <v/>
      </c>
      <c r="F2223" s="405" t="str">
        <f>IF(STEP!F2223&lt;&gt;"",STEP!F2223,"")</f>
        <v/>
      </c>
      <c r="G2223" s="407" t="str">
        <f>IF(STEP!C2223&lt;&gt;"",STEP!AD2223,"")</f>
        <v/>
      </c>
      <c r="H2223" s="407" t="str">
        <f>IF(AND(STEP!$G2223="",$J$8&lt;&gt;"ON"),"",IF(月報!AX2223&lt;&gt;"",月報!AX2223,IF(STEP!G2223&lt;&gt;"",STEP!G2223,"")))</f>
        <v/>
      </c>
      <c r="I2223" s="408" t="str">
        <f>IF(AND(STEP!$G2223="",$J$8&lt;&gt;"ON"),"",IF(月報!AZ2223&lt;&gt;"",月報!AZ2223,IF(STEP!H2223&lt;&gt;"",STEP!H2223,"")))</f>
        <v/>
      </c>
      <c r="J2223" s="408" t="str">
        <f>IF(AND(STEP!$G2223="",$J$8&lt;&gt;"ON"),"",IF(月報!BA2223&lt;&gt;"",月報!BA2223,IF(STEP!J2223&lt;&gt;"",STEP!J2223/24,"")))</f>
        <v/>
      </c>
      <c r="K2223" s="408" t="str">
        <f>IF(STEP!X2223&lt;&gt;"",STEP!X2223,"")</f>
        <v/>
      </c>
      <c r="L2223" s="408" t="str">
        <f>IF(STEP!Y2223&lt;&gt;"",STEP!Y2223,"")</f>
        <v/>
      </c>
      <c r="M2223" s="408" t="str">
        <f>IF(STEP!Z2223&lt;&gt;"",STEP!Z2223,"")</f>
        <v/>
      </c>
      <c r="N2223" s="419" t="str">
        <f>IF(STEP!R2223&lt;&gt;"",STEP!R2223,"")</f>
        <v/>
      </c>
      <c r="O2223" s="420" t="str">
        <f>IF(STEP!S2223&lt;&gt;"",STEP!S2223,"")</f>
        <v/>
      </c>
      <c r="P2223" s="315" t="str">
        <f t="shared" si="235"/>
        <v/>
      </c>
      <c r="Q2223" s="474">
        <f>SUM(P2223:P2229)</f>
        <v>0</v>
      </c>
      <c r="R2223" s="562" t="str">
        <f t="shared" si="233"/>
        <v/>
      </c>
    </row>
    <row r="2224" spans="2:18">
      <c r="B2224" s="517"/>
      <c r="C2224" s="622" t="str">
        <f>IF(STEP!C2224&lt;&gt;"",STEP!C2224,"")</f>
        <v/>
      </c>
      <c r="D2224" s="409" t="str">
        <f>IF(STEP!D2224&lt;&gt;"",STEP!D2224,"")</f>
        <v/>
      </c>
      <c r="E2224" s="410" t="str">
        <f>IF(STEP!E2224&lt;&gt;"",STEP!E2224,"")</f>
        <v/>
      </c>
      <c r="F2224" s="409" t="str">
        <f>IF(STEP!F2224&lt;&gt;"",STEP!F2224,"")</f>
        <v/>
      </c>
      <c r="G2224" s="508" t="str">
        <f>IF(STEP!C2224&lt;&gt;"",STEP!AD2224,"")</f>
        <v/>
      </c>
      <c r="H2224" s="407" t="str">
        <f>IF(AND(STEP!$G2224="",$J$8&lt;&gt;"ON"),"",IF(月報!AX2224&lt;&gt;"",月報!AX2224,IF(STEP!G2224&lt;&gt;"",STEP!G2224,"")))</f>
        <v/>
      </c>
      <c r="I2224" s="408" t="str">
        <f>IF(AND(STEP!$G2224="",$J$8&lt;&gt;"ON"),"",IF(月報!AZ2224&lt;&gt;"",月報!AZ2224,IF(STEP!H2224&lt;&gt;"",STEP!H2224,"")))</f>
        <v/>
      </c>
      <c r="J2224" s="408" t="str">
        <f>IF(AND(STEP!$G2224="",$J$8&lt;&gt;"ON"),"",IF(月報!BA2224&lt;&gt;"",月報!BA2224,IF(STEP!J2224&lt;&gt;"",STEP!J2224/24,"")))</f>
        <v/>
      </c>
      <c r="K2224" s="421" t="str">
        <f>IF(STEP!X2224&lt;&gt;"",STEP!X2224,"")</f>
        <v/>
      </c>
      <c r="L2224" s="421" t="str">
        <f>IF(STEP!Y2224&lt;&gt;"",STEP!Y2224,"")</f>
        <v/>
      </c>
      <c r="M2224" s="421" t="str">
        <f>IF(STEP!Z2224&lt;&gt;"",STEP!Z2224,"")</f>
        <v/>
      </c>
      <c r="N2224" s="422" t="str">
        <f>IF(STEP!R2224&lt;&gt;"",STEP!R2224,"")</f>
        <v/>
      </c>
      <c r="O2224" s="423" t="str">
        <f>IF(STEP!S2224&lt;&gt;"",STEP!S2224,"")</f>
        <v/>
      </c>
      <c r="P2224" s="316" t="str">
        <f t="shared" si="235"/>
        <v/>
      </c>
      <c r="Q2224" s="336"/>
      <c r="R2224" s="560" t="str">
        <f t="shared" si="233"/>
        <v/>
      </c>
    </row>
    <row r="2225" spans="2:18">
      <c r="B2225" s="517"/>
      <c r="C2225" s="622" t="str">
        <f>IF(STEP!C2225&lt;&gt;"",STEP!C2225,"")</f>
        <v/>
      </c>
      <c r="D2225" s="409" t="str">
        <f>IF(STEP!D2225&lt;&gt;"",STEP!D2225,"")</f>
        <v/>
      </c>
      <c r="E2225" s="410" t="str">
        <f>IF(STEP!E2225&lt;&gt;"",STEP!E2225,"")</f>
        <v/>
      </c>
      <c r="F2225" s="409" t="str">
        <f>IF(STEP!F2225&lt;&gt;"",STEP!F2225,"")</f>
        <v/>
      </c>
      <c r="G2225" s="508" t="str">
        <f>IF(STEP!C2225&lt;&gt;"",STEP!AD2225,"")</f>
        <v/>
      </c>
      <c r="H2225" s="407" t="str">
        <f>IF(AND(STEP!$G2225="",$J$8&lt;&gt;"ON"),"",IF(月報!AX2225&lt;&gt;"",月報!AX2225,IF(STEP!G2225&lt;&gt;"",STEP!G2225,"")))</f>
        <v/>
      </c>
      <c r="I2225" s="408" t="str">
        <f>IF(AND(STEP!$G2225="",$J$8&lt;&gt;"ON"),"",IF(月報!AZ2225&lt;&gt;"",月報!AZ2225,IF(STEP!H2225&lt;&gt;"",STEP!H2225,"")))</f>
        <v/>
      </c>
      <c r="J2225" s="408" t="str">
        <f>IF(AND(STEP!$G2225="",$J$8&lt;&gt;"ON"),"",IF(月報!BA2225&lt;&gt;"",月報!BA2225,IF(STEP!J2225&lt;&gt;"",STEP!J2225/24,"")))</f>
        <v/>
      </c>
      <c r="K2225" s="421" t="str">
        <f>IF(STEP!X2225&lt;&gt;"",STEP!X2225,"")</f>
        <v/>
      </c>
      <c r="L2225" s="421" t="str">
        <f>IF(STEP!Y2225&lt;&gt;"",STEP!Y2225,"")</f>
        <v/>
      </c>
      <c r="M2225" s="421" t="str">
        <f>IF(STEP!Z2225&lt;&gt;"",STEP!Z2225,"")</f>
        <v/>
      </c>
      <c r="N2225" s="422" t="str">
        <f>IF(STEP!R2225&lt;&gt;"",STEP!R2225,"")</f>
        <v/>
      </c>
      <c r="O2225" s="423" t="str">
        <f>IF(STEP!S2225&lt;&gt;"",STEP!S2225,"")</f>
        <v/>
      </c>
      <c r="P2225" s="316" t="str">
        <f t="shared" si="235"/>
        <v/>
      </c>
      <c r="Q2225" s="336"/>
      <c r="R2225" s="560" t="str">
        <f t="shared" si="233"/>
        <v/>
      </c>
    </row>
    <row r="2226" spans="2:18">
      <c r="B2226" s="517"/>
      <c r="C2226" s="622" t="str">
        <f>IF(STEP!C2226&lt;&gt;"",STEP!C2226,"")</f>
        <v/>
      </c>
      <c r="D2226" s="409" t="str">
        <f>IF(STEP!D2226&lt;&gt;"",STEP!D2226,"")</f>
        <v/>
      </c>
      <c r="E2226" s="410" t="str">
        <f>IF(STEP!E2226&lt;&gt;"",STEP!E2226,"")</f>
        <v/>
      </c>
      <c r="F2226" s="409" t="str">
        <f>IF(STEP!F2226&lt;&gt;"",STEP!F2226,"")</f>
        <v/>
      </c>
      <c r="G2226" s="508" t="str">
        <f>IF(STEP!C2226&lt;&gt;"",STEP!AD2226,"")</f>
        <v/>
      </c>
      <c r="H2226" s="407" t="str">
        <f>IF(AND(STEP!$G2226="",$J$8&lt;&gt;"ON"),"",IF(月報!AX2226&lt;&gt;"",月報!AX2226,IF(STEP!G2226&lt;&gt;"",STEP!G2226,"")))</f>
        <v/>
      </c>
      <c r="I2226" s="408" t="str">
        <f>IF(AND(STEP!$G2226="",$J$8&lt;&gt;"ON"),"",IF(月報!AZ2226&lt;&gt;"",月報!AZ2226,IF(STEP!H2226&lt;&gt;"",STEP!H2226,"")))</f>
        <v/>
      </c>
      <c r="J2226" s="408" t="str">
        <f>IF(AND(STEP!$G2226="",$J$8&lt;&gt;"ON"),"",IF(月報!BA2226&lt;&gt;"",月報!BA2226,IF(STEP!J2226&lt;&gt;"",STEP!J2226/24,"")))</f>
        <v/>
      </c>
      <c r="K2226" s="421" t="str">
        <f>IF(STEP!X2226&lt;&gt;"",STEP!X2226,"")</f>
        <v/>
      </c>
      <c r="L2226" s="421" t="str">
        <f>IF(STEP!Y2226&lt;&gt;"",STEP!Y2226,"")</f>
        <v/>
      </c>
      <c r="M2226" s="421" t="str">
        <f>IF(STEP!Z2226&lt;&gt;"",STEP!Z2226,"")</f>
        <v/>
      </c>
      <c r="N2226" s="422" t="str">
        <f>IF(STEP!R2226&lt;&gt;"",STEP!R2226,"")</f>
        <v/>
      </c>
      <c r="O2226" s="423" t="str">
        <f>IF(STEP!S2226&lt;&gt;"",STEP!S2226,"")</f>
        <v/>
      </c>
      <c r="P2226" s="316" t="str">
        <f t="shared" si="235"/>
        <v/>
      </c>
      <c r="Q2226" s="336"/>
      <c r="R2226" s="560" t="str">
        <f t="shared" si="233"/>
        <v/>
      </c>
    </row>
    <row r="2227" spans="2:18">
      <c r="B2227" s="517"/>
      <c r="C2227" s="622" t="str">
        <f>IF(STEP!C2227&lt;&gt;"",STEP!C2227,"")</f>
        <v/>
      </c>
      <c r="D2227" s="409" t="str">
        <f>IF(STEP!D2227&lt;&gt;"",STEP!D2227,"")</f>
        <v/>
      </c>
      <c r="E2227" s="410" t="str">
        <f>IF(STEP!E2227&lt;&gt;"",STEP!E2227,"")</f>
        <v/>
      </c>
      <c r="F2227" s="409" t="str">
        <f>IF(STEP!F2227&lt;&gt;"",STEP!F2227,"")</f>
        <v/>
      </c>
      <c r="G2227" s="508" t="str">
        <f>IF(STEP!C2227&lt;&gt;"",STEP!AD2227,"")</f>
        <v/>
      </c>
      <c r="H2227" s="407" t="str">
        <f>IF(AND(STEP!$G2227="",$J$8&lt;&gt;"ON"),"",IF(月報!AX2227&lt;&gt;"",月報!AX2227,IF(STEP!G2227&lt;&gt;"",STEP!G2227,"")))</f>
        <v/>
      </c>
      <c r="I2227" s="408" t="str">
        <f>IF(AND(STEP!$G2227="",$J$8&lt;&gt;"ON"),"",IF(月報!AZ2227&lt;&gt;"",月報!AZ2227,IF(STEP!H2227&lt;&gt;"",STEP!H2227,"")))</f>
        <v/>
      </c>
      <c r="J2227" s="408" t="str">
        <f>IF(AND(STEP!$G2227="",$J$8&lt;&gt;"ON"),"",IF(月報!BA2227&lt;&gt;"",月報!BA2227,IF(STEP!J2227&lt;&gt;"",STEP!J2227/24,"")))</f>
        <v/>
      </c>
      <c r="K2227" s="421" t="str">
        <f>IF(STEP!X2227&lt;&gt;"",STEP!X2227,"")</f>
        <v/>
      </c>
      <c r="L2227" s="421" t="str">
        <f>IF(STEP!Y2227&lt;&gt;"",STEP!Y2227,"")</f>
        <v/>
      </c>
      <c r="M2227" s="421" t="str">
        <f>IF(STEP!Z2227&lt;&gt;"",STEP!Z2227,"")</f>
        <v/>
      </c>
      <c r="N2227" s="422" t="str">
        <f>IF(STEP!R2227&lt;&gt;"",STEP!R2227,"")</f>
        <v/>
      </c>
      <c r="O2227" s="423" t="str">
        <f>IF(STEP!S2227&lt;&gt;"",STEP!S2227,"")</f>
        <v/>
      </c>
      <c r="P2227" s="316" t="str">
        <f t="shared" si="235"/>
        <v/>
      </c>
      <c r="Q2227" s="336"/>
      <c r="R2227" s="560" t="str">
        <f t="shared" si="233"/>
        <v/>
      </c>
    </row>
    <row r="2228" spans="2:18">
      <c r="B2228" s="517"/>
      <c r="C2228" s="622" t="str">
        <f>IF(STEP!C2228&lt;&gt;"",STEP!C2228,"")</f>
        <v/>
      </c>
      <c r="D2228" s="409" t="str">
        <f>IF(STEP!D2228&lt;&gt;"",STEP!D2228,"")</f>
        <v/>
      </c>
      <c r="E2228" s="410" t="str">
        <f>IF(STEP!E2228&lt;&gt;"",STEP!E2228,"")</f>
        <v/>
      </c>
      <c r="F2228" s="409" t="str">
        <f>IF(STEP!F2228&lt;&gt;"",STEP!F2228,"")</f>
        <v/>
      </c>
      <c r="G2228" s="508" t="str">
        <f>IF(STEP!C2228&lt;&gt;"",STEP!AD2228,"")</f>
        <v/>
      </c>
      <c r="H2228" s="407" t="str">
        <f>IF(AND(STEP!$G2228="",$J$8&lt;&gt;"ON"),"",IF(月報!AX2228&lt;&gt;"",月報!AX2228,IF(STEP!G2228&lt;&gt;"",STEP!G2228,"")))</f>
        <v/>
      </c>
      <c r="I2228" s="408" t="str">
        <f>IF(AND(STEP!$G2228="",$J$8&lt;&gt;"ON"),"",IF(月報!AZ2228&lt;&gt;"",月報!AZ2228,IF(STEP!H2228&lt;&gt;"",STEP!H2228,"")))</f>
        <v/>
      </c>
      <c r="J2228" s="408" t="str">
        <f>IF(AND(STEP!$G2228="",$J$8&lt;&gt;"ON"),"",IF(月報!BA2228&lt;&gt;"",月報!BA2228,IF(STEP!J2228&lt;&gt;"",STEP!J2228/24,"")))</f>
        <v/>
      </c>
      <c r="K2228" s="421" t="str">
        <f>IF(STEP!X2228&lt;&gt;"",STEP!X2228,"")</f>
        <v/>
      </c>
      <c r="L2228" s="421" t="str">
        <f>IF(STEP!Y2228&lt;&gt;"",STEP!Y2228,"")</f>
        <v/>
      </c>
      <c r="M2228" s="421" t="str">
        <f>IF(STEP!Z2228&lt;&gt;"",STEP!Z2228,"")</f>
        <v/>
      </c>
      <c r="N2228" s="422" t="str">
        <f>IF(STEP!R2228&lt;&gt;"",STEP!R2228,"")</f>
        <v/>
      </c>
      <c r="O2228" s="423" t="str">
        <f>IF(STEP!S2228&lt;&gt;"",STEP!S2228,"")</f>
        <v/>
      </c>
      <c r="P2228" s="316" t="str">
        <f t="shared" si="235"/>
        <v/>
      </c>
      <c r="Q2228" s="336"/>
      <c r="R2228" s="560" t="str">
        <f t="shared" si="233"/>
        <v/>
      </c>
    </row>
    <row r="2229" spans="2:18">
      <c r="B2229" s="517"/>
      <c r="C2229" s="623" t="str">
        <f>IF(STEP!C2229&lt;&gt;"",STEP!C2229,"")</f>
        <v/>
      </c>
      <c r="D2229" s="411" t="str">
        <f>IF(STEP!D2229&lt;&gt;"",STEP!D2229,"")</f>
        <v/>
      </c>
      <c r="E2229" s="412" t="str">
        <f>IF(STEP!E2229&lt;&gt;"",STEP!E2229,"")</f>
        <v/>
      </c>
      <c r="F2229" s="411" t="str">
        <f>IF(STEP!F2229&lt;&gt;"",STEP!F2229,"")</f>
        <v/>
      </c>
      <c r="G2229" s="413" t="str">
        <f>IF(STEP!C2229&lt;&gt;"",STEP!AD2229,"")</f>
        <v/>
      </c>
      <c r="H2229" s="413" t="str">
        <f>IF(AND(STEP!$G2229="",$J$8&lt;&gt;"ON"),"",IF(月報!AX2229&lt;&gt;"",月報!AX2229,IF(STEP!G2229&lt;&gt;"",STEP!G2229,"")))</f>
        <v/>
      </c>
      <c r="I2229" s="414" t="str">
        <f>IF(AND(STEP!$G2229="",$J$8&lt;&gt;"ON"),"",IF(月報!AZ2229&lt;&gt;"",月報!AZ2229,IF(STEP!H2229&lt;&gt;"",STEP!H2229,"")))</f>
        <v/>
      </c>
      <c r="J2229" s="414" t="str">
        <f>IF(AND(STEP!$G2229="",$J$8&lt;&gt;"ON"),"",IF(月報!BA2229&lt;&gt;"",月報!BA2229,IF(STEP!J2229&lt;&gt;"",STEP!J2229/24,"")))</f>
        <v/>
      </c>
      <c r="K2229" s="414" t="str">
        <f>IF(STEP!X2229&lt;&gt;"",STEP!X2229,"")</f>
        <v/>
      </c>
      <c r="L2229" s="414" t="str">
        <f>IF(STEP!Y2229&lt;&gt;"",STEP!Y2229,"")</f>
        <v/>
      </c>
      <c r="M2229" s="414" t="str">
        <f>IF(STEP!Z2229&lt;&gt;"",STEP!Z2229,"")</f>
        <v/>
      </c>
      <c r="N2229" s="424" t="str">
        <f>IF(STEP!R2229&lt;&gt;"",STEP!R2229,"")</f>
        <v/>
      </c>
      <c r="O2229" s="425" t="str">
        <f>IF(STEP!S2229&lt;&gt;"",STEP!S2229,"")</f>
        <v/>
      </c>
      <c r="P2229" s="317" t="str">
        <f t="shared" si="235"/>
        <v/>
      </c>
      <c r="Q2229" s="473"/>
      <c r="R2229" s="561" t="str">
        <f t="shared" si="233"/>
        <v/>
      </c>
    </row>
    <row r="2230" spans="2:18">
      <c r="B2230" s="517"/>
      <c r="C2230" s="624" t="str">
        <f>IF(STEP!C2230&lt;&gt;"",STEP!C2230,"")</f>
        <v/>
      </c>
      <c r="D2230" s="405" t="str">
        <f>IF(STEP!D2230&lt;&gt;"",STEP!D2230,"")</f>
        <v/>
      </c>
      <c r="E2230" s="406" t="str">
        <f>IF(STEP!E2230&lt;&gt;"",STEP!E2230,"")</f>
        <v/>
      </c>
      <c r="F2230" s="405" t="str">
        <f>IF(STEP!F2230&lt;&gt;"",STEP!F2230,"")</f>
        <v/>
      </c>
      <c r="G2230" s="407" t="str">
        <f>IF(STEP!C2230&lt;&gt;"",STEP!AD2230,"")</f>
        <v/>
      </c>
      <c r="H2230" s="407" t="str">
        <f>IF(AND(STEP!$G2230="",$J$8&lt;&gt;"ON"),"",IF(月報!AX2230&lt;&gt;"",月報!AX2230,IF(STEP!G2230&lt;&gt;"",STEP!G2230,"")))</f>
        <v/>
      </c>
      <c r="I2230" s="408" t="str">
        <f>IF(AND(STEP!$G2230="",$J$8&lt;&gt;"ON"),"",IF(月報!AZ2230&lt;&gt;"",月報!AZ2230,IF(STEP!H2230&lt;&gt;"",STEP!H2230,"")))</f>
        <v/>
      </c>
      <c r="J2230" s="408" t="str">
        <f>IF(AND(STEP!$G2230="",$J$8&lt;&gt;"ON"),"",IF(月報!BA2230&lt;&gt;"",月報!BA2230,IF(STEP!J2230&lt;&gt;"",STEP!J2230/24,"")))</f>
        <v/>
      </c>
      <c r="K2230" s="408" t="str">
        <f>IF(STEP!X2230&lt;&gt;"",STEP!X2230,"")</f>
        <v/>
      </c>
      <c r="L2230" s="408" t="str">
        <f>IF(STEP!Y2230&lt;&gt;"",STEP!Y2230,"")</f>
        <v/>
      </c>
      <c r="M2230" s="408" t="str">
        <f>IF(STEP!Z2230&lt;&gt;"",STEP!Z2230,"")</f>
        <v/>
      </c>
      <c r="N2230" s="419" t="str">
        <f>IF(STEP!R2230&lt;&gt;"",STEP!R2230,"")</f>
        <v/>
      </c>
      <c r="O2230" s="420" t="str">
        <f>IF(STEP!S2230&lt;&gt;"",STEP!S2230,"")</f>
        <v/>
      </c>
      <c r="P2230" s="315" t="str">
        <f t="shared" si="235"/>
        <v/>
      </c>
      <c r="Q2230" s="474">
        <f>SUM(P2230:P2236)</f>
        <v>0</v>
      </c>
      <c r="R2230" s="562" t="str">
        <f t="shared" si="233"/>
        <v/>
      </c>
    </row>
    <row r="2231" spans="2:18">
      <c r="B2231" s="517"/>
      <c r="C2231" s="622" t="str">
        <f>IF(STEP!C2231&lt;&gt;"",STEP!C2231,"")</f>
        <v/>
      </c>
      <c r="D2231" s="409" t="str">
        <f>IF(STEP!D2231&lt;&gt;"",STEP!D2231,"")</f>
        <v/>
      </c>
      <c r="E2231" s="410" t="str">
        <f>IF(STEP!E2231&lt;&gt;"",STEP!E2231,"")</f>
        <v/>
      </c>
      <c r="F2231" s="409" t="str">
        <f>IF(STEP!F2231&lt;&gt;"",STEP!F2231,"")</f>
        <v/>
      </c>
      <c r="G2231" s="508" t="str">
        <f>IF(STEP!C2231&lt;&gt;"",STEP!AD2231,"")</f>
        <v/>
      </c>
      <c r="H2231" s="407" t="str">
        <f>IF(AND(STEP!$G2231="",$J$8&lt;&gt;"ON"),"",IF(月報!AX2231&lt;&gt;"",月報!AX2231,IF(STEP!G2231&lt;&gt;"",STEP!G2231,"")))</f>
        <v/>
      </c>
      <c r="I2231" s="408" t="str">
        <f>IF(AND(STEP!$G2231="",$J$8&lt;&gt;"ON"),"",IF(月報!AZ2231&lt;&gt;"",月報!AZ2231,IF(STEP!H2231&lt;&gt;"",STEP!H2231,"")))</f>
        <v/>
      </c>
      <c r="J2231" s="408" t="str">
        <f>IF(AND(STEP!$G2231="",$J$8&lt;&gt;"ON"),"",IF(月報!BA2231&lt;&gt;"",月報!BA2231,IF(STEP!J2231&lt;&gt;"",STEP!J2231/24,"")))</f>
        <v/>
      </c>
      <c r="K2231" s="421" t="str">
        <f>IF(STEP!X2231&lt;&gt;"",STEP!X2231,"")</f>
        <v/>
      </c>
      <c r="L2231" s="421" t="str">
        <f>IF(STEP!Y2231&lt;&gt;"",STEP!Y2231,"")</f>
        <v/>
      </c>
      <c r="M2231" s="421" t="str">
        <f>IF(STEP!Z2231&lt;&gt;"",STEP!Z2231,"")</f>
        <v/>
      </c>
      <c r="N2231" s="422" t="str">
        <f>IF(STEP!R2231&lt;&gt;"",STEP!R2231,"")</f>
        <v/>
      </c>
      <c r="O2231" s="423" t="str">
        <f>IF(STEP!S2231&lt;&gt;"",STEP!S2231,"")</f>
        <v/>
      </c>
      <c r="P2231" s="316" t="str">
        <f t="shared" si="235"/>
        <v/>
      </c>
      <c r="Q2231" s="336"/>
      <c r="R2231" s="560" t="str">
        <f t="shared" si="233"/>
        <v/>
      </c>
    </row>
    <row r="2232" spans="2:18">
      <c r="B2232" s="517"/>
      <c r="C2232" s="622" t="str">
        <f>IF(STEP!C2232&lt;&gt;"",STEP!C2232,"")</f>
        <v/>
      </c>
      <c r="D2232" s="409" t="str">
        <f>IF(STEP!D2232&lt;&gt;"",STEP!D2232,"")</f>
        <v/>
      </c>
      <c r="E2232" s="410" t="str">
        <f>IF(STEP!E2232&lt;&gt;"",STEP!E2232,"")</f>
        <v/>
      </c>
      <c r="F2232" s="409" t="str">
        <f>IF(STEP!F2232&lt;&gt;"",STEP!F2232,"")</f>
        <v/>
      </c>
      <c r="G2232" s="508" t="str">
        <f>IF(STEP!C2232&lt;&gt;"",STEP!AD2232,"")</f>
        <v/>
      </c>
      <c r="H2232" s="407" t="str">
        <f>IF(AND(STEP!$G2232="",$J$8&lt;&gt;"ON"),"",IF(月報!AX2232&lt;&gt;"",月報!AX2232,IF(STEP!G2232&lt;&gt;"",STEP!G2232,"")))</f>
        <v/>
      </c>
      <c r="I2232" s="408" t="str">
        <f>IF(AND(STEP!$G2232="",$J$8&lt;&gt;"ON"),"",IF(月報!AZ2232&lt;&gt;"",月報!AZ2232,IF(STEP!H2232&lt;&gt;"",STEP!H2232,"")))</f>
        <v/>
      </c>
      <c r="J2232" s="408" t="str">
        <f>IF(AND(STEP!$G2232="",$J$8&lt;&gt;"ON"),"",IF(月報!BA2232&lt;&gt;"",月報!BA2232,IF(STEP!J2232&lt;&gt;"",STEP!J2232/24,"")))</f>
        <v/>
      </c>
      <c r="K2232" s="421" t="str">
        <f>IF(STEP!X2232&lt;&gt;"",STEP!X2232,"")</f>
        <v/>
      </c>
      <c r="L2232" s="421" t="str">
        <f>IF(STEP!Y2232&lt;&gt;"",STEP!Y2232,"")</f>
        <v/>
      </c>
      <c r="M2232" s="421" t="str">
        <f>IF(STEP!Z2232&lt;&gt;"",STEP!Z2232,"")</f>
        <v/>
      </c>
      <c r="N2232" s="422" t="str">
        <f>IF(STEP!R2232&lt;&gt;"",STEP!R2232,"")</f>
        <v/>
      </c>
      <c r="O2232" s="423" t="str">
        <f>IF(STEP!S2232&lt;&gt;"",STEP!S2232,"")</f>
        <v/>
      </c>
      <c r="P2232" s="316" t="str">
        <f t="shared" si="235"/>
        <v/>
      </c>
      <c r="Q2232" s="336"/>
      <c r="R2232" s="560" t="str">
        <f t="shared" ref="R2232:R2260" si="236">R2231</f>
        <v/>
      </c>
    </row>
    <row r="2233" spans="2:18">
      <c r="B2233" s="517"/>
      <c r="C2233" s="622" t="str">
        <f>IF(STEP!C2233&lt;&gt;"",STEP!C2233,"")</f>
        <v/>
      </c>
      <c r="D2233" s="409" t="str">
        <f>IF(STEP!D2233&lt;&gt;"",STEP!D2233,"")</f>
        <v/>
      </c>
      <c r="E2233" s="410" t="str">
        <f>IF(STEP!E2233&lt;&gt;"",STEP!E2233,"")</f>
        <v/>
      </c>
      <c r="F2233" s="409" t="str">
        <f>IF(STEP!F2233&lt;&gt;"",STEP!F2233,"")</f>
        <v/>
      </c>
      <c r="G2233" s="508" t="str">
        <f>IF(STEP!C2233&lt;&gt;"",STEP!AD2233,"")</f>
        <v/>
      </c>
      <c r="H2233" s="407" t="str">
        <f>IF(AND(STEP!$G2233="",$J$8&lt;&gt;"ON"),"",IF(月報!AX2233&lt;&gt;"",月報!AX2233,IF(STEP!G2233&lt;&gt;"",STEP!G2233,"")))</f>
        <v/>
      </c>
      <c r="I2233" s="408" t="str">
        <f>IF(AND(STEP!$G2233="",$J$8&lt;&gt;"ON"),"",IF(月報!AZ2233&lt;&gt;"",月報!AZ2233,IF(STEP!H2233&lt;&gt;"",STEP!H2233,"")))</f>
        <v/>
      </c>
      <c r="J2233" s="408" t="str">
        <f>IF(AND(STEP!$G2233="",$J$8&lt;&gt;"ON"),"",IF(月報!BA2233&lt;&gt;"",月報!BA2233,IF(STEP!J2233&lt;&gt;"",STEP!J2233/24,"")))</f>
        <v/>
      </c>
      <c r="K2233" s="421" t="str">
        <f>IF(STEP!X2233&lt;&gt;"",STEP!X2233,"")</f>
        <v/>
      </c>
      <c r="L2233" s="421" t="str">
        <f>IF(STEP!Y2233&lt;&gt;"",STEP!Y2233,"")</f>
        <v/>
      </c>
      <c r="M2233" s="421" t="str">
        <f>IF(STEP!Z2233&lt;&gt;"",STEP!Z2233,"")</f>
        <v/>
      </c>
      <c r="N2233" s="422" t="str">
        <f>IF(STEP!R2233&lt;&gt;"",STEP!R2233,"")</f>
        <v/>
      </c>
      <c r="O2233" s="423" t="str">
        <f>IF(STEP!S2233&lt;&gt;"",STEP!S2233,"")</f>
        <v/>
      </c>
      <c r="P2233" s="316" t="str">
        <f t="shared" si="235"/>
        <v/>
      </c>
      <c r="Q2233" s="336"/>
      <c r="R2233" s="560" t="str">
        <f t="shared" si="236"/>
        <v/>
      </c>
    </row>
    <row r="2234" spans="2:18">
      <c r="B2234" s="517"/>
      <c r="C2234" s="622" t="str">
        <f>IF(STEP!C2234&lt;&gt;"",STEP!C2234,"")</f>
        <v/>
      </c>
      <c r="D2234" s="409" t="str">
        <f>IF(STEP!D2234&lt;&gt;"",STEP!D2234,"")</f>
        <v/>
      </c>
      <c r="E2234" s="410" t="str">
        <f>IF(STEP!E2234&lt;&gt;"",STEP!E2234,"")</f>
        <v/>
      </c>
      <c r="F2234" s="409" t="str">
        <f>IF(STEP!F2234&lt;&gt;"",STEP!F2234,"")</f>
        <v/>
      </c>
      <c r="G2234" s="508" t="str">
        <f>IF(STEP!C2234&lt;&gt;"",STEP!AD2234,"")</f>
        <v/>
      </c>
      <c r="H2234" s="407" t="str">
        <f>IF(AND(STEP!$G2234="",$J$8&lt;&gt;"ON"),"",IF(月報!AX2234&lt;&gt;"",月報!AX2234,IF(STEP!G2234&lt;&gt;"",STEP!G2234,"")))</f>
        <v/>
      </c>
      <c r="I2234" s="408" t="str">
        <f>IF(AND(STEP!$G2234="",$J$8&lt;&gt;"ON"),"",IF(月報!AZ2234&lt;&gt;"",月報!AZ2234,IF(STEP!H2234&lt;&gt;"",STEP!H2234,"")))</f>
        <v/>
      </c>
      <c r="J2234" s="408" t="str">
        <f>IF(AND(STEP!$G2234="",$J$8&lt;&gt;"ON"),"",IF(月報!BA2234&lt;&gt;"",月報!BA2234,IF(STEP!J2234&lt;&gt;"",STEP!J2234/24,"")))</f>
        <v/>
      </c>
      <c r="K2234" s="421" t="str">
        <f>IF(STEP!X2234&lt;&gt;"",STEP!X2234,"")</f>
        <v/>
      </c>
      <c r="L2234" s="421" t="str">
        <f>IF(STEP!Y2234&lt;&gt;"",STEP!Y2234,"")</f>
        <v/>
      </c>
      <c r="M2234" s="421" t="str">
        <f>IF(STEP!Z2234&lt;&gt;"",STEP!Z2234,"")</f>
        <v/>
      </c>
      <c r="N2234" s="422" t="str">
        <f>IF(STEP!R2234&lt;&gt;"",STEP!R2234,"")</f>
        <v/>
      </c>
      <c r="O2234" s="423" t="str">
        <f>IF(STEP!S2234&lt;&gt;"",STEP!S2234,"")</f>
        <v/>
      </c>
      <c r="P2234" s="316" t="str">
        <f t="shared" si="235"/>
        <v/>
      </c>
      <c r="Q2234" s="336"/>
      <c r="R2234" s="560" t="str">
        <f t="shared" si="236"/>
        <v/>
      </c>
    </row>
    <row r="2235" spans="2:18">
      <c r="B2235" s="517"/>
      <c r="C2235" s="622" t="str">
        <f>IF(STEP!C2235&lt;&gt;"",STEP!C2235,"")</f>
        <v/>
      </c>
      <c r="D2235" s="409" t="str">
        <f>IF(STEP!D2235&lt;&gt;"",STEP!D2235,"")</f>
        <v/>
      </c>
      <c r="E2235" s="410" t="str">
        <f>IF(STEP!E2235&lt;&gt;"",STEP!E2235,"")</f>
        <v/>
      </c>
      <c r="F2235" s="409" t="str">
        <f>IF(STEP!F2235&lt;&gt;"",STEP!F2235,"")</f>
        <v/>
      </c>
      <c r="G2235" s="508" t="str">
        <f>IF(STEP!C2235&lt;&gt;"",STEP!AD2235,"")</f>
        <v/>
      </c>
      <c r="H2235" s="407" t="str">
        <f>IF(AND(STEP!$G2235="",$J$8&lt;&gt;"ON"),"",IF(月報!AX2235&lt;&gt;"",月報!AX2235,IF(STEP!G2235&lt;&gt;"",STEP!G2235,"")))</f>
        <v/>
      </c>
      <c r="I2235" s="408" t="str">
        <f>IF(AND(STEP!$G2235="",$J$8&lt;&gt;"ON"),"",IF(月報!AZ2235&lt;&gt;"",月報!AZ2235,IF(STEP!H2235&lt;&gt;"",STEP!H2235,"")))</f>
        <v/>
      </c>
      <c r="J2235" s="408" t="str">
        <f>IF(AND(STEP!$G2235="",$J$8&lt;&gt;"ON"),"",IF(月報!BA2235&lt;&gt;"",月報!BA2235,IF(STEP!J2235&lt;&gt;"",STEP!J2235/24,"")))</f>
        <v/>
      </c>
      <c r="K2235" s="421" t="str">
        <f>IF(STEP!X2235&lt;&gt;"",STEP!X2235,"")</f>
        <v/>
      </c>
      <c r="L2235" s="421" t="str">
        <f>IF(STEP!Y2235&lt;&gt;"",STEP!Y2235,"")</f>
        <v/>
      </c>
      <c r="M2235" s="421" t="str">
        <f>IF(STEP!Z2235&lt;&gt;"",STEP!Z2235,"")</f>
        <v/>
      </c>
      <c r="N2235" s="422" t="str">
        <f>IF(STEP!R2235&lt;&gt;"",STEP!R2235,"")</f>
        <v/>
      </c>
      <c r="O2235" s="423" t="str">
        <f>IF(STEP!S2235&lt;&gt;"",STEP!S2235,"")</f>
        <v/>
      </c>
      <c r="P2235" s="316" t="str">
        <f t="shared" si="235"/>
        <v/>
      </c>
      <c r="Q2235" s="336"/>
      <c r="R2235" s="560" t="str">
        <f t="shared" si="236"/>
        <v/>
      </c>
    </row>
    <row r="2236" spans="2:18">
      <c r="B2236" s="517"/>
      <c r="C2236" s="623" t="str">
        <f>IF(STEP!C2236&lt;&gt;"",STEP!C2236,"")</f>
        <v/>
      </c>
      <c r="D2236" s="411" t="str">
        <f>IF(STEP!D2236&lt;&gt;"",STEP!D2236,"")</f>
        <v/>
      </c>
      <c r="E2236" s="412" t="str">
        <f>IF(STEP!E2236&lt;&gt;"",STEP!E2236,"")</f>
        <v/>
      </c>
      <c r="F2236" s="411" t="str">
        <f>IF(STEP!F2236&lt;&gt;"",STEP!F2236,"")</f>
        <v/>
      </c>
      <c r="G2236" s="413" t="str">
        <f>IF(STEP!C2236&lt;&gt;"",STEP!AD2236,"")</f>
        <v/>
      </c>
      <c r="H2236" s="413" t="str">
        <f>IF(AND(STEP!$G2236="",$J$8&lt;&gt;"ON"),"",IF(月報!AX2236&lt;&gt;"",月報!AX2236,IF(STEP!G2236&lt;&gt;"",STEP!G2236,"")))</f>
        <v/>
      </c>
      <c r="I2236" s="414" t="str">
        <f>IF(AND(STEP!$G2236="",$J$8&lt;&gt;"ON"),"",IF(月報!AZ2236&lt;&gt;"",月報!AZ2236,IF(STEP!H2236&lt;&gt;"",STEP!H2236,"")))</f>
        <v/>
      </c>
      <c r="J2236" s="414" t="str">
        <f>IF(AND(STEP!$G2236="",$J$8&lt;&gt;"ON"),"",IF(月報!BA2236&lt;&gt;"",月報!BA2236,IF(STEP!J2236&lt;&gt;"",STEP!J2236/24,"")))</f>
        <v/>
      </c>
      <c r="K2236" s="414" t="str">
        <f>IF(STEP!X2236&lt;&gt;"",STEP!X2236,"")</f>
        <v/>
      </c>
      <c r="L2236" s="414" t="str">
        <f>IF(STEP!Y2236&lt;&gt;"",STEP!Y2236,"")</f>
        <v/>
      </c>
      <c r="M2236" s="414" t="str">
        <f>IF(STEP!Z2236&lt;&gt;"",STEP!Z2236,"")</f>
        <v/>
      </c>
      <c r="N2236" s="424" t="str">
        <f>IF(STEP!R2236&lt;&gt;"",STEP!R2236,"")</f>
        <v/>
      </c>
      <c r="O2236" s="425" t="str">
        <f>IF(STEP!S2236&lt;&gt;"",STEP!S2236,"")</f>
        <v/>
      </c>
      <c r="P2236" s="317" t="str">
        <f t="shared" si="235"/>
        <v/>
      </c>
      <c r="Q2236" s="473"/>
      <c r="R2236" s="561" t="str">
        <f t="shared" si="236"/>
        <v/>
      </c>
    </row>
    <row r="2237" spans="2:18">
      <c r="B2237" s="517"/>
      <c r="C2237" s="624" t="str">
        <f>IF(STEP!C2237&lt;&gt;"",STEP!C2237,"")</f>
        <v/>
      </c>
      <c r="D2237" s="405" t="str">
        <f>IF(STEP!D2237&lt;&gt;"",STEP!D2237,"")</f>
        <v/>
      </c>
      <c r="E2237" s="406" t="str">
        <f>IF(STEP!E2237&lt;&gt;"",STEP!E2237,"")</f>
        <v/>
      </c>
      <c r="F2237" s="405" t="str">
        <f>IF(STEP!F2237&lt;&gt;"",STEP!F2237,"")</f>
        <v/>
      </c>
      <c r="G2237" s="407" t="str">
        <f>IF(STEP!C2237&lt;&gt;"",STEP!AD2237,"")</f>
        <v/>
      </c>
      <c r="H2237" s="407" t="str">
        <f>IF(AND(STEP!$G2237="",$J$8&lt;&gt;"ON"),"",IF(月報!AX2237&lt;&gt;"",月報!AX2237,IF(STEP!G2237&lt;&gt;"",STEP!G2237,"")))</f>
        <v/>
      </c>
      <c r="I2237" s="408" t="str">
        <f>IF(AND(STEP!$G2237="",$J$8&lt;&gt;"ON"),"",IF(月報!AZ2237&lt;&gt;"",月報!AZ2237,IF(STEP!H2237&lt;&gt;"",STEP!H2237,"")))</f>
        <v/>
      </c>
      <c r="J2237" s="408" t="str">
        <f>IF(AND(STEP!$G2237="",$J$8&lt;&gt;"ON"),"",IF(月報!BA2237&lt;&gt;"",月報!BA2237,IF(STEP!J2237&lt;&gt;"",STEP!J2237/24,"")))</f>
        <v/>
      </c>
      <c r="K2237" s="408" t="str">
        <f>IF(STEP!X2237&lt;&gt;"",STEP!X2237,"")</f>
        <v/>
      </c>
      <c r="L2237" s="408" t="str">
        <f>IF(STEP!Y2237&lt;&gt;"",STEP!Y2237,"")</f>
        <v/>
      </c>
      <c r="M2237" s="408" t="str">
        <f>IF(STEP!Z2237&lt;&gt;"",STEP!Z2237,"")</f>
        <v/>
      </c>
      <c r="N2237" s="419" t="str">
        <f>IF(STEP!R2237&lt;&gt;"",STEP!R2237,"")</f>
        <v/>
      </c>
      <c r="O2237" s="420" t="str">
        <f>IF(STEP!S2237&lt;&gt;"",STEP!S2237,"")</f>
        <v/>
      </c>
      <c r="P2237" s="315" t="str">
        <f t="shared" si="235"/>
        <v/>
      </c>
      <c r="Q2237" s="474">
        <f>SUM(P2237:P2243)</f>
        <v>0</v>
      </c>
      <c r="R2237" s="562" t="str">
        <f t="shared" si="236"/>
        <v/>
      </c>
    </row>
    <row r="2238" spans="2:18">
      <c r="B2238" s="517"/>
      <c r="C2238" s="622" t="str">
        <f>IF(STEP!C2238&lt;&gt;"",STEP!C2238,"")</f>
        <v/>
      </c>
      <c r="D2238" s="409" t="str">
        <f>IF(STEP!D2238&lt;&gt;"",STEP!D2238,"")</f>
        <v/>
      </c>
      <c r="E2238" s="410" t="str">
        <f>IF(STEP!E2238&lt;&gt;"",STEP!E2238,"")</f>
        <v/>
      </c>
      <c r="F2238" s="409" t="str">
        <f>IF(STEP!F2238&lt;&gt;"",STEP!F2238,"")</f>
        <v/>
      </c>
      <c r="G2238" s="508" t="str">
        <f>IF(STEP!C2238&lt;&gt;"",STEP!AD2238,"")</f>
        <v/>
      </c>
      <c r="H2238" s="407" t="str">
        <f>IF(AND(STEP!$G2238="",$J$8&lt;&gt;"ON"),"",IF(月報!AX2238&lt;&gt;"",月報!AX2238,IF(STEP!G2238&lt;&gt;"",STEP!G2238,"")))</f>
        <v/>
      </c>
      <c r="I2238" s="408" t="str">
        <f>IF(AND(STEP!$G2238="",$J$8&lt;&gt;"ON"),"",IF(月報!AZ2238&lt;&gt;"",月報!AZ2238,IF(STEP!H2238&lt;&gt;"",STEP!H2238,"")))</f>
        <v/>
      </c>
      <c r="J2238" s="408" t="str">
        <f>IF(AND(STEP!$G2238="",$J$8&lt;&gt;"ON"),"",IF(月報!BA2238&lt;&gt;"",月報!BA2238,IF(STEP!J2238&lt;&gt;"",STEP!J2238/24,"")))</f>
        <v/>
      </c>
      <c r="K2238" s="421" t="str">
        <f>IF(STEP!X2238&lt;&gt;"",STEP!X2238,"")</f>
        <v/>
      </c>
      <c r="L2238" s="421" t="str">
        <f>IF(STEP!Y2238&lt;&gt;"",STEP!Y2238,"")</f>
        <v/>
      </c>
      <c r="M2238" s="421" t="str">
        <f>IF(STEP!Z2238&lt;&gt;"",STEP!Z2238,"")</f>
        <v/>
      </c>
      <c r="N2238" s="422" t="str">
        <f>IF(STEP!R2238&lt;&gt;"",STEP!R2238,"")</f>
        <v/>
      </c>
      <c r="O2238" s="423" t="str">
        <f>IF(STEP!S2238&lt;&gt;"",STEP!S2238,"")</f>
        <v/>
      </c>
      <c r="P2238" s="316" t="str">
        <f t="shared" si="235"/>
        <v/>
      </c>
      <c r="Q2238" s="336"/>
      <c r="R2238" s="560" t="str">
        <f t="shared" si="236"/>
        <v/>
      </c>
    </row>
    <row r="2239" spans="2:18">
      <c r="B2239" s="517"/>
      <c r="C2239" s="622" t="str">
        <f>IF(STEP!C2239&lt;&gt;"",STEP!C2239,"")</f>
        <v/>
      </c>
      <c r="D2239" s="409" t="str">
        <f>IF(STEP!D2239&lt;&gt;"",STEP!D2239,"")</f>
        <v/>
      </c>
      <c r="E2239" s="410" t="str">
        <f>IF(STEP!E2239&lt;&gt;"",STEP!E2239,"")</f>
        <v/>
      </c>
      <c r="F2239" s="409" t="str">
        <f>IF(STEP!F2239&lt;&gt;"",STEP!F2239,"")</f>
        <v/>
      </c>
      <c r="G2239" s="508" t="str">
        <f>IF(STEP!C2239&lt;&gt;"",STEP!AD2239,"")</f>
        <v/>
      </c>
      <c r="H2239" s="407" t="str">
        <f>IF(AND(STEP!$G2239="",$J$8&lt;&gt;"ON"),"",IF(月報!AX2239&lt;&gt;"",月報!AX2239,IF(STEP!G2239&lt;&gt;"",STEP!G2239,"")))</f>
        <v/>
      </c>
      <c r="I2239" s="408" t="str">
        <f>IF(AND(STEP!$G2239="",$J$8&lt;&gt;"ON"),"",IF(月報!AZ2239&lt;&gt;"",月報!AZ2239,IF(STEP!H2239&lt;&gt;"",STEP!H2239,"")))</f>
        <v/>
      </c>
      <c r="J2239" s="408" t="str">
        <f>IF(AND(STEP!$G2239="",$J$8&lt;&gt;"ON"),"",IF(月報!BA2239&lt;&gt;"",月報!BA2239,IF(STEP!J2239&lt;&gt;"",STEP!J2239/24,"")))</f>
        <v/>
      </c>
      <c r="K2239" s="421" t="str">
        <f>IF(STEP!X2239&lt;&gt;"",STEP!X2239,"")</f>
        <v/>
      </c>
      <c r="L2239" s="421" t="str">
        <f>IF(STEP!Y2239&lt;&gt;"",STEP!Y2239,"")</f>
        <v/>
      </c>
      <c r="M2239" s="421" t="str">
        <f>IF(STEP!Z2239&lt;&gt;"",STEP!Z2239,"")</f>
        <v/>
      </c>
      <c r="N2239" s="422" t="str">
        <f>IF(STEP!R2239&lt;&gt;"",STEP!R2239,"")</f>
        <v/>
      </c>
      <c r="O2239" s="423" t="str">
        <f>IF(STEP!S2239&lt;&gt;"",STEP!S2239,"")</f>
        <v/>
      </c>
      <c r="P2239" s="316" t="str">
        <f t="shared" si="235"/>
        <v/>
      </c>
      <c r="Q2239" s="336"/>
      <c r="R2239" s="560" t="str">
        <f t="shared" si="236"/>
        <v/>
      </c>
    </row>
    <row r="2240" spans="2:18">
      <c r="B2240" s="517"/>
      <c r="C2240" s="622" t="str">
        <f>IF(STEP!C2240&lt;&gt;"",STEP!C2240,"")</f>
        <v/>
      </c>
      <c r="D2240" s="409" t="str">
        <f>IF(STEP!D2240&lt;&gt;"",STEP!D2240,"")</f>
        <v/>
      </c>
      <c r="E2240" s="410" t="str">
        <f>IF(STEP!E2240&lt;&gt;"",STEP!E2240,"")</f>
        <v/>
      </c>
      <c r="F2240" s="409" t="str">
        <f>IF(STEP!F2240&lt;&gt;"",STEP!F2240,"")</f>
        <v/>
      </c>
      <c r="G2240" s="508" t="str">
        <f>IF(STEP!C2240&lt;&gt;"",STEP!AD2240,"")</f>
        <v/>
      </c>
      <c r="H2240" s="407" t="str">
        <f>IF(AND(STEP!$G2240="",$J$8&lt;&gt;"ON"),"",IF(月報!AX2240&lt;&gt;"",月報!AX2240,IF(STEP!G2240&lt;&gt;"",STEP!G2240,"")))</f>
        <v/>
      </c>
      <c r="I2240" s="408" t="str">
        <f>IF(AND(STEP!$G2240="",$J$8&lt;&gt;"ON"),"",IF(月報!AZ2240&lt;&gt;"",月報!AZ2240,IF(STEP!H2240&lt;&gt;"",STEP!H2240,"")))</f>
        <v/>
      </c>
      <c r="J2240" s="408" t="str">
        <f>IF(AND(STEP!$G2240="",$J$8&lt;&gt;"ON"),"",IF(月報!BA2240&lt;&gt;"",月報!BA2240,IF(STEP!J2240&lt;&gt;"",STEP!J2240/24,"")))</f>
        <v/>
      </c>
      <c r="K2240" s="421" t="str">
        <f>IF(STEP!X2240&lt;&gt;"",STEP!X2240,"")</f>
        <v/>
      </c>
      <c r="L2240" s="421" t="str">
        <f>IF(STEP!Y2240&lt;&gt;"",STEP!Y2240,"")</f>
        <v/>
      </c>
      <c r="M2240" s="421" t="str">
        <f>IF(STEP!Z2240&lt;&gt;"",STEP!Z2240,"")</f>
        <v/>
      </c>
      <c r="N2240" s="422" t="str">
        <f>IF(STEP!R2240&lt;&gt;"",STEP!R2240,"")</f>
        <v/>
      </c>
      <c r="O2240" s="423" t="str">
        <f>IF(STEP!S2240&lt;&gt;"",STEP!S2240,"")</f>
        <v/>
      </c>
      <c r="P2240" s="316" t="str">
        <f t="shared" si="235"/>
        <v/>
      </c>
      <c r="Q2240" s="336"/>
      <c r="R2240" s="560" t="str">
        <f t="shared" si="236"/>
        <v/>
      </c>
    </row>
    <row r="2241" spans="2:18">
      <c r="B2241" s="517"/>
      <c r="C2241" s="622" t="str">
        <f>IF(STEP!C2241&lt;&gt;"",STEP!C2241,"")</f>
        <v/>
      </c>
      <c r="D2241" s="409" t="str">
        <f>IF(STEP!D2241&lt;&gt;"",STEP!D2241,"")</f>
        <v/>
      </c>
      <c r="E2241" s="410" t="str">
        <f>IF(STEP!E2241&lt;&gt;"",STEP!E2241,"")</f>
        <v/>
      </c>
      <c r="F2241" s="409" t="str">
        <f>IF(STEP!F2241&lt;&gt;"",STEP!F2241,"")</f>
        <v/>
      </c>
      <c r="G2241" s="508" t="str">
        <f>IF(STEP!C2241&lt;&gt;"",STEP!AD2241,"")</f>
        <v/>
      </c>
      <c r="H2241" s="407" t="str">
        <f>IF(AND(STEP!$G2241="",$J$8&lt;&gt;"ON"),"",IF(月報!AX2241&lt;&gt;"",月報!AX2241,IF(STEP!G2241&lt;&gt;"",STEP!G2241,"")))</f>
        <v/>
      </c>
      <c r="I2241" s="408" t="str">
        <f>IF(AND(STEP!$G2241="",$J$8&lt;&gt;"ON"),"",IF(月報!AZ2241&lt;&gt;"",月報!AZ2241,IF(STEP!H2241&lt;&gt;"",STEP!H2241,"")))</f>
        <v/>
      </c>
      <c r="J2241" s="408" t="str">
        <f>IF(AND(STEP!$G2241="",$J$8&lt;&gt;"ON"),"",IF(月報!BA2241&lt;&gt;"",月報!BA2241,IF(STEP!J2241&lt;&gt;"",STEP!J2241/24,"")))</f>
        <v/>
      </c>
      <c r="K2241" s="421" t="str">
        <f>IF(STEP!X2241&lt;&gt;"",STEP!X2241,"")</f>
        <v/>
      </c>
      <c r="L2241" s="421" t="str">
        <f>IF(STEP!Y2241&lt;&gt;"",STEP!Y2241,"")</f>
        <v/>
      </c>
      <c r="M2241" s="421" t="str">
        <f>IF(STEP!Z2241&lt;&gt;"",STEP!Z2241,"")</f>
        <v/>
      </c>
      <c r="N2241" s="422" t="str">
        <f>IF(STEP!R2241&lt;&gt;"",STEP!R2241,"")</f>
        <v/>
      </c>
      <c r="O2241" s="423" t="str">
        <f>IF(STEP!S2241&lt;&gt;"",STEP!S2241,"")</f>
        <v/>
      </c>
      <c r="P2241" s="316" t="str">
        <f t="shared" si="235"/>
        <v/>
      </c>
      <c r="Q2241" s="336"/>
      <c r="R2241" s="560" t="str">
        <f t="shared" si="236"/>
        <v/>
      </c>
    </row>
    <row r="2242" spans="2:18">
      <c r="B2242" s="517"/>
      <c r="C2242" s="622" t="str">
        <f>IF(STEP!C2242&lt;&gt;"",STEP!C2242,"")</f>
        <v/>
      </c>
      <c r="D2242" s="409" t="str">
        <f>IF(STEP!D2242&lt;&gt;"",STEP!D2242,"")</f>
        <v/>
      </c>
      <c r="E2242" s="410" t="str">
        <f>IF(STEP!E2242&lt;&gt;"",STEP!E2242,"")</f>
        <v/>
      </c>
      <c r="F2242" s="409" t="str">
        <f>IF(STEP!F2242&lt;&gt;"",STEP!F2242,"")</f>
        <v/>
      </c>
      <c r="G2242" s="508" t="str">
        <f>IF(STEP!C2242&lt;&gt;"",STEP!AD2242,"")</f>
        <v/>
      </c>
      <c r="H2242" s="407" t="str">
        <f>IF(AND(STEP!$G2242="",$J$8&lt;&gt;"ON"),"",IF(月報!AX2242&lt;&gt;"",月報!AX2242,IF(STEP!G2242&lt;&gt;"",STEP!G2242,"")))</f>
        <v/>
      </c>
      <c r="I2242" s="408" t="str">
        <f>IF(AND(STEP!$G2242="",$J$8&lt;&gt;"ON"),"",IF(月報!AZ2242&lt;&gt;"",月報!AZ2242,IF(STEP!H2242&lt;&gt;"",STEP!H2242,"")))</f>
        <v/>
      </c>
      <c r="J2242" s="408" t="str">
        <f>IF(AND(STEP!$G2242="",$J$8&lt;&gt;"ON"),"",IF(月報!BA2242&lt;&gt;"",月報!BA2242,IF(STEP!J2242&lt;&gt;"",STEP!J2242/24,"")))</f>
        <v/>
      </c>
      <c r="K2242" s="421" t="str">
        <f>IF(STEP!X2242&lt;&gt;"",STEP!X2242,"")</f>
        <v/>
      </c>
      <c r="L2242" s="421" t="str">
        <f>IF(STEP!Y2242&lt;&gt;"",STEP!Y2242,"")</f>
        <v/>
      </c>
      <c r="M2242" s="421" t="str">
        <f>IF(STEP!Z2242&lt;&gt;"",STEP!Z2242,"")</f>
        <v/>
      </c>
      <c r="N2242" s="422" t="str">
        <f>IF(STEP!R2242&lt;&gt;"",STEP!R2242,"")</f>
        <v/>
      </c>
      <c r="O2242" s="423" t="str">
        <f>IF(STEP!S2242&lt;&gt;"",STEP!S2242,"")</f>
        <v/>
      </c>
      <c r="P2242" s="316" t="str">
        <f t="shared" si="235"/>
        <v/>
      </c>
      <c r="Q2242" s="336"/>
      <c r="R2242" s="560" t="str">
        <f t="shared" si="236"/>
        <v/>
      </c>
    </row>
    <row r="2243" spans="2:18">
      <c r="B2243" s="517"/>
      <c r="C2243" s="623" t="str">
        <f>IF(STEP!C2243&lt;&gt;"",STEP!C2243,"")</f>
        <v/>
      </c>
      <c r="D2243" s="411" t="str">
        <f>IF(STEP!D2243&lt;&gt;"",STEP!D2243,"")</f>
        <v/>
      </c>
      <c r="E2243" s="412" t="str">
        <f>IF(STEP!E2243&lt;&gt;"",STEP!E2243,"")</f>
        <v/>
      </c>
      <c r="F2243" s="411" t="str">
        <f>IF(STEP!F2243&lt;&gt;"",STEP!F2243,"")</f>
        <v/>
      </c>
      <c r="G2243" s="413" t="str">
        <f>IF(STEP!C2243&lt;&gt;"",STEP!AD2243,"")</f>
        <v/>
      </c>
      <c r="H2243" s="413" t="str">
        <f>IF(AND(STEP!$G2243="",$J$8&lt;&gt;"ON"),"",IF(月報!AX2243&lt;&gt;"",月報!AX2243,IF(STEP!G2243&lt;&gt;"",STEP!G2243,"")))</f>
        <v/>
      </c>
      <c r="I2243" s="414" t="str">
        <f>IF(AND(STEP!$G2243="",$J$8&lt;&gt;"ON"),"",IF(月報!AZ2243&lt;&gt;"",月報!AZ2243,IF(STEP!H2243&lt;&gt;"",STEP!H2243,"")))</f>
        <v/>
      </c>
      <c r="J2243" s="414" t="str">
        <f>IF(AND(STEP!$G2243="",$J$8&lt;&gt;"ON"),"",IF(月報!BA2243&lt;&gt;"",月報!BA2243,IF(STEP!J2243&lt;&gt;"",STEP!J2243/24,"")))</f>
        <v/>
      </c>
      <c r="K2243" s="414" t="str">
        <f>IF(STEP!X2243&lt;&gt;"",STEP!X2243,"")</f>
        <v/>
      </c>
      <c r="L2243" s="414" t="str">
        <f>IF(STEP!Y2243&lt;&gt;"",STEP!Y2243,"")</f>
        <v/>
      </c>
      <c r="M2243" s="414" t="str">
        <f>IF(STEP!Z2243&lt;&gt;"",STEP!Z2243,"")</f>
        <v/>
      </c>
      <c r="N2243" s="424" t="str">
        <f>IF(STEP!R2243&lt;&gt;"",STEP!R2243,"")</f>
        <v/>
      </c>
      <c r="O2243" s="425" t="str">
        <f>IF(STEP!S2243&lt;&gt;"",STEP!S2243,"")</f>
        <v/>
      </c>
      <c r="P2243" s="317" t="str">
        <f t="shared" si="235"/>
        <v/>
      </c>
      <c r="Q2243" s="473"/>
      <c r="R2243" s="561" t="str">
        <f t="shared" si="236"/>
        <v/>
      </c>
    </row>
    <row r="2244" spans="2:18">
      <c r="B2244" s="517"/>
      <c r="C2244" s="624" t="str">
        <f>IF(STEP!C2244&lt;&gt;"",STEP!C2244,"")</f>
        <v/>
      </c>
      <c r="D2244" s="405" t="str">
        <f>IF(STEP!D2244&lt;&gt;"",STEP!D2244,"")</f>
        <v/>
      </c>
      <c r="E2244" s="406" t="str">
        <f>IF(STEP!E2244&lt;&gt;"",STEP!E2244,"")</f>
        <v/>
      </c>
      <c r="F2244" s="405" t="str">
        <f>IF(STEP!F2244&lt;&gt;"",STEP!F2244,"")</f>
        <v/>
      </c>
      <c r="G2244" s="407" t="str">
        <f>IF(STEP!C2244&lt;&gt;"",STEP!AD2244,"")</f>
        <v/>
      </c>
      <c r="H2244" s="407" t="str">
        <f>IF(AND(STEP!$G2244="",$J$8&lt;&gt;"ON"),"",IF(月報!AX2244&lt;&gt;"",月報!AX2244,IF(STEP!G2244&lt;&gt;"",STEP!G2244,"")))</f>
        <v/>
      </c>
      <c r="I2244" s="408" t="str">
        <f>IF(AND(STEP!$G2244="",$J$8&lt;&gt;"ON"),"",IF(月報!AZ2244&lt;&gt;"",月報!AZ2244,IF(STEP!H2244&lt;&gt;"",STEP!H2244,"")))</f>
        <v/>
      </c>
      <c r="J2244" s="408" t="str">
        <f>IF(AND(STEP!$G2244="",$J$8&lt;&gt;"ON"),"",IF(月報!BA2244&lt;&gt;"",月報!BA2244,IF(STEP!J2244&lt;&gt;"",STEP!J2244/24,"")))</f>
        <v/>
      </c>
      <c r="K2244" s="408" t="str">
        <f>IF(STEP!X2244&lt;&gt;"",STEP!X2244,"")</f>
        <v/>
      </c>
      <c r="L2244" s="408" t="str">
        <f>IF(STEP!Y2244&lt;&gt;"",STEP!Y2244,"")</f>
        <v/>
      </c>
      <c r="M2244" s="408" t="str">
        <f>IF(STEP!Z2244&lt;&gt;"",STEP!Z2244,"")</f>
        <v/>
      </c>
      <c r="N2244" s="419" t="str">
        <f>IF(STEP!R2244&lt;&gt;"",STEP!R2244,"")</f>
        <v/>
      </c>
      <c r="O2244" s="420" t="str">
        <f>IF(STEP!S2244&lt;&gt;"",STEP!S2244,"")</f>
        <v/>
      </c>
      <c r="P2244" s="315" t="str">
        <f t="shared" si="235"/>
        <v/>
      </c>
      <c r="Q2244" s="474">
        <f>SUM(P2244:P2250)</f>
        <v>0</v>
      </c>
      <c r="R2244" s="562" t="str">
        <f t="shared" si="236"/>
        <v/>
      </c>
    </row>
    <row r="2245" spans="2:18">
      <c r="B2245" s="517"/>
      <c r="C2245" s="622" t="str">
        <f>IF(STEP!C2245&lt;&gt;"",STEP!C2245,"")</f>
        <v/>
      </c>
      <c r="D2245" s="409" t="str">
        <f>IF(STEP!D2245&lt;&gt;"",STEP!D2245,"")</f>
        <v/>
      </c>
      <c r="E2245" s="410" t="str">
        <f>IF(STEP!E2245&lt;&gt;"",STEP!E2245,"")</f>
        <v/>
      </c>
      <c r="F2245" s="409" t="str">
        <f>IF(STEP!F2245&lt;&gt;"",STEP!F2245,"")</f>
        <v/>
      </c>
      <c r="G2245" s="508" t="str">
        <f>IF(STEP!C2245&lt;&gt;"",STEP!AD2245,"")</f>
        <v/>
      </c>
      <c r="H2245" s="407" t="str">
        <f>IF(AND(STEP!$G2245="",$J$8&lt;&gt;"ON"),"",IF(月報!AX2245&lt;&gt;"",月報!AX2245,IF(STEP!G2245&lt;&gt;"",STEP!G2245,"")))</f>
        <v/>
      </c>
      <c r="I2245" s="408" t="str">
        <f>IF(AND(STEP!$G2245="",$J$8&lt;&gt;"ON"),"",IF(月報!AZ2245&lt;&gt;"",月報!AZ2245,IF(STEP!H2245&lt;&gt;"",STEP!H2245,"")))</f>
        <v/>
      </c>
      <c r="J2245" s="408" t="str">
        <f>IF(AND(STEP!$G2245="",$J$8&lt;&gt;"ON"),"",IF(月報!BA2245&lt;&gt;"",月報!BA2245,IF(STEP!J2245&lt;&gt;"",STEP!J2245/24,"")))</f>
        <v/>
      </c>
      <c r="K2245" s="421" t="str">
        <f>IF(STEP!X2245&lt;&gt;"",STEP!X2245,"")</f>
        <v/>
      </c>
      <c r="L2245" s="421" t="str">
        <f>IF(STEP!Y2245&lt;&gt;"",STEP!Y2245,"")</f>
        <v/>
      </c>
      <c r="M2245" s="421" t="str">
        <f>IF(STEP!Z2245&lt;&gt;"",STEP!Z2245,"")</f>
        <v/>
      </c>
      <c r="N2245" s="422" t="str">
        <f>IF(STEP!R2245&lt;&gt;"",STEP!R2245,"")</f>
        <v/>
      </c>
      <c r="O2245" s="423" t="str">
        <f>IF(STEP!S2245&lt;&gt;"",STEP!S2245,"")</f>
        <v/>
      </c>
      <c r="P2245" s="316" t="str">
        <f t="shared" si="235"/>
        <v/>
      </c>
      <c r="Q2245" s="336"/>
      <c r="R2245" s="560" t="str">
        <f t="shared" si="236"/>
        <v/>
      </c>
    </row>
    <row r="2246" spans="2:18">
      <c r="B2246" s="517"/>
      <c r="C2246" s="622" t="str">
        <f>IF(STEP!C2246&lt;&gt;"",STEP!C2246,"")</f>
        <v/>
      </c>
      <c r="D2246" s="409" t="str">
        <f>IF(STEP!D2246&lt;&gt;"",STEP!D2246,"")</f>
        <v/>
      </c>
      <c r="E2246" s="410" t="str">
        <f>IF(STEP!E2246&lt;&gt;"",STEP!E2246,"")</f>
        <v/>
      </c>
      <c r="F2246" s="409" t="str">
        <f>IF(STEP!F2246&lt;&gt;"",STEP!F2246,"")</f>
        <v/>
      </c>
      <c r="G2246" s="508" t="str">
        <f>IF(STEP!C2246&lt;&gt;"",STEP!AD2246,"")</f>
        <v/>
      </c>
      <c r="H2246" s="407" t="str">
        <f>IF(AND(STEP!$G2246="",$J$8&lt;&gt;"ON"),"",IF(月報!AX2246&lt;&gt;"",月報!AX2246,IF(STEP!G2246&lt;&gt;"",STEP!G2246,"")))</f>
        <v/>
      </c>
      <c r="I2246" s="408" t="str">
        <f>IF(AND(STEP!$G2246="",$J$8&lt;&gt;"ON"),"",IF(月報!AZ2246&lt;&gt;"",月報!AZ2246,IF(STEP!H2246&lt;&gt;"",STEP!H2246,"")))</f>
        <v/>
      </c>
      <c r="J2246" s="408" t="str">
        <f>IF(AND(STEP!$G2246="",$J$8&lt;&gt;"ON"),"",IF(月報!BA2246&lt;&gt;"",月報!BA2246,IF(STEP!J2246&lt;&gt;"",STEP!J2246/24,"")))</f>
        <v/>
      </c>
      <c r="K2246" s="421" t="str">
        <f>IF(STEP!X2246&lt;&gt;"",STEP!X2246,"")</f>
        <v/>
      </c>
      <c r="L2246" s="421" t="str">
        <f>IF(STEP!Y2246&lt;&gt;"",STEP!Y2246,"")</f>
        <v/>
      </c>
      <c r="M2246" s="421" t="str">
        <f>IF(STEP!Z2246&lt;&gt;"",STEP!Z2246,"")</f>
        <v/>
      </c>
      <c r="N2246" s="422" t="str">
        <f>IF(STEP!R2246&lt;&gt;"",STEP!R2246,"")</f>
        <v/>
      </c>
      <c r="O2246" s="423" t="str">
        <f>IF(STEP!S2246&lt;&gt;"",STEP!S2246,"")</f>
        <v/>
      </c>
      <c r="P2246" s="316" t="str">
        <f t="shared" si="235"/>
        <v/>
      </c>
      <c r="Q2246" s="336"/>
      <c r="R2246" s="560" t="str">
        <f t="shared" si="236"/>
        <v/>
      </c>
    </row>
    <row r="2247" spans="2:18">
      <c r="B2247" s="517"/>
      <c r="C2247" s="622" t="str">
        <f>IF(STEP!C2247&lt;&gt;"",STEP!C2247,"")</f>
        <v/>
      </c>
      <c r="D2247" s="409" t="str">
        <f>IF(STEP!D2247&lt;&gt;"",STEP!D2247,"")</f>
        <v/>
      </c>
      <c r="E2247" s="410" t="str">
        <f>IF(STEP!E2247&lt;&gt;"",STEP!E2247,"")</f>
        <v/>
      </c>
      <c r="F2247" s="409" t="str">
        <f>IF(STEP!F2247&lt;&gt;"",STEP!F2247,"")</f>
        <v/>
      </c>
      <c r="G2247" s="508" t="str">
        <f>IF(STEP!C2247&lt;&gt;"",STEP!AD2247,"")</f>
        <v/>
      </c>
      <c r="H2247" s="407" t="str">
        <f>IF(AND(STEP!$G2247="",$J$8&lt;&gt;"ON"),"",IF(月報!AX2247&lt;&gt;"",月報!AX2247,IF(STEP!G2247&lt;&gt;"",STEP!G2247,"")))</f>
        <v/>
      </c>
      <c r="I2247" s="408" t="str">
        <f>IF(AND(STEP!$G2247="",$J$8&lt;&gt;"ON"),"",IF(月報!AZ2247&lt;&gt;"",月報!AZ2247,IF(STEP!H2247&lt;&gt;"",STEP!H2247,"")))</f>
        <v/>
      </c>
      <c r="J2247" s="408" t="str">
        <f>IF(AND(STEP!$G2247="",$J$8&lt;&gt;"ON"),"",IF(月報!BA2247&lt;&gt;"",月報!BA2247,IF(STEP!J2247&lt;&gt;"",STEP!J2247/24,"")))</f>
        <v/>
      </c>
      <c r="K2247" s="421" t="str">
        <f>IF(STEP!X2247&lt;&gt;"",STEP!X2247,"")</f>
        <v/>
      </c>
      <c r="L2247" s="421" t="str">
        <f>IF(STEP!Y2247&lt;&gt;"",STEP!Y2247,"")</f>
        <v/>
      </c>
      <c r="M2247" s="421" t="str">
        <f>IF(STEP!Z2247&lt;&gt;"",STEP!Z2247,"")</f>
        <v/>
      </c>
      <c r="N2247" s="422" t="str">
        <f>IF(STEP!R2247&lt;&gt;"",STEP!R2247,"")</f>
        <v/>
      </c>
      <c r="O2247" s="423" t="str">
        <f>IF(STEP!S2247&lt;&gt;"",STEP!S2247,"")</f>
        <v/>
      </c>
      <c r="P2247" s="316" t="str">
        <f t="shared" si="235"/>
        <v/>
      </c>
      <c r="Q2247" s="336"/>
      <c r="R2247" s="560" t="str">
        <f t="shared" si="236"/>
        <v/>
      </c>
    </row>
    <row r="2248" spans="2:18">
      <c r="B2248" s="517"/>
      <c r="C2248" s="622" t="str">
        <f>IF(STEP!C2248&lt;&gt;"",STEP!C2248,"")</f>
        <v/>
      </c>
      <c r="D2248" s="409" t="str">
        <f>IF(STEP!D2248&lt;&gt;"",STEP!D2248,"")</f>
        <v/>
      </c>
      <c r="E2248" s="410" t="str">
        <f>IF(STEP!E2248&lt;&gt;"",STEP!E2248,"")</f>
        <v/>
      </c>
      <c r="F2248" s="409" t="str">
        <f>IF(STEP!F2248&lt;&gt;"",STEP!F2248,"")</f>
        <v/>
      </c>
      <c r="G2248" s="508" t="str">
        <f>IF(STEP!C2248&lt;&gt;"",STEP!AD2248,"")</f>
        <v/>
      </c>
      <c r="H2248" s="407" t="str">
        <f>IF(AND(STEP!$G2248="",$J$8&lt;&gt;"ON"),"",IF(月報!AX2248&lt;&gt;"",月報!AX2248,IF(STEP!G2248&lt;&gt;"",STEP!G2248,"")))</f>
        <v/>
      </c>
      <c r="I2248" s="408" t="str">
        <f>IF(AND(STEP!$G2248="",$J$8&lt;&gt;"ON"),"",IF(月報!AZ2248&lt;&gt;"",月報!AZ2248,IF(STEP!H2248&lt;&gt;"",STEP!H2248,"")))</f>
        <v/>
      </c>
      <c r="J2248" s="408" t="str">
        <f>IF(AND(STEP!$G2248="",$J$8&lt;&gt;"ON"),"",IF(月報!BA2248&lt;&gt;"",月報!BA2248,IF(STEP!J2248&lt;&gt;"",STEP!J2248/24,"")))</f>
        <v/>
      </c>
      <c r="K2248" s="421" t="str">
        <f>IF(STEP!X2248&lt;&gt;"",STEP!X2248,"")</f>
        <v/>
      </c>
      <c r="L2248" s="421" t="str">
        <f>IF(STEP!Y2248&lt;&gt;"",STEP!Y2248,"")</f>
        <v/>
      </c>
      <c r="M2248" s="421" t="str">
        <f>IF(STEP!Z2248&lt;&gt;"",STEP!Z2248,"")</f>
        <v/>
      </c>
      <c r="N2248" s="422" t="str">
        <f>IF(STEP!R2248&lt;&gt;"",STEP!R2248,"")</f>
        <v/>
      </c>
      <c r="O2248" s="423" t="str">
        <f>IF(STEP!S2248&lt;&gt;"",STEP!S2248,"")</f>
        <v/>
      </c>
      <c r="P2248" s="316" t="str">
        <f t="shared" si="235"/>
        <v/>
      </c>
      <c r="Q2248" s="336"/>
      <c r="R2248" s="560" t="str">
        <f t="shared" si="236"/>
        <v/>
      </c>
    </row>
    <row r="2249" spans="2:18">
      <c r="B2249" s="517"/>
      <c r="C2249" s="622" t="str">
        <f>IF(STEP!C2249&lt;&gt;"",STEP!C2249,"")</f>
        <v/>
      </c>
      <c r="D2249" s="409" t="str">
        <f>IF(STEP!D2249&lt;&gt;"",STEP!D2249,"")</f>
        <v/>
      </c>
      <c r="E2249" s="410" t="str">
        <f>IF(STEP!E2249&lt;&gt;"",STEP!E2249,"")</f>
        <v/>
      </c>
      <c r="F2249" s="409" t="str">
        <f>IF(STEP!F2249&lt;&gt;"",STEP!F2249,"")</f>
        <v/>
      </c>
      <c r="G2249" s="508" t="str">
        <f>IF(STEP!C2249&lt;&gt;"",STEP!AD2249,"")</f>
        <v/>
      </c>
      <c r="H2249" s="407" t="str">
        <f>IF(AND(STEP!$G2249="",$J$8&lt;&gt;"ON"),"",IF(月報!AX2249&lt;&gt;"",月報!AX2249,IF(STEP!G2249&lt;&gt;"",STEP!G2249,"")))</f>
        <v/>
      </c>
      <c r="I2249" s="408" t="str">
        <f>IF(AND(STEP!$G2249="",$J$8&lt;&gt;"ON"),"",IF(月報!AZ2249&lt;&gt;"",月報!AZ2249,IF(STEP!H2249&lt;&gt;"",STEP!H2249,"")))</f>
        <v/>
      </c>
      <c r="J2249" s="408" t="str">
        <f>IF(AND(STEP!$G2249="",$J$8&lt;&gt;"ON"),"",IF(月報!BA2249&lt;&gt;"",月報!BA2249,IF(STEP!J2249&lt;&gt;"",STEP!J2249/24,"")))</f>
        <v/>
      </c>
      <c r="K2249" s="421" t="str">
        <f>IF(STEP!X2249&lt;&gt;"",STEP!X2249,"")</f>
        <v/>
      </c>
      <c r="L2249" s="421" t="str">
        <f>IF(STEP!Y2249&lt;&gt;"",STEP!Y2249,"")</f>
        <v/>
      </c>
      <c r="M2249" s="421" t="str">
        <f>IF(STEP!Z2249&lt;&gt;"",STEP!Z2249,"")</f>
        <v/>
      </c>
      <c r="N2249" s="422" t="str">
        <f>IF(STEP!R2249&lt;&gt;"",STEP!R2249,"")</f>
        <v/>
      </c>
      <c r="O2249" s="423" t="str">
        <f>IF(STEP!S2249&lt;&gt;"",STEP!S2249,"")</f>
        <v/>
      </c>
      <c r="P2249" s="316" t="str">
        <f t="shared" si="235"/>
        <v/>
      </c>
      <c r="Q2249" s="336"/>
      <c r="R2249" s="560" t="str">
        <f t="shared" si="236"/>
        <v/>
      </c>
    </row>
    <row r="2250" spans="2:18" ht="13.8" thickBot="1">
      <c r="B2250" s="518"/>
      <c r="C2250" s="625" t="str">
        <f>IF(STEP!C2250&lt;&gt;"",STEP!C2250,"")</f>
        <v/>
      </c>
      <c r="D2250" s="415" t="str">
        <f>IF(STEP!D2250&lt;&gt;"",STEP!D2250,"")</f>
        <v/>
      </c>
      <c r="E2250" s="416" t="str">
        <f>IF(STEP!E2250&lt;&gt;"",STEP!E2250,"")</f>
        <v/>
      </c>
      <c r="F2250" s="415" t="str">
        <f>IF(STEP!F2250&lt;&gt;"",STEP!F2250,"")</f>
        <v/>
      </c>
      <c r="G2250" s="417" t="str">
        <f>IF(STEP!C2250&lt;&gt;"",STEP!AD2250,"")</f>
        <v/>
      </c>
      <c r="H2250" s="417" t="str">
        <f>IF(AND(STEP!$G2250="",$J$8&lt;&gt;"ON"),"",IF(月報!AX2250&lt;&gt;"",月報!AX2250,IF(STEP!G2250&lt;&gt;"",STEP!G2250,"")))</f>
        <v/>
      </c>
      <c r="I2250" s="418" t="str">
        <f>IF(AND(STEP!$G2250="",$J$8&lt;&gt;"ON"),"",IF(月報!AZ2250&lt;&gt;"",月報!AZ2250,IF(STEP!H2250&lt;&gt;"",STEP!H2250,"")))</f>
        <v/>
      </c>
      <c r="J2250" s="418" t="str">
        <f>IF(AND(STEP!$G2250="",$J$8&lt;&gt;"ON"),"",IF(月報!BA2250&lt;&gt;"",月報!BA2250,IF(STEP!J2250&lt;&gt;"",STEP!J2250/24,"")))</f>
        <v/>
      </c>
      <c r="K2250" s="418" t="str">
        <f>IF(STEP!X2250&lt;&gt;"",STEP!X2250,"")</f>
        <v/>
      </c>
      <c r="L2250" s="418" t="str">
        <f>IF(STEP!Y2250&lt;&gt;"",STEP!Y2250,"")</f>
        <v/>
      </c>
      <c r="M2250" s="418" t="str">
        <f>IF(STEP!Z2250&lt;&gt;"",STEP!Z2250,"")</f>
        <v/>
      </c>
      <c r="N2250" s="426" t="str">
        <f>IF(STEP!R2250&lt;&gt;"",STEP!R2250,"")</f>
        <v/>
      </c>
      <c r="O2250" s="427" t="str">
        <f>IF(STEP!S2250&lt;&gt;"",STEP!S2250,"")</f>
        <v/>
      </c>
      <c r="P2250" s="318" t="str">
        <f t="shared" si="235"/>
        <v/>
      </c>
      <c r="Q2250" s="338"/>
      <c r="R2250" s="563" t="str">
        <f t="shared" si="236"/>
        <v/>
      </c>
    </row>
    <row r="2251" spans="2:18">
      <c r="B2251" s="516" t="s">
        <v>416</v>
      </c>
      <c r="C2251" s="626"/>
      <c r="D2251" s="324"/>
      <c r="E2251" s="325"/>
      <c r="F2251" s="578" t="s">
        <v>465</v>
      </c>
      <c r="G2251" s="320"/>
      <c r="H2251" s="320"/>
      <c r="I2251" s="326"/>
      <c r="J2251" s="326"/>
      <c r="K2251" s="326"/>
      <c r="L2251" s="326"/>
      <c r="M2251" s="326"/>
      <c r="N2251" s="327"/>
      <c r="O2251" s="328"/>
      <c r="P2251" s="335"/>
      <c r="Q2251" s="336"/>
      <c r="R2251" s="564" t="str">
        <f t="shared" si="236"/>
        <v/>
      </c>
    </row>
    <row r="2252" spans="2:18">
      <c r="B2252" s="516"/>
      <c r="C2252" s="626"/>
      <c r="D2252" s="324"/>
      <c r="E2252" s="325"/>
      <c r="F2252" s="324"/>
      <c r="G2252" s="320"/>
      <c r="H2252" s="320"/>
      <c r="I2252" s="326"/>
      <c r="J2252" s="326"/>
      <c r="K2252" s="326"/>
      <c r="L2252" s="326"/>
      <c r="M2252" s="326"/>
      <c r="N2252" s="327"/>
      <c r="O2252" s="328"/>
      <c r="P2252" s="335"/>
      <c r="Q2252" s="336"/>
      <c r="R2252" s="564" t="str">
        <f t="shared" si="236"/>
        <v/>
      </c>
    </row>
    <row r="2253" spans="2:18">
      <c r="B2253" s="516"/>
      <c r="C2253" s="626"/>
      <c r="D2253" s="324"/>
      <c r="E2253" s="325"/>
      <c r="F2253" s="324"/>
      <c r="G2253" s="320"/>
      <c r="H2253" s="320"/>
      <c r="I2253" s="326"/>
      <c r="J2253" s="326"/>
      <c r="K2253" s="326"/>
      <c r="L2253" s="326"/>
      <c r="M2253" s="326"/>
      <c r="N2253" s="327"/>
      <c r="O2253" s="328"/>
      <c r="P2253" s="335"/>
      <c r="Q2253" s="336"/>
      <c r="R2253" s="564" t="str">
        <f t="shared" si="236"/>
        <v/>
      </c>
    </row>
    <row r="2254" spans="2:18">
      <c r="B2254" s="516"/>
      <c r="C2254" s="626"/>
      <c r="D2254" s="324"/>
      <c r="E2254" s="325"/>
      <c r="F2254" s="324"/>
      <c r="G2254" s="320"/>
      <c r="H2254" s="320"/>
      <c r="I2254" s="326"/>
      <c r="J2254" s="326"/>
      <c r="K2254" s="326"/>
      <c r="L2254" s="326"/>
      <c r="M2254" s="326"/>
      <c r="N2254" s="327"/>
      <c r="O2254" s="328"/>
      <c r="P2254" s="335"/>
      <c r="Q2254" s="336"/>
      <c r="R2254" s="564" t="str">
        <f t="shared" si="236"/>
        <v/>
      </c>
    </row>
    <row r="2255" spans="2:18">
      <c r="B2255" s="516"/>
      <c r="C2255" s="626"/>
      <c r="D2255" s="324"/>
      <c r="E2255" s="325"/>
      <c r="F2255" s="324"/>
      <c r="G2255" s="320"/>
      <c r="H2255" s="320"/>
      <c r="I2255" s="326"/>
      <c r="J2255" s="326"/>
      <c r="K2255" s="326"/>
      <c r="L2255" s="326"/>
      <c r="M2255" s="326"/>
      <c r="N2255" s="327"/>
      <c r="O2255" s="328"/>
      <c r="P2255" s="335"/>
      <c r="Q2255" s="336"/>
      <c r="R2255" s="564" t="str">
        <f t="shared" si="236"/>
        <v/>
      </c>
    </row>
    <row r="2256" spans="2:18">
      <c r="B2256" s="516"/>
      <c r="C2256" s="626"/>
      <c r="D2256" s="324"/>
      <c r="E2256" s="325"/>
      <c r="F2256" s="324"/>
      <c r="G2256" s="320"/>
      <c r="H2256" s="320"/>
      <c r="I2256" s="326"/>
      <c r="J2256" s="326"/>
      <c r="K2256" s="326"/>
      <c r="L2256" s="326"/>
      <c r="M2256" s="326"/>
      <c r="N2256" s="327"/>
      <c r="O2256" s="328"/>
      <c r="P2256" s="335"/>
      <c r="Q2256" s="336"/>
      <c r="R2256" s="564" t="str">
        <f t="shared" si="236"/>
        <v/>
      </c>
    </row>
    <row r="2257" spans="2:18">
      <c r="B2257" s="516"/>
      <c r="C2257" s="626"/>
      <c r="D2257" s="324"/>
      <c r="E2257" s="325"/>
      <c r="F2257" s="324"/>
      <c r="G2257" s="320"/>
      <c r="H2257" s="320"/>
      <c r="I2257" s="326"/>
      <c r="J2257" s="326"/>
      <c r="K2257" s="326"/>
      <c r="L2257" s="326"/>
      <c r="M2257" s="326"/>
      <c r="N2257" s="327"/>
      <c r="O2257" s="328"/>
      <c r="P2257" s="335"/>
      <c r="Q2257" s="336"/>
      <c r="R2257" s="564" t="str">
        <f t="shared" si="236"/>
        <v/>
      </c>
    </row>
    <row r="2258" spans="2:18">
      <c r="B2258" s="516"/>
      <c r="C2258" s="626"/>
      <c r="D2258" s="324"/>
      <c r="E2258" s="325"/>
      <c r="F2258" s="324"/>
      <c r="G2258" s="320"/>
      <c r="H2258" s="320"/>
      <c r="I2258" s="326"/>
      <c r="J2258" s="326"/>
      <c r="K2258" s="326"/>
      <c r="L2258" s="326"/>
      <c r="M2258" s="326"/>
      <c r="N2258" s="327"/>
      <c r="O2258" s="328"/>
      <c r="P2258" s="335"/>
      <c r="Q2258" s="336"/>
      <c r="R2258" s="564" t="str">
        <f t="shared" si="236"/>
        <v/>
      </c>
    </row>
    <row r="2259" spans="2:18">
      <c r="B2259" s="516"/>
      <c r="C2259" s="626"/>
      <c r="D2259" s="324"/>
      <c r="E2259" s="325"/>
      <c r="F2259" s="324"/>
      <c r="G2259" s="320"/>
      <c r="H2259" s="320"/>
      <c r="I2259" s="326"/>
      <c r="J2259" s="326"/>
      <c r="K2259" s="326"/>
      <c r="L2259" s="326"/>
      <c r="M2259" s="326"/>
      <c r="N2259" s="327"/>
      <c r="O2259" s="328"/>
      <c r="P2259" s="335"/>
      <c r="Q2259" s="336"/>
      <c r="R2259" s="564" t="str">
        <f t="shared" si="236"/>
        <v/>
      </c>
    </row>
    <row r="2260" spans="2:18" ht="13.8" thickBot="1">
      <c r="B2260" s="519"/>
      <c r="C2260" s="627"/>
      <c r="D2260" s="330"/>
      <c r="E2260" s="331"/>
      <c r="F2260" s="330"/>
      <c r="G2260" s="322"/>
      <c r="H2260" s="322"/>
      <c r="I2260" s="332"/>
      <c r="J2260" s="332"/>
      <c r="K2260" s="332"/>
      <c r="L2260" s="332"/>
      <c r="M2260" s="332"/>
      <c r="N2260" s="333"/>
      <c r="O2260" s="334"/>
      <c r="P2260" s="337"/>
      <c r="Q2260" s="338"/>
      <c r="R2260" s="565" t="str">
        <f t="shared" si="236"/>
        <v/>
      </c>
    </row>
    <row r="2261" spans="2:18">
      <c r="B2261" s="522">
        <f>B2216+1</f>
        <v>51</v>
      </c>
      <c r="C2261" s="624" t="str">
        <f>IF(STEP!C2261&lt;&gt;"",STEP!C2261,"")</f>
        <v/>
      </c>
      <c r="D2261" s="405" t="str">
        <f>IF(STEP!D2261&lt;&gt;"",STEP!D2261,"")</f>
        <v/>
      </c>
      <c r="E2261" s="406" t="str">
        <f>IF(STEP!E2261&lt;&gt;"",STEP!E2261,"")</f>
        <v/>
      </c>
      <c r="F2261" s="405" t="str">
        <f>IF(STEP!F2261&lt;&gt;"",STEP!F2261,"")</f>
        <v/>
      </c>
      <c r="G2261" s="407" t="str">
        <f>IF(STEP!C2261&lt;&gt;"",STEP!AD2261,"")</f>
        <v/>
      </c>
      <c r="H2261" s="407" t="str">
        <f>IF(AND(STEP!$G2261="",$J$8&lt;&gt;"ON"),"",IF(月報!AX2261&lt;&gt;"",月報!AX2261,IF(STEP!G2261&lt;&gt;"",STEP!G2261,"")))</f>
        <v/>
      </c>
      <c r="I2261" s="408" t="str">
        <f>IF(AND(STEP!$G2261="",$J$8&lt;&gt;"ON"),"",IF(月報!AZ2261&lt;&gt;"",月報!AZ2261,IF(STEP!H2261&lt;&gt;"",STEP!H2261,"")))</f>
        <v/>
      </c>
      <c r="J2261" s="408" t="str">
        <f>IF(AND(STEP!$G2261="",$J$8&lt;&gt;"ON"),"",IF(月報!BA2261&lt;&gt;"",月報!BA2261,IF(STEP!J2261&lt;&gt;"",STEP!J2261/24,"")))</f>
        <v/>
      </c>
      <c r="K2261" s="408" t="str">
        <f>IF(STEP!X2261&lt;&gt;"",STEP!X2261,"")</f>
        <v/>
      </c>
      <c r="L2261" s="408" t="str">
        <f>IF(STEP!Y2261&lt;&gt;"",STEP!Y2261,"")</f>
        <v/>
      </c>
      <c r="M2261" s="408" t="str">
        <f>IF(STEP!Z2261&lt;&gt;"",STEP!Z2261,"")</f>
        <v/>
      </c>
      <c r="N2261" s="419" t="str">
        <f>IF(STEP!R2261&lt;&gt;"",STEP!R2261,"")</f>
        <v/>
      </c>
      <c r="O2261" s="420" t="str">
        <f>IF(STEP!S2261&lt;&gt;"",STEP!S2261,"")</f>
        <v/>
      </c>
      <c r="P2261" s="315" t="str">
        <f t="shared" ref="P2261:P2295" si="237">IF(J2261&lt;&gt;"",J2261,"")</f>
        <v/>
      </c>
      <c r="Q2261" s="472">
        <f>SUM(P2261:P2267)</f>
        <v>0</v>
      </c>
      <c r="R2261" s="559" t="str">
        <f>IF(C2261&lt;&gt;"",VLOOKUP(C2261,設定シート!$D$10:$L$109,9,FALSE),"")</f>
        <v/>
      </c>
    </row>
    <row r="2262" spans="2:18">
      <c r="B2262" s="517"/>
      <c r="C2262" s="622" t="str">
        <f>IF(STEP!C2262&lt;&gt;"",STEP!C2262,"")</f>
        <v/>
      </c>
      <c r="D2262" s="409" t="str">
        <f>IF(STEP!D2262&lt;&gt;"",STEP!D2262,"")</f>
        <v/>
      </c>
      <c r="E2262" s="410" t="str">
        <f>IF(STEP!E2262&lt;&gt;"",STEP!E2262,"")</f>
        <v/>
      </c>
      <c r="F2262" s="409" t="str">
        <f>IF(STEP!F2262&lt;&gt;"",STEP!F2262,"")</f>
        <v/>
      </c>
      <c r="G2262" s="508" t="str">
        <f>IF(STEP!C2262&lt;&gt;"",STEP!AD2262,"")</f>
        <v/>
      </c>
      <c r="H2262" s="407" t="str">
        <f>IF(AND(STEP!$G2262="",$J$8&lt;&gt;"ON"),"",IF(月報!AX2262&lt;&gt;"",月報!AX2262,IF(STEP!G2262&lt;&gt;"",STEP!G2262,"")))</f>
        <v/>
      </c>
      <c r="I2262" s="408" t="str">
        <f>IF(AND(STEP!$G2262="",$J$8&lt;&gt;"ON"),"",IF(月報!AZ2262&lt;&gt;"",月報!AZ2262,IF(STEP!H2262&lt;&gt;"",STEP!H2262,"")))</f>
        <v/>
      </c>
      <c r="J2262" s="408" t="str">
        <f>IF(AND(STEP!$G2262="",$J$8&lt;&gt;"ON"),"",IF(月報!BA2262&lt;&gt;"",月報!BA2262,IF(STEP!J2262&lt;&gt;"",STEP!J2262/24,"")))</f>
        <v/>
      </c>
      <c r="K2262" s="421" t="str">
        <f>IF(STEP!X2262&lt;&gt;"",STEP!X2262,"")</f>
        <v/>
      </c>
      <c r="L2262" s="421" t="str">
        <f>IF(STEP!Y2262&lt;&gt;"",STEP!Y2262,"")</f>
        <v/>
      </c>
      <c r="M2262" s="421" t="str">
        <f>IF(STEP!Z2262&lt;&gt;"",STEP!Z2262,"")</f>
        <v/>
      </c>
      <c r="N2262" s="422" t="str">
        <f>IF(STEP!R2262&lt;&gt;"",STEP!R2262,"")</f>
        <v/>
      </c>
      <c r="O2262" s="423" t="str">
        <f>IF(STEP!S2262&lt;&gt;"",STEP!S2262,"")</f>
        <v/>
      </c>
      <c r="P2262" s="316" t="str">
        <f t="shared" si="237"/>
        <v/>
      </c>
      <c r="Q2262" s="336"/>
      <c r="R2262" s="560" t="str">
        <f t="shared" ref="R2262:R2325" si="238">R2261</f>
        <v/>
      </c>
    </row>
    <row r="2263" spans="2:18">
      <c r="B2263" s="517"/>
      <c r="C2263" s="622" t="str">
        <f>IF(STEP!C2263&lt;&gt;"",STEP!C2263,"")</f>
        <v/>
      </c>
      <c r="D2263" s="409" t="str">
        <f>IF(STEP!D2263&lt;&gt;"",STEP!D2263,"")</f>
        <v/>
      </c>
      <c r="E2263" s="410" t="str">
        <f>IF(STEP!E2263&lt;&gt;"",STEP!E2263,"")</f>
        <v/>
      </c>
      <c r="F2263" s="409" t="str">
        <f>IF(STEP!F2263&lt;&gt;"",STEP!F2263,"")</f>
        <v/>
      </c>
      <c r="G2263" s="508" t="str">
        <f>IF(STEP!C2263&lt;&gt;"",STEP!AD2263,"")</f>
        <v/>
      </c>
      <c r="H2263" s="407" t="str">
        <f>IF(AND(STEP!$G2263="",$J$8&lt;&gt;"ON"),"",IF(月報!AX2263&lt;&gt;"",月報!AX2263,IF(STEP!G2263&lt;&gt;"",STEP!G2263,"")))</f>
        <v/>
      </c>
      <c r="I2263" s="408" t="str">
        <f>IF(AND(STEP!$G2263="",$J$8&lt;&gt;"ON"),"",IF(月報!AZ2263&lt;&gt;"",月報!AZ2263,IF(STEP!H2263&lt;&gt;"",STEP!H2263,"")))</f>
        <v/>
      </c>
      <c r="J2263" s="408" t="str">
        <f>IF(AND(STEP!$G2263="",$J$8&lt;&gt;"ON"),"",IF(月報!BA2263&lt;&gt;"",月報!BA2263,IF(STEP!J2263&lt;&gt;"",STEP!J2263/24,"")))</f>
        <v/>
      </c>
      <c r="K2263" s="421" t="str">
        <f>IF(STEP!X2263&lt;&gt;"",STEP!X2263,"")</f>
        <v/>
      </c>
      <c r="L2263" s="421" t="str">
        <f>IF(STEP!Y2263&lt;&gt;"",STEP!Y2263,"")</f>
        <v/>
      </c>
      <c r="M2263" s="421" t="str">
        <f>IF(STEP!Z2263&lt;&gt;"",STEP!Z2263,"")</f>
        <v/>
      </c>
      <c r="N2263" s="422" t="str">
        <f>IF(STEP!R2263&lt;&gt;"",STEP!R2263,"")</f>
        <v/>
      </c>
      <c r="O2263" s="423" t="str">
        <f>IF(STEP!S2263&lt;&gt;"",STEP!S2263,"")</f>
        <v/>
      </c>
      <c r="P2263" s="316" t="str">
        <f t="shared" si="237"/>
        <v/>
      </c>
      <c r="Q2263" s="336"/>
      <c r="R2263" s="560" t="str">
        <f t="shared" si="238"/>
        <v/>
      </c>
    </row>
    <row r="2264" spans="2:18">
      <c r="B2264" s="517"/>
      <c r="C2264" s="622" t="str">
        <f>IF(STEP!C2264&lt;&gt;"",STEP!C2264,"")</f>
        <v/>
      </c>
      <c r="D2264" s="409" t="str">
        <f>IF(STEP!D2264&lt;&gt;"",STEP!D2264,"")</f>
        <v/>
      </c>
      <c r="E2264" s="410" t="str">
        <f>IF(STEP!E2264&lt;&gt;"",STEP!E2264,"")</f>
        <v/>
      </c>
      <c r="F2264" s="409" t="str">
        <f>IF(STEP!F2264&lt;&gt;"",STEP!F2264,"")</f>
        <v/>
      </c>
      <c r="G2264" s="508" t="str">
        <f>IF(STEP!C2264&lt;&gt;"",STEP!AD2264,"")</f>
        <v/>
      </c>
      <c r="H2264" s="407" t="str">
        <f>IF(AND(STEP!$G2264="",$J$8&lt;&gt;"ON"),"",IF(月報!AX2264&lt;&gt;"",月報!AX2264,IF(STEP!G2264&lt;&gt;"",STEP!G2264,"")))</f>
        <v/>
      </c>
      <c r="I2264" s="408" t="str">
        <f>IF(AND(STEP!$G2264="",$J$8&lt;&gt;"ON"),"",IF(月報!AZ2264&lt;&gt;"",月報!AZ2264,IF(STEP!H2264&lt;&gt;"",STEP!H2264,"")))</f>
        <v/>
      </c>
      <c r="J2264" s="408" t="str">
        <f>IF(AND(STEP!$G2264="",$J$8&lt;&gt;"ON"),"",IF(月報!BA2264&lt;&gt;"",月報!BA2264,IF(STEP!J2264&lt;&gt;"",STEP!J2264/24,"")))</f>
        <v/>
      </c>
      <c r="K2264" s="421" t="str">
        <f>IF(STEP!X2264&lt;&gt;"",STEP!X2264,"")</f>
        <v/>
      </c>
      <c r="L2264" s="421" t="str">
        <f>IF(STEP!Y2264&lt;&gt;"",STEP!Y2264,"")</f>
        <v/>
      </c>
      <c r="M2264" s="421" t="str">
        <f>IF(STEP!Z2264&lt;&gt;"",STEP!Z2264,"")</f>
        <v/>
      </c>
      <c r="N2264" s="422" t="str">
        <f>IF(STEP!R2264&lt;&gt;"",STEP!R2264,"")</f>
        <v/>
      </c>
      <c r="O2264" s="423" t="str">
        <f>IF(STEP!S2264&lt;&gt;"",STEP!S2264,"")</f>
        <v/>
      </c>
      <c r="P2264" s="316" t="str">
        <f t="shared" si="237"/>
        <v/>
      </c>
      <c r="Q2264" s="336"/>
      <c r="R2264" s="560" t="str">
        <f t="shared" si="238"/>
        <v/>
      </c>
    </row>
    <row r="2265" spans="2:18">
      <c r="B2265" s="517"/>
      <c r="C2265" s="622" t="str">
        <f>IF(STEP!C2265&lt;&gt;"",STEP!C2265,"")</f>
        <v/>
      </c>
      <c r="D2265" s="409" t="str">
        <f>IF(STEP!D2265&lt;&gt;"",STEP!D2265,"")</f>
        <v/>
      </c>
      <c r="E2265" s="410" t="str">
        <f>IF(STEP!E2265&lt;&gt;"",STEP!E2265,"")</f>
        <v/>
      </c>
      <c r="F2265" s="409" t="str">
        <f>IF(STEP!F2265&lt;&gt;"",STEP!F2265,"")</f>
        <v/>
      </c>
      <c r="G2265" s="508" t="str">
        <f>IF(STEP!C2265&lt;&gt;"",STEP!AD2265,"")</f>
        <v/>
      </c>
      <c r="H2265" s="407" t="str">
        <f>IF(AND(STEP!$G2265="",$J$8&lt;&gt;"ON"),"",IF(月報!AX2265&lt;&gt;"",月報!AX2265,IF(STEP!G2265&lt;&gt;"",STEP!G2265,"")))</f>
        <v/>
      </c>
      <c r="I2265" s="408" t="str">
        <f>IF(AND(STEP!$G2265="",$J$8&lt;&gt;"ON"),"",IF(月報!AZ2265&lt;&gt;"",月報!AZ2265,IF(STEP!H2265&lt;&gt;"",STEP!H2265,"")))</f>
        <v/>
      </c>
      <c r="J2265" s="408" t="str">
        <f>IF(AND(STEP!$G2265="",$J$8&lt;&gt;"ON"),"",IF(月報!BA2265&lt;&gt;"",月報!BA2265,IF(STEP!J2265&lt;&gt;"",STEP!J2265/24,"")))</f>
        <v/>
      </c>
      <c r="K2265" s="421" t="str">
        <f>IF(STEP!X2265&lt;&gt;"",STEP!X2265,"")</f>
        <v/>
      </c>
      <c r="L2265" s="421" t="str">
        <f>IF(STEP!Y2265&lt;&gt;"",STEP!Y2265,"")</f>
        <v/>
      </c>
      <c r="M2265" s="421" t="str">
        <f>IF(STEP!Z2265&lt;&gt;"",STEP!Z2265,"")</f>
        <v/>
      </c>
      <c r="N2265" s="422" t="str">
        <f>IF(STEP!R2265&lt;&gt;"",STEP!R2265,"")</f>
        <v/>
      </c>
      <c r="O2265" s="423" t="str">
        <f>IF(STEP!S2265&lt;&gt;"",STEP!S2265,"")</f>
        <v/>
      </c>
      <c r="P2265" s="316" t="str">
        <f t="shared" si="237"/>
        <v/>
      </c>
      <c r="Q2265" s="336"/>
      <c r="R2265" s="560" t="str">
        <f t="shared" si="238"/>
        <v/>
      </c>
    </row>
    <row r="2266" spans="2:18">
      <c r="B2266" s="517"/>
      <c r="C2266" s="622" t="str">
        <f>IF(STEP!C2266&lt;&gt;"",STEP!C2266,"")</f>
        <v/>
      </c>
      <c r="D2266" s="409" t="str">
        <f>IF(STEP!D2266&lt;&gt;"",STEP!D2266,"")</f>
        <v/>
      </c>
      <c r="E2266" s="410" t="str">
        <f>IF(STEP!E2266&lt;&gt;"",STEP!E2266,"")</f>
        <v/>
      </c>
      <c r="F2266" s="409" t="str">
        <f>IF(STEP!F2266&lt;&gt;"",STEP!F2266,"")</f>
        <v/>
      </c>
      <c r="G2266" s="508" t="str">
        <f>IF(STEP!C2266&lt;&gt;"",STEP!AD2266,"")</f>
        <v/>
      </c>
      <c r="H2266" s="407" t="str">
        <f>IF(AND(STEP!$G2266="",$J$8&lt;&gt;"ON"),"",IF(月報!AX2266&lt;&gt;"",月報!AX2266,IF(STEP!G2266&lt;&gt;"",STEP!G2266,"")))</f>
        <v/>
      </c>
      <c r="I2266" s="408" t="str">
        <f>IF(AND(STEP!$G2266="",$J$8&lt;&gt;"ON"),"",IF(月報!AZ2266&lt;&gt;"",月報!AZ2266,IF(STEP!H2266&lt;&gt;"",STEP!H2266,"")))</f>
        <v/>
      </c>
      <c r="J2266" s="408" t="str">
        <f>IF(AND(STEP!$G2266="",$J$8&lt;&gt;"ON"),"",IF(月報!BA2266&lt;&gt;"",月報!BA2266,IF(STEP!J2266&lt;&gt;"",STEP!J2266/24,"")))</f>
        <v/>
      </c>
      <c r="K2266" s="421" t="str">
        <f>IF(STEP!X2266&lt;&gt;"",STEP!X2266,"")</f>
        <v/>
      </c>
      <c r="L2266" s="421" t="str">
        <f>IF(STEP!Y2266&lt;&gt;"",STEP!Y2266,"")</f>
        <v/>
      </c>
      <c r="M2266" s="421" t="str">
        <f>IF(STEP!Z2266&lt;&gt;"",STEP!Z2266,"")</f>
        <v/>
      </c>
      <c r="N2266" s="422" t="str">
        <f>IF(STEP!R2266&lt;&gt;"",STEP!R2266,"")</f>
        <v/>
      </c>
      <c r="O2266" s="423" t="str">
        <f>IF(STEP!S2266&lt;&gt;"",STEP!S2266,"")</f>
        <v/>
      </c>
      <c r="P2266" s="316" t="str">
        <f t="shared" si="237"/>
        <v/>
      </c>
      <c r="Q2266" s="336"/>
      <c r="R2266" s="560" t="str">
        <f t="shared" si="238"/>
        <v/>
      </c>
    </row>
    <row r="2267" spans="2:18">
      <c r="B2267" s="517"/>
      <c r="C2267" s="623" t="str">
        <f>IF(STEP!C2267&lt;&gt;"",STEP!C2267,"")</f>
        <v/>
      </c>
      <c r="D2267" s="411" t="str">
        <f>IF(STEP!D2267&lt;&gt;"",STEP!D2267,"")</f>
        <v/>
      </c>
      <c r="E2267" s="412" t="str">
        <f>IF(STEP!E2267&lt;&gt;"",STEP!E2267,"")</f>
        <v/>
      </c>
      <c r="F2267" s="411" t="str">
        <f>IF(STEP!F2267&lt;&gt;"",STEP!F2267,"")</f>
        <v/>
      </c>
      <c r="G2267" s="413" t="str">
        <f>IF(STEP!C2267&lt;&gt;"",STEP!AD2267,"")</f>
        <v/>
      </c>
      <c r="H2267" s="413" t="str">
        <f>IF(AND(STEP!$G2267="",$J$8&lt;&gt;"ON"),"",IF(月報!AX2267&lt;&gt;"",月報!AX2267,IF(STEP!G2267&lt;&gt;"",STEP!G2267,"")))</f>
        <v/>
      </c>
      <c r="I2267" s="414" t="str">
        <f>IF(AND(STEP!$G2267="",$J$8&lt;&gt;"ON"),"",IF(月報!AZ2267&lt;&gt;"",月報!AZ2267,IF(STEP!H2267&lt;&gt;"",STEP!H2267,"")))</f>
        <v/>
      </c>
      <c r="J2267" s="414" t="str">
        <f>IF(AND(STEP!$G2267="",$J$8&lt;&gt;"ON"),"",IF(月報!BA2267&lt;&gt;"",月報!BA2267,IF(STEP!J2267&lt;&gt;"",STEP!J2267/24,"")))</f>
        <v/>
      </c>
      <c r="K2267" s="414" t="str">
        <f>IF(STEP!X2267&lt;&gt;"",STEP!X2267,"")</f>
        <v/>
      </c>
      <c r="L2267" s="414" t="str">
        <f>IF(STEP!Y2267&lt;&gt;"",STEP!Y2267,"")</f>
        <v/>
      </c>
      <c r="M2267" s="414" t="str">
        <f>IF(STEP!Z2267&lt;&gt;"",STEP!Z2267,"")</f>
        <v/>
      </c>
      <c r="N2267" s="424" t="str">
        <f>IF(STEP!R2267&lt;&gt;"",STEP!R2267,"")</f>
        <v/>
      </c>
      <c r="O2267" s="425" t="str">
        <f>IF(STEP!S2267&lt;&gt;"",STEP!S2267,"")</f>
        <v/>
      </c>
      <c r="P2267" s="317" t="str">
        <f t="shared" si="237"/>
        <v/>
      </c>
      <c r="Q2267" s="473"/>
      <c r="R2267" s="561" t="str">
        <f t="shared" si="238"/>
        <v/>
      </c>
    </row>
    <row r="2268" spans="2:18">
      <c r="B2268" s="517"/>
      <c r="C2268" s="624" t="str">
        <f>IF(STEP!C2268&lt;&gt;"",STEP!C2268,"")</f>
        <v/>
      </c>
      <c r="D2268" s="405" t="str">
        <f>IF(STEP!D2268&lt;&gt;"",STEP!D2268,"")</f>
        <v/>
      </c>
      <c r="E2268" s="406" t="str">
        <f>IF(STEP!E2268&lt;&gt;"",STEP!E2268,"")</f>
        <v/>
      </c>
      <c r="F2268" s="405" t="str">
        <f>IF(STEP!F2268&lt;&gt;"",STEP!F2268,"")</f>
        <v/>
      </c>
      <c r="G2268" s="407" t="str">
        <f>IF(STEP!C2268&lt;&gt;"",STEP!AD2268,"")</f>
        <v/>
      </c>
      <c r="H2268" s="407" t="str">
        <f>IF(AND(STEP!$G2268="",$J$8&lt;&gt;"ON"),"",IF(月報!AX2268&lt;&gt;"",月報!AX2268,IF(STEP!G2268&lt;&gt;"",STEP!G2268,"")))</f>
        <v/>
      </c>
      <c r="I2268" s="408" t="str">
        <f>IF(AND(STEP!$G2268="",$J$8&lt;&gt;"ON"),"",IF(月報!AZ2268&lt;&gt;"",月報!AZ2268,IF(STEP!H2268&lt;&gt;"",STEP!H2268,"")))</f>
        <v/>
      </c>
      <c r="J2268" s="408" t="str">
        <f>IF(AND(STEP!$G2268="",$J$8&lt;&gt;"ON"),"",IF(月報!BA2268&lt;&gt;"",月報!BA2268,IF(STEP!J2268&lt;&gt;"",STEP!J2268/24,"")))</f>
        <v/>
      </c>
      <c r="K2268" s="408" t="str">
        <f>IF(STEP!X2268&lt;&gt;"",STEP!X2268,"")</f>
        <v/>
      </c>
      <c r="L2268" s="408" t="str">
        <f>IF(STEP!Y2268&lt;&gt;"",STEP!Y2268,"")</f>
        <v/>
      </c>
      <c r="M2268" s="408" t="str">
        <f>IF(STEP!Z2268&lt;&gt;"",STEP!Z2268,"")</f>
        <v/>
      </c>
      <c r="N2268" s="419" t="str">
        <f>IF(STEP!R2268&lt;&gt;"",STEP!R2268,"")</f>
        <v/>
      </c>
      <c r="O2268" s="420" t="str">
        <f>IF(STEP!S2268&lt;&gt;"",STEP!S2268,"")</f>
        <v/>
      </c>
      <c r="P2268" s="315" t="str">
        <f t="shared" si="237"/>
        <v/>
      </c>
      <c r="Q2268" s="474">
        <f>SUM(P2268:P2274)</f>
        <v>0</v>
      </c>
      <c r="R2268" s="562" t="str">
        <f t="shared" si="238"/>
        <v/>
      </c>
    </row>
    <row r="2269" spans="2:18">
      <c r="B2269" s="517"/>
      <c r="C2269" s="622" t="str">
        <f>IF(STEP!C2269&lt;&gt;"",STEP!C2269,"")</f>
        <v/>
      </c>
      <c r="D2269" s="409" t="str">
        <f>IF(STEP!D2269&lt;&gt;"",STEP!D2269,"")</f>
        <v/>
      </c>
      <c r="E2269" s="410" t="str">
        <f>IF(STEP!E2269&lt;&gt;"",STEP!E2269,"")</f>
        <v/>
      </c>
      <c r="F2269" s="409" t="str">
        <f>IF(STEP!F2269&lt;&gt;"",STEP!F2269,"")</f>
        <v/>
      </c>
      <c r="G2269" s="508" t="str">
        <f>IF(STEP!C2269&lt;&gt;"",STEP!AD2269,"")</f>
        <v/>
      </c>
      <c r="H2269" s="407" t="str">
        <f>IF(AND(STEP!$G2269="",$J$8&lt;&gt;"ON"),"",IF(月報!AX2269&lt;&gt;"",月報!AX2269,IF(STEP!G2269&lt;&gt;"",STEP!G2269,"")))</f>
        <v/>
      </c>
      <c r="I2269" s="408" t="str">
        <f>IF(AND(STEP!$G2269="",$J$8&lt;&gt;"ON"),"",IF(月報!AZ2269&lt;&gt;"",月報!AZ2269,IF(STEP!H2269&lt;&gt;"",STEP!H2269,"")))</f>
        <v/>
      </c>
      <c r="J2269" s="408" t="str">
        <f>IF(AND(STEP!$G2269="",$J$8&lt;&gt;"ON"),"",IF(月報!BA2269&lt;&gt;"",月報!BA2269,IF(STEP!J2269&lt;&gt;"",STEP!J2269/24,"")))</f>
        <v/>
      </c>
      <c r="K2269" s="421" t="str">
        <f>IF(STEP!X2269&lt;&gt;"",STEP!X2269,"")</f>
        <v/>
      </c>
      <c r="L2269" s="421" t="str">
        <f>IF(STEP!Y2269&lt;&gt;"",STEP!Y2269,"")</f>
        <v/>
      </c>
      <c r="M2269" s="421" t="str">
        <f>IF(STEP!Z2269&lt;&gt;"",STEP!Z2269,"")</f>
        <v/>
      </c>
      <c r="N2269" s="422" t="str">
        <f>IF(STEP!R2269&lt;&gt;"",STEP!R2269,"")</f>
        <v/>
      </c>
      <c r="O2269" s="423" t="str">
        <f>IF(STEP!S2269&lt;&gt;"",STEP!S2269,"")</f>
        <v/>
      </c>
      <c r="P2269" s="316" t="str">
        <f t="shared" si="237"/>
        <v/>
      </c>
      <c r="Q2269" s="336"/>
      <c r="R2269" s="560" t="str">
        <f t="shared" si="238"/>
        <v/>
      </c>
    </row>
    <row r="2270" spans="2:18">
      <c r="B2270" s="517"/>
      <c r="C2270" s="622" t="str">
        <f>IF(STEP!C2270&lt;&gt;"",STEP!C2270,"")</f>
        <v/>
      </c>
      <c r="D2270" s="409" t="str">
        <f>IF(STEP!D2270&lt;&gt;"",STEP!D2270,"")</f>
        <v/>
      </c>
      <c r="E2270" s="410" t="str">
        <f>IF(STEP!E2270&lt;&gt;"",STEP!E2270,"")</f>
        <v/>
      </c>
      <c r="F2270" s="409" t="str">
        <f>IF(STEP!F2270&lt;&gt;"",STEP!F2270,"")</f>
        <v/>
      </c>
      <c r="G2270" s="508" t="str">
        <f>IF(STEP!C2270&lt;&gt;"",STEP!AD2270,"")</f>
        <v/>
      </c>
      <c r="H2270" s="407" t="str">
        <f>IF(AND(STEP!$G2270="",$J$8&lt;&gt;"ON"),"",IF(月報!AX2270&lt;&gt;"",月報!AX2270,IF(STEP!G2270&lt;&gt;"",STEP!G2270,"")))</f>
        <v/>
      </c>
      <c r="I2270" s="408" t="str">
        <f>IF(AND(STEP!$G2270="",$J$8&lt;&gt;"ON"),"",IF(月報!AZ2270&lt;&gt;"",月報!AZ2270,IF(STEP!H2270&lt;&gt;"",STEP!H2270,"")))</f>
        <v/>
      </c>
      <c r="J2270" s="408" t="str">
        <f>IF(AND(STEP!$G2270="",$J$8&lt;&gt;"ON"),"",IF(月報!BA2270&lt;&gt;"",月報!BA2270,IF(STEP!J2270&lt;&gt;"",STEP!J2270/24,"")))</f>
        <v/>
      </c>
      <c r="K2270" s="421" t="str">
        <f>IF(STEP!X2270&lt;&gt;"",STEP!X2270,"")</f>
        <v/>
      </c>
      <c r="L2270" s="421" t="str">
        <f>IF(STEP!Y2270&lt;&gt;"",STEP!Y2270,"")</f>
        <v/>
      </c>
      <c r="M2270" s="421" t="str">
        <f>IF(STEP!Z2270&lt;&gt;"",STEP!Z2270,"")</f>
        <v/>
      </c>
      <c r="N2270" s="422" t="str">
        <f>IF(STEP!R2270&lt;&gt;"",STEP!R2270,"")</f>
        <v/>
      </c>
      <c r="O2270" s="423" t="str">
        <f>IF(STEP!S2270&lt;&gt;"",STEP!S2270,"")</f>
        <v/>
      </c>
      <c r="P2270" s="316" t="str">
        <f t="shared" si="237"/>
        <v/>
      </c>
      <c r="Q2270" s="336"/>
      <c r="R2270" s="560" t="str">
        <f t="shared" si="238"/>
        <v/>
      </c>
    </row>
    <row r="2271" spans="2:18">
      <c r="B2271" s="517"/>
      <c r="C2271" s="622" t="str">
        <f>IF(STEP!C2271&lt;&gt;"",STEP!C2271,"")</f>
        <v/>
      </c>
      <c r="D2271" s="409" t="str">
        <f>IF(STEP!D2271&lt;&gt;"",STEP!D2271,"")</f>
        <v/>
      </c>
      <c r="E2271" s="410" t="str">
        <f>IF(STEP!E2271&lt;&gt;"",STEP!E2271,"")</f>
        <v/>
      </c>
      <c r="F2271" s="409" t="str">
        <f>IF(STEP!F2271&lt;&gt;"",STEP!F2271,"")</f>
        <v/>
      </c>
      <c r="G2271" s="508" t="str">
        <f>IF(STEP!C2271&lt;&gt;"",STEP!AD2271,"")</f>
        <v/>
      </c>
      <c r="H2271" s="407" t="str">
        <f>IF(AND(STEP!$G2271="",$J$8&lt;&gt;"ON"),"",IF(月報!AX2271&lt;&gt;"",月報!AX2271,IF(STEP!G2271&lt;&gt;"",STEP!G2271,"")))</f>
        <v/>
      </c>
      <c r="I2271" s="408" t="str">
        <f>IF(AND(STEP!$G2271="",$J$8&lt;&gt;"ON"),"",IF(月報!AZ2271&lt;&gt;"",月報!AZ2271,IF(STEP!H2271&lt;&gt;"",STEP!H2271,"")))</f>
        <v/>
      </c>
      <c r="J2271" s="408" t="str">
        <f>IF(AND(STEP!$G2271="",$J$8&lt;&gt;"ON"),"",IF(月報!BA2271&lt;&gt;"",月報!BA2271,IF(STEP!J2271&lt;&gt;"",STEP!J2271/24,"")))</f>
        <v/>
      </c>
      <c r="K2271" s="421" t="str">
        <f>IF(STEP!X2271&lt;&gt;"",STEP!X2271,"")</f>
        <v/>
      </c>
      <c r="L2271" s="421" t="str">
        <f>IF(STEP!Y2271&lt;&gt;"",STEP!Y2271,"")</f>
        <v/>
      </c>
      <c r="M2271" s="421" t="str">
        <f>IF(STEP!Z2271&lt;&gt;"",STEP!Z2271,"")</f>
        <v/>
      </c>
      <c r="N2271" s="422" t="str">
        <f>IF(STEP!R2271&lt;&gt;"",STEP!R2271,"")</f>
        <v/>
      </c>
      <c r="O2271" s="423" t="str">
        <f>IF(STEP!S2271&lt;&gt;"",STEP!S2271,"")</f>
        <v/>
      </c>
      <c r="P2271" s="316" t="str">
        <f t="shared" si="237"/>
        <v/>
      </c>
      <c r="Q2271" s="336"/>
      <c r="R2271" s="560" t="str">
        <f t="shared" si="238"/>
        <v/>
      </c>
    </row>
    <row r="2272" spans="2:18">
      <c r="B2272" s="517"/>
      <c r="C2272" s="622" t="str">
        <f>IF(STEP!C2272&lt;&gt;"",STEP!C2272,"")</f>
        <v/>
      </c>
      <c r="D2272" s="409" t="str">
        <f>IF(STEP!D2272&lt;&gt;"",STEP!D2272,"")</f>
        <v/>
      </c>
      <c r="E2272" s="410" t="str">
        <f>IF(STEP!E2272&lt;&gt;"",STEP!E2272,"")</f>
        <v/>
      </c>
      <c r="F2272" s="409" t="str">
        <f>IF(STEP!F2272&lt;&gt;"",STEP!F2272,"")</f>
        <v/>
      </c>
      <c r="G2272" s="508" t="str">
        <f>IF(STEP!C2272&lt;&gt;"",STEP!AD2272,"")</f>
        <v/>
      </c>
      <c r="H2272" s="407" t="str">
        <f>IF(AND(STEP!$G2272="",$J$8&lt;&gt;"ON"),"",IF(月報!AX2272&lt;&gt;"",月報!AX2272,IF(STEP!G2272&lt;&gt;"",STEP!G2272,"")))</f>
        <v/>
      </c>
      <c r="I2272" s="408" t="str">
        <f>IF(AND(STEP!$G2272="",$J$8&lt;&gt;"ON"),"",IF(月報!AZ2272&lt;&gt;"",月報!AZ2272,IF(STEP!H2272&lt;&gt;"",STEP!H2272,"")))</f>
        <v/>
      </c>
      <c r="J2272" s="408" t="str">
        <f>IF(AND(STEP!$G2272="",$J$8&lt;&gt;"ON"),"",IF(月報!BA2272&lt;&gt;"",月報!BA2272,IF(STEP!J2272&lt;&gt;"",STEP!J2272/24,"")))</f>
        <v/>
      </c>
      <c r="K2272" s="421" t="str">
        <f>IF(STEP!X2272&lt;&gt;"",STEP!X2272,"")</f>
        <v/>
      </c>
      <c r="L2272" s="421" t="str">
        <f>IF(STEP!Y2272&lt;&gt;"",STEP!Y2272,"")</f>
        <v/>
      </c>
      <c r="M2272" s="421" t="str">
        <f>IF(STEP!Z2272&lt;&gt;"",STEP!Z2272,"")</f>
        <v/>
      </c>
      <c r="N2272" s="422" t="str">
        <f>IF(STEP!R2272&lt;&gt;"",STEP!R2272,"")</f>
        <v/>
      </c>
      <c r="O2272" s="423" t="str">
        <f>IF(STEP!S2272&lt;&gt;"",STEP!S2272,"")</f>
        <v/>
      </c>
      <c r="P2272" s="316" t="str">
        <f t="shared" si="237"/>
        <v/>
      </c>
      <c r="Q2272" s="336"/>
      <c r="R2272" s="560" t="str">
        <f t="shared" si="238"/>
        <v/>
      </c>
    </row>
    <row r="2273" spans="2:18">
      <c r="B2273" s="517"/>
      <c r="C2273" s="622" t="str">
        <f>IF(STEP!C2273&lt;&gt;"",STEP!C2273,"")</f>
        <v/>
      </c>
      <c r="D2273" s="409" t="str">
        <f>IF(STEP!D2273&lt;&gt;"",STEP!D2273,"")</f>
        <v/>
      </c>
      <c r="E2273" s="410" t="str">
        <f>IF(STEP!E2273&lt;&gt;"",STEP!E2273,"")</f>
        <v/>
      </c>
      <c r="F2273" s="409" t="str">
        <f>IF(STEP!F2273&lt;&gt;"",STEP!F2273,"")</f>
        <v/>
      </c>
      <c r="G2273" s="508" t="str">
        <f>IF(STEP!C2273&lt;&gt;"",STEP!AD2273,"")</f>
        <v/>
      </c>
      <c r="H2273" s="407" t="str">
        <f>IF(AND(STEP!$G2273="",$J$8&lt;&gt;"ON"),"",IF(月報!AX2273&lt;&gt;"",月報!AX2273,IF(STEP!G2273&lt;&gt;"",STEP!G2273,"")))</f>
        <v/>
      </c>
      <c r="I2273" s="408" t="str">
        <f>IF(AND(STEP!$G2273="",$J$8&lt;&gt;"ON"),"",IF(月報!AZ2273&lt;&gt;"",月報!AZ2273,IF(STEP!H2273&lt;&gt;"",STEP!H2273,"")))</f>
        <v/>
      </c>
      <c r="J2273" s="408" t="str">
        <f>IF(AND(STEP!$G2273="",$J$8&lt;&gt;"ON"),"",IF(月報!BA2273&lt;&gt;"",月報!BA2273,IF(STEP!J2273&lt;&gt;"",STEP!J2273/24,"")))</f>
        <v/>
      </c>
      <c r="K2273" s="421" t="str">
        <f>IF(STEP!X2273&lt;&gt;"",STEP!X2273,"")</f>
        <v/>
      </c>
      <c r="L2273" s="421" t="str">
        <f>IF(STEP!Y2273&lt;&gt;"",STEP!Y2273,"")</f>
        <v/>
      </c>
      <c r="M2273" s="421" t="str">
        <f>IF(STEP!Z2273&lt;&gt;"",STEP!Z2273,"")</f>
        <v/>
      </c>
      <c r="N2273" s="422" t="str">
        <f>IF(STEP!R2273&lt;&gt;"",STEP!R2273,"")</f>
        <v/>
      </c>
      <c r="O2273" s="423" t="str">
        <f>IF(STEP!S2273&lt;&gt;"",STEP!S2273,"")</f>
        <v/>
      </c>
      <c r="P2273" s="316" t="str">
        <f t="shared" si="237"/>
        <v/>
      </c>
      <c r="Q2273" s="336"/>
      <c r="R2273" s="560" t="str">
        <f t="shared" si="238"/>
        <v/>
      </c>
    </row>
    <row r="2274" spans="2:18">
      <c r="B2274" s="517"/>
      <c r="C2274" s="623" t="str">
        <f>IF(STEP!C2274&lt;&gt;"",STEP!C2274,"")</f>
        <v/>
      </c>
      <c r="D2274" s="411" t="str">
        <f>IF(STEP!D2274&lt;&gt;"",STEP!D2274,"")</f>
        <v/>
      </c>
      <c r="E2274" s="412" t="str">
        <f>IF(STEP!E2274&lt;&gt;"",STEP!E2274,"")</f>
        <v/>
      </c>
      <c r="F2274" s="411" t="str">
        <f>IF(STEP!F2274&lt;&gt;"",STEP!F2274,"")</f>
        <v/>
      </c>
      <c r="G2274" s="413" t="str">
        <f>IF(STEP!C2274&lt;&gt;"",STEP!AD2274,"")</f>
        <v/>
      </c>
      <c r="H2274" s="413" t="str">
        <f>IF(AND(STEP!$G2274="",$J$8&lt;&gt;"ON"),"",IF(月報!AX2274&lt;&gt;"",月報!AX2274,IF(STEP!G2274&lt;&gt;"",STEP!G2274,"")))</f>
        <v/>
      </c>
      <c r="I2274" s="414" t="str">
        <f>IF(AND(STEP!$G2274="",$J$8&lt;&gt;"ON"),"",IF(月報!AZ2274&lt;&gt;"",月報!AZ2274,IF(STEP!H2274&lt;&gt;"",STEP!H2274,"")))</f>
        <v/>
      </c>
      <c r="J2274" s="414" t="str">
        <f>IF(AND(STEP!$G2274="",$J$8&lt;&gt;"ON"),"",IF(月報!BA2274&lt;&gt;"",月報!BA2274,IF(STEP!J2274&lt;&gt;"",STEP!J2274/24,"")))</f>
        <v/>
      </c>
      <c r="K2274" s="414" t="str">
        <f>IF(STEP!X2274&lt;&gt;"",STEP!X2274,"")</f>
        <v/>
      </c>
      <c r="L2274" s="414" t="str">
        <f>IF(STEP!Y2274&lt;&gt;"",STEP!Y2274,"")</f>
        <v/>
      </c>
      <c r="M2274" s="414" t="str">
        <f>IF(STEP!Z2274&lt;&gt;"",STEP!Z2274,"")</f>
        <v/>
      </c>
      <c r="N2274" s="424" t="str">
        <f>IF(STEP!R2274&lt;&gt;"",STEP!R2274,"")</f>
        <v/>
      </c>
      <c r="O2274" s="425" t="str">
        <f>IF(STEP!S2274&lt;&gt;"",STEP!S2274,"")</f>
        <v/>
      </c>
      <c r="P2274" s="317" t="str">
        <f t="shared" si="237"/>
        <v/>
      </c>
      <c r="Q2274" s="473"/>
      <c r="R2274" s="561" t="str">
        <f t="shared" si="238"/>
        <v/>
      </c>
    </row>
    <row r="2275" spans="2:18">
      <c r="B2275" s="517"/>
      <c r="C2275" s="624" t="str">
        <f>IF(STEP!C2275&lt;&gt;"",STEP!C2275,"")</f>
        <v/>
      </c>
      <c r="D2275" s="405" t="str">
        <f>IF(STEP!D2275&lt;&gt;"",STEP!D2275,"")</f>
        <v/>
      </c>
      <c r="E2275" s="406" t="str">
        <f>IF(STEP!E2275&lt;&gt;"",STEP!E2275,"")</f>
        <v/>
      </c>
      <c r="F2275" s="405" t="str">
        <f>IF(STEP!F2275&lt;&gt;"",STEP!F2275,"")</f>
        <v/>
      </c>
      <c r="G2275" s="407" t="str">
        <f>IF(STEP!C2275&lt;&gt;"",STEP!AD2275,"")</f>
        <v/>
      </c>
      <c r="H2275" s="407" t="str">
        <f>IF(AND(STEP!$G2275="",$J$8&lt;&gt;"ON"),"",IF(月報!AX2275&lt;&gt;"",月報!AX2275,IF(STEP!G2275&lt;&gt;"",STEP!G2275,"")))</f>
        <v/>
      </c>
      <c r="I2275" s="408" t="str">
        <f>IF(AND(STEP!$G2275="",$J$8&lt;&gt;"ON"),"",IF(月報!AZ2275&lt;&gt;"",月報!AZ2275,IF(STEP!H2275&lt;&gt;"",STEP!H2275,"")))</f>
        <v/>
      </c>
      <c r="J2275" s="408" t="str">
        <f>IF(AND(STEP!$G2275="",$J$8&lt;&gt;"ON"),"",IF(月報!BA2275&lt;&gt;"",月報!BA2275,IF(STEP!J2275&lt;&gt;"",STEP!J2275/24,"")))</f>
        <v/>
      </c>
      <c r="K2275" s="408" t="str">
        <f>IF(STEP!X2275&lt;&gt;"",STEP!X2275,"")</f>
        <v/>
      </c>
      <c r="L2275" s="408" t="str">
        <f>IF(STEP!Y2275&lt;&gt;"",STEP!Y2275,"")</f>
        <v/>
      </c>
      <c r="M2275" s="408" t="str">
        <f>IF(STEP!Z2275&lt;&gt;"",STEP!Z2275,"")</f>
        <v/>
      </c>
      <c r="N2275" s="419" t="str">
        <f>IF(STEP!R2275&lt;&gt;"",STEP!R2275,"")</f>
        <v/>
      </c>
      <c r="O2275" s="420" t="str">
        <f>IF(STEP!S2275&lt;&gt;"",STEP!S2275,"")</f>
        <v/>
      </c>
      <c r="P2275" s="315" t="str">
        <f t="shared" si="237"/>
        <v/>
      </c>
      <c r="Q2275" s="474">
        <f>SUM(P2275:P2281)</f>
        <v>0</v>
      </c>
      <c r="R2275" s="562" t="str">
        <f t="shared" si="238"/>
        <v/>
      </c>
    </row>
    <row r="2276" spans="2:18">
      <c r="B2276" s="517"/>
      <c r="C2276" s="622" t="str">
        <f>IF(STEP!C2276&lt;&gt;"",STEP!C2276,"")</f>
        <v/>
      </c>
      <c r="D2276" s="409" t="str">
        <f>IF(STEP!D2276&lt;&gt;"",STEP!D2276,"")</f>
        <v/>
      </c>
      <c r="E2276" s="410" t="str">
        <f>IF(STEP!E2276&lt;&gt;"",STEP!E2276,"")</f>
        <v/>
      </c>
      <c r="F2276" s="409" t="str">
        <f>IF(STEP!F2276&lt;&gt;"",STEP!F2276,"")</f>
        <v/>
      </c>
      <c r="G2276" s="508" t="str">
        <f>IF(STEP!C2276&lt;&gt;"",STEP!AD2276,"")</f>
        <v/>
      </c>
      <c r="H2276" s="407" t="str">
        <f>IF(AND(STEP!$G2276="",$J$8&lt;&gt;"ON"),"",IF(月報!AX2276&lt;&gt;"",月報!AX2276,IF(STEP!G2276&lt;&gt;"",STEP!G2276,"")))</f>
        <v/>
      </c>
      <c r="I2276" s="408" t="str">
        <f>IF(AND(STEP!$G2276="",$J$8&lt;&gt;"ON"),"",IF(月報!AZ2276&lt;&gt;"",月報!AZ2276,IF(STEP!H2276&lt;&gt;"",STEP!H2276,"")))</f>
        <v/>
      </c>
      <c r="J2276" s="408" t="str">
        <f>IF(AND(STEP!$G2276="",$J$8&lt;&gt;"ON"),"",IF(月報!BA2276&lt;&gt;"",月報!BA2276,IF(STEP!J2276&lt;&gt;"",STEP!J2276/24,"")))</f>
        <v/>
      </c>
      <c r="K2276" s="421" t="str">
        <f>IF(STEP!X2276&lt;&gt;"",STEP!X2276,"")</f>
        <v/>
      </c>
      <c r="L2276" s="421" t="str">
        <f>IF(STEP!Y2276&lt;&gt;"",STEP!Y2276,"")</f>
        <v/>
      </c>
      <c r="M2276" s="421" t="str">
        <f>IF(STEP!Z2276&lt;&gt;"",STEP!Z2276,"")</f>
        <v/>
      </c>
      <c r="N2276" s="422" t="str">
        <f>IF(STEP!R2276&lt;&gt;"",STEP!R2276,"")</f>
        <v/>
      </c>
      <c r="O2276" s="423" t="str">
        <f>IF(STEP!S2276&lt;&gt;"",STEP!S2276,"")</f>
        <v/>
      </c>
      <c r="P2276" s="316" t="str">
        <f t="shared" si="237"/>
        <v/>
      </c>
      <c r="Q2276" s="336"/>
      <c r="R2276" s="560" t="str">
        <f t="shared" si="238"/>
        <v/>
      </c>
    </row>
    <row r="2277" spans="2:18">
      <c r="B2277" s="517"/>
      <c r="C2277" s="622" t="str">
        <f>IF(STEP!C2277&lt;&gt;"",STEP!C2277,"")</f>
        <v/>
      </c>
      <c r="D2277" s="409" t="str">
        <f>IF(STEP!D2277&lt;&gt;"",STEP!D2277,"")</f>
        <v/>
      </c>
      <c r="E2277" s="410" t="str">
        <f>IF(STEP!E2277&lt;&gt;"",STEP!E2277,"")</f>
        <v/>
      </c>
      <c r="F2277" s="409" t="str">
        <f>IF(STEP!F2277&lt;&gt;"",STEP!F2277,"")</f>
        <v/>
      </c>
      <c r="G2277" s="508" t="str">
        <f>IF(STEP!C2277&lt;&gt;"",STEP!AD2277,"")</f>
        <v/>
      </c>
      <c r="H2277" s="407" t="str">
        <f>IF(AND(STEP!$G2277="",$J$8&lt;&gt;"ON"),"",IF(月報!AX2277&lt;&gt;"",月報!AX2277,IF(STEP!G2277&lt;&gt;"",STEP!G2277,"")))</f>
        <v/>
      </c>
      <c r="I2277" s="408" t="str">
        <f>IF(AND(STEP!$G2277="",$J$8&lt;&gt;"ON"),"",IF(月報!AZ2277&lt;&gt;"",月報!AZ2277,IF(STEP!H2277&lt;&gt;"",STEP!H2277,"")))</f>
        <v/>
      </c>
      <c r="J2277" s="408" t="str">
        <f>IF(AND(STEP!$G2277="",$J$8&lt;&gt;"ON"),"",IF(月報!BA2277&lt;&gt;"",月報!BA2277,IF(STEP!J2277&lt;&gt;"",STEP!J2277/24,"")))</f>
        <v/>
      </c>
      <c r="K2277" s="421" t="str">
        <f>IF(STEP!X2277&lt;&gt;"",STEP!X2277,"")</f>
        <v/>
      </c>
      <c r="L2277" s="421" t="str">
        <f>IF(STEP!Y2277&lt;&gt;"",STEP!Y2277,"")</f>
        <v/>
      </c>
      <c r="M2277" s="421" t="str">
        <f>IF(STEP!Z2277&lt;&gt;"",STEP!Z2277,"")</f>
        <v/>
      </c>
      <c r="N2277" s="422" t="str">
        <f>IF(STEP!R2277&lt;&gt;"",STEP!R2277,"")</f>
        <v/>
      </c>
      <c r="O2277" s="423" t="str">
        <f>IF(STEP!S2277&lt;&gt;"",STEP!S2277,"")</f>
        <v/>
      </c>
      <c r="P2277" s="316" t="str">
        <f t="shared" si="237"/>
        <v/>
      </c>
      <c r="Q2277" s="336"/>
      <c r="R2277" s="560" t="str">
        <f t="shared" si="238"/>
        <v/>
      </c>
    </row>
    <row r="2278" spans="2:18">
      <c r="B2278" s="517"/>
      <c r="C2278" s="622" t="str">
        <f>IF(STEP!C2278&lt;&gt;"",STEP!C2278,"")</f>
        <v/>
      </c>
      <c r="D2278" s="409" t="str">
        <f>IF(STEP!D2278&lt;&gt;"",STEP!D2278,"")</f>
        <v/>
      </c>
      <c r="E2278" s="410" t="str">
        <f>IF(STEP!E2278&lt;&gt;"",STEP!E2278,"")</f>
        <v/>
      </c>
      <c r="F2278" s="409" t="str">
        <f>IF(STEP!F2278&lt;&gt;"",STEP!F2278,"")</f>
        <v/>
      </c>
      <c r="G2278" s="508" t="str">
        <f>IF(STEP!C2278&lt;&gt;"",STEP!AD2278,"")</f>
        <v/>
      </c>
      <c r="H2278" s="407" t="str">
        <f>IF(AND(STEP!$G2278="",$J$8&lt;&gt;"ON"),"",IF(月報!AX2278&lt;&gt;"",月報!AX2278,IF(STEP!G2278&lt;&gt;"",STEP!G2278,"")))</f>
        <v/>
      </c>
      <c r="I2278" s="408" t="str">
        <f>IF(AND(STEP!$G2278="",$J$8&lt;&gt;"ON"),"",IF(月報!AZ2278&lt;&gt;"",月報!AZ2278,IF(STEP!H2278&lt;&gt;"",STEP!H2278,"")))</f>
        <v/>
      </c>
      <c r="J2278" s="408" t="str">
        <f>IF(AND(STEP!$G2278="",$J$8&lt;&gt;"ON"),"",IF(月報!BA2278&lt;&gt;"",月報!BA2278,IF(STEP!J2278&lt;&gt;"",STEP!J2278/24,"")))</f>
        <v/>
      </c>
      <c r="K2278" s="421" t="str">
        <f>IF(STEP!X2278&lt;&gt;"",STEP!X2278,"")</f>
        <v/>
      </c>
      <c r="L2278" s="421" t="str">
        <f>IF(STEP!Y2278&lt;&gt;"",STEP!Y2278,"")</f>
        <v/>
      </c>
      <c r="M2278" s="421" t="str">
        <f>IF(STEP!Z2278&lt;&gt;"",STEP!Z2278,"")</f>
        <v/>
      </c>
      <c r="N2278" s="422" t="str">
        <f>IF(STEP!R2278&lt;&gt;"",STEP!R2278,"")</f>
        <v/>
      </c>
      <c r="O2278" s="423" t="str">
        <f>IF(STEP!S2278&lt;&gt;"",STEP!S2278,"")</f>
        <v/>
      </c>
      <c r="P2278" s="316" t="str">
        <f t="shared" si="237"/>
        <v/>
      </c>
      <c r="Q2278" s="336"/>
      <c r="R2278" s="560" t="str">
        <f t="shared" si="238"/>
        <v/>
      </c>
    </row>
    <row r="2279" spans="2:18">
      <c r="B2279" s="517"/>
      <c r="C2279" s="622" t="str">
        <f>IF(STEP!C2279&lt;&gt;"",STEP!C2279,"")</f>
        <v/>
      </c>
      <c r="D2279" s="409" t="str">
        <f>IF(STEP!D2279&lt;&gt;"",STEP!D2279,"")</f>
        <v/>
      </c>
      <c r="E2279" s="410" t="str">
        <f>IF(STEP!E2279&lt;&gt;"",STEP!E2279,"")</f>
        <v/>
      </c>
      <c r="F2279" s="409" t="str">
        <f>IF(STEP!F2279&lt;&gt;"",STEP!F2279,"")</f>
        <v/>
      </c>
      <c r="G2279" s="508" t="str">
        <f>IF(STEP!C2279&lt;&gt;"",STEP!AD2279,"")</f>
        <v/>
      </c>
      <c r="H2279" s="407" t="str">
        <f>IF(AND(STEP!$G2279="",$J$8&lt;&gt;"ON"),"",IF(月報!AX2279&lt;&gt;"",月報!AX2279,IF(STEP!G2279&lt;&gt;"",STEP!G2279,"")))</f>
        <v/>
      </c>
      <c r="I2279" s="408" t="str">
        <f>IF(AND(STEP!$G2279="",$J$8&lt;&gt;"ON"),"",IF(月報!AZ2279&lt;&gt;"",月報!AZ2279,IF(STEP!H2279&lt;&gt;"",STEP!H2279,"")))</f>
        <v/>
      </c>
      <c r="J2279" s="408" t="str">
        <f>IF(AND(STEP!$G2279="",$J$8&lt;&gt;"ON"),"",IF(月報!BA2279&lt;&gt;"",月報!BA2279,IF(STEP!J2279&lt;&gt;"",STEP!J2279/24,"")))</f>
        <v/>
      </c>
      <c r="K2279" s="421" t="str">
        <f>IF(STEP!X2279&lt;&gt;"",STEP!X2279,"")</f>
        <v/>
      </c>
      <c r="L2279" s="421" t="str">
        <f>IF(STEP!Y2279&lt;&gt;"",STEP!Y2279,"")</f>
        <v/>
      </c>
      <c r="M2279" s="421" t="str">
        <f>IF(STEP!Z2279&lt;&gt;"",STEP!Z2279,"")</f>
        <v/>
      </c>
      <c r="N2279" s="422" t="str">
        <f>IF(STEP!R2279&lt;&gt;"",STEP!R2279,"")</f>
        <v/>
      </c>
      <c r="O2279" s="423" t="str">
        <f>IF(STEP!S2279&lt;&gt;"",STEP!S2279,"")</f>
        <v/>
      </c>
      <c r="P2279" s="316" t="str">
        <f t="shared" si="237"/>
        <v/>
      </c>
      <c r="Q2279" s="336"/>
      <c r="R2279" s="560" t="str">
        <f t="shared" si="238"/>
        <v/>
      </c>
    </row>
    <row r="2280" spans="2:18">
      <c r="B2280" s="517"/>
      <c r="C2280" s="622" t="str">
        <f>IF(STEP!C2280&lt;&gt;"",STEP!C2280,"")</f>
        <v/>
      </c>
      <c r="D2280" s="409" t="str">
        <f>IF(STEP!D2280&lt;&gt;"",STEP!D2280,"")</f>
        <v/>
      </c>
      <c r="E2280" s="410" t="str">
        <f>IF(STEP!E2280&lt;&gt;"",STEP!E2280,"")</f>
        <v/>
      </c>
      <c r="F2280" s="409" t="str">
        <f>IF(STEP!F2280&lt;&gt;"",STEP!F2280,"")</f>
        <v/>
      </c>
      <c r="G2280" s="508" t="str">
        <f>IF(STEP!C2280&lt;&gt;"",STEP!AD2280,"")</f>
        <v/>
      </c>
      <c r="H2280" s="407" t="str">
        <f>IF(AND(STEP!$G2280="",$J$8&lt;&gt;"ON"),"",IF(月報!AX2280&lt;&gt;"",月報!AX2280,IF(STEP!G2280&lt;&gt;"",STEP!G2280,"")))</f>
        <v/>
      </c>
      <c r="I2280" s="408" t="str">
        <f>IF(AND(STEP!$G2280="",$J$8&lt;&gt;"ON"),"",IF(月報!AZ2280&lt;&gt;"",月報!AZ2280,IF(STEP!H2280&lt;&gt;"",STEP!H2280,"")))</f>
        <v/>
      </c>
      <c r="J2280" s="408" t="str">
        <f>IF(AND(STEP!$G2280="",$J$8&lt;&gt;"ON"),"",IF(月報!BA2280&lt;&gt;"",月報!BA2280,IF(STEP!J2280&lt;&gt;"",STEP!J2280/24,"")))</f>
        <v/>
      </c>
      <c r="K2280" s="421" t="str">
        <f>IF(STEP!X2280&lt;&gt;"",STEP!X2280,"")</f>
        <v/>
      </c>
      <c r="L2280" s="421" t="str">
        <f>IF(STEP!Y2280&lt;&gt;"",STEP!Y2280,"")</f>
        <v/>
      </c>
      <c r="M2280" s="421" t="str">
        <f>IF(STEP!Z2280&lt;&gt;"",STEP!Z2280,"")</f>
        <v/>
      </c>
      <c r="N2280" s="422" t="str">
        <f>IF(STEP!R2280&lt;&gt;"",STEP!R2280,"")</f>
        <v/>
      </c>
      <c r="O2280" s="423" t="str">
        <f>IF(STEP!S2280&lt;&gt;"",STEP!S2280,"")</f>
        <v/>
      </c>
      <c r="P2280" s="316" t="str">
        <f t="shared" si="237"/>
        <v/>
      </c>
      <c r="Q2280" s="336"/>
      <c r="R2280" s="560" t="str">
        <f t="shared" si="238"/>
        <v/>
      </c>
    </row>
    <row r="2281" spans="2:18">
      <c r="B2281" s="517"/>
      <c r="C2281" s="623" t="str">
        <f>IF(STEP!C2281&lt;&gt;"",STEP!C2281,"")</f>
        <v/>
      </c>
      <c r="D2281" s="411" t="str">
        <f>IF(STEP!D2281&lt;&gt;"",STEP!D2281,"")</f>
        <v/>
      </c>
      <c r="E2281" s="412" t="str">
        <f>IF(STEP!E2281&lt;&gt;"",STEP!E2281,"")</f>
        <v/>
      </c>
      <c r="F2281" s="411" t="str">
        <f>IF(STEP!F2281&lt;&gt;"",STEP!F2281,"")</f>
        <v/>
      </c>
      <c r="G2281" s="413" t="str">
        <f>IF(STEP!C2281&lt;&gt;"",STEP!AD2281,"")</f>
        <v/>
      </c>
      <c r="H2281" s="413" t="str">
        <f>IF(AND(STEP!$G2281="",$J$8&lt;&gt;"ON"),"",IF(月報!AX2281&lt;&gt;"",月報!AX2281,IF(STEP!G2281&lt;&gt;"",STEP!G2281,"")))</f>
        <v/>
      </c>
      <c r="I2281" s="414" t="str">
        <f>IF(AND(STEP!$G2281="",$J$8&lt;&gt;"ON"),"",IF(月報!AZ2281&lt;&gt;"",月報!AZ2281,IF(STEP!H2281&lt;&gt;"",STEP!H2281,"")))</f>
        <v/>
      </c>
      <c r="J2281" s="414" t="str">
        <f>IF(AND(STEP!$G2281="",$J$8&lt;&gt;"ON"),"",IF(月報!BA2281&lt;&gt;"",月報!BA2281,IF(STEP!J2281&lt;&gt;"",STEP!J2281/24,"")))</f>
        <v/>
      </c>
      <c r="K2281" s="414" t="str">
        <f>IF(STEP!X2281&lt;&gt;"",STEP!X2281,"")</f>
        <v/>
      </c>
      <c r="L2281" s="414" t="str">
        <f>IF(STEP!Y2281&lt;&gt;"",STEP!Y2281,"")</f>
        <v/>
      </c>
      <c r="M2281" s="414" t="str">
        <f>IF(STEP!Z2281&lt;&gt;"",STEP!Z2281,"")</f>
        <v/>
      </c>
      <c r="N2281" s="424" t="str">
        <f>IF(STEP!R2281&lt;&gt;"",STEP!R2281,"")</f>
        <v/>
      </c>
      <c r="O2281" s="425" t="str">
        <f>IF(STEP!S2281&lt;&gt;"",STEP!S2281,"")</f>
        <v/>
      </c>
      <c r="P2281" s="317" t="str">
        <f t="shared" si="237"/>
        <v/>
      </c>
      <c r="Q2281" s="473"/>
      <c r="R2281" s="561" t="str">
        <f t="shared" si="238"/>
        <v/>
      </c>
    </row>
    <row r="2282" spans="2:18">
      <c r="B2282" s="517"/>
      <c r="C2282" s="624" t="str">
        <f>IF(STEP!C2282&lt;&gt;"",STEP!C2282,"")</f>
        <v/>
      </c>
      <c r="D2282" s="405" t="str">
        <f>IF(STEP!D2282&lt;&gt;"",STEP!D2282,"")</f>
        <v/>
      </c>
      <c r="E2282" s="406" t="str">
        <f>IF(STEP!E2282&lt;&gt;"",STEP!E2282,"")</f>
        <v/>
      </c>
      <c r="F2282" s="405" t="str">
        <f>IF(STEP!F2282&lt;&gt;"",STEP!F2282,"")</f>
        <v/>
      </c>
      <c r="G2282" s="407" t="str">
        <f>IF(STEP!C2282&lt;&gt;"",STEP!AD2282,"")</f>
        <v/>
      </c>
      <c r="H2282" s="407" t="str">
        <f>IF(AND(STEP!$G2282="",$J$8&lt;&gt;"ON"),"",IF(月報!AX2282&lt;&gt;"",月報!AX2282,IF(STEP!G2282&lt;&gt;"",STEP!G2282,"")))</f>
        <v/>
      </c>
      <c r="I2282" s="408" t="str">
        <f>IF(AND(STEP!$G2282="",$J$8&lt;&gt;"ON"),"",IF(月報!AZ2282&lt;&gt;"",月報!AZ2282,IF(STEP!H2282&lt;&gt;"",STEP!H2282,"")))</f>
        <v/>
      </c>
      <c r="J2282" s="408" t="str">
        <f>IF(AND(STEP!$G2282="",$J$8&lt;&gt;"ON"),"",IF(月報!BA2282&lt;&gt;"",月報!BA2282,IF(STEP!J2282&lt;&gt;"",STEP!J2282/24,"")))</f>
        <v/>
      </c>
      <c r="K2282" s="408" t="str">
        <f>IF(STEP!X2282&lt;&gt;"",STEP!X2282,"")</f>
        <v/>
      </c>
      <c r="L2282" s="408" t="str">
        <f>IF(STEP!Y2282&lt;&gt;"",STEP!Y2282,"")</f>
        <v/>
      </c>
      <c r="M2282" s="408" t="str">
        <f>IF(STEP!Z2282&lt;&gt;"",STEP!Z2282,"")</f>
        <v/>
      </c>
      <c r="N2282" s="419" t="str">
        <f>IF(STEP!R2282&lt;&gt;"",STEP!R2282,"")</f>
        <v/>
      </c>
      <c r="O2282" s="420" t="str">
        <f>IF(STEP!S2282&lt;&gt;"",STEP!S2282,"")</f>
        <v/>
      </c>
      <c r="P2282" s="315" t="str">
        <f t="shared" si="237"/>
        <v/>
      </c>
      <c r="Q2282" s="474">
        <f>SUM(P2282:P2288)</f>
        <v>0</v>
      </c>
      <c r="R2282" s="562" t="str">
        <f t="shared" si="238"/>
        <v/>
      </c>
    </row>
    <row r="2283" spans="2:18">
      <c r="B2283" s="517"/>
      <c r="C2283" s="622" t="str">
        <f>IF(STEP!C2283&lt;&gt;"",STEP!C2283,"")</f>
        <v/>
      </c>
      <c r="D2283" s="409" t="str">
        <f>IF(STEP!D2283&lt;&gt;"",STEP!D2283,"")</f>
        <v/>
      </c>
      <c r="E2283" s="410" t="str">
        <f>IF(STEP!E2283&lt;&gt;"",STEP!E2283,"")</f>
        <v/>
      </c>
      <c r="F2283" s="409" t="str">
        <f>IF(STEP!F2283&lt;&gt;"",STEP!F2283,"")</f>
        <v/>
      </c>
      <c r="G2283" s="508" t="str">
        <f>IF(STEP!C2283&lt;&gt;"",STEP!AD2283,"")</f>
        <v/>
      </c>
      <c r="H2283" s="407" t="str">
        <f>IF(AND(STEP!$G2283="",$J$8&lt;&gt;"ON"),"",IF(月報!AX2283&lt;&gt;"",月報!AX2283,IF(STEP!G2283&lt;&gt;"",STEP!G2283,"")))</f>
        <v/>
      </c>
      <c r="I2283" s="408" t="str">
        <f>IF(AND(STEP!$G2283="",$J$8&lt;&gt;"ON"),"",IF(月報!AZ2283&lt;&gt;"",月報!AZ2283,IF(STEP!H2283&lt;&gt;"",STEP!H2283,"")))</f>
        <v/>
      </c>
      <c r="J2283" s="408" t="str">
        <f>IF(AND(STEP!$G2283="",$J$8&lt;&gt;"ON"),"",IF(月報!BA2283&lt;&gt;"",月報!BA2283,IF(STEP!J2283&lt;&gt;"",STEP!J2283/24,"")))</f>
        <v/>
      </c>
      <c r="K2283" s="421" t="str">
        <f>IF(STEP!X2283&lt;&gt;"",STEP!X2283,"")</f>
        <v/>
      </c>
      <c r="L2283" s="421" t="str">
        <f>IF(STEP!Y2283&lt;&gt;"",STEP!Y2283,"")</f>
        <v/>
      </c>
      <c r="M2283" s="421" t="str">
        <f>IF(STEP!Z2283&lt;&gt;"",STEP!Z2283,"")</f>
        <v/>
      </c>
      <c r="N2283" s="422" t="str">
        <f>IF(STEP!R2283&lt;&gt;"",STEP!R2283,"")</f>
        <v/>
      </c>
      <c r="O2283" s="423" t="str">
        <f>IF(STEP!S2283&lt;&gt;"",STEP!S2283,"")</f>
        <v/>
      </c>
      <c r="P2283" s="316" t="str">
        <f t="shared" si="237"/>
        <v/>
      </c>
      <c r="Q2283" s="336"/>
      <c r="R2283" s="560" t="str">
        <f t="shared" si="238"/>
        <v/>
      </c>
    </row>
    <row r="2284" spans="2:18">
      <c r="B2284" s="517"/>
      <c r="C2284" s="622" t="str">
        <f>IF(STEP!C2284&lt;&gt;"",STEP!C2284,"")</f>
        <v/>
      </c>
      <c r="D2284" s="409" t="str">
        <f>IF(STEP!D2284&lt;&gt;"",STEP!D2284,"")</f>
        <v/>
      </c>
      <c r="E2284" s="410" t="str">
        <f>IF(STEP!E2284&lt;&gt;"",STEP!E2284,"")</f>
        <v/>
      </c>
      <c r="F2284" s="409" t="str">
        <f>IF(STEP!F2284&lt;&gt;"",STEP!F2284,"")</f>
        <v/>
      </c>
      <c r="G2284" s="508" t="str">
        <f>IF(STEP!C2284&lt;&gt;"",STEP!AD2284,"")</f>
        <v/>
      </c>
      <c r="H2284" s="407" t="str">
        <f>IF(AND(STEP!$G2284="",$J$8&lt;&gt;"ON"),"",IF(月報!AX2284&lt;&gt;"",月報!AX2284,IF(STEP!G2284&lt;&gt;"",STEP!G2284,"")))</f>
        <v/>
      </c>
      <c r="I2284" s="408" t="str">
        <f>IF(AND(STEP!$G2284="",$J$8&lt;&gt;"ON"),"",IF(月報!AZ2284&lt;&gt;"",月報!AZ2284,IF(STEP!H2284&lt;&gt;"",STEP!H2284,"")))</f>
        <v/>
      </c>
      <c r="J2284" s="408" t="str">
        <f>IF(AND(STEP!$G2284="",$J$8&lt;&gt;"ON"),"",IF(月報!BA2284&lt;&gt;"",月報!BA2284,IF(STEP!J2284&lt;&gt;"",STEP!J2284/24,"")))</f>
        <v/>
      </c>
      <c r="K2284" s="421" t="str">
        <f>IF(STEP!X2284&lt;&gt;"",STEP!X2284,"")</f>
        <v/>
      </c>
      <c r="L2284" s="421" t="str">
        <f>IF(STEP!Y2284&lt;&gt;"",STEP!Y2284,"")</f>
        <v/>
      </c>
      <c r="M2284" s="421" t="str">
        <f>IF(STEP!Z2284&lt;&gt;"",STEP!Z2284,"")</f>
        <v/>
      </c>
      <c r="N2284" s="422" t="str">
        <f>IF(STEP!R2284&lt;&gt;"",STEP!R2284,"")</f>
        <v/>
      </c>
      <c r="O2284" s="423" t="str">
        <f>IF(STEP!S2284&lt;&gt;"",STEP!S2284,"")</f>
        <v/>
      </c>
      <c r="P2284" s="316" t="str">
        <f t="shared" si="237"/>
        <v/>
      </c>
      <c r="Q2284" s="336"/>
      <c r="R2284" s="560" t="str">
        <f t="shared" si="238"/>
        <v/>
      </c>
    </row>
    <row r="2285" spans="2:18">
      <c r="B2285" s="517"/>
      <c r="C2285" s="622" t="str">
        <f>IF(STEP!C2285&lt;&gt;"",STEP!C2285,"")</f>
        <v/>
      </c>
      <c r="D2285" s="409" t="str">
        <f>IF(STEP!D2285&lt;&gt;"",STEP!D2285,"")</f>
        <v/>
      </c>
      <c r="E2285" s="410" t="str">
        <f>IF(STEP!E2285&lt;&gt;"",STEP!E2285,"")</f>
        <v/>
      </c>
      <c r="F2285" s="409" t="str">
        <f>IF(STEP!F2285&lt;&gt;"",STEP!F2285,"")</f>
        <v/>
      </c>
      <c r="G2285" s="508" t="str">
        <f>IF(STEP!C2285&lt;&gt;"",STEP!AD2285,"")</f>
        <v/>
      </c>
      <c r="H2285" s="407" t="str">
        <f>IF(AND(STEP!$G2285="",$J$8&lt;&gt;"ON"),"",IF(月報!AX2285&lt;&gt;"",月報!AX2285,IF(STEP!G2285&lt;&gt;"",STEP!G2285,"")))</f>
        <v/>
      </c>
      <c r="I2285" s="408" t="str">
        <f>IF(AND(STEP!$G2285="",$J$8&lt;&gt;"ON"),"",IF(月報!AZ2285&lt;&gt;"",月報!AZ2285,IF(STEP!H2285&lt;&gt;"",STEP!H2285,"")))</f>
        <v/>
      </c>
      <c r="J2285" s="408" t="str">
        <f>IF(AND(STEP!$G2285="",$J$8&lt;&gt;"ON"),"",IF(月報!BA2285&lt;&gt;"",月報!BA2285,IF(STEP!J2285&lt;&gt;"",STEP!J2285/24,"")))</f>
        <v/>
      </c>
      <c r="K2285" s="421" t="str">
        <f>IF(STEP!X2285&lt;&gt;"",STEP!X2285,"")</f>
        <v/>
      </c>
      <c r="L2285" s="421" t="str">
        <f>IF(STEP!Y2285&lt;&gt;"",STEP!Y2285,"")</f>
        <v/>
      </c>
      <c r="M2285" s="421" t="str">
        <f>IF(STEP!Z2285&lt;&gt;"",STEP!Z2285,"")</f>
        <v/>
      </c>
      <c r="N2285" s="422" t="str">
        <f>IF(STEP!R2285&lt;&gt;"",STEP!R2285,"")</f>
        <v/>
      </c>
      <c r="O2285" s="423" t="str">
        <f>IF(STEP!S2285&lt;&gt;"",STEP!S2285,"")</f>
        <v/>
      </c>
      <c r="P2285" s="316" t="str">
        <f t="shared" si="237"/>
        <v/>
      </c>
      <c r="Q2285" s="336"/>
      <c r="R2285" s="560" t="str">
        <f t="shared" si="238"/>
        <v/>
      </c>
    </row>
    <row r="2286" spans="2:18">
      <c r="B2286" s="517"/>
      <c r="C2286" s="622" t="str">
        <f>IF(STEP!C2286&lt;&gt;"",STEP!C2286,"")</f>
        <v/>
      </c>
      <c r="D2286" s="409" t="str">
        <f>IF(STEP!D2286&lt;&gt;"",STEP!D2286,"")</f>
        <v/>
      </c>
      <c r="E2286" s="410" t="str">
        <f>IF(STEP!E2286&lt;&gt;"",STEP!E2286,"")</f>
        <v/>
      </c>
      <c r="F2286" s="409" t="str">
        <f>IF(STEP!F2286&lt;&gt;"",STEP!F2286,"")</f>
        <v/>
      </c>
      <c r="G2286" s="508" t="str">
        <f>IF(STEP!C2286&lt;&gt;"",STEP!AD2286,"")</f>
        <v/>
      </c>
      <c r="H2286" s="407" t="str">
        <f>IF(AND(STEP!$G2286="",$J$8&lt;&gt;"ON"),"",IF(月報!AX2286&lt;&gt;"",月報!AX2286,IF(STEP!G2286&lt;&gt;"",STEP!G2286,"")))</f>
        <v/>
      </c>
      <c r="I2286" s="408" t="str">
        <f>IF(AND(STEP!$G2286="",$J$8&lt;&gt;"ON"),"",IF(月報!AZ2286&lt;&gt;"",月報!AZ2286,IF(STEP!H2286&lt;&gt;"",STEP!H2286,"")))</f>
        <v/>
      </c>
      <c r="J2286" s="408" t="str">
        <f>IF(AND(STEP!$G2286="",$J$8&lt;&gt;"ON"),"",IF(月報!BA2286&lt;&gt;"",月報!BA2286,IF(STEP!J2286&lt;&gt;"",STEP!J2286/24,"")))</f>
        <v/>
      </c>
      <c r="K2286" s="421" t="str">
        <f>IF(STEP!X2286&lt;&gt;"",STEP!X2286,"")</f>
        <v/>
      </c>
      <c r="L2286" s="421" t="str">
        <f>IF(STEP!Y2286&lt;&gt;"",STEP!Y2286,"")</f>
        <v/>
      </c>
      <c r="M2286" s="421" t="str">
        <f>IF(STEP!Z2286&lt;&gt;"",STEP!Z2286,"")</f>
        <v/>
      </c>
      <c r="N2286" s="422" t="str">
        <f>IF(STEP!R2286&lt;&gt;"",STEP!R2286,"")</f>
        <v/>
      </c>
      <c r="O2286" s="423" t="str">
        <f>IF(STEP!S2286&lt;&gt;"",STEP!S2286,"")</f>
        <v/>
      </c>
      <c r="P2286" s="316" t="str">
        <f t="shared" si="237"/>
        <v/>
      </c>
      <c r="Q2286" s="336"/>
      <c r="R2286" s="560" t="str">
        <f t="shared" si="238"/>
        <v/>
      </c>
    </row>
    <row r="2287" spans="2:18">
      <c r="B2287" s="517"/>
      <c r="C2287" s="622" t="str">
        <f>IF(STEP!C2287&lt;&gt;"",STEP!C2287,"")</f>
        <v/>
      </c>
      <c r="D2287" s="409" t="str">
        <f>IF(STEP!D2287&lt;&gt;"",STEP!D2287,"")</f>
        <v/>
      </c>
      <c r="E2287" s="410" t="str">
        <f>IF(STEP!E2287&lt;&gt;"",STEP!E2287,"")</f>
        <v/>
      </c>
      <c r="F2287" s="409" t="str">
        <f>IF(STEP!F2287&lt;&gt;"",STEP!F2287,"")</f>
        <v/>
      </c>
      <c r="G2287" s="508" t="str">
        <f>IF(STEP!C2287&lt;&gt;"",STEP!AD2287,"")</f>
        <v/>
      </c>
      <c r="H2287" s="407" t="str">
        <f>IF(AND(STEP!$G2287="",$J$8&lt;&gt;"ON"),"",IF(月報!AX2287&lt;&gt;"",月報!AX2287,IF(STEP!G2287&lt;&gt;"",STEP!G2287,"")))</f>
        <v/>
      </c>
      <c r="I2287" s="408" t="str">
        <f>IF(AND(STEP!$G2287="",$J$8&lt;&gt;"ON"),"",IF(月報!AZ2287&lt;&gt;"",月報!AZ2287,IF(STEP!H2287&lt;&gt;"",STEP!H2287,"")))</f>
        <v/>
      </c>
      <c r="J2287" s="408" t="str">
        <f>IF(AND(STEP!$G2287="",$J$8&lt;&gt;"ON"),"",IF(月報!BA2287&lt;&gt;"",月報!BA2287,IF(STEP!J2287&lt;&gt;"",STEP!J2287/24,"")))</f>
        <v/>
      </c>
      <c r="K2287" s="421" t="str">
        <f>IF(STEP!X2287&lt;&gt;"",STEP!X2287,"")</f>
        <v/>
      </c>
      <c r="L2287" s="421" t="str">
        <f>IF(STEP!Y2287&lt;&gt;"",STEP!Y2287,"")</f>
        <v/>
      </c>
      <c r="M2287" s="421" t="str">
        <f>IF(STEP!Z2287&lt;&gt;"",STEP!Z2287,"")</f>
        <v/>
      </c>
      <c r="N2287" s="422" t="str">
        <f>IF(STEP!R2287&lt;&gt;"",STEP!R2287,"")</f>
        <v/>
      </c>
      <c r="O2287" s="423" t="str">
        <f>IF(STEP!S2287&lt;&gt;"",STEP!S2287,"")</f>
        <v/>
      </c>
      <c r="P2287" s="316" t="str">
        <f t="shared" si="237"/>
        <v/>
      </c>
      <c r="Q2287" s="336"/>
      <c r="R2287" s="560" t="str">
        <f t="shared" si="238"/>
        <v/>
      </c>
    </row>
    <row r="2288" spans="2:18">
      <c r="B2288" s="517"/>
      <c r="C2288" s="623" t="str">
        <f>IF(STEP!C2288&lt;&gt;"",STEP!C2288,"")</f>
        <v/>
      </c>
      <c r="D2288" s="411" t="str">
        <f>IF(STEP!D2288&lt;&gt;"",STEP!D2288,"")</f>
        <v/>
      </c>
      <c r="E2288" s="412" t="str">
        <f>IF(STEP!E2288&lt;&gt;"",STEP!E2288,"")</f>
        <v/>
      </c>
      <c r="F2288" s="411" t="str">
        <f>IF(STEP!F2288&lt;&gt;"",STEP!F2288,"")</f>
        <v/>
      </c>
      <c r="G2288" s="413" t="str">
        <f>IF(STEP!C2288&lt;&gt;"",STEP!AD2288,"")</f>
        <v/>
      </c>
      <c r="H2288" s="413" t="str">
        <f>IF(AND(STEP!$G2288="",$J$8&lt;&gt;"ON"),"",IF(月報!AX2288&lt;&gt;"",月報!AX2288,IF(STEP!G2288&lt;&gt;"",STEP!G2288,"")))</f>
        <v/>
      </c>
      <c r="I2288" s="414" t="str">
        <f>IF(AND(STEP!$G2288="",$J$8&lt;&gt;"ON"),"",IF(月報!AZ2288&lt;&gt;"",月報!AZ2288,IF(STEP!H2288&lt;&gt;"",STEP!H2288,"")))</f>
        <v/>
      </c>
      <c r="J2288" s="414" t="str">
        <f>IF(AND(STEP!$G2288="",$J$8&lt;&gt;"ON"),"",IF(月報!BA2288&lt;&gt;"",月報!BA2288,IF(STEP!J2288&lt;&gt;"",STEP!J2288/24,"")))</f>
        <v/>
      </c>
      <c r="K2288" s="414" t="str">
        <f>IF(STEP!X2288&lt;&gt;"",STEP!X2288,"")</f>
        <v/>
      </c>
      <c r="L2288" s="414" t="str">
        <f>IF(STEP!Y2288&lt;&gt;"",STEP!Y2288,"")</f>
        <v/>
      </c>
      <c r="M2288" s="414" t="str">
        <f>IF(STEP!Z2288&lt;&gt;"",STEP!Z2288,"")</f>
        <v/>
      </c>
      <c r="N2288" s="424" t="str">
        <f>IF(STEP!R2288&lt;&gt;"",STEP!R2288,"")</f>
        <v/>
      </c>
      <c r="O2288" s="425" t="str">
        <f>IF(STEP!S2288&lt;&gt;"",STEP!S2288,"")</f>
        <v/>
      </c>
      <c r="P2288" s="317" t="str">
        <f t="shared" si="237"/>
        <v/>
      </c>
      <c r="Q2288" s="473"/>
      <c r="R2288" s="561" t="str">
        <f t="shared" si="238"/>
        <v/>
      </c>
    </row>
    <row r="2289" spans="2:18">
      <c r="B2289" s="517"/>
      <c r="C2289" s="624" t="str">
        <f>IF(STEP!C2289&lt;&gt;"",STEP!C2289,"")</f>
        <v/>
      </c>
      <c r="D2289" s="405" t="str">
        <f>IF(STEP!D2289&lt;&gt;"",STEP!D2289,"")</f>
        <v/>
      </c>
      <c r="E2289" s="406" t="str">
        <f>IF(STEP!E2289&lt;&gt;"",STEP!E2289,"")</f>
        <v/>
      </c>
      <c r="F2289" s="405" t="str">
        <f>IF(STEP!F2289&lt;&gt;"",STEP!F2289,"")</f>
        <v/>
      </c>
      <c r="G2289" s="407" t="str">
        <f>IF(STEP!C2289&lt;&gt;"",STEP!AD2289,"")</f>
        <v/>
      </c>
      <c r="H2289" s="407" t="str">
        <f>IF(AND(STEP!$G2289="",$J$8&lt;&gt;"ON"),"",IF(月報!AX2289&lt;&gt;"",月報!AX2289,IF(STEP!G2289&lt;&gt;"",STEP!G2289,"")))</f>
        <v/>
      </c>
      <c r="I2289" s="408" t="str">
        <f>IF(AND(STEP!$G2289="",$J$8&lt;&gt;"ON"),"",IF(月報!AZ2289&lt;&gt;"",月報!AZ2289,IF(STEP!H2289&lt;&gt;"",STEP!H2289,"")))</f>
        <v/>
      </c>
      <c r="J2289" s="408" t="str">
        <f>IF(AND(STEP!$G2289="",$J$8&lt;&gt;"ON"),"",IF(月報!BA2289&lt;&gt;"",月報!BA2289,IF(STEP!J2289&lt;&gt;"",STEP!J2289/24,"")))</f>
        <v/>
      </c>
      <c r="K2289" s="408" t="str">
        <f>IF(STEP!X2289&lt;&gt;"",STEP!X2289,"")</f>
        <v/>
      </c>
      <c r="L2289" s="408" t="str">
        <f>IF(STEP!Y2289&lt;&gt;"",STEP!Y2289,"")</f>
        <v/>
      </c>
      <c r="M2289" s="408" t="str">
        <f>IF(STEP!Z2289&lt;&gt;"",STEP!Z2289,"")</f>
        <v/>
      </c>
      <c r="N2289" s="419" t="str">
        <f>IF(STEP!R2289&lt;&gt;"",STEP!R2289,"")</f>
        <v/>
      </c>
      <c r="O2289" s="420" t="str">
        <f>IF(STEP!S2289&lt;&gt;"",STEP!S2289,"")</f>
        <v/>
      </c>
      <c r="P2289" s="315" t="str">
        <f t="shared" si="237"/>
        <v/>
      </c>
      <c r="Q2289" s="474">
        <f>SUM(P2289:P2295)</f>
        <v>0</v>
      </c>
      <c r="R2289" s="562" t="str">
        <f t="shared" si="238"/>
        <v/>
      </c>
    </row>
    <row r="2290" spans="2:18">
      <c r="B2290" s="517"/>
      <c r="C2290" s="622" t="str">
        <f>IF(STEP!C2290&lt;&gt;"",STEP!C2290,"")</f>
        <v/>
      </c>
      <c r="D2290" s="409" t="str">
        <f>IF(STEP!D2290&lt;&gt;"",STEP!D2290,"")</f>
        <v/>
      </c>
      <c r="E2290" s="410" t="str">
        <f>IF(STEP!E2290&lt;&gt;"",STEP!E2290,"")</f>
        <v/>
      </c>
      <c r="F2290" s="409" t="str">
        <f>IF(STEP!F2290&lt;&gt;"",STEP!F2290,"")</f>
        <v/>
      </c>
      <c r="G2290" s="508" t="str">
        <f>IF(STEP!C2290&lt;&gt;"",STEP!AD2290,"")</f>
        <v/>
      </c>
      <c r="H2290" s="407" t="str">
        <f>IF(AND(STEP!$G2290="",$J$8&lt;&gt;"ON"),"",IF(月報!AX2290&lt;&gt;"",月報!AX2290,IF(STEP!G2290&lt;&gt;"",STEP!G2290,"")))</f>
        <v/>
      </c>
      <c r="I2290" s="408" t="str">
        <f>IF(AND(STEP!$G2290="",$J$8&lt;&gt;"ON"),"",IF(月報!AZ2290&lt;&gt;"",月報!AZ2290,IF(STEP!H2290&lt;&gt;"",STEP!H2290,"")))</f>
        <v/>
      </c>
      <c r="J2290" s="408" t="str">
        <f>IF(AND(STEP!$G2290="",$J$8&lt;&gt;"ON"),"",IF(月報!BA2290&lt;&gt;"",月報!BA2290,IF(STEP!J2290&lt;&gt;"",STEP!J2290/24,"")))</f>
        <v/>
      </c>
      <c r="K2290" s="421" t="str">
        <f>IF(STEP!X2290&lt;&gt;"",STEP!X2290,"")</f>
        <v/>
      </c>
      <c r="L2290" s="421" t="str">
        <f>IF(STEP!Y2290&lt;&gt;"",STEP!Y2290,"")</f>
        <v/>
      </c>
      <c r="M2290" s="421" t="str">
        <f>IF(STEP!Z2290&lt;&gt;"",STEP!Z2290,"")</f>
        <v/>
      </c>
      <c r="N2290" s="422" t="str">
        <f>IF(STEP!R2290&lt;&gt;"",STEP!R2290,"")</f>
        <v/>
      </c>
      <c r="O2290" s="423" t="str">
        <f>IF(STEP!S2290&lt;&gt;"",STEP!S2290,"")</f>
        <v/>
      </c>
      <c r="P2290" s="316" t="str">
        <f t="shared" si="237"/>
        <v/>
      </c>
      <c r="Q2290" s="336"/>
      <c r="R2290" s="560" t="str">
        <f t="shared" si="238"/>
        <v/>
      </c>
    </row>
    <row r="2291" spans="2:18">
      <c r="B2291" s="517"/>
      <c r="C2291" s="622" t="str">
        <f>IF(STEP!C2291&lt;&gt;"",STEP!C2291,"")</f>
        <v/>
      </c>
      <c r="D2291" s="409" t="str">
        <f>IF(STEP!D2291&lt;&gt;"",STEP!D2291,"")</f>
        <v/>
      </c>
      <c r="E2291" s="410" t="str">
        <f>IF(STEP!E2291&lt;&gt;"",STEP!E2291,"")</f>
        <v/>
      </c>
      <c r="F2291" s="409" t="str">
        <f>IF(STEP!F2291&lt;&gt;"",STEP!F2291,"")</f>
        <v/>
      </c>
      <c r="G2291" s="508" t="str">
        <f>IF(STEP!C2291&lt;&gt;"",STEP!AD2291,"")</f>
        <v/>
      </c>
      <c r="H2291" s="407" t="str">
        <f>IF(AND(STEP!$G2291="",$J$8&lt;&gt;"ON"),"",IF(月報!AX2291&lt;&gt;"",月報!AX2291,IF(STEP!G2291&lt;&gt;"",STEP!G2291,"")))</f>
        <v/>
      </c>
      <c r="I2291" s="408" t="str">
        <f>IF(AND(STEP!$G2291="",$J$8&lt;&gt;"ON"),"",IF(月報!AZ2291&lt;&gt;"",月報!AZ2291,IF(STEP!H2291&lt;&gt;"",STEP!H2291,"")))</f>
        <v/>
      </c>
      <c r="J2291" s="408" t="str">
        <f>IF(AND(STEP!$G2291="",$J$8&lt;&gt;"ON"),"",IF(月報!BA2291&lt;&gt;"",月報!BA2291,IF(STEP!J2291&lt;&gt;"",STEP!J2291/24,"")))</f>
        <v/>
      </c>
      <c r="K2291" s="421" t="str">
        <f>IF(STEP!X2291&lt;&gt;"",STEP!X2291,"")</f>
        <v/>
      </c>
      <c r="L2291" s="421" t="str">
        <f>IF(STEP!Y2291&lt;&gt;"",STEP!Y2291,"")</f>
        <v/>
      </c>
      <c r="M2291" s="421" t="str">
        <f>IF(STEP!Z2291&lt;&gt;"",STEP!Z2291,"")</f>
        <v/>
      </c>
      <c r="N2291" s="422" t="str">
        <f>IF(STEP!R2291&lt;&gt;"",STEP!R2291,"")</f>
        <v/>
      </c>
      <c r="O2291" s="423" t="str">
        <f>IF(STEP!S2291&lt;&gt;"",STEP!S2291,"")</f>
        <v/>
      </c>
      <c r="P2291" s="316" t="str">
        <f t="shared" si="237"/>
        <v/>
      </c>
      <c r="Q2291" s="336"/>
      <c r="R2291" s="560" t="str">
        <f t="shared" si="238"/>
        <v/>
      </c>
    </row>
    <row r="2292" spans="2:18">
      <c r="B2292" s="517"/>
      <c r="C2292" s="622" t="str">
        <f>IF(STEP!C2292&lt;&gt;"",STEP!C2292,"")</f>
        <v/>
      </c>
      <c r="D2292" s="409" t="str">
        <f>IF(STEP!D2292&lt;&gt;"",STEP!D2292,"")</f>
        <v/>
      </c>
      <c r="E2292" s="410" t="str">
        <f>IF(STEP!E2292&lt;&gt;"",STEP!E2292,"")</f>
        <v/>
      </c>
      <c r="F2292" s="409" t="str">
        <f>IF(STEP!F2292&lt;&gt;"",STEP!F2292,"")</f>
        <v/>
      </c>
      <c r="G2292" s="508" t="str">
        <f>IF(STEP!C2292&lt;&gt;"",STEP!AD2292,"")</f>
        <v/>
      </c>
      <c r="H2292" s="407" t="str">
        <f>IF(AND(STEP!$G2292="",$J$8&lt;&gt;"ON"),"",IF(月報!AX2292&lt;&gt;"",月報!AX2292,IF(STEP!G2292&lt;&gt;"",STEP!G2292,"")))</f>
        <v/>
      </c>
      <c r="I2292" s="408" t="str">
        <f>IF(AND(STEP!$G2292="",$J$8&lt;&gt;"ON"),"",IF(月報!AZ2292&lt;&gt;"",月報!AZ2292,IF(STEP!H2292&lt;&gt;"",STEP!H2292,"")))</f>
        <v/>
      </c>
      <c r="J2292" s="408" t="str">
        <f>IF(AND(STEP!$G2292="",$J$8&lt;&gt;"ON"),"",IF(月報!BA2292&lt;&gt;"",月報!BA2292,IF(STEP!J2292&lt;&gt;"",STEP!J2292/24,"")))</f>
        <v/>
      </c>
      <c r="K2292" s="421" t="str">
        <f>IF(STEP!X2292&lt;&gt;"",STEP!X2292,"")</f>
        <v/>
      </c>
      <c r="L2292" s="421" t="str">
        <f>IF(STEP!Y2292&lt;&gt;"",STEP!Y2292,"")</f>
        <v/>
      </c>
      <c r="M2292" s="421" t="str">
        <f>IF(STEP!Z2292&lt;&gt;"",STEP!Z2292,"")</f>
        <v/>
      </c>
      <c r="N2292" s="422" t="str">
        <f>IF(STEP!R2292&lt;&gt;"",STEP!R2292,"")</f>
        <v/>
      </c>
      <c r="O2292" s="423" t="str">
        <f>IF(STEP!S2292&lt;&gt;"",STEP!S2292,"")</f>
        <v/>
      </c>
      <c r="P2292" s="316" t="str">
        <f t="shared" si="237"/>
        <v/>
      </c>
      <c r="Q2292" s="336"/>
      <c r="R2292" s="560" t="str">
        <f t="shared" si="238"/>
        <v/>
      </c>
    </row>
    <row r="2293" spans="2:18">
      <c r="B2293" s="517"/>
      <c r="C2293" s="622" t="str">
        <f>IF(STEP!C2293&lt;&gt;"",STEP!C2293,"")</f>
        <v/>
      </c>
      <c r="D2293" s="409" t="str">
        <f>IF(STEP!D2293&lt;&gt;"",STEP!D2293,"")</f>
        <v/>
      </c>
      <c r="E2293" s="410" t="str">
        <f>IF(STEP!E2293&lt;&gt;"",STEP!E2293,"")</f>
        <v/>
      </c>
      <c r="F2293" s="409" t="str">
        <f>IF(STEP!F2293&lt;&gt;"",STEP!F2293,"")</f>
        <v/>
      </c>
      <c r="G2293" s="508" t="str">
        <f>IF(STEP!C2293&lt;&gt;"",STEP!AD2293,"")</f>
        <v/>
      </c>
      <c r="H2293" s="407" t="str">
        <f>IF(AND(STEP!$G2293="",$J$8&lt;&gt;"ON"),"",IF(月報!AX2293&lt;&gt;"",月報!AX2293,IF(STEP!G2293&lt;&gt;"",STEP!G2293,"")))</f>
        <v/>
      </c>
      <c r="I2293" s="408" t="str">
        <f>IF(AND(STEP!$G2293="",$J$8&lt;&gt;"ON"),"",IF(月報!AZ2293&lt;&gt;"",月報!AZ2293,IF(STEP!H2293&lt;&gt;"",STEP!H2293,"")))</f>
        <v/>
      </c>
      <c r="J2293" s="408" t="str">
        <f>IF(AND(STEP!$G2293="",$J$8&lt;&gt;"ON"),"",IF(月報!BA2293&lt;&gt;"",月報!BA2293,IF(STEP!J2293&lt;&gt;"",STEP!J2293/24,"")))</f>
        <v/>
      </c>
      <c r="K2293" s="421" t="str">
        <f>IF(STEP!X2293&lt;&gt;"",STEP!X2293,"")</f>
        <v/>
      </c>
      <c r="L2293" s="421" t="str">
        <f>IF(STEP!Y2293&lt;&gt;"",STEP!Y2293,"")</f>
        <v/>
      </c>
      <c r="M2293" s="421" t="str">
        <f>IF(STEP!Z2293&lt;&gt;"",STEP!Z2293,"")</f>
        <v/>
      </c>
      <c r="N2293" s="422" t="str">
        <f>IF(STEP!R2293&lt;&gt;"",STEP!R2293,"")</f>
        <v/>
      </c>
      <c r="O2293" s="423" t="str">
        <f>IF(STEP!S2293&lt;&gt;"",STEP!S2293,"")</f>
        <v/>
      </c>
      <c r="P2293" s="316" t="str">
        <f t="shared" si="237"/>
        <v/>
      </c>
      <c r="Q2293" s="336"/>
      <c r="R2293" s="560" t="str">
        <f t="shared" si="238"/>
        <v/>
      </c>
    </row>
    <row r="2294" spans="2:18">
      <c r="B2294" s="517"/>
      <c r="C2294" s="622" t="str">
        <f>IF(STEP!C2294&lt;&gt;"",STEP!C2294,"")</f>
        <v/>
      </c>
      <c r="D2294" s="409" t="str">
        <f>IF(STEP!D2294&lt;&gt;"",STEP!D2294,"")</f>
        <v/>
      </c>
      <c r="E2294" s="410" t="str">
        <f>IF(STEP!E2294&lt;&gt;"",STEP!E2294,"")</f>
        <v/>
      </c>
      <c r="F2294" s="409" t="str">
        <f>IF(STEP!F2294&lt;&gt;"",STEP!F2294,"")</f>
        <v/>
      </c>
      <c r="G2294" s="508" t="str">
        <f>IF(STEP!C2294&lt;&gt;"",STEP!AD2294,"")</f>
        <v/>
      </c>
      <c r="H2294" s="407" t="str">
        <f>IF(AND(STEP!$G2294="",$J$8&lt;&gt;"ON"),"",IF(月報!AX2294&lt;&gt;"",月報!AX2294,IF(STEP!G2294&lt;&gt;"",STEP!G2294,"")))</f>
        <v/>
      </c>
      <c r="I2294" s="408" t="str">
        <f>IF(AND(STEP!$G2294="",$J$8&lt;&gt;"ON"),"",IF(月報!AZ2294&lt;&gt;"",月報!AZ2294,IF(STEP!H2294&lt;&gt;"",STEP!H2294,"")))</f>
        <v/>
      </c>
      <c r="J2294" s="408" t="str">
        <f>IF(AND(STEP!$G2294="",$J$8&lt;&gt;"ON"),"",IF(月報!BA2294&lt;&gt;"",月報!BA2294,IF(STEP!J2294&lt;&gt;"",STEP!J2294/24,"")))</f>
        <v/>
      </c>
      <c r="K2294" s="421" t="str">
        <f>IF(STEP!X2294&lt;&gt;"",STEP!X2294,"")</f>
        <v/>
      </c>
      <c r="L2294" s="421" t="str">
        <f>IF(STEP!Y2294&lt;&gt;"",STEP!Y2294,"")</f>
        <v/>
      </c>
      <c r="M2294" s="421" t="str">
        <f>IF(STEP!Z2294&lt;&gt;"",STEP!Z2294,"")</f>
        <v/>
      </c>
      <c r="N2294" s="422" t="str">
        <f>IF(STEP!R2294&lt;&gt;"",STEP!R2294,"")</f>
        <v/>
      </c>
      <c r="O2294" s="423" t="str">
        <f>IF(STEP!S2294&lt;&gt;"",STEP!S2294,"")</f>
        <v/>
      </c>
      <c r="P2294" s="316" t="str">
        <f t="shared" si="237"/>
        <v/>
      </c>
      <c r="Q2294" s="336"/>
      <c r="R2294" s="560" t="str">
        <f t="shared" si="238"/>
        <v/>
      </c>
    </row>
    <row r="2295" spans="2:18" ht="13.8" thickBot="1">
      <c r="B2295" s="518"/>
      <c r="C2295" s="625" t="str">
        <f>IF(STEP!C2295&lt;&gt;"",STEP!C2295,"")</f>
        <v/>
      </c>
      <c r="D2295" s="415" t="str">
        <f>IF(STEP!D2295&lt;&gt;"",STEP!D2295,"")</f>
        <v/>
      </c>
      <c r="E2295" s="416" t="str">
        <f>IF(STEP!E2295&lt;&gt;"",STEP!E2295,"")</f>
        <v/>
      </c>
      <c r="F2295" s="415" t="str">
        <f>IF(STEP!F2295&lt;&gt;"",STEP!F2295,"")</f>
        <v/>
      </c>
      <c r="G2295" s="417" t="str">
        <f>IF(STEP!C2295&lt;&gt;"",STEP!AD2295,"")</f>
        <v/>
      </c>
      <c r="H2295" s="417" t="str">
        <f>IF(AND(STEP!$G2295="",$J$8&lt;&gt;"ON"),"",IF(月報!AX2295&lt;&gt;"",月報!AX2295,IF(STEP!G2295&lt;&gt;"",STEP!G2295,"")))</f>
        <v/>
      </c>
      <c r="I2295" s="418" t="str">
        <f>IF(AND(STEP!$G2295="",$J$8&lt;&gt;"ON"),"",IF(月報!AZ2295&lt;&gt;"",月報!AZ2295,IF(STEP!H2295&lt;&gt;"",STEP!H2295,"")))</f>
        <v/>
      </c>
      <c r="J2295" s="418" t="str">
        <f>IF(AND(STEP!$G2295="",$J$8&lt;&gt;"ON"),"",IF(月報!BA2295&lt;&gt;"",月報!BA2295,IF(STEP!J2295&lt;&gt;"",STEP!J2295/24,"")))</f>
        <v/>
      </c>
      <c r="K2295" s="418" t="str">
        <f>IF(STEP!X2295&lt;&gt;"",STEP!X2295,"")</f>
        <v/>
      </c>
      <c r="L2295" s="418" t="str">
        <f>IF(STEP!Y2295&lt;&gt;"",STEP!Y2295,"")</f>
        <v/>
      </c>
      <c r="M2295" s="418" t="str">
        <f>IF(STEP!Z2295&lt;&gt;"",STEP!Z2295,"")</f>
        <v/>
      </c>
      <c r="N2295" s="426" t="str">
        <f>IF(STEP!R2295&lt;&gt;"",STEP!R2295,"")</f>
        <v/>
      </c>
      <c r="O2295" s="427" t="str">
        <f>IF(STEP!S2295&lt;&gt;"",STEP!S2295,"")</f>
        <v/>
      </c>
      <c r="P2295" s="318" t="str">
        <f t="shared" si="237"/>
        <v/>
      </c>
      <c r="Q2295" s="338"/>
      <c r="R2295" s="563" t="str">
        <f t="shared" si="238"/>
        <v/>
      </c>
    </row>
    <row r="2296" spans="2:18">
      <c r="B2296" s="516" t="s">
        <v>416</v>
      </c>
      <c r="C2296" s="626"/>
      <c r="D2296" s="324"/>
      <c r="E2296" s="325"/>
      <c r="F2296" s="578" t="s">
        <v>465</v>
      </c>
      <c r="G2296" s="320"/>
      <c r="H2296" s="320"/>
      <c r="I2296" s="326"/>
      <c r="J2296" s="326"/>
      <c r="K2296" s="326"/>
      <c r="L2296" s="326"/>
      <c r="M2296" s="326"/>
      <c r="N2296" s="327"/>
      <c r="O2296" s="328"/>
      <c r="P2296" s="335"/>
      <c r="Q2296" s="336"/>
      <c r="R2296" s="564" t="str">
        <f t="shared" si="238"/>
        <v/>
      </c>
    </row>
    <row r="2297" spans="2:18">
      <c r="B2297" s="516"/>
      <c r="C2297" s="626"/>
      <c r="D2297" s="324"/>
      <c r="E2297" s="325"/>
      <c r="F2297" s="324"/>
      <c r="G2297" s="320"/>
      <c r="H2297" s="320"/>
      <c r="I2297" s="326"/>
      <c r="J2297" s="326"/>
      <c r="K2297" s="326"/>
      <c r="L2297" s="326"/>
      <c r="M2297" s="326"/>
      <c r="N2297" s="327"/>
      <c r="O2297" s="328"/>
      <c r="P2297" s="335"/>
      <c r="Q2297" s="336"/>
      <c r="R2297" s="564" t="str">
        <f t="shared" si="238"/>
        <v/>
      </c>
    </row>
    <row r="2298" spans="2:18">
      <c r="B2298" s="516"/>
      <c r="C2298" s="626"/>
      <c r="D2298" s="324"/>
      <c r="E2298" s="325"/>
      <c r="F2298" s="324"/>
      <c r="G2298" s="320"/>
      <c r="H2298" s="320"/>
      <c r="I2298" s="326"/>
      <c r="J2298" s="326"/>
      <c r="K2298" s="326"/>
      <c r="L2298" s="326"/>
      <c r="M2298" s="326"/>
      <c r="N2298" s="327"/>
      <c r="O2298" s="328"/>
      <c r="P2298" s="335"/>
      <c r="Q2298" s="336"/>
      <c r="R2298" s="564" t="str">
        <f t="shared" si="238"/>
        <v/>
      </c>
    </row>
    <row r="2299" spans="2:18">
      <c r="B2299" s="516"/>
      <c r="C2299" s="626"/>
      <c r="D2299" s="324"/>
      <c r="E2299" s="325"/>
      <c r="F2299" s="324"/>
      <c r="G2299" s="320"/>
      <c r="H2299" s="320"/>
      <c r="I2299" s="326"/>
      <c r="J2299" s="326"/>
      <c r="K2299" s="326"/>
      <c r="L2299" s="326"/>
      <c r="M2299" s="326"/>
      <c r="N2299" s="327"/>
      <c r="O2299" s="328"/>
      <c r="P2299" s="335"/>
      <c r="Q2299" s="336"/>
      <c r="R2299" s="564" t="str">
        <f t="shared" si="238"/>
        <v/>
      </c>
    </row>
    <row r="2300" spans="2:18">
      <c r="B2300" s="516"/>
      <c r="C2300" s="626"/>
      <c r="D2300" s="324"/>
      <c r="E2300" s="325"/>
      <c r="F2300" s="324"/>
      <c r="G2300" s="320"/>
      <c r="H2300" s="320"/>
      <c r="I2300" s="326"/>
      <c r="J2300" s="326"/>
      <c r="K2300" s="326"/>
      <c r="L2300" s="326"/>
      <c r="M2300" s="326"/>
      <c r="N2300" s="327"/>
      <c r="O2300" s="328"/>
      <c r="P2300" s="335"/>
      <c r="Q2300" s="336"/>
      <c r="R2300" s="564" t="str">
        <f t="shared" si="238"/>
        <v/>
      </c>
    </row>
    <row r="2301" spans="2:18">
      <c r="B2301" s="516"/>
      <c r="C2301" s="626"/>
      <c r="D2301" s="324"/>
      <c r="E2301" s="325"/>
      <c r="F2301" s="324"/>
      <c r="G2301" s="320"/>
      <c r="H2301" s="320"/>
      <c r="I2301" s="326"/>
      <c r="J2301" s="326"/>
      <c r="K2301" s="326"/>
      <c r="L2301" s="326"/>
      <c r="M2301" s="326"/>
      <c r="N2301" s="327"/>
      <c r="O2301" s="328"/>
      <c r="P2301" s="335"/>
      <c r="Q2301" s="336"/>
      <c r="R2301" s="564" t="str">
        <f t="shared" si="238"/>
        <v/>
      </c>
    </row>
    <row r="2302" spans="2:18">
      <c r="B2302" s="516"/>
      <c r="C2302" s="626"/>
      <c r="D2302" s="324"/>
      <c r="E2302" s="325"/>
      <c r="F2302" s="324"/>
      <c r="G2302" s="320"/>
      <c r="H2302" s="320"/>
      <c r="I2302" s="326"/>
      <c r="J2302" s="326"/>
      <c r="K2302" s="326"/>
      <c r="L2302" s="326"/>
      <c r="M2302" s="326"/>
      <c r="N2302" s="327"/>
      <c r="O2302" s="328"/>
      <c r="P2302" s="335"/>
      <c r="Q2302" s="336"/>
      <c r="R2302" s="564" t="str">
        <f t="shared" si="238"/>
        <v/>
      </c>
    </row>
    <row r="2303" spans="2:18">
      <c r="B2303" s="516"/>
      <c r="C2303" s="626"/>
      <c r="D2303" s="324"/>
      <c r="E2303" s="325"/>
      <c r="F2303" s="324"/>
      <c r="G2303" s="320"/>
      <c r="H2303" s="320"/>
      <c r="I2303" s="326"/>
      <c r="J2303" s="326"/>
      <c r="K2303" s="326"/>
      <c r="L2303" s="326"/>
      <c r="M2303" s="326"/>
      <c r="N2303" s="327"/>
      <c r="O2303" s="328"/>
      <c r="P2303" s="335"/>
      <c r="Q2303" s="336"/>
      <c r="R2303" s="564" t="str">
        <f t="shared" si="238"/>
        <v/>
      </c>
    </row>
    <row r="2304" spans="2:18">
      <c r="B2304" s="516"/>
      <c r="C2304" s="626"/>
      <c r="D2304" s="324"/>
      <c r="E2304" s="325"/>
      <c r="F2304" s="324"/>
      <c r="G2304" s="320"/>
      <c r="H2304" s="320"/>
      <c r="I2304" s="326"/>
      <c r="J2304" s="326"/>
      <c r="K2304" s="326"/>
      <c r="L2304" s="326"/>
      <c r="M2304" s="326"/>
      <c r="N2304" s="327"/>
      <c r="O2304" s="328"/>
      <c r="P2304" s="335"/>
      <c r="Q2304" s="336"/>
      <c r="R2304" s="564" t="str">
        <f t="shared" si="238"/>
        <v/>
      </c>
    </row>
    <row r="2305" spans="2:18" ht="13.8" thickBot="1">
      <c r="B2305" s="519"/>
      <c r="C2305" s="627"/>
      <c r="D2305" s="330"/>
      <c r="E2305" s="331"/>
      <c r="F2305" s="330"/>
      <c r="G2305" s="322"/>
      <c r="H2305" s="322"/>
      <c r="I2305" s="332"/>
      <c r="J2305" s="332"/>
      <c r="K2305" s="332"/>
      <c r="L2305" s="332"/>
      <c r="M2305" s="332"/>
      <c r="N2305" s="333"/>
      <c r="O2305" s="334"/>
      <c r="P2305" s="337"/>
      <c r="Q2305" s="338"/>
      <c r="R2305" s="565" t="str">
        <f t="shared" si="238"/>
        <v/>
      </c>
    </row>
    <row r="2306" spans="2:18">
      <c r="B2306" s="522">
        <f>B2261+1</f>
        <v>52</v>
      </c>
      <c r="C2306" s="624" t="str">
        <f>IF(STEP!C2306&lt;&gt;"",STEP!C2306,"")</f>
        <v/>
      </c>
      <c r="D2306" s="405" t="str">
        <f>IF(STEP!D2306&lt;&gt;"",STEP!D2306,"")</f>
        <v/>
      </c>
      <c r="E2306" s="406" t="str">
        <f>IF(STEP!E2306&lt;&gt;"",STEP!E2306,"")</f>
        <v/>
      </c>
      <c r="F2306" s="405" t="str">
        <f>IF(STEP!F2306&lt;&gt;"",STEP!F2306,"")</f>
        <v/>
      </c>
      <c r="G2306" s="407" t="str">
        <f>IF(STEP!C2306&lt;&gt;"",STEP!AD2306,"")</f>
        <v/>
      </c>
      <c r="H2306" s="407" t="str">
        <f>IF(AND(STEP!$G2306="",$J$8&lt;&gt;"ON"),"",IF(月報!AX2306&lt;&gt;"",月報!AX2306,IF(STEP!G2306&lt;&gt;"",STEP!G2306,"")))</f>
        <v/>
      </c>
      <c r="I2306" s="408" t="str">
        <f>IF(AND(STEP!$G2306="",$J$8&lt;&gt;"ON"),"",IF(月報!AZ2306&lt;&gt;"",月報!AZ2306,IF(STEP!H2306&lt;&gt;"",STEP!H2306,"")))</f>
        <v/>
      </c>
      <c r="J2306" s="408" t="str">
        <f>IF(AND(STEP!$G2306="",$J$8&lt;&gt;"ON"),"",IF(月報!BA2306&lt;&gt;"",月報!BA2306,IF(STEP!J2306&lt;&gt;"",STEP!J2306/24,"")))</f>
        <v/>
      </c>
      <c r="K2306" s="408" t="str">
        <f>IF(STEP!X2306&lt;&gt;"",STEP!X2306,"")</f>
        <v/>
      </c>
      <c r="L2306" s="408" t="str">
        <f>IF(STEP!Y2306&lt;&gt;"",STEP!Y2306,"")</f>
        <v/>
      </c>
      <c r="M2306" s="408" t="str">
        <f>IF(STEP!Z2306&lt;&gt;"",STEP!Z2306,"")</f>
        <v/>
      </c>
      <c r="N2306" s="419" t="str">
        <f>IF(STEP!R2306&lt;&gt;"",STEP!R2306,"")</f>
        <v/>
      </c>
      <c r="O2306" s="420" t="str">
        <f>IF(STEP!S2306&lt;&gt;"",STEP!S2306,"")</f>
        <v/>
      </c>
      <c r="P2306" s="315" t="str">
        <f t="shared" ref="P2306:P2340" si="239">IF(J2306&lt;&gt;"",J2306,"")</f>
        <v/>
      </c>
      <c r="Q2306" s="472">
        <f>SUM(P2306:P2312)</f>
        <v>0</v>
      </c>
      <c r="R2306" s="559" t="str">
        <f>IF(C2306&lt;&gt;"",VLOOKUP(C2306,設定シート!$D$10:$L$109,9,FALSE),"")</f>
        <v/>
      </c>
    </row>
    <row r="2307" spans="2:18">
      <c r="B2307" s="517"/>
      <c r="C2307" s="622" t="str">
        <f>IF(STEP!C2307&lt;&gt;"",STEP!C2307,"")</f>
        <v/>
      </c>
      <c r="D2307" s="409" t="str">
        <f>IF(STEP!D2307&lt;&gt;"",STEP!D2307,"")</f>
        <v/>
      </c>
      <c r="E2307" s="410" t="str">
        <f>IF(STEP!E2307&lt;&gt;"",STEP!E2307,"")</f>
        <v/>
      </c>
      <c r="F2307" s="409" t="str">
        <f>IF(STEP!F2307&lt;&gt;"",STEP!F2307,"")</f>
        <v/>
      </c>
      <c r="G2307" s="508" t="str">
        <f>IF(STEP!C2307&lt;&gt;"",STEP!AD2307,"")</f>
        <v/>
      </c>
      <c r="H2307" s="407" t="str">
        <f>IF(AND(STEP!$G2307="",$J$8&lt;&gt;"ON"),"",IF(月報!AX2307&lt;&gt;"",月報!AX2307,IF(STEP!G2307&lt;&gt;"",STEP!G2307,"")))</f>
        <v/>
      </c>
      <c r="I2307" s="408" t="str">
        <f>IF(AND(STEP!$G2307="",$J$8&lt;&gt;"ON"),"",IF(月報!AZ2307&lt;&gt;"",月報!AZ2307,IF(STEP!H2307&lt;&gt;"",STEP!H2307,"")))</f>
        <v/>
      </c>
      <c r="J2307" s="408" t="str">
        <f>IF(AND(STEP!$G2307="",$J$8&lt;&gt;"ON"),"",IF(月報!BA2307&lt;&gt;"",月報!BA2307,IF(STEP!J2307&lt;&gt;"",STEP!J2307/24,"")))</f>
        <v/>
      </c>
      <c r="K2307" s="421" t="str">
        <f>IF(STEP!X2307&lt;&gt;"",STEP!X2307,"")</f>
        <v/>
      </c>
      <c r="L2307" s="421" t="str">
        <f>IF(STEP!Y2307&lt;&gt;"",STEP!Y2307,"")</f>
        <v/>
      </c>
      <c r="M2307" s="421" t="str">
        <f>IF(STEP!Z2307&lt;&gt;"",STEP!Z2307,"")</f>
        <v/>
      </c>
      <c r="N2307" s="422" t="str">
        <f>IF(STEP!R2307&lt;&gt;"",STEP!R2307,"")</f>
        <v/>
      </c>
      <c r="O2307" s="423" t="str">
        <f>IF(STEP!S2307&lt;&gt;"",STEP!S2307,"")</f>
        <v/>
      </c>
      <c r="P2307" s="316" t="str">
        <f t="shared" si="239"/>
        <v/>
      </c>
      <c r="Q2307" s="336"/>
      <c r="R2307" s="560" t="str">
        <f t="shared" si="238"/>
        <v/>
      </c>
    </row>
    <row r="2308" spans="2:18">
      <c r="B2308" s="517"/>
      <c r="C2308" s="622" t="str">
        <f>IF(STEP!C2308&lt;&gt;"",STEP!C2308,"")</f>
        <v/>
      </c>
      <c r="D2308" s="409" t="str">
        <f>IF(STEP!D2308&lt;&gt;"",STEP!D2308,"")</f>
        <v/>
      </c>
      <c r="E2308" s="410" t="str">
        <f>IF(STEP!E2308&lt;&gt;"",STEP!E2308,"")</f>
        <v/>
      </c>
      <c r="F2308" s="409" t="str">
        <f>IF(STEP!F2308&lt;&gt;"",STEP!F2308,"")</f>
        <v/>
      </c>
      <c r="G2308" s="508" t="str">
        <f>IF(STEP!C2308&lt;&gt;"",STEP!AD2308,"")</f>
        <v/>
      </c>
      <c r="H2308" s="407" t="str">
        <f>IF(AND(STEP!$G2308="",$J$8&lt;&gt;"ON"),"",IF(月報!AX2308&lt;&gt;"",月報!AX2308,IF(STEP!G2308&lt;&gt;"",STEP!G2308,"")))</f>
        <v/>
      </c>
      <c r="I2308" s="408" t="str">
        <f>IF(AND(STEP!$G2308="",$J$8&lt;&gt;"ON"),"",IF(月報!AZ2308&lt;&gt;"",月報!AZ2308,IF(STEP!H2308&lt;&gt;"",STEP!H2308,"")))</f>
        <v/>
      </c>
      <c r="J2308" s="408" t="str">
        <f>IF(AND(STEP!$G2308="",$J$8&lt;&gt;"ON"),"",IF(月報!BA2308&lt;&gt;"",月報!BA2308,IF(STEP!J2308&lt;&gt;"",STEP!J2308/24,"")))</f>
        <v/>
      </c>
      <c r="K2308" s="421" t="str">
        <f>IF(STEP!X2308&lt;&gt;"",STEP!X2308,"")</f>
        <v/>
      </c>
      <c r="L2308" s="421" t="str">
        <f>IF(STEP!Y2308&lt;&gt;"",STEP!Y2308,"")</f>
        <v/>
      </c>
      <c r="M2308" s="421" t="str">
        <f>IF(STEP!Z2308&lt;&gt;"",STEP!Z2308,"")</f>
        <v/>
      </c>
      <c r="N2308" s="422" t="str">
        <f>IF(STEP!R2308&lt;&gt;"",STEP!R2308,"")</f>
        <v/>
      </c>
      <c r="O2308" s="423" t="str">
        <f>IF(STEP!S2308&lt;&gt;"",STEP!S2308,"")</f>
        <v/>
      </c>
      <c r="P2308" s="316" t="str">
        <f t="shared" si="239"/>
        <v/>
      </c>
      <c r="Q2308" s="336"/>
      <c r="R2308" s="560" t="str">
        <f t="shared" si="238"/>
        <v/>
      </c>
    </row>
    <row r="2309" spans="2:18">
      <c r="B2309" s="517"/>
      <c r="C2309" s="622" t="str">
        <f>IF(STEP!C2309&lt;&gt;"",STEP!C2309,"")</f>
        <v/>
      </c>
      <c r="D2309" s="409" t="str">
        <f>IF(STEP!D2309&lt;&gt;"",STEP!D2309,"")</f>
        <v/>
      </c>
      <c r="E2309" s="410" t="str">
        <f>IF(STEP!E2309&lt;&gt;"",STEP!E2309,"")</f>
        <v/>
      </c>
      <c r="F2309" s="409" t="str">
        <f>IF(STEP!F2309&lt;&gt;"",STEP!F2309,"")</f>
        <v/>
      </c>
      <c r="G2309" s="508" t="str">
        <f>IF(STEP!C2309&lt;&gt;"",STEP!AD2309,"")</f>
        <v/>
      </c>
      <c r="H2309" s="407" t="str">
        <f>IF(AND(STEP!$G2309="",$J$8&lt;&gt;"ON"),"",IF(月報!AX2309&lt;&gt;"",月報!AX2309,IF(STEP!G2309&lt;&gt;"",STEP!G2309,"")))</f>
        <v/>
      </c>
      <c r="I2309" s="408" t="str">
        <f>IF(AND(STEP!$G2309="",$J$8&lt;&gt;"ON"),"",IF(月報!AZ2309&lt;&gt;"",月報!AZ2309,IF(STEP!H2309&lt;&gt;"",STEP!H2309,"")))</f>
        <v/>
      </c>
      <c r="J2309" s="408" t="str">
        <f>IF(AND(STEP!$G2309="",$J$8&lt;&gt;"ON"),"",IF(月報!BA2309&lt;&gt;"",月報!BA2309,IF(STEP!J2309&lt;&gt;"",STEP!J2309/24,"")))</f>
        <v/>
      </c>
      <c r="K2309" s="421" t="str">
        <f>IF(STEP!X2309&lt;&gt;"",STEP!X2309,"")</f>
        <v/>
      </c>
      <c r="L2309" s="421" t="str">
        <f>IF(STEP!Y2309&lt;&gt;"",STEP!Y2309,"")</f>
        <v/>
      </c>
      <c r="M2309" s="421" t="str">
        <f>IF(STEP!Z2309&lt;&gt;"",STEP!Z2309,"")</f>
        <v/>
      </c>
      <c r="N2309" s="422" t="str">
        <f>IF(STEP!R2309&lt;&gt;"",STEP!R2309,"")</f>
        <v/>
      </c>
      <c r="O2309" s="423" t="str">
        <f>IF(STEP!S2309&lt;&gt;"",STEP!S2309,"")</f>
        <v/>
      </c>
      <c r="P2309" s="316" t="str">
        <f t="shared" si="239"/>
        <v/>
      </c>
      <c r="Q2309" s="336"/>
      <c r="R2309" s="560" t="str">
        <f t="shared" si="238"/>
        <v/>
      </c>
    </row>
    <row r="2310" spans="2:18">
      <c r="B2310" s="517"/>
      <c r="C2310" s="622" t="str">
        <f>IF(STEP!C2310&lt;&gt;"",STEP!C2310,"")</f>
        <v/>
      </c>
      <c r="D2310" s="409" t="str">
        <f>IF(STEP!D2310&lt;&gt;"",STEP!D2310,"")</f>
        <v/>
      </c>
      <c r="E2310" s="410" t="str">
        <f>IF(STEP!E2310&lt;&gt;"",STEP!E2310,"")</f>
        <v/>
      </c>
      <c r="F2310" s="409" t="str">
        <f>IF(STEP!F2310&lt;&gt;"",STEP!F2310,"")</f>
        <v/>
      </c>
      <c r="G2310" s="508" t="str">
        <f>IF(STEP!C2310&lt;&gt;"",STEP!AD2310,"")</f>
        <v/>
      </c>
      <c r="H2310" s="407" t="str">
        <f>IF(AND(STEP!$G2310="",$J$8&lt;&gt;"ON"),"",IF(月報!AX2310&lt;&gt;"",月報!AX2310,IF(STEP!G2310&lt;&gt;"",STEP!G2310,"")))</f>
        <v/>
      </c>
      <c r="I2310" s="408" t="str">
        <f>IF(AND(STEP!$G2310="",$J$8&lt;&gt;"ON"),"",IF(月報!AZ2310&lt;&gt;"",月報!AZ2310,IF(STEP!H2310&lt;&gt;"",STEP!H2310,"")))</f>
        <v/>
      </c>
      <c r="J2310" s="408" t="str">
        <f>IF(AND(STEP!$G2310="",$J$8&lt;&gt;"ON"),"",IF(月報!BA2310&lt;&gt;"",月報!BA2310,IF(STEP!J2310&lt;&gt;"",STEP!J2310/24,"")))</f>
        <v/>
      </c>
      <c r="K2310" s="421" t="str">
        <f>IF(STEP!X2310&lt;&gt;"",STEP!X2310,"")</f>
        <v/>
      </c>
      <c r="L2310" s="421" t="str">
        <f>IF(STEP!Y2310&lt;&gt;"",STEP!Y2310,"")</f>
        <v/>
      </c>
      <c r="M2310" s="421" t="str">
        <f>IF(STEP!Z2310&lt;&gt;"",STEP!Z2310,"")</f>
        <v/>
      </c>
      <c r="N2310" s="422" t="str">
        <f>IF(STEP!R2310&lt;&gt;"",STEP!R2310,"")</f>
        <v/>
      </c>
      <c r="O2310" s="423" t="str">
        <f>IF(STEP!S2310&lt;&gt;"",STEP!S2310,"")</f>
        <v/>
      </c>
      <c r="P2310" s="316" t="str">
        <f t="shared" si="239"/>
        <v/>
      </c>
      <c r="Q2310" s="336"/>
      <c r="R2310" s="560" t="str">
        <f t="shared" si="238"/>
        <v/>
      </c>
    </row>
    <row r="2311" spans="2:18">
      <c r="B2311" s="517"/>
      <c r="C2311" s="622" t="str">
        <f>IF(STEP!C2311&lt;&gt;"",STEP!C2311,"")</f>
        <v/>
      </c>
      <c r="D2311" s="409" t="str">
        <f>IF(STEP!D2311&lt;&gt;"",STEP!D2311,"")</f>
        <v/>
      </c>
      <c r="E2311" s="410" t="str">
        <f>IF(STEP!E2311&lt;&gt;"",STEP!E2311,"")</f>
        <v/>
      </c>
      <c r="F2311" s="409" t="str">
        <f>IF(STEP!F2311&lt;&gt;"",STEP!F2311,"")</f>
        <v/>
      </c>
      <c r="G2311" s="508" t="str">
        <f>IF(STEP!C2311&lt;&gt;"",STEP!AD2311,"")</f>
        <v/>
      </c>
      <c r="H2311" s="407" t="str">
        <f>IF(AND(STEP!$G2311="",$J$8&lt;&gt;"ON"),"",IF(月報!AX2311&lt;&gt;"",月報!AX2311,IF(STEP!G2311&lt;&gt;"",STEP!G2311,"")))</f>
        <v/>
      </c>
      <c r="I2311" s="408" t="str">
        <f>IF(AND(STEP!$G2311="",$J$8&lt;&gt;"ON"),"",IF(月報!AZ2311&lt;&gt;"",月報!AZ2311,IF(STEP!H2311&lt;&gt;"",STEP!H2311,"")))</f>
        <v/>
      </c>
      <c r="J2311" s="408" t="str">
        <f>IF(AND(STEP!$G2311="",$J$8&lt;&gt;"ON"),"",IF(月報!BA2311&lt;&gt;"",月報!BA2311,IF(STEP!J2311&lt;&gt;"",STEP!J2311/24,"")))</f>
        <v/>
      </c>
      <c r="K2311" s="421" t="str">
        <f>IF(STEP!X2311&lt;&gt;"",STEP!X2311,"")</f>
        <v/>
      </c>
      <c r="L2311" s="421" t="str">
        <f>IF(STEP!Y2311&lt;&gt;"",STEP!Y2311,"")</f>
        <v/>
      </c>
      <c r="M2311" s="421" t="str">
        <f>IF(STEP!Z2311&lt;&gt;"",STEP!Z2311,"")</f>
        <v/>
      </c>
      <c r="N2311" s="422" t="str">
        <f>IF(STEP!R2311&lt;&gt;"",STEP!R2311,"")</f>
        <v/>
      </c>
      <c r="O2311" s="423" t="str">
        <f>IF(STEP!S2311&lt;&gt;"",STEP!S2311,"")</f>
        <v/>
      </c>
      <c r="P2311" s="316" t="str">
        <f t="shared" si="239"/>
        <v/>
      </c>
      <c r="Q2311" s="336"/>
      <c r="R2311" s="560" t="str">
        <f t="shared" si="238"/>
        <v/>
      </c>
    </row>
    <row r="2312" spans="2:18">
      <c r="B2312" s="517"/>
      <c r="C2312" s="623" t="str">
        <f>IF(STEP!C2312&lt;&gt;"",STEP!C2312,"")</f>
        <v/>
      </c>
      <c r="D2312" s="411" t="str">
        <f>IF(STEP!D2312&lt;&gt;"",STEP!D2312,"")</f>
        <v/>
      </c>
      <c r="E2312" s="412" t="str">
        <f>IF(STEP!E2312&lt;&gt;"",STEP!E2312,"")</f>
        <v/>
      </c>
      <c r="F2312" s="411" t="str">
        <f>IF(STEP!F2312&lt;&gt;"",STEP!F2312,"")</f>
        <v/>
      </c>
      <c r="G2312" s="413" t="str">
        <f>IF(STEP!C2312&lt;&gt;"",STEP!AD2312,"")</f>
        <v/>
      </c>
      <c r="H2312" s="413" t="str">
        <f>IF(AND(STEP!$G2312="",$J$8&lt;&gt;"ON"),"",IF(月報!AX2312&lt;&gt;"",月報!AX2312,IF(STEP!G2312&lt;&gt;"",STEP!G2312,"")))</f>
        <v/>
      </c>
      <c r="I2312" s="414" t="str">
        <f>IF(AND(STEP!$G2312="",$J$8&lt;&gt;"ON"),"",IF(月報!AZ2312&lt;&gt;"",月報!AZ2312,IF(STEP!H2312&lt;&gt;"",STEP!H2312,"")))</f>
        <v/>
      </c>
      <c r="J2312" s="414" t="str">
        <f>IF(AND(STEP!$G2312="",$J$8&lt;&gt;"ON"),"",IF(月報!BA2312&lt;&gt;"",月報!BA2312,IF(STEP!J2312&lt;&gt;"",STEP!J2312/24,"")))</f>
        <v/>
      </c>
      <c r="K2312" s="414" t="str">
        <f>IF(STEP!X2312&lt;&gt;"",STEP!X2312,"")</f>
        <v/>
      </c>
      <c r="L2312" s="414" t="str">
        <f>IF(STEP!Y2312&lt;&gt;"",STEP!Y2312,"")</f>
        <v/>
      </c>
      <c r="M2312" s="414" t="str">
        <f>IF(STEP!Z2312&lt;&gt;"",STEP!Z2312,"")</f>
        <v/>
      </c>
      <c r="N2312" s="424" t="str">
        <f>IF(STEP!R2312&lt;&gt;"",STEP!R2312,"")</f>
        <v/>
      </c>
      <c r="O2312" s="425" t="str">
        <f>IF(STEP!S2312&lt;&gt;"",STEP!S2312,"")</f>
        <v/>
      </c>
      <c r="P2312" s="317" t="str">
        <f t="shared" si="239"/>
        <v/>
      </c>
      <c r="Q2312" s="473"/>
      <c r="R2312" s="561" t="str">
        <f t="shared" si="238"/>
        <v/>
      </c>
    </row>
    <row r="2313" spans="2:18">
      <c r="B2313" s="517"/>
      <c r="C2313" s="624" t="str">
        <f>IF(STEP!C2313&lt;&gt;"",STEP!C2313,"")</f>
        <v/>
      </c>
      <c r="D2313" s="405" t="str">
        <f>IF(STEP!D2313&lt;&gt;"",STEP!D2313,"")</f>
        <v/>
      </c>
      <c r="E2313" s="406" t="str">
        <f>IF(STEP!E2313&lt;&gt;"",STEP!E2313,"")</f>
        <v/>
      </c>
      <c r="F2313" s="405" t="str">
        <f>IF(STEP!F2313&lt;&gt;"",STEP!F2313,"")</f>
        <v/>
      </c>
      <c r="G2313" s="407" t="str">
        <f>IF(STEP!C2313&lt;&gt;"",STEP!AD2313,"")</f>
        <v/>
      </c>
      <c r="H2313" s="407" t="str">
        <f>IF(AND(STEP!$G2313="",$J$8&lt;&gt;"ON"),"",IF(月報!AX2313&lt;&gt;"",月報!AX2313,IF(STEP!G2313&lt;&gt;"",STEP!G2313,"")))</f>
        <v/>
      </c>
      <c r="I2313" s="408" t="str">
        <f>IF(AND(STEP!$G2313="",$J$8&lt;&gt;"ON"),"",IF(月報!AZ2313&lt;&gt;"",月報!AZ2313,IF(STEP!H2313&lt;&gt;"",STEP!H2313,"")))</f>
        <v/>
      </c>
      <c r="J2313" s="408" t="str">
        <f>IF(AND(STEP!$G2313="",$J$8&lt;&gt;"ON"),"",IF(月報!BA2313&lt;&gt;"",月報!BA2313,IF(STEP!J2313&lt;&gt;"",STEP!J2313/24,"")))</f>
        <v/>
      </c>
      <c r="K2313" s="408" t="str">
        <f>IF(STEP!X2313&lt;&gt;"",STEP!X2313,"")</f>
        <v/>
      </c>
      <c r="L2313" s="408" t="str">
        <f>IF(STEP!Y2313&lt;&gt;"",STEP!Y2313,"")</f>
        <v/>
      </c>
      <c r="M2313" s="408" t="str">
        <f>IF(STEP!Z2313&lt;&gt;"",STEP!Z2313,"")</f>
        <v/>
      </c>
      <c r="N2313" s="419" t="str">
        <f>IF(STEP!R2313&lt;&gt;"",STEP!R2313,"")</f>
        <v/>
      </c>
      <c r="O2313" s="420" t="str">
        <f>IF(STEP!S2313&lt;&gt;"",STEP!S2313,"")</f>
        <v/>
      </c>
      <c r="P2313" s="315" t="str">
        <f t="shared" si="239"/>
        <v/>
      </c>
      <c r="Q2313" s="474">
        <f>SUM(P2313:P2319)</f>
        <v>0</v>
      </c>
      <c r="R2313" s="562" t="str">
        <f t="shared" si="238"/>
        <v/>
      </c>
    </row>
    <row r="2314" spans="2:18">
      <c r="B2314" s="517"/>
      <c r="C2314" s="622" t="str">
        <f>IF(STEP!C2314&lt;&gt;"",STEP!C2314,"")</f>
        <v/>
      </c>
      <c r="D2314" s="409" t="str">
        <f>IF(STEP!D2314&lt;&gt;"",STEP!D2314,"")</f>
        <v/>
      </c>
      <c r="E2314" s="410" t="str">
        <f>IF(STEP!E2314&lt;&gt;"",STEP!E2314,"")</f>
        <v/>
      </c>
      <c r="F2314" s="409" t="str">
        <f>IF(STEP!F2314&lt;&gt;"",STEP!F2314,"")</f>
        <v/>
      </c>
      <c r="G2314" s="508" t="str">
        <f>IF(STEP!C2314&lt;&gt;"",STEP!AD2314,"")</f>
        <v/>
      </c>
      <c r="H2314" s="407" t="str">
        <f>IF(AND(STEP!$G2314="",$J$8&lt;&gt;"ON"),"",IF(月報!AX2314&lt;&gt;"",月報!AX2314,IF(STEP!G2314&lt;&gt;"",STEP!G2314,"")))</f>
        <v/>
      </c>
      <c r="I2314" s="408" t="str">
        <f>IF(AND(STEP!$G2314="",$J$8&lt;&gt;"ON"),"",IF(月報!AZ2314&lt;&gt;"",月報!AZ2314,IF(STEP!H2314&lt;&gt;"",STEP!H2314,"")))</f>
        <v/>
      </c>
      <c r="J2314" s="408" t="str">
        <f>IF(AND(STEP!$G2314="",$J$8&lt;&gt;"ON"),"",IF(月報!BA2314&lt;&gt;"",月報!BA2314,IF(STEP!J2314&lt;&gt;"",STEP!J2314/24,"")))</f>
        <v/>
      </c>
      <c r="K2314" s="421" t="str">
        <f>IF(STEP!X2314&lt;&gt;"",STEP!X2314,"")</f>
        <v/>
      </c>
      <c r="L2314" s="421" t="str">
        <f>IF(STEP!Y2314&lt;&gt;"",STEP!Y2314,"")</f>
        <v/>
      </c>
      <c r="M2314" s="421" t="str">
        <f>IF(STEP!Z2314&lt;&gt;"",STEP!Z2314,"")</f>
        <v/>
      </c>
      <c r="N2314" s="422" t="str">
        <f>IF(STEP!R2314&lt;&gt;"",STEP!R2314,"")</f>
        <v/>
      </c>
      <c r="O2314" s="423" t="str">
        <f>IF(STEP!S2314&lt;&gt;"",STEP!S2314,"")</f>
        <v/>
      </c>
      <c r="P2314" s="316" t="str">
        <f t="shared" si="239"/>
        <v/>
      </c>
      <c r="Q2314" s="336"/>
      <c r="R2314" s="560" t="str">
        <f t="shared" si="238"/>
        <v/>
      </c>
    </row>
    <row r="2315" spans="2:18">
      <c r="B2315" s="517"/>
      <c r="C2315" s="622" t="str">
        <f>IF(STEP!C2315&lt;&gt;"",STEP!C2315,"")</f>
        <v/>
      </c>
      <c r="D2315" s="409" t="str">
        <f>IF(STEP!D2315&lt;&gt;"",STEP!D2315,"")</f>
        <v/>
      </c>
      <c r="E2315" s="410" t="str">
        <f>IF(STEP!E2315&lt;&gt;"",STEP!E2315,"")</f>
        <v/>
      </c>
      <c r="F2315" s="409" t="str">
        <f>IF(STEP!F2315&lt;&gt;"",STEP!F2315,"")</f>
        <v/>
      </c>
      <c r="G2315" s="508" t="str">
        <f>IF(STEP!C2315&lt;&gt;"",STEP!AD2315,"")</f>
        <v/>
      </c>
      <c r="H2315" s="407" t="str">
        <f>IF(AND(STEP!$G2315="",$J$8&lt;&gt;"ON"),"",IF(月報!AX2315&lt;&gt;"",月報!AX2315,IF(STEP!G2315&lt;&gt;"",STEP!G2315,"")))</f>
        <v/>
      </c>
      <c r="I2315" s="408" t="str">
        <f>IF(AND(STEP!$G2315="",$J$8&lt;&gt;"ON"),"",IF(月報!AZ2315&lt;&gt;"",月報!AZ2315,IF(STEP!H2315&lt;&gt;"",STEP!H2315,"")))</f>
        <v/>
      </c>
      <c r="J2315" s="408" t="str">
        <f>IF(AND(STEP!$G2315="",$J$8&lt;&gt;"ON"),"",IF(月報!BA2315&lt;&gt;"",月報!BA2315,IF(STEP!J2315&lt;&gt;"",STEP!J2315/24,"")))</f>
        <v/>
      </c>
      <c r="K2315" s="421" t="str">
        <f>IF(STEP!X2315&lt;&gt;"",STEP!X2315,"")</f>
        <v/>
      </c>
      <c r="L2315" s="421" t="str">
        <f>IF(STEP!Y2315&lt;&gt;"",STEP!Y2315,"")</f>
        <v/>
      </c>
      <c r="M2315" s="421" t="str">
        <f>IF(STEP!Z2315&lt;&gt;"",STEP!Z2315,"")</f>
        <v/>
      </c>
      <c r="N2315" s="422" t="str">
        <f>IF(STEP!R2315&lt;&gt;"",STEP!R2315,"")</f>
        <v/>
      </c>
      <c r="O2315" s="423" t="str">
        <f>IF(STEP!S2315&lt;&gt;"",STEP!S2315,"")</f>
        <v/>
      </c>
      <c r="P2315" s="316" t="str">
        <f t="shared" si="239"/>
        <v/>
      </c>
      <c r="Q2315" s="336"/>
      <c r="R2315" s="560" t="str">
        <f t="shared" si="238"/>
        <v/>
      </c>
    </row>
    <row r="2316" spans="2:18">
      <c r="B2316" s="517"/>
      <c r="C2316" s="622" t="str">
        <f>IF(STEP!C2316&lt;&gt;"",STEP!C2316,"")</f>
        <v/>
      </c>
      <c r="D2316" s="409" t="str">
        <f>IF(STEP!D2316&lt;&gt;"",STEP!D2316,"")</f>
        <v/>
      </c>
      <c r="E2316" s="410" t="str">
        <f>IF(STEP!E2316&lt;&gt;"",STEP!E2316,"")</f>
        <v/>
      </c>
      <c r="F2316" s="409" t="str">
        <f>IF(STEP!F2316&lt;&gt;"",STEP!F2316,"")</f>
        <v/>
      </c>
      <c r="G2316" s="508" t="str">
        <f>IF(STEP!C2316&lt;&gt;"",STEP!AD2316,"")</f>
        <v/>
      </c>
      <c r="H2316" s="407" t="str">
        <f>IF(AND(STEP!$G2316="",$J$8&lt;&gt;"ON"),"",IF(月報!AX2316&lt;&gt;"",月報!AX2316,IF(STEP!G2316&lt;&gt;"",STEP!G2316,"")))</f>
        <v/>
      </c>
      <c r="I2316" s="408" t="str">
        <f>IF(AND(STEP!$G2316="",$J$8&lt;&gt;"ON"),"",IF(月報!AZ2316&lt;&gt;"",月報!AZ2316,IF(STEP!H2316&lt;&gt;"",STEP!H2316,"")))</f>
        <v/>
      </c>
      <c r="J2316" s="408" t="str">
        <f>IF(AND(STEP!$G2316="",$J$8&lt;&gt;"ON"),"",IF(月報!BA2316&lt;&gt;"",月報!BA2316,IF(STEP!J2316&lt;&gt;"",STEP!J2316/24,"")))</f>
        <v/>
      </c>
      <c r="K2316" s="421" t="str">
        <f>IF(STEP!X2316&lt;&gt;"",STEP!X2316,"")</f>
        <v/>
      </c>
      <c r="L2316" s="421" t="str">
        <f>IF(STEP!Y2316&lt;&gt;"",STEP!Y2316,"")</f>
        <v/>
      </c>
      <c r="M2316" s="421" t="str">
        <f>IF(STEP!Z2316&lt;&gt;"",STEP!Z2316,"")</f>
        <v/>
      </c>
      <c r="N2316" s="422" t="str">
        <f>IF(STEP!R2316&lt;&gt;"",STEP!R2316,"")</f>
        <v/>
      </c>
      <c r="O2316" s="423" t="str">
        <f>IF(STEP!S2316&lt;&gt;"",STEP!S2316,"")</f>
        <v/>
      </c>
      <c r="P2316" s="316" t="str">
        <f t="shared" si="239"/>
        <v/>
      </c>
      <c r="Q2316" s="336"/>
      <c r="R2316" s="560" t="str">
        <f t="shared" si="238"/>
        <v/>
      </c>
    </row>
    <row r="2317" spans="2:18">
      <c r="B2317" s="517"/>
      <c r="C2317" s="622" t="str">
        <f>IF(STEP!C2317&lt;&gt;"",STEP!C2317,"")</f>
        <v/>
      </c>
      <c r="D2317" s="409" t="str">
        <f>IF(STEP!D2317&lt;&gt;"",STEP!D2317,"")</f>
        <v/>
      </c>
      <c r="E2317" s="410" t="str">
        <f>IF(STEP!E2317&lt;&gt;"",STEP!E2317,"")</f>
        <v/>
      </c>
      <c r="F2317" s="409" t="str">
        <f>IF(STEP!F2317&lt;&gt;"",STEP!F2317,"")</f>
        <v/>
      </c>
      <c r="G2317" s="508" t="str">
        <f>IF(STEP!C2317&lt;&gt;"",STEP!AD2317,"")</f>
        <v/>
      </c>
      <c r="H2317" s="407" t="str">
        <f>IF(AND(STEP!$G2317="",$J$8&lt;&gt;"ON"),"",IF(月報!AX2317&lt;&gt;"",月報!AX2317,IF(STEP!G2317&lt;&gt;"",STEP!G2317,"")))</f>
        <v/>
      </c>
      <c r="I2317" s="408" t="str">
        <f>IF(AND(STEP!$G2317="",$J$8&lt;&gt;"ON"),"",IF(月報!AZ2317&lt;&gt;"",月報!AZ2317,IF(STEP!H2317&lt;&gt;"",STEP!H2317,"")))</f>
        <v/>
      </c>
      <c r="J2317" s="408" t="str">
        <f>IF(AND(STEP!$G2317="",$J$8&lt;&gt;"ON"),"",IF(月報!BA2317&lt;&gt;"",月報!BA2317,IF(STEP!J2317&lt;&gt;"",STEP!J2317/24,"")))</f>
        <v/>
      </c>
      <c r="K2317" s="421" t="str">
        <f>IF(STEP!X2317&lt;&gt;"",STEP!X2317,"")</f>
        <v/>
      </c>
      <c r="L2317" s="421" t="str">
        <f>IF(STEP!Y2317&lt;&gt;"",STEP!Y2317,"")</f>
        <v/>
      </c>
      <c r="M2317" s="421" t="str">
        <f>IF(STEP!Z2317&lt;&gt;"",STEP!Z2317,"")</f>
        <v/>
      </c>
      <c r="N2317" s="422" t="str">
        <f>IF(STEP!R2317&lt;&gt;"",STEP!R2317,"")</f>
        <v/>
      </c>
      <c r="O2317" s="423" t="str">
        <f>IF(STEP!S2317&lt;&gt;"",STEP!S2317,"")</f>
        <v/>
      </c>
      <c r="P2317" s="316" t="str">
        <f t="shared" si="239"/>
        <v/>
      </c>
      <c r="Q2317" s="336"/>
      <c r="R2317" s="560" t="str">
        <f t="shared" si="238"/>
        <v/>
      </c>
    </row>
    <row r="2318" spans="2:18">
      <c r="B2318" s="517"/>
      <c r="C2318" s="622" t="str">
        <f>IF(STEP!C2318&lt;&gt;"",STEP!C2318,"")</f>
        <v/>
      </c>
      <c r="D2318" s="409" t="str">
        <f>IF(STEP!D2318&lt;&gt;"",STEP!D2318,"")</f>
        <v/>
      </c>
      <c r="E2318" s="410" t="str">
        <f>IF(STEP!E2318&lt;&gt;"",STEP!E2318,"")</f>
        <v/>
      </c>
      <c r="F2318" s="409" t="str">
        <f>IF(STEP!F2318&lt;&gt;"",STEP!F2318,"")</f>
        <v/>
      </c>
      <c r="G2318" s="508" t="str">
        <f>IF(STEP!C2318&lt;&gt;"",STEP!AD2318,"")</f>
        <v/>
      </c>
      <c r="H2318" s="407" t="str">
        <f>IF(AND(STEP!$G2318="",$J$8&lt;&gt;"ON"),"",IF(月報!AX2318&lt;&gt;"",月報!AX2318,IF(STEP!G2318&lt;&gt;"",STEP!G2318,"")))</f>
        <v/>
      </c>
      <c r="I2318" s="408" t="str">
        <f>IF(AND(STEP!$G2318="",$J$8&lt;&gt;"ON"),"",IF(月報!AZ2318&lt;&gt;"",月報!AZ2318,IF(STEP!H2318&lt;&gt;"",STEP!H2318,"")))</f>
        <v/>
      </c>
      <c r="J2318" s="408" t="str">
        <f>IF(AND(STEP!$G2318="",$J$8&lt;&gt;"ON"),"",IF(月報!BA2318&lt;&gt;"",月報!BA2318,IF(STEP!J2318&lt;&gt;"",STEP!J2318/24,"")))</f>
        <v/>
      </c>
      <c r="K2318" s="421" t="str">
        <f>IF(STEP!X2318&lt;&gt;"",STEP!X2318,"")</f>
        <v/>
      </c>
      <c r="L2318" s="421" t="str">
        <f>IF(STEP!Y2318&lt;&gt;"",STEP!Y2318,"")</f>
        <v/>
      </c>
      <c r="M2318" s="421" t="str">
        <f>IF(STEP!Z2318&lt;&gt;"",STEP!Z2318,"")</f>
        <v/>
      </c>
      <c r="N2318" s="422" t="str">
        <f>IF(STEP!R2318&lt;&gt;"",STEP!R2318,"")</f>
        <v/>
      </c>
      <c r="O2318" s="423" t="str">
        <f>IF(STEP!S2318&lt;&gt;"",STEP!S2318,"")</f>
        <v/>
      </c>
      <c r="P2318" s="316" t="str">
        <f t="shared" si="239"/>
        <v/>
      </c>
      <c r="Q2318" s="336"/>
      <c r="R2318" s="560" t="str">
        <f t="shared" si="238"/>
        <v/>
      </c>
    </row>
    <row r="2319" spans="2:18">
      <c r="B2319" s="517"/>
      <c r="C2319" s="623" t="str">
        <f>IF(STEP!C2319&lt;&gt;"",STEP!C2319,"")</f>
        <v/>
      </c>
      <c r="D2319" s="411" t="str">
        <f>IF(STEP!D2319&lt;&gt;"",STEP!D2319,"")</f>
        <v/>
      </c>
      <c r="E2319" s="412" t="str">
        <f>IF(STEP!E2319&lt;&gt;"",STEP!E2319,"")</f>
        <v/>
      </c>
      <c r="F2319" s="411" t="str">
        <f>IF(STEP!F2319&lt;&gt;"",STEP!F2319,"")</f>
        <v/>
      </c>
      <c r="G2319" s="413" t="str">
        <f>IF(STEP!C2319&lt;&gt;"",STEP!AD2319,"")</f>
        <v/>
      </c>
      <c r="H2319" s="413" t="str">
        <f>IF(AND(STEP!$G2319="",$J$8&lt;&gt;"ON"),"",IF(月報!AX2319&lt;&gt;"",月報!AX2319,IF(STEP!G2319&lt;&gt;"",STEP!G2319,"")))</f>
        <v/>
      </c>
      <c r="I2319" s="414" t="str">
        <f>IF(AND(STEP!$G2319="",$J$8&lt;&gt;"ON"),"",IF(月報!AZ2319&lt;&gt;"",月報!AZ2319,IF(STEP!H2319&lt;&gt;"",STEP!H2319,"")))</f>
        <v/>
      </c>
      <c r="J2319" s="414" t="str">
        <f>IF(AND(STEP!$G2319="",$J$8&lt;&gt;"ON"),"",IF(月報!BA2319&lt;&gt;"",月報!BA2319,IF(STEP!J2319&lt;&gt;"",STEP!J2319/24,"")))</f>
        <v/>
      </c>
      <c r="K2319" s="414" t="str">
        <f>IF(STEP!X2319&lt;&gt;"",STEP!X2319,"")</f>
        <v/>
      </c>
      <c r="L2319" s="414" t="str">
        <f>IF(STEP!Y2319&lt;&gt;"",STEP!Y2319,"")</f>
        <v/>
      </c>
      <c r="M2319" s="414" t="str">
        <f>IF(STEP!Z2319&lt;&gt;"",STEP!Z2319,"")</f>
        <v/>
      </c>
      <c r="N2319" s="424" t="str">
        <f>IF(STEP!R2319&lt;&gt;"",STEP!R2319,"")</f>
        <v/>
      </c>
      <c r="O2319" s="425" t="str">
        <f>IF(STEP!S2319&lt;&gt;"",STEP!S2319,"")</f>
        <v/>
      </c>
      <c r="P2319" s="317" t="str">
        <f t="shared" si="239"/>
        <v/>
      </c>
      <c r="Q2319" s="473"/>
      <c r="R2319" s="561" t="str">
        <f t="shared" si="238"/>
        <v/>
      </c>
    </row>
    <row r="2320" spans="2:18">
      <c r="B2320" s="517"/>
      <c r="C2320" s="624" t="str">
        <f>IF(STEP!C2320&lt;&gt;"",STEP!C2320,"")</f>
        <v/>
      </c>
      <c r="D2320" s="405" t="str">
        <f>IF(STEP!D2320&lt;&gt;"",STEP!D2320,"")</f>
        <v/>
      </c>
      <c r="E2320" s="406" t="str">
        <f>IF(STEP!E2320&lt;&gt;"",STEP!E2320,"")</f>
        <v/>
      </c>
      <c r="F2320" s="405" t="str">
        <f>IF(STEP!F2320&lt;&gt;"",STEP!F2320,"")</f>
        <v/>
      </c>
      <c r="G2320" s="407" t="str">
        <f>IF(STEP!C2320&lt;&gt;"",STEP!AD2320,"")</f>
        <v/>
      </c>
      <c r="H2320" s="407" t="str">
        <f>IF(AND(STEP!$G2320="",$J$8&lt;&gt;"ON"),"",IF(月報!AX2320&lt;&gt;"",月報!AX2320,IF(STEP!G2320&lt;&gt;"",STEP!G2320,"")))</f>
        <v/>
      </c>
      <c r="I2320" s="408" t="str">
        <f>IF(AND(STEP!$G2320="",$J$8&lt;&gt;"ON"),"",IF(月報!AZ2320&lt;&gt;"",月報!AZ2320,IF(STEP!H2320&lt;&gt;"",STEP!H2320,"")))</f>
        <v/>
      </c>
      <c r="J2320" s="408" t="str">
        <f>IF(AND(STEP!$G2320="",$J$8&lt;&gt;"ON"),"",IF(月報!BA2320&lt;&gt;"",月報!BA2320,IF(STEP!J2320&lt;&gt;"",STEP!J2320/24,"")))</f>
        <v/>
      </c>
      <c r="K2320" s="408" t="str">
        <f>IF(STEP!X2320&lt;&gt;"",STEP!X2320,"")</f>
        <v/>
      </c>
      <c r="L2320" s="408" t="str">
        <f>IF(STEP!Y2320&lt;&gt;"",STEP!Y2320,"")</f>
        <v/>
      </c>
      <c r="M2320" s="408" t="str">
        <f>IF(STEP!Z2320&lt;&gt;"",STEP!Z2320,"")</f>
        <v/>
      </c>
      <c r="N2320" s="419" t="str">
        <f>IF(STEP!R2320&lt;&gt;"",STEP!R2320,"")</f>
        <v/>
      </c>
      <c r="O2320" s="420" t="str">
        <f>IF(STEP!S2320&lt;&gt;"",STEP!S2320,"")</f>
        <v/>
      </c>
      <c r="P2320" s="315" t="str">
        <f t="shared" si="239"/>
        <v/>
      </c>
      <c r="Q2320" s="474">
        <f>SUM(P2320:P2326)</f>
        <v>0</v>
      </c>
      <c r="R2320" s="562" t="str">
        <f t="shared" si="238"/>
        <v/>
      </c>
    </row>
    <row r="2321" spans="2:18">
      <c r="B2321" s="517"/>
      <c r="C2321" s="622" t="str">
        <f>IF(STEP!C2321&lt;&gt;"",STEP!C2321,"")</f>
        <v/>
      </c>
      <c r="D2321" s="409" t="str">
        <f>IF(STEP!D2321&lt;&gt;"",STEP!D2321,"")</f>
        <v/>
      </c>
      <c r="E2321" s="410" t="str">
        <f>IF(STEP!E2321&lt;&gt;"",STEP!E2321,"")</f>
        <v/>
      </c>
      <c r="F2321" s="409" t="str">
        <f>IF(STEP!F2321&lt;&gt;"",STEP!F2321,"")</f>
        <v/>
      </c>
      <c r="G2321" s="508" t="str">
        <f>IF(STEP!C2321&lt;&gt;"",STEP!AD2321,"")</f>
        <v/>
      </c>
      <c r="H2321" s="407" t="str">
        <f>IF(AND(STEP!$G2321="",$J$8&lt;&gt;"ON"),"",IF(月報!AX2321&lt;&gt;"",月報!AX2321,IF(STEP!G2321&lt;&gt;"",STEP!G2321,"")))</f>
        <v/>
      </c>
      <c r="I2321" s="408" t="str">
        <f>IF(AND(STEP!$G2321="",$J$8&lt;&gt;"ON"),"",IF(月報!AZ2321&lt;&gt;"",月報!AZ2321,IF(STEP!H2321&lt;&gt;"",STEP!H2321,"")))</f>
        <v/>
      </c>
      <c r="J2321" s="408" t="str">
        <f>IF(AND(STEP!$G2321="",$J$8&lt;&gt;"ON"),"",IF(月報!BA2321&lt;&gt;"",月報!BA2321,IF(STEP!J2321&lt;&gt;"",STEP!J2321/24,"")))</f>
        <v/>
      </c>
      <c r="K2321" s="421" t="str">
        <f>IF(STEP!X2321&lt;&gt;"",STEP!X2321,"")</f>
        <v/>
      </c>
      <c r="L2321" s="421" t="str">
        <f>IF(STEP!Y2321&lt;&gt;"",STEP!Y2321,"")</f>
        <v/>
      </c>
      <c r="M2321" s="421" t="str">
        <f>IF(STEP!Z2321&lt;&gt;"",STEP!Z2321,"")</f>
        <v/>
      </c>
      <c r="N2321" s="422" t="str">
        <f>IF(STEP!R2321&lt;&gt;"",STEP!R2321,"")</f>
        <v/>
      </c>
      <c r="O2321" s="423" t="str">
        <f>IF(STEP!S2321&lt;&gt;"",STEP!S2321,"")</f>
        <v/>
      </c>
      <c r="P2321" s="316" t="str">
        <f t="shared" si="239"/>
        <v/>
      </c>
      <c r="Q2321" s="336"/>
      <c r="R2321" s="560" t="str">
        <f t="shared" si="238"/>
        <v/>
      </c>
    </row>
    <row r="2322" spans="2:18">
      <c r="B2322" s="517"/>
      <c r="C2322" s="622" t="str">
        <f>IF(STEP!C2322&lt;&gt;"",STEP!C2322,"")</f>
        <v/>
      </c>
      <c r="D2322" s="409" t="str">
        <f>IF(STEP!D2322&lt;&gt;"",STEP!D2322,"")</f>
        <v/>
      </c>
      <c r="E2322" s="410" t="str">
        <f>IF(STEP!E2322&lt;&gt;"",STEP!E2322,"")</f>
        <v/>
      </c>
      <c r="F2322" s="409" t="str">
        <f>IF(STEP!F2322&lt;&gt;"",STEP!F2322,"")</f>
        <v/>
      </c>
      <c r="G2322" s="508" t="str">
        <f>IF(STEP!C2322&lt;&gt;"",STEP!AD2322,"")</f>
        <v/>
      </c>
      <c r="H2322" s="407" t="str">
        <f>IF(AND(STEP!$G2322="",$J$8&lt;&gt;"ON"),"",IF(月報!AX2322&lt;&gt;"",月報!AX2322,IF(STEP!G2322&lt;&gt;"",STEP!G2322,"")))</f>
        <v/>
      </c>
      <c r="I2322" s="408" t="str">
        <f>IF(AND(STEP!$G2322="",$J$8&lt;&gt;"ON"),"",IF(月報!AZ2322&lt;&gt;"",月報!AZ2322,IF(STEP!H2322&lt;&gt;"",STEP!H2322,"")))</f>
        <v/>
      </c>
      <c r="J2322" s="408" t="str">
        <f>IF(AND(STEP!$G2322="",$J$8&lt;&gt;"ON"),"",IF(月報!BA2322&lt;&gt;"",月報!BA2322,IF(STEP!J2322&lt;&gt;"",STEP!J2322/24,"")))</f>
        <v/>
      </c>
      <c r="K2322" s="421" t="str">
        <f>IF(STEP!X2322&lt;&gt;"",STEP!X2322,"")</f>
        <v/>
      </c>
      <c r="L2322" s="421" t="str">
        <f>IF(STEP!Y2322&lt;&gt;"",STEP!Y2322,"")</f>
        <v/>
      </c>
      <c r="M2322" s="421" t="str">
        <f>IF(STEP!Z2322&lt;&gt;"",STEP!Z2322,"")</f>
        <v/>
      </c>
      <c r="N2322" s="422" t="str">
        <f>IF(STEP!R2322&lt;&gt;"",STEP!R2322,"")</f>
        <v/>
      </c>
      <c r="O2322" s="423" t="str">
        <f>IF(STEP!S2322&lt;&gt;"",STEP!S2322,"")</f>
        <v/>
      </c>
      <c r="P2322" s="316" t="str">
        <f t="shared" si="239"/>
        <v/>
      </c>
      <c r="Q2322" s="336"/>
      <c r="R2322" s="560" t="str">
        <f t="shared" si="238"/>
        <v/>
      </c>
    </row>
    <row r="2323" spans="2:18">
      <c r="B2323" s="517"/>
      <c r="C2323" s="622" t="str">
        <f>IF(STEP!C2323&lt;&gt;"",STEP!C2323,"")</f>
        <v/>
      </c>
      <c r="D2323" s="409" t="str">
        <f>IF(STEP!D2323&lt;&gt;"",STEP!D2323,"")</f>
        <v/>
      </c>
      <c r="E2323" s="410" t="str">
        <f>IF(STEP!E2323&lt;&gt;"",STEP!E2323,"")</f>
        <v/>
      </c>
      <c r="F2323" s="409" t="str">
        <f>IF(STEP!F2323&lt;&gt;"",STEP!F2323,"")</f>
        <v/>
      </c>
      <c r="G2323" s="508" t="str">
        <f>IF(STEP!C2323&lt;&gt;"",STEP!AD2323,"")</f>
        <v/>
      </c>
      <c r="H2323" s="407" t="str">
        <f>IF(AND(STEP!$G2323="",$J$8&lt;&gt;"ON"),"",IF(月報!AX2323&lt;&gt;"",月報!AX2323,IF(STEP!G2323&lt;&gt;"",STEP!G2323,"")))</f>
        <v/>
      </c>
      <c r="I2323" s="408" t="str">
        <f>IF(AND(STEP!$G2323="",$J$8&lt;&gt;"ON"),"",IF(月報!AZ2323&lt;&gt;"",月報!AZ2323,IF(STEP!H2323&lt;&gt;"",STEP!H2323,"")))</f>
        <v/>
      </c>
      <c r="J2323" s="408" t="str">
        <f>IF(AND(STEP!$G2323="",$J$8&lt;&gt;"ON"),"",IF(月報!BA2323&lt;&gt;"",月報!BA2323,IF(STEP!J2323&lt;&gt;"",STEP!J2323/24,"")))</f>
        <v/>
      </c>
      <c r="K2323" s="421" t="str">
        <f>IF(STEP!X2323&lt;&gt;"",STEP!X2323,"")</f>
        <v/>
      </c>
      <c r="L2323" s="421" t="str">
        <f>IF(STEP!Y2323&lt;&gt;"",STEP!Y2323,"")</f>
        <v/>
      </c>
      <c r="M2323" s="421" t="str">
        <f>IF(STEP!Z2323&lt;&gt;"",STEP!Z2323,"")</f>
        <v/>
      </c>
      <c r="N2323" s="422" t="str">
        <f>IF(STEP!R2323&lt;&gt;"",STEP!R2323,"")</f>
        <v/>
      </c>
      <c r="O2323" s="423" t="str">
        <f>IF(STEP!S2323&lt;&gt;"",STEP!S2323,"")</f>
        <v/>
      </c>
      <c r="P2323" s="316" t="str">
        <f t="shared" si="239"/>
        <v/>
      </c>
      <c r="Q2323" s="336"/>
      <c r="R2323" s="560" t="str">
        <f t="shared" si="238"/>
        <v/>
      </c>
    </row>
    <row r="2324" spans="2:18">
      <c r="B2324" s="517"/>
      <c r="C2324" s="622" t="str">
        <f>IF(STEP!C2324&lt;&gt;"",STEP!C2324,"")</f>
        <v/>
      </c>
      <c r="D2324" s="409" t="str">
        <f>IF(STEP!D2324&lt;&gt;"",STEP!D2324,"")</f>
        <v/>
      </c>
      <c r="E2324" s="410" t="str">
        <f>IF(STEP!E2324&lt;&gt;"",STEP!E2324,"")</f>
        <v/>
      </c>
      <c r="F2324" s="409" t="str">
        <f>IF(STEP!F2324&lt;&gt;"",STEP!F2324,"")</f>
        <v/>
      </c>
      <c r="G2324" s="508" t="str">
        <f>IF(STEP!C2324&lt;&gt;"",STEP!AD2324,"")</f>
        <v/>
      </c>
      <c r="H2324" s="407" t="str">
        <f>IF(AND(STEP!$G2324="",$J$8&lt;&gt;"ON"),"",IF(月報!AX2324&lt;&gt;"",月報!AX2324,IF(STEP!G2324&lt;&gt;"",STEP!G2324,"")))</f>
        <v/>
      </c>
      <c r="I2324" s="408" t="str">
        <f>IF(AND(STEP!$G2324="",$J$8&lt;&gt;"ON"),"",IF(月報!AZ2324&lt;&gt;"",月報!AZ2324,IF(STEP!H2324&lt;&gt;"",STEP!H2324,"")))</f>
        <v/>
      </c>
      <c r="J2324" s="408" t="str">
        <f>IF(AND(STEP!$G2324="",$J$8&lt;&gt;"ON"),"",IF(月報!BA2324&lt;&gt;"",月報!BA2324,IF(STEP!J2324&lt;&gt;"",STEP!J2324/24,"")))</f>
        <v/>
      </c>
      <c r="K2324" s="421" t="str">
        <f>IF(STEP!X2324&lt;&gt;"",STEP!X2324,"")</f>
        <v/>
      </c>
      <c r="L2324" s="421" t="str">
        <f>IF(STEP!Y2324&lt;&gt;"",STEP!Y2324,"")</f>
        <v/>
      </c>
      <c r="M2324" s="421" t="str">
        <f>IF(STEP!Z2324&lt;&gt;"",STEP!Z2324,"")</f>
        <v/>
      </c>
      <c r="N2324" s="422" t="str">
        <f>IF(STEP!R2324&lt;&gt;"",STEP!R2324,"")</f>
        <v/>
      </c>
      <c r="O2324" s="423" t="str">
        <f>IF(STEP!S2324&lt;&gt;"",STEP!S2324,"")</f>
        <v/>
      </c>
      <c r="P2324" s="316" t="str">
        <f t="shared" si="239"/>
        <v/>
      </c>
      <c r="Q2324" s="336"/>
      <c r="R2324" s="560" t="str">
        <f t="shared" si="238"/>
        <v/>
      </c>
    </row>
    <row r="2325" spans="2:18">
      <c r="B2325" s="517"/>
      <c r="C2325" s="622" t="str">
        <f>IF(STEP!C2325&lt;&gt;"",STEP!C2325,"")</f>
        <v/>
      </c>
      <c r="D2325" s="409" t="str">
        <f>IF(STEP!D2325&lt;&gt;"",STEP!D2325,"")</f>
        <v/>
      </c>
      <c r="E2325" s="410" t="str">
        <f>IF(STEP!E2325&lt;&gt;"",STEP!E2325,"")</f>
        <v/>
      </c>
      <c r="F2325" s="409" t="str">
        <f>IF(STEP!F2325&lt;&gt;"",STEP!F2325,"")</f>
        <v/>
      </c>
      <c r="G2325" s="508" t="str">
        <f>IF(STEP!C2325&lt;&gt;"",STEP!AD2325,"")</f>
        <v/>
      </c>
      <c r="H2325" s="407" t="str">
        <f>IF(AND(STEP!$G2325="",$J$8&lt;&gt;"ON"),"",IF(月報!AX2325&lt;&gt;"",月報!AX2325,IF(STEP!G2325&lt;&gt;"",STEP!G2325,"")))</f>
        <v/>
      </c>
      <c r="I2325" s="408" t="str">
        <f>IF(AND(STEP!$G2325="",$J$8&lt;&gt;"ON"),"",IF(月報!AZ2325&lt;&gt;"",月報!AZ2325,IF(STEP!H2325&lt;&gt;"",STEP!H2325,"")))</f>
        <v/>
      </c>
      <c r="J2325" s="408" t="str">
        <f>IF(AND(STEP!$G2325="",$J$8&lt;&gt;"ON"),"",IF(月報!BA2325&lt;&gt;"",月報!BA2325,IF(STEP!J2325&lt;&gt;"",STEP!J2325/24,"")))</f>
        <v/>
      </c>
      <c r="K2325" s="421" t="str">
        <f>IF(STEP!X2325&lt;&gt;"",STEP!X2325,"")</f>
        <v/>
      </c>
      <c r="L2325" s="421" t="str">
        <f>IF(STEP!Y2325&lt;&gt;"",STEP!Y2325,"")</f>
        <v/>
      </c>
      <c r="M2325" s="421" t="str">
        <f>IF(STEP!Z2325&lt;&gt;"",STEP!Z2325,"")</f>
        <v/>
      </c>
      <c r="N2325" s="422" t="str">
        <f>IF(STEP!R2325&lt;&gt;"",STEP!R2325,"")</f>
        <v/>
      </c>
      <c r="O2325" s="423" t="str">
        <f>IF(STEP!S2325&lt;&gt;"",STEP!S2325,"")</f>
        <v/>
      </c>
      <c r="P2325" s="316" t="str">
        <f t="shared" si="239"/>
        <v/>
      </c>
      <c r="Q2325" s="336"/>
      <c r="R2325" s="560" t="str">
        <f t="shared" si="238"/>
        <v/>
      </c>
    </row>
    <row r="2326" spans="2:18">
      <c r="B2326" s="517"/>
      <c r="C2326" s="623" t="str">
        <f>IF(STEP!C2326&lt;&gt;"",STEP!C2326,"")</f>
        <v/>
      </c>
      <c r="D2326" s="411" t="str">
        <f>IF(STEP!D2326&lt;&gt;"",STEP!D2326,"")</f>
        <v/>
      </c>
      <c r="E2326" s="412" t="str">
        <f>IF(STEP!E2326&lt;&gt;"",STEP!E2326,"")</f>
        <v/>
      </c>
      <c r="F2326" s="411" t="str">
        <f>IF(STEP!F2326&lt;&gt;"",STEP!F2326,"")</f>
        <v/>
      </c>
      <c r="G2326" s="413" t="str">
        <f>IF(STEP!C2326&lt;&gt;"",STEP!AD2326,"")</f>
        <v/>
      </c>
      <c r="H2326" s="413" t="str">
        <f>IF(AND(STEP!$G2326="",$J$8&lt;&gt;"ON"),"",IF(月報!AX2326&lt;&gt;"",月報!AX2326,IF(STEP!G2326&lt;&gt;"",STEP!G2326,"")))</f>
        <v/>
      </c>
      <c r="I2326" s="414" t="str">
        <f>IF(AND(STEP!$G2326="",$J$8&lt;&gt;"ON"),"",IF(月報!AZ2326&lt;&gt;"",月報!AZ2326,IF(STEP!H2326&lt;&gt;"",STEP!H2326,"")))</f>
        <v/>
      </c>
      <c r="J2326" s="414" t="str">
        <f>IF(AND(STEP!$G2326="",$J$8&lt;&gt;"ON"),"",IF(月報!BA2326&lt;&gt;"",月報!BA2326,IF(STEP!J2326&lt;&gt;"",STEP!J2326/24,"")))</f>
        <v/>
      </c>
      <c r="K2326" s="414" t="str">
        <f>IF(STEP!X2326&lt;&gt;"",STEP!X2326,"")</f>
        <v/>
      </c>
      <c r="L2326" s="414" t="str">
        <f>IF(STEP!Y2326&lt;&gt;"",STEP!Y2326,"")</f>
        <v/>
      </c>
      <c r="M2326" s="414" t="str">
        <f>IF(STEP!Z2326&lt;&gt;"",STEP!Z2326,"")</f>
        <v/>
      </c>
      <c r="N2326" s="424" t="str">
        <f>IF(STEP!R2326&lt;&gt;"",STEP!R2326,"")</f>
        <v/>
      </c>
      <c r="O2326" s="425" t="str">
        <f>IF(STEP!S2326&lt;&gt;"",STEP!S2326,"")</f>
        <v/>
      </c>
      <c r="P2326" s="317" t="str">
        <f t="shared" si="239"/>
        <v/>
      </c>
      <c r="Q2326" s="473"/>
      <c r="R2326" s="561" t="str">
        <f t="shared" ref="R2326:R2350" si="240">R2325</f>
        <v/>
      </c>
    </row>
    <row r="2327" spans="2:18">
      <c r="B2327" s="517"/>
      <c r="C2327" s="624" t="str">
        <f>IF(STEP!C2327&lt;&gt;"",STEP!C2327,"")</f>
        <v/>
      </c>
      <c r="D2327" s="405" t="str">
        <f>IF(STEP!D2327&lt;&gt;"",STEP!D2327,"")</f>
        <v/>
      </c>
      <c r="E2327" s="406" t="str">
        <f>IF(STEP!E2327&lt;&gt;"",STEP!E2327,"")</f>
        <v/>
      </c>
      <c r="F2327" s="405" t="str">
        <f>IF(STEP!F2327&lt;&gt;"",STEP!F2327,"")</f>
        <v/>
      </c>
      <c r="G2327" s="407" t="str">
        <f>IF(STEP!C2327&lt;&gt;"",STEP!AD2327,"")</f>
        <v/>
      </c>
      <c r="H2327" s="407" t="str">
        <f>IF(AND(STEP!$G2327="",$J$8&lt;&gt;"ON"),"",IF(月報!AX2327&lt;&gt;"",月報!AX2327,IF(STEP!G2327&lt;&gt;"",STEP!G2327,"")))</f>
        <v/>
      </c>
      <c r="I2327" s="408" t="str">
        <f>IF(AND(STEP!$G2327="",$J$8&lt;&gt;"ON"),"",IF(月報!AZ2327&lt;&gt;"",月報!AZ2327,IF(STEP!H2327&lt;&gt;"",STEP!H2327,"")))</f>
        <v/>
      </c>
      <c r="J2327" s="408" t="str">
        <f>IF(AND(STEP!$G2327="",$J$8&lt;&gt;"ON"),"",IF(月報!BA2327&lt;&gt;"",月報!BA2327,IF(STEP!J2327&lt;&gt;"",STEP!J2327/24,"")))</f>
        <v/>
      </c>
      <c r="K2327" s="408" t="str">
        <f>IF(STEP!X2327&lt;&gt;"",STEP!X2327,"")</f>
        <v/>
      </c>
      <c r="L2327" s="408" t="str">
        <f>IF(STEP!Y2327&lt;&gt;"",STEP!Y2327,"")</f>
        <v/>
      </c>
      <c r="M2327" s="408" t="str">
        <f>IF(STEP!Z2327&lt;&gt;"",STEP!Z2327,"")</f>
        <v/>
      </c>
      <c r="N2327" s="419" t="str">
        <f>IF(STEP!R2327&lt;&gt;"",STEP!R2327,"")</f>
        <v/>
      </c>
      <c r="O2327" s="420" t="str">
        <f>IF(STEP!S2327&lt;&gt;"",STEP!S2327,"")</f>
        <v/>
      </c>
      <c r="P2327" s="315" t="str">
        <f t="shared" si="239"/>
        <v/>
      </c>
      <c r="Q2327" s="474">
        <f>SUM(P2327:P2333)</f>
        <v>0</v>
      </c>
      <c r="R2327" s="562" t="str">
        <f t="shared" si="240"/>
        <v/>
      </c>
    </row>
    <row r="2328" spans="2:18">
      <c r="B2328" s="517"/>
      <c r="C2328" s="622" t="str">
        <f>IF(STEP!C2328&lt;&gt;"",STEP!C2328,"")</f>
        <v/>
      </c>
      <c r="D2328" s="409" t="str">
        <f>IF(STEP!D2328&lt;&gt;"",STEP!D2328,"")</f>
        <v/>
      </c>
      <c r="E2328" s="410" t="str">
        <f>IF(STEP!E2328&lt;&gt;"",STEP!E2328,"")</f>
        <v/>
      </c>
      <c r="F2328" s="409" t="str">
        <f>IF(STEP!F2328&lt;&gt;"",STEP!F2328,"")</f>
        <v/>
      </c>
      <c r="G2328" s="508" t="str">
        <f>IF(STEP!C2328&lt;&gt;"",STEP!AD2328,"")</f>
        <v/>
      </c>
      <c r="H2328" s="407" t="str">
        <f>IF(AND(STEP!$G2328="",$J$8&lt;&gt;"ON"),"",IF(月報!AX2328&lt;&gt;"",月報!AX2328,IF(STEP!G2328&lt;&gt;"",STEP!G2328,"")))</f>
        <v/>
      </c>
      <c r="I2328" s="408" t="str">
        <f>IF(AND(STEP!$G2328="",$J$8&lt;&gt;"ON"),"",IF(月報!AZ2328&lt;&gt;"",月報!AZ2328,IF(STEP!H2328&lt;&gt;"",STEP!H2328,"")))</f>
        <v/>
      </c>
      <c r="J2328" s="408" t="str">
        <f>IF(AND(STEP!$G2328="",$J$8&lt;&gt;"ON"),"",IF(月報!BA2328&lt;&gt;"",月報!BA2328,IF(STEP!J2328&lt;&gt;"",STEP!J2328/24,"")))</f>
        <v/>
      </c>
      <c r="K2328" s="421" t="str">
        <f>IF(STEP!X2328&lt;&gt;"",STEP!X2328,"")</f>
        <v/>
      </c>
      <c r="L2328" s="421" t="str">
        <f>IF(STEP!Y2328&lt;&gt;"",STEP!Y2328,"")</f>
        <v/>
      </c>
      <c r="M2328" s="421" t="str">
        <f>IF(STEP!Z2328&lt;&gt;"",STEP!Z2328,"")</f>
        <v/>
      </c>
      <c r="N2328" s="422" t="str">
        <f>IF(STEP!R2328&lt;&gt;"",STEP!R2328,"")</f>
        <v/>
      </c>
      <c r="O2328" s="423" t="str">
        <f>IF(STEP!S2328&lt;&gt;"",STEP!S2328,"")</f>
        <v/>
      </c>
      <c r="P2328" s="316" t="str">
        <f t="shared" si="239"/>
        <v/>
      </c>
      <c r="Q2328" s="336"/>
      <c r="R2328" s="560" t="str">
        <f t="shared" si="240"/>
        <v/>
      </c>
    </row>
    <row r="2329" spans="2:18">
      <c r="B2329" s="517"/>
      <c r="C2329" s="622" t="str">
        <f>IF(STEP!C2329&lt;&gt;"",STEP!C2329,"")</f>
        <v/>
      </c>
      <c r="D2329" s="409" t="str">
        <f>IF(STEP!D2329&lt;&gt;"",STEP!D2329,"")</f>
        <v/>
      </c>
      <c r="E2329" s="410" t="str">
        <f>IF(STEP!E2329&lt;&gt;"",STEP!E2329,"")</f>
        <v/>
      </c>
      <c r="F2329" s="409" t="str">
        <f>IF(STEP!F2329&lt;&gt;"",STEP!F2329,"")</f>
        <v/>
      </c>
      <c r="G2329" s="508" t="str">
        <f>IF(STEP!C2329&lt;&gt;"",STEP!AD2329,"")</f>
        <v/>
      </c>
      <c r="H2329" s="407" t="str">
        <f>IF(AND(STEP!$G2329="",$J$8&lt;&gt;"ON"),"",IF(月報!AX2329&lt;&gt;"",月報!AX2329,IF(STEP!G2329&lt;&gt;"",STEP!G2329,"")))</f>
        <v/>
      </c>
      <c r="I2329" s="408" t="str">
        <f>IF(AND(STEP!$G2329="",$J$8&lt;&gt;"ON"),"",IF(月報!AZ2329&lt;&gt;"",月報!AZ2329,IF(STEP!H2329&lt;&gt;"",STEP!H2329,"")))</f>
        <v/>
      </c>
      <c r="J2329" s="408" t="str">
        <f>IF(AND(STEP!$G2329="",$J$8&lt;&gt;"ON"),"",IF(月報!BA2329&lt;&gt;"",月報!BA2329,IF(STEP!J2329&lt;&gt;"",STEP!J2329/24,"")))</f>
        <v/>
      </c>
      <c r="K2329" s="421" t="str">
        <f>IF(STEP!X2329&lt;&gt;"",STEP!X2329,"")</f>
        <v/>
      </c>
      <c r="L2329" s="421" t="str">
        <f>IF(STEP!Y2329&lt;&gt;"",STEP!Y2329,"")</f>
        <v/>
      </c>
      <c r="M2329" s="421" t="str">
        <f>IF(STEP!Z2329&lt;&gt;"",STEP!Z2329,"")</f>
        <v/>
      </c>
      <c r="N2329" s="422" t="str">
        <f>IF(STEP!R2329&lt;&gt;"",STEP!R2329,"")</f>
        <v/>
      </c>
      <c r="O2329" s="423" t="str">
        <f>IF(STEP!S2329&lt;&gt;"",STEP!S2329,"")</f>
        <v/>
      </c>
      <c r="P2329" s="316" t="str">
        <f t="shared" si="239"/>
        <v/>
      </c>
      <c r="Q2329" s="336"/>
      <c r="R2329" s="560" t="str">
        <f t="shared" si="240"/>
        <v/>
      </c>
    </row>
    <row r="2330" spans="2:18">
      <c r="B2330" s="517"/>
      <c r="C2330" s="622" t="str">
        <f>IF(STEP!C2330&lt;&gt;"",STEP!C2330,"")</f>
        <v/>
      </c>
      <c r="D2330" s="409" t="str">
        <f>IF(STEP!D2330&lt;&gt;"",STEP!D2330,"")</f>
        <v/>
      </c>
      <c r="E2330" s="410" t="str">
        <f>IF(STEP!E2330&lt;&gt;"",STEP!E2330,"")</f>
        <v/>
      </c>
      <c r="F2330" s="409" t="str">
        <f>IF(STEP!F2330&lt;&gt;"",STEP!F2330,"")</f>
        <v/>
      </c>
      <c r="G2330" s="508" t="str">
        <f>IF(STEP!C2330&lt;&gt;"",STEP!AD2330,"")</f>
        <v/>
      </c>
      <c r="H2330" s="407" t="str">
        <f>IF(AND(STEP!$G2330="",$J$8&lt;&gt;"ON"),"",IF(月報!AX2330&lt;&gt;"",月報!AX2330,IF(STEP!G2330&lt;&gt;"",STEP!G2330,"")))</f>
        <v/>
      </c>
      <c r="I2330" s="408" t="str">
        <f>IF(AND(STEP!$G2330="",$J$8&lt;&gt;"ON"),"",IF(月報!AZ2330&lt;&gt;"",月報!AZ2330,IF(STEP!H2330&lt;&gt;"",STEP!H2330,"")))</f>
        <v/>
      </c>
      <c r="J2330" s="408" t="str">
        <f>IF(AND(STEP!$G2330="",$J$8&lt;&gt;"ON"),"",IF(月報!BA2330&lt;&gt;"",月報!BA2330,IF(STEP!J2330&lt;&gt;"",STEP!J2330/24,"")))</f>
        <v/>
      </c>
      <c r="K2330" s="421" t="str">
        <f>IF(STEP!X2330&lt;&gt;"",STEP!X2330,"")</f>
        <v/>
      </c>
      <c r="L2330" s="421" t="str">
        <f>IF(STEP!Y2330&lt;&gt;"",STEP!Y2330,"")</f>
        <v/>
      </c>
      <c r="M2330" s="421" t="str">
        <f>IF(STEP!Z2330&lt;&gt;"",STEP!Z2330,"")</f>
        <v/>
      </c>
      <c r="N2330" s="422" t="str">
        <f>IF(STEP!R2330&lt;&gt;"",STEP!R2330,"")</f>
        <v/>
      </c>
      <c r="O2330" s="423" t="str">
        <f>IF(STEP!S2330&lt;&gt;"",STEP!S2330,"")</f>
        <v/>
      </c>
      <c r="P2330" s="316" t="str">
        <f t="shared" si="239"/>
        <v/>
      </c>
      <c r="Q2330" s="336"/>
      <c r="R2330" s="560" t="str">
        <f t="shared" si="240"/>
        <v/>
      </c>
    </row>
    <row r="2331" spans="2:18">
      <c r="B2331" s="517"/>
      <c r="C2331" s="622" t="str">
        <f>IF(STEP!C2331&lt;&gt;"",STEP!C2331,"")</f>
        <v/>
      </c>
      <c r="D2331" s="409" t="str">
        <f>IF(STEP!D2331&lt;&gt;"",STEP!D2331,"")</f>
        <v/>
      </c>
      <c r="E2331" s="410" t="str">
        <f>IF(STEP!E2331&lt;&gt;"",STEP!E2331,"")</f>
        <v/>
      </c>
      <c r="F2331" s="409" t="str">
        <f>IF(STEP!F2331&lt;&gt;"",STEP!F2331,"")</f>
        <v/>
      </c>
      <c r="G2331" s="508" t="str">
        <f>IF(STEP!C2331&lt;&gt;"",STEP!AD2331,"")</f>
        <v/>
      </c>
      <c r="H2331" s="407" t="str">
        <f>IF(AND(STEP!$G2331="",$J$8&lt;&gt;"ON"),"",IF(月報!AX2331&lt;&gt;"",月報!AX2331,IF(STEP!G2331&lt;&gt;"",STEP!G2331,"")))</f>
        <v/>
      </c>
      <c r="I2331" s="408" t="str">
        <f>IF(AND(STEP!$G2331="",$J$8&lt;&gt;"ON"),"",IF(月報!AZ2331&lt;&gt;"",月報!AZ2331,IF(STEP!H2331&lt;&gt;"",STEP!H2331,"")))</f>
        <v/>
      </c>
      <c r="J2331" s="408" t="str">
        <f>IF(AND(STEP!$G2331="",$J$8&lt;&gt;"ON"),"",IF(月報!BA2331&lt;&gt;"",月報!BA2331,IF(STEP!J2331&lt;&gt;"",STEP!J2331/24,"")))</f>
        <v/>
      </c>
      <c r="K2331" s="421" t="str">
        <f>IF(STEP!X2331&lt;&gt;"",STEP!X2331,"")</f>
        <v/>
      </c>
      <c r="L2331" s="421" t="str">
        <f>IF(STEP!Y2331&lt;&gt;"",STEP!Y2331,"")</f>
        <v/>
      </c>
      <c r="M2331" s="421" t="str">
        <f>IF(STEP!Z2331&lt;&gt;"",STEP!Z2331,"")</f>
        <v/>
      </c>
      <c r="N2331" s="422" t="str">
        <f>IF(STEP!R2331&lt;&gt;"",STEP!R2331,"")</f>
        <v/>
      </c>
      <c r="O2331" s="423" t="str">
        <f>IF(STEP!S2331&lt;&gt;"",STEP!S2331,"")</f>
        <v/>
      </c>
      <c r="P2331" s="316" t="str">
        <f t="shared" si="239"/>
        <v/>
      </c>
      <c r="Q2331" s="336"/>
      <c r="R2331" s="560" t="str">
        <f t="shared" si="240"/>
        <v/>
      </c>
    </row>
    <row r="2332" spans="2:18">
      <c r="B2332" s="517"/>
      <c r="C2332" s="622" t="str">
        <f>IF(STEP!C2332&lt;&gt;"",STEP!C2332,"")</f>
        <v/>
      </c>
      <c r="D2332" s="409" t="str">
        <f>IF(STEP!D2332&lt;&gt;"",STEP!D2332,"")</f>
        <v/>
      </c>
      <c r="E2332" s="410" t="str">
        <f>IF(STEP!E2332&lt;&gt;"",STEP!E2332,"")</f>
        <v/>
      </c>
      <c r="F2332" s="409" t="str">
        <f>IF(STEP!F2332&lt;&gt;"",STEP!F2332,"")</f>
        <v/>
      </c>
      <c r="G2332" s="508" t="str">
        <f>IF(STEP!C2332&lt;&gt;"",STEP!AD2332,"")</f>
        <v/>
      </c>
      <c r="H2332" s="407" t="str">
        <f>IF(AND(STEP!$G2332="",$J$8&lt;&gt;"ON"),"",IF(月報!AX2332&lt;&gt;"",月報!AX2332,IF(STEP!G2332&lt;&gt;"",STEP!G2332,"")))</f>
        <v/>
      </c>
      <c r="I2332" s="408" t="str">
        <f>IF(AND(STEP!$G2332="",$J$8&lt;&gt;"ON"),"",IF(月報!AZ2332&lt;&gt;"",月報!AZ2332,IF(STEP!H2332&lt;&gt;"",STEP!H2332,"")))</f>
        <v/>
      </c>
      <c r="J2332" s="408" t="str">
        <f>IF(AND(STEP!$G2332="",$J$8&lt;&gt;"ON"),"",IF(月報!BA2332&lt;&gt;"",月報!BA2332,IF(STEP!J2332&lt;&gt;"",STEP!J2332/24,"")))</f>
        <v/>
      </c>
      <c r="K2332" s="421" t="str">
        <f>IF(STEP!X2332&lt;&gt;"",STEP!X2332,"")</f>
        <v/>
      </c>
      <c r="L2332" s="421" t="str">
        <f>IF(STEP!Y2332&lt;&gt;"",STEP!Y2332,"")</f>
        <v/>
      </c>
      <c r="M2332" s="421" t="str">
        <f>IF(STEP!Z2332&lt;&gt;"",STEP!Z2332,"")</f>
        <v/>
      </c>
      <c r="N2332" s="422" t="str">
        <f>IF(STEP!R2332&lt;&gt;"",STEP!R2332,"")</f>
        <v/>
      </c>
      <c r="O2332" s="423" t="str">
        <f>IF(STEP!S2332&lt;&gt;"",STEP!S2332,"")</f>
        <v/>
      </c>
      <c r="P2332" s="316" t="str">
        <f t="shared" si="239"/>
        <v/>
      </c>
      <c r="Q2332" s="336"/>
      <c r="R2332" s="560" t="str">
        <f t="shared" si="240"/>
        <v/>
      </c>
    </row>
    <row r="2333" spans="2:18">
      <c r="B2333" s="517"/>
      <c r="C2333" s="623" t="str">
        <f>IF(STEP!C2333&lt;&gt;"",STEP!C2333,"")</f>
        <v/>
      </c>
      <c r="D2333" s="411" t="str">
        <f>IF(STEP!D2333&lt;&gt;"",STEP!D2333,"")</f>
        <v/>
      </c>
      <c r="E2333" s="412" t="str">
        <f>IF(STEP!E2333&lt;&gt;"",STEP!E2333,"")</f>
        <v/>
      </c>
      <c r="F2333" s="411" t="str">
        <f>IF(STEP!F2333&lt;&gt;"",STEP!F2333,"")</f>
        <v/>
      </c>
      <c r="G2333" s="413" t="str">
        <f>IF(STEP!C2333&lt;&gt;"",STEP!AD2333,"")</f>
        <v/>
      </c>
      <c r="H2333" s="413" t="str">
        <f>IF(AND(STEP!$G2333="",$J$8&lt;&gt;"ON"),"",IF(月報!AX2333&lt;&gt;"",月報!AX2333,IF(STEP!G2333&lt;&gt;"",STEP!G2333,"")))</f>
        <v/>
      </c>
      <c r="I2333" s="414" t="str">
        <f>IF(AND(STEP!$G2333="",$J$8&lt;&gt;"ON"),"",IF(月報!AZ2333&lt;&gt;"",月報!AZ2333,IF(STEP!H2333&lt;&gt;"",STEP!H2333,"")))</f>
        <v/>
      </c>
      <c r="J2333" s="414" t="str">
        <f>IF(AND(STEP!$G2333="",$J$8&lt;&gt;"ON"),"",IF(月報!BA2333&lt;&gt;"",月報!BA2333,IF(STEP!J2333&lt;&gt;"",STEP!J2333/24,"")))</f>
        <v/>
      </c>
      <c r="K2333" s="414" t="str">
        <f>IF(STEP!X2333&lt;&gt;"",STEP!X2333,"")</f>
        <v/>
      </c>
      <c r="L2333" s="414" t="str">
        <f>IF(STEP!Y2333&lt;&gt;"",STEP!Y2333,"")</f>
        <v/>
      </c>
      <c r="M2333" s="414" t="str">
        <f>IF(STEP!Z2333&lt;&gt;"",STEP!Z2333,"")</f>
        <v/>
      </c>
      <c r="N2333" s="424" t="str">
        <f>IF(STEP!R2333&lt;&gt;"",STEP!R2333,"")</f>
        <v/>
      </c>
      <c r="O2333" s="425" t="str">
        <f>IF(STEP!S2333&lt;&gt;"",STEP!S2333,"")</f>
        <v/>
      </c>
      <c r="P2333" s="317" t="str">
        <f t="shared" si="239"/>
        <v/>
      </c>
      <c r="Q2333" s="473"/>
      <c r="R2333" s="561" t="str">
        <f t="shared" si="240"/>
        <v/>
      </c>
    </row>
    <row r="2334" spans="2:18">
      <c r="B2334" s="517"/>
      <c r="C2334" s="624" t="str">
        <f>IF(STEP!C2334&lt;&gt;"",STEP!C2334,"")</f>
        <v/>
      </c>
      <c r="D2334" s="405" t="str">
        <f>IF(STEP!D2334&lt;&gt;"",STEP!D2334,"")</f>
        <v/>
      </c>
      <c r="E2334" s="406" t="str">
        <f>IF(STEP!E2334&lt;&gt;"",STEP!E2334,"")</f>
        <v/>
      </c>
      <c r="F2334" s="405" t="str">
        <f>IF(STEP!F2334&lt;&gt;"",STEP!F2334,"")</f>
        <v/>
      </c>
      <c r="G2334" s="407" t="str">
        <f>IF(STEP!C2334&lt;&gt;"",STEP!AD2334,"")</f>
        <v/>
      </c>
      <c r="H2334" s="407" t="str">
        <f>IF(AND(STEP!$G2334="",$J$8&lt;&gt;"ON"),"",IF(月報!AX2334&lt;&gt;"",月報!AX2334,IF(STEP!G2334&lt;&gt;"",STEP!G2334,"")))</f>
        <v/>
      </c>
      <c r="I2334" s="408" t="str">
        <f>IF(AND(STEP!$G2334="",$J$8&lt;&gt;"ON"),"",IF(月報!AZ2334&lt;&gt;"",月報!AZ2334,IF(STEP!H2334&lt;&gt;"",STEP!H2334,"")))</f>
        <v/>
      </c>
      <c r="J2334" s="408" t="str">
        <f>IF(AND(STEP!$G2334="",$J$8&lt;&gt;"ON"),"",IF(月報!BA2334&lt;&gt;"",月報!BA2334,IF(STEP!J2334&lt;&gt;"",STEP!J2334/24,"")))</f>
        <v/>
      </c>
      <c r="K2334" s="408" t="str">
        <f>IF(STEP!X2334&lt;&gt;"",STEP!X2334,"")</f>
        <v/>
      </c>
      <c r="L2334" s="408" t="str">
        <f>IF(STEP!Y2334&lt;&gt;"",STEP!Y2334,"")</f>
        <v/>
      </c>
      <c r="M2334" s="408" t="str">
        <f>IF(STEP!Z2334&lt;&gt;"",STEP!Z2334,"")</f>
        <v/>
      </c>
      <c r="N2334" s="419" t="str">
        <f>IF(STEP!R2334&lt;&gt;"",STEP!R2334,"")</f>
        <v/>
      </c>
      <c r="O2334" s="420" t="str">
        <f>IF(STEP!S2334&lt;&gt;"",STEP!S2334,"")</f>
        <v/>
      </c>
      <c r="P2334" s="315" t="str">
        <f t="shared" si="239"/>
        <v/>
      </c>
      <c r="Q2334" s="474">
        <f>SUM(P2334:P2340)</f>
        <v>0</v>
      </c>
      <c r="R2334" s="562" t="str">
        <f t="shared" si="240"/>
        <v/>
      </c>
    </row>
    <row r="2335" spans="2:18">
      <c r="B2335" s="517"/>
      <c r="C2335" s="622" t="str">
        <f>IF(STEP!C2335&lt;&gt;"",STEP!C2335,"")</f>
        <v/>
      </c>
      <c r="D2335" s="409" t="str">
        <f>IF(STEP!D2335&lt;&gt;"",STEP!D2335,"")</f>
        <v/>
      </c>
      <c r="E2335" s="410" t="str">
        <f>IF(STEP!E2335&lt;&gt;"",STEP!E2335,"")</f>
        <v/>
      </c>
      <c r="F2335" s="409" t="str">
        <f>IF(STEP!F2335&lt;&gt;"",STEP!F2335,"")</f>
        <v/>
      </c>
      <c r="G2335" s="508" t="str">
        <f>IF(STEP!C2335&lt;&gt;"",STEP!AD2335,"")</f>
        <v/>
      </c>
      <c r="H2335" s="407" t="str">
        <f>IF(AND(STEP!$G2335="",$J$8&lt;&gt;"ON"),"",IF(月報!AX2335&lt;&gt;"",月報!AX2335,IF(STEP!G2335&lt;&gt;"",STEP!G2335,"")))</f>
        <v/>
      </c>
      <c r="I2335" s="408" t="str">
        <f>IF(AND(STEP!$G2335="",$J$8&lt;&gt;"ON"),"",IF(月報!AZ2335&lt;&gt;"",月報!AZ2335,IF(STEP!H2335&lt;&gt;"",STEP!H2335,"")))</f>
        <v/>
      </c>
      <c r="J2335" s="408" t="str">
        <f>IF(AND(STEP!$G2335="",$J$8&lt;&gt;"ON"),"",IF(月報!BA2335&lt;&gt;"",月報!BA2335,IF(STEP!J2335&lt;&gt;"",STEP!J2335/24,"")))</f>
        <v/>
      </c>
      <c r="K2335" s="421" t="str">
        <f>IF(STEP!X2335&lt;&gt;"",STEP!X2335,"")</f>
        <v/>
      </c>
      <c r="L2335" s="421" t="str">
        <f>IF(STEP!Y2335&lt;&gt;"",STEP!Y2335,"")</f>
        <v/>
      </c>
      <c r="M2335" s="421" t="str">
        <f>IF(STEP!Z2335&lt;&gt;"",STEP!Z2335,"")</f>
        <v/>
      </c>
      <c r="N2335" s="422" t="str">
        <f>IF(STEP!R2335&lt;&gt;"",STEP!R2335,"")</f>
        <v/>
      </c>
      <c r="O2335" s="423" t="str">
        <f>IF(STEP!S2335&lt;&gt;"",STEP!S2335,"")</f>
        <v/>
      </c>
      <c r="P2335" s="316" t="str">
        <f t="shared" si="239"/>
        <v/>
      </c>
      <c r="Q2335" s="336"/>
      <c r="R2335" s="560" t="str">
        <f t="shared" si="240"/>
        <v/>
      </c>
    </row>
    <row r="2336" spans="2:18">
      <c r="B2336" s="517"/>
      <c r="C2336" s="622" t="str">
        <f>IF(STEP!C2336&lt;&gt;"",STEP!C2336,"")</f>
        <v/>
      </c>
      <c r="D2336" s="409" t="str">
        <f>IF(STEP!D2336&lt;&gt;"",STEP!D2336,"")</f>
        <v/>
      </c>
      <c r="E2336" s="410" t="str">
        <f>IF(STEP!E2336&lt;&gt;"",STEP!E2336,"")</f>
        <v/>
      </c>
      <c r="F2336" s="409" t="str">
        <f>IF(STEP!F2336&lt;&gt;"",STEP!F2336,"")</f>
        <v/>
      </c>
      <c r="G2336" s="508" t="str">
        <f>IF(STEP!C2336&lt;&gt;"",STEP!AD2336,"")</f>
        <v/>
      </c>
      <c r="H2336" s="407" t="str">
        <f>IF(AND(STEP!$G2336="",$J$8&lt;&gt;"ON"),"",IF(月報!AX2336&lt;&gt;"",月報!AX2336,IF(STEP!G2336&lt;&gt;"",STEP!G2336,"")))</f>
        <v/>
      </c>
      <c r="I2336" s="408" t="str">
        <f>IF(AND(STEP!$G2336="",$J$8&lt;&gt;"ON"),"",IF(月報!AZ2336&lt;&gt;"",月報!AZ2336,IF(STEP!H2336&lt;&gt;"",STEP!H2336,"")))</f>
        <v/>
      </c>
      <c r="J2336" s="408" t="str">
        <f>IF(AND(STEP!$G2336="",$J$8&lt;&gt;"ON"),"",IF(月報!BA2336&lt;&gt;"",月報!BA2336,IF(STEP!J2336&lt;&gt;"",STEP!J2336/24,"")))</f>
        <v/>
      </c>
      <c r="K2336" s="421" t="str">
        <f>IF(STEP!X2336&lt;&gt;"",STEP!X2336,"")</f>
        <v/>
      </c>
      <c r="L2336" s="421" t="str">
        <f>IF(STEP!Y2336&lt;&gt;"",STEP!Y2336,"")</f>
        <v/>
      </c>
      <c r="M2336" s="421" t="str">
        <f>IF(STEP!Z2336&lt;&gt;"",STEP!Z2336,"")</f>
        <v/>
      </c>
      <c r="N2336" s="422" t="str">
        <f>IF(STEP!R2336&lt;&gt;"",STEP!R2336,"")</f>
        <v/>
      </c>
      <c r="O2336" s="423" t="str">
        <f>IF(STEP!S2336&lt;&gt;"",STEP!S2336,"")</f>
        <v/>
      </c>
      <c r="P2336" s="316" t="str">
        <f t="shared" si="239"/>
        <v/>
      </c>
      <c r="Q2336" s="336"/>
      <c r="R2336" s="560" t="str">
        <f t="shared" si="240"/>
        <v/>
      </c>
    </row>
    <row r="2337" spans="2:18">
      <c r="B2337" s="517"/>
      <c r="C2337" s="622" t="str">
        <f>IF(STEP!C2337&lt;&gt;"",STEP!C2337,"")</f>
        <v/>
      </c>
      <c r="D2337" s="409" t="str">
        <f>IF(STEP!D2337&lt;&gt;"",STEP!D2337,"")</f>
        <v/>
      </c>
      <c r="E2337" s="410" t="str">
        <f>IF(STEP!E2337&lt;&gt;"",STEP!E2337,"")</f>
        <v/>
      </c>
      <c r="F2337" s="409" t="str">
        <f>IF(STEP!F2337&lt;&gt;"",STEP!F2337,"")</f>
        <v/>
      </c>
      <c r="G2337" s="508" t="str">
        <f>IF(STEP!C2337&lt;&gt;"",STEP!AD2337,"")</f>
        <v/>
      </c>
      <c r="H2337" s="407" t="str">
        <f>IF(AND(STEP!$G2337="",$J$8&lt;&gt;"ON"),"",IF(月報!AX2337&lt;&gt;"",月報!AX2337,IF(STEP!G2337&lt;&gt;"",STEP!G2337,"")))</f>
        <v/>
      </c>
      <c r="I2337" s="408" t="str">
        <f>IF(AND(STEP!$G2337="",$J$8&lt;&gt;"ON"),"",IF(月報!AZ2337&lt;&gt;"",月報!AZ2337,IF(STEP!H2337&lt;&gt;"",STEP!H2337,"")))</f>
        <v/>
      </c>
      <c r="J2337" s="408" t="str">
        <f>IF(AND(STEP!$G2337="",$J$8&lt;&gt;"ON"),"",IF(月報!BA2337&lt;&gt;"",月報!BA2337,IF(STEP!J2337&lt;&gt;"",STEP!J2337/24,"")))</f>
        <v/>
      </c>
      <c r="K2337" s="421" t="str">
        <f>IF(STEP!X2337&lt;&gt;"",STEP!X2337,"")</f>
        <v/>
      </c>
      <c r="L2337" s="421" t="str">
        <f>IF(STEP!Y2337&lt;&gt;"",STEP!Y2337,"")</f>
        <v/>
      </c>
      <c r="M2337" s="421" t="str">
        <f>IF(STEP!Z2337&lt;&gt;"",STEP!Z2337,"")</f>
        <v/>
      </c>
      <c r="N2337" s="422" t="str">
        <f>IF(STEP!R2337&lt;&gt;"",STEP!R2337,"")</f>
        <v/>
      </c>
      <c r="O2337" s="423" t="str">
        <f>IF(STEP!S2337&lt;&gt;"",STEP!S2337,"")</f>
        <v/>
      </c>
      <c r="P2337" s="316" t="str">
        <f t="shared" si="239"/>
        <v/>
      </c>
      <c r="Q2337" s="336"/>
      <c r="R2337" s="560" t="str">
        <f t="shared" si="240"/>
        <v/>
      </c>
    </row>
    <row r="2338" spans="2:18">
      <c r="B2338" s="517"/>
      <c r="C2338" s="622" t="str">
        <f>IF(STEP!C2338&lt;&gt;"",STEP!C2338,"")</f>
        <v/>
      </c>
      <c r="D2338" s="409" t="str">
        <f>IF(STEP!D2338&lt;&gt;"",STEP!D2338,"")</f>
        <v/>
      </c>
      <c r="E2338" s="410" t="str">
        <f>IF(STEP!E2338&lt;&gt;"",STEP!E2338,"")</f>
        <v/>
      </c>
      <c r="F2338" s="409" t="str">
        <f>IF(STEP!F2338&lt;&gt;"",STEP!F2338,"")</f>
        <v/>
      </c>
      <c r="G2338" s="508" t="str">
        <f>IF(STEP!C2338&lt;&gt;"",STEP!AD2338,"")</f>
        <v/>
      </c>
      <c r="H2338" s="407" t="str">
        <f>IF(AND(STEP!$G2338="",$J$8&lt;&gt;"ON"),"",IF(月報!AX2338&lt;&gt;"",月報!AX2338,IF(STEP!G2338&lt;&gt;"",STEP!G2338,"")))</f>
        <v/>
      </c>
      <c r="I2338" s="408" t="str">
        <f>IF(AND(STEP!$G2338="",$J$8&lt;&gt;"ON"),"",IF(月報!AZ2338&lt;&gt;"",月報!AZ2338,IF(STEP!H2338&lt;&gt;"",STEP!H2338,"")))</f>
        <v/>
      </c>
      <c r="J2338" s="408" t="str">
        <f>IF(AND(STEP!$G2338="",$J$8&lt;&gt;"ON"),"",IF(月報!BA2338&lt;&gt;"",月報!BA2338,IF(STEP!J2338&lt;&gt;"",STEP!J2338/24,"")))</f>
        <v/>
      </c>
      <c r="K2338" s="421" t="str">
        <f>IF(STEP!X2338&lt;&gt;"",STEP!X2338,"")</f>
        <v/>
      </c>
      <c r="L2338" s="421" t="str">
        <f>IF(STEP!Y2338&lt;&gt;"",STEP!Y2338,"")</f>
        <v/>
      </c>
      <c r="M2338" s="421" t="str">
        <f>IF(STEP!Z2338&lt;&gt;"",STEP!Z2338,"")</f>
        <v/>
      </c>
      <c r="N2338" s="422" t="str">
        <f>IF(STEP!R2338&lt;&gt;"",STEP!R2338,"")</f>
        <v/>
      </c>
      <c r="O2338" s="423" t="str">
        <f>IF(STEP!S2338&lt;&gt;"",STEP!S2338,"")</f>
        <v/>
      </c>
      <c r="P2338" s="316" t="str">
        <f t="shared" si="239"/>
        <v/>
      </c>
      <c r="Q2338" s="336"/>
      <c r="R2338" s="560" t="str">
        <f t="shared" si="240"/>
        <v/>
      </c>
    </row>
    <row r="2339" spans="2:18">
      <c r="B2339" s="517"/>
      <c r="C2339" s="622" t="str">
        <f>IF(STEP!C2339&lt;&gt;"",STEP!C2339,"")</f>
        <v/>
      </c>
      <c r="D2339" s="409" t="str">
        <f>IF(STEP!D2339&lt;&gt;"",STEP!D2339,"")</f>
        <v/>
      </c>
      <c r="E2339" s="410" t="str">
        <f>IF(STEP!E2339&lt;&gt;"",STEP!E2339,"")</f>
        <v/>
      </c>
      <c r="F2339" s="409" t="str">
        <f>IF(STEP!F2339&lt;&gt;"",STEP!F2339,"")</f>
        <v/>
      </c>
      <c r="G2339" s="508" t="str">
        <f>IF(STEP!C2339&lt;&gt;"",STEP!AD2339,"")</f>
        <v/>
      </c>
      <c r="H2339" s="407" t="str">
        <f>IF(AND(STEP!$G2339="",$J$8&lt;&gt;"ON"),"",IF(月報!AX2339&lt;&gt;"",月報!AX2339,IF(STEP!G2339&lt;&gt;"",STEP!G2339,"")))</f>
        <v/>
      </c>
      <c r="I2339" s="408" t="str">
        <f>IF(AND(STEP!$G2339="",$J$8&lt;&gt;"ON"),"",IF(月報!AZ2339&lt;&gt;"",月報!AZ2339,IF(STEP!H2339&lt;&gt;"",STEP!H2339,"")))</f>
        <v/>
      </c>
      <c r="J2339" s="408" t="str">
        <f>IF(AND(STEP!$G2339="",$J$8&lt;&gt;"ON"),"",IF(月報!BA2339&lt;&gt;"",月報!BA2339,IF(STEP!J2339&lt;&gt;"",STEP!J2339/24,"")))</f>
        <v/>
      </c>
      <c r="K2339" s="421" t="str">
        <f>IF(STEP!X2339&lt;&gt;"",STEP!X2339,"")</f>
        <v/>
      </c>
      <c r="L2339" s="421" t="str">
        <f>IF(STEP!Y2339&lt;&gt;"",STEP!Y2339,"")</f>
        <v/>
      </c>
      <c r="M2339" s="421" t="str">
        <f>IF(STEP!Z2339&lt;&gt;"",STEP!Z2339,"")</f>
        <v/>
      </c>
      <c r="N2339" s="422" t="str">
        <f>IF(STEP!R2339&lt;&gt;"",STEP!R2339,"")</f>
        <v/>
      </c>
      <c r="O2339" s="423" t="str">
        <f>IF(STEP!S2339&lt;&gt;"",STEP!S2339,"")</f>
        <v/>
      </c>
      <c r="P2339" s="316" t="str">
        <f t="shared" si="239"/>
        <v/>
      </c>
      <c r="Q2339" s="336"/>
      <c r="R2339" s="560" t="str">
        <f t="shared" si="240"/>
        <v/>
      </c>
    </row>
    <row r="2340" spans="2:18" ht="13.8" thickBot="1">
      <c r="B2340" s="518"/>
      <c r="C2340" s="625" t="str">
        <f>IF(STEP!C2340&lt;&gt;"",STEP!C2340,"")</f>
        <v/>
      </c>
      <c r="D2340" s="415" t="str">
        <f>IF(STEP!D2340&lt;&gt;"",STEP!D2340,"")</f>
        <v/>
      </c>
      <c r="E2340" s="416" t="str">
        <f>IF(STEP!E2340&lt;&gt;"",STEP!E2340,"")</f>
        <v/>
      </c>
      <c r="F2340" s="415" t="str">
        <f>IF(STEP!F2340&lt;&gt;"",STEP!F2340,"")</f>
        <v/>
      </c>
      <c r="G2340" s="417" t="str">
        <f>IF(STEP!C2340&lt;&gt;"",STEP!AD2340,"")</f>
        <v/>
      </c>
      <c r="H2340" s="417" t="str">
        <f>IF(AND(STEP!$G2340="",$J$8&lt;&gt;"ON"),"",IF(月報!AX2340&lt;&gt;"",月報!AX2340,IF(STEP!G2340&lt;&gt;"",STEP!G2340,"")))</f>
        <v/>
      </c>
      <c r="I2340" s="418" t="str">
        <f>IF(AND(STEP!$G2340="",$J$8&lt;&gt;"ON"),"",IF(月報!AZ2340&lt;&gt;"",月報!AZ2340,IF(STEP!H2340&lt;&gt;"",STEP!H2340,"")))</f>
        <v/>
      </c>
      <c r="J2340" s="418" t="str">
        <f>IF(AND(STEP!$G2340="",$J$8&lt;&gt;"ON"),"",IF(月報!BA2340&lt;&gt;"",月報!BA2340,IF(STEP!J2340&lt;&gt;"",STEP!J2340/24,"")))</f>
        <v/>
      </c>
      <c r="K2340" s="418" t="str">
        <f>IF(STEP!X2340&lt;&gt;"",STEP!X2340,"")</f>
        <v/>
      </c>
      <c r="L2340" s="418" t="str">
        <f>IF(STEP!Y2340&lt;&gt;"",STEP!Y2340,"")</f>
        <v/>
      </c>
      <c r="M2340" s="418" t="str">
        <f>IF(STEP!Z2340&lt;&gt;"",STEP!Z2340,"")</f>
        <v/>
      </c>
      <c r="N2340" s="426" t="str">
        <f>IF(STEP!R2340&lt;&gt;"",STEP!R2340,"")</f>
        <v/>
      </c>
      <c r="O2340" s="427" t="str">
        <f>IF(STEP!S2340&lt;&gt;"",STEP!S2340,"")</f>
        <v/>
      </c>
      <c r="P2340" s="318" t="str">
        <f t="shared" si="239"/>
        <v/>
      </c>
      <c r="Q2340" s="338"/>
      <c r="R2340" s="563" t="str">
        <f t="shared" si="240"/>
        <v/>
      </c>
    </row>
    <row r="2341" spans="2:18">
      <c r="B2341" s="516" t="s">
        <v>416</v>
      </c>
      <c r="C2341" s="626"/>
      <c r="D2341" s="324"/>
      <c r="E2341" s="325"/>
      <c r="F2341" s="578" t="s">
        <v>465</v>
      </c>
      <c r="G2341" s="320"/>
      <c r="H2341" s="320"/>
      <c r="I2341" s="326"/>
      <c r="J2341" s="326"/>
      <c r="K2341" s="326"/>
      <c r="L2341" s="326"/>
      <c r="M2341" s="326"/>
      <c r="N2341" s="327"/>
      <c r="O2341" s="328"/>
      <c r="P2341" s="335"/>
      <c r="Q2341" s="336"/>
      <c r="R2341" s="564" t="str">
        <f t="shared" si="240"/>
        <v/>
      </c>
    </row>
    <row r="2342" spans="2:18">
      <c r="B2342" s="516"/>
      <c r="C2342" s="626"/>
      <c r="D2342" s="324"/>
      <c r="E2342" s="325"/>
      <c r="F2342" s="324"/>
      <c r="G2342" s="320"/>
      <c r="H2342" s="320"/>
      <c r="I2342" s="326"/>
      <c r="J2342" s="326"/>
      <c r="K2342" s="326"/>
      <c r="L2342" s="326"/>
      <c r="M2342" s="326"/>
      <c r="N2342" s="327"/>
      <c r="O2342" s="328"/>
      <c r="P2342" s="335"/>
      <c r="Q2342" s="336"/>
      <c r="R2342" s="564" t="str">
        <f t="shared" si="240"/>
        <v/>
      </c>
    </row>
    <row r="2343" spans="2:18">
      <c r="B2343" s="516"/>
      <c r="C2343" s="626"/>
      <c r="D2343" s="324"/>
      <c r="E2343" s="325"/>
      <c r="F2343" s="324"/>
      <c r="G2343" s="320"/>
      <c r="H2343" s="320"/>
      <c r="I2343" s="326"/>
      <c r="J2343" s="326"/>
      <c r="K2343" s="326"/>
      <c r="L2343" s="326"/>
      <c r="M2343" s="326"/>
      <c r="N2343" s="327"/>
      <c r="O2343" s="328"/>
      <c r="P2343" s="335"/>
      <c r="Q2343" s="336"/>
      <c r="R2343" s="564" t="str">
        <f t="shared" si="240"/>
        <v/>
      </c>
    </row>
    <row r="2344" spans="2:18">
      <c r="B2344" s="516"/>
      <c r="C2344" s="626"/>
      <c r="D2344" s="324"/>
      <c r="E2344" s="325"/>
      <c r="F2344" s="324"/>
      <c r="G2344" s="320"/>
      <c r="H2344" s="320"/>
      <c r="I2344" s="326"/>
      <c r="J2344" s="326"/>
      <c r="K2344" s="326"/>
      <c r="L2344" s="326"/>
      <c r="M2344" s="326"/>
      <c r="N2344" s="327"/>
      <c r="O2344" s="328"/>
      <c r="P2344" s="335"/>
      <c r="Q2344" s="336"/>
      <c r="R2344" s="564" t="str">
        <f t="shared" si="240"/>
        <v/>
      </c>
    </row>
    <row r="2345" spans="2:18">
      <c r="B2345" s="516"/>
      <c r="C2345" s="626"/>
      <c r="D2345" s="324"/>
      <c r="E2345" s="325"/>
      <c r="F2345" s="324"/>
      <c r="G2345" s="320"/>
      <c r="H2345" s="320"/>
      <c r="I2345" s="326"/>
      <c r="J2345" s="326"/>
      <c r="K2345" s="326"/>
      <c r="L2345" s="326"/>
      <c r="M2345" s="326"/>
      <c r="N2345" s="327"/>
      <c r="O2345" s="328"/>
      <c r="P2345" s="335"/>
      <c r="Q2345" s="336"/>
      <c r="R2345" s="564" t="str">
        <f t="shared" si="240"/>
        <v/>
      </c>
    </row>
    <row r="2346" spans="2:18">
      <c r="B2346" s="516"/>
      <c r="C2346" s="626"/>
      <c r="D2346" s="324"/>
      <c r="E2346" s="325"/>
      <c r="F2346" s="324"/>
      <c r="G2346" s="320"/>
      <c r="H2346" s="320"/>
      <c r="I2346" s="326"/>
      <c r="J2346" s="326"/>
      <c r="K2346" s="326"/>
      <c r="L2346" s="326"/>
      <c r="M2346" s="326"/>
      <c r="N2346" s="327"/>
      <c r="O2346" s="328"/>
      <c r="P2346" s="335"/>
      <c r="Q2346" s="336"/>
      <c r="R2346" s="564" t="str">
        <f t="shared" si="240"/>
        <v/>
      </c>
    </row>
    <row r="2347" spans="2:18">
      <c r="B2347" s="516"/>
      <c r="C2347" s="626"/>
      <c r="D2347" s="324"/>
      <c r="E2347" s="325"/>
      <c r="F2347" s="324"/>
      <c r="G2347" s="320"/>
      <c r="H2347" s="320"/>
      <c r="I2347" s="326"/>
      <c r="J2347" s="326"/>
      <c r="K2347" s="326"/>
      <c r="L2347" s="326"/>
      <c r="M2347" s="326"/>
      <c r="N2347" s="327"/>
      <c r="O2347" s="328"/>
      <c r="P2347" s="335"/>
      <c r="Q2347" s="336"/>
      <c r="R2347" s="564" t="str">
        <f t="shared" si="240"/>
        <v/>
      </c>
    </row>
    <row r="2348" spans="2:18">
      <c r="B2348" s="516"/>
      <c r="C2348" s="626"/>
      <c r="D2348" s="324"/>
      <c r="E2348" s="325"/>
      <c r="F2348" s="324"/>
      <c r="G2348" s="320"/>
      <c r="H2348" s="320"/>
      <c r="I2348" s="326"/>
      <c r="J2348" s="326"/>
      <c r="K2348" s="326"/>
      <c r="L2348" s="326"/>
      <c r="M2348" s="326"/>
      <c r="N2348" s="327"/>
      <c r="O2348" s="328"/>
      <c r="P2348" s="335"/>
      <c r="Q2348" s="336"/>
      <c r="R2348" s="564" t="str">
        <f t="shared" si="240"/>
        <v/>
      </c>
    </row>
    <row r="2349" spans="2:18">
      <c r="B2349" s="516"/>
      <c r="C2349" s="626"/>
      <c r="D2349" s="324"/>
      <c r="E2349" s="325"/>
      <c r="F2349" s="324"/>
      <c r="G2349" s="320"/>
      <c r="H2349" s="320"/>
      <c r="I2349" s="326"/>
      <c r="J2349" s="326"/>
      <c r="K2349" s="326"/>
      <c r="L2349" s="326"/>
      <c r="M2349" s="326"/>
      <c r="N2349" s="327"/>
      <c r="O2349" s="328"/>
      <c r="P2349" s="335"/>
      <c r="Q2349" s="336"/>
      <c r="R2349" s="564" t="str">
        <f t="shared" si="240"/>
        <v/>
      </c>
    </row>
    <row r="2350" spans="2:18" ht="13.8" thickBot="1">
      <c r="B2350" s="519"/>
      <c r="C2350" s="627"/>
      <c r="D2350" s="330"/>
      <c r="E2350" s="331"/>
      <c r="F2350" s="330"/>
      <c r="G2350" s="322"/>
      <c r="H2350" s="322"/>
      <c r="I2350" s="332"/>
      <c r="J2350" s="332"/>
      <c r="K2350" s="332"/>
      <c r="L2350" s="332"/>
      <c r="M2350" s="332"/>
      <c r="N2350" s="333"/>
      <c r="O2350" s="334"/>
      <c r="P2350" s="337"/>
      <c r="Q2350" s="338"/>
      <c r="R2350" s="565" t="str">
        <f t="shared" si="240"/>
        <v/>
      </c>
    </row>
    <row r="2351" spans="2:18">
      <c r="B2351" s="522">
        <f>B2306+1</f>
        <v>53</v>
      </c>
      <c r="C2351" s="624" t="str">
        <f>IF(STEP!C2351&lt;&gt;"",STEP!C2351,"")</f>
        <v/>
      </c>
      <c r="D2351" s="405" t="str">
        <f>IF(STEP!D2351&lt;&gt;"",STEP!D2351,"")</f>
        <v/>
      </c>
      <c r="E2351" s="406" t="str">
        <f>IF(STEP!E2351&lt;&gt;"",STEP!E2351,"")</f>
        <v/>
      </c>
      <c r="F2351" s="405" t="str">
        <f>IF(STEP!F2351&lt;&gt;"",STEP!F2351,"")</f>
        <v/>
      </c>
      <c r="G2351" s="407" t="str">
        <f>IF(STEP!C2351&lt;&gt;"",STEP!AD2351,"")</f>
        <v/>
      </c>
      <c r="H2351" s="407" t="str">
        <f>IF(AND(STEP!$G2351="",$J$8&lt;&gt;"ON"),"",IF(月報!AX2351&lt;&gt;"",月報!AX2351,IF(STEP!G2351&lt;&gt;"",STEP!G2351,"")))</f>
        <v/>
      </c>
      <c r="I2351" s="408" t="str">
        <f>IF(AND(STEP!$G2351="",$J$8&lt;&gt;"ON"),"",IF(月報!AZ2351&lt;&gt;"",月報!AZ2351,IF(STEP!H2351&lt;&gt;"",STEP!H2351,"")))</f>
        <v/>
      </c>
      <c r="J2351" s="408" t="str">
        <f>IF(AND(STEP!$G2351="",$J$8&lt;&gt;"ON"),"",IF(月報!BA2351&lt;&gt;"",月報!BA2351,IF(STEP!J2351&lt;&gt;"",STEP!J2351/24,"")))</f>
        <v/>
      </c>
      <c r="K2351" s="408" t="str">
        <f>IF(STEP!X2351&lt;&gt;"",STEP!X2351,"")</f>
        <v/>
      </c>
      <c r="L2351" s="408" t="str">
        <f>IF(STEP!Y2351&lt;&gt;"",STEP!Y2351,"")</f>
        <v/>
      </c>
      <c r="M2351" s="408" t="str">
        <f>IF(STEP!Z2351&lt;&gt;"",STEP!Z2351,"")</f>
        <v/>
      </c>
      <c r="N2351" s="419" t="str">
        <f>IF(STEP!R2351&lt;&gt;"",STEP!R2351,"")</f>
        <v/>
      </c>
      <c r="O2351" s="420" t="str">
        <f>IF(STEP!S2351&lt;&gt;"",STEP!S2351,"")</f>
        <v/>
      </c>
      <c r="P2351" s="315" t="str">
        <f t="shared" ref="P2351:P2385" si="241">IF(J2351&lt;&gt;"",J2351,"")</f>
        <v/>
      </c>
      <c r="Q2351" s="472">
        <f>SUM(P2351:P2357)</f>
        <v>0</v>
      </c>
      <c r="R2351" s="559" t="str">
        <f>IF(C2351&lt;&gt;"",VLOOKUP(C2351,設定シート!$D$10:$L$109,9,FALSE),"")</f>
        <v/>
      </c>
    </row>
    <row r="2352" spans="2:18">
      <c r="B2352" s="517"/>
      <c r="C2352" s="622" t="str">
        <f>IF(STEP!C2352&lt;&gt;"",STEP!C2352,"")</f>
        <v/>
      </c>
      <c r="D2352" s="409" t="str">
        <f>IF(STEP!D2352&lt;&gt;"",STEP!D2352,"")</f>
        <v/>
      </c>
      <c r="E2352" s="410" t="str">
        <f>IF(STEP!E2352&lt;&gt;"",STEP!E2352,"")</f>
        <v/>
      </c>
      <c r="F2352" s="409" t="str">
        <f>IF(STEP!F2352&lt;&gt;"",STEP!F2352,"")</f>
        <v/>
      </c>
      <c r="G2352" s="508" t="str">
        <f>IF(STEP!C2352&lt;&gt;"",STEP!AD2352,"")</f>
        <v/>
      </c>
      <c r="H2352" s="407" t="str">
        <f>IF(AND(STEP!$G2352="",$J$8&lt;&gt;"ON"),"",IF(月報!AX2352&lt;&gt;"",月報!AX2352,IF(STEP!G2352&lt;&gt;"",STEP!G2352,"")))</f>
        <v/>
      </c>
      <c r="I2352" s="408" t="str">
        <f>IF(AND(STEP!$G2352="",$J$8&lt;&gt;"ON"),"",IF(月報!AZ2352&lt;&gt;"",月報!AZ2352,IF(STEP!H2352&lt;&gt;"",STEP!H2352,"")))</f>
        <v/>
      </c>
      <c r="J2352" s="408" t="str">
        <f>IF(AND(STEP!$G2352="",$J$8&lt;&gt;"ON"),"",IF(月報!BA2352&lt;&gt;"",月報!BA2352,IF(STEP!J2352&lt;&gt;"",STEP!J2352/24,"")))</f>
        <v/>
      </c>
      <c r="K2352" s="421" t="str">
        <f>IF(STEP!X2352&lt;&gt;"",STEP!X2352,"")</f>
        <v/>
      </c>
      <c r="L2352" s="421" t="str">
        <f>IF(STEP!Y2352&lt;&gt;"",STEP!Y2352,"")</f>
        <v/>
      </c>
      <c r="M2352" s="421" t="str">
        <f>IF(STEP!Z2352&lt;&gt;"",STEP!Z2352,"")</f>
        <v/>
      </c>
      <c r="N2352" s="422" t="str">
        <f>IF(STEP!R2352&lt;&gt;"",STEP!R2352,"")</f>
        <v/>
      </c>
      <c r="O2352" s="423" t="str">
        <f>IF(STEP!S2352&lt;&gt;"",STEP!S2352,"")</f>
        <v/>
      </c>
      <c r="P2352" s="316" t="str">
        <f t="shared" si="241"/>
        <v/>
      </c>
      <c r="Q2352" s="336"/>
      <c r="R2352" s="560" t="str">
        <f t="shared" ref="R2352:R2395" si="242">R2351</f>
        <v/>
      </c>
    </row>
    <row r="2353" spans="2:18">
      <c r="B2353" s="517"/>
      <c r="C2353" s="622" t="str">
        <f>IF(STEP!C2353&lt;&gt;"",STEP!C2353,"")</f>
        <v/>
      </c>
      <c r="D2353" s="409" t="str">
        <f>IF(STEP!D2353&lt;&gt;"",STEP!D2353,"")</f>
        <v/>
      </c>
      <c r="E2353" s="410" t="str">
        <f>IF(STEP!E2353&lt;&gt;"",STEP!E2353,"")</f>
        <v/>
      </c>
      <c r="F2353" s="409" t="str">
        <f>IF(STEP!F2353&lt;&gt;"",STEP!F2353,"")</f>
        <v/>
      </c>
      <c r="G2353" s="508" t="str">
        <f>IF(STEP!C2353&lt;&gt;"",STEP!AD2353,"")</f>
        <v/>
      </c>
      <c r="H2353" s="407" t="str">
        <f>IF(AND(STEP!$G2353="",$J$8&lt;&gt;"ON"),"",IF(月報!AX2353&lt;&gt;"",月報!AX2353,IF(STEP!G2353&lt;&gt;"",STEP!G2353,"")))</f>
        <v/>
      </c>
      <c r="I2353" s="408" t="str">
        <f>IF(AND(STEP!$G2353="",$J$8&lt;&gt;"ON"),"",IF(月報!AZ2353&lt;&gt;"",月報!AZ2353,IF(STEP!H2353&lt;&gt;"",STEP!H2353,"")))</f>
        <v/>
      </c>
      <c r="J2353" s="408" t="str">
        <f>IF(AND(STEP!$G2353="",$J$8&lt;&gt;"ON"),"",IF(月報!BA2353&lt;&gt;"",月報!BA2353,IF(STEP!J2353&lt;&gt;"",STEP!J2353/24,"")))</f>
        <v/>
      </c>
      <c r="K2353" s="421" t="str">
        <f>IF(STEP!X2353&lt;&gt;"",STEP!X2353,"")</f>
        <v/>
      </c>
      <c r="L2353" s="421" t="str">
        <f>IF(STEP!Y2353&lt;&gt;"",STEP!Y2353,"")</f>
        <v/>
      </c>
      <c r="M2353" s="421" t="str">
        <f>IF(STEP!Z2353&lt;&gt;"",STEP!Z2353,"")</f>
        <v/>
      </c>
      <c r="N2353" s="422" t="str">
        <f>IF(STEP!R2353&lt;&gt;"",STEP!R2353,"")</f>
        <v/>
      </c>
      <c r="O2353" s="423" t="str">
        <f>IF(STEP!S2353&lt;&gt;"",STEP!S2353,"")</f>
        <v/>
      </c>
      <c r="P2353" s="316" t="str">
        <f t="shared" si="241"/>
        <v/>
      </c>
      <c r="Q2353" s="336"/>
      <c r="R2353" s="560" t="str">
        <f t="shared" si="242"/>
        <v/>
      </c>
    </row>
    <row r="2354" spans="2:18">
      <c r="B2354" s="517"/>
      <c r="C2354" s="622" t="str">
        <f>IF(STEP!C2354&lt;&gt;"",STEP!C2354,"")</f>
        <v/>
      </c>
      <c r="D2354" s="409" t="str">
        <f>IF(STEP!D2354&lt;&gt;"",STEP!D2354,"")</f>
        <v/>
      </c>
      <c r="E2354" s="410" t="str">
        <f>IF(STEP!E2354&lt;&gt;"",STEP!E2354,"")</f>
        <v/>
      </c>
      <c r="F2354" s="409" t="str">
        <f>IF(STEP!F2354&lt;&gt;"",STEP!F2354,"")</f>
        <v/>
      </c>
      <c r="G2354" s="508" t="str">
        <f>IF(STEP!C2354&lt;&gt;"",STEP!AD2354,"")</f>
        <v/>
      </c>
      <c r="H2354" s="407" t="str">
        <f>IF(AND(STEP!$G2354="",$J$8&lt;&gt;"ON"),"",IF(月報!AX2354&lt;&gt;"",月報!AX2354,IF(STEP!G2354&lt;&gt;"",STEP!G2354,"")))</f>
        <v/>
      </c>
      <c r="I2354" s="408" t="str">
        <f>IF(AND(STEP!$G2354="",$J$8&lt;&gt;"ON"),"",IF(月報!AZ2354&lt;&gt;"",月報!AZ2354,IF(STEP!H2354&lt;&gt;"",STEP!H2354,"")))</f>
        <v/>
      </c>
      <c r="J2354" s="408" t="str">
        <f>IF(AND(STEP!$G2354="",$J$8&lt;&gt;"ON"),"",IF(月報!BA2354&lt;&gt;"",月報!BA2354,IF(STEP!J2354&lt;&gt;"",STEP!J2354/24,"")))</f>
        <v/>
      </c>
      <c r="K2354" s="421" t="str">
        <f>IF(STEP!X2354&lt;&gt;"",STEP!X2354,"")</f>
        <v/>
      </c>
      <c r="L2354" s="421" t="str">
        <f>IF(STEP!Y2354&lt;&gt;"",STEP!Y2354,"")</f>
        <v/>
      </c>
      <c r="M2354" s="421" t="str">
        <f>IF(STEP!Z2354&lt;&gt;"",STEP!Z2354,"")</f>
        <v/>
      </c>
      <c r="N2354" s="422" t="str">
        <f>IF(STEP!R2354&lt;&gt;"",STEP!R2354,"")</f>
        <v/>
      </c>
      <c r="O2354" s="423" t="str">
        <f>IF(STEP!S2354&lt;&gt;"",STEP!S2354,"")</f>
        <v/>
      </c>
      <c r="P2354" s="316" t="str">
        <f t="shared" si="241"/>
        <v/>
      </c>
      <c r="Q2354" s="336"/>
      <c r="R2354" s="560" t="str">
        <f t="shared" si="242"/>
        <v/>
      </c>
    </row>
    <row r="2355" spans="2:18">
      <c r="B2355" s="517"/>
      <c r="C2355" s="622" t="str">
        <f>IF(STEP!C2355&lt;&gt;"",STEP!C2355,"")</f>
        <v/>
      </c>
      <c r="D2355" s="409" t="str">
        <f>IF(STEP!D2355&lt;&gt;"",STEP!D2355,"")</f>
        <v/>
      </c>
      <c r="E2355" s="410" t="str">
        <f>IF(STEP!E2355&lt;&gt;"",STEP!E2355,"")</f>
        <v/>
      </c>
      <c r="F2355" s="409" t="str">
        <f>IF(STEP!F2355&lt;&gt;"",STEP!F2355,"")</f>
        <v/>
      </c>
      <c r="G2355" s="508" t="str">
        <f>IF(STEP!C2355&lt;&gt;"",STEP!AD2355,"")</f>
        <v/>
      </c>
      <c r="H2355" s="407" t="str">
        <f>IF(AND(STEP!$G2355="",$J$8&lt;&gt;"ON"),"",IF(月報!AX2355&lt;&gt;"",月報!AX2355,IF(STEP!G2355&lt;&gt;"",STEP!G2355,"")))</f>
        <v/>
      </c>
      <c r="I2355" s="408" t="str">
        <f>IF(AND(STEP!$G2355="",$J$8&lt;&gt;"ON"),"",IF(月報!AZ2355&lt;&gt;"",月報!AZ2355,IF(STEP!H2355&lt;&gt;"",STEP!H2355,"")))</f>
        <v/>
      </c>
      <c r="J2355" s="408" t="str">
        <f>IF(AND(STEP!$G2355="",$J$8&lt;&gt;"ON"),"",IF(月報!BA2355&lt;&gt;"",月報!BA2355,IF(STEP!J2355&lt;&gt;"",STEP!J2355/24,"")))</f>
        <v/>
      </c>
      <c r="K2355" s="421" t="str">
        <f>IF(STEP!X2355&lt;&gt;"",STEP!X2355,"")</f>
        <v/>
      </c>
      <c r="L2355" s="421" t="str">
        <f>IF(STEP!Y2355&lt;&gt;"",STEP!Y2355,"")</f>
        <v/>
      </c>
      <c r="M2355" s="421" t="str">
        <f>IF(STEP!Z2355&lt;&gt;"",STEP!Z2355,"")</f>
        <v/>
      </c>
      <c r="N2355" s="422" t="str">
        <f>IF(STEP!R2355&lt;&gt;"",STEP!R2355,"")</f>
        <v/>
      </c>
      <c r="O2355" s="423" t="str">
        <f>IF(STEP!S2355&lt;&gt;"",STEP!S2355,"")</f>
        <v/>
      </c>
      <c r="P2355" s="316" t="str">
        <f t="shared" si="241"/>
        <v/>
      </c>
      <c r="Q2355" s="336"/>
      <c r="R2355" s="560" t="str">
        <f t="shared" si="242"/>
        <v/>
      </c>
    </row>
    <row r="2356" spans="2:18">
      <c r="B2356" s="517"/>
      <c r="C2356" s="622" t="str">
        <f>IF(STEP!C2356&lt;&gt;"",STEP!C2356,"")</f>
        <v/>
      </c>
      <c r="D2356" s="409" t="str">
        <f>IF(STEP!D2356&lt;&gt;"",STEP!D2356,"")</f>
        <v/>
      </c>
      <c r="E2356" s="410" t="str">
        <f>IF(STEP!E2356&lt;&gt;"",STEP!E2356,"")</f>
        <v/>
      </c>
      <c r="F2356" s="409" t="str">
        <f>IF(STEP!F2356&lt;&gt;"",STEP!F2356,"")</f>
        <v/>
      </c>
      <c r="G2356" s="508" t="str">
        <f>IF(STEP!C2356&lt;&gt;"",STEP!AD2356,"")</f>
        <v/>
      </c>
      <c r="H2356" s="407" t="str">
        <f>IF(AND(STEP!$G2356="",$J$8&lt;&gt;"ON"),"",IF(月報!AX2356&lt;&gt;"",月報!AX2356,IF(STEP!G2356&lt;&gt;"",STEP!G2356,"")))</f>
        <v/>
      </c>
      <c r="I2356" s="408" t="str">
        <f>IF(AND(STEP!$G2356="",$J$8&lt;&gt;"ON"),"",IF(月報!AZ2356&lt;&gt;"",月報!AZ2356,IF(STEP!H2356&lt;&gt;"",STEP!H2356,"")))</f>
        <v/>
      </c>
      <c r="J2356" s="408" t="str">
        <f>IF(AND(STEP!$G2356="",$J$8&lt;&gt;"ON"),"",IF(月報!BA2356&lt;&gt;"",月報!BA2356,IF(STEP!J2356&lt;&gt;"",STEP!J2356/24,"")))</f>
        <v/>
      </c>
      <c r="K2356" s="421" t="str">
        <f>IF(STEP!X2356&lt;&gt;"",STEP!X2356,"")</f>
        <v/>
      </c>
      <c r="L2356" s="421" t="str">
        <f>IF(STEP!Y2356&lt;&gt;"",STEP!Y2356,"")</f>
        <v/>
      </c>
      <c r="M2356" s="421" t="str">
        <f>IF(STEP!Z2356&lt;&gt;"",STEP!Z2356,"")</f>
        <v/>
      </c>
      <c r="N2356" s="422" t="str">
        <f>IF(STEP!R2356&lt;&gt;"",STEP!R2356,"")</f>
        <v/>
      </c>
      <c r="O2356" s="423" t="str">
        <f>IF(STEP!S2356&lt;&gt;"",STEP!S2356,"")</f>
        <v/>
      </c>
      <c r="P2356" s="316" t="str">
        <f t="shared" si="241"/>
        <v/>
      </c>
      <c r="Q2356" s="336"/>
      <c r="R2356" s="560" t="str">
        <f t="shared" si="242"/>
        <v/>
      </c>
    </row>
    <row r="2357" spans="2:18">
      <c r="B2357" s="517"/>
      <c r="C2357" s="623" t="str">
        <f>IF(STEP!C2357&lt;&gt;"",STEP!C2357,"")</f>
        <v/>
      </c>
      <c r="D2357" s="411" t="str">
        <f>IF(STEP!D2357&lt;&gt;"",STEP!D2357,"")</f>
        <v/>
      </c>
      <c r="E2357" s="412" t="str">
        <f>IF(STEP!E2357&lt;&gt;"",STEP!E2357,"")</f>
        <v/>
      </c>
      <c r="F2357" s="411" t="str">
        <f>IF(STEP!F2357&lt;&gt;"",STEP!F2357,"")</f>
        <v/>
      </c>
      <c r="G2357" s="413" t="str">
        <f>IF(STEP!C2357&lt;&gt;"",STEP!AD2357,"")</f>
        <v/>
      </c>
      <c r="H2357" s="413" t="str">
        <f>IF(AND(STEP!$G2357="",$J$8&lt;&gt;"ON"),"",IF(月報!AX2357&lt;&gt;"",月報!AX2357,IF(STEP!G2357&lt;&gt;"",STEP!G2357,"")))</f>
        <v/>
      </c>
      <c r="I2357" s="414" t="str">
        <f>IF(AND(STEP!$G2357="",$J$8&lt;&gt;"ON"),"",IF(月報!AZ2357&lt;&gt;"",月報!AZ2357,IF(STEP!H2357&lt;&gt;"",STEP!H2357,"")))</f>
        <v/>
      </c>
      <c r="J2357" s="414" t="str">
        <f>IF(AND(STEP!$G2357="",$J$8&lt;&gt;"ON"),"",IF(月報!BA2357&lt;&gt;"",月報!BA2357,IF(STEP!J2357&lt;&gt;"",STEP!J2357/24,"")))</f>
        <v/>
      </c>
      <c r="K2357" s="414" t="str">
        <f>IF(STEP!X2357&lt;&gt;"",STEP!X2357,"")</f>
        <v/>
      </c>
      <c r="L2357" s="414" t="str">
        <f>IF(STEP!Y2357&lt;&gt;"",STEP!Y2357,"")</f>
        <v/>
      </c>
      <c r="M2357" s="414" t="str">
        <f>IF(STEP!Z2357&lt;&gt;"",STEP!Z2357,"")</f>
        <v/>
      </c>
      <c r="N2357" s="424" t="str">
        <f>IF(STEP!R2357&lt;&gt;"",STEP!R2357,"")</f>
        <v/>
      </c>
      <c r="O2357" s="425" t="str">
        <f>IF(STEP!S2357&lt;&gt;"",STEP!S2357,"")</f>
        <v/>
      </c>
      <c r="P2357" s="317" t="str">
        <f t="shared" si="241"/>
        <v/>
      </c>
      <c r="Q2357" s="473"/>
      <c r="R2357" s="561" t="str">
        <f t="shared" si="242"/>
        <v/>
      </c>
    </row>
    <row r="2358" spans="2:18">
      <c r="B2358" s="517"/>
      <c r="C2358" s="624" t="str">
        <f>IF(STEP!C2358&lt;&gt;"",STEP!C2358,"")</f>
        <v/>
      </c>
      <c r="D2358" s="405" t="str">
        <f>IF(STEP!D2358&lt;&gt;"",STEP!D2358,"")</f>
        <v/>
      </c>
      <c r="E2358" s="406" t="str">
        <f>IF(STEP!E2358&lt;&gt;"",STEP!E2358,"")</f>
        <v/>
      </c>
      <c r="F2358" s="405" t="str">
        <f>IF(STEP!F2358&lt;&gt;"",STEP!F2358,"")</f>
        <v/>
      </c>
      <c r="G2358" s="407" t="str">
        <f>IF(STEP!C2358&lt;&gt;"",STEP!AD2358,"")</f>
        <v/>
      </c>
      <c r="H2358" s="407" t="str">
        <f>IF(AND(STEP!$G2358="",$J$8&lt;&gt;"ON"),"",IF(月報!AX2358&lt;&gt;"",月報!AX2358,IF(STEP!G2358&lt;&gt;"",STEP!G2358,"")))</f>
        <v/>
      </c>
      <c r="I2358" s="408" t="str">
        <f>IF(AND(STEP!$G2358="",$J$8&lt;&gt;"ON"),"",IF(月報!AZ2358&lt;&gt;"",月報!AZ2358,IF(STEP!H2358&lt;&gt;"",STEP!H2358,"")))</f>
        <v/>
      </c>
      <c r="J2358" s="408" t="str">
        <f>IF(AND(STEP!$G2358="",$J$8&lt;&gt;"ON"),"",IF(月報!BA2358&lt;&gt;"",月報!BA2358,IF(STEP!J2358&lt;&gt;"",STEP!J2358/24,"")))</f>
        <v/>
      </c>
      <c r="K2358" s="408" t="str">
        <f>IF(STEP!X2358&lt;&gt;"",STEP!X2358,"")</f>
        <v/>
      </c>
      <c r="L2358" s="408" t="str">
        <f>IF(STEP!Y2358&lt;&gt;"",STEP!Y2358,"")</f>
        <v/>
      </c>
      <c r="M2358" s="408" t="str">
        <f>IF(STEP!Z2358&lt;&gt;"",STEP!Z2358,"")</f>
        <v/>
      </c>
      <c r="N2358" s="419" t="str">
        <f>IF(STEP!R2358&lt;&gt;"",STEP!R2358,"")</f>
        <v/>
      </c>
      <c r="O2358" s="420" t="str">
        <f>IF(STEP!S2358&lt;&gt;"",STEP!S2358,"")</f>
        <v/>
      </c>
      <c r="P2358" s="315" t="str">
        <f t="shared" si="241"/>
        <v/>
      </c>
      <c r="Q2358" s="474">
        <f>SUM(P2358:P2364)</f>
        <v>0</v>
      </c>
      <c r="R2358" s="562" t="str">
        <f t="shared" si="242"/>
        <v/>
      </c>
    </row>
    <row r="2359" spans="2:18">
      <c r="B2359" s="517"/>
      <c r="C2359" s="622" t="str">
        <f>IF(STEP!C2359&lt;&gt;"",STEP!C2359,"")</f>
        <v/>
      </c>
      <c r="D2359" s="409" t="str">
        <f>IF(STEP!D2359&lt;&gt;"",STEP!D2359,"")</f>
        <v/>
      </c>
      <c r="E2359" s="410" t="str">
        <f>IF(STEP!E2359&lt;&gt;"",STEP!E2359,"")</f>
        <v/>
      </c>
      <c r="F2359" s="409" t="str">
        <f>IF(STEP!F2359&lt;&gt;"",STEP!F2359,"")</f>
        <v/>
      </c>
      <c r="G2359" s="508" t="str">
        <f>IF(STEP!C2359&lt;&gt;"",STEP!AD2359,"")</f>
        <v/>
      </c>
      <c r="H2359" s="407" t="str">
        <f>IF(AND(STEP!$G2359="",$J$8&lt;&gt;"ON"),"",IF(月報!AX2359&lt;&gt;"",月報!AX2359,IF(STEP!G2359&lt;&gt;"",STEP!G2359,"")))</f>
        <v/>
      </c>
      <c r="I2359" s="408" t="str">
        <f>IF(AND(STEP!$G2359="",$J$8&lt;&gt;"ON"),"",IF(月報!AZ2359&lt;&gt;"",月報!AZ2359,IF(STEP!H2359&lt;&gt;"",STEP!H2359,"")))</f>
        <v/>
      </c>
      <c r="J2359" s="408" t="str">
        <f>IF(AND(STEP!$G2359="",$J$8&lt;&gt;"ON"),"",IF(月報!BA2359&lt;&gt;"",月報!BA2359,IF(STEP!J2359&lt;&gt;"",STEP!J2359/24,"")))</f>
        <v/>
      </c>
      <c r="K2359" s="421" t="str">
        <f>IF(STEP!X2359&lt;&gt;"",STEP!X2359,"")</f>
        <v/>
      </c>
      <c r="L2359" s="421" t="str">
        <f>IF(STEP!Y2359&lt;&gt;"",STEP!Y2359,"")</f>
        <v/>
      </c>
      <c r="M2359" s="421" t="str">
        <f>IF(STEP!Z2359&lt;&gt;"",STEP!Z2359,"")</f>
        <v/>
      </c>
      <c r="N2359" s="422" t="str">
        <f>IF(STEP!R2359&lt;&gt;"",STEP!R2359,"")</f>
        <v/>
      </c>
      <c r="O2359" s="423" t="str">
        <f>IF(STEP!S2359&lt;&gt;"",STEP!S2359,"")</f>
        <v/>
      </c>
      <c r="P2359" s="316" t="str">
        <f t="shared" si="241"/>
        <v/>
      </c>
      <c r="Q2359" s="336"/>
      <c r="R2359" s="560" t="str">
        <f t="shared" si="242"/>
        <v/>
      </c>
    </row>
    <row r="2360" spans="2:18">
      <c r="B2360" s="517"/>
      <c r="C2360" s="622" t="str">
        <f>IF(STEP!C2360&lt;&gt;"",STEP!C2360,"")</f>
        <v/>
      </c>
      <c r="D2360" s="409" t="str">
        <f>IF(STEP!D2360&lt;&gt;"",STEP!D2360,"")</f>
        <v/>
      </c>
      <c r="E2360" s="410" t="str">
        <f>IF(STEP!E2360&lt;&gt;"",STEP!E2360,"")</f>
        <v/>
      </c>
      <c r="F2360" s="409" t="str">
        <f>IF(STEP!F2360&lt;&gt;"",STEP!F2360,"")</f>
        <v/>
      </c>
      <c r="G2360" s="508" t="str">
        <f>IF(STEP!C2360&lt;&gt;"",STEP!AD2360,"")</f>
        <v/>
      </c>
      <c r="H2360" s="407" t="str">
        <f>IF(AND(STEP!$G2360="",$J$8&lt;&gt;"ON"),"",IF(月報!AX2360&lt;&gt;"",月報!AX2360,IF(STEP!G2360&lt;&gt;"",STEP!G2360,"")))</f>
        <v/>
      </c>
      <c r="I2360" s="408" t="str">
        <f>IF(AND(STEP!$G2360="",$J$8&lt;&gt;"ON"),"",IF(月報!AZ2360&lt;&gt;"",月報!AZ2360,IF(STEP!H2360&lt;&gt;"",STEP!H2360,"")))</f>
        <v/>
      </c>
      <c r="J2360" s="408" t="str">
        <f>IF(AND(STEP!$G2360="",$J$8&lt;&gt;"ON"),"",IF(月報!BA2360&lt;&gt;"",月報!BA2360,IF(STEP!J2360&lt;&gt;"",STEP!J2360/24,"")))</f>
        <v/>
      </c>
      <c r="K2360" s="421" t="str">
        <f>IF(STEP!X2360&lt;&gt;"",STEP!X2360,"")</f>
        <v/>
      </c>
      <c r="L2360" s="421" t="str">
        <f>IF(STEP!Y2360&lt;&gt;"",STEP!Y2360,"")</f>
        <v/>
      </c>
      <c r="M2360" s="421" t="str">
        <f>IF(STEP!Z2360&lt;&gt;"",STEP!Z2360,"")</f>
        <v/>
      </c>
      <c r="N2360" s="422" t="str">
        <f>IF(STEP!R2360&lt;&gt;"",STEP!R2360,"")</f>
        <v/>
      </c>
      <c r="O2360" s="423" t="str">
        <f>IF(STEP!S2360&lt;&gt;"",STEP!S2360,"")</f>
        <v/>
      </c>
      <c r="P2360" s="316" t="str">
        <f t="shared" si="241"/>
        <v/>
      </c>
      <c r="Q2360" s="336"/>
      <c r="R2360" s="560" t="str">
        <f t="shared" si="242"/>
        <v/>
      </c>
    </row>
    <row r="2361" spans="2:18">
      <c r="B2361" s="517"/>
      <c r="C2361" s="622" t="str">
        <f>IF(STEP!C2361&lt;&gt;"",STEP!C2361,"")</f>
        <v/>
      </c>
      <c r="D2361" s="409" t="str">
        <f>IF(STEP!D2361&lt;&gt;"",STEP!D2361,"")</f>
        <v/>
      </c>
      <c r="E2361" s="410" t="str">
        <f>IF(STEP!E2361&lt;&gt;"",STEP!E2361,"")</f>
        <v/>
      </c>
      <c r="F2361" s="409" t="str">
        <f>IF(STEP!F2361&lt;&gt;"",STEP!F2361,"")</f>
        <v/>
      </c>
      <c r="G2361" s="508" t="str">
        <f>IF(STEP!C2361&lt;&gt;"",STEP!AD2361,"")</f>
        <v/>
      </c>
      <c r="H2361" s="407" t="str">
        <f>IF(AND(STEP!$G2361="",$J$8&lt;&gt;"ON"),"",IF(月報!AX2361&lt;&gt;"",月報!AX2361,IF(STEP!G2361&lt;&gt;"",STEP!G2361,"")))</f>
        <v/>
      </c>
      <c r="I2361" s="408" t="str">
        <f>IF(AND(STEP!$G2361="",$J$8&lt;&gt;"ON"),"",IF(月報!AZ2361&lt;&gt;"",月報!AZ2361,IF(STEP!H2361&lt;&gt;"",STEP!H2361,"")))</f>
        <v/>
      </c>
      <c r="J2361" s="408" t="str">
        <f>IF(AND(STEP!$G2361="",$J$8&lt;&gt;"ON"),"",IF(月報!BA2361&lt;&gt;"",月報!BA2361,IF(STEP!J2361&lt;&gt;"",STEP!J2361/24,"")))</f>
        <v/>
      </c>
      <c r="K2361" s="421" t="str">
        <f>IF(STEP!X2361&lt;&gt;"",STEP!X2361,"")</f>
        <v/>
      </c>
      <c r="L2361" s="421" t="str">
        <f>IF(STEP!Y2361&lt;&gt;"",STEP!Y2361,"")</f>
        <v/>
      </c>
      <c r="M2361" s="421" t="str">
        <f>IF(STEP!Z2361&lt;&gt;"",STEP!Z2361,"")</f>
        <v/>
      </c>
      <c r="N2361" s="422" t="str">
        <f>IF(STEP!R2361&lt;&gt;"",STEP!R2361,"")</f>
        <v/>
      </c>
      <c r="O2361" s="423" t="str">
        <f>IF(STEP!S2361&lt;&gt;"",STEP!S2361,"")</f>
        <v/>
      </c>
      <c r="P2361" s="316" t="str">
        <f t="shared" si="241"/>
        <v/>
      </c>
      <c r="Q2361" s="336"/>
      <c r="R2361" s="560" t="str">
        <f t="shared" si="242"/>
        <v/>
      </c>
    </row>
    <row r="2362" spans="2:18">
      <c r="B2362" s="517"/>
      <c r="C2362" s="622" t="str">
        <f>IF(STEP!C2362&lt;&gt;"",STEP!C2362,"")</f>
        <v/>
      </c>
      <c r="D2362" s="409" t="str">
        <f>IF(STEP!D2362&lt;&gt;"",STEP!D2362,"")</f>
        <v/>
      </c>
      <c r="E2362" s="410" t="str">
        <f>IF(STEP!E2362&lt;&gt;"",STEP!E2362,"")</f>
        <v/>
      </c>
      <c r="F2362" s="409" t="str">
        <f>IF(STEP!F2362&lt;&gt;"",STEP!F2362,"")</f>
        <v/>
      </c>
      <c r="G2362" s="508" t="str">
        <f>IF(STEP!C2362&lt;&gt;"",STEP!AD2362,"")</f>
        <v/>
      </c>
      <c r="H2362" s="407" t="str">
        <f>IF(AND(STEP!$G2362="",$J$8&lt;&gt;"ON"),"",IF(月報!AX2362&lt;&gt;"",月報!AX2362,IF(STEP!G2362&lt;&gt;"",STEP!G2362,"")))</f>
        <v/>
      </c>
      <c r="I2362" s="408" t="str">
        <f>IF(AND(STEP!$G2362="",$J$8&lt;&gt;"ON"),"",IF(月報!AZ2362&lt;&gt;"",月報!AZ2362,IF(STEP!H2362&lt;&gt;"",STEP!H2362,"")))</f>
        <v/>
      </c>
      <c r="J2362" s="408" t="str">
        <f>IF(AND(STEP!$G2362="",$J$8&lt;&gt;"ON"),"",IF(月報!BA2362&lt;&gt;"",月報!BA2362,IF(STEP!J2362&lt;&gt;"",STEP!J2362/24,"")))</f>
        <v/>
      </c>
      <c r="K2362" s="421" t="str">
        <f>IF(STEP!X2362&lt;&gt;"",STEP!X2362,"")</f>
        <v/>
      </c>
      <c r="L2362" s="421" t="str">
        <f>IF(STEP!Y2362&lt;&gt;"",STEP!Y2362,"")</f>
        <v/>
      </c>
      <c r="M2362" s="421" t="str">
        <f>IF(STEP!Z2362&lt;&gt;"",STEP!Z2362,"")</f>
        <v/>
      </c>
      <c r="N2362" s="422" t="str">
        <f>IF(STEP!R2362&lt;&gt;"",STEP!R2362,"")</f>
        <v/>
      </c>
      <c r="O2362" s="423" t="str">
        <f>IF(STEP!S2362&lt;&gt;"",STEP!S2362,"")</f>
        <v/>
      </c>
      <c r="P2362" s="316" t="str">
        <f t="shared" si="241"/>
        <v/>
      </c>
      <c r="Q2362" s="336"/>
      <c r="R2362" s="560" t="str">
        <f t="shared" si="242"/>
        <v/>
      </c>
    </row>
    <row r="2363" spans="2:18">
      <c r="B2363" s="517"/>
      <c r="C2363" s="622" t="str">
        <f>IF(STEP!C2363&lt;&gt;"",STEP!C2363,"")</f>
        <v/>
      </c>
      <c r="D2363" s="409" t="str">
        <f>IF(STEP!D2363&lt;&gt;"",STEP!D2363,"")</f>
        <v/>
      </c>
      <c r="E2363" s="410" t="str">
        <f>IF(STEP!E2363&lt;&gt;"",STEP!E2363,"")</f>
        <v/>
      </c>
      <c r="F2363" s="409" t="str">
        <f>IF(STEP!F2363&lt;&gt;"",STEP!F2363,"")</f>
        <v/>
      </c>
      <c r="G2363" s="508" t="str">
        <f>IF(STEP!C2363&lt;&gt;"",STEP!AD2363,"")</f>
        <v/>
      </c>
      <c r="H2363" s="407" t="str">
        <f>IF(AND(STEP!$G2363="",$J$8&lt;&gt;"ON"),"",IF(月報!AX2363&lt;&gt;"",月報!AX2363,IF(STEP!G2363&lt;&gt;"",STEP!G2363,"")))</f>
        <v/>
      </c>
      <c r="I2363" s="408" t="str">
        <f>IF(AND(STEP!$G2363="",$J$8&lt;&gt;"ON"),"",IF(月報!AZ2363&lt;&gt;"",月報!AZ2363,IF(STEP!H2363&lt;&gt;"",STEP!H2363,"")))</f>
        <v/>
      </c>
      <c r="J2363" s="408" t="str">
        <f>IF(AND(STEP!$G2363="",$J$8&lt;&gt;"ON"),"",IF(月報!BA2363&lt;&gt;"",月報!BA2363,IF(STEP!J2363&lt;&gt;"",STEP!J2363/24,"")))</f>
        <v/>
      </c>
      <c r="K2363" s="421" t="str">
        <f>IF(STEP!X2363&lt;&gt;"",STEP!X2363,"")</f>
        <v/>
      </c>
      <c r="L2363" s="421" t="str">
        <f>IF(STEP!Y2363&lt;&gt;"",STEP!Y2363,"")</f>
        <v/>
      </c>
      <c r="M2363" s="421" t="str">
        <f>IF(STEP!Z2363&lt;&gt;"",STEP!Z2363,"")</f>
        <v/>
      </c>
      <c r="N2363" s="422" t="str">
        <f>IF(STEP!R2363&lt;&gt;"",STEP!R2363,"")</f>
        <v/>
      </c>
      <c r="O2363" s="423" t="str">
        <f>IF(STEP!S2363&lt;&gt;"",STEP!S2363,"")</f>
        <v/>
      </c>
      <c r="P2363" s="316" t="str">
        <f t="shared" si="241"/>
        <v/>
      </c>
      <c r="Q2363" s="336"/>
      <c r="R2363" s="560" t="str">
        <f t="shared" si="242"/>
        <v/>
      </c>
    </row>
    <row r="2364" spans="2:18">
      <c r="B2364" s="517"/>
      <c r="C2364" s="623" t="str">
        <f>IF(STEP!C2364&lt;&gt;"",STEP!C2364,"")</f>
        <v/>
      </c>
      <c r="D2364" s="411" t="str">
        <f>IF(STEP!D2364&lt;&gt;"",STEP!D2364,"")</f>
        <v/>
      </c>
      <c r="E2364" s="412" t="str">
        <f>IF(STEP!E2364&lt;&gt;"",STEP!E2364,"")</f>
        <v/>
      </c>
      <c r="F2364" s="411" t="str">
        <f>IF(STEP!F2364&lt;&gt;"",STEP!F2364,"")</f>
        <v/>
      </c>
      <c r="G2364" s="413" t="str">
        <f>IF(STEP!C2364&lt;&gt;"",STEP!AD2364,"")</f>
        <v/>
      </c>
      <c r="H2364" s="413" t="str">
        <f>IF(AND(STEP!$G2364="",$J$8&lt;&gt;"ON"),"",IF(月報!AX2364&lt;&gt;"",月報!AX2364,IF(STEP!G2364&lt;&gt;"",STEP!G2364,"")))</f>
        <v/>
      </c>
      <c r="I2364" s="414" t="str">
        <f>IF(AND(STEP!$G2364="",$J$8&lt;&gt;"ON"),"",IF(月報!AZ2364&lt;&gt;"",月報!AZ2364,IF(STEP!H2364&lt;&gt;"",STEP!H2364,"")))</f>
        <v/>
      </c>
      <c r="J2364" s="414" t="str">
        <f>IF(AND(STEP!$G2364="",$J$8&lt;&gt;"ON"),"",IF(月報!BA2364&lt;&gt;"",月報!BA2364,IF(STEP!J2364&lt;&gt;"",STEP!J2364/24,"")))</f>
        <v/>
      </c>
      <c r="K2364" s="414" t="str">
        <f>IF(STEP!X2364&lt;&gt;"",STEP!X2364,"")</f>
        <v/>
      </c>
      <c r="L2364" s="414" t="str">
        <f>IF(STEP!Y2364&lt;&gt;"",STEP!Y2364,"")</f>
        <v/>
      </c>
      <c r="M2364" s="414" t="str">
        <f>IF(STEP!Z2364&lt;&gt;"",STEP!Z2364,"")</f>
        <v/>
      </c>
      <c r="N2364" s="424" t="str">
        <f>IF(STEP!R2364&lt;&gt;"",STEP!R2364,"")</f>
        <v/>
      </c>
      <c r="O2364" s="425" t="str">
        <f>IF(STEP!S2364&lt;&gt;"",STEP!S2364,"")</f>
        <v/>
      </c>
      <c r="P2364" s="317" t="str">
        <f t="shared" si="241"/>
        <v/>
      </c>
      <c r="Q2364" s="473"/>
      <c r="R2364" s="561" t="str">
        <f t="shared" si="242"/>
        <v/>
      </c>
    </row>
    <row r="2365" spans="2:18">
      <c r="B2365" s="517"/>
      <c r="C2365" s="624" t="str">
        <f>IF(STEP!C2365&lt;&gt;"",STEP!C2365,"")</f>
        <v/>
      </c>
      <c r="D2365" s="405" t="str">
        <f>IF(STEP!D2365&lt;&gt;"",STEP!D2365,"")</f>
        <v/>
      </c>
      <c r="E2365" s="406" t="str">
        <f>IF(STEP!E2365&lt;&gt;"",STEP!E2365,"")</f>
        <v/>
      </c>
      <c r="F2365" s="405" t="str">
        <f>IF(STEP!F2365&lt;&gt;"",STEP!F2365,"")</f>
        <v/>
      </c>
      <c r="G2365" s="407" t="str">
        <f>IF(STEP!C2365&lt;&gt;"",STEP!AD2365,"")</f>
        <v/>
      </c>
      <c r="H2365" s="407" t="str">
        <f>IF(AND(STEP!$G2365="",$J$8&lt;&gt;"ON"),"",IF(月報!AX2365&lt;&gt;"",月報!AX2365,IF(STEP!G2365&lt;&gt;"",STEP!G2365,"")))</f>
        <v/>
      </c>
      <c r="I2365" s="408" t="str">
        <f>IF(AND(STEP!$G2365="",$J$8&lt;&gt;"ON"),"",IF(月報!AZ2365&lt;&gt;"",月報!AZ2365,IF(STEP!H2365&lt;&gt;"",STEP!H2365,"")))</f>
        <v/>
      </c>
      <c r="J2365" s="408" t="str">
        <f>IF(AND(STEP!$G2365="",$J$8&lt;&gt;"ON"),"",IF(月報!BA2365&lt;&gt;"",月報!BA2365,IF(STEP!J2365&lt;&gt;"",STEP!J2365/24,"")))</f>
        <v/>
      </c>
      <c r="K2365" s="408" t="str">
        <f>IF(STEP!X2365&lt;&gt;"",STEP!X2365,"")</f>
        <v/>
      </c>
      <c r="L2365" s="408" t="str">
        <f>IF(STEP!Y2365&lt;&gt;"",STEP!Y2365,"")</f>
        <v/>
      </c>
      <c r="M2365" s="408" t="str">
        <f>IF(STEP!Z2365&lt;&gt;"",STEP!Z2365,"")</f>
        <v/>
      </c>
      <c r="N2365" s="419" t="str">
        <f>IF(STEP!R2365&lt;&gt;"",STEP!R2365,"")</f>
        <v/>
      </c>
      <c r="O2365" s="420" t="str">
        <f>IF(STEP!S2365&lt;&gt;"",STEP!S2365,"")</f>
        <v/>
      </c>
      <c r="P2365" s="315" t="str">
        <f t="shared" si="241"/>
        <v/>
      </c>
      <c r="Q2365" s="474">
        <f>SUM(P2365:P2371)</f>
        <v>0</v>
      </c>
      <c r="R2365" s="562" t="str">
        <f t="shared" si="242"/>
        <v/>
      </c>
    </row>
    <row r="2366" spans="2:18">
      <c r="B2366" s="517"/>
      <c r="C2366" s="622" t="str">
        <f>IF(STEP!C2366&lt;&gt;"",STEP!C2366,"")</f>
        <v/>
      </c>
      <c r="D2366" s="409" t="str">
        <f>IF(STEP!D2366&lt;&gt;"",STEP!D2366,"")</f>
        <v/>
      </c>
      <c r="E2366" s="410" t="str">
        <f>IF(STEP!E2366&lt;&gt;"",STEP!E2366,"")</f>
        <v/>
      </c>
      <c r="F2366" s="409" t="str">
        <f>IF(STEP!F2366&lt;&gt;"",STEP!F2366,"")</f>
        <v/>
      </c>
      <c r="G2366" s="508" t="str">
        <f>IF(STEP!C2366&lt;&gt;"",STEP!AD2366,"")</f>
        <v/>
      </c>
      <c r="H2366" s="407" t="str">
        <f>IF(AND(STEP!$G2366="",$J$8&lt;&gt;"ON"),"",IF(月報!AX2366&lt;&gt;"",月報!AX2366,IF(STEP!G2366&lt;&gt;"",STEP!G2366,"")))</f>
        <v/>
      </c>
      <c r="I2366" s="408" t="str">
        <f>IF(AND(STEP!$G2366="",$J$8&lt;&gt;"ON"),"",IF(月報!AZ2366&lt;&gt;"",月報!AZ2366,IF(STEP!H2366&lt;&gt;"",STEP!H2366,"")))</f>
        <v/>
      </c>
      <c r="J2366" s="408" t="str">
        <f>IF(AND(STEP!$G2366="",$J$8&lt;&gt;"ON"),"",IF(月報!BA2366&lt;&gt;"",月報!BA2366,IF(STEP!J2366&lt;&gt;"",STEP!J2366/24,"")))</f>
        <v/>
      </c>
      <c r="K2366" s="421" t="str">
        <f>IF(STEP!X2366&lt;&gt;"",STEP!X2366,"")</f>
        <v/>
      </c>
      <c r="L2366" s="421" t="str">
        <f>IF(STEP!Y2366&lt;&gt;"",STEP!Y2366,"")</f>
        <v/>
      </c>
      <c r="M2366" s="421" t="str">
        <f>IF(STEP!Z2366&lt;&gt;"",STEP!Z2366,"")</f>
        <v/>
      </c>
      <c r="N2366" s="422" t="str">
        <f>IF(STEP!R2366&lt;&gt;"",STEP!R2366,"")</f>
        <v/>
      </c>
      <c r="O2366" s="423" t="str">
        <f>IF(STEP!S2366&lt;&gt;"",STEP!S2366,"")</f>
        <v/>
      </c>
      <c r="P2366" s="316" t="str">
        <f t="shared" si="241"/>
        <v/>
      </c>
      <c r="Q2366" s="336"/>
      <c r="R2366" s="560" t="str">
        <f t="shared" si="242"/>
        <v/>
      </c>
    </row>
    <row r="2367" spans="2:18">
      <c r="B2367" s="517"/>
      <c r="C2367" s="622" t="str">
        <f>IF(STEP!C2367&lt;&gt;"",STEP!C2367,"")</f>
        <v/>
      </c>
      <c r="D2367" s="409" t="str">
        <f>IF(STEP!D2367&lt;&gt;"",STEP!D2367,"")</f>
        <v/>
      </c>
      <c r="E2367" s="410" t="str">
        <f>IF(STEP!E2367&lt;&gt;"",STEP!E2367,"")</f>
        <v/>
      </c>
      <c r="F2367" s="409" t="str">
        <f>IF(STEP!F2367&lt;&gt;"",STEP!F2367,"")</f>
        <v/>
      </c>
      <c r="G2367" s="508" t="str">
        <f>IF(STEP!C2367&lt;&gt;"",STEP!AD2367,"")</f>
        <v/>
      </c>
      <c r="H2367" s="407" t="str">
        <f>IF(AND(STEP!$G2367="",$J$8&lt;&gt;"ON"),"",IF(月報!AX2367&lt;&gt;"",月報!AX2367,IF(STEP!G2367&lt;&gt;"",STEP!G2367,"")))</f>
        <v/>
      </c>
      <c r="I2367" s="408" t="str">
        <f>IF(AND(STEP!$G2367="",$J$8&lt;&gt;"ON"),"",IF(月報!AZ2367&lt;&gt;"",月報!AZ2367,IF(STEP!H2367&lt;&gt;"",STEP!H2367,"")))</f>
        <v/>
      </c>
      <c r="J2367" s="408" t="str">
        <f>IF(AND(STEP!$G2367="",$J$8&lt;&gt;"ON"),"",IF(月報!BA2367&lt;&gt;"",月報!BA2367,IF(STEP!J2367&lt;&gt;"",STEP!J2367/24,"")))</f>
        <v/>
      </c>
      <c r="K2367" s="421" t="str">
        <f>IF(STEP!X2367&lt;&gt;"",STEP!X2367,"")</f>
        <v/>
      </c>
      <c r="L2367" s="421" t="str">
        <f>IF(STEP!Y2367&lt;&gt;"",STEP!Y2367,"")</f>
        <v/>
      </c>
      <c r="M2367" s="421" t="str">
        <f>IF(STEP!Z2367&lt;&gt;"",STEP!Z2367,"")</f>
        <v/>
      </c>
      <c r="N2367" s="422" t="str">
        <f>IF(STEP!R2367&lt;&gt;"",STEP!R2367,"")</f>
        <v/>
      </c>
      <c r="O2367" s="423" t="str">
        <f>IF(STEP!S2367&lt;&gt;"",STEP!S2367,"")</f>
        <v/>
      </c>
      <c r="P2367" s="316" t="str">
        <f t="shared" si="241"/>
        <v/>
      </c>
      <c r="Q2367" s="336"/>
      <c r="R2367" s="560" t="str">
        <f t="shared" si="242"/>
        <v/>
      </c>
    </row>
    <row r="2368" spans="2:18">
      <c r="B2368" s="517"/>
      <c r="C2368" s="622" t="str">
        <f>IF(STEP!C2368&lt;&gt;"",STEP!C2368,"")</f>
        <v/>
      </c>
      <c r="D2368" s="409" t="str">
        <f>IF(STEP!D2368&lt;&gt;"",STEP!D2368,"")</f>
        <v/>
      </c>
      <c r="E2368" s="410" t="str">
        <f>IF(STEP!E2368&lt;&gt;"",STEP!E2368,"")</f>
        <v/>
      </c>
      <c r="F2368" s="409" t="str">
        <f>IF(STEP!F2368&lt;&gt;"",STEP!F2368,"")</f>
        <v/>
      </c>
      <c r="G2368" s="508" t="str">
        <f>IF(STEP!C2368&lt;&gt;"",STEP!AD2368,"")</f>
        <v/>
      </c>
      <c r="H2368" s="407" t="str">
        <f>IF(AND(STEP!$G2368="",$J$8&lt;&gt;"ON"),"",IF(月報!AX2368&lt;&gt;"",月報!AX2368,IF(STEP!G2368&lt;&gt;"",STEP!G2368,"")))</f>
        <v/>
      </c>
      <c r="I2368" s="408" t="str">
        <f>IF(AND(STEP!$G2368="",$J$8&lt;&gt;"ON"),"",IF(月報!AZ2368&lt;&gt;"",月報!AZ2368,IF(STEP!H2368&lt;&gt;"",STEP!H2368,"")))</f>
        <v/>
      </c>
      <c r="J2368" s="408" t="str">
        <f>IF(AND(STEP!$G2368="",$J$8&lt;&gt;"ON"),"",IF(月報!BA2368&lt;&gt;"",月報!BA2368,IF(STEP!J2368&lt;&gt;"",STEP!J2368/24,"")))</f>
        <v/>
      </c>
      <c r="K2368" s="421" t="str">
        <f>IF(STEP!X2368&lt;&gt;"",STEP!X2368,"")</f>
        <v/>
      </c>
      <c r="L2368" s="421" t="str">
        <f>IF(STEP!Y2368&lt;&gt;"",STEP!Y2368,"")</f>
        <v/>
      </c>
      <c r="M2368" s="421" t="str">
        <f>IF(STEP!Z2368&lt;&gt;"",STEP!Z2368,"")</f>
        <v/>
      </c>
      <c r="N2368" s="422" t="str">
        <f>IF(STEP!R2368&lt;&gt;"",STEP!R2368,"")</f>
        <v/>
      </c>
      <c r="O2368" s="423" t="str">
        <f>IF(STEP!S2368&lt;&gt;"",STEP!S2368,"")</f>
        <v/>
      </c>
      <c r="P2368" s="316" t="str">
        <f t="shared" si="241"/>
        <v/>
      </c>
      <c r="Q2368" s="336"/>
      <c r="R2368" s="560" t="str">
        <f t="shared" si="242"/>
        <v/>
      </c>
    </row>
    <row r="2369" spans="2:18">
      <c r="B2369" s="517"/>
      <c r="C2369" s="622" t="str">
        <f>IF(STEP!C2369&lt;&gt;"",STEP!C2369,"")</f>
        <v/>
      </c>
      <c r="D2369" s="409" t="str">
        <f>IF(STEP!D2369&lt;&gt;"",STEP!D2369,"")</f>
        <v/>
      </c>
      <c r="E2369" s="410" t="str">
        <f>IF(STEP!E2369&lt;&gt;"",STEP!E2369,"")</f>
        <v/>
      </c>
      <c r="F2369" s="409" t="str">
        <f>IF(STEP!F2369&lt;&gt;"",STEP!F2369,"")</f>
        <v/>
      </c>
      <c r="G2369" s="508" t="str">
        <f>IF(STEP!C2369&lt;&gt;"",STEP!AD2369,"")</f>
        <v/>
      </c>
      <c r="H2369" s="407" t="str">
        <f>IF(AND(STEP!$G2369="",$J$8&lt;&gt;"ON"),"",IF(月報!AX2369&lt;&gt;"",月報!AX2369,IF(STEP!G2369&lt;&gt;"",STEP!G2369,"")))</f>
        <v/>
      </c>
      <c r="I2369" s="408" t="str">
        <f>IF(AND(STEP!$G2369="",$J$8&lt;&gt;"ON"),"",IF(月報!AZ2369&lt;&gt;"",月報!AZ2369,IF(STEP!H2369&lt;&gt;"",STEP!H2369,"")))</f>
        <v/>
      </c>
      <c r="J2369" s="408" t="str">
        <f>IF(AND(STEP!$G2369="",$J$8&lt;&gt;"ON"),"",IF(月報!BA2369&lt;&gt;"",月報!BA2369,IF(STEP!J2369&lt;&gt;"",STEP!J2369/24,"")))</f>
        <v/>
      </c>
      <c r="K2369" s="421" t="str">
        <f>IF(STEP!X2369&lt;&gt;"",STEP!X2369,"")</f>
        <v/>
      </c>
      <c r="L2369" s="421" t="str">
        <f>IF(STEP!Y2369&lt;&gt;"",STEP!Y2369,"")</f>
        <v/>
      </c>
      <c r="M2369" s="421" t="str">
        <f>IF(STEP!Z2369&lt;&gt;"",STEP!Z2369,"")</f>
        <v/>
      </c>
      <c r="N2369" s="422" t="str">
        <f>IF(STEP!R2369&lt;&gt;"",STEP!R2369,"")</f>
        <v/>
      </c>
      <c r="O2369" s="423" t="str">
        <f>IF(STEP!S2369&lt;&gt;"",STEP!S2369,"")</f>
        <v/>
      </c>
      <c r="P2369" s="316" t="str">
        <f t="shared" si="241"/>
        <v/>
      </c>
      <c r="Q2369" s="336"/>
      <c r="R2369" s="560" t="str">
        <f t="shared" si="242"/>
        <v/>
      </c>
    </row>
    <row r="2370" spans="2:18">
      <c r="B2370" s="517"/>
      <c r="C2370" s="622" t="str">
        <f>IF(STEP!C2370&lt;&gt;"",STEP!C2370,"")</f>
        <v/>
      </c>
      <c r="D2370" s="409" t="str">
        <f>IF(STEP!D2370&lt;&gt;"",STEP!D2370,"")</f>
        <v/>
      </c>
      <c r="E2370" s="410" t="str">
        <f>IF(STEP!E2370&lt;&gt;"",STEP!E2370,"")</f>
        <v/>
      </c>
      <c r="F2370" s="409" t="str">
        <f>IF(STEP!F2370&lt;&gt;"",STEP!F2370,"")</f>
        <v/>
      </c>
      <c r="G2370" s="508" t="str">
        <f>IF(STEP!C2370&lt;&gt;"",STEP!AD2370,"")</f>
        <v/>
      </c>
      <c r="H2370" s="407" t="str">
        <f>IF(AND(STEP!$G2370="",$J$8&lt;&gt;"ON"),"",IF(月報!AX2370&lt;&gt;"",月報!AX2370,IF(STEP!G2370&lt;&gt;"",STEP!G2370,"")))</f>
        <v/>
      </c>
      <c r="I2370" s="408" t="str">
        <f>IF(AND(STEP!$G2370="",$J$8&lt;&gt;"ON"),"",IF(月報!AZ2370&lt;&gt;"",月報!AZ2370,IF(STEP!H2370&lt;&gt;"",STEP!H2370,"")))</f>
        <v/>
      </c>
      <c r="J2370" s="408" t="str">
        <f>IF(AND(STEP!$G2370="",$J$8&lt;&gt;"ON"),"",IF(月報!BA2370&lt;&gt;"",月報!BA2370,IF(STEP!J2370&lt;&gt;"",STEP!J2370/24,"")))</f>
        <v/>
      </c>
      <c r="K2370" s="421" t="str">
        <f>IF(STEP!X2370&lt;&gt;"",STEP!X2370,"")</f>
        <v/>
      </c>
      <c r="L2370" s="421" t="str">
        <f>IF(STEP!Y2370&lt;&gt;"",STEP!Y2370,"")</f>
        <v/>
      </c>
      <c r="M2370" s="421" t="str">
        <f>IF(STEP!Z2370&lt;&gt;"",STEP!Z2370,"")</f>
        <v/>
      </c>
      <c r="N2370" s="422" t="str">
        <f>IF(STEP!R2370&lt;&gt;"",STEP!R2370,"")</f>
        <v/>
      </c>
      <c r="O2370" s="423" t="str">
        <f>IF(STEP!S2370&lt;&gt;"",STEP!S2370,"")</f>
        <v/>
      </c>
      <c r="P2370" s="316" t="str">
        <f t="shared" si="241"/>
        <v/>
      </c>
      <c r="Q2370" s="336"/>
      <c r="R2370" s="560" t="str">
        <f t="shared" si="242"/>
        <v/>
      </c>
    </row>
    <row r="2371" spans="2:18">
      <c r="B2371" s="517"/>
      <c r="C2371" s="623" t="str">
        <f>IF(STEP!C2371&lt;&gt;"",STEP!C2371,"")</f>
        <v/>
      </c>
      <c r="D2371" s="411" t="str">
        <f>IF(STEP!D2371&lt;&gt;"",STEP!D2371,"")</f>
        <v/>
      </c>
      <c r="E2371" s="412" t="str">
        <f>IF(STEP!E2371&lt;&gt;"",STEP!E2371,"")</f>
        <v/>
      </c>
      <c r="F2371" s="411" t="str">
        <f>IF(STEP!F2371&lt;&gt;"",STEP!F2371,"")</f>
        <v/>
      </c>
      <c r="G2371" s="413" t="str">
        <f>IF(STEP!C2371&lt;&gt;"",STEP!AD2371,"")</f>
        <v/>
      </c>
      <c r="H2371" s="413" t="str">
        <f>IF(AND(STEP!$G2371="",$J$8&lt;&gt;"ON"),"",IF(月報!AX2371&lt;&gt;"",月報!AX2371,IF(STEP!G2371&lt;&gt;"",STEP!G2371,"")))</f>
        <v/>
      </c>
      <c r="I2371" s="414" t="str">
        <f>IF(AND(STEP!$G2371="",$J$8&lt;&gt;"ON"),"",IF(月報!AZ2371&lt;&gt;"",月報!AZ2371,IF(STEP!H2371&lt;&gt;"",STEP!H2371,"")))</f>
        <v/>
      </c>
      <c r="J2371" s="414" t="str">
        <f>IF(AND(STEP!$G2371="",$J$8&lt;&gt;"ON"),"",IF(月報!BA2371&lt;&gt;"",月報!BA2371,IF(STEP!J2371&lt;&gt;"",STEP!J2371/24,"")))</f>
        <v/>
      </c>
      <c r="K2371" s="414" t="str">
        <f>IF(STEP!X2371&lt;&gt;"",STEP!X2371,"")</f>
        <v/>
      </c>
      <c r="L2371" s="414" t="str">
        <f>IF(STEP!Y2371&lt;&gt;"",STEP!Y2371,"")</f>
        <v/>
      </c>
      <c r="M2371" s="414" t="str">
        <f>IF(STEP!Z2371&lt;&gt;"",STEP!Z2371,"")</f>
        <v/>
      </c>
      <c r="N2371" s="424" t="str">
        <f>IF(STEP!R2371&lt;&gt;"",STEP!R2371,"")</f>
        <v/>
      </c>
      <c r="O2371" s="425" t="str">
        <f>IF(STEP!S2371&lt;&gt;"",STEP!S2371,"")</f>
        <v/>
      </c>
      <c r="P2371" s="317" t="str">
        <f t="shared" si="241"/>
        <v/>
      </c>
      <c r="Q2371" s="473"/>
      <c r="R2371" s="561" t="str">
        <f t="shared" si="242"/>
        <v/>
      </c>
    </row>
    <row r="2372" spans="2:18">
      <c r="B2372" s="517"/>
      <c r="C2372" s="624" t="str">
        <f>IF(STEP!C2372&lt;&gt;"",STEP!C2372,"")</f>
        <v/>
      </c>
      <c r="D2372" s="405" t="str">
        <f>IF(STEP!D2372&lt;&gt;"",STEP!D2372,"")</f>
        <v/>
      </c>
      <c r="E2372" s="406" t="str">
        <f>IF(STEP!E2372&lt;&gt;"",STEP!E2372,"")</f>
        <v/>
      </c>
      <c r="F2372" s="405" t="str">
        <f>IF(STEP!F2372&lt;&gt;"",STEP!F2372,"")</f>
        <v/>
      </c>
      <c r="G2372" s="407" t="str">
        <f>IF(STEP!C2372&lt;&gt;"",STEP!AD2372,"")</f>
        <v/>
      </c>
      <c r="H2372" s="407" t="str">
        <f>IF(AND(STEP!$G2372="",$J$8&lt;&gt;"ON"),"",IF(月報!AX2372&lt;&gt;"",月報!AX2372,IF(STEP!G2372&lt;&gt;"",STEP!G2372,"")))</f>
        <v/>
      </c>
      <c r="I2372" s="408" t="str">
        <f>IF(AND(STEP!$G2372="",$J$8&lt;&gt;"ON"),"",IF(月報!AZ2372&lt;&gt;"",月報!AZ2372,IF(STEP!H2372&lt;&gt;"",STEP!H2372,"")))</f>
        <v/>
      </c>
      <c r="J2372" s="408" t="str">
        <f>IF(AND(STEP!$G2372="",$J$8&lt;&gt;"ON"),"",IF(月報!BA2372&lt;&gt;"",月報!BA2372,IF(STEP!J2372&lt;&gt;"",STEP!J2372/24,"")))</f>
        <v/>
      </c>
      <c r="K2372" s="408" t="str">
        <f>IF(STEP!X2372&lt;&gt;"",STEP!X2372,"")</f>
        <v/>
      </c>
      <c r="L2372" s="408" t="str">
        <f>IF(STEP!Y2372&lt;&gt;"",STEP!Y2372,"")</f>
        <v/>
      </c>
      <c r="M2372" s="408" t="str">
        <f>IF(STEP!Z2372&lt;&gt;"",STEP!Z2372,"")</f>
        <v/>
      </c>
      <c r="N2372" s="419" t="str">
        <f>IF(STEP!R2372&lt;&gt;"",STEP!R2372,"")</f>
        <v/>
      </c>
      <c r="O2372" s="420" t="str">
        <f>IF(STEP!S2372&lt;&gt;"",STEP!S2372,"")</f>
        <v/>
      </c>
      <c r="P2372" s="315" t="str">
        <f t="shared" si="241"/>
        <v/>
      </c>
      <c r="Q2372" s="474">
        <f>SUM(P2372:P2378)</f>
        <v>0</v>
      </c>
      <c r="R2372" s="562" t="str">
        <f t="shared" si="242"/>
        <v/>
      </c>
    </row>
    <row r="2373" spans="2:18">
      <c r="B2373" s="517"/>
      <c r="C2373" s="622" t="str">
        <f>IF(STEP!C2373&lt;&gt;"",STEP!C2373,"")</f>
        <v/>
      </c>
      <c r="D2373" s="409" t="str">
        <f>IF(STEP!D2373&lt;&gt;"",STEP!D2373,"")</f>
        <v/>
      </c>
      <c r="E2373" s="410" t="str">
        <f>IF(STEP!E2373&lt;&gt;"",STEP!E2373,"")</f>
        <v/>
      </c>
      <c r="F2373" s="409" t="str">
        <f>IF(STEP!F2373&lt;&gt;"",STEP!F2373,"")</f>
        <v/>
      </c>
      <c r="G2373" s="508" t="str">
        <f>IF(STEP!C2373&lt;&gt;"",STEP!AD2373,"")</f>
        <v/>
      </c>
      <c r="H2373" s="407" t="str">
        <f>IF(AND(STEP!$G2373="",$J$8&lt;&gt;"ON"),"",IF(月報!AX2373&lt;&gt;"",月報!AX2373,IF(STEP!G2373&lt;&gt;"",STEP!G2373,"")))</f>
        <v/>
      </c>
      <c r="I2373" s="408" t="str">
        <f>IF(AND(STEP!$G2373="",$J$8&lt;&gt;"ON"),"",IF(月報!AZ2373&lt;&gt;"",月報!AZ2373,IF(STEP!H2373&lt;&gt;"",STEP!H2373,"")))</f>
        <v/>
      </c>
      <c r="J2373" s="408" t="str">
        <f>IF(AND(STEP!$G2373="",$J$8&lt;&gt;"ON"),"",IF(月報!BA2373&lt;&gt;"",月報!BA2373,IF(STEP!J2373&lt;&gt;"",STEP!J2373/24,"")))</f>
        <v/>
      </c>
      <c r="K2373" s="421" t="str">
        <f>IF(STEP!X2373&lt;&gt;"",STEP!X2373,"")</f>
        <v/>
      </c>
      <c r="L2373" s="421" t="str">
        <f>IF(STEP!Y2373&lt;&gt;"",STEP!Y2373,"")</f>
        <v/>
      </c>
      <c r="M2373" s="421" t="str">
        <f>IF(STEP!Z2373&lt;&gt;"",STEP!Z2373,"")</f>
        <v/>
      </c>
      <c r="N2373" s="422" t="str">
        <f>IF(STEP!R2373&lt;&gt;"",STEP!R2373,"")</f>
        <v/>
      </c>
      <c r="O2373" s="423" t="str">
        <f>IF(STEP!S2373&lt;&gt;"",STEP!S2373,"")</f>
        <v/>
      </c>
      <c r="P2373" s="316" t="str">
        <f t="shared" si="241"/>
        <v/>
      </c>
      <c r="Q2373" s="336"/>
      <c r="R2373" s="560" t="str">
        <f t="shared" si="242"/>
        <v/>
      </c>
    </row>
    <row r="2374" spans="2:18">
      <c r="B2374" s="517"/>
      <c r="C2374" s="622" t="str">
        <f>IF(STEP!C2374&lt;&gt;"",STEP!C2374,"")</f>
        <v/>
      </c>
      <c r="D2374" s="409" t="str">
        <f>IF(STEP!D2374&lt;&gt;"",STEP!D2374,"")</f>
        <v/>
      </c>
      <c r="E2374" s="410" t="str">
        <f>IF(STEP!E2374&lt;&gt;"",STEP!E2374,"")</f>
        <v/>
      </c>
      <c r="F2374" s="409" t="str">
        <f>IF(STEP!F2374&lt;&gt;"",STEP!F2374,"")</f>
        <v/>
      </c>
      <c r="G2374" s="508" t="str">
        <f>IF(STEP!C2374&lt;&gt;"",STEP!AD2374,"")</f>
        <v/>
      </c>
      <c r="H2374" s="407" t="str">
        <f>IF(AND(STEP!$G2374="",$J$8&lt;&gt;"ON"),"",IF(月報!AX2374&lt;&gt;"",月報!AX2374,IF(STEP!G2374&lt;&gt;"",STEP!G2374,"")))</f>
        <v/>
      </c>
      <c r="I2374" s="408" t="str">
        <f>IF(AND(STEP!$G2374="",$J$8&lt;&gt;"ON"),"",IF(月報!AZ2374&lt;&gt;"",月報!AZ2374,IF(STEP!H2374&lt;&gt;"",STEP!H2374,"")))</f>
        <v/>
      </c>
      <c r="J2374" s="408" t="str">
        <f>IF(AND(STEP!$G2374="",$J$8&lt;&gt;"ON"),"",IF(月報!BA2374&lt;&gt;"",月報!BA2374,IF(STEP!J2374&lt;&gt;"",STEP!J2374/24,"")))</f>
        <v/>
      </c>
      <c r="K2374" s="421" t="str">
        <f>IF(STEP!X2374&lt;&gt;"",STEP!X2374,"")</f>
        <v/>
      </c>
      <c r="L2374" s="421" t="str">
        <f>IF(STEP!Y2374&lt;&gt;"",STEP!Y2374,"")</f>
        <v/>
      </c>
      <c r="M2374" s="421" t="str">
        <f>IF(STEP!Z2374&lt;&gt;"",STEP!Z2374,"")</f>
        <v/>
      </c>
      <c r="N2374" s="422" t="str">
        <f>IF(STEP!R2374&lt;&gt;"",STEP!R2374,"")</f>
        <v/>
      </c>
      <c r="O2374" s="423" t="str">
        <f>IF(STEP!S2374&lt;&gt;"",STEP!S2374,"")</f>
        <v/>
      </c>
      <c r="P2374" s="316" t="str">
        <f t="shared" si="241"/>
        <v/>
      </c>
      <c r="Q2374" s="336"/>
      <c r="R2374" s="560" t="str">
        <f t="shared" si="242"/>
        <v/>
      </c>
    </row>
    <row r="2375" spans="2:18">
      <c r="B2375" s="517"/>
      <c r="C2375" s="622" t="str">
        <f>IF(STEP!C2375&lt;&gt;"",STEP!C2375,"")</f>
        <v/>
      </c>
      <c r="D2375" s="409" t="str">
        <f>IF(STEP!D2375&lt;&gt;"",STEP!D2375,"")</f>
        <v/>
      </c>
      <c r="E2375" s="410" t="str">
        <f>IF(STEP!E2375&lt;&gt;"",STEP!E2375,"")</f>
        <v/>
      </c>
      <c r="F2375" s="409" t="str">
        <f>IF(STEP!F2375&lt;&gt;"",STEP!F2375,"")</f>
        <v/>
      </c>
      <c r="G2375" s="508" t="str">
        <f>IF(STEP!C2375&lt;&gt;"",STEP!AD2375,"")</f>
        <v/>
      </c>
      <c r="H2375" s="407" t="str">
        <f>IF(AND(STEP!$G2375="",$J$8&lt;&gt;"ON"),"",IF(月報!AX2375&lt;&gt;"",月報!AX2375,IF(STEP!G2375&lt;&gt;"",STEP!G2375,"")))</f>
        <v/>
      </c>
      <c r="I2375" s="408" t="str">
        <f>IF(AND(STEP!$G2375="",$J$8&lt;&gt;"ON"),"",IF(月報!AZ2375&lt;&gt;"",月報!AZ2375,IF(STEP!H2375&lt;&gt;"",STEP!H2375,"")))</f>
        <v/>
      </c>
      <c r="J2375" s="408" t="str">
        <f>IF(AND(STEP!$G2375="",$J$8&lt;&gt;"ON"),"",IF(月報!BA2375&lt;&gt;"",月報!BA2375,IF(STEP!J2375&lt;&gt;"",STEP!J2375/24,"")))</f>
        <v/>
      </c>
      <c r="K2375" s="421" t="str">
        <f>IF(STEP!X2375&lt;&gt;"",STEP!X2375,"")</f>
        <v/>
      </c>
      <c r="L2375" s="421" t="str">
        <f>IF(STEP!Y2375&lt;&gt;"",STEP!Y2375,"")</f>
        <v/>
      </c>
      <c r="M2375" s="421" t="str">
        <f>IF(STEP!Z2375&lt;&gt;"",STEP!Z2375,"")</f>
        <v/>
      </c>
      <c r="N2375" s="422" t="str">
        <f>IF(STEP!R2375&lt;&gt;"",STEP!R2375,"")</f>
        <v/>
      </c>
      <c r="O2375" s="423" t="str">
        <f>IF(STEP!S2375&lt;&gt;"",STEP!S2375,"")</f>
        <v/>
      </c>
      <c r="P2375" s="316" t="str">
        <f t="shared" si="241"/>
        <v/>
      </c>
      <c r="Q2375" s="336"/>
      <c r="R2375" s="560" t="str">
        <f t="shared" si="242"/>
        <v/>
      </c>
    </row>
    <row r="2376" spans="2:18">
      <c r="B2376" s="517"/>
      <c r="C2376" s="622" t="str">
        <f>IF(STEP!C2376&lt;&gt;"",STEP!C2376,"")</f>
        <v/>
      </c>
      <c r="D2376" s="409" t="str">
        <f>IF(STEP!D2376&lt;&gt;"",STEP!D2376,"")</f>
        <v/>
      </c>
      <c r="E2376" s="410" t="str">
        <f>IF(STEP!E2376&lt;&gt;"",STEP!E2376,"")</f>
        <v/>
      </c>
      <c r="F2376" s="409" t="str">
        <f>IF(STEP!F2376&lt;&gt;"",STEP!F2376,"")</f>
        <v/>
      </c>
      <c r="G2376" s="508" t="str">
        <f>IF(STEP!C2376&lt;&gt;"",STEP!AD2376,"")</f>
        <v/>
      </c>
      <c r="H2376" s="407" t="str">
        <f>IF(AND(STEP!$G2376="",$J$8&lt;&gt;"ON"),"",IF(月報!AX2376&lt;&gt;"",月報!AX2376,IF(STEP!G2376&lt;&gt;"",STEP!G2376,"")))</f>
        <v/>
      </c>
      <c r="I2376" s="408" t="str">
        <f>IF(AND(STEP!$G2376="",$J$8&lt;&gt;"ON"),"",IF(月報!AZ2376&lt;&gt;"",月報!AZ2376,IF(STEP!H2376&lt;&gt;"",STEP!H2376,"")))</f>
        <v/>
      </c>
      <c r="J2376" s="408" t="str">
        <f>IF(AND(STEP!$G2376="",$J$8&lt;&gt;"ON"),"",IF(月報!BA2376&lt;&gt;"",月報!BA2376,IF(STEP!J2376&lt;&gt;"",STEP!J2376/24,"")))</f>
        <v/>
      </c>
      <c r="K2376" s="421" t="str">
        <f>IF(STEP!X2376&lt;&gt;"",STEP!X2376,"")</f>
        <v/>
      </c>
      <c r="L2376" s="421" t="str">
        <f>IF(STEP!Y2376&lt;&gt;"",STEP!Y2376,"")</f>
        <v/>
      </c>
      <c r="M2376" s="421" t="str">
        <f>IF(STEP!Z2376&lt;&gt;"",STEP!Z2376,"")</f>
        <v/>
      </c>
      <c r="N2376" s="422" t="str">
        <f>IF(STEP!R2376&lt;&gt;"",STEP!R2376,"")</f>
        <v/>
      </c>
      <c r="O2376" s="423" t="str">
        <f>IF(STEP!S2376&lt;&gt;"",STEP!S2376,"")</f>
        <v/>
      </c>
      <c r="P2376" s="316" t="str">
        <f t="shared" si="241"/>
        <v/>
      </c>
      <c r="Q2376" s="336"/>
      <c r="R2376" s="560" t="str">
        <f t="shared" si="242"/>
        <v/>
      </c>
    </row>
    <row r="2377" spans="2:18">
      <c r="B2377" s="517"/>
      <c r="C2377" s="622" t="str">
        <f>IF(STEP!C2377&lt;&gt;"",STEP!C2377,"")</f>
        <v/>
      </c>
      <c r="D2377" s="409" t="str">
        <f>IF(STEP!D2377&lt;&gt;"",STEP!D2377,"")</f>
        <v/>
      </c>
      <c r="E2377" s="410" t="str">
        <f>IF(STEP!E2377&lt;&gt;"",STEP!E2377,"")</f>
        <v/>
      </c>
      <c r="F2377" s="409" t="str">
        <f>IF(STEP!F2377&lt;&gt;"",STEP!F2377,"")</f>
        <v/>
      </c>
      <c r="G2377" s="508" t="str">
        <f>IF(STEP!C2377&lt;&gt;"",STEP!AD2377,"")</f>
        <v/>
      </c>
      <c r="H2377" s="407" t="str">
        <f>IF(AND(STEP!$G2377="",$J$8&lt;&gt;"ON"),"",IF(月報!AX2377&lt;&gt;"",月報!AX2377,IF(STEP!G2377&lt;&gt;"",STEP!G2377,"")))</f>
        <v/>
      </c>
      <c r="I2377" s="408" t="str">
        <f>IF(AND(STEP!$G2377="",$J$8&lt;&gt;"ON"),"",IF(月報!AZ2377&lt;&gt;"",月報!AZ2377,IF(STEP!H2377&lt;&gt;"",STEP!H2377,"")))</f>
        <v/>
      </c>
      <c r="J2377" s="408" t="str">
        <f>IF(AND(STEP!$G2377="",$J$8&lt;&gt;"ON"),"",IF(月報!BA2377&lt;&gt;"",月報!BA2377,IF(STEP!J2377&lt;&gt;"",STEP!J2377/24,"")))</f>
        <v/>
      </c>
      <c r="K2377" s="421" t="str">
        <f>IF(STEP!X2377&lt;&gt;"",STEP!X2377,"")</f>
        <v/>
      </c>
      <c r="L2377" s="421" t="str">
        <f>IF(STEP!Y2377&lt;&gt;"",STEP!Y2377,"")</f>
        <v/>
      </c>
      <c r="M2377" s="421" t="str">
        <f>IF(STEP!Z2377&lt;&gt;"",STEP!Z2377,"")</f>
        <v/>
      </c>
      <c r="N2377" s="422" t="str">
        <f>IF(STEP!R2377&lt;&gt;"",STEP!R2377,"")</f>
        <v/>
      </c>
      <c r="O2377" s="423" t="str">
        <f>IF(STEP!S2377&lt;&gt;"",STEP!S2377,"")</f>
        <v/>
      </c>
      <c r="P2377" s="316" t="str">
        <f t="shared" si="241"/>
        <v/>
      </c>
      <c r="Q2377" s="336"/>
      <c r="R2377" s="560" t="str">
        <f t="shared" si="242"/>
        <v/>
      </c>
    </row>
    <row r="2378" spans="2:18">
      <c r="B2378" s="517"/>
      <c r="C2378" s="623" t="str">
        <f>IF(STEP!C2378&lt;&gt;"",STEP!C2378,"")</f>
        <v/>
      </c>
      <c r="D2378" s="411" t="str">
        <f>IF(STEP!D2378&lt;&gt;"",STEP!D2378,"")</f>
        <v/>
      </c>
      <c r="E2378" s="412" t="str">
        <f>IF(STEP!E2378&lt;&gt;"",STEP!E2378,"")</f>
        <v/>
      </c>
      <c r="F2378" s="411" t="str">
        <f>IF(STEP!F2378&lt;&gt;"",STEP!F2378,"")</f>
        <v/>
      </c>
      <c r="G2378" s="413" t="str">
        <f>IF(STEP!C2378&lt;&gt;"",STEP!AD2378,"")</f>
        <v/>
      </c>
      <c r="H2378" s="413" t="str">
        <f>IF(AND(STEP!$G2378="",$J$8&lt;&gt;"ON"),"",IF(月報!AX2378&lt;&gt;"",月報!AX2378,IF(STEP!G2378&lt;&gt;"",STEP!G2378,"")))</f>
        <v/>
      </c>
      <c r="I2378" s="414" t="str">
        <f>IF(AND(STEP!$G2378="",$J$8&lt;&gt;"ON"),"",IF(月報!AZ2378&lt;&gt;"",月報!AZ2378,IF(STEP!H2378&lt;&gt;"",STEP!H2378,"")))</f>
        <v/>
      </c>
      <c r="J2378" s="414" t="str">
        <f>IF(AND(STEP!$G2378="",$J$8&lt;&gt;"ON"),"",IF(月報!BA2378&lt;&gt;"",月報!BA2378,IF(STEP!J2378&lt;&gt;"",STEP!J2378/24,"")))</f>
        <v/>
      </c>
      <c r="K2378" s="414" t="str">
        <f>IF(STEP!X2378&lt;&gt;"",STEP!X2378,"")</f>
        <v/>
      </c>
      <c r="L2378" s="414" t="str">
        <f>IF(STEP!Y2378&lt;&gt;"",STEP!Y2378,"")</f>
        <v/>
      </c>
      <c r="M2378" s="414" t="str">
        <f>IF(STEP!Z2378&lt;&gt;"",STEP!Z2378,"")</f>
        <v/>
      </c>
      <c r="N2378" s="424" t="str">
        <f>IF(STEP!R2378&lt;&gt;"",STEP!R2378,"")</f>
        <v/>
      </c>
      <c r="O2378" s="425" t="str">
        <f>IF(STEP!S2378&lt;&gt;"",STEP!S2378,"")</f>
        <v/>
      </c>
      <c r="P2378" s="317" t="str">
        <f t="shared" si="241"/>
        <v/>
      </c>
      <c r="Q2378" s="473"/>
      <c r="R2378" s="561" t="str">
        <f t="shared" si="242"/>
        <v/>
      </c>
    </row>
    <row r="2379" spans="2:18">
      <c r="B2379" s="517"/>
      <c r="C2379" s="624" t="str">
        <f>IF(STEP!C2379&lt;&gt;"",STEP!C2379,"")</f>
        <v/>
      </c>
      <c r="D2379" s="405" t="str">
        <f>IF(STEP!D2379&lt;&gt;"",STEP!D2379,"")</f>
        <v/>
      </c>
      <c r="E2379" s="406" t="str">
        <f>IF(STEP!E2379&lt;&gt;"",STEP!E2379,"")</f>
        <v/>
      </c>
      <c r="F2379" s="405" t="str">
        <f>IF(STEP!F2379&lt;&gt;"",STEP!F2379,"")</f>
        <v/>
      </c>
      <c r="G2379" s="407" t="str">
        <f>IF(STEP!C2379&lt;&gt;"",STEP!AD2379,"")</f>
        <v/>
      </c>
      <c r="H2379" s="407" t="str">
        <f>IF(AND(STEP!$G2379="",$J$8&lt;&gt;"ON"),"",IF(月報!AX2379&lt;&gt;"",月報!AX2379,IF(STEP!G2379&lt;&gt;"",STEP!G2379,"")))</f>
        <v/>
      </c>
      <c r="I2379" s="408" t="str">
        <f>IF(AND(STEP!$G2379="",$J$8&lt;&gt;"ON"),"",IF(月報!AZ2379&lt;&gt;"",月報!AZ2379,IF(STEP!H2379&lt;&gt;"",STEP!H2379,"")))</f>
        <v/>
      </c>
      <c r="J2379" s="408" t="str">
        <f>IF(AND(STEP!$G2379="",$J$8&lt;&gt;"ON"),"",IF(月報!BA2379&lt;&gt;"",月報!BA2379,IF(STEP!J2379&lt;&gt;"",STEP!J2379/24,"")))</f>
        <v/>
      </c>
      <c r="K2379" s="408" t="str">
        <f>IF(STEP!X2379&lt;&gt;"",STEP!X2379,"")</f>
        <v/>
      </c>
      <c r="L2379" s="408" t="str">
        <f>IF(STEP!Y2379&lt;&gt;"",STEP!Y2379,"")</f>
        <v/>
      </c>
      <c r="M2379" s="408" t="str">
        <f>IF(STEP!Z2379&lt;&gt;"",STEP!Z2379,"")</f>
        <v/>
      </c>
      <c r="N2379" s="419" t="str">
        <f>IF(STEP!R2379&lt;&gt;"",STEP!R2379,"")</f>
        <v/>
      </c>
      <c r="O2379" s="420" t="str">
        <f>IF(STEP!S2379&lt;&gt;"",STEP!S2379,"")</f>
        <v/>
      </c>
      <c r="P2379" s="315" t="str">
        <f t="shared" si="241"/>
        <v/>
      </c>
      <c r="Q2379" s="474">
        <f>SUM(P2379:P2385)</f>
        <v>0</v>
      </c>
      <c r="R2379" s="562" t="str">
        <f t="shared" si="242"/>
        <v/>
      </c>
    </row>
    <row r="2380" spans="2:18">
      <c r="B2380" s="517"/>
      <c r="C2380" s="622" t="str">
        <f>IF(STEP!C2380&lt;&gt;"",STEP!C2380,"")</f>
        <v/>
      </c>
      <c r="D2380" s="409" t="str">
        <f>IF(STEP!D2380&lt;&gt;"",STEP!D2380,"")</f>
        <v/>
      </c>
      <c r="E2380" s="410" t="str">
        <f>IF(STEP!E2380&lt;&gt;"",STEP!E2380,"")</f>
        <v/>
      </c>
      <c r="F2380" s="409" t="str">
        <f>IF(STEP!F2380&lt;&gt;"",STEP!F2380,"")</f>
        <v/>
      </c>
      <c r="G2380" s="508" t="str">
        <f>IF(STEP!C2380&lt;&gt;"",STEP!AD2380,"")</f>
        <v/>
      </c>
      <c r="H2380" s="407" t="str">
        <f>IF(AND(STEP!$G2380="",$J$8&lt;&gt;"ON"),"",IF(月報!AX2380&lt;&gt;"",月報!AX2380,IF(STEP!G2380&lt;&gt;"",STEP!G2380,"")))</f>
        <v/>
      </c>
      <c r="I2380" s="408" t="str">
        <f>IF(AND(STEP!$G2380="",$J$8&lt;&gt;"ON"),"",IF(月報!AZ2380&lt;&gt;"",月報!AZ2380,IF(STEP!H2380&lt;&gt;"",STEP!H2380,"")))</f>
        <v/>
      </c>
      <c r="J2380" s="408" t="str">
        <f>IF(AND(STEP!$G2380="",$J$8&lt;&gt;"ON"),"",IF(月報!BA2380&lt;&gt;"",月報!BA2380,IF(STEP!J2380&lt;&gt;"",STEP!J2380/24,"")))</f>
        <v/>
      </c>
      <c r="K2380" s="421" t="str">
        <f>IF(STEP!X2380&lt;&gt;"",STEP!X2380,"")</f>
        <v/>
      </c>
      <c r="L2380" s="421" t="str">
        <f>IF(STEP!Y2380&lt;&gt;"",STEP!Y2380,"")</f>
        <v/>
      </c>
      <c r="M2380" s="421" t="str">
        <f>IF(STEP!Z2380&lt;&gt;"",STEP!Z2380,"")</f>
        <v/>
      </c>
      <c r="N2380" s="422" t="str">
        <f>IF(STEP!R2380&lt;&gt;"",STEP!R2380,"")</f>
        <v/>
      </c>
      <c r="O2380" s="423" t="str">
        <f>IF(STEP!S2380&lt;&gt;"",STEP!S2380,"")</f>
        <v/>
      </c>
      <c r="P2380" s="316" t="str">
        <f t="shared" si="241"/>
        <v/>
      </c>
      <c r="Q2380" s="336"/>
      <c r="R2380" s="560" t="str">
        <f t="shared" si="242"/>
        <v/>
      </c>
    </row>
    <row r="2381" spans="2:18">
      <c r="B2381" s="517"/>
      <c r="C2381" s="622" t="str">
        <f>IF(STEP!C2381&lt;&gt;"",STEP!C2381,"")</f>
        <v/>
      </c>
      <c r="D2381" s="409" t="str">
        <f>IF(STEP!D2381&lt;&gt;"",STEP!D2381,"")</f>
        <v/>
      </c>
      <c r="E2381" s="410" t="str">
        <f>IF(STEP!E2381&lt;&gt;"",STEP!E2381,"")</f>
        <v/>
      </c>
      <c r="F2381" s="409" t="str">
        <f>IF(STEP!F2381&lt;&gt;"",STEP!F2381,"")</f>
        <v/>
      </c>
      <c r="G2381" s="508" t="str">
        <f>IF(STEP!C2381&lt;&gt;"",STEP!AD2381,"")</f>
        <v/>
      </c>
      <c r="H2381" s="407" t="str">
        <f>IF(AND(STEP!$G2381="",$J$8&lt;&gt;"ON"),"",IF(月報!AX2381&lt;&gt;"",月報!AX2381,IF(STEP!G2381&lt;&gt;"",STEP!G2381,"")))</f>
        <v/>
      </c>
      <c r="I2381" s="408" t="str">
        <f>IF(AND(STEP!$G2381="",$J$8&lt;&gt;"ON"),"",IF(月報!AZ2381&lt;&gt;"",月報!AZ2381,IF(STEP!H2381&lt;&gt;"",STEP!H2381,"")))</f>
        <v/>
      </c>
      <c r="J2381" s="408" t="str">
        <f>IF(AND(STEP!$G2381="",$J$8&lt;&gt;"ON"),"",IF(月報!BA2381&lt;&gt;"",月報!BA2381,IF(STEP!J2381&lt;&gt;"",STEP!J2381/24,"")))</f>
        <v/>
      </c>
      <c r="K2381" s="421" t="str">
        <f>IF(STEP!X2381&lt;&gt;"",STEP!X2381,"")</f>
        <v/>
      </c>
      <c r="L2381" s="421" t="str">
        <f>IF(STEP!Y2381&lt;&gt;"",STEP!Y2381,"")</f>
        <v/>
      </c>
      <c r="M2381" s="421" t="str">
        <f>IF(STEP!Z2381&lt;&gt;"",STEP!Z2381,"")</f>
        <v/>
      </c>
      <c r="N2381" s="422" t="str">
        <f>IF(STEP!R2381&lt;&gt;"",STEP!R2381,"")</f>
        <v/>
      </c>
      <c r="O2381" s="423" t="str">
        <f>IF(STEP!S2381&lt;&gt;"",STEP!S2381,"")</f>
        <v/>
      </c>
      <c r="P2381" s="316" t="str">
        <f t="shared" si="241"/>
        <v/>
      </c>
      <c r="Q2381" s="336"/>
      <c r="R2381" s="560" t="str">
        <f t="shared" si="242"/>
        <v/>
      </c>
    </row>
    <row r="2382" spans="2:18">
      <c r="B2382" s="517"/>
      <c r="C2382" s="622" t="str">
        <f>IF(STEP!C2382&lt;&gt;"",STEP!C2382,"")</f>
        <v/>
      </c>
      <c r="D2382" s="409" t="str">
        <f>IF(STEP!D2382&lt;&gt;"",STEP!D2382,"")</f>
        <v/>
      </c>
      <c r="E2382" s="410" t="str">
        <f>IF(STEP!E2382&lt;&gt;"",STEP!E2382,"")</f>
        <v/>
      </c>
      <c r="F2382" s="409" t="str">
        <f>IF(STEP!F2382&lt;&gt;"",STEP!F2382,"")</f>
        <v/>
      </c>
      <c r="G2382" s="508" t="str">
        <f>IF(STEP!C2382&lt;&gt;"",STEP!AD2382,"")</f>
        <v/>
      </c>
      <c r="H2382" s="407" t="str">
        <f>IF(AND(STEP!$G2382="",$J$8&lt;&gt;"ON"),"",IF(月報!AX2382&lt;&gt;"",月報!AX2382,IF(STEP!G2382&lt;&gt;"",STEP!G2382,"")))</f>
        <v/>
      </c>
      <c r="I2382" s="408" t="str">
        <f>IF(AND(STEP!$G2382="",$J$8&lt;&gt;"ON"),"",IF(月報!AZ2382&lt;&gt;"",月報!AZ2382,IF(STEP!H2382&lt;&gt;"",STEP!H2382,"")))</f>
        <v/>
      </c>
      <c r="J2382" s="408" t="str">
        <f>IF(AND(STEP!$G2382="",$J$8&lt;&gt;"ON"),"",IF(月報!BA2382&lt;&gt;"",月報!BA2382,IF(STEP!J2382&lt;&gt;"",STEP!J2382/24,"")))</f>
        <v/>
      </c>
      <c r="K2382" s="421" t="str">
        <f>IF(STEP!X2382&lt;&gt;"",STEP!X2382,"")</f>
        <v/>
      </c>
      <c r="L2382" s="421" t="str">
        <f>IF(STEP!Y2382&lt;&gt;"",STEP!Y2382,"")</f>
        <v/>
      </c>
      <c r="M2382" s="421" t="str">
        <f>IF(STEP!Z2382&lt;&gt;"",STEP!Z2382,"")</f>
        <v/>
      </c>
      <c r="N2382" s="422" t="str">
        <f>IF(STEP!R2382&lt;&gt;"",STEP!R2382,"")</f>
        <v/>
      </c>
      <c r="O2382" s="423" t="str">
        <f>IF(STEP!S2382&lt;&gt;"",STEP!S2382,"")</f>
        <v/>
      </c>
      <c r="P2382" s="316" t="str">
        <f t="shared" si="241"/>
        <v/>
      </c>
      <c r="Q2382" s="336"/>
      <c r="R2382" s="560" t="str">
        <f t="shared" si="242"/>
        <v/>
      </c>
    </row>
    <row r="2383" spans="2:18">
      <c r="B2383" s="517"/>
      <c r="C2383" s="622" t="str">
        <f>IF(STEP!C2383&lt;&gt;"",STEP!C2383,"")</f>
        <v/>
      </c>
      <c r="D2383" s="409" t="str">
        <f>IF(STEP!D2383&lt;&gt;"",STEP!D2383,"")</f>
        <v/>
      </c>
      <c r="E2383" s="410" t="str">
        <f>IF(STEP!E2383&lt;&gt;"",STEP!E2383,"")</f>
        <v/>
      </c>
      <c r="F2383" s="409" t="str">
        <f>IF(STEP!F2383&lt;&gt;"",STEP!F2383,"")</f>
        <v/>
      </c>
      <c r="G2383" s="508" t="str">
        <f>IF(STEP!C2383&lt;&gt;"",STEP!AD2383,"")</f>
        <v/>
      </c>
      <c r="H2383" s="407" t="str">
        <f>IF(AND(STEP!$G2383="",$J$8&lt;&gt;"ON"),"",IF(月報!AX2383&lt;&gt;"",月報!AX2383,IF(STEP!G2383&lt;&gt;"",STEP!G2383,"")))</f>
        <v/>
      </c>
      <c r="I2383" s="408" t="str">
        <f>IF(AND(STEP!$G2383="",$J$8&lt;&gt;"ON"),"",IF(月報!AZ2383&lt;&gt;"",月報!AZ2383,IF(STEP!H2383&lt;&gt;"",STEP!H2383,"")))</f>
        <v/>
      </c>
      <c r="J2383" s="408" t="str">
        <f>IF(AND(STEP!$G2383="",$J$8&lt;&gt;"ON"),"",IF(月報!BA2383&lt;&gt;"",月報!BA2383,IF(STEP!J2383&lt;&gt;"",STEP!J2383/24,"")))</f>
        <v/>
      </c>
      <c r="K2383" s="421" t="str">
        <f>IF(STEP!X2383&lt;&gt;"",STEP!X2383,"")</f>
        <v/>
      </c>
      <c r="L2383" s="421" t="str">
        <f>IF(STEP!Y2383&lt;&gt;"",STEP!Y2383,"")</f>
        <v/>
      </c>
      <c r="M2383" s="421" t="str">
        <f>IF(STEP!Z2383&lt;&gt;"",STEP!Z2383,"")</f>
        <v/>
      </c>
      <c r="N2383" s="422" t="str">
        <f>IF(STEP!R2383&lt;&gt;"",STEP!R2383,"")</f>
        <v/>
      </c>
      <c r="O2383" s="423" t="str">
        <f>IF(STEP!S2383&lt;&gt;"",STEP!S2383,"")</f>
        <v/>
      </c>
      <c r="P2383" s="316" t="str">
        <f t="shared" si="241"/>
        <v/>
      </c>
      <c r="Q2383" s="336"/>
      <c r="R2383" s="560" t="str">
        <f t="shared" si="242"/>
        <v/>
      </c>
    </row>
    <row r="2384" spans="2:18">
      <c r="B2384" s="517"/>
      <c r="C2384" s="622" t="str">
        <f>IF(STEP!C2384&lt;&gt;"",STEP!C2384,"")</f>
        <v/>
      </c>
      <c r="D2384" s="409" t="str">
        <f>IF(STEP!D2384&lt;&gt;"",STEP!D2384,"")</f>
        <v/>
      </c>
      <c r="E2384" s="410" t="str">
        <f>IF(STEP!E2384&lt;&gt;"",STEP!E2384,"")</f>
        <v/>
      </c>
      <c r="F2384" s="409" t="str">
        <f>IF(STEP!F2384&lt;&gt;"",STEP!F2384,"")</f>
        <v/>
      </c>
      <c r="G2384" s="508" t="str">
        <f>IF(STEP!C2384&lt;&gt;"",STEP!AD2384,"")</f>
        <v/>
      </c>
      <c r="H2384" s="407" t="str">
        <f>IF(AND(STEP!$G2384="",$J$8&lt;&gt;"ON"),"",IF(月報!AX2384&lt;&gt;"",月報!AX2384,IF(STEP!G2384&lt;&gt;"",STEP!G2384,"")))</f>
        <v/>
      </c>
      <c r="I2384" s="408" t="str">
        <f>IF(AND(STEP!$G2384="",$J$8&lt;&gt;"ON"),"",IF(月報!AZ2384&lt;&gt;"",月報!AZ2384,IF(STEP!H2384&lt;&gt;"",STEP!H2384,"")))</f>
        <v/>
      </c>
      <c r="J2384" s="408" t="str">
        <f>IF(AND(STEP!$G2384="",$J$8&lt;&gt;"ON"),"",IF(月報!BA2384&lt;&gt;"",月報!BA2384,IF(STEP!J2384&lt;&gt;"",STEP!J2384/24,"")))</f>
        <v/>
      </c>
      <c r="K2384" s="421" t="str">
        <f>IF(STEP!X2384&lt;&gt;"",STEP!X2384,"")</f>
        <v/>
      </c>
      <c r="L2384" s="421" t="str">
        <f>IF(STEP!Y2384&lt;&gt;"",STEP!Y2384,"")</f>
        <v/>
      </c>
      <c r="M2384" s="421" t="str">
        <f>IF(STEP!Z2384&lt;&gt;"",STEP!Z2384,"")</f>
        <v/>
      </c>
      <c r="N2384" s="422" t="str">
        <f>IF(STEP!R2384&lt;&gt;"",STEP!R2384,"")</f>
        <v/>
      </c>
      <c r="O2384" s="423" t="str">
        <f>IF(STEP!S2384&lt;&gt;"",STEP!S2384,"")</f>
        <v/>
      </c>
      <c r="P2384" s="316" t="str">
        <f t="shared" si="241"/>
        <v/>
      </c>
      <c r="Q2384" s="336"/>
      <c r="R2384" s="560" t="str">
        <f t="shared" si="242"/>
        <v/>
      </c>
    </row>
    <row r="2385" spans="2:18" ht="13.8" thickBot="1">
      <c r="B2385" s="518"/>
      <c r="C2385" s="625" t="str">
        <f>IF(STEP!C2385&lt;&gt;"",STEP!C2385,"")</f>
        <v/>
      </c>
      <c r="D2385" s="415" t="str">
        <f>IF(STEP!D2385&lt;&gt;"",STEP!D2385,"")</f>
        <v/>
      </c>
      <c r="E2385" s="416" t="str">
        <f>IF(STEP!E2385&lt;&gt;"",STEP!E2385,"")</f>
        <v/>
      </c>
      <c r="F2385" s="415" t="str">
        <f>IF(STEP!F2385&lt;&gt;"",STEP!F2385,"")</f>
        <v/>
      </c>
      <c r="G2385" s="417" t="str">
        <f>IF(STEP!C2385&lt;&gt;"",STEP!AD2385,"")</f>
        <v/>
      </c>
      <c r="H2385" s="417" t="str">
        <f>IF(AND(STEP!$G2385="",$J$8&lt;&gt;"ON"),"",IF(月報!AX2385&lt;&gt;"",月報!AX2385,IF(STEP!G2385&lt;&gt;"",STEP!G2385,"")))</f>
        <v/>
      </c>
      <c r="I2385" s="418" t="str">
        <f>IF(AND(STEP!$G2385="",$J$8&lt;&gt;"ON"),"",IF(月報!AZ2385&lt;&gt;"",月報!AZ2385,IF(STEP!H2385&lt;&gt;"",STEP!H2385,"")))</f>
        <v/>
      </c>
      <c r="J2385" s="418" t="str">
        <f>IF(AND(STEP!$G2385="",$J$8&lt;&gt;"ON"),"",IF(月報!BA2385&lt;&gt;"",月報!BA2385,IF(STEP!J2385&lt;&gt;"",STEP!J2385/24,"")))</f>
        <v/>
      </c>
      <c r="K2385" s="418" t="str">
        <f>IF(STEP!X2385&lt;&gt;"",STEP!X2385,"")</f>
        <v/>
      </c>
      <c r="L2385" s="418" t="str">
        <f>IF(STEP!Y2385&lt;&gt;"",STEP!Y2385,"")</f>
        <v/>
      </c>
      <c r="M2385" s="418" t="str">
        <f>IF(STEP!Z2385&lt;&gt;"",STEP!Z2385,"")</f>
        <v/>
      </c>
      <c r="N2385" s="426" t="str">
        <f>IF(STEP!R2385&lt;&gt;"",STEP!R2385,"")</f>
        <v/>
      </c>
      <c r="O2385" s="427" t="str">
        <f>IF(STEP!S2385&lt;&gt;"",STEP!S2385,"")</f>
        <v/>
      </c>
      <c r="P2385" s="318" t="str">
        <f t="shared" si="241"/>
        <v/>
      </c>
      <c r="Q2385" s="338"/>
      <c r="R2385" s="563" t="str">
        <f t="shared" si="242"/>
        <v/>
      </c>
    </row>
    <row r="2386" spans="2:18">
      <c r="B2386" s="516" t="s">
        <v>416</v>
      </c>
      <c r="C2386" s="626"/>
      <c r="D2386" s="324"/>
      <c r="E2386" s="325"/>
      <c r="F2386" s="578" t="s">
        <v>465</v>
      </c>
      <c r="G2386" s="320"/>
      <c r="H2386" s="320"/>
      <c r="I2386" s="326"/>
      <c r="J2386" s="326"/>
      <c r="K2386" s="326"/>
      <c r="L2386" s="326"/>
      <c r="M2386" s="326"/>
      <c r="N2386" s="327"/>
      <c r="O2386" s="328"/>
      <c r="P2386" s="335"/>
      <c r="Q2386" s="336"/>
      <c r="R2386" s="564" t="str">
        <f t="shared" si="242"/>
        <v/>
      </c>
    </row>
    <row r="2387" spans="2:18">
      <c r="B2387" s="516"/>
      <c r="C2387" s="626"/>
      <c r="D2387" s="324"/>
      <c r="E2387" s="325"/>
      <c r="F2387" s="324"/>
      <c r="G2387" s="320"/>
      <c r="H2387" s="320"/>
      <c r="I2387" s="326"/>
      <c r="J2387" s="326"/>
      <c r="K2387" s="326"/>
      <c r="L2387" s="326"/>
      <c r="M2387" s="326"/>
      <c r="N2387" s="327"/>
      <c r="O2387" s="328"/>
      <c r="P2387" s="335"/>
      <c r="Q2387" s="336"/>
      <c r="R2387" s="564" t="str">
        <f t="shared" si="242"/>
        <v/>
      </c>
    </row>
    <row r="2388" spans="2:18">
      <c r="B2388" s="516"/>
      <c r="C2388" s="626"/>
      <c r="D2388" s="324"/>
      <c r="E2388" s="325"/>
      <c r="F2388" s="324"/>
      <c r="G2388" s="320"/>
      <c r="H2388" s="320"/>
      <c r="I2388" s="326"/>
      <c r="J2388" s="326"/>
      <c r="K2388" s="326"/>
      <c r="L2388" s="326"/>
      <c r="M2388" s="326"/>
      <c r="N2388" s="327"/>
      <c r="O2388" s="328"/>
      <c r="P2388" s="335"/>
      <c r="Q2388" s="336"/>
      <c r="R2388" s="564" t="str">
        <f t="shared" si="242"/>
        <v/>
      </c>
    </row>
    <row r="2389" spans="2:18">
      <c r="B2389" s="516"/>
      <c r="C2389" s="626"/>
      <c r="D2389" s="324"/>
      <c r="E2389" s="325"/>
      <c r="F2389" s="324"/>
      <c r="G2389" s="320"/>
      <c r="H2389" s="320"/>
      <c r="I2389" s="326"/>
      <c r="J2389" s="326"/>
      <c r="K2389" s="326"/>
      <c r="L2389" s="326"/>
      <c r="M2389" s="326"/>
      <c r="N2389" s="327"/>
      <c r="O2389" s="328"/>
      <c r="P2389" s="335"/>
      <c r="Q2389" s="336"/>
      <c r="R2389" s="564" t="str">
        <f t="shared" si="242"/>
        <v/>
      </c>
    </row>
    <row r="2390" spans="2:18">
      <c r="B2390" s="516"/>
      <c r="C2390" s="626"/>
      <c r="D2390" s="324"/>
      <c r="E2390" s="325"/>
      <c r="F2390" s="324"/>
      <c r="G2390" s="320"/>
      <c r="H2390" s="320"/>
      <c r="I2390" s="326"/>
      <c r="J2390" s="326"/>
      <c r="K2390" s="326"/>
      <c r="L2390" s="326"/>
      <c r="M2390" s="326"/>
      <c r="N2390" s="327"/>
      <c r="O2390" s="328"/>
      <c r="P2390" s="335"/>
      <c r="Q2390" s="336"/>
      <c r="R2390" s="564" t="str">
        <f t="shared" si="242"/>
        <v/>
      </c>
    </row>
    <row r="2391" spans="2:18">
      <c r="B2391" s="516"/>
      <c r="C2391" s="626"/>
      <c r="D2391" s="324"/>
      <c r="E2391" s="325"/>
      <c r="F2391" s="324"/>
      <c r="G2391" s="320"/>
      <c r="H2391" s="320"/>
      <c r="I2391" s="326"/>
      <c r="J2391" s="326"/>
      <c r="K2391" s="326"/>
      <c r="L2391" s="326"/>
      <c r="M2391" s="326"/>
      <c r="N2391" s="327"/>
      <c r="O2391" s="328"/>
      <c r="P2391" s="335"/>
      <c r="Q2391" s="336"/>
      <c r="R2391" s="564" t="str">
        <f t="shared" si="242"/>
        <v/>
      </c>
    </row>
    <row r="2392" spans="2:18">
      <c r="B2392" s="516"/>
      <c r="C2392" s="626"/>
      <c r="D2392" s="324"/>
      <c r="E2392" s="325"/>
      <c r="F2392" s="324"/>
      <c r="G2392" s="320"/>
      <c r="H2392" s="320"/>
      <c r="I2392" s="326"/>
      <c r="J2392" s="326"/>
      <c r="K2392" s="326"/>
      <c r="L2392" s="326"/>
      <c r="M2392" s="326"/>
      <c r="N2392" s="327"/>
      <c r="O2392" s="328"/>
      <c r="P2392" s="335"/>
      <c r="Q2392" s="336"/>
      <c r="R2392" s="564" t="str">
        <f t="shared" si="242"/>
        <v/>
      </c>
    </row>
    <row r="2393" spans="2:18">
      <c r="B2393" s="516"/>
      <c r="C2393" s="626"/>
      <c r="D2393" s="324"/>
      <c r="E2393" s="325"/>
      <c r="F2393" s="324"/>
      <c r="G2393" s="320"/>
      <c r="H2393" s="320"/>
      <c r="I2393" s="326"/>
      <c r="J2393" s="326"/>
      <c r="K2393" s="326"/>
      <c r="L2393" s="326"/>
      <c r="M2393" s="326"/>
      <c r="N2393" s="327"/>
      <c r="O2393" s="328"/>
      <c r="P2393" s="335"/>
      <c r="Q2393" s="336"/>
      <c r="R2393" s="564" t="str">
        <f t="shared" si="242"/>
        <v/>
      </c>
    </row>
    <row r="2394" spans="2:18">
      <c r="B2394" s="516"/>
      <c r="C2394" s="626"/>
      <c r="D2394" s="324"/>
      <c r="E2394" s="325"/>
      <c r="F2394" s="324"/>
      <c r="G2394" s="320"/>
      <c r="H2394" s="320"/>
      <c r="I2394" s="326"/>
      <c r="J2394" s="326"/>
      <c r="K2394" s="326"/>
      <c r="L2394" s="326"/>
      <c r="M2394" s="326"/>
      <c r="N2394" s="327"/>
      <c r="O2394" s="328"/>
      <c r="P2394" s="335"/>
      <c r="Q2394" s="336"/>
      <c r="R2394" s="564" t="str">
        <f t="shared" si="242"/>
        <v/>
      </c>
    </row>
    <row r="2395" spans="2:18" ht="13.8" thickBot="1">
      <c r="B2395" s="519"/>
      <c r="C2395" s="627"/>
      <c r="D2395" s="330"/>
      <c r="E2395" s="331"/>
      <c r="F2395" s="330"/>
      <c r="G2395" s="322"/>
      <c r="H2395" s="322"/>
      <c r="I2395" s="332"/>
      <c r="J2395" s="332"/>
      <c r="K2395" s="332"/>
      <c r="L2395" s="332"/>
      <c r="M2395" s="332"/>
      <c r="N2395" s="333"/>
      <c r="O2395" s="334"/>
      <c r="P2395" s="337"/>
      <c r="Q2395" s="338"/>
      <c r="R2395" s="565" t="str">
        <f t="shared" si="242"/>
        <v/>
      </c>
    </row>
    <row r="2396" spans="2:18">
      <c r="B2396" s="522">
        <f>B2351+1</f>
        <v>54</v>
      </c>
      <c r="C2396" s="624" t="str">
        <f>IF(STEP!C2396&lt;&gt;"",STEP!C2396,"")</f>
        <v/>
      </c>
      <c r="D2396" s="405" t="str">
        <f>IF(STEP!D2396&lt;&gt;"",STEP!D2396,"")</f>
        <v/>
      </c>
      <c r="E2396" s="406" t="str">
        <f>IF(STEP!E2396&lt;&gt;"",STEP!E2396,"")</f>
        <v/>
      </c>
      <c r="F2396" s="405" t="str">
        <f>IF(STEP!F2396&lt;&gt;"",STEP!F2396,"")</f>
        <v/>
      </c>
      <c r="G2396" s="407" t="str">
        <f>IF(STEP!C2396&lt;&gt;"",STEP!AD2396,"")</f>
        <v/>
      </c>
      <c r="H2396" s="407" t="str">
        <f>IF(AND(STEP!$G2396="",$J$8&lt;&gt;"ON"),"",IF(月報!AX2396&lt;&gt;"",月報!AX2396,IF(STEP!G2396&lt;&gt;"",STEP!G2396,"")))</f>
        <v/>
      </c>
      <c r="I2396" s="408" t="str">
        <f>IF(AND(STEP!$G2396="",$J$8&lt;&gt;"ON"),"",IF(月報!AZ2396&lt;&gt;"",月報!AZ2396,IF(STEP!H2396&lt;&gt;"",STEP!H2396,"")))</f>
        <v/>
      </c>
      <c r="J2396" s="408" t="str">
        <f>IF(AND(STEP!$G2396="",$J$8&lt;&gt;"ON"),"",IF(月報!BA2396&lt;&gt;"",月報!BA2396,IF(STEP!J2396&lt;&gt;"",STEP!J2396/24,"")))</f>
        <v/>
      </c>
      <c r="K2396" s="408" t="str">
        <f>IF(STEP!X2396&lt;&gt;"",STEP!X2396,"")</f>
        <v/>
      </c>
      <c r="L2396" s="408" t="str">
        <f>IF(STEP!Y2396&lt;&gt;"",STEP!Y2396,"")</f>
        <v/>
      </c>
      <c r="M2396" s="408" t="str">
        <f>IF(STEP!Z2396&lt;&gt;"",STEP!Z2396,"")</f>
        <v/>
      </c>
      <c r="N2396" s="419" t="str">
        <f>IF(STEP!R2396&lt;&gt;"",STEP!R2396,"")</f>
        <v/>
      </c>
      <c r="O2396" s="420" t="str">
        <f>IF(STEP!S2396&lt;&gt;"",STEP!S2396,"")</f>
        <v/>
      </c>
      <c r="P2396" s="315" t="str">
        <f t="shared" ref="P2396:P2430" si="243">IF(J2396&lt;&gt;"",J2396,"")</f>
        <v/>
      </c>
      <c r="Q2396" s="472">
        <f>SUM(P2396:P2402)</f>
        <v>0</v>
      </c>
      <c r="R2396" s="559" t="str">
        <f>IF(C2396&lt;&gt;"",VLOOKUP(C2396,設定シート!$D$10:$L$109,9,FALSE),"")</f>
        <v/>
      </c>
    </row>
    <row r="2397" spans="2:18">
      <c r="B2397" s="517"/>
      <c r="C2397" s="622" t="str">
        <f>IF(STEP!C2397&lt;&gt;"",STEP!C2397,"")</f>
        <v/>
      </c>
      <c r="D2397" s="409" t="str">
        <f>IF(STEP!D2397&lt;&gt;"",STEP!D2397,"")</f>
        <v/>
      </c>
      <c r="E2397" s="410" t="str">
        <f>IF(STEP!E2397&lt;&gt;"",STEP!E2397,"")</f>
        <v/>
      </c>
      <c r="F2397" s="409" t="str">
        <f>IF(STEP!F2397&lt;&gt;"",STEP!F2397,"")</f>
        <v/>
      </c>
      <c r="G2397" s="508" t="str">
        <f>IF(STEP!C2397&lt;&gt;"",STEP!AD2397,"")</f>
        <v/>
      </c>
      <c r="H2397" s="407" t="str">
        <f>IF(AND(STEP!$G2397="",$J$8&lt;&gt;"ON"),"",IF(月報!AX2397&lt;&gt;"",月報!AX2397,IF(STEP!G2397&lt;&gt;"",STEP!G2397,"")))</f>
        <v/>
      </c>
      <c r="I2397" s="408" t="str">
        <f>IF(AND(STEP!$G2397="",$J$8&lt;&gt;"ON"),"",IF(月報!AZ2397&lt;&gt;"",月報!AZ2397,IF(STEP!H2397&lt;&gt;"",STEP!H2397,"")))</f>
        <v/>
      </c>
      <c r="J2397" s="408" t="str">
        <f>IF(AND(STEP!$G2397="",$J$8&lt;&gt;"ON"),"",IF(月報!BA2397&lt;&gt;"",月報!BA2397,IF(STEP!J2397&lt;&gt;"",STEP!J2397/24,"")))</f>
        <v/>
      </c>
      <c r="K2397" s="421" t="str">
        <f>IF(STEP!X2397&lt;&gt;"",STEP!X2397,"")</f>
        <v/>
      </c>
      <c r="L2397" s="421" t="str">
        <f>IF(STEP!Y2397&lt;&gt;"",STEP!Y2397,"")</f>
        <v/>
      </c>
      <c r="M2397" s="421" t="str">
        <f>IF(STEP!Z2397&lt;&gt;"",STEP!Z2397,"")</f>
        <v/>
      </c>
      <c r="N2397" s="422" t="str">
        <f>IF(STEP!R2397&lt;&gt;"",STEP!R2397,"")</f>
        <v/>
      </c>
      <c r="O2397" s="423" t="str">
        <f>IF(STEP!S2397&lt;&gt;"",STEP!S2397,"")</f>
        <v/>
      </c>
      <c r="P2397" s="316" t="str">
        <f t="shared" si="243"/>
        <v/>
      </c>
      <c r="Q2397" s="336"/>
      <c r="R2397" s="560" t="str">
        <f t="shared" ref="R2397:R2440" si="244">R2396</f>
        <v/>
      </c>
    </row>
    <row r="2398" spans="2:18">
      <c r="B2398" s="517"/>
      <c r="C2398" s="622" t="str">
        <f>IF(STEP!C2398&lt;&gt;"",STEP!C2398,"")</f>
        <v/>
      </c>
      <c r="D2398" s="409" t="str">
        <f>IF(STEP!D2398&lt;&gt;"",STEP!D2398,"")</f>
        <v/>
      </c>
      <c r="E2398" s="410" t="str">
        <f>IF(STEP!E2398&lt;&gt;"",STEP!E2398,"")</f>
        <v/>
      </c>
      <c r="F2398" s="409" t="str">
        <f>IF(STEP!F2398&lt;&gt;"",STEP!F2398,"")</f>
        <v/>
      </c>
      <c r="G2398" s="508" t="str">
        <f>IF(STEP!C2398&lt;&gt;"",STEP!AD2398,"")</f>
        <v/>
      </c>
      <c r="H2398" s="407" t="str">
        <f>IF(AND(STEP!$G2398="",$J$8&lt;&gt;"ON"),"",IF(月報!AX2398&lt;&gt;"",月報!AX2398,IF(STEP!G2398&lt;&gt;"",STEP!G2398,"")))</f>
        <v/>
      </c>
      <c r="I2398" s="408" t="str">
        <f>IF(AND(STEP!$G2398="",$J$8&lt;&gt;"ON"),"",IF(月報!AZ2398&lt;&gt;"",月報!AZ2398,IF(STEP!H2398&lt;&gt;"",STEP!H2398,"")))</f>
        <v/>
      </c>
      <c r="J2398" s="408" t="str">
        <f>IF(AND(STEP!$G2398="",$J$8&lt;&gt;"ON"),"",IF(月報!BA2398&lt;&gt;"",月報!BA2398,IF(STEP!J2398&lt;&gt;"",STEP!J2398/24,"")))</f>
        <v/>
      </c>
      <c r="K2398" s="421" t="str">
        <f>IF(STEP!X2398&lt;&gt;"",STEP!X2398,"")</f>
        <v/>
      </c>
      <c r="L2398" s="421" t="str">
        <f>IF(STEP!Y2398&lt;&gt;"",STEP!Y2398,"")</f>
        <v/>
      </c>
      <c r="M2398" s="421" t="str">
        <f>IF(STEP!Z2398&lt;&gt;"",STEP!Z2398,"")</f>
        <v/>
      </c>
      <c r="N2398" s="422" t="str">
        <f>IF(STEP!R2398&lt;&gt;"",STEP!R2398,"")</f>
        <v/>
      </c>
      <c r="O2398" s="423" t="str">
        <f>IF(STEP!S2398&lt;&gt;"",STEP!S2398,"")</f>
        <v/>
      </c>
      <c r="P2398" s="316" t="str">
        <f t="shared" si="243"/>
        <v/>
      </c>
      <c r="Q2398" s="336"/>
      <c r="R2398" s="560" t="str">
        <f t="shared" si="244"/>
        <v/>
      </c>
    </row>
    <row r="2399" spans="2:18">
      <c r="B2399" s="517"/>
      <c r="C2399" s="622" t="str">
        <f>IF(STEP!C2399&lt;&gt;"",STEP!C2399,"")</f>
        <v/>
      </c>
      <c r="D2399" s="409" t="str">
        <f>IF(STEP!D2399&lt;&gt;"",STEP!D2399,"")</f>
        <v/>
      </c>
      <c r="E2399" s="410" t="str">
        <f>IF(STEP!E2399&lt;&gt;"",STEP!E2399,"")</f>
        <v/>
      </c>
      <c r="F2399" s="409" t="str">
        <f>IF(STEP!F2399&lt;&gt;"",STEP!F2399,"")</f>
        <v/>
      </c>
      <c r="G2399" s="508" t="str">
        <f>IF(STEP!C2399&lt;&gt;"",STEP!AD2399,"")</f>
        <v/>
      </c>
      <c r="H2399" s="407" t="str">
        <f>IF(AND(STEP!$G2399="",$J$8&lt;&gt;"ON"),"",IF(月報!AX2399&lt;&gt;"",月報!AX2399,IF(STEP!G2399&lt;&gt;"",STEP!G2399,"")))</f>
        <v/>
      </c>
      <c r="I2399" s="408" t="str">
        <f>IF(AND(STEP!$G2399="",$J$8&lt;&gt;"ON"),"",IF(月報!AZ2399&lt;&gt;"",月報!AZ2399,IF(STEP!H2399&lt;&gt;"",STEP!H2399,"")))</f>
        <v/>
      </c>
      <c r="J2399" s="408" t="str">
        <f>IF(AND(STEP!$G2399="",$J$8&lt;&gt;"ON"),"",IF(月報!BA2399&lt;&gt;"",月報!BA2399,IF(STEP!J2399&lt;&gt;"",STEP!J2399/24,"")))</f>
        <v/>
      </c>
      <c r="K2399" s="421" t="str">
        <f>IF(STEP!X2399&lt;&gt;"",STEP!X2399,"")</f>
        <v/>
      </c>
      <c r="L2399" s="421" t="str">
        <f>IF(STEP!Y2399&lt;&gt;"",STEP!Y2399,"")</f>
        <v/>
      </c>
      <c r="M2399" s="421" t="str">
        <f>IF(STEP!Z2399&lt;&gt;"",STEP!Z2399,"")</f>
        <v/>
      </c>
      <c r="N2399" s="422" t="str">
        <f>IF(STEP!R2399&lt;&gt;"",STEP!R2399,"")</f>
        <v/>
      </c>
      <c r="O2399" s="423" t="str">
        <f>IF(STEP!S2399&lt;&gt;"",STEP!S2399,"")</f>
        <v/>
      </c>
      <c r="P2399" s="316" t="str">
        <f t="shared" si="243"/>
        <v/>
      </c>
      <c r="Q2399" s="336"/>
      <c r="R2399" s="560" t="str">
        <f t="shared" si="244"/>
        <v/>
      </c>
    </row>
    <row r="2400" spans="2:18">
      <c r="B2400" s="517"/>
      <c r="C2400" s="622" t="str">
        <f>IF(STEP!C2400&lt;&gt;"",STEP!C2400,"")</f>
        <v/>
      </c>
      <c r="D2400" s="409" t="str">
        <f>IF(STEP!D2400&lt;&gt;"",STEP!D2400,"")</f>
        <v/>
      </c>
      <c r="E2400" s="410" t="str">
        <f>IF(STEP!E2400&lt;&gt;"",STEP!E2400,"")</f>
        <v/>
      </c>
      <c r="F2400" s="409" t="str">
        <f>IF(STEP!F2400&lt;&gt;"",STEP!F2400,"")</f>
        <v/>
      </c>
      <c r="G2400" s="508" t="str">
        <f>IF(STEP!C2400&lt;&gt;"",STEP!AD2400,"")</f>
        <v/>
      </c>
      <c r="H2400" s="407" t="str">
        <f>IF(AND(STEP!$G2400="",$J$8&lt;&gt;"ON"),"",IF(月報!AX2400&lt;&gt;"",月報!AX2400,IF(STEP!G2400&lt;&gt;"",STEP!G2400,"")))</f>
        <v/>
      </c>
      <c r="I2400" s="408" t="str">
        <f>IF(AND(STEP!$G2400="",$J$8&lt;&gt;"ON"),"",IF(月報!AZ2400&lt;&gt;"",月報!AZ2400,IF(STEP!H2400&lt;&gt;"",STEP!H2400,"")))</f>
        <v/>
      </c>
      <c r="J2400" s="408" t="str">
        <f>IF(AND(STEP!$G2400="",$J$8&lt;&gt;"ON"),"",IF(月報!BA2400&lt;&gt;"",月報!BA2400,IF(STEP!J2400&lt;&gt;"",STEP!J2400/24,"")))</f>
        <v/>
      </c>
      <c r="K2400" s="421" t="str">
        <f>IF(STEP!X2400&lt;&gt;"",STEP!X2400,"")</f>
        <v/>
      </c>
      <c r="L2400" s="421" t="str">
        <f>IF(STEP!Y2400&lt;&gt;"",STEP!Y2400,"")</f>
        <v/>
      </c>
      <c r="M2400" s="421" t="str">
        <f>IF(STEP!Z2400&lt;&gt;"",STEP!Z2400,"")</f>
        <v/>
      </c>
      <c r="N2400" s="422" t="str">
        <f>IF(STEP!R2400&lt;&gt;"",STEP!R2400,"")</f>
        <v/>
      </c>
      <c r="O2400" s="423" t="str">
        <f>IF(STEP!S2400&lt;&gt;"",STEP!S2400,"")</f>
        <v/>
      </c>
      <c r="P2400" s="316" t="str">
        <f t="shared" si="243"/>
        <v/>
      </c>
      <c r="Q2400" s="336"/>
      <c r="R2400" s="560" t="str">
        <f t="shared" si="244"/>
        <v/>
      </c>
    </row>
    <row r="2401" spans="2:18">
      <c r="B2401" s="517"/>
      <c r="C2401" s="622" t="str">
        <f>IF(STEP!C2401&lt;&gt;"",STEP!C2401,"")</f>
        <v/>
      </c>
      <c r="D2401" s="409" t="str">
        <f>IF(STEP!D2401&lt;&gt;"",STEP!D2401,"")</f>
        <v/>
      </c>
      <c r="E2401" s="410" t="str">
        <f>IF(STEP!E2401&lt;&gt;"",STEP!E2401,"")</f>
        <v/>
      </c>
      <c r="F2401" s="409" t="str">
        <f>IF(STEP!F2401&lt;&gt;"",STEP!F2401,"")</f>
        <v/>
      </c>
      <c r="G2401" s="508" t="str">
        <f>IF(STEP!C2401&lt;&gt;"",STEP!AD2401,"")</f>
        <v/>
      </c>
      <c r="H2401" s="407" t="str">
        <f>IF(AND(STEP!$G2401="",$J$8&lt;&gt;"ON"),"",IF(月報!AX2401&lt;&gt;"",月報!AX2401,IF(STEP!G2401&lt;&gt;"",STEP!G2401,"")))</f>
        <v/>
      </c>
      <c r="I2401" s="408" t="str">
        <f>IF(AND(STEP!$G2401="",$J$8&lt;&gt;"ON"),"",IF(月報!AZ2401&lt;&gt;"",月報!AZ2401,IF(STEP!H2401&lt;&gt;"",STEP!H2401,"")))</f>
        <v/>
      </c>
      <c r="J2401" s="408" t="str">
        <f>IF(AND(STEP!$G2401="",$J$8&lt;&gt;"ON"),"",IF(月報!BA2401&lt;&gt;"",月報!BA2401,IF(STEP!J2401&lt;&gt;"",STEP!J2401/24,"")))</f>
        <v/>
      </c>
      <c r="K2401" s="421" t="str">
        <f>IF(STEP!X2401&lt;&gt;"",STEP!X2401,"")</f>
        <v/>
      </c>
      <c r="L2401" s="421" t="str">
        <f>IF(STEP!Y2401&lt;&gt;"",STEP!Y2401,"")</f>
        <v/>
      </c>
      <c r="M2401" s="421" t="str">
        <f>IF(STEP!Z2401&lt;&gt;"",STEP!Z2401,"")</f>
        <v/>
      </c>
      <c r="N2401" s="422" t="str">
        <f>IF(STEP!R2401&lt;&gt;"",STEP!R2401,"")</f>
        <v/>
      </c>
      <c r="O2401" s="423" t="str">
        <f>IF(STEP!S2401&lt;&gt;"",STEP!S2401,"")</f>
        <v/>
      </c>
      <c r="P2401" s="316" t="str">
        <f t="shared" si="243"/>
        <v/>
      </c>
      <c r="Q2401" s="336"/>
      <c r="R2401" s="560" t="str">
        <f t="shared" si="244"/>
        <v/>
      </c>
    </row>
    <row r="2402" spans="2:18">
      <c r="B2402" s="517"/>
      <c r="C2402" s="623" t="str">
        <f>IF(STEP!C2402&lt;&gt;"",STEP!C2402,"")</f>
        <v/>
      </c>
      <c r="D2402" s="411" t="str">
        <f>IF(STEP!D2402&lt;&gt;"",STEP!D2402,"")</f>
        <v/>
      </c>
      <c r="E2402" s="412" t="str">
        <f>IF(STEP!E2402&lt;&gt;"",STEP!E2402,"")</f>
        <v/>
      </c>
      <c r="F2402" s="411" t="str">
        <f>IF(STEP!F2402&lt;&gt;"",STEP!F2402,"")</f>
        <v/>
      </c>
      <c r="G2402" s="413" t="str">
        <f>IF(STEP!C2402&lt;&gt;"",STEP!AD2402,"")</f>
        <v/>
      </c>
      <c r="H2402" s="413" t="str">
        <f>IF(AND(STEP!$G2402="",$J$8&lt;&gt;"ON"),"",IF(月報!AX2402&lt;&gt;"",月報!AX2402,IF(STEP!G2402&lt;&gt;"",STEP!G2402,"")))</f>
        <v/>
      </c>
      <c r="I2402" s="414" t="str">
        <f>IF(AND(STEP!$G2402="",$J$8&lt;&gt;"ON"),"",IF(月報!AZ2402&lt;&gt;"",月報!AZ2402,IF(STEP!H2402&lt;&gt;"",STEP!H2402,"")))</f>
        <v/>
      </c>
      <c r="J2402" s="414" t="str">
        <f>IF(AND(STEP!$G2402="",$J$8&lt;&gt;"ON"),"",IF(月報!BA2402&lt;&gt;"",月報!BA2402,IF(STEP!J2402&lt;&gt;"",STEP!J2402/24,"")))</f>
        <v/>
      </c>
      <c r="K2402" s="414" t="str">
        <f>IF(STEP!X2402&lt;&gt;"",STEP!X2402,"")</f>
        <v/>
      </c>
      <c r="L2402" s="414" t="str">
        <f>IF(STEP!Y2402&lt;&gt;"",STEP!Y2402,"")</f>
        <v/>
      </c>
      <c r="M2402" s="414" t="str">
        <f>IF(STEP!Z2402&lt;&gt;"",STEP!Z2402,"")</f>
        <v/>
      </c>
      <c r="N2402" s="424" t="str">
        <f>IF(STEP!R2402&lt;&gt;"",STEP!R2402,"")</f>
        <v/>
      </c>
      <c r="O2402" s="425" t="str">
        <f>IF(STEP!S2402&lt;&gt;"",STEP!S2402,"")</f>
        <v/>
      </c>
      <c r="P2402" s="317" t="str">
        <f t="shared" si="243"/>
        <v/>
      </c>
      <c r="Q2402" s="473"/>
      <c r="R2402" s="561" t="str">
        <f t="shared" si="244"/>
        <v/>
      </c>
    </row>
    <row r="2403" spans="2:18">
      <c r="B2403" s="517"/>
      <c r="C2403" s="624" t="str">
        <f>IF(STEP!C2403&lt;&gt;"",STEP!C2403,"")</f>
        <v/>
      </c>
      <c r="D2403" s="405" t="str">
        <f>IF(STEP!D2403&lt;&gt;"",STEP!D2403,"")</f>
        <v/>
      </c>
      <c r="E2403" s="406" t="str">
        <f>IF(STEP!E2403&lt;&gt;"",STEP!E2403,"")</f>
        <v/>
      </c>
      <c r="F2403" s="405" t="str">
        <f>IF(STEP!F2403&lt;&gt;"",STEP!F2403,"")</f>
        <v/>
      </c>
      <c r="G2403" s="407" t="str">
        <f>IF(STEP!C2403&lt;&gt;"",STEP!AD2403,"")</f>
        <v/>
      </c>
      <c r="H2403" s="407" t="str">
        <f>IF(AND(STEP!$G2403="",$J$8&lt;&gt;"ON"),"",IF(月報!AX2403&lt;&gt;"",月報!AX2403,IF(STEP!G2403&lt;&gt;"",STEP!G2403,"")))</f>
        <v/>
      </c>
      <c r="I2403" s="408" t="str">
        <f>IF(AND(STEP!$G2403="",$J$8&lt;&gt;"ON"),"",IF(月報!AZ2403&lt;&gt;"",月報!AZ2403,IF(STEP!H2403&lt;&gt;"",STEP!H2403,"")))</f>
        <v/>
      </c>
      <c r="J2403" s="408" t="str">
        <f>IF(AND(STEP!$G2403="",$J$8&lt;&gt;"ON"),"",IF(月報!BA2403&lt;&gt;"",月報!BA2403,IF(STEP!J2403&lt;&gt;"",STEP!J2403/24,"")))</f>
        <v/>
      </c>
      <c r="K2403" s="408" t="str">
        <f>IF(STEP!X2403&lt;&gt;"",STEP!X2403,"")</f>
        <v/>
      </c>
      <c r="L2403" s="408" t="str">
        <f>IF(STEP!Y2403&lt;&gt;"",STEP!Y2403,"")</f>
        <v/>
      </c>
      <c r="M2403" s="408" t="str">
        <f>IF(STEP!Z2403&lt;&gt;"",STEP!Z2403,"")</f>
        <v/>
      </c>
      <c r="N2403" s="419" t="str">
        <f>IF(STEP!R2403&lt;&gt;"",STEP!R2403,"")</f>
        <v/>
      </c>
      <c r="O2403" s="420" t="str">
        <f>IF(STEP!S2403&lt;&gt;"",STEP!S2403,"")</f>
        <v/>
      </c>
      <c r="P2403" s="315" t="str">
        <f t="shared" si="243"/>
        <v/>
      </c>
      <c r="Q2403" s="474">
        <f>SUM(P2403:P2409)</f>
        <v>0</v>
      </c>
      <c r="R2403" s="562" t="str">
        <f t="shared" si="244"/>
        <v/>
      </c>
    </row>
    <row r="2404" spans="2:18">
      <c r="B2404" s="517"/>
      <c r="C2404" s="622" t="str">
        <f>IF(STEP!C2404&lt;&gt;"",STEP!C2404,"")</f>
        <v/>
      </c>
      <c r="D2404" s="409" t="str">
        <f>IF(STEP!D2404&lt;&gt;"",STEP!D2404,"")</f>
        <v/>
      </c>
      <c r="E2404" s="410" t="str">
        <f>IF(STEP!E2404&lt;&gt;"",STEP!E2404,"")</f>
        <v/>
      </c>
      <c r="F2404" s="409" t="str">
        <f>IF(STEP!F2404&lt;&gt;"",STEP!F2404,"")</f>
        <v/>
      </c>
      <c r="G2404" s="508" t="str">
        <f>IF(STEP!C2404&lt;&gt;"",STEP!AD2404,"")</f>
        <v/>
      </c>
      <c r="H2404" s="407" t="str">
        <f>IF(AND(STEP!$G2404="",$J$8&lt;&gt;"ON"),"",IF(月報!AX2404&lt;&gt;"",月報!AX2404,IF(STEP!G2404&lt;&gt;"",STEP!G2404,"")))</f>
        <v/>
      </c>
      <c r="I2404" s="408" t="str">
        <f>IF(AND(STEP!$G2404="",$J$8&lt;&gt;"ON"),"",IF(月報!AZ2404&lt;&gt;"",月報!AZ2404,IF(STEP!H2404&lt;&gt;"",STEP!H2404,"")))</f>
        <v/>
      </c>
      <c r="J2404" s="408" t="str">
        <f>IF(AND(STEP!$G2404="",$J$8&lt;&gt;"ON"),"",IF(月報!BA2404&lt;&gt;"",月報!BA2404,IF(STEP!J2404&lt;&gt;"",STEP!J2404/24,"")))</f>
        <v/>
      </c>
      <c r="K2404" s="421" t="str">
        <f>IF(STEP!X2404&lt;&gt;"",STEP!X2404,"")</f>
        <v/>
      </c>
      <c r="L2404" s="421" t="str">
        <f>IF(STEP!Y2404&lt;&gt;"",STEP!Y2404,"")</f>
        <v/>
      </c>
      <c r="M2404" s="421" t="str">
        <f>IF(STEP!Z2404&lt;&gt;"",STEP!Z2404,"")</f>
        <v/>
      </c>
      <c r="N2404" s="422" t="str">
        <f>IF(STEP!R2404&lt;&gt;"",STEP!R2404,"")</f>
        <v/>
      </c>
      <c r="O2404" s="423" t="str">
        <f>IF(STEP!S2404&lt;&gt;"",STEP!S2404,"")</f>
        <v/>
      </c>
      <c r="P2404" s="316" t="str">
        <f t="shared" si="243"/>
        <v/>
      </c>
      <c r="Q2404" s="336"/>
      <c r="R2404" s="560" t="str">
        <f t="shared" si="244"/>
        <v/>
      </c>
    </row>
    <row r="2405" spans="2:18">
      <c r="B2405" s="517"/>
      <c r="C2405" s="622" t="str">
        <f>IF(STEP!C2405&lt;&gt;"",STEP!C2405,"")</f>
        <v/>
      </c>
      <c r="D2405" s="409" t="str">
        <f>IF(STEP!D2405&lt;&gt;"",STEP!D2405,"")</f>
        <v/>
      </c>
      <c r="E2405" s="410" t="str">
        <f>IF(STEP!E2405&lt;&gt;"",STEP!E2405,"")</f>
        <v/>
      </c>
      <c r="F2405" s="409" t="str">
        <f>IF(STEP!F2405&lt;&gt;"",STEP!F2405,"")</f>
        <v/>
      </c>
      <c r="G2405" s="508" t="str">
        <f>IF(STEP!C2405&lt;&gt;"",STEP!AD2405,"")</f>
        <v/>
      </c>
      <c r="H2405" s="407" t="str">
        <f>IF(AND(STEP!$G2405="",$J$8&lt;&gt;"ON"),"",IF(月報!AX2405&lt;&gt;"",月報!AX2405,IF(STEP!G2405&lt;&gt;"",STEP!G2405,"")))</f>
        <v/>
      </c>
      <c r="I2405" s="408" t="str">
        <f>IF(AND(STEP!$G2405="",$J$8&lt;&gt;"ON"),"",IF(月報!AZ2405&lt;&gt;"",月報!AZ2405,IF(STEP!H2405&lt;&gt;"",STEP!H2405,"")))</f>
        <v/>
      </c>
      <c r="J2405" s="408" t="str">
        <f>IF(AND(STEP!$G2405="",$J$8&lt;&gt;"ON"),"",IF(月報!BA2405&lt;&gt;"",月報!BA2405,IF(STEP!J2405&lt;&gt;"",STEP!J2405/24,"")))</f>
        <v/>
      </c>
      <c r="K2405" s="421" t="str">
        <f>IF(STEP!X2405&lt;&gt;"",STEP!X2405,"")</f>
        <v/>
      </c>
      <c r="L2405" s="421" t="str">
        <f>IF(STEP!Y2405&lt;&gt;"",STEP!Y2405,"")</f>
        <v/>
      </c>
      <c r="M2405" s="421" t="str">
        <f>IF(STEP!Z2405&lt;&gt;"",STEP!Z2405,"")</f>
        <v/>
      </c>
      <c r="N2405" s="422" t="str">
        <f>IF(STEP!R2405&lt;&gt;"",STEP!R2405,"")</f>
        <v/>
      </c>
      <c r="O2405" s="423" t="str">
        <f>IF(STEP!S2405&lt;&gt;"",STEP!S2405,"")</f>
        <v/>
      </c>
      <c r="P2405" s="316" t="str">
        <f t="shared" si="243"/>
        <v/>
      </c>
      <c r="Q2405" s="336"/>
      <c r="R2405" s="560" t="str">
        <f t="shared" si="244"/>
        <v/>
      </c>
    </row>
    <row r="2406" spans="2:18">
      <c r="B2406" s="517"/>
      <c r="C2406" s="622" t="str">
        <f>IF(STEP!C2406&lt;&gt;"",STEP!C2406,"")</f>
        <v/>
      </c>
      <c r="D2406" s="409" t="str">
        <f>IF(STEP!D2406&lt;&gt;"",STEP!D2406,"")</f>
        <v/>
      </c>
      <c r="E2406" s="410" t="str">
        <f>IF(STEP!E2406&lt;&gt;"",STEP!E2406,"")</f>
        <v/>
      </c>
      <c r="F2406" s="409" t="str">
        <f>IF(STEP!F2406&lt;&gt;"",STEP!F2406,"")</f>
        <v/>
      </c>
      <c r="G2406" s="508" t="str">
        <f>IF(STEP!C2406&lt;&gt;"",STEP!AD2406,"")</f>
        <v/>
      </c>
      <c r="H2406" s="407" t="str">
        <f>IF(AND(STEP!$G2406="",$J$8&lt;&gt;"ON"),"",IF(月報!AX2406&lt;&gt;"",月報!AX2406,IF(STEP!G2406&lt;&gt;"",STEP!G2406,"")))</f>
        <v/>
      </c>
      <c r="I2406" s="408" t="str">
        <f>IF(AND(STEP!$G2406="",$J$8&lt;&gt;"ON"),"",IF(月報!AZ2406&lt;&gt;"",月報!AZ2406,IF(STEP!H2406&lt;&gt;"",STEP!H2406,"")))</f>
        <v/>
      </c>
      <c r="J2406" s="408" t="str">
        <f>IF(AND(STEP!$G2406="",$J$8&lt;&gt;"ON"),"",IF(月報!BA2406&lt;&gt;"",月報!BA2406,IF(STEP!J2406&lt;&gt;"",STEP!J2406/24,"")))</f>
        <v/>
      </c>
      <c r="K2406" s="421" t="str">
        <f>IF(STEP!X2406&lt;&gt;"",STEP!X2406,"")</f>
        <v/>
      </c>
      <c r="L2406" s="421" t="str">
        <f>IF(STEP!Y2406&lt;&gt;"",STEP!Y2406,"")</f>
        <v/>
      </c>
      <c r="M2406" s="421" t="str">
        <f>IF(STEP!Z2406&lt;&gt;"",STEP!Z2406,"")</f>
        <v/>
      </c>
      <c r="N2406" s="422" t="str">
        <f>IF(STEP!R2406&lt;&gt;"",STEP!R2406,"")</f>
        <v/>
      </c>
      <c r="O2406" s="423" t="str">
        <f>IF(STEP!S2406&lt;&gt;"",STEP!S2406,"")</f>
        <v/>
      </c>
      <c r="P2406" s="316" t="str">
        <f t="shared" si="243"/>
        <v/>
      </c>
      <c r="Q2406" s="336"/>
      <c r="R2406" s="560" t="str">
        <f t="shared" si="244"/>
        <v/>
      </c>
    </row>
    <row r="2407" spans="2:18">
      <c r="B2407" s="517"/>
      <c r="C2407" s="622" t="str">
        <f>IF(STEP!C2407&lt;&gt;"",STEP!C2407,"")</f>
        <v/>
      </c>
      <c r="D2407" s="409" t="str">
        <f>IF(STEP!D2407&lt;&gt;"",STEP!D2407,"")</f>
        <v/>
      </c>
      <c r="E2407" s="410" t="str">
        <f>IF(STEP!E2407&lt;&gt;"",STEP!E2407,"")</f>
        <v/>
      </c>
      <c r="F2407" s="409" t="str">
        <f>IF(STEP!F2407&lt;&gt;"",STEP!F2407,"")</f>
        <v/>
      </c>
      <c r="G2407" s="508" t="str">
        <f>IF(STEP!C2407&lt;&gt;"",STEP!AD2407,"")</f>
        <v/>
      </c>
      <c r="H2407" s="407" t="str">
        <f>IF(AND(STEP!$G2407="",$J$8&lt;&gt;"ON"),"",IF(月報!AX2407&lt;&gt;"",月報!AX2407,IF(STEP!G2407&lt;&gt;"",STEP!G2407,"")))</f>
        <v/>
      </c>
      <c r="I2407" s="408" t="str">
        <f>IF(AND(STEP!$G2407="",$J$8&lt;&gt;"ON"),"",IF(月報!AZ2407&lt;&gt;"",月報!AZ2407,IF(STEP!H2407&lt;&gt;"",STEP!H2407,"")))</f>
        <v/>
      </c>
      <c r="J2407" s="408" t="str">
        <f>IF(AND(STEP!$G2407="",$J$8&lt;&gt;"ON"),"",IF(月報!BA2407&lt;&gt;"",月報!BA2407,IF(STEP!J2407&lt;&gt;"",STEP!J2407/24,"")))</f>
        <v/>
      </c>
      <c r="K2407" s="421" t="str">
        <f>IF(STEP!X2407&lt;&gt;"",STEP!X2407,"")</f>
        <v/>
      </c>
      <c r="L2407" s="421" t="str">
        <f>IF(STEP!Y2407&lt;&gt;"",STEP!Y2407,"")</f>
        <v/>
      </c>
      <c r="M2407" s="421" t="str">
        <f>IF(STEP!Z2407&lt;&gt;"",STEP!Z2407,"")</f>
        <v/>
      </c>
      <c r="N2407" s="422" t="str">
        <f>IF(STEP!R2407&lt;&gt;"",STEP!R2407,"")</f>
        <v/>
      </c>
      <c r="O2407" s="423" t="str">
        <f>IF(STEP!S2407&lt;&gt;"",STEP!S2407,"")</f>
        <v/>
      </c>
      <c r="P2407" s="316" t="str">
        <f t="shared" si="243"/>
        <v/>
      </c>
      <c r="Q2407" s="336"/>
      <c r="R2407" s="560" t="str">
        <f t="shared" si="244"/>
        <v/>
      </c>
    </row>
    <row r="2408" spans="2:18">
      <c r="B2408" s="517"/>
      <c r="C2408" s="622" t="str">
        <f>IF(STEP!C2408&lt;&gt;"",STEP!C2408,"")</f>
        <v/>
      </c>
      <c r="D2408" s="409" t="str">
        <f>IF(STEP!D2408&lt;&gt;"",STEP!D2408,"")</f>
        <v/>
      </c>
      <c r="E2408" s="410" t="str">
        <f>IF(STEP!E2408&lt;&gt;"",STEP!E2408,"")</f>
        <v/>
      </c>
      <c r="F2408" s="409" t="str">
        <f>IF(STEP!F2408&lt;&gt;"",STEP!F2408,"")</f>
        <v/>
      </c>
      <c r="G2408" s="508" t="str">
        <f>IF(STEP!C2408&lt;&gt;"",STEP!AD2408,"")</f>
        <v/>
      </c>
      <c r="H2408" s="407" t="str">
        <f>IF(AND(STEP!$G2408="",$J$8&lt;&gt;"ON"),"",IF(月報!AX2408&lt;&gt;"",月報!AX2408,IF(STEP!G2408&lt;&gt;"",STEP!G2408,"")))</f>
        <v/>
      </c>
      <c r="I2408" s="408" t="str">
        <f>IF(AND(STEP!$G2408="",$J$8&lt;&gt;"ON"),"",IF(月報!AZ2408&lt;&gt;"",月報!AZ2408,IF(STEP!H2408&lt;&gt;"",STEP!H2408,"")))</f>
        <v/>
      </c>
      <c r="J2408" s="408" t="str">
        <f>IF(AND(STEP!$G2408="",$J$8&lt;&gt;"ON"),"",IF(月報!BA2408&lt;&gt;"",月報!BA2408,IF(STEP!J2408&lt;&gt;"",STEP!J2408/24,"")))</f>
        <v/>
      </c>
      <c r="K2408" s="421" t="str">
        <f>IF(STEP!X2408&lt;&gt;"",STEP!X2408,"")</f>
        <v/>
      </c>
      <c r="L2408" s="421" t="str">
        <f>IF(STEP!Y2408&lt;&gt;"",STEP!Y2408,"")</f>
        <v/>
      </c>
      <c r="M2408" s="421" t="str">
        <f>IF(STEP!Z2408&lt;&gt;"",STEP!Z2408,"")</f>
        <v/>
      </c>
      <c r="N2408" s="422" t="str">
        <f>IF(STEP!R2408&lt;&gt;"",STEP!R2408,"")</f>
        <v/>
      </c>
      <c r="O2408" s="423" t="str">
        <f>IF(STEP!S2408&lt;&gt;"",STEP!S2408,"")</f>
        <v/>
      </c>
      <c r="P2408" s="316" t="str">
        <f t="shared" si="243"/>
        <v/>
      </c>
      <c r="Q2408" s="336"/>
      <c r="R2408" s="560" t="str">
        <f t="shared" si="244"/>
        <v/>
      </c>
    </row>
    <row r="2409" spans="2:18">
      <c r="B2409" s="517"/>
      <c r="C2409" s="623" t="str">
        <f>IF(STEP!C2409&lt;&gt;"",STEP!C2409,"")</f>
        <v/>
      </c>
      <c r="D2409" s="411" t="str">
        <f>IF(STEP!D2409&lt;&gt;"",STEP!D2409,"")</f>
        <v/>
      </c>
      <c r="E2409" s="412" t="str">
        <f>IF(STEP!E2409&lt;&gt;"",STEP!E2409,"")</f>
        <v/>
      </c>
      <c r="F2409" s="411" t="str">
        <f>IF(STEP!F2409&lt;&gt;"",STEP!F2409,"")</f>
        <v/>
      </c>
      <c r="G2409" s="413" t="str">
        <f>IF(STEP!C2409&lt;&gt;"",STEP!AD2409,"")</f>
        <v/>
      </c>
      <c r="H2409" s="413" t="str">
        <f>IF(AND(STEP!$G2409="",$J$8&lt;&gt;"ON"),"",IF(月報!AX2409&lt;&gt;"",月報!AX2409,IF(STEP!G2409&lt;&gt;"",STEP!G2409,"")))</f>
        <v/>
      </c>
      <c r="I2409" s="414" t="str">
        <f>IF(AND(STEP!$G2409="",$J$8&lt;&gt;"ON"),"",IF(月報!AZ2409&lt;&gt;"",月報!AZ2409,IF(STEP!H2409&lt;&gt;"",STEP!H2409,"")))</f>
        <v/>
      </c>
      <c r="J2409" s="414" t="str">
        <f>IF(AND(STEP!$G2409="",$J$8&lt;&gt;"ON"),"",IF(月報!BA2409&lt;&gt;"",月報!BA2409,IF(STEP!J2409&lt;&gt;"",STEP!J2409/24,"")))</f>
        <v/>
      </c>
      <c r="K2409" s="414" t="str">
        <f>IF(STEP!X2409&lt;&gt;"",STEP!X2409,"")</f>
        <v/>
      </c>
      <c r="L2409" s="414" t="str">
        <f>IF(STEP!Y2409&lt;&gt;"",STEP!Y2409,"")</f>
        <v/>
      </c>
      <c r="M2409" s="414" t="str">
        <f>IF(STEP!Z2409&lt;&gt;"",STEP!Z2409,"")</f>
        <v/>
      </c>
      <c r="N2409" s="424" t="str">
        <f>IF(STEP!R2409&lt;&gt;"",STEP!R2409,"")</f>
        <v/>
      </c>
      <c r="O2409" s="425" t="str">
        <f>IF(STEP!S2409&lt;&gt;"",STEP!S2409,"")</f>
        <v/>
      </c>
      <c r="P2409" s="317" t="str">
        <f t="shared" si="243"/>
        <v/>
      </c>
      <c r="Q2409" s="473"/>
      <c r="R2409" s="561" t="str">
        <f t="shared" si="244"/>
        <v/>
      </c>
    </row>
    <row r="2410" spans="2:18">
      <c r="B2410" s="517"/>
      <c r="C2410" s="624" t="str">
        <f>IF(STEP!C2410&lt;&gt;"",STEP!C2410,"")</f>
        <v/>
      </c>
      <c r="D2410" s="405" t="str">
        <f>IF(STEP!D2410&lt;&gt;"",STEP!D2410,"")</f>
        <v/>
      </c>
      <c r="E2410" s="406" t="str">
        <f>IF(STEP!E2410&lt;&gt;"",STEP!E2410,"")</f>
        <v/>
      </c>
      <c r="F2410" s="405" t="str">
        <f>IF(STEP!F2410&lt;&gt;"",STEP!F2410,"")</f>
        <v/>
      </c>
      <c r="G2410" s="407" t="str">
        <f>IF(STEP!C2410&lt;&gt;"",STEP!AD2410,"")</f>
        <v/>
      </c>
      <c r="H2410" s="407" t="str">
        <f>IF(AND(STEP!$G2410="",$J$8&lt;&gt;"ON"),"",IF(月報!AX2410&lt;&gt;"",月報!AX2410,IF(STEP!G2410&lt;&gt;"",STEP!G2410,"")))</f>
        <v/>
      </c>
      <c r="I2410" s="408" t="str">
        <f>IF(AND(STEP!$G2410="",$J$8&lt;&gt;"ON"),"",IF(月報!AZ2410&lt;&gt;"",月報!AZ2410,IF(STEP!H2410&lt;&gt;"",STEP!H2410,"")))</f>
        <v/>
      </c>
      <c r="J2410" s="408" t="str">
        <f>IF(AND(STEP!$G2410="",$J$8&lt;&gt;"ON"),"",IF(月報!BA2410&lt;&gt;"",月報!BA2410,IF(STEP!J2410&lt;&gt;"",STEP!J2410/24,"")))</f>
        <v/>
      </c>
      <c r="K2410" s="408" t="str">
        <f>IF(STEP!X2410&lt;&gt;"",STEP!X2410,"")</f>
        <v/>
      </c>
      <c r="L2410" s="408" t="str">
        <f>IF(STEP!Y2410&lt;&gt;"",STEP!Y2410,"")</f>
        <v/>
      </c>
      <c r="M2410" s="408" t="str">
        <f>IF(STEP!Z2410&lt;&gt;"",STEP!Z2410,"")</f>
        <v/>
      </c>
      <c r="N2410" s="419" t="str">
        <f>IF(STEP!R2410&lt;&gt;"",STEP!R2410,"")</f>
        <v/>
      </c>
      <c r="O2410" s="420" t="str">
        <f>IF(STEP!S2410&lt;&gt;"",STEP!S2410,"")</f>
        <v/>
      </c>
      <c r="P2410" s="315" t="str">
        <f t="shared" si="243"/>
        <v/>
      </c>
      <c r="Q2410" s="474">
        <f>SUM(P2410:P2416)</f>
        <v>0</v>
      </c>
      <c r="R2410" s="562" t="str">
        <f t="shared" si="244"/>
        <v/>
      </c>
    </row>
    <row r="2411" spans="2:18">
      <c r="B2411" s="517"/>
      <c r="C2411" s="622" t="str">
        <f>IF(STEP!C2411&lt;&gt;"",STEP!C2411,"")</f>
        <v/>
      </c>
      <c r="D2411" s="409" t="str">
        <f>IF(STEP!D2411&lt;&gt;"",STEP!D2411,"")</f>
        <v/>
      </c>
      <c r="E2411" s="410" t="str">
        <f>IF(STEP!E2411&lt;&gt;"",STEP!E2411,"")</f>
        <v/>
      </c>
      <c r="F2411" s="409" t="str">
        <f>IF(STEP!F2411&lt;&gt;"",STEP!F2411,"")</f>
        <v/>
      </c>
      <c r="G2411" s="508" t="str">
        <f>IF(STEP!C2411&lt;&gt;"",STEP!AD2411,"")</f>
        <v/>
      </c>
      <c r="H2411" s="407" t="str">
        <f>IF(AND(STEP!$G2411="",$J$8&lt;&gt;"ON"),"",IF(月報!AX2411&lt;&gt;"",月報!AX2411,IF(STEP!G2411&lt;&gt;"",STEP!G2411,"")))</f>
        <v/>
      </c>
      <c r="I2411" s="408" t="str">
        <f>IF(AND(STEP!$G2411="",$J$8&lt;&gt;"ON"),"",IF(月報!AZ2411&lt;&gt;"",月報!AZ2411,IF(STEP!H2411&lt;&gt;"",STEP!H2411,"")))</f>
        <v/>
      </c>
      <c r="J2411" s="408" t="str">
        <f>IF(AND(STEP!$G2411="",$J$8&lt;&gt;"ON"),"",IF(月報!BA2411&lt;&gt;"",月報!BA2411,IF(STEP!J2411&lt;&gt;"",STEP!J2411/24,"")))</f>
        <v/>
      </c>
      <c r="K2411" s="421" t="str">
        <f>IF(STEP!X2411&lt;&gt;"",STEP!X2411,"")</f>
        <v/>
      </c>
      <c r="L2411" s="421" t="str">
        <f>IF(STEP!Y2411&lt;&gt;"",STEP!Y2411,"")</f>
        <v/>
      </c>
      <c r="M2411" s="421" t="str">
        <f>IF(STEP!Z2411&lt;&gt;"",STEP!Z2411,"")</f>
        <v/>
      </c>
      <c r="N2411" s="422" t="str">
        <f>IF(STEP!R2411&lt;&gt;"",STEP!R2411,"")</f>
        <v/>
      </c>
      <c r="O2411" s="423" t="str">
        <f>IF(STEP!S2411&lt;&gt;"",STEP!S2411,"")</f>
        <v/>
      </c>
      <c r="P2411" s="316" t="str">
        <f t="shared" si="243"/>
        <v/>
      </c>
      <c r="Q2411" s="336"/>
      <c r="R2411" s="560" t="str">
        <f t="shared" si="244"/>
        <v/>
      </c>
    </row>
    <row r="2412" spans="2:18">
      <c r="B2412" s="517"/>
      <c r="C2412" s="622" t="str">
        <f>IF(STEP!C2412&lt;&gt;"",STEP!C2412,"")</f>
        <v/>
      </c>
      <c r="D2412" s="409" t="str">
        <f>IF(STEP!D2412&lt;&gt;"",STEP!D2412,"")</f>
        <v/>
      </c>
      <c r="E2412" s="410" t="str">
        <f>IF(STEP!E2412&lt;&gt;"",STEP!E2412,"")</f>
        <v/>
      </c>
      <c r="F2412" s="409" t="str">
        <f>IF(STEP!F2412&lt;&gt;"",STEP!F2412,"")</f>
        <v/>
      </c>
      <c r="G2412" s="508" t="str">
        <f>IF(STEP!C2412&lt;&gt;"",STEP!AD2412,"")</f>
        <v/>
      </c>
      <c r="H2412" s="407" t="str">
        <f>IF(AND(STEP!$G2412="",$J$8&lt;&gt;"ON"),"",IF(月報!AX2412&lt;&gt;"",月報!AX2412,IF(STEP!G2412&lt;&gt;"",STEP!G2412,"")))</f>
        <v/>
      </c>
      <c r="I2412" s="408" t="str">
        <f>IF(AND(STEP!$G2412="",$J$8&lt;&gt;"ON"),"",IF(月報!AZ2412&lt;&gt;"",月報!AZ2412,IF(STEP!H2412&lt;&gt;"",STEP!H2412,"")))</f>
        <v/>
      </c>
      <c r="J2412" s="408" t="str">
        <f>IF(AND(STEP!$G2412="",$J$8&lt;&gt;"ON"),"",IF(月報!BA2412&lt;&gt;"",月報!BA2412,IF(STEP!J2412&lt;&gt;"",STEP!J2412/24,"")))</f>
        <v/>
      </c>
      <c r="K2412" s="421" t="str">
        <f>IF(STEP!X2412&lt;&gt;"",STEP!X2412,"")</f>
        <v/>
      </c>
      <c r="L2412" s="421" t="str">
        <f>IF(STEP!Y2412&lt;&gt;"",STEP!Y2412,"")</f>
        <v/>
      </c>
      <c r="M2412" s="421" t="str">
        <f>IF(STEP!Z2412&lt;&gt;"",STEP!Z2412,"")</f>
        <v/>
      </c>
      <c r="N2412" s="422" t="str">
        <f>IF(STEP!R2412&lt;&gt;"",STEP!R2412,"")</f>
        <v/>
      </c>
      <c r="O2412" s="423" t="str">
        <f>IF(STEP!S2412&lt;&gt;"",STEP!S2412,"")</f>
        <v/>
      </c>
      <c r="P2412" s="316" t="str">
        <f t="shared" si="243"/>
        <v/>
      </c>
      <c r="Q2412" s="336"/>
      <c r="R2412" s="560" t="str">
        <f t="shared" si="244"/>
        <v/>
      </c>
    </row>
    <row r="2413" spans="2:18">
      <c r="B2413" s="517"/>
      <c r="C2413" s="622" t="str">
        <f>IF(STEP!C2413&lt;&gt;"",STEP!C2413,"")</f>
        <v/>
      </c>
      <c r="D2413" s="409" t="str">
        <f>IF(STEP!D2413&lt;&gt;"",STEP!D2413,"")</f>
        <v/>
      </c>
      <c r="E2413" s="410" t="str">
        <f>IF(STEP!E2413&lt;&gt;"",STEP!E2413,"")</f>
        <v/>
      </c>
      <c r="F2413" s="409" t="str">
        <f>IF(STEP!F2413&lt;&gt;"",STEP!F2413,"")</f>
        <v/>
      </c>
      <c r="G2413" s="508" t="str">
        <f>IF(STEP!C2413&lt;&gt;"",STEP!AD2413,"")</f>
        <v/>
      </c>
      <c r="H2413" s="407" t="str">
        <f>IF(AND(STEP!$G2413="",$J$8&lt;&gt;"ON"),"",IF(月報!AX2413&lt;&gt;"",月報!AX2413,IF(STEP!G2413&lt;&gt;"",STEP!G2413,"")))</f>
        <v/>
      </c>
      <c r="I2413" s="408" t="str">
        <f>IF(AND(STEP!$G2413="",$J$8&lt;&gt;"ON"),"",IF(月報!AZ2413&lt;&gt;"",月報!AZ2413,IF(STEP!H2413&lt;&gt;"",STEP!H2413,"")))</f>
        <v/>
      </c>
      <c r="J2413" s="408" t="str">
        <f>IF(AND(STEP!$G2413="",$J$8&lt;&gt;"ON"),"",IF(月報!BA2413&lt;&gt;"",月報!BA2413,IF(STEP!J2413&lt;&gt;"",STEP!J2413/24,"")))</f>
        <v/>
      </c>
      <c r="K2413" s="421" t="str">
        <f>IF(STEP!X2413&lt;&gt;"",STEP!X2413,"")</f>
        <v/>
      </c>
      <c r="L2413" s="421" t="str">
        <f>IF(STEP!Y2413&lt;&gt;"",STEP!Y2413,"")</f>
        <v/>
      </c>
      <c r="M2413" s="421" t="str">
        <f>IF(STEP!Z2413&lt;&gt;"",STEP!Z2413,"")</f>
        <v/>
      </c>
      <c r="N2413" s="422" t="str">
        <f>IF(STEP!R2413&lt;&gt;"",STEP!R2413,"")</f>
        <v/>
      </c>
      <c r="O2413" s="423" t="str">
        <f>IF(STEP!S2413&lt;&gt;"",STEP!S2413,"")</f>
        <v/>
      </c>
      <c r="P2413" s="316" t="str">
        <f t="shared" si="243"/>
        <v/>
      </c>
      <c r="Q2413" s="336"/>
      <c r="R2413" s="560" t="str">
        <f t="shared" si="244"/>
        <v/>
      </c>
    </row>
    <row r="2414" spans="2:18">
      <c r="B2414" s="517"/>
      <c r="C2414" s="622" t="str">
        <f>IF(STEP!C2414&lt;&gt;"",STEP!C2414,"")</f>
        <v/>
      </c>
      <c r="D2414" s="409" t="str">
        <f>IF(STEP!D2414&lt;&gt;"",STEP!D2414,"")</f>
        <v/>
      </c>
      <c r="E2414" s="410" t="str">
        <f>IF(STEP!E2414&lt;&gt;"",STEP!E2414,"")</f>
        <v/>
      </c>
      <c r="F2414" s="409" t="str">
        <f>IF(STEP!F2414&lt;&gt;"",STEP!F2414,"")</f>
        <v/>
      </c>
      <c r="G2414" s="508" t="str">
        <f>IF(STEP!C2414&lt;&gt;"",STEP!AD2414,"")</f>
        <v/>
      </c>
      <c r="H2414" s="407" t="str">
        <f>IF(AND(STEP!$G2414="",$J$8&lt;&gt;"ON"),"",IF(月報!AX2414&lt;&gt;"",月報!AX2414,IF(STEP!G2414&lt;&gt;"",STEP!G2414,"")))</f>
        <v/>
      </c>
      <c r="I2414" s="408" t="str">
        <f>IF(AND(STEP!$G2414="",$J$8&lt;&gt;"ON"),"",IF(月報!AZ2414&lt;&gt;"",月報!AZ2414,IF(STEP!H2414&lt;&gt;"",STEP!H2414,"")))</f>
        <v/>
      </c>
      <c r="J2414" s="408" t="str">
        <f>IF(AND(STEP!$G2414="",$J$8&lt;&gt;"ON"),"",IF(月報!BA2414&lt;&gt;"",月報!BA2414,IF(STEP!J2414&lt;&gt;"",STEP!J2414/24,"")))</f>
        <v/>
      </c>
      <c r="K2414" s="421" t="str">
        <f>IF(STEP!X2414&lt;&gt;"",STEP!X2414,"")</f>
        <v/>
      </c>
      <c r="L2414" s="421" t="str">
        <f>IF(STEP!Y2414&lt;&gt;"",STEP!Y2414,"")</f>
        <v/>
      </c>
      <c r="M2414" s="421" t="str">
        <f>IF(STEP!Z2414&lt;&gt;"",STEP!Z2414,"")</f>
        <v/>
      </c>
      <c r="N2414" s="422" t="str">
        <f>IF(STEP!R2414&lt;&gt;"",STEP!R2414,"")</f>
        <v/>
      </c>
      <c r="O2414" s="423" t="str">
        <f>IF(STEP!S2414&lt;&gt;"",STEP!S2414,"")</f>
        <v/>
      </c>
      <c r="P2414" s="316" t="str">
        <f t="shared" si="243"/>
        <v/>
      </c>
      <c r="Q2414" s="336"/>
      <c r="R2414" s="560" t="str">
        <f t="shared" si="244"/>
        <v/>
      </c>
    </row>
    <row r="2415" spans="2:18">
      <c r="B2415" s="517"/>
      <c r="C2415" s="622" t="str">
        <f>IF(STEP!C2415&lt;&gt;"",STEP!C2415,"")</f>
        <v/>
      </c>
      <c r="D2415" s="409" t="str">
        <f>IF(STEP!D2415&lt;&gt;"",STEP!D2415,"")</f>
        <v/>
      </c>
      <c r="E2415" s="410" t="str">
        <f>IF(STEP!E2415&lt;&gt;"",STEP!E2415,"")</f>
        <v/>
      </c>
      <c r="F2415" s="409" t="str">
        <f>IF(STEP!F2415&lt;&gt;"",STEP!F2415,"")</f>
        <v/>
      </c>
      <c r="G2415" s="508" t="str">
        <f>IF(STEP!C2415&lt;&gt;"",STEP!AD2415,"")</f>
        <v/>
      </c>
      <c r="H2415" s="407" t="str">
        <f>IF(AND(STEP!$G2415="",$J$8&lt;&gt;"ON"),"",IF(月報!AX2415&lt;&gt;"",月報!AX2415,IF(STEP!G2415&lt;&gt;"",STEP!G2415,"")))</f>
        <v/>
      </c>
      <c r="I2415" s="408" t="str">
        <f>IF(AND(STEP!$G2415="",$J$8&lt;&gt;"ON"),"",IF(月報!AZ2415&lt;&gt;"",月報!AZ2415,IF(STEP!H2415&lt;&gt;"",STEP!H2415,"")))</f>
        <v/>
      </c>
      <c r="J2415" s="408" t="str">
        <f>IF(AND(STEP!$G2415="",$J$8&lt;&gt;"ON"),"",IF(月報!BA2415&lt;&gt;"",月報!BA2415,IF(STEP!J2415&lt;&gt;"",STEP!J2415/24,"")))</f>
        <v/>
      </c>
      <c r="K2415" s="421" t="str">
        <f>IF(STEP!X2415&lt;&gt;"",STEP!X2415,"")</f>
        <v/>
      </c>
      <c r="L2415" s="421" t="str">
        <f>IF(STEP!Y2415&lt;&gt;"",STEP!Y2415,"")</f>
        <v/>
      </c>
      <c r="M2415" s="421" t="str">
        <f>IF(STEP!Z2415&lt;&gt;"",STEP!Z2415,"")</f>
        <v/>
      </c>
      <c r="N2415" s="422" t="str">
        <f>IF(STEP!R2415&lt;&gt;"",STEP!R2415,"")</f>
        <v/>
      </c>
      <c r="O2415" s="423" t="str">
        <f>IF(STEP!S2415&lt;&gt;"",STEP!S2415,"")</f>
        <v/>
      </c>
      <c r="P2415" s="316" t="str">
        <f t="shared" si="243"/>
        <v/>
      </c>
      <c r="Q2415" s="336"/>
      <c r="R2415" s="560" t="str">
        <f t="shared" si="244"/>
        <v/>
      </c>
    </row>
    <row r="2416" spans="2:18">
      <c r="B2416" s="517"/>
      <c r="C2416" s="623" t="str">
        <f>IF(STEP!C2416&lt;&gt;"",STEP!C2416,"")</f>
        <v/>
      </c>
      <c r="D2416" s="411" t="str">
        <f>IF(STEP!D2416&lt;&gt;"",STEP!D2416,"")</f>
        <v/>
      </c>
      <c r="E2416" s="412" t="str">
        <f>IF(STEP!E2416&lt;&gt;"",STEP!E2416,"")</f>
        <v/>
      </c>
      <c r="F2416" s="411" t="str">
        <f>IF(STEP!F2416&lt;&gt;"",STEP!F2416,"")</f>
        <v/>
      </c>
      <c r="G2416" s="413" t="str">
        <f>IF(STEP!C2416&lt;&gt;"",STEP!AD2416,"")</f>
        <v/>
      </c>
      <c r="H2416" s="413" t="str">
        <f>IF(AND(STEP!$G2416="",$J$8&lt;&gt;"ON"),"",IF(月報!AX2416&lt;&gt;"",月報!AX2416,IF(STEP!G2416&lt;&gt;"",STEP!G2416,"")))</f>
        <v/>
      </c>
      <c r="I2416" s="414" t="str">
        <f>IF(AND(STEP!$G2416="",$J$8&lt;&gt;"ON"),"",IF(月報!AZ2416&lt;&gt;"",月報!AZ2416,IF(STEP!H2416&lt;&gt;"",STEP!H2416,"")))</f>
        <v/>
      </c>
      <c r="J2416" s="414" t="str">
        <f>IF(AND(STEP!$G2416="",$J$8&lt;&gt;"ON"),"",IF(月報!BA2416&lt;&gt;"",月報!BA2416,IF(STEP!J2416&lt;&gt;"",STEP!J2416/24,"")))</f>
        <v/>
      </c>
      <c r="K2416" s="414" t="str">
        <f>IF(STEP!X2416&lt;&gt;"",STEP!X2416,"")</f>
        <v/>
      </c>
      <c r="L2416" s="414" t="str">
        <f>IF(STEP!Y2416&lt;&gt;"",STEP!Y2416,"")</f>
        <v/>
      </c>
      <c r="M2416" s="414" t="str">
        <f>IF(STEP!Z2416&lt;&gt;"",STEP!Z2416,"")</f>
        <v/>
      </c>
      <c r="N2416" s="424" t="str">
        <f>IF(STEP!R2416&lt;&gt;"",STEP!R2416,"")</f>
        <v/>
      </c>
      <c r="O2416" s="425" t="str">
        <f>IF(STEP!S2416&lt;&gt;"",STEP!S2416,"")</f>
        <v/>
      </c>
      <c r="P2416" s="317" t="str">
        <f t="shared" si="243"/>
        <v/>
      </c>
      <c r="Q2416" s="473"/>
      <c r="R2416" s="561" t="str">
        <f t="shared" si="244"/>
        <v/>
      </c>
    </row>
    <row r="2417" spans="2:18">
      <c r="B2417" s="517"/>
      <c r="C2417" s="624" t="str">
        <f>IF(STEP!C2417&lt;&gt;"",STEP!C2417,"")</f>
        <v/>
      </c>
      <c r="D2417" s="405" t="str">
        <f>IF(STEP!D2417&lt;&gt;"",STEP!D2417,"")</f>
        <v/>
      </c>
      <c r="E2417" s="406" t="str">
        <f>IF(STEP!E2417&lt;&gt;"",STEP!E2417,"")</f>
        <v/>
      </c>
      <c r="F2417" s="405" t="str">
        <f>IF(STEP!F2417&lt;&gt;"",STEP!F2417,"")</f>
        <v/>
      </c>
      <c r="G2417" s="407" t="str">
        <f>IF(STEP!C2417&lt;&gt;"",STEP!AD2417,"")</f>
        <v/>
      </c>
      <c r="H2417" s="407" t="str">
        <f>IF(AND(STEP!$G2417="",$J$8&lt;&gt;"ON"),"",IF(月報!AX2417&lt;&gt;"",月報!AX2417,IF(STEP!G2417&lt;&gt;"",STEP!G2417,"")))</f>
        <v/>
      </c>
      <c r="I2417" s="408" t="str">
        <f>IF(AND(STEP!$G2417="",$J$8&lt;&gt;"ON"),"",IF(月報!AZ2417&lt;&gt;"",月報!AZ2417,IF(STEP!H2417&lt;&gt;"",STEP!H2417,"")))</f>
        <v/>
      </c>
      <c r="J2417" s="408" t="str">
        <f>IF(AND(STEP!$G2417="",$J$8&lt;&gt;"ON"),"",IF(月報!BA2417&lt;&gt;"",月報!BA2417,IF(STEP!J2417&lt;&gt;"",STEP!J2417/24,"")))</f>
        <v/>
      </c>
      <c r="K2417" s="408" t="str">
        <f>IF(STEP!X2417&lt;&gt;"",STEP!X2417,"")</f>
        <v/>
      </c>
      <c r="L2417" s="408" t="str">
        <f>IF(STEP!Y2417&lt;&gt;"",STEP!Y2417,"")</f>
        <v/>
      </c>
      <c r="M2417" s="408" t="str">
        <f>IF(STEP!Z2417&lt;&gt;"",STEP!Z2417,"")</f>
        <v/>
      </c>
      <c r="N2417" s="419" t="str">
        <f>IF(STEP!R2417&lt;&gt;"",STEP!R2417,"")</f>
        <v/>
      </c>
      <c r="O2417" s="420" t="str">
        <f>IF(STEP!S2417&lt;&gt;"",STEP!S2417,"")</f>
        <v/>
      </c>
      <c r="P2417" s="315" t="str">
        <f t="shared" si="243"/>
        <v/>
      </c>
      <c r="Q2417" s="474">
        <f>SUM(P2417:P2423)</f>
        <v>0</v>
      </c>
      <c r="R2417" s="562" t="str">
        <f t="shared" si="244"/>
        <v/>
      </c>
    </row>
    <row r="2418" spans="2:18">
      <c r="B2418" s="517"/>
      <c r="C2418" s="622" t="str">
        <f>IF(STEP!C2418&lt;&gt;"",STEP!C2418,"")</f>
        <v/>
      </c>
      <c r="D2418" s="409" t="str">
        <f>IF(STEP!D2418&lt;&gt;"",STEP!D2418,"")</f>
        <v/>
      </c>
      <c r="E2418" s="410" t="str">
        <f>IF(STEP!E2418&lt;&gt;"",STEP!E2418,"")</f>
        <v/>
      </c>
      <c r="F2418" s="409" t="str">
        <f>IF(STEP!F2418&lt;&gt;"",STEP!F2418,"")</f>
        <v/>
      </c>
      <c r="G2418" s="508" t="str">
        <f>IF(STEP!C2418&lt;&gt;"",STEP!AD2418,"")</f>
        <v/>
      </c>
      <c r="H2418" s="407" t="str">
        <f>IF(AND(STEP!$G2418="",$J$8&lt;&gt;"ON"),"",IF(月報!AX2418&lt;&gt;"",月報!AX2418,IF(STEP!G2418&lt;&gt;"",STEP!G2418,"")))</f>
        <v/>
      </c>
      <c r="I2418" s="408" t="str">
        <f>IF(AND(STEP!$G2418="",$J$8&lt;&gt;"ON"),"",IF(月報!AZ2418&lt;&gt;"",月報!AZ2418,IF(STEP!H2418&lt;&gt;"",STEP!H2418,"")))</f>
        <v/>
      </c>
      <c r="J2418" s="408" t="str">
        <f>IF(AND(STEP!$G2418="",$J$8&lt;&gt;"ON"),"",IF(月報!BA2418&lt;&gt;"",月報!BA2418,IF(STEP!J2418&lt;&gt;"",STEP!J2418/24,"")))</f>
        <v/>
      </c>
      <c r="K2418" s="421" t="str">
        <f>IF(STEP!X2418&lt;&gt;"",STEP!X2418,"")</f>
        <v/>
      </c>
      <c r="L2418" s="421" t="str">
        <f>IF(STEP!Y2418&lt;&gt;"",STEP!Y2418,"")</f>
        <v/>
      </c>
      <c r="M2418" s="421" t="str">
        <f>IF(STEP!Z2418&lt;&gt;"",STEP!Z2418,"")</f>
        <v/>
      </c>
      <c r="N2418" s="422" t="str">
        <f>IF(STEP!R2418&lt;&gt;"",STEP!R2418,"")</f>
        <v/>
      </c>
      <c r="O2418" s="423" t="str">
        <f>IF(STEP!S2418&lt;&gt;"",STEP!S2418,"")</f>
        <v/>
      </c>
      <c r="P2418" s="316" t="str">
        <f t="shared" si="243"/>
        <v/>
      </c>
      <c r="Q2418" s="336"/>
      <c r="R2418" s="560" t="str">
        <f t="shared" si="244"/>
        <v/>
      </c>
    </row>
    <row r="2419" spans="2:18">
      <c r="B2419" s="517"/>
      <c r="C2419" s="622" t="str">
        <f>IF(STEP!C2419&lt;&gt;"",STEP!C2419,"")</f>
        <v/>
      </c>
      <c r="D2419" s="409" t="str">
        <f>IF(STEP!D2419&lt;&gt;"",STEP!D2419,"")</f>
        <v/>
      </c>
      <c r="E2419" s="410" t="str">
        <f>IF(STEP!E2419&lt;&gt;"",STEP!E2419,"")</f>
        <v/>
      </c>
      <c r="F2419" s="409" t="str">
        <f>IF(STEP!F2419&lt;&gt;"",STEP!F2419,"")</f>
        <v/>
      </c>
      <c r="G2419" s="508" t="str">
        <f>IF(STEP!C2419&lt;&gt;"",STEP!AD2419,"")</f>
        <v/>
      </c>
      <c r="H2419" s="407" t="str">
        <f>IF(AND(STEP!$G2419="",$J$8&lt;&gt;"ON"),"",IF(月報!AX2419&lt;&gt;"",月報!AX2419,IF(STEP!G2419&lt;&gt;"",STEP!G2419,"")))</f>
        <v/>
      </c>
      <c r="I2419" s="408" t="str">
        <f>IF(AND(STEP!$G2419="",$J$8&lt;&gt;"ON"),"",IF(月報!AZ2419&lt;&gt;"",月報!AZ2419,IF(STEP!H2419&lt;&gt;"",STEP!H2419,"")))</f>
        <v/>
      </c>
      <c r="J2419" s="408" t="str">
        <f>IF(AND(STEP!$G2419="",$J$8&lt;&gt;"ON"),"",IF(月報!BA2419&lt;&gt;"",月報!BA2419,IF(STEP!J2419&lt;&gt;"",STEP!J2419/24,"")))</f>
        <v/>
      </c>
      <c r="K2419" s="421" t="str">
        <f>IF(STEP!X2419&lt;&gt;"",STEP!X2419,"")</f>
        <v/>
      </c>
      <c r="L2419" s="421" t="str">
        <f>IF(STEP!Y2419&lt;&gt;"",STEP!Y2419,"")</f>
        <v/>
      </c>
      <c r="M2419" s="421" t="str">
        <f>IF(STEP!Z2419&lt;&gt;"",STEP!Z2419,"")</f>
        <v/>
      </c>
      <c r="N2419" s="422" t="str">
        <f>IF(STEP!R2419&lt;&gt;"",STEP!R2419,"")</f>
        <v/>
      </c>
      <c r="O2419" s="423" t="str">
        <f>IF(STEP!S2419&lt;&gt;"",STEP!S2419,"")</f>
        <v/>
      </c>
      <c r="P2419" s="316" t="str">
        <f t="shared" si="243"/>
        <v/>
      </c>
      <c r="Q2419" s="336"/>
      <c r="R2419" s="560" t="str">
        <f t="shared" si="244"/>
        <v/>
      </c>
    </row>
    <row r="2420" spans="2:18">
      <c r="B2420" s="517"/>
      <c r="C2420" s="622" t="str">
        <f>IF(STEP!C2420&lt;&gt;"",STEP!C2420,"")</f>
        <v/>
      </c>
      <c r="D2420" s="409" t="str">
        <f>IF(STEP!D2420&lt;&gt;"",STEP!D2420,"")</f>
        <v/>
      </c>
      <c r="E2420" s="410" t="str">
        <f>IF(STEP!E2420&lt;&gt;"",STEP!E2420,"")</f>
        <v/>
      </c>
      <c r="F2420" s="409" t="str">
        <f>IF(STEP!F2420&lt;&gt;"",STEP!F2420,"")</f>
        <v/>
      </c>
      <c r="G2420" s="508" t="str">
        <f>IF(STEP!C2420&lt;&gt;"",STEP!AD2420,"")</f>
        <v/>
      </c>
      <c r="H2420" s="407" t="str">
        <f>IF(AND(STEP!$G2420="",$J$8&lt;&gt;"ON"),"",IF(月報!AX2420&lt;&gt;"",月報!AX2420,IF(STEP!G2420&lt;&gt;"",STEP!G2420,"")))</f>
        <v/>
      </c>
      <c r="I2420" s="408" t="str">
        <f>IF(AND(STEP!$G2420="",$J$8&lt;&gt;"ON"),"",IF(月報!AZ2420&lt;&gt;"",月報!AZ2420,IF(STEP!H2420&lt;&gt;"",STEP!H2420,"")))</f>
        <v/>
      </c>
      <c r="J2420" s="408" t="str">
        <f>IF(AND(STEP!$G2420="",$J$8&lt;&gt;"ON"),"",IF(月報!BA2420&lt;&gt;"",月報!BA2420,IF(STEP!J2420&lt;&gt;"",STEP!J2420/24,"")))</f>
        <v/>
      </c>
      <c r="K2420" s="421" t="str">
        <f>IF(STEP!X2420&lt;&gt;"",STEP!X2420,"")</f>
        <v/>
      </c>
      <c r="L2420" s="421" t="str">
        <f>IF(STEP!Y2420&lt;&gt;"",STEP!Y2420,"")</f>
        <v/>
      </c>
      <c r="M2420" s="421" t="str">
        <f>IF(STEP!Z2420&lt;&gt;"",STEP!Z2420,"")</f>
        <v/>
      </c>
      <c r="N2420" s="422" t="str">
        <f>IF(STEP!R2420&lt;&gt;"",STEP!R2420,"")</f>
        <v/>
      </c>
      <c r="O2420" s="423" t="str">
        <f>IF(STEP!S2420&lt;&gt;"",STEP!S2420,"")</f>
        <v/>
      </c>
      <c r="P2420" s="316" t="str">
        <f t="shared" si="243"/>
        <v/>
      </c>
      <c r="Q2420" s="336"/>
      <c r="R2420" s="560" t="str">
        <f t="shared" si="244"/>
        <v/>
      </c>
    </row>
    <row r="2421" spans="2:18">
      <c r="B2421" s="517"/>
      <c r="C2421" s="622" t="str">
        <f>IF(STEP!C2421&lt;&gt;"",STEP!C2421,"")</f>
        <v/>
      </c>
      <c r="D2421" s="409" t="str">
        <f>IF(STEP!D2421&lt;&gt;"",STEP!D2421,"")</f>
        <v/>
      </c>
      <c r="E2421" s="410" t="str">
        <f>IF(STEP!E2421&lt;&gt;"",STEP!E2421,"")</f>
        <v/>
      </c>
      <c r="F2421" s="409" t="str">
        <f>IF(STEP!F2421&lt;&gt;"",STEP!F2421,"")</f>
        <v/>
      </c>
      <c r="G2421" s="508" t="str">
        <f>IF(STEP!C2421&lt;&gt;"",STEP!AD2421,"")</f>
        <v/>
      </c>
      <c r="H2421" s="407" t="str">
        <f>IF(AND(STEP!$G2421="",$J$8&lt;&gt;"ON"),"",IF(月報!AX2421&lt;&gt;"",月報!AX2421,IF(STEP!G2421&lt;&gt;"",STEP!G2421,"")))</f>
        <v/>
      </c>
      <c r="I2421" s="408" t="str">
        <f>IF(AND(STEP!$G2421="",$J$8&lt;&gt;"ON"),"",IF(月報!AZ2421&lt;&gt;"",月報!AZ2421,IF(STEP!H2421&lt;&gt;"",STEP!H2421,"")))</f>
        <v/>
      </c>
      <c r="J2421" s="408" t="str">
        <f>IF(AND(STEP!$G2421="",$J$8&lt;&gt;"ON"),"",IF(月報!BA2421&lt;&gt;"",月報!BA2421,IF(STEP!J2421&lt;&gt;"",STEP!J2421/24,"")))</f>
        <v/>
      </c>
      <c r="K2421" s="421" t="str">
        <f>IF(STEP!X2421&lt;&gt;"",STEP!X2421,"")</f>
        <v/>
      </c>
      <c r="L2421" s="421" t="str">
        <f>IF(STEP!Y2421&lt;&gt;"",STEP!Y2421,"")</f>
        <v/>
      </c>
      <c r="M2421" s="421" t="str">
        <f>IF(STEP!Z2421&lt;&gt;"",STEP!Z2421,"")</f>
        <v/>
      </c>
      <c r="N2421" s="422" t="str">
        <f>IF(STEP!R2421&lt;&gt;"",STEP!R2421,"")</f>
        <v/>
      </c>
      <c r="O2421" s="423" t="str">
        <f>IF(STEP!S2421&lt;&gt;"",STEP!S2421,"")</f>
        <v/>
      </c>
      <c r="P2421" s="316" t="str">
        <f t="shared" si="243"/>
        <v/>
      </c>
      <c r="Q2421" s="336"/>
      <c r="R2421" s="560" t="str">
        <f t="shared" si="244"/>
        <v/>
      </c>
    </row>
    <row r="2422" spans="2:18">
      <c r="B2422" s="517"/>
      <c r="C2422" s="622" t="str">
        <f>IF(STEP!C2422&lt;&gt;"",STEP!C2422,"")</f>
        <v/>
      </c>
      <c r="D2422" s="409" t="str">
        <f>IF(STEP!D2422&lt;&gt;"",STEP!D2422,"")</f>
        <v/>
      </c>
      <c r="E2422" s="410" t="str">
        <f>IF(STEP!E2422&lt;&gt;"",STEP!E2422,"")</f>
        <v/>
      </c>
      <c r="F2422" s="409" t="str">
        <f>IF(STEP!F2422&lt;&gt;"",STEP!F2422,"")</f>
        <v/>
      </c>
      <c r="G2422" s="508" t="str">
        <f>IF(STEP!C2422&lt;&gt;"",STEP!AD2422,"")</f>
        <v/>
      </c>
      <c r="H2422" s="407" t="str">
        <f>IF(AND(STEP!$G2422="",$J$8&lt;&gt;"ON"),"",IF(月報!AX2422&lt;&gt;"",月報!AX2422,IF(STEP!G2422&lt;&gt;"",STEP!G2422,"")))</f>
        <v/>
      </c>
      <c r="I2422" s="408" t="str">
        <f>IF(AND(STEP!$G2422="",$J$8&lt;&gt;"ON"),"",IF(月報!AZ2422&lt;&gt;"",月報!AZ2422,IF(STEP!H2422&lt;&gt;"",STEP!H2422,"")))</f>
        <v/>
      </c>
      <c r="J2422" s="408" t="str">
        <f>IF(AND(STEP!$G2422="",$J$8&lt;&gt;"ON"),"",IF(月報!BA2422&lt;&gt;"",月報!BA2422,IF(STEP!J2422&lt;&gt;"",STEP!J2422/24,"")))</f>
        <v/>
      </c>
      <c r="K2422" s="421" t="str">
        <f>IF(STEP!X2422&lt;&gt;"",STEP!X2422,"")</f>
        <v/>
      </c>
      <c r="L2422" s="421" t="str">
        <f>IF(STEP!Y2422&lt;&gt;"",STEP!Y2422,"")</f>
        <v/>
      </c>
      <c r="M2422" s="421" t="str">
        <f>IF(STEP!Z2422&lt;&gt;"",STEP!Z2422,"")</f>
        <v/>
      </c>
      <c r="N2422" s="422" t="str">
        <f>IF(STEP!R2422&lt;&gt;"",STEP!R2422,"")</f>
        <v/>
      </c>
      <c r="O2422" s="423" t="str">
        <f>IF(STEP!S2422&lt;&gt;"",STEP!S2422,"")</f>
        <v/>
      </c>
      <c r="P2422" s="316" t="str">
        <f t="shared" si="243"/>
        <v/>
      </c>
      <c r="Q2422" s="336"/>
      <c r="R2422" s="560" t="str">
        <f t="shared" si="244"/>
        <v/>
      </c>
    </row>
    <row r="2423" spans="2:18">
      <c r="B2423" s="517"/>
      <c r="C2423" s="623" t="str">
        <f>IF(STEP!C2423&lt;&gt;"",STEP!C2423,"")</f>
        <v/>
      </c>
      <c r="D2423" s="411" t="str">
        <f>IF(STEP!D2423&lt;&gt;"",STEP!D2423,"")</f>
        <v/>
      </c>
      <c r="E2423" s="412" t="str">
        <f>IF(STEP!E2423&lt;&gt;"",STEP!E2423,"")</f>
        <v/>
      </c>
      <c r="F2423" s="411" t="str">
        <f>IF(STEP!F2423&lt;&gt;"",STEP!F2423,"")</f>
        <v/>
      </c>
      <c r="G2423" s="413" t="str">
        <f>IF(STEP!C2423&lt;&gt;"",STEP!AD2423,"")</f>
        <v/>
      </c>
      <c r="H2423" s="413" t="str">
        <f>IF(AND(STEP!$G2423="",$J$8&lt;&gt;"ON"),"",IF(月報!AX2423&lt;&gt;"",月報!AX2423,IF(STEP!G2423&lt;&gt;"",STEP!G2423,"")))</f>
        <v/>
      </c>
      <c r="I2423" s="414" t="str">
        <f>IF(AND(STEP!$G2423="",$J$8&lt;&gt;"ON"),"",IF(月報!AZ2423&lt;&gt;"",月報!AZ2423,IF(STEP!H2423&lt;&gt;"",STEP!H2423,"")))</f>
        <v/>
      </c>
      <c r="J2423" s="414" t="str">
        <f>IF(AND(STEP!$G2423="",$J$8&lt;&gt;"ON"),"",IF(月報!BA2423&lt;&gt;"",月報!BA2423,IF(STEP!J2423&lt;&gt;"",STEP!J2423/24,"")))</f>
        <v/>
      </c>
      <c r="K2423" s="414" t="str">
        <f>IF(STEP!X2423&lt;&gt;"",STEP!X2423,"")</f>
        <v/>
      </c>
      <c r="L2423" s="414" t="str">
        <f>IF(STEP!Y2423&lt;&gt;"",STEP!Y2423,"")</f>
        <v/>
      </c>
      <c r="M2423" s="414" t="str">
        <f>IF(STEP!Z2423&lt;&gt;"",STEP!Z2423,"")</f>
        <v/>
      </c>
      <c r="N2423" s="424" t="str">
        <f>IF(STEP!R2423&lt;&gt;"",STEP!R2423,"")</f>
        <v/>
      </c>
      <c r="O2423" s="425" t="str">
        <f>IF(STEP!S2423&lt;&gt;"",STEP!S2423,"")</f>
        <v/>
      </c>
      <c r="P2423" s="317" t="str">
        <f t="shared" si="243"/>
        <v/>
      </c>
      <c r="Q2423" s="473"/>
      <c r="R2423" s="561" t="str">
        <f t="shared" si="244"/>
        <v/>
      </c>
    </row>
    <row r="2424" spans="2:18">
      <c r="B2424" s="517"/>
      <c r="C2424" s="624" t="str">
        <f>IF(STEP!C2424&lt;&gt;"",STEP!C2424,"")</f>
        <v/>
      </c>
      <c r="D2424" s="405" t="str">
        <f>IF(STEP!D2424&lt;&gt;"",STEP!D2424,"")</f>
        <v/>
      </c>
      <c r="E2424" s="406" t="str">
        <f>IF(STEP!E2424&lt;&gt;"",STEP!E2424,"")</f>
        <v/>
      </c>
      <c r="F2424" s="405" t="str">
        <f>IF(STEP!F2424&lt;&gt;"",STEP!F2424,"")</f>
        <v/>
      </c>
      <c r="G2424" s="407" t="str">
        <f>IF(STEP!C2424&lt;&gt;"",STEP!AD2424,"")</f>
        <v/>
      </c>
      <c r="H2424" s="407" t="str">
        <f>IF(AND(STEP!$G2424="",$J$8&lt;&gt;"ON"),"",IF(月報!AX2424&lt;&gt;"",月報!AX2424,IF(STEP!G2424&lt;&gt;"",STEP!G2424,"")))</f>
        <v/>
      </c>
      <c r="I2424" s="408" t="str">
        <f>IF(AND(STEP!$G2424="",$J$8&lt;&gt;"ON"),"",IF(月報!AZ2424&lt;&gt;"",月報!AZ2424,IF(STEP!H2424&lt;&gt;"",STEP!H2424,"")))</f>
        <v/>
      </c>
      <c r="J2424" s="408" t="str">
        <f>IF(AND(STEP!$G2424="",$J$8&lt;&gt;"ON"),"",IF(月報!BA2424&lt;&gt;"",月報!BA2424,IF(STEP!J2424&lt;&gt;"",STEP!J2424/24,"")))</f>
        <v/>
      </c>
      <c r="K2424" s="408" t="str">
        <f>IF(STEP!X2424&lt;&gt;"",STEP!X2424,"")</f>
        <v/>
      </c>
      <c r="L2424" s="408" t="str">
        <f>IF(STEP!Y2424&lt;&gt;"",STEP!Y2424,"")</f>
        <v/>
      </c>
      <c r="M2424" s="408" t="str">
        <f>IF(STEP!Z2424&lt;&gt;"",STEP!Z2424,"")</f>
        <v/>
      </c>
      <c r="N2424" s="419" t="str">
        <f>IF(STEP!R2424&lt;&gt;"",STEP!R2424,"")</f>
        <v/>
      </c>
      <c r="O2424" s="420" t="str">
        <f>IF(STEP!S2424&lt;&gt;"",STEP!S2424,"")</f>
        <v/>
      </c>
      <c r="P2424" s="315" t="str">
        <f t="shared" si="243"/>
        <v/>
      </c>
      <c r="Q2424" s="474">
        <f>SUM(P2424:P2430)</f>
        <v>0</v>
      </c>
      <c r="R2424" s="562" t="str">
        <f t="shared" si="244"/>
        <v/>
      </c>
    </row>
    <row r="2425" spans="2:18">
      <c r="B2425" s="517"/>
      <c r="C2425" s="622" t="str">
        <f>IF(STEP!C2425&lt;&gt;"",STEP!C2425,"")</f>
        <v/>
      </c>
      <c r="D2425" s="409" t="str">
        <f>IF(STEP!D2425&lt;&gt;"",STEP!D2425,"")</f>
        <v/>
      </c>
      <c r="E2425" s="410" t="str">
        <f>IF(STEP!E2425&lt;&gt;"",STEP!E2425,"")</f>
        <v/>
      </c>
      <c r="F2425" s="409" t="str">
        <f>IF(STEP!F2425&lt;&gt;"",STEP!F2425,"")</f>
        <v/>
      </c>
      <c r="G2425" s="508" t="str">
        <f>IF(STEP!C2425&lt;&gt;"",STEP!AD2425,"")</f>
        <v/>
      </c>
      <c r="H2425" s="407" t="str">
        <f>IF(AND(STEP!$G2425="",$J$8&lt;&gt;"ON"),"",IF(月報!AX2425&lt;&gt;"",月報!AX2425,IF(STEP!G2425&lt;&gt;"",STEP!G2425,"")))</f>
        <v/>
      </c>
      <c r="I2425" s="408" t="str">
        <f>IF(AND(STEP!$G2425="",$J$8&lt;&gt;"ON"),"",IF(月報!AZ2425&lt;&gt;"",月報!AZ2425,IF(STEP!H2425&lt;&gt;"",STEP!H2425,"")))</f>
        <v/>
      </c>
      <c r="J2425" s="408" t="str">
        <f>IF(AND(STEP!$G2425="",$J$8&lt;&gt;"ON"),"",IF(月報!BA2425&lt;&gt;"",月報!BA2425,IF(STEP!J2425&lt;&gt;"",STEP!J2425/24,"")))</f>
        <v/>
      </c>
      <c r="K2425" s="421" t="str">
        <f>IF(STEP!X2425&lt;&gt;"",STEP!X2425,"")</f>
        <v/>
      </c>
      <c r="L2425" s="421" t="str">
        <f>IF(STEP!Y2425&lt;&gt;"",STEP!Y2425,"")</f>
        <v/>
      </c>
      <c r="M2425" s="421" t="str">
        <f>IF(STEP!Z2425&lt;&gt;"",STEP!Z2425,"")</f>
        <v/>
      </c>
      <c r="N2425" s="422" t="str">
        <f>IF(STEP!R2425&lt;&gt;"",STEP!R2425,"")</f>
        <v/>
      </c>
      <c r="O2425" s="423" t="str">
        <f>IF(STEP!S2425&lt;&gt;"",STEP!S2425,"")</f>
        <v/>
      </c>
      <c r="P2425" s="316" t="str">
        <f t="shared" si="243"/>
        <v/>
      </c>
      <c r="Q2425" s="336"/>
      <c r="R2425" s="560" t="str">
        <f t="shared" si="244"/>
        <v/>
      </c>
    </row>
    <row r="2426" spans="2:18">
      <c r="B2426" s="517"/>
      <c r="C2426" s="622" t="str">
        <f>IF(STEP!C2426&lt;&gt;"",STEP!C2426,"")</f>
        <v/>
      </c>
      <c r="D2426" s="409" t="str">
        <f>IF(STEP!D2426&lt;&gt;"",STEP!D2426,"")</f>
        <v/>
      </c>
      <c r="E2426" s="410" t="str">
        <f>IF(STEP!E2426&lt;&gt;"",STEP!E2426,"")</f>
        <v/>
      </c>
      <c r="F2426" s="409" t="str">
        <f>IF(STEP!F2426&lt;&gt;"",STEP!F2426,"")</f>
        <v/>
      </c>
      <c r="G2426" s="508" t="str">
        <f>IF(STEP!C2426&lt;&gt;"",STEP!AD2426,"")</f>
        <v/>
      </c>
      <c r="H2426" s="407" t="str">
        <f>IF(AND(STEP!$G2426="",$J$8&lt;&gt;"ON"),"",IF(月報!AX2426&lt;&gt;"",月報!AX2426,IF(STEP!G2426&lt;&gt;"",STEP!G2426,"")))</f>
        <v/>
      </c>
      <c r="I2426" s="408" t="str">
        <f>IF(AND(STEP!$G2426="",$J$8&lt;&gt;"ON"),"",IF(月報!AZ2426&lt;&gt;"",月報!AZ2426,IF(STEP!H2426&lt;&gt;"",STEP!H2426,"")))</f>
        <v/>
      </c>
      <c r="J2426" s="408" t="str">
        <f>IF(AND(STEP!$G2426="",$J$8&lt;&gt;"ON"),"",IF(月報!BA2426&lt;&gt;"",月報!BA2426,IF(STEP!J2426&lt;&gt;"",STEP!J2426/24,"")))</f>
        <v/>
      </c>
      <c r="K2426" s="421" t="str">
        <f>IF(STEP!X2426&lt;&gt;"",STEP!X2426,"")</f>
        <v/>
      </c>
      <c r="L2426" s="421" t="str">
        <f>IF(STEP!Y2426&lt;&gt;"",STEP!Y2426,"")</f>
        <v/>
      </c>
      <c r="M2426" s="421" t="str">
        <f>IF(STEP!Z2426&lt;&gt;"",STEP!Z2426,"")</f>
        <v/>
      </c>
      <c r="N2426" s="422" t="str">
        <f>IF(STEP!R2426&lt;&gt;"",STEP!R2426,"")</f>
        <v/>
      </c>
      <c r="O2426" s="423" t="str">
        <f>IF(STEP!S2426&lt;&gt;"",STEP!S2426,"")</f>
        <v/>
      </c>
      <c r="P2426" s="316" t="str">
        <f t="shared" si="243"/>
        <v/>
      </c>
      <c r="Q2426" s="336"/>
      <c r="R2426" s="560" t="str">
        <f t="shared" si="244"/>
        <v/>
      </c>
    </row>
    <row r="2427" spans="2:18">
      <c r="B2427" s="517"/>
      <c r="C2427" s="622" t="str">
        <f>IF(STEP!C2427&lt;&gt;"",STEP!C2427,"")</f>
        <v/>
      </c>
      <c r="D2427" s="409" t="str">
        <f>IF(STEP!D2427&lt;&gt;"",STEP!D2427,"")</f>
        <v/>
      </c>
      <c r="E2427" s="410" t="str">
        <f>IF(STEP!E2427&lt;&gt;"",STEP!E2427,"")</f>
        <v/>
      </c>
      <c r="F2427" s="409" t="str">
        <f>IF(STEP!F2427&lt;&gt;"",STEP!F2427,"")</f>
        <v/>
      </c>
      <c r="G2427" s="508" t="str">
        <f>IF(STEP!C2427&lt;&gt;"",STEP!AD2427,"")</f>
        <v/>
      </c>
      <c r="H2427" s="407" t="str">
        <f>IF(AND(STEP!$G2427="",$J$8&lt;&gt;"ON"),"",IF(月報!AX2427&lt;&gt;"",月報!AX2427,IF(STEP!G2427&lt;&gt;"",STEP!G2427,"")))</f>
        <v/>
      </c>
      <c r="I2427" s="408" t="str">
        <f>IF(AND(STEP!$G2427="",$J$8&lt;&gt;"ON"),"",IF(月報!AZ2427&lt;&gt;"",月報!AZ2427,IF(STEP!H2427&lt;&gt;"",STEP!H2427,"")))</f>
        <v/>
      </c>
      <c r="J2427" s="408" t="str">
        <f>IF(AND(STEP!$G2427="",$J$8&lt;&gt;"ON"),"",IF(月報!BA2427&lt;&gt;"",月報!BA2427,IF(STEP!J2427&lt;&gt;"",STEP!J2427/24,"")))</f>
        <v/>
      </c>
      <c r="K2427" s="421" t="str">
        <f>IF(STEP!X2427&lt;&gt;"",STEP!X2427,"")</f>
        <v/>
      </c>
      <c r="L2427" s="421" t="str">
        <f>IF(STEP!Y2427&lt;&gt;"",STEP!Y2427,"")</f>
        <v/>
      </c>
      <c r="M2427" s="421" t="str">
        <f>IF(STEP!Z2427&lt;&gt;"",STEP!Z2427,"")</f>
        <v/>
      </c>
      <c r="N2427" s="422" t="str">
        <f>IF(STEP!R2427&lt;&gt;"",STEP!R2427,"")</f>
        <v/>
      </c>
      <c r="O2427" s="423" t="str">
        <f>IF(STEP!S2427&lt;&gt;"",STEP!S2427,"")</f>
        <v/>
      </c>
      <c r="P2427" s="316" t="str">
        <f t="shared" si="243"/>
        <v/>
      </c>
      <c r="Q2427" s="336"/>
      <c r="R2427" s="560" t="str">
        <f t="shared" si="244"/>
        <v/>
      </c>
    </row>
    <row r="2428" spans="2:18">
      <c r="B2428" s="517"/>
      <c r="C2428" s="622" t="str">
        <f>IF(STEP!C2428&lt;&gt;"",STEP!C2428,"")</f>
        <v/>
      </c>
      <c r="D2428" s="409" t="str">
        <f>IF(STEP!D2428&lt;&gt;"",STEP!D2428,"")</f>
        <v/>
      </c>
      <c r="E2428" s="410" t="str">
        <f>IF(STEP!E2428&lt;&gt;"",STEP!E2428,"")</f>
        <v/>
      </c>
      <c r="F2428" s="409" t="str">
        <f>IF(STEP!F2428&lt;&gt;"",STEP!F2428,"")</f>
        <v/>
      </c>
      <c r="G2428" s="508" t="str">
        <f>IF(STEP!C2428&lt;&gt;"",STEP!AD2428,"")</f>
        <v/>
      </c>
      <c r="H2428" s="407" t="str">
        <f>IF(AND(STEP!$G2428="",$J$8&lt;&gt;"ON"),"",IF(月報!AX2428&lt;&gt;"",月報!AX2428,IF(STEP!G2428&lt;&gt;"",STEP!G2428,"")))</f>
        <v/>
      </c>
      <c r="I2428" s="408" t="str">
        <f>IF(AND(STEP!$G2428="",$J$8&lt;&gt;"ON"),"",IF(月報!AZ2428&lt;&gt;"",月報!AZ2428,IF(STEP!H2428&lt;&gt;"",STEP!H2428,"")))</f>
        <v/>
      </c>
      <c r="J2428" s="408" t="str">
        <f>IF(AND(STEP!$G2428="",$J$8&lt;&gt;"ON"),"",IF(月報!BA2428&lt;&gt;"",月報!BA2428,IF(STEP!J2428&lt;&gt;"",STEP!J2428/24,"")))</f>
        <v/>
      </c>
      <c r="K2428" s="421" t="str">
        <f>IF(STEP!X2428&lt;&gt;"",STEP!X2428,"")</f>
        <v/>
      </c>
      <c r="L2428" s="421" t="str">
        <f>IF(STEP!Y2428&lt;&gt;"",STEP!Y2428,"")</f>
        <v/>
      </c>
      <c r="M2428" s="421" t="str">
        <f>IF(STEP!Z2428&lt;&gt;"",STEP!Z2428,"")</f>
        <v/>
      </c>
      <c r="N2428" s="422" t="str">
        <f>IF(STEP!R2428&lt;&gt;"",STEP!R2428,"")</f>
        <v/>
      </c>
      <c r="O2428" s="423" t="str">
        <f>IF(STEP!S2428&lt;&gt;"",STEP!S2428,"")</f>
        <v/>
      </c>
      <c r="P2428" s="316" t="str">
        <f t="shared" si="243"/>
        <v/>
      </c>
      <c r="Q2428" s="336"/>
      <c r="R2428" s="560" t="str">
        <f t="shared" si="244"/>
        <v/>
      </c>
    </row>
    <row r="2429" spans="2:18">
      <c r="B2429" s="517"/>
      <c r="C2429" s="622" t="str">
        <f>IF(STEP!C2429&lt;&gt;"",STEP!C2429,"")</f>
        <v/>
      </c>
      <c r="D2429" s="409" t="str">
        <f>IF(STEP!D2429&lt;&gt;"",STEP!D2429,"")</f>
        <v/>
      </c>
      <c r="E2429" s="410" t="str">
        <f>IF(STEP!E2429&lt;&gt;"",STEP!E2429,"")</f>
        <v/>
      </c>
      <c r="F2429" s="409" t="str">
        <f>IF(STEP!F2429&lt;&gt;"",STEP!F2429,"")</f>
        <v/>
      </c>
      <c r="G2429" s="508" t="str">
        <f>IF(STEP!C2429&lt;&gt;"",STEP!AD2429,"")</f>
        <v/>
      </c>
      <c r="H2429" s="407" t="str">
        <f>IF(AND(STEP!$G2429="",$J$8&lt;&gt;"ON"),"",IF(月報!AX2429&lt;&gt;"",月報!AX2429,IF(STEP!G2429&lt;&gt;"",STEP!G2429,"")))</f>
        <v/>
      </c>
      <c r="I2429" s="408" t="str">
        <f>IF(AND(STEP!$G2429="",$J$8&lt;&gt;"ON"),"",IF(月報!AZ2429&lt;&gt;"",月報!AZ2429,IF(STEP!H2429&lt;&gt;"",STEP!H2429,"")))</f>
        <v/>
      </c>
      <c r="J2429" s="408" t="str">
        <f>IF(AND(STEP!$G2429="",$J$8&lt;&gt;"ON"),"",IF(月報!BA2429&lt;&gt;"",月報!BA2429,IF(STEP!J2429&lt;&gt;"",STEP!J2429/24,"")))</f>
        <v/>
      </c>
      <c r="K2429" s="421" t="str">
        <f>IF(STEP!X2429&lt;&gt;"",STEP!X2429,"")</f>
        <v/>
      </c>
      <c r="L2429" s="421" t="str">
        <f>IF(STEP!Y2429&lt;&gt;"",STEP!Y2429,"")</f>
        <v/>
      </c>
      <c r="M2429" s="421" t="str">
        <f>IF(STEP!Z2429&lt;&gt;"",STEP!Z2429,"")</f>
        <v/>
      </c>
      <c r="N2429" s="422" t="str">
        <f>IF(STEP!R2429&lt;&gt;"",STEP!R2429,"")</f>
        <v/>
      </c>
      <c r="O2429" s="423" t="str">
        <f>IF(STEP!S2429&lt;&gt;"",STEP!S2429,"")</f>
        <v/>
      </c>
      <c r="P2429" s="316" t="str">
        <f t="shared" si="243"/>
        <v/>
      </c>
      <c r="Q2429" s="336"/>
      <c r="R2429" s="560" t="str">
        <f t="shared" si="244"/>
        <v/>
      </c>
    </row>
    <row r="2430" spans="2:18" ht="13.8" thickBot="1">
      <c r="B2430" s="518"/>
      <c r="C2430" s="625" t="str">
        <f>IF(STEP!C2430&lt;&gt;"",STEP!C2430,"")</f>
        <v/>
      </c>
      <c r="D2430" s="415" t="str">
        <f>IF(STEP!D2430&lt;&gt;"",STEP!D2430,"")</f>
        <v/>
      </c>
      <c r="E2430" s="416" t="str">
        <f>IF(STEP!E2430&lt;&gt;"",STEP!E2430,"")</f>
        <v/>
      </c>
      <c r="F2430" s="415" t="str">
        <f>IF(STEP!F2430&lt;&gt;"",STEP!F2430,"")</f>
        <v/>
      </c>
      <c r="G2430" s="417" t="str">
        <f>IF(STEP!C2430&lt;&gt;"",STEP!AD2430,"")</f>
        <v/>
      </c>
      <c r="H2430" s="417" t="str">
        <f>IF(AND(STEP!$G2430="",$J$8&lt;&gt;"ON"),"",IF(月報!AX2430&lt;&gt;"",月報!AX2430,IF(STEP!G2430&lt;&gt;"",STEP!G2430,"")))</f>
        <v/>
      </c>
      <c r="I2430" s="418" t="str">
        <f>IF(AND(STEP!$G2430="",$J$8&lt;&gt;"ON"),"",IF(月報!AZ2430&lt;&gt;"",月報!AZ2430,IF(STEP!H2430&lt;&gt;"",STEP!H2430,"")))</f>
        <v/>
      </c>
      <c r="J2430" s="418" t="str">
        <f>IF(AND(STEP!$G2430="",$J$8&lt;&gt;"ON"),"",IF(月報!BA2430&lt;&gt;"",月報!BA2430,IF(STEP!J2430&lt;&gt;"",STEP!J2430/24,"")))</f>
        <v/>
      </c>
      <c r="K2430" s="418" t="str">
        <f>IF(STEP!X2430&lt;&gt;"",STEP!X2430,"")</f>
        <v/>
      </c>
      <c r="L2430" s="418" t="str">
        <f>IF(STEP!Y2430&lt;&gt;"",STEP!Y2430,"")</f>
        <v/>
      </c>
      <c r="M2430" s="418" t="str">
        <f>IF(STEP!Z2430&lt;&gt;"",STEP!Z2430,"")</f>
        <v/>
      </c>
      <c r="N2430" s="426" t="str">
        <f>IF(STEP!R2430&lt;&gt;"",STEP!R2430,"")</f>
        <v/>
      </c>
      <c r="O2430" s="427" t="str">
        <f>IF(STEP!S2430&lt;&gt;"",STEP!S2430,"")</f>
        <v/>
      </c>
      <c r="P2430" s="318" t="str">
        <f t="shared" si="243"/>
        <v/>
      </c>
      <c r="Q2430" s="338"/>
      <c r="R2430" s="563" t="str">
        <f t="shared" si="244"/>
        <v/>
      </c>
    </row>
    <row r="2431" spans="2:18">
      <c r="B2431" s="516" t="s">
        <v>416</v>
      </c>
      <c r="C2431" s="626"/>
      <c r="D2431" s="324"/>
      <c r="E2431" s="325"/>
      <c r="F2431" s="578" t="s">
        <v>465</v>
      </c>
      <c r="G2431" s="320"/>
      <c r="H2431" s="320"/>
      <c r="I2431" s="326"/>
      <c r="J2431" s="326"/>
      <c r="K2431" s="326"/>
      <c r="L2431" s="326"/>
      <c r="M2431" s="326"/>
      <c r="N2431" s="327"/>
      <c r="O2431" s="328"/>
      <c r="P2431" s="335"/>
      <c r="Q2431" s="336"/>
      <c r="R2431" s="564" t="str">
        <f t="shared" si="244"/>
        <v/>
      </c>
    </row>
    <row r="2432" spans="2:18">
      <c r="B2432" s="516"/>
      <c r="C2432" s="626"/>
      <c r="D2432" s="324"/>
      <c r="E2432" s="325"/>
      <c r="F2432" s="324"/>
      <c r="G2432" s="320"/>
      <c r="H2432" s="320"/>
      <c r="I2432" s="326"/>
      <c r="J2432" s="326"/>
      <c r="K2432" s="326"/>
      <c r="L2432" s="326"/>
      <c r="M2432" s="326"/>
      <c r="N2432" s="327"/>
      <c r="O2432" s="328"/>
      <c r="P2432" s="335"/>
      <c r="Q2432" s="336"/>
      <c r="R2432" s="564" t="str">
        <f t="shared" si="244"/>
        <v/>
      </c>
    </row>
    <row r="2433" spans="2:18">
      <c r="B2433" s="516"/>
      <c r="C2433" s="626"/>
      <c r="D2433" s="324"/>
      <c r="E2433" s="325"/>
      <c r="F2433" s="324"/>
      <c r="G2433" s="320"/>
      <c r="H2433" s="320"/>
      <c r="I2433" s="326"/>
      <c r="J2433" s="326"/>
      <c r="K2433" s="326"/>
      <c r="L2433" s="326"/>
      <c r="M2433" s="326"/>
      <c r="N2433" s="327"/>
      <c r="O2433" s="328"/>
      <c r="P2433" s="335"/>
      <c r="Q2433" s="336"/>
      <c r="R2433" s="564" t="str">
        <f t="shared" si="244"/>
        <v/>
      </c>
    </row>
    <row r="2434" spans="2:18">
      <c r="B2434" s="516"/>
      <c r="C2434" s="626"/>
      <c r="D2434" s="324"/>
      <c r="E2434" s="325"/>
      <c r="F2434" s="324"/>
      <c r="G2434" s="320"/>
      <c r="H2434" s="320"/>
      <c r="I2434" s="326"/>
      <c r="J2434" s="326"/>
      <c r="K2434" s="326"/>
      <c r="L2434" s="326"/>
      <c r="M2434" s="326"/>
      <c r="N2434" s="327"/>
      <c r="O2434" s="328"/>
      <c r="P2434" s="335"/>
      <c r="Q2434" s="336"/>
      <c r="R2434" s="564" t="str">
        <f t="shared" si="244"/>
        <v/>
      </c>
    </row>
    <row r="2435" spans="2:18">
      <c r="B2435" s="516"/>
      <c r="C2435" s="626"/>
      <c r="D2435" s="324"/>
      <c r="E2435" s="325"/>
      <c r="F2435" s="324"/>
      <c r="G2435" s="320"/>
      <c r="H2435" s="320"/>
      <c r="I2435" s="326"/>
      <c r="J2435" s="326"/>
      <c r="K2435" s="326"/>
      <c r="L2435" s="326"/>
      <c r="M2435" s="326"/>
      <c r="N2435" s="327"/>
      <c r="O2435" s="328"/>
      <c r="P2435" s="335"/>
      <c r="Q2435" s="336"/>
      <c r="R2435" s="564" t="str">
        <f t="shared" si="244"/>
        <v/>
      </c>
    </row>
    <row r="2436" spans="2:18">
      <c r="B2436" s="516"/>
      <c r="C2436" s="626"/>
      <c r="D2436" s="324"/>
      <c r="E2436" s="325"/>
      <c r="F2436" s="324"/>
      <c r="G2436" s="320"/>
      <c r="H2436" s="320"/>
      <c r="I2436" s="326"/>
      <c r="J2436" s="326"/>
      <c r="K2436" s="326"/>
      <c r="L2436" s="326"/>
      <c r="M2436" s="326"/>
      <c r="N2436" s="327"/>
      <c r="O2436" s="328"/>
      <c r="P2436" s="335"/>
      <c r="Q2436" s="336"/>
      <c r="R2436" s="564" t="str">
        <f t="shared" si="244"/>
        <v/>
      </c>
    </row>
    <row r="2437" spans="2:18">
      <c r="B2437" s="516"/>
      <c r="C2437" s="626"/>
      <c r="D2437" s="324"/>
      <c r="E2437" s="325"/>
      <c r="F2437" s="324"/>
      <c r="G2437" s="320"/>
      <c r="H2437" s="320"/>
      <c r="I2437" s="326"/>
      <c r="J2437" s="326"/>
      <c r="K2437" s="326"/>
      <c r="L2437" s="326"/>
      <c r="M2437" s="326"/>
      <c r="N2437" s="327"/>
      <c r="O2437" s="328"/>
      <c r="P2437" s="335"/>
      <c r="Q2437" s="336"/>
      <c r="R2437" s="564" t="str">
        <f t="shared" si="244"/>
        <v/>
      </c>
    </row>
    <row r="2438" spans="2:18">
      <c r="B2438" s="516"/>
      <c r="C2438" s="626"/>
      <c r="D2438" s="324"/>
      <c r="E2438" s="325"/>
      <c r="F2438" s="324"/>
      <c r="G2438" s="320"/>
      <c r="H2438" s="320"/>
      <c r="I2438" s="326"/>
      <c r="J2438" s="326"/>
      <c r="K2438" s="326"/>
      <c r="L2438" s="326"/>
      <c r="M2438" s="326"/>
      <c r="N2438" s="327"/>
      <c r="O2438" s="328"/>
      <c r="P2438" s="335"/>
      <c r="Q2438" s="336"/>
      <c r="R2438" s="564" t="str">
        <f t="shared" si="244"/>
        <v/>
      </c>
    </row>
    <row r="2439" spans="2:18">
      <c r="B2439" s="516"/>
      <c r="C2439" s="626"/>
      <c r="D2439" s="324"/>
      <c r="E2439" s="325"/>
      <c r="F2439" s="324"/>
      <c r="G2439" s="320"/>
      <c r="H2439" s="320"/>
      <c r="I2439" s="326"/>
      <c r="J2439" s="326"/>
      <c r="K2439" s="326"/>
      <c r="L2439" s="326"/>
      <c r="M2439" s="326"/>
      <c r="N2439" s="327"/>
      <c r="O2439" s="328"/>
      <c r="P2439" s="335"/>
      <c r="Q2439" s="336"/>
      <c r="R2439" s="564" t="str">
        <f t="shared" si="244"/>
        <v/>
      </c>
    </row>
    <row r="2440" spans="2:18" ht="13.8" thickBot="1">
      <c r="B2440" s="519"/>
      <c r="C2440" s="627"/>
      <c r="D2440" s="330"/>
      <c r="E2440" s="331"/>
      <c r="F2440" s="330"/>
      <c r="G2440" s="322"/>
      <c r="H2440" s="322"/>
      <c r="I2440" s="332"/>
      <c r="J2440" s="332"/>
      <c r="K2440" s="332"/>
      <c r="L2440" s="332"/>
      <c r="M2440" s="332"/>
      <c r="N2440" s="333"/>
      <c r="O2440" s="334"/>
      <c r="P2440" s="337"/>
      <c r="Q2440" s="338"/>
      <c r="R2440" s="565" t="str">
        <f t="shared" si="244"/>
        <v/>
      </c>
    </row>
    <row r="2441" spans="2:18">
      <c r="B2441" s="522">
        <f>B2396+1</f>
        <v>55</v>
      </c>
      <c r="C2441" s="624" t="str">
        <f>IF(STEP!C2441&lt;&gt;"",STEP!C2441,"")</f>
        <v/>
      </c>
      <c r="D2441" s="405" t="str">
        <f>IF(STEP!D2441&lt;&gt;"",STEP!D2441,"")</f>
        <v/>
      </c>
      <c r="E2441" s="406" t="str">
        <f>IF(STEP!E2441&lt;&gt;"",STEP!E2441,"")</f>
        <v/>
      </c>
      <c r="F2441" s="405" t="str">
        <f>IF(STEP!F2441&lt;&gt;"",STEP!F2441,"")</f>
        <v/>
      </c>
      <c r="G2441" s="407" t="str">
        <f>IF(STEP!C2441&lt;&gt;"",STEP!AD2441,"")</f>
        <v/>
      </c>
      <c r="H2441" s="407" t="str">
        <f>IF(AND(STEP!$G2441="",$J$8&lt;&gt;"ON"),"",IF(月報!AX2441&lt;&gt;"",月報!AX2441,IF(STEP!G2441&lt;&gt;"",STEP!G2441,"")))</f>
        <v/>
      </c>
      <c r="I2441" s="408" t="str">
        <f>IF(AND(STEP!$G2441="",$J$8&lt;&gt;"ON"),"",IF(月報!AZ2441&lt;&gt;"",月報!AZ2441,IF(STEP!H2441&lt;&gt;"",STEP!H2441,"")))</f>
        <v/>
      </c>
      <c r="J2441" s="408" t="str">
        <f>IF(AND(STEP!$G2441="",$J$8&lt;&gt;"ON"),"",IF(月報!BA2441&lt;&gt;"",月報!BA2441,IF(STEP!J2441&lt;&gt;"",STEP!J2441/24,"")))</f>
        <v/>
      </c>
      <c r="K2441" s="408" t="str">
        <f>IF(STEP!X2441&lt;&gt;"",STEP!X2441,"")</f>
        <v/>
      </c>
      <c r="L2441" s="408" t="str">
        <f>IF(STEP!Y2441&lt;&gt;"",STEP!Y2441,"")</f>
        <v/>
      </c>
      <c r="M2441" s="408" t="str">
        <f>IF(STEP!Z2441&lt;&gt;"",STEP!Z2441,"")</f>
        <v/>
      </c>
      <c r="N2441" s="419" t="str">
        <f>IF(STEP!R2441&lt;&gt;"",STEP!R2441,"")</f>
        <v/>
      </c>
      <c r="O2441" s="420" t="str">
        <f>IF(STEP!S2441&lt;&gt;"",STEP!S2441,"")</f>
        <v/>
      </c>
      <c r="P2441" s="315" t="str">
        <f t="shared" ref="P2441:P2475" si="245">IF(J2441&lt;&gt;"",J2441,"")</f>
        <v/>
      </c>
      <c r="Q2441" s="472">
        <f>SUM(P2441:P2447)</f>
        <v>0</v>
      </c>
      <c r="R2441" s="559" t="str">
        <f>IF(C2441&lt;&gt;"",VLOOKUP(C2441,設定シート!$D$10:$L$109,9,FALSE),"")</f>
        <v/>
      </c>
    </row>
    <row r="2442" spans="2:18">
      <c r="B2442" s="517"/>
      <c r="C2442" s="622" t="str">
        <f>IF(STEP!C2442&lt;&gt;"",STEP!C2442,"")</f>
        <v/>
      </c>
      <c r="D2442" s="409" t="str">
        <f>IF(STEP!D2442&lt;&gt;"",STEP!D2442,"")</f>
        <v/>
      </c>
      <c r="E2442" s="410" t="str">
        <f>IF(STEP!E2442&lt;&gt;"",STEP!E2442,"")</f>
        <v/>
      </c>
      <c r="F2442" s="409" t="str">
        <f>IF(STEP!F2442&lt;&gt;"",STEP!F2442,"")</f>
        <v/>
      </c>
      <c r="G2442" s="508" t="str">
        <f>IF(STEP!C2442&lt;&gt;"",STEP!AD2442,"")</f>
        <v/>
      </c>
      <c r="H2442" s="407" t="str">
        <f>IF(AND(STEP!$G2442="",$J$8&lt;&gt;"ON"),"",IF(月報!AX2442&lt;&gt;"",月報!AX2442,IF(STEP!G2442&lt;&gt;"",STEP!G2442,"")))</f>
        <v/>
      </c>
      <c r="I2442" s="408" t="str">
        <f>IF(AND(STEP!$G2442="",$J$8&lt;&gt;"ON"),"",IF(月報!AZ2442&lt;&gt;"",月報!AZ2442,IF(STEP!H2442&lt;&gt;"",STEP!H2442,"")))</f>
        <v/>
      </c>
      <c r="J2442" s="408" t="str">
        <f>IF(AND(STEP!$G2442="",$J$8&lt;&gt;"ON"),"",IF(月報!BA2442&lt;&gt;"",月報!BA2442,IF(STEP!J2442&lt;&gt;"",STEP!J2442/24,"")))</f>
        <v/>
      </c>
      <c r="K2442" s="421" t="str">
        <f>IF(STEP!X2442&lt;&gt;"",STEP!X2442,"")</f>
        <v/>
      </c>
      <c r="L2442" s="421" t="str">
        <f>IF(STEP!Y2442&lt;&gt;"",STEP!Y2442,"")</f>
        <v/>
      </c>
      <c r="M2442" s="421" t="str">
        <f>IF(STEP!Z2442&lt;&gt;"",STEP!Z2442,"")</f>
        <v/>
      </c>
      <c r="N2442" s="422" t="str">
        <f>IF(STEP!R2442&lt;&gt;"",STEP!R2442,"")</f>
        <v/>
      </c>
      <c r="O2442" s="423" t="str">
        <f>IF(STEP!S2442&lt;&gt;"",STEP!S2442,"")</f>
        <v/>
      </c>
      <c r="P2442" s="316" t="str">
        <f t="shared" si="245"/>
        <v/>
      </c>
      <c r="Q2442" s="336"/>
      <c r="R2442" s="560" t="str">
        <f t="shared" ref="R2442:R2505" si="246">R2441</f>
        <v/>
      </c>
    </row>
    <row r="2443" spans="2:18">
      <c r="B2443" s="517"/>
      <c r="C2443" s="622" t="str">
        <f>IF(STEP!C2443&lt;&gt;"",STEP!C2443,"")</f>
        <v/>
      </c>
      <c r="D2443" s="409" t="str">
        <f>IF(STEP!D2443&lt;&gt;"",STEP!D2443,"")</f>
        <v/>
      </c>
      <c r="E2443" s="410" t="str">
        <f>IF(STEP!E2443&lt;&gt;"",STEP!E2443,"")</f>
        <v/>
      </c>
      <c r="F2443" s="409" t="str">
        <f>IF(STEP!F2443&lt;&gt;"",STEP!F2443,"")</f>
        <v/>
      </c>
      <c r="G2443" s="508" t="str">
        <f>IF(STEP!C2443&lt;&gt;"",STEP!AD2443,"")</f>
        <v/>
      </c>
      <c r="H2443" s="407" t="str">
        <f>IF(AND(STEP!$G2443="",$J$8&lt;&gt;"ON"),"",IF(月報!AX2443&lt;&gt;"",月報!AX2443,IF(STEP!G2443&lt;&gt;"",STEP!G2443,"")))</f>
        <v/>
      </c>
      <c r="I2443" s="408" t="str">
        <f>IF(AND(STEP!$G2443="",$J$8&lt;&gt;"ON"),"",IF(月報!AZ2443&lt;&gt;"",月報!AZ2443,IF(STEP!H2443&lt;&gt;"",STEP!H2443,"")))</f>
        <v/>
      </c>
      <c r="J2443" s="408" t="str">
        <f>IF(AND(STEP!$G2443="",$J$8&lt;&gt;"ON"),"",IF(月報!BA2443&lt;&gt;"",月報!BA2443,IF(STEP!J2443&lt;&gt;"",STEP!J2443/24,"")))</f>
        <v/>
      </c>
      <c r="K2443" s="421" t="str">
        <f>IF(STEP!X2443&lt;&gt;"",STEP!X2443,"")</f>
        <v/>
      </c>
      <c r="L2443" s="421" t="str">
        <f>IF(STEP!Y2443&lt;&gt;"",STEP!Y2443,"")</f>
        <v/>
      </c>
      <c r="M2443" s="421" t="str">
        <f>IF(STEP!Z2443&lt;&gt;"",STEP!Z2443,"")</f>
        <v/>
      </c>
      <c r="N2443" s="422" t="str">
        <f>IF(STEP!R2443&lt;&gt;"",STEP!R2443,"")</f>
        <v/>
      </c>
      <c r="O2443" s="423" t="str">
        <f>IF(STEP!S2443&lt;&gt;"",STEP!S2443,"")</f>
        <v/>
      </c>
      <c r="P2443" s="316" t="str">
        <f t="shared" si="245"/>
        <v/>
      </c>
      <c r="Q2443" s="336"/>
      <c r="R2443" s="560" t="str">
        <f t="shared" si="246"/>
        <v/>
      </c>
    </row>
    <row r="2444" spans="2:18">
      <c r="B2444" s="517"/>
      <c r="C2444" s="622" t="str">
        <f>IF(STEP!C2444&lt;&gt;"",STEP!C2444,"")</f>
        <v/>
      </c>
      <c r="D2444" s="409" t="str">
        <f>IF(STEP!D2444&lt;&gt;"",STEP!D2444,"")</f>
        <v/>
      </c>
      <c r="E2444" s="410" t="str">
        <f>IF(STEP!E2444&lt;&gt;"",STEP!E2444,"")</f>
        <v/>
      </c>
      <c r="F2444" s="409" t="str">
        <f>IF(STEP!F2444&lt;&gt;"",STEP!F2444,"")</f>
        <v/>
      </c>
      <c r="G2444" s="508" t="str">
        <f>IF(STEP!C2444&lt;&gt;"",STEP!AD2444,"")</f>
        <v/>
      </c>
      <c r="H2444" s="407" t="str">
        <f>IF(AND(STEP!$G2444="",$J$8&lt;&gt;"ON"),"",IF(月報!AX2444&lt;&gt;"",月報!AX2444,IF(STEP!G2444&lt;&gt;"",STEP!G2444,"")))</f>
        <v/>
      </c>
      <c r="I2444" s="408" t="str">
        <f>IF(AND(STEP!$G2444="",$J$8&lt;&gt;"ON"),"",IF(月報!AZ2444&lt;&gt;"",月報!AZ2444,IF(STEP!H2444&lt;&gt;"",STEP!H2444,"")))</f>
        <v/>
      </c>
      <c r="J2444" s="408" t="str">
        <f>IF(AND(STEP!$G2444="",$J$8&lt;&gt;"ON"),"",IF(月報!BA2444&lt;&gt;"",月報!BA2444,IF(STEP!J2444&lt;&gt;"",STEP!J2444/24,"")))</f>
        <v/>
      </c>
      <c r="K2444" s="421" t="str">
        <f>IF(STEP!X2444&lt;&gt;"",STEP!X2444,"")</f>
        <v/>
      </c>
      <c r="L2444" s="421" t="str">
        <f>IF(STEP!Y2444&lt;&gt;"",STEP!Y2444,"")</f>
        <v/>
      </c>
      <c r="M2444" s="421" t="str">
        <f>IF(STEP!Z2444&lt;&gt;"",STEP!Z2444,"")</f>
        <v/>
      </c>
      <c r="N2444" s="422" t="str">
        <f>IF(STEP!R2444&lt;&gt;"",STEP!R2444,"")</f>
        <v/>
      </c>
      <c r="O2444" s="423" t="str">
        <f>IF(STEP!S2444&lt;&gt;"",STEP!S2444,"")</f>
        <v/>
      </c>
      <c r="P2444" s="316" t="str">
        <f t="shared" si="245"/>
        <v/>
      </c>
      <c r="Q2444" s="336"/>
      <c r="R2444" s="560" t="str">
        <f t="shared" si="246"/>
        <v/>
      </c>
    </row>
    <row r="2445" spans="2:18">
      <c r="B2445" s="517"/>
      <c r="C2445" s="622" t="str">
        <f>IF(STEP!C2445&lt;&gt;"",STEP!C2445,"")</f>
        <v/>
      </c>
      <c r="D2445" s="409" t="str">
        <f>IF(STEP!D2445&lt;&gt;"",STEP!D2445,"")</f>
        <v/>
      </c>
      <c r="E2445" s="410" t="str">
        <f>IF(STEP!E2445&lt;&gt;"",STEP!E2445,"")</f>
        <v/>
      </c>
      <c r="F2445" s="409" t="str">
        <f>IF(STEP!F2445&lt;&gt;"",STEP!F2445,"")</f>
        <v/>
      </c>
      <c r="G2445" s="508" t="str">
        <f>IF(STEP!C2445&lt;&gt;"",STEP!AD2445,"")</f>
        <v/>
      </c>
      <c r="H2445" s="407" t="str">
        <f>IF(AND(STEP!$G2445="",$J$8&lt;&gt;"ON"),"",IF(月報!AX2445&lt;&gt;"",月報!AX2445,IF(STEP!G2445&lt;&gt;"",STEP!G2445,"")))</f>
        <v/>
      </c>
      <c r="I2445" s="408" t="str">
        <f>IF(AND(STEP!$G2445="",$J$8&lt;&gt;"ON"),"",IF(月報!AZ2445&lt;&gt;"",月報!AZ2445,IF(STEP!H2445&lt;&gt;"",STEP!H2445,"")))</f>
        <v/>
      </c>
      <c r="J2445" s="408" t="str">
        <f>IF(AND(STEP!$G2445="",$J$8&lt;&gt;"ON"),"",IF(月報!BA2445&lt;&gt;"",月報!BA2445,IF(STEP!J2445&lt;&gt;"",STEP!J2445/24,"")))</f>
        <v/>
      </c>
      <c r="K2445" s="421" t="str">
        <f>IF(STEP!X2445&lt;&gt;"",STEP!X2445,"")</f>
        <v/>
      </c>
      <c r="L2445" s="421" t="str">
        <f>IF(STEP!Y2445&lt;&gt;"",STEP!Y2445,"")</f>
        <v/>
      </c>
      <c r="M2445" s="421" t="str">
        <f>IF(STEP!Z2445&lt;&gt;"",STEP!Z2445,"")</f>
        <v/>
      </c>
      <c r="N2445" s="422" t="str">
        <f>IF(STEP!R2445&lt;&gt;"",STEP!R2445,"")</f>
        <v/>
      </c>
      <c r="O2445" s="423" t="str">
        <f>IF(STEP!S2445&lt;&gt;"",STEP!S2445,"")</f>
        <v/>
      </c>
      <c r="P2445" s="316" t="str">
        <f t="shared" si="245"/>
        <v/>
      </c>
      <c r="Q2445" s="336"/>
      <c r="R2445" s="560" t="str">
        <f t="shared" si="246"/>
        <v/>
      </c>
    </row>
    <row r="2446" spans="2:18">
      <c r="B2446" s="517"/>
      <c r="C2446" s="622" t="str">
        <f>IF(STEP!C2446&lt;&gt;"",STEP!C2446,"")</f>
        <v/>
      </c>
      <c r="D2446" s="409" t="str">
        <f>IF(STEP!D2446&lt;&gt;"",STEP!D2446,"")</f>
        <v/>
      </c>
      <c r="E2446" s="410" t="str">
        <f>IF(STEP!E2446&lt;&gt;"",STEP!E2446,"")</f>
        <v/>
      </c>
      <c r="F2446" s="409" t="str">
        <f>IF(STEP!F2446&lt;&gt;"",STEP!F2446,"")</f>
        <v/>
      </c>
      <c r="G2446" s="508" t="str">
        <f>IF(STEP!C2446&lt;&gt;"",STEP!AD2446,"")</f>
        <v/>
      </c>
      <c r="H2446" s="407" t="str">
        <f>IF(AND(STEP!$G2446="",$J$8&lt;&gt;"ON"),"",IF(月報!AX2446&lt;&gt;"",月報!AX2446,IF(STEP!G2446&lt;&gt;"",STEP!G2446,"")))</f>
        <v/>
      </c>
      <c r="I2446" s="408" t="str">
        <f>IF(AND(STEP!$G2446="",$J$8&lt;&gt;"ON"),"",IF(月報!AZ2446&lt;&gt;"",月報!AZ2446,IF(STEP!H2446&lt;&gt;"",STEP!H2446,"")))</f>
        <v/>
      </c>
      <c r="J2446" s="408" t="str">
        <f>IF(AND(STEP!$G2446="",$J$8&lt;&gt;"ON"),"",IF(月報!BA2446&lt;&gt;"",月報!BA2446,IF(STEP!J2446&lt;&gt;"",STEP!J2446/24,"")))</f>
        <v/>
      </c>
      <c r="K2446" s="421" t="str">
        <f>IF(STEP!X2446&lt;&gt;"",STEP!X2446,"")</f>
        <v/>
      </c>
      <c r="L2446" s="421" t="str">
        <f>IF(STEP!Y2446&lt;&gt;"",STEP!Y2446,"")</f>
        <v/>
      </c>
      <c r="M2446" s="421" t="str">
        <f>IF(STEP!Z2446&lt;&gt;"",STEP!Z2446,"")</f>
        <v/>
      </c>
      <c r="N2446" s="422" t="str">
        <f>IF(STEP!R2446&lt;&gt;"",STEP!R2446,"")</f>
        <v/>
      </c>
      <c r="O2446" s="423" t="str">
        <f>IF(STEP!S2446&lt;&gt;"",STEP!S2446,"")</f>
        <v/>
      </c>
      <c r="P2446" s="316" t="str">
        <f t="shared" si="245"/>
        <v/>
      </c>
      <c r="Q2446" s="336"/>
      <c r="R2446" s="560" t="str">
        <f t="shared" si="246"/>
        <v/>
      </c>
    </row>
    <row r="2447" spans="2:18">
      <c r="B2447" s="517"/>
      <c r="C2447" s="623" t="str">
        <f>IF(STEP!C2447&lt;&gt;"",STEP!C2447,"")</f>
        <v/>
      </c>
      <c r="D2447" s="411" t="str">
        <f>IF(STEP!D2447&lt;&gt;"",STEP!D2447,"")</f>
        <v/>
      </c>
      <c r="E2447" s="412" t="str">
        <f>IF(STEP!E2447&lt;&gt;"",STEP!E2447,"")</f>
        <v/>
      </c>
      <c r="F2447" s="411" t="str">
        <f>IF(STEP!F2447&lt;&gt;"",STEP!F2447,"")</f>
        <v/>
      </c>
      <c r="G2447" s="413" t="str">
        <f>IF(STEP!C2447&lt;&gt;"",STEP!AD2447,"")</f>
        <v/>
      </c>
      <c r="H2447" s="413" t="str">
        <f>IF(AND(STEP!$G2447="",$J$8&lt;&gt;"ON"),"",IF(月報!AX2447&lt;&gt;"",月報!AX2447,IF(STEP!G2447&lt;&gt;"",STEP!G2447,"")))</f>
        <v/>
      </c>
      <c r="I2447" s="414" t="str">
        <f>IF(AND(STEP!$G2447="",$J$8&lt;&gt;"ON"),"",IF(月報!AZ2447&lt;&gt;"",月報!AZ2447,IF(STEP!H2447&lt;&gt;"",STEP!H2447,"")))</f>
        <v/>
      </c>
      <c r="J2447" s="414" t="str">
        <f>IF(AND(STEP!$G2447="",$J$8&lt;&gt;"ON"),"",IF(月報!BA2447&lt;&gt;"",月報!BA2447,IF(STEP!J2447&lt;&gt;"",STEP!J2447/24,"")))</f>
        <v/>
      </c>
      <c r="K2447" s="414" t="str">
        <f>IF(STEP!X2447&lt;&gt;"",STEP!X2447,"")</f>
        <v/>
      </c>
      <c r="L2447" s="414" t="str">
        <f>IF(STEP!Y2447&lt;&gt;"",STEP!Y2447,"")</f>
        <v/>
      </c>
      <c r="M2447" s="414" t="str">
        <f>IF(STEP!Z2447&lt;&gt;"",STEP!Z2447,"")</f>
        <v/>
      </c>
      <c r="N2447" s="424" t="str">
        <f>IF(STEP!R2447&lt;&gt;"",STEP!R2447,"")</f>
        <v/>
      </c>
      <c r="O2447" s="425" t="str">
        <f>IF(STEP!S2447&lt;&gt;"",STEP!S2447,"")</f>
        <v/>
      </c>
      <c r="P2447" s="317" t="str">
        <f t="shared" si="245"/>
        <v/>
      </c>
      <c r="Q2447" s="473"/>
      <c r="R2447" s="561" t="str">
        <f t="shared" si="246"/>
        <v/>
      </c>
    </row>
    <row r="2448" spans="2:18">
      <c r="B2448" s="517"/>
      <c r="C2448" s="624" t="str">
        <f>IF(STEP!C2448&lt;&gt;"",STEP!C2448,"")</f>
        <v/>
      </c>
      <c r="D2448" s="405" t="str">
        <f>IF(STEP!D2448&lt;&gt;"",STEP!D2448,"")</f>
        <v/>
      </c>
      <c r="E2448" s="406" t="str">
        <f>IF(STEP!E2448&lt;&gt;"",STEP!E2448,"")</f>
        <v/>
      </c>
      <c r="F2448" s="405" t="str">
        <f>IF(STEP!F2448&lt;&gt;"",STEP!F2448,"")</f>
        <v/>
      </c>
      <c r="G2448" s="407" t="str">
        <f>IF(STEP!C2448&lt;&gt;"",STEP!AD2448,"")</f>
        <v/>
      </c>
      <c r="H2448" s="407" t="str">
        <f>IF(AND(STEP!$G2448="",$J$8&lt;&gt;"ON"),"",IF(月報!AX2448&lt;&gt;"",月報!AX2448,IF(STEP!G2448&lt;&gt;"",STEP!G2448,"")))</f>
        <v/>
      </c>
      <c r="I2448" s="408" t="str">
        <f>IF(AND(STEP!$G2448="",$J$8&lt;&gt;"ON"),"",IF(月報!AZ2448&lt;&gt;"",月報!AZ2448,IF(STEP!H2448&lt;&gt;"",STEP!H2448,"")))</f>
        <v/>
      </c>
      <c r="J2448" s="408" t="str">
        <f>IF(AND(STEP!$G2448="",$J$8&lt;&gt;"ON"),"",IF(月報!BA2448&lt;&gt;"",月報!BA2448,IF(STEP!J2448&lt;&gt;"",STEP!J2448/24,"")))</f>
        <v/>
      </c>
      <c r="K2448" s="408" t="str">
        <f>IF(STEP!X2448&lt;&gt;"",STEP!X2448,"")</f>
        <v/>
      </c>
      <c r="L2448" s="408" t="str">
        <f>IF(STEP!Y2448&lt;&gt;"",STEP!Y2448,"")</f>
        <v/>
      </c>
      <c r="M2448" s="408" t="str">
        <f>IF(STEP!Z2448&lt;&gt;"",STEP!Z2448,"")</f>
        <v/>
      </c>
      <c r="N2448" s="419" t="str">
        <f>IF(STEP!R2448&lt;&gt;"",STEP!R2448,"")</f>
        <v/>
      </c>
      <c r="O2448" s="420" t="str">
        <f>IF(STEP!S2448&lt;&gt;"",STEP!S2448,"")</f>
        <v/>
      </c>
      <c r="P2448" s="315" t="str">
        <f t="shared" si="245"/>
        <v/>
      </c>
      <c r="Q2448" s="474">
        <f>SUM(P2448:P2454)</f>
        <v>0</v>
      </c>
      <c r="R2448" s="562" t="str">
        <f t="shared" si="246"/>
        <v/>
      </c>
    </row>
    <row r="2449" spans="2:18">
      <c r="B2449" s="517"/>
      <c r="C2449" s="622" t="str">
        <f>IF(STEP!C2449&lt;&gt;"",STEP!C2449,"")</f>
        <v/>
      </c>
      <c r="D2449" s="409" t="str">
        <f>IF(STEP!D2449&lt;&gt;"",STEP!D2449,"")</f>
        <v/>
      </c>
      <c r="E2449" s="410" t="str">
        <f>IF(STEP!E2449&lt;&gt;"",STEP!E2449,"")</f>
        <v/>
      </c>
      <c r="F2449" s="409" t="str">
        <f>IF(STEP!F2449&lt;&gt;"",STEP!F2449,"")</f>
        <v/>
      </c>
      <c r="G2449" s="508" t="str">
        <f>IF(STEP!C2449&lt;&gt;"",STEP!AD2449,"")</f>
        <v/>
      </c>
      <c r="H2449" s="407" t="str">
        <f>IF(AND(STEP!$G2449="",$J$8&lt;&gt;"ON"),"",IF(月報!AX2449&lt;&gt;"",月報!AX2449,IF(STEP!G2449&lt;&gt;"",STEP!G2449,"")))</f>
        <v/>
      </c>
      <c r="I2449" s="408" t="str">
        <f>IF(AND(STEP!$G2449="",$J$8&lt;&gt;"ON"),"",IF(月報!AZ2449&lt;&gt;"",月報!AZ2449,IF(STEP!H2449&lt;&gt;"",STEP!H2449,"")))</f>
        <v/>
      </c>
      <c r="J2449" s="408" t="str">
        <f>IF(AND(STEP!$G2449="",$J$8&lt;&gt;"ON"),"",IF(月報!BA2449&lt;&gt;"",月報!BA2449,IF(STEP!J2449&lt;&gt;"",STEP!J2449/24,"")))</f>
        <v/>
      </c>
      <c r="K2449" s="421" t="str">
        <f>IF(STEP!X2449&lt;&gt;"",STEP!X2449,"")</f>
        <v/>
      </c>
      <c r="L2449" s="421" t="str">
        <f>IF(STEP!Y2449&lt;&gt;"",STEP!Y2449,"")</f>
        <v/>
      </c>
      <c r="M2449" s="421" t="str">
        <f>IF(STEP!Z2449&lt;&gt;"",STEP!Z2449,"")</f>
        <v/>
      </c>
      <c r="N2449" s="422" t="str">
        <f>IF(STEP!R2449&lt;&gt;"",STEP!R2449,"")</f>
        <v/>
      </c>
      <c r="O2449" s="423" t="str">
        <f>IF(STEP!S2449&lt;&gt;"",STEP!S2449,"")</f>
        <v/>
      </c>
      <c r="P2449" s="316" t="str">
        <f t="shared" si="245"/>
        <v/>
      </c>
      <c r="Q2449" s="336"/>
      <c r="R2449" s="560" t="str">
        <f t="shared" si="246"/>
        <v/>
      </c>
    </row>
    <row r="2450" spans="2:18">
      <c r="B2450" s="517"/>
      <c r="C2450" s="622" t="str">
        <f>IF(STEP!C2450&lt;&gt;"",STEP!C2450,"")</f>
        <v/>
      </c>
      <c r="D2450" s="409" t="str">
        <f>IF(STEP!D2450&lt;&gt;"",STEP!D2450,"")</f>
        <v/>
      </c>
      <c r="E2450" s="410" t="str">
        <f>IF(STEP!E2450&lt;&gt;"",STEP!E2450,"")</f>
        <v/>
      </c>
      <c r="F2450" s="409" t="str">
        <f>IF(STEP!F2450&lt;&gt;"",STEP!F2450,"")</f>
        <v/>
      </c>
      <c r="G2450" s="508" t="str">
        <f>IF(STEP!C2450&lt;&gt;"",STEP!AD2450,"")</f>
        <v/>
      </c>
      <c r="H2450" s="407" t="str">
        <f>IF(AND(STEP!$G2450="",$J$8&lt;&gt;"ON"),"",IF(月報!AX2450&lt;&gt;"",月報!AX2450,IF(STEP!G2450&lt;&gt;"",STEP!G2450,"")))</f>
        <v/>
      </c>
      <c r="I2450" s="408" t="str">
        <f>IF(AND(STEP!$G2450="",$J$8&lt;&gt;"ON"),"",IF(月報!AZ2450&lt;&gt;"",月報!AZ2450,IF(STEP!H2450&lt;&gt;"",STEP!H2450,"")))</f>
        <v/>
      </c>
      <c r="J2450" s="408" t="str">
        <f>IF(AND(STEP!$G2450="",$J$8&lt;&gt;"ON"),"",IF(月報!BA2450&lt;&gt;"",月報!BA2450,IF(STEP!J2450&lt;&gt;"",STEP!J2450/24,"")))</f>
        <v/>
      </c>
      <c r="K2450" s="421" t="str">
        <f>IF(STEP!X2450&lt;&gt;"",STEP!X2450,"")</f>
        <v/>
      </c>
      <c r="L2450" s="421" t="str">
        <f>IF(STEP!Y2450&lt;&gt;"",STEP!Y2450,"")</f>
        <v/>
      </c>
      <c r="M2450" s="421" t="str">
        <f>IF(STEP!Z2450&lt;&gt;"",STEP!Z2450,"")</f>
        <v/>
      </c>
      <c r="N2450" s="422" t="str">
        <f>IF(STEP!R2450&lt;&gt;"",STEP!R2450,"")</f>
        <v/>
      </c>
      <c r="O2450" s="423" t="str">
        <f>IF(STEP!S2450&lt;&gt;"",STEP!S2450,"")</f>
        <v/>
      </c>
      <c r="P2450" s="316" t="str">
        <f t="shared" si="245"/>
        <v/>
      </c>
      <c r="Q2450" s="336"/>
      <c r="R2450" s="560" t="str">
        <f t="shared" si="246"/>
        <v/>
      </c>
    </row>
    <row r="2451" spans="2:18">
      <c r="B2451" s="517"/>
      <c r="C2451" s="622" t="str">
        <f>IF(STEP!C2451&lt;&gt;"",STEP!C2451,"")</f>
        <v/>
      </c>
      <c r="D2451" s="409" t="str">
        <f>IF(STEP!D2451&lt;&gt;"",STEP!D2451,"")</f>
        <v/>
      </c>
      <c r="E2451" s="410" t="str">
        <f>IF(STEP!E2451&lt;&gt;"",STEP!E2451,"")</f>
        <v/>
      </c>
      <c r="F2451" s="409" t="str">
        <f>IF(STEP!F2451&lt;&gt;"",STEP!F2451,"")</f>
        <v/>
      </c>
      <c r="G2451" s="508" t="str">
        <f>IF(STEP!C2451&lt;&gt;"",STEP!AD2451,"")</f>
        <v/>
      </c>
      <c r="H2451" s="407" t="str">
        <f>IF(AND(STEP!$G2451="",$J$8&lt;&gt;"ON"),"",IF(月報!AX2451&lt;&gt;"",月報!AX2451,IF(STEP!G2451&lt;&gt;"",STEP!G2451,"")))</f>
        <v/>
      </c>
      <c r="I2451" s="408" t="str">
        <f>IF(AND(STEP!$G2451="",$J$8&lt;&gt;"ON"),"",IF(月報!AZ2451&lt;&gt;"",月報!AZ2451,IF(STEP!H2451&lt;&gt;"",STEP!H2451,"")))</f>
        <v/>
      </c>
      <c r="J2451" s="408" t="str">
        <f>IF(AND(STEP!$G2451="",$J$8&lt;&gt;"ON"),"",IF(月報!BA2451&lt;&gt;"",月報!BA2451,IF(STEP!J2451&lt;&gt;"",STEP!J2451/24,"")))</f>
        <v/>
      </c>
      <c r="K2451" s="421" t="str">
        <f>IF(STEP!X2451&lt;&gt;"",STEP!X2451,"")</f>
        <v/>
      </c>
      <c r="L2451" s="421" t="str">
        <f>IF(STEP!Y2451&lt;&gt;"",STEP!Y2451,"")</f>
        <v/>
      </c>
      <c r="M2451" s="421" t="str">
        <f>IF(STEP!Z2451&lt;&gt;"",STEP!Z2451,"")</f>
        <v/>
      </c>
      <c r="N2451" s="422" t="str">
        <f>IF(STEP!R2451&lt;&gt;"",STEP!R2451,"")</f>
        <v/>
      </c>
      <c r="O2451" s="423" t="str">
        <f>IF(STEP!S2451&lt;&gt;"",STEP!S2451,"")</f>
        <v/>
      </c>
      <c r="P2451" s="316" t="str">
        <f t="shared" si="245"/>
        <v/>
      </c>
      <c r="Q2451" s="336"/>
      <c r="R2451" s="560" t="str">
        <f t="shared" si="246"/>
        <v/>
      </c>
    </row>
    <row r="2452" spans="2:18">
      <c r="B2452" s="517"/>
      <c r="C2452" s="622" t="str">
        <f>IF(STEP!C2452&lt;&gt;"",STEP!C2452,"")</f>
        <v/>
      </c>
      <c r="D2452" s="409" t="str">
        <f>IF(STEP!D2452&lt;&gt;"",STEP!D2452,"")</f>
        <v/>
      </c>
      <c r="E2452" s="410" t="str">
        <f>IF(STEP!E2452&lt;&gt;"",STEP!E2452,"")</f>
        <v/>
      </c>
      <c r="F2452" s="409" t="str">
        <f>IF(STEP!F2452&lt;&gt;"",STEP!F2452,"")</f>
        <v/>
      </c>
      <c r="G2452" s="508" t="str">
        <f>IF(STEP!C2452&lt;&gt;"",STEP!AD2452,"")</f>
        <v/>
      </c>
      <c r="H2452" s="407" t="str">
        <f>IF(AND(STEP!$G2452="",$J$8&lt;&gt;"ON"),"",IF(月報!AX2452&lt;&gt;"",月報!AX2452,IF(STEP!G2452&lt;&gt;"",STEP!G2452,"")))</f>
        <v/>
      </c>
      <c r="I2452" s="408" t="str">
        <f>IF(AND(STEP!$G2452="",$J$8&lt;&gt;"ON"),"",IF(月報!AZ2452&lt;&gt;"",月報!AZ2452,IF(STEP!H2452&lt;&gt;"",STEP!H2452,"")))</f>
        <v/>
      </c>
      <c r="J2452" s="408" t="str">
        <f>IF(AND(STEP!$G2452="",$J$8&lt;&gt;"ON"),"",IF(月報!BA2452&lt;&gt;"",月報!BA2452,IF(STEP!J2452&lt;&gt;"",STEP!J2452/24,"")))</f>
        <v/>
      </c>
      <c r="K2452" s="421" t="str">
        <f>IF(STEP!X2452&lt;&gt;"",STEP!X2452,"")</f>
        <v/>
      </c>
      <c r="L2452" s="421" t="str">
        <f>IF(STEP!Y2452&lt;&gt;"",STEP!Y2452,"")</f>
        <v/>
      </c>
      <c r="M2452" s="421" t="str">
        <f>IF(STEP!Z2452&lt;&gt;"",STEP!Z2452,"")</f>
        <v/>
      </c>
      <c r="N2452" s="422" t="str">
        <f>IF(STEP!R2452&lt;&gt;"",STEP!R2452,"")</f>
        <v/>
      </c>
      <c r="O2452" s="423" t="str">
        <f>IF(STEP!S2452&lt;&gt;"",STEP!S2452,"")</f>
        <v/>
      </c>
      <c r="P2452" s="316" t="str">
        <f t="shared" si="245"/>
        <v/>
      </c>
      <c r="Q2452" s="336"/>
      <c r="R2452" s="560" t="str">
        <f t="shared" si="246"/>
        <v/>
      </c>
    </row>
    <row r="2453" spans="2:18">
      <c r="B2453" s="517"/>
      <c r="C2453" s="622" t="str">
        <f>IF(STEP!C2453&lt;&gt;"",STEP!C2453,"")</f>
        <v/>
      </c>
      <c r="D2453" s="409" t="str">
        <f>IF(STEP!D2453&lt;&gt;"",STEP!D2453,"")</f>
        <v/>
      </c>
      <c r="E2453" s="410" t="str">
        <f>IF(STEP!E2453&lt;&gt;"",STEP!E2453,"")</f>
        <v/>
      </c>
      <c r="F2453" s="409" t="str">
        <f>IF(STEP!F2453&lt;&gt;"",STEP!F2453,"")</f>
        <v/>
      </c>
      <c r="G2453" s="508" t="str">
        <f>IF(STEP!C2453&lt;&gt;"",STEP!AD2453,"")</f>
        <v/>
      </c>
      <c r="H2453" s="407" t="str">
        <f>IF(AND(STEP!$G2453="",$J$8&lt;&gt;"ON"),"",IF(月報!AX2453&lt;&gt;"",月報!AX2453,IF(STEP!G2453&lt;&gt;"",STEP!G2453,"")))</f>
        <v/>
      </c>
      <c r="I2453" s="408" t="str">
        <f>IF(AND(STEP!$G2453="",$J$8&lt;&gt;"ON"),"",IF(月報!AZ2453&lt;&gt;"",月報!AZ2453,IF(STEP!H2453&lt;&gt;"",STEP!H2453,"")))</f>
        <v/>
      </c>
      <c r="J2453" s="408" t="str">
        <f>IF(AND(STEP!$G2453="",$J$8&lt;&gt;"ON"),"",IF(月報!BA2453&lt;&gt;"",月報!BA2453,IF(STEP!J2453&lt;&gt;"",STEP!J2453/24,"")))</f>
        <v/>
      </c>
      <c r="K2453" s="421" t="str">
        <f>IF(STEP!X2453&lt;&gt;"",STEP!X2453,"")</f>
        <v/>
      </c>
      <c r="L2453" s="421" t="str">
        <f>IF(STEP!Y2453&lt;&gt;"",STEP!Y2453,"")</f>
        <v/>
      </c>
      <c r="M2453" s="421" t="str">
        <f>IF(STEP!Z2453&lt;&gt;"",STEP!Z2453,"")</f>
        <v/>
      </c>
      <c r="N2453" s="422" t="str">
        <f>IF(STEP!R2453&lt;&gt;"",STEP!R2453,"")</f>
        <v/>
      </c>
      <c r="O2453" s="423" t="str">
        <f>IF(STEP!S2453&lt;&gt;"",STEP!S2453,"")</f>
        <v/>
      </c>
      <c r="P2453" s="316" t="str">
        <f t="shared" si="245"/>
        <v/>
      </c>
      <c r="Q2453" s="336"/>
      <c r="R2453" s="560" t="str">
        <f t="shared" si="246"/>
        <v/>
      </c>
    </row>
    <row r="2454" spans="2:18">
      <c r="B2454" s="517"/>
      <c r="C2454" s="623" t="str">
        <f>IF(STEP!C2454&lt;&gt;"",STEP!C2454,"")</f>
        <v/>
      </c>
      <c r="D2454" s="411" t="str">
        <f>IF(STEP!D2454&lt;&gt;"",STEP!D2454,"")</f>
        <v/>
      </c>
      <c r="E2454" s="412" t="str">
        <f>IF(STEP!E2454&lt;&gt;"",STEP!E2454,"")</f>
        <v/>
      </c>
      <c r="F2454" s="411" t="str">
        <f>IF(STEP!F2454&lt;&gt;"",STEP!F2454,"")</f>
        <v/>
      </c>
      <c r="G2454" s="413" t="str">
        <f>IF(STEP!C2454&lt;&gt;"",STEP!AD2454,"")</f>
        <v/>
      </c>
      <c r="H2454" s="413" t="str">
        <f>IF(AND(STEP!$G2454="",$J$8&lt;&gt;"ON"),"",IF(月報!AX2454&lt;&gt;"",月報!AX2454,IF(STEP!G2454&lt;&gt;"",STEP!G2454,"")))</f>
        <v/>
      </c>
      <c r="I2454" s="414" t="str">
        <f>IF(AND(STEP!$G2454="",$J$8&lt;&gt;"ON"),"",IF(月報!AZ2454&lt;&gt;"",月報!AZ2454,IF(STEP!H2454&lt;&gt;"",STEP!H2454,"")))</f>
        <v/>
      </c>
      <c r="J2454" s="414" t="str">
        <f>IF(AND(STEP!$G2454="",$J$8&lt;&gt;"ON"),"",IF(月報!BA2454&lt;&gt;"",月報!BA2454,IF(STEP!J2454&lt;&gt;"",STEP!J2454/24,"")))</f>
        <v/>
      </c>
      <c r="K2454" s="414" t="str">
        <f>IF(STEP!X2454&lt;&gt;"",STEP!X2454,"")</f>
        <v/>
      </c>
      <c r="L2454" s="414" t="str">
        <f>IF(STEP!Y2454&lt;&gt;"",STEP!Y2454,"")</f>
        <v/>
      </c>
      <c r="M2454" s="414" t="str">
        <f>IF(STEP!Z2454&lt;&gt;"",STEP!Z2454,"")</f>
        <v/>
      </c>
      <c r="N2454" s="424" t="str">
        <f>IF(STEP!R2454&lt;&gt;"",STEP!R2454,"")</f>
        <v/>
      </c>
      <c r="O2454" s="425" t="str">
        <f>IF(STEP!S2454&lt;&gt;"",STEP!S2454,"")</f>
        <v/>
      </c>
      <c r="P2454" s="317" t="str">
        <f t="shared" si="245"/>
        <v/>
      </c>
      <c r="Q2454" s="473"/>
      <c r="R2454" s="561" t="str">
        <f t="shared" si="246"/>
        <v/>
      </c>
    </row>
    <row r="2455" spans="2:18">
      <c r="B2455" s="517"/>
      <c r="C2455" s="624" t="str">
        <f>IF(STEP!C2455&lt;&gt;"",STEP!C2455,"")</f>
        <v/>
      </c>
      <c r="D2455" s="405" t="str">
        <f>IF(STEP!D2455&lt;&gt;"",STEP!D2455,"")</f>
        <v/>
      </c>
      <c r="E2455" s="406" t="str">
        <f>IF(STEP!E2455&lt;&gt;"",STEP!E2455,"")</f>
        <v/>
      </c>
      <c r="F2455" s="405" t="str">
        <f>IF(STEP!F2455&lt;&gt;"",STEP!F2455,"")</f>
        <v/>
      </c>
      <c r="G2455" s="407" t="str">
        <f>IF(STEP!C2455&lt;&gt;"",STEP!AD2455,"")</f>
        <v/>
      </c>
      <c r="H2455" s="407" t="str">
        <f>IF(AND(STEP!$G2455="",$J$8&lt;&gt;"ON"),"",IF(月報!AX2455&lt;&gt;"",月報!AX2455,IF(STEP!G2455&lt;&gt;"",STEP!G2455,"")))</f>
        <v/>
      </c>
      <c r="I2455" s="408" t="str">
        <f>IF(AND(STEP!$G2455="",$J$8&lt;&gt;"ON"),"",IF(月報!AZ2455&lt;&gt;"",月報!AZ2455,IF(STEP!H2455&lt;&gt;"",STEP!H2455,"")))</f>
        <v/>
      </c>
      <c r="J2455" s="408" t="str">
        <f>IF(AND(STEP!$G2455="",$J$8&lt;&gt;"ON"),"",IF(月報!BA2455&lt;&gt;"",月報!BA2455,IF(STEP!J2455&lt;&gt;"",STEP!J2455/24,"")))</f>
        <v/>
      </c>
      <c r="K2455" s="408" t="str">
        <f>IF(STEP!X2455&lt;&gt;"",STEP!X2455,"")</f>
        <v/>
      </c>
      <c r="L2455" s="408" t="str">
        <f>IF(STEP!Y2455&lt;&gt;"",STEP!Y2455,"")</f>
        <v/>
      </c>
      <c r="M2455" s="408" t="str">
        <f>IF(STEP!Z2455&lt;&gt;"",STEP!Z2455,"")</f>
        <v/>
      </c>
      <c r="N2455" s="419" t="str">
        <f>IF(STEP!R2455&lt;&gt;"",STEP!R2455,"")</f>
        <v/>
      </c>
      <c r="O2455" s="420" t="str">
        <f>IF(STEP!S2455&lt;&gt;"",STEP!S2455,"")</f>
        <v/>
      </c>
      <c r="P2455" s="315" t="str">
        <f t="shared" si="245"/>
        <v/>
      </c>
      <c r="Q2455" s="474">
        <f>SUM(P2455:P2461)</f>
        <v>0</v>
      </c>
      <c r="R2455" s="562" t="str">
        <f t="shared" si="246"/>
        <v/>
      </c>
    </row>
    <row r="2456" spans="2:18">
      <c r="B2456" s="517"/>
      <c r="C2456" s="622" t="str">
        <f>IF(STEP!C2456&lt;&gt;"",STEP!C2456,"")</f>
        <v/>
      </c>
      <c r="D2456" s="409" t="str">
        <f>IF(STEP!D2456&lt;&gt;"",STEP!D2456,"")</f>
        <v/>
      </c>
      <c r="E2456" s="410" t="str">
        <f>IF(STEP!E2456&lt;&gt;"",STEP!E2456,"")</f>
        <v/>
      </c>
      <c r="F2456" s="409" t="str">
        <f>IF(STEP!F2456&lt;&gt;"",STEP!F2456,"")</f>
        <v/>
      </c>
      <c r="G2456" s="508" t="str">
        <f>IF(STEP!C2456&lt;&gt;"",STEP!AD2456,"")</f>
        <v/>
      </c>
      <c r="H2456" s="407" t="str">
        <f>IF(AND(STEP!$G2456="",$J$8&lt;&gt;"ON"),"",IF(月報!AX2456&lt;&gt;"",月報!AX2456,IF(STEP!G2456&lt;&gt;"",STEP!G2456,"")))</f>
        <v/>
      </c>
      <c r="I2456" s="408" t="str">
        <f>IF(AND(STEP!$G2456="",$J$8&lt;&gt;"ON"),"",IF(月報!AZ2456&lt;&gt;"",月報!AZ2456,IF(STEP!H2456&lt;&gt;"",STEP!H2456,"")))</f>
        <v/>
      </c>
      <c r="J2456" s="408" t="str">
        <f>IF(AND(STEP!$G2456="",$J$8&lt;&gt;"ON"),"",IF(月報!BA2456&lt;&gt;"",月報!BA2456,IF(STEP!J2456&lt;&gt;"",STEP!J2456/24,"")))</f>
        <v/>
      </c>
      <c r="K2456" s="421" t="str">
        <f>IF(STEP!X2456&lt;&gt;"",STEP!X2456,"")</f>
        <v/>
      </c>
      <c r="L2456" s="421" t="str">
        <f>IF(STEP!Y2456&lt;&gt;"",STEP!Y2456,"")</f>
        <v/>
      </c>
      <c r="M2456" s="421" t="str">
        <f>IF(STEP!Z2456&lt;&gt;"",STEP!Z2456,"")</f>
        <v/>
      </c>
      <c r="N2456" s="422" t="str">
        <f>IF(STEP!R2456&lt;&gt;"",STEP!R2456,"")</f>
        <v/>
      </c>
      <c r="O2456" s="423" t="str">
        <f>IF(STEP!S2456&lt;&gt;"",STEP!S2456,"")</f>
        <v/>
      </c>
      <c r="P2456" s="316" t="str">
        <f t="shared" si="245"/>
        <v/>
      </c>
      <c r="Q2456" s="336"/>
      <c r="R2456" s="560" t="str">
        <f t="shared" si="246"/>
        <v/>
      </c>
    </row>
    <row r="2457" spans="2:18">
      <c r="B2457" s="517"/>
      <c r="C2457" s="622" t="str">
        <f>IF(STEP!C2457&lt;&gt;"",STEP!C2457,"")</f>
        <v/>
      </c>
      <c r="D2457" s="409" t="str">
        <f>IF(STEP!D2457&lt;&gt;"",STEP!D2457,"")</f>
        <v/>
      </c>
      <c r="E2457" s="410" t="str">
        <f>IF(STEP!E2457&lt;&gt;"",STEP!E2457,"")</f>
        <v/>
      </c>
      <c r="F2457" s="409" t="str">
        <f>IF(STEP!F2457&lt;&gt;"",STEP!F2457,"")</f>
        <v/>
      </c>
      <c r="G2457" s="508" t="str">
        <f>IF(STEP!C2457&lt;&gt;"",STEP!AD2457,"")</f>
        <v/>
      </c>
      <c r="H2457" s="407" t="str">
        <f>IF(AND(STEP!$G2457="",$J$8&lt;&gt;"ON"),"",IF(月報!AX2457&lt;&gt;"",月報!AX2457,IF(STEP!G2457&lt;&gt;"",STEP!G2457,"")))</f>
        <v/>
      </c>
      <c r="I2457" s="408" t="str">
        <f>IF(AND(STEP!$G2457="",$J$8&lt;&gt;"ON"),"",IF(月報!AZ2457&lt;&gt;"",月報!AZ2457,IF(STEP!H2457&lt;&gt;"",STEP!H2457,"")))</f>
        <v/>
      </c>
      <c r="J2457" s="408" t="str">
        <f>IF(AND(STEP!$G2457="",$J$8&lt;&gt;"ON"),"",IF(月報!BA2457&lt;&gt;"",月報!BA2457,IF(STEP!J2457&lt;&gt;"",STEP!J2457/24,"")))</f>
        <v/>
      </c>
      <c r="K2457" s="421" t="str">
        <f>IF(STEP!X2457&lt;&gt;"",STEP!X2457,"")</f>
        <v/>
      </c>
      <c r="L2457" s="421" t="str">
        <f>IF(STEP!Y2457&lt;&gt;"",STEP!Y2457,"")</f>
        <v/>
      </c>
      <c r="M2457" s="421" t="str">
        <f>IF(STEP!Z2457&lt;&gt;"",STEP!Z2457,"")</f>
        <v/>
      </c>
      <c r="N2457" s="422" t="str">
        <f>IF(STEP!R2457&lt;&gt;"",STEP!R2457,"")</f>
        <v/>
      </c>
      <c r="O2457" s="423" t="str">
        <f>IF(STEP!S2457&lt;&gt;"",STEP!S2457,"")</f>
        <v/>
      </c>
      <c r="P2457" s="316" t="str">
        <f t="shared" si="245"/>
        <v/>
      </c>
      <c r="Q2457" s="336"/>
      <c r="R2457" s="560" t="str">
        <f t="shared" si="246"/>
        <v/>
      </c>
    </row>
    <row r="2458" spans="2:18">
      <c r="B2458" s="517"/>
      <c r="C2458" s="622" t="str">
        <f>IF(STEP!C2458&lt;&gt;"",STEP!C2458,"")</f>
        <v/>
      </c>
      <c r="D2458" s="409" t="str">
        <f>IF(STEP!D2458&lt;&gt;"",STEP!D2458,"")</f>
        <v/>
      </c>
      <c r="E2458" s="410" t="str">
        <f>IF(STEP!E2458&lt;&gt;"",STEP!E2458,"")</f>
        <v/>
      </c>
      <c r="F2458" s="409" t="str">
        <f>IF(STEP!F2458&lt;&gt;"",STEP!F2458,"")</f>
        <v/>
      </c>
      <c r="G2458" s="508" t="str">
        <f>IF(STEP!C2458&lt;&gt;"",STEP!AD2458,"")</f>
        <v/>
      </c>
      <c r="H2458" s="407" t="str">
        <f>IF(AND(STEP!$G2458="",$J$8&lt;&gt;"ON"),"",IF(月報!AX2458&lt;&gt;"",月報!AX2458,IF(STEP!G2458&lt;&gt;"",STEP!G2458,"")))</f>
        <v/>
      </c>
      <c r="I2458" s="408" t="str">
        <f>IF(AND(STEP!$G2458="",$J$8&lt;&gt;"ON"),"",IF(月報!AZ2458&lt;&gt;"",月報!AZ2458,IF(STEP!H2458&lt;&gt;"",STEP!H2458,"")))</f>
        <v/>
      </c>
      <c r="J2458" s="408" t="str">
        <f>IF(AND(STEP!$G2458="",$J$8&lt;&gt;"ON"),"",IF(月報!BA2458&lt;&gt;"",月報!BA2458,IF(STEP!J2458&lt;&gt;"",STEP!J2458/24,"")))</f>
        <v/>
      </c>
      <c r="K2458" s="421" t="str">
        <f>IF(STEP!X2458&lt;&gt;"",STEP!X2458,"")</f>
        <v/>
      </c>
      <c r="L2458" s="421" t="str">
        <f>IF(STEP!Y2458&lt;&gt;"",STEP!Y2458,"")</f>
        <v/>
      </c>
      <c r="M2458" s="421" t="str">
        <f>IF(STEP!Z2458&lt;&gt;"",STEP!Z2458,"")</f>
        <v/>
      </c>
      <c r="N2458" s="422" t="str">
        <f>IF(STEP!R2458&lt;&gt;"",STEP!R2458,"")</f>
        <v/>
      </c>
      <c r="O2458" s="423" t="str">
        <f>IF(STEP!S2458&lt;&gt;"",STEP!S2458,"")</f>
        <v/>
      </c>
      <c r="P2458" s="316" t="str">
        <f t="shared" si="245"/>
        <v/>
      </c>
      <c r="Q2458" s="336"/>
      <c r="R2458" s="560" t="str">
        <f t="shared" si="246"/>
        <v/>
      </c>
    </row>
    <row r="2459" spans="2:18">
      <c r="B2459" s="517"/>
      <c r="C2459" s="622" t="str">
        <f>IF(STEP!C2459&lt;&gt;"",STEP!C2459,"")</f>
        <v/>
      </c>
      <c r="D2459" s="409" t="str">
        <f>IF(STEP!D2459&lt;&gt;"",STEP!D2459,"")</f>
        <v/>
      </c>
      <c r="E2459" s="410" t="str">
        <f>IF(STEP!E2459&lt;&gt;"",STEP!E2459,"")</f>
        <v/>
      </c>
      <c r="F2459" s="409" t="str">
        <f>IF(STEP!F2459&lt;&gt;"",STEP!F2459,"")</f>
        <v/>
      </c>
      <c r="G2459" s="508" t="str">
        <f>IF(STEP!C2459&lt;&gt;"",STEP!AD2459,"")</f>
        <v/>
      </c>
      <c r="H2459" s="407" t="str">
        <f>IF(AND(STEP!$G2459="",$J$8&lt;&gt;"ON"),"",IF(月報!AX2459&lt;&gt;"",月報!AX2459,IF(STEP!G2459&lt;&gt;"",STEP!G2459,"")))</f>
        <v/>
      </c>
      <c r="I2459" s="408" t="str">
        <f>IF(AND(STEP!$G2459="",$J$8&lt;&gt;"ON"),"",IF(月報!AZ2459&lt;&gt;"",月報!AZ2459,IF(STEP!H2459&lt;&gt;"",STEP!H2459,"")))</f>
        <v/>
      </c>
      <c r="J2459" s="408" t="str">
        <f>IF(AND(STEP!$G2459="",$J$8&lt;&gt;"ON"),"",IF(月報!BA2459&lt;&gt;"",月報!BA2459,IF(STEP!J2459&lt;&gt;"",STEP!J2459/24,"")))</f>
        <v/>
      </c>
      <c r="K2459" s="421" t="str">
        <f>IF(STEP!X2459&lt;&gt;"",STEP!X2459,"")</f>
        <v/>
      </c>
      <c r="L2459" s="421" t="str">
        <f>IF(STEP!Y2459&lt;&gt;"",STEP!Y2459,"")</f>
        <v/>
      </c>
      <c r="M2459" s="421" t="str">
        <f>IF(STEP!Z2459&lt;&gt;"",STEP!Z2459,"")</f>
        <v/>
      </c>
      <c r="N2459" s="422" t="str">
        <f>IF(STEP!R2459&lt;&gt;"",STEP!R2459,"")</f>
        <v/>
      </c>
      <c r="O2459" s="423" t="str">
        <f>IF(STEP!S2459&lt;&gt;"",STEP!S2459,"")</f>
        <v/>
      </c>
      <c r="P2459" s="316" t="str">
        <f t="shared" si="245"/>
        <v/>
      </c>
      <c r="Q2459" s="336"/>
      <c r="R2459" s="560" t="str">
        <f t="shared" si="246"/>
        <v/>
      </c>
    </row>
    <row r="2460" spans="2:18">
      <c r="B2460" s="517"/>
      <c r="C2460" s="622" t="str">
        <f>IF(STEP!C2460&lt;&gt;"",STEP!C2460,"")</f>
        <v/>
      </c>
      <c r="D2460" s="409" t="str">
        <f>IF(STEP!D2460&lt;&gt;"",STEP!D2460,"")</f>
        <v/>
      </c>
      <c r="E2460" s="410" t="str">
        <f>IF(STEP!E2460&lt;&gt;"",STEP!E2460,"")</f>
        <v/>
      </c>
      <c r="F2460" s="409" t="str">
        <f>IF(STEP!F2460&lt;&gt;"",STEP!F2460,"")</f>
        <v/>
      </c>
      <c r="G2460" s="508" t="str">
        <f>IF(STEP!C2460&lt;&gt;"",STEP!AD2460,"")</f>
        <v/>
      </c>
      <c r="H2460" s="407" t="str">
        <f>IF(AND(STEP!$G2460="",$J$8&lt;&gt;"ON"),"",IF(月報!AX2460&lt;&gt;"",月報!AX2460,IF(STEP!G2460&lt;&gt;"",STEP!G2460,"")))</f>
        <v/>
      </c>
      <c r="I2460" s="408" t="str">
        <f>IF(AND(STEP!$G2460="",$J$8&lt;&gt;"ON"),"",IF(月報!AZ2460&lt;&gt;"",月報!AZ2460,IF(STEP!H2460&lt;&gt;"",STEP!H2460,"")))</f>
        <v/>
      </c>
      <c r="J2460" s="408" t="str">
        <f>IF(AND(STEP!$G2460="",$J$8&lt;&gt;"ON"),"",IF(月報!BA2460&lt;&gt;"",月報!BA2460,IF(STEP!J2460&lt;&gt;"",STEP!J2460/24,"")))</f>
        <v/>
      </c>
      <c r="K2460" s="421" t="str">
        <f>IF(STEP!X2460&lt;&gt;"",STEP!X2460,"")</f>
        <v/>
      </c>
      <c r="L2460" s="421" t="str">
        <f>IF(STEP!Y2460&lt;&gt;"",STEP!Y2460,"")</f>
        <v/>
      </c>
      <c r="M2460" s="421" t="str">
        <f>IF(STEP!Z2460&lt;&gt;"",STEP!Z2460,"")</f>
        <v/>
      </c>
      <c r="N2460" s="422" t="str">
        <f>IF(STEP!R2460&lt;&gt;"",STEP!R2460,"")</f>
        <v/>
      </c>
      <c r="O2460" s="423" t="str">
        <f>IF(STEP!S2460&lt;&gt;"",STEP!S2460,"")</f>
        <v/>
      </c>
      <c r="P2460" s="316" t="str">
        <f t="shared" si="245"/>
        <v/>
      </c>
      <c r="Q2460" s="336"/>
      <c r="R2460" s="560" t="str">
        <f t="shared" si="246"/>
        <v/>
      </c>
    </row>
    <row r="2461" spans="2:18">
      <c r="B2461" s="517"/>
      <c r="C2461" s="623" t="str">
        <f>IF(STEP!C2461&lt;&gt;"",STEP!C2461,"")</f>
        <v/>
      </c>
      <c r="D2461" s="411" t="str">
        <f>IF(STEP!D2461&lt;&gt;"",STEP!D2461,"")</f>
        <v/>
      </c>
      <c r="E2461" s="412" t="str">
        <f>IF(STEP!E2461&lt;&gt;"",STEP!E2461,"")</f>
        <v/>
      </c>
      <c r="F2461" s="411" t="str">
        <f>IF(STEP!F2461&lt;&gt;"",STEP!F2461,"")</f>
        <v/>
      </c>
      <c r="G2461" s="413" t="str">
        <f>IF(STEP!C2461&lt;&gt;"",STEP!AD2461,"")</f>
        <v/>
      </c>
      <c r="H2461" s="413" t="str">
        <f>IF(AND(STEP!$G2461="",$J$8&lt;&gt;"ON"),"",IF(月報!AX2461&lt;&gt;"",月報!AX2461,IF(STEP!G2461&lt;&gt;"",STEP!G2461,"")))</f>
        <v/>
      </c>
      <c r="I2461" s="414" t="str">
        <f>IF(AND(STEP!$G2461="",$J$8&lt;&gt;"ON"),"",IF(月報!AZ2461&lt;&gt;"",月報!AZ2461,IF(STEP!H2461&lt;&gt;"",STEP!H2461,"")))</f>
        <v/>
      </c>
      <c r="J2461" s="414" t="str">
        <f>IF(AND(STEP!$G2461="",$J$8&lt;&gt;"ON"),"",IF(月報!BA2461&lt;&gt;"",月報!BA2461,IF(STEP!J2461&lt;&gt;"",STEP!J2461/24,"")))</f>
        <v/>
      </c>
      <c r="K2461" s="414" t="str">
        <f>IF(STEP!X2461&lt;&gt;"",STEP!X2461,"")</f>
        <v/>
      </c>
      <c r="L2461" s="414" t="str">
        <f>IF(STEP!Y2461&lt;&gt;"",STEP!Y2461,"")</f>
        <v/>
      </c>
      <c r="M2461" s="414" t="str">
        <f>IF(STEP!Z2461&lt;&gt;"",STEP!Z2461,"")</f>
        <v/>
      </c>
      <c r="N2461" s="424" t="str">
        <f>IF(STEP!R2461&lt;&gt;"",STEP!R2461,"")</f>
        <v/>
      </c>
      <c r="O2461" s="425" t="str">
        <f>IF(STEP!S2461&lt;&gt;"",STEP!S2461,"")</f>
        <v/>
      </c>
      <c r="P2461" s="317" t="str">
        <f t="shared" si="245"/>
        <v/>
      </c>
      <c r="Q2461" s="473"/>
      <c r="R2461" s="561" t="str">
        <f t="shared" si="246"/>
        <v/>
      </c>
    </row>
    <row r="2462" spans="2:18">
      <c r="B2462" s="517"/>
      <c r="C2462" s="624" t="str">
        <f>IF(STEP!C2462&lt;&gt;"",STEP!C2462,"")</f>
        <v/>
      </c>
      <c r="D2462" s="405" t="str">
        <f>IF(STEP!D2462&lt;&gt;"",STEP!D2462,"")</f>
        <v/>
      </c>
      <c r="E2462" s="406" t="str">
        <f>IF(STEP!E2462&lt;&gt;"",STEP!E2462,"")</f>
        <v/>
      </c>
      <c r="F2462" s="405" t="str">
        <f>IF(STEP!F2462&lt;&gt;"",STEP!F2462,"")</f>
        <v/>
      </c>
      <c r="G2462" s="407" t="str">
        <f>IF(STEP!C2462&lt;&gt;"",STEP!AD2462,"")</f>
        <v/>
      </c>
      <c r="H2462" s="407" t="str">
        <f>IF(AND(STEP!$G2462="",$J$8&lt;&gt;"ON"),"",IF(月報!AX2462&lt;&gt;"",月報!AX2462,IF(STEP!G2462&lt;&gt;"",STEP!G2462,"")))</f>
        <v/>
      </c>
      <c r="I2462" s="408" t="str">
        <f>IF(AND(STEP!$G2462="",$J$8&lt;&gt;"ON"),"",IF(月報!AZ2462&lt;&gt;"",月報!AZ2462,IF(STEP!H2462&lt;&gt;"",STEP!H2462,"")))</f>
        <v/>
      </c>
      <c r="J2462" s="408" t="str">
        <f>IF(AND(STEP!$G2462="",$J$8&lt;&gt;"ON"),"",IF(月報!BA2462&lt;&gt;"",月報!BA2462,IF(STEP!J2462&lt;&gt;"",STEP!J2462/24,"")))</f>
        <v/>
      </c>
      <c r="K2462" s="408" t="str">
        <f>IF(STEP!X2462&lt;&gt;"",STEP!X2462,"")</f>
        <v/>
      </c>
      <c r="L2462" s="408" t="str">
        <f>IF(STEP!Y2462&lt;&gt;"",STEP!Y2462,"")</f>
        <v/>
      </c>
      <c r="M2462" s="408" t="str">
        <f>IF(STEP!Z2462&lt;&gt;"",STEP!Z2462,"")</f>
        <v/>
      </c>
      <c r="N2462" s="419" t="str">
        <f>IF(STEP!R2462&lt;&gt;"",STEP!R2462,"")</f>
        <v/>
      </c>
      <c r="O2462" s="420" t="str">
        <f>IF(STEP!S2462&lt;&gt;"",STEP!S2462,"")</f>
        <v/>
      </c>
      <c r="P2462" s="315" t="str">
        <f t="shared" si="245"/>
        <v/>
      </c>
      <c r="Q2462" s="474">
        <f>SUM(P2462:P2468)</f>
        <v>0</v>
      </c>
      <c r="R2462" s="562" t="str">
        <f t="shared" si="246"/>
        <v/>
      </c>
    </row>
    <row r="2463" spans="2:18">
      <c r="B2463" s="517"/>
      <c r="C2463" s="622" t="str">
        <f>IF(STEP!C2463&lt;&gt;"",STEP!C2463,"")</f>
        <v/>
      </c>
      <c r="D2463" s="409" t="str">
        <f>IF(STEP!D2463&lt;&gt;"",STEP!D2463,"")</f>
        <v/>
      </c>
      <c r="E2463" s="410" t="str">
        <f>IF(STEP!E2463&lt;&gt;"",STEP!E2463,"")</f>
        <v/>
      </c>
      <c r="F2463" s="409" t="str">
        <f>IF(STEP!F2463&lt;&gt;"",STEP!F2463,"")</f>
        <v/>
      </c>
      <c r="G2463" s="508" t="str">
        <f>IF(STEP!C2463&lt;&gt;"",STEP!AD2463,"")</f>
        <v/>
      </c>
      <c r="H2463" s="407" t="str">
        <f>IF(AND(STEP!$G2463="",$J$8&lt;&gt;"ON"),"",IF(月報!AX2463&lt;&gt;"",月報!AX2463,IF(STEP!G2463&lt;&gt;"",STEP!G2463,"")))</f>
        <v/>
      </c>
      <c r="I2463" s="408" t="str">
        <f>IF(AND(STEP!$G2463="",$J$8&lt;&gt;"ON"),"",IF(月報!AZ2463&lt;&gt;"",月報!AZ2463,IF(STEP!H2463&lt;&gt;"",STEP!H2463,"")))</f>
        <v/>
      </c>
      <c r="J2463" s="408" t="str">
        <f>IF(AND(STEP!$G2463="",$J$8&lt;&gt;"ON"),"",IF(月報!BA2463&lt;&gt;"",月報!BA2463,IF(STEP!J2463&lt;&gt;"",STEP!J2463/24,"")))</f>
        <v/>
      </c>
      <c r="K2463" s="421" t="str">
        <f>IF(STEP!X2463&lt;&gt;"",STEP!X2463,"")</f>
        <v/>
      </c>
      <c r="L2463" s="421" t="str">
        <f>IF(STEP!Y2463&lt;&gt;"",STEP!Y2463,"")</f>
        <v/>
      </c>
      <c r="M2463" s="421" t="str">
        <f>IF(STEP!Z2463&lt;&gt;"",STEP!Z2463,"")</f>
        <v/>
      </c>
      <c r="N2463" s="422" t="str">
        <f>IF(STEP!R2463&lt;&gt;"",STEP!R2463,"")</f>
        <v/>
      </c>
      <c r="O2463" s="423" t="str">
        <f>IF(STEP!S2463&lt;&gt;"",STEP!S2463,"")</f>
        <v/>
      </c>
      <c r="P2463" s="316" t="str">
        <f t="shared" si="245"/>
        <v/>
      </c>
      <c r="Q2463" s="336"/>
      <c r="R2463" s="560" t="str">
        <f t="shared" si="246"/>
        <v/>
      </c>
    </row>
    <row r="2464" spans="2:18">
      <c r="B2464" s="517"/>
      <c r="C2464" s="622" t="str">
        <f>IF(STEP!C2464&lt;&gt;"",STEP!C2464,"")</f>
        <v/>
      </c>
      <c r="D2464" s="409" t="str">
        <f>IF(STEP!D2464&lt;&gt;"",STEP!D2464,"")</f>
        <v/>
      </c>
      <c r="E2464" s="410" t="str">
        <f>IF(STEP!E2464&lt;&gt;"",STEP!E2464,"")</f>
        <v/>
      </c>
      <c r="F2464" s="409" t="str">
        <f>IF(STEP!F2464&lt;&gt;"",STEP!F2464,"")</f>
        <v/>
      </c>
      <c r="G2464" s="508" t="str">
        <f>IF(STEP!C2464&lt;&gt;"",STEP!AD2464,"")</f>
        <v/>
      </c>
      <c r="H2464" s="407" t="str">
        <f>IF(AND(STEP!$G2464="",$J$8&lt;&gt;"ON"),"",IF(月報!AX2464&lt;&gt;"",月報!AX2464,IF(STEP!G2464&lt;&gt;"",STEP!G2464,"")))</f>
        <v/>
      </c>
      <c r="I2464" s="408" t="str">
        <f>IF(AND(STEP!$G2464="",$J$8&lt;&gt;"ON"),"",IF(月報!AZ2464&lt;&gt;"",月報!AZ2464,IF(STEP!H2464&lt;&gt;"",STEP!H2464,"")))</f>
        <v/>
      </c>
      <c r="J2464" s="408" t="str">
        <f>IF(AND(STEP!$G2464="",$J$8&lt;&gt;"ON"),"",IF(月報!BA2464&lt;&gt;"",月報!BA2464,IF(STEP!J2464&lt;&gt;"",STEP!J2464/24,"")))</f>
        <v/>
      </c>
      <c r="K2464" s="421" t="str">
        <f>IF(STEP!X2464&lt;&gt;"",STEP!X2464,"")</f>
        <v/>
      </c>
      <c r="L2464" s="421" t="str">
        <f>IF(STEP!Y2464&lt;&gt;"",STEP!Y2464,"")</f>
        <v/>
      </c>
      <c r="M2464" s="421" t="str">
        <f>IF(STEP!Z2464&lt;&gt;"",STEP!Z2464,"")</f>
        <v/>
      </c>
      <c r="N2464" s="422" t="str">
        <f>IF(STEP!R2464&lt;&gt;"",STEP!R2464,"")</f>
        <v/>
      </c>
      <c r="O2464" s="423" t="str">
        <f>IF(STEP!S2464&lt;&gt;"",STEP!S2464,"")</f>
        <v/>
      </c>
      <c r="P2464" s="316" t="str">
        <f t="shared" si="245"/>
        <v/>
      </c>
      <c r="Q2464" s="336"/>
      <c r="R2464" s="560" t="str">
        <f t="shared" si="246"/>
        <v/>
      </c>
    </row>
    <row r="2465" spans="2:18">
      <c r="B2465" s="517"/>
      <c r="C2465" s="622" t="str">
        <f>IF(STEP!C2465&lt;&gt;"",STEP!C2465,"")</f>
        <v/>
      </c>
      <c r="D2465" s="409" t="str">
        <f>IF(STEP!D2465&lt;&gt;"",STEP!D2465,"")</f>
        <v/>
      </c>
      <c r="E2465" s="410" t="str">
        <f>IF(STEP!E2465&lt;&gt;"",STEP!E2465,"")</f>
        <v/>
      </c>
      <c r="F2465" s="409" t="str">
        <f>IF(STEP!F2465&lt;&gt;"",STEP!F2465,"")</f>
        <v/>
      </c>
      <c r="G2465" s="508" t="str">
        <f>IF(STEP!C2465&lt;&gt;"",STEP!AD2465,"")</f>
        <v/>
      </c>
      <c r="H2465" s="407" t="str">
        <f>IF(AND(STEP!$G2465="",$J$8&lt;&gt;"ON"),"",IF(月報!AX2465&lt;&gt;"",月報!AX2465,IF(STEP!G2465&lt;&gt;"",STEP!G2465,"")))</f>
        <v/>
      </c>
      <c r="I2465" s="408" t="str">
        <f>IF(AND(STEP!$G2465="",$J$8&lt;&gt;"ON"),"",IF(月報!AZ2465&lt;&gt;"",月報!AZ2465,IF(STEP!H2465&lt;&gt;"",STEP!H2465,"")))</f>
        <v/>
      </c>
      <c r="J2465" s="408" t="str">
        <f>IF(AND(STEP!$G2465="",$J$8&lt;&gt;"ON"),"",IF(月報!BA2465&lt;&gt;"",月報!BA2465,IF(STEP!J2465&lt;&gt;"",STEP!J2465/24,"")))</f>
        <v/>
      </c>
      <c r="K2465" s="421" t="str">
        <f>IF(STEP!X2465&lt;&gt;"",STEP!X2465,"")</f>
        <v/>
      </c>
      <c r="L2465" s="421" t="str">
        <f>IF(STEP!Y2465&lt;&gt;"",STEP!Y2465,"")</f>
        <v/>
      </c>
      <c r="M2465" s="421" t="str">
        <f>IF(STEP!Z2465&lt;&gt;"",STEP!Z2465,"")</f>
        <v/>
      </c>
      <c r="N2465" s="422" t="str">
        <f>IF(STEP!R2465&lt;&gt;"",STEP!R2465,"")</f>
        <v/>
      </c>
      <c r="O2465" s="423" t="str">
        <f>IF(STEP!S2465&lt;&gt;"",STEP!S2465,"")</f>
        <v/>
      </c>
      <c r="P2465" s="316" t="str">
        <f t="shared" si="245"/>
        <v/>
      </c>
      <c r="Q2465" s="336"/>
      <c r="R2465" s="560" t="str">
        <f t="shared" si="246"/>
        <v/>
      </c>
    </row>
    <row r="2466" spans="2:18">
      <c r="B2466" s="517"/>
      <c r="C2466" s="622" t="str">
        <f>IF(STEP!C2466&lt;&gt;"",STEP!C2466,"")</f>
        <v/>
      </c>
      <c r="D2466" s="409" t="str">
        <f>IF(STEP!D2466&lt;&gt;"",STEP!D2466,"")</f>
        <v/>
      </c>
      <c r="E2466" s="410" t="str">
        <f>IF(STEP!E2466&lt;&gt;"",STEP!E2466,"")</f>
        <v/>
      </c>
      <c r="F2466" s="409" t="str">
        <f>IF(STEP!F2466&lt;&gt;"",STEP!F2466,"")</f>
        <v/>
      </c>
      <c r="G2466" s="508" t="str">
        <f>IF(STEP!C2466&lt;&gt;"",STEP!AD2466,"")</f>
        <v/>
      </c>
      <c r="H2466" s="407" t="str">
        <f>IF(AND(STEP!$G2466="",$J$8&lt;&gt;"ON"),"",IF(月報!AX2466&lt;&gt;"",月報!AX2466,IF(STEP!G2466&lt;&gt;"",STEP!G2466,"")))</f>
        <v/>
      </c>
      <c r="I2466" s="408" t="str">
        <f>IF(AND(STEP!$G2466="",$J$8&lt;&gt;"ON"),"",IF(月報!AZ2466&lt;&gt;"",月報!AZ2466,IF(STEP!H2466&lt;&gt;"",STEP!H2466,"")))</f>
        <v/>
      </c>
      <c r="J2466" s="408" t="str">
        <f>IF(AND(STEP!$G2466="",$J$8&lt;&gt;"ON"),"",IF(月報!BA2466&lt;&gt;"",月報!BA2466,IF(STEP!J2466&lt;&gt;"",STEP!J2466/24,"")))</f>
        <v/>
      </c>
      <c r="K2466" s="421" t="str">
        <f>IF(STEP!X2466&lt;&gt;"",STEP!X2466,"")</f>
        <v/>
      </c>
      <c r="L2466" s="421" t="str">
        <f>IF(STEP!Y2466&lt;&gt;"",STEP!Y2466,"")</f>
        <v/>
      </c>
      <c r="M2466" s="421" t="str">
        <f>IF(STEP!Z2466&lt;&gt;"",STEP!Z2466,"")</f>
        <v/>
      </c>
      <c r="N2466" s="422" t="str">
        <f>IF(STEP!R2466&lt;&gt;"",STEP!R2466,"")</f>
        <v/>
      </c>
      <c r="O2466" s="423" t="str">
        <f>IF(STEP!S2466&lt;&gt;"",STEP!S2466,"")</f>
        <v/>
      </c>
      <c r="P2466" s="316" t="str">
        <f t="shared" si="245"/>
        <v/>
      </c>
      <c r="Q2466" s="336"/>
      <c r="R2466" s="560" t="str">
        <f t="shared" si="246"/>
        <v/>
      </c>
    </row>
    <row r="2467" spans="2:18">
      <c r="B2467" s="517"/>
      <c r="C2467" s="622" t="str">
        <f>IF(STEP!C2467&lt;&gt;"",STEP!C2467,"")</f>
        <v/>
      </c>
      <c r="D2467" s="409" t="str">
        <f>IF(STEP!D2467&lt;&gt;"",STEP!D2467,"")</f>
        <v/>
      </c>
      <c r="E2467" s="410" t="str">
        <f>IF(STEP!E2467&lt;&gt;"",STEP!E2467,"")</f>
        <v/>
      </c>
      <c r="F2467" s="409" t="str">
        <f>IF(STEP!F2467&lt;&gt;"",STEP!F2467,"")</f>
        <v/>
      </c>
      <c r="G2467" s="508" t="str">
        <f>IF(STEP!C2467&lt;&gt;"",STEP!AD2467,"")</f>
        <v/>
      </c>
      <c r="H2467" s="407" t="str">
        <f>IF(AND(STEP!$G2467="",$J$8&lt;&gt;"ON"),"",IF(月報!AX2467&lt;&gt;"",月報!AX2467,IF(STEP!G2467&lt;&gt;"",STEP!G2467,"")))</f>
        <v/>
      </c>
      <c r="I2467" s="408" t="str">
        <f>IF(AND(STEP!$G2467="",$J$8&lt;&gt;"ON"),"",IF(月報!AZ2467&lt;&gt;"",月報!AZ2467,IF(STEP!H2467&lt;&gt;"",STEP!H2467,"")))</f>
        <v/>
      </c>
      <c r="J2467" s="408" t="str">
        <f>IF(AND(STEP!$G2467="",$J$8&lt;&gt;"ON"),"",IF(月報!BA2467&lt;&gt;"",月報!BA2467,IF(STEP!J2467&lt;&gt;"",STEP!J2467/24,"")))</f>
        <v/>
      </c>
      <c r="K2467" s="421" t="str">
        <f>IF(STEP!X2467&lt;&gt;"",STEP!X2467,"")</f>
        <v/>
      </c>
      <c r="L2467" s="421" t="str">
        <f>IF(STEP!Y2467&lt;&gt;"",STEP!Y2467,"")</f>
        <v/>
      </c>
      <c r="M2467" s="421" t="str">
        <f>IF(STEP!Z2467&lt;&gt;"",STEP!Z2467,"")</f>
        <v/>
      </c>
      <c r="N2467" s="422" t="str">
        <f>IF(STEP!R2467&lt;&gt;"",STEP!R2467,"")</f>
        <v/>
      </c>
      <c r="O2467" s="423" t="str">
        <f>IF(STEP!S2467&lt;&gt;"",STEP!S2467,"")</f>
        <v/>
      </c>
      <c r="P2467" s="316" t="str">
        <f t="shared" si="245"/>
        <v/>
      </c>
      <c r="Q2467" s="336"/>
      <c r="R2467" s="560" t="str">
        <f t="shared" si="246"/>
        <v/>
      </c>
    </row>
    <row r="2468" spans="2:18">
      <c r="B2468" s="517"/>
      <c r="C2468" s="623" t="str">
        <f>IF(STEP!C2468&lt;&gt;"",STEP!C2468,"")</f>
        <v/>
      </c>
      <c r="D2468" s="411" t="str">
        <f>IF(STEP!D2468&lt;&gt;"",STEP!D2468,"")</f>
        <v/>
      </c>
      <c r="E2468" s="412" t="str">
        <f>IF(STEP!E2468&lt;&gt;"",STEP!E2468,"")</f>
        <v/>
      </c>
      <c r="F2468" s="411" t="str">
        <f>IF(STEP!F2468&lt;&gt;"",STEP!F2468,"")</f>
        <v/>
      </c>
      <c r="G2468" s="413" t="str">
        <f>IF(STEP!C2468&lt;&gt;"",STEP!AD2468,"")</f>
        <v/>
      </c>
      <c r="H2468" s="413" t="str">
        <f>IF(AND(STEP!$G2468="",$J$8&lt;&gt;"ON"),"",IF(月報!AX2468&lt;&gt;"",月報!AX2468,IF(STEP!G2468&lt;&gt;"",STEP!G2468,"")))</f>
        <v/>
      </c>
      <c r="I2468" s="414" t="str">
        <f>IF(AND(STEP!$G2468="",$J$8&lt;&gt;"ON"),"",IF(月報!AZ2468&lt;&gt;"",月報!AZ2468,IF(STEP!H2468&lt;&gt;"",STEP!H2468,"")))</f>
        <v/>
      </c>
      <c r="J2468" s="414" t="str">
        <f>IF(AND(STEP!$G2468="",$J$8&lt;&gt;"ON"),"",IF(月報!BA2468&lt;&gt;"",月報!BA2468,IF(STEP!J2468&lt;&gt;"",STEP!J2468/24,"")))</f>
        <v/>
      </c>
      <c r="K2468" s="414" t="str">
        <f>IF(STEP!X2468&lt;&gt;"",STEP!X2468,"")</f>
        <v/>
      </c>
      <c r="L2468" s="414" t="str">
        <f>IF(STEP!Y2468&lt;&gt;"",STEP!Y2468,"")</f>
        <v/>
      </c>
      <c r="M2468" s="414" t="str">
        <f>IF(STEP!Z2468&lt;&gt;"",STEP!Z2468,"")</f>
        <v/>
      </c>
      <c r="N2468" s="424" t="str">
        <f>IF(STEP!R2468&lt;&gt;"",STEP!R2468,"")</f>
        <v/>
      </c>
      <c r="O2468" s="425" t="str">
        <f>IF(STEP!S2468&lt;&gt;"",STEP!S2468,"")</f>
        <v/>
      </c>
      <c r="P2468" s="317" t="str">
        <f t="shared" si="245"/>
        <v/>
      </c>
      <c r="Q2468" s="473"/>
      <c r="R2468" s="561" t="str">
        <f t="shared" si="246"/>
        <v/>
      </c>
    </row>
    <row r="2469" spans="2:18">
      <c r="B2469" s="517"/>
      <c r="C2469" s="624" t="str">
        <f>IF(STEP!C2469&lt;&gt;"",STEP!C2469,"")</f>
        <v/>
      </c>
      <c r="D2469" s="405" t="str">
        <f>IF(STEP!D2469&lt;&gt;"",STEP!D2469,"")</f>
        <v/>
      </c>
      <c r="E2469" s="406" t="str">
        <f>IF(STEP!E2469&lt;&gt;"",STEP!E2469,"")</f>
        <v/>
      </c>
      <c r="F2469" s="405" t="str">
        <f>IF(STEP!F2469&lt;&gt;"",STEP!F2469,"")</f>
        <v/>
      </c>
      <c r="G2469" s="407" t="str">
        <f>IF(STEP!C2469&lt;&gt;"",STEP!AD2469,"")</f>
        <v/>
      </c>
      <c r="H2469" s="407" t="str">
        <f>IF(AND(STEP!$G2469="",$J$8&lt;&gt;"ON"),"",IF(月報!AX2469&lt;&gt;"",月報!AX2469,IF(STEP!G2469&lt;&gt;"",STEP!G2469,"")))</f>
        <v/>
      </c>
      <c r="I2469" s="408" t="str">
        <f>IF(AND(STEP!$G2469="",$J$8&lt;&gt;"ON"),"",IF(月報!AZ2469&lt;&gt;"",月報!AZ2469,IF(STEP!H2469&lt;&gt;"",STEP!H2469,"")))</f>
        <v/>
      </c>
      <c r="J2469" s="408" t="str">
        <f>IF(AND(STEP!$G2469="",$J$8&lt;&gt;"ON"),"",IF(月報!BA2469&lt;&gt;"",月報!BA2469,IF(STEP!J2469&lt;&gt;"",STEP!J2469/24,"")))</f>
        <v/>
      </c>
      <c r="K2469" s="408" t="str">
        <f>IF(STEP!X2469&lt;&gt;"",STEP!X2469,"")</f>
        <v/>
      </c>
      <c r="L2469" s="408" t="str">
        <f>IF(STEP!Y2469&lt;&gt;"",STEP!Y2469,"")</f>
        <v/>
      </c>
      <c r="M2469" s="408" t="str">
        <f>IF(STEP!Z2469&lt;&gt;"",STEP!Z2469,"")</f>
        <v/>
      </c>
      <c r="N2469" s="419" t="str">
        <f>IF(STEP!R2469&lt;&gt;"",STEP!R2469,"")</f>
        <v/>
      </c>
      <c r="O2469" s="420" t="str">
        <f>IF(STEP!S2469&lt;&gt;"",STEP!S2469,"")</f>
        <v/>
      </c>
      <c r="P2469" s="315" t="str">
        <f t="shared" si="245"/>
        <v/>
      </c>
      <c r="Q2469" s="474">
        <f>SUM(P2469:P2475)</f>
        <v>0</v>
      </c>
      <c r="R2469" s="562" t="str">
        <f t="shared" si="246"/>
        <v/>
      </c>
    </row>
    <row r="2470" spans="2:18">
      <c r="B2470" s="517"/>
      <c r="C2470" s="622" t="str">
        <f>IF(STEP!C2470&lt;&gt;"",STEP!C2470,"")</f>
        <v/>
      </c>
      <c r="D2470" s="409" t="str">
        <f>IF(STEP!D2470&lt;&gt;"",STEP!D2470,"")</f>
        <v/>
      </c>
      <c r="E2470" s="410" t="str">
        <f>IF(STEP!E2470&lt;&gt;"",STEP!E2470,"")</f>
        <v/>
      </c>
      <c r="F2470" s="409" t="str">
        <f>IF(STEP!F2470&lt;&gt;"",STEP!F2470,"")</f>
        <v/>
      </c>
      <c r="G2470" s="508" t="str">
        <f>IF(STEP!C2470&lt;&gt;"",STEP!AD2470,"")</f>
        <v/>
      </c>
      <c r="H2470" s="407" t="str">
        <f>IF(AND(STEP!$G2470="",$J$8&lt;&gt;"ON"),"",IF(月報!AX2470&lt;&gt;"",月報!AX2470,IF(STEP!G2470&lt;&gt;"",STEP!G2470,"")))</f>
        <v/>
      </c>
      <c r="I2470" s="408" t="str">
        <f>IF(AND(STEP!$G2470="",$J$8&lt;&gt;"ON"),"",IF(月報!AZ2470&lt;&gt;"",月報!AZ2470,IF(STEP!H2470&lt;&gt;"",STEP!H2470,"")))</f>
        <v/>
      </c>
      <c r="J2470" s="408" t="str">
        <f>IF(AND(STEP!$G2470="",$J$8&lt;&gt;"ON"),"",IF(月報!BA2470&lt;&gt;"",月報!BA2470,IF(STEP!J2470&lt;&gt;"",STEP!J2470/24,"")))</f>
        <v/>
      </c>
      <c r="K2470" s="421" t="str">
        <f>IF(STEP!X2470&lt;&gt;"",STEP!X2470,"")</f>
        <v/>
      </c>
      <c r="L2470" s="421" t="str">
        <f>IF(STEP!Y2470&lt;&gt;"",STEP!Y2470,"")</f>
        <v/>
      </c>
      <c r="M2470" s="421" t="str">
        <f>IF(STEP!Z2470&lt;&gt;"",STEP!Z2470,"")</f>
        <v/>
      </c>
      <c r="N2470" s="422" t="str">
        <f>IF(STEP!R2470&lt;&gt;"",STEP!R2470,"")</f>
        <v/>
      </c>
      <c r="O2470" s="423" t="str">
        <f>IF(STEP!S2470&lt;&gt;"",STEP!S2470,"")</f>
        <v/>
      </c>
      <c r="P2470" s="316" t="str">
        <f t="shared" si="245"/>
        <v/>
      </c>
      <c r="Q2470" s="336"/>
      <c r="R2470" s="560" t="str">
        <f t="shared" si="246"/>
        <v/>
      </c>
    </row>
    <row r="2471" spans="2:18">
      <c r="B2471" s="517"/>
      <c r="C2471" s="622" t="str">
        <f>IF(STEP!C2471&lt;&gt;"",STEP!C2471,"")</f>
        <v/>
      </c>
      <c r="D2471" s="409" t="str">
        <f>IF(STEP!D2471&lt;&gt;"",STEP!D2471,"")</f>
        <v/>
      </c>
      <c r="E2471" s="410" t="str">
        <f>IF(STEP!E2471&lt;&gt;"",STEP!E2471,"")</f>
        <v/>
      </c>
      <c r="F2471" s="409" t="str">
        <f>IF(STEP!F2471&lt;&gt;"",STEP!F2471,"")</f>
        <v/>
      </c>
      <c r="G2471" s="508" t="str">
        <f>IF(STEP!C2471&lt;&gt;"",STEP!AD2471,"")</f>
        <v/>
      </c>
      <c r="H2471" s="407" t="str">
        <f>IF(AND(STEP!$G2471="",$J$8&lt;&gt;"ON"),"",IF(月報!AX2471&lt;&gt;"",月報!AX2471,IF(STEP!G2471&lt;&gt;"",STEP!G2471,"")))</f>
        <v/>
      </c>
      <c r="I2471" s="408" t="str">
        <f>IF(AND(STEP!$G2471="",$J$8&lt;&gt;"ON"),"",IF(月報!AZ2471&lt;&gt;"",月報!AZ2471,IF(STEP!H2471&lt;&gt;"",STEP!H2471,"")))</f>
        <v/>
      </c>
      <c r="J2471" s="408" t="str">
        <f>IF(AND(STEP!$G2471="",$J$8&lt;&gt;"ON"),"",IF(月報!BA2471&lt;&gt;"",月報!BA2471,IF(STEP!J2471&lt;&gt;"",STEP!J2471/24,"")))</f>
        <v/>
      </c>
      <c r="K2471" s="421" t="str">
        <f>IF(STEP!X2471&lt;&gt;"",STEP!X2471,"")</f>
        <v/>
      </c>
      <c r="L2471" s="421" t="str">
        <f>IF(STEP!Y2471&lt;&gt;"",STEP!Y2471,"")</f>
        <v/>
      </c>
      <c r="M2471" s="421" t="str">
        <f>IF(STEP!Z2471&lt;&gt;"",STEP!Z2471,"")</f>
        <v/>
      </c>
      <c r="N2471" s="422" t="str">
        <f>IF(STEP!R2471&lt;&gt;"",STEP!R2471,"")</f>
        <v/>
      </c>
      <c r="O2471" s="423" t="str">
        <f>IF(STEP!S2471&lt;&gt;"",STEP!S2471,"")</f>
        <v/>
      </c>
      <c r="P2471" s="316" t="str">
        <f t="shared" si="245"/>
        <v/>
      </c>
      <c r="Q2471" s="336"/>
      <c r="R2471" s="560" t="str">
        <f t="shared" si="246"/>
        <v/>
      </c>
    </row>
    <row r="2472" spans="2:18">
      <c r="B2472" s="517"/>
      <c r="C2472" s="622" t="str">
        <f>IF(STEP!C2472&lt;&gt;"",STEP!C2472,"")</f>
        <v/>
      </c>
      <c r="D2472" s="409" t="str">
        <f>IF(STEP!D2472&lt;&gt;"",STEP!D2472,"")</f>
        <v/>
      </c>
      <c r="E2472" s="410" t="str">
        <f>IF(STEP!E2472&lt;&gt;"",STEP!E2472,"")</f>
        <v/>
      </c>
      <c r="F2472" s="409" t="str">
        <f>IF(STEP!F2472&lt;&gt;"",STEP!F2472,"")</f>
        <v/>
      </c>
      <c r="G2472" s="508" t="str">
        <f>IF(STEP!C2472&lt;&gt;"",STEP!AD2472,"")</f>
        <v/>
      </c>
      <c r="H2472" s="407" t="str">
        <f>IF(AND(STEP!$G2472="",$J$8&lt;&gt;"ON"),"",IF(月報!AX2472&lt;&gt;"",月報!AX2472,IF(STEP!G2472&lt;&gt;"",STEP!G2472,"")))</f>
        <v/>
      </c>
      <c r="I2472" s="408" t="str">
        <f>IF(AND(STEP!$G2472="",$J$8&lt;&gt;"ON"),"",IF(月報!AZ2472&lt;&gt;"",月報!AZ2472,IF(STEP!H2472&lt;&gt;"",STEP!H2472,"")))</f>
        <v/>
      </c>
      <c r="J2472" s="408" t="str">
        <f>IF(AND(STEP!$G2472="",$J$8&lt;&gt;"ON"),"",IF(月報!BA2472&lt;&gt;"",月報!BA2472,IF(STEP!J2472&lt;&gt;"",STEP!J2472/24,"")))</f>
        <v/>
      </c>
      <c r="K2472" s="421" t="str">
        <f>IF(STEP!X2472&lt;&gt;"",STEP!X2472,"")</f>
        <v/>
      </c>
      <c r="L2472" s="421" t="str">
        <f>IF(STEP!Y2472&lt;&gt;"",STEP!Y2472,"")</f>
        <v/>
      </c>
      <c r="M2472" s="421" t="str">
        <f>IF(STEP!Z2472&lt;&gt;"",STEP!Z2472,"")</f>
        <v/>
      </c>
      <c r="N2472" s="422" t="str">
        <f>IF(STEP!R2472&lt;&gt;"",STEP!R2472,"")</f>
        <v/>
      </c>
      <c r="O2472" s="423" t="str">
        <f>IF(STEP!S2472&lt;&gt;"",STEP!S2472,"")</f>
        <v/>
      </c>
      <c r="P2472" s="316" t="str">
        <f t="shared" si="245"/>
        <v/>
      </c>
      <c r="Q2472" s="336"/>
      <c r="R2472" s="560" t="str">
        <f t="shared" si="246"/>
        <v/>
      </c>
    </row>
    <row r="2473" spans="2:18">
      <c r="B2473" s="517"/>
      <c r="C2473" s="622" t="str">
        <f>IF(STEP!C2473&lt;&gt;"",STEP!C2473,"")</f>
        <v/>
      </c>
      <c r="D2473" s="409" t="str">
        <f>IF(STEP!D2473&lt;&gt;"",STEP!D2473,"")</f>
        <v/>
      </c>
      <c r="E2473" s="410" t="str">
        <f>IF(STEP!E2473&lt;&gt;"",STEP!E2473,"")</f>
        <v/>
      </c>
      <c r="F2473" s="409" t="str">
        <f>IF(STEP!F2473&lt;&gt;"",STEP!F2473,"")</f>
        <v/>
      </c>
      <c r="G2473" s="508" t="str">
        <f>IF(STEP!C2473&lt;&gt;"",STEP!AD2473,"")</f>
        <v/>
      </c>
      <c r="H2473" s="407" t="str">
        <f>IF(AND(STEP!$G2473="",$J$8&lt;&gt;"ON"),"",IF(月報!AX2473&lt;&gt;"",月報!AX2473,IF(STEP!G2473&lt;&gt;"",STEP!G2473,"")))</f>
        <v/>
      </c>
      <c r="I2473" s="408" t="str">
        <f>IF(AND(STEP!$G2473="",$J$8&lt;&gt;"ON"),"",IF(月報!AZ2473&lt;&gt;"",月報!AZ2473,IF(STEP!H2473&lt;&gt;"",STEP!H2473,"")))</f>
        <v/>
      </c>
      <c r="J2473" s="408" t="str">
        <f>IF(AND(STEP!$G2473="",$J$8&lt;&gt;"ON"),"",IF(月報!BA2473&lt;&gt;"",月報!BA2473,IF(STEP!J2473&lt;&gt;"",STEP!J2473/24,"")))</f>
        <v/>
      </c>
      <c r="K2473" s="421" t="str">
        <f>IF(STEP!X2473&lt;&gt;"",STEP!X2473,"")</f>
        <v/>
      </c>
      <c r="L2473" s="421" t="str">
        <f>IF(STEP!Y2473&lt;&gt;"",STEP!Y2473,"")</f>
        <v/>
      </c>
      <c r="M2473" s="421" t="str">
        <f>IF(STEP!Z2473&lt;&gt;"",STEP!Z2473,"")</f>
        <v/>
      </c>
      <c r="N2473" s="422" t="str">
        <f>IF(STEP!R2473&lt;&gt;"",STEP!R2473,"")</f>
        <v/>
      </c>
      <c r="O2473" s="423" t="str">
        <f>IF(STEP!S2473&lt;&gt;"",STEP!S2473,"")</f>
        <v/>
      </c>
      <c r="P2473" s="316" t="str">
        <f t="shared" si="245"/>
        <v/>
      </c>
      <c r="Q2473" s="336"/>
      <c r="R2473" s="560" t="str">
        <f t="shared" si="246"/>
        <v/>
      </c>
    </row>
    <row r="2474" spans="2:18">
      <c r="B2474" s="517"/>
      <c r="C2474" s="622" t="str">
        <f>IF(STEP!C2474&lt;&gt;"",STEP!C2474,"")</f>
        <v/>
      </c>
      <c r="D2474" s="409" t="str">
        <f>IF(STEP!D2474&lt;&gt;"",STEP!D2474,"")</f>
        <v/>
      </c>
      <c r="E2474" s="410" t="str">
        <f>IF(STEP!E2474&lt;&gt;"",STEP!E2474,"")</f>
        <v/>
      </c>
      <c r="F2474" s="409" t="str">
        <f>IF(STEP!F2474&lt;&gt;"",STEP!F2474,"")</f>
        <v/>
      </c>
      <c r="G2474" s="508" t="str">
        <f>IF(STEP!C2474&lt;&gt;"",STEP!AD2474,"")</f>
        <v/>
      </c>
      <c r="H2474" s="407" t="str">
        <f>IF(AND(STEP!$G2474="",$J$8&lt;&gt;"ON"),"",IF(月報!AX2474&lt;&gt;"",月報!AX2474,IF(STEP!G2474&lt;&gt;"",STEP!G2474,"")))</f>
        <v/>
      </c>
      <c r="I2474" s="408" t="str">
        <f>IF(AND(STEP!$G2474="",$J$8&lt;&gt;"ON"),"",IF(月報!AZ2474&lt;&gt;"",月報!AZ2474,IF(STEP!H2474&lt;&gt;"",STEP!H2474,"")))</f>
        <v/>
      </c>
      <c r="J2474" s="408" t="str">
        <f>IF(AND(STEP!$G2474="",$J$8&lt;&gt;"ON"),"",IF(月報!BA2474&lt;&gt;"",月報!BA2474,IF(STEP!J2474&lt;&gt;"",STEP!J2474/24,"")))</f>
        <v/>
      </c>
      <c r="K2474" s="421" t="str">
        <f>IF(STEP!X2474&lt;&gt;"",STEP!X2474,"")</f>
        <v/>
      </c>
      <c r="L2474" s="421" t="str">
        <f>IF(STEP!Y2474&lt;&gt;"",STEP!Y2474,"")</f>
        <v/>
      </c>
      <c r="M2474" s="421" t="str">
        <f>IF(STEP!Z2474&lt;&gt;"",STEP!Z2474,"")</f>
        <v/>
      </c>
      <c r="N2474" s="422" t="str">
        <f>IF(STEP!R2474&lt;&gt;"",STEP!R2474,"")</f>
        <v/>
      </c>
      <c r="O2474" s="423" t="str">
        <f>IF(STEP!S2474&lt;&gt;"",STEP!S2474,"")</f>
        <v/>
      </c>
      <c r="P2474" s="316" t="str">
        <f t="shared" si="245"/>
        <v/>
      </c>
      <c r="Q2474" s="336"/>
      <c r="R2474" s="560" t="str">
        <f t="shared" si="246"/>
        <v/>
      </c>
    </row>
    <row r="2475" spans="2:18" ht="13.8" thickBot="1">
      <c r="B2475" s="518"/>
      <c r="C2475" s="625" t="str">
        <f>IF(STEP!C2475&lt;&gt;"",STEP!C2475,"")</f>
        <v/>
      </c>
      <c r="D2475" s="415" t="str">
        <f>IF(STEP!D2475&lt;&gt;"",STEP!D2475,"")</f>
        <v/>
      </c>
      <c r="E2475" s="416" t="str">
        <f>IF(STEP!E2475&lt;&gt;"",STEP!E2475,"")</f>
        <v/>
      </c>
      <c r="F2475" s="415" t="str">
        <f>IF(STEP!F2475&lt;&gt;"",STEP!F2475,"")</f>
        <v/>
      </c>
      <c r="G2475" s="417" t="str">
        <f>IF(STEP!C2475&lt;&gt;"",STEP!AD2475,"")</f>
        <v/>
      </c>
      <c r="H2475" s="417" t="str">
        <f>IF(AND(STEP!$G2475="",$J$8&lt;&gt;"ON"),"",IF(月報!AX2475&lt;&gt;"",月報!AX2475,IF(STEP!G2475&lt;&gt;"",STEP!G2475,"")))</f>
        <v/>
      </c>
      <c r="I2475" s="418" t="str">
        <f>IF(AND(STEP!$G2475="",$J$8&lt;&gt;"ON"),"",IF(月報!AZ2475&lt;&gt;"",月報!AZ2475,IF(STEP!H2475&lt;&gt;"",STEP!H2475,"")))</f>
        <v/>
      </c>
      <c r="J2475" s="418" t="str">
        <f>IF(AND(STEP!$G2475="",$J$8&lt;&gt;"ON"),"",IF(月報!BA2475&lt;&gt;"",月報!BA2475,IF(STEP!J2475&lt;&gt;"",STEP!J2475/24,"")))</f>
        <v/>
      </c>
      <c r="K2475" s="418" t="str">
        <f>IF(STEP!X2475&lt;&gt;"",STEP!X2475,"")</f>
        <v/>
      </c>
      <c r="L2475" s="418" t="str">
        <f>IF(STEP!Y2475&lt;&gt;"",STEP!Y2475,"")</f>
        <v/>
      </c>
      <c r="M2475" s="418" t="str">
        <f>IF(STEP!Z2475&lt;&gt;"",STEP!Z2475,"")</f>
        <v/>
      </c>
      <c r="N2475" s="426" t="str">
        <f>IF(STEP!R2475&lt;&gt;"",STEP!R2475,"")</f>
        <v/>
      </c>
      <c r="O2475" s="427" t="str">
        <f>IF(STEP!S2475&lt;&gt;"",STEP!S2475,"")</f>
        <v/>
      </c>
      <c r="P2475" s="318" t="str">
        <f t="shared" si="245"/>
        <v/>
      </c>
      <c r="Q2475" s="338"/>
      <c r="R2475" s="563" t="str">
        <f t="shared" si="246"/>
        <v/>
      </c>
    </row>
    <row r="2476" spans="2:18">
      <c r="B2476" s="516" t="s">
        <v>416</v>
      </c>
      <c r="C2476" s="626"/>
      <c r="D2476" s="324"/>
      <c r="E2476" s="325"/>
      <c r="F2476" s="578" t="s">
        <v>465</v>
      </c>
      <c r="G2476" s="320"/>
      <c r="H2476" s="320"/>
      <c r="I2476" s="326"/>
      <c r="J2476" s="326"/>
      <c r="K2476" s="326"/>
      <c r="L2476" s="326"/>
      <c r="M2476" s="326"/>
      <c r="N2476" s="327"/>
      <c r="O2476" s="328"/>
      <c r="P2476" s="335"/>
      <c r="Q2476" s="336"/>
      <c r="R2476" s="564" t="str">
        <f t="shared" si="246"/>
        <v/>
      </c>
    </row>
    <row r="2477" spans="2:18">
      <c r="B2477" s="516"/>
      <c r="C2477" s="626"/>
      <c r="D2477" s="324"/>
      <c r="E2477" s="325"/>
      <c r="F2477" s="324"/>
      <c r="G2477" s="320"/>
      <c r="H2477" s="320"/>
      <c r="I2477" s="326"/>
      <c r="J2477" s="326"/>
      <c r="K2477" s="326"/>
      <c r="L2477" s="326"/>
      <c r="M2477" s="326"/>
      <c r="N2477" s="327"/>
      <c r="O2477" s="328"/>
      <c r="P2477" s="335"/>
      <c r="Q2477" s="336"/>
      <c r="R2477" s="564" t="str">
        <f t="shared" si="246"/>
        <v/>
      </c>
    </row>
    <row r="2478" spans="2:18">
      <c r="B2478" s="516"/>
      <c r="C2478" s="626"/>
      <c r="D2478" s="324"/>
      <c r="E2478" s="325"/>
      <c r="F2478" s="324"/>
      <c r="G2478" s="320"/>
      <c r="H2478" s="320"/>
      <c r="I2478" s="326"/>
      <c r="J2478" s="326"/>
      <c r="K2478" s="326"/>
      <c r="L2478" s="326"/>
      <c r="M2478" s="326"/>
      <c r="N2478" s="327"/>
      <c r="O2478" s="328"/>
      <c r="P2478" s="335"/>
      <c r="Q2478" s="336"/>
      <c r="R2478" s="564" t="str">
        <f t="shared" si="246"/>
        <v/>
      </c>
    </row>
    <row r="2479" spans="2:18">
      <c r="B2479" s="516"/>
      <c r="C2479" s="626"/>
      <c r="D2479" s="324"/>
      <c r="E2479" s="325"/>
      <c r="F2479" s="324"/>
      <c r="G2479" s="320"/>
      <c r="H2479" s="320"/>
      <c r="I2479" s="326"/>
      <c r="J2479" s="326"/>
      <c r="K2479" s="326"/>
      <c r="L2479" s="326"/>
      <c r="M2479" s="326"/>
      <c r="N2479" s="327"/>
      <c r="O2479" s="328"/>
      <c r="P2479" s="335"/>
      <c r="Q2479" s="336"/>
      <c r="R2479" s="564" t="str">
        <f t="shared" si="246"/>
        <v/>
      </c>
    </row>
    <row r="2480" spans="2:18">
      <c r="B2480" s="516"/>
      <c r="C2480" s="626"/>
      <c r="D2480" s="324"/>
      <c r="E2480" s="325"/>
      <c r="F2480" s="324"/>
      <c r="G2480" s="320"/>
      <c r="H2480" s="320"/>
      <c r="I2480" s="326"/>
      <c r="J2480" s="326"/>
      <c r="K2480" s="326"/>
      <c r="L2480" s="326"/>
      <c r="M2480" s="326"/>
      <c r="N2480" s="327"/>
      <c r="O2480" s="328"/>
      <c r="P2480" s="335"/>
      <c r="Q2480" s="336"/>
      <c r="R2480" s="564" t="str">
        <f t="shared" si="246"/>
        <v/>
      </c>
    </row>
    <row r="2481" spans="2:18">
      <c r="B2481" s="516"/>
      <c r="C2481" s="626"/>
      <c r="D2481" s="324"/>
      <c r="E2481" s="325"/>
      <c r="F2481" s="324"/>
      <c r="G2481" s="320"/>
      <c r="H2481" s="320"/>
      <c r="I2481" s="326"/>
      <c r="J2481" s="326"/>
      <c r="K2481" s="326"/>
      <c r="L2481" s="326"/>
      <c r="M2481" s="326"/>
      <c r="N2481" s="327"/>
      <c r="O2481" s="328"/>
      <c r="P2481" s="335"/>
      <c r="Q2481" s="336"/>
      <c r="R2481" s="564" t="str">
        <f t="shared" si="246"/>
        <v/>
      </c>
    </row>
    <row r="2482" spans="2:18">
      <c r="B2482" s="516"/>
      <c r="C2482" s="626"/>
      <c r="D2482" s="324"/>
      <c r="E2482" s="325"/>
      <c r="F2482" s="324"/>
      <c r="G2482" s="320"/>
      <c r="H2482" s="320"/>
      <c r="I2482" s="326"/>
      <c r="J2482" s="326"/>
      <c r="K2482" s="326"/>
      <c r="L2482" s="326"/>
      <c r="M2482" s="326"/>
      <c r="N2482" s="327"/>
      <c r="O2482" s="328"/>
      <c r="P2482" s="335"/>
      <c r="Q2482" s="336"/>
      <c r="R2482" s="564" t="str">
        <f t="shared" si="246"/>
        <v/>
      </c>
    </row>
    <row r="2483" spans="2:18">
      <c r="B2483" s="516"/>
      <c r="C2483" s="626"/>
      <c r="D2483" s="324"/>
      <c r="E2483" s="325"/>
      <c r="F2483" s="324"/>
      <c r="G2483" s="320"/>
      <c r="H2483" s="320"/>
      <c r="I2483" s="326"/>
      <c r="J2483" s="326"/>
      <c r="K2483" s="326"/>
      <c r="L2483" s="326"/>
      <c r="M2483" s="326"/>
      <c r="N2483" s="327"/>
      <c r="O2483" s="328"/>
      <c r="P2483" s="335"/>
      <c r="Q2483" s="336"/>
      <c r="R2483" s="564" t="str">
        <f t="shared" si="246"/>
        <v/>
      </c>
    </row>
    <row r="2484" spans="2:18">
      <c r="B2484" s="516"/>
      <c r="C2484" s="626"/>
      <c r="D2484" s="324"/>
      <c r="E2484" s="325"/>
      <c r="F2484" s="324"/>
      <c r="G2484" s="320"/>
      <c r="H2484" s="320"/>
      <c r="I2484" s="326"/>
      <c r="J2484" s="326"/>
      <c r="K2484" s="326"/>
      <c r="L2484" s="326"/>
      <c r="M2484" s="326"/>
      <c r="N2484" s="327"/>
      <c r="O2484" s="328"/>
      <c r="P2484" s="335"/>
      <c r="Q2484" s="336"/>
      <c r="R2484" s="564" t="str">
        <f t="shared" si="246"/>
        <v/>
      </c>
    </row>
    <row r="2485" spans="2:18" ht="13.8" thickBot="1">
      <c r="B2485" s="519"/>
      <c r="C2485" s="627"/>
      <c r="D2485" s="330"/>
      <c r="E2485" s="331"/>
      <c r="F2485" s="330"/>
      <c r="G2485" s="322"/>
      <c r="H2485" s="322"/>
      <c r="I2485" s="332"/>
      <c r="J2485" s="332"/>
      <c r="K2485" s="332"/>
      <c r="L2485" s="332"/>
      <c r="M2485" s="332"/>
      <c r="N2485" s="333"/>
      <c r="O2485" s="334"/>
      <c r="P2485" s="337"/>
      <c r="Q2485" s="338"/>
      <c r="R2485" s="565" t="str">
        <f t="shared" si="246"/>
        <v/>
      </c>
    </row>
    <row r="2486" spans="2:18">
      <c r="B2486" s="522">
        <f>B2441+1</f>
        <v>56</v>
      </c>
      <c r="C2486" s="624" t="str">
        <f>IF(STEP!C2486&lt;&gt;"",STEP!C2486,"")</f>
        <v/>
      </c>
      <c r="D2486" s="405" t="str">
        <f>IF(STEP!D2486&lt;&gt;"",STEP!D2486,"")</f>
        <v/>
      </c>
      <c r="E2486" s="406" t="str">
        <f>IF(STEP!E2486&lt;&gt;"",STEP!E2486,"")</f>
        <v/>
      </c>
      <c r="F2486" s="405" t="str">
        <f>IF(STEP!F2486&lt;&gt;"",STEP!F2486,"")</f>
        <v/>
      </c>
      <c r="G2486" s="407" t="str">
        <f>IF(STEP!C2486&lt;&gt;"",STEP!AD2486,"")</f>
        <v/>
      </c>
      <c r="H2486" s="407" t="str">
        <f>IF(AND(STEP!$G2486="",$J$8&lt;&gt;"ON"),"",IF(月報!AX2486&lt;&gt;"",月報!AX2486,IF(STEP!G2486&lt;&gt;"",STEP!G2486,"")))</f>
        <v/>
      </c>
      <c r="I2486" s="408" t="str">
        <f>IF(AND(STEP!$G2486="",$J$8&lt;&gt;"ON"),"",IF(月報!AZ2486&lt;&gt;"",月報!AZ2486,IF(STEP!H2486&lt;&gt;"",STEP!H2486,"")))</f>
        <v/>
      </c>
      <c r="J2486" s="408" t="str">
        <f>IF(AND(STEP!$G2486="",$J$8&lt;&gt;"ON"),"",IF(月報!BA2486&lt;&gt;"",月報!BA2486,IF(STEP!J2486&lt;&gt;"",STEP!J2486/24,"")))</f>
        <v/>
      </c>
      <c r="K2486" s="408" t="str">
        <f>IF(STEP!X2486&lt;&gt;"",STEP!X2486,"")</f>
        <v/>
      </c>
      <c r="L2486" s="408" t="str">
        <f>IF(STEP!Y2486&lt;&gt;"",STEP!Y2486,"")</f>
        <v/>
      </c>
      <c r="M2486" s="408" t="str">
        <f>IF(STEP!Z2486&lt;&gt;"",STEP!Z2486,"")</f>
        <v/>
      </c>
      <c r="N2486" s="419" t="str">
        <f>IF(STEP!R2486&lt;&gt;"",STEP!R2486,"")</f>
        <v/>
      </c>
      <c r="O2486" s="420" t="str">
        <f>IF(STEP!S2486&lt;&gt;"",STEP!S2486,"")</f>
        <v/>
      </c>
      <c r="P2486" s="315" t="str">
        <f t="shared" ref="P2486:P2520" si="247">IF(J2486&lt;&gt;"",J2486,"")</f>
        <v/>
      </c>
      <c r="Q2486" s="472">
        <f>SUM(P2486:P2492)</f>
        <v>0</v>
      </c>
      <c r="R2486" s="559" t="str">
        <f>IF(C2486&lt;&gt;"",VLOOKUP(C2486,設定シート!$D$10:$L$109,9,FALSE),"")</f>
        <v/>
      </c>
    </row>
    <row r="2487" spans="2:18">
      <c r="B2487" s="517"/>
      <c r="C2487" s="622" t="str">
        <f>IF(STEP!C2487&lt;&gt;"",STEP!C2487,"")</f>
        <v/>
      </c>
      <c r="D2487" s="409" t="str">
        <f>IF(STEP!D2487&lt;&gt;"",STEP!D2487,"")</f>
        <v/>
      </c>
      <c r="E2487" s="410" t="str">
        <f>IF(STEP!E2487&lt;&gt;"",STEP!E2487,"")</f>
        <v/>
      </c>
      <c r="F2487" s="409" t="str">
        <f>IF(STEP!F2487&lt;&gt;"",STEP!F2487,"")</f>
        <v/>
      </c>
      <c r="G2487" s="508" t="str">
        <f>IF(STEP!C2487&lt;&gt;"",STEP!AD2487,"")</f>
        <v/>
      </c>
      <c r="H2487" s="407" t="str">
        <f>IF(AND(STEP!$G2487="",$J$8&lt;&gt;"ON"),"",IF(月報!AX2487&lt;&gt;"",月報!AX2487,IF(STEP!G2487&lt;&gt;"",STEP!G2487,"")))</f>
        <v/>
      </c>
      <c r="I2487" s="408" t="str">
        <f>IF(AND(STEP!$G2487="",$J$8&lt;&gt;"ON"),"",IF(月報!AZ2487&lt;&gt;"",月報!AZ2487,IF(STEP!H2487&lt;&gt;"",STEP!H2487,"")))</f>
        <v/>
      </c>
      <c r="J2487" s="408" t="str">
        <f>IF(AND(STEP!$G2487="",$J$8&lt;&gt;"ON"),"",IF(月報!BA2487&lt;&gt;"",月報!BA2487,IF(STEP!J2487&lt;&gt;"",STEP!J2487/24,"")))</f>
        <v/>
      </c>
      <c r="K2487" s="421" t="str">
        <f>IF(STEP!X2487&lt;&gt;"",STEP!X2487,"")</f>
        <v/>
      </c>
      <c r="L2487" s="421" t="str">
        <f>IF(STEP!Y2487&lt;&gt;"",STEP!Y2487,"")</f>
        <v/>
      </c>
      <c r="M2487" s="421" t="str">
        <f>IF(STEP!Z2487&lt;&gt;"",STEP!Z2487,"")</f>
        <v/>
      </c>
      <c r="N2487" s="422" t="str">
        <f>IF(STEP!R2487&lt;&gt;"",STEP!R2487,"")</f>
        <v/>
      </c>
      <c r="O2487" s="423" t="str">
        <f>IF(STEP!S2487&lt;&gt;"",STEP!S2487,"")</f>
        <v/>
      </c>
      <c r="P2487" s="316" t="str">
        <f t="shared" si="247"/>
        <v/>
      </c>
      <c r="Q2487" s="336"/>
      <c r="R2487" s="560" t="str">
        <f t="shared" si="246"/>
        <v/>
      </c>
    </row>
    <row r="2488" spans="2:18">
      <c r="B2488" s="517"/>
      <c r="C2488" s="622" t="str">
        <f>IF(STEP!C2488&lt;&gt;"",STEP!C2488,"")</f>
        <v/>
      </c>
      <c r="D2488" s="409" t="str">
        <f>IF(STEP!D2488&lt;&gt;"",STEP!D2488,"")</f>
        <v/>
      </c>
      <c r="E2488" s="410" t="str">
        <f>IF(STEP!E2488&lt;&gt;"",STEP!E2488,"")</f>
        <v/>
      </c>
      <c r="F2488" s="409" t="str">
        <f>IF(STEP!F2488&lt;&gt;"",STEP!F2488,"")</f>
        <v/>
      </c>
      <c r="G2488" s="508" t="str">
        <f>IF(STEP!C2488&lt;&gt;"",STEP!AD2488,"")</f>
        <v/>
      </c>
      <c r="H2488" s="407" t="str">
        <f>IF(AND(STEP!$G2488="",$J$8&lt;&gt;"ON"),"",IF(月報!AX2488&lt;&gt;"",月報!AX2488,IF(STEP!G2488&lt;&gt;"",STEP!G2488,"")))</f>
        <v/>
      </c>
      <c r="I2488" s="408" t="str">
        <f>IF(AND(STEP!$G2488="",$J$8&lt;&gt;"ON"),"",IF(月報!AZ2488&lt;&gt;"",月報!AZ2488,IF(STEP!H2488&lt;&gt;"",STEP!H2488,"")))</f>
        <v/>
      </c>
      <c r="J2488" s="408" t="str">
        <f>IF(AND(STEP!$G2488="",$J$8&lt;&gt;"ON"),"",IF(月報!BA2488&lt;&gt;"",月報!BA2488,IF(STEP!J2488&lt;&gt;"",STEP!J2488/24,"")))</f>
        <v/>
      </c>
      <c r="K2488" s="421" t="str">
        <f>IF(STEP!X2488&lt;&gt;"",STEP!X2488,"")</f>
        <v/>
      </c>
      <c r="L2488" s="421" t="str">
        <f>IF(STEP!Y2488&lt;&gt;"",STEP!Y2488,"")</f>
        <v/>
      </c>
      <c r="M2488" s="421" t="str">
        <f>IF(STEP!Z2488&lt;&gt;"",STEP!Z2488,"")</f>
        <v/>
      </c>
      <c r="N2488" s="422" t="str">
        <f>IF(STEP!R2488&lt;&gt;"",STEP!R2488,"")</f>
        <v/>
      </c>
      <c r="O2488" s="423" t="str">
        <f>IF(STEP!S2488&lt;&gt;"",STEP!S2488,"")</f>
        <v/>
      </c>
      <c r="P2488" s="316" t="str">
        <f t="shared" si="247"/>
        <v/>
      </c>
      <c r="Q2488" s="336"/>
      <c r="R2488" s="560" t="str">
        <f t="shared" si="246"/>
        <v/>
      </c>
    </row>
    <row r="2489" spans="2:18">
      <c r="B2489" s="517"/>
      <c r="C2489" s="622" t="str">
        <f>IF(STEP!C2489&lt;&gt;"",STEP!C2489,"")</f>
        <v/>
      </c>
      <c r="D2489" s="409" t="str">
        <f>IF(STEP!D2489&lt;&gt;"",STEP!D2489,"")</f>
        <v/>
      </c>
      <c r="E2489" s="410" t="str">
        <f>IF(STEP!E2489&lt;&gt;"",STEP!E2489,"")</f>
        <v/>
      </c>
      <c r="F2489" s="409" t="str">
        <f>IF(STEP!F2489&lt;&gt;"",STEP!F2489,"")</f>
        <v/>
      </c>
      <c r="G2489" s="508" t="str">
        <f>IF(STEP!C2489&lt;&gt;"",STEP!AD2489,"")</f>
        <v/>
      </c>
      <c r="H2489" s="407" t="str">
        <f>IF(AND(STEP!$G2489="",$J$8&lt;&gt;"ON"),"",IF(月報!AX2489&lt;&gt;"",月報!AX2489,IF(STEP!G2489&lt;&gt;"",STEP!G2489,"")))</f>
        <v/>
      </c>
      <c r="I2489" s="408" t="str">
        <f>IF(AND(STEP!$G2489="",$J$8&lt;&gt;"ON"),"",IF(月報!AZ2489&lt;&gt;"",月報!AZ2489,IF(STEP!H2489&lt;&gt;"",STEP!H2489,"")))</f>
        <v/>
      </c>
      <c r="J2489" s="408" t="str">
        <f>IF(AND(STEP!$G2489="",$J$8&lt;&gt;"ON"),"",IF(月報!BA2489&lt;&gt;"",月報!BA2489,IF(STEP!J2489&lt;&gt;"",STEP!J2489/24,"")))</f>
        <v/>
      </c>
      <c r="K2489" s="421" t="str">
        <f>IF(STEP!X2489&lt;&gt;"",STEP!X2489,"")</f>
        <v/>
      </c>
      <c r="L2489" s="421" t="str">
        <f>IF(STEP!Y2489&lt;&gt;"",STEP!Y2489,"")</f>
        <v/>
      </c>
      <c r="M2489" s="421" t="str">
        <f>IF(STEP!Z2489&lt;&gt;"",STEP!Z2489,"")</f>
        <v/>
      </c>
      <c r="N2489" s="422" t="str">
        <f>IF(STEP!R2489&lt;&gt;"",STEP!R2489,"")</f>
        <v/>
      </c>
      <c r="O2489" s="423" t="str">
        <f>IF(STEP!S2489&lt;&gt;"",STEP!S2489,"")</f>
        <v/>
      </c>
      <c r="P2489" s="316" t="str">
        <f t="shared" si="247"/>
        <v/>
      </c>
      <c r="Q2489" s="336"/>
      <c r="R2489" s="560" t="str">
        <f t="shared" si="246"/>
        <v/>
      </c>
    </row>
    <row r="2490" spans="2:18">
      <c r="B2490" s="517"/>
      <c r="C2490" s="622" t="str">
        <f>IF(STEP!C2490&lt;&gt;"",STEP!C2490,"")</f>
        <v/>
      </c>
      <c r="D2490" s="409" t="str">
        <f>IF(STEP!D2490&lt;&gt;"",STEP!D2490,"")</f>
        <v/>
      </c>
      <c r="E2490" s="410" t="str">
        <f>IF(STEP!E2490&lt;&gt;"",STEP!E2490,"")</f>
        <v/>
      </c>
      <c r="F2490" s="409" t="str">
        <f>IF(STEP!F2490&lt;&gt;"",STEP!F2490,"")</f>
        <v/>
      </c>
      <c r="G2490" s="508" t="str">
        <f>IF(STEP!C2490&lt;&gt;"",STEP!AD2490,"")</f>
        <v/>
      </c>
      <c r="H2490" s="407" t="str">
        <f>IF(AND(STEP!$G2490="",$J$8&lt;&gt;"ON"),"",IF(月報!AX2490&lt;&gt;"",月報!AX2490,IF(STEP!G2490&lt;&gt;"",STEP!G2490,"")))</f>
        <v/>
      </c>
      <c r="I2490" s="408" t="str">
        <f>IF(AND(STEP!$G2490="",$J$8&lt;&gt;"ON"),"",IF(月報!AZ2490&lt;&gt;"",月報!AZ2490,IF(STEP!H2490&lt;&gt;"",STEP!H2490,"")))</f>
        <v/>
      </c>
      <c r="J2490" s="408" t="str">
        <f>IF(AND(STEP!$G2490="",$J$8&lt;&gt;"ON"),"",IF(月報!BA2490&lt;&gt;"",月報!BA2490,IF(STEP!J2490&lt;&gt;"",STEP!J2490/24,"")))</f>
        <v/>
      </c>
      <c r="K2490" s="421" t="str">
        <f>IF(STEP!X2490&lt;&gt;"",STEP!X2490,"")</f>
        <v/>
      </c>
      <c r="L2490" s="421" t="str">
        <f>IF(STEP!Y2490&lt;&gt;"",STEP!Y2490,"")</f>
        <v/>
      </c>
      <c r="M2490" s="421" t="str">
        <f>IF(STEP!Z2490&lt;&gt;"",STEP!Z2490,"")</f>
        <v/>
      </c>
      <c r="N2490" s="422" t="str">
        <f>IF(STEP!R2490&lt;&gt;"",STEP!R2490,"")</f>
        <v/>
      </c>
      <c r="O2490" s="423" t="str">
        <f>IF(STEP!S2490&lt;&gt;"",STEP!S2490,"")</f>
        <v/>
      </c>
      <c r="P2490" s="316" t="str">
        <f t="shared" si="247"/>
        <v/>
      </c>
      <c r="Q2490" s="336"/>
      <c r="R2490" s="560" t="str">
        <f t="shared" si="246"/>
        <v/>
      </c>
    </row>
    <row r="2491" spans="2:18">
      <c r="B2491" s="517"/>
      <c r="C2491" s="622" t="str">
        <f>IF(STEP!C2491&lt;&gt;"",STEP!C2491,"")</f>
        <v/>
      </c>
      <c r="D2491" s="409" t="str">
        <f>IF(STEP!D2491&lt;&gt;"",STEP!D2491,"")</f>
        <v/>
      </c>
      <c r="E2491" s="410" t="str">
        <f>IF(STEP!E2491&lt;&gt;"",STEP!E2491,"")</f>
        <v/>
      </c>
      <c r="F2491" s="409" t="str">
        <f>IF(STEP!F2491&lt;&gt;"",STEP!F2491,"")</f>
        <v/>
      </c>
      <c r="G2491" s="508" t="str">
        <f>IF(STEP!C2491&lt;&gt;"",STEP!AD2491,"")</f>
        <v/>
      </c>
      <c r="H2491" s="407" t="str">
        <f>IF(AND(STEP!$G2491="",$J$8&lt;&gt;"ON"),"",IF(月報!AX2491&lt;&gt;"",月報!AX2491,IF(STEP!G2491&lt;&gt;"",STEP!G2491,"")))</f>
        <v/>
      </c>
      <c r="I2491" s="408" t="str">
        <f>IF(AND(STEP!$G2491="",$J$8&lt;&gt;"ON"),"",IF(月報!AZ2491&lt;&gt;"",月報!AZ2491,IF(STEP!H2491&lt;&gt;"",STEP!H2491,"")))</f>
        <v/>
      </c>
      <c r="J2491" s="408" t="str">
        <f>IF(AND(STEP!$G2491="",$J$8&lt;&gt;"ON"),"",IF(月報!BA2491&lt;&gt;"",月報!BA2491,IF(STEP!J2491&lt;&gt;"",STEP!J2491/24,"")))</f>
        <v/>
      </c>
      <c r="K2491" s="421" t="str">
        <f>IF(STEP!X2491&lt;&gt;"",STEP!X2491,"")</f>
        <v/>
      </c>
      <c r="L2491" s="421" t="str">
        <f>IF(STEP!Y2491&lt;&gt;"",STEP!Y2491,"")</f>
        <v/>
      </c>
      <c r="M2491" s="421" t="str">
        <f>IF(STEP!Z2491&lt;&gt;"",STEP!Z2491,"")</f>
        <v/>
      </c>
      <c r="N2491" s="422" t="str">
        <f>IF(STEP!R2491&lt;&gt;"",STEP!R2491,"")</f>
        <v/>
      </c>
      <c r="O2491" s="423" t="str">
        <f>IF(STEP!S2491&lt;&gt;"",STEP!S2491,"")</f>
        <v/>
      </c>
      <c r="P2491" s="316" t="str">
        <f t="shared" si="247"/>
        <v/>
      </c>
      <c r="Q2491" s="336"/>
      <c r="R2491" s="560" t="str">
        <f t="shared" si="246"/>
        <v/>
      </c>
    </row>
    <row r="2492" spans="2:18">
      <c r="B2492" s="517"/>
      <c r="C2492" s="623" t="str">
        <f>IF(STEP!C2492&lt;&gt;"",STEP!C2492,"")</f>
        <v/>
      </c>
      <c r="D2492" s="411" t="str">
        <f>IF(STEP!D2492&lt;&gt;"",STEP!D2492,"")</f>
        <v/>
      </c>
      <c r="E2492" s="412" t="str">
        <f>IF(STEP!E2492&lt;&gt;"",STEP!E2492,"")</f>
        <v/>
      </c>
      <c r="F2492" s="411" t="str">
        <f>IF(STEP!F2492&lt;&gt;"",STEP!F2492,"")</f>
        <v/>
      </c>
      <c r="G2492" s="413" t="str">
        <f>IF(STEP!C2492&lt;&gt;"",STEP!AD2492,"")</f>
        <v/>
      </c>
      <c r="H2492" s="413" t="str">
        <f>IF(AND(STEP!$G2492="",$J$8&lt;&gt;"ON"),"",IF(月報!AX2492&lt;&gt;"",月報!AX2492,IF(STEP!G2492&lt;&gt;"",STEP!G2492,"")))</f>
        <v/>
      </c>
      <c r="I2492" s="414" t="str">
        <f>IF(AND(STEP!$G2492="",$J$8&lt;&gt;"ON"),"",IF(月報!AZ2492&lt;&gt;"",月報!AZ2492,IF(STEP!H2492&lt;&gt;"",STEP!H2492,"")))</f>
        <v/>
      </c>
      <c r="J2492" s="414" t="str">
        <f>IF(AND(STEP!$G2492="",$J$8&lt;&gt;"ON"),"",IF(月報!BA2492&lt;&gt;"",月報!BA2492,IF(STEP!J2492&lt;&gt;"",STEP!J2492/24,"")))</f>
        <v/>
      </c>
      <c r="K2492" s="414" t="str">
        <f>IF(STEP!X2492&lt;&gt;"",STEP!X2492,"")</f>
        <v/>
      </c>
      <c r="L2492" s="414" t="str">
        <f>IF(STEP!Y2492&lt;&gt;"",STEP!Y2492,"")</f>
        <v/>
      </c>
      <c r="M2492" s="414" t="str">
        <f>IF(STEP!Z2492&lt;&gt;"",STEP!Z2492,"")</f>
        <v/>
      </c>
      <c r="N2492" s="424" t="str">
        <f>IF(STEP!R2492&lt;&gt;"",STEP!R2492,"")</f>
        <v/>
      </c>
      <c r="O2492" s="425" t="str">
        <f>IF(STEP!S2492&lt;&gt;"",STEP!S2492,"")</f>
        <v/>
      </c>
      <c r="P2492" s="317" t="str">
        <f t="shared" si="247"/>
        <v/>
      </c>
      <c r="Q2492" s="473"/>
      <c r="R2492" s="561" t="str">
        <f t="shared" si="246"/>
        <v/>
      </c>
    </row>
    <row r="2493" spans="2:18">
      <c r="B2493" s="517"/>
      <c r="C2493" s="624" t="str">
        <f>IF(STEP!C2493&lt;&gt;"",STEP!C2493,"")</f>
        <v/>
      </c>
      <c r="D2493" s="405" t="str">
        <f>IF(STEP!D2493&lt;&gt;"",STEP!D2493,"")</f>
        <v/>
      </c>
      <c r="E2493" s="406" t="str">
        <f>IF(STEP!E2493&lt;&gt;"",STEP!E2493,"")</f>
        <v/>
      </c>
      <c r="F2493" s="405" t="str">
        <f>IF(STEP!F2493&lt;&gt;"",STEP!F2493,"")</f>
        <v/>
      </c>
      <c r="G2493" s="407" t="str">
        <f>IF(STEP!C2493&lt;&gt;"",STEP!AD2493,"")</f>
        <v/>
      </c>
      <c r="H2493" s="407" t="str">
        <f>IF(AND(STEP!$G2493="",$J$8&lt;&gt;"ON"),"",IF(月報!AX2493&lt;&gt;"",月報!AX2493,IF(STEP!G2493&lt;&gt;"",STEP!G2493,"")))</f>
        <v/>
      </c>
      <c r="I2493" s="408" t="str">
        <f>IF(AND(STEP!$G2493="",$J$8&lt;&gt;"ON"),"",IF(月報!AZ2493&lt;&gt;"",月報!AZ2493,IF(STEP!H2493&lt;&gt;"",STEP!H2493,"")))</f>
        <v/>
      </c>
      <c r="J2493" s="408" t="str">
        <f>IF(AND(STEP!$G2493="",$J$8&lt;&gt;"ON"),"",IF(月報!BA2493&lt;&gt;"",月報!BA2493,IF(STEP!J2493&lt;&gt;"",STEP!J2493/24,"")))</f>
        <v/>
      </c>
      <c r="K2493" s="408" t="str">
        <f>IF(STEP!X2493&lt;&gt;"",STEP!X2493,"")</f>
        <v/>
      </c>
      <c r="L2493" s="408" t="str">
        <f>IF(STEP!Y2493&lt;&gt;"",STEP!Y2493,"")</f>
        <v/>
      </c>
      <c r="M2493" s="408" t="str">
        <f>IF(STEP!Z2493&lt;&gt;"",STEP!Z2493,"")</f>
        <v/>
      </c>
      <c r="N2493" s="419" t="str">
        <f>IF(STEP!R2493&lt;&gt;"",STEP!R2493,"")</f>
        <v/>
      </c>
      <c r="O2493" s="420" t="str">
        <f>IF(STEP!S2493&lt;&gt;"",STEP!S2493,"")</f>
        <v/>
      </c>
      <c r="P2493" s="315" t="str">
        <f t="shared" si="247"/>
        <v/>
      </c>
      <c r="Q2493" s="474">
        <f>SUM(P2493:P2499)</f>
        <v>0</v>
      </c>
      <c r="R2493" s="562" t="str">
        <f t="shared" si="246"/>
        <v/>
      </c>
    </row>
    <row r="2494" spans="2:18">
      <c r="B2494" s="517"/>
      <c r="C2494" s="622" t="str">
        <f>IF(STEP!C2494&lt;&gt;"",STEP!C2494,"")</f>
        <v/>
      </c>
      <c r="D2494" s="409" t="str">
        <f>IF(STEP!D2494&lt;&gt;"",STEP!D2494,"")</f>
        <v/>
      </c>
      <c r="E2494" s="410" t="str">
        <f>IF(STEP!E2494&lt;&gt;"",STEP!E2494,"")</f>
        <v/>
      </c>
      <c r="F2494" s="409" t="str">
        <f>IF(STEP!F2494&lt;&gt;"",STEP!F2494,"")</f>
        <v/>
      </c>
      <c r="G2494" s="508" t="str">
        <f>IF(STEP!C2494&lt;&gt;"",STEP!AD2494,"")</f>
        <v/>
      </c>
      <c r="H2494" s="407" t="str">
        <f>IF(AND(STEP!$G2494="",$J$8&lt;&gt;"ON"),"",IF(月報!AX2494&lt;&gt;"",月報!AX2494,IF(STEP!G2494&lt;&gt;"",STEP!G2494,"")))</f>
        <v/>
      </c>
      <c r="I2494" s="408" t="str">
        <f>IF(AND(STEP!$G2494="",$J$8&lt;&gt;"ON"),"",IF(月報!AZ2494&lt;&gt;"",月報!AZ2494,IF(STEP!H2494&lt;&gt;"",STEP!H2494,"")))</f>
        <v/>
      </c>
      <c r="J2494" s="408" t="str">
        <f>IF(AND(STEP!$G2494="",$J$8&lt;&gt;"ON"),"",IF(月報!BA2494&lt;&gt;"",月報!BA2494,IF(STEP!J2494&lt;&gt;"",STEP!J2494/24,"")))</f>
        <v/>
      </c>
      <c r="K2494" s="421" t="str">
        <f>IF(STEP!X2494&lt;&gt;"",STEP!X2494,"")</f>
        <v/>
      </c>
      <c r="L2494" s="421" t="str">
        <f>IF(STEP!Y2494&lt;&gt;"",STEP!Y2494,"")</f>
        <v/>
      </c>
      <c r="M2494" s="421" t="str">
        <f>IF(STEP!Z2494&lt;&gt;"",STEP!Z2494,"")</f>
        <v/>
      </c>
      <c r="N2494" s="422" t="str">
        <f>IF(STEP!R2494&lt;&gt;"",STEP!R2494,"")</f>
        <v/>
      </c>
      <c r="O2494" s="423" t="str">
        <f>IF(STEP!S2494&lt;&gt;"",STEP!S2494,"")</f>
        <v/>
      </c>
      <c r="P2494" s="316" t="str">
        <f t="shared" si="247"/>
        <v/>
      </c>
      <c r="Q2494" s="336"/>
      <c r="R2494" s="560" t="str">
        <f t="shared" si="246"/>
        <v/>
      </c>
    </row>
    <row r="2495" spans="2:18">
      <c r="B2495" s="517"/>
      <c r="C2495" s="622" t="str">
        <f>IF(STEP!C2495&lt;&gt;"",STEP!C2495,"")</f>
        <v/>
      </c>
      <c r="D2495" s="409" t="str">
        <f>IF(STEP!D2495&lt;&gt;"",STEP!D2495,"")</f>
        <v/>
      </c>
      <c r="E2495" s="410" t="str">
        <f>IF(STEP!E2495&lt;&gt;"",STEP!E2495,"")</f>
        <v/>
      </c>
      <c r="F2495" s="409" t="str">
        <f>IF(STEP!F2495&lt;&gt;"",STEP!F2495,"")</f>
        <v/>
      </c>
      <c r="G2495" s="508" t="str">
        <f>IF(STEP!C2495&lt;&gt;"",STEP!AD2495,"")</f>
        <v/>
      </c>
      <c r="H2495" s="407" t="str">
        <f>IF(AND(STEP!$G2495="",$J$8&lt;&gt;"ON"),"",IF(月報!AX2495&lt;&gt;"",月報!AX2495,IF(STEP!G2495&lt;&gt;"",STEP!G2495,"")))</f>
        <v/>
      </c>
      <c r="I2495" s="408" t="str">
        <f>IF(AND(STEP!$G2495="",$J$8&lt;&gt;"ON"),"",IF(月報!AZ2495&lt;&gt;"",月報!AZ2495,IF(STEP!H2495&lt;&gt;"",STEP!H2495,"")))</f>
        <v/>
      </c>
      <c r="J2495" s="408" t="str">
        <f>IF(AND(STEP!$G2495="",$J$8&lt;&gt;"ON"),"",IF(月報!BA2495&lt;&gt;"",月報!BA2495,IF(STEP!J2495&lt;&gt;"",STEP!J2495/24,"")))</f>
        <v/>
      </c>
      <c r="K2495" s="421" t="str">
        <f>IF(STEP!X2495&lt;&gt;"",STEP!X2495,"")</f>
        <v/>
      </c>
      <c r="L2495" s="421" t="str">
        <f>IF(STEP!Y2495&lt;&gt;"",STEP!Y2495,"")</f>
        <v/>
      </c>
      <c r="M2495" s="421" t="str">
        <f>IF(STEP!Z2495&lt;&gt;"",STEP!Z2495,"")</f>
        <v/>
      </c>
      <c r="N2495" s="422" t="str">
        <f>IF(STEP!R2495&lt;&gt;"",STEP!R2495,"")</f>
        <v/>
      </c>
      <c r="O2495" s="423" t="str">
        <f>IF(STEP!S2495&lt;&gt;"",STEP!S2495,"")</f>
        <v/>
      </c>
      <c r="P2495" s="316" t="str">
        <f t="shared" si="247"/>
        <v/>
      </c>
      <c r="Q2495" s="336"/>
      <c r="R2495" s="560" t="str">
        <f t="shared" si="246"/>
        <v/>
      </c>
    </row>
    <row r="2496" spans="2:18">
      <c r="B2496" s="517"/>
      <c r="C2496" s="622" t="str">
        <f>IF(STEP!C2496&lt;&gt;"",STEP!C2496,"")</f>
        <v/>
      </c>
      <c r="D2496" s="409" t="str">
        <f>IF(STEP!D2496&lt;&gt;"",STEP!D2496,"")</f>
        <v/>
      </c>
      <c r="E2496" s="410" t="str">
        <f>IF(STEP!E2496&lt;&gt;"",STEP!E2496,"")</f>
        <v/>
      </c>
      <c r="F2496" s="409" t="str">
        <f>IF(STEP!F2496&lt;&gt;"",STEP!F2496,"")</f>
        <v/>
      </c>
      <c r="G2496" s="508" t="str">
        <f>IF(STEP!C2496&lt;&gt;"",STEP!AD2496,"")</f>
        <v/>
      </c>
      <c r="H2496" s="407" t="str">
        <f>IF(AND(STEP!$G2496="",$J$8&lt;&gt;"ON"),"",IF(月報!AX2496&lt;&gt;"",月報!AX2496,IF(STEP!G2496&lt;&gt;"",STEP!G2496,"")))</f>
        <v/>
      </c>
      <c r="I2496" s="408" t="str">
        <f>IF(AND(STEP!$G2496="",$J$8&lt;&gt;"ON"),"",IF(月報!AZ2496&lt;&gt;"",月報!AZ2496,IF(STEP!H2496&lt;&gt;"",STEP!H2496,"")))</f>
        <v/>
      </c>
      <c r="J2496" s="408" t="str">
        <f>IF(AND(STEP!$G2496="",$J$8&lt;&gt;"ON"),"",IF(月報!BA2496&lt;&gt;"",月報!BA2496,IF(STEP!J2496&lt;&gt;"",STEP!J2496/24,"")))</f>
        <v/>
      </c>
      <c r="K2496" s="421" t="str">
        <f>IF(STEP!X2496&lt;&gt;"",STEP!X2496,"")</f>
        <v/>
      </c>
      <c r="L2496" s="421" t="str">
        <f>IF(STEP!Y2496&lt;&gt;"",STEP!Y2496,"")</f>
        <v/>
      </c>
      <c r="M2496" s="421" t="str">
        <f>IF(STEP!Z2496&lt;&gt;"",STEP!Z2496,"")</f>
        <v/>
      </c>
      <c r="N2496" s="422" t="str">
        <f>IF(STEP!R2496&lt;&gt;"",STEP!R2496,"")</f>
        <v/>
      </c>
      <c r="O2496" s="423" t="str">
        <f>IF(STEP!S2496&lt;&gt;"",STEP!S2496,"")</f>
        <v/>
      </c>
      <c r="P2496" s="316" t="str">
        <f t="shared" si="247"/>
        <v/>
      </c>
      <c r="Q2496" s="336"/>
      <c r="R2496" s="560" t="str">
        <f t="shared" si="246"/>
        <v/>
      </c>
    </row>
    <row r="2497" spans="2:18">
      <c r="B2497" s="517"/>
      <c r="C2497" s="622" t="str">
        <f>IF(STEP!C2497&lt;&gt;"",STEP!C2497,"")</f>
        <v/>
      </c>
      <c r="D2497" s="409" t="str">
        <f>IF(STEP!D2497&lt;&gt;"",STEP!D2497,"")</f>
        <v/>
      </c>
      <c r="E2497" s="410" t="str">
        <f>IF(STEP!E2497&lt;&gt;"",STEP!E2497,"")</f>
        <v/>
      </c>
      <c r="F2497" s="409" t="str">
        <f>IF(STEP!F2497&lt;&gt;"",STEP!F2497,"")</f>
        <v/>
      </c>
      <c r="G2497" s="508" t="str">
        <f>IF(STEP!C2497&lt;&gt;"",STEP!AD2497,"")</f>
        <v/>
      </c>
      <c r="H2497" s="407" t="str">
        <f>IF(AND(STEP!$G2497="",$J$8&lt;&gt;"ON"),"",IF(月報!AX2497&lt;&gt;"",月報!AX2497,IF(STEP!G2497&lt;&gt;"",STEP!G2497,"")))</f>
        <v/>
      </c>
      <c r="I2497" s="408" t="str">
        <f>IF(AND(STEP!$G2497="",$J$8&lt;&gt;"ON"),"",IF(月報!AZ2497&lt;&gt;"",月報!AZ2497,IF(STEP!H2497&lt;&gt;"",STEP!H2497,"")))</f>
        <v/>
      </c>
      <c r="J2497" s="408" t="str">
        <f>IF(AND(STEP!$G2497="",$J$8&lt;&gt;"ON"),"",IF(月報!BA2497&lt;&gt;"",月報!BA2497,IF(STEP!J2497&lt;&gt;"",STEP!J2497/24,"")))</f>
        <v/>
      </c>
      <c r="K2497" s="421" t="str">
        <f>IF(STEP!X2497&lt;&gt;"",STEP!X2497,"")</f>
        <v/>
      </c>
      <c r="L2497" s="421" t="str">
        <f>IF(STEP!Y2497&lt;&gt;"",STEP!Y2497,"")</f>
        <v/>
      </c>
      <c r="M2497" s="421" t="str">
        <f>IF(STEP!Z2497&lt;&gt;"",STEP!Z2497,"")</f>
        <v/>
      </c>
      <c r="N2497" s="422" t="str">
        <f>IF(STEP!R2497&lt;&gt;"",STEP!R2497,"")</f>
        <v/>
      </c>
      <c r="O2497" s="423" t="str">
        <f>IF(STEP!S2497&lt;&gt;"",STEP!S2497,"")</f>
        <v/>
      </c>
      <c r="P2497" s="316" t="str">
        <f t="shared" si="247"/>
        <v/>
      </c>
      <c r="Q2497" s="336"/>
      <c r="R2497" s="560" t="str">
        <f t="shared" si="246"/>
        <v/>
      </c>
    </row>
    <row r="2498" spans="2:18">
      <c r="B2498" s="517"/>
      <c r="C2498" s="622" t="str">
        <f>IF(STEP!C2498&lt;&gt;"",STEP!C2498,"")</f>
        <v/>
      </c>
      <c r="D2498" s="409" t="str">
        <f>IF(STEP!D2498&lt;&gt;"",STEP!D2498,"")</f>
        <v/>
      </c>
      <c r="E2498" s="410" t="str">
        <f>IF(STEP!E2498&lt;&gt;"",STEP!E2498,"")</f>
        <v/>
      </c>
      <c r="F2498" s="409" t="str">
        <f>IF(STEP!F2498&lt;&gt;"",STEP!F2498,"")</f>
        <v/>
      </c>
      <c r="G2498" s="508" t="str">
        <f>IF(STEP!C2498&lt;&gt;"",STEP!AD2498,"")</f>
        <v/>
      </c>
      <c r="H2498" s="407" t="str">
        <f>IF(AND(STEP!$G2498="",$J$8&lt;&gt;"ON"),"",IF(月報!AX2498&lt;&gt;"",月報!AX2498,IF(STEP!G2498&lt;&gt;"",STEP!G2498,"")))</f>
        <v/>
      </c>
      <c r="I2498" s="408" t="str">
        <f>IF(AND(STEP!$G2498="",$J$8&lt;&gt;"ON"),"",IF(月報!AZ2498&lt;&gt;"",月報!AZ2498,IF(STEP!H2498&lt;&gt;"",STEP!H2498,"")))</f>
        <v/>
      </c>
      <c r="J2498" s="408" t="str">
        <f>IF(AND(STEP!$G2498="",$J$8&lt;&gt;"ON"),"",IF(月報!BA2498&lt;&gt;"",月報!BA2498,IF(STEP!J2498&lt;&gt;"",STEP!J2498/24,"")))</f>
        <v/>
      </c>
      <c r="K2498" s="421" t="str">
        <f>IF(STEP!X2498&lt;&gt;"",STEP!X2498,"")</f>
        <v/>
      </c>
      <c r="L2498" s="421" t="str">
        <f>IF(STEP!Y2498&lt;&gt;"",STEP!Y2498,"")</f>
        <v/>
      </c>
      <c r="M2498" s="421" t="str">
        <f>IF(STEP!Z2498&lt;&gt;"",STEP!Z2498,"")</f>
        <v/>
      </c>
      <c r="N2498" s="422" t="str">
        <f>IF(STEP!R2498&lt;&gt;"",STEP!R2498,"")</f>
        <v/>
      </c>
      <c r="O2498" s="423" t="str">
        <f>IF(STEP!S2498&lt;&gt;"",STEP!S2498,"")</f>
        <v/>
      </c>
      <c r="P2498" s="316" t="str">
        <f t="shared" si="247"/>
        <v/>
      </c>
      <c r="Q2498" s="336"/>
      <c r="R2498" s="560" t="str">
        <f t="shared" si="246"/>
        <v/>
      </c>
    </row>
    <row r="2499" spans="2:18">
      <c r="B2499" s="517"/>
      <c r="C2499" s="623" t="str">
        <f>IF(STEP!C2499&lt;&gt;"",STEP!C2499,"")</f>
        <v/>
      </c>
      <c r="D2499" s="411" t="str">
        <f>IF(STEP!D2499&lt;&gt;"",STEP!D2499,"")</f>
        <v/>
      </c>
      <c r="E2499" s="412" t="str">
        <f>IF(STEP!E2499&lt;&gt;"",STEP!E2499,"")</f>
        <v/>
      </c>
      <c r="F2499" s="411" t="str">
        <f>IF(STEP!F2499&lt;&gt;"",STEP!F2499,"")</f>
        <v/>
      </c>
      <c r="G2499" s="413" t="str">
        <f>IF(STEP!C2499&lt;&gt;"",STEP!AD2499,"")</f>
        <v/>
      </c>
      <c r="H2499" s="413" t="str">
        <f>IF(AND(STEP!$G2499="",$J$8&lt;&gt;"ON"),"",IF(月報!AX2499&lt;&gt;"",月報!AX2499,IF(STEP!G2499&lt;&gt;"",STEP!G2499,"")))</f>
        <v/>
      </c>
      <c r="I2499" s="414" t="str">
        <f>IF(AND(STEP!$G2499="",$J$8&lt;&gt;"ON"),"",IF(月報!AZ2499&lt;&gt;"",月報!AZ2499,IF(STEP!H2499&lt;&gt;"",STEP!H2499,"")))</f>
        <v/>
      </c>
      <c r="J2499" s="414" t="str">
        <f>IF(AND(STEP!$G2499="",$J$8&lt;&gt;"ON"),"",IF(月報!BA2499&lt;&gt;"",月報!BA2499,IF(STEP!J2499&lt;&gt;"",STEP!J2499/24,"")))</f>
        <v/>
      </c>
      <c r="K2499" s="414" t="str">
        <f>IF(STEP!X2499&lt;&gt;"",STEP!X2499,"")</f>
        <v/>
      </c>
      <c r="L2499" s="414" t="str">
        <f>IF(STEP!Y2499&lt;&gt;"",STEP!Y2499,"")</f>
        <v/>
      </c>
      <c r="M2499" s="414" t="str">
        <f>IF(STEP!Z2499&lt;&gt;"",STEP!Z2499,"")</f>
        <v/>
      </c>
      <c r="N2499" s="424" t="str">
        <f>IF(STEP!R2499&lt;&gt;"",STEP!R2499,"")</f>
        <v/>
      </c>
      <c r="O2499" s="425" t="str">
        <f>IF(STEP!S2499&lt;&gt;"",STEP!S2499,"")</f>
        <v/>
      </c>
      <c r="P2499" s="317" t="str">
        <f t="shared" si="247"/>
        <v/>
      </c>
      <c r="Q2499" s="473"/>
      <c r="R2499" s="561" t="str">
        <f t="shared" si="246"/>
        <v/>
      </c>
    </row>
    <row r="2500" spans="2:18">
      <c r="B2500" s="517"/>
      <c r="C2500" s="624" t="str">
        <f>IF(STEP!C2500&lt;&gt;"",STEP!C2500,"")</f>
        <v/>
      </c>
      <c r="D2500" s="405" t="str">
        <f>IF(STEP!D2500&lt;&gt;"",STEP!D2500,"")</f>
        <v/>
      </c>
      <c r="E2500" s="406" t="str">
        <f>IF(STEP!E2500&lt;&gt;"",STEP!E2500,"")</f>
        <v/>
      </c>
      <c r="F2500" s="405" t="str">
        <f>IF(STEP!F2500&lt;&gt;"",STEP!F2500,"")</f>
        <v/>
      </c>
      <c r="G2500" s="407" t="str">
        <f>IF(STEP!C2500&lt;&gt;"",STEP!AD2500,"")</f>
        <v/>
      </c>
      <c r="H2500" s="407" t="str">
        <f>IF(AND(STEP!$G2500="",$J$8&lt;&gt;"ON"),"",IF(月報!AX2500&lt;&gt;"",月報!AX2500,IF(STEP!G2500&lt;&gt;"",STEP!G2500,"")))</f>
        <v/>
      </c>
      <c r="I2500" s="408" t="str">
        <f>IF(AND(STEP!$G2500="",$J$8&lt;&gt;"ON"),"",IF(月報!AZ2500&lt;&gt;"",月報!AZ2500,IF(STEP!H2500&lt;&gt;"",STEP!H2500,"")))</f>
        <v/>
      </c>
      <c r="J2500" s="408" t="str">
        <f>IF(AND(STEP!$G2500="",$J$8&lt;&gt;"ON"),"",IF(月報!BA2500&lt;&gt;"",月報!BA2500,IF(STEP!J2500&lt;&gt;"",STEP!J2500/24,"")))</f>
        <v/>
      </c>
      <c r="K2500" s="408" t="str">
        <f>IF(STEP!X2500&lt;&gt;"",STEP!X2500,"")</f>
        <v/>
      </c>
      <c r="L2500" s="408" t="str">
        <f>IF(STEP!Y2500&lt;&gt;"",STEP!Y2500,"")</f>
        <v/>
      </c>
      <c r="M2500" s="408" t="str">
        <f>IF(STEP!Z2500&lt;&gt;"",STEP!Z2500,"")</f>
        <v/>
      </c>
      <c r="N2500" s="419" t="str">
        <f>IF(STEP!R2500&lt;&gt;"",STEP!R2500,"")</f>
        <v/>
      </c>
      <c r="O2500" s="420" t="str">
        <f>IF(STEP!S2500&lt;&gt;"",STEP!S2500,"")</f>
        <v/>
      </c>
      <c r="P2500" s="315" t="str">
        <f t="shared" si="247"/>
        <v/>
      </c>
      <c r="Q2500" s="474">
        <f>SUM(P2500:P2506)</f>
        <v>0</v>
      </c>
      <c r="R2500" s="562" t="str">
        <f t="shared" si="246"/>
        <v/>
      </c>
    </row>
    <row r="2501" spans="2:18">
      <c r="B2501" s="517"/>
      <c r="C2501" s="622" t="str">
        <f>IF(STEP!C2501&lt;&gt;"",STEP!C2501,"")</f>
        <v/>
      </c>
      <c r="D2501" s="409" t="str">
        <f>IF(STEP!D2501&lt;&gt;"",STEP!D2501,"")</f>
        <v/>
      </c>
      <c r="E2501" s="410" t="str">
        <f>IF(STEP!E2501&lt;&gt;"",STEP!E2501,"")</f>
        <v/>
      </c>
      <c r="F2501" s="409" t="str">
        <f>IF(STEP!F2501&lt;&gt;"",STEP!F2501,"")</f>
        <v/>
      </c>
      <c r="G2501" s="508" t="str">
        <f>IF(STEP!C2501&lt;&gt;"",STEP!AD2501,"")</f>
        <v/>
      </c>
      <c r="H2501" s="407" t="str">
        <f>IF(AND(STEP!$G2501="",$J$8&lt;&gt;"ON"),"",IF(月報!AX2501&lt;&gt;"",月報!AX2501,IF(STEP!G2501&lt;&gt;"",STEP!G2501,"")))</f>
        <v/>
      </c>
      <c r="I2501" s="408" t="str">
        <f>IF(AND(STEP!$G2501="",$J$8&lt;&gt;"ON"),"",IF(月報!AZ2501&lt;&gt;"",月報!AZ2501,IF(STEP!H2501&lt;&gt;"",STEP!H2501,"")))</f>
        <v/>
      </c>
      <c r="J2501" s="408" t="str">
        <f>IF(AND(STEP!$G2501="",$J$8&lt;&gt;"ON"),"",IF(月報!BA2501&lt;&gt;"",月報!BA2501,IF(STEP!J2501&lt;&gt;"",STEP!J2501/24,"")))</f>
        <v/>
      </c>
      <c r="K2501" s="421" t="str">
        <f>IF(STEP!X2501&lt;&gt;"",STEP!X2501,"")</f>
        <v/>
      </c>
      <c r="L2501" s="421" t="str">
        <f>IF(STEP!Y2501&lt;&gt;"",STEP!Y2501,"")</f>
        <v/>
      </c>
      <c r="M2501" s="421" t="str">
        <f>IF(STEP!Z2501&lt;&gt;"",STEP!Z2501,"")</f>
        <v/>
      </c>
      <c r="N2501" s="422" t="str">
        <f>IF(STEP!R2501&lt;&gt;"",STEP!R2501,"")</f>
        <v/>
      </c>
      <c r="O2501" s="423" t="str">
        <f>IF(STEP!S2501&lt;&gt;"",STEP!S2501,"")</f>
        <v/>
      </c>
      <c r="P2501" s="316" t="str">
        <f t="shared" si="247"/>
        <v/>
      </c>
      <c r="Q2501" s="336"/>
      <c r="R2501" s="560" t="str">
        <f t="shared" si="246"/>
        <v/>
      </c>
    </row>
    <row r="2502" spans="2:18">
      <c r="B2502" s="517"/>
      <c r="C2502" s="622" t="str">
        <f>IF(STEP!C2502&lt;&gt;"",STEP!C2502,"")</f>
        <v/>
      </c>
      <c r="D2502" s="409" t="str">
        <f>IF(STEP!D2502&lt;&gt;"",STEP!D2502,"")</f>
        <v/>
      </c>
      <c r="E2502" s="410" t="str">
        <f>IF(STEP!E2502&lt;&gt;"",STEP!E2502,"")</f>
        <v/>
      </c>
      <c r="F2502" s="409" t="str">
        <f>IF(STEP!F2502&lt;&gt;"",STEP!F2502,"")</f>
        <v/>
      </c>
      <c r="G2502" s="508" t="str">
        <f>IF(STEP!C2502&lt;&gt;"",STEP!AD2502,"")</f>
        <v/>
      </c>
      <c r="H2502" s="407" t="str">
        <f>IF(AND(STEP!$G2502="",$J$8&lt;&gt;"ON"),"",IF(月報!AX2502&lt;&gt;"",月報!AX2502,IF(STEP!G2502&lt;&gt;"",STEP!G2502,"")))</f>
        <v/>
      </c>
      <c r="I2502" s="408" t="str">
        <f>IF(AND(STEP!$G2502="",$J$8&lt;&gt;"ON"),"",IF(月報!AZ2502&lt;&gt;"",月報!AZ2502,IF(STEP!H2502&lt;&gt;"",STEP!H2502,"")))</f>
        <v/>
      </c>
      <c r="J2502" s="408" t="str">
        <f>IF(AND(STEP!$G2502="",$J$8&lt;&gt;"ON"),"",IF(月報!BA2502&lt;&gt;"",月報!BA2502,IF(STEP!J2502&lt;&gt;"",STEP!J2502/24,"")))</f>
        <v/>
      </c>
      <c r="K2502" s="421" t="str">
        <f>IF(STEP!X2502&lt;&gt;"",STEP!X2502,"")</f>
        <v/>
      </c>
      <c r="L2502" s="421" t="str">
        <f>IF(STEP!Y2502&lt;&gt;"",STEP!Y2502,"")</f>
        <v/>
      </c>
      <c r="M2502" s="421" t="str">
        <f>IF(STEP!Z2502&lt;&gt;"",STEP!Z2502,"")</f>
        <v/>
      </c>
      <c r="N2502" s="422" t="str">
        <f>IF(STEP!R2502&lt;&gt;"",STEP!R2502,"")</f>
        <v/>
      </c>
      <c r="O2502" s="423" t="str">
        <f>IF(STEP!S2502&lt;&gt;"",STEP!S2502,"")</f>
        <v/>
      </c>
      <c r="P2502" s="316" t="str">
        <f t="shared" si="247"/>
        <v/>
      </c>
      <c r="Q2502" s="336"/>
      <c r="R2502" s="560" t="str">
        <f t="shared" si="246"/>
        <v/>
      </c>
    </row>
    <row r="2503" spans="2:18">
      <c r="B2503" s="517"/>
      <c r="C2503" s="622" t="str">
        <f>IF(STEP!C2503&lt;&gt;"",STEP!C2503,"")</f>
        <v/>
      </c>
      <c r="D2503" s="409" t="str">
        <f>IF(STEP!D2503&lt;&gt;"",STEP!D2503,"")</f>
        <v/>
      </c>
      <c r="E2503" s="410" t="str">
        <f>IF(STEP!E2503&lt;&gt;"",STEP!E2503,"")</f>
        <v/>
      </c>
      <c r="F2503" s="409" t="str">
        <f>IF(STEP!F2503&lt;&gt;"",STEP!F2503,"")</f>
        <v/>
      </c>
      <c r="G2503" s="508" t="str">
        <f>IF(STEP!C2503&lt;&gt;"",STEP!AD2503,"")</f>
        <v/>
      </c>
      <c r="H2503" s="407" t="str">
        <f>IF(AND(STEP!$G2503="",$J$8&lt;&gt;"ON"),"",IF(月報!AX2503&lt;&gt;"",月報!AX2503,IF(STEP!G2503&lt;&gt;"",STEP!G2503,"")))</f>
        <v/>
      </c>
      <c r="I2503" s="408" t="str">
        <f>IF(AND(STEP!$G2503="",$J$8&lt;&gt;"ON"),"",IF(月報!AZ2503&lt;&gt;"",月報!AZ2503,IF(STEP!H2503&lt;&gt;"",STEP!H2503,"")))</f>
        <v/>
      </c>
      <c r="J2503" s="408" t="str">
        <f>IF(AND(STEP!$G2503="",$J$8&lt;&gt;"ON"),"",IF(月報!BA2503&lt;&gt;"",月報!BA2503,IF(STEP!J2503&lt;&gt;"",STEP!J2503/24,"")))</f>
        <v/>
      </c>
      <c r="K2503" s="421" t="str">
        <f>IF(STEP!X2503&lt;&gt;"",STEP!X2503,"")</f>
        <v/>
      </c>
      <c r="L2503" s="421" t="str">
        <f>IF(STEP!Y2503&lt;&gt;"",STEP!Y2503,"")</f>
        <v/>
      </c>
      <c r="M2503" s="421" t="str">
        <f>IF(STEP!Z2503&lt;&gt;"",STEP!Z2503,"")</f>
        <v/>
      </c>
      <c r="N2503" s="422" t="str">
        <f>IF(STEP!R2503&lt;&gt;"",STEP!R2503,"")</f>
        <v/>
      </c>
      <c r="O2503" s="423" t="str">
        <f>IF(STEP!S2503&lt;&gt;"",STEP!S2503,"")</f>
        <v/>
      </c>
      <c r="P2503" s="316" t="str">
        <f t="shared" si="247"/>
        <v/>
      </c>
      <c r="Q2503" s="336"/>
      <c r="R2503" s="560" t="str">
        <f t="shared" si="246"/>
        <v/>
      </c>
    </row>
    <row r="2504" spans="2:18">
      <c r="B2504" s="517"/>
      <c r="C2504" s="622" t="str">
        <f>IF(STEP!C2504&lt;&gt;"",STEP!C2504,"")</f>
        <v/>
      </c>
      <c r="D2504" s="409" t="str">
        <f>IF(STEP!D2504&lt;&gt;"",STEP!D2504,"")</f>
        <v/>
      </c>
      <c r="E2504" s="410" t="str">
        <f>IF(STEP!E2504&lt;&gt;"",STEP!E2504,"")</f>
        <v/>
      </c>
      <c r="F2504" s="409" t="str">
        <f>IF(STEP!F2504&lt;&gt;"",STEP!F2504,"")</f>
        <v/>
      </c>
      <c r="G2504" s="508" t="str">
        <f>IF(STEP!C2504&lt;&gt;"",STEP!AD2504,"")</f>
        <v/>
      </c>
      <c r="H2504" s="407" t="str">
        <f>IF(AND(STEP!$G2504="",$J$8&lt;&gt;"ON"),"",IF(月報!AX2504&lt;&gt;"",月報!AX2504,IF(STEP!G2504&lt;&gt;"",STEP!G2504,"")))</f>
        <v/>
      </c>
      <c r="I2504" s="408" t="str">
        <f>IF(AND(STEP!$G2504="",$J$8&lt;&gt;"ON"),"",IF(月報!AZ2504&lt;&gt;"",月報!AZ2504,IF(STEP!H2504&lt;&gt;"",STEP!H2504,"")))</f>
        <v/>
      </c>
      <c r="J2504" s="408" t="str">
        <f>IF(AND(STEP!$G2504="",$J$8&lt;&gt;"ON"),"",IF(月報!BA2504&lt;&gt;"",月報!BA2504,IF(STEP!J2504&lt;&gt;"",STEP!J2504/24,"")))</f>
        <v/>
      </c>
      <c r="K2504" s="421" t="str">
        <f>IF(STEP!X2504&lt;&gt;"",STEP!X2504,"")</f>
        <v/>
      </c>
      <c r="L2504" s="421" t="str">
        <f>IF(STEP!Y2504&lt;&gt;"",STEP!Y2504,"")</f>
        <v/>
      </c>
      <c r="M2504" s="421" t="str">
        <f>IF(STEP!Z2504&lt;&gt;"",STEP!Z2504,"")</f>
        <v/>
      </c>
      <c r="N2504" s="422" t="str">
        <f>IF(STEP!R2504&lt;&gt;"",STEP!R2504,"")</f>
        <v/>
      </c>
      <c r="O2504" s="423" t="str">
        <f>IF(STEP!S2504&lt;&gt;"",STEP!S2504,"")</f>
        <v/>
      </c>
      <c r="P2504" s="316" t="str">
        <f t="shared" si="247"/>
        <v/>
      </c>
      <c r="Q2504" s="336"/>
      <c r="R2504" s="560" t="str">
        <f t="shared" si="246"/>
        <v/>
      </c>
    </row>
    <row r="2505" spans="2:18">
      <c r="B2505" s="517"/>
      <c r="C2505" s="622" t="str">
        <f>IF(STEP!C2505&lt;&gt;"",STEP!C2505,"")</f>
        <v/>
      </c>
      <c r="D2505" s="409" t="str">
        <f>IF(STEP!D2505&lt;&gt;"",STEP!D2505,"")</f>
        <v/>
      </c>
      <c r="E2505" s="410" t="str">
        <f>IF(STEP!E2505&lt;&gt;"",STEP!E2505,"")</f>
        <v/>
      </c>
      <c r="F2505" s="409" t="str">
        <f>IF(STEP!F2505&lt;&gt;"",STEP!F2505,"")</f>
        <v/>
      </c>
      <c r="G2505" s="508" t="str">
        <f>IF(STEP!C2505&lt;&gt;"",STEP!AD2505,"")</f>
        <v/>
      </c>
      <c r="H2505" s="407" t="str">
        <f>IF(AND(STEP!$G2505="",$J$8&lt;&gt;"ON"),"",IF(月報!AX2505&lt;&gt;"",月報!AX2505,IF(STEP!G2505&lt;&gt;"",STEP!G2505,"")))</f>
        <v/>
      </c>
      <c r="I2505" s="408" t="str">
        <f>IF(AND(STEP!$G2505="",$J$8&lt;&gt;"ON"),"",IF(月報!AZ2505&lt;&gt;"",月報!AZ2505,IF(STEP!H2505&lt;&gt;"",STEP!H2505,"")))</f>
        <v/>
      </c>
      <c r="J2505" s="408" t="str">
        <f>IF(AND(STEP!$G2505="",$J$8&lt;&gt;"ON"),"",IF(月報!BA2505&lt;&gt;"",月報!BA2505,IF(STEP!J2505&lt;&gt;"",STEP!J2505/24,"")))</f>
        <v/>
      </c>
      <c r="K2505" s="421" t="str">
        <f>IF(STEP!X2505&lt;&gt;"",STEP!X2505,"")</f>
        <v/>
      </c>
      <c r="L2505" s="421" t="str">
        <f>IF(STEP!Y2505&lt;&gt;"",STEP!Y2505,"")</f>
        <v/>
      </c>
      <c r="M2505" s="421" t="str">
        <f>IF(STEP!Z2505&lt;&gt;"",STEP!Z2505,"")</f>
        <v/>
      </c>
      <c r="N2505" s="422" t="str">
        <f>IF(STEP!R2505&lt;&gt;"",STEP!R2505,"")</f>
        <v/>
      </c>
      <c r="O2505" s="423" t="str">
        <f>IF(STEP!S2505&lt;&gt;"",STEP!S2505,"")</f>
        <v/>
      </c>
      <c r="P2505" s="316" t="str">
        <f t="shared" si="247"/>
        <v/>
      </c>
      <c r="Q2505" s="336"/>
      <c r="R2505" s="560" t="str">
        <f t="shared" si="246"/>
        <v/>
      </c>
    </row>
    <row r="2506" spans="2:18">
      <c r="B2506" s="517"/>
      <c r="C2506" s="623" t="str">
        <f>IF(STEP!C2506&lt;&gt;"",STEP!C2506,"")</f>
        <v/>
      </c>
      <c r="D2506" s="411" t="str">
        <f>IF(STEP!D2506&lt;&gt;"",STEP!D2506,"")</f>
        <v/>
      </c>
      <c r="E2506" s="412" t="str">
        <f>IF(STEP!E2506&lt;&gt;"",STEP!E2506,"")</f>
        <v/>
      </c>
      <c r="F2506" s="411" t="str">
        <f>IF(STEP!F2506&lt;&gt;"",STEP!F2506,"")</f>
        <v/>
      </c>
      <c r="G2506" s="413" t="str">
        <f>IF(STEP!C2506&lt;&gt;"",STEP!AD2506,"")</f>
        <v/>
      </c>
      <c r="H2506" s="413" t="str">
        <f>IF(AND(STEP!$G2506="",$J$8&lt;&gt;"ON"),"",IF(月報!AX2506&lt;&gt;"",月報!AX2506,IF(STEP!G2506&lt;&gt;"",STEP!G2506,"")))</f>
        <v/>
      </c>
      <c r="I2506" s="414" t="str">
        <f>IF(AND(STEP!$G2506="",$J$8&lt;&gt;"ON"),"",IF(月報!AZ2506&lt;&gt;"",月報!AZ2506,IF(STEP!H2506&lt;&gt;"",STEP!H2506,"")))</f>
        <v/>
      </c>
      <c r="J2506" s="414" t="str">
        <f>IF(AND(STEP!$G2506="",$J$8&lt;&gt;"ON"),"",IF(月報!BA2506&lt;&gt;"",月報!BA2506,IF(STEP!J2506&lt;&gt;"",STEP!J2506/24,"")))</f>
        <v/>
      </c>
      <c r="K2506" s="414" t="str">
        <f>IF(STEP!X2506&lt;&gt;"",STEP!X2506,"")</f>
        <v/>
      </c>
      <c r="L2506" s="414" t="str">
        <f>IF(STEP!Y2506&lt;&gt;"",STEP!Y2506,"")</f>
        <v/>
      </c>
      <c r="M2506" s="414" t="str">
        <f>IF(STEP!Z2506&lt;&gt;"",STEP!Z2506,"")</f>
        <v/>
      </c>
      <c r="N2506" s="424" t="str">
        <f>IF(STEP!R2506&lt;&gt;"",STEP!R2506,"")</f>
        <v/>
      </c>
      <c r="O2506" s="425" t="str">
        <f>IF(STEP!S2506&lt;&gt;"",STEP!S2506,"")</f>
        <v/>
      </c>
      <c r="P2506" s="317" t="str">
        <f t="shared" si="247"/>
        <v/>
      </c>
      <c r="Q2506" s="473"/>
      <c r="R2506" s="561" t="str">
        <f t="shared" ref="R2506:R2530" si="248">R2505</f>
        <v/>
      </c>
    </row>
    <row r="2507" spans="2:18">
      <c r="B2507" s="517"/>
      <c r="C2507" s="624" t="str">
        <f>IF(STEP!C2507&lt;&gt;"",STEP!C2507,"")</f>
        <v/>
      </c>
      <c r="D2507" s="405" t="str">
        <f>IF(STEP!D2507&lt;&gt;"",STEP!D2507,"")</f>
        <v/>
      </c>
      <c r="E2507" s="406" t="str">
        <f>IF(STEP!E2507&lt;&gt;"",STEP!E2507,"")</f>
        <v/>
      </c>
      <c r="F2507" s="405" t="str">
        <f>IF(STEP!F2507&lt;&gt;"",STEP!F2507,"")</f>
        <v/>
      </c>
      <c r="G2507" s="407" t="str">
        <f>IF(STEP!C2507&lt;&gt;"",STEP!AD2507,"")</f>
        <v/>
      </c>
      <c r="H2507" s="407" t="str">
        <f>IF(AND(STEP!$G2507="",$J$8&lt;&gt;"ON"),"",IF(月報!AX2507&lt;&gt;"",月報!AX2507,IF(STEP!G2507&lt;&gt;"",STEP!G2507,"")))</f>
        <v/>
      </c>
      <c r="I2507" s="408" t="str">
        <f>IF(AND(STEP!$G2507="",$J$8&lt;&gt;"ON"),"",IF(月報!AZ2507&lt;&gt;"",月報!AZ2507,IF(STEP!H2507&lt;&gt;"",STEP!H2507,"")))</f>
        <v/>
      </c>
      <c r="J2507" s="408" t="str">
        <f>IF(AND(STEP!$G2507="",$J$8&lt;&gt;"ON"),"",IF(月報!BA2507&lt;&gt;"",月報!BA2507,IF(STEP!J2507&lt;&gt;"",STEP!J2507/24,"")))</f>
        <v/>
      </c>
      <c r="K2507" s="408" t="str">
        <f>IF(STEP!X2507&lt;&gt;"",STEP!X2507,"")</f>
        <v/>
      </c>
      <c r="L2507" s="408" t="str">
        <f>IF(STEP!Y2507&lt;&gt;"",STEP!Y2507,"")</f>
        <v/>
      </c>
      <c r="M2507" s="408" t="str">
        <f>IF(STEP!Z2507&lt;&gt;"",STEP!Z2507,"")</f>
        <v/>
      </c>
      <c r="N2507" s="419" t="str">
        <f>IF(STEP!R2507&lt;&gt;"",STEP!R2507,"")</f>
        <v/>
      </c>
      <c r="O2507" s="420" t="str">
        <f>IF(STEP!S2507&lt;&gt;"",STEP!S2507,"")</f>
        <v/>
      </c>
      <c r="P2507" s="315" t="str">
        <f t="shared" si="247"/>
        <v/>
      </c>
      <c r="Q2507" s="474">
        <f>SUM(P2507:P2513)</f>
        <v>0</v>
      </c>
      <c r="R2507" s="562" t="str">
        <f t="shared" si="248"/>
        <v/>
      </c>
    </row>
    <row r="2508" spans="2:18">
      <c r="B2508" s="517"/>
      <c r="C2508" s="622" t="str">
        <f>IF(STEP!C2508&lt;&gt;"",STEP!C2508,"")</f>
        <v/>
      </c>
      <c r="D2508" s="409" t="str">
        <f>IF(STEP!D2508&lt;&gt;"",STEP!D2508,"")</f>
        <v/>
      </c>
      <c r="E2508" s="410" t="str">
        <f>IF(STEP!E2508&lt;&gt;"",STEP!E2508,"")</f>
        <v/>
      </c>
      <c r="F2508" s="409" t="str">
        <f>IF(STEP!F2508&lt;&gt;"",STEP!F2508,"")</f>
        <v/>
      </c>
      <c r="G2508" s="508" t="str">
        <f>IF(STEP!C2508&lt;&gt;"",STEP!AD2508,"")</f>
        <v/>
      </c>
      <c r="H2508" s="407" t="str">
        <f>IF(AND(STEP!$G2508="",$J$8&lt;&gt;"ON"),"",IF(月報!AX2508&lt;&gt;"",月報!AX2508,IF(STEP!G2508&lt;&gt;"",STEP!G2508,"")))</f>
        <v/>
      </c>
      <c r="I2508" s="408" t="str">
        <f>IF(AND(STEP!$G2508="",$J$8&lt;&gt;"ON"),"",IF(月報!AZ2508&lt;&gt;"",月報!AZ2508,IF(STEP!H2508&lt;&gt;"",STEP!H2508,"")))</f>
        <v/>
      </c>
      <c r="J2508" s="408" t="str">
        <f>IF(AND(STEP!$G2508="",$J$8&lt;&gt;"ON"),"",IF(月報!BA2508&lt;&gt;"",月報!BA2508,IF(STEP!J2508&lt;&gt;"",STEP!J2508/24,"")))</f>
        <v/>
      </c>
      <c r="K2508" s="421" t="str">
        <f>IF(STEP!X2508&lt;&gt;"",STEP!X2508,"")</f>
        <v/>
      </c>
      <c r="L2508" s="421" t="str">
        <f>IF(STEP!Y2508&lt;&gt;"",STEP!Y2508,"")</f>
        <v/>
      </c>
      <c r="M2508" s="421" t="str">
        <f>IF(STEP!Z2508&lt;&gt;"",STEP!Z2508,"")</f>
        <v/>
      </c>
      <c r="N2508" s="422" t="str">
        <f>IF(STEP!R2508&lt;&gt;"",STEP!R2508,"")</f>
        <v/>
      </c>
      <c r="O2508" s="423" t="str">
        <f>IF(STEP!S2508&lt;&gt;"",STEP!S2508,"")</f>
        <v/>
      </c>
      <c r="P2508" s="316" t="str">
        <f t="shared" si="247"/>
        <v/>
      </c>
      <c r="Q2508" s="336"/>
      <c r="R2508" s="560" t="str">
        <f t="shared" si="248"/>
        <v/>
      </c>
    </row>
    <row r="2509" spans="2:18">
      <c r="B2509" s="517"/>
      <c r="C2509" s="622" t="str">
        <f>IF(STEP!C2509&lt;&gt;"",STEP!C2509,"")</f>
        <v/>
      </c>
      <c r="D2509" s="409" t="str">
        <f>IF(STEP!D2509&lt;&gt;"",STEP!D2509,"")</f>
        <v/>
      </c>
      <c r="E2509" s="410" t="str">
        <f>IF(STEP!E2509&lt;&gt;"",STEP!E2509,"")</f>
        <v/>
      </c>
      <c r="F2509" s="409" t="str">
        <f>IF(STEP!F2509&lt;&gt;"",STEP!F2509,"")</f>
        <v/>
      </c>
      <c r="G2509" s="508" t="str">
        <f>IF(STEP!C2509&lt;&gt;"",STEP!AD2509,"")</f>
        <v/>
      </c>
      <c r="H2509" s="407" t="str">
        <f>IF(AND(STEP!$G2509="",$J$8&lt;&gt;"ON"),"",IF(月報!AX2509&lt;&gt;"",月報!AX2509,IF(STEP!G2509&lt;&gt;"",STEP!G2509,"")))</f>
        <v/>
      </c>
      <c r="I2509" s="408" t="str">
        <f>IF(AND(STEP!$G2509="",$J$8&lt;&gt;"ON"),"",IF(月報!AZ2509&lt;&gt;"",月報!AZ2509,IF(STEP!H2509&lt;&gt;"",STEP!H2509,"")))</f>
        <v/>
      </c>
      <c r="J2509" s="408" t="str">
        <f>IF(AND(STEP!$G2509="",$J$8&lt;&gt;"ON"),"",IF(月報!BA2509&lt;&gt;"",月報!BA2509,IF(STEP!J2509&lt;&gt;"",STEP!J2509/24,"")))</f>
        <v/>
      </c>
      <c r="K2509" s="421" t="str">
        <f>IF(STEP!X2509&lt;&gt;"",STEP!X2509,"")</f>
        <v/>
      </c>
      <c r="L2509" s="421" t="str">
        <f>IF(STEP!Y2509&lt;&gt;"",STEP!Y2509,"")</f>
        <v/>
      </c>
      <c r="M2509" s="421" t="str">
        <f>IF(STEP!Z2509&lt;&gt;"",STEP!Z2509,"")</f>
        <v/>
      </c>
      <c r="N2509" s="422" t="str">
        <f>IF(STEP!R2509&lt;&gt;"",STEP!R2509,"")</f>
        <v/>
      </c>
      <c r="O2509" s="423" t="str">
        <f>IF(STEP!S2509&lt;&gt;"",STEP!S2509,"")</f>
        <v/>
      </c>
      <c r="P2509" s="316" t="str">
        <f t="shared" si="247"/>
        <v/>
      </c>
      <c r="Q2509" s="336"/>
      <c r="R2509" s="560" t="str">
        <f t="shared" si="248"/>
        <v/>
      </c>
    </row>
    <row r="2510" spans="2:18">
      <c r="B2510" s="517"/>
      <c r="C2510" s="622" t="str">
        <f>IF(STEP!C2510&lt;&gt;"",STEP!C2510,"")</f>
        <v/>
      </c>
      <c r="D2510" s="409" t="str">
        <f>IF(STEP!D2510&lt;&gt;"",STEP!D2510,"")</f>
        <v/>
      </c>
      <c r="E2510" s="410" t="str">
        <f>IF(STEP!E2510&lt;&gt;"",STEP!E2510,"")</f>
        <v/>
      </c>
      <c r="F2510" s="409" t="str">
        <f>IF(STEP!F2510&lt;&gt;"",STEP!F2510,"")</f>
        <v/>
      </c>
      <c r="G2510" s="508" t="str">
        <f>IF(STEP!C2510&lt;&gt;"",STEP!AD2510,"")</f>
        <v/>
      </c>
      <c r="H2510" s="407" t="str">
        <f>IF(AND(STEP!$G2510="",$J$8&lt;&gt;"ON"),"",IF(月報!AX2510&lt;&gt;"",月報!AX2510,IF(STEP!G2510&lt;&gt;"",STEP!G2510,"")))</f>
        <v/>
      </c>
      <c r="I2510" s="408" t="str">
        <f>IF(AND(STEP!$G2510="",$J$8&lt;&gt;"ON"),"",IF(月報!AZ2510&lt;&gt;"",月報!AZ2510,IF(STEP!H2510&lt;&gt;"",STEP!H2510,"")))</f>
        <v/>
      </c>
      <c r="J2510" s="408" t="str">
        <f>IF(AND(STEP!$G2510="",$J$8&lt;&gt;"ON"),"",IF(月報!BA2510&lt;&gt;"",月報!BA2510,IF(STEP!J2510&lt;&gt;"",STEP!J2510/24,"")))</f>
        <v/>
      </c>
      <c r="K2510" s="421" t="str">
        <f>IF(STEP!X2510&lt;&gt;"",STEP!X2510,"")</f>
        <v/>
      </c>
      <c r="L2510" s="421" t="str">
        <f>IF(STEP!Y2510&lt;&gt;"",STEP!Y2510,"")</f>
        <v/>
      </c>
      <c r="M2510" s="421" t="str">
        <f>IF(STEP!Z2510&lt;&gt;"",STEP!Z2510,"")</f>
        <v/>
      </c>
      <c r="N2510" s="422" t="str">
        <f>IF(STEP!R2510&lt;&gt;"",STEP!R2510,"")</f>
        <v/>
      </c>
      <c r="O2510" s="423" t="str">
        <f>IF(STEP!S2510&lt;&gt;"",STEP!S2510,"")</f>
        <v/>
      </c>
      <c r="P2510" s="316" t="str">
        <f t="shared" si="247"/>
        <v/>
      </c>
      <c r="Q2510" s="336"/>
      <c r="R2510" s="560" t="str">
        <f t="shared" si="248"/>
        <v/>
      </c>
    </row>
    <row r="2511" spans="2:18">
      <c r="B2511" s="517"/>
      <c r="C2511" s="622" t="str">
        <f>IF(STEP!C2511&lt;&gt;"",STEP!C2511,"")</f>
        <v/>
      </c>
      <c r="D2511" s="409" t="str">
        <f>IF(STEP!D2511&lt;&gt;"",STEP!D2511,"")</f>
        <v/>
      </c>
      <c r="E2511" s="410" t="str">
        <f>IF(STEP!E2511&lt;&gt;"",STEP!E2511,"")</f>
        <v/>
      </c>
      <c r="F2511" s="409" t="str">
        <f>IF(STEP!F2511&lt;&gt;"",STEP!F2511,"")</f>
        <v/>
      </c>
      <c r="G2511" s="508" t="str">
        <f>IF(STEP!C2511&lt;&gt;"",STEP!AD2511,"")</f>
        <v/>
      </c>
      <c r="H2511" s="407" t="str">
        <f>IF(AND(STEP!$G2511="",$J$8&lt;&gt;"ON"),"",IF(月報!AX2511&lt;&gt;"",月報!AX2511,IF(STEP!G2511&lt;&gt;"",STEP!G2511,"")))</f>
        <v/>
      </c>
      <c r="I2511" s="408" t="str">
        <f>IF(AND(STEP!$G2511="",$J$8&lt;&gt;"ON"),"",IF(月報!AZ2511&lt;&gt;"",月報!AZ2511,IF(STEP!H2511&lt;&gt;"",STEP!H2511,"")))</f>
        <v/>
      </c>
      <c r="J2511" s="408" t="str">
        <f>IF(AND(STEP!$G2511="",$J$8&lt;&gt;"ON"),"",IF(月報!BA2511&lt;&gt;"",月報!BA2511,IF(STEP!J2511&lt;&gt;"",STEP!J2511/24,"")))</f>
        <v/>
      </c>
      <c r="K2511" s="421" t="str">
        <f>IF(STEP!X2511&lt;&gt;"",STEP!X2511,"")</f>
        <v/>
      </c>
      <c r="L2511" s="421" t="str">
        <f>IF(STEP!Y2511&lt;&gt;"",STEP!Y2511,"")</f>
        <v/>
      </c>
      <c r="M2511" s="421" t="str">
        <f>IF(STEP!Z2511&lt;&gt;"",STEP!Z2511,"")</f>
        <v/>
      </c>
      <c r="N2511" s="422" t="str">
        <f>IF(STEP!R2511&lt;&gt;"",STEP!R2511,"")</f>
        <v/>
      </c>
      <c r="O2511" s="423" t="str">
        <f>IF(STEP!S2511&lt;&gt;"",STEP!S2511,"")</f>
        <v/>
      </c>
      <c r="P2511" s="316" t="str">
        <f t="shared" si="247"/>
        <v/>
      </c>
      <c r="Q2511" s="336"/>
      <c r="R2511" s="560" t="str">
        <f t="shared" si="248"/>
        <v/>
      </c>
    </row>
    <row r="2512" spans="2:18">
      <c r="B2512" s="517"/>
      <c r="C2512" s="622" t="str">
        <f>IF(STEP!C2512&lt;&gt;"",STEP!C2512,"")</f>
        <v/>
      </c>
      <c r="D2512" s="409" t="str">
        <f>IF(STEP!D2512&lt;&gt;"",STEP!D2512,"")</f>
        <v/>
      </c>
      <c r="E2512" s="410" t="str">
        <f>IF(STEP!E2512&lt;&gt;"",STEP!E2512,"")</f>
        <v/>
      </c>
      <c r="F2512" s="409" t="str">
        <f>IF(STEP!F2512&lt;&gt;"",STEP!F2512,"")</f>
        <v/>
      </c>
      <c r="G2512" s="508" t="str">
        <f>IF(STEP!C2512&lt;&gt;"",STEP!AD2512,"")</f>
        <v/>
      </c>
      <c r="H2512" s="407" t="str">
        <f>IF(AND(STEP!$G2512="",$J$8&lt;&gt;"ON"),"",IF(月報!AX2512&lt;&gt;"",月報!AX2512,IF(STEP!G2512&lt;&gt;"",STEP!G2512,"")))</f>
        <v/>
      </c>
      <c r="I2512" s="408" t="str">
        <f>IF(AND(STEP!$G2512="",$J$8&lt;&gt;"ON"),"",IF(月報!AZ2512&lt;&gt;"",月報!AZ2512,IF(STEP!H2512&lt;&gt;"",STEP!H2512,"")))</f>
        <v/>
      </c>
      <c r="J2512" s="408" t="str">
        <f>IF(AND(STEP!$G2512="",$J$8&lt;&gt;"ON"),"",IF(月報!BA2512&lt;&gt;"",月報!BA2512,IF(STEP!J2512&lt;&gt;"",STEP!J2512/24,"")))</f>
        <v/>
      </c>
      <c r="K2512" s="421" t="str">
        <f>IF(STEP!X2512&lt;&gt;"",STEP!X2512,"")</f>
        <v/>
      </c>
      <c r="L2512" s="421" t="str">
        <f>IF(STEP!Y2512&lt;&gt;"",STEP!Y2512,"")</f>
        <v/>
      </c>
      <c r="M2512" s="421" t="str">
        <f>IF(STEP!Z2512&lt;&gt;"",STEP!Z2512,"")</f>
        <v/>
      </c>
      <c r="N2512" s="422" t="str">
        <f>IF(STEP!R2512&lt;&gt;"",STEP!R2512,"")</f>
        <v/>
      </c>
      <c r="O2512" s="423" t="str">
        <f>IF(STEP!S2512&lt;&gt;"",STEP!S2512,"")</f>
        <v/>
      </c>
      <c r="P2512" s="316" t="str">
        <f t="shared" si="247"/>
        <v/>
      </c>
      <c r="Q2512" s="336"/>
      <c r="R2512" s="560" t="str">
        <f t="shared" si="248"/>
        <v/>
      </c>
    </row>
    <row r="2513" spans="2:18">
      <c r="B2513" s="517"/>
      <c r="C2513" s="623" t="str">
        <f>IF(STEP!C2513&lt;&gt;"",STEP!C2513,"")</f>
        <v/>
      </c>
      <c r="D2513" s="411" t="str">
        <f>IF(STEP!D2513&lt;&gt;"",STEP!D2513,"")</f>
        <v/>
      </c>
      <c r="E2513" s="412" t="str">
        <f>IF(STEP!E2513&lt;&gt;"",STEP!E2513,"")</f>
        <v/>
      </c>
      <c r="F2513" s="411" t="str">
        <f>IF(STEP!F2513&lt;&gt;"",STEP!F2513,"")</f>
        <v/>
      </c>
      <c r="G2513" s="413" t="str">
        <f>IF(STEP!C2513&lt;&gt;"",STEP!AD2513,"")</f>
        <v/>
      </c>
      <c r="H2513" s="413" t="str">
        <f>IF(AND(STEP!$G2513="",$J$8&lt;&gt;"ON"),"",IF(月報!AX2513&lt;&gt;"",月報!AX2513,IF(STEP!G2513&lt;&gt;"",STEP!G2513,"")))</f>
        <v/>
      </c>
      <c r="I2513" s="414" t="str">
        <f>IF(AND(STEP!$G2513="",$J$8&lt;&gt;"ON"),"",IF(月報!AZ2513&lt;&gt;"",月報!AZ2513,IF(STEP!H2513&lt;&gt;"",STEP!H2513,"")))</f>
        <v/>
      </c>
      <c r="J2513" s="414" t="str">
        <f>IF(AND(STEP!$G2513="",$J$8&lt;&gt;"ON"),"",IF(月報!BA2513&lt;&gt;"",月報!BA2513,IF(STEP!J2513&lt;&gt;"",STEP!J2513/24,"")))</f>
        <v/>
      </c>
      <c r="K2513" s="414" t="str">
        <f>IF(STEP!X2513&lt;&gt;"",STEP!X2513,"")</f>
        <v/>
      </c>
      <c r="L2513" s="414" t="str">
        <f>IF(STEP!Y2513&lt;&gt;"",STEP!Y2513,"")</f>
        <v/>
      </c>
      <c r="M2513" s="414" t="str">
        <f>IF(STEP!Z2513&lt;&gt;"",STEP!Z2513,"")</f>
        <v/>
      </c>
      <c r="N2513" s="424" t="str">
        <f>IF(STEP!R2513&lt;&gt;"",STEP!R2513,"")</f>
        <v/>
      </c>
      <c r="O2513" s="425" t="str">
        <f>IF(STEP!S2513&lt;&gt;"",STEP!S2513,"")</f>
        <v/>
      </c>
      <c r="P2513" s="317" t="str">
        <f t="shared" si="247"/>
        <v/>
      </c>
      <c r="Q2513" s="473"/>
      <c r="R2513" s="561" t="str">
        <f t="shared" si="248"/>
        <v/>
      </c>
    </row>
    <row r="2514" spans="2:18">
      <c r="B2514" s="517"/>
      <c r="C2514" s="624" t="str">
        <f>IF(STEP!C2514&lt;&gt;"",STEP!C2514,"")</f>
        <v/>
      </c>
      <c r="D2514" s="405" t="str">
        <f>IF(STEP!D2514&lt;&gt;"",STEP!D2514,"")</f>
        <v/>
      </c>
      <c r="E2514" s="406" t="str">
        <f>IF(STEP!E2514&lt;&gt;"",STEP!E2514,"")</f>
        <v/>
      </c>
      <c r="F2514" s="405" t="str">
        <f>IF(STEP!F2514&lt;&gt;"",STEP!F2514,"")</f>
        <v/>
      </c>
      <c r="G2514" s="407" t="str">
        <f>IF(STEP!C2514&lt;&gt;"",STEP!AD2514,"")</f>
        <v/>
      </c>
      <c r="H2514" s="407" t="str">
        <f>IF(AND(STEP!$G2514="",$J$8&lt;&gt;"ON"),"",IF(月報!AX2514&lt;&gt;"",月報!AX2514,IF(STEP!G2514&lt;&gt;"",STEP!G2514,"")))</f>
        <v/>
      </c>
      <c r="I2514" s="408" t="str">
        <f>IF(AND(STEP!$G2514="",$J$8&lt;&gt;"ON"),"",IF(月報!AZ2514&lt;&gt;"",月報!AZ2514,IF(STEP!H2514&lt;&gt;"",STEP!H2514,"")))</f>
        <v/>
      </c>
      <c r="J2514" s="408" t="str">
        <f>IF(AND(STEP!$G2514="",$J$8&lt;&gt;"ON"),"",IF(月報!BA2514&lt;&gt;"",月報!BA2514,IF(STEP!J2514&lt;&gt;"",STEP!J2514/24,"")))</f>
        <v/>
      </c>
      <c r="K2514" s="408" t="str">
        <f>IF(STEP!X2514&lt;&gt;"",STEP!X2514,"")</f>
        <v/>
      </c>
      <c r="L2514" s="408" t="str">
        <f>IF(STEP!Y2514&lt;&gt;"",STEP!Y2514,"")</f>
        <v/>
      </c>
      <c r="M2514" s="408" t="str">
        <f>IF(STEP!Z2514&lt;&gt;"",STEP!Z2514,"")</f>
        <v/>
      </c>
      <c r="N2514" s="419" t="str">
        <f>IF(STEP!R2514&lt;&gt;"",STEP!R2514,"")</f>
        <v/>
      </c>
      <c r="O2514" s="420" t="str">
        <f>IF(STEP!S2514&lt;&gt;"",STEP!S2514,"")</f>
        <v/>
      </c>
      <c r="P2514" s="315" t="str">
        <f t="shared" si="247"/>
        <v/>
      </c>
      <c r="Q2514" s="474">
        <f>SUM(P2514:P2520)</f>
        <v>0</v>
      </c>
      <c r="R2514" s="562" t="str">
        <f t="shared" si="248"/>
        <v/>
      </c>
    </row>
    <row r="2515" spans="2:18">
      <c r="B2515" s="517"/>
      <c r="C2515" s="622" t="str">
        <f>IF(STEP!C2515&lt;&gt;"",STEP!C2515,"")</f>
        <v/>
      </c>
      <c r="D2515" s="409" t="str">
        <f>IF(STEP!D2515&lt;&gt;"",STEP!D2515,"")</f>
        <v/>
      </c>
      <c r="E2515" s="410" t="str">
        <f>IF(STEP!E2515&lt;&gt;"",STEP!E2515,"")</f>
        <v/>
      </c>
      <c r="F2515" s="409" t="str">
        <f>IF(STEP!F2515&lt;&gt;"",STEP!F2515,"")</f>
        <v/>
      </c>
      <c r="G2515" s="508" t="str">
        <f>IF(STEP!C2515&lt;&gt;"",STEP!AD2515,"")</f>
        <v/>
      </c>
      <c r="H2515" s="407" t="str">
        <f>IF(AND(STEP!$G2515="",$J$8&lt;&gt;"ON"),"",IF(月報!AX2515&lt;&gt;"",月報!AX2515,IF(STEP!G2515&lt;&gt;"",STEP!G2515,"")))</f>
        <v/>
      </c>
      <c r="I2515" s="408" t="str">
        <f>IF(AND(STEP!$G2515="",$J$8&lt;&gt;"ON"),"",IF(月報!AZ2515&lt;&gt;"",月報!AZ2515,IF(STEP!H2515&lt;&gt;"",STEP!H2515,"")))</f>
        <v/>
      </c>
      <c r="J2515" s="408" t="str">
        <f>IF(AND(STEP!$G2515="",$J$8&lt;&gt;"ON"),"",IF(月報!BA2515&lt;&gt;"",月報!BA2515,IF(STEP!J2515&lt;&gt;"",STEP!J2515/24,"")))</f>
        <v/>
      </c>
      <c r="K2515" s="421" t="str">
        <f>IF(STEP!X2515&lt;&gt;"",STEP!X2515,"")</f>
        <v/>
      </c>
      <c r="L2515" s="421" t="str">
        <f>IF(STEP!Y2515&lt;&gt;"",STEP!Y2515,"")</f>
        <v/>
      </c>
      <c r="M2515" s="421" t="str">
        <f>IF(STEP!Z2515&lt;&gt;"",STEP!Z2515,"")</f>
        <v/>
      </c>
      <c r="N2515" s="422" t="str">
        <f>IF(STEP!R2515&lt;&gt;"",STEP!R2515,"")</f>
        <v/>
      </c>
      <c r="O2515" s="423" t="str">
        <f>IF(STEP!S2515&lt;&gt;"",STEP!S2515,"")</f>
        <v/>
      </c>
      <c r="P2515" s="316" t="str">
        <f t="shared" si="247"/>
        <v/>
      </c>
      <c r="Q2515" s="336"/>
      <c r="R2515" s="560" t="str">
        <f t="shared" si="248"/>
        <v/>
      </c>
    </row>
    <row r="2516" spans="2:18">
      <c r="B2516" s="517"/>
      <c r="C2516" s="622" t="str">
        <f>IF(STEP!C2516&lt;&gt;"",STEP!C2516,"")</f>
        <v/>
      </c>
      <c r="D2516" s="409" t="str">
        <f>IF(STEP!D2516&lt;&gt;"",STEP!D2516,"")</f>
        <v/>
      </c>
      <c r="E2516" s="410" t="str">
        <f>IF(STEP!E2516&lt;&gt;"",STEP!E2516,"")</f>
        <v/>
      </c>
      <c r="F2516" s="409" t="str">
        <f>IF(STEP!F2516&lt;&gt;"",STEP!F2516,"")</f>
        <v/>
      </c>
      <c r="G2516" s="508" t="str">
        <f>IF(STEP!C2516&lt;&gt;"",STEP!AD2516,"")</f>
        <v/>
      </c>
      <c r="H2516" s="407" t="str">
        <f>IF(AND(STEP!$G2516="",$J$8&lt;&gt;"ON"),"",IF(月報!AX2516&lt;&gt;"",月報!AX2516,IF(STEP!G2516&lt;&gt;"",STEP!G2516,"")))</f>
        <v/>
      </c>
      <c r="I2516" s="408" t="str">
        <f>IF(AND(STEP!$G2516="",$J$8&lt;&gt;"ON"),"",IF(月報!AZ2516&lt;&gt;"",月報!AZ2516,IF(STEP!H2516&lt;&gt;"",STEP!H2516,"")))</f>
        <v/>
      </c>
      <c r="J2516" s="408" t="str">
        <f>IF(AND(STEP!$G2516="",$J$8&lt;&gt;"ON"),"",IF(月報!BA2516&lt;&gt;"",月報!BA2516,IF(STEP!J2516&lt;&gt;"",STEP!J2516/24,"")))</f>
        <v/>
      </c>
      <c r="K2516" s="421" t="str">
        <f>IF(STEP!X2516&lt;&gt;"",STEP!X2516,"")</f>
        <v/>
      </c>
      <c r="L2516" s="421" t="str">
        <f>IF(STEP!Y2516&lt;&gt;"",STEP!Y2516,"")</f>
        <v/>
      </c>
      <c r="M2516" s="421" t="str">
        <f>IF(STEP!Z2516&lt;&gt;"",STEP!Z2516,"")</f>
        <v/>
      </c>
      <c r="N2516" s="422" t="str">
        <f>IF(STEP!R2516&lt;&gt;"",STEP!R2516,"")</f>
        <v/>
      </c>
      <c r="O2516" s="423" t="str">
        <f>IF(STEP!S2516&lt;&gt;"",STEP!S2516,"")</f>
        <v/>
      </c>
      <c r="P2516" s="316" t="str">
        <f t="shared" si="247"/>
        <v/>
      </c>
      <c r="Q2516" s="336"/>
      <c r="R2516" s="560" t="str">
        <f t="shared" si="248"/>
        <v/>
      </c>
    </row>
    <row r="2517" spans="2:18">
      <c r="B2517" s="517"/>
      <c r="C2517" s="622" t="str">
        <f>IF(STEP!C2517&lt;&gt;"",STEP!C2517,"")</f>
        <v/>
      </c>
      <c r="D2517" s="409" t="str">
        <f>IF(STEP!D2517&lt;&gt;"",STEP!D2517,"")</f>
        <v/>
      </c>
      <c r="E2517" s="410" t="str">
        <f>IF(STEP!E2517&lt;&gt;"",STEP!E2517,"")</f>
        <v/>
      </c>
      <c r="F2517" s="409" t="str">
        <f>IF(STEP!F2517&lt;&gt;"",STEP!F2517,"")</f>
        <v/>
      </c>
      <c r="G2517" s="508" t="str">
        <f>IF(STEP!C2517&lt;&gt;"",STEP!AD2517,"")</f>
        <v/>
      </c>
      <c r="H2517" s="407" t="str">
        <f>IF(AND(STEP!$G2517="",$J$8&lt;&gt;"ON"),"",IF(月報!AX2517&lt;&gt;"",月報!AX2517,IF(STEP!G2517&lt;&gt;"",STEP!G2517,"")))</f>
        <v/>
      </c>
      <c r="I2517" s="408" t="str">
        <f>IF(AND(STEP!$G2517="",$J$8&lt;&gt;"ON"),"",IF(月報!AZ2517&lt;&gt;"",月報!AZ2517,IF(STEP!H2517&lt;&gt;"",STEP!H2517,"")))</f>
        <v/>
      </c>
      <c r="J2517" s="408" t="str">
        <f>IF(AND(STEP!$G2517="",$J$8&lt;&gt;"ON"),"",IF(月報!BA2517&lt;&gt;"",月報!BA2517,IF(STEP!J2517&lt;&gt;"",STEP!J2517/24,"")))</f>
        <v/>
      </c>
      <c r="K2517" s="421" t="str">
        <f>IF(STEP!X2517&lt;&gt;"",STEP!X2517,"")</f>
        <v/>
      </c>
      <c r="L2517" s="421" t="str">
        <f>IF(STEP!Y2517&lt;&gt;"",STEP!Y2517,"")</f>
        <v/>
      </c>
      <c r="M2517" s="421" t="str">
        <f>IF(STEP!Z2517&lt;&gt;"",STEP!Z2517,"")</f>
        <v/>
      </c>
      <c r="N2517" s="422" t="str">
        <f>IF(STEP!R2517&lt;&gt;"",STEP!R2517,"")</f>
        <v/>
      </c>
      <c r="O2517" s="423" t="str">
        <f>IF(STEP!S2517&lt;&gt;"",STEP!S2517,"")</f>
        <v/>
      </c>
      <c r="P2517" s="316" t="str">
        <f t="shared" si="247"/>
        <v/>
      </c>
      <c r="Q2517" s="336"/>
      <c r="R2517" s="560" t="str">
        <f t="shared" si="248"/>
        <v/>
      </c>
    </row>
    <row r="2518" spans="2:18">
      <c r="B2518" s="517"/>
      <c r="C2518" s="622" t="str">
        <f>IF(STEP!C2518&lt;&gt;"",STEP!C2518,"")</f>
        <v/>
      </c>
      <c r="D2518" s="409" t="str">
        <f>IF(STEP!D2518&lt;&gt;"",STEP!D2518,"")</f>
        <v/>
      </c>
      <c r="E2518" s="410" t="str">
        <f>IF(STEP!E2518&lt;&gt;"",STEP!E2518,"")</f>
        <v/>
      </c>
      <c r="F2518" s="409" t="str">
        <f>IF(STEP!F2518&lt;&gt;"",STEP!F2518,"")</f>
        <v/>
      </c>
      <c r="G2518" s="508" t="str">
        <f>IF(STEP!C2518&lt;&gt;"",STEP!AD2518,"")</f>
        <v/>
      </c>
      <c r="H2518" s="407" t="str">
        <f>IF(AND(STEP!$G2518="",$J$8&lt;&gt;"ON"),"",IF(月報!AX2518&lt;&gt;"",月報!AX2518,IF(STEP!G2518&lt;&gt;"",STEP!G2518,"")))</f>
        <v/>
      </c>
      <c r="I2518" s="408" t="str">
        <f>IF(AND(STEP!$G2518="",$J$8&lt;&gt;"ON"),"",IF(月報!AZ2518&lt;&gt;"",月報!AZ2518,IF(STEP!H2518&lt;&gt;"",STEP!H2518,"")))</f>
        <v/>
      </c>
      <c r="J2518" s="408" t="str">
        <f>IF(AND(STEP!$G2518="",$J$8&lt;&gt;"ON"),"",IF(月報!BA2518&lt;&gt;"",月報!BA2518,IF(STEP!J2518&lt;&gt;"",STEP!J2518/24,"")))</f>
        <v/>
      </c>
      <c r="K2518" s="421" t="str">
        <f>IF(STEP!X2518&lt;&gt;"",STEP!X2518,"")</f>
        <v/>
      </c>
      <c r="L2518" s="421" t="str">
        <f>IF(STEP!Y2518&lt;&gt;"",STEP!Y2518,"")</f>
        <v/>
      </c>
      <c r="M2518" s="421" t="str">
        <f>IF(STEP!Z2518&lt;&gt;"",STEP!Z2518,"")</f>
        <v/>
      </c>
      <c r="N2518" s="422" t="str">
        <f>IF(STEP!R2518&lt;&gt;"",STEP!R2518,"")</f>
        <v/>
      </c>
      <c r="O2518" s="423" t="str">
        <f>IF(STEP!S2518&lt;&gt;"",STEP!S2518,"")</f>
        <v/>
      </c>
      <c r="P2518" s="316" t="str">
        <f t="shared" si="247"/>
        <v/>
      </c>
      <c r="Q2518" s="336"/>
      <c r="R2518" s="560" t="str">
        <f t="shared" si="248"/>
        <v/>
      </c>
    </row>
    <row r="2519" spans="2:18">
      <c r="B2519" s="517"/>
      <c r="C2519" s="622" t="str">
        <f>IF(STEP!C2519&lt;&gt;"",STEP!C2519,"")</f>
        <v/>
      </c>
      <c r="D2519" s="409" t="str">
        <f>IF(STEP!D2519&lt;&gt;"",STEP!D2519,"")</f>
        <v/>
      </c>
      <c r="E2519" s="410" t="str">
        <f>IF(STEP!E2519&lt;&gt;"",STEP!E2519,"")</f>
        <v/>
      </c>
      <c r="F2519" s="409" t="str">
        <f>IF(STEP!F2519&lt;&gt;"",STEP!F2519,"")</f>
        <v/>
      </c>
      <c r="G2519" s="508" t="str">
        <f>IF(STEP!C2519&lt;&gt;"",STEP!AD2519,"")</f>
        <v/>
      </c>
      <c r="H2519" s="407" t="str">
        <f>IF(AND(STEP!$G2519="",$J$8&lt;&gt;"ON"),"",IF(月報!AX2519&lt;&gt;"",月報!AX2519,IF(STEP!G2519&lt;&gt;"",STEP!G2519,"")))</f>
        <v/>
      </c>
      <c r="I2519" s="408" t="str">
        <f>IF(AND(STEP!$G2519="",$J$8&lt;&gt;"ON"),"",IF(月報!AZ2519&lt;&gt;"",月報!AZ2519,IF(STEP!H2519&lt;&gt;"",STEP!H2519,"")))</f>
        <v/>
      </c>
      <c r="J2519" s="408" t="str">
        <f>IF(AND(STEP!$G2519="",$J$8&lt;&gt;"ON"),"",IF(月報!BA2519&lt;&gt;"",月報!BA2519,IF(STEP!J2519&lt;&gt;"",STEP!J2519/24,"")))</f>
        <v/>
      </c>
      <c r="K2519" s="421" t="str">
        <f>IF(STEP!X2519&lt;&gt;"",STEP!X2519,"")</f>
        <v/>
      </c>
      <c r="L2519" s="421" t="str">
        <f>IF(STEP!Y2519&lt;&gt;"",STEP!Y2519,"")</f>
        <v/>
      </c>
      <c r="M2519" s="421" t="str">
        <f>IF(STEP!Z2519&lt;&gt;"",STEP!Z2519,"")</f>
        <v/>
      </c>
      <c r="N2519" s="422" t="str">
        <f>IF(STEP!R2519&lt;&gt;"",STEP!R2519,"")</f>
        <v/>
      </c>
      <c r="O2519" s="423" t="str">
        <f>IF(STEP!S2519&lt;&gt;"",STEP!S2519,"")</f>
        <v/>
      </c>
      <c r="P2519" s="316" t="str">
        <f t="shared" si="247"/>
        <v/>
      </c>
      <c r="Q2519" s="336"/>
      <c r="R2519" s="560" t="str">
        <f t="shared" si="248"/>
        <v/>
      </c>
    </row>
    <row r="2520" spans="2:18" ht="13.8" thickBot="1">
      <c r="B2520" s="518"/>
      <c r="C2520" s="625" t="str">
        <f>IF(STEP!C2520&lt;&gt;"",STEP!C2520,"")</f>
        <v/>
      </c>
      <c r="D2520" s="415" t="str">
        <f>IF(STEP!D2520&lt;&gt;"",STEP!D2520,"")</f>
        <v/>
      </c>
      <c r="E2520" s="416" t="str">
        <f>IF(STEP!E2520&lt;&gt;"",STEP!E2520,"")</f>
        <v/>
      </c>
      <c r="F2520" s="415" t="str">
        <f>IF(STEP!F2520&lt;&gt;"",STEP!F2520,"")</f>
        <v/>
      </c>
      <c r="G2520" s="417" t="str">
        <f>IF(STEP!C2520&lt;&gt;"",STEP!AD2520,"")</f>
        <v/>
      </c>
      <c r="H2520" s="417" t="str">
        <f>IF(AND(STEP!$G2520="",$J$8&lt;&gt;"ON"),"",IF(月報!AX2520&lt;&gt;"",月報!AX2520,IF(STEP!G2520&lt;&gt;"",STEP!G2520,"")))</f>
        <v/>
      </c>
      <c r="I2520" s="418" t="str">
        <f>IF(AND(STEP!$G2520="",$J$8&lt;&gt;"ON"),"",IF(月報!AZ2520&lt;&gt;"",月報!AZ2520,IF(STEP!H2520&lt;&gt;"",STEP!H2520,"")))</f>
        <v/>
      </c>
      <c r="J2520" s="418" t="str">
        <f>IF(AND(STEP!$G2520="",$J$8&lt;&gt;"ON"),"",IF(月報!BA2520&lt;&gt;"",月報!BA2520,IF(STEP!J2520&lt;&gt;"",STEP!J2520/24,"")))</f>
        <v/>
      </c>
      <c r="K2520" s="418" t="str">
        <f>IF(STEP!X2520&lt;&gt;"",STEP!X2520,"")</f>
        <v/>
      </c>
      <c r="L2520" s="418" t="str">
        <f>IF(STEP!Y2520&lt;&gt;"",STEP!Y2520,"")</f>
        <v/>
      </c>
      <c r="M2520" s="418" t="str">
        <f>IF(STEP!Z2520&lt;&gt;"",STEP!Z2520,"")</f>
        <v/>
      </c>
      <c r="N2520" s="426" t="str">
        <f>IF(STEP!R2520&lt;&gt;"",STEP!R2520,"")</f>
        <v/>
      </c>
      <c r="O2520" s="427" t="str">
        <f>IF(STEP!S2520&lt;&gt;"",STEP!S2520,"")</f>
        <v/>
      </c>
      <c r="P2520" s="318" t="str">
        <f t="shared" si="247"/>
        <v/>
      </c>
      <c r="Q2520" s="338"/>
      <c r="R2520" s="563" t="str">
        <f t="shared" si="248"/>
        <v/>
      </c>
    </row>
    <row r="2521" spans="2:18">
      <c r="B2521" s="516" t="s">
        <v>416</v>
      </c>
      <c r="C2521" s="626"/>
      <c r="D2521" s="324"/>
      <c r="E2521" s="325"/>
      <c r="F2521" s="578" t="s">
        <v>465</v>
      </c>
      <c r="G2521" s="320"/>
      <c r="H2521" s="320"/>
      <c r="I2521" s="326"/>
      <c r="J2521" s="326"/>
      <c r="K2521" s="326"/>
      <c r="L2521" s="326"/>
      <c r="M2521" s="326"/>
      <c r="N2521" s="327"/>
      <c r="O2521" s="328"/>
      <c r="P2521" s="335"/>
      <c r="Q2521" s="336"/>
      <c r="R2521" s="564" t="str">
        <f t="shared" si="248"/>
        <v/>
      </c>
    </row>
    <row r="2522" spans="2:18">
      <c r="B2522" s="516"/>
      <c r="C2522" s="626"/>
      <c r="D2522" s="324"/>
      <c r="E2522" s="325"/>
      <c r="F2522" s="324"/>
      <c r="G2522" s="320"/>
      <c r="H2522" s="320"/>
      <c r="I2522" s="326"/>
      <c r="J2522" s="326"/>
      <c r="K2522" s="326"/>
      <c r="L2522" s="326"/>
      <c r="M2522" s="326"/>
      <c r="N2522" s="327"/>
      <c r="O2522" s="328"/>
      <c r="P2522" s="335"/>
      <c r="Q2522" s="336"/>
      <c r="R2522" s="564" t="str">
        <f t="shared" si="248"/>
        <v/>
      </c>
    </row>
    <row r="2523" spans="2:18">
      <c r="B2523" s="516"/>
      <c r="C2523" s="626"/>
      <c r="D2523" s="324"/>
      <c r="E2523" s="325"/>
      <c r="F2523" s="324"/>
      <c r="G2523" s="320"/>
      <c r="H2523" s="320"/>
      <c r="I2523" s="326"/>
      <c r="J2523" s="326"/>
      <c r="K2523" s="326"/>
      <c r="L2523" s="326"/>
      <c r="M2523" s="326"/>
      <c r="N2523" s="327"/>
      <c r="O2523" s="328"/>
      <c r="P2523" s="335"/>
      <c r="Q2523" s="336"/>
      <c r="R2523" s="564" t="str">
        <f t="shared" si="248"/>
        <v/>
      </c>
    </row>
    <row r="2524" spans="2:18">
      <c r="B2524" s="516"/>
      <c r="C2524" s="626"/>
      <c r="D2524" s="324"/>
      <c r="E2524" s="325"/>
      <c r="F2524" s="324"/>
      <c r="G2524" s="320"/>
      <c r="H2524" s="320"/>
      <c r="I2524" s="326"/>
      <c r="J2524" s="326"/>
      <c r="K2524" s="326"/>
      <c r="L2524" s="326"/>
      <c r="M2524" s="326"/>
      <c r="N2524" s="327"/>
      <c r="O2524" s="328"/>
      <c r="P2524" s="335"/>
      <c r="Q2524" s="336"/>
      <c r="R2524" s="564" t="str">
        <f t="shared" si="248"/>
        <v/>
      </c>
    </row>
    <row r="2525" spans="2:18">
      <c r="B2525" s="516"/>
      <c r="C2525" s="626"/>
      <c r="D2525" s="324"/>
      <c r="E2525" s="325"/>
      <c r="F2525" s="324"/>
      <c r="G2525" s="320"/>
      <c r="H2525" s="320"/>
      <c r="I2525" s="326"/>
      <c r="J2525" s="326"/>
      <c r="K2525" s="326"/>
      <c r="L2525" s="326"/>
      <c r="M2525" s="326"/>
      <c r="N2525" s="327"/>
      <c r="O2525" s="328"/>
      <c r="P2525" s="335"/>
      <c r="Q2525" s="336"/>
      <c r="R2525" s="564" t="str">
        <f t="shared" si="248"/>
        <v/>
      </c>
    </row>
    <row r="2526" spans="2:18">
      <c r="B2526" s="516"/>
      <c r="C2526" s="626"/>
      <c r="D2526" s="324"/>
      <c r="E2526" s="325"/>
      <c r="F2526" s="324"/>
      <c r="G2526" s="320"/>
      <c r="H2526" s="320"/>
      <c r="I2526" s="326"/>
      <c r="J2526" s="326"/>
      <c r="K2526" s="326"/>
      <c r="L2526" s="326"/>
      <c r="M2526" s="326"/>
      <c r="N2526" s="327"/>
      <c r="O2526" s="328"/>
      <c r="P2526" s="335"/>
      <c r="Q2526" s="336"/>
      <c r="R2526" s="564" t="str">
        <f t="shared" si="248"/>
        <v/>
      </c>
    </row>
    <row r="2527" spans="2:18">
      <c r="B2527" s="516"/>
      <c r="C2527" s="626"/>
      <c r="D2527" s="324"/>
      <c r="E2527" s="325"/>
      <c r="F2527" s="324"/>
      <c r="G2527" s="320"/>
      <c r="H2527" s="320"/>
      <c r="I2527" s="326"/>
      <c r="J2527" s="326"/>
      <c r="K2527" s="326"/>
      <c r="L2527" s="326"/>
      <c r="M2527" s="326"/>
      <c r="N2527" s="327"/>
      <c r="O2527" s="328"/>
      <c r="P2527" s="335"/>
      <c r="Q2527" s="336"/>
      <c r="R2527" s="564" t="str">
        <f t="shared" si="248"/>
        <v/>
      </c>
    </row>
    <row r="2528" spans="2:18">
      <c r="B2528" s="516"/>
      <c r="C2528" s="626"/>
      <c r="D2528" s="324"/>
      <c r="E2528" s="325"/>
      <c r="F2528" s="324"/>
      <c r="G2528" s="320"/>
      <c r="H2528" s="320"/>
      <c r="I2528" s="326"/>
      <c r="J2528" s="326"/>
      <c r="K2528" s="326"/>
      <c r="L2528" s="326"/>
      <c r="M2528" s="326"/>
      <c r="N2528" s="327"/>
      <c r="O2528" s="328"/>
      <c r="P2528" s="335"/>
      <c r="Q2528" s="336"/>
      <c r="R2528" s="564" t="str">
        <f t="shared" si="248"/>
        <v/>
      </c>
    </row>
    <row r="2529" spans="2:18">
      <c r="B2529" s="516"/>
      <c r="C2529" s="626"/>
      <c r="D2529" s="324"/>
      <c r="E2529" s="325"/>
      <c r="F2529" s="324"/>
      <c r="G2529" s="320"/>
      <c r="H2529" s="320"/>
      <c r="I2529" s="326"/>
      <c r="J2529" s="326"/>
      <c r="K2529" s="326"/>
      <c r="L2529" s="326"/>
      <c r="M2529" s="326"/>
      <c r="N2529" s="327"/>
      <c r="O2529" s="328"/>
      <c r="P2529" s="335"/>
      <c r="Q2529" s="336"/>
      <c r="R2529" s="564" t="str">
        <f t="shared" si="248"/>
        <v/>
      </c>
    </row>
    <row r="2530" spans="2:18" ht="13.8" thickBot="1">
      <c r="B2530" s="519"/>
      <c r="C2530" s="627"/>
      <c r="D2530" s="330"/>
      <c r="E2530" s="331"/>
      <c r="F2530" s="330"/>
      <c r="G2530" s="322"/>
      <c r="H2530" s="322"/>
      <c r="I2530" s="332"/>
      <c r="J2530" s="332"/>
      <c r="K2530" s="332"/>
      <c r="L2530" s="332"/>
      <c r="M2530" s="332"/>
      <c r="N2530" s="333"/>
      <c r="O2530" s="334"/>
      <c r="P2530" s="337"/>
      <c r="Q2530" s="338"/>
      <c r="R2530" s="565" t="str">
        <f t="shared" si="248"/>
        <v/>
      </c>
    </row>
    <row r="2531" spans="2:18">
      <c r="B2531" s="522">
        <f>B2486+1</f>
        <v>57</v>
      </c>
      <c r="C2531" s="624" t="str">
        <f>IF(STEP!C2531&lt;&gt;"",STEP!C2531,"")</f>
        <v/>
      </c>
      <c r="D2531" s="405" t="str">
        <f>IF(STEP!D2531&lt;&gt;"",STEP!D2531,"")</f>
        <v/>
      </c>
      <c r="E2531" s="406" t="str">
        <f>IF(STEP!E2531&lt;&gt;"",STEP!E2531,"")</f>
        <v/>
      </c>
      <c r="F2531" s="405" t="str">
        <f>IF(STEP!F2531&lt;&gt;"",STEP!F2531,"")</f>
        <v/>
      </c>
      <c r="G2531" s="407" t="str">
        <f>IF(STEP!C2531&lt;&gt;"",STEP!AD2531,"")</f>
        <v/>
      </c>
      <c r="H2531" s="407" t="str">
        <f>IF(AND(STEP!$G2531="",$J$8&lt;&gt;"ON"),"",IF(月報!AX2531&lt;&gt;"",月報!AX2531,IF(STEP!G2531&lt;&gt;"",STEP!G2531,"")))</f>
        <v/>
      </c>
      <c r="I2531" s="408" t="str">
        <f>IF(AND(STEP!$G2531="",$J$8&lt;&gt;"ON"),"",IF(月報!AZ2531&lt;&gt;"",月報!AZ2531,IF(STEP!H2531&lt;&gt;"",STEP!H2531,"")))</f>
        <v/>
      </c>
      <c r="J2531" s="408" t="str">
        <f>IF(AND(STEP!$G2531="",$J$8&lt;&gt;"ON"),"",IF(月報!BA2531&lt;&gt;"",月報!BA2531,IF(STEP!J2531&lt;&gt;"",STEP!J2531/24,"")))</f>
        <v/>
      </c>
      <c r="K2531" s="408" t="str">
        <f>IF(STEP!X2531&lt;&gt;"",STEP!X2531,"")</f>
        <v/>
      </c>
      <c r="L2531" s="408" t="str">
        <f>IF(STEP!Y2531&lt;&gt;"",STEP!Y2531,"")</f>
        <v/>
      </c>
      <c r="M2531" s="408" t="str">
        <f>IF(STEP!Z2531&lt;&gt;"",STEP!Z2531,"")</f>
        <v/>
      </c>
      <c r="N2531" s="419" t="str">
        <f>IF(STEP!R2531&lt;&gt;"",STEP!R2531,"")</f>
        <v/>
      </c>
      <c r="O2531" s="420" t="str">
        <f>IF(STEP!S2531&lt;&gt;"",STEP!S2531,"")</f>
        <v/>
      </c>
      <c r="P2531" s="315" t="str">
        <f t="shared" ref="P2531:P2565" si="249">IF(J2531&lt;&gt;"",J2531,"")</f>
        <v/>
      </c>
      <c r="Q2531" s="472">
        <f>SUM(P2531:P2537)</f>
        <v>0</v>
      </c>
      <c r="R2531" s="559" t="str">
        <f>IF(C2531&lt;&gt;"",VLOOKUP(C2531,設定シート!$D$10:$L$109,9,FALSE),"")</f>
        <v/>
      </c>
    </row>
    <row r="2532" spans="2:18">
      <c r="B2532" s="517"/>
      <c r="C2532" s="622" t="str">
        <f>IF(STEP!C2532&lt;&gt;"",STEP!C2532,"")</f>
        <v/>
      </c>
      <c r="D2532" s="409" t="str">
        <f>IF(STEP!D2532&lt;&gt;"",STEP!D2532,"")</f>
        <v/>
      </c>
      <c r="E2532" s="410" t="str">
        <f>IF(STEP!E2532&lt;&gt;"",STEP!E2532,"")</f>
        <v/>
      </c>
      <c r="F2532" s="409" t="str">
        <f>IF(STEP!F2532&lt;&gt;"",STEP!F2532,"")</f>
        <v/>
      </c>
      <c r="G2532" s="508" t="str">
        <f>IF(STEP!C2532&lt;&gt;"",STEP!AD2532,"")</f>
        <v/>
      </c>
      <c r="H2532" s="407" t="str">
        <f>IF(AND(STEP!$G2532="",$J$8&lt;&gt;"ON"),"",IF(月報!AX2532&lt;&gt;"",月報!AX2532,IF(STEP!G2532&lt;&gt;"",STEP!G2532,"")))</f>
        <v/>
      </c>
      <c r="I2532" s="408" t="str">
        <f>IF(AND(STEP!$G2532="",$J$8&lt;&gt;"ON"),"",IF(月報!AZ2532&lt;&gt;"",月報!AZ2532,IF(STEP!H2532&lt;&gt;"",STEP!H2532,"")))</f>
        <v/>
      </c>
      <c r="J2532" s="408" t="str">
        <f>IF(AND(STEP!$G2532="",$J$8&lt;&gt;"ON"),"",IF(月報!BA2532&lt;&gt;"",月報!BA2532,IF(STEP!J2532&lt;&gt;"",STEP!J2532/24,"")))</f>
        <v/>
      </c>
      <c r="K2532" s="421" t="str">
        <f>IF(STEP!X2532&lt;&gt;"",STEP!X2532,"")</f>
        <v/>
      </c>
      <c r="L2532" s="421" t="str">
        <f>IF(STEP!Y2532&lt;&gt;"",STEP!Y2532,"")</f>
        <v/>
      </c>
      <c r="M2532" s="421" t="str">
        <f>IF(STEP!Z2532&lt;&gt;"",STEP!Z2532,"")</f>
        <v/>
      </c>
      <c r="N2532" s="422" t="str">
        <f>IF(STEP!R2532&lt;&gt;"",STEP!R2532,"")</f>
        <v/>
      </c>
      <c r="O2532" s="423" t="str">
        <f>IF(STEP!S2532&lt;&gt;"",STEP!S2532,"")</f>
        <v/>
      </c>
      <c r="P2532" s="316" t="str">
        <f t="shared" si="249"/>
        <v/>
      </c>
      <c r="Q2532" s="336"/>
      <c r="R2532" s="560" t="str">
        <f t="shared" ref="R2532:R2595" si="250">R2531</f>
        <v/>
      </c>
    </row>
    <row r="2533" spans="2:18">
      <c r="B2533" s="517"/>
      <c r="C2533" s="622" t="str">
        <f>IF(STEP!C2533&lt;&gt;"",STEP!C2533,"")</f>
        <v/>
      </c>
      <c r="D2533" s="409" t="str">
        <f>IF(STEP!D2533&lt;&gt;"",STEP!D2533,"")</f>
        <v/>
      </c>
      <c r="E2533" s="410" t="str">
        <f>IF(STEP!E2533&lt;&gt;"",STEP!E2533,"")</f>
        <v/>
      </c>
      <c r="F2533" s="409" t="str">
        <f>IF(STEP!F2533&lt;&gt;"",STEP!F2533,"")</f>
        <v/>
      </c>
      <c r="G2533" s="508" t="str">
        <f>IF(STEP!C2533&lt;&gt;"",STEP!AD2533,"")</f>
        <v/>
      </c>
      <c r="H2533" s="407" t="str">
        <f>IF(AND(STEP!$G2533="",$J$8&lt;&gt;"ON"),"",IF(月報!AX2533&lt;&gt;"",月報!AX2533,IF(STEP!G2533&lt;&gt;"",STEP!G2533,"")))</f>
        <v/>
      </c>
      <c r="I2533" s="408" t="str">
        <f>IF(AND(STEP!$G2533="",$J$8&lt;&gt;"ON"),"",IF(月報!AZ2533&lt;&gt;"",月報!AZ2533,IF(STEP!H2533&lt;&gt;"",STEP!H2533,"")))</f>
        <v/>
      </c>
      <c r="J2533" s="408" t="str">
        <f>IF(AND(STEP!$G2533="",$J$8&lt;&gt;"ON"),"",IF(月報!BA2533&lt;&gt;"",月報!BA2533,IF(STEP!J2533&lt;&gt;"",STEP!J2533/24,"")))</f>
        <v/>
      </c>
      <c r="K2533" s="421" t="str">
        <f>IF(STEP!X2533&lt;&gt;"",STEP!X2533,"")</f>
        <v/>
      </c>
      <c r="L2533" s="421" t="str">
        <f>IF(STEP!Y2533&lt;&gt;"",STEP!Y2533,"")</f>
        <v/>
      </c>
      <c r="M2533" s="421" t="str">
        <f>IF(STEP!Z2533&lt;&gt;"",STEP!Z2533,"")</f>
        <v/>
      </c>
      <c r="N2533" s="422" t="str">
        <f>IF(STEP!R2533&lt;&gt;"",STEP!R2533,"")</f>
        <v/>
      </c>
      <c r="O2533" s="423" t="str">
        <f>IF(STEP!S2533&lt;&gt;"",STEP!S2533,"")</f>
        <v/>
      </c>
      <c r="P2533" s="316" t="str">
        <f t="shared" si="249"/>
        <v/>
      </c>
      <c r="Q2533" s="336"/>
      <c r="R2533" s="560" t="str">
        <f t="shared" si="250"/>
        <v/>
      </c>
    </row>
    <row r="2534" spans="2:18">
      <c r="B2534" s="517"/>
      <c r="C2534" s="622" t="str">
        <f>IF(STEP!C2534&lt;&gt;"",STEP!C2534,"")</f>
        <v/>
      </c>
      <c r="D2534" s="409" t="str">
        <f>IF(STEP!D2534&lt;&gt;"",STEP!D2534,"")</f>
        <v/>
      </c>
      <c r="E2534" s="410" t="str">
        <f>IF(STEP!E2534&lt;&gt;"",STEP!E2534,"")</f>
        <v/>
      </c>
      <c r="F2534" s="409" t="str">
        <f>IF(STEP!F2534&lt;&gt;"",STEP!F2534,"")</f>
        <v/>
      </c>
      <c r="G2534" s="508" t="str">
        <f>IF(STEP!C2534&lt;&gt;"",STEP!AD2534,"")</f>
        <v/>
      </c>
      <c r="H2534" s="407" t="str">
        <f>IF(AND(STEP!$G2534="",$J$8&lt;&gt;"ON"),"",IF(月報!AX2534&lt;&gt;"",月報!AX2534,IF(STEP!G2534&lt;&gt;"",STEP!G2534,"")))</f>
        <v/>
      </c>
      <c r="I2534" s="408" t="str">
        <f>IF(AND(STEP!$G2534="",$J$8&lt;&gt;"ON"),"",IF(月報!AZ2534&lt;&gt;"",月報!AZ2534,IF(STEP!H2534&lt;&gt;"",STEP!H2534,"")))</f>
        <v/>
      </c>
      <c r="J2534" s="408" t="str">
        <f>IF(AND(STEP!$G2534="",$J$8&lt;&gt;"ON"),"",IF(月報!BA2534&lt;&gt;"",月報!BA2534,IF(STEP!J2534&lt;&gt;"",STEP!J2534/24,"")))</f>
        <v/>
      </c>
      <c r="K2534" s="421" t="str">
        <f>IF(STEP!X2534&lt;&gt;"",STEP!X2534,"")</f>
        <v/>
      </c>
      <c r="L2534" s="421" t="str">
        <f>IF(STEP!Y2534&lt;&gt;"",STEP!Y2534,"")</f>
        <v/>
      </c>
      <c r="M2534" s="421" t="str">
        <f>IF(STEP!Z2534&lt;&gt;"",STEP!Z2534,"")</f>
        <v/>
      </c>
      <c r="N2534" s="422" t="str">
        <f>IF(STEP!R2534&lt;&gt;"",STEP!R2534,"")</f>
        <v/>
      </c>
      <c r="O2534" s="423" t="str">
        <f>IF(STEP!S2534&lt;&gt;"",STEP!S2534,"")</f>
        <v/>
      </c>
      <c r="P2534" s="316" t="str">
        <f t="shared" si="249"/>
        <v/>
      </c>
      <c r="Q2534" s="336"/>
      <c r="R2534" s="560" t="str">
        <f t="shared" si="250"/>
        <v/>
      </c>
    </row>
    <row r="2535" spans="2:18">
      <c r="B2535" s="517"/>
      <c r="C2535" s="622" t="str">
        <f>IF(STEP!C2535&lt;&gt;"",STEP!C2535,"")</f>
        <v/>
      </c>
      <c r="D2535" s="409" t="str">
        <f>IF(STEP!D2535&lt;&gt;"",STEP!D2535,"")</f>
        <v/>
      </c>
      <c r="E2535" s="410" t="str">
        <f>IF(STEP!E2535&lt;&gt;"",STEP!E2535,"")</f>
        <v/>
      </c>
      <c r="F2535" s="409" t="str">
        <f>IF(STEP!F2535&lt;&gt;"",STEP!F2535,"")</f>
        <v/>
      </c>
      <c r="G2535" s="508" t="str">
        <f>IF(STEP!C2535&lt;&gt;"",STEP!AD2535,"")</f>
        <v/>
      </c>
      <c r="H2535" s="407" t="str">
        <f>IF(AND(STEP!$G2535="",$J$8&lt;&gt;"ON"),"",IF(月報!AX2535&lt;&gt;"",月報!AX2535,IF(STEP!G2535&lt;&gt;"",STEP!G2535,"")))</f>
        <v/>
      </c>
      <c r="I2535" s="408" t="str">
        <f>IF(AND(STEP!$G2535="",$J$8&lt;&gt;"ON"),"",IF(月報!AZ2535&lt;&gt;"",月報!AZ2535,IF(STEP!H2535&lt;&gt;"",STEP!H2535,"")))</f>
        <v/>
      </c>
      <c r="J2535" s="408" t="str">
        <f>IF(AND(STEP!$G2535="",$J$8&lt;&gt;"ON"),"",IF(月報!BA2535&lt;&gt;"",月報!BA2535,IF(STEP!J2535&lt;&gt;"",STEP!J2535/24,"")))</f>
        <v/>
      </c>
      <c r="K2535" s="421" t="str">
        <f>IF(STEP!X2535&lt;&gt;"",STEP!X2535,"")</f>
        <v/>
      </c>
      <c r="L2535" s="421" t="str">
        <f>IF(STEP!Y2535&lt;&gt;"",STEP!Y2535,"")</f>
        <v/>
      </c>
      <c r="M2535" s="421" t="str">
        <f>IF(STEP!Z2535&lt;&gt;"",STEP!Z2535,"")</f>
        <v/>
      </c>
      <c r="N2535" s="422" t="str">
        <f>IF(STEP!R2535&lt;&gt;"",STEP!R2535,"")</f>
        <v/>
      </c>
      <c r="O2535" s="423" t="str">
        <f>IF(STEP!S2535&lt;&gt;"",STEP!S2535,"")</f>
        <v/>
      </c>
      <c r="P2535" s="316" t="str">
        <f t="shared" si="249"/>
        <v/>
      </c>
      <c r="Q2535" s="336"/>
      <c r="R2535" s="560" t="str">
        <f t="shared" si="250"/>
        <v/>
      </c>
    </row>
    <row r="2536" spans="2:18">
      <c r="B2536" s="517"/>
      <c r="C2536" s="622" t="str">
        <f>IF(STEP!C2536&lt;&gt;"",STEP!C2536,"")</f>
        <v/>
      </c>
      <c r="D2536" s="409" t="str">
        <f>IF(STEP!D2536&lt;&gt;"",STEP!D2536,"")</f>
        <v/>
      </c>
      <c r="E2536" s="410" t="str">
        <f>IF(STEP!E2536&lt;&gt;"",STEP!E2536,"")</f>
        <v/>
      </c>
      <c r="F2536" s="409" t="str">
        <f>IF(STEP!F2536&lt;&gt;"",STEP!F2536,"")</f>
        <v/>
      </c>
      <c r="G2536" s="508" t="str">
        <f>IF(STEP!C2536&lt;&gt;"",STEP!AD2536,"")</f>
        <v/>
      </c>
      <c r="H2536" s="407" t="str">
        <f>IF(AND(STEP!$G2536="",$J$8&lt;&gt;"ON"),"",IF(月報!AX2536&lt;&gt;"",月報!AX2536,IF(STEP!G2536&lt;&gt;"",STEP!G2536,"")))</f>
        <v/>
      </c>
      <c r="I2536" s="408" t="str">
        <f>IF(AND(STEP!$G2536="",$J$8&lt;&gt;"ON"),"",IF(月報!AZ2536&lt;&gt;"",月報!AZ2536,IF(STEP!H2536&lt;&gt;"",STEP!H2536,"")))</f>
        <v/>
      </c>
      <c r="J2536" s="408" t="str">
        <f>IF(AND(STEP!$G2536="",$J$8&lt;&gt;"ON"),"",IF(月報!BA2536&lt;&gt;"",月報!BA2536,IF(STEP!J2536&lt;&gt;"",STEP!J2536/24,"")))</f>
        <v/>
      </c>
      <c r="K2536" s="421" t="str">
        <f>IF(STEP!X2536&lt;&gt;"",STEP!X2536,"")</f>
        <v/>
      </c>
      <c r="L2536" s="421" t="str">
        <f>IF(STEP!Y2536&lt;&gt;"",STEP!Y2536,"")</f>
        <v/>
      </c>
      <c r="M2536" s="421" t="str">
        <f>IF(STEP!Z2536&lt;&gt;"",STEP!Z2536,"")</f>
        <v/>
      </c>
      <c r="N2536" s="422" t="str">
        <f>IF(STEP!R2536&lt;&gt;"",STEP!R2536,"")</f>
        <v/>
      </c>
      <c r="O2536" s="423" t="str">
        <f>IF(STEP!S2536&lt;&gt;"",STEP!S2536,"")</f>
        <v/>
      </c>
      <c r="P2536" s="316" t="str">
        <f t="shared" si="249"/>
        <v/>
      </c>
      <c r="Q2536" s="336"/>
      <c r="R2536" s="560" t="str">
        <f t="shared" si="250"/>
        <v/>
      </c>
    </row>
    <row r="2537" spans="2:18">
      <c r="B2537" s="517"/>
      <c r="C2537" s="623" t="str">
        <f>IF(STEP!C2537&lt;&gt;"",STEP!C2537,"")</f>
        <v/>
      </c>
      <c r="D2537" s="411" t="str">
        <f>IF(STEP!D2537&lt;&gt;"",STEP!D2537,"")</f>
        <v/>
      </c>
      <c r="E2537" s="412" t="str">
        <f>IF(STEP!E2537&lt;&gt;"",STEP!E2537,"")</f>
        <v/>
      </c>
      <c r="F2537" s="411" t="str">
        <f>IF(STEP!F2537&lt;&gt;"",STEP!F2537,"")</f>
        <v/>
      </c>
      <c r="G2537" s="413" t="str">
        <f>IF(STEP!C2537&lt;&gt;"",STEP!AD2537,"")</f>
        <v/>
      </c>
      <c r="H2537" s="413" t="str">
        <f>IF(AND(STEP!$G2537="",$J$8&lt;&gt;"ON"),"",IF(月報!AX2537&lt;&gt;"",月報!AX2537,IF(STEP!G2537&lt;&gt;"",STEP!G2537,"")))</f>
        <v/>
      </c>
      <c r="I2537" s="414" t="str">
        <f>IF(AND(STEP!$G2537="",$J$8&lt;&gt;"ON"),"",IF(月報!AZ2537&lt;&gt;"",月報!AZ2537,IF(STEP!H2537&lt;&gt;"",STEP!H2537,"")))</f>
        <v/>
      </c>
      <c r="J2537" s="414" t="str">
        <f>IF(AND(STEP!$G2537="",$J$8&lt;&gt;"ON"),"",IF(月報!BA2537&lt;&gt;"",月報!BA2537,IF(STEP!J2537&lt;&gt;"",STEP!J2537/24,"")))</f>
        <v/>
      </c>
      <c r="K2537" s="414" t="str">
        <f>IF(STEP!X2537&lt;&gt;"",STEP!X2537,"")</f>
        <v/>
      </c>
      <c r="L2537" s="414" t="str">
        <f>IF(STEP!Y2537&lt;&gt;"",STEP!Y2537,"")</f>
        <v/>
      </c>
      <c r="M2537" s="414" t="str">
        <f>IF(STEP!Z2537&lt;&gt;"",STEP!Z2537,"")</f>
        <v/>
      </c>
      <c r="N2537" s="424" t="str">
        <f>IF(STEP!R2537&lt;&gt;"",STEP!R2537,"")</f>
        <v/>
      </c>
      <c r="O2537" s="425" t="str">
        <f>IF(STEP!S2537&lt;&gt;"",STEP!S2537,"")</f>
        <v/>
      </c>
      <c r="P2537" s="317" t="str">
        <f t="shared" si="249"/>
        <v/>
      </c>
      <c r="Q2537" s="473"/>
      <c r="R2537" s="561" t="str">
        <f t="shared" si="250"/>
        <v/>
      </c>
    </row>
    <row r="2538" spans="2:18">
      <c r="B2538" s="517"/>
      <c r="C2538" s="624" t="str">
        <f>IF(STEP!C2538&lt;&gt;"",STEP!C2538,"")</f>
        <v/>
      </c>
      <c r="D2538" s="405" t="str">
        <f>IF(STEP!D2538&lt;&gt;"",STEP!D2538,"")</f>
        <v/>
      </c>
      <c r="E2538" s="406" t="str">
        <f>IF(STEP!E2538&lt;&gt;"",STEP!E2538,"")</f>
        <v/>
      </c>
      <c r="F2538" s="405" t="str">
        <f>IF(STEP!F2538&lt;&gt;"",STEP!F2538,"")</f>
        <v/>
      </c>
      <c r="G2538" s="407" t="str">
        <f>IF(STEP!C2538&lt;&gt;"",STEP!AD2538,"")</f>
        <v/>
      </c>
      <c r="H2538" s="407" t="str">
        <f>IF(AND(STEP!$G2538="",$J$8&lt;&gt;"ON"),"",IF(月報!AX2538&lt;&gt;"",月報!AX2538,IF(STEP!G2538&lt;&gt;"",STEP!G2538,"")))</f>
        <v/>
      </c>
      <c r="I2538" s="408" t="str">
        <f>IF(AND(STEP!$G2538="",$J$8&lt;&gt;"ON"),"",IF(月報!AZ2538&lt;&gt;"",月報!AZ2538,IF(STEP!H2538&lt;&gt;"",STEP!H2538,"")))</f>
        <v/>
      </c>
      <c r="J2538" s="408" t="str">
        <f>IF(AND(STEP!$G2538="",$J$8&lt;&gt;"ON"),"",IF(月報!BA2538&lt;&gt;"",月報!BA2538,IF(STEP!J2538&lt;&gt;"",STEP!J2538/24,"")))</f>
        <v/>
      </c>
      <c r="K2538" s="408" t="str">
        <f>IF(STEP!X2538&lt;&gt;"",STEP!X2538,"")</f>
        <v/>
      </c>
      <c r="L2538" s="408" t="str">
        <f>IF(STEP!Y2538&lt;&gt;"",STEP!Y2538,"")</f>
        <v/>
      </c>
      <c r="M2538" s="408" t="str">
        <f>IF(STEP!Z2538&lt;&gt;"",STEP!Z2538,"")</f>
        <v/>
      </c>
      <c r="N2538" s="419" t="str">
        <f>IF(STEP!R2538&lt;&gt;"",STEP!R2538,"")</f>
        <v/>
      </c>
      <c r="O2538" s="420" t="str">
        <f>IF(STEP!S2538&lt;&gt;"",STEP!S2538,"")</f>
        <v/>
      </c>
      <c r="P2538" s="315" t="str">
        <f t="shared" si="249"/>
        <v/>
      </c>
      <c r="Q2538" s="474">
        <f>SUM(P2538:P2544)</f>
        <v>0</v>
      </c>
      <c r="R2538" s="562" t="str">
        <f t="shared" si="250"/>
        <v/>
      </c>
    </row>
    <row r="2539" spans="2:18">
      <c r="B2539" s="517"/>
      <c r="C2539" s="622" t="str">
        <f>IF(STEP!C2539&lt;&gt;"",STEP!C2539,"")</f>
        <v/>
      </c>
      <c r="D2539" s="409" t="str">
        <f>IF(STEP!D2539&lt;&gt;"",STEP!D2539,"")</f>
        <v/>
      </c>
      <c r="E2539" s="410" t="str">
        <f>IF(STEP!E2539&lt;&gt;"",STEP!E2539,"")</f>
        <v/>
      </c>
      <c r="F2539" s="409" t="str">
        <f>IF(STEP!F2539&lt;&gt;"",STEP!F2539,"")</f>
        <v/>
      </c>
      <c r="G2539" s="508" t="str">
        <f>IF(STEP!C2539&lt;&gt;"",STEP!AD2539,"")</f>
        <v/>
      </c>
      <c r="H2539" s="407" t="str">
        <f>IF(AND(STEP!$G2539="",$J$8&lt;&gt;"ON"),"",IF(月報!AX2539&lt;&gt;"",月報!AX2539,IF(STEP!G2539&lt;&gt;"",STEP!G2539,"")))</f>
        <v/>
      </c>
      <c r="I2539" s="408" t="str">
        <f>IF(AND(STEP!$G2539="",$J$8&lt;&gt;"ON"),"",IF(月報!AZ2539&lt;&gt;"",月報!AZ2539,IF(STEP!H2539&lt;&gt;"",STEP!H2539,"")))</f>
        <v/>
      </c>
      <c r="J2539" s="408" t="str">
        <f>IF(AND(STEP!$G2539="",$J$8&lt;&gt;"ON"),"",IF(月報!BA2539&lt;&gt;"",月報!BA2539,IF(STEP!J2539&lt;&gt;"",STEP!J2539/24,"")))</f>
        <v/>
      </c>
      <c r="K2539" s="421" t="str">
        <f>IF(STEP!X2539&lt;&gt;"",STEP!X2539,"")</f>
        <v/>
      </c>
      <c r="L2539" s="421" t="str">
        <f>IF(STEP!Y2539&lt;&gt;"",STEP!Y2539,"")</f>
        <v/>
      </c>
      <c r="M2539" s="421" t="str">
        <f>IF(STEP!Z2539&lt;&gt;"",STEP!Z2539,"")</f>
        <v/>
      </c>
      <c r="N2539" s="422" t="str">
        <f>IF(STEP!R2539&lt;&gt;"",STEP!R2539,"")</f>
        <v/>
      </c>
      <c r="O2539" s="423" t="str">
        <f>IF(STEP!S2539&lt;&gt;"",STEP!S2539,"")</f>
        <v/>
      </c>
      <c r="P2539" s="316" t="str">
        <f t="shared" si="249"/>
        <v/>
      </c>
      <c r="Q2539" s="336"/>
      <c r="R2539" s="560" t="str">
        <f t="shared" si="250"/>
        <v/>
      </c>
    </row>
    <row r="2540" spans="2:18">
      <c r="B2540" s="517"/>
      <c r="C2540" s="622" t="str">
        <f>IF(STEP!C2540&lt;&gt;"",STEP!C2540,"")</f>
        <v/>
      </c>
      <c r="D2540" s="409" t="str">
        <f>IF(STEP!D2540&lt;&gt;"",STEP!D2540,"")</f>
        <v/>
      </c>
      <c r="E2540" s="410" t="str">
        <f>IF(STEP!E2540&lt;&gt;"",STEP!E2540,"")</f>
        <v/>
      </c>
      <c r="F2540" s="409" t="str">
        <f>IF(STEP!F2540&lt;&gt;"",STEP!F2540,"")</f>
        <v/>
      </c>
      <c r="G2540" s="508" t="str">
        <f>IF(STEP!C2540&lt;&gt;"",STEP!AD2540,"")</f>
        <v/>
      </c>
      <c r="H2540" s="407" t="str">
        <f>IF(AND(STEP!$G2540="",$J$8&lt;&gt;"ON"),"",IF(月報!AX2540&lt;&gt;"",月報!AX2540,IF(STEP!G2540&lt;&gt;"",STEP!G2540,"")))</f>
        <v/>
      </c>
      <c r="I2540" s="408" t="str">
        <f>IF(AND(STEP!$G2540="",$J$8&lt;&gt;"ON"),"",IF(月報!AZ2540&lt;&gt;"",月報!AZ2540,IF(STEP!H2540&lt;&gt;"",STEP!H2540,"")))</f>
        <v/>
      </c>
      <c r="J2540" s="408" t="str">
        <f>IF(AND(STEP!$G2540="",$J$8&lt;&gt;"ON"),"",IF(月報!BA2540&lt;&gt;"",月報!BA2540,IF(STEP!J2540&lt;&gt;"",STEP!J2540/24,"")))</f>
        <v/>
      </c>
      <c r="K2540" s="421" t="str">
        <f>IF(STEP!X2540&lt;&gt;"",STEP!X2540,"")</f>
        <v/>
      </c>
      <c r="L2540" s="421" t="str">
        <f>IF(STEP!Y2540&lt;&gt;"",STEP!Y2540,"")</f>
        <v/>
      </c>
      <c r="M2540" s="421" t="str">
        <f>IF(STEP!Z2540&lt;&gt;"",STEP!Z2540,"")</f>
        <v/>
      </c>
      <c r="N2540" s="422" t="str">
        <f>IF(STEP!R2540&lt;&gt;"",STEP!R2540,"")</f>
        <v/>
      </c>
      <c r="O2540" s="423" t="str">
        <f>IF(STEP!S2540&lt;&gt;"",STEP!S2540,"")</f>
        <v/>
      </c>
      <c r="P2540" s="316" t="str">
        <f t="shared" si="249"/>
        <v/>
      </c>
      <c r="Q2540" s="336"/>
      <c r="R2540" s="560" t="str">
        <f t="shared" si="250"/>
        <v/>
      </c>
    </row>
    <row r="2541" spans="2:18">
      <c r="B2541" s="517"/>
      <c r="C2541" s="622" t="str">
        <f>IF(STEP!C2541&lt;&gt;"",STEP!C2541,"")</f>
        <v/>
      </c>
      <c r="D2541" s="409" t="str">
        <f>IF(STEP!D2541&lt;&gt;"",STEP!D2541,"")</f>
        <v/>
      </c>
      <c r="E2541" s="410" t="str">
        <f>IF(STEP!E2541&lt;&gt;"",STEP!E2541,"")</f>
        <v/>
      </c>
      <c r="F2541" s="409" t="str">
        <f>IF(STEP!F2541&lt;&gt;"",STEP!F2541,"")</f>
        <v/>
      </c>
      <c r="G2541" s="508" t="str">
        <f>IF(STEP!C2541&lt;&gt;"",STEP!AD2541,"")</f>
        <v/>
      </c>
      <c r="H2541" s="407" t="str">
        <f>IF(AND(STEP!$G2541="",$J$8&lt;&gt;"ON"),"",IF(月報!AX2541&lt;&gt;"",月報!AX2541,IF(STEP!G2541&lt;&gt;"",STEP!G2541,"")))</f>
        <v/>
      </c>
      <c r="I2541" s="408" t="str">
        <f>IF(AND(STEP!$G2541="",$J$8&lt;&gt;"ON"),"",IF(月報!AZ2541&lt;&gt;"",月報!AZ2541,IF(STEP!H2541&lt;&gt;"",STEP!H2541,"")))</f>
        <v/>
      </c>
      <c r="J2541" s="408" t="str">
        <f>IF(AND(STEP!$G2541="",$J$8&lt;&gt;"ON"),"",IF(月報!BA2541&lt;&gt;"",月報!BA2541,IF(STEP!J2541&lt;&gt;"",STEP!J2541/24,"")))</f>
        <v/>
      </c>
      <c r="K2541" s="421" t="str">
        <f>IF(STEP!X2541&lt;&gt;"",STEP!X2541,"")</f>
        <v/>
      </c>
      <c r="L2541" s="421" t="str">
        <f>IF(STEP!Y2541&lt;&gt;"",STEP!Y2541,"")</f>
        <v/>
      </c>
      <c r="M2541" s="421" t="str">
        <f>IF(STEP!Z2541&lt;&gt;"",STEP!Z2541,"")</f>
        <v/>
      </c>
      <c r="N2541" s="422" t="str">
        <f>IF(STEP!R2541&lt;&gt;"",STEP!R2541,"")</f>
        <v/>
      </c>
      <c r="O2541" s="423" t="str">
        <f>IF(STEP!S2541&lt;&gt;"",STEP!S2541,"")</f>
        <v/>
      </c>
      <c r="P2541" s="316" t="str">
        <f t="shared" si="249"/>
        <v/>
      </c>
      <c r="Q2541" s="336"/>
      <c r="R2541" s="560" t="str">
        <f t="shared" si="250"/>
        <v/>
      </c>
    </row>
    <row r="2542" spans="2:18">
      <c r="B2542" s="517"/>
      <c r="C2542" s="622" t="str">
        <f>IF(STEP!C2542&lt;&gt;"",STEP!C2542,"")</f>
        <v/>
      </c>
      <c r="D2542" s="409" t="str">
        <f>IF(STEP!D2542&lt;&gt;"",STEP!D2542,"")</f>
        <v/>
      </c>
      <c r="E2542" s="410" t="str">
        <f>IF(STEP!E2542&lt;&gt;"",STEP!E2542,"")</f>
        <v/>
      </c>
      <c r="F2542" s="409" t="str">
        <f>IF(STEP!F2542&lt;&gt;"",STEP!F2542,"")</f>
        <v/>
      </c>
      <c r="G2542" s="508" t="str">
        <f>IF(STEP!C2542&lt;&gt;"",STEP!AD2542,"")</f>
        <v/>
      </c>
      <c r="H2542" s="407" t="str">
        <f>IF(AND(STEP!$G2542="",$J$8&lt;&gt;"ON"),"",IF(月報!AX2542&lt;&gt;"",月報!AX2542,IF(STEP!G2542&lt;&gt;"",STEP!G2542,"")))</f>
        <v/>
      </c>
      <c r="I2542" s="408" t="str">
        <f>IF(AND(STEP!$G2542="",$J$8&lt;&gt;"ON"),"",IF(月報!AZ2542&lt;&gt;"",月報!AZ2542,IF(STEP!H2542&lt;&gt;"",STEP!H2542,"")))</f>
        <v/>
      </c>
      <c r="J2542" s="408" t="str">
        <f>IF(AND(STEP!$G2542="",$J$8&lt;&gt;"ON"),"",IF(月報!BA2542&lt;&gt;"",月報!BA2542,IF(STEP!J2542&lt;&gt;"",STEP!J2542/24,"")))</f>
        <v/>
      </c>
      <c r="K2542" s="421" t="str">
        <f>IF(STEP!X2542&lt;&gt;"",STEP!X2542,"")</f>
        <v/>
      </c>
      <c r="L2542" s="421" t="str">
        <f>IF(STEP!Y2542&lt;&gt;"",STEP!Y2542,"")</f>
        <v/>
      </c>
      <c r="M2542" s="421" t="str">
        <f>IF(STEP!Z2542&lt;&gt;"",STEP!Z2542,"")</f>
        <v/>
      </c>
      <c r="N2542" s="422" t="str">
        <f>IF(STEP!R2542&lt;&gt;"",STEP!R2542,"")</f>
        <v/>
      </c>
      <c r="O2542" s="423" t="str">
        <f>IF(STEP!S2542&lt;&gt;"",STEP!S2542,"")</f>
        <v/>
      </c>
      <c r="P2542" s="316" t="str">
        <f t="shared" si="249"/>
        <v/>
      </c>
      <c r="Q2542" s="336"/>
      <c r="R2542" s="560" t="str">
        <f t="shared" si="250"/>
        <v/>
      </c>
    </row>
    <row r="2543" spans="2:18">
      <c r="B2543" s="517"/>
      <c r="C2543" s="622" t="str">
        <f>IF(STEP!C2543&lt;&gt;"",STEP!C2543,"")</f>
        <v/>
      </c>
      <c r="D2543" s="409" t="str">
        <f>IF(STEP!D2543&lt;&gt;"",STEP!D2543,"")</f>
        <v/>
      </c>
      <c r="E2543" s="410" t="str">
        <f>IF(STEP!E2543&lt;&gt;"",STEP!E2543,"")</f>
        <v/>
      </c>
      <c r="F2543" s="409" t="str">
        <f>IF(STEP!F2543&lt;&gt;"",STEP!F2543,"")</f>
        <v/>
      </c>
      <c r="G2543" s="508" t="str">
        <f>IF(STEP!C2543&lt;&gt;"",STEP!AD2543,"")</f>
        <v/>
      </c>
      <c r="H2543" s="407" t="str">
        <f>IF(AND(STEP!$G2543="",$J$8&lt;&gt;"ON"),"",IF(月報!AX2543&lt;&gt;"",月報!AX2543,IF(STEP!G2543&lt;&gt;"",STEP!G2543,"")))</f>
        <v/>
      </c>
      <c r="I2543" s="408" t="str">
        <f>IF(AND(STEP!$G2543="",$J$8&lt;&gt;"ON"),"",IF(月報!AZ2543&lt;&gt;"",月報!AZ2543,IF(STEP!H2543&lt;&gt;"",STEP!H2543,"")))</f>
        <v/>
      </c>
      <c r="J2543" s="408" t="str">
        <f>IF(AND(STEP!$G2543="",$J$8&lt;&gt;"ON"),"",IF(月報!BA2543&lt;&gt;"",月報!BA2543,IF(STEP!J2543&lt;&gt;"",STEP!J2543/24,"")))</f>
        <v/>
      </c>
      <c r="K2543" s="421" t="str">
        <f>IF(STEP!X2543&lt;&gt;"",STEP!X2543,"")</f>
        <v/>
      </c>
      <c r="L2543" s="421" t="str">
        <f>IF(STEP!Y2543&lt;&gt;"",STEP!Y2543,"")</f>
        <v/>
      </c>
      <c r="M2543" s="421" t="str">
        <f>IF(STEP!Z2543&lt;&gt;"",STEP!Z2543,"")</f>
        <v/>
      </c>
      <c r="N2543" s="422" t="str">
        <f>IF(STEP!R2543&lt;&gt;"",STEP!R2543,"")</f>
        <v/>
      </c>
      <c r="O2543" s="423" t="str">
        <f>IF(STEP!S2543&lt;&gt;"",STEP!S2543,"")</f>
        <v/>
      </c>
      <c r="P2543" s="316" t="str">
        <f t="shared" si="249"/>
        <v/>
      </c>
      <c r="Q2543" s="336"/>
      <c r="R2543" s="560" t="str">
        <f t="shared" si="250"/>
        <v/>
      </c>
    </row>
    <row r="2544" spans="2:18">
      <c r="B2544" s="517"/>
      <c r="C2544" s="623" t="str">
        <f>IF(STEP!C2544&lt;&gt;"",STEP!C2544,"")</f>
        <v/>
      </c>
      <c r="D2544" s="411" t="str">
        <f>IF(STEP!D2544&lt;&gt;"",STEP!D2544,"")</f>
        <v/>
      </c>
      <c r="E2544" s="412" t="str">
        <f>IF(STEP!E2544&lt;&gt;"",STEP!E2544,"")</f>
        <v/>
      </c>
      <c r="F2544" s="411" t="str">
        <f>IF(STEP!F2544&lt;&gt;"",STEP!F2544,"")</f>
        <v/>
      </c>
      <c r="G2544" s="413" t="str">
        <f>IF(STEP!C2544&lt;&gt;"",STEP!AD2544,"")</f>
        <v/>
      </c>
      <c r="H2544" s="413" t="str">
        <f>IF(AND(STEP!$G2544="",$J$8&lt;&gt;"ON"),"",IF(月報!AX2544&lt;&gt;"",月報!AX2544,IF(STEP!G2544&lt;&gt;"",STEP!G2544,"")))</f>
        <v/>
      </c>
      <c r="I2544" s="414" t="str">
        <f>IF(AND(STEP!$G2544="",$J$8&lt;&gt;"ON"),"",IF(月報!AZ2544&lt;&gt;"",月報!AZ2544,IF(STEP!H2544&lt;&gt;"",STEP!H2544,"")))</f>
        <v/>
      </c>
      <c r="J2544" s="414" t="str">
        <f>IF(AND(STEP!$G2544="",$J$8&lt;&gt;"ON"),"",IF(月報!BA2544&lt;&gt;"",月報!BA2544,IF(STEP!J2544&lt;&gt;"",STEP!J2544/24,"")))</f>
        <v/>
      </c>
      <c r="K2544" s="414" t="str">
        <f>IF(STEP!X2544&lt;&gt;"",STEP!X2544,"")</f>
        <v/>
      </c>
      <c r="L2544" s="414" t="str">
        <f>IF(STEP!Y2544&lt;&gt;"",STEP!Y2544,"")</f>
        <v/>
      </c>
      <c r="M2544" s="414" t="str">
        <f>IF(STEP!Z2544&lt;&gt;"",STEP!Z2544,"")</f>
        <v/>
      </c>
      <c r="N2544" s="424" t="str">
        <f>IF(STEP!R2544&lt;&gt;"",STEP!R2544,"")</f>
        <v/>
      </c>
      <c r="O2544" s="425" t="str">
        <f>IF(STEP!S2544&lt;&gt;"",STEP!S2544,"")</f>
        <v/>
      </c>
      <c r="P2544" s="317" t="str">
        <f t="shared" si="249"/>
        <v/>
      </c>
      <c r="Q2544" s="473"/>
      <c r="R2544" s="561" t="str">
        <f t="shared" si="250"/>
        <v/>
      </c>
    </row>
    <row r="2545" spans="2:18">
      <c r="B2545" s="517"/>
      <c r="C2545" s="624" t="str">
        <f>IF(STEP!C2545&lt;&gt;"",STEP!C2545,"")</f>
        <v/>
      </c>
      <c r="D2545" s="405" t="str">
        <f>IF(STEP!D2545&lt;&gt;"",STEP!D2545,"")</f>
        <v/>
      </c>
      <c r="E2545" s="406" t="str">
        <f>IF(STEP!E2545&lt;&gt;"",STEP!E2545,"")</f>
        <v/>
      </c>
      <c r="F2545" s="405" t="str">
        <f>IF(STEP!F2545&lt;&gt;"",STEP!F2545,"")</f>
        <v/>
      </c>
      <c r="G2545" s="407" t="str">
        <f>IF(STEP!C2545&lt;&gt;"",STEP!AD2545,"")</f>
        <v/>
      </c>
      <c r="H2545" s="407" t="str">
        <f>IF(AND(STEP!$G2545="",$J$8&lt;&gt;"ON"),"",IF(月報!AX2545&lt;&gt;"",月報!AX2545,IF(STEP!G2545&lt;&gt;"",STEP!G2545,"")))</f>
        <v/>
      </c>
      <c r="I2545" s="408" t="str">
        <f>IF(AND(STEP!$G2545="",$J$8&lt;&gt;"ON"),"",IF(月報!AZ2545&lt;&gt;"",月報!AZ2545,IF(STEP!H2545&lt;&gt;"",STEP!H2545,"")))</f>
        <v/>
      </c>
      <c r="J2545" s="408" t="str">
        <f>IF(AND(STEP!$G2545="",$J$8&lt;&gt;"ON"),"",IF(月報!BA2545&lt;&gt;"",月報!BA2545,IF(STEP!J2545&lt;&gt;"",STEP!J2545/24,"")))</f>
        <v/>
      </c>
      <c r="K2545" s="408" t="str">
        <f>IF(STEP!X2545&lt;&gt;"",STEP!X2545,"")</f>
        <v/>
      </c>
      <c r="L2545" s="408" t="str">
        <f>IF(STEP!Y2545&lt;&gt;"",STEP!Y2545,"")</f>
        <v/>
      </c>
      <c r="M2545" s="408" t="str">
        <f>IF(STEP!Z2545&lt;&gt;"",STEP!Z2545,"")</f>
        <v/>
      </c>
      <c r="N2545" s="419" t="str">
        <f>IF(STEP!R2545&lt;&gt;"",STEP!R2545,"")</f>
        <v/>
      </c>
      <c r="O2545" s="420" t="str">
        <f>IF(STEP!S2545&lt;&gt;"",STEP!S2545,"")</f>
        <v/>
      </c>
      <c r="P2545" s="315" t="str">
        <f t="shared" si="249"/>
        <v/>
      </c>
      <c r="Q2545" s="474">
        <f>SUM(P2545:P2551)</f>
        <v>0</v>
      </c>
      <c r="R2545" s="562" t="str">
        <f t="shared" si="250"/>
        <v/>
      </c>
    </row>
    <row r="2546" spans="2:18">
      <c r="B2546" s="517"/>
      <c r="C2546" s="622" t="str">
        <f>IF(STEP!C2546&lt;&gt;"",STEP!C2546,"")</f>
        <v/>
      </c>
      <c r="D2546" s="409" t="str">
        <f>IF(STEP!D2546&lt;&gt;"",STEP!D2546,"")</f>
        <v/>
      </c>
      <c r="E2546" s="410" t="str">
        <f>IF(STEP!E2546&lt;&gt;"",STEP!E2546,"")</f>
        <v/>
      </c>
      <c r="F2546" s="409" t="str">
        <f>IF(STEP!F2546&lt;&gt;"",STEP!F2546,"")</f>
        <v/>
      </c>
      <c r="G2546" s="508" t="str">
        <f>IF(STEP!C2546&lt;&gt;"",STEP!AD2546,"")</f>
        <v/>
      </c>
      <c r="H2546" s="407" t="str">
        <f>IF(AND(STEP!$G2546="",$J$8&lt;&gt;"ON"),"",IF(月報!AX2546&lt;&gt;"",月報!AX2546,IF(STEP!G2546&lt;&gt;"",STEP!G2546,"")))</f>
        <v/>
      </c>
      <c r="I2546" s="408" t="str">
        <f>IF(AND(STEP!$G2546="",$J$8&lt;&gt;"ON"),"",IF(月報!AZ2546&lt;&gt;"",月報!AZ2546,IF(STEP!H2546&lt;&gt;"",STEP!H2546,"")))</f>
        <v/>
      </c>
      <c r="J2546" s="408" t="str">
        <f>IF(AND(STEP!$G2546="",$J$8&lt;&gt;"ON"),"",IF(月報!BA2546&lt;&gt;"",月報!BA2546,IF(STEP!J2546&lt;&gt;"",STEP!J2546/24,"")))</f>
        <v/>
      </c>
      <c r="K2546" s="421" t="str">
        <f>IF(STEP!X2546&lt;&gt;"",STEP!X2546,"")</f>
        <v/>
      </c>
      <c r="L2546" s="421" t="str">
        <f>IF(STEP!Y2546&lt;&gt;"",STEP!Y2546,"")</f>
        <v/>
      </c>
      <c r="M2546" s="421" t="str">
        <f>IF(STEP!Z2546&lt;&gt;"",STEP!Z2546,"")</f>
        <v/>
      </c>
      <c r="N2546" s="422" t="str">
        <f>IF(STEP!R2546&lt;&gt;"",STEP!R2546,"")</f>
        <v/>
      </c>
      <c r="O2546" s="423" t="str">
        <f>IF(STEP!S2546&lt;&gt;"",STEP!S2546,"")</f>
        <v/>
      </c>
      <c r="P2546" s="316" t="str">
        <f t="shared" si="249"/>
        <v/>
      </c>
      <c r="Q2546" s="336"/>
      <c r="R2546" s="560" t="str">
        <f t="shared" si="250"/>
        <v/>
      </c>
    </row>
    <row r="2547" spans="2:18">
      <c r="B2547" s="517"/>
      <c r="C2547" s="622" t="str">
        <f>IF(STEP!C2547&lt;&gt;"",STEP!C2547,"")</f>
        <v/>
      </c>
      <c r="D2547" s="409" t="str">
        <f>IF(STEP!D2547&lt;&gt;"",STEP!D2547,"")</f>
        <v/>
      </c>
      <c r="E2547" s="410" t="str">
        <f>IF(STEP!E2547&lt;&gt;"",STEP!E2547,"")</f>
        <v/>
      </c>
      <c r="F2547" s="409" t="str">
        <f>IF(STEP!F2547&lt;&gt;"",STEP!F2547,"")</f>
        <v/>
      </c>
      <c r="G2547" s="508" t="str">
        <f>IF(STEP!C2547&lt;&gt;"",STEP!AD2547,"")</f>
        <v/>
      </c>
      <c r="H2547" s="407" t="str">
        <f>IF(AND(STEP!$G2547="",$J$8&lt;&gt;"ON"),"",IF(月報!AX2547&lt;&gt;"",月報!AX2547,IF(STEP!G2547&lt;&gt;"",STEP!G2547,"")))</f>
        <v/>
      </c>
      <c r="I2547" s="408" t="str">
        <f>IF(AND(STEP!$G2547="",$J$8&lt;&gt;"ON"),"",IF(月報!AZ2547&lt;&gt;"",月報!AZ2547,IF(STEP!H2547&lt;&gt;"",STEP!H2547,"")))</f>
        <v/>
      </c>
      <c r="J2547" s="408" t="str">
        <f>IF(AND(STEP!$G2547="",$J$8&lt;&gt;"ON"),"",IF(月報!BA2547&lt;&gt;"",月報!BA2547,IF(STEP!J2547&lt;&gt;"",STEP!J2547/24,"")))</f>
        <v/>
      </c>
      <c r="K2547" s="421" t="str">
        <f>IF(STEP!X2547&lt;&gt;"",STEP!X2547,"")</f>
        <v/>
      </c>
      <c r="L2547" s="421" t="str">
        <f>IF(STEP!Y2547&lt;&gt;"",STEP!Y2547,"")</f>
        <v/>
      </c>
      <c r="M2547" s="421" t="str">
        <f>IF(STEP!Z2547&lt;&gt;"",STEP!Z2547,"")</f>
        <v/>
      </c>
      <c r="N2547" s="422" t="str">
        <f>IF(STEP!R2547&lt;&gt;"",STEP!R2547,"")</f>
        <v/>
      </c>
      <c r="O2547" s="423" t="str">
        <f>IF(STEP!S2547&lt;&gt;"",STEP!S2547,"")</f>
        <v/>
      </c>
      <c r="P2547" s="316" t="str">
        <f t="shared" si="249"/>
        <v/>
      </c>
      <c r="Q2547" s="336"/>
      <c r="R2547" s="560" t="str">
        <f t="shared" si="250"/>
        <v/>
      </c>
    </row>
    <row r="2548" spans="2:18">
      <c r="B2548" s="517"/>
      <c r="C2548" s="622" t="str">
        <f>IF(STEP!C2548&lt;&gt;"",STEP!C2548,"")</f>
        <v/>
      </c>
      <c r="D2548" s="409" t="str">
        <f>IF(STEP!D2548&lt;&gt;"",STEP!D2548,"")</f>
        <v/>
      </c>
      <c r="E2548" s="410" t="str">
        <f>IF(STEP!E2548&lt;&gt;"",STEP!E2548,"")</f>
        <v/>
      </c>
      <c r="F2548" s="409" t="str">
        <f>IF(STEP!F2548&lt;&gt;"",STEP!F2548,"")</f>
        <v/>
      </c>
      <c r="G2548" s="508" t="str">
        <f>IF(STEP!C2548&lt;&gt;"",STEP!AD2548,"")</f>
        <v/>
      </c>
      <c r="H2548" s="407" t="str">
        <f>IF(AND(STEP!$G2548="",$J$8&lt;&gt;"ON"),"",IF(月報!AX2548&lt;&gt;"",月報!AX2548,IF(STEP!G2548&lt;&gt;"",STEP!G2548,"")))</f>
        <v/>
      </c>
      <c r="I2548" s="408" t="str">
        <f>IF(AND(STEP!$G2548="",$J$8&lt;&gt;"ON"),"",IF(月報!AZ2548&lt;&gt;"",月報!AZ2548,IF(STEP!H2548&lt;&gt;"",STEP!H2548,"")))</f>
        <v/>
      </c>
      <c r="J2548" s="408" t="str">
        <f>IF(AND(STEP!$G2548="",$J$8&lt;&gt;"ON"),"",IF(月報!BA2548&lt;&gt;"",月報!BA2548,IF(STEP!J2548&lt;&gt;"",STEP!J2548/24,"")))</f>
        <v/>
      </c>
      <c r="K2548" s="421" t="str">
        <f>IF(STEP!X2548&lt;&gt;"",STEP!X2548,"")</f>
        <v/>
      </c>
      <c r="L2548" s="421" t="str">
        <f>IF(STEP!Y2548&lt;&gt;"",STEP!Y2548,"")</f>
        <v/>
      </c>
      <c r="M2548" s="421" t="str">
        <f>IF(STEP!Z2548&lt;&gt;"",STEP!Z2548,"")</f>
        <v/>
      </c>
      <c r="N2548" s="422" t="str">
        <f>IF(STEP!R2548&lt;&gt;"",STEP!R2548,"")</f>
        <v/>
      </c>
      <c r="O2548" s="423" t="str">
        <f>IF(STEP!S2548&lt;&gt;"",STEP!S2548,"")</f>
        <v/>
      </c>
      <c r="P2548" s="316" t="str">
        <f t="shared" si="249"/>
        <v/>
      </c>
      <c r="Q2548" s="336"/>
      <c r="R2548" s="560" t="str">
        <f t="shared" si="250"/>
        <v/>
      </c>
    </row>
    <row r="2549" spans="2:18">
      <c r="B2549" s="517"/>
      <c r="C2549" s="622" t="str">
        <f>IF(STEP!C2549&lt;&gt;"",STEP!C2549,"")</f>
        <v/>
      </c>
      <c r="D2549" s="409" t="str">
        <f>IF(STEP!D2549&lt;&gt;"",STEP!D2549,"")</f>
        <v/>
      </c>
      <c r="E2549" s="410" t="str">
        <f>IF(STEP!E2549&lt;&gt;"",STEP!E2549,"")</f>
        <v/>
      </c>
      <c r="F2549" s="409" t="str">
        <f>IF(STEP!F2549&lt;&gt;"",STEP!F2549,"")</f>
        <v/>
      </c>
      <c r="G2549" s="508" t="str">
        <f>IF(STEP!C2549&lt;&gt;"",STEP!AD2549,"")</f>
        <v/>
      </c>
      <c r="H2549" s="407" t="str">
        <f>IF(AND(STEP!$G2549="",$J$8&lt;&gt;"ON"),"",IF(月報!AX2549&lt;&gt;"",月報!AX2549,IF(STEP!G2549&lt;&gt;"",STEP!G2549,"")))</f>
        <v/>
      </c>
      <c r="I2549" s="408" t="str">
        <f>IF(AND(STEP!$G2549="",$J$8&lt;&gt;"ON"),"",IF(月報!AZ2549&lt;&gt;"",月報!AZ2549,IF(STEP!H2549&lt;&gt;"",STEP!H2549,"")))</f>
        <v/>
      </c>
      <c r="J2549" s="408" t="str">
        <f>IF(AND(STEP!$G2549="",$J$8&lt;&gt;"ON"),"",IF(月報!BA2549&lt;&gt;"",月報!BA2549,IF(STEP!J2549&lt;&gt;"",STEP!J2549/24,"")))</f>
        <v/>
      </c>
      <c r="K2549" s="421" t="str">
        <f>IF(STEP!X2549&lt;&gt;"",STEP!X2549,"")</f>
        <v/>
      </c>
      <c r="L2549" s="421" t="str">
        <f>IF(STEP!Y2549&lt;&gt;"",STEP!Y2549,"")</f>
        <v/>
      </c>
      <c r="M2549" s="421" t="str">
        <f>IF(STEP!Z2549&lt;&gt;"",STEP!Z2549,"")</f>
        <v/>
      </c>
      <c r="N2549" s="422" t="str">
        <f>IF(STEP!R2549&lt;&gt;"",STEP!R2549,"")</f>
        <v/>
      </c>
      <c r="O2549" s="423" t="str">
        <f>IF(STEP!S2549&lt;&gt;"",STEP!S2549,"")</f>
        <v/>
      </c>
      <c r="P2549" s="316" t="str">
        <f t="shared" si="249"/>
        <v/>
      </c>
      <c r="Q2549" s="336"/>
      <c r="R2549" s="560" t="str">
        <f t="shared" si="250"/>
        <v/>
      </c>
    </row>
    <row r="2550" spans="2:18">
      <c r="B2550" s="517"/>
      <c r="C2550" s="622" t="str">
        <f>IF(STEP!C2550&lt;&gt;"",STEP!C2550,"")</f>
        <v/>
      </c>
      <c r="D2550" s="409" t="str">
        <f>IF(STEP!D2550&lt;&gt;"",STEP!D2550,"")</f>
        <v/>
      </c>
      <c r="E2550" s="410" t="str">
        <f>IF(STEP!E2550&lt;&gt;"",STEP!E2550,"")</f>
        <v/>
      </c>
      <c r="F2550" s="409" t="str">
        <f>IF(STEP!F2550&lt;&gt;"",STEP!F2550,"")</f>
        <v/>
      </c>
      <c r="G2550" s="508" t="str">
        <f>IF(STEP!C2550&lt;&gt;"",STEP!AD2550,"")</f>
        <v/>
      </c>
      <c r="H2550" s="407" t="str">
        <f>IF(AND(STEP!$G2550="",$J$8&lt;&gt;"ON"),"",IF(月報!AX2550&lt;&gt;"",月報!AX2550,IF(STEP!G2550&lt;&gt;"",STEP!G2550,"")))</f>
        <v/>
      </c>
      <c r="I2550" s="408" t="str">
        <f>IF(AND(STEP!$G2550="",$J$8&lt;&gt;"ON"),"",IF(月報!AZ2550&lt;&gt;"",月報!AZ2550,IF(STEP!H2550&lt;&gt;"",STEP!H2550,"")))</f>
        <v/>
      </c>
      <c r="J2550" s="408" t="str">
        <f>IF(AND(STEP!$G2550="",$J$8&lt;&gt;"ON"),"",IF(月報!BA2550&lt;&gt;"",月報!BA2550,IF(STEP!J2550&lt;&gt;"",STEP!J2550/24,"")))</f>
        <v/>
      </c>
      <c r="K2550" s="421" t="str">
        <f>IF(STEP!X2550&lt;&gt;"",STEP!X2550,"")</f>
        <v/>
      </c>
      <c r="L2550" s="421" t="str">
        <f>IF(STEP!Y2550&lt;&gt;"",STEP!Y2550,"")</f>
        <v/>
      </c>
      <c r="M2550" s="421" t="str">
        <f>IF(STEP!Z2550&lt;&gt;"",STEP!Z2550,"")</f>
        <v/>
      </c>
      <c r="N2550" s="422" t="str">
        <f>IF(STEP!R2550&lt;&gt;"",STEP!R2550,"")</f>
        <v/>
      </c>
      <c r="O2550" s="423" t="str">
        <f>IF(STEP!S2550&lt;&gt;"",STEP!S2550,"")</f>
        <v/>
      </c>
      <c r="P2550" s="316" t="str">
        <f t="shared" si="249"/>
        <v/>
      </c>
      <c r="Q2550" s="336"/>
      <c r="R2550" s="560" t="str">
        <f t="shared" si="250"/>
        <v/>
      </c>
    </row>
    <row r="2551" spans="2:18">
      <c r="B2551" s="517"/>
      <c r="C2551" s="623" t="str">
        <f>IF(STEP!C2551&lt;&gt;"",STEP!C2551,"")</f>
        <v/>
      </c>
      <c r="D2551" s="411" t="str">
        <f>IF(STEP!D2551&lt;&gt;"",STEP!D2551,"")</f>
        <v/>
      </c>
      <c r="E2551" s="412" t="str">
        <f>IF(STEP!E2551&lt;&gt;"",STEP!E2551,"")</f>
        <v/>
      </c>
      <c r="F2551" s="411" t="str">
        <f>IF(STEP!F2551&lt;&gt;"",STEP!F2551,"")</f>
        <v/>
      </c>
      <c r="G2551" s="413" t="str">
        <f>IF(STEP!C2551&lt;&gt;"",STEP!AD2551,"")</f>
        <v/>
      </c>
      <c r="H2551" s="413" t="str">
        <f>IF(AND(STEP!$G2551="",$J$8&lt;&gt;"ON"),"",IF(月報!AX2551&lt;&gt;"",月報!AX2551,IF(STEP!G2551&lt;&gt;"",STEP!G2551,"")))</f>
        <v/>
      </c>
      <c r="I2551" s="414" t="str">
        <f>IF(AND(STEP!$G2551="",$J$8&lt;&gt;"ON"),"",IF(月報!AZ2551&lt;&gt;"",月報!AZ2551,IF(STEP!H2551&lt;&gt;"",STEP!H2551,"")))</f>
        <v/>
      </c>
      <c r="J2551" s="414" t="str">
        <f>IF(AND(STEP!$G2551="",$J$8&lt;&gt;"ON"),"",IF(月報!BA2551&lt;&gt;"",月報!BA2551,IF(STEP!J2551&lt;&gt;"",STEP!J2551/24,"")))</f>
        <v/>
      </c>
      <c r="K2551" s="414" t="str">
        <f>IF(STEP!X2551&lt;&gt;"",STEP!X2551,"")</f>
        <v/>
      </c>
      <c r="L2551" s="414" t="str">
        <f>IF(STEP!Y2551&lt;&gt;"",STEP!Y2551,"")</f>
        <v/>
      </c>
      <c r="M2551" s="414" t="str">
        <f>IF(STEP!Z2551&lt;&gt;"",STEP!Z2551,"")</f>
        <v/>
      </c>
      <c r="N2551" s="424" t="str">
        <f>IF(STEP!R2551&lt;&gt;"",STEP!R2551,"")</f>
        <v/>
      </c>
      <c r="O2551" s="425" t="str">
        <f>IF(STEP!S2551&lt;&gt;"",STEP!S2551,"")</f>
        <v/>
      </c>
      <c r="P2551" s="317" t="str">
        <f t="shared" si="249"/>
        <v/>
      </c>
      <c r="Q2551" s="473"/>
      <c r="R2551" s="561" t="str">
        <f t="shared" si="250"/>
        <v/>
      </c>
    </row>
    <row r="2552" spans="2:18">
      <c r="B2552" s="517"/>
      <c r="C2552" s="624" t="str">
        <f>IF(STEP!C2552&lt;&gt;"",STEP!C2552,"")</f>
        <v/>
      </c>
      <c r="D2552" s="405" t="str">
        <f>IF(STEP!D2552&lt;&gt;"",STEP!D2552,"")</f>
        <v/>
      </c>
      <c r="E2552" s="406" t="str">
        <f>IF(STEP!E2552&lt;&gt;"",STEP!E2552,"")</f>
        <v/>
      </c>
      <c r="F2552" s="405" t="str">
        <f>IF(STEP!F2552&lt;&gt;"",STEP!F2552,"")</f>
        <v/>
      </c>
      <c r="G2552" s="407" t="str">
        <f>IF(STEP!C2552&lt;&gt;"",STEP!AD2552,"")</f>
        <v/>
      </c>
      <c r="H2552" s="407" t="str">
        <f>IF(AND(STEP!$G2552="",$J$8&lt;&gt;"ON"),"",IF(月報!AX2552&lt;&gt;"",月報!AX2552,IF(STEP!G2552&lt;&gt;"",STEP!G2552,"")))</f>
        <v/>
      </c>
      <c r="I2552" s="408" t="str">
        <f>IF(AND(STEP!$G2552="",$J$8&lt;&gt;"ON"),"",IF(月報!AZ2552&lt;&gt;"",月報!AZ2552,IF(STEP!H2552&lt;&gt;"",STEP!H2552,"")))</f>
        <v/>
      </c>
      <c r="J2552" s="408" t="str">
        <f>IF(AND(STEP!$G2552="",$J$8&lt;&gt;"ON"),"",IF(月報!BA2552&lt;&gt;"",月報!BA2552,IF(STEP!J2552&lt;&gt;"",STEP!J2552/24,"")))</f>
        <v/>
      </c>
      <c r="K2552" s="408" t="str">
        <f>IF(STEP!X2552&lt;&gt;"",STEP!X2552,"")</f>
        <v/>
      </c>
      <c r="L2552" s="408" t="str">
        <f>IF(STEP!Y2552&lt;&gt;"",STEP!Y2552,"")</f>
        <v/>
      </c>
      <c r="M2552" s="408" t="str">
        <f>IF(STEP!Z2552&lt;&gt;"",STEP!Z2552,"")</f>
        <v/>
      </c>
      <c r="N2552" s="419" t="str">
        <f>IF(STEP!R2552&lt;&gt;"",STEP!R2552,"")</f>
        <v/>
      </c>
      <c r="O2552" s="420" t="str">
        <f>IF(STEP!S2552&lt;&gt;"",STEP!S2552,"")</f>
        <v/>
      </c>
      <c r="P2552" s="315" t="str">
        <f t="shared" si="249"/>
        <v/>
      </c>
      <c r="Q2552" s="474">
        <f>SUM(P2552:P2558)</f>
        <v>0</v>
      </c>
      <c r="R2552" s="562" t="str">
        <f t="shared" si="250"/>
        <v/>
      </c>
    </row>
    <row r="2553" spans="2:18">
      <c r="B2553" s="517"/>
      <c r="C2553" s="622" t="str">
        <f>IF(STEP!C2553&lt;&gt;"",STEP!C2553,"")</f>
        <v/>
      </c>
      <c r="D2553" s="409" t="str">
        <f>IF(STEP!D2553&lt;&gt;"",STEP!D2553,"")</f>
        <v/>
      </c>
      <c r="E2553" s="410" t="str">
        <f>IF(STEP!E2553&lt;&gt;"",STEP!E2553,"")</f>
        <v/>
      </c>
      <c r="F2553" s="409" t="str">
        <f>IF(STEP!F2553&lt;&gt;"",STEP!F2553,"")</f>
        <v/>
      </c>
      <c r="G2553" s="508" t="str">
        <f>IF(STEP!C2553&lt;&gt;"",STEP!AD2553,"")</f>
        <v/>
      </c>
      <c r="H2553" s="407" t="str">
        <f>IF(AND(STEP!$G2553="",$J$8&lt;&gt;"ON"),"",IF(月報!AX2553&lt;&gt;"",月報!AX2553,IF(STEP!G2553&lt;&gt;"",STEP!G2553,"")))</f>
        <v/>
      </c>
      <c r="I2553" s="408" t="str">
        <f>IF(AND(STEP!$G2553="",$J$8&lt;&gt;"ON"),"",IF(月報!AZ2553&lt;&gt;"",月報!AZ2553,IF(STEP!H2553&lt;&gt;"",STEP!H2553,"")))</f>
        <v/>
      </c>
      <c r="J2553" s="408" t="str">
        <f>IF(AND(STEP!$G2553="",$J$8&lt;&gt;"ON"),"",IF(月報!BA2553&lt;&gt;"",月報!BA2553,IF(STEP!J2553&lt;&gt;"",STEP!J2553/24,"")))</f>
        <v/>
      </c>
      <c r="K2553" s="421" t="str">
        <f>IF(STEP!X2553&lt;&gt;"",STEP!X2553,"")</f>
        <v/>
      </c>
      <c r="L2553" s="421" t="str">
        <f>IF(STEP!Y2553&lt;&gt;"",STEP!Y2553,"")</f>
        <v/>
      </c>
      <c r="M2553" s="421" t="str">
        <f>IF(STEP!Z2553&lt;&gt;"",STEP!Z2553,"")</f>
        <v/>
      </c>
      <c r="N2553" s="422" t="str">
        <f>IF(STEP!R2553&lt;&gt;"",STEP!R2553,"")</f>
        <v/>
      </c>
      <c r="O2553" s="423" t="str">
        <f>IF(STEP!S2553&lt;&gt;"",STEP!S2553,"")</f>
        <v/>
      </c>
      <c r="P2553" s="316" t="str">
        <f t="shared" si="249"/>
        <v/>
      </c>
      <c r="Q2553" s="336"/>
      <c r="R2553" s="560" t="str">
        <f t="shared" si="250"/>
        <v/>
      </c>
    </row>
    <row r="2554" spans="2:18">
      <c r="B2554" s="517"/>
      <c r="C2554" s="622" t="str">
        <f>IF(STEP!C2554&lt;&gt;"",STEP!C2554,"")</f>
        <v/>
      </c>
      <c r="D2554" s="409" t="str">
        <f>IF(STEP!D2554&lt;&gt;"",STEP!D2554,"")</f>
        <v/>
      </c>
      <c r="E2554" s="410" t="str">
        <f>IF(STEP!E2554&lt;&gt;"",STEP!E2554,"")</f>
        <v/>
      </c>
      <c r="F2554" s="409" t="str">
        <f>IF(STEP!F2554&lt;&gt;"",STEP!F2554,"")</f>
        <v/>
      </c>
      <c r="G2554" s="508" t="str">
        <f>IF(STEP!C2554&lt;&gt;"",STEP!AD2554,"")</f>
        <v/>
      </c>
      <c r="H2554" s="407" t="str">
        <f>IF(AND(STEP!$G2554="",$J$8&lt;&gt;"ON"),"",IF(月報!AX2554&lt;&gt;"",月報!AX2554,IF(STEP!G2554&lt;&gt;"",STEP!G2554,"")))</f>
        <v/>
      </c>
      <c r="I2554" s="408" t="str">
        <f>IF(AND(STEP!$G2554="",$J$8&lt;&gt;"ON"),"",IF(月報!AZ2554&lt;&gt;"",月報!AZ2554,IF(STEP!H2554&lt;&gt;"",STEP!H2554,"")))</f>
        <v/>
      </c>
      <c r="J2554" s="408" t="str">
        <f>IF(AND(STEP!$G2554="",$J$8&lt;&gt;"ON"),"",IF(月報!BA2554&lt;&gt;"",月報!BA2554,IF(STEP!J2554&lt;&gt;"",STEP!J2554/24,"")))</f>
        <v/>
      </c>
      <c r="K2554" s="421" t="str">
        <f>IF(STEP!X2554&lt;&gt;"",STEP!X2554,"")</f>
        <v/>
      </c>
      <c r="L2554" s="421" t="str">
        <f>IF(STEP!Y2554&lt;&gt;"",STEP!Y2554,"")</f>
        <v/>
      </c>
      <c r="M2554" s="421" t="str">
        <f>IF(STEP!Z2554&lt;&gt;"",STEP!Z2554,"")</f>
        <v/>
      </c>
      <c r="N2554" s="422" t="str">
        <f>IF(STEP!R2554&lt;&gt;"",STEP!R2554,"")</f>
        <v/>
      </c>
      <c r="O2554" s="423" t="str">
        <f>IF(STEP!S2554&lt;&gt;"",STEP!S2554,"")</f>
        <v/>
      </c>
      <c r="P2554" s="316" t="str">
        <f t="shared" si="249"/>
        <v/>
      </c>
      <c r="Q2554" s="336"/>
      <c r="R2554" s="560" t="str">
        <f t="shared" si="250"/>
        <v/>
      </c>
    </row>
    <row r="2555" spans="2:18">
      <c r="B2555" s="517"/>
      <c r="C2555" s="622" t="str">
        <f>IF(STEP!C2555&lt;&gt;"",STEP!C2555,"")</f>
        <v/>
      </c>
      <c r="D2555" s="409" t="str">
        <f>IF(STEP!D2555&lt;&gt;"",STEP!D2555,"")</f>
        <v/>
      </c>
      <c r="E2555" s="410" t="str">
        <f>IF(STEP!E2555&lt;&gt;"",STEP!E2555,"")</f>
        <v/>
      </c>
      <c r="F2555" s="409" t="str">
        <f>IF(STEP!F2555&lt;&gt;"",STEP!F2555,"")</f>
        <v/>
      </c>
      <c r="G2555" s="508" t="str">
        <f>IF(STEP!C2555&lt;&gt;"",STEP!AD2555,"")</f>
        <v/>
      </c>
      <c r="H2555" s="407" t="str">
        <f>IF(AND(STEP!$G2555="",$J$8&lt;&gt;"ON"),"",IF(月報!AX2555&lt;&gt;"",月報!AX2555,IF(STEP!G2555&lt;&gt;"",STEP!G2555,"")))</f>
        <v/>
      </c>
      <c r="I2555" s="408" t="str">
        <f>IF(AND(STEP!$G2555="",$J$8&lt;&gt;"ON"),"",IF(月報!AZ2555&lt;&gt;"",月報!AZ2555,IF(STEP!H2555&lt;&gt;"",STEP!H2555,"")))</f>
        <v/>
      </c>
      <c r="J2555" s="408" t="str">
        <f>IF(AND(STEP!$G2555="",$J$8&lt;&gt;"ON"),"",IF(月報!BA2555&lt;&gt;"",月報!BA2555,IF(STEP!J2555&lt;&gt;"",STEP!J2555/24,"")))</f>
        <v/>
      </c>
      <c r="K2555" s="421" t="str">
        <f>IF(STEP!X2555&lt;&gt;"",STEP!X2555,"")</f>
        <v/>
      </c>
      <c r="L2555" s="421" t="str">
        <f>IF(STEP!Y2555&lt;&gt;"",STEP!Y2555,"")</f>
        <v/>
      </c>
      <c r="M2555" s="421" t="str">
        <f>IF(STEP!Z2555&lt;&gt;"",STEP!Z2555,"")</f>
        <v/>
      </c>
      <c r="N2555" s="422" t="str">
        <f>IF(STEP!R2555&lt;&gt;"",STEP!R2555,"")</f>
        <v/>
      </c>
      <c r="O2555" s="423" t="str">
        <f>IF(STEP!S2555&lt;&gt;"",STEP!S2555,"")</f>
        <v/>
      </c>
      <c r="P2555" s="316" t="str">
        <f t="shared" si="249"/>
        <v/>
      </c>
      <c r="Q2555" s="336"/>
      <c r="R2555" s="560" t="str">
        <f t="shared" si="250"/>
        <v/>
      </c>
    </row>
    <row r="2556" spans="2:18">
      <c r="B2556" s="517"/>
      <c r="C2556" s="622" t="str">
        <f>IF(STEP!C2556&lt;&gt;"",STEP!C2556,"")</f>
        <v/>
      </c>
      <c r="D2556" s="409" t="str">
        <f>IF(STEP!D2556&lt;&gt;"",STEP!D2556,"")</f>
        <v/>
      </c>
      <c r="E2556" s="410" t="str">
        <f>IF(STEP!E2556&lt;&gt;"",STEP!E2556,"")</f>
        <v/>
      </c>
      <c r="F2556" s="409" t="str">
        <f>IF(STEP!F2556&lt;&gt;"",STEP!F2556,"")</f>
        <v/>
      </c>
      <c r="G2556" s="508" t="str">
        <f>IF(STEP!C2556&lt;&gt;"",STEP!AD2556,"")</f>
        <v/>
      </c>
      <c r="H2556" s="407" t="str">
        <f>IF(AND(STEP!$G2556="",$J$8&lt;&gt;"ON"),"",IF(月報!AX2556&lt;&gt;"",月報!AX2556,IF(STEP!G2556&lt;&gt;"",STEP!G2556,"")))</f>
        <v/>
      </c>
      <c r="I2556" s="408" t="str">
        <f>IF(AND(STEP!$G2556="",$J$8&lt;&gt;"ON"),"",IF(月報!AZ2556&lt;&gt;"",月報!AZ2556,IF(STEP!H2556&lt;&gt;"",STEP!H2556,"")))</f>
        <v/>
      </c>
      <c r="J2556" s="408" t="str">
        <f>IF(AND(STEP!$G2556="",$J$8&lt;&gt;"ON"),"",IF(月報!BA2556&lt;&gt;"",月報!BA2556,IF(STEP!J2556&lt;&gt;"",STEP!J2556/24,"")))</f>
        <v/>
      </c>
      <c r="K2556" s="421" t="str">
        <f>IF(STEP!X2556&lt;&gt;"",STEP!X2556,"")</f>
        <v/>
      </c>
      <c r="L2556" s="421" t="str">
        <f>IF(STEP!Y2556&lt;&gt;"",STEP!Y2556,"")</f>
        <v/>
      </c>
      <c r="M2556" s="421" t="str">
        <f>IF(STEP!Z2556&lt;&gt;"",STEP!Z2556,"")</f>
        <v/>
      </c>
      <c r="N2556" s="422" t="str">
        <f>IF(STEP!R2556&lt;&gt;"",STEP!R2556,"")</f>
        <v/>
      </c>
      <c r="O2556" s="423" t="str">
        <f>IF(STEP!S2556&lt;&gt;"",STEP!S2556,"")</f>
        <v/>
      </c>
      <c r="P2556" s="316" t="str">
        <f t="shared" si="249"/>
        <v/>
      </c>
      <c r="Q2556" s="336"/>
      <c r="R2556" s="560" t="str">
        <f t="shared" si="250"/>
        <v/>
      </c>
    </row>
    <row r="2557" spans="2:18">
      <c r="B2557" s="517"/>
      <c r="C2557" s="622" t="str">
        <f>IF(STEP!C2557&lt;&gt;"",STEP!C2557,"")</f>
        <v/>
      </c>
      <c r="D2557" s="409" t="str">
        <f>IF(STEP!D2557&lt;&gt;"",STEP!D2557,"")</f>
        <v/>
      </c>
      <c r="E2557" s="410" t="str">
        <f>IF(STEP!E2557&lt;&gt;"",STEP!E2557,"")</f>
        <v/>
      </c>
      <c r="F2557" s="409" t="str">
        <f>IF(STEP!F2557&lt;&gt;"",STEP!F2557,"")</f>
        <v/>
      </c>
      <c r="G2557" s="508" t="str">
        <f>IF(STEP!C2557&lt;&gt;"",STEP!AD2557,"")</f>
        <v/>
      </c>
      <c r="H2557" s="407" t="str">
        <f>IF(AND(STEP!$G2557="",$J$8&lt;&gt;"ON"),"",IF(月報!AX2557&lt;&gt;"",月報!AX2557,IF(STEP!G2557&lt;&gt;"",STEP!G2557,"")))</f>
        <v/>
      </c>
      <c r="I2557" s="408" t="str">
        <f>IF(AND(STEP!$G2557="",$J$8&lt;&gt;"ON"),"",IF(月報!AZ2557&lt;&gt;"",月報!AZ2557,IF(STEP!H2557&lt;&gt;"",STEP!H2557,"")))</f>
        <v/>
      </c>
      <c r="J2557" s="408" t="str">
        <f>IF(AND(STEP!$G2557="",$J$8&lt;&gt;"ON"),"",IF(月報!BA2557&lt;&gt;"",月報!BA2557,IF(STEP!J2557&lt;&gt;"",STEP!J2557/24,"")))</f>
        <v/>
      </c>
      <c r="K2557" s="421" t="str">
        <f>IF(STEP!X2557&lt;&gt;"",STEP!X2557,"")</f>
        <v/>
      </c>
      <c r="L2557" s="421" t="str">
        <f>IF(STEP!Y2557&lt;&gt;"",STEP!Y2557,"")</f>
        <v/>
      </c>
      <c r="M2557" s="421" t="str">
        <f>IF(STEP!Z2557&lt;&gt;"",STEP!Z2557,"")</f>
        <v/>
      </c>
      <c r="N2557" s="422" t="str">
        <f>IF(STEP!R2557&lt;&gt;"",STEP!R2557,"")</f>
        <v/>
      </c>
      <c r="O2557" s="423" t="str">
        <f>IF(STEP!S2557&lt;&gt;"",STEP!S2557,"")</f>
        <v/>
      </c>
      <c r="P2557" s="316" t="str">
        <f t="shared" si="249"/>
        <v/>
      </c>
      <c r="Q2557" s="336"/>
      <c r="R2557" s="560" t="str">
        <f t="shared" si="250"/>
        <v/>
      </c>
    </row>
    <row r="2558" spans="2:18">
      <c r="B2558" s="517"/>
      <c r="C2558" s="623" t="str">
        <f>IF(STEP!C2558&lt;&gt;"",STEP!C2558,"")</f>
        <v/>
      </c>
      <c r="D2558" s="411" t="str">
        <f>IF(STEP!D2558&lt;&gt;"",STEP!D2558,"")</f>
        <v/>
      </c>
      <c r="E2558" s="412" t="str">
        <f>IF(STEP!E2558&lt;&gt;"",STEP!E2558,"")</f>
        <v/>
      </c>
      <c r="F2558" s="411" t="str">
        <f>IF(STEP!F2558&lt;&gt;"",STEP!F2558,"")</f>
        <v/>
      </c>
      <c r="G2558" s="413" t="str">
        <f>IF(STEP!C2558&lt;&gt;"",STEP!AD2558,"")</f>
        <v/>
      </c>
      <c r="H2558" s="413" t="str">
        <f>IF(AND(STEP!$G2558="",$J$8&lt;&gt;"ON"),"",IF(月報!AX2558&lt;&gt;"",月報!AX2558,IF(STEP!G2558&lt;&gt;"",STEP!G2558,"")))</f>
        <v/>
      </c>
      <c r="I2558" s="414" t="str">
        <f>IF(AND(STEP!$G2558="",$J$8&lt;&gt;"ON"),"",IF(月報!AZ2558&lt;&gt;"",月報!AZ2558,IF(STEP!H2558&lt;&gt;"",STEP!H2558,"")))</f>
        <v/>
      </c>
      <c r="J2558" s="414" t="str">
        <f>IF(AND(STEP!$G2558="",$J$8&lt;&gt;"ON"),"",IF(月報!BA2558&lt;&gt;"",月報!BA2558,IF(STEP!J2558&lt;&gt;"",STEP!J2558/24,"")))</f>
        <v/>
      </c>
      <c r="K2558" s="414" t="str">
        <f>IF(STEP!X2558&lt;&gt;"",STEP!X2558,"")</f>
        <v/>
      </c>
      <c r="L2558" s="414" t="str">
        <f>IF(STEP!Y2558&lt;&gt;"",STEP!Y2558,"")</f>
        <v/>
      </c>
      <c r="M2558" s="414" t="str">
        <f>IF(STEP!Z2558&lt;&gt;"",STEP!Z2558,"")</f>
        <v/>
      </c>
      <c r="N2558" s="424" t="str">
        <f>IF(STEP!R2558&lt;&gt;"",STEP!R2558,"")</f>
        <v/>
      </c>
      <c r="O2558" s="425" t="str">
        <f>IF(STEP!S2558&lt;&gt;"",STEP!S2558,"")</f>
        <v/>
      </c>
      <c r="P2558" s="317" t="str">
        <f t="shared" si="249"/>
        <v/>
      </c>
      <c r="Q2558" s="473"/>
      <c r="R2558" s="561" t="str">
        <f t="shared" si="250"/>
        <v/>
      </c>
    </row>
    <row r="2559" spans="2:18">
      <c r="B2559" s="517"/>
      <c r="C2559" s="624" t="str">
        <f>IF(STEP!C2559&lt;&gt;"",STEP!C2559,"")</f>
        <v/>
      </c>
      <c r="D2559" s="405" t="str">
        <f>IF(STEP!D2559&lt;&gt;"",STEP!D2559,"")</f>
        <v/>
      </c>
      <c r="E2559" s="406" t="str">
        <f>IF(STEP!E2559&lt;&gt;"",STEP!E2559,"")</f>
        <v/>
      </c>
      <c r="F2559" s="405" t="str">
        <f>IF(STEP!F2559&lt;&gt;"",STEP!F2559,"")</f>
        <v/>
      </c>
      <c r="G2559" s="407" t="str">
        <f>IF(STEP!C2559&lt;&gt;"",STEP!AD2559,"")</f>
        <v/>
      </c>
      <c r="H2559" s="407" t="str">
        <f>IF(AND(STEP!$G2559="",$J$8&lt;&gt;"ON"),"",IF(月報!AX2559&lt;&gt;"",月報!AX2559,IF(STEP!G2559&lt;&gt;"",STEP!G2559,"")))</f>
        <v/>
      </c>
      <c r="I2559" s="408" t="str">
        <f>IF(AND(STEP!$G2559="",$J$8&lt;&gt;"ON"),"",IF(月報!AZ2559&lt;&gt;"",月報!AZ2559,IF(STEP!H2559&lt;&gt;"",STEP!H2559,"")))</f>
        <v/>
      </c>
      <c r="J2559" s="408" t="str">
        <f>IF(AND(STEP!$G2559="",$J$8&lt;&gt;"ON"),"",IF(月報!BA2559&lt;&gt;"",月報!BA2559,IF(STEP!J2559&lt;&gt;"",STEP!J2559/24,"")))</f>
        <v/>
      </c>
      <c r="K2559" s="408" t="str">
        <f>IF(STEP!X2559&lt;&gt;"",STEP!X2559,"")</f>
        <v/>
      </c>
      <c r="L2559" s="408" t="str">
        <f>IF(STEP!Y2559&lt;&gt;"",STEP!Y2559,"")</f>
        <v/>
      </c>
      <c r="M2559" s="408" t="str">
        <f>IF(STEP!Z2559&lt;&gt;"",STEP!Z2559,"")</f>
        <v/>
      </c>
      <c r="N2559" s="419" t="str">
        <f>IF(STEP!R2559&lt;&gt;"",STEP!R2559,"")</f>
        <v/>
      </c>
      <c r="O2559" s="420" t="str">
        <f>IF(STEP!S2559&lt;&gt;"",STEP!S2559,"")</f>
        <v/>
      </c>
      <c r="P2559" s="315" t="str">
        <f t="shared" si="249"/>
        <v/>
      </c>
      <c r="Q2559" s="474">
        <f>SUM(P2559:P2565)</f>
        <v>0</v>
      </c>
      <c r="R2559" s="562" t="str">
        <f t="shared" si="250"/>
        <v/>
      </c>
    </row>
    <row r="2560" spans="2:18">
      <c r="B2560" s="517"/>
      <c r="C2560" s="622" t="str">
        <f>IF(STEP!C2560&lt;&gt;"",STEP!C2560,"")</f>
        <v/>
      </c>
      <c r="D2560" s="409" t="str">
        <f>IF(STEP!D2560&lt;&gt;"",STEP!D2560,"")</f>
        <v/>
      </c>
      <c r="E2560" s="410" t="str">
        <f>IF(STEP!E2560&lt;&gt;"",STEP!E2560,"")</f>
        <v/>
      </c>
      <c r="F2560" s="409" t="str">
        <f>IF(STEP!F2560&lt;&gt;"",STEP!F2560,"")</f>
        <v/>
      </c>
      <c r="G2560" s="508" t="str">
        <f>IF(STEP!C2560&lt;&gt;"",STEP!AD2560,"")</f>
        <v/>
      </c>
      <c r="H2560" s="407" t="str">
        <f>IF(AND(STEP!$G2560="",$J$8&lt;&gt;"ON"),"",IF(月報!AX2560&lt;&gt;"",月報!AX2560,IF(STEP!G2560&lt;&gt;"",STEP!G2560,"")))</f>
        <v/>
      </c>
      <c r="I2560" s="408" t="str">
        <f>IF(AND(STEP!$G2560="",$J$8&lt;&gt;"ON"),"",IF(月報!AZ2560&lt;&gt;"",月報!AZ2560,IF(STEP!H2560&lt;&gt;"",STEP!H2560,"")))</f>
        <v/>
      </c>
      <c r="J2560" s="408" t="str">
        <f>IF(AND(STEP!$G2560="",$J$8&lt;&gt;"ON"),"",IF(月報!BA2560&lt;&gt;"",月報!BA2560,IF(STEP!J2560&lt;&gt;"",STEP!J2560/24,"")))</f>
        <v/>
      </c>
      <c r="K2560" s="421" t="str">
        <f>IF(STEP!X2560&lt;&gt;"",STEP!X2560,"")</f>
        <v/>
      </c>
      <c r="L2560" s="421" t="str">
        <f>IF(STEP!Y2560&lt;&gt;"",STEP!Y2560,"")</f>
        <v/>
      </c>
      <c r="M2560" s="421" t="str">
        <f>IF(STEP!Z2560&lt;&gt;"",STEP!Z2560,"")</f>
        <v/>
      </c>
      <c r="N2560" s="422" t="str">
        <f>IF(STEP!R2560&lt;&gt;"",STEP!R2560,"")</f>
        <v/>
      </c>
      <c r="O2560" s="423" t="str">
        <f>IF(STEP!S2560&lt;&gt;"",STEP!S2560,"")</f>
        <v/>
      </c>
      <c r="P2560" s="316" t="str">
        <f t="shared" si="249"/>
        <v/>
      </c>
      <c r="Q2560" s="336"/>
      <c r="R2560" s="560" t="str">
        <f t="shared" si="250"/>
        <v/>
      </c>
    </row>
    <row r="2561" spans="2:18">
      <c r="B2561" s="517"/>
      <c r="C2561" s="622" t="str">
        <f>IF(STEP!C2561&lt;&gt;"",STEP!C2561,"")</f>
        <v/>
      </c>
      <c r="D2561" s="409" t="str">
        <f>IF(STEP!D2561&lt;&gt;"",STEP!D2561,"")</f>
        <v/>
      </c>
      <c r="E2561" s="410" t="str">
        <f>IF(STEP!E2561&lt;&gt;"",STEP!E2561,"")</f>
        <v/>
      </c>
      <c r="F2561" s="409" t="str">
        <f>IF(STEP!F2561&lt;&gt;"",STEP!F2561,"")</f>
        <v/>
      </c>
      <c r="G2561" s="508" t="str">
        <f>IF(STEP!C2561&lt;&gt;"",STEP!AD2561,"")</f>
        <v/>
      </c>
      <c r="H2561" s="407" t="str">
        <f>IF(AND(STEP!$G2561="",$J$8&lt;&gt;"ON"),"",IF(月報!AX2561&lt;&gt;"",月報!AX2561,IF(STEP!G2561&lt;&gt;"",STEP!G2561,"")))</f>
        <v/>
      </c>
      <c r="I2561" s="408" t="str">
        <f>IF(AND(STEP!$G2561="",$J$8&lt;&gt;"ON"),"",IF(月報!AZ2561&lt;&gt;"",月報!AZ2561,IF(STEP!H2561&lt;&gt;"",STEP!H2561,"")))</f>
        <v/>
      </c>
      <c r="J2561" s="408" t="str">
        <f>IF(AND(STEP!$G2561="",$J$8&lt;&gt;"ON"),"",IF(月報!BA2561&lt;&gt;"",月報!BA2561,IF(STEP!J2561&lt;&gt;"",STEP!J2561/24,"")))</f>
        <v/>
      </c>
      <c r="K2561" s="421" t="str">
        <f>IF(STEP!X2561&lt;&gt;"",STEP!X2561,"")</f>
        <v/>
      </c>
      <c r="L2561" s="421" t="str">
        <f>IF(STEP!Y2561&lt;&gt;"",STEP!Y2561,"")</f>
        <v/>
      </c>
      <c r="M2561" s="421" t="str">
        <f>IF(STEP!Z2561&lt;&gt;"",STEP!Z2561,"")</f>
        <v/>
      </c>
      <c r="N2561" s="422" t="str">
        <f>IF(STEP!R2561&lt;&gt;"",STEP!R2561,"")</f>
        <v/>
      </c>
      <c r="O2561" s="423" t="str">
        <f>IF(STEP!S2561&lt;&gt;"",STEP!S2561,"")</f>
        <v/>
      </c>
      <c r="P2561" s="316" t="str">
        <f t="shared" si="249"/>
        <v/>
      </c>
      <c r="Q2561" s="336"/>
      <c r="R2561" s="560" t="str">
        <f t="shared" si="250"/>
        <v/>
      </c>
    </row>
    <row r="2562" spans="2:18">
      <c r="B2562" s="517"/>
      <c r="C2562" s="622" t="str">
        <f>IF(STEP!C2562&lt;&gt;"",STEP!C2562,"")</f>
        <v/>
      </c>
      <c r="D2562" s="409" t="str">
        <f>IF(STEP!D2562&lt;&gt;"",STEP!D2562,"")</f>
        <v/>
      </c>
      <c r="E2562" s="410" t="str">
        <f>IF(STEP!E2562&lt;&gt;"",STEP!E2562,"")</f>
        <v/>
      </c>
      <c r="F2562" s="409" t="str">
        <f>IF(STEP!F2562&lt;&gt;"",STEP!F2562,"")</f>
        <v/>
      </c>
      <c r="G2562" s="508" t="str">
        <f>IF(STEP!C2562&lt;&gt;"",STEP!AD2562,"")</f>
        <v/>
      </c>
      <c r="H2562" s="407" t="str">
        <f>IF(AND(STEP!$G2562="",$J$8&lt;&gt;"ON"),"",IF(月報!AX2562&lt;&gt;"",月報!AX2562,IF(STEP!G2562&lt;&gt;"",STEP!G2562,"")))</f>
        <v/>
      </c>
      <c r="I2562" s="408" t="str">
        <f>IF(AND(STEP!$G2562="",$J$8&lt;&gt;"ON"),"",IF(月報!AZ2562&lt;&gt;"",月報!AZ2562,IF(STEP!H2562&lt;&gt;"",STEP!H2562,"")))</f>
        <v/>
      </c>
      <c r="J2562" s="408" t="str">
        <f>IF(AND(STEP!$G2562="",$J$8&lt;&gt;"ON"),"",IF(月報!BA2562&lt;&gt;"",月報!BA2562,IF(STEP!J2562&lt;&gt;"",STEP!J2562/24,"")))</f>
        <v/>
      </c>
      <c r="K2562" s="421" t="str">
        <f>IF(STEP!X2562&lt;&gt;"",STEP!X2562,"")</f>
        <v/>
      </c>
      <c r="L2562" s="421" t="str">
        <f>IF(STEP!Y2562&lt;&gt;"",STEP!Y2562,"")</f>
        <v/>
      </c>
      <c r="M2562" s="421" t="str">
        <f>IF(STEP!Z2562&lt;&gt;"",STEP!Z2562,"")</f>
        <v/>
      </c>
      <c r="N2562" s="422" t="str">
        <f>IF(STEP!R2562&lt;&gt;"",STEP!R2562,"")</f>
        <v/>
      </c>
      <c r="O2562" s="423" t="str">
        <f>IF(STEP!S2562&lt;&gt;"",STEP!S2562,"")</f>
        <v/>
      </c>
      <c r="P2562" s="316" t="str">
        <f t="shared" si="249"/>
        <v/>
      </c>
      <c r="Q2562" s="336"/>
      <c r="R2562" s="560" t="str">
        <f t="shared" si="250"/>
        <v/>
      </c>
    </row>
    <row r="2563" spans="2:18">
      <c r="B2563" s="517"/>
      <c r="C2563" s="622" t="str">
        <f>IF(STEP!C2563&lt;&gt;"",STEP!C2563,"")</f>
        <v/>
      </c>
      <c r="D2563" s="409" t="str">
        <f>IF(STEP!D2563&lt;&gt;"",STEP!D2563,"")</f>
        <v/>
      </c>
      <c r="E2563" s="410" t="str">
        <f>IF(STEP!E2563&lt;&gt;"",STEP!E2563,"")</f>
        <v/>
      </c>
      <c r="F2563" s="409" t="str">
        <f>IF(STEP!F2563&lt;&gt;"",STEP!F2563,"")</f>
        <v/>
      </c>
      <c r="G2563" s="508" t="str">
        <f>IF(STEP!C2563&lt;&gt;"",STEP!AD2563,"")</f>
        <v/>
      </c>
      <c r="H2563" s="407" t="str">
        <f>IF(AND(STEP!$G2563="",$J$8&lt;&gt;"ON"),"",IF(月報!AX2563&lt;&gt;"",月報!AX2563,IF(STEP!G2563&lt;&gt;"",STEP!G2563,"")))</f>
        <v/>
      </c>
      <c r="I2563" s="408" t="str">
        <f>IF(AND(STEP!$G2563="",$J$8&lt;&gt;"ON"),"",IF(月報!AZ2563&lt;&gt;"",月報!AZ2563,IF(STEP!H2563&lt;&gt;"",STEP!H2563,"")))</f>
        <v/>
      </c>
      <c r="J2563" s="408" t="str">
        <f>IF(AND(STEP!$G2563="",$J$8&lt;&gt;"ON"),"",IF(月報!BA2563&lt;&gt;"",月報!BA2563,IF(STEP!J2563&lt;&gt;"",STEP!J2563/24,"")))</f>
        <v/>
      </c>
      <c r="K2563" s="421" t="str">
        <f>IF(STEP!X2563&lt;&gt;"",STEP!X2563,"")</f>
        <v/>
      </c>
      <c r="L2563" s="421" t="str">
        <f>IF(STEP!Y2563&lt;&gt;"",STEP!Y2563,"")</f>
        <v/>
      </c>
      <c r="M2563" s="421" t="str">
        <f>IF(STEP!Z2563&lt;&gt;"",STEP!Z2563,"")</f>
        <v/>
      </c>
      <c r="N2563" s="422" t="str">
        <f>IF(STEP!R2563&lt;&gt;"",STEP!R2563,"")</f>
        <v/>
      </c>
      <c r="O2563" s="423" t="str">
        <f>IF(STEP!S2563&lt;&gt;"",STEP!S2563,"")</f>
        <v/>
      </c>
      <c r="P2563" s="316" t="str">
        <f t="shared" si="249"/>
        <v/>
      </c>
      <c r="Q2563" s="336"/>
      <c r="R2563" s="560" t="str">
        <f t="shared" si="250"/>
        <v/>
      </c>
    </row>
    <row r="2564" spans="2:18">
      <c r="B2564" s="517"/>
      <c r="C2564" s="622" t="str">
        <f>IF(STEP!C2564&lt;&gt;"",STEP!C2564,"")</f>
        <v/>
      </c>
      <c r="D2564" s="409" t="str">
        <f>IF(STEP!D2564&lt;&gt;"",STEP!D2564,"")</f>
        <v/>
      </c>
      <c r="E2564" s="410" t="str">
        <f>IF(STEP!E2564&lt;&gt;"",STEP!E2564,"")</f>
        <v/>
      </c>
      <c r="F2564" s="409" t="str">
        <f>IF(STEP!F2564&lt;&gt;"",STEP!F2564,"")</f>
        <v/>
      </c>
      <c r="G2564" s="508" t="str">
        <f>IF(STEP!C2564&lt;&gt;"",STEP!AD2564,"")</f>
        <v/>
      </c>
      <c r="H2564" s="407" t="str">
        <f>IF(AND(STEP!$G2564="",$J$8&lt;&gt;"ON"),"",IF(月報!AX2564&lt;&gt;"",月報!AX2564,IF(STEP!G2564&lt;&gt;"",STEP!G2564,"")))</f>
        <v/>
      </c>
      <c r="I2564" s="408" t="str">
        <f>IF(AND(STEP!$G2564="",$J$8&lt;&gt;"ON"),"",IF(月報!AZ2564&lt;&gt;"",月報!AZ2564,IF(STEP!H2564&lt;&gt;"",STEP!H2564,"")))</f>
        <v/>
      </c>
      <c r="J2564" s="408" t="str">
        <f>IF(AND(STEP!$G2564="",$J$8&lt;&gt;"ON"),"",IF(月報!BA2564&lt;&gt;"",月報!BA2564,IF(STEP!J2564&lt;&gt;"",STEP!J2564/24,"")))</f>
        <v/>
      </c>
      <c r="K2564" s="421" t="str">
        <f>IF(STEP!X2564&lt;&gt;"",STEP!X2564,"")</f>
        <v/>
      </c>
      <c r="L2564" s="421" t="str">
        <f>IF(STEP!Y2564&lt;&gt;"",STEP!Y2564,"")</f>
        <v/>
      </c>
      <c r="M2564" s="421" t="str">
        <f>IF(STEP!Z2564&lt;&gt;"",STEP!Z2564,"")</f>
        <v/>
      </c>
      <c r="N2564" s="422" t="str">
        <f>IF(STEP!R2564&lt;&gt;"",STEP!R2564,"")</f>
        <v/>
      </c>
      <c r="O2564" s="423" t="str">
        <f>IF(STEP!S2564&lt;&gt;"",STEP!S2564,"")</f>
        <v/>
      </c>
      <c r="P2564" s="316" t="str">
        <f t="shared" si="249"/>
        <v/>
      </c>
      <c r="Q2564" s="336"/>
      <c r="R2564" s="560" t="str">
        <f t="shared" si="250"/>
        <v/>
      </c>
    </row>
    <row r="2565" spans="2:18" ht="13.8" thickBot="1">
      <c r="B2565" s="518"/>
      <c r="C2565" s="625" t="str">
        <f>IF(STEP!C2565&lt;&gt;"",STEP!C2565,"")</f>
        <v/>
      </c>
      <c r="D2565" s="415" t="str">
        <f>IF(STEP!D2565&lt;&gt;"",STEP!D2565,"")</f>
        <v/>
      </c>
      <c r="E2565" s="416" t="str">
        <f>IF(STEP!E2565&lt;&gt;"",STEP!E2565,"")</f>
        <v/>
      </c>
      <c r="F2565" s="415" t="str">
        <f>IF(STEP!F2565&lt;&gt;"",STEP!F2565,"")</f>
        <v/>
      </c>
      <c r="G2565" s="417" t="str">
        <f>IF(STEP!C2565&lt;&gt;"",STEP!AD2565,"")</f>
        <v/>
      </c>
      <c r="H2565" s="417" t="str">
        <f>IF(AND(STEP!$G2565="",$J$8&lt;&gt;"ON"),"",IF(月報!AX2565&lt;&gt;"",月報!AX2565,IF(STEP!G2565&lt;&gt;"",STEP!G2565,"")))</f>
        <v/>
      </c>
      <c r="I2565" s="418" t="str">
        <f>IF(AND(STEP!$G2565="",$J$8&lt;&gt;"ON"),"",IF(月報!AZ2565&lt;&gt;"",月報!AZ2565,IF(STEP!H2565&lt;&gt;"",STEP!H2565,"")))</f>
        <v/>
      </c>
      <c r="J2565" s="418" t="str">
        <f>IF(AND(STEP!$G2565="",$J$8&lt;&gt;"ON"),"",IF(月報!BA2565&lt;&gt;"",月報!BA2565,IF(STEP!J2565&lt;&gt;"",STEP!J2565/24,"")))</f>
        <v/>
      </c>
      <c r="K2565" s="418" t="str">
        <f>IF(STEP!X2565&lt;&gt;"",STEP!X2565,"")</f>
        <v/>
      </c>
      <c r="L2565" s="418" t="str">
        <f>IF(STEP!Y2565&lt;&gt;"",STEP!Y2565,"")</f>
        <v/>
      </c>
      <c r="M2565" s="418" t="str">
        <f>IF(STEP!Z2565&lt;&gt;"",STEP!Z2565,"")</f>
        <v/>
      </c>
      <c r="N2565" s="426" t="str">
        <f>IF(STEP!R2565&lt;&gt;"",STEP!R2565,"")</f>
        <v/>
      </c>
      <c r="O2565" s="427" t="str">
        <f>IF(STEP!S2565&lt;&gt;"",STEP!S2565,"")</f>
        <v/>
      </c>
      <c r="P2565" s="318" t="str">
        <f t="shared" si="249"/>
        <v/>
      </c>
      <c r="Q2565" s="338"/>
      <c r="R2565" s="563" t="str">
        <f t="shared" si="250"/>
        <v/>
      </c>
    </row>
    <row r="2566" spans="2:18">
      <c r="B2566" s="516" t="s">
        <v>416</v>
      </c>
      <c r="C2566" s="626"/>
      <c r="D2566" s="324"/>
      <c r="E2566" s="325"/>
      <c r="F2566" s="578" t="s">
        <v>465</v>
      </c>
      <c r="G2566" s="320"/>
      <c r="H2566" s="320"/>
      <c r="I2566" s="326"/>
      <c r="J2566" s="326"/>
      <c r="K2566" s="326"/>
      <c r="L2566" s="326"/>
      <c r="M2566" s="326"/>
      <c r="N2566" s="327"/>
      <c r="O2566" s="328"/>
      <c r="P2566" s="335"/>
      <c r="Q2566" s="336"/>
      <c r="R2566" s="564" t="str">
        <f t="shared" si="250"/>
        <v/>
      </c>
    </row>
    <row r="2567" spans="2:18">
      <c r="B2567" s="516"/>
      <c r="C2567" s="626"/>
      <c r="D2567" s="324"/>
      <c r="E2567" s="325"/>
      <c r="F2567" s="324"/>
      <c r="G2567" s="320"/>
      <c r="H2567" s="320"/>
      <c r="I2567" s="326"/>
      <c r="J2567" s="326"/>
      <c r="K2567" s="326"/>
      <c r="L2567" s="326"/>
      <c r="M2567" s="326"/>
      <c r="N2567" s="327"/>
      <c r="O2567" s="328"/>
      <c r="P2567" s="335"/>
      <c r="Q2567" s="336"/>
      <c r="R2567" s="564" t="str">
        <f t="shared" si="250"/>
        <v/>
      </c>
    </row>
    <row r="2568" spans="2:18">
      <c r="B2568" s="516"/>
      <c r="C2568" s="626"/>
      <c r="D2568" s="324"/>
      <c r="E2568" s="325"/>
      <c r="F2568" s="324"/>
      <c r="G2568" s="320"/>
      <c r="H2568" s="320"/>
      <c r="I2568" s="326"/>
      <c r="J2568" s="326"/>
      <c r="K2568" s="326"/>
      <c r="L2568" s="326"/>
      <c r="M2568" s="326"/>
      <c r="N2568" s="327"/>
      <c r="O2568" s="328"/>
      <c r="P2568" s="335"/>
      <c r="Q2568" s="336"/>
      <c r="R2568" s="564" t="str">
        <f t="shared" si="250"/>
        <v/>
      </c>
    </row>
    <row r="2569" spans="2:18">
      <c r="B2569" s="516"/>
      <c r="C2569" s="626"/>
      <c r="D2569" s="324"/>
      <c r="E2569" s="325"/>
      <c r="F2569" s="324"/>
      <c r="G2569" s="320"/>
      <c r="H2569" s="320"/>
      <c r="I2569" s="326"/>
      <c r="J2569" s="326"/>
      <c r="K2569" s="326"/>
      <c r="L2569" s="326"/>
      <c r="M2569" s="326"/>
      <c r="N2569" s="327"/>
      <c r="O2569" s="328"/>
      <c r="P2569" s="335"/>
      <c r="Q2569" s="336"/>
      <c r="R2569" s="564" t="str">
        <f t="shared" si="250"/>
        <v/>
      </c>
    </row>
    <row r="2570" spans="2:18">
      <c r="B2570" s="516"/>
      <c r="C2570" s="626"/>
      <c r="D2570" s="324"/>
      <c r="E2570" s="325"/>
      <c r="F2570" s="324"/>
      <c r="G2570" s="320"/>
      <c r="H2570" s="320"/>
      <c r="I2570" s="326"/>
      <c r="J2570" s="326"/>
      <c r="K2570" s="326"/>
      <c r="L2570" s="326"/>
      <c r="M2570" s="326"/>
      <c r="N2570" s="327"/>
      <c r="O2570" s="328"/>
      <c r="P2570" s="335"/>
      <c r="Q2570" s="336"/>
      <c r="R2570" s="564" t="str">
        <f t="shared" si="250"/>
        <v/>
      </c>
    </row>
    <row r="2571" spans="2:18">
      <c r="B2571" s="516"/>
      <c r="C2571" s="626"/>
      <c r="D2571" s="324"/>
      <c r="E2571" s="325"/>
      <c r="F2571" s="324"/>
      <c r="G2571" s="320"/>
      <c r="H2571" s="320"/>
      <c r="I2571" s="326"/>
      <c r="J2571" s="326"/>
      <c r="K2571" s="326"/>
      <c r="L2571" s="326"/>
      <c r="M2571" s="326"/>
      <c r="N2571" s="327"/>
      <c r="O2571" s="328"/>
      <c r="P2571" s="335"/>
      <c r="Q2571" s="336"/>
      <c r="R2571" s="564" t="str">
        <f t="shared" si="250"/>
        <v/>
      </c>
    </row>
    <row r="2572" spans="2:18">
      <c r="B2572" s="516"/>
      <c r="C2572" s="626"/>
      <c r="D2572" s="324"/>
      <c r="E2572" s="325"/>
      <c r="F2572" s="324"/>
      <c r="G2572" s="320"/>
      <c r="H2572" s="320"/>
      <c r="I2572" s="326"/>
      <c r="J2572" s="326"/>
      <c r="K2572" s="326"/>
      <c r="L2572" s="326"/>
      <c r="M2572" s="326"/>
      <c r="N2572" s="327"/>
      <c r="O2572" s="328"/>
      <c r="P2572" s="335"/>
      <c r="Q2572" s="336"/>
      <c r="R2572" s="564" t="str">
        <f t="shared" si="250"/>
        <v/>
      </c>
    </row>
    <row r="2573" spans="2:18">
      <c r="B2573" s="516"/>
      <c r="C2573" s="626"/>
      <c r="D2573" s="324"/>
      <c r="E2573" s="325"/>
      <c r="F2573" s="324"/>
      <c r="G2573" s="320"/>
      <c r="H2573" s="320"/>
      <c r="I2573" s="326"/>
      <c r="J2573" s="326"/>
      <c r="K2573" s="326"/>
      <c r="L2573" s="326"/>
      <c r="M2573" s="326"/>
      <c r="N2573" s="327"/>
      <c r="O2573" s="328"/>
      <c r="P2573" s="335"/>
      <c r="Q2573" s="336"/>
      <c r="R2573" s="564" t="str">
        <f t="shared" si="250"/>
        <v/>
      </c>
    </row>
    <row r="2574" spans="2:18">
      <c r="B2574" s="516"/>
      <c r="C2574" s="626"/>
      <c r="D2574" s="324"/>
      <c r="E2574" s="325"/>
      <c r="F2574" s="324"/>
      <c r="G2574" s="320"/>
      <c r="H2574" s="320"/>
      <c r="I2574" s="326"/>
      <c r="J2574" s="326"/>
      <c r="K2574" s="326"/>
      <c r="L2574" s="326"/>
      <c r="M2574" s="326"/>
      <c r="N2574" s="327"/>
      <c r="O2574" s="328"/>
      <c r="P2574" s="335"/>
      <c r="Q2574" s="336"/>
      <c r="R2574" s="564" t="str">
        <f t="shared" si="250"/>
        <v/>
      </c>
    </row>
    <row r="2575" spans="2:18" ht="13.8" thickBot="1">
      <c r="B2575" s="519"/>
      <c r="C2575" s="627"/>
      <c r="D2575" s="330"/>
      <c r="E2575" s="331"/>
      <c r="F2575" s="330"/>
      <c r="G2575" s="322"/>
      <c r="H2575" s="322"/>
      <c r="I2575" s="332"/>
      <c r="J2575" s="332"/>
      <c r="K2575" s="332"/>
      <c r="L2575" s="332"/>
      <c r="M2575" s="332"/>
      <c r="N2575" s="333"/>
      <c r="O2575" s="334"/>
      <c r="P2575" s="337"/>
      <c r="Q2575" s="338"/>
      <c r="R2575" s="565" t="str">
        <f t="shared" si="250"/>
        <v/>
      </c>
    </row>
    <row r="2576" spans="2:18">
      <c r="B2576" s="522">
        <f>B2531+1</f>
        <v>58</v>
      </c>
      <c r="C2576" s="624" t="str">
        <f>IF(STEP!C2576&lt;&gt;"",STEP!C2576,"")</f>
        <v/>
      </c>
      <c r="D2576" s="405" t="str">
        <f>IF(STEP!D2576&lt;&gt;"",STEP!D2576,"")</f>
        <v/>
      </c>
      <c r="E2576" s="406" t="str">
        <f>IF(STEP!E2576&lt;&gt;"",STEP!E2576,"")</f>
        <v/>
      </c>
      <c r="F2576" s="405" t="str">
        <f>IF(STEP!F2576&lt;&gt;"",STEP!F2576,"")</f>
        <v/>
      </c>
      <c r="G2576" s="407" t="str">
        <f>IF(STEP!C2576&lt;&gt;"",STEP!AD2576,"")</f>
        <v/>
      </c>
      <c r="H2576" s="407" t="str">
        <f>IF(AND(STEP!$G2576="",$J$8&lt;&gt;"ON"),"",IF(月報!AX2576&lt;&gt;"",月報!AX2576,IF(STEP!G2576&lt;&gt;"",STEP!G2576,"")))</f>
        <v/>
      </c>
      <c r="I2576" s="408" t="str">
        <f>IF(AND(STEP!$G2576="",$J$8&lt;&gt;"ON"),"",IF(月報!AZ2576&lt;&gt;"",月報!AZ2576,IF(STEP!H2576&lt;&gt;"",STEP!H2576,"")))</f>
        <v/>
      </c>
      <c r="J2576" s="408" t="str">
        <f>IF(AND(STEP!$G2576="",$J$8&lt;&gt;"ON"),"",IF(月報!BA2576&lt;&gt;"",月報!BA2576,IF(STEP!J2576&lt;&gt;"",STEP!J2576/24,"")))</f>
        <v/>
      </c>
      <c r="K2576" s="408" t="str">
        <f>IF(STEP!X2576&lt;&gt;"",STEP!X2576,"")</f>
        <v/>
      </c>
      <c r="L2576" s="408" t="str">
        <f>IF(STEP!Y2576&lt;&gt;"",STEP!Y2576,"")</f>
        <v/>
      </c>
      <c r="M2576" s="408" t="str">
        <f>IF(STEP!Z2576&lt;&gt;"",STEP!Z2576,"")</f>
        <v/>
      </c>
      <c r="N2576" s="419" t="str">
        <f>IF(STEP!R2576&lt;&gt;"",STEP!R2576,"")</f>
        <v/>
      </c>
      <c r="O2576" s="420" t="str">
        <f>IF(STEP!S2576&lt;&gt;"",STEP!S2576,"")</f>
        <v/>
      </c>
      <c r="P2576" s="315" t="str">
        <f t="shared" ref="P2576:P2610" si="251">IF(J2576&lt;&gt;"",J2576,"")</f>
        <v/>
      </c>
      <c r="Q2576" s="472">
        <f>SUM(P2576:P2582)</f>
        <v>0</v>
      </c>
      <c r="R2576" s="559" t="str">
        <f>IF(C2576&lt;&gt;"",VLOOKUP(C2576,設定シート!$D$10:$L$109,9,FALSE),"")</f>
        <v/>
      </c>
    </row>
    <row r="2577" spans="2:18">
      <c r="B2577" s="517"/>
      <c r="C2577" s="622" t="str">
        <f>IF(STEP!C2577&lt;&gt;"",STEP!C2577,"")</f>
        <v/>
      </c>
      <c r="D2577" s="409" t="str">
        <f>IF(STEP!D2577&lt;&gt;"",STEP!D2577,"")</f>
        <v/>
      </c>
      <c r="E2577" s="410" t="str">
        <f>IF(STEP!E2577&lt;&gt;"",STEP!E2577,"")</f>
        <v/>
      </c>
      <c r="F2577" s="409" t="str">
        <f>IF(STEP!F2577&lt;&gt;"",STEP!F2577,"")</f>
        <v/>
      </c>
      <c r="G2577" s="508" t="str">
        <f>IF(STEP!C2577&lt;&gt;"",STEP!AD2577,"")</f>
        <v/>
      </c>
      <c r="H2577" s="407" t="str">
        <f>IF(AND(STEP!$G2577="",$J$8&lt;&gt;"ON"),"",IF(月報!AX2577&lt;&gt;"",月報!AX2577,IF(STEP!G2577&lt;&gt;"",STEP!G2577,"")))</f>
        <v/>
      </c>
      <c r="I2577" s="408" t="str">
        <f>IF(AND(STEP!$G2577="",$J$8&lt;&gt;"ON"),"",IF(月報!AZ2577&lt;&gt;"",月報!AZ2577,IF(STEP!H2577&lt;&gt;"",STEP!H2577,"")))</f>
        <v/>
      </c>
      <c r="J2577" s="408" t="str">
        <f>IF(AND(STEP!$G2577="",$J$8&lt;&gt;"ON"),"",IF(月報!BA2577&lt;&gt;"",月報!BA2577,IF(STEP!J2577&lt;&gt;"",STEP!J2577/24,"")))</f>
        <v/>
      </c>
      <c r="K2577" s="421" t="str">
        <f>IF(STEP!X2577&lt;&gt;"",STEP!X2577,"")</f>
        <v/>
      </c>
      <c r="L2577" s="421" t="str">
        <f>IF(STEP!Y2577&lt;&gt;"",STEP!Y2577,"")</f>
        <v/>
      </c>
      <c r="M2577" s="421" t="str">
        <f>IF(STEP!Z2577&lt;&gt;"",STEP!Z2577,"")</f>
        <v/>
      </c>
      <c r="N2577" s="422" t="str">
        <f>IF(STEP!R2577&lt;&gt;"",STEP!R2577,"")</f>
        <v/>
      </c>
      <c r="O2577" s="423" t="str">
        <f>IF(STEP!S2577&lt;&gt;"",STEP!S2577,"")</f>
        <v/>
      </c>
      <c r="P2577" s="316" t="str">
        <f t="shared" si="251"/>
        <v/>
      </c>
      <c r="Q2577" s="336"/>
      <c r="R2577" s="560" t="str">
        <f t="shared" si="250"/>
        <v/>
      </c>
    </row>
    <row r="2578" spans="2:18">
      <c r="B2578" s="517"/>
      <c r="C2578" s="622" t="str">
        <f>IF(STEP!C2578&lt;&gt;"",STEP!C2578,"")</f>
        <v/>
      </c>
      <c r="D2578" s="409" t="str">
        <f>IF(STEP!D2578&lt;&gt;"",STEP!D2578,"")</f>
        <v/>
      </c>
      <c r="E2578" s="410" t="str">
        <f>IF(STEP!E2578&lt;&gt;"",STEP!E2578,"")</f>
        <v/>
      </c>
      <c r="F2578" s="409" t="str">
        <f>IF(STEP!F2578&lt;&gt;"",STEP!F2578,"")</f>
        <v/>
      </c>
      <c r="G2578" s="508" t="str">
        <f>IF(STEP!C2578&lt;&gt;"",STEP!AD2578,"")</f>
        <v/>
      </c>
      <c r="H2578" s="407" t="str">
        <f>IF(AND(STEP!$G2578="",$J$8&lt;&gt;"ON"),"",IF(月報!AX2578&lt;&gt;"",月報!AX2578,IF(STEP!G2578&lt;&gt;"",STEP!G2578,"")))</f>
        <v/>
      </c>
      <c r="I2578" s="408" t="str">
        <f>IF(AND(STEP!$G2578="",$J$8&lt;&gt;"ON"),"",IF(月報!AZ2578&lt;&gt;"",月報!AZ2578,IF(STEP!H2578&lt;&gt;"",STEP!H2578,"")))</f>
        <v/>
      </c>
      <c r="J2578" s="408" t="str">
        <f>IF(AND(STEP!$G2578="",$J$8&lt;&gt;"ON"),"",IF(月報!BA2578&lt;&gt;"",月報!BA2578,IF(STEP!J2578&lt;&gt;"",STEP!J2578/24,"")))</f>
        <v/>
      </c>
      <c r="K2578" s="421" t="str">
        <f>IF(STEP!X2578&lt;&gt;"",STEP!X2578,"")</f>
        <v/>
      </c>
      <c r="L2578" s="421" t="str">
        <f>IF(STEP!Y2578&lt;&gt;"",STEP!Y2578,"")</f>
        <v/>
      </c>
      <c r="M2578" s="421" t="str">
        <f>IF(STEP!Z2578&lt;&gt;"",STEP!Z2578,"")</f>
        <v/>
      </c>
      <c r="N2578" s="422" t="str">
        <f>IF(STEP!R2578&lt;&gt;"",STEP!R2578,"")</f>
        <v/>
      </c>
      <c r="O2578" s="423" t="str">
        <f>IF(STEP!S2578&lt;&gt;"",STEP!S2578,"")</f>
        <v/>
      </c>
      <c r="P2578" s="316" t="str">
        <f t="shared" si="251"/>
        <v/>
      </c>
      <c r="Q2578" s="336"/>
      <c r="R2578" s="560" t="str">
        <f t="shared" si="250"/>
        <v/>
      </c>
    </row>
    <row r="2579" spans="2:18">
      <c r="B2579" s="517"/>
      <c r="C2579" s="622" t="str">
        <f>IF(STEP!C2579&lt;&gt;"",STEP!C2579,"")</f>
        <v/>
      </c>
      <c r="D2579" s="409" t="str">
        <f>IF(STEP!D2579&lt;&gt;"",STEP!D2579,"")</f>
        <v/>
      </c>
      <c r="E2579" s="410" t="str">
        <f>IF(STEP!E2579&lt;&gt;"",STEP!E2579,"")</f>
        <v/>
      </c>
      <c r="F2579" s="409" t="str">
        <f>IF(STEP!F2579&lt;&gt;"",STEP!F2579,"")</f>
        <v/>
      </c>
      <c r="G2579" s="508" t="str">
        <f>IF(STEP!C2579&lt;&gt;"",STEP!AD2579,"")</f>
        <v/>
      </c>
      <c r="H2579" s="407" t="str">
        <f>IF(AND(STEP!$G2579="",$J$8&lt;&gt;"ON"),"",IF(月報!AX2579&lt;&gt;"",月報!AX2579,IF(STEP!G2579&lt;&gt;"",STEP!G2579,"")))</f>
        <v/>
      </c>
      <c r="I2579" s="408" t="str">
        <f>IF(AND(STEP!$G2579="",$J$8&lt;&gt;"ON"),"",IF(月報!AZ2579&lt;&gt;"",月報!AZ2579,IF(STEP!H2579&lt;&gt;"",STEP!H2579,"")))</f>
        <v/>
      </c>
      <c r="J2579" s="408" t="str">
        <f>IF(AND(STEP!$G2579="",$J$8&lt;&gt;"ON"),"",IF(月報!BA2579&lt;&gt;"",月報!BA2579,IF(STEP!J2579&lt;&gt;"",STEP!J2579/24,"")))</f>
        <v/>
      </c>
      <c r="K2579" s="421" t="str">
        <f>IF(STEP!X2579&lt;&gt;"",STEP!X2579,"")</f>
        <v/>
      </c>
      <c r="L2579" s="421" t="str">
        <f>IF(STEP!Y2579&lt;&gt;"",STEP!Y2579,"")</f>
        <v/>
      </c>
      <c r="M2579" s="421" t="str">
        <f>IF(STEP!Z2579&lt;&gt;"",STEP!Z2579,"")</f>
        <v/>
      </c>
      <c r="N2579" s="422" t="str">
        <f>IF(STEP!R2579&lt;&gt;"",STEP!R2579,"")</f>
        <v/>
      </c>
      <c r="O2579" s="423" t="str">
        <f>IF(STEP!S2579&lt;&gt;"",STEP!S2579,"")</f>
        <v/>
      </c>
      <c r="P2579" s="316" t="str">
        <f t="shared" si="251"/>
        <v/>
      </c>
      <c r="Q2579" s="336"/>
      <c r="R2579" s="560" t="str">
        <f t="shared" si="250"/>
        <v/>
      </c>
    </row>
    <row r="2580" spans="2:18">
      <c r="B2580" s="517"/>
      <c r="C2580" s="622" t="str">
        <f>IF(STEP!C2580&lt;&gt;"",STEP!C2580,"")</f>
        <v/>
      </c>
      <c r="D2580" s="409" t="str">
        <f>IF(STEP!D2580&lt;&gt;"",STEP!D2580,"")</f>
        <v/>
      </c>
      <c r="E2580" s="410" t="str">
        <f>IF(STEP!E2580&lt;&gt;"",STEP!E2580,"")</f>
        <v/>
      </c>
      <c r="F2580" s="409" t="str">
        <f>IF(STEP!F2580&lt;&gt;"",STEP!F2580,"")</f>
        <v/>
      </c>
      <c r="G2580" s="508" t="str">
        <f>IF(STEP!C2580&lt;&gt;"",STEP!AD2580,"")</f>
        <v/>
      </c>
      <c r="H2580" s="407" t="str">
        <f>IF(AND(STEP!$G2580="",$J$8&lt;&gt;"ON"),"",IF(月報!AX2580&lt;&gt;"",月報!AX2580,IF(STEP!G2580&lt;&gt;"",STEP!G2580,"")))</f>
        <v/>
      </c>
      <c r="I2580" s="408" t="str">
        <f>IF(AND(STEP!$G2580="",$J$8&lt;&gt;"ON"),"",IF(月報!AZ2580&lt;&gt;"",月報!AZ2580,IF(STEP!H2580&lt;&gt;"",STEP!H2580,"")))</f>
        <v/>
      </c>
      <c r="J2580" s="408" t="str">
        <f>IF(AND(STEP!$G2580="",$J$8&lt;&gt;"ON"),"",IF(月報!BA2580&lt;&gt;"",月報!BA2580,IF(STEP!J2580&lt;&gt;"",STEP!J2580/24,"")))</f>
        <v/>
      </c>
      <c r="K2580" s="421" t="str">
        <f>IF(STEP!X2580&lt;&gt;"",STEP!X2580,"")</f>
        <v/>
      </c>
      <c r="L2580" s="421" t="str">
        <f>IF(STEP!Y2580&lt;&gt;"",STEP!Y2580,"")</f>
        <v/>
      </c>
      <c r="M2580" s="421" t="str">
        <f>IF(STEP!Z2580&lt;&gt;"",STEP!Z2580,"")</f>
        <v/>
      </c>
      <c r="N2580" s="422" t="str">
        <f>IF(STEP!R2580&lt;&gt;"",STEP!R2580,"")</f>
        <v/>
      </c>
      <c r="O2580" s="423" t="str">
        <f>IF(STEP!S2580&lt;&gt;"",STEP!S2580,"")</f>
        <v/>
      </c>
      <c r="P2580" s="316" t="str">
        <f t="shared" si="251"/>
        <v/>
      </c>
      <c r="Q2580" s="336"/>
      <c r="R2580" s="560" t="str">
        <f t="shared" si="250"/>
        <v/>
      </c>
    </row>
    <row r="2581" spans="2:18">
      <c r="B2581" s="517"/>
      <c r="C2581" s="622" t="str">
        <f>IF(STEP!C2581&lt;&gt;"",STEP!C2581,"")</f>
        <v/>
      </c>
      <c r="D2581" s="409" t="str">
        <f>IF(STEP!D2581&lt;&gt;"",STEP!D2581,"")</f>
        <v/>
      </c>
      <c r="E2581" s="410" t="str">
        <f>IF(STEP!E2581&lt;&gt;"",STEP!E2581,"")</f>
        <v/>
      </c>
      <c r="F2581" s="409" t="str">
        <f>IF(STEP!F2581&lt;&gt;"",STEP!F2581,"")</f>
        <v/>
      </c>
      <c r="G2581" s="508" t="str">
        <f>IF(STEP!C2581&lt;&gt;"",STEP!AD2581,"")</f>
        <v/>
      </c>
      <c r="H2581" s="407" t="str">
        <f>IF(AND(STEP!$G2581="",$J$8&lt;&gt;"ON"),"",IF(月報!AX2581&lt;&gt;"",月報!AX2581,IF(STEP!G2581&lt;&gt;"",STEP!G2581,"")))</f>
        <v/>
      </c>
      <c r="I2581" s="408" t="str">
        <f>IF(AND(STEP!$G2581="",$J$8&lt;&gt;"ON"),"",IF(月報!AZ2581&lt;&gt;"",月報!AZ2581,IF(STEP!H2581&lt;&gt;"",STEP!H2581,"")))</f>
        <v/>
      </c>
      <c r="J2581" s="408" t="str">
        <f>IF(AND(STEP!$G2581="",$J$8&lt;&gt;"ON"),"",IF(月報!BA2581&lt;&gt;"",月報!BA2581,IF(STEP!J2581&lt;&gt;"",STEP!J2581/24,"")))</f>
        <v/>
      </c>
      <c r="K2581" s="421" t="str">
        <f>IF(STEP!X2581&lt;&gt;"",STEP!X2581,"")</f>
        <v/>
      </c>
      <c r="L2581" s="421" t="str">
        <f>IF(STEP!Y2581&lt;&gt;"",STEP!Y2581,"")</f>
        <v/>
      </c>
      <c r="M2581" s="421" t="str">
        <f>IF(STEP!Z2581&lt;&gt;"",STEP!Z2581,"")</f>
        <v/>
      </c>
      <c r="N2581" s="422" t="str">
        <f>IF(STEP!R2581&lt;&gt;"",STEP!R2581,"")</f>
        <v/>
      </c>
      <c r="O2581" s="423" t="str">
        <f>IF(STEP!S2581&lt;&gt;"",STEP!S2581,"")</f>
        <v/>
      </c>
      <c r="P2581" s="316" t="str">
        <f t="shared" si="251"/>
        <v/>
      </c>
      <c r="Q2581" s="336"/>
      <c r="R2581" s="560" t="str">
        <f t="shared" si="250"/>
        <v/>
      </c>
    </row>
    <row r="2582" spans="2:18">
      <c r="B2582" s="517"/>
      <c r="C2582" s="623" t="str">
        <f>IF(STEP!C2582&lt;&gt;"",STEP!C2582,"")</f>
        <v/>
      </c>
      <c r="D2582" s="411" t="str">
        <f>IF(STEP!D2582&lt;&gt;"",STEP!D2582,"")</f>
        <v/>
      </c>
      <c r="E2582" s="412" t="str">
        <f>IF(STEP!E2582&lt;&gt;"",STEP!E2582,"")</f>
        <v/>
      </c>
      <c r="F2582" s="411" t="str">
        <f>IF(STEP!F2582&lt;&gt;"",STEP!F2582,"")</f>
        <v/>
      </c>
      <c r="G2582" s="413" t="str">
        <f>IF(STEP!C2582&lt;&gt;"",STEP!AD2582,"")</f>
        <v/>
      </c>
      <c r="H2582" s="413" t="str">
        <f>IF(AND(STEP!$G2582="",$J$8&lt;&gt;"ON"),"",IF(月報!AX2582&lt;&gt;"",月報!AX2582,IF(STEP!G2582&lt;&gt;"",STEP!G2582,"")))</f>
        <v/>
      </c>
      <c r="I2582" s="414" t="str">
        <f>IF(AND(STEP!$G2582="",$J$8&lt;&gt;"ON"),"",IF(月報!AZ2582&lt;&gt;"",月報!AZ2582,IF(STEP!H2582&lt;&gt;"",STEP!H2582,"")))</f>
        <v/>
      </c>
      <c r="J2582" s="414" t="str">
        <f>IF(AND(STEP!$G2582="",$J$8&lt;&gt;"ON"),"",IF(月報!BA2582&lt;&gt;"",月報!BA2582,IF(STEP!J2582&lt;&gt;"",STEP!J2582/24,"")))</f>
        <v/>
      </c>
      <c r="K2582" s="414" t="str">
        <f>IF(STEP!X2582&lt;&gt;"",STEP!X2582,"")</f>
        <v/>
      </c>
      <c r="L2582" s="414" t="str">
        <f>IF(STEP!Y2582&lt;&gt;"",STEP!Y2582,"")</f>
        <v/>
      </c>
      <c r="M2582" s="414" t="str">
        <f>IF(STEP!Z2582&lt;&gt;"",STEP!Z2582,"")</f>
        <v/>
      </c>
      <c r="N2582" s="424" t="str">
        <f>IF(STEP!R2582&lt;&gt;"",STEP!R2582,"")</f>
        <v/>
      </c>
      <c r="O2582" s="425" t="str">
        <f>IF(STEP!S2582&lt;&gt;"",STEP!S2582,"")</f>
        <v/>
      </c>
      <c r="P2582" s="317" t="str">
        <f t="shared" si="251"/>
        <v/>
      </c>
      <c r="Q2582" s="473"/>
      <c r="R2582" s="561" t="str">
        <f t="shared" si="250"/>
        <v/>
      </c>
    </row>
    <row r="2583" spans="2:18">
      <c r="B2583" s="517"/>
      <c r="C2583" s="624" t="str">
        <f>IF(STEP!C2583&lt;&gt;"",STEP!C2583,"")</f>
        <v/>
      </c>
      <c r="D2583" s="405" t="str">
        <f>IF(STEP!D2583&lt;&gt;"",STEP!D2583,"")</f>
        <v/>
      </c>
      <c r="E2583" s="406" t="str">
        <f>IF(STEP!E2583&lt;&gt;"",STEP!E2583,"")</f>
        <v/>
      </c>
      <c r="F2583" s="405" t="str">
        <f>IF(STEP!F2583&lt;&gt;"",STEP!F2583,"")</f>
        <v/>
      </c>
      <c r="G2583" s="407" t="str">
        <f>IF(STEP!C2583&lt;&gt;"",STEP!AD2583,"")</f>
        <v/>
      </c>
      <c r="H2583" s="407" t="str">
        <f>IF(AND(STEP!$G2583="",$J$8&lt;&gt;"ON"),"",IF(月報!AX2583&lt;&gt;"",月報!AX2583,IF(STEP!G2583&lt;&gt;"",STEP!G2583,"")))</f>
        <v/>
      </c>
      <c r="I2583" s="408" t="str">
        <f>IF(AND(STEP!$G2583="",$J$8&lt;&gt;"ON"),"",IF(月報!AZ2583&lt;&gt;"",月報!AZ2583,IF(STEP!H2583&lt;&gt;"",STEP!H2583,"")))</f>
        <v/>
      </c>
      <c r="J2583" s="408" t="str">
        <f>IF(AND(STEP!$G2583="",$J$8&lt;&gt;"ON"),"",IF(月報!BA2583&lt;&gt;"",月報!BA2583,IF(STEP!J2583&lt;&gt;"",STEP!J2583/24,"")))</f>
        <v/>
      </c>
      <c r="K2583" s="408" t="str">
        <f>IF(STEP!X2583&lt;&gt;"",STEP!X2583,"")</f>
        <v/>
      </c>
      <c r="L2583" s="408" t="str">
        <f>IF(STEP!Y2583&lt;&gt;"",STEP!Y2583,"")</f>
        <v/>
      </c>
      <c r="M2583" s="408" t="str">
        <f>IF(STEP!Z2583&lt;&gt;"",STEP!Z2583,"")</f>
        <v/>
      </c>
      <c r="N2583" s="419" t="str">
        <f>IF(STEP!R2583&lt;&gt;"",STEP!R2583,"")</f>
        <v/>
      </c>
      <c r="O2583" s="420" t="str">
        <f>IF(STEP!S2583&lt;&gt;"",STEP!S2583,"")</f>
        <v/>
      </c>
      <c r="P2583" s="315" t="str">
        <f t="shared" si="251"/>
        <v/>
      </c>
      <c r="Q2583" s="474">
        <f>SUM(P2583:P2589)</f>
        <v>0</v>
      </c>
      <c r="R2583" s="562" t="str">
        <f t="shared" si="250"/>
        <v/>
      </c>
    </row>
    <row r="2584" spans="2:18">
      <c r="B2584" s="517"/>
      <c r="C2584" s="622" t="str">
        <f>IF(STEP!C2584&lt;&gt;"",STEP!C2584,"")</f>
        <v/>
      </c>
      <c r="D2584" s="409" t="str">
        <f>IF(STEP!D2584&lt;&gt;"",STEP!D2584,"")</f>
        <v/>
      </c>
      <c r="E2584" s="410" t="str">
        <f>IF(STEP!E2584&lt;&gt;"",STEP!E2584,"")</f>
        <v/>
      </c>
      <c r="F2584" s="409" t="str">
        <f>IF(STEP!F2584&lt;&gt;"",STEP!F2584,"")</f>
        <v/>
      </c>
      <c r="G2584" s="508" t="str">
        <f>IF(STEP!C2584&lt;&gt;"",STEP!AD2584,"")</f>
        <v/>
      </c>
      <c r="H2584" s="407" t="str">
        <f>IF(AND(STEP!$G2584="",$J$8&lt;&gt;"ON"),"",IF(月報!AX2584&lt;&gt;"",月報!AX2584,IF(STEP!G2584&lt;&gt;"",STEP!G2584,"")))</f>
        <v/>
      </c>
      <c r="I2584" s="408" t="str">
        <f>IF(AND(STEP!$G2584="",$J$8&lt;&gt;"ON"),"",IF(月報!AZ2584&lt;&gt;"",月報!AZ2584,IF(STEP!H2584&lt;&gt;"",STEP!H2584,"")))</f>
        <v/>
      </c>
      <c r="J2584" s="408" t="str">
        <f>IF(AND(STEP!$G2584="",$J$8&lt;&gt;"ON"),"",IF(月報!BA2584&lt;&gt;"",月報!BA2584,IF(STEP!J2584&lt;&gt;"",STEP!J2584/24,"")))</f>
        <v/>
      </c>
      <c r="K2584" s="421" t="str">
        <f>IF(STEP!X2584&lt;&gt;"",STEP!X2584,"")</f>
        <v/>
      </c>
      <c r="L2584" s="421" t="str">
        <f>IF(STEP!Y2584&lt;&gt;"",STEP!Y2584,"")</f>
        <v/>
      </c>
      <c r="M2584" s="421" t="str">
        <f>IF(STEP!Z2584&lt;&gt;"",STEP!Z2584,"")</f>
        <v/>
      </c>
      <c r="N2584" s="422" t="str">
        <f>IF(STEP!R2584&lt;&gt;"",STEP!R2584,"")</f>
        <v/>
      </c>
      <c r="O2584" s="423" t="str">
        <f>IF(STEP!S2584&lt;&gt;"",STEP!S2584,"")</f>
        <v/>
      </c>
      <c r="P2584" s="316" t="str">
        <f t="shared" si="251"/>
        <v/>
      </c>
      <c r="Q2584" s="336"/>
      <c r="R2584" s="560" t="str">
        <f t="shared" si="250"/>
        <v/>
      </c>
    </row>
    <row r="2585" spans="2:18">
      <c r="B2585" s="517"/>
      <c r="C2585" s="622" t="str">
        <f>IF(STEP!C2585&lt;&gt;"",STEP!C2585,"")</f>
        <v/>
      </c>
      <c r="D2585" s="409" t="str">
        <f>IF(STEP!D2585&lt;&gt;"",STEP!D2585,"")</f>
        <v/>
      </c>
      <c r="E2585" s="410" t="str">
        <f>IF(STEP!E2585&lt;&gt;"",STEP!E2585,"")</f>
        <v/>
      </c>
      <c r="F2585" s="409" t="str">
        <f>IF(STEP!F2585&lt;&gt;"",STEP!F2585,"")</f>
        <v/>
      </c>
      <c r="G2585" s="508" t="str">
        <f>IF(STEP!C2585&lt;&gt;"",STEP!AD2585,"")</f>
        <v/>
      </c>
      <c r="H2585" s="407" t="str">
        <f>IF(AND(STEP!$G2585="",$J$8&lt;&gt;"ON"),"",IF(月報!AX2585&lt;&gt;"",月報!AX2585,IF(STEP!G2585&lt;&gt;"",STEP!G2585,"")))</f>
        <v/>
      </c>
      <c r="I2585" s="408" t="str">
        <f>IF(AND(STEP!$G2585="",$J$8&lt;&gt;"ON"),"",IF(月報!AZ2585&lt;&gt;"",月報!AZ2585,IF(STEP!H2585&lt;&gt;"",STEP!H2585,"")))</f>
        <v/>
      </c>
      <c r="J2585" s="408" t="str">
        <f>IF(AND(STEP!$G2585="",$J$8&lt;&gt;"ON"),"",IF(月報!BA2585&lt;&gt;"",月報!BA2585,IF(STEP!J2585&lt;&gt;"",STEP!J2585/24,"")))</f>
        <v/>
      </c>
      <c r="K2585" s="421" t="str">
        <f>IF(STEP!X2585&lt;&gt;"",STEP!X2585,"")</f>
        <v/>
      </c>
      <c r="L2585" s="421" t="str">
        <f>IF(STEP!Y2585&lt;&gt;"",STEP!Y2585,"")</f>
        <v/>
      </c>
      <c r="M2585" s="421" t="str">
        <f>IF(STEP!Z2585&lt;&gt;"",STEP!Z2585,"")</f>
        <v/>
      </c>
      <c r="N2585" s="422" t="str">
        <f>IF(STEP!R2585&lt;&gt;"",STEP!R2585,"")</f>
        <v/>
      </c>
      <c r="O2585" s="423" t="str">
        <f>IF(STEP!S2585&lt;&gt;"",STEP!S2585,"")</f>
        <v/>
      </c>
      <c r="P2585" s="316" t="str">
        <f t="shared" si="251"/>
        <v/>
      </c>
      <c r="Q2585" s="336"/>
      <c r="R2585" s="560" t="str">
        <f t="shared" si="250"/>
        <v/>
      </c>
    </row>
    <row r="2586" spans="2:18">
      <c r="B2586" s="517"/>
      <c r="C2586" s="622" t="str">
        <f>IF(STEP!C2586&lt;&gt;"",STEP!C2586,"")</f>
        <v/>
      </c>
      <c r="D2586" s="409" t="str">
        <f>IF(STEP!D2586&lt;&gt;"",STEP!D2586,"")</f>
        <v/>
      </c>
      <c r="E2586" s="410" t="str">
        <f>IF(STEP!E2586&lt;&gt;"",STEP!E2586,"")</f>
        <v/>
      </c>
      <c r="F2586" s="409" t="str">
        <f>IF(STEP!F2586&lt;&gt;"",STEP!F2586,"")</f>
        <v/>
      </c>
      <c r="G2586" s="508" t="str">
        <f>IF(STEP!C2586&lt;&gt;"",STEP!AD2586,"")</f>
        <v/>
      </c>
      <c r="H2586" s="407" t="str">
        <f>IF(AND(STEP!$G2586="",$J$8&lt;&gt;"ON"),"",IF(月報!AX2586&lt;&gt;"",月報!AX2586,IF(STEP!G2586&lt;&gt;"",STEP!G2586,"")))</f>
        <v/>
      </c>
      <c r="I2586" s="408" t="str">
        <f>IF(AND(STEP!$G2586="",$J$8&lt;&gt;"ON"),"",IF(月報!AZ2586&lt;&gt;"",月報!AZ2586,IF(STEP!H2586&lt;&gt;"",STEP!H2586,"")))</f>
        <v/>
      </c>
      <c r="J2586" s="408" t="str">
        <f>IF(AND(STEP!$G2586="",$J$8&lt;&gt;"ON"),"",IF(月報!BA2586&lt;&gt;"",月報!BA2586,IF(STEP!J2586&lt;&gt;"",STEP!J2586/24,"")))</f>
        <v/>
      </c>
      <c r="K2586" s="421" t="str">
        <f>IF(STEP!X2586&lt;&gt;"",STEP!X2586,"")</f>
        <v/>
      </c>
      <c r="L2586" s="421" t="str">
        <f>IF(STEP!Y2586&lt;&gt;"",STEP!Y2586,"")</f>
        <v/>
      </c>
      <c r="M2586" s="421" t="str">
        <f>IF(STEP!Z2586&lt;&gt;"",STEP!Z2586,"")</f>
        <v/>
      </c>
      <c r="N2586" s="422" t="str">
        <f>IF(STEP!R2586&lt;&gt;"",STEP!R2586,"")</f>
        <v/>
      </c>
      <c r="O2586" s="423" t="str">
        <f>IF(STEP!S2586&lt;&gt;"",STEP!S2586,"")</f>
        <v/>
      </c>
      <c r="P2586" s="316" t="str">
        <f t="shared" si="251"/>
        <v/>
      </c>
      <c r="Q2586" s="336"/>
      <c r="R2586" s="560" t="str">
        <f t="shared" si="250"/>
        <v/>
      </c>
    </row>
    <row r="2587" spans="2:18">
      <c r="B2587" s="517"/>
      <c r="C2587" s="622" t="str">
        <f>IF(STEP!C2587&lt;&gt;"",STEP!C2587,"")</f>
        <v/>
      </c>
      <c r="D2587" s="409" t="str">
        <f>IF(STEP!D2587&lt;&gt;"",STEP!D2587,"")</f>
        <v/>
      </c>
      <c r="E2587" s="410" t="str">
        <f>IF(STEP!E2587&lt;&gt;"",STEP!E2587,"")</f>
        <v/>
      </c>
      <c r="F2587" s="409" t="str">
        <f>IF(STEP!F2587&lt;&gt;"",STEP!F2587,"")</f>
        <v/>
      </c>
      <c r="G2587" s="508" t="str">
        <f>IF(STEP!C2587&lt;&gt;"",STEP!AD2587,"")</f>
        <v/>
      </c>
      <c r="H2587" s="407" t="str">
        <f>IF(AND(STEP!$G2587="",$J$8&lt;&gt;"ON"),"",IF(月報!AX2587&lt;&gt;"",月報!AX2587,IF(STEP!G2587&lt;&gt;"",STEP!G2587,"")))</f>
        <v/>
      </c>
      <c r="I2587" s="408" t="str">
        <f>IF(AND(STEP!$G2587="",$J$8&lt;&gt;"ON"),"",IF(月報!AZ2587&lt;&gt;"",月報!AZ2587,IF(STEP!H2587&lt;&gt;"",STEP!H2587,"")))</f>
        <v/>
      </c>
      <c r="J2587" s="408" t="str">
        <f>IF(AND(STEP!$G2587="",$J$8&lt;&gt;"ON"),"",IF(月報!BA2587&lt;&gt;"",月報!BA2587,IF(STEP!J2587&lt;&gt;"",STEP!J2587/24,"")))</f>
        <v/>
      </c>
      <c r="K2587" s="421" t="str">
        <f>IF(STEP!X2587&lt;&gt;"",STEP!X2587,"")</f>
        <v/>
      </c>
      <c r="L2587" s="421" t="str">
        <f>IF(STEP!Y2587&lt;&gt;"",STEP!Y2587,"")</f>
        <v/>
      </c>
      <c r="M2587" s="421" t="str">
        <f>IF(STEP!Z2587&lt;&gt;"",STEP!Z2587,"")</f>
        <v/>
      </c>
      <c r="N2587" s="422" t="str">
        <f>IF(STEP!R2587&lt;&gt;"",STEP!R2587,"")</f>
        <v/>
      </c>
      <c r="O2587" s="423" t="str">
        <f>IF(STEP!S2587&lt;&gt;"",STEP!S2587,"")</f>
        <v/>
      </c>
      <c r="P2587" s="316" t="str">
        <f t="shared" si="251"/>
        <v/>
      </c>
      <c r="Q2587" s="336"/>
      <c r="R2587" s="560" t="str">
        <f t="shared" si="250"/>
        <v/>
      </c>
    </row>
    <row r="2588" spans="2:18">
      <c r="B2588" s="517"/>
      <c r="C2588" s="622" t="str">
        <f>IF(STEP!C2588&lt;&gt;"",STEP!C2588,"")</f>
        <v/>
      </c>
      <c r="D2588" s="409" t="str">
        <f>IF(STEP!D2588&lt;&gt;"",STEP!D2588,"")</f>
        <v/>
      </c>
      <c r="E2588" s="410" t="str">
        <f>IF(STEP!E2588&lt;&gt;"",STEP!E2588,"")</f>
        <v/>
      </c>
      <c r="F2588" s="409" t="str">
        <f>IF(STEP!F2588&lt;&gt;"",STEP!F2588,"")</f>
        <v/>
      </c>
      <c r="G2588" s="508" t="str">
        <f>IF(STEP!C2588&lt;&gt;"",STEP!AD2588,"")</f>
        <v/>
      </c>
      <c r="H2588" s="407" t="str">
        <f>IF(AND(STEP!$G2588="",$J$8&lt;&gt;"ON"),"",IF(月報!AX2588&lt;&gt;"",月報!AX2588,IF(STEP!G2588&lt;&gt;"",STEP!G2588,"")))</f>
        <v/>
      </c>
      <c r="I2588" s="408" t="str">
        <f>IF(AND(STEP!$G2588="",$J$8&lt;&gt;"ON"),"",IF(月報!AZ2588&lt;&gt;"",月報!AZ2588,IF(STEP!H2588&lt;&gt;"",STEP!H2588,"")))</f>
        <v/>
      </c>
      <c r="J2588" s="408" t="str">
        <f>IF(AND(STEP!$G2588="",$J$8&lt;&gt;"ON"),"",IF(月報!BA2588&lt;&gt;"",月報!BA2588,IF(STEP!J2588&lt;&gt;"",STEP!J2588/24,"")))</f>
        <v/>
      </c>
      <c r="K2588" s="421" t="str">
        <f>IF(STEP!X2588&lt;&gt;"",STEP!X2588,"")</f>
        <v/>
      </c>
      <c r="L2588" s="421" t="str">
        <f>IF(STEP!Y2588&lt;&gt;"",STEP!Y2588,"")</f>
        <v/>
      </c>
      <c r="M2588" s="421" t="str">
        <f>IF(STEP!Z2588&lt;&gt;"",STEP!Z2588,"")</f>
        <v/>
      </c>
      <c r="N2588" s="422" t="str">
        <f>IF(STEP!R2588&lt;&gt;"",STEP!R2588,"")</f>
        <v/>
      </c>
      <c r="O2588" s="423" t="str">
        <f>IF(STEP!S2588&lt;&gt;"",STEP!S2588,"")</f>
        <v/>
      </c>
      <c r="P2588" s="316" t="str">
        <f t="shared" si="251"/>
        <v/>
      </c>
      <c r="Q2588" s="336"/>
      <c r="R2588" s="560" t="str">
        <f t="shared" si="250"/>
        <v/>
      </c>
    </row>
    <row r="2589" spans="2:18">
      <c r="B2589" s="517"/>
      <c r="C2589" s="623" t="str">
        <f>IF(STEP!C2589&lt;&gt;"",STEP!C2589,"")</f>
        <v/>
      </c>
      <c r="D2589" s="411" t="str">
        <f>IF(STEP!D2589&lt;&gt;"",STEP!D2589,"")</f>
        <v/>
      </c>
      <c r="E2589" s="412" t="str">
        <f>IF(STEP!E2589&lt;&gt;"",STEP!E2589,"")</f>
        <v/>
      </c>
      <c r="F2589" s="411" t="str">
        <f>IF(STEP!F2589&lt;&gt;"",STEP!F2589,"")</f>
        <v/>
      </c>
      <c r="G2589" s="413" t="str">
        <f>IF(STEP!C2589&lt;&gt;"",STEP!AD2589,"")</f>
        <v/>
      </c>
      <c r="H2589" s="413" t="str">
        <f>IF(AND(STEP!$G2589="",$J$8&lt;&gt;"ON"),"",IF(月報!AX2589&lt;&gt;"",月報!AX2589,IF(STEP!G2589&lt;&gt;"",STEP!G2589,"")))</f>
        <v/>
      </c>
      <c r="I2589" s="414" t="str">
        <f>IF(AND(STEP!$G2589="",$J$8&lt;&gt;"ON"),"",IF(月報!AZ2589&lt;&gt;"",月報!AZ2589,IF(STEP!H2589&lt;&gt;"",STEP!H2589,"")))</f>
        <v/>
      </c>
      <c r="J2589" s="414" t="str">
        <f>IF(AND(STEP!$G2589="",$J$8&lt;&gt;"ON"),"",IF(月報!BA2589&lt;&gt;"",月報!BA2589,IF(STEP!J2589&lt;&gt;"",STEP!J2589/24,"")))</f>
        <v/>
      </c>
      <c r="K2589" s="414" t="str">
        <f>IF(STEP!X2589&lt;&gt;"",STEP!X2589,"")</f>
        <v/>
      </c>
      <c r="L2589" s="414" t="str">
        <f>IF(STEP!Y2589&lt;&gt;"",STEP!Y2589,"")</f>
        <v/>
      </c>
      <c r="M2589" s="414" t="str">
        <f>IF(STEP!Z2589&lt;&gt;"",STEP!Z2589,"")</f>
        <v/>
      </c>
      <c r="N2589" s="424" t="str">
        <f>IF(STEP!R2589&lt;&gt;"",STEP!R2589,"")</f>
        <v/>
      </c>
      <c r="O2589" s="425" t="str">
        <f>IF(STEP!S2589&lt;&gt;"",STEP!S2589,"")</f>
        <v/>
      </c>
      <c r="P2589" s="317" t="str">
        <f t="shared" si="251"/>
        <v/>
      </c>
      <c r="Q2589" s="473"/>
      <c r="R2589" s="561" t="str">
        <f t="shared" si="250"/>
        <v/>
      </c>
    </row>
    <row r="2590" spans="2:18">
      <c r="B2590" s="517"/>
      <c r="C2590" s="624" t="str">
        <f>IF(STEP!C2590&lt;&gt;"",STEP!C2590,"")</f>
        <v/>
      </c>
      <c r="D2590" s="405" t="str">
        <f>IF(STEP!D2590&lt;&gt;"",STEP!D2590,"")</f>
        <v/>
      </c>
      <c r="E2590" s="406" t="str">
        <f>IF(STEP!E2590&lt;&gt;"",STEP!E2590,"")</f>
        <v/>
      </c>
      <c r="F2590" s="405" t="str">
        <f>IF(STEP!F2590&lt;&gt;"",STEP!F2590,"")</f>
        <v/>
      </c>
      <c r="G2590" s="407" t="str">
        <f>IF(STEP!C2590&lt;&gt;"",STEP!AD2590,"")</f>
        <v/>
      </c>
      <c r="H2590" s="407" t="str">
        <f>IF(AND(STEP!$G2590="",$J$8&lt;&gt;"ON"),"",IF(月報!AX2590&lt;&gt;"",月報!AX2590,IF(STEP!G2590&lt;&gt;"",STEP!G2590,"")))</f>
        <v/>
      </c>
      <c r="I2590" s="408" t="str">
        <f>IF(AND(STEP!$G2590="",$J$8&lt;&gt;"ON"),"",IF(月報!AZ2590&lt;&gt;"",月報!AZ2590,IF(STEP!H2590&lt;&gt;"",STEP!H2590,"")))</f>
        <v/>
      </c>
      <c r="J2590" s="408" t="str">
        <f>IF(AND(STEP!$G2590="",$J$8&lt;&gt;"ON"),"",IF(月報!BA2590&lt;&gt;"",月報!BA2590,IF(STEP!J2590&lt;&gt;"",STEP!J2590/24,"")))</f>
        <v/>
      </c>
      <c r="K2590" s="408" t="str">
        <f>IF(STEP!X2590&lt;&gt;"",STEP!X2590,"")</f>
        <v/>
      </c>
      <c r="L2590" s="408" t="str">
        <f>IF(STEP!Y2590&lt;&gt;"",STEP!Y2590,"")</f>
        <v/>
      </c>
      <c r="M2590" s="408" t="str">
        <f>IF(STEP!Z2590&lt;&gt;"",STEP!Z2590,"")</f>
        <v/>
      </c>
      <c r="N2590" s="419" t="str">
        <f>IF(STEP!R2590&lt;&gt;"",STEP!R2590,"")</f>
        <v/>
      </c>
      <c r="O2590" s="420" t="str">
        <f>IF(STEP!S2590&lt;&gt;"",STEP!S2590,"")</f>
        <v/>
      </c>
      <c r="P2590" s="315" t="str">
        <f t="shared" si="251"/>
        <v/>
      </c>
      <c r="Q2590" s="474">
        <f>SUM(P2590:P2596)</f>
        <v>0</v>
      </c>
      <c r="R2590" s="562" t="str">
        <f t="shared" si="250"/>
        <v/>
      </c>
    </row>
    <row r="2591" spans="2:18">
      <c r="B2591" s="517"/>
      <c r="C2591" s="622" t="str">
        <f>IF(STEP!C2591&lt;&gt;"",STEP!C2591,"")</f>
        <v/>
      </c>
      <c r="D2591" s="409" t="str">
        <f>IF(STEP!D2591&lt;&gt;"",STEP!D2591,"")</f>
        <v/>
      </c>
      <c r="E2591" s="410" t="str">
        <f>IF(STEP!E2591&lt;&gt;"",STEP!E2591,"")</f>
        <v/>
      </c>
      <c r="F2591" s="409" t="str">
        <f>IF(STEP!F2591&lt;&gt;"",STEP!F2591,"")</f>
        <v/>
      </c>
      <c r="G2591" s="508" t="str">
        <f>IF(STEP!C2591&lt;&gt;"",STEP!AD2591,"")</f>
        <v/>
      </c>
      <c r="H2591" s="407" t="str">
        <f>IF(AND(STEP!$G2591="",$J$8&lt;&gt;"ON"),"",IF(月報!AX2591&lt;&gt;"",月報!AX2591,IF(STEP!G2591&lt;&gt;"",STEP!G2591,"")))</f>
        <v/>
      </c>
      <c r="I2591" s="408" t="str">
        <f>IF(AND(STEP!$G2591="",$J$8&lt;&gt;"ON"),"",IF(月報!AZ2591&lt;&gt;"",月報!AZ2591,IF(STEP!H2591&lt;&gt;"",STEP!H2591,"")))</f>
        <v/>
      </c>
      <c r="J2591" s="408" t="str">
        <f>IF(AND(STEP!$G2591="",$J$8&lt;&gt;"ON"),"",IF(月報!BA2591&lt;&gt;"",月報!BA2591,IF(STEP!J2591&lt;&gt;"",STEP!J2591/24,"")))</f>
        <v/>
      </c>
      <c r="K2591" s="421" t="str">
        <f>IF(STEP!X2591&lt;&gt;"",STEP!X2591,"")</f>
        <v/>
      </c>
      <c r="L2591" s="421" t="str">
        <f>IF(STEP!Y2591&lt;&gt;"",STEP!Y2591,"")</f>
        <v/>
      </c>
      <c r="M2591" s="421" t="str">
        <f>IF(STEP!Z2591&lt;&gt;"",STEP!Z2591,"")</f>
        <v/>
      </c>
      <c r="N2591" s="422" t="str">
        <f>IF(STEP!R2591&lt;&gt;"",STEP!R2591,"")</f>
        <v/>
      </c>
      <c r="O2591" s="423" t="str">
        <f>IF(STEP!S2591&lt;&gt;"",STEP!S2591,"")</f>
        <v/>
      </c>
      <c r="P2591" s="316" t="str">
        <f t="shared" si="251"/>
        <v/>
      </c>
      <c r="Q2591" s="336"/>
      <c r="R2591" s="560" t="str">
        <f t="shared" si="250"/>
        <v/>
      </c>
    </row>
    <row r="2592" spans="2:18">
      <c r="B2592" s="517"/>
      <c r="C2592" s="622" t="str">
        <f>IF(STEP!C2592&lt;&gt;"",STEP!C2592,"")</f>
        <v/>
      </c>
      <c r="D2592" s="409" t="str">
        <f>IF(STEP!D2592&lt;&gt;"",STEP!D2592,"")</f>
        <v/>
      </c>
      <c r="E2592" s="410" t="str">
        <f>IF(STEP!E2592&lt;&gt;"",STEP!E2592,"")</f>
        <v/>
      </c>
      <c r="F2592" s="409" t="str">
        <f>IF(STEP!F2592&lt;&gt;"",STEP!F2592,"")</f>
        <v/>
      </c>
      <c r="G2592" s="508" t="str">
        <f>IF(STEP!C2592&lt;&gt;"",STEP!AD2592,"")</f>
        <v/>
      </c>
      <c r="H2592" s="407" t="str">
        <f>IF(AND(STEP!$G2592="",$J$8&lt;&gt;"ON"),"",IF(月報!AX2592&lt;&gt;"",月報!AX2592,IF(STEP!G2592&lt;&gt;"",STEP!G2592,"")))</f>
        <v/>
      </c>
      <c r="I2592" s="408" t="str">
        <f>IF(AND(STEP!$G2592="",$J$8&lt;&gt;"ON"),"",IF(月報!AZ2592&lt;&gt;"",月報!AZ2592,IF(STEP!H2592&lt;&gt;"",STEP!H2592,"")))</f>
        <v/>
      </c>
      <c r="J2592" s="408" t="str">
        <f>IF(AND(STEP!$G2592="",$J$8&lt;&gt;"ON"),"",IF(月報!BA2592&lt;&gt;"",月報!BA2592,IF(STEP!J2592&lt;&gt;"",STEP!J2592/24,"")))</f>
        <v/>
      </c>
      <c r="K2592" s="421" t="str">
        <f>IF(STEP!X2592&lt;&gt;"",STEP!X2592,"")</f>
        <v/>
      </c>
      <c r="L2592" s="421" t="str">
        <f>IF(STEP!Y2592&lt;&gt;"",STEP!Y2592,"")</f>
        <v/>
      </c>
      <c r="M2592" s="421" t="str">
        <f>IF(STEP!Z2592&lt;&gt;"",STEP!Z2592,"")</f>
        <v/>
      </c>
      <c r="N2592" s="422" t="str">
        <f>IF(STEP!R2592&lt;&gt;"",STEP!R2592,"")</f>
        <v/>
      </c>
      <c r="O2592" s="423" t="str">
        <f>IF(STEP!S2592&lt;&gt;"",STEP!S2592,"")</f>
        <v/>
      </c>
      <c r="P2592" s="316" t="str">
        <f t="shared" si="251"/>
        <v/>
      </c>
      <c r="Q2592" s="336"/>
      <c r="R2592" s="560" t="str">
        <f t="shared" si="250"/>
        <v/>
      </c>
    </row>
    <row r="2593" spans="2:18">
      <c r="B2593" s="517"/>
      <c r="C2593" s="622" t="str">
        <f>IF(STEP!C2593&lt;&gt;"",STEP!C2593,"")</f>
        <v/>
      </c>
      <c r="D2593" s="409" t="str">
        <f>IF(STEP!D2593&lt;&gt;"",STEP!D2593,"")</f>
        <v/>
      </c>
      <c r="E2593" s="410" t="str">
        <f>IF(STEP!E2593&lt;&gt;"",STEP!E2593,"")</f>
        <v/>
      </c>
      <c r="F2593" s="409" t="str">
        <f>IF(STEP!F2593&lt;&gt;"",STEP!F2593,"")</f>
        <v/>
      </c>
      <c r="G2593" s="508" t="str">
        <f>IF(STEP!C2593&lt;&gt;"",STEP!AD2593,"")</f>
        <v/>
      </c>
      <c r="H2593" s="407" t="str">
        <f>IF(AND(STEP!$G2593="",$J$8&lt;&gt;"ON"),"",IF(月報!AX2593&lt;&gt;"",月報!AX2593,IF(STEP!G2593&lt;&gt;"",STEP!G2593,"")))</f>
        <v/>
      </c>
      <c r="I2593" s="408" t="str">
        <f>IF(AND(STEP!$G2593="",$J$8&lt;&gt;"ON"),"",IF(月報!AZ2593&lt;&gt;"",月報!AZ2593,IF(STEP!H2593&lt;&gt;"",STEP!H2593,"")))</f>
        <v/>
      </c>
      <c r="J2593" s="408" t="str">
        <f>IF(AND(STEP!$G2593="",$J$8&lt;&gt;"ON"),"",IF(月報!BA2593&lt;&gt;"",月報!BA2593,IF(STEP!J2593&lt;&gt;"",STEP!J2593/24,"")))</f>
        <v/>
      </c>
      <c r="K2593" s="421" t="str">
        <f>IF(STEP!X2593&lt;&gt;"",STEP!X2593,"")</f>
        <v/>
      </c>
      <c r="L2593" s="421" t="str">
        <f>IF(STEP!Y2593&lt;&gt;"",STEP!Y2593,"")</f>
        <v/>
      </c>
      <c r="M2593" s="421" t="str">
        <f>IF(STEP!Z2593&lt;&gt;"",STEP!Z2593,"")</f>
        <v/>
      </c>
      <c r="N2593" s="422" t="str">
        <f>IF(STEP!R2593&lt;&gt;"",STEP!R2593,"")</f>
        <v/>
      </c>
      <c r="O2593" s="423" t="str">
        <f>IF(STEP!S2593&lt;&gt;"",STEP!S2593,"")</f>
        <v/>
      </c>
      <c r="P2593" s="316" t="str">
        <f t="shared" si="251"/>
        <v/>
      </c>
      <c r="Q2593" s="336"/>
      <c r="R2593" s="560" t="str">
        <f t="shared" si="250"/>
        <v/>
      </c>
    </row>
    <row r="2594" spans="2:18">
      <c r="B2594" s="517"/>
      <c r="C2594" s="622" t="str">
        <f>IF(STEP!C2594&lt;&gt;"",STEP!C2594,"")</f>
        <v/>
      </c>
      <c r="D2594" s="409" t="str">
        <f>IF(STEP!D2594&lt;&gt;"",STEP!D2594,"")</f>
        <v/>
      </c>
      <c r="E2594" s="410" t="str">
        <f>IF(STEP!E2594&lt;&gt;"",STEP!E2594,"")</f>
        <v/>
      </c>
      <c r="F2594" s="409" t="str">
        <f>IF(STEP!F2594&lt;&gt;"",STEP!F2594,"")</f>
        <v/>
      </c>
      <c r="G2594" s="508" t="str">
        <f>IF(STEP!C2594&lt;&gt;"",STEP!AD2594,"")</f>
        <v/>
      </c>
      <c r="H2594" s="407" t="str">
        <f>IF(AND(STEP!$G2594="",$J$8&lt;&gt;"ON"),"",IF(月報!AX2594&lt;&gt;"",月報!AX2594,IF(STEP!G2594&lt;&gt;"",STEP!G2594,"")))</f>
        <v/>
      </c>
      <c r="I2594" s="408" t="str">
        <f>IF(AND(STEP!$G2594="",$J$8&lt;&gt;"ON"),"",IF(月報!AZ2594&lt;&gt;"",月報!AZ2594,IF(STEP!H2594&lt;&gt;"",STEP!H2594,"")))</f>
        <v/>
      </c>
      <c r="J2594" s="408" t="str">
        <f>IF(AND(STEP!$G2594="",$J$8&lt;&gt;"ON"),"",IF(月報!BA2594&lt;&gt;"",月報!BA2594,IF(STEP!J2594&lt;&gt;"",STEP!J2594/24,"")))</f>
        <v/>
      </c>
      <c r="K2594" s="421" t="str">
        <f>IF(STEP!X2594&lt;&gt;"",STEP!X2594,"")</f>
        <v/>
      </c>
      <c r="L2594" s="421" t="str">
        <f>IF(STEP!Y2594&lt;&gt;"",STEP!Y2594,"")</f>
        <v/>
      </c>
      <c r="M2594" s="421" t="str">
        <f>IF(STEP!Z2594&lt;&gt;"",STEP!Z2594,"")</f>
        <v/>
      </c>
      <c r="N2594" s="422" t="str">
        <f>IF(STEP!R2594&lt;&gt;"",STEP!R2594,"")</f>
        <v/>
      </c>
      <c r="O2594" s="423" t="str">
        <f>IF(STEP!S2594&lt;&gt;"",STEP!S2594,"")</f>
        <v/>
      </c>
      <c r="P2594" s="316" t="str">
        <f t="shared" si="251"/>
        <v/>
      </c>
      <c r="Q2594" s="336"/>
      <c r="R2594" s="560" t="str">
        <f t="shared" si="250"/>
        <v/>
      </c>
    </row>
    <row r="2595" spans="2:18">
      <c r="B2595" s="517"/>
      <c r="C2595" s="622" t="str">
        <f>IF(STEP!C2595&lt;&gt;"",STEP!C2595,"")</f>
        <v/>
      </c>
      <c r="D2595" s="409" t="str">
        <f>IF(STEP!D2595&lt;&gt;"",STEP!D2595,"")</f>
        <v/>
      </c>
      <c r="E2595" s="410" t="str">
        <f>IF(STEP!E2595&lt;&gt;"",STEP!E2595,"")</f>
        <v/>
      </c>
      <c r="F2595" s="409" t="str">
        <f>IF(STEP!F2595&lt;&gt;"",STEP!F2595,"")</f>
        <v/>
      </c>
      <c r="G2595" s="508" t="str">
        <f>IF(STEP!C2595&lt;&gt;"",STEP!AD2595,"")</f>
        <v/>
      </c>
      <c r="H2595" s="407" t="str">
        <f>IF(AND(STEP!$G2595="",$J$8&lt;&gt;"ON"),"",IF(月報!AX2595&lt;&gt;"",月報!AX2595,IF(STEP!G2595&lt;&gt;"",STEP!G2595,"")))</f>
        <v/>
      </c>
      <c r="I2595" s="408" t="str">
        <f>IF(AND(STEP!$G2595="",$J$8&lt;&gt;"ON"),"",IF(月報!AZ2595&lt;&gt;"",月報!AZ2595,IF(STEP!H2595&lt;&gt;"",STEP!H2595,"")))</f>
        <v/>
      </c>
      <c r="J2595" s="408" t="str">
        <f>IF(AND(STEP!$G2595="",$J$8&lt;&gt;"ON"),"",IF(月報!BA2595&lt;&gt;"",月報!BA2595,IF(STEP!J2595&lt;&gt;"",STEP!J2595/24,"")))</f>
        <v/>
      </c>
      <c r="K2595" s="421" t="str">
        <f>IF(STEP!X2595&lt;&gt;"",STEP!X2595,"")</f>
        <v/>
      </c>
      <c r="L2595" s="421" t="str">
        <f>IF(STEP!Y2595&lt;&gt;"",STEP!Y2595,"")</f>
        <v/>
      </c>
      <c r="M2595" s="421" t="str">
        <f>IF(STEP!Z2595&lt;&gt;"",STEP!Z2595,"")</f>
        <v/>
      </c>
      <c r="N2595" s="422" t="str">
        <f>IF(STEP!R2595&lt;&gt;"",STEP!R2595,"")</f>
        <v/>
      </c>
      <c r="O2595" s="423" t="str">
        <f>IF(STEP!S2595&lt;&gt;"",STEP!S2595,"")</f>
        <v/>
      </c>
      <c r="P2595" s="316" t="str">
        <f t="shared" si="251"/>
        <v/>
      </c>
      <c r="Q2595" s="336"/>
      <c r="R2595" s="560" t="str">
        <f t="shared" si="250"/>
        <v/>
      </c>
    </row>
    <row r="2596" spans="2:18">
      <c r="B2596" s="517"/>
      <c r="C2596" s="623" t="str">
        <f>IF(STEP!C2596&lt;&gt;"",STEP!C2596,"")</f>
        <v/>
      </c>
      <c r="D2596" s="411" t="str">
        <f>IF(STEP!D2596&lt;&gt;"",STEP!D2596,"")</f>
        <v/>
      </c>
      <c r="E2596" s="412" t="str">
        <f>IF(STEP!E2596&lt;&gt;"",STEP!E2596,"")</f>
        <v/>
      </c>
      <c r="F2596" s="411" t="str">
        <f>IF(STEP!F2596&lt;&gt;"",STEP!F2596,"")</f>
        <v/>
      </c>
      <c r="G2596" s="413" t="str">
        <f>IF(STEP!C2596&lt;&gt;"",STEP!AD2596,"")</f>
        <v/>
      </c>
      <c r="H2596" s="413" t="str">
        <f>IF(AND(STEP!$G2596="",$J$8&lt;&gt;"ON"),"",IF(月報!AX2596&lt;&gt;"",月報!AX2596,IF(STEP!G2596&lt;&gt;"",STEP!G2596,"")))</f>
        <v/>
      </c>
      <c r="I2596" s="414" t="str">
        <f>IF(AND(STEP!$G2596="",$J$8&lt;&gt;"ON"),"",IF(月報!AZ2596&lt;&gt;"",月報!AZ2596,IF(STEP!H2596&lt;&gt;"",STEP!H2596,"")))</f>
        <v/>
      </c>
      <c r="J2596" s="414" t="str">
        <f>IF(AND(STEP!$G2596="",$J$8&lt;&gt;"ON"),"",IF(月報!BA2596&lt;&gt;"",月報!BA2596,IF(STEP!J2596&lt;&gt;"",STEP!J2596/24,"")))</f>
        <v/>
      </c>
      <c r="K2596" s="414" t="str">
        <f>IF(STEP!X2596&lt;&gt;"",STEP!X2596,"")</f>
        <v/>
      </c>
      <c r="L2596" s="414" t="str">
        <f>IF(STEP!Y2596&lt;&gt;"",STEP!Y2596,"")</f>
        <v/>
      </c>
      <c r="M2596" s="414" t="str">
        <f>IF(STEP!Z2596&lt;&gt;"",STEP!Z2596,"")</f>
        <v/>
      </c>
      <c r="N2596" s="424" t="str">
        <f>IF(STEP!R2596&lt;&gt;"",STEP!R2596,"")</f>
        <v/>
      </c>
      <c r="O2596" s="425" t="str">
        <f>IF(STEP!S2596&lt;&gt;"",STEP!S2596,"")</f>
        <v/>
      </c>
      <c r="P2596" s="317" t="str">
        <f t="shared" si="251"/>
        <v/>
      </c>
      <c r="Q2596" s="473"/>
      <c r="R2596" s="561" t="str">
        <f t="shared" ref="R2596:R2659" si="252">R2595</f>
        <v/>
      </c>
    </row>
    <row r="2597" spans="2:18">
      <c r="B2597" s="517"/>
      <c r="C2597" s="624" t="str">
        <f>IF(STEP!C2597&lt;&gt;"",STEP!C2597,"")</f>
        <v/>
      </c>
      <c r="D2597" s="405" t="str">
        <f>IF(STEP!D2597&lt;&gt;"",STEP!D2597,"")</f>
        <v/>
      </c>
      <c r="E2597" s="406" t="str">
        <f>IF(STEP!E2597&lt;&gt;"",STEP!E2597,"")</f>
        <v/>
      </c>
      <c r="F2597" s="405" t="str">
        <f>IF(STEP!F2597&lt;&gt;"",STEP!F2597,"")</f>
        <v/>
      </c>
      <c r="G2597" s="407" t="str">
        <f>IF(STEP!C2597&lt;&gt;"",STEP!AD2597,"")</f>
        <v/>
      </c>
      <c r="H2597" s="407" t="str">
        <f>IF(AND(STEP!$G2597="",$J$8&lt;&gt;"ON"),"",IF(月報!AX2597&lt;&gt;"",月報!AX2597,IF(STEP!G2597&lt;&gt;"",STEP!G2597,"")))</f>
        <v/>
      </c>
      <c r="I2597" s="408" t="str">
        <f>IF(AND(STEP!$G2597="",$J$8&lt;&gt;"ON"),"",IF(月報!AZ2597&lt;&gt;"",月報!AZ2597,IF(STEP!H2597&lt;&gt;"",STEP!H2597,"")))</f>
        <v/>
      </c>
      <c r="J2597" s="408" t="str">
        <f>IF(AND(STEP!$G2597="",$J$8&lt;&gt;"ON"),"",IF(月報!BA2597&lt;&gt;"",月報!BA2597,IF(STEP!J2597&lt;&gt;"",STEP!J2597/24,"")))</f>
        <v/>
      </c>
      <c r="K2597" s="408" t="str">
        <f>IF(STEP!X2597&lt;&gt;"",STEP!X2597,"")</f>
        <v/>
      </c>
      <c r="L2597" s="408" t="str">
        <f>IF(STEP!Y2597&lt;&gt;"",STEP!Y2597,"")</f>
        <v/>
      </c>
      <c r="M2597" s="408" t="str">
        <f>IF(STEP!Z2597&lt;&gt;"",STEP!Z2597,"")</f>
        <v/>
      </c>
      <c r="N2597" s="419" t="str">
        <f>IF(STEP!R2597&lt;&gt;"",STEP!R2597,"")</f>
        <v/>
      </c>
      <c r="O2597" s="420" t="str">
        <f>IF(STEP!S2597&lt;&gt;"",STEP!S2597,"")</f>
        <v/>
      </c>
      <c r="P2597" s="315" t="str">
        <f t="shared" si="251"/>
        <v/>
      </c>
      <c r="Q2597" s="474">
        <f>SUM(P2597:P2603)</f>
        <v>0</v>
      </c>
      <c r="R2597" s="562" t="str">
        <f t="shared" si="252"/>
        <v/>
      </c>
    </row>
    <row r="2598" spans="2:18">
      <c r="B2598" s="517"/>
      <c r="C2598" s="622" t="str">
        <f>IF(STEP!C2598&lt;&gt;"",STEP!C2598,"")</f>
        <v/>
      </c>
      <c r="D2598" s="409" t="str">
        <f>IF(STEP!D2598&lt;&gt;"",STEP!D2598,"")</f>
        <v/>
      </c>
      <c r="E2598" s="410" t="str">
        <f>IF(STEP!E2598&lt;&gt;"",STEP!E2598,"")</f>
        <v/>
      </c>
      <c r="F2598" s="409" t="str">
        <f>IF(STEP!F2598&lt;&gt;"",STEP!F2598,"")</f>
        <v/>
      </c>
      <c r="G2598" s="508" t="str">
        <f>IF(STEP!C2598&lt;&gt;"",STEP!AD2598,"")</f>
        <v/>
      </c>
      <c r="H2598" s="407" t="str">
        <f>IF(AND(STEP!$G2598="",$J$8&lt;&gt;"ON"),"",IF(月報!AX2598&lt;&gt;"",月報!AX2598,IF(STEP!G2598&lt;&gt;"",STEP!G2598,"")))</f>
        <v/>
      </c>
      <c r="I2598" s="408" t="str">
        <f>IF(AND(STEP!$G2598="",$J$8&lt;&gt;"ON"),"",IF(月報!AZ2598&lt;&gt;"",月報!AZ2598,IF(STEP!H2598&lt;&gt;"",STEP!H2598,"")))</f>
        <v/>
      </c>
      <c r="J2598" s="408" t="str">
        <f>IF(AND(STEP!$G2598="",$J$8&lt;&gt;"ON"),"",IF(月報!BA2598&lt;&gt;"",月報!BA2598,IF(STEP!J2598&lt;&gt;"",STEP!J2598/24,"")))</f>
        <v/>
      </c>
      <c r="K2598" s="421" t="str">
        <f>IF(STEP!X2598&lt;&gt;"",STEP!X2598,"")</f>
        <v/>
      </c>
      <c r="L2598" s="421" t="str">
        <f>IF(STEP!Y2598&lt;&gt;"",STEP!Y2598,"")</f>
        <v/>
      </c>
      <c r="M2598" s="421" t="str">
        <f>IF(STEP!Z2598&lt;&gt;"",STEP!Z2598,"")</f>
        <v/>
      </c>
      <c r="N2598" s="422" t="str">
        <f>IF(STEP!R2598&lt;&gt;"",STEP!R2598,"")</f>
        <v/>
      </c>
      <c r="O2598" s="423" t="str">
        <f>IF(STEP!S2598&lt;&gt;"",STEP!S2598,"")</f>
        <v/>
      </c>
      <c r="P2598" s="316" t="str">
        <f t="shared" si="251"/>
        <v/>
      </c>
      <c r="Q2598" s="336"/>
      <c r="R2598" s="560" t="str">
        <f t="shared" si="252"/>
        <v/>
      </c>
    </row>
    <row r="2599" spans="2:18">
      <c r="B2599" s="517"/>
      <c r="C2599" s="622" t="str">
        <f>IF(STEP!C2599&lt;&gt;"",STEP!C2599,"")</f>
        <v/>
      </c>
      <c r="D2599" s="409" t="str">
        <f>IF(STEP!D2599&lt;&gt;"",STEP!D2599,"")</f>
        <v/>
      </c>
      <c r="E2599" s="410" t="str">
        <f>IF(STEP!E2599&lt;&gt;"",STEP!E2599,"")</f>
        <v/>
      </c>
      <c r="F2599" s="409" t="str">
        <f>IF(STEP!F2599&lt;&gt;"",STEP!F2599,"")</f>
        <v/>
      </c>
      <c r="G2599" s="508" t="str">
        <f>IF(STEP!C2599&lt;&gt;"",STEP!AD2599,"")</f>
        <v/>
      </c>
      <c r="H2599" s="407" t="str">
        <f>IF(AND(STEP!$G2599="",$J$8&lt;&gt;"ON"),"",IF(月報!AX2599&lt;&gt;"",月報!AX2599,IF(STEP!G2599&lt;&gt;"",STEP!G2599,"")))</f>
        <v/>
      </c>
      <c r="I2599" s="408" t="str">
        <f>IF(AND(STEP!$G2599="",$J$8&lt;&gt;"ON"),"",IF(月報!AZ2599&lt;&gt;"",月報!AZ2599,IF(STEP!H2599&lt;&gt;"",STEP!H2599,"")))</f>
        <v/>
      </c>
      <c r="J2599" s="408" t="str">
        <f>IF(AND(STEP!$G2599="",$J$8&lt;&gt;"ON"),"",IF(月報!BA2599&lt;&gt;"",月報!BA2599,IF(STEP!J2599&lt;&gt;"",STEP!J2599/24,"")))</f>
        <v/>
      </c>
      <c r="K2599" s="421" t="str">
        <f>IF(STEP!X2599&lt;&gt;"",STEP!X2599,"")</f>
        <v/>
      </c>
      <c r="L2599" s="421" t="str">
        <f>IF(STEP!Y2599&lt;&gt;"",STEP!Y2599,"")</f>
        <v/>
      </c>
      <c r="M2599" s="421" t="str">
        <f>IF(STEP!Z2599&lt;&gt;"",STEP!Z2599,"")</f>
        <v/>
      </c>
      <c r="N2599" s="422" t="str">
        <f>IF(STEP!R2599&lt;&gt;"",STEP!R2599,"")</f>
        <v/>
      </c>
      <c r="O2599" s="423" t="str">
        <f>IF(STEP!S2599&lt;&gt;"",STEP!S2599,"")</f>
        <v/>
      </c>
      <c r="P2599" s="316" t="str">
        <f t="shared" si="251"/>
        <v/>
      </c>
      <c r="Q2599" s="336"/>
      <c r="R2599" s="560" t="str">
        <f t="shared" si="252"/>
        <v/>
      </c>
    </row>
    <row r="2600" spans="2:18">
      <c r="B2600" s="517"/>
      <c r="C2600" s="622" t="str">
        <f>IF(STEP!C2600&lt;&gt;"",STEP!C2600,"")</f>
        <v/>
      </c>
      <c r="D2600" s="409" t="str">
        <f>IF(STEP!D2600&lt;&gt;"",STEP!D2600,"")</f>
        <v/>
      </c>
      <c r="E2600" s="410" t="str">
        <f>IF(STEP!E2600&lt;&gt;"",STEP!E2600,"")</f>
        <v/>
      </c>
      <c r="F2600" s="409" t="str">
        <f>IF(STEP!F2600&lt;&gt;"",STEP!F2600,"")</f>
        <v/>
      </c>
      <c r="G2600" s="508" t="str">
        <f>IF(STEP!C2600&lt;&gt;"",STEP!AD2600,"")</f>
        <v/>
      </c>
      <c r="H2600" s="407" t="str">
        <f>IF(AND(STEP!$G2600="",$J$8&lt;&gt;"ON"),"",IF(月報!AX2600&lt;&gt;"",月報!AX2600,IF(STEP!G2600&lt;&gt;"",STEP!G2600,"")))</f>
        <v/>
      </c>
      <c r="I2600" s="408" t="str">
        <f>IF(AND(STEP!$G2600="",$J$8&lt;&gt;"ON"),"",IF(月報!AZ2600&lt;&gt;"",月報!AZ2600,IF(STEP!H2600&lt;&gt;"",STEP!H2600,"")))</f>
        <v/>
      </c>
      <c r="J2600" s="408" t="str">
        <f>IF(AND(STEP!$G2600="",$J$8&lt;&gt;"ON"),"",IF(月報!BA2600&lt;&gt;"",月報!BA2600,IF(STEP!J2600&lt;&gt;"",STEP!J2600/24,"")))</f>
        <v/>
      </c>
      <c r="K2600" s="421" t="str">
        <f>IF(STEP!X2600&lt;&gt;"",STEP!X2600,"")</f>
        <v/>
      </c>
      <c r="L2600" s="421" t="str">
        <f>IF(STEP!Y2600&lt;&gt;"",STEP!Y2600,"")</f>
        <v/>
      </c>
      <c r="M2600" s="421" t="str">
        <f>IF(STEP!Z2600&lt;&gt;"",STEP!Z2600,"")</f>
        <v/>
      </c>
      <c r="N2600" s="422" t="str">
        <f>IF(STEP!R2600&lt;&gt;"",STEP!R2600,"")</f>
        <v/>
      </c>
      <c r="O2600" s="423" t="str">
        <f>IF(STEP!S2600&lt;&gt;"",STEP!S2600,"")</f>
        <v/>
      </c>
      <c r="P2600" s="316" t="str">
        <f t="shared" si="251"/>
        <v/>
      </c>
      <c r="Q2600" s="336"/>
      <c r="R2600" s="560" t="str">
        <f t="shared" si="252"/>
        <v/>
      </c>
    </row>
    <row r="2601" spans="2:18">
      <c r="B2601" s="517"/>
      <c r="C2601" s="622" t="str">
        <f>IF(STEP!C2601&lt;&gt;"",STEP!C2601,"")</f>
        <v/>
      </c>
      <c r="D2601" s="409" t="str">
        <f>IF(STEP!D2601&lt;&gt;"",STEP!D2601,"")</f>
        <v/>
      </c>
      <c r="E2601" s="410" t="str">
        <f>IF(STEP!E2601&lt;&gt;"",STEP!E2601,"")</f>
        <v/>
      </c>
      <c r="F2601" s="409" t="str">
        <f>IF(STEP!F2601&lt;&gt;"",STEP!F2601,"")</f>
        <v/>
      </c>
      <c r="G2601" s="508" t="str">
        <f>IF(STEP!C2601&lt;&gt;"",STEP!AD2601,"")</f>
        <v/>
      </c>
      <c r="H2601" s="407" t="str">
        <f>IF(AND(STEP!$G2601="",$J$8&lt;&gt;"ON"),"",IF(月報!AX2601&lt;&gt;"",月報!AX2601,IF(STEP!G2601&lt;&gt;"",STEP!G2601,"")))</f>
        <v/>
      </c>
      <c r="I2601" s="408" t="str">
        <f>IF(AND(STEP!$G2601="",$J$8&lt;&gt;"ON"),"",IF(月報!AZ2601&lt;&gt;"",月報!AZ2601,IF(STEP!H2601&lt;&gt;"",STEP!H2601,"")))</f>
        <v/>
      </c>
      <c r="J2601" s="408" t="str">
        <f>IF(AND(STEP!$G2601="",$J$8&lt;&gt;"ON"),"",IF(月報!BA2601&lt;&gt;"",月報!BA2601,IF(STEP!J2601&lt;&gt;"",STEP!J2601/24,"")))</f>
        <v/>
      </c>
      <c r="K2601" s="421" t="str">
        <f>IF(STEP!X2601&lt;&gt;"",STEP!X2601,"")</f>
        <v/>
      </c>
      <c r="L2601" s="421" t="str">
        <f>IF(STEP!Y2601&lt;&gt;"",STEP!Y2601,"")</f>
        <v/>
      </c>
      <c r="M2601" s="421" t="str">
        <f>IF(STEP!Z2601&lt;&gt;"",STEP!Z2601,"")</f>
        <v/>
      </c>
      <c r="N2601" s="422" t="str">
        <f>IF(STEP!R2601&lt;&gt;"",STEP!R2601,"")</f>
        <v/>
      </c>
      <c r="O2601" s="423" t="str">
        <f>IF(STEP!S2601&lt;&gt;"",STEP!S2601,"")</f>
        <v/>
      </c>
      <c r="P2601" s="316" t="str">
        <f t="shared" si="251"/>
        <v/>
      </c>
      <c r="Q2601" s="336"/>
      <c r="R2601" s="560" t="str">
        <f t="shared" si="252"/>
        <v/>
      </c>
    </row>
    <row r="2602" spans="2:18">
      <c r="B2602" s="517"/>
      <c r="C2602" s="622" t="str">
        <f>IF(STEP!C2602&lt;&gt;"",STEP!C2602,"")</f>
        <v/>
      </c>
      <c r="D2602" s="409" t="str">
        <f>IF(STEP!D2602&lt;&gt;"",STEP!D2602,"")</f>
        <v/>
      </c>
      <c r="E2602" s="410" t="str">
        <f>IF(STEP!E2602&lt;&gt;"",STEP!E2602,"")</f>
        <v/>
      </c>
      <c r="F2602" s="409" t="str">
        <f>IF(STEP!F2602&lt;&gt;"",STEP!F2602,"")</f>
        <v/>
      </c>
      <c r="G2602" s="508" t="str">
        <f>IF(STEP!C2602&lt;&gt;"",STEP!AD2602,"")</f>
        <v/>
      </c>
      <c r="H2602" s="407" t="str">
        <f>IF(AND(STEP!$G2602="",$J$8&lt;&gt;"ON"),"",IF(月報!AX2602&lt;&gt;"",月報!AX2602,IF(STEP!G2602&lt;&gt;"",STEP!G2602,"")))</f>
        <v/>
      </c>
      <c r="I2602" s="408" t="str">
        <f>IF(AND(STEP!$G2602="",$J$8&lt;&gt;"ON"),"",IF(月報!AZ2602&lt;&gt;"",月報!AZ2602,IF(STEP!H2602&lt;&gt;"",STEP!H2602,"")))</f>
        <v/>
      </c>
      <c r="J2602" s="408" t="str">
        <f>IF(AND(STEP!$G2602="",$J$8&lt;&gt;"ON"),"",IF(月報!BA2602&lt;&gt;"",月報!BA2602,IF(STEP!J2602&lt;&gt;"",STEP!J2602/24,"")))</f>
        <v/>
      </c>
      <c r="K2602" s="421" t="str">
        <f>IF(STEP!X2602&lt;&gt;"",STEP!X2602,"")</f>
        <v/>
      </c>
      <c r="L2602" s="421" t="str">
        <f>IF(STEP!Y2602&lt;&gt;"",STEP!Y2602,"")</f>
        <v/>
      </c>
      <c r="M2602" s="421" t="str">
        <f>IF(STEP!Z2602&lt;&gt;"",STEP!Z2602,"")</f>
        <v/>
      </c>
      <c r="N2602" s="422" t="str">
        <f>IF(STEP!R2602&lt;&gt;"",STEP!R2602,"")</f>
        <v/>
      </c>
      <c r="O2602" s="423" t="str">
        <f>IF(STEP!S2602&lt;&gt;"",STEP!S2602,"")</f>
        <v/>
      </c>
      <c r="P2602" s="316" t="str">
        <f t="shared" si="251"/>
        <v/>
      </c>
      <c r="Q2602" s="336"/>
      <c r="R2602" s="560" t="str">
        <f t="shared" si="252"/>
        <v/>
      </c>
    </row>
    <row r="2603" spans="2:18">
      <c r="B2603" s="517"/>
      <c r="C2603" s="623" t="str">
        <f>IF(STEP!C2603&lt;&gt;"",STEP!C2603,"")</f>
        <v/>
      </c>
      <c r="D2603" s="411" t="str">
        <f>IF(STEP!D2603&lt;&gt;"",STEP!D2603,"")</f>
        <v/>
      </c>
      <c r="E2603" s="412" t="str">
        <f>IF(STEP!E2603&lt;&gt;"",STEP!E2603,"")</f>
        <v/>
      </c>
      <c r="F2603" s="411" t="str">
        <f>IF(STEP!F2603&lt;&gt;"",STEP!F2603,"")</f>
        <v/>
      </c>
      <c r="G2603" s="413" t="str">
        <f>IF(STEP!C2603&lt;&gt;"",STEP!AD2603,"")</f>
        <v/>
      </c>
      <c r="H2603" s="413" t="str">
        <f>IF(AND(STEP!$G2603="",$J$8&lt;&gt;"ON"),"",IF(月報!AX2603&lt;&gt;"",月報!AX2603,IF(STEP!G2603&lt;&gt;"",STEP!G2603,"")))</f>
        <v/>
      </c>
      <c r="I2603" s="414" t="str">
        <f>IF(AND(STEP!$G2603="",$J$8&lt;&gt;"ON"),"",IF(月報!AZ2603&lt;&gt;"",月報!AZ2603,IF(STEP!H2603&lt;&gt;"",STEP!H2603,"")))</f>
        <v/>
      </c>
      <c r="J2603" s="414" t="str">
        <f>IF(AND(STEP!$G2603="",$J$8&lt;&gt;"ON"),"",IF(月報!BA2603&lt;&gt;"",月報!BA2603,IF(STEP!J2603&lt;&gt;"",STEP!J2603/24,"")))</f>
        <v/>
      </c>
      <c r="K2603" s="414" t="str">
        <f>IF(STEP!X2603&lt;&gt;"",STEP!X2603,"")</f>
        <v/>
      </c>
      <c r="L2603" s="414" t="str">
        <f>IF(STEP!Y2603&lt;&gt;"",STEP!Y2603,"")</f>
        <v/>
      </c>
      <c r="M2603" s="414" t="str">
        <f>IF(STEP!Z2603&lt;&gt;"",STEP!Z2603,"")</f>
        <v/>
      </c>
      <c r="N2603" s="424" t="str">
        <f>IF(STEP!R2603&lt;&gt;"",STEP!R2603,"")</f>
        <v/>
      </c>
      <c r="O2603" s="425" t="str">
        <f>IF(STEP!S2603&lt;&gt;"",STEP!S2603,"")</f>
        <v/>
      </c>
      <c r="P2603" s="317" t="str">
        <f t="shared" si="251"/>
        <v/>
      </c>
      <c r="Q2603" s="473"/>
      <c r="R2603" s="561" t="str">
        <f t="shared" si="252"/>
        <v/>
      </c>
    </row>
    <row r="2604" spans="2:18">
      <c r="B2604" s="517"/>
      <c r="C2604" s="624" t="str">
        <f>IF(STEP!C2604&lt;&gt;"",STEP!C2604,"")</f>
        <v/>
      </c>
      <c r="D2604" s="405" t="str">
        <f>IF(STEP!D2604&lt;&gt;"",STEP!D2604,"")</f>
        <v/>
      </c>
      <c r="E2604" s="406" t="str">
        <f>IF(STEP!E2604&lt;&gt;"",STEP!E2604,"")</f>
        <v/>
      </c>
      <c r="F2604" s="405" t="str">
        <f>IF(STEP!F2604&lt;&gt;"",STEP!F2604,"")</f>
        <v/>
      </c>
      <c r="G2604" s="407" t="str">
        <f>IF(STEP!C2604&lt;&gt;"",STEP!AD2604,"")</f>
        <v/>
      </c>
      <c r="H2604" s="407" t="str">
        <f>IF(AND(STEP!$G2604="",$J$8&lt;&gt;"ON"),"",IF(月報!AX2604&lt;&gt;"",月報!AX2604,IF(STEP!G2604&lt;&gt;"",STEP!G2604,"")))</f>
        <v/>
      </c>
      <c r="I2604" s="408" t="str">
        <f>IF(AND(STEP!$G2604="",$J$8&lt;&gt;"ON"),"",IF(月報!AZ2604&lt;&gt;"",月報!AZ2604,IF(STEP!H2604&lt;&gt;"",STEP!H2604,"")))</f>
        <v/>
      </c>
      <c r="J2604" s="408" t="str">
        <f>IF(AND(STEP!$G2604="",$J$8&lt;&gt;"ON"),"",IF(月報!BA2604&lt;&gt;"",月報!BA2604,IF(STEP!J2604&lt;&gt;"",STEP!J2604/24,"")))</f>
        <v/>
      </c>
      <c r="K2604" s="408" t="str">
        <f>IF(STEP!X2604&lt;&gt;"",STEP!X2604,"")</f>
        <v/>
      </c>
      <c r="L2604" s="408" t="str">
        <f>IF(STEP!Y2604&lt;&gt;"",STEP!Y2604,"")</f>
        <v/>
      </c>
      <c r="M2604" s="408" t="str">
        <f>IF(STEP!Z2604&lt;&gt;"",STEP!Z2604,"")</f>
        <v/>
      </c>
      <c r="N2604" s="419" t="str">
        <f>IF(STEP!R2604&lt;&gt;"",STEP!R2604,"")</f>
        <v/>
      </c>
      <c r="O2604" s="420" t="str">
        <f>IF(STEP!S2604&lt;&gt;"",STEP!S2604,"")</f>
        <v/>
      </c>
      <c r="P2604" s="315" t="str">
        <f t="shared" si="251"/>
        <v/>
      </c>
      <c r="Q2604" s="474">
        <f>SUM(P2604:P2610)</f>
        <v>0</v>
      </c>
      <c r="R2604" s="562" t="str">
        <f t="shared" si="252"/>
        <v/>
      </c>
    </row>
    <row r="2605" spans="2:18">
      <c r="B2605" s="517"/>
      <c r="C2605" s="622" t="str">
        <f>IF(STEP!C2605&lt;&gt;"",STEP!C2605,"")</f>
        <v/>
      </c>
      <c r="D2605" s="409" t="str">
        <f>IF(STEP!D2605&lt;&gt;"",STEP!D2605,"")</f>
        <v/>
      </c>
      <c r="E2605" s="410" t="str">
        <f>IF(STEP!E2605&lt;&gt;"",STEP!E2605,"")</f>
        <v/>
      </c>
      <c r="F2605" s="409" t="str">
        <f>IF(STEP!F2605&lt;&gt;"",STEP!F2605,"")</f>
        <v/>
      </c>
      <c r="G2605" s="508" t="str">
        <f>IF(STEP!C2605&lt;&gt;"",STEP!AD2605,"")</f>
        <v/>
      </c>
      <c r="H2605" s="407" t="str">
        <f>IF(AND(STEP!$G2605="",$J$8&lt;&gt;"ON"),"",IF(月報!AX2605&lt;&gt;"",月報!AX2605,IF(STEP!G2605&lt;&gt;"",STEP!G2605,"")))</f>
        <v/>
      </c>
      <c r="I2605" s="408" t="str">
        <f>IF(AND(STEP!$G2605="",$J$8&lt;&gt;"ON"),"",IF(月報!AZ2605&lt;&gt;"",月報!AZ2605,IF(STEP!H2605&lt;&gt;"",STEP!H2605,"")))</f>
        <v/>
      </c>
      <c r="J2605" s="408" t="str">
        <f>IF(AND(STEP!$G2605="",$J$8&lt;&gt;"ON"),"",IF(月報!BA2605&lt;&gt;"",月報!BA2605,IF(STEP!J2605&lt;&gt;"",STEP!J2605/24,"")))</f>
        <v/>
      </c>
      <c r="K2605" s="421" t="str">
        <f>IF(STEP!X2605&lt;&gt;"",STEP!X2605,"")</f>
        <v/>
      </c>
      <c r="L2605" s="421" t="str">
        <f>IF(STEP!Y2605&lt;&gt;"",STEP!Y2605,"")</f>
        <v/>
      </c>
      <c r="M2605" s="421" t="str">
        <f>IF(STEP!Z2605&lt;&gt;"",STEP!Z2605,"")</f>
        <v/>
      </c>
      <c r="N2605" s="422" t="str">
        <f>IF(STEP!R2605&lt;&gt;"",STEP!R2605,"")</f>
        <v/>
      </c>
      <c r="O2605" s="423" t="str">
        <f>IF(STEP!S2605&lt;&gt;"",STEP!S2605,"")</f>
        <v/>
      </c>
      <c r="P2605" s="316" t="str">
        <f t="shared" si="251"/>
        <v/>
      </c>
      <c r="Q2605" s="336"/>
      <c r="R2605" s="560" t="str">
        <f t="shared" si="252"/>
        <v/>
      </c>
    </row>
    <row r="2606" spans="2:18">
      <c r="B2606" s="517"/>
      <c r="C2606" s="622" t="str">
        <f>IF(STEP!C2606&lt;&gt;"",STEP!C2606,"")</f>
        <v/>
      </c>
      <c r="D2606" s="409" t="str">
        <f>IF(STEP!D2606&lt;&gt;"",STEP!D2606,"")</f>
        <v/>
      </c>
      <c r="E2606" s="410" t="str">
        <f>IF(STEP!E2606&lt;&gt;"",STEP!E2606,"")</f>
        <v/>
      </c>
      <c r="F2606" s="409" t="str">
        <f>IF(STEP!F2606&lt;&gt;"",STEP!F2606,"")</f>
        <v/>
      </c>
      <c r="G2606" s="508" t="str">
        <f>IF(STEP!C2606&lt;&gt;"",STEP!AD2606,"")</f>
        <v/>
      </c>
      <c r="H2606" s="407" t="str">
        <f>IF(AND(STEP!$G2606="",$J$8&lt;&gt;"ON"),"",IF(月報!AX2606&lt;&gt;"",月報!AX2606,IF(STEP!G2606&lt;&gt;"",STEP!G2606,"")))</f>
        <v/>
      </c>
      <c r="I2606" s="408" t="str">
        <f>IF(AND(STEP!$G2606="",$J$8&lt;&gt;"ON"),"",IF(月報!AZ2606&lt;&gt;"",月報!AZ2606,IF(STEP!H2606&lt;&gt;"",STEP!H2606,"")))</f>
        <v/>
      </c>
      <c r="J2606" s="408" t="str">
        <f>IF(AND(STEP!$G2606="",$J$8&lt;&gt;"ON"),"",IF(月報!BA2606&lt;&gt;"",月報!BA2606,IF(STEP!J2606&lt;&gt;"",STEP!J2606/24,"")))</f>
        <v/>
      </c>
      <c r="K2606" s="421" t="str">
        <f>IF(STEP!X2606&lt;&gt;"",STEP!X2606,"")</f>
        <v/>
      </c>
      <c r="L2606" s="421" t="str">
        <f>IF(STEP!Y2606&lt;&gt;"",STEP!Y2606,"")</f>
        <v/>
      </c>
      <c r="M2606" s="421" t="str">
        <f>IF(STEP!Z2606&lt;&gt;"",STEP!Z2606,"")</f>
        <v/>
      </c>
      <c r="N2606" s="422" t="str">
        <f>IF(STEP!R2606&lt;&gt;"",STEP!R2606,"")</f>
        <v/>
      </c>
      <c r="O2606" s="423" t="str">
        <f>IF(STEP!S2606&lt;&gt;"",STEP!S2606,"")</f>
        <v/>
      </c>
      <c r="P2606" s="316" t="str">
        <f t="shared" si="251"/>
        <v/>
      </c>
      <c r="Q2606" s="336"/>
      <c r="R2606" s="560" t="str">
        <f t="shared" si="252"/>
        <v/>
      </c>
    </row>
    <row r="2607" spans="2:18">
      <c r="B2607" s="517"/>
      <c r="C2607" s="622" t="str">
        <f>IF(STEP!C2607&lt;&gt;"",STEP!C2607,"")</f>
        <v/>
      </c>
      <c r="D2607" s="409" t="str">
        <f>IF(STEP!D2607&lt;&gt;"",STEP!D2607,"")</f>
        <v/>
      </c>
      <c r="E2607" s="410" t="str">
        <f>IF(STEP!E2607&lt;&gt;"",STEP!E2607,"")</f>
        <v/>
      </c>
      <c r="F2607" s="409" t="str">
        <f>IF(STEP!F2607&lt;&gt;"",STEP!F2607,"")</f>
        <v/>
      </c>
      <c r="G2607" s="508" t="str">
        <f>IF(STEP!C2607&lt;&gt;"",STEP!AD2607,"")</f>
        <v/>
      </c>
      <c r="H2607" s="407" t="str">
        <f>IF(AND(STEP!$G2607="",$J$8&lt;&gt;"ON"),"",IF(月報!AX2607&lt;&gt;"",月報!AX2607,IF(STEP!G2607&lt;&gt;"",STEP!G2607,"")))</f>
        <v/>
      </c>
      <c r="I2607" s="408" t="str">
        <f>IF(AND(STEP!$G2607="",$J$8&lt;&gt;"ON"),"",IF(月報!AZ2607&lt;&gt;"",月報!AZ2607,IF(STEP!H2607&lt;&gt;"",STEP!H2607,"")))</f>
        <v/>
      </c>
      <c r="J2607" s="408" t="str">
        <f>IF(AND(STEP!$G2607="",$J$8&lt;&gt;"ON"),"",IF(月報!BA2607&lt;&gt;"",月報!BA2607,IF(STEP!J2607&lt;&gt;"",STEP!J2607/24,"")))</f>
        <v/>
      </c>
      <c r="K2607" s="421" t="str">
        <f>IF(STEP!X2607&lt;&gt;"",STEP!X2607,"")</f>
        <v/>
      </c>
      <c r="L2607" s="421" t="str">
        <f>IF(STEP!Y2607&lt;&gt;"",STEP!Y2607,"")</f>
        <v/>
      </c>
      <c r="M2607" s="421" t="str">
        <f>IF(STEP!Z2607&lt;&gt;"",STEP!Z2607,"")</f>
        <v/>
      </c>
      <c r="N2607" s="422" t="str">
        <f>IF(STEP!R2607&lt;&gt;"",STEP!R2607,"")</f>
        <v/>
      </c>
      <c r="O2607" s="423" t="str">
        <f>IF(STEP!S2607&lt;&gt;"",STEP!S2607,"")</f>
        <v/>
      </c>
      <c r="P2607" s="316" t="str">
        <f t="shared" si="251"/>
        <v/>
      </c>
      <c r="Q2607" s="336"/>
      <c r="R2607" s="560" t="str">
        <f t="shared" si="252"/>
        <v/>
      </c>
    </row>
    <row r="2608" spans="2:18">
      <c r="B2608" s="517"/>
      <c r="C2608" s="622" t="str">
        <f>IF(STEP!C2608&lt;&gt;"",STEP!C2608,"")</f>
        <v/>
      </c>
      <c r="D2608" s="409" t="str">
        <f>IF(STEP!D2608&lt;&gt;"",STEP!D2608,"")</f>
        <v/>
      </c>
      <c r="E2608" s="410" t="str">
        <f>IF(STEP!E2608&lt;&gt;"",STEP!E2608,"")</f>
        <v/>
      </c>
      <c r="F2608" s="409" t="str">
        <f>IF(STEP!F2608&lt;&gt;"",STEP!F2608,"")</f>
        <v/>
      </c>
      <c r="G2608" s="508" t="str">
        <f>IF(STEP!C2608&lt;&gt;"",STEP!AD2608,"")</f>
        <v/>
      </c>
      <c r="H2608" s="407" t="str">
        <f>IF(AND(STEP!$G2608="",$J$8&lt;&gt;"ON"),"",IF(月報!AX2608&lt;&gt;"",月報!AX2608,IF(STEP!G2608&lt;&gt;"",STEP!G2608,"")))</f>
        <v/>
      </c>
      <c r="I2608" s="408" t="str">
        <f>IF(AND(STEP!$G2608="",$J$8&lt;&gt;"ON"),"",IF(月報!AZ2608&lt;&gt;"",月報!AZ2608,IF(STEP!H2608&lt;&gt;"",STEP!H2608,"")))</f>
        <v/>
      </c>
      <c r="J2608" s="408" t="str">
        <f>IF(AND(STEP!$G2608="",$J$8&lt;&gt;"ON"),"",IF(月報!BA2608&lt;&gt;"",月報!BA2608,IF(STEP!J2608&lt;&gt;"",STEP!J2608/24,"")))</f>
        <v/>
      </c>
      <c r="K2608" s="421" t="str">
        <f>IF(STEP!X2608&lt;&gt;"",STEP!X2608,"")</f>
        <v/>
      </c>
      <c r="L2608" s="421" t="str">
        <f>IF(STEP!Y2608&lt;&gt;"",STEP!Y2608,"")</f>
        <v/>
      </c>
      <c r="M2608" s="421" t="str">
        <f>IF(STEP!Z2608&lt;&gt;"",STEP!Z2608,"")</f>
        <v/>
      </c>
      <c r="N2608" s="422" t="str">
        <f>IF(STEP!R2608&lt;&gt;"",STEP!R2608,"")</f>
        <v/>
      </c>
      <c r="O2608" s="423" t="str">
        <f>IF(STEP!S2608&lt;&gt;"",STEP!S2608,"")</f>
        <v/>
      </c>
      <c r="P2608" s="316" t="str">
        <f t="shared" si="251"/>
        <v/>
      </c>
      <c r="Q2608" s="336"/>
      <c r="R2608" s="560" t="str">
        <f t="shared" si="252"/>
        <v/>
      </c>
    </row>
    <row r="2609" spans="2:18">
      <c r="B2609" s="517"/>
      <c r="C2609" s="622" t="str">
        <f>IF(STEP!C2609&lt;&gt;"",STEP!C2609,"")</f>
        <v/>
      </c>
      <c r="D2609" s="409" t="str">
        <f>IF(STEP!D2609&lt;&gt;"",STEP!D2609,"")</f>
        <v/>
      </c>
      <c r="E2609" s="410" t="str">
        <f>IF(STEP!E2609&lt;&gt;"",STEP!E2609,"")</f>
        <v/>
      </c>
      <c r="F2609" s="409" t="str">
        <f>IF(STEP!F2609&lt;&gt;"",STEP!F2609,"")</f>
        <v/>
      </c>
      <c r="G2609" s="508" t="str">
        <f>IF(STEP!C2609&lt;&gt;"",STEP!AD2609,"")</f>
        <v/>
      </c>
      <c r="H2609" s="407" t="str">
        <f>IF(AND(STEP!$G2609="",$J$8&lt;&gt;"ON"),"",IF(月報!AX2609&lt;&gt;"",月報!AX2609,IF(STEP!G2609&lt;&gt;"",STEP!G2609,"")))</f>
        <v/>
      </c>
      <c r="I2609" s="408" t="str">
        <f>IF(AND(STEP!$G2609="",$J$8&lt;&gt;"ON"),"",IF(月報!AZ2609&lt;&gt;"",月報!AZ2609,IF(STEP!H2609&lt;&gt;"",STEP!H2609,"")))</f>
        <v/>
      </c>
      <c r="J2609" s="408" t="str">
        <f>IF(AND(STEP!$G2609="",$J$8&lt;&gt;"ON"),"",IF(月報!BA2609&lt;&gt;"",月報!BA2609,IF(STEP!J2609&lt;&gt;"",STEP!J2609/24,"")))</f>
        <v/>
      </c>
      <c r="K2609" s="421" t="str">
        <f>IF(STEP!X2609&lt;&gt;"",STEP!X2609,"")</f>
        <v/>
      </c>
      <c r="L2609" s="421" t="str">
        <f>IF(STEP!Y2609&lt;&gt;"",STEP!Y2609,"")</f>
        <v/>
      </c>
      <c r="M2609" s="421" t="str">
        <f>IF(STEP!Z2609&lt;&gt;"",STEP!Z2609,"")</f>
        <v/>
      </c>
      <c r="N2609" s="422" t="str">
        <f>IF(STEP!R2609&lt;&gt;"",STEP!R2609,"")</f>
        <v/>
      </c>
      <c r="O2609" s="423" t="str">
        <f>IF(STEP!S2609&lt;&gt;"",STEP!S2609,"")</f>
        <v/>
      </c>
      <c r="P2609" s="316" t="str">
        <f t="shared" si="251"/>
        <v/>
      </c>
      <c r="Q2609" s="336"/>
      <c r="R2609" s="560" t="str">
        <f t="shared" si="252"/>
        <v/>
      </c>
    </row>
    <row r="2610" spans="2:18" ht="13.8" thickBot="1">
      <c r="B2610" s="518"/>
      <c r="C2610" s="625" t="str">
        <f>IF(STEP!C2610&lt;&gt;"",STEP!C2610,"")</f>
        <v/>
      </c>
      <c r="D2610" s="415" t="str">
        <f>IF(STEP!D2610&lt;&gt;"",STEP!D2610,"")</f>
        <v/>
      </c>
      <c r="E2610" s="416" t="str">
        <f>IF(STEP!E2610&lt;&gt;"",STEP!E2610,"")</f>
        <v/>
      </c>
      <c r="F2610" s="415" t="str">
        <f>IF(STEP!F2610&lt;&gt;"",STEP!F2610,"")</f>
        <v/>
      </c>
      <c r="G2610" s="417" t="str">
        <f>IF(STEP!C2610&lt;&gt;"",STEP!AD2610,"")</f>
        <v/>
      </c>
      <c r="H2610" s="417" t="str">
        <f>IF(AND(STEP!$G2610="",$J$8&lt;&gt;"ON"),"",IF(月報!AX2610&lt;&gt;"",月報!AX2610,IF(STEP!G2610&lt;&gt;"",STEP!G2610,"")))</f>
        <v/>
      </c>
      <c r="I2610" s="418" t="str">
        <f>IF(AND(STEP!$G2610="",$J$8&lt;&gt;"ON"),"",IF(月報!AZ2610&lt;&gt;"",月報!AZ2610,IF(STEP!H2610&lt;&gt;"",STEP!H2610,"")))</f>
        <v/>
      </c>
      <c r="J2610" s="418" t="str">
        <f>IF(AND(STEP!$G2610="",$J$8&lt;&gt;"ON"),"",IF(月報!BA2610&lt;&gt;"",月報!BA2610,IF(STEP!J2610&lt;&gt;"",STEP!J2610/24,"")))</f>
        <v/>
      </c>
      <c r="K2610" s="418" t="str">
        <f>IF(STEP!X2610&lt;&gt;"",STEP!X2610,"")</f>
        <v/>
      </c>
      <c r="L2610" s="418" t="str">
        <f>IF(STEP!Y2610&lt;&gt;"",STEP!Y2610,"")</f>
        <v/>
      </c>
      <c r="M2610" s="418" t="str">
        <f>IF(STEP!Z2610&lt;&gt;"",STEP!Z2610,"")</f>
        <v/>
      </c>
      <c r="N2610" s="426" t="str">
        <f>IF(STEP!R2610&lt;&gt;"",STEP!R2610,"")</f>
        <v/>
      </c>
      <c r="O2610" s="427" t="str">
        <f>IF(STEP!S2610&lt;&gt;"",STEP!S2610,"")</f>
        <v/>
      </c>
      <c r="P2610" s="318" t="str">
        <f t="shared" si="251"/>
        <v/>
      </c>
      <c r="Q2610" s="338"/>
      <c r="R2610" s="563" t="str">
        <f t="shared" si="252"/>
        <v/>
      </c>
    </row>
    <row r="2611" spans="2:18">
      <c r="B2611" s="516" t="s">
        <v>416</v>
      </c>
      <c r="C2611" s="626"/>
      <c r="D2611" s="324"/>
      <c r="E2611" s="325"/>
      <c r="F2611" s="578" t="s">
        <v>465</v>
      </c>
      <c r="G2611" s="320"/>
      <c r="H2611" s="320"/>
      <c r="I2611" s="326"/>
      <c r="J2611" s="326"/>
      <c r="K2611" s="326"/>
      <c r="L2611" s="326"/>
      <c r="M2611" s="326"/>
      <c r="N2611" s="327"/>
      <c r="O2611" s="328"/>
      <c r="P2611" s="335"/>
      <c r="Q2611" s="336"/>
      <c r="R2611" s="564" t="str">
        <f t="shared" si="252"/>
        <v/>
      </c>
    </row>
    <row r="2612" spans="2:18">
      <c r="B2612" s="516"/>
      <c r="C2612" s="626"/>
      <c r="D2612" s="324"/>
      <c r="E2612" s="325"/>
      <c r="F2612" s="324"/>
      <c r="G2612" s="320"/>
      <c r="H2612" s="320"/>
      <c r="I2612" s="326"/>
      <c r="J2612" s="326"/>
      <c r="K2612" s="326"/>
      <c r="L2612" s="326"/>
      <c r="M2612" s="326"/>
      <c r="N2612" s="327"/>
      <c r="O2612" s="328"/>
      <c r="P2612" s="335"/>
      <c r="Q2612" s="336"/>
      <c r="R2612" s="564" t="str">
        <f t="shared" si="252"/>
        <v/>
      </c>
    </row>
    <row r="2613" spans="2:18">
      <c r="B2613" s="516"/>
      <c r="C2613" s="626"/>
      <c r="D2613" s="324"/>
      <c r="E2613" s="325"/>
      <c r="F2613" s="324"/>
      <c r="G2613" s="320"/>
      <c r="H2613" s="320"/>
      <c r="I2613" s="326"/>
      <c r="J2613" s="326"/>
      <c r="K2613" s="326"/>
      <c r="L2613" s="326"/>
      <c r="M2613" s="326"/>
      <c r="N2613" s="327"/>
      <c r="O2613" s="328"/>
      <c r="P2613" s="335"/>
      <c r="Q2613" s="336"/>
      <c r="R2613" s="564" t="str">
        <f t="shared" si="252"/>
        <v/>
      </c>
    </row>
    <row r="2614" spans="2:18">
      <c r="B2614" s="516"/>
      <c r="C2614" s="626"/>
      <c r="D2614" s="324"/>
      <c r="E2614" s="325"/>
      <c r="F2614" s="324"/>
      <c r="G2614" s="320"/>
      <c r="H2614" s="320"/>
      <c r="I2614" s="326"/>
      <c r="J2614" s="326"/>
      <c r="K2614" s="326"/>
      <c r="L2614" s="326"/>
      <c r="M2614" s="326"/>
      <c r="N2614" s="327"/>
      <c r="O2614" s="328"/>
      <c r="P2614" s="335"/>
      <c r="Q2614" s="336"/>
      <c r="R2614" s="564" t="str">
        <f t="shared" si="252"/>
        <v/>
      </c>
    </row>
    <row r="2615" spans="2:18">
      <c r="B2615" s="516"/>
      <c r="C2615" s="626"/>
      <c r="D2615" s="324"/>
      <c r="E2615" s="325"/>
      <c r="F2615" s="324"/>
      <c r="G2615" s="320"/>
      <c r="H2615" s="320"/>
      <c r="I2615" s="326"/>
      <c r="J2615" s="326"/>
      <c r="K2615" s="326"/>
      <c r="L2615" s="326"/>
      <c r="M2615" s="326"/>
      <c r="N2615" s="327"/>
      <c r="O2615" s="328"/>
      <c r="P2615" s="335"/>
      <c r="Q2615" s="336"/>
      <c r="R2615" s="564" t="str">
        <f t="shared" si="252"/>
        <v/>
      </c>
    </row>
    <row r="2616" spans="2:18">
      <c r="B2616" s="516"/>
      <c r="C2616" s="626"/>
      <c r="D2616" s="324"/>
      <c r="E2616" s="325"/>
      <c r="F2616" s="324"/>
      <c r="G2616" s="320"/>
      <c r="H2616" s="320"/>
      <c r="I2616" s="326"/>
      <c r="J2616" s="326"/>
      <c r="K2616" s="326"/>
      <c r="L2616" s="326"/>
      <c r="M2616" s="326"/>
      <c r="N2616" s="327"/>
      <c r="O2616" s="328"/>
      <c r="P2616" s="335"/>
      <c r="Q2616" s="336"/>
      <c r="R2616" s="564" t="str">
        <f t="shared" si="252"/>
        <v/>
      </c>
    </row>
    <row r="2617" spans="2:18">
      <c r="B2617" s="516"/>
      <c r="C2617" s="626"/>
      <c r="D2617" s="324"/>
      <c r="E2617" s="325"/>
      <c r="F2617" s="324"/>
      <c r="G2617" s="320"/>
      <c r="H2617" s="320"/>
      <c r="I2617" s="326"/>
      <c r="J2617" s="326"/>
      <c r="K2617" s="326"/>
      <c r="L2617" s="326"/>
      <c r="M2617" s="326"/>
      <c r="N2617" s="327"/>
      <c r="O2617" s="328"/>
      <c r="P2617" s="335"/>
      <c r="Q2617" s="336"/>
      <c r="R2617" s="564" t="str">
        <f t="shared" si="252"/>
        <v/>
      </c>
    </row>
    <row r="2618" spans="2:18">
      <c r="B2618" s="516"/>
      <c r="C2618" s="626"/>
      <c r="D2618" s="324"/>
      <c r="E2618" s="325"/>
      <c r="F2618" s="324"/>
      <c r="G2618" s="320"/>
      <c r="H2618" s="320"/>
      <c r="I2618" s="326"/>
      <c r="J2618" s="326"/>
      <c r="K2618" s="326"/>
      <c r="L2618" s="326"/>
      <c r="M2618" s="326"/>
      <c r="N2618" s="327"/>
      <c r="O2618" s="328"/>
      <c r="P2618" s="335"/>
      <c r="Q2618" s="336"/>
      <c r="R2618" s="564" t="str">
        <f t="shared" si="252"/>
        <v/>
      </c>
    </row>
    <row r="2619" spans="2:18">
      <c r="B2619" s="516"/>
      <c r="C2619" s="626"/>
      <c r="D2619" s="324"/>
      <c r="E2619" s="325"/>
      <c r="F2619" s="324"/>
      <c r="G2619" s="320"/>
      <c r="H2619" s="320"/>
      <c r="I2619" s="326"/>
      <c r="J2619" s="326"/>
      <c r="K2619" s="326"/>
      <c r="L2619" s="326"/>
      <c r="M2619" s="326"/>
      <c r="N2619" s="327"/>
      <c r="O2619" s="328"/>
      <c r="P2619" s="335"/>
      <c r="Q2619" s="336"/>
      <c r="R2619" s="564" t="str">
        <f t="shared" si="252"/>
        <v/>
      </c>
    </row>
    <row r="2620" spans="2:18" ht="13.8" thickBot="1">
      <c r="B2620" s="519"/>
      <c r="C2620" s="627"/>
      <c r="D2620" s="330"/>
      <c r="E2620" s="331"/>
      <c r="F2620" s="330"/>
      <c r="G2620" s="322"/>
      <c r="H2620" s="322"/>
      <c r="I2620" s="332"/>
      <c r="J2620" s="332"/>
      <c r="K2620" s="332"/>
      <c r="L2620" s="332"/>
      <c r="M2620" s="332"/>
      <c r="N2620" s="333"/>
      <c r="O2620" s="334"/>
      <c r="P2620" s="337"/>
      <c r="Q2620" s="338"/>
      <c r="R2620" s="565" t="str">
        <f t="shared" si="252"/>
        <v/>
      </c>
    </row>
    <row r="2621" spans="2:18">
      <c r="B2621" s="522">
        <f>B2576+1</f>
        <v>59</v>
      </c>
      <c r="C2621" s="624" t="str">
        <f>IF(STEP!C2621&lt;&gt;"",STEP!C2621,"")</f>
        <v/>
      </c>
      <c r="D2621" s="405" t="str">
        <f>IF(STEP!D2621&lt;&gt;"",STEP!D2621,"")</f>
        <v/>
      </c>
      <c r="E2621" s="406" t="str">
        <f>IF(STEP!E2621&lt;&gt;"",STEP!E2621,"")</f>
        <v/>
      </c>
      <c r="F2621" s="405" t="str">
        <f>IF(STEP!F2621&lt;&gt;"",STEP!F2621,"")</f>
        <v/>
      </c>
      <c r="G2621" s="407" t="str">
        <f>IF(STEP!C2621&lt;&gt;"",STEP!AD2621,"")</f>
        <v/>
      </c>
      <c r="H2621" s="407" t="str">
        <f>IF(AND(STEP!$G2621="",$J$8&lt;&gt;"ON"),"",IF(月報!AX2621&lt;&gt;"",月報!AX2621,IF(STEP!G2621&lt;&gt;"",STEP!G2621,"")))</f>
        <v/>
      </c>
      <c r="I2621" s="408" t="str">
        <f>IF(AND(STEP!$G2621="",$J$8&lt;&gt;"ON"),"",IF(月報!AZ2621&lt;&gt;"",月報!AZ2621,IF(STEP!H2621&lt;&gt;"",STEP!H2621,"")))</f>
        <v/>
      </c>
      <c r="J2621" s="408" t="str">
        <f>IF(AND(STEP!$G2621="",$J$8&lt;&gt;"ON"),"",IF(月報!BA2621&lt;&gt;"",月報!BA2621,IF(STEP!J2621&lt;&gt;"",STEP!J2621/24,"")))</f>
        <v/>
      </c>
      <c r="K2621" s="408" t="str">
        <f>IF(STEP!X2621&lt;&gt;"",STEP!X2621,"")</f>
        <v/>
      </c>
      <c r="L2621" s="408" t="str">
        <f>IF(STEP!Y2621&lt;&gt;"",STEP!Y2621,"")</f>
        <v/>
      </c>
      <c r="M2621" s="408" t="str">
        <f>IF(STEP!Z2621&lt;&gt;"",STEP!Z2621,"")</f>
        <v/>
      </c>
      <c r="N2621" s="419" t="str">
        <f>IF(STEP!R2621&lt;&gt;"",STEP!R2621,"")</f>
        <v/>
      </c>
      <c r="O2621" s="420" t="str">
        <f>IF(STEP!S2621&lt;&gt;"",STEP!S2621,"")</f>
        <v/>
      </c>
      <c r="P2621" s="315" t="str">
        <f t="shared" ref="P2621:P2655" si="253">IF(J2621&lt;&gt;"",J2621,"")</f>
        <v/>
      </c>
      <c r="Q2621" s="472">
        <f>SUM(P2621:P2627)</f>
        <v>0</v>
      </c>
      <c r="R2621" s="559" t="str">
        <f>IF(C2621&lt;&gt;"",VLOOKUP(C2621,設定シート!$D$10:$L$109,9,FALSE),"")</f>
        <v/>
      </c>
    </row>
    <row r="2622" spans="2:18">
      <c r="B2622" s="517"/>
      <c r="C2622" s="622" t="str">
        <f>IF(STEP!C2622&lt;&gt;"",STEP!C2622,"")</f>
        <v/>
      </c>
      <c r="D2622" s="409" t="str">
        <f>IF(STEP!D2622&lt;&gt;"",STEP!D2622,"")</f>
        <v/>
      </c>
      <c r="E2622" s="410" t="str">
        <f>IF(STEP!E2622&lt;&gt;"",STEP!E2622,"")</f>
        <v/>
      </c>
      <c r="F2622" s="409" t="str">
        <f>IF(STEP!F2622&lt;&gt;"",STEP!F2622,"")</f>
        <v/>
      </c>
      <c r="G2622" s="508" t="str">
        <f>IF(STEP!C2622&lt;&gt;"",STEP!AD2622,"")</f>
        <v/>
      </c>
      <c r="H2622" s="407" t="str">
        <f>IF(AND(STEP!$G2622="",$J$8&lt;&gt;"ON"),"",IF(月報!AX2622&lt;&gt;"",月報!AX2622,IF(STEP!G2622&lt;&gt;"",STEP!G2622,"")))</f>
        <v/>
      </c>
      <c r="I2622" s="408" t="str">
        <f>IF(AND(STEP!$G2622="",$J$8&lt;&gt;"ON"),"",IF(月報!AZ2622&lt;&gt;"",月報!AZ2622,IF(STEP!H2622&lt;&gt;"",STEP!H2622,"")))</f>
        <v/>
      </c>
      <c r="J2622" s="408" t="str">
        <f>IF(AND(STEP!$G2622="",$J$8&lt;&gt;"ON"),"",IF(月報!BA2622&lt;&gt;"",月報!BA2622,IF(STEP!J2622&lt;&gt;"",STEP!J2622/24,"")))</f>
        <v/>
      </c>
      <c r="K2622" s="421" t="str">
        <f>IF(STEP!X2622&lt;&gt;"",STEP!X2622,"")</f>
        <v/>
      </c>
      <c r="L2622" s="421" t="str">
        <f>IF(STEP!Y2622&lt;&gt;"",STEP!Y2622,"")</f>
        <v/>
      </c>
      <c r="M2622" s="421" t="str">
        <f>IF(STEP!Z2622&lt;&gt;"",STEP!Z2622,"")</f>
        <v/>
      </c>
      <c r="N2622" s="422" t="str">
        <f>IF(STEP!R2622&lt;&gt;"",STEP!R2622,"")</f>
        <v/>
      </c>
      <c r="O2622" s="423" t="str">
        <f>IF(STEP!S2622&lt;&gt;"",STEP!S2622,"")</f>
        <v/>
      </c>
      <c r="P2622" s="316" t="str">
        <f t="shared" si="253"/>
        <v/>
      </c>
      <c r="Q2622" s="336"/>
      <c r="R2622" s="560" t="str">
        <f t="shared" si="252"/>
        <v/>
      </c>
    </row>
    <row r="2623" spans="2:18">
      <c r="B2623" s="517"/>
      <c r="C2623" s="622" t="str">
        <f>IF(STEP!C2623&lt;&gt;"",STEP!C2623,"")</f>
        <v/>
      </c>
      <c r="D2623" s="409" t="str">
        <f>IF(STEP!D2623&lt;&gt;"",STEP!D2623,"")</f>
        <v/>
      </c>
      <c r="E2623" s="410" t="str">
        <f>IF(STEP!E2623&lt;&gt;"",STEP!E2623,"")</f>
        <v/>
      </c>
      <c r="F2623" s="409" t="str">
        <f>IF(STEP!F2623&lt;&gt;"",STEP!F2623,"")</f>
        <v/>
      </c>
      <c r="G2623" s="508" t="str">
        <f>IF(STEP!C2623&lt;&gt;"",STEP!AD2623,"")</f>
        <v/>
      </c>
      <c r="H2623" s="407" t="str">
        <f>IF(AND(STEP!$G2623="",$J$8&lt;&gt;"ON"),"",IF(月報!AX2623&lt;&gt;"",月報!AX2623,IF(STEP!G2623&lt;&gt;"",STEP!G2623,"")))</f>
        <v/>
      </c>
      <c r="I2623" s="408" t="str">
        <f>IF(AND(STEP!$G2623="",$J$8&lt;&gt;"ON"),"",IF(月報!AZ2623&lt;&gt;"",月報!AZ2623,IF(STEP!H2623&lt;&gt;"",STEP!H2623,"")))</f>
        <v/>
      </c>
      <c r="J2623" s="408" t="str">
        <f>IF(AND(STEP!$G2623="",$J$8&lt;&gt;"ON"),"",IF(月報!BA2623&lt;&gt;"",月報!BA2623,IF(STEP!J2623&lt;&gt;"",STEP!J2623/24,"")))</f>
        <v/>
      </c>
      <c r="K2623" s="421" t="str">
        <f>IF(STEP!X2623&lt;&gt;"",STEP!X2623,"")</f>
        <v/>
      </c>
      <c r="L2623" s="421" t="str">
        <f>IF(STEP!Y2623&lt;&gt;"",STEP!Y2623,"")</f>
        <v/>
      </c>
      <c r="M2623" s="421" t="str">
        <f>IF(STEP!Z2623&lt;&gt;"",STEP!Z2623,"")</f>
        <v/>
      </c>
      <c r="N2623" s="422" t="str">
        <f>IF(STEP!R2623&lt;&gt;"",STEP!R2623,"")</f>
        <v/>
      </c>
      <c r="O2623" s="423" t="str">
        <f>IF(STEP!S2623&lt;&gt;"",STEP!S2623,"")</f>
        <v/>
      </c>
      <c r="P2623" s="316" t="str">
        <f t="shared" si="253"/>
        <v/>
      </c>
      <c r="Q2623" s="336"/>
      <c r="R2623" s="560" t="str">
        <f t="shared" si="252"/>
        <v/>
      </c>
    </row>
    <row r="2624" spans="2:18">
      <c r="B2624" s="517"/>
      <c r="C2624" s="622" t="str">
        <f>IF(STEP!C2624&lt;&gt;"",STEP!C2624,"")</f>
        <v/>
      </c>
      <c r="D2624" s="409" t="str">
        <f>IF(STEP!D2624&lt;&gt;"",STEP!D2624,"")</f>
        <v/>
      </c>
      <c r="E2624" s="410" t="str">
        <f>IF(STEP!E2624&lt;&gt;"",STEP!E2624,"")</f>
        <v/>
      </c>
      <c r="F2624" s="409" t="str">
        <f>IF(STEP!F2624&lt;&gt;"",STEP!F2624,"")</f>
        <v/>
      </c>
      <c r="G2624" s="508" t="str">
        <f>IF(STEP!C2624&lt;&gt;"",STEP!AD2624,"")</f>
        <v/>
      </c>
      <c r="H2624" s="407" t="str">
        <f>IF(AND(STEP!$G2624="",$J$8&lt;&gt;"ON"),"",IF(月報!AX2624&lt;&gt;"",月報!AX2624,IF(STEP!G2624&lt;&gt;"",STEP!G2624,"")))</f>
        <v/>
      </c>
      <c r="I2624" s="408" t="str">
        <f>IF(AND(STEP!$G2624="",$J$8&lt;&gt;"ON"),"",IF(月報!AZ2624&lt;&gt;"",月報!AZ2624,IF(STEP!H2624&lt;&gt;"",STEP!H2624,"")))</f>
        <v/>
      </c>
      <c r="J2624" s="408" t="str">
        <f>IF(AND(STEP!$G2624="",$J$8&lt;&gt;"ON"),"",IF(月報!BA2624&lt;&gt;"",月報!BA2624,IF(STEP!J2624&lt;&gt;"",STEP!J2624/24,"")))</f>
        <v/>
      </c>
      <c r="K2624" s="421" t="str">
        <f>IF(STEP!X2624&lt;&gt;"",STEP!X2624,"")</f>
        <v/>
      </c>
      <c r="L2624" s="421" t="str">
        <f>IF(STEP!Y2624&lt;&gt;"",STEP!Y2624,"")</f>
        <v/>
      </c>
      <c r="M2624" s="421" t="str">
        <f>IF(STEP!Z2624&lt;&gt;"",STEP!Z2624,"")</f>
        <v/>
      </c>
      <c r="N2624" s="422" t="str">
        <f>IF(STEP!R2624&lt;&gt;"",STEP!R2624,"")</f>
        <v/>
      </c>
      <c r="O2624" s="423" t="str">
        <f>IF(STEP!S2624&lt;&gt;"",STEP!S2624,"")</f>
        <v/>
      </c>
      <c r="P2624" s="316" t="str">
        <f t="shared" si="253"/>
        <v/>
      </c>
      <c r="Q2624" s="336"/>
      <c r="R2624" s="560" t="str">
        <f t="shared" si="252"/>
        <v/>
      </c>
    </row>
    <row r="2625" spans="2:18">
      <c r="B2625" s="517"/>
      <c r="C2625" s="622" t="str">
        <f>IF(STEP!C2625&lt;&gt;"",STEP!C2625,"")</f>
        <v/>
      </c>
      <c r="D2625" s="409" t="str">
        <f>IF(STEP!D2625&lt;&gt;"",STEP!D2625,"")</f>
        <v/>
      </c>
      <c r="E2625" s="410" t="str">
        <f>IF(STEP!E2625&lt;&gt;"",STEP!E2625,"")</f>
        <v/>
      </c>
      <c r="F2625" s="409" t="str">
        <f>IF(STEP!F2625&lt;&gt;"",STEP!F2625,"")</f>
        <v/>
      </c>
      <c r="G2625" s="508" t="str">
        <f>IF(STEP!C2625&lt;&gt;"",STEP!AD2625,"")</f>
        <v/>
      </c>
      <c r="H2625" s="407" t="str">
        <f>IF(AND(STEP!$G2625="",$J$8&lt;&gt;"ON"),"",IF(月報!AX2625&lt;&gt;"",月報!AX2625,IF(STEP!G2625&lt;&gt;"",STEP!G2625,"")))</f>
        <v/>
      </c>
      <c r="I2625" s="408" t="str">
        <f>IF(AND(STEP!$G2625="",$J$8&lt;&gt;"ON"),"",IF(月報!AZ2625&lt;&gt;"",月報!AZ2625,IF(STEP!H2625&lt;&gt;"",STEP!H2625,"")))</f>
        <v/>
      </c>
      <c r="J2625" s="408" t="str">
        <f>IF(AND(STEP!$G2625="",$J$8&lt;&gt;"ON"),"",IF(月報!BA2625&lt;&gt;"",月報!BA2625,IF(STEP!J2625&lt;&gt;"",STEP!J2625/24,"")))</f>
        <v/>
      </c>
      <c r="K2625" s="421" t="str">
        <f>IF(STEP!X2625&lt;&gt;"",STEP!X2625,"")</f>
        <v/>
      </c>
      <c r="L2625" s="421" t="str">
        <f>IF(STEP!Y2625&lt;&gt;"",STEP!Y2625,"")</f>
        <v/>
      </c>
      <c r="M2625" s="421" t="str">
        <f>IF(STEP!Z2625&lt;&gt;"",STEP!Z2625,"")</f>
        <v/>
      </c>
      <c r="N2625" s="422" t="str">
        <f>IF(STEP!R2625&lt;&gt;"",STEP!R2625,"")</f>
        <v/>
      </c>
      <c r="O2625" s="423" t="str">
        <f>IF(STEP!S2625&lt;&gt;"",STEP!S2625,"")</f>
        <v/>
      </c>
      <c r="P2625" s="316" t="str">
        <f t="shared" si="253"/>
        <v/>
      </c>
      <c r="Q2625" s="336"/>
      <c r="R2625" s="560" t="str">
        <f t="shared" si="252"/>
        <v/>
      </c>
    </row>
    <row r="2626" spans="2:18">
      <c r="B2626" s="517"/>
      <c r="C2626" s="622" t="str">
        <f>IF(STEP!C2626&lt;&gt;"",STEP!C2626,"")</f>
        <v/>
      </c>
      <c r="D2626" s="409" t="str">
        <f>IF(STEP!D2626&lt;&gt;"",STEP!D2626,"")</f>
        <v/>
      </c>
      <c r="E2626" s="410" t="str">
        <f>IF(STEP!E2626&lt;&gt;"",STEP!E2626,"")</f>
        <v/>
      </c>
      <c r="F2626" s="409" t="str">
        <f>IF(STEP!F2626&lt;&gt;"",STEP!F2626,"")</f>
        <v/>
      </c>
      <c r="G2626" s="508" t="str">
        <f>IF(STEP!C2626&lt;&gt;"",STEP!AD2626,"")</f>
        <v/>
      </c>
      <c r="H2626" s="407" t="str">
        <f>IF(AND(STEP!$G2626="",$J$8&lt;&gt;"ON"),"",IF(月報!AX2626&lt;&gt;"",月報!AX2626,IF(STEP!G2626&lt;&gt;"",STEP!G2626,"")))</f>
        <v/>
      </c>
      <c r="I2626" s="408" t="str">
        <f>IF(AND(STEP!$G2626="",$J$8&lt;&gt;"ON"),"",IF(月報!AZ2626&lt;&gt;"",月報!AZ2626,IF(STEP!H2626&lt;&gt;"",STEP!H2626,"")))</f>
        <v/>
      </c>
      <c r="J2626" s="408" t="str">
        <f>IF(AND(STEP!$G2626="",$J$8&lt;&gt;"ON"),"",IF(月報!BA2626&lt;&gt;"",月報!BA2626,IF(STEP!J2626&lt;&gt;"",STEP!J2626/24,"")))</f>
        <v/>
      </c>
      <c r="K2626" s="421" t="str">
        <f>IF(STEP!X2626&lt;&gt;"",STEP!X2626,"")</f>
        <v/>
      </c>
      <c r="L2626" s="421" t="str">
        <f>IF(STEP!Y2626&lt;&gt;"",STEP!Y2626,"")</f>
        <v/>
      </c>
      <c r="M2626" s="421" t="str">
        <f>IF(STEP!Z2626&lt;&gt;"",STEP!Z2626,"")</f>
        <v/>
      </c>
      <c r="N2626" s="422" t="str">
        <f>IF(STEP!R2626&lt;&gt;"",STEP!R2626,"")</f>
        <v/>
      </c>
      <c r="O2626" s="423" t="str">
        <f>IF(STEP!S2626&lt;&gt;"",STEP!S2626,"")</f>
        <v/>
      </c>
      <c r="P2626" s="316" t="str">
        <f t="shared" si="253"/>
        <v/>
      </c>
      <c r="Q2626" s="336"/>
      <c r="R2626" s="560" t="str">
        <f t="shared" si="252"/>
        <v/>
      </c>
    </row>
    <row r="2627" spans="2:18">
      <c r="B2627" s="517"/>
      <c r="C2627" s="623" t="str">
        <f>IF(STEP!C2627&lt;&gt;"",STEP!C2627,"")</f>
        <v/>
      </c>
      <c r="D2627" s="411" t="str">
        <f>IF(STEP!D2627&lt;&gt;"",STEP!D2627,"")</f>
        <v/>
      </c>
      <c r="E2627" s="412" t="str">
        <f>IF(STEP!E2627&lt;&gt;"",STEP!E2627,"")</f>
        <v/>
      </c>
      <c r="F2627" s="411" t="str">
        <f>IF(STEP!F2627&lt;&gt;"",STEP!F2627,"")</f>
        <v/>
      </c>
      <c r="G2627" s="413" t="str">
        <f>IF(STEP!C2627&lt;&gt;"",STEP!AD2627,"")</f>
        <v/>
      </c>
      <c r="H2627" s="413" t="str">
        <f>IF(AND(STEP!$G2627="",$J$8&lt;&gt;"ON"),"",IF(月報!AX2627&lt;&gt;"",月報!AX2627,IF(STEP!G2627&lt;&gt;"",STEP!G2627,"")))</f>
        <v/>
      </c>
      <c r="I2627" s="414" t="str">
        <f>IF(AND(STEP!$G2627="",$J$8&lt;&gt;"ON"),"",IF(月報!AZ2627&lt;&gt;"",月報!AZ2627,IF(STEP!H2627&lt;&gt;"",STEP!H2627,"")))</f>
        <v/>
      </c>
      <c r="J2627" s="414" t="str">
        <f>IF(AND(STEP!$G2627="",$J$8&lt;&gt;"ON"),"",IF(月報!BA2627&lt;&gt;"",月報!BA2627,IF(STEP!J2627&lt;&gt;"",STEP!J2627/24,"")))</f>
        <v/>
      </c>
      <c r="K2627" s="414" t="str">
        <f>IF(STEP!X2627&lt;&gt;"",STEP!X2627,"")</f>
        <v/>
      </c>
      <c r="L2627" s="414" t="str">
        <f>IF(STEP!Y2627&lt;&gt;"",STEP!Y2627,"")</f>
        <v/>
      </c>
      <c r="M2627" s="414" t="str">
        <f>IF(STEP!Z2627&lt;&gt;"",STEP!Z2627,"")</f>
        <v/>
      </c>
      <c r="N2627" s="424" t="str">
        <f>IF(STEP!R2627&lt;&gt;"",STEP!R2627,"")</f>
        <v/>
      </c>
      <c r="O2627" s="425" t="str">
        <f>IF(STEP!S2627&lt;&gt;"",STEP!S2627,"")</f>
        <v/>
      </c>
      <c r="P2627" s="317" t="str">
        <f t="shared" si="253"/>
        <v/>
      </c>
      <c r="Q2627" s="473"/>
      <c r="R2627" s="561" t="str">
        <f t="shared" si="252"/>
        <v/>
      </c>
    </row>
    <row r="2628" spans="2:18">
      <c r="B2628" s="517"/>
      <c r="C2628" s="624" t="str">
        <f>IF(STEP!C2628&lt;&gt;"",STEP!C2628,"")</f>
        <v/>
      </c>
      <c r="D2628" s="405" t="str">
        <f>IF(STEP!D2628&lt;&gt;"",STEP!D2628,"")</f>
        <v/>
      </c>
      <c r="E2628" s="406" t="str">
        <f>IF(STEP!E2628&lt;&gt;"",STEP!E2628,"")</f>
        <v/>
      </c>
      <c r="F2628" s="405" t="str">
        <f>IF(STEP!F2628&lt;&gt;"",STEP!F2628,"")</f>
        <v/>
      </c>
      <c r="G2628" s="407" t="str">
        <f>IF(STEP!C2628&lt;&gt;"",STEP!AD2628,"")</f>
        <v/>
      </c>
      <c r="H2628" s="407" t="str">
        <f>IF(AND(STEP!$G2628="",$J$8&lt;&gt;"ON"),"",IF(月報!AX2628&lt;&gt;"",月報!AX2628,IF(STEP!G2628&lt;&gt;"",STEP!G2628,"")))</f>
        <v/>
      </c>
      <c r="I2628" s="408" t="str">
        <f>IF(AND(STEP!$G2628="",$J$8&lt;&gt;"ON"),"",IF(月報!AZ2628&lt;&gt;"",月報!AZ2628,IF(STEP!H2628&lt;&gt;"",STEP!H2628,"")))</f>
        <v/>
      </c>
      <c r="J2628" s="408" t="str">
        <f>IF(AND(STEP!$G2628="",$J$8&lt;&gt;"ON"),"",IF(月報!BA2628&lt;&gt;"",月報!BA2628,IF(STEP!J2628&lt;&gt;"",STEP!J2628/24,"")))</f>
        <v/>
      </c>
      <c r="K2628" s="408" t="str">
        <f>IF(STEP!X2628&lt;&gt;"",STEP!X2628,"")</f>
        <v/>
      </c>
      <c r="L2628" s="408" t="str">
        <f>IF(STEP!Y2628&lt;&gt;"",STEP!Y2628,"")</f>
        <v/>
      </c>
      <c r="M2628" s="408" t="str">
        <f>IF(STEP!Z2628&lt;&gt;"",STEP!Z2628,"")</f>
        <v/>
      </c>
      <c r="N2628" s="419" t="str">
        <f>IF(STEP!R2628&lt;&gt;"",STEP!R2628,"")</f>
        <v/>
      </c>
      <c r="O2628" s="420" t="str">
        <f>IF(STEP!S2628&lt;&gt;"",STEP!S2628,"")</f>
        <v/>
      </c>
      <c r="P2628" s="315" t="str">
        <f t="shared" si="253"/>
        <v/>
      </c>
      <c r="Q2628" s="474">
        <f>SUM(P2628:P2634)</f>
        <v>0</v>
      </c>
      <c r="R2628" s="562" t="str">
        <f t="shared" si="252"/>
        <v/>
      </c>
    </row>
    <row r="2629" spans="2:18">
      <c r="B2629" s="517"/>
      <c r="C2629" s="622" t="str">
        <f>IF(STEP!C2629&lt;&gt;"",STEP!C2629,"")</f>
        <v/>
      </c>
      <c r="D2629" s="409" t="str">
        <f>IF(STEP!D2629&lt;&gt;"",STEP!D2629,"")</f>
        <v/>
      </c>
      <c r="E2629" s="410" t="str">
        <f>IF(STEP!E2629&lt;&gt;"",STEP!E2629,"")</f>
        <v/>
      </c>
      <c r="F2629" s="409" t="str">
        <f>IF(STEP!F2629&lt;&gt;"",STEP!F2629,"")</f>
        <v/>
      </c>
      <c r="G2629" s="508" t="str">
        <f>IF(STEP!C2629&lt;&gt;"",STEP!AD2629,"")</f>
        <v/>
      </c>
      <c r="H2629" s="407" t="str">
        <f>IF(AND(STEP!$G2629="",$J$8&lt;&gt;"ON"),"",IF(月報!AX2629&lt;&gt;"",月報!AX2629,IF(STEP!G2629&lt;&gt;"",STEP!G2629,"")))</f>
        <v/>
      </c>
      <c r="I2629" s="408" t="str">
        <f>IF(AND(STEP!$G2629="",$J$8&lt;&gt;"ON"),"",IF(月報!AZ2629&lt;&gt;"",月報!AZ2629,IF(STEP!H2629&lt;&gt;"",STEP!H2629,"")))</f>
        <v/>
      </c>
      <c r="J2629" s="408" t="str">
        <f>IF(AND(STEP!$G2629="",$J$8&lt;&gt;"ON"),"",IF(月報!BA2629&lt;&gt;"",月報!BA2629,IF(STEP!J2629&lt;&gt;"",STEP!J2629/24,"")))</f>
        <v/>
      </c>
      <c r="K2629" s="421" t="str">
        <f>IF(STEP!X2629&lt;&gt;"",STEP!X2629,"")</f>
        <v/>
      </c>
      <c r="L2629" s="421" t="str">
        <f>IF(STEP!Y2629&lt;&gt;"",STEP!Y2629,"")</f>
        <v/>
      </c>
      <c r="M2629" s="421" t="str">
        <f>IF(STEP!Z2629&lt;&gt;"",STEP!Z2629,"")</f>
        <v/>
      </c>
      <c r="N2629" s="422" t="str">
        <f>IF(STEP!R2629&lt;&gt;"",STEP!R2629,"")</f>
        <v/>
      </c>
      <c r="O2629" s="423" t="str">
        <f>IF(STEP!S2629&lt;&gt;"",STEP!S2629,"")</f>
        <v/>
      </c>
      <c r="P2629" s="316" t="str">
        <f t="shared" si="253"/>
        <v/>
      </c>
      <c r="Q2629" s="336"/>
      <c r="R2629" s="560" t="str">
        <f t="shared" si="252"/>
        <v/>
      </c>
    </row>
    <row r="2630" spans="2:18">
      <c r="B2630" s="517"/>
      <c r="C2630" s="622" t="str">
        <f>IF(STEP!C2630&lt;&gt;"",STEP!C2630,"")</f>
        <v/>
      </c>
      <c r="D2630" s="409" t="str">
        <f>IF(STEP!D2630&lt;&gt;"",STEP!D2630,"")</f>
        <v/>
      </c>
      <c r="E2630" s="410" t="str">
        <f>IF(STEP!E2630&lt;&gt;"",STEP!E2630,"")</f>
        <v/>
      </c>
      <c r="F2630" s="409" t="str">
        <f>IF(STEP!F2630&lt;&gt;"",STEP!F2630,"")</f>
        <v/>
      </c>
      <c r="G2630" s="508" t="str">
        <f>IF(STEP!C2630&lt;&gt;"",STEP!AD2630,"")</f>
        <v/>
      </c>
      <c r="H2630" s="407" t="str">
        <f>IF(AND(STEP!$G2630="",$J$8&lt;&gt;"ON"),"",IF(月報!AX2630&lt;&gt;"",月報!AX2630,IF(STEP!G2630&lt;&gt;"",STEP!G2630,"")))</f>
        <v/>
      </c>
      <c r="I2630" s="408" t="str">
        <f>IF(AND(STEP!$G2630="",$J$8&lt;&gt;"ON"),"",IF(月報!AZ2630&lt;&gt;"",月報!AZ2630,IF(STEP!H2630&lt;&gt;"",STEP!H2630,"")))</f>
        <v/>
      </c>
      <c r="J2630" s="408" t="str">
        <f>IF(AND(STEP!$G2630="",$J$8&lt;&gt;"ON"),"",IF(月報!BA2630&lt;&gt;"",月報!BA2630,IF(STEP!J2630&lt;&gt;"",STEP!J2630/24,"")))</f>
        <v/>
      </c>
      <c r="K2630" s="421" t="str">
        <f>IF(STEP!X2630&lt;&gt;"",STEP!X2630,"")</f>
        <v/>
      </c>
      <c r="L2630" s="421" t="str">
        <f>IF(STEP!Y2630&lt;&gt;"",STEP!Y2630,"")</f>
        <v/>
      </c>
      <c r="M2630" s="421" t="str">
        <f>IF(STEP!Z2630&lt;&gt;"",STEP!Z2630,"")</f>
        <v/>
      </c>
      <c r="N2630" s="422" t="str">
        <f>IF(STEP!R2630&lt;&gt;"",STEP!R2630,"")</f>
        <v/>
      </c>
      <c r="O2630" s="423" t="str">
        <f>IF(STEP!S2630&lt;&gt;"",STEP!S2630,"")</f>
        <v/>
      </c>
      <c r="P2630" s="316" t="str">
        <f t="shared" si="253"/>
        <v/>
      </c>
      <c r="Q2630" s="336"/>
      <c r="R2630" s="560" t="str">
        <f t="shared" si="252"/>
        <v/>
      </c>
    </row>
    <row r="2631" spans="2:18">
      <c r="B2631" s="517"/>
      <c r="C2631" s="622" t="str">
        <f>IF(STEP!C2631&lt;&gt;"",STEP!C2631,"")</f>
        <v/>
      </c>
      <c r="D2631" s="409" t="str">
        <f>IF(STEP!D2631&lt;&gt;"",STEP!D2631,"")</f>
        <v/>
      </c>
      <c r="E2631" s="410" t="str">
        <f>IF(STEP!E2631&lt;&gt;"",STEP!E2631,"")</f>
        <v/>
      </c>
      <c r="F2631" s="409" t="str">
        <f>IF(STEP!F2631&lt;&gt;"",STEP!F2631,"")</f>
        <v/>
      </c>
      <c r="G2631" s="508" t="str">
        <f>IF(STEP!C2631&lt;&gt;"",STEP!AD2631,"")</f>
        <v/>
      </c>
      <c r="H2631" s="407" t="str">
        <f>IF(AND(STEP!$G2631="",$J$8&lt;&gt;"ON"),"",IF(月報!AX2631&lt;&gt;"",月報!AX2631,IF(STEP!G2631&lt;&gt;"",STEP!G2631,"")))</f>
        <v/>
      </c>
      <c r="I2631" s="408" t="str">
        <f>IF(AND(STEP!$G2631="",$J$8&lt;&gt;"ON"),"",IF(月報!AZ2631&lt;&gt;"",月報!AZ2631,IF(STEP!H2631&lt;&gt;"",STEP!H2631,"")))</f>
        <v/>
      </c>
      <c r="J2631" s="408" t="str">
        <f>IF(AND(STEP!$G2631="",$J$8&lt;&gt;"ON"),"",IF(月報!BA2631&lt;&gt;"",月報!BA2631,IF(STEP!J2631&lt;&gt;"",STEP!J2631/24,"")))</f>
        <v/>
      </c>
      <c r="K2631" s="421" t="str">
        <f>IF(STEP!X2631&lt;&gt;"",STEP!X2631,"")</f>
        <v/>
      </c>
      <c r="L2631" s="421" t="str">
        <f>IF(STEP!Y2631&lt;&gt;"",STEP!Y2631,"")</f>
        <v/>
      </c>
      <c r="M2631" s="421" t="str">
        <f>IF(STEP!Z2631&lt;&gt;"",STEP!Z2631,"")</f>
        <v/>
      </c>
      <c r="N2631" s="422" t="str">
        <f>IF(STEP!R2631&lt;&gt;"",STEP!R2631,"")</f>
        <v/>
      </c>
      <c r="O2631" s="423" t="str">
        <f>IF(STEP!S2631&lt;&gt;"",STEP!S2631,"")</f>
        <v/>
      </c>
      <c r="P2631" s="316" t="str">
        <f t="shared" si="253"/>
        <v/>
      </c>
      <c r="Q2631" s="336"/>
      <c r="R2631" s="560" t="str">
        <f t="shared" si="252"/>
        <v/>
      </c>
    </row>
    <row r="2632" spans="2:18">
      <c r="B2632" s="517"/>
      <c r="C2632" s="622" t="str">
        <f>IF(STEP!C2632&lt;&gt;"",STEP!C2632,"")</f>
        <v/>
      </c>
      <c r="D2632" s="409" t="str">
        <f>IF(STEP!D2632&lt;&gt;"",STEP!D2632,"")</f>
        <v/>
      </c>
      <c r="E2632" s="410" t="str">
        <f>IF(STEP!E2632&lt;&gt;"",STEP!E2632,"")</f>
        <v/>
      </c>
      <c r="F2632" s="409" t="str">
        <f>IF(STEP!F2632&lt;&gt;"",STEP!F2632,"")</f>
        <v/>
      </c>
      <c r="G2632" s="508" t="str">
        <f>IF(STEP!C2632&lt;&gt;"",STEP!AD2632,"")</f>
        <v/>
      </c>
      <c r="H2632" s="407" t="str">
        <f>IF(AND(STEP!$G2632="",$J$8&lt;&gt;"ON"),"",IF(月報!AX2632&lt;&gt;"",月報!AX2632,IF(STEP!G2632&lt;&gt;"",STEP!G2632,"")))</f>
        <v/>
      </c>
      <c r="I2632" s="408" t="str">
        <f>IF(AND(STEP!$G2632="",$J$8&lt;&gt;"ON"),"",IF(月報!AZ2632&lt;&gt;"",月報!AZ2632,IF(STEP!H2632&lt;&gt;"",STEP!H2632,"")))</f>
        <v/>
      </c>
      <c r="J2632" s="408" t="str">
        <f>IF(AND(STEP!$G2632="",$J$8&lt;&gt;"ON"),"",IF(月報!BA2632&lt;&gt;"",月報!BA2632,IF(STEP!J2632&lt;&gt;"",STEP!J2632/24,"")))</f>
        <v/>
      </c>
      <c r="K2632" s="421" t="str">
        <f>IF(STEP!X2632&lt;&gt;"",STEP!X2632,"")</f>
        <v/>
      </c>
      <c r="L2632" s="421" t="str">
        <f>IF(STEP!Y2632&lt;&gt;"",STEP!Y2632,"")</f>
        <v/>
      </c>
      <c r="M2632" s="421" t="str">
        <f>IF(STEP!Z2632&lt;&gt;"",STEP!Z2632,"")</f>
        <v/>
      </c>
      <c r="N2632" s="422" t="str">
        <f>IF(STEP!R2632&lt;&gt;"",STEP!R2632,"")</f>
        <v/>
      </c>
      <c r="O2632" s="423" t="str">
        <f>IF(STEP!S2632&lt;&gt;"",STEP!S2632,"")</f>
        <v/>
      </c>
      <c r="P2632" s="316" t="str">
        <f t="shared" si="253"/>
        <v/>
      </c>
      <c r="Q2632" s="336"/>
      <c r="R2632" s="560" t="str">
        <f t="shared" si="252"/>
        <v/>
      </c>
    </row>
    <row r="2633" spans="2:18">
      <c r="B2633" s="517"/>
      <c r="C2633" s="622" t="str">
        <f>IF(STEP!C2633&lt;&gt;"",STEP!C2633,"")</f>
        <v/>
      </c>
      <c r="D2633" s="409" t="str">
        <f>IF(STEP!D2633&lt;&gt;"",STEP!D2633,"")</f>
        <v/>
      </c>
      <c r="E2633" s="410" t="str">
        <f>IF(STEP!E2633&lt;&gt;"",STEP!E2633,"")</f>
        <v/>
      </c>
      <c r="F2633" s="409" t="str">
        <f>IF(STEP!F2633&lt;&gt;"",STEP!F2633,"")</f>
        <v/>
      </c>
      <c r="G2633" s="508" t="str">
        <f>IF(STEP!C2633&lt;&gt;"",STEP!AD2633,"")</f>
        <v/>
      </c>
      <c r="H2633" s="407" t="str">
        <f>IF(AND(STEP!$G2633="",$J$8&lt;&gt;"ON"),"",IF(月報!AX2633&lt;&gt;"",月報!AX2633,IF(STEP!G2633&lt;&gt;"",STEP!G2633,"")))</f>
        <v/>
      </c>
      <c r="I2633" s="408" t="str">
        <f>IF(AND(STEP!$G2633="",$J$8&lt;&gt;"ON"),"",IF(月報!AZ2633&lt;&gt;"",月報!AZ2633,IF(STEP!H2633&lt;&gt;"",STEP!H2633,"")))</f>
        <v/>
      </c>
      <c r="J2633" s="408" t="str">
        <f>IF(AND(STEP!$G2633="",$J$8&lt;&gt;"ON"),"",IF(月報!BA2633&lt;&gt;"",月報!BA2633,IF(STEP!J2633&lt;&gt;"",STEP!J2633/24,"")))</f>
        <v/>
      </c>
      <c r="K2633" s="421" t="str">
        <f>IF(STEP!X2633&lt;&gt;"",STEP!X2633,"")</f>
        <v/>
      </c>
      <c r="L2633" s="421" t="str">
        <f>IF(STEP!Y2633&lt;&gt;"",STEP!Y2633,"")</f>
        <v/>
      </c>
      <c r="M2633" s="421" t="str">
        <f>IF(STEP!Z2633&lt;&gt;"",STEP!Z2633,"")</f>
        <v/>
      </c>
      <c r="N2633" s="422" t="str">
        <f>IF(STEP!R2633&lt;&gt;"",STEP!R2633,"")</f>
        <v/>
      </c>
      <c r="O2633" s="423" t="str">
        <f>IF(STEP!S2633&lt;&gt;"",STEP!S2633,"")</f>
        <v/>
      </c>
      <c r="P2633" s="316" t="str">
        <f t="shared" si="253"/>
        <v/>
      </c>
      <c r="Q2633" s="336"/>
      <c r="R2633" s="560" t="str">
        <f t="shared" si="252"/>
        <v/>
      </c>
    </row>
    <row r="2634" spans="2:18">
      <c r="B2634" s="517"/>
      <c r="C2634" s="623" t="str">
        <f>IF(STEP!C2634&lt;&gt;"",STEP!C2634,"")</f>
        <v/>
      </c>
      <c r="D2634" s="411" t="str">
        <f>IF(STEP!D2634&lt;&gt;"",STEP!D2634,"")</f>
        <v/>
      </c>
      <c r="E2634" s="412" t="str">
        <f>IF(STEP!E2634&lt;&gt;"",STEP!E2634,"")</f>
        <v/>
      </c>
      <c r="F2634" s="411" t="str">
        <f>IF(STEP!F2634&lt;&gt;"",STEP!F2634,"")</f>
        <v/>
      </c>
      <c r="G2634" s="413" t="str">
        <f>IF(STEP!C2634&lt;&gt;"",STEP!AD2634,"")</f>
        <v/>
      </c>
      <c r="H2634" s="413" t="str">
        <f>IF(AND(STEP!$G2634="",$J$8&lt;&gt;"ON"),"",IF(月報!AX2634&lt;&gt;"",月報!AX2634,IF(STEP!G2634&lt;&gt;"",STEP!G2634,"")))</f>
        <v/>
      </c>
      <c r="I2634" s="414" t="str">
        <f>IF(AND(STEP!$G2634="",$J$8&lt;&gt;"ON"),"",IF(月報!AZ2634&lt;&gt;"",月報!AZ2634,IF(STEP!H2634&lt;&gt;"",STEP!H2634,"")))</f>
        <v/>
      </c>
      <c r="J2634" s="414" t="str">
        <f>IF(AND(STEP!$G2634="",$J$8&lt;&gt;"ON"),"",IF(月報!BA2634&lt;&gt;"",月報!BA2634,IF(STEP!J2634&lt;&gt;"",STEP!J2634/24,"")))</f>
        <v/>
      </c>
      <c r="K2634" s="414" t="str">
        <f>IF(STEP!X2634&lt;&gt;"",STEP!X2634,"")</f>
        <v/>
      </c>
      <c r="L2634" s="414" t="str">
        <f>IF(STEP!Y2634&lt;&gt;"",STEP!Y2634,"")</f>
        <v/>
      </c>
      <c r="M2634" s="414" t="str">
        <f>IF(STEP!Z2634&lt;&gt;"",STEP!Z2634,"")</f>
        <v/>
      </c>
      <c r="N2634" s="424" t="str">
        <f>IF(STEP!R2634&lt;&gt;"",STEP!R2634,"")</f>
        <v/>
      </c>
      <c r="O2634" s="425" t="str">
        <f>IF(STEP!S2634&lt;&gt;"",STEP!S2634,"")</f>
        <v/>
      </c>
      <c r="P2634" s="317" t="str">
        <f t="shared" si="253"/>
        <v/>
      </c>
      <c r="Q2634" s="473"/>
      <c r="R2634" s="561" t="str">
        <f t="shared" si="252"/>
        <v/>
      </c>
    </row>
    <row r="2635" spans="2:18">
      <c r="B2635" s="517"/>
      <c r="C2635" s="624" t="str">
        <f>IF(STEP!C2635&lt;&gt;"",STEP!C2635,"")</f>
        <v/>
      </c>
      <c r="D2635" s="405" t="str">
        <f>IF(STEP!D2635&lt;&gt;"",STEP!D2635,"")</f>
        <v/>
      </c>
      <c r="E2635" s="406" t="str">
        <f>IF(STEP!E2635&lt;&gt;"",STEP!E2635,"")</f>
        <v/>
      </c>
      <c r="F2635" s="405" t="str">
        <f>IF(STEP!F2635&lt;&gt;"",STEP!F2635,"")</f>
        <v/>
      </c>
      <c r="G2635" s="407" t="str">
        <f>IF(STEP!C2635&lt;&gt;"",STEP!AD2635,"")</f>
        <v/>
      </c>
      <c r="H2635" s="407" t="str">
        <f>IF(AND(STEP!$G2635="",$J$8&lt;&gt;"ON"),"",IF(月報!AX2635&lt;&gt;"",月報!AX2635,IF(STEP!G2635&lt;&gt;"",STEP!G2635,"")))</f>
        <v/>
      </c>
      <c r="I2635" s="408" t="str">
        <f>IF(AND(STEP!$G2635="",$J$8&lt;&gt;"ON"),"",IF(月報!AZ2635&lt;&gt;"",月報!AZ2635,IF(STEP!H2635&lt;&gt;"",STEP!H2635,"")))</f>
        <v/>
      </c>
      <c r="J2635" s="408" t="str">
        <f>IF(AND(STEP!$G2635="",$J$8&lt;&gt;"ON"),"",IF(月報!BA2635&lt;&gt;"",月報!BA2635,IF(STEP!J2635&lt;&gt;"",STEP!J2635/24,"")))</f>
        <v/>
      </c>
      <c r="K2635" s="408" t="str">
        <f>IF(STEP!X2635&lt;&gt;"",STEP!X2635,"")</f>
        <v/>
      </c>
      <c r="L2635" s="408" t="str">
        <f>IF(STEP!Y2635&lt;&gt;"",STEP!Y2635,"")</f>
        <v/>
      </c>
      <c r="M2635" s="408" t="str">
        <f>IF(STEP!Z2635&lt;&gt;"",STEP!Z2635,"")</f>
        <v/>
      </c>
      <c r="N2635" s="419" t="str">
        <f>IF(STEP!R2635&lt;&gt;"",STEP!R2635,"")</f>
        <v/>
      </c>
      <c r="O2635" s="420" t="str">
        <f>IF(STEP!S2635&lt;&gt;"",STEP!S2635,"")</f>
        <v/>
      </c>
      <c r="P2635" s="315" t="str">
        <f t="shared" si="253"/>
        <v/>
      </c>
      <c r="Q2635" s="474">
        <f>SUM(P2635:P2641)</f>
        <v>0</v>
      </c>
      <c r="R2635" s="562" t="str">
        <f t="shared" si="252"/>
        <v/>
      </c>
    </row>
    <row r="2636" spans="2:18">
      <c r="B2636" s="517"/>
      <c r="C2636" s="622" t="str">
        <f>IF(STEP!C2636&lt;&gt;"",STEP!C2636,"")</f>
        <v/>
      </c>
      <c r="D2636" s="409" t="str">
        <f>IF(STEP!D2636&lt;&gt;"",STEP!D2636,"")</f>
        <v/>
      </c>
      <c r="E2636" s="410" t="str">
        <f>IF(STEP!E2636&lt;&gt;"",STEP!E2636,"")</f>
        <v/>
      </c>
      <c r="F2636" s="409" t="str">
        <f>IF(STEP!F2636&lt;&gt;"",STEP!F2636,"")</f>
        <v/>
      </c>
      <c r="G2636" s="508" t="str">
        <f>IF(STEP!C2636&lt;&gt;"",STEP!AD2636,"")</f>
        <v/>
      </c>
      <c r="H2636" s="407" t="str">
        <f>IF(AND(STEP!$G2636="",$J$8&lt;&gt;"ON"),"",IF(月報!AX2636&lt;&gt;"",月報!AX2636,IF(STEP!G2636&lt;&gt;"",STEP!G2636,"")))</f>
        <v/>
      </c>
      <c r="I2636" s="408" t="str">
        <f>IF(AND(STEP!$G2636="",$J$8&lt;&gt;"ON"),"",IF(月報!AZ2636&lt;&gt;"",月報!AZ2636,IF(STEP!H2636&lt;&gt;"",STEP!H2636,"")))</f>
        <v/>
      </c>
      <c r="J2636" s="408" t="str">
        <f>IF(AND(STEP!$G2636="",$J$8&lt;&gt;"ON"),"",IF(月報!BA2636&lt;&gt;"",月報!BA2636,IF(STEP!J2636&lt;&gt;"",STEP!J2636/24,"")))</f>
        <v/>
      </c>
      <c r="K2636" s="421" t="str">
        <f>IF(STEP!X2636&lt;&gt;"",STEP!X2636,"")</f>
        <v/>
      </c>
      <c r="L2636" s="421" t="str">
        <f>IF(STEP!Y2636&lt;&gt;"",STEP!Y2636,"")</f>
        <v/>
      </c>
      <c r="M2636" s="421" t="str">
        <f>IF(STEP!Z2636&lt;&gt;"",STEP!Z2636,"")</f>
        <v/>
      </c>
      <c r="N2636" s="422" t="str">
        <f>IF(STEP!R2636&lt;&gt;"",STEP!R2636,"")</f>
        <v/>
      </c>
      <c r="O2636" s="423" t="str">
        <f>IF(STEP!S2636&lt;&gt;"",STEP!S2636,"")</f>
        <v/>
      </c>
      <c r="P2636" s="316" t="str">
        <f t="shared" si="253"/>
        <v/>
      </c>
      <c r="Q2636" s="336"/>
      <c r="R2636" s="560" t="str">
        <f t="shared" si="252"/>
        <v/>
      </c>
    </row>
    <row r="2637" spans="2:18">
      <c r="B2637" s="517"/>
      <c r="C2637" s="622" t="str">
        <f>IF(STEP!C2637&lt;&gt;"",STEP!C2637,"")</f>
        <v/>
      </c>
      <c r="D2637" s="409" t="str">
        <f>IF(STEP!D2637&lt;&gt;"",STEP!D2637,"")</f>
        <v/>
      </c>
      <c r="E2637" s="410" t="str">
        <f>IF(STEP!E2637&lt;&gt;"",STEP!E2637,"")</f>
        <v/>
      </c>
      <c r="F2637" s="409" t="str">
        <f>IF(STEP!F2637&lt;&gt;"",STEP!F2637,"")</f>
        <v/>
      </c>
      <c r="G2637" s="508" t="str">
        <f>IF(STEP!C2637&lt;&gt;"",STEP!AD2637,"")</f>
        <v/>
      </c>
      <c r="H2637" s="407" t="str">
        <f>IF(AND(STEP!$G2637="",$J$8&lt;&gt;"ON"),"",IF(月報!AX2637&lt;&gt;"",月報!AX2637,IF(STEP!G2637&lt;&gt;"",STEP!G2637,"")))</f>
        <v/>
      </c>
      <c r="I2637" s="408" t="str">
        <f>IF(AND(STEP!$G2637="",$J$8&lt;&gt;"ON"),"",IF(月報!AZ2637&lt;&gt;"",月報!AZ2637,IF(STEP!H2637&lt;&gt;"",STEP!H2637,"")))</f>
        <v/>
      </c>
      <c r="J2637" s="408" t="str">
        <f>IF(AND(STEP!$G2637="",$J$8&lt;&gt;"ON"),"",IF(月報!BA2637&lt;&gt;"",月報!BA2637,IF(STEP!J2637&lt;&gt;"",STEP!J2637/24,"")))</f>
        <v/>
      </c>
      <c r="K2637" s="421" t="str">
        <f>IF(STEP!X2637&lt;&gt;"",STEP!X2637,"")</f>
        <v/>
      </c>
      <c r="L2637" s="421" t="str">
        <f>IF(STEP!Y2637&lt;&gt;"",STEP!Y2637,"")</f>
        <v/>
      </c>
      <c r="M2637" s="421" t="str">
        <f>IF(STEP!Z2637&lt;&gt;"",STEP!Z2637,"")</f>
        <v/>
      </c>
      <c r="N2637" s="422" t="str">
        <f>IF(STEP!R2637&lt;&gt;"",STEP!R2637,"")</f>
        <v/>
      </c>
      <c r="O2637" s="423" t="str">
        <f>IF(STEP!S2637&lt;&gt;"",STEP!S2637,"")</f>
        <v/>
      </c>
      <c r="P2637" s="316" t="str">
        <f t="shared" si="253"/>
        <v/>
      </c>
      <c r="Q2637" s="336"/>
      <c r="R2637" s="560" t="str">
        <f t="shared" si="252"/>
        <v/>
      </c>
    </row>
    <row r="2638" spans="2:18">
      <c r="B2638" s="517"/>
      <c r="C2638" s="622" t="str">
        <f>IF(STEP!C2638&lt;&gt;"",STEP!C2638,"")</f>
        <v/>
      </c>
      <c r="D2638" s="409" t="str">
        <f>IF(STEP!D2638&lt;&gt;"",STEP!D2638,"")</f>
        <v/>
      </c>
      <c r="E2638" s="410" t="str">
        <f>IF(STEP!E2638&lt;&gt;"",STEP!E2638,"")</f>
        <v/>
      </c>
      <c r="F2638" s="409" t="str">
        <f>IF(STEP!F2638&lt;&gt;"",STEP!F2638,"")</f>
        <v/>
      </c>
      <c r="G2638" s="508" t="str">
        <f>IF(STEP!C2638&lt;&gt;"",STEP!AD2638,"")</f>
        <v/>
      </c>
      <c r="H2638" s="407" t="str">
        <f>IF(AND(STEP!$G2638="",$J$8&lt;&gt;"ON"),"",IF(月報!AX2638&lt;&gt;"",月報!AX2638,IF(STEP!G2638&lt;&gt;"",STEP!G2638,"")))</f>
        <v/>
      </c>
      <c r="I2638" s="408" t="str">
        <f>IF(AND(STEP!$G2638="",$J$8&lt;&gt;"ON"),"",IF(月報!AZ2638&lt;&gt;"",月報!AZ2638,IF(STEP!H2638&lt;&gt;"",STEP!H2638,"")))</f>
        <v/>
      </c>
      <c r="J2638" s="408" t="str">
        <f>IF(AND(STEP!$G2638="",$J$8&lt;&gt;"ON"),"",IF(月報!BA2638&lt;&gt;"",月報!BA2638,IF(STEP!J2638&lt;&gt;"",STEP!J2638/24,"")))</f>
        <v/>
      </c>
      <c r="K2638" s="421" t="str">
        <f>IF(STEP!X2638&lt;&gt;"",STEP!X2638,"")</f>
        <v/>
      </c>
      <c r="L2638" s="421" t="str">
        <f>IF(STEP!Y2638&lt;&gt;"",STEP!Y2638,"")</f>
        <v/>
      </c>
      <c r="M2638" s="421" t="str">
        <f>IF(STEP!Z2638&lt;&gt;"",STEP!Z2638,"")</f>
        <v/>
      </c>
      <c r="N2638" s="422" t="str">
        <f>IF(STEP!R2638&lt;&gt;"",STEP!R2638,"")</f>
        <v/>
      </c>
      <c r="O2638" s="423" t="str">
        <f>IF(STEP!S2638&lt;&gt;"",STEP!S2638,"")</f>
        <v/>
      </c>
      <c r="P2638" s="316" t="str">
        <f t="shared" si="253"/>
        <v/>
      </c>
      <c r="Q2638" s="336"/>
      <c r="R2638" s="560" t="str">
        <f t="shared" si="252"/>
        <v/>
      </c>
    </row>
    <row r="2639" spans="2:18">
      <c r="B2639" s="517"/>
      <c r="C2639" s="622" t="str">
        <f>IF(STEP!C2639&lt;&gt;"",STEP!C2639,"")</f>
        <v/>
      </c>
      <c r="D2639" s="409" t="str">
        <f>IF(STEP!D2639&lt;&gt;"",STEP!D2639,"")</f>
        <v/>
      </c>
      <c r="E2639" s="410" t="str">
        <f>IF(STEP!E2639&lt;&gt;"",STEP!E2639,"")</f>
        <v/>
      </c>
      <c r="F2639" s="409" t="str">
        <f>IF(STEP!F2639&lt;&gt;"",STEP!F2639,"")</f>
        <v/>
      </c>
      <c r="G2639" s="508" t="str">
        <f>IF(STEP!C2639&lt;&gt;"",STEP!AD2639,"")</f>
        <v/>
      </c>
      <c r="H2639" s="407" t="str">
        <f>IF(AND(STEP!$G2639="",$J$8&lt;&gt;"ON"),"",IF(月報!AX2639&lt;&gt;"",月報!AX2639,IF(STEP!G2639&lt;&gt;"",STEP!G2639,"")))</f>
        <v/>
      </c>
      <c r="I2639" s="408" t="str">
        <f>IF(AND(STEP!$G2639="",$J$8&lt;&gt;"ON"),"",IF(月報!AZ2639&lt;&gt;"",月報!AZ2639,IF(STEP!H2639&lt;&gt;"",STEP!H2639,"")))</f>
        <v/>
      </c>
      <c r="J2639" s="408" t="str">
        <f>IF(AND(STEP!$G2639="",$J$8&lt;&gt;"ON"),"",IF(月報!BA2639&lt;&gt;"",月報!BA2639,IF(STEP!J2639&lt;&gt;"",STEP!J2639/24,"")))</f>
        <v/>
      </c>
      <c r="K2639" s="421" t="str">
        <f>IF(STEP!X2639&lt;&gt;"",STEP!X2639,"")</f>
        <v/>
      </c>
      <c r="L2639" s="421" t="str">
        <f>IF(STEP!Y2639&lt;&gt;"",STEP!Y2639,"")</f>
        <v/>
      </c>
      <c r="M2639" s="421" t="str">
        <f>IF(STEP!Z2639&lt;&gt;"",STEP!Z2639,"")</f>
        <v/>
      </c>
      <c r="N2639" s="422" t="str">
        <f>IF(STEP!R2639&lt;&gt;"",STEP!R2639,"")</f>
        <v/>
      </c>
      <c r="O2639" s="423" t="str">
        <f>IF(STEP!S2639&lt;&gt;"",STEP!S2639,"")</f>
        <v/>
      </c>
      <c r="P2639" s="316" t="str">
        <f t="shared" si="253"/>
        <v/>
      </c>
      <c r="Q2639" s="336"/>
      <c r="R2639" s="560" t="str">
        <f t="shared" si="252"/>
        <v/>
      </c>
    </row>
    <row r="2640" spans="2:18">
      <c r="B2640" s="517"/>
      <c r="C2640" s="622" t="str">
        <f>IF(STEP!C2640&lt;&gt;"",STEP!C2640,"")</f>
        <v/>
      </c>
      <c r="D2640" s="409" t="str">
        <f>IF(STEP!D2640&lt;&gt;"",STEP!D2640,"")</f>
        <v/>
      </c>
      <c r="E2640" s="410" t="str">
        <f>IF(STEP!E2640&lt;&gt;"",STEP!E2640,"")</f>
        <v/>
      </c>
      <c r="F2640" s="409" t="str">
        <f>IF(STEP!F2640&lt;&gt;"",STEP!F2640,"")</f>
        <v/>
      </c>
      <c r="G2640" s="508" t="str">
        <f>IF(STEP!C2640&lt;&gt;"",STEP!AD2640,"")</f>
        <v/>
      </c>
      <c r="H2640" s="407" t="str">
        <f>IF(AND(STEP!$G2640="",$J$8&lt;&gt;"ON"),"",IF(月報!AX2640&lt;&gt;"",月報!AX2640,IF(STEP!G2640&lt;&gt;"",STEP!G2640,"")))</f>
        <v/>
      </c>
      <c r="I2640" s="408" t="str">
        <f>IF(AND(STEP!$G2640="",$J$8&lt;&gt;"ON"),"",IF(月報!AZ2640&lt;&gt;"",月報!AZ2640,IF(STEP!H2640&lt;&gt;"",STEP!H2640,"")))</f>
        <v/>
      </c>
      <c r="J2640" s="408" t="str">
        <f>IF(AND(STEP!$G2640="",$J$8&lt;&gt;"ON"),"",IF(月報!BA2640&lt;&gt;"",月報!BA2640,IF(STEP!J2640&lt;&gt;"",STEP!J2640/24,"")))</f>
        <v/>
      </c>
      <c r="K2640" s="421" t="str">
        <f>IF(STEP!X2640&lt;&gt;"",STEP!X2640,"")</f>
        <v/>
      </c>
      <c r="L2640" s="421" t="str">
        <f>IF(STEP!Y2640&lt;&gt;"",STEP!Y2640,"")</f>
        <v/>
      </c>
      <c r="M2640" s="421" t="str">
        <f>IF(STEP!Z2640&lt;&gt;"",STEP!Z2640,"")</f>
        <v/>
      </c>
      <c r="N2640" s="422" t="str">
        <f>IF(STEP!R2640&lt;&gt;"",STEP!R2640,"")</f>
        <v/>
      </c>
      <c r="O2640" s="423" t="str">
        <f>IF(STEP!S2640&lt;&gt;"",STEP!S2640,"")</f>
        <v/>
      </c>
      <c r="P2640" s="316" t="str">
        <f t="shared" si="253"/>
        <v/>
      </c>
      <c r="Q2640" s="336"/>
      <c r="R2640" s="560" t="str">
        <f t="shared" si="252"/>
        <v/>
      </c>
    </row>
    <row r="2641" spans="2:18">
      <c r="B2641" s="517"/>
      <c r="C2641" s="623" t="str">
        <f>IF(STEP!C2641&lt;&gt;"",STEP!C2641,"")</f>
        <v/>
      </c>
      <c r="D2641" s="411" t="str">
        <f>IF(STEP!D2641&lt;&gt;"",STEP!D2641,"")</f>
        <v/>
      </c>
      <c r="E2641" s="412" t="str">
        <f>IF(STEP!E2641&lt;&gt;"",STEP!E2641,"")</f>
        <v/>
      </c>
      <c r="F2641" s="411" t="str">
        <f>IF(STEP!F2641&lt;&gt;"",STEP!F2641,"")</f>
        <v/>
      </c>
      <c r="G2641" s="413" t="str">
        <f>IF(STEP!C2641&lt;&gt;"",STEP!AD2641,"")</f>
        <v/>
      </c>
      <c r="H2641" s="413" t="str">
        <f>IF(AND(STEP!$G2641="",$J$8&lt;&gt;"ON"),"",IF(月報!AX2641&lt;&gt;"",月報!AX2641,IF(STEP!G2641&lt;&gt;"",STEP!G2641,"")))</f>
        <v/>
      </c>
      <c r="I2641" s="414" t="str">
        <f>IF(AND(STEP!$G2641="",$J$8&lt;&gt;"ON"),"",IF(月報!AZ2641&lt;&gt;"",月報!AZ2641,IF(STEP!H2641&lt;&gt;"",STEP!H2641,"")))</f>
        <v/>
      </c>
      <c r="J2641" s="414" t="str">
        <f>IF(AND(STEP!$G2641="",$J$8&lt;&gt;"ON"),"",IF(月報!BA2641&lt;&gt;"",月報!BA2641,IF(STEP!J2641&lt;&gt;"",STEP!J2641/24,"")))</f>
        <v/>
      </c>
      <c r="K2641" s="414" t="str">
        <f>IF(STEP!X2641&lt;&gt;"",STEP!X2641,"")</f>
        <v/>
      </c>
      <c r="L2641" s="414" t="str">
        <f>IF(STEP!Y2641&lt;&gt;"",STEP!Y2641,"")</f>
        <v/>
      </c>
      <c r="M2641" s="414" t="str">
        <f>IF(STEP!Z2641&lt;&gt;"",STEP!Z2641,"")</f>
        <v/>
      </c>
      <c r="N2641" s="424" t="str">
        <f>IF(STEP!R2641&lt;&gt;"",STEP!R2641,"")</f>
        <v/>
      </c>
      <c r="O2641" s="425" t="str">
        <f>IF(STEP!S2641&lt;&gt;"",STEP!S2641,"")</f>
        <v/>
      </c>
      <c r="P2641" s="317" t="str">
        <f t="shared" si="253"/>
        <v/>
      </c>
      <c r="Q2641" s="473"/>
      <c r="R2641" s="561" t="str">
        <f t="shared" si="252"/>
        <v/>
      </c>
    </row>
    <row r="2642" spans="2:18">
      <c r="B2642" s="517"/>
      <c r="C2642" s="624" t="str">
        <f>IF(STEP!C2642&lt;&gt;"",STEP!C2642,"")</f>
        <v/>
      </c>
      <c r="D2642" s="405" t="str">
        <f>IF(STEP!D2642&lt;&gt;"",STEP!D2642,"")</f>
        <v/>
      </c>
      <c r="E2642" s="406" t="str">
        <f>IF(STEP!E2642&lt;&gt;"",STEP!E2642,"")</f>
        <v/>
      </c>
      <c r="F2642" s="405" t="str">
        <f>IF(STEP!F2642&lt;&gt;"",STEP!F2642,"")</f>
        <v/>
      </c>
      <c r="G2642" s="407" t="str">
        <f>IF(STEP!C2642&lt;&gt;"",STEP!AD2642,"")</f>
        <v/>
      </c>
      <c r="H2642" s="407" t="str">
        <f>IF(AND(STEP!$G2642="",$J$8&lt;&gt;"ON"),"",IF(月報!AX2642&lt;&gt;"",月報!AX2642,IF(STEP!G2642&lt;&gt;"",STEP!G2642,"")))</f>
        <v/>
      </c>
      <c r="I2642" s="408" t="str">
        <f>IF(AND(STEP!$G2642="",$J$8&lt;&gt;"ON"),"",IF(月報!AZ2642&lt;&gt;"",月報!AZ2642,IF(STEP!H2642&lt;&gt;"",STEP!H2642,"")))</f>
        <v/>
      </c>
      <c r="J2642" s="408" t="str">
        <f>IF(AND(STEP!$G2642="",$J$8&lt;&gt;"ON"),"",IF(月報!BA2642&lt;&gt;"",月報!BA2642,IF(STEP!J2642&lt;&gt;"",STEP!J2642/24,"")))</f>
        <v/>
      </c>
      <c r="K2642" s="408" t="str">
        <f>IF(STEP!X2642&lt;&gt;"",STEP!X2642,"")</f>
        <v/>
      </c>
      <c r="L2642" s="408" t="str">
        <f>IF(STEP!Y2642&lt;&gt;"",STEP!Y2642,"")</f>
        <v/>
      </c>
      <c r="M2642" s="408" t="str">
        <f>IF(STEP!Z2642&lt;&gt;"",STEP!Z2642,"")</f>
        <v/>
      </c>
      <c r="N2642" s="419" t="str">
        <f>IF(STEP!R2642&lt;&gt;"",STEP!R2642,"")</f>
        <v/>
      </c>
      <c r="O2642" s="420" t="str">
        <f>IF(STEP!S2642&lt;&gt;"",STEP!S2642,"")</f>
        <v/>
      </c>
      <c r="P2642" s="315" t="str">
        <f t="shared" si="253"/>
        <v/>
      </c>
      <c r="Q2642" s="474">
        <f>SUM(P2642:P2648)</f>
        <v>0</v>
      </c>
      <c r="R2642" s="562" t="str">
        <f t="shared" si="252"/>
        <v/>
      </c>
    </row>
    <row r="2643" spans="2:18">
      <c r="B2643" s="517"/>
      <c r="C2643" s="622" t="str">
        <f>IF(STEP!C2643&lt;&gt;"",STEP!C2643,"")</f>
        <v/>
      </c>
      <c r="D2643" s="409" t="str">
        <f>IF(STEP!D2643&lt;&gt;"",STEP!D2643,"")</f>
        <v/>
      </c>
      <c r="E2643" s="410" t="str">
        <f>IF(STEP!E2643&lt;&gt;"",STEP!E2643,"")</f>
        <v/>
      </c>
      <c r="F2643" s="409" t="str">
        <f>IF(STEP!F2643&lt;&gt;"",STEP!F2643,"")</f>
        <v/>
      </c>
      <c r="G2643" s="508" t="str">
        <f>IF(STEP!C2643&lt;&gt;"",STEP!AD2643,"")</f>
        <v/>
      </c>
      <c r="H2643" s="407" t="str">
        <f>IF(AND(STEP!$G2643="",$J$8&lt;&gt;"ON"),"",IF(月報!AX2643&lt;&gt;"",月報!AX2643,IF(STEP!G2643&lt;&gt;"",STEP!G2643,"")))</f>
        <v/>
      </c>
      <c r="I2643" s="408" t="str">
        <f>IF(AND(STEP!$G2643="",$J$8&lt;&gt;"ON"),"",IF(月報!AZ2643&lt;&gt;"",月報!AZ2643,IF(STEP!H2643&lt;&gt;"",STEP!H2643,"")))</f>
        <v/>
      </c>
      <c r="J2643" s="408" t="str">
        <f>IF(AND(STEP!$G2643="",$J$8&lt;&gt;"ON"),"",IF(月報!BA2643&lt;&gt;"",月報!BA2643,IF(STEP!J2643&lt;&gt;"",STEP!J2643/24,"")))</f>
        <v/>
      </c>
      <c r="K2643" s="421" t="str">
        <f>IF(STEP!X2643&lt;&gt;"",STEP!X2643,"")</f>
        <v/>
      </c>
      <c r="L2643" s="421" t="str">
        <f>IF(STEP!Y2643&lt;&gt;"",STEP!Y2643,"")</f>
        <v/>
      </c>
      <c r="M2643" s="421" t="str">
        <f>IF(STEP!Z2643&lt;&gt;"",STEP!Z2643,"")</f>
        <v/>
      </c>
      <c r="N2643" s="422" t="str">
        <f>IF(STEP!R2643&lt;&gt;"",STEP!R2643,"")</f>
        <v/>
      </c>
      <c r="O2643" s="423" t="str">
        <f>IF(STEP!S2643&lt;&gt;"",STEP!S2643,"")</f>
        <v/>
      </c>
      <c r="P2643" s="316" t="str">
        <f t="shared" si="253"/>
        <v/>
      </c>
      <c r="Q2643" s="336"/>
      <c r="R2643" s="560" t="str">
        <f t="shared" si="252"/>
        <v/>
      </c>
    </row>
    <row r="2644" spans="2:18">
      <c r="B2644" s="517"/>
      <c r="C2644" s="622" t="str">
        <f>IF(STEP!C2644&lt;&gt;"",STEP!C2644,"")</f>
        <v/>
      </c>
      <c r="D2644" s="409" t="str">
        <f>IF(STEP!D2644&lt;&gt;"",STEP!D2644,"")</f>
        <v/>
      </c>
      <c r="E2644" s="410" t="str">
        <f>IF(STEP!E2644&lt;&gt;"",STEP!E2644,"")</f>
        <v/>
      </c>
      <c r="F2644" s="409" t="str">
        <f>IF(STEP!F2644&lt;&gt;"",STEP!F2644,"")</f>
        <v/>
      </c>
      <c r="G2644" s="508" t="str">
        <f>IF(STEP!C2644&lt;&gt;"",STEP!AD2644,"")</f>
        <v/>
      </c>
      <c r="H2644" s="407" t="str">
        <f>IF(AND(STEP!$G2644="",$J$8&lt;&gt;"ON"),"",IF(月報!AX2644&lt;&gt;"",月報!AX2644,IF(STEP!G2644&lt;&gt;"",STEP!G2644,"")))</f>
        <v/>
      </c>
      <c r="I2644" s="408" t="str">
        <f>IF(AND(STEP!$G2644="",$J$8&lt;&gt;"ON"),"",IF(月報!AZ2644&lt;&gt;"",月報!AZ2644,IF(STEP!H2644&lt;&gt;"",STEP!H2644,"")))</f>
        <v/>
      </c>
      <c r="J2644" s="408" t="str">
        <f>IF(AND(STEP!$G2644="",$J$8&lt;&gt;"ON"),"",IF(月報!BA2644&lt;&gt;"",月報!BA2644,IF(STEP!J2644&lt;&gt;"",STEP!J2644/24,"")))</f>
        <v/>
      </c>
      <c r="K2644" s="421" t="str">
        <f>IF(STEP!X2644&lt;&gt;"",STEP!X2644,"")</f>
        <v/>
      </c>
      <c r="L2644" s="421" t="str">
        <f>IF(STEP!Y2644&lt;&gt;"",STEP!Y2644,"")</f>
        <v/>
      </c>
      <c r="M2644" s="421" t="str">
        <f>IF(STEP!Z2644&lt;&gt;"",STEP!Z2644,"")</f>
        <v/>
      </c>
      <c r="N2644" s="422" t="str">
        <f>IF(STEP!R2644&lt;&gt;"",STEP!R2644,"")</f>
        <v/>
      </c>
      <c r="O2644" s="423" t="str">
        <f>IF(STEP!S2644&lt;&gt;"",STEP!S2644,"")</f>
        <v/>
      </c>
      <c r="P2644" s="316" t="str">
        <f t="shared" si="253"/>
        <v/>
      </c>
      <c r="Q2644" s="336"/>
      <c r="R2644" s="560" t="str">
        <f t="shared" si="252"/>
        <v/>
      </c>
    </row>
    <row r="2645" spans="2:18">
      <c r="B2645" s="517"/>
      <c r="C2645" s="622" t="str">
        <f>IF(STEP!C2645&lt;&gt;"",STEP!C2645,"")</f>
        <v/>
      </c>
      <c r="D2645" s="409" t="str">
        <f>IF(STEP!D2645&lt;&gt;"",STEP!D2645,"")</f>
        <v/>
      </c>
      <c r="E2645" s="410" t="str">
        <f>IF(STEP!E2645&lt;&gt;"",STEP!E2645,"")</f>
        <v/>
      </c>
      <c r="F2645" s="409" t="str">
        <f>IF(STEP!F2645&lt;&gt;"",STEP!F2645,"")</f>
        <v/>
      </c>
      <c r="G2645" s="508" t="str">
        <f>IF(STEP!C2645&lt;&gt;"",STEP!AD2645,"")</f>
        <v/>
      </c>
      <c r="H2645" s="407" t="str">
        <f>IF(AND(STEP!$G2645="",$J$8&lt;&gt;"ON"),"",IF(月報!AX2645&lt;&gt;"",月報!AX2645,IF(STEP!G2645&lt;&gt;"",STEP!G2645,"")))</f>
        <v/>
      </c>
      <c r="I2645" s="408" t="str">
        <f>IF(AND(STEP!$G2645="",$J$8&lt;&gt;"ON"),"",IF(月報!AZ2645&lt;&gt;"",月報!AZ2645,IF(STEP!H2645&lt;&gt;"",STEP!H2645,"")))</f>
        <v/>
      </c>
      <c r="J2645" s="408" t="str">
        <f>IF(AND(STEP!$G2645="",$J$8&lt;&gt;"ON"),"",IF(月報!BA2645&lt;&gt;"",月報!BA2645,IF(STEP!J2645&lt;&gt;"",STEP!J2645/24,"")))</f>
        <v/>
      </c>
      <c r="K2645" s="421" t="str">
        <f>IF(STEP!X2645&lt;&gt;"",STEP!X2645,"")</f>
        <v/>
      </c>
      <c r="L2645" s="421" t="str">
        <f>IF(STEP!Y2645&lt;&gt;"",STEP!Y2645,"")</f>
        <v/>
      </c>
      <c r="M2645" s="421" t="str">
        <f>IF(STEP!Z2645&lt;&gt;"",STEP!Z2645,"")</f>
        <v/>
      </c>
      <c r="N2645" s="422" t="str">
        <f>IF(STEP!R2645&lt;&gt;"",STEP!R2645,"")</f>
        <v/>
      </c>
      <c r="O2645" s="423" t="str">
        <f>IF(STEP!S2645&lt;&gt;"",STEP!S2645,"")</f>
        <v/>
      </c>
      <c r="P2645" s="316" t="str">
        <f t="shared" si="253"/>
        <v/>
      </c>
      <c r="Q2645" s="336"/>
      <c r="R2645" s="560" t="str">
        <f t="shared" si="252"/>
        <v/>
      </c>
    </row>
    <row r="2646" spans="2:18">
      <c r="B2646" s="517"/>
      <c r="C2646" s="622" t="str">
        <f>IF(STEP!C2646&lt;&gt;"",STEP!C2646,"")</f>
        <v/>
      </c>
      <c r="D2646" s="409" t="str">
        <f>IF(STEP!D2646&lt;&gt;"",STEP!D2646,"")</f>
        <v/>
      </c>
      <c r="E2646" s="410" t="str">
        <f>IF(STEP!E2646&lt;&gt;"",STEP!E2646,"")</f>
        <v/>
      </c>
      <c r="F2646" s="409" t="str">
        <f>IF(STEP!F2646&lt;&gt;"",STEP!F2646,"")</f>
        <v/>
      </c>
      <c r="G2646" s="508" t="str">
        <f>IF(STEP!C2646&lt;&gt;"",STEP!AD2646,"")</f>
        <v/>
      </c>
      <c r="H2646" s="407" t="str">
        <f>IF(AND(STEP!$G2646="",$J$8&lt;&gt;"ON"),"",IF(月報!AX2646&lt;&gt;"",月報!AX2646,IF(STEP!G2646&lt;&gt;"",STEP!G2646,"")))</f>
        <v/>
      </c>
      <c r="I2646" s="408" t="str">
        <f>IF(AND(STEP!$G2646="",$J$8&lt;&gt;"ON"),"",IF(月報!AZ2646&lt;&gt;"",月報!AZ2646,IF(STEP!H2646&lt;&gt;"",STEP!H2646,"")))</f>
        <v/>
      </c>
      <c r="J2646" s="408" t="str">
        <f>IF(AND(STEP!$G2646="",$J$8&lt;&gt;"ON"),"",IF(月報!BA2646&lt;&gt;"",月報!BA2646,IF(STEP!J2646&lt;&gt;"",STEP!J2646/24,"")))</f>
        <v/>
      </c>
      <c r="K2646" s="421" t="str">
        <f>IF(STEP!X2646&lt;&gt;"",STEP!X2646,"")</f>
        <v/>
      </c>
      <c r="L2646" s="421" t="str">
        <f>IF(STEP!Y2646&lt;&gt;"",STEP!Y2646,"")</f>
        <v/>
      </c>
      <c r="M2646" s="421" t="str">
        <f>IF(STEP!Z2646&lt;&gt;"",STEP!Z2646,"")</f>
        <v/>
      </c>
      <c r="N2646" s="422" t="str">
        <f>IF(STEP!R2646&lt;&gt;"",STEP!R2646,"")</f>
        <v/>
      </c>
      <c r="O2646" s="423" t="str">
        <f>IF(STEP!S2646&lt;&gt;"",STEP!S2646,"")</f>
        <v/>
      </c>
      <c r="P2646" s="316" t="str">
        <f t="shared" si="253"/>
        <v/>
      </c>
      <c r="Q2646" s="336"/>
      <c r="R2646" s="560" t="str">
        <f t="shared" si="252"/>
        <v/>
      </c>
    </row>
    <row r="2647" spans="2:18">
      <c r="B2647" s="517"/>
      <c r="C2647" s="622" t="str">
        <f>IF(STEP!C2647&lt;&gt;"",STEP!C2647,"")</f>
        <v/>
      </c>
      <c r="D2647" s="409" t="str">
        <f>IF(STEP!D2647&lt;&gt;"",STEP!D2647,"")</f>
        <v/>
      </c>
      <c r="E2647" s="410" t="str">
        <f>IF(STEP!E2647&lt;&gt;"",STEP!E2647,"")</f>
        <v/>
      </c>
      <c r="F2647" s="409" t="str">
        <f>IF(STEP!F2647&lt;&gt;"",STEP!F2647,"")</f>
        <v/>
      </c>
      <c r="G2647" s="508" t="str">
        <f>IF(STEP!C2647&lt;&gt;"",STEP!AD2647,"")</f>
        <v/>
      </c>
      <c r="H2647" s="407" t="str">
        <f>IF(AND(STEP!$G2647="",$J$8&lt;&gt;"ON"),"",IF(月報!AX2647&lt;&gt;"",月報!AX2647,IF(STEP!G2647&lt;&gt;"",STEP!G2647,"")))</f>
        <v/>
      </c>
      <c r="I2647" s="408" t="str">
        <f>IF(AND(STEP!$G2647="",$J$8&lt;&gt;"ON"),"",IF(月報!AZ2647&lt;&gt;"",月報!AZ2647,IF(STEP!H2647&lt;&gt;"",STEP!H2647,"")))</f>
        <v/>
      </c>
      <c r="J2647" s="408" t="str">
        <f>IF(AND(STEP!$G2647="",$J$8&lt;&gt;"ON"),"",IF(月報!BA2647&lt;&gt;"",月報!BA2647,IF(STEP!J2647&lt;&gt;"",STEP!J2647/24,"")))</f>
        <v/>
      </c>
      <c r="K2647" s="421" t="str">
        <f>IF(STEP!X2647&lt;&gt;"",STEP!X2647,"")</f>
        <v/>
      </c>
      <c r="L2647" s="421" t="str">
        <f>IF(STEP!Y2647&lt;&gt;"",STEP!Y2647,"")</f>
        <v/>
      </c>
      <c r="M2647" s="421" t="str">
        <f>IF(STEP!Z2647&lt;&gt;"",STEP!Z2647,"")</f>
        <v/>
      </c>
      <c r="N2647" s="422" t="str">
        <f>IF(STEP!R2647&lt;&gt;"",STEP!R2647,"")</f>
        <v/>
      </c>
      <c r="O2647" s="423" t="str">
        <f>IF(STEP!S2647&lt;&gt;"",STEP!S2647,"")</f>
        <v/>
      </c>
      <c r="P2647" s="316" t="str">
        <f t="shared" si="253"/>
        <v/>
      </c>
      <c r="Q2647" s="336"/>
      <c r="R2647" s="560" t="str">
        <f t="shared" si="252"/>
        <v/>
      </c>
    </row>
    <row r="2648" spans="2:18">
      <c r="B2648" s="517"/>
      <c r="C2648" s="623" t="str">
        <f>IF(STEP!C2648&lt;&gt;"",STEP!C2648,"")</f>
        <v/>
      </c>
      <c r="D2648" s="411" t="str">
        <f>IF(STEP!D2648&lt;&gt;"",STEP!D2648,"")</f>
        <v/>
      </c>
      <c r="E2648" s="412" t="str">
        <f>IF(STEP!E2648&lt;&gt;"",STEP!E2648,"")</f>
        <v/>
      </c>
      <c r="F2648" s="411" t="str">
        <f>IF(STEP!F2648&lt;&gt;"",STEP!F2648,"")</f>
        <v/>
      </c>
      <c r="G2648" s="413" t="str">
        <f>IF(STEP!C2648&lt;&gt;"",STEP!AD2648,"")</f>
        <v/>
      </c>
      <c r="H2648" s="413" t="str">
        <f>IF(AND(STEP!$G2648="",$J$8&lt;&gt;"ON"),"",IF(月報!AX2648&lt;&gt;"",月報!AX2648,IF(STEP!G2648&lt;&gt;"",STEP!G2648,"")))</f>
        <v/>
      </c>
      <c r="I2648" s="414" t="str">
        <f>IF(AND(STEP!$G2648="",$J$8&lt;&gt;"ON"),"",IF(月報!AZ2648&lt;&gt;"",月報!AZ2648,IF(STEP!H2648&lt;&gt;"",STEP!H2648,"")))</f>
        <v/>
      </c>
      <c r="J2648" s="414" t="str">
        <f>IF(AND(STEP!$G2648="",$J$8&lt;&gt;"ON"),"",IF(月報!BA2648&lt;&gt;"",月報!BA2648,IF(STEP!J2648&lt;&gt;"",STEP!J2648/24,"")))</f>
        <v/>
      </c>
      <c r="K2648" s="414" t="str">
        <f>IF(STEP!X2648&lt;&gt;"",STEP!X2648,"")</f>
        <v/>
      </c>
      <c r="L2648" s="414" t="str">
        <f>IF(STEP!Y2648&lt;&gt;"",STEP!Y2648,"")</f>
        <v/>
      </c>
      <c r="M2648" s="414" t="str">
        <f>IF(STEP!Z2648&lt;&gt;"",STEP!Z2648,"")</f>
        <v/>
      </c>
      <c r="N2648" s="424" t="str">
        <f>IF(STEP!R2648&lt;&gt;"",STEP!R2648,"")</f>
        <v/>
      </c>
      <c r="O2648" s="425" t="str">
        <f>IF(STEP!S2648&lt;&gt;"",STEP!S2648,"")</f>
        <v/>
      </c>
      <c r="P2648" s="317" t="str">
        <f t="shared" si="253"/>
        <v/>
      </c>
      <c r="Q2648" s="473"/>
      <c r="R2648" s="561" t="str">
        <f t="shared" si="252"/>
        <v/>
      </c>
    </row>
    <row r="2649" spans="2:18">
      <c r="B2649" s="517"/>
      <c r="C2649" s="624" t="str">
        <f>IF(STEP!C2649&lt;&gt;"",STEP!C2649,"")</f>
        <v/>
      </c>
      <c r="D2649" s="405" t="str">
        <f>IF(STEP!D2649&lt;&gt;"",STEP!D2649,"")</f>
        <v/>
      </c>
      <c r="E2649" s="406" t="str">
        <f>IF(STEP!E2649&lt;&gt;"",STEP!E2649,"")</f>
        <v/>
      </c>
      <c r="F2649" s="405" t="str">
        <f>IF(STEP!F2649&lt;&gt;"",STEP!F2649,"")</f>
        <v/>
      </c>
      <c r="G2649" s="407" t="str">
        <f>IF(STEP!C2649&lt;&gt;"",STEP!AD2649,"")</f>
        <v/>
      </c>
      <c r="H2649" s="407" t="str">
        <f>IF(AND(STEP!$G2649="",$J$8&lt;&gt;"ON"),"",IF(月報!AX2649&lt;&gt;"",月報!AX2649,IF(STEP!G2649&lt;&gt;"",STEP!G2649,"")))</f>
        <v/>
      </c>
      <c r="I2649" s="408" t="str">
        <f>IF(AND(STEP!$G2649="",$J$8&lt;&gt;"ON"),"",IF(月報!AZ2649&lt;&gt;"",月報!AZ2649,IF(STEP!H2649&lt;&gt;"",STEP!H2649,"")))</f>
        <v/>
      </c>
      <c r="J2649" s="408" t="str">
        <f>IF(AND(STEP!$G2649="",$J$8&lt;&gt;"ON"),"",IF(月報!BA2649&lt;&gt;"",月報!BA2649,IF(STEP!J2649&lt;&gt;"",STEP!J2649/24,"")))</f>
        <v/>
      </c>
      <c r="K2649" s="408" t="str">
        <f>IF(STEP!X2649&lt;&gt;"",STEP!X2649,"")</f>
        <v/>
      </c>
      <c r="L2649" s="408" t="str">
        <f>IF(STEP!Y2649&lt;&gt;"",STEP!Y2649,"")</f>
        <v/>
      </c>
      <c r="M2649" s="408" t="str">
        <f>IF(STEP!Z2649&lt;&gt;"",STEP!Z2649,"")</f>
        <v/>
      </c>
      <c r="N2649" s="419" t="str">
        <f>IF(STEP!R2649&lt;&gt;"",STEP!R2649,"")</f>
        <v/>
      </c>
      <c r="O2649" s="420" t="str">
        <f>IF(STEP!S2649&lt;&gt;"",STEP!S2649,"")</f>
        <v/>
      </c>
      <c r="P2649" s="315" t="str">
        <f t="shared" si="253"/>
        <v/>
      </c>
      <c r="Q2649" s="474">
        <f>SUM(P2649:P2655)</f>
        <v>0</v>
      </c>
      <c r="R2649" s="562" t="str">
        <f t="shared" si="252"/>
        <v/>
      </c>
    </row>
    <row r="2650" spans="2:18">
      <c r="B2650" s="517"/>
      <c r="C2650" s="622" t="str">
        <f>IF(STEP!C2650&lt;&gt;"",STEP!C2650,"")</f>
        <v/>
      </c>
      <c r="D2650" s="409" t="str">
        <f>IF(STEP!D2650&lt;&gt;"",STEP!D2650,"")</f>
        <v/>
      </c>
      <c r="E2650" s="410" t="str">
        <f>IF(STEP!E2650&lt;&gt;"",STEP!E2650,"")</f>
        <v/>
      </c>
      <c r="F2650" s="409" t="str">
        <f>IF(STEP!F2650&lt;&gt;"",STEP!F2650,"")</f>
        <v/>
      </c>
      <c r="G2650" s="508" t="str">
        <f>IF(STEP!C2650&lt;&gt;"",STEP!AD2650,"")</f>
        <v/>
      </c>
      <c r="H2650" s="407" t="str">
        <f>IF(AND(STEP!$G2650="",$J$8&lt;&gt;"ON"),"",IF(月報!AX2650&lt;&gt;"",月報!AX2650,IF(STEP!G2650&lt;&gt;"",STEP!G2650,"")))</f>
        <v/>
      </c>
      <c r="I2650" s="408" t="str">
        <f>IF(AND(STEP!$G2650="",$J$8&lt;&gt;"ON"),"",IF(月報!AZ2650&lt;&gt;"",月報!AZ2650,IF(STEP!H2650&lt;&gt;"",STEP!H2650,"")))</f>
        <v/>
      </c>
      <c r="J2650" s="408" t="str">
        <f>IF(AND(STEP!$G2650="",$J$8&lt;&gt;"ON"),"",IF(月報!BA2650&lt;&gt;"",月報!BA2650,IF(STEP!J2650&lt;&gt;"",STEP!J2650/24,"")))</f>
        <v/>
      </c>
      <c r="K2650" s="421" t="str">
        <f>IF(STEP!X2650&lt;&gt;"",STEP!X2650,"")</f>
        <v/>
      </c>
      <c r="L2650" s="421" t="str">
        <f>IF(STEP!Y2650&lt;&gt;"",STEP!Y2650,"")</f>
        <v/>
      </c>
      <c r="M2650" s="421" t="str">
        <f>IF(STEP!Z2650&lt;&gt;"",STEP!Z2650,"")</f>
        <v/>
      </c>
      <c r="N2650" s="422" t="str">
        <f>IF(STEP!R2650&lt;&gt;"",STEP!R2650,"")</f>
        <v/>
      </c>
      <c r="O2650" s="423" t="str">
        <f>IF(STEP!S2650&lt;&gt;"",STEP!S2650,"")</f>
        <v/>
      </c>
      <c r="P2650" s="316" t="str">
        <f t="shared" si="253"/>
        <v/>
      </c>
      <c r="Q2650" s="336"/>
      <c r="R2650" s="560" t="str">
        <f t="shared" si="252"/>
        <v/>
      </c>
    </row>
    <row r="2651" spans="2:18">
      <c r="B2651" s="517"/>
      <c r="C2651" s="622" t="str">
        <f>IF(STEP!C2651&lt;&gt;"",STEP!C2651,"")</f>
        <v/>
      </c>
      <c r="D2651" s="409" t="str">
        <f>IF(STEP!D2651&lt;&gt;"",STEP!D2651,"")</f>
        <v/>
      </c>
      <c r="E2651" s="410" t="str">
        <f>IF(STEP!E2651&lt;&gt;"",STEP!E2651,"")</f>
        <v/>
      </c>
      <c r="F2651" s="409" t="str">
        <f>IF(STEP!F2651&lt;&gt;"",STEP!F2651,"")</f>
        <v/>
      </c>
      <c r="G2651" s="508" t="str">
        <f>IF(STEP!C2651&lt;&gt;"",STEP!AD2651,"")</f>
        <v/>
      </c>
      <c r="H2651" s="407" t="str">
        <f>IF(AND(STEP!$G2651="",$J$8&lt;&gt;"ON"),"",IF(月報!AX2651&lt;&gt;"",月報!AX2651,IF(STEP!G2651&lt;&gt;"",STEP!G2651,"")))</f>
        <v/>
      </c>
      <c r="I2651" s="408" t="str">
        <f>IF(AND(STEP!$G2651="",$J$8&lt;&gt;"ON"),"",IF(月報!AZ2651&lt;&gt;"",月報!AZ2651,IF(STEP!H2651&lt;&gt;"",STEP!H2651,"")))</f>
        <v/>
      </c>
      <c r="J2651" s="408" t="str">
        <f>IF(AND(STEP!$G2651="",$J$8&lt;&gt;"ON"),"",IF(月報!BA2651&lt;&gt;"",月報!BA2651,IF(STEP!J2651&lt;&gt;"",STEP!J2651/24,"")))</f>
        <v/>
      </c>
      <c r="K2651" s="421" t="str">
        <f>IF(STEP!X2651&lt;&gt;"",STEP!X2651,"")</f>
        <v/>
      </c>
      <c r="L2651" s="421" t="str">
        <f>IF(STEP!Y2651&lt;&gt;"",STEP!Y2651,"")</f>
        <v/>
      </c>
      <c r="M2651" s="421" t="str">
        <f>IF(STEP!Z2651&lt;&gt;"",STEP!Z2651,"")</f>
        <v/>
      </c>
      <c r="N2651" s="422" t="str">
        <f>IF(STEP!R2651&lt;&gt;"",STEP!R2651,"")</f>
        <v/>
      </c>
      <c r="O2651" s="423" t="str">
        <f>IF(STEP!S2651&lt;&gt;"",STEP!S2651,"")</f>
        <v/>
      </c>
      <c r="P2651" s="316" t="str">
        <f t="shared" si="253"/>
        <v/>
      </c>
      <c r="Q2651" s="336"/>
      <c r="R2651" s="560" t="str">
        <f t="shared" si="252"/>
        <v/>
      </c>
    </row>
    <row r="2652" spans="2:18">
      <c r="B2652" s="517"/>
      <c r="C2652" s="622" t="str">
        <f>IF(STEP!C2652&lt;&gt;"",STEP!C2652,"")</f>
        <v/>
      </c>
      <c r="D2652" s="409" t="str">
        <f>IF(STEP!D2652&lt;&gt;"",STEP!D2652,"")</f>
        <v/>
      </c>
      <c r="E2652" s="410" t="str">
        <f>IF(STEP!E2652&lt;&gt;"",STEP!E2652,"")</f>
        <v/>
      </c>
      <c r="F2652" s="409" t="str">
        <f>IF(STEP!F2652&lt;&gt;"",STEP!F2652,"")</f>
        <v/>
      </c>
      <c r="G2652" s="508" t="str">
        <f>IF(STEP!C2652&lt;&gt;"",STEP!AD2652,"")</f>
        <v/>
      </c>
      <c r="H2652" s="407" t="str">
        <f>IF(AND(STEP!$G2652="",$J$8&lt;&gt;"ON"),"",IF(月報!AX2652&lt;&gt;"",月報!AX2652,IF(STEP!G2652&lt;&gt;"",STEP!G2652,"")))</f>
        <v/>
      </c>
      <c r="I2652" s="408" t="str">
        <f>IF(AND(STEP!$G2652="",$J$8&lt;&gt;"ON"),"",IF(月報!AZ2652&lt;&gt;"",月報!AZ2652,IF(STEP!H2652&lt;&gt;"",STEP!H2652,"")))</f>
        <v/>
      </c>
      <c r="J2652" s="408" t="str">
        <f>IF(AND(STEP!$G2652="",$J$8&lt;&gt;"ON"),"",IF(月報!BA2652&lt;&gt;"",月報!BA2652,IF(STEP!J2652&lt;&gt;"",STEP!J2652/24,"")))</f>
        <v/>
      </c>
      <c r="K2652" s="421" t="str">
        <f>IF(STEP!X2652&lt;&gt;"",STEP!X2652,"")</f>
        <v/>
      </c>
      <c r="L2652" s="421" t="str">
        <f>IF(STEP!Y2652&lt;&gt;"",STEP!Y2652,"")</f>
        <v/>
      </c>
      <c r="M2652" s="421" t="str">
        <f>IF(STEP!Z2652&lt;&gt;"",STEP!Z2652,"")</f>
        <v/>
      </c>
      <c r="N2652" s="422" t="str">
        <f>IF(STEP!R2652&lt;&gt;"",STEP!R2652,"")</f>
        <v/>
      </c>
      <c r="O2652" s="423" t="str">
        <f>IF(STEP!S2652&lt;&gt;"",STEP!S2652,"")</f>
        <v/>
      </c>
      <c r="P2652" s="316" t="str">
        <f t="shared" si="253"/>
        <v/>
      </c>
      <c r="Q2652" s="336"/>
      <c r="R2652" s="560" t="str">
        <f t="shared" si="252"/>
        <v/>
      </c>
    </row>
    <row r="2653" spans="2:18">
      <c r="B2653" s="517"/>
      <c r="C2653" s="622" t="str">
        <f>IF(STEP!C2653&lt;&gt;"",STEP!C2653,"")</f>
        <v/>
      </c>
      <c r="D2653" s="409" t="str">
        <f>IF(STEP!D2653&lt;&gt;"",STEP!D2653,"")</f>
        <v/>
      </c>
      <c r="E2653" s="410" t="str">
        <f>IF(STEP!E2653&lt;&gt;"",STEP!E2653,"")</f>
        <v/>
      </c>
      <c r="F2653" s="409" t="str">
        <f>IF(STEP!F2653&lt;&gt;"",STEP!F2653,"")</f>
        <v/>
      </c>
      <c r="G2653" s="508" t="str">
        <f>IF(STEP!C2653&lt;&gt;"",STEP!AD2653,"")</f>
        <v/>
      </c>
      <c r="H2653" s="407" t="str">
        <f>IF(AND(STEP!$G2653="",$J$8&lt;&gt;"ON"),"",IF(月報!AX2653&lt;&gt;"",月報!AX2653,IF(STEP!G2653&lt;&gt;"",STEP!G2653,"")))</f>
        <v/>
      </c>
      <c r="I2653" s="408" t="str">
        <f>IF(AND(STEP!$G2653="",$J$8&lt;&gt;"ON"),"",IF(月報!AZ2653&lt;&gt;"",月報!AZ2653,IF(STEP!H2653&lt;&gt;"",STEP!H2653,"")))</f>
        <v/>
      </c>
      <c r="J2653" s="408" t="str">
        <f>IF(AND(STEP!$G2653="",$J$8&lt;&gt;"ON"),"",IF(月報!BA2653&lt;&gt;"",月報!BA2653,IF(STEP!J2653&lt;&gt;"",STEP!J2653/24,"")))</f>
        <v/>
      </c>
      <c r="K2653" s="421" t="str">
        <f>IF(STEP!X2653&lt;&gt;"",STEP!X2653,"")</f>
        <v/>
      </c>
      <c r="L2653" s="421" t="str">
        <f>IF(STEP!Y2653&lt;&gt;"",STEP!Y2653,"")</f>
        <v/>
      </c>
      <c r="M2653" s="421" t="str">
        <f>IF(STEP!Z2653&lt;&gt;"",STEP!Z2653,"")</f>
        <v/>
      </c>
      <c r="N2653" s="422" t="str">
        <f>IF(STEP!R2653&lt;&gt;"",STEP!R2653,"")</f>
        <v/>
      </c>
      <c r="O2653" s="423" t="str">
        <f>IF(STEP!S2653&lt;&gt;"",STEP!S2653,"")</f>
        <v/>
      </c>
      <c r="P2653" s="316" t="str">
        <f t="shared" si="253"/>
        <v/>
      </c>
      <c r="Q2653" s="336"/>
      <c r="R2653" s="560" t="str">
        <f t="shared" si="252"/>
        <v/>
      </c>
    </row>
    <row r="2654" spans="2:18">
      <c r="B2654" s="517"/>
      <c r="C2654" s="622" t="str">
        <f>IF(STEP!C2654&lt;&gt;"",STEP!C2654,"")</f>
        <v/>
      </c>
      <c r="D2654" s="409" t="str">
        <f>IF(STEP!D2654&lt;&gt;"",STEP!D2654,"")</f>
        <v/>
      </c>
      <c r="E2654" s="410" t="str">
        <f>IF(STEP!E2654&lt;&gt;"",STEP!E2654,"")</f>
        <v/>
      </c>
      <c r="F2654" s="409" t="str">
        <f>IF(STEP!F2654&lt;&gt;"",STEP!F2654,"")</f>
        <v/>
      </c>
      <c r="G2654" s="508" t="str">
        <f>IF(STEP!C2654&lt;&gt;"",STEP!AD2654,"")</f>
        <v/>
      </c>
      <c r="H2654" s="407" t="str">
        <f>IF(AND(STEP!$G2654="",$J$8&lt;&gt;"ON"),"",IF(月報!AX2654&lt;&gt;"",月報!AX2654,IF(STEP!G2654&lt;&gt;"",STEP!G2654,"")))</f>
        <v/>
      </c>
      <c r="I2654" s="408" t="str">
        <f>IF(AND(STEP!$G2654="",$J$8&lt;&gt;"ON"),"",IF(月報!AZ2654&lt;&gt;"",月報!AZ2654,IF(STEP!H2654&lt;&gt;"",STEP!H2654,"")))</f>
        <v/>
      </c>
      <c r="J2654" s="408" t="str">
        <f>IF(AND(STEP!$G2654="",$J$8&lt;&gt;"ON"),"",IF(月報!BA2654&lt;&gt;"",月報!BA2654,IF(STEP!J2654&lt;&gt;"",STEP!J2654/24,"")))</f>
        <v/>
      </c>
      <c r="K2654" s="421" t="str">
        <f>IF(STEP!X2654&lt;&gt;"",STEP!X2654,"")</f>
        <v/>
      </c>
      <c r="L2654" s="421" t="str">
        <f>IF(STEP!Y2654&lt;&gt;"",STEP!Y2654,"")</f>
        <v/>
      </c>
      <c r="M2654" s="421" t="str">
        <f>IF(STEP!Z2654&lt;&gt;"",STEP!Z2654,"")</f>
        <v/>
      </c>
      <c r="N2654" s="422" t="str">
        <f>IF(STEP!R2654&lt;&gt;"",STEP!R2654,"")</f>
        <v/>
      </c>
      <c r="O2654" s="423" t="str">
        <f>IF(STEP!S2654&lt;&gt;"",STEP!S2654,"")</f>
        <v/>
      </c>
      <c r="P2654" s="316" t="str">
        <f t="shared" si="253"/>
        <v/>
      </c>
      <c r="Q2654" s="336"/>
      <c r="R2654" s="560" t="str">
        <f t="shared" si="252"/>
        <v/>
      </c>
    </row>
    <row r="2655" spans="2:18" ht="13.8" thickBot="1">
      <c r="B2655" s="518"/>
      <c r="C2655" s="625" t="str">
        <f>IF(STEP!C2655&lt;&gt;"",STEP!C2655,"")</f>
        <v/>
      </c>
      <c r="D2655" s="415" t="str">
        <f>IF(STEP!D2655&lt;&gt;"",STEP!D2655,"")</f>
        <v/>
      </c>
      <c r="E2655" s="416" t="str">
        <f>IF(STEP!E2655&lt;&gt;"",STEP!E2655,"")</f>
        <v/>
      </c>
      <c r="F2655" s="415" t="str">
        <f>IF(STEP!F2655&lt;&gt;"",STEP!F2655,"")</f>
        <v/>
      </c>
      <c r="G2655" s="417" t="str">
        <f>IF(STEP!C2655&lt;&gt;"",STEP!AD2655,"")</f>
        <v/>
      </c>
      <c r="H2655" s="417" t="str">
        <f>IF(AND(STEP!$G2655="",$J$8&lt;&gt;"ON"),"",IF(月報!AX2655&lt;&gt;"",月報!AX2655,IF(STEP!G2655&lt;&gt;"",STEP!G2655,"")))</f>
        <v/>
      </c>
      <c r="I2655" s="418" t="str">
        <f>IF(AND(STEP!$G2655="",$J$8&lt;&gt;"ON"),"",IF(月報!AZ2655&lt;&gt;"",月報!AZ2655,IF(STEP!H2655&lt;&gt;"",STEP!H2655,"")))</f>
        <v/>
      </c>
      <c r="J2655" s="418" t="str">
        <f>IF(AND(STEP!$G2655="",$J$8&lt;&gt;"ON"),"",IF(月報!BA2655&lt;&gt;"",月報!BA2655,IF(STEP!J2655&lt;&gt;"",STEP!J2655/24,"")))</f>
        <v/>
      </c>
      <c r="K2655" s="418" t="str">
        <f>IF(STEP!X2655&lt;&gt;"",STEP!X2655,"")</f>
        <v/>
      </c>
      <c r="L2655" s="418" t="str">
        <f>IF(STEP!Y2655&lt;&gt;"",STEP!Y2655,"")</f>
        <v/>
      </c>
      <c r="M2655" s="418" t="str">
        <f>IF(STEP!Z2655&lt;&gt;"",STEP!Z2655,"")</f>
        <v/>
      </c>
      <c r="N2655" s="426" t="str">
        <f>IF(STEP!R2655&lt;&gt;"",STEP!R2655,"")</f>
        <v/>
      </c>
      <c r="O2655" s="427" t="str">
        <f>IF(STEP!S2655&lt;&gt;"",STEP!S2655,"")</f>
        <v/>
      </c>
      <c r="P2655" s="318" t="str">
        <f t="shared" si="253"/>
        <v/>
      </c>
      <c r="Q2655" s="338"/>
      <c r="R2655" s="563" t="str">
        <f t="shared" si="252"/>
        <v/>
      </c>
    </row>
    <row r="2656" spans="2:18">
      <c r="B2656" s="516" t="s">
        <v>416</v>
      </c>
      <c r="C2656" s="626"/>
      <c r="D2656" s="324"/>
      <c r="E2656" s="325"/>
      <c r="F2656" s="578" t="s">
        <v>465</v>
      </c>
      <c r="G2656" s="320"/>
      <c r="H2656" s="320"/>
      <c r="I2656" s="326"/>
      <c r="J2656" s="326"/>
      <c r="K2656" s="326"/>
      <c r="L2656" s="326"/>
      <c r="M2656" s="326"/>
      <c r="N2656" s="327"/>
      <c r="O2656" s="328"/>
      <c r="P2656" s="335"/>
      <c r="Q2656" s="336"/>
      <c r="R2656" s="564" t="str">
        <f t="shared" si="252"/>
        <v/>
      </c>
    </row>
    <row r="2657" spans="2:18">
      <c r="B2657" s="516"/>
      <c r="C2657" s="626"/>
      <c r="D2657" s="324"/>
      <c r="E2657" s="325"/>
      <c r="F2657" s="324"/>
      <c r="G2657" s="320"/>
      <c r="H2657" s="320"/>
      <c r="I2657" s="326"/>
      <c r="J2657" s="326"/>
      <c r="K2657" s="326"/>
      <c r="L2657" s="326"/>
      <c r="M2657" s="326"/>
      <c r="N2657" s="327"/>
      <c r="O2657" s="328"/>
      <c r="P2657" s="335"/>
      <c r="Q2657" s="336"/>
      <c r="R2657" s="564" t="str">
        <f t="shared" si="252"/>
        <v/>
      </c>
    </row>
    <row r="2658" spans="2:18">
      <c r="B2658" s="516"/>
      <c r="C2658" s="626"/>
      <c r="D2658" s="324"/>
      <c r="E2658" s="325"/>
      <c r="F2658" s="324"/>
      <c r="G2658" s="320"/>
      <c r="H2658" s="320"/>
      <c r="I2658" s="326"/>
      <c r="J2658" s="326"/>
      <c r="K2658" s="326"/>
      <c r="L2658" s="326"/>
      <c r="M2658" s="326"/>
      <c r="N2658" s="327"/>
      <c r="O2658" s="328"/>
      <c r="P2658" s="335"/>
      <c r="Q2658" s="336"/>
      <c r="R2658" s="564" t="str">
        <f t="shared" si="252"/>
        <v/>
      </c>
    </row>
    <row r="2659" spans="2:18">
      <c r="B2659" s="516"/>
      <c r="C2659" s="626"/>
      <c r="D2659" s="324"/>
      <c r="E2659" s="325"/>
      <c r="F2659" s="324"/>
      <c r="G2659" s="320"/>
      <c r="H2659" s="320"/>
      <c r="I2659" s="326"/>
      <c r="J2659" s="326"/>
      <c r="K2659" s="326"/>
      <c r="L2659" s="326"/>
      <c r="M2659" s="326"/>
      <c r="N2659" s="327"/>
      <c r="O2659" s="328"/>
      <c r="P2659" s="335"/>
      <c r="Q2659" s="336"/>
      <c r="R2659" s="564" t="str">
        <f t="shared" si="252"/>
        <v/>
      </c>
    </row>
    <row r="2660" spans="2:18">
      <c r="B2660" s="516"/>
      <c r="C2660" s="626"/>
      <c r="D2660" s="324"/>
      <c r="E2660" s="325"/>
      <c r="F2660" s="324"/>
      <c r="G2660" s="320"/>
      <c r="H2660" s="320"/>
      <c r="I2660" s="326"/>
      <c r="J2660" s="326"/>
      <c r="K2660" s="326"/>
      <c r="L2660" s="326"/>
      <c r="M2660" s="326"/>
      <c r="N2660" s="327"/>
      <c r="O2660" s="328"/>
      <c r="P2660" s="335"/>
      <c r="Q2660" s="336"/>
      <c r="R2660" s="564" t="str">
        <f t="shared" ref="R2660:R2723" si="254">R2659</f>
        <v/>
      </c>
    </row>
    <row r="2661" spans="2:18">
      <c r="B2661" s="516"/>
      <c r="C2661" s="626"/>
      <c r="D2661" s="324"/>
      <c r="E2661" s="325"/>
      <c r="F2661" s="324"/>
      <c r="G2661" s="320"/>
      <c r="H2661" s="320"/>
      <c r="I2661" s="326"/>
      <c r="J2661" s="326"/>
      <c r="K2661" s="326"/>
      <c r="L2661" s="326"/>
      <c r="M2661" s="326"/>
      <c r="N2661" s="327"/>
      <c r="O2661" s="328"/>
      <c r="P2661" s="335"/>
      <c r="Q2661" s="336"/>
      <c r="R2661" s="564" t="str">
        <f t="shared" si="254"/>
        <v/>
      </c>
    </row>
    <row r="2662" spans="2:18">
      <c r="B2662" s="516"/>
      <c r="C2662" s="626"/>
      <c r="D2662" s="324"/>
      <c r="E2662" s="325"/>
      <c r="F2662" s="324"/>
      <c r="G2662" s="320"/>
      <c r="H2662" s="320"/>
      <c r="I2662" s="326"/>
      <c r="J2662" s="326"/>
      <c r="K2662" s="326"/>
      <c r="L2662" s="326"/>
      <c r="M2662" s="326"/>
      <c r="N2662" s="327"/>
      <c r="O2662" s="328"/>
      <c r="P2662" s="335"/>
      <c r="Q2662" s="336"/>
      <c r="R2662" s="564" t="str">
        <f t="shared" si="254"/>
        <v/>
      </c>
    </row>
    <row r="2663" spans="2:18">
      <c r="B2663" s="516"/>
      <c r="C2663" s="626"/>
      <c r="D2663" s="324"/>
      <c r="E2663" s="325"/>
      <c r="F2663" s="324"/>
      <c r="G2663" s="320"/>
      <c r="H2663" s="320"/>
      <c r="I2663" s="326"/>
      <c r="J2663" s="326"/>
      <c r="K2663" s="326"/>
      <c r="L2663" s="326"/>
      <c r="M2663" s="326"/>
      <c r="N2663" s="327"/>
      <c r="O2663" s="328"/>
      <c r="P2663" s="335"/>
      <c r="Q2663" s="336"/>
      <c r="R2663" s="564" t="str">
        <f t="shared" si="254"/>
        <v/>
      </c>
    </row>
    <row r="2664" spans="2:18">
      <c r="B2664" s="516"/>
      <c r="C2664" s="626"/>
      <c r="D2664" s="324"/>
      <c r="E2664" s="325"/>
      <c r="F2664" s="324"/>
      <c r="G2664" s="320"/>
      <c r="H2664" s="320"/>
      <c r="I2664" s="326"/>
      <c r="J2664" s="326"/>
      <c r="K2664" s="326"/>
      <c r="L2664" s="326"/>
      <c r="M2664" s="326"/>
      <c r="N2664" s="327"/>
      <c r="O2664" s="328"/>
      <c r="P2664" s="335"/>
      <c r="Q2664" s="336"/>
      <c r="R2664" s="564" t="str">
        <f t="shared" si="254"/>
        <v/>
      </c>
    </row>
    <row r="2665" spans="2:18" ht="13.8" thickBot="1">
      <c r="B2665" s="519"/>
      <c r="C2665" s="627"/>
      <c r="D2665" s="330"/>
      <c r="E2665" s="331"/>
      <c r="F2665" s="330"/>
      <c r="G2665" s="322"/>
      <c r="H2665" s="322"/>
      <c r="I2665" s="332"/>
      <c r="J2665" s="332"/>
      <c r="K2665" s="332"/>
      <c r="L2665" s="332"/>
      <c r="M2665" s="332"/>
      <c r="N2665" s="333"/>
      <c r="O2665" s="334"/>
      <c r="P2665" s="337"/>
      <c r="Q2665" s="338"/>
      <c r="R2665" s="565" t="str">
        <f t="shared" si="254"/>
        <v/>
      </c>
    </row>
    <row r="2666" spans="2:18">
      <c r="B2666" s="522">
        <f>B2621+1</f>
        <v>60</v>
      </c>
      <c r="C2666" s="624" t="str">
        <f>IF(STEP!C2666&lt;&gt;"",STEP!C2666,"")</f>
        <v/>
      </c>
      <c r="D2666" s="405" t="str">
        <f>IF(STEP!D2666&lt;&gt;"",STEP!D2666,"")</f>
        <v/>
      </c>
      <c r="E2666" s="406" t="str">
        <f>IF(STEP!E2666&lt;&gt;"",STEP!E2666,"")</f>
        <v/>
      </c>
      <c r="F2666" s="405" t="str">
        <f>IF(STEP!F2666&lt;&gt;"",STEP!F2666,"")</f>
        <v/>
      </c>
      <c r="G2666" s="407" t="str">
        <f>IF(STEP!C2666&lt;&gt;"",STEP!AD2666,"")</f>
        <v/>
      </c>
      <c r="H2666" s="407" t="str">
        <f>IF(AND(STEP!$G2666="",$J$8&lt;&gt;"ON"),"",IF(月報!AX2666&lt;&gt;"",月報!AX2666,IF(STEP!G2666&lt;&gt;"",STEP!G2666,"")))</f>
        <v/>
      </c>
      <c r="I2666" s="408" t="str">
        <f>IF(AND(STEP!$G2666="",$J$8&lt;&gt;"ON"),"",IF(月報!AZ2666&lt;&gt;"",月報!AZ2666,IF(STEP!H2666&lt;&gt;"",STEP!H2666,"")))</f>
        <v/>
      </c>
      <c r="J2666" s="408" t="str">
        <f>IF(AND(STEP!$G2666="",$J$8&lt;&gt;"ON"),"",IF(月報!BA2666&lt;&gt;"",月報!BA2666,IF(STEP!J2666&lt;&gt;"",STEP!J2666/24,"")))</f>
        <v/>
      </c>
      <c r="K2666" s="408" t="str">
        <f>IF(STEP!X2666&lt;&gt;"",STEP!X2666,"")</f>
        <v/>
      </c>
      <c r="L2666" s="408" t="str">
        <f>IF(STEP!Y2666&lt;&gt;"",STEP!Y2666,"")</f>
        <v/>
      </c>
      <c r="M2666" s="408" t="str">
        <f>IF(STEP!Z2666&lt;&gt;"",STEP!Z2666,"")</f>
        <v/>
      </c>
      <c r="N2666" s="419" t="str">
        <f>IF(STEP!R2666&lt;&gt;"",STEP!R2666,"")</f>
        <v/>
      </c>
      <c r="O2666" s="420" t="str">
        <f>IF(STEP!S2666&lt;&gt;"",STEP!S2666,"")</f>
        <v/>
      </c>
      <c r="P2666" s="315" t="str">
        <f t="shared" ref="P2666:P2700" si="255">IF(J2666&lt;&gt;"",J2666,"")</f>
        <v/>
      </c>
      <c r="Q2666" s="472">
        <f>SUM(P2666:P2672)</f>
        <v>0</v>
      </c>
      <c r="R2666" s="559" t="str">
        <f>IF(C2666&lt;&gt;"",VLOOKUP(C2666,設定シート!$D$10:$L$109,9,FALSE),"")</f>
        <v/>
      </c>
    </row>
    <row r="2667" spans="2:18">
      <c r="B2667" s="517"/>
      <c r="C2667" s="622" t="str">
        <f>IF(STEP!C2667&lt;&gt;"",STEP!C2667,"")</f>
        <v/>
      </c>
      <c r="D2667" s="409" t="str">
        <f>IF(STEP!D2667&lt;&gt;"",STEP!D2667,"")</f>
        <v/>
      </c>
      <c r="E2667" s="410" t="str">
        <f>IF(STEP!E2667&lt;&gt;"",STEP!E2667,"")</f>
        <v/>
      </c>
      <c r="F2667" s="409" t="str">
        <f>IF(STEP!F2667&lt;&gt;"",STEP!F2667,"")</f>
        <v/>
      </c>
      <c r="G2667" s="508" t="str">
        <f>IF(STEP!C2667&lt;&gt;"",STEP!AD2667,"")</f>
        <v/>
      </c>
      <c r="H2667" s="407" t="str">
        <f>IF(AND(STEP!$G2667="",$J$8&lt;&gt;"ON"),"",IF(月報!AX2667&lt;&gt;"",月報!AX2667,IF(STEP!G2667&lt;&gt;"",STEP!G2667,"")))</f>
        <v/>
      </c>
      <c r="I2667" s="408" t="str">
        <f>IF(AND(STEP!$G2667="",$J$8&lt;&gt;"ON"),"",IF(月報!AZ2667&lt;&gt;"",月報!AZ2667,IF(STEP!H2667&lt;&gt;"",STEP!H2667,"")))</f>
        <v/>
      </c>
      <c r="J2667" s="408" t="str">
        <f>IF(AND(STEP!$G2667="",$J$8&lt;&gt;"ON"),"",IF(月報!BA2667&lt;&gt;"",月報!BA2667,IF(STEP!J2667&lt;&gt;"",STEP!J2667/24,"")))</f>
        <v/>
      </c>
      <c r="K2667" s="421" t="str">
        <f>IF(STEP!X2667&lt;&gt;"",STEP!X2667,"")</f>
        <v/>
      </c>
      <c r="L2667" s="421" t="str">
        <f>IF(STEP!Y2667&lt;&gt;"",STEP!Y2667,"")</f>
        <v/>
      </c>
      <c r="M2667" s="421" t="str">
        <f>IF(STEP!Z2667&lt;&gt;"",STEP!Z2667,"")</f>
        <v/>
      </c>
      <c r="N2667" s="422" t="str">
        <f>IF(STEP!R2667&lt;&gt;"",STEP!R2667,"")</f>
        <v/>
      </c>
      <c r="O2667" s="423" t="str">
        <f>IF(STEP!S2667&lt;&gt;"",STEP!S2667,"")</f>
        <v/>
      </c>
      <c r="P2667" s="316" t="str">
        <f t="shared" si="255"/>
        <v/>
      </c>
      <c r="Q2667" s="336"/>
      <c r="R2667" s="560" t="str">
        <f t="shared" si="254"/>
        <v/>
      </c>
    </row>
    <row r="2668" spans="2:18">
      <c r="B2668" s="517"/>
      <c r="C2668" s="622" t="str">
        <f>IF(STEP!C2668&lt;&gt;"",STEP!C2668,"")</f>
        <v/>
      </c>
      <c r="D2668" s="409" t="str">
        <f>IF(STEP!D2668&lt;&gt;"",STEP!D2668,"")</f>
        <v/>
      </c>
      <c r="E2668" s="410" t="str">
        <f>IF(STEP!E2668&lt;&gt;"",STEP!E2668,"")</f>
        <v/>
      </c>
      <c r="F2668" s="409" t="str">
        <f>IF(STEP!F2668&lt;&gt;"",STEP!F2668,"")</f>
        <v/>
      </c>
      <c r="G2668" s="508" t="str">
        <f>IF(STEP!C2668&lt;&gt;"",STEP!AD2668,"")</f>
        <v/>
      </c>
      <c r="H2668" s="407" t="str">
        <f>IF(AND(STEP!$G2668="",$J$8&lt;&gt;"ON"),"",IF(月報!AX2668&lt;&gt;"",月報!AX2668,IF(STEP!G2668&lt;&gt;"",STEP!G2668,"")))</f>
        <v/>
      </c>
      <c r="I2668" s="408" t="str">
        <f>IF(AND(STEP!$G2668="",$J$8&lt;&gt;"ON"),"",IF(月報!AZ2668&lt;&gt;"",月報!AZ2668,IF(STEP!H2668&lt;&gt;"",STEP!H2668,"")))</f>
        <v/>
      </c>
      <c r="J2668" s="408" t="str">
        <f>IF(AND(STEP!$G2668="",$J$8&lt;&gt;"ON"),"",IF(月報!BA2668&lt;&gt;"",月報!BA2668,IF(STEP!J2668&lt;&gt;"",STEP!J2668/24,"")))</f>
        <v/>
      </c>
      <c r="K2668" s="421" t="str">
        <f>IF(STEP!X2668&lt;&gt;"",STEP!X2668,"")</f>
        <v/>
      </c>
      <c r="L2668" s="421" t="str">
        <f>IF(STEP!Y2668&lt;&gt;"",STEP!Y2668,"")</f>
        <v/>
      </c>
      <c r="M2668" s="421" t="str">
        <f>IF(STEP!Z2668&lt;&gt;"",STEP!Z2668,"")</f>
        <v/>
      </c>
      <c r="N2668" s="422" t="str">
        <f>IF(STEP!R2668&lt;&gt;"",STEP!R2668,"")</f>
        <v/>
      </c>
      <c r="O2668" s="423" t="str">
        <f>IF(STEP!S2668&lt;&gt;"",STEP!S2668,"")</f>
        <v/>
      </c>
      <c r="P2668" s="316" t="str">
        <f t="shared" si="255"/>
        <v/>
      </c>
      <c r="Q2668" s="336"/>
      <c r="R2668" s="560" t="str">
        <f t="shared" si="254"/>
        <v/>
      </c>
    </row>
    <row r="2669" spans="2:18">
      <c r="B2669" s="517"/>
      <c r="C2669" s="622" t="str">
        <f>IF(STEP!C2669&lt;&gt;"",STEP!C2669,"")</f>
        <v/>
      </c>
      <c r="D2669" s="409" t="str">
        <f>IF(STEP!D2669&lt;&gt;"",STEP!D2669,"")</f>
        <v/>
      </c>
      <c r="E2669" s="410" t="str">
        <f>IF(STEP!E2669&lt;&gt;"",STEP!E2669,"")</f>
        <v/>
      </c>
      <c r="F2669" s="409" t="str">
        <f>IF(STEP!F2669&lt;&gt;"",STEP!F2669,"")</f>
        <v/>
      </c>
      <c r="G2669" s="508" t="str">
        <f>IF(STEP!C2669&lt;&gt;"",STEP!AD2669,"")</f>
        <v/>
      </c>
      <c r="H2669" s="407" t="str">
        <f>IF(AND(STEP!$G2669="",$J$8&lt;&gt;"ON"),"",IF(月報!AX2669&lt;&gt;"",月報!AX2669,IF(STEP!G2669&lt;&gt;"",STEP!G2669,"")))</f>
        <v/>
      </c>
      <c r="I2669" s="408" t="str">
        <f>IF(AND(STEP!$G2669="",$J$8&lt;&gt;"ON"),"",IF(月報!AZ2669&lt;&gt;"",月報!AZ2669,IF(STEP!H2669&lt;&gt;"",STEP!H2669,"")))</f>
        <v/>
      </c>
      <c r="J2669" s="408" t="str">
        <f>IF(AND(STEP!$G2669="",$J$8&lt;&gt;"ON"),"",IF(月報!BA2669&lt;&gt;"",月報!BA2669,IF(STEP!J2669&lt;&gt;"",STEP!J2669/24,"")))</f>
        <v/>
      </c>
      <c r="K2669" s="421" t="str">
        <f>IF(STEP!X2669&lt;&gt;"",STEP!X2669,"")</f>
        <v/>
      </c>
      <c r="L2669" s="421" t="str">
        <f>IF(STEP!Y2669&lt;&gt;"",STEP!Y2669,"")</f>
        <v/>
      </c>
      <c r="M2669" s="421" t="str">
        <f>IF(STEP!Z2669&lt;&gt;"",STEP!Z2669,"")</f>
        <v/>
      </c>
      <c r="N2669" s="422" t="str">
        <f>IF(STEP!R2669&lt;&gt;"",STEP!R2669,"")</f>
        <v/>
      </c>
      <c r="O2669" s="423" t="str">
        <f>IF(STEP!S2669&lt;&gt;"",STEP!S2669,"")</f>
        <v/>
      </c>
      <c r="P2669" s="316" t="str">
        <f t="shared" si="255"/>
        <v/>
      </c>
      <c r="Q2669" s="336"/>
      <c r="R2669" s="560" t="str">
        <f t="shared" si="254"/>
        <v/>
      </c>
    </row>
    <row r="2670" spans="2:18">
      <c r="B2670" s="517"/>
      <c r="C2670" s="622" t="str">
        <f>IF(STEP!C2670&lt;&gt;"",STEP!C2670,"")</f>
        <v/>
      </c>
      <c r="D2670" s="409" t="str">
        <f>IF(STEP!D2670&lt;&gt;"",STEP!D2670,"")</f>
        <v/>
      </c>
      <c r="E2670" s="410" t="str">
        <f>IF(STEP!E2670&lt;&gt;"",STEP!E2670,"")</f>
        <v/>
      </c>
      <c r="F2670" s="409" t="str">
        <f>IF(STEP!F2670&lt;&gt;"",STEP!F2670,"")</f>
        <v/>
      </c>
      <c r="G2670" s="508" t="str">
        <f>IF(STEP!C2670&lt;&gt;"",STEP!AD2670,"")</f>
        <v/>
      </c>
      <c r="H2670" s="407" t="str">
        <f>IF(AND(STEP!$G2670="",$J$8&lt;&gt;"ON"),"",IF(月報!AX2670&lt;&gt;"",月報!AX2670,IF(STEP!G2670&lt;&gt;"",STEP!G2670,"")))</f>
        <v/>
      </c>
      <c r="I2670" s="408" t="str">
        <f>IF(AND(STEP!$G2670="",$J$8&lt;&gt;"ON"),"",IF(月報!AZ2670&lt;&gt;"",月報!AZ2670,IF(STEP!H2670&lt;&gt;"",STEP!H2670,"")))</f>
        <v/>
      </c>
      <c r="J2670" s="408" t="str">
        <f>IF(AND(STEP!$G2670="",$J$8&lt;&gt;"ON"),"",IF(月報!BA2670&lt;&gt;"",月報!BA2670,IF(STEP!J2670&lt;&gt;"",STEP!J2670/24,"")))</f>
        <v/>
      </c>
      <c r="K2670" s="421" t="str">
        <f>IF(STEP!X2670&lt;&gt;"",STEP!X2670,"")</f>
        <v/>
      </c>
      <c r="L2670" s="421" t="str">
        <f>IF(STEP!Y2670&lt;&gt;"",STEP!Y2670,"")</f>
        <v/>
      </c>
      <c r="M2670" s="421" t="str">
        <f>IF(STEP!Z2670&lt;&gt;"",STEP!Z2670,"")</f>
        <v/>
      </c>
      <c r="N2670" s="422" t="str">
        <f>IF(STEP!R2670&lt;&gt;"",STEP!R2670,"")</f>
        <v/>
      </c>
      <c r="O2670" s="423" t="str">
        <f>IF(STEP!S2670&lt;&gt;"",STEP!S2670,"")</f>
        <v/>
      </c>
      <c r="P2670" s="316" t="str">
        <f t="shared" si="255"/>
        <v/>
      </c>
      <c r="Q2670" s="336"/>
      <c r="R2670" s="560" t="str">
        <f t="shared" si="254"/>
        <v/>
      </c>
    </row>
    <row r="2671" spans="2:18">
      <c r="B2671" s="517"/>
      <c r="C2671" s="622" t="str">
        <f>IF(STEP!C2671&lt;&gt;"",STEP!C2671,"")</f>
        <v/>
      </c>
      <c r="D2671" s="409" t="str">
        <f>IF(STEP!D2671&lt;&gt;"",STEP!D2671,"")</f>
        <v/>
      </c>
      <c r="E2671" s="410" t="str">
        <f>IF(STEP!E2671&lt;&gt;"",STEP!E2671,"")</f>
        <v/>
      </c>
      <c r="F2671" s="409" t="str">
        <f>IF(STEP!F2671&lt;&gt;"",STEP!F2671,"")</f>
        <v/>
      </c>
      <c r="G2671" s="508" t="str">
        <f>IF(STEP!C2671&lt;&gt;"",STEP!AD2671,"")</f>
        <v/>
      </c>
      <c r="H2671" s="407" t="str">
        <f>IF(AND(STEP!$G2671="",$J$8&lt;&gt;"ON"),"",IF(月報!AX2671&lt;&gt;"",月報!AX2671,IF(STEP!G2671&lt;&gt;"",STEP!G2671,"")))</f>
        <v/>
      </c>
      <c r="I2671" s="408" t="str">
        <f>IF(AND(STEP!$G2671="",$J$8&lt;&gt;"ON"),"",IF(月報!AZ2671&lt;&gt;"",月報!AZ2671,IF(STEP!H2671&lt;&gt;"",STEP!H2671,"")))</f>
        <v/>
      </c>
      <c r="J2671" s="408" t="str">
        <f>IF(AND(STEP!$G2671="",$J$8&lt;&gt;"ON"),"",IF(月報!BA2671&lt;&gt;"",月報!BA2671,IF(STEP!J2671&lt;&gt;"",STEP!J2671/24,"")))</f>
        <v/>
      </c>
      <c r="K2671" s="421" t="str">
        <f>IF(STEP!X2671&lt;&gt;"",STEP!X2671,"")</f>
        <v/>
      </c>
      <c r="L2671" s="421" t="str">
        <f>IF(STEP!Y2671&lt;&gt;"",STEP!Y2671,"")</f>
        <v/>
      </c>
      <c r="M2671" s="421" t="str">
        <f>IF(STEP!Z2671&lt;&gt;"",STEP!Z2671,"")</f>
        <v/>
      </c>
      <c r="N2671" s="422" t="str">
        <f>IF(STEP!R2671&lt;&gt;"",STEP!R2671,"")</f>
        <v/>
      </c>
      <c r="O2671" s="423" t="str">
        <f>IF(STEP!S2671&lt;&gt;"",STEP!S2671,"")</f>
        <v/>
      </c>
      <c r="P2671" s="316" t="str">
        <f t="shared" si="255"/>
        <v/>
      </c>
      <c r="Q2671" s="336"/>
      <c r="R2671" s="560" t="str">
        <f t="shared" si="254"/>
        <v/>
      </c>
    </row>
    <row r="2672" spans="2:18">
      <c r="B2672" s="517"/>
      <c r="C2672" s="623" t="str">
        <f>IF(STEP!C2672&lt;&gt;"",STEP!C2672,"")</f>
        <v/>
      </c>
      <c r="D2672" s="411" t="str">
        <f>IF(STEP!D2672&lt;&gt;"",STEP!D2672,"")</f>
        <v/>
      </c>
      <c r="E2672" s="412" t="str">
        <f>IF(STEP!E2672&lt;&gt;"",STEP!E2672,"")</f>
        <v/>
      </c>
      <c r="F2672" s="411" t="str">
        <f>IF(STEP!F2672&lt;&gt;"",STEP!F2672,"")</f>
        <v/>
      </c>
      <c r="G2672" s="413" t="str">
        <f>IF(STEP!C2672&lt;&gt;"",STEP!AD2672,"")</f>
        <v/>
      </c>
      <c r="H2672" s="413" t="str">
        <f>IF(AND(STEP!$G2672="",$J$8&lt;&gt;"ON"),"",IF(月報!AX2672&lt;&gt;"",月報!AX2672,IF(STEP!G2672&lt;&gt;"",STEP!G2672,"")))</f>
        <v/>
      </c>
      <c r="I2672" s="414" t="str">
        <f>IF(AND(STEP!$G2672="",$J$8&lt;&gt;"ON"),"",IF(月報!AZ2672&lt;&gt;"",月報!AZ2672,IF(STEP!H2672&lt;&gt;"",STEP!H2672,"")))</f>
        <v/>
      </c>
      <c r="J2672" s="414" t="str">
        <f>IF(AND(STEP!$G2672="",$J$8&lt;&gt;"ON"),"",IF(月報!BA2672&lt;&gt;"",月報!BA2672,IF(STEP!J2672&lt;&gt;"",STEP!J2672/24,"")))</f>
        <v/>
      </c>
      <c r="K2672" s="414" t="str">
        <f>IF(STEP!X2672&lt;&gt;"",STEP!X2672,"")</f>
        <v/>
      </c>
      <c r="L2672" s="414" t="str">
        <f>IF(STEP!Y2672&lt;&gt;"",STEP!Y2672,"")</f>
        <v/>
      </c>
      <c r="M2672" s="414" t="str">
        <f>IF(STEP!Z2672&lt;&gt;"",STEP!Z2672,"")</f>
        <v/>
      </c>
      <c r="N2672" s="424" t="str">
        <f>IF(STEP!R2672&lt;&gt;"",STEP!R2672,"")</f>
        <v/>
      </c>
      <c r="O2672" s="425" t="str">
        <f>IF(STEP!S2672&lt;&gt;"",STEP!S2672,"")</f>
        <v/>
      </c>
      <c r="P2672" s="317" t="str">
        <f t="shared" si="255"/>
        <v/>
      </c>
      <c r="Q2672" s="473"/>
      <c r="R2672" s="561" t="str">
        <f t="shared" si="254"/>
        <v/>
      </c>
    </row>
    <row r="2673" spans="2:18">
      <c r="B2673" s="517"/>
      <c r="C2673" s="624" t="str">
        <f>IF(STEP!C2673&lt;&gt;"",STEP!C2673,"")</f>
        <v/>
      </c>
      <c r="D2673" s="405" t="str">
        <f>IF(STEP!D2673&lt;&gt;"",STEP!D2673,"")</f>
        <v/>
      </c>
      <c r="E2673" s="406" t="str">
        <f>IF(STEP!E2673&lt;&gt;"",STEP!E2673,"")</f>
        <v/>
      </c>
      <c r="F2673" s="405" t="str">
        <f>IF(STEP!F2673&lt;&gt;"",STEP!F2673,"")</f>
        <v/>
      </c>
      <c r="G2673" s="407" t="str">
        <f>IF(STEP!C2673&lt;&gt;"",STEP!AD2673,"")</f>
        <v/>
      </c>
      <c r="H2673" s="407" t="str">
        <f>IF(AND(STEP!$G2673="",$J$8&lt;&gt;"ON"),"",IF(月報!AX2673&lt;&gt;"",月報!AX2673,IF(STEP!G2673&lt;&gt;"",STEP!G2673,"")))</f>
        <v/>
      </c>
      <c r="I2673" s="408" t="str">
        <f>IF(AND(STEP!$G2673="",$J$8&lt;&gt;"ON"),"",IF(月報!AZ2673&lt;&gt;"",月報!AZ2673,IF(STEP!H2673&lt;&gt;"",STEP!H2673,"")))</f>
        <v/>
      </c>
      <c r="J2673" s="408" t="str">
        <f>IF(AND(STEP!$G2673="",$J$8&lt;&gt;"ON"),"",IF(月報!BA2673&lt;&gt;"",月報!BA2673,IF(STEP!J2673&lt;&gt;"",STEP!J2673/24,"")))</f>
        <v/>
      </c>
      <c r="K2673" s="408" t="str">
        <f>IF(STEP!X2673&lt;&gt;"",STEP!X2673,"")</f>
        <v/>
      </c>
      <c r="L2673" s="408" t="str">
        <f>IF(STEP!Y2673&lt;&gt;"",STEP!Y2673,"")</f>
        <v/>
      </c>
      <c r="M2673" s="408" t="str">
        <f>IF(STEP!Z2673&lt;&gt;"",STEP!Z2673,"")</f>
        <v/>
      </c>
      <c r="N2673" s="419" t="str">
        <f>IF(STEP!R2673&lt;&gt;"",STEP!R2673,"")</f>
        <v/>
      </c>
      <c r="O2673" s="420" t="str">
        <f>IF(STEP!S2673&lt;&gt;"",STEP!S2673,"")</f>
        <v/>
      </c>
      <c r="P2673" s="315" t="str">
        <f t="shared" si="255"/>
        <v/>
      </c>
      <c r="Q2673" s="474">
        <f>SUM(P2673:P2679)</f>
        <v>0</v>
      </c>
      <c r="R2673" s="562" t="str">
        <f t="shared" si="254"/>
        <v/>
      </c>
    </row>
    <row r="2674" spans="2:18">
      <c r="B2674" s="517"/>
      <c r="C2674" s="622" t="str">
        <f>IF(STEP!C2674&lt;&gt;"",STEP!C2674,"")</f>
        <v/>
      </c>
      <c r="D2674" s="409" t="str">
        <f>IF(STEP!D2674&lt;&gt;"",STEP!D2674,"")</f>
        <v/>
      </c>
      <c r="E2674" s="410" t="str">
        <f>IF(STEP!E2674&lt;&gt;"",STEP!E2674,"")</f>
        <v/>
      </c>
      <c r="F2674" s="409" t="str">
        <f>IF(STEP!F2674&lt;&gt;"",STEP!F2674,"")</f>
        <v/>
      </c>
      <c r="G2674" s="508" t="str">
        <f>IF(STEP!C2674&lt;&gt;"",STEP!AD2674,"")</f>
        <v/>
      </c>
      <c r="H2674" s="407" t="str">
        <f>IF(AND(STEP!$G2674="",$J$8&lt;&gt;"ON"),"",IF(月報!AX2674&lt;&gt;"",月報!AX2674,IF(STEP!G2674&lt;&gt;"",STEP!G2674,"")))</f>
        <v/>
      </c>
      <c r="I2674" s="408" t="str">
        <f>IF(AND(STEP!$G2674="",$J$8&lt;&gt;"ON"),"",IF(月報!AZ2674&lt;&gt;"",月報!AZ2674,IF(STEP!H2674&lt;&gt;"",STEP!H2674,"")))</f>
        <v/>
      </c>
      <c r="J2674" s="408" t="str">
        <f>IF(AND(STEP!$G2674="",$J$8&lt;&gt;"ON"),"",IF(月報!BA2674&lt;&gt;"",月報!BA2674,IF(STEP!J2674&lt;&gt;"",STEP!J2674/24,"")))</f>
        <v/>
      </c>
      <c r="K2674" s="421" t="str">
        <f>IF(STEP!X2674&lt;&gt;"",STEP!X2674,"")</f>
        <v/>
      </c>
      <c r="L2674" s="421" t="str">
        <f>IF(STEP!Y2674&lt;&gt;"",STEP!Y2674,"")</f>
        <v/>
      </c>
      <c r="M2674" s="421" t="str">
        <f>IF(STEP!Z2674&lt;&gt;"",STEP!Z2674,"")</f>
        <v/>
      </c>
      <c r="N2674" s="422" t="str">
        <f>IF(STEP!R2674&lt;&gt;"",STEP!R2674,"")</f>
        <v/>
      </c>
      <c r="O2674" s="423" t="str">
        <f>IF(STEP!S2674&lt;&gt;"",STEP!S2674,"")</f>
        <v/>
      </c>
      <c r="P2674" s="316" t="str">
        <f t="shared" si="255"/>
        <v/>
      </c>
      <c r="Q2674" s="336"/>
      <c r="R2674" s="560" t="str">
        <f t="shared" si="254"/>
        <v/>
      </c>
    </row>
    <row r="2675" spans="2:18">
      <c r="B2675" s="517"/>
      <c r="C2675" s="622" t="str">
        <f>IF(STEP!C2675&lt;&gt;"",STEP!C2675,"")</f>
        <v/>
      </c>
      <c r="D2675" s="409" t="str">
        <f>IF(STEP!D2675&lt;&gt;"",STEP!D2675,"")</f>
        <v/>
      </c>
      <c r="E2675" s="410" t="str">
        <f>IF(STEP!E2675&lt;&gt;"",STEP!E2675,"")</f>
        <v/>
      </c>
      <c r="F2675" s="409" t="str">
        <f>IF(STEP!F2675&lt;&gt;"",STEP!F2675,"")</f>
        <v/>
      </c>
      <c r="G2675" s="508" t="str">
        <f>IF(STEP!C2675&lt;&gt;"",STEP!AD2675,"")</f>
        <v/>
      </c>
      <c r="H2675" s="407" t="str">
        <f>IF(AND(STEP!$G2675="",$J$8&lt;&gt;"ON"),"",IF(月報!AX2675&lt;&gt;"",月報!AX2675,IF(STEP!G2675&lt;&gt;"",STEP!G2675,"")))</f>
        <v/>
      </c>
      <c r="I2675" s="408" t="str">
        <f>IF(AND(STEP!$G2675="",$J$8&lt;&gt;"ON"),"",IF(月報!AZ2675&lt;&gt;"",月報!AZ2675,IF(STEP!H2675&lt;&gt;"",STEP!H2675,"")))</f>
        <v/>
      </c>
      <c r="J2675" s="408" t="str">
        <f>IF(AND(STEP!$G2675="",$J$8&lt;&gt;"ON"),"",IF(月報!BA2675&lt;&gt;"",月報!BA2675,IF(STEP!J2675&lt;&gt;"",STEP!J2675/24,"")))</f>
        <v/>
      </c>
      <c r="K2675" s="421" t="str">
        <f>IF(STEP!X2675&lt;&gt;"",STEP!X2675,"")</f>
        <v/>
      </c>
      <c r="L2675" s="421" t="str">
        <f>IF(STEP!Y2675&lt;&gt;"",STEP!Y2675,"")</f>
        <v/>
      </c>
      <c r="M2675" s="421" t="str">
        <f>IF(STEP!Z2675&lt;&gt;"",STEP!Z2675,"")</f>
        <v/>
      </c>
      <c r="N2675" s="422" t="str">
        <f>IF(STEP!R2675&lt;&gt;"",STEP!R2675,"")</f>
        <v/>
      </c>
      <c r="O2675" s="423" t="str">
        <f>IF(STEP!S2675&lt;&gt;"",STEP!S2675,"")</f>
        <v/>
      </c>
      <c r="P2675" s="316" t="str">
        <f t="shared" si="255"/>
        <v/>
      </c>
      <c r="Q2675" s="336"/>
      <c r="R2675" s="560" t="str">
        <f t="shared" si="254"/>
        <v/>
      </c>
    </row>
    <row r="2676" spans="2:18">
      <c r="B2676" s="517"/>
      <c r="C2676" s="622" t="str">
        <f>IF(STEP!C2676&lt;&gt;"",STEP!C2676,"")</f>
        <v/>
      </c>
      <c r="D2676" s="409" t="str">
        <f>IF(STEP!D2676&lt;&gt;"",STEP!D2676,"")</f>
        <v/>
      </c>
      <c r="E2676" s="410" t="str">
        <f>IF(STEP!E2676&lt;&gt;"",STEP!E2676,"")</f>
        <v/>
      </c>
      <c r="F2676" s="409" t="str">
        <f>IF(STEP!F2676&lt;&gt;"",STEP!F2676,"")</f>
        <v/>
      </c>
      <c r="G2676" s="508" t="str">
        <f>IF(STEP!C2676&lt;&gt;"",STEP!AD2676,"")</f>
        <v/>
      </c>
      <c r="H2676" s="407" t="str">
        <f>IF(AND(STEP!$G2676="",$J$8&lt;&gt;"ON"),"",IF(月報!AX2676&lt;&gt;"",月報!AX2676,IF(STEP!G2676&lt;&gt;"",STEP!G2676,"")))</f>
        <v/>
      </c>
      <c r="I2676" s="408" t="str">
        <f>IF(AND(STEP!$G2676="",$J$8&lt;&gt;"ON"),"",IF(月報!AZ2676&lt;&gt;"",月報!AZ2676,IF(STEP!H2676&lt;&gt;"",STEP!H2676,"")))</f>
        <v/>
      </c>
      <c r="J2676" s="408" t="str">
        <f>IF(AND(STEP!$G2676="",$J$8&lt;&gt;"ON"),"",IF(月報!BA2676&lt;&gt;"",月報!BA2676,IF(STEP!J2676&lt;&gt;"",STEP!J2676/24,"")))</f>
        <v/>
      </c>
      <c r="K2676" s="421" t="str">
        <f>IF(STEP!X2676&lt;&gt;"",STEP!X2676,"")</f>
        <v/>
      </c>
      <c r="L2676" s="421" t="str">
        <f>IF(STEP!Y2676&lt;&gt;"",STEP!Y2676,"")</f>
        <v/>
      </c>
      <c r="M2676" s="421" t="str">
        <f>IF(STEP!Z2676&lt;&gt;"",STEP!Z2676,"")</f>
        <v/>
      </c>
      <c r="N2676" s="422" t="str">
        <f>IF(STEP!R2676&lt;&gt;"",STEP!R2676,"")</f>
        <v/>
      </c>
      <c r="O2676" s="423" t="str">
        <f>IF(STEP!S2676&lt;&gt;"",STEP!S2676,"")</f>
        <v/>
      </c>
      <c r="P2676" s="316" t="str">
        <f t="shared" si="255"/>
        <v/>
      </c>
      <c r="Q2676" s="336"/>
      <c r="R2676" s="560" t="str">
        <f t="shared" si="254"/>
        <v/>
      </c>
    </row>
    <row r="2677" spans="2:18">
      <c r="B2677" s="517"/>
      <c r="C2677" s="622" t="str">
        <f>IF(STEP!C2677&lt;&gt;"",STEP!C2677,"")</f>
        <v/>
      </c>
      <c r="D2677" s="409" t="str">
        <f>IF(STEP!D2677&lt;&gt;"",STEP!D2677,"")</f>
        <v/>
      </c>
      <c r="E2677" s="410" t="str">
        <f>IF(STEP!E2677&lt;&gt;"",STEP!E2677,"")</f>
        <v/>
      </c>
      <c r="F2677" s="409" t="str">
        <f>IF(STEP!F2677&lt;&gt;"",STEP!F2677,"")</f>
        <v/>
      </c>
      <c r="G2677" s="508" t="str">
        <f>IF(STEP!C2677&lt;&gt;"",STEP!AD2677,"")</f>
        <v/>
      </c>
      <c r="H2677" s="407" t="str">
        <f>IF(AND(STEP!$G2677="",$J$8&lt;&gt;"ON"),"",IF(月報!AX2677&lt;&gt;"",月報!AX2677,IF(STEP!G2677&lt;&gt;"",STEP!G2677,"")))</f>
        <v/>
      </c>
      <c r="I2677" s="408" t="str">
        <f>IF(AND(STEP!$G2677="",$J$8&lt;&gt;"ON"),"",IF(月報!AZ2677&lt;&gt;"",月報!AZ2677,IF(STEP!H2677&lt;&gt;"",STEP!H2677,"")))</f>
        <v/>
      </c>
      <c r="J2677" s="408" t="str">
        <f>IF(AND(STEP!$G2677="",$J$8&lt;&gt;"ON"),"",IF(月報!BA2677&lt;&gt;"",月報!BA2677,IF(STEP!J2677&lt;&gt;"",STEP!J2677/24,"")))</f>
        <v/>
      </c>
      <c r="K2677" s="421" t="str">
        <f>IF(STEP!X2677&lt;&gt;"",STEP!X2677,"")</f>
        <v/>
      </c>
      <c r="L2677" s="421" t="str">
        <f>IF(STEP!Y2677&lt;&gt;"",STEP!Y2677,"")</f>
        <v/>
      </c>
      <c r="M2677" s="421" t="str">
        <f>IF(STEP!Z2677&lt;&gt;"",STEP!Z2677,"")</f>
        <v/>
      </c>
      <c r="N2677" s="422" t="str">
        <f>IF(STEP!R2677&lt;&gt;"",STEP!R2677,"")</f>
        <v/>
      </c>
      <c r="O2677" s="423" t="str">
        <f>IF(STEP!S2677&lt;&gt;"",STEP!S2677,"")</f>
        <v/>
      </c>
      <c r="P2677" s="316" t="str">
        <f t="shared" si="255"/>
        <v/>
      </c>
      <c r="Q2677" s="336"/>
      <c r="R2677" s="560" t="str">
        <f t="shared" si="254"/>
        <v/>
      </c>
    </row>
    <row r="2678" spans="2:18">
      <c r="B2678" s="517"/>
      <c r="C2678" s="622" t="str">
        <f>IF(STEP!C2678&lt;&gt;"",STEP!C2678,"")</f>
        <v/>
      </c>
      <c r="D2678" s="409" t="str">
        <f>IF(STEP!D2678&lt;&gt;"",STEP!D2678,"")</f>
        <v/>
      </c>
      <c r="E2678" s="410" t="str">
        <f>IF(STEP!E2678&lt;&gt;"",STEP!E2678,"")</f>
        <v/>
      </c>
      <c r="F2678" s="409" t="str">
        <f>IF(STEP!F2678&lt;&gt;"",STEP!F2678,"")</f>
        <v/>
      </c>
      <c r="G2678" s="508" t="str">
        <f>IF(STEP!C2678&lt;&gt;"",STEP!AD2678,"")</f>
        <v/>
      </c>
      <c r="H2678" s="407" t="str">
        <f>IF(AND(STEP!$G2678="",$J$8&lt;&gt;"ON"),"",IF(月報!AX2678&lt;&gt;"",月報!AX2678,IF(STEP!G2678&lt;&gt;"",STEP!G2678,"")))</f>
        <v/>
      </c>
      <c r="I2678" s="408" t="str">
        <f>IF(AND(STEP!$G2678="",$J$8&lt;&gt;"ON"),"",IF(月報!AZ2678&lt;&gt;"",月報!AZ2678,IF(STEP!H2678&lt;&gt;"",STEP!H2678,"")))</f>
        <v/>
      </c>
      <c r="J2678" s="408" t="str">
        <f>IF(AND(STEP!$G2678="",$J$8&lt;&gt;"ON"),"",IF(月報!BA2678&lt;&gt;"",月報!BA2678,IF(STEP!J2678&lt;&gt;"",STEP!J2678/24,"")))</f>
        <v/>
      </c>
      <c r="K2678" s="421" t="str">
        <f>IF(STEP!X2678&lt;&gt;"",STEP!X2678,"")</f>
        <v/>
      </c>
      <c r="L2678" s="421" t="str">
        <f>IF(STEP!Y2678&lt;&gt;"",STEP!Y2678,"")</f>
        <v/>
      </c>
      <c r="M2678" s="421" t="str">
        <f>IF(STEP!Z2678&lt;&gt;"",STEP!Z2678,"")</f>
        <v/>
      </c>
      <c r="N2678" s="422" t="str">
        <f>IF(STEP!R2678&lt;&gt;"",STEP!R2678,"")</f>
        <v/>
      </c>
      <c r="O2678" s="423" t="str">
        <f>IF(STEP!S2678&lt;&gt;"",STEP!S2678,"")</f>
        <v/>
      </c>
      <c r="P2678" s="316" t="str">
        <f t="shared" si="255"/>
        <v/>
      </c>
      <c r="Q2678" s="336"/>
      <c r="R2678" s="560" t="str">
        <f t="shared" si="254"/>
        <v/>
      </c>
    </row>
    <row r="2679" spans="2:18">
      <c r="B2679" s="517"/>
      <c r="C2679" s="623" t="str">
        <f>IF(STEP!C2679&lt;&gt;"",STEP!C2679,"")</f>
        <v/>
      </c>
      <c r="D2679" s="411" t="str">
        <f>IF(STEP!D2679&lt;&gt;"",STEP!D2679,"")</f>
        <v/>
      </c>
      <c r="E2679" s="412" t="str">
        <f>IF(STEP!E2679&lt;&gt;"",STEP!E2679,"")</f>
        <v/>
      </c>
      <c r="F2679" s="411" t="str">
        <f>IF(STEP!F2679&lt;&gt;"",STEP!F2679,"")</f>
        <v/>
      </c>
      <c r="G2679" s="413" t="str">
        <f>IF(STEP!C2679&lt;&gt;"",STEP!AD2679,"")</f>
        <v/>
      </c>
      <c r="H2679" s="413" t="str">
        <f>IF(AND(STEP!$G2679="",$J$8&lt;&gt;"ON"),"",IF(月報!AX2679&lt;&gt;"",月報!AX2679,IF(STEP!G2679&lt;&gt;"",STEP!G2679,"")))</f>
        <v/>
      </c>
      <c r="I2679" s="414" t="str">
        <f>IF(AND(STEP!$G2679="",$J$8&lt;&gt;"ON"),"",IF(月報!AZ2679&lt;&gt;"",月報!AZ2679,IF(STEP!H2679&lt;&gt;"",STEP!H2679,"")))</f>
        <v/>
      </c>
      <c r="J2679" s="414" t="str">
        <f>IF(AND(STEP!$G2679="",$J$8&lt;&gt;"ON"),"",IF(月報!BA2679&lt;&gt;"",月報!BA2679,IF(STEP!J2679&lt;&gt;"",STEP!J2679/24,"")))</f>
        <v/>
      </c>
      <c r="K2679" s="414" t="str">
        <f>IF(STEP!X2679&lt;&gt;"",STEP!X2679,"")</f>
        <v/>
      </c>
      <c r="L2679" s="414" t="str">
        <f>IF(STEP!Y2679&lt;&gt;"",STEP!Y2679,"")</f>
        <v/>
      </c>
      <c r="M2679" s="414" t="str">
        <f>IF(STEP!Z2679&lt;&gt;"",STEP!Z2679,"")</f>
        <v/>
      </c>
      <c r="N2679" s="424" t="str">
        <f>IF(STEP!R2679&lt;&gt;"",STEP!R2679,"")</f>
        <v/>
      </c>
      <c r="O2679" s="425" t="str">
        <f>IF(STEP!S2679&lt;&gt;"",STEP!S2679,"")</f>
        <v/>
      </c>
      <c r="P2679" s="317" t="str">
        <f t="shared" si="255"/>
        <v/>
      </c>
      <c r="Q2679" s="473"/>
      <c r="R2679" s="561" t="str">
        <f t="shared" si="254"/>
        <v/>
      </c>
    </row>
    <row r="2680" spans="2:18">
      <c r="B2680" s="517"/>
      <c r="C2680" s="624" t="str">
        <f>IF(STEP!C2680&lt;&gt;"",STEP!C2680,"")</f>
        <v/>
      </c>
      <c r="D2680" s="405" t="str">
        <f>IF(STEP!D2680&lt;&gt;"",STEP!D2680,"")</f>
        <v/>
      </c>
      <c r="E2680" s="406" t="str">
        <f>IF(STEP!E2680&lt;&gt;"",STEP!E2680,"")</f>
        <v/>
      </c>
      <c r="F2680" s="405" t="str">
        <f>IF(STEP!F2680&lt;&gt;"",STEP!F2680,"")</f>
        <v/>
      </c>
      <c r="G2680" s="407" t="str">
        <f>IF(STEP!C2680&lt;&gt;"",STEP!AD2680,"")</f>
        <v/>
      </c>
      <c r="H2680" s="407" t="str">
        <f>IF(AND(STEP!$G2680="",$J$8&lt;&gt;"ON"),"",IF(月報!AX2680&lt;&gt;"",月報!AX2680,IF(STEP!G2680&lt;&gt;"",STEP!G2680,"")))</f>
        <v/>
      </c>
      <c r="I2680" s="408" t="str">
        <f>IF(AND(STEP!$G2680="",$J$8&lt;&gt;"ON"),"",IF(月報!AZ2680&lt;&gt;"",月報!AZ2680,IF(STEP!H2680&lt;&gt;"",STEP!H2680,"")))</f>
        <v/>
      </c>
      <c r="J2680" s="408" t="str">
        <f>IF(AND(STEP!$G2680="",$J$8&lt;&gt;"ON"),"",IF(月報!BA2680&lt;&gt;"",月報!BA2680,IF(STEP!J2680&lt;&gt;"",STEP!J2680/24,"")))</f>
        <v/>
      </c>
      <c r="K2680" s="408" t="str">
        <f>IF(STEP!X2680&lt;&gt;"",STEP!X2680,"")</f>
        <v/>
      </c>
      <c r="L2680" s="408" t="str">
        <f>IF(STEP!Y2680&lt;&gt;"",STEP!Y2680,"")</f>
        <v/>
      </c>
      <c r="M2680" s="408" t="str">
        <f>IF(STEP!Z2680&lt;&gt;"",STEP!Z2680,"")</f>
        <v/>
      </c>
      <c r="N2680" s="419" t="str">
        <f>IF(STEP!R2680&lt;&gt;"",STEP!R2680,"")</f>
        <v/>
      </c>
      <c r="O2680" s="420" t="str">
        <f>IF(STEP!S2680&lt;&gt;"",STEP!S2680,"")</f>
        <v/>
      </c>
      <c r="P2680" s="315" t="str">
        <f t="shared" si="255"/>
        <v/>
      </c>
      <c r="Q2680" s="474">
        <f>SUM(P2680:P2686)</f>
        <v>0</v>
      </c>
      <c r="R2680" s="562" t="str">
        <f t="shared" si="254"/>
        <v/>
      </c>
    </row>
    <row r="2681" spans="2:18">
      <c r="B2681" s="517"/>
      <c r="C2681" s="622" t="str">
        <f>IF(STEP!C2681&lt;&gt;"",STEP!C2681,"")</f>
        <v/>
      </c>
      <c r="D2681" s="409" t="str">
        <f>IF(STEP!D2681&lt;&gt;"",STEP!D2681,"")</f>
        <v/>
      </c>
      <c r="E2681" s="410" t="str">
        <f>IF(STEP!E2681&lt;&gt;"",STEP!E2681,"")</f>
        <v/>
      </c>
      <c r="F2681" s="409" t="str">
        <f>IF(STEP!F2681&lt;&gt;"",STEP!F2681,"")</f>
        <v/>
      </c>
      <c r="G2681" s="508" t="str">
        <f>IF(STEP!C2681&lt;&gt;"",STEP!AD2681,"")</f>
        <v/>
      </c>
      <c r="H2681" s="407" t="str">
        <f>IF(AND(STEP!$G2681="",$J$8&lt;&gt;"ON"),"",IF(月報!AX2681&lt;&gt;"",月報!AX2681,IF(STEP!G2681&lt;&gt;"",STEP!G2681,"")))</f>
        <v/>
      </c>
      <c r="I2681" s="408" t="str">
        <f>IF(AND(STEP!$G2681="",$J$8&lt;&gt;"ON"),"",IF(月報!AZ2681&lt;&gt;"",月報!AZ2681,IF(STEP!H2681&lt;&gt;"",STEP!H2681,"")))</f>
        <v/>
      </c>
      <c r="J2681" s="408" t="str">
        <f>IF(AND(STEP!$G2681="",$J$8&lt;&gt;"ON"),"",IF(月報!BA2681&lt;&gt;"",月報!BA2681,IF(STEP!J2681&lt;&gt;"",STEP!J2681/24,"")))</f>
        <v/>
      </c>
      <c r="K2681" s="421" t="str">
        <f>IF(STEP!X2681&lt;&gt;"",STEP!X2681,"")</f>
        <v/>
      </c>
      <c r="L2681" s="421" t="str">
        <f>IF(STEP!Y2681&lt;&gt;"",STEP!Y2681,"")</f>
        <v/>
      </c>
      <c r="M2681" s="421" t="str">
        <f>IF(STEP!Z2681&lt;&gt;"",STEP!Z2681,"")</f>
        <v/>
      </c>
      <c r="N2681" s="422" t="str">
        <f>IF(STEP!R2681&lt;&gt;"",STEP!R2681,"")</f>
        <v/>
      </c>
      <c r="O2681" s="423" t="str">
        <f>IF(STEP!S2681&lt;&gt;"",STEP!S2681,"")</f>
        <v/>
      </c>
      <c r="P2681" s="316" t="str">
        <f t="shared" si="255"/>
        <v/>
      </c>
      <c r="Q2681" s="336"/>
      <c r="R2681" s="560" t="str">
        <f t="shared" si="254"/>
        <v/>
      </c>
    </row>
    <row r="2682" spans="2:18">
      <c r="B2682" s="517"/>
      <c r="C2682" s="622" t="str">
        <f>IF(STEP!C2682&lt;&gt;"",STEP!C2682,"")</f>
        <v/>
      </c>
      <c r="D2682" s="409" t="str">
        <f>IF(STEP!D2682&lt;&gt;"",STEP!D2682,"")</f>
        <v/>
      </c>
      <c r="E2682" s="410" t="str">
        <f>IF(STEP!E2682&lt;&gt;"",STEP!E2682,"")</f>
        <v/>
      </c>
      <c r="F2682" s="409" t="str">
        <f>IF(STEP!F2682&lt;&gt;"",STEP!F2682,"")</f>
        <v/>
      </c>
      <c r="G2682" s="508" t="str">
        <f>IF(STEP!C2682&lt;&gt;"",STEP!AD2682,"")</f>
        <v/>
      </c>
      <c r="H2682" s="407" t="str">
        <f>IF(AND(STEP!$G2682="",$J$8&lt;&gt;"ON"),"",IF(月報!AX2682&lt;&gt;"",月報!AX2682,IF(STEP!G2682&lt;&gt;"",STEP!G2682,"")))</f>
        <v/>
      </c>
      <c r="I2682" s="408" t="str">
        <f>IF(AND(STEP!$G2682="",$J$8&lt;&gt;"ON"),"",IF(月報!AZ2682&lt;&gt;"",月報!AZ2682,IF(STEP!H2682&lt;&gt;"",STEP!H2682,"")))</f>
        <v/>
      </c>
      <c r="J2682" s="408" t="str">
        <f>IF(AND(STEP!$G2682="",$J$8&lt;&gt;"ON"),"",IF(月報!BA2682&lt;&gt;"",月報!BA2682,IF(STEP!J2682&lt;&gt;"",STEP!J2682/24,"")))</f>
        <v/>
      </c>
      <c r="K2682" s="421" t="str">
        <f>IF(STEP!X2682&lt;&gt;"",STEP!X2682,"")</f>
        <v/>
      </c>
      <c r="L2682" s="421" t="str">
        <f>IF(STEP!Y2682&lt;&gt;"",STEP!Y2682,"")</f>
        <v/>
      </c>
      <c r="M2682" s="421" t="str">
        <f>IF(STEP!Z2682&lt;&gt;"",STEP!Z2682,"")</f>
        <v/>
      </c>
      <c r="N2682" s="422" t="str">
        <f>IF(STEP!R2682&lt;&gt;"",STEP!R2682,"")</f>
        <v/>
      </c>
      <c r="O2682" s="423" t="str">
        <f>IF(STEP!S2682&lt;&gt;"",STEP!S2682,"")</f>
        <v/>
      </c>
      <c r="P2682" s="316" t="str">
        <f t="shared" si="255"/>
        <v/>
      </c>
      <c r="Q2682" s="336"/>
      <c r="R2682" s="560" t="str">
        <f t="shared" si="254"/>
        <v/>
      </c>
    </row>
    <row r="2683" spans="2:18">
      <c r="B2683" s="517"/>
      <c r="C2683" s="622" t="str">
        <f>IF(STEP!C2683&lt;&gt;"",STEP!C2683,"")</f>
        <v/>
      </c>
      <c r="D2683" s="409" t="str">
        <f>IF(STEP!D2683&lt;&gt;"",STEP!D2683,"")</f>
        <v/>
      </c>
      <c r="E2683" s="410" t="str">
        <f>IF(STEP!E2683&lt;&gt;"",STEP!E2683,"")</f>
        <v/>
      </c>
      <c r="F2683" s="409" t="str">
        <f>IF(STEP!F2683&lt;&gt;"",STEP!F2683,"")</f>
        <v/>
      </c>
      <c r="G2683" s="508" t="str">
        <f>IF(STEP!C2683&lt;&gt;"",STEP!AD2683,"")</f>
        <v/>
      </c>
      <c r="H2683" s="407" t="str">
        <f>IF(AND(STEP!$G2683="",$J$8&lt;&gt;"ON"),"",IF(月報!AX2683&lt;&gt;"",月報!AX2683,IF(STEP!G2683&lt;&gt;"",STEP!G2683,"")))</f>
        <v/>
      </c>
      <c r="I2683" s="408" t="str">
        <f>IF(AND(STEP!$G2683="",$J$8&lt;&gt;"ON"),"",IF(月報!AZ2683&lt;&gt;"",月報!AZ2683,IF(STEP!H2683&lt;&gt;"",STEP!H2683,"")))</f>
        <v/>
      </c>
      <c r="J2683" s="408" t="str">
        <f>IF(AND(STEP!$G2683="",$J$8&lt;&gt;"ON"),"",IF(月報!BA2683&lt;&gt;"",月報!BA2683,IF(STEP!J2683&lt;&gt;"",STEP!J2683/24,"")))</f>
        <v/>
      </c>
      <c r="K2683" s="421" t="str">
        <f>IF(STEP!X2683&lt;&gt;"",STEP!X2683,"")</f>
        <v/>
      </c>
      <c r="L2683" s="421" t="str">
        <f>IF(STEP!Y2683&lt;&gt;"",STEP!Y2683,"")</f>
        <v/>
      </c>
      <c r="M2683" s="421" t="str">
        <f>IF(STEP!Z2683&lt;&gt;"",STEP!Z2683,"")</f>
        <v/>
      </c>
      <c r="N2683" s="422" t="str">
        <f>IF(STEP!R2683&lt;&gt;"",STEP!R2683,"")</f>
        <v/>
      </c>
      <c r="O2683" s="423" t="str">
        <f>IF(STEP!S2683&lt;&gt;"",STEP!S2683,"")</f>
        <v/>
      </c>
      <c r="P2683" s="316" t="str">
        <f t="shared" si="255"/>
        <v/>
      </c>
      <c r="Q2683" s="336"/>
      <c r="R2683" s="560" t="str">
        <f t="shared" si="254"/>
        <v/>
      </c>
    </row>
    <row r="2684" spans="2:18">
      <c r="B2684" s="517"/>
      <c r="C2684" s="622" t="str">
        <f>IF(STEP!C2684&lt;&gt;"",STEP!C2684,"")</f>
        <v/>
      </c>
      <c r="D2684" s="409" t="str">
        <f>IF(STEP!D2684&lt;&gt;"",STEP!D2684,"")</f>
        <v/>
      </c>
      <c r="E2684" s="410" t="str">
        <f>IF(STEP!E2684&lt;&gt;"",STEP!E2684,"")</f>
        <v/>
      </c>
      <c r="F2684" s="409" t="str">
        <f>IF(STEP!F2684&lt;&gt;"",STEP!F2684,"")</f>
        <v/>
      </c>
      <c r="G2684" s="508" t="str">
        <f>IF(STEP!C2684&lt;&gt;"",STEP!AD2684,"")</f>
        <v/>
      </c>
      <c r="H2684" s="407" t="str">
        <f>IF(AND(STEP!$G2684="",$J$8&lt;&gt;"ON"),"",IF(月報!AX2684&lt;&gt;"",月報!AX2684,IF(STEP!G2684&lt;&gt;"",STEP!G2684,"")))</f>
        <v/>
      </c>
      <c r="I2684" s="408" t="str">
        <f>IF(AND(STEP!$G2684="",$J$8&lt;&gt;"ON"),"",IF(月報!AZ2684&lt;&gt;"",月報!AZ2684,IF(STEP!H2684&lt;&gt;"",STEP!H2684,"")))</f>
        <v/>
      </c>
      <c r="J2684" s="408" t="str">
        <f>IF(AND(STEP!$G2684="",$J$8&lt;&gt;"ON"),"",IF(月報!BA2684&lt;&gt;"",月報!BA2684,IF(STEP!J2684&lt;&gt;"",STEP!J2684/24,"")))</f>
        <v/>
      </c>
      <c r="K2684" s="421" t="str">
        <f>IF(STEP!X2684&lt;&gt;"",STEP!X2684,"")</f>
        <v/>
      </c>
      <c r="L2684" s="421" t="str">
        <f>IF(STEP!Y2684&lt;&gt;"",STEP!Y2684,"")</f>
        <v/>
      </c>
      <c r="M2684" s="421" t="str">
        <f>IF(STEP!Z2684&lt;&gt;"",STEP!Z2684,"")</f>
        <v/>
      </c>
      <c r="N2684" s="422" t="str">
        <f>IF(STEP!R2684&lt;&gt;"",STEP!R2684,"")</f>
        <v/>
      </c>
      <c r="O2684" s="423" t="str">
        <f>IF(STEP!S2684&lt;&gt;"",STEP!S2684,"")</f>
        <v/>
      </c>
      <c r="P2684" s="316" t="str">
        <f t="shared" si="255"/>
        <v/>
      </c>
      <c r="Q2684" s="336"/>
      <c r="R2684" s="560" t="str">
        <f t="shared" si="254"/>
        <v/>
      </c>
    </row>
    <row r="2685" spans="2:18">
      <c r="B2685" s="517"/>
      <c r="C2685" s="622" t="str">
        <f>IF(STEP!C2685&lt;&gt;"",STEP!C2685,"")</f>
        <v/>
      </c>
      <c r="D2685" s="409" t="str">
        <f>IF(STEP!D2685&lt;&gt;"",STEP!D2685,"")</f>
        <v/>
      </c>
      <c r="E2685" s="410" t="str">
        <f>IF(STEP!E2685&lt;&gt;"",STEP!E2685,"")</f>
        <v/>
      </c>
      <c r="F2685" s="409" t="str">
        <f>IF(STEP!F2685&lt;&gt;"",STEP!F2685,"")</f>
        <v/>
      </c>
      <c r="G2685" s="508" t="str">
        <f>IF(STEP!C2685&lt;&gt;"",STEP!AD2685,"")</f>
        <v/>
      </c>
      <c r="H2685" s="407" t="str">
        <f>IF(AND(STEP!$G2685="",$J$8&lt;&gt;"ON"),"",IF(月報!AX2685&lt;&gt;"",月報!AX2685,IF(STEP!G2685&lt;&gt;"",STEP!G2685,"")))</f>
        <v/>
      </c>
      <c r="I2685" s="408" t="str">
        <f>IF(AND(STEP!$G2685="",$J$8&lt;&gt;"ON"),"",IF(月報!AZ2685&lt;&gt;"",月報!AZ2685,IF(STEP!H2685&lt;&gt;"",STEP!H2685,"")))</f>
        <v/>
      </c>
      <c r="J2685" s="408" t="str">
        <f>IF(AND(STEP!$G2685="",$J$8&lt;&gt;"ON"),"",IF(月報!BA2685&lt;&gt;"",月報!BA2685,IF(STEP!J2685&lt;&gt;"",STEP!J2685/24,"")))</f>
        <v/>
      </c>
      <c r="K2685" s="421" t="str">
        <f>IF(STEP!X2685&lt;&gt;"",STEP!X2685,"")</f>
        <v/>
      </c>
      <c r="L2685" s="421" t="str">
        <f>IF(STEP!Y2685&lt;&gt;"",STEP!Y2685,"")</f>
        <v/>
      </c>
      <c r="M2685" s="421" t="str">
        <f>IF(STEP!Z2685&lt;&gt;"",STEP!Z2685,"")</f>
        <v/>
      </c>
      <c r="N2685" s="422" t="str">
        <f>IF(STEP!R2685&lt;&gt;"",STEP!R2685,"")</f>
        <v/>
      </c>
      <c r="O2685" s="423" t="str">
        <f>IF(STEP!S2685&lt;&gt;"",STEP!S2685,"")</f>
        <v/>
      </c>
      <c r="P2685" s="316" t="str">
        <f t="shared" si="255"/>
        <v/>
      </c>
      <c r="Q2685" s="336"/>
      <c r="R2685" s="560" t="str">
        <f t="shared" si="254"/>
        <v/>
      </c>
    </row>
    <row r="2686" spans="2:18">
      <c r="B2686" s="517"/>
      <c r="C2686" s="623" t="str">
        <f>IF(STEP!C2686&lt;&gt;"",STEP!C2686,"")</f>
        <v/>
      </c>
      <c r="D2686" s="411" t="str">
        <f>IF(STEP!D2686&lt;&gt;"",STEP!D2686,"")</f>
        <v/>
      </c>
      <c r="E2686" s="412" t="str">
        <f>IF(STEP!E2686&lt;&gt;"",STEP!E2686,"")</f>
        <v/>
      </c>
      <c r="F2686" s="411" t="str">
        <f>IF(STEP!F2686&lt;&gt;"",STEP!F2686,"")</f>
        <v/>
      </c>
      <c r="G2686" s="413" t="str">
        <f>IF(STEP!C2686&lt;&gt;"",STEP!AD2686,"")</f>
        <v/>
      </c>
      <c r="H2686" s="413" t="str">
        <f>IF(AND(STEP!$G2686="",$J$8&lt;&gt;"ON"),"",IF(月報!AX2686&lt;&gt;"",月報!AX2686,IF(STEP!G2686&lt;&gt;"",STEP!G2686,"")))</f>
        <v/>
      </c>
      <c r="I2686" s="414" t="str">
        <f>IF(AND(STEP!$G2686="",$J$8&lt;&gt;"ON"),"",IF(月報!AZ2686&lt;&gt;"",月報!AZ2686,IF(STEP!H2686&lt;&gt;"",STEP!H2686,"")))</f>
        <v/>
      </c>
      <c r="J2686" s="414" t="str">
        <f>IF(AND(STEP!$G2686="",$J$8&lt;&gt;"ON"),"",IF(月報!BA2686&lt;&gt;"",月報!BA2686,IF(STEP!J2686&lt;&gt;"",STEP!J2686/24,"")))</f>
        <v/>
      </c>
      <c r="K2686" s="414" t="str">
        <f>IF(STEP!X2686&lt;&gt;"",STEP!X2686,"")</f>
        <v/>
      </c>
      <c r="L2686" s="414" t="str">
        <f>IF(STEP!Y2686&lt;&gt;"",STEP!Y2686,"")</f>
        <v/>
      </c>
      <c r="M2686" s="414" t="str">
        <f>IF(STEP!Z2686&lt;&gt;"",STEP!Z2686,"")</f>
        <v/>
      </c>
      <c r="N2686" s="424" t="str">
        <f>IF(STEP!R2686&lt;&gt;"",STEP!R2686,"")</f>
        <v/>
      </c>
      <c r="O2686" s="425" t="str">
        <f>IF(STEP!S2686&lt;&gt;"",STEP!S2686,"")</f>
        <v/>
      </c>
      <c r="P2686" s="317" t="str">
        <f t="shared" si="255"/>
        <v/>
      </c>
      <c r="Q2686" s="473"/>
      <c r="R2686" s="561" t="str">
        <f t="shared" si="254"/>
        <v/>
      </c>
    </row>
    <row r="2687" spans="2:18">
      <c r="B2687" s="517"/>
      <c r="C2687" s="624" t="str">
        <f>IF(STEP!C2687&lt;&gt;"",STEP!C2687,"")</f>
        <v/>
      </c>
      <c r="D2687" s="405" t="str">
        <f>IF(STEP!D2687&lt;&gt;"",STEP!D2687,"")</f>
        <v/>
      </c>
      <c r="E2687" s="406" t="str">
        <f>IF(STEP!E2687&lt;&gt;"",STEP!E2687,"")</f>
        <v/>
      </c>
      <c r="F2687" s="405" t="str">
        <f>IF(STEP!F2687&lt;&gt;"",STEP!F2687,"")</f>
        <v/>
      </c>
      <c r="G2687" s="407" t="str">
        <f>IF(STEP!C2687&lt;&gt;"",STEP!AD2687,"")</f>
        <v/>
      </c>
      <c r="H2687" s="407" t="str">
        <f>IF(AND(STEP!$G2687="",$J$8&lt;&gt;"ON"),"",IF(月報!AX2687&lt;&gt;"",月報!AX2687,IF(STEP!G2687&lt;&gt;"",STEP!G2687,"")))</f>
        <v/>
      </c>
      <c r="I2687" s="408" t="str">
        <f>IF(AND(STEP!$G2687="",$J$8&lt;&gt;"ON"),"",IF(月報!AZ2687&lt;&gt;"",月報!AZ2687,IF(STEP!H2687&lt;&gt;"",STEP!H2687,"")))</f>
        <v/>
      </c>
      <c r="J2687" s="408" t="str">
        <f>IF(AND(STEP!$G2687="",$J$8&lt;&gt;"ON"),"",IF(月報!BA2687&lt;&gt;"",月報!BA2687,IF(STEP!J2687&lt;&gt;"",STEP!J2687/24,"")))</f>
        <v/>
      </c>
      <c r="K2687" s="408" t="str">
        <f>IF(STEP!X2687&lt;&gt;"",STEP!X2687,"")</f>
        <v/>
      </c>
      <c r="L2687" s="408" t="str">
        <f>IF(STEP!Y2687&lt;&gt;"",STEP!Y2687,"")</f>
        <v/>
      </c>
      <c r="M2687" s="408" t="str">
        <f>IF(STEP!Z2687&lt;&gt;"",STEP!Z2687,"")</f>
        <v/>
      </c>
      <c r="N2687" s="419" t="str">
        <f>IF(STEP!R2687&lt;&gt;"",STEP!R2687,"")</f>
        <v/>
      </c>
      <c r="O2687" s="420" t="str">
        <f>IF(STEP!S2687&lt;&gt;"",STEP!S2687,"")</f>
        <v/>
      </c>
      <c r="P2687" s="315" t="str">
        <f t="shared" si="255"/>
        <v/>
      </c>
      <c r="Q2687" s="474">
        <f>SUM(P2687:P2693)</f>
        <v>0</v>
      </c>
      <c r="R2687" s="562" t="str">
        <f t="shared" si="254"/>
        <v/>
      </c>
    </row>
    <row r="2688" spans="2:18">
      <c r="B2688" s="517"/>
      <c r="C2688" s="622" t="str">
        <f>IF(STEP!C2688&lt;&gt;"",STEP!C2688,"")</f>
        <v/>
      </c>
      <c r="D2688" s="409" t="str">
        <f>IF(STEP!D2688&lt;&gt;"",STEP!D2688,"")</f>
        <v/>
      </c>
      <c r="E2688" s="410" t="str">
        <f>IF(STEP!E2688&lt;&gt;"",STEP!E2688,"")</f>
        <v/>
      </c>
      <c r="F2688" s="409" t="str">
        <f>IF(STEP!F2688&lt;&gt;"",STEP!F2688,"")</f>
        <v/>
      </c>
      <c r="G2688" s="508" t="str">
        <f>IF(STEP!C2688&lt;&gt;"",STEP!AD2688,"")</f>
        <v/>
      </c>
      <c r="H2688" s="407" t="str">
        <f>IF(AND(STEP!$G2688="",$J$8&lt;&gt;"ON"),"",IF(月報!AX2688&lt;&gt;"",月報!AX2688,IF(STEP!G2688&lt;&gt;"",STEP!G2688,"")))</f>
        <v/>
      </c>
      <c r="I2688" s="408" t="str">
        <f>IF(AND(STEP!$G2688="",$J$8&lt;&gt;"ON"),"",IF(月報!AZ2688&lt;&gt;"",月報!AZ2688,IF(STEP!H2688&lt;&gt;"",STEP!H2688,"")))</f>
        <v/>
      </c>
      <c r="J2688" s="408" t="str">
        <f>IF(AND(STEP!$G2688="",$J$8&lt;&gt;"ON"),"",IF(月報!BA2688&lt;&gt;"",月報!BA2688,IF(STEP!J2688&lt;&gt;"",STEP!J2688/24,"")))</f>
        <v/>
      </c>
      <c r="K2688" s="421" t="str">
        <f>IF(STEP!X2688&lt;&gt;"",STEP!X2688,"")</f>
        <v/>
      </c>
      <c r="L2688" s="421" t="str">
        <f>IF(STEP!Y2688&lt;&gt;"",STEP!Y2688,"")</f>
        <v/>
      </c>
      <c r="M2688" s="421" t="str">
        <f>IF(STEP!Z2688&lt;&gt;"",STEP!Z2688,"")</f>
        <v/>
      </c>
      <c r="N2688" s="422" t="str">
        <f>IF(STEP!R2688&lt;&gt;"",STEP!R2688,"")</f>
        <v/>
      </c>
      <c r="O2688" s="423" t="str">
        <f>IF(STEP!S2688&lt;&gt;"",STEP!S2688,"")</f>
        <v/>
      </c>
      <c r="P2688" s="316" t="str">
        <f t="shared" si="255"/>
        <v/>
      </c>
      <c r="Q2688" s="336"/>
      <c r="R2688" s="560" t="str">
        <f t="shared" si="254"/>
        <v/>
      </c>
    </row>
    <row r="2689" spans="2:18">
      <c r="B2689" s="517"/>
      <c r="C2689" s="622" t="str">
        <f>IF(STEP!C2689&lt;&gt;"",STEP!C2689,"")</f>
        <v/>
      </c>
      <c r="D2689" s="409" t="str">
        <f>IF(STEP!D2689&lt;&gt;"",STEP!D2689,"")</f>
        <v/>
      </c>
      <c r="E2689" s="410" t="str">
        <f>IF(STEP!E2689&lt;&gt;"",STEP!E2689,"")</f>
        <v/>
      </c>
      <c r="F2689" s="409" t="str">
        <f>IF(STEP!F2689&lt;&gt;"",STEP!F2689,"")</f>
        <v/>
      </c>
      <c r="G2689" s="508" t="str">
        <f>IF(STEP!C2689&lt;&gt;"",STEP!AD2689,"")</f>
        <v/>
      </c>
      <c r="H2689" s="407" t="str">
        <f>IF(AND(STEP!$G2689="",$J$8&lt;&gt;"ON"),"",IF(月報!AX2689&lt;&gt;"",月報!AX2689,IF(STEP!G2689&lt;&gt;"",STEP!G2689,"")))</f>
        <v/>
      </c>
      <c r="I2689" s="408" t="str">
        <f>IF(AND(STEP!$G2689="",$J$8&lt;&gt;"ON"),"",IF(月報!AZ2689&lt;&gt;"",月報!AZ2689,IF(STEP!H2689&lt;&gt;"",STEP!H2689,"")))</f>
        <v/>
      </c>
      <c r="J2689" s="408" t="str">
        <f>IF(AND(STEP!$G2689="",$J$8&lt;&gt;"ON"),"",IF(月報!BA2689&lt;&gt;"",月報!BA2689,IF(STEP!J2689&lt;&gt;"",STEP!J2689/24,"")))</f>
        <v/>
      </c>
      <c r="K2689" s="421" t="str">
        <f>IF(STEP!X2689&lt;&gt;"",STEP!X2689,"")</f>
        <v/>
      </c>
      <c r="L2689" s="421" t="str">
        <f>IF(STEP!Y2689&lt;&gt;"",STEP!Y2689,"")</f>
        <v/>
      </c>
      <c r="M2689" s="421" t="str">
        <f>IF(STEP!Z2689&lt;&gt;"",STEP!Z2689,"")</f>
        <v/>
      </c>
      <c r="N2689" s="422" t="str">
        <f>IF(STEP!R2689&lt;&gt;"",STEP!R2689,"")</f>
        <v/>
      </c>
      <c r="O2689" s="423" t="str">
        <f>IF(STEP!S2689&lt;&gt;"",STEP!S2689,"")</f>
        <v/>
      </c>
      <c r="P2689" s="316" t="str">
        <f t="shared" si="255"/>
        <v/>
      </c>
      <c r="Q2689" s="336"/>
      <c r="R2689" s="560" t="str">
        <f t="shared" si="254"/>
        <v/>
      </c>
    </row>
    <row r="2690" spans="2:18">
      <c r="B2690" s="517"/>
      <c r="C2690" s="622" t="str">
        <f>IF(STEP!C2690&lt;&gt;"",STEP!C2690,"")</f>
        <v/>
      </c>
      <c r="D2690" s="409" t="str">
        <f>IF(STEP!D2690&lt;&gt;"",STEP!D2690,"")</f>
        <v/>
      </c>
      <c r="E2690" s="410" t="str">
        <f>IF(STEP!E2690&lt;&gt;"",STEP!E2690,"")</f>
        <v/>
      </c>
      <c r="F2690" s="409" t="str">
        <f>IF(STEP!F2690&lt;&gt;"",STEP!F2690,"")</f>
        <v/>
      </c>
      <c r="G2690" s="508" t="str">
        <f>IF(STEP!C2690&lt;&gt;"",STEP!AD2690,"")</f>
        <v/>
      </c>
      <c r="H2690" s="407" t="str">
        <f>IF(AND(STEP!$G2690="",$J$8&lt;&gt;"ON"),"",IF(月報!AX2690&lt;&gt;"",月報!AX2690,IF(STEP!G2690&lt;&gt;"",STEP!G2690,"")))</f>
        <v/>
      </c>
      <c r="I2690" s="408" t="str">
        <f>IF(AND(STEP!$G2690="",$J$8&lt;&gt;"ON"),"",IF(月報!AZ2690&lt;&gt;"",月報!AZ2690,IF(STEP!H2690&lt;&gt;"",STEP!H2690,"")))</f>
        <v/>
      </c>
      <c r="J2690" s="408" t="str">
        <f>IF(AND(STEP!$G2690="",$J$8&lt;&gt;"ON"),"",IF(月報!BA2690&lt;&gt;"",月報!BA2690,IF(STEP!J2690&lt;&gt;"",STEP!J2690/24,"")))</f>
        <v/>
      </c>
      <c r="K2690" s="421" t="str">
        <f>IF(STEP!X2690&lt;&gt;"",STEP!X2690,"")</f>
        <v/>
      </c>
      <c r="L2690" s="421" t="str">
        <f>IF(STEP!Y2690&lt;&gt;"",STEP!Y2690,"")</f>
        <v/>
      </c>
      <c r="M2690" s="421" t="str">
        <f>IF(STEP!Z2690&lt;&gt;"",STEP!Z2690,"")</f>
        <v/>
      </c>
      <c r="N2690" s="422" t="str">
        <f>IF(STEP!R2690&lt;&gt;"",STEP!R2690,"")</f>
        <v/>
      </c>
      <c r="O2690" s="423" t="str">
        <f>IF(STEP!S2690&lt;&gt;"",STEP!S2690,"")</f>
        <v/>
      </c>
      <c r="P2690" s="316" t="str">
        <f t="shared" si="255"/>
        <v/>
      </c>
      <c r="Q2690" s="336"/>
      <c r="R2690" s="560" t="str">
        <f t="shared" si="254"/>
        <v/>
      </c>
    </row>
    <row r="2691" spans="2:18">
      <c r="B2691" s="517"/>
      <c r="C2691" s="622" t="str">
        <f>IF(STEP!C2691&lt;&gt;"",STEP!C2691,"")</f>
        <v/>
      </c>
      <c r="D2691" s="409" t="str">
        <f>IF(STEP!D2691&lt;&gt;"",STEP!D2691,"")</f>
        <v/>
      </c>
      <c r="E2691" s="410" t="str">
        <f>IF(STEP!E2691&lt;&gt;"",STEP!E2691,"")</f>
        <v/>
      </c>
      <c r="F2691" s="409" t="str">
        <f>IF(STEP!F2691&lt;&gt;"",STEP!F2691,"")</f>
        <v/>
      </c>
      <c r="G2691" s="508" t="str">
        <f>IF(STEP!C2691&lt;&gt;"",STEP!AD2691,"")</f>
        <v/>
      </c>
      <c r="H2691" s="407" t="str">
        <f>IF(AND(STEP!$G2691="",$J$8&lt;&gt;"ON"),"",IF(月報!AX2691&lt;&gt;"",月報!AX2691,IF(STEP!G2691&lt;&gt;"",STEP!G2691,"")))</f>
        <v/>
      </c>
      <c r="I2691" s="408" t="str">
        <f>IF(AND(STEP!$G2691="",$J$8&lt;&gt;"ON"),"",IF(月報!AZ2691&lt;&gt;"",月報!AZ2691,IF(STEP!H2691&lt;&gt;"",STEP!H2691,"")))</f>
        <v/>
      </c>
      <c r="J2691" s="408" t="str">
        <f>IF(AND(STEP!$G2691="",$J$8&lt;&gt;"ON"),"",IF(月報!BA2691&lt;&gt;"",月報!BA2691,IF(STEP!J2691&lt;&gt;"",STEP!J2691/24,"")))</f>
        <v/>
      </c>
      <c r="K2691" s="421" t="str">
        <f>IF(STEP!X2691&lt;&gt;"",STEP!X2691,"")</f>
        <v/>
      </c>
      <c r="L2691" s="421" t="str">
        <f>IF(STEP!Y2691&lt;&gt;"",STEP!Y2691,"")</f>
        <v/>
      </c>
      <c r="M2691" s="421" t="str">
        <f>IF(STEP!Z2691&lt;&gt;"",STEP!Z2691,"")</f>
        <v/>
      </c>
      <c r="N2691" s="422" t="str">
        <f>IF(STEP!R2691&lt;&gt;"",STEP!R2691,"")</f>
        <v/>
      </c>
      <c r="O2691" s="423" t="str">
        <f>IF(STEP!S2691&lt;&gt;"",STEP!S2691,"")</f>
        <v/>
      </c>
      <c r="P2691" s="316" t="str">
        <f t="shared" si="255"/>
        <v/>
      </c>
      <c r="Q2691" s="336"/>
      <c r="R2691" s="560" t="str">
        <f t="shared" si="254"/>
        <v/>
      </c>
    </row>
    <row r="2692" spans="2:18">
      <c r="B2692" s="517"/>
      <c r="C2692" s="622" t="str">
        <f>IF(STEP!C2692&lt;&gt;"",STEP!C2692,"")</f>
        <v/>
      </c>
      <c r="D2692" s="409" t="str">
        <f>IF(STEP!D2692&lt;&gt;"",STEP!D2692,"")</f>
        <v/>
      </c>
      <c r="E2692" s="410" t="str">
        <f>IF(STEP!E2692&lt;&gt;"",STEP!E2692,"")</f>
        <v/>
      </c>
      <c r="F2692" s="409" t="str">
        <f>IF(STEP!F2692&lt;&gt;"",STEP!F2692,"")</f>
        <v/>
      </c>
      <c r="G2692" s="508" t="str">
        <f>IF(STEP!C2692&lt;&gt;"",STEP!AD2692,"")</f>
        <v/>
      </c>
      <c r="H2692" s="407" t="str">
        <f>IF(AND(STEP!$G2692="",$J$8&lt;&gt;"ON"),"",IF(月報!AX2692&lt;&gt;"",月報!AX2692,IF(STEP!G2692&lt;&gt;"",STEP!G2692,"")))</f>
        <v/>
      </c>
      <c r="I2692" s="408" t="str">
        <f>IF(AND(STEP!$G2692="",$J$8&lt;&gt;"ON"),"",IF(月報!AZ2692&lt;&gt;"",月報!AZ2692,IF(STEP!H2692&lt;&gt;"",STEP!H2692,"")))</f>
        <v/>
      </c>
      <c r="J2692" s="408" t="str">
        <f>IF(AND(STEP!$G2692="",$J$8&lt;&gt;"ON"),"",IF(月報!BA2692&lt;&gt;"",月報!BA2692,IF(STEP!J2692&lt;&gt;"",STEP!J2692/24,"")))</f>
        <v/>
      </c>
      <c r="K2692" s="421" t="str">
        <f>IF(STEP!X2692&lt;&gt;"",STEP!X2692,"")</f>
        <v/>
      </c>
      <c r="L2692" s="421" t="str">
        <f>IF(STEP!Y2692&lt;&gt;"",STEP!Y2692,"")</f>
        <v/>
      </c>
      <c r="M2692" s="421" t="str">
        <f>IF(STEP!Z2692&lt;&gt;"",STEP!Z2692,"")</f>
        <v/>
      </c>
      <c r="N2692" s="422" t="str">
        <f>IF(STEP!R2692&lt;&gt;"",STEP!R2692,"")</f>
        <v/>
      </c>
      <c r="O2692" s="423" t="str">
        <f>IF(STEP!S2692&lt;&gt;"",STEP!S2692,"")</f>
        <v/>
      </c>
      <c r="P2692" s="316" t="str">
        <f t="shared" si="255"/>
        <v/>
      </c>
      <c r="Q2692" s="336"/>
      <c r="R2692" s="560" t="str">
        <f t="shared" si="254"/>
        <v/>
      </c>
    </row>
    <row r="2693" spans="2:18">
      <c r="B2693" s="517"/>
      <c r="C2693" s="623" t="str">
        <f>IF(STEP!C2693&lt;&gt;"",STEP!C2693,"")</f>
        <v/>
      </c>
      <c r="D2693" s="411" t="str">
        <f>IF(STEP!D2693&lt;&gt;"",STEP!D2693,"")</f>
        <v/>
      </c>
      <c r="E2693" s="412" t="str">
        <f>IF(STEP!E2693&lt;&gt;"",STEP!E2693,"")</f>
        <v/>
      </c>
      <c r="F2693" s="411" t="str">
        <f>IF(STEP!F2693&lt;&gt;"",STEP!F2693,"")</f>
        <v/>
      </c>
      <c r="G2693" s="413" t="str">
        <f>IF(STEP!C2693&lt;&gt;"",STEP!AD2693,"")</f>
        <v/>
      </c>
      <c r="H2693" s="413" t="str">
        <f>IF(AND(STEP!$G2693="",$J$8&lt;&gt;"ON"),"",IF(月報!AX2693&lt;&gt;"",月報!AX2693,IF(STEP!G2693&lt;&gt;"",STEP!G2693,"")))</f>
        <v/>
      </c>
      <c r="I2693" s="414" t="str">
        <f>IF(AND(STEP!$G2693="",$J$8&lt;&gt;"ON"),"",IF(月報!AZ2693&lt;&gt;"",月報!AZ2693,IF(STEP!H2693&lt;&gt;"",STEP!H2693,"")))</f>
        <v/>
      </c>
      <c r="J2693" s="414" t="str">
        <f>IF(AND(STEP!$G2693="",$J$8&lt;&gt;"ON"),"",IF(月報!BA2693&lt;&gt;"",月報!BA2693,IF(STEP!J2693&lt;&gt;"",STEP!J2693/24,"")))</f>
        <v/>
      </c>
      <c r="K2693" s="414" t="str">
        <f>IF(STEP!X2693&lt;&gt;"",STEP!X2693,"")</f>
        <v/>
      </c>
      <c r="L2693" s="414" t="str">
        <f>IF(STEP!Y2693&lt;&gt;"",STEP!Y2693,"")</f>
        <v/>
      </c>
      <c r="M2693" s="414" t="str">
        <f>IF(STEP!Z2693&lt;&gt;"",STEP!Z2693,"")</f>
        <v/>
      </c>
      <c r="N2693" s="424" t="str">
        <f>IF(STEP!R2693&lt;&gt;"",STEP!R2693,"")</f>
        <v/>
      </c>
      <c r="O2693" s="425" t="str">
        <f>IF(STEP!S2693&lt;&gt;"",STEP!S2693,"")</f>
        <v/>
      </c>
      <c r="P2693" s="317" t="str">
        <f t="shared" si="255"/>
        <v/>
      </c>
      <c r="Q2693" s="473"/>
      <c r="R2693" s="561" t="str">
        <f t="shared" si="254"/>
        <v/>
      </c>
    </row>
    <row r="2694" spans="2:18">
      <c r="B2694" s="517"/>
      <c r="C2694" s="624" t="str">
        <f>IF(STEP!C2694&lt;&gt;"",STEP!C2694,"")</f>
        <v/>
      </c>
      <c r="D2694" s="405" t="str">
        <f>IF(STEP!D2694&lt;&gt;"",STEP!D2694,"")</f>
        <v/>
      </c>
      <c r="E2694" s="406" t="str">
        <f>IF(STEP!E2694&lt;&gt;"",STEP!E2694,"")</f>
        <v/>
      </c>
      <c r="F2694" s="405" t="str">
        <f>IF(STEP!F2694&lt;&gt;"",STEP!F2694,"")</f>
        <v/>
      </c>
      <c r="G2694" s="407" t="str">
        <f>IF(STEP!C2694&lt;&gt;"",STEP!AD2694,"")</f>
        <v/>
      </c>
      <c r="H2694" s="407" t="str">
        <f>IF(AND(STEP!$G2694="",$J$8&lt;&gt;"ON"),"",IF(月報!AX2694&lt;&gt;"",月報!AX2694,IF(STEP!G2694&lt;&gt;"",STEP!G2694,"")))</f>
        <v/>
      </c>
      <c r="I2694" s="408" t="str">
        <f>IF(AND(STEP!$G2694="",$J$8&lt;&gt;"ON"),"",IF(月報!AZ2694&lt;&gt;"",月報!AZ2694,IF(STEP!H2694&lt;&gt;"",STEP!H2694,"")))</f>
        <v/>
      </c>
      <c r="J2694" s="408" t="str">
        <f>IF(AND(STEP!$G2694="",$J$8&lt;&gt;"ON"),"",IF(月報!BA2694&lt;&gt;"",月報!BA2694,IF(STEP!J2694&lt;&gt;"",STEP!J2694/24,"")))</f>
        <v/>
      </c>
      <c r="K2694" s="408" t="str">
        <f>IF(STEP!X2694&lt;&gt;"",STEP!X2694,"")</f>
        <v/>
      </c>
      <c r="L2694" s="408" t="str">
        <f>IF(STEP!Y2694&lt;&gt;"",STEP!Y2694,"")</f>
        <v/>
      </c>
      <c r="M2694" s="408" t="str">
        <f>IF(STEP!Z2694&lt;&gt;"",STEP!Z2694,"")</f>
        <v/>
      </c>
      <c r="N2694" s="419" t="str">
        <f>IF(STEP!R2694&lt;&gt;"",STEP!R2694,"")</f>
        <v/>
      </c>
      <c r="O2694" s="420" t="str">
        <f>IF(STEP!S2694&lt;&gt;"",STEP!S2694,"")</f>
        <v/>
      </c>
      <c r="P2694" s="315" t="str">
        <f t="shared" si="255"/>
        <v/>
      </c>
      <c r="Q2694" s="474">
        <f>SUM(P2694:P2700)</f>
        <v>0</v>
      </c>
      <c r="R2694" s="562" t="str">
        <f t="shared" si="254"/>
        <v/>
      </c>
    </row>
    <row r="2695" spans="2:18">
      <c r="B2695" s="517"/>
      <c r="C2695" s="622" t="str">
        <f>IF(STEP!C2695&lt;&gt;"",STEP!C2695,"")</f>
        <v/>
      </c>
      <c r="D2695" s="409" t="str">
        <f>IF(STEP!D2695&lt;&gt;"",STEP!D2695,"")</f>
        <v/>
      </c>
      <c r="E2695" s="410" t="str">
        <f>IF(STEP!E2695&lt;&gt;"",STEP!E2695,"")</f>
        <v/>
      </c>
      <c r="F2695" s="409" t="str">
        <f>IF(STEP!F2695&lt;&gt;"",STEP!F2695,"")</f>
        <v/>
      </c>
      <c r="G2695" s="508" t="str">
        <f>IF(STEP!C2695&lt;&gt;"",STEP!AD2695,"")</f>
        <v/>
      </c>
      <c r="H2695" s="407" t="str">
        <f>IF(AND(STEP!$G2695="",$J$8&lt;&gt;"ON"),"",IF(月報!AX2695&lt;&gt;"",月報!AX2695,IF(STEP!G2695&lt;&gt;"",STEP!G2695,"")))</f>
        <v/>
      </c>
      <c r="I2695" s="408" t="str">
        <f>IF(AND(STEP!$G2695="",$J$8&lt;&gt;"ON"),"",IF(月報!AZ2695&lt;&gt;"",月報!AZ2695,IF(STEP!H2695&lt;&gt;"",STEP!H2695,"")))</f>
        <v/>
      </c>
      <c r="J2695" s="408" t="str">
        <f>IF(AND(STEP!$G2695="",$J$8&lt;&gt;"ON"),"",IF(月報!BA2695&lt;&gt;"",月報!BA2695,IF(STEP!J2695&lt;&gt;"",STEP!J2695/24,"")))</f>
        <v/>
      </c>
      <c r="K2695" s="421" t="str">
        <f>IF(STEP!X2695&lt;&gt;"",STEP!X2695,"")</f>
        <v/>
      </c>
      <c r="L2695" s="421" t="str">
        <f>IF(STEP!Y2695&lt;&gt;"",STEP!Y2695,"")</f>
        <v/>
      </c>
      <c r="M2695" s="421" t="str">
        <f>IF(STEP!Z2695&lt;&gt;"",STEP!Z2695,"")</f>
        <v/>
      </c>
      <c r="N2695" s="422" t="str">
        <f>IF(STEP!R2695&lt;&gt;"",STEP!R2695,"")</f>
        <v/>
      </c>
      <c r="O2695" s="423" t="str">
        <f>IF(STEP!S2695&lt;&gt;"",STEP!S2695,"")</f>
        <v/>
      </c>
      <c r="P2695" s="316" t="str">
        <f t="shared" si="255"/>
        <v/>
      </c>
      <c r="Q2695" s="336"/>
      <c r="R2695" s="560" t="str">
        <f t="shared" si="254"/>
        <v/>
      </c>
    </row>
    <row r="2696" spans="2:18">
      <c r="B2696" s="517"/>
      <c r="C2696" s="622" t="str">
        <f>IF(STEP!C2696&lt;&gt;"",STEP!C2696,"")</f>
        <v/>
      </c>
      <c r="D2696" s="409" t="str">
        <f>IF(STEP!D2696&lt;&gt;"",STEP!D2696,"")</f>
        <v/>
      </c>
      <c r="E2696" s="410" t="str">
        <f>IF(STEP!E2696&lt;&gt;"",STEP!E2696,"")</f>
        <v/>
      </c>
      <c r="F2696" s="409" t="str">
        <f>IF(STEP!F2696&lt;&gt;"",STEP!F2696,"")</f>
        <v/>
      </c>
      <c r="G2696" s="508" t="str">
        <f>IF(STEP!C2696&lt;&gt;"",STEP!AD2696,"")</f>
        <v/>
      </c>
      <c r="H2696" s="407" t="str">
        <f>IF(AND(STEP!$G2696="",$J$8&lt;&gt;"ON"),"",IF(月報!AX2696&lt;&gt;"",月報!AX2696,IF(STEP!G2696&lt;&gt;"",STEP!G2696,"")))</f>
        <v/>
      </c>
      <c r="I2696" s="408" t="str">
        <f>IF(AND(STEP!$G2696="",$J$8&lt;&gt;"ON"),"",IF(月報!AZ2696&lt;&gt;"",月報!AZ2696,IF(STEP!H2696&lt;&gt;"",STEP!H2696,"")))</f>
        <v/>
      </c>
      <c r="J2696" s="408" t="str">
        <f>IF(AND(STEP!$G2696="",$J$8&lt;&gt;"ON"),"",IF(月報!BA2696&lt;&gt;"",月報!BA2696,IF(STEP!J2696&lt;&gt;"",STEP!J2696/24,"")))</f>
        <v/>
      </c>
      <c r="K2696" s="421" t="str">
        <f>IF(STEP!X2696&lt;&gt;"",STEP!X2696,"")</f>
        <v/>
      </c>
      <c r="L2696" s="421" t="str">
        <f>IF(STEP!Y2696&lt;&gt;"",STEP!Y2696,"")</f>
        <v/>
      </c>
      <c r="M2696" s="421" t="str">
        <f>IF(STEP!Z2696&lt;&gt;"",STEP!Z2696,"")</f>
        <v/>
      </c>
      <c r="N2696" s="422" t="str">
        <f>IF(STEP!R2696&lt;&gt;"",STEP!R2696,"")</f>
        <v/>
      </c>
      <c r="O2696" s="423" t="str">
        <f>IF(STEP!S2696&lt;&gt;"",STEP!S2696,"")</f>
        <v/>
      </c>
      <c r="P2696" s="316" t="str">
        <f t="shared" si="255"/>
        <v/>
      </c>
      <c r="Q2696" s="336"/>
      <c r="R2696" s="560" t="str">
        <f t="shared" si="254"/>
        <v/>
      </c>
    </row>
    <row r="2697" spans="2:18">
      <c r="B2697" s="517"/>
      <c r="C2697" s="622" t="str">
        <f>IF(STEP!C2697&lt;&gt;"",STEP!C2697,"")</f>
        <v/>
      </c>
      <c r="D2697" s="409" t="str">
        <f>IF(STEP!D2697&lt;&gt;"",STEP!D2697,"")</f>
        <v/>
      </c>
      <c r="E2697" s="410" t="str">
        <f>IF(STEP!E2697&lt;&gt;"",STEP!E2697,"")</f>
        <v/>
      </c>
      <c r="F2697" s="409" t="str">
        <f>IF(STEP!F2697&lt;&gt;"",STEP!F2697,"")</f>
        <v/>
      </c>
      <c r="G2697" s="508" t="str">
        <f>IF(STEP!C2697&lt;&gt;"",STEP!AD2697,"")</f>
        <v/>
      </c>
      <c r="H2697" s="407" t="str">
        <f>IF(AND(STEP!$G2697="",$J$8&lt;&gt;"ON"),"",IF(月報!AX2697&lt;&gt;"",月報!AX2697,IF(STEP!G2697&lt;&gt;"",STEP!G2697,"")))</f>
        <v/>
      </c>
      <c r="I2697" s="408" t="str">
        <f>IF(AND(STEP!$G2697="",$J$8&lt;&gt;"ON"),"",IF(月報!AZ2697&lt;&gt;"",月報!AZ2697,IF(STEP!H2697&lt;&gt;"",STEP!H2697,"")))</f>
        <v/>
      </c>
      <c r="J2697" s="408" t="str">
        <f>IF(AND(STEP!$G2697="",$J$8&lt;&gt;"ON"),"",IF(月報!BA2697&lt;&gt;"",月報!BA2697,IF(STEP!J2697&lt;&gt;"",STEP!J2697/24,"")))</f>
        <v/>
      </c>
      <c r="K2697" s="421" t="str">
        <f>IF(STEP!X2697&lt;&gt;"",STEP!X2697,"")</f>
        <v/>
      </c>
      <c r="L2697" s="421" t="str">
        <f>IF(STEP!Y2697&lt;&gt;"",STEP!Y2697,"")</f>
        <v/>
      </c>
      <c r="M2697" s="421" t="str">
        <f>IF(STEP!Z2697&lt;&gt;"",STEP!Z2697,"")</f>
        <v/>
      </c>
      <c r="N2697" s="422" t="str">
        <f>IF(STEP!R2697&lt;&gt;"",STEP!R2697,"")</f>
        <v/>
      </c>
      <c r="O2697" s="423" t="str">
        <f>IF(STEP!S2697&lt;&gt;"",STEP!S2697,"")</f>
        <v/>
      </c>
      <c r="P2697" s="316" t="str">
        <f t="shared" si="255"/>
        <v/>
      </c>
      <c r="Q2697" s="336"/>
      <c r="R2697" s="560" t="str">
        <f t="shared" si="254"/>
        <v/>
      </c>
    </row>
    <row r="2698" spans="2:18">
      <c r="B2698" s="517"/>
      <c r="C2698" s="622" t="str">
        <f>IF(STEP!C2698&lt;&gt;"",STEP!C2698,"")</f>
        <v/>
      </c>
      <c r="D2698" s="409" t="str">
        <f>IF(STEP!D2698&lt;&gt;"",STEP!D2698,"")</f>
        <v/>
      </c>
      <c r="E2698" s="410" t="str">
        <f>IF(STEP!E2698&lt;&gt;"",STEP!E2698,"")</f>
        <v/>
      </c>
      <c r="F2698" s="409" t="str">
        <f>IF(STEP!F2698&lt;&gt;"",STEP!F2698,"")</f>
        <v/>
      </c>
      <c r="G2698" s="508" t="str">
        <f>IF(STEP!C2698&lt;&gt;"",STEP!AD2698,"")</f>
        <v/>
      </c>
      <c r="H2698" s="407" t="str">
        <f>IF(AND(STEP!$G2698="",$J$8&lt;&gt;"ON"),"",IF(月報!AX2698&lt;&gt;"",月報!AX2698,IF(STEP!G2698&lt;&gt;"",STEP!G2698,"")))</f>
        <v/>
      </c>
      <c r="I2698" s="408" t="str">
        <f>IF(AND(STEP!$G2698="",$J$8&lt;&gt;"ON"),"",IF(月報!AZ2698&lt;&gt;"",月報!AZ2698,IF(STEP!H2698&lt;&gt;"",STEP!H2698,"")))</f>
        <v/>
      </c>
      <c r="J2698" s="408" t="str">
        <f>IF(AND(STEP!$G2698="",$J$8&lt;&gt;"ON"),"",IF(月報!BA2698&lt;&gt;"",月報!BA2698,IF(STEP!J2698&lt;&gt;"",STEP!J2698/24,"")))</f>
        <v/>
      </c>
      <c r="K2698" s="421" t="str">
        <f>IF(STEP!X2698&lt;&gt;"",STEP!X2698,"")</f>
        <v/>
      </c>
      <c r="L2698" s="421" t="str">
        <f>IF(STEP!Y2698&lt;&gt;"",STEP!Y2698,"")</f>
        <v/>
      </c>
      <c r="M2698" s="421" t="str">
        <f>IF(STEP!Z2698&lt;&gt;"",STEP!Z2698,"")</f>
        <v/>
      </c>
      <c r="N2698" s="422" t="str">
        <f>IF(STEP!R2698&lt;&gt;"",STEP!R2698,"")</f>
        <v/>
      </c>
      <c r="O2698" s="423" t="str">
        <f>IF(STEP!S2698&lt;&gt;"",STEP!S2698,"")</f>
        <v/>
      </c>
      <c r="P2698" s="316" t="str">
        <f t="shared" si="255"/>
        <v/>
      </c>
      <c r="Q2698" s="336"/>
      <c r="R2698" s="560" t="str">
        <f t="shared" si="254"/>
        <v/>
      </c>
    </row>
    <row r="2699" spans="2:18">
      <c r="B2699" s="517"/>
      <c r="C2699" s="622" t="str">
        <f>IF(STEP!C2699&lt;&gt;"",STEP!C2699,"")</f>
        <v/>
      </c>
      <c r="D2699" s="409" t="str">
        <f>IF(STEP!D2699&lt;&gt;"",STEP!D2699,"")</f>
        <v/>
      </c>
      <c r="E2699" s="410" t="str">
        <f>IF(STEP!E2699&lt;&gt;"",STEP!E2699,"")</f>
        <v/>
      </c>
      <c r="F2699" s="409" t="str">
        <f>IF(STEP!F2699&lt;&gt;"",STEP!F2699,"")</f>
        <v/>
      </c>
      <c r="G2699" s="508" t="str">
        <f>IF(STEP!C2699&lt;&gt;"",STEP!AD2699,"")</f>
        <v/>
      </c>
      <c r="H2699" s="407" t="str">
        <f>IF(AND(STEP!$G2699="",$J$8&lt;&gt;"ON"),"",IF(月報!AX2699&lt;&gt;"",月報!AX2699,IF(STEP!G2699&lt;&gt;"",STEP!G2699,"")))</f>
        <v/>
      </c>
      <c r="I2699" s="408" t="str">
        <f>IF(AND(STEP!$G2699="",$J$8&lt;&gt;"ON"),"",IF(月報!AZ2699&lt;&gt;"",月報!AZ2699,IF(STEP!H2699&lt;&gt;"",STEP!H2699,"")))</f>
        <v/>
      </c>
      <c r="J2699" s="408" t="str">
        <f>IF(AND(STEP!$G2699="",$J$8&lt;&gt;"ON"),"",IF(月報!BA2699&lt;&gt;"",月報!BA2699,IF(STEP!J2699&lt;&gt;"",STEP!J2699/24,"")))</f>
        <v/>
      </c>
      <c r="K2699" s="421" t="str">
        <f>IF(STEP!X2699&lt;&gt;"",STEP!X2699,"")</f>
        <v/>
      </c>
      <c r="L2699" s="421" t="str">
        <f>IF(STEP!Y2699&lt;&gt;"",STEP!Y2699,"")</f>
        <v/>
      </c>
      <c r="M2699" s="421" t="str">
        <f>IF(STEP!Z2699&lt;&gt;"",STEP!Z2699,"")</f>
        <v/>
      </c>
      <c r="N2699" s="422" t="str">
        <f>IF(STEP!R2699&lt;&gt;"",STEP!R2699,"")</f>
        <v/>
      </c>
      <c r="O2699" s="423" t="str">
        <f>IF(STEP!S2699&lt;&gt;"",STEP!S2699,"")</f>
        <v/>
      </c>
      <c r="P2699" s="316" t="str">
        <f t="shared" si="255"/>
        <v/>
      </c>
      <c r="Q2699" s="336"/>
      <c r="R2699" s="560" t="str">
        <f t="shared" si="254"/>
        <v/>
      </c>
    </row>
    <row r="2700" spans="2:18" ht="13.8" thickBot="1">
      <c r="B2700" s="518"/>
      <c r="C2700" s="625" t="str">
        <f>IF(STEP!C2700&lt;&gt;"",STEP!C2700,"")</f>
        <v/>
      </c>
      <c r="D2700" s="415" t="str">
        <f>IF(STEP!D2700&lt;&gt;"",STEP!D2700,"")</f>
        <v/>
      </c>
      <c r="E2700" s="416" t="str">
        <f>IF(STEP!E2700&lt;&gt;"",STEP!E2700,"")</f>
        <v/>
      </c>
      <c r="F2700" s="415" t="str">
        <f>IF(STEP!F2700&lt;&gt;"",STEP!F2700,"")</f>
        <v/>
      </c>
      <c r="G2700" s="417" t="str">
        <f>IF(STEP!C2700&lt;&gt;"",STEP!AD2700,"")</f>
        <v/>
      </c>
      <c r="H2700" s="417" t="str">
        <f>IF(AND(STEP!$G2700="",$J$8&lt;&gt;"ON"),"",IF(月報!AX2700&lt;&gt;"",月報!AX2700,IF(STEP!G2700&lt;&gt;"",STEP!G2700,"")))</f>
        <v/>
      </c>
      <c r="I2700" s="418" t="str">
        <f>IF(AND(STEP!$G2700="",$J$8&lt;&gt;"ON"),"",IF(月報!AZ2700&lt;&gt;"",月報!AZ2700,IF(STEP!H2700&lt;&gt;"",STEP!H2700,"")))</f>
        <v/>
      </c>
      <c r="J2700" s="418" t="str">
        <f>IF(AND(STEP!$G2700="",$J$8&lt;&gt;"ON"),"",IF(月報!BA2700&lt;&gt;"",月報!BA2700,IF(STEP!J2700&lt;&gt;"",STEP!J2700/24,"")))</f>
        <v/>
      </c>
      <c r="K2700" s="418" t="str">
        <f>IF(STEP!X2700&lt;&gt;"",STEP!X2700,"")</f>
        <v/>
      </c>
      <c r="L2700" s="418" t="str">
        <f>IF(STEP!Y2700&lt;&gt;"",STEP!Y2700,"")</f>
        <v/>
      </c>
      <c r="M2700" s="418" t="str">
        <f>IF(STEP!Z2700&lt;&gt;"",STEP!Z2700,"")</f>
        <v/>
      </c>
      <c r="N2700" s="426" t="str">
        <f>IF(STEP!R2700&lt;&gt;"",STEP!R2700,"")</f>
        <v/>
      </c>
      <c r="O2700" s="427" t="str">
        <f>IF(STEP!S2700&lt;&gt;"",STEP!S2700,"")</f>
        <v/>
      </c>
      <c r="P2700" s="318" t="str">
        <f t="shared" si="255"/>
        <v/>
      </c>
      <c r="Q2700" s="338"/>
      <c r="R2700" s="563" t="str">
        <f t="shared" si="254"/>
        <v/>
      </c>
    </row>
    <row r="2701" spans="2:18">
      <c r="B2701" s="516" t="s">
        <v>416</v>
      </c>
      <c r="C2701" s="626"/>
      <c r="D2701" s="324"/>
      <c r="E2701" s="325"/>
      <c r="F2701" s="578" t="s">
        <v>465</v>
      </c>
      <c r="G2701" s="320"/>
      <c r="H2701" s="320"/>
      <c r="I2701" s="326"/>
      <c r="J2701" s="326"/>
      <c r="K2701" s="326"/>
      <c r="L2701" s="326"/>
      <c r="M2701" s="326"/>
      <c r="N2701" s="327"/>
      <c r="O2701" s="328"/>
      <c r="P2701" s="335"/>
      <c r="Q2701" s="336"/>
      <c r="R2701" s="564" t="str">
        <f t="shared" si="254"/>
        <v/>
      </c>
    </row>
    <row r="2702" spans="2:18">
      <c r="B2702" s="516"/>
      <c r="C2702" s="626"/>
      <c r="D2702" s="324"/>
      <c r="E2702" s="325"/>
      <c r="F2702" s="324"/>
      <c r="G2702" s="320"/>
      <c r="H2702" s="320"/>
      <c r="I2702" s="326"/>
      <c r="J2702" s="326"/>
      <c r="K2702" s="326"/>
      <c r="L2702" s="326"/>
      <c r="M2702" s="326"/>
      <c r="N2702" s="327"/>
      <c r="O2702" s="328"/>
      <c r="P2702" s="335"/>
      <c r="Q2702" s="336"/>
      <c r="R2702" s="564" t="str">
        <f t="shared" si="254"/>
        <v/>
      </c>
    </row>
    <row r="2703" spans="2:18">
      <c r="B2703" s="516"/>
      <c r="C2703" s="626"/>
      <c r="D2703" s="324"/>
      <c r="E2703" s="325"/>
      <c r="F2703" s="324"/>
      <c r="G2703" s="320"/>
      <c r="H2703" s="320"/>
      <c r="I2703" s="326"/>
      <c r="J2703" s="326"/>
      <c r="K2703" s="326"/>
      <c r="L2703" s="326"/>
      <c r="M2703" s="326"/>
      <c r="N2703" s="327"/>
      <c r="O2703" s="328"/>
      <c r="P2703" s="335"/>
      <c r="Q2703" s="336"/>
      <c r="R2703" s="564" t="str">
        <f t="shared" si="254"/>
        <v/>
      </c>
    </row>
    <row r="2704" spans="2:18">
      <c r="B2704" s="516"/>
      <c r="C2704" s="626"/>
      <c r="D2704" s="324"/>
      <c r="E2704" s="325"/>
      <c r="F2704" s="324"/>
      <c r="G2704" s="320"/>
      <c r="H2704" s="320"/>
      <c r="I2704" s="326"/>
      <c r="J2704" s="326"/>
      <c r="K2704" s="326"/>
      <c r="L2704" s="326"/>
      <c r="M2704" s="326"/>
      <c r="N2704" s="327"/>
      <c r="O2704" s="328"/>
      <c r="P2704" s="335"/>
      <c r="Q2704" s="336"/>
      <c r="R2704" s="564" t="str">
        <f t="shared" si="254"/>
        <v/>
      </c>
    </row>
    <row r="2705" spans="2:18">
      <c r="B2705" s="516"/>
      <c r="C2705" s="626"/>
      <c r="D2705" s="324"/>
      <c r="E2705" s="325"/>
      <c r="F2705" s="324"/>
      <c r="G2705" s="320"/>
      <c r="H2705" s="320"/>
      <c r="I2705" s="326"/>
      <c r="J2705" s="326"/>
      <c r="K2705" s="326"/>
      <c r="L2705" s="326"/>
      <c r="M2705" s="326"/>
      <c r="N2705" s="327"/>
      <c r="O2705" s="328"/>
      <c r="P2705" s="335"/>
      <c r="Q2705" s="336"/>
      <c r="R2705" s="564" t="str">
        <f t="shared" si="254"/>
        <v/>
      </c>
    </row>
    <row r="2706" spans="2:18">
      <c r="B2706" s="516"/>
      <c r="C2706" s="626"/>
      <c r="D2706" s="324"/>
      <c r="E2706" s="325"/>
      <c r="F2706" s="324"/>
      <c r="G2706" s="320"/>
      <c r="H2706" s="320"/>
      <c r="I2706" s="326"/>
      <c r="J2706" s="326"/>
      <c r="K2706" s="326"/>
      <c r="L2706" s="326"/>
      <c r="M2706" s="326"/>
      <c r="N2706" s="327"/>
      <c r="O2706" s="328"/>
      <c r="P2706" s="335"/>
      <c r="Q2706" s="336"/>
      <c r="R2706" s="564" t="str">
        <f t="shared" si="254"/>
        <v/>
      </c>
    </row>
    <row r="2707" spans="2:18">
      <c r="B2707" s="516"/>
      <c r="C2707" s="626"/>
      <c r="D2707" s="324"/>
      <c r="E2707" s="325"/>
      <c r="F2707" s="324"/>
      <c r="G2707" s="320"/>
      <c r="H2707" s="320"/>
      <c r="I2707" s="326"/>
      <c r="J2707" s="326"/>
      <c r="K2707" s="326"/>
      <c r="L2707" s="326"/>
      <c r="M2707" s="326"/>
      <c r="N2707" s="327"/>
      <c r="O2707" s="328"/>
      <c r="P2707" s="335"/>
      <c r="Q2707" s="336"/>
      <c r="R2707" s="564" t="str">
        <f t="shared" si="254"/>
        <v/>
      </c>
    </row>
    <row r="2708" spans="2:18">
      <c r="B2708" s="516"/>
      <c r="C2708" s="626"/>
      <c r="D2708" s="324"/>
      <c r="E2708" s="325"/>
      <c r="F2708" s="324"/>
      <c r="G2708" s="320"/>
      <c r="H2708" s="320"/>
      <c r="I2708" s="326"/>
      <c r="J2708" s="326"/>
      <c r="K2708" s="326"/>
      <c r="L2708" s="326"/>
      <c r="M2708" s="326"/>
      <c r="N2708" s="327"/>
      <c r="O2708" s="328"/>
      <c r="P2708" s="335"/>
      <c r="Q2708" s="336"/>
      <c r="R2708" s="564" t="str">
        <f t="shared" si="254"/>
        <v/>
      </c>
    </row>
    <row r="2709" spans="2:18">
      <c r="B2709" s="516"/>
      <c r="C2709" s="626"/>
      <c r="D2709" s="324"/>
      <c r="E2709" s="325"/>
      <c r="F2709" s="324"/>
      <c r="G2709" s="320"/>
      <c r="H2709" s="320"/>
      <c r="I2709" s="326"/>
      <c r="J2709" s="326"/>
      <c r="K2709" s="326"/>
      <c r="L2709" s="326"/>
      <c r="M2709" s="326"/>
      <c r="N2709" s="327"/>
      <c r="O2709" s="328"/>
      <c r="P2709" s="335"/>
      <c r="Q2709" s="336"/>
      <c r="R2709" s="564" t="str">
        <f t="shared" si="254"/>
        <v/>
      </c>
    </row>
    <row r="2710" spans="2:18" ht="13.8" thickBot="1">
      <c r="B2710" s="519"/>
      <c r="C2710" s="627"/>
      <c r="D2710" s="330"/>
      <c r="E2710" s="331"/>
      <c r="F2710" s="330"/>
      <c r="G2710" s="322"/>
      <c r="H2710" s="322"/>
      <c r="I2710" s="332"/>
      <c r="J2710" s="332"/>
      <c r="K2710" s="332"/>
      <c r="L2710" s="332"/>
      <c r="M2710" s="332"/>
      <c r="N2710" s="333"/>
      <c r="O2710" s="334"/>
      <c r="P2710" s="337"/>
      <c r="Q2710" s="338"/>
      <c r="R2710" s="565" t="str">
        <f t="shared" si="254"/>
        <v/>
      </c>
    </row>
    <row r="2711" spans="2:18">
      <c r="B2711" s="522">
        <f>B2666+1</f>
        <v>61</v>
      </c>
      <c r="C2711" s="624" t="str">
        <f>IF(STEP!C2711&lt;&gt;"",STEP!C2711,"")</f>
        <v/>
      </c>
      <c r="D2711" s="405" t="str">
        <f>IF(STEP!D2711&lt;&gt;"",STEP!D2711,"")</f>
        <v/>
      </c>
      <c r="E2711" s="406" t="str">
        <f>IF(STEP!E2711&lt;&gt;"",STEP!E2711,"")</f>
        <v/>
      </c>
      <c r="F2711" s="405" t="str">
        <f>IF(STEP!F2711&lt;&gt;"",STEP!F2711,"")</f>
        <v/>
      </c>
      <c r="G2711" s="407" t="str">
        <f>IF(STEP!C2711&lt;&gt;"",STEP!AD2711,"")</f>
        <v/>
      </c>
      <c r="H2711" s="407" t="str">
        <f>IF(AND(STEP!$G2711="",$J$8&lt;&gt;"ON"),"",IF(月報!AX2711&lt;&gt;"",月報!AX2711,IF(STEP!G2711&lt;&gt;"",STEP!G2711,"")))</f>
        <v/>
      </c>
      <c r="I2711" s="408" t="str">
        <f>IF(AND(STEP!$G2711="",$J$8&lt;&gt;"ON"),"",IF(月報!AZ2711&lt;&gt;"",月報!AZ2711,IF(STEP!H2711&lt;&gt;"",STEP!H2711,"")))</f>
        <v/>
      </c>
      <c r="J2711" s="408" t="str">
        <f>IF(AND(STEP!$G2711="",$J$8&lt;&gt;"ON"),"",IF(月報!BA2711&lt;&gt;"",月報!BA2711,IF(STEP!J2711&lt;&gt;"",STEP!J2711/24,"")))</f>
        <v/>
      </c>
      <c r="K2711" s="408" t="str">
        <f>IF(STEP!X2711&lt;&gt;"",STEP!X2711,"")</f>
        <v/>
      </c>
      <c r="L2711" s="408" t="str">
        <f>IF(STEP!Y2711&lt;&gt;"",STEP!Y2711,"")</f>
        <v/>
      </c>
      <c r="M2711" s="408" t="str">
        <f>IF(STEP!Z2711&lt;&gt;"",STEP!Z2711,"")</f>
        <v/>
      </c>
      <c r="N2711" s="419" t="str">
        <f>IF(STEP!R2711&lt;&gt;"",STEP!R2711,"")</f>
        <v/>
      </c>
      <c r="O2711" s="420" t="str">
        <f>IF(STEP!S2711&lt;&gt;"",STEP!S2711,"")</f>
        <v/>
      </c>
      <c r="P2711" s="315" t="str">
        <f t="shared" ref="P2711:P2745" si="256">IF(J2711&lt;&gt;"",J2711,"")</f>
        <v/>
      </c>
      <c r="Q2711" s="472">
        <f>SUM(P2711:P2717)</f>
        <v>0</v>
      </c>
      <c r="R2711" s="559" t="str">
        <f>IF(C2711&lt;&gt;"",VLOOKUP(C2711,設定シート!$D$10:$L$109,9,FALSE),"")</f>
        <v/>
      </c>
    </row>
    <row r="2712" spans="2:18">
      <c r="B2712" s="517"/>
      <c r="C2712" s="622" t="str">
        <f>IF(STEP!C2712&lt;&gt;"",STEP!C2712,"")</f>
        <v/>
      </c>
      <c r="D2712" s="409" t="str">
        <f>IF(STEP!D2712&lt;&gt;"",STEP!D2712,"")</f>
        <v/>
      </c>
      <c r="E2712" s="410" t="str">
        <f>IF(STEP!E2712&lt;&gt;"",STEP!E2712,"")</f>
        <v/>
      </c>
      <c r="F2712" s="409" t="str">
        <f>IF(STEP!F2712&lt;&gt;"",STEP!F2712,"")</f>
        <v/>
      </c>
      <c r="G2712" s="508" t="str">
        <f>IF(STEP!C2712&lt;&gt;"",STEP!AD2712,"")</f>
        <v/>
      </c>
      <c r="H2712" s="407" t="str">
        <f>IF(AND(STEP!$G2712="",$J$8&lt;&gt;"ON"),"",IF(月報!AX2712&lt;&gt;"",月報!AX2712,IF(STEP!G2712&lt;&gt;"",STEP!G2712,"")))</f>
        <v/>
      </c>
      <c r="I2712" s="408" t="str">
        <f>IF(AND(STEP!$G2712="",$J$8&lt;&gt;"ON"),"",IF(月報!AZ2712&lt;&gt;"",月報!AZ2712,IF(STEP!H2712&lt;&gt;"",STEP!H2712,"")))</f>
        <v/>
      </c>
      <c r="J2712" s="408" t="str">
        <f>IF(AND(STEP!$G2712="",$J$8&lt;&gt;"ON"),"",IF(月報!BA2712&lt;&gt;"",月報!BA2712,IF(STEP!J2712&lt;&gt;"",STEP!J2712/24,"")))</f>
        <v/>
      </c>
      <c r="K2712" s="421" t="str">
        <f>IF(STEP!X2712&lt;&gt;"",STEP!X2712,"")</f>
        <v/>
      </c>
      <c r="L2712" s="421" t="str">
        <f>IF(STEP!Y2712&lt;&gt;"",STEP!Y2712,"")</f>
        <v/>
      </c>
      <c r="M2712" s="421" t="str">
        <f>IF(STEP!Z2712&lt;&gt;"",STEP!Z2712,"")</f>
        <v/>
      </c>
      <c r="N2712" s="422" t="str">
        <f>IF(STEP!R2712&lt;&gt;"",STEP!R2712,"")</f>
        <v/>
      </c>
      <c r="O2712" s="423" t="str">
        <f>IF(STEP!S2712&lt;&gt;"",STEP!S2712,"")</f>
        <v/>
      </c>
      <c r="P2712" s="316" t="str">
        <f t="shared" si="256"/>
        <v/>
      </c>
      <c r="Q2712" s="336"/>
      <c r="R2712" s="560" t="str">
        <f t="shared" si="254"/>
        <v/>
      </c>
    </row>
    <row r="2713" spans="2:18">
      <c r="B2713" s="517"/>
      <c r="C2713" s="622" t="str">
        <f>IF(STEP!C2713&lt;&gt;"",STEP!C2713,"")</f>
        <v/>
      </c>
      <c r="D2713" s="409" t="str">
        <f>IF(STEP!D2713&lt;&gt;"",STEP!D2713,"")</f>
        <v/>
      </c>
      <c r="E2713" s="410" t="str">
        <f>IF(STEP!E2713&lt;&gt;"",STEP!E2713,"")</f>
        <v/>
      </c>
      <c r="F2713" s="409" t="str">
        <f>IF(STEP!F2713&lt;&gt;"",STEP!F2713,"")</f>
        <v/>
      </c>
      <c r="G2713" s="508" t="str">
        <f>IF(STEP!C2713&lt;&gt;"",STEP!AD2713,"")</f>
        <v/>
      </c>
      <c r="H2713" s="407" t="str">
        <f>IF(AND(STEP!$G2713="",$J$8&lt;&gt;"ON"),"",IF(月報!AX2713&lt;&gt;"",月報!AX2713,IF(STEP!G2713&lt;&gt;"",STEP!G2713,"")))</f>
        <v/>
      </c>
      <c r="I2713" s="408" t="str">
        <f>IF(AND(STEP!$G2713="",$J$8&lt;&gt;"ON"),"",IF(月報!AZ2713&lt;&gt;"",月報!AZ2713,IF(STEP!H2713&lt;&gt;"",STEP!H2713,"")))</f>
        <v/>
      </c>
      <c r="J2713" s="408" t="str">
        <f>IF(AND(STEP!$G2713="",$J$8&lt;&gt;"ON"),"",IF(月報!BA2713&lt;&gt;"",月報!BA2713,IF(STEP!J2713&lt;&gt;"",STEP!J2713/24,"")))</f>
        <v/>
      </c>
      <c r="K2713" s="421" t="str">
        <f>IF(STEP!X2713&lt;&gt;"",STEP!X2713,"")</f>
        <v/>
      </c>
      <c r="L2713" s="421" t="str">
        <f>IF(STEP!Y2713&lt;&gt;"",STEP!Y2713,"")</f>
        <v/>
      </c>
      <c r="M2713" s="421" t="str">
        <f>IF(STEP!Z2713&lt;&gt;"",STEP!Z2713,"")</f>
        <v/>
      </c>
      <c r="N2713" s="422" t="str">
        <f>IF(STEP!R2713&lt;&gt;"",STEP!R2713,"")</f>
        <v/>
      </c>
      <c r="O2713" s="423" t="str">
        <f>IF(STEP!S2713&lt;&gt;"",STEP!S2713,"")</f>
        <v/>
      </c>
      <c r="P2713" s="316" t="str">
        <f t="shared" si="256"/>
        <v/>
      </c>
      <c r="Q2713" s="336"/>
      <c r="R2713" s="560" t="str">
        <f t="shared" si="254"/>
        <v/>
      </c>
    </row>
    <row r="2714" spans="2:18">
      <c r="B2714" s="517"/>
      <c r="C2714" s="622" t="str">
        <f>IF(STEP!C2714&lt;&gt;"",STEP!C2714,"")</f>
        <v/>
      </c>
      <c r="D2714" s="409" t="str">
        <f>IF(STEP!D2714&lt;&gt;"",STEP!D2714,"")</f>
        <v/>
      </c>
      <c r="E2714" s="410" t="str">
        <f>IF(STEP!E2714&lt;&gt;"",STEP!E2714,"")</f>
        <v/>
      </c>
      <c r="F2714" s="409" t="str">
        <f>IF(STEP!F2714&lt;&gt;"",STEP!F2714,"")</f>
        <v/>
      </c>
      <c r="G2714" s="508" t="str">
        <f>IF(STEP!C2714&lt;&gt;"",STEP!AD2714,"")</f>
        <v/>
      </c>
      <c r="H2714" s="407" t="str">
        <f>IF(AND(STEP!$G2714="",$J$8&lt;&gt;"ON"),"",IF(月報!AX2714&lt;&gt;"",月報!AX2714,IF(STEP!G2714&lt;&gt;"",STEP!G2714,"")))</f>
        <v/>
      </c>
      <c r="I2714" s="408" t="str">
        <f>IF(AND(STEP!$G2714="",$J$8&lt;&gt;"ON"),"",IF(月報!AZ2714&lt;&gt;"",月報!AZ2714,IF(STEP!H2714&lt;&gt;"",STEP!H2714,"")))</f>
        <v/>
      </c>
      <c r="J2714" s="408" t="str">
        <f>IF(AND(STEP!$G2714="",$J$8&lt;&gt;"ON"),"",IF(月報!BA2714&lt;&gt;"",月報!BA2714,IF(STEP!J2714&lt;&gt;"",STEP!J2714/24,"")))</f>
        <v/>
      </c>
      <c r="K2714" s="421" t="str">
        <f>IF(STEP!X2714&lt;&gt;"",STEP!X2714,"")</f>
        <v/>
      </c>
      <c r="L2714" s="421" t="str">
        <f>IF(STEP!Y2714&lt;&gt;"",STEP!Y2714,"")</f>
        <v/>
      </c>
      <c r="M2714" s="421" t="str">
        <f>IF(STEP!Z2714&lt;&gt;"",STEP!Z2714,"")</f>
        <v/>
      </c>
      <c r="N2714" s="422" t="str">
        <f>IF(STEP!R2714&lt;&gt;"",STEP!R2714,"")</f>
        <v/>
      </c>
      <c r="O2714" s="423" t="str">
        <f>IF(STEP!S2714&lt;&gt;"",STEP!S2714,"")</f>
        <v/>
      </c>
      <c r="P2714" s="316" t="str">
        <f t="shared" si="256"/>
        <v/>
      </c>
      <c r="Q2714" s="336"/>
      <c r="R2714" s="560" t="str">
        <f t="shared" si="254"/>
        <v/>
      </c>
    </row>
    <row r="2715" spans="2:18">
      <c r="B2715" s="517"/>
      <c r="C2715" s="622" t="str">
        <f>IF(STEP!C2715&lt;&gt;"",STEP!C2715,"")</f>
        <v/>
      </c>
      <c r="D2715" s="409" t="str">
        <f>IF(STEP!D2715&lt;&gt;"",STEP!D2715,"")</f>
        <v/>
      </c>
      <c r="E2715" s="410" t="str">
        <f>IF(STEP!E2715&lt;&gt;"",STEP!E2715,"")</f>
        <v/>
      </c>
      <c r="F2715" s="409" t="str">
        <f>IF(STEP!F2715&lt;&gt;"",STEP!F2715,"")</f>
        <v/>
      </c>
      <c r="G2715" s="508" t="str">
        <f>IF(STEP!C2715&lt;&gt;"",STEP!AD2715,"")</f>
        <v/>
      </c>
      <c r="H2715" s="407" t="str">
        <f>IF(AND(STEP!$G2715="",$J$8&lt;&gt;"ON"),"",IF(月報!AX2715&lt;&gt;"",月報!AX2715,IF(STEP!G2715&lt;&gt;"",STEP!G2715,"")))</f>
        <v/>
      </c>
      <c r="I2715" s="408" t="str">
        <f>IF(AND(STEP!$G2715="",$J$8&lt;&gt;"ON"),"",IF(月報!AZ2715&lt;&gt;"",月報!AZ2715,IF(STEP!H2715&lt;&gt;"",STEP!H2715,"")))</f>
        <v/>
      </c>
      <c r="J2715" s="408" t="str">
        <f>IF(AND(STEP!$G2715="",$J$8&lt;&gt;"ON"),"",IF(月報!BA2715&lt;&gt;"",月報!BA2715,IF(STEP!J2715&lt;&gt;"",STEP!J2715/24,"")))</f>
        <v/>
      </c>
      <c r="K2715" s="421" t="str">
        <f>IF(STEP!X2715&lt;&gt;"",STEP!X2715,"")</f>
        <v/>
      </c>
      <c r="L2715" s="421" t="str">
        <f>IF(STEP!Y2715&lt;&gt;"",STEP!Y2715,"")</f>
        <v/>
      </c>
      <c r="M2715" s="421" t="str">
        <f>IF(STEP!Z2715&lt;&gt;"",STEP!Z2715,"")</f>
        <v/>
      </c>
      <c r="N2715" s="422" t="str">
        <f>IF(STEP!R2715&lt;&gt;"",STEP!R2715,"")</f>
        <v/>
      </c>
      <c r="O2715" s="423" t="str">
        <f>IF(STEP!S2715&lt;&gt;"",STEP!S2715,"")</f>
        <v/>
      </c>
      <c r="P2715" s="316" t="str">
        <f t="shared" si="256"/>
        <v/>
      </c>
      <c r="Q2715" s="336"/>
      <c r="R2715" s="560" t="str">
        <f t="shared" si="254"/>
        <v/>
      </c>
    </row>
    <row r="2716" spans="2:18">
      <c r="B2716" s="517"/>
      <c r="C2716" s="622" t="str">
        <f>IF(STEP!C2716&lt;&gt;"",STEP!C2716,"")</f>
        <v/>
      </c>
      <c r="D2716" s="409" t="str">
        <f>IF(STEP!D2716&lt;&gt;"",STEP!D2716,"")</f>
        <v/>
      </c>
      <c r="E2716" s="410" t="str">
        <f>IF(STEP!E2716&lt;&gt;"",STEP!E2716,"")</f>
        <v/>
      </c>
      <c r="F2716" s="409" t="str">
        <f>IF(STEP!F2716&lt;&gt;"",STEP!F2716,"")</f>
        <v/>
      </c>
      <c r="G2716" s="508" t="str">
        <f>IF(STEP!C2716&lt;&gt;"",STEP!AD2716,"")</f>
        <v/>
      </c>
      <c r="H2716" s="407" t="str">
        <f>IF(AND(STEP!$G2716="",$J$8&lt;&gt;"ON"),"",IF(月報!AX2716&lt;&gt;"",月報!AX2716,IF(STEP!G2716&lt;&gt;"",STEP!G2716,"")))</f>
        <v/>
      </c>
      <c r="I2716" s="408" t="str">
        <f>IF(AND(STEP!$G2716="",$J$8&lt;&gt;"ON"),"",IF(月報!AZ2716&lt;&gt;"",月報!AZ2716,IF(STEP!H2716&lt;&gt;"",STEP!H2716,"")))</f>
        <v/>
      </c>
      <c r="J2716" s="408" t="str">
        <f>IF(AND(STEP!$G2716="",$J$8&lt;&gt;"ON"),"",IF(月報!BA2716&lt;&gt;"",月報!BA2716,IF(STEP!J2716&lt;&gt;"",STEP!J2716/24,"")))</f>
        <v/>
      </c>
      <c r="K2716" s="421" t="str">
        <f>IF(STEP!X2716&lt;&gt;"",STEP!X2716,"")</f>
        <v/>
      </c>
      <c r="L2716" s="421" t="str">
        <f>IF(STEP!Y2716&lt;&gt;"",STEP!Y2716,"")</f>
        <v/>
      </c>
      <c r="M2716" s="421" t="str">
        <f>IF(STEP!Z2716&lt;&gt;"",STEP!Z2716,"")</f>
        <v/>
      </c>
      <c r="N2716" s="422" t="str">
        <f>IF(STEP!R2716&lt;&gt;"",STEP!R2716,"")</f>
        <v/>
      </c>
      <c r="O2716" s="423" t="str">
        <f>IF(STEP!S2716&lt;&gt;"",STEP!S2716,"")</f>
        <v/>
      </c>
      <c r="P2716" s="316" t="str">
        <f t="shared" si="256"/>
        <v/>
      </c>
      <c r="Q2716" s="336"/>
      <c r="R2716" s="560" t="str">
        <f t="shared" si="254"/>
        <v/>
      </c>
    </row>
    <row r="2717" spans="2:18">
      <c r="B2717" s="517"/>
      <c r="C2717" s="623" t="str">
        <f>IF(STEP!C2717&lt;&gt;"",STEP!C2717,"")</f>
        <v/>
      </c>
      <c r="D2717" s="411" t="str">
        <f>IF(STEP!D2717&lt;&gt;"",STEP!D2717,"")</f>
        <v/>
      </c>
      <c r="E2717" s="412" t="str">
        <f>IF(STEP!E2717&lt;&gt;"",STEP!E2717,"")</f>
        <v/>
      </c>
      <c r="F2717" s="411" t="str">
        <f>IF(STEP!F2717&lt;&gt;"",STEP!F2717,"")</f>
        <v/>
      </c>
      <c r="G2717" s="413" t="str">
        <f>IF(STEP!C2717&lt;&gt;"",STEP!AD2717,"")</f>
        <v/>
      </c>
      <c r="H2717" s="413" t="str">
        <f>IF(AND(STEP!$G2717="",$J$8&lt;&gt;"ON"),"",IF(月報!AX2717&lt;&gt;"",月報!AX2717,IF(STEP!G2717&lt;&gt;"",STEP!G2717,"")))</f>
        <v/>
      </c>
      <c r="I2717" s="414" t="str">
        <f>IF(AND(STEP!$G2717="",$J$8&lt;&gt;"ON"),"",IF(月報!AZ2717&lt;&gt;"",月報!AZ2717,IF(STEP!H2717&lt;&gt;"",STEP!H2717,"")))</f>
        <v/>
      </c>
      <c r="J2717" s="414" t="str">
        <f>IF(AND(STEP!$G2717="",$J$8&lt;&gt;"ON"),"",IF(月報!BA2717&lt;&gt;"",月報!BA2717,IF(STEP!J2717&lt;&gt;"",STEP!J2717/24,"")))</f>
        <v/>
      </c>
      <c r="K2717" s="414" t="str">
        <f>IF(STEP!X2717&lt;&gt;"",STEP!X2717,"")</f>
        <v/>
      </c>
      <c r="L2717" s="414" t="str">
        <f>IF(STEP!Y2717&lt;&gt;"",STEP!Y2717,"")</f>
        <v/>
      </c>
      <c r="M2717" s="414" t="str">
        <f>IF(STEP!Z2717&lt;&gt;"",STEP!Z2717,"")</f>
        <v/>
      </c>
      <c r="N2717" s="424" t="str">
        <f>IF(STEP!R2717&lt;&gt;"",STEP!R2717,"")</f>
        <v/>
      </c>
      <c r="O2717" s="425" t="str">
        <f>IF(STEP!S2717&lt;&gt;"",STEP!S2717,"")</f>
        <v/>
      </c>
      <c r="P2717" s="317" t="str">
        <f t="shared" si="256"/>
        <v/>
      </c>
      <c r="Q2717" s="473"/>
      <c r="R2717" s="561" t="str">
        <f t="shared" si="254"/>
        <v/>
      </c>
    </row>
    <row r="2718" spans="2:18">
      <c r="B2718" s="517"/>
      <c r="C2718" s="624" t="str">
        <f>IF(STEP!C2718&lt;&gt;"",STEP!C2718,"")</f>
        <v/>
      </c>
      <c r="D2718" s="405" t="str">
        <f>IF(STEP!D2718&lt;&gt;"",STEP!D2718,"")</f>
        <v/>
      </c>
      <c r="E2718" s="406" t="str">
        <f>IF(STEP!E2718&lt;&gt;"",STEP!E2718,"")</f>
        <v/>
      </c>
      <c r="F2718" s="405" t="str">
        <f>IF(STEP!F2718&lt;&gt;"",STEP!F2718,"")</f>
        <v/>
      </c>
      <c r="G2718" s="407" t="str">
        <f>IF(STEP!C2718&lt;&gt;"",STEP!AD2718,"")</f>
        <v/>
      </c>
      <c r="H2718" s="407" t="str">
        <f>IF(AND(STEP!$G2718="",$J$8&lt;&gt;"ON"),"",IF(月報!AX2718&lt;&gt;"",月報!AX2718,IF(STEP!G2718&lt;&gt;"",STEP!G2718,"")))</f>
        <v/>
      </c>
      <c r="I2718" s="408" t="str">
        <f>IF(AND(STEP!$G2718="",$J$8&lt;&gt;"ON"),"",IF(月報!AZ2718&lt;&gt;"",月報!AZ2718,IF(STEP!H2718&lt;&gt;"",STEP!H2718,"")))</f>
        <v/>
      </c>
      <c r="J2718" s="408" t="str">
        <f>IF(AND(STEP!$G2718="",$J$8&lt;&gt;"ON"),"",IF(月報!BA2718&lt;&gt;"",月報!BA2718,IF(STEP!J2718&lt;&gt;"",STEP!J2718/24,"")))</f>
        <v/>
      </c>
      <c r="K2718" s="408" t="str">
        <f>IF(STEP!X2718&lt;&gt;"",STEP!X2718,"")</f>
        <v/>
      </c>
      <c r="L2718" s="408" t="str">
        <f>IF(STEP!Y2718&lt;&gt;"",STEP!Y2718,"")</f>
        <v/>
      </c>
      <c r="M2718" s="408" t="str">
        <f>IF(STEP!Z2718&lt;&gt;"",STEP!Z2718,"")</f>
        <v/>
      </c>
      <c r="N2718" s="419" t="str">
        <f>IF(STEP!R2718&lt;&gt;"",STEP!R2718,"")</f>
        <v/>
      </c>
      <c r="O2718" s="420" t="str">
        <f>IF(STEP!S2718&lt;&gt;"",STEP!S2718,"")</f>
        <v/>
      </c>
      <c r="P2718" s="315" t="str">
        <f t="shared" si="256"/>
        <v/>
      </c>
      <c r="Q2718" s="474">
        <f>SUM(P2718:P2724)</f>
        <v>0</v>
      </c>
      <c r="R2718" s="562" t="str">
        <f t="shared" si="254"/>
        <v/>
      </c>
    </row>
    <row r="2719" spans="2:18">
      <c r="B2719" s="517"/>
      <c r="C2719" s="622" t="str">
        <f>IF(STEP!C2719&lt;&gt;"",STEP!C2719,"")</f>
        <v/>
      </c>
      <c r="D2719" s="409" t="str">
        <f>IF(STEP!D2719&lt;&gt;"",STEP!D2719,"")</f>
        <v/>
      </c>
      <c r="E2719" s="410" t="str">
        <f>IF(STEP!E2719&lt;&gt;"",STEP!E2719,"")</f>
        <v/>
      </c>
      <c r="F2719" s="409" t="str">
        <f>IF(STEP!F2719&lt;&gt;"",STEP!F2719,"")</f>
        <v/>
      </c>
      <c r="G2719" s="508" t="str">
        <f>IF(STEP!C2719&lt;&gt;"",STEP!AD2719,"")</f>
        <v/>
      </c>
      <c r="H2719" s="407" t="str">
        <f>IF(AND(STEP!$G2719="",$J$8&lt;&gt;"ON"),"",IF(月報!AX2719&lt;&gt;"",月報!AX2719,IF(STEP!G2719&lt;&gt;"",STEP!G2719,"")))</f>
        <v/>
      </c>
      <c r="I2719" s="408" t="str">
        <f>IF(AND(STEP!$G2719="",$J$8&lt;&gt;"ON"),"",IF(月報!AZ2719&lt;&gt;"",月報!AZ2719,IF(STEP!H2719&lt;&gt;"",STEP!H2719,"")))</f>
        <v/>
      </c>
      <c r="J2719" s="408" t="str">
        <f>IF(AND(STEP!$G2719="",$J$8&lt;&gt;"ON"),"",IF(月報!BA2719&lt;&gt;"",月報!BA2719,IF(STEP!J2719&lt;&gt;"",STEP!J2719/24,"")))</f>
        <v/>
      </c>
      <c r="K2719" s="421" t="str">
        <f>IF(STEP!X2719&lt;&gt;"",STEP!X2719,"")</f>
        <v/>
      </c>
      <c r="L2719" s="421" t="str">
        <f>IF(STEP!Y2719&lt;&gt;"",STEP!Y2719,"")</f>
        <v/>
      </c>
      <c r="M2719" s="421" t="str">
        <f>IF(STEP!Z2719&lt;&gt;"",STEP!Z2719,"")</f>
        <v/>
      </c>
      <c r="N2719" s="422" t="str">
        <f>IF(STEP!R2719&lt;&gt;"",STEP!R2719,"")</f>
        <v/>
      </c>
      <c r="O2719" s="423" t="str">
        <f>IF(STEP!S2719&lt;&gt;"",STEP!S2719,"")</f>
        <v/>
      </c>
      <c r="P2719" s="316" t="str">
        <f t="shared" si="256"/>
        <v/>
      </c>
      <c r="Q2719" s="336"/>
      <c r="R2719" s="560" t="str">
        <f t="shared" si="254"/>
        <v/>
      </c>
    </row>
    <row r="2720" spans="2:18">
      <c r="B2720" s="517"/>
      <c r="C2720" s="622" t="str">
        <f>IF(STEP!C2720&lt;&gt;"",STEP!C2720,"")</f>
        <v/>
      </c>
      <c r="D2720" s="409" t="str">
        <f>IF(STEP!D2720&lt;&gt;"",STEP!D2720,"")</f>
        <v/>
      </c>
      <c r="E2720" s="410" t="str">
        <f>IF(STEP!E2720&lt;&gt;"",STEP!E2720,"")</f>
        <v/>
      </c>
      <c r="F2720" s="409" t="str">
        <f>IF(STEP!F2720&lt;&gt;"",STEP!F2720,"")</f>
        <v/>
      </c>
      <c r="G2720" s="508" t="str">
        <f>IF(STEP!C2720&lt;&gt;"",STEP!AD2720,"")</f>
        <v/>
      </c>
      <c r="H2720" s="407" t="str">
        <f>IF(AND(STEP!$G2720="",$J$8&lt;&gt;"ON"),"",IF(月報!AX2720&lt;&gt;"",月報!AX2720,IF(STEP!G2720&lt;&gt;"",STEP!G2720,"")))</f>
        <v/>
      </c>
      <c r="I2720" s="408" t="str">
        <f>IF(AND(STEP!$G2720="",$J$8&lt;&gt;"ON"),"",IF(月報!AZ2720&lt;&gt;"",月報!AZ2720,IF(STEP!H2720&lt;&gt;"",STEP!H2720,"")))</f>
        <v/>
      </c>
      <c r="J2720" s="408" t="str">
        <f>IF(AND(STEP!$G2720="",$J$8&lt;&gt;"ON"),"",IF(月報!BA2720&lt;&gt;"",月報!BA2720,IF(STEP!J2720&lt;&gt;"",STEP!J2720/24,"")))</f>
        <v/>
      </c>
      <c r="K2720" s="421" t="str">
        <f>IF(STEP!X2720&lt;&gt;"",STEP!X2720,"")</f>
        <v/>
      </c>
      <c r="L2720" s="421" t="str">
        <f>IF(STEP!Y2720&lt;&gt;"",STEP!Y2720,"")</f>
        <v/>
      </c>
      <c r="M2720" s="421" t="str">
        <f>IF(STEP!Z2720&lt;&gt;"",STEP!Z2720,"")</f>
        <v/>
      </c>
      <c r="N2720" s="422" t="str">
        <f>IF(STEP!R2720&lt;&gt;"",STEP!R2720,"")</f>
        <v/>
      </c>
      <c r="O2720" s="423" t="str">
        <f>IF(STEP!S2720&lt;&gt;"",STEP!S2720,"")</f>
        <v/>
      </c>
      <c r="P2720" s="316" t="str">
        <f t="shared" si="256"/>
        <v/>
      </c>
      <c r="Q2720" s="336"/>
      <c r="R2720" s="560" t="str">
        <f t="shared" si="254"/>
        <v/>
      </c>
    </row>
    <row r="2721" spans="2:18">
      <c r="B2721" s="517"/>
      <c r="C2721" s="622" t="str">
        <f>IF(STEP!C2721&lt;&gt;"",STEP!C2721,"")</f>
        <v/>
      </c>
      <c r="D2721" s="409" t="str">
        <f>IF(STEP!D2721&lt;&gt;"",STEP!D2721,"")</f>
        <v/>
      </c>
      <c r="E2721" s="410" t="str">
        <f>IF(STEP!E2721&lt;&gt;"",STEP!E2721,"")</f>
        <v/>
      </c>
      <c r="F2721" s="409" t="str">
        <f>IF(STEP!F2721&lt;&gt;"",STEP!F2721,"")</f>
        <v/>
      </c>
      <c r="G2721" s="508" t="str">
        <f>IF(STEP!C2721&lt;&gt;"",STEP!AD2721,"")</f>
        <v/>
      </c>
      <c r="H2721" s="407" t="str">
        <f>IF(AND(STEP!$G2721="",$J$8&lt;&gt;"ON"),"",IF(月報!AX2721&lt;&gt;"",月報!AX2721,IF(STEP!G2721&lt;&gt;"",STEP!G2721,"")))</f>
        <v/>
      </c>
      <c r="I2721" s="408" t="str">
        <f>IF(AND(STEP!$G2721="",$J$8&lt;&gt;"ON"),"",IF(月報!AZ2721&lt;&gt;"",月報!AZ2721,IF(STEP!H2721&lt;&gt;"",STEP!H2721,"")))</f>
        <v/>
      </c>
      <c r="J2721" s="408" t="str">
        <f>IF(AND(STEP!$G2721="",$J$8&lt;&gt;"ON"),"",IF(月報!BA2721&lt;&gt;"",月報!BA2721,IF(STEP!J2721&lt;&gt;"",STEP!J2721/24,"")))</f>
        <v/>
      </c>
      <c r="K2721" s="421" t="str">
        <f>IF(STEP!X2721&lt;&gt;"",STEP!X2721,"")</f>
        <v/>
      </c>
      <c r="L2721" s="421" t="str">
        <f>IF(STEP!Y2721&lt;&gt;"",STEP!Y2721,"")</f>
        <v/>
      </c>
      <c r="M2721" s="421" t="str">
        <f>IF(STEP!Z2721&lt;&gt;"",STEP!Z2721,"")</f>
        <v/>
      </c>
      <c r="N2721" s="422" t="str">
        <f>IF(STEP!R2721&lt;&gt;"",STEP!R2721,"")</f>
        <v/>
      </c>
      <c r="O2721" s="423" t="str">
        <f>IF(STEP!S2721&lt;&gt;"",STEP!S2721,"")</f>
        <v/>
      </c>
      <c r="P2721" s="316" t="str">
        <f t="shared" si="256"/>
        <v/>
      </c>
      <c r="Q2721" s="336"/>
      <c r="R2721" s="560" t="str">
        <f t="shared" si="254"/>
        <v/>
      </c>
    </row>
    <row r="2722" spans="2:18">
      <c r="B2722" s="517"/>
      <c r="C2722" s="622" t="str">
        <f>IF(STEP!C2722&lt;&gt;"",STEP!C2722,"")</f>
        <v/>
      </c>
      <c r="D2722" s="409" t="str">
        <f>IF(STEP!D2722&lt;&gt;"",STEP!D2722,"")</f>
        <v/>
      </c>
      <c r="E2722" s="410" t="str">
        <f>IF(STEP!E2722&lt;&gt;"",STEP!E2722,"")</f>
        <v/>
      </c>
      <c r="F2722" s="409" t="str">
        <f>IF(STEP!F2722&lt;&gt;"",STEP!F2722,"")</f>
        <v/>
      </c>
      <c r="G2722" s="508" t="str">
        <f>IF(STEP!C2722&lt;&gt;"",STEP!AD2722,"")</f>
        <v/>
      </c>
      <c r="H2722" s="407" t="str">
        <f>IF(AND(STEP!$G2722="",$J$8&lt;&gt;"ON"),"",IF(月報!AX2722&lt;&gt;"",月報!AX2722,IF(STEP!G2722&lt;&gt;"",STEP!G2722,"")))</f>
        <v/>
      </c>
      <c r="I2722" s="408" t="str">
        <f>IF(AND(STEP!$G2722="",$J$8&lt;&gt;"ON"),"",IF(月報!AZ2722&lt;&gt;"",月報!AZ2722,IF(STEP!H2722&lt;&gt;"",STEP!H2722,"")))</f>
        <v/>
      </c>
      <c r="J2722" s="408" t="str">
        <f>IF(AND(STEP!$G2722="",$J$8&lt;&gt;"ON"),"",IF(月報!BA2722&lt;&gt;"",月報!BA2722,IF(STEP!J2722&lt;&gt;"",STEP!J2722/24,"")))</f>
        <v/>
      </c>
      <c r="K2722" s="421" t="str">
        <f>IF(STEP!X2722&lt;&gt;"",STEP!X2722,"")</f>
        <v/>
      </c>
      <c r="L2722" s="421" t="str">
        <f>IF(STEP!Y2722&lt;&gt;"",STEP!Y2722,"")</f>
        <v/>
      </c>
      <c r="M2722" s="421" t="str">
        <f>IF(STEP!Z2722&lt;&gt;"",STEP!Z2722,"")</f>
        <v/>
      </c>
      <c r="N2722" s="422" t="str">
        <f>IF(STEP!R2722&lt;&gt;"",STEP!R2722,"")</f>
        <v/>
      </c>
      <c r="O2722" s="423" t="str">
        <f>IF(STEP!S2722&lt;&gt;"",STEP!S2722,"")</f>
        <v/>
      </c>
      <c r="P2722" s="316" t="str">
        <f t="shared" si="256"/>
        <v/>
      </c>
      <c r="Q2722" s="336"/>
      <c r="R2722" s="560" t="str">
        <f t="shared" si="254"/>
        <v/>
      </c>
    </row>
    <row r="2723" spans="2:18">
      <c r="B2723" s="517"/>
      <c r="C2723" s="622" t="str">
        <f>IF(STEP!C2723&lt;&gt;"",STEP!C2723,"")</f>
        <v/>
      </c>
      <c r="D2723" s="409" t="str">
        <f>IF(STEP!D2723&lt;&gt;"",STEP!D2723,"")</f>
        <v/>
      </c>
      <c r="E2723" s="410" t="str">
        <f>IF(STEP!E2723&lt;&gt;"",STEP!E2723,"")</f>
        <v/>
      </c>
      <c r="F2723" s="409" t="str">
        <f>IF(STEP!F2723&lt;&gt;"",STEP!F2723,"")</f>
        <v/>
      </c>
      <c r="G2723" s="508" t="str">
        <f>IF(STEP!C2723&lt;&gt;"",STEP!AD2723,"")</f>
        <v/>
      </c>
      <c r="H2723" s="407" t="str">
        <f>IF(AND(STEP!$G2723="",$J$8&lt;&gt;"ON"),"",IF(月報!AX2723&lt;&gt;"",月報!AX2723,IF(STEP!G2723&lt;&gt;"",STEP!G2723,"")))</f>
        <v/>
      </c>
      <c r="I2723" s="408" t="str">
        <f>IF(AND(STEP!$G2723="",$J$8&lt;&gt;"ON"),"",IF(月報!AZ2723&lt;&gt;"",月報!AZ2723,IF(STEP!H2723&lt;&gt;"",STEP!H2723,"")))</f>
        <v/>
      </c>
      <c r="J2723" s="408" t="str">
        <f>IF(AND(STEP!$G2723="",$J$8&lt;&gt;"ON"),"",IF(月報!BA2723&lt;&gt;"",月報!BA2723,IF(STEP!J2723&lt;&gt;"",STEP!J2723/24,"")))</f>
        <v/>
      </c>
      <c r="K2723" s="421" t="str">
        <f>IF(STEP!X2723&lt;&gt;"",STEP!X2723,"")</f>
        <v/>
      </c>
      <c r="L2723" s="421" t="str">
        <f>IF(STEP!Y2723&lt;&gt;"",STEP!Y2723,"")</f>
        <v/>
      </c>
      <c r="M2723" s="421" t="str">
        <f>IF(STEP!Z2723&lt;&gt;"",STEP!Z2723,"")</f>
        <v/>
      </c>
      <c r="N2723" s="422" t="str">
        <f>IF(STEP!R2723&lt;&gt;"",STEP!R2723,"")</f>
        <v/>
      </c>
      <c r="O2723" s="423" t="str">
        <f>IF(STEP!S2723&lt;&gt;"",STEP!S2723,"")</f>
        <v/>
      </c>
      <c r="P2723" s="316" t="str">
        <f t="shared" si="256"/>
        <v/>
      </c>
      <c r="Q2723" s="336"/>
      <c r="R2723" s="560" t="str">
        <f t="shared" si="254"/>
        <v/>
      </c>
    </row>
    <row r="2724" spans="2:18">
      <c r="B2724" s="517"/>
      <c r="C2724" s="623" t="str">
        <f>IF(STEP!C2724&lt;&gt;"",STEP!C2724,"")</f>
        <v/>
      </c>
      <c r="D2724" s="411" t="str">
        <f>IF(STEP!D2724&lt;&gt;"",STEP!D2724,"")</f>
        <v/>
      </c>
      <c r="E2724" s="412" t="str">
        <f>IF(STEP!E2724&lt;&gt;"",STEP!E2724,"")</f>
        <v/>
      </c>
      <c r="F2724" s="411" t="str">
        <f>IF(STEP!F2724&lt;&gt;"",STEP!F2724,"")</f>
        <v/>
      </c>
      <c r="G2724" s="413" t="str">
        <f>IF(STEP!C2724&lt;&gt;"",STEP!AD2724,"")</f>
        <v/>
      </c>
      <c r="H2724" s="413" t="str">
        <f>IF(AND(STEP!$G2724="",$J$8&lt;&gt;"ON"),"",IF(月報!AX2724&lt;&gt;"",月報!AX2724,IF(STEP!G2724&lt;&gt;"",STEP!G2724,"")))</f>
        <v/>
      </c>
      <c r="I2724" s="414" t="str">
        <f>IF(AND(STEP!$G2724="",$J$8&lt;&gt;"ON"),"",IF(月報!AZ2724&lt;&gt;"",月報!AZ2724,IF(STEP!H2724&lt;&gt;"",STEP!H2724,"")))</f>
        <v/>
      </c>
      <c r="J2724" s="414" t="str">
        <f>IF(AND(STEP!$G2724="",$J$8&lt;&gt;"ON"),"",IF(月報!BA2724&lt;&gt;"",月報!BA2724,IF(STEP!J2724&lt;&gt;"",STEP!J2724/24,"")))</f>
        <v/>
      </c>
      <c r="K2724" s="414" t="str">
        <f>IF(STEP!X2724&lt;&gt;"",STEP!X2724,"")</f>
        <v/>
      </c>
      <c r="L2724" s="414" t="str">
        <f>IF(STEP!Y2724&lt;&gt;"",STEP!Y2724,"")</f>
        <v/>
      </c>
      <c r="M2724" s="414" t="str">
        <f>IF(STEP!Z2724&lt;&gt;"",STEP!Z2724,"")</f>
        <v/>
      </c>
      <c r="N2724" s="424" t="str">
        <f>IF(STEP!R2724&lt;&gt;"",STEP!R2724,"")</f>
        <v/>
      </c>
      <c r="O2724" s="425" t="str">
        <f>IF(STEP!S2724&lt;&gt;"",STEP!S2724,"")</f>
        <v/>
      </c>
      <c r="P2724" s="317" t="str">
        <f t="shared" si="256"/>
        <v/>
      </c>
      <c r="Q2724" s="473"/>
      <c r="R2724" s="561" t="str">
        <f t="shared" ref="R2724:R2787" si="257">R2723</f>
        <v/>
      </c>
    </row>
    <row r="2725" spans="2:18">
      <c r="B2725" s="517"/>
      <c r="C2725" s="624" t="str">
        <f>IF(STEP!C2725&lt;&gt;"",STEP!C2725,"")</f>
        <v/>
      </c>
      <c r="D2725" s="405" t="str">
        <f>IF(STEP!D2725&lt;&gt;"",STEP!D2725,"")</f>
        <v/>
      </c>
      <c r="E2725" s="406" t="str">
        <f>IF(STEP!E2725&lt;&gt;"",STEP!E2725,"")</f>
        <v/>
      </c>
      <c r="F2725" s="405" t="str">
        <f>IF(STEP!F2725&lt;&gt;"",STEP!F2725,"")</f>
        <v/>
      </c>
      <c r="G2725" s="407" t="str">
        <f>IF(STEP!C2725&lt;&gt;"",STEP!AD2725,"")</f>
        <v/>
      </c>
      <c r="H2725" s="407" t="str">
        <f>IF(AND(STEP!$G2725="",$J$8&lt;&gt;"ON"),"",IF(月報!AX2725&lt;&gt;"",月報!AX2725,IF(STEP!G2725&lt;&gt;"",STEP!G2725,"")))</f>
        <v/>
      </c>
      <c r="I2725" s="408" t="str">
        <f>IF(AND(STEP!$G2725="",$J$8&lt;&gt;"ON"),"",IF(月報!AZ2725&lt;&gt;"",月報!AZ2725,IF(STEP!H2725&lt;&gt;"",STEP!H2725,"")))</f>
        <v/>
      </c>
      <c r="J2725" s="408" t="str">
        <f>IF(AND(STEP!$G2725="",$J$8&lt;&gt;"ON"),"",IF(月報!BA2725&lt;&gt;"",月報!BA2725,IF(STEP!J2725&lt;&gt;"",STEP!J2725/24,"")))</f>
        <v/>
      </c>
      <c r="K2725" s="408" t="str">
        <f>IF(STEP!X2725&lt;&gt;"",STEP!X2725,"")</f>
        <v/>
      </c>
      <c r="L2725" s="408" t="str">
        <f>IF(STEP!Y2725&lt;&gt;"",STEP!Y2725,"")</f>
        <v/>
      </c>
      <c r="M2725" s="408" t="str">
        <f>IF(STEP!Z2725&lt;&gt;"",STEP!Z2725,"")</f>
        <v/>
      </c>
      <c r="N2725" s="419" t="str">
        <f>IF(STEP!R2725&lt;&gt;"",STEP!R2725,"")</f>
        <v/>
      </c>
      <c r="O2725" s="420" t="str">
        <f>IF(STEP!S2725&lt;&gt;"",STEP!S2725,"")</f>
        <v/>
      </c>
      <c r="P2725" s="315" t="str">
        <f t="shared" si="256"/>
        <v/>
      </c>
      <c r="Q2725" s="474">
        <f>SUM(P2725:P2731)</f>
        <v>0</v>
      </c>
      <c r="R2725" s="562" t="str">
        <f t="shared" si="257"/>
        <v/>
      </c>
    </row>
    <row r="2726" spans="2:18">
      <c r="B2726" s="517"/>
      <c r="C2726" s="622" t="str">
        <f>IF(STEP!C2726&lt;&gt;"",STEP!C2726,"")</f>
        <v/>
      </c>
      <c r="D2726" s="409" t="str">
        <f>IF(STEP!D2726&lt;&gt;"",STEP!D2726,"")</f>
        <v/>
      </c>
      <c r="E2726" s="410" t="str">
        <f>IF(STEP!E2726&lt;&gt;"",STEP!E2726,"")</f>
        <v/>
      </c>
      <c r="F2726" s="409" t="str">
        <f>IF(STEP!F2726&lt;&gt;"",STEP!F2726,"")</f>
        <v/>
      </c>
      <c r="G2726" s="508" t="str">
        <f>IF(STEP!C2726&lt;&gt;"",STEP!AD2726,"")</f>
        <v/>
      </c>
      <c r="H2726" s="407" t="str">
        <f>IF(AND(STEP!$G2726="",$J$8&lt;&gt;"ON"),"",IF(月報!AX2726&lt;&gt;"",月報!AX2726,IF(STEP!G2726&lt;&gt;"",STEP!G2726,"")))</f>
        <v/>
      </c>
      <c r="I2726" s="408" t="str">
        <f>IF(AND(STEP!$G2726="",$J$8&lt;&gt;"ON"),"",IF(月報!AZ2726&lt;&gt;"",月報!AZ2726,IF(STEP!H2726&lt;&gt;"",STEP!H2726,"")))</f>
        <v/>
      </c>
      <c r="J2726" s="408" t="str">
        <f>IF(AND(STEP!$G2726="",$J$8&lt;&gt;"ON"),"",IF(月報!BA2726&lt;&gt;"",月報!BA2726,IF(STEP!J2726&lt;&gt;"",STEP!J2726/24,"")))</f>
        <v/>
      </c>
      <c r="K2726" s="421" t="str">
        <f>IF(STEP!X2726&lt;&gt;"",STEP!X2726,"")</f>
        <v/>
      </c>
      <c r="L2726" s="421" t="str">
        <f>IF(STEP!Y2726&lt;&gt;"",STEP!Y2726,"")</f>
        <v/>
      </c>
      <c r="M2726" s="421" t="str">
        <f>IF(STEP!Z2726&lt;&gt;"",STEP!Z2726,"")</f>
        <v/>
      </c>
      <c r="N2726" s="422" t="str">
        <f>IF(STEP!R2726&lt;&gt;"",STEP!R2726,"")</f>
        <v/>
      </c>
      <c r="O2726" s="423" t="str">
        <f>IF(STEP!S2726&lt;&gt;"",STEP!S2726,"")</f>
        <v/>
      </c>
      <c r="P2726" s="316" t="str">
        <f t="shared" si="256"/>
        <v/>
      </c>
      <c r="Q2726" s="336"/>
      <c r="R2726" s="560" t="str">
        <f t="shared" si="257"/>
        <v/>
      </c>
    </row>
    <row r="2727" spans="2:18">
      <c r="B2727" s="517"/>
      <c r="C2727" s="622" t="str">
        <f>IF(STEP!C2727&lt;&gt;"",STEP!C2727,"")</f>
        <v/>
      </c>
      <c r="D2727" s="409" t="str">
        <f>IF(STEP!D2727&lt;&gt;"",STEP!D2727,"")</f>
        <v/>
      </c>
      <c r="E2727" s="410" t="str">
        <f>IF(STEP!E2727&lt;&gt;"",STEP!E2727,"")</f>
        <v/>
      </c>
      <c r="F2727" s="409" t="str">
        <f>IF(STEP!F2727&lt;&gt;"",STEP!F2727,"")</f>
        <v/>
      </c>
      <c r="G2727" s="508" t="str">
        <f>IF(STEP!C2727&lt;&gt;"",STEP!AD2727,"")</f>
        <v/>
      </c>
      <c r="H2727" s="407" t="str">
        <f>IF(AND(STEP!$G2727="",$J$8&lt;&gt;"ON"),"",IF(月報!AX2727&lt;&gt;"",月報!AX2727,IF(STEP!G2727&lt;&gt;"",STEP!G2727,"")))</f>
        <v/>
      </c>
      <c r="I2727" s="408" t="str">
        <f>IF(AND(STEP!$G2727="",$J$8&lt;&gt;"ON"),"",IF(月報!AZ2727&lt;&gt;"",月報!AZ2727,IF(STEP!H2727&lt;&gt;"",STEP!H2727,"")))</f>
        <v/>
      </c>
      <c r="J2727" s="408" t="str">
        <f>IF(AND(STEP!$G2727="",$J$8&lt;&gt;"ON"),"",IF(月報!BA2727&lt;&gt;"",月報!BA2727,IF(STEP!J2727&lt;&gt;"",STEP!J2727/24,"")))</f>
        <v/>
      </c>
      <c r="K2727" s="421" t="str">
        <f>IF(STEP!X2727&lt;&gt;"",STEP!X2727,"")</f>
        <v/>
      </c>
      <c r="L2727" s="421" t="str">
        <f>IF(STEP!Y2727&lt;&gt;"",STEP!Y2727,"")</f>
        <v/>
      </c>
      <c r="M2727" s="421" t="str">
        <f>IF(STEP!Z2727&lt;&gt;"",STEP!Z2727,"")</f>
        <v/>
      </c>
      <c r="N2727" s="422" t="str">
        <f>IF(STEP!R2727&lt;&gt;"",STEP!R2727,"")</f>
        <v/>
      </c>
      <c r="O2727" s="423" t="str">
        <f>IF(STEP!S2727&lt;&gt;"",STEP!S2727,"")</f>
        <v/>
      </c>
      <c r="P2727" s="316" t="str">
        <f t="shared" si="256"/>
        <v/>
      </c>
      <c r="Q2727" s="336"/>
      <c r="R2727" s="560" t="str">
        <f t="shared" si="257"/>
        <v/>
      </c>
    </row>
    <row r="2728" spans="2:18">
      <c r="B2728" s="517"/>
      <c r="C2728" s="622" t="str">
        <f>IF(STEP!C2728&lt;&gt;"",STEP!C2728,"")</f>
        <v/>
      </c>
      <c r="D2728" s="409" t="str">
        <f>IF(STEP!D2728&lt;&gt;"",STEP!D2728,"")</f>
        <v/>
      </c>
      <c r="E2728" s="410" t="str">
        <f>IF(STEP!E2728&lt;&gt;"",STEP!E2728,"")</f>
        <v/>
      </c>
      <c r="F2728" s="409" t="str">
        <f>IF(STEP!F2728&lt;&gt;"",STEP!F2728,"")</f>
        <v/>
      </c>
      <c r="G2728" s="508" t="str">
        <f>IF(STEP!C2728&lt;&gt;"",STEP!AD2728,"")</f>
        <v/>
      </c>
      <c r="H2728" s="407" t="str">
        <f>IF(AND(STEP!$G2728="",$J$8&lt;&gt;"ON"),"",IF(月報!AX2728&lt;&gt;"",月報!AX2728,IF(STEP!G2728&lt;&gt;"",STEP!G2728,"")))</f>
        <v/>
      </c>
      <c r="I2728" s="408" t="str">
        <f>IF(AND(STEP!$G2728="",$J$8&lt;&gt;"ON"),"",IF(月報!AZ2728&lt;&gt;"",月報!AZ2728,IF(STEP!H2728&lt;&gt;"",STEP!H2728,"")))</f>
        <v/>
      </c>
      <c r="J2728" s="408" t="str">
        <f>IF(AND(STEP!$G2728="",$J$8&lt;&gt;"ON"),"",IF(月報!BA2728&lt;&gt;"",月報!BA2728,IF(STEP!J2728&lt;&gt;"",STEP!J2728/24,"")))</f>
        <v/>
      </c>
      <c r="K2728" s="421" t="str">
        <f>IF(STEP!X2728&lt;&gt;"",STEP!X2728,"")</f>
        <v/>
      </c>
      <c r="L2728" s="421" t="str">
        <f>IF(STEP!Y2728&lt;&gt;"",STEP!Y2728,"")</f>
        <v/>
      </c>
      <c r="M2728" s="421" t="str">
        <f>IF(STEP!Z2728&lt;&gt;"",STEP!Z2728,"")</f>
        <v/>
      </c>
      <c r="N2728" s="422" t="str">
        <f>IF(STEP!R2728&lt;&gt;"",STEP!R2728,"")</f>
        <v/>
      </c>
      <c r="O2728" s="423" t="str">
        <f>IF(STEP!S2728&lt;&gt;"",STEP!S2728,"")</f>
        <v/>
      </c>
      <c r="P2728" s="316" t="str">
        <f t="shared" si="256"/>
        <v/>
      </c>
      <c r="Q2728" s="336"/>
      <c r="R2728" s="560" t="str">
        <f t="shared" si="257"/>
        <v/>
      </c>
    </row>
    <row r="2729" spans="2:18">
      <c r="B2729" s="517"/>
      <c r="C2729" s="622" t="str">
        <f>IF(STEP!C2729&lt;&gt;"",STEP!C2729,"")</f>
        <v/>
      </c>
      <c r="D2729" s="409" t="str">
        <f>IF(STEP!D2729&lt;&gt;"",STEP!D2729,"")</f>
        <v/>
      </c>
      <c r="E2729" s="410" t="str">
        <f>IF(STEP!E2729&lt;&gt;"",STEP!E2729,"")</f>
        <v/>
      </c>
      <c r="F2729" s="409" t="str">
        <f>IF(STEP!F2729&lt;&gt;"",STEP!F2729,"")</f>
        <v/>
      </c>
      <c r="G2729" s="508" t="str">
        <f>IF(STEP!C2729&lt;&gt;"",STEP!AD2729,"")</f>
        <v/>
      </c>
      <c r="H2729" s="407" t="str">
        <f>IF(AND(STEP!$G2729="",$J$8&lt;&gt;"ON"),"",IF(月報!AX2729&lt;&gt;"",月報!AX2729,IF(STEP!G2729&lt;&gt;"",STEP!G2729,"")))</f>
        <v/>
      </c>
      <c r="I2729" s="408" t="str">
        <f>IF(AND(STEP!$G2729="",$J$8&lt;&gt;"ON"),"",IF(月報!AZ2729&lt;&gt;"",月報!AZ2729,IF(STEP!H2729&lt;&gt;"",STEP!H2729,"")))</f>
        <v/>
      </c>
      <c r="J2729" s="408" t="str">
        <f>IF(AND(STEP!$G2729="",$J$8&lt;&gt;"ON"),"",IF(月報!BA2729&lt;&gt;"",月報!BA2729,IF(STEP!J2729&lt;&gt;"",STEP!J2729/24,"")))</f>
        <v/>
      </c>
      <c r="K2729" s="421" t="str">
        <f>IF(STEP!X2729&lt;&gt;"",STEP!X2729,"")</f>
        <v/>
      </c>
      <c r="L2729" s="421" t="str">
        <f>IF(STEP!Y2729&lt;&gt;"",STEP!Y2729,"")</f>
        <v/>
      </c>
      <c r="M2729" s="421" t="str">
        <f>IF(STEP!Z2729&lt;&gt;"",STEP!Z2729,"")</f>
        <v/>
      </c>
      <c r="N2729" s="422" t="str">
        <f>IF(STEP!R2729&lt;&gt;"",STEP!R2729,"")</f>
        <v/>
      </c>
      <c r="O2729" s="423" t="str">
        <f>IF(STEP!S2729&lt;&gt;"",STEP!S2729,"")</f>
        <v/>
      </c>
      <c r="P2729" s="316" t="str">
        <f t="shared" si="256"/>
        <v/>
      </c>
      <c r="Q2729" s="336"/>
      <c r="R2729" s="560" t="str">
        <f t="shared" si="257"/>
        <v/>
      </c>
    </row>
    <row r="2730" spans="2:18">
      <c r="B2730" s="517"/>
      <c r="C2730" s="622" t="str">
        <f>IF(STEP!C2730&lt;&gt;"",STEP!C2730,"")</f>
        <v/>
      </c>
      <c r="D2730" s="409" t="str">
        <f>IF(STEP!D2730&lt;&gt;"",STEP!D2730,"")</f>
        <v/>
      </c>
      <c r="E2730" s="410" t="str">
        <f>IF(STEP!E2730&lt;&gt;"",STEP!E2730,"")</f>
        <v/>
      </c>
      <c r="F2730" s="409" t="str">
        <f>IF(STEP!F2730&lt;&gt;"",STEP!F2730,"")</f>
        <v/>
      </c>
      <c r="G2730" s="508" t="str">
        <f>IF(STEP!C2730&lt;&gt;"",STEP!AD2730,"")</f>
        <v/>
      </c>
      <c r="H2730" s="407" t="str">
        <f>IF(AND(STEP!$G2730="",$J$8&lt;&gt;"ON"),"",IF(月報!AX2730&lt;&gt;"",月報!AX2730,IF(STEP!G2730&lt;&gt;"",STEP!G2730,"")))</f>
        <v/>
      </c>
      <c r="I2730" s="408" t="str">
        <f>IF(AND(STEP!$G2730="",$J$8&lt;&gt;"ON"),"",IF(月報!AZ2730&lt;&gt;"",月報!AZ2730,IF(STEP!H2730&lt;&gt;"",STEP!H2730,"")))</f>
        <v/>
      </c>
      <c r="J2730" s="408" t="str">
        <f>IF(AND(STEP!$G2730="",$J$8&lt;&gt;"ON"),"",IF(月報!BA2730&lt;&gt;"",月報!BA2730,IF(STEP!J2730&lt;&gt;"",STEP!J2730/24,"")))</f>
        <v/>
      </c>
      <c r="K2730" s="421" t="str">
        <f>IF(STEP!X2730&lt;&gt;"",STEP!X2730,"")</f>
        <v/>
      </c>
      <c r="L2730" s="421" t="str">
        <f>IF(STEP!Y2730&lt;&gt;"",STEP!Y2730,"")</f>
        <v/>
      </c>
      <c r="M2730" s="421" t="str">
        <f>IF(STEP!Z2730&lt;&gt;"",STEP!Z2730,"")</f>
        <v/>
      </c>
      <c r="N2730" s="422" t="str">
        <f>IF(STEP!R2730&lt;&gt;"",STEP!R2730,"")</f>
        <v/>
      </c>
      <c r="O2730" s="423" t="str">
        <f>IF(STEP!S2730&lt;&gt;"",STEP!S2730,"")</f>
        <v/>
      </c>
      <c r="P2730" s="316" t="str">
        <f t="shared" si="256"/>
        <v/>
      </c>
      <c r="Q2730" s="336"/>
      <c r="R2730" s="560" t="str">
        <f t="shared" si="257"/>
        <v/>
      </c>
    </row>
    <row r="2731" spans="2:18">
      <c r="B2731" s="517"/>
      <c r="C2731" s="623" t="str">
        <f>IF(STEP!C2731&lt;&gt;"",STEP!C2731,"")</f>
        <v/>
      </c>
      <c r="D2731" s="411" t="str">
        <f>IF(STEP!D2731&lt;&gt;"",STEP!D2731,"")</f>
        <v/>
      </c>
      <c r="E2731" s="412" t="str">
        <f>IF(STEP!E2731&lt;&gt;"",STEP!E2731,"")</f>
        <v/>
      </c>
      <c r="F2731" s="411" t="str">
        <f>IF(STEP!F2731&lt;&gt;"",STEP!F2731,"")</f>
        <v/>
      </c>
      <c r="G2731" s="413" t="str">
        <f>IF(STEP!C2731&lt;&gt;"",STEP!AD2731,"")</f>
        <v/>
      </c>
      <c r="H2731" s="413" t="str">
        <f>IF(AND(STEP!$G2731="",$J$8&lt;&gt;"ON"),"",IF(月報!AX2731&lt;&gt;"",月報!AX2731,IF(STEP!G2731&lt;&gt;"",STEP!G2731,"")))</f>
        <v/>
      </c>
      <c r="I2731" s="414" t="str">
        <f>IF(AND(STEP!$G2731="",$J$8&lt;&gt;"ON"),"",IF(月報!AZ2731&lt;&gt;"",月報!AZ2731,IF(STEP!H2731&lt;&gt;"",STEP!H2731,"")))</f>
        <v/>
      </c>
      <c r="J2731" s="414" t="str">
        <f>IF(AND(STEP!$G2731="",$J$8&lt;&gt;"ON"),"",IF(月報!BA2731&lt;&gt;"",月報!BA2731,IF(STEP!J2731&lt;&gt;"",STEP!J2731/24,"")))</f>
        <v/>
      </c>
      <c r="K2731" s="414" t="str">
        <f>IF(STEP!X2731&lt;&gt;"",STEP!X2731,"")</f>
        <v/>
      </c>
      <c r="L2731" s="414" t="str">
        <f>IF(STEP!Y2731&lt;&gt;"",STEP!Y2731,"")</f>
        <v/>
      </c>
      <c r="M2731" s="414" t="str">
        <f>IF(STEP!Z2731&lt;&gt;"",STEP!Z2731,"")</f>
        <v/>
      </c>
      <c r="N2731" s="424" t="str">
        <f>IF(STEP!R2731&lt;&gt;"",STEP!R2731,"")</f>
        <v/>
      </c>
      <c r="O2731" s="425" t="str">
        <f>IF(STEP!S2731&lt;&gt;"",STEP!S2731,"")</f>
        <v/>
      </c>
      <c r="P2731" s="317" t="str">
        <f t="shared" si="256"/>
        <v/>
      </c>
      <c r="Q2731" s="473"/>
      <c r="R2731" s="561" t="str">
        <f t="shared" si="257"/>
        <v/>
      </c>
    </row>
    <row r="2732" spans="2:18">
      <c r="B2732" s="517"/>
      <c r="C2732" s="624" t="str">
        <f>IF(STEP!C2732&lt;&gt;"",STEP!C2732,"")</f>
        <v/>
      </c>
      <c r="D2732" s="405" t="str">
        <f>IF(STEP!D2732&lt;&gt;"",STEP!D2732,"")</f>
        <v/>
      </c>
      <c r="E2732" s="406" t="str">
        <f>IF(STEP!E2732&lt;&gt;"",STEP!E2732,"")</f>
        <v/>
      </c>
      <c r="F2732" s="405" t="str">
        <f>IF(STEP!F2732&lt;&gt;"",STEP!F2732,"")</f>
        <v/>
      </c>
      <c r="G2732" s="407" t="str">
        <f>IF(STEP!C2732&lt;&gt;"",STEP!AD2732,"")</f>
        <v/>
      </c>
      <c r="H2732" s="407" t="str">
        <f>IF(AND(STEP!$G2732="",$J$8&lt;&gt;"ON"),"",IF(月報!AX2732&lt;&gt;"",月報!AX2732,IF(STEP!G2732&lt;&gt;"",STEP!G2732,"")))</f>
        <v/>
      </c>
      <c r="I2732" s="408" t="str">
        <f>IF(AND(STEP!$G2732="",$J$8&lt;&gt;"ON"),"",IF(月報!AZ2732&lt;&gt;"",月報!AZ2732,IF(STEP!H2732&lt;&gt;"",STEP!H2732,"")))</f>
        <v/>
      </c>
      <c r="J2732" s="408" t="str">
        <f>IF(AND(STEP!$G2732="",$J$8&lt;&gt;"ON"),"",IF(月報!BA2732&lt;&gt;"",月報!BA2732,IF(STEP!J2732&lt;&gt;"",STEP!J2732/24,"")))</f>
        <v/>
      </c>
      <c r="K2732" s="408" t="str">
        <f>IF(STEP!X2732&lt;&gt;"",STEP!X2732,"")</f>
        <v/>
      </c>
      <c r="L2732" s="408" t="str">
        <f>IF(STEP!Y2732&lt;&gt;"",STEP!Y2732,"")</f>
        <v/>
      </c>
      <c r="M2732" s="408" t="str">
        <f>IF(STEP!Z2732&lt;&gt;"",STEP!Z2732,"")</f>
        <v/>
      </c>
      <c r="N2732" s="419" t="str">
        <f>IF(STEP!R2732&lt;&gt;"",STEP!R2732,"")</f>
        <v/>
      </c>
      <c r="O2732" s="420" t="str">
        <f>IF(STEP!S2732&lt;&gt;"",STEP!S2732,"")</f>
        <v/>
      </c>
      <c r="P2732" s="315" t="str">
        <f t="shared" si="256"/>
        <v/>
      </c>
      <c r="Q2732" s="474">
        <f>SUM(P2732:P2738)</f>
        <v>0</v>
      </c>
      <c r="R2732" s="562" t="str">
        <f t="shared" si="257"/>
        <v/>
      </c>
    </row>
    <row r="2733" spans="2:18">
      <c r="B2733" s="517"/>
      <c r="C2733" s="622" t="str">
        <f>IF(STEP!C2733&lt;&gt;"",STEP!C2733,"")</f>
        <v/>
      </c>
      <c r="D2733" s="409" t="str">
        <f>IF(STEP!D2733&lt;&gt;"",STEP!D2733,"")</f>
        <v/>
      </c>
      <c r="E2733" s="410" t="str">
        <f>IF(STEP!E2733&lt;&gt;"",STEP!E2733,"")</f>
        <v/>
      </c>
      <c r="F2733" s="409" t="str">
        <f>IF(STEP!F2733&lt;&gt;"",STEP!F2733,"")</f>
        <v/>
      </c>
      <c r="G2733" s="508" t="str">
        <f>IF(STEP!C2733&lt;&gt;"",STEP!AD2733,"")</f>
        <v/>
      </c>
      <c r="H2733" s="407" t="str">
        <f>IF(AND(STEP!$G2733="",$J$8&lt;&gt;"ON"),"",IF(月報!AX2733&lt;&gt;"",月報!AX2733,IF(STEP!G2733&lt;&gt;"",STEP!G2733,"")))</f>
        <v/>
      </c>
      <c r="I2733" s="408" t="str">
        <f>IF(AND(STEP!$G2733="",$J$8&lt;&gt;"ON"),"",IF(月報!AZ2733&lt;&gt;"",月報!AZ2733,IF(STEP!H2733&lt;&gt;"",STEP!H2733,"")))</f>
        <v/>
      </c>
      <c r="J2733" s="408" t="str">
        <f>IF(AND(STEP!$G2733="",$J$8&lt;&gt;"ON"),"",IF(月報!BA2733&lt;&gt;"",月報!BA2733,IF(STEP!J2733&lt;&gt;"",STEP!J2733/24,"")))</f>
        <v/>
      </c>
      <c r="K2733" s="421" t="str">
        <f>IF(STEP!X2733&lt;&gt;"",STEP!X2733,"")</f>
        <v/>
      </c>
      <c r="L2733" s="421" t="str">
        <f>IF(STEP!Y2733&lt;&gt;"",STEP!Y2733,"")</f>
        <v/>
      </c>
      <c r="M2733" s="421" t="str">
        <f>IF(STEP!Z2733&lt;&gt;"",STEP!Z2733,"")</f>
        <v/>
      </c>
      <c r="N2733" s="422" t="str">
        <f>IF(STEP!R2733&lt;&gt;"",STEP!R2733,"")</f>
        <v/>
      </c>
      <c r="O2733" s="423" t="str">
        <f>IF(STEP!S2733&lt;&gt;"",STEP!S2733,"")</f>
        <v/>
      </c>
      <c r="P2733" s="316" t="str">
        <f t="shared" si="256"/>
        <v/>
      </c>
      <c r="Q2733" s="336"/>
      <c r="R2733" s="560" t="str">
        <f t="shared" si="257"/>
        <v/>
      </c>
    </row>
    <row r="2734" spans="2:18">
      <c r="B2734" s="517"/>
      <c r="C2734" s="622" t="str">
        <f>IF(STEP!C2734&lt;&gt;"",STEP!C2734,"")</f>
        <v/>
      </c>
      <c r="D2734" s="409" t="str">
        <f>IF(STEP!D2734&lt;&gt;"",STEP!D2734,"")</f>
        <v/>
      </c>
      <c r="E2734" s="410" t="str">
        <f>IF(STEP!E2734&lt;&gt;"",STEP!E2734,"")</f>
        <v/>
      </c>
      <c r="F2734" s="409" t="str">
        <f>IF(STEP!F2734&lt;&gt;"",STEP!F2734,"")</f>
        <v/>
      </c>
      <c r="G2734" s="508" t="str">
        <f>IF(STEP!C2734&lt;&gt;"",STEP!AD2734,"")</f>
        <v/>
      </c>
      <c r="H2734" s="407" t="str">
        <f>IF(AND(STEP!$G2734="",$J$8&lt;&gt;"ON"),"",IF(月報!AX2734&lt;&gt;"",月報!AX2734,IF(STEP!G2734&lt;&gt;"",STEP!G2734,"")))</f>
        <v/>
      </c>
      <c r="I2734" s="408" t="str">
        <f>IF(AND(STEP!$G2734="",$J$8&lt;&gt;"ON"),"",IF(月報!AZ2734&lt;&gt;"",月報!AZ2734,IF(STEP!H2734&lt;&gt;"",STEP!H2734,"")))</f>
        <v/>
      </c>
      <c r="J2734" s="408" t="str">
        <f>IF(AND(STEP!$G2734="",$J$8&lt;&gt;"ON"),"",IF(月報!BA2734&lt;&gt;"",月報!BA2734,IF(STEP!J2734&lt;&gt;"",STEP!J2734/24,"")))</f>
        <v/>
      </c>
      <c r="K2734" s="421" t="str">
        <f>IF(STEP!X2734&lt;&gt;"",STEP!X2734,"")</f>
        <v/>
      </c>
      <c r="L2734" s="421" t="str">
        <f>IF(STEP!Y2734&lt;&gt;"",STEP!Y2734,"")</f>
        <v/>
      </c>
      <c r="M2734" s="421" t="str">
        <f>IF(STEP!Z2734&lt;&gt;"",STEP!Z2734,"")</f>
        <v/>
      </c>
      <c r="N2734" s="422" t="str">
        <f>IF(STEP!R2734&lt;&gt;"",STEP!R2734,"")</f>
        <v/>
      </c>
      <c r="O2734" s="423" t="str">
        <f>IF(STEP!S2734&lt;&gt;"",STEP!S2734,"")</f>
        <v/>
      </c>
      <c r="P2734" s="316" t="str">
        <f t="shared" si="256"/>
        <v/>
      </c>
      <c r="Q2734" s="336"/>
      <c r="R2734" s="560" t="str">
        <f t="shared" si="257"/>
        <v/>
      </c>
    </row>
    <row r="2735" spans="2:18">
      <c r="B2735" s="517"/>
      <c r="C2735" s="622" t="str">
        <f>IF(STEP!C2735&lt;&gt;"",STEP!C2735,"")</f>
        <v/>
      </c>
      <c r="D2735" s="409" t="str">
        <f>IF(STEP!D2735&lt;&gt;"",STEP!D2735,"")</f>
        <v/>
      </c>
      <c r="E2735" s="410" t="str">
        <f>IF(STEP!E2735&lt;&gt;"",STEP!E2735,"")</f>
        <v/>
      </c>
      <c r="F2735" s="409" t="str">
        <f>IF(STEP!F2735&lt;&gt;"",STEP!F2735,"")</f>
        <v/>
      </c>
      <c r="G2735" s="508" t="str">
        <f>IF(STEP!C2735&lt;&gt;"",STEP!AD2735,"")</f>
        <v/>
      </c>
      <c r="H2735" s="407" t="str">
        <f>IF(AND(STEP!$G2735="",$J$8&lt;&gt;"ON"),"",IF(月報!AX2735&lt;&gt;"",月報!AX2735,IF(STEP!G2735&lt;&gt;"",STEP!G2735,"")))</f>
        <v/>
      </c>
      <c r="I2735" s="408" t="str">
        <f>IF(AND(STEP!$G2735="",$J$8&lt;&gt;"ON"),"",IF(月報!AZ2735&lt;&gt;"",月報!AZ2735,IF(STEP!H2735&lt;&gt;"",STEP!H2735,"")))</f>
        <v/>
      </c>
      <c r="J2735" s="408" t="str">
        <f>IF(AND(STEP!$G2735="",$J$8&lt;&gt;"ON"),"",IF(月報!BA2735&lt;&gt;"",月報!BA2735,IF(STEP!J2735&lt;&gt;"",STEP!J2735/24,"")))</f>
        <v/>
      </c>
      <c r="K2735" s="421" t="str">
        <f>IF(STEP!X2735&lt;&gt;"",STEP!X2735,"")</f>
        <v/>
      </c>
      <c r="L2735" s="421" t="str">
        <f>IF(STEP!Y2735&lt;&gt;"",STEP!Y2735,"")</f>
        <v/>
      </c>
      <c r="M2735" s="421" t="str">
        <f>IF(STEP!Z2735&lt;&gt;"",STEP!Z2735,"")</f>
        <v/>
      </c>
      <c r="N2735" s="422" t="str">
        <f>IF(STEP!R2735&lt;&gt;"",STEP!R2735,"")</f>
        <v/>
      </c>
      <c r="O2735" s="423" t="str">
        <f>IF(STEP!S2735&lt;&gt;"",STEP!S2735,"")</f>
        <v/>
      </c>
      <c r="P2735" s="316" t="str">
        <f t="shared" si="256"/>
        <v/>
      </c>
      <c r="Q2735" s="336"/>
      <c r="R2735" s="560" t="str">
        <f t="shared" si="257"/>
        <v/>
      </c>
    </row>
    <row r="2736" spans="2:18">
      <c r="B2736" s="517"/>
      <c r="C2736" s="622" t="str">
        <f>IF(STEP!C2736&lt;&gt;"",STEP!C2736,"")</f>
        <v/>
      </c>
      <c r="D2736" s="409" t="str">
        <f>IF(STEP!D2736&lt;&gt;"",STEP!D2736,"")</f>
        <v/>
      </c>
      <c r="E2736" s="410" t="str">
        <f>IF(STEP!E2736&lt;&gt;"",STEP!E2736,"")</f>
        <v/>
      </c>
      <c r="F2736" s="409" t="str">
        <f>IF(STEP!F2736&lt;&gt;"",STEP!F2736,"")</f>
        <v/>
      </c>
      <c r="G2736" s="508" t="str">
        <f>IF(STEP!C2736&lt;&gt;"",STEP!AD2736,"")</f>
        <v/>
      </c>
      <c r="H2736" s="407" t="str">
        <f>IF(AND(STEP!$G2736="",$J$8&lt;&gt;"ON"),"",IF(月報!AX2736&lt;&gt;"",月報!AX2736,IF(STEP!G2736&lt;&gt;"",STEP!G2736,"")))</f>
        <v/>
      </c>
      <c r="I2736" s="408" t="str">
        <f>IF(AND(STEP!$G2736="",$J$8&lt;&gt;"ON"),"",IF(月報!AZ2736&lt;&gt;"",月報!AZ2736,IF(STEP!H2736&lt;&gt;"",STEP!H2736,"")))</f>
        <v/>
      </c>
      <c r="J2736" s="408" t="str">
        <f>IF(AND(STEP!$G2736="",$J$8&lt;&gt;"ON"),"",IF(月報!BA2736&lt;&gt;"",月報!BA2736,IF(STEP!J2736&lt;&gt;"",STEP!J2736/24,"")))</f>
        <v/>
      </c>
      <c r="K2736" s="421" t="str">
        <f>IF(STEP!X2736&lt;&gt;"",STEP!X2736,"")</f>
        <v/>
      </c>
      <c r="L2736" s="421" t="str">
        <f>IF(STEP!Y2736&lt;&gt;"",STEP!Y2736,"")</f>
        <v/>
      </c>
      <c r="M2736" s="421" t="str">
        <f>IF(STEP!Z2736&lt;&gt;"",STEP!Z2736,"")</f>
        <v/>
      </c>
      <c r="N2736" s="422" t="str">
        <f>IF(STEP!R2736&lt;&gt;"",STEP!R2736,"")</f>
        <v/>
      </c>
      <c r="O2736" s="423" t="str">
        <f>IF(STEP!S2736&lt;&gt;"",STEP!S2736,"")</f>
        <v/>
      </c>
      <c r="P2736" s="316" t="str">
        <f t="shared" si="256"/>
        <v/>
      </c>
      <c r="Q2736" s="336"/>
      <c r="R2736" s="560" t="str">
        <f t="shared" si="257"/>
        <v/>
      </c>
    </row>
    <row r="2737" spans="2:18">
      <c r="B2737" s="517"/>
      <c r="C2737" s="622" t="str">
        <f>IF(STEP!C2737&lt;&gt;"",STEP!C2737,"")</f>
        <v/>
      </c>
      <c r="D2737" s="409" t="str">
        <f>IF(STEP!D2737&lt;&gt;"",STEP!D2737,"")</f>
        <v/>
      </c>
      <c r="E2737" s="410" t="str">
        <f>IF(STEP!E2737&lt;&gt;"",STEP!E2737,"")</f>
        <v/>
      </c>
      <c r="F2737" s="409" t="str">
        <f>IF(STEP!F2737&lt;&gt;"",STEP!F2737,"")</f>
        <v/>
      </c>
      <c r="G2737" s="508" t="str">
        <f>IF(STEP!C2737&lt;&gt;"",STEP!AD2737,"")</f>
        <v/>
      </c>
      <c r="H2737" s="407" t="str">
        <f>IF(AND(STEP!$G2737="",$J$8&lt;&gt;"ON"),"",IF(月報!AX2737&lt;&gt;"",月報!AX2737,IF(STEP!G2737&lt;&gt;"",STEP!G2737,"")))</f>
        <v/>
      </c>
      <c r="I2737" s="408" t="str">
        <f>IF(AND(STEP!$G2737="",$J$8&lt;&gt;"ON"),"",IF(月報!AZ2737&lt;&gt;"",月報!AZ2737,IF(STEP!H2737&lt;&gt;"",STEP!H2737,"")))</f>
        <v/>
      </c>
      <c r="J2737" s="408" t="str">
        <f>IF(AND(STEP!$G2737="",$J$8&lt;&gt;"ON"),"",IF(月報!BA2737&lt;&gt;"",月報!BA2737,IF(STEP!J2737&lt;&gt;"",STEP!J2737/24,"")))</f>
        <v/>
      </c>
      <c r="K2737" s="421" t="str">
        <f>IF(STEP!X2737&lt;&gt;"",STEP!X2737,"")</f>
        <v/>
      </c>
      <c r="L2737" s="421" t="str">
        <f>IF(STEP!Y2737&lt;&gt;"",STEP!Y2737,"")</f>
        <v/>
      </c>
      <c r="M2737" s="421" t="str">
        <f>IF(STEP!Z2737&lt;&gt;"",STEP!Z2737,"")</f>
        <v/>
      </c>
      <c r="N2737" s="422" t="str">
        <f>IF(STEP!R2737&lt;&gt;"",STEP!R2737,"")</f>
        <v/>
      </c>
      <c r="O2737" s="423" t="str">
        <f>IF(STEP!S2737&lt;&gt;"",STEP!S2737,"")</f>
        <v/>
      </c>
      <c r="P2737" s="316" t="str">
        <f t="shared" si="256"/>
        <v/>
      </c>
      <c r="Q2737" s="336"/>
      <c r="R2737" s="560" t="str">
        <f t="shared" si="257"/>
        <v/>
      </c>
    </row>
    <row r="2738" spans="2:18">
      <c r="B2738" s="517"/>
      <c r="C2738" s="623" t="str">
        <f>IF(STEP!C2738&lt;&gt;"",STEP!C2738,"")</f>
        <v/>
      </c>
      <c r="D2738" s="411" t="str">
        <f>IF(STEP!D2738&lt;&gt;"",STEP!D2738,"")</f>
        <v/>
      </c>
      <c r="E2738" s="412" t="str">
        <f>IF(STEP!E2738&lt;&gt;"",STEP!E2738,"")</f>
        <v/>
      </c>
      <c r="F2738" s="411" t="str">
        <f>IF(STEP!F2738&lt;&gt;"",STEP!F2738,"")</f>
        <v/>
      </c>
      <c r="G2738" s="413" t="str">
        <f>IF(STEP!C2738&lt;&gt;"",STEP!AD2738,"")</f>
        <v/>
      </c>
      <c r="H2738" s="413" t="str">
        <f>IF(AND(STEP!$G2738="",$J$8&lt;&gt;"ON"),"",IF(月報!AX2738&lt;&gt;"",月報!AX2738,IF(STEP!G2738&lt;&gt;"",STEP!G2738,"")))</f>
        <v/>
      </c>
      <c r="I2738" s="414" t="str">
        <f>IF(AND(STEP!$G2738="",$J$8&lt;&gt;"ON"),"",IF(月報!AZ2738&lt;&gt;"",月報!AZ2738,IF(STEP!H2738&lt;&gt;"",STEP!H2738,"")))</f>
        <v/>
      </c>
      <c r="J2738" s="414" t="str">
        <f>IF(AND(STEP!$G2738="",$J$8&lt;&gt;"ON"),"",IF(月報!BA2738&lt;&gt;"",月報!BA2738,IF(STEP!J2738&lt;&gt;"",STEP!J2738/24,"")))</f>
        <v/>
      </c>
      <c r="K2738" s="414" t="str">
        <f>IF(STEP!X2738&lt;&gt;"",STEP!X2738,"")</f>
        <v/>
      </c>
      <c r="L2738" s="414" t="str">
        <f>IF(STEP!Y2738&lt;&gt;"",STEP!Y2738,"")</f>
        <v/>
      </c>
      <c r="M2738" s="414" t="str">
        <f>IF(STEP!Z2738&lt;&gt;"",STEP!Z2738,"")</f>
        <v/>
      </c>
      <c r="N2738" s="424" t="str">
        <f>IF(STEP!R2738&lt;&gt;"",STEP!R2738,"")</f>
        <v/>
      </c>
      <c r="O2738" s="425" t="str">
        <f>IF(STEP!S2738&lt;&gt;"",STEP!S2738,"")</f>
        <v/>
      </c>
      <c r="P2738" s="317" t="str">
        <f t="shared" si="256"/>
        <v/>
      </c>
      <c r="Q2738" s="473"/>
      <c r="R2738" s="561" t="str">
        <f t="shared" si="257"/>
        <v/>
      </c>
    </row>
    <row r="2739" spans="2:18">
      <c r="B2739" s="517"/>
      <c r="C2739" s="624" t="str">
        <f>IF(STEP!C2739&lt;&gt;"",STEP!C2739,"")</f>
        <v/>
      </c>
      <c r="D2739" s="405" t="str">
        <f>IF(STEP!D2739&lt;&gt;"",STEP!D2739,"")</f>
        <v/>
      </c>
      <c r="E2739" s="406" t="str">
        <f>IF(STEP!E2739&lt;&gt;"",STEP!E2739,"")</f>
        <v/>
      </c>
      <c r="F2739" s="405" t="str">
        <f>IF(STEP!F2739&lt;&gt;"",STEP!F2739,"")</f>
        <v/>
      </c>
      <c r="G2739" s="407" t="str">
        <f>IF(STEP!C2739&lt;&gt;"",STEP!AD2739,"")</f>
        <v/>
      </c>
      <c r="H2739" s="407" t="str">
        <f>IF(AND(STEP!$G2739="",$J$8&lt;&gt;"ON"),"",IF(月報!AX2739&lt;&gt;"",月報!AX2739,IF(STEP!G2739&lt;&gt;"",STEP!G2739,"")))</f>
        <v/>
      </c>
      <c r="I2739" s="408" t="str">
        <f>IF(AND(STEP!$G2739="",$J$8&lt;&gt;"ON"),"",IF(月報!AZ2739&lt;&gt;"",月報!AZ2739,IF(STEP!H2739&lt;&gt;"",STEP!H2739,"")))</f>
        <v/>
      </c>
      <c r="J2739" s="408" t="str">
        <f>IF(AND(STEP!$G2739="",$J$8&lt;&gt;"ON"),"",IF(月報!BA2739&lt;&gt;"",月報!BA2739,IF(STEP!J2739&lt;&gt;"",STEP!J2739/24,"")))</f>
        <v/>
      </c>
      <c r="K2739" s="408" t="str">
        <f>IF(STEP!X2739&lt;&gt;"",STEP!X2739,"")</f>
        <v/>
      </c>
      <c r="L2739" s="408" t="str">
        <f>IF(STEP!Y2739&lt;&gt;"",STEP!Y2739,"")</f>
        <v/>
      </c>
      <c r="M2739" s="408" t="str">
        <f>IF(STEP!Z2739&lt;&gt;"",STEP!Z2739,"")</f>
        <v/>
      </c>
      <c r="N2739" s="419" t="str">
        <f>IF(STEP!R2739&lt;&gt;"",STEP!R2739,"")</f>
        <v/>
      </c>
      <c r="O2739" s="420" t="str">
        <f>IF(STEP!S2739&lt;&gt;"",STEP!S2739,"")</f>
        <v/>
      </c>
      <c r="P2739" s="315" t="str">
        <f t="shared" si="256"/>
        <v/>
      </c>
      <c r="Q2739" s="474">
        <f>SUM(P2739:P2745)</f>
        <v>0</v>
      </c>
      <c r="R2739" s="562" t="str">
        <f t="shared" si="257"/>
        <v/>
      </c>
    </row>
    <row r="2740" spans="2:18">
      <c r="B2740" s="517"/>
      <c r="C2740" s="622" t="str">
        <f>IF(STEP!C2740&lt;&gt;"",STEP!C2740,"")</f>
        <v/>
      </c>
      <c r="D2740" s="409" t="str">
        <f>IF(STEP!D2740&lt;&gt;"",STEP!D2740,"")</f>
        <v/>
      </c>
      <c r="E2740" s="410" t="str">
        <f>IF(STEP!E2740&lt;&gt;"",STEP!E2740,"")</f>
        <v/>
      </c>
      <c r="F2740" s="409" t="str">
        <f>IF(STEP!F2740&lt;&gt;"",STEP!F2740,"")</f>
        <v/>
      </c>
      <c r="G2740" s="508" t="str">
        <f>IF(STEP!C2740&lt;&gt;"",STEP!AD2740,"")</f>
        <v/>
      </c>
      <c r="H2740" s="407" t="str">
        <f>IF(AND(STEP!$G2740="",$J$8&lt;&gt;"ON"),"",IF(月報!AX2740&lt;&gt;"",月報!AX2740,IF(STEP!G2740&lt;&gt;"",STEP!G2740,"")))</f>
        <v/>
      </c>
      <c r="I2740" s="408" t="str">
        <f>IF(AND(STEP!$G2740="",$J$8&lt;&gt;"ON"),"",IF(月報!AZ2740&lt;&gt;"",月報!AZ2740,IF(STEP!H2740&lt;&gt;"",STEP!H2740,"")))</f>
        <v/>
      </c>
      <c r="J2740" s="408" t="str">
        <f>IF(AND(STEP!$G2740="",$J$8&lt;&gt;"ON"),"",IF(月報!BA2740&lt;&gt;"",月報!BA2740,IF(STEP!J2740&lt;&gt;"",STEP!J2740/24,"")))</f>
        <v/>
      </c>
      <c r="K2740" s="421" t="str">
        <f>IF(STEP!X2740&lt;&gt;"",STEP!X2740,"")</f>
        <v/>
      </c>
      <c r="L2740" s="421" t="str">
        <f>IF(STEP!Y2740&lt;&gt;"",STEP!Y2740,"")</f>
        <v/>
      </c>
      <c r="M2740" s="421" t="str">
        <f>IF(STEP!Z2740&lt;&gt;"",STEP!Z2740,"")</f>
        <v/>
      </c>
      <c r="N2740" s="422" t="str">
        <f>IF(STEP!R2740&lt;&gt;"",STEP!R2740,"")</f>
        <v/>
      </c>
      <c r="O2740" s="423" t="str">
        <f>IF(STEP!S2740&lt;&gt;"",STEP!S2740,"")</f>
        <v/>
      </c>
      <c r="P2740" s="316" t="str">
        <f t="shared" si="256"/>
        <v/>
      </c>
      <c r="Q2740" s="336"/>
      <c r="R2740" s="560" t="str">
        <f t="shared" si="257"/>
        <v/>
      </c>
    </row>
    <row r="2741" spans="2:18">
      <c r="B2741" s="517"/>
      <c r="C2741" s="622" t="str">
        <f>IF(STEP!C2741&lt;&gt;"",STEP!C2741,"")</f>
        <v/>
      </c>
      <c r="D2741" s="409" t="str">
        <f>IF(STEP!D2741&lt;&gt;"",STEP!D2741,"")</f>
        <v/>
      </c>
      <c r="E2741" s="410" t="str">
        <f>IF(STEP!E2741&lt;&gt;"",STEP!E2741,"")</f>
        <v/>
      </c>
      <c r="F2741" s="409" t="str">
        <f>IF(STEP!F2741&lt;&gt;"",STEP!F2741,"")</f>
        <v/>
      </c>
      <c r="G2741" s="508" t="str">
        <f>IF(STEP!C2741&lt;&gt;"",STEP!AD2741,"")</f>
        <v/>
      </c>
      <c r="H2741" s="407" t="str">
        <f>IF(AND(STEP!$G2741="",$J$8&lt;&gt;"ON"),"",IF(月報!AX2741&lt;&gt;"",月報!AX2741,IF(STEP!G2741&lt;&gt;"",STEP!G2741,"")))</f>
        <v/>
      </c>
      <c r="I2741" s="408" t="str">
        <f>IF(AND(STEP!$G2741="",$J$8&lt;&gt;"ON"),"",IF(月報!AZ2741&lt;&gt;"",月報!AZ2741,IF(STEP!H2741&lt;&gt;"",STEP!H2741,"")))</f>
        <v/>
      </c>
      <c r="J2741" s="408" t="str">
        <f>IF(AND(STEP!$G2741="",$J$8&lt;&gt;"ON"),"",IF(月報!BA2741&lt;&gt;"",月報!BA2741,IF(STEP!J2741&lt;&gt;"",STEP!J2741/24,"")))</f>
        <v/>
      </c>
      <c r="K2741" s="421" t="str">
        <f>IF(STEP!X2741&lt;&gt;"",STEP!X2741,"")</f>
        <v/>
      </c>
      <c r="L2741" s="421" t="str">
        <f>IF(STEP!Y2741&lt;&gt;"",STEP!Y2741,"")</f>
        <v/>
      </c>
      <c r="M2741" s="421" t="str">
        <f>IF(STEP!Z2741&lt;&gt;"",STEP!Z2741,"")</f>
        <v/>
      </c>
      <c r="N2741" s="422" t="str">
        <f>IF(STEP!R2741&lt;&gt;"",STEP!R2741,"")</f>
        <v/>
      </c>
      <c r="O2741" s="423" t="str">
        <f>IF(STEP!S2741&lt;&gt;"",STEP!S2741,"")</f>
        <v/>
      </c>
      <c r="P2741" s="316" t="str">
        <f t="shared" si="256"/>
        <v/>
      </c>
      <c r="Q2741" s="336"/>
      <c r="R2741" s="560" t="str">
        <f t="shared" si="257"/>
        <v/>
      </c>
    </row>
    <row r="2742" spans="2:18">
      <c r="B2742" s="517"/>
      <c r="C2742" s="622" t="str">
        <f>IF(STEP!C2742&lt;&gt;"",STEP!C2742,"")</f>
        <v/>
      </c>
      <c r="D2742" s="409" t="str">
        <f>IF(STEP!D2742&lt;&gt;"",STEP!D2742,"")</f>
        <v/>
      </c>
      <c r="E2742" s="410" t="str">
        <f>IF(STEP!E2742&lt;&gt;"",STEP!E2742,"")</f>
        <v/>
      </c>
      <c r="F2742" s="409" t="str">
        <f>IF(STEP!F2742&lt;&gt;"",STEP!F2742,"")</f>
        <v/>
      </c>
      <c r="G2742" s="508" t="str">
        <f>IF(STEP!C2742&lt;&gt;"",STEP!AD2742,"")</f>
        <v/>
      </c>
      <c r="H2742" s="407" t="str">
        <f>IF(AND(STEP!$G2742="",$J$8&lt;&gt;"ON"),"",IF(月報!AX2742&lt;&gt;"",月報!AX2742,IF(STEP!G2742&lt;&gt;"",STEP!G2742,"")))</f>
        <v/>
      </c>
      <c r="I2742" s="408" t="str">
        <f>IF(AND(STEP!$G2742="",$J$8&lt;&gt;"ON"),"",IF(月報!AZ2742&lt;&gt;"",月報!AZ2742,IF(STEP!H2742&lt;&gt;"",STEP!H2742,"")))</f>
        <v/>
      </c>
      <c r="J2742" s="408" t="str">
        <f>IF(AND(STEP!$G2742="",$J$8&lt;&gt;"ON"),"",IF(月報!BA2742&lt;&gt;"",月報!BA2742,IF(STEP!J2742&lt;&gt;"",STEP!J2742/24,"")))</f>
        <v/>
      </c>
      <c r="K2742" s="421" t="str">
        <f>IF(STEP!X2742&lt;&gt;"",STEP!X2742,"")</f>
        <v/>
      </c>
      <c r="L2742" s="421" t="str">
        <f>IF(STEP!Y2742&lt;&gt;"",STEP!Y2742,"")</f>
        <v/>
      </c>
      <c r="M2742" s="421" t="str">
        <f>IF(STEP!Z2742&lt;&gt;"",STEP!Z2742,"")</f>
        <v/>
      </c>
      <c r="N2742" s="422" t="str">
        <f>IF(STEP!R2742&lt;&gt;"",STEP!R2742,"")</f>
        <v/>
      </c>
      <c r="O2742" s="423" t="str">
        <f>IF(STEP!S2742&lt;&gt;"",STEP!S2742,"")</f>
        <v/>
      </c>
      <c r="P2742" s="316" t="str">
        <f t="shared" si="256"/>
        <v/>
      </c>
      <c r="Q2742" s="336"/>
      <c r="R2742" s="560" t="str">
        <f t="shared" si="257"/>
        <v/>
      </c>
    </row>
    <row r="2743" spans="2:18">
      <c r="B2743" s="517"/>
      <c r="C2743" s="622" t="str">
        <f>IF(STEP!C2743&lt;&gt;"",STEP!C2743,"")</f>
        <v/>
      </c>
      <c r="D2743" s="409" t="str">
        <f>IF(STEP!D2743&lt;&gt;"",STEP!D2743,"")</f>
        <v/>
      </c>
      <c r="E2743" s="410" t="str">
        <f>IF(STEP!E2743&lt;&gt;"",STEP!E2743,"")</f>
        <v/>
      </c>
      <c r="F2743" s="409" t="str">
        <f>IF(STEP!F2743&lt;&gt;"",STEP!F2743,"")</f>
        <v/>
      </c>
      <c r="G2743" s="508" t="str">
        <f>IF(STEP!C2743&lt;&gt;"",STEP!AD2743,"")</f>
        <v/>
      </c>
      <c r="H2743" s="407" t="str">
        <f>IF(AND(STEP!$G2743="",$J$8&lt;&gt;"ON"),"",IF(月報!AX2743&lt;&gt;"",月報!AX2743,IF(STEP!G2743&lt;&gt;"",STEP!G2743,"")))</f>
        <v/>
      </c>
      <c r="I2743" s="408" t="str">
        <f>IF(AND(STEP!$G2743="",$J$8&lt;&gt;"ON"),"",IF(月報!AZ2743&lt;&gt;"",月報!AZ2743,IF(STEP!H2743&lt;&gt;"",STEP!H2743,"")))</f>
        <v/>
      </c>
      <c r="J2743" s="408" t="str">
        <f>IF(AND(STEP!$G2743="",$J$8&lt;&gt;"ON"),"",IF(月報!BA2743&lt;&gt;"",月報!BA2743,IF(STEP!J2743&lt;&gt;"",STEP!J2743/24,"")))</f>
        <v/>
      </c>
      <c r="K2743" s="421" t="str">
        <f>IF(STEP!X2743&lt;&gt;"",STEP!X2743,"")</f>
        <v/>
      </c>
      <c r="L2743" s="421" t="str">
        <f>IF(STEP!Y2743&lt;&gt;"",STEP!Y2743,"")</f>
        <v/>
      </c>
      <c r="M2743" s="421" t="str">
        <f>IF(STEP!Z2743&lt;&gt;"",STEP!Z2743,"")</f>
        <v/>
      </c>
      <c r="N2743" s="422" t="str">
        <f>IF(STEP!R2743&lt;&gt;"",STEP!R2743,"")</f>
        <v/>
      </c>
      <c r="O2743" s="423" t="str">
        <f>IF(STEP!S2743&lt;&gt;"",STEP!S2743,"")</f>
        <v/>
      </c>
      <c r="P2743" s="316" t="str">
        <f t="shared" si="256"/>
        <v/>
      </c>
      <c r="Q2743" s="336"/>
      <c r="R2743" s="560" t="str">
        <f t="shared" si="257"/>
        <v/>
      </c>
    </row>
    <row r="2744" spans="2:18">
      <c r="B2744" s="517"/>
      <c r="C2744" s="622" t="str">
        <f>IF(STEP!C2744&lt;&gt;"",STEP!C2744,"")</f>
        <v/>
      </c>
      <c r="D2744" s="409" t="str">
        <f>IF(STEP!D2744&lt;&gt;"",STEP!D2744,"")</f>
        <v/>
      </c>
      <c r="E2744" s="410" t="str">
        <f>IF(STEP!E2744&lt;&gt;"",STEP!E2744,"")</f>
        <v/>
      </c>
      <c r="F2744" s="409" t="str">
        <f>IF(STEP!F2744&lt;&gt;"",STEP!F2744,"")</f>
        <v/>
      </c>
      <c r="G2744" s="508" t="str">
        <f>IF(STEP!C2744&lt;&gt;"",STEP!AD2744,"")</f>
        <v/>
      </c>
      <c r="H2744" s="407" t="str">
        <f>IF(AND(STEP!$G2744="",$J$8&lt;&gt;"ON"),"",IF(月報!AX2744&lt;&gt;"",月報!AX2744,IF(STEP!G2744&lt;&gt;"",STEP!G2744,"")))</f>
        <v/>
      </c>
      <c r="I2744" s="408" t="str">
        <f>IF(AND(STEP!$G2744="",$J$8&lt;&gt;"ON"),"",IF(月報!AZ2744&lt;&gt;"",月報!AZ2744,IF(STEP!H2744&lt;&gt;"",STEP!H2744,"")))</f>
        <v/>
      </c>
      <c r="J2744" s="408" t="str">
        <f>IF(AND(STEP!$G2744="",$J$8&lt;&gt;"ON"),"",IF(月報!BA2744&lt;&gt;"",月報!BA2744,IF(STEP!J2744&lt;&gt;"",STEP!J2744/24,"")))</f>
        <v/>
      </c>
      <c r="K2744" s="421" t="str">
        <f>IF(STEP!X2744&lt;&gt;"",STEP!X2744,"")</f>
        <v/>
      </c>
      <c r="L2744" s="421" t="str">
        <f>IF(STEP!Y2744&lt;&gt;"",STEP!Y2744,"")</f>
        <v/>
      </c>
      <c r="M2744" s="421" t="str">
        <f>IF(STEP!Z2744&lt;&gt;"",STEP!Z2744,"")</f>
        <v/>
      </c>
      <c r="N2744" s="422" t="str">
        <f>IF(STEP!R2744&lt;&gt;"",STEP!R2744,"")</f>
        <v/>
      </c>
      <c r="O2744" s="423" t="str">
        <f>IF(STEP!S2744&lt;&gt;"",STEP!S2744,"")</f>
        <v/>
      </c>
      <c r="P2744" s="316" t="str">
        <f t="shared" si="256"/>
        <v/>
      </c>
      <c r="Q2744" s="336"/>
      <c r="R2744" s="560" t="str">
        <f t="shared" si="257"/>
        <v/>
      </c>
    </row>
    <row r="2745" spans="2:18" ht="13.8" thickBot="1">
      <c r="B2745" s="518"/>
      <c r="C2745" s="625" t="str">
        <f>IF(STEP!C2745&lt;&gt;"",STEP!C2745,"")</f>
        <v/>
      </c>
      <c r="D2745" s="415" t="str">
        <f>IF(STEP!D2745&lt;&gt;"",STEP!D2745,"")</f>
        <v/>
      </c>
      <c r="E2745" s="416" t="str">
        <f>IF(STEP!E2745&lt;&gt;"",STEP!E2745,"")</f>
        <v/>
      </c>
      <c r="F2745" s="415" t="str">
        <f>IF(STEP!F2745&lt;&gt;"",STEP!F2745,"")</f>
        <v/>
      </c>
      <c r="G2745" s="417" t="str">
        <f>IF(STEP!C2745&lt;&gt;"",STEP!AD2745,"")</f>
        <v/>
      </c>
      <c r="H2745" s="417" t="str">
        <f>IF(AND(STEP!$G2745="",$J$8&lt;&gt;"ON"),"",IF(月報!AX2745&lt;&gt;"",月報!AX2745,IF(STEP!G2745&lt;&gt;"",STEP!G2745,"")))</f>
        <v/>
      </c>
      <c r="I2745" s="418" t="str">
        <f>IF(AND(STEP!$G2745="",$J$8&lt;&gt;"ON"),"",IF(月報!AZ2745&lt;&gt;"",月報!AZ2745,IF(STEP!H2745&lt;&gt;"",STEP!H2745,"")))</f>
        <v/>
      </c>
      <c r="J2745" s="418" t="str">
        <f>IF(AND(STEP!$G2745="",$J$8&lt;&gt;"ON"),"",IF(月報!BA2745&lt;&gt;"",月報!BA2745,IF(STEP!J2745&lt;&gt;"",STEP!J2745/24,"")))</f>
        <v/>
      </c>
      <c r="K2745" s="418" t="str">
        <f>IF(STEP!X2745&lt;&gt;"",STEP!X2745,"")</f>
        <v/>
      </c>
      <c r="L2745" s="418" t="str">
        <f>IF(STEP!Y2745&lt;&gt;"",STEP!Y2745,"")</f>
        <v/>
      </c>
      <c r="M2745" s="418" t="str">
        <f>IF(STEP!Z2745&lt;&gt;"",STEP!Z2745,"")</f>
        <v/>
      </c>
      <c r="N2745" s="426" t="str">
        <f>IF(STEP!R2745&lt;&gt;"",STEP!R2745,"")</f>
        <v/>
      </c>
      <c r="O2745" s="427" t="str">
        <f>IF(STEP!S2745&lt;&gt;"",STEP!S2745,"")</f>
        <v/>
      </c>
      <c r="P2745" s="318" t="str">
        <f t="shared" si="256"/>
        <v/>
      </c>
      <c r="Q2745" s="338"/>
      <c r="R2745" s="563" t="str">
        <f t="shared" si="257"/>
        <v/>
      </c>
    </row>
    <row r="2746" spans="2:18">
      <c r="B2746" s="516" t="s">
        <v>416</v>
      </c>
      <c r="C2746" s="626"/>
      <c r="D2746" s="324"/>
      <c r="E2746" s="325"/>
      <c r="F2746" s="578" t="s">
        <v>465</v>
      </c>
      <c r="G2746" s="320"/>
      <c r="H2746" s="320"/>
      <c r="I2746" s="326"/>
      <c r="J2746" s="326"/>
      <c r="K2746" s="326"/>
      <c r="L2746" s="326"/>
      <c r="M2746" s="326"/>
      <c r="N2746" s="327"/>
      <c r="O2746" s="328"/>
      <c r="P2746" s="335"/>
      <c r="Q2746" s="336"/>
      <c r="R2746" s="564" t="str">
        <f t="shared" si="257"/>
        <v/>
      </c>
    </row>
    <row r="2747" spans="2:18">
      <c r="B2747" s="516"/>
      <c r="C2747" s="626"/>
      <c r="D2747" s="324"/>
      <c r="E2747" s="325"/>
      <c r="F2747" s="324"/>
      <c r="G2747" s="320"/>
      <c r="H2747" s="320"/>
      <c r="I2747" s="326"/>
      <c r="J2747" s="326"/>
      <c r="K2747" s="326"/>
      <c r="L2747" s="326"/>
      <c r="M2747" s="326"/>
      <c r="N2747" s="327"/>
      <c r="O2747" s="328"/>
      <c r="P2747" s="335"/>
      <c r="Q2747" s="336"/>
      <c r="R2747" s="564" t="str">
        <f t="shared" si="257"/>
        <v/>
      </c>
    </row>
    <row r="2748" spans="2:18">
      <c r="B2748" s="516"/>
      <c r="C2748" s="626"/>
      <c r="D2748" s="324"/>
      <c r="E2748" s="325"/>
      <c r="F2748" s="324"/>
      <c r="G2748" s="320"/>
      <c r="H2748" s="320"/>
      <c r="I2748" s="326"/>
      <c r="J2748" s="326"/>
      <c r="K2748" s="326"/>
      <c r="L2748" s="326"/>
      <c r="M2748" s="326"/>
      <c r="N2748" s="327"/>
      <c r="O2748" s="328"/>
      <c r="P2748" s="335"/>
      <c r="Q2748" s="336"/>
      <c r="R2748" s="564" t="str">
        <f t="shared" si="257"/>
        <v/>
      </c>
    </row>
    <row r="2749" spans="2:18">
      <c r="B2749" s="516"/>
      <c r="C2749" s="626"/>
      <c r="D2749" s="324"/>
      <c r="E2749" s="325"/>
      <c r="F2749" s="324"/>
      <c r="G2749" s="320"/>
      <c r="H2749" s="320"/>
      <c r="I2749" s="326"/>
      <c r="J2749" s="326"/>
      <c r="K2749" s="326"/>
      <c r="L2749" s="326"/>
      <c r="M2749" s="326"/>
      <c r="N2749" s="327"/>
      <c r="O2749" s="328"/>
      <c r="P2749" s="335"/>
      <c r="Q2749" s="336"/>
      <c r="R2749" s="564" t="str">
        <f t="shared" si="257"/>
        <v/>
      </c>
    </row>
    <row r="2750" spans="2:18">
      <c r="B2750" s="516"/>
      <c r="C2750" s="626"/>
      <c r="D2750" s="324"/>
      <c r="E2750" s="325"/>
      <c r="F2750" s="324"/>
      <c r="G2750" s="320"/>
      <c r="H2750" s="320"/>
      <c r="I2750" s="326"/>
      <c r="J2750" s="326"/>
      <c r="K2750" s="326"/>
      <c r="L2750" s="326"/>
      <c r="M2750" s="326"/>
      <c r="N2750" s="327"/>
      <c r="O2750" s="328"/>
      <c r="P2750" s="335"/>
      <c r="Q2750" s="336"/>
      <c r="R2750" s="564" t="str">
        <f t="shared" si="257"/>
        <v/>
      </c>
    </row>
    <row r="2751" spans="2:18">
      <c r="B2751" s="516"/>
      <c r="C2751" s="626"/>
      <c r="D2751" s="324"/>
      <c r="E2751" s="325"/>
      <c r="F2751" s="324"/>
      <c r="G2751" s="320"/>
      <c r="H2751" s="320"/>
      <c r="I2751" s="326"/>
      <c r="J2751" s="326"/>
      <c r="K2751" s="326"/>
      <c r="L2751" s="326"/>
      <c r="M2751" s="326"/>
      <c r="N2751" s="327"/>
      <c r="O2751" s="328"/>
      <c r="P2751" s="335"/>
      <c r="Q2751" s="336"/>
      <c r="R2751" s="564" t="str">
        <f t="shared" si="257"/>
        <v/>
      </c>
    </row>
    <row r="2752" spans="2:18">
      <c r="B2752" s="516"/>
      <c r="C2752" s="626"/>
      <c r="D2752" s="324"/>
      <c r="E2752" s="325"/>
      <c r="F2752" s="324"/>
      <c r="G2752" s="320"/>
      <c r="H2752" s="320"/>
      <c r="I2752" s="326"/>
      <c r="J2752" s="326"/>
      <c r="K2752" s="326"/>
      <c r="L2752" s="326"/>
      <c r="M2752" s="326"/>
      <c r="N2752" s="327"/>
      <c r="O2752" s="328"/>
      <c r="P2752" s="335"/>
      <c r="Q2752" s="336"/>
      <c r="R2752" s="564" t="str">
        <f t="shared" si="257"/>
        <v/>
      </c>
    </row>
    <row r="2753" spans="2:18">
      <c r="B2753" s="516"/>
      <c r="C2753" s="626"/>
      <c r="D2753" s="324"/>
      <c r="E2753" s="325"/>
      <c r="F2753" s="324"/>
      <c r="G2753" s="320"/>
      <c r="H2753" s="320"/>
      <c r="I2753" s="326"/>
      <c r="J2753" s="326"/>
      <c r="K2753" s="326"/>
      <c r="L2753" s="326"/>
      <c r="M2753" s="326"/>
      <c r="N2753" s="327"/>
      <c r="O2753" s="328"/>
      <c r="P2753" s="335"/>
      <c r="Q2753" s="336"/>
      <c r="R2753" s="564" t="str">
        <f t="shared" si="257"/>
        <v/>
      </c>
    </row>
    <row r="2754" spans="2:18">
      <c r="B2754" s="516"/>
      <c r="C2754" s="626"/>
      <c r="D2754" s="324"/>
      <c r="E2754" s="325"/>
      <c r="F2754" s="324"/>
      <c r="G2754" s="320"/>
      <c r="H2754" s="320"/>
      <c r="I2754" s="326"/>
      <c r="J2754" s="326"/>
      <c r="K2754" s="326"/>
      <c r="L2754" s="326"/>
      <c r="M2754" s="326"/>
      <c r="N2754" s="327"/>
      <c r="O2754" s="328"/>
      <c r="P2754" s="335"/>
      <c r="Q2754" s="336"/>
      <c r="R2754" s="564" t="str">
        <f t="shared" si="257"/>
        <v/>
      </c>
    </row>
    <row r="2755" spans="2:18" ht="13.8" thickBot="1">
      <c r="B2755" s="519"/>
      <c r="C2755" s="627"/>
      <c r="D2755" s="330"/>
      <c r="E2755" s="331"/>
      <c r="F2755" s="330"/>
      <c r="G2755" s="322"/>
      <c r="H2755" s="322"/>
      <c r="I2755" s="332"/>
      <c r="J2755" s="332"/>
      <c r="K2755" s="332"/>
      <c r="L2755" s="332"/>
      <c r="M2755" s="332"/>
      <c r="N2755" s="333"/>
      <c r="O2755" s="334"/>
      <c r="P2755" s="337"/>
      <c r="Q2755" s="338"/>
      <c r="R2755" s="565" t="str">
        <f t="shared" si="257"/>
        <v/>
      </c>
    </row>
    <row r="2756" spans="2:18">
      <c r="B2756" s="522">
        <f>B2711+1</f>
        <v>62</v>
      </c>
      <c r="C2756" s="624" t="str">
        <f>IF(STEP!C2756&lt;&gt;"",STEP!C2756,"")</f>
        <v/>
      </c>
      <c r="D2756" s="405" t="str">
        <f>IF(STEP!D2756&lt;&gt;"",STEP!D2756,"")</f>
        <v/>
      </c>
      <c r="E2756" s="406" t="str">
        <f>IF(STEP!E2756&lt;&gt;"",STEP!E2756,"")</f>
        <v/>
      </c>
      <c r="F2756" s="405" t="str">
        <f>IF(STEP!F2756&lt;&gt;"",STEP!F2756,"")</f>
        <v/>
      </c>
      <c r="G2756" s="407" t="str">
        <f>IF(STEP!C2756&lt;&gt;"",STEP!AD2756,"")</f>
        <v/>
      </c>
      <c r="H2756" s="407" t="str">
        <f>IF(AND(STEP!$G2756="",$J$8&lt;&gt;"ON"),"",IF(月報!AX2756&lt;&gt;"",月報!AX2756,IF(STEP!G2756&lt;&gt;"",STEP!G2756,"")))</f>
        <v/>
      </c>
      <c r="I2756" s="408" t="str">
        <f>IF(AND(STEP!$G2756="",$J$8&lt;&gt;"ON"),"",IF(月報!AZ2756&lt;&gt;"",月報!AZ2756,IF(STEP!H2756&lt;&gt;"",STEP!H2756,"")))</f>
        <v/>
      </c>
      <c r="J2756" s="408" t="str">
        <f>IF(AND(STEP!$G2756="",$J$8&lt;&gt;"ON"),"",IF(月報!BA2756&lt;&gt;"",月報!BA2756,IF(STEP!J2756&lt;&gt;"",STEP!J2756/24,"")))</f>
        <v/>
      </c>
      <c r="K2756" s="408" t="str">
        <f>IF(STEP!X2756&lt;&gt;"",STEP!X2756,"")</f>
        <v/>
      </c>
      <c r="L2756" s="408" t="str">
        <f>IF(STEP!Y2756&lt;&gt;"",STEP!Y2756,"")</f>
        <v/>
      </c>
      <c r="M2756" s="408" t="str">
        <f>IF(STEP!Z2756&lt;&gt;"",STEP!Z2756,"")</f>
        <v/>
      </c>
      <c r="N2756" s="419" t="str">
        <f>IF(STEP!R2756&lt;&gt;"",STEP!R2756,"")</f>
        <v/>
      </c>
      <c r="O2756" s="420" t="str">
        <f>IF(STEP!S2756&lt;&gt;"",STEP!S2756,"")</f>
        <v/>
      </c>
      <c r="P2756" s="315" t="str">
        <f t="shared" ref="P2756:P2790" si="258">IF(J2756&lt;&gt;"",J2756,"")</f>
        <v/>
      </c>
      <c r="Q2756" s="472">
        <f>SUM(P2756:P2762)</f>
        <v>0</v>
      </c>
      <c r="R2756" s="559" t="str">
        <f>IF(C2756&lt;&gt;"",VLOOKUP(C2756,設定シート!$D$10:$L$109,9,FALSE),"")</f>
        <v/>
      </c>
    </row>
    <row r="2757" spans="2:18">
      <c r="B2757" s="517"/>
      <c r="C2757" s="622" t="str">
        <f>IF(STEP!C2757&lt;&gt;"",STEP!C2757,"")</f>
        <v/>
      </c>
      <c r="D2757" s="409" t="str">
        <f>IF(STEP!D2757&lt;&gt;"",STEP!D2757,"")</f>
        <v/>
      </c>
      <c r="E2757" s="410" t="str">
        <f>IF(STEP!E2757&lt;&gt;"",STEP!E2757,"")</f>
        <v/>
      </c>
      <c r="F2757" s="409" t="str">
        <f>IF(STEP!F2757&lt;&gt;"",STEP!F2757,"")</f>
        <v/>
      </c>
      <c r="G2757" s="508" t="str">
        <f>IF(STEP!C2757&lt;&gt;"",STEP!AD2757,"")</f>
        <v/>
      </c>
      <c r="H2757" s="407" t="str">
        <f>IF(AND(STEP!$G2757="",$J$8&lt;&gt;"ON"),"",IF(月報!AX2757&lt;&gt;"",月報!AX2757,IF(STEP!G2757&lt;&gt;"",STEP!G2757,"")))</f>
        <v/>
      </c>
      <c r="I2757" s="408" t="str">
        <f>IF(AND(STEP!$G2757="",$J$8&lt;&gt;"ON"),"",IF(月報!AZ2757&lt;&gt;"",月報!AZ2757,IF(STEP!H2757&lt;&gt;"",STEP!H2757,"")))</f>
        <v/>
      </c>
      <c r="J2757" s="408" t="str">
        <f>IF(AND(STEP!$G2757="",$J$8&lt;&gt;"ON"),"",IF(月報!BA2757&lt;&gt;"",月報!BA2757,IF(STEP!J2757&lt;&gt;"",STEP!J2757/24,"")))</f>
        <v/>
      </c>
      <c r="K2757" s="421" t="str">
        <f>IF(STEP!X2757&lt;&gt;"",STEP!X2757,"")</f>
        <v/>
      </c>
      <c r="L2757" s="421" t="str">
        <f>IF(STEP!Y2757&lt;&gt;"",STEP!Y2757,"")</f>
        <v/>
      </c>
      <c r="M2757" s="421" t="str">
        <f>IF(STEP!Z2757&lt;&gt;"",STEP!Z2757,"")</f>
        <v/>
      </c>
      <c r="N2757" s="422" t="str">
        <f>IF(STEP!R2757&lt;&gt;"",STEP!R2757,"")</f>
        <v/>
      </c>
      <c r="O2757" s="423" t="str">
        <f>IF(STEP!S2757&lt;&gt;"",STEP!S2757,"")</f>
        <v/>
      </c>
      <c r="P2757" s="316" t="str">
        <f t="shared" si="258"/>
        <v/>
      </c>
      <c r="Q2757" s="336"/>
      <c r="R2757" s="560" t="str">
        <f t="shared" si="257"/>
        <v/>
      </c>
    </row>
    <row r="2758" spans="2:18">
      <c r="B2758" s="517"/>
      <c r="C2758" s="622" t="str">
        <f>IF(STEP!C2758&lt;&gt;"",STEP!C2758,"")</f>
        <v/>
      </c>
      <c r="D2758" s="409" t="str">
        <f>IF(STEP!D2758&lt;&gt;"",STEP!D2758,"")</f>
        <v/>
      </c>
      <c r="E2758" s="410" t="str">
        <f>IF(STEP!E2758&lt;&gt;"",STEP!E2758,"")</f>
        <v/>
      </c>
      <c r="F2758" s="409" t="str">
        <f>IF(STEP!F2758&lt;&gt;"",STEP!F2758,"")</f>
        <v/>
      </c>
      <c r="G2758" s="508" t="str">
        <f>IF(STEP!C2758&lt;&gt;"",STEP!AD2758,"")</f>
        <v/>
      </c>
      <c r="H2758" s="407" t="str">
        <f>IF(AND(STEP!$G2758="",$J$8&lt;&gt;"ON"),"",IF(月報!AX2758&lt;&gt;"",月報!AX2758,IF(STEP!G2758&lt;&gt;"",STEP!G2758,"")))</f>
        <v/>
      </c>
      <c r="I2758" s="408" t="str">
        <f>IF(AND(STEP!$G2758="",$J$8&lt;&gt;"ON"),"",IF(月報!AZ2758&lt;&gt;"",月報!AZ2758,IF(STEP!H2758&lt;&gt;"",STEP!H2758,"")))</f>
        <v/>
      </c>
      <c r="J2758" s="408" t="str">
        <f>IF(AND(STEP!$G2758="",$J$8&lt;&gt;"ON"),"",IF(月報!BA2758&lt;&gt;"",月報!BA2758,IF(STEP!J2758&lt;&gt;"",STEP!J2758/24,"")))</f>
        <v/>
      </c>
      <c r="K2758" s="421" t="str">
        <f>IF(STEP!X2758&lt;&gt;"",STEP!X2758,"")</f>
        <v/>
      </c>
      <c r="L2758" s="421" t="str">
        <f>IF(STEP!Y2758&lt;&gt;"",STEP!Y2758,"")</f>
        <v/>
      </c>
      <c r="M2758" s="421" t="str">
        <f>IF(STEP!Z2758&lt;&gt;"",STEP!Z2758,"")</f>
        <v/>
      </c>
      <c r="N2758" s="422" t="str">
        <f>IF(STEP!R2758&lt;&gt;"",STEP!R2758,"")</f>
        <v/>
      </c>
      <c r="O2758" s="423" t="str">
        <f>IF(STEP!S2758&lt;&gt;"",STEP!S2758,"")</f>
        <v/>
      </c>
      <c r="P2758" s="316" t="str">
        <f t="shared" si="258"/>
        <v/>
      </c>
      <c r="Q2758" s="336"/>
      <c r="R2758" s="560" t="str">
        <f t="shared" si="257"/>
        <v/>
      </c>
    </row>
    <row r="2759" spans="2:18">
      <c r="B2759" s="517"/>
      <c r="C2759" s="622" t="str">
        <f>IF(STEP!C2759&lt;&gt;"",STEP!C2759,"")</f>
        <v/>
      </c>
      <c r="D2759" s="409" t="str">
        <f>IF(STEP!D2759&lt;&gt;"",STEP!D2759,"")</f>
        <v/>
      </c>
      <c r="E2759" s="410" t="str">
        <f>IF(STEP!E2759&lt;&gt;"",STEP!E2759,"")</f>
        <v/>
      </c>
      <c r="F2759" s="409" t="str">
        <f>IF(STEP!F2759&lt;&gt;"",STEP!F2759,"")</f>
        <v/>
      </c>
      <c r="G2759" s="508" t="str">
        <f>IF(STEP!C2759&lt;&gt;"",STEP!AD2759,"")</f>
        <v/>
      </c>
      <c r="H2759" s="407" t="str">
        <f>IF(AND(STEP!$G2759="",$J$8&lt;&gt;"ON"),"",IF(月報!AX2759&lt;&gt;"",月報!AX2759,IF(STEP!G2759&lt;&gt;"",STEP!G2759,"")))</f>
        <v/>
      </c>
      <c r="I2759" s="408" t="str">
        <f>IF(AND(STEP!$G2759="",$J$8&lt;&gt;"ON"),"",IF(月報!AZ2759&lt;&gt;"",月報!AZ2759,IF(STEP!H2759&lt;&gt;"",STEP!H2759,"")))</f>
        <v/>
      </c>
      <c r="J2759" s="408" t="str">
        <f>IF(AND(STEP!$G2759="",$J$8&lt;&gt;"ON"),"",IF(月報!BA2759&lt;&gt;"",月報!BA2759,IF(STEP!J2759&lt;&gt;"",STEP!J2759/24,"")))</f>
        <v/>
      </c>
      <c r="K2759" s="421" t="str">
        <f>IF(STEP!X2759&lt;&gt;"",STEP!X2759,"")</f>
        <v/>
      </c>
      <c r="L2759" s="421" t="str">
        <f>IF(STEP!Y2759&lt;&gt;"",STEP!Y2759,"")</f>
        <v/>
      </c>
      <c r="M2759" s="421" t="str">
        <f>IF(STEP!Z2759&lt;&gt;"",STEP!Z2759,"")</f>
        <v/>
      </c>
      <c r="N2759" s="422" t="str">
        <f>IF(STEP!R2759&lt;&gt;"",STEP!R2759,"")</f>
        <v/>
      </c>
      <c r="O2759" s="423" t="str">
        <f>IF(STEP!S2759&lt;&gt;"",STEP!S2759,"")</f>
        <v/>
      </c>
      <c r="P2759" s="316" t="str">
        <f t="shared" si="258"/>
        <v/>
      </c>
      <c r="Q2759" s="336"/>
      <c r="R2759" s="560" t="str">
        <f t="shared" si="257"/>
        <v/>
      </c>
    </row>
    <row r="2760" spans="2:18">
      <c r="B2760" s="517"/>
      <c r="C2760" s="622" t="str">
        <f>IF(STEP!C2760&lt;&gt;"",STEP!C2760,"")</f>
        <v/>
      </c>
      <c r="D2760" s="409" t="str">
        <f>IF(STEP!D2760&lt;&gt;"",STEP!D2760,"")</f>
        <v/>
      </c>
      <c r="E2760" s="410" t="str">
        <f>IF(STEP!E2760&lt;&gt;"",STEP!E2760,"")</f>
        <v/>
      </c>
      <c r="F2760" s="409" t="str">
        <f>IF(STEP!F2760&lt;&gt;"",STEP!F2760,"")</f>
        <v/>
      </c>
      <c r="G2760" s="508" t="str">
        <f>IF(STEP!C2760&lt;&gt;"",STEP!AD2760,"")</f>
        <v/>
      </c>
      <c r="H2760" s="407" t="str">
        <f>IF(AND(STEP!$G2760="",$J$8&lt;&gt;"ON"),"",IF(月報!AX2760&lt;&gt;"",月報!AX2760,IF(STEP!G2760&lt;&gt;"",STEP!G2760,"")))</f>
        <v/>
      </c>
      <c r="I2760" s="408" t="str">
        <f>IF(AND(STEP!$G2760="",$J$8&lt;&gt;"ON"),"",IF(月報!AZ2760&lt;&gt;"",月報!AZ2760,IF(STEP!H2760&lt;&gt;"",STEP!H2760,"")))</f>
        <v/>
      </c>
      <c r="J2760" s="408" t="str">
        <f>IF(AND(STEP!$G2760="",$J$8&lt;&gt;"ON"),"",IF(月報!BA2760&lt;&gt;"",月報!BA2760,IF(STEP!J2760&lt;&gt;"",STEP!J2760/24,"")))</f>
        <v/>
      </c>
      <c r="K2760" s="421" t="str">
        <f>IF(STEP!X2760&lt;&gt;"",STEP!X2760,"")</f>
        <v/>
      </c>
      <c r="L2760" s="421" t="str">
        <f>IF(STEP!Y2760&lt;&gt;"",STEP!Y2760,"")</f>
        <v/>
      </c>
      <c r="M2760" s="421" t="str">
        <f>IF(STEP!Z2760&lt;&gt;"",STEP!Z2760,"")</f>
        <v/>
      </c>
      <c r="N2760" s="422" t="str">
        <f>IF(STEP!R2760&lt;&gt;"",STEP!R2760,"")</f>
        <v/>
      </c>
      <c r="O2760" s="423" t="str">
        <f>IF(STEP!S2760&lt;&gt;"",STEP!S2760,"")</f>
        <v/>
      </c>
      <c r="P2760" s="316" t="str">
        <f t="shared" si="258"/>
        <v/>
      </c>
      <c r="Q2760" s="336"/>
      <c r="R2760" s="560" t="str">
        <f t="shared" si="257"/>
        <v/>
      </c>
    </row>
    <row r="2761" spans="2:18">
      <c r="B2761" s="517"/>
      <c r="C2761" s="622" t="str">
        <f>IF(STEP!C2761&lt;&gt;"",STEP!C2761,"")</f>
        <v/>
      </c>
      <c r="D2761" s="409" t="str">
        <f>IF(STEP!D2761&lt;&gt;"",STEP!D2761,"")</f>
        <v/>
      </c>
      <c r="E2761" s="410" t="str">
        <f>IF(STEP!E2761&lt;&gt;"",STEP!E2761,"")</f>
        <v/>
      </c>
      <c r="F2761" s="409" t="str">
        <f>IF(STEP!F2761&lt;&gt;"",STEP!F2761,"")</f>
        <v/>
      </c>
      <c r="G2761" s="508" t="str">
        <f>IF(STEP!C2761&lt;&gt;"",STEP!AD2761,"")</f>
        <v/>
      </c>
      <c r="H2761" s="407" t="str">
        <f>IF(AND(STEP!$G2761="",$J$8&lt;&gt;"ON"),"",IF(月報!AX2761&lt;&gt;"",月報!AX2761,IF(STEP!G2761&lt;&gt;"",STEP!G2761,"")))</f>
        <v/>
      </c>
      <c r="I2761" s="408" t="str">
        <f>IF(AND(STEP!$G2761="",$J$8&lt;&gt;"ON"),"",IF(月報!AZ2761&lt;&gt;"",月報!AZ2761,IF(STEP!H2761&lt;&gt;"",STEP!H2761,"")))</f>
        <v/>
      </c>
      <c r="J2761" s="408" t="str">
        <f>IF(AND(STEP!$G2761="",$J$8&lt;&gt;"ON"),"",IF(月報!BA2761&lt;&gt;"",月報!BA2761,IF(STEP!J2761&lt;&gt;"",STEP!J2761/24,"")))</f>
        <v/>
      </c>
      <c r="K2761" s="421" t="str">
        <f>IF(STEP!X2761&lt;&gt;"",STEP!X2761,"")</f>
        <v/>
      </c>
      <c r="L2761" s="421" t="str">
        <f>IF(STEP!Y2761&lt;&gt;"",STEP!Y2761,"")</f>
        <v/>
      </c>
      <c r="M2761" s="421" t="str">
        <f>IF(STEP!Z2761&lt;&gt;"",STEP!Z2761,"")</f>
        <v/>
      </c>
      <c r="N2761" s="422" t="str">
        <f>IF(STEP!R2761&lt;&gt;"",STEP!R2761,"")</f>
        <v/>
      </c>
      <c r="O2761" s="423" t="str">
        <f>IF(STEP!S2761&lt;&gt;"",STEP!S2761,"")</f>
        <v/>
      </c>
      <c r="P2761" s="316" t="str">
        <f t="shared" si="258"/>
        <v/>
      </c>
      <c r="Q2761" s="336"/>
      <c r="R2761" s="560" t="str">
        <f t="shared" si="257"/>
        <v/>
      </c>
    </row>
    <row r="2762" spans="2:18">
      <c r="B2762" s="517"/>
      <c r="C2762" s="623" t="str">
        <f>IF(STEP!C2762&lt;&gt;"",STEP!C2762,"")</f>
        <v/>
      </c>
      <c r="D2762" s="411" t="str">
        <f>IF(STEP!D2762&lt;&gt;"",STEP!D2762,"")</f>
        <v/>
      </c>
      <c r="E2762" s="412" t="str">
        <f>IF(STEP!E2762&lt;&gt;"",STEP!E2762,"")</f>
        <v/>
      </c>
      <c r="F2762" s="411" t="str">
        <f>IF(STEP!F2762&lt;&gt;"",STEP!F2762,"")</f>
        <v/>
      </c>
      <c r="G2762" s="413" t="str">
        <f>IF(STEP!C2762&lt;&gt;"",STEP!AD2762,"")</f>
        <v/>
      </c>
      <c r="H2762" s="413" t="str">
        <f>IF(AND(STEP!$G2762="",$J$8&lt;&gt;"ON"),"",IF(月報!AX2762&lt;&gt;"",月報!AX2762,IF(STEP!G2762&lt;&gt;"",STEP!G2762,"")))</f>
        <v/>
      </c>
      <c r="I2762" s="414" t="str">
        <f>IF(AND(STEP!$G2762="",$J$8&lt;&gt;"ON"),"",IF(月報!AZ2762&lt;&gt;"",月報!AZ2762,IF(STEP!H2762&lt;&gt;"",STEP!H2762,"")))</f>
        <v/>
      </c>
      <c r="J2762" s="414" t="str">
        <f>IF(AND(STEP!$G2762="",$J$8&lt;&gt;"ON"),"",IF(月報!BA2762&lt;&gt;"",月報!BA2762,IF(STEP!J2762&lt;&gt;"",STEP!J2762/24,"")))</f>
        <v/>
      </c>
      <c r="K2762" s="414" t="str">
        <f>IF(STEP!X2762&lt;&gt;"",STEP!X2762,"")</f>
        <v/>
      </c>
      <c r="L2762" s="414" t="str">
        <f>IF(STEP!Y2762&lt;&gt;"",STEP!Y2762,"")</f>
        <v/>
      </c>
      <c r="M2762" s="414" t="str">
        <f>IF(STEP!Z2762&lt;&gt;"",STEP!Z2762,"")</f>
        <v/>
      </c>
      <c r="N2762" s="424" t="str">
        <f>IF(STEP!R2762&lt;&gt;"",STEP!R2762,"")</f>
        <v/>
      </c>
      <c r="O2762" s="425" t="str">
        <f>IF(STEP!S2762&lt;&gt;"",STEP!S2762,"")</f>
        <v/>
      </c>
      <c r="P2762" s="317" t="str">
        <f t="shared" si="258"/>
        <v/>
      </c>
      <c r="Q2762" s="473"/>
      <c r="R2762" s="561" t="str">
        <f t="shared" si="257"/>
        <v/>
      </c>
    </row>
    <row r="2763" spans="2:18">
      <c r="B2763" s="517"/>
      <c r="C2763" s="624" t="str">
        <f>IF(STEP!C2763&lt;&gt;"",STEP!C2763,"")</f>
        <v/>
      </c>
      <c r="D2763" s="405" t="str">
        <f>IF(STEP!D2763&lt;&gt;"",STEP!D2763,"")</f>
        <v/>
      </c>
      <c r="E2763" s="406" t="str">
        <f>IF(STEP!E2763&lt;&gt;"",STEP!E2763,"")</f>
        <v/>
      </c>
      <c r="F2763" s="405" t="str">
        <f>IF(STEP!F2763&lt;&gt;"",STEP!F2763,"")</f>
        <v/>
      </c>
      <c r="G2763" s="407" t="str">
        <f>IF(STEP!C2763&lt;&gt;"",STEP!AD2763,"")</f>
        <v/>
      </c>
      <c r="H2763" s="407" t="str">
        <f>IF(AND(STEP!$G2763="",$J$8&lt;&gt;"ON"),"",IF(月報!AX2763&lt;&gt;"",月報!AX2763,IF(STEP!G2763&lt;&gt;"",STEP!G2763,"")))</f>
        <v/>
      </c>
      <c r="I2763" s="408" t="str">
        <f>IF(AND(STEP!$G2763="",$J$8&lt;&gt;"ON"),"",IF(月報!AZ2763&lt;&gt;"",月報!AZ2763,IF(STEP!H2763&lt;&gt;"",STEP!H2763,"")))</f>
        <v/>
      </c>
      <c r="J2763" s="408" t="str">
        <f>IF(AND(STEP!$G2763="",$J$8&lt;&gt;"ON"),"",IF(月報!BA2763&lt;&gt;"",月報!BA2763,IF(STEP!J2763&lt;&gt;"",STEP!J2763/24,"")))</f>
        <v/>
      </c>
      <c r="K2763" s="408" t="str">
        <f>IF(STEP!X2763&lt;&gt;"",STEP!X2763,"")</f>
        <v/>
      </c>
      <c r="L2763" s="408" t="str">
        <f>IF(STEP!Y2763&lt;&gt;"",STEP!Y2763,"")</f>
        <v/>
      </c>
      <c r="M2763" s="408" t="str">
        <f>IF(STEP!Z2763&lt;&gt;"",STEP!Z2763,"")</f>
        <v/>
      </c>
      <c r="N2763" s="419" t="str">
        <f>IF(STEP!R2763&lt;&gt;"",STEP!R2763,"")</f>
        <v/>
      </c>
      <c r="O2763" s="420" t="str">
        <f>IF(STEP!S2763&lt;&gt;"",STEP!S2763,"")</f>
        <v/>
      </c>
      <c r="P2763" s="315" t="str">
        <f t="shared" si="258"/>
        <v/>
      </c>
      <c r="Q2763" s="474">
        <f>SUM(P2763:P2769)</f>
        <v>0</v>
      </c>
      <c r="R2763" s="562" t="str">
        <f t="shared" si="257"/>
        <v/>
      </c>
    </row>
    <row r="2764" spans="2:18">
      <c r="B2764" s="517"/>
      <c r="C2764" s="622" t="str">
        <f>IF(STEP!C2764&lt;&gt;"",STEP!C2764,"")</f>
        <v/>
      </c>
      <c r="D2764" s="409" t="str">
        <f>IF(STEP!D2764&lt;&gt;"",STEP!D2764,"")</f>
        <v/>
      </c>
      <c r="E2764" s="410" t="str">
        <f>IF(STEP!E2764&lt;&gt;"",STEP!E2764,"")</f>
        <v/>
      </c>
      <c r="F2764" s="409" t="str">
        <f>IF(STEP!F2764&lt;&gt;"",STEP!F2764,"")</f>
        <v/>
      </c>
      <c r="G2764" s="508" t="str">
        <f>IF(STEP!C2764&lt;&gt;"",STEP!AD2764,"")</f>
        <v/>
      </c>
      <c r="H2764" s="407" t="str">
        <f>IF(AND(STEP!$G2764="",$J$8&lt;&gt;"ON"),"",IF(月報!AX2764&lt;&gt;"",月報!AX2764,IF(STEP!G2764&lt;&gt;"",STEP!G2764,"")))</f>
        <v/>
      </c>
      <c r="I2764" s="408" t="str">
        <f>IF(AND(STEP!$G2764="",$J$8&lt;&gt;"ON"),"",IF(月報!AZ2764&lt;&gt;"",月報!AZ2764,IF(STEP!H2764&lt;&gt;"",STEP!H2764,"")))</f>
        <v/>
      </c>
      <c r="J2764" s="408" t="str">
        <f>IF(AND(STEP!$G2764="",$J$8&lt;&gt;"ON"),"",IF(月報!BA2764&lt;&gt;"",月報!BA2764,IF(STEP!J2764&lt;&gt;"",STEP!J2764/24,"")))</f>
        <v/>
      </c>
      <c r="K2764" s="421" t="str">
        <f>IF(STEP!X2764&lt;&gt;"",STEP!X2764,"")</f>
        <v/>
      </c>
      <c r="L2764" s="421" t="str">
        <f>IF(STEP!Y2764&lt;&gt;"",STEP!Y2764,"")</f>
        <v/>
      </c>
      <c r="M2764" s="421" t="str">
        <f>IF(STEP!Z2764&lt;&gt;"",STEP!Z2764,"")</f>
        <v/>
      </c>
      <c r="N2764" s="422" t="str">
        <f>IF(STEP!R2764&lt;&gt;"",STEP!R2764,"")</f>
        <v/>
      </c>
      <c r="O2764" s="423" t="str">
        <f>IF(STEP!S2764&lt;&gt;"",STEP!S2764,"")</f>
        <v/>
      </c>
      <c r="P2764" s="316" t="str">
        <f t="shared" si="258"/>
        <v/>
      </c>
      <c r="Q2764" s="336"/>
      <c r="R2764" s="560" t="str">
        <f t="shared" si="257"/>
        <v/>
      </c>
    </row>
    <row r="2765" spans="2:18">
      <c r="B2765" s="517"/>
      <c r="C2765" s="622" t="str">
        <f>IF(STEP!C2765&lt;&gt;"",STEP!C2765,"")</f>
        <v/>
      </c>
      <c r="D2765" s="409" t="str">
        <f>IF(STEP!D2765&lt;&gt;"",STEP!D2765,"")</f>
        <v/>
      </c>
      <c r="E2765" s="410" t="str">
        <f>IF(STEP!E2765&lt;&gt;"",STEP!E2765,"")</f>
        <v/>
      </c>
      <c r="F2765" s="409" t="str">
        <f>IF(STEP!F2765&lt;&gt;"",STEP!F2765,"")</f>
        <v/>
      </c>
      <c r="G2765" s="508" t="str">
        <f>IF(STEP!C2765&lt;&gt;"",STEP!AD2765,"")</f>
        <v/>
      </c>
      <c r="H2765" s="407" t="str">
        <f>IF(AND(STEP!$G2765="",$J$8&lt;&gt;"ON"),"",IF(月報!AX2765&lt;&gt;"",月報!AX2765,IF(STEP!G2765&lt;&gt;"",STEP!G2765,"")))</f>
        <v/>
      </c>
      <c r="I2765" s="408" t="str">
        <f>IF(AND(STEP!$G2765="",$J$8&lt;&gt;"ON"),"",IF(月報!AZ2765&lt;&gt;"",月報!AZ2765,IF(STEP!H2765&lt;&gt;"",STEP!H2765,"")))</f>
        <v/>
      </c>
      <c r="J2765" s="408" t="str">
        <f>IF(AND(STEP!$G2765="",$J$8&lt;&gt;"ON"),"",IF(月報!BA2765&lt;&gt;"",月報!BA2765,IF(STEP!J2765&lt;&gt;"",STEP!J2765/24,"")))</f>
        <v/>
      </c>
      <c r="K2765" s="421" t="str">
        <f>IF(STEP!X2765&lt;&gt;"",STEP!X2765,"")</f>
        <v/>
      </c>
      <c r="L2765" s="421" t="str">
        <f>IF(STEP!Y2765&lt;&gt;"",STEP!Y2765,"")</f>
        <v/>
      </c>
      <c r="M2765" s="421" t="str">
        <f>IF(STEP!Z2765&lt;&gt;"",STEP!Z2765,"")</f>
        <v/>
      </c>
      <c r="N2765" s="422" t="str">
        <f>IF(STEP!R2765&lt;&gt;"",STEP!R2765,"")</f>
        <v/>
      </c>
      <c r="O2765" s="423" t="str">
        <f>IF(STEP!S2765&lt;&gt;"",STEP!S2765,"")</f>
        <v/>
      </c>
      <c r="P2765" s="316" t="str">
        <f t="shared" si="258"/>
        <v/>
      </c>
      <c r="Q2765" s="336"/>
      <c r="R2765" s="560" t="str">
        <f t="shared" si="257"/>
        <v/>
      </c>
    </row>
    <row r="2766" spans="2:18">
      <c r="B2766" s="517"/>
      <c r="C2766" s="622" t="str">
        <f>IF(STEP!C2766&lt;&gt;"",STEP!C2766,"")</f>
        <v/>
      </c>
      <c r="D2766" s="409" t="str">
        <f>IF(STEP!D2766&lt;&gt;"",STEP!D2766,"")</f>
        <v/>
      </c>
      <c r="E2766" s="410" t="str">
        <f>IF(STEP!E2766&lt;&gt;"",STEP!E2766,"")</f>
        <v/>
      </c>
      <c r="F2766" s="409" t="str">
        <f>IF(STEP!F2766&lt;&gt;"",STEP!F2766,"")</f>
        <v/>
      </c>
      <c r="G2766" s="508" t="str">
        <f>IF(STEP!C2766&lt;&gt;"",STEP!AD2766,"")</f>
        <v/>
      </c>
      <c r="H2766" s="407" t="str">
        <f>IF(AND(STEP!$G2766="",$J$8&lt;&gt;"ON"),"",IF(月報!AX2766&lt;&gt;"",月報!AX2766,IF(STEP!G2766&lt;&gt;"",STEP!G2766,"")))</f>
        <v/>
      </c>
      <c r="I2766" s="408" t="str">
        <f>IF(AND(STEP!$G2766="",$J$8&lt;&gt;"ON"),"",IF(月報!AZ2766&lt;&gt;"",月報!AZ2766,IF(STEP!H2766&lt;&gt;"",STEP!H2766,"")))</f>
        <v/>
      </c>
      <c r="J2766" s="408" t="str">
        <f>IF(AND(STEP!$G2766="",$J$8&lt;&gt;"ON"),"",IF(月報!BA2766&lt;&gt;"",月報!BA2766,IF(STEP!J2766&lt;&gt;"",STEP!J2766/24,"")))</f>
        <v/>
      </c>
      <c r="K2766" s="421" t="str">
        <f>IF(STEP!X2766&lt;&gt;"",STEP!X2766,"")</f>
        <v/>
      </c>
      <c r="L2766" s="421" t="str">
        <f>IF(STEP!Y2766&lt;&gt;"",STEP!Y2766,"")</f>
        <v/>
      </c>
      <c r="M2766" s="421" t="str">
        <f>IF(STEP!Z2766&lt;&gt;"",STEP!Z2766,"")</f>
        <v/>
      </c>
      <c r="N2766" s="422" t="str">
        <f>IF(STEP!R2766&lt;&gt;"",STEP!R2766,"")</f>
        <v/>
      </c>
      <c r="O2766" s="423" t="str">
        <f>IF(STEP!S2766&lt;&gt;"",STEP!S2766,"")</f>
        <v/>
      </c>
      <c r="P2766" s="316" t="str">
        <f t="shared" si="258"/>
        <v/>
      </c>
      <c r="Q2766" s="336"/>
      <c r="R2766" s="560" t="str">
        <f t="shared" si="257"/>
        <v/>
      </c>
    </row>
    <row r="2767" spans="2:18">
      <c r="B2767" s="517"/>
      <c r="C2767" s="622" t="str">
        <f>IF(STEP!C2767&lt;&gt;"",STEP!C2767,"")</f>
        <v/>
      </c>
      <c r="D2767" s="409" t="str">
        <f>IF(STEP!D2767&lt;&gt;"",STEP!D2767,"")</f>
        <v/>
      </c>
      <c r="E2767" s="410" t="str">
        <f>IF(STEP!E2767&lt;&gt;"",STEP!E2767,"")</f>
        <v/>
      </c>
      <c r="F2767" s="409" t="str">
        <f>IF(STEP!F2767&lt;&gt;"",STEP!F2767,"")</f>
        <v/>
      </c>
      <c r="G2767" s="508" t="str">
        <f>IF(STEP!C2767&lt;&gt;"",STEP!AD2767,"")</f>
        <v/>
      </c>
      <c r="H2767" s="407" t="str">
        <f>IF(AND(STEP!$G2767="",$J$8&lt;&gt;"ON"),"",IF(月報!AX2767&lt;&gt;"",月報!AX2767,IF(STEP!G2767&lt;&gt;"",STEP!G2767,"")))</f>
        <v/>
      </c>
      <c r="I2767" s="408" t="str">
        <f>IF(AND(STEP!$G2767="",$J$8&lt;&gt;"ON"),"",IF(月報!AZ2767&lt;&gt;"",月報!AZ2767,IF(STEP!H2767&lt;&gt;"",STEP!H2767,"")))</f>
        <v/>
      </c>
      <c r="J2767" s="408" t="str">
        <f>IF(AND(STEP!$G2767="",$J$8&lt;&gt;"ON"),"",IF(月報!BA2767&lt;&gt;"",月報!BA2767,IF(STEP!J2767&lt;&gt;"",STEP!J2767/24,"")))</f>
        <v/>
      </c>
      <c r="K2767" s="421" t="str">
        <f>IF(STEP!X2767&lt;&gt;"",STEP!X2767,"")</f>
        <v/>
      </c>
      <c r="L2767" s="421" t="str">
        <f>IF(STEP!Y2767&lt;&gt;"",STEP!Y2767,"")</f>
        <v/>
      </c>
      <c r="M2767" s="421" t="str">
        <f>IF(STEP!Z2767&lt;&gt;"",STEP!Z2767,"")</f>
        <v/>
      </c>
      <c r="N2767" s="422" t="str">
        <f>IF(STEP!R2767&lt;&gt;"",STEP!R2767,"")</f>
        <v/>
      </c>
      <c r="O2767" s="423" t="str">
        <f>IF(STEP!S2767&lt;&gt;"",STEP!S2767,"")</f>
        <v/>
      </c>
      <c r="P2767" s="316" t="str">
        <f t="shared" si="258"/>
        <v/>
      </c>
      <c r="Q2767" s="336"/>
      <c r="R2767" s="560" t="str">
        <f t="shared" si="257"/>
        <v/>
      </c>
    </row>
    <row r="2768" spans="2:18">
      <c r="B2768" s="517"/>
      <c r="C2768" s="622" t="str">
        <f>IF(STEP!C2768&lt;&gt;"",STEP!C2768,"")</f>
        <v/>
      </c>
      <c r="D2768" s="409" t="str">
        <f>IF(STEP!D2768&lt;&gt;"",STEP!D2768,"")</f>
        <v/>
      </c>
      <c r="E2768" s="410" t="str">
        <f>IF(STEP!E2768&lt;&gt;"",STEP!E2768,"")</f>
        <v/>
      </c>
      <c r="F2768" s="409" t="str">
        <f>IF(STEP!F2768&lt;&gt;"",STEP!F2768,"")</f>
        <v/>
      </c>
      <c r="G2768" s="508" t="str">
        <f>IF(STEP!C2768&lt;&gt;"",STEP!AD2768,"")</f>
        <v/>
      </c>
      <c r="H2768" s="407" t="str">
        <f>IF(AND(STEP!$G2768="",$J$8&lt;&gt;"ON"),"",IF(月報!AX2768&lt;&gt;"",月報!AX2768,IF(STEP!G2768&lt;&gt;"",STEP!G2768,"")))</f>
        <v/>
      </c>
      <c r="I2768" s="408" t="str">
        <f>IF(AND(STEP!$G2768="",$J$8&lt;&gt;"ON"),"",IF(月報!AZ2768&lt;&gt;"",月報!AZ2768,IF(STEP!H2768&lt;&gt;"",STEP!H2768,"")))</f>
        <v/>
      </c>
      <c r="J2768" s="408" t="str">
        <f>IF(AND(STEP!$G2768="",$J$8&lt;&gt;"ON"),"",IF(月報!BA2768&lt;&gt;"",月報!BA2768,IF(STEP!J2768&lt;&gt;"",STEP!J2768/24,"")))</f>
        <v/>
      </c>
      <c r="K2768" s="421" t="str">
        <f>IF(STEP!X2768&lt;&gt;"",STEP!X2768,"")</f>
        <v/>
      </c>
      <c r="L2768" s="421" t="str">
        <f>IF(STEP!Y2768&lt;&gt;"",STEP!Y2768,"")</f>
        <v/>
      </c>
      <c r="M2768" s="421" t="str">
        <f>IF(STEP!Z2768&lt;&gt;"",STEP!Z2768,"")</f>
        <v/>
      </c>
      <c r="N2768" s="422" t="str">
        <f>IF(STEP!R2768&lt;&gt;"",STEP!R2768,"")</f>
        <v/>
      </c>
      <c r="O2768" s="423" t="str">
        <f>IF(STEP!S2768&lt;&gt;"",STEP!S2768,"")</f>
        <v/>
      </c>
      <c r="P2768" s="316" t="str">
        <f t="shared" si="258"/>
        <v/>
      </c>
      <c r="Q2768" s="336"/>
      <c r="R2768" s="560" t="str">
        <f t="shared" si="257"/>
        <v/>
      </c>
    </row>
    <row r="2769" spans="2:18">
      <c r="B2769" s="517"/>
      <c r="C2769" s="623" t="str">
        <f>IF(STEP!C2769&lt;&gt;"",STEP!C2769,"")</f>
        <v/>
      </c>
      <c r="D2769" s="411" t="str">
        <f>IF(STEP!D2769&lt;&gt;"",STEP!D2769,"")</f>
        <v/>
      </c>
      <c r="E2769" s="412" t="str">
        <f>IF(STEP!E2769&lt;&gt;"",STEP!E2769,"")</f>
        <v/>
      </c>
      <c r="F2769" s="411" t="str">
        <f>IF(STEP!F2769&lt;&gt;"",STEP!F2769,"")</f>
        <v/>
      </c>
      <c r="G2769" s="413" t="str">
        <f>IF(STEP!C2769&lt;&gt;"",STEP!AD2769,"")</f>
        <v/>
      </c>
      <c r="H2769" s="413" t="str">
        <f>IF(AND(STEP!$G2769="",$J$8&lt;&gt;"ON"),"",IF(月報!AX2769&lt;&gt;"",月報!AX2769,IF(STEP!G2769&lt;&gt;"",STEP!G2769,"")))</f>
        <v/>
      </c>
      <c r="I2769" s="414" t="str">
        <f>IF(AND(STEP!$G2769="",$J$8&lt;&gt;"ON"),"",IF(月報!AZ2769&lt;&gt;"",月報!AZ2769,IF(STEP!H2769&lt;&gt;"",STEP!H2769,"")))</f>
        <v/>
      </c>
      <c r="J2769" s="414" t="str">
        <f>IF(AND(STEP!$G2769="",$J$8&lt;&gt;"ON"),"",IF(月報!BA2769&lt;&gt;"",月報!BA2769,IF(STEP!J2769&lt;&gt;"",STEP!J2769/24,"")))</f>
        <v/>
      </c>
      <c r="K2769" s="414" t="str">
        <f>IF(STEP!X2769&lt;&gt;"",STEP!X2769,"")</f>
        <v/>
      </c>
      <c r="L2769" s="414" t="str">
        <f>IF(STEP!Y2769&lt;&gt;"",STEP!Y2769,"")</f>
        <v/>
      </c>
      <c r="M2769" s="414" t="str">
        <f>IF(STEP!Z2769&lt;&gt;"",STEP!Z2769,"")</f>
        <v/>
      </c>
      <c r="N2769" s="424" t="str">
        <f>IF(STEP!R2769&lt;&gt;"",STEP!R2769,"")</f>
        <v/>
      </c>
      <c r="O2769" s="425" t="str">
        <f>IF(STEP!S2769&lt;&gt;"",STEP!S2769,"")</f>
        <v/>
      </c>
      <c r="P2769" s="317" t="str">
        <f t="shared" si="258"/>
        <v/>
      </c>
      <c r="Q2769" s="473"/>
      <c r="R2769" s="561" t="str">
        <f t="shared" si="257"/>
        <v/>
      </c>
    </row>
    <row r="2770" spans="2:18">
      <c r="B2770" s="517"/>
      <c r="C2770" s="624" t="str">
        <f>IF(STEP!C2770&lt;&gt;"",STEP!C2770,"")</f>
        <v/>
      </c>
      <c r="D2770" s="405" t="str">
        <f>IF(STEP!D2770&lt;&gt;"",STEP!D2770,"")</f>
        <v/>
      </c>
      <c r="E2770" s="406" t="str">
        <f>IF(STEP!E2770&lt;&gt;"",STEP!E2770,"")</f>
        <v/>
      </c>
      <c r="F2770" s="405" t="str">
        <f>IF(STEP!F2770&lt;&gt;"",STEP!F2770,"")</f>
        <v/>
      </c>
      <c r="G2770" s="407" t="str">
        <f>IF(STEP!C2770&lt;&gt;"",STEP!AD2770,"")</f>
        <v/>
      </c>
      <c r="H2770" s="407" t="str">
        <f>IF(AND(STEP!$G2770="",$J$8&lt;&gt;"ON"),"",IF(月報!AX2770&lt;&gt;"",月報!AX2770,IF(STEP!G2770&lt;&gt;"",STEP!G2770,"")))</f>
        <v/>
      </c>
      <c r="I2770" s="408" t="str">
        <f>IF(AND(STEP!$G2770="",$J$8&lt;&gt;"ON"),"",IF(月報!AZ2770&lt;&gt;"",月報!AZ2770,IF(STEP!H2770&lt;&gt;"",STEP!H2770,"")))</f>
        <v/>
      </c>
      <c r="J2770" s="408" t="str">
        <f>IF(AND(STEP!$G2770="",$J$8&lt;&gt;"ON"),"",IF(月報!BA2770&lt;&gt;"",月報!BA2770,IF(STEP!J2770&lt;&gt;"",STEP!J2770/24,"")))</f>
        <v/>
      </c>
      <c r="K2770" s="408" t="str">
        <f>IF(STEP!X2770&lt;&gt;"",STEP!X2770,"")</f>
        <v/>
      </c>
      <c r="L2770" s="408" t="str">
        <f>IF(STEP!Y2770&lt;&gt;"",STEP!Y2770,"")</f>
        <v/>
      </c>
      <c r="M2770" s="408" t="str">
        <f>IF(STEP!Z2770&lt;&gt;"",STEP!Z2770,"")</f>
        <v/>
      </c>
      <c r="N2770" s="419" t="str">
        <f>IF(STEP!R2770&lt;&gt;"",STEP!R2770,"")</f>
        <v/>
      </c>
      <c r="O2770" s="420" t="str">
        <f>IF(STEP!S2770&lt;&gt;"",STEP!S2770,"")</f>
        <v/>
      </c>
      <c r="P2770" s="315" t="str">
        <f t="shared" si="258"/>
        <v/>
      </c>
      <c r="Q2770" s="474">
        <f>SUM(P2770:P2776)</f>
        <v>0</v>
      </c>
      <c r="R2770" s="562" t="str">
        <f t="shared" si="257"/>
        <v/>
      </c>
    </row>
    <row r="2771" spans="2:18">
      <c r="B2771" s="517"/>
      <c r="C2771" s="622" t="str">
        <f>IF(STEP!C2771&lt;&gt;"",STEP!C2771,"")</f>
        <v/>
      </c>
      <c r="D2771" s="409" t="str">
        <f>IF(STEP!D2771&lt;&gt;"",STEP!D2771,"")</f>
        <v/>
      </c>
      <c r="E2771" s="410" t="str">
        <f>IF(STEP!E2771&lt;&gt;"",STEP!E2771,"")</f>
        <v/>
      </c>
      <c r="F2771" s="409" t="str">
        <f>IF(STEP!F2771&lt;&gt;"",STEP!F2771,"")</f>
        <v/>
      </c>
      <c r="G2771" s="508" t="str">
        <f>IF(STEP!C2771&lt;&gt;"",STEP!AD2771,"")</f>
        <v/>
      </c>
      <c r="H2771" s="407" t="str">
        <f>IF(AND(STEP!$G2771="",$J$8&lt;&gt;"ON"),"",IF(月報!AX2771&lt;&gt;"",月報!AX2771,IF(STEP!G2771&lt;&gt;"",STEP!G2771,"")))</f>
        <v/>
      </c>
      <c r="I2771" s="408" t="str">
        <f>IF(AND(STEP!$G2771="",$J$8&lt;&gt;"ON"),"",IF(月報!AZ2771&lt;&gt;"",月報!AZ2771,IF(STEP!H2771&lt;&gt;"",STEP!H2771,"")))</f>
        <v/>
      </c>
      <c r="J2771" s="408" t="str">
        <f>IF(AND(STEP!$G2771="",$J$8&lt;&gt;"ON"),"",IF(月報!BA2771&lt;&gt;"",月報!BA2771,IF(STEP!J2771&lt;&gt;"",STEP!J2771/24,"")))</f>
        <v/>
      </c>
      <c r="K2771" s="421" t="str">
        <f>IF(STEP!X2771&lt;&gt;"",STEP!X2771,"")</f>
        <v/>
      </c>
      <c r="L2771" s="421" t="str">
        <f>IF(STEP!Y2771&lt;&gt;"",STEP!Y2771,"")</f>
        <v/>
      </c>
      <c r="M2771" s="421" t="str">
        <f>IF(STEP!Z2771&lt;&gt;"",STEP!Z2771,"")</f>
        <v/>
      </c>
      <c r="N2771" s="422" t="str">
        <f>IF(STEP!R2771&lt;&gt;"",STEP!R2771,"")</f>
        <v/>
      </c>
      <c r="O2771" s="423" t="str">
        <f>IF(STEP!S2771&lt;&gt;"",STEP!S2771,"")</f>
        <v/>
      </c>
      <c r="P2771" s="316" t="str">
        <f t="shared" si="258"/>
        <v/>
      </c>
      <c r="Q2771" s="336"/>
      <c r="R2771" s="560" t="str">
        <f t="shared" si="257"/>
        <v/>
      </c>
    </row>
    <row r="2772" spans="2:18">
      <c r="B2772" s="517"/>
      <c r="C2772" s="622" t="str">
        <f>IF(STEP!C2772&lt;&gt;"",STEP!C2772,"")</f>
        <v/>
      </c>
      <c r="D2772" s="409" t="str">
        <f>IF(STEP!D2772&lt;&gt;"",STEP!D2772,"")</f>
        <v/>
      </c>
      <c r="E2772" s="410" t="str">
        <f>IF(STEP!E2772&lt;&gt;"",STEP!E2772,"")</f>
        <v/>
      </c>
      <c r="F2772" s="409" t="str">
        <f>IF(STEP!F2772&lt;&gt;"",STEP!F2772,"")</f>
        <v/>
      </c>
      <c r="G2772" s="508" t="str">
        <f>IF(STEP!C2772&lt;&gt;"",STEP!AD2772,"")</f>
        <v/>
      </c>
      <c r="H2772" s="407" t="str">
        <f>IF(AND(STEP!$G2772="",$J$8&lt;&gt;"ON"),"",IF(月報!AX2772&lt;&gt;"",月報!AX2772,IF(STEP!G2772&lt;&gt;"",STEP!G2772,"")))</f>
        <v/>
      </c>
      <c r="I2772" s="408" t="str">
        <f>IF(AND(STEP!$G2772="",$J$8&lt;&gt;"ON"),"",IF(月報!AZ2772&lt;&gt;"",月報!AZ2772,IF(STEP!H2772&lt;&gt;"",STEP!H2772,"")))</f>
        <v/>
      </c>
      <c r="J2772" s="408" t="str">
        <f>IF(AND(STEP!$G2772="",$J$8&lt;&gt;"ON"),"",IF(月報!BA2772&lt;&gt;"",月報!BA2772,IF(STEP!J2772&lt;&gt;"",STEP!J2772/24,"")))</f>
        <v/>
      </c>
      <c r="K2772" s="421" t="str">
        <f>IF(STEP!X2772&lt;&gt;"",STEP!X2772,"")</f>
        <v/>
      </c>
      <c r="L2772" s="421" t="str">
        <f>IF(STEP!Y2772&lt;&gt;"",STEP!Y2772,"")</f>
        <v/>
      </c>
      <c r="M2772" s="421" t="str">
        <f>IF(STEP!Z2772&lt;&gt;"",STEP!Z2772,"")</f>
        <v/>
      </c>
      <c r="N2772" s="422" t="str">
        <f>IF(STEP!R2772&lt;&gt;"",STEP!R2772,"")</f>
        <v/>
      </c>
      <c r="O2772" s="423" t="str">
        <f>IF(STEP!S2772&lt;&gt;"",STEP!S2772,"")</f>
        <v/>
      </c>
      <c r="P2772" s="316" t="str">
        <f t="shared" si="258"/>
        <v/>
      </c>
      <c r="Q2772" s="336"/>
      <c r="R2772" s="560" t="str">
        <f t="shared" si="257"/>
        <v/>
      </c>
    </row>
    <row r="2773" spans="2:18">
      <c r="B2773" s="517"/>
      <c r="C2773" s="622" t="str">
        <f>IF(STEP!C2773&lt;&gt;"",STEP!C2773,"")</f>
        <v/>
      </c>
      <c r="D2773" s="409" t="str">
        <f>IF(STEP!D2773&lt;&gt;"",STEP!D2773,"")</f>
        <v/>
      </c>
      <c r="E2773" s="410" t="str">
        <f>IF(STEP!E2773&lt;&gt;"",STEP!E2773,"")</f>
        <v/>
      </c>
      <c r="F2773" s="409" t="str">
        <f>IF(STEP!F2773&lt;&gt;"",STEP!F2773,"")</f>
        <v/>
      </c>
      <c r="G2773" s="508" t="str">
        <f>IF(STEP!C2773&lt;&gt;"",STEP!AD2773,"")</f>
        <v/>
      </c>
      <c r="H2773" s="407" t="str">
        <f>IF(AND(STEP!$G2773="",$J$8&lt;&gt;"ON"),"",IF(月報!AX2773&lt;&gt;"",月報!AX2773,IF(STEP!G2773&lt;&gt;"",STEP!G2773,"")))</f>
        <v/>
      </c>
      <c r="I2773" s="408" t="str">
        <f>IF(AND(STEP!$G2773="",$J$8&lt;&gt;"ON"),"",IF(月報!AZ2773&lt;&gt;"",月報!AZ2773,IF(STEP!H2773&lt;&gt;"",STEP!H2773,"")))</f>
        <v/>
      </c>
      <c r="J2773" s="408" t="str">
        <f>IF(AND(STEP!$G2773="",$J$8&lt;&gt;"ON"),"",IF(月報!BA2773&lt;&gt;"",月報!BA2773,IF(STEP!J2773&lt;&gt;"",STEP!J2773/24,"")))</f>
        <v/>
      </c>
      <c r="K2773" s="421" t="str">
        <f>IF(STEP!X2773&lt;&gt;"",STEP!X2773,"")</f>
        <v/>
      </c>
      <c r="L2773" s="421" t="str">
        <f>IF(STEP!Y2773&lt;&gt;"",STEP!Y2773,"")</f>
        <v/>
      </c>
      <c r="M2773" s="421" t="str">
        <f>IF(STEP!Z2773&lt;&gt;"",STEP!Z2773,"")</f>
        <v/>
      </c>
      <c r="N2773" s="422" t="str">
        <f>IF(STEP!R2773&lt;&gt;"",STEP!R2773,"")</f>
        <v/>
      </c>
      <c r="O2773" s="423" t="str">
        <f>IF(STEP!S2773&lt;&gt;"",STEP!S2773,"")</f>
        <v/>
      </c>
      <c r="P2773" s="316" t="str">
        <f t="shared" si="258"/>
        <v/>
      </c>
      <c r="Q2773" s="336"/>
      <c r="R2773" s="560" t="str">
        <f t="shared" si="257"/>
        <v/>
      </c>
    </row>
    <row r="2774" spans="2:18">
      <c r="B2774" s="517"/>
      <c r="C2774" s="622" t="str">
        <f>IF(STEP!C2774&lt;&gt;"",STEP!C2774,"")</f>
        <v/>
      </c>
      <c r="D2774" s="409" t="str">
        <f>IF(STEP!D2774&lt;&gt;"",STEP!D2774,"")</f>
        <v/>
      </c>
      <c r="E2774" s="410" t="str">
        <f>IF(STEP!E2774&lt;&gt;"",STEP!E2774,"")</f>
        <v/>
      </c>
      <c r="F2774" s="409" t="str">
        <f>IF(STEP!F2774&lt;&gt;"",STEP!F2774,"")</f>
        <v/>
      </c>
      <c r="G2774" s="508" t="str">
        <f>IF(STEP!C2774&lt;&gt;"",STEP!AD2774,"")</f>
        <v/>
      </c>
      <c r="H2774" s="407" t="str">
        <f>IF(AND(STEP!$G2774="",$J$8&lt;&gt;"ON"),"",IF(月報!AX2774&lt;&gt;"",月報!AX2774,IF(STEP!G2774&lt;&gt;"",STEP!G2774,"")))</f>
        <v/>
      </c>
      <c r="I2774" s="408" t="str">
        <f>IF(AND(STEP!$G2774="",$J$8&lt;&gt;"ON"),"",IF(月報!AZ2774&lt;&gt;"",月報!AZ2774,IF(STEP!H2774&lt;&gt;"",STEP!H2774,"")))</f>
        <v/>
      </c>
      <c r="J2774" s="408" t="str">
        <f>IF(AND(STEP!$G2774="",$J$8&lt;&gt;"ON"),"",IF(月報!BA2774&lt;&gt;"",月報!BA2774,IF(STEP!J2774&lt;&gt;"",STEP!J2774/24,"")))</f>
        <v/>
      </c>
      <c r="K2774" s="421" t="str">
        <f>IF(STEP!X2774&lt;&gt;"",STEP!X2774,"")</f>
        <v/>
      </c>
      <c r="L2774" s="421" t="str">
        <f>IF(STEP!Y2774&lt;&gt;"",STEP!Y2774,"")</f>
        <v/>
      </c>
      <c r="M2774" s="421" t="str">
        <f>IF(STEP!Z2774&lt;&gt;"",STEP!Z2774,"")</f>
        <v/>
      </c>
      <c r="N2774" s="422" t="str">
        <f>IF(STEP!R2774&lt;&gt;"",STEP!R2774,"")</f>
        <v/>
      </c>
      <c r="O2774" s="423" t="str">
        <f>IF(STEP!S2774&lt;&gt;"",STEP!S2774,"")</f>
        <v/>
      </c>
      <c r="P2774" s="316" t="str">
        <f t="shared" si="258"/>
        <v/>
      </c>
      <c r="Q2774" s="336"/>
      <c r="R2774" s="560" t="str">
        <f t="shared" si="257"/>
        <v/>
      </c>
    </row>
    <row r="2775" spans="2:18">
      <c r="B2775" s="517"/>
      <c r="C2775" s="622" t="str">
        <f>IF(STEP!C2775&lt;&gt;"",STEP!C2775,"")</f>
        <v/>
      </c>
      <c r="D2775" s="409" t="str">
        <f>IF(STEP!D2775&lt;&gt;"",STEP!D2775,"")</f>
        <v/>
      </c>
      <c r="E2775" s="410" t="str">
        <f>IF(STEP!E2775&lt;&gt;"",STEP!E2775,"")</f>
        <v/>
      </c>
      <c r="F2775" s="409" t="str">
        <f>IF(STEP!F2775&lt;&gt;"",STEP!F2775,"")</f>
        <v/>
      </c>
      <c r="G2775" s="508" t="str">
        <f>IF(STEP!C2775&lt;&gt;"",STEP!AD2775,"")</f>
        <v/>
      </c>
      <c r="H2775" s="407" t="str">
        <f>IF(AND(STEP!$G2775="",$J$8&lt;&gt;"ON"),"",IF(月報!AX2775&lt;&gt;"",月報!AX2775,IF(STEP!G2775&lt;&gt;"",STEP!G2775,"")))</f>
        <v/>
      </c>
      <c r="I2775" s="408" t="str">
        <f>IF(AND(STEP!$G2775="",$J$8&lt;&gt;"ON"),"",IF(月報!AZ2775&lt;&gt;"",月報!AZ2775,IF(STEP!H2775&lt;&gt;"",STEP!H2775,"")))</f>
        <v/>
      </c>
      <c r="J2775" s="408" t="str">
        <f>IF(AND(STEP!$G2775="",$J$8&lt;&gt;"ON"),"",IF(月報!BA2775&lt;&gt;"",月報!BA2775,IF(STEP!J2775&lt;&gt;"",STEP!J2775/24,"")))</f>
        <v/>
      </c>
      <c r="K2775" s="421" t="str">
        <f>IF(STEP!X2775&lt;&gt;"",STEP!X2775,"")</f>
        <v/>
      </c>
      <c r="L2775" s="421" t="str">
        <f>IF(STEP!Y2775&lt;&gt;"",STEP!Y2775,"")</f>
        <v/>
      </c>
      <c r="M2775" s="421" t="str">
        <f>IF(STEP!Z2775&lt;&gt;"",STEP!Z2775,"")</f>
        <v/>
      </c>
      <c r="N2775" s="422" t="str">
        <f>IF(STEP!R2775&lt;&gt;"",STEP!R2775,"")</f>
        <v/>
      </c>
      <c r="O2775" s="423" t="str">
        <f>IF(STEP!S2775&lt;&gt;"",STEP!S2775,"")</f>
        <v/>
      </c>
      <c r="P2775" s="316" t="str">
        <f t="shared" si="258"/>
        <v/>
      </c>
      <c r="Q2775" s="336"/>
      <c r="R2775" s="560" t="str">
        <f t="shared" si="257"/>
        <v/>
      </c>
    </row>
    <row r="2776" spans="2:18">
      <c r="B2776" s="517"/>
      <c r="C2776" s="623" t="str">
        <f>IF(STEP!C2776&lt;&gt;"",STEP!C2776,"")</f>
        <v/>
      </c>
      <c r="D2776" s="411" t="str">
        <f>IF(STEP!D2776&lt;&gt;"",STEP!D2776,"")</f>
        <v/>
      </c>
      <c r="E2776" s="412" t="str">
        <f>IF(STEP!E2776&lt;&gt;"",STEP!E2776,"")</f>
        <v/>
      </c>
      <c r="F2776" s="411" t="str">
        <f>IF(STEP!F2776&lt;&gt;"",STEP!F2776,"")</f>
        <v/>
      </c>
      <c r="G2776" s="413" t="str">
        <f>IF(STEP!C2776&lt;&gt;"",STEP!AD2776,"")</f>
        <v/>
      </c>
      <c r="H2776" s="413" t="str">
        <f>IF(AND(STEP!$G2776="",$J$8&lt;&gt;"ON"),"",IF(月報!AX2776&lt;&gt;"",月報!AX2776,IF(STEP!G2776&lt;&gt;"",STEP!G2776,"")))</f>
        <v/>
      </c>
      <c r="I2776" s="414" t="str">
        <f>IF(AND(STEP!$G2776="",$J$8&lt;&gt;"ON"),"",IF(月報!AZ2776&lt;&gt;"",月報!AZ2776,IF(STEP!H2776&lt;&gt;"",STEP!H2776,"")))</f>
        <v/>
      </c>
      <c r="J2776" s="414" t="str">
        <f>IF(AND(STEP!$G2776="",$J$8&lt;&gt;"ON"),"",IF(月報!BA2776&lt;&gt;"",月報!BA2776,IF(STEP!J2776&lt;&gt;"",STEP!J2776/24,"")))</f>
        <v/>
      </c>
      <c r="K2776" s="414" t="str">
        <f>IF(STEP!X2776&lt;&gt;"",STEP!X2776,"")</f>
        <v/>
      </c>
      <c r="L2776" s="414" t="str">
        <f>IF(STEP!Y2776&lt;&gt;"",STEP!Y2776,"")</f>
        <v/>
      </c>
      <c r="M2776" s="414" t="str">
        <f>IF(STEP!Z2776&lt;&gt;"",STEP!Z2776,"")</f>
        <v/>
      </c>
      <c r="N2776" s="424" t="str">
        <f>IF(STEP!R2776&lt;&gt;"",STEP!R2776,"")</f>
        <v/>
      </c>
      <c r="O2776" s="425" t="str">
        <f>IF(STEP!S2776&lt;&gt;"",STEP!S2776,"")</f>
        <v/>
      </c>
      <c r="P2776" s="317" t="str">
        <f t="shared" si="258"/>
        <v/>
      </c>
      <c r="Q2776" s="473"/>
      <c r="R2776" s="561" t="str">
        <f t="shared" si="257"/>
        <v/>
      </c>
    </row>
    <row r="2777" spans="2:18">
      <c r="B2777" s="517"/>
      <c r="C2777" s="624" t="str">
        <f>IF(STEP!C2777&lt;&gt;"",STEP!C2777,"")</f>
        <v/>
      </c>
      <c r="D2777" s="405" t="str">
        <f>IF(STEP!D2777&lt;&gt;"",STEP!D2777,"")</f>
        <v/>
      </c>
      <c r="E2777" s="406" t="str">
        <f>IF(STEP!E2777&lt;&gt;"",STEP!E2777,"")</f>
        <v/>
      </c>
      <c r="F2777" s="405" t="str">
        <f>IF(STEP!F2777&lt;&gt;"",STEP!F2777,"")</f>
        <v/>
      </c>
      <c r="G2777" s="407" t="str">
        <f>IF(STEP!C2777&lt;&gt;"",STEP!AD2777,"")</f>
        <v/>
      </c>
      <c r="H2777" s="407" t="str">
        <f>IF(AND(STEP!$G2777="",$J$8&lt;&gt;"ON"),"",IF(月報!AX2777&lt;&gt;"",月報!AX2777,IF(STEP!G2777&lt;&gt;"",STEP!G2777,"")))</f>
        <v/>
      </c>
      <c r="I2777" s="408" t="str">
        <f>IF(AND(STEP!$G2777="",$J$8&lt;&gt;"ON"),"",IF(月報!AZ2777&lt;&gt;"",月報!AZ2777,IF(STEP!H2777&lt;&gt;"",STEP!H2777,"")))</f>
        <v/>
      </c>
      <c r="J2777" s="408" t="str">
        <f>IF(AND(STEP!$G2777="",$J$8&lt;&gt;"ON"),"",IF(月報!BA2777&lt;&gt;"",月報!BA2777,IF(STEP!J2777&lt;&gt;"",STEP!J2777/24,"")))</f>
        <v/>
      </c>
      <c r="K2777" s="408" t="str">
        <f>IF(STEP!X2777&lt;&gt;"",STEP!X2777,"")</f>
        <v/>
      </c>
      <c r="L2777" s="408" t="str">
        <f>IF(STEP!Y2777&lt;&gt;"",STEP!Y2777,"")</f>
        <v/>
      </c>
      <c r="M2777" s="408" t="str">
        <f>IF(STEP!Z2777&lt;&gt;"",STEP!Z2777,"")</f>
        <v/>
      </c>
      <c r="N2777" s="419" t="str">
        <f>IF(STEP!R2777&lt;&gt;"",STEP!R2777,"")</f>
        <v/>
      </c>
      <c r="O2777" s="420" t="str">
        <f>IF(STEP!S2777&lt;&gt;"",STEP!S2777,"")</f>
        <v/>
      </c>
      <c r="P2777" s="315" t="str">
        <f t="shared" si="258"/>
        <v/>
      </c>
      <c r="Q2777" s="474">
        <f>SUM(P2777:P2783)</f>
        <v>0</v>
      </c>
      <c r="R2777" s="562" t="str">
        <f t="shared" si="257"/>
        <v/>
      </c>
    </row>
    <row r="2778" spans="2:18">
      <c r="B2778" s="517"/>
      <c r="C2778" s="622" t="str">
        <f>IF(STEP!C2778&lt;&gt;"",STEP!C2778,"")</f>
        <v/>
      </c>
      <c r="D2778" s="409" t="str">
        <f>IF(STEP!D2778&lt;&gt;"",STEP!D2778,"")</f>
        <v/>
      </c>
      <c r="E2778" s="410" t="str">
        <f>IF(STEP!E2778&lt;&gt;"",STEP!E2778,"")</f>
        <v/>
      </c>
      <c r="F2778" s="409" t="str">
        <f>IF(STEP!F2778&lt;&gt;"",STEP!F2778,"")</f>
        <v/>
      </c>
      <c r="G2778" s="508" t="str">
        <f>IF(STEP!C2778&lt;&gt;"",STEP!AD2778,"")</f>
        <v/>
      </c>
      <c r="H2778" s="407" t="str">
        <f>IF(AND(STEP!$G2778="",$J$8&lt;&gt;"ON"),"",IF(月報!AX2778&lt;&gt;"",月報!AX2778,IF(STEP!G2778&lt;&gt;"",STEP!G2778,"")))</f>
        <v/>
      </c>
      <c r="I2778" s="408" t="str">
        <f>IF(AND(STEP!$G2778="",$J$8&lt;&gt;"ON"),"",IF(月報!AZ2778&lt;&gt;"",月報!AZ2778,IF(STEP!H2778&lt;&gt;"",STEP!H2778,"")))</f>
        <v/>
      </c>
      <c r="J2778" s="408" t="str">
        <f>IF(AND(STEP!$G2778="",$J$8&lt;&gt;"ON"),"",IF(月報!BA2778&lt;&gt;"",月報!BA2778,IF(STEP!J2778&lt;&gt;"",STEP!J2778/24,"")))</f>
        <v/>
      </c>
      <c r="K2778" s="421" t="str">
        <f>IF(STEP!X2778&lt;&gt;"",STEP!X2778,"")</f>
        <v/>
      </c>
      <c r="L2778" s="421" t="str">
        <f>IF(STEP!Y2778&lt;&gt;"",STEP!Y2778,"")</f>
        <v/>
      </c>
      <c r="M2778" s="421" t="str">
        <f>IF(STEP!Z2778&lt;&gt;"",STEP!Z2778,"")</f>
        <v/>
      </c>
      <c r="N2778" s="422" t="str">
        <f>IF(STEP!R2778&lt;&gt;"",STEP!R2778,"")</f>
        <v/>
      </c>
      <c r="O2778" s="423" t="str">
        <f>IF(STEP!S2778&lt;&gt;"",STEP!S2778,"")</f>
        <v/>
      </c>
      <c r="P2778" s="316" t="str">
        <f t="shared" si="258"/>
        <v/>
      </c>
      <c r="Q2778" s="336"/>
      <c r="R2778" s="560" t="str">
        <f t="shared" si="257"/>
        <v/>
      </c>
    </row>
    <row r="2779" spans="2:18">
      <c r="B2779" s="517"/>
      <c r="C2779" s="622" t="str">
        <f>IF(STEP!C2779&lt;&gt;"",STEP!C2779,"")</f>
        <v/>
      </c>
      <c r="D2779" s="409" t="str">
        <f>IF(STEP!D2779&lt;&gt;"",STEP!D2779,"")</f>
        <v/>
      </c>
      <c r="E2779" s="410" t="str">
        <f>IF(STEP!E2779&lt;&gt;"",STEP!E2779,"")</f>
        <v/>
      </c>
      <c r="F2779" s="409" t="str">
        <f>IF(STEP!F2779&lt;&gt;"",STEP!F2779,"")</f>
        <v/>
      </c>
      <c r="G2779" s="508" t="str">
        <f>IF(STEP!C2779&lt;&gt;"",STEP!AD2779,"")</f>
        <v/>
      </c>
      <c r="H2779" s="407" t="str">
        <f>IF(AND(STEP!$G2779="",$J$8&lt;&gt;"ON"),"",IF(月報!AX2779&lt;&gt;"",月報!AX2779,IF(STEP!G2779&lt;&gt;"",STEP!G2779,"")))</f>
        <v/>
      </c>
      <c r="I2779" s="408" t="str">
        <f>IF(AND(STEP!$G2779="",$J$8&lt;&gt;"ON"),"",IF(月報!AZ2779&lt;&gt;"",月報!AZ2779,IF(STEP!H2779&lt;&gt;"",STEP!H2779,"")))</f>
        <v/>
      </c>
      <c r="J2779" s="408" t="str">
        <f>IF(AND(STEP!$G2779="",$J$8&lt;&gt;"ON"),"",IF(月報!BA2779&lt;&gt;"",月報!BA2779,IF(STEP!J2779&lt;&gt;"",STEP!J2779/24,"")))</f>
        <v/>
      </c>
      <c r="K2779" s="421" t="str">
        <f>IF(STEP!X2779&lt;&gt;"",STEP!X2779,"")</f>
        <v/>
      </c>
      <c r="L2779" s="421" t="str">
        <f>IF(STEP!Y2779&lt;&gt;"",STEP!Y2779,"")</f>
        <v/>
      </c>
      <c r="M2779" s="421" t="str">
        <f>IF(STEP!Z2779&lt;&gt;"",STEP!Z2779,"")</f>
        <v/>
      </c>
      <c r="N2779" s="422" t="str">
        <f>IF(STEP!R2779&lt;&gt;"",STEP!R2779,"")</f>
        <v/>
      </c>
      <c r="O2779" s="423" t="str">
        <f>IF(STEP!S2779&lt;&gt;"",STEP!S2779,"")</f>
        <v/>
      </c>
      <c r="P2779" s="316" t="str">
        <f t="shared" si="258"/>
        <v/>
      </c>
      <c r="Q2779" s="336"/>
      <c r="R2779" s="560" t="str">
        <f t="shared" si="257"/>
        <v/>
      </c>
    </row>
    <row r="2780" spans="2:18">
      <c r="B2780" s="517"/>
      <c r="C2780" s="622" t="str">
        <f>IF(STEP!C2780&lt;&gt;"",STEP!C2780,"")</f>
        <v/>
      </c>
      <c r="D2780" s="409" t="str">
        <f>IF(STEP!D2780&lt;&gt;"",STEP!D2780,"")</f>
        <v/>
      </c>
      <c r="E2780" s="410" t="str">
        <f>IF(STEP!E2780&lt;&gt;"",STEP!E2780,"")</f>
        <v/>
      </c>
      <c r="F2780" s="409" t="str">
        <f>IF(STEP!F2780&lt;&gt;"",STEP!F2780,"")</f>
        <v/>
      </c>
      <c r="G2780" s="508" t="str">
        <f>IF(STEP!C2780&lt;&gt;"",STEP!AD2780,"")</f>
        <v/>
      </c>
      <c r="H2780" s="407" t="str">
        <f>IF(AND(STEP!$G2780="",$J$8&lt;&gt;"ON"),"",IF(月報!AX2780&lt;&gt;"",月報!AX2780,IF(STEP!G2780&lt;&gt;"",STEP!G2780,"")))</f>
        <v/>
      </c>
      <c r="I2780" s="408" t="str">
        <f>IF(AND(STEP!$G2780="",$J$8&lt;&gt;"ON"),"",IF(月報!AZ2780&lt;&gt;"",月報!AZ2780,IF(STEP!H2780&lt;&gt;"",STEP!H2780,"")))</f>
        <v/>
      </c>
      <c r="J2780" s="408" t="str">
        <f>IF(AND(STEP!$G2780="",$J$8&lt;&gt;"ON"),"",IF(月報!BA2780&lt;&gt;"",月報!BA2780,IF(STEP!J2780&lt;&gt;"",STEP!J2780/24,"")))</f>
        <v/>
      </c>
      <c r="K2780" s="421" t="str">
        <f>IF(STEP!X2780&lt;&gt;"",STEP!X2780,"")</f>
        <v/>
      </c>
      <c r="L2780" s="421" t="str">
        <f>IF(STEP!Y2780&lt;&gt;"",STEP!Y2780,"")</f>
        <v/>
      </c>
      <c r="M2780" s="421" t="str">
        <f>IF(STEP!Z2780&lt;&gt;"",STEP!Z2780,"")</f>
        <v/>
      </c>
      <c r="N2780" s="422" t="str">
        <f>IF(STEP!R2780&lt;&gt;"",STEP!R2780,"")</f>
        <v/>
      </c>
      <c r="O2780" s="423" t="str">
        <f>IF(STEP!S2780&lt;&gt;"",STEP!S2780,"")</f>
        <v/>
      </c>
      <c r="P2780" s="316" t="str">
        <f t="shared" si="258"/>
        <v/>
      </c>
      <c r="Q2780" s="336"/>
      <c r="R2780" s="560" t="str">
        <f t="shared" si="257"/>
        <v/>
      </c>
    </row>
    <row r="2781" spans="2:18">
      <c r="B2781" s="517"/>
      <c r="C2781" s="622" t="str">
        <f>IF(STEP!C2781&lt;&gt;"",STEP!C2781,"")</f>
        <v/>
      </c>
      <c r="D2781" s="409" t="str">
        <f>IF(STEP!D2781&lt;&gt;"",STEP!D2781,"")</f>
        <v/>
      </c>
      <c r="E2781" s="410" t="str">
        <f>IF(STEP!E2781&lt;&gt;"",STEP!E2781,"")</f>
        <v/>
      </c>
      <c r="F2781" s="409" t="str">
        <f>IF(STEP!F2781&lt;&gt;"",STEP!F2781,"")</f>
        <v/>
      </c>
      <c r="G2781" s="508" t="str">
        <f>IF(STEP!C2781&lt;&gt;"",STEP!AD2781,"")</f>
        <v/>
      </c>
      <c r="H2781" s="407" t="str">
        <f>IF(AND(STEP!$G2781="",$J$8&lt;&gt;"ON"),"",IF(月報!AX2781&lt;&gt;"",月報!AX2781,IF(STEP!G2781&lt;&gt;"",STEP!G2781,"")))</f>
        <v/>
      </c>
      <c r="I2781" s="408" t="str">
        <f>IF(AND(STEP!$G2781="",$J$8&lt;&gt;"ON"),"",IF(月報!AZ2781&lt;&gt;"",月報!AZ2781,IF(STEP!H2781&lt;&gt;"",STEP!H2781,"")))</f>
        <v/>
      </c>
      <c r="J2781" s="408" t="str">
        <f>IF(AND(STEP!$G2781="",$J$8&lt;&gt;"ON"),"",IF(月報!BA2781&lt;&gt;"",月報!BA2781,IF(STEP!J2781&lt;&gt;"",STEP!J2781/24,"")))</f>
        <v/>
      </c>
      <c r="K2781" s="421" t="str">
        <f>IF(STEP!X2781&lt;&gt;"",STEP!X2781,"")</f>
        <v/>
      </c>
      <c r="L2781" s="421" t="str">
        <f>IF(STEP!Y2781&lt;&gt;"",STEP!Y2781,"")</f>
        <v/>
      </c>
      <c r="M2781" s="421" t="str">
        <f>IF(STEP!Z2781&lt;&gt;"",STEP!Z2781,"")</f>
        <v/>
      </c>
      <c r="N2781" s="422" t="str">
        <f>IF(STEP!R2781&lt;&gt;"",STEP!R2781,"")</f>
        <v/>
      </c>
      <c r="O2781" s="423" t="str">
        <f>IF(STEP!S2781&lt;&gt;"",STEP!S2781,"")</f>
        <v/>
      </c>
      <c r="P2781" s="316" t="str">
        <f t="shared" si="258"/>
        <v/>
      </c>
      <c r="Q2781" s="336"/>
      <c r="R2781" s="560" t="str">
        <f t="shared" si="257"/>
        <v/>
      </c>
    </row>
    <row r="2782" spans="2:18">
      <c r="B2782" s="517"/>
      <c r="C2782" s="622" t="str">
        <f>IF(STEP!C2782&lt;&gt;"",STEP!C2782,"")</f>
        <v/>
      </c>
      <c r="D2782" s="409" t="str">
        <f>IF(STEP!D2782&lt;&gt;"",STEP!D2782,"")</f>
        <v/>
      </c>
      <c r="E2782" s="410" t="str">
        <f>IF(STEP!E2782&lt;&gt;"",STEP!E2782,"")</f>
        <v/>
      </c>
      <c r="F2782" s="409" t="str">
        <f>IF(STEP!F2782&lt;&gt;"",STEP!F2782,"")</f>
        <v/>
      </c>
      <c r="G2782" s="508" t="str">
        <f>IF(STEP!C2782&lt;&gt;"",STEP!AD2782,"")</f>
        <v/>
      </c>
      <c r="H2782" s="407" t="str">
        <f>IF(AND(STEP!$G2782="",$J$8&lt;&gt;"ON"),"",IF(月報!AX2782&lt;&gt;"",月報!AX2782,IF(STEP!G2782&lt;&gt;"",STEP!G2782,"")))</f>
        <v/>
      </c>
      <c r="I2782" s="408" t="str">
        <f>IF(AND(STEP!$G2782="",$J$8&lt;&gt;"ON"),"",IF(月報!AZ2782&lt;&gt;"",月報!AZ2782,IF(STEP!H2782&lt;&gt;"",STEP!H2782,"")))</f>
        <v/>
      </c>
      <c r="J2782" s="408" t="str">
        <f>IF(AND(STEP!$G2782="",$J$8&lt;&gt;"ON"),"",IF(月報!BA2782&lt;&gt;"",月報!BA2782,IF(STEP!J2782&lt;&gt;"",STEP!J2782/24,"")))</f>
        <v/>
      </c>
      <c r="K2782" s="421" t="str">
        <f>IF(STEP!X2782&lt;&gt;"",STEP!X2782,"")</f>
        <v/>
      </c>
      <c r="L2782" s="421" t="str">
        <f>IF(STEP!Y2782&lt;&gt;"",STEP!Y2782,"")</f>
        <v/>
      </c>
      <c r="M2782" s="421" t="str">
        <f>IF(STEP!Z2782&lt;&gt;"",STEP!Z2782,"")</f>
        <v/>
      </c>
      <c r="N2782" s="422" t="str">
        <f>IF(STEP!R2782&lt;&gt;"",STEP!R2782,"")</f>
        <v/>
      </c>
      <c r="O2782" s="423" t="str">
        <f>IF(STEP!S2782&lt;&gt;"",STEP!S2782,"")</f>
        <v/>
      </c>
      <c r="P2782" s="316" t="str">
        <f t="shared" si="258"/>
        <v/>
      </c>
      <c r="Q2782" s="336"/>
      <c r="R2782" s="560" t="str">
        <f t="shared" si="257"/>
        <v/>
      </c>
    </row>
    <row r="2783" spans="2:18">
      <c r="B2783" s="517"/>
      <c r="C2783" s="623" t="str">
        <f>IF(STEP!C2783&lt;&gt;"",STEP!C2783,"")</f>
        <v/>
      </c>
      <c r="D2783" s="411" t="str">
        <f>IF(STEP!D2783&lt;&gt;"",STEP!D2783,"")</f>
        <v/>
      </c>
      <c r="E2783" s="412" t="str">
        <f>IF(STEP!E2783&lt;&gt;"",STEP!E2783,"")</f>
        <v/>
      </c>
      <c r="F2783" s="411" t="str">
        <f>IF(STEP!F2783&lt;&gt;"",STEP!F2783,"")</f>
        <v/>
      </c>
      <c r="G2783" s="413" t="str">
        <f>IF(STEP!C2783&lt;&gt;"",STEP!AD2783,"")</f>
        <v/>
      </c>
      <c r="H2783" s="413" t="str">
        <f>IF(AND(STEP!$G2783="",$J$8&lt;&gt;"ON"),"",IF(月報!AX2783&lt;&gt;"",月報!AX2783,IF(STEP!G2783&lt;&gt;"",STEP!G2783,"")))</f>
        <v/>
      </c>
      <c r="I2783" s="414" t="str">
        <f>IF(AND(STEP!$G2783="",$J$8&lt;&gt;"ON"),"",IF(月報!AZ2783&lt;&gt;"",月報!AZ2783,IF(STEP!H2783&lt;&gt;"",STEP!H2783,"")))</f>
        <v/>
      </c>
      <c r="J2783" s="414" t="str">
        <f>IF(AND(STEP!$G2783="",$J$8&lt;&gt;"ON"),"",IF(月報!BA2783&lt;&gt;"",月報!BA2783,IF(STEP!J2783&lt;&gt;"",STEP!J2783/24,"")))</f>
        <v/>
      </c>
      <c r="K2783" s="414" t="str">
        <f>IF(STEP!X2783&lt;&gt;"",STEP!X2783,"")</f>
        <v/>
      </c>
      <c r="L2783" s="414" t="str">
        <f>IF(STEP!Y2783&lt;&gt;"",STEP!Y2783,"")</f>
        <v/>
      </c>
      <c r="M2783" s="414" t="str">
        <f>IF(STEP!Z2783&lt;&gt;"",STEP!Z2783,"")</f>
        <v/>
      </c>
      <c r="N2783" s="424" t="str">
        <f>IF(STEP!R2783&lt;&gt;"",STEP!R2783,"")</f>
        <v/>
      </c>
      <c r="O2783" s="425" t="str">
        <f>IF(STEP!S2783&lt;&gt;"",STEP!S2783,"")</f>
        <v/>
      </c>
      <c r="P2783" s="317" t="str">
        <f t="shared" si="258"/>
        <v/>
      </c>
      <c r="Q2783" s="473"/>
      <c r="R2783" s="561" t="str">
        <f t="shared" si="257"/>
        <v/>
      </c>
    </row>
    <row r="2784" spans="2:18">
      <c r="B2784" s="517"/>
      <c r="C2784" s="624" t="str">
        <f>IF(STEP!C2784&lt;&gt;"",STEP!C2784,"")</f>
        <v/>
      </c>
      <c r="D2784" s="405" t="str">
        <f>IF(STEP!D2784&lt;&gt;"",STEP!D2784,"")</f>
        <v/>
      </c>
      <c r="E2784" s="406" t="str">
        <f>IF(STEP!E2784&lt;&gt;"",STEP!E2784,"")</f>
        <v/>
      </c>
      <c r="F2784" s="405" t="str">
        <f>IF(STEP!F2784&lt;&gt;"",STEP!F2784,"")</f>
        <v/>
      </c>
      <c r="G2784" s="407" t="str">
        <f>IF(STEP!C2784&lt;&gt;"",STEP!AD2784,"")</f>
        <v/>
      </c>
      <c r="H2784" s="407" t="str">
        <f>IF(AND(STEP!$G2784="",$J$8&lt;&gt;"ON"),"",IF(月報!AX2784&lt;&gt;"",月報!AX2784,IF(STEP!G2784&lt;&gt;"",STEP!G2784,"")))</f>
        <v/>
      </c>
      <c r="I2784" s="408" t="str">
        <f>IF(AND(STEP!$G2784="",$J$8&lt;&gt;"ON"),"",IF(月報!AZ2784&lt;&gt;"",月報!AZ2784,IF(STEP!H2784&lt;&gt;"",STEP!H2784,"")))</f>
        <v/>
      </c>
      <c r="J2784" s="408" t="str">
        <f>IF(AND(STEP!$G2784="",$J$8&lt;&gt;"ON"),"",IF(月報!BA2784&lt;&gt;"",月報!BA2784,IF(STEP!J2784&lt;&gt;"",STEP!J2784/24,"")))</f>
        <v/>
      </c>
      <c r="K2784" s="408" t="str">
        <f>IF(STEP!X2784&lt;&gt;"",STEP!X2784,"")</f>
        <v/>
      </c>
      <c r="L2784" s="408" t="str">
        <f>IF(STEP!Y2784&lt;&gt;"",STEP!Y2784,"")</f>
        <v/>
      </c>
      <c r="M2784" s="408" t="str">
        <f>IF(STEP!Z2784&lt;&gt;"",STEP!Z2784,"")</f>
        <v/>
      </c>
      <c r="N2784" s="419" t="str">
        <f>IF(STEP!R2784&lt;&gt;"",STEP!R2784,"")</f>
        <v/>
      </c>
      <c r="O2784" s="420" t="str">
        <f>IF(STEP!S2784&lt;&gt;"",STEP!S2784,"")</f>
        <v/>
      </c>
      <c r="P2784" s="315" t="str">
        <f t="shared" si="258"/>
        <v/>
      </c>
      <c r="Q2784" s="474">
        <f>SUM(P2784:P2790)</f>
        <v>0</v>
      </c>
      <c r="R2784" s="562" t="str">
        <f t="shared" si="257"/>
        <v/>
      </c>
    </row>
    <row r="2785" spans="2:18">
      <c r="B2785" s="517"/>
      <c r="C2785" s="622" t="str">
        <f>IF(STEP!C2785&lt;&gt;"",STEP!C2785,"")</f>
        <v/>
      </c>
      <c r="D2785" s="409" t="str">
        <f>IF(STEP!D2785&lt;&gt;"",STEP!D2785,"")</f>
        <v/>
      </c>
      <c r="E2785" s="410" t="str">
        <f>IF(STEP!E2785&lt;&gt;"",STEP!E2785,"")</f>
        <v/>
      </c>
      <c r="F2785" s="409" t="str">
        <f>IF(STEP!F2785&lt;&gt;"",STEP!F2785,"")</f>
        <v/>
      </c>
      <c r="G2785" s="508" t="str">
        <f>IF(STEP!C2785&lt;&gt;"",STEP!AD2785,"")</f>
        <v/>
      </c>
      <c r="H2785" s="407" t="str">
        <f>IF(AND(STEP!$G2785="",$J$8&lt;&gt;"ON"),"",IF(月報!AX2785&lt;&gt;"",月報!AX2785,IF(STEP!G2785&lt;&gt;"",STEP!G2785,"")))</f>
        <v/>
      </c>
      <c r="I2785" s="408" t="str">
        <f>IF(AND(STEP!$G2785="",$J$8&lt;&gt;"ON"),"",IF(月報!AZ2785&lt;&gt;"",月報!AZ2785,IF(STEP!H2785&lt;&gt;"",STEP!H2785,"")))</f>
        <v/>
      </c>
      <c r="J2785" s="408" t="str">
        <f>IF(AND(STEP!$G2785="",$J$8&lt;&gt;"ON"),"",IF(月報!BA2785&lt;&gt;"",月報!BA2785,IF(STEP!J2785&lt;&gt;"",STEP!J2785/24,"")))</f>
        <v/>
      </c>
      <c r="K2785" s="421" t="str">
        <f>IF(STEP!X2785&lt;&gt;"",STEP!X2785,"")</f>
        <v/>
      </c>
      <c r="L2785" s="421" t="str">
        <f>IF(STEP!Y2785&lt;&gt;"",STEP!Y2785,"")</f>
        <v/>
      </c>
      <c r="M2785" s="421" t="str">
        <f>IF(STEP!Z2785&lt;&gt;"",STEP!Z2785,"")</f>
        <v/>
      </c>
      <c r="N2785" s="422" t="str">
        <f>IF(STEP!R2785&lt;&gt;"",STEP!R2785,"")</f>
        <v/>
      </c>
      <c r="O2785" s="423" t="str">
        <f>IF(STEP!S2785&lt;&gt;"",STEP!S2785,"")</f>
        <v/>
      </c>
      <c r="P2785" s="316" t="str">
        <f t="shared" si="258"/>
        <v/>
      </c>
      <c r="Q2785" s="336"/>
      <c r="R2785" s="560" t="str">
        <f t="shared" si="257"/>
        <v/>
      </c>
    </row>
    <row r="2786" spans="2:18">
      <c r="B2786" s="517"/>
      <c r="C2786" s="622" t="str">
        <f>IF(STEP!C2786&lt;&gt;"",STEP!C2786,"")</f>
        <v/>
      </c>
      <c r="D2786" s="409" t="str">
        <f>IF(STEP!D2786&lt;&gt;"",STEP!D2786,"")</f>
        <v/>
      </c>
      <c r="E2786" s="410" t="str">
        <f>IF(STEP!E2786&lt;&gt;"",STEP!E2786,"")</f>
        <v/>
      </c>
      <c r="F2786" s="409" t="str">
        <f>IF(STEP!F2786&lt;&gt;"",STEP!F2786,"")</f>
        <v/>
      </c>
      <c r="G2786" s="508" t="str">
        <f>IF(STEP!C2786&lt;&gt;"",STEP!AD2786,"")</f>
        <v/>
      </c>
      <c r="H2786" s="407" t="str">
        <f>IF(AND(STEP!$G2786="",$J$8&lt;&gt;"ON"),"",IF(月報!AX2786&lt;&gt;"",月報!AX2786,IF(STEP!G2786&lt;&gt;"",STEP!G2786,"")))</f>
        <v/>
      </c>
      <c r="I2786" s="408" t="str">
        <f>IF(AND(STEP!$G2786="",$J$8&lt;&gt;"ON"),"",IF(月報!AZ2786&lt;&gt;"",月報!AZ2786,IF(STEP!H2786&lt;&gt;"",STEP!H2786,"")))</f>
        <v/>
      </c>
      <c r="J2786" s="408" t="str">
        <f>IF(AND(STEP!$G2786="",$J$8&lt;&gt;"ON"),"",IF(月報!BA2786&lt;&gt;"",月報!BA2786,IF(STEP!J2786&lt;&gt;"",STEP!J2786/24,"")))</f>
        <v/>
      </c>
      <c r="K2786" s="421" t="str">
        <f>IF(STEP!X2786&lt;&gt;"",STEP!X2786,"")</f>
        <v/>
      </c>
      <c r="L2786" s="421" t="str">
        <f>IF(STEP!Y2786&lt;&gt;"",STEP!Y2786,"")</f>
        <v/>
      </c>
      <c r="M2786" s="421" t="str">
        <f>IF(STEP!Z2786&lt;&gt;"",STEP!Z2786,"")</f>
        <v/>
      </c>
      <c r="N2786" s="422" t="str">
        <f>IF(STEP!R2786&lt;&gt;"",STEP!R2786,"")</f>
        <v/>
      </c>
      <c r="O2786" s="423" t="str">
        <f>IF(STEP!S2786&lt;&gt;"",STEP!S2786,"")</f>
        <v/>
      </c>
      <c r="P2786" s="316" t="str">
        <f t="shared" si="258"/>
        <v/>
      </c>
      <c r="Q2786" s="336"/>
      <c r="R2786" s="560" t="str">
        <f t="shared" si="257"/>
        <v/>
      </c>
    </row>
    <row r="2787" spans="2:18">
      <c r="B2787" s="517"/>
      <c r="C2787" s="622" t="str">
        <f>IF(STEP!C2787&lt;&gt;"",STEP!C2787,"")</f>
        <v/>
      </c>
      <c r="D2787" s="409" t="str">
        <f>IF(STEP!D2787&lt;&gt;"",STEP!D2787,"")</f>
        <v/>
      </c>
      <c r="E2787" s="410" t="str">
        <f>IF(STEP!E2787&lt;&gt;"",STEP!E2787,"")</f>
        <v/>
      </c>
      <c r="F2787" s="409" t="str">
        <f>IF(STEP!F2787&lt;&gt;"",STEP!F2787,"")</f>
        <v/>
      </c>
      <c r="G2787" s="508" t="str">
        <f>IF(STEP!C2787&lt;&gt;"",STEP!AD2787,"")</f>
        <v/>
      </c>
      <c r="H2787" s="407" t="str">
        <f>IF(AND(STEP!$G2787="",$J$8&lt;&gt;"ON"),"",IF(月報!AX2787&lt;&gt;"",月報!AX2787,IF(STEP!G2787&lt;&gt;"",STEP!G2787,"")))</f>
        <v/>
      </c>
      <c r="I2787" s="408" t="str">
        <f>IF(AND(STEP!$G2787="",$J$8&lt;&gt;"ON"),"",IF(月報!AZ2787&lt;&gt;"",月報!AZ2787,IF(STEP!H2787&lt;&gt;"",STEP!H2787,"")))</f>
        <v/>
      </c>
      <c r="J2787" s="408" t="str">
        <f>IF(AND(STEP!$G2787="",$J$8&lt;&gt;"ON"),"",IF(月報!BA2787&lt;&gt;"",月報!BA2787,IF(STEP!J2787&lt;&gt;"",STEP!J2787/24,"")))</f>
        <v/>
      </c>
      <c r="K2787" s="421" t="str">
        <f>IF(STEP!X2787&lt;&gt;"",STEP!X2787,"")</f>
        <v/>
      </c>
      <c r="L2787" s="421" t="str">
        <f>IF(STEP!Y2787&lt;&gt;"",STEP!Y2787,"")</f>
        <v/>
      </c>
      <c r="M2787" s="421" t="str">
        <f>IF(STEP!Z2787&lt;&gt;"",STEP!Z2787,"")</f>
        <v/>
      </c>
      <c r="N2787" s="422" t="str">
        <f>IF(STEP!R2787&lt;&gt;"",STEP!R2787,"")</f>
        <v/>
      </c>
      <c r="O2787" s="423" t="str">
        <f>IF(STEP!S2787&lt;&gt;"",STEP!S2787,"")</f>
        <v/>
      </c>
      <c r="P2787" s="316" t="str">
        <f t="shared" si="258"/>
        <v/>
      </c>
      <c r="Q2787" s="336"/>
      <c r="R2787" s="560" t="str">
        <f t="shared" si="257"/>
        <v/>
      </c>
    </row>
    <row r="2788" spans="2:18">
      <c r="B2788" s="517"/>
      <c r="C2788" s="622" t="str">
        <f>IF(STEP!C2788&lt;&gt;"",STEP!C2788,"")</f>
        <v/>
      </c>
      <c r="D2788" s="409" t="str">
        <f>IF(STEP!D2788&lt;&gt;"",STEP!D2788,"")</f>
        <v/>
      </c>
      <c r="E2788" s="410" t="str">
        <f>IF(STEP!E2788&lt;&gt;"",STEP!E2788,"")</f>
        <v/>
      </c>
      <c r="F2788" s="409" t="str">
        <f>IF(STEP!F2788&lt;&gt;"",STEP!F2788,"")</f>
        <v/>
      </c>
      <c r="G2788" s="508" t="str">
        <f>IF(STEP!C2788&lt;&gt;"",STEP!AD2788,"")</f>
        <v/>
      </c>
      <c r="H2788" s="407" t="str">
        <f>IF(AND(STEP!$G2788="",$J$8&lt;&gt;"ON"),"",IF(月報!AX2788&lt;&gt;"",月報!AX2788,IF(STEP!G2788&lt;&gt;"",STEP!G2788,"")))</f>
        <v/>
      </c>
      <c r="I2788" s="408" t="str">
        <f>IF(AND(STEP!$G2788="",$J$8&lt;&gt;"ON"),"",IF(月報!AZ2788&lt;&gt;"",月報!AZ2788,IF(STEP!H2788&lt;&gt;"",STEP!H2788,"")))</f>
        <v/>
      </c>
      <c r="J2788" s="408" t="str">
        <f>IF(AND(STEP!$G2788="",$J$8&lt;&gt;"ON"),"",IF(月報!BA2788&lt;&gt;"",月報!BA2788,IF(STEP!J2788&lt;&gt;"",STEP!J2788/24,"")))</f>
        <v/>
      </c>
      <c r="K2788" s="421" t="str">
        <f>IF(STEP!X2788&lt;&gt;"",STEP!X2788,"")</f>
        <v/>
      </c>
      <c r="L2788" s="421" t="str">
        <f>IF(STEP!Y2788&lt;&gt;"",STEP!Y2788,"")</f>
        <v/>
      </c>
      <c r="M2788" s="421" t="str">
        <f>IF(STEP!Z2788&lt;&gt;"",STEP!Z2788,"")</f>
        <v/>
      </c>
      <c r="N2788" s="422" t="str">
        <f>IF(STEP!R2788&lt;&gt;"",STEP!R2788,"")</f>
        <v/>
      </c>
      <c r="O2788" s="423" t="str">
        <f>IF(STEP!S2788&lt;&gt;"",STEP!S2788,"")</f>
        <v/>
      </c>
      <c r="P2788" s="316" t="str">
        <f t="shared" si="258"/>
        <v/>
      </c>
      <c r="Q2788" s="336"/>
      <c r="R2788" s="560" t="str">
        <f t="shared" ref="R2788:R2845" si="259">R2787</f>
        <v/>
      </c>
    </row>
    <row r="2789" spans="2:18">
      <c r="B2789" s="517"/>
      <c r="C2789" s="622" t="str">
        <f>IF(STEP!C2789&lt;&gt;"",STEP!C2789,"")</f>
        <v/>
      </c>
      <c r="D2789" s="409" t="str">
        <f>IF(STEP!D2789&lt;&gt;"",STEP!D2789,"")</f>
        <v/>
      </c>
      <c r="E2789" s="410" t="str">
        <f>IF(STEP!E2789&lt;&gt;"",STEP!E2789,"")</f>
        <v/>
      </c>
      <c r="F2789" s="409" t="str">
        <f>IF(STEP!F2789&lt;&gt;"",STEP!F2789,"")</f>
        <v/>
      </c>
      <c r="G2789" s="508" t="str">
        <f>IF(STEP!C2789&lt;&gt;"",STEP!AD2789,"")</f>
        <v/>
      </c>
      <c r="H2789" s="407" t="str">
        <f>IF(AND(STEP!$G2789="",$J$8&lt;&gt;"ON"),"",IF(月報!AX2789&lt;&gt;"",月報!AX2789,IF(STEP!G2789&lt;&gt;"",STEP!G2789,"")))</f>
        <v/>
      </c>
      <c r="I2789" s="408" t="str">
        <f>IF(AND(STEP!$G2789="",$J$8&lt;&gt;"ON"),"",IF(月報!AZ2789&lt;&gt;"",月報!AZ2789,IF(STEP!H2789&lt;&gt;"",STEP!H2789,"")))</f>
        <v/>
      </c>
      <c r="J2789" s="408" t="str">
        <f>IF(AND(STEP!$G2789="",$J$8&lt;&gt;"ON"),"",IF(月報!BA2789&lt;&gt;"",月報!BA2789,IF(STEP!J2789&lt;&gt;"",STEP!J2789/24,"")))</f>
        <v/>
      </c>
      <c r="K2789" s="421" t="str">
        <f>IF(STEP!X2789&lt;&gt;"",STEP!X2789,"")</f>
        <v/>
      </c>
      <c r="L2789" s="421" t="str">
        <f>IF(STEP!Y2789&lt;&gt;"",STEP!Y2789,"")</f>
        <v/>
      </c>
      <c r="M2789" s="421" t="str">
        <f>IF(STEP!Z2789&lt;&gt;"",STEP!Z2789,"")</f>
        <v/>
      </c>
      <c r="N2789" s="422" t="str">
        <f>IF(STEP!R2789&lt;&gt;"",STEP!R2789,"")</f>
        <v/>
      </c>
      <c r="O2789" s="423" t="str">
        <f>IF(STEP!S2789&lt;&gt;"",STEP!S2789,"")</f>
        <v/>
      </c>
      <c r="P2789" s="316" t="str">
        <f t="shared" si="258"/>
        <v/>
      </c>
      <c r="Q2789" s="336"/>
      <c r="R2789" s="560" t="str">
        <f t="shared" si="259"/>
        <v/>
      </c>
    </row>
    <row r="2790" spans="2:18" ht="13.8" thickBot="1">
      <c r="B2790" s="518"/>
      <c r="C2790" s="625" t="str">
        <f>IF(STEP!C2790&lt;&gt;"",STEP!C2790,"")</f>
        <v/>
      </c>
      <c r="D2790" s="415" t="str">
        <f>IF(STEP!D2790&lt;&gt;"",STEP!D2790,"")</f>
        <v/>
      </c>
      <c r="E2790" s="416" t="str">
        <f>IF(STEP!E2790&lt;&gt;"",STEP!E2790,"")</f>
        <v/>
      </c>
      <c r="F2790" s="415" t="str">
        <f>IF(STEP!F2790&lt;&gt;"",STEP!F2790,"")</f>
        <v/>
      </c>
      <c r="G2790" s="417" t="str">
        <f>IF(STEP!C2790&lt;&gt;"",STEP!AD2790,"")</f>
        <v/>
      </c>
      <c r="H2790" s="417" t="str">
        <f>IF(AND(STEP!$G2790="",$J$8&lt;&gt;"ON"),"",IF(月報!AX2790&lt;&gt;"",月報!AX2790,IF(STEP!G2790&lt;&gt;"",STEP!G2790,"")))</f>
        <v/>
      </c>
      <c r="I2790" s="418" t="str">
        <f>IF(AND(STEP!$G2790="",$J$8&lt;&gt;"ON"),"",IF(月報!AZ2790&lt;&gt;"",月報!AZ2790,IF(STEP!H2790&lt;&gt;"",STEP!H2790,"")))</f>
        <v/>
      </c>
      <c r="J2790" s="418" t="str">
        <f>IF(AND(STEP!$G2790="",$J$8&lt;&gt;"ON"),"",IF(月報!BA2790&lt;&gt;"",月報!BA2790,IF(STEP!J2790&lt;&gt;"",STEP!J2790/24,"")))</f>
        <v/>
      </c>
      <c r="K2790" s="418" t="str">
        <f>IF(STEP!X2790&lt;&gt;"",STEP!X2790,"")</f>
        <v/>
      </c>
      <c r="L2790" s="418" t="str">
        <f>IF(STEP!Y2790&lt;&gt;"",STEP!Y2790,"")</f>
        <v/>
      </c>
      <c r="M2790" s="418" t="str">
        <f>IF(STEP!Z2790&lt;&gt;"",STEP!Z2790,"")</f>
        <v/>
      </c>
      <c r="N2790" s="426" t="str">
        <f>IF(STEP!R2790&lt;&gt;"",STEP!R2790,"")</f>
        <v/>
      </c>
      <c r="O2790" s="427" t="str">
        <f>IF(STEP!S2790&lt;&gt;"",STEP!S2790,"")</f>
        <v/>
      </c>
      <c r="P2790" s="318" t="str">
        <f t="shared" si="258"/>
        <v/>
      </c>
      <c r="Q2790" s="338"/>
      <c r="R2790" s="563" t="str">
        <f t="shared" si="259"/>
        <v/>
      </c>
    </row>
    <row r="2791" spans="2:18">
      <c r="B2791" s="516" t="s">
        <v>416</v>
      </c>
      <c r="C2791" s="626"/>
      <c r="D2791" s="324"/>
      <c r="E2791" s="325"/>
      <c r="F2791" s="578" t="s">
        <v>465</v>
      </c>
      <c r="G2791" s="320"/>
      <c r="H2791" s="320"/>
      <c r="I2791" s="326"/>
      <c r="J2791" s="326"/>
      <c r="K2791" s="326"/>
      <c r="L2791" s="326"/>
      <c r="M2791" s="326"/>
      <c r="N2791" s="327"/>
      <c r="O2791" s="328"/>
      <c r="P2791" s="335"/>
      <c r="Q2791" s="336"/>
      <c r="R2791" s="564" t="str">
        <f t="shared" si="259"/>
        <v/>
      </c>
    </row>
    <row r="2792" spans="2:18">
      <c r="B2792" s="516"/>
      <c r="C2792" s="626"/>
      <c r="D2792" s="324"/>
      <c r="E2792" s="325"/>
      <c r="F2792" s="324"/>
      <c r="G2792" s="320"/>
      <c r="H2792" s="320"/>
      <c r="I2792" s="326"/>
      <c r="J2792" s="326"/>
      <c r="K2792" s="326"/>
      <c r="L2792" s="326"/>
      <c r="M2792" s="326"/>
      <c r="N2792" s="327"/>
      <c r="O2792" s="328"/>
      <c r="P2792" s="335"/>
      <c r="Q2792" s="336"/>
      <c r="R2792" s="564" t="str">
        <f t="shared" si="259"/>
        <v/>
      </c>
    </row>
    <row r="2793" spans="2:18">
      <c r="B2793" s="516"/>
      <c r="C2793" s="626"/>
      <c r="D2793" s="324"/>
      <c r="E2793" s="325"/>
      <c r="F2793" s="324"/>
      <c r="G2793" s="320"/>
      <c r="H2793" s="320"/>
      <c r="I2793" s="326"/>
      <c r="J2793" s="326"/>
      <c r="K2793" s="326"/>
      <c r="L2793" s="326"/>
      <c r="M2793" s="326"/>
      <c r="N2793" s="327"/>
      <c r="O2793" s="328"/>
      <c r="P2793" s="335"/>
      <c r="Q2793" s="336"/>
      <c r="R2793" s="564" t="str">
        <f t="shared" si="259"/>
        <v/>
      </c>
    </row>
    <row r="2794" spans="2:18">
      <c r="B2794" s="516"/>
      <c r="C2794" s="626"/>
      <c r="D2794" s="324"/>
      <c r="E2794" s="325"/>
      <c r="F2794" s="324"/>
      <c r="G2794" s="320"/>
      <c r="H2794" s="320"/>
      <c r="I2794" s="326"/>
      <c r="J2794" s="326"/>
      <c r="K2794" s="326"/>
      <c r="L2794" s="326"/>
      <c r="M2794" s="326"/>
      <c r="N2794" s="327"/>
      <c r="O2794" s="328"/>
      <c r="P2794" s="335"/>
      <c r="Q2794" s="336"/>
      <c r="R2794" s="564" t="str">
        <f t="shared" si="259"/>
        <v/>
      </c>
    </row>
    <row r="2795" spans="2:18">
      <c r="B2795" s="516"/>
      <c r="C2795" s="626"/>
      <c r="D2795" s="324"/>
      <c r="E2795" s="325"/>
      <c r="F2795" s="324"/>
      <c r="G2795" s="320"/>
      <c r="H2795" s="320"/>
      <c r="I2795" s="326"/>
      <c r="J2795" s="326"/>
      <c r="K2795" s="326"/>
      <c r="L2795" s="326"/>
      <c r="M2795" s="326"/>
      <c r="N2795" s="327"/>
      <c r="O2795" s="328"/>
      <c r="P2795" s="335"/>
      <c r="Q2795" s="336"/>
      <c r="R2795" s="564" t="str">
        <f t="shared" si="259"/>
        <v/>
      </c>
    </row>
    <row r="2796" spans="2:18">
      <c r="B2796" s="516"/>
      <c r="C2796" s="626"/>
      <c r="D2796" s="324"/>
      <c r="E2796" s="325"/>
      <c r="F2796" s="324"/>
      <c r="G2796" s="320"/>
      <c r="H2796" s="320"/>
      <c r="I2796" s="326"/>
      <c r="J2796" s="326"/>
      <c r="K2796" s="326"/>
      <c r="L2796" s="326"/>
      <c r="M2796" s="326"/>
      <c r="N2796" s="327"/>
      <c r="O2796" s="328"/>
      <c r="P2796" s="335"/>
      <c r="Q2796" s="336"/>
      <c r="R2796" s="564" t="str">
        <f t="shared" si="259"/>
        <v/>
      </c>
    </row>
    <row r="2797" spans="2:18">
      <c r="B2797" s="516"/>
      <c r="C2797" s="626"/>
      <c r="D2797" s="324"/>
      <c r="E2797" s="325"/>
      <c r="F2797" s="324"/>
      <c r="G2797" s="320"/>
      <c r="H2797" s="320"/>
      <c r="I2797" s="326"/>
      <c r="J2797" s="326"/>
      <c r="K2797" s="326"/>
      <c r="L2797" s="326"/>
      <c r="M2797" s="326"/>
      <c r="N2797" s="327"/>
      <c r="O2797" s="328"/>
      <c r="P2797" s="335"/>
      <c r="Q2797" s="336"/>
      <c r="R2797" s="564" t="str">
        <f t="shared" si="259"/>
        <v/>
      </c>
    </row>
    <row r="2798" spans="2:18">
      <c r="B2798" s="516"/>
      <c r="C2798" s="626"/>
      <c r="D2798" s="324"/>
      <c r="E2798" s="325"/>
      <c r="F2798" s="324"/>
      <c r="G2798" s="320"/>
      <c r="H2798" s="320"/>
      <c r="I2798" s="326"/>
      <c r="J2798" s="326"/>
      <c r="K2798" s="326"/>
      <c r="L2798" s="326"/>
      <c r="M2798" s="326"/>
      <c r="N2798" s="327"/>
      <c r="O2798" s="328"/>
      <c r="P2798" s="335"/>
      <c r="Q2798" s="336"/>
      <c r="R2798" s="564" t="str">
        <f t="shared" si="259"/>
        <v/>
      </c>
    </row>
    <row r="2799" spans="2:18">
      <c r="B2799" s="516"/>
      <c r="C2799" s="626"/>
      <c r="D2799" s="324"/>
      <c r="E2799" s="325"/>
      <c r="F2799" s="324"/>
      <c r="G2799" s="320"/>
      <c r="H2799" s="320"/>
      <c r="I2799" s="326"/>
      <c r="J2799" s="326"/>
      <c r="K2799" s="326"/>
      <c r="L2799" s="326"/>
      <c r="M2799" s="326"/>
      <c r="N2799" s="327"/>
      <c r="O2799" s="328"/>
      <c r="P2799" s="335"/>
      <c r="Q2799" s="336"/>
      <c r="R2799" s="564" t="str">
        <f t="shared" si="259"/>
        <v/>
      </c>
    </row>
    <row r="2800" spans="2:18" ht="13.8" thickBot="1">
      <c r="B2800" s="519"/>
      <c r="C2800" s="627"/>
      <c r="D2800" s="330"/>
      <c r="E2800" s="331"/>
      <c r="F2800" s="330"/>
      <c r="G2800" s="322"/>
      <c r="H2800" s="322"/>
      <c r="I2800" s="332"/>
      <c r="J2800" s="332"/>
      <c r="K2800" s="332"/>
      <c r="L2800" s="332"/>
      <c r="M2800" s="332"/>
      <c r="N2800" s="333"/>
      <c r="O2800" s="334"/>
      <c r="P2800" s="337"/>
      <c r="Q2800" s="338"/>
      <c r="R2800" s="565" t="str">
        <f t="shared" si="259"/>
        <v/>
      </c>
    </row>
    <row r="2801" spans="2:18">
      <c r="B2801" s="522">
        <f>B2756+1</f>
        <v>63</v>
      </c>
      <c r="C2801" s="624" t="str">
        <f>IF(STEP!C2801&lt;&gt;"",STEP!C2801,"")</f>
        <v/>
      </c>
      <c r="D2801" s="405" t="str">
        <f>IF(STEP!D2801&lt;&gt;"",STEP!D2801,"")</f>
        <v/>
      </c>
      <c r="E2801" s="406" t="str">
        <f>IF(STEP!E2801&lt;&gt;"",STEP!E2801,"")</f>
        <v/>
      </c>
      <c r="F2801" s="405" t="str">
        <f>IF(STEP!F2801&lt;&gt;"",STEP!F2801,"")</f>
        <v/>
      </c>
      <c r="G2801" s="407" t="str">
        <f>IF(STEP!C2801&lt;&gt;"",STEP!AD2801,"")</f>
        <v/>
      </c>
      <c r="H2801" s="407" t="str">
        <f>IF(AND(STEP!$G2801="",$J$8&lt;&gt;"ON"),"",IF(月報!AX2801&lt;&gt;"",月報!AX2801,IF(STEP!G2801&lt;&gt;"",STEP!G2801,"")))</f>
        <v/>
      </c>
      <c r="I2801" s="408" t="str">
        <f>IF(AND(STEP!$G2801="",$J$8&lt;&gt;"ON"),"",IF(月報!AZ2801&lt;&gt;"",月報!AZ2801,IF(STEP!H2801&lt;&gt;"",STEP!H2801,"")))</f>
        <v/>
      </c>
      <c r="J2801" s="408" t="str">
        <f>IF(AND(STEP!$G2801="",$J$8&lt;&gt;"ON"),"",IF(月報!BA2801&lt;&gt;"",月報!BA2801,IF(STEP!J2801&lt;&gt;"",STEP!J2801/24,"")))</f>
        <v/>
      </c>
      <c r="K2801" s="408" t="str">
        <f>IF(STEP!X2801&lt;&gt;"",STEP!X2801,"")</f>
        <v/>
      </c>
      <c r="L2801" s="408" t="str">
        <f>IF(STEP!Y2801&lt;&gt;"",STEP!Y2801,"")</f>
        <v/>
      </c>
      <c r="M2801" s="408" t="str">
        <f>IF(STEP!Z2801&lt;&gt;"",STEP!Z2801,"")</f>
        <v/>
      </c>
      <c r="N2801" s="419" t="str">
        <f>IF(STEP!R2801&lt;&gt;"",STEP!R2801,"")</f>
        <v/>
      </c>
      <c r="O2801" s="420" t="str">
        <f>IF(STEP!S2801&lt;&gt;"",STEP!S2801,"")</f>
        <v/>
      </c>
      <c r="P2801" s="315" t="str">
        <f t="shared" ref="P2801:P2835" si="260">IF(J2801&lt;&gt;"",J2801,"")</f>
        <v/>
      </c>
      <c r="Q2801" s="472">
        <f>SUM(P2801:P2807)</f>
        <v>0</v>
      </c>
      <c r="R2801" s="559" t="str">
        <f>IF(C2801&lt;&gt;"",VLOOKUP(C2801,設定シート!$D$10:$L$109,9,FALSE),"")</f>
        <v/>
      </c>
    </row>
    <row r="2802" spans="2:18">
      <c r="B2802" s="517"/>
      <c r="C2802" s="622" t="str">
        <f>IF(STEP!C2802&lt;&gt;"",STEP!C2802,"")</f>
        <v/>
      </c>
      <c r="D2802" s="409" t="str">
        <f>IF(STEP!D2802&lt;&gt;"",STEP!D2802,"")</f>
        <v/>
      </c>
      <c r="E2802" s="410" t="str">
        <f>IF(STEP!E2802&lt;&gt;"",STEP!E2802,"")</f>
        <v/>
      </c>
      <c r="F2802" s="409" t="str">
        <f>IF(STEP!F2802&lt;&gt;"",STEP!F2802,"")</f>
        <v/>
      </c>
      <c r="G2802" s="508" t="str">
        <f>IF(STEP!C2802&lt;&gt;"",STEP!AD2802,"")</f>
        <v/>
      </c>
      <c r="H2802" s="407" t="str">
        <f>IF(AND(STEP!$G2802="",$J$8&lt;&gt;"ON"),"",IF(月報!AX2802&lt;&gt;"",月報!AX2802,IF(STEP!G2802&lt;&gt;"",STEP!G2802,"")))</f>
        <v/>
      </c>
      <c r="I2802" s="408" t="str">
        <f>IF(AND(STEP!$G2802="",$J$8&lt;&gt;"ON"),"",IF(月報!AZ2802&lt;&gt;"",月報!AZ2802,IF(STEP!H2802&lt;&gt;"",STEP!H2802,"")))</f>
        <v/>
      </c>
      <c r="J2802" s="408" t="str">
        <f>IF(AND(STEP!$G2802="",$J$8&lt;&gt;"ON"),"",IF(月報!BA2802&lt;&gt;"",月報!BA2802,IF(STEP!J2802&lt;&gt;"",STEP!J2802/24,"")))</f>
        <v/>
      </c>
      <c r="K2802" s="421" t="str">
        <f>IF(STEP!X2802&lt;&gt;"",STEP!X2802,"")</f>
        <v/>
      </c>
      <c r="L2802" s="421" t="str">
        <f>IF(STEP!Y2802&lt;&gt;"",STEP!Y2802,"")</f>
        <v/>
      </c>
      <c r="M2802" s="421" t="str">
        <f>IF(STEP!Z2802&lt;&gt;"",STEP!Z2802,"")</f>
        <v/>
      </c>
      <c r="N2802" s="422" t="str">
        <f>IF(STEP!R2802&lt;&gt;"",STEP!R2802,"")</f>
        <v/>
      </c>
      <c r="O2802" s="423" t="str">
        <f>IF(STEP!S2802&lt;&gt;"",STEP!S2802,"")</f>
        <v/>
      </c>
      <c r="P2802" s="316" t="str">
        <f t="shared" si="260"/>
        <v/>
      </c>
      <c r="Q2802" s="336"/>
      <c r="R2802" s="560" t="str">
        <f t="shared" si="259"/>
        <v/>
      </c>
    </row>
    <row r="2803" spans="2:18">
      <c r="B2803" s="517"/>
      <c r="C2803" s="622" t="str">
        <f>IF(STEP!C2803&lt;&gt;"",STEP!C2803,"")</f>
        <v/>
      </c>
      <c r="D2803" s="409" t="str">
        <f>IF(STEP!D2803&lt;&gt;"",STEP!D2803,"")</f>
        <v/>
      </c>
      <c r="E2803" s="410" t="str">
        <f>IF(STEP!E2803&lt;&gt;"",STEP!E2803,"")</f>
        <v/>
      </c>
      <c r="F2803" s="409" t="str">
        <f>IF(STEP!F2803&lt;&gt;"",STEP!F2803,"")</f>
        <v/>
      </c>
      <c r="G2803" s="508" t="str">
        <f>IF(STEP!C2803&lt;&gt;"",STEP!AD2803,"")</f>
        <v/>
      </c>
      <c r="H2803" s="407" t="str">
        <f>IF(AND(STEP!$G2803="",$J$8&lt;&gt;"ON"),"",IF(月報!AX2803&lt;&gt;"",月報!AX2803,IF(STEP!G2803&lt;&gt;"",STEP!G2803,"")))</f>
        <v/>
      </c>
      <c r="I2803" s="408" t="str">
        <f>IF(AND(STEP!$G2803="",$J$8&lt;&gt;"ON"),"",IF(月報!AZ2803&lt;&gt;"",月報!AZ2803,IF(STEP!H2803&lt;&gt;"",STEP!H2803,"")))</f>
        <v/>
      </c>
      <c r="J2803" s="408" t="str">
        <f>IF(AND(STEP!$G2803="",$J$8&lt;&gt;"ON"),"",IF(月報!BA2803&lt;&gt;"",月報!BA2803,IF(STEP!J2803&lt;&gt;"",STEP!J2803/24,"")))</f>
        <v/>
      </c>
      <c r="K2803" s="421" t="str">
        <f>IF(STEP!X2803&lt;&gt;"",STEP!X2803,"")</f>
        <v/>
      </c>
      <c r="L2803" s="421" t="str">
        <f>IF(STEP!Y2803&lt;&gt;"",STEP!Y2803,"")</f>
        <v/>
      </c>
      <c r="M2803" s="421" t="str">
        <f>IF(STEP!Z2803&lt;&gt;"",STEP!Z2803,"")</f>
        <v/>
      </c>
      <c r="N2803" s="422" t="str">
        <f>IF(STEP!R2803&lt;&gt;"",STEP!R2803,"")</f>
        <v/>
      </c>
      <c r="O2803" s="423" t="str">
        <f>IF(STEP!S2803&lt;&gt;"",STEP!S2803,"")</f>
        <v/>
      </c>
      <c r="P2803" s="316" t="str">
        <f t="shared" si="260"/>
        <v/>
      </c>
      <c r="Q2803" s="336"/>
      <c r="R2803" s="560" t="str">
        <f t="shared" si="259"/>
        <v/>
      </c>
    </row>
    <row r="2804" spans="2:18">
      <c r="B2804" s="517"/>
      <c r="C2804" s="622" t="str">
        <f>IF(STEP!C2804&lt;&gt;"",STEP!C2804,"")</f>
        <v/>
      </c>
      <c r="D2804" s="409" t="str">
        <f>IF(STEP!D2804&lt;&gt;"",STEP!D2804,"")</f>
        <v/>
      </c>
      <c r="E2804" s="410" t="str">
        <f>IF(STEP!E2804&lt;&gt;"",STEP!E2804,"")</f>
        <v/>
      </c>
      <c r="F2804" s="409" t="str">
        <f>IF(STEP!F2804&lt;&gt;"",STEP!F2804,"")</f>
        <v/>
      </c>
      <c r="G2804" s="508" t="str">
        <f>IF(STEP!C2804&lt;&gt;"",STEP!AD2804,"")</f>
        <v/>
      </c>
      <c r="H2804" s="407" t="str">
        <f>IF(AND(STEP!$G2804="",$J$8&lt;&gt;"ON"),"",IF(月報!AX2804&lt;&gt;"",月報!AX2804,IF(STEP!G2804&lt;&gt;"",STEP!G2804,"")))</f>
        <v/>
      </c>
      <c r="I2804" s="408" t="str">
        <f>IF(AND(STEP!$G2804="",$J$8&lt;&gt;"ON"),"",IF(月報!AZ2804&lt;&gt;"",月報!AZ2804,IF(STEP!H2804&lt;&gt;"",STEP!H2804,"")))</f>
        <v/>
      </c>
      <c r="J2804" s="408" t="str">
        <f>IF(AND(STEP!$G2804="",$J$8&lt;&gt;"ON"),"",IF(月報!BA2804&lt;&gt;"",月報!BA2804,IF(STEP!J2804&lt;&gt;"",STEP!J2804/24,"")))</f>
        <v/>
      </c>
      <c r="K2804" s="421" t="str">
        <f>IF(STEP!X2804&lt;&gt;"",STEP!X2804,"")</f>
        <v/>
      </c>
      <c r="L2804" s="421" t="str">
        <f>IF(STEP!Y2804&lt;&gt;"",STEP!Y2804,"")</f>
        <v/>
      </c>
      <c r="M2804" s="421" t="str">
        <f>IF(STEP!Z2804&lt;&gt;"",STEP!Z2804,"")</f>
        <v/>
      </c>
      <c r="N2804" s="422" t="str">
        <f>IF(STEP!R2804&lt;&gt;"",STEP!R2804,"")</f>
        <v/>
      </c>
      <c r="O2804" s="423" t="str">
        <f>IF(STEP!S2804&lt;&gt;"",STEP!S2804,"")</f>
        <v/>
      </c>
      <c r="P2804" s="316" t="str">
        <f t="shared" si="260"/>
        <v/>
      </c>
      <c r="Q2804" s="336"/>
      <c r="R2804" s="560" t="str">
        <f t="shared" si="259"/>
        <v/>
      </c>
    </row>
    <row r="2805" spans="2:18">
      <c r="B2805" s="517"/>
      <c r="C2805" s="622" t="str">
        <f>IF(STEP!C2805&lt;&gt;"",STEP!C2805,"")</f>
        <v/>
      </c>
      <c r="D2805" s="409" t="str">
        <f>IF(STEP!D2805&lt;&gt;"",STEP!D2805,"")</f>
        <v/>
      </c>
      <c r="E2805" s="410" t="str">
        <f>IF(STEP!E2805&lt;&gt;"",STEP!E2805,"")</f>
        <v/>
      </c>
      <c r="F2805" s="409" t="str">
        <f>IF(STEP!F2805&lt;&gt;"",STEP!F2805,"")</f>
        <v/>
      </c>
      <c r="G2805" s="508" t="str">
        <f>IF(STEP!C2805&lt;&gt;"",STEP!AD2805,"")</f>
        <v/>
      </c>
      <c r="H2805" s="407" t="str">
        <f>IF(AND(STEP!$G2805="",$J$8&lt;&gt;"ON"),"",IF(月報!AX2805&lt;&gt;"",月報!AX2805,IF(STEP!G2805&lt;&gt;"",STEP!G2805,"")))</f>
        <v/>
      </c>
      <c r="I2805" s="408" t="str">
        <f>IF(AND(STEP!$G2805="",$J$8&lt;&gt;"ON"),"",IF(月報!AZ2805&lt;&gt;"",月報!AZ2805,IF(STEP!H2805&lt;&gt;"",STEP!H2805,"")))</f>
        <v/>
      </c>
      <c r="J2805" s="408" t="str">
        <f>IF(AND(STEP!$G2805="",$J$8&lt;&gt;"ON"),"",IF(月報!BA2805&lt;&gt;"",月報!BA2805,IF(STEP!J2805&lt;&gt;"",STEP!J2805/24,"")))</f>
        <v/>
      </c>
      <c r="K2805" s="421" t="str">
        <f>IF(STEP!X2805&lt;&gt;"",STEP!X2805,"")</f>
        <v/>
      </c>
      <c r="L2805" s="421" t="str">
        <f>IF(STEP!Y2805&lt;&gt;"",STEP!Y2805,"")</f>
        <v/>
      </c>
      <c r="M2805" s="421" t="str">
        <f>IF(STEP!Z2805&lt;&gt;"",STEP!Z2805,"")</f>
        <v/>
      </c>
      <c r="N2805" s="422" t="str">
        <f>IF(STEP!R2805&lt;&gt;"",STEP!R2805,"")</f>
        <v/>
      </c>
      <c r="O2805" s="423" t="str">
        <f>IF(STEP!S2805&lt;&gt;"",STEP!S2805,"")</f>
        <v/>
      </c>
      <c r="P2805" s="316" t="str">
        <f t="shared" si="260"/>
        <v/>
      </c>
      <c r="Q2805" s="336"/>
      <c r="R2805" s="560" t="str">
        <f t="shared" si="259"/>
        <v/>
      </c>
    </row>
    <row r="2806" spans="2:18">
      <c r="B2806" s="517"/>
      <c r="C2806" s="622" t="str">
        <f>IF(STEP!C2806&lt;&gt;"",STEP!C2806,"")</f>
        <v/>
      </c>
      <c r="D2806" s="409" t="str">
        <f>IF(STEP!D2806&lt;&gt;"",STEP!D2806,"")</f>
        <v/>
      </c>
      <c r="E2806" s="410" t="str">
        <f>IF(STEP!E2806&lt;&gt;"",STEP!E2806,"")</f>
        <v/>
      </c>
      <c r="F2806" s="409" t="str">
        <f>IF(STEP!F2806&lt;&gt;"",STEP!F2806,"")</f>
        <v/>
      </c>
      <c r="G2806" s="508" t="str">
        <f>IF(STEP!C2806&lt;&gt;"",STEP!AD2806,"")</f>
        <v/>
      </c>
      <c r="H2806" s="407" t="str">
        <f>IF(AND(STEP!$G2806="",$J$8&lt;&gt;"ON"),"",IF(月報!AX2806&lt;&gt;"",月報!AX2806,IF(STEP!G2806&lt;&gt;"",STEP!G2806,"")))</f>
        <v/>
      </c>
      <c r="I2806" s="408" t="str">
        <f>IF(AND(STEP!$G2806="",$J$8&lt;&gt;"ON"),"",IF(月報!AZ2806&lt;&gt;"",月報!AZ2806,IF(STEP!H2806&lt;&gt;"",STEP!H2806,"")))</f>
        <v/>
      </c>
      <c r="J2806" s="408" t="str">
        <f>IF(AND(STEP!$G2806="",$J$8&lt;&gt;"ON"),"",IF(月報!BA2806&lt;&gt;"",月報!BA2806,IF(STEP!J2806&lt;&gt;"",STEP!J2806/24,"")))</f>
        <v/>
      </c>
      <c r="K2806" s="421" t="str">
        <f>IF(STEP!X2806&lt;&gt;"",STEP!X2806,"")</f>
        <v/>
      </c>
      <c r="L2806" s="421" t="str">
        <f>IF(STEP!Y2806&lt;&gt;"",STEP!Y2806,"")</f>
        <v/>
      </c>
      <c r="M2806" s="421" t="str">
        <f>IF(STEP!Z2806&lt;&gt;"",STEP!Z2806,"")</f>
        <v/>
      </c>
      <c r="N2806" s="422" t="str">
        <f>IF(STEP!R2806&lt;&gt;"",STEP!R2806,"")</f>
        <v/>
      </c>
      <c r="O2806" s="423" t="str">
        <f>IF(STEP!S2806&lt;&gt;"",STEP!S2806,"")</f>
        <v/>
      </c>
      <c r="P2806" s="316" t="str">
        <f t="shared" si="260"/>
        <v/>
      </c>
      <c r="Q2806" s="336"/>
      <c r="R2806" s="560" t="str">
        <f t="shared" si="259"/>
        <v/>
      </c>
    </row>
    <row r="2807" spans="2:18">
      <c r="B2807" s="517"/>
      <c r="C2807" s="623" t="str">
        <f>IF(STEP!C2807&lt;&gt;"",STEP!C2807,"")</f>
        <v/>
      </c>
      <c r="D2807" s="411" t="str">
        <f>IF(STEP!D2807&lt;&gt;"",STEP!D2807,"")</f>
        <v/>
      </c>
      <c r="E2807" s="412" t="str">
        <f>IF(STEP!E2807&lt;&gt;"",STEP!E2807,"")</f>
        <v/>
      </c>
      <c r="F2807" s="411" t="str">
        <f>IF(STEP!F2807&lt;&gt;"",STEP!F2807,"")</f>
        <v/>
      </c>
      <c r="G2807" s="413" t="str">
        <f>IF(STEP!C2807&lt;&gt;"",STEP!AD2807,"")</f>
        <v/>
      </c>
      <c r="H2807" s="413" t="str">
        <f>IF(AND(STEP!$G2807="",$J$8&lt;&gt;"ON"),"",IF(月報!AX2807&lt;&gt;"",月報!AX2807,IF(STEP!G2807&lt;&gt;"",STEP!G2807,"")))</f>
        <v/>
      </c>
      <c r="I2807" s="414" t="str">
        <f>IF(AND(STEP!$G2807="",$J$8&lt;&gt;"ON"),"",IF(月報!AZ2807&lt;&gt;"",月報!AZ2807,IF(STEP!H2807&lt;&gt;"",STEP!H2807,"")))</f>
        <v/>
      </c>
      <c r="J2807" s="414" t="str">
        <f>IF(AND(STEP!$G2807="",$J$8&lt;&gt;"ON"),"",IF(月報!BA2807&lt;&gt;"",月報!BA2807,IF(STEP!J2807&lt;&gt;"",STEP!J2807/24,"")))</f>
        <v/>
      </c>
      <c r="K2807" s="414" t="str">
        <f>IF(STEP!X2807&lt;&gt;"",STEP!X2807,"")</f>
        <v/>
      </c>
      <c r="L2807" s="414" t="str">
        <f>IF(STEP!Y2807&lt;&gt;"",STEP!Y2807,"")</f>
        <v/>
      </c>
      <c r="M2807" s="414" t="str">
        <f>IF(STEP!Z2807&lt;&gt;"",STEP!Z2807,"")</f>
        <v/>
      </c>
      <c r="N2807" s="424" t="str">
        <f>IF(STEP!R2807&lt;&gt;"",STEP!R2807,"")</f>
        <v/>
      </c>
      <c r="O2807" s="425" t="str">
        <f>IF(STEP!S2807&lt;&gt;"",STEP!S2807,"")</f>
        <v/>
      </c>
      <c r="P2807" s="317" t="str">
        <f t="shared" si="260"/>
        <v/>
      </c>
      <c r="Q2807" s="473"/>
      <c r="R2807" s="561" t="str">
        <f t="shared" si="259"/>
        <v/>
      </c>
    </row>
    <row r="2808" spans="2:18">
      <c r="B2808" s="517"/>
      <c r="C2808" s="624" t="str">
        <f>IF(STEP!C2808&lt;&gt;"",STEP!C2808,"")</f>
        <v/>
      </c>
      <c r="D2808" s="405" t="str">
        <f>IF(STEP!D2808&lt;&gt;"",STEP!D2808,"")</f>
        <v/>
      </c>
      <c r="E2808" s="406" t="str">
        <f>IF(STEP!E2808&lt;&gt;"",STEP!E2808,"")</f>
        <v/>
      </c>
      <c r="F2808" s="405" t="str">
        <f>IF(STEP!F2808&lt;&gt;"",STEP!F2808,"")</f>
        <v/>
      </c>
      <c r="G2808" s="407" t="str">
        <f>IF(STEP!C2808&lt;&gt;"",STEP!AD2808,"")</f>
        <v/>
      </c>
      <c r="H2808" s="407" t="str">
        <f>IF(AND(STEP!$G2808="",$J$8&lt;&gt;"ON"),"",IF(月報!AX2808&lt;&gt;"",月報!AX2808,IF(STEP!G2808&lt;&gt;"",STEP!G2808,"")))</f>
        <v/>
      </c>
      <c r="I2808" s="408" t="str">
        <f>IF(AND(STEP!$G2808="",$J$8&lt;&gt;"ON"),"",IF(月報!AZ2808&lt;&gt;"",月報!AZ2808,IF(STEP!H2808&lt;&gt;"",STEP!H2808,"")))</f>
        <v/>
      </c>
      <c r="J2808" s="408" t="str">
        <f>IF(AND(STEP!$G2808="",$J$8&lt;&gt;"ON"),"",IF(月報!BA2808&lt;&gt;"",月報!BA2808,IF(STEP!J2808&lt;&gt;"",STEP!J2808/24,"")))</f>
        <v/>
      </c>
      <c r="K2808" s="408" t="str">
        <f>IF(STEP!X2808&lt;&gt;"",STEP!X2808,"")</f>
        <v/>
      </c>
      <c r="L2808" s="408" t="str">
        <f>IF(STEP!Y2808&lt;&gt;"",STEP!Y2808,"")</f>
        <v/>
      </c>
      <c r="M2808" s="408" t="str">
        <f>IF(STEP!Z2808&lt;&gt;"",STEP!Z2808,"")</f>
        <v/>
      </c>
      <c r="N2808" s="419" t="str">
        <f>IF(STEP!R2808&lt;&gt;"",STEP!R2808,"")</f>
        <v/>
      </c>
      <c r="O2808" s="420" t="str">
        <f>IF(STEP!S2808&lt;&gt;"",STEP!S2808,"")</f>
        <v/>
      </c>
      <c r="P2808" s="315" t="str">
        <f t="shared" si="260"/>
        <v/>
      </c>
      <c r="Q2808" s="474">
        <f>SUM(P2808:P2814)</f>
        <v>0</v>
      </c>
      <c r="R2808" s="562" t="str">
        <f t="shared" si="259"/>
        <v/>
      </c>
    </row>
    <row r="2809" spans="2:18">
      <c r="B2809" s="517"/>
      <c r="C2809" s="622" t="str">
        <f>IF(STEP!C2809&lt;&gt;"",STEP!C2809,"")</f>
        <v/>
      </c>
      <c r="D2809" s="409" t="str">
        <f>IF(STEP!D2809&lt;&gt;"",STEP!D2809,"")</f>
        <v/>
      </c>
      <c r="E2809" s="410" t="str">
        <f>IF(STEP!E2809&lt;&gt;"",STEP!E2809,"")</f>
        <v/>
      </c>
      <c r="F2809" s="409" t="str">
        <f>IF(STEP!F2809&lt;&gt;"",STEP!F2809,"")</f>
        <v/>
      </c>
      <c r="G2809" s="508" t="str">
        <f>IF(STEP!C2809&lt;&gt;"",STEP!AD2809,"")</f>
        <v/>
      </c>
      <c r="H2809" s="407" t="str">
        <f>IF(AND(STEP!$G2809="",$J$8&lt;&gt;"ON"),"",IF(月報!AX2809&lt;&gt;"",月報!AX2809,IF(STEP!G2809&lt;&gt;"",STEP!G2809,"")))</f>
        <v/>
      </c>
      <c r="I2809" s="408" t="str">
        <f>IF(AND(STEP!$G2809="",$J$8&lt;&gt;"ON"),"",IF(月報!AZ2809&lt;&gt;"",月報!AZ2809,IF(STEP!H2809&lt;&gt;"",STEP!H2809,"")))</f>
        <v/>
      </c>
      <c r="J2809" s="408" t="str">
        <f>IF(AND(STEP!$G2809="",$J$8&lt;&gt;"ON"),"",IF(月報!BA2809&lt;&gt;"",月報!BA2809,IF(STEP!J2809&lt;&gt;"",STEP!J2809/24,"")))</f>
        <v/>
      </c>
      <c r="K2809" s="421" t="str">
        <f>IF(STEP!X2809&lt;&gt;"",STEP!X2809,"")</f>
        <v/>
      </c>
      <c r="L2809" s="421" t="str">
        <f>IF(STEP!Y2809&lt;&gt;"",STEP!Y2809,"")</f>
        <v/>
      </c>
      <c r="M2809" s="421" t="str">
        <f>IF(STEP!Z2809&lt;&gt;"",STEP!Z2809,"")</f>
        <v/>
      </c>
      <c r="N2809" s="422" t="str">
        <f>IF(STEP!R2809&lt;&gt;"",STEP!R2809,"")</f>
        <v/>
      </c>
      <c r="O2809" s="423" t="str">
        <f>IF(STEP!S2809&lt;&gt;"",STEP!S2809,"")</f>
        <v/>
      </c>
      <c r="P2809" s="316" t="str">
        <f t="shared" si="260"/>
        <v/>
      </c>
      <c r="Q2809" s="336"/>
      <c r="R2809" s="560" t="str">
        <f t="shared" si="259"/>
        <v/>
      </c>
    </row>
    <row r="2810" spans="2:18">
      <c r="B2810" s="517"/>
      <c r="C2810" s="622" t="str">
        <f>IF(STEP!C2810&lt;&gt;"",STEP!C2810,"")</f>
        <v/>
      </c>
      <c r="D2810" s="409" t="str">
        <f>IF(STEP!D2810&lt;&gt;"",STEP!D2810,"")</f>
        <v/>
      </c>
      <c r="E2810" s="410" t="str">
        <f>IF(STEP!E2810&lt;&gt;"",STEP!E2810,"")</f>
        <v/>
      </c>
      <c r="F2810" s="409" t="str">
        <f>IF(STEP!F2810&lt;&gt;"",STEP!F2810,"")</f>
        <v/>
      </c>
      <c r="G2810" s="508" t="str">
        <f>IF(STEP!C2810&lt;&gt;"",STEP!AD2810,"")</f>
        <v/>
      </c>
      <c r="H2810" s="407" t="str">
        <f>IF(AND(STEP!$G2810="",$J$8&lt;&gt;"ON"),"",IF(月報!AX2810&lt;&gt;"",月報!AX2810,IF(STEP!G2810&lt;&gt;"",STEP!G2810,"")))</f>
        <v/>
      </c>
      <c r="I2810" s="408" t="str">
        <f>IF(AND(STEP!$G2810="",$J$8&lt;&gt;"ON"),"",IF(月報!AZ2810&lt;&gt;"",月報!AZ2810,IF(STEP!H2810&lt;&gt;"",STEP!H2810,"")))</f>
        <v/>
      </c>
      <c r="J2810" s="408" t="str">
        <f>IF(AND(STEP!$G2810="",$J$8&lt;&gt;"ON"),"",IF(月報!BA2810&lt;&gt;"",月報!BA2810,IF(STEP!J2810&lt;&gt;"",STEP!J2810/24,"")))</f>
        <v/>
      </c>
      <c r="K2810" s="421" t="str">
        <f>IF(STEP!X2810&lt;&gt;"",STEP!X2810,"")</f>
        <v/>
      </c>
      <c r="L2810" s="421" t="str">
        <f>IF(STEP!Y2810&lt;&gt;"",STEP!Y2810,"")</f>
        <v/>
      </c>
      <c r="M2810" s="421" t="str">
        <f>IF(STEP!Z2810&lt;&gt;"",STEP!Z2810,"")</f>
        <v/>
      </c>
      <c r="N2810" s="422" t="str">
        <f>IF(STEP!R2810&lt;&gt;"",STEP!R2810,"")</f>
        <v/>
      </c>
      <c r="O2810" s="423" t="str">
        <f>IF(STEP!S2810&lt;&gt;"",STEP!S2810,"")</f>
        <v/>
      </c>
      <c r="P2810" s="316" t="str">
        <f t="shared" si="260"/>
        <v/>
      </c>
      <c r="Q2810" s="336"/>
      <c r="R2810" s="560" t="str">
        <f t="shared" si="259"/>
        <v/>
      </c>
    </row>
    <row r="2811" spans="2:18">
      <c r="B2811" s="517"/>
      <c r="C2811" s="622" t="str">
        <f>IF(STEP!C2811&lt;&gt;"",STEP!C2811,"")</f>
        <v/>
      </c>
      <c r="D2811" s="409" t="str">
        <f>IF(STEP!D2811&lt;&gt;"",STEP!D2811,"")</f>
        <v/>
      </c>
      <c r="E2811" s="410" t="str">
        <f>IF(STEP!E2811&lt;&gt;"",STEP!E2811,"")</f>
        <v/>
      </c>
      <c r="F2811" s="409" t="str">
        <f>IF(STEP!F2811&lt;&gt;"",STEP!F2811,"")</f>
        <v/>
      </c>
      <c r="G2811" s="508" t="str">
        <f>IF(STEP!C2811&lt;&gt;"",STEP!AD2811,"")</f>
        <v/>
      </c>
      <c r="H2811" s="407" t="str">
        <f>IF(AND(STEP!$G2811="",$J$8&lt;&gt;"ON"),"",IF(月報!AX2811&lt;&gt;"",月報!AX2811,IF(STEP!G2811&lt;&gt;"",STEP!G2811,"")))</f>
        <v/>
      </c>
      <c r="I2811" s="408" t="str">
        <f>IF(AND(STEP!$G2811="",$J$8&lt;&gt;"ON"),"",IF(月報!AZ2811&lt;&gt;"",月報!AZ2811,IF(STEP!H2811&lt;&gt;"",STEP!H2811,"")))</f>
        <v/>
      </c>
      <c r="J2811" s="408" t="str">
        <f>IF(AND(STEP!$G2811="",$J$8&lt;&gt;"ON"),"",IF(月報!BA2811&lt;&gt;"",月報!BA2811,IF(STEP!J2811&lt;&gt;"",STEP!J2811/24,"")))</f>
        <v/>
      </c>
      <c r="K2811" s="421" t="str">
        <f>IF(STEP!X2811&lt;&gt;"",STEP!X2811,"")</f>
        <v/>
      </c>
      <c r="L2811" s="421" t="str">
        <f>IF(STEP!Y2811&lt;&gt;"",STEP!Y2811,"")</f>
        <v/>
      </c>
      <c r="M2811" s="421" t="str">
        <f>IF(STEP!Z2811&lt;&gt;"",STEP!Z2811,"")</f>
        <v/>
      </c>
      <c r="N2811" s="422" t="str">
        <f>IF(STEP!R2811&lt;&gt;"",STEP!R2811,"")</f>
        <v/>
      </c>
      <c r="O2811" s="423" t="str">
        <f>IF(STEP!S2811&lt;&gt;"",STEP!S2811,"")</f>
        <v/>
      </c>
      <c r="P2811" s="316" t="str">
        <f t="shared" si="260"/>
        <v/>
      </c>
      <c r="Q2811" s="336"/>
      <c r="R2811" s="560" t="str">
        <f t="shared" si="259"/>
        <v/>
      </c>
    </row>
    <row r="2812" spans="2:18">
      <c r="B2812" s="517"/>
      <c r="C2812" s="622" t="str">
        <f>IF(STEP!C2812&lt;&gt;"",STEP!C2812,"")</f>
        <v/>
      </c>
      <c r="D2812" s="409" t="str">
        <f>IF(STEP!D2812&lt;&gt;"",STEP!D2812,"")</f>
        <v/>
      </c>
      <c r="E2812" s="410" t="str">
        <f>IF(STEP!E2812&lt;&gt;"",STEP!E2812,"")</f>
        <v/>
      </c>
      <c r="F2812" s="409" t="str">
        <f>IF(STEP!F2812&lt;&gt;"",STEP!F2812,"")</f>
        <v/>
      </c>
      <c r="G2812" s="508" t="str">
        <f>IF(STEP!C2812&lt;&gt;"",STEP!AD2812,"")</f>
        <v/>
      </c>
      <c r="H2812" s="407" t="str">
        <f>IF(AND(STEP!$G2812="",$J$8&lt;&gt;"ON"),"",IF(月報!AX2812&lt;&gt;"",月報!AX2812,IF(STEP!G2812&lt;&gt;"",STEP!G2812,"")))</f>
        <v/>
      </c>
      <c r="I2812" s="408" t="str">
        <f>IF(AND(STEP!$G2812="",$J$8&lt;&gt;"ON"),"",IF(月報!AZ2812&lt;&gt;"",月報!AZ2812,IF(STEP!H2812&lt;&gt;"",STEP!H2812,"")))</f>
        <v/>
      </c>
      <c r="J2812" s="408" t="str">
        <f>IF(AND(STEP!$G2812="",$J$8&lt;&gt;"ON"),"",IF(月報!BA2812&lt;&gt;"",月報!BA2812,IF(STEP!J2812&lt;&gt;"",STEP!J2812/24,"")))</f>
        <v/>
      </c>
      <c r="K2812" s="421" t="str">
        <f>IF(STEP!X2812&lt;&gt;"",STEP!X2812,"")</f>
        <v/>
      </c>
      <c r="L2812" s="421" t="str">
        <f>IF(STEP!Y2812&lt;&gt;"",STEP!Y2812,"")</f>
        <v/>
      </c>
      <c r="M2812" s="421" t="str">
        <f>IF(STEP!Z2812&lt;&gt;"",STEP!Z2812,"")</f>
        <v/>
      </c>
      <c r="N2812" s="422" t="str">
        <f>IF(STEP!R2812&lt;&gt;"",STEP!R2812,"")</f>
        <v/>
      </c>
      <c r="O2812" s="423" t="str">
        <f>IF(STEP!S2812&lt;&gt;"",STEP!S2812,"")</f>
        <v/>
      </c>
      <c r="P2812" s="316" t="str">
        <f t="shared" si="260"/>
        <v/>
      </c>
      <c r="Q2812" s="336"/>
      <c r="R2812" s="560" t="str">
        <f t="shared" si="259"/>
        <v/>
      </c>
    </row>
    <row r="2813" spans="2:18">
      <c r="B2813" s="517"/>
      <c r="C2813" s="622" t="str">
        <f>IF(STEP!C2813&lt;&gt;"",STEP!C2813,"")</f>
        <v/>
      </c>
      <c r="D2813" s="409" t="str">
        <f>IF(STEP!D2813&lt;&gt;"",STEP!D2813,"")</f>
        <v/>
      </c>
      <c r="E2813" s="410" t="str">
        <f>IF(STEP!E2813&lt;&gt;"",STEP!E2813,"")</f>
        <v/>
      </c>
      <c r="F2813" s="409" t="str">
        <f>IF(STEP!F2813&lt;&gt;"",STEP!F2813,"")</f>
        <v/>
      </c>
      <c r="G2813" s="508" t="str">
        <f>IF(STEP!C2813&lt;&gt;"",STEP!AD2813,"")</f>
        <v/>
      </c>
      <c r="H2813" s="407" t="str">
        <f>IF(AND(STEP!$G2813="",$J$8&lt;&gt;"ON"),"",IF(月報!AX2813&lt;&gt;"",月報!AX2813,IF(STEP!G2813&lt;&gt;"",STEP!G2813,"")))</f>
        <v/>
      </c>
      <c r="I2813" s="408" t="str">
        <f>IF(AND(STEP!$G2813="",$J$8&lt;&gt;"ON"),"",IF(月報!AZ2813&lt;&gt;"",月報!AZ2813,IF(STEP!H2813&lt;&gt;"",STEP!H2813,"")))</f>
        <v/>
      </c>
      <c r="J2813" s="408" t="str">
        <f>IF(AND(STEP!$G2813="",$J$8&lt;&gt;"ON"),"",IF(月報!BA2813&lt;&gt;"",月報!BA2813,IF(STEP!J2813&lt;&gt;"",STEP!J2813/24,"")))</f>
        <v/>
      </c>
      <c r="K2813" s="421" t="str">
        <f>IF(STEP!X2813&lt;&gt;"",STEP!X2813,"")</f>
        <v/>
      </c>
      <c r="L2813" s="421" t="str">
        <f>IF(STEP!Y2813&lt;&gt;"",STEP!Y2813,"")</f>
        <v/>
      </c>
      <c r="M2813" s="421" t="str">
        <f>IF(STEP!Z2813&lt;&gt;"",STEP!Z2813,"")</f>
        <v/>
      </c>
      <c r="N2813" s="422" t="str">
        <f>IF(STEP!R2813&lt;&gt;"",STEP!R2813,"")</f>
        <v/>
      </c>
      <c r="O2813" s="423" t="str">
        <f>IF(STEP!S2813&lt;&gt;"",STEP!S2813,"")</f>
        <v/>
      </c>
      <c r="P2813" s="316" t="str">
        <f t="shared" si="260"/>
        <v/>
      </c>
      <c r="Q2813" s="336"/>
      <c r="R2813" s="560" t="str">
        <f t="shared" si="259"/>
        <v/>
      </c>
    </row>
    <row r="2814" spans="2:18">
      <c r="B2814" s="517"/>
      <c r="C2814" s="623" t="str">
        <f>IF(STEP!C2814&lt;&gt;"",STEP!C2814,"")</f>
        <v/>
      </c>
      <c r="D2814" s="411" t="str">
        <f>IF(STEP!D2814&lt;&gt;"",STEP!D2814,"")</f>
        <v/>
      </c>
      <c r="E2814" s="412" t="str">
        <f>IF(STEP!E2814&lt;&gt;"",STEP!E2814,"")</f>
        <v/>
      </c>
      <c r="F2814" s="411" t="str">
        <f>IF(STEP!F2814&lt;&gt;"",STEP!F2814,"")</f>
        <v/>
      </c>
      <c r="G2814" s="413" t="str">
        <f>IF(STEP!C2814&lt;&gt;"",STEP!AD2814,"")</f>
        <v/>
      </c>
      <c r="H2814" s="413" t="str">
        <f>IF(AND(STEP!$G2814="",$J$8&lt;&gt;"ON"),"",IF(月報!AX2814&lt;&gt;"",月報!AX2814,IF(STEP!G2814&lt;&gt;"",STEP!G2814,"")))</f>
        <v/>
      </c>
      <c r="I2814" s="414" t="str">
        <f>IF(AND(STEP!$G2814="",$J$8&lt;&gt;"ON"),"",IF(月報!AZ2814&lt;&gt;"",月報!AZ2814,IF(STEP!H2814&lt;&gt;"",STEP!H2814,"")))</f>
        <v/>
      </c>
      <c r="J2814" s="414" t="str">
        <f>IF(AND(STEP!$G2814="",$J$8&lt;&gt;"ON"),"",IF(月報!BA2814&lt;&gt;"",月報!BA2814,IF(STEP!J2814&lt;&gt;"",STEP!J2814/24,"")))</f>
        <v/>
      </c>
      <c r="K2814" s="414" t="str">
        <f>IF(STEP!X2814&lt;&gt;"",STEP!X2814,"")</f>
        <v/>
      </c>
      <c r="L2814" s="414" t="str">
        <f>IF(STEP!Y2814&lt;&gt;"",STEP!Y2814,"")</f>
        <v/>
      </c>
      <c r="M2814" s="414" t="str">
        <f>IF(STEP!Z2814&lt;&gt;"",STEP!Z2814,"")</f>
        <v/>
      </c>
      <c r="N2814" s="424" t="str">
        <f>IF(STEP!R2814&lt;&gt;"",STEP!R2814,"")</f>
        <v/>
      </c>
      <c r="O2814" s="425" t="str">
        <f>IF(STEP!S2814&lt;&gt;"",STEP!S2814,"")</f>
        <v/>
      </c>
      <c r="P2814" s="317" t="str">
        <f t="shared" si="260"/>
        <v/>
      </c>
      <c r="Q2814" s="473"/>
      <c r="R2814" s="561" t="str">
        <f t="shared" si="259"/>
        <v/>
      </c>
    </row>
    <row r="2815" spans="2:18">
      <c r="B2815" s="517"/>
      <c r="C2815" s="624" t="str">
        <f>IF(STEP!C2815&lt;&gt;"",STEP!C2815,"")</f>
        <v/>
      </c>
      <c r="D2815" s="405" t="str">
        <f>IF(STEP!D2815&lt;&gt;"",STEP!D2815,"")</f>
        <v/>
      </c>
      <c r="E2815" s="406" t="str">
        <f>IF(STEP!E2815&lt;&gt;"",STEP!E2815,"")</f>
        <v/>
      </c>
      <c r="F2815" s="405" t="str">
        <f>IF(STEP!F2815&lt;&gt;"",STEP!F2815,"")</f>
        <v/>
      </c>
      <c r="G2815" s="407" t="str">
        <f>IF(STEP!C2815&lt;&gt;"",STEP!AD2815,"")</f>
        <v/>
      </c>
      <c r="H2815" s="407" t="str">
        <f>IF(AND(STEP!$G2815="",$J$8&lt;&gt;"ON"),"",IF(月報!AX2815&lt;&gt;"",月報!AX2815,IF(STEP!G2815&lt;&gt;"",STEP!G2815,"")))</f>
        <v/>
      </c>
      <c r="I2815" s="408" t="str">
        <f>IF(AND(STEP!$G2815="",$J$8&lt;&gt;"ON"),"",IF(月報!AZ2815&lt;&gt;"",月報!AZ2815,IF(STEP!H2815&lt;&gt;"",STEP!H2815,"")))</f>
        <v/>
      </c>
      <c r="J2815" s="408" t="str">
        <f>IF(AND(STEP!$G2815="",$J$8&lt;&gt;"ON"),"",IF(月報!BA2815&lt;&gt;"",月報!BA2815,IF(STEP!J2815&lt;&gt;"",STEP!J2815/24,"")))</f>
        <v/>
      </c>
      <c r="K2815" s="408" t="str">
        <f>IF(STEP!X2815&lt;&gt;"",STEP!X2815,"")</f>
        <v/>
      </c>
      <c r="L2815" s="408" t="str">
        <f>IF(STEP!Y2815&lt;&gt;"",STEP!Y2815,"")</f>
        <v/>
      </c>
      <c r="M2815" s="408" t="str">
        <f>IF(STEP!Z2815&lt;&gt;"",STEP!Z2815,"")</f>
        <v/>
      </c>
      <c r="N2815" s="419" t="str">
        <f>IF(STEP!R2815&lt;&gt;"",STEP!R2815,"")</f>
        <v/>
      </c>
      <c r="O2815" s="420" t="str">
        <f>IF(STEP!S2815&lt;&gt;"",STEP!S2815,"")</f>
        <v/>
      </c>
      <c r="P2815" s="315" t="str">
        <f t="shared" si="260"/>
        <v/>
      </c>
      <c r="Q2815" s="474">
        <f>SUM(P2815:P2821)</f>
        <v>0</v>
      </c>
      <c r="R2815" s="562" t="str">
        <f t="shared" si="259"/>
        <v/>
      </c>
    </row>
    <row r="2816" spans="2:18">
      <c r="B2816" s="517"/>
      <c r="C2816" s="622" t="str">
        <f>IF(STEP!C2816&lt;&gt;"",STEP!C2816,"")</f>
        <v/>
      </c>
      <c r="D2816" s="409" t="str">
        <f>IF(STEP!D2816&lt;&gt;"",STEP!D2816,"")</f>
        <v/>
      </c>
      <c r="E2816" s="410" t="str">
        <f>IF(STEP!E2816&lt;&gt;"",STEP!E2816,"")</f>
        <v/>
      </c>
      <c r="F2816" s="409" t="str">
        <f>IF(STEP!F2816&lt;&gt;"",STEP!F2816,"")</f>
        <v/>
      </c>
      <c r="G2816" s="508" t="str">
        <f>IF(STEP!C2816&lt;&gt;"",STEP!AD2816,"")</f>
        <v/>
      </c>
      <c r="H2816" s="407" t="str">
        <f>IF(AND(STEP!$G2816="",$J$8&lt;&gt;"ON"),"",IF(月報!AX2816&lt;&gt;"",月報!AX2816,IF(STEP!G2816&lt;&gt;"",STEP!G2816,"")))</f>
        <v/>
      </c>
      <c r="I2816" s="408" t="str">
        <f>IF(AND(STEP!$G2816="",$J$8&lt;&gt;"ON"),"",IF(月報!AZ2816&lt;&gt;"",月報!AZ2816,IF(STEP!H2816&lt;&gt;"",STEP!H2816,"")))</f>
        <v/>
      </c>
      <c r="J2816" s="408" t="str">
        <f>IF(AND(STEP!$G2816="",$J$8&lt;&gt;"ON"),"",IF(月報!BA2816&lt;&gt;"",月報!BA2816,IF(STEP!J2816&lt;&gt;"",STEP!J2816/24,"")))</f>
        <v/>
      </c>
      <c r="K2816" s="421" t="str">
        <f>IF(STEP!X2816&lt;&gt;"",STEP!X2816,"")</f>
        <v/>
      </c>
      <c r="L2816" s="421" t="str">
        <f>IF(STEP!Y2816&lt;&gt;"",STEP!Y2816,"")</f>
        <v/>
      </c>
      <c r="M2816" s="421" t="str">
        <f>IF(STEP!Z2816&lt;&gt;"",STEP!Z2816,"")</f>
        <v/>
      </c>
      <c r="N2816" s="422" t="str">
        <f>IF(STEP!R2816&lt;&gt;"",STEP!R2816,"")</f>
        <v/>
      </c>
      <c r="O2816" s="423" t="str">
        <f>IF(STEP!S2816&lt;&gt;"",STEP!S2816,"")</f>
        <v/>
      </c>
      <c r="P2816" s="316" t="str">
        <f t="shared" si="260"/>
        <v/>
      </c>
      <c r="Q2816" s="336"/>
      <c r="R2816" s="560" t="str">
        <f t="shared" si="259"/>
        <v/>
      </c>
    </row>
    <row r="2817" spans="2:18">
      <c r="B2817" s="517"/>
      <c r="C2817" s="622" t="str">
        <f>IF(STEP!C2817&lt;&gt;"",STEP!C2817,"")</f>
        <v/>
      </c>
      <c r="D2817" s="409" t="str">
        <f>IF(STEP!D2817&lt;&gt;"",STEP!D2817,"")</f>
        <v/>
      </c>
      <c r="E2817" s="410" t="str">
        <f>IF(STEP!E2817&lt;&gt;"",STEP!E2817,"")</f>
        <v/>
      </c>
      <c r="F2817" s="409" t="str">
        <f>IF(STEP!F2817&lt;&gt;"",STEP!F2817,"")</f>
        <v/>
      </c>
      <c r="G2817" s="508" t="str">
        <f>IF(STEP!C2817&lt;&gt;"",STEP!AD2817,"")</f>
        <v/>
      </c>
      <c r="H2817" s="407" t="str">
        <f>IF(AND(STEP!$G2817="",$J$8&lt;&gt;"ON"),"",IF(月報!AX2817&lt;&gt;"",月報!AX2817,IF(STEP!G2817&lt;&gt;"",STEP!G2817,"")))</f>
        <v/>
      </c>
      <c r="I2817" s="408" t="str">
        <f>IF(AND(STEP!$G2817="",$J$8&lt;&gt;"ON"),"",IF(月報!AZ2817&lt;&gt;"",月報!AZ2817,IF(STEP!H2817&lt;&gt;"",STEP!H2817,"")))</f>
        <v/>
      </c>
      <c r="J2817" s="408" t="str">
        <f>IF(AND(STEP!$G2817="",$J$8&lt;&gt;"ON"),"",IF(月報!BA2817&lt;&gt;"",月報!BA2817,IF(STEP!J2817&lt;&gt;"",STEP!J2817/24,"")))</f>
        <v/>
      </c>
      <c r="K2817" s="421" t="str">
        <f>IF(STEP!X2817&lt;&gt;"",STEP!X2817,"")</f>
        <v/>
      </c>
      <c r="L2817" s="421" t="str">
        <f>IF(STEP!Y2817&lt;&gt;"",STEP!Y2817,"")</f>
        <v/>
      </c>
      <c r="M2817" s="421" t="str">
        <f>IF(STEP!Z2817&lt;&gt;"",STEP!Z2817,"")</f>
        <v/>
      </c>
      <c r="N2817" s="422" t="str">
        <f>IF(STEP!R2817&lt;&gt;"",STEP!R2817,"")</f>
        <v/>
      </c>
      <c r="O2817" s="423" t="str">
        <f>IF(STEP!S2817&lt;&gt;"",STEP!S2817,"")</f>
        <v/>
      </c>
      <c r="P2817" s="316" t="str">
        <f t="shared" si="260"/>
        <v/>
      </c>
      <c r="Q2817" s="336"/>
      <c r="R2817" s="560" t="str">
        <f t="shared" si="259"/>
        <v/>
      </c>
    </row>
    <row r="2818" spans="2:18">
      <c r="B2818" s="517"/>
      <c r="C2818" s="622" t="str">
        <f>IF(STEP!C2818&lt;&gt;"",STEP!C2818,"")</f>
        <v/>
      </c>
      <c r="D2818" s="409" t="str">
        <f>IF(STEP!D2818&lt;&gt;"",STEP!D2818,"")</f>
        <v/>
      </c>
      <c r="E2818" s="410" t="str">
        <f>IF(STEP!E2818&lt;&gt;"",STEP!E2818,"")</f>
        <v/>
      </c>
      <c r="F2818" s="409" t="str">
        <f>IF(STEP!F2818&lt;&gt;"",STEP!F2818,"")</f>
        <v/>
      </c>
      <c r="G2818" s="508" t="str">
        <f>IF(STEP!C2818&lt;&gt;"",STEP!AD2818,"")</f>
        <v/>
      </c>
      <c r="H2818" s="407" t="str">
        <f>IF(AND(STEP!$G2818="",$J$8&lt;&gt;"ON"),"",IF(月報!AX2818&lt;&gt;"",月報!AX2818,IF(STEP!G2818&lt;&gt;"",STEP!G2818,"")))</f>
        <v/>
      </c>
      <c r="I2818" s="408" t="str">
        <f>IF(AND(STEP!$G2818="",$J$8&lt;&gt;"ON"),"",IF(月報!AZ2818&lt;&gt;"",月報!AZ2818,IF(STEP!H2818&lt;&gt;"",STEP!H2818,"")))</f>
        <v/>
      </c>
      <c r="J2818" s="408" t="str">
        <f>IF(AND(STEP!$G2818="",$J$8&lt;&gt;"ON"),"",IF(月報!BA2818&lt;&gt;"",月報!BA2818,IF(STEP!J2818&lt;&gt;"",STEP!J2818/24,"")))</f>
        <v/>
      </c>
      <c r="K2818" s="421" t="str">
        <f>IF(STEP!X2818&lt;&gt;"",STEP!X2818,"")</f>
        <v/>
      </c>
      <c r="L2818" s="421" t="str">
        <f>IF(STEP!Y2818&lt;&gt;"",STEP!Y2818,"")</f>
        <v/>
      </c>
      <c r="M2818" s="421" t="str">
        <f>IF(STEP!Z2818&lt;&gt;"",STEP!Z2818,"")</f>
        <v/>
      </c>
      <c r="N2818" s="422" t="str">
        <f>IF(STEP!R2818&lt;&gt;"",STEP!R2818,"")</f>
        <v/>
      </c>
      <c r="O2818" s="423" t="str">
        <f>IF(STEP!S2818&lt;&gt;"",STEP!S2818,"")</f>
        <v/>
      </c>
      <c r="P2818" s="316" t="str">
        <f t="shared" si="260"/>
        <v/>
      </c>
      <c r="Q2818" s="336"/>
      <c r="R2818" s="560" t="str">
        <f t="shared" si="259"/>
        <v/>
      </c>
    </row>
    <row r="2819" spans="2:18">
      <c r="B2819" s="517"/>
      <c r="C2819" s="622" t="str">
        <f>IF(STEP!C2819&lt;&gt;"",STEP!C2819,"")</f>
        <v/>
      </c>
      <c r="D2819" s="409" t="str">
        <f>IF(STEP!D2819&lt;&gt;"",STEP!D2819,"")</f>
        <v/>
      </c>
      <c r="E2819" s="410" t="str">
        <f>IF(STEP!E2819&lt;&gt;"",STEP!E2819,"")</f>
        <v/>
      </c>
      <c r="F2819" s="409" t="str">
        <f>IF(STEP!F2819&lt;&gt;"",STEP!F2819,"")</f>
        <v/>
      </c>
      <c r="G2819" s="508" t="str">
        <f>IF(STEP!C2819&lt;&gt;"",STEP!AD2819,"")</f>
        <v/>
      </c>
      <c r="H2819" s="407" t="str">
        <f>IF(AND(STEP!$G2819="",$J$8&lt;&gt;"ON"),"",IF(月報!AX2819&lt;&gt;"",月報!AX2819,IF(STEP!G2819&lt;&gt;"",STEP!G2819,"")))</f>
        <v/>
      </c>
      <c r="I2819" s="408" t="str">
        <f>IF(AND(STEP!$G2819="",$J$8&lt;&gt;"ON"),"",IF(月報!AZ2819&lt;&gt;"",月報!AZ2819,IF(STEP!H2819&lt;&gt;"",STEP!H2819,"")))</f>
        <v/>
      </c>
      <c r="J2819" s="408" t="str">
        <f>IF(AND(STEP!$G2819="",$J$8&lt;&gt;"ON"),"",IF(月報!BA2819&lt;&gt;"",月報!BA2819,IF(STEP!J2819&lt;&gt;"",STEP!J2819/24,"")))</f>
        <v/>
      </c>
      <c r="K2819" s="421" t="str">
        <f>IF(STEP!X2819&lt;&gt;"",STEP!X2819,"")</f>
        <v/>
      </c>
      <c r="L2819" s="421" t="str">
        <f>IF(STEP!Y2819&lt;&gt;"",STEP!Y2819,"")</f>
        <v/>
      </c>
      <c r="M2819" s="421" t="str">
        <f>IF(STEP!Z2819&lt;&gt;"",STEP!Z2819,"")</f>
        <v/>
      </c>
      <c r="N2819" s="422" t="str">
        <f>IF(STEP!R2819&lt;&gt;"",STEP!R2819,"")</f>
        <v/>
      </c>
      <c r="O2819" s="423" t="str">
        <f>IF(STEP!S2819&lt;&gt;"",STEP!S2819,"")</f>
        <v/>
      </c>
      <c r="P2819" s="316" t="str">
        <f t="shared" si="260"/>
        <v/>
      </c>
      <c r="Q2819" s="336"/>
      <c r="R2819" s="560" t="str">
        <f t="shared" si="259"/>
        <v/>
      </c>
    </row>
    <row r="2820" spans="2:18">
      <c r="B2820" s="517"/>
      <c r="C2820" s="622" t="str">
        <f>IF(STEP!C2820&lt;&gt;"",STEP!C2820,"")</f>
        <v/>
      </c>
      <c r="D2820" s="409" t="str">
        <f>IF(STEP!D2820&lt;&gt;"",STEP!D2820,"")</f>
        <v/>
      </c>
      <c r="E2820" s="410" t="str">
        <f>IF(STEP!E2820&lt;&gt;"",STEP!E2820,"")</f>
        <v/>
      </c>
      <c r="F2820" s="409" t="str">
        <f>IF(STEP!F2820&lt;&gt;"",STEP!F2820,"")</f>
        <v/>
      </c>
      <c r="G2820" s="508" t="str">
        <f>IF(STEP!C2820&lt;&gt;"",STEP!AD2820,"")</f>
        <v/>
      </c>
      <c r="H2820" s="407" t="str">
        <f>IF(AND(STEP!$G2820="",$J$8&lt;&gt;"ON"),"",IF(月報!AX2820&lt;&gt;"",月報!AX2820,IF(STEP!G2820&lt;&gt;"",STEP!G2820,"")))</f>
        <v/>
      </c>
      <c r="I2820" s="408" t="str">
        <f>IF(AND(STEP!$G2820="",$J$8&lt;&gt;"ON"),"",IF(月報!AZ2820&lt;&gt;"",月報!AZ2820,IF(STEP!H2820&lt;&gt;"",STEP!H2820,"")))</f>
        <v/>
      </c>
      <c r="J2820" s="408" t="str">
        <f>IF(AND(STEP!$G2820="",$J$8&lt;&gt;"ON"),"",IF(月報!BA2820&lt;&gt;"",月報!BA2820,IF(STEP!J2820&lt;&gt;"",STEP!J2820/24,"")))</f>
        <v/>
      </c>
      <c r="K2820" s="421" t="str">
        <f>IF(STEP!X2820&lt;&gt;"",STEP!X2820,"")</f>
        <v/>
      </c>
      <c r="L2820" s="421" t="str">
        <f>IF(STEP!Y2820&lt;&gt;"",STEP!Y2820,"")</f>
        <v/>
      </c>
      <c r="M2820" s="421" t="str">
        <f>IF(STEP!Z2820&lt;&gt;"",STEP!Z2820,"")</f>
        <v/>
      </c>
      <c r="N2820" s="422" t="str">
        <f>IF(STEP!R2820&lt;&gt;"",STEP!R2820,"")</f>
        <v/>
      </c>
      <c r="O2820" s="423" t="str">
        <f>IF(STEP!S2820&lt;&gt;"",STEP!S2820,"")</f>
        <v/>
      </c>
      <c r="P2820" s="316" t="str">
        <f t="shared" si="260"/>
        <v/>
      </c>
      <c r="Q2820" s="336"/>
      <c r="R2820" s="560" t="str">
        <f t="shared" si="259"/>
        <v/>
      </c>
    </row>
    <row r="2821" spans="2:18">
      <c r="B2821" s="517"/>
      <c r="C2821" s="623" t="str">
        <f>IF(STEP!C2821&lt;&gt;"",STEP!C2821,"")</f>
        <v/>
      </c>
      <c r="D2821" s="411" t="str">
        <f>IF(STEP!D2821&lt;&gt;"",STEP!D2821,"")</f>
        <v/>
      </c>
      <c r="E2821" s="412" t="str">
        <f>IF(STEP!E2821&lt;&gt;"",STEP!E2821,"")</f>
        <v/>
      </c>
      <c r="F2821" s="411" t="str">
        <f>IF(STEP!F2821&lt;&gt;"",STEP!F2821,"")</f>
        <v/>
      </c>
      <c r="G2821" s="413" t="str">
        <f>IF(STEP!C2821&lt;&gt;"",STEP!AD2821,"")</f>
        <v/>
      </c>
      <c r="H2821" s="413" t="str">
        <f>IF(AND(STEP!$G2821="",$J$8&lt;&gt;"ON"),"",IF(月報!AX2821&lt;&gt;"",月報!AX2821,IF(STEP!G2821&lt;&gt;"",STEP!G2821,"")))</f>
        <v/>
      </c>
      <c r="I2821" s="414" t="str">
        <f>IF(AND(STEP!$G2821="",$J$8&lt;&gt;"ON"),"",IF(月報!AZ2821&lt;&gt;"",月報!AZ2821,IF(STEP!H2821&lt;&gt;"",STEP!H2821,"")))</f>
        <v/>
      </c>
      <c r="J2821" s="414" t="str">
        <f>IF(AND(STEP!$G2821="",$J$8&lt;&gt;"ON"),"",IF(月報!BA2821&lt;&gt;"",月報!BA2821,IF(STEP!J2821&lt;&gt;"",STEP!J2821/24,"")))</f>
        <v/>
      </c>
      <c r="K2821" s="414" t="str">
        <f>IF(STEP!X2821&lt;&gt;"",STEP!X2821,"")</f>
        <v/>
      </c>
      <c r="L2821" s="414" t="str">
        <f>IF(STEP!Y2821&lt;&gt;"",STEP!Y2821,"")</f>
        <v/>
      </c>
      <c r="M2821" s="414" t="str">
        <f>IF(STEP!Z2821&lt;&gt;"",STEP!Z2821,"")</f>
        <v/>
      </c>
      <c r="N2821" s="424" t="str">
        <f>IF(STEP!R2821&lt;&gt;"",STEP!R2821,"")</f>
        <v/>
      </c>
      <c r="O2821" s="425" t="str">
        <f>IF(STEP!S2821&lt;&gt;"",STEP!S2821,"")</f>
        <v/>
      </c>
      <c r="P2821" s="317" t="str">
        <f t="shared" si="260"/>
        <v/>
      </c>
      <c r="Q2821" s="473"/>
      <c r="R2821" s="561" t="str">
        <f t="shared" si="259"/>
        <v/>
      </c>
    </row>
    <row r="2822" spans="2:18">
      <c r="B2822" s="517"/>
      <c r="C2822" s="624" t="str">
        <f>IF(STEP!C2822&lt;&gt;"",STEP!C2822,"")</f>
        <v/>
      </c>
      <c r="D2822" s="405" t="str">
        <f>IF(STEP!D2822&lt;&gt;"",STEP!D2822,"")</f>
        <v/>
      </c>
      <c r="E2822" s="406" t="str">
        <f>IF(STEP!E2822&lt;&gt;"",STEP!E2822,"")</f>
        <v/>
      </c>
      <c r="F2822" s="405" t="str">
        <f>IF(STEP!F2822&lt;&gt;"",STEP!F2822,"")</f>
        <v/>
      </c>
      <c r="G2822" s="407" t="str">
        <f>IF(STEP!C2822&lt;&gt;"",STEP!AD2822,"")</f>
        <v/>
      </c>
      <c r="H2822" s="407" t="str">
        <f>IF(AND(STEP!$G2822="",$J$8&lt;&gt;"ON"),"",IF(月報!AX2822&lt;&gt;"",月報!AX2822,IF(STEP!G2822&lt;&gt;"",STEP!G2822,"")))</f>
        <v/>
      </c>
      <c r="I2822" s="408" t="str">
        <f>IF(AND(STEP!$G2822="",$J$8&lt;&gt;"ON"),"",IF(月報!AZ2822&lt;&gt;"",月報!AZ2822,IF(STEP!H2822&lt;&gt;"",STEP!H2822,"")))</f>
        <v/>
      </c>
      <c r="J2822" s="408" t="str">
        <f>IF(AND(STEP!$G2822="",$J$8&lt;&gt;"ON"),"",IF(月報!BA2822&lt;&gt;"",月報!BA2822,IF(STEP!J2822&lt;&gt;"",STEP!J2822/24,"")))</f>
        <v/>
      </c>
      <c r="K2822" s="408" t="str">
        <f>IF(STEP!X2822&lt;&gt;"",STEP!X2822,"")</f>
        <v/>
      </c>
      <c r="L2822" s="408" t="str">
        <f>IF(STEP!Y2822&lt;&gt;"",STEP!Y2822,"")</f>
        <v/>
      </c>
      <c r="M2822" s="408" t="str">
        <f>IF(STEP!Z2822&lt;&gt;"",STEP!Z2822,"")</f>
        <v/>
      </c>
      <c r="N2822" s="419" t="str">
        <f>IF(STEP!R2822&lt;&gt;"",STEP!R2822,"")</f>
        <v/>
      </c>
      <c r="O2822" s="420" t="str">
        <f>IF(STEP!S2822&lt;&gt;"",STEP!S2822,"")</f>
        <v/>
      </c>
      <c r="P2822" s="315" t="str">
        <f t="shared" si="260"/>
        <v/>
      </c>
      <c r="Q2822" s="474">
        <f>SUM(P2822:P2828)</f>
        <v>0</v>
      </c>
      <c r="R2822" s="562" t="str">
        <f t="shared" si="259"/>
        <v/>
      </c>
    </row>
    <row r="2823" spans="2:18">
      <c r="B2823" s="517"/>
      <c r="C2823" s="622" t="str">
        <f>IF(STEP!C2823&lt;&gt;"",STEP!C2823,"")</f>
        <v/>
      </c>
      <c r="D2823" s="409" t="str">
        <f>IF(STEP!D2823&lt;&gt;"",STEP!D2823,"")</f>
        <v/>
      </c>
      <c r="E2823" s="410" t="str">
        <f>IF(STEP!E2823&lt;&gt;"",STEP!E2823,"")</f>
        <v/>
      </c>
      <c r="F2823" s="409" t="str">
        <f>IF(STEP!F2823&lt;&gt;"",STEP!F2823,"")</f>
        <v/>
      </c>
      <c r="G2823" s="508" t="str">
        <f>IF(STEP!C2823&lt;&gt;"",STEP!AD2823,"")</f>
        <v/>
      </c>
      <c r="H2823" s="407" t="str">
        <f>IF(AND(STEP!$G2823="",$J$8&lt;&gt;"ON"),"",IF(月報!AX2823&lt;&gt;"",月報!AX2823,IF(STEP!G2823&lt;&gt;"",STEP!G2823,"")))</f>
        <v/>
      </c>
      <c r="I2823" s="408" t="str">
        <f>IF(AND(STEP!$G2823="",$J$8&lt;&gt;"ON"),"",IF(月報!AZ2823&lt;&gt;"",月報!AZ2823,IF(STEP!H2823&lt;&gt;"",STEP!H2823,"")))</f>
        <v/>
      </c>
      <c r="J2823" s="408" t="str">
        <f>IF(AND(STEP!$G2823="",$J$8&lt;&gt;"ON"),"",IF(月報!BA2823&lt;&gt;"",月報!BA2823,IF(STEP!J2823&lt;&gt;"",STEP!J2823/24,"")))</f>
        <v/>
      </c>
      <c r="K2823" s="421" t="str">
        <f>IF(STEP!X2823&lt;&gt;"",STEP!X2823,"")</f>
        <v/>
      </c>
      <c r="L2823" s="421" t="str">
        <f>IF(STEP!Y2823&lt;&gt;"",STEP!Y2823,"")</f>
        <v/>
      </c>
      <c r="M2823" s="421" t="str">
        <f>IF(STEP!Z2823&lt;&gt;"",STEP!Z2823,"")</f>
        <v/>
      </c>
      <c r="N2823" s="422" t="str">
        <f>IF(STEP!R2823&lt;&gt;"",STEP!R2823,"")</f>
        <v/>
      </c>
      <c r="O2823" s="423" t="str">
        <f>IF(STEP!S2823&lt;&gt;"",STEP!S2823,"")</f>
        <v/>
      </c>
      <c r="P2823" s="316" t="str">
        <f t="shared" si="260"/>
        <v/>
      </c>
      <c r="Q2823" s="336"/>
      <c r="R2823" s="560" t="str">
        <f t="shared" si="259"/>
        <v/>
      </c>
    </row>
    <row r="2824" spans="2:18">
      <c r="B2824" s="517"/>
      <c r="C2824" s="622" t="str">
        <f>IF(STEP!C2824&lt;&gt;"",STEP!C2824,"")</f>
        <v/>
      </c>
      <c r="D2824" s="409" t="str">
        <f>IF(STEP!D2824&lt;&gt;"",STEP!D2824,"")</f>
        <v/>
      </c>
      <c r="E2824" s="410" t="str">
        <f>IF(STEP!E2824&lt;&gt;"",STEP!E2824,"")</f>
        <v/>
      </c>
      <c r="F2824" s="409" t="str">
        <f>IF(STEP!F2824&lt;&gt;"",STEP!F2824,"")</f>
        <v/>
      </c>
      <c r="G2824" s="508" t="str">
        <f>IF(STEP!C2824&lt;&gt;"",STEP!AD2824,"")</f>
        <v/>
      </c>
      <c r="H2824" s="407" t="str">
        <f>IF(AND(STEP!$G2824="",$J$8&lt;&gt;"ON"),"",IF(月報!AX2824&lt;&gt;"",月報!AX2824,IF(STEP!G2824&lt;&gt;"",STEP!G2824,"")))</f>
        <v/>
      </c>
      <c r="I2824" s="408" t="str">
        <f>IF(AND(STEP!$G2824="",$J$8&lt;&gt;"ON"),"",IF(月報!AZ2824&lt;&gt;"",月報!AZ2824,IF(STEP!H2824&lt;&gt;"",STEP!H2824,"")))</f>
        <v/>
      </c>
      <c r="J2824" s="408" t="str">
        <f>IF(AND(STEP!$G2824="",$J$8&lt;&gt;"ON"),"",IF(月報!BA2824&lt;&gt;"",月報!BA2824,IF(STEP!J2824&lt;&gt;"",STEP!J2824/24,"")))</f>
        <v/>
      </c>
      <c r="K2824" s="421" t="str">
        <f>IF(STEP!X2824&lt;&gt;"",STEP!X2824,"")</f>
        <v/>
      </c>
      <c r="L2824" s="421" t="str">
        <f>IF(STEP!Y2824&lt;&gt;"",STEP!Y2824,"")</f>
        <v/>
      </c>
      <c r="M2824" s="421" t="str">
        <f>IF(STEP!Z2824&lt;&gt;"",STEP!Z2824,"")</f>
        <v/>
      </c>
      <c r="N2824" s="422" t="str">
        <f>IF(STEP!R2824&lt;&gt;"",STEP!R2824,"")</f>
        <v/>
      </c>
      <c r="O2824" s="423" t="str">
        <f>IF(STEP!S2824&lt;&gt;"",STEP!S2824,"")</f>
        <v/>
      </c>
      <c r="P2824" s="316" t="str">
        <f t="shared" si="260"/>
        <v/>
      </c>
      <c r="Q2824" s="336"/>
      <c r="R2824" s="560" t="str">
        <f t="shared" si="259"/>
        <v/>
      </c>
    </row>
    <row r="2825" spans="2:18">
      <c r="B2825" s="517"/>
      <c r="C2825" s="622" t="str">
        <f>IF(STEP!C2825&lt;&gt;"",STEP!C2825,"")</f>
        <v/>
      </c>
      <c r="D2825" s="409" t="str">
        <f>IF(STEP!D2825&lt;&gt;"",STEP!D2825,"")</f>
        <v/>
      </c>
      <c r="E2825" s="410" t="str">
        <f>IF(STEP!E2825&lt;&gt;"",STEP!E2825,"")</f>
        <v/>
      </c>
      <c r="F2825" s="409" t="str">
        <f>IF(STEP!F2825&lt;&gt;"",STEP!F2825,"")</f>
        <v/>
      </c>
      <c r="G2825" s="508" t="str">
        <f>IF(STEP!C2825&lt;&gt;"",STEP!AD2825,"")</f>
        <v/>
      </c>
      <c r="H2825" s="407" t="str">
        <f>IF(AND(STEP!$G2825="",$J$8&lt;&gt;"ON"),"",IF(月報!AX2825&lt;&gt;"",月報!AX2825,IF(STEP!G2825&lt;&gt;"",STEP!G2825,"")))</f>
        <v/>
      </c>
      <c r="I2825" s="408" t="str">
        <f>IF(AND(STEP!$G2825="",$J$8&lt;&gt;"ON"),"",IF(月報!AZ2825&lt;&gt;"",月報!AZ2825,IF(STEP!H2825&lt;&gt;"",STEP!H2825,"")))</f>
        <v/>
      </c>
      <c r="J2825" s="408" t="str">
        <f>IF(AND(STEP!$G2825="",$J$8&lt;&gt;"ON"),"",IF(月報!BA2825&lt;&gt;"",月報!BA2825,IF(STEP!J2825&lt;&gt;"",STEP!J2825/24,"")))</f>
        <v/>
      </c>
      <c r="K2825" s="421" t="str">
        <f>IF(STEP!X2825&lt;&gt;"",STEP!X2825,"")</f>
        <v/>
      </c>
      <c r="L2825" s="421" t="str">
        <f>IF(STEP!Y2825&lt;&gt;"",STEP!Y2825,"")</f>
        <v/>
      </c>
      <c r="M2825" s="421" t="str">
        <f>IF(STEP!Z2825&lt;&gt;"",STEP!Z2825,"")</f>
        <v/>
      </c>
      <c r="N2825" s="422" t="str">
        <f>IF(STEP!R2825&lt;&gt;"",STEP!R2825,"")</f>
        <v/>
      </c>
      <c r="O2825" s="423" t="str">
        <f>IF(STEP!S2825&lt;&gt;"",STEP!S2825,"")</f>
        <v/>
      </c>
      <c r="P2825" s="316" t="str">
        <f t="shared" si="260"/>
        <v/>
      </c>
      <c r="Q2825" s="336"/>
      <c r="R2825" s="560" t="str">
        <f t="shared" si="259"/>
        <v/>
      </c>
    </row>
    <row r="2826" spans="2:18">
      <c r="B2826" s="517"/>
      <c r="C2826" s="622" t="str">
        <f>IF(STEP!C2826&lt;&gt;"",STEP!C2826,"")</f>
        <v/>
      </c>
      <c r="D2826" s="409" t="str">
        <f>IF(STEP!D2826&lt;&gt;"",STEP!D2826,"")</f>
        <v/>
      </c>
      <c r="E2826" s="410" t="str">
        <f>IF(STEP!E2826&lt;&gt;"",STEP!E2826,"")</f>
        <v/>
      </c>
      <c r="F2826" s="409" t="str">
        <f>IF(STEP!F2826&lt;&gt;"",STEP!F2826,"")</f>
        <v/>
      </c>
      <c r="G2826" s="508" t="str">
        <f>IF(STEP!C2826&lt;&gt;"",STEP!AD2826,"")</f>
        <v/>
      </c>
      <c r="H2826" s="407" t="str">
        <f>IF(AND(STEP!$G2826="",$J$8&lt;&gt;"ON"),"",IF(月報!AX2826&lt;&gt;"",月報!AX2826,IF(STEP!G2826&lt;&gt;"",STEP!G2826,"")))</f>
        <v/>
      </c>
      <c r="I2826" s="408" t="str">
        <f>IF(AND(STEP!$G2826="",$J$8&lt;&gt;"ON"),"",IF(月報!AZ2826&lt;&gt;"",月報!AZ2826,IF(STEP!H2826&lt;&gt;"",STEP!H2826,"")))</f>
        <v/>
      </c>
      <c r="J2826" s="408" t="str">
        <f>IF(AND(STEP!$G2826="",$J$8&lt;&gt;"ON"),"",IF(月報!BA2826&lt;&gt;"",月報!BA2826,IF(STEP!J2826&lt;&gt;"",STEP!J2826/24,"")))</f>
        <v/>
      </c>
      <c r="K2826" s="421" t="str">
        <f>IF(STEP!X2826&lt;&gt;"",STEP!X2826,"")</f>
        <v/>
      </c>
      <c r="L2826" s="421" t="str">
        <f>IF(STEP!Y2826&lt;&gt;"",STEP!Y2826,"")</f>
        <v/>
      </c>
      <c r="M2826" s="421" t="str">
        <f>IF(STEP!Z2826&lt;&gt;"",STEP!Z2826,"")</f>
        <v/>
      </c>
      <c r="N2826" s="422" t="str">
        <f>IF(STEP!R2826&lt;&gt;"",STEP!R2826,"")</f>
        <v/>
      </c>
      <c r="O2826" s="423" t="str">
        <f>IF(STEP!S2826&lt;&gt;"",STEP!S2826,"")</f>
        <v/>
      </c>
      <c r="P2826" s="316" t="str">
        <f t="shared" si="260"/>
        <v/>
      </c>
      <c r="Q2826" s="336"/>
      <c r="R2826" s="560" t="str">
        <f t="shared" si="259"/>
        <v/>
      </c>
    </row>
    <row r="2827" spans="2:18">
      <c r="B2827" s="517"/>
      <c r="C2827" s="622" t="str">
        <f>IF(STEP!C2827&lt;&gt;"",STEP!C2827,"")</f>
        <v/>
      </c>
      <c r="D2827" s="409" t="str">
        <f>IF(STEP!D2827&lt;&gt;"",STEP!D2827,"")</f>
        <v/>
      </c>
      <c r="E2827" s="410" t="str">
        <f>IF(STEP!E2827&lt;&gt;"",STEP!E2827,"")</f>
        <v/>
      </c>
      <c r="F2827" s="409" t="str">
        <f>IF(STEP!F2827&lt;&gt;"",STEP!F2827,"")</f>
        <v/>
      </c>
      <c r="G2827" s="508" t="str">
        <f>IF(STEP!C2827&lt;&gt;"",STEP!AD2827,"")</f>
        <v/>
      </c>
      <c r="H2827" s="407" t="str">
        <f>IF(AND(STEP!$G2827="",$J$8&lt;&gt;"ON"),"",IF(月報!AX2827&lt;&gt;"",月報!AX2827,IF(STEP!G2827&lt;&gt;"",STEP!G2827,"")))</f>
        <v/>
      </c>
      <c r="I2827" s="408" t="str">
        <f>IF(AND(STEP!$G2827="",$J$8&lt;&gt;"ON"),"",IF(月報!AZ2827&lt;&gt;"",月報!AZ2827,IF(STEP!H2827&lt;&gt;"",STEP!H2827,"")))</f>
        <v/>
      </c>
      <c r="J2827" s="408" t="str">
        <f>IF(AND(STEP!$G2827="",$J$8&lt;&gt;"ON"),"",IF(月報!BA2827&lt;&gt;"",月報!BA2827,IF(STEP!J2827&lt;&gt;"",STEP!J2827/24,"")))</f>
        <v/>
      </c>
      <c r="K2827" s="421" t="str">
        <f>IF(STEP!X2827&lt;&gt;"",STEP!X2827,"")</f>
        <v/>
      </c>
      <c r="L2827" s="421" t="str">
        <f>IF(STEP!Y2827&lt;&gt;"",STEP!Y2827,"")</f>
        <v/>
      </c>
      <c r="M2827" s="421" t="str">
        <f>IF(STEP!Z2827&lt;&gt;"",STEP!Z2827,"")</f>
        <v/>
      </c>
      <c r="N2827" s="422" t="str">
        <f>IF(STEP!R2827&lt;&gt;"",STEP!R2827,"")</f>
        <v/>
      </c>
      <c r="O2827" s="423" t="str">
        <f>IF(STEP!S2827&lt;&gt;"",STEP!S2827,"")</f>
        <v/>
      </c>
      <c r="P2827" s="316" t="str">
        <f t="shared" si="260"/>
        <v/>
      </c>
      <c r="Q2827" s="336"/>
      <c r="R2827" s="560" t="str">
        <f t="shared" si="259"/>
        <v/>
      </c>
    </row>
    <row r="2828" spans="2:18">
      <c r="B2828" s="517"/>
      <c r="C2828" s="623" t="str">
        <f>IF(STEP!C2828&lt;&gt;"",STEP!C2828,"")</f>
        <v/>
      </c>
      <c r="D2828" s="411" t="str">
        <f>IF(STEP!D2828&lt;&gt;"",STEP!D2828,"")</f>
        <v/>
      </c>
      <c r="E2828" s="412" t="str">
        <f>IF(STEP!E2828&lt;&gt;"",STEP!E2828,"")</f>
        <v/>
      </c>
      <c r="F2828" s="411" t="str">
        <f>IF(STEP!F2828&lt;&gt;"",STEP!F2828,"")</f>
        <v/>
      </c>
      <c r="G2828" s="413" t="str">
        <f>IF(STEP!C2828&lt;&gt;"",STEP!AD2828,"")</f>
        <v/>
      </c>
      <c r="H2828" s="413" t="str">
        <f>IF(AND(STEP!$G2828="",$J$8&lt;&gt;"ON"),"",IF(月報!AX2828&lt;&gt;"",月報!AX2828,IF(STEP!G2828&lt;&gt;"",STEP!G2828,"")))</f>
        <v/>
      </c>
      <c r="I2828" s="414" t="str">
        <f>IF(AND(STEP!$G2828="",$J$8&lt;&gt;"ON"),"",IF(月報!AZ2828&lt;&gt;"",月報!AZ2828,IF(STEP!H2828&lt;&gt;"",STEP!H2828,"")))</f>
        <v/>
      </c>
      <c r="J2828" s="414" t="str">
        <f>IF(AND(STEP!$G2828="",$J$8&lt;&gt;"ON"),"",IF(月報!BA2828&lt;&gt;"",月報!BA2828,IF(STEP!J2828&lt;&gt;"",STEP!J2828/24,"")))</f>
        <v/>
      </c>
      <c r="K2828" s="414" t="str">
        <f>IF(STEP!X2828&lt;&gt;"",STEP!X2828,"")</f>
        <v/>
      </c>
      <c r="L2828" s="414" t="str">
        <f>IF(STEP!Y2828&lt;&gt;"",STEP!Y2828,"")</f>
        <v/>
      </c>
      <c r="M2828" s="414" t="str">
        <f>IF(STEP!Z2828&lt;&gt;"",STEP!Z2828,"")</f>
        <v/>
      </c>
      <c r="N2828" s="424" t="str">
        <f>IF(STEP!R2828&lt;&gt;"",STEP!R2828,"")</f>
        <v/>
      </c>
      <c r="O2828" s="425" t="str">
        <f>IF(STEP!S2828&lt;&gt;"",STEP!S2828,"")</f>
        <v/>
      </c>
      <c r="P2828" s="317" t="str">
        <f t="shared" si="260"/>
        <v/>
      </c>
      <c r="Q2828" s="473"/>
      <c r="R2828" s="561" t="str">
        <f t="shared" si="259"/>
        <v/>
      </c>
    </row>
    <row r="2829" spans="2:18">
      <c r="B2829" s="517"/>
      <c r="C2829" s="624" t="str">
        <f>IF(STEP!C2829&lt;&gt;"",STEP!C2829,"")</f>
        <v/>
      </c>
      <c r="D2829" s="405" t="str">
        <f>IF(STEP!D2829&lt;&gt;"",STEP!D2829,"")</f>
        <v/>
      </c>
      <c r="E2829" s="406" t="str">
        <f>IF(STEP!E2829&lt;&gt;"",STEP!E2829,"")</f>
        <v/>
      </c>
      <c r="F2829" s="405" t="str">
        <f>IF(STEP!F2829&lt;&gt;"",STEP!F2829,"")</f>
        <v/>
      </c>
      <c r="G2829" s="407" t="str">
        <f>IF(STEP!C2829&lt;&gt;"",STEP!AD2829,"")</f>
        <v/>
      </c>
      <c r="H2829" s="407" t="str">
        <f>IF(AND(STEP!$G2829="",$J$8&lt;&gt;"ON"),"",IF(月報!AX2829&lt;&gt;"",月報!AX2829,IF(STEP!G2829&lt;&gt;"",STEP!G2829,"")))</f>
        <v/>
      </c>
      <c r="I2829" s="408" t="str">
        <f>IF(AND(STEP!$G2829="",$J$8&lt;&gt;"ON"),"",IF(月報!AZ2829&lt;&gt;"",月報!AZ2829,IF(STEP!H2829&lt;&gt;"",STEP!H2829,"")))</f>
        <v/>
      </c>
      <c r="J2829" s="408" t="str">
        <f>IF(AND(STEP!$G2829="",$J$8&lt;&gt;"ON"),"",IF(月報!BA2829&lt;&gt;"",月報!BA2829,IF(STEP!J2829&lt;&gt;"",STEP!J2829/24,"")))</f>
        <v/>
      </c>
      <c r="K2829" s="408" t="str">
        <f>IF(STEP!X2829&lt;&gt;"",STEP!X2829,"")</f>
        <v/>
      </c>
      <c r="L2829" s="408" t="str">
        <f>IF(STEP!Y2829&lt;&gt;"",STEP!Y2829,"")</f>
        <v/>
      </c>
      <c r="M2829" s="408" t="str">
        <f>IF(STEP!Z2829&lt;&gt;"",STEP!Z2829,"")</f>
        <v/>
      </c>
      <c r="N2829" s="419" t="str">
        <f>IF(STEP!R2829&lt;&gt;"",STEP!R2829,"")</f>
        <v/>
      </c>
      <c r="O2829" s="420" t="str">
        <f>IF(STEP!S2829&lt;&gt;"",STEP!S2829,"")</f>
        <v/>
      </c>
      <c r="P2829" s="315" t="str">
        <f t="shared" si="260"/>
        <v/>
      </c>
      <c r="Q2829" s="474">
        <f>SUM(P2829:P2835)</f>
        <v>0</v>
      </c>
      <c r="R2829" s="562" t="str">
        <f t="shared" si="259"/>
        <v/>
      </c>
    </row>
    <row r="2830" spans="2:18">
      <c r="B2830" s="517"/>
      <c r="C2830" s="622" t="str">
        <f>IF(STEP!C2830&lt;&gt;"",STEP!C2830,"")</f>
        <v/>
      </c>
      <c r="D2830" s="409" t="str">
        <f>IF(STEP!D2830&lt;&gt;"",STEP!D2830,"")</f>
        <v/>
      </c>
      <c r="E2830" s="410" t="str">
        <f>IF(STEP!E2830&lt;&gt;"",STEP!E2830,"")</f>
        <v/>
      </c>
      <c r="F2830" s="409" t="str">
        <f>IF(STEP!F2830&lt;&gt;"",STEP!F2830,"")</f>
        <v/>
      </c>
      <c r="G2830" s="508" t="str">
        <f>IF(STEP!C2830&lt;&gt;"",STEP!AD2830,"")</f>
        <v/>
      </c>
      <c r="H2830" s="407" t="str">
        <f>IF(AND(STEP!$G2830="",$J$8&lt;&gt;"ON"),"",IF(月報!AX2830&lt;&gt;"",月報!AX2830,IF(STEP!G2830&lt;&gt;"",STEP!G2830,"")))</f>
        <v/>
      </c>
      <c r="I2830" s="408" t="str">
        <f>IF(AND(STEP!$G2830="",$J$8&lt;&gt;"ON"),"",IF(月報!AZ2830&lt;&gt;"",月報!AZ2830,IF(STEP!H2830&lt;&gt;"",STEP!H2830,"")))</f>
        <v/>
      </c>
      <c r="J2830" s="408" t="str">
        <f>IF(AND(STEP!$G2830="",$J$8&lt;&gt;"ON"),"",IF(月報!BA2830&lt;&gt;"",月報!BA2830,IF(STEP!J2830&lt;&gt;"",STEP!J2830/24,"")))</f>
        <v/>
      </c>
      <c r="K2830" s="421" t="str">
        <f>IF(STEP!X2830&lt;&gt;"",STEP!X2830,"")</f>
        <v/>
      </c>
      <c r="L2830" s="421" t="str">
        <f>IF(STEP!Y2830&lt;&gt;"",STEP!Y2830,"")</f>
        <v/>
      </c>
      <c r="M2830" s="421" t="str">
        <f>IF(STEP!Z2830&lt;&gt;"",STEP!Z2830,"")</f>
        <v/>
      </c>
      <c r="N2830" s="422" t="str">
        <f>IF(STEP!R2830&lt;&gt;"",STEP!R2830,"")</f>
        <v/>
      </c>
      <c r="O2830" s="423" t="str">
        <f>IF(STEP!S2830&lt;&gt;"",STEP!S2830,"")</f>
        <v/>
      </c>
      <c r="P2830" s="316" t="str">
        <f t="shared" si="260"/>
        <v/>
      </c>
      <c r="Q2830" s="336"/>
      <c r="R2830" s="560" t="str">
        <f t="shared" si="259"/>
        <v/>
      </c>
    </row>
    <row r="2831" spans="2:18">
      <c r="B2831" s="517"/>
      <c r="C2831" s="622" t="str">
        <f>IF(STEP!C2831&lt;&gt;"",STEP!C2831,"")</f>
        <v/>
      </c>
      <c r="D2831" s="409" t="str">
        <f>IF(STEP!D2831&lt;&gt;"",STEP!D2831,"")</f>
        <v/>
      </c>
      <c r="E2831" s="410" t="str">
        <f>IF(STEP!E2831&lt;&gt;"",STEP!E2831,"")</f>
        <v/>
      </c>
      <c r="F2831" s="409" t="str">
        <f>IF(STEP!F2831&lt;&gt;"",STEP!F2831,"")</f>
        <v/>
      </c>
      <c r="G2831" s="508" t="str">
        <f>IF(STEP!C2831&lt;&gt;"",STEP!AD2831,"")</f>
        <v/>
      </c>
      <c r="H2831" s="407" t="str">
        <f>IF(AND(STEP!$G2831="",$J$8&lt;&gt;"ON"),"",IF(月報!AX2831&lt;&gt;"",月報!AX2831,IF(STEP!G2831&lt;&gt;"",STEP!G2831,"")))</f>
        <v/>
      </c>
      <c r="I2831" s="408" t="str">
        <f>IF(AND(STEP!$G2831="",$J$8&lt;&gt;"ON"),"",IF(月報!AZ2831&lt;&gt;"",月報!AZ2831,IF(STEP!H2831&lt;&gt;"",STEP!H2831,"")))</f>
        <v/>
      </c>
      <c r="J2831" s="408" t="str">
        <f>IF(AND(STEP!$G2831="",$J$8&lt;&gt;"ON"),"",IF(月報!BA2831&lt;&gt;"",月報!BA2831,IF(STEP!J2831&lt;&gt;"",STEP!J2831/24,"")))</f>
        <v/>
      </c>
      <c r="K2831" s="421" t="str">
        <f>IF(STEP!X2831&lt;&gt;"",STEP!X2831,"")</f>
        <v/>
      </c>
      <c r="L2831" s="421" t="str">
        <f>IF(STEP!Y2831&lt;&gt;"",STEP!Y2831,"")</f>
        <v/>
      </c>
      <c r="M2831" s="421" t="str">
        <f>IF(STEP!Z2831&lt;&gt;"",STEP!Z2831,"")</f>
        <v/>
      </c>
      <c r="N2831" s="422" t="str">
        <f>IF(STEP!R2831&lt;&gt;"",STEP!R2831,"")</f>
        <v/>
      </c>
      <c r="O2831" s="423" t="str">
        <f>IF(STEP!S2831&lt;&gt;"",STEP!S2831,"")</f>
        <v/>
      </c>
      <c r="P2831" s="316" t="str">
        <f t="shared" si="260"/>
        <v/>
      </c>
      <c r="Q2831" s="336"/>
      <c r="R2831" s="560" t="str">
        <f t="shared" si="259"/>
        <v/>
      </c>
    </row>
    <row r="2832" spans="2:18">
      <c r="B2832" s="517"/>
      <c r="C2832" s="622" t="str">
        <f>IF(STEP!C2832&lt;&gt;"",STEP!C2832,"")</f>
        <v/>
      </c>
      <c r="D2832" s="409" t="str">
        <f>IF(STEP!D2832&lt;&gt;"",STEP!D2832,"")</f>
        <v/>
      </c>
      <c r="E2832" s="410" t="str">
        <f>IF(STEP!E2832&lt;&gt;"",STEP!E2832,"")</f>
        <v/>
      </c>
      <c r="F2832" s="409" t="str">
        <f>IF(STEP!F2832&lt;&gt;"",STEP!F2832,"")</f>
        <v/>
      </c>
      <c r="G2832" s="508" t="str">
        <f>IF(STEP!C2832&lt;&gt;"",STEP!AD2832,"")</f>
        <v/>
      </c>
      <c r="H2832" s="407" t="str">
        <f>IF(AND(STEP!$G2832="",$J$8&lt;&gt;"ON"),"",IF(月報!AX2832&lt;&gt;"",月報!AX2832,IF(STEP!G2832&lt;&gt;"",STEP!G2832,"")))</f>
        <v/>
      </c>
      <c r="I2832" s="408" t="str">
        <f>IF(AND(STEP!$G2832="",$J$8&lt;&gt;"ON"),"",IF(月報!AZ2832&lt;&gt;"",月報!AZ2832,IF(STEP!H2832&lt;&gt;"",STEP!H2832,"")))</f>
        <v/>
      </c>
      <c r="J2832" s="408" t="str">
        <f>IF(AND(STEP!$G2832="",$J$8&lt;&gt;"ON"),"",IF(月報!BA2832&lt;&gt;"",月報!BA2832,IF(STEP!J2832&lt;&gt;"",STEP!J2832/24,"")))</f>
        <v/>
      </c>
      <c r="K2832" s="421" t="str">
        <f>IF(STEP!X2832&lt;&gt;"",STEP!X2832,"")</f>
        <v/>
      </c>
      <c r="L2832" s="421" t="str">
        <f>IF(STEP!Y2832&lt;&gt;"",STEP!Y2832,"")</f>
        <v/>
      </c>
      <c r="M2832" s="421" t="str">
        <f>IF(STEP!Z2832&lt;&gt;"",STEP!Z2832,"")</f>
        <v/>
      </c>
      <c r="N2832" s="422" t="str">
        <f>IF(STEP!R2832&lt;&gt;"",STEP!R2832,"")</f>
        <v/>
      </c>
      <c r="O2832" s="423" t="str">
        <f>IF(STEP!S2832&lt;&gt;"",STEP!S2832,"")</f>
        <v/>
      </c>
      <c r="P2832" s="316" t="str">
        <f t="shared" si="260"/>
        <v/>
      </c>
      <c r="Q2832" s="336"/>
      <c r="R2832" s="560" t="str">
        <f t="shared" si="259"/>
        <v/>
      </c>
    </row>
    <row r="2833" spans="2:18">
      <c r="B2833" s="517"/>
      <c r="C2833" s="622" t="str">
        <f>IF(STEP!C2833&lt;&gt;"",STEP!C2833,"")</f>
        <v/>
      </c>
      <c r="D2833" s="409" t="str">
        <f>IF(STEP!D2833&lt;&gt;"",STEP!D2833,"")</f>
        <v/>
      </c>
      <c r="E2833" s="410" t="str">
        <f>IF(STEP!E2833&lt;&gt;"",STEP!E2833,"")</f>
        <v/>
      </c>
      <c r="F2833" s="409" t="str">
        <f>IF(STEP!F2833&lt;&gt;"",STEP!F2833,"")</f>
        <v/>
      </c>
      <c r="G2833" s="508" t="str">
        <f>IF(STEP!C2833&lt;&gt;"",STEP!AD2833,"")</f>
        <v/>
      </c>
      <c r="H2833" s="407" t="str">
        <f>IF(AND(STEP!$G2833="",$J$8&lt;&gt;"ON"),"",IF(月報!AX2833&lt;&gt;"",月報!AX2833,IF(STEP!G2833&lt;&gt;"",STEP!G2833,"")))</f>
        <v/>
      </c>
      <c r="I2833" s="408" t="str">
        <f>IF(AND(STEP!$G2833="",$J$8&lt;&gt;"ON"),"",IF(月報!AZ2833&lt;&gt;"",月報!AZ2833,IF(STEP!H2833&lt;&gt;"",STEP!H2833,"")))</f>
        <v/>
      </c>
      <c r="J2833" s="408" t="str">
        <f>IF(AND(STEP!$G2833="",$J$8&lt;&gt;"ON"),"",IF(月報!BA2833&lt;&gt;"",月報!BA2833,IF(STEP!J2833&lt;&gt;"",STEP!J2833/24,"")))</f>
        <v/>
      </c>
      <c r="K2833" s="421" t="str">
        <f>IF(STEP!X2833&lt;&gt;"",STEP!X2833,"")</f>
        <v/>
      </c>
      <c r="L2833" s="421" t="str">
        <f>IF(STEP!Y2833&lt;&gt;"",STEP!Y2833,"")</f>
        <v/>
      </c>
      <c r="M2833" s="421" t="str">
        <f>IF(STEP!Z2833&lt;&gt;"",STEP!Z2833,"")</f>
        <v/>
      </c>
      <c r="N2833" s="422" t="str">
        <f>IF(STEP!R2833&lt;&gt;"",STEP!R2833,"")</f>
        <v/>
      </c>
      <c r="O2833" s="423" t="str">
        <f>IF(STEP!S2833&lt;&gt;"",STEP!S2833,"")</f>
        <v/>
      </c>
      <c r="P2833" s="316" t="str">
        <f t="shared" si="260"/>
        <v/>
      </c>
      <c r="Q2833" s="336"/>
      <c r="R2833" s="560" t="str">
        <f t="shared" si="259"/>
        <v/>
      </c>
    </row>
    <row r="2834" spans="2:18">
      <c r="B2834" s="517"/>
      <c r="C2834" s="622" t="str">
        <f>IF(STEP!C2834&lt;&gt;"",STEP!C2834,"")</f>
        <v/>
      </c>
      <c r="D2834" s="409" t="str">
        <f>IF(STEP!D2834&lt;&gt;"",STEP!D2834,"")</f>
        <v/>
      </c>
      <c r="E2834" s="410" t="str">
        <f>IF(STEP!E2834&lt;&gt;"",STEP!E2834,"")</f>
        <v/>
      </c>
      <c r="F2834" s="409" t="str">
        <f>IF(STEP!F2834&lt;&gt;"",STEP!F2834,"")</f>
        <v/>
      </c>
      <c r="G2834" s="508" t="str">
        <f>IF(STEP!C2834&lt;&gt;"",STEP!AD2834,"")</f>
        <v/>
      </c>
      <c r="H2834" s="407" t="str">
        <f>IF(AND(STEP!$G2834="",$J$8&lt;&gt;"ON"),"",IF(月報!AX2834&lt;&gt;"",月報!AX2834,IF(STEP!G2834&lt;&gt;"",STEP!G2834,"")))</f>
        <v/>
      </c>
      <c r="I2834" s="408" t="str">
        <f>IF(AND(STEP!$G2834="",$J$8&lt;&gt;"ON"),"",IF(月報!AZ2834&lt;&gt;"",月報!AZ2834,IF(STEP!H2834&lt;&gt;"",STEP!H2834,"")))</f>
        <v/>
      </c>
      <c r="J2834" s="408" t="str">
        <f>IF(AND(STEP!$G2834="",$J$8&lt;&gt;"ON"),"",IF(月報!BA2834&lt;&gt;"",月報!BA2834,IF(STEP!J2834&lt;&gt;"",STEP!J2834/24,"")))</f>
        <v/>
      </c>
      <c r="K2834" s="421" t="str">
        <f>IF(STEP!X2834&lt;&gt;"",STEP!X2834,"")</f>
        <v/>
      </c>
      <c r="L2834" s="421" t="str">
        <f>IF(STEP!Y2834&lt;&gt;"",STEP!Y2834,"")</f>
        <v/>
      </c>
      <c r="M2834" s="421" t="str">
        <f>IF(STEP!Z2834&lt;&gt;"",STEP!Z2834,"")</f>
        <v/>
      </c>
      <c r="N2834" s="422" t="str">
        <f>IF(STEP!R2834&lt;&gt;"",STEP!R2834,"")</f>
        <v/>
      </c>
      <c r="O2834" s="423" t="str">
        <f>IF(STEP!S2834&lt;&gt;"",STEP!S2834,"")</f>
        <v/>
      </c>
      <c r="P2834" s="316" t="str">
        <f t="shared" si="260"/>
        <v/>
      </c>
      <c r="Q2834" s="336"/>
      <c r="R2834" s="560" t="str">
        <f t="shared" si="259"/>
        <v/>
      </c>
    </row>
    <row r="2835" spans="2:18" ht="13.8" thickBot="1">
      <c r="B2835" s="518"/>
      <c r="C2835" s="625" t="str">
        <f>IF(STEP!C2835&lt;&gt;"",STEP!C2835,"")</f>
        <v/>
      </c>
      <c r="D2835" s="415" t="str">
        <f>IF(STEP!D2835&lt;&gt;"",STEP!D2835,"")</f>
        <v/>
      </c>
      <c r="E2835" s="416" t="str">
        <f>IF(STEP!E2835&lt;&gt;"",STEP!E2835,"")</f>
        <v/>
      </c>
      <c r="F2835" s="415" t="str">
        <f>IF(STEP!F2835&lt;&gt;"",STEP!F2835,"")</f>
        <v/>
      </c>
      <c r="G2835" s="417" t="str">
        <f>IF(STEP!C2835&lt;&gt;"",STEP!AD2835,"")</f>
        <v/>
      </c>
      <c r="H2835" s="417" t="str">
        <f>IF(AND(STEP!$G2835="",$J$8&lt;&gt;"ON"),"",IF(月報!AX2835&lt;&gt;"",月報!AX2835,IF(STEP!G2835&lt;&gt;"",STEP!G2835,"")))</f>
        <v/>
      </c>
      <c r="I2835" s="418" t="str">
        <f>IF(AND(STEP!$G2835="",$J$8&lt;&gt;"ON"),"",IF(月報!AZ2835&lt;&gt;"",月報!AZ2835,IF(STEP!H2835&lt;&gt;"",STEP!H2835,"")))</f>
        <v/>
      </c>
      <c r="J2835" s="418" t="str">
        <f>IF(AND(STEP!$G2835="",$J$8&lt;&gt;"ON"),"",IF(月報!BA2835&lt;&gt;"",月報!BA2835,IF(STEP!J2835&lt;&gt;"",STEP!J2835/24,"")))</f>
        <v/>
      </c>
      <c r="K2835" s="418" t="str">
        <f>IF(STEP!X2835&lt;&gt;"",STEP!X2835,"")</f>
        <v/>
      </c>
      <c r="L2835" s="418" t="str">
        <f>IF(STEP!Y2835&lt;&gt;"",STEP!Y2835,"")</f>
        <v/>
      </c>
      <c r="M2835" s="418" t="str">
        <f>IF(STEP!Z2835&lt;&gt;"",STEP!Z2835,"")</f>
        <v/>
      </c>
      <c r="N2835" s="426" t="str">
        <f>IF(STEP!R2835&lt;&gt;"",STEP!R2835,"")</f>
        <v/>
      </c>
      <c r="O2835" s="427" t="str">
        <f>IF(STEP!S2835&lt;&gt;"",STEP!S2835,"")</f>
        <v/>
      </c>
      <c r="P2835" s="318" t="str">
        <f t="shared" si="260"/>
        <v/>
      </c>
      <c r="Q2835" s="338"/>
      <c r="R2835" s="563" t="str">
        <f t="shared" si="259"/>
        <v/>
      </c>
    </row>
    <row r="2836" spans="2:18">
      <c r="B2836" s="516" t="s">
        <v>416</v>
      </c>
      <c r="C2836" s="626"/>
      <c r="D2836" s="324"/>
      <c r="E2836" s="325"/>
      <c r="F2836" s="578" t="s">
        <v>465</v>
      </c>
      <c r="G2836" s="320"/>
      <c r="H2836" s="320"/>
      <c r="I2836" s="326"/>
      <c r="J2836" s="326"/>
      <c r="K2836" s="326"/>
      <c r="L2836" s="326"/>
      <c r="M2836" s="326"/>
      <c r="N2836" s="327"/>
      <c r="O2836" s="328"/>
      <c r="P2836" s="335"/>
      <c r="Q2836" s="336"/>
      <c r="R2836" s="564" t="str">
        <f t="shared" si="259"/>
        <v/>
      </c>
    </row>
    <row r="2837" spans="2:18">
      <c r="B2837" s="516"/>
      <c r="C2837" s="626"/>
      <c r="D2837" s="324"/>
      <c r="E2837" s="325"/>
      <c r="F2837" s="324"/>
      <c r="G2837" s="320"/>
      <c r="H2837" s="320"/>
      <c r="I2837" s="326"/>
      <c r="J2837" s="326"/>
      <c r="K2837" s="326"/>
      <c r="L2837" s="326"/>
      <c r="M2837" s="326"/>
      <c r="N2837" s="327"/>
      <c r="O2837" s="328"/>
      <c r="P2837" s="335"/>
      <c r="Q2837" s="336"/>
      <c r="R2837" s="564" t="str">
        <f t="shared" si="259"/>
        <v/>
      </c>
    </row>
    <row r="2838" spans="2:18">
      <c r="B2838" s="516"/>
      <c r="C2838" s="626"/>
      <c r="D2838" s="324"/>
      <c r="E2838" s="325"/>
      <c r="F2838" s="324"/>
      <c r="G2838" s="320"/>
      <c r="H2838" s="320"/>
      <c r="I2838" s="326"/>
      <c r="J2838" s="326"/>
      <c r="K2838" s="326"/>
      <c r="L2838" s="326"/>
      <c r="M2838" s="326"/>
      <c r="N2838" s="327"/>
      <c r="O2838" s="328"/>
      <c r="P2838" s="335"/>
      <c r="Q2838" s="336"/>
      <c r="R2838" s="564" t="str">
        <f t="shared" si="259"/>
        <v/>
      </c>
    </row>
    <row r="2839" spans="2:18">
      <c r="B2839" s="516"/>
      <c r="C2839" s="626"/>
      <c r="D2839" s="324"/>
      <c r="E2839" s="325"/>
      <c r="F2839" s="324"/>
      <c r="G2839" s="320"/>
      <c r="H2839" s="320"/>
      <c r="I2839" s="326"/>
      <c r="J2839" s="326"/>
      <c r="K2839" s="326"/>
      <c r="L2839" s="326"/>
      <c r="M2839" s="326"/>
      <c r="N2839" s="327"/>
      <c r="O2839" s="328"/>
      <c r="P2839" s="335"/>
      <c r="Q2839" s="336"/>
      <c r="R2839" s="564" t="str">
        <f t="shared" si="259"/>
        <v/>
      </c>
    </row>
    <row r="2840" spans="2:18">
      <c r="B2840" s="516"/>
      <c r="C2840" s="626"/>
      <c r="D2840" s="324"/>
      <c r="E2840" s="325"/>
      <c r="F2840" s="324"/>
      <c r="G2840" s="320"/>
      <c r="H2840" s="320"/>
      <c r="I2840" s="326"/>
      <c r="J2840" s="326"/>
      <c r="K2840" s="326"/>
      <c r="L2840" s="326"/>
      <c r="M2840" s="326"/>
      <c r="N2840" s="327"/>
      <c r="O2840" s="328"/>
      <c r="P2840" s="335"/>
      <c r="Q2840" s="336"/>
      <c r="R2840" s="564" t="str">
        <f t="shared" si="259"/>
        <v/>
      </c>
    </row>
    <row r="2841" spans="2:18">
      <c r="B2841" s="516"/>
      <c r="C2841" s="626"/>
      <c r="D2841" s="324"/>
      <c r="E2841" s="325"/>
      <c r="F2841" s="324"/>
      <c r="G2841" s="320"/>
      <c r="H2841" s="320"/>
      <c r="I2841" s="326"/>
      <c r="J2841" s="326"/>
      <c r="K2841" s="326"/>
      <c r="L2841" s="326"/>
      <c r="M2841" s="326"/>
      <c r="N2841" s="327"/>
      <c r="O2841" s="328"/>
      <c r="P2841" s="335"/>
      <c r="Q2841" s="336"/>
      <c r="R2841" s="564" t="str">
        <f t="shared" si="259"/>
        <v/>
      </c>
    </row>
    <row r="2842" spans="2:18">
      <c r="B2842" s="516"/>
      <c r="C2842" s="626"/>
      <c r="D2842" s="324"/>
      <c r="E2842" s="325"/>
      <c r="F2842" s="324"/>
      <c r="G2842" s="320"/>
      <c r="H2842" s="320"/>
      <c r="I2842" s="326"/>
      <c r="J2842" s="326"/>
      <c r="K2842" s="326"/>
      <c r="L2842" s="326"/>
      <c r="M2842" s="326"/>
      <c r="N2842" s="327"/>
      <c r="O2842" s="328"/>
      <c r="P2842" s="335"/>
      <c r="Q2842" s="336"/>
      <c r="R2842" s="564" t="str">
        <f t="shared" si="259"/>
        <v/>
      </c>
    </row>
    <row r="2843" spans="2:18">
      <c r="B2843" s="516"/>
      <c r="C2843" s="626"/>
      <c r="D2843" s="324"/>
      <c r="E2843" s="325"/>
      <c r="F2843" s="324"/>
      <c r="G2843" s="320"/>
      <c r="H2843" s="320"/>
      <c r="I2843" s="326"/>
      <c r="J2843" s="326"/>
      <c r="K2843" s="326"/>
      <c r="L2843" s="326"/>
      <c r="M2843" s="326"/>
      <c r="N2843" s="327"/>
      <c r="O2843" s="328"/>
      <c r="P2843" s="335"/>
      <c r="Q2843" s="336"/>
      <c r="R2843" s="564" t="str">
        <f t="shared" si="259"/>
        <v/>
      </c>
    </row>
    <row r="2844" spans="2:18">
      <c r="B2844" s="516"/>
      <c r="C2844" s="626"/>
      <c r="D2844" s="324"/>
      <c r="E2844" s="325"/>
      <c r="F2844" s="324"/>
      <c r="G2844" s="320"/>
      <c r="H2844" s="320"/>
      <c r="I2844" s="326"/>
      <c r="J2844" s="326"/>
      <c r="K2844" s="326"/>
      <c r="L2844" s="326"/>
      <c r="M2844" s="326"/>
      <c r="N2844" s="327"/>
      <c r="O2844" s="328"/>
      <c r="P2844" s="335"/>
      <c r="Q2844" s="336"/>
      <c r="R2844" s="564" t="str">
        <f t="shared" si="259"/>
        <v/>
      </c>
    </row>
    <row r="2845" spans="2:18" ht="13.8" thickBot="1">
      <c r="B2845" s="519"/>
      <c r="C2845" s="627"/>
      <c r="D2845" s="330"/>
      <c r="E2845" s="331"/>
      <c r="F2845" s="330"/>
      <c r="G2845" s="322"/>
      <c r="H2845" s="322"/>
      <c r="I2845" s="332"/>
      <c r="J2845" s="332"/>
      <c r="K2845" s="332"/>
      <c r="L2845" s="332"/>
      <c r="M2845" s="332"/>
      <c r="N2845" s="333"/>
      <c r="O2845" s="334"/>
      <c r="P2845" s="337"/>
      <c r="Q2845" s="338"/>
      <c r="R2845" s="565" t="str">
        <f t="shared" si="259"/>
        <v/>
      </c>
    </row>
  </sheetData>
  <autoFilter ref="C10:T1036"/>
  <phoneticPr fontId="3"/>
  <conditionalFormatting sqref="T91:T100 T136:T145 T181:T190 T226:T235 T271:T280 T316:T325 T361:T370 T406:T415 T451:T460 T496:T505 T541:T550 T586:T595 T631:T640 T676:T685 T721:T730 T766:T775 T811:T820 T856:T865 T901:T910 T946:T955 T991:T1000 T1036:T1045 T1081:T1090 T1126:T1135 T1171:T1180 T1216:T1225 T11:T55">
    <cfRule type="cellIs" dxfId="53" priority="55" operator="notBetween">
      <formula>-0.249</formula>
      <formula>0.249</formula>
    </cfRule>
  </conditionalFormatting>
  <conditionalFormatting sqref="T56:T90">
    <cfRule type="cellIs" dxfId="52" priority="27" operator="notBetween">
      <formula>-0.249</formula>
      <formula>0.249</formula>
    </cfRule>
  </conditionalFormatting>
  <conditionalFormatting sqref="T101:T135">
    <cfRule type="cellIs" dxfId="51" priority="26" operator="notBetween">
      <formula>-0.249</formula>
      <formula>0.249</formula>
    </cfRule>
  </conditionalFormatting>
  <conditionalFormatting sqref="T146:T180">
    <cfRule type="cellIs" dxfId="50" priority="25" operator="notBetween">
      <formula>-0.249</formula>
      <formula>0.249</formula>
    </cfRule>
  </conditionalFormatting>
  <conditionalFormatting sqref="T191:T225">
    <cfRule type="cellIs" dxfId="49" priority="24" operator="notBetween">
      <formula>-0.249</formula>
      <formula>0.249</formula>
    </cfRule>
  </conditionalFormatting>
  <conditionalFormatting sqref="T236:T270">
    <cfRule type="cellIs" dxfId="48" priority="23" operator="notBetween">
      <formula>-0.249</formula>
      <formula>0.249</formula>
    </cfRule>
  </conditionalFormatting>
  <conditionalFormatting sqref="T281:T315">
    <cfRule type="cellIs" dxfId="47" priority="22" operator="notBetween">
      <formula>-0.249</formula>
      <formula>0.249</formula>
    </cfRule>
  </conditionalFormatting>
  <conditionalFormatting sqref="T326:T360">
    <cfRule type="cellIs" dxfId="46" priority="21" operator="notBetween">
      <formula>-0.249</formula>
      <formula>0.249</formula>
    </cfRule>
  </conditionalFormatting>
  <conditionalFormatting sqref="T371:T405">
    <cfRule type="cellIs" dxfId="45" priority="20" operator="notBetween">
      <formula>-0.249</formula>
      <formula>0.249</formula>
    </cfRule>
  </conditionalFormatting>
  <conditionalFormatting sqref="T416:T450">
    <cfRule type="cellIs" dxfId="44" priority="19" operator="notBetween">
      <formula>-0.249</formula>
      <formula>0.249</formula>
    </cfRule>
  </conditionalFormatting>
  <conditionalFormatting sqref="T461:T495">
    <cfRule type="cellIs" dxfId="43" priority="18" operator="notBetween">
      <formula>-0.249</formula>
      <formula>0.249</formula>
    </cfRule>
  </conditionalFormatting>
  <conditionalFormatting sqref="T506:T540">
    <cfRule type="cellIs" dxfId="42" priority="17" operator="notBetween">
      <formula>-0.249</formula>
      <formula>0.249</formula>
    </cfRule>
  </conditionalFormatting>
  <conditionalFormatting sqref="T551:T585">
    <cfRule type="cellIs" dxfId="41" priority="16" operator="notBetween">
      <formula>-0.249</formula>
      <formula>0.249</formula>
    </cfRule>
  </conditionalFormatting>
  <conditionalFormatting sqref="T596:T630">
    <cfRule type="cellIs" dxfId="40" priority="15" operator="notBetween">
      <formula>-0.249</formula>
      <formula>0.249</formula>
    </cfRule>
  </conditionalFormatting>
  <conditionalFormatting sqref="T641:T675">
    <cfRule type="cellIs" dxfId="39" priority="14" operator="notBetween">
      <formula>-0.249</formula>
      <formula>0.249</formula>
    </cfRule>
  </conditionalFormatting>
  <conditionalFormatting sqref="T686:T720">
    <cfRule type="cellIs" dxfId="38" priority="13" operator="notBetween">
      <formula>-0.249</formula>
      <formula>0.249</formula>
    </cfRule>
  </conditionalFormatting>
  <conditionalFormatting sqref="T731:T765">
    <cfRule type="cellIs" dxfId="37" priority="12" operator="notBetween">
      <formula>-0.249</formula>
      <formula>0.249</formula>
    </cfRule>
  </conditionalFormatting>
  <conditionalFormatting sqref="T776:T810">
    <cfRule type="cellIs" dxfId="36" priority="11" operator="notBetween">
      <formula>-0.249</formula>
      <formula>0.249</formula>
    </cfRule>
  </conditionalFormatting>
  <conditionalFormatting sqref="T821:T855">
    <cfRule type="cellIs" dxfId="35" priority="10" operator="notBetween">
      <formula>-0.249</formula>
      <formula>0.249</formula>
    </cfRule>
  </conditionalFormatting>
  <conditionalFormatting sqref="T866:T900">
    <cfRule type="cellIs" dxfId="34" priority="9" operator="notBetween">
      <formula>-0.249</formula>
      <formula>0.249</formula>
    </cfRule>
  </conditionalFormatting>
  <conditionalFormatting sqref="T911:T945">
    <cfRule type="cellIs" dxfId="33" priority="8" operator="notBetween">
      <formula>-0.249</formula>
      <formula>0.249</formula>
    </cfRule>
  </conditionalFormatting>
  <conditionalFormatting sqref="T956:T990">
    <cfRule type="cellIs" dxfId="32" priority="7" operator="notBetween">
      <formula>-0.249</formula>
      <formula>0.249</formula>
    </cfRule>
  </conditionalFormatting>
  <conditionalFormatting sqref="T1001:T1035">
    <cfRule type="cellIs" dxfId="31" priority="6" operator="notBetween">
      <formula>-0.249</formula>
      <formula>0.249</formula>
    </cfRule>
  </conditionalFormatting>
  <conditionalFormatting sqref="T1046:T1080">
    <cfRule type="cellIs" dxfId="30" priority="5" operator="notBetween">
      <formula>-0.249</formula>
      <formula>0.249</formula>
    </cfRule>
  </conditionalFormatting>
  <conditionalFormatting sqref="T1091:T1125">
    <cfRule type="cellIs" dxfId="29" priority="4" operator="notBetween">
      <formula>-0.249</formula>
      <formula>0.249</formula>
    </cfRule>
  </conditionalFormatting>
  <conditionalFormatting sqref="T1136:T1170">
    <cfRule type="cellIs" dxfId="28" priority="3" operator="notBetween">
      <formula>-0.249</formula>
      <formula>0.249</formula>
    </cfRule>
  </conditionalFormatting>
  <conditionalFormatting sqref="T1181:T1215">
    <cfRule type="cellIs" dxfId="27" priority="2" operator="notBetween">
      <formula>-0.249</formula>
      <formula>0.249</formula>
    </cfRule>
  </conditionalFormatting>
  <conditionalFormatting sqref="T1226:T1260">
    <cfRule type="cellIs" dxfId="26" priority="1" operator="notBetween">
      <formula>-0.249</formula>
      <formula>0.249</formula>
    </cfRule>
  </conditionalFormatting>
  <dataValidations disablePrompts="1" count="1">
    <dataValidation type="list" allowBlank="1" showInputMessage="1" showErrorMessage="1" sqref="J8">
      <formula1>"ON,OFF"</formula1>
    </dataValidation>
  </dataValidations>
  <pageMargins left="0.78740157480314965" right="0.78740157480314965" top="0.98425196850393704" bottom="0.98425196850393704" header="0.51181102362204722" footer="0.51181102362204722"/>
  <pageSetup paperSize="9" scale="79" fitToHeight="0" orientation="landscape" r:id="rId1"/>
  <headerFooter alignWithMargins="0"/>
  <rowBreaks count="1" manualBreakCount="1">
    <brk id="976" max="20"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BH2980"/>
  <sheetViews>
    <sheetView topLeftCell="A176" zoomScaleNormal="100" workbookViewId="0">
      <selection activeCell="C191" sqref="C191"/>
    </sheetView>
  </sheetViews>
  <sheetFormatPr defaultColWidth="9" defaultRowHeight="13.2"/>
  <cols>
    <col min="1" max="1" width="2.33203125" style="280" customWidth="1"/>
    <col min="2" max="2" width="3.6640625" style="280" customWidth="1"/>
    <col min="3" max="3" width="8.21875" style="220" customWidth="1"/>
    <col min="4" max="4" width="10.88671875" style="221" customWidth="1"/>
    <col min="5" max="5" width="4.44140625" style="222" customWidth="1"/>
    <col min="6" max="6" width="6.33203125" style="221" customWidth="1"/>
    <col min="7" max="7" width="3.6640625" style="220" customWidth="1"/>
    <col min="8" max="20" width="4.109375" style="223" customWidth="1"/>
    <col min="21" max="21" width="4.109375" style="224" customWidth="1"/>
    <col min="22" max="22" width="4.77734375" style="224" customWidth="1"/>
    <col min="23" max="29" width="4.109375" style="224" customWidth="1"/>
    <col min="30" max="30" width="6" style="224" customWidth="1"/>
    <col min="31" max="34" width="3.44140625" style="225" customWidth="1"/>
    <col min="35" max="35" width="2.21875" style="225" customWidth="1"/>
    <col min="36" max="36" width="1.6640625" style="225" customWidth="1"/>
    <col min="37" max="40" width="2.21875" style="225" customWidth="1"/>
    <col min="41" max="41" width="4.109375" style="223" customWidth="1"/>
    <col min="42" max="47" width="4.33203125" style="223" customWidth="1"/>
    <col min="48" max="48" width="3.77734375" style="280" customWidth="1"/>
    <col min="49" max="53" width="6.44140625" style="281" customWidth="1"/>
    <col min="54" max="54" width="1.88671875" style="280" customWidth="1"/>
    <col min="55" max="55" width="4" style="280" customWidth="1"/>
    <col min="56" max="56" width="6.6640625" style="224" customWidth="1"/>
    <col min="57" max="57" width="3.44140625" style="280" customWidth="1"/>
    <col min="58" max="58" width="2.77734375" style="574" customWidth="1"/>
    <col min="59" max="60" width="8.21875" style="224" customWidth="1"/>
    <col min="61" max="16384" width="9" style="280"/>
  </cols>
  <sheetData>
    <row r="2" spans="2:60" hidden="1"/>
    <row r="3" spans="2:60" hidden="1"/>
    <row r="4" spans="2:60" hidden="1"/>
    <row r="5" spans="2:60" hidden="1"/>
    <row r="6" spans="2:60" hidden="1"/>
    <row r="7" spans="2:60">
      <c r="C7" s="280"/>
      <c r="D7" s="280"/>
      <c r="E7" s="280"/>
      <c r="F7" s="280"/>
      <c r="H7" s="404" t="s">
        <v>389</v>
      </c>
      <c r="I7" s="227"/>
      <c r="J7" s="227"/>
      <c r="K7" s="227"/>
      <c r="L7" s="228"/>
      <c r="M7" s="228"/>
      <c r="AW7" s="281" t="s">
        <v>380</v>
      </c>
      <c r="BD7" s="567" t="s">
        <v>425</v>
      </c>
      <c r="BG7" s="567"/>
      <c r="BH7" s="567"/>
    </row>
    <row r="8" spans="2:60" ht="19.5" customHeight="1">
      <c r="B8" s="229" t="s">
        <v>137</v>
      </c>
      <c r="C8" s="221"/>
      <c r="T8" s="230"/>
      <c r="U8" s="231"/>
      <c r="V8" s="231"/>
      <c r="W8" s="231"/>
      <c r="X8" s="231"/>
      <c r="Y8" s="231"/>
      <c r="Z8" s="231"/>
      <c r="AA8" s="231"/>
      <c r="AB8" s="231"/>
      <c r="AC8" s="231"/>
      <c r="AD8" s="231"/>
      <c r="AE8" s="232"/>
      <c r="AF8" s="232"/>
      <c r="AG8" s="232"/>
      <c r="AH8" s="232"/>
      <c r="AI8" s="232"/>
      <c r="AJ8" s="232"/>
      <c r="AK8" s="232"/>
      <c r="AL8" s="232"/>
      <c r="AM8" s="232"/>
      <c r="AN8" s="232"/>
      <c r="AO8" s="230"/>
      <c r="AP8" s="230"/>
      <c r="AQ8" s="230"/>
      <c r="AR8" s="230"/>
      <c r="AS8" s="230"/>
      <c r="AT8" s="230"/>
      <c r="AU8" s="230"/>
      <c r="AW8" s="288" t="s">
        <v>379</v>
      </c>
      <c r="AX8" s="288"/>
      <c r="AY8" s="289">
        <v>3.472222222222222E-3</v>
      </c>
      <c r="AZ8" s="288"/>
      <c r="BA8" s="288"/>
      <c r="BD8" s="231"/>
      <c r="BG8" s="567"/>
      <c r="BH8" s="567"/>
    </row>
    <row r="9" spans="2:60" s="226" customFormat="1" ht="19.5" customHeight="1">
      <c r="B9" s="233" t="s">
        <v>138</v>
      </c>
      <c r="C9" s="234" t="s">
        <v>139</v>
      </c>
      <c r="D9" s="234" t="s">
        <v>140</v>
      </c>
      <c r="E9" s="235" t="s">
        <v>141</v>
      </c>
      <c r="F9" s="234" t="s">
        <v>142</v>
      </c>
      <c r="G9" s="234" t="s">
        <v>143</v>
      </c>
      <c r="H9" s="236" t="s">
        <v>144</v>
      </c>
      <c r="I9" s="237"/>
      <c r="J9" s="237"/>
      <c r="K9" s="238"/>
      <c r="L9" s="236" t="s">
        <v>145</v>
      </c>
      <c r="M9" s="237"/>
      <c r="N9" s="237"/>
      <c r="O9" s="237"/>
      <c r="P9" s="239" t="s">
        <v>146</v>
      </c>
      <c r="Q9" s="239" t="s">
        <v>471</v>
      </c>
      <c r="R9" s="239" t="s">
        <v>521</v>
      </c>
      <c r="S9" s="239" t="s">
        <v>472</v>
      </c>
      <c r="T9" s="239" t="s">
        <v>473</v>
      </c>
      <c r="U9" s="239" t="s">
        <v>474</v>
      </c>
      <c r="V9" s="237" t="s">
        <v>475</v>
      </c>
      <c r="W9" s="237"/>
      <c r="X9" s="237"/>
      <c r="Y9" s="237"/>
      <c r="Z9" s="237"/>
      <c r="AA9" s="237"/>
      <c r="AB9" s="237"/>
      <c r="AC9" s="237"/>
      <c r="AD9" s="238"/>
      <c r="AE9" s="239" t="s">
        <v>482</v>
      </c>
      <c r="AF9" s="239" t="s">
        <v>483</v>
      </c>
      <c r="AG9" s="239" t="s">
        <v>484</v>
      </c>
      <c r="AH9" s="239" t="s">
        <v>485</v>
      </c>
      <c r="AI9" s="240"/>
      <c r="AJ9" s="240" t="s">
        <v>476</v>
      </c>
      <c r="AK9" s="240"/>
      <c r="AL9" s="240"/>
      <c r="AM9" s="240"/>
      <c r="AN9" s="237"/>
      <c r="AO9" s="238"/>
      <c r="AP9" s="579"/>
      <c r="AQ9" s="580" t="s">
        <v>477</v>
      </c>
      <c r="AR9" s="581"/>
      <c r="AS9" s="237" t="s">
        <v>173</v>
      </c>
      <c r="AT9" s="237"/>
      <c r="AU9" s="238"/>
      <c r="AW9" s="308" t="s">
        <v>376</v>
      </c>
      <c r="AX9" s="309"/>
      <c r="AY9" s="308" t="s">
        <v>377</v>
      </c>
      <c r="AZ9" s="309"/>
      <c r="BA9" s="309"/>
      <c r="BD9" s="239"/>
      <c r="BF9" s="575"/>
      <c r="BG9" s="239"/>
      <c r="BH9" s="239"/>
    </row>
    <row r="10" spans="2:60" s="220" customFormat="1" ht="21.15" customHeight="1" thickBot="1">
      <c r="B10" s="242"/>
      <c r="C10" s="242"/>
      <c r="D10" s="242"/>
      <c r="E10" s="243"/>
      <c r="F10" s="242"/>
      <c r="G10" s="242"/>
      <c r="H10" s="244" t="s">
        <v>153</v>
      </c>
      <c r="I10" s="244" t="s">
        <v>154</v>
      </c>
      <c r="J10" s="244" t="s">
        <v>155</v>
      </c>
      <c r="K10" s="244" t="s">
        <v>146</v>
      </c>
      <c r="L10" s="244" t="s">
        <v>153</v>
      </c>
      <c r="M10" s="244" t="s">
        <v>154</v>
      </c>
      <c r="N10" s="244" t="s">
        <v>155</v>
      </c>
      <c r="O10" s="244" t="s">
        <v>146</v>
      </c>
      <c r="P10" s="245"/>
      <c r="Q10" s="245"/>
      <c r="R10" s="245"/>
      <c r="S10" s="245"/>
      <c r="T10" s="245"/>
      <c r="U10" s="245"/>
      <c r="V10" s="244" t="s">
        <v>156</v>
      </c>
      <c r="W10" s="244" t="s">
        <v>157</v>
      </c>
      <c r="X10" s="244" t="s">
        <v>158</v>
      </c>
      <c r="Y10" s="244" t="s">
        <v>159</v>
      </c>
      <c r="Z10" s="244" t="s">
        <v>160</v>
      </c>
      <c r="AA10" s="244" t="s">
        <v>161</v>
      </c>
      <c r="AB10" s="244" t="s">
        <v>162</v>
      </c>
      <c r="AC10" s="244" t="s">
        <v>163</v>
      </c>
      <c r="AD10" s="245" t="s">
        <v>164</v>
      </c>
      <c r="AE10" s="245"/>
      <c r="AF10" s="245"/>
      <c r="AG10" s="245"/>
      <c r="AH10" s="245"/>
      <c r="AI10" s="246"/>
      <c r="AJ10" s="247" t="s">
        <v>166</v>
      </c>
      <c r="AK10" s="247" t="s">
        <v>167</v>
      </c>
      <c r="AL10" s="247" t="s">
        <v>168</v>
      </c>
      <c r="AM10" s="247" t="s">
        <v>169</v>
      </c>
      <c r="AN10" s="247" t="s">
        <v>170</v>
      </c>
      <c r="AO10" s="244" t="s">
        <v>171</v>
      </c>
      <c r="AP10" s="244" t="s">
        <v>151</v>
      </c>
      <c r="AQ10" s="244" t="s">
        <v>172</v>
      </c>
      <c r="AR10" s="244" t="s">
        <v>151</v>
      </c>
      <c r="AS10" s="244" t="s">
        <v>173</v>
      </c>
      <c r="AT10" s="244" t="s">
        <v>486</v>
      </c>
      <c r="AU10" s="244" t="s">
        <v>173</v>
      </c>
      <c r="AW10" s="310" t="s">
        <v>154</v>
      </c>
      <c r="AX10" s="306" t="s">
        <v>378</v>
      </c>
      <c r="AY10" s="310" t="s">
        <v>154</v>
      </c>
      <c r="AZ10" s="307" t="s">
        <v>107</v>
      </c>
      <c r="BA10" s="306" t="s">
        <v>157</v>
      </c>
      <c r="BD10" s="571" t="s">
        <v>429</v>
      </c>
      <c r="BF10" s="576"/>
      <c r="BG10" s="245" t="s">
        <v>427</v>
      </c>
      <c r="BH10" s="245" t="s">
        <v>371</v>
      </c>
    </row>
    <row r="11" spans="2:60">
      <c r="B11" s="111">
        <v>1</v>
      </c>
      <c r="C11" s="403">
        <f>IF(STEP!C11&lt;&gt;"",STEP!C11,"")</f>
        <v>160476</v>
      </c>
      <c r="D11" s="383" t="str">
        <f>IF(STEP!D11&lt;&gt;"",STEP!D11,"")</f>
        <v>伊藤　繁</v>
      </c>
      <c r="E11" s="384">
        <f>IF(STEP!E11&lt;&gt;"",STEP!E11,"")</f>
        <v>45403</v>
      </c>
      <c r="F11" s="248" t="s">
        <v>212</v>
      </c>
      <c r="G11" s="249"/>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1"/>
      <c r="AF11" s="251"/>
      <c r="AG11" s="251"/>
      <c r="AH11" s="251"/>
      <c r="AI11" s="251"/>
      <c r="AJ11" s="251"/>
      <c r="AK11" s="251"/>
      <c r="AL11" s="251"/>
      <c r="AM11" s="251"/>
      <c r="AN11" s="251"/>
      <c r="AO11" s="250"/>
      <c r="AP11" s="250"/>
      <c r="AQ11" s="250"/>
      <c r="AR11" s="250"/>
      <c r="AS11" s="250"/>
      <c r="AT11" s="250"/>
      <c r="AU11" s="250"/>
      <c r="AW11" s="290" t="str">
        <f t="shared" ref="AW11:AW45" si="0">IF(W11&lt;&gt;"",IF(W11&lt;&gt;"",CEILING(IF(J11&lt;&gt;"",J11,I11),$AY$8),""),"")</f>
        <v/>
      </c>
      <c r="AX11" s="290" t="str">
        <f>IF(W11&lt;&gt;"",IF(W11&lt;&gt;"",IF(OR(K11="早出",AND(BD11&lt;AW11,K11&lt;&gt;"有償遅刻")),AW11,BD11),""),"")</f>
        <v/>
      </c>
      <c r="AY11" s="290" t="str">
        <f t="shared" ref="AY11:AY45" si="1">IF(W11&lt;&gt;"",FLOOR(IF(N11&lt;&gt;"",N11,M11),$AY$8),"")</f>
        <v/>
      </c>
      <c r="AZ11" s="290" t="str">
        <f t="shared" ref="AZ11:AZ45" si="2">IF(W11&lt;&gt;"",IF(AY11&lt;&gt;0,AY11-AR11,L11-AR11),"")</f>
        <v/>
      </c>
      <c r="BA11" s="290" t="str">
        <f>IF(W11&lt;&gt;"",W11,"")</f>
        <v/>
      </c>
      <c r="BD11" s="250" t="str">
        <f>IF(W11="","",IF(F11="休日",AW11,IF(F11="法休",AW11,VLOOKUP(F11,カレンダマスタ!$Q$56:$R$69,2,FALSE))))</f>
        <v/>
      </c>
      <c r="BF11" s="281"/>
      <c r="BG11" s="250" t="e">
        <f>STEP!AF11</f>
        <v>#N/A</v>
      </c>
      <c r="BH11" s="250" t="str">
        <f>IF(AX11="","",IF(P11&lt;&gt;"","",IF(BG11="CS","OK",IF(VLOOKUP(E11,カレンダマスタ!$A$5:$D$381,4,FALSE)&gt;0,"",IF(OR(AX11*24&gt;10.84,AZ11*24&lt;14.5)=TRUE,"×","OK")))))</f>
        <v/>
      </c>
    </row>
    <row r="12" spans="2:60">
      <c r="B12" s="111"/>
      <c r="C12" s="385">
        <f>IF(STEP!C12&lt;&gt;"",STEP!C12,"")</f>
        <v>160476</v>
      </c>
      <c r="D12" s="386" t="str">
        <f>IF(STEP!D12&lt;&gt;"",STEP!D12,"")</f>
        <v>伊藤　繁</v>
      </c>
      <c r="E12" s="387">
        <f>IF(STEP!E12&lt;&gt;"",STEP!E12,"")</f>
        <v>45404</v>
      </c>
      <c r="F12" s="253" t="s">
        <v>557</v>
      </c>
      <c r="G12" s="252"/>
      <c r="H12" s="254">
        <v>0.36458333333333331</v>
      </c>
      <c r="I12" s="254">
        <v>0.3611111111111111</v>
      </c>
      <c r="J12" s="254"/>
      <c r="K12" s="254"/>
      <c r="L12" s="254">
        <v>0.72916666666666663</v>
      </c>
      <c r="M12" s="254">
        <v>0.86805555555555547</v>
      </c>
      <c r="N12" s="254"/>
      <c r="O12" s="254"/>
      <c r="P12" s="254"/>
      <c r="Q12" s="254" t="s">
        <v>559</v>
      </c>
      <c r="R12" s="254"/>
      <c r="S12" s="254" t="s">
        <v>573</v>
      </c>
      <c r="T12" s="254"/>
      <c r="U12" s="254"/>
      <c r="V12" s="254">
        <v>0.33333333333333331</v>
      </c>
      <c r="W12" s="254">
        <v>0.46180555555555558</v>
      </c>
      <c r="X12" s="254"/>
      <c r="Y12" s="254">
        <v>0.12847222222222224</v>
      </c>
      <c r="Z12" s="254"/>
      <c r="AA12" s="254"/>
      <c r="AB12" s="254"/>
      <c r="AC12" s="254"/>
      <c r="AD12" s="254"/>
      <c r="AE12" s="255">
        <v>8.3333333333333329E-2</v>
      </c>
      <c r="AF12" s="255">
        <v>0.12847222222222224</v>
      </c>
      <c r="AG12" s="255">
        <v>4.5138888888888888E-2</v>
      </c>
      <c r="AH12" s="255">
        <v>0.12847222222222224</v>
      </c>
      <c r="AI12" s="255">
        <v>1</v>
      </c>
      <c r="AJ12" s="255">
        <v>1</v>
      </c>
      <c r="AK12" s="255"/>
      <c r="AL12" s="255"/>
      <c r="AM12" s="255"/>
      <c r="AN12" s="255"/>
      <c r="AO12" s="254"/>
      <c r="AP12" s="254"/>
      <c r="AQ12" s="254"/>
      <c r="AR12" s="254"/>
      <c r="AS12" s="254"/>
      <c r="AT12" s="254"/>
      <c r="AU12" s="254"/>
      <c r="AW12" s="291">
        <f t="shared" si="0"/>
        <v>0.3611111111111111</v>
      </c>
      <c r="AX12" s="283">
        <f t="shared" ref="AX12:AX45" si="3">IF(W12&lt;&gt;"",IF(W12&lt;&gt;"",IF(OR(K12="早出",AND(BD12&lt;AW12,K12&lt;&gt;"有償遅刻")),AW12,BD12),""),"")</f>
        <v>0.36458333333333331</v>
      </c>
      <c r="AY12" s="283">
        <f t="shared" si="1"/>
        <v>0.86805555555555547</v>
      </c>
      <c r="AZ12" s="283">
        <f t="shared" si="2"/>
        <v>0.86805555555555547</v>
      </c>
      <c r="BA12" s="283">
        <f t="shared" ref="BA12:BA45" si="4">IF(W12&lt;&gt;"",W12,"")</f>
        <v>0.46180555555555558</v>
      </c>
      <c r="BD12" s="254">
        <f>IF(W12="","",IF(F12="休日",AW12,IF(F12="法休",AW12,VLOOKUP(F12,カレンダマスタ!$Q$56:$R$69,2,FALSE))))</f>
        <v>0.36458333333333331</v>
      </c>
      <c r="BG12" s="254" t="e">
        <f>BG11</f>
        <v>#N/A</v>
      </c>
      <c r="BH12" s="254" t="e">
        <f>IF(AX12="","",IF(P12&lt;&gt;"","",IF(BG12="CS","OK",IF(VLOOKUP(E12,カレンダマスタ!$A$5:$D$381,4,FALSE)&gt;0,"",IF(OR(AX12*24&gt;10.84,AZ12*24&lt;14.5)=TRUE,"×","OK")))))</f>
        <v>#N/A</v>
      </c>
    </row>
    <row r="13" spans="2:60">
      <c r="B13" s="111"/>
      <c r="C13" s="385">
        <f>IF(STEP!C13&lt;&gt;"",STEP!C13,"")</f>
        <v>160476</v>
      </c>
      <c r="D13" s="386" t="str">
        <f>IF(STEP!D13&lt;&gt;"",STEP!D13,"")</f>
        <v>伊藤　繁</v>
      </c>
      <c r="E13" s="387">
        <f>IF(STEP!E13&lt;&gt;"",STEP!E13,"")</f>
        <v>45405</v>
      </c>
      <c r="F13" s="253" t="s">
        <v>557</v>
      </c>
      <c r="G13" s="252"/>
      <c r="H13" s="254">
        <v>0.36458333333333331</v>
      </c>
      <c r="I13" s="254"/>
      <c r="J13" s="254">
        <v>0.3611111111111111</v>
      </c>
      <c r="K13" s="254"/>
      <c r="L13" s="254">
        <v>0.72916666666666663</v>
      </c>
      <c r="M13" s="254">
        <v>0.86111111111111116</v>
      </c>
      <c r="N13" s="254"/>
      <c r="O13" s="254"/>
      <c r="P13" s="254"/>
      <c r="Q13" s="254" t="s">
        <v>559</v>
      </c>
      <c r="R13" s="254"/>
      <c r="S13" s="254" t="s">
        <v>573</v>
      </c>
      <c r="T13" s="254"/>
      <c r="U13" s="254"/>
      <c r="V13" s="254">
        <v>0.33333333333333331</v>
      </c>
      <c r="W13" s="254">
        <v>0.4548611111111111</v>
      </c>
      <c r="X13" s="254"/>
      <c r="Y13" s="254">
        <v>0.12152777777777778</v>
      </c>
      <c r="Z13" s="254"/>
      <c r="AA13" s="254"/>
      <c r="AB13" s="254"/>
      <c r="AC13" s="254"/>
      <c r="AD13" s="254"/>
      <c r="AE13" s="255">
        <v>8.3333333333333329E-2</v>
      </c>
      <c r="AF13" s="255">
        <v>0.12152777777777778</v>
      </c>
      <c r="AG13" s="255">
        <v>3.8194444444444441E-2</v>
      </c>
      <c r="AH13" s="255">
        <v>0.12152777777777778</v>
      </c>
      <c r="AI13" s="255">
        <v>1</v>
      </c>
      <c r="AJ13" s="255">
        <v>1</v>
      </c>
      <c r="AK13" s="255"/>
      <c r="AL13" s="255"/>
      <c r="AM13" s="255"/>
      <c r="AN13" s="255"/>
      <c r="AO13" s="254"/>
      <c r="AP13" s="254"/>
      <c r="AQ13" s="254"/>
      <c r="AR13" s="254"/>
      <c r="AS13" s="254"/>
      <c r="AT13" s="254"/>
      <c r="AU13" s="254"/>
      <c r="AW13" s="291">
        <f t="shared" si="0"/>
        <v>0.3611111111111111</v>
      </c>
      <c r="AX13" s="283">
        <f t="shared" si="3"/>
        <v>0.36458333333333331</v>
      </c>
      <c r="AY13" s="283">
        <f t="shared" si="1"/>
        <v>0.86111111111111105</v>
      </c>
      <c r="AZ13" s="283">
        <f t="shared" si="2"/>
        <v>0.86111111111111105</v>
      </c>
      <c r="BA13" s="283">
        <f t="shared" si="4"/>
        <v>0.4548611111111111</v>
      </c>
      <c r="BD13" s="254">
        <f>IF(W13="","",IF(F13="休日",AW13,IF(F13="法休",AW13,VLOOKUP(F13,カレンダマスタ!$Q$56:$R$69,2,FALSE))))</f>
        <v>0.36458333333333331</v>
      </c>
      <c r="BG13" s="254" t="e">
        <f t="shared" ref="BG13:BG45" si="5">BG12</f>
        <v>#N/A</v>
      </c>
      <c r="BH13" s="254" t="e">
        <f>IF(AX13="","",IF(P13&lt;&gt;"","",IF(BG13="CS","OK",IF(VLOOKUP(E13,カレンダマスタ!$A$5:$D$381,4,FALSE)&gt;0,"",IF(OR(AX13*24&gt;10.84,AZ13*24&lt;14.5)=TRUE,"×","OK")))))</f>
        <v>#N/A</v>
      </c>
    </row>
    <row r="14" spans="2:60">
      <c r="B14" s="111"/>
      <c r="C14" s="385">
        <f>IF(STEP!C14&lt;&gt;"",STEP!C14,"")</f>
        <v>160476</v>
      </c>
      <c r="D14" s="386" t="str">
        <f>IF(STEP!D14&lt;&gt;"",STEP!D14,"")</f>
        <v>伊藤　繁</v>
      </c>
      <c r="E14" s="387">
        <f>IF(STEP!E14&lt;&gt;"",STEP!E14,"")</f>
        <v>45406</v>
      </c>
      <c r="F14" s="256" t="s">
        <v>557</v>
      </c>
      <c r="G14" s="257"/>
      <c r="H14" s="254">
        <v>0.36458333333333331</v>
      </c>
      <c r="I14" s="254"/>
      <c r="J14" s="254">
        <v>0.3611111111111111</v>
      </c>
      <c r="K14" s="254"/>
      <c r="L14" s="254">
        <v>0.72916666666666663</v>
      </c>
      <c r="M14" s="254">
        <v>0.73055555555555562</v>
      </c>
      <c r="N14" s="254"/>
      <c r="O14" s="254"/>
      <c r="P14" s="254"/>
      <c r="Q14" s="254"/>
      <c r="R14" s="254"/>
      <c r="S14" s="254"/>
      <c r="T14" s="254"/>
      <c r="U14" s="254"/>
      <c r="V14" s="254">
        <v>0.33333333333333331</v>
      </c>
      <c r="W14" s="254">
        <v>0.33333333333333331</v>
      </c>
      <c r="X14" s="254"/>
      <c r="Y14" s="254"/>
      <c r="Z14" s="254"/>
      <c r="AA14" s="254"/>
      <c r="AB14" s="254"/>
      <c r="AC14" s="254"/>
      <c r="AD14" s="254"/>
      <c r="AE14" s="255"/>
      <c r="AF14" s="255"/>
      <c r="AG14" s="255"/>
      <c r="AH14" s="255"/>
      <c r="AI14" s="255">
        <v>1</v>
      </c>
      <c r="AJ14" s="255">
        <v>1</v>
      </c>
      <c r="AK14" s="255"/>
      <c r="AL14" s="255"/>
      <c r="AM14" s="255"/>
      <c r="AN14" s="255"/>
      <c r="AO14" s="254"/>
      <c r="AP14" s="254"/>
      <c r="AQ14" s="254"/>
      <c r="AR14" s="254"/>
      <c r="AS14" s="254"/>
      <c r="AT14" s="254"/>
      <c r="AU14" s="254"/>
      <c r="AW14" s="291">
        <f t="shared" si="0"/>
        <v>0.3611111111111111</v>
      </c>
      <c r="AX14" s="283">
        <f t="shared" si="3"/>
        <v>0.36458333333333331</v>
      </c>
      <c r="AY14" s="283">
        <f t="shared" si="1"/>
        <v>0.72916666666666663</v>
      </c>
      <c r="AZ14" s="283">
        <f t="shared" si="2"/>
        <v>0.72916666666666663</v>
      </c>
      <c r="BA14" s="283">
        <f t="shared" si="4"/>
        <v>0.33333333333333331</v>
      </c>
      <c r="BD14" s="254">
        <f>IF(W14="","",IF(F14="休日",AW14,IF(F14="法休",AW14,VLOOKUP(F14,カレンダマスタ!$Q$56:$R$69,2,FALSE))))</f>
        <v>0.36458333333333331</v>
      </c>
      <c r="BG14" s="254" t="e">
        <f t="shared" si="5"/>
        <v>#N/A</v>
      </c>
      <c r="BH14" s="254" t="e">
        <f>IF(AX14="","",IF(P14&lt;&gt;"","",IF(BG14="CS","OK",IF(VLOOKUP(E14,カレンダマスタ!$A$5:$D$381,4,FALSE)&gt;0,"",IF(OR(AX14*24&gt;10.84,AZ14*24&lt;14.5)=TRUE,"×","OK")))))</f>
        <v>#N/A</v>
      </c>
    </row>
    <row r="15" spans="2:60">
      <c r="B15" s="111"/>
      <c r="C15" s="385">
        <f>IF(STEP!C15&lt;&gt;"",STEP!C15,"")</f>
        <v>160476</v>
      </c>
      <c r="D15" s="386" t="str">
        <f>IF(STEP!D15&lt;&gt;"",STEP!D15,"")</f>
        <v>伊藤　繁</v>
      </c>
      <c r="E15" s="387">
        <f>IF(STEP!E15&lt;&gt;"",STEP!E15,"")</f>
        <v>45407</v>
      </c>
      <c r="F15" s="256" t="s">
        <v>557</v>
      </c>
      <c r="G15" s="257"/>
      <c r="H15" s="254">
        <v>0.36458333333333331</v>
      </c>
      <c r="I15" s="254"/>
      <c r="J15" s="254">
        <v>0.3611111111111111</v>
      </c>
      <c r="K15" s="254"/>
      <c r="L15" s="254">
        <v>0.72916666666666663</v>
      </c>
      <c r="M15" s="254">
        <v>0.87638888888888899</v>
      </c>
      <c r="N15" s="254"/>
      <c r="O15" s="254"/>
      <c r="P15" s="254"/>
      <c r="Q15" s="254" t="s">
        <v>559</v>
      </c>
      <c r="R15" s="254"/>
      <c r="S15" s="254"/>
      <c r="T15" s="254"/>
      <c r="U15" s="254"/>
      <c r="V15" s="254">
        <v>0.33333333333333331</v>
      </c>
      <c r="W15" s="254">
        <v>0.46875</v>
      </c>
      <c r="X15" s="254"/>
      <c r="Y15" s="254">
        <v>0.13541666666666666</v>
      </c>
      <c r="Z15" s="254"/>
      <c r="AA15" s="254"/>
      <c r="AB15" s="254"/>
      <c r="AC15" s="254"/>
      <c r="AD15" s="254"/>
      <c r="AE15" s="255">
        <v>0.125</v>
      </c>
      <c r="AF15" s="255">
        <v>0.13541666666666666</v>
      </c>
      <c r="AG15" s="255">
        <v>1.0416666666666666E-2</v>
      </c>
      <c r="AH15" s="255">
        <v>0.13541666666666666</v>
      </c>
      <c r="AI15" s="255">
        <v>1</v>
      </c>
      <c r="AJ15" s="255">
        <v>1</v>
      </c>
      <c r="AK15" s="255"/>
      <c r="AL15" s="255"/>
      <c r="AM15" s="255"/>
      <c r="AN15" s="255"/>
      <c r="AO15" s="254"/>
      <c r="AP15" s="254"/>
      <c r="AQ15" s="254"/>
      <c r="AR15" s="254"/>
      <c r="AS15" s="254"/>
      <c r="AT15" s="254"/>
      <c r="AU15" s="254"/>
      <c r="AW15" s="291">
        <f t="shared" si="0"/>
        <v>0.3611111111111111</v>
      </c>
      <c r="AX15" s="283">
        <f t="shared" si="3"/>
        <v>0.36458333333333331</v>
      </c>
      <c r="AY15" s="283">
        <f t="shared" si="1"/>
        <v>0.875</v>
      </c>
      <c r="AZ15" s="283">
        <f t="shared" si="2"/>
        <v>0.875</v>
      </c>
      <c r="BA15" s="283">
        <f t="shared" si="4"/>
        <v>0.46875</v>
      </c>
      <c r="BD15" s="254">
        <f>IF(W15="","",IF(F15="休日",AW15,IF(F15="法休",AW15,VLOOKUP(F15,カレンダマスタ!$Q$56:$R$69,2,FALSE))))</f>
        <v>0.36458333333333331</v>
      </c>
      <c r="BG15" s="254" t="e">
        <f t="shared" si="5"/>
        <v>#N/A</v>
      </c>
      <c r="BH15" s="254" t="e">
        <f>IF(AX15="","",IF(P15&lt;&gt;"","",IF(BG15="CS","OK",IF(VLOOKUP(E15,カレンダマスタ!$A$5:$D$381,4,FALSE)&gt;0,"",IF(OR(AX15*24&gt;10.84,AZ15*24&lt;14.5)=TRUE,"×","OK")))))</f>
        <v>#N/A</v>
      </c>
    </row>
    <row r="16" spans="2:60">
      <c r="B16" s="111"/>
      <c r="C16" s="385">
        <f>IF(STEP!C16&lt;&gt;"",STEP!C16,"")</f>
        <v>160476</v>
      </c>
      <c r="D16" s="386" t="str">
        <f>IF(STEP!D16&lt;&gt;"",STEP!D16,"")</f>
        <v>伊藤　繁</v>
      </c>
      <c r="E16" s="387">
        <f>IF(STEP!E16&lt;&gt;"",STEP!E16,"")</f>
        <v>45408</v>
      </c>
      <c r="F16" s="256" t="s">
        <v>557</v>
      </c>
      <c r="G16" s="252"/>
      <c r="H16" s="254">
        <v>0.36458333333333331</v>
      </c>
      <c r="I16" s="254">
        <v>0.3354166666666667</v>
      </c>
      <c r="J16" s="254">
        <v>0.3263888888888889</v>
      </c>
      <c r="K16" s="254" t="s">
        <v>562</v>
      </c>
      <c r="L16" s="254">
        <v>0.72916666666666663</v>
      </c>
      <c r="M16" s="254">
        <v>0.76041666666666663</v>
      </c>
      <c r="N16" s="254"/>
      <c r="O16" s="254"/>
      <c r="P16" s="254"/>
      <c r="Q16" s="254" t="s">
        <v>559</v>
      </c>
      <c r="R16" s="254"/>
      <c r="S16" s="254" t="s">
        <v>573</v>
      </c>
      <c r="T16" s="254" t="s">
        <v>601</v>
      </c>
      <c r="U16" s="254"/>
      <c r="V16" s="254">
        <v>0.33333333333333331</v>
      </c>
      <c r="W16" s="254">
        <v>0.38194444444444442</v>
      </c>
      <c r="X16" s="254"/>
      <c r="Y16" s="254">
        <v>4.8611111111111112E-2</v>
      </c>
      <c r="Z16" s="254"/>
      <c r="AA16" s="254"/>
      <c r="AB16" s="254"/>
      <c r="AC16" s="254"/>
      <c r="AD16" s="254"/>
      <c r="AE16" s="255">
        <v>2.0833333333333332E-2</v>
      </c>
      <c r="AF16" s="255">
        <v>4.8611111111111112E-2</v>
      </c>
      <c r="AG16" s="255">
        <v>2.7777777777777776E-2</v>
      </c>
      <c r="AH16" s="255">
        <v>4.8611111111111112E-2</v>
      </c>
      <c r="AI16" s="255">
        <v>1</v>
      </c>
      <c r="AJ16" s="255">
        <v>1</v>
      </c>
      <c r="AK16" s="255"/>
      <c r="AL16" s="255"/>
      <c r="AM16" s="255"/>
      <c r="AN16" s="255"/>
      <c r="AO16" s="254"/>
      <c r="AP16" s="254"/>
      <c r="AQ16" s="254"/>
      <c r="AR16" s="254"/>
      <c r="AS16" s="254"/>
      <c r="AT16" s="254"/>
      <c r="AU16" s="254"/>
      <c r="AW16" s="291">
        <f t="shared" si="0"/>
        <v>0.3263888888888889</v>
      </c>
      <c r="AX16" s="283">
        <f t="shared" si="3"/>
        <v>0.3263888888888889</v>
      </c>
      <c r="AY16" s="283">
        <f t="shared" si="1"/>
        <v>0.76041666666666663</v>
      </c>
      <c r="AZ16" s="283">
        <f t="shared" si="2"/>
        <v>0.76041666666666663</v>
      </c>
      <c r="BA16" s="283">
        <f t="shared" si="4"/>
        <v>0.38194444444444442</v>
      </c>
      <c r="BD16" s="254">
        <f>IF(W16="","",IF(F16="休日",AW16,IF(F16="法休",AW16,VLOOKUP(F16,カレンダマスタ!$Q$56:$R$69,2,FALSE))))</f>
        <v>0.36458333333333331</v>
      </c>
      <c r="BG16" s="254" t="e">
        <f t="shared" si="5"/>
        <v>#N/A</v>
      </c>
      <c r="BH16" s="254" t="e">
        <f>IF(AX16="","",IF(P16&lt;&gt;"","",IF(BG16="CS","OK",IF(VLOOKUP(E16,カレンダマスタ!$A$5:$D$381,4,FALSE)&gt;0,"",IF(OR(AX16*24&gt;10.84,AZ16*24&lt;14.5)=TRUE,"×","OK")))))</f>
        <v>#N/A</v>
      </c>
    </row>
    <row r="17" spans="2:60">
      <c r="B17" s="111"/>
      <c r="C17" s="388">
        <f>IF(STEP!C17&lt;&gt;"",STEP!C17,"")</f>
        <v>160476</v>
      </c>
      <c r="D17" s="389" t="str">
        <f>IF(STEP!D17&lt;&gt;"",STEP!D17,"")</f>
        <v>伊藤　繁</v>
      </c>
      <c r="E17" s="390">
        <f>IF(STEP!E17&lt;&gt;"",STEP!E17,"")</f>
        <v>45409</v>
      </c>
      <c r="F17" s="259" t="s">
        <v>211</v>
      </c>
      <c r="G17" s="258"/>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1"/>
      <c r="AF17" s="261"/>
      <c r="AG17" s="261"/>
      <c r="AH17" s="261"/>
      <c r="AI17" s="261"/>
      <c r="AJ17" s="261"/>
      <c r="AK17" s="261"/>
      <c r="AL17" s="261"/>
      <c r="AM17" s="261"/>
      <c r="AN17" s="261"/>
      <c r="AO17" s="260"/>
      <c r="AP17" s="260"/>
      <c r="AQ17" s="260"/>
      <c r="AR17" s="260"/>
      <c r="AS17" s="260"/>
      <c r="AT17" s="260"/>
      <c r="AU17" s="260"/>
      <c r="AW17" s="292" t="str">
        <f t="shared" si="0"/>
        <v/>
      </c>
      <c r="AX17" s="284" t="str">
        <f t="shared" si="3"/>
        <v/>
      </c>
      <c r="AY17" s="284" t="str">
        <f t="shared" si="1"/>
        <v/>
      </c>
      <c r="AZ17" s="284" t="str">
        <f t="shared" si="2"/>
        <v/>
      </c>
      <c r="BA17" s="284" t="str">
        <f t="shared" si="4"/>
        <v/>
      </c>
      <c r="BD17" s="260" t="str">
        <f>IF(W17="","",IF(F17="休日",AW17,IF(F17="法休",AW17,VLOOKUP(F17,カレンダマスタ!$Q$56:$R$69,2,FALSE))))</f>
        <v/>
      </c>
      <c r="BG17" s="260" t="e">
        <f t="shared" si="5"/>
        <v>#N/A</v>
      </c>
      <c r="BH17" s="260" t="str">
        <f>IF(AX17="","",IF(P17&lt;&gt;"","",IF(BG17="CS","OK",IF(VLOOKUP(E17,カレンダマスタ!$A$5:$D$381,4,FALSE)&gt;0,"",IF(OR(AX17*24&gt;10.84,AZ17*24&lt;14.5)=TRUE,"×","OK")))))</f>
        <v/>
      </c>
    </row>
    <row r="18" spans="2:60">
      <c r="B18" s="111"/>
      <c r="C18" s="391">
        <f>IF(STEP!C18&lt;&gt;"",STEP!C18,"")</f>
        <v>160476</v>
      </c>
      <c r="D18" s="392" t="str">
        <f>IF(STEP!D18&lt;&gt;"",STEP!D18,"")</f>
        <v>伊藤　繁</v>
      </c>
      <c r="E18" s="393">
        <f>IF(STEP!E18&lt;&gt;"",STEP!E18,"")</f>
        <v>45410</v>
      </c>
      <c r="F18" s="263" t="s">
        <v>212</v>
      </c>
      <c r="G18" s="262"/>
      <c r="H18" s="264"/>
      <c r="I18" s="264"/>
      <c r="J18" s="264"/>
      <c r="K18" s="264"/>
      <c r="L18" s="264"/>
      <c r="M18" s="264"/>
      <c r="N18" s="264"/>
      <c r="O18" s="264"/>
      <c r="P18" s="264"/>
      <c r="Q18" s="264"/>
      <c r="R18" s="264"/>
      <c r="S18" s="264"/>
      <c r="T18" s="264"/>
      <c r="U18" s="264"/>
      <c r="V18" s="264"/>
      <c r="W18" s="264"/>
      <c r="X18" s="264"/>
      <c r="Y18" s="264"/>
      <c r="Z18" s="264"/>
      <c r="AA18" s="264"/>
      <c r="AB18" s="264"/>
      <c r="AC18" s="264"/>
      <c r="AD18" s="264"/>
      <c r="AE18" s="265"/>
      <c r="AF18" s="265"/>
      <c r="AG18" s="265"/>
      <c r="AH18" s="265"/>
      <c r="AI18" s="265"/>
      <c r="AJ18" s="265"/>
      <c r="AK18" s="265"/>
      <c r="AL18" s="265"/>
      <c r="AM18" s="265"/>
      <c r="AN18" s="265"/>
      <c r="AO18" s="264"/>
      <c r="AP18" s="264"/>
      <c r="AQ18" s="264"/>
      <c r="AR18" s="264"/>
      <c r="AS18" s="264"/>
      <c r="AT18" s="264"/>
      <c r="AU18" s="264"/>
      <c r="AW18" s="293" t="str">
        <f t="shared" si="0"/>
        <v/>
      </c>
      <c r="AX18" s="285" t="str">
        <f t="shared" si="3"/>
        <v/>
      </c>
      <c r="AY18" s="285" t="str">
        <f t="shared" si="1"/>
        <v/>
      </c>
      <c r="AZ18" s="285" t="str">
        <f t="shared" si="2"/>
        <v/>
      </c>
      <c r="BA18" s="285" t="str">
        <f t="shared" si="4"/>
        <v/>
      </c>
      <c r="BD18" s="264" t="str">
        <f>IF(W18="","",IF(F18="休日",AW18,IF(F18="法休",AW18,VLOOKUP(F18,カレンダマスタ!$Q$56:$R$69,2,FALSE))))</f>
        <v/>
      </c>
      <c r="BG18" s="264" t="e">
        <f t="shared" si="5"/>
        <v>#N/A</v>
      </c>
      <c r="BH18" s="264" t="str">
        <f>IF(AX18="","",IF(P18&lt;&gt;"","",IF(BG18="CS","OK",IF(VLOOKUP(E18,カレンダマスタ!$A$5:$D$381,4,FALSE)&gt;0,"",IF(OR(AX18*24&gt;10.84,AZ18*24&lt;14.5)=TRUE,"×","OK")))))</f>
        <v/>
      </c>
    </row>
    <row r="19" spans="2:60">
      <c r="B19" s="111"/>
      <c r="C19" s="385">
        <f>IF(STEP!C19&lt;&gt;"",STEP!C19,"")</f>
        <v>160476</v>
      </c>
      <c r="D19" s="386" t="str">
        <f>IF(STEP!D19&lt;&gt;"",STEP!D19,"")</f>
        <v>伊藤　繁</v>
      </c>
      <c r="E19" s="387">
        <f>IF(STEP!E19&lt;&gt;"",STEP!E19,"")</f>
        <v>45411</v>
      </c>
      <c r="F19" s="253" t="s">
        <v>211</v>
      </c>
      <c r="G19" s="252"/>
      <c r="H19" s="254"/>
      <c r="I19" s="254"/>
      <c r="J19" s="254"/>
      <c r="K19" s="254"/>
      <c r="L19" s="254"/>
      <c r="M19" s="254"/>
      <c r="N19" s="254"/>
      <c r="O19" s="254"/>
      <c r="P19" s="254"/>
      <c r="Q19" s="254"/>
      <c r="R19" s="254"/>
      <c r="S19" s="254"/>
      <c r="T19" s="254"/>
      <c r="U19" s="254"/>
      <c r="V19" s="254"/>
      <c r="W19" s="254"/>
      <c r="X19" s="254"/>
      <c r="Y19" s="254"/>
      <c r="Z19" s="254"/>
      <c r="AA19" s="254"/>
      <c r="AB19" s="254"/>
      <c r="AC19" s="254"/>
      <c r="AD19" s="254"/>
      <c r="AE19" s="255"/>
      <c r="AF19" s="255"/>
      <c r="AG19" s="255"/>
      <c r="AH19" s="255"/>
      <c r="AI19" s="255"/>
      <c r="AJ19" s="255"/>
      <c r="AK19" s="255"/>
      <c r="AL19" s="255"/>
      <c r="AM19" s="255"/>
      <c r="AN19" s="255"/>
      <c r="AO19" s="254"/>
      <c r="AP19" s="254"/>
      <c r="AQ19" s="254"/>
      <c r="AR19" s="254"/>
      <c r="AS19" s="254"/>
      <c r="AT19" s="254"/>
      <c r="AU19" s="254"/>
      <c r="AW19" s="291" t="str">
        <f t="shared" si="0"/>
        <v/>
      </c>
      <c r="AX19" s="283" t="str">
        <f t="shared" si="3"/>
        <v/>
      </c>
      <c r="AY19" s="283" t="str">
        <f t="shared" si="1"/>
        <v/>
      </c>
      <c r="AZ19" s="283" t="str">
        <f t="shared" si="2"/>
        <v/>
      </c>
      <c r="BA19" s="283" t="str">
        <f t="shared" si="4"/>
        <v/>
      </c>
      <c r="BD19" s="254" t="str">
        <f>IF(W19="","",IF(F19="休日",AW19,IF(F19="法休",AW19,VLOOKUP(F19,カレンダマスタ!$Q$56:$R$69,2,FALSE))))</f>
        <v/>
      </c>
      <c r="BG19" s="254" t="e">
        <f t="shared" si="5"/>
        <v>#N/A</v>
      </c>
      <c r="BH19" s="254" t="str">
        <f>IF(AX19="","",IF(P19&lt;&gt;"","",IF(BG19="CS","OK",IF(VLOOKUP(E19,カレンダマスタ!$A$5:$D$381,4,FALSE)&gt;0,"",IF(OR(AX19*24&gt;10.84,AZ19*24&lt;14.5)=TRUE,"×","OK")))))</f>
        <v/>
      </c>
    </row>
    <row r="20" spans="2:60">
      <c r="B20" s="111"/>
      <c r="C20" s="385">
        <f>IF(STEP!C20&lt;&gt;"",STEP!C20,"")</f>
        <v>160476</v>
      </c>
      <c r="D20" s="386" t="str">
        <f>IF(STEP!D20&lt;&gt;"",STEP!D20,"")</f>
        <v>伊藤　繁</v>
      </c>
      <c r="E20" s="387">
        <f>IF(STEP!E20&lt;&gt;"",STEP!E20,"")</f>
        <v>45412</v>
      </c>
      <c r="F20" s="253" t="s">
        <v>211</v>
      </c>
      <c r="G20" s="252"/>
      <c r="H20" s="254"/>
      <c r="I20" s="254"/>
      <c r="J20" s="254"/>
      <c r="K20" s="254"/>
      <c r="L20" s="254"/>
      <c r="M20" s="254"/>
      <c r="N20" s="254"/>
      <c r="O20" s="254"/>
      <c r="P20" s="254"/>
      <c r="Q20" s="254"/>
      <c r="R20" s="254"/>
      <c r="S20" s="254"/>
      <c r="T20" s="254"/>
      <c r="U20" s="254"/>
      <c r="V20" s="254"/>
      <c r="W20" s="254"/>
      <c r="X20" s="254"/>
      <c r="Y20" s="254"/>
      <c r="Z20" s="254"/>
      <c r="AA20" s="254"/>
      <c r="AB20" s="254"/>
      <c r="AC20" s="254"/>
      <c r="AD20" s="254"/>
      <c r="AE20" s="255"/>
      <c r="AF20" s="255"/>
      <c r="AG20" s="255"/>
      <c r="AH20" s="255"/>
      <c r="AI20" s="255"/>
      <c r="AJ20" s="255"/>
      <c r="AK20" s="255"/>
      <c r="AL20" s="255"/>
      <c r="AM20" s="255"/>
      <c r="AN20" s="255"/>
      <c r="AO20" s="254"/>
      <c r="AP20" s="254"/>
      <c r="AQ20" s="254"/>
      <c r="AR20" s="254"/>
      <c r="AS20" s="254"/>
      <c r="AT20" s="254"/>
      <c r="AU20" s="254"/>
      <c r="AW20" s="291" t="str">
        <f t="shared" si="0"/>
        <v/>
      </c>
      <c r="AX20" s="283" t="str">
        <f t="shared" si="3"/>
        <v/>
      </c>
      <c r="AY20" s="283" t="str">
        <f t="shared" si="1"/>
        <v/>
      </c>
      <c r="AZ20" s="283" t="str">
        <f t="shared" si="2"/>
        <v/>
      </c>
      <c r="BA20" s="283" t="str">
        <f t="shared" si="4"/>
        <v/>
      </c>
      <c r="BD20" s="254" t="str">
        <f>IF(W20="","",IF(F20="休日",AW20,IF(F20="法休",AW20,VLOOKUP(F20,カレンダマスタ!$Q$56:$R$69,2,FALSE))))</f>
        <v/>
      </c>
      <c r="BG20" s="254" t="e">
        <f t="shared" si="5"/>
        <v>#N/A</v>
      </c>
      <c r="BH20" s="254" t="str">
        <f>IF(AX20="","",IF(P20&lt;&gt;"","",IF(BG20="CS","OK",IF(VLOOKUP(E20,カレンダマスタ!$A$5:$D$381,4,FALSE)&gt;0,"",IF(OR(AX20*24&gt;10.84,AZ20*24&lt;14.5)=TRUE,"×","OK")))))</f>
        <v/>
      </c>
    </row>
    <row r="21" spans="2:60">
      <c r="B21" s="111"/>
      <c r="C21" s="385">
        <f>IF(STEP!C21&lt;&gt;"",STEP!C21,"")</f>
        <v>160476</v>
      </c>
      <c r="D21" s="386" t="str">
        <f>IF(STEP!D21&lt;&gt;"",STEP!D21,"")</f>
        <v>伊藤　繁</v>
      </c>
      <c r="E21" s="387">
        <f>IF(STEP!E21&lt;&gt;"",STEP!E21,"")</f>
        <v>45413</v>
      </c>
      <c r="F21" s="256" t="s">
        <v>211</v>
      </c>
      <c r="G21" s="257"/>
      <c r="H21" s="254"/>
      <c r="I21" s="254"/>
      <c r="J21" s="254"/>
      <c r="K21" s="254"/>
      <c r="L21" s="254"/>
      <c r="M21" s="254"/>
      <c r="N21" s="254"/>
      <c r="O21" s="254"/>
      <c r="P21" s="254"/>
      <c r="Q21" s="254"/>
      <c r="R21" s="254"/>
      <c r="S21" s="254"/>
      <c r="T21" s="254"/>
      <c r="U21" s="254"/>
      <c r="V21" s="254"/>
      <c r="W21" s="254"/>
      <c r="X21" s="254"/>
      <c r="Y21" s="254"/>
      <c r="Z21" s="254"/>
      <c r="AA21" s="254"/>
      <c r="AB21" s="254"/>
      <c r="AC21" s="254"/>
      <c r="AD21" s="254"/>
      <c r="AE21" s="255"/>
      <c r="AF21" s="255"/>
      <c r="AG21" s="255"/>
      <c r="AH21" s="255"/>
      <c r="AI21" s="255"/>
      <c r="AJ21" s="255"/>
      <c r="AK21" s="255"/>
      <c r="AL21" s="255"/>
      <c r="AM21" s="255"/>
      <c r="AN21" s="255"/>
      <c r="AO21" s="254"/>
      <c r="AP21" s="254"/>
      <c r="AQ21" s="254"/>
      <c r="AR21" s="254"/>
      <c r="AS21" s="254"/>
      <c r="AT21" s="254"/>
      <c r="AU21" s="254"/>
      <c r="AW21" s="291" t="str">
        <f t="shared" si="0"/>
        <v/>
      </c>
      <c r="AX21" s="283" t="str">
        <f t="shared" si="3"/>
        <v/>
      </c>
      <c r="AY21" s="283" t="str">
        <f t="shared" si="1"/>
        <v/>
      </c>
      <c r="AZ21" s="283" t="str">
        <f t="shared" si="2"/>
        <v/>
      </c>
      <c r="BA21" s="283" t="str">
        <f t="shared" si="4"/>
        <v/>
      </c>
      <c r="BD21" s="254" t="str">
        <f>IF(W21="","",IF(F21="休日",AW21,IF(F21="法休",AW21,VLOOKUP(F21,カレンダマスタ!$Q$56:$R$69,2,FALSE))))</f>
        <v/>
      </c>
      <c r="BG21" s="254" t="e">
        <f t="shared" si="5"/>
        <v>#N/A</v>
      </c>
      <c r="BH21" s="254" t="str">
        <f>IF(AX21="","",IF(P21&lt;&gt;"","",IF(BG21="CS","OK",IF(VLOOKUP(E21,カレンダマスタ!$A$5:$D$381,4,FALSE)&gt;0,"",IF(OR(AX21*24&gt;10.84,AZ21*24&lt;14.5)=TRUE,"×","OK")))))</f>
        <v/>
      </c>
    </row>
    <row r="22" spans="2:60">
      <c r="B22" s="111"/>
      <c r="C22" s="385">
        <f>IF(STEP!C22&lt;&gt;"",STEP!C22,"")</f>
        <v>160476</v>
      </c>
      <c r="D22" s="386" t="str">
        <f>IF(STEP!D22&lt;&gt;"",STEP!D22,"")</f>
        <v>伊藤　繁</v>
      </c>
      <c r="E22" s="387">
        <f>IF(STEP!E22&lt;&gt;"",STEP!E22,"")</f>
        <v>45414</v>
      </c>
      <c r="F22" s="256" t="s">
        <v>211</v>
      </c>
      <c r="G22" s="257"/>
      <c r="H22" s="254"/>
      <c r="I22" s="254"/>
      <c r="J22" s="254"/>
      <c r="K22" s="254"/>
      <c r="L22" s="254"/>
      <c r="M22" s="254"/>
      <c r="N22" s="254"/>
      <c r="O22" s="254"/>
      <c r="P22" s="254"/>
      <c r="Q22" s="254"/>
      <c r="R22" s="254"/>
      <c r="S22" s="254"/>
      <c r="T22" s="254"/>
      <c r="U22" s="254"/>
      <c r="V22" s="254"/>
      <c r="W22" s="254"/>
      <c r="X22" s="254"/>
      <c r="Y22" s="254"/>
      <c r="Z22" s="254"/>
      <c r="AA22" s="254"/>
      <c r="AB22" s="254"/>
      <c r="AC22" s="254"/>
      <c r="AD22" s="254"/>
      <c r="AE22" s="255"/>
      <c r="AF22" s="255"/>
      <c r="AG22" s="255"/>
      <c r="AH22" s="255"/>
      <c r="AI22" s="255"/>
      <c r="AJ22" s="255"/>
      <c r="AK22" s="255"/>
      <c r="AL22" s="255"/>
      <c r="AM22" s="255"/>
      <c r="AN22" s="255"/>
      <c r="AO22" s="254"/>
      <c r="AP22" s="254"/>
      <c r="AQ22" s="254"/>
      <c r="AR22" s="254"/>
      <c r="AS22" s="254"/>
      <c r="AT22" s="254"/>
      <c r="AU22" s="254"/>
      <c r="AW22" s="291" t="str">
        <f t="shared" si="0"/>
        <v/>
      </c>
      <c r="AX22" s="283" t="str">
        <f t="shared" si="3"/>
        <v/>
      </c>
      <c r="AY22" s="283" t="str">
        <f t="shared" si="1"/>
        <v/>
      </c>
      <c r="AZ22" s="283" t="str">
        <f t="shared" si="2"/>
        <v/>
      </c>
      <c r="BA22" s="283" t="str">
        <f t="shared" si="4"/>
        <v/>
      </c>
      <c r="BD22" s="254" t="str">
        <f>IF(W22="","",IF(F22="休日",AW22,IF(F22="法休",AW22,VLOOKUP(F22,カレンダマスタ!$Q$56:$R$69,2,FALSE))))</f>
        <v/>
      </c>
      <c r="BG22" s="254" t="e">
        <f t="shared" si="5"/>
        <v>#N/A</v>
      </c>
      <c r="BH22" s="254" t="str">
        <f>IF(AX22="","",IF(P22&lt;&gt;"","",IF(BG22="CS","OK",IF(VLOOKUP(E22,カレンダマスタ!$A$5:$D$381,4,FALSE)&gt;0,"",IF(OR(AX22*24&gt;10.84,AZ22*24&lt;14.5)=TRUE,"×","OK")))))</f>
        <v/>
      </c>
    </row>
    <row r="23" spans="2:60">
      <c r="B23" s="111"/>
      <c r="C23" s="385">
        <f>IF(STEP!C23&lt;&gt;"",STEP!C23,"")</f>
        <v>160476</v>
      </c>
      <c r="D23" s="386" t="str">
        <f>IF(STEP!D23&lt;&gt;"",STEP!D23,"")</f>
        <v>伊藤　繁</v>
      </c>
      <c r="E23" s="387">
        <f>IF(STEP!E23&lt;&gt;"",STEP!E23,"")</f>
        <v>45415</v>
      </c>
      <c r="F23" s="256" t="s">
        <v>211</v>
      </c>
      <c r="G23" s="257"/>
      <c r="H23" s="254"/>
      <c r="I23" s="254"/>
      <c r="J23" s="254"/>
      <c r="K23" s="254"/>
      <c r="L23" s="254"/>
      <c r="M23" s="254"/>
      <c r="N23" s="254"/>
      <c r="O23" s="254"/>
      <c r="P23" s="254"/>
      <c r="Q23" s="254"/>
      <c r="R23" s="254"/>
      <c r="S23" s="254"/>
      <c r="T23" s="254"/>
      <c r="U23" s="254"/>
      <c r="V23" s="254"/>
      <c r="W23" s="254"/>
      <c r="X23" s="254"/>
      <c r="Y23" s="254"/>
      <c r="Z23" s="254"/>
      <c r="AA23" s="254"/>
      <c r="AB23" s="254"/>
      <c r="AC23" s="254"/>
      <c r="AD23" s="254"/>
      <c r="AE23" s="255"/>
      <c r="AF23" s="255"/>
      <c r="AG23" s="255"/>
      <c r="AH23" s="255"/>
      <c r="AI23" s="255"/>
      <c r="AJ23" s="255"/>
      <c r="AK23" s="255"/>
      <c r="AL23" s="255"/>
      <c r="AM23" s="255"/>
      <c r="AN23" s="255"/>
      <c r="AO23" s="254"/>
      <c r="AP23" s="254"/>
      <c r="AQ23" s="254"/>
      <c r="AR23" s="254"/>
      <c r="AS23" s="254"/>
      <c r="AT23" s="254"/>
      <c r="AU23" s="254"/>
      <c r="AW23" s="291" t="str">
        <f t="shared" si="0"/>
        <v/>
      </c>
      <c r="AX23" s="283" t="str">
        <f t="shared" si="3"/>
        <v/>
      </c>
      <c r="AY23" s="283" t="str">
        <f t="shared" si="1"/>
        <v/>
      </c>
      <c r="AZ23" s="283" t="str">
        <f t="shared" si="2"/>
        <v/>
      </c>
      <c r="BA23" s="283" t="str">
        <f t="shared" si="4"/>
        <v/>
      </c>
      <c r="BD23" s="254" t="str">
        <f>IF(W23="","",IF(F23="休日",AW23,IF(F23="法休",AW23,VLOOKUP(F23,カレンダマスタ!$Q$56:$R$69,2,FALSE))))</f>
        <v/>
      </c>
      <c r="BG23" s="254" t="e">
        <f t="shared" si="5"/>
        <v>#N/A</v>
      </c>
      <c r="BH23" s="254" t="str">
        <f>IF(AX23="","",IF(P23&lt;&gt;"","",IF(BG23="CS","OK",IF(VLOOKUP(E23,カレンダマスタ!$A$5:$D$381,4,FALSE)&gt;0,"",IF(OR(AX23*24&gt;10.84,AZ23*24&lt;14.5)=TRUE,"×","OK")))))</f>
        <v/>
      </c>
    </row>
    <row r="24" spans="2:60">
      <c r="B24" s="111"/>
      <c r="C24" s="388">
        <f>IF(STEP!C24&lt;&gt;"",STEP!C24,"")</f>
        <v>160476</v>
      </c>
      <c r="D24" s="389" t="str">
        <f>IF(STEP!D24&lt;&gt;"",STEP!D24,"")</f>
        <v>伊藤　繁</v>
      </c>
      <c r="E24" s="390">
        <f>IF(STEP!E24&lt;&gt;"",STEP!E24,"")</f>
        <v>45416</v>
      </c>
      <c r="F24" s="259" t="s">
        <v>211</v>
      </c>
      <c r="G24" s="266"/>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1"/>
      <c r="AF24" s="261"/>
      <c r="AG24" s="261"/>
      <c r="AH24" s="261"/>
      <c r="AI24" s="261"/>
      <c r="AJ24" s="261"/>
      <c r="AK24" s="261"/>
      <c r="AL24" s="261"/>
      <c r="AM24" s="261"/>
      <c r="AN24" s="261"/>
      <c r="AO24" s="260"/>
      <c r="AP24" s="260"/>
      <c r="AQ24" s="260"/>
      <c r="AR24" s="260"/>
      <c r="AS24" s="260"/>
      <c r="AT24" s="260"/>
      <c r="AU24" s="260"/>
      <c r="AW24" s="292" t="str">
        <f t="shared" si="0"/>
        <v/>
      </c>
      <c r="AX24" s="284" t="str">
        <f t="shared" si="3"/>
        <v/>
      </c>
      <c r="AY24" s="284" t="str">
        <f t="shared" si="1"/>
        <v/>
      </c>
      <c r="AZ24" s="284" t="str">
        <f t="shared" si="2"/>
        <v/>
      </c>
      <c r="BA24" s="284" t="str">
        <f t="shared" si="4"/>
        <v/>
      </c>
      <c r="BD24" s="260" t="str">
        <f>IF(W24="","",IF(F24="休日",AW24,IF(F24="法休",AW24,VLOOKUP(F24,カレンダマスタ!$Q$56:$R$69,2,FALSE))))</f>
        <v/>
      </c>
      <c r="BG24" s="260" t="e">
        <f t="shared" si="5"/>
        <v>#N/A</v>
      </c>
      <c r="BH24" s="260" t="str">
        <f>IF(AX24="","",IF(P24&lt;&gt;"","",IF(BG24="CS","OK",IF(VLOOKUP(E24,カレンダマスタ!$A$5:$D$381,4,FALSE)&gt;0,"",IF(OR(AX24*24&gt;10.84,AZ24*24&lt;14.5)=TRUE,"×","OK")))))</f>
        <v/>
      </c>
    </row>
    <row r="25" spans="2:60">
      <c r="B25" s="111"/>
      <c r="C25" s="391">
        <f>IF(STEP!C25&lt;&gt;"",STEP!C25,"")</f>
        <v>160476</v>
      </c>
      <c r="D25" s="392" t="str">
        <f>IF(STEP!D25&lt;&gt;"",STEP!D25,"")</f>
        <v>伊藤　繁</v>
      </c>
      <c r="E25" s="393">
        <f>IF(STEP!E25&lt;&gt;"",STEP!E25,"")</f>
        <v>45417</v>
      </c>
      <c r="F25" s="263" t="s">
        <v>212</v>
      </c>
      <c r="G25" s="267"/>
      <c r="H25" s="264"/>
      <c r="I25" s="264"/>
      <c r="J25" s="264"/>
      <c r="K25" s="264"/>
      <c r="L25" s="264"/>
      <c r="M25" s="264"/>
      <c r="N25" s="264"/>
      <c r="O25" s="264"/>
      <c r="P25" s="264"/>
      <c r="Q25" s="264"/>
      <c r="R25" s="264"/>
      <c r="S25" s="264"/>
      <c r="T25" s="264"/>
      <c r="U25" s="264"/>
      <c r="V25" s="264"/>
      <c r="W25" s="264"/>
      <c r="X25" s="264"/>
      <c r="Y25" s="264"/>
      <c r="Z25" s="264"/>
      <c r="AA25" s="264"/>
      <c r="AB25" s="264"/>
      <c r="AC25" s="264"/>
      <c r="AD25" s="264"/>
      <c r="AE25" s="265"/>
      <c r="AF25" s="265"/>
      <c r="AG25" s="265"/>
      <c r="AH25" s="265"/>
      <c r="AI25" s="265"/>
      <c r="AJ25" s="265"/>
      <c r="AK25" s="265"/>
      <c r="AL25" s="265"/>
      <c r="AM25" s="265"/>
      <c r="AN25" s="265"/>
      <c r="AO25" s="264"/>
      <c r="AP25" s="264"/>
      <c r="AQ25" s="264"/>
      <c r="AR25" s="264"/>
      <c r="AS25" s="264"/>
      <c r="AT25" s="264"/>
      <c r="AU25" s="264"/>
      <c r="AW25" s="293" t="str">
        <f t="shared" si="0"/>
        <v/>
      </c>
      <c r="AX25" s="285" t="str">
        <f t="shared" si="3"/>
        <v/>
      </c>
      <c r="AY25" s="285" t="str">
        <f t="shared" si="1"/>
        <v/>
      </c>
      <c r="AZ25" s="285" t="str">
        <f t="shared" si="2"/>
        <v/>
      </c>
      <c r="BA25" s="285" t="str">
        <f t="shared" si="4"/>
        <v/>
      </c>
      <c r="BD25" s="264" t="str">
        <f>IF(W25="","",IF(F25="休日",AW25,IF(F25="法休",AW25,VLOOKUP(F25,カレンダマスタ!$Q$56:$R$69,2,FALSE))))</f>
        <v/>
      </c>
      <c r="BG25" s="264" t="e">
        <f t="shared" si="5"/>
        <v>#N/A</v>
      </c>
      <c r="BH25" s="264" t="str">
        <f>IF(AX25="","",IF(P25&lt;&gt;"","",IF(BG25="CS","OK",IF(VLOOKUP(E25,カレンダマスタ!$A$5:$D$381,4,FALSE)&gt;0,"",IF(OR(AX25*24&gt;10.84,AZ25*24&lt;14.5)=TRUE,"×","OK")))))</f>
        <v/>
      </c>
    </row>
    <row r="26" spans="2:60" s="504" customFormat="1">
      <c r="B26" s="111"/>
      <c r="C26" s="385">
        <f>IF(STEP!C26&lt;&gt;"",STEP!C26,"")</f>
        <v>160476</v>
      </c>
      <c r="D26" s="386" t="str">
        <f>IF(STEP!D26&lt;&gt;"",STEP!D26,"")</f>
        <v>伊藤　繁</v>
      </c>
      <c r="E26" s="387">
        <f>IF(STEP!E26&lt;&gt;"",STEP!E26,"")</f>
        <v>45418</v>
      </c>
      <c r="F26" s="500" t="s">
        <v>211</v>
      </c>
      <c r="G26" s="499"/>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2"/>
      <c r="AF26" s="502"/>
      <c r="AG26" s="502"/>
      <c r="AH26" s="502"/>
      <c r="AI26" s="502"/>
      <c r="AJ26" s="502"/>
      <c r="AK26" s="502"/>
      <c r="AL26" s="502"/>
      <c r="AM26" s="502"/>
      <c r="AN26" s="502"/>
      <c r="AO26" s="503"/>
      <c r="AP26" s="503"/>
      <c r="AQ26" s="503"/>
      <c r="AR26" s="503"/>
      <c r="AS26" s="503"/>
      <c r="AT26" s="503"/>
      <c r="AU26" s="503"/>
      <c r="AW26" s="505" t="str">
        <f t="shared" si="0"/>
        <v/>
      </c>
      <c r="AX26" s="506" t="str">
        <f t="shared" si="3"/>
        <v/>
      </c>
      <c r="AY26" s="506" t="str">
        <f t="shared" si="1"/>
        <v/>
      </c>
      <c r="AZ26" s="506" t="str">
        <f t="shared" si="2"/>
        <v/>
      </c>
      <c r="BA26" s="506" t="str">
        <f t="shared" si="4"/>
        <v/>
      </c>
      <c r="BD26" s="501" t="str">
        <f>IF(W26="","",IF(F26="休日",AW26,IF(F26="法休",AW26,VLOOKUP(F26,カレンダマスタ!$Q$56:$R$69,2,FALSE))))</f>
        <v/>
      </c>
      <c r="BF26" s="577"/>
      <c r="BG26" s="503" t="e">
        <f t="shared" si="5"/>
        <v>#N/A</v>
      </c>
      <c r="BH26" s="503" t="str">
        <f>IF(AX26="","",IF(P26&lt;&gt;"","",IF(BG26="CS","OK",IF(VLOOKUP(E26,カレンダマスタ!$A$5:$D$381,4,FALSE)&gt;0,"",IF(OR(AX26*24&gt;10.84,AZ26*24&lt;14.5)=TRUE,"×","OK")))))</f>
        <v/>
      </c>
    </row>
    <row r="27" spans="2:60">
      <c r="B27" s="111"/>
      <c r="C27" s="385">
        <f>IF(STEP!C27&lt;&gt;"",STEP!C27,"")</f>
        <v>160476</v>
      </c>
      <c r="D27" s="386" t="str">
        <f>IF(STEP!D27&lt;&gt;"",STEP!D27,"")</f>
        <v>伊藤　繁</v>
      </c>
      <c r="E27" s="387">
        <f>IF(STEP!E27&lt;&gt;"",STEP!E27,"")</f>
        <v>45419</v>
      </c>
      <c r="F27" s="253" t="s">
        <v>557</v>
      </c>
      <c r="G27" s="252"/>
      <c r="H27" s="254">
        <v>0.36458333333333331</v>
      </c>
      <c r="I27" s="254">
        <v>0.35972222222222222</v>
      </c>
      <c r="J27" s="254"/>
      <c r="K27" s="254"/>
      <c r="L27" s="254">
        <v>0.72916666666666663</v>
      </c>
      <c r="M27" s="254">
        <v>0.86111111111111116</v>
      </c>
      <c r="N27" s="254"/>
      <c r="O27" s="254"/>
      <c r="P27" s="254"/>
      <c r="Q27" s="254" t="s">
        <v>559</v>
      </c>
      <c r="R27" s="254"/>
      <c r="S27" s="254" t="s">
        <v>573</v>
      </c>
      <c r="T27" s="254"/>
      <c r="U27" s="254"/>
      <c r="V27" s="254">
        <v>0.33333333333333331</v>
      </c>
      <c r="W27" s="254">
        <v>0.4548611111111111</v>
      </c>
      <c r="X27" s="254"/>
      <c r="Y27" s="254">
        <v>0.12152777777777778</v>
      </c>
      <c r="Z27" s="254"/>
      <c r="AA27" s="254"/>
      <c r="AB27" s="254"/>
      <c r="AC27" s="254"/>
      <c r="AD27" s="254"/>
      <c r="AE27" s="255">
        <v>8.3333333333333329E-2</v>
      </c>
      <c r="AF27" s="255">
        <v>0.12152777777777778</v>
      </c>
      <c r="AG27" s="255">
        <v>3.8194444444444441E-2</v>
      </c>
      <c r="AH27" s="255">
        <v>0.12152777777777778</v>
      </c>
      <c r="AI27" s="255">
        <v>1</v>
      </c>
      <c r="AJ27" s="255">
        <v>1</v>
      </c>
      <c r="AK27" s="255"/>
      <c r="AL27" s="255"/>
      <c r="AM27" s="255"/>
      <c r="AN27" s="255"/>
      <c r="AO27" s="254"/>
      <c r="AP27" s="254"/>
      <c r="AQ27" s="254"/>
      <c r="AR27" s="254"/>
      <c r="AS27" s="254"/>
      <c r="AT27" s="254"/>
      <c r="AU27" s="254"/>
      <c r="AW27" s="291">
        <f t="shared" si="0"/>
        <v>0.3611111111111111</v>
      </c>
      <c r="AX27" s="283">
        <f t="shared" si="3"/>
        <v>0.36458333333333331</v>
      </c>
      <c r="AY27" s="283">
        <f t="shared" si="1"/>
        <v>0.86111111111111105</v>
      </c>
      <c r="AZ27" s="283">
        <f t="shared" si="2"/>
        <v>0.86111111111111105</v>
      </c>
      <c r="BA27" s="283">
        <f t="shared" si="4"/>
        <v>0.4548611111111111</v>
      </c>
      <c r="BD27" s="254">
        <f>IF(W27="","",IF(F27="休日",AW27,IF(F27="法休",AW27,VLOOKUP(F27,カレンダマスタ!$Q$56:$R$69,2,FALSE))))</f>
        <v>0.36458333333333331</v>
      </c>
      <c r="BG27" s="254" t="e">
        <f t="shared" si="5"/>
        <v>#N/A</v>
      </c>
      <c r="BH27" s="254" t="e">
        <f>IF(AX27="","",IF(P27&lt;&gt;"","",IF(BG27="CS","OK",IF(VLOOKUP(E27,カレンダマスタ!$A$5:$D$381,4,FALSE)&gt;0,"",IF(OR(AX27*24&gt;10.84,AZ27*24&lt;14.5)=TRUE,"×","OK")))))</f>
        <v>#N/A</v>
      </c>
    </row>
    <row r="28" spans="2:60">
      <c r="B28" s="111"/>
      <c r="C28" s="385">
        <f>IF(STEP!C28&lt;&gt;"",STEP!C28,"")</f>
        <v>160476</v>
      </c>
      <c r="D28" s="386" t="str">
        <f>IF(STEP!D28&lt;&gt;"",STEP!D28,"")</f>
        <v>伊藤　繁</v>
      </c>
      <c r="E28" s="387">
        <f>IF(STEP!E28&lt;&gt;"",STEP!E28,"")</f>
        <v>45420</v>
      </c>
      <c r="F28" s="256" t="s">
        <v>557</v>
      </c>
      <c r="G28" s="257"/>
      <c r="H28" s="254">
        <v>0.36458333333333331</v>
      </c>
      <c r="I28" s="254">
        <v>0.3611111111111111</v>
      </c>
      <c r="J28" s="254"/>
      <c r="K28" s="254"/>
      <c r="L28" s="254">
        <v>0.72916666666666663</v>
      </c>
      <c r="M28" s="254">
        <v>0.73472222222222217</v>
      </c>
      <c r="N28" s="254"/>
      <c r="O28" s="254"/>
      <c r="P28" s="254"/>
      <c r="Q28" s="254"/>
      <c r="R28" s="254"/>
      <c r="S28" s="254"/>
      <c r="T28" s="254"/>
      <c r="U28" s="254"/>
      <c r="V28" s="254">
        <v>0.33333333333333331</v>
      </c>
      <c r="W28" s="254">
        <v>0.33333333333333331</v>
      </c>
      <c r="X28" s="254"/>
      <c r="Y28" s="254"/>
      <c r="Z28" s="254"/>
      <c r="AA28" s="254"/>
      <c r="AB28" s="254"/>
      <c r="AC28" s="254"/>
      <c r="AD28" s="254"/>
      <c r="AE28" s="255"/>
      <c r="AF28" s="255"/>
      <c r="AG28" s="255"/>
      <c r="AH28" s="255"/>
      <c r="AI28" s="255">
        <v>1</v>
      </c>
      <c r="AJ28" s="255">
        <v>1</v>
      </c>
      <c r="AK28" s="255"/>
      <c r="AL28" s="255"/>
      <c r="AM28" s="255"/>
      <c r="AN28" s="255"/>
      <c r="AO28" s="254"/>
      <c r="AP28" s="254"/>
      <c r="AQ28" s="254"/>
      <c r="AR28" s="254"/>
      <c r="AS28" s="254"/>
      <c r="AT28" s="254"/>
      <c r="AU28" s="254"/>
      <c r="AW28" s="291">
        <f t="shared" si="0"/>
        <v>0.3611111111111111</v>
      </c>
      <c r="AX28" s="283">
        <f t="shared" si="3"/>
        <v>0.36458333333333331</v>
      </c>
      <c r="AY28" s="283">
        <f t="shared" si="1"/>
        <v>0.73263888888888884</v>
      </c>
      <c r="AZ28" s="283">
        <f t="shared" si="2"/>
        <v>0.73263888888888884</v>
      </c>
      <c r="BA28" s="283">
        <f t="shared" si="4"/>
        <v>0.33333333333333331</v>
      </c>
      <c r="BD28" s="254">
        <f>IF(W28="","",IF(F28="休日",AW28,IF(F28="法休",AW28,VLOOKUP(F28,カレンダマスタ!$Q$56:$R$69,2,FALSE))))</f>
        <v>0.36458333333333331</v>
      </c>
      <c r="BG28" s="254" t="e">
        <f t="shared" si="5"/>
        <v>#N/A</v>
      </c>
      <c r="BH28" s="254" t="e">
        <f>IF(AX28="","",IF(P28&lt;&gt;"","",IF(BG28="CS","OK",IF(VLOOKUP(E28,カレンダマスタ!$A$5:$D$381,4,FALSE)&gt;0,"",IF(OR(AX28*24&gt;10.84,AZ28*24&lt;14.5)=TRUE,"×","OK")))))</f>
        <v>#N/A</v>
      </c>
    </row>
    <row r="29" spans="2:60">
      <c r="B29" s="111"/>
      <c r="C29" s="385">
        <f>IF(STEP!C29&lt;&gt;"",STEP!C29,"")</f>
        <v>160476</v>
      </c>
      <c r="D29" s="386" t="str">
        <f>IF(STEP!D29&lt;&gt;"",STEP!D29,"")</f>
        <v>伊藤　繁</v>
      </c>
      <c r="E29" s="387">
        <f>IF(STEP!E29&lt;&gt;"",STEP!E29,"")</f>
        <v>45421</v>
      </c>
      <c r="F29" s="256" t="s">
        <v>557</v>
      </c>
      <c r="G29" s="257"/>
      <c r="H29" s="254">
        <v>0.36458333333333331</v>
      </c>
      <c r="I29" s="254"/>
      <c r="J29" s="254">
        <v>0.33333333333333331</v>
      </c>
      <c r="K29" s="254" t="s">
        <v>562</v>
      </c>
      <c r="L29" s="254">
        <v>0.72916666666666663</v>
      </c>
      <c r="M29" s="254">
        <v>0.82986111111111116</v>
      </c>
      <c r="N29" s="254"/>
      <c r="O29" s="254"/>
      <c r="P29" s="254"/>
      <c r="Q29" s="254" t="s">
        <v>559</v>
      </c>
      <c r="R29" s="254"/>
      <c r="S29" s="254"/>
      <c r="T29" s="254" t="s">
        <v>601</v>
      </c>
      <c r="U29" s="254"/>
      <c r="V29" s="254">
        <v>0.33333333333333331</v>
      </c>
      <c r="W29" s="254">
        <v>0.44444444444444442</v>
      </c>
      <c r="X29" s="254"/>
      <c r="Y29" s="254">
        <v>0.1111111111111111</v>
      </c>
      <c r="Z29" s="254"/>
      <c r="AA29" s="254"/>
      <c r="AB29" s="254"/>
      <c r="AC29" s="254"/>
      <c r="AD29" s="254"/>
      <c r="AE29" s="255">
        <v>0.10416666666666667</v>
      </c>
      <c r="AF29" s="255">
        <v>0.1111111111111111</v>
      </c>
      <c r="AG29" s="255">
        <v>6.9444444444444441E-3</v>
      </c>
      <c r="AH29" s="255">
        <v>0.1111111111111111</v>
      </c>
      <c r="AI29" s="255">
        <v>1</v>
      </c>
      <c r="AJ29" s="255">
        <v>1</v>
      </c>
      <c r="AK29" s="255"/>
      <c r="AL29" s="255"/>
      <c r="AM29" s="255"/>
      <c r="AN29" s="255"/>
      <c r="AO29" s="254"/>
      <c r="AP29" s="254"/>
      <c r="AQ29" s="254"/>
      <c r="AR29" s="254"/>
      <c r="AS29" s="254"/>
      <c r="AT29" s="254"/>
      <c r="AU29" s="254"/>
      <c r="AW29" s="291">
        <f t="shared" si="0"/>
        <v>0.33333333333333331</v>
      </c>
      <c r="AX29" s="283">
        <f t="shared" si="3"/>
        <v>0.33333333333333331</v>
      </c>
      <c r="AY29" s="283">
        <f t="shared" si="1"/>
        <v>0.82986111111111105</v>
      </c>
      <c r="AZ29" s="283">
        <f t="shared" si="2"/>
        <v>0.82986111111111105</v>
      </c>
      <c r="BA29" s="283">
        <f t="shared" si="4"/>
        <v>0.44444444444444442</v>
      </c>
      <c r="BD29" s="254">
        <f>IF(W29="","",IF(F29="休日",AW29,IF(F29="法休",AW29,VLOOKUP(F29,カレンダマスタ!$Q$56:$R$69,2,FALSE))))</f>
        <v>0.36458333333333331</v>
      </c>
      <c r="BG29" s="254" t="e">
        <f t="shared" si="5"/>
        <v>#N/A</v>
      </c>
      <c r="BH29" s="254" t="e">
        <f>IF(AX29="","",IF(P29&lt;&gt;"","",IF(BG29="CS","OK",IF(VLOOKUP(E29,カレンダマスタ!$A$5:$D$381,4,FALSE)&gt;0,"",IF(OR(AX29*24&gt;10.84,AZ29*24&lt;14.5)=TRUE,"×","OK")))))</f>
        <v>#N/A</v>
      </c>
    </row>
    <row r="30" spans="2:60">
      <c r="B30" s="111"/>
      <c r="C30" s="385">
        <f>IF(STEP!C30&lt;&gt;"",STEP!C30,"")</f>
        <v>160476</v>
      </c>
      <c r="D30" s="386" t="str">
        <f>IF(STEP!D30&lt;&gt;"",STEP!D30,"")</f>
        <v>伊藤　繁</v>
      </c>
      <c r="E30" s="387">
        <f>IF(STEP!E30&lt;&gt;"",STEP!E30,"")</f>
        <v>45422</v>
      </c>
      <c r="F30" s="256" t="s">
        <v>557</v>
      </c>
      <c r="G30" s="257"/>
      <c r="H30" s="254">
        <v>0.36458333333333331</v>
      </c>
      <c r="I30" s="254">
        <v>0.35486111111111113</v>
      </c>
      <c r="J30" s="254"/>
      <c r="K30" s="254"/>
      <c r="L30" s="254">
        <v>0.72916666666666663</v>
      </c>
      <c r="M30" s="254">
        <v>0.76111111111111107</v>
      </c>
      <c r="N30" s="254"/>
      <c r="O30" s="254"/>
      <c r="P30" s="254"/>
      <c r="Q30" s="254" t="s">
        <v>559</v>
      </c>
      <c r="R30" s="254"/>
      <c r="S30" s="254"/>
      <c r="T30" s="254"/>
      <c r="U30" s="254"/>
      <c r="V30" s="254">
        <v>0.33333333333333331</v>
      </c>
      <c r="W30" s="254">
        <v>0.35416666666666669</v>
      </c>
      <c r="X30" s="254"/>
      <c r="Y30" s="254">
        <v>2.0833333333333332E-2</v>
      </c>
      <c r="Z30" s="254"/>
      <c r="AA30" s="254"/>
      <c r="AB30" s="254"/>
      <c r="AC30" s="254"/>
      <c r="AD30" s="254"/>
      <c r="AE30" s="255">
        <v>2.0833333333333332E-2</v>
      </c>
      <c r="AF30" s="255">
        <v>2.0833333333333332E-2</v>
      </c>
      <c r="AG30" s="255"/>
      <c r="AH30" s="255">
        <v>2.0833333333333332E-2</v>
      </c>
      <c r="AI30" s="255">
        <v>1</v>
      </c>
      <c r="AJ30" s="255">
        <v>1</v>
      </c>
      <c r="AK30" s="255"/>
      <c r="AL30" s="255"/>
      <c r="AM30" s="255"/>
      <c r="AN30" s="255"/>
      <c r="AO30" s="254"/>
      <c r="AP30" s="254"/>
      <c r="AQ30" s="254"/>
      <c r="AR30" s="254"/>
      <c r="AS30" s="254"/>
      <c r="AT30" s="254"/>
      <c r="AU30" s="254"/>
      <c r="AW30" s="291">
        <f t="shared" si="0"/>
        <v>0.3576388888888889</v>
      </c>
      <c r="AX30" s="283">
        <f t="shared" si="3"/>
        <v>0.36458333333333331</v>
      </c>
      <c r="AY30" s="283">
        <f t="shared" si="1"/>
        <v>0.76041666666666663</v>
      </c>
      <c r="AZ30" s="283">
        <f t="shared" si="2"/>
        <v>0.76041666666666663</v>
      </c>
      <c r="BA30" s="283">
        <f t="shared" si="4"/>
        <v>0.35416666666666669</v>
      </c>
      <c r="BD30" s="254">
        <f>IF(W30="","",IF(F30="休日",AW30,IF(F30="法休",AW30,VLOOKUP(F30,カレンダマスタ!$Q$56:$R$69,2,FALSE))))</f>
        <v>0.36458333333333331</v>
      </c>
      <c r="BG30" s="254" t="e">
        <f t="shared" si="5"/>
        <v>#N/A</v>
      </c>
      <c r="BH30" s="254" t="e">
        <f>IF(AX30="","",IF(P30&lt;&gt;"","",IF(BG30="CS","OK",IF(VLOOKUP(E30,カレンダマスタ!$A$5:$D$381,4,FALSE)&gt;0,"",IF(OR(AX30*24&gt;10.84,AZ30*24&lt;14.5)=TRUE,"×","OK")))))</f>
        <v>#N/A</v>
      </c>
    </row>
    <row r="31" spans="2:60">
      <c r="B31" s="111"/>
      <c r="C31" s="388">
        <f>IF(STEP!C31&lt;&gt;"",STEP!C31,"")</f>
        <v>160476</v>
      </c>
      <c r="D31" s="389" t="str">
        <f>IF(STEP!D31&lt;&gt;"",STEP!D31,"")</f>
        <v>伊藤　繁</v>
      </c>
      <c r="E31" s="390">
        <f>IF(STEP!E31&lt;&gt;"",STEP!E31,"")</f>
        <v>45423</v>
      </c>
      <c r="F31" s="259" t="s">
        <v>211</v>
      </c>
      <c r="G31" s="266"/>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c r="AE31" s="261"/>
      <c r="AF31" s="261"/>
      <c r="AG31" s="261"/>
      <c r="AH31" s="261"/>
      <c r="AI31" s="261"/>
      <c r="AJ31" s="261"/>
      <c r="AK31" s="261"/>
      <c r="AL31" s="261"/>
      <c r="AM31" s="261"/>
      <c r="AN31" s="261"/>
      <c r="AO31" s="260"/>
      <c r="AP31" s="260"/>
      <c r="AQ31" s="260"/>
      <c r="AR31" s="260"/>
      <c r="AS31" s="260"/>
      <c r="AT31" s="260"/>
      <c r="AU31" s="260"/>
      <c r="AW31" s="292" t="str">
        <f t="shared" si="0"/>
        <v/>
      </c>
      <c r="AX31" s="284" t="str">
        <f t="shared" si="3"/>
        <v/>
      </c>
      <c r="AY31" s="284" t="str">
        <f t="shared" si="1"/>
        <v/>
      </c>
      <c r="AZ31" s="284" t="str">
        <f t="shared" si="2"/>
        <v/>
      </c>
      <c r="BA31" s="284" t="str">
        <f t="shared" si="4"/>
        <v/>
      </c>
      <c r="BD31" s="260" t="str">
        <f>IF(W31="","",IF(F31="休日",AW31,IF(F31="法休",AW31,VLOOKUP(F31,カレンダマスタ!$Q$56:$R$69,2,FALSE))))</f>
        <v/>
      </c>
      <c r="BG31" s="260" t="e">
        <f t="shared" si="5"/>
        <v>#N/A</v>
      </c>
      <c r="BH31" s="260" t="str">
        <f>IF(AX31="","",IF(P31&lt;&gt;"","",IF(BG31="CS","OK",IF(VLOOKUP(E31,カレンダマスタ!$A$5:$D$381,4,FALSE)&gt;0,"",IF(OR(AX31*24&gt;10.84,AZ31*24&lt;14.5)=TRUE,"×","OK")))))</f>
        <v/>
      </c>
    </row>
    <row r="32" spans="2:60">
      <c r="B32" s="111"/>
      <c r="C32" s="391">
        <f>IF(STEP!C32&lt;&gt;"",STEP!C32,"")</f>
        <v>160476</v>
      </c>
      <c r="D32" s="392" t="str">
        <f>IF(STEP!D32&lt;&gt;"",STEP!D32,"")</f>
        <v>伊藤　繁</v>
      </c>
      <c r="E32" s="393">
        <f>IF(STEP!E32&lt;&gt;"",STEP!E32,"")</f>
        <v>45424</v>
      </c>
      <c r="F32" s="263" t="s">
        <v>212</v>
      </c>
      <c r="G32" s="267"/>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5"/>
      <c r="AF32" s="265"/>
      <c r="AG32" s="265"/>
      <c r="AH32" s="265"/>
      <c r="AI32" s="265"/>
      <c r="AJ32" s="265"/>
      <c r="AK32" s="265"/>
      <c r="AL32" s="265"/>
      <c r="AM32" s="265"/>
      <c r="AN32" s="265"/>
      <c r="AO32" s="264"/>
      <c r="AP32" s="264"/>
      <c r="AQ32" s="264"/>
      <c r="AR32" s="264"/>
      <c r="AS32" s="264"/>
      <c r="AT32" s="264"/>
      <c r="AU32" s="264"/>
      <c r="AW32" s="293" t="str">
        <f t="shared" si="0"/>
        <v/>
      </c>
      <c r="AX32" s="285" t="str">
        <f t="shared" si="3"/>
        <v/>
      </c>
      <c r="AY32" s="285" t="str">
        <f t="shared" si="1"/>
        <v/>
      </c>
      <c r="AZ32" s="285" t="str">
        <f t="shared" si="2"/>
        <v/>
      </c>
      <c r="BA32" s="285" t="str">
        <f t="shared" si="4"/>
        <v/>
      </c>
      <c r="BD32" s="264" t="str">
        <f>IF(W32="","",IF(F32="休日",AW32,IF(F32="法休",AW32,VLOOKUP(F32,カレンダマスタ!$Q$56:$R$69,2,FALSE))))</f>
        <v/>
      </c>
      <c r="BG32" s="264" t="e">
        <f t="shared" si="5"/>
        <v>#N/A</v>
      </c>
      <c r="BH32" s="264" t="str">
        <f>IF(AX32="","",IF(P32&lt;&gt;"","",IF(BG32="CS","OK",IF(VLOOKUP(E32,カレンダマスタ!$A$5:$D$381,4,FALSE)&gt;0,"",IF(OR(AX32*24&gt;10.84,AZ32*24&lt;14.5)=TRUE,"×","OK")))))</f>
        <v/>
      </c>
    </row>
    <row r="33" spans="2:60" s="504" customFormat="1">
      <c r="B33" s="111"/>
      <c r="C33" s="385">
        <f>IF(STEP!C33&lt;&gt;"",STEP!C33,"")</f>
        <v>160476</v>
      </c>
      <c r="D33" s="386" t="str">
        <f>IF(STEP!D33&lt;&gt;"",STEP!D33,"")</f>
        <v>伊藤　繁</v>
      </c>
      <c r="E33" s="387">
        <f>IF(STEP!E33&lt;&gt;"",STEP!E33,"")</f>
        <v>45425</v>
      </c>
      <c r="F33" s="500" t="s">
        <v>557</v>
      </c>
      <c r="G33" s="499"/>
      <c r="H33" s="501"/>
      <c r="I33" s="501"/>
      <c r="J33" s="501"/>
      <c r="K33" s="501"/>
      <c r="L33" s="501"/>
      <c r="M33" s="501"/>
      <c r="N33" s="501"/>
      <c r="O33" s="501"/>
      <c r="P33" s="501" t="s">
        <v>558</v>
      </c>
      <c r="Q33" s="501"/>
      <c r="R33" s="501"/>
      <c r="S33" s="501"/>
      <c r="T33" s="501"/>
      <c r="U33" s="501"/>
      <c r="V33" s="501">
        <v>0.33333333333333331</v>
      </c>
      <c r="W33" s="501">
        <v>0.33333333333333331</v>
      </c>
      <c r="X33" s="501"/>
      <c r="Y33" s="501"/>
      <c r="Z33" s="501"/>
      <c r="AA33" s="501"/>
      <c r="AB33" s="501"/>
      <c r="AC33" s="501"/>
      <c r="AD33" s="503"/>
      <c r="AE33" s="502"/>
      <c r="AF33" s="502"/>
      <c r="AG33" s="502"/>
      <c r="AH33" s="502"/>
      <c r="AI33" s="502">
        <v>1</v>
      </c>
      <c r="AJ33" s="502">
        <v>1</v>
      </c>
      <c r="AK33" s="502"/>
      <c r="AL33" s="502"/>
      <c r="AM33" s="502"/>
      <c r="AN33" s="502"/>
      <c r="AO33" s="503"/>
      <c r="AP33" s="503"/>
      <c r="AQ33" s="503"/>
      <c r="AR33" s="503"/>
      <c r="AS33" s="503"/>
      <c r="AT33" s="503"/>
      <c r="AU33" s="503"/>
      <c r="AW33" s="505">
        <f t="shared" si="0"/>
        <v>0</v>
      </c>
      <c r="AX33" s="506">
        <f t="shared" si="3"/>
        <v>0.36458333333333331</v>
      </c>
      <c r="AY33" s="506">
        <f t="shared" si="1"/>
        <v>0</v>
      </c>
      <c r="AZ33" s="506">
        <f t="shared" si="2"/>
        <v>0</v>
      </c>
      <c r="BA33" s="506">
        <f t="shared" si="4"/>
        <v>0.33333333333333331</v>
      </c>
      <c r="BD33" s="503">
        <f>IF(W33="","",IF(F33="休日",AW33,IF(F33="法休",AW33,VLOOKUP(F33,カレンダマスタ!$Q$56:$R$69,2,FALSE))))</f>
        <v>0.36458333333333331</v>
      </c>
      <c r="BF33" s="577"/>
      <c r="BG33" s="503" t="e">
        <f t="shared" si="5"/>
        <v>#N/A</v>
      </c>
      <c r="BH33" s="503" t="str">
        <f>IF(AX33="","",IF(P33&lt;&gt;"","",IF(BG33="CS","OK",IF(VLOOKUP(E33,カレンダマスタ!$A$5:$D$381,4,FALSE)&gt;0,"",IF(OR(AX33*24&gt;10.84,AZ33*24&lt;14.5)=TRUE,"×","OK")))))</f>
        <v/>
      </c>
    </row>
    <row r="34" spans="2:60">
      <c r="B34" s="111"/>
      <c r="C34" s="385">
        <f>IF(STEP!C34&lt;&gt;"",STEP!C34,"")</f>
        <v>160476</v>
      </c>
      <c r="D34" s="386" t="str">
        <f>IF(STEP!D34&lt;&gt;"",STEP!D34,"")</f>
        <v>伊藤　繁</v>
      </c>
      <c r="E34" s="387">
        <f>IF(STEP!E34&lt;&gt;"",STEP!E34,"")</f>
        <v>45426</v>
      </c>
      <c r="F34" s="253" t="s">
        <v>418</v>
      </c>
      <c r="G34" s="252"/>
      <c r="H34" s="254">
        <v>0.5625</v>
      </c>
      <c r="I34" s="254">
        <v>0.5625</v>
      </c>
      <c r="J34" s="254"/>
      <c r="K34" s="254"/>
      <c r="L34" s="254">
        <v>0.72916666666666663</v>
      </c>
      <c r="M34" s="254">
        <v>0.88194444444444453</v>
      </c>
      <c r="N34" s="254"/>
      <c r="O34" s="254"/>
      <c r="P34" s="254" t="s">
        <v>569</v>
      </c>
      <c r="Q34" s="254" t="s">
        <v>559</v>
      </c>
      <c r="R34" s="254"/>
      <c r="S34" s="254" t="s">
        <v>573</v>
      </c>
      <c r="T34" s="254"/>
      <c r="U34" s="254"/>
      <c r="V34" s="254">
        <v>0.33333333333333331</v>
      </c>
      <c r="W34" s="254">
        <v>0.47569444444444442</v>
      </c>
      <c r="X34" s="254">
        <v>0.1423611111111111</v>
      </c>
      <c r="Y34" s="254"/>
      <c r="Z34" s="254"/>
      <c r="AA34" s="254"/>
      <c r="AB34" s="254"/>
      <c r="AC34" s="254"/>
      <c r="AD34" s="254"/>
      <c r="AE34" s="255">
        <v>8.3333333333333329E-2</v>
      </c>
      <c r="AF34" s="255"/>
      <c r="AG34" s="255">
        <v>5.9027777777777783E-2</v>
      </c>
      <c r="AH34" s="255">
        <v>0.1423611111111111</v>
      </c>
      <c r="AI34" s="255">
        <v>1</v>
      </c>
      <c r="AJ34" s="255">
        <v>1</v>
      </c>
      <c r="AK34" s="255"/>
      <c r="AL34" s="255"/>
      <c r="AM34" s="255"/>
      <c r="AN34" s="255"/>
      <c r="AO34" s="254"/>
      <c r="AP34" s="254"/>
      <c r="AQ34" s="254"/>
      <c r="AR34" s="254"/>
      <c r="AS34" s="254"/>
      <c r="AT34" s="254"/>
      <c r="AU34" s="254"/>
      <c r="AW34" s="291">
        <f t="shared" si="0"/>
        <v>0.5625</v>
      </c>
      <c r="AX34" s="283">
        <f t="shared" si="3"/>
        <v>0.5625</v>
      </c>
      <c r="AY34" s="283">
        <f t="shared" si="1"/>
        <v>0.88194444444444442</v>
      </c>
      <c r="AZ34" s="283">
        <f t="shared" si="2"/>
        <v>0.88194444444444442</v>
      </c>
      <c r="BA34" s="283">
        <f t="shared" si="4"/>
        <v>0.47569444444444442</v>
      </c>
      <c r="BD34" s="254">
        <f>IF(W34="","",IF(F34="休日",AW34,IF(F34="法休",AW34,VLOOKUP(F34,カレンダマスタ!$Q$56:$R$69,2,FALSE))))</f>
        <v>0.36458333333333331</v>
      </c>
      <c r="BG34" s="254" t="e">
        <f t="shared" si="5"/>
        <v>#N/A</v>
      </c>
      <c r="BH34" s="254" t="str">
        <f>IF(AX34="","",IF(P34&lt;&gt;"","",IF(BG34="CS","OK",IF(VLOOKUP(E34,カレンダマスタ!$A$5:$D$381,4,FALSE)&gt;0,"",IF(OR(AX34*24&gt;10.84,AZ34*24&lt;14.5)=TRUE,"×","OK")))))</f>
        <v/>
      </c>
    </row>
    <row r="35" spans="2:60">
      <c r="B35" s="111"/>
      <c r="C35" s="385">
        <f>IF(STEP!C35&lt;&gt;"",STEP!C35,"")</f>
        <v>160476</v>
      </c>
      <c r="D35" s="386" t="str">
        <f>IF(STEP!D35&lt;&gt;"",STEP!D35,"")</f>
        <v>伊藤　繁</v>
      </c>
      <c r="E35" s="387">
        <f>IF(STEP!E35&lt;&gt;"",STEP!E35,"")</f>
        <v>45427</v>
      </c>
      <c r="F35" s="253" t="s">
        <v>557</v>
      </c>
      <c r="G35" s="252"/>
      <c r="H35" s="254">
        <v>0.36458333333333331</v>
      </c>
      <c r="I35" s="254">
        <v>0.35833333333333334</v>
      </c>
      <c r="J35" s="254"/>
      <c r="K35" s="254"/>
      <c r="L35" s="254">
        <v>0.72916666666666663</v>
      </c>
      <c r="M35" s="254">
        <v>0.79583333333333339</v>
      </c>
      <c r="N35" s="254"/>
      <c r="O35" s="254"/>
      <c r="P35" s="254"/>
      <c r="Q35" s="254" t="s">
        <v>559</v>
      </c>
      <c r="R35" s="254"/>
      <c r="S35" s="254" t="s">
        <v>573</v>
      </c>
      <c r="T35" s="254"/>
      <c r="U35" s="254"/>
      <c r="V35" s="254">
        <v>0.33333333333333331</v>
      </c>
      <c r="W35" s="254">
        <v>0.3888888888888889</v>
      </c>
      <c r="X35" s="254"/>
      <c r="Y35" s="254">
        <v>5.5555555555555552E-2</v>
      </c>
      <c r="Z35" s="254"/>
      <c r="AA35" s="254"/>
      <c r="AB35" s="254"/>
      <c r="AC35" s="254"/>
      <c r="AD35" s="254"/>
      <c r="AE35" s="255">
        <v>3.125E-2</v>
      </c>
      <c r="AF35" s="255">
        <v>5.5555555555555552E-2</v>
      </c>
      <c r="AG35" s="255">
        <v>2.4305555555555556E-2</v>
      </c>
      <c r="AH35" s="255">
        <v>5.5555555555555552E-2</v>
      </c>
      <c r="AI35" s="255">
        <v>1</v>
      </c>
      <c r="AJ35" s="255">
        <v>1</v>
      </c>
      <c r="AK35" s="255"/>
      <c r="AL35" s="255"/>
      <c r="AM35" s="255"/>
      <c r="AN35" s="255"/>
      <c r="AO35" s="254"/>
      <c r="AP35" s="254"/>
      <c r="AQ35" s="254"/>
      <c r="AR35" s="254"/>
      <c r="AS35" s="254"/>
      <c r="AT35" s="254"/>
      <c r="AU35" s="254"/>
      <c r="AW35" s="291">
        <f t="shared" si="0"/>
        <v>0.3611111111111111</v>
      </c>
      <c r="AX35" s="283">
        <f t="shared" si="3"/>
        <v>0.36458333333333331</v>
      </c>
      <c r="AY35" s="283">
        <f t="shared" si="1"/>
        <v>0.79513888888888884</v>
      </c>
      <c r="AZ35" s="283">
        <f t="shared" si="2"/>
        <v>0.79513888888888884</v>
      </c>
      <c r="BA35" s="283">
        <f t="shared" si="4"/>
        <v>0.3888888888888889</v>
      </c>
      <c r="BD35" s="254">
        <f>IF(W35="","",IF(F35="休日",AW35,IF(F35="法休",AW35,VLOOKUP(F35,カレンダマスタ!$Q$56:$R$69,2,FALSE))))</f>
        <v>0.36458333333333331</v>
      </c>
      <c r="BG35" s="254" t="e">
        <f t="shared" si="5"/>
        <v>#N/A</v>
      </c>
      <c r="BH35" s="254" t="e">
        <f>IF(AX35="","",IF(P35&lt;&gt;"","",IF(BG35="CS","OK",IF(VLOOKUP(E35,カレンダマスタ!$A$5:$D$381,4,FALSE)&gt;0,"",IF(OR(AX35*24&gt;10.84,AZ35*24&lt;14.5)=TRUE,"×","OK")))))</f>
        <v>#N/A</v>
      </c>
    </row>
    <row r="36" spans="2:60">
      <c r="B36" s="111"/>
      <c r="C36" s="385">
        <f>IF(STEP!C36&lt;&gt;"",STEP!C36,"")</f>
        <v>160476</v>
      </c>
      <c r="D36" s="386" t="str">
        <f>IF(STEP!D36&lt;&gt;"",STEP!D36,"")</f>
        <v>伊藤　繁</v>
      </c>
      <c r="E36" s="387">
        <f>IF(STEP!E36&lt;&gt;"",STEP!E36,"")</f>
        <v>45428</v>
      </c>
      <c r="F36" s="256" t="s">
        <v>557</v>
      </c>
      <c r="G36" s="257"/>
      <c r="H36" s="254">
        <v>0.36458333333333331</v>
      </c>
      <c r="I36" s="254">
        <v>0.36388888888888887</v>
      </c>
      <c r="J36" s="254"/>
      <c r="K36" s="254"/>
      <c r="L36" s="254">
        <v>0.72916666666666663</v>
      </c>
      <c r="M36" s="254">
        <v>0.84027777777777779</v>
      </c>
      <c r="N36" s="254"/>
      <c r="O36" s="254"/>
      <c r="P36" s="254"/>
      <c r="Q36" s="254" t="s">
        <v>559</v>
      </c>
      <c r="R36" s="254"/>
      <c r="S36" s="254"/>
      <c r="T36" s="254"/>
      <c r="U36" s="254"/>
      <c r="V36" s="254">
        <v>0.33333333333333331</v>
      </c>
      <c r="W36" s="254">
        <v>0.43402777777777773</v>
      </c>
      <c r="X36" s="254"/>
      <c r="Y36" s="254">
        <v>0.10069444444444443</v>
      </c>
      <c r="Z36" s="254"/>
      <c r="AA36" s="254"/>
      <c r="AB36" s="254"/>
      <c r="AC36" s="254"/>
      <c r="AD36" s="254"/>
      <c r="AE36" s="255">
        <v>8.3333333333333329E-2</v>
      </c>
      <c r="AF36" s="255">
        <v>0.10069444444444443</v>
      </c>
      <c r="AG36" s="255">
        <v>1.7361111111111112E-2</v>
      </c>
      <c r="AH36" s="255">
        <v>0.10069444444444443</v>
      </c>
      <c r="AI36" s="255">
        <v>1</v>
      </c>
      <c r="AJ36" s="255">
        <v>1</v>
      </c>
      <c r="AK36" s="255"/>
      <c r="AL36" s="255"/>
      <c r="AM36" s="255"/>
      <c r="AN36" s="255"/>
      <c r="AO36" s="254"/>
      <c r="AP36" s="254"/>
      <c r="AQ36" s="254"/>
      <c r="AR36" s="254"/>
      <c r="AS36" s="254"/>
      <c r="AT36" s="254"/>
      <c r="AU36" s="254"/>
      <c r="AW36" s="291">
        <f t="shared" si="0"/>
        <v>0.36458333333333331</v>
      </c>
      <c r="AX36" s="283">
        <f t="shared" si="3"/>
        <v>0.36458333333333331</v>
      </c>
      <c r="AY36" s="283">
        <f t="shared" si="1"/>
        <v>0.84027777777777768</v>
      </c>
      <c r="AZ36" s="283">
        <f t="shared" si="2"/>
        <v>0.84027777777777768</v>
      </c>
      <c r="BA36" s="283">
        <f t="shared" si="4"/>
        <v>0.43402777777777773</v>
      </c>
      <c r="BD36" s="254">
        <f>IF(W36="","",IF(F36="休日",AW36,IF(F36="法休",AW36,VLOOKUP(F36,カレンダマスタ!$Q$56:$R$69,2,FALSE))))</f>
        <v>0.36458333333333331</v>
      </c>
      <c r="BG36" s="254" t="e">
        <f t="shared" si="5"/>
        <v>#N/A</v>
      </c>
      <c r="BH36" s="254" t="e">
        <f>IF(AX36="","",IF(P36&lt;&gt;"","",IF(BG36="CS","OK",IF(VLOOKUP(E36,カレンダマスタ!$A$5:$D$381,4,FALSE)&gt;0,"",IF(OR(AX36*24&gt;10.84,AZ36*24&lt;14.5)=TRUE,"×","OK")))))</f>
        <v>#N/A</v>
      </c>
    </row>
    <row r="37" spans="2:60">
      <c r="B37" s="111"/>
      <c r="C37" s="385">
        <f>IF(STEP!C37&lt;&gt;"",STEP!C37,"")</f>
        <v>160476</v>
      </c>
      <c r="D37" s="386" t="str">
        <f>IF(STEP!D37&lt;&gt;"",STEP!D37,"")</f>
        <v>伊藤　繁</v>
      </c>
      <c r="E37" s="387">
        <f>IF(STEP!E37&lt;&gt;"",STEP!E37,"")</f>
        <v>45429</v>
      </c>
      <c r="F37" s="256" t="s">
        <v>557</v>
      </c>
      <c r="G37" s="257"/>
      <c r="H37" s="254">
        <v>0.36458333333333331</v>
      </c>
      <c r="I37" s="254">
        <v>0.36180555555555555</v>
      </c>
      <c r="J37" s="254"/>
      <c r="K37" s="254"/>
      <c r="L37" s="254">
        <v>0.72916666666666663</v>
      </c>
      <c r="M37" s="254">
        <v>0.76041666666666663</v>
      </c>
      <c r="N37" s="254"/>
      <c r="O37" s="254"/>
      <c r="P37" s="254"/>
      <c r="Q37" s="254" t="s">
        <v>559</v>
      </c>
      <c r="R37" s="254"/>
      <c r="S37" s="254"/>
      <c r="T37" s="254"/>
      <c r="U37" s="254"/>
      <c r="V37" s="254">
        <v>0.33333333333333331</v>
      </c>
      <c r="W37" s="254">
        <v>0.35416666666666669</v>
      </c>
      <c r="X37" s="254"/>
      <c r="Y37" s="254">
        <v>2.0833333333333332E-2</v>
      </c>
      <c r="Z37" s="254"/>
      <c r="AA37" s="254"/>
      <c r="AB37" s="254"/>
      <c r="AC37" s="254"/>
      <c r="AD37" s="254"/>
      <c r="AE37" s="255">
        <v>2.0833333333333332E-2</v>
      </c>
      <c r="AF37" s="255">
        <v>2.0833333333333332E-2</v>
      </c>
      <c r="AG37" s="255"/>
      <c r="AH37" s="255">
        <v>2.0833333333333332E-2</v>
      </c>
      <c r="AI37" s="255">
        <v>1</v>
      </c>
      <c r="AJ37" s="255">
        <v>1</v>
      </c>
      <c r="AK37" s="255"/>
      <c r="AL37" s="255"/>
      <c r="AM37" s="255"/>
      <c r="AN37" s="255"/>
      <c r="AO37" s="254"/>
      <c r="AP37" s="254"/>
      <c r="AQ37" s="254"/>
      <c r="AR37" s="254"/>
      <c r="AS37" s="254"/>
      <c r="AT37" s="254"/>
      <c r="AU37" s="254"/>
      <c r="AW37" s="291">
        <f t="shared" si="0"/>
        <v>0.36458333333333331</v>
      </c>
      <c r="AX37" s="283">
        <f t="shared" si="3"/>
        <v>0.36458333333333331</v>
      </c>
      <c r="AY37" s="283">
        <f t="shared" si="1"/>
        <v>0.76041666666666663</v>
      </c>
      <c r="AZ37" s="283">
        <f t="shared" si="2"/>
        <v>0.76041666666666663</v>
      </c>
      <c r="BA37" s="283">
        <f t="shared" si="4"/>
        <v>0.35416666666666669</v>
      </c>
      <c r="BD37" s="254">
        <f>IF(W37="","",IF(F37="休日",AW37,IF(F37="法休",AW37,VLOOKUP(F37,カレンダマスタ!$Q$56:$R$69,2,FALSE))))</f>
        <v>0.36458333333333331</v>
      </c>
      <c r="BG37" s="254" t="e">
        <f t="shared" si="5"/>
        <v>#N/A</v>
      </c>
      <c r="BH37" s="254" t="e">
        <f>IF(AX37="","",IF(P37&lt;&gt;"","",IF(BG37="CS","OK",IF(VLOOKUP(E37,カレンダマスタ!$A$5:$D$381,4,FALSE)&gt;0,"",IF(OR(AX37*24&gt;10.84,AZ37*24&lt;14.5)=TRUE,"×","OK")))))</f>
        <v>#N/A</v>
      </c>
    </row>
    <row r="38" spans="2:60">
      <c r="B38" s="111"/>
      <c r="C38" s="388">
        <f>IF(STEP!C38&lt;&gt;"",STEP!C38,"")</f>
        <v>160476</v>
      </c>
      <c r="D38" s="389" t="str">
        <f>IF(STEP!D38&lt;&gt;"",STEP!D38,"")</f>
        <v>伊藤　繁</v>
      </c>
      <c r="E38" s="390">
        <f>IF(STEP!E38&lt;&gt;"",STEP!E38,"")</f>
        <v>45430</v>
      </c>
      <c r="F38" s="259" t="s">
        <v>211</v>
      </c>
      <c r="G38" s="266"/>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1"/>
      <c r="AF38" s="261"/>
      <c r="AG38" s="261"/>
      <c r="AH38" s="261"/>
      <c r="AI38" s="261"/>
      <c r="AJ38" s="261"/>
      <c r="AK38" s="261"/>
      <c r="AL38" s="261"/>
      <c r="AM38" s="261"/>
      <c r="AN38" s="261"/>
      <c r="AO38" s="260"/>
      <c r="AP38" s="260"/>
      <c r="AQ38" s="260"/>
      <c r="AR38" s="260"/>
      <c r="AS38" s="260"/>
      <c r="AT38" s="260"/>
      <c r="AU38" s="260"/>
      <c r="AW38" s="292" t="str">
        <f t="shared" si="0"/>
        <v/>
      </c>
      <c r="AX38" s="284" t="str">
        <f t="shared" si="3"/>
        <v/>
      </c>
      <c r="AY38" s="284" t="str">
        <f t="shared" si="1"/>
        <v/>
      </c>
      <c r="AZ38" s="284" t="str">
        <f t="shared" si="2"/>
        <v/>
      </c>
      <c r="BA38" s="284" t="str">
        <f t="shared" si="4"/>
        <v/>
      </c>
      <c r="BD38" s="260" t="str">
        <f>IF(W38="","",IF(F38="休日",AW38,IF(F38="法休",AW38,VLOOKUP(F38,カレンダマスタ!$Q$56:$R$69,2,FALSE))))</f>
        <v/>
      </c>
      <c r="BG38" s="260" t="e">
        <f t="shared" si="5"/>
        <v>#N/A</v>
      </c>
      <c r="BH38" s="260" t="str">
        <f>IF(AX38="","",IF(P38&lt;&gt;"","",IF(BG38="CS","OK",IF(VLOOKUP(E38,カレンダマスタ!$A$5:$D$381,4,FALSE)&gt;0,"",IF(OR(AX38*24&gt;10.84,AZ38*24&lt;14.5)=TRUE,"×","OK")))))</f>
        <v/>
      </c>
    </row>
    <row r="39" spans="2:60">
      <c r="B39" s="111"/>
      <c r="C39" s="394">
        <f>IF(STEP!C39&lt;&gt;"",STEP!C39,"")</f>
        <v>160476</v>
      </c>
      <c r="D39" s="395" t="str">
        <f>IF(STEP!D39&lt;&gt;"",STEP!D39,"")</f>
        <v>伊藤　繁</v>
      </c>
      <c r="E39" s="396">
        <f>IF(STEP!E39&lt;&gt;"",STEP!E39,"")</f>
        <v>45431</v>
      </c>
      <c r="F39" s="269" t="s">
        <v>212</v>
      </c>
      <c r="G39" s="268"/>
      <c r="H39" s="270"/>
      <c r="I39" s="270"/>
      <c r="J39" s="270"/>
      <c r="K39" s="270"/>
      <c r="L39" s="270"/>
      <c r="M39" s="270"/>
      <c r="N39" s="270"/>
      <c r="O39" s="270"/>
      <c r="P39" s="270"/>
      <c r="Q39" s="270"/>
      <c r="R39" s="270"/>
      <c r="S39" s="270"/>
      <c r="T39" s="270"/>
      <c r="U39" s="270"/>
      <c r="V39" s="270"/>
      <c r="W39" s="270"/>
      <c r="X39" s="270"/>
      <c r="Y39" s="270"/>
      <c r="Z39" s="270"/>
      <c r="AA39" s="270"/>
      <c r="AB39" s="270"/>
      <c r="AC39" s="270"/>
      <c r="AD39" s="270"/>
      <c r="AE39" s="271"/>
      <c r="AF39" s="271"/>
      <c r="AG39" s="271"/>
      <c r="AH39" s="271"/>
      <c r="AI39" s="271"/>
      <c r="AJ39" s="271"/>
      <c r="AK39" s="271"/>
      <c r="AL39" s="271"/>
      <c r="AM39" s="271"/>
      <c r="AN39" s="271"/>
      <c r="AO39" s="270"/>
      <c r="AP39" s="270"/>
      <c r="AQ39" s="270"/>
      <c r="AR39" s="270"/>
      <c r="AS39" s="270"/>
      <c r="AT39" s="270"/>
      <c r="AU39" s="270"/>
      <c r="AW39" s="290" t="str">
        <f t="shared" si="0"/>
        <v/>
      </c>
      <c r="AX39" s="282" t="str">
        <f t="shared" si="3"/>
        <v/>
      </c>
      <c r="AY39" s="282" t="str">
        <f t="shared" si="1"/>
        <v/>
      </c>
      <c r="AZ39" s="282" t="str">
        <f t="shared" si="2"/>
        <v/>
      </c>
      <c r="BA39" s="282" t="str">
        <f t="shared" si="4"/>
        <v/>
      </c>
      <c r="BD39" s="270" t="str">
        <f>IF(W39="","",IF(F39="休日",AW39,IF(F39="法休",AW39,VLOOKUP(F39,カレンダマスタ!$Q$56:$R$69,2,FALSE))))</f>
        <v/>
      </c>
      <c r="BG39" s="270" t="e">
        <f t="shared" si="5"/>
        <v>#N/A</v>
      </c>
      <c r="BH39" s="270" t="str">
        <f>IF(AX39="","",IF(P39&lt;&gt;"","",IF(BG39="CS","OK",IF(VLOOKUP(E39,カレンダマスタ!$A$5:$D$381,4,FALSE)&gt;0,"",IF(OR(AX39*24&gt;10.84,AZ39*24&lt;14.5)=TRUE,"×","OK")))))</f>
        <v/>
      </c>
    </row>
    <row r="40" spans="2:60">
      <c r="B40" s="111"/>
      <c r="C40" s="385">
        <f>IF(STEP!C40&lt;&gt;"",STEP!C40,"")</f>
        <v>160476</v>
      </c>
      <c r="D40" s="386" t="str">
        <f>IF(STEP!D40&lt;&gt;"",STEP!D40,"")</f>
        <v>伊藤　繁</v>
      </c>
      <c r="E40" s="387">
        <f>IF(STEP!E40&lt;&gt;"",STEP!E40,"")</f>
        <v>45432</v>
      </c>
      <c r="F40" s="253" t="s">
        <v>557</v>
      </c>
      <c r="G40" s="252"/>
      <c r="H40" s="254">
        <v>0.36458333333333331</v>
      </c>
      <c r="I40" s="254">
        <v>0.34791666666666665</v>
      </c>
      <c r="J40" s="254">
        <v>0.33680555555555558</v>
      </c>
      <c r="K40" s="254" t="s">
        <v>562</v>
      </c>
      <c r="L40" s="254">
        <v>0.72916666666666663</v>
      </c>
      <c r="M40" s="254"/>
      <c r="N40" s="254"/>
      <c r="O40" s="254"/>
      <c r="P40" s="254"/>
      <c r="Q40" s="254" t="s">
        <v>559</v>
      </c>
      <c r="R40" s="254"/>
      <c r="S40" s="254"/>
      <c r="T40" s="254" t="s">
        <v>601</v>
      </c>
      <c r="U40" s="254"/>
      <c r="V40" s="254"/>
      <c r="W40" s="254"/>
      <c r="X40" s="254"/>
      <c r="Y40" s="254"/>
      <c r="Z40" s="254"/>
      <c r="AA40" s="254"/>
      <c r="AB40" s="254"/>
      <c r="AC40" s="254"/>
      <c r="AD40" s="254"/>
      <c r="AE40" s="255">
        <v>2.0833333333333332E-2</v>
      </c>
      <c r="AF40" s="255"/>
      <c r="AG40" s="255" t="s">
        <v>609</v>
      </c>
      <c r="AH40" s="255"/>
      <c r="AI40" s="255">
        <v>1</v>
      </c>
      <c r="AJ40" s="255"/>
      <c r="AK40" s="255"/>
      <c r="AL40" s="255"/>
      <c r="AM40" s="255"/>
      <c r="AN40" s="255"/>
      <c r="AO40" s="254"/>
      <c r="AP40" s="254"/>
      <c r="AQ40" s="254"/>
      <c r="AR40" s="254"/>
      <c r="AS40" s="254"/>
      <c r="AT40" s="254"/>
      <c r="AU40" s="254"/>
      <c r="AW40" s="291" t="str">
        <f t="shared" si="0"/>
        <v/>
      </c>
      <c r="AX40" s="283" t="str">
        <f t="shared" si="3"/>
        <v/>
      </c>
      <c r="AY40" s="283" t="str">
        <f t="shared" si="1"/>
        <v/>
      </c>
      <c r="AZ40" s="283" t="str">
        <f t="shared" si="2"/>
        <v/>
      </c>
      <c r="BA40" s="283" t="str">
        <f t="shared" si="4"/>
        <v/>
      </c>
      <c r="BD40" s="254" t="str">
        <f>IF(W40="","",IF(F40="休日",AW40,IF(F40="法休",AW40,VLOOKUP(F40,カレンダマスタ!$Q$56:$R$69,2,FALSE))))</f>
        <v/>
      </c>
      <c r="BG40" s="254" t="e">
        <f t="shared" si="5"/>
        <v>#N/A</v>
      </c>
      <c r="BH40" s="254" t="str">
        <f>IF(AX40="","",IF(P40&lt;&gt;"","",IF(BG40="CS","OK",IF(VLOOKUP(E40,カレンダマスタ!$A$5:$D$381,4,FALSE)&gt;0,"",IF(OR(AX40*24&gt;10.84,AZ40*24&lt;14.5)=TRUE,"×","OK")))))</f>
        <v/>
      </c>
    </row>
    <row r="41" spans="2:60">
      <c r="B41" s="111"/>
      <c r="C41" s="397" t="str">
        <f>IF(STEP!C41&lt;&gt;"",STEP!C41,"")</f>
        <v/>
      </c>
      <c r="D41" s="398" t="str">
        <f>IF(STEP!D41&lt;&gt;"",STEP!D41,"")</f>
        <v/>
      </c>
      <c r="E41" s="399" t="str">
        <f>IF(STEP!E41&lt;&gt;"",STEP!E41,"")</f>
        <v/>
      </c>
      <c r="F41" s="273"/>
      <c r="G41" s="272"/>
      <c r="H41" s="274"/>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5"/>
      <c r="AF41" s="275"/>
      <c r="AG41" s="275"/>
      <c r="AH41" s="275"/>
      <c r="AI41" s="275"/>
      <c r="AJ41" s="275"/>
      <c r="AK41" s="275"/>
      <c r="AL41" s="275"/>
      <c r="AM41" s="275"/>
      <c r="AN41" s="275"/>
      <c r="AO41" s="274"/>
      <c r="AP41" s="274"/>
      <c r="AQ41" s="274"/>
      <c r="AR41" s="274"/>
      <c r="AS41" s="274"/>
      <c r="AT41" s="274"/>
      <c r="AU41" s="274"/>
      <c r="AW41" s="294" t="str">
        <f t="shared" si="0"/>
        <v/>
      </c>
      <c r="AX41" s="286" t="str">
        <f t="shared" si="3"/>
        <v/>
      </c>
      <c r="AY41" s="286" t="str">
        <f t="shared" si="1"/>
        <v/>
      </c>
      <c r="AZ41" s="286" t="str">
        <f t="shared" si="2"/>
        <v/>
      </c>
      <c r="BA41" s="286" t="str">
        <f t="shared" si="4"/>
        <v/>
      </c>
      <c r="BD41" s="274" t="str">
        <f>IF(W41="","",IF(F41="休日",AW41,IF(F41="法休",AW41,VLOOKUP(F41,カレンダマスタ!$Q$56:$R$69,2,FALSE))))</f>
        <v/>
      </c>
      <c r="BG41" s="274" t="e">
        <f t="shared" si="5"/>
        <v>#N/A</v>
      </c>
      <c r="BH41" s="274" t="str">
        <f>IF(AX41="","",IF(P41&lt;&gt;"","",IF(BG41="CS","OK",IF(VLOOKUP(E41,カレンダマスタ!$A$5:$D$381,4,FALSE)&gt;0,"",IF(OR(AX41*24&gt;10.84,AZ41*24&lt;14.5)=TRUE,"×","OK")))))</f>
        <v/>
      </c>
    </row>
    <row r="42" spans="2:60">
      <c r="B42" s="111"/>
      <c r="C42" s="397" t="str">
        <f>IF(STEP!C42&lt;&gt;"",STEP!C42,"")</f>
        <v/>
      </c>
      <c r="D42" s="398" t="str">
        <f>IF(STEP!D42&lt;&gt;"",STEP!D42,"")</f>
        <v/>
      </c>
      <c r="E42" s="399" t="str">
        <f>IF(STEP!E42&lt;&gt;"",STEP!E42,"")</f>
        <v/>
      </c>
      <c r="F42" s="273"/>
      <c r="G42" s="272"/>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5"/>
      <c r="AF42" s="275"/>
      <c r="AG42" s="275"/>
      <c r="AH42" s="275"/>
      <c r="AI42" s="275"/>
      <c r="AJ42" s="275"/>
      <c r="AK42" s="275"/>
      <c r="AL42" s="275"/>
      <c r="AM42" s="275"/>
      <c r="AN42" s="275"/>
      <c r="AO42" s="274"/>
      <c r="AP42" s="274"/>
      <c r="AQ42" s="274"/>
      <c r="AR42" s="274"/>
      <c r="AS42" s="274"/>
      <c r="AT42" s="274"/>
      <c r="AU42" s="274"/>
      <c r="AW42" s="294" t="str">
        <f t="shared" si="0"/>
        <v/>
      </c>
      <c r="AX42" s="286" t="str">
        <f t="shared" si="3"/>
        <v/>
      </c>
      <c r="AY42" s="286" t="str">
        <f t="shared" si="1"/>
        <v/>
      </c>
      <c r="AZ42" s="286" t="str">
        <f t="shared" si="2"/>
        <v/>
      </c>
      <c r="BA42" s="286" t="str">
        <f t="shared" si="4"/>
        <v/>
      </c>
      <c r="BD42" s="274" t="str">
        <f>IF(W42="","",IF(F42="休日",AW42,IF(F42="法休",AW42,VLOOKUP(F42,カレンダマスタ!$Q$56:$R$69,2,FALSE))))</f>
        <v/>
      </c>
      <c r="BG42" s="274" t="e">
        <f t="shared" si="5"/>
        <v>#N/A</v>
      </c>
      <c r="BH42" s="274" t="str">
        <f>IF(AX42="","",IF(P42&lt;&gt;"","",IF(BG42="CS","OK",IF(VLOOKUP(E42,カレンダマスタ!$A$5:$D$381,4,FALSE)&gt;0,"",IF(OR(AX42*24&gt;10.84,AZ42*24&lt;14.5)=TRUE,"×","OK")))))</f>
        <v/>
      </c>
    </row>
    <row r="43" spans="2:60">
      <c r="B43" s="111"/>
      <c r="C43" s="397" t="str">
        <f>IF(STEP!C43&lt;&gt;"",STEP!C43,"")</f>
        <v/>
      </c>
      <c r="D43" s="398" t="str">
        <f>IF(STEP!D43&lt;&gt;"",STEP!D43,"")</f>
        <v/>
      </c>
      <c r="E43" s="399" t="str">
        <f>IF(STEP!E43&lt;&gt;"",STEP!E43,"")</f>
        <v/>
      </c>
      <c r="F43" s="273"/>
      <c r="G43" s="272"/>
      <c r="H43" s="274"/>
      <c r="I43" s="274"/>
      <c r="J43" s="274"/>
      <c r="K43" s="274"/>
      <c r="L43" s="274"/>
      <c r="M43" s="274"/>
      <c r="N43" s="274"/>
      <c r="O43" s="274"/>
      <c r="P43" s="274"/>
      <c r="Q43" s="274"/>
      <c r="R43" s="274"/>
      <c r="S43" s="274"/>
      <c r="T43" s="274"/>
      <c r="U43" s="274"/>
      <c r="V43" s="274"/>
      <c r="W43" s="274"/>
      <c r="X43" s="274"/>
      <c r="Y43" s="274"/>
      <c r="Z43" s="274"/>
      <c r="AA43" s="274"/>
      <c r="AB43" s="274"/>
      <c r="AC43" s="274"/>
      <c r="AD43" s="274"/>
      <c r="AE43" s="275"/>
      <c r="AF43" s="275"/>
      <c r="AG43" s="275"/>
      <c r="AH43" s="275"/>
      <c r="AI43" s="275"/>
      <c r="AJ43" s="275"/>
      <c r="AK43" s="275"/>
      <c r="AL43" s="275"/>
      <c r="AM43" s="275"/>
      <c r="AN43" s="275"/>
      <c r="AO43" s="274"/>
      <c r="AP43" s="274"/>
      <c r="AQ43" s="274"/>
      <c r="AR43" s="274"/>
      <c r="AS43" s="274"/>
      <c r="AT43" s="274"/>
      <c r="AU43" s="274"/>
      <c r="AW43" s="294" t="str">
        <f t="shared" si="0"/>
        <v/>
      </c>
      <c r="AX43" s="286" t="str">
        <f t="shared" si="3"/>
        <v/>
      </c>
      <c r="AY43" s="286" t="str">
        <f t="shared" si="1"/>
        <v/>
      </c>
      <c r="AZ43" s="286" t="str">
        <f t="shared" si="2"/>
        <v/>
      </c>
      <c r="BA43" s="286" t="str">
        <f t="shared" si="4"/>
        <v/>
      </c>
      <c r="BD43" s="274" t="str">
        <f>IF(W43="","",IF(F43="休日",AW43,IF(F43="法休",AW43,VLOOKUP(F43,カレンダマスタ!$Q$56:$R$69,2,FALSE))))</f>
        <v/>
      </c>
      <c r="BG43" s="274" t="e">
        <f t="shared" si="5"/>
        <v>#N/A</v>
      </c>
      <c r="BH43" s="274" t="str">
        <f>IF(AX43="","",IF(P43&lt;&gt;"","",IF(BG43="CS","OK",IF(VLOOKUP(E43,カレンダマスタ!$A$5:$D$381,4,FALSE)&gt;0,"",IF(OR(AX43*24&gt;10.84,AZ43*24&lt;14.5)=TRUE,"×","OK")))))</f>
        <v/>
      </c>
    </row>
    <row r="44" spans="2:60">
      <c r="B44" s="111"/>
      <c r="C44" s="397" t="str">
        <f>IF(STEP!C44&lt;&gt;"",STEP!C44,"")</f>
        <v/>
      </c>
      <c r="D44" s="398" t="str">
        <f>IF(STEP!D44&lt;&gt;"",STEP!D44,"")</f>
        <v/>
      </c>
      <c r="E44" s="399" t="str">
        <f>IF(STEP!E44&lt;&gt;"",STEP!E44,"")</f>
        <v/>
      </c>
      <c r="F44" s="273"/>
      <c r="G44" s="272"/>
      <c r="H44" s="274"/>
      <c r="I44" s="274"/>
      <c r="J44" s="274"/>
      <c r="K44" s="274"/>
      <c r="L44" s="274"/>
      <c r="M44" s="274"/>
      <c r="N44" s="274"/>
      <c r="O44" s="274"/>
      <c r="P44" s="274"/>
      <c r="Q44" s="274"/>
      <c r="R44" s="274"/>
      <c r="S44" s="274"/>
      <c r="T44" s="274"/>
      <c r="U44" s="274"/>
      <c r="V44" s="274"/>
      <c r="W44" s="274"/>
      <c r="X44" s="274"/>
      <c r="Y44" s="274"/>
      <c r="Z44" s="274"/>
      <c r="AA44" s="274"/>
      <c r="AB44" s="274"/>
      <c r="AC44" s="274"/>
      <c r="AD44" s="274"/>
      <c r="AE44" s="275"/>
      <c r="AF44" s="275"/>
      <c r="AG44" s="275"/>
      <c r="AH44" s="275"/>
      <c r="AI44" s="275"/>
      <c r="AJ44" s="275"/>
      <c r="AK44" s="275"/>
      <c r="AL44" s="275"/>
      <c r="AM44" s="275"/>
      <c r="AN44" s="275"/>
      <c r="AO44" s="274"/>
      <c r="AP44" s="274"/>
      <c r="AQ44" s="274"/>
      <c r="AR44" s="274"/>
      <c r="AS44" s="274"/>
      <c r="AT44" s="274"/>
      <c r="AU44" s="274"/>
      <c r="AW44" s="294" t="str">
        <f t="shared" si="0"/>
        <v/>
      </c>
      <c r="AX44" s="286" t="str">
        <f t="shared" si="3"/>
        <v/>
      </c>
      <c r="AY44" s="286" t="str">
        <f t="shared" si="1"/>
        <v/>
      </c>
      <c r="AZ44" s="286" t="str">
        <f t="shared" si="2"/>
        <v/>
      </c>
      <c r="BA44" s="286" t="str">
        <f t="shared" si="4"/>
        <v/>
      </c>
      <c r="BD44" s="274" t="str">
        <f>IF(W44="","",IF(F44="休日",AW44,IF(F44="法休",AW44,VLOOKUP(F44,カレンダマスタ!$Q$56:$R$69,2,FALSE))))</f>
        <v/>
      </c>
      <c r="BG44" s="274" t="e">
        <f t="shared" si="5"/>
        <v>#N/A</v>
      </c>
      <c r="BH44" s="274" t="str">
        <f>IF(AX44="","",IF(P44&lt;&gt;"","",IF(BG44="CS","OK",IF(VLOOKUP(E44,カレンダマスタ!$A$5:$D$381,4,FALSE)&gt;0,"",IF(OR(AX44*24&gt;10.84,AZ44*24&lt;14.5)=TRUE,"×","OK")))))</f>
        <v/>
      </c>
    </row>
    <row r="45" spans="2:60" ht="13.8" thickBot="1">
      <c r="B45" s="161"/>
      <c r="C45" s="400" t="str">
        <f>IF(STEP!C45&lt;&gt;"",STEP!C45,"")</f>
        <v/>
      </c>
      <c r="D45" s="401" t="str">
        <f>IF(STEP!D45&lt;&gt;"",STEP!D45,"")</f>
        <v/>
      </c>
      <c r="E45" s="402" t="str">
        <f>IF(STEP!E45&lt;&gt;"",STEP!E45,"")</f>
        <v/>
      </c>
      <c r="F45" s="277"/>
      <c r="G45" s="276"/>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9"/>
      <c r="AF45" s="279"/>
      <c r="AG45" s="279"/>
      <c r="AH45" s="279"/>
      <c r="AI45" s="279"/>
      <c r="AJ45" s="279"/>
      <c r="AK45" s="279"/>
      <c r="AL45" s="279"/>
      <c r="AM45" s="279"/>
      <c r="AN45" s="279"/>
      <c r="AO45" s="278"/>
      <c r="AP45" s="278"/>
      <c r="AQ45" s="278"/>
      <c r="AR45" s="278"/>
      <c r="AS45" s="278"/>
      <c r="AT45" s="278"/>
      <c r="AU45" s="278"/>
      <c r="AW45" s="295" t="str">
        <f t="shared" si="0"/>
        <v/>
      </c>
      <c r="AX45" s="287" t="str">
        <f t="shared" si="3"/>
        <v/>
      </c>
      <c r="AY45" s="287" t="str">
        <f t="shared" si="1"/>
        <v/>
      </c>
      <c r="AZ45" s="287" t="str">
        <f t="shared" si="2"/>
        <v/>
      </c>
      <c r="BA45" s="287" t="str">
        <f t="shared" si="4"/>
        <v/>
      </c>
      <c r="BD45" s="278" t="str">
        <f>IF(W45="","",IF(F45="休日",AW45,IF(F45="法休",AW45,VLOOKUP(F45,カレンダマスタ!$Q$56:$R$69,2,FALSE))))</f>
        <v/>
      </c>
      <c r="BG45" s="278" t="e">
        <f t="shared" si="5"/>
        <v>#N/A</v>
      </c>
      <c r="BH45" s="278" t="str">
        <f>IF(AX45="","",IF(P45&lt;&gt;"","",IF(BG45="CS","OK",IF(VLOOKUP(E45,カレンダマスタ!$A$5:$D$381,4,FALSE)&gt;0,"",IF(OR(AX45*24&gt;10.84,AZ45*24&lt;14.5)=TRUE,"×","OK")))))</f>
        <v/>
      </c>
    </row>
    <row r="46" spans="2:60">
      <c r="B46" s="323"/>
      <c r="C46" s="366"/>
      <c r="D46" s="367"/>
      <c r="E46" s="368"/>
      <c r="F46" s="367"/>
      <c r="G46" s="366"/>
      <c r="H46" s="369"/>
      <c r="I46" s="369"/>
      <c r="J46" s="369"/>
      <c r="K46" s="369"/>
      <c r="L46" s="369"/>
      <c r="M46" s="369"/>
      <c r="N46" s="369"/>
      <c r="O46" s="369"/>
      <c r="P46" s="369"/>
      <c r="Q46" s="369"/>
      <c r="R46" s="369"/>
      <c r="S46" s="369"/>
      <c r="T46" s="369"/>
      <c r="U46" s="369"/>
      <c r="V46" s="369"/>
      <c r="W46" s="369"/>
      <c r="X46" s="369"/>
      <c r="Y46" s="369"/>
      <c r="Z46" s="369"/>
      <c r="AA46" s="369"/>
      <c r="AB46" s="369"/>
      <c r="AC46" s="369"/>
      <c r="AD46" s="369"/>
      <c r="AE46" s="370"/>
      <c r="AF46" s="370"/>
      <c r="AG46" s="370"/>
      <c r="AH46" s="370"/>
      <c r="AI46" s="370"/>
      <c r="AJ46" s="370"/>
      <c r="AK46" s="370"/>
      <c r="AL46" s="370"/>
      <c r="AM46" s="370"/>
      <c r="AN46" s="370"/>
      <c r="AO46" s="369"/>
      <c r="AP46" s="369"/>
      <c r="AQ46" s="369"/>
      <c r="AR46" s="369"/>
      <c r="AS46" s="369"/>
      <c r="AT46" s="369"/>
      <c r="AU46" s="369"/>
      <c r="AW46" s="363"/>
      <c r="AX46" s="363"/>
      <c r="AY46" s="363"/>
      <c r="AZ46" s="363"/>
      <c r="BA46" s="363"/>
      <c r="BD46" s="369" t="str">
        <f>IF(W46="","",IF(F46="休日",AW46,IF(F46="法休",AW46,VLOOKUP(F46,カレンダマスタ!$Q$56:$R$69,2,FALSE))))</f>
        <v/>
      </c>
      <c r="BG46" s="369"/>
      <c r="BH46" s="369"/>
    </row>
    <row r="47" spans="2:60">
      <c r="B47" s="323"/>
      <c r="C47" s="371"/>
      <c r="D47" s="372"/>
      <c r="E47" s="373"/>
      <c r="F47" s="372"/>
      <c r="G47" s="371"/>
      <c r="H47" s="374"/>
      <c r="I47" s="374"/>
      <c r="J47" s="374"/>
      <c r="K47" s="374"/>
      <c r="L47" s="374"/>
      <c r="M47" s="374"/>
      <c r="N47" s="374"/>
      <c r="O47" s="374"/>
      <c r="P47" s="374"/>
      <c r="Q47" s="374"/>
      <c r="R47" s="374"/>
      <c r="S47" s="374"/>
      <c r="T47" s="374"/>
      <c r="U47" s="374"/>
      <c r="V47" s="374"/>
      <c r="W47" s="374"/>
      <c r="X47" s="374"/>
      <c r="Y47" s="374"/>
      <c r="Z47" s="374"/>
      <c r="AA47" s="374"/>
      <c r="AB47" s="374"/>
      <c r="AC47" s="374"/>
      <c r="AD47" s="374"/>
      <c r="AE47" s="375"/>
      <c r="AF47" s="375"/>
      <c r="AG47" s="375"/>
      <c r="AH47" s="375"/>
      <c r="AI47" s="375"/>
      <c r="AJ47" s="375"/>
      <c r="AK47" s="375"/>
      <c r="AL47" s="375"/>
      <c r="AM47" s="375"/>
      <c r="AN47" s="375"/>
      <c r="AO47" s="374"/>
      <c r="AP47" s="374"/>
      <c r="AQ47" s="374"/>
      <c r="AR47" s="374"/>
      <c r="AS47" s="374"/>
      <c r="AT47" s="374"/>
      <c r="AU47" s="374"/>
      <c r="AW47" s="363"/>
      <c r="AX47" s="363"/>
      <c r="AY47" s="363"/>
      <c r="AZ47" s="363"/>
      <c r="BA47" s="363"/>
      <c r="BD47" s="374" t="str">
        <f>IF(W47="","",IF(F47="休日",AW47,IF(F47="法休",AW47,VLOOKUP(F47,カレンダマスタ!$Q$56:$R$69,2,FALSE))))</f>
        <v/>
      </c>
      <c r="BG47" s="374"/>
      <c r="BH47" s="374"/>
    </row>
    <row r="48" spans="2:60">
      <c r="B48" s="323"/>
      <c r="C48" s="371"/>
      <c r="D48" s="372"/>
      <c r="E48" s="373"/>
      <c r="F48" s="372"/>
      <c r="G48" s="371"/>
      <c r="H48" s="374"/>
      <c r="I48" s="374"/>
      <c r="J48" s="374"/>
      <c r="K48" s="374"/>
      <c r="L48" s="374"/>
      <c r="M48" s="374"/>
      <c r="N48" s="374"/>
      <c r="O48" s="374"/>
      <c r="P48" s="374"/>
      <c r="Q48" s="374"/>
      <c r="R48" s="374"/>
      <c r="S48" s="374"/>
      <c r="T48" s="374"/>
      <c r="U48" s="374"/>
      <c r="V48" s="374"/>
      <c r="W48" s="374"/>
      <c r="X48" s="374"/>
      <c r="Y48" s="374"/>
      <c r="Z48" s="374"/>
      <c r="AA48" s="374"/>
      <c r="AB48" s="374"/>
      <c r="AC48" s="374"/>
      <c r="AD48" s="374"/>
      <c r="AE48" s="375"/>
      <c r="AF48" s="375"/>
      <c r="AG48" s="375"/>
      <c r="AH48" s="375"/>
      <c r="AI48" s="375"/>
      <c r="AJ48" s="375"/>
      <c r="AK48" s="375"/>
      <c r="AL48" s="375"/>
      <c r="AM48" s="375"/>
      <c r="AN48" s="375"/>
      <c r="AO48" s="374"/>
      <c r="AP48" s="374"/>
      <c r="AQ48" s="374"/>
      <c r="AR48" s="374"/>
      <c r="AS48" s="374"/>
      <c r="AT48" s="374"/>
      <c r="AU48" s="374"/>
      <c r="AW48" s="363"/>
      <c r="AX48" s="363"/>
      <c r="AY48" s="363"/>
      <c r="AZ48" s="363"/>
      <c r="BA48" s="363"/>
      <c r="BD48" s="374" t="str">
        <f>IF(W48="","",IF(F48="休日",AW48,IF(F48="法休",AW48,VLOOKUP(F48,カレンダマスタ!$Q$56:$R$69,2,FALSE))))</f>
        <v/>
      </c>
      <c r="BG48" s="374"/>
      <c r="BH48" s="374"/>
    </row>
    <row r="49" spans="2:60">
      <c r="B49" s="323"/>
      <c r="C49" s="371"/>
      <c r="D49" s="372"/>
      <c r="E49" s="373"/>
      <c r="F49" s="372"/>
      <c r="G49" s="371"/>
      <c r="H49" s="374"/>
      <c r="I49" s="374"/>
      <c r="J49" s="374"/>
      <c r="K49" s="374"/>
      <c r="L49" s="374"/>
      <c r="M49" s="374"/>
      <c r="N49" s="374"/>
      <c r="O49" s="374"/>
      <c r="P49" s="374"/>
      <c r="Q49" s="374"/>
      <c r="R49" s="374"/>
      <c r="S49" s="374"/>
      <c r="T49" s="374"/>
      <c r="U49" s="374"/>
      <c r="V49" s="374"/>
      <c r="W49" s="374"/>
      <c r="X49" s="374"/>
      <c r="Y49" s="374"/>
      <c r="Z49" s="374"/>
      <c r="AA49" s="374"/>
      <c r="AB49" s="374"/>
      <c r="AC49" s="374"/>
      <c r="AD49" s="374"/>
      <c r="AE49" s="375"/>
      <c r="AF49" s="375"/>
      <c r="AG49" s="375"/>
      <c r="AH49" s="375"/>
      <c r="AI49" s="375"/>
      <c r="AJ49" s="375"/>
      <c r="AK49" s="375"/>
      <c r="AL49" s="375"/>
      <c r="AM49" s="375"/>
      <c r="AN49" s="375"/>
      <c r="AO49" s="374"/>
      <c r="AP49" s="374"/>
      <c r="AQ49" s="374"/>
      <c r="AR49" s="374"/>
      <c r="AS49" s="374"/>
      <c r="AT49" s="374"/>
      <c r="AU49" s="374"/>
      <c r="AW49" s="363"/>
      <c r="AX49" s="363"/>
      <c r="AY49" s="363"/>
      <c r="AZ49" s="363"/>
      <c r="BA49" s="363"/>
      <c r="BD49" s="374" t="str">
        <f>IF(W49="","",IF(F49="休日",AW49,IF(F49="法休",AW49,VLOOKUP(F49,カレンダマスタ!$Q$56:$R$69,2,FALSE))))</f>
        <v/>
      </c>
      <c r="BG49" s="374"/>
      <c r="BH49" s="374"/>
    </row>
    <row r="50" spans="2:60">
      <c r="B50" s="323"/>
      <c r="C50" s="371"/>
      <c r="D50" s="372"/>
      <c r="E50" s="373"/>
      <c r="F50" s="372"/>
      <c r="G50" s="371"/>
      <c r="H50" s="374"/>
      <c r="I50" s="374"/>
      <c r="J50" s="374"/>
      <c r="K50" s="374"/>
      <c r="L50" s="374"/>
      <c r="M50" s="374"/>
      <c r="N50" s="374"/>
      <c r="O50" s="374"/>
      <c r="P50" s="374"/>
      <c r="Q50" s="374"/>
      <c r="R50" s="374"/>
      <c r="S50" s="374"/>
      <c r="T50" s="374"/>
      <c r="U50" s="374"/>
      <c r="V50" s="374"/>
      <c r="W50" s="374"/>
      <c r="X50" s="374"/>
      <c r="Y50" s="374"/>
      <c r="Z50" s="374"/>
      <c r="AA50" s="374"/>
      <c r="AB50" s="374"/>
      <c r="AC50" s="374"/>
      <c r="AD50" s="374"/>
      <c r="AE50" s="375"/>
      <c r="AF50" s="375"/>
      <c r="AG50" s="375"/>
      <c r="AH50" s="375"/>
      <c r="AI50" s="375"/>
      <c r="AJ50" s="375"/>
      <c r="AK50" s="375"/>
      <c r="AL50" s="375"/>
      <c r="AM50" s="375"/>
      <c r="AN50" s="375"/>
      <c r="AO50" s="374"/>
      <c r="AP50" s="374"/>
      <c r="AQ50" s="374"/>
      <c r="AR50" s="374"/>
      <c r="AS50" s="374"/>
      <c r="AT50" s="374"/>
      <c r="AU50" s="374"/>
      <c r="AW50" s="363"/>
      <c r="AX50" s="363"/>
      <c r="AY50" s="363"/>
      <c r="AZ50" s="363"/>
      <c r="BA50" s="363"/>
      <c r="BD50" s="374" t="str">
        <f>IF(W50="","",IF(F50="休日",AW50,IF(F50="法休",AW50,VLOOKUP(F50,カレンダマスタ!$Q$56:$R$69,2,FALSE))))</f>
        <v/>
      </c>
      <c r="BG50" s="374"/>
      <c r="BH50" s="374"/>
    </row>
    <row r="51" spans="2:60">
      <c r="B51" s="323"/>
      <c r="C51" s="371"/>
      <c r="D51" s="372"/>
      <c r="E51" s="373"/>
      <c r="F51" s="372"/>
      <c r="G51" s="371"/>
      <c r="H51" s="374"/>
      <c r="I51" s="374"/>
      <c r="J51" s="374"/>
      <c r="K51" s="374"/>
      <c r="L51" s="374"/>
      <c r="M51" s="374"/>
      <c r="N51" s="374"/>
      <c r="O51" s="374"/>
      <c r="P51" s="374"/>
      <c r="Q51" s="374"/>
      <c r="R51" s="374"/>
      <c r="S51" s="374"/>
      <c r="T51" s="374"/>
      <c r="U51" s="374"/>
      <c r="V51" s="374"/>
      <c r="W51" s="374"/>
      <c r="X51" s="374"/>
      <c r="Y51" s="374"/>
      <c r="Z51" s="374"/>
      <c r="AA51" s="374"/>
      <c r="AB51" s="374"/>
      <c r="AC51" s="374"/>
      <c r="AD51" s="374"/>
      <c r="AE51" s="375"/>
      <c r="AF51" s="375"/>
      <c r="AG51" s="375"/>
      <c r="AH51" s="375"/>
      <c r="AI51" s="375"/>
      <c r="AJ51" s="375"/>
      <c r="AK51" s="375"/>
      <c r="AL51" s="375"/>
      <c r="AM51" s="375"/>
      <c r="AN51" s="375"/>
      <c r="AO51" s="374"/>
      <c r="AP51" s="374"/>
      <c r="AQ51" s="374"/>
      <c r="AR51" s="374"/>
      <c r="AS51" s="374"/>
      <c r="AT51" s="374"/>
      <c r="AU51" s="374"/>
      <c r="AW51" s="363"/>
      <c r="AX51" s="363"/>
      <c r="AY51" s="363"/>
      <c r="AZ51" s="363"/>
      <c r="BA51" s="363"/>
      <c r="BD51" s="374" t="str">
        <f>IF(W51="","",IF(F51="休日",AW51,IF(F51="法休",AW51,VLOOKUP(F51,カレンダマスタ!$Q$56:$R$69,2,FALSE))))</f>
        <v/>
      </c>
      <c r="BG51" s="374"/>
      <c r="BH51" s="374"/>
    </row>
    <row r="52" spans="2:60">
      <c r="B52" s="323"/>
      <c r="C52" s="371"/>
      <c r="D52" s="372"/>
      <c r="E52" s="373"/>
      <c r="F52" s="372"/>
      <c r="G52" s="371"/>
      <c r="H52" s="374"/>
      <c r="I52" s="374"/>
      <c r="J52" s="374"/>
      <c r="K52" s="374"/>
      <c r="L52" s="374"/>
      <c r="M52" s="374"/>
      <c r="N52" s="374"/>
      <c r="O52" s="374"/>
      <c r="P52" s="374"/>
      <c r="Q52" s="374"/>
      <c r="R52" s="374"/>
      <c r="S52" s="374"/>
      <c r="T52" s="374"/>
      <c r="U52" s="374"/>
      <c r="V52" s="374"/>
      <c r="W52" s="374"/>
      <c r="X52" s="374"/>
      <c r="Y52" s="374"/>
      <c r="Z52" s="374"/>
      <c r="AA52" s="374"/>
      <c r="AB52" s="374"/>
      <c r="AC52" s="374"/>
      <c r="AD52" s="374"/>
      <c r="AE52" s="375"/>
      <c r="AF52" s="375"/>
      <c r="AG52" s="375"/>
      <c r="AH52" s="375"/>
      <c r="AI52" s="375"/>
      <c r="AJ52" s="375"/>
      <c r="AK52" s="375"/>
      <c r="AL52" s="375"/>
      <c r="AM52" s="375"/>
      <c r="AN52" s="375"/>
      <c r="AO52" s="374"/>
      <c r="AP52" s="374"/>
      <c r="AQ52" s="374"/>
      <c r="AR52" s="374"/>
      <c r="AS52" s="374"/>
      <c r="AT52" s="374"/>
      <c r="AU52" s="374"/>
      <c r="AW52" s="363"/>
      <c r="AX52" s="363"/>
      <c r="AY52" s="363"/>
      <c r="AZ52" s="363"/>
      <c r="BA52" s="363"/>
      <c r="BD52" s="374" t="str">
        <f>IF(W52="","",IF(F52="休日",AW52,IF(F52="法休",AW52,VLOOKUP(F52,カレンダマスタ!$Q$56:$R$69,2,FALSE))))</f>
        <v/>
      </c>
      <c r="BG52" s="374"/>
      <c r="BH52" s="374"/>
    </row>
    <row r="53" spans="2:60">
      <c r="B53" s="323"/>
      <c r="C53" s="371"/>
      <c r="D53" s="372"/>
      <c r="E53" s="373"/>
      <c r="F53" s="372"/>
      <c r="G53" s="371"/>
      <c r="H53" s="374"/>
      <c r="I53" s="374"/>
      <c r="J53" s="374"/>
      <c r="K53" s="374"/>
      <c r="L53" s="374"/>
      <c r="M53" s="374"/>
      <c r="N53" s="374"/>
      <c r="O53" s="374"/>
      <c r="P53" s="374"/>
      <c r="Q53" s="374"/>
      <c r="R53" s="374"/>
      <c r="S53" s="374"/>
      <c r="T53" s="374"/>
      <c r="U53" s="374"/>
      <c r="V53" s="374"/>
      <c r="W53" s="374"/>
      <c r="X53" s="374"/>
      <c r="Y53" s="374"/>
      <c r="Z53" s="374"/>
      <c r="AA53" s="374"/>
      <c r="AB53" s="374"/>
      <c r="AC53" s="374"/>
      <c r="AD53" s="374"/>
      <c r="AE53" s="375"/>
      <c r="AF53" s="375"/>
      <c r="AG53" s="375"/>
      <c r="AH53" s="375"/>
      <c r="AI53" s="375"/>
      <c r="AJ53" s="375"/>
      <c r="AK53" s="375"/>
      <c r="AL53" s="375"/>
      <c r="AM53" s="375"/>
      <c r="AN53" s="375"/>
      <c r="AO53" s="374"/>
      <c r="AP53" s="374"/>
      <c r="AQ53" s="374"/>
      <c r="AR53" s="374"/>
      <c r="AS53" s="374"/>
      <c r="AT53" s="374"/>
      <c r="AU53" s="374"/>
      <c r="AW53" s="363"/>
      <c r="AX53" s="363"/>
      <c r="AY53" s="363"/>
      <c r="AZ53" s="363"/>
      <c r="BA53" s="363"/>
      <c r="BD53" s="374" t="str">
        <f>IF(W53="","",IF(F53="休日",AW53,IF(F53="法休",AW53,VLOOKUP(F53,カレンダマスタ!$Q$56:$R$69,2,FALSE))))</f>
        <v/>
      </c>
      <c r="BG53" s="374"/>
      <c r="BH53" s="374"/>
    </row>
    <row r="54" spans="2:60">
      <c r="B54" s="323"/>
      <c r="C54" s="371"/>
      <c r="D54" s="372"/>
      <c r="E54" s="373"/>
      <c r="F54" s="372"/>
      <c r="G54" s="371"/>
      <c r="H54" s="374"/>
      <c r="I54" s="374"/>
      <c r="J54" s="374"/>
      <c r="K54" s="374"/>
      <c r="L54" s="374"/>
      <c r="M54" s="374"/>
      <c r="N54" s="374"/>
      <c r="O54" s="374"/>
      <c r="P54" s="374"/>
      <c r="Q54" s="374"/>
      <c r="R54" s="374"/>
      <c r="S54" s="374"/>
      <c r="T54" s="374"/>
      <c r="U54" s="374"/>
      <c r="V54" s="374"/>
      <c r="W54" s="374"/>
      <c r="X54" s="374"/>
      <c r="Y54" s="374"/>
      <c r="Z54" s="374"/>
      <c r="AA54" s="374"/>
      <c r="AB54" s="374"/>
      <c r="AC54" s="374"/>
      <c r="AD54" s="374"/>
      <c r="AE54" s="375"/>
      <c r="AF54" s="375"/>
      <c r="AG54" s="375"/>
      <c r="AH54" s="375"/>
      <c r="AI54" s="375"/>
      <c r="AJ54" s="375"/>
      <c r="AK54" s="375"/>
      <c r="AL54" s="375"/>
      <c r="AM54" s="375"/>
      <c r="AN54" s="375"/>
      <c r="AO54" s="374"/>
      <c r="AP54" s="374"/>
      <c r="AQ54" s="374"/>
      <c r="AR54" s="374"/>
      <c r="AS54" s="374"/>
      <c r="AT54" s="374"/>
      <c r="AU54" s="374"/>
      <c r="AW54" s="363"/>
      <c r="AX54" s="363"/>
      <c r="AY54" s="363"/>
      <c r="AZ54" s="363"/>
      <c r="BA54" s="363"/>
      <c r="BD54" s="374" t="str">
        <f>IF(W54="","",IF(F54="休日",AW54,IF(F54="法休",AW54,VLOOKUP(F54,カレンダマスタ!$Q$56:$R$69,2,FALSE))))</f>
        <v/>
      </c>
      <c r="BG54" s="374"/>
      <c r="BH54" s="374"/>
    </row>
    <row r="55" spans="2:60" ht="13.8" thickBot="1">
      <c r="B55" s="329"/>
      <c r="C55" s="377"/>
      <c r="D55" s="378"/>
      <c r="E55" s="379"/>
      <c r="F55" s="378"/>
      <c r="G55" s="377"/>
      <c r="H55" s="380"/>
      <c r="I55" s="380"/>
      <c r="J55" s="380"/>
      <c r="K55" s="380"/>
      <c r="L55" s="380"/>
      <c r="M55" s="380"/>
      <c r="N55" s="380"/>
      <c r="O55" s="380"/>
      <c r="P55" s="380"/>
      <c r="Q55" s="380"/>
      <c r="R55" s="380"/>
      <c r="S55" s="380"/>
      <c r="T55" s="380"/>
      <c r="U55" s="380"/>
      <c r="V55" s="380"/>
      <c r="W55" s="380"/>
      <c r="X55" s="380"/>
      <c r="Y55" s="380"/>
      <c r="Z55" s="380"/>
      <c r="AA55" s="380"/>
      <c r="AB55" s="380"/>
      <c r="AC55" s="380"/>
      <c r="AD55" s="380"/>
      <c r="AE55" s="381"/>
      <c r="AF55" s="381"/>
      <c r="AG55" s="381"/>
      <c r="AH55" s="381"/>
      <c r="AI55" s="381"/>
      <c r="AJ55" s="381"/>
      <c r="AK55" s="381"/>
      <c r="AL55" s="381"/>
      <c r="AM55" s="381"/>
      <c r="AN55" s="381"/>
      <c r="AO55" s="380"/>
      <c r="AP55" s="380"/>
      <c r="AQ55" s="380"/>
      <c r="AR55" s="380"/>
      <c r="AS55" s="380"/>
      <c r="AT55" s="380"/>
      <c r="AU55" s="380"/>
      <c r="AW55" s="364"/>
      <c r="AX55" s="364"/>
      <c r="AY55" s="364"/>
      <c r="AZ55" s="364"/>
      <c r="BA55" s="364"/>
      <c r="BD55" s="380" t="str">
        <f>IF(W55="","",IF(F55="休日",AW55,IF(F55="法休",AW55,VLOOKUP(F55,カレンダマスタ!$Q$56:$R$69,2,FALSE))))</f>
        <v/>
      </c>
      <c r="BG55" s="380"/>
      <c r="BH55" s="380"/>
    </row>
    <row r="56" spans="2:60">
      <c r="B56" s="111">
        <f>B11+1</f>
        <v>2</v>
      </c>
      <c r="C56" s="403">
        <f>IF(STEP!C56&lt;&gt;"",STEP!C56,"")</f>
        <v>160486</v>
      </c>
      <c r="D56" s="383" t="str">
        <f>IF(STEP!D56&lt;&gt;"",STEP!D56,"")</f>
        <v>藤本　裕作</v>
      </c>
      <c r="E56" s="384">
        <f>IF(STEP!E56&lt;&gt;"",STEP!E56,"")</f>
        <v>45403</v>
      </c>
      <c r="F56" s="248" t="s">
        <v>212</v>
      </c>
      <c r="G56" s="249"/>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1"/>
      <c r="AF56" s="251"/>
      <c r="AG56" s="251"/>
      <c r="AH56" s="251"/>
      <c r="AI56" s="251"/>
      <c r="AJ56" s="251"/>
      <c r="AK56" s="251"/>
      <c r="AL56" s="251"/>
      <c r="AM56" s="251"/>
      <c r="AN56" s="251"/>
      <c r="AO56" s="250"/>
      <c r="AP56" s="250"/>
      <c r="AQ56" s="250"/>
      <c r="AR56" s="250"/>
      <c r="AS56" s="250"/>
      <c r="AT56" s="250"/>
      <c r="AU56" s="250"/>
      <c r="AW56" s="282" t="str">
        <f t="shared" ref="AW56:AW90" si="6">IF(W56&lt;&gt;"",IF(W56&lt;&gt;"",CEILING(IF(J56&lt;&gt;"",J56,I56),$AY$8),""),"")</f>
        <v/>
      </c>
      <c r="AX56" s="282" t="str">
        <f t="shared" ref="AX56:AX119" si="7">IF(W56&lt;&gt;"",IF(W56&lt;&gt;"",IF(OR(K56="早出",AND(BD56&lt;AW56,K56&lt;&gt;"有償遅刻")),AW56,BD56),""),"")</f>
        <v/>
      </c>
      <c r="AY56" s="282" t="str">
        <f t="shared" ref="AY56:AY90" si="8">IF(W56&lt;&gt;"",FLOOR(IF(N56&lt;&gt;"",N56,M56),$AY$8),"")</f>
        <v/>
      </c>
      <c r="AZ56" s="282" t="str">
        <f t="shared" ref="AZ56:AZ90" si="9">IF(W56&lt;&gt;"",IF(AY56&lt;&gt;0,AY56-AR56,L56-AR56),"")</f>
        <v/>
      </c>
      <c r="BA56" s="282" t="str">
        <f t="shared" ref="BA56:BA90" si="10">IF(W56&lt;&gt;"",W56,"")</f>
        <v/>
      </c>
      <c r="BD56" s="250" t="str">
        <f>IF(W56="","",IF(F56="休日",AW56,IF(F56="法休",AW56,VLOOKUP(F56,カレンダマスタ!$Q$56:$R$69,2,FALSE))))</f>
        <v/>
      </c>
      <c r="BG56" s="250" t="e">
        <f>STEP!AF56</f>
        <v>#N/A</v>
      </c>
      <c r="BH56" s="250" t="str">
        <f>IF(AX56="","",IF(P56&lt;&gt;"","",IF(BG56="CS","OK",IF(VLOOKUP(E56,カレンダマスタ!$A$5:$D$381,4,FALSE)&gt;0,"",IF(OR(AX56*24&gt;10.84,AZ56*24&lt;14.5)=TRUE,"×","OK")))))</f>
        <v/>
      </c>
    </row>
    <row r="57" spans="2:60">
      <c r="B57" s="111"/>
      <c r="C57" s="385">
        <f>IF(STEP!C57&lt;&gt;"",STEP!C57,"")</f>
        <v>160486</v>
      </c>
      <c r="D57" s="386" t="str">
        <f>IF(STEP!D57&lt;&gt;"",STEP!D57,"")</f>
        <v>藤本　裕作</v>
      </c>
      <c r="E57" s="387">
        <f>IF(STEP!E57&lt;&gt;"",STEP!E57,"")</f>
        <v>45404</v>
      </c>
      <c r="F57" s="253" t="s">
        <v>560</v>
      </c>
      <c r="G57" s="252"/>
      <c r="H57" s="254">
        <v>0.375</v>
      </c>
      <c r="I57" s="254">
        <v>0.3743055555555555</v>
      </c>
      <c r="J57" s="254"/>
      <c r="K57" s="254"/>
      <c r="L57" s="254">
        <v>0.75</v>
      </c>
      <c r="M57" s="254">
        <v>0.83819444444444446</v>
      </c>
      <c r="N57" s="254"/>
      <c r="O57" s="254"/>
      <c r="P57" s="254"/>
      <c r="Q57" s="254"/>
      <c r="R57" s="254"/>
      <c r="S57" s="254"/>
      <c r="T57" s="254"/>
      <c r="U57" s="254"/>
      <c r="V57" s="254">
        <v>0.33333333333333331</v>
      </c>
      <c r="W57" s="254">
        <v>0.4201388888888889</v>
      </c>
      <c r="X57" s="254"/>
      <c r="Y57" s="254">
        <v>8.6805555555555566E-2</v>
      </c>
      <c r="Z57" s="254"/>
      <c r="AA57" s="254"/>
      <c r="AB57" s="254"/>
      <c r="AC57" s="254"/>
      <c r="AD57" s="254"/>
      <c r="AE57" s="255"/>
      <c r="AF57" s="255">
        <v>8.6805555555555566E-2</v>
      </c>
      <c r="AG57" s="255"/>
      <c r="AH57" s="255">
        <v>8.6805555555555566E-2</v>
      </c>
      <c r="AI57" s="255">
        <v>1</v>
      </c>
      <c r="AJ57" s="255">
        <v>1</v>
      </c>
      <c r="AK57" s="255"/>
      <c r="AL57" s="255"/>
      <c r="AM57" s="255"/>
      <c r="AN57" s="255"/>
      <c r="AO57" s="254"/>
      <c r="AP57" s="254"/>
      <c r="AQ57" s="254"/>
      <c r="AR57" s="254"/>
      <c r="AS57" s="254"/>
      <c r="AT57" s="254"/>
      <c r="AU57" s="254"/>
      <c r="AW57" s="283">
        <f t="shared" si="6"/>
        <v>0.375</v>
      </c>
      <c r="AX57" s="283" t="e">
        <f t="shared" si="7"/>
        <v>#N/A</v>
      </c>
      <c r="AY57" s="283">
        <f t="shared" si="8"/>
        <v>0.83680555555555547</v>
      </c>
      <c r="AZ57" s="283">
        <f t="shared" si="9"/>
        <v>0.83680555555555547</v>
      </c>
      <c r="BA57" s="283">
        <f t="shared" si="10"/>
        <v>0.4201388888888889</v>
      </c>
      <c r="BD57" s="254" t="e">
        <f>IF(W57="","",IF(F57="休日",AW57,IF(F57="法休",AW57,VLOOKUP(F57,カレンダマスタ!$Q$56:$R$69,2,FALSE))))</f>
        <v>#N/A</v>
      </c>
      <c r="BG57" s="254" t="e">
        <f t="shared" ref="BG57:BG120" si="11">BG56</f>
        <v>#N/A</v>
      </c>
      <c r="BH57" s="254" t="e">
        <f>IF(AX57="","",IF(P57&lt;&gt;"","",IF(BG57="CS","OK",IF(VLOOKUP(E57,カレンダマスタ!$A$5:$D$381,4,FALSE)&gt;0,"",IF(OR(AX57*24&gt;10.84,AZ57*24&lt;14.5)=TRUE,"×","OK")))))</f>
        <v>#N/A</v>
      </c>
    </row>
    <row r="58" spans="2:60">
      <c r="B58" s="111"/>
      <c r="C58" s="385">
        <f>IF(STEP!C58&lt;&gt;"",STEP!C58,"")</f>
        <v>160486</v>
      </c>
      <c r="D58" s="386" t="str">
        <f>IF(STEP!D58&lt;&gt;"",STEP!D58,"")</f>
        <v>藤本　裕作</v>
      </c>
      <c r="E58" s="387">
        <f>IF(STEP!E58&lt;&gt;"",STEP!E58,"")</f>
        <v>45405</v>
      </c>
      <c r="F58" s="253" t="s">
        <v>560</v>
      </c>
      <c r="G58" s="252"/>
      <c r="H58" s="254">
        <v>0.375</v>
      </c>
      <c r="I58" s="254"/>
      <c r="J58" s="254">
        <v>0.3611111111111111</v>
      </c>
      <c r="K58" s="254"/>
      <c r="L58" s="254">
        <v>0.75</v>
      </c>
      <c r="M58" s="254">
        <v>0.83680555555555547</v>
      </c>
      <c r="N58" s="254"/>
      <c r="O58" s="254"/>
      <c r="P58" s="254"/>
      <c r="Q58" s="254"/>
      <c r="R58" s="254"/>
      <c r="S58" s="254"/>
      <c r="T58" s="254" t="s">
        <v>584</v>
      </c>
      <c r="U58" s="254"/>
      <c r="V58" s="254">
        <v>0.33333333333333331</v>
      </c>
      <c r="W58" s="254">
        <v>0.4201388888888889</v>
      </c>
      <c r="X58" s="254"/>
      <c r="Y58" s="254">
        <v>8.6805555555555566E-2</v>
      </c>
      <c r="Z58" s="254"/>
      <c r="AA58" s="254"/>
      <c r="AB58" s="254"/>
      <c r="AC58" s="254"/>
      <c r="AD58" s="254"/>
      <c r="AE58" s="255"/>
      <c r="AF58" s="255">
        <v>8.6805555555555566E-2</v>
      </c>
      <c r="AG58" s="255"/>
      <c r="AH58" s="255">
        <v>8.6805555555555566E-2</v>
      </c>
      <c r="AI58" s="255">
        <v>1</v>
      </c>
      <c r="AJ58" s="255">
        <v>1</v>
      </c>
      <c r="AK58" s="255"/>
      <c r="AL58" s="255"/>
      <c r="AM58" s="255"/>
      <c r="AN58" s="255"/>
      <c r="AO58" s="254"/>
      <c r="AP58" s="254"/>
      <c r="AQ58" s="254"/>
      <c r="AR58" s="254"/>
      <c r="AS58" s="254"/>
      <c r="AT58" s="254"/>
      <c r="AU58" s="254"/>
      <c r="AW58" s="283">
        <f t="shared" si="6"/>
        <v>0.3611111111111111</v>
      </c>
      <c r="AX58" s="283" t="e">
        <f t="shared" si="7"/>
        <v>#N/A</v>
      </c>
      <c r="AY58" s="283">
        <f t="shared" si="8"/>
        <v>0.83680555555555547</v>
      </c>
      <c r="AZ58" s="283">
        <f t="shared" si="9"/>
        <v>0.83680555555555547</v>
      </c>
      <c r="BA58" s="283">
        <f t="shared" si="10"/>
        <v>0.4201388888888889</v>
      </c>
      <c r="BD58" s="254" t="e">
        <f>IF(W58="","",IF(F58="休日",AW58,IF(F58="法休",AW58,VLOOKUP(F58,カレンダマスタ!$Q$56:$R$69,2,FALSE))))</f>
        <v>#N/A</v>
      </c>
      <c r="BG58" s="254" t="e">
        <f t="shared" si="11"/>
        <v>#N/A</v>
      </c>
      <c r="BH58" s="254" t="e">
        <f>IF(AX58="","",IF(P58&lt;&gt;"","",IF(BG58="CS","OK",IF(VLOOKUP(E58,カレンダマスタ!$A$5:$D$381,4,FALSE)&gt;0,"",IF(OR(AX58*24&gt;10.84,AZ58*24&lt;14.5)=TRUE,"×","OK")))))</f>
        <v>#N/A</v>
      </c>
    </row>
    <row r="59" spans="2:60">
      <c r="B59" s="111"/>
      <c r="C59" s="385">
        <f>IF(STEP!C59&lt;&gt;"",STEP!C59,"")</f>
        <v>160486</v>
      </c>
      <c r="D59" s="386" t="str">
        <f>IF(STEP!D59&lt;&gt;"",STEP!D59,"")</f>
        <v>藤本　裕作</v>
      </c>
      <c r="E59" s="387">
        <f>IF(STEP!E59&lt;&gt;"",STEP!E59,"")</f>
        <v>45406</v>
      </c>
      <c r="F59" s="256" t="s">
        <v>560</v>
      </c>
      <c r="G59" s="257"/>
      <c r="H59" s="254">
        <v>0.375</v>
      </c>
      <c r="I59" s="254"/>
      <c r="J59" s="254">
        <v>0.37152777777777773</v>
      </c>
      <c r="K59" s="254"/>
      <c r="L59" s="254">
        <v>0.75</v>
      </c>
      <c r="M59" s="254">
        <v>0.83888888888888891</v>
      </c>
      <c r="N59" s="254"/>
      <c r="O59" s="254"/>
      <c r="P59" s="254"/>
      <c r="Q59" s="254"/>
      <c r="R59" s="254"/>
      <c r="S59" s="254"/>
      <c r="T59" s="254" t="s">
        <v>584</v>
      </c>
      <c r="U59" s="254"/>
      <c r="V59" s="254">
        <v>0.33333333333333331</v>
      </c>
      <c r="W59" s="254">
        <v>0.4201388888888889</v>
      </c>
      <c r="X59" s="254"/>
      <c r="Y59" s="254">
        <v>8.6805555555555566E-2</v>
      </c>
      <c r="Z59" s="254"/>
      <c r="AA59" s="254"/>
      <c r="AB59" s="254"/>
      <c r="AC59" s="254"/>
      <c r="AD59" s="254"/>
      <c r="AE59" s="255"/>
      <c r="AF59" s="255">
        <v>8.6805555555555566E-2</v>
      </c>
      <c r="AG59" s="255"/>
      <c r="AH59" s="255">
        <v>8.6805555555555566E-2</v>
      </c>
      <c r="AI59" s="255">
        <v>1</v>
      </c>
      <c r="AJ59" s="255">
        <v>1</v>
      </c>
      <c r="AK59" s="255"/>
      <c r="AL59" s="255"/>
      <c r="AM59" s="255"/>
      <c r="AN59" s="255"/>
      <c r="AO59" s="254"/>
      <c r="AP59" s="254"/>
      <c r="AQ59" s="254"/>
      <c r="AR59" s="254"/>
      <c r="AS59" s="254"/>
      <c r="AT59" s="254"/>
      <c r="AU59" s="254"/>
      <c r="AW59" s="283">
        <f t="shared" si="6"/>
        <v>0.37152777777777773</v>
      </c>
      <c r="AX59" s="283" t="e">
        <f t="shared" si="7"/>
        <v>#N/A</v>
      </c>
      <c r="AY59" s="283">
        <f t="shared" si="8"/>
        <v>0.83680555555555547</v>
      </c>
      <c r="AZ59" s="283">
        <f t="shared" si="9"/>
        <v>0.83680555555555547</v>
      </c>
      <c r="BA59" s="283">
        <f t="shared" si="10"/>
        <v>0.4201388888888889</v>
      </c>
      <c r="BD59" s="254" t="e">
        <f>IF(W59="","",IF(F59="休日",AW59,IF(F59="法休",AW59,VLOOKUP(F59,カレンダマスタ!$Q$56:$R$69,2,FALSE))))</f>
        <v>#N/A</v>
      </c>
      <c r="BG59" s="254" t="e">
        <f t="shared" si="11"/>
        <v>#N/A</v>
      </c>
      <c r="BH59" s="254" t="e">
        <f>IF(AX59="","",IF(P59&lt;&gt;"","",IF(BG59="CS","OK",IF(VLOOKUP(E59,カレンダマスタ!$A$5:$D$381,4,FALSE)&gt;0,"",IF(OR(AX59*24&gt;10.84,AZ59*24&lt;14.5)=TRUE,"×","OK")))))</f>
        <v>#N/A</v>
      </c>
    </row>
    <row r="60" spans="2:60">
      <c r="B60" s="111"/>
      <c r="C60" s="385">
        <f>IF(STEP!C60&lt;&gt;"",STEP!C60,"")</f>
        <v>160486</v>
      </c>
      <c r="D60" s="386" t="str">
        <f>IF(STEP!D60&lt;&gt;"",STEP!D60,"")</f>
        <v>藤本　裕作</v>
      </c>
      <c r="E60" s="387">
        <f>IF(STEP!E60&lt;&gt;"",STEP!E60,"")</f>
        <v>45407</v>
      </c>
      <c r="F60" s="256" t="s">
        <v>560</v>
      </c>
      <c r="G60" s="257"/>
      <c r="H60" s="254">
        <v>0.375</v>
      </c>
      <c r="I60" s="254">
        <v>0.36944444444444446</v>
      </c>
      <c r="J60" s="254"/>
      <c r="K60" s="254"/>
      <c r="L60" s="254">
        <v>0.75</v>
      </c>
      <c r="M60" s="254">
        <v>0.8354166666666667</v>
      </c>
      <c r="N60" s="254"/>
      <c r="O60" s="254"/>
      <c r="P60" s="254"/>
      <c r="Q60" s="254"/>
      <c r="R60" s="254"/>
      <c r="S60" s="254"/>
      <c r="T60" s="254"/>
      <c r="U60" s="254"/>
      <c r="V60" s="254">
        <v>0.33333333333333331</v>
      </c>
      <c r="W60" s="254">
        <v>0.41666666666666669</v>
      </c>
      <c r="X60" s="254"/>
      <c r="Y60" s="254">
        <v>8.3333333333333329E-2</v>
      </c>
      <c r="Z60" s="254"/>
      <c r="AA60" s="254"/>
      <c r="AB60" s="254"/>
      <c r="AC60" s="254"/>
      <c r="AD60" s="254"/>
      <c r="AE60" s="255"/>
      <c r="AF60" s="255">
        <v>8.3333333333333329E-2</v>
      </c>
      <c r="AG60" s="255"/>
      <c r="AH60" s="255">
        <v>8.3333333333333329E-2</v>
      </c>
      <c r="AI60" s="255">
        <v>1</v>
      </c>
      <c r="AJ60" s="255">
        <v>1</v>
      </c>
      <c r="AK60" s="255"/>
      <c r="AL60" s="255"/>
      <c r="AM60" s="255"/>
      <c r="AN60" s="255"/>
      <c r="AO60" s="254"/>
      <c r="AP60" s="254"/>
      <c r="AQ60" s="254"/>
      <c r="AR60" s="254"/>
      <c r="AS60" s="254"/>
      <c r="AT60" s="254"/>
      <c r="AU60" s="254"/>
      <c r="AW60" s="283">
        <f t="shared" si="6"/>
        <v>0.37152777777777773</v>
      </c>
      <c r="AX60" s="283" t="e">
        <f t="shared" si="7"/>
        <v>#N/A</v>
      </c>
      <c r="AY60" s="283">
        <f t="shared" si="8"/>
        <v>0.83333333333333326</v>
      </c>
      <c r="AZ60" s="283">
        <f t="shared" si="9"/>
        <v>0.83333333333333326</v>
      </c>
      <c r="BA60" s="283">
        <f t="shared" si="10"/>
        <v>0.41666666666666669</v>
      </c>
      <c r="BD60" s="254" t="e">
        <f>IF(W60="","",IF(F60="休日",AW60,IF(F60="法休",AW60,VLOOKUP(F60,カレンダマスタ!$Q$56:$R$69,2,FALSE))))</f>
        <v>#N/A</v>
      </c>
      <c r="BG60" s="254" t="e">
        <f t="shared" si="11"/>
        <v>#N/A</v>
      </c>
      <c r="BH60" s="254" t="e">
        <f>IF(AX60="","",IF(P60&lt;&gt;"","",IF(BG60="CS","OK",IF(VLOOKUP(E60,カレンダマスタ!$A$5:$D$381,4,FALSE)&gt;0,"",IF(OR(AX60*24&gt;10.84,AZ60*24&lt;14.5)=TRUE,"×","OK")))))</f>
        <v>#N/A</v>
      </c>
    </row>
    <row r="61" spans="2:60">
      <c r="B61" s="111"/>
      <c r="C61" s="385">
        <f>IF(STEP!C61&lt;&gt;"",STEP!C61,"")</f>
        <v>160486</v>
      </c>
      <c r="D61" s="386" t="str">
        <f>IF(STEP!D61&lt;&gt;"",STEP!D61,"")</f>
        <v>藤本　裕作</v>
      </c>
      <c r="E61" s="387">
        <f>IF(STEP!E61&lt;&gt;"",STEP!E61,"")</f>
        <v>45408</v>
      </c>
      <c r="F61" s="256" t="s">
        <v>560</v>
      </c>
      <c r="G61" s="252"/>
      <c r="H61" s="254">
        <v>0.375</v>
      </c>
      <c r="I61" s="254">
        <v>0.37083333333333335</v>
      </c>
      <c r="J61" s="254"/>
      <c r="K61" s="254"/>
      <c r="L61" s="254">
        <v>0.75</v>
      </c>
      <c r="M61" s="254">
        <v>0.81319444444444444</v>
      </c>
      <c r="N61" s="254"/>
      <c r="O61" s="254"/>
      <c r="P61" s="254"/>
      <c r="Q61" s="254"/>
      <c r="R61" s="254"/>
      <c r="S61" s="254"/>
      <c r="T61" s="254"/>
      <c r="U61" s="254"/>
      <c r="V61" s="254">
        <v>0.33333333333333331</v>
      </c>
      <c r="W61" s="254">
        <v>0.39583333333333331</v>
      </c>
      <c r="X61" s="254"/>
      <c r="Y61" s="254">
        <v>6.25E-2</v>
      </c>
      <c r="Z61" s="254"/>
      <c r="AA61" s="254"/>
      <c r="AB61" s="254"/>
      <c r="AC61" s="254"/>
      <c r="AD61" s="254"/>
      <c r="AE61" s="255"/>
      <c r="AF61" s="255">
        <v>6.25E-2</v>
      </c>
      <c r="AG61" s="255"/>
      <c r="AH61" s="255">
        <v>6.25E-2</v>
      </c>
      <c r="AI61" s="255">
        <v>1</v>
      </c>
      <c r="AJ61" s="255">
        <v>1</v>
      </c>
      <c r="AK61" s="255"/>
      <c r="AL61" s="255"/>
      <c r="AM61" s="255"/>
      <c r="AN61" s="255"/>
      <c r="AO61" s="254"/>
      <c r="AP61" s="254"/>
      <c r="AQ61" s="254"/>
      <c r="AR61" s="254"/>
      <c r="AS61" s="254"/>
      <c r="AT61" s="254"/>
      <c r="AU61" s="254"/>
      <c r="AW61" s="283">
        <f t="shared" si="6"/>
        <v>0.37152777777777773</v>
      </c>
      <c r="AX61" s="283" t="e">
        <f t="shared" si="7"/>
        <v>#N/A</v>
      </c>
      <c r="AY61" s="283">
        <f t="shared" si="8"/>
        <v>0.8125</v>
      </c>
      <c r="AZ61" s="283">
        <f t="shared" si="9"/>
        <v>0.8125</v>
      </c>
      <c r="BA61" s="283">
        <f t="shared" si="10"/>
        <v>0.39583333333333331</v>
      </c>
      <c r="BD61" s="254" t="e">
        <f>IF(W61="","",IF(F61="休日",AW61,IF(F61="法休",AW61,VLOOKUP(F61,カレンダマスタ!$Q$56:$R$69,2,FALSE))))</f>
        <v>#N/A</v>
      </c>
      <c r="BG61" s="254" t="e">
        <f t="shared" si="11"/>
        <v>#N/A</v>
      </c>
      <c r="BH61" s="254" t="e">
        <f>IF(AX61="","",IF(P61&lt;&gt;"","",IF(BG61="CS","OK",IF(VLOOKUP(E61,カレンダマスタ!$A$5:$D$381,4,FALSE)&gt;0,"",IF(OR(AX61*24&gt;10.84,AZ61*24&lt;14.5)=TRUE,"×","OK")))))</f>
        <v>#N/A</v>
      </c>
    </row>
    <row r="62" spans="2:60">
      <c r="B62" s="111"/>
      <c r="C62" s="388">
        <f>IF(STEP!C62&lt;&gt;"",STEP!C62,"")</f>
        <v>160486</v>
      </c>
      <c r="D62" s="389" t="str">
        <f>IF(STEP!D62&lt;&gt;"",STEP!D62,"")</f>
        <v>藤本　裕作</v>
      </c>
      <c r="E62" s="390">
        <f>IF(STEP!E62&lt;&gt;"",STEP!E62,"")</f>
        <v>45409</v>
      </c>
      <c r="F62" s="259" t="s">
        <v>211</v>
      </c>
      <c r="G62" s="258"/>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1"/>
      <c r="AF62" s="261"/>
      <c r="AG62" s="261"/>
      <c r="AH62" s="261"/>
      <c r="AI62" s="261"/>
      <c r="AJ62" s="261"/>
      <c r="AK62" s="261"/>
      <c r="AL62" s="261"/>
      <c r="AM62" s="261"/>
      <c r="AN62" s="261"/>
      <c r="AO62" s="260"/>
      <c r="AP62" s="260"/>
      <c r="AQ62" s="260"/>
      <c r="AR62" s="260"/>
      <c r="AS62" s="260"/>
      <c r="AT62" s="260"/>
      <c r="AU62" s="260"/>
      <c r="AW62" s="284" t="str">
        <f t="shared" si="6"/>
        <v/>
      </c>
      <c r="AX62" s="284" t="str">
        <f t="shared" si="7"/>
        <v/>
      </c>
      <c r="AY62" s="284" t="str">
        <f t="shared" si="8"/>
        <v/>
      </c>
      <c r="AZ62" s="284" t="str">
        <f t="shared" si="9"/>
        <v/>
      </c>
      <c r="BA62" s="284" t="str">
        <f t="shared" si="10"/>
        <v/>
      </c>
      <c r="BD62" s="260" t="str">
        <f>IF(W62="","",IF(F62="休日",AW62,IF(F62="法休",AW62,VLOOKUP(F62,カレンダマスタ!$Q$56:$R$69,2,FALSE))))</f>
        <v/>
      </c>
      <c r="BG62" s="260" t="e">
        <f t="shared" si="11"/>
        <v>#N/A</v>
      </c>
      <c r="BH62" s="260" t="str">
        <f>IF(AX62="","",IF(P62&lt;&gt;"","",IF(BG62="CS","OK",IF(VLOOKUP(E62,カレンダマスタ!$A$5:$D$381,4,FALSE)&gt;0,"",IF(OR(AX62*24&gt;10.84,AZ62*24&lt;14.5)=TRUE,"×","OK")))))</f>
        <v/>
      </c>
    </row>
    <row r="63" spans="2:60">
      <c r="B63" s="111"/>
      <c r="C63" s="391">
        <f>IF(STEP!C63&lt;&gt;"",STEP!C63,"")</f>
        <v>160486</v>
      </c>
      <c r="D63" s="392" t="str">
        <f>IF(STEP!D63&lt;&gt;"",STEP!D63,"")</f>
        <v>藤本　裕作</v>
      </c>
      <c r="E63" s="393">
        <f>IF(STEP!E63&lt;&gt;"",STEP!E63,"")</f>
        <v>45410</v>
      </c>
      <c r="F63" s="263" t="s">
        <v>212</v>
      </c>
      <c r="G63" s="262"/>
      <c r="H63" s="264"/>
      <c r="I63" s="264"/>
      <c r="J63" s="264"/>
      <c r="K63" s="264"/>
      <c r="L63" s="264"/>
      <c r="M63" s="264"/>
      <c r="N63" s="264"/>
      <c r="O63" s="264"/>
      <c r="P63" s="264"/>
      <c r="Q63" s="264"/>
      <c r="R63" s="264"/>
      <c r="S63" s="264"/>
      <c r="T63" s="264"/>
      <c r="U63" s="264"/>
      <c r="V63" s="264"/>
      <c r="W63" s="264"/>
      <c r="X63" s="264"/>
      <c r="Y63" s="264"/>
      <c r="Z63" s="264"/>
      <c r="AA63" s="264"/>
      <c r="AB63" s="264"/>
      <c r="AC63" s="264"/>
      <c r="AD63" s="264"/>
      <c r="AE63" s="265"/>
      <c r="AF63" s="265"/>
      <c r="AG63" s="265"/>
      <c r="AH63" s="265"/>
      <c r="AI63" s="265"/>
      <c r="AJ63" s="265"/>
      <c r="AK63" s="265"/>
      <c r="AL63" s="265"/>
      <c r="AM63" s="265"/>
      <c r="AN63" s="265"/>
      <c r="AO63" s="264"/>
      <c r="AP63" s="264"/>
      <c r="AQ63" s="264"/>
      <c r="AR63" s="264"/>
      <c r="AS63" s="264"/>
      <c r="AT63" s="264"/>
      <c r="AU63" s="264"/>
      <c r="AW63" s="285" t="str">
        <f t="shared" si="6"/>
        <v/>
      </c>
      <c r="AX63" s="285" t="str">
        <f t="shared" si="7"/>
        <v/>
      </c>
      <c r="AY63" s="285" t="str">
        <f t="shared" si="8"/>
        <v/>
      </c>
      <c r="AZ63" s="285" t="str">
        <f t="shared" si="9"/>
        <v/>
      </c>
      <c r="BA63" s="285" t="str">
        <f t="shared" si="10"/>
        <v/>
      </c>
      <c r="BD63" s="264" t="str">
        <f>IF(W63="","",IF(F63="休日",AW63,IF(F63="法休",AW63,VLOOKUP(F63,カレンダマスタ!$Q$56:$R$69,2,FALSE))))</f>
        <v/>
      </c>
      <c r="BG63" s="264" t="e">
        <f t="shared" si="11"/>
        <v>#N/A</v>
      </c>
      <c r="BH63" s="264" t="str">
        <f>IF(AX63="","",IF(P63&lt;&gt;"","",IF(BG63="CS","OK",IF(VLOOKUP(E63,カレンダマスタ!$A$5:$D$381,4,FALSE)&gt;0,"",IF(OR(AX63*24&gt;10.84,AZ63*24&lt;14.5)=TRUE,"×","OK")))))</f>
        <v/>
      </c>
    </row>
    <row r="64" spans="2:60">
      <c r="B64" s="111"/>
      <c r="C64" s="385">
        <f>IF(STEP!C64&lt;&gt;"",STEP!C64,"")</f>
        <v>160486</v>
      </c>
      <c r="D64" s="386" t="str">
        <f>IF(STEP!D64&lt;&gt;"",STEP!D64,"")</f>
        <v>藤本　裕作</v>
      </c>
      <c r="E64" s="387">
        <f>IF(STEP!E64&lt;&gt;"",STEP!E64,"")</f>
        <v>45411</v>
      </c>
      <c r="F64" s="253" t="s">
        <v>211</v>
      </c>
      <c r="G64" s="252"/>
      <c r="H64" s="254"/>
      <c r="I64" s="254"/>
      <c r="J64" s="254"/>
      <c r="K64" s="254"/>
      <c r="L64" s="254"/>
      <c r="M64" s="254"/>
      <c r="N64" s="254"/>
      <c r="O64" s="254"/>
      <c r="P64" s="254"/>
      <c r="Q64" s="254"/>
      <c r="R64" s="254"/>
      <c r="S64" s="254"/>
      <c r="T64" s="254"/>
      <c r="U64" s="254"/>
      <c r="V64" s="254"/>
      <c r="W64" s="254"/>
      <c r="X64" s="254"/>
      <c r="Y64" s="254"/>
      <c r="Z64" s="254"/>
      <c r="AA64" s="254"/>
      <c r="AB64" s="254"/>
      <c r="AC64" s="254"/>
      <c r="AD64" s="254"/>
      <c r="AE64" s="255"/>
      <c r="AF64" s="255"/>
      <c r="AG64" s="255"/>
      <c r="AH64" s="255"/>
      <c r="AI64" s="255"/>
      <c r="AJ64" s="255"/>
      <c r="AK64" s="255"/>
      <c r="AL64" s="255"/>
      <c r="AM64" s="255"/>
      <c r="AN64" s="255"/>
      <c r="AO64" s="254"/>
      <c r="AP64" s="254"/>
      <c r="AQ64" s="254"/>
      <c r="AR64" s="254"/>
      <c r="AS64" s="254"/>
      <c r="AT64" s="254"/>
      <c r="AU64" s="254"/>
      <c r="AW64" s="283" t="str">
        <f t="shared" si="6"/>
        <v/>
      </c>
      <c r="AX64" s="283" t="str">
        <f t="shared" si="7"/>
        <v/>
      </c>
      <c r="AY64" s="283" t="str">
        <f t="shared" si="8"/>
        <v/>
      </c>
      <c r="AZ64" s="283" t="str">
        <f t="shared" si="9"/>
        <v/>
      </c>
      <c r="BA64" s="283" t="str">
        <f t="shared" si="10"/>
        <v/>
      </c>
      <c r="BD64" s="254" t="str">
        <f>IF(W64="","",IF(F64="休日",AW64,IF(F64="法休",AW64,VLOOKUP(F64,カレンダマスタ!$Q$56:$R$69,2,FALSE))))</f>
        <v/>
      </c>
      <c r="BG64" s="254" t="e">
        <f t="shared" si="11"/>
        <v>#N/A</v>
      </c>
      <c r="BH64" s="254" t="str">
        <f>IF(AX64="","",IF(P64&lt;&gt;"","",IF(BG64="CS","OK",IF(VLOOKUP(E64,カレンダマスタ!$A$5:$D$381,4,FALSE)&gt;0,"",IF(OR(AX64*24&gt;10.84,AZ64*24&lt;14.5)=TRUE,"×","OK")))))</f>
        <v/>
      </c>
    </row>
    <row r="65" spans="2:60">
      <c r="B65" s="111"/>
      <c r="C65" s="385">
        <f>IF(STEP!C65&lt;&gt;"",STEP!C65,"")</f>
        <v>160486</v>
      </c>
      <c r="D65" s="386" t="str">
        <f>IF(STEP!D65&lt;&gt;"",STEP!D65,"")</f>
        <v>藤本　裕作</v>
      </c>
      <c r="E65" s="387">
        <f>IF(STEP!E65&lt;&gt;"",STEP!E65,"")</f>
        <v>45412</v>
      </c>
      <c r="F65" s="253" t="s">
        <v>211</v>
      </c>
      <c r="G65" s="252"/>
      <c r="H65" s="254"/>
      <c r="I65" s="254"/>
      <c r="J65" s="254"/>
      <c r="K65" s="254"/>
      <c r="L65" s="254"/>
      <c r="M65" s="254"/>
      <c r="N65" s="254"/>
      <c r="O65" s="254"/>
      <c r="P65" s="254"/>
      <c r="Q65" s="254"/>
      <c r="R65" s="254"/>
      <c r="S65" s="254"/>
      <c r="T65" s="254"/>
      <c r="U65" s="254"/>
      <c r="V65" s="254"/>
      <c r="W65" s="254"/>
      <c r="X65" s="254"/>
      <c r="Y65" s="254"/>
      <c r="Z65" s="254"/>
      <c r="AA65" s="254"/>
      <c r="AB65" s="254"/>
      <c r="AC65" s="254"/>
      <c r="AD65" s="254"/>
      <c r="AE65" s="255"/>
      <c r="AF65" s="255"/>
      <c r="AG65" s="255"/>
      <c r="AH65" s="255"/>
      <c r="AI65" s="255"/>
      <c r="AJ65" s="255"/>
      <c r="AK65" s="255"/>
      <c r="AL65" s="255"/>
      <c r="AM65" s="255"/>
      <c r="AN65" s="255"/>
      <c r="AO65" s="254"/>
      <c r="AP65" s="254"/>
      <c r="AQ65" s="254"/>
      <c r="AR65" s="254"/>
      <c r="AS65" s="254"/>
      <c r="AT65" s="254"/>
      <c r="AU65" s="254"/>
      <c r="AW65" s="283" t="str">
        <f t="shared" si="6"/>
        <v/>
      </c>
      <c r="AX65" s="283" t="str">
        <f t="shared" si="7"/>
        <v/>
      </c>
      <c r="AY65" s="283" t="str">
        <f t="shared" si="8"/>
        <v/>
      </c>
      <c r="AZ65" s="283" t="str">
        <f t="shared" si="9"/>
        <v/>
      </c>
      <c r="BA65" s="283" t="str">
        <f t="shared" si="10"/>
        <v/>
      </c>
      <c r="BD65" s="254" t="str">
        <f>IF(W65="","",IF(F65="休日",AW65,IF(F65="法休",AW65,VLOOKUP(F65,カレンダマスタ!$Q$56:$R$69,2,FALSE))))</f>
        <v/>
      </c>
      <c r="BG65" s="254" t="e">
        <f t="shared" si="11"/>
        <v>#N/A</v>
      </c>
      <c r="BH65" s="254" t="str">
        <f>IF(AX65="","",IF(P65&lt;&gt;"","",IF(BG65="CS","OK",IF(VLOOKUP(E65,カレンダマスタ!$A$5:$D$381,4,FALSE)&gt;0,"",IF(OR(AX65*24&gt;10.84,AZ65*24&lt;14.5)=TRUE,"×","OK")))))</f>
        <v/>
      </c>
    </row>
    <row r="66" spans="2:60">
      <c r="B66" s="111"/>
      <c r="C66" s="385">
        <f>IF(STEP!C66&lt;&gt;"",STEP!C66,"")</f>
        <v>160486</v>
      </c>
      <c r="D66" s="386" t="str">
        <f>IF(STEP!D66&lt;&gt;"",STEP!D66,"")</f>
        <v>藤本　裕作</v>
      </c>
      <c r="E66" s="387">
        <f>IF(STEP!E66&lt;&gt;"",STEP!E66,"")</f>
        <v>45413</v>
      </c>
      <c r="F66" s="256" t="s">
        <v>211</v>
      </c>
      <c r="G66" s="257"/>
      <c r="H66" s="254"/>
      <c r="I66" s="254"/>
      <c r="J66" s="254"/>
      <c r="K66" s="254"/>
      <c r="L66" s="254"/>
      <c r="M66" s="254"/>
      <c r="N66" s="254"/>
      <c r="O66" s="254"/>
      <c r="P66" s="254"/>
      <c r="Q66" s="254"/>
      <c r="R66" s="254"/>
      <c r="S66" s="254"/>
      <c r="T66" s="254"/>
      <c r="U66" s="254"/>
      <c r="V66" s="254"/>
      <c r="W66" s="254"/>
      <c r="X66" s="254"/>
      <c r="Y66" s="254"/>
      <c r="Z66" s="254"/>
      <c r="AA66" s="254"/>
      <c r="AB66" s="254"/>
      <c r="AC66" s="254"/>
      <c r="AD66" s="254"/>
      <c r="AE66" s="255"/>
      <c r="AF66" s="255"/>
      <c r="AG66" s="255"/>
      <c r="AH66" s="255"/>
      <c r="AI66" s="255"/>
      <c r="AJ66" s="255"/>
      <c r="AK66" s="255"/>
      <c r="AL66" s="255"/>
      <c r="AM66" s="255"/>
      <c r="AN66" s="255"/>
      <c r="AO66" s="254"/>
      <c r="AP66" s="254"/>
      <c r="AQ66" s="254"/>
      <c r="AR66" s="254"/>
      <c r="AS66" s="254"/>
      <c r="AT66" s="254"/>
      <c r="AU66" s="254"/>
      <c r="AW66" s="283" t="str">
        <f t="shared" si="6"/>
        <v/>
      </c>
      <c r="AX66" s="283" t="str">
        <f t="shared" si="7"/>
        <v/>
      </c>
      <c r="AY66" s="283" t="str">
        <f t="shared" si="8"/>
        <v/>
      </c>
      <c r="AZ66" s="283" t="str">
        <f t="shared" si="9"/>
        <v/>
      </c>
      <c r="BA66" s="283" t="str">
        <f t="shared" si="10"/>
        <v/>
      </c>
      <c r="BD66" s="254" t="str">
        <f>IF(W66="","",IF(F66="休日",AW66,IF(F66="法休",AW66,VLOOKUP(F66,カレンダマスタ!$Q$56:$R$69,2,FALSE))))</f>
        <v/>
      </c>
      <c r="BG66" s="254" t="e">
        <f t="shared" si="11"/>
        <v>#N/A</v>
      </c>
      <c r="BH66" s="254" t="str">
        <f>IF(AX66="","",IF(P66&lt;&gt;"","",IF(BG66="CS","OK",IF(VLOOKUP(E66,カレンダマスタ!$A$5:$D$381,4,FALSE)&gt;0,"",IF(OR(AX66*24&gt;10.84,AZ66*24&lt;14.5)=TRUE,"×","OK")))))</f>
        <v/>
      </c>
    </row>
    <row r="67" spans="2:60">
      <c r="B67" s="111"/>
      <c r="C67" s="385">
        <f>IF(STEP!C67&lt;&gt;"",STEP!C67,"")</f>
        <v>160486</v>
      </c>
      <c r="D67" s="386" t="str">
        <f>IF(STEP!D67&lt;&gt;"",STEP!D67,"")</f>
        <v>藤本　裕作</v>
      </c>
      <c r="E67" s="387">
        <f>IF(STEP!E67&lt;&gt;"",STEP!E67,"")</f>
        <v>45414</v>
      </c>
      <c r="F67" s="256" t="s">
        <v>211</v>
      </c>
      <c r="G67" s="257"/>
      <c r="H67" s="254"/>
      <c r="I67" s="254"/>
      <c r="J67" s="254"/>
      <c r="K67" s="254"/>
      <c r="L67" s="254"/>
      <c r="M67" s="254"/>
      <c r="N67" s="254"/>
      <c r="O67" s="254"/>
      <c r="P67" s="254"/>
      <c r="Q67" s="254"/>
      <c r="R67" s="254"/>
      <c r="S67" s="254"/>
      <c r="T67" s="254"/>
      <c r="U67" s="254"/>
      <c r="V67" s="254"/>
      <c r="W67" s="254"/>
      <c r="X67" s="254"/>
      <c r="Y67" s="254"/>
      <c r="Z67" s="254"/>
      <c r="AA67" s="254"/>
      <c r="AB67" s="254"/>
      <c r="AC67" s="254"/>
      <c r="AD67" s="254"/>
      <c r="AE67" s="255"/>
      <c r="AF67" s="255"/>
      <c r="AG67" s="255"/>
      <c r="AH67" s="255"/>
      <c r="AI67" s="255"/>
      <c r="AJ67" s="255"/>
      <c r="AK67" s="255"/>
      <c r="AL67" s="255"/>
      <c r="AM67" s="255"/>
      <c r="AN67" s="255"/>
      <c r="AO67" s="254"/>
      <c r="AP67" s="254"/>
      <c r="AQ67" s="254"/>
      <c r="AR67" s="254"/>
      <c r="AS67" s="254"/>
      <c r="AT67" s="254"/>
      <c r="AU67" s="254"/>
      <c r="AW67" s="283" t="str">
        <f t="shared" si="6"/>
        <v/>
      </c>
      <c r="AX67" s="283" t="str">
        <f t="shared" si="7"/>
        <v/>
      </c>
      <c r="AY67" s="283" t="str">
        <f t="shared" si="8"/>
        <v/>
      </c>
      <c r="AZ67" s="283" t="str">
        <f t="shared" si="9"/>
        <v/>
      </c>
      <c r="BA67" s="283" t="str">
        <f t="shared" si="10"/>
        <v/>
      </c>
      <c r="BD67" s="254" t="str">
        <f>IF(W67="","",IF(F67="休日",AW67,IF(F67="法休",AW67,VLOOKUP(F67,カレンダマスタ!$Q$56:$R$69,2,FALSE))))</f>
        <v/>
      </c>
      <c r="BG67" s="254" t="e">
        <f t="shared" si="11"/>
        <v>#N/A</v>
      </c>
      <c r="BH67" s="254" t="str">
        <f>IF(AX67="","",IF(P67&lt;&gt;"","",IF(BG67="CS","OK",IF(VLOOKUP(E67,カレンダマスタ!$A$5:$D$381,4,FALSE)&gt;0,"",IF(OR(AX67*24&gt;10.84,AZ67*24&lt;14.5)=TRUE,"×","OK")))))</f>
        <v/>
      </c>
    </row>
    <row r="68" spans="2:60">
      <c r="B68" s="111"/>
      <c r="C68" s="385">
        <f>IF(STEP!C68&lt;&gt;"",STEP!C68,"")</f>
        <v>160486</v>
      </c>
      <c r="D68" s="386" t="str">
        <f>IF(STEP!D68&lt;&gt;"",STEP!D68,"")</f>
        <v>藤本　裕作</v>
      </c>
      <c r="E68" s="387">
        <f>IF(STEP!E68&lt;&gt;"",STEP!E68,"")</f>
        <v>45415</v>
      </c>
      <c r="F68" s="256" t="s">
        <v>211</v>
      </c>
      <c r="G68" s="257"/>
      <c r="H68" s="254"/>
      <c r="I68" s="254"/>
      <c r="J68" s="254"/>
      <c r="K68" s="254"/>
      <c r="L68" s="254"/>
      <c r="M68" s="254"/>
      <c r="N68" s="254"/>
      <c r="O68" s="254"/>
      <c r="P68" s="254"/>
      <c r="Q68" s="254"/>
      <c r="R68" s="254"/>
      <c r="S68" s="254"/>
      <c r="T68" s="254"/>
      <c r="U68" s="254"/>
      <c r="V68" s="254"/>
      <c r="W68" s="254"/>
      <c r="X68" s="254"/>
      <c r="Y68" s="254"/>
      <c r="Z68" s="254"/>
      <c r="AA68" s="254"/>
      <c r="AB68" s="254"/>
      <c r="AC68" s="254"/>
      <c r="AD68" s="254"/>
      <c r="AE68" s="255"/>
      <c r="AF68" s="255"/>
      <c r="AG68" s="255"/>
      <c r="AH68" s="255"/>
      <c r="AI68" s="255"/>
      <c r="AJ68" s="255"/>
      <c r="AK68" s="255"/>
      <c r="AL68" s="255"/>
      <c r="AM68" s="255"/>
      <c r="AN68" s="255"/>
      <c r="AO68" s="254"/>
      <c r="AP68" s="254"/>
      <c r="AQ68" s="254"/>
      <c r="AR68" s="254"/>
      <c r="AS68" s="254"/>
      <c r="AT68" s="254"/>
      <c r="AU68" s="254"/>
      <c r="AW68" s="283" t="str">
        <f t="shared" si="6"/>
        <v/>
      </c>
      <c r="AX68" s="283" t="str">
        <f t="shared" si="7"/>
        <v/>
      </c>
      <c r="AY68" s="283" t="str">
        <f t="shared" si="8"/>
        <v/>
      </c>
      <c r="AZ68" s="283" t="str">
        <f t="shared" si="9"/>
        <v/>
      </c>
      <c r="BA68" s="283" t="str">
        <f t="shared" si="10"/>
        <v/>
      </c>
      <c r="BD68" s="254" t="str">
        <f>IF(W68="","",IF(F68="休日",AW68,IF(F68="法休",AW68,VLOOKUP(F68,カレンダマスタ!$Q$56:$R$69,2,FALSE))))</f>
        <v/>
      </c>
      <c r="BG68" s="254" t="e">
        <f t="shared" si="11"/>
        <v>#N/A</v>
      </c>
      <c r="BH68" s="254" t="str">
        <f>IF(AX68="","",IF(P68&lt;&gt;"","",IF(BG68="CS","OK",IF(VLOOKUP(E68,カレンダマスタ!$A$5:$D$381,4,FALSE)&gt;0,"",IF(OR(AX68*24&gt;10.84,AZ68*24&lt;14.5)=TRUE,"×","OK")))))</f>
        <v/>
      </c>
    </row>
    <row r="69" spans="2:60">
      <c r="B69" s="111"/>
      <c r="C69" s="388">
        <f>IF(STEP!C69&lt;&gt;"",STEP!C69,"")</f>
        <v>160486</v>
      </c>
      <c r="D69" s="389" t="str">
        <f>IF(STEP!D69&lt;&gt;"",STEP!D69,"")</f>
        <v>藤本　裕作</v>
      </c>
      <c r="E69" s="390">
        <f>IF(STEP!E69&lt;&gt;"",STEP!E69,"")</f>
        <v>45416</v>
      </c>
      <c r="F69" s="259" t="s">
        <v>211</v>
      </c>
      <c r="G69" s="266"/>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1"/>
      <c r="AF69" s="261"/>
      <c r="AG69" s="261"/>
      <c r="AH69" s="261"/>
      <c r="AI69" s="261"/>
      <c r="AJ69" s="261"/>
      <c r="AK69" s="261"/>
      <c r="AL69" s="261"/>
      <c r="AM69" s="261"/>
      <c r="AN69" s="261"/>
      <c r="AO69" s="260"/>
      <c r="AP69" s="260"/>
      <c r="AQ69" s="260"/>
      <c r="AR69" s="260"/>
      <c r="AS69" s="260"/>
      <c r="AT69" s="260"/>
      <c r="AU69" s="260"/>
      <c r="AW69" s="284" t="str">
        <f t="shared" si="6"/>
        <v/>
      </c>
      <c r="AX69" s="284" t="str">
        <f t="shared" si="7"/>
        <v/>
      </c>
      <c r="AY69" s="284" t="str">
        <f t="shared" si="8"/>
        <v/>
      </c>
      <c r="AZ69" s="284" t="str">
        <f t="shared" si="9"/>
        <v/>
      </c>
      <c r="BA69" s="284" t="str">
        <f t="shared" si="10"/>
        <v/>
      </c>
      <c r="BD69" s="260" t="str">
        <f>IF(W69="","",IF(F69="休日",AW69,IF(F69="法休",AW69,VLOOKUP(F69,カレンダマスタ!$Q$56:$R$69,2,FALSE))))</f>
        <v/>
      </c>
      <c r="BG69" s="260" t="e">
        <f t="shared" si="11"/>
        <v>#N/A</v>
      </c>
      <c r="BH69" s="260" t="str">
        <f>IF(AX69="","",IF(P69&lt;&gt;"","",IF(BG69="CS","OK",IF(VLOOKUP(E69,カレンダマスタ!$A$5:$D$381,4,FALSE)&gt;0,"",IF(OR(AX69*24&gt;10.84,AZ69*24&lt;14.5)=TRUE,"×","OK")))))</f>
        <v/>
      </c>
    </row>
    <row r="70" spans="2:60">
      <c r="B70" s="111"/>
      <c r="C70" s="391">
        <f>IF(STEP!C70&lt;&gt;"",STEP!C70,"")</f>
        <v>160486</v>
      </c>
      <c r="D70" s="392" t="str">
        <f>IF(STEP!D70&lt;&gt;"",STEP!D70,"")</f>
        <v>藤本　裕作</v>
      </c>
      <c r="E70" s="393">
        <f>IF(STEP!E70&lt;&gt;"",STEP!E70,"")</f>
        <v>45417</v>
      </c>
      <c r="F70" s="263" t="s">
        <v>212</v>
      </c>
      <c r="G70" s="267"/>
      <c r="H70" s="264"/>
      <c r="I70" s="264"/>
      <c r="J70" s="264"/>
      <c r="K70" s="264"/>
      <c r="L70" s="264"/>
      <c r="M70" s="264"/>
      <c r="N70" s="264"/>
      <c r="O70" s="264"/>
      <c r="P70" s="264"/>
      <c r="Q70" s="264"/>
      <c r="R70" s="264"/>
      <c r="S70" s="264"/>
      <c r="T70" s="264"/>
      <c r="U70" s="264"/>
      <c r="V70" s="264"/>
      <c r="W70" s="264"/>
      <c r="X70" s="264"/>
      <c r="Y70" s="264"/>
      <c r="Z70" s="264"/>
      <c r="AA70" s="264"/>
      <c r="AB70" s="264"/>
      <c r="AC70" s="264"/>
      <c r="AD70" s="264"/>
      <c r="AE70" s="265"/>
      <c r="AF70" s="265"/>
      <c r="AG70" s="265"/>
      <c r="AH70" s="265"/>
      <c r="AI70" s="265"/>
      <c r="AJ70" s="265"/>
      <c r="AK70" s="265"/>
      <c r="AL70" s="265"/>
      <c r="AM70" s="265"/>
      <c r="AN70" s="265"/>
      <c r="AO70" s="264"/>
      <c r="AP70" s="264"/>
      <c r="AQ70" s="264"/>
      <c r="AR70" s="264"/>
      <c r="AS70" s="264"/>
      <c r="AT70" s="264"/>
      <c r="AU70" s="264"/>
      <c r="AW70" s="285" t="str">
        <f t="shared" si="6"/>
        <v/>
      </c>
      <c r="AX70" s="285" t="str">
        <f t="shared" si="7"/>
        <v/>
      </c>
      <c r="AY70" s="285" t="str">
        <f t="shared" si="8"/>
        <v/>
      </c>
      <c r="AZ70" s="285" t="str">
        <f t="shared" si="9"/>
        <v/>
      </c>
      <c r="BA70" s="285" t="str">
        <f t="shared" si="10"/>
        <v/>
      </c>
      <c r="BD70" s="264" t="str">
        <f>IF(W70="","",IF(F70="休日",AW70,IF(F70="法休",AW70,VLOOKUP(F70,カレンダマスタ!$Q$56:$R$69,2,FALSE))))</f>
        <v/>
      </c>
      <c r="BG70" s="264" t="e">
        <f t="shared" si="11"/>
        <v>#N/A</v>
      </c>
      <c r="BH70" s="264" t="str">
        <f>IF(AX70="","",IF(P70&lt;&gt;"","",IF(BG70="CS","OK",IF(VLOOKUP(E70,カレンダマスタ!$A$5:$D$381,4,FALSE)&gt;0,"",IF(OR(AX70*24&gt;10.84,AZ70*24&lt;14.5)=TRUE,"×","OK")))))</f>
        <v/>
      </c>
    </row>
    <row r="71" spans="2:60">
      <c r="B71" s="111"/>
      <c r="C71" s="385">
        <f>IF(STEP!C71&lt;&gt;"",STEP!C71,"")</f>
        <v>160486</v>
      </c>
      <c r="D71" s="386" t="str">
        <f>IF(STEP!D71&lt;&gt;"",STEP!D71,"")</f>
        <v>藤本　裕作</v>
      </c>
      <c r="E71" s="387">
        <f>IF(STEP!E71&lt;&gt;"",STEP!E71,"")</f>
        <v>45418</v>
      </c>
      <c r="F71" s="253" t="s">
        <v>560</v>
      </c>
      <c r="G71" s="252"/>
      <c r="H71" s="254"/>
      <c r="I71" s="254"/>
      <c r="J71" s="254"/>
      <c r="K71" s="254"/>
      <c r="L71" s="254"/>
      <c r="M71" s="254"/>
      <c r="N71" s="254"/>
      <c r="O71" s="254"/>
      <c r="P71" s="254" t="s">
        <v>558</v>
      </c>
      <c r="Q71" s="254"/>
      <c r="R71" s="254"/>
      <c r="S71" s="254"/>
      <c r="T71" s="254"/>
      <c r="U71" s="254"/>
      <c r="V71" s="254">
        <v>0.33333333333333331</v>
      </c>
      <c r="W71" s="254">
        <v>0.33333333333333331</v>
      </c>
      <c r="X71" s="254"/>
      <c r="Y71" s="254"/>
      <c r="Z71" s="254"/>
      <c r="AA71" s="254"/>
      <c r="AB71" s="254"/>
      <c r="AC71" s="254"/>
      <c r="AD71" s="254"/>
      <c r="AE71" s="255"/>
      <c r="AF71" s="255"/>
      <c r="AG71" s="255"/>
      <c r="AH71" s="255"/>
      <c r="AI71" s="255">
        <v>1</v>
      </c>
      <c r="AJ71" s="255">
        <v>1</v>
      </c>
      <c r="AK71" s="255"/>
      <c r="AL71" s="255"/>
      <c r="AM71" s="255"/>
      <c r="AN71" s="255"/>
      <c r="AO71" s="254"/>
      <c r="AP71" s="254"/>
      <c r="AQ71" s="254"/>
      <c r="AR71" s="254"/>
      <c r="AS71" s="254"/>
      <c r="AT71" s="254"/>
      <c r="AU71" s="254"/>
      <c r="AW71" s="283">
        <f t="shared" si="6"/>
        <v>0</v>
      </c>
      <c r="AX71" s="283" t="e">
        <f t="shared" si="7"/>
        <v>#N/A</v>
      </c>
      <c r="AY71" s="283">
        <f t="shared" si="8"/>
        <v>0</v>
      </c>
      <c r="AZ71" s="283">
        <f t="shared" si="9"/>
        <v>0</v>
      </c>
      <c r="BA71" s="283">
        <f t="shared" si="10"/>
        <v>0.33333333333333331</v>
      </c>
      <c r="BD71" s="254" t="e">
        <f>IF(W71="","",IF(F71="休日",AW71,IF(F71="法休",AW71,VLOOKUP(F71,カレンダマスタ!$Q$56:$R$69,2,FALSE))))</f>
        <v>#N/A</v>
      </c>
      <c r="BG71" s="503" t="e">
        <f t="shared" si="11"/>
        <v>#N/A</v>
      </c>
      <c r="BH71" s="503" t="e">
        <f>IF(AX71="","",IF(P71&lt;&gt;"","",IF(BG71="CS","OK",IF(VLOOKUP(E71,カレンダマスタ!$A$5:$D$381,4,FALSE)&gt;0,"",IF(OR(AX71*24&gt;10.84,AZ71*24&lt;14.5)=TRUE,"×","OK")))))</f>
        <v>#N/A</v>
      </c>
    </row>
    <row r="72" spans="2:60">
      <c r="B72" s="210"/>
      <c r="C72" s="385">
        <f>IF(STEP!C72&lt;&gt;"",STEP!C72,"")</f>
        <v>160486</v>
      </c>
      <c r="D72" s="386" t="str">
        <f>IF(STEP!D72&lt;&gt;"",STEP!D72,"")</f>
        <v>藤本　裕作</v>
      </c>
      <c r="E72" s="387">
        <f>IF(STEP!E72&lt;&gt;"",STEP!E72,"")</f>
        <v>45419</v>
      </c>
      <c r="F72" s="253" t="s">
        <v>560</v>
      </c>
      <c r="G72" s="252"/>
      <c r="H72" s="254">
        <v>0.375</v>
      </c>
      <c r="I72" s="254">
        <v>0.375</v>
      </c>
      <c r="J72" s="254"/>
      <c r="K72" s="254"/>
      <c r="L72" s="254">
        <v>0.75</v>
      </c>
      <c r="M72" s="254">
        <v>0.79722222222222217</v>
      </c>
      <c r="N72" s="254"/>
      <c r="O72" s="254"/>
      <c r="P72" s="254"/>
      <c r="Q72" s="254"/>
      <c r="R72" s="254"/>
      <c r="S72" s="254"/>
      <c r="T72" s="254"/>
      <c r="U72" s="254"/>
      <c r="V72" s="254">
        <v>0.33333333333333331</v>
      </c>
      <c r="W72" s="254">
        <v>0.37847222222222227</v>
      </c>
      <c r="X72" s="254"/>
      <c r="Y72" s="254">
        <v>4.5138888888888888E-2</v>
      </c>
      <c r="Z72" s="254"/>
      <c r="AA72" s="254"/>
      <c r="AB72" s="254"/>
      <c r="AC72" s="254"/>
      <c r="AD72" s="254"/>
      <c r="AE72" s="255"/>
      <c r="AF72" s="255">
        <v>4.5138888888888888E-2</v>
      </c>
      <c r="AG72" s="255"/>
      <c r="AH72" s="255">
        <v>4.5138888888888888E-2</v>
      </c>
      <c r="AI72" s="255">
        <v>1</v>
      </c>
      <c r="AJ72" s="255">
        <v>1</v>
      </c>
      <c r="AK72" s="255"/>
      <c r="AL72" s="255"/>
      <c r="AM72" s="255"/>
      <c r="AN72" s="255"/>
      <c r="AO72" s="254"/>
      <c r="AP72" s="254"/>
      <c r="AQ72" s="254"/>
      <c r="AR72" s="254"/>
      <c r="AS72" s="254"/>
      <c r="AT72" s="254"/>
      <c r="AU72" s="254"/>
      <c r="AW72" s="283">
        <f t="shared" si="6"/>
        <v>0.375</v>
      </c>
      <c r="AX72" s="283" t="e">
        <f t="shared" si="7"/>
        <v>#N/A</v>
      </c>
      <c r="AY72" s="283">
        <f t="shared" si="8"/>
        <v>0.79513888888888884</v>
      </c>
      <c r="AZ72" s="283">
        <f t="shared" si="9"/>
        <v>0.79513888888888884</v>
      </c>
      <c r="BA72" s="283">
        <f t="shared" si="10"/>
        <v>0.37847222222222227</v>
      </c>
      <c r="BD72" s="254" t="e">
        <f>IF(W72="","",IF(F72="休日",AW72,IF(F72="法休",AW72,VLOOKUP(F72,カレンダマスタ!$Q$56:$R$69,2,FALSE))))</f>
        <v>#N/A</v>
      </c>
      <c r="BG72" s="254" t="e">
        <f t="shared" si="11"/>
        <v>#N/A</v>
      </c>
      <c r="BH72" s="254" t="e">
        <f>IF(AX72="","",IF(P72&lt;&gt;"","",IF(BG72="CS","OK",IF(VLOOKUP(E72,カレンダマスタ!$A$5:$D$381,4,FALSE)&gt;0,"",IF(OR(AX72*24&gt;10.84,AZ72*24&lt;14.5)=TRUE,"×","OK")))))</f>
        <v>#N/A</v>
      </c>
    </row>
    <row r="73" spans="2:60">
      <c r="B73" s="210"/>
      <c r="C73" s="385">
        <f>IF(STEP!C73&lt;&gt;"",STEP!C73,"")</f>
        <v>160486</v>
      </c>
      <c r="D73" s="386" t="str">
        <f>IF(STEP!D73&lt;&gt;"",STEP!D73,"")</f>
        <v>藤本　裕作</v>
      </c>
      <c r="E73" s="387">
        <f>IF(STEP!E73&lt;&gt;"",STEP!E73,"")</f>
        <v>45420</v>
      </c>
      <c r="F73" s="256" t="s">
        <v>560</v>
      </c>
      <c r="G73" s="257"/>
      <c r="H73" s="254">
        <v>0.375</v>
      </c>
      <c r="I73" s="254">
        <v>0.37013888888888885</v>
      </c>
      <c r="J73" s="254"/>
      <c r="K73" s="254"/>
      <c r="L73" s="254">
        <v>0.75</v>
      </c>
      <c r="M73" s="254">
        <v>0.8354166666666667</v>
      </c>
      <c r="N73" s="254"/>
      <c r="O73" s="254"/>
      <c r="P73" s="254"/>
      <c r="Q73" s="254"/>
      <c r="R73" s="254"/>
      <c r="S73" s="254"/>
      <c r="T73" s="254"/>
      <c r="U73" s="254"/>
      <c r="V73" s="254">
        <v>0.33333333333333331</v>
      </c>
      <c r="W73" s="254">
        <v>0.41666666666666669</v>
      </c>
      <c r="X73" s="254"/>
      <c r="Y73" s="254">
        <v>8.3333333333333329E-2</v>
      </c>
      <c r="Z73" s="254"/>
      <c r="AA73" s="254"/>
      <c r="AB73" s="254"/>
      <c r="AC73" s="254"/>
      <c r="AD73" s="254"/>
      <c r="AE73" s="255"/>
      <c r="AF73" s="255">
        <v>8.3333333333333329E-2</v>
      </c>
      <c r="AG73" s="255"/>
      <c r="AH73" s="255">
        <v>8.3333333333333329E-2</v>
      </c>
      <c r="AI73" s="255">
        <v>1</v>
      </c>
      <c r="AJ73" s="255">
        <v>1</v>
      </c>
      <c r="AK73" s="255"/>
      <c r="AL73" s="255"/>
      <c r="AM73" s="255"/>
      <c r="AN73" s="255"/>
      <c r="AO73" s="254"/>
      <c r="AP73" s="254"/>
      <c r="AQ73" s="254"/>
      <c r="AR73" s="254"/>
      <c r="AS73" s="254"/>
      <c r="AT73" s="254"/>
      <c r="AU73" s="254"/>
      <c r="AW73" s="283">
        <f t="shared" si="6"/>
        <v>0.37152777777777773</v>
      </c>
      <c r="AX73" s="283" t="e">
        <f t="shared" si="7"/>
        <v>#N/A</v>
      </c>
      <c r="AY73" s="283">
        <f t="shared" si="8"/>
        <v>0.83333333333333326</v>
      </c>
      <c r="AZ73" s="283">
        <f t="shared" si="9"/>
        <v>0.83333333333333326</v>
      </c>
      <c r="BA73" s="283">
        <f t="shared" si="10"/>
        <v>0.41666666666666669</v>
      </c>
      <c r="BD73" s="254" t="e">
        <f>IF(W73="","",IF(F73="休日",AW73,IF(F73="法休",AW73,VLOOKUP(F73,カレンダマスタ!$Q$56:$R$69,2,FALSE))))</f>
        <v>#N/A</v>
      </c>
      <c r="BG73" s="254" t="e">
        <f t="shared" si="11"/>
        <v>#N/A</v>
      </c>
      <c r="BH73" s="254" t="e">
        <f>IF(AX73="","",IF(P73&lt;&gt;"","",IF(BG73="CS","OK",IF(VLOOKUP(E73,カレンダマスタ!$A$5:$D$381,4,FALSE)&gt;0,"",IF(OR(AX73*24&gt;10.84,AZ73*24&lt;14.5)=TRUE,"×","OK")))))</f>
        <v>#N/A</v>
      </c>
    </row>
    <row r="74" spans="2:60">
      <c r="B74" s="210"/>
      <c r="C74" s="385">
        <f>IF(STEP!C74&lt;&gt;"",STEP!C74,"")</f>
        <v>160486</v>
      </c>
      <c r="D74" s="386" t="str">
        <f>IF(STEP!D74&lt;&gt;"",STEP!D74,"")</f>
        <v>藤本　裕作</v>
      </c>
      <c r="E74" s="387">
        <f>IF(STEP!E74&lt;&gt;"",STEP!E74,"")</f>
        <v>45421</v>
      </c>
      <c r="F74" s="256" t="s">
        <v>560</v>
      </c>
      <c r="G74" s="257"/>
      <c r="H74" s="254">
        <v>0.375</v>
      </c>
      <c r="I74" s="254">
        <v>0.37361111111111112</v>
      </c>
      <c r="J74" s="254"/>
      <c r="K74" s="254"/>
      <c r="L74" s="254">
        <v>0.75</v>
      </c>
      <c r="M74" s="254">
        <v>0.8354166666666667</v>
      </c>
      <c r="N74" s="254"/>
      <c r="O74" s="254"/>
      <c r="P74" s="254"/>
      <c r="Q74" s="254"/>
      <c r="R74" s="254"/>
      <c r="S74" s="254"/>
      <c r="T74" s="254"/>
      <c r="U74" s="254"/>
      <c r="V74" s="254">
        <v>0.33333333333333331</v>
      </c>
      <c r="W74" s="254">
        <v>0.41666666666666669</v>
      </c>
      <c r="X74" s="254"/>
      <c r="Y74" s="254">
        <v>8.3333333333333329E-2</v>
      </c>
      <c r="Z74" s="254"/>
      <c r="AA74" s="254"/>
      <c r="AB74" s="254"/>
      <c r="AC74" s="254"/>
      <c r="AD74" s="254"/>
      <c r="AE74" s="255"/>
      <c r="AF74" s="255">
        <v>8.3333333333333329E-2</v>
      </c>
      <c r="AG74" s="255"/>
      <c r="AH74" s="255">
        <v>8.3333333333333329E-2</v>
      </c>
      <c r="AI74" s="255">
        <v>1</v>
      </c>
      <c r="AJ74" s="255">
        <v>1</v>
      </c>
      <c r="AK74" s="255"/>
      <c r="AL74" s="255"/>
      <c r="AM74" s="255"/>
      <c r="AN74" s="255"/>
      <c r="AO74" s="254"/>
      <c r="AP74" s="254"/>
      <c r="AQ74" s="254"/>
      <c r="AR74" s="254"/>
      <c r="AS74" s="254"/>
      <c r="AT74" s="254"/>
      <c r="AU74" s="254"/>
      <c r="AW74" s="283">
        <f t="shared" si="6"/>
        <v>0.375</v>
      </c>
      <c r="AX74" s="283" t="e">
        <f t="shared" si="7"/>
        <v>#N/A</v>
      </c>
      <c r="AY74" s="283">
        <f t="shared" si="8"/>
        <v>0.83333333333333326</v>
      </c>
      <c r="AZ74" s="283">
        <f t="shared" si="9"/>
        <v>0.83333333333333326</v>
      </c>
      <c r="BA74" s="283">
        <f t="shared" si="10"/>
        <v>0.41666666666666669</v>
      </c>
      <c r="BD74" s="254" t="e">
        <f>IF(W74="","",IF(F74="休日",AW74,IF(F74="法休",AW74,VLOOKUP(F74,カレンダマスタ!$Q$56:$R$69,2,FALSE))))</f>
        <v>#N/A</v>
      </c>
      <c r="BG74" s="254" t="e">
        <f t="shared" si="11"/>
        <v>#N/A</v>
      </c>
      <c r="BH74" s="254" t="e">
        <f>IF(AX74="","",IF(P74&lt;&gt;"","",IF(BG74="CS","OK",IF(VLOOKUP(E74,カレンダマスタ!$A$5:$D$381,4,FALSE)&gt;0,"",IF(OR(AX74*24&gt;10.84,AZ74*24&lt;14.5)=TRUE,"×","OK")))))</f>
        <v>#N/A</v>
      </c>
    </row>
    <row r="75" spans="2:60">
      <c r="B75" s="210"/>
      <c r="C75" s="385">
        <f>IF(STEP!C75&lt;&gt;"",STEP!C75,"")</f>
        <v>160486</v>
      </c>
      <c r="D75" s="386" t="str">
        <f>IF(STEP!D75&lt;&gt;"",STEP!D75,"")</f>
        <v>藤本　裕作</v>
      </c>
      <c r="E75" s="387">
        <f>IF(STEP!E75&lt;&gt;"",STEP!E75,"")</f>
        <v>45422</v>
      </c>
      <c r="F75" s="256" t="s">
        <v>560</v>
      </c>
      <c r="G75" s="257"/>
      <c r="H75" s="254">
        <v>0.375</v>
      </c>
      <c r="I75" s="254">
        <v>0.36527777777777781</v>
      </c>
      <c r="J75" s="254"/>
      <c r="K75" s="254"/>
      <c r="L75" s="254">
        <v>0.75</v>
      </c>
      <c r="M75" s="254">
        <v>0.77847222222222223</v>
      </c>
      <c r="N75" s="254"/>
      <c r="O75" s="254"/>
      <c r="P75" s="254"/>
      <c r="Q75" s="254"/>
      <c r="R75" s="254"/>
      <c r="S75" s="254"/>
      <c r="T75" s="254"/>
      <c r="U75" s="254"/>
      <c r="V75" s="254">
        <v>0.33333333333333331</v>
      </c>
      <c r="W75" s="254">
        <v>0.3611111111111111</v>
      </c>
      <c r="X75" s="254"/>
      <c r="Y75" s="254">
        <v>2.7777777777777776E-2</v>
      </c>
      <c r="Z75" s="254"/>
      <c r="AA75" s="254"/>
      <c r="AB75" s="254"/>
      <c r="AC75" s="254"/>
      <c r="AD75" s="254"/>
      <c r="AE75" s="255"/>
      <c r="AF75" s="255">
        <v>2.7777777777777776E-2</v>
      </c>
      <c r="AG75" s="255"/>
      <c r="AH75" s="255">
        <v>2.7777777777777776E-2</v>
      </c>
      <c r="AI75" s="255">
        <v>1</v>
      </c>
      <c r="AJ75" s="255">
        <v>1</v>
      </c>
      <c r="AK75" s="255"/>
      <c r="AL75" s="255"/>
      <c r="AM75" s="255"/>
      <c r="AN75" s="255"/>
      <c r="AO75" s="254"/>
      <c r="AP75" s="254"/>
      <c r="AQ75" s="254"/>
      <c r="AR75" s="254"/>
      <c r="AS75" s="254"/>
      <c r="AT75" s="254"/>
      <c r="AU75" s="254"/>
      <c r="AW75" s="283">
        <f t="shared" si="6"/>
        <v>0.36805555555555552</v>
      </c>
      <c r="AX75" s="283" t="e">
        <f t="shared" si="7"/>
        <v>#N/A</v>
      </c>
      <c r="AY75" s="283">
        <f t="shared" si="8"/>
        <v>0.77777777777777768</v>
      </c>
      <c r="AZ75" s="283">
        <f t="shared" si="9"/>
        <v>0.77777777777777768</v>
      </c>
      <c r="BA75" s="283">
        <f t="shared" si="10"/>
        <v>0.3611111111111111</v>
      </c>
      <c r="BD75" s="254" t="e">
        <f>IF(W75="","",IF(F75="休日",AW75,IF(F75="法休",AW75,VLOOKUP(F75,カレンダマスタ!$Q$56:$R$69,2,FALSE))))</f>
        <v>#N/A</v>
      </c>
      <c r="BG75" s="254" t="e">
        <f t="shared" si="11"/>
        <v>#N/A</v>
      </c>
      <c r="BH75" s="254" t="e">
        <f>IF(AX75="","",IF(P75&lt;&gt;"","",IF(BG75="CS","OK",IF(VLOOKUP(E75,カレンダマスタ!$A$5:$D$381,4,FALSE)&gt;0,"",IF(OR(AX75*24&gt;10.84,AZ75*24&lt;14.5)=TRUE,"×","OK")))))</f>
        <v>#N/A</v>
      </c>
    </row>
    <row r="76" spans="2:60">
      <c r="B76" s="210"/>
      <c r="C76" s="388">
        <f>IF(STEP!C76&lt;&gt;"",STEP!C76,"")</f>
        <v>160486</v>
      </c>
      <c r="D76" s="389" t="str">
        <f>IF(STEP!D76&lt;&gt;"",STEP!D76,"")</f>
        <v>藤本　裕作</v>
      </c>
      <c r="E76" s="390">
        <f>IF(STEP!E76&lt;&gt;"",STEP!E76,"")</f>
        <v>45423</v>
      </c>
      <c r="F76" s="259" t="s">
        <v>211</v>
      </c>
      <c r="G76" s="266"/>
      <c r="H76" s="260"/>
      <c r="I76" s="260">
        <v>0.42152777777777778</v>
      </c>
      <c r="J76" s="260"/>
      <c r="K76" s="260"/>
      <c r="L76" s="260"/>
      <c r="M76" s="260">
        <v>0.51527777777777783</v>
      </c>
      <c r="N76" s="260"/>
      <c r="O76" s="260"/>
      <c r="P76" s="260"/>
      <c r="Q76" s="260" t="s">
        <v>490</v>
      </c>
      <c r="R76" s="260"/>
      <c r="S76" s="260" t="s">
        <v>603</v>
      </c>
      <c r="T76" s="260"/>
      <c r="U76" s="260"/>
      <c r="V76" s="260"/>
      <c r="W76" s="260">
        <v>9.0277777777777776E-2</v>
      </c>
      <c r="X76" s="260"/>
      <c r="Y76" s="260"/>
      <c r="Z76" s="260"/>
      <c r="AA76" s="260">
        <v>9.0277777777777776E-2</v>
      </c>
      <c r="AB76" s="260"/>
      <c r="AC76" s="260"/>
      <c r="AD76" s="260"/>
      <c r="AE76" s="261">
        <v>0.125</v>
      </c>
      <c r="AF76" s="261">
        <v>9.0277777777777776E-2</v>
      </c>
      <c r="AG76" s="261" t="s">
        <v>604</v>
      </c>
      <c r="AH76" s="261">
        <v>9.0277777777777776E-2</v>
      </c>
      <c r="AI76" s="261"/>
      <c r="AJ76" s="261"/>
      <c r="AK76" s="261">
        <v>1</v>
      </c>
      <c r="AL76" s="261"/>
      <c r="AM76" s="261"/>
      <c r="AN76" s="261"/>
      <c r="AO76" s="260"/>
      <c r="AP76" s="260"/>
      <c r="AQ76" s="260"/>
      <c r="AR76" s="260"/>
      <c r="AS76" s="260"/>
      <c r="AT76" s="260"/>
      <c r="AU76" s="260"/>
      <c r="AW76" s="284">
        <f t="shared" si="6"/>
        <v>0.4236111111111111</v>
      </c>
      <c r="AX76" s="284">
        <f t="shared" si="7"/>
        <v>0.4236111111111111</v>
      </c>
      <c r="AY76" s="284">
        <f t="shared" si="8"/>
        <v>0.51388888888888884</v>
      </c>
      <c r="AZ76" s="284">
        <f t="shared" si="9"/>
        <v>0.51388888888888884</v>
      </c>
      <c r="BA76" s="284">
        <f t="shared" si="10"/>
        <v>9.0277777777777776E-2</v>
      </c>
      <c r="BD76" s="260">
        <f>IF(W76="","",IF(F76="休日",AW76,IF(F76="法休",AW76,VLOOKUP(F76,カレンダマスタ!$Q$56:$R$69,2,FALSE))))</f>
        <v>0.4236111111111111</v>
      </c>
      <c r="BG76" s="260" t="e">
        <f t="shared" si="11"/>
        <v>#N/A</v>
      </c>
      <c r="BH76" s="260" t="e">
        <f>IF(AX76="","",IF(P76&lt;&gt;"","",IF(BG76="CS","OK",IF(VLOOKUP(E76,カレンダマスタ!$A$5:$D$381,4,FALSE)&gt;0,"",IF(OR(AX76*24&gt;10.84,AZ76*24&lt;14.5)=TRUE,"×","OK")))))</f>
        <v>#N/A</v>
      </c>
    </row>
    <row r="77" spans="2:60">
      <c r="B77" s="210"/>
      <c r="C77" s="391">
        <f>IF(STEP!C77&lt;&gt;"",STEP!C77,"")</f>
        <v>160486</v>
      </c>
      <c r="D77" s="392" t="str">
        <f>IF(STEP!D77&lt;&gt;"",STEP!D77,"")</f>
        <v>藤本　裕作</v>
      </c>
      <c r="E77" s="393">
        <f>IF(STEP!E77&lt;&gt;"",STEP!E77,"")</f>
        <v>45424</v>
      </c>
      <c r="F77" s="263" t="s">
        <v>212</v>
      </c>
      <c r="G77" s="267"/>
      <c r="H77" s="264"/>
      <c r="I77" s="264"/>
      <c r="J77" s="264"/>
      <c r="K77" s="264"/>
      <c r="L77" s="264"/>
      <c r="M77" s="264"/>
      <c r="N77" s="264"/>
      <c r="O77" s="264"/>
      <c r="P77" s="264"/>
      <c r="Q77" s="264"/>
      <c r="R77" s="264"/>
      <c r="S77" s="264"/>
      <c r="T77" s="264"/>
      <c r="U77" s="264"/>
      <c r="V77" s="264"/>
      <c r="W77" s="264"/>
      <c r="X77" s="264"/>
      <c r="Y77" s="264"/>
      <c r="Z77" s="264"/>
      <c r="AA77" s="264"/>
      <c r="AB77" s="264"/>
      <c r="AC77" s="264"/>
      <c r="AD77" s="264"/>
      <c r="AE77" s="265"/>
      <c r="AF77" s="265"/>
      <c r="AG77" s="265"/>
      <c r="AH77" s="265"/>
      <c r="AI77" s="265"/>
      <c r="AJ77" s="265"/>
      <c r="AK77" s="265"/>
      <c r="AL77" s="265"/>
      <c r="AM77" s="265"/>
      <c r="AN77" s="265"/>
      <c r="AO77" s="264"/>
      <c r="AP77" s="264"/>
      <c r="AQ77" s="264"/>
      <c r="AR77" s="264"/>
      <c r="AS77" s="264"/>
      <c r="AT77" s="264"/>
      <c r="AU77" s="264"/>
      <c r="AW77" s="285" t="str">
        <f t="shared" si="6"/>
        <v/>
      </c>
      <c r="AX77" s="285" t="str">
        <f t="shared" si="7"/>
        <v/>
      </c>
      <c r="AY77" s="285" t="str">
        <f t="shared" si="8"/>
        <v/>
      </c>
      <c r="AZ77" s="285" t="str">
        <f t="shared" si="9"/>
        <v/>
      </c>
      <c r="BA77" s="285" t="str">
        <f t="shared" si="10"/>
        <v/>
      </c>
      <c r="BD77" s="264" t="str">
        <f>IF(W77="","",IF(F77="休日",AW77,IF(F77="法休",AW77,VLOOKUP(F77,カレンダマスタ!$Q$56:$R$69,2,FALSE))))</f>
        <v/>
      </c>
      <c r="BG77" s="264" t="e">
        <f t="shared" si="11"/>
        <v>#N/A</v>
      </c>
      <c r="BH77" s="264" t="str">
        <f>IF(AX77="","",IF(P77&lt;&gt;"","",IF(BG77="CS","OK",IF(VLOOKUP(E77,カレンダマスタ!$A$5:$D$381,4,FALSE)&gt;0,"",IF(OR(AX77*24&gt;10.84,AZ77*24&lt;14.5)=TRUE,"×","OK")))))</f>
        <v/>
      </c>
    </row>
    <row r="78" spans="2:60">
      <c r="B78" s="210"/>
      <c r="C78" s="385">
        <f>IF(STEP!C78&lt;&gt;"",STEP!C78,"")</f>
        <v>160486</v>
      </c>
      <c r="D78" s="386" t="str">
        <f>IF(STEP!D78&lt;&gt;"",STEP!D78,"")</f>
        <v>藤本　裕作</v>
      </c>
      <c r="E78" s="387">
        <f>IF(STEP!E78&lt;&gt;"",STEP!E78,"")</f>
        <v>45425</v>
      </c>
      <c r="F78" s="253" t="s">
        <v>560</v>
      </c>
      <c r="G78" s="252"/>
      <c r="H78" s="254">
        <v>0.375</v>
      </c>
      <c r="I78" s="254">
        <v>0.37986111111111115</v>
      </c>
      <c r="J78" s="254"/>
      <c r="K78" s="254"/>
      <c r="L78" s="254">
        <v>0.75</v>
      </c>
      <c r="M78" s="254">
        <v>0.81527777777777777</v>
      </c>
      <c r="N78" s="254"/>
      <c r="O78" s="254"/>
      <c r="P78" s="254"/>
      <c r="Q78" s="254"/>
      <c r="R78" s="254"/>
      <c r="S78" s="254"/>
      <c r="T78" s="254"/>
      <c r="U78" s="254"/>
      <c r="V78" s="254">
        <v>0.33333333333333331</v>
      </c>
      <c r="W78" s="254">
        <v>0.3888888888888889</v>
      </c>
      <c r="X78" s="254"/>
      <c r="Y78" s="254">
        <v>5.5555555555555552E-2</v>
      </c>
      <c r="Z78" s="254"/>
      <c r="AA78" s="254"/>
      <c r="AB78" s="254"/>
      <c r="AC78" s="254"/>
      <c r="AD78" s="254"/>
      <c r="AE78" s="255"/>
      <c r="AF78" s="255">
        <v>5.5555555555555552E-2</v>
      </c>
      <c r="AG78" s="255"/>
      <c r="AH78" s="255">
        <v>5.5555555555555552E-2</v>
      </c>
      <c r="AI78" s="255">
        <v>1</v>
      </c>
      <c r="AJ78" s="255">
        <v>1</v>
      </c>
      <c r="AK78" s="255"/>
      <c r="AL78" s="255"/>
      <c r="AM78" s="255"/>
      <c r="AN78" s="255"/>
      <c r="AO78" s="254"/>
      <c r="AP78" s="254"/>
      <c r="AQ78" s="254"/>
      <c r="AR78" s="254"/>
      <c r="AS78" s="254"/>
      <c r="AT78" s="254"/>
      <c r="AU78" s="254"/>
      <c r="AW78" s="283">
        <f t="shared" si="6"/>
        <v>0.38194444444444442</v>
      </c>
      <c r="AX78" s="283" t="e">
        <f t="shared" si="7"/>
        <v>#N/A</v>
      </c>
      <c r="AY78" s="283">
        <f t="shared" si="8"/>
        <v>0.8125</v>
      </c>
      <c r="AZ78" s="283">
        <f t="shared" si="9"/>
        <v>0.8125</v>
      </c>
      <c r="BA78" s="283">
        <f t="shared" si="10"/>
        <v>0.3888888888888889</v>
      </c>
      <c r="BD78" s="254" t="e">
        <f>IF(W78="","",IF(F78="休日",AW78,IF(F78="法休",AW78,VLOOKUP(F78,カレンダマスタ!$Q$56:$R$69,2,FALSE))))</f>
        <v>#N/A</v>
      </c>
      <c r="BG78" s="503" t="e">
        <f t="shared" si="11"/>
        <v>#N/A</v>
      </c>
      <c r="BH78" s="503" t="e">
        <f>IF(AX78="","",IF(P78&lt;&gt;"","",IF(BG78="CS","OK",IF(VLOOKUP(E78,カレンダマスタ!$A$5:$D$381,4,FALSE)&gt;0,"",IF(OR(AX78*24&gt;10.84,AZ78*24&lt;14.5)=TRUE,"×","OK")))))</f>
        <v>#N/A</v>
      </c>
    </row>
    <row r="79" spans="2:60">
      <c r="B79" s="210"/>
      <c r="C79" s="385">
        <f>IF(STEP!C79&lt;&gt;"",STEP!C79,"")</f>
        <v>160486</v>
      </c>
      <c r="D79" s="386" t="str">
        <f>IF(STEP!D79&lt;&gt;"",STEP!D79,"")</f>
        <v>藤本　裕作</v>
      </c>
      <c r="E79" s="387">
        <f>IF(STEP!E79&lt;&gt;"",STEP!E79,"")</f>
        <v>45426</v>
      </c>
      <c r="F79" s="253" t="s">
        <v>560</v>
      </c>
      <c r="G79" s="252"/>
      <c r="H79" s="254">
        <v>0.375</v>
      </c>
      <c r="I79" s="254"/>
      <c r="J79" s="254">
        <v>0.37152777777777773</v>
      </c>
      <c r="K79" s="254"/>
      <c r="L79" s="254">
        <v>0.75</v>
      </c>
      <c r="M79" s="254">
        <v>0.83611111111111114</v>
      </c>
      <c r="N79" s="254"/>
      <c r="O79" s="254"/>
      <c r="P79" s="254"/>
      <c r="Q79" s="254"/>
      <c r="R79" s="254"/>
      <c r="S79" s="254"/>
      <c r="T79" s="254" t="s">
        <v>618</v>
      </c>
      <c r="U79" s="254"/>
      <c r="V79" s="254">
        <v>0.33333333333333331</v>
      </c>
      <c r="W79" s="254">
        <v>0.41666666666666669</v>
      </c>
      <c r="X79" s="254"/>
      <c r="Y79" s="254">
        <v>8.3333333333333329E-2</v>
      </c>
      <c r="Z79" s="254"/>
      <c r="AA79" s="254"/>
      <c r="AB79" s="254"/>
      <c r="AC79" s="254"/>
      <c r="AD79" s="254"/>
      <c r="AE79" s="255"/>
      <c r="AF79" s="255">
        <v>8.3333333333333329E-2</v>
      </c>
      <c r="AG79" s="255"/>
      <c r="AH79" s="255">
        <v>8.3333333333333329E-2</v>
      </c>
      <c r="AI79" s="255">
        <v>1</v>
      </c>
      <c r="AJ79" s="255">
        <v>1</v>
      </c>
      <c r="AK79" s="255"/>
      <c r="AL79" s="255"/>
      <c r="AM79" s="255"/>
      <c r="AN79" s="255"/>
      <c r="AO79" s="254"/>
      <c r="AP79" s="254"/>
      <c r="AQ79" s="254"/>
      <c r="AR79" s="254"/>
      <c r="AS79" s="254"/>
      <c r="AT79" s="254"/>
      <c r="AU79" s="254"/>
      <c r="AW79" s="283">
        <f t="shared" si="6"/>
        <v>0.37152777777777773</v>
      </c>
      <c r="AX79" s="283" t="e">
        <f t="shared" si="7"/>
        <v>#N/A</v>
      </c>
      <c r="AY79" s="283">
        <f t="shared" si="8"/>
        <v>0.83333333333333326</v>
      </c>
      <c r="AZ79" s="283">
        <f t="shared" si="9"/>
        <v>0.83333333333333326</v>
      </c>
      <c r="BA79" s="283">
        <f t="shared" si="10"/>
        <v>0.41666666666666669</v>
      </c>
      <c r="BD79" s="254" t="e">
        <f>IF(W79="","",IF(F79="休日",AW79,IF(F79="法休",AW79,VLOOKUP(F79,カレンダマスタ!$Q$56:$R$69,2,FALSE))))</f>
        <v>#N/A</v>
      </c>
      <c r="BG79" s="254" t="e">
        <f t="shared" si="11"/>
        <v>#N/A</v>
      </c>
      <c r="BH79" s="254" t="e">
        <f>IF(AX79="","",IF(P79&lt;&gt;"","",IF(BG79="CS","OK",IF(VLOOKUP(E79,カレンダマスタ!$A$5:$D$381,4,FALSE)&gt;0,"",IF(OR(AX79*24&gt;10.84,AZ79*24&lt;14.5)=TRUE,"×","OK")))))</f>
        <v>#N/A</v>
      </c>
    </row>
    <row r="80" spans="2:60">
      <c r="B80" s="210"/>
      <c r="C80" s="385">
        <f>IF(STEP!C80&lt;&gt;"",STEP!C80,"")</f>
        <v>160486</v>
      </c>
      <c r="D80" s="386" t="str">
        <f>IF(STEP!D80&lt;&gt;"",STEP!D80,"")</f>
        <v>藤本　裕作</v>
      </c>
      <c r="E80" s="387">
        <f>IF(STEP!E80&lt;&gt;"",STEP!E80,"")</f>
        <v>45427</v>
      </c>
      <c r="F80" s="253" t="s">
        <v>560</v>
      </c>
      <c r="G80" s="252"/>
      <c r="H80" s="254">
        <v>0.375</v>
      </c>
      <c r="I80" s="254">
        <v>0.36458333333333331</v>
      </c>
      <c r="J80" s="254"/>
      <c r="K80" s="254"/>
      <c r="L80" s="254">
        <v>0.75</v>
      </c>
      <c r="M80" s="254">
        <v>0.85</v>
      </c>
      <c r="N80" s="254"/>
      <c r="O80" s="254"/>
      <c r="P80" s="254"/>
      <c r="Q80" s="254"/>
      <c r="R80" s="254"/>
      <c r="S80" s="254"/>
      <c r="T80" s="254"/>
      <c r="U80" s="254"/>
      <c r="V80" s="254">
        <v>0.33333333333333331</v>
      </c>
      <c r="W80" s="254">
        <v>0.43055555555555558</v>
      </c>
      <c r="X80" s="254"/>
      <c r="Y80" s="254">
        <v>9.7222222222222224E-2</v>
      </c>
      <c r="Z80" s="254"/>
      <c r="AA80" s="254"/>
      <c r="AB80" s="254"/>
      <c r="AC80" s="254"/>
      <c r="AD80" s="254"/>
      <c r="AE80" s="255"/>
      <c r="AF80" s="255">
        <v>9.7222222222222224E-2</v>
      </c>
      <c r="AG80" s="255"/>
      <c r="AH80" s="255">
        <v>9.7222222222222224E-2</v>
      </c>
      <c r="AI80" s="255">
        <v>1</v>
      </c>
      <c r="AJ80" s="255">
        <v>1</v>
      </c>
      <c r="AK80" s="255"/>
      <c r="AL80" s="255"/>
      <c r="AM80" s="255"/>
      <c r="AN80" s="255"/>
      <c r="AO80" s="254"/>
      <c r="AP80" s="254"/>
      <c r="AQ80" s="254"/>
      <c r="AR80" s="254"/>
      <c r="AS80" s="254"/>
      <c r="AT80" s="254"/>
      <c r="AU80" s="254"/>
      <c r="AW80" s="283">
        <f t="shared" si="6"/>
        <v>0.36458333333333331</v>
      </c>
      <c r="AX80" s="283" t="e">
        <f t="shared" si="7"/>
        <v>#N/A</v>
      </c>
      <c r="AY80" s="283">
        <f t="shared" si="8"/>
        <v>0.84722222222222221</v>
      </c>
      <c r="AZ80" s="283">
        <f t="shared" si="9"/>
        <v>0.84722222222222221</v>
      </c>
      <c r="BA80" s="283">
        <f t="shared" si="10"/>
        <v>0.43055555555555558</v>
      </c>
      <c r="BD80" s="254" t="e">
        <f>IF(W80="","",IF(F80="休日",AW80,IF(F80="法休",AW80,VLOOKUP(F80,カレンダマスタ!$Q$56:$R$69,2,FALSE))))</f>
        <v>#N/A</v>
      </c>
      <c r="BG80" s="254" t="e">
        <f t="shared" si="11"/>
        <v>#N/A</v>
      </c>
      <c r="BH80" s="254" t="e">
        <f>IF(AX80="","",IF(P80&lt;&gt;"","",IF(BG80="CS","OK",IF(VLOOKUP(E80,カレンダマスタ!$A$5:$D$381,4,FALSE)&gt;0,"",IF(OR(AX80*24&gt;10.84,AZ80*24&lt;14.5)=TRUE,"×","OK")))))</f>
        <v>#N/A</v>
      </c>
    </row>
    <row r="81" spans="2:60">
      <c r="B81" s="210"/>
      <c r="C81" s="385">
        <f>IF(STEP!C81&lt;&gt;"",STEP!C81,"")</f>
        <v>160486</v>
      </c>
      <c r="D81" s="386" t="str">
        <f>IF(STEP!D81&lt;&gt;"",STEP!D81,"")</f>
        <v>藤本　裕作</v>
      </c>
      <c r="E81" s="387">
        <f>IF(STEP!E81&lt;&gt;"",STEP!E81,"")</f>
        <v>45428</v>
      </c>
      <c r="F81" s="256" t="s">
        <v>560</v>
      </c>
      <c r="G81" s="257"/>
      <c r="H81" s="254">
        <v>0.375</v>
      </c>
      <c r="I81" s="254">
        <v>0.36527777777777781</v>
      </c>
      <c r="J81" s="254"/>
      <c r="K81" s="254"/>
      <c r="L81" s="254">
        <v>0.75</v>
      </c>
      <c r="M81" s="254">
        <v>0.77708333333333324</v>
      </c>
      <c r="N81" s="254"/>
      <c r="O81" s="254"/>
      <c r="P81" s="254"/>
      <c r="Q81" s="254"/>
      <c r="R81" s="254"/>
      <c r="S81" s="254"/>
      <c r="T81" s="254"/>
      <c r="U81" s="254"/>
      <c r="V81" s="254">
        <v>0.33333333333333331</v>
      </c>
      <c r="W81" s="254">
        <v>0.3576388888888889</v>
      </c>
      <c r="X81" s="254"/>
      <c r="Y81" s="254">
        <v>2.4305555555555556E-2</v>
      </c>
      <c r="Z81" s="254"/>
      <c r="AA81" s="254"/>
      <c r="AB81" s="254"/>
      <c r="AC81" s="254"/>
      <c r="AD81" s="254"/>
      <c r="AE81" s="255"/>
      <c r="AF81" s="255">
        <v>2.4305555555555556E-2</v>
      </c>
      <c r="AG81" s="255"/>
      <c r="AH81" s="255">
        <v>2.4305555555555556E-2</v>
      </c>
      <c r="AI81" s="255">
        <v>1</v>
      </c>
      <c r="AJ81" s="255">
        <v>1</v>
      </c>
      <c r="AK81" s="255"/>
      <c r="AL81" s="255"/>
      <c r="AM81" s="255"/>
      <c r="AN81" s="255"/>
      <c r="AO81" s="254"/>
      <c r="AP81" s="254"/>
      <c r="AQ81" s="254"/>
      <c r="AR81" s="254"/>
      <c r="AS81" s="254"/>
      <c r="AT81" s="254"/>
      <c r="AU81" s="254"/>
      <c r="AW81" s="283">
        <f t="shared" si="6"/>
        <v>0.36805555555555552</v>
      </c>
      <c r="AX81" s="283" t="e">
        <f t="shared" si="7"/>
        <v>#N/A</v>
      </c>
      <c r="AY81" s="283">
        <f t="shared" si="8"/>
        <v>0.77430555555555547</v>
      </c>
      <c r="AZ81" s="283">
        <f t="shared" si="9"/>
        <v>0.77430555555555547</v>
      </c>
      <c r="BA81" s="283">
        <f t="shared" si="10"/>
        <v>0.3576388888888889</v>
      </c>
      <c r="BD81" s="254" t="e">
        <f>IF(W81="","",IF(F81="休日",AW81,IF(F81="法休",AW81,VLOOKUP(F81,カレンダマスタ!$Q$56:$R$69,2,FALSE))))</f>
        <v>#N/A</v>
      </c>
      <c r="BG81" s="254" t="e">
        <f t="shared" si="11"/>
        <v>#N/A</v>
      </c>
      <c r="BH81" s="254" t="e">
        <f>IF(AX81="","",IF(P81&lt;&gt;"","",IF(BG81="CS","OK",IF(VLOOKUP(E81,カレンダマスタ!$A$5:$D$381,4,FALSE)&gt;0,"",IF(OR(AX81*24&gt;10.84,AZ81*24&lt;14.5)=TRUE,"×","OK")))))</f>
        <v>#N/A</v>
      </c>
    </row>
    <row r="82" spans="2:60">
      <c r="B82" s="210"/>
      <c r="C82" s="385">
        <f>IF(STEP!C82&lt;&gt;"",STEP!C82,"")</f>
        <v>160486</v>
      </c>
      <c r="D82" s="386" t="str">
        <f>IF(STEP!D82&lt;&gt;"",STEP!D82,"")</f>
        <v>藤本　裕作</v>
      </c>
      <c r="E82" s="387">
        <f>IF(STEP!E82&lt;&gt;"",STEP!E82,"")</f>
        <v>45429</v>
      </c>
      <c r="F82" s="256" t="s">
        <v>560</v>
      </c>
      <c r="G82" s="257"/>
      <c r="H82" s="254">
        <v>0.375</v>
      </c>
      <c r="I82" s="254"/>
      <c r="J82" s="254"/>
      <c r="K82" s="254" t="s">
        <v>619</v>
      </c>
      <c r="L82" s="254">
        <v>0.75</v>
      </c>
      <c r="M82" s="254">
        <v>0.81736111111111109</v>
      </c>
      <c r="N82" s="254"/>
      <c r="O82" s="254"/>
      <c r="P82" s="254"/>
      <c r="Q82" s="254"/>
      <c r="R82" s="254"/>
      <c r="S82" s="254"/>
      <c r="T82" s="254"/>
      <c r="U82" s="254"/>
      <c r="V82" s="254">
        <v>0.33333333333333331</v>
      </c>
      <c r="W82" s="254">
        <v>0.39930555555555558</v>
      </c>
      <c r="X82" s="254"/>
      <c r="Y82" s="254">
        <v>6.5972222222222224E-2</v>
      </c>
      <c r="Z82" s="254"/>
      <c r="AA82" s="254"/>
      <c r="AB82" s="254"/>
      <c r="AC82" s="254"/>
      <c r="AD82" s="254"/>
      <c r="AE82" s="255"/>
      <c r="AF82" s="255">
        <v>6.5972222222222224E-2</v>
      </c>
      <c r="AG82" s="255"/>
      <c r="AH82" s="255">
        <v>6.5972222222222224E-2</v>
      </c>
      <c r="AI82" s="255">
        <v>1</v>
      </c>
      <c r="AJ82" s="255">
        <v>1</v>
      </c>
      <c r="AK82" s="255"/>
      <c r="AL82" s="255"/>
      <c r="AM82" s="255"/>
      <c r="AN82" s="255"/>
      <c r="AO82" s="254"/>
      <c r="AP82" s="254"/>
      <c r="AQ82" s="254"/>
      <c r="AR82" s="254"/>
      <c r="AS82" s="254"/>
      <c r="AT82" s="254"/>
      <c r="AU82" s="254"/>
      <c r="AW82" s="283">
        <f t="shared" si="6"/>
        <v>0</v>
      </c>
      <c r="AX82" s="283" t="e">
        <f t="shared" si="7"/>
        <v>#N/A</v>
      </c>
      <c r="AY82" s="283">
        <f t="shared" si="8"/>
        <v>0.81597222222222221</v>
      </c>
      <c r="AZ82" s="283">
        <f t="shared" si="9"/>
        <v>0.81597222222222221</v>
      </c>
      <c r="BA82" s="283">
        <f t="shared" si="10"/>
        <v>0.39930555555555558</v>
      </c>
      <c r="BD82" s="254" t="e">
        <f>IF(W82="","",IF(F82="休日",AW82,IF(F82="法休",AW82,VLOOKUP(F82,カレンダマスタ!$Q$56:$R$69,2,FALSE))))</f>
        <v>#N/A</v>
      </c>
      <c r="BG82" s="254" t="e">
        <f t="shared" si="11"/>
        <v>#N/A</v>
      </c>
      <c r="BH82" s="254" t="e">
        <f>IF(AX82="","",IF(P82&lt;&gt;"","",IF(BG82="CS","OK",IF(VLOOKUP(E82,カレンダマスタ!$A$5:$D$381,4,FALSE)&gt;0,"",IF(OR(AX82*24&gt;10.84,AZ82*24&lt;14.5)=TRUE,"×","OK")))))</f>
        <v>#N/A</v>
      </c>
    </row>
    <row r="83" spans="2:60">
      <c r="B83" s="210"/>
      <c r="C83" s="388">
        <f>IF(STEP!C83&lt;&gt;"",STEP!C83,"")</f>
        <v>160486</v>
      </c>
      <c r="D83" s="389" t="str">
        <f>IF(STEP!D83&lt;&gt;"",STEP!D83,"")</f>
        <v>藤本　裕作</v>
      </c>
      <c r="E83" s="390">
        <f>IF(STEP!E83&lt;&gt;"",STEP!E83,"")</f>
        <v>45430</v>
      </c>
      <c r="F83" s="259" t="s">
        <v>211</v>
      </c>
      <c r="G83" s="266"/>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1"/>
      <c r="AF83" s="261"/>
      <c r="AG83" s="261"/>
      <c r="AH83" s="261"/>
      <c r="AI83" s="261"/>
      <c r="AJ83" s="261"/>
      <c r="AK83" s="261"/>
      <c r="AL83" s="261"/>
      <c r="AM83" s="261"/>
      <c r="AN83" s="261"/>
      <c r="AO83" s="260"/>
      <c r="AP83" s="260"/>
      <c r="AQ83" s="260"/>
      <c r="AR83" s="260"/>
      <c r="AS83" s="260"/>
      <c r="AT83" s="260"/>
      <c r="AU83" s="260"/>
      <c r="AW83" s="284" t="str">
        <f t="shared" si="6"/>
        <v/>
      </c>
      <c r="AX83" s="284" t="str">
        <f t="shared" si="7"/>
        <v/>
      </c>
      <c r="AY83" s="284" t="str">
        <f t="shared" si="8"/>
        <v/>
      </c>
      <c r="AZ83" s="284" t="str">
        <f>IF(W83&lt;&gt;"",IF(AY83&lt;&gt;0,AY83-AR83,L83-AR83),"")</f>
        <v/>
      </c>
      <c r="BA83" s="284" t="str">
        <f t="shared" si="10"/>
        <v/>
      </c>
      <c r="BD83" s="260" t="str">
        <f>IF(W83="","",IF(F83="休日",AW83,IF(F83="法休",AW83,VLOOKUP(F83,カレンダマスタ!$Q$56:$R$69,2,FALSE))))</f>
        <v/>
      </c>
      <c r="BG83" s="260" t="e">
        <f t="shared" si="11"/>
        <v>#N/A</v>
      </c>
      <c r="BH83" s="260" t="str">
        <f>IF(AX83="","",IF(P83&lt;&gt;"","",IF(BG83="CS","OK",IF(VLOOKUP(E83,カレンダマスタ!$A$5:$D$381,4,FALSE)&gt;0,"",IF(OR(AX83*24&gt;10.84,AZ83*24&lt;14.5)=TRUE,"×","OK")))))</f>
        <v/>
      </c>
    </row>
    <row r="84" spans="2:60">
      <c r="B84" s="210"/>
      <c r="C84" s="394">
        <f>IF(STEP!C84&lt;&gt;"",STEP!C84,"")</f>
        <v>160486</v>
      </c>
      <c r="D84" s="395" t="str">
        <f>IF(STEP!D84&lt;&gt;"",STEP!D84,"")</f>
        <v>藤本　裕作</v>
      </c>
      <c r="E84" s="396">
        <f>IF(STEP!E84&lt;&gt;"",STEP!E84,"")</f>
        <v>45431</v>
      </c>
      <c r="F84" s="269" t="s">
        <v>212</v>
      </c>
      <c r="G84" s="268"/>
      <c r="H84" s="270"/>
      <c r="I84" s="270"/>
      <c r="J84" s="270"/>
      <c r="K84" s="270"/>
      <c r="L84" s="270"/>
      <c r="M84" s="270"/>
      <c r="N84" s="270"/>
      <c r="O84" s="270"/>
      <c r="P84" s="270"/>
      <c r="Q84" s="270"/>
      <c r="R84" s="270"/>
      <c r="S84" s="270"/>
      <c r="T84" s="270"/>
      <c r="U84" s="270"/>
      <c r="V84" s="270"/>
      <c r="W84" s="270"/>
      <c r="X84" s="270"/>
      <c r="Y84" s="270"/>
      <c r="Z84" s="270"/>
      <c r="AA84" s="270"/>
      <c r="AB84" s="270"/>
      <c r="AC84" s="270"/>
      <c r="AD84" s="270"/>
      <c r="AE84" s="271"/>
      <c r="AF84" s="271"/>
      <c r="AG84" s="271"/>
      <c r="AH84" s="271"/>
      <c r="AI84" s="271"/>
      <c r="AJ84" s="271"/>
      <c r="AK84" s="271"/>
      <c r="AL84" s="271"/>
      <c r="AM84" s="271"/>
      <c r="AN84" s="271"/>
      <c r="AO84" s="270"/>
      <c r="AP84" s="270"/>
      <c r="AQ84" s="270"/>
      <c r="AR84" s="270"/>
      <c r="AS84" s="270"/>
      <c r="AT84" s="270"/>
      <c r="AU84" s="270"/>
      <c r="AW84" s="282" t="str">
        <f t="shared" si="6"/>
        <v/>
      </c>
      <c r="AX84" s="282" t="str">
        <f t="shared" si="7"/>
        <v/>
      </c>
      <c r="AY84" s="282" t="str">
        <f t="shared" si="8"/>
        <v/>
      </c>
      <c r="AZ84" s="282" t="str">
        <f t="shared" si="9"/>
        <v/>
      </c>
      <c r="BA84" s="282" t="str">
        <f t="shared" si="10"/>
        <v/>
      </c>
      <c r="BD84" s="270" t="str">
        <f>IF(W84="","",IF(F84="休日",AW84,IF(F84="法休",AW84,VLOOKUP(F84,カレンダマスタ!$Q$56:$R$69,2,FALSE))))</f>
        <v/>
      </c>
      <c r="BG84" s="270" t="e">
        <f t="shared" si="11"/>
        <v>#N/A</v>
      </c>
      <c r="BH84" s="270" t="str">
        <f>IF(AX84="","",IF(P84&lt;&gt;"","",IF(BG84="CS","OK",IF(VLOOKUP(E84,カレンダマスタ!$A$5:$D$381,4,FALSE)&gt;0,"",IF(OR(AX84*24&gt;10.84,AZ84*24&lt;14.5)=TRUE,"×","OK")))))</f>
        <v/>
      </c>
    </row>
    <row r="85" spans="2:60">
      <c r="B85" s="210"/>
      <c r="C85" s="385">
        <f>IF(STEP!C85&lt;&gt;"",STEP!C85,"")</f>
        <v>160486</v>
      </c>
      <c r="D85" s="386" t="str">
        <f>IF(STEP!D85&lt;&gt;"",STEP!D85,"")</f>
        <v>藤本　裕作</v>
      </c>
      <c r="E85" s="387">
        <f>IF(STEP!E85&lt;&gt;"",STEP!E85,"")</f>
        <v>45432</v>
      </c>
      <c r="F85" s="253" t="s">
        <v>560</v>
      </c>
      <c r="G85" s="252"/>
      <c r="H85" s="254">
        <v>0.375</v>
      </c>
      <c r="I85" s="254"/>
      <c r="J85" s="254"/>
      <c r="K85" s="254" t="s">
        <v>619</v>
      </c>
      <c r="L85" s="254">
        <v>0.75</v>
      </c>
      <c r="M85" s="254"/>
      <c r="N85" s="254"/>
      <c r="O85" s="254"/>
      <c r="P85" s="254"/>
      <c r="Q85" s="254"/>
      <c r="R85" s="254"/>
      <c r="S85" s="254"/>
      <c r="T85" s="254"/>
      <c r="U85" s="254"/>
      <c r="V85" s="254"/>
      <c r="W85" s="254"/>
      <c r="X85" s="254"/>
      <c r="Y85" s="254"/>
      <c r="Z85" s="254"/>
      <c r="AA85" s="254"/>
      <c r="AB85" s="254"/>
      <c r="AC85" s="254"/>
      <c r="AD85" s="254"/>
      <c r="AE85" s="255"/>
      <c r="AF85" s="255"/>
      <c r="AG85" s="255"/>
      <c r="AH85" s="255"/>
      <c r="AI85" s="255">
        <v>1</v>
      </c>
      <c r="AJ85" s="255"/>
      <c r="AK85" s="255"/>
      <c r="AL85" s="255"/>
      <c r="AM85" s="255"/>
      <c r="AN85" s="255"/>
      <c r="AO85" s="254"/>
      <c r="AP85" s="254"/>
      <c r="AQ85" s="254"/>
      <c r="AR85" s="254"/>
      <c r="AS85" s="254"/>
      <c r="AT85" s="254"/>
      <c r="AU85" s="254"/>
      <c r="AW85" s="283" t="str">
        <f t="shared" si="6"/>
        <v/>
      </c>
      <c r="AX85" s="283" t="str">
        <f t="shared" si="7"/>
        <v/>
      </c>
      <c r="AY85" s="283" t="str">
        <f t="shared" si="8"/>
        <v/>
      </c>
      <c r="AZ85" s="283" t="str">
        <f t="shared" si="9"/>
        <v/>
      </c>
      <c r="BA85" s="283" t="str">
        <f t="shared" si="10"/>
        <v/>
      </c>
      <c r="BD85" s="254" t="str">
        <f>IF(W85="","",IF(F85="休日",AW85,IF(F85="法休",AW85,VLOOKUP(F85,カレンダマスタ!$Q$56:$R$69,2,FALSE))))</f>
        <v/>
      </c>
      <c r="BG85" s="254" t="e">
        <f t="shared" si="11"/>
        <v>#N/A</v>
      </c>
      <c r="BH85" s="254" t="str">
        <f>IF(AX85="","",IF(P85&lt;&gt;"","",IF(BG85="CS","OK",IF(VLOOKUP(E85,カレンダマスタ!$A$5:$D$381,4,FALSE)&gt;0,"",IF(OR(AX85*24&gt;10.84,AZ85*24&lt;14.5)=TRUE,"×","OK")))))</f>
        <v/>
      </c>
    </row>
    <row r="86" spans="2:60">
      <c r="B86" s="210"/>
      <c r="C86" s="397" t="str">
        <f>IF(STEP!C86&lt;&gt;"",STEP!C86,"")</f>
        <v/>
      </c>
      <c r="D86" s="398" t="str">
        <f>IF(STEP!D86&lt;&gt;"",STEP!D86,"")</f>
        <v/>
      </c>
      <c r="E86" s="399" t="str">
        <f>IF(STEP!E86&lt;&gt;"",STEP!E86,"")</f>
        <v/>
      </c>
      <c r="F86" s="273"/>
      <c r="G86" s="272"/>
      <c r="H86" s="274"/>
      <c r="I86" s="274"/>
      <c r="J86" s="274"/>
      <c r="K86" s="274"/>
      <c r="L86" s="274"/>
      <c r="M86" s="274"/>
      <c r="N86" s="274"/>
      <c r="O86" s="274"/>
      <c r="P86" s="274"/>
      <c r="Q86" s="274"/>
      <c r="R86" s="274"/>
      <c r="S86" s="274"/>
      <c r="T86" s="274"/>
      <c r="U86" s="274"/>
      <c r="V86" s="274"/>
      <c r="W86" s="274"/>
      <c r="X86" s="274"/>
      <c r="Y86" s="274"/>
      <c r="Z86" s="274"/>
      <c r="AA86" s="274"/>
      <c r="AB86" s="274"/>
      <c r="AC86" s="274"/>
      <c r="AD86" s="274"/>
      <c r="AE86" s="275"/>
      <c r="AF86" s="275"/>
      <c r="AG86" s="275"/>
      <c r="AH86" s="275"/>
      <c r="AI86" s="275"/>
      <c r="AJ86" s="275"/>
      <c r="AK86" s="275"/>
      <c r="AL86" s="275"/>
      <c r="AM86" s="275"/>
      <c r="AN86" s="275"/>
      <c r="AO86" s="274"/>
      <c r="AP86" s="274"/>
      <c r="AQ86" s="274"/>
      <c r="AR86" s="274"/>
      <c r="AS86" s="274"/>
      <c r="AT86" s="274"/>
      <c r="AU86" s="274"/>
      <c r="AW86" s="286" t="str">
        <f t="shared" si="6"/>
        <v/>
      </c>
      <c r="AX86" s="286" t="str">
        <f t="shared" si="7"/>
        <v/>
      </c>
      <c r="AY86" s="286" t="str">
        <f t="shared" si="8"/>
        <v/>
      </c>
      <c r="AZ86" s="286" t="str">
        <f t="shared" si="9"/>
        <v/>
      </c>
      <c r="BA86" s="286" t="str">
        <f t="shared" si="10"/>
        <v/>
      </c>
      <c r="BD86" s="274" t="str">
        <f>IF(W86="","",IF(F86="休日",AW86,IF(F86="法休",AW86,VLOOKUP(F86,カレンダマスタ!$Q$56:$R$69,2,FALSE))))</f>
        <v/>
      </c>
      <c r="BG86" s="274" t="e">
        <f t="shared" si="11"/>
        <v>#N/A</v>
      </c>
      <c r="BH86" s="274" t="str">
        <f>IF(AX86="","",IF(P86&lt;&gt;"","",IF(BG86="CS","OK",IF(VLOOKUP(E86,カレンダマスタ!$A$5:$D$381,4,FALSE)&gt;0,"",IF(OR(AX86*24&gt;10.84,AZ86*24&lt;14.5)=TRUE,"×","OK")))))</f>
        <v/>
      </c>
    </row>
    <row r="87" spans="2:60">
      <c r="B87" s="210"/>
      <c r="C87" s="397" t="str">
        <f>IF(STEP!C87&lt;&gt;"",STEP!C87,"")</f>
        <v/>
      </c>
      <c r="D87" s="398" t="str">
        <f>IF(STEP!D87&lt;&gt;"",STEP!D87,"")</f>
        <v/>
      </c>
      <c r="E87" s="399" t="str">
        <f>IF(STEP!E87&lt;&gt;"",STEP!E87,"")</f>
        <v/>
      </c>
      <c r="F87" s="273"/>
      <c r="G87" s="272"/>
      <c r="H87" s="274"/>
      <c r="I87" s="274"/>
      <c r="J87" s="274"/>
      <c r="K87" s="274"/>
      <c r="L87" s="274"/>
      <c r="M87" s="274"/>
      <c r="N87" s="274"/>
      <c r="O87" s="274"/>
      <c r="P87" s="274"/>
      <c r="Q87" s="274"/>
      <c r="R87" s="274"/>
      <c r="S87" s="274"/>
      <c r="T87" s="274"/>
      <c r="U87" s="274"/>
      <c r="V87" s="274"/>
      <c r="W87" s="274"/>
      <c r="X87" s="274"/>
      <c r="Y87" s="274"/>
      <c r="Z87" s="274"/>
      <c r="AA87" s="274"/>
      <c r="AB87" s="274"/>
      <c r="AC87" s="274"/>
      <c r="AD87" s="274"/>
      <c r="AE87" s="275"/>
      <c r="AF87" s="275"/>
      <c r="AG87" s="275"/>
      <c r="AH87" s="275"/>
      <c r="AI87" s="275"/>
      <c r="AJ87" s="275"/>
      <c r="AK87" s="275"/>
      <c r="AL87" s="275"/>
      <c r="AM87" s="275"/>
      <c r="AN87" s="275"/>
      <c r="AO87" s="274"/>
      <c r="AP87" s="274"/>
      <c r="AQ87" s="274"/>
      <c r="AR87" s="274"/>
      <c r="AS87" s="274"/>
      <c r="AT87" s="274"/>
      <c r="AU87" s="274"/>
      <c r="AW87" s="286" t="str">
        <f t="shared" si="6"/>
        <v/>
      </c>
      <c r="AX87" s="286" t="str">
        <f t="shared" si="7"/>
        <v/>
      </c>
      <c r="AY87" s="286" t="str">
        <f t="shared" si="8"/>
        <v/>
      </c>
      <c r="AZ87" s="286" t="str">
        <f t="shared" si="9"/>
        <v/>
      </c>
      <c r="BA87" s="286" t="str">
        <f t="shared" si="10"/>
        <v/>
      </c>
      <c r="BD87" s="274" t="str">
        <f>IF(W87="","",IF(F87="休日",AW87,IF(F87="法休",AW87,VLOOKUP(F87,カレンダマスタ!$Q$56:$R$69,2,FALSE))))</f>
        <v/>
      </c>
      <c r="BG87" s="274" t="e">
        <f t="shared" si="11"/>
        <v>#N/A</v>
      </c>
      <c r="BH87" s="274" t="str">
        <f>IF(AX87="","",IF(P87&lt;&gt;"","",IF(BG87="CS","OK",IF(VLOOKUP(E87,カレンダマスタ!$A$5:$D$381,4,FALSE)&gt;0,"",IF(OR(AX87*24&gt;10.84,AZ87*24&lt;14.5)=TRUE,"×","OK")))))</f>
        <v/>
      </c>
    </row>
    <row r="88" spans="2:60">
      <c r="B88" s="210"/>
      <c r="C88" s="397" t="str">
        <f>IF(STEP!C88&lt;&gt;"",STEP!C88,"")</f>
        <v/>
      </c>
      <c r="D88" s="398" t="str">
        <f>IF(STEP!D88&lt;&gt;"",STEP!D88,"")</f>
        <v/>
      </c>
      <c r="E88" s="399" t="str">
        <f>IF(STEP!E88&lt;&gt;"",STEP!E88,"")</f>
        <v/>
      </c>
      <c r="F88" s="273"/>
      <c r="G88" s="272"/>
      <c r="H88" s="274"/>
      <c r="I88" s="274"/>
      <c r="J88" s="274"/>
      <c r="K88" s="274"/>
      <c r="L88" s="274"/>
      <c r="M88" s="274"/>
      <c r="N88" s="274"/>
      <c r="O88" s="274"/>
      <c r="P88" s="274"/>
      <c r="Q88" s="274"/>
      <c r="R88" s="274"/>
      <c r="S88" s="274"/>
      <c r="T88" s="274"/>
      <c r="U88" s="274"/>
      <c r="V88" s="274"/>
      <c r="W88" s="274"/>
      <c r="X88" s="274"/>
      <c r="Y88" s="274"/>
      <c r="Z88" s="274"/>
      <c r="AA88" s="274"/>
      <c r="AB88" s="274"/>
      <c r="AC88" s="274"/>
      <c r="AD88" s="274"/>
      <c r="AE88" s="275"/>
      <c r="AF88" s="275"/>
      <c r="AG88" s="275"/>
      <c r="AH88" s="275"/>
      <c r="AI88" s="275"/>
      <c r="AJ88" s="275"/>
      <c r="AK88" s="275"/>
      <c r="AL88" s="275"/>
      <c r="AM88" s="275"/>
      <c r="AN88" s="275"/>
      <c r="AO88" s="274"/>
      <c r="AP88" s="274"/>
      <c r="AQ88" s="274"/>
      <c r="AR88" s="274"/>
      <c r="AS88" s="274"/>
      <c r="AT88" s="274"/>
      <c r="AU88" s="274"/>
      <c r="AW88" s="286" t="str">
        <f t="shared" si="6"/>
        <v/>
      </c>
      <c r="AX88" s="286" t="str">
        <f t="shared" si="7"/>
        <v/>
      </c>
      <c r="AY88" s="286" t="str">
        <f t="shared" si="8"/>
        <v/>
      </c>
      <c r="AZ88" s="286" t="str">
        <f t="shared" si="9"/>
        <v/>
      </c>
      <c r="BA88" s="286" t="str">
        <f t="shared" si="10"/>
        <v/>
      </c>
      <c r="BD88" s="274" t="str">
        <f>IF(W88="","",IF(F88="休日",AW88,IF(F88="法休",AW88,VLOOKUP(F88,カレンダマスタ!$Q$56:$R$69,2,FALSE))))</f>
        <v/>
      </c>
      <c r="BG88" s="274" t="e">
        <f t="shared" si="11"/>
        <v>#N/A</v>
      </c>
      <c r="BH88" s="274" t="str">
        <f>IF(AX88="","",IF(P88&lt;&gt;"","",IF(BG88="CS","OK",IF(VLOOKUP(E88,カレンダマスタ!$A$5:$D$381,4,FALSE)&gt;0,"",IF(OR(AX88*24&gt;10.84,AZ88*24&lt;14.5)=TRUE,"×","OK")))))</f>
        <v/>
      </c>
    </row>
    <row r="89" spans="2:60">
      <c r="B89" s="210"/>
      <c r="C89" s="397" t="str">
        <f>IF(STEP!C89&lt;&gt;"",STEP!C89,"")</f>
        <v/>
      </c>
      <c r="D89" s="398" t="str">
        <f>IF(STEP!D89&lt;&gt;"",STEP!D89,"")</f>
        <v/>
      </c>
      <c r="E89" s="399" t="str">
        <f>IF(STEP!E89&lt;&gt;"",STEP!E89,"")</f>
        <v/>
      </c>
      <c r="F89" s="273"/>
      <c r="G89" s="272"/>
      <c r="H89" s="274"/>
      <c r="I89" s="274"/>
      <c r="J89" s="274"/>
      <c r="K89" s="274"/>
      <c r="L89" s="274"/>
      <c r="M89" s="274"/>
      <c r="N89" s="274"/>
      <c r="O89" s="274"/>
      <c r="P89" s="274"/>
      <c r="Q89" s="274"/>
      <c r="R89" s="274"/>
      <c r="S89" s="274"/>
      <c r="T89" s="274"/>
      <c r="U89" s="274"/>
      <c r="V89" s="274"/>
      <c r="W89" s="274"/>
      <c r="X89" s="274"/>
      <c r="Y89" s="274"/>
      <c r="Z89" s="274"/>
      <c r="AA89" s="274"/>
      <c r="AB89" s="274"/>
      <c r="AC89" s="274"/>
      <c r="AD89" s="274"/>
      <c r="AE89" s="275"/>
      <c r="AF89" s="275"/>
      <c r="AG89" s="275"/>
      <c r="AH89" s="275"/>
      <c r="AI89" s="275"/>
      <c r="AJ89" s="275"/>
      <c r="AK89" s="275"/>
      <c r="AL89" s="275"/>
      <c r="AM89" s="275"/>
      <c r="AN89" s="275"/>
      <c r="AO89" s="274"/>
      <c r="AP89" s="274"/>
      <c r="AQ89" s="274"/>
      <c r="AR89" s="274"/>
      <c r="AS89" s="274"/>
      <c r="AT89" s="274"/>
      <c r="AU89" s="274"/>
      <c r="AW89" s="286" t="str">
        <f t="shared" si="6"/>
        <v/>
      </c>
      <c r="AX89" s="286" t="str">
        <f t="shared" si="7"/>
        <v/>
      </c>
      <c r="AY89" s="286" t="str">
        <f t="shared" si="8"/>
        <v/>
      </c>
      <c r="AZ89" s="286" t="str">
        <f t="shared" si="9"/>
        <v/>
      </c>
      <c r="BA89" s="286" t="str">
        <f t="shared" si="10"/>
        <v/>
      </c>
      <c r="BD89" s="274" t="str">
        <f>IF(W89="","",IF(F89="休日",AW89,IF(F89="法休",AW89,VLOOKUP(F89,カレンダマスタ!$Q$56:$R$69,2,FALSE))))</f>
        <v/>
      </c>
      <c r="BG89" s="274" t="e">
        <f t="shared" si="11"/>
        <v>#N/A</v>
      </c>
      <c r="BH89" s="274" t="str">
        <f>IF(AX89="","",IF(P89&lt;&gt;"","",IF(BG89="CS","OK",IF(VLOOKUP(E89,カレンダマスタ!$A$5:$D$381,4,FALSE)&gt;0,"",IF(OR(AX89*24&gt;10.84,AZ89*24&lt;14.5)=TRUE,"×","OK")))))</f>
        <v/>
      </c>
    </row>
    <row r="90" spans="2:60" ht="13.8" thickBot="1">
      <c r="B90" s="211"/>
      <c r="C90" s="400" t="str">
        <f>IF(STEP!C90&lt;&gt;"",STEP!C90,"")</f>
        <v/>
      </c>
      <c r="D90" s="401" t="str">
        <f>IF(STEP!D90&lt;&gt;"",STEP!D90,"")</f>
        <v/>
      </c>
      <c r="E90" s="402" t="str">
        <f>IF(STEP!E90&lt;&gt;"",STEP!E90,"")</f>
        <v/>
      </c>
      <c r="F90" s="277"/>
      <c r="G90" s="276"/>
      <c r="H90" s="278"/>
      <c r="I90" s="278"/>
      <c r="J90" s="278"/>
      <c r="K90" s="278"/>
      <c r="L90" s="278"/>
      <c r="M90" s="278"/>
      <c r="N90" s="278"/>
      <c r="O90" s="278"/>
      <c r="P90" s="278"/>
      <c r="Q90" s="278"/>
      <c r="R90" s="278"/>
      <c r="S90" s="278"/>
      <c r="T90" s="278"/>
      <c r="U90" s="278"/>
      <c r="V90" s="278"/>
      <c r="W90" s="278"/>
      <c r="X90" s="278"/>
      <c r="Y90" s="278"/>
      <c r="Z90" s="278"/>
      <c r="AA90" s="278"/>
      <c r="AB90" s="278"/>
      <c r="AC90" s="278"/>
      <c r="AD90" s="278"/>
      <c r="AE90" s="279"/>
      <c r="AF90" s="279"/>
      <c r="AG90" s="279"/>
      <c r="AH90" s="279"/>
      <c r="AI90" s="279"/>
      <c r="AJ90" s="279"/>
      <c r="AK90" s="279"/>
      <c r="AL90" s="279"/>
      <c r="AM90" s="279"/>
      <c r="AN90" s="279"/>
      <c r="AO90" s="278"/>
      <c r="AP90" s="278"/>
      <c r="AQ90" s="278"/>
      <c r="AR90" s="278"/>
      <c r="AS90" s="278"/>
      <c r="AT90" s="278"/>
      <c r="AU90" s="278"/>
      <c r="AW90" s="287" t="str">
        <f t="shared" si="6"/>
        <v/>
      </c>
      <c r="AX90" s="287" t="str">
        <f t="shared" si="7"/>
        <v/>
      </c>
      <c r="AY90" s="287" t="str">
        <f t="shared" si="8"/>
        <v/>
      </c>
      <c r="AZ90" s="287" t="str">
        <f t="shared" si="9"/>
        <v/>
      </c>
      <c r="BA90" s="287" t="str">
        <f t="shared" si="10"/>
        <v/>
      </c>
      <c r="BD90" s="278" t="str">
        <f>IF(W90="","",IF(F90="休日",AW90,IF(F90="法休",AW90,VLOOKUP(F90,カレンダマスタ!$Q$56:$R$69,2,FALSE))))</f>
        <v/>
      </c>
      <c r="BG90" s="278" t="e">
        <f t="shared" si="11"/>
        <v>#N/A</v>
      </c>
      <c r="BH90" s="278" t="str">
        <f>IF(AX90="","",IF(P90&lt;&gt;"","",IF(BG90="CS","OK",IF(VLOOKUP(E90,カレンダマスタ!$A$5:$D$381,4,FALSE)&gt;0,"",IF(OR(AX90*24&gt;10.84,AZ90*24&lt;14.5)=TRUE,"×","OK")))))</f>
        <v/>
      </c>
    </row>
    <row r="91" spans="2:60">
      <c r="B91" s="323"/>
      <c r="C91" s="366"/>
      <c r="D91" s="367"/>
      <c r="E91" s="368"/>
      <c r="F91" s="367"/>
      <c r="G91" s="366"/>
      <c r="H91" s="369"/>
      <c r="I91" s="369"/>
      <c r="J91" s="369"/>
      <c r="K91" s="369"/>
      <c r="L91" s="369"/>
      <c r="M91" s="369"/>
      <c r="N91" s="369"/>
      <c r="O91" s="369"/>
      <c r="P91" s="369"/>
      <c r="Q91" s="369"/>
      <c r="R91" s="369"/>
      <c r="S91" s="369"/>
      <c r="T91" s="369"/>
      <c r="U91" s="369"/>
      <c r="V91" s="369"/>
      <c r="W91" s="369"/>
      <c r="X91" s="369"/>
      <c r="Y91" s="369"/>
      <c r="Z91" s="369"/>
      <c r="AA91" s="369"/>
      <c r="AB91" s="369"/>
      <c r="AC91" s="369"/>
      <c r="AD91" s="369"/>
      <c r="AE91" s="370"/>
      <c r="AF91" s="370"/>
      <c r="AG91" s="370"/>
      <c r="AH91" s="370"/>
      <c r="AI91" s="370"/>
      <c r="AJ91" s="370"/>
      <c r="AK91" s="370"/>
      <c r="AL91" s="370"/>
      <c r="AM91" s="370"/>
      <c r="AN91" s="370"/>
      <c r="AO91" s="369"/>
      <c r="AP91" s="369"/>
      <c r="AQ91" s="369"/>
      <c r="AR91" s="369"/>
      <c r="AS91" s="369"/>
      <c r="AT91" s="369"/>
      <c r="AU91" s="369"/>
      <c r="AW91" s="363"/>
      <c r="AX91" s="363"/>
      <c r="AY91" s="363"/>
      <c r="AZ91" s="363"/>
      <c r="BA91" s="363"/>
      <c r="BD91" s="369" t="str">
        <f>IF(W91="","",IF(F91="休日",AW91,IF(F91="法休",AW91,VLOOKUP(F91,カレンダマスタ!$Q$56:$R$69,2,FALSE))))</f>
        <v/>
      </c>
      <c r="BG91" s="369"/>
      <c r="BH91" s="369"/>
    </row>
    <row r="92" spans="2:60">
      <c r="B92" s="323"/>
      <c r="C92" s="371"/>
      <c r="D92" s="372"/>
      <c r="E92" s="373"/>
      <c r="F92" s="372"/>
      <c r="G92" s="371"/>
      <c r="H92" s="374"/>
      <c r="I92" s="374"/>
      <c r="J92" s="374"/>
      <c r="K92" s="374"/>
      <c r="L92" s="374"/>
      <c r="M92" s="374"/>
      <c r="N92" s="374"/>
      <c r="O92" s="374"/>
      <c r="P92" s="374"/>
      <c r="Q92" s="374"/>
      <c r="R92" s="374"/>
      <c r="S92" s="374"/>
      <c r="T92" s="374"/>
      <c r="U92" s="374"/>
      <c r="V92" s="374"/>
      <c r="W92" s="374"/>
      <c r="X92" s="374"/>
      <c r="Y92" s="374"/>
      <c r="Z92" s="374"/>
      <c r="AA92" s="374"/>
      <c r="AB92" s="374"/>
      <c r="AC92" s="374"/>
      <c r="AD92" s="374"/>
      <c r="AE92" s="375"/>
      <c r="AF92" s="375"/>
      <c r="AG92" s="375"/>
      <c r="AH92" s="375"/>
      <c r="AI92" s="375"/>
      <c r="AJ92" s="375"/>
      <c r="AK92" s="375"/>
      <c r="AL92" s="375"/>
      <c r="AM92" s="375"/>
      <c r="AN92" s="375"/>
      <c r="AO92" s="374"/>
      <c r="AP92" s="374"/>
      <c r="AQ92" s="374"/>
      <c r="AR92" s="374"/>
      <c r="AS92" s="374"/>
      <c r="AT92" s="374"/>
      <c r="AU92" s="374"/>
      <c r="AW92" s="363"/>
      <c r="AX92" s="363"/>
      <c r="AY92" s="363"/>
      <c r="AZ92" s="363"/>
      <c r="BA92" s="363"/>
      <c r="BD92" s="374" t="str">
        <f>IF(W92="","",IF(F92="休日",AW92,IF(F92="法休",AW92,VLOOKUP(F92,カレンダマスタ!$Q$56:$R$69,2,FALSE))))</f>
        <v/>
      </c>
      <c r="BG92" s="374"/>
      <c r="BH92" s="374"/>
    </row>
    <row r="93" spans="2:60">
      <c r="B93" s="323"/>
      <c r="C93" s="371"/>
      <c r="D93" s="372"/>
      <c r="E93" s="373"/>
      <c r="F93" s="372"/>
      <c r="G93" s="371"/>
      <c r="H93" s="374"/>
      <c r="I93" s="374"/>
      <c r="J93" s="374"/>
      <c r="K93" s="374"/>
      <c r="L93" s="374"/>
      <c r="M93" s="374"/>
      <c r="N93" s="374"/>
      <c r="O93" s="374"/>
      <c r="P93" s="374"/>
      <c r="Q93" s="374"/>
      <c r="R93" s="374"/>
      <c r="S93" s="374"/>
      <c r="T93" s="374"/>
      <c r="U93" s="374"/>
      <c r="V93" s="374"/>
      <c r="W93" s="374"/>
      <c r="X93" s="374"/>
      <c r="Y93" s="374"/>
      <c r="Z93" s="374"/>
      <c r="AA93" s="374"/>
      <c r="AB93" s="374"/>
      <c r="AC93" s="374"/>
      <c r="AD93" s="374"/>
      <c r="AE93" s="375"/>
      <c r="AF93" s="375"/>
      <c r="AG93" s="375"/>
      <c r="AH93" s="375"/>
      <c r="AI93" s="375"/>
      <c r="AJ93" s="375"/>
      <c r="AK93" s="375"/>
      <c r="AL93" s="375"/>
      <c r="AM93" s="375"/>
      <c r="AN93" s="375"/>
      <c r="AO93" s="374"/>
      <c r="AP93" s="374"/>
      <c r="AQ93" s="374"/>
      <c r="AR93" s="374"/>
      <c r="AS93" s="374"/>
      <c r="AT93" s="374"/>
      <c r="AU93" s="374"/>
      <c r="AW93" s="363"/>
      <c r="AX93" s="363"/>
      <c r="AY93" s="363"/>
      <c r="AZ93" s="363"/>
      <c r="BA93" s="363"/>
      <c r="BD93" s="374" t="str">
        <f>IF(W93="","",IF(F93="休日",AW93,IF(F93="法休",AW93,VLOOKUP(F93,カレンダマスタ!$Q$56:$R$69,2,FALSE))))</f>
        <v/>
      </c>
      <c r="BG93" s="374"/>
      <c r="BH93" s="374"/>
    </row>
    <row r="94" spans="2:60">
      <c r="B94" s="323"/>
      <c r="C94" s="371"/>
      <c r="D94" s="372"/>
      <c r="E94" s="373"/>
      <c r="F94" s="372"/>
      <c r="G94" s="371"/>
      <c r="H94" s="374"/>
      <c r="I94" s="374"/>
      <c r="J94" s="374"/>
      <c r="K94" s="374"/>
      <c r="L94" s="374"/>
      <c r="M94" s="374"/>
      <c r="N94" s="374"/>
      <c r="O94" s="374"/>
      <c r="P94" s="374"/>
      <c r="Q94" s="374"/>
      <c r="R94" s="374"/>
      <c r="S94" s="374"/>
      <c r="T94" s="374"/>
      <c r="U94" s="374"/>
      <c r="V94" s="374"/>
      <c r="W94" s="374"/>
      <c r="X94" s="374"/>
      <c r="Y94" s="374"/>
      <c r="Z94" s="374"/>
      <c r="AA94" s="374"/>
      <c r="AB94" s="374"/>
      <c r="AC94" s="374"/>
      <c r="AD94" s="374"/>
      <c r="AE94" s="375"/>
      <c r="AF94" s="375"/>
      <c r="AG94" s="375"/>
      <c r="AH94" s="375"/>
      <c r="AI94" s="375"/>
      <c r="AJ94" s="375"/>
      <c r="AK94" s="375"/>
      <c r="AL94" s="375"/>
      <c r="AM94" s="375"/>
      <c r="AN94" s="375"/>
      <c r="AO94" s="374"/>
      <c r="AP94" s="374"/>
      <c r="AQ94" s="374"/>
      <c r="AR94" s="374"/>
      <c r="AS94" s="374"/>
      <c r="AT94" s="374"/>
      <c r="AU94" s="374"/>
      <c r="AW94" s="363"/>
      <c r="AX94" s="363"/>
      <c r="AY94" s="363"/>
      <c r="AZ94" s="363"/>
      <c r="BA94" s="363"/>
      <c r="BD94" s="374" t="str">
        <f>IF(W94="","",IF(F94="休日",AW94,IF(F94="法休",AW94,VLOOKUP(F94,カレンダマスタ!$Q$56:$R$69,2,FALSE))))</f>
        <v/>
      </c>
      <c r="BG94" s="374"/>
      <c r="BH94" s="374"/>
    </row>
    <row r="95" spans="2:60">
      <c r="B95" s="323"/>
      <c r="C95" s="371"/>
      <c r="D95" s="372"/>
      <c r="E95" s="373"/>
      <c r="F95" s="372"/>
      <c r="G95" s="371"/>
      <c r="H95" s="374"/>
      <c r="I95" s="374"/>
      <c r="J95" s="374"/>
      <c r="K95" s="374"/>
      <c r="L95" s="374"/>
      <c r="M95" s="374"/>
      <c r="N95" s="374"/>
      <c r="O95" s="374"/>
      <c r="P95" s="374"/>
      <c r="Q95" s="374"/>
      <c r="R95" s="374"/>
      <c r="S95" s="374"/>
      <c r="T95" s="374"/>
      <c r="U95" s="374"/>
      <c r="V95" s="374"/>
      <c r="W95" s="374"/>
      <c r="X95" s="374"/>
      <c r="Y95" s="374"/>
      <c r="Z95" s="374"/>
      <c r="AA95" s="374"/>
      <c r="AB95" s="374"/>
      <c r="AC95" s="374"/>
      <c r="AD95" s="374"/>
      <c r="AE95" s="375"/>
      <c r="AF95" s="375"/>
      <c r="AG95" s="375"/>
      <c r="AH95" s="375"/>
      <c r="AI95" s="375"/>
      <c r="AJ95" s="375"/>
      <c r="AK95" s="375"/>
      <c r="AL95" s="375"/>
      <c r="AM95" s="375"/>
      <c r="AN95" s="375"/>
      <c r="AO95" s="374"/>
      <c r="AP95" s="374"/>
      <c r="AQ95" s="374"/>
      <c r="AR95" s="374"/>
      <c r="AS95" s="374"/>
      <c r="AT95" s="374"/>
      <c r="AU95" s="374"/>
      <c r="AW95" s="363"/>
      <c r="AX95" s="363"/>
      <c r="AY95" s="363"/>
      <c r="AZ95" s="363"/>
      <c r="BA95" s="363"/>
      <c r="BD95" s="374" t="str">
        <f>IF(W95="","",IF(F95="休日",AW95,IF(F95="法休",AW95,VLOOKUP(F95,カレンダマスタ!$Q$56:$R$69,2,FALSE))))</f>
        <v/>
      </c>
      <c r="BG95" s="374"/>
      <c r="BH95" s="374"/>
    </row>
    <row r="96" spans="2:60">
      <c r="B96" s="323"/>
      <c r="C96" s="371"/>
      <c r="D96" s="372"/>
      <c r="E96" s="373"/>
      <c r="F96" s="372"/>
      <c r="G96" s="371"/>
      <c r="H96" s="374"/>
      <c r="I96" s="374"/>
      <c r="J96" s="374"/>
      <c r="K96" s="374"/>
      <c r="L96" s="374"/>
      <c r="M96" s="374"/>
      <c r="N96" s="374"/>
      <c r="O96" s="374"/>
      <c r="P96" s="374"/>
      <c r="Q96" s="374"/>
      <c r="R96" s="374"/>
      <c r="S96" s="374"/>
      <c r="T96" s="374"/>
      <c r="U96" s="374"/>
      <c r="V96" s="374"/>
      <c r="W96" s="374"/>
      <c r="X96" s="374"/>
      <c r="Y96" s="374"/>
      <c r="Z96" s="374"/>
      <c r="AA96" s="374"/>
      <c r="AB96" s="374"/>
      <c r="AC96" s="374"/>
      <c r="AD96" s="374"/>
      <c r="AE96" s="375"/>
      <c r="AF96" s="375"/>
      <c r="AG96" s="375"/>
      <c r="AH96" s="375"/>
      <c r="AI96" s="375"/>
      <c r="AJ96" s="375"/>
      <c r="AK96" s="375"/>
      <c r="AL96" s="375"/>
      <c r="AM96" s="375"/>
      <c r="AN96" s="375"/>
      <c r="AO96" s="374"/>
      <c r="AP96" s="374"/>
      <c r="AQ96" s="374"/>
      <c r="AR96" s="374"/>
      <c r="AS96" s="374"/>
      <c r="AT96" s="374"/>
      <c r="AU96" s="374"/>
      <c r="AW96" s="363"/>
      <c r="AX96" s="363"/>
      <c r="AY96" s="363"/>
      <c r="AZ96" s="363"/>
      <c r="BA96" s="363"/>
      <c r="BD96" s="374" t="str">
        <f>IF(W96="","",IF(F96="休日",AW96,IF(F96="法休",AW96,VLOOKUP(F96,カレンダマスタ!$Q$56:$R$69,2,FALSE))))</f>
        <v/>
      </c>
      <c r="BG96" s="374"/>
      <c r="BH96" s="374"/>
    </row>
    <row r="97" spans="2:60">
      <c r="B97" s="323"/>
      <c r="C97" s="371"/>
      <c r="D97" s="372"/>
      <c r="E97" s="373"/>
      <c r="F97" s="372"/>
      <c r="G97" s="371"/>
      <c r="H97" s="374"/>
      <c r="I97" s="374"/>
      <c r="J97" s="374"/>
      <c r="K97" s="374"/>
      <c r="L97" s="374"/>
      <c r="M97" s="374"/>
      <c r="N97" s="374"/>
      <c r="O97" s="374"/>
      <c r="P97" s="374"/>
      <c r="Q97" s="374"/>
      <c r="R97" s="374"/>
      <c r="S97" s="374"/>
      <c r="T97" s="374"/>
      <c r="U97" s="374"/>
      <c r="V97" s="374"/>
      <c r="W97" s="374"/>
      <c r="X97" s="374"/>
      <c r="Y97" s="374"/>
      <c r="Z97" s="374"/>
      <c r="AA97" s="374"/>
      <c r="AB97" s="374"/>
      <c r="AC97" s="374"/>
      <c r="AD97" s="374"/>
      <c r="AE97" s="375"/>
      <c r="AF97" s="375"/>
      <c r="AG97" s="375"/>
      <c r="AH97" s="375"/>
      <c r="AI97" s="375"/>
      <c r="AJ97" s="375"/>
      <c r="AK97" s="375"/>
      <c r="AL97" s="375"/>
      <c r="AM97" s="375"/>
      <c r="AN97" s="375"/>
      <c r="AO97" s="374"/>
      <c r="AP97" s="374"/>
      <c r="AQ97" s="374"/>
      <c r="AR97" s="374"/>
      <c r="AS97" s="374"/>
      <c r="AT97" s="374"/>
      <c r="AU97" s="374"/>
      <c r="AW97" s="363"/>
      <c r="AX97" s="363"/>
      <c r="AY97" s="363"/>
      <c r="AZ97" s="363"/>
      <c r="BA97" s="363"/>
      <c r="BD97" s="374" t="str">
        <f>IF(W97="","",IF(F97="休日",AW97,IF(F97="法休",AW97,VLOOKUP(F97,カレンダマスタ!$Q$56:$R$69,2,FALSE))))</f>
        <v/>
      </c>
      <c r="BG97" s="374"/>
      <c r="BH97" s="374"/>
    </row>
    <row r="98" spans="2:60">
      <c r="B98" s="323"/>
      <c r="C98" s="371"/>
      <c r="D98" s="372"/>
      <c r="E98" s="373"/>
      <c r="F98" s="372"/>
      <c r="G98" s="371"/>
      <c r="H98" s="374"/>
      <c r="I98" s="374"/>
      <c r="J98" s="374"/>
      <c r="K98" s="374"/>
      <c r="L98" s="374"/>
      <c r="M98" s="374"/>
      <c r="N98" s="374"/>
      <c r="O98" s="374"/>
      <c r="P98" s="374"/>
      <c r="Q98" s="374"/>
      <c r="R98" s="374"/>
      <c r="S98" s="374"/>
      <c r="T98" s="374"/>
      <c r="U98" s="374"/>
      <c r="V98" s="374"/>
      <c r="W98" s="374"/>
      <c r="X98" s="374"/>
      <c r="Y98" s="374"/>
      <c r="Z98" s="374"/>
      <c r="AA98" s="374"/>
      <c r="AB98" s="374"/>
      <c r="AC98" s="374"/>
      <c r="AD98" s="374"/>
      <c r="AE98" s="375"/>
      <c r="AF98" s="375"/>
      <c r="AG98" s="375"/>
      <c r="AH98" s="375"/>
      <c r="AI98" s="375"/>
      <c r="AJ98" s="375"/>
      <c r="AK98" s="375"/>
      <c r="AL98" s="375"/>
      <c r="AM98" s="375"/>
      <c r="AN98" s="375"/>
      <c r="AO98" s="374"/>
      <c r="AP98" s="374"/>
      <c r="AQ98" s="374"/>
      <c r="AR98" s="374"/>
      <c r="AS98" s="374"/>
      <c r="AT98" s="374"/>
      <c r="AU98" s="374"/>
      <c r="AW98" s="363"/>
      <c r="AX98" s="363"/>
      <c r="AY98" s="363"/>
      <c r="AZ98" s="363"/>
      <c r="BA98" s="363"/>
      <c r="BD98" s="374" t="str">
        <f>IF(W98="","",IF(F98="休日",AW98,IF(F98="法休",AW98,VLOOKUP(F98,カレンダマスタ!$Q$56:$R$69,2,FALSE))))</f>
        <v/>
      </c>
      <c r="BG98" s="374"/>
      <c r="BH98" s="374"/>
    </row>
    <row r="99" spans="2:60">
      <c r="B99" s="323"/>
      <c r="C99" s="371"/>
      <c r="D99" s="372"/>
      <c r="E99" s="373"/>
      <c r="F99" s="372"/>
      <c r="G99" s="371"/>
      <c r="H99" s="374"/>
      <c r="I99" s="374"/>
      <c r="J99" s="374"/>
      <c r="K99" s="374"/>
      <c r="L99" s="374"/>
      <c r="M99" s="374"/>
      <c r="N99" s="374"/>
      <c r="O99" s="374"/>
      <c r="P99" s="374"/>
      <c r="Q99" s="374"/>
      <c r="R99" s="374"/>
      <c r="S99" s="374"/>
      <c r="T99" s="374"/>
      <c r="U99" s="374"/>
      <c r="V99" s="374"/>
      <c r="W99" s="374"/>
      <c r="X99" s="374"/>
      <c r="Y99" s="374"/>
      <c r="Z99" s="374"/>
      <c r="AA99" s="374"/>
      <c r="AB99" s="374"/>
      <c r="AC99" s="374"/>
      <c r="AD99" s="374"/>
      <c r="AE99" s="375"/>
      <c r="AF99" s="375"/>
      <c r="AG99" s="375"/>
      <c r="AH99" s="375"/>
      <c r="AI99" s="375"/>
      <c r="AJ99" s="375"/>
      <c r="AK99" s="375"/>
      <c r="AL99" s="375"/>
      <c r="AM99" s="375"/>
      <c r="AN99" s="375"/>
      <c r="AO99" s="374"/>
      <c r="AP99" s="374"/>
      <c r="AQ99" s="374"/>
      <c r="AR99" s="374"/>
      <c r="AS99" s="374"/>
      <c r="AT99" s="374"/>
      <c r="AU99" s="374"/>
      <c r="AW99" s="363"/>
      <c r="AX99" s="363"/>
      <c r="AY99" s="363"/>
      <c r="AZ99" s="363"/>
      <c r="BA99" s="363"/>
      <c r="BD99" s="374" t="str">
        <f>IF(W99="","",IF(F99="休日",AW99,IF(F99="法休",AW99,VLOOKUP(F99,カレンダマスタ!$Q$56:$R$69,2,FALSE))))</f>
        <v/>
      </c>
      <c r="BG99" s="374"/>
      <c r="BH99" s="374"/>
    </row>
    <row r="100" spans="2:60" ht="13.8" thickBot="1">
      <c r="B100" s="329"/>
      <c r="C100" s="377"/>
      <c r="D100" s="378"/>
      <c r="E100" s="379"/>
      <c r="F100" s="378"/>
      <c r="G100" s="377"/>
      <c r="H100" s="380"/>
      <c r="I100" s="380"/>
      <c r="J100" s="380"/>
      <c r="K100" s="380"/>
      <c r="L100" s="380"/>
      <c r="M100" s="380"/>
      <c r="N100" s="380"/>
      <c r="O100" s="380"/>
      <c r="P100" s="380"/>
      <c r="Q100" s="380"/>
      <c r="R100" s="380"/>
      <c r="S100" s="380"/>
      <c r="T100" s="380"/>
      <c r="U100" s="380"/>
      <c r="V100" s="380"/>
      <c r="W100" s="380"/>
      <c r="X100" s="380"/>
      <c r="Y100" s="380"/>
      <c r="Z100" s="380"/>
      <c r="AA100" s="380"/>
      <c r="AB100" s="380"/>
      <c r="AC100" s="380"/>
      <c r="AD100" s="380"/>
      <c r="AE100" s="381"/>
      <c r="AF100" s="381"/>
      <c r="AG100" s="381"/>
      <c r="AH100" s="381"/>
      <c r="AI100" s="381"/>
      <c r="AJ100" s="381"/>
      <c r="AK100" s="381"/>
      <c r="AL100" s="381"/>
      <c r="AM100" s="381"/>
      <c r="AN100" s="381"/>
      <c r="AO100" s="380"/>
      <c r="AP100" s="380"/>
      <c r="AQ100" s="380"/>
      <c r="AR100" s="380"/>
      <c r="AS100" s="380"/>
      <c r="AT100" s="380"/>
      <c r="AU100" s="380"/>
      <c r="AW100" s="364"/>
      <c r="AX100" s="364"/>
      <c r="AY100" s="364"/>
      <c r="AZ100" s="364"/>
      <c r="BA100" s="364"/>
      <c r="BD100" s="380" t="str">
        <f>IF(W100="","",IF(F100="休日",AW100,IF(F100="法休",AW100,VLOOKUP(F100,カレンダマスタ!$Q$56:$R$69,2,FALSE))))</f>
        <v/>
      </c>
      <c r="BG100" s="380"/>
      <c r="BH100" s="380"/>
    </row>
    <row r="101" spans="2:60">
      <c r="B101" s="176">
        <f>B56+1</f>
        <v>3</v>
      </c>
      <c r="C101" s="403">
        <f>IF(STEP!C101&lt;&gt;"",STEP!C101,"")</f>
        <v>160488</v>
      </c>
      <c r="D101" s="383" t="str">
        <f>IF(STEP!D101&lt;&gt;"",STEP!D101,"")</f>
        <v>稲田　健志</v>
      </c>
      <c r="E101" s="384">
        <f>IF(STEP!E101&lt;&gt;"",STEP!E101,"")</f>
        <v>45403</v>
      </c>
      <c r="F101" s="269" t="s">
        <v>212</v>
      </c>
      <c r="G101" s="361"/>
      <c r="H101" s="250"/>
      <c r="I101" s="250"/>
      <c r="J101" s="250"/>
      <c r="K101" s="250"/>
      <c r="L101" s="250"/>
      <c r="M101" s="250"/>
      <c r="N101" s="250"/>
      <c r="O101" s="250"/>
      <c r="P101" s="250"/>
      <c r="Q101" s="250"/>
      <c r="R101" s="250"/>
      <c r="S101" s="250"/>
      <c r="T101" s="250"/>
      <c r="U101" s="250"/>
      <c r="V101" s="250"/>
      <c r="W101" s="250"/>
      <c r="X101" s="250"/>
      <c r="Y101" s="250"/>
      <c r="Z101" s="250"/>
      <c r="AA101" s="250"/>
      <c r="AB101" s="250"/>
      <c r="AC101" s="250"/>
      <c r="AD101" s="250"/>
      <c r="AE101" s="251"/>
      <c r="AF101" s="251"/>
      <c r="AG101" s="251"/>
      <c r="AH101" s="251"/>
      <c r="AI101" s="251"/>
      <c r="AJ101" s="251"/>
      <c r="AK101" s="251"/>
      <c r="AL101" s="251"/>
      <c r="AM101" s="251"/>
      <c r="AN101" s="251"/>
      <c r="AO101" s="250"/>
      <c r="AP101" s="250"/>
      <c r="AQ101" s="250"/>
      <c r="AR101" s="250"/>
      <c r="AS101" s="250"/>
      <c r="AT101" s="250"/>
      <c r="AU101" s="250"/>
      <c r="AW101" s="282" t="str">
        <f t="shared" ref="AW101:AW135" si="12">IF(W101&lt;&gt;"",IF(W101&lt;&gt;"",CEILING(IF(J101&lt;&gt;"",J101,I101),$AY$8),""),"")</f>
        <v/>
      </c>
      <c r="AX101" s="282" t="str">
        <f>IF(W101&lt;&gt;"",IF(W101&lt;&gt;"",IF(OR(K101="早出",AND(BD101&lt;AW101,K101&lt;&gt;"有償遅刻")),AW101,BD101),""),"")</f>
        <v/>
      </c>
      <c r="AY101" s="282" t="str">
        <f t="shared" ref="AY101:AY135" si="13">IF(W101&lt;&gt;"",FLOOR(IF(N101&lt;&gt;"",N101,M101),$AY$8),"")</f>
        <v/>
      </c>
      <c r="AZ101" s="282" t="str">
        <f t="shared" ref="AZ101:AZ135" si="14">IF(W101&lt;&gt;"",IF(AY101&lt;&gt;0,AY101-AR101,L101-AR101),"")</f>
        <v/>
      </c>
      <c r="BA101" s="282" t="str">
        <f t="shared" ref="BA101:BA135" si="15">IF(W101&lt;&gt;"",W101,"")</f>
        <v/>
      </c>
      <c r="BD101" s="250" t="str">
        <f>IF(W101="","",IF(F101="休日",AW101,IF(F101="法休",AW101,VLOOKUP(F101,カレンダマスタ!$Q$56:$R$69,2,FALSE))))</f>
        <v/>
      </c>
      <c r="BG101" s="250" t="e">
        <f>STEP!AF101</f>
        <v>#N/A</v>
      </c>
      <c r="BH101" s="250" t="str">
        <f>IF(AX101="","",IF(P101&lt;&gt;"","",IF(BG101="CS","OK",IF(VLOOKUP(E101,カレンダマスタ!$A$5:$D$381,4,FALSE)&gt;0,"",IF(OR(AX101*24&gt;10.84,AZ101*24&lt;14.5)=TRUE,"×","OK")))))</f>
        <v/>
      </c>
    </row>
    <row r="102" spans="2:60">
      <c r="B102" s="210"/>
      <c r="C102" s="385">
        <f>IF(STEP!C102&lt;&gt;"",STEP!C102,"")</f>
        <v>160488</v>
      </c>
      <c r="D102" s="386" t="str">
        <f>IF(STEP!D102&lt;&gt;"",STEP!D102,"")</f>
        <v>稲田　健志</v>
      </c>
      <c r="E102" s="387">
        <f>IF(STEP!E102&lt;&gt;"",STEP!E102,"")</f>
        <v>45404</v>
      </c>
      <c r="F102" s="253" t="s">
        <v>560</v>
      </c>
      <c r="G102" s="252"/>
      <c r="H102" s="254">
        <v>0.375</v>
      </c>
      <c r="I102" s="254">
        <v>0.37222222222222223</v>
      </c>
      <c r="J102" s="254"/>
      <c r="K102" s="254"/>
      <c r="L102" s="254">
        <v>0.75</v>
      </c>
      <c r="M102" s="254">
        <v>0.74652777777777779</v>
      </c>
      <c r="N102" s="254"/>
      <c r="O102" s="254"/>
      <c r="P102" s="254"/>
      <c r="Q102" s="254"/>
      <c r="R102" s="254"/>
      <c r="S102" s="254"/>
      <c r="T102" s="254"/>
      <c r="U102" s="254"/>
      <c r="V102" s="254">
        <v>0.33333333333333331</v>
      </c>
      <c r="W102" s="254">
        <v>0.3298611111111111</v>
      </c>
      <c r="X102" s="254"/>
      <c r="Y102" s="254" t="s">
        <v>574</v>
      </c>
      <c r="Z102" s="254"/>
      <c r="AA102" s="254"/>
      <c r="AB102" s="254"/>
      <c r="AC102" s="254"/>
      <c r="AD102" s="254"/>
      <c r="AE102" s="255"/>
      <c r="AF102" s="255" t="s">
        <v>574</v>
      </c>
      <c r="AG102" s="255"/>
      <c r="AH102" s="255" t="s">
        <v>574</v>
      </c>
      <c r="AI102" s="255">
        <v>1</v>
      </c>
      <c r="AJ102" s="255">
        <v>1</v>
      </c>
      <c r="AK102" s="255"/>
      <c r="AL102" s="255"/>
      <c r="AM102" s="255"/>
      <c r="AN102" s="255"/>
      <c r="AO102" s="254"/>
      <c r="AP102" s="254"/>
      <c r="AQ102" s="254"/>
      <c r="AR102" s="254"/>
      <c r="AS102" s="254"/>
      <c r="AT102" s="254"/>
      <c r="AU102" s="254"/>
      <c r="AW102" s="283">
        <f t="shared" si="12"/>
        <v>0.375</v>
      </c>
      <c r="AX102" s="283" t="e">
        <f t="shared" si="7"/>
        <v>#N/A</v>
      </c>
      <c r="AY102" s="283">
        <f t="shared" si="13"/>
        <v>0.74652777777777779</v>
      </c>
      <c r="AZ102" s="283">
        <f t="shared" si="14"/>
        <v>0.74652777777777779</v>
      </c>
      <c r="BA102" s="283">
        <f t="shared" si="15"/>
        <v>0.3298611111111111</v>
      </c>
      <c r="BD102" s="254" t="e">
        <f>IF(W102="","",IF(F102="休日",AW102,IF(F102="法休",AW102,VLOOKUP(F102,カレンダマスタ!$Q$56:$R$69,2,FALSE))))</f>
        <v>#N/A</v>
      </c>
      <c r="BG102" s="254" t="e">
        <f>BG101</f>
        <v>#N/A</v>
      </c>
      <c r="BH102" s="254" t="e">
        <f>IF(AX102="","",IF(P102&lt;&gt;"","",IF(BG102="CS","OK",IF(VLOOKUP(E102,カレンダマスタ!$A$5:$D$381,4,FALSE)&gt;0,"",IF(OR(AX102*24&gt;10.84,AZ102*24&lt;14.5)=TRUE,"×","OK")))))</f>
        <v>#N/A</v>
      </c>
    </row>
    <row r="103" spans="2:60">
      <c r="B103" s="210"/>
      <c r="C103" s="385">
        <f>IF(STEP!C103&lt;&gt;"",STEP!C103,"")</f>
        <v>160488</v>
      </c>
      <c r="D103" s="386" t="str">
        <f>IF(STEP!D103&lt;&gt;"",STEP!D103,"")</f>
        <v>稲田　健志</v>
      </c>
      <c r="E103" s="387">
        <f>IF(STEP!E103&lt;&gt;"",STEP!E103,"")</f>
        <v>45405</v>
      </c>
      <c r="F103" s="253" t="s">
        <v>560</v>
      </c>
      <c r="G103" s="252"/>
      <c r="H103" s="254">
        <v>0.375</v>
      </c>
      <c r="I103" s="254">
        <v>0.3743055555555555</v>
      </c>
      <c r="J103" s="254"/>
      <c r="K103" s="254"/>
      <c r="L103" s="254">
        <v>0.75</v>
      </c>
      <c r="M103" s="254">
        <v>0.75069444444444444</v>
      </c>
      <c r="N103" s="254"/>
      <c r="O103" s="254"/>
      <c r="P103" s="254"/>
      <c r="Q103" s="254"/>
      <c r="R103" s="254"/>
      <c r="S103" s="254"/>
      <c r="T103" s="254"/>
      <c r="U103" s="254"/>
      <c r="V103" s="254">
        <v>0.33333333333333331</v>
      </c>
      <c r="W103" s="254">
        <v>0.33333333333333331</v>
      </c>
      <c r="X103" s="254"/>
      <c r="Y103" s="254"/>
      <c r="Z103" s="254"/>
      <c r="AA103" s="254"/>
      <c r="AB103" s="254"/>
      <c r="AC103" s="254"/>
      <c r="AD103" s="254"/>
      <c r="AE103" s="255"/>
      <c r="AF103" s="255"/>
      <c r="AG103" s="255"/>
      <c r="AH103" s="255"/>
      <c r="AI103" s="255">
        <v>1</v>
      </c>
      <c r="AJ103" s="255">
        <v>1</v>
      </c>
      <c r="AK103" s="255"/>
      <c r="AL103" s="255"/>
      <c r="AM103" s="255"/>
      <c r="AN103" s="255"/>
      <c r="AO103" s="254"/>
      <c r="AP103" s="254"/>
      <c r="AQ103" s="254"/>
      <c r="AR103" s="254"/>
      <c r="AS103" s="254"/>
      <c r="AT103" s="254"/>
      <c r="AU103" s="254"/>
      <c r="AW103" s="283">
        <f t="shared" si="12"/>
        <v>0.375</v>
      </c>
      <c r="AX103" s="283" t="e">
        <f t="shared" si="7"/>
        <v>#N/A</v>
      </c>
      <c r="AY103" s="283">
        <f t="shared" si="13"/>
        <v>0.75</v>
      </c>
      <c r="AZ103" s="283">
        <f t="shared" si="14"/>
        <v>0.75</v>
      </c>
      <c r="BA103" s="283">
        <f t="shared" si="15"/>
        <v>0.33333333333333331</v>
      </c>
      <c r="BD103" s="254" t="e">
        <f>IF(W103="","",IF(F103="休日",AW103,IF(F103="法休",AW103,VLOOKUP(F103,カレンダマスタ!$Q$56:$R$69,2,FALSE))))</f>
        <v>#N/A</v>
      </c>
      <c r="BG103" s="254" t="e">
        <f t="shared" si="11"/>
        <v>#N/A</v>
      </c>
      <c r="BH103" s="254" t="e">
        <f>IF(AX103="","",IF(P103&lt;&gt;"","",IF(BG103="CS","OK",IF(VLOOKUP(E103,カレンダマスタ!$A$5:$D$381,4,FALSE)&gt;0,"",IF(OR(AX103*24&gt;10.84,AZ103*24&lt;14.5)=TRUE,"×","OK")))))</f>
        <v>#N/A</v>
      </c>
    </row>
    <row r="104" spans="2:60">
      <c r="B104" s="210"/>
      <c r="C104" s="385">
        <f>IF(STEP!C104&lt;&gt;"",STEP!C104,"")</f>
        <v>160488</v>
      </c>
      <c r="D104" s="386" t="str">
        <f>IF(STEP!D104&lt;&gt;"",STEP!D104,"")</f>
        <v>稲田　健志</v>
      </c>
      <c r="E104" s="387">
        <f>IF(STEP!E104&lt;&gt;"",STEP!E104,"")</f>
        <v>45406</v>
      </c>
      <c r="F104" s="256" t="s">
        <v>560</v>
      </c>
      <c r="G104" s="257"/>
      <c r="H104" s="254">
        <v>0.375</v>
      </c>
      <c r="I104" s="254">
        <v>0.375</v>
      </c>
      <c r="J104" s="254"/>
      <c r="K104" s="254"/>
      <c r="L104" s="254">
        <v>0.75</v>
      </c>
      <c r="M104" s="254">
        <v>0.75069444444444444</v>
      </c>
      <c r="N104" s="254"/>
      <c r="O104" s="254"/>
      <c r="P104" s="254"/>
      <c r="Q104" s="254"/>
      <c r="R104" s="254"/>
      <c r="S104" s="254"/>
      <c r="T104" s="254"/>
      <c r="U104" s="254"/>
      <c r="V104" s="254">
        <v>0.33333333333333331</v>
      </c>
      <c r="W104" s="254">
        <v>0.33333333333333331</v>
      </c>
      <c r="X104" s="254"/>
      <c r="Y104" s="254"/>
      <c r="Z104" s="254"/>
      <c r="AA104" s="254"/>
      <c r="AB104" s="254"/>
      <c r="AC104" s="254"/>
      <c r="AD104" s="254"/>
      <c r="AE104" s="255"/>
      <c r="AF104" s="255"/>
      <c r="AG104" s="255"/>
      <c r="AH104" s="255"/>
      <c r="AI104" s="255">
        <v>1</v>
      </c>
      <c r="AJ104" s="255">
        <v>1</v>
      </c>
      <c r="AK104" s="255"/>
      <c r="AL104" s="255"/>
      <c r="AM104" s="255"/>
      <c r="AN104" s="255"/>
      <c r="AO104" s="254"/>
      <c r="AP104" s="254"/>
      <c r="AQ104" s="254"/>
      <c r="AR104" s="254"/>
      <c r="AS104" s="254"/>
      <c r="AT104" s="254"/>
      <c r="AU104" s="254"/>
      <c r="AW104" s="283">
        <f t="shared" si="12"/>
        <v>0.375</v>
      </c>
      <c r="AX104" s="283" t="e">
        <f t="shared" si="7"/>
        <v>#N/A</v>
      </c>
      <c r="AY104" s="283">
        <f t="shared" si="13"/>
        <v>0.75</v>
      </c>
      <c r="AZ104" s="283">
        <f t="shared" si="14"/>
        <v>0.75</v>
      </c>
      <c r="BA104" s="283">
        <f t="shared" si="15"/>
        <v>0.33333333333333331</v>
      </c>
      <c r="BD104" s="254" t="e">
        <f>IF(W104="","",IF(F104="休日",AW104,IF(F104="法休",AW104,VLOOKUP(F104,カレンダマスタ!$Q$56:$R$69,2,FALSE))))</f>
        <v>#N/A</v>
      </c>
      <c r="BG104" s="254" t="e">
        <f t="shared" si="11"/>
        <v>#N/A</v>
      </c>
      <c r="BH104" s="254" t="e">
        <f>IF(AX104="","",IF(P104&lt;&gt;"","",IF(BG104="CS","OK",IF(VLOOKUP(E104,カレンダマスタ!$A$5:$D$381,4,FALSE)&gt;0,"",IF(OR(AX104*24&gt;10.84,AZ104*24&lt;14.5)=TRUE,"×","OK")))))</f>
        <v>#N/A</v>
      </c>
    </row>
    <row r="105" spans="2:60">
      <c r="B105" s="210"/>
      <c r="C105" s="385">
        <f>IF(STEP!C105&lt;&gt;"",STEP!C105,"")</f>
        <v>160488</v>
      </c>
      <c r="D105" s="386" t="str">
        <f>IF(STEP!D105&lt;&gt;"",STEP!D105,"")</f>
        <v>稲田　健志</v>
      </c>
      <c r="E105" s="387">
        <f>IF(STEP!E105&lt;&gt;"",STEP!E105,"")</f>
        <v>45407</v>
      </c>
      <c r="F105" s="256" t="s">
        <v>560</v>
      </c>
      <c r="G105" s="257"/>
      <c r="H105" s="254">
        <v>0.375</v>
      </c>
      <c r="I105" s="254">
        <v>0.36874999999999997</v>
      </c>
      <c r="J105" s="254"/>
      <c r="K105" s="254"/>
      <c r="L105" s="254">
        <v>0.75</v>
      </c>
      <c r="M105" s="254">
        <v>0.7729166666666667</v>
      </c>
      <c r="N105" s="254"/>
      <c r="O105" s="254"/>
      <c r="P105" s="254"/>
      <c r="Q105" s="254" t="s">
        <v>559</v>
      </c>
      <c r="R105" s="254"/>
      <c r="S105" s="254"/>
      <c r="T105" s="254"/>
      <c r="U105" s="254"/>
      <c r="V105" s="254">
        <v>0.33333333333333331</v>
      </c>
      <c r="W105" s="254">
        <v>0.35416666666666669</v>
      </c>
      <c r="X105" s="254"/>
      <c r="Y105" s="254">
        <v>2.0833333333333332E-2</v>
      </c>
      <c r="Z105" s="254"/>
      <c r="AA105" s="254"/>
      <c r="AB105" s="254"/>
      <c r="AC105" s="254"/>
      <c r="AD105" s="254"/>
      <c r="AE105" s="255">
        <v>2.0833333333333332E-2</v>
      </c>
      <c r="AF105" s="255">
        <v>2.0833333333333332E-2</v>
      </c>
      <c r="AG105" s="255"/>
      <c r="AH105" s="255">
        <v>2.0833333333333332E-2</v>
      </c>
      <c r="AI105" s="255">
        <v>1</v>
      </c>
      <c r="AJ105" s="255">
        <v>1</v>
      </c>
      <c r="AK105" s="255"/>
      <c r="AL105" s="255"/>
      <c r="AM105" s="255"/>
      <c r="AN105" s="255"/>
      <c r="AO105" s="254"/>
      <c r="AP105" s="254"/>
      <c r="AQ105" s="254"/>
      <c r="AR105" s="254"/>
      <c r="AS105" s="254"/>
      <c r="AT105" s="254"/>
      <c r="AU105" s="254"/>
      <c r="AW105" s="283">
        <f t="shared" si="12"/>
        <v>0.37152777777777773</v>
      </c>
      <c r="AX105" s="283" t="e">
        <f t="shared" si="7"/>
        <v>#N/A</v>
      </c>
      <c r="AY105" s="283">
        <f t="shared" si="13"/>
        <v>0.77083333333333326</v>
      </c>
      <c r="AZ105" s="283">
        <f t="shared" si="14"/>
        <v>0.77083333333333326</v>
      </c>
      <c r="BA105" s="283">
        <f t="shared" si="15"/>
        <v>0.35416666666666669</v>
      </c>
      <c r="BD105" s="254" t="e">
        <f>IF(W105="","",IF(F105="休日",AW105,IF(F105="法休",AW105,VLOOKUP(F105,カレンダマスタ!$Q$56:$R$69,2,FALSE))))</f>
        <v>#N/A</v>
      </c>
      <c r="BG105" s="254" t="e">
        <f t="shared" si="11"/>
        <v>#N/A</v>
      </c>
      <c r="BH105" s="254" t="e">
        <f>IF(AX105="","",IF(P105&lt;&gt;"","",IF(BG105="CS","OK",IF(VLOOKUP(E105,カレンダマスタ!$A$5:$D$381,4,FALSE)&gt;0,"",IF(OR(AX105*24&gt;10.84,AZ105*24&lt;14.5)=TRUE,"×","OK")))))</f>
        <v>#N/A</v>
      </c>
    </row>
    <row r="106" spans="2:60">
      <c r="B106" s="210"/>
      <c r="C106" s="385">
        <f>IF(STEP!C106&lt;&gt;"",STEP!C106,"")</f>
        <v>160488</v>
      </c>
      <c r="D106" s="386" t="str">
        <f>IF(STEP!D106&lt;&gt;"",STEP!D106,"")</f>
        <v>稲田　健志</v>
      </c>
      <c r="E106" s="387">
        <f>IF(STEP!E106&lt;&gt;"",STEP!E106,"")</f>
        <v>45408</v>
      </c>
      <c r="F106" s="256" t="s">
        <v>560</v>
      </c>
      <c r="G106" s="252"/>
      <c r="H106" s="254">
        <v>0.375</v>
      </c>
      <c r="I106" s="254">
        <v>0.36805555555555558</v>
      </c>
      <c r="J106" s="254"/>
      <c r="K106" s="254"/>
      <c r="L106" s="254">
        <v>0.75</v>
      </c>
      <c r="M106" s="254">
        <v>0.75</v>
      </c>
      <c r="N106" s="254"/>
      <c r="O106" s="254"/>
      <c r="P106" s="254"/>
      <c r="Q106" s="254"/>
      <c r="R106" s="254"/>
      <c r="S106" s="254"/>
      <c r="T106" s="254"/>
      <c r="U106" s="254"/>
      <c r="V106" s="254">
        <v>0.33333333333333331</v>
      </c>
      <c r="W106" s="254">
        <v>0.33333333333333331</v>
      </c>
      <c r="X106" s="254"/>
      <c r="Y106" s="254"/>
      <c r="Z106" s="254"/>
      <c r="AA106" s="254"/>
      <c r="AB106" s="254"/>
      <c r="AC106" s="254"/>
      <c r="AD106" s="254"/>
      <c r="AE106" s="255"/>
      <c r="AF106" s="255"/>
      <c r="AG106" s="255"/>
      <c r="AH106" s="255"/>
      <c r="AI106" s="255">
        <v>1</v>
      </c>
      <c r="AJ106" s="255">
        <v>1</v>
      </c>
      <c r="AK106" s="255"/>
      <c r="AL106" s="255"/>
      <c r="AM106" s="255"/>
      <c r="AN106" s="255"/>
      <c r="AO106" s="254"/>
      <c r="AP106" s="254"/>
      <c r="AQ106" s="254"/>
      <c r="AR106" s="254"/>
      <c r="AS106" s="254"/>
      <c r="AT106" s="254"/>
      <c r="AU106" s="254"/>
      <c r="AW106" s="283">
        <f t="shared" si="12"/>
        <v>0.36805555555555552</v>
      </c>
      <c r="AX106" s="283" t="e">
        <f t="shared" si="7"/>
        <v>#N/A</v>
      </c>
      <c r="AY106" s="283">
        <f t="shared" si="13"/>
        <v>0.75</v>
      </c>
      <c r="AZ106" s="283">
        <f t="shared" si="14"/>
        <v>0.75</v>
      </c>
      <c r="BA106" s="283">
        <f t="shared" si="15"/>
        <v>0.33333333333333331</v>
      </c>
      <c r="BD106" s="254" t="e">
        <f>IF(W106="","",IF(F106="休日",AW106,IF(F106="法休",AW106,VLOOKUP(F106,カレンダマスタ!$Q$56:$R$69,2,FALSE))))</f>
        <v>#N/A</v>
      </c>
      <c r="BG106" s="254" t="e">
        <f t="shared" si="11"/>
        <v>#N/A</v>
      </c>
      <c r="BH106" s="254" t="e">
        <f>IF(AX106="","",IF(P106&lt;&gt;"","",IF(BG106="CS","OK",IF(VLOOKUP(E106,カレンダマスタ!$A$5:$D$381,4,FALSE)&gt;0,"",IF(OR(AX106*24&gt;10.84,AZ106*24&lt;14.5)=TRUE,"×","OK")))))</f>
        <v>#N/A</v>
      </c>
    </row>
    <row r="107" spans="2:60">
      <c r="B107" s="210"/>
      <c r="C107" s="388">
        <f>IF(STEP!C107&lt;&gt;"",STEP!C107,"")</f>
        <v>160488</v>
      </c>
      <c r="D107" s="389" t="str">
        <f>IF(STEP!D107&lt;&gt;"",STEP!D107,"")</f>
        <v>稲田　健志</v>
      </c>
      <c r="E107" s="390">
        <f>IF(STEP!E107&lt;&gt;"",STEP!E107,"")</f>
        <v>45409</v>
      </c>
      <c r="F107" s="259" t="s">
        <v>211</v>
      </c>
      <c r="G107" s="258"/>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1"/>
      <c r="AF107" s="261"/>
      <c r="AG107" s="261"/>
      <c r="AH107" s="261"/>
      <c r="AI107" s="261"/>
      <c r="AJ107" s="261"/>
      <c r="AK107" s="261"/>
      <c r="AL107" s="261"/>
      <c r="AM107" s="261"/>
      <c r="AN107" s="261"/>
      <c r="AO107" s="260"/>
      <c r="AP107" s="260"/>
      <c r="AQ107" s="260"/>
      <c r="AR107" s="260"/>
      <c r="AS107" s="260"/>
      <c r="AT107" s="260"/>
      <c r="AU107" s="260"/>
      <c r="AW107" s="284" t="str">
        <f t="shared" si="12"/>
        <v/>
      </c>
      <c r="AX107" s="284" t="str">
        <f t="shared" si="7"/>
        <v/>
      </c>
      <c r="AY107" s="284" t="str">
        <f t="shared" si="13"/>
        <v/>
      </c>
      <c r="AZ107" s="284" t="str">
        <f t="shared" si="14"/>
        <v/>
      </c>
      <c r="BA107" s="284" t="str">
        <f t="shared" si="15"/>
        <v/>
      </c>
      <c r="BD107" s="260" t="str">
        <f>IF(W107="","",IF(F107="休日",AW107,IF(F107="法休",AW107,VLOOKUP(F107,カレンダマスタ!$Q$56:$R$69,2,FALSE))))</f>
        <v/>
      </c>
      <c r="BG107" s="260" t="e">
        <f t="shared" si="11"/>
        <v>#N/A</v>
      </c>
      <c r="BH107" s="260" t="str">
        <f>IF(AX107="","",IF(P107&lt;&gt;"","",IF(BG107="CS","OK",IF(VLOOKUP(E107,カレンダマスタ!$A$5:$D$381,4,FALSE)&gt;0,"",IF(OR(AX107*24&gt;10.84,AZ107*24&lt;14.5)=TRUE,"×","OK")))))</f>
        <v/>
      </c>
    </row>
    <row r="108" spans="2:60">
      <c r="B108" s="210"/>
      <c r="C108" s="391">
        <f>IF(STEP!C108&lt;&gt;"",STEP!C108,"")</f>
        <v>160488</v>
      </c>
      <c r="D108" s="392" t="str">
        <f>IF(STEP!D108&lt;&gt;"",STEP!D108,"")</f>
        <v>稲田　健志</v>
      </c>
      <c r="E108" s="393">
        <f>IF(STEP!E108&lt;&gt;"",STEP!E108,"")</f>
        <v>45410</v>
      </c>
      <c r="F108" s="263" t="s">
        <v>212</v>
      </c>
      <c r="G108" s="262"/>
      <c r="H108" s="264"/>
      <c r="I108" s="264"/>
      <c r="J108" s="264"/>
      <c r="K108" s="264"/>
      <c r="L108" s="264"/>
      <c r="M108" s="264"/>
      <c r="N108" s="264"/>
      <c r="O108" s="264"/>
      <c r="P108" s="264"/>
      <c r="Q108" s="264"/>
      <c r="R108" s="264"/>
      <c r="S108" s="264"/>
      <c r="T108" s="264"/>
      <c r="U108" s="264"/>
      <c r="V108" s="264"/>
      <c r="W108" s="264"/>
      <c r="X108" s="264"/>
      <c r="Y108" s="264"/>
      <c r="Z108" s="264"/>
      <c r="AA108" s="264"/>
      <c r="AB108" s="264"/>
      <c r="AC108" s="264"/>
      <c r="AD108" s="264"/>
      <c r="AE108" s="265"/>
      <c r="AF108" s="265"/>
      <c r="AG108" s="265"/>
      <c r="AH108" s="265"/>
      <c r="AI108" s="265"/>
      <c r="AJ108" s="265"/>
      <c r="AK108" s="265"/>
      <c r="AL108" s="265"/>
      <c r="AM108" s="265"/>
      <c r="AN108" s="265"/>
      <c r="AO108" s="264"/>
      <c r="AP108" s="264"/>
      <c r="AQ108" s="264"/>
      <c r="AR108" s="264"/>
      <c r="AS108" s="264"/>
      <c r="AT108" s="264"/>
      <c r="AU108" s="264"/>
      <c r="AW108" s="285" t="str">
        <f t="shared" si="12"/>
        <v/>
      </c>
      <c r="AX108" s="285" t="str">
        <f t="shared" si="7"/>
        <v/>
      </c>
      <c r="AY108" s="285" t="str">
        <f t="shared" si="13"/>
        <v/>
      </c>
      <c r="AZ108" s="285" t="str">
        <f t="shared" si="14"/>
        <v/>
      </c>
      <c r="BA108" s="285" t="str">
        <f t="shared" si="15"/>
        <v/>
      </c>
      <c r="BD108" s="264" t="str">
        <f>IF(W108="","",IF(F108="休日",AW108,IF(F108="法休",AW108,VLOOKUP(F108,カレンダマスタ!$Q$56:$R$69,2,FALSE))))</f>
        <v/>
      </c>
      <c r="BG108" s="264" t="e">
        <f t="shared" si="11"/>
        <v>#N/A</v>
      </c>
      <c r="BH108" s="264" t="str">
        <f>IF(AX108="","",IF(P108&lt;&gt;"","",IF(BG108="CS","OK",IF(VLOOKUP(E108,カレンダマスタ!$A$5:$D$381,4,FALSE)&gt;0,"",IF(OR(AX108*24&gt;10.84,AZ108*24&lt;14.5)=TRUE,"×","OK")))))</f>
        <v/>
      </c>
    </row>
    <row r="109" spans="2:60">
      <c r="B109" s="210"/>
      <c r="C109" s="385">
        <f>IF(STEP!C109&lt;&gt;"",STEP!C109,"")</f>
        <v>160488</v>
      </c>
      <c r="D109" s="386" t="str">
        <f>IF(STEP!D109&lt;&gt;"",STEP!D109,"")</f>
        <v>稲田　健志</v>
      </c>
      <c r="E109" s="387">
        <f>IF(STEP!E109&lt;&gt;"",STEP!E109,"")</f>
        <v>45411</v>
      </c>
      <c r="F109" s="253" t="s">
        <v>211</v>
      </c>
      <c r="G109" s="252"/>
      <c r="H109" s="254"/>
      <c r="I109" s="254"/>
      <c r="J109" s="254"/>
      <c r="K109" s="254"/>
      <c r="L109" s="254"/>
      <c r="M109" s="254"/>
      <c r="N109" s="254"/>
      <c r="O109" s="254"/>
      <c r="P109" s="254"/>
      <c r="Q109" s="254"/>
      <c r="R109" s="254"/>
      <c r="S109" s="254"/>
      <c r="T109" s="254"/>
      <c r="U109" s="254"/>
      <c r="V109" s="254"/>
      <c r="W109" s="254"/>
      <c r="X109" s="254"/>
      <c r="Y109" s="254"/>
      <c r="Z109" s="254"/>
      <c r="AA109" s="254"/>
      <c r="AB109" s="254"/>
      <c r="AC109" s="254"/>
      <c r="AD109" s="254"/>
      <c r="AE109" s="255"/>
      <c r="AF109" s="255"/>
      <c r="AG109" s="255"/>
      <c r="AH109" s="255"/>
      <c r="AI109" s="255"/>
      <c r="AJ109" s="255"/>
      <c r="AK109" s="255"/>
      <c r="AL109" s="255"/>
      <c r="AM109" s="255"/>
      <c r="AN109" s="255"/>
      <c r="AO109" s="254"/>
      <c r="AP109" s="254"/>
      <c r="AQ109" s="254"/>
      <c r="AR109" s="254"/>
      <c r="AS109" s="254"/>
      <c r="AT109" s="254"/>
      <c r="AU109" s="254"/>
      <c r="AW109" s="283" t="str">
        <f t="shared" si="12"/>
        <v/>
      </c>
      <c r="AX109" s="283" t="str">
        <f t="shared" si="7"/>
        <v/>
      </c>
      <c r="AY109" s="283" t="str">
        <f t="shared" si="13"/>
        <v/>
      </c>
      <c r="AZ109" s="283" t="str">
        <f t="shared" si="14"/>
        <v/>
      </c>
      <c r="BA109" s="283" t="str">
        <f t="shared" si="15"/>
        <v/>
      </c>
      <c r="BD109" s="254" t="str">
        <f>IF(W109="","",IF(F109="休日",AW109,IF(F109="法休",AW109,VLOOKUP(F109,カレンダマスタ!$Q$56:$R$69,2,FALSE))))</f>
        <v/>
      </c>
      <c r="BG109" s="254" t="e">
        <f t="shared" si="11"/>
        <v>#N/A</v>
      </c>
      <c r="BH109" s="254" t="str">
        <f>IF(AX109="","",IF(P109&lt;&gt;"","",IF(BG109="CS","OK",IF(VLOOKUP(E109,カレンダマスタ!$A$5:$D$381,4,FALSE)&gt;0,"",IF(OR(AX109*24&gt;10.84,AZ109*24&lt;14.5)=TRUE,"×","OK")))))</f>
        <v/>
      </c>
    </row>
    <row r="110" spans="2:60">
      <c r="B110" s="210"/>
      <c r="C110" s="385">
        <f>IF(STEP!C110&lt;&gt;"",STEP!C110,"")</f>
        <v>160488</v>
      </c>
      <c r="D110" s="386" t="str">
        <f>IF(STEP!D110&lt;&gt;"",STEP!D110,"")</f>
        <v>稲田　健志</v>
      </c>
      <c r="E110" s="387">
        <f>IF(STEP!E110&lt;&gt;"",STEP!E110,"")</f>
        <v>45412</v>
      </c>
      <c r="F110" s="253" t="s">
        <v>211</v>
      </c>
      <c r="G110" s="252"/>
      <c r="H110" s="254"/>
      <c r="I110" s="254"/>
      <c r="J110" s="254"/>
      <c r="K110" s="254"/>
      <c r="L110" s="254"/>
      <c r="M110" s="254"/>
      <c r="N110" s="254"/>
      <c r="O110" s="254"/>
      <c r="P110" s="254"/>
      <c r="Q110" s="254"/>
      <c r="R110" s="254"/>
      <c r="S110" s="254"/>
      <c r="T110" s="254"/>
      <c r="U110" s="254"/>
      <c r="V110" s="254"/>
      <c r="W110" s="254"/>
      <c r="X110" s="254"/>
      <c r="Y110" s="254"/>
      <c r="Z110" s="254"/>
      <c r="AA110" s="254"/>
      <c r="AB110" s="254"/>
      <c r="AC110" s="254"/>
      <c r="AD110" s="254"/>
      <c r="AE110" s="255"/>
      <c r="AF110" s="255"/>
      <c r="AG110" s="255"/>
      <c r="AH110" s="255"/>
      <c r="AI110" s="255"/>
      <c r="AJ110" s="255"/>
      <c r="AK110" s="255"/>
      <c r="AL110" s="255"/>
      <c r="AM110" s="255"/>
      <c r="AN110" s="255"/>
      <c r="AO110" s="254"/>
      <c r="AP110" s="254"/>
      <c r="AQ110" s="254"/>
      <c r="AR110" s="254"/>
      <c r="AS110" s="254"/>
      <c r="AT110" s="254"/>
      <c r="AU110" s="254"/>
      <c r="AW110" s="283" t="str">
        <f t="shared" si="12"/>
        <v/>
      </c>
      <c r="AX110" s="283" t="str">
        <f t="shared" si="7"/>
        <v/>
      </c>
      <c r="AY110" s="283" t="str">
        <f t="shared" si="13"/>
        <v/>
      </c>
      <c r="AZ110" s="283" t="str">
        <f t="shared" si="14"/>
        <v/>
      </c>
      <c r="BA110" s="283" t="str">
        <f t="shared" si="15"/>
        <v/>
      </c>
      <c r="BD110" s="254" t="str">
        <f>IF(W110="","",IF(F110="休日",AW110,IF(F110="法休",AW110,VLOOKUP(F110,カレンダマスタ!$Q$56:$R$69,2,FALSE))))</f>
        <v/>
      </c>
      <c r="BG110" s="254" t="e">
        <f t="shared" si="11"/>
        <v>#N/A</v>
      </c>
      <c r="BH110" s="254" t="str">
        <f>IF(AX110="","",IF(P110&lt;&gt;"","",IF(BG110="CS","OK",IF(VLOOKUP(E110,カレンダマスタ!$A$5:$D$381,4,FALSE)&gt;0,"",IF(OR(AX110*24&gt;10.84,AZ110*24&lt;14.5)=TRUE,"×","OK")))))</f>
        <v/>
      </c>
    </row>
    <row r="111" spans="2:60">
      <c r="B111" s="210"/>
      <c r="C111" s="385">
        <f>IF(STEP!C111&lt;&gt;"",STEP!C111,"")</f>
        <v>160488</v>
      </c>
      <c r="D111" s="386" t="str">
        <f>IF(STEP!D111&lt;&gt;"",STEP!D111,"")</f>
        <v>稲田　健志</v>
      </c>
      <c r="E111" s="387">
        <f>IF(STEP!E111&lt;&gt;"",STEP!E111,"")</f>
        <v>45413</v>
      </c>
      <c r="F111" s="256" t="s">
        <v>211</v>
      </c>
      <c r="G111" s="257"/>
      <c r="H111" s="254"/>
      <c r="I111" s="254"/>
      <c r="J111" s="254"/>
      <c r="K111" s="254"/>
      <c r="L111" s="254"/>
      <c r="M111" s="254"/>
      <c r="N111" s="254"/>
      <c r="O111" s="254"/>
      <c r="P111" s="254"/>
      <c r="Q111" s="254"/>
      <c r="R111" s="254"/>
      <c r="S111" s="254"/>
      <c r="T111" s="254"/>
      <c r="U111" s="254"/>
      <c r="V111" s="254"/>
      <c r="W111" s="254"/>
      <c r="X111" s="254"/>
      <c r="Y111" s="254"/>
      <c r="Z111" s="254"/>
      <c r="AA111" s="254"/>
      <c r="AB111" s="254"/>
      <c r="AC111" s="254"/>
      <c r="AD111" s="254"/>
      <c r="AE111" s="255"/>
      <c r="AF111" s="255"/>
      <c r="AG111" s="255"/>
      <c r="AH111" s="255"/>
      <c r="AI111" s="255"/>
      <c r="AJ111" s="255"/>
      <c r="AK111" s="255"/>
      <c r="AL111" s="255"/>
      <c r="AM111" s="255"/>
      <c r="AN111" s="255"/>
      <c r="AO111" s="254"/>
      <c r="AP111" s="254"/>
      <c r="AQ111" s="254"/>
      <c r="AR111" s="254"/>
      <c r="AS111" s="254"/>
      <c r="AT111" s="254"/>
      <c r="AU111" s="254"/>
      <c r="AW111" s="283" t="str">
        <f t="shared" si="12"/>
        <v/>
      </c>
      <c r="AX111" s="283" t="str">
        <f t="shared" si="7"/>
        <v/>
      </c>
      <c r="AY111" s="283" t="str">
        <f t="shared" si="13"/>
        <v/>
      </c>
      <c r="AZ111" s="283" t="str">
        <f t="shared" si="14"/>
        <v/>
      </c>
      <c r="BA111" s="283" t="str">
        <f t="shared" si="15"/>
        <v/>
      </c>
      <c r="BD111" s="254" t="str">
        <f>IF(W111="","",IF(F111="休日",AW111,IF(F111="法休",AW111,VLOOKUP(F111,カレンダマスタ!$Q$56:$R$69,2,FALSE))))</f>
        <v/>
      </c>
      <c r="BG111" s="254" t="e">
        <f t="shared" si="11"/>
        <v>#N/A</v>
      </c>
      <c r="BH111" s="254" t="str">
        <f>IF(AX111="","",IF(P111&lt;&gt;"","",IF(BG111="CS","OK",IF(VLOOKUP(E111,カレンダマスタ!$A$5:$D$381,4,FALSE)&gt;0,"",IF(OR(AX111*24&gt;10.84,AZ111*24&lt;14.5)=TRUE,"×","OK")))))</f>
        <v/>
      </c>
    </row>
    <row r="112" spans="2:60">
      <c r="B112" s="111"/>
      <c r="C112" s="385">
        <f>IF(STEP!C112&lt;&gt;"",STEP!C112,"")</f>
        <v>160488</v>
      </c>
      <c r="D112" s="386" t="str">
        <f>IF(STEP!D112&lt;&gt;"",STEP!D112,"")</f>
        <v>稲田　健志</v>
      </c>
      <c r="E112" s="387">
        <f>IF(STEP!E112&lt;&gt;"",STEP!E112,"")</f>
        <v>45414</v>
      </c>
      <c r="F112" s="256" t="s">
        <v>211</v>
      </c>
      <c r="G112" s="257"/>
      <c r="H112" s="254"/>
      <c r="I112" s="254"/>
      <c r="J112" s="254"/>
      <c r="K112" s="254"/>
      <c r="L112" s="254"/>
      <c r="M112" s="254"/>
      <c r="N112" s="254"/>
      <c r="O112" s="254"/>
      <c r="P112" s="254"/>
      <c r="Q112" s="254"/>
      <c r="R112" s="254"/>
      <c r="S112" s="254"/>
      <c r="T112" s="254"/>
      <c r="U112" s="254"/>
      <c r="V112" s="254"/>
      <c r="W112" s="254"/>
      <c r="X112" s="254"/>
      <c r="Y112" s="254"/>
      <c r="Z112" s="254"/>
      <c r="AA112" s="254"/>
      <c r="AB112" s="254"/>
      <c r="AC112" s="254"/>
      <c r="AD112" s="254"/>
      <c r="AE112" s="255"/>
      <c r="AF112" s="255"/>
      <c r="AG112" s="255"/>
      <c r="AH112" s="255"/>
      <c r="AI112" s="255"/>
      <c r="AJ112" s="255"/>
      <c r="AK112" s="255"/>
      <c r="AL112" s="255"/>
      <c r="AM112" s="255"/>
      <c r="AN112" s="255"/>
      <c r="AO112" s="254"/>
      <c r="AP112" s="254"/>
      <c r="AQ112" s="254"/>
      <c r="AR112" s="254"/>
      <c r="AS112" s="254"/>
      <c r="AT112" s="254"/>
      <c r="AU112" s="254"/>
      <c r="AW112" s="283" t="str">
        <f t="shared" si="12"/>
        <v/>
      </c>
      <c r="AX112" s="283" t="str">
        <f t="shared" si="7"/>
        <v/>
      </c>
      <c r="AY112" s="283" t="str">
        <f t="shared" si="13"/>
        <v/>
      </c>
      <c r="AZ112" s="283" t="str">
        <f t="shared" si="14"/>
        <v/>
      </c>
      <c r="BA112" s="283" t="str">
        <f t="shared" si="15"/>
        <v/>
      </c>
      <c r="BD112" s="254" t="str">
        <f>IF(W112="","",IF(F112="休日",AW112,IF(F112="法休",AW112,VLOOKUP(F112,カレンダマスタ!$Q$56:$R$69,2,FALSE))))</f>
        <v/>
      </c>
      <c r="BG112" s="254" t="e">
        <f t="shared" si="11"/>
        <v>#N/A</v>
      </c>
      <c r="BH112" s="254" t="str">
        <f>IF(AX112="","",IF(P112&lt;&gt;"","",IF(BG112="CS","OK",IF(VLOOKUP(E112,カレンダマスタ!$A$5:$D$381,4,FALSE)&gt;0,"",IF(OR(AX112*24&gt;10.84,AZ112*24&lt;14.5)=TRUE,"×","OK")))))</f>
        <v/>
      </c>
    </row>
    <row r="113" spans="2:60">
      <c r="B113" s="111"/>
      <c r="C113" s="385">
        <f>IF(STEP!C113&lt;&gt;"",STEP!C113,"")</f>
        <v>160488</v>
      </c>
      <c r="D113" s="386" t="str">
        <f>IF(STEP!D113&lt;&gt;"",STEP!D113,"")</f>
        <v>稲田　健志</v>
      </c>
      <c r="E113" s="387">
        <f>IF(STEP!E113&lt;&gt;"",STEP!E113,"")</f>
        <v>45415</v>
      </c>
      <c r="F113" s="256" t="s">
        <v>211</v>
      </c>
      <c r="G113" s="257"/>
      <c r="H113" s="254"/>
      <c r="I113" s="254"/>
      <c r="J113" s="254"/>
      <c r="K113" s="254"/>
      <c r="L113" s="254"/>
      <c r="M113" s="254"/>
      <c r="N113" s="254"/>
      <c r="O113" s="254"/>
      <c r="P113" s="254"/>
      <c r="Q113" s="254"/>
      <c r="R113" s="254"/>
      <c r="S113" s="254"/>
      <c r="T113" s="254"/>
      <c r="U113" s="254"/>
      <c r="V113" s="254"/>
      <c r="W113" s="254"/>
      <c r="X113" s="254"/>
      <c r="Y113" s="254"/>
      <c r="Z113" s="254"/>
      <c r="AA113" s="254"/>
      <c r="AB113" s="254"/>
      <c r="AC113" s="254"/>
      <c r="AD113" s="254"/>
      <c r="AE113" s="255"/>
      <c r="AF113" s="255"/>
      <c r="AG113" s="255"/>
      <c r="AH113" s="255"/>
      <c r="AI113" s="255"/>
      <c r="AJ113" s="255"/>
      <c r="AK113" s="255"/>
      <c r="AL113" s="255"/>
      <c r="AM113" s="255"/>
      <c r="AN113" s="255"/>
      <c r="AO113" s="254"/>
      <c r="AP113" s="254"/>
      <c r="AQ113" s="254"/>
      <c r="AR113" s="254"/>
      <c r="AS113" s="254"/>
      <c r="AT113" s="254"/>
      <c r="AU113" s="254"/>
      <c r="AW113" s="283" t="str">
        <f t="shared" si="12"/>
        <v/>
      </c>
      <c r="AX113" s="283" t="str">
        <f t="shared" si="7"/>
        <v/>
      </c>
      <c r="AY113" s="283" t="str">
        <f t="shared" si="13"/>
        <v/>
      </c>
      <c r="AZ113" s="283" t="str">
        <f t="shared" si="14"/>
        <v/>
      </c>
      <c r="BA113" s="283" t="str">
        <f t="shared" si="15"/>
        <v/>
      </c>
      <c r="BD113" s="254" t="str">
        <f>IF(W113="","",IF(F113="休日",AW113,IF(F113="法休",AW113,VLOOKUP(F113,カレンダマスタ!$Q$56:$R$69,2,FALSE))))</f>
        <v/>
      </c>
      <c r="BG113" s="254" t="e">
        <f t="shared" si="11"/>
        <v>#N/A</v>
      </c>
      <c r="BH113" s="254" t="str">
        <f>IF(AX113="","",IF(P113&lt;&gt;"","",IF(BG113="CS","OK",IF(VLOOKUP(E113,カレンダマスタ!$A$5:$D$381,4,FALSE)&gt;0,"",IF(OR(AX113*24&gt;10.84,AZ113*24&lt;14.5)=TRUE,"×","OK")))))</f>
        <v/>
      </c>
    </row>
    <row r="114" spans="2:60">
      <c r="B114" s="111"/>
      <c r="C114" s="388">
        <f>IF(STEP!C114&lt;&gt;"",STEP!C114,"")</f>
        <v>160488</v>
      </c>
      <c r="D114" s="389" t="str">
        <f>IF(STEP!D114&lt;&gt;"",STEP!D114,"")</f>
        <v>稲田　健志</v>
      </c>
      <c r="E114" s="390">
        <f>IF(STEP!E114&lt;&gt;"",STEP!E114,"")</f>
        <v>45416</v>
      </c>
      <c r="F114" s="259" t="s">
        <v>211</v>
      </c>
      <c r="G114" s="266"/>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c r="AE114" s="261"/>
      <c r="AF114" s="261"/>
      <c r="AG114" s="261"/>
      <c r="AH114" s="261"/>
      <c r="AI114" s="261"/>
      <c r="AJ114" s="261"/>
      <c r="AK114" s="261"/>
      <c r="AL114" s="261"/>
      <c r="AM114" s="261"/>
      <c r="AN114" s="261"/>
      <c r="AO114" s="260"/>
      <c r="AP114" s="260"/>
      <c r="AQ114" s="260"/>
      <c r="AR114" s="260"/>
      <c r="AS114" s="260"/>
      <c r="AT114" s="260"/>
      <c r="AU114" s="260"/>
      <c r="AW114" s="284" t="str">
        <f t="shared" si="12"/>
        <v/>
      </c>
      <c r="AX114" s="284" t="str">
        <f t="shared" si="7"/>
        <v/>
      </c>
      <c r="AY114" s="284" t="str">
        <f t="shared" si="13"/>
        <v/>
      </c>
      <c r="AZ114" s="284" t="str">
        <f t="shared" si="14"/>
        <v/>
      </c>
      <c r="BA114" s="284" t="str">
        <f t="shared" si="15"/>
        <v/>
      </c>
      <c r="BD114" s="260" t="str">
        <f>IF(W114="","",IF(F114="休日",AW114,IF(F114="法休",AW114,VLOOKUP(F114,カレンダマスタ!$Q$56:$R$69,2,FALSE))))</f>
        <v/>
      </c>
      <c r="BG114" s="260" t="e">
        <f t="shared" si="11"/>
        <v>#N/A</v>
      </c>
      <c r="BH114" s="260" t="str">
        <f>IF(AX114="","",IF(P114&lt;&gt;"","",IF(BG114="CS","OK",IF(VLOOKUP(E114,カレンダマスタ!$A$5:$D$381,4,FALSE)&gt;0,"",IF(OR(AX114*24&gt;10.84,AZ114*24&lt;14.5)=TRUE,"×","OK")))))</f>
        <v/>
      </c>
    </row>
    <row r="115" spans="2:60">
      <c r="B115" s="111"/>
      <c r="C115" s="391">
        <f>IF(STEP!C115&lt;&gt;"",STEP!C115,"")</f>
        <v>160488</v>
      </c>
      <c r="D115" s="392" t="str">
        <f>IF(STEP!D115&lt;&gt;"",STEP!D115,"")</f>
        <v>稲田　健志</v>
      </c>
      <c r="E115" s="393">
        <f>IF(STEP!E115&lt;&gt;"",STEP!E115,"")</f>
        <v>45417</v>
      </c>
      <c r="F115" s="263" t="s">
        <v>212</v>
      </c>
      <c r="G115" s="267"/>
      <c r="H115" s="264"/>
      <c r="I115" s="264"/>
      <c r="J115" s="264"/>
      <c r="K115" s="264"/>
      <c r="L115" s="264"/>
      <c r="M115" s="264"/>
      <c r="N115" s="264"/>
      <c r="O115" s="264"/>
      <c r="P115" s="264"/>
      <c r="Q115" s="264"/>
      <c r="R115" s="264"/>
      <c r="S115" s="264"/>
      <c r="T115" s="264"/>
      <c r="U115" s="264"/>
      <c r="V115" s="264"/>
      <c r="W115" s="264"/>
      <c r="X115" s="264"/>
      <c r="Y115" s="264"/>
      <c r="Z115" s="264"/>
      <c r="AA115" s="264"/>
      <c r="AB115" s="264"/>
      <c r="AC115" s="264"/>
      <c r="AD115" s="264"/>
      <c r="AE115" s="265"/>
      <c r="AF115" s="265"/>
      <c r="AG115" s="265"/>
      <c r="AH115" s="265"/>
      <c r="AI115" s="265"/>
      <c r="AJ115" s="265"/>
      <c r="AK115" s="265"/>
      <c r="AL115" s="265"/>
      <c r="AM115" s="265"/>
      <c r="AN115" s="265"/>
      <c r="AO115" s="264"/>
      <c r="AP115" s="264"/>
      <c r="AQ115" s="264"/>
      <c r="AR115" s="264"/>
      <c r="AS115" s="264"/>
      <c r="AT115" s="264"/>
      <c r="AU115" s="264"/>
      <c r="AW115" s="285" t="str">
        <f t="shared" si="12"/>
        <v/>
      </c>
      <c r="AX115" s="285" t="str">
        <f t="shared" si="7"/>
        <v/>
      </c>
      <c r="AY115" s="285" t="str">
        <f t="shared" si="13"/>
        <v/>
      </c>
      <c r="AZ115" s="285" t="str">
        <f t="shared" si="14"/>
        <v/>
      </c>
      <c r="BA115" s="285" t="str">
        <f t="shared" si="15"/>
        <v/>
      </c>
      <c r="BD115" s="264" t="str">
        <f>IF(W115="","",IF(F115="休日",AW115,IF(F115="法休",AW115,VLOOKUP(F115,カレンダマスタ!$Q$56:$R$69,2,FALSE))))</f>
        <v/>
      </c>
      <c r="BG115" s="264" t="e">
        <f t="shared" si="11"/>
        <v>#N/A</v>
      </c>
      <c r="BH115" s="264" t="str">
        <f>IF(AX115="","",IF(P115&lt;&gt;"","",IF(BG115="CS","OK",IF(VLOOKUP(E115,カレンダマスタ!$A$5:$D$381,4,FALSE)&gt;0,"",IF(OR(AX115*24&gt;10.84,AZ115*24&lt;14.5)=TRUE,"×","OK")))))</f>
        <v/>
      </c>
    </row>
    <row r="116" spans="2:60">
      <c r="B116" s="111"/>
      <c r="C116" s="385">
        <f>IF(STEP!C116&lt;&gt;"",STEP!C116,"")</f>
        <v>160488</v>
      </c>
      <c r="D116" s="386" t="str">
        <f>IF(STEP!D116&lt;&gt;"",STEP!D116,"")</f>
        <v>稲田　健志</v>
      </c>
      <c r="E116" s="387">
        <f>IF(STEP!E116&lt;&gt;"",STEP!E116,"")</f>
        <v>45418</v>
      </c>
      <c r="F116" s="253" t="s">
        <v>560</v>
      </c>
      <c r="G116" s="252"/>
      <c r="H116" s="254">
        <v>0.375</v>
      </c>
      <c r="I116" s="254">
        <v>0.36458333333333331</v>
      </c>
      <c r="J116" s="254"/>
      <c r="K116" s="254"/>
      <c r="L116" s="254">
        <v>0.75</v>
      </c>
      <c r="M116" s="254">
        <v>0.75069444444444444</v>
      </c>
      <c r="N116" s="254"/>
      <c r="O116" s="254"/>
      <c r="P116" s="254"/>
      <c r="Q116" s="254"/>
      <c r="R116" s="254"/>
      <c r="S116" s="254"/>
      <c r="T116" s="254"/>
      <c r="U116" s="254"/>
      <c r="V116" s="254">
        <v>0.33333333333333331</v>
      </c>
      <c r="W116" s="254">
        <v>0.33333333333333331</v>
      </c>
      <c r="X116" s="254"/>
      <c r="Y116" s="254"/>
      <c r="Z116" s="254"/>
      <c r="AA116" s="254"/>
      <c r="AB116" s="254"/>
      <c r="AC116" s="254"/>
      <c r="AD116" s="254"/>
      <c r="AE116" s="255"/>
      <c r="AF116" s="255"/>
      <c r="AG116" s="255"/>
      <c r="AH116" s="255"/>
      <c r="AI116" s="255">
        <v>1</v>
      </c>
      <c r="AJ116" s="255">
        <v>1</v>
      </c>
      <c r="AK116" s="255"/>
      <c r="AL116" s="255"/>
      <c r="AM116" s="255"/>
      <c r="AN116" s="255"/>
      <c r="AO116" s="254"/>
      <c r="AP116" s="254"/>
      <c r="AQ116" s="254"/>
      <c r="AR116" s="254"/>
      <c r="AS116" s="254"/>
      <c r="AT116" s="254"/>
      <c r="AU116" s="254"/>
      <c r="AW116" s="283">
        <f t="shared" si="12"/>
        <v>0.36458333333333331</v>
      </c>
      <c r="AX116" s="283" t="e">
        <f t="shared" si="7"/>
        <v>#N/A</v>
      </c>
      <c r="AY116" s="283">
        <f t="shared" si="13"/>
        <v>0.75</v>
      </c>
      <c r="AZ116" s="283">
        <f t="shared" si="14"/>
        <v>0.75</v>
      </c>
      <c r="BA116" s="283">
        <f t="shared" si="15"/>
        <v>0.33333333333333331</v>
      </c>
      <c r="BD116" s="254" t="e">
        <f>IF(W116="","",IF(F116="休日",AW116,IF(F116="法休",AW116,VLOOKUP(F116,カレンダマスタ!$Q$56:$R$69,2,FALSE))))</f>
        <v>#N/A</v>
      </c>
      <c r="BG116" s="503" t="e">
        <f t="shared" si="11"/>
        <v>#N/A</v>
      </c>
      <c r="BH116" s="503" t="e">
        <f>IF(AX116="","",IF(P116&lt;&gt;"","",IF(BG116="CS","OK",IF(VLOOKUP(E116,カレンダマスタ!$A$5:$D$381,4,FALSE)&gt;0,"",IF(OR(AX116*24&gt;10.84,AZ116*24&lt;14.5)=TRUE,"×","OK")))))</f>
        <v>#N/A</v>
      </c>
    </row>
    <row r="117" spans="2:60">
      <c r="B117" s="111"/>
      <c r="C117" s="385">
        <f>IF(STEP!C117&lt;&gt;"",STEP!C117,"")</f>
        <v>160488</v>
      </c>
      <c r="D117" s="386" t="str">
        <f>IF(STEP!D117&lt;&gt;"",STEP!D117,"")</f>
        <v>稲田　健志</v>
      </c>
      <c r="E117" s="387">
        <f>IF(STEP!E117&lt;&gt;"",STEP!E117,"")</f>
        <v>45419</v>
      </c>
      <c r="F117" s="253" t="s">
        <v>560</v>
      </c>
      <c r="G117" s="252"/>
      <c r="H117" s="254">
        <v>0.375</v>
      </c>
      <c r="I117" s="254">
        <v>0.37361111111111112</v>
      </c>
      <c r="J117" s="254"/>
      <c r="K117" s="254"/>
      <c r="L117" s="254">
        <v>0.75</v>
      </c>
      <c r="M117" s="254">
        <v>0.75069444444444444</v>
      </c>
      <c r="N117" s="254"/>
      <c r="O117" s="254"/>
      <c r="P117" s="254"/>
      <c r="Q117" s="254"/>
      <c r="R117" s="254"/>
      <c r="S117" s="254"/>
      <c r="T117" s="254"/>
      <c r="U117" s="254"/>
      <c r="V117" s="254">
        <v>0.33333333333333331</v>
      </c>
      <c r="W117" s="254">
        <v>0.33333333333333331</v>
      </c>
      <c r="X117" s="254"/>
      <c r="Y117" s="254"/>
      <c r="Z117" s="254"/>
      <c r="AA117" s="254"/>
      <c r="AB117" s="254"/>
      <c r="AC117" s="254"/>
      <c r="AD117" s="254"/>
      <c r="AE117" s="255"/>
      <c r="AF117" s="255"/>
      <c r="AG117" s="255"/>
      <c r="AH117" s="255"/>
      <c r="AI117" s="255">
        <v>1</v>
      </c>
      <c r="AJ117" s="255">
        <v>1</v>
      </c>
      <c r="AK117" s="255"/>
      <c r="AL117" s="255"/>
      <c r="AM117" s="255"/>
      <c r="AN117" s="255"/>
      <c r="AO117" s="254"/>
      <c r="AP117" s="254"/>
      <c r="AQ117" s="254"/>
      <c r="AR117" s="254"/>
      <c r="AS117" s="254"/>
      <c r="AT117" s="254"/>
      <c r="AU117" s="254"/>
      <c r="AW117" s="283">
        <f t="shared" si="12"/>
        <v>0.375</v>
      </c>
      <c r="AX117" s="283" t="e">
        <f t="shared" si="7"/>
        <v>#N/A</v>
      </c>
      <c r="AY117" s="283">
        <f t="shared" si="13"/>
        <v>0.75</v>
      </c>
      <c r="AZ117" s="283">
        <f t="shared" si="14"/>
        <v>0.75</v>
      </c>
      <c r="BA117" s="283">
        <f t="shared" si="15"/>
        <v>0.33333333333333331</v>
      </c>
      <c r="BD117" s="254" t="e">
        <f>IF(W117="","",IF(F117="休日",AW117,IF(F117="法休",AW117,VLOOKUP(F117,カレンダマスタ!$Q$56:$R$69,2,FALSE))))</f>
        <v>#N/A</v>
      </c>
      <c r="BG117" s="254" t="e">
        <f t="shared" si="11"/>
        <v>#N/A</v>
      </c>
      <c r="BH117" s="254" t="e">
        <f>IF(AX117="","",IF(P117&lt;&gt;"","",IF(BG117="CS","OK",IF(VLOOKUP(E117,カレンダマスタ!$A$5:$D$381,4,FALSE)&gt;0,"",IF(OR(AX117*24&gt;10.84,AZ117*24&lt;14.5)=TRUE,"×","OK")))))</f>
        <v>#N/A</v>
      </c>
    </row>
    <row r="118" spans="2:60">
      <c r="B118" s="111"/>
      <c r="C118" s="385">
        <f>IF(STEP!C118&lt;&gt;"",STEP!C118,"")</f>
        <v>160488</v>
      </c>
      <c r="D118" s="386" t="str">
        <f>IF(STEP!D118&lt;&gt;"",STEP!D118,"")</f>
        <v>稲田　健志</v>
      </c>
      <c r="E118" s="387">
        <f>IF(STEP!E118&lt;&gt;"",STEP!E118,"")</f>
        <v>45420</v>
      </c>
      <c r="F118" s="256" t="s">
        <v>560</v>
      </c>
      <c r="G118" s="257"/>
      <c r="H118" s="254">
        <v>0.375</v>
      </c>
      <c r="I118" s="254">
        <v>0.37152777777777773</v>
      </c>
      <c r="J118" s="254"/>
      <c r="K118" s="254"/>
      <c r="L118" s="254">
        <v>0.75</v>
      </c>
      <c r="M118" s="254">
        <v>0.75069444444444444</v>
      </c>
      <c r="N118" s="254"/>
      <c r="O118" s="254"/>
      <c r="P118" s="254"/>
      <c r="Q118" s="254"/>
      <c r="R118" s="254"/>
      <c r="S118" s="254"/>
      <c r="T118" s="254"/>
      <c r="U118" s="254"/>
      <c r="V118" s="254">
        <v>0.33333333333333331</v>
      </c>
      <c r="W118" s="254">
        <v>0.33333333333333331</v>
      </c>
      <c r="X118" s="254"/>
      <c r="Y118" s="254"/>
      <c r="Z118" s="254"/>
      <c r="AA118" s="254"/>
      <c r="AB118" s="254"/>
      <c r="AC118" s="254"/>
      <c r="AD118" s="254"/>
      <c r="AE118" s="255"/>
      <c r="AF118" s="255"/>
      <c r="AG118" s="255"/>
      <c r="AH118" s="255"/>
      <c r="AI118" s="255">
        <v>1</v>
      </c>
      <c r="AJ118" s="255">
        <v>1</v>
      </c>
      <c r="AK118" s="255"/>
      <c r="AL118" s="255"/>
      <c r="AM118" s="255"/>
      <c r="AN118" s="255"/>
      <c r="AO118" s="254"/>
      <c r="AP118" s="254"/>
      <c r="AQ118" s="254"/>
      <c r="AR118" s="254"/>
      <c r="AS118" s="254"/>
      <c r="AT118" s="254"/>
      <c r="AU118" s="254"/>
      <c r="AW118" s="283">
        <f t="shared" si="12"/>
        <v>0.37152777777777773</v>
      </c>
      <c r="AX118" s="283" t="e">
        <f t="shared" si="7"/>
        <v>#N/A</v>
      </c>
      <c r="AY118" s="283">
        <f t="shared" si="13"/>
        <v>0.75</v>
      </c>
      <c r="AZ118" s="283">
        <f t="shared" si="14"/>
        <v>0.75</v>
      </c>
      <c r="BA118" s="283">
        <f t="shared" si="15"/>
        <v>0.33333333333333331</v>
      </c>
      <c r="BD118" s="254" t="e">
        <f>IF(W118="","",IF(F118="休日",AW118,IF(F118="法休",AW118,VLOOKUP(F118,カレンダマスタ!$Q$56:$R$69,2,FALSE))))</f>
        <v>#N/A</v>
      </c>
      <c r="BG118" s="254" t="e">
        <f t="shared" si="11"/>
        <v>#N/A</v>
      </c>
      <c r="BH118" s="254" t="e">
        <f>IF(AX118="","",IF(P118&lt;&gt;"","",IF(BG118="CS","OK",IF(VLOOKUP(E118,カレンダマスタ!$A$5:$D$381,4,FALSE)&gt;0,"",IF(OR(AX118*24&gt;10.84,AZ118*24&lt;14.5)=TRUE,"×","OK")))))</f>
        <v>#N/A</v>
      </c>
    </row>
    <row r="119" spans="2:60">
      <c r="B119" s="111"/>
      <c r="C119" s="385">
        <f>IF(STEP!C119&lt;&gt;"",STEP!C119,"")</f>
        <v>160488</v>
      </c>
      <c r="D119" s="386" t="str">
        <f>IF(STEP!D119&lt;&gt;"",STEP!D119,"")</f>
        <v>稲田　健志</v>
      </c>
      <c r="E119" s="387">
        <f>IF(STEP!E119&lt;&gt;"",STEP!E119,"")</f>
        <v>45421</v>
      </c>
      <c r="F119" s="256" t="s">
        <v>560</v>
      </c>
      <c r="G119" s="257"/>
      <c r="H119" s="254">
        <v>0.375</v>
      </c>
      <c r="I119" s="254">
        <v>0.37152777777777773</v>
      </c>
      <c r="J119" s="254"/>
      <c r="K119" s="254"/>
      <c r="L119" s="254">
        <v>0.75</v>
      </c>
      <c r="M119" s="254">
        <v>0.8027777777777777</v>
      </c>
      <c r="N119" s="254"/>
      <c r="O119" s="254"/>
      <c r="P119" s="254"/>
      <c r="Q119" s="254" t="s">
        <v>559</v>
      </c>
      <c r="R119" s="254"/>
      <c r="S119" s="254"/>
      <c r="T119" s="254"/>
      <c r="U119" s="254"/>
      <c r="V119" s="254">
        <v>0.33333333333333331</v>
      </c>
      <c r="W119" s="254">
        <v>0.38541666666666669</v>
      </c>
      <c r="X119" s="254"/>
      <c r="Y119" s="254">
        <v>5.2083333333333336E-2</v>
      </c>
      <c r="Z119" s="254"/>
      <c r="AA119" s="254"/>
      <c r="AB119" s="254"/>
      <c r="AC119" s="254"/>
      <c r="AD119" s="254"/>
      <c r="AE119" s="255">
        <v>4.1666666666666664E-2</v>
      </c>
      <c r="AF119" s="255">
        <v>5.2083333333333336E-2</v>
      </c>
      <c r="AG119" s="255">
        <v>1.0416666666666666E-2</v>
      </c>
      <c r="AH119" s="255">
        <v>5.2083333333333336E-2</v>
      </c>
      <c r="AI119" s="255">
        <v>1</v>
      </c>
      <c r="AJ119" s="255">
        <v>1</v>
      </c>
      <c r="AK119" s="255"/>
      <c r="AL119" s="255"/>
      <c r="AM119" s="255"/>
      <c r="AN119" s="255"/>
      <c r="AO119" s="254"/>
      <c r="AP119" s="254"/>
      <c r="AQ119" s="254"/>
      <c r="AR119" s="254"/>
      <c r="AS119" s="254"/>
      <c r="AT119" s="254"/>
      <c r="AU119" s="254"/>
      <c r="AW119" s="283">
        <f t="shared" si="12"/>
        <v>0.37152777777777773</v>
      </c>
      <c r="AX119" s="283" t="e">
        <f t="shared" si="7"/>
        <v>#N/A</v>
      </c>
      <c r="AY119" s="283">
        <f t="shared" si="13"/>
        <v>0.80208333333333326</v>
      </c>
      <c r="AZ119" s="283">
        <f t="shared" si="14"/>
        <v>0.80208333333333326</v>
      </c>
      <c r="BA119" s="283">
        <f t="shared" si="15"/>
        <v>0.38541666666666669</v>
      </c>
      <c r="BD119" s="254" t="e">
        <f>IF(W119="","",IF(F119="休日",AW119,IF(F119="法休",AW119,VLOOKUP(F119,カレンダマスタ!$Q$56:$R$69,2,FALSE))))</f>
        <v>#N/A</v>
      </c>
      <c r="BG119" s="254" t="e">
        <f t="shared" si="11"/>
        <v>#N/A</v>
      </c>
      <c r="BH119" s="254" t="e">
        <f>IF(AX119="","",IF(P119&lt;&gt;"","",IF(BG119="CS","OK",IF(VLOOKUP(E119,カレンダマスタ!$A$5:$D$381,4,FALSE)&gt;0,"",IF(OR(AX119*24&gt;10.84,AZ119*24&lt;14.5)=TRUE,"×","OK")))))</f>
        <v>#N/A</v>
      </c>
    </row>
    <row r="120" spans="2:60">
      <c r="B120" s="111"/>
      <c r="C120" s="385">
        <f>IF(STEP!C120&lt;&gt;"",STEP!C120,"")</f>
        <v>160488</v>
      </c>
      <c r="D120" s="386" t="str">
        <f>IF(STEP!D120&lt;&gt;"",STEP!D120,"")</f>
        <v>稲田　健志</v>
      </c>
      <c r="E120" s="387">
        <f>IF(STEP!E120&lt;&gt;"",STEP!E120,"")</f>
        <v>45422</v>
      </c>
      <c r="F120" s="256" t="s">
        <v>560</v>
      </c>
      <c r="G120" s="257"/>
      <c r="H120" s="254">
        <v>0.375</v>
      </c>
      <c r="I120" s="254">
        <v>0.37291666666666662</v>
      </c>
      <c r="J120" s="254"/>
      <c r="K120" s="254"/>
      <c r="L120" s="254">
        <v>0.75</v>
      </c>
      <c r="M120" s="254">
        <v>0.75138888888888899</v>
      </c>
      <c r="N120" s="254"/>
      <c r="O120" s="254"/>
      <c r="P120" s="254"/>
      <c r="Q120" s="254"/>
      <c r="R120" s="254"/>
      <c r="S120" s="254"/>
      <c r="T120" s="254"/>
      <c r="U120" s="254"/>
      <c r="V120" s="254">
        <v>0.33333333333333331</v>
      </c>
      <c r="W120" s="254">
        <v>0.33333333333333331</v>
      </c>
      <c r="X120" s="254"/>
      <c r="Y120" s="254"/>
      <c r="Z120" s="254"/>
      <c r="AA120" s="254"/>
      <c r="AB120" s="254"/>
      <c r="AC120" s="254"/>
      <c r="AD120" s="254"/>
      <c r="AE120" s="255"/>
      <c r="AF120" s="255"/>
      <c r="AG120" s="255"/>
      <c r="AH120" s="255"/>
      <c r="AI120" s="255">
        <v>1</v>
      </c>
      <c r="AJ120" s="255">
        <v>1</v>
      </c>
      <c r="AK120" s="255"/>
      <c r="AL120" s="255"/>
      <c r="AM120" s="255"/>
      <c r="AN120" s="255"/>
      <c r="AO120" s="254"/>
      <c r="AP120" s="254"/>
      <c r="AQ120" s="254"/>
      <c r="AR120" s="254"/>
      <c r="AS120" s="254"/>
      <c r="AT120" s="254"/>
      <c r="AU120" s="254"/>
      <c r="AW120" s="283">
        <f t="shared" si="12"/>
        <v>0.375</v>
      </c>
      <c r="AX120" s="283" t="e">
        <f t="shared" ref="AX120:AX180" si="16">IF(W120&lt;&gt;"",IF(W120&lt;&gt;"",IF(OR(K120="早出",AND(BD120&lt;AW120,K120&lt;&gt;"有償遅刻")),AW120,BD120),""),"")</f>
        <v>#N/A</v>
      </c>
      <c r="AY120" s="283">
        <f t="shared" si="13"/>
        <v>0.75</v>
      </c>
      <c r="AZ120" s="283">
        <f t="shared" si="14"/>
        <v>0.75</v>
      </c>
      <c r="BA120" s="283">
        <f t="shared" si="15"/>
        <v>0.33333333333333331</v>
      </c>
      <c r="BD120" s="254" t="e">
        <f>IF(W120="","",IF(F120="休日",AW120,IF(F120="法休",AW120,VLOOKUP(F120,カレンダマスタ!$Q$56:$R$69,2,FALSE))))</f>
        <v>#N/A</v>
      </c>
      <c r="BG120" s="254" t="e">
        <f t="shared" si="11"/>
        <v>#N/A</v>
      </c>
      <c r="BH120" s="254" t="e">
        <f>IF(AX120="","",IF(P120&lt;&gt;"","",IF(BG120="CS","OK",IF(VLOOKUP(E120,カレンダマスタ!$A$5:$D$381,4,FALSE)&gt;0,"",IF(OR(AX120*24&gt;10.84,AZ120*24&lt;14.5)=TRUE,"×","OK")))))</f>
        <v>#N/A</v>
      </c>
    </row>
    <row r="121" spans="2:60">
      <c r="B121" s="111"/>
      <c r="C121" s="388">
        <f>IF(STEP!C121&lt;&gt;"",STEP!C121,"")</f>
        <v>160488</v>
      </c>
      <c r="D121" s="389" t="str">
        <f>IF(STEP!D121&lt;&gt;"",STEP!D121,"")</f>
        <v>稲田　健志</v>
      </c>
      <c r="E121" s="390">
        <f>IF(STEP!E121&lt;&gt;"",STEP!E121,"")</f>
        <v>45423</v>
      </c>
      <c r="F121" s="259" t="s">
        <v>211</v>
      </c>
      <c r="G121" s="266"/>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1"/>
      <c r="AF121" s="261"/>
      <c r="AG121" s="261"/>
      <c r="AH121" s="261"/>
      <c r="AI121" s="261"/>
      <c r="AJ121" s="261"/>
      <c r="AK121" s="261"/>
      <c r="AL121" s="261"/>
      <c r="AM121" s="261"/>
      <c r="AN121" s="261"/>
      <c r="AO121" s="260"/>
      <c r="AP121" s="260"/>
      <c r="AQ121" s="260"/>
      <c r="AR121" s="260"/>
      <c r="AS121" s="260"/>
      <c r="AT121" s="260"/>
      <c r="AU121" s="260"/>
      <c r="AW121" s="284" t="str">
        <f t="shared" si="12"/>
        <v/>
      </c>
      <c r="AX121" s="284" t="str">
        <f t="shared" si="16"/>
        <v/>
      </c>
      <c r="AY121" s="284" t="str">
        <f t="shared" si="13"/>
        <v/>
      </c>
      <c r="AZ121" s="284" t="str">
        <f t="shared" si="14"/>
        <v/>
      </c>
      <c r="BA121" s="284" t="str">
        <f t="shared" si="15"/>
        <v/>
      </c>
      <c r="BD121" s="260" t="str">
        <f>IF(W121="","",IF(F121="休日",AW121,IF(F121="法休",AW121,VLOOKUP(F121,カレンダマスタ!$Q$56:$R$69,2,FALSE))))</f>
        <v/>
      </c>
      <c r="BG121" s="260" t="e">
        <f t="shared" ref="BG121:BG180" si="17">BG120</f>
        <v>#N/A</v>
      </c>
      <c r="BH121" s="260" t="str">
        <f>IF(AX121="","",IF(P121&lt;&gt;"","",IF(BG121="CS","OK",IF(VLOOKUP(E121,カレンダマスタ!$A$5:$D$381,4,FALSE)&gt;0,"",IF(OR(AX121*24&gt;10.84,AZ121*24&lt;14.5)=TRUE,"×","OK")))))</f>
        <v/>
      </c>
    </row>
    <row r="122" spans="2:60">
      <c r="B122" s="111"/>
      <c r="C122" s="391">
        <f>IF(STEP!C122&lt;&gt;"",STEP!C122,"")</f>
        <v>160488</v>
      </c>
      <c r="D122" s="392" t="str">
        <f>IF(STEP!D122&lt;&gt;"",STEP!D122,"")</f>
        <v>稲田　健志</v>
      </c>
      <c r="E122" s="393">
        <f>IF(STEP!E122&lt;&gt;"",STEP!E122,"")</f>
        <v>45424</v>
      </c>
      <c r="F122" s="263" t="s">
        <v>212</v>
      </c>
      <c r="G122" s="267"/>
      <c r="H122" s="264"/>
      <c r="I122" s="264"/>
      <c r="J122" s="264"/>
      <c r="K122" s="264"/>
      <c r="L122" s="264"/>
      <c r="M122" s="264"/>
      <c r="N122" s="264"/>
      <c r="O122" s="264"/>
      <c r="P122" s="264"/>
      <c r="Q122" s="264"/>
      <c r="R122" s="264"/>
      <c r="S122" s="264"/>
      <c r="T122" s="264"/>
      <c r="U122" s="264"/>
      <c r="V122" s="264"/>
      <c r="W122" s="264"/>
      <c r="X122" s="264"/>
      <c r="Y122" s="264"/>
      <c r="Z122" s="264"/>
      <c r="AA122" s="264"/>
      <c r="AB122" s="264"/>
      <c r="AC122" s="264"/>
      <c r="AD122" s="264"/>
      <c r="AE122" s="265"/>
      <c r="AF122" s="265"/>
      <c r="AG122" s="265"/>
      <c r="AH122" s="265"/>
      <c r="AI122" s="265"/>
      <c r="AJ122" s="265"/>
      <c r="AK122" s="265"/>
      <c r="AL122" s="265"/>
      <c r="AM122" s="265"/>
      <c r="AN122" s="265"/>
      <c r="AO122" s="264"/>
      <c r="AP122" s="264"/>
      <c r="AQ122" s="264"/>
      <c r="AR122" s="264"/>
      <c r="AS122" s="264"/>
      <c r="AT122" s="264"/>
      <c r="AU122" s="264"/>
      <c r="AW122" s="285" t="str">
        <f t="shared" si="12"/>
        <v/>
      </c>
      <c r="AX122" s="285" t="str">
        <f t="shared" si="16"/>
        <v/>
      </c>
      <c r="AY122" s="285" t="str">
        <f t="shared" si="13"/>
        <v/>
      </c>
      <c r="AZ122" s="285" t="str">
        <f t="shared" si="14"/>
        <v/>
      </c>
      <c r="BA122" s="285" t="str">
        <f t="shared" si="15"/>
        <v/>
      </c>
      <c r="BD122" s="264" t="str">
        <f>IF(W122="","",IF(F122="休日",AW122,IF(F122="法休",AW122,VLOOKUP(F122,カレンダマスタ!$Q$56:$R$69,2,FALSE))))</f>
        <v/>
      </c>
      <c r="BG122" s="264" t="e">
        <f t="shared" si="17"/>
        <v>#N/A</v>
      </c>
      <c r="BH122" s="264" t="str">
        <f>IF(AX122="","",IF(P122&lt;&gt;"","",IF(BG122="CS","OK",IF(VLOOKUP(E122,カレンダマスタ!$A$5:$D$381,4,FALSE)&gt;0,"",IF(OR(AX122*24&gt;10.84,AZ122*24&lt;14.5)=TRUE,"×","OK")))))</f>
        <v/>
      </c>
    </row>
    <row r="123" spans="2:60">
      <c r="B123" s="111"/>
      <c r="C123" s="385">
        <f>IF(STEP!C123&lt;&gt;"",STEP!C123,"")</f>
        <v>160488</v>
      </c>
      <c r="D123" s="386" t="str">
        <f>IF(STEP!D123&lt;&gt;"",STEP!D123,"")</f>
        <v>稲田　健志</v>
      </c>
      <c r="E123" s="387">
        <f>IF(STEP!E123&lt;&gt;"",STEP!E123,"")</f>
        <v>45425</v>
      </c>
      <c r="F123" s="253" t="s">
        <v>570</v>
      </c>
      <c r="G123" s="252"/>
      <c r="H123" s="254">
        <v>0.58333333333333337</v>
      </c>
      <c r="I123" s="254">
        <v>0.57916666666666672</v>
      </c>
      <c r="J123" s="254"/>
      <c r="K123" s="254"/>
      <c r="L123" s="254">
        <v>0.75</v>
      </c>
      <c r="M123" s="254">
        <v>0.75069444444444444</v>
      </c>
      <c r="N123" s="254"/>
      <c r="O123" s="254"/>
      <c r="P123" s="254" t="s">
        <v>569</v>
      </c>
      <c r="Q123" s="254"/>
      <c r="R123" s="254"/>
      <c r="S123" s="254"/>
      <c r="T123" s="254"/>
      <c r="U123" s="254"/>
      <c r="V123" s="254">
        <v>0.33333333333333331</v>
      </c>
      <c r="W123" s="254">
        <v>0.33333333333333331</v>
      </c>
      <c r="X123" s="254"/>
      <c r="Y123" s="254"/>
      <c r="Z123" s="254"/>
      <c r="AA123" s="254"/>
      <c r="AB123" s="254"/>
      <c r="AC123" s="254"/>
      <c r="AD123" s="254"/>
      <c r="AE123" s="255"/>
      <c r="AF123" s="255"/>
      <c r="AG123" s="255"/>
      <c r="AH123" s="255"/>
      <c r="AI123" s="255">
        <v>1</v>
      </c>
      <c r="AJ123" s="255">
        <v>1</v>
      </c>
      <c r="AK123" s="255"/>
      <c r="AL123" s="255"/>
      <c r="AM123" s="255"/>
      <c r="AN123" s="255"/>
      <c r="AO123" s="254"/>
      <c r="AP123" s="254"/>
      <c r="AQ123" s="254"/>
      <c r="AR123" s="254"/>
      <c r="AS123" s="254"/>
      <c r="AT123" s="254"/>
      <c r="AU123" s="254"/>
      <c r="AW123" s="283">
        <f t="shared" si="12"/>
        <v>0.57986111111111105</v>
      </c>
      <c r="AX123" s="283" t="e">
        <f t="shared" si="16"/>
        <v>#N/A</v>
      </c>
      <c r="AY123" s="283">
        <f t="shared" si="13"/>
        <v>0.75</v>
      </c>
      <c r="AZ123" s="283">
        <f t="shared" si="14"/>
        <v>0.75</v>
      </c>
      <c r="BA123" s="283">
        <f t="shared" si="15"/>
        <v>0.33333333333333331</v>
      </c>
      <c r="BD123" s="254" t="e">
        <f>IF(W123="","",IF(F123="休日",AW123,IF(F123="法休",AW123,VLOOKUP(F123,カレンダマスタ!$Q$56:$R$69,2,FALSE))))</f>
        <v>#N/A</v>
      </c>
      <c r="BG123" s="503" t="e">
        <f t="shared" si="17"/>
        <v>#N/A</v>
      </c>
      <c r="BH123" s="503" t="e">
        <f>IF(AX123="","",IF(P123&lt;&gt;"","",IF(BG123="CS","OK",IF(VLOOKUP(E123,カレンダマスタ!$A$5:$D$381,4,FALSE)&gt;0,"",IF(OR(AX123*24&gt;10.84,AZ123*24&lt;14.5)=TRUE,"×","OK")))))</f>
        <v>#N/A</v>
      </c>
    </row>
    <row r="124" spans="2:60">
      <c r="B124" s="111"/>
      <c r="C124" s="385">
        <f>IF(STEP!C124&lt;&gt;"",STEP!C124,"")</f>
        <v>160488</v>
      </c>
      <c r="D124" s="386" t="str">
        <f>IF(STEP!D124&lt;&gt;"",STEP!D124,"")</f>
        <v>稲田　健志</v>
      </c>
      <c r="E124" s="387">
        <f>IF(STEP!E124&lt;&gt;"",STEP!E124,"")</f>
        <v>45426</v>
      </c>
      <c r="F124" s="253" t="s">
        <v>560</v>
      </c>
      <c r="G124" s="252"/>
      <c r="H124" s="254">
        <v>0.375</v>
      </c>
      <c r="I124" s="254">
        <v>0.37638888888888888</v>
      </c>
      <c r="J124" s="254"/>
      <c r="K124" s="254"/>
      <c r="L124" s="254">
        <v>0.75</v>
      </c>
      <c r="M124" s="254">
        <v>0.80555555555555547</v>
      </c>
      <c r="N124" s="254"/>
      <c r="O124" s="254"/>
      <c r="P124" s="254"/>
      <c r="Q124" s="254" t="s">
        <v>559</v>
      </c>
      <c r="R124" s="254"/>
      <c r="S124" s="254"/>
      <c r="T124" s="254"/>
      <c r="U124" s="254"/>
      <c r="V124" s="254">
        <v>0.33333333333333331</v>
      </c>
      <c r="W124" s="254">
        <v>0.38541666666666669</v>
      </c>
      <c r="X124" s="254"/>
      <c r="Y124" s="254">
        <v>5.2083333333333336E-2</v>
      </c>
      <c r="Z124" s="254"/>
      <c r="AA124" s="254"/>
      <c r="AB124" s="254"/>
      <c r="AC124" s="254"/>
      <c r="AD124" s="254"/>
      <c r="AE124" s="255">
        <v>4.1666666666666664E-2</v>
      </c>
      <c r="AF124" s="255">
        <v>5.2083333333333336E-2</v>
      </c>
      <c r="AG124" s="255">
        <v>1.0416666666666666E-2</v>
      </c>
      <c r="AH124" s="255">
        <v>5.2083333333333336E-2</v>
      </c>
      <c r="AI124" s="255">
        <v>1</v>
      </c>
      <c r="AJ124" s="255">
        <v>1</v>
      </c>
      <c r="AK124" s="255"/>
      <c r="AL124" s="255"/>
      <c r="AM124" s="255"/>
      <c r="AN124" s="255"/>
      <c r="AO124" s="254"/>
      <c r="AP124" s="254"/>
      <c r="AQ124" s="254"/>
      <c r="AR124" s="254"/>
      <c r="AS124" s="254"/>
      <c r="AT124" s="254"/>
      <c r="AU124" s="254"/>
      <c r="AW124" s="283">
        <f t="shared" si="12"/>
        <v>0.37847222222222221</v>
      </c>
      <c r="AX124" s="283" t="e">
        <f t="shared" si="16"/>
        <v>#N/A</v>
      </c>
      <c r="AY124" s="283">
        <f t="shared" si="13"/>
        <v>0.80555555555555547</v>
      </c>
      <c r="AZ124" s="283">
        <f t="shared" si="14"/>
        <v>0.80555555555555547</v>
      </c>
      <c r="BA124" s="283">
        <f t="shared" si="15"/>
        <v>0.38541666666666669</v>
      </c>
      <c r="BD124" s="254" t="e">
        <f>IF(W124="","",IF(F124="休日",AW124,IF(F124="法休",AW124,VLOOKUP(F124,カレンダマスタ!$Q$56:$R$69,2,FALSE))))</f>
        <v>#N/A</v>
      </c>
      <c r="BG124" s="254" t="e">
        <f t="shared" si="17"/>
        <v>#N/A</v>
      </c>
      <c r="BH124" s="254" t="e">
        <f>IF(AX124="","",IF(P124&lt;&gt;"","",IF(BG124="CS","OK",IF(VLOOKUP(E124,カレンダマスタ!$A$5:$D$381,4,FALSE)&gt;0,"",IF(OR(AX124*24&gt;10.84,AZ124*24&lt;14.5)=TRUE,"×","OK")))))</f>
        <v>#N/A</v>
      </c>
    </row>
    <row r="125" spans="2:60">
      <c r="B125" s="111"/>
      <c r="C125" s="385">
        <f>IF(STEP!C125&lt;&gt;"",STEP!C125,"")</f>
        <v>160488</v>
      </c>
      <c r="D125" s="386" t="str">
        <f>IF(STEP!D125&lt;&gt;"",STEP!D125,"")</f>
        <v>稲田　健志</v>
      </c>
      <c r="E125" s="387">
        <f>IF(STEP!E125&lt;&gt;"",STEP!E125,"")</f>
        <v>45427</v>
      </c>
      <c r="F125" s="253" t="s">
        <v>560</v>
      </c>
      <c r="G125" s="252"/>
      <c r="H125" s="254">
        <v>0.375</v>
      </c>
      <c r="I125" s="254">
        <v>0.37013888888888885</v>
      </c>
      <c r="J125" s="254"/>
      <c r="K125" s="254"/>
      <c r="L125" s="254">
        <v>0.75</v>
      </c>
      <c r="M125" s="254">
        <v>0.75</v>
      </c>
      <c r="N125" s="254"/>
      <c r="O125" s="254"/>
      <c r="P125" s="254"/>
      <c r="Q125" s="254"/>
      <c r="R125" s="254"/>
      <c r="S125" s="254"/>
      <c r="T125" s="254"/>
      <c r="U125" s="254"/>
      <c r="V125" s="254">
        <v>0.33333333333333331</v>
      </c>
      <c r="W125" s="254">
        <v>0.33333333333333331</v>
      </c>
      <c r="X125" s="254"/>
      <c r="Y125" s="254"/>
      <c r="Z125" s="254"/>
      <c r="AA125" s="254"/>
      <c r="AB125" s="254"/>
      <c r="AC125" s="254"/>
      <c r="AD125" s="254"/>
      <c r="AE125" s="255"/>
      <c r="AF125" s="255"/>
      <c r="AG125" s="255"/>
      <c r="AH125" s="255"/>
      <c r="AI125" s="255">
        <v>1</v>
      </c>
      <c r="AJ125" s="255">
        <v>1</v>
      </c>
      <c r="AK125" s="255"/>
      <c r="AL125" s="255"/>
      <c r="AM125" s="255"/>
      <c r="AN125" s="255"/>
      <c r="AO125" s="254"/>
      <c r="AP125" s="254"/>
      <c r="AQ125" s="254"/>
      <c r="AR125" s="254"/>
      <c r="AS125" s="254"/>
      <c r="AT125" s="254"/>
      <c r="AU125" s="254"/>
      <c r="AW125" s="283">
        <f t="shared" si="12"/>
        <v>0.37152777777777773</v>
      </c>
      <c r="AX125" s="283" t="e">
        <f t="shared" si="16"/>
        <v>#N/A</v>
      </c>
      <c r="AY125" s="283">
        <f t="shared" si="13"/>
        <v>0.75</v>
      </c>
      <c r="AZ125" s="283">
        <f t="shared" si="14"/>
        <v>0.75</v>
      </c>
      <c r="BA125" s="283">
        <f t="shared" si="15"/>
        <v>0.33333333333333331</v>
      </c>
      <c r="BD125" s="254" t="e">
        <f>IF(W125="","",IF(F125="休日",AW125,IF(F125="法休",AW125,VLOOKUP(F125,カレンダマスタ!$Q$56:$R$69,2,FALSE))))</f>
        <v>#N/A</v>
      </c>
      <c r="BG125" s="254" t="e">
        <f t="shared" si="17"/>
        <v>#N/A</v>
      </c>
      <c r="BH125" s="254" t="e">
        <f>IF(AX125="","",IF(P125&lt;&gt;"","",IF(BG125="CS","OK",IF(VLOOKUP(E125,カレンダマスタ!$A$5:$D$381,4,FALSE)&gt;0,"",IF(OR(AX125*24&gt;10.84,AZ125*24&lt;14.5)=TRUE,"×","OK")))))</f>
        <v>#N/A</v>
      </c>
    </row>
    <row r="126" spans="2:60">
      <c r="B126" s="111"/>
      <c r="C126" s="385">
        <f>IF(STEP!C126&lt;&gt;"",STEP!C126,"")</f>
        <v>160488</v>
      </c>
      <c r="D126" s="386" t="str">
        <f>IF(STEP!D126&lt;&gt;"",STEP!D126,"")</f>
        <v>稲田　健志</v>
      </c>
      <c r="E126" s="387">
        <f>IF(STEP!E126&lt;&gt;"",STEP!E126,"")</f>
        <v>45428</v>
      </c>
      <c r="F126" s="256" t="s">
        <v>560</v>
      </c>
      <c r="G126" s="257"/>
      <c r="H126" s="254">
        <v>0.375</v>
      </c>
      <c r="I126" s="254">
        <v>0.37083333333333335</v>
      </c>
      <c r="J126" s="254"/>
      <c r="K126" s="254"/>
      <c r="L126" s="254">
        <v>0.75</v>
      </c>
      <c r="M126" s="254">
        <v>0.78888888888888886</v>
      </c>
      <c r="N126" s="254">
        <v>0.80208333333333337</v>
      </c>
      <c r="O126" s="254"/>
      <c r="P126" s="254"/>
      <c r="Q126" s="254" t="s">
        <v>559</v>
      </c>
      <c r="R126" s="254"/>
      <c r="S126" s="254"/>
      <c r="T126" s="254" t="s">
        <v>620</v>
      </c>
      <c r="U126" s="254"/>
      <c r="V126" s="254">
        <v>0.33333333333333331</v>
      </c>
      <c r="W126" s="254">
        <v>0.38541666666666669</v>
      </c>
      <c r="X126" s="254"/>
      <c r="Y126" s="254">
        <v>5.2083333333333336E-2</v>
      </c>
      <c r="Z126" s="254"/>
      <c r="AA126" s="254"/>
      <c r="AB126" s="254"/>
      <c r="AC126" s="254"/>
      <c r="AD126" s="254"/>
      <c r="AE126" s="255">
        <v>4.1666666666666664E-2</v>
      </c>
      <c r="AF126" s="255">
        <v>5.2083333333333336E-2</v>
      </c>
      <c r="AG126" s="255">
        <v>1.0416666666666666E-2</v>
      </c>
      <c r="AH126" s="255">
        <v>5.2083333333333336E-2</v>
      </c>
      <c r="AI126" s="255">
        <v>1</v>
      </c>
      <c r="AJ126" s="255">
        <v>1</v>
      </c>
      <c r="AK126" s="255"/>
      <c r="AL126" s="255"/>
      <c r="AM126" s="255"/>
      <c r="AN126" s="255"/>
      <c r="AO126" s="254"/>
      <c r="AP126" s="254"/>
      <c r="AQ126" s="254"/>
      <c r="AR126" s="254"/>
      <c r="AS126" s="254"/>
      <c r="AT126" s="254"/>
      <c r="AU126" s="254"/>
      <c r="AW126" s="283">
        <f t="shared" si="12"/>
        <v>0.37152777777777773</v>
      </c>
      <c r="AX126" s="283" t="e">
        <f t="shared" si="16"/>
        <v>#N/A</v>
      </c>
      <c r="AY126" s="283">
        <f t="shared" si="13"/>
        <v>0.80208333333333326</v>
      </c>
      <c r="AZ126" s="283">
        <f t="shared" si="14"/>
        <v>0.80208333333333326</v>
      </c>
      <c r="BA126" s="283">
        <f t="shared" si="15"/>
        <v>0.38541666666666669</v>
      </c>
      <c r="BD126" s="254" t="e">
        <f>IF(W126="","",IF(F126="休日",AW126,IF(F126="法休",AW126,VLOOKUP(F126,カレンダマスタ!$Q$56:$R$69,2,FALSE))))</f>
        <v>#N/A</v>
      </c>
      <c r="BG126" s="254" t="e">
        <f t="shared" si="17"/>
        <v>#N/A</v>
      </c>
      <c r="BH126" s="254" t="e">
        <f>IF(AX126="","",IF(P126&lt;&gt;"","",IF(BG126="CS","OK",IF(VLOOKUP(E126,カレンダマスタ!$A$5:$D$381,4,FALSE)&gt;0,"",IF(OR(AX126*24&gt;10.84,AZ126*24&lt;14.5)=TRUE,"×","OK")))))</f>
        <v>#N/A</v>
      </c>
    </row>
    <row r="127" spans="2:60">
      <c r="B127" s="111"/>
      <c r="C127" s="385">
        <f>IF(STEP!C127&lt;&gt;"",STEP!C127,"")</f>
        <v>160488</v>
      </c>
      <c r="D127" s="386" t="str">
        <f>IF(STEP!D127&lt;&gt;"",STEP!D127,"")</f>
        <v>稲田　健志</v>
      </c>
      <c r="E127" s="387">
        <f>IF(STEP!E127&lt;&gt;"",STEP!E127,"")</f>
        <v>45429</v>
      </c>
      <c r="F127" s="256" t="s">
        <v>560</v>
      </c>
      <c r="G127" s="257"/>
      <c r="H127" s="254"/>
      <c r="I127" s="254"/>
      <c r="J127" s="254"/>
      <c r="K127" s="254"/>
      <c r="L127" s="254"/>
      <c r="M127" s="254"/>
      <c r="N127" s="254"/>
      <c r="O127" s="254"/>
      <c r="P127" s="254" t="s">
        <v>558</v>
      </c>
      <c r="Q127" s="254"/>
      <c r="R127" s="254"/>
      <c r="S127" s="254"/>
      <c r="T127" s="254"/>
      <c r="U127" s="254"/>
      <c r="V127" s="254">
        <v>0.33333333333333331</v>
      </c>
      <c r="W127" s="254">
        <v>0.33333333333333331</v>
      </c>
      <c r="X127" s="254"/>
      <c r="Y127" s="254"/>
      <c r="Z127" s="254"/>
      <c r="AA127" s="254"/>
      <c r="AB127" s="254"/>
      <c r="AC127" s="254"/>
      <c r="AD127" s="254"/>
      <c r="AE127" s="255"/>
      <c r="AF127" s="255"/>
      <c r="AG127" s="255"/>
      <c r="AH127" s="255"/>
      <c r="AI127" s="255">
        <v>1</v>
      </c>
      <c r="AJ127" s="255">
        <v>1</v>
      </c>
      <c r="AK127" s="255"/>
      <c r="AL127" s="255"/>
      <c r="AM127" s="255"/>
      <c r="AN127" s="255"/>
      <c r="AO127" s="254"/>
      <c r="AP127" s="254"/>
      <c r="AQ127" s="254"/>
      <c r="AR127" s="254"/>
      <c r="AS127" s="254"/>
      <c r="AT127" s="254"/>
      <c r="AU127" s="254"/>
      <c r="AW127" s="283">
        <f t="shared" si="12"/>
        <v>0</v>
      </c>
      <c r="AX127" s="283" t="e">
        <f t="shared" si="16"/>
        <v>#N/A</v>
      </c>
      <c r="AY127" s="283">
        <f t="shared" si="13"/>
        <v>0</v>
      </c>
      <c r="AZ127" s="283">
        <f t="shared" si="14"/>
        <v>0</v>
      </c>
      <c r="BA127" s="283">
        <f t="shared" si="15"/>
        <v>0.33333333333333331</v>
      </c>
      <c r="BD127" s="254" t="e">
        <f>IF(W127="","",IF(F127="休日",AW127,IF(F127="法休",AW127,VLOOKUP(F127,カレンダマスタ!$Q$56:$R$69,2,FALSE))))</f>
        <v>#N/A</v>
      </c>
      <c r="BG127" s="254" t="e">
        <f t="shared" si="17"/>
        <v>#N/A</v>
      </c>
      <c r="BH127" s="254" t="e">
        <f>IF(AX127="","",IF(P127&lt;&gt;"","",IF(BG127="CS","OK",IF(VLOOKUP(E127,カレンダマスタ!$A$5:$D$381,4,FALSE)&gt;0,"",IF(OR(AX127*24&gt;10.84,AZ127*24&lt;14.5)=TRUE,"×","OK")))))</f>
        <v>#N/A</v>
      </c>
    </row>
    <row r="128" spans="2:60">
      <c r="B128" s="111"/>
      <c r="C128" s="388">
        <f>IF(STEP!C128&lt;&gt;"",STEP!C128,"")</f>
        <v>160488</v>
      </c>
      <c r="D128" s="389" t="str">
        <f>IF(STEP!D128&lt;&gt;"",STEP!D128,"")</f>
        <v>稲田　健志</v>
      </c>
      <c r="E128" s="390">
        <f>IF(STEP!E128&lt;&gt;"",STEP!E128,"")</f>
        <v>45430</v>
      </c>
      <c r="F128" s="259" t="s">
        <v>211</v>
      </c>
      <c r="G128" s="266"/>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1"/>
      <c r="AF128" s="261"/>
      <c r="AG128" s="261"/>
      <c r="AH128" s="261"/>
      <c r="AI128" s="261"/>
      <c r="AJ128" s="261"/>
      <c r="AK128" s="261"/>
      <c r="AL128" s="261"/>
      <c r="AM128" s="261"/>
      <c r="AN128" s="261"/>
      <c r="AO128" s="260"/>
      <c r="AP128" s="260"/>
      <c r="AQ128" s="260"/>
      <c r="AR128" s="260"/>
      <c r="AS128" s="260"/>
      <c r="AT128" s="260"/>
      <c r="AU128" s="260"/>
      <c r="AW128" s="284" t="str">
        <f t="shared" si="12"/>
        <v/>
      </c>
      <c r="AX128" s="284" t="str">
        <f t="shared" si="16"/>
        <v/>
      </c>
      <c r="AY128" s="284" t="str">
        <f t="shared" si="13"/>
        <v/>
      </c>
      <c r="AZ128" s="284" t="str">
        <f t="shared" si="14"/>
        <v/>
      </c>
      <c r="BA128" s="284" t="str">
        <f t="shared" si="15"/>
        <v/>
      </c>
      <c r="BD128" s="260" t="str">
        <f>IF(W128="","",IF(F128="休日",AW128,IF(F128="法休",AW128,VLOOKUP(F128,カレンダマスタ!$Q$56:$R$69,2,FALSE))))</f>
        <v/>
      </c>
      <c r="BG128" s="260" t="e">
        <f t="shared" si="17"/>
        <v>#N/A</v>
      </c>
      <c r="BH128" s="260" t="str">
        <f>IF(AX128="","",IF(P128&lt;&gt;"","",IF(BG128="CS","OK",IF(VLOOKUP(E128,カレンダマスタ!$A$5:$D$381,4,FALSE)&gt;0,"",IF(OR(AX128*24&gt;10.84,AZ128*24&lt;14.5)=TRUE,"×","OK")))))</f>
        <v/>
      </c>
    </row>
    <row r="129" spans="2:60">
      <c r="B129" s="111"/>
      <c r="C129" s="394">
        <f>IF(STEP!C129&lt;&gt;"",STEP!C129,"")</f>
        <v>160488</v>
      </c>
      <c r="D129" s="395" t="str">
        <f>IF(STEP!D129&lt;&gt;"",STEP!D129,"")</f>
        <v>稲田　健志</v>
      </c>
      <c r="E129" s="396">
        <f>IF(STEP!E129&lt;&gt;"",STEP!E129,"")</f>
        <v>45431</v>
      </c>
      <c r="F129" s="269" t="s">
        <v>212</v>
      </c>
      <c r="G129" s="268"/>
      <c r="H129" s="270"/>
      <c r="I129" s="270"/>
      <c r="J129" s="270"/>
      <c r="K129" s="270"/>
      <c r="L129" s="270"/>
      <c r="M129" s="270"/>
      <c r="N129" s="270"/>
      <c r="O129" s="270"/>
      <c r="P129" s="270"/>
      <c r="Q129" s="270"/>
      <c r="R129" s="270"/>
      <c r="S129" s="270"/>
      <c r="T129" s="270"/>
      <c r="U129" s="270"/>
      <c r="V129" s="270"/>
      <c r="W129" s="270"/>
      <c r="X129" s="270"/>
      <c r="Y129" s="270"/>
      <c r="Z129" s="270"/>
      <c r="AA129" s="270"/>
      <c r="AB129" s="270"/>
      <c r="AC129" s="270"/>
      <c r="AD129" s="270"/>
      <c r="AE129" s="271"/>
      <c r="AF129" s="271"/>
      <c r="AG129" s="271"/>
      <c r="AH129" s="271"/>
      <c r="AI129" s="271"/>
      <c r="AJ129" s="271"/>
      <c r="AK129" s="271"/>
      <c r="AL129" s="271"/>
      <c r="AM129" s="271"/>
      <c r="AN129" s="271"/>
      <c r="AO129" s="270"/>
      <c r="AP129" s="270"/>
      <c r="AQ129" s="270"/>
      <c r="AR129" s="270"/>
      <c r="AS129" s="270"/>
      <c r="AT129" s="270"/>
      <c r="AU129" s="270"/>
      <c r="AW129" s="282" t="str">
        <f t="shared" si="12"/>
        <v/>
      </c>
      <c r="AX129" s="282" t="str">
        <f t="shared" si="16"/>
        <v/>
      </c>
      <c r="AY129" s="282" t="str">
        <f t="shared" si="13"/>
        <v/>
      </c>
      <c r="AZ129" s="282" t="str">
        <f t="shared" si="14"/>
        <v/>
      </c>
      <c r="BA129" s="282" t="str">
        <f t="shared" si="15"/>
        <v/>
      </c>
      <c r="BD129" s="270" t="str">
        <f>IF(W129="","",IF(F129="休日",AW129,IF(F129="法休",AW129,VLOOKUP(F129,カレンダマスタ!$Q$56:$R$69,2,FALSE))))</f>
        <v/>
      </c>
      <c r="BG129" s="270" t="e">
        <f t="shared" si="17"/>
        <v>#N/A</v>
      </c>
      <c r="BH129" s="270" t="str">
        <f>IF(AX129="","",IF(P129&lt;&gt;"","",IF(BG129="CS","OK",IF(VLOOKUP(E129,カレンダマスタ!$A$5:$D$381,4,FALSE)&gt;0,"",IF(OR(AX129*24&gt;10.84,AZ129*24&lt;14.5)=TRUE,"×","OK")))))</f>
        <v/>
      </c>
    </row>
    <row r="130" spans="2:60">
      <c r="B130" s="111"/>
      <c r="C130" s="385">
        <f>IF(STEP!C130&lt;&gt;"",STEP!C130,"")</f>
        <v>160488</v>
      </c>
      <c r="D130" s="386" t="str">
        <f>IF(STEP!D130&lt;&gt;"",STEP!D130,"")</f>
        <v>稲田　健志</v>
      </c>
      <c r="E130" s="387">
        <f>IF(STEP!E130&lt;&gt;"",STEP!E130,"")</f>
        <v>45432</v>
      </c>
      <c r="F130" s="253" t="s">
        <v>560</v>
      </c>
      <c r="G130" s="252"/>
      <c r="H130" s="254">
        <v>0.375</v>
      </c>
      <c r="I130" s="254">
        <v>0.37083333333333335</v>
      </c>
      <c r="J130" s="254"/>
      <c r="K130" s="254"/>
      <c r="L130" s="254">
        <v>0.75</v>
      </c>
      <c r="M130" s="254"/>
      <c r="N130" s="254"/>
      <c r="O130" s="254"/>
      <c r="P130" s="254"/>
      <c r="Q130" s="254" t="s">
        <v>559</v>
      </c>
      <c r="R130" s="254"/>
      <c r="S130" s="254"/>
      <c r="T130" s="254"/>
      <c r="U130" s="254"/>
      <c r="V130" s="254"/>
      <c r="W130" s="254"/>
      <c r="X130" s="254"/>
      <c r="Y130" s="254"/>
      <c r="Z130" s="254"/>
      <c r="AA130" s="254"/>
      <c r="AB130" s="254"/>
      <c r="AC130" s="254"/>
      <c r="AD130" s="254"/>
      <c r="AE130" s="255">
        <v>4.1666666666666664E-2</v>
      </c>
      <c r="AF130" s="255"/>
      <c r="AG130" s="255" t="s">
        <v>585</v>
      </c>
      <c r="AH130" s="255"/>
      <c r="AI130" s="255">
        <v>1</v>
      </c>
      <c r="AJ130" s="255"/>
      <c r="AK130" s="255"/>
      <c r="AL130" s="255"/>
      <c r="AM130" s="255"/>
      <c r="AN130" s="255"/>
      <c r="AO130" s="254"/>
      <c r="AP130" s="254"/>
      <c r="AQ130" s="254"/>
      <c r="AR130" s="254"/>
      <c r="AS130" s="254"/>
      <c r="AT130" s="254"/>
      <c r="AU130" s="254"/>
      <c r="AW130" s="283" t="str">
        <f t="shared" si="12"/>
        <v/>
      </c>
      <c r="AX130" s="283" t="str">
        <f t="shared" si="16"/>
        <v/>
      </c>
      <c r="AY130" s="283" t="str">
        <f t="shared" si="13"/>
        <v/>
      </c>
      <c r="AZ130" s="283" t="str">
        <f t="shared" si="14"/>
        <v/>
      </c>
      <c r="BA130" s="283" t="str">
        <f t="shared" si="15"/>
        <v/>
      </c>
      <c r="BD130" s="254" t="str">
        <f>IF(W130="","",IF(F130="休日",AW130,IF(F130="法休",AW130,VLOOKUP(F130,カレンダマスタ!$Q$56:$R$69,2,FALSE))))</f>
        <v/>
      </c>
      <c r="BG130" s="254" t="e">
        <f t="shared" si="17"/>
        <v>#N/A</v>
      </c>
      <c r="BH130" s="254" t="str">
        <f>IF(AX130="","",IF(P130&lt;&gt;"","",IF(BG130="CS","OK",IF(VLOOKUP(E130,カレンダマスタ!$A$5:$D$381,4,FALSE)&gt;0,"",IF(OR(AX130*24&gt;10.84,AZ130*24&lt;14.5)=TRUE,"×","OK")))))</f>
        <v/>
      </c>
    </row>
    <row r="131" spans="2:60">
      <c r="B131" s="111"/>
      <c r="C131" s="397" t="str">
        <f>IF(STEP!C131&lt;&gt;"",STEP!C131,"")</f>
        <v/>
      </c>
      <c r="D131" s="398" t="str">
        <f>IF(STEP!D131&lt;&gt;"",STEP!D131,"")</f>
        <v/>
      </c>
      <c r="E131" s="399" t="str">
        <f>IF(STEP!E131&lt;&gt;"",STEP!E131,"")</f>
        <v/>
      </c>
      <c r="F131" s="273"/>
      <c r="G131" s="272"/>
      <c r="H131" s="274"/>
      <c r="I131" s="274"/>
      <c r="J131" s="274"/>
      <c r="K131" s="274"/>
      <c r="L131" s="274"/>
      <c r="M131" s="274"/>
      <c r="N131" s="274"/>
      <c r="O131" s="274"/>
      <c r="P131" s="274"/>
      <c r="Q131" s="274"/>
      <c r="R131" s="274"/>
      <c r="S131" s="274"/>
      <c r="T131" s="274"/>
      <c r="U131" s="274"/>
      <c r="V131" s="274"/>
      <c r="W131" s="274"/>
      <c r="X131" s="274"/>
      <c r="Y131" s="274"/>
      <c r="Z131" s="274"/>
      <c r="AA131" s="274"/>
      <c r="AB131" s="274"/>
      <c r="AC131" s="274"/>
      <c r="AD131" s="274"/>
      <c r="AE131" s="275"/>
      <c r="AF131" s="275"/>
      <c r="AG131" s="275"/>
      <c r="AH131" s="275"/>
      <c r="AI131" s="275"/>
      <c r="AJ131" s="275"/>
      <c r="AK131" s="275"/>
      <c r="AL131" s="275"/>
      <c r="AM131" s="275"/>
      <c r="AN131" s="275"/>
      <c r="AO131" s="274"/>
      <c r="AP131" s="274"/>
      <c r="AQ131" s="274"/>
      <c r="AR131" s="274"/>
      <c r="AS131" s="274"/>
      <c r="AT131" s="274"/>
      <c r="AU131" s="274"/>
      <c r="AW131" s="286" t="str">
        <f t="shared" si="12"/>
        <v/>
      </c>
      <c r="AX131" s="286" t="str">
        <f t="shared" si="16"/>
        <v/>
      </c>
      <c r="AY131" s="286" t="str">
        <f t="shared" si="13"/>
        <v/>
      </c>
      <c r="AZ131" s="286" t="str">
        <f t="shared" si="14"/>
        <v/>
      </c>
      <c r="BA131" s="286" t="str">
        <f t="shared" si="15"/>
        <v/>
      </c>
      <c r="BD131" s="274" t="str">
        <f>IF(W131="","",IF(F131="休日",AW131,IF(F131="法休",AW131,VLOOKUP(F131,カレンダマスタ!$Q$56:$R$69,2,FALSE))))</f>
        <v/>
      </c>
      <c r="BG131" s="274" t="e">
        <f t="shared" si="17"/>
        <v>#N/A</v>
      </c>
      <c r="BH131" s="274" t="str">
        <f>IF(AX131="","",IF(P131&lt;&gt;"","",IF(BG131="CS","OK",IF(VLOOKUP(E131,カレンダマスタ!$A$5:$D$381,4,FALSE)&gt;0,"",IF(OR(AX131*24&gt;10.84,AZ131*24&lt;14.5)=TRUE,"×","OK")))))</f>
        <v/>
      </c>
    </row>
    <row r="132" spans="2:60">
      <c r="B132" s="111"/>
      <c r="C132" s="397" t="str">
        <f>IF(STEP!C132&lt;&gt;"",STEP!C132,"")</f>
        <v/>
      </c>
      <c r="D132" s="398" t="str">
        <f>IF(STEP!D132&lt;&gt;"",STEP!D132,"")</f>
        <v/>
      </c>
      <c r="E132" s="399" t="str">
        <f>IF(STEP!E132&lt;&gt;"",STEP!E132,"")</f>
        <v/>
      </c>
      <c r="F132" s="273"/>
      <c r="G132" s="272"/>
      <c r="H132" s="274"/>
      <c r="I132" s="274"/>
      <c r="J132" s="274"/>
      <c r="K132" s="274"/>
      <c r="L132" s="274"/>
      <c r="M132" s="274"/>
      <c r="N132" s="274"/>
      <c r="O132" s="274"/>
      <c r="P132" s="274"/>
      <c r="Q132" s="274"/>
      <c r="R132" s="274"/>
      <c r="S132" s="274"/>
      <c r="T132" s="274"/>
      <c r="U132" s="274"/>
      <c r="V132" s="274"/>
      <c r="W132" s="274"/>
      <c r="X132" s="274"/>
      <c r="Y132" s="274"/>
      <c r="Z132" s="274"/>
      <c r="AA132" s="274"/>
      <c r="AB132" s="274"/>
      <c r="AC132" s="274"/>
      <c r="AD132" s="274"/>
      <c r="AE132" s="275"/>
      <c r="AF132" s="275"/>
      <c r="AG132" s="275"/>
      <c r="AH132" s="275"/>
      <c r="AI132" s="275"/>
      <c r="AJ132" s="275"/>
      <c r="AK132" s="275"/>
      <c r="AL132" s="275"/>
      <c r="AM132" s="275"/>
      <c r="AN132" s="275"/>
      <c r="AO132" s="274"/>
      <c r="AP132" s="274"/>
      <c r="AQ132" s="274"/>
      <c r="AR132" s="274"/>
      <c r="AS132" s="274"/>
      <c r="AT132" s="274"/>
      <c r="AU132" s="274"/>
      <c r="AW132" s="286" t="str">
        <f t="shared" si="12"/>
        <v/>
      </c>
      <c r="AX132" s="286" t="str">
        <f t="shared" si="16"/>
        <v/>
      </c>
      <c r="AY132" s="286" t="str">
        <f t="shared" si="13"/>
        <v/>
      </c>
      <c r="AZ132" s="286" t="str">
        <f t="shared" si="14"/>
        <v/>
      </c>
      <c r="BA132" s="286" t="str">
        <f t="shared" si="15"/>
        <v/>
      </c>
      <c r="BD132" s="274" t="str">
        <f>IF(W132="","",IF(F132="休日",AW132,IF(F132="法休",AW132,VLOOKUP(F132,カレンダマスタ!$Q$56:$R$69,2,FALSE))))</f>
        <v/>
      </c>
      <c r="BG132" s="274" t="e">
        <f t="shared" si="17"/>
        <v>#N/A</v>
      </c>
      <c r="BH132" s="274" t="str">
        <f>IF(AX132="","",IF(P132&lt;&gt;"","",IF(BG132="CS","OK",IF(VLOOKUP(E132,カレンダマスタ!$A$5:$D$381,4,FALSE)&gt;0,"",IF(OR(AX132*24&gt;10.84,AZ132*24&lt;14.5)=TRUE,"×","OK")))))</f>
        <v/>
      </c>
    </row>
    <row r="133" spans="2:60">
      <c r="B133" s="111"/>
      <c r="C133" s="397" t="str">
        <f>IF(STEP!C133&lt;&gt;"",STEP!C133,"")</f>
        <v/>
      </c>
      <c r="D133" s="398" t="str">
        <f>IF(STEP!D133&lt;&gt;"",STEP!D133,"")</f>
        <v/>
      </c>
      <c r="E133" s="399" t="str">
        <f>IF(STEP!E133&lt;&gt;"",STEP!E133,"")</f>
        <v/>
      </c>
      <c r="F133" s="273"/>
      <c r="G133" s="272"/>
      <c r="H133" s="274"/>
      <c r="I133" s="274"/>
      <c r="J133" s="274"/>
      <c r="K133" s="274"/>
      <c r="L133" s="274"/>
      <c r="M133" s="274"/>
      <c r="N133" s="274"/>
      <c r="O133" s="274"/>
      <c r="P133" s="274"/>
      <c r="Q133" s="274"/>
      <c r="R133" s="274"/>
      <c r="S133" s="274"/>
      <c r="T133" s="274"/>
      <c r="U133" s="274"/>
      <c r="V133" s="274"/>
      <c r="W133" s="274"/>
      <c r="X133" s="274"/>
      <c r="Y133" s="274"/>
      <c r="Z133" s="274"/>
      <c r="AA133" s="274"/>
      <c r="AB133" s="274"/>
      <c r="AC133" s="274"/>
      <c r="AD133" s="274"/>
      <c r="AE133" s="275"/>
      <c r="AF133" s="275"/>
      <c r="AG133" s="275"/>
      <c r="AH133" s="275"/>
      <c r="AI133" s="275"/>
      <c r="AJ133" s="275"/>
      <c r="AK133" s="275"/>
      <c r="AL133" s="275"/>
      <c r="AM133" s="275"/>
      <c r="AN133" s="275"/>
      <c r="AO133" s="274"/>
      <c r="AP133" s="274"/>
      <c r="AQ133" s="274"/>
      <c r="AR133" s="274"/>
      <c r="AS133" s="274"/>
      <c r="AT133" s="274"/>
      <c r="AU133" s="274"/>
      <c r="AW133" s="286" t="str">
        <f t="shared" si="12"/>
        <v/>
      </c>
      <c r="AX133" s="286" t="str">
        <f t="shared" si="16"/>
        <v/>
      </c>
      <c r="AY133" s="286" t="str">
        <f t="shared" si="13"/>
        <v/>
      </c>
      <c r="AZ133" s="286" t="str">
        <f t="shared" si="14"/>
        <v/>
      </c>
      <c r="BA133" s="286" t="str">
        <f t="shared" si="15"/>
        <v/>
      </c>
      <c r="BD133" s="274" t="str">
        <f>IF(W133="","",IF(F133="休日",AW133,IF(F133="法休",AW133,VLOOKUP(F133,カレンダマスタ!$Q$56:$R$69,2,FALSE))))</f>
        <v/>
      </c>
      <c r="BG133" s="274" t="e">
        <f t="shared" si="17"/>
        <v>#N/A</v>
      </c>
      <c r="BH133" s="274" t="str">
        <f>IF(AX133="","",IF(P133&lt;&gt;"","",IF(BG133="CS","OK",IF(VLOOKUP(E133,カレンダマスタ!$A$5:$D$381,4,FALSE)&gt;0,"",IF(OR(AX133*24&gt;10.84,AZ133*24&lt;14.5)=TRUE,"×","OK")))))</f>
        <v/>
      </c>
    </row>
    <row r="134" spans="2:60">
      <c r="B134" s="111"/>
      <c r="C134" s="397" t="str">
        <f>IF(STEP!C134&lt;&gt;"",STEP!C134,"")</f>
        <v/>
      </c>
      <c r="D134" s="398" t="str">
        <f>IF(STEP!D134&lt;&gt;"",STEP!D134,"")</f>
        <v/>
      </c>
      <c r="E134" s="399" t="str">
        <f>IF(STEP!E134&lt;&gt;"",STEP!E134,"")</f>
        <v/>
      </c>
      <c r="F134" s="273"/>
      <c r="G134" s="272"/>
      <c r="H134" s="274"/>
      <c r="I134" s="274"/>
      <c r="J134" s="274"/>
      <c r="K134" s="274"/>
      <c r="L134" s="274"/>
      <c r="M134" s="274"/>
      <c r="N134" s="274"/>
      <c r="O134" s="274"/>
      <c r="P134" s="274"/>
      <c r="Q134" s="274"/>
      <c r="R134" s="274"/>
      <c r="S134" s="274"/>
      <c r="T134" s="274"/>
      <c r="U134" s="274"/>
      <c r="V134" s="274"/>
      <c r="W134" s="274"/>
      <c r="X134" s="274"/>
      <c r="Y134" s="274"/>
      <c r="Z134" s="274"/>
      <c r="AA134" s="274"/>
      <c r="AB134" s="274"/>
      <c r="AC134" s="274"/>
      <c r="AD134" s="274"/>
      <c r="AE134" s="275"/>
      <c r="AF134" s="275"/>
      <c r="AG134" s="275"/>
      <c r="AH134" s="275"/>
      <c r="AI134" s="275"/>
      <c r="AJ134" s="275"/>
      <c r="AK134" s="275"/>
      <c r="AL134" s="275"/>
      <c r="AM134" s="275"/>
      <c r="AN134" s="275"/>
      <c r="AO134" s="274"/>
      <c r="AP134" s="274"/>
      <c r="AQ134" s="274"/>
      <c r="AR134" s="274"/>
      <c r="AS134" s="274"/>
      <c r="AT134" s="274"/>
      <c r="AU134" s="274"/>
      <c r="AW134" s="286" t="str">
        <f t="shared" si="12"/>
        <v/>
      </c>
      <c r="AX134" s="286" t="str">
        <f t="shared" si="16"/>
        <v/>
      </c>
      <c r="AY134" s="286" t="str">
        <f t="shared" si="13"/>
        <v/>
      </c>
      <c r="AZ134" s="286" t="str">
        <f t="shared" si="14"/>
        <v/>
      </c>
      <c r="BA134" s="286" t="str">
        <f t="shared" si="15"/>
        <v/>
      </c>
      <c r="BD134" s="274" t="str">
        <f>IF(W134="","",IF(F134="休日",AW134,IF(F134="法休",AW134,VLOOKUP(F134,カレンダマスタ!$Q$56:$R$69,2,FALSE))))</f>
        <v/>
      </c>
      <c r="BG134" s="274" t="e">
        <f t="shared" si="17"/>
        <v>#N/A</v>
      </c>
      <c r="BH134" s="274" t="str">
        <f>IF(AX134="","",IF(P134&lt;&gt;"","",IF(BG134="CS","OK",IF(VLOOKUP(E134,カレンダマスタ!$A$5:$D$381,4,FALSE)&gt;0,"",IF(OR(AX134*24&gt;10.84,AZ134*24&lt;14.5)=TRUE,"×","OK")))))</f>
        <v/>
      </c>
    </row>
    <row r="135" spans="2:60" ht="13.8" thickBot="1">
      <c r="B135" s="161"/>
      <c r="C135" s="400" t="str">
        <f>IF(STEP!C135&lt;&gt;"",STEP!C135,"")</f>
        <v/>
      </c>
      <c r="D135" s="401" t="str">
        <f>IF(STEP!D135&lt;&gt;"",STEP!D135,"")</f>
        <v/>
      </c>
      <c r="E135" s="402" t="str">
        <f>IF(STEP!E135&lt;&gt;"",STEP!E135,"")</f>
        <v/>
      </c>
      <c r="F135" s="277"/>
      <c r="G135" s="276"/>
      <c r="H135" s="278"/>
      <c r="I135" s="278"/>
      <c r="J135" s="278"/>
      <c r="K135" s="278"/>
      <c r="L135" s="278"/>
      <c r="M135" s="278"/>
      <c r="N135" s="278"/>
      <c r="O135" s="278"/>
      <c r="P135" s="278"/>
      <c r="Q135" s="278"/>
      <c r="R135" s="278"/>
      <c r="S135" s="278"/>
      <c r="T135" s="278"/>
      <c r="U135" s="278"/>
      <c r="V135" s="278"/>
      <c r="W135" s="278"/>
      <c r="X135" s="278"/>
      <c r="Y135" s="278"/>
      <c r="Z135" s="278"/>
      <c r="AA135" s="278"/>
      <c r="AB135" s="278"/>
      <c r="AC135" s="278"/>
      <c r="AD135" s="278"/>
      <c r="AE135" s="279"/>
      <c r="AF135" s="279"/>
      <c r="AG135" s="279"/>
      <c r="AH135" s="279"/>
      <c r="AI135" s="279"/>
      <c r="AJ135" s="279"/>
      <c r="AK135" s="279"/>
      <c r="AL135" s="279"/>
      <c r="AM135" s="279"/>
      <c r="AN135" s="279"/>
      <c r="AO135" s="278"/>
      <c r="AP135" s="278"/>
      <c r="AQ135" s="278"/>
      <c r="AR135" s="278"/>
      <c r="AS135" s="278"/>
      <c r="AT135" s="278"/>
      <c r="AU135" s="278"/>
      <c r="AW135" s="287" t="str">
        <f t="shared" si="12"/>
        <v/>
      </c>
      <c r="AX135" s="287" t="str">
        <f t="shared" si="16"/>
        <v/>
      </c>
      <c r="AY135" s="287" t="str">
        <f t="shared" si="13"/>
        <v/>
      </c>
      <c r="AZ135" s="287" t="str">
        <f t="shared" si="14"/>
        <v/>
      </c>
      <c r="BA135" s="287" t="str">
        <f t="shared" si="15"/>
        <v/>
      </c>
      <c r="BD135" s="278" t="str">
        <f>IF(W135="","",IF(F135="休日",AW135,IF(F135="法休",AW135,VLOOKUP(F135,カレンダマスタ!$Q$56:$R$69,2,FALSE))))</f>
        <v/>
      </c>
      <c r="BG135" s="278" t="e">
        <f t="shared" si="17"/>
        <v>#N/A</v>
      </c>
      <c r="BH135" s="278" t="str">
        <f>IF(AX135="","",IF(P135&lt;&gt;"","",IF(BG135="CS","OK",IF(VLOOKUP(E135,カレンダマスタ!$A$5:$D$381,4,FALSE)&gt;0,"",IF(OR(AX135*24&gt;10.84,AZ135*24&lt;14.5)=TRUE,"×","OK")))))</f>
        <v/>
      </c>
    </row>
    <row r="136" spans="2:60">
      <c r="B136" s="323"/>
      <c r="C136" s="366"/>
      <c r="D136" s="367"/>
      <c r="E136" s="368"/>
      <c r="F136" s="367"/>
      <c r="G136" s="366"/>
      <c r="H136" s="369"/>
      <c r="I136" s="369"/>
      <c r="J136" s="369"/>
      <c r="K136" s="369"/>
      <c r="L136" s="369"/>
      <c r="M136" s="369"/>
      <c r="N136" s="369"/>
      <c r="O136" s="369"/>
      <c r="P136" s="369"/>
      <c r="Q136" s="369"/>
      <c r="R136" s="369"/>
      <c r="S136" s="369"/>
      <c r="T136" s="369"/>
      <c r="U136" s="369"/>
      <c r="V136" s="369"/>
      <c r="W136" s="369"/>
      <c r="X136" s="369"/>
      <c r="Y136" s="369"/>
      <c r="Z136" s="369"/>
      <c r="AA136" s="369"/>
      <c r="AB136" s="369"/>
      <c r="AC136" s="369"/>
      <c r="AD136" s="369"/>
      <c r="AE136" s="370"/>
      <c r="AF136" s="370"/>
      <c r="AG136" s="370"/>
      <c r="AH136" s="370"/>
      <c r="AI136" s="370"/>
      <c r="AJ136" s="370"/>
      <c r="AK136" s="370"/>
      <c r="AL136" s="370"/>
      <c r="AM136" s="370"/>
      <c r="AN136" s="370"/>
      <c r="AO136" s="369"/>
      <c r="AP136" s="369"/>
      <c r="AQ136" s="369"/>
      <c r="AR136" s="369"/>
      <c r="AS136" s="369"/>
      <c r="AT136" s="369"/>
      <c r="AU136" s="369"/>
      <c r="AW136" s="363"/>
      <c r="AX136" s="363"/>
      <c r="AY136" s="363"/>
      <c r="AZ136" s="363"/>
      <c r="BA136" s="363"/>
      <c r="BD136" s="369" t="str">
        <f>IF(W136="","",IF(F136="休日",AW136,IF(F136="法休",AW136,VLOOKUP(F136,カレンダマスタ!$Q$56:$R$69,2,FALSE))))</f>
        <v/>
      </c>
      <c r="BG136" s="369"/>
      <c r="BH136" s="369"/>
    </row>
    <row r="137" spans="2:60">
      <c r="B137" s="323"/>
      <c r="C137" s="371"/>
      <c r="D137" s="372"/>
      <c r="E137" s="373"/>
      <c r="F137" s="372"/>
      <c r="G137" s="371"/>
      <c r="H137" s="374"/>
      <c r="I137" s="374"/>
      <c r="J137" s="374"/>
      <c r="K137" s="374"/>
      <c r="L137" s="374"/>
      <c r="M137" s="374"/>
      <c r="N137" s="374"/>
      <c r="O137" s="374"/>
      <c r="P137" s="374"/>
      <c r="Q137" s="374"/>
      <c r="R137" s="374"/>
      <c r="S137" s="374"/>
      <c r="T137" s="374"/>
      <c r="U137" s="374"/>
      <c r="V137" s="374"/>
      <c r="W137" s="374"/>
      <c r="X137" s="374"/>
      <c r="Y137" s="374"/>
      <c r="Z137" s="374"/>
      <c r="AA137" s="374"/>
      <c r="AB137" s="374"/>
      <c r="AC137" s="374"/>
      <c r="AD137" s="374"/>
      <c r="AE137" s="375"/>
      <c r="AF137" s="375"/>
      <c r="AG137" s="375"/>
      <c r="AH137" s="375"/>
      <c r="AI137" s="375"/>
      <c r="AJ137" s="375"/>
      <c r="AK137" s="375"/>
      <c r="AL137" s="375"/>
      <c r="AM137" s="375"/>
      <c r="AN137" s="375"/>
      <c r="AO137" s="374"/>
      <c r="AP137" s="374"/>
      <c r="AQ137" s="374"/>
      <c r="AR137" s="374"/>
      <c r="AS137" s="374"/>
      <c r="AT137" s="374"/>
      <c r="AU137" s="374"/>
      <c r="AW137" s="363"/>
      <c r="AX137" s="363"/>
      <c r="AY137" s="363"/>
      <c r="AZ137" s="363"/>
      <c r="BA137" s="363"/>
      <c r="BD137" s="374" t="str">
        <f>IF(W137="","",IF(F137="休日",AW137,IF(F137="法休",AW137,VLOOKUP(F137,カレンダマスタ!$Q$56:$R$69,2,FALSE))))</f>
        <v/>
      </c>
      <c r="BG137" s="374"/>
      <c r="BH137" s="374"/>
    </row>
    <row r="138" spans="2:60">
      <c r="B138" s="323"/>
      <c r="C138" s="371"/>
      <c r="D138" s="372"/>
      <c r="E138" s="373"/>
      <c r="F138" s="372"/>
      <c r="G138" s="371"/>
      <c r="H138" s="374"/>
      <c r="I138" s="374"/>
      <c r="J138" s="374"/>
      <c r="K138" s="374"/>
      <c r="L138" s="374"/>
      <c r="M138" s="374"/>
      <c r="N138" s="374"/>
      <c r="O138" s="374"/>
      <c r="P138" s="374"/>
      <c r="Q138" s="374"/>
      <c r="R138" s="374"/>
      <c r="S138" s="374"/>
      <c r="T138" s="374"/>
      <c r="U138" s="374"/>
      <c r="V138" s="374"/>
      <c r="W138" s="374"/>
      <c r="X138" s="374"/>
      <c r="Y138" s="374"/>
      <c r="Z138" s="374"/>
      <c r="AA138" s="374"/>
      <c r="AB138" s="374"/>
      <c r="AC138" s="374"/>
      <c r="AD138" s="374"/>
      <c r="AE138" s="375"/>
      <c r="AF138" s="375"/>
      <c r="AG138" s="375"/>
      <c r="AH138" s="375"/>
      <c r="AI138" s="375"/>
      <c r="AJ138" s="375"/>
      <c r="AK138" s="375"/>
      <c r="AL138" s="375"/>
      <c r="AM138" s="375"/>
      <c r="AN138" s="375"/>
      <c r="AO138" s="374"/>
      <c r="AP138" s="374"/>
      <c r="AQ138" s="374"/>
      <c r="AR138" s="374"/>
      <c r="AS138" s="374"/>
      <c r="AT138" s="374"/>
      <c r="AU138" s="374"/>
      <c r="AW138" s="363"/>
      <c r="AX138" s="363"/>
      <c r="AY138" s="363"/>
      <c r="AZ138" s="363"/>
      <c r="BA138" s="363"/>
      <c r="BD138" s="374" t="str">
        <f>IF(W138="","",IF(F138="休日",AW138,IF(F138="法休",AW138,VLOOKUP(F138,カレンダマスタ!$Q$56:$R$69,2,FALSE))))</f>
        <v/>
      </c>
      <c r="BG138" s="374"/>
      <c r="BH138" s="374"/>
    </row>
    <row r="139" spans="2:60">
      <c r="B139" s="323"/>
      <c r="C139" s="371"/>
      <c r="D139" s="372"/>
      <c r="E139" s="373"/>
      <c r="F139" s="372"/>
      <c r="G139" s="371"/>
      <c r="H139" s="374"/>
      <c r="I139" s="374"/>
      <c r="J139" s="374"/>
      <c r="K139" s="374"/>
      <c r="L139" s="374"/>
      <c r="M139" s="374"/>
      <c r="N139" s="374"/>
      <c r="O139" s="374"/>
      <c r="P139" s="374"/>
      <c r="Q139" s="374"/>
      <c r="R139" s="374"/>
      <c r="S139" s="374"/>
      <c r="T139" s="374"/>
      <c r="U139" s="374"/>
      <c r="V139" s="374"/>
      <c r="W139" s="374"/>
      <c r="X139" s="374"/>
      <c r="Y139" s="374"/>
      <c r="Z139" s="374"/>
      <c r="AA139" s="374"/>
      <c r="AB139" s="374"/>
      <c r="AC139" s="374"/>
      <c r="AD139" s="374"/>
      <c r="AE139" s="375"/>
      <c r="AF139" s="375"/>
      <c r="AG139" s="375"/>
      <c r="AH139" s="375"/>
      <c r="AI139" s="375"/>
      <c r="AJ139" s="375"/>
      <c r="AK139" s="375"/>
      <c r="AL139" s="375"/>
      <c r="AM139" s="375"/>
      <c r="AN139" s="375"/>
      <c r="AO139" s="374"/>
      <c r="AP139" s="374"/>
      <c r="AQ139" s="374"/>
      <c r="AR139" s="374"/>
      <c r="AS139" s="374"/>
      <c r="AT139" s="374"/>
      <c r="AU139" s="374"/>
      <c r="AW139" s="363"/>
      <c r="AX139" s="363"/>
      <c r="AY139" s="363"/>
      <c r="AZ139" s="363"/>
      <c r="BA139" s="363"/>
      <c r="BD139" s="374" t="str">
        <f>IF(W139="","",IF(F139="休日",AW139,IF(F139="法休",AW139,VLOOKUP(F139,カレンダマスタ!$Q$56:$R$69,2,FALSE))))</f>
        <v/>
      </c>
      <c r="BG139" s="374"/>
      <c r="BH139" s="374"/>
    </row>
    <row r="140" spans="2:60">
      <c r="B140" s="323"/>
      <c r="C140" s="371"/>
      <c r="D140" s="372"/>
      <c r="E140" s="373"/>
      <c r="F140" s="372"/>
      <c r="G140" s="371"/>
      <c r="H140" s="374"/>
      <c r="I140" s="374"/>
      <c r="J140" s="374"/>
      <c r="K140" s="374"/>
      <c r="L140" s="374"/>
      <c r="M140" s="374"/>
      <c r="N140" s="374"/>
      <c r="O140" s="374"/>
      <c r="P140" s="374"/>
      <c r="Q140" s="374"/>
      <c r="R140" s="374"/>
      <c r="S140" s="374"/>
      <c r="T140" s="374"/>
      <c r="U140" s="374"/>
      <c r="V140" s="374"/>
      <c r="W140" s="374"/>
      <c r="X140" s="374"/>
      <c r="Y140" s="374"/>
      <c r="Z140" s="374"/>
      <c r="AA140" s="374"/>
      <c r="AB140" s="374"/>
      <c r="AC140" s="374"/>
      <c r="AD140" s="374"/>
      <c r="AE140" s="375"/>
      <c r="AF140" s="375"/>
      <c r="AG140" s="375"/>
      <c r="AH140" s="375"/>
      <c r="AI140" s="375"/>
      <c r="AJ140" s="375"/>
      <c r="AK140" s="375"/>
      <c r="AL140" s="375"/>
      <c r="AM140" s="375"/>
      <c r="AN140" s="375"/>
      <c r="AO140" s="374"/>
      <c r="AP140" s="374"/>
      <c r="AQ140" s="374"/>
      <c r="AR140" s="374"/>
      <c r="AS140" s="374"/>
      <c r="AT140" s="374"/>
      <c r="AU140" s="374"/>
      <c r="AW140" s="363"/>
      <c r="AX140" s="363"/>
      <c r="AY140" s="363"/>
      <c r="AZ140" s="363"/>
      <c r="BA140" s="363"/>
      <c r="BD140" s="374" t="str">
        <f>IF(W140="","",IF(F140="休日",AW140,IF(F140="法休",AW140,VLOOKUP(F140,カレンダマスタ!$Q$56:$R$69,2,FALSE))))</f>
        <v/>
      </c>
      <c r="BG140" s="374"/>
      <c r="BH140" s="374"/>
    </row>
    <row r="141" spans="2:60">
      <c r="B141" s="323"/>
      <c r="C141" s="371"/>
      <c r="D141" s="372"/>
      <c r="E141" s="373"/>
      <c r="F141" s="372"/>
      <c r="G141" s="371"/>
      <c r="H141" s="374"/>
      <c r="I141" s="374"/>
      <c r="J141" s="374"/>
      <c r="K141" s="374"/>
      <c r="L141" s="374"/>
      <c r="M141" s="374"/>
      <c r="N141" s="374"/>
      <c r="O141" s="374"/>
      <c r="P141" s="374"/>
      <c r="Q141" s="374"/>
      <c r="R141" s="374"/>
      <c r="S141" s="374"/>
      <c r="T141" s="374"/>
      <c r="U141" s="374"/>
      <c r="V141" s="374"/>
      <c r="W141" s="374"/>
      <c r="X141" s="374"/>
      <c r="Y141" s="374"/>
      <c r="Z141" s="374"/>
      <c r="AA141" s="374"/>
      <c r="AB141" s="374"/>
      <c r="AC141" s="374"/>
      <c r="AD141" s="374"/>
      <c r="AE141" s="375"/>
      <c r="AF141" s="375"/>
      <c r="AG141" s="375"/>
      <c r="AH141" s="375"/>
      <c r="AI141" s="375"/>
      <c r="AJ141" s="375"/>
      <c r="AK141" s="375"/>
      <c r="AL141" s="375"/>
      <c r="AM141" s="375"/>
      <c r="AN141" s="375"/>
      <c r="AO141" s="374"/>
      <c r="AP141" s="374"/>
      <c r="AQ141" s="374"/>
      <c r="AR141" s="374"/>
      <c r="AS141" s="374"/>
      <c r="AT141" s="374"/>
      <c r="AU141" s="374"/>
      <c r="AW141" s="363"/>
      <c r="AX141" s="363"/>
      <c r="AY141" s="363"/>
      <c r="AZ141" s="363"/>
      <c r="BA141" s="363"/>
      <c r="BD141" s="374" t="str">
        <f>IF(W141="","",IF(F141="休日",AW141,IF(F141="法休",AW141,VLOOKUP(F141,カレンダマスタ!$Q$56:$R$69,2,FALSE))))</f>
        <v/>
      </c>
      <c r="BG141" s="374"/>
      <c r="BH141" s="374"/>
    </row>
    <row r="142" spans="2:60">
      <c r="B142" s="323"/>
      <c r="C142" s="371"/>
      <c r="D142" s="372"/>
      <c r="E142" s="373"/>
      <c r="F142" s="372"/>
      <c r="G142" s="371"/>
      <c r="H142" s="374"/>
      <c r="I142" s="374"/>
      <c r="J142" s="374"/>
      <c r="K142" s="374"/>
      <c r="L142" s="374"/>
      <c r="M142" s="374"/>
      <c r="N142" s="374"/>
      <c r="O142" s="374"/>
      <c r="P142" s="374"/>
      <c r="Q142" s="374"/>
      <c r="R142" s="374"/>
      <c r="S142" s="374"/>
      <c r="T142" s="374"/>
      <c r="U142" s="374"/>
      <c r="V142" s="374"/>
      <c r="W142" s="374"/>
      <c r="X142" s="374"/>
      <c r="Y142" s="374"/>
      <c r="Z142" s="374"/>
      <c r="AA142" s="374"/>
      <c r="AB142" s="374"/>
      <c r="AC142" s="374"/>
      <c r="AD142" s="374"/>
      <c r="AE142" s="375"/>
      <c r="AF142" s="375"/>
      <c r="AG142" s="375"/>
      <c r="AH142" s="375"/>
      <c r="AI142" s="375"/>
      <c r="AJ142" s="375"/>
      <c r="AK142" s="375"/>
      <c r="AL142" s="375"/>
      <c r="AM142" s="375"/>
      <c r="AN142" s="375"/>
      <c r="AO142" s="374"/>
      <c r="AP142" s="374"/>
      <c r="AQ142" s="374"/>
      <c r="AR142" s="374"/>
      <c r="AS142" s="374"/>
      <c r="AT142" s="374"/>
      <c r="AU142" s="374"/>
      <c r="AW142" s="363"/>
      <c r="AX142" s="363"/>
      <c r="AY142" s="363"/>
      <c r="AZ142" s="363"/>
      <c r="BA142" s="363"/>
      <c r="BD142" s="374" t="str">
        <f>IF(W142="","",IF(F142="休日",AW142,IF(F142="法休",AW142,VLOOKUP(F142,カレンダマスタ!$Q$56:$R$69,2,FALSE))))</f>
        <v/>
      </c>
      <c r="BG142" s="374"/>
      <c r="BH142" s="374"/>
    </row>
    <row r="143" spans="2:60">
      <c r="B143" s="323"/>
      <c r="C143" s="371"/>
      <c r="D143" s="372"/>
      <c r="E143" s="373"/>
      <c r="F143" s="372"/>
      <c r="G143" s="371"/>
      <c r="H143" s="374"/>
      <c r="I143" s="374"/>
      <c r="J143" s="374"/>
      <c r="K143" s="374"/>
      <c r="L143" s="374"/>
      <c r="M143" s="374"/>
      <c r="N143" s="374"/>
      <c r="O143" s="374"/>
      <c r="P143" s="374"/>
      <c r="Q143" s="374"/>
      <c r="R143" s="374"/>
      <c r="S143" s="374"/>
      <c r="T143" s="374"/>
      <c r="U143" s="374"/>
      <c r="V143" s="374"/>
      <c r="W143" s="374"/>
      <c r="X143" s="374"/>
      <c r="Y143" s="374"/>
      <c r="Z143" s="374"/>
      <c r="AA143" s="374"/>
      <c r="AB143" s="374"/>
      <c r="AC143" s="374"/>
      <c r="AD143" s="374"/>
      <c r="AE143" s="375"/>
      <c r="AF143" s="375"/>
      <c r="AG143" s="375"/>
      <c r="AH143" s="375"/>
      <c r="AI143" s="375"/>
      <c r="AJ143" s="375"/>
      <c r="AK143" s="375"/>
      <c r="AL143" s="375"/>
      <c r="AM143" s="375"/>
      <c r="AN143" s="375"/>
      <c r="AO143" s="374"/>
      <c r="AP143" s="374"/>
      <c r="AQ143" s="374"/>
      <c r="AR143" s="374"/>
      <c r="AS143" s="374"/>
      <c r="AT143" s="374"/>
      <c r="AU143" s="374"/>
      <c r="AW143" s="363"/>
      <c r="AX143" s="363"/>
      <c r="AY143" s="363"/>
      <c r="AZ143" s="363"/>
      <c r="BA143" s="363"/>
      <c r="BD143" s="374" t="str">
        <f>IF(W143="","",IF(F143="休日",AW143,IF(F143="法休",AW143,VLOOKUP(F143,カレンダマスタ!$Q$56:$R$69,2,FALSE))))</f>
        <v/>
      </c>
      <c r="BG143" s="374"/>
      <c r="BH143" s="374"/>
    </row>
    <row r="144" spans="2:60">
      <c r="B144" s="323"/>
      <c r="C144" s="371"/>
      <c r="D144" s="372"/>
      <c r="E144" s="373"/>
      <c r="F144" s="372"/>
      <c r="G144" s="371"/>
      <c r="H144" s="374"/>
      <c r="I144" s="374"/>
      <c r="J144" s="374"/>
      <c r="K144" s="374"/>
      <c r="L144" s="374"/>
      <c r="M144" s="374"/>
      <c r="N144" s="374"/>
      <c r="O144" s="374"/>
      <c r="P144" s="374"/>
      <c r="Q144" s="374"/>
      <c r="R144" s="374"/>
      <c r="S144" s="374"/>
      <c r="T144" s="374"/>
      <c r="U144" s="374"/>
      <c r="V144" s="374"/>
      <c r="W144" s="374"/>
      <c r="X144" s="374"/>
      <c r="Y144" s="374"/>
      <c r="Z144" s="374"/>
      <c r="AA144" s="374"/>
      <c r="AB144" s="374"/>
      <c r="AC144" s="374"/>
      <c r="AD144" s="374"/>
      <c r="AE144" s="375"/>
      <c r="AF144" s="375"/>
      <c r="AG144" s="375"/>
      <c r="AH144" s="375"/>
      <c r="AI144" s="375"/>
      <c r="AJ144" s="375"/>
      <c r="AK144" s="375"/>
      <c r="AL144" s="375"/>
      <c r="AM144" s="375"/>
      <c r="AN144" s="375"/>
      <c r="AO144" s="374"/>
      <c r="AP144" s="374"/>
      <c r="AQ144" s="374"/>
      <c r="AR144" s="374"/>
      <c r="AS144" s="374"/>
      <c r="AT144" s="374"/>
      <c r="AU144" s="374"/>
      <c r="AW144" s="363"/>
      <c r="AX144" s="363"/>
      <c r="AY144" s="363"/>
      <c r="AZ144" s="363"/>
      <c r="BA144" s="363"/>
      <c r="BD144" s="374" t="str">
        <f>IF(W144="","",IF(F144="休日",AW144,IF(F144="法休",AW144,VLOOKUP(F144,カレンダマスタ!$Q$56:$R$69,2,FALSE))))</f>
        <v/>
      </c>
      <c r="BG144" s="374"/>
      <c r="BH144" s="374"/>
    </row>
    <row r="145" spans="2:60" ht="13.8" thickBot="1">
      <c r="B145" s="329"/>
      <c r="C145" s="377"/>
      <c r="D145" s="378"/>
      <c r="E145" s="379"/>
      <c r="F145" s="378"/>
      <c r="G145" s="377"/>
      <c r="H145" s="380"/>
      <c r="I145" s="380"/>
      <c r="J145" s="380"/>
      <c r="K145" s="380"/>
      <c r="L145" s="380"/>
      <c r="M145" s="380"/>
      <c r="N145" s="380"/>
      <c r="O145" s="380"/>
      <c r="P145" s="380"/>
      <c r="Q145" s="380"/>
      <c r="R145" s="380"/>
      <c r="S145" s="380"/>
      <c r="T145" s="380"/>
      <c r="U145" s="380"/>
      <c r="V145" s="380"/>
      <c r="W145" s="380"/>
      <c r="X145" s="380"/>
      <c r="Y145" s="380"/>
      <c r="Z145" s="380"/>
      <c r="AA145" s="380"/>
      <c r="AB145" s="380"/>
      <c r="AC145" s="380"/>
      <c r="AD145" s="380"/>
      <c r="AE145" s="381"/>
      <c r="AF145" s="381"/>
      <c r="AG145" s="381"/>
      <c r="AH145" s="381"/>
      <c r="AI145" s="381"/>
      <c r="AJ145" s="381"/>
      <c r="AK145" s="381"/>
      <c r="AL145" s="381"/>
      <c r="AM145" s="381"/>
      <c r="AN145" s="381"/>
      <c r="AO145" s="380"/>
      <c r="AP145" s="380"/>
      <c r="AQ145" s="380"/>
      <c r="AR145" s="380"/>
      <c r="AS145" s="380"/>
      <c r="AT145" s="380"/>
      <c r="AU145" s="380"/>
      <c r="AW145" s="364"/>
      <c r="AX145" s="364"/>
      <c r="AY145" s="364"/>
      <c r="AZ145" s="364"/>
      <c r="BA145" s="364"/>
      <c r="BD145" s="380" t="str">
        <f>IF(W145="","",IF(F145="休日",AW145,IF(F145="法休",AW145,VLOOKUP(F145,カレンダマスタ!$Q$56:$R$69,2,FALSE))))</f>
        <v/>
      </c>
      <c r="BG145" s="380"/>
      <c r="BH145" s="380"/>
    </row>
    <row r="146" spans="2:60">
      <c r="B146" s="176">
        <f>B101+1</f>
        <v>4</v>
      </c>
      <c r="C146" s="403">
        <f>IF(STEP!C146&lt;&gt;"",STEP!C146,"")</f>
        <v>220688</v>
      </c>
      <c r="D146" s="383" t="str">
        <f>IF(STEP!D146&lt;&gt;"",STEP!D146,"")</f>
        <v>佐藤　弘幸</v>
      </c>
      <c r="E146" s="384">
        <f>IF(STEP!E146&lt;&gt;"",STEP!E146,"")</f>
        <v>45403</v>
      </c>
      <c r="F146" s="248" t="s">
        <v>212</v>
      </c>
      <c r="G146" s="249"/>
      <c r="H146" s="250"/>
      <c r="I146" s="250"/>
      <c r="J146" s="250"/>
      <c r="K146" s="250"/>
      <c r="L146" s="250"/>
      <c r="M146" s="250"/>
      <c r="N146" s="250"/>
      <c r="O146" s="250"/>
      <c r="P146" s="250"/>
      <c r="Q146" s="250"/>
      <c r="R146" s="250"/>
      <c r="S146" s="250"/>
      <c r="T146" s="250"/>
      <c r="U146" s="250"/>
      <c r="V146" s="250"/>
      <c r="W146" s="250"/>
      <c r="X146" s="250"/>
      <c r="Y146" s="250"/>
      <c r="Z146" s="250"/>
      <c r="AA146" s="250"/>
      <c r="AB146" s="250"/>
      <c r="AC146" s="250"/>
      <c r="AD146" s="250"/>
      <c r="AE146" s="251"/>
      <c r="AF146" s="251"/>
      <c r="AG146" s="251"/>
      <c r="AH146" s="251"/>
      <c r="AI146" s="251"/>
      <c r="AJ146" s="251"/>
      <c r="AK146" s="251"/>
      <c r="AL146" s="251"/>
      <c r="AM146" s="251"/>
      <c r="AN146" s="251"/>
      <c r="AO146" s="250"/>
      <c r="AP146" s="250"/>
      <c r="AQ146" s="250"/>
      <c r="AR146" s="250"/>
      <c r="AS146" s="250"/>
      <c r="AT146" s="250"/>
      <c r="AU146" s="250"/>
      <c r="AW146" s="282" t="str">
        <f t="shared" ref="AW146:AW180" si="18">IF(W146&lt;&gt;"",IF(W146&lt;&gt;"",CEILING(IF(J146&lt;&gt;"",J146,I146),$AY$8),""),"")</f>
        <v/>
      </c>
      <c r="AX146" s="282" t="str">
        <f>IF(W146&lt;&gt;"",IF(W146&lt;&gt;"",IF(OR(K146="早出",AND(BD146&lt;AW146,K146&lt;&gt;"有償遅刻")),AW146,BD146),""),"")</f>
        <v/>
      </c>
      <c r="AY146" s="282" t="str">
        <f t="shared" ref="AY146:AY180" si="19">IF(W146&lt;&gt;"",FLOOR(IF(N146&lt;&gt;"",N146,M146),$AY$8),"")</f>
        <v/>
      </c>
      <c r="AZ146" s="282" t="str">
        <f t="shared" ref="AZ146:AZ180" si="20">IF(W146&lt;&gt;"",IF(AY146&lt;&gt;0,AY146-AR146,L146-AR146),"")</f>
        <v/>
      </c>
      <c r="BA146" s="282" t="str">
        <f t="shared" ref="BA146:BA180" si="21">IF(W146&lt;&gt;"",W146,"")</f>
        <v/>
      </c>
      <c r="BD146" s="250" t="str">
        <f>IF(W146="","",IF(F146="休日",AW146,IF(F146="法休",AW146,VLOOKUP(F146,カレンダマスタ!$Q$56:$R$69,2,FALSE))))</f>
        <v/>
      </c>
      <c r="BG146" s="250" t="e">
        <f>STEP!AF146</f>
        <v>#N/A</v>
      </c>
      <c r="BH146" s="250" t="str">
        <f>IF(AX146="","",IF(P146&lt;&gt;"","",IF(BG146="CS","OK",IF(VLOOKUP(E146,カレンダマスタ!$A$5:$D$381,4,FALSE)&gt;0,"",IF(OR(AX146*24&gt;10.84,AZ146*24&lt;14.5)=TRUE,"×","OK")))))</f>
        <v/>
      </c>
    </row>
    <row r="147" spans="2:60">
      <c r="B147" s="111"/>
      <c r="C147" s="385">
        <f>IF(STEP!C147&lt;&gt;"",STEP!C147,"")</f>
        <v>220688</v>
      </c>
      <c r="D147" s="386" t="str">
        <f>IF(STEP!D147&lt;&gt;"",STEP!D147,"")</f>
        <v>佐藤　弘幸</v>
      </c>
      <c r="E147" s="387">
        <f>IF(STEP!E147&lt;&gt;"",STEP!E147,"")</f>
        <v>45404</v>
      </c>
      <c r="F147" s="253" t="s">
        <v>557</v>
      </c>
      <c r="G147" s="252"/>
      <c r="H147" s="254">
        <v>0.36458333333333331</v>
      </c>
      <c r="I147" s="254">
        <v>0.36458333333333331</v>
      </c>
      <c r="J147" s="254"/>
      <c r="K147" s="254"/>
      <c r="L147" s="254">
        <v>0.72916666666666663</v>
      </c>
      <c r="M147" s="254">
        <v>0.81041666666666667</v>
      </c>
      <c r="N147" s="254"/>
      <c r="O147" s="254"/>
      <c r="P147" s="254"/>
      <c r="Q147" s="254" t="s">
        <v>559</v>
      </c>
      <c r="R147" s="254"/>
      <c r="S147" s="254"/>
      <c r="T147" s="254"/>
      <c r="U147" s="254"/>
      <c r="V147" s="254">
        <v>0.33333333333333331</v>
      </c>
      <c r="W147" s="254">
        <v>0.40277777777777773</v>
      </c>
      <c r="X147" s="254"/>
      <c r="Y147" s="254">
        <v>6.9444444444444434E-2</v>
      </c>
      <c r="Z147" s="254"/>
      <c r="AA147" s="254"/>
      <c r="AB147" s="254"/>
      <c r="AC147" s="254"/>
      <c r="AD147" s="254"/>
      <c r="AE147" s="255">
        <v>6.25E-2</v>
      </c>
      <c r="AF147" s="255">
        <v>6.9444444444444434E-2</v>
      </c>
      <c r="AG147" s="255">
        <v>6.9444444444444441E-3</v>
      </c>
      <c r="AH147" s="255">
        <v>6.9444444444444434E-2</v>
      </c>
      <c r="AI147" s="255">
        <v>1</v>
      </c>
      <c r="AJ147" s="255">
        <v>1</v>
      </c>
      <c r="AK147" s="255"/>
      <c r="AL147" s="255"/>
      <c r="AM147" s="255"/>
      <c r="AN147" s="255"/>
      <c r="AO147" s="254"/>
      <c r="AP147" s="254"/>
      <c r="AQ147" s="254"/>
      <c r="AR147" s="254"/>
      <c r="AS147" s="254"/>
      <c r="AT147" s="254"/>
      <c r="AU147" s="254"/>
      <c r="AW147" s="283">
        <f t="shared" si="18"/>
        <v>0.36458333333333331</v>
      </c>
      <c r="AX147" s="283">
        <f t="shared" si="16"/>
        <v>0.36458333333333331</v>
      </c>
      <c r="AY147" s="283">
        <f t="shared" si="19"/>
        <v>0.80902777777777768</v>
      </c>
      <c r="AZ147" s="283">
        <f t="shared" si="20"/>
        <v>0.80902777777777768</v>
      </c>
      <c r="BA147" s="283">
        <f t="shared" si="21"/>
        <v>0.40277777777777773</v>
      </c>
      <c r="BD147" s="254">
        <f>IF(W147="","",IF(F147="休日",AW147,IF(F147="法休",AW147,VLOOKUP(F147,カレンダマスタ!$Q$56:$R$69,2,FALSE))))</f>
        <v>0.36458333333333331</v>
      </c>
      <c r="BG147" s="254" t="e">
        <f>BG146</f>
        <v>#N/A</v>
      </c>
      <c r="BH147" s="254" t="e">
        <f>IF(AX147="","",IF(P147&lt;&gt;"","",IF(BG147="CS","OK",IF(VLOOKUP(E147,カレンダマスタ!$A$5:$D$381,4,FALSE)&gt;0,"",IF(OR(AX147*24&gt;10.84,AZ147*24&lt;14.5)=TRUE,"×","OK")))))</f>
        <v>#N/A</v>
      </c>
    </row>
    <row r="148" spans="2:60">
      <c r="B148" s="111"/>
      <c r="C148" s="385">
        <f>IF(STEP!C148&lt;&gt;"",STEP!C148,"")</f>
        <v>220688</v>
      </c>
      <c r="D148" s="386" t="str">
        <f>IF(STEP!D148&lt;&gt;"",STEP!D148,"")</f>
        <v>佐藤　弘幸</v>
      </c>
      <c r="E148" s="387">
        <f>IF(STEP!E148&lt;&gt;"",STEP!E148,"")</f>
        <v>45405</v>
      </c>
      <c r="F148" s="253" t="s">
        <v>557</v>
      </c>
      <c r="G148" s="252"/>
      <c r="H148" s="254">
        <v>0.36458333333333331</v>
      </c>
      <c r="I148" s="254">
        <v>0.36319444444444443</v>
      </c>
      <c r="J148" s="254"/>
      <c r="K148" s="254"/>
      <c r="L148" s="254">
        <v>0.72916666666666663</v>
      </c>
      <c r="M148" s="254">
        <v>0.82500000000000007</v>
      </c>
      <c r="N148" s="254"/>
      <c r="O148" s="254"/>
      <c r="P148" s="254"/>
      <c r="Q148" s="254" t="s">
        <v>559</v>
      </c>
      <c r="R148" s="254"/>
      <c r="S148" s="254"/>
      <c r="T148" s="254"/>
      <c r="U148" s="254"/>
      <c r="V148" s="254">
        <v>0.33333333333333331</v>
      </c>
      <c r="W148" s="254">
        <v>0.41666666666666669</v>
      </c>
      <c r="X148" s="254"/>
      <c r="Y148" s="254">
        <v>8.3333333333333329E-2</v>
      </c>
      <c r="Z148" s="254"/>
      <c r="AA148" s="254"/>
      <c r="AB148" s="254"/>
      <c r="AC148" s="254"/>
      <c r="AD148" s="254"/>
      <c r="AE148" s="255">
        <v>8.3333333333333329E-2</v>
      </c>
      <c r="AF148" s="255">
        <v>8.3333333333333329E-2</v>
      </c>
      <c r="AG148" s="255"/>
      <c r="AH148" s="255">
        <v>8.3333333333333329E-2</v>
      </c>
      <c r="AI148" s="255">
        <v>1</v>
      </c>
      <c r="AJ148" s="255">
        <v>1</v>
      </c>
      <c r="AK148" s="255"/>
      <c r="AL148" s="255"/>
      <c r="AM148" s="255"/>
      <c r="AN148" s="255"/>
      <c r="AO148" s="254"/>
      <c r="AP148" s="254"/>
      <c r="AQ148" s="254"/>
      <c r="AR148" s="254"/>
      <c r="AS148" s="254"/>
      <c r="AT148" s="254"/>
      <c r="AU148" s="254"/>
      <c r="AW148" s="283">
        <f t="shared" si="18"/>
        <v>0.36458333333333331</v>
      </c>
      <c r="AX148" s="283">
        <f t="shared" si="16"/>
        <v>0.36458333333333331</v>
      </c>
      <c r="AY148" s="283">
        <f t="shared" si="19"/>
        <v>0.82291666666666663</v>
      </c>
      <c r="AZ148" s="283">
        <f t="shared" si="20"/>
        <v>0.82291666666666663</v>
      </c>
      <c r="BA148" s="283">
        <f t="shared" si="21"/>
        <v>0.41666666666666669</v>
      </c>
      <c r="BD148" s="254">
        <f>IF(W148="","",IF(F148="休日",AW148,IF(F148="法休",AW148,VLOOKUP(F148,カレンダマスタ!$Q$56:$R$69,2,FALSE))))</f>
        <v>0.36458333333333331</v>
      </c>
      <c r="BG148" s="254" t="e">
        <f t="shared" si="17"/>
        <v>#N/A</v>
      </c>
      <c r="BH148" s="254" t="e">
        <f>IF(AX148="","",IF(P148&lt;&gt;"","",IF(BG148="CS","OK",IF(VLOOKUP(E148,カレンダマスタ!$A$5:$D$381,4,FALSE)&gt;0,"",IF(OR(AX148*24&gt;10.84,AZ148*24&lt;14.5)=TRUE,"×","OK")))))</f>
        <v>#N/A</v>
      </c>
    </row>
    <row r="149" spans="2:60">
      <c r="B149" s="111"/>
      <c r="C149" s="385">
        <f>IF(STEP!C149&lt;&gt;"",STEP!C149,"")</f>
        <v>220688</v>
      </c>
      <c r="D149" s="386" t="str">
        <f>IF(STEP!D149&lt;&gt;"",STEP!D149,"")</f>
        <v>佐藤　弘幸</v>
      </c>
      <c r="E149" s="387">
        <f>IF(STEP!E149&lt;&gt;"",STEP!E149,"")</f>
        <v>45406</v>
      </c>
      <c r="F149" s="256" t="s">
        <v>557</v>
      </c>
      <c r="G149" s="257"/>
      <c r="H149" s="254">
        <v>0.36458333333333331</v>
      </c>
      <c r="I149" s="254">
        <v>0.36249999999999999</v>
      </c>
      <c r="J149" s="254"/>
      <c r="K149" s="254"/>
      <c r="L149" s="254">
        <v>0.72916666666666663</v>
      </c>
      <c r="M149" s="254">
        <v>0.76874999999999993</v>
      </c>
      <c r="N149" s="254"/>
      <c r="O149" s="254"/>
      <c r="P149" s="254"/>
      <c r="Q149" s="254" t="s">
        <v>559</v>
      </c>
      <c r="R149" s="254"/>
      <c r="S149" s="254"/>
      <c r="T149" s="254"/>
      <c r="U149" s="254"/>
      <c r="V149" s="254">
        <v>0.33333333333333331</v>
      </c>
      <c r="W149" s="254">
        <v>0.3611111111111111</v>
      </c>
      <c r="X149" s="254"/>
      <c r="Y149" s="254">
        <v>2.7777777777777776E-2</v>
      </c>
      <c r="Z149" s="254"/>
      <c r="AA149" s="254"/>
      <c r="AB149" s="254"/>
      <c r="AC149" s="254"/>
      <c r="AD149" s="254"/>
      <c r="AE149" s="255">
        <v>2.0833333333333332E-2</v>
      </c>
      <c r="AF149" s="255">
        <v>2.7777777777777776E-2</v>
      </c>
      <c r="AG149" s="255">
        <v>6.9444444444444441E-3</v>
      </c>
      <c r="AH149" s="255">
        <v>2.7777777777777776E-2</v>
      </c>
      <c r="AI149" s="255">
        <v>1</v>
      </c>
      <c r="AJ149" s="255">
        <v>1</v>
      </c>
      <c r="AK149" s="255"/>
      <c r="AL149" s="255"/>
      <c r="AM149" s="255"/>
      <c r="AN149" s="255"/>
      <c r="AO149" s="254"/>
      <c r="AP149" s="254"/>
      <c r="AQ149" s="254"/>
      <c r="AR149" s="254"/>
      <c r="AS149" s="254"/>
      <c r="AT149" s="254"/>
      <c r="AU149" s="254"/>
      <c r="AW149" s="283">
        <f t="shared" si="18"/>
        <v>0.36458333333333331</v>
      </c>
      <c r="AX149" s="283">
        <f t="shared" si="16"/>
        <v>0.36458333333333331</v>
      </c>
      <c r="AY149" s="283">
        <f t="shared" si="19"/>
        <v>0.76736111111111105</v>
      </c>
      <c r="AZ149" s="283">
        <f t="shared" si="20"/>
        <v>0.76736111111111105</v>
      </c>
      <c r="BA149" s="283">
        <f t="shared" si="21"/>
        <v>0.3611111111111111</v>
      </c>
      <c r="BD149" s="254">
        <f>IF(W149="","",IF(F149="休日",AW149,IF(F149="法休",AW149,VLOOKUP(F149,カレンダマスタ!$Q$56:$R$69,2,FALSE))))</f>
        <v>0.36458333333333331</v>
      </c>
      <c r="BG149" s="254" t="e">
        <f t="shared" si="17"/>
        <v>#N/A</v>
      </c>
      <c r="BH149" s="254" t="e">
        <f>IF(AX149="","",IF(P149&lt;&gt;"","",IF(BG149="CS","OK",IF(VLOOKUP(E149,カレンダマスタ!$A$5:$D$381,4,FALSE)&gt;0,"",IF(OR(AX149*24&gt;10.84,AZ149*24&lt;14.5)=TRUE,"×","OK")))))</f>
        <v>#N/A</v>
      </c>
    </row>
    <row r="150" spans="2:60">
      <c r="B150" s="111"/>
      <c r="C150" s="385">
        <f>IF(STEP!C150&lt;&gt;"",STEP!C150,"")</f>
        <v>220688</v>
      </c>
      <c r="D150" s="386" t="str">
        <f>IF(STEP!D150&lt;&gt;"",STEP!D150,"")</f>
        <v>佐藤　弘幸</v>
      </c>
      <c r="E150" s="387">
        <f>IF(STEP!E150&lt;&gt;"",STEP!E150,"")</f>
        <v>45407</v>
      </c>
      <c r="F150" s="256" t="s">
        <v>557</v>
      </c>
      <c r="G150" s="257"/>
      <c r="H150" s="254">
        <v>0.36458333333333331</v>
      </c>
      <c r="I150" s="254">
        <v>0.36388888888888887</v>
      </c>
      <c r="J150" s="254"/>
      <c r="K150" s="254"/>
      <c r="L150" s="254">
        <v>0.72916666666666663</v>
      </c>
      <c r="M150" s="254">
        <v>0.76041666666666663</v>
      </c>
      <c r="N150" s="254"/>
      <c r="O150" s="254"/>
      <c r="P150" s="254"/>
      <c r="Q150" s="254" t="s">
        <v>559</v>
      </c>
      <c r="R150" s="254"/>
      <c r="S150" s="254"/>
      <c r="T150" s="254"/>
      <c r="U150" s="254"/>
      <c r="V150" s="254">
        <v>0.33333333333333331</v>
      </c>
      <c r="W150" s="254">
        <v>0.35416666666666669</v>
      </c>
      <c r="X150" s="254"/>
      <c r="Y150" s="254">
        <v>2.0833333333333332E-2</v>
      </c>
      <c r="Z150" s="254"/>
      <c r="AA150" s="254"/>
      <c r="AB150" s="254"/>
      <c r="AC150" s="254"/>
      <c r="AD150" s="254"/>
      <c r="AE150" s="255">
        <v>2.0833333333333332E-2</v>
      </c>
      <c r="AF150" s="255">
        <v>2.0833333333333332E-2</v>
      </c>
      <c r="AG150" s="255"/>
      <c r="AH150" s="255">
        <v>2.0833333333333332E-2</v>
      </c>
      <c r="AI150" s="255">
        <v>1</v>
      </c>
      <c r="AJ150" s="255">
        <v>1</v>
      </c>
      <c r="AK150" s="255"/>
      <c r="AL150" s="255"/>
      <c r="AM150" s="255"/>
      <c r="AN150" s="255"/>
      <c r="AO150" s="254"/>
      <c r="AP150" s="254"/>
      <c r="AQ150" s="254"/>
      <c r="AR150" s="254"/>
      <c r="AS150" s="254"/>
      <c r="AT150" s="254"/>
      <c r="AU150" s="254"/>
      <c r="AW150" s="283">
        <f t="shared" si="18"/>
        <v>0.36458333333333331</v>
      </c>
      <c r="AX150" s="283">
        <f t="shared" si="16"/>
        <v>0.36458333333333331</v>
      </c>
      <c r="AY150" s="283">
        <f t="shared" si="19"/>
        <v>0.76041666666666663</v>
      </c>
      <c r="AZ150" s="283">
        <f t="shared" si="20"/>
        <v>0.76041666666666663</v>
      </c>
      <c r="BA150" s="283">
        <f t="shared" si="21"/>
        <v>0.35416666666666669</v>
      </c>
      <c r="BD150" s="254">
        <f>IF(W150="","",IF(F150="休日",AW150,IF(F150="法休",AW150,VLOOKUP(F150,カレンダマスタ!$Q$56:$R$69,2,FALSE))))</f>
        <v>0.36458333333333331</v>
      </c>
      <c r="BG150" s="254" t="e">
        <f t="shared" si="17"/>
        <v>#N/A</v>
      </c>
      <c r="BH150" s="254" t="e">
        <f>IF(AX150="","",IF(P150&lt;&gt;"","",IF(BG150="CS","OK",IF(VLOOKUP(E150,カレンダマスタ!$A$5:$D$381,4,FALSE)&gt;0,"",IF(OR(AX150*24&gt;10.84,AZ150*24&lt;14.5)=TRUE,"×","OK")))))</f>
        <v>#N/A</v>
      </c>
    </row>
    <row r="151" spans="2:60">
      <c r="B151" s="111"/>
      <c r="C151" s="385">
        <f>IF(STEP!C151&lt;&gt;"",STEP!C151,"")</f>
        <v>220688</v>
      </c>
      <c r="D151" s="386" t="str">
        <f>IF(STEP!D151&lt;&gt;"",STEP!D151,"")</f>
        <v>佐藤　弘幸</v>
      </c>
      <c r="E151" s="387">
        <f>IF(STEP!E151&lt;&gt;"",STEP!E151,"")</f>
        <v>45408</v>
      </c>
      <c r="F151" s="256" t="s">
        <v>557</v>
      </c>
      <c r="G151" s="252"/>
      <c r="H151" s="254">
        <v>0.36458333333333331</v>
      </c>
      <c r="I151" s="254">
        <v>0.3611111111111111</v>
      </c>
      <c r="J151" s="254"/>
      <c r="K151" s="254"/>
      <c r="L151" s="254">
        <v>0.72916666666666663</v>
      </c>
      <c r="M151" s="254">
        <v>0.73472222222222217</v>
      </c>
      <c r="N151" s="254"/>
      <c r="O151" s="254"/>
      <c r="P151" s="254"/>
      <c r="Q151" s="254"/>
      <c r="R151" s="254"/>
      <c r="S151" s="254"/>
      <c r="T151" s="254"/>
      <c r="U151" s="254"/>
      <c r="V151" s="254">
        <v>0.33333333333333331</v>
      </c>
      <c r="W151" s="254">
        <v>0.33333333333333331</v>
      </c>
      <c r="X151" s="254"/>
      <c r="Y151" s="254"/>
      <c r="Z151" s="254"/>
      <c r="AA151" s="254"/>
      <c r="AB151" s="254"/>
      <c r="AC151" s="254"/>
      <c r="AD151" s="254"/>
      <c r="AE151" s="255"/>
      <c r="AF151" s="255"/>
      <c r="AG151" s="255"/>
      <c r="AH151" s="255"/>
      <c r="AI151" s="255">
        <v>1</v>
      </c>
      <c r="AJ151" s="255">
        <v>1</v>
      </c>
      <c r="AK151" s="255"/>
      <c r="AL151" s="255"/>
      <c r="AM151" s="255"/>
      <c r="AN151" s="255"/>
      <c r="AO151" s="254"/>
      <c r="AP151" s="254"/>
      <c r="AQ151" s="254"/>
      <c r="AR151" s="254"/>
      <c r="AS151" s="254"/>
      <c r="AT151" s="254"/>
      <c r="AU151" s="254"/>
      <c r="AW151" s="283">
        <f t="shared" si="18"/>
        <v>0.3611111111111111</v>
      </c>
      <c r="AX151" s="283">
        <f t="shared" si="16"/>
        <v>0.36458333333333331</v>
      </c>
      <c r="AY151" s="283">
        <f t="shared" si="19"/>
        <v>0.73263888888888884</v>
      </c>
      <c r="AZ151" s="283">
        <f t="shared" si="20"/>
        <v>0.73263888888888884</v>
      </c>
      <c r="BA151" s="283">
        <f t="shared" si="21"/>
        <v>0.33333333333333331</v>
      </c>
      <c r="BD151" s="254">
        <f>IF(W151="","",IF(F151="休日",AW151,IF(F151="法休",AW151,VLOOKUP(F151,カレンダマスタ!$Q$56:$R$69,2,FALSE))))</f>
        <v>0.36458333333333331</v>
      </c>
      <c r="BG151" s="254" t="e">
        <f t="shared" si="17"/>
        <v>#N/A</v>
      </c>
      <c r="BH151" s="254" t="e">
        <f>IF(AX151="","",IF(P151&lt;&gt;"","",IF(BG151="CS","OK",IF(VLOOKUP(E151,カレンダマスタ!$A$5:$D$381,4,FALSE)&gt;0,"",IF(OR(AX151*24&gt;10.84,AZ151*24&lt;14.5)=TRUE,"×","OK")))))</f>
        <v>#N/A</v>
      </c>
    </row>
    <row r="152" spans="2:60">
      <c r="B152" s="111"/>
      <c r="C152" s="388">
        <f>IF(STEP!C152&lt;&gt;"",STEP!C152,"")</f>
        <v>220688</v>
      </c>
      <c r="D152" s="389" t="str">
        <f>IF(STEP!D152&lt;&gt;"",STEP!D152,"")</f>
        <v>佐藤　弘幸</v>
      </c>
      <c r="E152" s="390">
        <f>IF(STEP!E152&lt;&gt;"",STEP!E152,"")</f>
        <v>45409</v>
      </c>
      <c r="F152" s="259" t="s">
        <v>211</v>
      </c>
      <c r="G152" s="258"/>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1"/>
      <c r="AF152" s="261"/>
      <c r="AG152" s="261"/>
      <c r="AH152" s="261"/>
      <c r="AI152" s="261"/>
      <c r="AJ152" s="261"/>
      <c r="AK152" s="261"/>
      <c r="AL152" s="261"/>
      <c r="AM152" s="261"/>
      <c r="AN152" s="261"/>
      <c r="AO152" s="260"/>
      <c r="AP152" s="260"/>
      <c r="AQ152" s="260"/>
      <c r="AR152" s="260"/>
      <c r="AS152" s="260"/>
      <c r="AT152" s="260"/>
      <c r="AU152" s="260"/>
      <c r="AW152" s="284" t="str">
        <f t="shared" si="18"/>
        <v/>
      </c>
      <c r="AX152" s="284" t="str">
        <f t="shared" si="16"/>
        <v/>
      </c>
      <c r="AY152" s="284" t="str">
        <f t="shared" si="19"/>
        <v/>
      </c>
      <c r="AZ152" s="284" t="str">
        <f t="shared" si="20"/>
        <v/>
      </c>
      <c r="BA152" s="284" t="str">
        <f t="shared" si="21"/>
        <v/>
      </c>
      <c r="BD152" s="260" t="str">
        <f>IF(W152="","",IF(F152="休日",AW152,IF(F152="法休",AW152,VLOOKUP(F152,カレンダマスタ!$Q$56:$R$69,2,FALSE))))</f>
        <v/>
      </c>
      <c r="BG152" s="260" t="e">
        <f t="shared" si="17"/>
        <v>#N/A</v>
      </c>
      <c r="BH152" s="260" t="str">
        <f>IF(AX152="","",IF(P152&lt;&gt;"","",IF(BG152="CS","OK",IF(VLOOKUP(E152,カレンダマスタ!$A$5:$D$381,4,FALSE)&gt;0,"",IF(OR(AX152*24&gt;10.84,AZ152*24&lt;14.5)=TRUE,"×","OK")))))</f>
        <v/>
      </c>
    </row>
    <row r="153" spans="2:60">
      <c r="B153" s="111"/>
      <c r="C153" s="391">
        <f>IF(STEP!C153&lt;&gt;"",STEP!C153,"")</f>
        <v>220688</v>
      </c>
      <c r="D153" s="392" t="str">
        <f>IF(STEP!D153&lt;&gt;"",STEP!D153,"")</f>
        <v>佐藤　弘幸</v>
      </c>
      <c r="E153" s="393">
        <f>IF(STEP!E153&lt;&gt;"",STEP!E153,"")</f>
        <v>45410</v>
      </c>
      <c r="F153" s="263" t="s">
        <v>212</v>
      </c>
      <c r="G153" s="262"/>
      <c r="H153" s="264"/>
      <c r="I153" s="264"/>
      <c r="J153" s="264"/>
      <c r="K153" s="264"/>
      <c r="L153" s="264"/>
      <c r="M153" s="264"/>
      <c r="N153" s="264"/>
      <c r="O153" s="264"/>
      <c r="P153" s="264"/>
      <c r="Q153" s="264"/>
      <c r="R153" s="264"/>
      <c r="S153" s="264"/>
      <c r="T153" s="264"/>
      <c r="U153" s="264"/>
      <c r="V153" s="264"/>
      <c r="W153" s="264"/>
      <c r="X153" s="264"/>
      <c r="Y153" s="264"/>
      <c r="Z153" s="264"/>
      <c r="AA153" s="264"/>
      <c r="AB153" s="264"/>
      <c r="AC153" s="264"/>
      <c r="AD153" s="264"/>
      <c r="AE153" s="265"/>
      <c r="AF153" s="265"/>
      <c r="AG153" s="265"/>
      <c r="AH153" s="265"/>
      <c r="AI153" s="265"/>
      <c r="AJ153" s="265"/>
      <c r="AK153" s="265"/>
      <c r="AL153" s="265"/>
      <c r="AM153" s="265"/>
      <c r="AN153" s="265"/>
      <c r="AO153" s="264"/>
      <c r="AP153" s="264"/>
      <c r="AQ153" s="264"/>
      <c r="AR153" s="264"/>
      <c r="AS153" s="264"/>
      <c r="AT153" s="264"/>
      <c r="AU153" s="264"/>
      <c r="AW153" s="285" t="str">
        <f t="shared" si="18"/>
        <v/>
      </c>
      <c r="AX153" s="285" t="str">
        <f t="shared" si="16"/>
        <v/>
      </c>
      <c r="AY153" s="285" t="str">
        <f t="shared" si="19"/>
        <v/>
      </c>
      <c r="AZ153" s="285" t="str">
        <f t="shared" si="20"/>
        <v/>
      </c>
      <c r="BA153" s="285" t="str">
        <f t="shared" si="21"/>
        <v/>
      </c>
      <c r="BD153" s="264" t="str">
        <f>IF(W153="","",IF(F153="休日",AW153,IF(F153="法休",AW153,VLOOKUP(F153,カレンダマスタ!$Q$56:$R$69,2,FALSE))))</f>
        <v/>
      </c>
      <c r="BG153" s="264" t="e">
        <f t="shared" si="17"/>
        <v>#N/A</v>
      </c>
      <c r="BH153" s="264" t="str">
        <f>IF(AX153="","",IF(P153&lt;&gt;"","",IF(BG153="CS","OK",IF(VLOOKUP(E153,カレンダマスタ!$A$5:$D$381,4,FALSE)&gt;0,"",IF(OR(AX153*24&gt;10.84,AZ153*24&lt;14.5)=TRUE,"×","OK")))))</f>
        <v/>
      </c>
    </row>
    <row r="154" spans="2:60">
      <c r="B154" s="111"/>
      <c r="C154" s="385">
        <f>IF(STEP!C154&lt;&gt;"",STEP!C154,"")</f>
        <v>220688</v>
      </c>
      <c r="D154" s="386" t="str">
        <f>IF(STEP!D154&lt;&gt;"",STEP!D154,"")</f>
        <v>佐藤　弘幸</v>
      </c>
      <c r="E154" s="387">
        <f>IF(STEP!E154&lt;&gt;"",STEP!E154,"")</f>
        <v>45411</v>
      </c>
      <c r="F154" s="253" t="s">
        <v>211</v>
      </c>
      <c r="G154" s="252"/>
      <c r="H154" s="254"/>
      <c r="I154" s="254"/>
      <c r="J154" s="254"/>
      <c r="K154" s="254"/>
      <c r="L154" s="254"/>
      <c r="M154" s="254"/>
      <c r="N154" s="254"/>
      <c r="O154" s="254"/>
      <c r="P154" s="254"/>
      <c r="Q154" s="254"/>
      <c r="R154" s="254"/>
      <c r="S154" s="254"/>
      <c r="T154" s="254"/>
      <c r="U154" s="254"/>
      <c r="V154" s="254"/>
      <c r="W154" s="254"/>
      <c r="X154" s="254"/>
      <c r="Y154" s="254"/>
      <c r="Z154" s="254"/>
      <c r="AA154" s="254"/>
      <c r="AB154" s="254"/>
      <c r="AC154" s="254"/>
      <c r="AD154" s="254"/>
      <c r="AE154" s="255"/>
      <c r="AF154" s="255"/>
      <c r="AG154" s="255"/>
      <c r="AH154" s="255"/>
      <c r="AI154" s="255"/>
      <c r="AJ154" s="255"/>
      <c r="AK154" s="255"/>
      <c r="AL154" s="255"/>
      <c r="AM154" s="255"/>
      <c r="AN154" s="255"/>
      <c r="AO154" s="254"/>
      <c r="AP154" s="254"/>
      <c r="AQ154" s="254"/>
      <c r="AR154" s="254"/>
      <c r="AS154" s="254"/>
      <c r="AT154" s="254"/>
      <c r="AU154" s="254"/>
      <c r="AW154" s="283" t="str">
        <f t="shared" si="18"/>
        <v/>
      </c>
      <c r="AX154" s="283" t="str">
        <f t="shared" si="16"/>
        <v/>
      </c>
      <c r="AY154" s="283" t="str">
        <f t="shared" si="19"/>
        <v/>
      </c>
      <c r="AZ154" s="283" t="str">
        <f t="shared" si="20"/>
        <v/>
      </c>
      <c r="BA154" s="283" t="str">
        <f t="shared" si="21"/>
        <v/>
      </c>
      <c r="BD154" s="254" t="str">
        <f>IF(W154="","",IF(F154="休日",AW154,IF(F154="法休",AW154,VLOOKUP(F154,カレンダマスタ!$Q$56:$R$69,2,FALSE))))</f>
        <v/>
      </c>
      <c r="BG154" s="254" t="e">
        <f t="shared" si="17"/>
        <v>#N/A</v>
      </c>
      <c r="BH154" s="254" t="str">
        <f>IF(AX154="","",IF(P154&lt;&gt;"","",IF(BG154="CS","OK",IF(VLOOKUP(E154,カレンダマスタ!$A$5:$D$381,4,FALSE)&gt;0,"",IF(OR(AX154*24&gt;10.84,AZ154*24&lt;14.5)=TRUE,"×","OK")))))</f>
        <v/>
      </c>
    </row>
    <row r="155" spans="2:60">
      <c r="B155" s="111"/>
      <c r="C155" s="385">
        <f>IF(STEP!C155&lt;&gt;"",STEP!C155,"")</f>
        <v>220688</v>
      </c>
      <c r="D155" s="386" t="str">
        <f>IF(STEP!D155&lt;&gt;"",STEP!D155,"")</f>
        <v>佐藤　弘幸</v>
      </c>
      <c r="E155" s="387">
        <f>IF(STEP!E155&lt;&gt;"",STEP!E155,"")</f>
        <v>45412</v>
      </c>
      <c r="F155" s="253" t="s">
        <v>211</v>
      </c>
      <c r="G155" s="252"/>
      <c r="H155" s="254"/>
      <c r="I155" s="254"/>
      <c r="J155" s="254"/>
      <c r="K155" s="254"/>
      <c r="L155" s="254"/>
      <c r="M155" s="254"/>
      <c r="N155" s="254"/>
      <c r="O155" s="254"/>
      <c r="P155" s="254"/>
      <c r="Q155" s="254"/>
      <c r="R155" s="254"/>
      <c r="S155" s="254"/>
      <c r="T155" s="254"/>
      <c r="U155" s="254"/>
      <c r="V155" s="254"/>
      <c r="W155" s="254"/>
      <c r="X155" s="254"/>
      <c r="Y155" s="254"/>
      <c r="Z155" s="254"/>
      <c r="AA155" s="254"/>
      <c r="AB155" s="254"/>
      <c r="AC155" s="254"/>
      <c r="AD155" s="254"/>
      <c r="AE155" s="255"/>
      <c r="AF155" s="255"/>
      <c r="AG155" s="255"/>
      <c r="AH155" s="255"/>
      <c r="AI155" s="255"/>
      <c r="AJ155" s="255"/>
      <c r="AK155" s="255"/>
      <c r="AL155" s="255"/>
      <c r="AM155" s="255"/>
      <c r="AN155" s="255"/>
      <c r="AO155" s="254"/>
      <c r="AP155" s="254"/>
      <c r="AQ155" s="254"/>
      <c r="AR155" s="254"/>
      <c r="AS155" s="254"/>
      <c r="AT155" s="254"/>
      <c r="AU155" s="254"/>
      <c r="AW155" s="283" t="str">
        <f t="shared" si="18"/>
        <v/>
      </c>
      <c r="AX155" s="283" t="str">
        <f t="shared" si="16"/>
        <v/>
      </c>
      <c r="AY155" s="283" t="str">
        <f t="shared" si="19"/>
        <v/>
      </c>
      <c r="AZ155" s="283" t="str">
        <f t="shared" si="20"/>
        <v/>
      </c>
      <c r="BA155" s="283" t="str">
        <f t="shared" si="21"/>
        <v/>
      </c>
      <c r="BD155" s="254" t="str">
        <f>IF(W155="","",IF(F155="休日",AW155,IF(F155="法休",AW155,VLOOKUP(F155,カレンダマスタ!$Q$56:$R$69,2,FALSE))))</f>
        <v/>
      </c>
      <c r="BG155" s="254" t="e">
        <f t="shared" si="17"/>
        <v>#N/A</v>
      </c>
      <c r="BH155" s="254" t="str">
        <f>IF(AX155="","",IF(P155&lt;&gt;"","",IF(BG155="CS","OK",IF(VLOOKUP(E155,カレンダマスタ!$A$5:$D$381,4,FALSE)&gt;0,"",IF(OR(AX155*24&gt;10.84,AZ155*24&lt;14.5)=TRUE,"×","OK")))))</f>
        <v/>
      </c>
    </row>
    <row r="156" spans="2:60">
      <c r="B156" s="111"/>
      <c r="C156" s="385">
        <f>IF(STEP!C156&lt;&gt;"",STEP!C156,"")</f>
        <v>220688</v>
      </c>
      <c r="D156" s="386" t="str">
        <f>IF(STEP!D156&lt;&gt;"",STEP!D156,"")</f>
        <v>佐藤　弘幸</v>
      </c>
      <c r="E156" s="387">
        <f>IF(STEP!E156&lt;&gt;"",STEP!E156,"")</f>
        <v>45413</v>
      </c>
      <c r="F156" s="256" t="s">
        <v>211</v>
      </c>
      <c r="G156" s="257"/>
      <c r="H156" s="254"/>
      <c r="I156" s="254"/>
      <c r="J156" s="254"/>
      <c r="K156" s="254"/>
      <c r="L156" s="254"/>
      <c r="M156" s="254"/>
      <c r="N156" s="254"/>
      <c r="O156" s="254"/>
      <c r="P156" s="254"/>
      <c r="Q156" s="254"/>
      <c r="R156" s="254"/>
      <c r="S156" s="254"/>
      <c r="T156" s="254"/>
      <c r="U156" s="254"/>
      <c r="V156" s="254"/>
      <c r="W156" s="254"/>
      <c r="X156" s="254"/>
      <c r="Y156" s="254"/>
      <c r="Z156" s="254"/>
      <c r="AA156" s="254"/>
      <c r="AB156" s="254"/>
      <c r="AC156" s="254"/>
      <c r="AD156" s="254"/>
      <c r="AE156" s="255"/>
      <c r="AF156" s="255"/>
      <c r="AG156" s="255"/>
      <c r="AH156" s="255"/>
      <c r="AI156" s="255"/>
      <c r="AJ156" s="255"/>
      <c r="AK156" s="255"/>
      <c r="AL156" s="255"/>
      <c r="AM156" s="255"/>
      <c r="AN156" s="255"/>
      <c r="AO156" s="254"/>
      <c r="AP156" s="254"/>
      <c r="AQ156" s="254"/>
      <c r="AR156" s="254"/>
      <c r="AS156" s="254"/>
      <c r="AT156" s="254"/>
      <c r="AU156" s="254"/>
      <c r="AW156" s="283" t="str">
        <f t="shared" si="18"/>
        <v/>
      </c>
      <c r="AX156" s="283" t="str">
        <f t="shared" si="16"/>
        <v/>
      </c>
      <c r="AY156" s="283" t="str">
        <f t="shared" si="19"/>
        <v/>
      </c>
      <c r="AZ156" s="283" t="str">
        <f t="shared" si="20"/>
        <v/>
      </c>
      <c r="BA156" s="283" t="str">
        <f t="shared" si="21"/>
        <v/>
      </c>
      <c r="BD156" s="254" t="str">
        <f>IF(W156="","",IF(F156="休日",AW156,IF(F156="法休",AW156,VLOOKUP(F156,カレンダマスタ!$Q$56:$R$69,2,FALSE))))</f>
        <v/>
      </c>
      <c r="BG156" s="254" t="e">
        <f t="shared" si="17"/>
        <v>#N/A</v>
      </c>
      <c r="BH156" s="254" t="str">
        <f>IF(AX156="","",IF(P156&lt;&gt;"","",IF(BG156="CS","OK",IF(VLOOKUP(E156,カレンダマスタ!$A$5:$D$381,4,FALSE)&gt;0,"",IF(OR(AX156*24&gt;10.84,AZ156*24&lt;14.5)=TRUE,"×","OK")))))</f>
        <v/>
      </c>
    </row>
    <row r="157" spans="2:60">
      <c r="B157" s="111"/>
      <c r="C157" s="385">
        <f>IF(STEP!C157&lt;&gt;"",STEP!C157,"")</f>
        <v>220688</v>
      </c>
      <c r="D157" s="386" t="str">
        <f>IF(STEP!D157&lt;&gt;"",STEP!D157,"")</f>
        <v>佐藤　弘幸</v>
      </c>
      <c r="E157" s="387">
        <f>IF(STEP!E157&lt;&gt;"",STEP!E157,"")</f>
        <v>45414</v>
      </c>
      <c r="F157" s="256" t="s">
        <v>211</v>
      </c>
      <c r="G157" s="257"/>
      <c r="H157" s="254"/>
      <c r="I157" s="254"/>
      <c r="J157" s="254"/>
      <c r="K157" s="254"/>
      <c r="L157" s="254"/>
      <c r="M157" s="254"/>
      <c r="N157" s="254"/>
      <c r="O157" s="254"/>
      <c r="P157" s="254"/>
      <c r="Q157" s="254"/>
      <c r="R157" s="254"/>
      <c r="S157" s="254"/>
      <c r="T157" s="254"/>
      <c r="U157" s="254"/>
      <c r="V157" s="254"/>
      <c r="W157" s="254"/>
      <c r="X157" s="254"/>
      <c r="Y157" s="254"/>
      <c r="Z157" s="254"/>
      <c r="AA157" s="254"/>
      <c r="AB157" s="254"/>
      <c r="AC157" s="254"/>
      <c r="AD157" s="254"/>
      <c r="AE157" s="255"/>
      <c r="AF157" s="255"/>
      <c r="AG157" s="255"/>
      <c r="AH157" s="255"/>
      <c r="AI157" s="255"/>
      <c r="AJ157" s="255"/>
      <c r="AK157" s="255"/>
      <c r="AL157" s="255"/>
      <c r="AM157" s="255"/>
      <c r="AN157" s="255"/>
      <c r="AO157" s="254"/>
      <c r="AP157" s="254"/>
      <c r="AQ157" s="254"/>
      <c r="AR157" s="254"/>
      <c r="AS157" s="254"/>
      <c r="AT157" s="254"/>
      <c r="AU157" s="254"/>
      <c r="AW157" s="283" t="str">
        <f t="shared" si="18"/>
        <v/>
      </c>
      <c r="AX157" s="283" t="str">
        <f t="shared" si="16"/>
        <v/>
      </c>
      <c r="AY157" s="283" t="str">
        <f t="shared" si="19"/>
        <v/>
      </c>
      <c r="AZ157" s="283" t="str">
        <f t="shared" si="20"/>
        <v/>
      </c>
      <c r="BA157" s="283" t="str">
        <f t="shared" si="21"/>
        <v/>
      </c>
      <c r="BD157" s="254" t="str">
        <f>IF(W157="","",IF(F157="休日",AW157,IF(F157="法休",AW157,VLOOKUP(F157,カレンダマスタ!$Q$56:$R$69,2,FALSE))))</f>
        <v/>
      </c>
      <c r="BG157" s="254" t="e">
        <f t="shared" si="17"/>
        <v>#N/A</v>
      </c>
      <c r="BH157" s="254" t="str">
        <f>IF(AX157="","",IF(P157&lt;&gt;"","",IF(BG157="CS","OK",IF(VLOOKUP(E157,カレンダマスタ!$A$5:$D$381,4,FALSE)&gt;0,"",IF(OR(AX157*24&gt;10.84,AZ157*24&lt;14.5)=TRUE,"×","OK")))))</f>
        <v/>
      </c>
    </row>
    <row r="158" spans="2:60">
      <c r="B158" s="111"/>
      <c r="C158" s="385">
        <f>IF(STEP!C158&lt;&gt;"",STEP!C158,"")</f>
        <v>220688</v>
      </c>
      <c r="D158" s="386" t="str">
        <f>IF(STEP!D158&lt;&gt;"",STEP!D158,"")</f>
        <v>佐藤　弘幸</v>
      </c>
      <c r="E158" s="387">
        <f>IF(STEP!E158&lt;&gt;"",STEP!E158,"")</f>
        <v>45415</v>
      </c>
      <c r="F158" s="256" t="s">
        <v>211</v>
      </c>
      <c r="G158" s="257"/>
      <c r="H158" s="254"/>
      <c r="I158" s="254"/>
      <c r="J158" s="254"/>
      <c r="K158" s="254"/>
      <c r="L158" s="254"/>
      <c r="M158" s="254"/>
      <c r="N158" s="254"/>
      <c r="O158" s="254"/>
      <c r="P158" s="254"/>
      <c r="Q158" s="254"/>
      <c r="R158" s="254"/>
      <c r="S158" s="254"/>
      <c r="T158" s="254"/>
      <c r="U158" s="254"/>
      <c r="V158" s="254"/>
      <c r="W158" s="254"/>
      <c r="X158" s="254"/>
      <c r="Y158" s="254"/>
      <c r="Z158" s="254"/>
      <c r="AA158" s="254"/>
      <c r="AB158" s="254"/>
      <c r="AC158" s="254"/>
      <c r="AD158" s="254"/>
      <c r="AE158" s="255"/>
      <c r="AF158" s="255"/>
      <c r="AG158" s="255"/>
      <c r="AH158" s="255"/>
      <c r="AI158" s="255"/>
      <c r="AJ158" s="255"/>
      <c r="AK158" s="255"/>
      <c r="AL158" s="255"/>
      <c r="AM158" s="255"/>
      <c r="AN158" s="255"/>
      <c r="AO158" s="254"/>
      <c r="AP158" s="254"/>
      <c r="AQ158" s="254"/>
      <c r="AR158" s="254"/>
      <c r="AS158" s="254"/>
      <c r="AT158" s="254"/>
      <c r="AU158" s="254"/>
      <c r="AW158" s="283" t="str">
        <f t="shared" si="18"/>
        <v/>
      </c>
      <c r="AX158" s="283" t="str">
        <f t="shared" si="16"/>
        <v/>
      </c>
      <c r="AY158" s="283" t="str">
        <f t="shared" si="19"/>
        <v/>
      </c>
      <c r="AZ158" s="283" t="str">
        <f t="shared" si="20"/>
        <v/>
      </c>
      <c r="BA158" s="283" t="str">
        <f t="shared" si="21"/>
        <v/>
      </c>
      <c r="BD158" s="254" t="str">
        <f>IF(W158="","",IF(F158="休日",AW158,IF(F158="法休",AW158,VLOOKUP(F158,カレンダマスタ!$Q$56:$R$69,2,FALSE))))</f>
        <v/>
      </c>
      <c r="BG158" s="254" t="e">
        <f t="shared" si="17"/>
        <v>#N/A</v>
      </c>
      <c r="BH158" s="254" t="str">
        <f>IF(AX158="","",IF(P158&lt;&gt;"","",IF(BG158="CS","OK",IF(VLOOKUP(E158,カレンダマスタ!$A$5:$D$381,4,FALSE)&gt;0,"",IF(OR(AX158*24&gt;10.84,AZ158*24&lt;14.5)=TRUE,"×","OK")))))</f>
        <v/>
      </c>
    </row>
    <row r="159" spans="2:60">
      <c r="B159" s="111"/>
      <c r="C159" s="388">
        <f>IF(STEP!C159&lt;&gt;"",STEP!C159,"")</f>
        <v>220688</v>
      </c>
      <c r="D159" s="389" t="str">
        <f>IF(STEP!D159&lt;&gt;"",STEP!D159,"")</f>
        <v>佐藤　弘幸</v>
      </c>
      <c r="E159" s="390">
        <f>IF(STEP!E159&lt;&gt;"",STEP!E159,"")</f>
        <v>45416</v>
      </c>
      <c r="F159" s="259" t="s">
        <v>211</v>
      </c>
      <c r="G159" s="266"/>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1"/>
      <c r="AF159" s="261"/>
      <c r="AG159" s="261"/>
      <c r="AH159" s="261"/>
      <c r="AI159" s="261"/>
      <c r="AJ159" s="261"/>
      <c r="AK159" s="261"/>
      <c r="AL159" s="261"/>
      <c r="AM159" s="261"/>
      <c r="AN159" s="261"/>
      <c r="AO159" s="260"/>
      <c r="AP159" s="260"/>
      <c r="AQ159" s="260"/>
      <c r="AR159" s="260"/>
      <c r="AS159" s="260"/>
      <c r="AT159" s="260"/>
      <c r="AU159" s="260"/>
      <c r="AW159" s="284" t="str">
        <f t="shared" si="18"/>
        <v/>
      </c>
      <c r="AX159" s="284" t="str">
        <f t="shared" si="16"/>
        <v/>
      </c>
      <c r="AY159" s="284" t="str">
        <f t="shared" si="19"/>
        <v/>
      </c>
      <c r="AZ159" s="284" t="str">
        <f t="shared" si="20"/>
        <v/>
      </c>
      <c r="BA159" s="284" t="str">
        <f t="shared" si="21"/>
        <v/>
      </c>
      <c r="BD159" s="260" t="str">
        <f>IF(W159="","",IF(F159="休日",AW159,IF(F159="法休",AW159,VLOOKUP(F159,カレンダマスタ!$Q$56:$R$69,2,FALSE))))</f>
        <v/>
      </c>
      <c r="BG159" s="260" t="e">
        <f t="shared" si="17"/>
        <v>#N/A</v>
      </c>
      <c r="BH159" s="260" t="str">
        <f>IF(AX159="","",IF(P159&lt;&gt;"","",IF(BG159="CS","OK",IF(VLOOKUP(E159,カレンダマスタ!$A$5:$D$381,4,FALSE)&gt;0,"",IF(OR(AX159*24&gt;10.84,AZ159*24&lt;14.5)=TRUE,"×","OK")))))</f>
        <v/>
      </c>
    </row>
    <row r="160" spans="2:60">
      <c r="B160" s="111"/>
      <c r="C160" s="391">
        <f>IF(STEP!C160&lt;&gt;"",STEP!C160,"")</f>
        <v>220688</v>
      </c>
      <c r="D160" s="392" t="str">
        <f>IF(STEP!D160&lt;&gt;"",STEP!D160,"")</f>
        <v>佐藤　弘幸</v>
      </c>
      <c r="E160" s="393">
        <f>IF(STEP!E160&lt;&gt;"",STEP!E160,"")</f>
        <v>45417</v>
      </c>
      <c r="F160" s="263" t="s">
        <v>212</v>
      </c>
      <c r="G160" s="267"/>
      <c r="H160" s="264"/>
      <c r="I160" s="264"/>
      <c r="J160" s="264"/>
      <c r="K160" s="264"/>
      <c r="L160" s="264"/>
      <c r="M160" s="264"/>
      <c r="N160" s="264"/>
      <c r="O160" s="264"/>
      <c r="P160" s="264"/>
      <c r="Q160" s="264"/>
      <c r="R160" s="264"/>
      <c r="S160" s="264"/>
      <c r="T160" s="264"/>
      <c r="U160" s="264"/>
      <c r="V160" s="264"/>
      <c r="W160" s="264"/>
      <c r="X160" s="264"/>
      <c r="Y160" s="264"/>
      <c r="Z160" s="264"/>
      <c r="AA160" s="264"/>
      <c r="AB160" s="264"/>
      <c r="AC160" s="264"/>
      <c r="AD160" s="264"/>
      <c r="AE160" s="265"/>
      <c r="AF160" s="265"/>
      <c r="AG160" s="265"/>
      <c r="AH160" s="265"/>
      <c r="AI160" s="265"/>
      <c r="AJ160" s="265"/>
      <c r="AK160" s="265"/>
      <c r="AL160" s="265"/>
      <c r="AM160" s="265"/>
      <c r="AN160" s="265"/>
      <c r="AO160" s="264"/>
      <c r="AP160" s="264"/>
      <c r="AQ160" s="264"/>
      <c r="AR160" s="264"/>
      <c r="AS160" s="264"/>
      <c r="AT160" s="264"/>
      <c r="AU160" s="264"/>
      <c r="AW160" s="285" t="str">
        <f t="shared" si="18"/>
        <v/>
      </c>
      <c r="AX160" s="285" t="str">
        <f t="shared" si="16"/>
        <v/>
      </c>
      <c r="AY160" s="285" t="str">
        <f t="shared" si="19"/>
        <v/>
      </c>
      <c r="AZ160" s="285" t="str">
        <f t="shared" si="20"/>
        <v/>
      </c>
      <c r="BA160" s="285" t="str">
        <f t="shared" si="21"/>
        <v/>
      </c>
      <c r="BD160" s="264" t="str">
        <f>IF(W160="","",IF(F160="休日",AW160,IF(F160="法休",AW160,VLOOKUP(F160,カレンダマスタ!$Q$56:$R$69,2,FALSE))))</f>
        <v/>
      </c>
      <c r="BG160" s="264" t="e">
        <f t="shared" si="17"/>
        <v>#N/A</v>
      </c>
      <c r="BH160" s="264" t="str">
        <f>IF(AX160="","",IF(P160&lt;&gt;"","",IF(BG160="CS","OK",IF(VLOOKUP(E160,カレンダマスタ!$A$5:$D$381,4,FALSE)&gt;0,"",IF(OR(AX160*24&gt;10.84,AZ160*24&lt;14.5)=TRUE,"×","OK")))))</f>
        <v/>
      </c>
    </row>
    <row r="161" spans="2:60">
      <c r="B161" s="111"/>
      <c r="C161" s="385">
        <f>IF(STEP!C161&lt;&gt;"",STEP!C161,"")</f>
        <v>220688</v>
      </c>
      <c r="D161" s="386" t="str">
        <f>IF(STEP!D161&lt;&gt;"",STEP!D161,"")</f>
        <v>佐藤　弘幸</v>
      </c>
      <c r="E161" s="387">
        <f>IF(STEP!E161&lt;&gt;"",STEP!E161,"")</f>
        <v>45418</v>
      </c>
      <c r="F161" s="253" t="s">
        <v>211</v>
      </c>
      <c r="G161" s="252"/>
      <c r="H161" s="254"/>
      <c r="I161" s="254"/>
      <c r="J161" s="254"/>
      <c r="K161" s="254"/>
      <c r="L161" s="254"/>
      <c r="M161" s="254"/>
      <c r="N161" s="254"/>
      <c r="O161" s="254"/>
      <c r="P161" s="254"/>
      <c r="Q161" s="254"/>
      <c r="R161" s="254"/>
      <c r="S161" s="254"/>
      <c r="T161" s="254"/>
      <c r="U161" s="254"/>
      <c r="V161" s="254"/>
      <c r="W161" s="254"/>
      <c r="X161" s="254"/>
      <c r="Y161" s="254"/>
      <c r="Z161" s="254"/>
      <c r="AA161" s="254"/>
      <c r="AB161" s="254"/>
      <c r="AC161" s="254"/>
      <c r="AD161" s="254"/>
      <c r="AE161" s="255"/>
      <c r="AF161" s="255"/>
      <c r="AG161" s="255"/>
      <c r="AH161" s="255"/>
      <c r="AI161" s="255"/>
      <c r="AJ161" s="255"/>
      <c r="AK161" s="255"/>
      <c r="AL161" s="255"/>
      <c r="AM161" s="255"/>
      <c r="AN161" s="255"/>
      <c r="AO161" s="254"/>
      <c r="AP161" s="254"/>
      <c r="AQ161" s="254"/>
      <c r="AR161" s="254"/>
      <c r="AS161" s="254"/>
      <c r="AT161" s="254"/>
      <c r="AU161" s="254"/>
      <c r="AW161" s="283" t="str">
        <f t="shared" si="18"/>
        <v/>
      </c>
      <c r="AX161" s="283" t="str">
        <f t="shared" si="16"/>
        <v/>
      </c>
      <c r="AY161" s="283" t="str">
        <f t="shared" si="19"/>
        <v/>
      </c>
      <c r="AZ161" s="283" t="str">
        <f t="shared" si="20"/>
        <v/>
      </c>
      <c r="BA161" s="283" t="str">
        <f t="shared" si="21"/>
        <v/>
      </c>
      <c r="BD161" s="254" t="str">
        <f>IF(W161="","",IF(F161="休日",AW161,IF(F161="法休",AW161,VLOOKUP(F161,カレンダマスタ!$Q$56:$R$69,2,FALSE))))</f>
        <v/>
      </c>
      <c r="BG161" s="503" t="e">
        <f t="shared" si="17"/>
        <v>#N/A</v>
      </c>
      <c r="BH161" s="503" t="str">
        <f>IF(AX161="","",IF(P161&lt;&gt;"","",IF(BG161="CS","OK",IF(VLOOKUP(E161,カレンダマスタ!$A$5:$D$381,4,FALSE)&gt;0,"",IF(OR(AX161*24&gt;10.84,AZ161*24&lt;14.5)=TRUE,"×","OK")))))</f>
        <v/>
      </c>
    </row>
    <row r="162" spans="2:60">
      <c r="B162" s="111"/>
      <c r="C162" s="385">
        <f>IF(STEP!C162&lt;&gt;"",STEP!C162,"")</f>
        <v>220688</v>
      </c>
      <c r="D162" s="386" t="str">
        <f>IF(STEP!D162&lt;&gt;"",STEP!D162,"")</f>
        <v>佐藤　弘幸</v>
      </c>
      <c r="E162" s="387">
        <f>IF(STEP!E162&lt;&gt;"",STEP!E162,"")</f>
        <v>45419</v>
      </c>
      <c r="F162" s="253" t="s">
        <v>557</v>
      </c>
      <c r="G162" s="252"/>
      <c r="H162" s="254">
        <v>0.36458333333333331</v>
      </c>
      <c r="I162" s="254"/>
      <c r="J162" s="254">
        <v>0.36458333333333331</v>
      </c>
      <c r="K162" s="254"/>
      <c r="L162" s="254">
        <v>0.72916666666666663</v>
      </c>
      <c r="M162" s="254">
        <v>0.81944444444444453</v>
      </c>
      <c r="N162" s="254"/>
      <c r="O162" s="254"/>
      <c r="P162" s="254"/>
      <c r="Q162" s="254" t="s">
        <v>559</v>
      </c>
      <c r="R162" s="254"/>
      <c r="S162" s="254" t="s">
        <v>605</v>
      </c>
      <c r="T162" s="254" t="s">
        <v>597</v>
      </c>
      <c r="U162" s="254"/>
      <c r="V162" s="254">
        <v>0.33333333333333331</v>
      </c>
      <c r="W162" s="254">
        <v>0.41319444444444442</v>
      </c>
      <c r="X162" s="254"/>
      <c r="Y162" s="254">
        <v>7.9861111111111105E-2</v>
      </c>
      <c r="Z162" s="254"/>
      <c r="AA162" s="254"/>
      <c r="AB162" s="254"/>
      <c r="AC162" s="254"/>
      <c r="AD162" s="254"/>
      <c r="AE162" s="255">
        <v>4.1666666666666664E-2</v>
      </c>
      <c r="AF162" s="255">
        <v>7.9861111111111105E-2</v>
      </c>
      <c r="AG162" s="255">
        <v>3.8194444444444441E-2</v>
      </c>
      <c r="AH162" s="255">
        <v>7.9861111111111105E-2</v>
      </c>
      <c r="AI162" s="255">
        <v>1</v>
      </c>
      <c r="AJ162" s="255">
        <v>1</v>
      </c>
      <c r="AK162" s="255"/>
      <c r="AL162" s="255"/>
      <c r="AM162" s="255"/>
      <c r="AN162" s="255"/>
      <c r="AO162" s="254"/>
      <c r="AP162" s="254"/>
      <c r="AQ162" s="254"/>
      <c r="AR162" s="254"/>
      <c r="AS162" s="254"/>
      <c r="AT162" s="254"/>
      <c r="AU162" s="254"/>
      <c r="AW162" s="283">
        <f t="shared" si="18"/>
        <v>0.36458333333333331</v>
      </c>
      <c r="AX162" s="283">
        <f t="shared" si="16"/>
        <v>0.36458333333333331</v>
      </c>
      <c r="AY162" s="283">
        <f t="shared" si="19"/>
        <v>0.81944444444444442</v>
      </c>
      <c r="AZ162" s="283">
        <f t="shared" si="20"/>
        <v>0.81944444444444442</v>
      </c>
      <c r="BA162" s="283">
        <f t="shared" si="21"/>
        <v>0.41319444444444442</v>
      </c>
      <c r="BD162" s="254">
        <f>IF(W162="","",IF(F162="休日",AW162,IF(F162="法休",AW162,VLOOKUP(F162,カレンダマスタ!$Q$56:$R$69,2,FALSE))))</f>
        <v>0.36458333333333331</v>
      </c>
      <c r="BG162" s="254" t="e">
        <f t="shared" si="17"/>
        <v>#N/A</v>
      </c>
      <c r="BH162" s="254" t="e">
        <f>IF(AX162="","",IF(P162&lt;&gt;"","",IF(BG162="CS","OK",IF(VLOOKUP(E162,カレンダマスタ!$A$5:$D$381,4,FALSE)&gt;0,"",IF(OR(AX162*24&gt;10.84,AZ162*24&lt;14.5)=TRUE,"×","OK")))))</f>
        <v>#N/A</v>
      </c>
    </row>
    <row r="163" spans="2:60">
      <c r="B163" s="111"/>
      <c r="C163" s="385">
        <f>IF(STEP!C163&lt;&gt;"",STEP!C163,"")</f>
        <v>220688</v>
      </c>
      <c r="D163" s="386" t="str">
        <f>IF(STEP!D163&lt;&gt;"",STEP!D163,"")</f>
        <v>佐藤　弘幸</v>
      </c>
      <c r="E163" s="387">
        <f>IF(STEP!E163&lt;&gt;"",STEP!E163,"")</f>
        <v>45420</v>
      </c>
      <c r="F163" s="256" t="s">
        <v>557</v>
      </c>
      <c r="G163" s="257"/>
      <c r="H163" s="254">
        <v>0.36458333333333331</v>
      </c>
      <c r="I163" s="254">
        <v>0.36319444444444443</v>
      </c>
      <c r="J163" s="254"/>
      <c r="K163" s="254"/>
      <c r="L163" s="254">
        <v>0.72916666666666663</v>
      </c>
      <c r="M163" s="254">
        <v>0.77500000000000002</v>
      </c>
      <c r="N163" s="254"/>
      <c r="O163" s="254"/>
      <c r="P163" s="254"/>
      <c r="Q163" s="254" t="s">
        <v>559</v>
      </c>
      <c r="R163" s="254"/>
      <c r="S163" s="254"/>
      <c r="T163" s="254"/>
      <c r="U163" s="254"/>
      <c r="V163" s="254">
        <v>0.33333333333333331</v>
      </c>
      <c r="W163" s="254">
        <v>0.36805555555555558</v>
      </c>
      <c r="X163" s="254"/>
      <c r="Y163" s="254">
        <v>3.4722222222222224E-2</v>
      </c>
      <c r="Z163" s="254"/>
      <c r="AA163" s="254"/>
      <c r="AB163" s="254"/>
      <c r="AC163" s="254"/>
      <c r="AD163" s="254"/>
      <c r="AE163" s="255">
        <v>3.125E-2</v>
      </c>
      <c r="AF163" s="255">
        <v>3.4722222222222224E-2</v>
      </c>
      <c r="AG163" s="255">
        <v>3.472222222222222E-3</v>
      </c>
      <c r="AH163" s="255">
        <v>3.4722222222222224E-2</v>
      </c>
      <c r="AI163" s="255">
        <v>1</v>
      </c>
      <c r="AJ163" s="255">
        <v>1</v>
      </c>
      <c r="AK163" s="255"/>
      <c r="AL163" s="255"/>
      <c r="AM163" s="255"/>
      <c r="AN163" s="255"/>
      <c r="AO163" s="254"/>
      <c r="AP163" s="254"/>
      <c r="AQ163" s="254"/>
      <c r="AR163" s="254"/>
      <c r="AS163" s="254"/>
      <c r="AT163" s="254"/>
      <c r="AU163" s="254"/>
      <c r="AW163" s="283">
        <f t="shared" si="18"/>
        <v>0.36458333333333331</v>
      </c>
      <c r="AX163" s="283">
        <f t="shared" si="16"/>
        <v>0.36458333333333331</v>
      </c>
      <c r="AY163" s="283">
        <f t="shared" si="19"/>
        <v>0.77430555555555547</v>
      </c>
      <c r="AZ163" s="283">
        <f t="shared" si="20"/>
        <v>0.77430555555555547</v>
      </c>
      <c r="BA163" s="283">
        <f t="shared" si="21"/>
        <v>0.36805555555555558</v>
      </c>
      <c r="BD163" s="254">
        <f>IF(W163="","",IF(F163="休日",AW163,IF(F163="法休",AW163,VLOOKUP(F163,カレンダマスタ!$Q$56:$R$69,2,FALSE))))</f>
        <v>0.36458333333333331</v>
      </c>
      <c r="BG163" s="254" t="e">
        <f t="shared" si="17"/>
        <v>#N/A</v>
      </c>
      <c r="BH163" s="254" t="e">
        <f>IF(AX163="","",IF(P163&lt;&gt;"","",IF(BG163="CS","OK",IF(VLOOKUP(E163,カレンダマスタ!$A$5:$D$381,4,FALSE)&gt;0,"",IF(OR(AX163*24&gt;10.84,AZ163*24&lt;14.5)=TRUE,"×","OK")))))</f>
        <v>#N/A</v>
      </c>
    </row>
    <row r="164" spans="2:60">
      <c r="B164" s="111"/>
      <c r="C164" s="385">
        <f>IF(STEP!C164&lt;&gt;"",STEP!C164,"")</f>
        <v>220688</v>
      </c>
      <c r="D164" s="386" t="str">
        <f>IF(STEP!D164&lt;&gt;"",STEP!D164,"")</f>
        <v>佐藤　弘幸</v>
      </c>
      <c r="E164" s="387">
        <f>IF(STEP!E164&lt;&gt;"",STEP!E164,"")</f>
        <v>45421</v>
      </c>
      <c r="F164" s="256" t="s">
        <v>557</v>
      </c>
      <c r="G164" s="257"/>
      <c r="H164" s="254">
        <v>0.36458333333333331</v>
      </c>
      <c r="I164" s="254">
        <v>0.36319444444444443</v>
      </c>
      <c r="J164" s="254"/>
      <c r="K164" s="254"/>
      <c r="L164" s="254">
        <v>0.72916666666666663</v>
      </c>
      <c r="M164" s="254">
        <v>0.73958333333333337</v>
      </c>
      <c r="N164" s="254"/>
      <c r="O164" s="254"/>
      <c r="P164" s="254"/>
      <c r="Q164" s="254"/>
      <c r="R164" s="254"/>
      <c r="S164" s="254"/>
      <c r="T164" s="254"/>
      <c r="U164" s="254"/>
      <c r="V164" s="254">
        <v>0.33333333333333331</v>
      </c>
      <c r="W164" s="254">
        <v>0.33333333333333331</v>
      </c>
      <c r="X164" s="254"/>
      <c r="Y164" s="254"/>
      <c r="Z164" s="254"/>
      <c r="AA164" s="254"/>
      <c r="AB164" s="254"/>
      <c r="AC164" s="254"/>
      <c r="AD164" s="254"/>
      <c r="AE164" s="255"/>
      <c r="AF164" s="255"/>
      <c r="AG164" s="255"/>
      <c r="AH164" s="255"/>
      <c r="AI164" s="255">
        <v>1</v>
      </c>
      <c r="AJ164" s="255">
        <v>1</v>
      </c>
      <c r="AK164" s="255"/>
      <c r="AL164" s="255"/>
      <c r="AM164" s="255"/>
      <c r="AN164" s="255"/>
      <c r="AO164" s="254"/>
      <c r="AP164" s="254"/>
      <c r="AQ164" s="254"/>
      <c r="AR164" s="254"/>
      <c r="AS164" s="254"/>
      <c r="AT164" s="254"/>
      <c r="AU164" s="254"/>
      <c r="AW164" s="283">
        <f t="shared" si="18"/>
        <v>0.36458333333333331</v>
      </c>
      <c r="AX164" s="283">
        <f t="shared" si="16"/>
        <v>0.36458333333333331</v>
      </c>
      <c r="AY164" s="283">
        <f t="shared" si="19"/>
        <v>0.73958333333333326</v>
      </c>
      <c r="AZ164" s="283">
        <f t="shared" si="20"/>
        <v>0.73958333333333326</v>
      </c>
      <c r="BA164" s="283">
        <f t="shared" si="21"/>
        <v>0.33333333333333331</v>
      </c>
      <c r="BD164" s="254">
        <f>IF(W164="","",IF(F164="休日",AW164,IF(F164="法休",AW164,VLOOKUP(F164,カレンダマスタ!$Q$56:$R$69,2,FALSE))))</f>
        <v>0.36458333333333331</v>
      </c>
      <c r="BG164" s="254" t="e">
        <f t="shared" si="17"/>
        <v>#N/A</v>
      </c>
      <c r="BH164" s="254" t="e">
        <f>IF(AX164="","",IF(P164&lt;&gt;"","",IF(BG164="CS","OK",IF(VLOOKUP(E164,カレンダマスタ!$A$5:$D$381,4,FALSE)&gt;0,"",IF(OR(AX164*24&gt;10.84,AZ164*24&lt;14.5)=TRUE,"×","OK")))))</f>
        <v>#N/A</v>
      </c>
    </row>
    <row r="165" spans="2:60">
      <c r="B165" s="111"/>
      <c r="C165" s="385">
        <f>IF(STEP!C165&lt;&gt;"",STEP!C165,"")</f>
        <v>220688</v>
      </c>
      <c r="D165" s="386" t="str">
        <f>IF(STEP!D165&lt;&gt;"",STEP!D165,"")</f>
        <v>佐藤　弘幸</v>
      </c>
      <c r="E165" s="387">
        <f>IF(STEP!E165&lt;&gt;"",STEP!E165,"")</f>
        <v>45422</v>
      </c>
      <c r="F165" s="256" t="s">
        <v>557</v>
      </c>
      <c r="G165" s="257"/>
      <c r="H165" s="254">
        <v>0.36458333333333331</v>
      </c>
      <c r="I165" s="254">
        <v>0.36041666666666666</v>
      </c>
      <c r="J165" s="254"/>
      <c r="K165" s="254"/>
      <c r="L165" s="254">
        <v>0.72916666666666663</v>
      </c>
      <c r="M165" s="254">
        <v>0.73333333333333339</v>
      </c>
      <c r="N165" s="254"/>
      <c r="O165" s="254"/>
      <c r="P165" s="254"/>
      <c r="Q165" s="254"/>
      <c r="R165" s="254"/>
      <c r="S165" s="254"/>
      <c r="T165" s="254"/>
      <c r="U165" s="254"/>
      <c r="V165" s="254">
        <v>0.33333333333333331</v>
      </c>
      <c r="W165" s="254">
        <v>0.33333333333333331</v>
      </c>
      <c r="X165" s="254"/>
      <c r="Y165" s="254"/>
      <c r="Z165" s="254"/>
      <c r="AA165" s="254"/>
      <c r="AB165" s="254"/>
      <c r="AC165" s="254"/>
      <c r="AD165" s="254"/>
      <c r="AE165" s="255"/>
      <c r="AF165" s="255"/>
      <c r="AG165" s="255"/>
      <c r="AH165" s="255"/>
      <c r="AI165" s="255">
        <v>1</v>
      </c>
      <c r="AJ165" s="255">
        <v>1</v>
      </c>
      <c r="AK165" s="255"/>
      <c r="AL165" s="255"/>
      <c r="AM165" s="255"/>
      <c r="AN165" s="255"/>
      <c r="AO165" s="254"/>
      <c r="AP165" s="254"/>
      <c r="AQ165" s="254"/>
      <c r="AR165" s="254"/>
      <c r="AS165" s="254"/>
      <c r="AT165" s="254"/>
      <c r="AU165" s="254"/>
      <c r="AW165" s="283">
        <f t="shared" si="18"/>
        <v>0.3611111111111111</v>
      </c>
      <c r="AX165" s="283">
        <f t="shared" si="16"/>
        <v>0.36458333333333331</v>
      </c>
      <c r="AY165" s="283">
        <f t="shared" si="19"/>
        <v>0.73263888888888884</v>
      </c>
      <c r="AZ165" s="283">
        <f t="shared" si="20"/>
        <v>0.73263888888888884</v>
      </c>
      <c r="BA165" s="283">
        <f t="shared" si="21"/>
        <v>0.33333333333333331</v>
      </c>
      <c r="BD165" s="254">
        <f>IF(W165="","",IF(F165="休日",AW165,IF(F165="法休",AW165,VLOOKUP(F165,カレンダマスタ!$Q$56:$R$69,2,FALSE))))</f>
        <v>0.36458333333333331</v>
      </c>
      <c r="BG165" s="254" t="e">
        <f t="shared" si="17"/>
        <v>#N/A</v>
      </c>
      <c r="BH165" s="254" t="e">
        <f>IF(AX165="","",IF(P165&lt;&gt;"","",IF(BG165="CS","OK",IF(VLOOKUP(E165,カレンダマスタ!$A$5:$D$381,4,FALSE)&gt;0,"",IF(OR(AX165*24&gt;10.84,AZ165*24&lt;14.5)=TRUE,"×","OK")))))</f>
        <v>#N/A</v>
      </c>
    </row>
    <row r="166" spans="2:60">
      <c r="B166" s="111"/>
      <c r="C166" s="388">
        <f>IF(STEP!C166&lt;&gt;"",STEP!C166,"")</f>
        <v>220688</v>
      </c>
      <c r="D166" s="389" t="str">
        <f>IF(STEP!D166&lt;&gt;"",STEP!D166,"")</f>
        <v>佐藤　弘幸</v>
      </c>
      <c r="E166" s="390">
        <f>IF(STEP!E166&lt;&gt;"",STEP!E166,"")</f>
        <v>45423</v>
      </c>
      <c r="F166" s="259" t="s">
        <v>211</v>
      </c>
      <c r="G166" s="266"/>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1"/>
      <c r="AF166" s="261"/>
      <c r="AG166" s="261"/>
      <c r="AH166" s="261"/>
      <c r="AI166" s="261"/>
      <c r="AJ166" s="261"/>
      <c r="AK166" s="261"/>
      <c r="AL166" s="261"/>
      <c r="AM166" s="261"/>
      <c r="AN166" s="261"/>
      <c r="AO166" s="260"/>
      <c r="AP166" s="260"/>
      <c r="AQ166" s="260"/>
      <c r="AR166" s="260"/>
      <c r="AS166" s="260"/>
      <c r="AT166" s="260"/>
      <c r="AU166" s="260"/>
      <c r="AW166" s="284" t="str">
        <f t="shared" si="18"/>
        <v/>
      </c>
      <c r="AX166" s="284" t="str">
        <f t="shared" si="16"/>
        <v/>
      </c>
      <c r="AY166" s="284" t="str">
        <f t="shared" si="19"/>
        <v/>
      </c>
      <c r="AZ166" s="284" t="str">
        <f t="shared" si="20"/>
        <v/>
      </c>
      <c r="BA166" s="284" t="str">
        <f t="shared" si="21"/>
        <v/>
      </c>
      <c r="BD166" s="260" t="str">
        <f>IF(W166="","",IF(F166="休日",AW166,IF(F166="法休",AW166,VLOOKUP(F166,カレンダマスタ!$Q$56:$R$69,2,FALSE))))</f>
        <v/>
      </c>
      <c r="BG166" s="260" t="e">
        <f t="shared" si="17"/>
        <v>#N/A</v>
      </c>
      <c r="BH166" s="260" t="str">
        <f>IF(AX166="","",IF(P166&lt;&gt;"","",IF(BG166="CS","OK",IF(VLOOKUP(E166,カレンダマスタ!$A$5:$D$381,4,FALSE)&gt;0,"",IF(OR(AX166*24&gt;10.84,AZ166*24&lt;14.5)=TRUE,"×","OK")))))</f>
        <v/>
      </c>
    </row>
    <row r="167" spans="2:60">
      <c r="B167" s="111"/>
      <c r="C167" s="391">
        <f>IF(STEP!C167&lt;&gt;"",STEP!C167,"")</f>
        <v>220688</v>
      </c>
      <c r="D167" s="392" t="str">
        <f>IF(STEP!D167&lt;&gt;"",STEP!D167,"")</f>
        <v>佐藤　弘幸</v>
      </c>
      <c r="E167" s="393">
        <f>IF(STEP!E167&lt;&gt;"",STEP!E167,"")</f>
        <v>45424</v>
      </c>
      <c r="F167" s="263" t="s">
        <v>212</v>
      </c>
      <c r="G167" s="267"/>
      <c r="H167" s="264"/>
      <c r="I167" s="264"/>
      <c r="J167" s="264"/>
      <c r="K167" s="264"/>
      <c r="L167" s="264"/>
      <c r="M167" s="264"/>
      <c r="N167" s="264"/>
      <c r="O167" s="264"/>
      <c r="P167" s="264"/>
      <c r="Q167" s="264"/>
      <c r="R167" s="264"/>
      <c r="S167" s="264"/>
      <c r="T167" s="264"/>
      <c r="U167" s="264"/>
      <c r="V167" s="264"/>
      <c r="W167" s="264"/>
      <c r="X167" s="264"/>
      <c r="Y167" s="264"/>
      <c r="Z167" s="264"/>
      <c r="AA167" s="264"/>
      <c r="AB167" s="264"/>
      <c r="AC167" s="264"/>
      <c r="AD167" s="264"/>
      <c r="AE167" s="265"/>
      <c r="AF167" s="265"/>
      <c r="AG167" s="265"/>
      <c r="AH167" s="265"/>
      <c r="AI167" s="265"/>
      <c r="AJ167" s="265"/>
      <c r="AK167" s="265"/>
      <c r="AL167" s="265"/>
      <c r="AM167" s="265"/>
      <c r="AN167" s="265"/>
      <c r="AO167" s="264"/>
      <c r="AP167" s="264"/>
      <c r="AQ167" s="264"/>
      <c r="AR167" s="264"/>
      <c r="AS167" s="264"/>
      <c r="AT167" s="264"/>
      <c r="AU167" s="264"/>
      <c r="AW167" s="285" t="str">
        <f t="shared" si="18"/>
        <v/>
      </c>
      <c r="AX167" s="285" t="str">
        <f t="shared" si="16"/>
        <v/>
      </c>
      <c r="AY167" s="285" t="str">
        <f t="shared" si="19"/>
        <v/>
      </c>
      <c r="AZ167" s="285" t="str">
        <f t="shared" si="20"/>
        <v/>
      </c>
      <c r="BA167" s="285" t="str">
        <f t="shared" si="21"/>
        <v/>
      </c>
      <c r="BD167" s="264" t="str">
        <f>IF(W167="","",IF(F167="休日",AW167,IF(F167="法休",AW167,VLOOKUP(F167,カレンダマスタ!$Q$56:$R$69,2,FALSE))))</f>
        <v/>
      </c>
      <c r="BG167" s="264" t="e">
        <f t="shared" si="17"/>
        <v>#N/A</v>
      </c>
      <c r="BH167" s="264" t="str">
        <f>IF(AX167="","",IF(P167&lt;&gt;"","",IF(BG167="CS","OK",IF(VLOOKUP(E167,カレンダマスタ!$A$5:$D$381,4,FALSE)&gt;0,"",IF(OR(AX167*24&gt;10.84,AZ167*24&lt;14.5)=TRUE,"×","OK")))))</f>
        <v/>
      </c>
    </row>
    <row r="168" spans="2:60">
      <c r="B168" s="111"/>
      <c r="C168" s="385">
        <f>IF(STEP!C168&lt;&gt;"",STEP!C168,"")</f>
        <v>220688</v>
      </c>
      <c r="D168" s="386" t="str">
        <f>IF(STEP!D168&lt;&gt;"",STEP!D168,"")</f>
        <v>佐藤　弘幸</v>
      </c>
      <c r="E168" s="387">
        <f>IF(STEP!E168&lt;&gt;"",STEP!E168,"")</f>
        <v>45425</v>
      </c>
      <c r="F168" s="253" t="s">
        <v>557</v>
      </c>
      <c r="G168" s="252"/>
      <c r="H168" s="254">
        <v>0.36458333333333331</v>
      </c>
      <c r="I168" s="254"/>
      <c r="J168" s="254">
        <v>0.36458333333333331</v>
      </c>
      <c r="K168" s="254"/>
      <c r="L168" s="254">
        <v>0.72916666666666663</v>
      </c>
      <c r="M168" s="254"/>
      <c r="N168" s="254">
        <v>0.82638888888888884</v>
      </c>
      <c r="O168" s="254"/>
      <c r="P168" s="254"/>
      <c r="Q168" s="254" t="s">
        <v>559</v>
      </c>
      <c r="R168" s="254"/>
      <c r="S168" s="254"/>
      <c r="T168" s="254" t="s">
        <v>621</v>
      </c>
      <c r="U168" s="254"/>
      <c r="V168" s="254">
        <v>0.33333333333333331</v>
      </c>
      <c r="W168" s="254">
        <v>0.4201388888888889</v>
      </c>
      <c r="X168" s="254"/>
      <c r="Y168" s="254">
        <v>8.6805555555555566E-2</v>
      </c>
      <c r="Z168" s="254"/>
      <c r="AA168" s="254"/>
      <c r="AB168" s="254"/>
      <c r="AC168" s="254"/>
      <c r="AD168" s="254"/>
      <c r="AE168" s="255">
        <v>8.3333333333333329E-2</v>
      </c>
      <c r="AF168" s="255">
        <v>8.6805555555555566E-2</v>
      </c>
      <c r="AG168" s="255">
        <v>3.472222222222222E-3</v>
      </c>
      <c r="AH168" s="255">
        <v>8.6805555555555566E-2</v>
      </c>
      <c r="AI168" s="255">
        <v>1</v>
      </c>
      <c r="AJ168" s="255">
        <v>1</v>
      </c>
      <c r="AK168" s="255"/>
      <c r="AL168" s="255"/>
      <c r="AM168" s="255"/>
      <c r="AN168" s="255"/>
      <c r="AO168" s="254"/>
      <c r="AP168" s="254"/>
      <c r="AQ168" s="254"/>
      <c r="AR168" s="254"/>
      <c r="AS168" s="254"/>
      <c r="AT168" s="254"/>
      <c r="AU168" s="254"/>
      <c r="AW168" s="283">
        <f t="shared" si="18"/>
        <v>0.36458333333333331</v>
      </c>
      <c r="AX168" s="283">
        <f t="shared" si="16"/>
        <v>0.36458333333333331</v>
      </c>
      <c r="AY168" s="283">
        <f t="shared" si="19"/>
        <v>0.82638888888888884</v>
      </c>
      <c r="AZ168" s="283">
        <f t="shared" si="20"/>
        <v>0.82638888888888884</v>
      </c>
      <c r="BA168" s="283">
        <f t="shared" si="21"/>
        <v>0.4201388888888889</v>
      </c>
      <c r="BD168" s="254">
        <f>IF(W168="","",IF(F168="休日",AW168,IF(F168="法休",AW168,VLOOKUP(F168,カレンダマスタ!$Q$56:$R$69,2,FALSE))))</f>
        <v>0.36458333333333331</v>
      </c>
      <c r="BG168" s="503" t="e">
        <f t="shared" si="17"/>
        <v>#N/A</v>
      </c>
      <c r="BH168" s="503" t="e">
        <f>IF(AX168="","",IF(P168&lt;&gt;"","",IF(BG168="CS","OK",IF(VLOOKUP(E168,カレンダマスタ!$A$5:$D$381,4,FALSE)&gt;0,"",IF(OR(AX168*24&gt;10.84,AZ168*24&lt;14.5)=TRUE,"×","OK")))))</f>
        <v>#N/A</v>
      </c>
    </row>
    <row r="169" spans="2:60">
      <c r="B169" s="111"/>
      <c r="C169" s="385">
        <f>IF(STEP!C169&lt;&gt;"",STEP!C169,"")</f>
        <v>220688</v>
      </c>
      <c r="D169" s="386" t="str">
        <f>IF(STEP!D169&lt;&gt;"",STEP!D169,"")</f>
        <v>佐藤　弘幸</v>
      </c>
      <c r="E169" s="387">
        <f>IF(STEP!E169&lt;&gt;"",STEP!E169,"")</f>
        <v>45426</v>
      </c>
      <c r="F169" s="253" t="s">
        <v>557</v>
      </c>
      <c r="G169" s="252"/>
      <c r="H169" s="254">
        <v>0.36458333333333331</v>
      </c>
      <c r="I169" s="254"/>
      <c r="J169" s="254">
        <v>0.3611111111111111</v>
      </c>
      <c r="K169" s="254"/>
      <c r="L169" s="254">
        <v>0.72916666666666663</v>
      </c>
      <c r="M169" s="254">
        <v>0.85138888888888886</v>
      </c>
      <c r="N169" s="254"/>
      <c r="O169" s="254"/>
      <c r="P169" s="254"/>
      <c r="Q169" s="254" t="s">
        <v>559</v>
      </c>
      <c r="R169" s="254"/>
      <c r="S169" s="254"/>
      <c r="T169" s="254" t="s">
        <v>621</v>
      </c>
      <c r="U169" s="254"/>
      <c r="V169" s="254">
        <v>0.33333333333333331</v>
      </c>
      <c r="W169" s="254">
        <v>0.44444444444444442</v>
      </c>
      <c r="X169" s="254"/>
      <c r="Y169" s="254">
        <v>0.1111111111111111</v>
      </c>
      <c r="Z169" s="254"/>
      <c r="AA169" s="254"/>
      <c r="AB169" s="254"/>
      <c r="AC169" s="254"/>
      <c r="AD169" s="254"/>
      <c r="AE169" s="255">
        <v>0.10416666666666667</v>
      </c>
      <c r="AF169" s="255">
        <v>0.1111111111111111</v>
      </c>
      <c r="AG169" s="255">
        <v>6.9444444444444441E-3</v>
      </c>
      <c r="AH169" s="255">
        <v>0.1111111111111111</v>
      </c>
      <c r="AI169" s="255">
        <v>1</v>
      </c>
      <c r="AJ169" s="255">
        <v>1</v>
      </c>
      <c r="AK169" s="255"/>
      <c r="AL169" s="255"/>
      <c r="AM169" s="255"/>
      <c r="AN169" s="255"/>
      <c r="AO169" s="254"/>
      <c r="AP169" s="254"/>
      <c r="AQ169" s="254"/>
      <c r="AR169" s="254"/>
      <c r="AS169" s="254"/>
      <c r="AT169" s="254"/>
      <c r="AU169" s="254"/>
      <c r="AW169" s="283">
        <f t="shared" si="18"/>
        <v>0.3611111111111111</v>
      </c>
      <c r="AX169" s="283">
        <f t="shared" si="16"/>
        <v>0.36458333333333331</v>
      </c>
      <c r="AY169" s="283">
        <f t="shared" si="19"/>
        <v>0.85069444444444442</v>
      </c>
      <c r="AZ169" s="283">
        <f t="shared" si="20"/>
        <v>0.85069444444444442</v>
      </c>
      <c r="BA169" s="283">
        <f t="shared" si="21"/>
        <v>0.44444444444444442</v>
      </c>
      <c r="BD169" s="254">
        <f>IF(W169="","",IF(F169="休日",AW169,IF(F169="法休",AW169,VLOOKUP(F169,カレンダマスタ!$Q$56:$R$69,2,FALSE))))</f>
        <v>0.36458333333333331</v>
      </c>
      <c r="BG169" s="254" t="e">
        <f t="shared" si="17"/>
        <v>#N/A</v>
      </c>
      <c r="BH169" s="254" t="e">
        <f>IF(AX169="","",IF(P169&lt;&gt;"","",IF(BG169="CS","OK",IF(VLOOKUP(E169,カレンダマスタ!$A$5:$D$381,4,FALSE)&gt;0,"",IF(OR(AX169*24&gt;10.84,AZ169*24&lt;14.5)=TRUE,"×","OK")))))</f>
        <v>#N/A</v>
      </c>
    </row>
    <row r="170" spans="2:60">
      <c r="B170" s="111"/>
      <c r="C170" s="385">
        <f>IF(STEP!C170&lt;&gt;"",STEP!C170,"")</f>
        <v>220688</v>
      </c>
      <c r="D170" s="386" t="str">
        <f>IF(STEP!D170&lt;&gt;"",STEP!D170,"")</f>
        <v>佐藤　弘幸</v>
      </c>
      <c r="E170" s="387">
        <f>IF(STEP!E170&lt;&gt;"",STEP!E170,"")</f>
        <v>45427</v>
      </c>
      <c r="F170" s="253" t="s">
        <v>557</v>
      </c>
      <c r="G170" s="252"/>
      <c r="H170" s="254">
        <v>0.36458333333333331</v>
      </c>
      <c r="I170" s="254">
        <v>0.36319444444444443</v>
      </c>
      <c r="J170" s="254"/>
      <c r="K170" s="254"/>
      <c r="L170" s="254">
        <v>0.72916666666666663</v>
      </c>
      <c r="M170" s="254">
        <v>0.52569444444444446</v>
      </c>
      <c r="N170" s="254"/>
      <c r="O170" s="254"/>
      <c r="P170" s="254"/>
      <c r="Q170" s="254"/>
      <c r="R170" s="254"/>
      <c r="S170" s="254"/>
      <c r="T170" s="254"/>
      <c r="U170" s="254"/>
      <c r="V170" s="254">
        <v>0.33333333333333331</v>
      </c>
      <c r="W170" s="254">
        <v>0.14583333333333334</v>
      </c>
      <c r="X170" s="254"/>
      <c r="Y170" s="254" t="s">
        <v>622</v>
      </c>
      <c r="Z170" s="254"/>
      <c r="AA170" s="254"/>
      <c r="AB170" s="254"/>
      <c r="AC170" s="254"/>
      <c r="AD170" s="254"/>
      <c r="AE170" s="255"/>
      <c r="AF170" s="255" t="s">
        <v>622</v>
      </c>
      <c r="AG170" s="255"/>
      <c r="AH170" s="255" t="s">
        <v>622</v>
      </c>
      <c r="AI170" s="255">
        <v>1</v>
      </c>
      <c r="AJ170" s="255">
        <v>1</v>
      </c>
      <c r="AK170" s="255"/>
      <c r="AL170" s="255"/>
      <c r="AM170" s="255"/>
      <c r="AN170" s="255"/>
      <c r="AO170" s="254"/>
      <c r="AP170" s="254"/>
      <c r="AQ170" s="254"/>
      <c r="AR170" s="254"/>
      <c r="AS170" s="254"/>
      <c r="AT170" s="254"/>
      <c r="AU170" s="254"/>
      <c r="AW170" s="283">
        <f t="shared" si="18"/>
        <v>0.36458333333333331</v>
      </c>
      <c r="AX170" s="283">
        <f t="shared" si="16"/>
        <v>0.36458333333333331</v>
      </c>
      <c r="AY170" s="283">
        <f t="shared" si="19"/>
        <v>0.52430555555555558</v>
      </c>
      <c r="AZ170" s="283">
        <f t="shared" si="20"/>
        <v>0.52430555555555558</v>
      </c>
      <c r="BA170" s="283">
        <f t="shared" si="21"/>
        <v>0.14583333333333334</v>
      </c>
      <c r="BD170" s="254">
        <f>IF(W170="","",IF(F170="休日",AW170,IF(F170="法休",AW170,VLOOKUP(F170,カレンダマスタ!$Q$56:$R$69,2,FALSE))))</f>
        <v>0.36458333333333331</v>
      </c>
      <c r="BG170" s="254" t="e">
        <f t="shared" si="17"/>
        <v>#N/A</v>
      </c>
      <c r="BH170" s="254" t="e">
        <f>IF(AX170="","",IF(P170&lt;&gt;"","",IF(BG170="CS","OK",IF(VLOOKUP(E170,カレンダマスタ!$A$5:$D$381,4,FALSE)&gt;0,"",IF(OR(AX170*24&gt;10.84,AZ170*24&lt;14.5)=TRUE,"×","OK")))))</f>
        <v>#N/A</v>
      </c>
    </row>
    <row r="171" spans="2:60">
      <c r="B171" s="111"/>
      <c r="C171" s="385">
        <f>IF(STEP!C171&lt;&gt;"",STEP!C171,"")</f>
        <v>220688</v>
      </c>
      <c r="D171" s="386" t="str">
        <f>IF(STEP!D171&lt;&gt;"",STEP!D171,"")</f>
        <v>佐藤　弘幸</v>
      </c>
      <c r="E171" s="387">
        <f>IF(STEP!E171&lt;&gt;"",STEP!E171,"")</f>
        <v>45428</v>
      </c>
      <c r="F171" s="256" t="s">
        <v>557</v>
      </c>
      <c r="G171" s="257"/>
      <c r="H171" s="254">
        <v>0.36458333333333331</v>
      </c>
      <c r="I171" s="254">
        <v>0.36319444444444443</v>
      </c>
      <c r="J171" s="254"/>
      <c r="K171" s="254"/>
      <c r="L171" s="254">
        <v>0.72916666666666663</v>
      </c>
      <c r="M171" s="254">
        <v>0.8652777777777777</v>
      </c>
      <c r="N171" s="254"/>
      <c r="O171" s="254"/>
      <c r="P171" s="254"/>
      <c r="Q171" s="254" t="s">
        <v>559</v>
      </c>
      <c r="R171" s="254"/>
      <c r="S171" s="254"/>
      <c r="T171" s="254"/>
      <c r="U171" s="254"/>
      <c r="V171" s="254">
        <v>0.33333333333333331</v>
      </c>
      <c r="W171" s="254">
        <v>0.45833333333333331</v>
      </c>
      <c r="X171" s="254"/>
      <c r="Y171" s="254">
        <v>0.125</v>
      </c>
      <c r="Z171" s="254"/>
      <c r="AA171" s="254"/>
      <c r="AB171" s="254"/>
      <c r="AC171" s="254"/>
      <c r="AD171" s="254"/>
      <c r="AE171" s="255">
        <v>0.125</v>
      </c>
      <c r="AF171" s="255">
        <v>0.125</v>
      </c>
      <c r="AG171" s="255"/>
      <c r="AH171" s="255">
        <v>0.125</v>
      </c>
      <c r="AI171" s="255">
        <v>1</v>
      </c>
      <c r="AJ171" s="255">
        <v>1</v>
      </c>
      <c r="AK171" s="255"/>
      <c r="AL171" s="255"/>
      <c r="AM171" s="255"/>
      <c r="AN171" s="255"/>
      <c r="AO171" s="254"/>
      <c r="AP171" s="254"/>
      <c r="AQ171" s="254"/>
      <c r="AR171" s="254"/>
      <c r="AS171" s="254"/>
      <c r="AT171" s="254"/>
      <c r="AU171" s="254"/>
      <c r="AW171" s="283">
        <f t="shared" si="18"/>
        <v>0.36458333333333331</v>
      </c>
      <c r="AX171" s="283">
        <f t="shared" si="16"/>
        <v>0.36458333333333331</v>
      </c>
      <c r="AY171" s="283">
        <f t="shared" si="19"/>
        <v>0.86458333333333326</v>
      </c>
      <c r="AZ171" s="283">
        <f t="shared" si="20"/>
        <v>0.86458333333333326</v>
      </c>
      <c r="BA171" s="283">
        <f t="shared" si="21"/>
        <v>0.45833333333333331</v>
      </c>
      <c r="BD171" s="254">
        <f>IF(W171="","",IF(F171="休日",AW171,IF(F171="法休",AW171,VLOOKUP(F171,カレンダマスタ!$Q$56:$R$69,2,FALSE))))</f>
        <v>0.36458333333333331</v>
      </c>
      <c r="BG171" s="254" t="e">
        <f t="shared" si="17"/>
        <v>#N/A</v>
      </c>
      <c r="BH171" s="254" t="e">
        <f>IF(AX171="","",IF(P171&lt;&gt;"","",IF(BG171="CS","OK",IF(VLOOKUP(E171,カレンダマスタ!$A$5:$D$381,4,FALSE)&gt;0,"",IF(OR(AX171*24&gt;10.84,AZ171*24&lt;14.5)=TRUE,"×","OK")))))</f>
        <v>#N/A</v>
      </c>
    </row>
    <row r="172" spans="2:60">
      <c r="B172" s="111"/>
      <c r="C172" s="385">
        <f>IF(STEP!C172&lt;&gt;"",STEP!C172,"")</f>
        <v>220688</v>
      </c>
      <c r="D172" s="386" t="str">
        <f>IF(STEP!D172&lt;&gt;"",STEP!D172,"")</f>
        <v>佐藤　弘幸</v>
      </c>
      <c r="E172" s="387">
        <f>IF(STEP!E172&lt;&gt;"",STEP!E172,"")</f>
        <v>45429</v>
      </c>
      <c r="F172" s="256" t="s">
        <v>418</v>
      </c>
      <c r="G172" s="257"/>
      <c r="H172" s="254">
        <v>0.5625</v>
      </c>
      <c r="I172" s="254">
        <v>0.56180555555555556</v>
      </c>
      <c r="J172" s="254"/>
      <c r="K172" s="254"/>
      <c r="L172" s="254">
        <v>0.72916666666666663</v>
      </c>
      <c r="M172" s="254">
        <v>0.73263888888888884</v>
      </c>
      <c r="N172" s="254"/>
      <c r="O172" s="254"/>
      <c r="P172" s="254" t="s">
        <v>569</v>
      </c>
      <c r="Q172" s="254"/>
      <c r="R172" s="254"/>
      <c r="S172" s="254"/>
      <c r="T172" s="254"/>
      <c r="U172" s="254"/>
      <c r="V172" s="254">
        <v>0.33333333333333331</v>
      </c>
      <c r="W172" s="254">
        <v>0.33333333333333331</v>
      </c>
      <c r="X172" s="254"/>
      <c r="Y172" s="254"/>
      <c r="Z172" s="254"/>
      <c r="AA172" s="254"/>
      <c r="AB172" s="254"/>
      <c r="AC172" s="254"/>
      <c r="AD172" s="254"/>
      <c r="AE172" s="255"/>
      <c r="AF172" s="255"/>
      <c r="AG172" s="255"/>
      <c r="AH172" s="255"/>
      <c r="AI172" s="255">
        <v>1</v>
      </c>
      <c r="AJ172" s="255">
        <v>1</v>
      </c>
      <c r="AK172" s="255"/>
      <c r="AL172" s="255"/>
      <c r="AM172" s="255"/>
      <c r="AN172" s="255"/>
      <c r="AO172" s="254"/>
      <c r="AP172" s="254"/>
      <c r="AQ172" s="254"/>
      <c r="AR172" s="254"/>
      <c r="AS172" s="254"/>
      <c r="AT172" s="254"/>
      <c r="AU172" s="254"/>
      <c r="AW172" s="283">
        <f t="shared" si="18"/>
        <v>0.5625</v>
      </c>
      <c r="AX172" s="283">
        <f t="shared" si="16"/>
        <v>0.5625</v>
      </c>
      <c r="AY172" s="283">
        <f t="shared" si="19"/>
        <v>0.73263888888888884</v>
      </c>
      <c r="AZ172" s="283">
        <f t="shared" si="20"/>
        <v>0.73263888888888884</v>
      </c>
      <c r="BA172" s="283">
        <f t="shared" si="21"/>
        <v>0.33333333333333331</v>
      </c>
      <c r="BD172" s="254">
        <f>IF(W172="","",IF(F172="休日",AW172,IF(F172="法休",AW172,VLOOKUP(F172,カレンダマスタ!$Q$56:$R$69,2,FALSE))))</f>
        <v>0.36458333333333331</v>
      </c>
      <c r="BG172" s="254" t="e">
        <f t="shared" si="17"/>
        <v>#N/A</v>
      </c>
      <c r="BH172" s="254" t="str">
        <f>IF(AX172="","",IF(P172&lt;&gt;"","",IF(BG172="CS","OK",IF(VLOOKUP(E172,カレンダマスタ!$A$5:$D$381,4,FALSE)&gt;0,"",IF(OR(AX172*24&gt;10.84,AZ172*24&lt;14.5)=TRUE,"×","OK")))))</f>
        <v/>
      </c>
    </row>
    <row r="173" spans="2:60">
      <c r="B173" s="111"/>
      <c r="C173" s="388">
        <f>IF(STEP!C173&lt;&gt;"",STEP!C173,"")</f>
        <v>220688</v>
      </c>
      <c r="D173" s="389" t="str">
        <f>IF(STEP!D173&lt;&gt;"",STEP!D173,"")</f>
        <v>佐藤　弘幸</v>
      </c>
      <c r="E173" s="390">
        <f>IF(STEP!E173&lt;&gt;"",STEP!E173,"")</f>
        <v>45430</v>
      </c>
      <c r="F173" s="259" t="s">
        <v>211</v>
      </c>
      <c r="G173" s="266"/>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1"/>
      <c r="AF173" s="261"/>
      <c r="AG173" s="261"/>
      <c r="AH173" s="261"/>
      <c r="AI173" s="261"/>
      <c r="AJ173" s="261"/>
      <c r="AK173" s="261"/>
      <c r="AL173" s="261"/>
      <c r="AM173" s="261"/>
      <c r="AN173" s="261"/>
      <c r="AO173" s="260"/>
      <c r="AP173" s="260"/>
      <c r="AQ173" s="260"/>
      <c r="AR173" s="260"/>
      <c r="AS173" s="260"/>
      <c r="AT173" s="260"/>
      <c r="AU173" s="260"/>
      <c r="AW173" s="284" t="str">
        <f t="shared" si="18"/>
        <v/>
      </c>
      <c r="AX173" s="284" t="str">
        <f t="shared" si="16"/>
        <v/>
      </c>
      <c r="AY173" s="284" t="str">
        <f t="shared" si="19"/>
        <v/>
      </c>
      <c r="AZ173" s="284" t="str">
        <f t="shared" si="20"/>
        <v/>
      </c>
      <c r="BA173" s="284" t="str">
        <f t="shared" si="21"/>
        <v/>
      </c>
      <c r="BD173" s="260" t="str">
        <f>IF(W173="","",IF(F173="休日",AW173,IF(F173="法休",AW173,VLOOKUP(F173,カレンダマスタ!$Q$56:$R$69,2,FALSE))))</f>
        <v/>
      </c>
      <c r="BG173" s="260" t="e">
        <f t="shared" si="17"/>
        <v>#N/A</v>
      </c>
      <c r="BH173" s="260" t="str">
        <f>IF(AX173="","",IF(P173&lt;&gt;"","",IF(BG173="CS","OK",IF(VLOOKUP(E173,カレンダマスタ!$A$5:$D$381,4,FALSE)&gt;0,"",IF(OR(AX173*24&gt;10.84,AZ173*24&lt;14.5)=TRUE,"×","OK")))))</f>
        <v/>
      </c>
    </row>
    <row r="174" spans="2:60">
      <c r="B174" s="111"/>
      <c r="C174" s="394">
        <f>IF(STEP!C174&lt;&gt;"",STEP!C174,"")</f>
        <v>220688</v>
      </c>
      <c r="D174" s="395" t="str">
        <f>IF(STEP!D174&lt;&gt;"",STEP!D174,"")</f>
        <v>佐藤　弘幸</v>
      </c>
      <c r="E174" s="396">
        <f>IF(STEP!E174&lt;&gt;"",STEP!E174,"")</f>
        <v>45431</v>
      </c>
      <c r="F174" s="269" t="s">
        <v>212</v>
      </c>
      <c r="G174" s="268"/>
      <c r="H174" s="270"/>
      <c r="I174" s="270"/>
      <c r="J174" s="270"/>
      <c r="K174" s="270"/>
      <c r="L174" s="270"/>
      <c r="M174" s="270"/>
      <c r="N174" s="270"/>
      <c r="O174" s="270"/>
      <c r="P174" s="270"/>
      <c r="Q174" s="270"/>
      <c r="R174" s="270"/>
      <c r="S174" s="270"/>
      <c r="T174" s="270"/>
      <c r="U174" s="270"/>
      <c r="V174" s="270"/>
      <c r="W174" s="270"/>
      <c r="X174" s="270"/>
      <c r="Y174" s="270"/>
      <c r="Z174" s="270"/>
      <c r="AA174" s="270"/>
      <c r="AB174" s="270"/>
      <c r="AC174" s="270"/>
      <c r="AD174" s="270"/>
      <c r="AE174" s="271"/>
      <c r="AF174" s="271"/>
      <c r="AG174" s="271"/>
      <c r="AH174" s="271"/>
      <c r="AI174" s="271"/>
      <c r="AJ174" s="271"/>
      <c r="AK174" s="271"/>
      <c r="AL174" s="271"/>
      <c r="AM174" s="271"/>
      <c r="AN174" s="271"/>
      <c r="AO174" s="270"/>
      <c r="AP174" s="270"/>
      <c r="AQ174" s="270"/>
      <c r="AR174" s="270"/>
      <c r="AS174" s="270"/>
      <c r="AT174" s="270"/>
      <c r="AU174" s="270"/>
      <c r="AW174" s="282" t="str">
        <f t="shared" si="18"/>
        <v/>
      </c>
      <c r="AX174" s="282" t="str">
        <f t="shared" si="16"/>
        <v/>
      </c>
      <c r="AY174" s="282" t="str">
        <f t="shared" si="19"/>
        <v/>
      </c>
      <c r="AZ174" s="282" t="str">
        <f t="shared" si="20"/>
        <v/>
      </c>
      <c r="BA174" s="282" t="str">
        <f t="shared" si="21"/>
        <v/>
      </c>
      <c r="BD174" s="270" t="str">
        <f>IF(W174="","",IF(F174="休日",AW174,IF(F174="法休",AW174,VLOOKUP(F174,カレンダマスタ!$Q$56:$R$69,2,FALSE))))</f>
        <v/>
      </c>
      <c r="BG174" s="270" t="e">
        <f t="shared" si="17"/>
        <v>#N/A</v>
      </c>
      <c r="BH174" s="270" t="str">
        <f>IF(AX174="","",IF(P174&lt;&gt;"","",IF(BG174="CS","OK",IF(VLOOKUP(E174,カレンダマスタ!$A$5:$D$381,4,FALSE)&gt;0,"",IF(OR(AX174*24&gt;10.84,AZ174*24&lt;14.5)=TRUE,"×","OK")))))</f>
        <v/>
      </c>
    </row>
    <row r="175" spans="2:60">
      <c r="B175" s="111"/>
      <c r="C175" s="385">
        <f>IF(STEP!C175&lt;&gt;"",STEP!C175,"")</f>
        <v>220688</v>
      </c>
      <c r="D175" s="386" t="str">
        <f>IF(STEP!D175&lt;&gt;"",STEP!D175,"")</f>
        <v>佐藤　弘幸</v>
      </c>
      <c r="E175" s="387">
        <f>IF(STEP!E175&lt;&gt;"",STEP!E175,"")</f>
        <v>45432</v>
      </c>
      <c r="F175" s="253" t="s">
        <v>557</v>
      </c>
      <c r="G175" s="252"/>
      <c r="H175" s="254">
        <v>0.36458333333333331</v>
      </c>
      <c r="I175" s="254"/>
      <c r="J175" s="254"/>
      <c r="K175" s="254"/>
      <c r="L175" s="254">
        <v>0.72916666666666663</v>
      </c>
      <c r="M175" s="254"/>
      <c r="N175" s="254"/>
      <c r="O175" s="254"/>
      <c r="P175" s="254"/>
      <c r="Q175" s="254"/>
      <c r="R175" s="254"/>
      <c r="S175" s="254"/>
      <c r="T175" s="254"/>
      <c r="U175" s="254"/>
      <c r="V175" s="254"/>
      <c r="W175" s="254"/>
      <c r="X175" s="254"/>
      <c r="Y175" s="254"/>
      <c r="Z175" s="254"/>
      <c r="AA175" s="254"/>
      <c r="AB175" s="254"/>
      <c r="AC175" s="254"/>
      <c r="AD175" s="254"/>
      <c r="AE175" s="255"/>
      <c r="AF175" s="255"/>
      <c r="AG175" s="255"/>
      <c r="AH175" s="255"/>
      <c r="AI175" s="255">
        <v>1</v>
      </c>
      <c r="AJ175" s="255"/>
      <c r="AK175" s="255"/>
      <c r="AL175" s="255"/>
      <c r="AM175" s="255"/>
      <c r="AN175" s="255"/>
      <c r="AO175" s="254"/>
      <c r="AP175" s="254"/>
      <c r="AQ175" s="254"/>
      <c r="AR175" s="254"/>
      <c r="AS175" s="254"/>
      <c r="AT175" s="254"/>
      <c r="AU175" s="254"/>
      <c r="AW175" s="283" t="str">
        <f t="shared" si="18"/>
        <v/>
      </c>
      <c r="AX175" s="283" t="str">
        <f t="shared" si="16"/>
        <v/>
      </c>
      <c r="AY175" s="283" t="str">
        <f t="shared" si="19"/>
        <v/>
      </c>
      <c r="AZ175" s="283" t="str">
        <f t="shared" si="20"/>
        <v/>
      </c>
      <c r="BA175" s="283" t="str">
        <f t="shared" si="21"/>
        <v/>
      </c>
      <c r="BD175" s="254" t="str">
        <f>IF(W175="","",IF(F175="休日",AW175,IF(F175="法休",AW175,VLOOKUP(F175,カレンダマスタ!$Q$56:$R$69,2,FALSE))))</f>
        <v/>
      </c>
      <c r="BG175" s="254" t="e">
        <f t="shared" si="17"/>
        <v>#N/A</v>
      </c>
      <c r="BH175" s="254" t="str">
        <f>IF(AX175="","",IF(P175&lt;&gt;"","",IF(BG175="CS","OK",IF(VLOOKUP(E175,カレンダマスタ!$A$5:$D$381,4,FALSE)&gt;0,"",IF(OR(AX175*24&gt;10.84,AZ175*24&lt;14.5)=TRUE,"×","OK")))))</f>
        <v/>
      </c>
    </row>
    <row r="176" spans="2:60">
      <c r="B176" s="111"/>
      <c r="C176" s="397" t="str">
        <f>IF(STEP!C176&lt;&gt;"",STEP!C176,"")</f>
        <v/>
      </c>
      <c r="D176" s="398" t="str">
        <f>IF(STEP!D176&lt;&gt;"",STEP!D176,"")</f>
        <v/>
      </c>
      <c r="E176" s="399" t="str">
        <f>IF(STEP!E176&lt;&gt;"",STEP!E176,"")</f>
        <v/>
      </c>
      <c r="F176" s="273"/>
      <c r="G176" s="272"/>
      <c r="H176" s="274"/>
      <c r="I176" s="274"/>
      <c r="J176" s="274"/>
      <c r="K176" s="274"/>
      <c r="L176" s="274"/>
      <c r="M176" s="274"/>
      <c r="N176" s="274"/>
      <c r="O176" s="274"/>
      <c r="P176" s="274"/>
      <c r="Q176" s="274"/>
      <c r="R176" s="274"/>
      <c r="S176" s="274"/>
      <c r="T176" s="274"/>
      <c r="U176" s="274"/>
      <c r="V176" s="274"/>
      <c r="W176" s="274"/>
      <c r="X176" s="274"/>
      <c r="Y176" s="274"/>
      <c r="Z176" s="274"/>
      <c r="AA176" s="274"/>
      <c r="AB176" s="274"/>
      <c r="AC176" s="274"/>
      <c r="AD176" s="274"/>
      <c r="AE176" s="275"/>
      <c r="AF176" s="275"/>
      <c r="AG176" s="275"/>
      <c r="AH176" s="275"/>
      <c r="AI176" s="275"/>
      <c r="AJ176" s="275"/>
      <c r="AK176" s="275"/>
      <c r="AL176" s="275"/>
      <c r="AM176" s="275"/>
      <c r="AN176" s="275"/>
      <c r="AO176" s="274"/>
      <c r="AP176" s="274"/>
      <c r="AQ176" s="274"/>
      <c r="AR176" s="274"/>
      <c r="AS176" s="274"/>
      <c r="AT176" s="274"/>
      <c r="AU176" s="274"/>
      <c r="AW176" s="286" t="str">
        <f t="shared" si="18"/>
        <v/>
      </c>
      <c r="AX176" s="286" t="str">
        <f t="shared" si="16"/>
        <v/>
      </c>
      <c r="AY176" s="286" t="str">
        <f t="shared" si="19"/>
        <v/>
      </c>
      <c r="AZ176" s="286" t="str">
        <f t="shared" si="20"/>
        <v/>
      </c>
      <c r="BA176" s="286" t="str">
        <f t="shared" si="21"/>
        <v/>
      </c>
      <c r="BD176" s="274" t="str">
        <f>IF(W176="","",IF(F176="休日",AW176,IF(F176="法休",AW176,VLOOKUP(F176,カレンダマスタ!$Q$56:$R$69,2,FALSE))))</f>
        <v/>
      </c>
      <c r="BG176" s="274" t="e">
        <f t="shared" si="17"/>
        <v>#N/A</v>
      </c>
      <c r="BH176" s="274" t="str">
        <f>IF(AX176="","",IF(P176&lt;&gt;"","",IF(BG176="CS","OK",IF(VLOOKUP(E176,カレンダマスタ!$A$5:$D$381,4,FALSE)&gt;0,"",IF(OR(AX176*24&gt;10.84,AZ176*24&lt;14.5)=TRUE,"×","OK")))))</f>
        <v/>
      </c>
    </row>
    <row r="177" spans="2:60">
      <c r="B177" s="111"/>
      <c r="C177" s="397" t="str">
        <f>IF(STEP!C177&lt;&gt;"",STEP!C177,"")</f>
        <v/>
      </c>
      <c r="D177" s="398" t="str">
        <f>IF(STEP!D177&lt;&gt;"",STEP!D177,"")</f>
        <v/>
      </c>
      <c r="E177" s="399" t="str">
        <f>IF(STEP!E177&lt;&gt;"",STEP!E177,"")</f>
        <v/>
      </c>
      <c r="F177" s="273"/>
      <c r="G177" s="272"/>
      <c r="H177" s="274"/>
      <c r="I177" s="274"/>
      <c r="J177" s="274"/>
      <c r="K177" s="274"/>
      <c r="L177" s="274"/>
      <c r="M177" s="274"/>
      <c r="N177" s="274"/>
      <c r="O177" s="274"/>
      <c r="P177" s="274"/>
      <c r="Q177" s="274"/>
      <c r="R177" s="274"/>
      <c r="S177" s="274"/>
      <c r="T177" s="274"/>
      <c r="U177" s="274"/>
      <c r="V177" s="274"/>
      <c r="W177" s="274"/>
      <c r="X177" s="274"/>
      <c r="Y177" s="274"/>
      <c r="Z177" s="274"/>
      <c r="AA177" s="274"/>
      <c r="AB177" s="274"/>
      <c r="AC177" s="274"/>
      <c r="AD177" s="274"/>
      <c r="AE177" s="275"/>
      <c r="AF177" s="275"/>
      <c r="AG177" s="275"/>
      <c r="AH177" s="275"/>
      <c r="AI177" s="275"/>
      <c r="AJ177" s="275"/>
      <c r="AK177" s="275"/>
      <c r="AL177" s="275"/>
      <c r="AM177" s="275"/>
      <c r="AN177" s="275"/>
      <c r="AO177" s="274"/>
      <c r="AP177" s="274"/>
      <c r="AQ177" s="274"/>
      <c r="AR177" s="274"/>
      <c r="AS177" s="274"/>
      <c r="AT177" s="274"/>
      <c r="AU177" s="274"/>
      <c r="AW177" s="286" t="str">
        <f t="shared" si="18"/>
        <v/>
      </c>
      <c r="AX177" s="286" t="str">
        <f t="shared" si="16"/>
        <v/>
      </c>
      <c r="AY177" s="286" t="str">
        <f t="shared" si="19"/>
        <v/>
      </c>
      <c r="AZ177" s="286" t="str">
        <f t="shared" si="20"/>
        <v/>
      </c>
      <c r="BA177" s="286" t="str">
        <f t="shared" si="21"/>
        <v/>
      </c>
      <c r="BD177" s="274" t="str">
        <f>IF(W177="","",IF(F177="休日",AW177,IF(F177="法休",AW177,VLOOKUP(F177,カレンダマスタ!$Q$56:$R$69,2,FALSE))))</f>
        <v/>
      </c>
      <c r="BG177" s="274" t="e">
        <f t="shared" si="17"/>
        <v>#N/A</v>
      </c>
      <c r="BH177" s="274" t="str">
        <f>IF(AX177="","",IF(P177&lt;&gt;"","",IF(BG177="CS","OK",IF(VLOOKUP(E177,カレンダマスタ!$A$5:$D$381,4,FALSE)&gt;0,"",IF(OR(AX177*24&gt;10.84,AZ177*24&lt;14.5)=TRUE,"×","OK")))))</f>
        <v/>
      </c>
    </row>
    <row r="178" spans="2:60">
      <c r="B178" s="111"/>
      <c r="C178" s="397" t="str">
        <f>IF(STEP!C178&lt;&gt;"",STEP!C178,"")</f>
        <v/>
      </c>
      <c r="D178" s="398" t="str">
        <f>IF(STEP!D178&lt;&gt;"",STEP!D178,"")</f>
        <v/>
      </c>
      <c r="E178" s="399" t="str">
        <f>IF(STEP!E178&lt;&gt;"",STEP!E178,"")</f>
        <v/>
      </c>
      <c r="F178" s="273"/>
      <c r="G178" s="272"/>
      <c r="H178" s="274"/>
      <c r="I178" s="274"/>
      <c r="J178" s="274"/>
      <c r="K178" s="274"/>
      <c r="L178" s="274"/>
      <c r="M178" s="274"/>
      <c r="N178" s="274"/>
      <c r="O178" s="274"/>
      <c r="P178" s="274"/>
      <c r="Q178" s="274"/>
      <c r="R178" s="274"/>
      <c r="S178" s="274"/>
      <c r="T178" s="274"/>
      <c r="U178" s="274"/>
      <c r="V178" s="274"/>
      <c r="W178" s="274"/>
      <c r="X178" s="274"/>
      <c r="Y178" s="274"/>
      <c r="Z178" s="274"/>
      <c r="AA178" s="274"/>
      <c r="AB178" s="274"/>
      <c r="AC178" s="274"/>
      <c r="AD178" s="274"/>
      <c r="AE178" s="275"/>
      <c r="AF178" s="275"/>
      <c r="AG178" s="275"/>
      <c r="AH178" s="275"/>
      <c r="AI178" s="275"/>
      <c r="AJ178" s="275"/>
      <c r="AK178" s="275"/>
      <c r="AL178" s="275"/>
      <c r="AM178" s="275"/>
      <c r="AN178" s="275"/>
      <c r="AO178" s="274"/>
      <c r="AP178" s="274"/>
      <c r="AQ178" s="274"/>
      <c r="AR178" s="274"/>
      <c r="AS178" s="274"/>
      <c r="AT178" s="274"/>
      <c r="AU178" s="274"/>
      <c r="AW178" s="286" t="str">
        <f t="shared" si="18"/>
        <v/>
      </c>
      <c r="AX178" s="286" t="str">
        <f t="shared" si="16"/>
        <v/>
      </c>
      <c r="AY178" s="286" t="str">
        <f t="shared" si="19"/>
        <v/>
      </c>
      <c r="AZ178" s="286" t="str">
        <f t="shared" si="20"/>
        <v/>
      </c>
      <c r="BA178" s="286" t="str">
        <f t="shared" si="21"/>
        <v/>
      </c>
      <c r="BD178" s="274" t="str">
        <f>IF(W178="","",IF(F178="休日",AW178,IF(F178="法休",AW178,VLOOKUP(F178,カレンダマスタ!$Q$56:$R$69,2,FALSE))))</f>
        <v/>
      </c>
      <c r="BG178" s="274" t="e">
        <f t="shared" si="17"/>
        <v>#N/A</v>
      </c>
      <c r="BH178" s="274" t="str">
        <f>IF(AX178="","",IF(P178&lt;&gt;"","",IF(BG178="CS","OK",IF(VLOOKUP(E178,カレンダマスタ!$A$5:$D$381,4,FALSE)&gt;0,"",IF(OR(AX178*24&gt;10.84,AZ178*24&lt;14.5)=TRUE,"×","OK")))))</f>
        <v/>
      </c>
    </row>
    <row r="179" spans="2:60">
      <c r="B179" s="111"/>
      <c r="C179" s="397" t="str">
        <f>IF(STEP!C179&lt;&gt;"",STEP!C179,"")</f>
        <v/>
      </c>
      <c r="D179" s="398" t="str">
        <f>IF(STEP!D179&lt;&gt;"",STEP!D179,"")</f>
        <v/>
      </c>
      <c r="E179" s="399" t="str">
        <f>IF(STEP!E179&lt;&gt;"",STEP!E179,"")</f>
        <v/>
      </c>
      <c r="F179" s="273"/>
      <c r="G179" s="272"/>
      <c r="H179" s="274"/>
      <c r="I179" s="274"/>
      <c r="J179" s="274"/>
      <c r="K179" s="274"/>
      <c r="L179" s="274"/>
      <c r="M179" s="274"/>
      <c r="N179" s="274"/>
      <c r="O179" s="274"/>
      <c r="P179" s="274"/>
      <c r="Q179" s="274"/>
      <c r="R179" s="274"/>
      <c r="S179" s="274"/>
      <c r="T179" s="274"/>
      <c r="U179" s="274"/>
      <c r="V179" s="274"/>
      <c r="W179" s="274"/>
      <c r="X179" s="274"/>
      <c r="Y179" s="274"/>
      <c r="Z179" s="274"/>
      <c r="AA179" s="274"/>
      <c r="AB179" s="274"/>
      <c r="AC179" s="274"/>
      <c r="AD179" s="274"/>
      <c r="AE179" s="275"/>
      <c r="AF179" s="275"/>
      <c r="AG179" s="275"/>
      <c r="AH179" s="275"/>
      <c r="AI179" s="275"/>
      <c r="AJ179" s="275"/>
      <c r="AK179" s="275"/>
      <c r="AL179" s="275"/>
      <c r="AM179" s="275"/>
      <c r="AN179" s="275"/>
      <c r="AO179" s="274"/>
      <c r="AP179" s="274"/>
      <c r="AQ179" s="274"/>
      <c r="AR179" s="274"/>
      <c r="AS179" s="274"/>
      <c r="AT179" s="274"/>
      <c r="AU179" s="274"/>
      <c r="AW179" s="286" t="str">
        <f t="shared" si="18"/>
        <v/>
      </c>
      <c r="AX179" s="286" t="str">
        <f t="shared" si="16"/>
        <v/>
      </c>
      <c r="AY179" s="286" t="str">
        <f t="shared" si="19"/>
        <v/>
      </c>
      <c r="AZ179" s="286" t="str">
        <f t="shared" si="20"/>
        <v/>
      </c>
      <c r="BA179" s="286" t="str">
        <f t="shared" si="21"/>
        <v/>
      </c>
      <c r="BD179" s="274" t="str">
        <f>IF(W179="","",IF(F179="休日",AW179,IF(F179="法休",AW179,VLOOKUP(F179,カレンダマスタ!$Q$56:$R$69,2,FALSE))))</f>
        <v/>
      </c>
      <c r="BG179" s="274" t="e">
        <f t="shared" si="17"/>
        <v>#N/A</v>
      </c>
      <c r="BH179" s="274" t="str">
        <f>IF(AX179="","",IF(P179&lt;&gt;"","",IF(BG179="CS","OK",IF(VLOOKUP(E179,カレンダマスタ!$A$5:$D$381,4,FALSE)&gt;0,"",IF(OR(AX179*24&gt;10.84,AZ179*24&lt;14.5)=TRUE,"×","OK")))))</f>
        <v/>
      </c>
    </row>
    <row r="180" spans="2:60" ht="13.8" thickBot="1">
      <c r="B180" s="161"/>
      <c r="C180" s="400" t="str">
        <f>IF(STEP!C180&lt;&gt;"",STEP!C180,"")</f>
        <v/>
      </c>
      <c r="D180" s="401" t="str">
        <f>IF(STEP!D180&lt;&gt;"",STEP!D180,"")</f>
        <v/>
      </c>
      <c r="E180" s="402" t="str">
        <f>IF(STEP!E180&lt;&gt;"",STEP!E180,"")</f>
        <v/>
      </c>
      <c r="F180" s="277"/>
      <c r="G180" s="276"/>
      <c r="H180" s="278"/>
      <c r="I180" s="278"/>
      <c r="J180" s="278"/>
      <c r="K180" s="278"/>
      <c r="L180" s="278"/>
      <c r="M180" s="278"/>
      <c r="N180" s="278"/>
      <c r="O180" s="278"/>
      <c r="P180" s="278"/>
      <c r="Q180" s="278"/>
      <c r="R180" s="278"/>
      <c r="S180" s="278"/>
      <c r="T180" s="278"/>
      <c r="U180" s="278"/>
      <c r="V180" s="278"/>
      <c r="W180" s="278"/>
      <c r="X180" s="278"/>
      <c r="Y180" s="278"/>
      <c r="Z180" s="278"/>
      <c r="AA180" s="278"/>
      <c r="AB180" s="278"/>
      <c r="AC180" s="278"/>
      <c r="AD180" s="278"/>
      <c r="AE180" s="279"/>
      <c r="AF180" s="279"/>
      <c r="AG180" s="279"/>
      <c r="AH180" s="279"/>
      <c r="AI180" s="279"/>
      <c r="AJ180" s="279"/>
      <c r="AK180" s="279"/>
      <c r="AL180" s="279"/>
      <c r="AM180" s="279"/>
      <c r="AN180" s="279"/>
      <c r="AO180" s="278"/>
      <c r="AP180" s="278"/>
      <c r="AQ180" s="278"/>
      <c r="AR180" s="278"/>
      <c r="AS180" s="278"/>
      <c r="AT180" s="278"/>
      <c r="AU180" s="278"/>
      <c r="AW180" s="287" t="str">
        <f t="shared" si="18"/>
        <v/>
      </c>
      <c r="AX180" s="287" t="str">
        <f t="shared" si="16"/>
        <v/>
      </c>
      <c r="AY180" s="287" t="str">
        <f t="shared" si="19"/>
        <v/>
      </c>
      <c r="AZ180" s="287" t="str">
        <f t="shared" si="20"/>
        <v/>
      </c>
      <c r="BA180" s="287" t="str">
        <f t="shared" si="21"/>
        <v/>
      </c>
      <c r="BD180" s="278" t="str">
        <f>IF(W180="","",IF(F180="休日",AW180,IF(F180="法休",AW180,VLOOKUP(F180,カレンダマスタ!$Q$56:$R$69,2,FALSE))))</f>
        <v/>
      </c>
      <c r="BG180" s="278" t="e">
        <f t="shared" si="17"/>
        <v>#N/A</v>
      </c>
      <c r="BH180" s="278" t="str">
        <f>IF(AX180="","",IF(P180&lt;&gt;"","",IF(BG180="CS","OK",IF(VLOOKUP(E180,カレンダマスタ!$A$5:$D$381,4,FALSE)&gt;0,"",IF(OR(AX180*24&gt;10.84,AZ180*24&lt;14.5)=TRUE,"×","OK")))))</f>
        <v/>
      </c>
    </row>
    <row r="181" spans="2:60">
      <c r="B181" s="323"/>
      <c r="C181" s="366"/>
      <c r="D181" s="367"/>
      <c r="E181" s="368"/>
      <c r="F181" s="367"/>
      <c r="G181" s="366"/>
      <c r="H181" s="369"/>
      <c r="I181" s="369"/>
      <c r="J181" s="369"/>
      <c r="K181" s="369"/>
      <c r="L181" s="369"/>
      <c r="M181" s="369"/>
      <c r="N181" s="369"/>
      <c r="O181" s="369"/>
      <c r="P181" s="369"/>
      <c r="Q181" s="369"/>
      <c r="R181" s="369"/>
      <c r="S181" s="369"/>
      <c r="T181" s="369"/>
      <c r="U181" s="369"/>
      <c r="V181" s="369"/>
      <c r="W181" s="369"/>
      <c r="X181" s="369"/>
      <c r="Y181" s="369"/>
      <c r="Z181" s="369"/>
      <c r="AA181" s="369"/>
      <c r="AB181" s="369"/>
      <c r="AC181" s="369"/>
      <c r="AD181" s="369"/>
      <c r="AE181" s="370"/>
      <c r="AF181" s="370"/>
      <c r="AG181" s="370"/>
      <c r="AH181" s="370"/>
      <c r="AI181" s="370"/>
      <c r="AJ181" s="370"/>
      <c r="AK181" s="370"/>
      <c r="AL181" s="370"/>
      <c r="AM181" s="370"/>
      <c r="AN181" s="370"/>
      <c r="AO181" s="369"/>
      <c r="AP181" s="369"/>
      <c r="AQ181" s="369"/>
      <c r="AR181" s="369"/>
      <c r="AS181" s="369"/>
      <c r="AT181" s="369"/>
      <c r="AU181" s="369"/>
      <c r="AW181" s="363"/>
      <c r="AX181" s="363"/>
      <c r="AY181" s="363"/>
      <c r="AZ181" s="363"/>
      <c r="BA181" s="363"/>
      <c r="BD181" s="369" t="str">
        <f>IF(W181="","",IF(F181="休日",AW181,IF(F181="法休",AW181,VLOOKUP(F181,カレンダマスタ!$Q$56:$R$69,2,FALSE))))</f>
        <v/>
      </c>
      <c r="BG181" s="369"/>
      <c r="BH181" s="369"/>
    </row>
    <row r="182" spans="2:60">
      <c r="B182" s="323"/>
      <c r="C182" s="371"/>
      <c r="D182" s="372"/>
      <c r="E182" s="373"/>
      <c r="F182" s="372"/>
      <c r="G182" s="371"/>
      <c r="H182" s="374"/>
      <c r="I182" s="374"/>
      <c r="J182" s="374"/>
      <c r="K182" s="374"/>
      <c r="L182" s="374"/>
      <c r="M182" s="374"/>
      <c r="N182" s="374"/>
      <c r="O182" s="374"/>
      <c r="P182" s="374"/>
      <c r="Q182" s="374"/>
      <c r="R182" s="374"/>
      <c r="S182" s="374"/>
      <c r="T182" s="374"/>
      <c r="U182" s="374"/>
      <c r="V182" s="374"/>
      <c r="W182" s="374"/>
      <c r="X182" s="374"/>
      <c r="Y182" s="374"/>
      <c r="Z182" s="374"/>
      <c r="AA182" s="374"/>
      <c r="AB182" s="374"/>
      <c r="AC182" s="374"/>
      <c r="AD182" s="374"/>
      <c r="AE182" s="375"/>
      <c r="AF182" s="375"/>
      <c r="AG182" s="375"/>
      <c r="AH182" s="375"/>
      <c r="AI182" s="375"/>
      <c r="AJ182" s="375"/>
      <c r="AK182" s="375"/>
      <c r="AL182" s="375"/>
      <c r="AM182" s="375"/>
      <c r="AN182" s="375"/>
      <c r="AO182" s="374"/>
      <c r="AP182" s="374"/>
      <c r="AQ182" s="374"/>
      <c r="AR182" s="374"/>
      <c r="AS182" s="374"/>
      <c r="AT182" s="374"/>
      <c r="AU182" s="374"/>
      <c r="AW182" s="363"/>
      <c r="AX182" s="363"/>
      <c r="AY182" s="363"/>
      <c r="AZ182" s="363"/>
      <c r="BA182" s="363"/>
      <c r="BD182" s="374" t="str">
        <f>IF(W182="","",IF(F182="休日",AW182,IF(F182="法休",AW182,VLOOKUP(F182,カレンダマスタ!$Q$56:$R$69,2,FALSE))))</f>
        <v/>
      </c>
      <c r="BG182" s="374"/>
      <c r="BH182" s="374"/>
    </row>
    <row r="183" spans="2:60">
      <c r="B183" s="323"/>
      <c r="C183" s="371"/>
      <c r="D183" s="372"/>
      <c r="E183" s="373"/>
      <c r="F183" s="372"/>
      <c r="G183" s="371"/>
      <c r="H183" s="374"/>
      <c r="I183" s="374"/>
      <c r="J183" s="374"/>
      <c r="K183" s="374"/>
      <c r="L183" s="374"/>
      <c r="M183" s="374"/>
      <c r="N183" s="374"/>
      <c r="O183" s="374"/>
      <c r="P183" s="374"/>
      <c r="Q183" s="374"/>
      <c r="R183" s="374"/>
      <c r="S183" s="374"/>
      <c r="T183" s="374"/>
      <c r="U183" s="374"/>
      <c r="V183" s="374"/>
      <c r="W183" s="374"/>
      <c r="X183" s="374"/>
      <c r="Y183" s="374"/>
      <c r="Z183" s="374"/>
      <c r="AA183" s="374"/>
      <c r="AB183" s="374"/>
      <c r="AC183" s="374"/>
      <c r="AD183" s="374"/>
      <c r="AE183" s="375"/>
      <c r="AF183" s="375"/>
      <c r="AG183" s="375"/>
      <c r="AH183" s="375"/>
      <c r="AI183" s="375"/>
      <c r="AJ183" s="375"/>
      <c r="AK183" s="375"/>
      <c r="AL183" s="375"/>
      <c r="AM183" s="375"/>
      <c r="AN183" s="375"/>
      <c r="AO183" s="374"/>
      <c r="AP183" s="374"/>
      <c r="AQ183" s="374"/>
      <c r="AR183" s="374"/>
      <c r="AS183" s="374"/>
      <c r="AT183" s="374"/>
      <c r="AU183" s="374"/>
      <c r="AW183" s="363"/>
      <c r="AX183" s="363"/>
      <c r="AY183" s="363"/>
      <c r="AZ183" s="363"/>
      <c r="BA183" s="363"/>
      <c r="BD183" s="374" t="str">
        <f>IF(W183="","",IF(F183="休日",AW183,IF(F183="法休",AW183,VLOOKUP(F183,カレンダマスタ!$Q$56:$R$69,2,FALSE))))</f>
        <v/>
      </c>
      <c r="BG183" s="374"/>
      <c r="BH183" s="374"/>
    </row>
    <row r="184" spans="2:60">
      <c r="B184" s="323"/>
      <c r="C184" s="371"/>
      <c r="D184" s="372"/>
      <c r="E184" s="373"/>
      <c r="F184" s="372"/>
      <c r="G184" s="371"/>
      <c r="H184" s="374"/>
      <c r="I184" s="374"/>
      <c r="J184" s="374"/>
      <c r="K184" s="374"/>
      <c r="L184" s="374"/>
      <c r="M184" s="374"/>
      <c r="N184" s="374"/>
      <c r="O184" s="374"/>
      <c r="P184" s="374"/>
      <c r="Q184" s="374"/>
      <c r="R184" s="374"/>
      <c r="S184" s="374"/>
      <c r="T184" s="374"/>
      <c r="U184" s="374"/>
      <c r="V184" s="374"/>
      <c r="W184" s="374"/>
      <c r="X184" s="374"/>
      <c r="Y184" s="374"/>
      <c r="Z184" s="374"/>
      <c r="AA184" s="374"/>
      <c r="AB184" s="374"/>
      <c r="AC184" s="374"/>
      <c r="AD184" s="374"/>
      <c r="AE184" s="375"/>
      <c r="AF184" s="375"/>
      <c r="AG184" s="375"/>
      <c r="AH184" s="375"/>
      <c r="AI184" s="375"/>
      <c r="AJ184" s="375"/>
      <c r="AK184" s="375"/>
      <c r="AL184" s="375"/>
      <c r="AM184" s="375"/>
      <c r="AN184" s="375"/>
      <c r="AO184" s="374"/>
      <c r="AP184" s="374"/>
      <c r="AQ184" s="374"/>
      <c r="AR184" s="374"/>
      <c r="AS184" s="374"/>
      <c r="AT184" s="374"/>
      <c r="AU184" s="374"/>
      <c r="AW184" s="363"/>
      <c r="AX184" s="363"/>
      <c r="AY184" s="363"/>
      <c r="AZ184" s="363"/>
      <c r="BA184" s="363"/>
      <c r="BD184" s="374" t="str">
        <f>IF(W184="","",IF(F184="休日",AW184,IF(F184="法休",AW184,VLOOKUP(F184,カレンダマスタ!$Q$56:$R$69,2,FALSE))))</f>
        <v/>
      </c>
      <c r="BG184" s="374"/>
      <c r="BH184" s="374"/>
    </row>
    <row r="185" spans="2:60">
      <c r="B185" s="323"/>
      <c r="C185" s="371"/>
      <c r="D185" s="372"/>
      <c r="E185" s="373"/>
      <c r="F185" s="372"/>
      <c r="G185" s="371"/>
      <c r="H185" s="374"/>
      <c r="I185" s="374"/>
      <c r="J185" s="374"/>
      <c r="K185" s="374"/>
      <c r="L185" s="374"/>
      <c r="M185" s="374"/>
      <c r="N185" s="374"/>
      <c r="O185" s="374"/>
      <c r="P185" s="374"/>
      <c r="Q185" s="374"/>
      <c r="R185" s="374"/>
      <c r="S185" s="374"/>
      <c r="T185" s="374"/>
      <c r="U185" s="374"/>
      <c r="V185" s="374"/>
      <c r="W185" s="374"/>
      <c r="X185" s="374"/>
      <c r="Y185" s="374"/>
      <c r="Z185" s="374"/>
      <c r="AA185" s="374"/>
      <c r="AB185" s="374"/>
      <c r="AC185" s="374"/>
      <c r="AD185" s="374"/>
      <c r="AE185" s="375"/>
      <c r="AF185" s="375"/>
      <c r="AG185" s="375"/>
      <c r="AH185" s="375"/>
      <c r="AI185" s="375"/>
      <c r="AJ185" s="375"/>
      <c r="AK185" s="375"/>
      <c r="AL185" s="375"/>
      <c r="AM185" s="375"/>
      <c r="AN185" s="375"/>
      <c r="AO185" s="374"/>
      <c r="AP185" s="374"/>
      <c r="AQ185" s="374"/>
      <c r="AR185" s="374"/>
      <c r="AS185" s="374"/>
      <c r="AT185" s="374"/>
      <c r="AU185" s="374"/>
      <c r="AW185" s="363"/>
      <c r="AX185" s="363"/>
      <c r="AY185" s="363"/>
      <c r="AZ185" s="363"/>
      <c r="BA185" s="363"/>
      <c r="BD185" s="374" t="str">
        <f>IF(W185="","",IF(F185="休日",AW185,IF(F185="法休",AW185,VLOOKUP(F185,カレンダマスタ!$Q$56:$R$69,2,FALSE))))</f>
        <v/>
      </c>
      <c r="BG185" s="374"/>
      <c r="BH185" s="374"/>
    </row>
    <row r="186" spans="2:60">
      <c r="B186" s="323"/>
      <c r="C186" s="371"/>
      <c r="D186" s="372"/>
      <c r="E186" s="373"/>
      <c r="F186" s="372"/>
      <c r="G186" s="371"/>
      <c r="H186" s="374"/>
      <c r="I186" s="374"/>
      <c r="J186" s="374"/>
      <c r="K186" s="374"/>
      <c r="L186" s="374"/>
      <c r="M186" s="374"/>
      <c r="N186" s="374"/>
      <c r="O186" s="374"/>
      <c r="P186" s="374"/>
      <c r="Q186" s="374"/>
      <c r="R186" s="374"/>
      <c r="S186" s="374"/>
      <c r="T186" s="374"/>
      <c r="U186" s="374"/>
      <c r="V186" s="374"/>
      <c r="W186" s="374"/>
      <c r="X186" s="374"/>
      <c r="Y186" s="374"/>
      <c r="Z186" s="374"/>
      <c r="AA186" s="374"/>
      <c r="AB186" s="374"/>
      <c r="AC186" s="374"/>
      <c r="AD186" s="374"/>
      <c r="AE186" s="375"/>
      <c r="AF186" s="375"/>
      <c r="AG186" s="375"/>
      <c r="AH186" s="375"/>
      <c r="AI186" s="375"/>
      <c r="AJ186" s="375"/>
      <c r="AK186" s="375"/>
      <c r="AL186" s="375"/>
      <c r="AM186" s="375"/>
      <c r="AN186" s="375"/>
      <c r="AO186" s="374"/>
      <c r="AP186" s="374"/>
      <c r="AQ186" s="374"/>
      <c r="AR186" s="374"/>
      <c r="AS186" s="374"/>
      <c r="AT186" s="374"/>
      <c r="AU186" s="374"/>
      <c r="AW186" s="363"/>
      <c r="AX186" s="363"/>
      <c r="AY186" s="363"/>
      <c r="AZ186" s="363"/>
      <c r="BA186" s="363"/>
      <c r="BD186" s="374" t="str">
        <f>IF(W186="","",IF(F186="休日",AW186,IF(F186="法休",AW186,VLOOKUP(F186,カレンダマスタ!$Q$56:$R$69,2,FALSE))))</f>
        <v/>
      </c>
      <c r="BG186" s="374"/>
      <c r="BH186" s="374"/>
    </row>
    <row r="187" spans="2:60">
      <c r="B187" s="323"/>
      <c r="C187" s="371"/>
      <c r="D187" s="372"/>
      <c r="E187" s="373"/>
      <c r="F187" s="372"/>
      <c r="G187" s="371"/>
      <c r="H187" s="374"/>
      <c r="I187" s="374"/>
      <c r="J187" s="374"/>
      <c r="K187" s="374"/>
      <c r="L187" s="374"/>
      <c r="M187" s="374"/>
      <c r="N187" s="374"/>
      <c r="O187" s="374"/>
      <c r="P187" s="374"/>
      <c r="Q187" s="374"/>
      <c r="R187" s="374"/>
      <c r="S187" s="374"/>
      <c r="T187" s="374"/>
      <c r="U187" s="374"/>
      <c r="V187" s="374"/>
      <c r="W187" s="374"/>
      <c r="X187" s="374"/>
      <c r="Y187" s="374"/>
      <c r="Z187" s="374"/>
      <c r="AA187" s="374"/>
      <c r="AB187" s="374"/>
      <c r="AC187" s="374"/>
      <c r="AD187" s="374"/>
      <c r="AE187" s="375"/>
      <c r="AF187" s="375"/>
      <c r="AG187" s="375"/>
      <c r="AH187" s="375"/>
      <c r="AI187" s="375"/>
      <c r="AJ187" s="375"/>
      <c r="AK187" s="375"/>
      <c r="AL187" s="375"/>
      <c r="AM187" s="375"/>
      <c r="AN187" s="375"/>
      <c r="AO187" s="374"/>
      <c r="AP187" s="374"/>
      <c r="AQ187" s="374"/>
      <c r="AR187" s="374"/>
      <c r="AS187" s="374"/>
      <c r="AT187" s="374"/>
      <c r="AU187" s="374"/>
      <c r="AW187" s="363"/>
      <c r="AX187" s="363"/>
      <c r="AY187" s="363"/>
      <c r="AZ187" s="363"/>
      <c r="BA187" s="363"/>
      <c r="BD187" s="374" t="str">
        <f>IF(W187="","",IF(F187="休日",AW187,IF(F187="法休",AW187,VLOOKUP(F187,カレンダマスタ!$Q$56:$R$69,2,FALSE))))</f>
        <v/>
      </c>
      <c r="BG187" s="374"/>
      <c r="BH187" s="374"/>
    </row>
    <row r="188" spans="2:60">
      <c r="B188" s="323"/>
      <c r="C188" s="371"/>
      <c r="D188" s="372"/>
      <c r="E188" s="373"/>
      <c r="F188" s="372"/>
      <c r="G188" s="371"/>
      <c r="H188" s="374"/>
      <c r="I188" s="374"/>
      <c r="J188" s="374"/>
      <c r="K188" s="374"/>
      <c r="L188" s="374"/>
      <c r="M188" s="374"/>
      <c r="N188" s="374"/>
      <c r="O188" s="374"/>
      <c r="P188" s="374"/>
      <c r="Q188" s="374"/>
      <c r="R188" s="374"/>
      <c r="S188" s="374"/>
      <c r="T188" s="374"/>
      <c r="U188" s="374"/>
      <c r="V188" s="374"/>
      <c r="W188" s="374"/>
      <c r="X188" s="374"/>
      <c r="Y188" s="374"/>
      <c r="Z188" s="374"/>
      <c r="AA188" s="374"/>
      <c r="AB188" s="374"/>
      <c r="AC188" s="374"/>
      <c r="AD188" s="374"/>
      <c r="AE188" s="375"/>
      <c r="AF188" s="375"/>
      <c r="AG188" s="375"/>
      <c r="AH188" s="375"/>
      <c r="AI188" s="375"/>
      <c r="AJ188" s="375"/>
      <c r="AK188" s="375"/>
      <c r="AL188" s="375"/>
      <c r="AM188" s="375"/>
      <c r="AN188" s="375"/>
      <c r="AO188" s="374"/>
      <c r="AP188" s="374"/>
      <c r="AQ188" s="374"/>
      <c r="AR188" s="374"/>
      <c r="AS188" s="374"/>
      <c r="AT188" s="374"/>
      <c r="AU188" s="374"/>
      <c r="AW188" s="363"/>
      <c r="AX188" s="363"/>
      <c r="AY188" s="363"/>
      <c r="AZ188" s="363"/>
      <c r="BA188" s="363"/>
      <c r="BD188" s="374" t="str">
        <f>IF(W188="","",IF(F188="休日",AW188,IF(F188="法休",AW188,VLOOKUP(F188,カレンダマスタ!$Q$56:$R$69,2,FALSE))))</f>
        <v/>
      </c>
      <c r="BG188" s="374"/>
      <c r="BH188" s="374"/>
    </row>
    <row r="189" spans="2:60">
      <c r="B189" s="323"/>
      <c r="C189" s="371"/>
      <c r="D189" s="372"/>
      <c r="E189" s="373"/>
      <c r="F189" s="372"/>
      <c r="G189" s="371"/>
      <c r="H189" s="374"/>
      <c r="I189" s="374"/>
      <c r="J189" s="374"/>
      <c r="K189" s="374"/>
      <c r="L189" s="374"/>
      <c r="M189" s="374"/>
      <c r="N189" s="374"/>
      <c r="O189" s="374"/>
      <c r="P189" s="374"/>
      <c r="Q189" s="374"/>
      <c r="R189" s="374"/>
      <c r="S189" s="374"/>
      <c r="T189" s="374"/>
      <c r="U189" s="374"/>
      <c r="V189" s="374"/>
      <c r="W189" s="374"/>
      <c r="X189" s="374"/>
      <c r="Y189" s="374"/>
      <c r="Z189" s="374"/>
      <c r="AA189" s="374"/>
      <c r="AB189" s="374"/>
      <c r="AC189" s="374"/>
      <c r="AD189" s="374"/>
      <c r="AE189" s="375"/>
      <c r="AF189" s="375"/>
      <c r="AG189" s="375"/>
      <c r="AH189" s="375"/>
      <c r="AI189" s="375"/>
      <c r="AJ189" s="375"/>
      <c r="AK189" s="375"/>
      <c r="AL189" s="375"/>
      <c r="AM189" s="375"/>
      <c r="AN189" s="375"/>
      <c r="AO189" s="374"/>
      <c r="AP189" s="374"/>
      <c r="AQ189" s="374"/>
      <c r="AR189" s="374"/>
      <c r="AS189" s="374"/>
      <c r="AT189" s="374"/>
      <c r="AU189" s="374"/>
      <c r="AW189" s="363"/>
      <c r="AX189" s="363"/>
      <c r="AY189" s="363"/>
      <c r="AZ189" s="363"/>
      <c r="BA189" s="363"/>
      <c r="BD189" s="374" t="str">
        <f>IF(W189="","",IF(F189="休日",AW189,IF(F189="法休",AW189,VLOOKUP(F189,カレンダマスタ!$Q$56:$R$69,2,FALSE))))</f>
        <v/>
      </c>
      <c r="BG189" s="374"/>
      <c r="BH189" s="374"/>
    </row>
    <row r="190" spans="2:60" ht="13.8" thickBot="1">
      <c r="B190" s="329"/>
      <c r="C190" s="377"/>
      <c r="D190" s="378"/>
      <c r="E190" s="379"/>
      <c r="F190" s="378"/>
      <c r="G190" s="377"/>
      <c r="H190" s="380"/>
      <c r="I190" s="380"/>
      <c r="J190" s="380"/>
      <c r="K190" s="380"/>
      <c r="L190" s="380"/>
      <c r="M190" s="380"/>
      <c r="N190" s="380"/>
      <c r="O190" s="380"/>
      <c r="P190" s="380"/>
      <c r="Q190" s="380"/>
      <c r="R190" s="380"/>
      <c r="S190" s="380"/>
      <c r="T190" s="380"/>
      <c r="U190" s="380"/>
      <c r="V190" s="380"/>
      <c r="W190" s="380"/>
      <c r="X190" s="380"/>
      <c r="Y190" s="380"/>
      <c r="Z190" s="380"/>
      <c r="AA190" s="380"/>
      <c r="AB190" s="380"/>
      <c r="AC190" s="380"/>
      <c r="AD190" s="380"/>
      <c r="AE190" s="381"/>
      <c r="AF190" s="381"/>
      <c r="AG190" s="381"/>
      <c r="AH190" s="381"/>
      <c r="AI190" s="381"/>
      <c r="AJ190" s="381"/>
      <c r="AK190" s="381"/>
      <c r="AL190" s="381"/>
      <c r="AM190" s="381"/>
      <c r="AN190" s="381"/>
      <c r="AO190" s="380"/>
      <c r="AP190" s="380"/>
      <c r="AQ190" s="380"/>
      <c r="AR190" s="380"/>
      <c r="AS190" s="380"/>
      <c r="AT190" s="380"/>
      <c r="AU190" s="380"/>
      <c r="AW190" s="364"/>
      <c r="AX190" s="364"/>
      <c r="AY190" s="364"/>
      <c r="AZ190" s="364"/>
      <c r="BA190" s="364"/>
      <c r="BD190" s="380" t="str">
        <f>IF(W190="","",IF(F190="休日",AW190,IF(F190="法休",AW190,VLOOKUP(F190,カレンダマスタ!$Q$56:$R$69,2,FALSE))))</f>
        <v/>
      </c>
      <c r="BG190" s="380"/>
      <c r="BH190" s="380"/>
    </row>
    <row r="191" spans="2:60">
      <c r="B191" s="176">
        <f>B146+1</f>
        <v>5</v>
      </c>
      <c r="C191" s="403">
        <f>IF(STEP!C191&lt;&gt;"",STEP!C191,"")</f>
        <v>230750</v>
      </c>
      <c r="D191" s="383" t="str">
        <f>IF(STEP!D191&lt;&gt;"",STEP!D191,"")</f>
        <v>吉岡　真太郎</v>
      </c>
      <c r="E191" s="384">
        <f>IF(STEP!E191&lt;&gt;"",STEP!E191,"")</f>
        <v>45403</v>
      </c>
      <c r="F191" s="248" t="s">
        <v>212</v>
      </c>
      <c r="G191" s="249"/>
      <c r="H191" s="250"/>
      <c r="I191" s="250"/>
      <c r="J191" s="250"/>
      <c r="K191" s="250"/>
      <c r="L191" s="250"/>
      <c r="M191" s="250"/>
      <c r="N191" s="250"/>
      <c r="O191" s="250"/>
      <c r="P191" s="250"/>
      <c r="Q191" s="250"/>
      <c r="R191" s="250"/>
      <c r="S191" s="250"/>
      <c r="T191" s="250"/>
      <c r="U191" s="250"/>
      <c r="V191" s="250"/>
      <c r="W191" s="250"/>
      <c r="X191" s="250"/>
      <c r="Y191" s="250"/>
      <c r="Z191" s="250"/>
      <c r="AA191" s="250"/>
      <c r="AB191" s="250"/>
      <c r="AC191" s="250"/>
      <c r="AD191" s="250"/>
      <c r="AE191" s="251"/>
      <c r="AF191" s="251"/>
      <c r="AG191" s="251"/>
      <c r="AH191" s="251"/>
      <c r="AI191" s="251"/>
      <c r="AJ191" s="251"/>
      <c r="AK191" s="251"/>
      <c r="AL191" s="251"/>
      <c r="AM191" s="251"/>
      <c r="AN191" s="251"/>
      <c r="AO191" s="250"/>
      <c r="AP191" s="250"/>
      <c r="AQ191" s="250"/>
      <c r="AR191" s="250"/>
      <c r="AS191" s="250"/>
      <c r="AT191" s="250"/>
      <c r="AU191" s="250"/>
      <c r="AW191" s="282" t="str">
        <f t="shared" ref="AW191:AW225" si="22">IF(W191&lt;&gt;"",IF(W191&lt;&gt;"",CEILING(IF(J191&lt;&gt;"",J191,I191),$AY$8),""),"")</f>
        <v/>
      </c>
      <c r="AX191" s="282" t="str">
        <f t="shared" ref="AX191:AX254" si="23">IF(W191&lt;&gt;"",IF(W191&lt;&gt;"",IF(OR(K191="早出",AND(BD191&lt;AW191,K191&lt;&gt;"有償遅刻")),AW191,BD191),""),"")</f>
        <v/>
      </c>
      <c r="AY191" s="282" t="str">
        <f t="shared" ref="AY191:AY225" si="24">IF(W191&lt;&gt;"",FLOOR(IF(N191&lt;&gt;"",N191,M191),$AY$8),"")</f>
        <v/>
      </c>
      <c r="AZ191" s="282" t="str">
        <f t="shared" ref="AZ191:AZ225" si="25">IF(W191&lt;&gt;"",IF(AY191&lt;&gt;0,AY191-AR191,L191-AR191),"")</f>
        <v/>
      </c>
      <c r="BA191" s="282" t="str">
        <f t="shared" ref="BA191:BA225" si="26">IF(W191&lt;&gt;"",W191,"")</f>
        <v/>
      </c>
      <c r="BD191" s="250" t="str">
        <f>IF(W191="","",IF(F191="休日",AW191,IF(F191="法休",AW191,VLOOKUP(F191,カレンダマスタ!$Q$56:$R$69,2,FALSE))))</f>
        <v/>
      </c>
      <c r="BG191" s="250" t="e">
        <f>STEP!AF191</f>
        <v>#N/A</v>
      </c>
      <c r="BH191" s="250" t="str">
        <f>IF(AX191="","",IF(P191&lt;&gt;"","",IF(BG191="CS","OK",IF(VLOOKUP(E191,カレンダマスタ!$A$5:$D$381,4,FALSE)&gt;0,"",IF(OR(AX191*24&gt;10.84,AZ191*24&lt;14.5)=TRUE,"×","OK")))))</f>
        <v/>
      </c>
    </row>
    <row r="192" spans="2:60">
      <c r="B192" s="111"/>
      <c r="C192" s="385">
        <f>IF(STEP!C192&lt;&gt;"",STEP!C192,"")</f>
        <v>230750</v>
      </c>
      <c r="D192" s="386" t="str">
        <f>IF(STEP!D192&lt;&gt;"",STEP!D192,"")</f>
        <v>吉岡　真太郎</v>
      </c>
      <c r="E192" s="387">
        <f>IF(STEP!E192&lt;&gt;"",STEP!E192,"")</f>
        <v>45404</v>
      </c>
      <c r="F192" s="253" t="s">
        <v>560</v>
      </c>
      <c r="G192" s="252"/>
      <c r="H192" s="254">
        <v>0.38541666666666669</v>
      </c>
      <c r="I192" s="254">
        <v>0.37708333333333338</v>
      </c>
      <c r="J192" s="254"/>
      <c r="K192" s="254"/>
      <c r="L192" s="254">
        <v>0.75</v>
      </c>
      <c r="M192" s="254">
        <v>0.81597222222222221</v>
      </c>
      <c r="N192" s="254"/>
      <c r="O192" s="254"/>
      <c r="P192" s="254"/>
      <c r="Q192" s="254" t="s">
        <v>559</v>
      </c>
      <c r="R192" s="254"/>
      <c r="S192" s="254"/>
      <c r="T192" s="254"/>
      <c r="U192" s="254"/>
      <c r="V192" s="254">
        <v>0.33333333333333331</v>
      </c>
      <c r="W192" s="254">
        <v>0.39583333333333331</v>
      </c>
      <c r="X192" s="254"/>
      <c r="Y192" s="254">
        <v>6.25E-2</v>
      </c>
      <c r="Z192" s="254"/>
      <c r="AA192" s="254"/>
      <c r="AB192" s="254"/>
      <c r="AC192" s="254"/>
      <c r="AD192" s="254"/>
      <c r="AE192" s="255">
        <v>6.25E-2</v>
      </c>
      <c r="AF192" s="255">
        <v>6.25E-2</v>
      </c>
      <c r="AG192" s="255"/>
      <c r="AH192" s="255">
        <v>6.25E-2</v>
      </c>
      <c r="AI192" s="255">
        <v>1</v>
      </c>
      <c r="AJ192" s="255">
        <v>1</v>
      </c>
      <c r="AK192" s="255"/>
      <c r="AL192" s="255"/>
      <c r="AM192" s="255"/>
      <c r="AN192" s="255"/>
      <c r="AO192" s="254"/>
      <c r="AP192" s="254"/>
      <c r="AQ192" s="254"/>
      <c r="AR192" s="254"/>
      <c r="AS192" s="254"/>
      <c r="AT192" s="254"/>
      <c r="AU192" s="254"/>
      <c r="AW192" s="283">
        <f t="shared" si="22"/>
        <v>0.37847222222222221</v>
      </c>
      <c r="AX192" s="283" t="e">
        <f t="shared" si="23"/>
        <v>#N/A</v>
      </c>
      <c r="AY192" s="283">
        <f t="shared" si="24"/>
        <v>0.81597222222222221</v>
      </c>
      <c r="AZ192" s="283">
        <f t="shared" si="25"/>
        <v>0.81597222222222221</v>
      </c>
      <c r="BA192" s="283">
        <f t="shared" si="26"/>
        <v>0.39583333333333331</v>
      </c>
      <c r="BD192" s="254" t="e">
        <f>IF(W192="","",IF(F192="休日",AW192,IF(F192="法休",AW192,VLOOKUP(F192,カレンダマスタ!$Q$56:$R$69,2,FALSE))))</f>
        <v>#N/A</v>
      </c>
      <c r="BG192" s="254" t="e">
        <f t="shared" ref="BG192:BG255" si="27">BG191</f>
        <v>#N/A</v>
      </c>
      <c r="BH192" s="254" t="e">
        <f>IF(AX192="","",IF(P192&lt;&gt;"","",IF(BG192="CS","OK",IF(VLOOKUP(E192,カレンダマスタ!$A$5:$D$381,4,FALSE)&gt;0,"",IF(OR(AX192*24&gt;10.84,AZ192*24&lt;14.5)=TRUE,"×","OK")))))</f>
        <v>#N/A</v>
      </c>
    </row>
    <row r="193" spans="2:60">
      <c r="B193" s="111"/>
      <c r="C193" s="385">
        <f>IF(STEP!C193&lt;&gt;"",STEP!C193,"")</f>
        <v>230750</v>
      </c>
      <c r="D193" s="386" t="str">
        <f>IF(STEP!D193&lt;&gt;"",STEP!D193,"")</f>
        <v>吉岡　真太郎</v>
      </c>
      <c r="E193" s="387">
        <f>IF(STEP!E193&lt;&gt;"",STEP!E193,"")</f>
        <v>45405</v>
      </c>
      <c r="F193" s="253" t="s">
        <v>570</v>
      </c>
      <c r="G193" s="252"/>
      <c r="H193" s="254">
        <v>0.375</v>
      </c>
      <c r="I193" s="254">
        <v>0.5756944444444444</v>
      </c>
      <c r="J193" s="254"/>
      <c r="K193" s="254"/>
      <c r="L193" s="254">
        <v>0.75</v>
      </c>
      <c r="M193" s="254">
        <v>0.85416666666666663</v>
      </c>
      <c r="N193" s="254"/>
      <c r="O193" s="254"/>
      <c r="P193" s="254" t="s">
        <v>569</v>
      </c>
      <c r="Q193" s="254" t="s">
        <v>559</v>
      </c>
      <c r="R193" s="254"/>
      <c r="S193" s="254"/>
      <c r="T193" s="254"/>
      <c r="U193" s="254"/>
      <c r="V193" s="254">
        <v>0.33333333333333331</v>
      </c>
      <c r="W193" s="254">
        <v>0.4375</v>
      </c>
      <c r="X193" s="254">
        <v>0.10416666666666667</v>
      </c>
      <c r="Y193" s="254"/>
      <c r="Z193" s="254"/>
      <c r="AA193" s="254"/>
      <c r="AB193" s="254"/>
      <c r="AC193" s="254"/>
      <c r="AD193" s="254"/>
      <c r="AE193" s="255">
        <v>0.10416666666666667</v>
      </c>
      <c r="AF193" s="255"/>
      <c r="AG193" s="255"/>
      <c r="AH193" s="255">
        <v>0.10416666666666667</v>
      </c>
      <c r="AI193" s="255">
        <v>1</v>
      </c>
      <c r="AJ193" s="255">
        <v>1</v>
      </c>
      <c r="AK193" s="255"/>
      <c r="AL193" s="255"/>
      <c r="AM193" s="255"/>
      <c r="AN193" s="255"/>
      <c r="AO193" s="254"/>
      <c r="AP193" s="254"/>
      <c r="AQ193" s="254"/>
      <c r="AR193" s="254"/>
      <c r="AS193" s="254"/>
      <c r="AT193" s="254"/>
      <c r="AU193" s="254"/>
      <c r="AW193" s="283">
        <f t="shared" si="22"/>
        <v>0.57638888888888884</v>
      </c>
      <c r="AX193" s="283" t="e">
        <f t="shared" si="23"/>
        <v>#N/A</v>
      </c>
      <c r="AY193" s="283">
        <f t="shared" si="24"/>
        <v>0.85416666666666663</v>
      </c>
      <c r="AZ193" s="283">
        <f t="shared" si="25"/>
        <v>0.85416666666666663</v>
      </c>
      <c r="BA193" s="283">
        <f t="shared" si="26"/>
        <v>0.4375</v>
      </c>
      <c r="BD193" s="254" t="e">
        <f>IF(W193="","",IF(F193="休日",AW193,IF(F193="法休",AW193,VLOOKUP(F193,カレンダマスタ!$Q$56:$R$69,2,FALSE))))</f>
        <v>#N/A</v>
      </c>
      <c r="BG193" s="254" t="e">
        <f t="shared" si="27"/>
        <v>#N/A</v>
      </c>
      <c r="BH193" s="254" t="e">
        <f>IF(AX193="","",IF(P193&lt;&gt;"","",IF(BG193="CS","OK",IF(VLOOKUP(E193,カレンダマスタ!$A$5:$D$381,4,FALSE)&gt;0,"",IF(OR(AX193*24&gt;10.84,AZ193*24&lt;14.5)=TRUE,"×","OK")))))</f>
        <v>#N/A</v>
      </c>
    </row>
    <row r="194" spans="2:60">
      <c r="B194" s="111"/>
      <c r="C194" s="385">
        <f>IF(STEP!C194&lt;&gt;"",STEP!C194,"")</f>
        <v>230750</v>
      </c>
      <c r="D194" s="386" t="str">
        <f>IF(STEP!D194&lt;&gt;"",STEP!D194,"")</f>
        <v>吉岡　真太郎</v>
      </c>
      <c r="E194" s="387">
        <f>IF(STEP!E194&lt;&gt;"",STEP!E194,"")</f>
        <v>45406</v>
      </c>
      <c r="F194" s="256" t="s">
        <v>560</v>
      </c>
      <c r="G194" s="257"/>
      <c r="H194" s="254">
        <v>0.41666666666666669</v>
      </c>
      <c r="I194" s="254">
        <v>0.40833333333333338</v>
      </c>
      <c r="J194" s="254"/>
      <c r="K194" s="254"/>
      <c r="L194" s="254">
        <v>0.75</v>
      </c>
      <c r="M194" s="254">
        <v>0.84375</v>
      </c>
      <c r="N194" s="254"/>
      <c r="O194" s="254"/>
      <c r="P194" s="254"/>
      <c r="Q194" s="254" t="s">
        <v>559</v>
      </c>
      <c r="R194" s="254"/>
      <c r="S194" s="254"/>
      <c r="T194" s="254"/>
      <c r="U194" s="254"/>
      <c r="V194" s="254">
        <v>0.33333333333333331</v>
      </c>
      <c r="W194" s="254">
        <v>0.3923611111111111</v>
      </c>
      <c r="X194" s="254"/>
      <c r="Y194" s="254">
        <v>5.9027777777777783E-2</v>
      </c>
      <c r="Z194" s="254"/>
      <c r="AA194" s="254"/>
      <c r="AB194" s="254"/>
      <c r="AC194" s="254"/>
      <c r="AD194" s="254"/>
      <c r="AE194" s="255">
        <v>6.25E-2</v>
      </c>
      <c r="AF194" s="255">
        <v>5.9027777777777783E-2</v>
      </c>
      <c r="AG194" s="255" t="s">
        <v>574</v>
      </c>
      <c r="AH194" s="255">
        <v>5.9027777777777783E-2</v>
      </c>
      <c r="AI194" s="255">
        <v>1</v>
      </c>
      <c r="AJ194" s="255">
        <v>1</v>
      </c>
      <c r="AK194" s="255"/>
      <c r="AL194" s="255"/>
      <c r="AM194" s="255"/>
      <c r="AN194" s="255"/>
      <c r="AO194" s="254"/>
      <c r="AP194" s="254"/>
      <c r="AQ194" s="254"/>
      <c r="AR194" s="254"/>
      <c r="AS194" s="254"/>
      <c r="AT194" s="254"/>
      <c r="AU194" s="254"/>
      <c r="AW194" s="283">
        <f t="shared" si="22"/>
        <v>0.40972222222222221</v>
      </c>
      <c r="AX194" s="283" t="e">
        <f t="shared" si="23"/>
        <v>#N/A</v>
      </c>
      <c r="AY194" s="283">
        <f t="shared" si="24"/>
        <v>0.84375</v>
      </c>
      <c r="AZ194" s="283">
        <f t="shared" si="25"/>
        <v>0.84375</v>
      </c>
      <c r="BA194" s="283">
        <f t="shared" si="26"/>
        <v>0.3923611111111111</v>
      </c>
      <c r="BD194" s="254" t="e">
        <f>IF(W194="","",IF(F194="休日",AW194,IF(F194="法休",AW194,VLOOKUP(F194,カレンダマスタ!$Q$56:$R$69,2,FALSE))))</f>
        <v>#N/A</v>
      </c>
      <c r="BG194" s="254" t="e">
        <f t="shared" si="27"/>
        <v>#N/A</v>
      </c>
      <c r="BH194" s="254" t="e">
        <f>IF(AX194="","",IF(P194&lt;&gt;"","",IF(BG194="CS","OK",IF(VLOOKUP(E194,カレンダマスタ!$A$5:$D$381,4,FALSE)&gt;0,"",IF(OR(AX194*24&gt;10.84,AZ194*24&lt;14.5)=TRUE,"×","OK")))))</f>
        <v>#N/A</v>
      </c>
    </row>
    <row r="195" spans="2:60">
      <c r="B195" s="111"/>
      <c r="C195" s="385">
        <f>IF(STEP!C195&lt;&gt;"",STEP!C195,"")</f>
        <v>230750</v>
      </c>
      <c r="D195" s="386" t="str">
        <f>IF(STEP!D195&lt;&gt;"",STEP!D195,"")</f>
        <v>吉岡　真太郎</v>
      </c>
      <c r="E195" s="387">
        <f>IF(STEP!E195&lt;&gt;"",STEP!E195,"")</f>
        <v>45407</v>
      </c>
      <c r="F195" s="256" t="s">
        <v>560</v>
      </c>
      <c r="G195" s="257"/>
      <c r="H195" s="254">
        <v>0.38541666666666669</v>
      </c>
      <c r="I195" s="254">
        <v>0.37847222222222227</v>
      </c>
      <c r="J195" s="254"/>
      <c r="K195" s="254"/>
      <c r="L195" s="254">
        <v>0.75</v>
      </c>
      <c r="M195" s="254">
        <v>0.8340277777777777</v>
      </c>
      <c r="N195" s="254"/>
      <c r="O195" s="254"/>
      <c r="P195" s="254"/>
      <c r="Q195" s="254" t="s">
        <v>559</v>
      </c>
      <c r="R195" s="254"/>
      <c r="S195" s="254"/>
      <c r="T195" s="254"/>
      <c r="U195" s="254"/>
      <c r="V195" s="254">
        <v>0.33333333333333331</v>
      </c>
      <c r="W195" s="254">
        <v>0.41319444444444442</v>
      </c>
      <c r="X195" s="254"/>
      <c r="Y195" s="254">
        <v>7.9861111111111105E-2</v>
      </c>
      <c r="Z195" s="254"/>
      <c r="AA195" s="254"/>
      <c r="AB195" s="254"/>
      <c r="AC195" s="254"/>
      <c r="AD195" s="254"/>
      <c r="AE195" s="255">
        <v>7.2916666666666671E-2</v>
      </c>
      <c r="AF195" s="255">
        <v>7.9861111111111105E-2</v>
      </c>
      <c r="AG195" s="255">
        <v>6.9444444444444441E-3</v>
      </c>
      <c r="AH195" s="255">
        <v>7.9861111111111105E-2</v>
      </c>
      <c r="AI195" s="255">
        <v>1</v>
      </c>
      <c r="AJ195" s="255">
        <v>1</v>
      </c>
      <c r="AK195" s="255"/>
      <c r="AL195" s="255"/>
      <c r="AM195" s="255"/>
      <c r="AN195" s="255"/>
      <c r="AO195" s="254"/>
      <c r="AP195" s="254"/>
      <c r="AQ195" s="254"/>
      <c r="AR195" s="254"/>
      <c r="AS195" s="254"/>
      <c r="AT195" s="254"/>
      <c r="AU195" s="254"/>
      <c r="AW195" s="283">
        <f t="shared" si="22"/>
        <v>0.37847222222222221</v>
      </c>
      <c r="AX195" s="283" t="e">
        <f t="shared" si="23"/>
        <v>#N/A</v>
      </c>
      <c r="AY195" s="283">
        <f t="shared" si="24"/>
        <v>0.83333333333333326</v>
      </c>
      <c r="AZ195" s="283">
        <f t="shared" si="25"/>
        <v>0.83333333333333326</v>
      </c>
      <c r="BA195" s="283">
        <f t="shared" si="26"/>
        <v>0.41319444444444442</v>
      </c>
      <c r="BD195" s="254" t="e">
        <f>IF(W195="","",IF(F195="休日",AW195,IF(F195="法休",AW195,VLOOKUP(F195,カレンダマスタ!$Q$56:$R$69,2,FALSE))))</f>
        <v>#N/A</v>
      </c>
      <c r="BG195" s="254" t="e">
        <f t="shared" si="27"/>
        <v>#N/A</v>
      </c>
      <c r="BH195" s="254" t="e">
        <f>IF(AX195="","",IF(P195&lt;&gt;"","",IF(BG195="CS","OK",IF(VLOOKUP(E195,カレンダマスタ!$A$5:$D$381,4,FALSE)&gt;0,"",IF(OR(AX195*24&gt;10.84,AZ195*24&lt;14.5)=TRUE,"×","OK")))))</f>
        <v>#N/A</v>
      </c>
    </row>
    <row r="196" spans="2:60">
      <c r="B196" s="111"/>
      <c r="C196" s="385">
        <f>IF(STEP!C196&lt;&gt;"",STEP!C196,"")</f>
        <v>230750</v>
      </c>
      <c r="D196" s="386" t="str">
        <f>IF(STEP!D196&lt;&gt;"",STEP!D196,"")</f>
        <v>吉岡　真太郎</v>
      </c>
      <c r="E196" s="387">
        <f>IF(STEP!E196&lt;&gt;"",STEP!E196,"")</f>
        <v>45408</v>
      </c>
      <c r="F196" s="256" t="s">
        <v>560</v>
      </c>
      <c r="G196" s="252"/>
      <c r="H196" s="254">
        <v>0.38541666666666669</v>
      </c>
      <c r="I196" s="254">
        <v>0.37708333333333338</v>
      </c>
      <c r="J196" s="254"/>
      <c r="K196" s="254"/>
      <c r="L196" s="254">
        <v>0.75</v>
      </c>
      <c r="M196" s="254">
        <v>0.75416666666666676</v>
      </c>
      <c r="N196" s="254"/>
      <c r="O196" s="254"/>
      <c r="P196" s="254"/>
      <c r="Q196" s="254"/>
      <c r="R196" s="254"/>
      <c r="S196" s="254"/>
      <c r="T196" s="254"/>
      <c r="U196" s="254"/>
      <c r="V196" s="254">
        <v>0.33333333333333331</v>
      </c>
      <c r="W196" s="254">
        <v>0.33333333333333331</v>
      </c>
      <c r="X196" s="254"/>
      <c r="Y196" s="254"/>
      <c r="Z196" s="254"/>
      <c r="AA196" s="254"/>
      <c r="AB196" s="254"/>
      <c r="AC196" s="254"/>
      <c r="AD196" s="254"/>
      <c r="AE196" s="255"/>
      <c r="AF196" s="255"/>
      <c r="AG196" s="255"/>
      <c r="AH196" s="255"/>
      <c r="AI196" s="255">
        <v>1</v>
      </c>
      <c r="AJ196" s="255">
        <v>1</v>
      </c>
      <c r="AK196" s="255"/>
      <c r="AL196" s="255"/>
      <c r="AM196" s="255"/>
      <c r="AN196" s="255"/>
      <c r="AO196" s="254"/>
      <c r="AP196" s="254"/>
      <c r="AQ196" s="254"/>
      <c r="AR196" s="254"/>
      <c r="AS196" s="254"/>
      <c r="AT196" s="254"/>
      <c r="AU196" s="254"/>
      <c r="AW196" s="283">
        <f t="shared" si="22"/>
        <v>0.37847222222222221</v>
      </c>
      <c r="AX196" s="283" t="e">
        <f t="shared" si="23"/>
        <v>#N/A</v>
      </c>
      <c r="AY196" s="283">
        <f t="shared" si="24"/>
        <v>0.75347222222222221</v>
      </c>
      <c r="AZ196" s="283">
        <f t="shared" si="25"/>
        <v>0.75347222222222221</v>
      </c>
      <c r="BA196" s="283">
        <f t="shared" si="26"/>
        <v>0.33333333333333331</v>
      </c>
      <c r="BD196" s="254" t="e">
        <f>IF(W196="","",IF(F196="休日",AW196,IF(F196="法休",AW196,VLOOKUP(F196,カレンダマスタ!$Q$56:$R$69,2,FALSE))))</f>
        <v>#N/A</v>
      </c>
      <c r="BG196" s="254" t="e">
        <f t="shared" si="27"/>
        <v>#N/A</v>
      </c>
      <c r="BH196" s="254" t="e">
        <f>IF(AX196="","",IF(P196&lt;&gt;"","",IF(BG196="CS","OK",IF(VLOOKUP(E196,カレンダマスタ!$A$5:$D$381,4,FALSE)&gt;0,"",IF(OR(AX196*24&gt;10.84,AZ196*24&lt;14.5)=TRUE,"×","OK")))))</f>
        <v>#N/A</v>
      </c>
    </row>
    <row r="197" spans="2:60">
      <c r="B197" s="111"/>
      <c r="C197" s="388">
        <f>IF(STEP!C197&lt;&gt;"",STEP!C197,"")</f>
        <v>230750</v>
      </c>
      <c r="D197" s="389" t="str">
        <f>IF(STEP!D197&lt;&gt;"",STEP!D197,"")</f>
        <v>吉岡　真太郎</v>
      </c>
      <c r="E197" s="390">
        <f>IF(STEP!E197&lt;&gt;"",STEP!E197,"")</f>
        <v>45409</v>
      </c>
      <c r="F197" s="259" t="s">
        <v>211</v>
      </c>
      <c r="G197" s="258"/>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1"/>
      <c r="AF197" s="261"/>
      <c r="AG197" s="261"/>
      <c r="AH197" s="261"/>
      <c r="AI197" s="261"/>
      <c r="AJ197" s="261"/>
      <c r="AK197" s="261"/>
      <c r="AL197" s="261"/>
      <c r="AM197" s="261"/>
      <c r="AN197" s="261"/>
      <c r="AO197" s="260"/>
      <c r="AP197" s="260"/>
      <c r="AQ197" s="260"/>
      <c r="AR197" s="260"/>
      <c r="AS197" s="260"/>
      <c r="AT197" s="260"/>
      <c r="AU197" s="260"/>
      <c r="AW197" s="284" t="str">
        <f t="shared" si="22"/>
        <v/>
      </c>
      <c r="AX197" s="284" t="str">
        <f t="shared" si="23"/>
        <v/>
      </c>
      <c r="AY197" s="284" t="str">
        <f t="shared" si="24"/>
        <v/>
      </c>
      <c r="AZ197" s="284" t="str">
        <f t="shared" si="25"/>
        <v/>
      </c>
      <c r="BA197" s="284" t="str">
        <f t="shared" si="26"/>
        <v/>
      </c>
      <c r="BD197" s="260" t="str">
        <f>IF(W197="","",IF(F197="休日",AW197,IF(F197="法休",AW197,VLOOKUP(F197,カレンダマスタ!$Q$56:$R$69,2,FALSE))))</f>
        <v/>
      </c>
      <c r="BG197" s="260" t="e">
        <f t="shared" si="27"/>
        <v>#N/A</v>
      </c>
      <c r="BH197" s="260" t="str">
        <f>IF(AX197="","",IF(P197&lt;&gt;"","",IF(BG197="CS","OK",IF(VLOOKUP(E197,カレンダマスタ!$A$5:$D$381,4,FALSE)&gt;0,"",IF(OR(AX197*24&gt;10.84,AZ197*24&lt;14.5)=TRUE,"×","OK")))))</f>
        <v/>
      </c>
    </row>
    <row r="198" spans="2:60">
      <c r="B198" s="111"/>
      <c r="C198" s="391">
        <f>IF(STEP!C198&lt;&gt;"",STEP!C198,"")</f>
        <v>230750</v>
      </c>
      <c r="D198" s="392" t="str">
        <f>IF(STEP!D198&lt;&gt;"",STEP!D198,"")</f>
        <v>吉岡　真太郎</v>
      </c>
      <c r="E198" s="393">
        <f>IF(STEP!E198&lt;&gt;"",STEP!E198,"")</f>
        <v>45410</v>
      </c>
      <c r="F198" s="263" t="s">
        <v>212</v>
      </c>
      <c r="G198" s="262"/>
      <c r="H198" s="264"/>
      <c r="I198" s="264"/>
      <c r="J198" s="264"/>
      <c r="K198" s="264"/>
      <c r="L198" s="264"/>
      <c r="M198" s="264"/>
      <c r="N198" s="264"/>
      <c r="O198" s="264"/>
      <c r="P198" s="264"/>
      <c r="Q198" s="264"/>
      <c r="R198" s="264"/>
      <c r="S198" s="264"/>
      <c r="T198" s="264"/>
      <c r="U198" s="264"/>
      <c r="V198" s="264"/>
      <c r="W198" s="264"/>
      <c r="X198" s="264"/>
      <c r="Y198" s="264"/>
      <c r="Z198" s="264"/>
      <c r="AA198" s="264"/>
      <c r="AB198" s="264"/>
      <c r="AC198" s="264"/>
      <c r="AD198" s="264"/>
      <c r="AE198" s="265"/>
      <c r="AF198" s="265"/>
      <c r="AG198" s="265"/>
      <c r="AH198" s="265"/>
      <c r="AI198" s="265"/>
      <c r="AJ198" s="265"/>
      <c r="AK198" s="265"/>
      <c r="AL198" s="265"/>
      <c r="AM198" s="265"/>
      <c r="AN198" s="265"/>
      <c r="AO198" s="264"/>
      <c r="AP198" s="264"/>
      <c r="AQ198" s="264"/>
      <c r="AR198" s="264"/>
      <c r="AS198" s="264"/>
      <c r="AT198" s="264"/>
      <c r="AU198" s="264"/>
      <c r="AW198" s="285" t="str">
        <f t="shared" si="22"/>
        <v/>
      </c>
      <c r="AX198" s="285" t="str">
        <f t="shared" si="23"/>
        <v/>
      </c>
      <c r="AY198" s="285" t="str">
        <f t="shared" si="24"/>
        <v/>
      </c>
      <c r="AZ198" s="285" t="str">
        <f t="shared" si="25"/>
        <v/>
      </c>
      <c r="BA198" s="285" t="str">
        <f t="shared" si="26"/>
        <v/>
      </c>
      <c r="BD198" s="264" t="str">
        <f>IF(W198="","",IF(F198="休日",AW198,IF(F198="法休",AW198,VLOOKUP(F198,カレンダマスタ!$Q$56:$R$69,2,FALSE))))</f>
        <v/>
      </c>
      <c r="BG198" s="264" t="e">
        <f t="shared" si="27"/>
        <v>#N/A</v>
      </c>
      <c r="BH198" s="264" t="str">
        <f>IF(AX198="","",IF(P198&lt;&gt;"","",IF(BG198="CS","OK",IF(VLOOKUP(E198,カレンダマスタ!$A$5:$D$381,4,FALSE)&gt;0,"",IF(OR(AX198*24&gt;10.84,AZ198*24&lt;14.5)=TRUE,"×","OK")))))</f>
        <v/>
      </c>
    </row>
    <row r="199" spans="2:60">
      <c r="B199" s="111"/>
      <c r="C199" s="385">
        <f>IF(STEP!C199&lt;&gt;"",STEP!C199,"")</f>
        <v>230750</v>
      </c>
      <c r="D199" s="386" t="str">
        <f>IF(STEP!D199&lt;&gt;"",STEP!D199,"")</f>
        <v>吉岡　真太郎</v>
      </c>
      <c r="E199" s="387">
        <f>IF(STEP!E199&lt;&gt;"",STEP!E199,"")</f>
        <v>45411</v>
      </c>
      <c r="F199" s="253" t="s">
        <v>211</v>
      </c>
      <c r="G199" s="252"/>
      <c r="H199" s="254"/>
      <c r="I199" s="254"/>
      <c r="J199" s="254"/>
      <c r="K199" s="254"/>
      <c r="L199" s="254"/>
      <c r="M199" s="254"/>
      <c r="N199" s="254"/>
      <c r="O199" s="254"/>
      <c r="P199" s="254"/>
      <c r="Q199" s="254"/>
      <c r="R199" s="254"/>
      <c r="S199" s="254"/>
      <c r="T199" s="254"/>
      <c r="U199" s="254"/>
      <c r="V199" s="254"/>
      <c r="W199" s="254"/>
      <c r="X199" s="254"/>
      <c r="Y199" s="254"/>
      <c r="Z199" s="254"/>
      <c r="AA199" s="254"/>
      <c r="AB199" s="254"/>
      <c r="AC199" s="254"/>
      <c r="AD199" s="254"/>
      <c r="AE199" s="255"/>
      <c r="AF199" s="255"/>
      <c r="AG199" s="255"/>
      <c r="AH199" s="255"/>
      <c r="AI199" s="255"/>
      <c r="AJ199" s="255"/>
      <c r="AK199" s="255"/>
      <c r="AL199" s="255"/>
      <c r="AM199" s="255"/>
      <c r="AN199" s="255"/>
      <c r="AO199" s="254"/>
      <c r="AP199" s="254"/>
      <c r="AQ199" s="254"/>
      <c r="AR199" s="254"/>
      <c r="AS199" s="254"/>
      <c r="AT199" s="254"/>
      <c r="AU199" s="254"/>
      <c r="AW199" s="283" t="str">
        <f t="shared" si="22"/>
        <v/>
      </c>
      <c r="AX199" s="283" t="str">
        <f t="shared" si="23"/>
        <v/>
      </c>
      <c r="AY199" s="283" t="str">
        <f t="shared" si="24"/>
        <v/>
      </c>
      <c r="AZ199" s="283" t="str">
        <f t="shared" si="25"/>
        <v/>
      </c>
      <c r="BA199" s="283" t="str">
        <f t="shared" si="26"/>
        <v/>
      </c>
      <c r="BD199" s="254" t="str">
        <f>IF(W199="","",IF(F199="休日",AW199,IF(F199="法休",AW199,VLOOKUP(F199,カレンダマスタ!$Q$56:$R$69,2,FALSE))))</f>
        <v/>
      </c>
      <c r="BG199" s="254" t="e">
        <f t="shared" si="27"/>
        <v>#N/A</v>
      </c>
      <c r="BH199" s="254" t="str">
        <f>IF(AX199="","",IF(P199&lt;&gt;"","",IF(BG199="CS","OK",IF(VLOOKUP(E199,カレンダマスタ!$A$5:$D$381,4,FALSE)&gt;0,"",IF(OR(AX199*24&gt;10.84,AZ199*24&lt;14.5)=TRUE,"×","OK")))))</f>
        <v/>
      </c>
    </row>
    <row r="200" spans="2:60">
      <c r="B200" s="111"/>
      <c r="C200" s="385">
        <f>IF(STEP!C200&lt;&gt;"",STEP!C200,"")</f>
        <v>230750</v>
      </c>
      <c r="D200" s="386" t="str">
        <f>IF(STEP!D200&lt;&gt;"",STEP!D200,"")</f>
        <v>吉岡　真太郎</v>
      </c>
      <c r="E200" s="387">
        <f>IF(STEP!E200&lt;&gt;"",STEP!E200,"")</f>
        <v>45412</v>
      </c>
      <c r="F200" s="253" t="s">
        <v>211</v>
      </c>
      <c r="G200" s="252"/>
      <c r="H200" s="254"/>
      <c r="I200" s="254"/>
      <c r="J200" s="254"/>
      <c r="K200" s="254"/>
      <c r="L200" s="254"/>
      <c r="M200" s="254"/>
      <c r="N200" s="254"/>
      <c r="O200" s="254"/>
      <c r="P200" s="254"/>
      <c r="Q200" s="254"/>
      <c r="R200" s="254"/>
      <c r="S200" s="254"/>
      <c r="T200" s="254"/>
      <c r="U200" s="254"/>
      <c r="V200" s="254"/>
      <c r="W200" s="254"/>
      <c r="X200" s="254"/>
      <c r="Y200" s="254"/>
      <c r="Z200" s="254"/>
      <c r="AA200" s="254"/>
      <c r="AB200" s="254"/>
      <c r="AC200" s="254"/>
      <c r="AD200" s="254"/>
      <c r="AE200" s="255"/>
      <c r="AF200" s="255"/>
      <c r="AG200" s="255"/>
      <c r="AH200" s="255"/>
      <c r="AI200" s="255"/>
      <c r="AJ200" s="255"/>
      <c r="AK200" s="255"/>
      <c r="AL200" s="255"/>
      <c r="AM200" s="255"/>
      <c r="AN200" s="255"/>
      <c r="AO200" s="254"/>
      <c r="AP200" s="254"/>
      <c r="AQ200" s="254"/>
      <c r="AR200" s="254"/>
      <c r="AS200" s="254"/>
      <c r="AT200" s="254"/>
      <c r="AU200" s="254"/>
      <c r="AW200" s="283" t="str">
        <f t="shared" si="22"/>
        <v/>
      </c>
      <c r="AX200" s="283" t="str">
        <f t="shared" si="23"/>
        <v/>
      </c>
      <c r="AY200" s="283" t="str">
        <f t="shared" si="24"/>
        <v/>
      </c>
      <c r="AZ200" s="283" t="str">
        <f t="shared" si="25"/>
        <v/>
      </c>
      <c r="BA200" s="283" t="str">
        <f t="shared" si="26"/>
        <v/>
      </c>
      <c r="BD200" s="254" t="str">
        <f>IF(W200="","",IF(F200="休日",AW200,IF(F200="法休",AW200,VLOOKUP(F200,カレンダマスタ!$Q$56:$R$69,2,FALSE))))</f>
        <v/>
      </c>
      <c r="BG200" s="254" t="e">
        <f t="shared" si="27"/>
        <v>#N/A</v>
      </c>
      <c r="BH200" s="254" t="str">
        <f>IF(AX200="","",IF(P200&lt;&gt;"","",IF(BG200="CS","OK",IF(VLOOKUP(E200,カレンダマスタ!$A$5:$D$381,4,FALSE)&gt;0,"",IF(OR(AX200*24&gt;10.84,AZ200*24&lt;14.5)=TRUE,"×","OK")))))</f>
        <v/>
      </c>
    </row>
    <row r="201" spans="2:60">
      <c r="B201" s="111"/>
      <c r="C201" s="385">
        <f>IF(STEP!C201&lt;&gt;"",STEP!C201,"")</f>
        <v>230750</v>
      </c>
      <c r="D201" s="386" t="str">
        <f>IF(STEP!D201&lt;&gt;"",STEP!D201,"")</f>
        <v>吉岡　真太郎</v>
      </c>
      <c r="E201" s="387">
        <f>IF(STEP!E201&lt;&gt;"",STEP!E201,"")</f>
        <v>45413</v>
      </c>
      <c r="F201" s="256" t="s">
        <v>211</v>
      </c>
      <c r="G201" s="257"/>
      <c r="H201" s="254"/>
      <c r="I201" s="254"/>
      <c r="J201" s="254"/>
      <c r="K201" s="254"/>
      <c r="L201" s="254"/>
      <c r="M201" s="254"/>
      <c r="N201" s="254"/>
      <c r="O201" s="254"/>
      <c r="P201" s="254"/>
      <c r="Q201" s="254"/>
      <c r="R201" s="254"/>
      <c r="S201" s="254"/>
      <c r="T201" s="254"/>
      <c r="U201" s="254"/>
      <c r="V201" s="254"/>
      <c r="W201" s="254"/>
      <c r="X201" s="254"/>
      <c r="Y201" s="254"/>
      <c r="Z201" s="254"/>
      <c r="AA201" s="254"/>
      <c r="AB201" s="254"/>
      <c r="AC201" s="254"/>
      <c r="AD201" s="254"/>
      <c r="AE201" s="255"/>
      <c r="AF201" s="255"/>
      <c r="AG201" s="255"/>
      <c r="AH201" s="255"/>
      <c r="AI201" s="255"/>
      <c r="AJ201" s="255"/>
      <c r="AK201" s="255"/>
      <c r="AL201" s="255"/>
      <c r="AM201" s="255"/>
      <c r="AN201" s="255"/>
      <c r="AO201" s="254"/>
      <c r="AP201" s="254"/>
      <c r="AQ201" s="254"/>
      <c r="AR201" s="254"/>
      <c r="AS201" s="254"/>
      <c r="AT201" s="254"/>
      <c r="AU201" s="254"/>
      <c r="AW201" s="283" t="str">
        <f t="shared" si="22"/>
        <v/>
      </c>
      <c r="AX201" s="283" t="str">
        <f t="shared" si="23"/>
        <v/>
      </c>
      <c r="AY201" s="283" t="str">
        <f t="shared" si="24"/>
        <v/>
      </c>
      <c r="AZ201" s="283" t="str">
        <f t="shared" si="25"/>
        <v/>
      </c>
      <c r="BA201" s="283" t="str">
        <f t="shared" si="26"/>
        <v/>
      </c>
      <c r="BD201" s="254" t="str">
        <f>IF(W201="","",IF(F201="休日",AW201,IF(F201="法休",AW201,VLOOKUP(F201,カレンダマスタ!$Q$56:$R$69,2,FALSE))))</f>
        <v/>
      </c>
      <c r="BG201" s="254" t="e">
        <f t="shared" si="27"/>
        <v>#N/A</v>
      </c>
      <c r="BH201" s="254" t="str">
        <f>IF(AX201="","",IF(P201&lt;&gt;"","",IF(BG201="CS","OK",IF(VLOOKUP(E201,カレンダマスタ!$A$5:$D$381,4,FALSE)&gt;0,"",IF(OR(AX201*24&gt;10.84,AZ201*24&lt;14.5)=TRUE,"×","OK")))))</f>
        <v/>
      </c>
    </row>
    <row r="202" spans="2:60">
      <c r="B202" s="111"/>
      <c r="C202" s="385">
        <f>IF(STEP!C202&lt;&gt;"",STEP!C202,"")</f>
        <v>230750</v>
      </c>
      <c r="D202" s="386" t="str">
        <f>IF(STEP!D202&lt;&gt;"",STEP!D202,"")</f>
        <v>吉岡　真太郎</v>
      </c>
      <c r="E202" s="387">
        <f>IF(STEP!E202&lt;&gt;"",STEP!E202,"")</f>
        <v>45414</v>
      </c>
      <c r="F202" s="256" t="s">
        <v>211</v>
      </c>
      <c r="G202" s="257"/>
      <c r="H202" s="254"/>
      <c r="I202" s="254"/>
      <c r="J202" s="254"/>
      <c r="K202" s="254"/>
      <c r="L202" s="254"/>
      <c r="M202" s="254"/>
      <c r="N202" s="254"/>
      <c r="O202" s="254"/>
      <c r="P202" s="254"/>
      <c r="Q202" s="254"/>
      <c r="R202" s="254"/>
      <c r="S202" s="254"/>
      <c r="T202" s="254"/>
      <c r="U202" s="254"/>
      <c r="V202" s="254"/>
      <c r="W202" s="254"/>
      <c r="X202" s="254"/>
      <c r="Y202" s="254"/>
      <c r="Z202" s="254"/>
      <c r="AA202" s="254"/>
      <c r="AB202" s="254"/>
      <c r="AC202" s="254"/>
      <c r="AD202" s="254"/>
      <c r="AE202" s="255"/>
      <c r="AF202" s="255"/>
      <c r="AG202" s="255"/>
      <c r="AH202" s="255"/>
      <c r="AI202" s="255"/>
      <c r="AJ202" s="255"/>
      <c r="AK202" s="255"/>
      <c r="AL202" s="255"/>
      <c r="AM202" s="255"/>
      <c r="AN202" s="255"/>
      <c r="AO202" s="254"/>
      <c r="AP202" s="254"/>
      <c r="AQ202" s="254"/>
      <c r="AR202" s="254"/>
      <c r="AS202" s="254"/>
      <c r="AT202" s="254"/>
      <c r="AU202" s="254"/>
      <c r="AW202" s="283" t="str">
        <f t="shared" si="22"/>
        <v/>
      </c>
      <c r="AX202" s="283" t="str">
        <f t="shared" si="23"/>
        <v/>
      </c>
      <c r="AY202" s="283" t="str">
        <f t="shared" si="24"/>
        <v/>
      </c>
      <c r="AZ202" s="283" t="str">
        <f t="shared" si="25"/>
        <v/>
      </c>
      <c r="BA202" s="283" t="str">
        <f t="shared" si="26"/>
        <v/>
      </c>
      <c r="BD202" s="254" t="str">
        <f>IF(W202="","",IF(F202="休日",AW202,IF(F202="法休",AW202,VLOOKUP(F202,カレンダマスタ!$Q$56:$R$69,2,FALSE))))</f>
        <v/>
      </c>
      <c r="BG202" s="254" t="e">
        <f t="shared" si="27"/>
        <v>#N/A</v>
      </c>
      <c r="BH202" s="254" t="str">
        <f>IF(AX202="","",IF(P202&lt;&gt;"","",IF(BG202="CS","OK",IF(VLOOKUP(E202,カレンダマスタ!$A$5:$D$381,4,FALSE)&gt;0,"",IF(OR(AX202*24&gt;10.84,AZ202*24&lt;14.5)=TRUE,"×","OK")))))</f>
        <v/>
      </c>
    </row>
    <row r="203" spans="2:60">
      <c r="B203" s="111"/>
      <c r="C203" s="385">
        <f>IF(STEP!C203&lt;&gt;"",STEP!C203,"")</f>
        <v>230750</v>
      </c>
      <c r="D203" s="386" t="str">
        <f>IF(STEP!D203&lt;&gt;"",STEP!D203,"")</f>
        <v>吉岡　真太郎</v>
      </c>
      <c r="E203" s="387">
        <f>IF(STEP!E203&lt;&gt;"",STEP!E203,"")</f>
        <v>45415</v>
      </c>
      <c r="F203" s="256" t="s">
        <v>211</v>
      </c>
      <c r="G203" s="257"/>
      <c r="H203" s="254"/>
      <c r="I203" s="254"/>
      <c r="J203" s="254"/>
      <c r="K203" s="254"/>
      <c r="L203" s="254"/>
      <c r="M203" s="254"/>
      <c r="N203" s="254"/>
      <c r="O203" s="254"/>
      <c r="P203" s="254"/>
      <c r="Q203" s="254"/>
      <c r="R203" s="254"/>
      <c r="S203" s="254"/>
      <c r="T203" s="254"/>
      <c r="U203" s="254"/>
      <c r="V203" s="254"/>
      <c r="W203" s="254"/>
      <c r="X203" s="254"/>
      <c r="Y203" s="254"/>
      <c r="Z203" s="254"/>
      <c r="AA203" s="254"/>
      <c r="AB203" s="254"/>
      <c r="AC203" s="254"/>
      <c r="AD203" s="254"/>
      <c r="AE203" s="255"/>
      <c r="AF203" s="255"/>
      <c r="AG203" s="255"/>
      <c r="AH203" s="255"/>
      <c r="AI203" s="255"/>
      <c r="AJ203" s="255"/>
      <c r="AK203" s="255"/>
      <c r="AL203" s="255"/>
      <c r="AM203" s="255"/>
      <c r="AN203" s="255"/>
      <c r="AO203" s="254"/>
      <c r="AP203" s="254"/>
      <c r="AQ203" s="254"/>
      <c r="AR203" s="254"/>
      <c r="AS203" s="254"/>
      <c r="AT203" s="254"/>
      <c r="AU203" s="254"/>
      <c r="AW203" s="283" t="str">
        <f t="shared" si="22"/>
        <v/>
      </c>
      <c r="AX203" s="283" t="str">
        <f t="shared" si="23"/>
        <v/>
      </c>
      <c r="AY203" s="283" t="str">
        <f t="shared" si="24"/>
        <v/>
      </c>
      <c r="AZ203" s="283" t="str">
        <f t="shared" si="25"/>
        <v/>
      </c>
      <c r="BA203" s="283" t="str">
        <f t="shared" si="26"/>
        <v/>
      </c>
      <c r="BD203" s="254" t="str">
        <f>IF(W203="","",IF(F203="休日",AW203,IF(F203="法休",AW203,VLOOKUP(F203,カレンダマスタ!$Q$56:$R$69,2,FALSE))))</f>
        <v/>
      </c>
      <c r="BG203" s="254" t="e">
        <f t="shared" si="27"/>
        <v>#N/A</v>
      </c>
      <c r="BH203" s="254" t="str">
        <f>IF(AX203="","",IF(P203&lt;&gt;"","",IF(BG203="CS","OK",IF(VLOOKUP(E203,カレンダマスタ!$A$5:$D$381,4,FALSE)&gt;0,"",IF(OR(AX203*24&gt;10.84,AZ203*24&lt;14.5)=TRUE,"×","OK")))))</f>
        <v/>
      </c>
    </row>
    <row r="204" spans="2:60">
      <c r="B204" s="111"/>
      <c r="C204" s="388">
        <f>IF(STEP!C204&lt;&gt;"",STEP!C204,"")</f>
        <v>230750</v>
      </c>
      <c r="D204" s="389" t="str">
        <f>IF(STEP!D204&lt;&gt;"",STEP!D204,"")</f>
        <v>吉岡　真太郎</v>
      </c>
      <c r="E204" s="390">
        <f>IF(STEP!E204&lt;&gt;"",STEP!E204,"")</f>
        <v>45416</v>
      </c>
      <c r="F204" s="259" t="s">
        <v>211</v>
      </c>
      <c r="G204" s="266"/>
      <c r="H204" s="260"/>
      <c r="I204" s="260"/>
      <c r="J204" s="260"/>
      <c r="K204" s="260"/>
      <c r="L204" s="260"/>
      <c r="M204" s="260"/>
      <c r="N204" s="260"/>
      <c r="O204" s="260"/>
      <c r="P204" s="260"/>
      <c r="Q204" s="260"/>
      <c r="R204" s="260"/>
      <c r="S204" s="260"/>
      <c r="T204" s="260"/>
      <c r="U204" s="260"/>
      <c r="V204" s="260"/>
      <c r="W204" s="260"/>
      <c r="X204" s="260"/>
      <c r="Y204" s="260"/>
      <c r="Z204" s="260"/>
      <c r="AA204" s="260"/>
      <c r="AB204" s="260"/>
      <c r="AC204" s="260"/>
      <c r="AD204" s="260"/>
      <c r="AE204" s="261"/>
      <c r="AF204" s="261"/>
      <c r="AG204" s="261"/>
      <c r="AH204" s="261"/>
      <c r="AI204" s="261"/>
      <c r="AJ204" s="261"/>
      <c r="AK204" s="261"/>
      <c r="AL204" s="261"/>
      <c r="AM204" s="261"/>
      <c r="AN204" s="261"/>
      <c r="AO204" s="260"/>
      <c r="AP204" s="260"/>
      <c r="AQ204" s="260"/>
      <c r="AR204" s="260"/>
      <c r="AS204" s="260"/>
      <c r="AT204" s="260"/>
      <c r="AU204" s="260"/>
      <c r="AW204" s="284" t="str">
        <f t="shared" si="22"/>
        <v/>
      </c>
      <c r="AX204" s="284" t="str">
        <f t="shared" si="23"/>
        <v/>
      </c>
      <c r="AY204" s="284" t="str">
        <f t="shared" si="24"/>
        <v/>
      </c>
      <c r="AZ204" s="284" t="str">
        <f t="shared" si="25"/>
        <v/>
      </c>
      <c r="BA204" s="284" t="str">
        <f t="shared" si="26"/>
        <v/>
      </c>
      <c r="BD204" s="260" t="str">
        <f>IF(W204="","",IF(F204="休日",AW204,IF(F204="法休",AW204,VLOOKUP(F204,カレンダマスタ!$Q$56:$R$69,2,FALSE))))</f>
        <v/>
      </c>
      <c r="BG204" s="260" t="e">
        <f t="shared" si="27"/>
        <v>#N/A</v>
      </c>
      <c r="BH204" s="260" t="str">
        <f>IF(AX204="","",IF(P204&lt;&gt;"","",IF(BG204="CS","OK",IF(VLOOKUP(E204,カレンダマスタ!$A$5:$D$381,4,FALSE)&gt;0,"",IF(OR(AX204*24&gt;10.84,AZ204*24&lt;14.5)=TRUE,"×","OK")))))</f>
        <v/>
      </c>
    </row>
    <row r="205" spans="2:60">
      <c r="B205" s="111"/>
      <c r="C205" s="391">
        <f>IF(STEP!C205&lt;&gt;"",STEP!C205,"")</f>
        <v>230750</v>
      </c>
      <c r="D205" s="392" t="str">
        <f>IF(STEP!D205&lt;&gt;"",STEP!D205,"")</f>
        <v>吉岡　真太郎</v>
      </c>
      <c r="E205" s="393">
        <f>IF(STEP!E205&lt;&gt;"",STEP!E205,"")</f>
        <v>45417</v>
      </c>
      <c r="F205" s="263" t="s">
        <v>212</v>
      </c>
      <c r="G205" s="267"/>
      <c r="H205" s="264"/>
      <c r="I205" s="264"/>
      <c r="J205" s="264"/>
      <c r="K205" s="264"/>
      <c r="L205" s="264"/>
      <c r="M205" s="264"/>
      <c r="N205" s="264"/>
      <c r="O205" s="264"/>
      <c r="P205" s="264"/>
      <c r="Q205" s="264"/>
      <c r="R205" s="264"/>
      <c r="S205" s="264"/>
      <c r="T205" s="264"/>
      <c r="U205" s="264"/>
      <c r="V205" s="264"/>
      <c r="W205" s="264"/>
      <c r="X205" s="264"/>
      <c r="Y205" s="264"/>
      <c r="Z205" s="264"/>
      <c r="AA205" s="264"/>
      <c r="AB205" s="264"/>
      <c r="AC205" s="264"/>
      <c r="AD205" s="264"/>
      <c r="AE205" s="265"/>
      <c r="AF205" s="265"/>
      <c r="AG205" s="265"/>
      <c r="AH205" s="265"/>
      <c r="AI205" s="265"/>
      <c r="AJ205" s="265"/>
      <c r="AK205" s="265"/>
      <c r="AL205" s="265"/>
      <c r="AM205" s="265"/>
      <c r="AN205" s="265"/>
      <c r="AO205" s="264"/>
      <c r="AP205" s="264"/>
      <c r="AQ205" s="264"/>
      <c r="AR205" s="264"/>
      <c r="AS205" s="264"/>
      <c r="AT205" s="264"/>
      <c r="AU205" s="264"/>
      <c r="AW205" s="285" t="str">
        <f t="shared" si="22"/>
        <v/>
      </c>
      <c r="AX205" s="285" t="str">
        <f t="shared" si="23"/>
        <v/>
      </c>
      <c r="AY205" s="285" t="str">
        <f t="shared" si="24"/>
        <v/>
      </c>
      <c r="AZ205" s="285" t="str">
        <f t="shared" si="25"/>
        <v/>
      </c>
      <c r="BA205" s="285" t="str">
        <f t="shared" si="26"/>
        <v/>
      </c>
      <c r="BD205" s="264" t="str">
        <f>IF(W205="","",IF(F205="休日",AW205,IF(F205="法休",AW205,VLOOKUP(F205,カレンダマスタ!$Q$56:$R$69,2,FALSE))))</f>
        <v/>
      </c>
      <c r="BG205" s="264" t="e">
        <f t="shared" si="27"/>
        <v>#N/A</v>
      </c>
      <c r="BH205" s="264" t="str">
        <f>IF(AX205="","",IF(P205&lt;&gt;"","",IF(BG205="CS","OK",IF(VLOOKUP(E205,カレンダマスタ!$A$5:$D$381,4,FALSE)&gt;0,"",IF(OR(AX205*24&gt;10.84,AZ205*24&lt;14.5)=TRUE,"×","OK")))))</f>
        <v/>
      </c>
    </row>
    <row r="206" spans="2:60">
      <c r="B206" s="111"/>
      <c r="C206" s="385">
        <f>IF(STEP!C206&lt;&gt;"",STEP!C206,"")</f>
        <v>230750</v>
      </c>
      <c r="D206" s="386" t="str">
        <f>IF(STEP!D206&lt;&gt;"",STEP!D206,"")</f>
        <v>吉岡　真太郎</v>
      </c>
      <c r="E206" s="387">
        <f>IF(STEP!E206&lt;&gt;"",STEP!E206,"")</f>
        <v>45418</v>
      </c>
      <c r="F206" s="253" t="s">
        <v>560</v>
      </c>
      <c r="G206" s="252"/>
      <c r="H206" s="254"/>
      <c r="I206" s="254"/>
      <c r="J206" s="254"/>
      <c r="K206" s="254"/>
      <c r="L206" s="254"/>
      <c r="M206" s="254"/>
      <c r="N206" s="254"/>
      <c r="O206" s="254"/>
      <c r="P206" s="254" t="s">
        <v>558</v>
      </c>
      <c r="Q206" s="254"/>
      <c r="R206" s="254"/>
      <c r="S206" s="254"/>
      <c r="T206" s="254"/>
      <c r="U206" s="254"/>
      <c r="V206" s="254">
        <v>0.33333333333333331</v>
      </c>
      <c r="W206" s="254">
        <v>0.33333333333333331</v>
      </c>
      <c r="X206" s="254"/>
      <c r="Y206" s="254"/>
      <c r="Z206" s="254"/>
      <c r="AA206" s="254"/>
      <c r="AB206" s="254"/>
      <c r="AC206" s="254"/>
      <c r="AD206" s="254"/>
      <c r="AE206" s="255"/>
      <c r="AF206" s="255"/>
      <c r="AG206" s="255"/>
      <c r="AH206" s="255"/>
      <c r="AI206" s="255">
        <v>1</v>
      </c>
      <c r="AJ206" s="255">
        <v>1</v>
      </c>
      <c r="AK206" s="255"/>
      <c r="AL206" s="255"/>
      <c r="AM206" s="255"/>
      <c r="AN206" s="255"/>
      <c r="AO206" s="254"/>
      <c r="AP206" s="254"/>
      <c r="AQ206" s="254"/>
      <c r="AR206" s="254"/>
      <c r="AS206" s="254"/>
      <c r="AT206" s="254"/>
      <c r="AU206" s="254"/>
      <c r="AW206" s="283">
        <f t="shared" si="22"/>
        <v>0</v>
      </c>
      <c r="AX206" s="283" t="e">
        <f t="shared" si="23"/>
        <v>#N/A</v>
      </c>
      <c r="AY206" s="283">
        <f t="shared" si="24"/>
        <v>0</v>
      </c>
      <c r="AZ206" s="283">
        <f t="shared" si="25"/>
        <v>0</v>
      </c>
      <c r="BA206" s="283">
        <f t="shared" si="26"/>
        <v>0.33333333333333331</v>
      </c>
      <c r="BD206" s="254" t="e">
        <f>IF(W206="","",IF(F206="休日",AW206,IF(F206="法休",AW206,VLOOKUP(F206,カレンダマスタ!$Q$56:$R$69,2,FALSE))))</f>
        <v>#N/A</v>
      </c>
      <c r="BG206" s="503" t="e">
        <f t="shared" si="27"/>
        <v>#N/A</v>
      </c>
      <c r="BH206" s="503" t="e">
        <f>IF(AX206="","",IF(P206&lt;&gt;"","",IF(BG206="CS","OK",IF(VLOOKUP(E206,カレンダマスタ!$A$5:$D$381,4,FALSE)&gt;0,"",IF(OR(AX206*24&gt;10.84,AZ206*24&lt;14.5)=TRUE,"×","OK")))))</f>
        <v>#N/A</v>
      </c>
    </row>
    <row r="207" spans="2:60">
      <c r="B207" s="111"/>
      <c r="C207" s="385">
        <f>IF(STEP!C207&lt;&gt;"",STEP!C207,"")</f>
        <v>230750</v>
      </c>
      <c r="D207" s="386" t="str">
        <f>IF(STEP!D207&lt;&gt;"",STEP!D207,"")</f>
        <v>吉岡　真太郎</v>
      </c>
      <c r="E207" s="387">
        <f>IF(STEP!E207&lt;&gt;"",STEP!E207,"")</f>
        <v>45419</v>
      </c>
      <c r="F207" s="253" t="s">
        <v>560</v>
      </c>
      <c r="G207" s="252"/>
      <c r="H207" s="254">
        <v>0.39583333333333331</v>
      </c>
      <c r="I207" s="254">
        <v>0.38680555555555557</v>
      </c>
      <c r="J207" s="254"/>
      <c r="K207" s="254"/>
      <c r="L207" s="254">
        <v>0.75</v>
      </c>
      <c r="M207" s="254">
        <v>0.76388888888888884</v>
      </c>
      <c r="N207" s="254"/>
      <c r="O207" s="254"/>
      <c r="P207" s="254"/>
      <c r="Q207" s="254"/>
      <c r="R207" s="254"/>
      <c r="S207" s="254"/>
      <c r="T207" s="254"/>
      <c r="U207" s="254"/>
      <c r="V207" s="254">
        <v>0.33333333333333331</v>
      </c>
      <c r="W207" s="254">
        <v>0.33333333333333331</v>
      </c>
      <c r="X207" s="254"/>
      <c r="Y207" s="254"/>
      <c r="Z207" s="254"/>
      <c r="AA207" s="254"/>
      <c r="AB207" s="254"/>
      <c r="AC207" s="254"/>
      <c r="AD207" s="254"/>
      <c r="AE207" s="255"/>
      <c r="AF207" s="255"/>
      <c r="AG207" s="255"/>
      <c r="AH207" s="255"/>
      <c r="AI207" s="255">
        <v>1</v>
      </c>
      <c r="AJ207" s="255">
        <v>1</v>
      </c>
      <c r="AK207" s="255"/>
      <c r="AL207" s="255"/>
      <c r="AM207" s="255"/>
      <c r="AN207" s="255"/>
      <c r="AO207" s="254"/>
      <c r="AP207" s="254"/>
      <c r="AQ207" s="254"/>
      <c r="AR207" s="254"/>
      <c r="AS207" s="254"/>
      <c r="AT207" s="254"/>
      <c r="AU207" s="254"/>
      <c r="AW207" s="283">
        <f t="shared" si="22"/>
        <v>0.38888888888888884</v>
      </c>
      <c r="AX207" s="283" t="e">
        <f t="shared" si="23"/>
        <v>#N/A</v>
      </c>
      <c r="AY207" s="283">
        <f t="shared" si="24"/>
        <v>0.76388888888888884</v>
      </c>
      <c r="AZ207" s="283">
        <f t="shared" si="25"/>
        <v>0.76388888888888884</v>
      </c>
      <c r="BA207" s="283">
        <f t="shared" si="26"/>
        <v>0.33333333333333331</v>
      </c>
      <c r="BD207" s="254" t="e">
        <f>IF(W207="","",IF(F207="休日",AW207,IF(F207="法休",AW207,VLOOKUP(F207,カレンダマスタ!$Q$56:$R$69,2,FALSE))))</f>
        <v>#N/A</v>
      </c>
      <c r="BG207" s="254" t="e">
        <f t="shared" si="27"/>
        <v>#N/A</v>
      </c>
      <c r="BH207" s="254" t="e">
        <f>IF(AX207="","",IF(P207&lt;&gt;"","",IF(BG207="CS","OK",IF(VLOOKUP(E207,カレンダマスタ!$A$5:$D$381,4,FALSE)&gt;0,"",IF(OR(AX207*24&gt;10.84,AZ207*24&lt;14.5)=TRUE,"×","OK")))))</f>
        <v>#N/A</v>
      </c>
    </row>
    <row r="208" spans="2:60">
      <c r="B208" s="111"/>
      <c r="C208" s="385">
        <f>IF(STEP!C208&lt;&gt;"",STEP!C208,"")</f>
        <v>230750</v>
      </c>
      <c r="D208" s="386" t="str">
        <f>IF(STEP!D208&lt;&gt;"",STEP!D208,"")</f>
        <v>吉岡　真太郎</v>
      </c>
      <c r="E208" s="387">
        <f>IF(STEP!E208&lt;&gt;"",STEP!E208,"")</f>
        <v>45420</v>
      </c>
      <c r="F208" s="256" t="s">
        <v>560</v>
      </c>
      <c r="G208" s="257"/>
      <c r="H208" s="254">
        <v>0.38541666666666669</v>
      </c>
      <c r="I208" s="254">
        <v>0.37847222222222227</v>
      </c>
      <c r="J208" s="254"/>
      <c r="K208" s="254"/>
      <c r="L208" s="254">
        <v>0.75</v>
      </c>
      <c r="M208" s="254">
        <v>0.87013888888888891</v>
      </c>
      <c r="N208" s="254"/>
      <c r="O208" s="254"/>
      <c r="P208" s="254"/>
      <c r="Q208" s="254" t="s">
        <v>559</v>
      </c>
      <c r="R208" s="254"/>
      <c r="S208" s="254"/>
      <c r="T208" s="254"/>
      <c r="U208" s="254"/>
      <c r="V208" s="254">
        <v>0.33333333333333331</v>
      </c>
      <c r="W208" s="254">
        <v>0.44791666666666669</v>
      </c>
      <c r="X208" s="254"/>
      <c r="Y208" s="254">
        <v>0.11458333333333333</v>
      </c>
      <c r="Z208" s="254"/>
      <c r="AA208" s="254"/>
      <c r="AB208" s="254"/>
      <c r="AC208" s="254"/>
      <c r="AD208" s="254"/>
      <c r="AE208" s="255">
        <v>0.11458333333333333</v>
      </c>
      <c r="AF208" s="255">
        <v>0.11458333333333333</v>
      </c>
      <c r="AG208" s="255"/>
      <c r="AH208" s="255">
        <v>0.11458333333333333</v>
      </c>
      <c r="AI208" s="255">
        <v>1</v>
      </c>
      <c r="AJ208" s="255">
        <v>1</v>
      </c>
      <c r="AK208" s="255"/>
      <c r="AL208" s="255"/>
      <c r="AM208" s="255"/>
      <c r="AN208" s="255"/>
      <c r="AO208" s="254"/>
      <c r="AP208" s="254"/>
      <c r="AQ208" s="254"/>
      <c r="AR208" s="254"/>
      <c r="AS208" s="254"/>
      <c r="AT208" s="254"/>
      <c r="AU208" s="254"/>
      <c r="AW208" s="283">
        <f t="shared" si="22"/>
        <v>0.37847222222222221</v>
      </c>
      <c r="AX208" s="283" t="e">
        <f t="shared" si="23"/>
        <v>#N/A</v>
      </c>
      <c r="AY208" s="283">
        <f t="shared" si="24"/>
        <v>0.86805555555555547</v>
      </c>
      <c r="AZ208" s="283">
        <f t="shared" si="25"/>
        <v>0.86805555555555547</v>
      </c>
      <c r="BA208" s="283">
        <f t="shared" si="26"/>
        <v>0.44791666666666669</v>
      </c>
      <c r="BD208" s="254" t="e">
        <f>IF(W208="","",IF(F208="休日",AW208,IF(F208="法休",AW208,VLOOKUP(F208,カレンダマスタ!$Q$56:$R$69,2,FALSE))))</f>
        <v>#N/A</v>
      </c>
      <c r="BG208" s="254" t="e">
        <f t="shared" si="27"/>
        <v>#N/A</v>
      </c>
      <c r="BH208" s="254" t="e">
        <f>IF(AX208="","",IF(P208&lt;&gt;"","",IF(BG208="CS","OK",IF(VLOOKUP(E208,カレンダマスタ!$A$5:$D$381,4,FALSE)&gt;0,"",IF(OR(AX208*24&gt;10.84,AZ208*24&lt;14.5)=TRUE,"×","OK")))))</f>
        <v>#N/A</v>
      </c>
    </row>
    <row r="209" spans="2:60">
      <c r="B209" s="111"/>
      <c r="C209" s="385">
        <f>IF(STEP!C209&lt;&gt;"",STEP!C209,"")</f>
        <v>230750</v>
      </c>
      <c r="D209" s="386" t="str">
        <f>IF(STEP!D209&lt;&gt;"",STEP!D209,"")</f>
        <v>吉岡　真太郎</v>
      </c>
      <c r="E209" s="387">
        <f>IF(STEP!E209&lt;&gt;"",STEP!E209,"")</f>
        <v>45421</v>
      </c>
      <c r="F209" s="256" t="s">
        <v>560</v>
      </c>
      <c r="G209" s="257"/>
      <c r="H209" s="254">
        <v>0.38541666666666669</v>
      </c>
      <c r="I209" s="254">
        <v>0.37638888888888888</v>
      </c>
      <c r="J209" s="254"/>
      <c r="K209" s="254"/>
      <c r="L209" s="254">
        <v>0.75</v>
      </c>
      <c r="M209" s="254">
        <v>0.80069444444444438</v>
      </c>
      <c r="N209" s="254"/>
      <c r="O209" s="254"/>
      <c r="P209" s="254"/>
      <c r="Q209" s="254" t="s">
        <v>559</v>
      </c>
      <c r="R209" s="254"/>
      <c r="S209" s="254"/>
      <c r="T209" s="254"/>
      <c r="U209" s="254"/>
      <c r="V209" s="254">
        <v>0.33333333333333331</v>
      </c>
      <c r="W209" s="254">
        <v>0.37847222222222227</v>
      </c>
      <c r="X209" s="254"/>
      <c r="Y209" s="254">
        <v>4.5138888888888888E-2</v>
      </c>
      <c r="Z209" s="254"/>
      <c r="AA209" s="254"/>
      <c r="AB209" s="254"/>
      <c r="AC209" s="254"/>
      <c r="AD209" s="254"/>
      <c r="AE209" s="255">
        <v>4.1666666666666664E-2</v>
      </c>
      <c r="AF209" s="255">
        <v>4.5138888888888888E-2</v>
      </c>
      <c r="AG209" s="255">
        <v>3.472222222222222E-3</v>
      </c>
      <c r="AH209" s="255">
        <v>4.5138888888888888E-2</v>
      </c>
      <c r="AI209" s="255">
        <v>1</v>
      </c>
      <c r="AJ209" s="255">
        <v>1</v>
      </c>
      <c r="AK209" s="255"/>
      <c r="AL209" s="255"/>
      <c r="AM209" s="255"/>
      <c r="AN209" s="255"/>
      <c r="AO209" s="254"/>
      <c r="AP209" s="254"/>
      <c r="AQ209" s="254"/>
      <c r="AR209" s="254"/>
      <c r="AS209" s="254"/>
      <c r="AT209" s="254"/>
      <c r="AU209" s="254"/>
      <c r="AW209" s="283">
        <f t="shared" si="22"/>
        <v>0.37847222222222221</v>
      </c>
      <c r="AX209" s="283" t="e">
        <f t="shared" si="23"/>
        <v>#N/A</v>
      </c>
      <c r="AY209" s="283">
        <f t="shared" si="24"/>
        <v>0.79861111111111105</v>
      </c>
      <c r="AZ209" s="283">
        <f t="shared" si="25"/>
        <v>0.79861111111111105</v>
      </c>
      <c r="BA209" s="283">
        <f t="shared" si="26"/>
        <v>0.37847222222222227</v>
      </c>
      <c r="BD209" s="254" t="e">
        <f>IF(W209="","",IF(F209="休日",AW209,IF(F209="法休",AW209,VLOOKUP(F209,カレンダマスタ!$Q$56:$R$69,2,FALSE))))</f>
        <v>#N/A</v>
      </c>
      <c r="BG209" s="254" t="e">
        <f t="shared" si="27"/>
        <v>#N/A</v>
      </c>
      <c r="BH209" s="254" t="e">
        <f>IF(AX209="","",IF(P209&lt;&gt;"","",IF(BG209="CS","OK",IF(VLOOKUP(E209,カレンダマスタ!$A$5:$D$381,4,FALSE)&gt;0,"",IF(OR(AX209*24&gt;10.84,AZ209*24&lt;14.5)=TRUE,"×","OK")))))</f>
        <v>#N/A</v>
      </c>
    </row>
    <row r="210" spans="2:60">
      <c r="B210" s="111"/>
      <c r="C210" s="385">
        <f>IF(STEP!C210&lt;&gt;"",STEP!C210,"")</f>
        <v>230750</v>
      </c>
      <c r="D210" s="386" t="str">
        <f>IF(STEP!D210&lt;&gt;"",STEP!D210,"")</f>
        <v>吉岡　真太郎</v>
      </c>
      <c r="E210" s="387">
        <f>IF(STEP!E210&lt;&gt;"",STEP!E210,"")</f>
        <v>45422</v>
      </c>
      <c r="F210" s="256" t="s">
        <v>560</v>
      </c>
      <c r="G210" s="257"/>
      <c r="H210" s="254">
        <v>0.38541666666666669</v>
      </c>
      <c r="I210" s="254">
        <v>0.38125000000000003</v>
      </c>
      <c r="J210" s="254"/>
      <c r="K210" s="254"/>
      <c r="L210" s="254">
        <v>0.75</v>
      </c>
      <c r="M210" s="254">
        <v>0.75694444444444453</v>
      </c>
      <c r="N210" s="254"/>
      <c r="O210" s="254"/>
      <c r="P210" s="254"/>
      <c r="Q210" s="254"/>
      <c r="R210" s="254"/>
      <c r="S210" s="254"/>
      <c r="T210" s="254"/>
      <c r="U210" s="254"/>
      <c r="V210" s="254">
        <v>0.33333333333333331</v>
      </c>
      <c r="W210" s="254">
        <v>0.33333333333333331</v>
      </c>
      <c r="X210" s="254"/>
      <c r="Y210" s="254"/>
      <c r="Z210" s="254"/>
      <c r="AA210" s="254"/>
      <c r="AB210" s="254"/>
      <c r="AC210" s="254"/>
      <c r="AD210" s="254"/>
      <c r="AE210" s="255"/>
      <c r="AF210" s="255"/>
      <c r="AG210" s="255"/>
      <c r="AH210" s="255"/>
      <c r="AI210" s="255">
        <v>1</v>
      </c>
      <c r="AJ210" s="255">
        <v>1</v>
      </c>
      <c r="AK210" s="255"/>
      <c r="AL210" s="255"/>
      <c r="AM210" s="255"/>
      <c r="AN210" s="255"/>
      <c r="AO210" s="254"/>
      <c r="AP210" s="254"/>
      <c r="AQ210" s="254"/>
      <c r="AR210" s="254"/>
      <c r="AS210" s="254"/>
      <c r="AT210" s="254"/>
      <c r="AU210" s="254"/>
      <c r="AW210" s="283">
        <f t="shared" si="22"/>
        <v>0.38194444444444442</v>
      </c>
      <c r="AX210" s="283" t="e">
        <f t="shared" si="23"/>
        <v>#N/A</v>
      </c>
      <c r="AY210" s="283">
        <f t="shared" si="24"/>
        <v>0.75694444444444442</v>
      </c>
      <c r="AZ210" s="283">
        <f t="shared" si="25"/>
        <v>0.75694444444444442</v>
      </c>
      <c r="BA210" s="283">
        <f t="shared" si="26"/>
        <v>0.33333333333333331</v>
      </c>
      <c r="BD210" s="254" t="e">
        <f>IF(W210="","",IF(F210="休日",AW210,IF(F210="法休",AW210,VLOOKUP(F210,カレンダマスタ!$Q$56:$R$69,2,FALSE))))</f>
        <v>#N/A</v>
      </c>
      <c r="BG210" s="254" t="e">
        <f t="shared" si="27"/>
        <v>#N/A</v>
      </c>
      <c r="BH210" s="254" t="e">
        <f>IF(AX210="","",IF(P210&lt;&gt;"","",IF(BG210="CS","OK",IF(VLOOKUP(E210,カレンダマスタ!$A$5:$D$381,4,FALSE)&gt;0,"",IF(OR(AX210*24&gt;10.84,AZ210*24&lt;14.5)=TRUE,"×","OK")))))</f>
        <v>#N/A</v>
      </c>
    </row>
    <row r="211" spans="2:60">
      <c r="B211" s="111"/>
      <c r="C211" s="388">
        <f>IF(STEP!C211&lt;&gt;"",STEP!C211,"")</f>
        <v>230750</v>
      </c>
      <c r="D211" s="389" t="str">
        <f>IF(STEP!D211&lt;&gt;"",STEP!D211,"")</f>
        <v>吉岡　真太郎</v>
      </c>
      <c r="E211" s="390">
        <f>IF(STEP!E211&lt;&gt;"",STEP!E211,"")</f>
        <v>45423</v>
      </c>
      <c r="F211" s="259" t="s">
        <v>211</v>
      </c>
      <c r="G211" s="266"/>
      <c r="H211" s="260"/>
      <c r="I211" s="260"/>
      <c r="J211" s="260"/>
      <c r="K211" s="260"/>
      <c r="L211" s="260"/>
      <c r="M211" s="260"/>
      <c r="N211" s="260"/>
      <c r="O211" s="260"/>
      <c r="P211" s="260"/>
      <c r="Q211" s="260"/>
      <c r="R211" s="260"/>
      <c r="S211" s="260"/>
      <c r="T211" s="260"/>
      <c r="U211" s="260"/>
      <c r="V211" s="260"/>
      <c r="W211" s="260"/>
      <c r="X211" s="260"/>
      <c r="Y211" s="260"/>
      <c r="Z211" s="260"/>
      <c r="AA211" s="260"/>
      <c r="AB211" s="260"/>
      <c r="AC211" s="260"/>
      <c r="AD211" s="260"/>
      <c r="AE211" s="261"/>
      <c r="AF211" s="261"/>
      <c r="AG211" s="261"/>
      <c r="AH211" s="261"/>
      <c r="AI211" s="261"/>
      <c r="AJ211" s="261"/>
      <c r="AK211" s="261"/>
      <c r="AL211" s="261"/>
      <c r="AM211" s="261"/>
      <c r="AN211" s="261"/>
      <c r="AO211" s="260"/>
      <c r="AP211" s="260"/>
      <c r="AQ211" s="260"/>
      <c r="AR211" s="260"/>
      <c r="AS211" s="260"/>
      <c r="AT211" s="260"/>
      <c r="AU211" s="260"/>
      <c r="AW211" s="284" t="str">
        <f t="shared" si="22"/>
        <v/>
      </c>
      <c r="AX211" s="284" t="str">
        <f t="shared" si="23"/>
        <v/>
      </c>
      <c r="AY211" s="284" t="str">
        <f t="shared" si="24"/>
        <v/>
      </c>
      <c r="AZ211" s="284" t="str">
        <f t="shared" si="25"/>
        <v/>
      </c>
      <c r="BA211" s="284" t="str">
        <f t="shared" si="26"/>
        <v/>
      </c>
      <c r="BD211" s="260" t="str">
        <f>IF(W211="","",IF(F211="休日",AW211,IF(F211="法休",AW211,VLOOKUP(F211,カレンダマスタ!$Q$56:$R$69,2,FALSE))))</f>
        <v/>
      </c>
      <c r="BG211" s="260" t="e">
        <f t="shared" si="27"/>
        <v>#N/A</v>
      </c>
      <c r="BH211" s="260" t="str">
        <f>IF(AX211="","",IF(P211&lt;&gt;"","",IF(BG211="CS","OK",IF(VLOOKUP(E211,カレンダマスタ!$A$5:$D$381,4,FALSE)&gt;0,"",IF(OR(AX211*24&gt;10.84,AZ211*24&lt;14.5)=TRUE,"×","OK")))))</f>
        <v/>
      </c>
    </row>
    <row r="212" spans="2:60">
      <c r="B212" s="111"/>
      <c r="C212" s="391">
        <f>IF(STEP!C212&lt;&gt;"",STEP!C212,"")</f>
        <v>230750</v>
      </c>
      <c r="D212" s="392" t="str">
        <f>IF(STEP!D212&lt;&gt;"",STEP!D212,"")</f>
        <v>吉岡　真太郎</v>
      </c>
      <c r="E212" s="393">
        <f>IF(STEP!E212&lt;&gt;"",STEP!E212,"")</f>
        <v>45424</v>
      </c>
      <c r="F212" s="263" t="s">
        <v>212</v>
      </c>
      <c r="G212" s="267"/>
      <c r="H212" s="264"/>
      <c r="I212" s="264"/>
      <c r="J212" s="264"/>
      <c r="K212" s="264"/>
      <c r="L212" s="264"/>
      <c r="M212" s="264"/>
      <c r="N212" s="264"/>
      <c r="O212" s="264"/>
      <c r="P212" s="264"/>
      <c r="Q212" s="264"/>
      <c r="R212" s="264"/>
      <c r="S212" s="264"/>
      <c r="T212" s="264"/>
      <c r="U212" s="264"/>
      <c r="V212" s="264"/>
      <c r="W212" s="264"/>
      <c r="X212" s="264"/>
      <c r="Y212" s="264"/>
      <c r="Z212" s="264"/>
      <c r="AA212" s="264"/>
      <c r="AB212" s="264"/>
      <c r="AC212" s="264"/>
      <c r="AD212" s="264"/>
      <c r="AE212" s="265"/>
      <c r="AF212" s="265"/>
      <c r="AG212" s="265"/>
      <c r="AH212" s="265"/>
      <c r="AI212" s="265"/>
      <c r="AJ212" s="265"/>
      <c r="AK212" s="265"/>
      <c r="AL212" s="265"/>
      <c r="AM212" s="265"/>
      <c r="AN212" s="265"/>
      <c r="AO212" s="264"/>
      <c r="AP212" s="264"/>
      <c r="AQ212" s="264"/>
      <c r="AR212" s="264"/>
      <c r="AS212" s="264"/>
      <c r="AT212" s="264"/>
      <c r="AU212" s="264"/>
      <c r="AW212" s="285" t="str">
        <f t="shared" si="22"/>
        <v/>
      </c>
      <c r="AX212" s="285" t="str">
        <f t="shared" si="23"/>
        <v/>
      </c>
      <c r="AY212" s="285" t="str">
        <f t="shared" si="24"/>
        <v/>
      </c>
      <c r="AZ212" s="285" t="str">
        <f t="shared" si="25"/>
        <v/>
      </c>
      <c r="BA212" s="285" t="str">
        <f t="shared" si="26"/>
        <v/>
      </c>
      <c r="BD212" s="264" t="str">
        <f>IF(W212="","",IF(F212="休日",AW212,IF(F212="法休",AW212,VLOOKUP(F212,カレンダマスタ!$Q$56:$R$69,2,FALSE))))</f>
        <v/>
      </c>
      <c r="BG212" s="264" t="e">
        <f t="shared" si="27"/>
        <v>#N/A</v>
      </c>
      <c r="BH212" s="264" t="str">
        <f>IF(AX212="","",IF(P212&lt;&gt;"","",IF(BG212="CS","OK",IF(VLOOKUP(E212,カレンダマスタ!$A$5:$D$381,4,FALSE)&gt;0,"",IF(OR(AX212*24&gt;10.84,AZ212*24&lt;14.5)=TRUE,"×","OK")))))</f>
        <v/>
      </c>
    </row>
    <row r="213" spans="2:60">
      <c r="B213" s="111"/>
      <c r="C213" s="385">
        <f>IF(STEP!C213&lt;&gt;"",STEP!C213,"")</f>
        <v>230750</v>
      </c>
      <c r="D213" s="386" t="str">
        <f>IF(STEP!D213&lt;&gt;"",STEP!D213,"")</f>
        <v>吉岡　真太郎</v>
      </c>
      <c r="E213" s="387">
        <f>IF(STEP!E213&lt;&gt;"",STEP!E213,"")</f>
        <v>45425</v>
      </c>
      <c r="F213" s="253" t="s">
        <v>560</v>
      </c>
      <c r="G213" s="252"/>
      <c r="H213" s="254">
        <v>0.38541666666666669</v>
      </c>
      <c r="I213" s="254">
        <v>0.37847222222222227</v>
      </c>
      <c r="J213" s="254"/>
      <c r="K213" s="254"/>
      <c r="L213" s="254">
        <v>0.75</v>
      </c>
      <c r="M213" s="254">
        <v>0.81874999999999998</v>
      </c>
      <c r="N213" s="254"/>
      <c r="O213" s="254"/>
      <c r="P213" s="254"/>
      <c r="Q213" s="254" t="s">
        <v>559</v>
      </c>
      <c r="R213" s="254"/>
      <c r="S213" s="254"/>
      <c r="T213" s="254"/>
      <c r="U213" s="254"/>
      <c r="V213" s="254">
        <v>0.33333333333333331</v>
      </c>
      <c r="W213" s="254">
        <v>0.39583333333333331</v>
      </c>
      <c r="X213" s="254"/>
      <c r="Y213" s="254">
        <v>6.25E-2</v>
      </c>
      <c r="Z213" s="254"/>
      <c r="AA213" s="254"/>
      <c r="AB213" s="254"/>
      <c r="AC213" s="254"/>
      <c r="AD213" s="254"/>
      <c r="AE213" s="255">
        <v>6.25E-2</v>
      </c>
      <c r="AF213" s="255">
        <v>6.25E-2</v>
      </c>
      <c r="AG213" s="255"/>
      <c r="AH213" s="255">
        <v>6.25E-2</v>
      </c>
      <c r="AI213" s="255">
        <v>1</v>
      </c>
      <c r="AJ213" s="255">
        <v>1</v>
      </c>
      <c r="AK213" s="255"/>
      <c r="AL213" s="255"/>
      <c r="AM213" s="255"/>
      <c r="AN213" s="255"/>
      <c r="AO213" s="254"/>
      <c r="AP213" s="254"/>
      <c r="AQ213" s="254"/>
      <c r="AR213" s="254"/>
      <c r="AS213" s="254"/>
      <c r="AT213" s="254"/>
      <c r="AU213" s="254"/>
      <c r="AW213" s="283">
        <f t="shared" si="22"/>
        <v>0.37847222222222221</v>
      </c>
      <c r="AX213" s="283" t="e">
        <f t="shared" si="23"/>
        <v>#N/A</v>
      </c>
      <c r="AY213" s="283">
        <f t="shared" si="24"/>
        <v>0.81597222222222221</v>
      </c>
      <c r="AZ213" s="283">
        <f t="shared" si="25"/>
        <v>0.81597222222222221</v>
      </c>
      <c r="BA213" s="283">
        <f t="shared" si="26"/>
        <v>0.39583333333333331</v>
      </c>
      <c r="BD213" s="254" t="e">
        <f>IF(W213="","",IF(F213="休日",AW213,IF(F213="法休",AW213,VLOOKUP(F213,カレンダマスタ!$Q$56:$R$69,2,FALSE))))</f>
        <v>#N/A</v>
      </c>
      <c r="BG213" s="503" t="e">
        <f t="shared" si="27"/>
        <v>#N/A</v>
      </c>
      <c r="BH213" s="503" t="e">
        <f>IF(AX213="","",IF(P213&lt;&gt;"","",IF(BG213="CS","OK",IF(VLOOKUP(E213,カレンダマスタ!$A$5:$D$381,4,FALSE)&gt;0,"",IF(OR(AX213*24&gt;10.84,AZ213*24&lt;14.5)=TRUE,"×","OK")))))</f>
        <v>#N/A</v>
      </c>
    </row>
    <row r="214" spans="2:60">
      <c r="B214" s="111"/>
      <c r="C214" s="385">
        <f>IF(STEP!C214&lt;&gt;"",STEP!C214,"")</f>
        <v>230750</v>
      </c>
      <c r="D214" s="386" t="str">
        <f>IF(STEP!D214&lt;&gt;"",STEP!D214,"")</f>
        <v>吉岡　真太郎</v>
      </c>
      <c r="E214" s="387">
        <f>IF(STEP!E214&lt;&gt;"",STEP!E214,"")</f>
        <v>45426</v>
      </c>
      <c r="F214" s="253" t="s">
        <v>560</v>
      </c>
      <c r="G214" s="252"/>
      <c r="H214" s="254">
        <v>0.38541666666666669</v>
      </c>
      <c r="I214" s="254">
        <v>0.38263888888888892</v>
      </c>
      <c r="J214" s="254"/>
      <c r="K214" s="254"/>
      <c r="L214" s="254">
        <v>0.75</v>
      </c>
      <c r="M214" s="254">
        <v>0.8340277777777777</v>
      </c>
      <c r="N214" s="254"/>
      <c r="O214" s="254"/>
      <c r="P214" s="254"/>
      <c r="Q214" s="254" t="s">
        <v>559</v>
      </c>
      <c r="R214" s="254"/>
      <c r="S214" s="254"/>
      <c r="T214" s="254"/>
      <c r="U214" s="254"/>
      <c r="V214" s="254">
        <v>0.33333333333333331</v>
      </c>
      <c r="W214" s="254">
        <v>0.40625</v>
      </c>
      <c r="X214" s="254"/>
      <c r="Y214" s="254">
        <v>7.2916666666666671E-2</v>
      </c>
      <c r="Z214" s="254"/>
      <c r="AA214" s="254"/>
      <c r="AB214" s="254"/>
      <c r="AC214" s="254"/>
      <c r="AD214" s="254"/>
      <c r="AE214" s="255">
        <v>7.6388888888888895E-2</v>
      </c>
      <c r="AF214" s="255">
        <v>7.2916666666666671E-2</v>
      </c>
      <c r="AG214" s="255" t="s">
        <v>574</v>
      </c>
      <c r="AH214" s="255">
        <v>7.2916666666666671E-2</v>
      </c>
      <c r="AI214" s="255">
        <v>1</v>
      </c>
      <c r="AJ214" s="255">
        <v>1</v>
      </c>
      <c r="AK214" s="255"/>
      <c r="AL214" s="255"/>
      <c r="AM214" s="255"/>
      <c r="AN214" s="255"/>
      <c r="AO214" s="254"/>
      <c r="AP214" s="254"/>
      <c r="AQ214" s="254"/>
      <c r="AR214" s="254"/>
      <c r="AS214" s="254"/>
      <c r="AT214" s="254"/>
      <c r="AU214" s="254"/>
      <c r="AW214" s="283">
        <f t="shared" si="22"/>
        <v>0.38541666666666663</v>
      </c>
      <c r="AX214" s="283" t="e">
        <f t="shared" si="23"/>
        <v>#N/A</v>
      </c>
      <c r="AY214" s="283">
        <f t="shared" si="24"/>
        <v>0.83333333333333326</v>
      </c>
      <c r="AZ214" s="283">
        <f t="shared" si="25"/>
        <v>0.83333333333333326</v>
      </c>
      <c r="BA214" s="283">
        <f t="shared" si="26"/>
        <v>0.40625</v>
      </c>
      <c r="BD214" s="254" t="e">
        <f>IF(W214="","",IF(F214="休日",AW214,IF(F214="法休",AW214,VLOOKUP(F214,カレンダマスタ!$Q$56:$R$69,2,FALSE))))</f>
        <v>#N/A</v>
      </c>
      <c r="BG214" s="254" t="e">
        <f t="shared" si="27"/>
        <v>#N/A</v>
      </c>
      <c r="BH214" s="254" t="e">
        <f>IF(AX214="","",IF(P214&lt;&gt;"","",IF(BG214="CS","OK",IF(VLOOKUP(E214,カレンダマスタ!$A$5:$D$381,4,FALSE)&gt;0,"",IF(OR(AX214*24&gt;10.84,AZ214*24&lt;14.5)=TRUE,"×","OK")))))</f>
        <v>#N/A</v>
      </c>
    </row>
    <row r="215" spans="2:60">
      <c r="B215" s="111"/>
      <c r="C215" s="385">
        <f>IF(STEP!C215&lt;&gt;"",STEP!C215,"")</f>
        <v>230750</v>
      </c>
      <c r="D215" s="386" t="str">
        <f>IF(STEP!D215&lt;&gt;"",STEP!D215,"")</f>
        <v>吉岡　真太郎</v>
      </c>
      <c r="E215" s="387">
        <f>IF(STEP!E215&lt;&gt;"",STEP!E215,"")</f>
        <v>45427</v>
      </c>
      <c r="F215" s="253" t="s">
        <v>560</v>
      </c>
      <c r="G215" s="252"/>
      <c r="H215" s="254">
        <v>0.38541666666666669</v>
      </c>
      <c r="I215" s="254">
        <v>0.37847222222222227</v>
      </c>
      <c r="J215" s="254"/>
      <c r="K215" s="254"/>
      <c r="L215" s="254">
        <v>0.75</v>
      </c>
      <c r="M215" s="254">
        <v>0.8340277777777777</v>
      </c>
      <c r="N215" s="254"/>
      <c r="O215" s="254"/>
      <c r="P215" s="254"/>
      <c r="Q215" s="254" t="s">
        <v>559</v>
      </c>
      <c r="R215" s="254"/>
      <c r="S215" s="254"/>
      <c r="T215" s="254"/>
      <c r="U215" s="254"/>
      <c r="V215" s="254">
        <v>0.33333333333333331</v>
      </c>
      <c r="W215" s="254">
        <v>0.41319444444444442</v>
      </c>
      <c r="X215" s="254"/>
      <c r="Y215" s="254">
        <v>7.9861111111111105E-2</v>
      </c>
      <c r="Z215" s="254"/>
      <c r="AA215" s="254"/>
      <c r="AB215" s="254"/>
      <c r="AC215" s="254"/>
      <c r="AD215" s="254"/>
      <c r="AE215" s="255">
        <v>7.6388888888888895E-2</v>
      </c>
      <c r="AF215" s="255">
        <v>7.9861111111111105E-2</v>
      </c>
      <c r="AG215" s="255">
        <v>3.472222222222222E-3</v>
      </c>
      <c r="AH215" s="255">
        <v>7.9861111111111105E-2</v>
      </c>
      <c r="AI215" s="255">
        <v>1</v>
      </c>
      <c r="AJ215" s="255">
        <v>1</v>
      </c>
      <c r="AK215" s="255"/>
      <c r="AL215" s="255"/>
      <c r="AM215" s="255"/>
      <c r="AN215" s="255"/>
      <c r="AO215" s="254"/>
      <c r="AP215" s="254"/>
      <c r="AQ215" s="254"/>
      <c r="AR215" s="254"/>
      <c r="AS215" s="254"/>
      <c r="AT215" s="254"/>
      <c r="AU215" s="254"/>
      <c r="AW215" s="283">
        <f t="shared" si="22"/>
        <v>0.37847222222222221</v>
      </c>
      <c r="AX215" s="283" t="e">
        <f t="shared" si="23"/>
        <v>#N/A</v>
      </c>
      <c r="AY215" s="283">
        <f t="shared" si="24"/>
        <v>0.83333333333333326</v>
      </c>
      <c r="AZ215" s="283">
        <f t="shared" si="25"/>
        <v>0.83333333333333326</v>
      </c>
      <c r="BA215" s="283">
        <f t="shared" si="26"/>
        <v>0.41319444444444442</v>
      </c>
      <c r="BD215" s="254" t="e">
        <f>IF(W215="","",IF(F215="休日",AW215,IF(F215="法休",AW215,VLOOKUP(F215,カレンダマスタ!$Q$56:$R$69,2,FALSE))))</f>
        <v>#N/A</v>
      </c>
      <c r="BG215" s="254" t="e">
        <f t="shared" si="27"/>
        <v>#N/A</v>
      </c>
      <c r="BH215" s="254" t="e">
        <f>IF(AX215="","",IF(P215&lt;&gt;"","",IF(BG215="CS","OK",IF(VLOOKUP(E215,カレンダマスタ!$A$5:$D$381,4,FALSE)&gt;0,"",IF(OR(AX215*24&gt;10.84,AZ215*24&lt;14.5)=TRUE,"×","OK")))))</f>
        <v>#N/A</v>
      </c>
    </row>
    <row r="216" spans="2:60">
      <c r="B216" s="111"/>
      <c r="C216" s="385">
        <f>IF(STEP!C216&lt;&gt;"",STEP!C216,"")</f>
        <v>230750</v>
      </c>
      <c r="D216" s="386" t="str">
        <f>IF(STEP!D216&lt;&gt;"",STEP!D216,"")</f>
        <v>吉岡　真太郎</v>
      </c>
      <c r="E216" s="387">
        <f>IF(STEP!E216&lt;&gt;"",STEP!E216,"")</f>
        <v>45428</v>
      </c>
      <c r="F216" s="256" t="s">
        <v>560</v>
      </c>
      <c r="G216" s="257"/>
      <c r="H216" s="254">
        <v>0.38541666666666669</v>
      </c>
      <c r="I216" s="254">
        <v>0.37777777777777777</v>
      </c>
      <c r="J216" s="254"/>
      <c r="K216" s="254"/>
      <c r="L216" s="254">
        <v>0.75</v>
      </c>
      <c r="M216" s="254">
        <v>0.76388888888888884</v>
      </c>
      <c r="N216" s="254">
        <v>0.88888888888888884</v>
      </c>
      <c r="O216" s="254"/>
      <c r="P216" s="254"/>
      <c r="Q216" s="254" t="s">
        <v>559</v>
      </c>
      <c r="R216" s="254"/>
      <c r="S216" s="254"/>
      <c r="T216" s="254" t="s">
        <v>623</v>
      </c>
      <c r="U216" s="254"/>
      <c r="V216" s="254">
        <v>0.33333333333333331</v>
      </c>
      <c r="W216" s="254">
        <v>0.46875</v>
      </c>
      <c r="X216" s="254"/>
      <c r="Y216" s="254">
        <v>0.13541666666666666</v>
      </c>
      <c r="Z216" s="254"/>
      <c r="AA216" s="254"/>
      <c r="AB216" s="254"/>
      <c r="AC216" s="254"/>
      <c r="AD216" s="254"/>
      <c r="AE216" s="255">
        <v>0.13541666666666666</v>
      </c>
      <c r="AF216" s="255">
        <v>0.13541666666666666</v>
      </c>
      <c r="AG216" s="255"/>
      <c r="AH216" s="255">
        <v>0.13541666666666666</v>
      </c>
      <c r="AI216" s="255">
        <v>1</v>
      </c>
      <c r="AJ216" s="255">
        <v>1</v>
      </c>
      <c r="AK216" s="255"/>
      <c r="AL216" s="255"/>
      <c r="AM216" s="255"/>
      <c r="AN216" s="255"/>
      <c r="AO216" s="254"/>
      <c r="AP216" s="254"/>
      <c r="AQ216" s="254"/>
      <c r="AR216" s="254"/>
      <c r="AS216" s="254"/>
      <c r="AT216" s="254"/>
      <c r="AU216" s="254"/>
      <c r="AW216" s="283">
        <f t="shared" si="22"/>
        <v>0.37847222222222221</v>
      </c>
      <c r="AX216" s="283" t="e">
        <f t="shared" si="23"/>
        <v>#N/A</v>
      </c>
      <c r="AY216" s="283">
        <f t="shared" si="24"/>
        <v>0.88888888888888884</v>
      </c>
      <c r="AZ216" s="283">
        <f t="shared" si="25"/>
        <v>0.88888888888888884</v>
      </c>
      <c r="BA216" s="283">
        <f t="shared" si="26"/>
        <v>0.46875</v>
      </c>
      <c r="BD216" s="254" t="e">
        <f>IF(W216="","",IF(F216="休日",AW216,IF(F216="法休",AW216,VLOOKUP(F216,カレンダマスタ!$Q$56:$R$69,2,FALSE))))</f>
        <v>#N/A</v>
      </c>
      <c r="BG216" s="254" t="e">
        <f t="shared" si="27"/>
        <v>#N/A</v>
      </c>
      <c r="BH216" s="254" t="e">
        <f>IF(AX216="","",IF(P216&lt;&gt;"","",IF(BG216="CS","OK",IF(VLOOKUP(E216,カレンダマスタ!$A$5:$D$381,4,FALSE)&gt;0,"",IF(OR(AX216*24&gt;10.84,AZ216*24&lt;14.5)=TRUE,"×","OK")))))</f>
        <v>#N/A</v>
      </c>
    </row>
    <row r="217" spans="2:60">
      <c r="B217" s="111"/>
      <c r="C217" s="385">
        <f>IF(STEP!C217&lt;&gt;"",STEP!C217,"")</f>
        <v>230750</v>
      </c>
      <c r="D217" s="386" t="str">
        <f>IF(STEP!D217&lt;&gt;"",STEP!D217,"")</f>
        <v>吉岡　真太郎</v>
      </c>
      <c r="E217" s="387">
        <f>IF(STEP!E217&lt;&gt;"",STEP!E217,"")</f>
        <v>45429</v>
      </c>
      <c r="F217" s="256" t="s">
        <v>560</v>
      </c>
      <c r="G217" s="257"/>
      <c r="H217" s="254">
        <v>0.38541666666666669</v>
      </c>
      <c r="I217" s="254">
        <v>0.37708333333333338</v>
      </c>
      <c r="J217" s="254"/>
      <c r="K217" s="254"/>
      <c r="L217" s="254">
        <v>0.75</v>
      </c>
      <c r="M217" s="254">
        <v>0.85138888888888886</v>
      </c>
      <c r="N217" s="254"/>
      <c r="O217" s="254"/>
      <c r="P217" s="254"/>
      <c r="Q217" s="254" t="s">
        <v>559</v>
      </c>
      <c r="R217" s="254"/>
      <c r="S217" s="254"/>
      <c r="T217" s="254"/>
      <c r="U217" s="254"/>
      <c r="V217" s="254">
        <v>0.33333333333333331</v>
      </c>
      <c r="W217" s="254">
        <v>0.43055555555555558</v>
      </c>
      <c r="X217" s="254"/>
      <c r="Y217" s="254">
        <v>9.7222222222222224E-2</v>
      </c>
      <c r="Z217" s="254"/>
      <c r="AA217" s="254"/>
      <c r="AB217" s="254"/>
      <c r="AC217" s="254"/>
      <c r="AD217" s="254"/>
      <c r="AE217" s="255">
        <v>9.7222222222222224E-2</v>
      </c>
      <c r="AF217" s="255">
        <v>9.7222222222222224E-2</v>
      </c>
      <c r="AG217" s="255"/>
      <c r="AH217" s="255">
        <v>9.7222222222222224E-2</v>
      </c>
      <c r="AI217" s="255">
        <v>1</v>
      </c>
      <c r="AJ217" s="255">
        <v>1</v>
      </c>
      <c r="AK217" s="255"/>
      <c r="AL217" s="255"/>
      <c r="AM217" s="255"/>
      <c r="AN217" s="255"/>
      <c r="AO217" s="254"/>
      <c r="AP217" s="254"/>
      <c r="AQ217" s="254"/>
      <c r="AR217" s="254"/>
      <c r="AS217" s="254"/>
      <c r="AT217" s="254"/>
      <c r="AU217" s="254"/>
      <c r="AW217" s="283">
        <f t="shared" si="22"/>
        <v>0.37847222222222221</v>
      </c>
      <c r="AX217" s="283" t="e">
        <f t="shared" si="23"/>
        <v>#N/A</v>
      </c>
      <c r="AY217" s="283">
        <f t="shared" si="24"/>
        <v>0.85069444444444442</v>
      </c>
      <c r="AZ217" s="283">
        <f t="shared" si="25"/>
        <v>0.85069444444444442</v>
      </c>
      <c r="BA217" s="283">
        <f t="shared" si="26"/>
        <v>0.43055555555555558</v>
      </c>
      <c r="BD217" s="254" t="e">
        <f>IF(W217="","",IF(F217="休日",AW217,IF(F217="法休",AW217,VLOOKUP(F217,カレンダマスタ!$Q$56:$R$69,2,FALSE))))</f>
        <v>#N/A</v>
      </c>
      <c r="BG217" s="254" t="e">
        <f t="shared" si="27"/>
        <v>#N/A</v>
      </c>
      <c r="BH217" s="254" t="e">
        <f>IF(AX217="","",IF(P217&lt;&gt;"","",IF(BG217="CS","OK",IF(VLOOKUP(E217,カレンダマスタ!$A$5:$D$381,4,FALSE)&gt;0,"",IF(OR(AX217*24&gt;10.84,AZ217*24&lt;14.5)=TRUE,"×","OK")))))</f>
        <v>#N/A</v>
      </c>
    </row>
    <row r="218" spans="2:60">
      <c r="B218" s="111"/>
      <c r="C218" s="388">
        <f>IF(STEP!C218&lt;&gt;"",STEP!C218,"")</f>
        <v>230750</v>
      </c>
      <c r="D218" s="389" t="str">
        <f>IF(STEP!D218&lt;&gt;"",STEP!D218,"")</f>
        <v>吉岡　真太郎</v>
      </c>
      <c r="E218" s="390">
        <f>IF(STEP!E218&lt;&gt;"",STEP!E218,"")</f>
        <v>45430</v>
      </c>
      <c r="F218" s="259" t="s">
        <v>211</v>
      </c>
      <c r="G218" s="266"/>
      <c r="H218" s="260"/>
      <c r="I218" s="260"/>
      <c r="J218" s="260"/>
      <c r="K218" s="260"/>
      <c r="L218" s="260"/>
      <c r="M218" s="260"/>
      <c r="N218" s="260"/>
      <c r="O218" s="260"/>
      <c r="P218" s="260"/>
      <c r="Q218" s="260"/>
      <c r="R218" s="260"/>
      <c r="S218" s="260"/>
      <c r="T218" s="260"/>
      <c r="U218" s="260"/>
      <c r="V218" s="260"/>
      <c r="W218" s="260"/>
      <c r="X218" s="260"/>
      <c r="Y218" s="260"/>
      <c r="Z218" s="260"/>
      <c r="AA218" s="260"/>
      <c r="AB218" s="260"/>
      <c r="AC218" s="260"/>
      <c r="AD218" s="260"/>
      <c r="AE218" s="261"/>
      <c r="AF218" s="261"/>
      <c r="AG218" s="261"/>
      <c r="AH218" s="261"/>
      <c r="AI218" s="261"/>
      <c r="AJ218" s="261"/>
      <c r="AK218" s="261"/>
      <c r="AL218" s="261"/>
      <c r="AM218" s="261"/>
      <c r="AN218" s="261"/>
      <c r="AO218" s="260"/>
      <c r="AP218" s="260"/>
      <c r="AQ218" s="260"/>
      <c r="AR218" s="260"/>
      <c r="AS218" s="260"/>
      <c r="AT218" s="260"/>
      <c r="AU218" s="260"/>
      <c r="AW218" s="284" t="str">
        <f t="shared" si="22"/>
        <v/>
      </c>
      <c r="AX218" s="284" t="str">
        <f t="shared" si="23"/>
        <v/>
      </c>
      <c r="AY218" s="284" t="str">
        <f t="shared" si="24"/>
        <v/>
      </c>
      <c r="AZ218" s="284" t="str">
        <f t="shared" si="25"/>
        <v/>
      </c>
      <c r="BA218" s="284" t="str">
        <f t="shared" si="26"/>
        <v/>
      </c>
      <c r="BD218" s="260" t="str">
        <f>IF(W218="","",IF(F218="休日",AW218,IF(F218="法休",AW218,VLOOKUP(F218,カレンダマスタ!$Q$56:$R$69,2,FALSE))))</f>
        <v/>
      </c>
      <c r="BG218" s="260" t="e">
        <f t="shared" si="27"/>
        <v>#N/A</v>
      </c>
      <c r="BH218" s="260" t="str">
        <f>IF(AX218="","",IF(P218&lt;&gt;"","",IF(BG218="CS","OK",IF(VLOOKUP(E218,カレンダマスタ!$A$5:$D$381,4,FALSE)&gt;0,"",IF(OR(AX218*24&gt;10.84,AZ218*24&lt;14.5)=TRUE,"×","OK")))))</f>
        <v/>
      </c>
    </row>
    <row r="219" spans="2:60">
      <c r="B219" s="111"/>
      <c r="C219" s="394">
        <f>IF(STEP!C219&lt;&gt;"",STEP!C219,"")</f>
        <v>230750</v>
      </c>
      <c r="D219" s="395" t="str">
        <f>IF(STEP!D219&lt;&gt;"",STEP!D219,"")</f>
        <v>吉岡　真太郎</v>
      </c>
      <c r="E219" s="396">
        <f>IF(STEP!E219&lt;&gt;"",STEP!E219,"")</f>
        <v>45431</v>
      </c>
      <c r="F219" s="269" t="s">
        <v>212</v>
      </c>
      <c r="G219" s="268"/>
      <c r="H219" s="270"/>
      <c r="I219" s="270"/>
      <c r="J219" s="270">
        <v>0.66666666666666663</v>
      </c>
      <c r="K219" s="270"/>
      <c r="L219" s="270"/>
      <c r="M219" s="270"/>
      <c r="N219" s="270">
        <v>0.70138888888888884</v>
      </c>
      <c r="O219" s="270"/>
      <c r="P219" s="270"/>
      <c r="Q219" s="270" t="s">
        <v>608</v>
      </c>
      <c r="R219" s="270"/>
      <c r="S219" s="270"/>
      <c r="T219" s="270"/>
      <c r="U219" s="270"/>
      <c r="V219" s="270"/>
      <c r="W219" s="270">
        <v>3.4722222222222224E-2</v>
      </c>
      <c r="X219" s="270"/>
      <c r="Y219" s="270"/>
      <c r="Z219" s="270"/>
      <c r="AA219" s="270"/>
      <c r="AB219" s="270">
        <v>3.4722222222222224E-2</v>
      </c>
      <c r="AC219" s="270"/>
      <c r="AD219" s="270"/>
      <c r="AE219" s="271">
        <v>3.4722222222222224E-2</v>
      </c>
      <c r="AF219" s="271">
        <v>3.4722222222222224E-2</v>
      </c>
      <c r="AG219" s="271"/>
      <c r="AH219" s="271">
        <v>3.4722222222222224E-2</v>
      </c>
      <c r="AI219" s="271"/>
      <c r="AJ219" s="271"/>
      <c r="AK219" s="271"/>
      <c r="AL219" s="271">
        <v>1</v>
      </c>
      <c r="AM219" s="271"/>
      <c r="AN219" s="271"/>
      <c r="AO219" s="270"/>
      <c r="AP219" s="270"/>
      <c r="AQ219" s="270"/>
      <c r="AR219" s="270"/>
      <c r="AS219" s="270"/>
      <c r="AT219" s="270"/>
      <c r="AU219" s="270"/>
      <c r="AW219" s="282">
        <f t="shared" si="22"/>
        <v>0.66666666666666663</v>
      </c>
      <c r="AX219" s="282">
        <f t="shared" si="23"/>
        <v>0.66666666666666663</v>
      </c>
      <c r="AY219" s="282">
        <f t="shared" si="24"/>
        <v>0.70138888888888884</v>
      </c>
      <c r="AZ219" s="282">
        <f t="shared" si="25"/>
        <v>0.70138888888888884</v>
      </c>
      <c r="BA219" s="282">
        <f t="shared" si="26"/>
        <v>3.4722222222222224E-2</v>
      </c>
      <c r="BD219" s="270">
        <f>IF(W219="","",IF(F219="休日",AW219,IF(F219="法休",AW219,VLOOKUP(F219,カレンダマスタ!$Q$56:$R$69,2,FALSE))))</f>
        <v>0.66666666666666663</v>
      </c>
      <c r="BG219" s="270" t="e">
        <f t="shared" si="27"/>
        <v>#N/A</v>
      </c>
      <c r="BH219" s="270" t="e">
        <f>IF(AX219="","",IF(P219&lt;&gt;"","",IF(BG219="CS","OK",IF(VLOOKUP(E219,カレンダマスタ!$A$5:$D$381,4,FALSE)&gt;0,"",IF(OR(AX219*24&gt;10.84,AZ219*24&lt;14.5)=TRUE,"×","OK")))))</f>
        <v>#N/A</v>
      </c>
    </row>
    <row r="220" spans="2:60">
      <c r="B220" s="111"/>
      <c r="C220" s="385">
        <f>IF(STEP!C220&lt;&gt;"",STEP!C220,"")</f>
        <v>230750</v>
      </c>
      <c r="D220" s="386" t="str">
        <f>IF(STEP!D220&lt;&gt;"",STEP!D220,"")</f>
        <v>吉岡　真太郎</v>
      </c>
      <c r="E220" s="387">
        <f>IF(STEP!E220&lt;&gt;"",STEP!E220,"")</f>
        <v>45432</v>
      </c>
      <c r="F220" s="253" t="s">
        <v>560</v>
      </c>
      <c r="G220" s="252"/>
      <c r="H220" s="254">
        <v>0.38541666666666669</v>
      </c>
      <c r="I220" s="254">
        <v>0.37777777777777777</v>
      </c>
      <c r="J220" s="254"/>
      <c r="K220" s="254"/>
      <c r="L220" s="254">
        <v>0.75</v>
      </c>
      <c r="M220" s="254">
        <v>0.83680555555555547</v>
      </c>
      <c r="N220" s="254"/>
      <c r="O220" s="254"/>
      <c r="P220" s="254"/>
      <c r="Q220" s="254" t="s">
        <v>559</v>
      </c>
      <c r="R220" s="254"/>
      <c r="S220" s="254"/>
      <c r="T220" s="254"/>
      <c r="U220" s="254"/>
      <c r="V220" s="254">
        <v>0.33333333333333331</v>
      </c>
      <c r="W220" s="254">
        <v>0.41666666666666669</v>
      </c>
      <c r="X220" s="254"/>
      <c r="Y220" s="254">
        <v>8.3333333333333329E-2</v>
      </c>
      <c r="Z220" s="254"/>
      <c r="AA220" s="254"/>
      <c r="AB220" s="254"/>
      <c r="AC220" s="254"/>
      <c r="AD220" s="254"/>
      <c r="AE220" s="255">
        <v>8.3333333333333329E-2</v>
      </c>
      <c r="AF220" s="255">
        <v>8.3333333333333329E-2</v>
      </c>
      <c r="AG220" s="255"/>
      <c r="AH220" s="255">
        <v>8.3333333333333329E-2</v>
      </c>
      <c r="AI220" s="255">
        <v>1</v>
      </c>
      <c r="AJ220" s="255">
        <v>1</v>
      </c>
      <c r="AK220" s="255"/>
      <c r="AL220" s="255"/>
      <c r="AM220" s="255"/>
      <c r="AN220" s="255"/>
      <c r="AO220" s="254"/>
      <c r="AP220" s="254"/>
      <c r="AQ220" s="254"/>
      <c r="AR220" s="254"/>
      <c r="AS220" s="254"/>
      <c r="AT220" s="254"/>
      <c r="AU220" s="254"/>
      <c r="AW220" s="283">
        <f t="shared" si="22"/>
        <v>0.37847222222222221</v>
      </c>
      <c r="AX220" s="283" t="e">
        <f t="shared" si="23"/>
        <v>#N/A</v>
      </c>
      <c r="AY220" s="283">
        <f t="shared" si="24"/>
        <v>0.83680555555555547</v>
      </c>
      <c r="AZ220" s="283">
        <f t="shared" si="25"/>
        <v>0.83680555555555547</v>
      </c>
      <c r="BA220" s="283">
        <f t="shared" si="26"/>
        <v>0.41666666666666669</v>
      </c>
      <c r="BD220" s="254" t="e">
        <f>IF(W220="","",IF(F220="休日",AW220,IF(F220="法休",AW220,VLOOKUP(F220,カレンダマスタ!$Q$56:$R$69,2,FALSE))))</f>
        <v>#N/A</v>
      </c>
      <c r="BG220" s="254" t="e">
        <f t="shared" si="27"/>
        <v>#N/A</v>
      </c>
      <c r="BH220" s="254" t="e">
        <f>IF(AX220="","",IF(P220&lt;&gt;"","",IF(BG220="CS","OK",IF(VLOOKUP(E220,カレンダマスタ!$A$5:$D$381,4,FALSE)&gt;0,"",IF(OR(AX220*24&gt;10.84,AZ220*24&lt;14.5)=TRUE,"×","OK")))))</f>
        <v>#N/A</v>
      </c>
    </row>
    <row r="221" spans="2:60">
      <c r="B221" s="111"/>
      <c r="C221" s="397" t="str">
        <f>IF(STEP!C221&lt;&gt;"",STEP!C221,"")</f>
        <v/>
      </c>
      <c r="D221" s="398" t="str">
        <f>IF(STEP!D221&lt;&gt;"",STEP!D221,"")</f>
        <v/>
      </c>
      <c r="E221" s="399" t="str">
        <f>IF(STEP!E221&lt;&gt;"",STEP!E221,"")</f>
        <v/>
      </c>
      <c r="F221" s="273"/>
      <c r="G221" s="272"/>
      <c r="H221" s="274"/>
      <c r="I221" s="274"/>
      <c r="J221" s="274"/>
      <c r="K221" s="274"/>
      <c r="L221" s="274"/>
      <c r="M221" s="274"/>
      <c r="N221" s="274"/>
      <c r="O221" s="274"/>
      <c r="P221" s="274"/>
      <c r="Q221" s="274"/>
      <c r="R221" s="274"/>
      <c r="S221" s="274"/>
      <c r="T221" s="274"/>
      <c r="U221" s="274"/>
      <c r="V221" s="274"/>
      <c r="W221" s="274"/>
      <c r="X221" s="274"/>
      <c r="Y221" s="274"/>
      <c r="Z221" s="274"/>
      <c r="AA221" s="274"/>
      <c r="AB221" s="274"/>
      <c r="AC221" s="274"/>
      <c r="AD221" s="274"/>
      <c r="AE221" s="275"/>
      <c r="AF221" s="275"/>
      <c r="AG221" s="275"/>
      <c r="AH221" s="275"/>
      <c r="AI221" s="275"/>
      <c r="AJ221" s="275"/>
      <c r="AK221" s="275"/>
      <c r="AL221" s="275"/>
      <c r="AM221" s="275"/>
      <c r="AN221" s="275"/>
      <c r="AO221" s="274"/>
      <c r="AP221" s="274"/>
      <c r="AQ221" s="274"/>
      <c r="AR221" s="274"/>
      <c r="AS221" s="274"/>
      <c r="AT221" s="274"/>
      <c r="AU221" s="274"/>
      <c r="AW221" s="286" t="str">
        <f t="shared" si="22"/>
        <v/>
      </c>
      <c r="AX221" s="286" t="str">
        <f t="shared" si="23"/>
        <v/>
      </c>
      <c r="AY221" s="286" t="str">
        <f t="shared" si="24"/>
        <v/>
      </c>
      <c r="AZ221" s="286" t="str">
        <f t="shared" si="25"/>
        <v/>
      </c>
      <c r="BA221" s="286" t="str">
        <f t="shared" si="26"/>
        <v/>
      </c>
      <c r="BD221" s="274" t="str">
        <f>IF(W221="","",IF(F221="休日",AW221,IF(F221="法休",AW221,VLOOKUP(F221,カレンダマスタ!$Q$56:$R$69,2,FALSE))))</f>
        <v/>
      </c>
      <c r="BG221" s="274" t="e">
        <f t="shared" si="27"/>
        <v>#N/A</v>
      </c>
      <c r="BH221" s="274" t="str">
        <f>IF(AX221="","",IF(P221&lt;&gt;"","",IF(BG221="CS","OK",IF(VLOOKUP(E221,カレンダマスタ!$A$5:$D$381,4,FALSE)&gt;0,"",IF(OR(AX221*24&gt;10.84,AZ221*24&lt;14.5)=TRUE,"×","OK")))))</f>
        <v/>
      </c>
    </row>
    <row r="222" spans="2:60">
      <c r="B222" s="111"/>
      <c r="C222" s="397" t="str">
        <f>IF(STEP!C222&lt;&gt;"",STEP!C222,"")</f>
        <v/>
      </c>
      <c r="D222" s="398" t="str">
        <f>IF(STEP!D222&lt;&gt;"",STEP!D222,"")</f>
        <v/>
      </c>
      <c r="E222" s="399" t="str">
        <f>IF(STEP!E222&lt;&gt;"",STEP!E222,"")</f>
        <v/>
      </c>
      <c r="F222" s="273"/>
      <c r="G222" s="272"/>
      <c r="H222" s="274"/>
      <c r="I222" s="274"/>
      <c r="J222" s="274"/>
      <c r="K222" s="274"/>
      <c r="L222" s="274"/>
      <c r="M222" s="274"/>
      <c r="N222" s="274"/>
      <c r="O222" s="274"/>
      <c r="P222" s="274"/>
      <c r="Q222" s="274"/>
      <c r="R222" s="274"/>
      <c r="S222" s="274"/>
      <c r="T222" s="274"/>
      <c r="U222" s="274"/>
      <c r="V222" s="274"/>
      <c r="W222" s="274"/>
      <c r="X222" s="274"/>
      <c r="Y222" s="274"/>
      <c r="Z222" s="274"/>
      <c r="AA222" s="274"/>
      <c r="AB222" s="274"/>
      <c r="AC222" s="274"/>
      <c r="AD222" s="274"/>
      <c r="AE222" s="275"/>
      <c r="AF222" s="275"/>
      <c r="AG222" s="275"/>
      <c r="AH222" s="275"/>
      <c r="AI222" s="275"/>
      <c r="AJ222" s="275"/>
      <c r="AK222" s="275"/>
      <c r="AL222" s="275"/>
      <c r="AM222" s="275"/>
      <c r="AN222" s="275"/>
      <c r="AO222" s="274"/>
      <c r="AP222" s="274"/>
      <c r="AQ222" s="274"/>
      <c r="AR222" s="274"/>
      <c r="AS222" s="274"/>
      <c r="AT222" s="274"/>
      <c r="AU222" s="274"/>
      <c r="AW222" s="286" t="str">
        <f t="shared" si="22"/>
        <v/>
      </c>
      <c r="AX222" s="286" t="str">
        <f t="shared" si="23"/>
        <v/>
      </c>
      <c r="AY222" s="286" t="str">
        <f t="shared" si="24"/>
        <v/>
      </c>
      <c r="AZ222" s="286" t="str">
        <f t="shared" si="25"/>
        <v/>
      </c>
      <c r="BA222" s="286" t="str">
        <f t="shared" si="26"/>
        <v/>
      </c>
      <c r="BD222" s="274" t="str">
        <f>IF(W222="","",IF(F222="休日",AW222,IF(F222="法休",AW222,VLOOKUP(F222,カレンダマスタ!$Q$56:$R$69,2,FALSE))))</f>
        <v/>
      </c>
      <c r="BG222" s="274" t="e">
        <f t="shared" si="27"/>
        <v>#N/A</v>
      </c>
      <c r="BH222" s="274" t="str">
        <f>IF(AX222="","",IF(P222&lt;&gt;"","",IF(BG222="CS","OK",IF(VLOOKUP(E222,カレンダマスタ!$A$5:$D$381,4,FALSE)&gt;0,"",IF(OR(AX222*24&gt;10.84,AZ222*24&lt;14.5)=TRUE,"×","OK")))))</f>
        <v/>
      </c>
    </row>
    <row r="223" spans="2:60">
      <c r="B223" s="111"/>
      <c r="C223" s="397" t="str">
        <f>IF(STEP!C223&lt;&gt;"",STEP!C223,"")</f>
        <v/>
      </c>
      <c r="D223" s="398" t="str">
        <f>IF(STEP!D223&lt;&gt;"",STEP!D223,"")</f>
        <v/>
      </c>
      <c r="E223" s="399" t="str">
        <f>IF(STEP!E223&lt;&gt;"",STEP!E223,"")</f>
        <v/>
      </c>
      <c r="F223" s="273"/>
      <c r="G223" s="272"/>
      <c r="H223" s="274"/>
      <c r="I223" s="274"/>
      <c r="J223" s="274"/>
      <c r="K223" s="274"/>
      <c r="L223" s="274"/>
      <c r="M223" s="274"/>
      <c r="N223" s="274"/>
      <c r="O223" s="274"/>
      <c r="P223" s="274"/>
      <c r="Q223" s="274"/>
      <c r="R223" s="274"/>
      <c r="S223" s="274"/>
      <c r="T223" s="274"/>
      <c r="U223" s="274"/>
      <c r="V223" s="274"/>
      <c r="W223" s="274"/>
      <c r="X223" s="274"/>
      <c r="Y223" s="274"/>
      <c r="Z223" s="274"/>
      <c r="AA223" s="274"/>
      <c r="AB223" s="274"/>
      <c r="AC223" s="274"/>
      <c r="AD223" s="274"/>
      <c r="AE223" s="275"/>
      <c r="AF223" s="275"/>
      <c r="AG223" s="275"/>
      <c r="AH223" s="275"/>
      <c r="AI223" s="275"/>
      <c r="AJ223" s="275"/>
      <c r="AK223" s="275"/>
      <c r="AL223" s="275"/>
      <c r="AM223" s="275"/>
      <c r="AN223" s="275"/>
      <c r="AO223" s="274"/>
      <c r="AP223" s="274"/>
      <c r="AQ223" s="274"/>
      <c r="AR223" s="274"/>
      <c r="AS223" s="274"/>
      <c r="AT223" s="274"/>
      <c r="AU223" s="274"/>
      <c r="AW223" s="286" t="str">
        <f t="shared" si="22"/>
        <v/>
      </c>
      <c r="AX223" s="286" t="str">
        <f t="shared" si="23"/>
        <v/>
      </c>
      <c r="AY223" s="286" t="str">
        <f t="shared" si="24"/>
        <v/>
      </c>
      <c r="AZ223" s="286" t="str">
        <f t="shared" si="25"/>
        <v/>
      </c>
      <c r="BA223" s="286" t="str">
        <f t="shared" si="26"/>
        <v/>
      </c>
      <c r="BD223" s="274" t="str">
        <f>IF(W223="","",IF(F223="休日",AW223,IF(F223="法休",AW223,VLOOKUP(F223,カレンダマスタ!$Q$56:$R$69,2,FALSE))))</f>
        <v/>
      </c>
      <c r="BG223" s="274" t="e">
        <f t="shared" si="27"/>
        <v>#N/A</v>
      </c>
      <c r="BH223" s="274" t="str">
        <f>IF(AX223="","",IF(P223&lt;&gt;"","",IF(BG223="CS","OK",IF(VLOOKUP(E223,カレンダマスタ!$A$5:$D$381,4,FALSE)&gt;0,"",IF(OR(AX223*24&gt;10.84,AZ223*24&lt;14.5)=TRUE,"×","OK")))))</f>
        <v/>
      </c>
    </row>
    <row r="224" spans="2:60">
      <c r="B224" s="111"/>
      <c r="C224" s="397" t="str">
        <f>IF(STEP!C224&lt;&gt;"",STEP!C224,"")</f>
        <v/>
      </c>
      <c r="D224" s="398" t="str">
        <f>IF(STEP!D224&lt;&gt;"",STEP!D224,"")</f>
        <v/>
      </c>
      <c r="E224" s="399" t="str">
        <f>IF(STEP!E224&lt;&gt;"",STEP!E224,"")</f>
        <v/>
      </c>
      <c r="F224" s="273"/>
      <c r="G224" s="272"/>
      <c r="H224" s="274"/>
      <c r="I224" s="274"/>
      <c r="J224" s="274"/>
      <c r="K224" s="274"/>
      <c r="L224" s="274"/>
      <c r="M224" s="274"/>
      <c r="N224" s="274"/>
      <c r="O224" s="274"/>
      <c r="P224" s="274"/>
      <c r="Q224" s="274"/>
      <c r="R224" s="274"/>
      <c r="S224" s="274"/>
      <c r="T224" s="274"/>
      <c r="U224" s="274"/>
      <c r="V224" s="274"/>
      <c r="W224" s="274"/>
      <c r="X224" s="274"/>
      <c r="Y224" s="274"/>
      <c r="Z224" s="274"/>
      <c r="AA224" s="274"/>
      <c r="AB224" s="274"/>
      <c r="AC224" s="274"/>
      <c r="AD224" s="274"/>
      <c r="AE224" s="275"/>
      <c r="AF224" s="275"/>
      <c r="AG224" s="275"/>
      <c r="AH224" s="275"/>
      <c r="AI224" s="275"/>
      <c r="AJ224" s="275"/>
      <c r="AK224" s="275"/>
      <c r="AL224" s="275"/>
      <c r="AM224" s="275"/>
      <c r="AN224" s="275"/>
      <c r="AO224" s="274"/>
      <c r="AP224" s="274"/>
      <c r="AQ224" s="274"/>
      <c r="AR224" s="274"/>
      <c r="AS224" s="274"/>
      <c r="AT224" s="274"/>
      <c r="AU224" s="274"/>
      <c r="AW224" s="286" t="str">
        <f t="shared" si="22"/>
        <v/>
      </c>
      <c r="AX224" s="286" t="str">
        <f t="shared" si="23"/>
        <v/>
      </c>
      <c r="AY224" s="286" t="str">
        <f t="shared" si="24"/>
        <v/>
      </c>
      <c r="AZ224" s="286" t="str">
        <f t="shared" si="25"/>
        <v/>
      </c>
      <c r="BA224" s="286" t="str">
        <f t="shared" si="26"/>
        <v/>
      </c>
      <c r="BD224" s="274" t="str">
        <f>IF(W224="","",IF(F224="休日",AW224,IF(F224="法休",AW224,VLOOKUP(F224,カレンダマスタ!$Q$56:$R$69,2,FALSE))))</f>
        <v/>
      </c>
      <c r="BG224" s="274" t="e">
        <f t="shared" si="27"/>
        <v>#N/A</v>
      </c>
      <c r="BH224" s="274" t="str">
        <f>IF(AX224="","",IF(P224&lt;&gt;"","",IF(BG224="CS","OK",IF(VLOOKUP(E224,カレンダマスタ!$A$5:$D$381,4,FALSE)&gt;0,"",IF(OR(AX224*24&gt;10.84,AZ224*24&lt;14.5)=TRUE,"×","OK")))))</f>
        <v/>
      </c>
    </row>
    <row r="225" spans="2:60" ht="13.8" thickBot="1">
      <c r="B225" s="161"/>
      <c r="C225" s="400" t="str">
        <f>IF(STEP!C225&lt;&gt;"",STEP!C225,"")</f>
        <v/>
      </c>
      <c r="D225" s="401" t="str">
        <f>IF(STEP!D225&lt;&gt;"",STEP!D225,"")</f>
        <v/>
      </c>
      <c r="E225" s="402" t="str">
        <f>IF(STEP!E225&lt;&gt;"",STEP!E225,"")</f>
        <v/>
      </c>
      <c r="F225" s="277"/>
      <c r="G225" s="276"/>
      <c r="H225" s="278"/>
      <c r="I225" s="278"/>
      <c r="J225" s="278"/>
      <c r="K225" s="278"/>
      <c r="L225" s="278"/>
      <c r="M225" s="278"/>
      <c r="N225" s="278"/>
      <c r="O225" s="278"/>
      <c r="P225" s="278"/>
      <c r="Q225" s="278"/>
      <c r="R225" s="278"/>
      <c r="S225" s="278"/>
      <c r="T225" s="278"/>
      <c r="U225" s="278"/>
      <c r="V225" s="278"/>
      <c r="W225" s="278"/>
      <c r="X225" s="278"/>
      <c r="Y225" s="278"/>
      <c r="Z225" s="278"/>
      <c r="AA225" s="278"/>
      <c r="AB225" s="278"/>
      <c r="AC225" s="278"/>
      <c r="AD225" s="278"/>
      <c r="AE225" s="279"/>
      <c r="AF225" s="279"/>
      <c r="AG225" s="279"/>
      <c r="AH225" s="279"/>
      <c r="AI225" s="279"/>
      <c r="AJ225" s="279"/>
      <c r="AK225" s="279"/>
      <c r="AL225" s="279"/>
      <c r="AM225" s="279"/>
      <c r="AN225" s="279"/>
      <c r="AO225" s="278"/>
      <c r="AP225" s="278"/>
      <c r="AQ225" s="278"/>
      <c r="AR225" s="278"/>
      <c r="AS225" s="278"/>
      <c r="AT225" s="278"/>
      <c r="AU225" s="278"/>
      <c r="AW225" s="287" t="str">
        <f t="shared" si="22"/>
        <v/>
      </c>
      <c r="AX225" s="287" t="str">
        <f t="shared" si="23"/>
        <v/>
      </c>
      <c r="AY225" s="287" t="str">
        <f t="shared" si="24"/>
        <v/>
      </c>
      <c r="AZ225" s="287" t="str">
        <f t="shared" si="25"/>
        <v/>
      </c>
      <c r="BA225" s="287" t="str">
        <f t="shared" si="26"/>
        <v/>
      </c>
      <c r="BD225" s="278" t="str">
        <f>IF(W225="","",IF(F225="休日",AW225,IF(F225="法休",AW225,VLOOKUP(F225,カレンダマスタ!$Q$56:$R$69,2,FALSE))))</f>
        <v/>
      </c>
      <c r="BG225" s="278" t="e">
        <f t="shared" si="27"/>
        <v>#N/A</v>
      </c>
      <c r="BH225" s="278" t="str">
        <f>IF(AX225="","",IF(P225&lt;&gt;"","",IF(BG225="CS","OK",IF(VLOOKUP(E225,カレンダマスタ!$A$5:$D$381,4,FALSE)&gt;0,"",IF(OR(AX225*24&gt;10.84,AZ225*24&lt;14.5)=TRUE,"×","OK")))))</f>
        <v/>
      </c>
    </row>
    <row r="226" spans="2:60">
      <c r="B226" s="323"/>
      <c r="C226" s="366"/>
      <c r="D226" s="367"/>
      <c r="E226" s="368"/>
      <c r="F226" s="367"/>
      <c r="G226" s="366"/>
      <c r="H226" s="369"/>
      <c r="I226" s="369"/>
      <c r="J226" s="369"/>
      <c r="K226" s="369"/>
      <c r="L226" s="369"/>
      <c r="M226" s="369"/>
      <c r="N226" s="369"/>
      <c r="O226" s="369"/>
      <c r="P226" s="369"/>
      <c r="Q226" s="369"/>
      <c r="R226" s="369"/>
      <c r="S226" s="369"/>
      <c r="T226" s="369"/>
      <c r="U226" s="369"/>
      <c r="V226" s="369"/>
      <c r="W226" s="369"/>
      <c r="X226" s="369"/>
      <c r="Y226" s="369"/>
      <c r="Z226" s="369"/>
      <c r="AA226" s="369"/>
      <c r="AB226" s="369"/>
      <c r="AC226" s="369"/>
      <c r="AD226" s="369"/>
      <c r="AE226" s="370"/>
      <c r="AF226" s="370"/>
      <c r="AG226" s="370"/>
      <c r="AH226" s="370"/>
      <c r="AI226" s="370"/>
      <c r="AJ226" s="370"/>
      <c r="AK226" s="370"/>
      <c r="AL226" s="370"/>
      <c r="AM226" s="370"/>
      <c r="AN226" s="370"/>
      <c r="AO226" s="369"/>
      <c r="AP226" s="369"/>
      <c r="AQ226" s="369"/>
      <c r="AR226" s="369"/>
      <c r="AS226" s="369"/>
      <c r="AT226" s="369"/>
      <c r="AU226" s="369"/>
      <c r="AW226" s="363"/>
      <c r="AX226" s="363"/>
      <c r="AY226" s="363"/>
      <c r="AZ226" s="363"/>
      <c r="BA226" s="363"/>
      <c r="BD226" s="369" t="str">
        <f>IF(W226="","",IF(F226="休日",AW226,IF(F226="法休",AW226,VLOOKUP(F226,カレンダマスタ!$Q$56:$R$69,2,FALSE))))</f>
        <v/>
      </c>
      <c r="BG226" s="369"/>
      <c r="BH226" s="369"/>
    </row>
    <row r="227" spans="2:60">
      <c r="B227" s="323"/>
      <c r="C227" s="371"/>
      <c r="D227" s="372"/>
      <c r="E227" s="373"/>
      <c r="F227" s="372"/>
      <c r="G227" s="371"/>
      <c r="H227" s="374"/>
      <c r="I227" s="374"/>
      <c r="J227" s="374"/>
      <c r="K227" s="374"/>
      <c r="L227" s="374"/>
      <c r="M227" s="374"/>
      <c r="N227" s="374"/>
      <c r="O227" s="374"/>
      <c r="P227" s="374"/>
      <c r="Q227" s="374"/>
      <c r="R227" s="374"/>
      <c r="S227" s="374"/>
      <c r="T227" s="374"/>
      <c r="U227" s="374"/>
      <c r="V227" s="374"/>
      <c r="W227" s="374"/>
      <c r="X227" s="374"/>
      <c r="Y227" s="374"/>
      <c r="Z227" s="374"/>
      <c r="AA227" s="374"/>
      <c r="AB227" s="374"/>
      <c r="AC227" s="374"/>
      <c r="AD227" s="374"/>
      <c r="AE227" s="375"/>
      <c r="AF227" s="375"/>
      <c r="AG227" s="375"/>
      <c r="AH227" s="375"/>
      <c r="AI227" s="375"/>
      <c r="AJ227" s="375"/>
      <c r="AK227" s="375"/>
      <c r="AL227" s="375"/>
      <c r="AM227" s="375"/>
      <c r="AN227" s="375"/>
      <c r="AO227" s="374"/>
      <c r="AP227" s="374"/>
      <c r="AQ227" s="374"/>
      <c r="AR227" s="374"/>
      <c r="AS227" s="374"/>
      <c r="AT227" s="374"/>
      <c r="AU227" s="374"/>
      <c r="AW227" s="363"/>
      <c r="AX227" s="363"/>
      <c r="AY227" s="363"/>
      <c r="AZ227" s="363"/>
      <c r="BA227" s="363"/>
      <c r="BD227" s="374" t="str">
        <f>IF(W227="","",IF(F227="休日",AW227,IF(F227="法休",AW227,VLOOKUP(F227,カレンダマスタ!$Q$56:$R$69,2,FALSE))))</f>
        <v/>
      </c>
      <c r="BG227" s="374"/>
      <c r="BH227" s="374"/>
    </row>
    <row r="228" spans="2:60">
      <c r="B228" s="323"/>
      <c r="C228" s="371"/>
      <c r="D228" s="372"/>
      <c r="E228" s="373"/>
      <c r="F228" s="372"/>
      <c r="G228" s="371"/>
      <c r="H228" s="374"/>
      <c r="I228" s="374"/>
      <c r="J228" s="374"/>
      <c r="K228" s="374"/>
      <c r="L228" s="374"/>
      <c r="M228" s="374"/>
      <c r="N228" s="374"/>
      <c r="O228" s="374"/>
      <c r="P228" s="374"/>
      <c r="Q228" s="374"/>
      <c r="R228" s="374"/>
      <c r="S228" s="374"/>
      <c r="T228" s="374"/>
      <c r="U228" s="374"/>
      <c r="V228" s="374"/>
      <c r="W228" s="374"/>
      <c r="X228" s="374"/>
      <c r="Y228" s="374"/>
      <c r="Z228" s="374"/>
      <c r="AA228" s="374"/>
      <c r="AB228" s="374"/>
      <c r="AC228" s="374"/>
      <c r="AD228" s="374"/>
      <c r="AE228" s="375"/>
      <c r="AF228" s="375"/>
      <c r="AG228" s="375"/>
      <c r="AH228" s="375"/>
      <c r="AI228" s="375"/>
      <c r="AJ228" s="375"/>
      <c r="AK228" s="375"/>
      <c r="AL228" s="375"/>
      <c r="AM228" s="375"/>
      <c r="AN228" s="375"/>
      <c r="AO228" s="374"/>
      <c r="AP228" s="374"/>
      <c r="AQ228" s="374"/>
      <c r="AR228" s="374"/>
      <c r="AS228" s="374"/>
      <c r="AT228" s="374"/>
      <c r="AU228" s="374"/>
      <c r="AW228" s="363"/>
      <c r="AX228" s="363"/>
      <c r="AY228" s="363"/>
      <c r="AZ228" s="363"/>
      <c r="BA228" s="363"/>
      <c r="BD228" s="374" t="str">
        <f>IF(W228="","",IF(F228="休日",AW228,IF(F228="法休",AW228,VLOOKUP(F228,カレンダマスタ!$Q$56:$R$69,2,FALSE))))</f>
        <v/>
      </c>
      <c r="BG228" s="374"/>
      <c r="BH228" s="374"/>
    </row>
    <row r="229" spans="2:60">
      <c r="B229" s="323"/>
      <c r="C229" s="371"/>
      <c r="D229" s="372"/>
      <c r="E229" s="373"/>
      <c r="F229" s="372"/>
      <c r="G229" s="371"/>
      <c r="H229" s="374"/>
      <c r="I229" s="374"/>
      <c r="J229" s="374"/>
      <c r="K229" s="374"/>
      <c r="L229" s="374"/>
      <c r="M229" s="374"/>
      <c r="N229" s="374"/>
      <c r="O229" s="374"/>
      <c r="P229" s="374"/>
      <c r="Q229" s="374"/>
      <c r="R229" s="374"/>
      <c r="S229" s="374"/>
      <c r="T229" s="374"/>
      <c r="U229" s="374"/>
      <c r="V229" s="374"/>
      <c r="W229" s="374"/>
      <c r="X229" s="374"/>
      <c r="Y229" s="374"/>
      <c r="Z229" s="374"/>
      <c r="AA229" s="374"/>
      <c r="AB229" s="374"/>
      <c r="AC229" s="374"/>
      <c r="AD229" s="374"/>
      <c r="AE229" s="375"/>
      <c r="AF229" s="375"/>
      <c r="AG229" s="375"/>
      <c r="AH229" s="375"/>
      <c r="AI229" s="375"/>
      <c r="AJ229" s="375"/>
      <c r="AK229" s="375"/>
      <c r="AL229" s="375"/>
      <c r="AM229" s="375"/>
      <c r="AN229" s="375"/>
      <c r="AO229" s="374"/>
      <c r="AP229" s="374"/>
      <c r="AQ229" s="374"/>
      <c r="AR229" s="374"/>
      <c r="AS229" s="374"/>
      <c r="AT229" s="374"/>
      <c r="AU229" s="374"/>
      <c r="AW229" s="363"/>
      <c r="AX229" s="363"/>
      <c r="AY229" s="363"/>
      <c r="AZ229" s="363"/>
      <c r="BA229" s="363"/>
      <c r="BD229" s="374" t="str">
        <f>IF(W229="","",IF(F229="休日",AW229,IF(F229="法休",AW229,VLOOKUP(F229,カレンダマスタ!$Q$56:$R$69,2,FALSE))))</f>
        <v/>
      </c>
      <c r="BG229" s="374"/>
      <c r="BH229" s="374"/>
    </row>
    <row r="230" spans="2:60">
      <c r="B230" s="323"/>
      <c r="C230" s="371"/>
      <c r="D230" s="372"/>
      <c r="E230" s="373"/>
      <c r="F230" s="372"/>
      <c r="G230" s="371"/>
      <c r="H230" s="374"/>
      <c r="I230" s="374"/>
      <c r="J230" s="374"/>
      <c r="K230" s="374"/>
      <c r="L230" s="374"/>
      <c r="M230" s="374"/>
      <c r="N230" s="374"/>
      <c r="O230" s="374"/>
      <c r="P230" s="374"/>
      <c r="Q230" s="374"/>
      <c r="R230" s="374"/>
      <c r="S230" s="374"/>
      <c r="T230" s="374"/>
      <c r="U230" s="374"/>
      <c r="V230" s="374"/>
      <c r="W230" s="374"/>
      <c r="X230" s="374"/>
      <c r="Y230" s="374"/>
      <c r="Z230" s="374"/>
      <c r="AA230" s="374"/>
      <c r="AB230" s="374"/>
      <c r="AC230" s="374"/>
      <c r="AD230" s="374"/>
      <c r="AE230" s="375"/>
      <c r="AF230" s="375"/>
      <c r="AG230" s="375"/>
      <c r="AH230" s="375"/>
      <c r="AI230" s="375"/>
      <c r="AJ230" s="375"/>
      <c r="AK230" s="375"/>
      <c r="AL230" s="375"/>
      <c r="AM230" s="375"/>
      <c r="AN230" s="375"/>
      <c r="AO230" s="374"/>
      <c r="AP230" s="374"/>
      <c r="AQ230" s="374"/>
      <c r="AR230" s="374"/>
      <c r="AS230" s="374"/>
      <c r="AT230" s="374"/>
      <c r="AU230" s="374"/>
      <c r="AW230" s="363"/>
      <c r="AX230" s="363"/>
      <c r="AY230" s="363"/>
      <c r="AZ230" s="363"/>
      <c r="BA230" s="363"/>
      <c r="BD230" s="374" t="str">
        <f>IF(W230="","",IF(F230="休日",AW230,IF(F230="法休",AW230,VLOOKUP(F230,カレンダマスタ!$Q$56:$R$69,2,FALSE))))</f>
        <v/>
      </c>
      <c r="BG230" s="374"/>
      <c r="BH230" s="374"/>
    </row>
    <row r="231" spans="2:60">
      <c r="B231" s="323"/>
      <c r="C231" s="371"/>
      <c r="D231" s="372"/>
      <c r="E231" s="373"/>
      <c r="F231" s="372"/>
      <c r="G231" s="371"/>
      <c r="H231" s="374"/>
      <c r="I231" s="374"/>
      <c r="J231" s="374"/>
      <c r="K231" s="374"/>
      <c r="L231" s="374"/>
      <c r="M231" s="374"/>
      <c r="N231" s="374"/>
      <c r="O231" s="374"/>
      <c r="P231" s="374"/>
      <c r="Q231" s="374"/>
      <c r="R231" s="374"/>
      <c r="S231" s="374"/>
      <c r="T231" s="374"/>
      <c r="U231" s="374"/>
      <c r="V231" s="374"/>
      <c r="W231" s="374"/>
      <c r="X231" s="374"/>
      <c r="Y231" s="374"/>
      <c r="Z231" s="374"/>
      <c r="AA231" s="374"/>
      <c r="AB231" s="374"/>
      <c r="AC231" s="374"/>
      <c r="AD231" s="374"/>
      <c r="AE231" s="375"/>
      <c r="AF231" s="375"/>
      <c r="AG231" s="375"/>
      <c r="AH231" s="375"/>
      <c r="AI231" s="375"/>
      <c r="AJ231" s="375"/>
      <c r="AK231" s="375"/>
      <c r="AL231" s="375"/>
      <c r="AM231" s="375"/>
      <c r="AN231" s="375"/>
      <c r="AO231" s="374"/>
      <c r="AP231" s="374"/>
      <c r="AQ231" s="374"/>
      <c r="AR231" s="374"/>
      <c r="AS231" s="374"/>
      <c r="AT231" s="374"/>
      <c r="AU231" s="374"/>
      <c r="AW231" s="363"/>
      <c r="AX231" s="363"/>
      <c r="AY231" s="363"/>
      <c r="AZ231" s="363"/>
      <c r="BA231" s="363"/>
      <c r="BD231" s="374" t="str">
        <f>IF(W231="","",IF(F231="休日",AW231,IF(F231="法休",AW231,VLOOKUP(F231,カレンダマスタ!$Q$56:$R$69,2,FALSE))))</f>
        <v/>
      </c>
      <c r="BG231" s="374"/>
      <c r="BH231" s="374"/>
    </row>
    <row r="232" spans="2:60">
      <c r="B232" s="323"/>
      <c r="C232" s="371"/>
      <c r="D232" s="372"/>
      <c r="E232" s="373"/>
      <c r="F232" s="372"/>
      <c r="G232" s="371"/>
      <c r="H232" s="374"/>
      <c r="I232" s="374"/>
      <c r="J232" s="374"/>
      <c r="K232" s="374"/>
      <c r="L232" s="374"/>
      <c r="M232" s="374"/>
      <c r="N232" s="374"/>
      <c r="O232" s="374"/>
      <c r="P232" s="374"/>
      <c r="Q232" s="374"/>
      <c r="R232" s="374"/>
      <c r="S232" s="374"/>
      <c r="T232" s="374"/>
      <c r="U232" s="374"/>
      <c r="V232" s="374"/>
      <c r="W232" s="374"/>
      <c r="X232" s="374"/>
      <c r="Y232" s="374"/>
      <c r="Z232" s="374"/>
      <c r="AA232" s="374"/>
      <c r="AB232" s="374"/>
      <c r="AC232" s="374"/>
      <c r="AD232" s="374"/>
      <c r="AE232" s="375"/>
      <c r="AF232" s="375"/>
      <c r="AG232" s="375"/>
      <c r="AH232" s="375"/>
      <c r="AI232" s="375"/>
      <c r="AJ232" s="375"/>
      <c r="AK232" s="375"/>
      <c r="AL232" s="375"/>
      <c r="AM232" s="375"/>
      <c r="AN232" s="375"/>
      <c r="AO232" s="374"/>
      <c r="AP232" s="374"/>
      <c r="AQ232" s="374"/>
      <c r="AR232" s="374"/>
      <c r="AS232" s="374"/>
      <c r="AT232" s="374"/>
      <c r="AU232" s="374"/>
      <c r="AW232" s="363"/>
      <c r="AX232" s="363"/>
      <c r="AY232" s="363"/>
      <c r="AZ232" s="363"/>
      <c r="BA232" s="363"/>
      <c r="BD232" s="374" t="str">
        <f>IF(W232="","",IF(F232="休日",AW232,IF(F232="法休",AW232,VLOOKUP(F232,カレンダマスタ!$Q$56:$R$69,2,FALSE))))</f>
        <v/>
      </c>
      <c r="BG232" s="374"/>
      <c r="BH232" s="374"/>
    </row>
    <row r="233" spans="2:60">
      <c r="B233" s="323"/>
      <c r="C233" s="371"/>
      <c r="D233" s="372"/>
      <c r="E233" s="373"/>
      <c r="F233" s="372"/>
      <c r="G233" s="371"/>
      <c r="H233" s="374"/>
      <c r="I233" s="374"/>
      <c r="J233" s="374"/>
      <c r="K233" s="374"/>
      <c r="L233" s="374"/>
      <c r="M233" s="374"/>
      <c r="N233" s="374"/>
      <c r="O233" s="374"/>
      <c r="P233" s="374"/>
      <c r="Q233" s="374"/>
      <c r="R233" s="374"/>
      <c r="S233" s="374"/>
      <c r="T233" s="374"/>
      <c r="U233" s="374"/>
      <c r="V233" s="374"/>
      <c r="W233" s="374"/>
      <c r="X233" s="374"/>
      <c r="Y233" s="374"/>
      <c r="Z233" s="374"/>
      <c r="AA233" s="374"/>
      <c r="AB233" s="374"/>
      <c r="AC233" s="374"/>
      <c r="AD233" s="374"/>
      <c r="AE233" s="375"/>
      <c r="AF233" s="375"/>
      <c r="AG233" s="375"/>
      <c r="AH233" s="375"/>
      <c r="AI233" s="375"/>
      <c r="AJ233" s="375"/>
      <c r="AK233" s="375"/>
      <c r="AL233" s="375"/>
      <c r="AM233" s="375"/>
      <c r="AN233" s="375"/>
      <c r="AO233" s="374"/>
      <c r="AP233" s="374"/>
      <c r="AQ233" s="374"/>
      <c r="AR233" s="374"/>
      <c r="AS233" s="374"/>
      <c r="AT233" s="374"/>
      <c r="AU233" s="374"/>
      <c r="AW233" s="363"/>
      <c r="AX233" s="363"/>
      <c r="AY233" s="363"/>
      <c r="AZ233" s="363"/>
      <c r="BA233" s="363"/>
      <c r="BD233" s="374" t="str">
        <f>IF(W233="","",IF(F233="休日",AW233,IF(F233="法休",AW233,VLOOKUP(F233,カレンダマスタ!$Q$56:$R$69,2,FALSE))))</f>
        <v/>
      </c>
      <c r="BG233" s="374"/>
      <c r="BH233" s="374"/>
    </row>
    <row r="234" spans="2:60">
      <c r="B234" s="323"/>
      <c r="C234" s="371"/>
      <c r="D234" s="372"/>
      <c r="E234" s="373"/>
      <c r="F234" s="372"/>
      <c r="G234" s="371"/>
      <c r="H234" s="374"/>
      <c r="I234" s="374"/>
      <c r="J234" s="374"/>
      <c r="K234" s="374"/>
      <c r="L234" s="374"/>
      <c r="M234" s="374"/>
      <c r="N234" s="374"/>
      <c r="O234" s="374"/>
      <c r="P234" s="374"/>
      <c r="Q234" s="374"/>
      <c r="R234" s="374"/>
      <c r="S234" s="374"/>
      <c r="T234" s="374"/>
      <c r="U234" s="374"/>
      <c r="V234" s="374"/>
      <c r="W234" s="374"/>
      <c r="X234" s="374"/>
      <c r="Y234" s="374"/>
      <c r="Z234" s="374"/>
      <c r="AA234" s="374"/>
      <c r="AB234" s="374"/>
      <c r="AC234" s="374"/>
      <c r="AD234" s="374"/>
      <c r="AE234" s="375"/>
      <c r="AF234" s="375"/>
      <c r="AG234" s="375"/>
      <c r="AH234" s="375"/>
      <c r="AI234" s="375"/>
      <c r="AJ234" s="375"/>
      <c r="AK234" s="375"/>
      <c r="AL234" s="375"/>
      <c r="AM234" s="375"/>
      <c r="AN234" s="375"/>
      <c r="AO234" s="374"/>
      <c r="AP234" s="374"/>
      <c r="AQ234" s="374"/>
      <c r="AR234" s="374"/>
      <c r="AS234" s="374"/>
      <c r="AT234" s="374"/>
      <c r="AU234" s="374"/>
      <c r="AW234" s="363"/>
      <c r="AX234" s="363"/>
      <c r="AY234" s="363"/>
      <c r="AZ234" s="363"/>
      <c r="BA234" s="363"/>
      <c r="BD234" s="374" t="str">
        <f>IF(W234="","",IF(F234="休日",AW234,IF(F234="法休",AW234,VLOOKUP(F234,カレンダマスタ!$Q$56:$R$69,2,FALSE))))</f>
        <v/>
      </c>
      <c r="BG234" s="374"/>
      <c r="BH234" s="374"/>
    </row>
    <row r="235" spans="2:60" ht="13.8" thickBot="1">
      <c r="B235" s="329"/>
      <c r="C235" s="377"/>
      <c r="D235" s="378"/>
      <c r="E235" s="379"/>
      <c r="F235" s="378"/>
      <c r="G235" s="377"/>
      <c r="H235" s="380"/>
      <c r="I235" s="380"/>
      <c r="J235" s="380"/>
      <c r="K235" s="380"/>
      <c r="L235" s="380"/>
      <c r="M235" s="380"/>
      <c r="N235" s="380"/>
      <c r="O235" s="380"/>
      <c r="P235" s="380"/>
      <c r="Q235" s="380"/>
      <c r="R235" s="380"/>
      <c r="S235" s="380"/>
      <c r="T235" s="380"/>
      <c r="U235" s="380"/>
      <c r="V235" s="380"/>
      <c r="W235" s="380"/>
      <c r="X235" s="380"/>
      <c r="Y235" s="380"/>
      <c r="Z235" s="380"/>
      <c r="AA235" s="380"/>
      <c r="AB235" s="380"/>
      <c r="AC235" s="380"/>
      <c r="AD235" s="380"/>
      <c r="AE235" s="381"/>
      <c r="AF235" s="381"/>
      <c r="AG235" s="381"/>
      <c r="AH235" s="381"/>
      <c r="AI235" s="381"/>
      <c r="AJ235" s="381"/>
      <c r="AK235" s="381"/>
      <c r="AL235" s="381"/>
      <c r="AM235" s="381"/>
      <c r="AN235" s="381"/>
      <c r="AO235" s="380"/>
      <c r="AP235" s="380"/>
      <c r="AQ235" s="380"/>
      <c r="AR235" s="380"/>
      <c r="AS235" s="380"/>
      <c r="AT235" s="380"/>
      <c r="AU235" s="380"/>
      <c r="AW235" s="364"/>
      <c r="AX235" s="364"/>
      <c r="AY235" s="364"/>
      <c r="AZ235" s="364"/>
      <c r="BA235" s="364"/>
      <c r="BD235" s="380" t="str">
        <f>IF(W235="","",IF(F235="休日",AW235,IF(F235="法休",AW235,VLOOKUP(F235,カレンダマスタ!$Q$56:$R$69,2,FALSE))))</f>
        <v/>
      </c>
      <c r="BG235" s="380"/>
      <c r="BH235" s="380"/>
    </row>
    <row r="236" spans="2:60">
      <c r="B236" s="111">
        <f>B191+1</f>
        <v>6</v>
      </c>
      <c r="C236" s="403">
        <f>IF(STEP!C236&lt;&gt;"",STEP!C236,"")</f>
        <v>300874</v>
      </c>
      <c r="D236" s="383" t="str">
        <f>IF(STEP!D236&lt;&gt;"",STEP!D236,"")</f>
        <v>髙橋　健伍</v>
      </c>
      <c r="E236" s="384">
        <f>IF(STEP!E236&lt;&gt;"",STEP!E236,"")</f>
        <v>45403</v>
      </c>
      <c r="F236" s="248" t="s">
        <v>212</v>
      </c>
      <c r="G236" s="249"/>
      <c r="H236" s="250"/>
      <c r="I236" s="250"/>
      <c r="J236" s="250"/>
      <c r="K236" s="250"/>
      <c r="L236" s="250"/>
      <c r="M236" s="250"/>
      <c r="N236" s="250"/>
      <c r="O236" s="250"/>
      <c r="P236" s="250"/>
      <c r="Q236" s="250"/>
      <c r="R236" s="250"/>
      <c r="S236" s="250"/>
      <c r="T236" s="250"/>
      <c r="U236" s="250"/>
      <c r="V236" s="250"/>
      <c r="W236" s="250"/>
      <c r="X236" s="250"/>
      <c r="Y236" s="250"/>
      <c r="Z236" s="250"/>
      <c r="AA236" s="250"/>
      <c r="AB236" s="250"/>
      <c r="AC236" s="250"/>
      <c r="AD236" s="250"/>
      <c r="AE236" s="251"/>
      <c r="AF236" s="251"/>
      <c r="AG236" s="251"/>
      <c r="AH236" s="251"/>
      <c r="AI236" s="251"/>
      <c r="AJ236" s="251"/>
      <c r="AK236" s="251"/>
      <c r="AL236" s="251"/>
      <c r="AM236" s="251"/>
      <c r="AN236" s="251"/>
      <c r="AO236" s="250"/>
      <c r="AP236" s="250"/>
      <c r="AQ236" s="250"/>
      <c r="AR236" s="250"/>
      <c r="AS236" s="250"/>
      <c r="AT236" s="250"/>
      <c r="AU236" s="250"/>
      <c r="AW236" s="282" t="str">
        <f t="shared" ref="AW236:AW270" si="28">IF(W236&lt;&gt;"",IF(W236&lt;&gt;"",CEILING(IF(J236&lt;&gt;"",J236,I236),$AY$8),""),"")</f>
        <v/>
      </c>
      <c r="AX236" s="282" t="str">
        <f>IF(W236&lt;&gt;"",IF(W236&lt;&gt;"",IF(OR(K236="早出",AND(BD236&lt;AW236,K236&lt;&gt;"有償遅刻")),AW236,BD236),""),"")</f>
        <v/>
      </c>
      <c r="AY236" s="282" t="str">
        <f t="shared" ref="AY236:AY270" si="29">IF(W236&lt;&gt;"",FLOOR(IF(N236&lt;&gt;"",N236,M236),$AY$8),"")</f>
        <v/>
      </c>
      <c r="AZ236" s="282" t="str">
        <f t="shared" ref="AZ236:AZ270" si="30">IF(W236&lt;&gt;"",IF(AY236&lt;&gt;0,AY236-AR236,L236-AR236),"")</f>
        <v/>
      </c>
      <c r="BA236" s="282" t="str">
        <f t="shared" ref="BA236:BA270" si="31">IF(W236&lt;&gt;"",W236,"")</f>
        <v/>
      </c>
      <c r="BD236" s="250" t="str">
        <f>IF(W236="","",IF(F236="休日",AW236,IF(F236="法休",AW236,VLOOKUP(F236,カレンダマスタ!$Q$56:$R$69,2,FALSE))))</f>
        <v/>
      </c>
      <c r="BG236" s="250" t="e">
        <f>STEP!AF236</f>
        <v>#N/A</v>
      </c>
      <c r="BH236" s="250" t="str">
        <f>IF(AX236="","",IF(P236&lt;&gt;"","",IF(BG236="CS","OK",IF(VLOOKUP(E236,カレンダマスタ!$A$5:$D$381,4,FALSE)&gt;0,"",IF(OR(AX236*24&gt;10.84,AZ236*24&lt;14.5)=TRUE,"×","OK")))))</f>
        <v/>
      </c>
    </row>
    <row r="237" spans="2:60">
      <c r="B237" s="111"/>
      <c r="C237" s="385">
        <f>IF(STEP!C237&lt;&gt;"",STEP!C237,"")</f>
        <v>300874</v>
      </c>
      <c r="D237" s="386" t="str">
        <f>IF(STEP!D237&lt;&gt;"",STEP!D237,"")</f>
        <v>髙橋　健伍</v>
      </c>
      <c r="E237" s="387">
        <f>IF(STEP!E237&lt;&gt;"",STEP!E237,"")</f>
        <v>45404</v>
      </c>
      <c r="F237" s="253" t="s">
        <v>557</v>
      </c>
      <c r="G237" s="252"/>
      <c r="H237" s="254">
        <v>0.36458333333333331</v>
      </c>
      <c r="I237" s="254">
        <v>0.35486111111111113</v>
      </c>
      <c r="J237" s="254"/>
      <c r="K237" s="254"/>
      <c r="L237" s="254">
        <v>0.72916666666666663</v>
      </c>
      <c r="M237" s="254">
        <v>0.80694444444444446</v>
      </c>
      <c r="N237" s="254"/>
      <c r="O237" s="254"/>
      <c r="P237" s="254"/>
      <c r="Q237" s="254" t="s">
        <v>559</v>
      </c>
      <c r="R237" s="254"/>
      <c r="S237" s="254" t="s">
        <v>575</v>
      </c>
      <c r="T237" s="254"/>
      <c r="U237" s="254"/>
      <c r="V237" s="254">
        <v>0.33333333333333331</v>
      </c>
      <c r="W237" s="254">
        <v>0.39930555555555558</v>
      </c>
      <c r="X237" s="254"/>
      <c r="Y237" s="254">
        <v>6.5972222222222224E-2</v>
      </c>
      <c r="Z237" s="254"/>
      <c r="AA237" s="254"/>
      <c r="AB237" s="254"/>
      <c r="AC237" s="254"/>
      <c r="AD237" s="254"/>
      <c r="AE237" s="255">
        <v>4.1666666666666664E-2</v>
      </c>
      <c r="AF237" s="255">
        <v>6.5972222222222224E-2</v>
      </c>
      <c r="AG237" s="255">
        <v>2.4305555555555556E-2</v>
      </c>
      <c r="AH237" s="255">
        <v>6.5972222222222224E-2</v>
      </c>
      <c r="AI237" s="255">
        <v>1</v>
      </c>
      <c r="AJ237" s="255">
        <v>1</v>
      </c>
      <c r="AK237" s="255"/>
      <c r="AL237" s="255"/>
      <c r="AM237" s="255"/>
      <c r="AN237" s="255"/>
      <c r="AO237" s="254"/>
      <c r="AP237" s="254"/>
      <c r="AQ237" s="254"/>
      <c r="AR237" s="254"/>
      <c r="AS237" s="254"/>
      <c r="AT237" s="254"/>
      <c r="AU237" s="254"/>
      <c r="AW237" s="283">
        <f t="shared" si="28"/>
        <v>0.3576388888888889</v>
      </c>
      <c r="AX237" s="283">
        <f t="shared" si="23"/>
        <v>0.36458333333333331</v>
      </c>
      <c r="AY237" s="283">
        <f t="shared" si="29"/>
        <v>0.80555555555555547</v>
      </c>
      <c r="AZ237" s="283">
        <f t="shared" si="30"/>
        <v>0.80555555555555547</v>
      </c>
      <c r="BA237" s="283">
        <f t="shared" si="31"/>
        <v>0.39930555555555558</v>
      </c>
      <c r="BD237" s="254">
        <f>IF(W237="","",IF(F237="休日",AW237,IF(F237="法休",AW237,VLOOKUP(F237,カレンダマスタ!$Q$56:$R$69,2,FALSE))))</f>
        <v>0.36458333333333331</v>
      </c>
      <c r="BG237" s="254" t="e">
        <f>BG236</f>
        <v>#N/A</v>
      </c>
      <c r="BH237" s="254" t="e">
        <f>IF(AX237="","",IF(P237&lt;&gt;"","",IF(BG237="CS","OK",IF(VLOOKUP(E237,カレンダマスタ!$A$5:$D$381,4,FALSE)&gt;0,"",IF(OR(AX237*24&gt;10.84,AZ237*24&lt;14.5)=TRUE,"×","OK")))))</f>
        <v>#N/A</v>
      </c>
    </row>
    <row r="238" spans="2:60">
      <c r="B238" s="111"/>
      <c r="C238" s="385">
        <f>IF(STEP!C238&lt;&gt;"",STEP!C238,"")</f>
        <v>300874</v>
      </c>
      <c r="D238" s="386" t="str">
        <f>IF(STEP!D238&lt;&gt;"",STEP!D238,"")</f>
        <v>髙橋　健伍</v>
      </c>
      <c r="E238" s="387">
        <f>IF(STEP!E238&lt;&gt;"",STEP!E238,"")</f>
        <v>45405</v>
      </c>
      <c r="F238" s="253" t="s">
        <v>557</v>
      </c>
      <c r="G238" s="252"/>
      <c r="H238" s="254">
        <v>0.36458333333333331</v>
      </c>
      <c r="I238" s="254">
        <v>0.82708333333333339</v>
      </c>
      <c r="J238" s="254">
        <v>0.36458333333333331</v>
      </c>
      <c r="K238" s="254"/>
      <c r="L238" s="254">
        <v>0.72916666666666663</v>
      </c>
      <c r="M238" s="254">
        <v>0.82708333333333339</v>
      </c>
      <c r="N238" s="254"/>
      <c r="O238" s="254"/>
      <c r="P238" s="254"/>
      <c r="Q238" s="254" t="s">
        <v>559</v>
      </c>
      <c r="R238" s="254"/>
      <c r="S238" s="254" t="s">
        <v>575</v>
      </c>
      <c r="T238" s="254"/>
      <c r="U238" s="254"/>
      <c r="V238" s="254">
        <v>0.33333333333333331</v>
      </c>
      <c r="W238" s="254">
        <v>0.4201388888888889</v>
      </c>
      <c r="X238" s="254"/>
      <c r="Y238" s="254">
        <v>8.6805555555555566E-2</v>
      </c>
      <c r="Z238" s="254"/>
      <c r="AA238" s="254"/>
      <c r="AB238" s="254"/>
      <c r="AC238" s="254"/>
      <c r="AD238" s="254"/>
      <c r="AE238" s="255">
        <v>4.1666666666666664E-2</v>
      </c>
      <c r="AF238" s="255">
        <v>8.6805555555555566E-2</v>
      </c>
      <c r="AG238" s="255">
        <v>4.5138888888888888E-2</v>
      </c>
      <c r="AH238" s="255">
        <v>8.6805555555555566E-2</v>
      </c>
      <c r="AI238" s="255">
        <v>1</v>
      </c>
      <c r="AJ238" s="255">
        <v>1</v>
      </c>
      <c r="AK238" s="255"/>
      <c r="AL238" s="255"/>
      <c r="AM238" s="255"/>
      <c r="AN238" s="255"/>
      <c r="AO238" s="254"/>
      <c r="AP238" s="254"/>
      <c r="AQ238" s="254"/>
      <c r="AR238" s="254"/>
      <c r="AS238" s="254"/>
      <c r="AT238" s="254"/>
      <c r="AU238" s="254"/>
      <c r="AW238" s="283">
        <f t="shared" si="28"/>
        <v>0.36458333333333331</v>
      </c>
      <c r="AX238" s="283">
        <f t="shared" si="23"/>
        <v>0.36458333333333331</v>
      </c>
      <c r="AY238" s="283">
        <f t="shared" si="29"/>
        <v>0.82638888888888884</v>
      </c>
      <c r="AZ238" s="283">
        <f t="shared" si="30"/>
        <v>0.82638888888888884</v>
      </c>
      <c r="BA238" s="283">
        <f t="shared" si="31"/>
        <v>0.4201388888888889</v>
      </c>
      <c r="BD238" s="254">
        <f>IF(W238="","",IF(F238="休日",AW238,IF(F238="法休",AW238,VLOOKUP(F238,カレンダマスタ!$Q$56:$R$69,2,FALSE))))</f>
        <v>0.36458333333333331</v>
      </c>
      <c r="BG238" s="254" t="e">
        <f t="shared" si="27"/>
        <v>#N/A</v>
      </c>
      <c r="BH238" s="254" t="e">
        <f>IF(AX238="","",IF(P238&lt;&gt;"","",IF(BG238="CS","OK",IF(VLOOKUP(E238,カレンダマスタ!$A$5:$D$381,4,FALSE)&gt;0,"",IF(OR(AX238*24&gt;10.84,AZ238*24&lt;14.5)=TRUE,"×","OK")))))</f>
        <v>#N/A</v>
      </c>
    </row>
    <row r="239" spans="2:60">
      <c r="B239" s="111"/>
      <c r="C239" s="385">
        <f>IF(STEP!C239&lt;&gt;"",STEP!C239,"")</f>
        <v>300874</v>
      </c>
      <c r="D239" s="386" t="str">
        <f>IF(STEP!D239&lt;&gt;"",STEP!D239,"")</f>
        <v>髙橋　健伍</v>
      </c>
      <c r="E239" s="387">
        <f>IF(STEP!E239&lt;&gt;"",STEP!E239,"")</f>
        <v>45406</v>
      </c>
      <c r="F239" s="256" t="s">
        <v>557</v>
      </c>
      <c r="G239" s="257"/>
      <c r="H239" s="254">
        <v>0.36458333333333331</v>
      </c>
      <c r="I239" s="254">
        <v>0.35555555555555557</v>
      </c>
      <c r="J239" s="254"/>
      <c r="K239" s="254"/>
      <c r="L239" s="254">
        <v>0.72916666666666663</v>
      </c>
      <c r="M239" s="254">
        <v>0.73333333333333339</v>
      </c>
      <c r="N239" s="254"/>
      <c r="O239" s="254"/>
      <c r="P239" s="254"/>
      <c r="Q239" s="254"/>
      <c r="R239" s="254"/>
      <c r="S239" s="254"/>
      <c r="T239" s="254"/>
      <c r="U239" s="254"/>
      <c r="V239" s="254">
        <v>0.33333333333333331</v>
      </c>
      <c r="W239" s="254">
        <v>0.33333333333333331</v>
      </c>
      <c r="X239" s="254"/>
      <c r="Y239" s="254"/>
      <c r="Z239" s="254"/>
      <c r="AA239" s="254"/>
      <c r="AB239" s="254"/>
      <c r="AC239" s="254"/>
      <c r="AD239" s="254"/>
      <c r="AE239" s="255"/>
      <c r="AF239" s="255"/>
      <c r="AG239" s="255"/>
      <c r="AH239" s="255"/>
      <c r="AI239" s="255">
        <v>1</v>
      </c>
      <c r="AJ239" s="255">
        <v>1</v>
      </c>
      <c r="AK239" s="255"/>
      <c r="AL239" s="255"/>
      <c r="AM239" s="255"/>
      <c r="AN239" s="255"/>
      <c r="AO239" s="254"/>
      <c r="AP239" s="254"/>
      <c r="AQ239" s="254"/>
      <c r="AR239" s="254"/>
      <c r="AS239" s="254"/>
      <c r="AT239" s="254"/>
      <c r="AU239" s="254"/>
      <c r="AW239" s="283">
        <f t="shared" si="28"/>
        <v>0.3576388888888889</v>
      </c>
      <c r="AX239" s="283">
        <f t="shared" si="23"/>
        <v>0.36458333333333331</v>
      </c>
      <c r="AY239" s="283">
        <f t="shared" si="29"/>
        <v>0.73263888888888884</v>
      </c>
      <c r="AZ239" s="283">
        <f t="shared" si="30"/>
        <v>0.73263888888888884</v>
      </c>
      <c r="BA239" s="283">
        <f t="shared" si="31"/>
        <v>0.33333333333333331</v>
      </c>
      <c r="BD239" s="254">
        <f>IF(W239="","",IF(F239="休日",AW239,IF(F239="法休",AW239,VLOOKUP(F239,カレンダマスタ!$Q$56:$R$69,2,FALSE))))</f>
        <v>0.36458333333333331</v>
      </c>
      <c r="BG239" s="254" t="e">
        <f t="shared" si="27"/>
        <v>#N/A</v>
      </c>
      <c r="BH239" s="254" t="e">
        <f>IF(AX239="","",IF(P239&lt;&gt;"","",IF(BG239="CS","OK",IF(VLOOKUP(E239,カレンダマスタ!$A$5:$D$381,4,FALSE)&gt;0,"",IF(OR(AX239*24&gt;10.84,AZ239*24&lt;14.5)=TRUE,"×","OK")))))</f>
        <v>#N/A</v>
      </c>
    </row>
    <row r="240" spans="2:60">
      <c r="B240" s="111"/>
      <c r="C240" s="385">
        <f>IF(STEP!C240&lt;&gt;"",STEP!C240,"")</f>
        <v>300874</v>
      </c>
      <c r="D240" s="386" t="str">
        <f>IF(STEP!D240&lt;&gt;"",STEP!D240,"")</f>
        <v>髙橋　健伍</v>
      </c>
      <c r="E240" s="387">
        <f>IF(STEP!E240&lt;&gt;"",STEP!E240,"")</f>
        <v>45407</v>
      </c>
      <c r="F240" s="256" t="s">
        <v>557</v>
      </c>
      <c r="G240" s="257"/>
      <c r="H240" s="254">
        <v>0.36458333333333331</v>
      </c>
      <c r="I240" s="254">
        <v>0.3527777777777778</v>
      </c>
      <c r="J240" s="254"/>
      <c r="K240" s="254"/>
      <c r="L240" s="254">
        <v>0.72916666666666663</v>
      </c>
      <c r="M240" s="254">
        <v>0.84791666666666676</v>
      </c>
      <c r="N240" s="254"/>
      <c r="O240" s="254"/>
      <c r="P240" s="254"/>
      <c r="Q240" s="254" t="s">
        <v>559</v>
      </c>
      <c r="R240" s="254"/>
      <c r="S240" s="254" t="s">
        <v>575</v>
      </c>
      <c r="T240" s="254"/>
      <c r="U240" s="254"/>
      <c r="V240" s="254">
        <v>0.33333333333333331</v>
      </c>
      <c r="W240" s="254">
        <v>0.44097222222222227</v>
      </c>
      <c r="X240" s="254"/>
      <c r="Y240" s="254">
        <v>0.1076388888888889</v>
      </c>
      <c r="Z240" s="254"/>
      <c r="AA240" s="254"/>
      <c r="AB240" s="254"/>
      <c r="AC240" s="254"/>
      <c r="AD240" s="254"/>
      <c r="AE240" s="255">
        <v>4.1666666666666664E-2</v>
      </c>
      <c r="AF240" s="255">
        <v>0.1076388888888889</v>
      </c>
      <c r="AG240" s="255">
        <v>6.5972222222222224E-2</v>
      </c>
      <c r="AH240" s="255">
        <v>0.1076388888888889</v>
      </c>
      <c r="AI240" s="255">
        <v>1</v>
      </c>
      <c r="AJ240" s="255">
        <v>1</v>
      </c>
      <c r="AK240" s="255"/>
      <c r="AL240" s="255"/>
      <c r="AM240" s="255"/>
      <c r="AN240" s="255"/>
      <c r="AO240" s="254"/>
      <c r="AP240" s="254"/>
      <c r="AQ240" s="254"/>
      <c r="AR240" s="254"/>
      <c r="AS240" s="254"/>
      <c r="AT240" s="254"/>
      <c r="AU240" s="254"/>
      <c r="AW240" s="283">
        <f t="shared" si="28"/>
        <v>0.35416666666666663</v>
      </c>
      <c r="AX240" s="283">
        <f t="shared" si="23"/>
        <v>0.36458333333333331</v>
      </c>
      <c r="AY240" s="283">
        <f t="shared" si="29"/>
        <v>0.84722222222222221</v>
      </c>
      <c r="AZ240" s="283">
        <f t="shared" si="30"/>
        <v>0.84722222222222221</v>
      </c>
      <c r="BA240" s="283">
        <f t="shared" si="31"/>
        <v>0.44097222222222227</v>
      </c>
      <c r="BD240" s="254">
        <f>IF(W240="","",IF(F240="休日",AW240,IF(F240="法休",AW240,VLOOKUP(F240,カレンダマスタ!$Q$56:$R$69,2,FALSE))))</f>
        <v>0.36458333333333331</v>
      </c>
      <c r="BG240" s="254" t="e">
        <f t="shared" si="27"/>
        <v>#N/A</v>
      </c>
      <c r="BH240" s="254" t="e">
        <f>IF(AX240="","",IF(P240&lt;&gt;"","",IF(BG240="CS","OK",IF(VLOOKUP(E240,カレンダマスタ!$A$5:$D$381,4,FALSE)&gt;0,"",IF(OR(AX240*24&gt;10.84,AZ240*24&lt;14.5)=TRUE,"×","OK")))))</f>
        <v>#N/A</v>
      </c>
    </row>
    <row r="241" spans="2:60">
      <c r="B241" s="111"/>
      <c r="C241" s="385">
        <f>IF(STEP!C241&lt;&gt;"",STEP!C241,"")</f>
        <v>300874</v>
      </c>
      <c r="D241" s="386" t="str">
        <f>IF(STEP!D241&lt;&gt;"",STEP!D241,"")</f>
        <v>髙橋　健伍</v>
      </c>
      <c r="E241" s="387">
        <f>IF(STEP!E241&lt;&gt;"",STEP!E241,"")</f>
        <v>45408</v>
      </c>
      <c r="F241" s="256" t="s">
        <v>557</v>
      </c>
      <c r="G241" s="252"/>
      <c r="H241" s="254">
        <v>0.36458333333333331</v>
      </c>
      <c r="I241" s="254">
        <v>0.35555555555555557</v>
      </c>
      <c r="J241" s="254"/>
      <c r="K241" s="254"/>
      <c r="L241" s="254">
        <v>0.72916666666666663</v>
      </c>
      <c r="M241" s="254">
        <v>0.64930555555555558</v>
      </c>
      <c r="N241" s="254"/>
      <c r="O241" s="254"/>
      <c r="P241" s="254"/>
      <c r="Q241" s="254"/>
      <c r="R241" s="254"/>
      <c r="S241" s="254"/>
      <c r="T241" s="254"/>
      <c r="U241" s="254"/>
      <c r="V241" s="254">
        <v>0.33333333333333331</v>
      </c>
      <c r="W241" s="254">
        <v>0.25347222222222221</v>
      </c>
      <c r="X241" s="254"/>
      <c r="Y241" s="254" t="s">
        <v>598</v>
      </c>
      <c r="Z241" s="254"/>
      <c r="AA241" s="254"/>
      <c r="AB241" s="254"/>
      <c r="AC241" s="254"/>
      <c r="AD241" s="254"/>
      <c r="AE241" s="255"/>
      <c r="AF241" s="255" t="s">
        <v>598</v>
      </c>
      <c r="AG241" s="255"/>
      <c r="AH241" s="255" t="s">
        <v>598</v>
      </c>
      <c r="AI241" s="255">
        <v>1</v>
      </c>
      <c r="AJ241" s="255">
        <v>1</v>
      </c>
      <c r="AK241" s="255"/>
      <c r="AL241" s="255"/>
      <c r="AM241" s="255"/>
      <c r="AN241" s="255"/>
      <c r="AO241" s="254"/>
      <c r="AP241" s="254"/>
      <c r="AQ241" s="254"/>
      <c r="AR241" s="254"/>
      <c r="AS241" s="254"/>
      <c r="AT241" s="254"/>
      <c r="AU241" s="254"/>
      <c r="AW241" s="283">
        <f t="shared" si="28"/>
        <v>0.3576388888888889</v>
      </c>
      <c r="AX241" s="283">
        <f t="shared" si="23"/>
        <v>0.36458333333333331</v>
      </c>
      <c r="AY241" s="283">
        <f t="shared" si="29"/>
        <v>0.64930555555555547</v>
      </c>
      <c r="AZ241" s="283">
        <f t="shared" si="30"/>
        <v>0.64930555555555547</v>
      </c>
      <c r="BA241" s="283">
        <f t="shared" si="31"/>
        <v>0.25347222222222221</v>
      </c>
      <c r="BD241" s="254">
        <f>IF(W241="","",IF(F241="休日",AW241,IF(F241="法休",AW241,VLOOKUP(F241,カレンダマスタ!$Q$56:$R$69,2,FALSE))))</f>
        <v>0.36458333333333331</v>
      </c>
      <c r="BG241" s="254" t="e">
        <f t="shared" si="27"/>
        <v>#N/A</v>
      </c>
      <c r="BH241" s="254" t="e">
        <f>IF(AX241="","",IF(P241&lt;&gt;"","",IF(BG241="CS","OK",IF(VLOOKUP(E241,カレンダマスタ!$A$5:$D$381,4,FALSE)&gt;0,"",IF(OR(AX241*24&gt;10.84,AZ241*24&lt;14.5)=TRUE,"×","OK")))))</f>
        <v>#N/A</v>
      </c>
    </row>
    <row r="242" spans="2:60">
      <c r="B242" s="111"/>
      <c r="C242" s="388">
        <f>IF(STEP!C242&lt;&gt;"",STEP!C242,"")</f>
        <v>300874</v>
      </c>
      <c r="D242" s="389" t="str">
        <f>IF(STEP!D242&lt;&gt;"",STEP!D242,"")</f>
        <v>髙橋　健伍</v>
      </c>
      <c r="E242" s="390">
        <f>IF(STEP!E242&lt;&gt;"",STEP!E242,"")</f>
        <v>45409</v>
      </c>
      <c r="F242" s="259" t="s">
        <v>211</v>
      </c>
      <c r="G242" s="258"/>
      <c r="H242" s="260"/>
      <c r="I242" s="260"/>
      <c r="J242" s="260"/>
      <c r="K242" s="260"/>
      <c r="L242" s="260"/>
      <c r="M242" s="260"/>
      <c r="N242" s="260"/>
      <c r="O242" s="260"/>
      <c r="P242" s="260"/>
      <c r="Q242" s="260"/>
      <c r="R242" s="260"/>
      <c r="S242" s="260"/>
      <c r="T242" s="260"/>
      <c r="U242" s="260"/>
      <c r="V242" s="260"/>
      <c r="W242" s="260"/>
      <c r="X242" s="260"/>
      <c r="Y242" s="260"/>
      <c r="Z242" s="260"/>
      <c r="AA242" s="260"/>
      <c r="AB242" s="260"/>
      <c r="AC242" s="260"/>
      <c r="AD242" s="260"/>
      <c r="AE242" s="261"/>
      <c r="AF242" s="261"/>
      <c r="AG242" s="261"/>
      <c r="AH242" s="261"/>
      <c r="AI242" s="261"/>
      <c r="AJ242" s="261"/>
      <c r="AK242" s="261"/>
      <c r="AL242" s="261"/>
      <c r="AM242" s="261"/>
      <c r="AN242" s="261"/>
      <c r="AO242" s="260"/>
      <c r="AP242" s="260"/>
      <c r="AQ242" s="260"/>
      <c r="AR242" s="260"/>
      <c r="AS242" s="260"/>
      <c r="AT242" s="260"/>
      <c r="AU242" s="260"/>
      <c r="AW242" s="284" t="str">
        <f t="shared" si="28"/>
        <v/>
      </c>
      <c r="AX242" s="284" t="str">
        <f t="shared" si="23"/>
        <v/>
      </c>
      <c r="AY242" s="284" t="str">
        <f t="shared" si="29"/>
        <v/>
      </c>
      <c r="AZ242" s="284" t="str">
        <f t="shared" si="30"/>
        <v/>
      </c>
      <c r="BA242" s="284" t="str">
        <f t="shared" si="31"/>
        <v/>
      </c>
      <c r="BD242" s="260" t="str">
        <f>IF(W242="","",IF(F242="休日",AW242,IF(F242="法休",AW242,VLOOKUP(F242,カレンダマスタ!$Q$56:$R$69,2,FALSE))))</f>
        <v/>
      </c>
      <c r="BG242" s="260" t="e">
        <f t="shared" si="27"/>
        <v>#N/A</v>
      </c>
      <c r="BH242" s="260" t="str">
        <f>IF(AX242="","",IF(P242&lt;&gt;"","",IF(BG242="CS","OK",IF(VLOOKUP(E242,カレンダマスタ!$A$5:$D$381,4,FALSE)&gt;0,"",IF(OR(AX242*24&gt;10.84,AZ242*24&lt;14.5)=TRUE,"×","OK")))))</f>
        <v/>
      </c>
    </row>
    <row r="243" spans="2:60">
      <c r="B243" s="111"/>
      <c r="C243" s="391">
        <f>IF(STEP!C243&lt;&gt;"",STEP!C243,"")</f>
        <v>300874</v>
      </c>
      <c r="D243" s="392" t="str">
        <f>IF(STEP!D243&lt;&gt;"",STEP!D243,"")</f>
        <v>髙橋　健伍</v>
      </c>
      <c r="E243" s="393">
        <f>IF(STEP!E243&lt;&gt;"",STEP!E243,"")</f>
        <v>45410</v>
      </c>
      <c r="F243" s="263" t="s">
        <v>212</v>
      </c>
      <c r="G243" s="262"/>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5"/>
      <c r="AF243" s="265"/>
      <c r="AG243" s="265"/>
      <c r="AH243" s="265"/>
      <c r="AI243" s="265"/>
      <c r="AJ243" s="265"/>
      <c r="AK243" s="265"/>
      <c r="AL243" s="265"/>
      <c r="AM243" s="265"/>
      <c r="AN243" s="265"/>
      <c r="AO243" s="264"/>
      <c r="AP243" s="264"/>
      <c r="AQ243" s="264"/>
      <c r="AR243" s="264"/>
      <c r="AS243" s="264"/>
      <c r="AT243" s="264"/>
      <c r="AU243" s="264"/>
      <c r="AW243" s="285" t="str">
        <f t="shared" si="28"/>
        <v/>
      </c>
      <c r="AX243" s="285" t="str">
        <f t="shared" si="23"/>
        <v/>
      </c>
      <c r="AY243" s="285" t="str">
        <f t="shared" si="29"/>
        <v/>
      </c>
      <c r="AZ243" s="285" t="str">
        <f t="shared" si="30"/>
        <v/>
      </c>
      <c r="BA243" s="285" t="str">
        <f t="shared" si="31"/>
        <v/>
      </c>
      <c r="BD243" s="264" t="str">
        <f>IF(W243="","",IF(F243="休日",AW243,IF(F243="法休",AW243,VLOOKUP(F243,カレンダマスタ!$Q$56:$R$69,2,FALSE))))</f>
        <v/>
      </c>
      <c r="BG243" s="264" t="e">
        <f t="shared" si="27"/>
        <v>#N/A</v>
      </c>
      <c r="BH243" s="264" t="str">
        <f>IF(AX243="","",IF(P243&lt;&gt;"","",IF(BG243="CS","OK",IF(VLOOKUP(E243,カレンダマスタ!$A$5:$D$381,4,FALSE)&gt;0,"",IF(OR(AX243*24&gt;10.84,AZ243*24&lt;14.5)=TRUE,"×","OK")))))</f>
        <v/>
      </c>
    </row>
    <row r="244" spans="2:60">
      <c r="B244" s="111"/>
      <c r="C244" s="385">
        <f>IF(STEP!C244&lt;&gt;"",STEP!C244,"")</f>
        <v>300874</v>
      </c>
      <c r="D244" s="386" t="str">
        <f>IF(STEP!D244&lt;&gt;"",STEP!D244,"")</f>
        <v>髙橋　健伍</v>
      </c>
      <c r="E244" s="387">
        <f>IF(STEP!E244&lt;&gt;"",STEP!E244,"")</f>
        <v>45411</v>
      </c>
      <c r="F244" s="253" t="s">
        <v>211</v>
      </c>
      <c r="G244" s="252"/>
      <c r="H244" s="254"/>
      <c r="I244" s="254"/>
      <c r="J244" s="254"/>
      <c r="K244" s="254"/>
      <c r="L244" s="254"/>
      <c r="M244" s="254"/>
      <c r="N244" s="254"/>
      <c r="O244" s="254"/>
      <c r="P244" s="254"/>
      <c r="Q244" s="254"/>
      <c r="R244" s="254"/>
      <c r="S244" s="254"/>
      <c r="T244" s="254"/>
      <c r="U244" s="254"/>
      <c r="V244" s="254"/>
      <c r="W244" s="254"/>
      <c r="X244" s="254"/>
      <c r="Y244" s="254"/>
      <c r="Z244" s="254"/>
      <c r="AA244" s="254"/>
      <c r="AB244" s="254"/>
      <c r="AC244" s="254"/>
      <c r="AD244" s="254"/>
      <c r="AE244" s="255"/>
      <c r="AF244" s="255"/>
      <c r="AG244" s="255"/>
      <c r="AH244" s="255"/>
      <c r="AI244" s="255"/>
      <c r="AJ244" s="255"/>
      <c r="AK244" s="255"/>
      <c r="AL244" s="255"/>
      <c r="AM244" s="255"/>
      <c r="AN244" s="255"/>
      <c r="AO244" s="254"/>
      <c r="AP244" s="254"/>
      <c r="AQ244" s="254"/>
      <c r="AR244" s="254"/>
      <c r="AS244" s="254"/>
      <c r="AT244" s="254"/>
      <c r="AU244" s="254"/>
      <c r="AW244" s="283" t="str">
        <f t="shared" si="28"/>
        <v/>
      </c>
      <c r="AX244" s="283" t="str">
        <f t="shared" si="23"/>
        <v/>
      </c>
      <c r="AY244" s="283" t="str">
        <f t="shared" si="29"/>
        <v/>
      </c>
      <c r="AZ244" s="283" t="str">
        <f t="shared" si="30"/>
        <v/>
      </c>
      <c r="BA244" s="283" t="str">
        <f t="shared" si="31"/>
        <v/>
      </c>
      <c r="BD244" s="254" t="str">
        <f>IF(W244="","",IF(F244="休日",AW244,IF(F244="法休",AW244,VLOOKUP(F244,カレンダマスタ!$Q$56:$R$69,2,FALSE))))</f>
        <v/>
      </c>
      <c r="BG244" s="254" t="e">
        <f t="shared" si="27"/>
        <v>#N/A</v>
      </c>
      <c r="BH244" s="254" t="str">
        <f>IF(AX244="","",IF(P244&lt;&gt;"","",IF(BG244="CS","OK",IF(VLOOKUP(E244,カレンダマスタ!$A$5:$D$381,4,FALSE)&gt;0,"",IF(OR(AX244*24&gt;10.84,AZ244*24&lt;14.5)=TRUE,"×","OK")))))</f>
        <v/>
      </c>
    </row>
    <row r="245" spans="2:60">
      <c r="B245" s="111"/>
      <c r="C245" s="385">
        <f>IF(STEP!C245&lt;&gt;"",STEP!C245,"")</f>
        <v>300874</v>
      </c>
      <c r="D245" s="386" t="str">
        <f>IF(STEP!D245&lt;&gt;"",STEP!D245,"")</f>
        <v>髙橋　健伍</v>
      </c>
      <c r="E245" s="387">
        <f>IF(STEP!E245&lt;&gt;"",STEP!E245,"")</f>
        <v>45412</v>
      </c>
      <c r="F245" s="253" t="s">
        <v>211</v>
      </c>
      <c r="G245" s="252"/>
      <c r="H245" s="254"/>
      <c r="I245" s="254"/>
      <c r="J245" s="254"/>
      <c r="K245" s="254"/>
      <c r="L245" s="254"/>
      <c r="M245" s="254"/>
      <c r="N245" s="254"/>
      <c r="O245" s="254"/>
      <c r="P245" s="254"/>
      <c r="Q245" s="254"/>
      <c r="R245" s="254"/>
      <c r="S245" s="254"/>
      <c r="T245" s="254"/>
      <c r="U245" s="254"/>
      <c r="V245" s="254"/>
      <c r="W245" s="254"/>
      <c r="X245" s="254"/>
      <c r="Y245" s="254"/>
      <c r="Z245" s="254"/>
      <c r="AA245" s="254"/>
      <c r="AB245" s="254"/>
      <c r="AC245" s="254"/>
      <c r="AD245" s="254"/>
      <c r="AE245" s="255"/>
      <c r="AF245" s="255"/>
      <c r="AG245" s="255"/>
      <c r="AH245" s="255"/>
      <c r="AI245" s="255"/>
      <c r="AJ245" s="255"/>
      <c r="AK245" s="255"/>
      <c r="AL245" s="255"/>
      <c r="AM245" s="255"/>
      <c r="AN245" s="255"/>
      <c r="AO245" s="254"/>
      <c r="AP245" s="254"/>
      <c r="AQ245" s="254"/>
      <c r="AR245" s="254"/>
      <c r="AS245" s="254"/>
      <c r="AT245" s="254"/>
      <c r="AU245" s="254"/>
      <c r="AW245" s="283" t="str">
        <f t="shared" si="28"/>
        <v/>
      </c>
      <c r="AX245" s="283" t="str">
        <f t="shared" si="23"/>
        <v/>
      </c>
      <c r="AY245" s="283" t="str">
        <f t="shared" si="29"/>
        <v/>
      </c>
      <c r="AZ245" s="283" t="str">
        <f t="shared" si="30"/>
        <v/>
      </c>
      <c r="BA245" s="283" t="str">
        <f t="shared" si="31"/>
        <v/>
      </c>
      <c r="BD245" s="254" t="str">
        <f>IF(W245="","",IF(F245="休日",AW245,IF(F245="法休",AW245,VLOOKUP(F245,カレンダマスタ!$Q$56:$R$69,2,FALSE))))</f>
        <v/>
      </c>
      <c r="BG245" s="254" t="e">
        <f t="shared" si="27"/>
        <v>#N/A</v>
      </c>
      <c r="BH245" s="254" t="str">
        <f>IF(AX245="","",IF(P245&lt;&gt;"","",IF(BG245="CS","OK",IF(VLOOKUP(E245,カレンダマスタ!$A$5:$D$381,4,FALSE)&gt;0,"",IF(OR(AX245*24&gt;10.84,AZ245*24&lt;14.5)=TRUE,"×","OK")))))</f>
        <v/>
      </c>
    </row>
    <row r="246" spans="2:60">
      <c r="B246" s="111"/>
      <c r="C246" s="385">
        <f>IF(STEP!C246&lt;&gt;"",STEP!C246,"")</f>
        <v>300874</v>
      </c>
      <c r="D246" s="386" t="str">
        <f>IF(STEP!D246&lt;&gt;"",STEP!D246,"")</f>
        <v>髙橋　健伍</v>
      </c>
      <c r="E246" s="387">
        <f>IF(STEP!E246&lt;&gt;"",STEP!E246,"")</f>
        <v>45413</v>
      </c>
      <c r="F246" s="256" t="s">
        <v>211</v>
      </c>
      <c r="G246" s="257"/>
      <c r="H246" s="254"/>
      <c r="I246" s="254"/>
      <c r="J246" s="254"/>
      <c r="K246" s="254"/>
      <c r="L246" s="254"/>
      <c r="M246" s="254"/>
      <c r="N246" s="254"/>
      <c r="O246" s="254"/>
      <c r="P246" s="254"/>
      <c r="Q246" s="254"/>
      <c r="R246" s="254"/>
      <c r="S246" s="254"/>
      <c r="T246" s="254"/>
      <c r="U246" s="254"/>
      <c r="V246" s="254"/>
      <c r="W246" s="254"/>
      <c r="X246" s="254"/>
      <c r="Y246" s="254"/>
      <c r="Z246" s="254"/>
      <c r="AA246" s="254"/>
      <c r="AB246" s="254"/>
      <c r="AC246" s="254"/>
      <c r="AD246" s="254"/>
      <c r="AE246" s="255"/>
      <c r="AF246" s="255"/>
      <c r="AG246" s="255"/>
      <c r="AH246" s="255"/>
      <c r="AI246" s="255"/>
      <c r="AJ246" s="255"/>
      <c r="AK246" s="255"/>
      <c r="AL246" s="255"/>
      <c r="AM246" s="255"/>
      <c r="AN246" s="255"/>
      <c r="AO246" s="254"/>
      <c r="AP246" s="254"/>
      <c r="AQ246" s="254"/>
      <c r="AR246" s="254"/>
      <c r="AS246" s="254"/>
      <c r="AT246" s="254"/>
      <c r="AU246" s="254"/>
      <c r="AW246" s="283" t="str">
        <f t="shared" si="28"/>
        <v/>
      </c>
      <c r="AX246" s="283" t="str">
        <f t="shared" si="23"/>
        <v/>
      </c>
      <c r="AY246" s="283" t="str">
        <f t="shared" si="29"/>
        <v/>
      </c>
      <c r="AZ246" s="283" t="str">
        <f t="shared" si="30"/>
        <v/>
      </c>
      <c r="BA246" s="283" t="str">
        <f t="shared" si="31"/>
        <v/>
      </c>
      <c r="BD246" s="254" t="str">
        <f>IF(W246="","",IF(F246="休日",AW246,IF(F246="法休",AW246,VLOOKUP(F246,カレンダマスタ!$Q$56:$R$69,2,FALSE))))</f>
        <v/>
      </c>
      <c r="BG246" s="254" t="e">
        <f t="shared" si="27"/>
        <v>#N/A</v>
      </c>
      <c r="BH246" s="254" t="str">
        <f>IF(AX246="","",IF(P246&lt;&gt;"","",IF(BG246="CS","OK",IF(VLOOKUP(E246,カレンダマスタ!$A$5:$D$381,4,FALSE)&gt;0,"",IF(OR(AX246*24&gt;10.84,AZ246*24&lt;14.5)=TRUE,"×","OK")))))</f>
        <v/>
      </c>
    </row>
    <row r="247" spans="2:60">
      <c r="B247" s="111"/>
      <c r="C247" s="385">
        <f>IF(STEP!C247&lt;&gt;"",STEP!C247,"")</f>
        <v>300874</v>
      </c>
      <c r="D247" s="386" t="str">
        <f>IF(STEP!D247&lt;&gt;"",STEP!D247,"")</f>
        <v>髙橋　健伍</v>
      </c>
      <c r="E247" s="387">
        <f>IF(STEP!E247&lt;&gt;"",STEP!E247,"")</f>
        <v>45414</v>
      </c>
      <c r="F247" s="256" t="s">
        <v>211</v>
      </c>
      <c r="G247" s="257"/>
      <c r="H247" s="254"/>
      <c r="I247" s="254"/>
      <c r="J247" s="254"/>
      <c r="K247" s="254"/>
      <c r="L247" s="254"/>
      <c r="M247" s="254"/>
      <c r="N247" s="254"/>
      <c r="O247" s="254"/>
      <c r="P247" s="254"/>
      <c r="Q247" s="254"/>
      <c r="R247" s="254"/>
      <c r="S247" s="254"/>
      <c r="T247" s="254"/>
      <c r="U247" s="254"/>
      <c r="V247" s="254"/>
      <c r="W247" s="254"/>
      <c r="X247" s="254"/>
      <c r="Y247" s="254"/>
      <c r="Z247" s="254"/>
      <c r="AA247" s="254"/>
      <c r="AB247" s="254"/>
      <c r="AC247" s="254"/>
      <c r="AD247" s="254"/>
      <c r="AE247" s="255"/>
      <c r="AF247" s="255"/>
      <c r="AG247" s="255"/>
      <c r="AH247" s="255"/>
      <c r="AI247" s="255"/>
      <c r="AJ247" s="255"/>
      <c r="AK247" s="255"/>
      <c r="AL247" s="255"/>
      <c r="AM247" s="255"/>
      <c r="AN247" s="255"/>
      <c r="AO247" s="254"/>
      <c r="AP247" s="254"/>
      <c r="AQ247" s="254"/>
      <c r="AR247" s="254"/>
      <c r="AS247" s="254"/>
      <c r="AT247" s="254"/>
      <c r="AU247" s="254"/>
      <c r="AW247" s="283" t="str">
        <f t="shared" si="28"/>
        <v/>
      </c>
      <c r="AX247" s="283" t="str">
        <f t="shared" si="23"/>
        <v/>
      </c>
      <c r="AY247" s="283" t="str">
        <f t="shared" si="29"/>
        <v/>
      </c>
      <c r="AZ247" s="283" t="str">
        <f t="shared" si="30"/>
        <v/>
      </c>
      <c r="BA247" s="283" t="str">
        <f t="shared" si="31"/>
        <v/>
      </c>
      <c r="BD247" s="254" t="str">
        <f>IF(W247="","",IF(F247="休日",AW247,IF(F247="法休",AW247,VLOOKUP(F247,カレンダマスタ!$Q$56:$R$69,2,FALSE))))</f>
        <v/>
      </c>
      <c r="BG247" s="254" t="e">
        <f t="shared" si="27"/>
        <v>#N/A</v>
      </c>
      <c r="BH247" s="254" t="str">
        <f>IF(AX247="","",IF(P247&lt;&gt;"","",IF(BG247="CS","OK",IF(VLOOKUP(E247,カレンダマスタ!$A$5:$D$381,4,FALSE)&gt;0,"",IF(OR(AX247*24&gt;10.84,AZ247*24&lt;14.5)=TRUE,"×","OK")))))</f>
        <v/>
      </c>
    </row>
    <row r="248" spans="2:60">
      <c r="B248" s="111"/>
      <c r="C248" s="385">
        <f>IF(STEP!C248&lt;&gt;"",STEP!C248,"")</f>
        <v>300874</v>
      </c>
      <c r="D248" s="386" t="str">
        <f>IF(STEP!D248&lt;&gt;"",STEP!D248,"")</f>
        <v>髙橋　健伍</v>
      </c>
      <c r="E248" s="387">
        <f>IF(STEP!E248&lt;&gt;"",STEP!E248,"")</f>
        <v>45415</v>
      </c>
      <c r="F248" s="256" t="s">
        <v>211</v>
      </c>
      <c r="G248" s="257"/>
      <c r="H248" s="254"/>
      <c r="I248" s="254"/>
      <c r="J248" s="254"/>
      <c r="K248" s="254"/>
      <c r="L248" s="254"/>
      <c r="M248" s="254"/>
      <c r="N248" s="254"/>
      <c r="O248" s="254"/>
      <c r="P248" s="254"/>
      <c r="Q248" s="254"/>
      <c r="R248" s="254"/>
      <c r="S248" s="254"/>
      <c r="T248" s="254"/>
      <c r="U248" s="254"/>
      <c r="V248" s="254"/>
      <c r="W248" s="254"/>
      <c r="X248" s="254"/>
      <c r="Y248" s="254"/>
      <c r="Z248" s="254"/>
      <c r="AA248" s="254"/>
      <c r="AB248" s="254"/>
      <c r="AC248" s="254"/>
      <c r="AD248" s="254"/>
      <c r="AE248" s="255"/>
      <c r="AF248" s="255"/>
      <c r="AG248" s="255"/>
      <c r="AH248" s="255"/>
      <c r="AI248" s="255"/>
      <c r="AJ248" s="255"/>
      <c r="AK248" s="255"/>
      <c r="AL248" s="255"/>
      <c r="AM248" s="255"/>
      <c r="AN248" s="255"/>
      <c r="AO248" s="254"/>
      <c r="AP248" s="254"/>
      <c r="AQ248" s="254"/>
      <c r="AR248" s="254"/>
      <c r="AS248" s="254"/>
      <c r="AT248" s="254"/>
      <c r="AU248" s="254"/>
      <c r="AW248" s="283" t="str">
        <f t="shared" si="28"/>
        <v/>
      </c>
      <c r="AX248" s="283" t="str">
        <f t="shared" si="23"/>
        <v/>
      </c>
      <c r="AY248" s="283" t="str">
        <f t="shared" si="29"/>
        <v/>
      </c>
      <c r="AZ248" s="283" t="str">
        <f t="shared" si="30"/>
        <v/>
      </c>
      <c r="BA248" s="283" t="str">
        <f t="shared" si="31"/>
        <v/>
      </c>
      <c r="BD248" s="254" t="str">
        <f>IF(W248="","",IF(F248="休日",AW248,IF(F248="法休",AW248,VLOOKUP(F248,カレンダマスタ!$Q$56:$R$69,2,FALSE))))</f>
        <v/>
      </c>
      <c r="BG248" s="254" t="e">
        <f t="shared" si="27"/>
        <v>#N/A</v>
      </c>
      <c r="BH248" s="254" t="str">
        <f>IF(AX248="","",IF(P248&lt;&gt;"","",IF(BG248="CS","OK",IF(VLOOKUP(E248,カレンダマスタ!$A$5:$D$381,4,FALSE)&gt;0,"",IF(OR(AX248*24&gt;10.84,AZ248*24&lt;14.5)=TRUE,"×","OK")))))</f>
        <v/>
      </c>
    </row>
    <row r="249" spans="2:60">
      <c r="B249" s="111"/>
      <c r="C249" s="388">
        <f>IF(STEP!C249&lt;&gt;"",STEP!C249,"")</f>
        <v>300874</v>
      </c>
      <c r="D249" s="389" t="str">
        <f>IF(STEP!D249&lt;&gt;"",STEP!D249,"")</f>
        <v>髙橋　健伍</v>
      </c>
      <c r="E249" s="390">
        <f>IF(STEP!E249&lt;&gt;"",STEP!E249,"")</f>
        <v>45416</v>
      </c>
      <c r="F249" s="259" t="s">
        <v>211</v>
      </c>
      <c r="G249" s="266"/>
      <c r="H249" s="260"/>
      <c r="I249" s="260"/>
      <c r="J249" s="260"/>
      <c r="K249" s="260"/>
      <c r="L249" s="260"/>
      <c r="M249" s="260"/>
      <c r="N249" s="260"/>
      <c r="O249" s="260"/>
      <c r="P249" s="260"/>
      <c r="Q249" s="260"/>
      <c r="R249" s="260"/>
      <c r="S249" s="260"/>
      <c r="T249" s="260"/>
      <c r="U249" s="260"/>
      <c r="V249" s="260"/>
      <c r="W249" s="260"/>
      <c r="X249" s="260"/>
      <c r="Y249" s="260"/>
      <c r="Z249" s="260"/>
      <c r="AA249" s="260"/>
      <c r="AB249" s="260"/>
      <c r="AC249" s="260"/>
      <c r="AD249" s="260"/>
      <c r="AE249" s="261"/>
      <c r="AF249" s="261"/>
      <c r="AG249" s="261"/>
      <c r="AH249" s="261"/>
      <c r="AI249" s="261"/>
      <c r="AJ249" s="261"/>
      <c r="AK249" s="261"/>
      <c r="AL249" s="261"/>
      <c r="AM249" s="261"/>
      <c r="AN249" s="261"/>
      <c r="AO249" s="260"/>
      <c r="AP249" s="260"/>
      <c r="AQ249" s="260"/>
      <c r="AR249" s="260"/>
      <c r="AS249" s="260"/>
      <c r="AT249" s="260"/>
      <c r="AU249" s="260"/>
      <c r="AW249" s="284" t="str">
        <f t="shared" si="28"/>
        <v/>
      </c>
      <c r="AX249" s="284" t="str">
        <f t="shared" si="23"/>
        <v/>
      </c>
      <c r="AY249" s="284" t="str">
        <f t="shared" si="29"/>
        <v/>
      </c>
      <c r="AZ249" s="284" t="str">
        <f t="shared" si="30"/>
        <v/>
      </c>
      <c r="BA249" s="284" t="str">
        <f t="shared" si="31"/>
        <v/>
      </c>
      <c r="BD249" s="260" t="str">
        <f>IF(W249="","",IF(F249="休日",AW249,IF(F249="法休",AW249,VLOOKUP(F249,カレンダマスタ!$Q$56:$R$69,2,FALSE))))</f>
        <v/>
      </c>
      <c r="BG249" s="260" t="e">
        <f t="shared" si="27"/>
        <v>#N/A</v>
      </c>
      <c r="BH249" s="260" t="str">
        <f>IF(AX249="","",IF(P249&lt;&gt;"","",IF(BG249="CS","OK",IF(VLOOKUP(E249,カレンダマスタ!$A$5:$D$381,4,FALSE)&gt;0,"",IF(OR(AX249*24&gt;10.84,AZ249*24&lt;14.5)=TRUE,"×","OK")))))</f>
        <v/>
      </c>
    </row>
    <row r="250" spans="2:60">
      <c r="B250" s="111"/>
      <c r="C250" s="391">
        <f>IF(STEP!C250&lt;&gt;"",STEP!C250,"")</f>
        <v>300874</v>
      </c>
      <c r="D250" s="392" t="str">
        <f>IF(STEP!D250&lt;&gt;"",STEP!D250,"")</f>
        <v>髙橋　健伍</v>
      </c>
      <c r="E250" s="393">
        <f>IF(STEP!E250&lt;&gt;"",STEP!E250,"")</f>
        <v>45417</v>
      </c>
      <c r="F250" s="263" t="s">
        <v>212</v>
      </c>
      <c r="G250" s="267"/>
      <c r="H250" s="264"/>
      <c r="I250" s="264"/>
      <c r="J250" s="264"/>
      <c r="K250" s="264"/>
      <c r="L250" s="264"/>
      <c r="M250" s="264"/>
      <c r="N250" s="264"/>
      <c r="O250" s="264"/>
      <c r="P250" s="264"/>
      <c r="Q250" s="264"/>
      <c r="R250" s="264"/>
      <c r="S250" s="264"/>
      <c r="T250" s="264"/>
      <c r="U250" s="264"/>
      <c r="V250" s="264"/>
      <c r="W250" s="264"/>
      <c r="X250" s="264"/>
      <c r="Y250" s="264"/>
      <c r="Z250" s="264"/>
      <c r="AA250" s="264"/>
      <c r="AB250" s="264"/>
      <c r="AC250" s="264"/>
      <c r="AD250" s="264"/>
      <c r="AE250" s="265"/>
      <c r="AF250" s="265"/>
      <c r="AG250" s="265"/>
      <c r="AH250" s="265"/>
      <c r="AI250" s="265"/>
      <c r="AJ250" s="265"/>
      <c r="AK250" s="265"/>
      <c r="AL250" s="265"/>
      <c r="AM250" s="265"/>
      <c r="AN250" s="265"/>
      <c r="AO250" s="264"/>
      <c r="AP250" s="264"/>
      <c r="AQ250" s="264"/>
      <c r="AR250" s="264"/>
      <c r="AS250" s="264"/>
      <c r="AT250" s="264"/>
      <c r="AU250" s="264"/>
      <c r="AW250" s="285" t="str">
        <f t="shared" si="28"/>
        <v/>
      </c>
      <c r="AX250" s="285" t="str">
        <f t="shared" si="23"/>
        <v/>
      </c>
      <c r="AY250" s="285" t="str">
        <f t="shared" si="29"/>
        <v/>
      </c>
      <c r="AZ250" s="285" t="str">
        <f t="shared" si="30"/>
        <v/>
      </c>
      <c r="BA250" s="285" t="str">
        <f t="shared" si="31"/>
        <v/>
      </c>
      <c r="BD250" s="264" t="str">
        <f>IF(W250="","",IF(F250="休日",AW250,IF(F250="法休",AW250,VLOOKUP(F250,カレンダマスタ!$Q$56:$R$69,2,FALSE))))</f>
        <v/>
      </c>
      <c r="BG250" s="264" t="e">
        <f t="shared" si="27"/>
        <v>#N/A</v>
      </c>
      <c r="BH250" s="264" t="str">
        <f>IF(AX250="","",IF(P250&lt;&gt;"","",IF(BG250="CS","OK",IF(VLOOKUP(E250,カレンダマスタ!$A$5:$D$381,4,FALSE)&gt;0,"",IF(OR(AX250*24&gt;10.84,AZ250*24&lt;14.5)=TRUE,"×","OK")))))</f>
        <v/>
      </c>
    </row>
    <row r="251" spans="2:60">
      <c r="B251" s="111"/>
      <c r="C251" s="385">
        <f>IF(STEP!C251&lt;&gt;"",STEP!C251,"")</f>
        <v>300874</v>
      </c>
      <c r="D251" s="386" t="str">
        <f>IF(STEP!D251&lt;&gt;"",STEP!D251,"")</f>
        <v>髙橋　健伍</v>
      </c>
      <c r="E251" s="387">
        <f>IF(STEP!E251&lt;&gt;"",STEP!E251,"")</f>
        <v>45418</v>
      </c>
      <c r="F251" s="253" t="s">
        <v>211</v>
      </c>
      <c r="G251" s="252"/>
      <c r="H251" s="254"/>
      <c r="I251" s="254"/>
      <c r="J251" s="254"/>
      <c r="K251" s="254"/>
      <c r="L251" s="254"/>
      <c r="M251" s="254"/>
      <c r="N251" s="254"/>
      <c r="O251" s="254"/>
      <c r="P251" s="254"/>
      <c r="Q251" s="254"/>
      <c r="R251" s="254"/>
      <c r="S251" s="254"/>
      <c r="T251" s="254"/>
      <c r="U251" s="254"/>
      <c r="V251" s="254"/>
      <c r="W251" s="254"/>
      <c r="X251" s="254"/>
      <c r="Y251" s="254"/>
      <c r="Z251" s="254"/>
      <c r="AA251" s="254"/>
      <c r="AB251" s="254"/>
      <c r="AC251" s="254"/>
      <c r="AD251" s="254"/>
      <c r="AE251" s="255"/>
      <c r="AF251" s="255"/>
      <c r="AG251" s="255"/>
      <c r="AH251" s="255"/>
      <c r="AI251" s="255"/>
      <c r="AJ251" s="255"/>
      <c r="AK251" s="255"/>
      <c r="AL251" s="255"/>
      <c r="AM251" s="255"/>
      <c r="AN251" s="255"/>
      <c r="AO251" s="254"/>
      <c r="AP251" s="254"/>
      <c r="AQ251" s="254"/>
      <c r="AR251" s="254"/>
      <c r="AS251" s="254"/>
      <c r="AT251" s="254"/>
      <c r="AU251" s="254"/>
      <c r="AW251" s="283" t="str">
        <f t="shared" si="28"/>
        <v/>
      </c>
      <c r="AX251" s="283" t="str">
        <f t="shared" si="23"/>
        <v/>
      </c>
      <c r="AY251" s="283" t="str">
        <f t="shared" si="29"/>
        <v/>
      </c>
      <c r="AZ251" s="283" t="str">
        <f t="shared" si="30"/>
        <v/>
      </c>
      <c r="BA251" s="283" t="str">
        <f t="shared" si="31"/>
        <v/>
      </c>
      <c r="BD251" s="254" t="str">
        <f>IF(W251="","",IF(F251="休日",AW251,IF(F251="法休",AW251,VLOOKUP(F251,カレンダマスタ!$Q$56:$R$69,2,FALSE))))</f>
        <v/>
      </c>
      <c r="BG251" s="503" t="e">
        <f t="shared" si="27"/>
        <v>#N/A</v>
      </c>
      <c r="BH251" s="503" t="str">
        <f>IF(AX251="","",IF(P251&lt;&gt;"","",IF(BG251="CS","OK",IF(VLOOKUP(E251,カレンダマスタ!$A$5:$D$381,4,FALSE)&gt;0,"",IF(OR(AX251*24&gt;10.84,AZ251*24&lt;14.5)=TRUE,"×","OK")))))</f>
        <v/>
      </c>
    </row>
    <row r="252" spans="2:60">
      <c r="B252" s="111"/>
      <c r="C252" s="385">
        <f>IF(STEP!C252&lt;&gt;"",STEP!C252,"")</f>
        <v>300874</v>
      </c>
      <c r="D252" s="386" t="str">
        <f>IF(STEP!D252&lt;&gt;"",STEP!D252,"")</f>
        <v>髙橋　健伍</v>
      </c>
      <c r="E252" s="387">
        <f>IF(STEP!E252&lt;&gt;"",STEP!E252,"")</f>
        <v>45419</v>
      </c>
      <c r="F252" s="253" t="s">
        <v>557</v>
      </c>
      <c r="G252" s="252"/>
      <c r="H252" s="254">
        <v>0.36458333333333331</v>
      </c>
      <c r="I252" s="254">
        <v>0.35486111111111113</v>
      </c>
      <c r="J252" s="254"/>
      <c r="K252" s="254"/>
      <c r="L252" s="254">
        <v>0.72916666666666663</v>
      </c>
      <c r="M252" s="254">
        <v>0.79027777777777775</v>
      </c>
      <c r="N252" s="254"/>
      <c r="O252" s="254"/>
      <c r="P252" s="254"/>
      <c r="Q252" s="254" t="s">
        <v>559</v>
      </c>
      <c r="R252" s="254"/>
      <c r="S252" s="254"/>
      <c r="T252" s="254"/>
      <c r="U252" s="254"/>
      <c r="V252" s="254">
        <v>0.33333333333333331</v>
      </c>
      <c r="W252" s="254">
        <v>0.38194444444444442</v>
      </c>
      <c r="X252" s="254"/>
      <c r="Y252" s="254">
        <v>4.8611111111111112E-2</v>
      </c>
      <c r="Z252" s="254"/>
      <c r="AA252" s="254"/>
      <c r="AB252" s="254"/>
      <c r="AC252" s="254"/>
      <c r="AD252" s="254"/>
      <c r="AE252" s="255">
        <v>4.1666666666666664E-2</v>
      </c>
      <c r="AF252" s="255">
        <v>4.8611111111111112E-2</v>
      </c>
      <c r="AG252" s="255">
        <v>6.9444444444444441E-3</v>
      </c>
      <c r="AH252" s="255">
        <v>4.8611111111111112E-2</v>
      </c>
      <c r="AI252" s="255">
        <v>1</v>
      </c>
      <c r="AJ252" s="255">
        <v>1</v>
      </c>
      <c r="AK252" s="255"/>
      <c r="AL252" s="255"/>
      <c r="AM252" s="255"/>
      <c r="AN252" s="255"/>
      <c r="AO252" s="254"/>
      <c r="AP252" s="254"/>
      <c r="AQ252" s="254"/>
      <c r="AR252" s="254"/>
      <c r="AS252" s="254"/>
      <c r="AT252" s="254"/>
      <c r="AU252" s="254"/>
      <c r="AW252" s="283">
        <f t="shared" si="28"/>
        <v>0.3576388888888889</v>
      </c>
      <c r="AX252" s="283">
        <f t="shared" si="23"/>
        <v>0.36458333333333331</v>
      </c>
      <c r="AY252" s="283">
        <f t="shared" si="29"/>
        <v>0.78819444444444442</v>
      </c>
      <c r="AZ252" s="283">
        <f t="shared" si="30"/>
        <v>0.78819444444444442</v>
      </c>
      <c r="BA252" s="283">
        <f t="shared" si="31"/>
        <v>0.38194444444444442</v>
      </c>
      <c r="BD252" s="254">
        <f>IF(W252="","",IF(F252="休日",AW252,IF(F252="法休",AW252,VLOOKUP(F252,カレンダマスタ!$Q$56:$R$69,2,FALSE))))</f>
        <v>0.36458333333333331</v>
      </c>
      <c r="BG252" s="254" t="e">
        <f t="shared" si="27"/>
        <v>#N/A</v>
      </c>
      <c r="BH252" s="254" t="e">
        <f>IF(AX252="","",IF(P252&lt;&gt;"","",IF(BG252="CS","OK",IF(VLOOKUP(E252,カレンダマスタ!$A$5:$D$381,4,FALSE)&gt;0,"",IF(OR(AX252*24&gt;10.84,AZ252*24&lt;14.5)=TRUE,"×","OK")))))</f>
        <v>#N/A</v>
      </c>
    </row>
    <row r="253" spans="2:60">
      <c r="B253" s="111"/>
      <c r="C253" s="385">
        <f>IF(STEP!C253&lt;&gt;"",STEP!C253,"")</f>
        <v>300874</v>
      </c>
      <c r="D253" s="386" t="str">
        <f>IF(STEP!D253&lt;&gt;"",STEP!D253,"")</f>
        <v>髙橋　健伍</v>
      </c>
      <c r="E253" s="387">
        <f>IF(STEP!E253&lt;&gt;"",STEP!E253,"")</f>
        <v>45420</v>
      </c>
      <c r="F253" s="256" t="s">
        <v>557</v>
      </c>
      <c r="G253" s="257"/>
      <c r="H253" s="254">
        <v>0.36458333333333331</v>
      </c>
      <c r="I253" s="254">
        <v>0.35486111111111113</v>
      </c>
      <c r="J253" s="254"/>
      <c r="K253" s="254"/>
      <c r="L253" s="254">
        <v>0.72916666666666663</v>
      </c>
      <c r="M253" s="254">
        <v>0.73958333333333337</v>
      </c>
      <c r="N253" s="254"/>
      <c r="O253" s="254"/>
      <c r="P253" s="254"/>
      <c r="Q253" s="254"/>
      <c r="R253" s="254"/>
      <c r="S253" s="254"/>
      <c r="T253" s="254"/>
      <c r="U253" s="254"/>
      <c r="V253" s="254">
        <v>0.33333333333333331</v>
      </c>
      <c r="W253" s="254">
        <v>0.33333333333333331</v>
      </c>
      <c r="X253" s="254"/>
      <c r="Y253" s="254"/>
      <c r="Z253" s="254"/>
      <c r="AA253" s="254"/>
      <c r="AB253" s="254"/>
      <c r="AC253" s="254"/>
      <c r="AD253" s="254"/>
      <c r="AE253" s="255"/>
      <c r="AF253" s="255"/>
      <c r="AG253" s="255"/>
      <c r="AH253" s="255"/>
      <c r="AI253" s="255">
        <v>1</v>
      </c>
      <c r="AJ253" s="255">
        <v>1</v>
      </c>
      <c r="AK253" s="255"/>
      <c r="AL253" s="255"/>
      <c r="AM253" s="255"/>
      <c r="AN253" s="255"/>
      <c r="AO253" s="254"/>
      <c r="AP253" s="254"/>
      <c r="AQ253" s="254"/>
      <c r="AR253" s="254"/>
      <c r="AS253" s="254"/>
      <c r="AT253" s="254"/>
      <c r="AU253" s="254"/>
      <c r="AW253" s="283">
        <f t="shared" si="28"/>
        <v>0.3576388888888889</v>
      </c>
      <c r="AX253" s="283">
        <f t="shared" si="23"/>
        <v>0.36458333333333331</v>
      </c>
      <c r="AY253" s="283">
        <f t="shared" si="29"/>
        <v>0.73958333333333326</v>
      </c>
      <c r="AZ253" s="283">
        <f t="shared" si="30"/>
        <v>0.73958333333333326</v>
      </c>
      <c r="BA253" s="283">
        <f t="shared" si="31"/>
        <v>0.33333333333333331</v>
      </c>
      <c r="BD253" s="254">
        <f>IF(W253="","",IF(F253="休日",AW253,IF(F253="法休",AW253,VLOOKUP(F253,カレンダマスタ!$Q$56:$R$69,2,FALSE))))</f>
        <v>0.36458333333333331</v>
      </c>
      <c r="BG253" s="254" t="e">
        <f t="shared" si="27"/>
        <v>#N/A</v>
      </c>
      <c r="BH253" s="254" t="e">
        <f>IF(AX253="","",IF(P253&lt;&gt;"","",IF(BG253="CS","OK",IF(VLOOKUP(E253,カレンダマスタ!$A$5:$D$381,4,FALSE)&gt;0,"",IF(OR(AX253*24&gt;10.84,AZ253*24&lt;14.5)=TRUE,"×","OK")))))</f>
        <v>#N/A</v>
      </c>
    </row>
    <row r="254" spans="2:60">
      <c r="B254" s="111"/>
      <c r="C254" s="385">
        <f>IF(STEP!C254&lt;&gt;"",STEP!C254,"")</f>
        <v>300874</v>
      </c>
      <c r="D254" s="386" t="str">
        <f>IF(STEP!D254&lt;&gt;"",STEP!D254,"")</f>
        <v>髙橋　健伍</v>
      </c>
      <c r="E254" s="387">
        <f>IF(STEP!E254&lt;&gt;"",STEP!E254,"")</f>
        <v>45421</v>
      </c>
      <c r="F254" s="256" t="s">
        <v>557</v>
      </c>
      <c r="G254" s="257"/>
      <c r="H254" s="254">
        <v>0.36458333333333331</v>
      </c>
      <c r="I254" s="254">
        <v>0.35347222222222219</v>
      </c>
      <c r="J254" s="254"/>
      <c r="K254" s="254"/>
      <c r="L254" s="254">
        <v>0.72916666666666663</v>
      </c>
      <c r="M254" s="254">
        <v>0.87222222222222223</v>
      </c>
      <c r="N254" s="254"/>
      <c r="O254" s="254"/>
      <c r="P254" s="254"/>
      <c r="Q254" s="254" t="s">
        <v>559</v>
      </c>
      <c r="R254" s="254"/>
      <c r="S254" s="254" t="s">
        <v>575</v>
      </c>
      <c r="T254" s="254"/>
      <c r="U254" s="254"/>
      <c r="V254" s="254">
        <v>0.33333333333333331</v>
      </c>
      <c r="W254" s="254">
        <v>0.46527777777777773</v>
      </c>
      <c r="X254" s="254"/>
      <c r="Y254" s="254">
        <v>0.13194444444444445</v>
      </c>
      <c r="Z254" s="254"/>
      <c r="AA254" s="254"/>
      <c r="AB254" s="254"/>
      <c r="AC254" s="254"/>
      <c r="AD254" s="254"/>
      <c r="AE254" s="255">
        <v>8.3333333333333329E-2</v>
      </c>
      <c r="AF254" s="255">
        <v>0.13194444444444445</v>
      </c>
      <c r="AG254" s="255">
        <v>4.8611111111111112E-2</v>
      </c>
      <c r="AH254" s="255">
        <v>0.13194444444444445</v>
      </c>
      <c r="AI254" s="255">
        <v>1</v>
      </c>
      <c r="AJ254" s="255">
        <v>1</v>
      </c>
      <c r="AK254" s="255"/>
      <c r="AL254" s="255"/>
      <c r="AM254" s="255"/>
      <c r="AN254" s="255"/>
      <c r="AO254" s="254"/>
      <c r="AP254" s="254"/>
      <c r="AQ254" s="254"/>
      <c r="AR254" s="254"/>
      <c r="AS254" s="254"/>
      <c r="AT254" s="254"/>
      <c r="AU254" s="254"/>
      <c r="AW254" s="283">
        <f t="shared" si="28"/>
        <v>0.35416666666666663</v>
      </c>
      <c r="AX254" s="283">
        <f t="shared" si="23"/>
        <v>0.36458333333333331</v>
      </c>
      <c r="AY254" s="283">
        <f t="shared" si="29"/>
        <v>0.87152777777777768</v>
      </c>
      <c r="AZ254" s="283">
        <f t="shared" si="30"/>
        <v>0.87152777777777768</v>
      </c>
      <c r="BA254" s="283">
        <f t="shared" si="31"/>
        <v>0.46527777777777773</v>
      </c>
      <c r="BD254" s="254">
        <f>IF(W254="","",IF(F254="休日",AW254,IF(F254="法休",AW254,VLOOKUP(F254,カレンダマスタ!$Q$56:$R$69,2,FALSE))))</f>
        <v>0.36458333333333331</v>
      </c>
      <c r="BG254" s="254" t="e">
        <f t="shared" si="27"/>
        <v>#N/A</v>
      </c>
      <c r="BH254" s="254" t="e">
        <f>IF(AX254="","",IF(P254&lt;&gt;"","",IF(BG254="CS","OK",IF(VLOOKUP(E254,カレンダマスタ!$A$5:$D$381,4,FALSE)&gt;0,"",IF(OR(AX254*24&gt;10.84,AZ254*24&lt;14.5)=TRUE,"×","OK")))))</f>
        <v>#N/A</v>
      </c>
    </row>
    <row r="255" spans="2:60">
      <c r="B255" s="111"/>
      <c r="C255" s="385">
        <f>IF(STEP!C255&lt;&gt;"",STEP!C255,"")</f>
        <v>300874</v>
      </c>
      <c r="D255" s="386" t="str">
        <f>IF(STEP!D255&lt;&gt;"",STEP!D255,"")</f>
        <v>髙橋　健伍</v>
      </c>
      <c r="E255" s="387">
        <f>IF(STEP!E255&lt;&gt;"",STEP!E255,"")</f>
        <v>45422</v>
      </c>
      <c r="F255" s="256" t="s">
        <v>557</v>
      </c>
      <c r="G255" s="257"/>
      <c r="H255" s="254">
        <v>0.36458333333333331</v>
      </c>
      <c r="I255" s="254"/>
      <c r="J255" s="254">
        <v>0.36458333333333331</v>
      </c>
      <c r="K255" s="254"/>
      <c r="L255" s="254">
        <v>0.72916666666666663</v>
      </c>
      <c r="M255" s="254">
        <v>0.8208333333333333</v>
      </c>
      <c r="N255" s="254"/>
      <c r="O255" s="254"/>
      <c r="P255" s="254"/>
      <c r="Q255" s="254" t="s">
        <v>559</v>
      </c>
      <c r="R255" s="254"/>
      <c r="S255" s="254" t="s">
        <v>575</v>
      </c>
      <c r="T255" s="254"/>
      <c r="U255" s="254"/>
      <c r="V255" s="254">
        <v>0.33333333333333331</v>
      </c>
      <c r="W255" s="254">
        <v>0.41319444444444442</v>
      </c>
      <c r="X255" s="254"/>
      <c r="Y255" s="254">
        <v>7.9861111111111105E-2</v>
      </c>
      <c r="Z255" s="254"/>
      <c r="AA255" s="254"/>
      <c r="AB255" s="254"/>
      <c r="AC255" s="254"/>
      <c r="AD255" s="254"/>
      <c r="AE255" s="255">
        <v>4.1666666666666664E-2</v>
      </c>
      <c r="AF255" s="255">
        <v>7.9861111111111105E-2</v>
      </c>
      <c r="AG255" s="255">
        <v>3.8194444444444441E-2</v>
      </c>
      <c r="AH255" s="255">
        <v>7.9861111111111105E-2</v>
      </c>
      <c r="AI255" s="255">
        <v>1</v>
      </c>
      <c r="AJ255" s="255">
        <v>1</v>
      </c>
      <c r="AK255" s="255"/>
      <c r="AL255" s="255"/>
      <c r="AM255" s="255"/>
      <c r="AN255" s="255"/>
      <c r="AO255" s="254"/>
      <c r="AP255" s="254"/>
      <c r="AQ255" s="254"/>
      <c r="AR255" s="254"/>
      <c r="AS255" s="254"/>
      <c r="AT255" s="254"/>
      <c r="AU255" s="254"/>
      <c r="AW255" s="283">
        <f t="shared" si="28"/>
        <v>0.36458333333333331</v>
      </c>
      <c r="AX255" s="283">
        <f t="shared" ref="AX255:AX315" si="32">IF(W255&lt;&gt;"",IF(W255&lt;&gt;"",IF(OR(K255="早出",AND(BD255&lt;AW255,K255&lt;&gt;"有償遅刻")),AW255,BD255),""),"")</f>
        <v>0.36458333333333331</v>
      </c>
      <c r="AY255" s="283">
        <f t="shared" si="29"/>
        <v>0.81944444444444442</v>
      </c>
      <c r="AZ255" s="283">
        <f t="shared" si="30"/>
        <v>0.81944444444444442</v>
      </c>
      <c r="BA255" s="283">
        <f t="shared" si="31"/>
        <v>0.41319444444444442</v>
      </c>
      <c r="BD255" s="254">
        <f>IF(W255="","",IF(F255="休日",AW255,IF(F255="法休",AW255,VLOOKUP(F255,カレンダマスタ!$Q$56:$R$69,2,FALSE))))</f>
        <v>0.36458333333333331</v>
      </c>
      <c r="BG255" s="254" t="e">
        <f t="shared" si="27"/>
        <v>#N/A</v>
      </c>
      <c r="BH255" s="254" t="e">
        <f>IF(AX255="","",IF(P255&lt;&gt;"","",IF(BG255="CS","OK",IF(VLOOKUP(E255,カレンダマスタ!$A$5:$D$381,4,FALSE)&gt;0,"",IF(OR(AX255*24&gt;10.84,AZ255*24&lt;14.5)=TRUE,"×","OK")))))</f>
        <v>#N/A</v>
      </c>
    </row>
    <row r="256" spans="2:60">
      <c r="B256" s="111"/>
      <c r="C256" s="388">
        <f>IF(STEP!C256&lt;&gt;"",STEP!C256,"")</f>
        <v>300874</v>
      </c>
      <c r="D256" s="389" t="str">
        <f>IF(STEP!D256&lt;&gt;"",STEP!D256,"")</f>
        <v>髙橋　健伍</v>
      </c>
      <c r="E256" s="390">
        <f>IF(STEP!E256&lt;&gt;"",STEP!E256,"")</f>
        <v>45423</v>
      </c>
      <c r="F256" s="259" t="s">
        <v>211</v>
      </c>
      <c r="G256" s="266"/>
      <c r="H256" s="260"/>
      <c r="I256" s="260">
        <v>0.3659722222222222</v>
      </c>
      <c r="J256" s="260"/>
      <c r="K256" s="260"/>
      <c r="L256" s="260"/>
      <c r="M256" s="260">
        <v>0.52430555555555558</v>
      </c>
      <c r="N256" s="260"/>
      <c r="O256" s="260"/>
      <c r="P256" s="260"/>
      <c r="Q256" s="260" t="s">
        <v>490</v>
      </c>
      <c r="R256" s="260"/>
      <c r="S256" s="260" t="s">
        <v>575</v>
      </c>
      <c r="T256" s="260"/>
      <c r="U256" s="260"/>
      <c r="V256" s="260"/>
      <c r="W256" s="260">
        <v>0.15625</v>
      </c>
      <c r="X256" s="260"/>
      <c r="Y256" s="260"/>
      <c r="Z256" s="260"/>
      <c r="AA256" s="260">
        <v>0.15625</v>
      </c>
      <c r="AB256" s="260"/>
      <c r="AC256" s="260"/>
      <c r="AD256" s="260"/>
      <c r="AE256" s="261">
        <v>0.25</v>
      </c>
      <c r="AF256" s="261">
        <v>0.15625</v>
      </c>
      <c r="AG256" s="261" t="s">
        <v>606</v>
      </c>
      <c r="AH256" s="261">
        <v>0.15625</v>
      </c>
      <c r="AI256" s="261"/>
      <c r="AJ256" s="261"/>
      <c r="AK256" s="261">
        <v>1</v>
      </c>
      <c r="AL256" s="261"/>
      <c r="AM256" s="261"/>
      <c r="AN256" s="261"/>
      <c r="AO256" s="260"/>
      <c r="AP256" s="260"/>
      <c r="AQ256" s="260"/>
      <c r="AR256" s="260"/>
      <c r="AS256" s="260"/>
      <c r="AT256" s="260"/>
      <c r="AU256" s="260"/>
      <c r="AW256" s="284">
        <f t="shared" si="28"/>
        <v>0.36805555555555552</v>
      </c>
      <c r="AX256" s="284">
        <f t="shared" si="32"/>
        <v>0.36805555555555552</v>
      </c>
      <c r="AY256" s="284">
        <f t="shared" si="29"/>
        <v>0.52430555555555558</v>
      </c>
      <c r="AZ256" s="284">
        <f t="shared" si="30"/>
        <v>0.52430555555555558</v>
      </c>
      <c r="BA256" s="284">
        <f t="shared" si="31"/>
        <v>0.15625</v>
      </c>
      <c r="BD256" s="260">
        <f>IF(W256="","",IF(F256="休日",AW256,IF(F256="法休",AW256,VLOOKUP(F256,カレンダマスタ!$Q$56:$R$69,2,FALSE))))</f>
        <v>0.36805555555555552</v>
      </c>
      <c r="BG256" s="260" t="e">
        <f t="shared" ref="BG256:BG315" si="33">BG255</f>
        <v>#N/A</v>
      </c>
      <c r="BH256" s="260" t="e">
        <f>IF(AX256="","",IF(P256&lt;&gt;"","",IF(BG256="CS","OK",IF(VLOOKUP(E256,カレンダマスタ!$A$5:$D$381,4,FALSE)&gt;0,"",IF(OR(AX256*24&gt;10.84,AZ256*24&lt;14.5)=TRUE,"×","OK")))))</f>
        <v>#N/A</v>
      </c>
    </row>
    <row r="257" spans="2:60">
      <c r="B257" s="111"/>
      <c r="C257" s="391">
        <f>IF(STEP!C257&lt;&gt;"",STEP!C257,"")</f>
        <v>300874</v>
      </c>
      <c r="D257" s="392" t="str">
        <f>IF(STEP!D257&lt;&gt;"",STEP!D257,"")</f>
        <v>髙橋　健伍</v>
      </c>
      <c r="E257" s="393">
        <f>IF(STEP!E257&lt;&gt;"",STEP!E257,"")</f>
        <v>45424</v>
      </c>
      <c r="F257" s="263" t="s">
        <v>212</v>
      </c>
      <c r="G257" s="267"/>
      <c r="H257" s="264"/>
      <c r="I257" s="264"/>
      <c r="J257" s="264"/>
      <c r="K257" s="264"/>
      <c r="L257" s="264"/>
      <c r="M257" s="264"/>
      <c r="N257" s="264"/>
      <c r="O257" s="264"/>
      <c r="P257" s="264"/>
      <c r="Q257" s="264"/>
      <c r="R257" s="264"/>
      <c r="S257" s="264"/>
      <c r="T257" s="264"/>
      <c r="U257" s="264"/>
      <c r="V257" s="264"/>
      <c r="W257" s="264"/>
      <c r="X257" s="264"/>
      <c r="Y257" s="264"/>
      <c r="Z257" s="264"/>
      <c r="AA257" s="264"/>
      <c r="AB257" s="264"/>
      <c r="AC257" s="264"/>
      <c r="AD257" s="264"/>
      <c r="AE257" s="265"/>
      <c r="AF257" s="265"/>
      <c r="AG257" s="265"/>
      <c r="AH257" s="265"/>
      <c r="AI257" s="265"/>
      <c r="AJ257" s="265"/>
      <c r="AK257" s="265"/>
      <c r="AL257" s="265"/>
      <c r="AM257" s="265"/>
      <c r="AN257" s="265"/>
      <c r="AO257" s="264"/>
      <c r="AP257" s="264"/>
      <c r="AQ257" s="264"/>
      <c r="AR257" s="264"/>
      <c r="AS257" s="264"/>
      <c r="AT257" s="264"/>
      <c r="AU257" s="264"/>
      <c r="AW257" s="285" t="str">
        <f t="shared" si="28"/>
        <v/>
      </c>
      <c r="AX257" s="285" t="str">
        <f t="shared" si="32"/>
        <v/>
      </c>
      <c r="AY257" s="285" t="str">
        <f t="shared" si="29"/>
        <v/>
      </c>
      <c r="AZ257" s="285" t="str">
        <f t="shared" si="30"/>
        <v/>
      </c>
      <c r="BA257" s="285" t="str">
        <f t="shared" si="31"/>
        <v/>
      </c>
      <c r="BD257" s="264" t="str">
        <f>IF(W257="","",IF(F257="休日",AW257,IF(F257="法休",AW257,VLOOKUP(F257,カレンダマスタ!$Q$56:$R$69,2,FALSE))))</f>
        <v/>
      </c>
      <c r="BG257" s="264" t="e">
        <f t="shared" si="33"/>
        <v>#N/A</v>
      </c>
      <c r="BH257" s="264" t="str">
        <f>IF(AX257="","",IF(P257&lt;&gt;"","",IF(BG257="CS","OK",IF(VLOOKUP(E257,カレンダマスタ!$A$5:$D$381,4,FALSE)&gt;0,"",IF(OR(AX257*24&gt;10.84,AZ257*24&lt;14.5)=TRUE,"×","OK")))))</f>
        <v/>
      </c>
    </row>
    <row r="258" spans="2:60">
      <c r="B258" s="111"/>
      <c r="C258" s="385">
        <f>IF(STEP!C258&lt;&gt;"",STEP!C258,"")</f>
        <v>300874</v>
      </c>
      <c r="D258" s="386" t="str">
        <f>IF(STEP!D258&lt;&gt;"",STEP!D258,"")</f>
        <v>髙橋　健伍</v>
      </c>
      <c r="E258" s="387">
        <f>IF(STEP!E258&lt;&gt;"",STEP!E258,"")</f>
        <v>45425</v>
      </c>
      <c r="F258" s="253" t="s">
        <v>557</v>
      </c>
      <c r="G258" s="252"/>
      <c r="H258" s="254">
        <v>0.36458333333333331</v>
      </c>
      <c r="I258" s="254">
        <v>0.3576388888888889</v>
      </c>
      <c r="J258" s="254"/>
      <c r="K258" s="254"/>
      <c r="L258" s="254">
        <v>0.72916666666666663</v>
      </c>
      <c r="M258" s="254">
        <v>0.81388888888888899</v>
      </c>
      <c r="N258" s="254"/>
      <c r="O258" s="254"/>
      <c r="P258" s="254"/>
      <c r="Q258" s="254" t="s">
        <v>559</v>
      </c>
      <c r="R258" s="254"/>
      <c r="S258" s="254"/>
      <c r="T258" s="254"/>
      <c r="U258" s="254"/>
      <c r="V258" s="254">
        <v>0.33333333333333331</v>
      </c>
      <c r="W258" s="254">
        <v>0.40625</v>
      </c>
      <c r="X258" s="254"/>
      <c r="Y258" s="254">
        <v>7.2916666666666671E-2</v>
      </c>
      <c r="Z258" s="254"/>
      <c r="AA258" s="254"/>
      <c r="AB258" s="254"/>
      <c r="AC258" s="254"/>
      <c r="AD258" s="254"/>
      <c r="AE258" s="255">
        <v>8.3333333333333329E-2</v>
      </c>
      <c r="AF258" s="255">
        <v>7.2916666666666671E-2</v>
      </c>
      <c r="AG258" s="255" t="s">
        <v>600</v>
      </c>
      <c r="AH258" s="255">
        <v>7.2916666666666671E-2</v>
      </c>
      <c r="AI258" s="255">
        <v>1</v>
      </c>
      <c r="AJ258" s="255">
        <v>1</v>
      </c>
      <c r="AK258" s="255"/>
      <c r="AL258" s="255"/>
      <c r="AM258" s="255"/>
      <c r="AN258" s="255"/>
      <c r="AO258" s="254"/>
      <c r="AP258" s="254"/>
      <c r="AQ258" s="254"/>
      <c r="AR258" s="254"/>
      <c r="AS258" s="254"/>
      <c r="AT258" s="254"/>
      <c r="AU258" s="254"/>
      <c r="AW258" s="283">
        <f t="shared" si="28"/>
        <v>0.3576388888888889</v>
      </c>
      <c r="AX258" s="283">
        <f t="shared" si="32"/>
        <v>0.36458333333333331</v>
      </c>
      <c r="AY258" s="283">
        <f t="shared" si="29"/>
        <v>0.8125</v>
      </c>
      <c r="AZ258" s="283">
        <f t="shared" si="30"/>
        <v>0.8125</v>
      </c>
      <c r="BA258" s="283">
        <f t="shared" si="31"/>
        <v>0.40625</v>
      </c>
      <c r="BD258" s="254">
        <f>IF(W258="","",IF(F258="休日",AW258,IF(F258="法休",AW258,VLOOKUP(F258,カレンダマスタ!$Q$56:$R$69,2,FALSE))))</f>
        <v>0.36458333333333331</v>
      </c>
      <c r="BG258" s="503" t="e">
        <f t="shared" si="33"/>
        <v>#N/A</v>
      </c>
      <c r="BH258" s="503" t="e">
        <f>IF(AX258="","",IF(P258&lt;&gt;"","",IF(BG258="CS","OK",IF(VLOOKUP(E258,カレンダマスタ!$A$5:$D$381,4,FALSE)&gt;0,"",IF(OR(AX258*24&gt;10.84,AZ258*24&lt;14.5)=TRUE,"×","OK")))))</f>
        <v>#N/A</v>
      </c>
    </row>
    <row r="259" spans="2:60">
      <c r="B259" s="111"/>
      <c r="C259" s="385">
        <f>IF(STEP!C259&lt;&gt;"",STEP!C259,"")</f>
        <v>300874</v>
      </c>
      <c r="D259" s="386" t="str">
        <f>IF(STEP!D259&lt;&gt;"",STEP!D259,"")</f>
        <v>髙橋　健伍</v>
      </c>
      <c r="E259" s="387">
        <f>IF(STEP!E259&lt;&gt;"",STEP!E259,"")</f>
        <v>45426</v>
      </c>
      <c r="F259" s="253" t="s">
        <v>557</v>
      </c>
      <c r="G259" s="252"/>
      <c r="H259" s="254">
        <v>0.36458333333333331</v>
      </c>
      <c r="I259" s="254">
        <v>0.35347222222222219</v>
      </c>
      <c r="J259" s="254"/>
      <c r="K259" s="254"/>
      <c r="L259" s="254">
        <v>0.72916666666666663</v>
      </c>
      <c r="M259" s="254">
        <v>0.87708333333333333</v>
      </c>
      <c r="N259" s="254"/>
      <c r="O259" s="254"/>
      <c r="P259" s="254"/>
      <c r="Q259" s="254" t="s">
        <v>559</v>
      </c>
      <c r="R259" s="254"/>
      <c r="S259" s="254" t="s">
        <v>575</v>
      </c>
      <c r="T259" s="254"/>
      <c r="U259" s="254"/>
      <c r="V259" s="254">
        <v>0.33333333333333331</v>
      </c>
      <c r="W259" s="254">
        <v>0.46875</v>
      </c>
      <c r="X259" s="254"/>
      <c r="Y259" s="254">
        <v>0.13541666666666666</v>
      </c>
      <c r="Z259" s="254"/>
      <c r="AA259" s="254"/>
      <c r="AB259" s="254"/>
      <c r="AC259" s="254"/>
      <c r="AD259" s="254"/>
      <c r="AE259" s="255">
        <v>8.3333333333333329E-2</v>
      </c>
      <c r="AF259" s="255">
        <v>0.13541666666666666</v>
      </c>
      <c r="AG259" s="255">
        <v>5.2083333333333336E-2</v>
      </c>
      <c r="AH259" s="255">
        <v>0.13541666666666666</v>
      </c>
      <c r="AI259" s="255">
        <v>1</v>
      </c>
      <c r="AJ259" s="255">
        <v>1</v>
      </c>
      <c r="AK259" s="255"/>
      <c r="AL259" s="255"/>
      <c r="AM259" s="255"/>
      <c r="AN259" s="255"/>
      <c r="AO259" s="254"/>
      <c r="AP259" s="254"/>
      <c r="AQ259" s="254"/>
      <c r="AR259" s="254"/>
      <c r="AS259" s="254"/>
      <c r="AT259" s="254"/>
      <c r="AU259" s="254"/>
      <c r="AW259" s="283">
        <f t="shared" si="28"/>
        <v>0.35416666666666663</v>
      </c>
      <c r="AX259" s="283">
        <f t="shared" si="32"/>
        <v>0.36458333333333331</v>
      </c>
      <c r="AY259" s="283">
        <f t="shared" si="29"/>
        <v>0.875</v>
      </c>
      <c r="AZ259" s="283">
        <f t="shared" si="30"/>
        <v>0.875</v>
      </c>
      <c r="BA259" s="283">
        <f t="shared" si="31"/>
        <v>0.46875</v>
      </c>
      <c r="BD259" s="254">
        <f>IF(W259="","",IF(F259="休日",AW259,IF(F259="法休",AW259,VLOOKUP(F259,カレンダマスタ!$Q$56:$R$69,2,FALSE))))</f>
        <v>0.36458333333333331</v>
      </c>
      <c r="BG259" s="254" t="e">
        <f t="shared" si="33"/>
        <v>#N/A</v>
      </c>
      <c r="BH259" s="254" t="e">
        <f>IF(AX259="","",IF(P259&lt;&gt;"","",IF(BG259="CS","OK",IF(VLOOKUP(E259,カレンダマスタ!$A$5:$D$381,4,FALSE)&gt;0,"",IF(OR(AX259*24&gt;10.84,AZ259*24&lt;14.5)=TRUE,"×","OK")))))</f>
        <v>#N/A</v>
      </c>
    </row>
    <row r="260" spans="2:60">
      <c r="B260" s="111"/>
      <c r="C260" s="385">
        <f>IF(STEP!C260&lt;&gt;"",STEP!C260,"")</f>
        <v>300874</v>
      </c>
      <c r="D260" s="386" t="str">
        <f>IF(STEP!D260&lt;&gt;"",STEP!D260,"")</f>
        <v>髙橋　健伍</v>
      </c>
      <c r="E260" s="387">
        <f>IF(STEP!E260&lt;&gt;"",STEP!E260,"")</f>
        <v>45427</v>
      </c>
      <c r="F260" s="253" t="s">
        <v>557</v>
      </c>
      <c r="G260" s="252"/>
      <c r="H260" s="254">
        <v>0.36458333333333331</v>
      </c>
      <c r="I260" s="254">
        <v>0.35694444444444445</v>
      </c>
      <c r="J260" s="254"/>
      <c r="K260" s="254"/>
      <c r="L260" s="254">
        <v>0.72916666666666663</v>
      </c>
      <c r="M260" s="254">
        <v>0.73819444444444438</v>
      </c>
      <c r="N260" s="254"/>
      <c r="O260" s="254"/>
      <c r="P260" s="254"/>
      <c r="Q260" s="254"/>
      <c r="R260" s="254"/>
      <c r="S260" s="254"/>
      <c r="T260" s="254"/>
      <c r="U260" s="254"/>
      <c r="V260" s="254">
        <v>0.33333333333333331</v>
      </c>
      <c r="W260" s="254">
        <v>0.33333333333333331</v>
      </c>
      <c r="X260" s="254"/>
      <c r="Y260" s="254"/>
      <c r="Z260" s="254"/>
      <c r="AA260" s="254"/>
      <c r="AB260" s="254"/>
      <c r="AC260" s="254"/>
      <c r="AD260" s="254"/>
      <c r="AE260" s="255"/>
      <c r="AF260" s="255"/>
      <c r="AG260" s="255"/>
      <c r="AH260" s="255"/>
      <c r="AI260" s="255">
        <v>1</v>
      </c>
      <c r="AJ260" s="255">
        <v>1</v>
      </c>
      <c r="AK260" s="255"/>
      <c r="AL260" s="255"/>
      <c r="AM260" s="255"/>
      <c r="AN260" s="255"/>
      <c r="AO260" s="254"/>
      <c r="AP260" s="254"/>
      <c r="AQ260" s="254"/>
      <c r="AR260" s="254"/>
      <c r="AS260" s="254"/>
      <c r="AT260" s="254"/>
      <c r="AU260" s="254"/>
      <c r="AW260" s="283">
        <f t="shared" si="28"/>
        <v>0.3576388888888889</v>
      </c>
      <c r="AX260" s="283">
        <f t="shared" si="32"/>
        <v>0.36458333333333331</v>
      </c>
      <c r="AY260" s="283">
        <f t="shared" si="29"/>
        <v>0.73611111111111105</v>
      </c>
      <c r="AZ260" s="283">
        <f t="shared" si="30"/>
        <v>0.73611111111111105</v>
      </c>
      <c r="BA260" s="283">
        <f t="shared" si="31"/>
        <v>0.33333333333333331</v>
      </c>
      <c r="BD260" s="254">
        <f>IF(W260="","",IF(F260="休日",AW260,IF(F260="法休",AW260,VLOOKUP(F260,カレンダマスタ!$Q$56:$R$69,2,FALSE))))</f>
        <v>0.36458333333333331</v>
      </c>
      <c r="BG260" s="254" t="e">
        <f t="shared" si="33"/>
        <v>#N/A</v>
      </c>
      <c r="BH260" s="254" t="e">
        <f>IF(AX260="","",IF(P260&lt;&gt;"","",IF(BG260="CS","OK",IF(VLOOKUP(E260,カレンダマスタ!$A$5:$D$381,4,FALSE)&gt;0,"",IF(OR(AX260*24&gt;10.84,AZ260*24&lt;14.5)=TRUE,"×","OK")))))</f>
        <v>#N/A</v>
      </c>
    </row>
    <row r="261" spans="2:60">
      <c r="B261" s="111"/>
      <c r="C261" s="385">
        <f>IF(STEP!C261&lt;&gt;"",STEP!C261,"")</f>
        <v>300874</v>
      </c>
      <c r="D261" s="386" t="str">
        <f>IF(STEP!D261&lt;&gt;"",STEP!D261,"")</f>
        <v>髙橋　健伍</v>
      </c>
      <c r="E261" s="387">
        <f>IF(STEP!E261&lt;&gt;"",STEP!E261,"")</f>
        <v>45428</v>
      </c>
      <c r="F261" s="256" t="s">
        <v>557</v>
      </c>
      <c r="G261" s="257"/>
      <c r="H261" s="254">
        <v>0.36458333333333331</v>
      </c>
      <c r="I261" s="254">
        <v>0.3527777777777778</v>
      </c>
      <c r="J261" s="254"/>
      <c r="K261" s="254"/>
      <c r="L261" s="254">
        <v>0.72916666666666663</v>
      </c>
      <c r="M261" s="254">
        <v>0.80972222222222223</v>
      </c>
      <c r="N261" s="254"/>
      <c r="O261" s="254"/>
      <c r="P261" s="254"/>
      <c r="Q261" s="254" t="s">
        <v>559</v>
      </c>
      <c r="R261" s="254"/>
      <c r="S261" s="254"/>
      <c r="T261" s="254"/>
      <c r="U261" s="254"/>
      <c r="V261" s="254">
        <v>0.33333333333333331</v>
      </c>
      <c r="W261" s="254">
        <v>0.40277777777777773</v>
      </c>
      <c r="X261" s="254"/>
      <c r="Y261" s="254">
        <v>6.9444444444444434E-2</v>
      </c>
      <c r="Z261" s="254"/>
      <c r="AA261" s="254"/>
      <c r="AB261" s="254"/>
      <c r="AC261" s="254"/>
      <c r="AD261" s="254"/>
      <c r="AE261" s="255">
        <v>8.3333333333333329E-2</v>
      </c>
      <c r="AF261" s="255">
        <v>6.9444444444444434E-2</v>
      </c>
      <c r="AG261" s="255" t="s">
        <v>624</v>
      </c>
      <c r="AH261" s="255">
        <v>6.9444444444444434E-2</v>
      </c>
      <c r="AI261" s="255">
        <v>1</v>
      </c>
      <c r="AJ261" s="255">
        <v>1</v>
      </c>
      <c r="AK261" s="255"/>
      <c r="AL261" s="255"/>
      <c r="AM261" s="255"/>
      <c r="AN261" s="255"/>
      <c r="AO261" s="254"/>
      <c r="AP261" s="254"/>
      <c r="AQ261" s="254"/>
      <c r="AR261" s="254"/>
      <c r="AS261" s="254"/>
      <c r="AT261" s="254"/>
      <c r="AU261" s="254"/>
      <c r="AW261" s="283">
        <f t="shared" si="28"/>
        <v>0.35416666666666663</v>
      </c>
      <c r="AX261" s="283">
        <f t="shared" si="32"/>
        <v>0.36458333333333331</v>
      </c>
      <c r="AY261" s="283">
        <f t="shared" si="29"/>
        <v>0.80902777777777768</v>
      </c>
      <c r="AZ261" s="283">
        <f t="shared" si="30"/>
        <v>0.80902777777777768</v>
      </c>
      <c r="BA261" s="283">
        <f t="shared" si="31"/>
        <v>0.40277777777777773</v>
      </c>
      <c r="BD261" s="254">
        <f>IF(W261="","",IF(F261="休日",AW261,IF(F261="法休",AW261,VLOOKUP(F261,カレンダマスタ!$Q$56:$R$69,2,FALSE))))</f>
        <v>0.36458333333333331</v>
      </c>
      <c r="BG261" s="254" t="e">
        <f t="shared" si="33"/>
        <v>#N/A</v>
      </c>
      <c r="BH261" s="254" t="e">
        <f>IF(AX261="","",IF(P261&lt;&gt;"","",IF(BG261="CS","OK",IF(VLOOKUP(E261,カレンダマスタ!$A$5:$D$381,4,FALSE)&gt;0,"",IF(OR(AX261*24&gt;10.84,AZ261*24&lt;14.5)=TRUE,"×","OK")))))</f>
        <v>#N/A</v>
      </c>
    </row>
    <row r="262" spans="2:60">
      <c r="B262" s="111"/>
      <c r="C262" s="385">
        <f>IF(STEP!C262&lt;&gt;"",STEP!C262,"")</f>
        <v>300874</v>
      </c>
      <c r="D262" s="386" t="str">
        <f>IF(STEP!D262&lt;&gt;"",STEP!D262,"")</f>
        <v>髙橋　健伍</v>
      </c>
      <c r="E262" s="387">
        <f>IF(STEP!E262&lt;&gt;"",STEP!E262,"")</f>
        <v>45429</v>
      </c>
      <c r="F262" s="256" t="s">
        <v>557</v>
      </c>
      <c r="G262" s="257"/>
      <c r="H262" s="254">
        <v>0.36458333333333331</v>
      </c>
      <c r="I262" s="254">
        <v>0.35347222222222219</v>
      </c>
      <c r="J262" s="254"/>
      <c r="K262" s="254"/>
      <c r="L262" s="254">
        <v>0.72916666666666663</v>
      </c>
      <c r="M262" s="254">
        <v>0.73749999999999993</v>
      </c>
      <c r="N262" s="254"/>
      <c r="O262" s="254"/>
      <c r="P262" s="254"/>
      <c r="Q262" s="254"/>
      <c r="R262" s="254"/>
      <c r="S262" s="254"/>
      <c r="T262" s="254"/>
      <c r="U262" s="254"/>
      <c r="V262" s="254">
        <v>0.33333333333333331</v>
      </c>
      <c r="W262" s="254">
        <v>0.33333333333333331</v>
      </c>
      <c r="X262" s="254"/>
      <c r="Y262" s="254"/>
      <c r="Z262" s="254"/>
      <c r="AA262" s="254"/>
      <c r="AB262" s="254"/>
      <c r="AC262" s="254"/>
      <c r="AD262" s="254"/>
      <c r="AE262" s="255"/>
      <c r="AF262" s="255"/>
      <c r="AG262" s="255"/>
      <c r="AH262" s="255"/>
      <c r="AI262" s="255">
        <v>1</v>
      </c>
      <c r="AJ262" s="255">
        <v>1</v>
      </c>
      <c r="AK262" s="255"/>
      <c r="AL262" s="255"/>
      <c r="AM262" s="255"/>
      <c r="AN262" s="255"/>
      <c r="AO262" s="254"/>
      <c r="AP262" s="254"/>
      <c r="AQ262" s="254"/>
      <c r="AR262" s="254"/>
      <c r="AS262" s="254"/>
      <c r="AT262" s="254"/>
      <c r="AU262" s="254"/>
      <c r="AW262" s="283">
        <f t="shared" si="28"/>
        <v>0.35416666666666663</v>
      </c>
      <c r="AX262" s="283">
        <f t="shared" si="32"/>
        <v>0.36458333333333331</v>
      </c>
      <c r="AY262" s="283">
        <f t="shared" si="29"/>
        <v>0.73611111111111105</v>
      </c>
      <c r="AZ262" s="283">
        <f t="shared" si="30"/>
        <v>0.73611111111111105</v>
      </c>
      <c r="BA262" s="283">
        <f t="shared" si="31"/>
        <v>0.33333333333333331</v>
      </c>
      <c r="BD262" s="254">
        <f>IF(W262="","",IF(F262="休日",AW262,IF(F262="法休",AW262,VLOOKUP(F262,カレンダマスタ!$Q$56:$R$69,2,FALSE))))</f>
        <v>0.36458333333333331</v>
      </c>
      <c r="BG262" s="254" t="e">
        <f t="shared" si="33"/>
        <v>#N/A</v>
      </c>
      <c r="BH262" s="254" t="e">
        <f>IF(AX262="","",IF(P262&lt;&gt;"","",IF(BG262="CS","OK",IF(VLOOKUP(E262,カレンダマスタ!$A$5:$D$381,4,FALSE)&gt;0,"",IF(OR(AX262*24&gt;10.84,AZ262*24&lt;14.5)=TRUE,"×","OK")))))</f>
        <v>#N/A</v>
      </c>
    </row>
    <row r="263" spans="2:60">
      <c r="B263" s="111"/>
      <c r="C263" s="388">
        <f>IF(STEP!C263&lt;&gt;"",STEP!C263,"")</f>
        <v>300874</v>
      </c>
      <c r="D263" s="389" t="str">
        <f>IF(STEP!D263&lt;&gt;"",STEP!D263,"")</f>
        <v>髙橋　健伍</v>
      </c>
      <c r="E263" s="390">
        <f>IF(STEP!E263&lt;&gt;"",STEP!E263,"")</f>
        <v>45430</v>
      </c>
      <c r="F263" s="259" t="s">
        <v>211</v>
      </c>
      <c r="G263" s="266"/>
      <c r="H263" s="260"/>
      <c r="I263" s="260"/>
      <c r="J263" s="260"/>
      <c r="K263" s="260"/>
      <c r="L263" s="260"/>
      <c r="M263" s="260"/>
      <c r="N263" s="260"/>
      <c r="O263" s="260"/>
      <c r="P263" s="260"/>
      <c r="Q263" s="260"/>
      <c r="R263" s="260"/>
      <c r="S263" s="260"/>
      <c r="T263" s="260"/>
      <c r="U263" s="260"/>
      <c r="V263" s="260"/>
      <c r="W263" s="260"/>
      <c r="X263" s="260"/>
      <c r="Y263" s="260"/>
      <c r="Z263" s="260"/>
      <c r="AA263" s="260"/>
      <c r="AB263" s="260"/>
      <c r="AC263" s="260"/>
      <c r="AD263" s="260"/>
      <c r="AE263" s="261"/>
      <c r="AF263" s="261"/>
      <c r="AG263" s="261"/>
      <c r="AH263" s="261"/>
      <c r="AI263" s="261"/>
      <c r="AJ263" s="261"/>
      <c r="AK263" s="261"/>
      <c r="AL263" s="261"/>
      <c r="AM263" s="261"/>
      <c r="AN263" s="261"/>
      <c r="AO263" s="260"/>
      <c r="AP263" s="260"/>
      <c r="AQ263" s="260"/>
      <c r="AR263" s="260"/>
      <c r="AS263" s="260"/>
      <c r="AT263" s="260"/>
      <c r="AU263" s="260"/>
      <c r="AW263" s="284" t="str">
        <f t="shared" si="28"/>
        <v/>
      </c>
      <c r="AX263" s="284" t="str">
        <f t="shared" si="32"/>
        <v/>
      </c>
      <c r="AY263" s="284" t="str">
        <f t="shared" si="29"/>
        <v/>
      </c>
      <c r="AZ263" s="284" t="str">
        <f t="shared" si="30"/>
        <v/>
      </c>
      <c r="BA263" s="284" t="str">
        <f t="shared" si="31"/>
        <v/>
      </c>
      <c r="BD263" s="260" t="str">
        <f>IF(W263="","",IF(F263="休日",AW263,IF(F263="法休",AW263,VLOOKUP(F263,カレンダマスタ!$Q$56:$R$69,2,FALSE))))</f>
        <v/>
      </c>
      <c r="BG263" s="260" t="e">
        <f t="shared" si="33"/>
        <v>#N/A</v>
      </c>
      <c r="BH263" s="260" t="str">
        <f>IF(AX263="","",IF(P263&lt;&gt;"","",IF(BG263="CS","OK",IF(VLOOKUP(E263,カレンダマスタ!$A$5:$D$381,4,FALSE)&gt;0,"",IF(OR(AX263*24&gt;10.84,AZ263*24&lt;14.5)=TRUE,"×","OK")))))</f>
        <v/>
      </c>
    </row>
    <row r="264" spans="2:60">
      <c r="B264" s="111"/>
      <c r="C264" s="394">
        <f>IF(STEP!C264&lt;&gt;"",STEP!C264,"")</f>
        <v>300874</v>
      </c>
      <c r="D264" s="395" t="str">
        <f>IF(STEP!D264&lt;&gt;"",STEP!D264,"")</f>
        <v>髙橋　健伍</v>
      </c>
      <c r="E264" s="396">
        <f>IF(STEP!E264&lt;&gt;"",STEP!E264,"")</f>
        <v>45431</v>
      </c>
      <c r="F264" s="269" t="s">
        <v>212</v>
      </c>
      <c r="G264" s="268"/>
      <c r="H264" s="270"/>
      <c r="I264" s="270"/>
      <c r="J264" s="270"/>
      <c r="K264" s="270"/>
      <c r="L264" s="270"/>
      <c r="M264" s="270"/>
      <c r="N264" s="270"/>
      <c r="O264" s="270"/>
      <c r="P264" s="270"/>
      <c r="Q264" s="270"/>
      <c r="R264" s="270"/>
      <c r="S264" s="270"/>
      <c r="T264" s="270"/>
      <c r="U264" s="270"/>
      <c r="V264" s="270"/>
      <c r="W264" s="270"/>
      <c r="X264" s="270"/>
      <c r="Y264" s="270"/>
      <c r="Z264" s="270"/>
      <c r="AA264" s="270"/>
      <c r="AB264" s="270"/>
      <c r="AC264" s="270"/>
      <c r="AD264" s="270"/>
      <c r="AE264" s="271"/>
      <c r="AF264" s="271"/>
      <c r="AG264" s="271"/>
      <c r="AH264" s="271"/>
      <c r="AI264" s="271"/>
      <c r="AJ264" s="271"/>
      <c r="AK264" s="271"/>
      <c r="AL264" s="271"/>
      <c r="AM264" s="271"/>
      <c r="AN264" s="271"/>
      <c r="AO264" s="270"/>
      <c r="AP264" s="270"/>
      <c r="AQ264" s="270"/>
      <c r="AR264" s="270"/>
      <c r="AS264" s="270"/>
      <c r="AT264" s="270"/>
      <c r="AU264" s="270"/>
      <c r="AW264" s="282" t="str">
        <f t="shared" si="28"/>
        <v/>
      </c>
      <c r="AX264" s="282" t="str">
        <f t="shared" si="32"/>
        <v/>
      </c>
      <c r="AY264" s="282" t="str">
        <f t="shared" si="29"/>
        <v/>
      </c>
      <c r="AZ264" s="282" t="str">
        <f t="shared" si="30"/>
        <v/>
      </c>
      <c r="BA264" s="282" t="str">
        <f t="shared" si="31"/>
        <v/>
      </c>
      <c r="BD264" s="270" t="str">
        <f>IF(W264="","",IF(F264="休日",AW264,IF(F264="法休",AW264,VLOOKUP(F264,カレンダマスタ!$Q$56:$R$69,2,FALSE))))</f>
        <v/>
      </c>
      <c r="BG264" s="270" t="e">
        <f t="shared" si="33"/>
        <v>#N/A</v>
      </c>
      <c r="BH264" s="270" t="str">
        <f>IF(AX264="","",IF(P264&lt;&gt;"","",IF(BG264="CS","OK",IF(VLOOKUP(E264,カレンダマスタ!$A$5:$D$381,4,FALSE)&gt;0,"",IF(OR(AX264*24&gt;10.84,AZ264*24&lt;14.5)=TRUE,"×","OK")))))</f>
        <v/>
      </c>
    </row>
    <row r="265" spans="2:60">
      <c r="B265" s="111"/>
      <c r="C265" s="385">
        <f>IF(STEP!C265&lt;&gt;"",STEP!C265,"")</f>
        <v>300874</v>
      </c>
      <c r="D265" s="386" t="str">
        <f>IF(STEP!D265&lt;&gt;"",STEP!D265,"")</f>
        <v>髙橋　健伍</v>
      </c>
      <c r="E265" s="387">
        <f>IF(STEP!E265&lt;&gt;"",STEP!E265,"")</f>
        <v>45432</v>
      </c>
      <c r="F265" s="253" t="s">
        <v>557</v>
      </c>
      <c r="G265" s="252"/>
      <c r="H265" s="254">
        <v>0.36458333333333331</v>
      </c>
      <c r="I265" s="254">
        <v>0.35416666666666669</v>
      </c>
      <c r="J265" s="254"/>
      <c r="K265" s="254"/>
      <c r="L265" s="254">
        <v>0.72916666666666663</v>
      </c>
      <c r="M265" s="254"/>
      <c r="N265" s="254"/>
      <c r="O265" s="254"/>
      <c r="P265" s="254"/>
      <c r="Q265" s="254" t="s">
        <v>559</v>
      </c>
      <c r="R265" s="254"/>
      <c r="S265" s="254"/>
      <c r="T265" s="254"/>
      <c r="U265" s="254"/>
      <c r="V265" s="254"/>
      <c r="W265" s="254"/>
      <c r="X265" s="254"/>
      <c r="Y265" s="254"/>
      <c r="Z265" s="254"/>
      <c r="AA265" s="254"/>
      <c r="AB265" s="254"/>
      <c r="AC265" s="254"/>
      <c r="AD265" s="254"/>
      <c r="AE265" s="255">
        <v>4.1666666666666664E-2</v>
      </c>
      <c r="AF265" s="255"/>
      <c r="AG265" s="255" t="s">
        <v>585</v>
      </c>
      <c r="AH265" s="255"/>
      <c r="AI265" s="255">
        <v>1</v>
      </c>
      <c r="AJ265" s="255"/>
      <c r="AK265" s="255"/>
      <c r="AL265" s="255"/>
      <c r="AM265" s="255"/>
      <c r="AN265" s="255"/>
      <c r="AO265" s="254"/>
      <c r="AP265" s="254"/>
      <c r="AQ265" s="254"/>
      <c r="AR265" s="254"/>
      <c r="AS265" s="254"/>
      <c r="AT265" s="254"/>
      <c r="AU265" s="254"/>
      <c r="AW265" s="283" t="str">
        <f t="shared" si="28"/>
        <v/>
      </c>
      <c r="AX265" s="283" t="str">
        <f t="shared" si="32"/>
        <v/>
      </c>
      <c r="AY265" s="283" t="str">
        <f t="shared" si="29"/>
        <v/>
      </c>
      <c r="AZ265" s="283" t="str">
        <f t="shared" si="30"/>
        <v/>
      </c>
      <c r="BA265" s="283" t="str">
        <f t="shared" si="31"/>
        <v/>
      </c>
      <c r="BD265" s="254" t="str">
        <f>IF(W265="","",IF(F265="休日",AW265,IF(F265="法休",AW265,VLOOKUP(F265,カレンダマスタ!$Q$56:$R$69,2,FALSE))))</f>
        <v/>
      </c>
      <c r="BG265" s="254" t="e">
        <f t="shared" si="33"/>
        <v>#N/A</v>
      </c>
      <c r="BH265" s="254" t="str">
        <f>IF(AX265="","",IF(P265&lt;&gt;"","",IF(BG265="CS","OK",IF(VLOOKUP(E265,カレンダマスタ!$A$5:$D$381,4,FALSE)&gt;0,"",IF(OR(AX265*24&gt;10.84,AZ265*24&lt;14.5)=TRUE,"×","OK")))))</f>
        <v/>
      </c>
    </row>
    <row r="266" spans="2:60">
      <c r="B266" s="111"/>
      <c r="C266" s="397" t="str">
        <f>IF(STEP!C266&lt;&gt;"",STEP!C266,"")</f>
        <v/>
      </c>
      <c r="D266" s="398" t="str">
        <f>IF(STEP!D266&lt;&gt;"",STEP!D266,"")</f>
        <v/>
      </c>
      <c r="E266" s="399" t="str">
        <f>IF(STEP!E266&lt;&gt;"",STEP!E266,"")</f>
        <v/>
      </c>
      <c r="F266" s="273"/>
      <c r="G266" s="272"/>
      <c r="H266" s="274"/>
      <c r="I266" s="274"/>
      <c r="J266" s="274"/>
      <c r="K266" s="274"/>
      <c r="L266" s="274"/>
      <c r="M266" s="274"/>
      <c r="N266" s="274"/>
      <c r="O266" s="274"/>
      <c r="P266" s="274"/>
      <c r="Q266" s="274"/>
      <c r="R266" s="274"/>
      <c r="S266" s="274"/>
      <c r="T266" s="274"/>
      <c r="U266" s="274"/>
      <c r="V266" s="274"/>
      <c r="W266" s="274"/>
      <c r="X266" s="274"/>
      <c r="Y266" s="274"/>
      <c r="Z266" s="274"/>
      <c r="AA266" s="274"/>
      <c r="AB266" s="274"/>
      <c r="AC266" s="274"/>
      <c r="AD266" s="274"/>
      <c r="AE266" s="275"/>
      <c r="AF266" s="275"/>
      <c r="AG266" s="275"/>
      <c r="AH266" s="275"/>
      <c r="AI266" s="275"/>
      <c r="AJ266" s="275"/>
      <c r="AK266" s="275"/>
      <c r="AL266" s="275"/>
      <c r="AM266" s="275"/>
      <c r="AN266" s="275"/>
      <c r="AO266" s="274"/>
      <c r="AP266" s="274"/>
      <c r="AQ266" s="274"/>
      <c r="AR266" s="274"/>
      <c r="AS266" s="274"/>
      <c r="AT266" s="274"/>
      <c r="AU266" s="274"/>
      <c r="AW266" s="286" t="str">
        <f t="shared" si="28"/>
        <v/>
      </c>
      <c r="AX266" s="286" t="str">
        <f t="shared" si="32"/>
        <v/>
      </c>
      <c r="AY266" s="286" t="str">
        <f t="shared" si="29"/>
        <v/>
      </c>
      <c r="AZ266" s="286" t="str">
        <f t="shared" si="30"/>
        <v/>
      </c>
      <c r="BA266" s="286" t="str">
        <f t="shared" si="31"/>
        <v/>
      </c>
      <c r="BD266" s="274" t="str">
        <f>IF(W266="","",IF(F266="休日",AW266,IF(F266="法休",AW266,VLOOKUP(F266,カレンダマスタ!$Q$56:$R$69,2,FALSE))))</f>
        <v/>
      </c>
      <c r="BG266" s="274" t="e">
        <f t="shared" si="33"/>
        <v>#N/A</v>
      </c>
      <c r="BH266" s="274" t="str">
        <f>IF(AX266="","",IF(P266&lt;&gt;"","",IF(BG266="CS","OK",IF(VLOOKUP(E266,カレンダマスタ!$A$5:$D$381,4,FALSE)&gt;0,"",IF(OR(AX266*24&gt;10.84,AZ266*24&lt;14.5)=TRUE,"×","OK")))))</f>
        <v/>
      </c>
    </row>
    <row r="267" spans="2:60">
      <c r="B267" s="111"/>
      <c r="C267" s="397" t="str">
        <f>IF(STEP!C267&lt;&gt;"",STEP!C267,"")</f>
        <v/>
      </c>
      <c r="D267" s="398" t="str">
        <f>IF(STEP!D267&lt;&gt;"",STEP!D267,"")</f>
        <v/>
      </c>
      <c r="E267" s="399" t="str">
        <f>IF(STEP!E267&lt;&gt;"",STEP!E267,"")</f>
        <v/>
      </c>
      <c r="F267" s="273"/>
      <c r="G267" s="272"/>
      <c r="H267" s="274"/>
      <c r="I267" s="274"/>
      <c r="J267" s="274"/>
      <c r="K267" s="274"/>
      <c r="L267" s="274"/>
      <c r="M267" s="274"/>
      <c r="N267" s="274"/>
      <c r="O267" s="274"/>
      <c r="P267" s="274"/>
      <c r="Q267" s="274"/>
      <c r="R267" s="274"/>
      <c r="S267" s="274"/>
      <c r="T267" s="274"/>
      <c r="U267" s="274"/>
      <c r="V267" s="274"/>
      <c r="W267" s="274"/>
      <c r="X267" s="274"/>
      <c r="Y267" s="274"/>
      <c r="Z267" s="274"/>
      <c r="AA267" s="274"/>
      <c r="AB267" s="274"/>
      <c r="AC267" s="274"/>
      <c r="AD267" s="274"/>
      <c r="AE267" s="275"/>
      <c r="AF267" s="275"/>
      <c r="AG267" s="275"/>
      <c r="AH267" s="275"/>
      <c r="AI267" s="275"/>
      <c r="AJ267" s="275"/>
      <c r="AK267" s="275"/>
      <c r="AL267" s="275"/>
      <c r="AM267" s="275"/>
      <c r="AN267" s="275"/>
      <c r="AO267" s="274"/>
      <c r="AP267" s="274"/>
      <c r="AQ267" s="274"/>
      <c r="AR267" s="274"/>
      <c r="AS267" s="274"/>
      <c r="AT267" s="274"/>
      <c r="AU267" s="274"/>
      <c r="AW267" s="286" t="str">
        <f t="shared" si="28"/>
        <v/>
      </c>
      <c r="AX267" s="286" t="str">
        <f t="shared" si="32"/>
        <v/>
      </c>
      <c r="AY267" s="286" t="str">
        <f t="shared" si="29"/>
        <v/>
      </c>
      <c r="AZ267" s="286" t="str">
        <f t="shared" si="30"/>
        <v/>
      </c>
      <c r="BA267" s="286" t="str">
        <f t="shared" si="31"/>
        <v/>
      </c>
      <c r="BD267" s="274" t="str">
        <f>IF(W267="","",IF(F267="休日",AW267,IF(F267="法休",AW267,VLOOKUP(F267,カレンダマスタ!$Q$56:$R$69,2,FALSE))))</f>
        <v/>
      </c>
      <c r="BG267" s="274" t="e">
        <f t="shared" si="33"/>
        <v>#N/A</v>
      </c>
      <c r="BH267" s="274" t="str">
        <f>IF(AX267="","",IF(P267&lt;&gt;"","",IF(BG267="CS","OK",IF(VLOOKUP(E267,カレンダマスタ!$A$5:$D$381,4,FALSE)&gt;0,"",IF(OR(AX267*24&gt;10.84,AZ267*24&lt;14.5)=TRUE,"×","OK")))))</f>
        <v/>
      </c>
    </row>
    <row r="268" spans="2:60">
      <c r="B268" s="111"/>
      <c r="C268" s="397" t="str">
        <f>IF(STEP!C268&lt;&gt;"",STEP!C268,"")</f>
        <v/>
      </c>
      <c r="D268" s="398" t="str">
        <f>IF(STEP!D268&lt;&gt;"",STEP!D268,"")</f>
        <v/>
      </c>
      <c r="E268" s="399" t="str">
        <f>IF(STEP!E268&lt;&gt;"",STEP!E268,"")</f>
        <v/>
      </c>
      <c r="F268" s="273"/>
      <c r="G268" s="272"/>
      <c r="H268" s="274"/>
      <c r="I268" s="274"/>
      <c r="J268" s="274"/>
      <c r="K268" s="274"/>
      <c r="L268" s="274"/>
      <c r="M268" s="274"/>
      <c r="N268" s="274"/>
      <c r="O268" s="274"/>
      <c r="P268" s="274"/>
      <c r="Q268" s="274"/>
      <c r="R268" s="274"/>
      <c r="S268" s="274"/>
      <c r="T268" s="274"/>
      <c r="U268" s="274"/>
      <c r="V268" s="274"/>
      <c r="W268" s="274"/>
      <c r="X268" s="274"/>
      <c r="Y268" s="274"/>
      <c r="Z268" s="274"/>
      <c r="AA268" s="274"/>
      <c r="AB268" s="274"/>
      <c r="AC268" s="274"/>
      <c r="AD268" s="274"/>
      <c r="AE268" s="275"/>
      <c r="AF268" s="275"/>
      <c r="AG268" s="275"/>
      <c r="AH268" s="275"/>
      <c r="AI268" s="275"/>
      <c r="AJ268" s="275"/>
      <c r="AK268" s="275"/>
      <c r="AL268" s="275"/>
      <c r="AM268" s="275"/>
      <c r="AN268" s="275"/>
      <c r="AO268" s="274"/>
      <c r="AP268" s="274"/>
      <c r="AQ268" s="274"/>
      <c r="AR268" s="274"/>
      <c r="AS268" s="274"/>
      <c r="AT268" s="274"/>
      <c r="AU268" s="274"/>
      <c r="AW268" s="286" t="str">
        <f t="shared" si="28"/>
        <v/>
      </c>
      <c r="AX268" s="286" t="str">
        <f t="shared" si="32"/>
        <v/>
      </c>
      <c r="AY268" s="286" t="str">
        <f t="shared" si="29"/>
        <v/>
      </c>
      <c r="AZ268" s="286" t="str">
        <f t="shared" si="30"/>
        <v/>
      </c>
      <c r="BA268" s="286" t="str">
        <f t="shared" si="31"/>
        <v/>
      </c>
      <c r="BD268" s="274" t="str">
        <f>IF(W268="","",IF(F268="休日",AW268,IF(F268="法休",AW268,VLOOKUP(F268,カレンダマスタ!$Q$56:$R$69,2,FALSE))))</f>
        <v/>
      </c>
      <c r="BG268" s="274" t="e">
        <f t="shared" si="33"/>
        <v>#N/A</v>
      </c>
      <c r="BH268" s="274" t="str">
        <f>IF(AX268="","",IF(P268&lt;&gt;"","",IF(BG268="CS","OK",IF(VLOOKUP(E268,カレンダマスタ!$A$5:$D$381,4,FALSE)&gt;0,"",IF(OR(AX268*24&gt;10.84,AZ268*24&lt;14.5)=TRUE,"×","OK")))))</f>
        <v/>
      </c>
    </row>
    <row r="269" spans="2:60">
      <c r="B269" s="111"/>
      <c r="C269" s="397" t="str">
        <f>IF(STEP!C269&lt;&gt;"",STEP!C269,"")</f>
        <v/>
      </c>
      <c r="D269" s="398" t="str">
        <f>IF(STEP!D269&lt;&gt;"",STEP!D269,"")</f>
        <v/>
      </c>
      <c r="E269" s="399" t="str">
        <f>IF(STEP!E269&lt;&gt;"",STEP!E269,"")</f>
        <v/>
      </c>
      <c r="F269" s="273"/>
      <c r="G269" s="272"/>
      <c r="H269" s="274"/>
      <c r="I269" s="274"/>
      <c r="J269" s="274"/>
      <c r="K269" s="274"/>
      <c r="L269" s="274"/>
      <c r="M269" s="274"/>
      <c r="N269" s="274"/>
      <c r="O269" s="274"/>
      <c r="P269" s="274"/>
      <c r="Q269" s="274"/>
      <c r="R269" s="274"/>
      <c r="S269" s="274"/>
      <c r="T269" s="274"/>
      <c r="U269" s="274"/>
      <c r="V269" s="274"/>
      <c r="W269" s="274"/>
      <c r="X269" s="274"/>
      <c r="Y269" s="274"/>
      <c r="Z269" s="274"/>
      <c r="AA269" s="274"/>
      <c r="AB269" s="274"/>
      <c r="AC269" s="274"/>
      <c r="AD269" s="274"/>
      <c r="AE269" s="275"/>
      <c r="AF269" s="275"/>
      <c r="AG269" s="275"/>
      <c r="AH269" s="275"/>
      <c r="AI269" s="275"/>
      <c r="AJ269" s="275"/>
      <c r="AK269" s="275"/>
      <c r="AL269" s="275"/>
      <c r="AM269" s="275"/>
      <c r="AN269" s="275"/>
      <c r="AO269" s="274"/>
      <c r="AP269" s="274"/>
      <c r="AQ269" s="274"/>
      <c r="AR269" s="274"/>
      <c r="AS269" s="274"/>
      <c r="AT269" s="274"/>
      <c r="AU269" s="274"/>
      <c r="AW269" s="286" t="str">
        <f t="shared" si="28"/>
        <v/>
      </c>
      <c r="AX269" s="286" t="str">
        <f t="shared" si="32"/>
        <v/>
      </c>
      <c r="AY269" s="286" t="str">
        <f t="shared" si="29"/>
        <v/>
      </c>
      <c r="AZ269" s="286" t="str">
        <f t="shared" si="30"/>
        <v/>
      </c>
      <c r="BA269" s="286" t="str">
        <f t="shared" si="31"/>
        <v/>
      </c>
      <c r="BD269" s="274" t="str">
        <f>IF(W269="","",IF(F269="休日",AW269,IF(F269="法休",AW269,VLOOKUP(F269,カレンダマスタ!$Q$56:$R$69,2,FALSE))))</f>
        <v/>
      </c>
      <c r="BG269" s="274" t="e">
        <f t="shared" si="33"/>
        <v>#N/A</v>
      </c>
      <c r="BH269" s="274" t="str">
        <f>IF(AX269="","",IF(P269&lt;&gt;"","",IF(BG269="CS","OK",IF(VLOOKUP(E269,カレンダマスタ!$A$5:$D$381,4,FALSE)&gt;0,"",IF(OR(AX269*24&gt;10.84,AZ269*24&lt;14.5)=TRUE,"×","OK")))))</f>
        <v/>
      </c>
    </row>
    <row r="270" spans="2:60" ht="13.8" thickBot="1">
      <c r="B270" s="161"/>
      <c r="C270" s="400" t="str">
        <f>IF(STEP!C270&lt;&gt;"",STEP!C270,"")</f>
        <v/>
      </c>
      <c r="D270" s="401" t="str">
        <f>IF(STEP!D270&lt;&gt;"",STEP!D270,"")</f>
        <v/>
      </c>
      <c r="E270" s="402" t="str">
        <f>IF(STEP!E270&lt;&gt;"",STEP!E270,"")</f>
        <v/>
      </c>
      <c r="F270" s="277"/>
      <c r="G270" s="276"/>
      <c r="H270" s="278"/>
      <c r="I270" s="278"/>
      <c r="J270" s="278"/>
      <c r="K270" s="278"/>
      <c r="L270" s="278"/>
      <c r="M270" s="278"/>
      <c r="N270" s="278"/>
      <c r="O270" s="278"/>
      <c r="P270" s="278"/>
      <c r="Q270" s="278"/>
      <c r="R270" s="278"/>
      <c r="S270" s="278"/>
      <c r="T270" s="278"/>
      <c r="U270" s="278"/>
      <c r="V270" s="278"/>
      <c r="W270" s="278"/>
      <c r="X270" s="278"/>
      <c r="Y270" s="278"/>
      <c r="Z270" s="278"/>
      <c r="AA270" s="278"/>
      <c r="AB270" s="278"/>
      <c r="AC270" s="278"/>
      <c r="AD270" s="278"/>
      <c r="AE270" s="279"/>
      <c r="AF270" s="279"/>
      <c r="AG270" s="279"/>
      <c r="AH270" s="279"/>
      <c r="AI270" s="279"/>
      <c r="AJ270" s="279"/>
      <c r="AK270" s="279"/>
      <c r="AL270" s="279"/>
      <c r="AM270" s="279"/>
      <c r="AN270" s="279"/>
      <c r="AO270" s="278"/>
      <c r="AP270" s="278"/>
      <c r="AQ270" s="278"/>
      <c r="AR270" s="278"/>
      <c r="AS270" s="278"/>
      <c r="AT270" s="278"/>
      <c r="AU270" s="278"/>
      <c r="AW270" s="287" t="str">
        <f t="shared" si="28"/>
        <v/>
      </c>
      <c r="AX270" s="287" t="str">
        <f t="shared" si="32"/>
        <v/>
      </c>
      <c r="AY270" s="287" t="str">
        <f t="shared" si="29"/>
        <v/>
      </c>
      <c r="AZ270" s="287" t="str">
        <f t="shared" si="30"/>
        <v/>
      </c>
      <c r="BA270" s="287" t="str">
        <f t="shared" si="31"/>
        <v/>
      </c>
      <c r="BD270" s="278" t="str">
        <f>IF(W270="","",IF(F270="休日",AW270,IF(F270="法休",AW270,VLOOKUP(F270,カレンダマスタ!$Q$56:$R$69,2,FALSE))))</f>
        <v/>
      </c>
      <c r="BG270" s="278" t="e">
        <f t="shared" si="33"/>
        <v>#N/A</v>
      </c>
      <c r="BH270" s="278" t="str">
        <f>IF(AX270="","",IF(P270&lt;&gt;"","",IF(BG270="CS","OK",IF(VLOOKUP(E270,カレンダマスタ!$A$5:$D$381,4,FALSE)&gt;0,"",IF(OR(AX270*24&gt;10.84,AZ270*24&lt;14.5)=TRUE,"×","OK")))))</f>
        <v/>
      </c>
    </row>
    <row r="271" spans="2:60">
      <c r="B271" s="323"/>
      <c r="C271" s="366"/>
      <c r="D271" s="367"/>
      <c r="E271" s="368"/>
      <c r="F271" s="367"/>
      <c r="G271" s="366"/>
      <c r="H271" s="369"/>
      <c r="I271" s="369"/>
      <c r="J271" s="369"/>
      <c r="K271" s="369"/>
      <c r="L271" s="369"/>
      <c r="M271" s="369"/>
      <c r="N271" s="369"/>
      <c r="O271" s="369"/>
      <c r="P271" s="369"/>
      <c r="Q271" s="369"/>
      <c r="R271" s="369"/>
      <c r="S271" s="369"/>
      <c r="T271" s="369"/>
      <c r="U271" s="369"/>
      <c r="V271" s="369"/>
      <c r="W271" s="369"/>
      <c r="X271" s="369"/>
      <c r="Y271" s="369"/>
      <c r="Z271" s="369"/>
      <c r="AA271" s="369"/>
      <c r="AB271" s="369"/>
      <c r="AC271" s="369"/>
      <c r="AD271" s="369"/>
      <c r="AE271" s="370"/>
      <c r="AF271" s="370"/>
      <c r="AG271" s="370"/>
      <c r="AH271" s="370"/>
      <c r="AI271" s="370"/>
      <c r="AJ271" s="370"/>
      <c r="AK271" s="370"/>
      <c r="AL271" s="370"/>
      <c r="AM271" s="370"/>
      <c r="AN271" s="370"/>
      <c r="AO271" s="369"/>
      <c r="AP271" s="369"/>
      <c r="AQ271" s="369"/>
      <c r="AR271" s="369"/>
      <c r="AS271" s="369"/>
      <c r="AT271" s="369"/>
      <c r="AU271" s="369"/>
      <c r="AW271" s="363"/>
      <c r="AX271" s="363"/>
      <c r="AY271" s="363"/>
      <c r="AZ271" s="363"/>
      <c r="BA271" s="363"/>
      <c r="BD271" s="369" t="str">
        <f>IF(W271="","",IF(F271="休日",AW271,IF(F271="法休",AW271,VLOOKUP(F271,カレンダマスタ!$Q$56:$R$69,2,FALSE))))</f>
        <v/>
      </c>
      <c r="BG271" s="369"/>
      <c r="BH271" s="369"/>
    </row>
    <row r="272" spans="2:60">
      <c r="B272" s="323"/>
      <c r="C272" s="371"/>
      <c r="D272" s="372"/>
      <c r="E272" s="373"/>
      <c r="F272" s="372"/>
      <c r="G272" s="371"/>
      <c r="H272" s="374"/>
      <c r="I272" s="374"/>
      <c r="J272" s="374"/>
      <c r="K272" s="374"/>
      <c r="L272" s="374"/>
      <c r="M272" s="374"/>
      <c r="N272" s="374"/>
      <c r="O272" s="374"/>
      <c r="P272" s="374"/>
      <c r="Q272" s="374"/>
      <c r="R272" s="374"/>
      <c r="S272" s="374"/>
      <c r="T272" s="374"/>
      <c r="U272" s="374"/>
      <c r="V272" s="374"/>
      <c r="W272" s="374"/>
      <c r="X272" s="374"/>
      <c r="Y272" s="374"/>
      <c r="Z272" s="374"/>
      <c r="AA272" s="374"/>
      <c r="AB272" s="374"/>
      <c r="AC272" s="374"/>
      <c r="AD272" s="374"/>
      <c r="AE272" s="375"/>
      <c r="AF272" s="375"/>
      <c r="AG272" s="375"/>
      <c r="AH272" s="375"/>
      <c r="AI272" s="375"/>
      <c r="AJ272" s="375"/>
      <c r="AK272" s="375"/>
      <c r="AL272" s="375"/>
      <c r="AM272" s="375"/>
      <c r="AN272" s="375"/>
      <c r="AO272" s="374"/>
      <c r="AP272" s="374"/>
      <c r="AQ272" s="374"/>
      <c r="AR272" s="374"/>
      <c r="AS272" s="374"/>
      <c r="AT272" s="374"/>
      <c r="AU272" s="374"/>
      <c r="AW272" s="363"/>
      <c r="AX272" s="363"/>
      <c r="AY272" s="363"/>
      <c r="AZ272" s="363"/>
      <c r="BA272" s="363"/>
      <c r="BD272" s="374" t="str">
        <f>IF(W272="","",IF(F272="休日",AW272,IF(F272="法休",AW272,VLOOKUP(F272,カレンダマスタ!$Q$56:$R$69,2,FALSE))))</f>
        <v/>
      </c>
      <c r="BG272" s="374"/>
      <c r="BH272" s="374"/>
    </row>
    <row r="273" spans="2:60">
      <c r="B273" s="323"/>
      <c r="C273" s="371"/>
      <c r="D273" s="372"/>
      <c r="E273" s="373"/>
      <c r="F273" s="372"/>
      <c r="G273" s="371"/>
      <c r="H273" s="374"/>
      <c r="I273" s="374"/>
      <c r="J273" s="374"/>
      <c r="K273" s="374"/>
      <c r="L273" s="374"/>
      <c r="M273" s="374"/>
      <c r="N273" s="374"/>
      <c r="O273" s="374"/>
      <c r="P273" s="374"/>
      <c r="Q273" s="374"/>
      <c r="R273" s="374"/>
      <c r="S273" s="374"/>
      <c r="T273" s="374"/>
      <c r="U273" s="374"/>
      <c r="V273" s="374"/>
      <c r="W273" s="374"/>
      <c r="X273" s="374"/>
      <c r="Y273" s="374"/>
      <c r="Z273" s="374"/>
      <c r="AA273" s="374"/>
      <c r="AB273" s="374"/>
      <c r="AC273" s="374"/>
      <c r="AD273" s="374"/>
      <c r="AE273" s="375"/>
      <c r="AF273" s="375"/>
      <c r="AG273" s="375"/>
      <c r="AH273" s="375"/>
      <c r="AI273" s="375"/>
      <c r="AJ273" s="375"/>
      <c r="AK273" s="375"/>
      <c r="AL273" s="375"/>
      <c r="AM273" s="375"/>
      <c r="AN273" s="375"/>
      <c r="AO273" s="374"/>
      <c r="AP273" s="374"/>
      <c r="AQ273" s="374"/>
      <c r="AR273" s="374"/>
      <c r="AS273" s="374"/>
      <c r="AT273" s="374"/>
      <c r="AU273" s="374"/>
      <c r="AW273" s="363"/>
      <c r="AX273" s="363"/>
      <c r="AY273" s="363"/>
      <c r="AZ273" s="363"/>
      <c r="BA273" s="363"/>
      <c r="BD273" s="374" t="str">
        <f>IF(W273="","",IF(F273="休日",AW273,IF(F273="法休",AW273,VLOOKUP(F273,カレンダマスタ!$Q$56:$R$69,2,FALSE))))</f>
        <v/>
      </c>
      <c r="BG273" s="374"/>
      <c r="BH273" s="374"/>
    </row>
    <row r="274" spans="2:60">
      <c r="B274" s="323"/>
      <c r="C274" s="371"/>
      <c r="D274" s="372"/>
      <c r="E274" s="373"/>
      <c r="F274" s="372"/>
      <c r="G274" s="371"/>
      <c r="H274" s="374"/>
      <c r="I274" s="374"/>
      <c r="J274" s="374"/>
      <c r="K274" s="374"/>
      <c r="L274" s="374"/>
      <c r="M274" s="374"/>
      <c r="N274" s="374"/>
      <c r="O274" s="374"/>
      <c r="P274" s="374"/>
      <c r="Q274" s="374"/>
      <c r="R274" s="374"/>
      <c r="S274" s="374"/>
      <c r="T274" s="374"/>
      <c r="U274" s="374"/>
      <c r="V274" s="374"/>
      <c r="W274" s="374"/>
      <c r="X274" s="374"/>
      <c r="Y274" s="374"/>
      <c r="Z274" s="374"/>
      <c r="AA274" s="374"/>
      <c r="AB274" s="374"/>
      <c r="AC274" s="374"/>
      <c r="AD274" s="374"/>
      <c r="AE274" s="375"/>
      <c r="AF274" s="375"/>
      <c r="AG274" s="375"/>
      <c r="AH274" s="375"/>
      <c r="AI274" s="375"/>
      <c r="AJ274" s="375"/>
      <c r="AK274" s="375"/>
      <c r="AL274" s="375"/>
      <c r="AM274" s="375"/>
      <c r="AN274" s="375"/>
      <c r="AO274" s="374"/>
      <c r="AP274" s="374"/>
      <c r="AQ274" s="374"/>
      <c r="AR274" s="374"/>
      <c r="AS274" s="374"/>
      <c r="AT274" s="374"/>
      <c r="AU274" s="374"/>
      <c r="AW274" s="363"/>
      <c r="AX274" s="363"/>
      <c r="AY274" s="363"/>
      <c r="AZ274" s="363"/>
      <c r="BA274" s="363"/>
      <c r="BD274" s="374" t="str">
        <f>IF(W274="","",IF(F274="休日",AW274,IF(F274="法休",AW274,VLOOKUP(F274,カレンダマスタ!$Q$56:$R$69,2,FALSE))))</f>
        <v/>
      </c>
      <c r="BG274" s="374"/>
      <c r="BH274" s="374"/>
    </row>
    <row r="275" spans="2:60">
      <c r="B275" s="323"/>
      <c r="C275" s="371"/>
      <c r="D275" s="372"/>
      <c r="E275" s="373"/>
      <c r="F275" s="372"/>
      <c r="G275" s="371"/>
      <c r="H275" s="374"/>
      <c r="I275" s="374"/>
      <c r="J275" s="374"/>
      <c r="K275" s="374"/>
      <c r="L275" s="374"/>
      <c r="M275" s="374"/>
      <c r="N275" s="374"/>
      <c r="O275" s="374"/>
      <c r="P275" s="374"/>
      <c r="Q275" s="374"/>
      <c r="R275" s="374"/>
      <c r="S275" s="374"/>
      <c r="T275" s="374"/>
      <c r="U275" s="374"/>
      <c r="V275" s="374"/>
      <c r="W275" s="374"/>
      <c r="X275" s="374"/>
      <c r="Y275" s="374"/>
      <c r="Z275" s="374"/>
      <c r="AA275" s="374"/>
      <c r="AB275" s="374"/>
      <c r="AC275" s="374"/>
      <c r="AD275" s="374"/>
      <c r="AE275" s="375"/>
      <c r="AF275" s="375"/>
      <c r="AG275" s="375"/>
      <c r="AH275" s="375"/>
      <c r="AI275" s="375"/>
      <c r="AJ275" s="375"/>
      <c r="AK275" s="375"/>
      <c r="AL275" s="375"/>
      <c r="AM275" s="375"/>
      <c r="AN275" s="375"/>
      <c r="AO275" s="374"/>
      <c r="AP275" s="374"/>
      <c r="AQ275" s="374"/>
      <c r="AR275" s="374"/>
      <c r="AS275" s="374"/>
      <c r="AT275" s="374"/>
      <c r="AU275" s="374"/>
      <c r="AW275" s="363"/>
      <c r="AX275" s="363"/>
      <c r="AY275" s="363"/>
      <c r="AZ275" s="363"/>
      <c r="BA275" s="363"/>
      <c r="BD275" s="374" t="str">
        <f>IF(W275="","",IF(F275="休日",AW275,IF(F275="法休",AW275,VLOOKUP(F275,カレンダマスタ!$Q$56:$R$69,2,FALSE))))</f>
        <v/>
      </c>
      <c r="BG275" s="374"/>
      <c r="BH275" s="374"/>
    </row>
    <row r="276" spans="2:60">
      <c r="B276" s="323"/>
      <c r="C276" s="371"/>
      <c r="D276" s="372"/>
      <c r="E276" s="373"/>
      <c r="F276" s="372"/>
      <c r="G276" s="371"/>
      <c r="H276" s="374"/>
      <c r="I276" s="374"/>
      <c r="J276" s="374"/>
      <c r="K276" s="374"/>
      <c r="L276" s="374"/>
      <c r="M276" s="374"/>
      <c r="N276" s="374"/>
      <c r="O276" s="374"/>
      <c r="P276" s="374"/>
      <c r="Q276" s="374"/>
      <c r="R276" s="374"/>
      <c r="S276" s="374"/>
      <c r="T276" s="374"/>
      <c r="U276" s="374"/>
      <c r="V276" s="374"/>
      <c r="W276" s="374"/>
      <c r="X276" s="374"/>
      <c r="Y276" s="374"/>
      <c r="Z276" s="374"/>
      <c r="AA276" s="374"/>
      <c r="AB276" s="374"/>
      <c r="AC276" s="374"/>
      <c r="AD276" s="374"/>
      <c r="AE276" s="375"/>
      <c r="AF276" s="375"/>
      <c r="AG276" s="375"/>
      <c r="AH276" s="375"/>
      <c r="AI276" s="375"/>
      <c r="AJ276" s="375"/>
      <c r="AK276" s="375"/>
      <c r="AL276" s="375"/>
      <c r="AM276" s="375"/>
      <c r="AN276" s="375"/>
      <c r="AO276" s="374"/>
      <c r="AP276" s="374"/>
      <c r="AQ276" s="374"/>
      <c r="AR276" s="374"/>
      <c r="AS276" s="374"/>
      <c r="AT276" s="374"/>
      <c r="AU276" s="374"/>
      <c r="AW276" s="363"/>
      <c r="AX276" s="363"/>
      <c r="AY276" s="363"/>
      <c r="AZ276" s="363"/>
      <c r="BA276" s="363"/>
      <c r="BD276" s="374" t="str">
        <f>IF(W276="","",IF(F276="休日",AW276,IF(F276="法休",AW276,VLOOKUP(F276,カレンダマスタ!$Q$56:$R$69,2,FALSE))))</f>
        <v/>
      </c>
      <c r="BG276" s="374"/>
      <c r="BH276" s="374"/>
    </row>
    <row r="277" spans="2:60">
      <c r="B277" s="323"/>
      <c r="C277" s="371"/>
      <c r="D277" s="372"/>
      <c r="E277" s="373"/>
      <c r="F277" s="372"/>
      <c r="G277" s="371"/>
      <c r="H277" s="374"/>
      <c r="I277" s="374"/>
      <c r="J277" s="374"/>
      <c r="K277" s="374"/>
      <c r="L277" s="374"/>
      <c r="M277" s="374"/>
      <c r="N277" s="374"/>
      <c r="O277" s="374"/>
      <c r="P277" s="374"/>
      <c r="Q277" s="374"/>
      <c r="R277" s="374"/>
      <c r="S277" s="374"/>
      <c r="T277" s="374"/>
      <c r="U277" s="374"/>
      <c r="V277" s="374"/>
      <c r="W277" s="374"/>
      <c r="X277" s="374"/>
      <c r="Y277" s="374"/>
      <c r="Z277" s="374"/>
      <c r="AA277" s="374"/>
      <c r="AB277" s="374"/>
      <c r="AC277" s="374"/>
      <c r="AD277" s="374"/>
      <c r="AE277" s="375"/>
      <c r="AF277" s="375"/>
      <c r="AG277" s="375"/>
      <c r="AH277" s="375"/>
      <c r="AI277" s="375"/>
      <c r="AJ277" s="375"/>
      <c r="AK277" s="375"/>
      <c r="AL277" s="375"/>
      <c r="AM277" s="375"/>
      <c r="AN277" s="375"/>
      <c r="AO277" s="374"/>
      <c r="AP277" s="374"/>
      <c r="AQ277" s="374"/>
      <c r="AR277" s="374"/>
      <c r="AS277" s="374"/>
      <c r="AT277" s="374"/>
      <c r="AU277" s="374"/>
      <c r="AW277" s="363"/>
      <c r="AX277" s="363"/>
      <c r="AY277" s="363"/>
      <c r="AZ277" s="363"/>
      <c r="BA277" s="363"/>
      <c r="BD277" s="374" t="str">
        <f>IF(W277="","",IF(F277="休日",AW277,IF(F277="法休",AW277,VLOOKUP(F277,カレンダマスタ!$Q$56:$R$69,2,FALSE))))</f>
        <v/>
      </c>
      <c r="BG277" s="374"/>
      <c r="BH277" s="374"/>
    </row>
    <row r="278" spans="2:60">
      <c r="B278" s="323"/>
      <c r="C278" s="371"/>
      <c r="D278" s="372"/>
      <c r="E278" s="373"/>
      <c r="F278" s="372"/>
      <c r="G278" s="371"/>
      <c r="H278" s="374"/>
      <c r="I278" s="374"/>
      <c r="J278" s="374"/>
      <c r="K278" s="374"/>
      <c r="L278" s="374"/>
      <c r="M278" s="374"/>
      <c r="N278" s="374"/>
      <c r="O278" s="374"/>
      <c r="P278" s="374"/>
      <c r="Q278" s="374"/>
      <c r="R278" s="374"/>
      <c r="S278" s="374"/>
      <c r="T278" s="374"/>
      <c r="U278" s="374"/>
      <c r="V278" s="374"/>
      <c r="W278" s="374"/>
      <c r="X278" s="374"/>
      <c r="Y278" s="374"/>
      <c r="Z278" s="374"/>
      <c r="AA278" s="374"/>
      <c r="AB278" s="374"/>
      <c r="AC278" s="374"/>
      <c r="AD278" s="374"/>
      <c r="AE278" s="375"/>
      <c r="AF278" s="375"/>
      <c r="AG278" s="375"/>
      <c r="AH278" s="375"/>
      <c r="AI278" s="375"/>
      <c r="AJ278" s="375"/>
      <c r="AK278" s="375"/>
      <c r="AL278" s="375"/>
      <c r="AM278" s="375"/>
      <c r="AN278" s="375"/>
      <c r="AO278" s="374"/>
      <c r="AP278" s="374"/>
      <c r="AQ278" s="374"/>
      <c r="AR278" s="374"/>
      <c r="AS278" s="374"/>
      <c r="AT278" s="374"/>
      <c r="AU278" s="374"/>
      <c r="AW278" s="363"/>
      <c r="AX278" s="363"/>
      <c r="AY278" s="363"/>
      <c r="AZ278" s="363"/>
      <c r="BA278" s="363"/>
      <c r="BD278" s="374" t="str">
        <f>IF(W278="","",IF(F278="休日",AW278,IF(F278="法休",AW278,VLOOKUP(F278,カレンダマスタ!$Q$56:$R$69,2,FALSE))))</f>
        <v/>
      </c>
      <c r="BG278" s="374"/>
      <c r="BH278" s="374"/>
    </row>
    <row r="279" spans="2:60">
      <c r="B279" s="323"/>
      <c r="C279" s="371"/>
      <c r="D279" s="372"/>
      <c r="E279" s="373"/>
      <c r="F279" s="372"/>
      <c r="G279" s="371"/>
      <c r="H279" s="374"/>
      <c r="I279" s="374"/>
      <c r="J279" s="374"/>
      <c r="K279" s="374"/>
      <c r="L279" s="374"/>
      <c r="M279" s="374"/>
      <c r="N279" s="374"/>
      <c r="O279" s="374"/>
      <c r="P279" s="374"/>
      <c r="Q279" s="374"/>
      <c r="R279" s="374"/>
      <c r="S279" s="374"/>
      <c r="T279" s="374"/>
      <c r="U279" s="374"/>
      <c r="V279" s="374"/>
      <c r="W279" s="374"/>
      <c r="X279" s="374"/>
      <c r="Y279" s="374"/>
      <c r="Z279" s="374"/>
      <c r="AA279" s="374"/>
      <c r="AB279" s="374"/>
      <c r="AC279" s="374"/>
      <c r="AD279" s="374"/>
      <c r="AE279" s="375"/>
      <c r="AF279" s="375"/>
      <c r="AG279" s="375"/>
      <c r="AH279" s="375"/>
      <c r="AI279" s="375"/>
      <c r="AJ279" s="375"/>
      <c r="AK279" s="375"/>
      <c r="AL279" s="375"/>
      <c r="AM279" s="375"/>
      <c r="AN279" s="375"/>
      <c r="AO279" s="374"/>
      <c r="AP279" s="374"/>
      <c r="AQ279" s="374"/>
      <c r="AR279" s="374"/>
      <c r="AS279" s="374"/>
      <c r="AT279" s="374"/>
      <c r="AU279" s="374"/>
      <c r="AW279" s="363"/>
      <c r="AX279" s="363"/>
      <c r="AY279" s="363"/>
      <c r="AZ279" s="363"/>
      <c r="BA279" s="363"/>
      <c r="BD279" s="374" t="str">
        <f>IF(W279="","",IF(F279="休日",AW279,IF(F279="法休",AW279,VLOOKUP(F279,カレンダマスタ!$Q$56:$R$69,2,FALSE))))</f>
        <v/>
      </c>
      <c r="BG279" s="374"/>
      <c r="BH279" s="374"/>
    </row>
    <row r="280" spans="2:60" ht="13.8" thickBot="1">
      <c r="B280" s="329"/>
      <c r="C280" s="377"/>
      <c r="D280" s="378"/>
      <c r="E280" s="379"/>
      <c r="F280" s="378"/>
      <c r="G280" s="377"/>
      <c r="H280" s="380"/>
      <c r="I280" s="380"/>
      <c r="J280" s="380"/>
      <c r="K280" s="380"/>
      <c r="L280" s="380"/>
      <c r="M280" s="380"/>
      <c r="N280" s="380"/>
      <c r="O280" s="380"/>
      <c r="P280" s="380"/>
      <c r="Q280" s="380"/>
      <c r="R280" s="380"/>
      <c r="S280" s="380"/>
      <c r="T280" s="380"/>
      <c r="U280" s="380"/>
      <c r="V280" s="380"/>
      <c r="W280" s="380"/>
      <c r="X280" s="380"/>
      <c r="Y280" s="380"/>
      <c r="Z280" s="380"/>
      <c r="AA280" s="380"/>
      <c r="AB280" s="380"/>
      <c r="AC280" s="380"/>
      <c r="AD280" s="380"/>
      <c r="AE280" s="381"/>
      <c r="AF280" s="381"/>
      <c r="AG280" s="381"/>
      <c r="AH280" s="381"/>
      <c r="AI280" s="381"/>
      <c r="AJ280" s="381"/>
      <c r="AK280" s="381"/>
      <c r="AL280" s="381"/>
      <c r="AM280" s="381"/>
      <c r="AN280" s="381"/>
      <c r="AO280" s="380"/>
      <c r="AP280" s="380"/>
      <c r="AQ280" s="380"/>
      <c r="AR280" s="380"/>
      <c r="AS280" s="380"/>
      <c r="AT280" s="380"/>
      <c r="AU280" s="380"/>
      <c r="AW280" s="364"/>
      <c r="AX280" s="364"/>
      <c r="AY280" s="364"/>
      <c r="AZ280" s="364"/>
      <c r="BA280" s="364"/>
      <c r="BD280" s="380" t="str">
        <f>IF(W280="","",IF(F280="休日",AW280,IF(F280="法休",AW280,VLOOKUP(F280,カレンダマスタ!$Q$56:$R$69,2,FALSE))))</f>
        <v/>
      </c>
      <c r="BG280" s="380"/>
      <c r="BH280" s="380"/>
    </row>
    <row r="281" spans="2:60">
      <c r="B281" s="176">
        <f>B236+1</f>
        <v>7</v>
      </c>
      <c r="C281" s="382">
        <f>IF(STEP!C281&lt;&gt;"",STEP!C281,"")</f>
        <v>300884</v>
      </c>
      <c r="D281" s="383" t="str">
        <f>IF(STEP!D281&lt;&gt;"",STEP!D281,"")</f>
        <v>八百板　悠平</v>
      </c>
      <c r="E281" s="384">
        <f>IF(STEP!E281&lt;&gt;"",STEP!E281,"")</f>
        <v>45403</v>
      </c>
      <c r="F281" s="248" t="s">
        <v>212</v>
      </c>
      <c r="G281" s="249"/>
      <c r="H281" s="250"/>
      <c r="I281" s="250"/>
      <c r="J281" s="250"/>
      <c r="K281" s="250"/>
      <c r="L281" s="250"/>
      <c r="M281" s="250"/>
      <c r="N281" s="250"/>
      <c r="O281" s="250"/>
      <c r="P281" s="250"/>
      <c r="Q281" s="250"/>
      <c r="R281" s="250"/>
      <c r="S281" s="250"/>
      <c r="T281" s="250"/>
      <c r="U281" s="250"/>
      <c r="V281" s="250"/>
      <c r="W281" s="250"/>
      <c r="X281" s="250"/>
      <c r="Y281" s="250"/>
      <c r="Z281" s="250"/>
      <c r="AA281" s="250"/>
      <c r="AB281" s="250"/>
      <c r="AC281" s="250"/>
      <c r="AD281" s="250"/>
      <c r="AE281" s="251"/>
      <c r="AF281" s="251"/>
      <c r="AG281" s="251"/>
      <c r="AH281" s="251"/>
      <c r="AI281" s="251"/>
      <c r="AJ281" s="251"/>
      <c r="AK281" s="251"/>
      <c r="AL281" s="251"/>
      <c r="AM281" s="251"/>
      <c r="AN281" s="251"/>
      <c r="AO281" s="250"/>
      <c r="AP281" s="250"/>
      <c r="AQ281" s="250"/>
      <c r="AR281" s="250"/>
      <c r="AS281" s="250"/>
      <c r="AT281" s="250"/>
      <c r="AU281" s="250"/>
      <c r="AW281" s="290" t="str">
        <f t="shared" ref="AW281:AW315" si="34">IF(W281&lt;&gt;"",IF(W281&lt;&gt;"",CEILING(IF(J281&lt;&gt;"",J281,I281),$AY$8),""),"")</f>
        <v/>
      </c>
      <c r="AX281" s="290" t="str">
        <f>IF(W281&lt;&gt;"",IF(W281&lt;&gt;"",IF(OR(K281="早出",AND(BD281&lt;AW281,K281&lt;&gt;"有償遅刻")),AW281,BD281),""),"")</f>
        <v/>
      </c>
      <c r="AY281" s="290" t="str">
        <f t="shared" ref="AY281:AY315" si="35">IF(W281&lt;&gt;"",FLOOR(IF(N281&lt;&gt;"",N281,M281),$AY$8),"")</f>
        <v/>
      </c>
      <c r="AZ281" s="290" t="str">
        <f t="shared" ref="AZ281:AZ315" si="36">IF(W281&lt;&gt;"",IF(AY281&lt;&gt;0,AY281-AR281,L281-AR281),"")</f>
        <v/>
      </c>
      <c r="BA281" s="290" t="str">
        <f t="shared" ref="BA281:BA315" si="37">IF(W281&lt;&gt;"",W281,"")</f>
        <v/>
      </c>
      <c r="BD281" s="250" t="str">
        <f>IF(W281="","",IF(F281="休日",AW281,IF(F281="法休",AW281,VLOOKUP(F281,カレンダマスタ!$Q$56:$R$69,2,FALSE))))</f>
        <v/>
      </c>
      <c r="BG281" s="250" t="e">
        <f>STEP!AF281</f>
        <v>#N/A</v>
      </c>
      <c r="BH281" s="250" t="str">
        <f>IF(AX281="","",IF(P281&lt;&gt;"","",IF(BG281="CS","OK",IF(VLOOKUP(E281,カレンダマスタ!$A$5:$D$381,4,FALSE)&gt;0,"",IF(OR(AX281*24&gt;10.84,AZ281*24&lt;14.5)=TRUE,"×","OK")))))</f>
        <v/>
      </c>
    </row>
    <row r="282" spans="2:60">
      <c r="B282" s="111"/>
      <c r="C282" s="385">
        <f>IF(STEP!C282&lt;&gt;"",STEP!C282,"")</f>
        <v>300884</v>
      </c>
      <c r="D282" s="386" t="str">
        <f>IF(STEP!D282&lt;&gt;"",STEP!D282,"")</f>
        <v>八百板　悠平</v>
      </c>
      <c r="E282" s="387">
        <f>IF(STEP!E282&lt;&gt;"",STEP!E282,"")</f>
        <v>45404</v>
      </c>
      <c r="F282" s="253" t="s">
        <v>418</v>
      </c>
      <c r="G282" s="252"/>
      <c r="H282" s="254">
        <v>0.36458333333333331</v>
      </c>
      <c r="I282" s="254">
        <v>0.35069444444444442</v>
      </c>
      <c r="J282" s="254"/>
      <c r="K282" s="254"/>
      <c r="L282" s="254">
        <v>0.72916666666666663</v>
      </c>
      <c r="M282" s="254">
        <v>0.72986111111111107</v>
      </c>
      <c r="N282" s="254"/>
      <c r="O282" s="254"/>
      <c r="P282" s="254"/>
      <c r="Q282" s="254"/>
      <c r="R282" s="254"/>
      <c r="S282" s="254"/>
      <c r="T282" s="254"/>
      <c r="U282" s="254"/>
      <c r="V282" s="254">
        <v>0.33333333333333331</v>
      </c>
      <c r="W282" s="254">
        <v>0.33333333333333331</v>
      </c>
      <c r="X282" s="254"/>
      <c r="Y282" s="254"/>
      <c r="Z282" s="254"/>
      <c r="AA282" s="254"/>
      <c r="AB282" s="254"/>
      <c r="AC282" s="254"/>
      <c r="AD282" s="254"/>
      <c r="AE282" s="255"/>
      <c r="AF282" s="255"/>
      <c r="AG282" s="255"/>
      <c r="AH282" s="255"/>
      <c r="AI282" s="255">
        <v>1</v>
      </c>
      <c r="AJ282" s="255">
        <v>1</v>
      </c>
      <c r="AK282" s="255"/>
      <c r="AL282" s="255"/>
      <c r="AM282" s="255"/>
      <c r="AN282" s="255"/>
      <c r="AO282" s="254"/>
      <c r="AP282" s="254"/>
      <c r="AQ282" s="254"/>
      <c r="AR282" s="254"/>
      <c r="AS282" s="254"/>
      <c r="AT282" s="254"/>
      <c r="AU282" s="254"/>
      <c r="AW282" s="291">
        <f t="shared" si="34"/>
        <v>0.35069444444444442</v>
      </c>
      <c r="AX282" s="283">
        <f t="shared" si="32"/>
        <v>0.36458333333333331</v>
      </c>
      <c r="AY282" s="283">
        <f t="shared" si="35"/>
        <v>0.72916666666666663</v>
      </c>
      <c r="AZ282" s="283">
        <f t="shared" si="36"/>
        <v>0.72916666666666663</v>
      </c>
      <c r="BA282" s="283">
        <f t="shared" si="37"/>
        <v>0.33333333333333331</v>
      </c>
      <c r="BD282" s="254">
        <f>IF(W282="","",IF(F282="休日",AW282,IF(F282="法休",AW282,VLOOKUP(F282,カレンダマスタ!$Q$56:$R$69,2,FALSE))))</f>
        <v>0.36458333333333331</v>
      </c>
      <c r="BG282" s="254" t="e">
        <f>BG281</f>
        <v>#N/A</v>
      </c>
      <c r="BH282" s="254" t="e">
        <f>IF(AX282="","",IF(P282&lt;&gt;"","",IF(BG282="CS","OK",IF(VLOOKUP(E282,カレンダマスタ!$A$5:$D$381,4,FALSE)&gt;0,"",IF(OR(AX282*24&gt;10.84,AZ282*24&lt;14.5)=TRUE,"×","OK")))))</f>
        <v>#N/A</v>
      </c>
    </row>
    <row r="283" spans="2:60">
      <c r="B283" s="111"/>
      <c r="C283" s="385">
        <f>IF(STEP!C283&lt;&gt;"",STEP!C283,"")</f>
        <v>300884</v>
      </c>
      <c r="D283" s="386" t="str">
        <f>IF(STEP!D283&lt;&gt;"",STEP!D283,"")</f>
        <v>八百板　悠平</v>
      </c>
      <c r="E283" s="387">
        <f>IF(STEP!E283&lt;&gt;"",STEP!E283,"")</f>
        <v>45405</v>
      </c>
      <c r="F283" s="253" t="s">
        <v>418</v>
      </c>
      <c r="G283" s="252"/>
      <c r="H283" s="254">
        <v>0.36458333333333331</v>
      </c>
      <c r="I283" s="254">
        <v>0.34722222222222227</v>
      </c>
      <c r="J283" s="254"/>
      <c r="K283" s="254"/>
      <c r="L283" s="254">
        <v>0.72916666666666663</v>
      </c>
      <c r="M283" s="254">
        <v>0.7319444444444444</v>
      </c>
      <c r="N283" s="254"/>
      <c r="O283" s="254"/>
      <c r="P283" s="254"/>
      <c r="Q283" s="254"/>
      <c r="R283" s="254"/>
      <c r="S283" s="254"/>
      <c r="T283" s="254"/>
      <c r="U283" s="254"/>
      <c r="V283" s="254">
        <v>0.33333333333333331</v>
      </c>
      <c r="W283" s="254">
        <v>0.33333333333333331</v>
      </c>
      <c r="X283" s="254"/>
      <c r="Y283" s="254"/>
      <c r="Z283" s="254"/>
      <c r="AA283" s="254"/>
      <c r="AB283" s="254"/>
      <c r="AC283" s="254"/>
      <c r="AD283" s="254"/>
      <c r="AE283" s="255"/>
      <c r="AF283" s="255"/>
      <c r="AG283" s="255"/>
      <c r="AH283" s="255"/>
      <c r="AI283" s="255">
        <v>1</v>
      </c>
      <c r="AJ283" s="255">
        <v>1</v>
      </c>
      <c r="AK283" s="255"/>
      <c r="AL283" s="255"/>
      <c r="AM283" s="255"/>
      <c r="AN283" s="255"/>
      <c r="AO283" s="254"/>
      <c r="AP283" s="254"/>
      <c r="AQ283" s="254"/>
      <c r="AR283" s="254"/>
      <c r="AS283" s="254"/>
      <c r="AT283" s="254"/>
      <c r="AU283" s="254"/>
      <c r="AW283" s="291">
        <f t="shared" si="34"/>
        <v>0.34722222222222221</v>
      </c>
      <c r="AX283" s="283">
        <f t="shared" si="32"/>
        <v>0.36458333333333331</v>
      </c>
      <c r="AY283" s="283">
        <f t="shared" si="35"/>
        <v>0.72916666666666663</v>
      </c>
      <c r="AZ283" s="283">
        <f t="shared" si="36"/>
        <v>0.72916666666666663</v>
      </c>
      <c r="BA283" s="283">
        <f t="shared" si="37"/>
        <v>0.33333333333333331</v>
      </c>
      <c r="BD283" s="254">
        <f>IF(W283="","",IF(F283="休日",AW283,IF(F283="法休",AW283,VLOOKUP(F283,カレンダマスタ!$Q$56:$R$69,2,FALSE))))</f>
        <v>0.36458333333333331</v>
      </c>
      <c r="BG283" s="254" t="e">
        <f t="shared" si="33"/>
        <v>#N/A</v>
      </c>
      <c r="BH283" s="254" t="e">
        <f>IF(AX283="","",IF(P283&lt;&gt;"","",IF(BG283="CS","OK",IF(VLOOKUP(E283,カレンダマスタ!$A$5:$D$381,4,FALSE)&gt;0,"",IF(OR(AX283*24&gt;10.84,AZ283*24&lt;14.5)=TRUE,"×","OK")))))</f>
        <v>#N/A</v>
      </c>
    </row>
    <row r="284" spans="2:60">
      <c r="B284" s="111"/>
      <c r="C284" s="385">
        <f>IF(STEP!C284&lt;&gt;"",STEP!C284,"")</f>
        <v>300884</v>
      </c>
      <c r="D284" s="386" t="str">
        <f>IF(STEP!D284&lt;&gt;"",STEP!D284,"")</f>
        <v>八百板　悠平</v>
      </c>
      <c r="E284" s="387">
        <f>IF(STEP!E284&lt;&gt;"",STEP!E284,"")</f>
        <v>45406</v>
      </c>
      <c r="F284" s="256" t="s">
        <v>418</v>
      </c>
      <c r="G284" s="257"/>
      <c r="H284" s="254">
        <v>0.36458333333333331</v>
      </c>
      <c r="I284" s="254">
        <v>0.35625000000000001</v>
      </c>
      <c r="J284" s="254"/>
      <c r="K284" s="254"/>
      <c r="L284" s="254">
        <v>0.72916666666666663</v>
      </c>
      <c r="M284" s="254">
        <v>0.76180555555555562</v>
      </c>
      <c r="N284" s="254"/>
      <c r="O284" s="254"/>
      <c r="P284" s="254"/>
      <c r="Q284" s="254" t="s">
        <v>559</v>
      </c>
      <c r="R284" s="254"/>
      <c r="S284" s="254"/>
      <c r="T284" s="254"/>
      <c r="U284" s="254"/>
      <c r="V284" s="254">
        <v>0.33333333333333331</v>
      </c>
      <c r="W284" s="254">
        <v>0.35416666666666669</v>
      </c>
      <c r="X284" s="254"/>
      <c r="Y284" s="254">
        <v>2.0833333333333332E-2</v>
      </c>
      <c r="Z284" s="254"/>
      <c r="AA284" s="254"/>
      <c r="AB284" s="254"/>
      <c r="AC284" s="254"/>
      <c r="AD284" s="254"/>
      <c r="AE284" s="255">
        <v>2.0833333333333332E-2</v>
      </c>
      <c r="AF284" s="255">
        <v>2.0833333333333332E-2</v>
      </c>
      <c r="AG284" s="255"/>
      <c r="AH284" s="255">
        <v>2.0833333333333332E-2</v>
      </c>
      <c r="AI284" s="255">
        <v>1</v>
      </c>
      <c r="AJ284" s="255">
        <v>1</v>
      </c>
      <c r="AK284" s="255"/>
      <c r="AL284" s="255"/>
      <c r="AM284" s="255"/>
      <c r="AN284" s="255"/>
      <c r="AO284" s="254"/>
      <c r="AP284" s="254"/>
      <c r="AQ284" s="254"/>
      <c r="AR284" s="254"/>
      <c r="AS284" s="254"/>
      <c r="AT284" s="254"/>
      <c r="AU284" s="254"/>
      <c r="AW284" s="291">
        <f t="shared" si="34"/>
        <v>0.3576388888888889</v>
      </c>
      <c r="AX284" s="283">
        <f t="shared" si="32"/>
        <v>0.36458333333333331</v>
      </c>
      <c r="AY284" s="283">
        <f t="shared" si="35"/>
        <v>0.76041666666666663</v>
      </c>
      <c r="AZ284" s="283">
        <f t="shared" si="36"/>
        <v>0.76041666666666663</v>
      </c>
      <c r="BA284" s="283">
        <f t="shared" si="37"/>
        <v>0.35416666666666669</v>
      </c>
      <c r="BD284" s="254">
        <f>IF(W284="","",IF(F284="休日",AW284,IF(F284="法休",AW284,VLOOKUP(F284,カレンダマスタ!$Q$56:$R$69,2,FALSE))))</f>
        <v>0.36458333333333331</v>
      </c>
      <c r="BG284" s="254" t="e">
        <f t="shared" si="33"/>
        <v>#N/A</v>
      </c>
      <c r="BH284" s="254" t="e">
        <f>IF(AX284="","",IF(P284&lt;&gt;"","",IF(BG284="CS","OK",IF(VLOOKUP(E284,カレンダマスタ!$A$5:$D$381,4,FALSE)&gt;0,"",IF(OR(AX284*24&gt;10.84,AZ284*24&lt;14.5)=TRUE,"×","OK")))))</f>
        <v>#N/A</v>
      </c>
    </row>
    <row r="285" spans="2:60">
      <c r="B285" s="111"/>
      <c r="C285" s="385">
        <f>IF(STEP!C285&lt;&gt;"",STEP!C285,"")</f>
        <v>300884</v>
      </c>
      <c r="D285" s="386" t="str">
        <f>IF(STEP!D285&lt;&gt;"",STEP!D285,"")</f>
        <v>八百板　悠平</v>
      </c>
      <c r="E285" s="387">
        <f>IF(STEP!E285&lt;&gt;"",STEP!E285,"")</f>
        <v>45407</v>
      </c>
      <c r="F285" s="256" t="s">
        <v>418</v>
      </c>
      <c r="G285" s="257"/>
      <c r="H285" s="254">
        <v>0.36458333333333331</v>
      </c>
      <c r="I285" s="254">
        <v>0.36041666666666666</v>
      </c>
      <c r="J285" s="254"/>
      <c r="K285" s="254"/>
      <c r="L285" s="254">
        <v>0.72916666666666663</v>
      </c>
      <c r="M285" s="254">
        <v>0.73472222222222217</v>
      </c>
      <c r="N285" s="254"/>
      <c r="O285" s="254"/>
      <c r="P285" s="254"/>
      <c r="Q285" s="254"/>
      <c r="R285" s="254"/>
      <c r="S285" s="254"/>
      <c r="T285" s="254"/>
      <c r="U285" s="254"/>
      <c r="V285" s="254">
        <v>0.33333333333333331</v>
      </c>
      <c r="W285" s="254">
        <v>0.33333333333333331</v>
      </c>
      <c r="X285" s="254"/>
      <c r="Y285" s="254"/>
      <c r="Z285" s="254"/>
      <c r="AA285" s="254"/>
      <c r="AB285" s="254"/>
      <c r="AC285" s="254"/>
      <c r="AD285" s="254"/>
      <c r="AE285" s="255"/>
      <c r="AF285" s="255"/>
      <c r="AG285" s="255"/>
      <c r="AH285" s="255"/>
      <c r="AI285" s="255">
        <v>1</v>
      </c>
      <c r="AJ285" s="255">
        <v>1</v>
      </c>
      <c r="AK285" s="255"/>
      <c r="AL285" s="255"/>
      <c r="AM285" s="255"/>
      <c r="AN285" s="255"/>
      <c r="AO285" s="254"/>
      <c r="AP285" s="254"/>
      <c r="AQ285" s="254"/>
      <c r="AR285" s="254"/>
      <c r="AS285" s="254"/>
      <c r="AT285" s="254"/>
      <c r="AU285" s="254"/>
      <c r="AW285" s="291">
        <f t="shared" si="34"/>
        <v>0.3611111111111111</v>
      </c>
      <c r="AX285" s="283">
        <f t="shared" si="32"/>
        <v>0.36458333333333331</v>
      </c>
      <c r="AY285" s="283">
        <f t="shared" si="35"/>
        <v>0.73263888888888884</v>
      </c>
      <c r="AZ285" s="283">
        <f t="shared" si="36"/>
        <v>0.73263888888888884</v>
      </c>
      <c r="BA285" s="283">
        <f t="shared" si="37"/>
        <v>0.33333333333333331</v>
      </c>
      <c r="BD285" s="254">
        <f>IF(W285="","",IF(F285="休日",AW285,IF(F285="法休",AW285,VLOOKUP(F285,カレンダマスタ!$Q$56:$R$69,2,FALSE))))</f>
        <v>0.36458333333333331</v>
      </c>
      <c r="BG285" s="254" t="e">
        <f t="shared" si="33"/>
        <v>#N/A</v>
      </c>
      <c r="BH285" s="254" t="e">
        <f>IF(AX285="","",IF(P285&lt;&gt;"","",IF(BG285="CS","OK",IF(VLOOKUP(E285,カレンダマスタ!$A$5:$D$381,4,FALSE)&gt;0,"",IF(OR(AX285*24&gt;10.84,AZ285*24&lt;14.5)=TRUE,"×","OK")))))</f>
        <v>#N/A</v>
      </c>
    </row>
    <row r="286" spans="2:60">
      <c r="B286" s="111"/>
      <c r="C286" s="385">
        <f>IF(STEP!C286&lt;&gt;"",STEP!C286,"")</f>
        <v>300884</v>
      </c>
      <c r="D286" s="386" t="str">
        <f>IF(STEP!D286&lt;&gt;"",STEP!D286,"")</f>
        <v>八百板　悠平</v>
      </c>
      <c r="E286" s="387">
        <f>IF(STEP!E286&lt;&gt;"",STEP!E286,"")</f>
        <v>45408</v>
      </c>
      <c r="F286" s="256" t="s">
        <v>418</v>
      </c>
      <c r="G286" s="252"/>
      <c r="H286" s="254">
        <v>0.5625</v>
      </c>
      <c r="I286" s="254">
        <v>0.55833333333333335</v>
      </c>
      <c r="J286" s="254"/>
      <c r="K286" s="254"/>
      <c r="L286" s="254">
        <v>0.72916666666666663</v>
      </c>
      <c r="M286" s="254">
        <v>0.72916666666666663</v>
      </c>
      <c r="N286" s="254"/>
      <c r="O286" s="254"/>
      <c r="P286" s="254" t="s">
        <v>569</v>
      </c>
      <c r="Q286" s="254"/>
      <c r="R286" s="254"/>
      <c r="S286" s="254"/>
      <c r="T286" s="254"/>
      <c r="U286" s="254"/>
      <c r="V286" s="254">
        <v>0.33333333333333331</v>
      </c>
      <c r="W286" s="254">
        <v>0.33333333333333331</v>
      </c>
      <c r="X286" s="254"/>
      <c r="Y286" s="254"/>
      <c r="Z286" s="254"/>
      <c r="AA286" s="254"/>
      <c r="AB286" s="254"/>
      <c r="AC286" s="254"/>
      <c r="AD286" s="254"/>
      <c r="AE286" s="255"/>
      <c r="AF286" s="255"/>
      <c r="AG286" s="255"/>
      <c r="AH286" s="255"/>
      <c r="AI286" s="255">
        <v>1</v>
      </c>
      <c r="AJ286" s="255">
        <v>1</v>
      </c>
      <c r="AK286" s="255"/>
      <c r="AL286" s="255"/>
      <c r="AM286" s="255"/>
      <c r="AN286" s="255"/>
      <c r="AO286" s="254"/>
      <c r="AP286" s="254"/>
      <c r="AQ286" s="254"/>
      <c r="AR286" s="254"/>
      <c r="AS286" s="254"/>
      <c r="AT286" s="254"/>
      <c r="AU286" s="254"/>
      <c r="AW286" s="291">
        <f t="shared" si="34"/>
        <v>0.55902777777777779</v>
      </c>
      <c r="AX286" s="283">
        <f t="shared" si="32"/>
        <v>0.55902777777777779</v>
      </c>
      <c r="AY286" s="283">
        <f t="shared" si="35"/>
        <v>0.72916666666666663</v>
      </c>
      <c r="AZ286" s="283">
        <f t="shared" si="36"/>
        <v>0.72916666666666663</v>
      </c>
      <c r="BA286" s="283">
        <f t="shared" si="37"/>
        <v>0.33333333333333331</v>
      </c>
      <c r="BD286" s="254">
        <f>IF(W286="","",IF(F286="休日",AW286,IF(F286="法休",AW286,VLOOKUP(F286,カレンダマスタ!$Q$56:$R$69,2,FALSE))))</f>
        <v>0.36458333333333331</v>
      </c>
      <c r="BG286" s="254" t="e">
        <f t="shared" si="33"/>
        <v>#N/A</v>
      </c>
      <c r="BH286" s="254" t="str">
        <f>IF(AX286="","",IF(P286&lt;&gt;"","",IF(BG286="CS","OK",IF(VLOOKUP(E286,カレンダマスタ!$A$5:$D$381,4,FALSE)&gt;0,"",IF(OR(AX286*24&gt;10.84,AZ286*24&lt;14.5)=TRUE,"×","OK")))))</f>
        <v/>
      </c>
    </row>
    <row r="287" spans="2:60">
      <c r="B287" s="111"/>
      <c r="C287" s="388">
        <f>IF(STEP!C287&lt;&gt;"",STEP!C287,"")</f>
        <v>300884</v>
      </c>
      <c r="D287" s="389" t="str">
        <f>IF(STEP!D287&lt;&gt;"",STEP!D287,"")</f>
        <v>八百板　悠平</v>
      </c>
      <c r="E287" s="390">
        <f>IF(STEP!E287&lt;&gt;"",STEP!E287,"")</f>
        <v>45409</v>
      </c>
      <c r="F287" s="259" t="s">
        <v>211</v>
      </c>
      <c r="G287" s="258"/>
      <c r="H287" s="260"/>
      <c r="I287" s="260"/>
      <c r="J287" s="260"/>
      <c r="K287" s="260"/>
      <c r="L287" s="260"/>
      <c r="M287" s="260"/>
      <c r="N287" s="260"/>
      <c r="O287" s="260"/>
      <c r="P287" s="260"/>
      <c r="Q287" s="260"/>
      <c r="R287" s="260"/>
      <c r="S287" s="260"/>
      <c r="T287" s="260"/>
      <c r="U287" s="260"/>
      <c r="V287" s="260"/>
      <c r="W287" s="260"/>
      <c r="X287" s="260"/>
      <c r="Y287" s="260"/>
      <c r="Z287" s="260"/>
      <c r="AA287" s="260"/>
      <c r="AB287" s="260"/>
      <c r="AC287" s="260"/>
      <c r="AD287" s="260"/>
      <c r="AE287" s="261"/>
      <c r="AF287" s="261"/>
      <c r="AG287" s="261"/>
      <c r="AH287" s="261"/>
      <c r="AI287" s="261"/>
      <c r="AJ287" s="261"/>
      <c r="AK287" s="261"/>
      <c r="AL287" s="261"/>
      <c r="AM287" s="261"/>
      <c r="AN287" s="261"/>
      <c r="AO287" s="260"/>
      <c r="AP287" s="260"/>
      <c r="AQ287" s="260"/>
      <c r="AR287" s="260"/>
      <c r="AS287" s="260"/>
      <c r="AT287" s="260"/>
      <c r="AU287" s="260"/>
      <c r="AW287" s="292" t="str">
        <f t="shared" si="34"/>
        <v/>
      </c>
      <c r="AX287" s="284" t="str">
        <f t="shared" si="32"/>
        <v/>
      </c>
      <c r="AY287" s="284" t="str">
        <f t="shared" si="35"/>
        <v/>
      </c>
      <c r="AZ287" s="284" t="str">
        <f t="shared" si="36"/>
        <v/>
      </c>
      <c r="BA287" s="284" t="str">
        <f t="shared" si="37"/>
        <v/>
      </c>
      <c r="BD287" s="260" t="str">
        <f>IF(W287="","",IF(F287="休日",AW287,IF(F287="法休",AW287,VLOOKUP(F287,カレンダマスタ!$Q$56:$R$69,2,FALSE))))</f>
        <v/>
      </c>
      <c r="BG287" s="260" t="e">
        <f t="shared" si="33"/>
        <v>#N/A</v>
      </c>
      <c r="BH287" s="260" t="str">
        <f>IF(AX287="","",IF(P287&lt;&gt;"","",IF(BG287="CS","OK",IF(VLOOKUP(E287,カレンダマスタ!$A$5:$D$381,4,FALSE)&gt;0,"",IF(OR(AX287*24&gt;10.84,AZ287*24&lt;14.5)=TRUE,"×","OK")))))</f>
        <v/>
      </c>
    </row>
    <row r="288" spans="2:60">
      <c r="B288" s="111"/>
      <c r="C288" s="391">
        <f>IF(STEP!C288&lt;&gt;"",STEP!C288,"")</f>
        <v>300884</v>
      </c>
      <c r="D288" s="392" t="str">
        <f>IF(STEP!D288&lt;&gt;"",STEP!D288,"")</f>
        <v>八百板　悠平</v>
      </c>
      <c r="E288" s="393">
        <f>IF(STEP!E288&lt;&gt;"",STEP!E288,"")</f>
        <v>45410</v>
      </c>
      <c r="F288" s="263" t="s">
        <v>212</v>
      </c>
      <c r="G288" s="262"/>
      <c r="H288" s="264"/>
      <c r="I288" s="264"/>
      <c r="J288" s="264"/>
      <c r="K288" s="264"/>
      <c r="L288" s="264"/>
      <c r="M288" s="264"/>
      <c r="N288" s="264"/>
      <c r="O288" s="264"/>
      <c r="P288" s="264"/>
      <c r="Q288" s="264"/>
      <c r="R288" s="264"/>
      <c r="S288" s="264"/>
      <c r="T288" s="264"/>
      <c r="U288" s="264"/>
      <c r="V288" s="264"/>
      <c r="W288" s="264"/>
      <c r="X288" s="264"/>
      <c r="Y288" s="264"/>
      <c r="Z288" s="264"/>
      <c r="AA288" s="264"/>
      <c r="AB288" s="264"/>
      <c r="AC288" s="264"/>
      <c r="AD288" s="264"/>
      <c r="AE288" s="265"/>
      <c r="AF288" s="265"/>
      <c r="AG288" s="265"/>
      <c r="AH288" s="265"/>
      <c r="AI288" s="265"/>
      <c r="AJ288" s="265"/>
      <c r="AK288" s="265"/>
      <c r="AL288" s="265"/>
      <c r="AM288" s="265"/>
      <c r="AN288" s="265"/>
      <c r="AO288" s="264"/>
      <c r="AP288" s="264"/>
      <c r="AQ288" s="264"/>
      <c r="AR288" s="264"/>
      <c r="AS288" s="264"/>
      <c r="AT288" s="264"/>
      <c r="AU288" s="264"/>
      <c r="AW288" s="293" t="str">
        <f t="shared" si="34"/>
        <v/>
      </c>
      <c r="AX288" s="285" t="str">
        <f t="shared" si="32"/>
        <v/>
      </c>
      <c r="AY288" s="285" t="str">
        <f t="shared" si="35"/>
        <v/>
      </c>
      <c r="AZ288" s="285" t="str">
        <f t="shared" si="36"/>
        <v/>
      </c>
      <c r="BA288" s="285" t="str">
        <f t="shared" si="37"/>
        <v/>
      </c>
      <c r="BD288" s="264" t="str">
        <f>IF(W288="","",IF(F288="休日",AW288,IF(F288="法休",AW288,VLOOKUP(F288,カレンダマスタ!$Q$56:$R$69,2,FALSE))))</f>
        <v/>
      </c>
      <c r="BG288" s="264" t="e">
        <f t="shared" si="33"/>
        <v>#N/A</v>
      </c>
      <c r="BH288" s="264" t="str">
        <f>IF(AX288="","",IF(P288&lt;&gt;"","",IF(BG288="CS","OK",IF(VLOOKUP(E288,カレンダマスタ!$A$5:$D$381,4,FALSE)&gt;0,"",IF(OR(AX288*24&gt;10.84,AZ288*24&lt;14.5)=TRUE,"×","OK")))))</f>
        <v/>
      </c>
    </row>
    <row r="289" spans="2:60">
      <c r="B289" s="111"/>
      <c r="C289" s="385">
        <f>IF(STEP!C289&lt;&gt;"",STEP!C289,"")</f>
        <v>300884</v>
      </c>
      <c r="D289" s="386" t="str">
        <f>IF(STEP!D289&lt;&gt;"",STEP!D289,"")</f>
        <v>八百板　悠平</v>
      </c>
      <c r="E289" s="387">
        <f>IF(STEP!E289&lt;&gt;"",STEP!E289,"")</f>
        <v>45411</v>
      </c>
      <c r="F289" s="253" t="s">
        <v>211</v>
      </c>
      <c r="G289" s="252"/>
      <c r="H289" s="254"/>
      <c r="I289" s="254"/>
      <c r="J289" s="254"/>
      <c r="K289" s="254"/>
      <c r="L289" s="254"/>
      <c r="M289" s="254"/>
      <c r="N289" s="254"/>
      <c r="O289" s="254"/>
      <c r="P289" s="254"/>
      <c r="Q289" s="254"/>
      <c r="R289" s="254"/>
      <c r="S289" s="254"/>
      <c r="T289" s="254"/>
      <c r="U289" s="254"/>
      <c r="V289" s="254"/>
      <c r="W289" s="254"/>
      <c r="X289" s="254"/>
      <c r="Y289" s="254"/>
      <c r="Z289" s="254"/>
      <c r="AA289" s="254"/>
      <c r="AB289" s="254"/>
      <c r="AC289" s="254"/>
      <c r="AD289" s="254"/>
      <c r="AE289" s="255"/>
      <c r="AF289" s="255"/>
      <c r="AG289" s="255"/>
      <c r="AH289" s="255"/>
      <c r="AI289" s="255"/>
      <c r="AJ289" s="255"/>
      <c r="AK289" s="255"/>
      <c r="AL289" s="255"/>
      <c r="AM289" s="255"/>
      <c r="AN289" s="255"/>
      <c r="AO289" s="254"/>
      <c r="AP289" s="254"/>
      <c r="AQ289" s="254"/>
      <c r="AR289" s="254"/>
      <c r="AS289" s="254"/>
      <c r="AT289" s="254"/>
      <c r="AU289" s="254"/>
      <c r="AW289" s="291" t="str">
        <f t="shared" si="34"/>
        <v/>
      </c>
      <c r="AX289" s="283" t="str">
        <f t="shared" si="32"/>
        <v/>
      </c>
      <c r="AY289" s="283" t="str">
        <f t="shared" si="35"/>
        <v/>
      </c>
      <c r="AZ289" s="283" t="str">
        <f t="shared" si="36"/>
        <v/>
      </c>
      <c r="BA289" s="283" t="str">
        <f t="shared" si="37"/>
        <v/>
      </c>
      <c r="BD289" s="254" t="str">
        <f>IF(W289="","",IF(F289="休日",AW289,IF(F289="法休",AW289,VLOOKUP(F289,カレンダマスタ!$Q$56:$R$69,2,FALSE))))</f>
        <v/>
      </c>
      <c r="BG289" s="254" t="e">
        <f t="shared" si="33"/>
        <v>#N/A</v>
      </c>
      <c r="BH289" s="254" t="str">
        <f>IF(AX289="","",IF(P289&lt;&gt;"","",IF(BG289="CS","OK",IF(VLOOKUP(E289,カレンダマスタ!$A$5:$D$381,4,FALSE)&gt;0,"",IF(OR(AX289*24&gt;10.84,AZ289*24&lt;14.5)=TRUE,"×","OK")))))</f>
        <v/>
      </c>
    </row>
    <row r="290" spans="2:60">
      <c r="B290" s="111"/>
      <c r="C290" s="385">
        <f>IF(STEP!C290&lt;&gt;"",STEP!C290,"")</f>
        <v>300884</v>
      </c>
      <c r="D290" s="386" t="str">
        <f>IF(STEP!D290&lt;&gt;"",STEP!D290,"")</f>
        <v>八百板　悠平</v>
      </c>
      <c r="E290" s="387">
        <f>IF(STEP!E290&lt;&gt;"",STEP!E290,"")</f>
        <v>45412</v>
      </c>
      <c r="F290" s="253" t="s">
        <v>211</v>
      </c>
      <c r="G290" s="252"/>
      <c r="H290" s="254"/>
      <c r="I290" s="254"/>
      <c r="J290" s="254"/>
      <c r="K290" s="254"/>
      <c r="L290" s="254"/>
      <c r="M290" s="254"/>
      <c r="N290" s="254"/>
      <c r="O290" s="254"/>
      <c r="P290" s="254"/>
      <c r="Q290" s="254"/>
      <c r="R290" s="254"/>
      <c r="S290" s="254"/>
      <c r="T290" s="254"/>
      <c r="U290" s="254"/>
      <c r="V290" s="254"/>
      <c r="W290" s="254"/>
      <c r="X290" s="254"/>
      <c r="Y290" s="254"/>
      <c r="Z290" s="254"/>
      <c r="AA290" s="254"/>
      <c r="AB290" s="254"/>
      <c r="AC290" s="254"/>
      <c r="AD290" s="254"/>
      <c r="AE290" s="255"/>
      <c r="AF290" s="255"/>
      <c r="AG290" s="255"/>
      <c r="AH290" s="255"/>
      <c r="AI290" s="255"/>
      <c r="AJ290" s="255"/>
      <c r="AK290" s="255"/>
      <c r="AL290" s="255"/>
      <c r="AM290" s="255"/>
      <c r="AN290" s="255"/>
      <c r="AO290" s="254"/>
      <c r="AP290" s="254"/>
      <c r="AQ290" s="254"/>
      <c r="AR290" s="254"/>
      <c r="AS290" s="254"/>
      <c r="AT290" s="254"/>
      <c r="AU290" s="254"/>
      <c r="AW290" s="291" t="str">
        <f t="shared" si="34"/>
        <v/>
      </c>
      <c r="AX290" s="283" t="str">
        <f t="shared" si="32"/>
        <v/>
      </c>
      <c r="AY290" s="283" t="str">
        <f t="shared" si="35"/>
        <v/>
      </c>
      <c r="AZ290" s="283" t="str">
        <f t="shared" si="36"/>
        <v/>
      </c>
      <c r="BA290" s="283" t="str">
        <f t="shared" si="37"/>
        <v/>
      </c>
      <c r="BD290" s="254" t="str">
        <f>IF(W290="","",IF(F290="休日",AW290,IF(F290="法休",AW290,VLOOKUP(F290,カレンダマスタ!$Q$56:$R$69,2,FALSE))))</f>
        <v/>
      </c>
      <c r="BG290" s="254" t="e">
        <f t="shared" si="33"/>
        <v>#N/A</v>
      </c>
      <c r="BH290" s="254" t="str">
        <f>IF(AX290="","",IF(P290&lt;&gt;"","",IF(BG290="CS","OK",IF(VLOOKUP(E290,カレンダマスタ!$A$5:$D$381,4,FALSE)&gt;0,"",IF(OR(AX290*24&gt;10.84,AZ290*24&lt;14.5)=TRUE,"×","OK")))))</f>
        <v/>
      </c>
    </row>
    <row r="291" spans="2:60">
      <c r="B291" s="111"/>
      <c r="C291" s="385">
        <f>IF(STEP!C291&lt;&gt;"",STEP!C291,"")</f>
        <v>300884</v>
      </c>
      <c r="D291" s="386" t="str">
        <f>IF(STEP!D291&lt;&gt;"",STEP!D291,"")</f>
        <v>八百板　悠平</v>
      </c>
      <c r="E291" s="387">
        <f>IF(STEP!E291&lt;&gt;"",STEP!E291,"")</f>
        <v>45413</v>
      </c>
      <c r="F291" s="256" t="s">
        <v>211</v>
      </c>
      <c r="G291" s="257"/>
      <c r="H291" s="254"/>
      <c r="I291" s="254"/>
      <c r="J291" s="254"/>
      <c r="K291" s="254"/>
      <c r="L291" s="254"/>
      <c r="M291" s="254"/>
      <c r="N291" s="254"/>
      <c r="O291" s="254"/>
      <c r="P291" s="254"/>
      <c r="Q291" s="254"/>
      <c r="R291" s="254"/>
      <c r="S291" s="254"/>
      <c r="T291" s="254"/>
      <c r="U291" s="254"/>
      <c r="V291" s="254"/>
      <c r="W291" s="254"/>
      <c r="X291" s="254"/>
      <c r="Y291" s="254"/>
      <c r="Z291" s="254"/>
      <c r="AA291" s="254"/>
      <c r="AB291" s="254"/>
      <c r="AC291" s="254"/>
      <c r="AD291" s="254"/>
      <c r="AE291" s="255"/>
      <c r="AF291" s="255"/>
      <c r="AG291" s="255"/>
      <c r="AH291" s="255"/>
      <c r="AI291" s="255"/>
      <c r="AJ291" s="255"/>
      <c r="AK291" s="255"/>
      <c r="AL291" s="255"/>
      <c r="AM291" s="255"/>
      <c r="AN291" s="255"/>
      <c r="AO291" s="254"/>
      <c r="AP291" s="254"/>
      <c r="AQ291" s="254"/>
      <c r="AR291" s="254"/>
      <c r="AS291" s="254"/>
      <c r="AT291" s="254"/>
      <c r="AU291" s="254"/>
      <c r="AW291" s="291" t="str">
        <f t="shared" si="34"/>
        <v/>
      </c>
      <c r="AX291" s="283" t="str">
        <f t="shared" si="32"/>
        <v/>
      </c>
      <c r="AY291" s="283" t="str">
        <f t="shared" si="35"/>
        <v/>
      </c>
      <c r="AZ291" s="283" t="str">
        <f t="shared" si="36"/>
        <v/>
      </c>
      <c r="BA291" s="283" t="str">
        <f t="shared" si="37"/>
        <v/>
      </c>
      <c r="BD291" s="254" t="str">
        <f>IF(W291="","",IF(F291="休日",AW291,IF(F291="法休",AW291,VLOOKUP(F291,カレンダマスタ!$Q$56:$R$69,2,FALSE))))</f>
        <v/>
      </c>
      <c r="BG291" s="254" t="e">
        <f t="shared" si="33"/>
        <v>#N/A</v>
      </c>
      <c r="BH291" s="254" t="str">
        <f>IF(AX291="","",IF(P291&lt;&gt;"","",IF(BG291="CS","OK",IF(VLOOKUP(E291,カレンダマスタ!$A$5:$D$381,4,FALSE)&gt;0,"",IF(OR(AX291*24&gt;10.84,AZ291*24&lt;14.5)=TRUE,"×","OK")))))</f>
        <v/>
      </c>
    </row>
    <row r="292" spans="2:60">
      <c r="B292" s="111"/>
      <c r="C292" s="385">
        <f>IF(STEP!C292&lt;&gt;"",STEP!C292,"")</f>
        <v>300884</v>
      </c>
      <c r="D292" s="386" t="str">
        <f>IF(STEP!D292&lt;&gt;"",STEP!D292,"")</f>
        <v>八百板　悠平</v>
      </c>
      <c r="E292" s="387">
        <f>IF(STEP!E292&lt;&gt;"",STEP!E292,"")</f>
        <v>45414</v>
      </c>
      <c r="F292" s="256" t="s">
        <v>211</v>
      </c>
      <c r="G292" s="257"/>
      <c r="H292" s="254"/>
      <c r="I292" s="254"/>
      <c r="J292" s="254"/>
      <c r="K292" s="254"/>
      <c r="L292" s="254"/>
      <c r="M292" s="254"/>
      <c r="N292" s="254"/>
      <c r="O292" s="254"/>
      <c r="P292" s="254"/>
      <c r="Q292" s="254"/>
      <c r="R292" s="254"/>
      <c r="S292" s="254"/>
      <c r="T292" s="254"/>
      <c r="U292" s="254"/>
      <c r="V292" s="254"/>
      <c r="W292" s="254"/>
      <c r="X292" s="254"/>
      <c r="Y292" s="254"/>
      <c r="Z292" s="254"/>
      <c r="AA292" s="254"/>
      <c r="AB292" s="254"/>
      <c r="AC292" s="254"/>
      <c r="AD292" s="254"/>
      <c r="AE292" s="255"/>
      <c r="AF292" s="255"/>
      <c r="AG292" s="255"/>
      <c r="AH292" s="255"/>
      <c r="AI292" s="255"/>
      <c r="AJ292" s="255"/>
      <c r="AK292" s="255"/>
      <c r="AL292" s="255"/>
      <c r="AM292" s="255"/>
      <c r="AN292" s="255"/>
      <c r="AO292" s="254"/>
      <c r="AP292" s="254"/>
      <c r="AQ292" s="254"/>
      <c r="AR292" s="254"/>
      <c r="AS292" s="254"/>
      <c r="AT292" s="254"/>
      <c r="AU292" s="254"/>
      <c r="AW292" s="291" t="str">
        <f t="shared" si="34"/>
        <v/>
      </c>
      <c r="AX292" s="283" t="str">
        <f t="shared" si="32"/>
        <v/>
      </c>
      <c r="AY292" s="283" t="str">
        <f t="shared" si="35"/>
        <v/>
      </c>
      <c r="AZ292" s="283" t="str">
        <f t="shared" si="36"/>
        <v/>
      </c>
      <c r="BA292" s="283" t="str">
        <f t="shared" si="37"/>
        <v/>
      </c>
      <c r="BD292" s="254" t="str">
        <f>IF(W292="","",IF(F292="休日",AW292,IF(F292="法休",AW292,VLOOKUP(F292,カレンダマスタ!$Q$56:$R$69,2,FALSE))))</f>
        <v/>
      </c>
      <c r="BG292" s="254" t="e">
        <f t="shared" si="33"/>
        <v>#N/A</v>
      </c>
      <c r="BH292" s="254" t="str">
        <f>IF(AX292="","",IF(P292&lt;&gt;"","",IF(BG292="CS","OK",IF(VLOOKUP(E292,カレンダマスタ!$A$5:$D$381,4,FALSE)&gt;0,"",IF(OR(AX292*24&gt;10.84,AZ292*24&lt;14.5)=TRUE,"×","OK")))))</f>
        <v/>
      </c>
    </row>
    <row r="293" spans="2:60">
      <c r="B293" s="111"/>
      <c r="C293" s="385">
        <f>IF(STEP!C293&lt;&gt;"",STEP!C293,"")</f>
        <v>300884</v>
      </c>
      <c r="D293" s="386" t="str">
        <f>IF(STEP!D293&lt;&gt;"",STEP!D293,"")</f>
        <v>八百板　悠平</v>
      </c>
      <c r="E293" s="387">
        <f>IF(STEP!E293&lt;&gt;"",STEP!E293,"")</f>
        <v>45415</v>
      </c>
      <c r="F293" s="256" t="s">
        <v>211</v>
      </c>
      <c r="G293" s="257"/>
      <c r="H293" s="254"/>
      <c r="I293" s="254"/>
      <c r="J293" s="254"/>
      <c r="K293" s="254"/>
      <c r="L293" s="254"/>
      <c r="M293" s="254"/>
      <c r="N293" s="254"/>
      <c r="O293" s="254"/>
      <c r="P293" s="254"/>
      <c r="Q293" s="254"/>
      <c r="R293" s="254"/>
      <c r="S293" s="254"/>
      <c r="T293" s="254"/>
      <c r="U293" s="254"/>
      <c r="V293" s="254"/>
      <c r="W293" s="254"/>
      <c r="X293" s="254"/>
      <c r="Y293" s="254"/>
      <c r="Z293" s="254"/>
      <c r="AA293" s="254"/>
      <c r="AB293" s="254"/>
      <c r="AC293" s="254"/>
      <c r="AD293" s="254"/>
      <c r="AE293" s="255"/>
      <c r="AF293" s="255"/>
      <c r="AG293" s="255"/>
      <c r="AH293" s="255"/>
      <c r="AI293" s="255"/>
      <c r="AJ293" s="255"/>
      <c r="AK293" s="255"/>
      <c r="AL293" s="255"/>
      <c r="AM293" s="255"/>
      <c r="AN293" s="255"/>
      <c r="AO293" s="254"/>
      <c r="AP293" s="254"/>
      <c r="AQ293" s="254"/>
      <c r="AR293" s="254"/>
      <c r="AS293" s="254"/>
      <c r="AT293" s="254"/>
      <c r="AU293" s="254"/>
      <c r="AW293" s="291" t="str">
        <f t="shared" si="34"/>
        <v/>
      </c>
      <c r="AX293" s="283" t="str">
        <f t="shared" si="32"/>
        <v/>
      </c>
      <c r="AY293" s="283" t="str">
        <f t="shared" si="35"/>
        <v/>
      </c>
      <c r="AZ293" s="283" t="str">
        <f t="shared" si="36"/>
        <v/>
      </c>
      <c r="BA293" s="283" t="str">
        <f t="shared" si="37"/>
        <v/>
      </c>
      <c r="BD293" s="254" t="str">
        <f>IF(W293="","",IF(F293="休日",AW293,IF(F293="法休",AW293,VLOOKUP(F293,カレンダマスタ!$Q$56:$R$69,2,FALSE))))</f>
        <v/>
      </c>
      <c r="BG293" s="254" t="e">
        <f t="shared" si="33"/>
        <v>#N/A</v>
      </c>
      <c r="BH293" s="254" t="str">
        <f>IF(AX293="","",IF(P293&lt;&gt;"","",IF(BG293="CS","OK",IF(VLOOKUP(E293,カレンダマスタ!$A$5:$D$381,4,FALSE)&gt;0,"",IF(OR(AX293*24&gt;10.84,AZ293*24&lt;14.5)=TRUE,"×","OK")))))</f>
        <v/>
      </c>
    </row>
    <row r="294" spans="2:60">
      <c r="B294" s="111"/>
      <c r="C294" s="388">
        <f>IF(STEP!C294&lt;&gt;"",STEP!C294,"")</f>
        <v>300884</v>
      </c>
      <c r="D294" s="389" t="str">
        <f>IF(STEP!D294&lt;&gt;"",STEP!D294,"")</f>
        <v>八百板　悠平</v>
      </c>
      <c r="E294" s="390">
        <f>IF(STEP!E294&lt;&gt;"",STEP!E294,"")</f>
        <v>45416</v>
      </c>
      <c r="F294" s="259" t="s">
        <v>211</v>
      </c>
      <c r="G294" s="266"/>
      <c r="H294" s="260"/>
      <c r="I294" s="260"/>
      <c r="J294" s="260"/>
      <c r="K294" s="260"/>
      <c r="L294" s="260"/>
      <c r="M294" s="260"/>
      <c r="N294" s="260"/>
      <c r="O294" s="260"/>
      <c r="P294" s="260"/>
      <c r="Q294" s="260"/>
      <c r="R294" s="260"/>
      <c r="S294" s="260"/>
      <c r="T294" s="260"/>
      <c r="U294" s="260"/>
      <c r="V294" s="260"/>
      <c r="W294" s="260"/>
      <c r="X294" s="260"/>
      <c r="Y294" s="260"/>
      <c r="Z294" s="260"/>
      <c r="AA294" s="260"/>
      <c r="AB294" s="260"/>
      <c r="AC294" s="260"/>
      <c r="AD294" s="260"/>
      <c r="AE294" s="261"/>
      <c r="AF294" s="261"/>
      <c r="AG294" s="261"/>
      <c r="AH294" s="261"/>
      <c r="AI294" s="261"/>
      <c r="AJ294" s="261"/>
      <c r="AK294" s="261"/>
      <c r="AL294" s="261"/>
      <c r="AM294" s="261"/>
      <c r="AN294" s="261"/>
      <c r="AO294" s="260"/>
      <c r="AP294" s="260"/>
      <c r="AQ294" s="260"/>
      <c r="AR294" s="260"/>
      <c r="AS294" s="260"/>
      <c r="AT294" s="260"/>
      <c r="AU294" s="260"/>
      <c r="AW294" s="292" t="str">
        <f t="shared" si="34"/>
        <v/>
      </c>
      <c r="AX294" s="284" t="str">
        <f t="shared" si="32"/>
        <v/>
      </c>
      <c r="AY294" s="284" t="str">
        <f t="shared" si="35"/>
        <v/>
      </c>
      <c r="AZ294" s="284" t="str">
        <f t="shared" si="36"/>
        <v/>
      </c>
      <c r="BA294" s="284" t="str">
        <f t="shared" si="37"/>
        <v/>
      </c>
      <c r="BD294" s="260" t="str">
        <f>IF(W294="","",IF(F294="休日",AW294,IF(F294="法休",AW294,VLOOKUP(F294,カレンダマスタ!$Q$56:$R$69,2,FALSE))))</f>
        <v/>
      </c>
      <c r="BG294" s="260" t="e">
        <f t="shared" si="33"/>
        <v>#N/A</v>
      </c>
      <c r="BH294" s="260" t="str">
        <f>IF(AX294="","",IF(P294&lt;&gt;"","",IF(BG294="CS","OK",IF(VLOOKUP(E294,カレンダマスタ!$A$5:$D$381,4,FALSE)&gt;0,"",IF(OR(AX294*24&gt;10.84,AZ294*24&lt;14.5)=TRUE,"×","OK")))))</f>
        <v/>
      </c>
    </row>
    <row r="295" spans="2:60">
      <c r="B295" s="111"/>
      <c r="C295" s="391">
        <f>IF(STEP!C295&lt;&gt;"",STEP!C295,"")</f>
        <v>300884</v>
      </c>
      <c r="D295" s="392" t="str">
        <f>IF(STEP!D295&lt;&gt;"",STEP!D295,"")</f>
        <v>八百板　悠平</v>
      </c>
      <c r="E295" s="393">
        <f>IF(STEP!E295&lt;&gt;"",STEP!E295,"")</f>
        <v>45417</v>
      </c>
      <c r="F295" s="263" t="s">
        <v>212</v>
      </c>
      <c r="G295" s="267"/>
      <c r="H295" s="264"/>
      <c r="I295" s="264"/>
      <c r="J295" s="264"/>
      <c r="K295" s="264"/>
      <c r="L295" s="264"/>
      <c r="M295" s="264"/>
      <c r="N295" s="264"/>
      <c r="O295" s="264"/>
      <c r="P295" s="264"/>
      <c r="Q295" s="264"/>
      <c r="R295" s="264"/>
      <c r="S295" s="264"/>
      <c r="T295" s="264"/>
      <c r="U295" s="264"/>
      <c r="V295" s="264"/>
      <c r="W295" s="264"/>
      <c r="X295" s="264"/>
      <c r="Y295" s="264"/>
      <c r="Z295" s="264"/>
      <c r="AA295" s="264"/>
      <c r="AB295" s="264"/>
      <c r="AC295" s="264"/>
      <c r="AD295" s="264"/>
      <c r="AE295" s="265"/>
      <c r="AF295" s="265"/>
      <c r="AG295" s="265"/>
      <c r="AH295" s="265"/>
      <c r="AI295" s="265"/>
      <c r="AJ295" s="265"/>
      <c r="AK295" s="265"/>
      <c r="AL295" s="265"/>
      <c r="AM295" s="265"/>
      <c r="AN295" s="265"/>
      <c r="AO295" s="264"/>
      <c r="AP295" s="264"/>
      <c r="AQ295" s="264"/>
      <c r="AR295" s="264"/>
      <c r="AS295" s="264"/>
      <c r="AT295" s="264"/>
      <c r="AU295" s="264"/>
      <c r="AW295" s="293" t="str">
        <f t="shared" si="34"/>
        <v/>
      </c>
      <c r="AX295" s="285" t="str">
        <f t="shared" si="32"/>
        <v/>
      </c>
      <c r="AY295" s="285" t="str">
        <f t="shared" si="35"/>
        <v/>
      </c>
      <c r="AZ295" s="285" t="str">
        <f t="shared" si="36"/>
        <v/>
      </c>
      <c r="BA295" s="285" t="str">
        <f t="shared" si="37"/>
        <v/>
      </c>
      <c r="BD295" s="264" t="str">
        <f>IF(W295="","",IF(F295="休日",AW295,IF(F295="法休",AW295,VLOOKUP(F295,カレンダマスタ!$Q$56:$R$69,2,FALSE))))</f>
        <v/>
      </c>
      <c r="BG295" s="264" t="e">
        <f t="shared" si="33"/>
        <v>#N/A</v>
      </c>
      <c r="BH295" s="264" t="str">
        <f>IF(AX295="","",IF(P295&lt;&gt;"","",IF(BG295="CS","OK",IF(VLOOKUP(E295,カレンダマスタ!$A$5:$D$381,4,FALSE)&gt;0,"",IF(OR(AX295*24&gt;10.84,AZ295*24&lt;14.5)=TRUE,"×","OK")))))</f>
        <v/>
      </c>
    </row>
    <row r="296" spans="2:60">
      <c r="B296" s="111"/>
      <c r="C296" s="385">
        <f>IF(STEP!C296&lt;&gt;"",STEP!C296,"")</f>
        <v>300884</v>
      </c>
      <c r="D296" s="386" t="str">
        <f>IF(STEP!D296&lt;&gt;"",STEP!D296,"")</f>
        <v>八百板　悠平</v>
      </c>
      <c r="E296" s="387">
        <f>IF(STEP!E296&lt;&gt;"",STEP!E296,"")</f>
        <v>45418</v>
      </c>
      <c r="F296" s="253" t="s">
        <v>211</v>
      </c>
      <c r="G296" s="252"/>
      <c r="H296" s="254"/>
      <c r="I296" s="254"/>
      <c r="J296" s="254"/>
      <c r="K296" s="254"/>
      <c r="L296" s="254"/>
      <c r="M296" s="254"/>
      <c r="N296" s="254"/>
      <c r="O296" s="254"/>
      <c r="P296" s="254"/>
      <c r="Q296" s="254"/>
      <c r="R296" s="254"/>
      <c r="S296" s="254"/>
      <c r="T296" s="254"/>
      <c r="U296" s="254"/>
      <c r="V296" s="254"/>
      <c r="W296" s="254"/>
      <c r="X296" s="254"/>
      <c r="Y296" s="254"/>
      <c r="Z296" s="254"/>
      <c r="AA296" s="254"/>
      <c r="AB296" s="254"/>
      <c r="AC296" s="254"/>
      <c r="AD296" s="254"/>
      <c r="AE296" s="255"/>
      <c r="AF296" s="255"/>
      <c r="AG296" s="255"/>
      <c r="AH296" s="255"/>
      <c r="AI296" s="255"/>
      <c r="AJ296" s="255"/>
      <c r="AK296" s="255"/>
      <c r="AL296" s="255"/>
      <c r="AM296" s="255"/>
      <c r="AN296" s="255"/>
      <c r="AO296" s="254"/>
      <c r="AP296" s="254"/>
      <c r="AQ296" s="254"/>
      <c r="AR296" s="254"/>
      <c r="AS296" s="254"/>
      <c r="AT296" s="254"/>
      <c r="AU296" s="254"/>
      <c r="AW296" s="291" t="str">
        <f t="shared" si="34"/>
        <v/>
      </c>
      <c r="AX296" s="283" t="str">
        <f t="shared" si="32"/>
        <v/>
      </c>
      <c r="AY296" s="283" t="str">
        <f t="shared" si="35"/>
        <v/>
      </c>
      <c r="AZ296" s="283" t="str">
        <f t="shared" si="36"/>
        <v/>
      </c>
      <c r="BA296" s="283" t="str">
        <f t="shared" si="37"/>
        <v/>
      </c>
      <c r="BD296" s="254" t="str">
        <f>IF(W296="","",IF(F296="休日",AW296,IF(F296="法休",AW296,VLOOKUP(F296,カレンダマスタ!$Q$56:$R$69,2,FALSE))))</f>
        <v/>
      </c>
      <c r="BG296" s="503" t="e">
        <f t="shared" si="33"/>
        <v>#N/A</v>
      </c>
      <c r="BH296" s="503" t="str">
        <f>IF(AX296="","",IF(P296&lt;&gt;"","",IF(BG296="CS","OK",IF(VLOOKUP(E296,カレンダマスタ!$A$5:$D$381,4,FALSE)&gt;0,"",IF(OR(AX296*24&gt;10.84,AZ296*24&lt;14.5)=TRUE,"×","OK")))))</f>
        <v/>
      </c>
    </row>
    <row r="297" spans="2:60">
      <c r="B297" s="111"/>
      <c r="C297" s="385">
        <f>IF(STEP!C297&lt;&gt;"",STEP!C297,"")</f>
        <v>300884</v>
      </c>
      <c r="D297" s="386" t="str">
        <f>IF(STEP!D297&lt;&gt;"",STEP!D297,"")</f>
        <v>八百板　悠平</v>
      </c>
      <c r="E297" s="387">
        <f>IF(STEP!E297&lt;&gt;"",STEP!E297,"")</f>
        <v>45419</v>
      </c>
      <c r="F297" s="253" t="s">
        <v>418</v>
      </c>
      <c r="G297" s="252"/>
      <c r="H297" s="254">
        <v>0.36458333333333331</v>
      </c>
      <c r="I297" s="254">
        <v>0.35902777777777778</v>
      </c>
      <c r="J297" s="254"/>
      <c r="K297" s="254"/>
      <c r="L297" s="254">
        <v>0.72916666666666663</v>
      </c>
      <c r="M297" s="254">
        <v>0.73611111111111116</v>
      </c>
      <c r="N297" s="254"/>
      <c r="O297" s="254"/>
      <c r="P297" s="254"/>
      <c r="Q297" s="254"/>
      <c r="R297" s="254"/>
      <c r="S297" s="254"/>
      <c r="T297" s="254"/>
      <c r="U297" s="254"/>
      <c r="V297" s="254">
        <v>0.33333333333333331</v>
      </c>
      <c r="W297" s="254">
        <v>0.33333333333333331</v>
      </c>
      <c r="X297" s="254"/>
      <c r="Y297" s="254"/>
      <c r="Z297" s="254"/>
      <c r="AA297" s="254"/>
      <c r="AB297" s="254"/>
      <c r="AC297" s="254"/>
      <c r="AD297" s="254"/>
      <c r="AE297" s="255"/>
      <c r="AF297" s="255"/>
      <c r="AG297" s="255"/>
      <c r="AH297" s="255"/>
      <c r="AI297" s="255">
        <v>1</v>
      </c>
      <c r="AJ297" s="255">
        <v>1</v>
      </c>
      <c r="AK297" s="255"/>
      <c r="AL297" s="255"/>
      <c r="AM297" s="255"/>
      <c r="AN297" s="255"/>
      <c r="AO297" s="254"/>
      <c r="AP297" s="254"/>
      <c r="AQ297" s="254"/>
      <c r="AR297" s="254"/>
      <c r="AS297" s="254"/>
      <c r="AT297" s="254"/>
      <c r="AU297" s="254"/>
      <c r="AW297" s="291">
        <f t="shared" si="34"/>
        <v>0.3611111111111111</v>
      </c>
      <c r="AX297" s="283">
        <f t="shared" si="32"/>
        <v>0.36458333333333331</v>
      </c>
      <c r="AY297" s="283">
        <f t="shared" si="35"/>
        <v>0.73611111111111105</v>
      </c>
      <c r="AZ297" s="283">
        <f t="shared" si="36"/>
        <v>0.73611111111111105</v>
      </c>
      <c r="BA297" s="283">
        <f t="shared" si="37"/>
        <v>0.33333333333333331</v>
      </c>
      <c r="BD297" s="254">
        <f>IF(W297="","",IF(F297="休日",AW297,IF(F297="法休",AW297,VLOOKUP(F297,カレンダマスタ!$Q$56:$R$69,2,FALSE))))</f>
        <v>0.36458333333333331</v>
      </c>
      <c r="BG297" s="254" t="e">
        <f t="shared" si="33"/>
        <v>#N/A</v>
      </c>
      <c r="BH297" s="254" t="e">
        <f>IF(AX297="","",IF(P297&lt;&gt;"","",IF(BG297="CS","OK",IF(VLOOKUP(E297,カレンダマスタ!$A$5:$D$381,4,FALSE)&gt;0,"",IF(OR(AX297*24&gt;10.84,AZ297*24&lt;14.5)=TRUE,"×","OK")))))</f>
        <v>#N/A</v>
      </c>
    </row>
    <row r="298" spans="2:60">
      <c r="B298" s="111"/>
      <c r="C298" s="385">
        <f>IF(STEP!C298&lt;&gt;"",STEP!C298,"")</f>
        <v>300884</v>
      </c>
      <c r="D298" s="386" t="str">
        <f>IF(STEP!D298&lt;&gt;"",STEP!D298,"")</f>
        <v>八百板　悠平</v>
      </c>
      <c r="E298" s="387">
        <f>IF(STEP!E298&lt;&gt;"",STEP!E298,"")</f>
        <v>45420</v>
      </c>
      <c r="F298" s="256" t="s">
        <v>418</v>
      </c>
      <c r="G298" s="257"/>
      <c r="H298" s="254">
        <v>0.36458333333333331</v>
      </c>
      <c r="I298" s="254">
        <v>0.35069444444444442</v>
      </c>
      <c r="J298" s="254"/>
      <c r="K298" s="254"/>
      <c r="L298" s="254">
        <v>0.72916666666666663</v>
      </c>
      <c r="M298" s="254">
        <v>0.7368055555555556</v>
      </c>
      <c r="N298" s="254"/>
      <c r="O298" s="254"/>
      <c r="P298" s="254"/>
      <c r="Q298" s="254"/>
      <c r="R298" s="254"/>
      <c r="S298" s="254"/>
      <c r="T298" s="254"/>
      <c r="U298" s="254"/>
      <c r="V298" s="254">
        <v>0.33333333333333331</v>
      </c>
      <c r="W298" s="254">
        <v>0.33333333333333331</v>
      </c>
      <c r="X298" s="254"/>
      <c r="Y298" s="254"/>
      <c r="Z298" s="254"/>
      <c r="AA298" s="254"/>
      <c r="AB298" s="254"/>
      <c r="AC298" s="254"/>
      <c r="AD298" s="254"/>
      <c r="AE298" s="255"/>
      <c r="AF298" s="255"/>
      <c r="AG298" s="255"/>
      <c r="AH298" s="255"/>
      <c r="AI298" s="255">
        <v>1</v>
      </c>
      <c r="AJ298" s="255">
        <v>1</v>
      </c>
      <c r="AK298" s="255"/>
      <c r="AL298" s="255"/>
      <c r="AM298" s="255"/>
      <c r="AN298" s="255"/>
      <c r="AO298" s="254"/>
      <c r="AP298" s="254"/>
      <c r="AQ298" s="254"/>
      <c r="AR298" s="254"/>
      <c r="AS298" s="254"/>
      <c r="AT298" s="254"/>
      <c r="AU298" s="254"/>
      <c r="AW298" s="291">
        <f t="shared" si="34"/>
        <v>0.35069444444444442</v>
      </c>
      <c r="AX298" s="283">
        <f t="shared" si="32"/>
        <v>0.36458333333333331</v>
      </c>
      <c r="AY298" s="283">
        <f t="shared" si="35"/>
        <v>0.73611111111111105</v>
      </c>
      <c r="AZ298" s="283">
        <f t="shared" si="36"/>
        <v>0.73611111111111105</v>
      </c>
      <c r="BA298" s="283">
        <f t="shared" si="37"/>
        <v>0.33333333333333331</v>
      </c>
      <c r="BD298" s="254">
        <f>IF(W298="","",IF(F298="休日",AW298,IF(F298="法休",AW298,VLOOKUP(F298,カレンダマスタ!$Q$56:$R$69,2,FALSE))))</f>
        <v>0.36458333333333331</v>
      </c>
      <c r="BG298" s="254" t="e">
        <f t="shared" si="33"/>
        <v>#N/A</v>
      </c>
      <c r="BH298" s="254" t="e">
        <f>IF(AX298="","",IF(P298&lt;&gt;"","",IF(BG298="CS","OK",IF(VLOOKUP(E298,カレンダマスタ!$A$5:$D$381,4,FALSE)&gt;0,"",IF(OR(AX298*24&gt;10.84,AZ298*24&lt;14.5)=TRUE,"×","OK")))))</f>
        <v>#N/A</v>
      </c>
    </row>
    <row r="299" spans="2:60">
      <c r="B299" s="111"/>
      <c r="C299" s="385">
        <f>IF(STEP!C299&lt;&gt;"",STEP!C299,"")</f>
        <v>300884</v>
      </c>
      <c r="D299" s="386" t="str">
        <f>IF(STEP!D299&lt;&gt;"",STEP!D299,"")</f>
        <v>八百板　悠平</v>
      </c>
      <c r="E299" s="387">
        <f>IF(STEP!E299&lt;&gt;"",STEP!E299,"")</f>
        <v>45421</v>
      </c>
      <c r="F299" s="256" t="s">
        <v>418</v>
      </c>
      <c r="G299" s="257"/>
      <c r="H299" s="254">
        <v>0.36458333333333331</v>
      </c>
      <c r="I299" s="254">
        <v>0.35416666666666669</v>
      </c>
      <c r="J299" s="254"/>
      <c r="K299" s="254"/>
      <c r="L299" s="254">
        <v>0.72916666666666663</v>
      </c>
      <c r="M299" s="254">
        <v>0.73749999999999993</v>
      </c>
      <c r="N299" s="254"/>
      <c r="O299" s="254"/>
      <c r="P299" s="254"/>
      <c r="Q299" s="254"/>
      <c r="R299" s="254"/>
      <c r="S299" s="254"/>
      <c r="T299" s="254"/>
      <c r="U299" s="254"/>
      <c r="V299" s="254">
        <v>0.33333333333333331</v>
      </c>
      <c r="W299" s="254">
        <v>0.33333333333333331</v>
      </c>
      <c r="X299" s="254"/>
      <c r="Y299" s="254"/>
      <c r="Z299" s="254"/>
      <c r="AA299" s="254"/>
      <c r="AB299" s="254"/>
      <c r="AC299" s="254"/>
      <c r="AD299" s="254"/>
      <c r="AE299" s="255"/>
      <c r="AF299" s="255"/>
      <c r="AG299" s="255"/>
      <c r="AH299" s="255"/>
      <c r="AI299" s="255">
        <v>1</v>
      </c>
      <c r="AJ299" s="255">
        <v>1</v>
      </c>
      <c r="AK299" s="255"/>
      <c r="AL299" s="255"/>
      <c r="AM299" s="255"/>
      <c r="AN299" s="255"/>
      <c r="AO299" s="254"/>
      <c r="AP299" s="254"/>
      <c r="AQ299" s="254"/>
      <c r="AR299" s="254"/>
      <c r="AS299" s="254"/>
      <c r="AT299" s="254"/>
      <c r="AU299" s="254"/>
      <c r="AW299" s="291">
        <f t="shared" si="34"/>
        <v>0.35416666666666663</v>
      </c>
      <c r="AX299" s="283">
        <f t="shared" si="32"/>
        <v>0.36458333333333331</v>
      </c>
      <c r="AY299" s="283">
        <f t="shared" si="35"/>
        <v>0.73611111111111105</v>
      </c>
      <c r="AZ299" s="283">
        <f t="shared" si="36"/>
        <v>0.73611111111111105</v>
      </c>
      <c r="BA299" s="283">
        <f t="shared" si="37"/>
        <v>0.33333333333333331</v>
      </c>
      <c r="BD299" s="254">
        <f>IF(W299="","",IF(F299="休日",AW299,IF(F299="法休",AW299,VLOOKUP(F299,カレンダマスタ!$Q$56:$R$69,2,FALSE))))</f>
        <v>0.36458333333333331</v>
      </c>
      <c r="BG299" s="254" t="e">
        <f t="shared" si="33"/>
        <v>#N/A</v>
      </c>
      <c r="BH299" s="254" t="e">
        <f>IF(AX299="","",IF(P299&lt;&gt;"","",IF(BG299="CS","OK",IF(VLOOKUP(E299,カレンダマスタ!$A$5:$D$381,4,FALSE)&gt;0,"",IF(OR(AX299*24&gt;10.84,AZ299*24&lt;14.5)=TRUE,"×","OK")))))</f>
        <v>#N/A</v>
      </c>
    </row>
    <row r="300" spans="2:60">
      <c r="B300" s="111"/>
      <c r="C300" s="385">
        <f>IF(STEP!C300&lt;&gt;"",STEP!C300,"")</f>
        <v>300884</v>
      </c>
      <c r="D300" s="386" t="str">
        <f>IF(STEP!D300&lt;&gt;"",STEP!D300,"")</f>
        <v>八百板　悠平</v>
      </c>
      <c r="E300" s="387">
        <f>IF(STEP!E300&lt;&gt;"",STEP!E300,"")</f>
        <v>45422</v>
      </c>
      <c r="F300" s="256" t="s">
        <v>418</v>
      </c>
      <c r="G300" s="257"/>
      <c r="H300" s="254">
        <v>0.36458333333333331</v>
      </c>
      <c r="I300" s="254">
        <v>0.35000000000000003</v>
      </c>
      <c r="J300" s="254"/>
      <c r="K300" s="254"/>
      <c r="L300" s="254">
        <v>0.72916666666666663</v>
      </c>
      <c r="M300" s="254">
        <v>0.73333333333333339</v>
      </c>
      <c r="N300" s="254"/>
      <c r="O300" s="254"/>
      <c r="P300" s="254"/>
      <c r="Q300" s="254"/>
      <c r="R300" s="254"/>
      <c r="S300" s="254"/>
      <c r="T300" s="254"/>
      <c r="U300" s="254"/>
      <c r="V300" s="254">
        <v>0.33333333333333331</v>
      </c>
      <c r="W300" s="254">
        <v>0.33333333333333331</v>
      </c>
      <c r="X300" s="254"/>
      <c r="Y300" s="254"/>
      <c r="Z300" s="254"/>
      <c r="AA300" s="254"/>
      <c r="AB300" s="254"/>
      <c r="AC300" s="254"/>
      <c r="AD300" s="254"/>
      <c r="AE300" s="255"/>
      <c r="AF300" s="255"/>
      <c r="AG300" s="255"/>
      <c r="AH300" s="255"/>
      <c r="AI300" s="255">
        <v>1</v>
      </c>
      <c r="AJ300" s="255">
        <v>1</v>
      </c>
      <c r="AK300" s="255"/>
      <c r="AL300" s="255"/>
      <c r="AM300" s="255"/>
      <c r="AN300" s="255"/>
      <c r="AO300" s="254"/>
      <c r="AP300" s="254"/>
      <c r="AQ300" s="254"/>
      <c r="AR300" s="254"/>
      <c r="AS300" s="254"/>
      <c r="AT300" s="254"/>
      <c r="AU300" s="254"/>
      <c r="AW300" s="291">
        <f t="shared" si="34"/>
        <v>0.35069444444444442</v>
      </c>
      <c r="AX300" s="283">
        <f t="shared" si="32"/>
        <v>0.36458333333333331</v>
      </c>
      <c r="AY300" s="283">
        <f t="shared" si="35"/>
        <v>0.73263888888888884</v>
      </c>
      <c r="AZ300" s="283">
        <f t="shared" si="36"/>
        <v>0.73263888888888884</v>
      </c>
      <c r="BA300" s="283">
        <f t="shared" si="37"/>
        <v>0.33333333333333331</v>
      </c>
      <c r="BD300" s="254">
        <f>IF(W300="","",IF(F300="休日",AW300,IF(F300="法休",AW300,VLOOKUP(F300,カレンダマスタ!$Q$56:$R$69,2,FALSE))))</f>
        <v>0.36458333333333331</v>
      </c>
      <c r="BG300" s="254" t="e">
        <f t="shared" si="33"/>
        <v>#N/A</v>
      </c>
      <c r="BH300" s="254" t="e">
        <f>IF(AX300="","",IF(P300&lt;&gt;"","",IF(BG300="CS","OK",IF(VLOOKUP(E300,カレンダマスタ!$A$5:$D$381,4,FALSE)&gt;0,"",IF(OR(AX300*24&gt;10.84,AZ300*24&lt;14.5)=TRUE,"×","OK")))))</f>
        <v>#N/A</v>
      </c>
    </row>
    <row r="301" spans="2:60">
      <c r="B301" s="111"/>
      <c r="C301" s="388">
        <f>IF(STEP!C301&lt;&gt;"",STEP!C301,"")</f>
        <v>300884</v>
      </c>
      <c r="D301" s="389" t="str">
        <f>IF(STEP!D301&lt;&gt;"",STEP!D301,"")</f>
        <v>八百板　悠平</v>
      </c>
      <c r="E301" s="390">
        <f>IF(STEP!E301&lt;&gt;"",STEP!E301,"")</f>
        <v>45423</v>
      </c>
      <c r="F301" s="259" t="s">
        <v>211</v>
      </c>
      <c r="G301" s="266"/>
      <c r="H301" s="260"/>
      <c r="I301" s="260"/>
      <c r="J301" s="260"/>
      <c r="K301" s="260"/>
      <c r="L301" s="260"/>
      <c r="M301" s="260"/>
      <c r="N301" s="260"/>
      <c r="O301" s="260"/>
      <c r="P301" s="260"/>
      <c r="Q301" s="260"/>
      <c r="R301" s="260"/>
      <c r="S301" s="260"/>
      <c r="T301" s="260"/>
      <c r="U301" s="260"/>
      <c r="V301" s="260"/>
      <c r="W301" s="260"/>
      <c r="X301" s="260"/>
      <c r="Y301" s="260"/>
      <c r="Z301" s="260"/>
      <c r="AA301" s="260"/>
      <c r="AB301" s="260"/>
      <c r="AC301" s="260"/>
      <c r="AD301" s="260"/>
      <c r="AE301" s="261"/>
      <c r="AF301" s="261"/>
      <c r="AG301" s="261"/>
      <c r="AH301" s="261"/>
      <c r="AI301" s="261"/>
      <c r="AJ301" s="261"/>
      <c r="AK301" s="261"/>
      <c r="AL301" s="261"/>
      <c r="AM301" s="261"/>
      <c r="AN301" s="261"/>
      <c r="AO301" s="260"/>
      <c r="AP301" s="260"/>
      <c r="AQ301" s="260"/>
      <c r="AR301" s="260"/>
      <c r="AS301" s="260"/>
      <c r="AT301" s="260"/>
      <c r="AU301" s="260"/>
      <c r="AW301" s="292" t="str">
        <f t="shared" si="34"/>
        <v/>
      </c>
      <c r="AX301" s="284" t="str">
        <f t="shared" si="32"/>
        <v/>
      </c>
      <c r="AY301" s="284" t="str">
        <f t="shared" si="35"/>
        <v/>
      </c>
      <c r="AZ301" s="284" t="str">
        <f t="shared" si="36"/>
        <v/>
      </c>
      <c r="BA301" s="284" t="str">
        <f t="shared" si="37"/>
        <v/>
      </c>
      <c r="BD301" s="260" t="str">
        <f>IF(W301="","",IF(F301="休日",AW301,IF(F301="法休",AW301,VLOOKUP(F301,カレンダマスタ!$Q$56:$R$69,2,FALSE))))</f>
        <v/>
      </c>
      <c r="BG301" s="260" t="e">
        <f t="shared" si="33"/>
        <v>#N/A</v>
      </c>
      <c r="BH301" s="260" t="str">
        <f>IF(AX301="","",IF(P301&lt;&gt;"","",IF(BG301="CS","OK",IF(VLOOKUP(E301,カレンダマスタ!$A$5:$D$381,4,FALSE)&gt;0,"",IF(OR(AX301*24&gt;10.84,AZ301*24&lt;14.5)=TRUE,"×","OK")))))</f>
        <v/>
      </c>
    </row>
    <row r="302" spans="2:60">
      <c r="B302" s="111"/>
      <c r="C302" s="391">
        <f>IF(STEP!C302&lt;&gt;"",STEP!C302,"")</f>
        <v>300884</v>
      </c>
      <c r="D302" s="392" t="str">
        <f>IF(STEP!D302&lt;&gt;"",STEP!D302,"")</f>
        <v>八百板　悠平</v>
      </c>
      <c r="E302" s="393">
        <f>IF(STEP!E302&lt;&gt;"",STEP!E302,"")</f>
        <v>45424</v>
      </c>
      <c r="F302" s="263" t="s">
        <v>212</v>
      </c>
      <c r="G302" s="267"/>
      <c r="H302" s="264"/>
      <c r="I302" s="264"/>
      <c r="J302" s="264"/>
      <c r="K302" s="264"/>
      <c r="L302" s="264"/>
      <c r="M302" s="264"/>
      <c r="N302" s="264"/>
      <c r="O302" s="264"/>
      <c r="P302" s="264"/>
      <c r="Q302" s="264"/>
      <c r="R302" s="264"/>
      <c r="S302" s="264"/>
      <c r="T302" s="264"/>
      <c r="U302" s="264"/>
      <c r="V302" s="264"/>
      <c r="W302" s="264"/>
      <c r="X302" s="264"/>
      <c r="Y302" s="264"/>
      <c r="Z302" s="264"/>
      <c r="AA302" s="264"/>
      <c r="AB302" s="264"/>
      <c r="AC302" s="264"/>
      <c r="AD302" s="264"/>
      <c r="AE302" s="265"/>
      <c r="AF302" s="265"/>
      <c r="AG302" s="265"/>
      <c r="AH302" s="265"/>
      <c r="AI302" s="265"/>
      <c r="AJ302" s="265"/>
      <c r="AK302" s="265"/>
      <c r="AL302" s="265"/>
      <c r="AM302" s="265"/>
      <c r="AN302" s="265"/>
      <c r="AO302" s="264"/>
      <c r="AP302" s="264"/>
      <c r="AQ302" s="264"/>
      <c r="AR302" s="264"/>
      <c r="AS302" s="264"/>
      <c r="AT302" s="264"/>
      <c r="AU302" s="264"/>
      <c r="AW302" s="293" t="str">
        <f t="shared" si="34"/>
        <v/>
      </c>
      <c r="AX302" s="285" t="str">
        <f t="shared" si="32"/>
        <v/>
      </c>
      <c r="AY302" s="285" t="str">
        <f t="shared" si="35"/>
        <v/>
      </c>
      <c r="AZ302" s="285" t="str">
        <f t="shared" si="36"/>
        <v/>
      </c>
      <c r="BA302" s="285" t="str">
        <f t="shared" si="37"/>
        <v/>
      </c>
      <c r="BD302" s="264" t="str">
        <f>IF(W302="","",IF(F302="休日",AW302,IF(F302="法休",AW302,VLOOKUP(F302,カレンダマスタ!$Q$56:$R$69,2,FALSE))))</f>
        <v/>
      </c>
      <c r="BG302" s="264" t="e">
        <f t="shared" si="33"/>
        <v>#N/A</v>
      </c>
      <c r="BH302" s="264" t="str">
        <f>IF(AX302="","",IF(P302&lt;&gt;"","",IF(BG302="CS","OK",IF(VLOOKUP(E302,カレンダマスタ!$A$5:$D$381,4,FALSE)&gt;0,"",IF(OR(AX302*24&gt;10.84,AZ302*24&lt;14.5)=TRUE,"×","OK")))))</f>
        <v/>
      </c>
    </row>
    <row r="303" spans="2:60">
      <c r="B303" s="111"/>
      <c r="C303" s="385">
        <f>IF(STEP!C303&lt;&gt;"",STEP!C303,"")</f>
        <v>300884</v>
      </c>
      <c r="D303" s="386" t="str">
        <f>IF(STEP!D303&lt;&gt;"",STEP!D303,"")</f>
        <v>八百板　悠平</v>
      </c>
      <c r="E303" s="387">
        <f>IF(STEP!E303&lt;&gt;"",STEP!E303,"")</f>
        <v>45425</v>
      </c>
      <c r="F303" s="253" t="s">
        <v>418</v>
      </c>
      <c r="G303" s="252"/>
      <c r="H303" s="254">
        <v>0.36458333333333331</v>
      </c>
      <c r="I303" s="254">
        <v>0.35486111111111113</v>
      </c>
      <c r="J303" s="254"/>
      <c r="K303" s="254"/>
      <c r="L303" s="254">
        <v>0.72916666666666663</v>
      </c>
      <c r="M303" s="254">
        <v>0.73958333333333337</v>
      </c>
      <c r="N303" s="254"/>
      <c r="O303" s="254"/>
      <c r="P303" s="254"/>
      <c r="Q303" s="254"/>
      <c r="R303" s="254"/>
      <c r="S303" s="254"/>
      <c r="T303" s="254"/>
      <c r="U303" s="254"/>
      <c r="V303" s="254">
        <v>0.33333333333333331</v>
      </c>
      <c r="W303" s="254">
        <v>0.33333333333333331</v>
      </c>
      <c r="X303" s="254"/>
      <c r="Y303" s="254"/>
      <c r="Z303" s="254"/>
      <c r="AA303" s="254"/>
      <c r="AB303" s="254"/>
      <c r="AC303" s="254"/>
      <c r="AD303" s="254"/>
      <c r="AE303" s="255"/>
      <c r="AF303" s="255"/>
      <c r="AG303" s="255"/>
      <c r="AH303" s="255"/>
      <c r="AI303" s="255">
        <v>1</v>
      </c>
      <c r="AJ303" s="255">
        <v>1</v>
      </c>
      <c r="AK303" s="255"/>
      <c r="AL303" s="255"/>
      <c r="AM303" s="255"/>
      <c r="AN303" s="255"/>
      <c r="AO303" s="254"/>
      <c r="AP303" s="254"/>
      <c r="AQ303" s="254"/>
      <c r="AR303" s="254"/>
      <c r="AS303" s="254"/>
      <c r="AT303" s="254"/>
      <c r="AU303" s="254"/>
      <c r="AW303" s="291">
        <f t="shared" si="34"/>
        <v>0.3576388888888889</v>
      </c>
      <c r="AX303" s="283">
        <f t="shared" si="32"/>
        <v>0.36458333333333331</v>
      </c>
      <c r="AY303" s="283">
        <f t="shared" si="35"/>
        <v>0.73958333333333326</v>
      </c>
      <c r="AZ303" s="283">
        <f t="shared" si="36"/>
        <v>0.73958333333333326</v>
      </c>
      <c r="BA303" s="283">
        <f t="shared" si="37"/>
        <v>0.33333333333333331</v>
      </c>
      <c r="BD303" s="254">
        <f>IF(W303="","",IF(F303="休日",AW303,IF(F303="法休",AW303,VLOOKUP(F303,カレンダマスタ!$Q$56:$R$69,2,FALSE))))</f>
        <v>0.36458333333333331</v>
      </c>
      <c r="BG303" s="503" t="e">
        <f t="shared" si="33"/>
        <v>#N/A</v>
      </c>
      <c r="BH303" s="503" t="e">
        <f>IF(AX303="","",IF(P303&lt;&gt;"","",IF(BG303="CS","OK",IF(VLOOKUP(E303,カレンダマスタ!$A$5:$D$381,4,FALSE)&gt;0,"",IF(OR(AX303*24&gt;10.84,AZ303*24&lt;14.5)=TRUE,"×","OK")))))</f>
        <v>#N/A</v>
      </c>
    </row>
    <row r="304" spans="2:60">
      <c r="B304" s="111"/>
      <c r="C304" s="385">
        <f>IF(STEP!C304&lt;&gt;"",STEP!C304,"")</f>
        <v>300884</v>
      </c>
      <c r="D304" s="386" t="str">
        <f>IF(STEP!D304&lt;&gt;"",STEP!D304,"")</f>
        <v>八百板　悠平</v>
      </c>
      <c r="E304" s="387">
        <f>IF(STEP!E304&lt;&gt;"",STEP!E304,"")</f>
        <v>45426</v>
      </c>
      <c r="F304" s="253" t="s">
        <v>418</v>
      </c>
      <c r="G304" s="252"/>
      <c r="H304" s="254">
        <v>0.36458333333333331</v>
      </c>
      <c r="I304" s="254">
        <v>0.35347222222222219</v>
      </c>
      <c r="J304" s="254"/>
      <c r="K304" s="254"/>
      <c r="L304" s="254">
        <v>0.72916666666666663</v>
      </c>
      <c r="M304" s="254">
        <v>0.72986111111111107</v>
      </c>
      <c r="N304" s="254"/>
      <c r="O304" s="254"/>
      <c r="P304" s="254"/>
      <c r="Q304" s="254"/>
      <c r="R304" s="254"/>
      <c r="S304" s="254"/>
      <c r="T304" s="254"/>
      <c r="U304" s="254"/>
      <c r="V304" s="254">
        <v>0.33333333333333331</v>
      </c>
      <c r="W304" s="254">
        <v>0.33333333333333331</v>
      </c>
      <c r="X304" s="254"/>
      <c r="Y304" s="254"/>
      <c r="Z304" s="254"/>
      <c r="AA304" s="254"/>
      <c r="AB304" s="254"/>
      <c r="AC304" s="254"/>
      <c r="AD304" s="254"/>
      <c r="AE304" s="255"/>
      <c r="AF304" s="255"/>
      <c r="AG304" s="255"/>
      <c r="AH304" s="255"/>
      <c r="AI304" s="255">
        <v>1</v>
      </c>
      <c r="AJ304" s="255">
        <v>1</v>
      </c>
      <c r="AK304" s="255"/>
      <c r="AL304" s="255"/>
      <c r="AM304" s="255"/>
      <c r="AN304" s="255"/>
      <c r="AO304" s="254"/>
      <c r="AP304" s="254"/>
      <c r="AQ304" s="254"/>
      <c r="AR304" s="254"/>
      <c r="AS304" s="254"/>
      <c r="AT304" s="254"/>
      <c r="AU304" s="254"/>
      <c r="AW304" s="291">
        <f t="shared" si="34"/>
        <v>0.35416666666666663</v>
      </c>
      <c r="AX304" s="283">
        <f t="shared" si="32"/>
        <v>0.36458333333333331</v>
      </c>
      <c r="AY304" s="283">
        <f t="shared" si="35"/>
        <v>0.72916666666666663</v>
      </c>
      <c r="AZ304" s="283">
        <f t="shared" si="36"/>
        <v>0.72916666666666663</v>
      </c>
      <c r="BA304" s="283">
        <f t="shared" si="37"/>
        <v>0.33333333333333331</v>
      </c>
      <c r="BD304" s="254">
        <f>IF(W304="","",IF(F304="休日",AW304,IF(F304="法休",AW304,VLOOKUP(F304,カレンダマスタ!$Q$56:$R$69,2,FALSE))))</f>
        <v>0.36458333333333331</v>
      </c>
      <c r="BG304" s="254" t="e">
        <f t="shared" si="33"/>
        <v>#N/A</v>
      </c>
      <c r="BH304" s="254" t="e">
        <f>IF(AX304="","",IF(P304&lt;&gt;"","",IF(BG304="CS","OK",IF(VLOOKUP(E304,カレンダマスタ!$A$5:$D$381,4,FALSE)&gt;0,"",IF(OR(AX304*24&gt;10.84,AZ304*24&lt;14.5)=TRUE,"×","OK")))))</f>
        <v>#N/A</v>
      </c>
    </row>
    <row r="305" spans="2:60">
      <c r="B305" s="111"/>
      <c r="C305" s="385">
        <f>IF(STEP!C305&lt;&gt;"",STEP!C305,"")</f>
        <v>300884</v>
      </c>
      <c r="D305" s="386" t="str">
        <f>IF(STEP!D305&lt;&gt;"",STEP!D305,"")</f>
        <v>八百板　悠平</v>
      </c>
      <c r="E305" s="387">
        <f>IF(STEP!E305&lt;&gt;"",STEP!E305,"")</f>
        <v>45427</v>
      </c>
      <c r="F305" s="253" t="s">
        <v>418</v>
      </c>
      <c r="G305" s="252"/>
      <c r="H305" s="254">
        <v>0.36458333333333331</v>
      </c>
      <c r="I305" s="254">
        <v>0.3520833333333333</v>
      </c>
      <c r="J305" s="254"/>
      <c r="K305" s="254"/>
      <c r="L305" s="254">
        <v>0.72916666666666663</v>
      </c>
      <c r="M305" s="254">
        <v>0.72916666666666663</v>
      </c>
      <c r="N305" s="254"/>
      <c r="O305" s="254"/>
      <c r="P305" s="254"/>
      <c r="Q305" s="254"/>
      <c r="R305" s="254"/>
      <c r="S305" s="254"/>
      <c r="T305" s="254"/>
      <c r="U305" s="254"/>
      <c r="V305" s="254">
        <v>0.33333333333333331</v>
      </c>
      <c r="W305" s="254">
        <v>0.33333333333333331</v>
      </c>
      <c r="X305" s="254"/>
      <c r="Y305" s="254"/>
      <c r="Z305" s="254"/>
      <c r="AA305" s="254"/>
      <c r="AB305" s="254"/>
      <c r="AC305" s="254"/>
      <c r="AD305" s="254"/>
      <c r="AE305" s="255"/>
      <c r="AF305" s="255"/>
      <c r="AG305" s="255"/>
      <c r="AH305" s="255"/>
      <c r="AI305" s="255">
        <v>1</v>
      </c>
      <c r="AJ305" s="255">
        <v>1</v>
      </c>
      <c r="AK305" s="255"/>
      <c r="AL305" s="255"/>
      <c r="AM305" s="255"/>
      <c r="AN305" s="255"/>
      <c r="AO305" s="254"/>
      <c r="AP305" s="254"/>
      <c r="AQ305" s="254"/>
      <c r="AR305" s="254"/>
      <c r="AS305" s="254"/>
      <c r="AT305" s="254"/>
      <c r="AU305" s="254"/>
      <c r="AW305" s="291">
        <f t="shared" si="34"/>
        <v>0.35416666666666663</v>
      </c>
      <c r="AX305" s="283">
        <f t="shared" si="32"/>
        <v>0.36458333333333331</v>
      </c>
      <c r="AY305" s="283">
        <f t="shared" si="35"/>
        <v>0.72916666666666663</v>
      </c>
      <c r="AZ305" s="283">
        <f t="shared" si="36"/>
        <v>0.72916666666666663</v>
      </c>
      <c r="BA305" s="283">
        <f t="shared" si="37"/>
        <v>0.33333333333333331</v>
      </c>
      <c r="BD305" s="254">
        <f>IF(W305="","",IF(F305="休日",AW305,IF(F305="法休",AW305,VLOOKUP(F305,カレンダマスタ!$Q$56:$R$69,2,FALSE))))</f>
        <v>0.36458333333333331</v>
      </c>
      <c r="BG305" s="254" t="e">
        <f t="shared" si="33"/>
        <v>#N/A</v>
      </c>
      <c r="BH305" s="254" t="e">
        <f>IF(AX305="","",IF(P305&lt;&gt;"","",IF(BG305="CS","OK",IF(VLOOKUP(E305,カレンダマスタ!$A$5:$D$381,4,FALSE)&gt;0,"",IF(OR(AX305*24&gt;10.84,AZ305*24&lt;14.5)=TRUE,"×","OK")))))</f>
        <v>#N/A</v>
      </c>
    </row>
    <row r="306" spans="2:60">
      <c r="B306" s="111"/>
      <c r="C306" s="385">
        <f>IF(STEP!C306&lt;&gt;"",STEP!C306,"")</f>
        <v>300884</v>
      </c>
      <c r="D306" s="386" t="str">
        <f>IF(STEP!D306&lt;&gt;"",STEP!D306,"")</f>
        <v>八百板　悠平</v>
      </c>
      <c r="E306" s="387">
        <f>IF(STEP!E306&lt;&gt;"",STEP!E306,"")</f>
        <v>45428</v>
      </c>
      <c r="F306" s="256" t="s">
        <v>418</v>
      </c>
      <c r="G306" s="257"/>
      <c r="H306" s="254">
        <v>0.36458333333333331</v>
      </c>
      <c r="I306" s="254">
        <v>0.35694444444444445</v>
      </c>
      <c r="J306" s="254"/>
      <c r="K306" s="254"/>
      <c r="L306" s="254">
        <v>0.72916666666666663</v>
      </c>
      <c r="M306" s="254"/>
      <c r="N306" s="254">
        <v>0.72916666666666663</v>
      </c>
      <c r="O306" s="254"/>
      <c r="P306" s="254"/>
      <c r="Q306" s="254"/>
      <c r="R306" s="254"/>
      <c r="S306" s="254"/>
      <c r="T306" s="254" t="s">
        <v>625</v>
      </c>
      <c r="U306" s="254"/>
      <c r="V306" s="254">
        <v>0.33333333333333331</v>
      </c>
      <c r="W306" s="254">
        <v>0.33333333333333331</v>
      </c>
      <c r="X306" s="254"/>
      <c r="Y306" s="254"/>
      <c r="Z306" s="254"/>
      <c r="AA306" s="254"/>
      <c r="AB306" s="254"/>
      <c r="AC306" s="254"/>
      <c r="AD306" s="254"/>
      <c r="AE306" s="255"/>
      <c r="AF306" s="255"/>
      <c r="AG306" s="255"/>
      <c r="AH306" s="255"/>
      <c r="AI306" s="255">
        <v>1</v>
      </c>
      <c r="AJ306" s="255">
        <v>1</v>
      </c>
      <c r="AK306" s="255"/>
      <c r="AL306" s="255"/>
      <c r="AM306" s="255"/>
      <c r="AN306" s="255"/>
      <c r="AO306" s="254"/>
      <c r="AP306" s="254"/>
      <c r="AQ306" s="254"/>
      <c r="AR306" s="254"/>
      <c r="AS306" s="254"/>
      <c r="AT306" s="254"/>
      <c r="AU306" s="254"/>
      <c r="AW306" s="291">
        <f t="shared" si="34"/>
        <v>0.3576388888888889</v>
      </c>
      <c r="AX306" s="283">
        <f t="shared" si="32"/>
        <v>0.36458333333333331</v>
      </c>
      <c r="AY306" s="283">
        <f t="shared" si="35"/>
        <v>0.72916666666666663</v>
      </c>
      <c r="AZ306" s="283">
        <f t="shared" si="36"/>
        <v>0.72916666666666663</v>
      </c>
      <c r="BA306" s="283">
        <f t="shared" si="37"/>
        <v>0.33333333333333331</v>
      </c>
      <c r="BD306" s="254">
        <f>IF(W306="","",IF(F306="休日",AW306,IF(F306="法休",AW306,VLOOKUP(F306,カレンダマスタ!$Q$56:$R$69,2,FALSE))))</f>
        <v>0.36458333333333331</v>
      </c>
      <c r="BG306" s="254" t="e">
        <f t="shared" si="33"/>
        <v>#N/A</v>
      </c>
      <c r="BH306" s="254" t="e">
        <f>IF(AX306="","",IF(P306&lt;&gt;"","",IF(BG306="CS","OK",IF(VLOOKUP(E306,カレンダマスタ!$A$5:$D$381,4,FALSE)&gt;0,"",IF(OR(AX306*24&gt;10.84,AZ306*24&lt;14.5)=TRUE,"×","OK")))))</f>
        <v>#N/A</v>
      </c>
    </row>
    <row r="307" spans="2:60">
      <c r="B307" s="111"/>
      <c r="C307" s="385">
        <f>IF(STEP!C307&lt;&gt;"",STEP!C307,"")</f>
        <v>300884</v>
      </c>
      <c r="D307" s="386" t="str">
        <f>IF(STEP!D307&lt;&gt;"",STEP!D307,"")</f>
        <v>八百板　悠平</v>
      </c>
      <c r="E307" s="387">
        <f>IF(STEP!E307&lt;&gt;"",STEP!E307,"")</f>
        <v>45429</v>
      </c>
      <c r="F307" s="256" t="s">
        <v>418</v>
      </c>
      <c r="G307" s="257"/>
      <c r="H307" s="254">
        <v>0.36458333333333331</v>
      </c>
      <c r="I307" s="254">
        <v>0.3527777777777778</v>
      </c>
      <c r="J307" s="254"/>
      <c r="K307" s="254"/>
      <c r="L307" s="254">
        <v>0.72916666666666663</v>
      </c>
      <c r="M307" s="254">
        <v>0.72916666666666663</v>
      </c>
      <c r="N307" s="254"/>
      <c r="O307" s="254"/>
      <c r="P307" s="254"/>
      <c r="Q307" s="254"/>
      <c r="R307" s="254"/>
      <c r="S307" s="254"/>
      <c r="T307" s="254"/>
      <c r="U307" s="254"/>
      <c r="V307" s="254">
        <v>0.33333333333333331</v>
      </c>
      <c r="W307" s="254">
        <v>0.33333333333333331</v>
      </c>
      <c r="X307" s="254"/>
      <c r="Y307" s="254"/>
      <c r="Z307" s="254"/>
      <c r="AA307" s="254"/>
      <c r="AB307" s="254"/>
      <c r="AC307" s="254"/>
      <c r="AD307" s="254"/>
      <c r="AE307" s="255"/>
      <c r="AF307" s="255"/>
      <c r="AG307" s="255"/>
      <c r="AH307" s="255"/>
      <c r="AI307" s="255">
        <v>1</v>
      </c>
      <c r="AJ307" s="255">
        <v>1</v>
      </c>
      <c r="AK307" s="255"/>
      <c r="AL307" s="255"/>
      <c r="AM307" s="255"/>
      <c r="AN307" s="255"/>
      <c r="AO307" s="254"/>
      <c r="AP307" s="254"/>
      <c r="AQ307" s="254"/>
      <c r="AR307" s="254"/>
      <c r="AS307" s="254"/>
      <c r="AT307" s="254"/>
      <c r="AU307" s="254"/>
      <c r="AW307" s="291">
        <f t="shared" si="34"/>
        <v>0.35416666666666663</v>
      </c>
      <c r="AX307" s="283">
        <f t="shared" si="32"/>
        <v>0.36458333333333331</v>
      </c>
      <c r="AY307" s="283">
        <f t="shared" si="35"/>
        <v>0.72916666666666663</v>
      </c>
      <c r="AZ307" s="283">
        <f t="shared" si="36"/>
        <v>0.72916666666666663</v>
      </c>
      <c r="BA307" s="283">
        <f t="shared" si="37"/>
        <v>0.33333333333333331</v>
      </c>
      <c r="BD307" s="254">
        <f>IF(W307="","",IF(F307="休日",AW307,IF(F307="法休",AW307,VLOOKUP(F307,カレンダマスタ!$Q$56:$R$69,2,FALSE))))</f>
        <v>0.36458333333333331</v>
      </c>
      <c r="BG307" s="254" t="e">
        <f t="shared" si="33"/>
        <v>#N/A</v>
      </c>
      <c r="BH307" s="254" t="e">
        <f>IF(AX307="","",IF(P307&lt;&gt;"","",IF(BG307="CS","OK",IF(VLOOKUP(E307,カレンダマスタ!$A$5:$D$381,4,FALSE)&gt;0,"",IF(OR(AX307*24&gt;10.84,AZ307*24&lt;14.5)=TRUE,"×","OK")))))</f>
        <v>#N/A</v>
      </c>
    </row>
    <row r="308" spans="2:60">
      <c r="B308" s="111"/>
      <c r="C308" s="388">
        <f>IF(STEP!C308&lt;&gt;"",STEP!C308,"")</f>
        <v>300884</v>
      </c>
      <c r="D308" s="389" t="str">
        <f>IF(STEP!D308&lt;&gt;"",STEP!D308,"")</f>
        <v>八百板　悠平</v>
      </c>
      <c r="E308" s="390">
        <f>IF(STEP!E308&lt;&gt;"",STEP!E308,"")</f>
        <v>45430</v>
      </c>
      <c r="F308" s="259" t="s">
        <v>211</v>
      </c>
      <c r="G308" s="266"/>
      <c r="H308" s="260"/>
      <c r="I308" s="260"/>
      <c r="J308" s="260"/>
      <c r="K308" s="260"/>
      <c r="L308" s="260"/>
      <c r="M308" s="260"/>
      <c r="N308" s="260"/>
      <c r="O308" s="260"/>
      <c r="P308" s="260"/>
      <c r="Q308" s="260"/>
      <c r="R308" s="260"/>
      <c r="S308" s="260"/>
      <c r="T308" s="260"/>
      <c r="U308" s="260"/>
      <c r="V308" s="260"/>
      <c r="W308" s="260"/>
      <c r="X308" s="260"/>
      <c r="Y308" s="260"/>
      <c r="Z308" s="260"/>
      <c r="AA308" s="260"/>
      <c r="AB308" s="260"/>
      <c r="AC308" s="260"/>
      <c r="AD308" s="260"/>
      <c r="AE308" s="261"/>
      <c r="AF308" s="261"/>
      <c r="AG308" s="261"/>
      <c r="AH308" s="261"/>
      <c r="AI308" s="261"/>
      <c r="AJ308" s="261"/>
      <c r="AK308" s="261"/>
      <c r="AL308" s="261"/>
      <c r="AM308" s="261"/>
      <c r="AN308" s="261"/>
      <c r="AO308" s="260"/>
      <c r="AP308" s="260"/>
      <c r="AQ308" s="260"/>
      <c r="AR308" s="260"/>
      <c r="AS308" s="260"/>
      <c r="AT308" s="260"/>
      <c r="AU308" s="260"/>
      <c r="AW308" s="292" t="str">
        <f t="shared" si="34"/>
        <v/>
      </c>
      <c r="AX308" s="284" t="str">
        <f t="shared" si="32"/>
        <v/>
      </c>
      <c r="AY308" s="284" t="str">
        <f t="shared" si="35"/>
        <v/>
      </c>
      <c r="AZ308" s="284" t="str">
        <f t="shared" si="36"/>
        <v/>
      </c>
      <c r="BA308" s="284" t="str">
        <f t="shared" si="37"/>
        <v/>
      </c>
      <c r="BD308" s="260" t="str">
        <f>IF(W308="","",IF(F308="休日",AW308,IF(F308="法休",AW308,VLOOKUP(F308,カレンダマスタ!$Q$56:$R$69,2,FALSE))))</f>
        <v/>
      </c>
      <c r="BG308" s="260" t="e">
        <f t="shared" si="33"/>
        <v>#N/A</v>
      </c>
      <c r="BH308" s="260" t="str">
        <f>IF(AX308="","",IF(P308&lt;&gt;"","",IF(BG308="CS","OK",IF(VLOOKUP(E308,カレンダマスタ!$A$5:$D$381,4,FALSE)&gt;0,"",IF(OR(AX308*24&gt;10.84,AZ308*24&lt;14.5)=TRUE,"×","OK")))))</f>
        <v/>
      </c>
    </row>
    <row r="309" spans="2:60">
      <c r="B309" s="111"/>
      <c r="C309" s="394">
        <f>IF(STEP!C309&lt;&gt;"",STEP!C309,"")</f>
        <v>300884</v>
      </c>
      <c r="D309" s="395" t="str">
        <f>IF(STEP!D309&lt;&gt;"",STEP!D309,"")</f>
        <v>八百板　悠平</v>
      </c>
      <c r="E309" s="396">
        <f>IF(STEP!E309&lt;&gt;"",STEP!E309,"")</f>
        <v>45431</v>
      </c>
      <c r="F309" s="269" t="s">
        <v>212</v>
      </c>
      <c r="G309" s="268"/>
      <c r="H309" s="270"/>
      <c r="I309" s="270"/>
      <c r="J309" s="270"/>
      <c r="K309" s="270"/>
      <c r="L309" s="270"/>
      <c r="M309" s="270"/>
      <c r="N309" s="270"/>
      <c r="O309" s="270"/>
      <c r="P309" s="270"/>
      <c r="Q309" s="270"/>
      <c r="R309" s="270"/>
      <c r="S309" s="270"/>
      <c r="T309" s="270"/>
      <c r="U309" s="270"/>
      <c r="V309" s="270"/>
      <c r="W309" s="270"/>
      <c r="X309" s="270"/>
      <c r="Y309" s="270"/>
      <c r="Z309" s="270"/>
      <c r="AA309" s="270"/>
      <c r="AB309" s="270"/>
      <c r="AC309" s="270"/>
      <c r="AD309" s="270"/>
      <c r="AE309" s="271"/>
      <c r="AF309" s="271"/>
      <c r="AG309" s="271"/>
      <c r="AH309" s="271"/>
      <c r="AI309" s="271"/>
      <c r="AJ309" s="271"/>
      <c r="AK309" s="271"/>
      <c r="AL309" s="271"/>
      <c r="AM309" s="271"/>
      <c r="AN309" s="271"/>
      <c r="AO309" s="270"/>
      <c r="AP309" s="270"/>
      <c r="AQ309" s="270"/>
      <c r="AR309" s="270"/>
      <c r="AS309" s="270"/>
      <c r="AT309" s="270"/>
      <c r="AU309" s="270"/>
      <c r="AW309" s="290" t="str">
        <f t="shared" si="34"/>
        <v/>
      </c>
      <c r="AX309" s="282" t="str">
        <f t="shared" si="32"/>
        <v/>
      </c>
      <c r="AY309" s="282" t="str">
        <f t="shared" si="35"/>
        <v/>
      </c>
      <c r="AZ309" s="282" t="str">
        <f t="shared" si="36"/>
        <v/>
      </c>
      <c r="BA309" s="282" t="str">
        <f t="shared" si="37"/>
        <v/>
      </c>
      <c r="BD309" s="270" t="str">
        <f>IF(W309="","",IF(F309="休日",AW309,IF(F309="法休",AW309,VLOOKUP(F309,カレンダマスタ!$Q$56:$R$69,2,FALSE))))</f>
        <v/>
      </c>
      <c r="BG309" s="270" t="e">
        <f t="shared" si="33"/>
        <v>#N/A</v>
      </c>
      <c r="BH309" s="270" t="str">
        <f>IF(AX309="","",IF(P309&lt;&gt;"","",IF(BG309="CS","OK",IF(VLOOKUP(E309,カレンダマスタ!$A$5:$D$381,4,FALSE)&gt;0,"",IF(OR(AX309*24&gt;10.84,AZ309*24&lt;14.5)=TRUE,"×","OK")))))</f>
        <v/>
      </c>
    </row>
    <row r="310" spans="2:60">
      <c r="B310" s="111"/>
      <c r="C310" s="385">
        <f>IF(STEP!C310&lt;&gt;"",STEP!C310,"")</f>
        <v>300884</v>
      </c>
      <c r="D310" s="386" t="str">
        <f>IF(STEP!D310&lt;&gt;"",STEP!D310,"")</f>
        <v>八百板　悠平</v>
      </c>
      <c r="E310" s="387">
        <f>IF(STEP!E310&lt;&gt;"",STEP!E310,"")</f>
        <v>45432</v>
      </c>
      <c r="F310" s="253" t="s">
        <v>418</v>
      </c>
      <c r="G310" s="252"/>
      <c r="H310" s="254">
        <v>0.36458333333333331</v>
      </c>
      <c r="I310" s="254">
        <v>0.35347222222222219</v>
      </c>
      <c r="J310" s="254"/>
      <c r="K310" s="254"/>
      <c r="L310" s="254">
        <v>0.72916666666666663</v>
      </c>
      <c r="M310" s="254"/>
      <c r="N310" s="254"/>
      <c r="O310" s="254"/>
      <c r="P310" s="254"/>
      <c r="Q310" s="254"/>
      <c r="R310" s="254"/>
      <c r="S310" s="254"/>
      <c r="T310" s="254"/>
      <c r="U310" s="254"/>
      <c r="V310" s="254"/>
      <c r="W310" s="254"/>
      <c r="X310" s="254"/>
      <c r="Y310" s="254"/>
      <c r="Z310" s="254"/>
      <c r="AA310" s="254"/>
      <c r="AB310" s="254"/>
      <c r="AC310" s="254"/>
      <c r="AD310" s="254"/>
      <c r="AE310" s="255"/>
      <c r="AF310" s="255"/>
      <c r="AG310" s="255"/>
      <c r="AH310" s="255"/>
      <c r="AI310" s="255">
        <v>1</v>
      </c>
      <c r="AJ310" s="255"/>
      <c r="AK310" s="255"/>
      <c r="AL310" s="255"/>
      <c r="AM310" s="255"/>
      <c r="AN310" s="255"/>
      <c r="AO310" s="254"/>
      <c r="AP310" s="254"/>
      <c r="AQ310" s="254"/>
      <c r="AR310" s="254"/>
      <c r="AS310" s="254"/>
      <c r="AT310" s="254"/>
      <c r="AU310" s="254"/>
      <c r="AW310" s="291" t="str">
        <f t="shared" si="34"/>
        <v/>
      </c>
      <c r="AX310" s="283" t="str">
        <f t="shared" si="32"/>
        <v/>
      </c>
      <c r="AY310" s="283" t="str">
        <f t="shared" si="35"/>
        <v/>
      </c>
      <c r="AZ310" s="283" t="str">
        <f t="shared" si="36"/>
        <v/>
      </c>
      <c r="BA310" s="283" t="str">
        <f t="shared" si="37"/>
        <v/>
      </c>
      <c r="BD310" s="254" t="str">
        <f>IF(W310="","",IF(F310="休日",AW310,IF(F310="法休",AW310,VLOOKUP(F310,カレンダマスタ!$Q$56:$R$69,2,FALSE))))</f>
        <v/>
      </c>
      <c r="BG310" s="254" t="e">
        <f t="shared" si="33"/>
        <v>#N/A</v>
      </c>
      <c r="BH310" s="254" t="str">
        <f>IF(AX310="","",IF(P310&lt;&gt;"","",IF(BG310="CS","OK",IF(VLOOKUP(E310,カレンダマスタ!$A$5:$D$381,4,FALSE)&gt;0,"",IF(OR(AX310*24&gt;10.84,AZ310*24&lt;14.5)=TRUE,"×","OK")))))</f>
        <v/>
      </c>
    </row>
    <row r="311" spans="2:60">
      <c r="B311" s="111"/>
      <c r="C311" s="397" t="str">
        <f>IF(STEP!C311&lt;&gt;"",STEP!C311,"")</f>
        <v/>
      </c>
      <c r="D311" s="398" t="str">
        <f>IF(STEP!D311&lt;&gt;"",STEP!D311,"")</f>
        <v/>
      </c>
      <c r="E311" s="399" t="str">
        <f>IF(STEP!E311&lt;&gt;"",STEP!E311,"")</f>
        <v/>
      </c>
      <c r="F311" s="273"/>
      <c r="G311" s="272"/>
      <c r="H311" s="274"/>
      <c r="I311" s="274"/>
      <c r="J311" s="274"/>
      <c r="K311" s="274"/>
      <c r="L311" s="274"/>
      <c r="M311" s="274"/>
      <c r="N311" s="274"/>
      <c r="O311" s="274"/>
      <c r="P311" s="274"/>
      <c r="Q311" s="274"/>
      <c r="R311" s="274"/>
      <c r="S311" s="274"/>
      <c r="T311" s="274"/>
      <c r="U311" s="274"/>
      <c r="V311" s="274"/>
      <c r="W311" s="274"/>
      <c r="X311" s="274"/>
      <c r="Y311" s="274"/>
      <c r="Z311" s="274"/>
      <c r="AA311" s="274"/>
      <c r="AB311" s="274"/>
      <c r="AC311" s="274"/>
      <c r="AD311" s="274"/>
      <c r="AE311" s="275"/>
      <c r="AF311" s="275"/>
      <c r="AG311" s="275"/>
      <c r="AH311" s="275"/>
      <c r="AI311" s="275"/>
      <c r="AJ311" s="275"/>
      <c r="AK311" s="275"/>
      <c r="AL311" s="275"/>
      <c r="AM311" s="275"/>
      <c r="AN311" s="275"/>
      <c r="AO311" s="274"/>
      <c r="AP311" s="274"/>
      <c r="AQ311" s="274"/>
      <c r="AR311" s="274"/>
      <c r="AS311" s="274"/>
      <c r="AT311" s="274"/>
      <c r="AU311" s="274"/>
      <c r="AW311" s="294" t="str">
        <f t="shared" si="34"/>
        <v/>
      </c>
      <c r="AX311" s="286" t="str">
        <f t="shared" si="32"/>
        <v/>
      </c>
      <c r="AY311" s="286" t="str">
        <f t="shared" si="35"/>
        <v/>
      </c>
      <c r="AZ311" s="286" t="str">
        <f t="shared" si="36"/>
        <v/>
      </c>
      <c r="BA311" s="286" t="str">
        <f t="shared" si="37"/>
        <v/>
      </c>
      <c r="BD311" s="274" t="str">
        <f>IF(W311="","",IF(F311="休日",AW311,IF(F311="法休",AW311,VLOOKUP(F311,カレンダマスタ!$Q$56:$R$69,2,FALSE))))</f>
        <v/>
      </c>
      <c r="BG311" s="274" t="e">
        <f t="shared" si="33"/>
        <v>#N/A</v>
      </c>
      <c r="BH311" s="274" t="str">
        <f>IF(AX311="","",IF(P311&lt;&gt;"","",IF(BG311="CS","OK",IF(VLOOKUP(E311,カレンダマスタ!$A$5:$D$381,4,FALSE)&gt;0,"",IF(OR(AX311*24&gt;10.84,AZ311*24&lt;14.5)=TRUE,"×","OK")))))</f>
        <v/>
      </c>
    </row>
    <row r="312" spans="2:60">
      <c r="B312" s="111"/>
      <c r="C312" s="397" t="str">
        <f>IF(STEP!C312&lt;&gt;"",STEP!C312,"")</f>
        <v/>
      </c>
      <c r="D312" s="398" t="str">
        <f>IF(STEP!D312&lt;&gt;"",STEP!D312,"")</f>
        <v/>
      </c>
      <c r="E312" s="399" t="str">
        <f>IF(STEP!E312&lt;&gt;"",STEP!E312,"")</f>
        <v/>
      </c>
      <c r="F312" s="273"/>
      <c r="G312" s="272"/>
      <c r="H312" s="274"/>
      <c r="I312" s="274"/>
      <c r="J312" s="274"/>
      <c r="K312" s="274"/>
      <c r="L312" s="274"/>
      <c r="M312" s="274"/>
      <c r="N312" s="274"/>
      <c r="O312" s="274"/>
      <c r="P312" s="274"/>
      <c r="Q312" s="274"/>
      <c r="R312" s="274"/>
      <c r="S312" s="274"/>
      <c r="T312" s="274"/>
      <c r="U312" s="274"/>
      <c r="V312" s="274"/>
      <c r="W312" s="274"/>
      <c r="X312" s="274"/>
      <c r="Y312" s="274"/>
      <c r="Z312" s="274"/>
      <c r="AA312" s="274"/>
      <c r="AB312" s="274"/>
      <c r="AC312" s="274"/>
      <c r="AD312" s="274"/>
      <c r="AE312" s="275"/>
      <c r="AF312" s="275"/>
      <c r="AG312" s="275"/>
      <c r="AH312" s="275"/>
      <c r="AI312" s="275"/>
      <c r="AJ312" s="275"/>
      <c r="AK312" s="275"/>
      <c r="AL312" s="275"/>
      <c r="AM312" s="275"/>
      <c r="AN312" s="275"/>
      <c r="AO312" s="274"/>
      <c r="AP312" s="274"/>
      <c r="AQ312" s="274"/>
      <c r="AR312" s="274"/>
      <c r="AS312" s="274"/>
      <c r="AT312" s="274"/>
      <c r="AU312" s="274"/>
      <c r="AW312" s="294" t="str">
        <f t="shared" si="34"/>
        <v/>
      </c>
      <c r="AX312" s="286" t="str">
        <f t="shared" si="32"/>
        <v/>
      </c>
      <c r="AY312" s="286" t="str">
        <f t="shared" si="35"/>
        <v/>
      </c>
      <c r="AZ312" s="286" t="str">
        <f t="shared" si="36"/>
        <v/>
      </c>
      <c r="BA312" s="286" t="str">
        <f t="shared" si="37"/>
        <v/>
      </c>
      <c r="BD312" s="274" t="str">
        <f>IF(W312="","",IF(F312="休日",AW312,IF(F312="法休",AW312,VLOOKUP(F312,カレンダマスタ!$Q$56:$R$69,2,FALSE))))</f>
        <v/>
      </c>
      <c r="BG312" s="274" t="e">
        <f t="shared" si="33"/>
        <v>#N/A</v>
      </c>
      <c r="BH312" s="274" t="str">
        <f>IF(AX312="","",IF(P312&lt;&gt;"","",IF(BG312="CS","OK",IF(VLOOKUP(E312,カレンダマスタ!$A$5:$D$381,4,FALSE)&gt;0,"",IF(OR(AX312*24&gt;10.84,AZ312*24&lt;14.5)=TRUE,"×","OK")))))</f>
        <v/>
      </c>
    </row>
    <row r="313" spans="2:60">
      <c r="B313" s="111"/>
      <c r="C313" s="397" t="str">
        <f>IF(STEP!C313&lt;&gt;"",STEP!C313,"")</f>
        <v/>
      </c>
      <c r="D313" s="398" t="str">
        <f>IF(STEP!D313&lt;&gt;"",STEP!D313,"")</f>
        <v/>
      </c>
      <c r="E313" s="399" t="str">
        <f>IF(STEP!E313&lt;&gt;"",STEP!E313,"")</f>
        <v/>
      </c>
      <c r="F313" s="273"/>
      <c r="G313" s="272"/>
      <c r="H313" s="274"/>
      <c r="I313" s="274"/>
      <c r="J313" s="274"/>
      <c r="K313" s="274"/>
      <c r="L313" s="274"/>
      <c r="M313" s="274"/>
      <c r="N313" s="274"/>
      <c r="O313" s="274"/>
      <c r="P313" s="274"/>
      <c r="Q313" s="274"/>
      <c r="R313" s="274"/>
      <c r="S313" s="274"/>
      <c r="T313" s="274"/>
      <c r="U313" s="274"/>
      <c r="V313" s="274"/>
      <c r="W313" s="274"/>
      <c r="X313" s="274"/>
      <c r="Y313" s="274"/>
      <c r="Z313" s="274"/>
      <c r="AA313" s="274"/>
      <c r="AB313" s="274"/>
      <c r="AC313" s="274"/>
      <c r="AD313" s="274"/>
      <c r="AE313" s="275"/>
      <c r="AF313" s="275"/>
      <c r="AG313" s="275"/>
      <c r="AH313" s="275"/>
      <c r="AI313" s="275"/>
      <c r="AJ313" s="275"/>
      <c r="AK313" s="275"/>
      <c r="AL313" s="275"/>
      <c r="AM313" s="275"/>
      <c r="AN313" s="275"/>
      <c r="AO313" s="274"/>
      <c r="AP313" s="274"/>
      <c r="AQ313" s="274"/>
      <c r="AR313" s="274"/>
      <c r="AS313" s="274"/>
      <c r="AT313" s="274"/>
      <c r="AU313" s="274"/>
      <c r="AW313" s="294" t="str">
        <f t="shared" si="34"/>
        <v/>
      </c>
      <c r="AX313" s="286" t="str">
        <f t="shared" si="32"/>
        <v/>
      </c>
      <c r="AY313" s="286" t="str">
        <f t="shared" si="35"/>
        <v/>
      </c>
      <c r="AZ313" s="286" t="str">
        <f t="shared" si="36"/>
        <v/>
      </c>
      <c r="BA313" s="286" t="str">
        <f t="shared" si="37"/>
        <v/>
      </c>
      <c r="BD313" s="274" t="str">
        <f>IF(W313="","",IF(F313="休日",AW313,IF(F313="法休",AW313,VLOOKUP(F313,カレンダマスタ!$Q$56:$R$69,2,FALSE))))</f>
        <v/>
      </c>
      <c r="BG313" s="274" t="e">
        <f t="shared" si="33"/>
        <v>#N/A</v>
      </c>
      <c r="BH313" s="274" t="str">
        <f>IF(AX313="","",IF(P313&lt;&gt;"","",IF(BG313="CS","OK",IF(VLOOKUP(E313,カレンダマスタ!$A$5:$D$381,4,FALSE)&gt;0,"",IF(OR(AX313*24&gt;10.84,AZ313*24&lt;14.5)=TRUE,"×","OK")))))</f>
        <v/>
      </c>
    </row>
    <row r="314" spans="2:60">
      <c r="B314" s="111"/>
      <c r="C314" s="397" t="str">
        <f>IF(STEP!C314&lt;&gt;"",STEP!C314,"")</f>
        <v/>
      </c>
      <c r="D314" s="398" t="str">
        <f>IF(STEP!D314&lt;&gt;"",STEP!D314,"")</f>
        <v/>
      </c>
      <c r="E314" s="399" t="str">
        <f>IF(STEP!E314&lt;&gt;"",STEP!E314,"")</f>
        <v/>
      </c>
      <c r="F314" s="273"/>
      <c r="G314" s="272"/>
      <c r="H314" s="274"/>
      <c r="I314" s="274"/>
      <c r="J314" s="274"/>
      <c r="K314" s="274"/>
      <c r="L314" s="274"/>
      <c r="M314" s="274"/>
      <c r="N314" s="274"/>
      <c r="O314" s="274"/>
      <c r="P314" s="274"/>
      <c r="Q314" s="274"/>
      <c r="R314" s="274"/>
      <c r="S314" s="274"/>
      <c r="T314" s="274"/>
      <c r="U314" s="274"/>
      <c r="V314" s="274"/>
      <c r="W314" s="274"/>
      <c r="X314" s="274"/>
      <c r="Y314" s="274"/>
      <c r="Z314" s="274"/>
      <c r="AA314" s="274"/>
      <c r="AB314" s="274"/>
      <c r="AC314" s="274"/>
      <c r="AD314" s="274"/>
      <c r="AE314" s="275"/>
      <c r="AF314" s="275"/>
      <c r="AG314" s="275"/>
      <c r="AH314" s="275"/>
      <c r="AI314" s="275"/>
      <c r="AJ314" s="275"/>
      <c r="AK314" s="275"/>
      <c r="AL314" s="275"/>
      <c r="AM314" s="275"/>
      <c r="AN314" s="275"/>
      <c r="AO314" s="274"/>
      <c r="AP314" s="274"/>
      <c r="AQ314" s="274"/>
      <c r="AR314" s="274"/>
      <c r="AS314" s="274"/>
      <c r="AT314" s="274"/>
      <c r="AU314" s="274"/>
      <c r="AW314" s="294" t="str">
        <f t="shared" si="34"/>
        <v/>
      </c>
      <c r="AX314" s="286" t="str">
        <f t="shared" si="32"/>
        <v/>
      </c>
      <c r="AY314" s="286" t="str">
        <f t="shared" si="35"/>
        <v/>
      </c>
      <c r="AZ314" s="286" t="str">
        <f t="shared" si="36"/>
        <v/>
      </c>
      <c r="BA314" s="286" t="str">
        <f t="shared" si="37"/>
        <v/>
      </c>
      <c r="BD314" s="274" t="str">
        <f>IF(W314="","",IF(F314="休日",AW314,IF(F314="法休",AW314,VLOOKUP(F314,カレンダマスタ!$Q$56:$R$69,2,FALSE))))</f>
        <v/>
      </c>
      <c r="BG314" s="274" t="e">
        <f t="shared" si="33"/>
        <v>#N/A</v>
      </c>
      <c r="BH314" s="274" t="str">
        <f>IF(AX314="","",IF(P314&lt;&gt;"","",IF(BG314="CS","OK",IF(VLOOKUP(E314,カレンダマスタ!$A$5:$D$381,4,FALSE)&gt;0,"",IF(OR(AX314*24&gt;10.84,AZ314*24&lt;14.5)=TRUE,"×","OK")))))</f>
        <v/>
      </c>
    </row>
    <row r="315" spans="2:60" ht="13.8" thickBot="1">
      <c r="B315" s="161"/>
      <c r="C315" s="400" t="str">
        <f>IF(STEP!C315&lt;&gt;"",STEP!C315,"")</f>
        <v/>
      </c>
      <c r="D315" s="401" t="str">
        <f>IF(STEP!D315&lt;&gt;"",STEP!D315,"")</f>
        <v/>
      </c>
      <c r="E315" s="402" t="str">
        <f>IF(STEP!E315&lt;&gt;"",STEP!E315,"")</f>
        <v/>
      </c>
      <c r="F315" s="277"/>
      <c r="G315" s="276"/>
      <c r="H315" s="278"/>
      <c r="I315" s="278"/>
      <c r="J315" s="278"/>
      <c r="K315" s="278"/>
      <c r="L315" s="278"/>
      <c r="M315" s="278"/>
      <c r="N315" s="278"/>
      <c r="O315" s="278"/>
      <c r="P315" s="278"/>
      <c r="Q315" s="278"/>
      <c r="R315" s="278"/>
      <c r="S315" s="278"/>
      <c r="T315" s="278"/>
      <c r="U315" s="278"/>
      <c r="V315" s="278"/>
      <c r="W315" s="278"/>
      <c r="X315" s="278"/>
      <c r="Y315" s="278"/>
      <c r="Z315" s="278"/>
      <c r="AA315" s="278"/>
      <c r="AB315" s="278"/>
      <c r="AC315" s="278"/>
      <c r="AD315" s="278"/>
      <c r="AE315" s="279"/>
      <c r="AF315" s="279"/>
      <c r="AG315" s="279"/>
      <c r="AH315" s="279"/>
      <c r="AI315" s="279"/>
      <c r="AJ315" s="279"/>
      <c r="AK315" s="279"/>
      <c r="AL315" s="279"/>
      <c r="AM315" s="279"/>
      <c r="AN315" s="279"/>
      <c r="AO315" s="278"/>
      <c r="AP315" s="278"/>
      <c r="AQ315" s="278"/>
      <c r="AR315" s="278"/>
      <c r="AS315" s="278"/>
      <c r="AT315" s="278"/>
      <c r="AU315" s="278"/>
      <c r="AW315" s="295" t="str">
        <f t="shared" si="34"/>
        <v/>
      </c>
      <c r="AX315" s="287" t="str">
        <f t="shared" si="32"/>
        <v/>
      </c>
      <c r="AY315" s="287" t="str">
        <f t="shared" si="35"/>
        <v/>
      </c>
      <c r="AZ315" s="287" t="str">
        <f t="shared" si="36"/>
        <v/>
      </c>
      <c r="BA315" s="287" t="str">
        <f t="shared" si="37"/>
        <v/>
      </c>
      <c r="BD315" s="278" t="str">
        <f>IF(W315="","",IF(F315="休日",AW315,IF(F315="法休",AW315,VLOOKUP(F315,カレンダマスタ!$Q$56:$R$69,2,FALSE))))</f>
        <v/>
      </c>
      <c r="BG315" s="278" t="e">
        <f t="shared" si="33"/>
        <v>#N/A</v>
      </c>
      <c r="BH315" s="278" t="str">
        <f>IF(AX315="","",IF(P315&lt;&gt;"","",IF(BG315="CS","OK",IF(VLOOKUP(E315,カレンダマスタ!$A$5:$D$381,4,FALSE)&gt;0,"",IF(OR(AX315*24&gt;10.84,AZ315*24&lt;14.5)=TRUE,"×","OK")))))</f>
        <v/>
      </c>
    </row>
    <row r="316" spans="2:60">
      <c r="B316" s="323"/>
      <c r="C316" s="366"/>
      <c r="D316" s="367"/>
      <c r="E316" s="368"/>
      <c r="F316" s="367"/>
      <c r="G316" s="366"/>
      <c r="H316" s="369"/>
      <c r="I316" s="369"/>
      <c r="J316" s="369"/>
      <c r="K316" s="369"/>
      <c r="L316" s="369"/>
      <c r="M316" s="369"/>
      <c r="N316" s="369"/>
      <c r="O316" s="369"/>
      <c r="P316" s="369"/>
      <c r="Q316" s="369"/>
      <c r="R316" s="369"/>
      <c r="S316" s="369"/>
      <c r="T316" s="369"/>
      <c r="U316" s="369"/>
      <c r="V316" s="369"/>
      <c r="W316" s="369"/>
      <c r="X316" s="369"/>
      <c r="Y316" s="369"/>
      <c r="Z316" s="369"/>
      <c r="AA316" s="369"/>
      <c r="AB316" s="369"/>
      <c r="AC316" s="369"/>
      <c r="AD316" s="369"/>
      <c r="AE316" s="370"/>
      <c r="AF316" s="370"/>
      <c r="AG316" s="370"/>
      <c r="AH316" s="370"/>
      <c r="AI316" s="370"/>
      <c r="AJ316" s="370"/>
      <c r="AK316" s="370"/>
      <c r="AL316" s="370"/>
      <c r="AM316" s="370"/>
      <c r="AN316" s="370"/>
      <c r="AO316" s="369"/>
      <c r="AP316" s="369"/>
      <c r="AQ316" s="369"/>
      <c r="AR316" s="369"/>
      <c r="AS316" s="369"/>
      <c r="AT316" s="369"/>
      <c r="AU316" s="369"/>
      <c r="AW316" s="363"/>
      <c r="AX316" s="363"/>
      <c r="AY316" s="363"/>
      <c r="AZ316" s="363"/>
      <c r="BA316" s="363"/>
      <c r="BD316" s="369" t="str">
        <f>IF(W316="","",IF(F316="休日",AW316,IF(F316="法休",AW316,VLOOKUP(F316,カレンダマスタ!$Q$56:$R$69,2,FALSE))))</f>
        <v/>
      </c>
      <c r="BG316" s="369"/>
      <c r="BH316" s="369"/>
    </row>
    <row r="317" spans="2:60">
      <c r="B317" s="323"/>
      <c r="C317" s="371"/>
      <c r="D317" s="372"/>
      <c r="E317" s="373"/>
      <c r="F317" s="372"/>
      <c r="G317" s="371"/>
      <c r="H317" s="374"/>
      <c r="I317" s="374"/>
      <c r="J317" s="374"/>
      <c r="K317" s="374"/>
      <c r="L317" s="374"/>
      <c r="M317" s="374"/>
      <c r="N317" s="374"/>
      <c r="O317" s="374"/>
      <c r="P317" s="374"/>
      <c r="Q317" s="374"/>
      <c r="R317" s="374"/>
      <c r="S317" s="374"/>
      <c r="T317" s="374"/>
      <c r="U317" s="374"/>
      <c r="V317" s="374"/>
      <c r="W317" s="374"/>
      <c r="X317" s="374"/>
      <c r="Y317" s="374"/>
      <c r="Z317" s="374"/>
      <c r="AA317" s="374"/>
      <c r="AB317" s="374"/>
      <c r="AC317" s="374"/>
      <c r="AD317" s="374"/>
      <c r="AE317" s="375"/>
      <c r="AF317" s="375"/>
      <c r="AG317" s="375"/>
      <c r="AH317" s="375"/>
      <c r="AI317" s="375"/>
      <c r="AJ317" s="375"/>
      <c r="AK317" s="375"/>
      <c r="AL317" s="375"/>
      <c r="AM317" s="375"/>
      <c r="AN317" s="375"/>
      <c r="AO317" s="374"/>
      <c r="AP317" s="374"/>
      <c r="AQ317" s="374"/>
      <c r="AR317" s="374"/>
      <c r="AS317" s="374"/>
      <c r="AT317" s="374"/>
      <c r="AU317" s="374"/>
      <c r="AW317" s="363"/>
      <c r="AX317" s="363"/>
      <c r="AY317" s="363"/>
      <c r="AZ317" s="363"/>
      <c r="BA317" s="363"/>
      <c r="BD317" s="374" t="str">
        <f>IF(W317="","",IF(F317="休日",AW317,IF(F317="法休",AW317,VLOOKUP(F317,カレンダマスタ!$Q$56:$R$69,2,FALSE))))</f>
        <v/>
      </c>
      <c r="BG317" s="374"/>
      <c r="BH317" s="374"/>
    </row>
    <row r="318" spans="2:60">
      <c r="B318" s="323"/>
      <c r="C318" s="371"/>
      <c r="D318" s="372"/>
      <c r="E318" s="373"/>
      <c r="F318" s="372"/>
      <c r="G318" s="371"/>
      <c r="H318" s="374"/>
      <c r="I318" s="374"/>
      <c r="J318" s="374"/>
      <c r="K318" s="374"/>
      <c r="L318" s="374"/>
      <c r="M318" s="374"/>
      <c r="N318" s="374"/>
      <c r="O318" s="374"/>
      <c r="P318" s="374"/>
      <c r="Q318" s="374"/>
      <c r="R318" s="374"/>
      <c r="S318" s="374"/>
      <c r="T318" s="374"/>
      <c r="U318" s="374"/>
      <c r="V318" s="374"/>
      <c r="W318" s="374"/>
      <c r="X318" s="374"/>
      <c r="Y318" s="374"/>
      <c r="Z318" s="374"/>
      <c r="AA318" s="374"/>
      <c r="AB318" s="374"/>
      <c r="AC318" s="374"/>
      <c r="AD318" s="374"/>
      <c r="AE318" s="375"/>
      <c r="AF318" s="375"/>
      <c r="AG318" s="375"/>
      <c r="AH318" s="375"/>
      <c r="AI318" s="375"/>
      <c r="AJ318" s="375"/>
      <c r="AK318" s="375"/>
      <c r="AL318" s="375"/>
      <c r="AM318" s="375"/>
      <c r="AN318" s="375"/>
      <c r="AO318" s="374"/>
      <c r="AP318" s="374"/>
      <c r="AQ318" s="374"/>
      <c r="AR318" s="374"/>
      <c r="AS318" s="374"/>
      <c r="AT318" s="374"/>
      <c r="AU318" s="374"/>
      <c r="AW318" s="363"/>
      <c r="AX318" s="363"/>
      <c r="AY318" s="363"/>
      <c r="AZ318" s="363"/>
      <c r="BA318" s="363"/>
      <c r="BD318" s="374" t="str">
        <f>IF(W318="","",IF(F318="休日",AW318,IF(F318="法休",AW318,VLOOKUP(F318,カレンダマスタ!$Q$56:$R$69,2,FALSE))))</f>
        <v/>
      </c>
      <c r="BG318" s="374"/>
      <c r="BH318" s="374"/>
    </row>
    <row r="319" spans="2:60">
      <c r="B319" s="323"/>
      <c r="C319" s="371"/>
      <c r="D319" s="372"/>
      <c r="E319" s="373"/>
      <c r="F319" s="372"/>
      <c r="G319" s="371"/>
      <c r="H319" s="374"/>
      <c r="I319" s="374"/>
      <c r="J319" s="374"/>
      <c r="K319" s="374"/>
      <c r="L319" s="374"/>
      <c r="M319" s="374"/>
      <c r="N319" s="374"/>
      <c r="O319" s="374"/>
      <c r="P319" s="374"/>
      <c r="Q319" s="374"/>
      <c r="R319" s="374"/>
      <c r="S319" s="374"/>
      <c r="T319" s="374"/>
      <c r="U319" s="374"/>
      <c r="V319" s="374"/>
      <c r="W319" s="374"/>
      <c r="X319" s="374"/>
      <c r="Y319" s="374"/>
      <c r="Z319" s="374"/>
      <c r="AA319" s="374"/>
      <c r="AB319" s="374"/>
      <c r="AC319" s="374"/>
      <c r="AD319" s="374"/>
      <c r="AE319" s="375"/>
      <c r="AF319" s="375"/>
      <c r="AG319" s="375"/>
      <c r="AH319" s="375"/>
      <c r="AI319" s="375"/>
      <c r="AJ319" s="375"/>
      <c r="AK319" s="375"/>
      <c r="AL319" s="375"/>
      <c r="AM319" s="375"/>
      <c r="AN319" s="375"/>
      <c r="AO319" s="374"/>
      <c r="AP319" s="374"/>
      <c r="AQ319" s="374"/>
      <c r="AR319" s="374"/>
      <c r="AS319" s="374"/>
      <c r="AT319" s="374"/>
      <c r="AU319" s="374"/>
      <c r="AW319" s="363"/>
      <c r="AX319" s="363"/>
      <c r="AY319" s="363"/>
      <c r="AZ319" s="363"/>
      <c r="BA319" s="363"/>
      <c r="BD319" s="374" t="str">
        <f>IF(W319="","",IF(F319="休日",AW319,IF(F319="法休",AW319,VLOOKUP(F319,カレンダマスタ!$Q$56:$R$69,2,FALSE))))</f>
        <v/>
      </c>
      <c r="BG319" s="374"/>
      <c r="BH319" s="374"/>
    </row>
    <row r="320" spans="2:60">
      <c r="B320" s="323"/>
      <c r="C320" s="371"/>
      <c r="D320" s="372"/>
      <c r="E320" s="373"/>
      <c r="F320" s="372"/>
      <c r="G320" s="371"/>
      <c r="H320" s="374"/>
      <c r="I320" s="374"/>
      <c r="J320" s="374"/>
      <c r="K320" s="374"/>
      <c r="L320" s="374"/>
      <c r="M320" s="374"/>
      <c r="N320" s="374"/>
      <c r="O320" s="374"/>
      <c r="P320" s="374"/>
      <c r="Q320" s="374"/>
      <c r="R320" s="374"/>
      <c r="S320" s="374"/>
      <c r="T320" s="374"/>
      <c r="U320" s="374"/>
      <c r="V320" s="374"/>
      <c r="W320" s="374"/>
      <c r="X320" s="374"/>
      <c r="Y320" s="374"/>
      <c r="Z320" s="374"/>
      <c r="AA320" s="374"/>
      <c r="AB320" s="374"/>
      <c r="AC320" s="374"/>
      <c r="AD320" s="374"/>
      <c r="AE320" s="375"/>
      <c r="AF320" s="375"/>
      <c r="AG320" s="375"/>
      <c r="AH320" s="375"/>
      <c r="AI320" s="375"/>
      <c r="AJ320" s="375"/>
      <c r="AK320" s="375"/>
      <c r="AL320" s="375"/>
      <c r="AM320" s="375"/>
      <c r="AN320" s="375"/>
      <c r="AO320" s="374"/>
      <c r="AP320" s="374"/>
      <c r="AQ320" s="374"/>
      <c r="AR320" s="374"/>
      <c r="AS320" s="374"/>
      <c r="AT320" s="374"/>
      <c r="AU320" s="374"/>
      <c r="AW320" s="363"/>
      <c r="AX320" s="363"/>
      <c r="AY320" s="363"/>
      <c r="AZ320" s="363"/>
      <c r="BA320" s="363"/>
      <c r="BD320" s="374" t="str">
        <f>IF(W320="","",IF(F320="休日",AW320,IF(F320="法休",AW320,VLOOKUP(F320,カレンダマスタ!$Q$56:$R$69,2,FALSE))))</f>
        <v/>
      </c>
      <c r="BG320" s="374"/>
      <c r="BH320" s="374"/>
    </row>
    <row r="321" spans="2:60">
      <c r="B321" s="323"/>
      <c r="C321" s="371"/>
      <c r="D321" s="372"/>
      <c r="E321" s="373"/>
      <c r="F321" s="372"/>
      <c r="G321" s="371"/>
      <c r="H321" s="374"/>
      <c r="I321" s="374"/>
      <c r="J321" s="374"/>
      <c r="K321" s="374"/>
      <c r="L321" s="374"/>
      <c r="M321" s="374"/>
      <c r="N321" s="374"/>
      <c r="O321" s="374"/>
      <c r="P321" s="374"/>
      <c r="Q321" s="374"/>
      <c r="R321" s="374"/>
      <c r="S321" s="374"/>
      <c r="T321" s="374"/>
      <c r="U321" s="374"/>
      <c r="V321" s="374"/>
      <c r="W321" s="374"/>
      <c r="X321" s="374"/>
      <c r="Y321" s="374"/>
      <c r="Z321" s="374"/>
      <c r="AA321" s="374"/>
      <c r="AB321" s="374"/>
      <c r="AC321" s="374"/>
      <c r="AD321" s="374"/>
      <c r="AE321" s="375"/>
      <c r="AF321" s="375"/>
      <c r="AG321" s="375"/>
      <c r="AH321" s="375"/>
      <c r="AI321" s="375"/>
      <c r="AJ321" s="375"/>
      <c r="AK321" s="375"/>
      <c r="AL321" s="375"/>
      <c r="AM321" s="375"/>
      <c r="AN321" s="375"/>
      <c r="AO321" s="374"/>
      <c r="AP321" s="374"/>
      <c r="AQ321" s="374"/>
      <c r="AR321" s="374"/>
      <c r="AS321" s="374"/>
      <c r="AT321" s="374"/>
      <c r="AU321" s="374"/>
      <c r="AW321" s="363"/>
      <c r="AX321" s="363"/>
      <c r="AY321" s="363"/>
      <c r="AZ321" s="363"/>
      <c r="BA321" s="363"/>
      <c r="BD321" s="374" t="str">
        <f>IF(W321="","",IF(F321="休日",AW321,IF(F321="法休",AW321,VLOOKUP(F321,カレンダマスタ!$Q$56:$R$69,2,FALSE))))</f>
        <v/>
      </c>
      <c r="BG321" s="374"/>
      <c r="BH321" s="374"/>
    </row>
    <row r="322" spans="2:60">
      <c r="B322" s="323"/>
      <c r="C322" s="371"/>
      <c r="D322" s="372"/>
      <c r="E322" s="373"/>
      <c r="F322" s="372"/>
      <c r="G322" s="371"/>
      <c r="H322" s="374"/>
      <c r="I322" s="374"/>
      <c r="J322" s="374"/>
      <c r="K322" s="374"/>
      <c r="L322" s="374"/>
      <c r="M322" s="374"/>
      <c r="N322" s="374"/>
      <c r="O322" s="374"/>
      <c r="P322" s="374"/>
      <c r="Q322" s="374"/>
      <c r="R322" s="374"/>
      <c r="S322" s="374"/>
      <c r="T322" s="374"/>
      <c r="U322" s="374"/>
      <c r="V322" s="374"/>
      <c r="W322" s="374"/>
      <c r="X322" s="374"/>
      <c r="Y322" s="374"/>
      <c r="Z322" s="374"/>
      <c r="AA322" s="374"/>
      <c r="AB322" s="374"/>
      <c r="AC322" s="374"/>
      <c r="AD322" s="374"/>
      <c r="AE322" s="375"/>
      <c r="AF322" s="375"/>
      <c r="AG322" s="375"/>
      <c r="AH322" s="375"/>
      <c r="AI322" s="375"/>
      <c r="AJ322" s="375"/>
      <c r="AK322" s="375"/>
      <c r="AL322" s="375"/>
      <c r="AM322" s="375"/>
      <c r="AN322" s="375"/>
      <c r="AO322" s="374"/>
      <c r="AP322" s="374"/>
      <c r="AQ322" s="374"/>
      <c r="AR322" s="374"/>
      <c r="AS322" s="374"/>
      <c r="AT322" s="374"/>
      <c r="AU322" s="374"/>
      <c r="AW322" s="363"/>
      <c r="AX322" s="363"/>
      <c r="AY322" s="363"/>
      <c r="AZ322" s="363"/>
      <c r="BA322" s="363"/>
      <c r="BD322" s="374" t="str">
        <f>IF(W322="","",IF(F322="休日",AW322,IF(F322="法休",AW322,VLOOKUP(F322,カレンダマスタ!$Q$56:$R$69,2,FALSE))))</f>
        <v/>
      </c>
      <c r="BG322" s="374"/>
      <c r="BH322" s="374"/>
    </row>
    <row r="323" spans="2:60">
      <c r="B323" s="323"/>
      <c r="C323" s="371"/>
      <c r="D323" s="372"/>
      <c r="E323" s="373"/>
      <c r="F323" s="372"/>
      <c r="G323" s="371"/>
      <c r="H323" s="374"/>
      <c r="I323" s="374"/>
      <c r="J323" s="374"/>
      <c r="K323" s="374"/>
      <c r="L323" s="374"/>
      <c r="M323" s="374"/>
      <c r="N323" s="374"/>
      <c r="O323" s="374"/>
      <c r="P323" s="374"/>
      <c r="Q323" s="374"/>
      <c r="R323" s="374"/>
      <c r="S323" s="374"/>
      <c r="T323" s="374"/>
      <c r="U323" s="374"/>
      <c r="V323" s="374"/>
      <c r="W323" s="374"/>
      <c r="X323" s="374"/>
      <c r="Y323" s="374"/>
      <c r="Z323" s="374"/>
      <c r="AA323" s="374"/>
      <c r="AB323" s="374"/>
      <c r="AC323" s="374"/>
      <c r="AD323" s="374"/>
      <c r="AE323" s="375"/>
      <c r="AF323" s="375"/>
      <c r="AG323" s="375"/>
      <c r="AH323" s="375"/>
      <c r="AI323" s="375"/>
      <c r="AJ323" s="375"/>
      <c r="AK323" s="375"/>
      <c r="AL323" s="375"/>
      <c r="AM323" s="375"/>
      <c r="AN323" s="375"/>
      <c r="AO323" s="374"/>
      <c r="AP323" s="374"/>
      <c r="AQ323" s="374"/>
      <c r="AR323" s="374"/>
      <c r="AS323" s="374"/>
      <c r="AT323" s="374"/>
      <c r="AU323" s="374"/>
      <c r="AW323" s="363"/>
      <c r="AX323" s="363"/>
      <c r="AY323" s="363"/>
      <c r="AZ323" s="363"/>
      <c r="BA323" s="363"/>
      <c r="BD323" s="374" t="str">
        <f>IF(W323="","",IF(F323="休日",AW323,IF(F323="法休",AW323,VLOOKUP(F323,カレンダマスタ!$Q$56:$R$69,2,FALSE))))</f>
        <v/>
      </c>
      <c r="BG323" s="374"/>
      <c r="BH323" s="374"/>
    </row>
    <row r="324" spans="2:60">
      <c r="B324" s="323"/>
      <c r="C324" s="371"/>
      <c r="D324" s="372"/>
      <c r="E324" s="373"/>
      <c r="F324" s="372"/>
      <c r="G324" s="371"/>
      <c r="H324" s="374"/>
      <c r="I324" s="374"/>
      <c r="J324" s="374"/>
      <c r="K324" s="374"/>
      <c r="L324" s="374"/>
      <c r="M324" s="374"/>
      <c r="N324" s="374"/>
      <c r="O324" s="374"/>
      <c r="P324" s="374"/>
      <c r="Q324" s="374"/>
      <c r="R324" s="374"/>
      <c r="S324" s="374"/>
      <c r="T324" s="374"/>
      <c r="U324" s="374"/>
      <c r="V324" s="374"/>
      <c r="W324" s="374"/>
      <c r="X324" s="374"/>
      <c r="Y324" s="374"/>
      <c r="Z324" s="374"/>
      <c r="AA324" s="374"/>
      <c r="AB324" s="374"/>
      <c r="AC324" s="374"/>
      <c r="AD324" s="374"/>
      <c r="AE324" s="375"/>
      <c r="AF324" s="375"/>
      <c r="AG324" s="375"/>
      <c r="AH324" s="375"/>
      <c r="AI324" s="375"/>
      <c r="AJ324" s="375"/>
      <c r="AK324" s="375"/>
      <c r="AL324" s="375"/>
      <c r="AM324" s="375"/>
      <c r="AN324" s="375"/>
      <c r="AO324" s="374"/>
      <c r="AP324" s="374"/>
      <c r="AQ324" s="374"/>
      <c r="AR324" s="374"/>
      <c r="AS324" s="374"/>
      <c r="AT324" s="374"/>
      <c r="AU324" s="374"/>
      <c r="AW324" s="363"/>
      <c r="AX324" s="363"/>
      <c r="AY324" s="363"/>
      <c r="AZ324" s="363"/>
      <c r="BA324" s="363"/>
      <c r="BD324" s="374" t="str">
        <f>IF(W324="","",IF(F324="休日",AW324,IF(F324="法休",AW324,VLOOKUP(F324,カレンダマスタ!$Q$56:$R$69,2,FALSE))))</f>
        <v/>
      </c>
      <c r="BG324" s="374"/>
      <c r="BH324" s="374"/>
    </row>
    <row r="325" spans="2:60" ht="13.8" thickBot="1">
      <c r="B325" s="329"/>
      <c r="C325" s="377"/>
      <c r="D325" s="378"/>
      <c r="E325" s="379"/>
      <c r="F325" s="378"/>
      <c r="G325" s="377"/>
      <c r="H325" s="380"/>
      <c r="I325" s="380"/>
      <c r="J325" s="380"/>
      <c r="K325" s="380"/>
      <c r="L325" s="380"/>
      <c r="M325" s="380"/>
      <c r="N325" s="380"/>
      <c r="O325" s="380"/>
      <c r="P325" s="380"/>
      <c r="Q325" s="380"/>
      <c r="R325" s="380"/>
      <c r="S325" s="380"/>
      <c r="T325" s="380"/>
      <c r="U325" s="380"/>
      <c r="V325" s="380"/>
      <c r="W325" s="380"/>
      <c r="X325" s="380"/>
      <c r="Y325" s="380"/>
      <c r="Z325" s="380"/>
      <c r="AA325" s="380"/>
      <c r="AB325" s="380"/>
      <c r="AC325" s="380"/>
      <c r="AD325" s="380"/>
      <c r="AE325" s="381"/>
      <c r="AF325" s="381"/>
      <c r="AG325" s="381"/>
      <c r="AH325" s="381"/>
      <c r="AI325" s="381"/>
      <c r="AJ325" s="381"/>
      <c r="AK325" s="381"/>
      <c r="AL325" s="381"/>
      <c r="AM325" s="381"/>
      <c r="AN325" s="381"/>
      <c r="AO325" s="380"/>
      <c r="AP325" s="380"/>
      <c r="AQ325" s="380"/>
      <c r="AR325" s="380"/>
      <c r="AS325" s="380"/>
      <c r="AT325" s="380"/>
      <c r="AU325" s="380"/>
      <c r="AW325" s="364"/>
      <c r="AX325" s="364"/>
      <c r="AY325" s="364"/>
      <c r="AZ325" s="364"/>
      <c r="BA325" s="364"/>
      <c r="BD325" s="380" t="str">
        <f>IF(W325="","",IF(F325="休日",AW325,IF(F325="法休",AW325,VLOOKUP(F325,カレンダマスタ!$Q$56:$R$69,2,FALSE))))</f>
        <v/>
      </c>
      <c r="BG325" s="380"/>
      <c r="BH325" s="380"/>
    </row>
    <row r="326" spans="2:60">
      <c r="B326" s="176">
        <f>B281+1</f>
        <v>8</v>
      </c>
      <c r="C326" s="382">
        <f>IF(STEP!C326&lt;&gt;"",STEP!C326,"")</f>
        <v>330961</v>
      </c>
      <c r="D326" s="383" t="str">
        <f>IF(STEP!D326&lt;&gt;"",STEP!D326,"")</f>
        <v>細井　亮司</v>
      </c>
      <c r="E326" s="384">
        <f>IF(STEP!E326&lt;&gt;"",STEP!E326,"")</f>
        <v>45403</v>
      </c>
      <c r="F326" s="248" t="s">
        <v>212</v>
      </c>
      <c r="G326" s="249"/>
      <c r="H326" s="250"/>
      <c r="I326" s="250"/>
      <c r="J326" s="250"/>
      <c r="K326" s="250"/>
      <c r="L326" s="250"/>
      <c r="M326" s="250"/>
      <c r="N326" s="250"/>
      <c r="O326" s="250"/>
      <c r="P326" s="250"/>
      <c r="Q326" s="250"/>
      <c r="R326" s="250"/>
      <c r="S326" s="250"/>
      <c r="T326" s="250"/>
      <c r="U326" s="250"/>
      <c r="V326" s="250"/>
      <c r="W326" s="250"/>
      <c r="X326" s="250"/>
      <c r="Y326" s="250"/>
      <c r="Z326" s="250"/>
      <c r="AA326" s="250"/>
      <c r="AB326" s="250"/>
      <c r="AC326" s="250"/>
      <c r="AD326" s="250"/>
      <c r="AE326" s="251"/>
      <c r="AF326" s="251"/>
      <c r="AG326" s="251"/>
      <c r="AH326" s="251"/>
      <c r="AI326" s="251"/>
      <c r="AJ326" s="251"/>
      <c r="AK326" s="251"/>
      <c r="AL326" s="251"/>
      <c r="AM326" s="251"/>
      <c r="AN326" s="251"/>
      <c r="AO326" s="250"/>
      <c r="AP326" s="250"/>
      <c r="AQ326" s="250"/>
      <c r="AR326" s="250"/>
      <c r="AS326" s="250"/>
      <c r="AT326" s="250"/>
      <c r="AU326" s="250"/>
      <c r="AW326" s="282" t="str">
        <f t="shared" ref="AW326:AW360" si="38">IF(W326&lt;&gt;"",IF(W326&lt;&gt;"",CEILING(IF(J326&lt;&gt;"",J326,I326),$AY$8),""),"")</f>
        <v/>
      </c>
      <c r="AX326" s="282" t="str">
        <f t="shared" ref="AX326:AX389" si="39">IF(W326&lt;&gt;"",IF(W326&lt;&gt;"",IF(OR(K326="早出",AND(BD326&lt;AW326,K326&lt;&gt;"有償遅刻")),AW326,BD326),""),"")</f>
        <v/>
      </c>
      <c r="AY326" s="282" t="str">
        <f t="shared" ref="AY326:AY360" si="40">IF(W326&lt;&gt;"",FLOOR(IF(N326&lt;&gt;"",N326,M326),$AY$8),"")</f>
        <v/>
      </c>
      <c r="AZ326" s="282" t="str">
        <f t="shared" ref="AZ326:AZ360" si="41">IF(W326&lt;&gt;"",IF(AY326&lt;&gt;0,AY326-AR326,L326-AR326),"")</f>
        <v/>
      </c>
      <c r="BA326" s="282" t="str">
        <f t="shared" ref="BA326:BA360" si="42">IF(W326&lt;&gt;"",W326,"")</f>
        <v/>
      </c>
      <c r="BD326" s="250" t="str">
        <f>IF(W326="","",IF(F326="休日",AW326,IF(F326="法休",AW326,VLOOKUP(F326,カレンダマスタ!$Q$56:$R$69,2,FALSE))))</f>
        <v/>
      </c>
      <c r="BG326" s="250" t="e">
        <f>STEP!AF326</f>
        <v>#N/A</v>
      </c>
      <c r="BH326" s="250" t="str">
        <f>IF(AX326="","",IF(P326&lt;&gt;"","",IF(BG326="CS","OK",IF(VLOOKUP(E326,カレンダマスタ!$A$5:$D$381,4,FALSE)&gt;0,"",IF(OR(AX326*24&gt;10.84,AZ326*24&lt;14.5)=TRUE,"×","OK")))))</f>
        <v/>
      </c>
    </row>
    <row r="327" spans="2:60">
      <c r="B327" s="111"/>
      <c r="C327" s="385">
        <f>IF(STEP!C327&lt;&gt;"",STEP!C327,"")</f>
        <v>330961</v>
      </c>
      <c r="D327" s="386" t="str">
        <f>IF(STEP!D327&lt;&gt;"",STEP!D327,"")</f>
        <v>細井　亮司</v>
      </c>
      <c r="E327" s="387">
        <f>IF(STEP!E327&lt;&gt;"",STEP!E327,"")</f>
        <v>45404</v>
      </c>
      <c r="F327" s="253" t="s">
        <v>560</v>
      </c>
      <c r="G327" s="252"/>
      <c r="H327" s="254">
        <v>0.375</v>
      </c>
      <c r="I327" s="254">
        <v>0.32569444444444445</v>
      </c>
      <c r="J327" s="254"/>
      <c r="K327" s="254" t="s">
        <v>562</v>
      </c>
      <c r="L327" s="254">
        <v>0.75</v>
      </c>
      <c r="M327" s="254">
        <v>0.75</v>
      </c>
      <c r="N327" s="254"/>
      <c r="O327" s="254"/>
      <c r="P327" s="254"/>
      <c r="Q327" s="254" t="s">
        <v>559</v>
      </c>
      <c r="R327" s="254"/>
      <c r="S327" s="254"/>
      <c r="T327" s="254"/>
      <c r="U327" s="254"/>
      <c r="V327" s="254">
        <v>0.33333333333333331</v>
      </c>
      <c r="W327" s="254">
        <v>0.38194444444444442</v>
      </c>
      <c r="X327" s="254"/>
      <c r="Y327" s="254">
        <v>4.8611111111111112E-2</v>
      </c>
      <c r="Z327" s="254"/>
      <c r="AA327" s="254"/>
      <c r="AB327" s="254"/>
      <c r="AC327" s="254"/>
      <c r="AD327" s="254"/>
      <c r="AE327" s="255">
        <v>4.8611111111111112E-2</v>
      </c>
      <c r="AF327" s="255">
        <v>4.8611111111111112E-2</v>
      </c>
      <c r="AG327" s="255"/>
      <c r="AH327" s="255">
        <v>4.8611111111111112E-2</v>
      </c>
      <c r="AI327" s="255">
        <v>1</v>
      </c>
      <c r="AJ327" s="255">
        <v>1</v>
      </c>
      <c r="AK327" s="255"/>
      <c r="AL327" s="255"/>
      <c r="AM327" s="255"/>
      <c r="AN327" s="255"/>
      <c r="AO327" s="254"/>
      <c r="AP327" s="254"/>
      <c r="AQ327" s="254"/>
      <c r="AR327" s="254"/>
      <c r="AS327" s="254"/>
      <c r="AT327" s="254"/>
      <c r="AU327" s="254"/>
      <c r="AW327" s="283">
        <f t="shared" si="38"/>
        <v>0.3263888888888889</v>
      </c>
      <c r="AX327" s="283" t="e">
        <f t="shared" si="39"/>
        <v>#N/A</v>
      </c>
      <c r="AY327" s="283">
        <f t="shared" si="40"/>
        <v>0.75</v>
      </c>
      <c r="AZ327" s="283">
        <f t="shared" si="41"/>
        <v>0.75</v>
      </c>
      <c r="BA327" s="283">
        <f t="shared" si="42"/>
        <v>0.38194444444444442</v>
      </c>
      <c r="BD327" s="254" t="e">
        <f>IF(W327="","",IF(F327="休日",AW327,IF(F327="法休",AW327,VLOOKUP(F327,カレンダマスタ!$Q$56:$R$69,2,FALSE))))</f>
        <v>#N/A</v>
      </c>
      <c r="BG327" s="254" t="e">
        <f t="shared" ref="BG327:BG390" si="43">BG326</f>
        <v>#N/A</v>
      </c>
      <c r="BH327" s="254" t="e">
        <f>IF(AX327="","",IF(P327&lt;&gt;"","",IF(BG327="CS","OK",IF(VLOOKUP(E327,カレンダマスタ!$A$5:$D$381,4,FALSE)&gt;0,"",IF(OR(AX327*24&gt;10.84,AZ327*24&lt;14.5)=TRUE,"×","OK")))))</f>
        <v>#N/A</v>
      </c>
    </row>
    <row r="328" spans="2:60">
      <c r="B328" s="111"/>
      <c r="C328" s="385">
        <f>IF(STEP!C328&lt;&gt;"",STEP!C328,"")</f>
        <v>330961</v>
      </c>
      <c r="D328" s="386" t="str">
        <f>IF(STEP!D328&lt;&gt;"",STEP!D328,"")</f>
        <v>細井　亮司</v>
      </c>
      <c r="E328" s="387">
        <f>IF(STEP!E328&lt;&gt;"",STEP!E328,"")</f>
        <v>45405</v>
      </c>
      <c r="F328" s="253" t="s">
        <v>560</v>
      </c>
      <c r="G328" s="252"/>
      <c r="H328" s="254">
        <v>0.375</v>
      </c>
      <c r="I328" s="254">
        <v>0.3125</v>
      </c>
      <c r="J328" s="254"/>
      <c r="K328" s="254" t="s">
        <v>562</v>
      </c>
      <c r="L328" s="254">
        <v>0.75</v>
      </c>
      <c r="M328" s="254">
        <v>0.75</v>
      </c>
      <c r="N328" s="254"/>
      <c r="O328" s="254"/>
      <c r="P328" s="254"/>
      <c r="Q328" s="254" t="s">
        <v>559</v>
      </c>
      <c r="R328" s="254"/>
      <c r="S328" s="254"/>
      <c r="T328" s="254"/>
      <c r="U328" s="254"/>
      <c r="V328" s="254">
        <v>0.33333333333333331</v>
      </c>
      <c r="W328" s="254">
        <v>0.39583333333333331</v>
      </c>
      <c r="X328" s="254"/>
      <c r="Y328" s="254">
        <v>6.25E-2</v>
      </c>
      <c r="Z328" s="254"/>
      <c r="AA328" s="254"/>
      <c r="AB328" s="254"/>
      <c r="AC328" s="254"/>
      <c r="AD328" s="254"/>
      <c r="AE328" s="255">
        <v>6.25E-2</v>
      </c>
      <c r="AF328" s="255">
        <v>6.25E-2</v>
      </c>
      <c r="AG328" s="255"/>
      <c r="AH328" s="255">
        <v>6.25E-2</v>
      </c>
      <c r="AI328" s="255">
        <v>1</v>
      </c>
      <c r="AJ328" s="255">
        <v>1</v>
      </c>
      <c r="AK328" s="255"/>
      <c r="AL328" s="255"/>
      <c r="AM328" s="255"/>
      <c r="AN328" s="255"/>
      <c r="AO328" s="254"/>
      <c r="AP328" s="254"/>
      <c r="AQ328" s="254"/>
      <c r="AR328" s="254"/>
      <c r="AS328" s="254"/>
      <c r="AT328" s="254"/>
      <c r="AU328" s="254"/>
      <c r="AW328" s="283">
        <f t="shared" si="38"/>
        <v>0.3125</v>
      </c>
      <c r="AX328" s="283" t="e">
        <f t="shared" si="39"/>
        <v>#N/A</v>
      </c>
      <c r="AY328" s="283">
        <f t="shared" si="40"/>
        <v>0.75</v>
      </c>
      <c r="AZ328" s="283">
        <f t="shared" si="41"/>
        <v>0.75</v>
      </c>
      <c r="BA328" s="283">
        <f t="shared" si="42"/>
        <v>0.39583333333333331</v>
      </c>
      <c r="BD328" s="254" t="e">
        <f>IF(W328="","",IF(F328="休日",AW328,IF(F328="法休",AW328,VLOOKUP(F328,カレンダマスタ!$Q$56:$R$69,2,FALSE))))</f>
        <v>#N/A</v>
      </c>
      <c r="BG328" s="254" t="e">
        <f t="shared" si="43"/>
        <v>#N/A</v>
      </c>
      <c r="BH328" s="254" t="e">
        <f>IF(AX328="","",IF(P328&lt;&gt;"","",IF(BG328="CS","OK",IF(VLOOKUP(E328,カレンダマスタ!$A$5:$D$381,4,FALSE)&gt;0,"",IF(OR(AX328*24&gt;10.84,AZ328*24&lt;14.5)=TRUE,"×","OK")))))</f>
        <v>#N/A</v>
      </c>
    </row>
    <row r="329" spans="2:60">
      <c r="B329" s="111"/>
      <c r="C329" s="385">
        <f>IF(STEP!C329&lt;&gt;"",STEP!C329,"")</f>
        <v>330961</v>
      </c>
      <c r="D329" s="386" t="str">
        <f>IF(STEP!D329&lt;&gt;"",STEP!D329,"")</f>
        <v>細井　亮司</v>
      </c>
      <c r="E329" s="387">
        <f>IF(STEP!E329&lt;&gt;"",STEP!E329,"")</f>
        <v>45406</v>
      </c>
      <c r="F329" s="256" t="s">
        <v>560</v>
      </c>
      <c r="G329" s="257"/>
      <c r="H329" s="254">
        <v>0.375</v>
      </c>
      <c r="I329" s="254">
        <v>0.3215277777777778</v>
      </c>
      <c r="J329" s="254"/>
      <c r="K329" s="254" t="s">
        <v>562</v>
      </c>
      <c r="L329" s="254">
        <v>0.75</v>
      </c>
      <c r="M329" s="254">
        <v>0.75</v>
      </c>
      <c r="N329" s="254"/>
      <c r="O329" s="254"/>
      <c r="P329" s="254"/>
      <c r="Q329" s="254" t="s">
        <v>559</v>
      </c>
      <c r="R329" s="254"/>
      <c r="S329" s="254"/>
      <c r="T329" s="254"/>
      <c r="U329" s="254"/>
      <c r="V329" s="254">
        <v>0.33333333333333331</v>
      </c>
      <c r="W329" s="254">
        <v>0.38541666666666669</v>
      </c>
      <c r="X329" s="254"/>
      <c r="Y329" s="254">
        <v>5.2083333333333336E-2</v>
      </c>
      <c r="Z329" s="254"/>
      <c r="AA329" s="254"/>
      <c r="AB329" s="254"/>
      <c r="AC329" s="254"/>
      <c r="AD329" s="254"/>
      <c r="AE329" s="255">
        <v>4.8611111111111112E-2</v>
      </c>
      <c r="AF329" s="255">
        <v>5.2083333333333336E-2</v>
      </c>
      <c r="AG329" s="255">
        <v>3.472222222222222E-3</v>
      </c>
      <c r="AH329" s="255">
        <v>5.2083333333333336E-2</v>
      </c>
      <c r="AI329" s="255">
        <v>1</v>
      </c>
      <c r="AJ329" s="255">
        <v>1</v>
      </c>
      <c r="AK329" s="255"/>
      <c r="AL329" s="255"/>
      <c r="AM329" s="255"/>
      <c r="AN329" s="255"/>
      <c r="AO329" s="254"/>
      <c r="AP329" s="254"/>
      <c r="AQ329" s="254"/>
      <c r="AR329" s="254"/>
      <c r="AS329" s="254"/>
      <c r="AT329" s="254"/>
      <c r="AU329" s="254"/>
      <c r="AW329" s="283">
        <f t="shared" si="38"/>
        <v>0.32291666666666663</v>
      </c>
      <c r="AX329" s="283" t="e">
        <f t="shared" si="39"/>
        <v>#N/A</v>
      </c>
      <c r="AY329" s="283">
        <f t="shared" si="40"/>
        <v>0.75</v>
      </c>
      <c r="AZ329" s="283">
        <f t="shared" si="41"/>
        <v>0.75</v>
      </c>
      <c r="BA329" s="283">
        <f t="shared" si="42"/>
        <v>0.38541666666666669</v>
      </c>
      <c r="BD329" s="254" t="e">
        <f>IF(W329="","",IF(F329="休日",AW329,IF(F329="法休",AW329,VLOOKUP(F329,カレンダマスタ!$Q$56:$R$69,2,FALSE))))</f>
        <v>#N/A</v>
      </c>
      <c r="BG329" s="254" t="e">
        <f t="shared" si="43"/>
        <v>#N/A</v>
      </c>
      <c r="BH329" s="254" t="e">
        <f>IF(AX329="","",IF(P329&lt;&gt;"","",IF(BG329="CS","OK",IF(VLOOKUP(E329,カレンダマスタ!$A$5:$D$381,4,FALSE)&gt;0,"",IF(OR(AX329*24&gt;10.84,AZ329*24&lt;14.5)=TRUE,"×","OK")))))</f>
        <v>#N/A</v>
      </c>
    </row>
    <row r="330" spans="2:60">
      <c r="B330" s="111"/>
      <c r="C330" s="385">
        <f>IF(STEP!C330&lt;&gt;"",STEP!C330,"")</f>
        <v>330961</v>
      </c>
      <c r="D330" s="386" t="str">
        <f>IF(STEP!D330&lt;&gt;"",STEP!D330,"")</f>
        <v>細井　亮司</v>
      </c>
      <c r="E330" s="387">
        <f>IF(STEP!E330&lt;&gt;"",STEP!E330,"")</f>
        <v>45407</v>
      </c>
      <c r="F330" s="256" t="s">
        <v>560</v>
      </c>
      <c r="G330" s="257"/>
      <c r="H330" s="254">
        <v>0.375</v>
      </c>
      <c r="I330" s="254">
        <v>0.33194444444444443</v>
      </c>
      <c r="J330" s="254"/>
      <c r="K330" s="254" t="s">
        <v>562</v>
      </c>
      <c r="L330" s="254">
        <v>0.75</v>
      </c>
      <c r="M330" s="254">
        <v>0.75555555555555554</v>
      </c>
      <c r="N330" s="254"/>
      <c r="O330" s="254"/>
      <c r="P330" s="254"/>
      <c r="Q330" s="254" t="s">
        <v>559</v>
      </c>
      <c r="R330" s="254"/>
      <c r="S330" s="254"/>
      <c r="T330" s="254"/>
      <c r="U330" s="254"/>
      <c r="V330" s="254">
        <v>0.33333333333333331</v>
      </c>
      <c r="W330" s="254">
        <v>0.37847222222222227</v>
      </c>
      <c r="X330" s="254"/>
      <c r="Y330" s="254">
        <v>4.5138888888888888E-2</v>
      </c>
      <c r="Z330" s="254"/>
      <c r="AA330" s="254"/>
      <c r="AB330" s="254"/>
      <c r="AC330" s="254"/>
      <c r="AD330" s="254"/>
      <c r="AE330" s="255">
        <v>4.1666666666666664E-2</v>
      </c>
      <c r="AF330" s="255">
        <v>4.5138888888888888E-2</v>
      </c>
      <c r="AG330" s="255">
        <v>3.472222222222222E-3</v>
      </c>
      <c r="AH330" s="255">
        <v>4.5138888888888888E-2</v>
      </c>
      <c r="AI330" s="255">
        <v>1</v>
      </c>
      <c r="AJ330" s="255">
        <v>1</v>
      </c>
      <c r="AK330" s="255"/>
      <c r="AL330" s="255"/>
      <c r="AM330" s="255"/>
      <c r="AN330" s="255"/>
      <c r="AO330" s="254"/>
      <c r="AP330" s="254"/>
      <c r="AQ330" s="254"/>
      <c r="AR330" s="254"/>
      <c r="AS330" s="254"/>
      <c r="AT330" s="254"/>
      <c r="AU330" s="254"/>
      <c r="AW330" s="283">
        <f t="shared" si="38"/>
        <v>0.33333333333333331</v>
      </c>
      <c r="AX330" s="283" t="e">
        <f t="shared" si="39"/>
        <v>#N/A</v>
      </c>
      <c r="AY330" s="283">
        <f t="shared" si="40"/>
        <v>0.75347222222222221</v>
      </c>
      <c r="AZ330" s="283">
        <f t="shared" si="41"/>
        <v>0.75347222222222221</v>
      </c>
      <c r="BA330" s="283">
        <f t="shared" si="42"/>
        <v>0.37847222222222227</v>
      </c>
      <c r="BD330" s="254" t="e">
        <f>IF(W330="","",IF(F330="休日",AW330,IF(F330="法休",AW330,VLOOKUP(F330,カレンダマスタ!$Q$56:$R$69,2,FALSE))))</f>
        <v>#N/A</v>
      </c>
      <c r="BG330" s="254" t="e">
        <f t="shared" si="43"/>
        <v>#N/A</v>
      </c>
      <c r="BH330" s="254" t="e">
        <f>IF(AX330="","",IF(P330&lt;&gt;"","",IF(BG330="CS","OK",IF(VLOOKUP(E330,カレンダマスタ!$A$5:$D$381,4,FALSE)&gt;0,"",IF(OR(AX330*24&gt;10.84,AZ330*24&lt;14.5)=TRUE,"×","OK")))))</f>
        <v>#N/A</v>
      </c>
    </row>
    <row r="331" spans="2:60">
      <c r="B331" s="111"/>
      <c r="C331" s="385">
        <f>IF(STEP!C331&lt;&gt;"",STEP!C331,"")</f>
        <v>330961</v>
      </c>
      <c r="D331" s="386" t="str">
        <f>IF(STEP!D331&lt;&gt;"",STEP!D331,"")</f>
        <v>細井　亮司</v>
      </c>
      <c r="E331" s="387">
        <f>IF(STEP!E331&lt;&gt;"",STEP!E331,"")</f>
        <v>45408</v>
      </c>
      <c r="F331" s="256" t="s">
        <v>560</v>
      </c>
      <c r="G331" s="252"/>
      <c r="H331" s="254">
        <v>0.375</v>
      </c>
      <c r="I331" s="254">
        <v>0.31805555555555554</v>
      </c>
      <c r="J331" s="254"/>
      <c r="K331" s="254" t="s">
        <v>562</v>
      </c>
      <c r="L331" s="254">
        <v>0.75</v>
      </c>
      <c r="M331" s="254">
        <v>0.69444444444444453</v>
      </c>
      <c r="N331" s="254"/>
      <c r="O331" s="254"/>
      <c r="P331" s="254"/>
      <c r="Q331" s="254"/>
      <c r="R331" s="254"/>
      <c r="S331" s="254"/>
      <c r="T331" s="254"/>
      <c r="U331" s="254"/>
      <c r="V331" s="254">
        <v>0.33333333333333331</v>
      </c>
      <c r="W331" s="254">
        <v>0.33333333333333331</v>
      </c>
      <c r="X331" s="254"/>
      <c r="Y331" s="254"/>
      <c r="Z331" s="254"/>
      <c r="AA331" s="254"/>
      <c r="AB331" s="254"/>
      <c r="AC331" s="254"/>
      <c r="AD331" s="254"/>
      <c r="AE331" s="255"/>
      <c r="AF331" s="255"/>
      <c r="AG331" s="255"/>
      <c r="AH331" s="255"/>
      <c r="AI331" s="255">
        <v>1</v>
      </c>
      <c r="AJ331" s="255">
        <v>1</v>
      </c>
      <c r="AK331" s="255"/>
      <c r="AL331" s="255"/>
      <c r="AM331" s="255"/>
      <c r="AN331" s="255"/>
      <c r="AO331" s="254"/>
      <c r="AP331" s="254"/>
      <c r="AQ331" s="254"/>
      <c r="AR331" s="254"/>
      <c r="AS331" s="254"/>
      <c r="AT331" s="254"/>
      <c r="AU331" s="254"/>
      <c r="AW331" s="283">
        <f t="shared" si="38"/>
        <v>0.31944444444444442</v>
      </c>
      <c r="AX331" s="283" t="e">
        <f t="shared" si="39"/>
        <v>#N/A</v>
      </c>
      <c r="AY331" s="283">
        <f t="shared" si="40"/>
        <v>0.69444444444444442</v>
      </c>
      <c r="AZ331" s="283">
        <f t="shared" si="41"/>
        <v>0.69444444444444442</v>
      </c>
      <c r="BA331" s="283">
        <f t="shared" si="42"/>
        <v>0.33333333333333331</v>
      </c>
      <c r="BD331" s="254" t="e">
        <f>IF(W331="","",IF(F331="休日",AW331,IF(F331="法休",AW331,VLOOKUP(F331,カレンダマスタ!$Q$56:$R$69,2,FALSE))))</f>
        <v>#N/A</v>
      </c>
      <c r="BG331" s="254" t="e">
        <f t="shared" si="43"/>
        <v>#N/A</v>
      </c>
      <c r="BH331" s="254" t="e">
        <f>IF(AX331="","",IF(P331&lt;&gt;"","",IF(BG331="CS","OK",IF(VLOOKUP(E331,カレンダマスタ!$A$5:$D$381,4,FALSE)&gt;0,"",IF(OR(AX331*24&gt;10.84,AZ331*24&lt;14.5)=TRUE,"×","OK")))))</f>
        <v>#N/A</v>
      </c>
    </row>
    <row r="332" spans="2:60">
      <c r="B332" s="111"/>
      <c r="C332" s="388">
        <f>IF(STEP!C332&lt;&gt;"",STEP!C332,"")</f>
        <v>330961</v>
      </c>
      <c r="D332" s="389" t="str">
        <f>IF(STEP!D332&lt;&gt;"",STEP!D332,"")</f>
        <v>細井　亮司</v>
      </c>
      <c r="E332" s="390">
        <f>IF(STEP!E332&lt;&gt;"",STEP!E332,"")</f>
        <v>45409</v>
      </c>
      <c r="F332" s="259" t="s">
        <v>211</v>
      </c>
      <c r="G332" s="258"/>
      <c r="H332" s="260"/>
      <c r="I332" s="260"/>
      <c r="J332" s="260"/>
      <c r="K332" s="260"/>
      <c r="L332" s="260"/>
      <c r="M332" s="260"/>
      <c r="N332" s="260"/>
      <c r="O332" s="260"/>
      <c r="P332" s="260"/>
      <c r="Q332" s="260"/>
      <c r="R332" s="260"/>
      <c r="S332" s="260"/>
      <c r="T332" s="260"/>
      <c r="U332" s="260"/>
      <c r="V332" s="260"/>
      <c r="W332" s="260"/>
      <c r="X332" s="260"/>
      <c r="Y332" s="260"/>
      <c r="Z332" s="260"/>
      <c r="AA332" s="260"/>
      <c r="AB332" s="260"/>
      <c r="AC332" s="260"/>
      <c r="AD332" s="260"/>
      <c r="AE332" s="261"/>
      <c r="AF332" s="261"/>
      <c r="AG332" s="261"/>
      <c r="AH332" s="261"/>
      <c r="AI332" s="261"/>
      <c r="AJ332" s="261"/>
      <c r="AK332" s="261"/>
      <c r="AL332" s="261"/>
      <c r="AM332" s="261"/>
      <c r="AN332" s="261"/>
      <c r="AO332" s="260"/>
      <c r="AP332" s="260"/>
      <c r="AQ332" s="260"/>
      <c r="AR332" s="260"/>
      <c r="AS332" s="260"/>
      <c r="AT332" s="260"/>
      <c r="AU332" s="260"/>
      <c r="AW332" s="284" t="str">
        <f t="shared" si="38"/>
        <v/>
      </c>
      <c r="AX332" s="284" t="str">
        <f t="shared" si="39"/>
        <v/>
      </c>
      <c r="AY332" s="284" t="str">
        <f t="shared" si="40"/>
        <v/>
      </c>
      <c r="AZ332" s="284" t="str">
        <f t="shared" si="41"/>
        <v/>
      </c>
      <c r="BA332" s="284" t="str">
        <f t="shared" si="42"/>
        <v/>
      </c>
      <c r="BD332" s="260" t="str">
        <f>IF(W332="","",IF(F332="休日",AW332,IF(F332="法休",AW332,VLOOKUP(F332,カレンダマスタ!$Q$56:$R$69,2,FALSE))))</f>
        <v/>
      </c>
      <c r="BG332" s="260" t="e">
        <f t="shared" si="43"/>
        <v>#N/A</v>
      </c>
      <c r="BH332" s="260" t="str">
        <f>IF(AX332="","",IF(P332&lt;&gt;"","",IF(BG332="CS","OK",IF(VLOOKUP(E332,カレンダマスタ!$A$5:$D$381,4,FALSE)&gt;0,"",IF(OR(AX332*24&gt;10.84,AZ332*24&lt;14.5)=TRUE,"×","OK")))))</f>
        <v/>
      </c>
    </row>
    <row r="333" spans="2:60">
      <c r="B333" s="111"/>
      <c r="C333" s="391">
        <f>IF(STEP!C333&lt;&gt;"",STEP!C333,"")</f>
        <v>330961</v>
      </c>
      <c r="D333" s="392" t="str">
        <f>IF(STEP!D333&lt;&gt;"",STEP!D333,"")</f>
        <v>細井　亮司</v>
      </c>
      <c r="E333" s="393">
        <f>IF(STEP!E333&lt;&gt;"",STEP!E333,"")</f>
        <v>45410</v>
      </c>
      <c r="F333" s="263" t="s">
        <v>212</v>
      </c>
      <c r="G333" s="262"/>
      <c r="H333" s="264"/>
      <c r="I333" s="264"/>
      <c r="J333" s="264"/>
      <c r="K333" s="264"/>
      <c r="L333" s="264"/>
      <c r="M333" s="264"/>
      <c r="N333" s="264"/>
      <c r="O333" s="264"/>
      <c r="P333" s="264"/>
      <c r="Q333" s="264"/>
      <c r="R333" s="264"/>
      <c r="S333" s="264"/>
      <c r="T333" s="264"/>
      <c r="U333" s="264"/>
      <c r="V333" s="264"/>
      <c r="W333" s="264"/>
      <c r="X333" s="264"/>
      <c r="Y333" s="264"/>
      <c r="Z333" s="264"/>
      <c r="AA333" s="264"/>
      <c r="AB333" s="264"/>
      <c r="AC333" s="264"/>
      <c r="AD333" s="264"/>
      <c r="AE333" s="265"/>
      <c r="AF333" s="265"/>
      <c r="AG333" s="265"/>
      <c r="AH333" s="265"/>
      <c r="AI333" s="265"/>
      <c r="AJ333" s="265"/>
      <c r="AK333" s="265"/>
      <c r="AL333" s="265"/>
      <c r="AM333" s="265"/>
      <c r="AN333" s="265"/>
      <c r="AO333" s="264"/>
      <c r="AP333" s="264"/>
      <c r="AQ333" s="264"/>
      <c r="AR333" s="264"/>
      <c r="AS333" s="264"/>
      <c r="AT333" s="264"/>
      <c r="AU333" s="264"/>
      <c r="AW333" s="285" t="str">
        <f t="shared" si="38"/>
        <v/>
      </c>
      <c r="AX333" s="285" t="str">
        <f t="shared" si="39"/>
        <v/>
      </c>
      <c r="AY333" s="285" t="str">
        <f t="shared" si="40"/>
        <v/>
      </c>
      <c r="AZ333" s="285" t="str">
        <f t="shared" si="41"/>
        <v/>
      </c>
      <c r="BA333" s="285" t="str">
        <f t="shared" si="42"/>
        <v/>
      </c>
      <c r="BD333" s="264" t="str">
        <f>IF(W333="","",IF(F333="休日",AW333,IF(F333="法休",AW333,VLOOKUP(F333,カレンダマスタ!$Q$56:$R$69,2,FALSE))))</f>
        <v/>
      </c>
      <c r="BG333" s="264" t="e">
        <f t="shared" si="43"/>
        <v>#N/A</v>
      </c>
      <c r="BH333" s="264" t="str">
        <f>IF(AX333="","",IF(P333&lt;&gt;"","",IF(BG333="CS","OK",IF(VLOOKUP(E333,カレンダマスタ!$A$5:$D$381,4,FALSE)&gt;0,"",IF(OR(AX333*24&gt;10.84,AZ333*24&lt;14.5)=TRUE,"×","OK")))))</f>
        <v/>
      </c>
    </row>
    <row r="334" spans="2:60">
      <c r="B334" s="111"/>
      <c r="C334" s="385">
        <f>IF(STEP!C334&lt;&gt;"",STEP!C334,"")</f>
        <v>330961</v>
      </c>
      <c r="D334" s="386" t="str">
        <f>IF(STEP!D334&lt;&gt;"",STEP!D334,"")</f>
        <v>細井　亮司</v>
      </c>
      <c r="E334" s="387">
        <f>IF(STEP!E334&lt;&gt;"",STEP!E334,"")</f>
        <v>45411</v>
      </c>
      <c r="F334" s="253" t="s">
        <v>211</v>
      </c>
      <c r="G334" s="252"/>
      <c r="H334" s="254"/>
      <c r="I334" s="254"/>
      <c r="J334" s="254"/>
      <c r="K334" s="254"/>
      <c r="L334" s="254"/>
      <c r="M334" s="254"/>
      <c r="N334" s="254"/>
      <c r="O334" s="254"/>
      <c r="P334" s="254"/>
      <c r="Q334" s="254"/>
      <c r="R334" s="254"/>
      <c r="S334" s="254"/>
      <c r="T334" s="254"/>
      <c r="U334" s="254"/>
      <c r="V334" s="254"/>
      <c r="W334" s="254"/>
      <c r="X334" s="254"/>
      <c r="Y334" s="254"/>
      <c r="Z334" s="254"/>
      <c r="AA334" s="254"/>
      <c r="AB334" s="254"/>
      <c r="AC334" s="254"/>
      <c r="AD334" s="254"/>
      <c r="AE334" s="255"/>
      <c r="AF334" s="255"/>
      <c r="AG334" s="255"/>
      <c r="AH334" s="255"/>
      <c r="AI334" s="255"/>
      <c r="AJ334" s="255"/>
      <c r="AK334" s="255"/>
      <c r="AL334" s="255"/>
      <c r="AM334" s="255"/>
      <c r="AN334" s="255"/>
      <c r="AO334" s="254"/>
      <c r="AP334" s="254"/>
      <c r="AQ334" s="254"/>
      <c r="AR334" s="254"/>
      <c r="AS334" s="254"/>
      <c r="AT334" s="254"/>
      <c r="AU334" s="254"/>
      <c r="AW334" s="283" t="str">
        <f t="shared" si="38"/>
        <v/>
      </c>
      <c r="AX334" s="283" t="str">
        <f t="shared" si="39"/>
        <v/>
      </c>
      <c r="AY334" s="283" t="str">
        <f t="shared" si="40"/>
        <v/>
      </c>
      <c r="AZ334" s="283" t="str">
        <f t="shared" si="41"/>
        <v/>
      </c>
      <c r="BA334" s="283" t="str">
        <f t="shared" si="42"/>
        <v/>
      </c>
      <c r="BD334" s="254" t="str">
        <f>IF(W334="","",IF(F334="休日",AW334,IF(F334="法休",AW334,VLOOKUP(F334,カレンダマスタ!$Q$56:$R$69,2,FALSE))))</f>
        <v/>
      </c>
      <c r="BG334" s="254" t="e">
        <f t="shared" si="43"/>
        <v>#N/A</v>
      </c>
      <c r="BH334" s="254" t="str">
        <f>IF(AX334="","",IF(P334&lt;&gt;"","",IF(BG334="CS","OK",IF(VLOOKUP(E334,カレンダマスタ!$A$5:$D$381,4,FALSE)&gt;0,"",IF(OR(AX334*24&gt;10.84,AZ334*24&lt;14.5)=TRUE,"×","OK")))))</f>
        <v/>
      </c>
    </row>
    <row r="335" spans="2:60">
      <c r="B335" s="111"/>
      <c r="C335" s="385">
        <f>IF(STEP!C335&lt;&gt;"",STEP!C335,"")</f>
        <v>330961</v>
      </c>
      <c r="D335" s="386" t="str">
        <f>IF(STEP!D335&lt;&gt;"",STEP!D335,"")</f>
        <v>細井　亮司</v>
      </c>
      <c r="E335" s="387">
        <f>IF(STEP!E335&lt;&gt;"",STEP!E335,"")</f>
        <v>45412</v>
      </c>
      <c r="F335" s="253" t="s">
        <v>211</v>
      </c>
      <c r="G335" s="252"/>
      <c r="H335" s="254"/>
      <c r="I335" s="254"/>
      <c r="J335" s="254"/>
      <c r="K335" s="254"/>
      <c r="L335" s="254"/>
      <c r="M335" s="254"/>
      <c r="N335" s="254"/>
      <c r="O335" s="254"/>
      <c r="P335" s="254"/>
      <c r="Q335" s="254"/>
      <c r="R335" s="254"/>
      <c r="S335" s="254"/>
      <c r="T335" s="254"/>
      <c r="U335" s="254"/>
      <c r="V335" s="254"/>
      <c r="W335" s="254"/>
      <c r="X335" s="254"/>
      <c r="Y335" s="254"/>
      <c r="Z335" s="254"/>
      <c r="AA335" s="254"/>
      <c r="AB335" s="254"/>
      <c r="AC335" s="254"/>
      <c r="AD335" s="254"/>
      <c r="AE335" s="255"/>
      <c r="AF335" s="255"/>
      <c r="AG335" s="255"/>
      <c r="AH335" s="255"/>
      <c r="AI335" s="255"/>
      <c r="AJ335" s="255"/>
      <c r="AK335" s="255"/>
      <c r="AL335" s="255"/>
      <c r="AM335" s="255"/>
      <c r="AN335" s="255"/>
      <c r="AO335" s="254"/>
      <c r="AP335" s="254"/>
      <c r="AQ335" s="254"/>
      <c r="AR335" s="254"/>
      <c r="AS335" s="254"/>
      <c r="AT335" s="254"/>
      <c r="AU335" s="254"/>
      <c r="AW335" s="283" t="str">
        <f t="shared" si="38"/>
        <v/>
      </c>
      <c r="AX335" s="283" t="str">
        <f t="shared" si="39"/>
        <v/>
      </c>
      <c r="AY335" s="283" t="str">
        <f t="shared" si="40"/>
        <v/>
      </c>
      <c r="AZ335" s="283" t="str">
        <f t="shared" si="41"/>
        <v/>
      </c>
      <c r="BA335" s="283" t="str">
        <f t="shared" si="42"/>
        <v/>
      </c>
      <c r="BD335" s="254" t="str">
        <f>IF(W335="","",IF(F335="休日",AW335,IF(F335="法休",AW335,VLOOKUP(F335,カレンダマスタ!$Q$56:$R$69,2,FALSE))))</f>
        <v/>
      </c>
      <c r="BG335" s="254" t="e">
        <f t="shared" si="43"/>
        <v>#N/A</v>
      </c>
      <c r="BH335" s="254" t="str">
        <f>IF(AX335="","",IF(P335&lt;&gt;"","",IF(BG335="CS","OK",IF(VLOOKUP(E335,カレンダマスタ!$A$5:$D$381,4,FALSE)&gt;0,"",IF(OR(AX335*24&gt;10.84,AZ335*24&lt;14.5)=TRUE,"×","OK")))))</f>
        <v/>
      </c>
    </row>
    <row r="336" spans="2:60">
      <c r="B336" s="111"/>
      <c r="C336" s="385">
        <f>IF(STEP!C336&lt;&gt;"",STEP!C336,"")</f>
        <v>330961</v>
      </c>
      <c r="D336" s="386" t="str">
        <f>IF(STEP!D336&lt;&gt;"",STEP!D336,"")</f>
        <v>細井　亮司</v>
      </c>
      <c r="E336" s="387">
        <f>IF(STEP!E336&lt;&gt;"",STEP!E336,"")</f>
        <v>45413</v>
      </c>
      <c r="F336" s="256" t="s">
        <v>211</v>
      </c>
      <c r="G336" s="257"/>
      <c r="H336" s="254"/>
      <c r="I336" s="254"/>
      <c r="J336" s="254"/>
      <c r="K336" s="254"/>
      <c r="L336" s="254"/>
      <c r="M336" s="254"/>
      <c r="N336" s="254"/>
      <c r="O336" s="254"/>
      <c r="P336" s="254"/>
      <c r="Q336" s="254"/>
      <c r="R336" s="254"/>
      <c r="S336" s="254"/>
      <c r="T336" s="254"/>
      <c r="U336" s="254"/>
      <c r="V336" s="254"/>
      <c r="W336" s="254"/>
      <c r="X336" s="254"/>
      <c r="Y336" s="254"/>
      <c r="Z336" s="254"/>
      <c r="AA336" s="254"/>
      <c r="AB336" s="254"/>
      <c r="AC336" s="254"/>
      <c r="AD336" s="254"/>
      <c r="AE336" s="255"/>
      <c r="AF336" s="255"/>
      <c r="AG336" s="255"/>
      <c r="AH336" s="255"/>
      <c r="AI336" s="255"/>
      <c r="AJ336" s="255"/>
      <c r="AK336" s="255"/>
      <c r="AL336" s="255"/>
      <c r="AM336" s="255"/>
      <c r="AN336" s="255"/>
      <c r="AO336" s="254"/>
      <c r="AP336" s="254"/>
      <c r="AQ336" s="254"/>
      <c r="AR336" s="254"/>
      <c r="AS336" s="254"/>
      <c r="AT336" s="254"/>
      <c r="AU336" s="254"/>
      <c r="AW336" s="283" t="str">
        <f t="shared" si="38"/>
        <v/>
      </c>
      <c r="AX336" s="283" t="str">
        <f t="shared" si="39"/>
        <v/>
      </c>
      <c r="AY336" s="283" t="str">
        <f t="shared" si="40"/>
        <v/>
      </c>
      <c r="AZ336" s="283" t="str">
        <f t="shared" si="41"/>
        <v/>
      </c>
      <c r="BA336" s="283" t="str">
        <f t="shared" si="42"/>
        <v/>
      </c>
      <c r="BD336" s="254" t="str">
        <f>IF(W336="","",IF(F336="休日",AW336,IF(F336="法休",AW336,VLOOKUP(F336,カレンダマスタ!$Q$56:$R$69,2,FALSE))))</f>
        <v/>
      </c>
      <c r="BG336" s="254" t="e">
        <f t="shared" si="43"/>
        <v>#N/A</v>
      </c>
      <c r="BH336" s="254" t="str">
        <f>IF(AX336="","",IF(P336&lt;&gt;"","",IF(BG336="CS","OK",IF(VLOOKUP(E336,カレンダマスタ!$A$5:$D$381,4,FALSE)&gt;0,"",IF(OR(AX336*24&gt;10.84,AZ336*24&lt;14.5)=TRUE,"×","OK")))))</f>
        <v/>
      </c>
    </row>
    <row r="337" spans="2:60">
      <c r="B337" s="111"/>
      <c r="C337" s="385">
        <f>IF(STEP!C337&lt;&gt;"",STEP!C337,"")</f>
        <v>330961</v>
      </c>
      <c r="D337" s="386" t="str">
        <f>IF(STEP!D337&lt;&gt;"",STEP!D337,"")</f>
        <v>細井　亮司</v>
      </c>
      <c r="E337" s="387">
        <f>IF(STEP!E337&lt;&gt;"",STEP!E337,"")</f>
        <v>45414</v>
      </c>
      <c r="F337" s="256" t="s">
        <v>211</v>
      </c>
      <c r="G337" s="257"/>
      <c r="H337" s="254"/>
      <c r="I337" s="254"/>
      <c r="J337" s="254"/>
      <c r="K337" s="254"/>
      <c r="L337" s="254"/>
      <c r="M337" s="254"/>
      <c r="N337" s="254"/>
      <c r="O337" s="254"/>
      <c r="P337" s="254"/>
      <c r="Q337" s="254"/>
      <c r="R337" s="254"/>
      <c r="S337" s="254"/>
      <c r="T337" s="254"/>
      <c r="U337" s="254"/>
      <c r="V337" s="254"/>
      <c r="W337" s="254"/>
      <c r="X337" s="254"/>
      <c r="Y337" s="254"/>
      <c r="Z337" s="254"/>
      <c r="AA337" s="254"/>
      <c r="AB337" s="254"/>
      <c r="AC337" s="254"/>
      <c r="AD337" s="254"/>
      <c r="AE337" s="255"/>
      <c r="AF337" s="255"/>
      <c r="AG337" s="255"/>
      <c r="AH337" s="255"/>
      <c r="AI337" s="255"/>
      <c r="AJ337" s="255"/>
      <c r="AK337" s="255"/>
      <c r="AL337" s="255"/>
      <c r="AM337" s="255"/>
      <c r="AN337" s="255"/>
      <c r="AO337" s="254"/>
      <c r="AP337" s="254"/>
      <c r="AQ337" s="254"/>
      <c r="AR337" s="254"/>
      <c r="AS337" s="254"/>
      <c r="AT337" s="254"/>
      <c r="AU337" s="254"/>
      <c r="AW337" s="283" t="str">
        <f t="shared" si="38"/>
        <v/>
      </c>
      <c r="AX337" s="283" t="str">
        <f t="shared" si="39"/>
        <v/>
      </c>
      <c r="AY337" s="283" t="str">
        <f t="shared" si="40"/>
        <v/>
      </c>
      <c r="AZ337" s="283" t="str">
        <f t="shared" si="41"/>
        <v/>
      </c>
      <c r="BA337" s="283" t="str">
        <f t="shared" si="42"/>
        <v/>
      </c>
      <c r="BD337" s="254" t="str">
        <f>IF(W337="","",IF(F337="休日",AW337,IF(F337="法休",AW337,VLOOKUP(F337,カレンダマスタ!$Q$56:$R$69,2,FALSE))))</f>
        <v/>
      </c>
      <c r="BG337" s="254" t="e">
        <f t="shared" si="43"/>
        <v>#N/A</v>
      </c>
      <c r="BH337" s="254" t="str">
        <f>IF(AX337="","",IF(P337&lt;&gt;"","",IF(BG337="CS","OK",IF(VLOOKUP(E337,カレンダマスタ!$A$5:$D$381,4,FALSE)&gt;0,"",IF(OR(AX337*24&gt;10.84,AZ337*24&lt;14.5)=TRUE,"×","OK")))))</f>
        <v/>
      </c>
    </row>
    <row r="338" spans="2:60">
      <c r="B338" s="111"/>
      <c r="C338" s="385">
        <f>IF(STEP!C338&lt;&gt;"",STEP!C338,"")</f>
        <v>330961</v>
      </c>
      <c r="D338" s="386" t="str">
        <f>IF(STEP!D338&lt;&gt;"",STEP!D338,"")</f>
        <v>細井　亮司</v>
      </c>
      <c r="E338" s="387">
        <f>IF(STEP!E338&lt;&gt;"",STEP!E338,"")</f>
        <v>45415</v>
      </c>
      <c r="F338" s="256" t="s">
        <v>211</v>
      </c>
      <c r="G338" s="257"/>
      <c r="H338" s="254"/>
      <c r="I338" s="254"/>
      <c r="J338" s="254"/>
      <c r="K338" s="254"/>
      <c r="L338" s="254"/>
      <c r="M338" s="254"/>
      <c r="N338" s="254"/>
      <c r="O338" s="254"/>
      <c r="P338" s="254"/>
      <c r="Q338" s="254"/>
      <c r="R338" s="254"/>
      <c r="S338" s="254"/>
      <c r="T338" s="254"/>
      <c r="U338" s="254"/>
      <c r="V338" s="254"/>
      <c r="W338" s="254"/>
      <c r="X338" s="254"/>
      <c r="Y338" s="254"/>
      <c r="Z338" s="254"/>
      <c r="AA338" s="254"/>
      <c r="AB338" s="254"/>
      <c r="AC338" s="254"/>
      <c r="AD338" s="254"/>
      <c r="AE338" s="255"/>
      <c r="AF338" s="255"/>
      <c r="AG338" s="255"/>
      <c r="AH338" s="255"/>
      <c r="AI338" s="255"/>
      <c r="AJ338" s="255"/>
      <c r="AK338" s="255"/>
      <c r="AL338" s="255"/>
      <c r="AM338" s="255"/>
      <c r="AN338" s="255"/>
      <c r="AO338" s="254"/>
      <c r="AP338" s="254"/>
      <c r="AQ338" s="254"/>
      <c r="AR338" s="254"/>
      <c r="AS338" s="254"/>
      <c r="AT338" s="254"/>
      <c r="AU338" s="254"/>
      <c r="AW338" s="283" t="str">
        <f t="shared" si="38"/>
        <v/>
      </c>
      <c r="AX338" s="283" t="str">
        <f t="shared" si="39"/>
        <v/>
      </c>
      <c r="AY338" s="283" t="str">
        <f t="shared" si="40"/>
        <v/>
      </c>
      <c r="AZ338" s="283" t="str">
        <f t="shared" si="41"/>
        <v/>
      </c>
      <c r="BA338" s="283" t="str">
        <f t="shared" si="42"/>
        <v/>
      </c>
      <c r="BD338" s="254" t="str">
        <f>IF(W338="","",IF(F338="休日",AW338,IF(F338="法休",AW338,VLOOKUP(F338,カレンダマスタ!$Q$56:$R$69,2,FALSE))))</f>
        <v/>
      </c>
      <c r="BG338" s="254" t="e">
        <f t="shared" si="43"/>
        <v>#N/A</v>
      </c>
      <c r="BH338" s="254" t="str">
        <f>IF(AX338="","",IF(P338&lt;&gt;"","",IF(BG338="CS","OK",IF(VLOOKUP(E338,カレンダマスタ!$A$5:$D$381,4,FALSE)&gt;0,"",IF(OR(AX338*24&gt;10.84,AZ338*24&lt;14.5)=TRUE,"×","OK")))))</f>
        <v/>
      </c>
    </row>
    <row r="339" spans="2:60">
      <c r="B339" s="111"/>
      <c r="C339" s="388">
        <f>IF(STEP!C339&lt;&gt;"",STEP!C339,"")</f>
        <v>330961</v>
      </c>
      <c r="D339" s="389" t="str">
        <f>IF(STEP!D339&lt;&gt;"",STEP!D339,"")</f>
        <v>細井　亮司</v>
      </c>
      <c r="E339" s="390">
        <f>IF(STEP!E339&lt;&gt;"",STEP!E339,"")</f>
        <v>45416</v>
      </c>
      <c r="F339" s="259" t="s">
        <v>211</v>
      </c>
      <c r="G339" s="266"/>
      <c r="H339" s="260"/>
      <c r="I339" s="260"/>
      <c r="J339" s="260"/>
      <c r="K339" s="260"/>
      <c r="L339" s="260"/>
      <c r="M339" s="260"/>
      <c r="N339" s="260"/>
      <c r="O339" s="260"/>
      <c r="P339" s="260"/>
      <c r="Q339" s="260"/>
      <c r="R339" s="260"/>
      <c r="S339" s="260"/>
      <c r="T339" s="260"/>
      <c r="U339" s="260"/>
      <c r="V339" s="260"/>
      <c r="W339" s="260"/>
      <c r="X339" s="260"/>
      <c r="Y339" s="260"/>
      <c r="Z339" s="260"/>
      <c r="AA339" s="260"/>
      <c r="AB339" s="260"/>
      <c r="AC339" s="260"/>
      <c r="AD339" s="260"/>
      <c r="AE339" s="261"/>
      <c r="AF339" s="261"/>
      <c r="AG339" s="261"/>
      <c r="AH339" s="261"/>
      <c r="AI339" s="261"/>
      <c r="AJ339" s="261"/>
      <c r="AK339" s="261"/>
      <c r="AL339" s="261"/>
      <c r="AM339" s="261"/>
      <c r="AN339" s="261"/>
      <c r="AO339" s="260"/>
      <c r="AP339" s="260"/>
      <c r="AQ339" s="260"/>
      <c r="AR339" s="260"/>
      <c r="AS339" s="260"/>
      <c r="AT339" s="260"/>
      <c r="AU339" s="260"/>
      <c r="AW339" s="284" t="str">
        <f t="shared" si="38"/>
        <v/>
      </c>
      <c r="AX339" s="284" t="str">
        <f t="shared" si="39"/>
        <v/>
      </c>
      <c r="AY339" s="284" t="str">
        <f t="shared" si="40"/>
        <v/>
      </c>
      <c r="AZ339" s="284" t="str">
        <f t="shared" si="41"/>
        <v/>
      </c>
      <c r="BA339" s="284" t="str">
        <f t="shared" si="42"/>
        <v/>
      </c>
      <c r="BD339" s="260" t="str">
        <f>IF(W339="","",IF(F339="休日",AW339,IF(F339="法休",AW339,VLOOKUP(F339,カレンダマスタ!$Q$56:$R$69,2,FALSE))))</f>
        <v/>
      </c>
      <c r="BG339" s="260" t="e">
        <f t="shared" si="43"/>
        <v>#N/A</v>
      </c>
      <c r="BH339" s="260" t="str">
        <f>IF(AX339="","",IF(P339&lt;&gt;"","",IF(BG339="CS","OK",IF(VLOOKUP(E339,カレンダマスタ!$A$5:$D$381,4,FALSE)&gt;0,"",IF(OR(AX339*24&gt;10.84,AZ339*24&lt;14.5)=TRUE,"×","OK")))))</f>
        <v/>
      </c>
    </row>
    <row r="340" spans="2:60">
      <c r="B340" s="111"/>
      <c r="C340" s="391">
        <f>IF(STEP!C340&lt;&gt;"",STEP!C340,"")</f>
        <v>330961</v>
      </c>
      <c r="D340" s="392" t="str">
        <f>IF(STEP!D340&lt;&gt;"",STEP!D340,"")</f>
        <v>細井　亮司</v>
      </c>
      <c r="E340" s="393">
        <f>IF(STEP!E340&lt;&gt;"",STEP!E340,"")</f>
        <v>45417</v>
      </c>
      <c r="F340" s="263" t="s">
        <v>212</v>
      </c>
      <c r="G340" s="267"/>
      <c r="H340" s="264"/>
      <c r="I340" s="264"/>
      <c r="J340" s="264"/>
      <c r="K340" s="264"/>
      <c r="L340" s="264"/>
      <c r="M340" s="264"/>
      <c r="N340" s="264"/>
      <c r="O340" s="264"/>
      <c r="P340" s="264"/>
      <c r="Q340" s="264"/>
      <c r="R340" s="264"/>
      <c r="S340" s="264"/>
      <c r="T340" s="264"/>
      <c r="U340" s="264"/>
      <c r="V340" s="264"/>
      <c r="W340" s="264"/>
      <c r="X340" s="264"/>
      <c r="Y340" s="264"/>
      <c r="Z340" s="264"/>
      <c r="AA340" s="264"/>
      <c r="AB340" s="264"/>
      <c r="AC340" s="264"/>
      <c r="AD340" s="264"/>
      <c r="AE340" s="265"/>
      <c r="AF340" s="265"/>
      <c r="AG340" s="265"/>
      <c r="AH340" s="265"/>
      <c r="AI340" s="265"/>
      <c r="AJ340" s="265"/>
      <c r="AK340" s="265"/>
      <c r="AL340" s="265"/>
      <c r="AM340" s="265"/>
      <c r="AN340" s="265"/>
      <c r="AO340" s="264"/>
      <c r="AP340" s="264"/>
      <c r="AQ340" s="264"/>
      <c r="AR340" s="264"/>
      <c r="AS340" s="264"/>
      <c r="AT340" s="264"/>
      <c r="AU340" s="264"/>
      <c r="AW340" s="285" t="str">
        <f t="shared" si="38"/>
        <v/>
      </c>
      <c r="AX340" s="285" t="str">
        <f t="shared" si="39"/>
        <v/>
      </c>
      <c r="AY340" s="285" t="str">
        <f t="shared" si="40"/>
        <v/>
      </c>
      <c r="AZ340" s="285" t="str">
        <f t="shared" si="41"/>
        <v/>
      </c>
      <c r="BA340" s="285" t="str">
        <f t="shared" si="42"/>
        <v/>
      </c>
      <c r="BD340" s="264" t="str">
        <f>IF(W340="","",IF(F340="休日",AW340,IF(F340="法休",AW340,VLOOKUP(F340,カレンダマスタ!$Q$56:$R$69,2,FALSE))))</f>
        <v/>
      </c>
      <c r="BG340" s="264" t="e">
        <f t="shared" si="43"/>
        <v>#N/A</v>
      </c>
      <c r="BH340" s="264" t="str">
        <f>IF(AX340="","",IF(P340&lt;&gt;"","",IF(BG340="CS","OK",IF(VLOOKUP(E340,カレンダマスタ!$A$5:$D$381,4,FALSE)&gt;0,"",IF(OR(AX340*24&gt;10.84,AZ340*24&lt;14.5)=TRUE,"×","OK")))))</f>
        <v/>
      </c>
    </row>
    <row r="341" spans="2:60">
      <c r="B341" s="111"/>
      <c r="C341" s="385">
        <f>IF(STEP!C341&lt;&gt;"",STEP!C341,"")</f>
        <v>330961</v>
      </c>
      <c r="D341" s="386" t="str">
        <f>IF(STEP!D341&lt;&gt;"",STEP!D341,"")</f>
        <v>細井　亮司</v>
      </c>
      <c r="E341" s="387">
        <f>IF(STEP!E341&lt;&gt;"",STEP!E341,"")</f>
        <v>45418</v>
      </c>
      <c r="F341" s="253" t="s">
        <v>560</v>
      </c>
      <c r="G341" s="252"/>
      <c r="H341" s="254">
        <v>0.375</v>
      </c>
      <c r="I341" s="254">
        <v>0.33333333333333331</v>
      </c>
      <c r="J341" s="254"/>
      <c r="K341" s="254" t="s">
        <v>562</v>
      </c>
      <c r="L341" s="254">
        <v>0.75</v>
      </c>
      <c r="M341" s="254">
        <v>0.75</v>
      </c>
      <c r="N341" s="254"/>
      <c r="O341" s="254"/>
      <c r="P341" s="254"/>
      <c r="Q341" s="254" t="s">
        <v>559</v>
      </c>
      <c r="R341" s="254"/>
      <c r="S341" s="254"/>
      <c r="T341" s="254" t="s">
        <v>586</v>
      </c>
      <c r="U341" s="254"/>
      <c r="V341" s="254">
        <v>0.33333333333333331</v>
      </c>
      <c r="W341" s="254">
        <v>0.375</v>
      </c>
      <c r="X341" s="254"/>
      <c r="Y341" s="254">
        <v>4.1666666666666664E-2</v>
      </c>
      <c r="Z341" s="254"/>
      <c r="AA341" s="254"/>
      <c r="AB341" s="254"/>
      <c r="AC341" s="254"/>
      <c r="AD341" s="254"/>
      <c r="AE341" s="255">
        <v>4.1666666666666664E-2</v>
      </c>
      <c r="AF341" s="255">
        <v>4.1666666666666664E-2</v>
      </c>
      <c r="AG341" s="255"/>
      <c r="AH341" s="255">
        <v>4.1666666666666664E-2</v>
      </c>
      <c r="AI341" s="255">
        <v>1</v>
      </c>
      <c r="AJ341" s="255">
        <v>1</v>
      </c>
      <c r="AK341" s="255"/>
      <c r="AL341" s="255"/>
      <c r="AM341" s="255"/>
      <c r="AN341" s="255"/>
      <c r="AO341" s="254"/>
      <c r="AP341" s="254"/>
      <c r="AQ341" s="254"/>
      <c r="AR341" s="254"/>
      <c r="AS341" s="254"/>
      <c r="AT341" s="254"/>
      <c r="AU341" s="254"/>
      <c r="AW341" s="283">
        <f t="shared" si="38"/>
        <v>0.33333333333333331</v>
      </c>
      <c r="AX341" s="283" t="e">
        <f t="shared" si="39"/>
        <v>#N/A</v>
      </c>
      <c r="AY341" s="283">
        <f t="shared" si="40"/>
        <v>0.75</v>
      </c>
      <c r="AZ341" s="283">
        <f t="shared" si="41"/>
        <v>0.75</v>
      </c>
      <c r="BA341" s="283">
        <f t="shared" si="42"/>
        <v>0.375</v>
      </c>
      <c r="BD341" s="254" t="e">
        <f>IF(W341="","",IF(F341="休日",AW341,IF(F341="法休",AW341,VLOOKUP(F341,カレンダマスタ!$Q$56:$R$69,2,FALSE))))</f>
        <v>#N/A</v>
      </c>
      <c r="BG341" s="503" t="e">
        <f t="shared" si="43"/>
        <v>#N/A</v>
      </c>
      <c r="BH341" s="503" t="e">
        <f>IF(AX341="","",IF(P341&lt;&gt;"","",IF(BG341="CS","OK",IF(VLOOKUP(E341,カレンダマスタ!$A$5:$D$381,4,FALSE)&gt;0,"",IF(OR(AX341*24&gt;10.84,AZ341*24&lt;14.5)=TRUE,"×","OK")))))</f>
        <v>#N/A</v>
      </c>
    </row>
    <row r="342" spans="2:60">
      <c r="B342" s="111"/>
      <c r="C342" s="385">
        <f>IF(STEP!C342&lt;&gt;"",STEP!C342,"")</f>
        <v>330961</v>
      </c>
      <c r="D342" s="386" t="str">
        <f>IF(STEP!D342&lt;&gt;"",STEP!D342,"")</f>
        <v>細井　亮司</v>
      </c>
      <c r="E342" s="387">
        <f>IF(STEP!E342&lt;&gt;"",STEP!E342,"")</f>
        <v>45419</v>
      </c>
      <c r="F342" s="253" t="s">
        <v>560</v>
      </c>
      <c r="G342" s="252"/>
      <c r="H342" s="254">
        <v>0.375</v>
      </c>
      <c r="I342" s="254">
        <v>0.30833333333333335</v>
      </c>
      <c r="J342" s="254"/>
      <c r="K342" s="254" t="s">
        <v>562</v>
      </c>
      <c r="L342" s="254">
        <v>0.75</v>
      </c>
      <c r="M342" s="254">
        <v>0.75347222222222221</v>
      </c>
      <c r="N342" s="254"/>
      <c r="O342" s="254"/>
      <c r="P342" s="254"/>
      <c r="Q342" s="254" t="s">
        <v>559</v>
      </c>
      <c r="R342" s="254"/>
      <c r="S342" s="254"/>
      <c r="T342" s="254"/>
      <c r="U342" s="254"/>
      <c r="V342" s="254">
        <v>0.33333333333333331</v>
      </c>
      <c r="W342" s="254">
        <v>0.40277777777777773</v>
      </c>
      <c r="X342" s="254"/>
      <c r="Y342" s="254">
        <v>6.9444444444444434E-2</v>
      </c>
      <c r="Z342" s="254"/>
      <c r="AA342" s="254"/>
      <c r="AB342" s="254"/>
      <c r="AC342" s="254"/>
      <c r="AD342" s="254"/>
      <c r="AE342" s="255">
        <v>6.25E-2</v>
      </c>
      <c r="AF342" s="255">
        <v>6.9444444444444434E-2</v>
      </c>
      <c r="AG342" s="255">
        <v>6.9444444444444441E-3</v>
      </c>
      <c r="AH342" s="255">
        <v>6.9444444444444434E-2</v>
      </c>
      <c r="AI342" s="255">
        <v>1</v>
      </c>
      <c r="AJ342" s="255">
        <v>1</v>
      </c>
      <c r="AK342" s="255"/>
      <c r="AL342" s="255"/>
      <c r="AM342" s="255"/>
      <c r="AN342" s="255"/>
      <c r="AO342" s="254"/>
      <c r="AP342" s="254"/>
      <c r="AQ342" s="254"/>
      <c r="AR342" s="254"/>
      <c r="AS342" s="254"/>
      <c r="AT342" s="254"/>
      <c r="AU342" s="254"/>
      <c r="AW342" s="283">
        <f t="shared" si="38"/>
        <v>0.30902777777777773</v>
      </c>
      <c r="AX342" s="283" t="e">
        <f t="shared" si="39"/>
        <v>#N/A</v>
      </c>
      <c r="AY342" s="283">
        <f t="shared" si="40"/>
        <v>0.75347222222222221</v>
      </c>
      <c r="AZ342" s="283">
        <f t="shared" si="41"/>
        <v>0.75347222222222221</v>
      </c>
      <c r="BA342" s="283">
        <f t="shared" si="42"/>
        <v>0.40277777777777773</v>
      </c>
      <c r="BD342" s="254" t="e">
        <f>IF(W342="","",IF(F342="休日",AW342,IF(F342="法休",AW342,VLOOKUP(F342,カレンダマスタ!$Q$56:$R$69,2,FALSE))))</f>
        <v>#N/A</v>
      </c>
      <c r="BG342" s="254" t="e">
        <f t="shared" si="43"/>
        <v>#N/A</v>
      </c>
      <c r="BH342" s="254" t="e">
        <f>IF(AX342="","",IF(P342&lt;&gt;"","",IF(BG342="CS","OK",IF(VLOOKUP(E342,カレンダマスタ!$A$5:$D$381,4,FALSE)&gt;0,"",IF(OR(AX342*24&gt;10.84,AZ342*24&lt;14.5)=TRUE,"×","OK")))))</f>
        <v>#N/A</v>
      </c>
    </row>
    <row r="343" spans="2:60">
      <c r="B343" s="111"/>
      <c r="C343" s="385">
        <f>IF(STEP!C343&lt;&gt;"",STEP!C343,"")</f>
        <v>330961</v>
      </c>
      <c r="D343" s="386" t="str">
        <f>IF(STEP!D343&lt;&gt;"",STEP!D343,"")</f>
        <v>細井　亮司</v>
      </c>
      <c r="E343" s="387">
        <f>IF(STEP!E343&lt;&gt;"",STEP!E343,"")</f>
        <v>45420</v>
      </c>
      <c r="F343" s="256" t="s">
        <v>560</v>
      </c>
      <c r="G343" s="257"/>
      <c r="H343" s="254">
        <v>0.375</v>
      </c>
      <c r="I343" s="254">
        <v>0.31041666666666667</v>
      </c>
      <c r="J343" s="254"/>
      <c r="K343" s="254" t="s">
        <v>562</v>
      </c>
      <c r="L343" s="254">
        <v>0.75</v>
      </c>
      <c r="M343" s="254">
        <v>0.75</v>
      </c>
      <c r="N343" s="254"/>
      <c r="O343" s="254"/>
      <c r="P343" s="254"/>
      <c r="Q343" s="254" t="s">
        <v>559</v>
      </c>
      <c r="R343" s="254"/>
      <c r="S343" s="254" t="s">
        <v>607</v>
      </c>
      <c r="T343" s="254"/>
      <c r="U343" s="254"/>
      <c r="V343" s="254">
        <v>0.33333333333333331</v>
      </c>
      <c r="W343" s="254">
        <v>0.39583333333333331</v>
      </c>
      <c r="X343" s="254"/>
      <c r="Y343" s="254">
        <v>6.25E-2</v>
      </c>
      <c r="Z343" s="254"/>
      <c r="AA343" s="254"/>
      <c r="AB343" s="254"/>
      <c r="AC343" s="254"/>
      <c r="AD343" s="254"/>
      <c r="AE343" s="255">
        <v>8.3333333333333329E-2</v>
      </c>
      <c r="AF343" s="255">
        <v>6.25E-2</v>
      </c>
      <c r="AG343" s="255" t="s">
        <v>609</v>
      </c>
      <c r="AH343" s="255">
        <v>6.25E-2</v>
      </c>
      <c r="AI343" s="255">
        <v>1</v>
      </c>
      <c r="AJ343" s="255">
        <v>1</v>
      </c>
      <c r="AK343" s="255"/>
      <c r="AL343" s="255"/>
      <c r="AM343" s="255"/>
      <c r="AN343" s="255"/>
      <c r="AO343" s="254"/>
      <c r="AP343" s="254"/>
      <c r="AQ343" s="254"/>
      <c r="AR343" s="254"/>
      <c r="AS343" s="254"/>
      <c r="AT343" s="254"/>
      <c r="AU343" s="254"/>
      <c r="AW343" s="283">
        <f t="shared" si="38"/>
        <v>0.3125</v>
      </c>
      <c r="AX343" s="283" t="e">
        <f t="shared" si="39"/>
        <v>#N/A</v>
      </c>
      <c r="AY343" s="283">
        <f t="shared" si="40"/>
        <v>0.75</v>
      </c>
      <c r="AZ343" s="283">
        <f t="shared" si="41"/>
        <v>0.75</v>
      </c>
      <c r="BA343" s="283">
        <f t="shared" si="42"/>
        <v>0.39583333333333331</v>
      </c>
      <c r="BD343" s="254" t="e">
        <f>IF(W343="","",IF(F343="休日",AW343,IF(F343="法休",AW343,VLOOKUP(F343,カレンダマスタ!$Q$56:$R$69,2,FALSE))))</f>
        <v>#N/A</v>
      </c>
      <c r="BG343" s="254" t="e">
        <f t="shared" si="43"/>
        <v>#N/A</v>
      </c>
      <c r="BH343" s="254" t="e">
        <f>IF(AX343="","",IF(P343&lt;&gt;"","",IF(BG343="CS","OK",IF(VLOOKUP(E343,カレンダマスタ!$A$5:$D$381,4,FALSE)&gt;0,"",IF(OR(AX343*24&gt;10.84,AZ343*24&lt;14.5)=TRUE,"×","OK")))))</f>
        <v>#N/A</v>
      </c>
    </row>
    <row r="344" spans="2:60">
      <c r="B344" s="111"/>
      <c r="C344" s="385">
        <f>IF(STEP!C344&lt;&gt;"",STEP!C344,"")</f>
        <v>330961</v>
      </c>
      <c r="D344" s="386" t="str">
        <f>IF(STEP!D344&lt;&gt;"",STEP!D344,"")</f>
        <v>細井　亮司</v>
      </c>
      <c r="E344" s="387">
        <f>IF(STEP!E344&lt;&gt;"",STEP!E344,"")</f>
        <v>45421</v>
      </c>
      <c r="F344" s="256" t="s">
        <v>560</v>
      </c>
      <c r="G344" s="257"/>
      <c r="H344" s="254">
        <v>0.375</v>
      </c>
      <c r="I344" s="254">
        <v>0.41250000000000003</v>
      </c>
      <c r="J344" s="254"/>
      <c r="K344" s="254"/>
      <c r="L344" s="254">
        <v>0.75</v>
      </c>
      <c r="M344" s="254">
        <v>0.78125</v>
      </c>
      <c r="N344" s="254"/>
      <c r="O344" s="254"/>
      <c r="P344" s="254"/>
      <c r="Q344" s="254"/>
      <c r="R344" s="254"/>
      <c r="S344" s="254"/>
      <c r="T344" s="254"/>
      <c r="U344" s="254"/>
      <c r="V344" s="254">
        <v>0.33333333333333331</v>
      </c>
      <c r="W344" s="254">
        <v>0.3263888888888889</v>
      </c>
      <c r="X344" s="254"/>
      <c r="Y344" s="254" t="s">
        <v>610</v>
      </c>
      <c r="Z344" s="254"/>
      <c r="AA344" s="254"/>
      <c r="AB344" s="254"/>
      <c r="AC344" s="254"/>
      <c r="AD344" s="254"/>
      <c r="AE344" s="255"/>
      <c r="AF344" s="255" t="s">
        <v>610</v>
      </c>
      <c r="AG344" s="255"/>
      <c r="AH344" s="255" t="s">
        <v>610</v>
      </c>
      <c r="AI344" s="255">
        <v>1</v>
      </c>
      <c r="AJ344" s="255">
        <v>1</v>
      </c>
      <c r="AK344" s="255"/>
      <c r="AL344" s="255"/>
      <c r="AM344" s="255"/>
      <c r="AN344" s="255"/>
      <c r="AO344" s="254"/>
      <c r="AP344" s="254"/>
      <c r="AQ344" s="254"/>
      <c r="AR344" s="254"/>
      <c r="AS344" s="254"/>
      <c r="AT344" s="254"/>
      <c r="AU344" s="254"/>
      <c r="AW344" s="283">
        <f t="shared" si="38"/>
        <v>0.41319444444444442</v>
      </c>
      <c r="AX344" s="283" t="e">
        <f t="shared" si="39"/>
        <v>#N/A</v>
      </c>
      <c r="AY344" s="283">
        <f t="shared" si="40"/>
        <v>0.78125</v>
      </c>
      <c r="AZ344" s="283">
        <f t="shared" si="41"/>
        <v>0.78125</v>
      </c>
      <c r="BA344" s="283">
        <f t="shared" si="42"/>
        <v>0.3263888888888889</v>
      </c>
      <c r="BD344" s="254" t="e">
        <f>IF(W344="","",IF(F344="休日",AW344,IF(F344="法休",AW344,VLOOKUP(F344,カレンダマスタ!$Q$56:$R$69,2,FALSE))))</f>
        <v>#N/A</v>
      </c>
      <c r="BG344" s="254" t="e">
        <f t="shared" si="43"/>
        <v>#N/A</v>
      </c>
      <c r="BH344" s="254" t="e">
        <f>IF(AX344="","",IF(P344&lt;&gt;"","",IF(BG344="CS","OK",IF(VLOOKUP(E344,カレンダマスタ!$A$5:$D$381,4,FALSE)&gt;0,"",IF(OR(AX344*24&gt;10.84,AZ344*24&lt;14.5)=TRUE,"×","OK")))))</f>
        <v>#N/A</v>
      </c>
    </row>
    <row r="345" spans="2:60">
      <c r="B345" s="111"/>
      <c r="C345" s="385">
        <f>IF(STEP!C345&lt;&gt;"",STEP!C345,"")</f>
        <v>330961</v>
      </c>
      <c r="D345" s="386" t="str">
        <f>IF(STEP!D345&lt;&gt;"",STEP!D345,"")</f>
        <v>細井　亮司</v>
      </c>
      <c r="E345" s="387">
        <f>IF(STEP!E345&lt;&gt;"",STEP!E345,"")</f>
        <v>45422</v>
      </c>
      <c r="F345" s="256" t="s">
        <v>560</v>
      </c>
      <c r="G345" s="257"/>
      <c r="H345" s="254">
        <v>0.375</v>
      </c>
      <c r="I345" s="254">
        <v>0.31388888888888888</v>
      </c>
      <c r="J345" s="254"/>
      <c r="K345" s="254" t="s">
        <v>562</v>
      </c>
      <c r="L345" s="254">
        <v>0.75</v>
      </c>
      <c r="M345" s="254">
        <v>0.69097222222222221</v>
      </c>
      <c r="N345" s="254"/>
      <c r="O345" s="254"/>
      <c r="P345" s="254"/>
      <c r="Q345" s="254"/>
      <c r="R345" s="254"/>
      <c r="S345" s="254"/>
      <c r="T345" s="254"/>
      <c r="U345" s="254"/>
      <c r="V345" s="254">
        <v>0.33333333333333331</v>
      </c>
      <c r="W345" s="254">
        <v>0.33333333333333331</v>
      </c>
      <c r="X345" s="254"/>
      <c r="Y345" s="254"/>
      <c r="Z345" s="254"/>
      <c r="AA345" s="254"/>
      <c r="AB345" s="254"/>
      <c r="AC345" s="254"/>
      <c r="AD345" s="254"/>
      <c r="AE345" s="255"/>
      <c r="AF345" s="255"/>
      <c r="AG345" s="255"/>
      <c r="AH345" s="255"/>
      <c r="AI345" s="255">
        <v>1</v>
      </c>
      <c r="AJ345" s="255">
        <v>1</v>
      </c>
      <c r="AK345" s="255"/>
      <c r="AL345" s="255"/>
      <c r="AM345" s="255"/>
      <c r="AN345" s="255"/>
      <c r="AO345" s="254"/>
      <c r="AP345" s="254"/>
      <c r="AQ345" s="254"/>
      <c r="AR345" s="254"/>
      <c r="AS345" s="254"/>
      <c r="AT345" s="254"/>
      <c r="AU345" s="254"/>
      <c r="AW345" s="283">
        <f t="shared" si="38"/>
        <v>0.31597222222222221</v>
      </c>
      <c r="AX345" s="283" t="e">
        <f t="shared" si="39"/>
        <v>#N/A</v>
      </c>
      <c r="AY345" s="283">
        <f t="shared" si="40"/>
        <v>0.69097222222222221</v>
      </c>
      <c r="AZ345" s="283">
        <f t="shared" si="41"/>
        <v>0.69097222222222221</v>
      </c>
      <c r="BA345" s="283">
        <f t="shared" si="42"/>
        <v>0.33333333333333331</v>
      </c>
      <c r="BD345" s="254" t="e">
        <f>IF(W345="","",IF(F345="休日",AW345,IF(F345="法休",AW345,VLOOKUP(F345,カレンダマスタ!$Q$56:$R$69,2,FALSE))))</f>
        <v>#N/A</v>
      </c>
      <c r="BG345" s="254" t="e">
        <f t="shared" si="43"/>
        <v>#N/A</v>
      </c>
      <c r="BH345" s="254" t="e">
        <f>IF(AX345="","",IF(P345&lt;&gt;"","",IF(BG345="CS","OK",IF(VLOOKUP(E345,カレンダマスタ!$A$5:$D$381,4,FALSE)&gt;0,"",IF(OR(AX345*24&gt;10.84,AZ345*24&lt;14.5)=TRUE,"×","OK")))))</f>
        <v>#N/A</v>
      </c>
    </row>
    <row r="346" spans="2:60">
      <c r="B346" s="111"/>
      <c r="C346" s="388">
        <f>IF(STEP!C346&lt;&gt;"",STEP!C346,"")</f>
        <v>330961</v>
      </c>
      <c r="D346" s="389" t="str">
        <f>IF(STEP!D346&lt;&gt;"",STEP!D346,"")</f>
        <v>細井　亮司</v>
      </c>
      <c r="E346" s="390">
        <f>IF(STEP!E346&lt;&gt;"",STEP!E346,"")</f>
        <v>45423</v>
      </c>
      <c r="F346" s="259" t="s">
        <v>211</v>
      </c>
      <c r="G346" s="266"/>
      <c r="H346" s="260"/>
      <c r="I346" s="260"/>
      <c r="J346" s="260"/>
      <c r="K346" s="260"/>
      <c r="L346" s="260"/>
      <c r="M346" s="260"/>
      <c r="N346" s="260"/>
      <c r="O346" s="260"/>
      <c r="P346" s="260"/>
      <c r="Q346" s="260"/>
      <c r="R346" s="260"/>
      <c r="S346" s="260"/>
      <c r="T346" s="260"/>
      <c r="U346" s="260"/>
      <c r="V346" s="260"/>
      <c r="W346" s="260"/>
      <c r="X346" s="260"/>
      <c r="Y346" s="260"/>
      <c r="Z346" s="260"/>
      <c r="AA346" s="260"/>
      <c r="AB346" s="260"/>
      <c r="AC346" s="260"/>
      <c r="AD346" s="260"/>
      <c r="AE346" s="261"/>
      <c r="AF346" s="261"/>
      <c r="AG346" s="261"/>
      <c r="AH346" s="261"/>
      <c r="AI346" s="261"/>
      <c r="AJ346" s="261"/>
      <c r="AK346" s="261"/>
      <c r="AL346" s="261"/>
      <c r="AM346" s="261"/>
      <c r="AN346" s="261"/>
      <c r="AO346" s="260"/>
      <c r="AP346" s="260"/>
      <c r="AQ346" s="260"/>
      <c r="AR346" s="260"/>
      <c r="AS346" s="260"/>
      <c r="AT346" s="260"/>
      <c r="AU346" s="260"/>
      <c r="AW346" s="284" t="str">
        <f t="shared" si="38"/>
        <v/>
      </c>
      <c r="AX346" s="284" t="str">
        <f t="shared" si="39"/>
        <v/>
      </c>
      <c r="AY346" s="284" t="str">
        <f t="shared" si="40"/>
        <v/>
      </c>
      <c r="AZ346" s="284" t="str">
        <f t="shared" si="41"/>
        <v/>
      </c>
      <c r="BA346" s="284" t="str">
        <f t="shared" si="42"/>
        <v/>
      </c>
      <c r="BD346" s="260" t="str">
        <f>IF(W346="","",IF(F346="休日",AW346,IF(F346="法休",AW346,VLOOKUP(F346,カレンダマスタ!$Q$56:$R$69,2,FALSE))))</f>
        <v/>
      </c>
      <c r="BG346" s="260" t="e">
        <f t="shared" si="43"/>
        <v>#N/A</v>
      </c>
      <c r="BH346" s="260" t="str">
        <f>IF(AX346="","",IF(P346&lt;&gt;"","",IF(BG346="CS","OK",IF(VLOOKUP(E346,カレンダマスタ!$A$5:$D$381,4,FALSE)&gt;0,"",IF(OR(AX346*24&gt;10.84,AZ346*24&lt;14.5)=TRUE,"×","OK")))))</f>
        <v/>
      </c>
    </row>
    <row r="347" spans="2:60">
      <c r="B347" s="111"/>
      <c r="C347" s="391">
        <f>IF(STEP!C347&lt;&gt;"",STEP!C347,"")</f>
        <v>330961</v>
      </c>
      <c r="D347" s="392" t="str">
        <f>IF(STEP!D347&lt;&gt;"",STEP!D347,"")</f>
        <v>細井　亮司</v>
      </c>
      <c r="E347" s="393">
        <f>IF(STEP!E347&lt;&gt;"",STEP!E347,"")</f>
        <v>45424</v>
      </c>
      <c r="F347" s="263" t="s">
        <v>212</v>
      </c>
      <c r="G347" s="267"/>
      <c r="H347" s="264"/>
      <c r="I347" s="264">
        <v>0.2902777777777778</v>
      </c>
      <c r="J347" s="264"/>
      <c r="K347" s="264"/>
      <c r="L347" s="264"/>
      <c r="M347" s="264">
        <v>0.66666666666666663</v>
      </c>
      <c r="N347" s="264"/>
      <c r="O347" s="264"/>
      <c r="P347" s="264"/>
      <c r="Q347" s="264" t="s">
        <v>608</v>
      </c>
      <c r="R347" s="264"/>
      <c r="S347" s="264"/>
      <c r="T347" s="264"/>
      <c r="U347" s="264"/>
      <c r="V347" s="264"/>
      <c r="W347" s="264">
        <v>0.33333333333333331</v>
      </c>
      <c r="X347" s="264"/>
      <c r="Y347" s="264"/>
      <c r="Z347" s="264"/>
      <c r="AA347" s="264"/>
      <c r="AB347" s="264">
        <v>0.33333333333333331</v>
      </c>
      <c r="AC347" s="264"/>
      <c r="AD347" s="264"/>
      <c r="AE347" s="265">
        <v>0.33333333333333331</v>
      </c>
      <c r="AF347" s="265">
        <v>0.33333333333333331</v>
      </c>
      <c r="AG347" s="265"/>
      <c r="AH347" s="265">
        <v>0.33333333333333331</v>
      </c>
      <c r="AI347" s="265"/>
      <c r="AJ347" s="265"/>
      <c r="AK347" s="265"/>
      <c r="AL347" s="265">
        <v>1</v>
      </c>
      <c r="AM347" s="265"/>
      <c r="AN347" s="265"/>
      <c r="AO347" s="264"/>
      <c r="AP347" s="264"/>
      <c r="AQ347" s="264"/>
      <c r="AR347" s="264"/>
      <c r="AS347" s="264"/>
      <c r="AT347" s="264"/>
      <c r="AU347" s="264"/>
      <c r="AW347" s="285">
        <f t="shared" si="38"/>
        <v>0.29166666666666663</v>
      </c>
      <c r="AX347" s="285">
        <f t="shared" si="39"/>
        <v>0.29166666666666663</v>
      </c>
      <c r="AY347" s="285">
        <f t="shared" si="40"/>
        <v>0.66666666666666663</v>
      </c>
      <c r="AZ347" s="285">
        <f t="shared" si="41"/>
        <v>0.66666666666666663</v>
      </c>
      <c r="BA347" s="285">
        <f t="shared" si="42"/>
        <v>0.33333333333333331</v>
      </c>
      <c r="BD347" s="264">
        <f>IF(W347="","",IF(F347="休日",AW347,IF(F347="法休",AW347,VLOOKUP(F347,カレンダマスタ!$Q$56:$R$69,2,FALSE))))</f>
        <v>0.29166666666666663</v>
      </c>
      <c r="BG347" s="264" t="e">
        <f t="shared" si="43"/>
        <v>#N/A</v>
      </c>
      <c r="BH347" s="264" t="e">
        <f>IF(AX347="","",IF(P347&lt;&gt;"","",IF(BG347="CS","OK",IF(VLOOKUP(E347,カレンダマスタ!$A$5:$D$381,4,FALSE)&gt;0,"",IF(OR(AX347*24&gt;10.84,AZ347*24&lt;14.5)=TRUE,"×","OK")))))</f>
        <v>#N/A</v>
      </c>
    </row>
    <row r="348" spans="2:60">
      <c r="B348" s="111"/>
      <c r="C348" s="385">
        <f>IF(STEP!C348&lt;&gt;"",STEP!C348,"")</f>
        <v>330961</v>
      </c>
      <c r="D348" s="386" t="str">
        <f>IF(STEP!D348&lt;&gt;"",STEP!D348,"")</f>
        <v>細井　亮司</v>
      </c>
      <c r="E348" s="387">
        <f>IF(STEP!E348&lt;&gt;"",STEP!E348,"")</f>
        <v>45425</v>
      </c>
      <c r="F348" s="253" t="s">
        <v>560</v>
      </c>
      <c r="G348" s="252"/>
      <c r="H348" s="254">
        <v>0.375</v>
      </c>
      <c r="I348" s="254">
        <v>0.31944444444444448</v>
      </c>
      <c r="J348" s="254"/>
      <c r="K348" s="254" t="s">
        <v>562</v>
      </c>
      <c r="L348" s="254">
        <v>0.75</v>
      </c>
      <c r="M348" s="254">
        <v>0.75</v>
      </c>
      <c r="N348" s="254"/>
      <c r="O348" s="254"/>
      <c r="P348" s="254"/>
      <c r="Q348" s="254" t="s">
        <v>559</v>
      </c>
      <c r="R348" s="254"/>
      <c r="S348" s="254"/>
      <c r="T348" s="254"/>
      <c r="U348" s="254"/>
      <c r="V348" s="254">
        <v>0.33333333333333331</v>
      </c>
      <c r="W348" s="254">
        <v>0.3888888888888889</v>
      </c>
      <c r="X348" s="254"/>
      <c r="Y348" s="254">
        <v>5.5555555555555552E-2</v>
      </c>
      <c r="Z348" s="254"/>
      <c r="AA348" s="254"/>
      <c r="AB348" s="254"/>
      <c r="AC348" s="254"/>
      <c r="AD348" s="254"/>
      <c r="AE348" s="255">
        <v>5.5555555555555552E-2</v>
      </c>
      <c r="AF348" s="255">
        <v>5.5555555555555552E-2</v>
      </c>
      <c r="AG348" s="255"/>
      <c r="AH348" s="255">
        <v>5.5555555555555552E-2</v>
      </c>
      <c r="AI348" s="255">
        <v>1</v>
      </c>
      <c r="AJ348" s="255">
        <v>1</v>
      </c>
      <c r="AK348" s="255"/>
      <c r="AL348" s="255"/>
      <c r="AM348" s="255"/>
      <c r="AN348" s="255"/>
      <c r="AO348" s="254"/>
      <c r="AP348" s="254"/>
      <c r="AQ348" s="254"/>
      <c r="AR348" s="254"/>
      <c r="AS348" s="254"/>
      <c r="AT348" s="254"/>
      <c r="AU348" s="254"/>
      <c r="AW348" s="283">
        <f t="shared" si="38"/>
        <v>0.31944444444444442</v>
      </c>
      <c r="AX348" s="283" t="e">
        <f t="shared" si="39"/>
        <v>#N/A</v>
      </c>
      <c r="AY348" s="283">
        <f t="shared" si="40"/>
        <v>0.75</v>
      </c>
      <c r="AZ348" s="283">
        <f t="shared" si="41"/>
        <v>0.75</v>
      </c>
      <c r="BA348" s="283">
        <f t="shared" si="42"/>
        <v>0.3888888888888889</v>
      </c>
      <c r="BD348" s="254" t="e">
        <f>IF(W348="","",IF(F348="休日",AW348,IF(F348="法休",AW348,VLOOKUP(F348,カレンダマスタ!$Q$56:$R$69,2,FALSE))))</f>
        <v>#N/A</v>
      </c>
      <c r="BG348" s="503" t="e">
        <f t="shared" si="43"/>
        <v>#N/A</v>
      </c>
      <c r="BH348" s="503" t="e">
        <f>IF(AX348="","",IF(P348&lt;&gt;"","",IF(BG348="CS","OK",IF(VLOOKUP(E348,カレンダマスタ!$A$5:$D$381,4,FALSE)&gt;0,"",IF(OR(AX348*24&gt;10.84,AZ348*24&lt;14.5)=TRUE,"×","OK")))))</f>
        <v>#N/A</v>
      </c>
    </row>
    <row r="349" spans="2:60">
      <c r="B349" s="111"/>
      <c r="C349" s="385">
        <f>IF(STEP!C349&lt;&gt;"",STEP!C349,"")</f>
        <v>330961</v>
      </c>
      <c r="D349" s="386" t="str">
        <f>IF(STEP!D349&lt;&gt;"",STEP!D349,"")</f>
        <v>細井　亮司</v>
      </c>
      <c r="E349" s="387">
        <f>IF(STEP!E349&lt;&gt;"",STEP!E349,"")</f>
        <v>45426</v>
      </c>
      <c r="F349" s="253" t="s">
        <v>560</v>
      </c>
      <c r="G349" s="252"/>
      <c r="H349" s="254">
        <v>0.375</v>
      </c>
      <c r="I349" s="254">
        <v>0.32083333333333336</v>
      </c>
      <c r="J349" s="254"/>
      <c r="K349" s="254" t="s">
        <v>562</v>
      </c>
      <c r="L349" s="254">
        <v>0.75</v>
      </c>
      <c r="M349" s="254">
        <v>0.75</v>
      </c>
      <c r="N349" s="254"/>
      <c r="O349" s="254"/>
      <c r="P349" s="254"/>
      <c r="Q349" s="254" t="s">
        <v>559</v>
      </c>
      <c r="R349" s="254"/>
      <c r="S349" s="254"/>
      <c r="T349" s="254"/>
      <c r="U349" s="254"/>
      <c r="V349" s="254">
        <v>0.33333333333333331</v>
      </c>
      <c r="W349" s="254">
        <v>0.38541666666666669</v>
      </c>
      <c r="X349" s="254"/>
      <c r="Y349" s="254">
        <v>5.2083333333333336E-2</v>
      </c>
      <c r="Z349" s="254"/>
      <c r="AA349" s="254"/>
      <c r="AB349" s="254"/>
      <c r="AC349" s="254"/>
      <c r="AD349" s="254"/>
      <c r="AE349" s="255">
        <v>5.2083333333333336E-2</v>
      </c>
      <c r="AF349" s="255">
        <v>5.2083333333333336E-2</v>
      </c>
      <c r="AG349" s="255"/>
      <c r="AH349" s="255">
        <v>5.2083333333333336E-2</v>
      </c>
      <c r="AI349" s="255">
        <v>1</v>
      </c>
      <c r="AJ349" s="255">
        <v>1</v>
      </c>
      <c r="AK349" s="255"/>
      <c r="AL349" s="255"/>
      <c r="AM349" s="255"/>
      <c r="AN349" s="255"/>
      <c r="AO349" s="254"/>
      <c r="AP349" s="254"/>
      <c r="AQ349" s="254"/>
      <c r="AR349" s="254"/>
      <c r="AS349" s="254"/>
      <c r="AT349" s="254"/>
      <c r="AU349" s="254"/>
      <c r="AW349" s="283">
        <f t="shared" si="38"/>
        <v>0.32291666666666663</v>
      </c>
      <c r="AX349" s="283" t="e">
        <f t="shared" si="39"/>
        <v>#N/A</v>
      </c>
      <c r="AY349" s="283">
        <f t="shared" si="40"/>
        <v>0.75</v>
      </c>
      <c r="AZ349" s="283">
        <f t="shared" si="41"/>
        <v>0.75</v>
      </c>
      <c r="BA349" s="283">
        <f t="shared" si="42"/>
        <v>0.38541666666666669</v>
      </c>
      <c r="BD349" s="254" t="e">
        <f>IF(W349="","",IF(F349="休日",AW349,IF(F349="法休",AW349,VLOOKUP(F349,カレンダマスタ!$Q$56:$R$69,2,FALSE))))</f>
        <v>#N/A</v>
      </c>
      <c r="BG349" s="254" t="e">
        <f t="shared" si="43"/>
        <v>#N/A</v>
      </c>
      <c r="BH349" s="254" t="e">
        <f>IF(AX349="","",IF(P349&lt;&gt;"","",IF(BG349="CS","OK",IF(VLOOKUP(E349,カレンダマスタ!$A$5:$D$381,4,FALSE)&gt;0,"",IF(OR(AX349*24&gt;10.84,AZ349*24&lt;14.5)=TRUE,"×","OK")))))</f>
        <v>#N/A</v>
      </c>
    </row>
    <row r="350" spans="2:60">
      <c r="B350" s="111"/>
      <c r="C350" s="385">
        <f>IF(STEP!C350&lt;&gt;"",STEP!C350,"")</f>
        <v>330961</v>
      </c>
      <c r="D350" s="386" t="str">
        <f>IF(STEP!D350&lt;&gt;"",STEP!D350,"")</f>
        <v>細井　亮司</v>
      </c>
      <c r="E350" s="387">
        <f>IF(STEP!E350&lt;&gt;"",STEP!E350,"")</f>
        <v>45427</v>
      </c>
      <c r="F350" s="253" t="s">
        <v>560</v>
      </c>
      <c r="G350" s="252"/>
      <c r="H350" s="254">
        <v>0.375</v>
      </c>
      <c r="I350" s="254">
        <v>0.3125</v>
      </c>
      <c r="J350" s="254"/>
      <c r="K350" s="254" t="s">
        <v>562</v>
      </c>
      <c r="L350" s="254">
        <v>0.75</v>
      </c>
      <c r="M350" s="254"/>
      <c r="N350" s="254">
        <v>0.6875</v>
      </c>
      <c r="O350" s="254"/>
      <c r="P350" s="254"/>
      <c r="Q350" s="254"/>
      <c r="R350" s="254"/>
      <c r="S350" s="254"/>
      <c r="T350" s="254" t="s">
        <v>626</v>
      </c>
      <c r="U350" s="254"/>
      <c r="V350" s="254">
        <v>0.33333333333333331</v>
      </c>
      <c r="W350" s="254">
        <v>0.33333333333333331</v>
      </c>
      <c r="X350" s="254"/>
      <c r="Y350" s="254"/>
      <c r="Z350" s="254"/>
      <c r="AA350" s="254"/>
      <c r="AB350" s="254"/>
      <c r="AC350" s="254"/>
      <c r="AD350" s="254"/>
      <c r="AE350" s="255"/>
      <c r="AF350" s="255"/>
      <c r="AG350" s="255"/>
      <c r="AH350" s="255"/>
      <c r="AI350" s="255">
        <v>1</v>
      </c>
      <c r="AJ350" s="255">
        <v>1</v>
      </c>
      <c r="AK350" s="255"/>
      <c r="AL350" s="255"/>
      <c r="AM350" s="255"/>
      <c r="AN350" s="255"/>
      <c r="AO350" s="254"/>
      <c r="AP350" s="254"/>
      <c r="AQ350" s="254"/>
      <c r="AR350" s="254"/>
      <c r="AS350" s="254"/>
      <c r="AT350" s="254"/>
      <c r="AU350" s="254"/>
      <c r="AW350" s="283">
        <f t="shared" si="38"/>
        <v>0.3125</v>
      </c>
      <c r="AX350" s="283" t="e">
        <f t="shared" si="39"/>
        <v>#N/A</v>
      </c>
      <c r="AY350" s="283">
        <f t="shared" si="40"/>
        <v>0.6875</v>
      </c>
      <c r="AZ350" s="283">
        <f t="shared" si="41"/>
        <v>0.6875</v>
      </c>
      <c r="BA350" s="283">
        <f t="shared" si="42"/>
        <v>0.33333333333333331</v>
      </c>
      <c r="BD350" s="254" t="e">
        <f>IF(W350="","",IF(F350="休日",AW350,IF(F350="法休",AW350,VLOOKUP(F350,カレンダマスタ!$Q$56:$R$69,2,FALSE))))</f>
        <v>#N/A</v>
      </c>
      <c r="BG350" s="254" t="e">
        <f t="shared" si="43"/>
        <v>#N/A</v>
      </c>
      <c r="BH350" s="254" t="e">
        <f>IF(AX350="","",IF(P350&lt;&gt;"","",IF(BG350="CS","OK",IF(VLOOKUP(E350,カレンダマスタ!$A$5:$D$381,4,FALSE)&gt;0,"",IF(OR(AX350*24&gt;10.84,AZ350*24&lt;14.5)=TRUE,"×","OK")))))</f>
        <v>#N/A</v>
      </c>
    </row>
    <row r="351" spans="2:60">
      <c r="B351" s="111"/>
      <c r="C351" s="385">
        <f>IF(STEP!C351&lt;&gt;"",STEP!C351,"")</f>
        <v>330961</v>
      </c>
      <c r="D351" s="386" t="str">
        <f>IF(STEP!D351&lt;&gt;"",STEP!D351,"")</f>
        <v>細井　亮司</v>
      </c>
      <c r="E351" s="387">
        <f>IF(STEP!E351&lt;&gt;"",STEP!E351,"")</f>
        <v>45428</v>
      </c>
      <c r="F351" s="256" t="s">
        <v>560</v>
      </c>
      <c r="G351" s="257"/>
      <c r="H351" s="254">
        <v>0.375</v>
      </c>
      <c r="I351" s="254">
        <v>0.36458333333333331</v>
      </c>
      <c r="J351" s="254"/>
      <c r="K351" s="254"/>
      <c r="L351" s="254">
        <v>0.75</v>
      </c>
      <c r="M351" s="254">
        <v>0.82152777777777775</v>
      </c>
      <c r="N351" s="254"/>
      <c r="O351" s="254"/>
      <c r="P351" s="254"/>
      <c r="Q351" s="254" t="s">
        <v>559</v>
      </c>
      <c r="R351" s="254"/>
      <c r="S351" s="254"/>
      <c r="T351" s="254"/>
      <c r="U351" s="254"/>
      <c r="V351" s="254">
        <v>0.33333333333333331</v>
      </c>
      <c r="W351" s="254">
        <v>0.40277777777777773</v>
      </c>
      <c r="X351" s="254"/>
      <c r="Y351" s="254">
        <v>6.9444444444444434E-2</v>
      </c>
      <c r="Z351" s="254"/>
      <c r="AA351" s="254"/>
      <c r="AB351" s="254"/>
      <c r="AC351" s="254"/>
      <c r="AD351" s="254"/>
      <c r="AE351" s="255">
        <v>6.25E-2</v>
      </c>
      <c r="AF351" s="255">
        <v>6.9444444444444434E-2</v>
      </c>
      <c r="AG351" s="255">
        <v>6.9444444444444441E-3</v>
      </c>
      <c r="AH351" s="255">
        <v>6.9444444444444434E-2</v>
      </c>
      <c r="AI351" s="255">
        <v>1</v>
      </c>
      <c r="AJ351" s="255">
        <v>1</v>
      </c>
      <c r="AK351" s="255"/>
      <c r="AL351" s="255"/>
      <c r="AM351" s="255"/>
      <c r="AN351" s="255"/>
      <c r="AO351" s="254"/>
      <c r="AP351" s="254"/>
      <c r="AQ351" s="254"/>
      <c r="AR351" s="254"/>
      <c r="AS351" s="254"/>
      <c r="AT351" s="254"/>
      <c r="AU351" s="254"/>
      <c r="AW351" s="283">
        <f t="shared" si="38"/>
        <v>0.36458333333333331</v>
      </c>
      <c r="AX351" s="283" t="e">
        <f t="shared" si="39"/>
        <v>#N/A</v>
      </c>
      <c r="AY351" s="283">
        <f t="shared" si="40"/>
        <v>0.81944444444444442</v>
      </c>
      <c r="AZ351" s="283">
        <f t="shared" si="41"/>
        <v>0.81944444444444442</v>
      </c>
      <c r="BA351" s="283">
        <f t="shared" si="42"/>
        <v>0.40277777777777773</v>
      </c>
      <c r="BD351" s="254" t="e">
        <f>IF(W351="","",IF(F351="休日",AW351,IF(F351="法休",AW351,VLOOKUP(F351,カレンダマスタ!$Q$56:$R$69,2,FALSE))))</f>
        <v>#N/A</v>
      </c>
      <c r="BG351" s="254" t="e">
        <f t="shared" si="43"/>
        <v>#N/A</v>
      </c>
      <c r="BH351" s="254" t="e">
        <f>IF(AX351="","",IF(P351&lt;&gt;"","",IF(BG351="CS","OK",IF(VLOOKUP(E351,カレンダマスタ!$A$5:$D$381,4,FALSE)&gt;0,"",IF(OR(AX351*24&gt;10.84,AZ351*24&lt;14.5)=TRUE,"×","OK")))))</f>
        <v>#N/A</v>
      </c>
    </row>
    <row r="352" spans="2:60">
      <c r="B352" s="111"/>
      <c r="C352" s="385">
        <f>IF(STEP!C352&lt;&gt;"",STEP!C352,"")</f>
        <v>330961</v>
      </c>
      <c r="D352" s="386" t="str">
        <f>IF(STEP!D352&lt;&gt;"",STEP!D352,"")</f>
        <v>細井　亮司</v>
      </c>
      <c r="E352" s="387">
        <f>IF(STEP!E352&lt;&gt;"",STEP!E352,"")</f>
        <v>45429</v>
      </c>
      <c r="F352" s="256" t="s">
        <v>560</v>
      </c>
      <c r="G352" s="257"/>
      <c r="H352" s="254">
        <v>0.375</v>
      </c>
      <c r="I352" s="254">
        <v>0.31180555555555556</v>
      </c>
      <c r="J352" s="254"/>
      <c r="K352" s="254" t="s">
        <v>562</v>
      </c>
      <c r="L352" s="254">
        <v>0.75</v>
      </c>
      <c r="M352" s="254">
        <v>0.6875</v>
      </c>
      <c r="N352" s="254"/>
      <c r="O352" s="254"/>
      <c r="P352" s="254"/>
      <c r="Q352" s="254"/>
      <c r="R352" s="254"/>
      <c r="S352" s="254"/>
      <c r="T352" s="254"/>
      <c r="U352" s="254"/>
      <c r="V352" s="254">
        <v>0.33333333333333331</v>
      </c>
      <c r="W352" s="254">
        <v>0.33333333333333331</v>
      </c>
      <c r="X352" s="254"/>
      <c r="Y352" s="254"/>
      <c r="Z352" s="254"/>
      <c r="AA352" s="254"/>
      <c r="AB352" s="254"/>
      <c r="AC352" s="254"/>
      <c r="AD352" s="254"/>
      <c r="AE352" s="255"/>
      <c r="AF352" s="255"/>
      <c r="AG352" s="255"/>
      <c r="AH352" s="255"/>
      <c r="AI352" s="255">
        <v>1</v>
      </c>
      <c r="AJ352" s="255">
        <v>1</v>
      </c>
      <c r="AK352" s="255"/>
      <c r="AL352" s="255"/>
      <c r="AM352" s="255"/>
      <c r="AN352" s="255"/>
      <c r="AO352" s="254"/>
      <c r="AP352" s="254"/>
      <c r="AQ352" s="254"/>
      <c r="AR352" s="254"/>
      <c r="AS352" s="254"/>
      <c r="AT352" s="254"/>
      <c r="AU352" s="254"/>
      <c r="AW352" s="283">
        <f t="shared" si="38"/>
        <v>0.3125</v>
      </c>
      <c r="AX352" s="283" t="e">
        <f t="shared" si="39"/>
        <v>#N/A</v>
      </c>
      <c r="AY352" s="283">
        <f t="shared" si="40"/>
        <v>0.6875</v>
      </c>
      <c r="AZ352" s="283">
        <f t="shared" si="41"/>
        <v>0.6875</v>
      </c>
      <c r="BA352" s="283">
        <f t="shared" si="42"/>
        <v>0.33333333333333331</v>
      </c>
      <c r="BD352" s="254" t="e">
        <f>IF(W352="","",IF(F352="休日",AW352,IF(F352="法休",AW352,VLOOKUP(F352,カレンダマスタ!$Q$56:$R$69,2,FALSE))))</f>
        <v>#N/A</v>
      </c>
      <c r="BG352" s="254" t="e">
        <f t="shared" si="43"/>
        <v>#N/A</v>
      </c>
      <c r="BH352" s="254" t="e">
        <f>IF(AX352="","",IF(P352&lt;&gt;"","",IF(BG352="CS","OK",IF(VLOOKUP(E352,カレンダマスタ!$A$5:$D$381,4,FALSE)&gt;0,"",IF(OR(AX352*24&gt;10.84,AZ352*24&lt;14.5)=TRUE,"×","OK")))))</f>
        <v>#N/A</v>
      </c>
    </row>
    <row r="353" spans="2:60">
      <c r="B353" s="111"/>
      <c r="C353" s="388">
        <f>IF(STEP!C353&lt;&gt;"",STEP!C353,"")</f>
        <v>330961</v>
      </c>
      <c r="D353" s="389" t="str">
        <f>IF(STEP!D353&lt;&gt;"",STEP!D353,"")</f>
        <v>細井　亮司</v>
      </c>
      <c r="E353" s="390">
        <f>IF(STEP!E353&lt;&gt;"",STEP!E353,"")</f>
        <v>45430</v>
      </c>
      <c r="F353" s="259" t="s">
        <v>211</v>
      </c>
      <c r="G353" s="266"/>
      <c r="H353" s="260"/>
      <c r="I353" s="260"/>
      <c r="J353" s="260"/>
      <c r="K353" s="260"/>
      <c r="L353" s="260"/>
      <c r="M353" s="260"/>
      <c r="N353" s="260"/>
      <c r="O353" s="260"/>
      <c r="P353" s="260"/>
      <c r="Q353" s="260"/>
      <c r="R353" s="260"/>
      <c r="S353" s="260"/>
      <c r="T353" s="260"/>
      <c r="U353" s="260"/>
      <c r="V353" s="260"/>
      <c r="W353" s="260"/>
      <c r="X353" s="260"/>
      <c r="Y353" s="260"/>
      <c r="Z353" s="260"/>
      <c r="AA353" s="260"/>
      <c r="AB353" s="260"/>
      <c r="AC353" s="260"/>
      <c r="AD353" s="260"/>
      <c r="AE353" s="261"/>
      <c r="AF353" s="261"/>
      <c r="AG353" s="261"/>
      <c r="AH353" s="261"/>
      <c r="AI353" s="261"/>
      <c r="AJ353" s="261"/>
      <c r="AK353" s="261"/>
      <c r="AL353" s="261"/>
      <c r="AM353" s="261"/>
      <c r="AN353" s="261"/>
      <c r="AO353" s="260"/>
      <c r="AP353" s="260"/>
      <c r="AQ353" s="260"/>
      <c r="AR353" s="260"/>
      <c r="AS353" s="260"/>
      <c r="AT353" s="260"/>
      <c r="AU353" s="260"/>
      <c r="AW353" s="284" t="str">
        <f t="shared" si="38"/>
        <v/>
      </c>
      <c r="AX353" s="284" t="str">
        <f t="shared" si="39"/>
        <v/>
      </c>
      <c r="AY353" s="284" t="str">
        <f t="shared" si="40"/>
        <v/>
      </c>
      <c r="AZ353" s="284" t="str">
        <f t="shared" si="41"/>
        <v/>
      </c>
      <c r="BA353" s="284" t="str">
        <f t="shared" si="42"/>
        <v/>
      </c>
      <c r="BD353" s="260" t="str">
        <f>IF(W353="","",IF(F353="休日",AW353,IF(F353="法休",AW353,VLOOKUP(F353,カレンダマスタ!$Q$56:$R$69,2,FALSE))))</f>
        <v/>
      </c>
      <c r="BG353" s="260" t="e">
        <f t="shared" si="43"/>
        <v>#N/A</v>
      </c>
      <c r="BH353" s="260" t="str">
        <f>IF(AX353="","",IF(P353&lt;&gt;"","",IF(BG353="CS","OK",IF(VLOOKUP(E353,カレンダマスタ!$A$5:$D$381,4,FALSE)&gt;0,"",IF(OR(AX353*24&gt;10.84,AZ353*24&lt;14.5)=TRUE,"×","OK")))))</f>
        <v/>
      </c>
    </row>
    <row r="354" spans="2:60">
      <c r="B354" s="111"/>
      <c r="C354" s="394">
        <f>IF(STEP!C354&lt;&gt;"",STEP!C354,"")</f>
        <v>330961</v>
      </c>
      <c r="D354" s="395" t="str">
        <f>IF(STEP!D354&lt;&gt;"",STEP!D354,"")</f>
        <v>細井　亮司</v>
      </c>
      <c r="E354" s="396">
        <f>IF(STEP!E354&lt;&gt;"",STEP!E354,"")</f>
        <v>45431</v>
      </c>
      <c r="F354" s="269" t="s">
        <v>212</v>
      </c>
      <c r="G354" s="268"/>
      <c r="H354" s="270"/>
      <c r="I354" s="270"/>
      <c r="J354" s="270"/>
      <c r="K354" s="270"/>
      <c r="L354" s="270"/>
      <c r="M354" s="270"/>
      <c r="N354" s="270"/>
      <c r="O354" s="270"/>
      <c r="P354" s="270"/>
      <c r="Q354" s="270"/>
      <c r="R354" s="270"/>
      <c r="S354" s="270"/>
      <c r="T354" s="270"/>
      <c r="U354" s="270"/>
      <c r="V354" s="270"/>
      <c r="W354" s="270"/>
      <c r="X354" s="270"/>
      <c r="Y354" s="270"/>
      <c r="Z354" s="270"/>
      <c r="AA354" s="270"/>
      <c r="AB354" s="270"/>
      <c r="AC354" s="270"/>
      <c r="AD354" s="270"/>
      <c r="AE354" s="271"/>
      <c r="AF354" s="271"/>
      <c r="AG354" s="271"/>
      <c r="AH354" s="271"/>
      <c r="AI354" s="271"/>
      <c r="AJ354" s="271"/>
      <c r="AK354" s="271"/>
      <c r="AL354" s="271"/>
      <c r="AM354" s="271"/>
      <c r="AN354" s="271"/>
      <c r="AO354" s="270"/>
      <c r="AP354" s="270"/>
      <c r="AQ354" s="270"/>
      <c r="AR354" s="270"/>
      <c r="AS354" s="270"/>
      <c r="AT354" s="270"/>
      <c r="AU354" s="270"/>
      <c r="AW354" s="282" t="str">
        <f t="shared" si="38"/>
        <v/>
      </c>
      <c r="AX354" s="282" t="str">
        <f t="shared" si="39"/>
        <v/>
      </c>
      <c r="AY354" s="282" t="str">
        <f t="shared" si="40"/>
        <v/>
      </c>
      <c r="AZ354" s="282" t="str">
        <f t="shared" si="41"/>
        <v/>
      </c>
      <c r="BA354" s="282" t="str">
        <f t="shared" si="42"/>
        <v/>
      </c>
      <c r="BD354" s="270" t="str">
        <f>IF(W354="","",IF(F354="休日",AW354,IF(F354="法休",AW354,VLOOKUP(F354,カレンダマスタ!$Q$56:$R$69,2,FALSE))))</f>
        <v/>
      </c>
      <c r="BG354" s="270" t="e">
        <f t="shared" si="43"/>
        <v>#N/A</v>
      </c>
      <c r="BH354" s="270" t="str">
        <f>IF(AX354="","",IF(P354&lt;&gt;"","",IF(BG354="CS","OK",IF(VLOOKUP(E354,カレンダマスタ!$A$5:$D$381,4,FALSE)&gt;0,"",IF(OR(AX354*24&gt;10.84,AZ354*24&lt;14.5)=TRUE,"×","OK")))))</f>
        <v/>
      </c>
    </row>
    <row r="355" spans="2:60">
      <c r="B355" s="111"/>
      <c r="C355" s="385">
        <f>IF(STEP!C355&lt;&gt;"",STEP!C355,"")</f>
        <v>330961</v>
      </c>
      <c r="D355" s="386" t="str">
        <f>IF(STEP!D355&lt;&gt;"",STEP!D355,"")</f>
        <v>細井　亮司</v>
      </c>
      <c r="E355" s="387">
        <f>IF(STEP!E355&lt;&gt;"",STEP!E355,"")</f>
        <v>45432</v>
      </c>
      <c r="F355" s="253" t="s">
        <v>560</v>
      </c>
      <c r="G355" s="252"/>
      <c r="H355" s="254">
        <v>0.375</v>
      </c>
      <c r="I355" s="254"/>
      <c r="J355" s="254">
        <v>0.31597222222222221</v>
      </c>
      <c r="K355" s="254" t="s">
        <v>562</v>
      </c>
      <c r="L355" s="254">
        <v>0.75</v>
      </c>
      <c r="M355" s="254"/>
      <c r="N355" s="254"/>
      <c r="O355" s="254"/>
      <c r="P355" s="254"/>
      <c r="Q355" s="254"/>
      <c r="R355" s="254"/>
      <c r="S355" s="254"/>
      <c r="T355" s="254" t="s">
        <v>627</v>
      </c>
      <c r="U355" s="254"/>
      <c r="V355" s="254"/>
      <c r="W355" s="254"/>
      <c r="X355" s="254"/>
      <c r="Y355" s="254"/>
      <c r="Z355" s="254"/>
      <c r="AA355" s="254"/>
      <c r="AB355" s="254"/>
      <c r="AC355" s="254"/>
      <c r="AD355" s="254"/>
      <c r="AE355" s="255"/>
      <c r="AF355" s="255"/>
      <c r="AG355" s="255"/>
      <c r="AH355" s="255"/>
      <c r="AI355" s="255">
        <v>1</v>
      </c>
      <c r="AJ355" s="255"/>
      <c r="AK355" s="255"/>
      <c r="AL355" s="255"/>
      <c r="AM355" s="255"/>
      <c r="AN355" s="255"/>
      <c r="AO355" s="254"/>
      <c r="AP355" s="254"/>
      <c r="AQ355" s="254"/>
      <c r="AR355" s="254"/>
      <c r="AS355" s="254"/>
      <c r="AT355" s="254"/>
      <c r="AU355" s="254"/>
      <c r="AW355" s="283" t="str">
        <f t="shared" si="38"/>
        <v/>
      </c>
      <c r="AX355" s="283" t="str">
        <f t="shared" si="39"/>
        <v/>
      </c>
      <c r="AY355" s="283" t="str">
        <f t="shared" si="40"/>
        <v/>
      </c>
      <c r="AZ355" s="283" t="str">
        <f t="shared" si="41"/>
        <v/>
      </c>
      <c r="BA355" s="283" t="str">
        <f t="shared" si="42"/>
        <v/>
      </c>
      <c r="BD355" s="254" t="str">
        <f>IF(W355="","",IF(F355="休日",AW355,IF(F355="法休",AW355,VLOOKUP(F355,カレンダマスタ!$Q$56:$R$69,2,FALSE))))</f>
        <v/>
      </c>
      <c r="BG355" s="254" t="e">
        <f t="shared" si="43"/>
        <v>#N/A</v>
      </c>
      <c r="BH355" s="254" t="str">
        <f>IF(AX355="","",IF(P355&lt;&gt;"","",IF(BG355="CS","OK",IF(VLOOKUP(E355,カレンダマスタ!$A$5:$D$381,4,FALSE)&gt;0,"",IF(OR(AX355*24&gt;10.84,AZ355*24&lt;14.5)=TRUE,"×","OK")))))</f>
        <v/>
      </c>
    </row>
    <row r="356" spans="2:60">
      <c r="B356" s="111"/>
      <c r="C356" s="397" t="str">
        <f>IF(STEP!C356&lt;&gt;"",STEP!C356,"")</f>
        <v/>
      </c>
      <c r="D356" s="398" t="str">
        <f>IF(STEP!D356&lt;&gt;"",STEP!D356,"")</f>
        <v/>
      </c>
      <c r="E356" s="399" t="str">
        <f>IF(STEP!E356&lt;&gt;"",STEP!E356,"")</f>
        <v/>
      </c>
      <c r="F356" s="273"/>
      <c r="G356" s="272"/>
      <c r="H356" s="274"/>
      <c r="I356" s="274"/>
      <c r="J356" s="274"/>
      <c r="K356" s="274"/>
      <c r="L356" s="274"/>
      <c r="M356" s="274"/>
      <c r="N356" s="274"/>
      <c r="O356" s="274"/>
      <c r="P356" s="274"/>
      <c r="Q356" s="274"/>
      <c r="R356" s="274"/>
      <c r="S356" s="274"/>
      <c r="T356" s="274"/>
      <c r="U356" s="274"/>
      <c r="V356" s="274"/>
      <c r="W356" s="274"/>
      <c r="X356" s="274"/>
      <c r="Y356" s="274"/>
      <c r="Z356" s="274"/>
      <c r="AA356" s="274"/>
      <c r="AB356" s="274"/>
      <c r="AC356" s="274"/>
      <c r="AD356" s="274"/>
      <c r="AE356" s="275"/>
      <c r="AF356" s="275"/>
      <c r="AG356" s="275"/>
      <c r="AH356" s="275"/>
      <c r="AI356" s="275"/>
      <c r="AJ356" s="275"/>
      <c r="AK356" s="275"/>
      <c r="AL356" s="275"/>
      <c r="AM356" s="275"/>
      <c r="AN356" s="275"/>
      <c r="AO356" s="274"/>
      <c r="AP356" s="274"/>
      <c r="AQ356" s="274"/>
      <c r="AR356" s="274"/>
      <c r="AS356" s="274"/>
      <c r="AT356" s="274"/>
      <c r="AU356" s="274"/>
      <c r="AW356" s="286" t="str">
        <f t="shared" si="38"/>
        <v/>
      </c>
      <c r="AX356" s="286" t="str">
        <f t="shared" si="39"/>
        <v/>
      </c>
      <c r="AY356" s="286" t="str">
        <f t="shared" si="40"/>
        <v/>
      </c>
      <c r="AZ356" s="286" t="str">
        <f t="shared" si="41"/>
        <v/>
      </c>
      <c r="BA356" s="286" t="str">
        <f t="shared" si="42"/>
        <v/>
      </c>
      <c r="BD356" s="274" t="str">
        <f>IF(W356="","",IF(F356="休日",AW356,IF(F356="法休",AW356,VLOOKUP(F356,カレンダマスタ!$Q$56:$R$69,2,FALSE))))</f>
        <v/>
      </c>
      <c r="BG356" s="274" t="e">
        <f t="shared" si="43"/>
        <v>#N/A</v>
      </c>
      <c r="BH356" s="274" t="str">
        <f>IF(AX356="","",IF(P356&lt;&gt;"","",IF(BG356="CS","OK",IF(VLOOKUP(E356,カレンダマスタ!$A$5:$D$381,4,FALSE)&gt;0,"",IF(OR(AX356*24&gt;10.84,AZ356*24&lt;14.5)=TRUE,"×","OK")))))</f>
        <v/>
      </c>
    </row>
    <row r="357" spans="2:60">
      <c r="B357" s="111"/>
      <c r="C357" s="397" t="str">
        <f>IF(STEP!C357&lt;&gt;"",STEP!C357,"")</f>
        <v/>
      </c>
      <c r="D357" s="398" t="str">
        <f>IF(STEP!D357&lt;&gt;"",STEP!D357,"")</f>
        <v/>
      </c>
      <c r="E357" s="399" t="str">
        <f>IF(STEP!E357&lt;&gt;"",STEP!E357,"")</f>
        <v/>
      </c>
      <c r="F357" s="273"/>
      <c r="G357" s="272"/>
      <c r="H357" s="274"/>
      <c r="I357" s="274"/>
      <c r="J357" s="274"/>
      <c r="K357" s="274"/>
      <c r="L357" s="274"/>
      <c r="M357" s="274"/>
      <c r="N357" s="274"/>
      <c r="O357" s="274"/>
      <c r="P357" s="274"/>
      <c r="Q357" s="274"/>
      <c r="R357" s="274"/>
      <c r="S357" s="274"/>
      <c r="T357" s="274"/>
      <c r="U357" s="274"/>
      <c r="V357" s="274"/>
      <c r="W357" s="274"/>
      <c r="X357" s="274"/>
      <c r="Y357" s="274"/>
      <c r="Z357" s="274"/>
      <c r="AA357" s="274"/>
      <c r="AB357" s="274"/>
      <c r="AC357" s="274"/>
      <c r="AD357" s="274"/>
      <c r="AE357" s="275"/>
      <c r="AF357" s="275"/>
      <c r="AG357" s="275"/>
      <c r="AH357" s="275"/>
      <c r="AI357" s="275"/>
      <c r="AJ357" s="275"/>
      <c r="AK357" s="275"/>
      <c r="AL357" s="275"/>
      <c r="AM357" s="275"/>
      <c r="AN357" s="275"/>
      <c r="AO357" s="274"/>
      <c r="AP357" s="274"/>
      <c r="AQ357" s="274"/>
      <c r="AR357" s="274"/>
      <c r="AS357" s="274"/>
      <c r="AT357" s="274"/>
      <c r="AU357" s="274"/>
      <c r="AW357" s="286" t="str">
        <f t="shared" si="38"/>
        <v/>
      </c>
      <c r="AX357" s="286" t="str">
        <f t="shared" si="39"/>
        <v/>
      </c>
      <c r="AY357" s="286" t="str">
        <f t="shared" si="40"/>
        <v/>
      </c>
      <c r="AZ357" s="286" t="str">
        <f t="shared" si="41"/>
        <v/>
      </c>
      <c r="BA357" s="286" t="str">
        <f t="shared" si="42"/>
        <v/>
      </c>
      <c r="BD357" s="274" t="str">
        <f>IF(W357="","",IF(F357="休日",AW357,IF(F357="法休",AW357,VLOOKUP(F357,カレンダマスタ!$Q$56:$R$69,2,FALSE))))</f>
        <v/>
      </c>
      <c r="BG357" s="274" t="e">
        <f t="shared" si="43"/>
        <v>#N/A</v>
      </c>
      <c r="BH357" s="274" t="str">
        <f>IF(AX357="","",IF(P357&lt;&gt;"","",IF(BG357="CS","OK",IF(VLOOKUP(E357,カレンダマスタ!$A$5:$D$381,4,FALSE)&gt;0,"",IF(OR(AX357*24&gt;10.84,AZ357*24&lt;14.5)=TRUE,"×","OK")))))</f>
        <v/>
      </c>
    </row>
    <row r="358" spans="2:60">
      <c r="B358" s="111"/>
      <c r="C358" s="397" t="str">
        <f>IF(STEP!C358&lt;&gt;"",STEP!C358,"")</f>
        <v/>
      </c>
      <c r="D358" s="398" t="str">
        <f>IF(STEP!D358&lt;&gt;"",STEP!D358,"")</f>
        <v/>
      </c>
      <c r="E358" s="399" t="str">
        <f>IF(STEP!E358&lt;&gt;"",STEP!E358,"")</f>
        <v/>
      </c>
      <c r="F358" s="273"/>
      <c r="G358" s="272"/>
      <c r="H358" s="274"/>
      <c r="I358" s="274"/>
      <c r="J358" s="274"/>
      <c r="K358" s="274"/>
      <c r="L358" s="274"/>
      <c r="M358" s="274"/>
      <c r="N358" s="274"/>
      <c r="O358" s="274"/>
      <c r="P358" s="274"/>
      <c r="Q358" s="274"/>
      <c r="R358" s="274"/>
      <c r="S358" s="274"/>
      <c r="T358" s="274"/>
      <c r="U358" s="274"/>
      <c r="V358" s="274"/>
      <c r="W358" s="274"/>
      <c r="X358" s="274"/>
      <c r="Y358" s="274"/>
      <c r="Z358" s="274"/>
      <c r="AA358" s="274"/>
      <c r="AB358" s="274"/>
      <c r="AC358" s="274"/>
      <c r="AD358" s="274"/>
      <c r="AE358" s="275"/>
      <c r="AF358" s="275"/>
      <c r="AG358" s="275"/>
      <c r="AH358" s="275"/>
      <c r="AI358" s="275"/>
      <c r="AJ358" s="275"/>
      <c r="AK358" s="275"/>
      <c r="AL358" s="275"/>
      <c r="AM358" s="275"/>
      <c r="AN358" s="275"/>
      <c r="AO358" s="274"/>
      <c r="AP358" s="274"/>
      <c r="AQ358" s="274"/>
      <c r="AR358" s="274"/>
      <c r="AS358" s="274"/>
      <c r="AT358" s="274"/>
      <c r="AU358" s="274"/>
      <c r="AW358" s="286" t="str">
        <f t="shared" si="38"/>
        <v/>
      </c>
      <c r="AX358" s="286" t="str">
        <f t="shared" si="39"/>
        <v/>
      </c>
      <c r="AY358" s="286" t="str">
        <f t="shared" si="40"/>
        <v/>
      </c>
      <c r="AZ358" s="286" t="str">
        <f t="shared" si="41"/>
        <v/>
      </c>
      <c r="BA358" s="286" t="str">
        <f t="shared" si="42"/>
        <v/>
      </c>
      <c r="BD358" s="274" t="str">
        <f>IF(W358="","",IF(F358="休日",AW358,IF(F358="法休",AW358,VLOOKUP(F358,カレンダマスタ!$Q$56:$R$69,2,FALSE))))</f>
        <v/>
      </c>
      <c r="BG358" s="274" t="e">
        <f t="shared" si="43"/>
        <v>#N/A</v>
      </c>
      <c r="BH358" s="274" t="str">
        <f>IF(AX358="","",IF(P358&lt;&gt;"","",IF(BG358="CS","OK",IF(VLOOKUP(E358,カレンダマスタ!$A$5:$D$381,4,FALSE)&gt;0,"",IF(OR(AX358*24&gt;10.84,AZ358*24&lt;14.5)=TRUE,"×","OK")))))</f>
        <v/>
      </c>
    </row>
    <row r="359" spans="2:60">
      <c r="B359" s="111"/>
      <c r="C359" s="397" t="str">
        <f>IF(STEP!C359&lt;&gt;"",STEP!C359,"")</f>
        <v/>
      </c>
      <c r="D359" s="398" t="str">
        <f>IF(STEP!D359&lt;&gt;"",STEP!D359,"")</f>
        <v/>
      </c>
      <c r="E359" s="399" t="str">
        <f>IF(STEP!E359&lt;&gt;"",STEP!E359,"")</f>
        <v/>
      </c>
      <c r="F359" s="273"/>
      <c r="G359" s="272"/>
      <c r="H359" s="274"/>
      <c r="I359" s="274"/>
      <c r="J359" s="274"/>
      <c r="K359" s="274"/>
      <c r="L359" s="274"/>
      <c r="M359" s="274"/>
      <c r="N359" s="274"/>
      <c r="O359" s="274"/>
      <c r="P359" s="274"/>
      <c r="Q359" s="274"/>
      <c r="R359" s="274"/>
      <c r="S359" s="274"/>
      <c r="T359" s="274"/>
      <c r="U359" s="274"/>
      <c r="V359" s="274"/>
      <c r="W359" s="274"/>
      <c r="X359" s="274"/>
      <c r="Y359" s="274"/>
      <c r="Z359" s="274"/>
      <c r="AA359" s="274"/>
      <c r="AB359" s="274"/>
      <c r="AC359" s="274"/>
      <c r="AD359" s="274"/>
      <c r="AE359" s="275"/>
      <c r="AF359" s="275"/>
      <c r="AG359" s="275"/>
      <c r="AH359" s="275"/>
      <c r="AI359" s="275"/>
      <c r="AJ359" s="275"/>
      <c r="AK359" s="275"/>
      <c r="AL359" s="275"/>
      <c r="AM359" s="275"/>
      <c r="AN359" s="275"/>
      <c r="AO359" s="274"/>
      <c r="AP359" s="274"/>
      <c r="AQ359" s="274"/>
      <c r="AR359" s="274"/>
      <c r="AS359" s="274"/>
      <c r="AT359" s="274"/>
      <c r="AU359" s="274"/>
      <c r="AW359" s="286" t="str">
        <f t="shared" si="38"/>
        <v/>
      </c>
      <c r="AX359" s="286" t="str">
        <f t="shared" si="39"/>
        <v/>
      </c>
      <c r="AY359" s="286" t="str">
        <f t="shared" si="40"/>
        <v/>
      </c>
      <c r="AZ359" s="286" t="str">
        <f t="shared" si="41"/>
        <v/>
      </c>
      <c r="BA359" s="286" t="str">
        <f t="shared" si="42"/>
        <v/>
      </c>
      <c r="BD359" s="274" t="str">
        <f>IF(W359="","",IF(F359="休日",AW359,IF(F359="法休",AW359,VLOOKUP(F359,カレンダマスタ!$Q$56:$R$69,2,FALSE))))</f>
        <v/>
      </c>
      <c r="BG359" s="274" t="e">
        <f t="shared" si="43"/>
        <v>#N/A</v>
      </c>
      <c r="BH359" s="274" t="str">
        <f>IF(AX359="","",IF(P359&lt;&gt;"","",IF(BG359="CS","OK",IF(VLOOKUP(E359,カレンダマスタ!$A$5:$D$381,4,FALSE)&gt;0,"",IF(OR(AX359*24&gt;10.84,AZ359*24&lt;14.5)=TRUE,"×","OK")))))</f>
        <v/>
      </c>
    </row>
    <row r="360" spans="2:60" ht="13.8" thickBot="1">
      <c r="B360" s="161"/>
      <c r="C360" s="400" t="str">
        <f>IF(STEP!C360&lt;&gt;"",STEP!C360,"")</f>
        <v/>
      </c>
      <c r="D360" s="401" t="str">
        <f>IF(STEP!D360&lt;&gt;"",STEP!D360,"")</f>
        <v/>
      </c>
      <c r="E360" s="402" t="str">
        <f>IF(STEP!E360&lt;&gt;"",STEP!E360,"")</f>
        <v/>
      </c>
      <c r="F360" s="277"/>
      <c r="G360" s="276"/>
      <c r="H360" s="278"/>
      <c r="I360" s="278"/>
      <c r="J360" s="278"/>
      <c r="K360" s="278"/>
      <c r="L360" s="278"/>
      <c r="M360" s="278"/>
      <c r="N360" s="278"/>
      <c r="O360" s="278"/>
      <c r="P360" s="278"/>
      <c r="Q360" s="278"/>
      <c r="R360" s="278"/>
      <c r="S360" s="278"/>
      <c r="T360" s="278"/>
      <c r="U360" s="278"/>
      <c r="V360" s="278"/>
      <c r="W360" s="278"/>
      <c r="X360" s="278"/>
      <c r="Y360" s="278"/>
      <c r="Z360" s="278"/>
      <c r="AA360" s="278"/>
      <c r="AB360" s="278"/>
      <c r="AC360" s="278"/>
      <c r="AD360" s="278"/>
      <c r="AE360" s="279"/>
      <c r="AF360" s="279"/>
      <c r="AG360" s="279"/>
      <c r="AH360" s="279"/>
      <c r="AI360" s="279"/>
      <c r="AJ360" s="279"/>
      <c r="AK360" s="279"/>
      <c r="AL360" s="279"/>
      <c r="AM360" s="279"/>
      <c r="AN360" s="279"/>
      <c r="AO360" s="278"/>
      <c r="AP360" s="278"/>
      <c r="AQ360" s="278"/>
      <c r="AR360" s="278"/>
      <c r="AS360" s="278"/>
      <c r="AT360" s="278"/>
      <c r="AU360" s="278"/>
      <c r="AW360" s="287" t="str">
        <f t="shared" si="38"/>
        <v/>
      </c>
      <c r="AX360" s="287" t="str">
        <f t="shared" si="39"/>
        <v/>
      </c>
      <c r="AY360" s="287" t="str">
        <f t="shared" si="40"/>
        <v/>
      </c>
      <c r="AZ360" s="287" t="str">
        <f t="shared" si="41"/>
        <v/>
      </c>
      <c r="BA360" s="287" t="str">
        <f t="shared" si="42"/>
        <v/>
      </c>
      <c r="BD360" s="278" t="str">
        <f>IF(W360="","",IF(F360="休日",AW360,IF(F360="法休",AW360,VLOOKUP(F360,カレンダマスタ!$Q$56:$R$69,2,FALSE))))</f>
        <v/>
      </c>
      <c r="BG360" s="278" t="e">
        <f t="shared" si="43"/>
        <v>#N/A</v>
      </c>
      <c r="BH360" s="278" t="str">
        <f>IF(AX360="","",IF(P360&lt;&gt;"","",IF(BG360="CS","OK",IF(VLOOKUP(E360,カレンダマスタ!$A$5:$D$381,4,FALSE)&gt;0,"",IF(OR(AX360*24&gt;10.84,AZ360*24&lt;14.5)=TRUE,"×","OK")))))</f>
        <v/>
      </c>
    </row>
    <row r="361" spans="2:60">
      <c r="B361" s="323"/>
      <c r="C361" s="366"/>
      <c r="D361" s="367"/>
      <c r="E361" s="368"/>
      <c r="F361" s="367"/>
      <c r="G361" s="366"/>
      <c r="H361" s="369"/>
      <c r="I361" s="369"/>
      <c r="J361" s="369"/>
      <c r="K361" s="369"/>
      <c r="L361" s="369"/>
      <c r="M361" s="369"/>
      <c r="N361" s="369"/>
      <c r="O361" s="369"/>
      <c r="P361" s="369"/>
      <c r="Q361" s="369"/>
      <c r="R361" s="369"/>
      <c r="S361" s="369"/>
      <c r="T361" s="369"/>
      <c r="U361" s="369"/>
      <c r="V361" s="369"/>
      <c r="W361" s="369"/>
      <c r="X361" s="369"/>
      <c r="Y361" s="369"/>
      <c r="Z361" s="369"/>
      <c r="AA361" s="369"/>
      <c r="AB361" s="369"/>
      <c r="AC361" s="369"/>
      <c r="AD361" s="369"/>
      <c r="AE361" s="370"/>
      <c r="AF361" s="370"/>
      <c r="AG361" s="370"/>
      <c r="AH361" s="370"/>
      <c r="AI361" s="370"/>
      <c r="AJ361" s="370"/>
      <c r="AK361" s="370"/>
      <c r="AL361" s="370"/>
      <c r="AM361" s="370"/>
      <c r="AN361" s="370"/>
      <c r="AO361" s="369"/>
      <c r="AP361" s="369"/>
      <c r="AQ361" s="369"/>
      <c r="AR361" s="369"/>
      <c r="AS361" s="369"/>
      <c r="AT361" s="369"/>
      <c r="AU361" s="369"/>
      <c r="AW361" s="363"/>
      <c r="AX361" s="363"/>
      <c r="AY361" s="363"/>
      <c r="AZ361" s="363"/>
      <c r="BA361" s="363"/>
      <c r="BD361" s="369" t="str">
        <f>IF(W361="","",IF(F361="休日",AW361,IF(F361="法休",AW361,VLOOKUP(F361,カレンダマスタ!$Q$56:$R$69,2,FALSE))))</f>
        <v/>
      </c>
      <c r="BG361" s="369"/>
      <c r="BH361" s="369"/>
    </row>
    <row r="362" spans="2:60">
      <c r="B362" s="323"/>
      <c r="C362" s="371"/>
      <c r="D362" s="372"/>
      <c r="E362" s="373"/>
      <c r="F362" s="372"/>
      <c r="G362" s="371"/>
      <c r="H362" s="374"/>
      <c r="I362" s="374"/>
      <c r="J362" s="374"/>
      <c r="K362" s="374"/>
      <c r="L362" s="374"/>
      <c r="M362" s="374"/>
      <c r="N362" s="374"/>
      <c r="O362" s="374"/>
      <c r="P362" s="374"/>
      <c r="Q362" s="374"/>
      <c r="R362" s="374"/>
      <c r="S362" s="374"/>
      <c r="T362" s="374"/>
      <c r="U362" s="374"/>
      <c r="V362" s="374"/>
      <c r="W362" s="374"/>
      <c r="X362" s="374"/>
      <c r="Y362" s="374"/>
      <c r="Z362" s="374"/>
      <c r="AA362" s="374"/>
      <c r="AB362" s="374"/>
      <c r="AC362" s="374"/>
      <c r="AD362" s="374"/>
      <c r="AE362" s="375"/>
      <c r="AF362" s="375"/>
      <c r="AG362" s="375"/>
      <c r="AH362" s="375"/>
      <c r="AI362" s="375"/>
      <c r="AJ362" s="375"/>
      <c r="AK362" s="375"/>
      <c r="AL362" s="375"/>
      <c r="AM362" s="375"/>
      <c r="AN362" s="375"/>
      <c r="AO362" s="374"/>
      <c r="AP362" s="374"/>
      <c r="AQ362" s="374"/>
      <c r="AR362" s="374"/>
      <c r="AS362" s="374"/>
      <c r="AT362" s="374"/>
      <c r="AU362" s="374"/>
      <c r="AW362" s="363"/>
      <c r="AX362" s="363"/>
      <c r="AY362" s="363"/>
      <c r="AZ362" s="363"/>
      <c r="BA362" s="363"/>
      <c r="BD362" s="374" t="str">
        <f>IF(W362="","",IF(F362="休日",AW362,IF(F362="法休",AW362,VLOOKUP(F362,カレンダマスタ!$Q$56:$R$69,2,FALSE))))</f>
        <v/>
      </c>
      <c r="BG362" s="374"/>
      <c r="BH362" s="374"/>
    </row>
    <row r="363" spans="2:60">
      <c r="B363" s="323"/>
      <c r="C363" s="371"/>
      <c r="D363" s="372"/>
      <c r="E363" s="373"/>
      <c r="F363" s="372"/>
      <c r="G363" s="371"/>
      <c r="H363" s="374"/>
      <c r="I363" s="374"/>
      <c r="J363" s="374"/>
      <c r="K363" s="374"/>
      <c r="L363" s="374"/>
      <c r="M363" s="374"/>
      <c r="N363" s="374"/>
      <c r="O363" s="374"/>
      <c r="P363" s="374"/>
      <c r="Q363" s="374"/>
      <c r="R363" s="374"/>
      <c r="S363" s="374"/>
      <c r="T363" s="374"/>
      <c r="U363" s="374"/>
      <c r="V363" s="374"/>
      <c r="W363" s="374"/>
      <c r="X363" s="374"/>
      <c r="Y363" s="374"/>
      <c r="Z363" s="374"/>
      <c r="AA363" s="374"/>
      <c r="AB363" s="374"/>
      <c r="AC363" s="374"/>
      <c r="AD363" s="374"/>
      <c r="AE363" s="375"/>
      <c r="AF363" s="375"/>
      <c r="AG363" s="375"/>
      <c r="AH363" s="375"/>
      <c r="AI363" s="375"/>
      <c r="AJ363" s="375"/>
      <c r="AK363" s="375"/>
      <c r="AL363" s="375"/>
      <c r="AM363" s="375"/>
      <c r="AN363" s="375"/>
      <c r="AO363" s="374"/>
      <c r="AP363" s="374"/>
      <c r="AQ363" s="374"/>
      <c r="AR363" s="374"/>
      <c r="AS363" s="374"/>
      <c r="AT363" s="374"/>
      <c r="AU363" s="374"/>
      <c r="AW363" s="363"/>
      <c r="AX363" s="363"/>
      <c r="AY363" s="363"/>
      <c r="AZ363" s="363"/>
      <c r="BA363" s="363"/>
      <c r="BD363" s="374" t="str">
        <f>IF(W363="","",IF(F363="休日",AW363,IF(F363="法休",AW363,VLOOKUP(F363,カレンダマスタ!$Q$56:$R$69,2,FALSE))))</f>
        <v/>
      </c>
      <c r="BG363" s="374"/>
      <c r="BH363" s="374"/>
    </row>
    <row r="364" spans="2:60">
      <c r="B364" s="323"/>
      <c r="C364" s="371"/>
      <c r="D364" s="372"/>
      <c r="E364" s="373"/>
      <c r="F364" s="372"/>
      <c r="G364" s="371"/>
      <c r="H364" s="374"/>
      <c r="I364" s="374"/>
      <c r="J364" s="374"/>
      <c r="K364" s="374"/>
      <c r="L364" s="374"/>
      <c r="M364" s="374"/>
      <c r="N364" s="374"/>
      <c r="O364" s="374"/>
      <c r="P364" s="374"/>
      <c r="Q364" s="374"/>
      <c r="R364" s="374"/>
      <c r="S364" s="374"/>
      <c r="T364" s="374"/>
      <c r="U364" s="374"/>
      <c r="V364" s="374"/>
      <c r="W364" s="374"/>
      <c r="X364" s="374"/>
      <c r="Y364" s="374"/>
      <c r="Z364" s="374"/>
      <c r="AA364" s="374"/>
      <c r="AB364" s="374"/>
      <c r="AC364" s="374"/>
      <c r="AD364" s="374"/>
      <c r="AE364" s="375"/>
      <c r="AF364" s="375"/>
      <c r="AG364" s="375"/>
      <c r="AH364" s="375"/>
      <c r="AI364" s="375"/>
      <c r="AJ364" s="375"/>
      <c r="AK364" s="375"/>
      <c r="AL364" s="375"/>
      <c r="AM364" s="375"/>
      <c r="AN364" s="375"/>
      <c r="AO364" s="374"/>
      <c r="AP364" s="374"/>
      <c r="AQ364" s="374"/>
      <c r="AR364" s="374"/>
      <c r="AS364" s="374"/>
      <c r="AT364" s="374"/>
      <c r="AU364" s="374"/>
      <c r="AW364" s="363"/>
      <c r="AX364" s="363"/>
      <c r="AY364" s="363"/>
      <c r="AZ364" s="363"/>
      <c r="BA364" s="363"/>
      <c r="BD364" s="374" t="str">
        <f>IF(W364="","",IF(F364="休日",AW364,IF(F364="法休",AW364,VLOOKUP(F364,カレンダマスタ!$Q$56:$R$69,2,FALSE))))</f>
        <v/>
      </c>
      <c r="BG364" s="374"/>
      <c r="BH364" s="374"/>
    </row>
    <row r="365" spans="2:60">
      <c r="B365" s="323"/>
      <c r="C365" s="371"/>
      <c r="D365" s="372"/>
      <c r="E365" s="373"/>
      <c r="F365" s="372"/>
      <c r="G365" s="371"/>
      <c r="H365" s="374"/>
      <c r="I365" s="374"/>
      <c r="J365" s="374"/>
      <c r="K365" s="374"/>
      <c r="L365" s="374"/>
      <c r="M365" s="374"/>
      <c r="N365" s="374"/>
      <c r="O365" s="374"/>
      <c r="P365" s="374"/>
      <c r="Q365" s="374"/>
      <c r="R365" s="374"/>
      <c r="S365" s="374"/>
      <c r="T365" s="374"/>
      <c r="U365" s="374"/>
      <c r="V365" s="374"/>
      <c r="W365" s="374"/>
      <c r="X365" s="374"/>
      <c r="Y365" s="374"/>
      <c r="Z365" s="374"/>
      <c r="AA365" s="374"/>
      <c r="AB365" s="374"/>
      <c r="AC365" s="374"/>
      <c r="AD365" s="374"/>
      <c r="AE365" s="375"/>
      <c r="AF365" s="375"/>
      <c r="AG365" s="375"/>
      <c r="AH365" s="375"/>
      <c r="AI365" s="375"/>
      <c r="AJ365" s="375"/>
      <c r="AK365" s="375"/>
      <c r="AL365" s="375"/>
      <c r="AM365" s="375"/>
      <c r="AN365" s="375"/>
      <c r="AO365" s="374"/>
      <c r="AP365" s="374"/>
      <c r="AQ365" s="374"/>
      <c r="AR365" s="374"/>
      <c r="AS365" s="374"/>
      <c r="AT365" s="374"/>
      <c r="AU365" s="374"/>
      <c r="AW365" s="363"/>
      <c r="AX365" s="363"/>
      <c r="AY365" s="363"/>
      <c r="AZ365" s="363"/>
      <c r="BA365" s="363"/>
      <c r="BD365" s="374" t="str">
        <f>IF(W365="","",IF(F365="休日",AW365,IF(F365="法休",AW365,VLOOKUP(F365,カレンダマスタ!$Q$56:$R$69,2,FALSE))))</f>
        <v/>
      </c>
      <c r="BG365" s="374"/>
      <c r="BH365" s="374"/>
    </row>
    <row r="366" spans="2:60">
      <c r="B366" s="323"/>
      <c r="C366" s="371"/>
      <c r="D366" s="372"/>
      <c r="E366" s="373"/>
      <c r="F366" s="372"/>
      <c r="G366" s="371"/>
      <c r="H366" s="374"/>
      <c r="I366" s="374"/>
      <c r="J366" s="374"/>
      <c r="K366" s="374"/>
      <c r="L366" s="374"/>
      <c r="M366" s="374"/>
      <c r="N366" s="374"/>
      <c r="O366" s="374"/>
      <c r="P366" s="374"/>
      <c r="Q366" s="374"/>
      <c r="R366" s="374"/>
      <c r="S366" s="374"/>
      <c r="T366" s="374"/>
      <c r="U366" s="374"/>
      <c r="V366" s="374"/>
      <c r="W366" s="374"/>
      <c r="X366" s="374"/>
      <c r="Y366" s="374"/>
      <c r="Z366" s="374"/>
      <c r="AA366" s="374"/>
      <c r="AB366" s="374"/>
      <c r="AC366" s="374"/>
      <c r="AD366" s="374"/>
      <c r="AE366" s="375"/>
      <c r="AF366" s="375"/>
      <c r="AG366" s="375"/>
      <c r="AH366" s="375"/>
      <c r="AI366" s="375"/>
      <c r="AJ366" s="375"/>
      <c r="AK366" s="375"/>
      <c r="AL366" s="375"/>
      <c r="AM366" s="375"/>
      <c r="AN366" s="375"/>
      <c r="AO366" s="374"/>
      <c r="AP366" s="374"/>
      <c r="AQ366" s="374"/>
      <c r="AR366" s="374"/>
      <c r="AS366" s="374"/>
      <c r="AT366" s="374"/>
      <c r="AU366" s="374"/>
      <c r="AW366" s="363"/>
      <c r="AX366" s="363"/>
      <c r="AY366" s="363"/>
      <c r="AZ366" s="363"/>
      <c r="BA366" s="363"/>
      <c r="BD366" s="374" t="str">
        <f>IF(W366="","",IF(F366="休日",AW366,IF(F366="法休",AW366,VLOOKUP(F366,カレンダマスタ!$Q$56:$R$69,2,FALSE))))</f>
        <v/>
      </c>
      <c r="BG366" s="374"/>
      <c r="BH366" s="374"/>
    </row>
    <row r="367" spans="2:60">
      <c r="B367" s="323"/>
      <c r="C367" s="371"/>
      <c r="D367" s="372"/>
      <c r="E367" s="373"/>
      <c r="F367" s="372"/>
      <c r="G367" s="371"/>
      <c r="H367" s="374"/>
      <c r="I367" s="374"/>
      <c r="J367" s="374"/>
      <c r="K367" s="374"/>
      <c r="L367" s="374"/>
      <c r="M367" s="374"/>
      <c r="N367" s="374"/>
      <c r="O367" s="374"/>
      <c r="P367" s="374"/>
      <c r="Q367" s="374"/>
      <c r="R367" s="374"/>
      <c r="S367" s="374"/>
      <c r="T367" s="374"/>
      <c r="U367" s="374"/>
      <c r="V367" s="374"/>
      <c r="W367" s="374"/>
      <c r="X367" s="374"/>
      <c r="Y367" s="374"/>
      <c r="Z367" s="374"/>
      <c r="AA367" s="374"/>
      <c r="AB367" s="374"/>
      <c r="AC367" s="374"/>
      <c r="AD367" s="374"/>
      <c r="AE367" s="375"/>
      <c r="AF367" s="375"/>
      <c r="AG367" s="375"/>
      <c r="AH367" s="375"/>
      <c r="AI367" s="375"/>
      <c r="AJ367" s="375"/>
      <c r="AK367" s="375"/>
      <c r="AL367" s="375"/>
      <c r="AM367" s="375"/>
      <c r="AN367" s="375"/>
      <c r="AO367" s="374"/>
      <c r="AP367" s="374"/>
      <c r="AQ367" s="374"/>
      <c r="AR367" s="374"/>
      <c r="AS367" s="374"/>
      <c r="AT367" s="374"/>
      <c r="AU367" s="374"/>
      <c r="AW367" s="363"/>
      <c r="AX367" s="363"/>
      <c r="AY367" s="363"/>
      <c r="AZ367" s="363"/>
      <c r="BA367" s="363"/>
      <c r="BD367" s="374" t="str">
        <f>IF(W367="","",IF(F367="休日",AW367,IF(F367="法休",AW367,VLOOKUP(F367,カレンダマスタ!$Q$56:$R$69,2,FALSE))))</f>
        <v/>
      </c>
      <c r="BG367" s="374"/>
      <c r="BH367" s="374"/>
    </row>
    <row r="368" spans="2:60">
      <c r="B368" s="323"/>
      <c r="C368" s="371"/>
      <c r="D368" s="372"/>
      <c r="E368" s="373"/>
      <c r="F368" s="372"/>
      <c r="G368" s="371"/>
      <c r="H368" s="374"/>
      <c r="I368" s="374"/>
      <c r="J368" s="374"/>
      <c r="K368" s="374"/>
      <c r="L368" s="374"/>
      <c r="M368" s="374"/>
      <c r="N368" s="374"/>
      <c r="O368" s="374"/>
      <c r="P368" s="374"/>
      <c r="Q368" s="374"/>
      <c r="R368" s="374"/>
      <c r="S368" s="374"/>
      <c r="T368" s="374"/>
      <c r="U368" s="374"/>
      <c r="V368" s="374"/>
      <c r="W368" s="374"/>
      <c r="X368" s="374"/>
      <c r="Y368" s="374"/>
      <c r="Z368" s="374"/>
      <c r="AA368" s="374"/>
      <c r="AB368" s="374"/>
      <c r="AC368" s="374"/>
      <c r="AD368" s="374"/>
      <c r="AE368" s="375"/>
      <c r="AF368" s="375"/>
      <c r="AG368" s="375"/>
      <c r="AH368" s="375"/>
      <c r="AI368" s="375"/>
      <c r="AJ368" s="375"/>
      <c r="AK368" s="375"/>
      <c r="AL368" s="375"/>
      <c r="AM368" s="375"/>
      <c r="AN368" s="375"/>
      <c r="AO368" s="374"/>
      <c r="AP368" s="374"/>
      <c r="AQ368" s="374"/>
      <c r="AR368" s="374"/>
      <c r="AS368" s="374"/>
      <c r="AT368" s="374"/>
      <c r="AU368" s="374"/>
      <c r="AW368" s="363"/>
      <c r="AX368" s="363"/>
      <c r="AY368" s="363"/>
      <c r="AZ368" s="363"/>
      <c r="BA368" s="363"/>
      <c r="BD368" s="374" t="str">
        <f>IF(W368="","",IF(F368="休日",AW368,IF(F368="法休",AW368,VLOOKUP(F368,カレンダマスタ!$Q$56:$R$69,2,FALSE))))</f>
        <v/>
      </c>
      <c r="BG368" s="374"/>
      <c r="BH368" s="374"/>
    </row>
    <row r="369" spans="2:60">
      <c r="B369" s="323"/>
      <c r="C369" s="371"/>
      <c r="D369" s="372"/>
      <c r="E369" s="373"/>
      <c r="F369" s="372"/>
      <c r="G369" s="371"/>
      <c r="H369" s="374"/>
      <c r="I369" s="374"/>
      <c r="J369" s="374"/>
      <c r="K369" s="374"/>
      <c r="L369" s="374"/>
      <c r="M369" s="374"/>
      <c r="N369" s="374"/>
      <c r="O369" s="374"/>
      <c r="P369" s="374"/>
      <c r="Q369" s="374"/>
      <c r="R369" s="374"/>
      <c r="S369" s="374"/>
      <c r="T369" s="374"/>
      <c r="U369" s="374"/>
      <c r="V369" s="374"/>
      <c r="W369" s="374"/>
      <c r="X369" s="374"/>
      <c r="Y369" s="374"/>
      <c r="Z369" s="374"/>
      <c r="AA369" s="374"/>
      <c r="AB369" s="374"/>
      <c r="AC369" s="374"/>
      <c r="AD369" s="374"/>
      <c r="AE369" s="375"/>
      <c r="AF369" s="375"/>
      <c r="AG369" s="375"/>
      <c r="AH369" s="375"/>
      <c r="AI369" s="375"/>
      <c r="AJ369" s="375"/>
      <c r="AK369" s="375"/>
      <c r="AL369" s="375"/>
      <c r="AM369" s="375"/>
      <c r="AN369" s="375"/>
      <c r="AO369" s="374"/>
      <c r="AP369" s="374"/>
      <c r="AQ369" s="374"/>
      <c r="AR369" s="374"/>
      <c r="AS369" s="374"/>
      <c r="AT369" s="374"/>
      <c r="AU369" s="374"/>
      <c r="AW369" s="363"/>
      <c r="AX369" s="363"/>
      <c r="AY369" s="363"/>
      <c r="AZ369" s="363"/>
      <c r="BA369" s="363"/>
      <c r="BD369" s="374" t="str">
        <f>IF(W369="","",IF(F369="休日",AW369,IF(F369="法休",AW369,VLOOKUP(F369,カレンダマスタ!$Q$56:$R$69,2,FALSE))))</f>
        <v/>
      </c>
      <c r="BG369" s="374"/>
      <c r="BH369" s="374"/>
    </row>
    <row r="370" spans="2:60" ht="13.8" thickBot="1">
      <c r="B370" s="329"/>
      <c r="C370" s="377"/>
      <c r="D370" s="378"/>
      <c r="E370" s="379"/>
      <c r="F370" s="378"/>
      <c r="G370" s="377"/>
      <c r="H370" s="380"/>
      <c r="I370" s="380"/>
      <c r="J370" s="380"/>
      <c r="K370" s="380"/>
      <c r="L370" s="380"/>
      <c r="M370" s="380"/>
      <c r="N370" s="380"/>
      <c r="O370" s="380"/>
      <c r="P370" s="380"/>
      <c r="Q370" s="380"/>
      <c r="R370" s="380"/>
      <c r="S370" s="380"/>
      <c r="T370" s="380"/>
      <c r="U370" s="380"/>
      <c r="V370" s="380"/>
      <c r="W370" s="380"/>
      <c r="X370" s="380"/>
      <c r="Y370" s="380"/>
      <c r="Z370" s="380"/>
      <c r="AA370" s="380"/>
      <c r="AB370" s="380"/>
      <c r="AC370" s="380"/>
      <c r="AD370" s="380"/>
      <c r="AE370" s="381"/>
      <c r="AF370" s="381"/>
      <c r="AG370" s="381"/>
      <c r="AH370" s="381"/>
      <c r="AI370" s="381"/>
      <c r="AJ370" s="381"/>
      <c r="AK370" s="381"/>
      <c r="AL370" s="381"/>
      <c r="AM370" s="381"/>
      <c r="AN370" s="381"/>
      <c r="AO370" s="380"/>
      <c r="AP370" s="380"/>
      <c r="AQ370" s="380"/>
      <c r="AR370" s="380"/>
      <c r="AS370" s="380"/>
      <c r="AT370" s="380"/>
      <c r="AU370" s="380"/>
      <c r="AW370" s="364"/>
      <c r="AX370" s="364"/>
      <c r="AY370" s="364"/>
      <c r="AZ370" s="364"/>
      <c r="BA370" s="364"/>
      <c r="BD370" s="380" t="str">
        <f>IF(W370="","",IF(F370="休日",AW370,IF(F370="法休",AW370,VLOOKUP(F370,カレンダマスタ!$Q$56:$R$69,2,FALSE))))</f>
        <v/>
      </c>
      <c r="BG370" s="380"/>
      <c r="BH370" s="380"/>
    </row>
    <row r="371" spans="2:60">
      <c r="B371" s="176">
        <f>B326+1</f>
        <v>9</v>
      </c>
      <c r="C371" s="382">
        <f>IF(STEP!C371&lt;&gt;"",STEP!C371,"")</f>
        <v>240761</v>
      </c>
      <c r="D371" s="383" t="str">
        <f>IF(STEP!D371&lt;&gt;"",STEP!D371,"")</f>
        <v>数藤　智志</v>
      </c>
      <c r="E371" s="384">
        <f>IF(STEP!E371&lt;&gt;"",STEP!E371,"")</f>
        <v>45403</v>
      </c>
      <c r="F371" s="248" t="s">
        <v>212</v>
      </c>
      <c r="G371" s="249"/>
      <c r="H371" s="250"/>
      <c r="I371" s="250"/>
      <c r="J371" s="250"/>
      <c r="K371" s="250"/>
      <c r="L371" s="250"/>
      <c r="M371" s="250"/>
      <c r="N371" s="250"/>
      <c r="O371" s="250"/>
      <c r="P371" s="250"/>
      <c r="Q371" s="250"/>
      <c r="R371" s="250"/>
      <c r="S371" s="250"/>
      <c r="T371" s="250"/>
      <c r="U371" s="250"/>
      <c r="V371" s="250"/>
      <c r="W371" s="250"/>
      <c r="X371" s="250"/>
      <c r="Y371" s="250"/>
      <c r="Z371" s="250"/>
      <c r="AA371" s="250"/>
      <c r="AB371" s="250"/>
      <c r="AC371" s="250"/>
      <c r="AD371" s="250"/>
      <c r="AE371" s="251"/>
      <c r="AF371" s="251"/>
      <c r="AG371" s="251"/>
      <c r="AH371" s="251"/>
      <c r="AI371" s="251"/>
      <c r="AJ371" s="251"/>
      <c r="AK371" s="251"/>
      <c r="AL371" s="251"/>
      <c r="AM371" s="251"/>
      <c r="AN371" s="251"/>
      <c r="AO371" s="250"/>
      <c r="AP371" s="250"/>
      <c r="AQ371" s="250"/>
      <c r="AR371" s="250"/>
      <c r="AS371" s="250"/>
      <c r="AT371" s="250"/>
      <c r="AU371" s="250"/>
      <c r="AW371" s="282" t="str">
        <f t="shared" ref="AW371:AW405" si="44">IF(W371&lt;&gt;"",IF(W371&lt;&gt;"",CEILING(IF(J371&lt;&gt;"",J371,I371),$AY$8),""),"")</f>
        <v/>
      </c>
      <c r="AX371" s="282" t="str">
        <f>IF(W371&lt;&gt;"",IF(W371&lt;&gt;"",IF(OR(K371="早出",AND(BD371&lt;AW371,K371&lt;&gt;"有償遅刻")),AW371,BD371),""),"")</f>
        <v/>
      </c>
      <c r="AY371" s="282" t="str">
        <f t="shared" ref="AY371:AY405" si="45">IF(W371&lt;&gt;"",FLOOR(IF(N371&lt;&gt;"",N371,M371),$AY$8),"")</f>
        <v/>
      </c>
      <c r="AZ371" s="282" t="str">
        <f t="shared" ref="AZ371:AZ405" si="46">IF(W371&lt;&gt;"",IF(AY371&lt;&gt;0,AY371-AR371,L371-AR371),"")</f>
        <v/>
      </c>
      <c r="BA371" s="282" t="str">
        <f t="shared" ref="BA371:BA405" si="47">IF(W371&lt;&gt;"",W371,"")</f>
        <v/>
      </c>
      <c r="BD371" s="250" t="str">
        <f>IF(W371="","",IF(F371="休日",AW371,IF(F371="法休",AW371,VLOOKUP(F371,カレンダマスタ!$Q$56:$R$69,2,FALSE))))</f>
        <v/>
      </c>
      <c r="BG371" s="250" t="e">
        <f>STEP!AF371</f>
        <v>#N/A</v>
      </c>
      <c r="BH371" s="250" t="str">
        <f>IF(AX371="","",IF(P371&lt;&gt;"","",IF(BG371="CS","OK",IF(VLOOKUP(E371,カレンダマスタ!$A$5:$D$381,4,FALSE)&gt;0,"",IF(OR(AX371*24&gt;10.84,AZ371*24&lt;14.5)=TRUE,"×","OK")))))</f>
        <v/>
      </c>
    </row>
    <row r="372" spans="2:60">
      <c r="B372" s="111"/>
      <c r="C372" s="385">
        <f>IF(STEP!C372&lt;&gt;"",STEP!C372,"")</f>
        <v>240761</v>
      </c>
      <c r="D372" s="386" t="str">
        <f>IF(STEP!D372&lt;&gt;"",STEP!D372,"")</f>
        <v>数藤　智志</v>
      </c>
      <c r="E372" s="387">
        <f>IF(STEP!E372&lt;&gt;"",STEP!E372,"")</f>
        <v>45404</v>
      </c>
      <c r="F372" s="253" t="s">
        <v>560</v>
      </c>
      <c r="G372" s="252"/>
      <c r="H372" s="254">
        <v>0.375</v>
      </c>
      <c r="I372" s="254">
        <v>0.37152777777777773</v>
      </c>
      <c r="J372" s="254"/>
      <c r="K372" s="254"/>
      <c r="L372" s="254">
        <v>0.75</v>
      </c>
      <c r="M372" s="254">
        <v>0.80902777777777779</v>
      </c>
      <c r="N372" s="254"/>
      <c r="O372" s="254"/>
      <c r="P372" s="254"/>
      <c r="Q372" s="254" t="s">
        <v>559</v>
      </c>
      <c r="R372" s="254"/>
      <c r="S372" s="254"/>
      <c r="T372" s="254"/>
      <c r="U372" s="254"/>
      <c r="V372" s="254">
        <v>0.33333333333333331</v>
      </c>
      <c r="W372" s="254">
        <v>0.3923611111111111</v>
      </c>
      <c r="X372" s="254"/>
      <c r="Y372" s="254">
        <v>5.9027777777777783E-2</v>
      </c>
      <c r="Z372" s="254"/>
      <c r="AA372" s="254"/>
      <c r="AB372" s="254"/>
      <c r="AC372" s="254"/>
      <c r="AD372" s="254"/>
      <c r="AE372" s="255">
        <v>6.25E-2</v>
      </c>
      <c r="AF372" s="255">
        <v>5.9027777777777783E-2</v>
      </c>
      <c r="AG372" s="255" t="s">
        <v>574</v>
      </c>
      <c r="AH372" s="255">
        <v>5.9027777777777783E-2</v>
      </c>
      <c r="AI372" s="255">
        <v>1</v>
      </c>
      <c r="AJ372" s="255">
        <v>1</v>
      </c>
      <c r="AK372" s="255"/>
      <c r="AL372" s="255"/>
      <c r="AM372" s="255"/>
      <c r="AN372" s="255"/>
      <c r="AO372" s="254"/>
      <c r="AP372" s="254"/>
      <c r="AQ372" s="254"/>
      <c r="AR372" s="254"/>
      <c r="AS372" s="254"/>
      <c r="AT372" s="254"/>
      <c r="AU372" s="254"/>
      <c r="AW372" s="283">
        <f t="shared" si="44"/>
        <v>0.37152777777777773</v>
      </c>
      <c r="AX372" s="283" t="e">
        <f t="shared" si="39"/>
        <v>#N/A</v>
      </c>
      <c r="AY372" s="283">
        <f t="shared" si="45"/>
        <v>0.80902777777777768</v>
      </c>
      <c r="AZ372" s="283">
        <f t="shared" si="46"/>
        <v>0.80902777777777768</v>
      </c>
      <c r="BA372" s="283">
        <f t="shared" si="47"/>
        <v>0.3923611111111111</v>
      </c>
      <c r="BD372" s="254" t="e">
        <f>IF(W372="","",IF(F372="休日",AW372,IF(F372="法休",AW372,VLOOKUP(F372,カレンダマスタ!$Q$56:$R$69,2,FALSE))))</f>
        <v>#N/A</v>
      </c>
      <c r="BG372" s="254" t="e">
        <f>BG371</f>
        <v>#N/A</v>
      </c>
      <c r="BH372" s="254" t="e">
        <f>IF(AX372="","",IF(P372&lt;&gt;"","",IF(BG372="CS","OK",IF(VLOOKUP(E372,カレンダマスタ!$A$5:$D$381,4,FALSE)&gt;0,"",IF(OR(AX372*24&gt;10.84,AZ372*24&lt;14.5)=TRUE,"×","OK")))))</f>
        <v>#N/A</v>
      </c>
    </row>
    <row r="373" spans="2:60">
      <c r="B373" s="111"/>
      <c r="C373" s="385">
        <f>IF(STEP!C373&lt;&gt;"",STEP!C373,"")</f>
        <v>240761</v>
      </c>
      <c r="D373" s="386" t="str">
        <f>IF(STEP!D373&lt;&gt;"",STEP!D373,"")</f>
        <v>数藤　智志</v>
      </c>
      <c r="E373" s="387">
        <f>IF(STEP!E373&lt;&gt;"",STEP!E373,"")</f>
        <v>45405</v>
      </c>
      <c r="F373" s="253" t="s">
        <v>560</v>
      </c>
      <c r="G373" s="252"/>
      <c r="H373" s="254">
        <v>0.375</v>
      </c>
      <c r="I373" s="254">
        <v>0.37291666666666662</v>
      </c>
      <c r="J373" s="254"/>
      <c r="K373" s="254"/>
      <c r="L373" s="254">
        <v>0.75</v>
      </c>
      <c r="M373" s="254">
        <v>0.79583333333333339</v>
      </c>
      <c r="N373" s="254"/>
      <c r="O373" s="254"/>
      <c r="P373" s="254"/>
      <c r="Q373" s="254" t="s">
        <v>559</v>
      </c>
      <c r="R373" s="254"/>
      <c r="S373" s="254"/>
      <c r="T373" s="254"/>
      <c r="U373" s="254"/>
      <c r="V373" s="254">
        <v>0.33333333333333331</v>
      </c>
      <c r="W373" s="254">
        <v>0.37847222222222227</v>
      </c>
      <c r="X373" s="254"/>
      <c r="Y373" s="254">
        <v>4.5138888888888888E-2</v>
      </c>
      <c r="Z373" s="254"/>
      <c r="AA373" s="254"/>
      <c r="AB373" s="254"/>
      <c r="AC373" s="254"/>
      <c r="AD373" s="254"/>
      <c r="AE373" s="255">
        <v>6.25E-2</v>
      </c>
      <c r="AF373" s="255">
        <v>4.5138888888888888E-2</v>
      </c>
      <c r="AG373" s="255" t="s">
        <v>576</v>
      </c>
      <c r="AH373" s="255">
        <v>4.5138888888888888E-2</v>
      </c>
      <c r="AI373" s="255">
        <v>1</v>
      </c>
      <c r="AJ373" s="255">
        <v>1</v>
      </c>
      <c r="AK373" s="255"/>
      <c r="AL373" s="255"/>
      <c r="AM373" s="255"/>
      <c r="AN373" s="255"/>
      <c r="AO373" s="254"/>
      <c r="AP373" s="254"/>
      <c r="AQ373" s="254"/>
      <c r="AR373" s="254"/>
      <c r="AS373" s="254"/>
      <c r="AT373" s="254"/>
      <c r="AU373" s="254"/>
      <c r="AW373" s="283">
        <f t="shared" si="44"/>
        <v>0.375</v>
      </c>
      <c r="AX373" s="283" t="e">
        <f t="shared" si="39"/>
        <v>#N/A</v>
      </c>
      <c r="AY373" s="283">
        <f t="shared" si="45"/>
        <v>0.79513888888888884</v>
      </c>
      <c r="AZ373" s="283">
        <f t="shared" si="46"/>
        <v>0.79513888888888884</v>
      </c>
      <c r="BA373" s="283">
        <f t="shared" si="47"/>
        <v>0.37847222222222227</v>
      </c>
      <c r="BD373" s="254" t="e">
        <f>IF(W373="","",IF(F373="休日",AW373,IF(F373="法休",AW373,VLOOKUP(F373,カレンダマスタ!$Q$56:$R$69,2,FALSE))))</f>
        <v>#N/A</v>
      </c>
      <c r="BG373" s="254" t="e">
        <f t="shared" si="43"/>
        <v>#N/A</v>
      </c>
      <c r="BH373" s="254" t="e">
        <f>IF(AX373="","",IF(P373&lt;&gt;"","",IF(BG373="CS","OK",IF(VLOOKUP(E373,カレンダマスタ!$A$5:$D$381,4,FALSE)&gt;0,"",IF(OR(AX373*24&gt;10.84,AZ373*24&lt;14.5)=TRUE,"×","OK")))))</f>
        <v>#N/A</v>
      </c>
    </row>
    <row r="374" spans="2:60">
      <c r="B374" s="111"/>
      <c r="C374" s="385">
        <f>IF(STEP!C374&lt;&gt;"",STEP!C374,"")</f>
        <v>240761</v>
      </c>
      <c r="D374" s="386" t="str">
        <f>IF(STEP!D374&lt;&gt;"",STEP!D374,"")</f>
        <v>数藤　智志</v>
      </c>
      <c r="E374" s="387">
        <f>IF(STEP!E374&lt;&gt;"",STEP!E374,"")</f>
        <v>45406</v>
      </c>
      <c r="F374" s="256" t="s">
        <v>560</v>
      </c>
      <c r="G374" s="257"/>
      <c r="H374" s="254">
        <v>0.375</v>
      </c>
      <c r="I374" s="254">
        <v>0.37083333333333335</v>
      </c>
      <c r="J374" s="254"/>
      <c r="K374" s="254"/>
      <c r="L374" s="254">
        <v>0.75</v>
      </c>
      <c r="M374" s="254">
        <v>0.75</v>
      </c>
      <c r="N374" s="254"/>
      <c r="O374" s="254"/>
      <c r="P374" s="254"/>
      <c r="Q374" s="254"/>
      <c r="R374" s="254"/>
      <c r="S374" s="254"/>
      <c r="T374" s="254"/>
      <c r="U374" s="254"/>
      <c r="V374" s="254">
        <v>0.33333333333333331</v>
      </c>
      <c r="W374" s="254">
        <v>0.33333333333333331</v>
      </c>
      <c r="X374" s="254"/>
      <c r="Y374" s="254"/>
      <c r="Z374" s="254"/>
      <c r="AA374" s="254"/>
      <c r="AB374" s="254"/>
      <c r="AC374" s="254"/>
      <c r="AD374" s="254"/>
      <c r="AE374" s="255"/>
      <c r="AF374" s="255"/>
      <c r="AG374" s="255"/>
      <c r="AH374" s="255"/>
      <c r="AI374" s="255">
        <v>1</v>
      </c>
      <c r="AJ374" s="255">
        <v>1</v>
      </c>
      <c r="AK374" s="255"/>
      <c r="AL374" s="255"/>
      <c r="AM374" s="255"/>
      <c r="AN374" s="255"/>
      <c r="AO374" s="254"/>
      <c r="AP374" s="254"/>
      <c r="AQ374" s="254"/>
      <c r="AR374" s="254"/>
      <c r="AS374" s="254"/>
      <c r="AT374" s="254"/>
      <c r="AU374" s="254"/>
      <c r="AW374" s="283">
        <f t="shared" si="44"/>
        <v>0.37152777777777773</v>
      </c>
      <c r="AX374" s="283" t="e">
        <f t="shared" si="39"/>
        <v>#N/A</v>
      </c>
      <c r="AY374" s="283">
        <f t="shared" si="45"/>
        <v>0.75</v>
      </c>
      <c r="AZ374" s="283">
        <f t="shared" si="46"/>
        <v>0.75</v>
      </c>
      <c r="BA374" s="283">
        <f t="shared" si="47"/>
        <v>0.33333333333333331</v>
      </c>
      <c r="BD374" s="254" t="e">
        <f>IF(W374="","",IF(F374="休日",AW374,IF(F374="法休",AW374,VLOOKUP(F374,カレンダマスタ!$Q$56:$R$69,2,FALSE))))</f>
        <v>#N/A</v>
      </c>
      <c r="BG374" s="254" t="e">
        <f t="shared" si="43"/>
        <v>#N/A</v>
      </c>
      <c r="BH374" s="254" t="e">
        <f>IF(AX374="","",IF(P374&lt;&gt;"","",IF(BG374="CS","OK",IF(VLOOKUP(E374,カレンダマスタ!$A$5:$D$381,4,FALSE)&gt;0,"",IF(OR(AX374*24&gt;10.84,AZ374*24&lt;14.5)=TRUE,"×","OK")))))</f>
        <v>#N/A</v>
      </c>
    </row>
    <row r="375" spans="2:60">
      <c r="B375" s="111"/>
      <c r="C375" s="385">
        <f>IF(STEP!C375&lt;&gt;"",STEP!C375,"")</f>
        <v>240761</v>
      </c>
      <c r="D375" s="386" t="str">
        <f>IF(STEP!D375&lt;&gt;"",STEP!D375,"")</f>
        <v>数藤　智志</v>
      </c>
      <c r="E375" s="387">
        <f>IF(STEP!E375&lt;&gt;"",STEP!E375,"")</f>
        <v>45407</v>
      </c>
      <c r="F375" s="256" t="s">
        <v>560</v>
      </c>
      <c r="G375" s="257"/>
      <c r="H375" s="254">
        <v>0.375</v>
      </c>
      <c r="I375" s="254">
        <v>0.37222222222222223</v>
      </c>
      <c r="J375" s="254"/>
      <c r="K375" s="254"/>
      <c r="L375" s="254">
        <v>0.75</v>
      </c>
      <c r="M375" s="254">
        <v>0.79513888888888884</v>
      </c>
      <c r="N375" s="254"/>
      <c r="O375" s="254"/>
      <c r="P375" s="254"/>
      <c r="Q375" s="254" t="s">
        <v>559</v>
      </c>
      <c r="R375" s="254"/>
      <c r="S375" s="254"/>
      <c r="T375" s="254"/>
      <c r="U375" s="254"/>
      <c r="V375" s="254">
        <v>0.33333333333333331</v>
      </c>
      <c r="W375" s="254">
        <v>0.37847222222222227</v>
      </c>
      <c r="X375" s="254"/>
      <c r="Y375" s="254">
        <v>4.5138888888888888E-2</v>
      </c>
      <c r="Z375" s="254"/>
      <c r="AA375" s="254"/>
      <c r="AB375" s="254"/>
      <c r="AC375" s="254"/>
      <c r="AD375" s="254"/>
      <c r="AE375" s="255">
        <v>6.25E-2</v>
      </c>
      <c r="AF375" s="255">
        <v>4.5138888888888888E-2</v>
      </c>
      <c r="AG375" s="255" t="s">
        <v>576</v>
      </c>
      <c r="AH375" s="255">
        <v>4.5138888888888888E-2</v>
      </c>
      <c r="AI375" s="255">
        <v>1</v>
      </c>
      <c r="AJ375" s="255">
        <v>1</v>
      </c>
      <c r="AK375" s="255"/>
      <c r="AL375" s="255"/>
      <c r="AM375" s="255"/>
      <c r="AN375" s="255"/>
      <c r="AO375" s="254"/>
      <c r="AP375" s="254"/>
      <c r="AQ375" s="254"/>
      <c r="AR375" s="254"/>
      <c r="AS375" s="254"/>
      <c r="AT375" s="254"/>
      <c r="AU375" s="254"/>
      <c r="AW375" s="283">
        <f t="shared" si="44"/>
        <v>0.375</v>
      </c>
      <c r="AX375" s="283" t="e">
        <f t="shared" si="39"/>
        <v>#N/A</v>
      </c>
      <c r="AY375" s="283">
        <f t="shared" si="45"/>
        <v>0.79513888888888884</v>
      </c>
      <c r="AZ375" s="283">
        <f t="shared" si="46"/>
        <v>0.79513888888888884</v>
      </c>
      <c r="BA375" s="283">
        <f t="shared" si="47"/>
        <v>0.37847222222222227</v>
      </c>
      <c r="BD375" s="254" t="e">
        <f>IF(W375="","",IF(F375="休日",AW375,IF(F375="法休",AW375,VLOOKUP(F375,カレンダマスタ!$Q$56:$R$69,2,FALSE))))</f>
        <v>#N/A</v>
      </c>
      <c r="BG375" s="254" t="e">
        <f t="shared" si="43"/>
        <v>#N/A</v>
      </c>
      <c r="BH375" s="254" t="e">
        <f>IF(AX375="","",IF(P375&lt;&gt;"","",IF(BG375="CS","OK",IF(VLOOKUP(E375,カレンダマスタ!$A$5:$D$381,4,FALSE)&gt;0,"",IF(OR(AX375*24&gt;10.84,AZ375*24&lt;14.5)=TRUE,"×","OK")))))</f>
        <v>#N/A</v>
      </c>
    </row>
    <row r="376" spans="2:60">
      <c r="B376" s="111"/>
      <c r="C376" s="385">
        <f>IF(STEP!C376&lt;&gt;"",STEP!C376,"")</f>
        <v>240761</v>
      </c>
      <c r="D376" s="386" t="str">
        <f>IF(STEP!D376&lt;&gt;"",STEP!D376,"")</f>
        <v>数藤　智志</v>
      </c>
      <c r="E376" s="387">
        <f>IF(STEP!E376&lt;&gt;"",STEP!E376,"")</f>
        <v>45408</v>
      </c>
      <c r="F376" s="256" t="s">
        <v>560</v>
      </c>
      <c r="G376" s="252"/>
      <c r="H376" s="254"/>
      <c r="I376" s="254"/>
      <c r="J376" s="254"/>
      <c r="K376" s="254"/>
      <c r="L376" s="254"/>
      <c r="M376" s="254"/>
      <c r="N376" s="254"/>
      <c r="O376" s="254"/>
      <c r="P376" s="254" t="s">
        <v>558</v>
      </c>
      <c r="Q376" s="254"/>
      <c r="R376" s="254"/>
      <c r="S376" s="254"/>
      <c r="T376" s="254"/>
      <c r="U376" s="254"/>
      <c r="V376" s="254">
        <v>0.33333333333333331</v>
      </c>
      <c r="W376" s="254">
        <v>0.33333333333333331</v>
      </c>
      <c r="X376" s="254"/>
      <c r="Y376" s="254"/>
      <c r="Z376" s="254"/>
      <c r="AA376" s="254"/>
      <c r="AB376" s="254"/>
      <c r="AC376" s="254"/>
      <c r="AD376" s="254"/>
      <c r="AE376" s="255"/>
      <c r="AF376" s="255"/>
      <c r="AG376" s="255"/>
      <c r="AH376" s="255"/>
      <c r="AI376" s="255">
        <v>1</v>
      </c>
      <c r="AJ376" s="255">
        <v>1</v>
      </c>
      <c r="AK376" s="255"/>
      <c r="AL376" s="255"/>
      <c r="AM376" s="255"/>
      <c r="AN376" s="255"/>
      <c r="AO376" s="254"/>
      <c r="AP376" s="254"/>
      <c r="AQ376" s="254"/>
      <c r="AR376" s="254"/>
      <c r="AS376" s="254"/>
      <c r="AT376" s="254"/>
      <c r="AU376" s="254"/>
      <c r="AW376" s="283">
        <f t="shared" si="44"/>
        <v>0</v>
      </c>
      <c r="AX376" s="283" t="e">
        <f t="shared" si="39"/>
        <v>#N/A</v>
      </c>
      <c r="AY376" s="283">
        <f t="shared" si="45"/>
        <v>0</v>
      </c>
      <c r="AZ376" s="283">
        <f t="shared" si="46"/>
        <v>0</v>
      </c>
      <c r="BA376" s="283">
        <f t="shared" si="47"/>
        <v>0.33333333333333331</v>
      </c>
      <c r="BD376" s="254" t="e">
        <f>IF(W376="","",IF(F376="休日",AW376,IF(F376="法休",AW376,VLOOKUP(F376,カレンダマスタ!$Q$56:$R$69,2,FALSE))))</f>
        <v>#N/A</v>
      </c>
      <c r="BG376" s="254" t="e">
        <f t="shared" si="43"/>
        <v>#N/A</v>
      </c>
      <c r="BH376" s="254" t="e">
        <f>IF(AX376="","",IF(P376&lt;&gt;"","",IF(BG376="CS","OK",IF(VLOOKUP(E376,カレンダマスタ!$A$5:$D$381,4,FALSE)&gt;0,"",IF(OR(AX376*24&gt;10.84,AZ376*24&lt;14.5)=TRUE,"×","OK")))))</f>
        <v>#N/A</v>
      </c>
    </row>
    <row r="377" spans="2:60">
      <c r="B377" s="111"/>
      <c r="C377" s="388">
        <f>IF(STEP!C377&lt;&gt;"",STEP!C377,"")</f>
        <v>240761</v>
      </c>
      <c r="D377" s="389" t="str">
        <f>IF(STEP!D377&lt;&gt;"",STEP!D377,"")</f>
        <v>数藤　智志</v>
      </c>
      <c r="E377" s="390">
        <f>IF(STEP!E377&lt;&gt;"",STEP!E377,"")</f>
        <v>45409</v>
      </c>
      <c r="F377" s="259" t="s">
        <v>211</v>
      </c>
      <c r="G377" s="258"/>
      <c r="H377" s="260"/>
      <c r="I377" s="260"/>
      <c r="J377" s="260"/>
      <c r="K377" s="260"/>
      <c r="L377" s="260"/>
      <c r="M377" s="260"/>
      <c r="N377" s="260"/>
      <c r="O377" s="260"/>
      <c r="P377" s="260"/>
      <c r="Q377" s="260"/>
      <c r="R377" s="260"/>
      <c r="S377" s="260"/>
      <c r="T377" s="260"/>
      <c r="U377" s="260"/>
      <c r="V377" s="260"/>
      <c r="W377" s="260"/>
      <c r="X377" s="260"/>
      <c r="Y377" s="260"/>
      <c r="Z377" s="260"/>
      <c r="AA377" s="260"/>
      <c r="AB377" s="260"/>
      <c r="AC377" s="260"/>
      <c r="AD377" s="260"/>
      <c r="AE377" s="261"/>
      <c r="AF377" s="261"/>
      <c r="AG377" s="261"/>
      <c r="AH377" s="261"/>
      <c r="AI377" s="261"/>
      <c r="AJ377" s="261"/>
      <c r="AK377" s="261"/>
      <c r="AL377" s="261"/>
      <c r="AM377" s="261"/>
      <c r="AN377" s="261"/>
      <c r="AO377" s="260"/>
      <c r="AP377" s="260"/>
      <c r="AQ377" s="260"/>
      <c r="AR377" s="260"/>
      <c r="AS377" s="260"/>
      <c r="AT377" s="260"/>
      <c r="AU377" s="260"/>
      <c r="AW377" s="284" t="str">
        <f t="shared" si="44"/>
        <v/>
      </c>
      <c r="AX377" s="284" t="str">
        <f t="shared" si="39"/>
        <v/>
      </c>
      <c r="AY377" s="284" t="str">
        <f t="shared" si="45"/>
        <v/>
      </c>
      <c r="AZ377" s="284" t="str">
        <f t="shared" si="46"/>
        <v/>
      </c>
      <c r="BA377" s="284" t="str">
        <f t="shared" si="47"/>
        <v/>
      </c>
      <c r="BD377" s="260" t="str">
        <f>IF(W377="","",IF(F377="休日",AW377,IF(F377="法休",AW377,VLOOKUP(F377,カレンダマスタ!$Q$56:$R$69,2,FALSE))))</f>
        <v/>
      </c>
      <c r="BG377" s="260" t="e">
        <f t="shared" si="43"/>
        <v>#N/A</v>
      </c>
      <c r="BH377" s="260" t="str">
        <f>IF(AX377="","",IF(P377&lt;&gt;"","",IF(BG377="CS","OK",IF(VLOOKUP(E377,カレンダマスタ!$A$5:$D$381,4,FALSE)&gt;0,"",IF(OR(AX377*24&gt;10.84,AZ377*24&lt;14.5)=TRUE,"×","OK")))))</f>
        <v/>
      </c>
    </row>
    <row r="378" spans="2:60">
      <c r="B378" s="111"/>
      <c r="C378" s="391">
        <f>IF(STEP!C378&lt;&gt;"",STEP!C378,"")</f>
        <v>240761</v>
      </c>
      <c r="D378" s="392" t="str">
        <f>IF(STEP!D378&lt;&gt;"",STEP!D378,"")</f>
        <v>数藤　智志</v>
      </c>
      <c r="E378" s="393">
        <f>IF(STEP!E378&lt;&gt;"",STEP!E378,"")</f>
        <v>45410</v>
      </c>
      <c r="F378" s="263" t="s">
        <v>212</v>
      </c>
      <c r="G378" s="262"/>
      <c r="H378" s="264"/>
      <c r="I378" s="264"/>
      <c r="J378" s="264"/>
      <c r="K378" s="264"/>
      <c r="L378" s="264"/>
      <c r="M378" s="264"/>
      <c r="N378" s="264"/>
      <c r="O378" s="264"/>
      <c r="P378" s="264"/>
      <c r="Q378" s="264"/>
      <c r="R378" s="264"/>
      <c r="S378" s="264"/>
      <c r="T378" s="264"/>
      <c r="U378" s="264"/>
      <c r="V378" s="264"/>
      <c r="W378" s="264"/>
      <c r="X378" s="264"/>
      <c r="Y378" s="264"/>
      <c r="Z378" s="264"/>
      <c r="AA378" s="264"/>
      <c r="AB378" s="264"/>
      <c r="AC378" s="264"/>
      <c r="AD378" s="264"/>
      <c r="AE378" s="265"/>
      <c r="AF378" s="265"/>
      <c r="AG378" s="265"/>
      <c r="AH378" s="265"/>
      <c r="AI378" s="265"/>
      <c r="AJ378" s="265"/>
      <c r="AK378" s="265"/>
      <c r="AL378" s="265"/>
      <c r="AM378" s="265"/>
      <c r="AN378" s="265"/>
      <c r="AO378" s="264"/>
      <c r="AP378" s="264"/>
      <c r="AQ378" s="264"/>
      <c r="AR378" s="264"/>
      <c r="AS378" s="264"/>
      <c r="AT378" s="264"/>
      <c r="AU378" s="264"/>
      <c r="AW378" s="285" t="str">
        <f t="shared" si="44"/>
        <v/>
      </c>
      <c r="AX378" s="285" t="str">
        <f t="shared" si="39"/>
        <v/>
      </c>
      <c r="AY378" s="285" t="str">
        <f t="shared" si="45"/>
        <v/>
      </c>
      <c r="AZ378" s="285" t="str">
        <f t="shared" si="46"/>
        <v/>
      </c>
      <c r="BA378" s="285" t="str">
        <f t="shared" si="47"/>
        <v/>
      </c>
      <c r="BD378" s="264" t="str">
        <f>IF(W378="","",IF(F378="休日",AW378,IF(F378="法休",AW378,VLOOKUP(F378,カレンダマスタ!$Q$56:$R$69,2,FALSE))))</f>
        <v/>
      </c>
      <c r="BG378" s="264" t="e">
        <f t="shared" si="43"/>
        <v>#N/A</v>
      </c>
      <c r="BH378" s="264" t="str">
        <f>IF(AX378="","",IF(P378&lt;&gt;"","",IF(BG378="CS","OK",IF(VLOOKUP(E378,カレンダマスタ!$A$5:$D$381,4,FALSE)&gt;0,"",IF(OR(AX378*24&gt;10.84,AZ378*24&lt;14.5)=TRUE,"×","OK")))))</f>
        <v/>
      </c>
    </row>
    <row r="379" spans="2:60">
      <c r="B379" s="111"/>
      <c r="C379" s="385">
        <f>IF(STEP!C379&lt;&gt;"",STEP!C379,"")</f>
        <v>240761</v>
      </c>
      <c r="D379" s="386" t="str">
        <f>IF(STEP!D379&lt;&gt;"",STEP!D379,"")</f>
        <v>数藤　智志</v>
      </c>
      <c r="E379" s="387">
        <f>IF(STEP!E379&lt;&gt;"",STEP!E379,"")</f>
        <v>45411</v>
      </c>
      <c r="F379" s="253" t="s">
        <v>211</v>
      </c>
      <c r="G379" s="252"/>
      <c r="H379" s="254"/>
      <c r="I379" s="254"/>
      <c r="J379" s="254"/>
      <c r="K379" s="254"/>
      <c r="L379" s="254"/>
      <c r="M379" s="254"/>
      <c r="N379" s="254"/>
      <c r="O379" s="254"/>
      <c r="P379" s="254"/>
      <c r="Q379" s="254"/>
      <c r="R379" s="254"/>
      <c r="S379" s="254"/>
      <c r="T379" s="254"/>
      <c r="U379" s="254"/>
      <c r="V379" s="254"/>
      <c r="W379" s="254"/>
      <c r="X379" s="254"/>
      <c r="Y379" s="254"/>
      <c r="Z379" s="254"/>
      <c r="AA379" s="254"/>
      <c r="AB379" s="254"/>
      <c r="AC379" s="254"/>
      <c r="AD379" s="254"/>
      <c r="AE379" s="255"/>
      <c r="AF379" s="255"/>
      <c r="AG379" s="255"/>
      <c r="AH379" s="255"/>
      <c r="AI379" s="255"/>
      <c r="AJ379" s="255"/>
      <c r="AK379" s="255"/>
      <c r="AL379" s="255"/>
      <c r="AM379" s="255"/>
      <c r="AN379" s="255"/>
      <c r="AO379" s="254"/>
      <c r="AP379" s="254"/>
      <c r="AQ379" s="254"/>
      <c r="AR379" s="254"/>
      <c r="AS379" s="254"/>
      <c r="AT379" s="254"/>
      <c r="AU379" s="254"/>
      <c r="AW379" s="283" t="str">
        <f t="shared" si="44"/>
        <v/>
      </c>
      <c r="AX379" s="283" t="str">
        <f t="shared" si="39"/>
        <v/>
      </c>
      <c r="AY379" s="283" t="str">
        <f t="shared" si="45"/>
        <v/>
      </c>
      <c r="AZ379" s="283" t="str">
        <f t="shared" si="46"/>
        <v/>
      </c>
      <c r="BA379" s="283" t="str">
        <f t="shared" si="47"/>
        <v/>
      </c>
      <c r="BD379" s="254" t="str">
        <f>IF(W379="","",IF(F379="休日",AW379,IF(F379="法休",AW379,VLOOKUP(F379,カレンダマスタ!$Q$56:$R$69,2,FALSE))))</f>
        <v/>
      </c>
      <c r="BG379" s="254" t="e">
        <f t="shared" si="43"/>
        <v>#N/A</v>
      </c>
      <c r="BH379" s="254" t="str">
        <f>IF(AX379="","",IF(P379&lt;&gt;"","",IF(BG379="CS","OK",IF(VLOOKUP(E379,カレンダマスタ!$A$5:$D$381,4,FALSE)&gt;0,"",IF(OR(AX379*24&gt;10.84,AZ379*24&lt;14.5)=TRUE,"×","OK")))))</f>
        <v/>
      </c>
    </row>
    <row r="380" spans="2:60">
      <c r="B380" s="111"/>
      <c r="C380" s="385">
        <f>IF(STEP!C380&lt;&gt;"",STEP!C380,"")</f>
        <v>240761</v>
      </c>
      <c r="D380" s="386" t="str">
        <f>IF(STEP!D380&lt;&gt;"",STEP!D380,"")</f>
        <v>数藤　智志</v>
      </c>
      <c r="E380" s="387">
        <f>IF(STEP!E380&lt;&gt;"",STEP!E380,"")</f>
        <v>45412</v>
      </c>
      <c r="F380" s="253" t="s">
        <v>211</v>
      </c>
      <c r="G380" s="252"/>
      <c r="H380" s="254"/>
      <c r="I380" s="254"/>
      <c r="J380" s="254"/>
      <c r="K380" s="254"/>
      <c r="L380" s="254"/>
      <c r="M380" s="254"/>
      <c r="N380" s="254"/>
      <c r="O380" s="254"/>
      <c r="P380" s="254"/>
      <c r="Q380" s="254"/>
      <c r="R380" s="254"/>
      <c r="S380" s="254"/>
      <c r="T380" s="254"/>
      <c r="U380" s="254"/>
      <c r="V380" s="254"/>
      <c r="W380" s="254"/>
      <c r="X380" s="254"/>
      <c r="Y380" s="254"/>
      <c r="Z380" s="254"/>
      <c r="AA380" s="254"/>
      <c r="AB380" s="254"/>
      <c r="AC380" s="254"/>
      <c r="AD380" s="254"/>
      <c r="AE380" s="255"/>
      <c r="AF380" s="255"/>
      <c r="AG380" s="255"/>
      <c r="AH380" s="255"/>
      <c r="AI380" s="255"/>
      <c r="AJ380" s="255"/>
      <c r="AK380" s="255"/>
      <c r="AL380" s="255"/>
      <c r="AM380" s="255"/>
      <c r="AN380" s="255"/>
      <c r="AO380" s="254"/>
      <c r="AP380" s="254"/>
      <c r="AQ380" s="254"/>
      <c r="AR380" s="254"/>
      <c r="AS380" s="254"/>
      <c r="AT380" s="254"/>
      <c r="AU380" s="254"/>
      <c r="AW380" s="283" t="str">
        <f t="shared" si="44"/>
        <v/>
      </c>
      <c r="AX380" s="283" t="str">
        <f t="shared" si="39"/>
        <v/>
      </c>
      <c r="AY380" s="283" t="str">
        <f t="shared" si="45"/>
        <v/>
      </c>
      <c r="AZ380" s="283" t="str">
        <f t="shared" si="46"/>
        <v/>
      </c>
      <c r="BA380" s="283" t="str">
        <f t="shared" si="47"/>
        <v/>
      </c>
      <c r="BD380" s="254" t="str">
        <f>IF(W380="","",IF(F380="休日",AW380,IF(F380="法休",AW380,VLOOKUP(F380,カレンダマスタ!$Q$56:$R$69,2,FALSE))))</f>
        <v/>
      </c>
      <c r="BG380" s="254" t="e">
        <f t="shared" si="43"/>
        <v>#N/A</v>
      </c>
      <c r="BH380" s="254" t="str">
        <f>IF(AX380="","",IF(P380&lt;&gt;"","",IF(BG380="CS","OK",IF(VLOOKUP(E380,カレンダマスタ!$A$5:$D$381,4,FALSE)&gt;0,"",IF(OR(AX380*24&gt;10.84,AZ380*24&lt;14.5)=TRUE,"×","OK")))))</f>
        <v/>
      </c>
    </row>
    <row r="381" spans="2:60">
      <c r="B381" s="111"/>
      <c r="C381" s="385">
        <f>IF(STEP!C381&lt;&gt;"",STEP!C381,"")</f>
        <v>240761</v>
      </c>
      <c r="D381" s="386" t="str">
        <f>IF(STEP!D381&lt;&gt;"",STEP!D381,"")</f>
        <v>数藤　智志</v>
      </c>
      <c r="E381" s="387">
        <f>IF(STEP!E381&lt;&gt;"",STEP!E381,"")</f>
        <v>45413</v>
      </c>
      <c r="F381" s="256" t="s">
        <v>211</v>
      </c>
      <c r="G381" s="257"/>
      <c r="H381" s="254"/>
      <c r="I381" s="254"/>
      <c r="J381" s="254"/>
      <c r="K381" s="254"/>
      <c r="L381" s="254"/>
      <c r="M381" s="254"/>
      <c r="N381" s="254"/>
      <c r="O381" s="254"/>
      <c r="P381" s="254"/>
      <c r="Q381" s="254"/>
      <c r="R381" s="254"/>
      <c r="S381" s="254"/>
      <c r="T381" s="254"/>
      <c r="U381" s="254"/>
      <c r="V381" s="254"/>
      <c r="W381" s="254"/>
      <c r="X381" s="254"/>
      <c r="Y381" s="254"/>
      <c r="Z381" s="254"/>
      <c r="AA381" s="254"/>
      <c r="AB381" s="254"/>
      <c r="AC381" s="254"/>
      <c r="AD381" s="254"/>
      <c r="AE381" s="255"/>
      <c r="AF381" s="255"/>
      <c r="AG381" s="255"/>
      <c r="AH381" s="255"/>
      <c r="AI381" s="255"/>
      <c r="AJ381" s="255"/>
      <c r="AK381" s="255"/>
      <c r="AL381" s="255"/>
      <c r="AM381" s="255"/>
      <c r="AN381" s="255"/>
      <c r="AO381" s="254"/>
      <c r="AP381" s="254"/>
      <c r="AQ381" s="254"/>
      <c r="AR381" s="254"/>
      <c r="AS381" s="254"/>
      <c r="AT381" s="254"/>
      <c r="AU381" s="254"/>
      <c r="AW381" s="283" t="str">
        <f t="shared" si="44"/>
        <v/>
      </c>
      <c r="AX381" s="283" t="str">
        <f t="shared" si="39"/>
        <v/>
      </c>
      <c r="AY381" s="283" t="str">
        <f t="shared" si="45"/>
        <v/>
      </c>
      <c r="AZ381" s="283" t="str">
        <f t="shared" si="46"/>
        <v/>
      </c>
      <c r="BA381" s="283" t="str">
        <f t="shared" si="47"/>
        <v/>
      </c>
      <c r="BD381" s="254" t="str">
        <f>IF(W381="","",IF(F381="休日",AW381,IF(F381="法休",AW381,VLOOKUP(F381,カレンダマスタ!$Q$56:$R$69,2,FALSE))))</f>
        <v/>
      </c>
      <c r="BG381" s="254" t="e">
        <f t="shared" si="43"/>
        <v>#N/A</v>
      </c>
      <c r="BH381" s="254" t="str">
        <f>IF(AX381="","",IF(P381&lt;&gt;"","",IF(BG381="CS","OK",IF(VLOOKUP(E381,カレンダマスタ!$A$5:$D$381,4,FALSE)&gt;0,"",IF(OR(AX381*24&gt;10.84,AZ381*24&lt;14.5)=TRUE,"×","OK")))))</f>
        <v/>
      </c>
    </row>
    <row r="382" spans="2:60">
      <c r="B382" s="111"/>
      <c r="C382" s="385">
        <f>IF(STEP!C382&lt;&gt;"",STEP!C382,"")</f>
        <v>240761</v>
      </c>
      <c r="D382" s="386" t="str">
        <f>IF(STEP!D382&lt;&gt;"",STEP!D382,"")</f>
        <v>数藤　智志</v>
      </c>
      <c r="E382" s="387">
        <f>IF(STEP!E382&lt;&gt;"",STEP!E382,"")</f>
        <v>45414</v>
      </c>
      <c r="F382" s="256" t="s">
        <v>211</v>
      </c>
      <c r="G382" s="257"/>
      <c r="H382" s="254"/>
      <c r="I382" s="254"/>
      <c r="J382" s="254"/>
      <c r="K382" s="254"/>
      <c r="L382" s="254"/>
      <c r="M382" s="254"/>
      <c r="N382" s="254"/>
      <c r="O382" s="254"/>
      <c r="P382" s="254"/>
      <c r="Q382" s="254"/>
      <c r="R382" s="254"/>
      <c r="S382" s="254"/>
      <c r="T382" s="254"/>
      <c r="U382" s="254"/>
      <c r="V382" s="254"/>
      <c r="W382" s="254"/>
      <c r="X382" s="254"/>
      <c r="Y382" s="254"/>
      <c r="Z382" s="254"/>
      <c r="AA382" s="254"/>
      <c r="AB382" s="254"/>
      <c r="AC382" s="254"/>
      <c r="AD382" s="254"/>
      <c r="AE382" s="255"/>
      <c r="AF382" s="255"/>
      <c r="AG382" s="255"/>
      <c r="AH382" s="255"/>
      <c r="AI382" s="255"/>
      <c r="AJ382" s="255"/>
      <c r="AK382" s="255"/>
      <c r="AL382" s="255"/>
      <c r="AM382" s="255"/>
      <c r="AN382" s="255"/>
      <c r="AO382" s="254"/>
      <c r="AP382" s="254"/>
      <c r="AQ382" s="254"/>
      <c r="AR382" s="254"/>
      <c r="AS382" s="254"/>
      <c r="AT382" s="254"/>
      <c r="AU382" s="254"/>
      <c r="AW382" s="283" t="str">
        <f t="shared" si="44"/>
        <v/>
      </c>
      <c r="AX382" s="283" t="str">
        <f t="shared" si="39"/>
        <v/>
      </c>
      <c r="AY382" s="283" t="str">
        <f t="shared" si="45"/>
        <v/>
      </c>
      <c r="AZ382" s="283" t="str">
        <f t="shared" si="46"/>
        <v/>
      </c>
      <c r="BA382" s="283" t="str">
        <f t="shared" si="47"/>
        <v/>
      </c>
      <c r="BD382" s="254" t="str">
        <f>IF(W382="","",IF(F382="休日",AW382,IF(F382="法休",AW382,VLOOKUP(F382,カレンダマスタ!$Q$56:$R$69,2,FALSE))))</f>
        <v/>
      </c>
      <c r="BG382" s="254" t="e">
        <f t="shared" si="43"/>
        <v>#N/A</v>
      </c>
      <c r="BH382" s="254" t="str">
        <f>IF(AX382="","",IF(P382&lt;&gt;"","",IF(BG382="CS","OK",IF(VLOOKUP(E382,カレンダマスタ!$A$5:$D$381,4,FALSE)&gt;0,"",IF(OR(AX382*24&gt;10.84,AZ382*24&lt;14.5)=TRUE,"×","OK")))))</f>
        <v/>
      </c>
    </row>
    <row r="383" spans="2:60">
      <c r="B383" s="111"/>
      <c r="C383" s="385">
        <f>IF(STEP!C383&lt;&gt;"",STEP!C383,"")</f>
        <v>240761</v>
      </c>
      <c r="D383" s="386" t="str">
        <f>IF(STEP!D383&lt;&gt;"",STEP!D383,"")</f>
        <v>数藤　智志</v>
      </c>
      <c r="E383" s="387">
        <f>IF(STEP!E383&lt;&gt;"",STEP!E383,"")</f>
        <v>45415</v>
      </c>
      <c r="F383" s="256" t="s">
        <v>211</v>
      </c>
      <c r="G383" s="257"/>
      <c r="H383" s="254"/>
      <c r="I383" s="254"/>
      <c r="J383" s="254"/>
      <c r="K383" s="254"/>
      <c r="L383" s="254"/>
      <c r="M383" s="254"/>
      <c r="N383" s="254"/>
      <c r="O383" s="254"/>
      <c r="P383" s="254"/>
      <c r="Q383" s="254"/>
      <c r="R383" s="254"/>
      <c r="S383" s="254"/>
      <c r="T383" s="254"/>
      <c r="U383" s="254"/>
      <c r="V383" s="254"/>
      <c r="W383" s="254"/>
      <c r="X383" s="254"/>
      <c r="Y383" s="254"/>
      <c r="Z383" s="254"/>
      <c r="AA383" s="254"/>
      <c r="AB383" s="254"/>
      <c r="AC383" s="254"/>
      <c r="AD383" s="254"/>
      <c r="AE383" s="255"/>
      <c r="AF383" s="255"/>
      <c r="AG383" s="255"/>
      <c r="AH383" s="255"/>
      <c r="AI383" s="255"/>
      <c r="AJ383" s="255"/>
      <c r="AK383" s="255"/>
      <c r="AL383" s="255"/>
      <c r="AM383" s="255"/>
      <c r="AN383" s="255"/>
      <c r="AO383" s="254"/>
      <c r="AP383" s="254"/>
      <c r="AQ383" s="254"/>
      <c r="AR383" s="254"/>
      <c r="AS383" s="254"/>
      <c r="AT383" s="254"/>
      <c r="AU383" s="254"/>
      <c r="AW383" s="283" t="str">
        <f t="shared" si="44"/>
        <v/>
      </c>
      <c r="AX383" s="283" t="str">
        <f t="shared" si="39"/>
        <v/>
      </c>
      <c r="AY383" s="283" t="str">
        <f t="shared" si="45"/>
        <v/>
      </c>
      <c r="AZ383" s="283" t="str">
        <f t="shared" si="46"/>
        <v/>
      </c>
      <c r="BA383" s="283" t="str">
        <f t="shared" si="47"/>
        <v/>
      </c>
      <c r="BD383" s="254" t="str">
        <f>IF(W383="","",IF(F383="休日",AW383,IF(F383="法休",AW383,VLOOKUP(F383,カレンダマスタ!$Q$56:$R$69,2,FALSE))))</f>
        <v/>
      </c>
      <c r="BG383" s="254" t="e">
        <f t="shared" si="43"/>
        <v>#N/A</v>
      </c>
      <c r="BH383" s="254" t="str">
        <f>IF(AX383="","",IF(P383&lt;&gt;"","",IF(BG383="CS","OK",IF(VLOOKUP(E383,カレンダマスタ!$A$5:$D$381,4,FALSE)&gt;0,"",IF(OR(AX383*24&gt;10.84,AZ383*24&lt;14.5)=TRUE,"×","OK")))))</f>
        <v/>
      </c>
    </row>
    <row r="384" spans="2:60">
      <c r="B384" s="111"/>
      <c r="C384" s="388">
        <f>IF(STEP!C384&lt;&gt;"",STEP!C384,"")</f>
        <v>240761</v>
      </c>
      <c r="D384" s="389" t="str">
        <f>IF(STEP!D384&lt;&gt;"",STEP!D384,"")</f>
        <v>数藤　智志</v>
      </c>
      <c r="E384" s="390">
        <f>IF(STEP!E384&lt;&gt;"",STEP!E384,"")</f>
        <v>45416</v>
      </c>
      <c r="F384" s="259" t="s">
        <v>211</v>
      </c>
      <c r="G384" s="266"/>
      <c r="H384" s="260"/>
      <c r="I384" s="260"/>
      <c r="J384" s="260"/>
      <c r="K384" s="260"/>
      <c r="L384" s="260"/>
      <c r="M384" s="260"/>
      <c r="N384" s="260"/>
      <c r="O384" s="260"/>
      <c r="P384" s="260"/>
      <c r="Q384" s="260"/>
      <c r="R384" s="260"/>
      <c r="S384" s="260"/>
      <c r="T384" s="260"/>
      <c r="U384" s="260"/>
      <c r="V384" s="260"/>
      <c r="W384" s="260"/>
      <c r="X384" s="260"/>
      <c r="Y384" s="260"/>
      <c r="Z384" s="260"/>
      <c r="AA384" s="260"/>
      <c r="AB384" s="260"/>
      <c r="AC384" s="260"/>
      <c r="AD384" s="260"/>
      <c r="AE384" s="261"/>
      <c r="AF384" s="261"/>
      <c r="AG384" s="261"/>
      <c r="AH384" s="261"/>
      <c r="AI384" s="261"/>
      <c r="AJ384" s="261"/>
      <c r="AK384" s="261"/>
      <c r="AL384" s="261"/>
      <c r="AM384" s="261"/>
      <c r="AN384" s="261"/>
      <c r="AO384" s="260"/>
      <c r="AP384" s="260"/>
      <c r="AQ384" s="260"/>
      <c r="AR384" s="260"/>
      <c r="AS384" s="260"/>
      <c r="AT384" s="260"/>
      <c r="AU384" s="260"/>
      <c r="AW384" s="284" t="str">
        <f t="shared" si="44"/>
        <v/>
      </c>
      <c r="AX384" s="284" t="str">
        <f t="shared" si="39"/>
        <v/>
      </c>
      <c r="AY384" s="284" t="str">
        <f t="shared" si="45"/>
        <v/>
      </c>
      <c r="AZ384" s="284" t="str">
        <f t="shared" si="46"/>
        <v/>
      </c>
      <c r="BA384" s="284" t="str">
        <f t="shared" si="47"/>
        <v/>
      </c>
      <c r="BD384" s="260" t="str">
        <f>IF(W384="","",IF(F384="休日",AW384,IF(F384="法休",AW384,VLOOKUP(F384,カレンダマスタ!$Q$56:$R$69,2,FALSE))))</f>
        <v/>
      </c>
      <c r="BG384" s="260" t="e">
        <f t="shared" si="43"/>
        <v>#N/A</v>
      </c>
      <c r="BH384" s="260" t="str">
        <f>IF(AX384="","",IF(P384&lt;&gt;"","",IF(BG384="CS","OK",IF(VLOOKUP(E384,カレンダマスタ!$A$5:$D$381,4,FALSE)&gt;0,"",IF(OR(AX384*24&gt;10.84,AZ384*24&lt;14.5)=TRUE,"×","OK")))))</f>
        <v/>
      </c>
    </row>
    <row r="385" spans="2:60">
      <c r="B385" s="111"/>
      <c r="C385" s="391">
        <f>IF(STEP!C385&lt;&gt;"",STEP!C385,"")</f>
        <v>240761</v>
      </c>
      <c r="D385" s="392" t="str">
        <f>IF(STEP!D385&lt;&gt;"",STEP!D385,"")</f>
        <v>数藤　智志</v>
      </c>
      <c r="E385" s="393">
        <f>IF(STEP!E385&lt;&gt;"",STEP!E385,"")</f>
        <v>45417</v>
      </c>
      <c r="F385" s="263" t="s">
        <v>212</v>
      </c>
      <c r="G385" s="267"/>
      <c r="H385" s="264"/>
      <c r="I385" s="264"/>
      <c r="J385" s="264"/>
      <c r="K385" s="264"/>
      <c r="L385" s="264"/>
      <c r="M385" s="264"/>
      <c r="N385" s="264"/>
      <c r="O385" s="264"/>
      <c r="P385" s="264"/>
      <c r="Q385" s="264"/>
      <c r="R385" s="264"/>
      <c r="S385" s="264"/>
      <c r="T385" s="264"/>
      <c r="U385" s="264"/>
      <c r="V385" s="264"/>
      <c r="W385" s="264"/>
      <c r="X385" s="264"/>
      <c r="Y385" s="264"/>
      <c r="Z385" s="264"/>
      <c r="AA385" s="264"/>
      <c r="AB385" s="264"/>
      <c r="AC385" s="264"/>
      <c r="AD385" s="264"/>
      <c r="AE385" s="265"/>
      <c r="AF385" s="265"/>
      <c r="AG385" s="265"/>
      <c r="AH385" s="265"/>
      <c r="AI385" s="265"/>
      <c r="AJ385" s="265"/>
      <c r="AK385" s="265"/>
      <c r="AL385" s="265"/>
      <c r="AM385" s="265"/>
      <c r="AN385" s="265"/>
      <c r="AO385" s="264"/>
      <c r="AP385" s="264"/>
      <c r="AQ385" s="264"/>
      <c r="AR385" s="264"/>
      <c r="AS385" s="264"/>
      <c r="AT385" s="264"/>
      <c r="AU385" s="264"/>
      <c r="AW385" s="285" t="str">
        <f t="shared" si="44"/>
        <v/>
      </c>
      <c r="AX385" s="285" t="str">
        <f t="shared" si="39"/>
        <v/>
      </c>
      <c r="AY385" s="285" t="str">
        <f t="shared" si="45"/>
        <v/>
      </c>
      <c r="AZ385" s="285" t="str">
        <f t="shared" si="46"/>
        <v/>
      </c>
      <c r="BA385" s="285" t="str">
        <f t="shared" si="47"/>
        <v/>
      </c>
      <c r="BD385" s="264" t="str">
        <f>IF(W385="","",IF(F385="休日",AW385,IF(F385="法休",AW385,VLOOKUP(F385,カレンダマスタ!$Q$56:$R$69,2,FALSE))))</f>
        <v/>
      </c>
      <c r="BG385" s="264" t="e">
        <f t="shared" si="43"/>
        <v>#N/A</v>
      </c>
      <c r="BH385" s="264" t="str">
        <f>IF(AX385="","",IF(P385&lt;&gt;"","",IF(BG385="CS","OK",IF(VLOOKUP(E385,カレンダマスタ!$A$5:$D$381,4,FALSE)&gt;0,"",IF(OR(AX385*24&gt;10.84,AZ385*24&lt;14.5)=TRUE,"×","OK")))))</f>
        <v/>
      </c>
    </row>
    <row r="386" spans="2:60">
      <c r="B386" s="111"/>
      <c r="C386" s="385">
        <f>IF(STEP!C386&lt;&gt;"",STEP!C386,"")</f>
        <v>240761</v>
      </c>
      <c r="D386" s="386" t="str">
        <f>IF(STEP!D386&lt;&gt;"",STEP!D386,"")</f>
        <v>数藤　智志</v>
      </c>
      <c r="E386" s="387">
        <f>IF(STEP!E386&lt;&gt;"",STEP!E386,"")</f>
        <v>45418</v>
      </c>
      <c r="F386" s="253" t="s">
        <v>560</v>
      </c>
      <c r="G386" s="252"/>
      <c r="H386" s="254"/>
      <c r="I386" s="254"/>
      <c r="J386" s="254"/>
      <c r="K386" s="254"/>
      <c r="L386" s="254"/>
      <c r="M386" s="254"/>
      <c r="N386" s="254"/>
      <c r="O386" s="254"/>
      <c r="P386" s="254" t="s">
        <v>558</v>
      </c>
      <c r="Q386" s="254"/>
      <c r="R386" s="254"/>
      <c r="S386" s="254"/>
      <c r="T386" s="254"/>
      <c r="U386" s="254"/>
      <c r="V386" s="254">
        <v>0.33333333333333331</v>
      </c>
      <c r="W386" s="254">
        <v>0.33333333333333331</v>
      </c>
      <c r="X386" s="254"/>
      <c r="Y386" s="254"/>
      <c r="Z386" s="254"/>
      <c r="AA386" s="254"/>
      <c r="AB386" s="254"/>
      <c r="AC386" s="254"/>
      <c r="AD386" s="254"/>
      <c r="AE386" s="255"/>
      <c r="AF386" s="255"/>
      <c r="AG386" s="255"/>
      <c r="AH386" s="255"/>
      <c r="AI386" s="255">
        <v>1</v>
      </c>
      <c r="AJ386" s="255">
        <v>1</v>
      </c>
      <c r="AK386" s="255"/>
      <c r="AL386" s="255"/>
      <c r="AM386" s="255"/>
      <c r="AN386" s="255"/>
      <c r="AO386" s="254"/>
      <c r="AP386" s="254"/>
      <c r="AQ386" s="254"/>
      <c r="AR386" s="254"/>
      <c r="AS386" s="254"/>
      <c r="AT386" s="254"/>
      <c r="AU386" s="254"/>
      <c r="AW386" s="283">
        <f t="shared" si="44"/>
        <v>0</v>
      </c>
      <c r="AX386" s="283" t="e">
        <f t="shared" si="39"/>
        <v>#N/A</v>
      </c>
      <c r="AY386" s="283">
        <f t="shared" si="45"/>
        <v>0</v>
      </c>
      <c r="AZ386" s="283">
        <f t="shared" si="46"/>
        <v>0</v>
      </c>
      <c r="BA386" s="283">
        <f t="shared" si="47"/>
        <v>0.33333333333333331</v>
      </c>
      <c r="BD386" s="254" t="e">
        <f>IF(W386="","",IF(F386="休日",AW386,IF(F386="法休",AW386,VLOOKUP(F386,カレンダマスタ!$Q$56:$R$69,2,FALSE))))</f>
        <v>#N/A</v>
      </c>
      <c r="BG386" s="503" t="e">
        <f t="shared" si="43"/>
        <v>#N/A</v>
      </c>
      <c r="BH386" s="503" t="e">
        <f>IF(AX386="","",IF(P386&lt;&gt;"","",IF(BG386="CS","OK",IF(VLOOKUP(E386,カレンダマスタ!$A$5:$D$381,4,FALSE)&gt;0,"",IF(OR(AX386*24&gt;10.84,AZ386*24&lt;14.5)=TRUE,"×","OK")))))</f>
        <v>#N/A</v>
      </c>
    </row>
    <row r="387" spans="2:60">
      <c r="B387" s="111"/>
      <c r="C387" s="385">
        <f>IF(STEP!C387&lt;&gt;"",STEP!C387,"")</f>
        <v>240761</v>
      </c>
      <c r="D387" s="386" t="str">
        <f>IF(STEP!D387&lt;&gt;"",STEP!D387,"")</f>
        <v>数藤　智志</v>
      </c>
      <c r="E387" s="387">
        <f>IF(STEP!E387&lt;&gt;"",STEP!E387,"")</f>
        <v>45419</v>
      </c>
      <c r="F387" s="253" t="s">
        <v>560</v>
      </c>
      <c r="G387" s="252"/>
      <c r="H387" s="254">
        <v>0.375</v>
      </c>
      <c r="I387" s="254">
        <v>0.37291666666666662</v>
      </c>
      <c r="J387" s="254"/>
      <c r="K387" s="254"/>
      <c r="L387" s="254">
        <v>0.75</v>
      </c>
      <c r="M387" s="254">
        <v>0.81388888888888899</v>
      </c>
      <c r="N387" s="254"/>
      <c r="O387" s="254"/>
      <c r="P387" s="254"/>
      <c r="Q387" s="254" t="s">
        <v>559</v>
      </c>
      <c r="R387" s="254"/>
      <c r="S387" s="254"/>
      <c r="T387" s="254"/>
      <c r="U387" s="254"/>
      <c r="V387" s="254">
        <v>0.33333333333333331</v>
      </c>
      <c r="W387" s="254">
        <v>0.39583333333333331</v>
      </c>
      <c r="X387" s="254"/>
      <c r="Y387" s="254">
        <v>6.25E-2</v>
      </c>
      <c r="Z387" s="254"/>
      <c r="AA387" s="254"/>
      <c r="AB387" s="254"/>
      <c r="AC387" s="254"/>
      <c r="AD387" s="254"/>
      <c r="AE387" s="255">
        <v>6.25E-2</v>
      </c>
      <c r="AF387" s="255">
        <v>6.25E-2</v>
      </c>
      <c r="AG387" s="255"/>
      <c r="AH387" s="255">
        <v>6.25E-2</v>
      </c>
      <c r="AI387" s="255">
        <v>1</v>
      </c>
      <c r="AJ387" s="255">
        <v>1</v>
      </c>
      <c r="AK387" s="255"/>
      <c r="AL387" s="255"/>
      <c r="AM387" s="255"/>
      <c r="AN387" s="255"/>
      <c r="AO387" s="254"/>
      <c r="AP387" s="254"/>
      <c r="AQ387" s="254"/>
      <c r="AR387" s="254"/>
      <c r="AS387" s="254"/>
      <c r="AT387" s="254"/>
      <c r="AU387" s="254"/>
      <c r="AW387" s="283">
        <f t="shared" si="44"/>
        <v>0.375</v>
      </c>
      <c r="AX387" s="283" t="e">
        <f t="shared" si="39"/>
        <v>#N/A</v>
      </c>
      <c r="AY387" s="283">
        <f t="shared" si="45"/>
        <v>0.8125</v>
      </c>
      <c r="AZ387" s="283">
        <f t="shared" si="46"/>
        <v>0.8125</v>
      </c>
      <c r="BA387" s="283">
        <f t="shared" si="47"/>
        <v>0.39583333333333331</v>
      </c>
      <c r="BD387" s="254" t="e">
        <f>IF(W387="","",IF(F387="休日",AW387,IF(F387="法休",AW387,VLOOKUP(F387,カレンダマスタ!$Q$56:$R$69,2,FALSE))))</f>
        <v>#N/A</v>
      </c>
      <c r="BG387" s="254" t="e">
        <f t="shared" si="43"/>
        <v>#N/A</v>
      </c>
      <c r="BH387" s="254" t="e">
        <f>IF(AX387="","",IF(P387&lt;&gt;"","",IF(BG387="CS","OK",IF(VLOOKUP(E387,カレンダマスタ!$A$5:$D$381,4,FALSE)&gt;0,"",IF(OR(AX387*24&gt;10.84,AZ387*24&lt;14.5)=TRUE,"×","OK")))))</f>
        <v>#N/A</v>
      </c>
    </row>
    <row r="388" spans="2:60">
      <c r="B388" s="111"/>
      <c r="C388" s="385">
        <f>IF(STEP!C388&lt;&gt;"",STEP!C388,"")</f>
        <v>240761</v>
      </c>
      <c r="D388" s="386" t="str">
        <f>IF(STEP!D388&lt;&gt;"",STEP!D388,"")</f>
        <v>数藤　智志</v>
      </c>
      <c r="E388" s="387">
        <f>IF(STEP!E388&lt;&gt;"",STEP!E388,"")</f>
        <v>45420</v>
      </c>
      <c r="F388" s="256" t="s">
        <v>560</v>
      </c>
      <c r="G388" s="257"/>
      <c r="H388" s="254">
        <v>0.375</v>
      </c>
      <c r="I388" s="254">
        <v>0.37361111111111112</v>
      </c>
      <c r="J388" s="254"/>
      <c r="K388" s="254"/>
      <c r="L388" s="254">
        <v>0.75</v>
      </c>
      <c r="M388" s="254">
        <v>0.75</v>
      </c>
      <c r="N388" s="254"/>
      <c r="O388" s="254"/>
      <c r="P388" s="254"/>
      <c r="Q388" s="254"/>
      <c r="R388" s="254"/>
      <c r="S388" s="254"/>
      <c r="T388" s="254"/>
      <c r="U388" s="254"/>
      <c r="V388" s="254">
        <v>0.33333333333333331</v>
      </c>
      <c r="W388" s="254">
        <v>0.33333333333333331</v>
      </c>
      <c r="X388" s="254"/>
      <c r="Y388" s="254"/>
      <c r="Z388" s="254"/>
      <c r="AA388" s="254"/>
      <c r="AB388" s="254"/>
      <c r="AC388" s="254"/>
      <c r="AD388" s="254"/>
      <c r="AE388" s="255"/>
      <c r="AF388" s="255"/>
      <c r="AG388" s="255"/>
      <c r="AH388" s="255"/>
      <c r="AI388" s="255">
        <v>1</v>
      </c>
      <c r="AJ388" s="255">
        <v>1</v>
      </c>
      <c r="AK388" s="255"/>
      <c r="AL388" s="255"/>
      <c r="AM388" s="255"/>
      <c r="AN388" s="255"/>
      <c r="AO388" s="254"/>
      <c r="AP388" s="254"/>
      <c r="AQ388" s="254"/>
      <c r="AR388" s="254"/>
      <c r="AS388" s="254"/>
      <c r="AT388" s="254"/>
      <c r="AU388" s="254"/>
      <c r="AW388" s="283">
        <f t="shared" si="44"/>
        <v>0.375</v>
      </c>
      <c r="AX388" s="283" t="e">
        <f t="shared" si="39"/>
        <v>#N/A</v>
      </c>
      <c r="AY388" s="283">
        <f t="shared" si="45"/>
        <v>0.75</v>
      </c>
      <c r="AZ388" s="283">
        <f t="shared" si="46"/>
        <v>0.75</v>
      </c>
      <c r="BA388" s="283">
        <f t="shared" si="47"/>
        <v>0.33333333333333331</v>
      </c>
      <c r="BD388" s="254" t="e">
        <f>IF(W388="","",IF(F388="休日",AW388,IF(F388="法休",AW388,VLOOKUP(F388,カレンダマスタ!$Q$56:$R$69,2,FALSE))))</f>
        <v>#N/A</v>
      </c>
      <c r="BG388" s="254" t="e">
        <f t="shared" si="43"/>
        <v>#N/A</v>
      </c>
      <c r="BH388" s="254" t="e">
        <f>IF(AX388="","",IF(P388&lt;&gt;"","",IF(BG388="CS","OK",IF(VLOOKUP(E388,カレンダマスタ!$A$5:$D$381,4,FALSE)&gt;0,"",IF(OR(AX388*24&gt;10.84,AZ388*24&lt;14.5)=TRUE,"×","OK")))))</f>
        <v>#N/A</v>
      </c>
    </row>
    <row r="389" spans="2:60">
      <c r="B389" s="111"/>
      <c r="C389" s="385">
        <f>IF(STEP!C389&lt;&gt;"",STEP!C389,"")</f>
        <v>240761</v>
      </c>
      <c r="D389" s="386" t="str">
        <f>IF(STEP!D389&lt;&gt;"",STEP!D389,"")</f>
        <v>数藤　智志</v>
      </c>
      <c r="E389" s="387">
        <f>IF(STEP!E389&lt;&gt;"",STEP!E389,"")</f>
        <v>45421</v>
      </c>
      <c r="F389" s="256" t="s">
        <v>560</v>
      </c>
      <c r="G389" s="257"/>
      <c r="H389" s="254">
        <v>0.375</v>
      </c>
      <c r="I389" s="254">
        <v>0.37152777777777773</v>
      </c>
      <c r="J389" s="254"/>
      <c r="K389" s="254"/>
      <c r="L389" s="254">
        <v>0.75</v>
      </c>
      <c r="M389" s="254">
        <v>0.81666666666666676</v>
      </c>
      <c r="N389" s="254"/>
      <c r="O389" s="254"/>
      <c r="P389" s="254"/>
      <c r="Q389" s="254" t="s">
        <v>559</v>
      </c>
      <c r="R389" s="254"/>
      <c r="S389" s="254"/>
      <c r="T389" s="254"/>
      <c r="U389" s="254"/>
      <c r="V389" s="254">
        <v>0.33333333333333331</v>
      </c>
      <c r="W389" s="254">
        <v>0.39930555555555558</v>
      </c>
      <c r="X389" s="254"/>
      <c r="Y389" s="254">
        <v>6.5972222222222224E-2</v>
      </c>
      <c r="Z389" s="254"/>
      <c r="AA389" s="254"/>
      <c r="AB389" s="254"/>
      <c r="AC389" s="254"/>
      <c r="AD389" s="254"/>
      <c r="AE389" s="255">
        <v>6.25E-2</v>
      </c>
      <c r="AF389" s="255">
        <v>6.5972222222222224E-2</v>
      </c>
      <c r="AG389" s="255">
        <v>3.472222222222222E-3</v>
      </c>
      <c r="AH389" s="255">
        <v>6.5972222222222224E-2</v>
      </c>
      <c r="AI389" s="255">
        <v>1</v>
      </c>
      <c r="AJ389" s="255">
        <v>1</v>
      </c>
      <c r="AK389" s="255"/>
      <c r="AL389" s="255"/>
      <c r="AM389" s="255"/>
      <c r="AN389" s="255"/>
      <c r="AO389" s="254"/>
      <c r="AP389" s="254"/>
      <c r="AQ389" s="254"/>
      <c r="AR389" s="254"/>
      <c r="AS389" s="254"/>
      <c r="AT389" s="254"/>
      <c r="AU389" s="254"/>
      <c r="AW389" s="283">
        <f t="shared" si="44"/>
        <v>0.37152777777777773</v>
      </c>
      <c r="AX389" s="283" t="e">
        <f t="shared" si="39"/>
        <v>#N/A</v>
      </c>
      <c r="AY389" s="283">
        <f t="shared" si="45"/>
        <v>0.81597222222222221</v>
      </c>
      <c r="AZ389" s="283">
        <f t="shared" si="46"/>
        <v>0.81597222222222221</v>
      </c>
      <c r="BA389" s="283">
        <f t="shared" si="47"/>
        <v>0.39930555555555558</v>
      </c>
      <c r="BD389" s="254" t="e">
        <f>IF(W389="","",IF(F389="休日",AW389,IF(F389="法休",AW389,VLOOKUP(F389,カレンダマスタ!$Q$56:$R$69,2,FALSE))))</f>
        <v>#N/A</v>
      </c>
      <c r="BG389" s="254" t="e">
        <f t="shared" si="43"/>
        <v>#N/A</v>
      </c>
      <c r="BH389" s="254" t="e">
        <f>IF(AX389="","",IF(P389&lt;&gt;"","",IF(BG389="CS","OK",IF(VLOOKUP(E389,カレンダマスタ!$A$5:$D$381,4,FALSE)&gt;0,"",IF(OR(AX389*24&gt;10.84,AZ389*24&lt;14.5)=TRUE,"×","OK")))))</f>
        <v>#N/A</v>
      </c>
    </row>
    <row r="390" spans="2:60">
      <c r="B390" s="111"/>
      <c r="C390" s="385">
        <f>IF(STEP!C390&lt;&gt;"",STEP!C390,"")</f>
        <v>240761</v>
      </c>
      <c r="D390" s="386" t="str">
        <f>IF(STEP!D390&lt;&gt;"",STEP!D390,"")</f>
        <v>数藤　智志</v>
      </c>
      <c r="E390" s="387">
        <f>IF(STEP!E390&lt;&gt;"",STEP!E390,"")</f>
        <v>45422</v>
      </c>
      <c r="F390" s="256" t="s">
        <v>560</v>
      </c>
      <c r="G390" s="257"/>
      <c r="H390" s="254">
        <v>0.375</v>
      </c>
      <c r="I390" s="254">
        <v>0.37083333333333335</v>
      </c>
      <c r="J390" s="254"/>
      <c r="K390" s="254"/>
      <c r="L390" s="254">
        <v>0.75</v>
      </c>
      <c r="M390" s="254">
        <v>0.75</v>
      </c>
      <c r="N390" s="254"/>
      <c r="O390" s="254"/>
      <c r="P390" s="254"/>
      <c r="Q390" s="254"/>
      <c r="R390" s="254"/>
      <c r="S390" s="254"/>
      <c r="T390" s="254"/>
      <c r="U390" s="254"/>
      <c r="V390" s="254">
        <v>0.33333333333333331</v>
      </c>
      <c r="W390" s="254">
        <v>0.33333333333333331</v>
      </c>
      <c r="X390" s="254"/>
      <c r="Y390" s="254"/>
      <c r="Z390" s="254"/>
      <c r="AA390" s="254"/>
      <c r="AB390" s="254"/>
      <c r="AC390" s="254"/>
      <c r="AD390" s="254"/>
      <c r="AE390" s="255"/>
      <c r="AF390" s="255"/>
      <c r="AG390" s="255"/>
      <c r="AH390" s="255"/>
      <c r="AI390" s="255">
        <v>1</v>
      </c>
      <c r="AJ390" s="255">
        <v>1</v>
      </c>
      <c r="AK390" s="255"/>
      <c r="AL390" s="255"/>
      <c r="AM390" s="255"/>
      <c r="AN390" s="255"/>
      <c r="AO390" s="254"/>
      <c r="AP390" s="254"/>
      <c r="AQ390" s="254"/>
      <c r="AR390" s="254"/>
      <c r="AS390" s="254"/>
      <c r="AT390" s="254"/>
      <c r="AU390" s="254"/>
      <c r="AW390" s="283">
        <f t="shared" si="44"/>
        <v>0.37152777777777773</v>
      </c>
      <c r="AX390" s="283" t="e">
        <f t="shared" ref="AX390:AX450" si="48">IF(W390&lt;&gt;"",IF(W390&lt;&gt;"",IF(OR(K390="早出",AND(BD390&lt;AW390,K390&lt;&gt;"有償遅刻")),AW390,BD390),""),"")</f>
        <v>#N/A</v>
      </c>
      <c r="AY390" s="283">
        <f t="shared" si="45"/>
        <v>0.75</v>
      </c>
      <c r="AZ390" s="283">
        <f t="shared" si="46"/>
        <v>0.75</v>
      </c>
      <c r="BA390" s="283">
        <f t="shared" si="47"/>
        <v>0.33333333333333331</v>
      </c>
      <c r="BD390" s="254" t="e">
        <f>IF(W390="","",IF(F390="休日",AW390,IF(F390="法休",AW390,VLOOKUP(F390,カレンダマスタ!$Q$56:$R$69,2,FALSE))))</f>
        <v>#N/A</v>
      </c>
      <c r="BG390" s="254" t="e">
        <f t="shared" si="43"/>
        <v>#N/A</v>
      </c>
      <c r="BH390" s="254" t="e">
        <f>IF(AX390="","",IF(P390&lt;&gt;"","",IF(BG390="CS","OK",IF(VLOOKUP(E390,カレンダマスタ!$A$5:$D$381,4,FALSE)&gt;0,"",IF(OR(AX390*24&gt;10.84,AZ390*24&lt;14.5)=TRUE,"×","OK")))))</f>
        <v>#N/A</v>
      </c>
    </row>
    <row r="391" spans="2:60">
      <c r="B391" s="111"/>
      <c r="C391" s="388">
        <f>IF(STEP!C391&lt;&gt;"",STEP!C391,"")</f>
        <v>240761</v>
      </c>
      <c r="D391" s="389" t="str">
        <f>IF(STEP!D391&lt;&gt;"",STEP!D391,"")</f>
        <v>数藤　智志</v>
      </c>
      <c r="E391" s="390">
        <f>IF(STEP!E391&lt;&gt;"",STEP!E391,"")</f>
        <v>45423</v>
      </c>
      <c r="F391" s="259" t="s">
        <v>211</v>
      </c>
      <c r="G391" s="266"/>
      <c r="H391" s="260"/>
      <c r="I391" s="260"/>
      <c r="J391" s="260"/>
      <c r="K391" s="260"/>
      <c r="L391" s="260"/>
      <c r="M391" s="260"/>
      <c r="N391" s="260"/>
      <c r="O391" s="260"/>
      <c r="P391" s="260"/>
      <c r="Q391" s="260"/>
      <c r="R391" s="260"/>
      <c r="S391" s="260"/>
      <c r="T391" s="260"/>
      <c r="U391" s="260"/>
      <c r="V391" s="260"/>
      <c r="W391" s="260"/>
      <c r="X391" s="260"/>
      <c r="Y391" s="260"/>
      <c r="Z391" s="260"/>
      <c r="AA391" s="260"/>
      <c r="AB391" s="260"/>
      <c r="AC391" s="260"/>
      <c r="AD391" s="260"/>
      <c r="AE391" s="261"/>
      <c r="AF391" s="261"/>
      <c r="AG391" s="261"/>
      <c r="AH391" s="261"/>
      <c r="AI391" s="261"/>
      <c r="AJ391" s="261"/>
      <c r="AK391" s="261"/>
      <c r="AL391" s="261"/>
      <c r="AM391" s="261"/>
      <c r="AN391" s="261"/>
      <c r="AO391" s="260"/>
      <c r="AP391" s="260"/>
      <c r="AQ391" s="260"/>
      <c r="AR391" s="260"/>
      <c r="AS391" s="260"/>
      <c r="AT391" s="260"/>
      <c r="AU391" s="260"/>
      <c r="AW391" s="284" t="str">
        <f t="shared" si="44"/>
        <v/>
      </c>
      <c r="AX391" s="284" t="str">
        <f t="shared" si="48"/>
        <v/>
      </c>
      <c r="AY391" s="284" t="str">
        <f t="shared" si="45"/>
        <v/>
      </c>
      <c r="AZ391" s="284" t="str">
        <f t="shared" si="46"/>
        <v/>
      </c>
      <c r="BA391" s="284" t="str">
        <f t="shared" si="47"/>
        <v/>
      </c>
      <c r="BD391" s="260" t="str">
        <f>IF(W391="","",IF(F391="休日",AW391,IF(F391="法休",AW391,VLOOKUP(F391,カレンダマスタ!$Q$56:$R$69,2,FALSE))))</f>
        <v/>
      </c>
      <c r="BG391" s="260" t="e">
        <f t="shared" ref="BG391:BG450" si="49">BG390</f>
        <v>#N/A</v>
      </c>
      <c r="BH391" s="260" t="str">
        <f>IF(AX391="","",IF(P391&lt;&gt;"","",IF(BG391="CS","OK",IF(VLOOKUP(E391,カレンダマスタ!$A$5:$D$381,4,FALSE)&gt;0,"",IF(OR(AX391*24&gt;10.84,AZ391*24&lt;14.5)=TRUE,"×","OK")))))</f>
        <v/>
      </c>
    </row>
    <row r="392" spans="2:60">
      <c r="B392" s="111"/>
      <c r="C392" s="391">
        <f>IF(STEP!C392&lt;&gt;"",STEP!C392,"")</f>
        <v>240761</v>
      </c>
      <c r="D392" s="392" t="str">
        <f>IF(STEP!D392&lt;&gt;"",STEP!D392,"")</f>
        <v>数藤　智志</v>
      </c>
      <c r="E392" s="393">
        <f>IF(STEP!E392&lt;&gt;"",STEP!E392,"")</f>
        <v>45424</v>
      </c>
      <c r="F392" s="263" t="s">
        <v>212</v>
      </c>
      <c r="G392" s="267"/>
      <c r="H392" s="264"/>
      <c r="I392" s="264"/>
      <c r="J392" s="264"/>
      <c r="K392" s="264"/>
      <c r="L392" s="264"/>
      <c r="M392" s="264"/>
      <c r="N392" s="264"/>
      <c r="O392" s="264"/>
      <c r="P392" s="264"/>
      <c r="Q392" s="264"/>
      <c r="R392" s="264"/>
      <c r="S392" s="264"/>
      <c r="T392" s="264"/>
      <c r="U392" s="264"/>
      <c r="V392" s="264"/>
      <c r="W392" s="264"/>
      <c r="X392" s="264"/>
      <c r="Y392" s="264"/>
      <c r="Z392" s="264"/>
      <c r="AA392" s="264"/>
      <c r="AB392" s="264"/>
      <c r="AC392" s="264"/>
      <c r="AD392" s="264"/>
      <c r="AE392" s="265"/>
      <c r="AF392" s="265"/>
      <c r="AG392" s="265"/>
      <c r="AH392" s="265"/>
      <c r="AI392" s="265"/>
      <c r="AJ392" s="265"/>
      <c r="AK392" s="265"/>
      <c r="AL392" s="265"/>
      <c r="AM392" s="265"/>
      <c r="AN392" s="265"/>
      <c r="AO392" s="264"/>
      <c r="AP392" s="264"/>
      <c r="AQ392" s="264"/>
      <c r="AR392" s="264"/>
      <c r="AS392" s="264"/>
      <c r="AT392" s="264"/>
      <c r="AU392" s="264"/>
      <c r="AW392" s="285" t="str">
        <f t="shared" si="44"/>
        <v/>
      </c>
      <c r="AX392" s="285" t="str">
        <f t="shared" si="48"/>
        <v/>
      </c>
      <c r="AY392" s="285" t="str">
        <f t="shared" si="45"/>
        <v/>
      </c>
      <c r="AZ392" s="285" t="str">
        <f t="shared" si="46"/>
        <v/>
      </c>
      <c r="BA392" s="285" t="str">
        <f t="shared" si="47"/>
        <v/>
      </c>
      <c r="BD392" s="264" t="str">
        <f>IF(W392="","",IF(F392="休日",AW392,IF(F392="法休",AW392,VLOOKUP(F392,カレンダマスタ!$Q$56:$R$69,2,FALSE))))</f>
        <v/>
      </c>
      <c r="BG392" s="264" t="e">
        <f t="shared" si="49"/>
        <v>#N/A</v>
      </c>
      <c r="BH392" s="264" t="str">
        <f>IF(AX392="","",IF(P392&lt;&gt;"","",IF(BG392="CS","OK",IF(VLOOKUP(E392,カレンダマスタ!$A$5:$D$381,4,FALSE)&gt;0,"",IF(OR(AX392*24&gt;10.84,AZ392*24&lt;14.5)=TRUE,"×","OK")))))</f>
        <v/>
      </c>
    </row>
    <row r="393" spans="2:60">
      <c r="B393" s="111"/>
      <c r="C393" s="385">
        <f>IF(STEP!C393&lt;&gt;"",STEP!C393,"")</f>
        <v>240761</v>
      </c>
      <c r="D393" s="386" t="str">
        <f>IF(STEP!D393&lt;&gt;"",STEP!D393,"")</f>
        <v>数藤　智志</v>
      </c>
      <c r="E393" s="387">
        <f>IF(STEP!E393&lt;&gt;"",STEP!E393,"")</f>
        <v>45425</v>
      </c>
      <c r="F393" s="253" t="s">
        <v>560</v>
      </c>
      <c r="G393" s="252"/>
      <c r="H393" s="254">
        <v>0.375</v>
      </c>
      <c r="I393" s="254">
        <v>0.37291666666666662</v>
      </c>
      <c r="J393" s="254"/>
      <c r="K393" s="254"/>
      <c r="L393" s="254">
        <v>0.75</v>
      </c>
      <c r="M393" s="254">
        <v>0.81319444444444444</v>
      </c>
      <c r="N393" s="254"/>
      <c r="O393" s="254"/>
      <c r="P393" s="254"/>
      <c r="Q393" s="254" t="s">
        <v>559</v>
      </c>
      <c r="R393" s="254"/>
      <c r="S393" s="254"/>
      <c r="T393" s="254"/>
      <c r="U393" s="254"/>
      <c r="V393" s="254">
        <v>0.33333333333333331</v>
      </c>
      <c r="W393" s="254">
        <v>0.39583333333333331</v>
      </c>
      <c r="X393" s="254"/>
      <c r="Y393" s="254">
        <v>6.25E-2</v>
      </c>
      <c r="Z393" s="254"/>
      <c r="AA393" s="254"/>
      <c r="AB393" s="254"/>
      <c r="AC393" s="254"/>
      <c r="AD393" s="254"/>
      <c r="AE393" s="255">
        <v>6.25E-2</v>
      </c>
      <c r="AF393" s="255">
        <v>6.25E-2</v>
      </c>
      <c r="AG393" s="255"/>
      <c r="AH393" s="255">
        <v>6.25E-2</v>
      </c>
      <c r="AI393" s="255">
        <v>1</v>
      </c>
      <c r="AJ393" s="255">
        <v>1</v>
      </c>
      <c r="AK393" s="255"/>
      <c r="AL393" s="255"/>
      <c r="AM393" s="255"/>
      <c r="AN393" s="255"/>
      <c r="AO393" s="254"/>
      <c r="AP393" s="254"/>
      <c r="AQ393" s="254"/>
      <c r="AR393" s="254"/>
      <c r="AS393" s="254"/>
      <c r="AT393" s="254"/>
      <c r="AU393" s="254"/>
      <c r="AW393" s="283">
        <f t="shared" si="44"/>
        <v>0.375</v>
      </c>
      <c r="AX393" s="283" t="e">
        <f t="shared" si="48"/>
        <v>#N/A</v>
      </c>
      <c r="AY393" s="283">
        <f t="shared" si="45"/>
        <v>0.8125</v>
      </c>
      <c r="AZ393" s="283">
        <f t="shared" si="46"/>
        <v>0.8125</v>
      </c>
      <c r="BA393" s="283">
        <f t="shared" si="47"/>
        <v>0.39583333333333331</v>
      </c>
      <c r="BD393" s="254" t="e">
        <f>IF(W393="","",IF(F393="休日",AW393,IF(F393="法休",AW393,VLOOKUP(F393,カレンダマスタ!$Q$56:$R$69,2,FALSE))))</f>
        <v>#N/A</v>
      </c>
      <c r="BG393" s="503" t="e">
        <f t="shared" si="49"/>
        <v>#N/A</v>
      </c>
      <c r="BH393" s="503" t="e">
        <f>IF(AX393="","",IF(P393&lt;&gt;"","",IF(BG393="CS","OK",IF(VLOOKUP(E393,カレンダマスタ!$A$5:$D$381,4,FALSE)&gt;0,"",IF(OR(AX393*24&gt;10.84,AZ393*24&lt;14.5)=TRUE,"×","OK")))))</f>
        <v>#N/A</v>
      </c>
    </row>
    <row r="394" spans="2:60">
      <c r="B394" s="111"/>
      <c r="C394" s="385">
        <f>IF(STEP!C394&lt;&gt;"",STEP!C394,"")</f>
        <v>240761</v>
      </c>
      <c r="D394" s="386" t="str">
        <f>IF(STEP!D394&lt;&gt;"",STEP!D394,"")</f>
        <v>数藤　智志</v>
      </c>
      <c r="E394" s="387">
        <f>IF(STEP!E394&lt;&gt;"",STEP!E394,"")</f>
        <v>45426</v>
      </c>
      <c r="F394" s="253" t="s">
        <v>560</v>
      </c>
      <c r="G394" s="252"/>
      <c r="H394" s="254">
        <v>0.375</v>
      </c>
      <c r="I394" s="254">
        <v>0.37361111111111112</v>
      </c>
      <c r="J394" s="254"/>
      <c r="K394" s="254"/>
      <c r="L394" s="254">
        <v>0.75</v>
      </c>
      <c r="M394" s="254">
        <v>0.86944444444444446</v>
      </c>
      <c r="N394" s="254"/>
      <c r="O394" s="254"/>
      <c r="P394" s="254"/>
      <c r="Q394" s="254" t="s">
        <v>559</v>
      </c>
      <c r="R394" s="254"/>
      <c r="S394" s="254" t="s">
        <v>628</v>
      </c>
      <c r="T394" s="254"/>
      <c r="U394" s="254"/>
      <c r="V394" s="254">
        <v>0.33333333333333331</v>
      </c>
      <c r="W394" s="254">
        <v>0.4513888888888889</v>
      </c>
      <c r="X394" s="254"/>
      <c r="Y394" s="254">
        <v>0.11805555555555557</v>
      </c>
      <c r="Z394" s="254"/>
      <c r="AA394" s="254"/>
      <c r="AB394" s="254"/>
      <c r="AC394" s="254"/>
      <c r="AD394" s="254"/>
      <c r="AE394" s="255">
        <v>8.3333333333333329E-2</v>
      </c>
      <c r="AF394" s="255">
        <v>0.11805555555555557</v>
      </c>
      <c r="AG394" s="255">
        <v>3.4722222222222224E-2</v>
      </c>
      <c r="AH394" s="255">
        <v>0.11805555555555557</v>
      </c>
      <c r="AI394" s="255">
        <v>1</v>
      </c>
      <c r="AJ394" s="255">
        <v>1</v>
      </c>
      <c r="AK394" s="255"/>
      <c r="AL394" s="255"/>
      <c r="AM394" s="255"/>
      <c r="AN394" s="255"/>
      <c r="AO394" s="254"/>
      <c r="AP394" s="254"/>
      <c r="AQ394" s="254"/>
      <c r="AR394" s="254"/>
      <c r="AS394" s="254"/>
      <c r="AT394" s="254"/>
      <c r="AU394" s="254"/>
      <c r="AW394" s="283">
        <f t="shared" si="44"/>
        <v>0.375</v>
      </c>
      <c r="AX394" s="283" t="e">
        <f t="shared" si="48"/>
        <v>#N/A</v>
      </c>
      <c r="AY394" s="283">
        <f t="shared" si="45"/>
        <v>0.86805555555555547</v>
      </c>
      <c r="AZ394" s="283">
        <f t="shared" si="46"/>
        <v>0.86805555555555547</v>
      </c>
      <c r="BA394" s="283">
        <f t="shared" si="47"/>
        <v>0.4513888888888889</v>
      </c>
      <c r="BD394" s="254" t="e">
        <f>IF(W394="","",IF(F394="休日",AW394,IF(F394="法休",AW394,VLOOKUP(F394,カレンダマスタ!$Q$56:$R$69,2,FALSE))))</f>
        <v>#N/A</v>
      </c>
      <c r="BG394" s="254" t="e">
        <f t="shared" si="49"/>
        <v>#N/A</v>
      </c>
      <c r="BH394" s="254" t="e">
        <f>IF(AX394="","",IF(P394&lt;&gt;"","",IF(BG394="CS","OK",IF(VLOOKUP(E394,カレンダマスタ!$A$5:$D$381,4,FALSE)&gt;0,"",IF(OR(AX394*24&gt;10.84,AZ394*24&lt;14.5)=TRUE,"×","OK")))))</f>
        <v>#N/A</v>
      </c>
    </row>
    <row r="395" spans="2:60">
      <c r="B395" s="111"/>
      <c r="C395" s="385">
        <f>IF(STEP!C395&lt;&gt;"",STEP!C395,"")</f>
        <v>240761</v>
      </c>
      <c r="D395" s="386" t="str">
        <f>IF(STEP!D395&lt;&gt;"",STEP!D395,"")</f>
        <v>数藤　智志</v>
      </c>
      <c r="E395" s="387">
        <f>IF(STEP!E395&lt;&gt;"",STEP!E395,"")</f>
        <v>45427</v>
      </c>
      <c r="F395" s="253" t="s">
        <v>560</v>
      </c>
      <c r="G395" s="252"/>
      <c r="H395" s="254">
        <v>0.375</v>
      </c>
      <c r="I395" s="254">
        <v>0.3743055555555555</v>
      </c>
      <c r="J395" s="254"/>
      <c r="K395" s="254"/>
      <c r="L395" s="254">
        <v>0.75</v>
      </c>
      <c r="M395" s="254">
        <v>0.75069444444444444</v>
      </c>
      <c r="N395" s="254">
        <v>0.76388888888888884</v>
      </c>
      <c r="O395" s="254"/>
      <c r="P395" s="254"/>
      <c r="Q395" s="254" t="s">
        <v>559</v>
      </c>
      <c r="R395" s="254"/>
      <c r="S395" s="254"/>
      <c r="T395" s="254" t="s">
        <v>629</v>
      </c>
      <c r="U395" s="254"/>
      <c r="V395" s="254">
        <v>0.33333333333333331</v>
      </c>
      <c r="W395" s="254">
        <v>0.34722222222222227</v>
      </c>
      <c r="X395" s="254"/>
      <c r="Y395" s="254">
        <v>1.3888888888888888E-2</v>
      </c>
      <c r="Z395" s="254"/>
      <c r="AA395" s="254"/>
      <c r="AB395" s="254"/>
      <c r="AC395" s="254"/>
      <c r="AD395" s="254"/>
      <c r="AE395" s="255">
        <v>1.0416666666666666E-2</v>
      </c>
      <c r="AF395" s="255">
        <v>1.3888888888888888E-2</v>
      </c>
      <c r="AG395" s="255">
        <v>3.472222222222222E-3</v>
      </c>
      <c r="AH395" s="255">
        <v>1.3888888888888888E-2</v>
      </c>
      <c r="AI395" s="255">
        <v>1</v>
      </c>
      <c r="AJ395" s="255">
        <v>1</v>
      </c>
      <c r="AK395" s="255"/>
      <c r="AL395" s="255"/>
      <c r="AM395" s="255"/>
      <c r="AN395" s="255"/>
      <c r="AO395" s="254"/>
      <c r="AP395" s="254"/>
      <c r="AQ395" s="254"/>
      <c r="AR395" s="254"/>
      <c r="AS395" s="254"/>
      <c r="AT395" s="254"/>
      <c r="AU395" s="254"/>
      <c r="AW395" s="283">
        <f t="shared" si="44"/>
        <v>0.375</v>
      </c>
      <c r="AX395" s="283" t="e">
        <f t="shared" si="48"/>
        <v>#N/A</v>
      </c>
      <c r="AY395" s="283">
        <f t="shared" si="45"/>
        <v>0.76388888888888884</v>
      </c>
      <c r="AZ395" s="283">
        <f t="shared" si="46"/>
        <v>0.76388888888888884</v>
      </c>
      <c r="BA395" s="283">
        <f t="shared" si="47"/>
        <v>0.34722222222222227</v>
      </c>
      <c r="BD395" s="254" t="e">
        <f>IF(W395="","",IF(F395="休日",AW395,IF(F395="法休",AW395,VLOOKUP(F395,カレンダマスタ!$Q$56:$R$69,2,FALSE))))</f>
        <v>#N/A</v>
      </c>
      <c r="BG395" s="254" t="e">
        <f t="shared" si="49"/>
        <v>#N/A</v>
      </c>
      <c r="BH395" s="254" t="e">
        <f>IF(AX395="","",IF(P395&lt;&gt;"","",IF(BG395="CS","OK",IF(VLOOKUP(E395,カレンダマスタ!$A$5:$D$381,4,FALSE)&gt;0,"",IF(OR(AX395*24&gt;10.84,AZ395*24&lt;14.5)=TRUE,"×","OK")))))</f>
        <v>#N/A</v>
      </c>
    </row>
    <row r="396" spans="2:60">
      <c r="B396" s="111"/>
      <c r="C396" s="385">
        <f>IF(STEP!C396&lt;&gt;"",STEP!C396,"")</f>
        <v>240761</v>
      </c>
      <c r="D396" s="386" t="str">
        <f>IF(STEP!D396&lt;&gt;"",STEP!D396,"")</f>
        <v>数藤　智志</v>
      </c>
      <c r="E396" s="387">
        <f>IF(STEP!E396&lt;&gt;"",STEP!E396,"")</f>
        <v>45428</v>
      </c>
      <c r="F396" s="256" t="s">
        <v>560</v>
      </c>
      <c r="G396" s="257"/>
      <c r="H396" s="254">
        <v>0.375</v>
      </c>
      <c r="I396" s="254">
        <v>0.37152777777777773</v>
      </c>
      <c r="J396" s="254"/>
      <c r="K396" s="254"/>
      <c r="L396" s="254">
        <v>0.75</v>
      </c>
      <c r="M396" s="254">
        <v>0.85833333333333339</v>
      </c>
      <c r="N396" s="254"/>
      <c r="O396" s="254"/>
      <c r="P396" s="254"/>
      <c r="Q396" s="254" t="s">
        <v>559</v>
      </c>
      <c r="R396" s="254"/>
      <c r="S396" s="254" t="s">
        <v>628</v>
      </c>
      <c r="T396" s="254"/>
      <c r="U396" s="254"/>
      <c r="V396" s="254">
        <v>0.33333333333333331</v>
      </c>
      <c r="W396" s="254">
        <v>0.44097222222222227</v>
      </c>
      <c r="X396" s="254"/>
      <c r="Y396" s="254">
        <v>0.1076388888888889</v>
      </c>
      <c r="Z396" s="254"/>
      <c r="AA396" s="254"/>
      <c r="AB396" s="254"/>
      <c r="AC396" s="254"/>
      <c r="AD396" s="254"/>
      <c r="AE396" s="255">
        <v>6.25E-2</v>
      </c>
      <c r="AF396" s="255">
        <v>0.1076388888888889</v>
      </c>
      <c r="AG396" s="255">
        <v>4.5138888888888888E-2</v>
      </c>
      <c r="AH396" s="255">
        <v>0.1076388888888889</v>
      </c>
      <c r="AI396" s="255">
        <v>1</v>
      </c>
      <c r="AJ396" s="255">
        <v>1</v>
      </c>
      <c r="AK396" s="255"/>
      <c r="AL396" s="255"/>
      <c r="AM396" s="255"/>
      <c r="AN396" s="255"/>
      <c r="AO396" s="254"/>
      <c r="AP396" s="254"/>
      <c r="AQ396" s="254"/>
      <c r="AR396" s="254"/>
      <c r="AS396" s="254"/>
      <c r="AT396" s="254"/>
      <c r="AU396" s="254"/>
      <c r="AW396" s="283">
        <f t="shared" si="44"/>
        <v>0.37152777777777773</v>
      </c>
      <c r="AX396" s="283" t="e">
        <f t="shared" si="48"/>
        <v>#N/A</v>
      </c>
      <c r="AY396" s="283">
        <f t="shared" si="45"/>
        <v>0.85763888888888884</v>
      </c>
      <c r="AZ396" s="283">
        <f t="shared" si="46"/>
        <v>0.85763888888888884</v>
      </c>
      <c r="BA396" s="283">
        <f t="shared" si="47"/>
        <v>0.44097222222222227</v>
      </c>
      <c r="BD396" s="254" t="e">
        <f>IF(W396="","",IF(F396="休日",AW396,IF(F396="法休",AW396,VLOOKUP(F396,カレンダマスタ!$Q$56:$R$69,2,FALSE))))</f>
        <v>#N/A</v>
      </c>
      <c r="BG396" s="254" t="e">
        <f t="shared" si="49"/>
        <v>#N/A</v>
      </c>
      <c r="BH396" s="254" t="e">
        <f>IF(AX396="","",IF(P396&lt;&gt;"","",IF(BG396="CS","OK",IF(VLOOKUP(E396,カレンダマスタ!$A$5:$D$381,4,FALSE)&gt;0,"",IF(OR(AX396*24&gt;10.84,AZ396*24&lt;14.5)=TRUE,"×","OK")))))</f>
        <v>#N/A</v>
      </c>
    </row>
    <row r="397" spans="2:60">
      <c r="B397" s="111"/>
      <c r="C397" s="385">
        <f>IF(STEP!C397&lt;&gt;"",STEP!C397,"")</f>
        <v>240761</v>
      </c>
      <c r="D397" s="386" t="str">
        <f>IF(STEP!D397&lt;&gt;"",STEP!D397,"")</f>
        <v>数藤　智志</v>
      </c>
      <c r="E397" s="387">
        <f>IF(STEP!E397&lt;&gt;"",STEP!E397,"")</f>
        <v>45429</v>
      </c>
      <c r="F397" s="256" t="s">
        <v>560</v>
      </c>
      <c r="G397" s="257"/>
      <c r="H397" s="254">
        <v>0.375</v>
      </c>
      <c r="I397" s="254">
        <v>0.37152777777777773</v>
      </c>
      <c r="J397" s="254"/>
      <c r="K397" s="254"/>
      <c r="L397" s="254">
        <v>0.75</v>
      </c>
      <c r="M397" s="254">
        <v>0.75</v>
      </c>
      <c r="N397" s="254"/>
      <c r="O397" s="254"/>
      <c r="P397" s="254"/>
      <c r="Q397" s="254"/>
      <c r="R397" s="254"/>
      <c r="S397" s="254"/>
      <c r="T397" s="254"/>
      <c r="U397" s="254"/>
      <c r="V397" s="254">
        <v>0.33333333333333331</v>
      </c>
      <c r="W397" s="254">
        <v>0.33333333333333331</v>
      </c>
      <c r="X397" s="254"/>
      <c r="Y397" s="254"/>
      <c r="Z397" s="254"/>
      <c r="AA397" s="254"/>
      <c r="AB397" s="254"/>
      <c r="AC397" s="254"/>
      <c r="AD397" s="254"/>
      <c r="AE397" s="255"/>
      <c r="AF397" s="255"/>
      <c r="AG397" s="255"/>
      <c r="AH397" s="255"/>
      <c r="AI397" s="255">
        <v>1</v>
      </c>
      <c r="AJ397" s="255">
        <v>1</v>
      </c>
      <c r="AK397" s="255"/>
      <c r="AL397" s="255"/>
      <c r="AM397" s="255"/>
      <c r="AN397" s="255"/>
      <c r="AO397" s="254"/>
      <c r="AP397" s="254"/>
      <c r="AQ397" s="254"/>
      <c r="AR397" s="254"/>
      <c r="AS397" s="254"/>
      <c r="AT397" s="254"/>
      <c r="AU397" s="254"/>
      <c r="AW397" s="283">
        <f t="shared" si="44"/>
        <v>0.37152777777777773</v>
      </c>
      <c r="AX397" s="283" t="e">
        <f t="shared" si="48"/>
        <v>#N/A</v>
      </c>
      <c r="AY397" s="283">
        <f t="shared" si="45"/>
        <v>0.75</v>
      </c>
      <c r="AZ397" s="283">
        <f t="shared" si="46"/>
        <v>0.75</v>
      </c>
      <c r="BA397" s="283">
        <f t="shared" si="47"/>
        <v>0.33333333333333331</v>
      </c>
      <c r="BD397" s="254" t="e">
        <f>IF(W397="","",IF(F397="休日",AW397,IF(F397="法休",AW397,VLOOKUP(F397,カレンダマスタ!$Q$56:$R$69,2,FALSE))))</f>
        <v>#N/A</v>
      </c>
      <c r="BG397" s="254" t="e">
        <f t="shared" si="49"/>
        <v>#N/A</v>
      </c>
      <c r="BH397" s="254" t="e">
        <f>IF(AX397="","",IF(P397&lt;&gt;"","",IF(BG397="CS","OK",IF(VLOOKUP(E397,カレンダマスタ!$A$5:$D$381,4,FALSE)&gt;0,"",IF(OR(AX397*24&gt;10.84,AZ397*24&lt;14.5)=TRUE,"×","OK")))))</f>
        <v>#N/A</v>
      </c>
    </row>
    <row r="398" spans="2:60">
      <c r="B398" s="111"/>
      <c r="C398" s="388">
        <f>IF(STEP!C398&lt;&gt;"",STEP!C398,"")</f>
        <v>240761</v>
      </c>
      <c r="D398" s="389" t="str">
        <f>IF(STEP!D398&lt;&gt;"",STEP!D398,"")</f>
        <v>数藤　智志</v>
      </c>
      <c r="E398" s="390">
        <f>IF(STEP!E398&lt;&gt;"",STEP!E398,"")</f>
        <v>45430</v>
      </c>
      <c r="F398" s="259" t="s">
        <v>211</v>
      </c>
      <c r="G398" s="266"/>
      <c r="H398" s="260"/>
      <c r="I398" s="260"/>
      <c r="J398" s="260"/>
      <c r="K398" s="260"/>
      <c r="L398" s="260"/>
      <c r="M398" s="260"/>
      <c r="N398" s="260"/>
      <c r="O398" s="260"/>
      <c r="P398" s="260"/>
      <c r="Q398" s="260"/>
      <c r="R398" s="260"/>
      <c r="S398" s="260"/>
      <c r="T398" s="260"/>
      <c r="U398" s="260"/>
      <c r="V398" s="260"/>
      <c r="W398" s="260"/>
      <c r="X398" s="260"/>
      <c r="Y398" s="260"/>
      <c r="Z398" s="260"/>
      <c r="AA398" s="260"/>
      <c r="AB398" s="260"/>
      <c r="AC398" s="260"/>
      <c r="AD398" s="260"/>
      <c r="AE398" s="261"/>
      <c r="AF398" s="261"/>
      <c r="AG398" s="261"/>
      <c r="AH398" s="261"/>
      <c r="AI398" s="261"/>
      <c r="AJ398" s="261"/>
      <c r="AK398" s="261"/>
      <c r="AL398" s="261"/>
      <c r="AM398" s="261"/>
      <c r="AN398" s="261"/>
      <c r="AO398" s="260"/>
      <c r="AP398" s="260"/>
      <c r="AQ398" s="260"/>
      <c r="AR398" s="260"/>
      <c r="AS398" s="260"/>
      <c r="AT398" s="260"/>
      <c r="AU398" s="260"/>
      <c r="AW398" s="284" t="str">
        <f t="shared" si="44"/>
        <v/>
      </c>
      <c r="AX398" s="284" t="str">
        <f t="shared" si="48"/>
        <v/>
      </c>
      <c r="AY398" s="284" t="str">
        <f t="shared" si="45"/>
        <v/>
      </c>
      <c r="AZ398" s="284" t="str">
        <f t="shared" si="46"/>
        <v/>
      </c>
      <c r="BA398" s="284" t="str">
        <f t="shared" si="47"/>
        <v/>
      </c>
      <c r="BD398" s="260" t="str">
        <f>IF(W398="","",IF(F398="休日",AW398,IF(F398="法休",AW398,VLOOKUP(F398,カレンダマスタ!$Q$56:$R$69,2,FALSE))))</f>
        <v/>
      </c>
      <c r="BG398" s="260" t="e">
        <f t="shared" si="49"/>
        <v>#N/A</v>
      </c>
      <c r="BH398" s="260" t="str">
        <f>IF(AX398="","",IF(P398&lt;&gt;"","",IF(BG398="CS","OK",IF(VLOOKUP(E398,カレンダマスタ!$A$5:$D$381,4,FALSE)&gt;0,"",IF(OR(AX398*24&gt;10.84,AZ398*24&lt;14.5)=TRUE,"×","OK")))))</f>
        <v/>
      </c>
    </row>
    <row r="399" spans="2:60">
      <c r="B399" s="111"/>
      <c r="C399" s="394">
        <f>IF(STEP!C399&lt;&gt;"",STEP!C399,"")</f>
        <v>240761</v>
      </c>
      <c r="D399" s="395" t="str">
        <f>IF(STEP!D399&lt;&gt;"",STEP!D399,"")</f>
        <v>数藤　智志</v>
      </c>
      <c r="E399" s="396">
        <f>IF(STEP!E399&lt;&gt;"",STEP!E399,"")</f>
        <v>45431</v>
      </c>
      <c r="F399" s="269" t="s">
        <v>212</v>
      </c>
      <c r="G399" s="268"/>
      <c r="H399" s="270"/>
      <c r="I399" s="270"/>
      <c r="J399" s="270"/>
      <c r="K399" s="270"/>
      <c r="L399" s="270"/>
      <c r="M399" s="270"/>
      <c r="N399" s="270"/>
      <c r="O399" s="270"/>
      <c r="P399" s="270"/>
      <c r="Q399" s="270"/>
      <c r="R399" s="270"/>
      <c r="S399" s="270"/>
      <c r="T399" s="270"/>
      <c r="U399" s="270"/>
      <c r="V399" s="270"/>
      <c r="W399" s="270"/>
      <c r="X399" s="270"/>
      <c r="Y399" s="270"/>
      <c r="Z399" s="270"/>
      <c r="AA399" s="270"/>
      <c r="AB399" s="270"/>
      <c r="AC399" s="270"/>
      <c r="AD399" s="270"/>
      <c r="AE399" s="271"/>
      <c r="AF399" s="271"/>
      <c r="AG399" s="271"/>
      <c r="AH399" s="271"/>
      <c r="AI399" s="271"/>
      <c r="AJ399" s="271"/>
      <c r="AK399" s="271"/>
      <c r="AL399" s="271"/>
      <c r="AM399" s="271"/>
      <c r="AN399" s="271"/>
      <c r="AO399" s="270"/>
      <c r="AP399" s="270"/>
      <c r="AQ399" s="270"/>
      <c r="AR399" s="270"/>
      <c r="AS399" s="270"/>
      <c r="AT399" s="270"/>
      <c r="AU399" s="270"/>
      <c r="AW399" s="282" t="str">
        <f t="shared" si="44"/>
        <v/>
      </c>
      <c r="AX399" s="282" t="str">
        <f t="shared" si="48"/>
        <v/>
      </c>
      <c r="AY399" s="282" t="str">
        <f t="shared" si="45"/>
        <v/>
      </c>
      <c r="AZ399" s="282" t="str">
        <f t="shared" si="46"/>
        <v/>
      </c>
      <c r="BA399" s="282" t="str">
        <f t="shared" si="47"/>
        <v/>
      </c>
      <c r="BD399" s="270" t="str">
        <f>IF(W399="","",IF(F399="休日",AW399,IF(F399="法休",AW399,VLOOKUP(F399,カレンダマスタ!$Q$56:$R$69,2,FALSE))))</f>
        <v/>
      </c>
      <c r="BG399" s="270" t="e">
        <f t="shared" si="49"/>
        <v>#N/A</v>
      </c>
      <c r="BH399" s="270" t="str">
        <f>IF(AX399="","",IF(P399&lt;&gt;"","",IF(BG399="CS","OK",IF(VLOOKUP(E399,カレンダマスタ!$A$5:$D$381,4,FALSE)&gt;0,"",IF(OR(AX399*24&gt;10.84,AZ399*24&lt;14.5)=TRUE,"×","OK")))))</f>
        <v/>
      </c>
    </row>
    <row r="400" spans="2:60">
      <c r="B400" s="111"/>
      <c r="C400" s="385">
        <f>IF(STEP!C400&lt;&gt;"",STEP!C400,"")</f>
        <v>240761</v>
      </c>
      <c r="D400" s="386" t="str">
        <f>IF(STEP!D400&lt;&gt;"",STEP!D400,"")</f>
        <v>数藤　智志</v>
      </c>
      <c r="E400" s="387">
        <f>IF(STEP!E400&lt;&gt;"",STEP!E400,"")</f>
        <v>45432</v>
      </c>
      <c r="F400" s="253" t="s">
        <v>560</v>
      </c>
      <c r="G400" s="252"/>
      <c r="H400" s="254">
        <v>0.375</v>
      </c>
      <c r="I400" s="254">
        <v>0.37083333333333335</v>
      </c>
      <c r="J400" s="254"/>
      <c r="K400" s="254"/>
      <c r="L400" s="254">
        <v>0.75</v>
      </c>
      <c r="M400" s="254"/>
      <c r="N400" s="254"/>
      <c r="O400" s="254"/>
      <c r="P400" s="254"/>
      <c r="Q400" s="254"/>
      <c r="R400" s="254"/>
      <c r="S400" s="254"/>
      <c r="T400" s="254"/>
      <c r="U400" s="254"/>
      <c r="V400" s="254"/>
      <c r="W400" s="254"/>
      <c r="X400" s="254"/>
      <c r="Y400" s="254"/>
      <c r="Z400" s="254"/>
      <c r="AA400" s="254"/>
      <c r="AB400" s="254"/>
      <c r="AC400" s="254"/>
      <c r="AD400" s="254"/>
      <c r="AE400" s="255"/>
      <c r="AF400" s="255"/>
      <c r="AG400" s="255"/>
      <c r="AH400" s="255"/>
      <c r="AI400" s="255">
        <v>1</v>
      </c>
      <c r="AJ400" s="255"/>
      <c r="AK400" s="255"/>
      <c r="AL400" s="255"/>
      <c r="AM400" s="255"/>
      <c r="AN400" s="255"/>
      <c r="AO400" s="254"/>
      <c r="AP400" s="254"/>
      <c r="AQ400" s="254"/>
      <c r="AR400" s="254"/>
      <c r="AS400" s="254"/>
      <c r="AT400" s="254"/>
      <c r="AU400" s="254"/>
      <c r="AW400" s="283" t="str">
        <f t="shared" si="44"/>
        <v/>
      </c>
      <c r="AX400" s="283" t="str">
        <f t="shared" si="48"/>
        <v/>
      </c>
      <c r="AY400" s="283" t="str">
        <f t="shared" si="45"/>
        <v/>
      </c>
      <c r="AZ400" s="283" t="str">
        <f t="shared" si="46"/>
        <v/>
      </c>
      <c r="BA400" s="283" t="str">
        <f t="shared" si="47"/>
        <v/>
      </c>
      <c r="BD400" s="254" t="str">
        <f>IF(W400="","",IF(F400="休日",AW400,IF(F400="法休",AW400,VLOOKUP(F400,カレンダマスタ!$Q$56:$R$69,2,FALSE))))</f>
        <v/>
      </c>
      <c r="BG400" s="254" t="e">
        <f t="shared" si="49"/>
        <v>#N/A</v>
      </c>
      <c r="BH400" s="254" t="str">
        <f>IF(AX400="","",IF(P400&lt;&gt;"","",IF(BG400="CS","OK",IF(VLOOKUP(E400,カレンダマスタ!$A$5:$D$381,4,FALSE)&gt;0,"",IF(OR(AX400*24&gt;10.84,AZ400*24&lt;14.5)=TRUE,"×","OK")))))</f>
        <v/>
      </c>
    </row>
    <row r="401" spans="2:60">
      <c r="B401" s="111"/>
      <c r="C401" s="397" t="str">
        <f>IF(STEP!C401&lt;&gt;"",STEP!C401,"")</f>
        <v/>
      </c>
      <c r="D401" s="398" t="str">
        <f>IF(STEP!D401&lt;&gt;"",STEP!D401,"")</f>
        <v/>
      </c>
      <c r="E401" s="399" t="str">
        <f>IF(STEP!E401&lt;&gt;"",STEP!E401,"")</f>
        <v/>
      </c>
      <c r="F401" s="273"/>
      <c r="G401" s="272"/>
      <c r="H401" s="274"/>
      <c r="I401" s="274"/>
      <c r="J401" s="274"/>
      <c r="K401" s="274"/>
      <c r="L401" s="274"/>
      <c r="M401" s="274"/>
      <c r="N401" s="274"/>
      <c r="O401" s="274"/>
      <c r="P401" s="274"/>
      <c r="Q401" s="274"/>
      <c r="R401" s="274"/>
      <c r="S401" s="274"/>
      <c r="T401" s="274"/>
      <c r="U401" s="274"/>
      <c r="V401" s="274"/>
      <c r="W401" s="274"/>
      <c r="X401" s="274"/>
      <c r="Y401" s="274"/>
      <c r="Z401" s="274"/>
      <c r="AA401" s="274"/>
      <c r="AB401" s="274"/>
      <c r="AC401" s="274"/>
      <c r="AD401" s="274"/>
      <c r="AE401" s="275"/>
      <c r="AF401" s="275"/>
      <c r="AG401" s="275"/>
      <c r="AH401" s="275"/>
      <c r="AI401" s="275"/>
      <c r="AJ401" s="275"/>
      <c r="AK401" s="275"/>
      <c r="AL401" s="275"/>
      <c r="AM401" s="275"/>
      <c r="AN401" s="275"/>
      <c r="AO401" s="274"/>
      <c r="AP401" s="274"/>
      <c r="AQ401" s="274"/>
      <c r="AR401" s="274"/>
      <c r="AS401" s="274"/>
      <c r="AT401" s="274"/>
      <c r="AU401" s="274"/>
      <c r="AW401" s="286" t="str">
        <f t="shared" si="44"/>
        <v/>
      </c>
      <c r="AX401" s="286" t="str">
        <f t="shared" si="48"/>
        <v/>
      </c>
      <c r="AY401" s="286" t="str">
        <f t="shared" si="45"/>
        <v/>
      </c>
      <c r="AZ401" s="286" t="str">
        <f t="shared" si="46"/>
        <v/>
      </c>
      <c r="BA401" s="286" t="str">
        <f t="shared" si="47"/>
        <v/>
      </c>
      <c r="BD401" s="274" t="str">
        <f>IF(W401="","",IF(F401="休日",AW401,IF(F401="法休",AW401,VLOOKUP(F401,カレンダマスタ!$Q$56:$R$69,2,FALSE))))</f>
        <v/>
      </c>
      <c r="BG401" s="274" t="e">
        <f t="shared" si="49"/>
        <v>#N/A</v>
      </c>
      <c r="BH401" s="274" t="str">
        <f>IF(AX401="","",IF(P401&lt;&gt;"","",IF(BG401="CS","OK",IF(VLOOKUP(E401,カレンダマスタ!$A$5:$D$381,4,FALSE)&gt;0,"",IF(OR(AX401*24&gt;10.84,AZ401*24&lt;14.5)=TRUE,"×","OK")))))</f>
        <v/>
      </c>
    </row>
    <row r="402" spans="2:60">
      <c r="B402" s="111"/>
      <c r="C402" s="397" t="str">
        <f>IF(STEP!C402&lt;&gt;"",STEP!C402,"")</f>
        <v/>
      </c>
      <c r="D402" s="398" t="str">
        <f>IF(STEP!D402&lt;&gt;"",STEP!D402,"")</f>
        <v/>
      </c>
      <c r="E402" s="399" t="str">
        <f>IF(STEP!E402&lt;&gt;"",STEP!E402,"")</f>
        <v/>
      </c>
      <c r="F402" s="273"/>
      <c r="G402" s="272"/>
      <c r="H402" s="274"/>
      <c r="I402" s="274"/>
      <c r="J402" s="274"/>
      <c r="K402" s="274"/>
      <c r="L402" s="274"/>
      <c r="M402" s="274"/>
      <c r="N402" s="274"/>
      <c r="O402" s="274"/>
      <c r="P402" s="274"/>
      <c r="Q402" s="274"/>
      <c r="R402" s="274"/>
      <c r="S402" s="274"/>
      <c r="T402" s="274"/>
      <c r="U402" s="274"/>
      <c r="V402" s="274"/>
      <c r="W402" s="274"/>
      <c r="X402" s="274"/>
      <c r="Y402" s="274"/>
      <c r="Z402" s="274"/>
      <c r="AA402" s="274"/>
      <c r="AB402" s="274"/>
      <c r="AC402" s="274"/>
      <c r="AD402" s="274"/>
      <c r="AE402" s="275"/>
      <c r="AF402" s="275"/>
      <c r="AG402" s="275"/>
      <c r="AH402" s="275"/>
      <c r="AI402" s="275"/>
      <c r="AJ402" s="275"/>
      <c r="AK402" s="275"/>
      <c r="AL402" s="275"/>
      <c r="AM402" s="275"/>
      <c r="AN402" s="275"/>
      <c r="AO402" s="274"/>
      <c r="AP402" s="274"/>
      <c r="AQ402" s="274"/>
      <c r="AR402" s="274"/>
      <c r="AS402" s="274"/>
      <c r="AT402" s="274"/>
      <c r="AU402" s="274"/>
      <c r="AW402" s="286" t="str">
        <f t="shared" si="44"/>
        <v/>
      </c>
      <c r="AX402" s="286" t="str">
        <f t="shared" si="48"/>
        <v/>
      </c>
      <c r="AY402" s="286" t="str">
        <f t="shared" si="45"/>
        <v/>
      </c>
      <c r="AZ402" s="286" t="str">
        <f t="shared" si="46"/>
        <v/>
      </c>
      <c r="BA402" s="286" t="str">
        <f t="shared" si="47"/>
        <v/>
      </c>
      <c r="BD402" s="274" t="str">
        <f>IF(W402="","",IF(F402="休日",AW402,IF(F402="法休",AW402,VLOOKUP(F402,カレンダマスタ!$Q$56:$R$69,2,FALSE))))</f>
        <v/>
      </c>
      <c r="BG402" s="274" t="e">
        <f t="shared" si="49"/>
        <v>#N/A</v>
      </c>
      <c r="BH402" s="274" t="str">
        <f>IF(AX402="","",IF(P402&lt;&gt;"","",IF(BG402="CS","OK",IF(VLOOKUP(E402,カレンダマスタ!$A$5:$D$381,4,FALSE)&gt;0,"",IF(OR(AX402*24&gt;10.84,AZ402*24&lt;14.5)=TRUE,"×","OK")))))</f>
        <v/>
      </c>
    </row>
    <row r="403" spans="2:60">
      <c r="B403" s="111"/>
      <c r="C403" s="397" t="str">
        <f>IF(STEP!C403&lt;&gt;"",STEP!C403,"")</f>
        <v/>
      </c>
      <c r="D403" s="398" t="str">
        <f>IF(STEP!D403&lt;&gt;"",STEP!D403,"")</f>
        <v/>
      </c>
      <c r="E403" s="399" t="str">
        <f>IF(STEP!E403&lt;&gt;"",STEP!E403,"")</f>
        <v/>
      </c>
      <c r="F403" s="273"/>
      <c r="G403" s="272"/>
      <c r="H403" s="274"/>
      <c r="I403" s="274"/>
      <c r="J403" s="274"/>
      <c r="K403" s="274"/>
      <c r="L403" s="274"/>
      <c r="M403" s="274"/>
      <c r="N403" s="274"/>
      <c r="O403" s="274"/>
      <c r="P403" s="274"/>
      <c r="Q403" s="274"/>
      <c r="R403" s="274"/>
      <c r="S403" s="274"/>
      <c r="T403" s="274"/>
      <c r="U403" s="274"/>
      <c r="V403" s="274"/>
      <c r="W403" s="274"/>
      <c r="X403" s="274"/>
      <c r="Y403" s="274"/>
      <c r="Z403" s="274"/>
      <c r="AA403" s="274"/>
      <c r="AB403" s="274"/>
      <c r="AC403" s="274"/>
      <c r="AD403" s="274"/>
      <c r="AE403" s="275"/>
      <c r="AF403" s="275"/>
      <c r="AG403" s="275"/>
      <c r="AH403" s="275"/>
      <c r="AI403" s="275"/>
      <c r="AJ403" s="275"/>
      <c r="AK403" s="275"/>
      <c r="AL403" s="275"/>
      <c r="AM403" s="275"/>
      <c r="AN403" s="275"/>
      <c r="AO403" s="274"/>
      <c r="AP403" s="274"/>
      <c r="AQ403" s="274"/>
      <c r="AR403" s="274"/>
      <c r="AS403" s="274"/>
      <c r="AT403" s="274"/>
      <c r="AU403" s="274"/>
      <c r="AW403" s="286" t="str">
        <f t="shared" si="44"/>
        <v/>
      </c>
      <c r="AX403" s="286" t="str">
        <f t="shared" si="48"/>
        <v/>
      </c>
      <c r="AY403" s="286" t="str">
        <f t="shared" si="45"/>
        <v/>
      </c>
      <c r="AZ403" s="286" t="str">
        <f t="shared" si="46"/>
        <v/>
      </c>
      <c r="BA403" s="286" t="str">
        <f t="shared" si="47"/>
        <v/>
      </c>
      <c r="BD403" s="274" t="str">
        <f>IF(W403="","",IF(F403="休日",AW403,IF(F403="法休",AW403,VLOOKUP(F403,カレンダマスタ!$Q$56:$R$69,2,FALSE))))</f>
        <v/>
      </c>
      <c r="BG403" s="274" t="e">
        <f t="shared" si="49"/>
        <v>#N/A</v>
      </c>
      <c r="BH403" s="274" t="str">
        <f>IF(AX403="","",IF(P403&lt;&gt;"","",IF(BG403="CS","OK",IF(VLOOKUP(E403,カレンダマスタ!$A$5:$D$381,4,FALSE)&gt;0,"",IF(OR(AX403*24&gt;10.84,AZ403*24&lt;14.5)=TRUE,"×","OK")))))</f>
        <v/>
      </c>
    </row>
    <row r="404" spans="2:60">
      <c r="B404" s="111"/>
      <c r="C404" s="397" t="str">
        <f>IF(STEP!C404&lt;&gt;"",STEP!C404,"")</f>
        <v/>
      </c>
      <c r="D404" s="398" t="str">
        <f>IF(STEP!D404&lt;&gt;"",STEP!D404,"")</f>
        <v/>
      </c>
      <c r="E404" s="399" t="str">
        <f>IF(STEP!E404&lt;&gt;"",STEP!E404,"")</f>
        <v/>
      </c>
      <c r="F404" s="273"/>
      <c r="G404" s="272"/>
      <c r="H404" s="274"/>
      <c r="I404" s="274"/>
      <c r="J404" s="274"/>
      <c r="K404" s="274"/>
      <c r="L404" s="274"/>
      <c r="M404" s="274"/>
      <c r="N404" s="274"/>
      <c r="O404" s="274"/>
      <c r="P404" s="274"/>
      <c r="Q404" s="274"/>
      <c r="R404" s="274"/>
      <c r="S404" s="274"/>
      <c r="T404" s="274"/>
      <c r="U404" s="274"/>
      <c r="V404" s="274"/>
      <c r="W404" s="274"/>
      <c r="X404" s="274"/>
      <c r="Y404" s="274"/>
      <c r="Z404" s="274"/>
      <c r="AA404" s="274"/>
      <c r="AB404" s="274"/>
      <c r="AC404" s="274"/>
      <c r="AD404" s="274"/>
      <c r="AE404" s="275"/>
      <c r="AF404" s="275"/>
      <c r="AG404" s="275"/>
      <c r="AH404" s="275"/>
      <c r="AI404" s="275"/>
      <c r="AJ404" s="275"/>
      <c r="AK404" s="275"/>
      <c r="AL404" s="275"/>
      <c r="AM404" s="275"/>
      <c r="AN404" s="275"/>
      <c r="AO404" s="274"/>
      <c r="AP404" s="274"/>
      <c r="AQ404" s="274"/>
      <c r="AR404" s="274"/>
      <c r="AS404" s="274"/>
      <c r="AT404" s="274"/>
      <c r="AU404" s="274"/>
      <c r="AW404" s="286" t="str">
        <f t="shared" si="44"/>
        <v/>
      </c>
      <c r="AX404" s="286" t="str">
        <f t="shared" si="48"/>
        <v/>
      </c>
      <c r="AY404" s="286" t="str">
        <f t="shared" si="45"/>
        <v/>
      </c>
      <c r="AZ404" s="286" t="str">
        <f t="shared" si="46"/>
        <v/>
      </c>
      <c r="BA404" s="286" t="str">
        <f t="shared" si="47"/>
        <v/>
      </c>
      <c r="BD404" s="274" t="str">
        <f>IF(W404="","",IF(F404="休日",AW404,IF(F404="法休",AW404,VLOOKUP(F404,カレンダマスタ!$Q$56:$R$69,2,FALSE))))</f>
        <v/>
      </c>
      <c r="BG404" s="274" t="e">
        <f t="shared" si="49"/>
        <v>#N/A</v>
      </c>
      <c r="BH404" s="274" t="str">
        <f>IF(AX404="","",IF(P404&lt;&gt;"","",IF(BG404="CS","OK",IF(VLOOKUP(E404,カレンダマスタ!$A$5:$D$381,4,FALSE)&gt;0,"",IF(OR(AX404*24&gt;10.84,AZ404*24&lt;14.5)=TRUE,"×","OK")))))</f>
        <v/>
      </c>
    </row>
    <row r="405" spans="2:60" ht="13.8" thickBot="1">
      <c r="B405" s="161"/>
      <c r="C405" s="400" t="str">
        <f>IF(STEP!C405&lt;&gt;"",STEP!C405,"")</f>
        <v/>
      </c>
      <c r="D405" s="401" t="str">
        <f>IF(STEP!D405&lt;&gt;"",STEP!D405,"")</f>
        <v/>
      </c>
      <c r="E405" s="402" t="str">
        <f>IF(STEP!E405&lt;&gt;"",STEP!E405,"")</f>
        <v/>
      </c>
      <c r="F405" s="277"/>
      <c r="G405" s="276"/>
      <c r="H405" s="278"/>
      <c r="I405" s="278"/>
      <c r="J405" s="278"/>
      <c r="K405" s="278"/>
      <c r="L405" s="278"/>
      <c r="M405" s="278"/>
      <c r="N405" s="278"/>
      <c r="O405" s="278"/>
      <c r="P405" s="278"/>
      <c r="Q405" s="278"/>
      <c r="R405" s="278"/>
      <c r="S405" s="278"/>
      <c r="T405" s="278"/>
      <c r="U405" s="278"/>
      <c r="V405" s="278"/>
      <c r="W405" s="278"/>
      <c r="X405" s="278"/>
      <c r="Y405" s="278"/>
      <c r="Z405" s="278"/>
      <c r="AA405" s="278"/>
      <c r="AB405" s="278"/>
      <c r="AC405" s="278"/>
      <c r="AD405" s="278"/>
      <c r="AE405" s="279"/>
      <c r="AF405" s="279"/>
      <c r="AG405" s="279"/>
      <c r="AH405" s="279"/>
      <c r="AI405" s="279"/>
      <c r="AJ405" s="279"/>
      <c r="AK405" s="279"/>
      <c r="AL405" s="279"/>
      <c r="AM405" s="279"/>
      <c r="AN405" s="279"/>
      <c r="AO405" s="278"/>
      <c r="AP405" s="278"/>
      <c r="AQ405" s="278"/>
      <c r="AR405" s="278"/>
      <c r="AS405" s="278"/>
      <c r="AT405" s="278"/>
      <c r="AU405" s="278"/>
      <c r="AW405" s="287" t="str">
        <f t="shared" si="44"/>
        <v/>
      </c>
      <c r="AX405" s="287" t="str">
        <f t="shared" si="48"/>
        <v/>
      </c>
      <c r="AY405" s="287" t="str">
        <f t="shared" si="45"/>
        <v/>
      </c>
      <c r="AZ405" s="287" t="str">
        <f t="shared" si="46"/>
        <v/>
      </c>
      <c r="BA405" s="287" t="str">
        <f t="shared" si="47"/>
        <v/>
      </c>
      <c r="BD405" s="278" t="str">
        <f>IF(W405="","",IF(F405="休日",AW405,IF(F405="法休",AW405,VLOOKUP(F405,カレンダマスタ!$Q$56:$R$69,2,FALSE))))</f>
        <v/>
      </c>
      <c r="BG405" s="278" t="e">
        <f t="shared" si="49"/>
        <v>#N/A</v>
      </c>
      <c r="BH405" s="278" t="str">
        <f>IF(AX405="","",IF(P405&lt;&gt;"","",IF(BG405="CS","OK",IF(VLOOKUP(E405,カレンダマスタ!$A$5:$D$381,4,FALSE)&gt;0,"",IF(OR(AX405*24&gt;10.84,AZ405*24&lt;14.5)=TRUE,"×","OK")))))</f>
        <v/>
      </c>
    </row>
    <row r="406" spans="2:60">
      <c r="B406" s="323"/>
      <c r="C406" s="366"/>
      <c r="D406" s="367"/>
      <c r="E406" s="368"/>
      <c r="F406" s="367"/>
      <c r="G406" s="366"/>
      <c r="H406" s="369"/>
      <c r="I406" s="369"/>
      <c r="J406" s="369"/>
      <c r="K406" s="369"/>
      <c r="L406" s="369"/>
      <c r="M406" s="369"/>
      <c r="N406" s="369"/>
      <c r="O406" s="369"/>
      <c r="P406" s="369"/>
      <c r="Q406" s="369"/>
      <c r="R406" s="369"/>
      <c r="S406" s="369"/>
      <c r="T406" s="369"/>
      <c r="U406" s="369"/>
      <c r="V406" s="369"/>
      <c r="W406" s="369"/>
      <c r="X406" s="369"/>
      <c r="Y406" s="369"/>
      <c r="Z406" s="369"/>
      <c r="AA406" s="369"/>
      <c r="AB406" s="369"/>
      <c r="AC406" s="369"/>
      <c r="AD406" s="369"/>
      <c r="AE406" s="370"/>
      <c r="AF406" s="370"/>
      <c r="AG406" s="370"/>
      <c r="AH406" s="370"/>
      <c r="AI406" s="370"/>
      <c r="AJ406" s="370"/>
      <c r="AK406" s="370"/>
      <c r="AL406" s="370"/>
      <c r="AM406" s="370"/>
      <c r="AN406" s="370"/>
      <c r="AO406" s="369"/>
      <c r="AP406" s="369"/>
      <c r="AQ406" s="369"/>
      <c r="AR406" s="369"/>
      <c r="AS406" s="369"/>
      <c r="AT406" s="369"/>
      <c r="AU406" s="369"/>
      <c r="AW406" s="363"/>
      <c r="AX406" s="363"/>
      <c r="AY406" s="363"/>
      <c r="AZ406" s="363"/>
      <c r="BA406" s="363"/>
      <c r="BD406" s="369" t="str">
        <f>IF(W406="","",IF(F406="休日",AW406,IF(F406="法休",AW406,VLOOKUP(F406,カレンダマスタ!$Q$56:$R$69,2,FALSE))))</f>
        <v/>
      </c>
      <c r="BG406" s="369"/>
      <c r="BH406" s="369"/>
    </row>
    <row r="407" spans="2:60">
      <c r="B407" s="323"/>
      <c r="C407" s="371"/>
      <c r="D407" s="372"/>
      <c r="E407" s="373"/>
      <c r="F407" s="372"/>
      <c r="G407" s="371"/>
      <c r="H407" s="374"/>
      <c r="I407" s="374"/>
      <c r="J407" s="374"/>
      <c r="K407" s="374"/>
      <c r="L407" s="374"/>
      <c r="M407" s="374"/>
      <c r="N407" s="374"/>
      <c r="O407" s="374"/>
      <c r="P407" s="374"/>
      <c r="Q407" s="374"/>
      <c r="R407" s="374"/>
      <c r="S407" s="374"/>
      <c r="T407" s="374"/>
      <c r="U407" s="374"/>
      <c r="V407" s="374"/>
      <c r="W407" s="374"/>
      <c r="X407" s="374"/>
      <c r="Y407" s="374"/>
      <c r="Z407" s="374"/>
      <c r="AA407" s="374"/>
      <c r="AB407" s="374"/>
      <c r="AC407" s="374"/>
      <c r="AD407" s="374"/>
      <c r="AE407" s="375"/>
      <c r="AF407" s="375"/>
      <c r="AG407" s="375"/>
      <c r="AH407" s="375"/>
      <c r="AI407" s="375"/>
      <c r="AJ407" s="375"/>
      <c r="AK407" s="375"/>
      <c r="AL407" s="375"/>
      <c r="AM407" s="375"/>
      <c r="AN407" s="375"/>
      <c r="AO407" s="374"/>
      <c r="AP407" s="374"/>
      <c r="AQ407" s="374"/>
      <c r="AR407" s="374"/>
      <c r="AS407" s="374"/>
      <c r="AT407" s="374"/>
      <c r="AU407" s="374"/>
      <c r="AW407" s="363"/>
      <c r="AX407" s="363"/>
      <c r="AY407" s="363"/>
      <c r="AZ407" s="363"/>
      <c r="BA407" s="363"/>
      <c r="BD407" s="374" t="str">
        <f>IF(W407="","",IF(F407="休日",AW407,IF(F407="法休",AW407,VLOOKUP(F407,カレンダマスタ!$Q$56:$R$69,2,FALSE))))</f>
        <v/>
      </c>
      <c r="BG407" s="374"/>
      <c r="BH407" s="374"/>
    </row>
    <row r="408" spans="2:60">
      <c r="B408" s="323"/>
      <c r="C408" s="371"/>
      <c r="D408" s="372"/>
      <c r="E408" s="373"/>
      <c r="F408" s="372"/>
      <c r="G408" s="371"/>
      <c r="H408" s="374"/>
      <c r="I408" s="374"/>
      <c r="J408" s="374"/>
      <c r="K408" s="374"/>
      <c r="L408" s="374"/>
      <c r="M408" s="374"/>
      <c r="N408" s="374"/>
      <c r="O408" s="374"/>
      <c r="P408" s="374"/>
      <c r="Q408" s="374"/>
      <c r="R408" s="374"/>
      <c r="S408" s="374"/>
      <c r="T408" s="374"/>
      <c r="U408" s="374"/>
      <c r="V408" s="374"/>
      <c r="W408" s="374"/>
      <c r="X408" s="374"/>
      <c r="Y408" s="374"/>
      <c r="Z408" s="374"/>
      <c r="AA408" s="374"/>
      <c r="AB408" s="374"/>
      <c r="AC408" s="374"/>
      <c r="AD408" s="374"/>
      <c r="AE408" s="375"/>
      <c r="AF408" s="375"/>
      <c r="AG408" s="375"/>
      <c r="AH408" s="375"/>
      <c r="AI408" s="375"/>
      <c r="AJ408" s="375"/>
      <c r="AK408" s="375"/>
      <c r="AL408" s="375"/>
      <c r="AM408" s="375"/>
      <c r="AN408" s="375"/>
      <c r="AO408" s="374"/>
      <c r="AP408" s="374"/>
      <c r="AQ408" s="374"/>
      <c r="AR408" s="374"/>
      <c r="AS408" s="374"/>
      <c r="AT408" s="374"/>
      <c r="AU408" s="374"/>
      <c r="AW408" s="363"/>
      <c r="AX408" s="363"/>
      <c r="AY408" s="363"/>
      <c r="AZ408" s="363"/>
      <c r="BA408" s="363"/>
      <c r="BD408" s="374" t="str">
        <f>IF(W408="","",IF(F408="休日",AW408,IF(F408="法休",AW408,VLOOKUP(F408,カレンダマスタ!$Q$56:$R$69,2,FALSE))))</f>
        <v/>
      </c>
      <c r="BG408" s="374"/>
      <c r="BH408" s="374"/>
    </row>
    <row r="409" spans="2:60">
      <c r="B409" s="323"/>
      <c r="C409" s="371"/>
      <c r="D409" s="372"/>
      <c r="E409" s="373"/>
      <c r="F409" s="372"/>
      <c r="G409" s="371"/>
      <c r="H409" s="374"/>
      <c r="I409" s="374"/>
      <c r="J409" s="374"/>
      <c r="K409" s="374"/>
      <c r="L409" s="374"/>
      <c r="M409" s="374"/>
      <c r="N409" s="374"/>
      <c r="O409" s="374"/>
      <c r="P409" s="374"/>
      <c r="Q409" s="374"/>
      <c r="R409" s="374"/>
      <c r="S409" s="374"/>
      <c r="T409" s="374"/>
      <c r="U409" s="374"/>
      <c r="V409" s="374"/>
      <c r="W409" s="374"/>
      <c r="X409" s="374"/>
      <c r="Y409" s="374"/>
      <c r="Z409" s="374"/>
      <c r="AA409" s="374"/>
      <c r="AB409" s="374"/>
      <c r="AC409" s="374"/>
      <c r="AD409" s="374"/>
      <c r="AE409" s="375"/>
      <c r="AF409" s="375"/>
      <c r="AG409" s="375"/>
      <c r="AH409" s="375"/>
      <c r="AI409" s="375"/>
      <c r="AJ409" s="375"/>
      <c r="AK409" s="375"/>
      <c r="AL409" s="375"/>
      <c r="AM409" s="375"/>
      <c r="AN409" s="375"/>
      <c r="AO409" s="374"/>
      <c r="AP409" s="374"/>
      <c r="AQ409" s="374"/>
      <c r="AR409" s="374"/>
      <c r="AS409" s="374"/>
      <c r="AT409" s="374"/>
      <c r="AU409" s="374"/>
      <c r="AW409" s="363"/>
      <c r="AX409" s="363"/>
      <c r="AY409" s="363"/>
      <c r="AZ409" s="363"/>
      <c r="BA409" s="363"/>
      <c r="BD409" s="374" t="str">
        <f>IF(W409="","",IF(F409="休日",AW409,IF(F409="法休",AW409,VLOOKUP(F409,カレンダマスタ!$Q$56:$R$69,2,FALSE))))</f>
        <v/>
      </c>
      <c r="BG409" s="374"/>
      <c r="BH409" s="374"/>
    </row>
    <row r="410" spans="2:60">
      <c r="B410" s="323"/>
      <c r="C410" s="371"/>
      <c r="D410" s="372"/>
      <c r="E410" s="373"/>
      <c r="F410" s="372"/>
      <c r="G410" s="371"/>
      <c r="H410" s="374"/>
      <c r="I410" s="374"/>
      <c r="J410" s="374"/>
      <c r="K410" s="374"/>
      <c r="L410" s="374"/>
      <c r="M410" s="374"/>
      <c r="N410" s="374"/>
      <c r="O410" s="374"/>
      <c r="P410" s="374"/>
      <c r="Q410" s="374"/>
      <c r="R410" s="374"/>
      <c r="S410" s="374"/>
      <c r="T410" s="374"/>
      <c r="U410" s="374"/>
      <c r="V410" s="374"/>
      <c r="W410" s="374"/>
      <c r="X410" s="374"/>
      <c r="Y410" s="374"/>
      <c r="Z410" s="374"/>
      <c r="AA410" s="374"/>
      <c r="AB410" s="374"/>
      <c r="AC410" s="374"/>
      <c r="AD410" s="374"/>
      <c r="AE410" s="375"/>
      <c r="AF410" s="375"/>
      <c r="AG410" s="375"/>
      <c r="AH410" s="375"/>
      <c r="AI410" s="375"/>
      <c r="AJ410" s="375"/>
      <c r="AK410" s="375"/>
      <c r="AL410" s="375"/>
      <c r="AM410" s="375"/>
      <c r="AN410" s="375"/>
      <c r="AO410" s="374"/>
      <c r="AP410" s="374"/>
      <c r="AQ410" s="374"/>
      <c r="AR410" s="374"/>
      <c r="AS410" s="374"/>
      <c r="AT410" s="374"/>
      <c r="AU410" s="374"/>
      <c r="AW410" s="363"/>
      <c r="AX410" s="363"/>
      <c r="AY410" s="363"/>
      <c r="AZ410" s="363"/>
      <c r="BA410" s="363"/>
      <c r="BD410" s="374" t="str">
        <f>IF(W410="","",IF(F410="休日",AW410,IF(F410="法休",AW410,VLOOKUP(F410,カレンダマスタ!$Q$56:$R$69,2,FALSE))))</f>
        <v/>
      </c>
      <c r="BG410" s="374"/>
      <c r="BH410" s="374"/>
    </row>
    <row r="411" spans="2:60">
      <c r="B411" s="323"/>
      <c r="C411" s="371"/>
      <c r="D411" s="372"/>
      <c r="E411" s="373"/>
      <c r="F411" s="372"/>
      <c r="G411" s="371"/>
      <c r="H411" s="374"/>
      <c r="I411" s="374"/>
      <c r="J411" s="374"/>
      <c r="K411" s="374"/>
      <c r="L411" s="374"/>
      <c r="M411" s="374"/>
      <c r="N411" s="374"/>
      <c r="O411" s="374"/>
      <c r="P411" s="374"/>
      <c r="Q411" s="374"/>
      <c r="R411" s="374"/>
      <c r="S411" s="374"/>
      <c r="T411" s="374"/>
      <c r="U411" s="374"/>
      <c r="V411" s="374"/>
      <c r="W411" s="374"/>
      <c r="X411" s="374"/>
      <c r="Y411" s="374"/>
      <c r="Z411" s="374"/>
      <c r="AA411" s="374"/>
      <c r="AB411" s="374"/>
      <c r="AC411" s="374"/>
      <c r="AD411" s="374"/>
      <c r="AE411" s="375"/>
      <c r="AF411" s="375"/>
      <c r="AG411" s="375"/>
      <c r="AH411" s="375"/>
      <c r="AI411" s="375"/>
      <c r="AJ411" s="375"/>
      <c r="AK411" s="375"/>
      <c r="AL411" s="375"/>
      <c r="AM411" s="375"/>
      <c r="AN411" s="375"/>
      <c r="AO411" s="374"/>
      <c r="AP411" s="374"/>
      <c r="AQ411" s="374"/>
      <c r="AR411" s="374"/>
      <c r="AS411" s="374"/>
      <c r="AT411" s="374"/>
      <c r="AU411" s="374"/>
      <c r="AW411" s="363"/>
      <c r="AX411" s="363"/>
      <c r="AY411" s="363"/>
      <c r="AZ411" s="363"/>
      <c r="BA411" s="363"/>
      <c r="BD411" s="374" t="str">
        <f>IF(W411="","",IF(F411="休日",AW411,IF(F411="法休",AW411,VLOOKUP(F411,カレンダマスタ!$Q$56:$R$69,2,FALSE))))</f>
        <v/>
      </c>
      <c r="BG411" s="374"/>
      <c r="BH411" s="374"/>
    </row>
    <row r="412" spans="2:60">
      <c r="B412" s="323"/>
      <c r="C412" s="371"/>
      <c r="D412" s="372"/>
      <c r="E412" s="373"/>
      <c r="F412" s="372"/>
      <c r="G412" s="371"/>
      <c r="H412" s="374"/>
      <c r="I412" s="374"/>
      <c r="J412" s="374"/>
      <c r="K412" s="374"/>
      <c r="L412" s="374"/>
      <c r="M412" s="374"/>
      <c r="N412" s="374"/>
      <c r="O412" s="374"/>
      <c r="P412" s="374"/>
      <c r="Q412" s="374"/>
      <c r="R412" s="374"/>
      <c r="S412" s="374"/>
      <c r="T412" s="374"/>
      <c r="U412" s="374"/>
      <c r="V412" s="374"/>
      <c r="W412" s="374"/>
      <c r="X412" s="374"/>
      <c r="Y412" s="374"/>
      <c r="Z412" s="374"/>
      <c r="AA412" s="374"/>
      <c r="AB412" s="374"/>
      <c r="AC412" s="374"/>
      <c r="AD412" s="374"/>
      <c r="AE412" s="375"/>
      <c r="AF412" s="375"/>
      <c r="AG412" s="375"/>
      <c r="AH412" s="375"/>
      <c r="AI412" s="375"/>
      <c r="AJ412" s="375"/>
      <c r="AK412" s="375"/>
      <c r="AL412" s="375"/>
      <c r="AM412" s="375"/>
      <c r="AN412" s="375"/>
      <c r="AO412" s="374"/>
      <c r="AP412" s="374"/>
      <c r="AQ412" s="374"/>
      <c r="AR412" s="374"/>
      <c r="AS412" s="374"/>
      <c r="AT412" s="374"/>
      <c r="AU412" s="374"/>
      <c r="AW412" s="363"/>
      <c r="AX412" s="363"/>
      <c r="AY412" s="363"/>
      <c r="AZ412" s="363"/>
      <c r="BA412" s="363"/>
      <c r="BD412" s="374" t="str">
        <f>IF(W412="","",IF(F412="休日",AW412,IF(F412="法休",AW412,VLOOKUP(F412,カレンダマスタ!$Q$56:$R$69,2,FALSE))))</f>
        <v/>
      </c>
      <c r="BG412" s="374"/>
      <c r="BH412" s="374"/>
    </row>
    <row r="413" spans="2:60">
      <c r="B413" s="323"/>
      <c r="C413" s="371"/>
      <c r="D413" s="372"/>
      <c r="E413" s="373"/>
      <c r="F413" s="372"/>
      <c r="G413" s="371"/>
      <c r="H413" s="374"/>
      <c r="I413" s="374"/>
      <c r="J413" s="374"/>
      <c r="K413" s="374"/>
      <c r="L413" s="374"/>
      <c r="M413" s="374"/>
      <c r="N413" s="374"/>
      <c r="O413" s="374"/>
      <c r="P413" s="374"/>
      <c r="Q413" s="374"/>
      <c r="R413" s="374"/>
      <c r="S413" s="374"/>
      <c r="T413" s="374"/>
      <c r="U413" s="374"/>
      <c r="V413" s="374"/>
      <c r="W413" s="374"/>
      <c r="X413" s="374"/>
      <c r="Y413" s="374"/>
      <c r="Z413" s="374"/>
      <c r="AA413" s="374"/>
      <c r="AB413" s="374"/>
      <c r="AC413" s="374"/>
      <c r="AD413" s="374"/>
      <c r="AE413" s="375"/>
      <c r="AF413" s="375"/>
      <c r="AG413" s="375"/>
      <c r="AH413" s="375"/>
      <c r="AI413" s="375"/>
      <c r="AJ413" s="375"/>
      <c r="AK413" s="375"/>
      <c r="AL413" s="375"/>
      <c r="AM413" s="375"/>
      <c r="AN413" s="375"/>
      <c r="AO413" s="374"/>
      <c r="AP413" s="374"/>
      <c r="AQ413" s="374"/>
      <c r="AR413" s="374"/>
      <c r="AS413" s="374"/>
      <c r="AT413" s="374"/>
      <c r="AU413" s="374"/>
      <c r="AW413" s="363"/>
      <c r="AX413" s="363"/>
      <c r="AY413" s="363"/>
      <c r="AZ413" s="363"/>
      <c r="BA413" s="363"/>
      <c r="BD413" s="374" t="str">
        <f>IF(W413="","",IF(F413="休日",AW413,IF(F413="法休",AW413,VLOOKUP(F413,カレンダマスタ!$Q$56:$R$69,2,FALSE))))</f>
        <v/>
      </c>
      <c r="BG413" s="374"/>
      <c r="BH413" s="374"/>
    </row>
    <row r="414" spans="2:60">
      <c r="B414" s="323"/>
      <c r="C414" s="371"/>
      <c r="D414" s="372"/>
      <c r="E414" s="373"/>
      <c r="F414" s="372"/>
      <c r="G414" s="371"/>
      <c r="H414" s="374"/>
      <c r="I414" s="374"/>
      <c r="J414" s="374"/>
      <c r="K414" s="374"/>
      <c r="L414" s="374"/>
      <c r="M414" s="374"/>
      <c r="N414" s="374"/>
      <c r="O414" s="374"/>
      <c r="P414" s="374"/>
      <c r="Q414" s="374"/>
      <c r="R414" s="374"/>
      <c r="S414" s="374"/>
      <c r="T414" s="374"/>
      <c r="U414" s="374"/>
      <c r="V414" s="374"/>
      <c r="W414" s="374"/>
      <c r="X414" s="374"/>
      <c r="Y414" s="374"/>
      <c r="Z414" s="374"/>
      <c r="AA414" s="374"/>
      <c r="AB414" s="374"/>
      <c r="AC414" s="374"/>
      <c r="AD414" s="374"/>
      <c r="AE414" s="375"/>
      <c r="AF414" s="375"/>
      <c r="AG414" s="375"/>
      <c r="AH414" s="375"/>
      <c r="AI414" s="375"/>
      <c r="AJ414" s="375"/>
      <c r="AK414" s="375"/>
      <c r="AL414" s="375"/>
      <c r="AM414" s="375"/>
      <c r="AN414" s="375"/>
      <c r="AO414" s="374"/>
      <c r="AP414" s="374"/>
      <c r="AQ414" s="374"/>
      <c r="AR414" s="374"/>
      <c r="AS414" s="374"/>
      <c r="AT414" s="374"/>
      <c r="AU414" s="374"/>
      <c r="AW414" s="363"/>
      <c r="AX414" s="363"/>
      <c r="AY414" s="363"/>
      <c r="AZ414" s="363"/>
      <c r="BA414" s="363"/>
      <c r="BD414" s="374" t="str">
        <f>IF(W414="","",IF(F414="休日",AW414,IF(F414="法休",AW414,VLOOKUP(F414,カレンダマスタ!$Q$56:$R$69,2,FALSE))))</f>
        <v/>
      </c>
      <c r="BG414" s="374"/>
      <c r="BH414" s="374"/>
    </row>
    <row r="415" spans="2:60" ht="13.8" thickBot="1">
      <c r="B415" s="329"/>
      <c r="C415" s="377"/>
      <c r="D415" s="378"/>
      <c r="E415" s="379"/>
      <c r="F415" s="378"/>
      <c r="G415" s="377"/>
      <c r="H415" s="380"/>
      <c r="I415" s="380"/>
      <c r="J415" s="380"/>
      <c r="K415" s="380"/>
      <c r="L415" s="380"/>
      <c r="M415" s="380"/>
      <c r="N415" s="380"/>
      <c r="O415" s="380"/>
      <c r="P415" s="380"/>
      <c r="Q415" s="380"/>
      <c r="R415" s="380"/>
      <c r="S415" s="380"/>
      <c r="T415" s="380"/>
      <c r="U415" s="380"/>
      <c r="V415" s="380"/>
      <c r="W415" s="380"/>
      <c r="X415" s="380"/>
      <c r="Y415" s="380"/>
      <c r="Z415" s="380"/>
      <c r="AA415" s="380"/>
      <c r="AB415" s="380"/>
      <c r="AC415" s="380"/>
      <c r="AD415" s="380"/>
      <c r="AE415" s="381"/>
      <c r="AF415" s="381"/>
      <c r="AG415" s="381"/>
      <c r="AH415" s="381"/>
      <c r="AI415" s="381"/>
      <c r="AJ415" s="381"/>
      <c r="AK415" s="381"/>
      <c r="AL415" s="381"/>
      <c r="AM415" s="381"/>
      <c r="AN415" s="381"/>
      <c r="AO415" s="380"/>
      <c r="AP415" s="380"/>
      <c r="AQ415" s="380"/>
      <c r="AR415" s="380"/>
      <c r="AS415" s="380"/>
      <c r="AT415" s="380"/>
      <c r="AU415" s="380"/>
      <c r="AW415" s="364"/>
      <c r="AX415" s="364"/>
      <c r="AY415" s="364"/>
      <c r="AZ415" s="364"/>
      <c r="BA415" s="364"/>
      <c r="BD415" s="380" t="str">
        <f>IF(W415="","",IF(F415="休日",AW415,IF(F415="法休",AW415,VLOOKUP(F415,カレンダマスタ!$Q$56:$R$69,2,FALSE))))</f>
        <v/>
      </c>
      <c r="BG415" s="380"/>
      <c r="BH415" s="380"/>
    </row>
    <row r="416" spans="2:60">
      <c r="B416" s="176">
        <f>B371+1</f>
        <v>10</v>
      </c>
      <c r="C416" s="382">
        <f>IF(STEP!C416&lt;&gt;"",STEP!C416,"")</f>
        <v>290863</v>
      </c>
      <c r="D416" s="383" t="str">
        <f>IF(STEP!D416&lt;&gt;"",STEP!D416,"")</f>
        <v>中村　洋太</v>
      </c>
      <c r="E416" s="384">
        <f>IF(STEP!E416&lt;&gt;"",STEP!E416,"")</f>
        <v>45403</v>
      </c>
      <c r="F416" s="248" t="s">
        <v>212</v>
      </c>
      <c r="G416" s="249"/>
      <c r="H416" s="250"/>
      <c r="I416" s="250"/>
      <c r="J416" s="250"/>
      <c r="K416" s="250"/>
      <c r="L416" s="250"/>
      <c r="M416" s="250"/>
      <c r="N416" s="250"/>
      <c r="O416" s="250"/>
      <c r="P416" s="250"/>
      <c r="Q416" s="250"/>
      <c r="R416" s="250"/>
      <c r="S416" s="250"/>
      <c r="T416" s="250"/>
      <c r="U416" s="250"/>
      <c r="V416" s="250"/>
      <c r="W416" s="250"/>
      <c r="X416" s="250"/>
      <c r="Y416" s="250"/>
      <c r="Z416" s="250"/>
      <c r="AA416" s="250"/>
      <c r="AB416" s="250"/>
      <c r="AC416" s="250"/>
      <c r="AD416" s="250"/>
      <c r="AE416" s="251"/>
      <c r="AF416" s="251"/>
      <c r="AG416" s="251"/>
      <c r="AH416" s="251"/>
      <c r="AI416" s="251"/>
      <c r="AJ416" s="251"/>
      <c r="AK416" s="251"/>
      <c r="AL416" s="251"/>
      <c r="AM416" s="251"/>
      <c r="AN416" s="251"/>
      <c r="AO416" s="250"/>
      <c r="AP416" s="250"/>
      <c r="AQ416" s="250"/>
      <c r="AR416" s="250"/>
      <c r="AS416" s="250"/>
      <c r="AT416" s="250"/>
      <c r="AU416" s="250"/>
      <c r="AW416" s="282" t="str">
        <f t="shared" ref="AW416:AW450" si="50">IF(W416&lt;&gt;"",IF(W416&lt;&gt;"",CEILING(IF(J416&lt;&gt;"",J416,I416),$AY$8),""),"")</f>
        <v/>
      </c>
      <c r="AX416" s="282" t="str">
        <f>IF(W416&lt;&gt;"",IF(W416&lt;&gt;"",IF(OR(K416="早出",AND(BD416&lt;AW416,K416&lt;&gt;"有償遅刻")),AW416,BD416),""),"")</f>
        <v/>
      </c>
      <c r="AY416" s="282" t="str">
        <f t="shared" ref="AY416:AY450" si="51">IF(W416&lt;&gt;"",FLOOR(IF(N416&lt;&gt;"",N416,M416),$AY$8),"")</f>
        <v/>
      </c>
      <c r="AZ416" s="282" t="str">
        <f t="shared" ref="AZ416:AZ450" si="52">IF(W416&lt;&gt;"",IF(AY416&lt;&gt;0,AY416-AR416,L416-AR416),"")</f>
        <v/>
      </c>
      <c r="BA416" s="282" t="str">
        <f t="shared" ref="BA416:BA450" si="53">IF(W416&lt;&gt;"",W416,"")</f>
        <v/>
      </c>
      <c r="BD416" s="250" t="str">
        <f>IF(W416="","",IF(F416="休日",AW416,IF(F416="法休",AW416,VLOOKUP(F416,カレンダマスタ!$Q$56:$R$69,2,FALSE))))</f>
        <v/>
      </c>
      <c r="BG416" s="250" t="e">
        <f>STEP!AF416</f>
        <v>#N/A</v>
      </c>
      <c r="BH416" s="250" t="str">
        <f>IF(AX416="","",IF(P416&lt;&gt;"","",IF(BG416="CS","OK",IF(VLOOKUP(E416,カレンダマスタ!$A$5:$D$381,4,FALSE)&gt;0,"",IF(OR(AX416*24&gt;10.84,AZ416*24&lt;14.5)=TRUE,"×","OK")))))</f>
        <v/>
      </c>
    </row>
    <row r="417" spans="2:60">
      <c r="B417" s="111"/>
      <c r="C417" s="385">
        <f>IF(STEP!C417&lt;&gt;"",STEP!C417,"")</f>
        <v>290863</v>
      </c>
      <c r="D417" s="386" t="str">
        <f>IF(STEP!D417&lt;&gt;"",STEP!D417,"")</f>
        <v>中村　洋太</v>
      </c>
      <c r="E417" s="387">
        <f>IF(STEP!E417&lt;&gt;"",STEP!E417,"")</f>
        <v>45404</v>
      </c>
      <c r="F417" s="253" t="s">
        <v>557</v>
      </c>
      <c r="G417" s="252"/>
      <c r="H417" s="254">
        <v>0.36458333333333331</v>
      </c>
      <c r="I417" s="254"/>
      <c r="J417" s="254">
        <v>0.3125</v>
      </c>
      <c r="K417" s="254" t="s">
        <v>562</v>
      </c>
      <c r="L417" s="254">
        <v>0.72916666666666663</v>
      </c>
      <c r="M417" s="254"/>
      <c r="N417" s="254">
        <v>0.8125</v>
      </c>
      <c r="O417" s="254"/>
      <c r="P417" s="254"/>
      <c r="Q417" s="254" t="s">
        <v>559</v>
      </c>
      <c r="R417" s="254"/>
      <c r="S417" s="254" t="s">
        <v>561</v>
      </c>
      <c r="T417" s="254"/>
      <c r="U417" s="254"/>
      <c r="V417" s="254">
        <v>0.33333333333333331</v>
      </c>
      <c r="W417" s="254">
        <v>0.44791666666666669</v>
      </c>
      <c r="X417" s="254"/>
      <c r="Y417" s="254">
        <v>0.11458333333333333</v>
      </c>
      <c r="Z417" s="254"/>
      <c r="AA417" s="254"/>
      <c r="AB417" s="254"/>
      <c r="AC417" s="254"/>
      <c r="AD417" s="254"/>
      <c r="AE417" s="255">
        <v>8.3333333333333329E-2</v>
      </c>
      <c r="AF417" s="255">
        <v>0.11458333333333333</v>
      </c>
      <c r="AG417" s="255">
        <v>3.125E-2</v>
      </c>
      <c r="AH417" s="255">
        <v>0.11458333333333333</v>
      </c>
      <c r="AI417" s="255">
        <v>1</v>
      </c>
      <c r="AJ417" s="255">
        <v>1</v>
      </c>
      <c r="AK417" s="255"/>
      <c r="AL417" s="255"/>
      <c r="AM417" s="255"/>
      <c r="AN417" s="255"/>
      <c r="AO417" s="254"/>
      <c r="AP417" s="254"/>
      <c r="AQ417" s="254"/>
      <c r="AR417" s="254"/>
      <c r="AS417" s="254"/>
      <c r="AT417" s="254"/>
      <c r="AU417" s="254"/>
      <c r="AW417" s="283">
        <f t="shared" si="50"/>
        <v>0.3125</v>
      </c>
      <c r="AX417" s="283">
        <f t="shared" si="48"/>
        <v>0.3125</v>
      </c>
      <c r="AY417" s="283">
        <f t="shared" si="51"/>
        <v>0.8125</v>
      </c>
      <c r="AZ417" s="283">
        <f t="shared" si="52"/>
        <v>0.8125</v>
      </c>
      <c r="BA417" s="283">
        <f t="shared" si="53"/>
        <v>0.44791666666666669</v>
      </c>
      <c r="BD417" s="254">
        <f>IF(W417="","",IF(F417="休日",AW417,IF(F417="法休",AW417,VLOOKUP(F417,カレンダマスタ!$Q$56:$R$69,2,FALSE))))</f>
        <v>0.36458333333333331</v>
      </c>
      <c r="BG417" s="254" t="e">
        <f>BG416</f>
        <v>#N/A</v>
      </c>
      <c r="BH417" s="254" t="e">
        <f>IF(AX417="","",IF(P417&lt;&gt;"","",IF(BG417="CS","OK",IF(VLOOKUP(E417,カレンダマスタ!$A$5:$D$381,4,FALSE)&gt;0,"",IF(OR(AX417*24&gt;10.84,AZ417*24&lt;14.5)=TRUE,"×","OK")))))</f>
        <v>#N/A</v>
      </c>
    </row>
    <row r="418" spans="2:60">
      <c r="B418" s="111"/>
      <c r="C418" s="385">
        <f>IF(STEP!C418&lt;&gt;"",STEP!C418,"")</f>
        <v>290863</v>
      </c>
      <c r="D418" s="386" t="str">
        <f>IF(STEP!D418&lt;&gt;"",STEP!D418,"")</f>
        <v>中村　洋太</v>
      </c>
      <c r="E418" s="387">
        <f>IF(STEP!E418&lt;&gt;"",STEP!E418,"")</f>
        <v>45405</v>
      </c>
      <c r="F418" s="253" t="s">
        <v>557</v>
      </c>
      <c r="G418" s="252"/>
      <c r="H418" s="254">
        <v>0.36458333333333331</v>
      </c>
      <c r="I418" s="254">
        <v>0.32013888888888892</v>
      </c>
      <c r="J418" s="254"/>
      <c r="K418" s="254" t="s">
        <v>562</v>
      </c>
      <c r="L418" s="254">
        <v>0.72916666666666663</v>
      </c>
      <c r="M418" s="254"/>
      <c r="N418" s="254">
        <v>0.8125</v>
      </c>
      <c r="O418" s="254"/>
      <c r="P418" s="254"/>
      <c r="Q418" s="254" t="s">
        <v>559</v>
      </c>
      <c r="R418" s="254"/>
      <c r="S418" s="254" t="s">
        <v>561</v>
      </c>
      <c r="T418" s="254"/>
      <c r="U418" s="254"/>
      <c r="V418" s="254">
        <v>0.33333333333333331</v>
      </c>
      <c r="W418" s="254">
        <v>0.4375</v>
      </c>
      <c r="X418" s="254"/>
      <c r="Y418" s="254">
        <v>0.10416666666666667</v>
      </c>
      <c r="Z418" s="254"/>
      <c r="AA418" s="254"/>
      <c r="AB418" s="254"/>
      <c r="AC418" s="254"/>
      <c r="AD418" s="254"/>
      <c r="AE418" s="255">
        <v>8.3333333333333329E-2</v>
      </c>
      <c r="AF418" s="255">
        <v>0.10416666666666667</v>
      </c>
      <c r="AG418" s="255">
        <v>2.0833333333333332E-2</v>
      </c>
      <c r="AH418" s="255">
        <v>0.10416666666666667</v>
      </c>
      <c r="AI418" s="255">
        <v>1</v>
      </c>
      <c r="AJ418" s="255">
        <v>1</v>
      </c>
      <c r="AK418" s="255"/>
      <c r="AL418" s="255"/>
      <c r="AM418" s="255"/>
      <c r="AN418" s="255"/>
      <c r="AO418" s="254"/>
      <c r="AP418" s="254"/>
      <c r="AQ418" s="254"/>
      <c r="AR418" s="254"/>
      <c r="AS418" s="254"/>
      <c r="AT418" s="254"/>
      <c r="AU418" s="254"/>
      <c r="AW418" s="283">
        <f t="shared" si="50"/>
        <v>0.32291666666666663</v>
      </c>
      <c r="AX418" s="283">
        <f t="shared" si="48"/>
        <v>0.32291666666666663</v>
      </c>
      <c r="AY418" s="283">
        <f t="shared" si="51"/>
        <v>0.8125</v>
      </c>
      <c r="AZ418" s="283">
        <f t="shared" si="52"/>
        <v>0.8125</v>
      </c>
      <c r="BA418" s="283">
        <f t="shared" si="53"/>
        <v>0.4375</v>
      </c>
      <c r="BD418" s="254">
        <f>IF(W418="","",IF(F418="休日",AW418,IF(F418="法休",AW418,VLOOKUP(F418,カレンダマスタ!$Q$56:$R$69,2,FALSE))))</f>
        <v>0.36458333333333331</v>
      </c>
      <c r="BG418" s="254" t="e">
        <f t="shared" si="49"/>
        <v>#N/A</v>
      </c>
      <c r="BH418" s="254" t="e">
        <f>IF(AX418="","",IF(P418&lt;&gt;"","",IF(BG418="CS","OK",IF(VLOOKUP(E418,カレンダマスタ!$A$5:$D$381,4,FALSE)&gt;0,"",IF(OR(AX418*24&gt;10.84,AZ418*24&lt;14.5)=TRUE,"×","OK")))))</f>
        <v>#N/A</v>
      </c>
    </row>
    <row r="419" spans="2:60">
      <c r="B419" s="111"/>
      <c r="C419" s="385">
        <f>IF(STEP!C419&lt;&gt;"",STEP!C419,"")</f>
        <v>290863</v>
      </c>
      <c r="D419" s="386" t="str">
        <f>IF(STEP!D419&lt;&gt;"",STEP!D419,"")</f>
        <v>中村　洋太</v>
      </c>
      <c r="E419" s="387">
        <f>IF(STEP!E419&lt;&gt;"",STEP!E419,"")</f>
        <v>45406</v>
      </c>
      <c r="F419" s="256" t="s">
        <v>557</v>
      </c>
      <c r="G419" s="257"/>
      <c r="H419" s="254">
        <v>0.36458333333333331</v>
      </c>
      <c r="I419" s="254">
        <v>0.31597222222222221</v>
      </c>
      <c r="J419" s="254"/>
      <c r="K419" s="254" t="s">
        <v>562</v>
      </c>
      <c r="L419" s="254">
        <v>0.72916666666666663</v>
      </c>
      <c r="M419" s="254">
        <v>0.80625000000000002</v>
      </c>
      <c r="N419" s="254"/>
      <c r="O419" s="254"/>
      <c r="P419" s="254"/>
      <c r="Q419" s="254" t="s">
        <v>559</v>
      </c>
      <c r="R419" s="254"/>
      <c r="S419" s="254" t="s">
        <v>561</v>
      </c>
      <c r="T419" s="254"/>
      <c r="U419" s="254"/>
      <c r="V419" s="254">
        <v>0.33333333333333331</v>
      </c>
      <c r="W419" s="254">
        <v>0.4375</v>
      </c>
      <c r="X419" s="254"/>
      <c r="Y419" s="254">
        <v>0.10416666666666667</v>
      </c>
      <c r="Z419" s="254"/>
      <c r="AA419" s="254"/>
      <c r="AB419" s="254"/>
      <c r="AC419" s="254"/>
      <c r="AD419" s="254"/>
      <c r="AE419" s="255">
        <v>8.3333333333333329E-2</v>
      </c>
      <c r="AF419" s="255">
        <v>0.10416666666666667</v>
      </c>
      <c r="AG419" s="255">
        <v>2.0833333333333332E-2</v>
      </c>
      <c r="AH419" s="255">
        <v>0.10416666666666667</v>
      </c>
      <c r="AI419" s="255">
        <v>1</v>
      </c>
      <c r="AJ419" s="255">
        <v>1</v>
      </c>
      <c r="AK419" s="255"/>
      <c r="AL419" s="255"/>
      <c r="AM419" s="255"/>
      <c r="AN419" s="255"/>
      <c r="AO419" s="254"/>
      <c r="AP419" s="254"/>
      <c r="AQ419" s="254"/>
      <c r="AR419" s="254"/>
      <c r="AS419" s="254"/>
      <c r="AT419" s="254"/>
      <c r="AU419" s="254"/>
      <c r="AW419" s="283">
        <f t="shared" si="50"/>
        <v>0.31597222222222221</v>
      </c>
      <c r="AX419" s="283">
        <f t="shared" si="48"/>
        <v>0.31597222222222221</v>
      </c>
      <c r="AY419" s="283">
        <f t="shared" si="51"/>
        <v>0.80555555555555547</v>
      </c>
      <c r="AZ419" s="283">
        <f t="shared" si="52"/>
        <v>0.80555555555555547</v>
      </c>
      <c r="BA419" s="283">
        <f t="shared" si="53"/>
        <v>0.4375</v>
      </c>
      <c r="BD419" s="254">
        <f>IF(W419="","",IF(F419="休日",AW419,IF(F419="法休",AW419,VLOOKUP(F419,カレンダマスタ!$Q$56:$R$69,2,FALSE))))</f>
        <v>0.36458333333333331</v>
      </c>
      <c r="BG419" s="254" t="e">
        <f t="shared" si="49"/>
        <v>#N/A</v>
      </c>
      <c r="BH419" s="254" t="e">
        <f>IF(AX419="","",IF(P419&lt;&gt;"","",IF(BG419="CS","OK",IF(VLOOKUP(E419,カレンダマスタ!$A$5:$D$381,4,FALSE)&gt;0,"",IF(OR(AX419*24&gt;10.84,AZ419*24&lt;14.5)=TRUE,"×","OK")))))</f>
        <v>#N/A</v>
      </c>
    </row>
    <row r="420" spans="2:60">
      <c r="B420" s="111"/>
      <c r="C420" s="385">
        <f>IF(STEP!C420&lt;&gt;"",STEP!C420,"")</f>
        <v>290863</v>
      </c>
      <c r="D420" s="386" t="str">
        <f>IF(STEP!D420&lt;&gt;"",STEP!D420,"")</f>
        <v>中村　洋太</v>
      </c>
      <c r="E420" s="387">
        <f>IF(STEP!E420&lt;&gt;"",STEP!E420,"")</f>
        <v>45407</v>
      </c>
      <c r="F420" s="256" t="s">
        <v>557</v>
      </c>
      <c r="G420" s="257"/>
      <c r="H420" s="254">
        <v>0.36458333333333331</v>
      </c>
      <c r="I420" s="254">
        <v>0.32083333333333336</v>
      </c>
      <c r="J420" s="254"/>
      <c r="K420" s="254" t="s">
        <v>562</v>
      </c>
      <c r="L420" s="254">
        <v>0.72916666666666663</v>
      </c>
      <c r="M420" s="254">
        <v>0.81666666666666676</v>
      </c>
      <c r="N420" s="254"/>
      <c r="O420" s="254"/>
      <c r="P420" s="254"/>
      <c r="Q420" s="254" t="s">
        <v>559</v>
      </c>
      <c r="R420" s="254"/>
      <c r="S420" s="254" t="s">
        <v>561</v>
      </c>
      <c r="T420" s="254"/>
      <c r="U420" s="254"/>
      <c r="V420" s="254">
        <v>0.33333333333333331</v>
      </c>
      <c r="W420" s="254">
        <v>0.44097222222222227</v>
      </c>
      <c r="X420" s="254"/>
      <c r="Y420" s="254">
        <v>0.1076388888888889</v>
      </c>
      <c r="Z420" s="254"/>
      <c r="AA420" s="254"/>
      <c r="AB420" s="254"/>
      <c r="AC420" s="254"/>
      <c r="AD420" s="254"/>
      <c r="AE420" s="255">
        <v>8.3333333333333329E-2</v>
      </c>
      <c r="AF420" s="255">
        <v>0.1076388888888889</v>
      </c>
      <c r="AG420" s="255">
        <v>2.4305555555555556E-2</v>
      </c>
      <c r="AH420" s="255">
        <v>0.1076388888888889</v>
      </c>
      <c r="AI420" s="255">
        <v>1</v>
      </c>
      <c r="AJ420" s="255">
        <v>1</v>
      </c>
      <c r="AK420" s="255"/>
      <c r="AL420" s="255"/>
      <c r="AM420" s="255"/>
      <c r="AN420" s="255"/>
      <c r="AO420" s="254"/>
      <c r="AP420" s="254"/>
      <c r="AQ420" s="254"/>
      <c r="AR420" s="254"/>
      <c r="AS420" s="254"/>
      <c r="AT420" s="254"/>
      <c r="AU420" s="254"/>
      <c r="AW420" s="283">
        <f t="shared" si="50"/>
        <v>0.32291666666666663</v>
      </c>
      <c r="AX420" s="283">
        <f t="shared" si="48"/>
        <v>0.32291666666666663</v>
      </c>
      <c r="AY420" s="283">
        <f t="shared" si="51"/>
        <v>0.81597222222222221</v>
      </c>
      <c r="AZ420" s="283">
        <f t="shared" si="52"/>
        <v>0.81597222222222221</v>
      </c>
      <c r="BA420" s="283">
        <f t="shared" si="53"/>
        <v>0.44097222222222227</v>
      </c>
      <c r="BD420" s="254">
        <f>IF(W420="","",IF(F420="休日",AW420,IF(F420="法休",AW420,VLOOKUP(F420,カレンダマスタ!$Q$56:$R$69,2,FALSE))))</f>
        <v>0.36458333333333331</v>
      </c>
      <c r="BG420" s="254" t="e">
        <f t="shared" si="49"/>
        <v>#N/A</v>
      </c>
      <c r="BH420" s="254" t="e">
        <f>IF(AX420="","",IF(P420&lt;&gt;"","",IF(BG420="CS","OK",IF(VLOOKUP(E420,カレンダマスタ!$A$5:$D$381,4,FALSE)&gt;0,"",IF(OR(AX420*24&gt;10.84,AZ420*24&lt;14.5)=TRUE,"×","OK")))))</f>
        <v>#N/A</v>
      </c>
    </row>
    <row r="421" spans="2:60">
      <c r="B421" s="111"/>
      <c r="C421" s="385">
        <f>IF(STEP!C421&lt;&gt;"",STEP!C421,"")</f>
        <v>290863</v>
      </c>
      <c r="D421" s="386" t="str">
        <f>IF(STEP!D421&lt;&gt;"",STEP!D421,"")</f>
        <v>中村　洋太</v>
      </c>
      <c r="E421" s="387">
        <f>IF(STEP!E421&lt;&gt;"",STEP!E421,"")</f>
        <v>45408</v>
      </c>
      <c r="F421" s="256" t="s">
        <v>557</v>
      </c>
      <c r="G421" s="252"/>
      <c r="H421" s="254">
        <v>0.36458333333333331</v>
      </c>
      <c r="I421" s="254">
        <v>0.3527777777777778</v>
      </c>
      <c r="J421" s="254"/>
      <c r="K421" s="254"/>
      <c r="L421" s="254">
        <v>0.72916666666666663</v>
      </c>
      <c r="M421" s="254">
        <v>0.73055555555555562</v>
      </c>
      <c r="N421" s="254"/>
      <c r="O421" s="254"/>
      <c r="P421" s="254"/>
      <c r="Q421" s="254"/>
      <c r="R421" s="254"/>
      <c r="S421" s="254"/>
      <c r="T421" s="254"/>
      <c r="U421" s="254"/>
      <c r="V421" s="254">
        <v>0.33333333333333331</v>
      </c>
      <c r="W421" s="254">
        <v>0.33333333333333331</v>
      </c>
      <c r="X421" s="254"/>
      <c r="Y421" s="254"/>
      <c r="Z421" s="254"/>
      <c r="AA421" s="254"/>
      <c r="AB421" s="254"/>
      <c r="AC421" s="254"/>
      <c r="AD421" s="254"/>
      <c r="AE421" s="255"/>
      <c r="AF421" s="255"/>
      <c r="AG421" s="255"/>
      <c r="AH421" s="255"/>
      <c r="AI421" s="255">
        <v>1</v>
      </c>
      <c r="AJ421" s="255">
        <v>1</v>
      </c>
      <c r="AK421" s="255"/>
      <c r="AL421" s="255"/>
      <c r="AM421" s="255"/>
      <c r="AN421" s="255"/>
      <c r="AO421" s="254"/>
      <c r="AP421" s="254"/>
      <c r="AQ421" s="254"/>
      <c r="AR421" s="254"/>
      <c r="AS421" s="254"/>
      <c r="AT421" s="254"/>
      <c r="AU421" s="254"/>
      <c r="AW421" s="283">
        <f t="shared" si="50"/>
        <v>0.35416666666666663</v>
      </c>
      <c r="AX421" s="283">
        <f t="shared" si="48"/>
        <v>0.36458333333333331</v>
      </c>
      <c r="AY421" s="283">
        <f t="shared" si="51"/>
        <v>0.72916666666666663</v>
      </c>
      <c r="AZ421" s="283">
        <f t="shared" si="52"/>
        <v>0.72916666666666663</v>
      </c>
      <c r="BA421" s="283">
        <f t="shared" si="53"/>
        <v>0.33333333333333331</v>
      </c>
      <c r="BD421" s="254">
        <f>IF(W421="","",IF(F421="休日",AW421,IF(F421="法休",AW421,VLOOKUP(F421,カレンダマスタ!$Q$56:$R$69,2,FALSE))))</f>
        <v>0.36458333333333331</v>
      </c>
      <c r="BG421" s="254" t="e">
        <f t="shared" si="49"/>
        <v>#N/A</v>
      </c>
      <c r="BH421" s="254" t="e">
        <f>IF(AX421="","",IF(P421&lt;&gt;"","",IF(BG421="CS","OK",IF(VLOOKUP(E421,カレンダマスタ!$A$5:$D$381,4,FALSE)&gt;0,"",IF(OR(AX421*24&gt;10.84,AZ421*24&lt;14.5)=TRUE,"×","OK")))))</f>
        <v>#N/A</v>
      </c>
    </row>
    <row r="422" spans="2:60">
      <c r="B422" s="111"/>
      <c r="C422" s="388">
        <f>IF(STEP!C422&lt;&gt;"",STEP!C422,"")</f>
        <v>290863</v>
      </c>
      <c r="D422" s="389" t="str">
        <f>IF(STEP!D422&lt;&gt;"",STEP!D422,"")</f>
        <v>中村　洋太</v>
      </c>
      <c r="E422" s="390">
        <f>IF(STEP!E422&lt;&gt;"",STEP!E422,"")</f>
        <v>45409</v>
      </c>
      <c r="F422" s="259" t="s">
        <v>211</v>
      </c>
      <c r="G422" s="258"/>
      <c r="H422" s="260"/>
      <c r="I422" s="260"/>
      <c r="J422" s="260"/>
      <c r="K422" s="260"/>
      <c r="L422" s="260"/>
      <c r="M422" s="260"/>
      <c r="N422" s="260"/>
      <c r="O422" s="260"/>
      <c r="P422" s="260"/>
      <c r="Q422" s="260"/>
      <c r="R422" s="260"/>
      <c r="S422" s="260"/>
      <c r="T422" s="260"/>
      <c r="U422" s="260"/>
      <c r="V422" s="260"/>
      <c r="W422" s="260"/>
      <c r="X422" s="260"/>
      <c r="Y422" s="260"/>
      <c r="Z422" s="260"/>
      <c r="AA422" s="260"/>
      <c r="AB422" s="260"/>
      <c r="AC422" s="260"/>
      <c r="AD422" s="260"/>
      <c r="AE422" s="261"/>
      <c r="AF422" s="261"/>
      <c r="AG422" s="261"/>
      <c r="AH422" s="261"/>
      <c r="AI422" s="261"/>
      <c r="AJ422" s="261"/>
      <c r="AK422" s="261"/>
      <c r="AL422" s="261"/>
      <c r="AM422" s="261"/>
      <c r="AN422" s="261"/>
      <c r="AO422" s="260"/>
      <c r="AP422" s="260"/>
      <c r="AQ422" s="260"/>
      <c r="AR422" s="260"/>
      <c r="AS422" s="260"/>
      <c r="AT422" s="260"/>
      <c r="AU422" s="260"/>
      <c r="AW422" s="284" t="str">
        <f t="shared" si="50"/>
        <v/>
      </c>
      <c r="AX422" s="284" t="str">
        <f t="shared" si="48"/>
        <v/>
      </c>
      <c r="AY422" s="284" t="str">
        <f t="shared" si="51"/>
        <v/>
      </c>
      <c r="AZ422" s="284" t="str">
        <f t="shared" si="52"/>
        <v/>
      </c>
      <c r="BA422" s="284" t="str">
        <f t="shared" si="53"/>
        <v/>
      </c>
      <c r="BD422" s="260" t="str">
        <f>IF(W422="","",IF(F422="休日",AW422,IF(F422="法休",AW422,VLOOKUP(F422,カレンダマスタ!$Q$56:$R$69,2,FALSE))))</f>
        <v/>
      </c>
      <c r="BG422" s="260" t="e">
        <f t="shared" si="49"/>
        <v>#N/A</v>
      </c>
      <c r="BH422" s="260" t="str">
        <f>IF(AX422="","",IF(P422&lt;&gt;"","",IF(BG422="CS","OK",IF(VLOOKUP(E422,カレンダマスタ!$A$5:$D$381,4,FALSE)&gt;0,"",IF(OR(AX422*24&gt;10.84,AZ422*24&lt;14.5)=TRUE,"×","OK")))))</f>
        <v/>
      </c>
    </row>
    <row r="423" spans="2:60">
      <c r="B423" s="111"/>
      <c r="C423" s="391">
        <f>IF(STEP!C423&lt;&gt;"",STEP!C423,"")</f>
        <v>290863</v>
      </c>
      <c r="D423" s="392" t="str">
        <f>IF(STEP!D423&lt;&gt;"",STEP!D423,"")</f>
        <v>中村　洋太</v>
      </c>
      <c r="E423" s="393">
        <f>IF(STEP!E423&lt;&gt;"",STEP!E423,"")</f>
        <v>45410</v>
      </c>
      <c r="F423" s="263" t="s">
        <v>212</v>
      </c>
      <c r="G423" s="262"/>
      <c r="H423" s="264"/>
      <c r="I423" s="264"/>
      <c r="J423" s="264"/>
      <c r="K423" s="264"/>
      <c r="L423" s="264"/>
      <c r="M423" s="264"/>
      <c r="N423" s="264"/>
      <c r="O423" s="264"/>
      <c r="P423" s="264"/>
      <c r="Q423" s="264"/>
      <c r="R423" s="264"/>
      <c r="S423" s="264"/>
      <c r="T423" s="264"/>
      <c r="U423" s="264"/>
      <c r="V423" s="264"/>
      <c r="W423" s="264"/>
      <c r="X423" s="264"/>
      <c r="Y423" s="264"/>
      <c r="Z423" s="264"/>
      <c r="AA423" s="264"/>
      <c r="AB423" s="264"/>
      <c r="AC423" s="264"/>
      <c r="AD423" s="264"/>
      <c r="AE423" s="265"/>
      <c r="AF423" s="265"/>
      <c r="AG423" s="265"/>
      <c r="AH423" s="265"/>
      <c r="AI423" s="265"/>
      <c r="AJ423" s="265"/>
      <c r="AK423" s="265"/>
      <c r="AL423" s="265"/>
      <c r="AM423" s="265"/>
      <c r="AN423" s="265"/>
      <c r="AO423" s="264"/>
      <c r="AP423" s="264"/>
      <c r="AQ423" s="264"/>
      <c r="AR423" s="264"/>
      <c r="AS423" s="264"/>
      <c r="AT423" s="264"/>
      <c r="AU423" s="264"/>
      <c r="AW423" s="285" t="str">
        <f t="shared" si="50"/>
        <v/>
      </c>
      <c r="AX423" s="285" t="str">
        <f t="shared" si="48"/>
        <v/>
      </c>
      <c r="AY423" s="285" t="str">
        <f t="shared" si="51"/>
        <v/>
      </c>
      <c r="AZ423" s="285" t="str">
        <f t="shared" si="52"/>
        <v/>
      </c>
      <c r="BA423" s="285" t="str">
        <f t="shared" si="53"/>
        <v/>
      </c>
      <c r="BD423" s="264" t="str">
        <f>IF(W423="","",IF(F423="休日",AW423,IF(F423="法休",AW423,VLOOKUP(F423,カレンダマスタ!$Q$56:$R$69,2,FALSE))))</f>
        <v/>
      </c>
      <c r="BG423" s="264" t="e">
        <f t="shared" si="49"/>
        <v>#N/A</v>
      </c>
      <c r="BH423" s="264" t="str">
        <f>IF(AX423="","",IF(P423&lt;&gt;"","",IF(BG423="CS","OK",IF(VLOOKUP(E423,カレンダマスタ!$A$5:$D$381,4,FALSE)&gt;0,"",IF(OR(AX423*24&gt;10.84,AZ423*24&lt;14.5)=TRUE,"×","OK")))))</f>
        <v/>
      </c>
    </row>
    <row r="424" spans="2:60">
      <c r="B424" s="111"/>
      <c r="C424" s="385">
        <f>IF(STEP!C424&lt;&gt;"",STEP!C424,"")</f>
        <v>290863</v>
      </c>
      <c r="D424" s="386" t="str">
        <f>IF(STEP!D424&lt;&gt;"",STEP!D424,"")</f>
        <v>中村　洋太</v>
      </c>
      <c r="E424" s="387">
        <f>IF(STEP!E424&lt;&gt;"",STEP!E424,"")</f>
        <v>45411</v>
      </c>
      <c r="F424" s="253" t="s">
        <v>211</v>
      </c>
      <c r="G424" s="252"/>
      <c r="H424" s="254"/>
      <c r="I424" s="254"/>
      <c r="J424" s="254"/>
      <c r="K424" s="254"/>
      <c r="L424" s="254"/>
      <c r="M424" s="254"/>
      <c r="N424" s="254"/>
      <c r="O424" s="254"/>
      <c r="P424" s="254"/>
      <c r="Q424" s="254"/>
      <c r="R424" s="254"/>
      <c r="S424" s="254"/>
      <c r="T424" s="254"/>
      <c r="U424" s="254"/>
      <c r="V424" s="254"/>
      <c r="W424" s="254"/>
      <c r="X424" s="254"/>
      <c r="Y424" s="254"/>
      <c r="Z424" s="254"/>
      <c r="AA424" s="254"/>
      <c r="AB424" s="254"/>
      <c r="AC424" s="254"/>
      <c r="AD424" s="254"/>
      <c r="AE424" s="255"/>
      <c r="AF424" s="255"/>
      <c r="AG424" s="255"/>
      <c r="AH424" s="255"/>
      <c r="AI424" s="255"/>
      <c r="AJ424" s="255"/>
      <c r="AK424" s="255"/>
      <c r="AL424" s="255"/>
      <c r="AM424" s="255"/>
      <c r="AN424" s="255"/>
      <c r="AO424" s="254"/>
      <c r="AP424" s="254"/>
      <c r="AQ424" s="254"/>
      <c r="AR424" s="254"/>
      <c r="AS424" s="254"/>
      <c r="AT424" s="254"/>
      <c r="AU424" s="254"/>
      <c r="AW424" s="283" t="str">
        <f t="shared" si="50"/>
        <v/>
      </c>
      <c r="AX424" s="283" t="str">
        <f t="shared" si="48"/>
        <v/>
      </c>
      <c r="AY424" s="283" t="str">
        <f t="shared" si="51"/>
        <v/>
      </c>
      <c r="AZ424" s="283" t="str">
        <f t="shared" si="52"/>
        <v/>
      </c>
      <c r="BA424" s="283" t="str">
        <f t="shared" si="53"/>
        <v/>
      </c>
      <c r="BD424" s="254" t="str">
        <f>IF(W424="","",IF(F424="休日",AW424,IF(F424="法休",AW424,VLOOKUP(F424,カレンダマスタ!$Q$56:$R$69,2,FALSE))))</f>
        <v/>
      </c>
      <c r="BG424" s="254" t="e">
        <f t="shared" si="49"/>
        <v>#N/A</v>
      </c>
      <c r="BH424" s="254" t="str">
        <f>IF(AX424="","",IF(P424&lt;&gt;"","",IF(BG424="CS","OK",IF(VLOOKUP(E424,カレンダマスタ!$A$5:$D$381,4,FALSE)&gt;0,"",IF(OR(AX424*24&gt;10.84,AZ424*24&lt;14.5)=TRUE,"×","OK")))))</f>
        <v/>
      </c>
    </row>
    <row r="425" spans="2:60">
      <c r="B425" s="111"/>
      <c r="C425" s="385">
        <f>IF(STEP!C425&lt;&gt;"",STEP!C425,"")</f>
        <v>290863</v>
      </c>
      <c r="D425" s="386" t="str">
        <f>IF(STEP!D425&lt;&gt;"",STEP!D425,"")</f>
        <v>中村　洋太</v>
      </c>
      <c r="E425" s="387">
        <f>IF(STEP!E425&lt;&gt;"",STEP!E425,"")</f>
        <v>45412</v>
      </c>
      <c r="F425" s="253" t="s">
        <v>211</v>
      </c>
      <c r="G425" s="252"/>
      <c r="H425" s="254"/>
      <c r="I425" s="254"/>
      <c r="J425" s="254"/>
      <c r="K425" s="254"/>
      <c r="L425" s="254"/>
      <c r="M425" s="254"/>
      <c r="N425" s="254"/>
      <c r="O425" s="254"/>
      <c r="P425" s="254"/>
      <c r="Q425" s="254"/>
      <c r="R425" s="254"/>
      <c r="S425" s="254"/>
      <c r="T425" s="254"/>
      <c r="U425" s="254"/>
      <c r="V425" s="254"/>
      <c r="W425" s="254"/>
      <c r="X425" s="254"/>
      <c r="Y425" s="254"/>
      <c r="Z425" s="254"/>
      <c r="AA425" s="254"/>
      <c r="AB425" s="254"/>
      <c r="AC425" s="254"/>
      <c r="AD425" s="254"/>
      <c r="AE425" s="255"/>
      <c r="AF425" s="255"/>
      <c r="AG425" s="255"/>
      <c r="AH425" s="255"/>
      <c r="AI425" s="255"/>
      <c r="AJ425" s="255"/>
      <c r="AK425" s="255"/>
      <c r="AL425" s="255"/>
      <c r="AM425" s="255"/>
      <c r="AN425" s="255"/>
      <c r="AO425" s="254"/>
      <c r="AP425" s="254"/>
      <c r="AQ425" s="254"/>
      <c r="AR425" s="254"/>
      <c r="AS425" s="254"/>
      <c r="AT425" s="254"/>
      <c r="AU425" s="254"/>
      <c r="AW425" s="283" t="str">
        <f t="shared" si="50"/>
        <v/>
      </c>
      <c r="AX425" s="283" t="str">
        <f t="shared" si="48"/>
        <v/>
      </c>
      <c r="AY425" s="283" t="str">
        <f t="shared" si="51"/>
        <v/>
      </c>
      <c r="AZ425" s="283" t="str">
        <f t="shared" si="52"/>
        <v/>
      </c>
      <c r="BA425" s="283" t="str">
        <f t="shared" si="53"/>
        <v/>
      </c>
      <c r="BD425" s="254" t="str">
        <f>IF(W425="","",IF(F425="休日",AW425,IF(F425="法休",AW425,VLOOKUP(F425,カレンダマスタ!$Q$56:$R$69,2,FALSE))))</f>
        <v/>
      </c>
      <c r="BG425" s="254" t="e">
        <f t="shared" si="49"/>
        <v>#N/A</v>
      </c>
      <c r="BH425" s="254" t="str">
        <f>IF(AX425="","",IF(P425&lt;&gt;"","",IF(BG425="CS","OK",IF(VLOOKUP(E425,カレンダマスタ!$A$5:$D$381,4,FALSE)&gt;0,"",IF(OR(AX425*24&gt;10.84,AZ425*24&lt;14.5)=TRUE,"×","OK")))))</f>
        <v/>
      </c>
    </row>
    <row r="426" spans="2:60">
      <c r="B426" s="111"/>
      <c r="C426" s="385">
        <f>IF(STEP!C426&lt;&gt;"",STEP!C426,"")</f>
        <v>290863</v>
      </c>
      <c r="D426" s="386" t="str">
        <f>IF(STEP!D426&lt;&gt;"",STEP!D426,"")</f>
        <v>中村　洋太</v>
      </c>
      <c r="E426" s="387">
        <f>IF(STEP!E426&lt;&gt;"",STEP!E426,"")</f>
        <v>45413</v>
      </c>
      <c r="F426" s="256" t="s">
        <v>211</v>
      </c>
      <c r="G426" s="257"/>
      <c r="H426" s="254"/>
      <c r="I426" s="254"/>
      <c r="J426" s="254"/>
      <c r="K426" s="254"/>
      <c r="L426" s="254"/>
      <c r="M426" s="254"/>
      <c r="N426" s="254"/>
      <c r="O426" s="254"/>
      <c r="P426" s="254"/>
      <c r="Q426" s="254"/>
      <c r="R426" s="254"/>
      <c r="S426" s="254"/>
      <c r="T426" s="254"/>
      <c r="U426" s="254"/>
      <c r="V426" s="254"/>
      <c r="W426" s="254"/>
      <c r="X426" s="254"/>
      <c r="Y426" s="254"/>
      <c r="Z426" s="254"/>
      <c r="AA426" s="254"/>
      <c r="AB426" s="254"/>
      <c r="AC426" s="254"/>
      <c r="AD426" s="254"/>
      <c r="AE426" s="255"/>
      <c r="AF426" s="255"/>
      <c r="AG426" s="255"/>
      <c r="AH426" s="255"/>
      <c r="AI426" s="255"/>
      <c r="AJ426" s="255"/>
      <c r="AK426" s="255"/>
      <c r="AL426" s="255"/>
      <c r="AM426" s="255"/>
      <c r="AN426" s="255"/>
      <c r="AO426" s="254"/>
      <c r="AP426" s="254"/>
      <c r="AQ426" s="254"/>
      <c r="AR426" s="254"/>
      <c r="AS426" s="254"/>
      <c r="AT426" s="254"/>
      <c r="AU426" s="254"/>
      <c r="AW426" s="283" t="str">
        <f t="shared" si="50"/>
        <v/>
      </c>
      <c r="AX426" s="283" t="str">
        <f t="shared" si="48"/>
        <v/>
      </c>
      <c r="AY426" s="283" t="str">
        <f t="shared" si="51"/>
        <v/>
      </c>
      <c r="AZ426" s="283" t="str">
        <f t="shared" si="52"/>
        <v/>
      </c>
      <c r="BA426" s="283" t="str">
        <f t="shared" si="53"/>
        <v/>
      </c>
      <c r="BD426" s="254" t="str">
        <f>IF(W426="","",IF(F426="休日",AW426,IF(F426="法休",AW426,VLOOKUP(F426,カレンダマスタ!$Q$56:$R$69,2,FALSE))))</f>
        <v/>
      </c>
      <c r="BG426" s="254" t="e">
        <f t="shared" si="49"/>
        <v>#N/A</v>
      </c>
      <c r="BH426" s="254" t="str">
        <f>IF(AX426="","",IF(P426&lt;&gt;"","",IF(BG426="CS","OK",IF(VLOOKUP(E426,カレンダマスタ!$A$5:$D$381,4,FALSE)&gt;0,"",IF(OR(AX426*24&gt;10.84,AZ426*24&lt;14.5)=TRUE,"×","OK")))))</f>
        <v/>
      </c>
    </row>
    <row r="427" spans="2:60">
      <c r="B427" s="111"/>
      <c r="C427" s="385">
        <f>IF(STEP!C427&lt;&gt;"",STEP!C427,"")</f>
        <v>290863</v>
      </c>
      <c r="D427" s="386" t="str">
        <f>IF(STEP!D427&lt;&gt;"",STEP!D427,"")</f>
        <v>中村　洋太</v>
      </c>
      <c r="E427" s="387">
        <f>IF(STEP!E427&lt;&gt;"",STEP!E427,"")</f>
        <v>45414</v>
      </c>
      <c r="F427" s="256" t="s">
        <v>211</v>
      </c>
      <c r="G427" s="257"/>
      <c r="H427" s="254"/>
      <c r="I427" s="254"/>
      <c r="J427" s="254"/>
      <c r="K427" s="254"/>
      <c r="L427" s="254"/>
      <c r="M427" s="254"/>
      <c r="N427" s="254"/>
      <c r="O427" s="254"/>
      <c r="P427" s="254"/>
      <c r="Q427" s="254"/>
      <c r="R427" s="254"/>
      <c r="S427" s="254"/>
      <c r="T427" s="254"/>
      <c r="U427" s="254"/>
      <c r="V427" s="254"/>
      <c r="W427" s="254"/>
      <c r="X427" s="254"/>
      <c r="Y427" s="254"/>
      <c r="Z427" s="254"/>
      <c r="AA427" s="254"/>
      <c r="AB427" s="254"/>
      <c r="AC427" s="254"/>
      <c r="AD427" s="254"/>
      <c r="AE427" s="255"/>
      <c r="AF427" s="255"/>
      <c r="AG427" s="255"/>
      <c r="AH427" s="255"/>
      <c r="AI427" s="255"/>
      <c r="AJ427" s="255"/>
      <c r="AK427" s="255"/>
      <c r="AL427" s="255"/>
      <c r="AM427" s="255"/>
      <c r="AN427" s="255"/>
      <c r="AO427" s="254"/>
      <c r="AP427" s="254"/>
      <c r="AQ427" s="254"/>
      <c r="AR427" s="254"/>
      <c r="AS427" s="254"/>
      <c r="AT427" s="254"/>
      <c r="AU427" s="254"/>
      <c r="AW427" s="283" t="str">
        <f t="shared" si="50"/>
        <v/>
      </c>
      <c r="AX427" s="283" t="str">
        <f t="shared" si="48"/>
        <v/>
      </c>
      <c r="AY427" s="283" t="str">
        <f t="shared" si="51"/>
        <v/>
      </c>
      <c r="AZ427" s="283" t="str">
        <f t="shared" si="52"/>
        <v/>
      </c>
      <c r="BA427" s="283" t="str">
        <f t="shared" si="53"/>
        <v/>
      </c>
      <c r="BD427" s="254" t="str">
        <f>IF(W427="","",IF(F427="休日",AW427,IF(F427="法休",AW427,VLOOKUP(F427,カレンダマスタ!$Q$56:$R$69,2,FALSE))))</f>
        <v/>
      </c>
      <c r="BG427" s="254" t="e">
        <f t="shared" si="49"/>
        <v>#N/A</v>
      </c>
      <c r="BH427" s="254" t="str">
        <f>IF(AX427="","",IF(P427&lt;&gt;"","",IF(BG427="CS","OK",IF(VLOOKUP(E427,カレンダマスタ!$A$5:$D$381,4,FALSE)&gt;0,"",IF(OR(AX427*24&gt;10.84,AZ427*24&lt;14.5)=TRUE,"×","OK")))))</f>
        <v/>
      </c>
    </row>
    <row r="428" spans="2:60">
      <c r="B428" s="111"/>
      <c r="C428" s="385">
        <f>IF(STEP!C428&lt;&gt;"",STEP!C428,"")</f>
        <v>290863</v>
      </c>
      <c r="D428" s="386" t="str">
        <f>IF(STEP!D428&lt;&gt;"",STEP!D428,"")</f>
        <v>中村　洋太</v>
      </c>
      <c r="E428" s="387">
        <f>IF(STEP!E428&lt;&gt;"",STEP!E428,"")</f>
        <v>45415</v>
      </c>
      <c r="F428" s="256" t="s">
        <v>211</v>
      </c>
      <c r="G428" s="257"/>
      <c r="H428" s="254"/>
      <c r="I428" s="254"/>
      <c r="J428" s="254"/>
      <c r="K428" s="254"/>
      <c r="L428" s="254"/>
      <c r="M428" s="254"/>
      <c r="N428" s="254"/>
      <c r="O428" s="254"/>
      <c r="P428" s="254"/>
      <c r="Q428" s="254"/>
      <c r="R428" s="254"/>
      <c r="S428" s="254"/>
      <c r="T428" s="254"/>
      <c r="U428" s="254"/>
      <c r="V428" s="254"/>
      <c r="W428" s="254"/>
      <c r="X428" s="254"/>
      <c r="Y428" s="254"/>
      <c r="Z428" s="254"/>
      <c r="AA428" s="254"/>
      <c r="AB428" s="254"/>
      <c r="AC428" s="254"/>
      <c r="AD428" s="254"/>
      <c r="AE428" s="255"/>
      <c r="AF428" s="255"/>
      <c r="AG428" s="255"/>
      <c r="AH428" s="255"/>
      <c r="AI428" s="255"/>
      <c r="AJ428" s="255"/>
      <c r="AK428" s="255"/>
      <c r="AL428" s="255"/>
      <c r="AM428" s="255"/>
      <c r="AN428" s="255"/>
      <c r="AO428" s="254"/>
      <c r="AP428" s="254"/>
      <c r="AQ428" s="254"/>
      <c r="AR428" s="254"/>
      <c r="AS428" s="254"/>
      <c r="AT428" s="254"/>
      <c r="AU428" s="254"/>
      <c r="AW428" s="283" t="str">
        <f t="shared" si="50"/>
        <v/>
      </c>
      <c r="AX428" s="283" t="str">
        <f t="shared" si="48"/>
        <v/>
      </c>
      <c r="AY428" s="283" t="str">
        <f t="shared" si="51"/>
        <v/>
      </c>
      <c r="AZ428" s="283" t="str">
        <f t="shared" si="52"/>
        <v/>
      </c>
      <c r="BA428" s="283" t="str">
        <f t="shared" si="53"/>
        <v/>
      </c>
      <c r="BD428" s="254" t="str">
        <f>IF(W428="","",IF(F428="休日",AW428,IF(F428="法休",AW428,VLOOKUP(F428,カレンダマスタ!$Q$56:$R$69,2,FALSE))))</f>
        <v/>
      </c>
      <c r="BG428" s="254" t="e">
        <f t="shared" si="49"/>
        <v>#N/A</v>
      </c>
      <c r="BH428" s="254" t="str">
        <f>IF(AX428="","",IF(P428&lt;&gt;"","",IF(BG428="CS","OK",IF(VLOOKUP(E428,カレンダマスタ!$A$5:$D$381,4,FALSE)&gt;0,"",IF(OR(AX428*24&gt;10.84,AZ428*24&lt;14.5)=TRUE,"×","OK")))))</f>
        <v/>
      </c>
    </row>
    <row r="429" spans="2:60">
      <c r="B429" s="111"/>
      <c r="C429" s="388">
        <f>IF(STEP!C429&lt;&gt;"",STEP!C429,"")</f>
        <v>290863</v>
      </c>
      <c r="D429" s="389" t="str">
        <f>IF(STEP!D429&lt;&gt;"",STEP!D429,"")</f>
        <v>中村　洋太</v>
      </c>
      <c r="E429" s="390">
        <f>IF(STEP!E429&lt;&gt;"",STEP!E429,"")</f>
        <v>45416</v>
      </c>
      <c r="F429" s="259" t="s">
        <v>211</v>
      </c>
      <c r="G429" s="266"/>
      <c r="H429" s="260"/>
      <c r="I429" s="260"/>
      <c r="J429" s="260"/>
      <c r="K429" s="260"/>
      <c r="L429" s="260"/>
      <c r="M429" s="260"/>
      <c r="N429" s="260"/>
      <c r="O429" s="260"/>
      <c r="P429" s="260"/>
      <c r="Q429" s="260"/>
      <c r="R429" s="260"/>
      <c r="S429" s="260"/>
      <c r="T429" s="260"/>
      <c r="U429" s="260"/>
      <c r="V429" s="260"/>
      <c r="W429" s="260"/>
      <c r="X429" s="260"/>
      <c r="Y429" s="260"/>
      <c r="Z429" s="260"/>
      <c r="AA429" s="260"/>
      <c r="AB429" s="260"/>
      <c r="AC429" s="260"/>
      <c r="AD429" s="260"/>
      <c r="AE429" s="261"/>
      <c r="AF429" s="261"/>
      <c r="AG429" s="261"/>
      <c r="AH429" s="261"/>
      <c r="AI429" s="261"/>
      <c r="AJ429" s="261"/>
      <c r="AK429" s="261"/>
      <c r="AL429" s="261"/>
      <c r="AM429" s="261"/>
      <c r="AN429" s="261"/>
      <c r="AO429" s="260"/>
      <c r="AP429" s="260"/>
      <c r="AQ429" s="260"/>
      <c r="AR429" s="260"/>
      <c r="AS429" s="260"/>
      <c r="AT429" s="260"/>
      <c r="AU429" s="260"/>
      <c r="AW429" s="284" t="str">
        <f t="shared" si="50"/>
        <v/>
      </c>
      <c r="AX429" s="284" t="str">
        <f t="shared" si="48"/>
        <v/>
      </c>
      <c r="AY429" s="284" t="str">
        <f t="shared" si="51"/>
        <v/>
      </c>
      <c r="AZ429" s="284" t="str">
        <f t="shared" si="52"/>
        <v/>
      </c>
      <c r="BA429" s="284" t="str">
        <f t="shared" si="53"/>
        <v/>
      </c>
      <c r="BD429" s="260" t="str">
        <f>IF(W429="","",IF(F429="休日",AW429,IF(F429="法休",AW429,VLOOKUP(F429,カレンダマスタ!$Q$56:$R$69,2,FALSE))))</f>
        <v/>
      </c>
      <c r="BG429" s="260" t="e">
        <f t="shared" si="49"/>
        <v>#N/A</v>
      </c>
      <c r="BH429" s="260" t="str">
        <f>IF(AX429="","",IF(P429&lt;&gt;"","",IF(BG429="CS","OK",IF(VLOOKUP(E429,カレンダマスタ!$A$5:$D$381,4,FALSE)&gt;0,"",IF(OR(AX429*24&gt;10.84,AZ429*24&lt;14.5)=TRUE,"×","OK")))))</f>
        <v/>
      </c>
    </row>
    <row r="430" spans="2:60">
      <c r="B430" s="111"/>
      <c r="C430" s="391">
        <f>IF(STEP!C430&lt;&gt;"",STEP!C430,"")</f>
        <v>290863</v>
      </c>
      <c r="D430" s="392" t="str">
        <f>IF(STEP!D430&lt;&gt;"",STEP!D430,"")</f>
        <v>中村　洋太</v>
      </c>
      <c r="E430" s="393">
        <f>IF(STEP!E430&lt;&gt;"",STEP!E430,"")</f>
        <v>45417</v>
      </c>
      <c r="F430" s="263" t="s">
        <v>212</v>
      </c>
      <c r="G430" s="267"/>
      <c r="H430" s="264"/>
      <c r="I430" s="264"/>
      <c r="J430" s="264"/>
      <c r="K430" s="264"/>
      <c r="L430" s="264"/>
      <c r="M430" s="264"/>
      <c r="N430" s="264"/>
      <c r="O430" s="264"/>
      <c r="P430" s="264"/>
      <c r="Q430" s="264"/>
      <c r="R430" s="264"/>
      <c r="S430" s="264"/>
      <c r="T430" s="264"/>
      <c r="U430" s="264"/>
      <c r="V430" s="264"/>
      <c r="W430" s="264"/>
      <c r="X430" s="264"/>
      <c r="Y430" s="264"/>
      <c r="Z430" s="264"/>
      <c r="AA430" s="264"/>
      <c r="AB430" s="264"/>
      <c r="AC430" s="264"/>
      <c r="AD430" s="264"/>
      <c r="AE430" s="265"/>
      <c r="AF430" s="265"/>
      <c r="AG430" s="265"/>
      <c r="AH430" s="265"/>
      <c r="AI430" s="265"/>
      <c r="AJ430" s="265"/>
      <c r="AK430" s="265"/>
      <c r="AL430" s="265"/>
      <c r="AM430" s="265"/>
      <c r="AN430" s="265"/>
      <c r="AO430" s="264"/>
      <c r="AP430" s="264"/>
      <c r="AQ430" s="264"/>
      <c r="AR430" s="264"/>
      <c r="AS430" s="264"/>
      <c r="AT430" s="264"/>
      <c r="AU430" s="264"/>
      <c r="AW430" s="285" t="str">
        <f t="shared" si="50"/>
        <v/>
      </c>
      <c r="AX430" s="285" t="str">
        <f t="shared" si="48"/>
        <v/>
      </c>
      <c r="AY430" s="285" t="str">
        <f t="shared" si="51"/>
        <v/>
      </c>
      <c r="AZ430" s="285" t="str">
        <f t="shared" si="52"/>
        <v/>
      </c>
      <c r="BA430" s="285" t="str">
        <f t="shared" si="53"/>
        <v/>
      </c>
      <c r="BD430" s="264" t="str">
        <f>IF(W430="","",IF(F430="休日",AW430,IF(F430="法休",AW430,VLOOKUP(F430,カレンダマスタ!$Q$56:$R$69,2,FALSE))))</f>
        <v/>
      </c>
      <c r="BG430" s="264" t="e">
        <f t="shared" si="49"/>
        <v>#N/A</v>
      </c>
      <c r="BH430" s="264" t="str">
        <f>IF(AX430="","",IF(P430&lt;&gt;"","",IF(BG430="CS","OK",IF(VLOOKUP(E430,カレンダマスタ!$A$5:$D$381,4,FALSE)&gt;0,"",IF(OR(AX430*24&gt;10.84,AZ430*24&lt;14.5)=TRUE,"×","OK")))))</f>
        <v/>
      </c>
    </row>
    <row r="431" spans="2:60">
      <c r="B431" s="111"/>
      <c r="C431" s="385">
        <f>IF(STEP!C431&lt;&gt;"",STEP!C431,"")</f>
        <v>290863</v>
      </c>
      <c r="D431" s="386" t="str">
        <f>IF(STEP!D431&lt;&gt;"",STEP!D431,"")</f>
        <v>中村　洋太</v>
      </c>
      <c r="E431" s="387">
        <f>IF(STEP!E431&lt;&gt;"",STEP!E431,"")</f>
        <v>45418</v>
      </c>
      <c r="F431" s="253" t="s">
        <v>211</v>
      </c>
      <c r="G431" s="252"/>
      <c r="H431" s="254"/>
      <c r="I431" s="254"/>
      <c r="J431" s="254"/>
      <c r="K431" s="254"/>
      <c r="L431" s="254"/>
      <c r="M431" s="254"/>
      <c r="N431" s="254"/>
      <c r="O431" s="254"/>
      <c r="P431" s="254"/>
      <c r="Q431" s="254"/>
      <c r="R431" s="254"/>
      <c r="S431" s="254"/>
      <c r="T431" s="254"/>
      <c r="U431" s="254"/>
      <c r="V431" s="254"/>
      <c r="W431" s="254"/>
      <c r="X431" s="254"/>
      <c r="Y431" s="254"/>
      <c r="Z431" s="254"/>
      <c r="AA431" s="254"/>
      <c r="AB431" s="254"/>
      <c r="AC431" s="254"/>
      <c r="AD431" s="254"/>
      <c r="AE431" s="255"/>
      <c r="AF431" s="255"/>
      <c r="AG431" s="255"/>
      <c r="AH431" s="255"/>
      <c r="AI431" s="255"/>
      <c r="AJ431" s="255"/>
      <c r="AK431" s="255"/>
      <c r="AL431" s="255"/>
      <c r="AM431" s="255"/>
      <c r="AN431" s="255"/>
      <c r="AO431" s="254"/>
      <c r="AP431" s="254"/>
      <c r="AQ431" s="254"/>
      <c r="AR431" s="254"/>
      <c r="AS431" s="254"/>
      <c r="AT431" s="254"/>
      <c r="AU431" s="254"/>
      <c r="AW431" s="283" t="str">
        <f t="shared" si="50"/>
        <v/>
      </c>
      <c r="AX431" s="283" t="str">
        <f t="shared" si="48"/>
        <v/>
      </c>
      <c r="AY431" s="283" t="str">
        <f t="shared" si="51"/>
        <v/>
      </c>
      <c r="AZ431" s="283" t="str">
        <f t="shared" si="52"/>
        <v/>
      </c>
      <c r="BA431" s="283" t="str">
        <f t="shared" si="53"/>
        <v/>
      </c>
      <c r="BD431" s="254" t="str">
        <f>IF(W431="","",IF(F431="休日",AW431,IF(F431="法休",AW431,VLOOKUP(F431,カレンダマスタ!$Q$56:$R$69,2,FALSE))))</f>
        <v/>
      </c>
      <c r="BG431" s="503" t="e">
        <f t="shared" si="49"/>
        <v>#N/A</v>
      </c>
      <c r="BH431" s="503" t="str">
        <f>IF(AX431="","",IF(P431&lt;&gt;"","",IF(BG431="CS","OK",IF(VLOOKUP(E431,カレンダマスタ!$A$5:$D$381,4,FALSE)&gt;0,"",IF(OR(AX431*24&gt;10.84,AZ431*24&lt;14.5)=TRUE,"×","OK")))))</f>
        <v/>
      </c>
    </row>
    <row r="432" spans="2:60">
      <c r="B432" s="111"/>
      <c r="C432" s="385">
        <f>IF(STEP!C432&lt;&gt;"",STEP!C432,"")</f>
        <v>290863</v>
      </c>
      <c r="D432" s="386" t="str">
        <f>IF(STEP!D432&lt;&gt;"",STEP!D432,"")</f>
        <v>中村　洋太</v>
      </c>
      <c r="E432" s="387">
        <f>IF(STEP!E432&lt;&gt;"",STEP!E432,"")</f>
        <v>45419</v>
      </c>
      <c r="F432" s="253" t="s">
        <v>557</v>
      </c>
      <c r="G432" s="252"/>
      <c r="H432" s="254">
        <v>0.36458333333333331</v>
      </c>
      <c r="I432" s="254">
        <v>0.34861111111111115</v>
      </c>
      <c r="J432" s="254"/>
      <c r="K432" s="254"/>
      <c r="L432" s="254">
        <v>0.72916666666666663</v>
      </c>
      <c r="M432" s="254"/>
      <c r="N432" s="254">
        <v>0.8125</v>
      </c>
      <c r="O432" s="254"/>
      <c r="P432" s="254"/>
      <c r="Q432" s="254" t="s">
        <v>559</v>
      </c>
      <c r="R432" s="254"/>
      <c r="S432" s="254" t="s">
        <v>561</v>
      </c>
      <c r="T432" s="254"/>
      <c r="U432" s="254"/>
      <c r="V432" s="254">
        <v>0.33333333333333331</v>
      </c>
      <c r="W432" s="254">
        <v>0.40625</v>
      </c>
      <c r="X432" s="254"/>
      <c r="Y432" s="254">
        <v>7.2916666666666671E-2</v>
      </c>
      <c r="Z432" s="254"/>
      <c r="AA432" s="254"/>
      <c r="AB432" s="254"/>
      <c r="AC432" s="254"/>
      <c r="AD432" s="254"/>
      <c r="AE432" s="255">
        <v>8.3333333333333329E-2</v>
      </c>
      <c r="AF432" s="255">
        <v>7.2916666666666671E-2</v>
      </c>
      <c r="AG432" s="255" t="s">
        <v>600</v>
      </c>
      <c r="AH432" s="255">
        <v>7.2916666666666671E-2</v>
      </c>
      <c r="AI432" s="255">
        <v>1</v>
      </c>
      <c r="AJ432" s="255">
        <v>1</v>
      </c>
      <c r="AK432" s="255"/>
      <c r="AL432" s="255"/>
      <c r="AM432" s="255"/>
      <c r="AN432" s="255"/>
      <c r="AO432" s="254"/>
      <c r="AP432" s="254"/>
      <c r="AQ432" s="254"/>
      <c r="AR432" s="254"/>
      <c r="AS432" s="254"/>
      <c r="AT432" s="254"/>
      <c r="AU432" s="254"/>
      <c r="AW432" s="283">
        <f t="shared" si="50"/>
        <v>0.35069444444444442</v>
      </c>
      <c r="AX432" s="283">
        <f t="shared" si="48"/>
        <v>0.36458333333333331</v>
      </c>
      <c r="AY432" s="283">
        <f t="shared" si="51"/>
        <v>0.8125</v>
      </c>
      <c r="AZ432" s="283">
        <f t="shared" si="52"/>
        <v>0.8125</v>
      </c>
      <c r="BA432" s="283">
        <f t="shared" si="53"/>
        <v>0.40625</v>
      </c>
      <c r="BD432" s="254">
        <f>IF(W432="","",IF(F432="休日",AW432,IF(F432="法休",AW432,VLOOKUP(F432,カレンダマスタ!$Q$56:$R$69,2,FALSE))))</f>
        <v>0.36458333333333331</v>
      </c>
      <c r="BG432" s="254" t="e">
        <f t="shared" si="49"/>
        <v>#N/A</v>
      </c>
      <c r="BH432" s="254" t="e">
        <f>IF(AX432="","",IF(P432&lt;&gt;"","",IF(BG432="CS","OK",IF(VLOOKUP(E432,カレンダマスタ!$A$5:$D$381,4,FALSE)&gt;0,"",IF(OR(AX432*24&gt;10.84,AZ432*24&lt;14.5)=TRUE,"×","OK")))))</f>
        <v>#N/A</v>
      </c>
    </row>
    <row r="433" spans="2:60">
      <c r="B433" s="111"/>
      <c r="C433" s="385">
        <f>IF(STEP!C433&lt;&gt;"",STEP!C433,"")</f>
        <v>290863</v>
      </c>
      <c r="D433" s="386" t="str">
        <f>IF(STEP!D433&lt;&gt;"",STEP!D433,"")</f>
        <v>中村　洋太</v>
      </c>
      <c r="E433" s="387">
        <f>IF(STEP!E433&lt;&gt;"",STEP!E433,"")</f>
        <v>45420</v>
      </c>
      <c r="F433" s="256" t="s">
        <v>557</v>
      </c>
      <c r="G433" s="257"/>
      <c r="H433" s="254">
        <v>0.36458333333333331</v>
      </c>
      <c r="I433" s="254"/>
      <c r="J433" s="254">
        <v>0.3125</v>
      </c>
      <c r="K433" s="254" t="s">
        <v>562</v>
      </c>
      <c r="L433" s="254">
        <v>0.72916666666666663</v>
      </c>
      <c r="M433" s="254">
        <v>0.80972222222222223</v>
      </c>
      <c r="N433" s="254"/>
      <c r="O433" s="254"/>
      <c r="P433" s="254"/>
      <c r="Q433" s="254" t="s">
        <v>559</v>
      </c>
      <c r="R433" s="254"/>
      <c r="S433" s="254" t="s">
        <v>561</v>
      </c>
      <c r="T433" s="254"/>
      <c r="U433" s="254"/>
      <c r="V433" s="254">
        <v>0.33333333333333331</v>
      </c>
      <c r="W433" s="254">
        <v>0.44444444444444442</v>
      </c>
      <c r="X433" s="254"/>
      <c r="Y433" s="254">
        <v>0.1111111111111111</v>
      </c>
      <c r="Z433" s="254"/>
      <c r="AA433" s="254"/>
      <c r="AB433" s="254"/>
      <c r="AC433" s="254"/>
      <c r="AD433" s="254"/>
      <c r="AE433" s="255">
        <v>8.3333333333333329E-2</v>
      </c>
      <c r="AF433" s="255">
        <v>0.1111111111111111</v>
      </c>
      <c r="AG433" s="255">
        <v>2.7777777777777776E-2</v>
      </c>
      <c r="AH433" s="255">
        <v>0.1111111111111111</v>
      </c>
      <c r="AI433" s="255">
        <v>1</v>
      </c>
      <c r="AJ433" s="255">
        <v>1</v>
      </c>
      <c r="AK433" s="255"/>
      <c r="AL433" s="255"/>
      <c r="AM433" s="255"/>
      <c r="AN433" s="255"/>
      <c r="AO433" s="254"/>
      <c r="AP433" s="254"/>
      <c r="AQ433" s="254"/>
      <c r="AR433" s="254"/>
      <c r="AS433" s="254"/>
      <c r="AT433" s="254"/>
      <c r="AU433" s="254"/>
      <c r="AW433" s="283">
        <f t="shared" si="50"/>
        <v>0.3125</v>
      </c>
      <c r="AX433" s="283">
        <f t="shared" si="48"/>
        <v>0.3125</v>
      </c>
      <c r="AY433" s="283">
        <f t="shared" si="51"/>
        <v>0.80902777777777768</v>
      </c>
      <c r="AZ433" s="283">
        <f t="shared" si="52"/>
        <v>0.80902777777777768</v>
      </c>
      <c r="BA433" s="283">
        <f t="shared" si="53"/>
        <v>0.44444444444444442</v>
      </c>
      <c r="BD433" s="254">
        <f>IF(W433="","",IF(F433="休日",AW433,IF(F433="法休",AW433,VLOOKUP(F433,カレンダマスタ!$Q$56:$R$69,2,FALSE))))</f>
        <v>0.36458333333333331</v>
      </c>
      <c r="BG433" s="254" t="e">
        <f t="shared" si="49"/>
        <v>#N/A</v>
      </c>
      <c r="BH433" s="254" t="e">
        <f>IF(AX433="","",IF(P433&lt;&gt;"","",IF(BG433="CS","OK",IF(VLOOKUP(E433,カレンダマスタ!$A$5:$D$381,4,FALSE)&gt;0,"",IF(OR(AX433*24&gt;10.84,AZ433*24&lt;14.5)=TRUE,"×","OK")))))</f>
        <v>#N/A</v>
      </c>
    </row>
    <row r="434" spans="2:60">
      <c r="B434" s="111"/>
      <c r="C434" s="385">
        <f>IF(STEP!C434&lt;&gt;"",STEP!C434,"")</f>
        <v>290863</v>
      </c>
      <c r="D434" s="386" t="str">
        <f>IF(STEP!D434&lt;&gt;"",STEP!D434,"")</f>
        <v>中村　洋太</v>
      </c>
      <c r="E434" s="387">
        <f>IF(STEP!E434&lt;&gt;"",STEP!E434,"")</f>
        <v>45421</v>
      </c>
      <c r="F434" s="256" t="s">
        <v>557</v>
      </c>
      <c r="G434" s="257"/>
      <c r="H434" s="254"/>
      <c r="I434" s="254"/>
      <c r="J434" s="254"/>
      <c r="K434" s="254"/>
      <c r="L434" s="254"/>
      <c r="M434" s="254"/>
      <c r="N434" s="254"/>
      <c r="O434" s="254"/>
      <c r="P434" s="254" t="s">
        <v>558</v>
      </c>
      <c r="Q434" s="254"/>
      <c r="R434" s="254"/>
      <c r="S434" s="254"/>
      <c r="T434" s="254"/>
      <c r="U434" s="254"/>
      <c r="V434" s="254">
        <v>0.33333333333333331</v>
      </c>
      <c r="W434" s="254">
        <v>0.33333333333333331</v>
      </c>
      <c r="X434" s="254"/>
      <c r="Y434" s="254"/>
      <c r="Z434" s="254"/>
      <c r="AA434" s="254"/>
      <c r="AB434" s="254"/>
      <c r="AC434" s="254"/>
      <c r="AD434" s="254"/>
      <c r="AE434" s="255"/>
      <c r="AF434" s="255"/>
      <c r="AG434" s="255"/>
      <c r="AH434" s="255"/>
      <c r="AI434" s="255">
        <v>1</v>
      </c>
      <c r="AJ434" s="255">
        <v>1</v>
      </c>
      <c r="AK434" s="255"/>
      <c r="AL434" s="255"/>
      <c r="AM434" s="255"/>
      <c r="AN434" s="255"/>
      <c r="AO434" s="254"/>
      <c r="AP434" s="254"/>
      <c r="AQ434" s="254"/>
      <c r="AR434" s="254"/>
      <c r="AS434" s="254"/>
      <c r="AT434" s="254"/>
      <c r="AU434" s="254"/>
      <c r="AW434" s="283">
        <f t="shared" si="50"/>
        <v>0</v>
      </c>
      <c r="AX434" s="283">
        <f t="shared" si="48"/>
        <v>0.36458333333333331</v>
      </c>
      <c r="AY434" s="283">
        <f t="shared" si="51"/>
        <v>0</v>
      </c>
      <c r="AZ434" s="283">
        <f t="shared" si="52"/>
        <v>0</v>
      </c>
      <c r="BA434" s="283">
        <f t="shared" si="53"/>
        <v>0.33333333333333331</v>
      </c>
      <c r="BD434" s="254">
        <f>IF(W434="","",IF(F434="休日",AW434,IF(F434="法休",AW434,VLOOKUP(F434,カレンダマスタ!$Q$56:$R$69,2,FALSE))))</f>
        <v>0.36458333333333331</v>
      </c>
      <c r="BG434" s="254" t="e">
        <f t="shared" si="49"/>
        <v>#N/A</v>
      </c>
      <c r="BH434" s="254" t="str">
        <f>IF(AX434="","",IF(P434&lt;&gt;"","",IF(BG434="CS","OK",IF(VLOOKUP(E434,カレンダマスタ!$A$5:$D$381,4,FALSE)&gt;0,"",IF(OR(AX434*24&gt;10.84,AZ434*24&lt;14.5)=TRUE,"×","OK")))))</f>
        <v/>
      </c>
    </row>
    <row r="435" spans="2:60">
      <c r="B435" s="111"/>
      <c r="C435" s="385">
        <f>IF(STEP!C435&lt;&gt;"",STEP!C435,"")</f>
        <v>290863</v>
      </c>
      <c r="D435" s="386" t="str">
        <f>IF(STEP!D435&lt;&gt;"",STEP!D435,"")</f>
        <v>中村　洋太</v>
      </c>
      <c r="E435" s="387">
        <f>IF(STEP!E435&lt;&gt;"",STEP!E435,"")</f>
        <v>45422</v>
      </c>
      <c r="F435" s="256" t="s">
        <v>557</v>
      </c>
      <c r="G435" s="257"/>
      <c r="H435" s="254">
        <v>0.36458333333333331</v>
      </c>
      <c r="I435" s="254"/>
      <c r="J435" s="254">
        <v>0.3125</v>
      </c>
      <c r="K435" s="254" t="s">
        <v>562</v>
      </c>
      <c r="L435" s="254">
        <v>0.72916666666666663</v>
      </c>
      <c r="M435" s="254"/>
      <c r="N435" s="254">
        <v>0.8125</v>
      </c>
      <c r="O435" s="254"/>
      <c r="P435" s="254"/>
      <c r="Q435" s="254" t="s">
        <v>559</v>
      </c>
      <c r="R435" s="254"/>
      <c r="S435" s="254" t="s">
        <v>561</v>
      </c>
      <c r="T435" s="254"/>
      <c r="U435" s="254"/>
      <c r="V435" s="254">
        <v>0.33333333333333331</v>
      </c>
      <c r="W435" s="254">
        <v>0.44791666666666669</v>
      </c>
      <c r="X435" s="254"/>
      <c r="Y435" s="254">
        <v>0.11458333333333333</v>
      </c>
      <c r="Z435" s="254"/>
      <c r="AA435" s="254"/>
      <c r="AB435" s="254"/>
      <c r="AC435" s="254"/>
      <c r="AD435" s="254"/>
      <c r="AE435" s="255">
        <v>8.3333333333333329E-2</v>
      </c>
      <c r="AF435" s="255">
        <v>0.11458333333333333</v>
      </c>
      <c r="AG435" s="255">
        <v>3.125E-2</v>
      </c>
      <c r="AH435" s="255">
        <v>0.11458333333333333</v>
      </c>
      <c r="AI435" s="255">
        <v>1</v>
      </c>
      <c r="AJ435" s="255">
        <v>1</v>
      </c>
      <c r="AK435" s="255"/>
      <c r="AL435" s="255"/>
      <c r="AM435" s="255"/>
      <c r="AN435" s="255"/>
      <c r="AO435" s="254"/>
      <c r="AP435" s="254"/>
      <c r="AQ435" s="254"/>
      <c r="AR435" s="254"/>
      <c r="AS435" s="254"/>
      <c r="AT435" s="254"/>
      <c r="AU435" s="254"/>
      <c r="AW435" s="283">
        <f t="shared" si="50"/>
        <v>0.3125</v>
      </c>
      <c r="AX435" s="283">
        <f t="shared" si="48"/>
        <v>0.3125</v>
      </c>
      <c r="AY435" s="283">
        <f t="shared" si="51"/>
        <v>0.8125</v>
      </c>
      <c r="AZ435" s="283">
        <f t="shared" si="52"/>
        <v>0.8125</v>
      </c>
      <c r="BA435" s="283">
        <f t="shared" si="53"/>
        <v>0.44791666666666669</v>
      </c>
      <c r="BD435" s="254">
        <f>IF(W435="","",IF(F435="休日",AW435,IF(F435="法休",AW435,VLOOKUP(F435,カレンダマスタ!$Q$56:$R$69,2,FALSE))))</f>
        <v>0.36458333333333331</v>
      </c>
      <c r="BG435" s="254" t="e">
        <f t="shared" si="49"/>
        <v>#N/A</v>
      </c>
      <c r="BH435" s="254" t="e">
        <f>IF(AX435="","",IF(P435&lt;&gt;"","",IF(BG435="CS","OK",IF(VLOOKUP(E435,カレンダマスタ!$A$5:$D$381,4,FALSE)&gt;0,"",IF(OR(AX435*24&gt;10.84,AZ435*24&lt;14.5)=TRUE,"×","OK")))))</f>
        <v>#N/A</v>
      </c>
    </row>
    <row r="436" spans="2:60">
      <c r="B436" s="111"/>
      <c r="C436" s="388">
        <f>IF(STEP!C436&lt;&gt;"",STEP!C436,"")</f>
        <v>290863</v>
      </c>
      <c r="D436" s="389" t="str">
        <f>IF(STEP!D436&lt;&gt;"",STEP!D436,"")</f>
        <v>中村　洋太</v>
      </c>
      <c r="E436" s="390">
        <f>IF(STEP!E436&lt;&gt;"",STEP!E436,"")</f>
        <v>45423</v>
      </c>
      <c r="F436" s="259" t="s">
        <v>211</v>
      </c>
      <c r="G436" s="266"/>
      <c r="H436" s="260"/>
      <c r="I436" s="260"/>
      <c r="J436" s="260"/>
      <c r="K436" s="260"/>
      <c r="L436" s="260"/>
      <c r="M436" s="260"/>
      <c r="N436" s="260"/>
      <c r="O436" s="260"/>
      <c r="P436" s="260"/>
      <c r="Q436" s="260"/>
      <c r="R436" s="260"/>
      <c r="S436" s="260"/>
      <c r="T436" s="260"/>
      <c r="U436" s="260"/>
      <c r="V436" s="260"/>
      <c r="W436" s="260"/>
      <c r="X436" s="260"/>
      <c r="Y436" s="260"/>
      <c r="Z436" s="260"/>
      <c r="AA436" s="260"/>
      <c r="AB436" s="260"/>
      <c r="AC436" s="260"/>
      <c r="AD436" s="260"/>
      <c r="AE436" s="261"/>
      <c r="AF436" s="261"/>
      <c r="AG436" s="261"/>
      <c r="AH436" s="261"/>
      <c r="AI436" s="261"/>
      <c r="AJ436" s="261"/>
      <c r="AK436" s="261"/>
      <c r="AL436" s="261"/>
      <c r="AM436" s="261"/>
      <c r="AN436" s="261"/>
      <c r="AO436" s="260"/>
      <c r="AP436" s="260"/>
      <c r="AQ436" s="260"/>
      <c r="AR436" s="260"/>
      <c r="AS436" s="260"/>
      <c r="AT436" s="260"/>
      <c r="AU436" s="260"/>
      <c r="AW436" s="284" t="str">
        <f t="shared" si="50"/>
        <v/>
      </c>
      <c r="AX436" s="284" t="str">
        <f t="shared" si="48"/>
        <v/>
      </c>
      <c r="AY436" s="284" t="str">
        <f t="shared" si="51"/>
        <v/>
      </c>
      <c r="AZ436" s="284" t="str">
        <f t="shared" si="52"/>
        <v/>
      </c>
      <c r="BA436" s="284" t="str">
        <f t="shared" si="53"/>
        <v/>
      </c>
      <c r="BD436" s="260" t="str">
        <f>IF(W436="","",IF(F436="休日",AW436,IF(F436="法休",AW436,VLOOKUP(F436,カレンダマスタ!$Q$56:$R$69,2,FALSE))))</f>
        <v/>
      </c>
      <c r="BG436" s="260" t="e">
        <f t="shared" si="49"/>
        <v>#N/A</v>
      </c>
      <c r="BH436" s="260" t="str">
        <f>IF(AX436="","",IF(P436&lt;&gt;"","",IF(BG436="CS","OK",IF(VLOOKUP(E436,カレンダマスタ!$A$5:$D$381,4,FALSE)&gt;0,"",IF(OR(AX436*24&gt;10.84,AZ436*24&lt;14.5)=TRUE,"×","OK")))))</f>
        <v/>
      </c>
    </row>
    <row r="437" spans="2:60">
      <c r="B437" s="111"/>
      <c r="C437" s="391">
        <f>IF(STEP!C437&lt;&gt;"",STEP!C437,"")</f>
        <v>290863</v>
      </c>
      <c r="D437" s="392" t="str">
        <f>IF(STEP!D437&lt;&gt;"",STEP!D437,"")</f>
        <v>中村　洋太</v>
      </c>
      <c r="E437" s="393">
        <f>IF(STEP!E437&lt;&gt;"",STEP!E437,"")</f>
        <v>45424</v>
      </c>
      <c r="F437" s="263" t="s">
        <v>212</v>
      </c>
      <c r="G437" s="267"/>
      <c r="H437" s="264"/>
      <c r="I437" s="264"/>
      <c r="J437" s="264"/>
      <c r="K437" s="264"/>
      <c r="L437" s="264"/>
      <c r="M437" s="264"/>
      <c r="N437" s="264"/>
      <c r="O437" s="264"/>
      <c r="P437" s="264"/>
      <c r="Q437" s="264"/>
      <c r="R437" s="264"/>
      <c r="S437" s="264"/>
      <c r="T437" s="264"/>
      <c r="U437" s="264"/>
      <c r="V437" s="264"/>
      <c r="W437" s="264"/>
      <c r="X437" s="264"/>
      <c r="Y437" s="264"/>
      <c r="Z437" s="264"/>
      <c r="AA437" s="264"/>
      <c r="AB437" s="264"/>
      <c r="AC437" s="264"/>
      <c r="AD437" s="264"/>
      <c r="AE437" s="265"/>
      <c r="AF437" s="265"/>
      <c r="AG437" s="265"/>
      <c r="AH437" s="265"/>
      <c r="AI437" s="265"/>
      <c r="AJ437" s="265"/>
      <c r="AK437" s="265"/>
      <c r="AL437" s="265"/>
      <c r="AM437" s="265"/>
      <c r="AN437" s="265"/>
      <c r="AO437" s="264"/>
      <c r="AP437" s="264"/>
      <c r="AQ437" s="264"/>
      <c r="AR437" s="264"/>
      <c r="AS437" s="264"/>
      <c r="AT437" s="264"/>
      <c r="AU437" s="264"/>
      <c r="AW437" s="285" t="str">
        <f t="shared" si="50"/>
        <v/>
      </c>
      <c r="AX437" s="285" t="str">
        <f t="shared" si="48"/>
        <v/>
      </c>
      <c r="AY437" s="285" t="str">
        <f t="shared" si="51"/>
        <v/>
      </c>
      <c r="AZ437" s="285" t="str">
        <f t="shared" si="52"/>
        <v/>
      </c>
      <c r="BA437" s="285" t="str">
        <f t="shared" si="53"/>
        <v/>
      </c>
      <c r="BD437" s="264" t="str">
        <f>IF(W437="","",IF(F437="休日",AW437,IF(F437="法休",AW437,VLOOKUP(F437,カレンダマスタ!$Q$56:$R$69,2,FALSE))))</f>
        <v/>
      </c>
      <c r="BG437" s="264" t="e">
        <f t="shared" si="49"/>
        <v>#N/A</v>
      </c>
      <c r="BH437" s="264" t="str">
        <f>IF(AX437="","",IF(P437&lt;&gt;"","",IF(BG437="CS","OK",IF(VLOOKUP(E437,カレンダマスタ!$A$5:$D$381,4,FALSE)&gt;0,"",IF(OR(AX437*24&gt;10.84,AZ437*24&lt;14.5)=TRUE,"×","OK")))))</f>
        <v/>
      </c>
    </row>
    <row r="438" spans="2:60">
      <c r="B438" s="111"/>
      <c r="C438" s="385">
        <f>IF(STEP!C438&lt;&gt;"",STEP!C438,"")</f>
        <v>290863</v>
      </c>
      <c r="D438" s="386" t="str">
        <f>IF(STEP!D438&lt;&gt;"",STEP!D438,"")</f>
        <v>中村　洋太</v>
      </c>
      <c r="E438" s="387">
        <f>IF(STEP!E438&lt;&gt;"",STEP!E438,"")</f>
        <v>45425</v>
      </c>
      <c r="F438" s="253" t="s">
        <v>557</v>
      </c>
      <c r="G438" s="252"/>
      <c r="H438" s="254">
        <v>0.36458333333333331</v>
      </c>
      <c r="I438" s="254"/>
      <c r="J438" s="254">
        <v>0.3125</v>
      </c>
      <c r="K438" s="254" t="s">
        <v>562</v>
      </c>
      <c r="L438" s="254">
        <v>0.72916666666666663</v>
      </c>
      <c r="M438" s="254"/>
      <c r="N438" s="254">
        <v>0.8125</v>
      </c>
      <c r="O438" s="254"/>
      <c r="P438" s="254"/>
      <c r="Q438" s="254" t="s">
        <v>559</v>
      </c>
      <c r="R438" s="254"/>
      <c r="S438" s="254" t="s">
        <v>561</v>
      </c>
      <c r="T438" s="254"/>
      <c r="U438" s="254"/>
      <c r="V438" s="254">
        <v>0.33333333333333331</v>
      </c>
      <c r="W438" s="254">
        <v>0.44791666666666669</v>
      </c>
      <c r="X438" s="254"/>
      <c r="Y438" s="254">
        <v>0.11458333333333333</v>
      </c>
      <c r="Z438" s="254"/>
      <c r="AA438" s="254"/>
      <c r="AB438" s="254"/>
      <c r="AC438" s="254"/>
      <c r="AD438" s="254"/>
      <c r="AE438" s="255">
        <v>8.3333333333333329E-2</v>
      </c>
      <c r="AF438" s="255">
        <v>0.11458333333333333</v>
      </c>
      <c r="AG438" s="255">
        <v>3.125E-2</v>
      </c>
      <c r="AH438" s="255">
        <v>0.11458333333333333</v>
      </c>
      <c r="AI438" s="255">
        <v>1</v>
      </c>
      <c r="AJ438" s="255">
        <v>1</v>
      </c>
      <c r="AK438" s="255"/>
      <c r="AL438" s="255"/>
      <c r="AM438" s="255"/>
      <c r="AN438" s="255"/>
      <c r="AO438" s="254"/>
      <c r="AP438" s="254"/>
      <c r="AQ438" s="254"/>
      <c r="AR438" s="254"/>
      <c r="AS438" s="254"/>
      <c r="AT438" s="254"/>
      <c r="AU438" s="254"/>
      <c r="AW438" s="283">
        <f t="shared" si="50"/>
        <v>0.3125</v>
      </c>
      <c r="AX438" s="283">
        <f t="shared" si="48"/>
        <v>0.3125</v>
      </c>
      <c r="AY438" s="283">
        <f t="shared" si="51"/>
        <v>0.8125</v>
      </c>
      <c r="AZ438" s="283">
        <f t="shared" si="52"/>
        <v>0.8125</v>
      </c>
      <c r="BA438" s="283">
        <f t="shared" si="53"/>
        <v>0.44791666666666669</v>
      </c>
      <c r="BD438" s="254">
        <f>IF(W438="","",IF(F438="休日",AW438,IF(F438="法休",AW438,VLOOKUP(F438,カレンダマスタ!$Q$56:$R$69,2,FALSE))))</f>
        <v>0.36458333333333331</v>
      </c>
      <c r="BG438" s="503" t="e">
        <f t="shared" si="49"/>
        <v>#N/A</v>
      </c>
      <c r="BH438" s="503" t="e">
        <f>IF(AX438="","",IF(P438&lt;&gt;"","",IF(BG438="CS","OK",IF(VLOOKUP(E438,カレンダマスタ!$A$5:$D$381,4,FALSE)&gt;0,"",IF(OR(AX438*24&gt;10.84,AZ438*24&lt;14.5)=TRUE,"×","OK")))))</f>
        <v>#N/A</v>
      </c>
    </row>
    <row r="439" spans="2:60">
      <c r="B439" s="111"/>
      <c r="C439" s="385">
        <f>IF(STEP!C439&lt;&gt;"",STEP!C439,"")</f>
        <v>290863</v>
      </c>
      <c r="D439" s="386" t="str">
        <f>IF(STEP!D439&lt;&gt;"",STEP!D439,"")</f>
        <v>中村　洋太</v>
      </c>
      <c r="E439" s="387">
        <f>IF(STEP!E439&lt;&gt;"",STEP!E439,"")</f>
        <v>45426</v>
      </c>
      <c r="F439" s="253" t="s">
        <v>557</v>
      </c>
      <c r="G439" s="252"/>
      <c r="H439" s="254">
        <v>0.36458333333333331</v>
      </c>
      <c r="I439" s="254"/>
      <c r="J439" s="254">
        <v>0.3125</v>
      </c>
      <c r="K439" s="254" t="s">
        <v>562</v>
      </c>
      <c r="L439" s="254">
        <v>0.72916666666666663</v>
      </c>
      <c r="M439" s="254"/>
      <c r="N439" s="254">
        <v>0.8125</v>
      </c>
      <c r="O439" s="254"/>
      <c r="P439" s="254"/>
      <c r="Q439" s="254" t="s">
        <v>559</v>
      </c>
      <c r="R439" s="254"/>
      <c r="S439" s="254" t="s">
        <v>561</v>
      </c>
      <c r="T439" s="254"/>
      <c r="U439" s="254"/>
      <c r="V439" s="254">
        <v>0.33333333333333331</v>
      </c>
      <c r="W439" s="254">
        <v>0.44791666666666669</v>
      </c>
      <c r="X439" s="254"/>
      <c r="Y439" s="254">
        <v>0.11458333333333333</v>
      </c>
      <c r="Z439" s="254"/>
      <c r="AA439" s="254"/>
      <c r="AB439" s="254"/>
      <c r="AC439" s="254"/>
      <c r="AD439" s="254"/>
      <c r="AE439" s="255">
        <v>8.3333333333333329E-2</v>
      </c>
      <c r="AF439" s="255">
        <v>0.11458333333333333</v>
      </c>
      <c r="AG439" s="255">
        <v>3.125E-2</v>
      </c>
      <c r="AH439" s="255">
        <v>0.11458333333333333</v>
      </c>
      <c r="AI439" s="255">
        <v>1</v>
      </c>
      <c r="AJ439" s="255">
        <v>1</v>
      </c>
      <c r="AK439" s="255"/>
      <c r="AL439" s="255"/>
      <c r="AM439" s="255"/>
      <c r="AN439" s="255"/>
      <c r="AO439" s="254"/>
      <c r="AP439" s="254"/>
      <c r="AQ439" s="254"/>
      <c r="AR439" s="254"/>
      <c r="AS439" s="254"/>
      <c r="AT439" s="254"/>
      <c r="AU439" s="254"/>
      <c r="AW439" s="283">
        <f t="shared" si="50"/>
        <v>0.3125</v>
      </c>
      <c r="AX439" s="283">
        <f t="shared" si="48"/>
        <v>0.3125</v>
      </c>
      <c r="AY439" s="283">
        <f t="shared" si="51"/>
        <v>0.8125</v>
      </c>
      <c r="AZ439" s="283">
        <f t="shared" si="52"/>
        <v>0.8125</v>
      </c>
      <c r="BA439" s="283">
        <f t="shared" si="53"/>
        <v>0.44791666666666669</v>
      </c>
      <c r="BD439" s="254">
        <f>IF(W439="","",IF(F439="休日",AW439,IF(F439="法休",AW439,VLOOKUP(F439,カレンダマスタ!$Q$56:$R$69,2,FALSE))))</f>
        <v>0.36458333333333331</v>
      </c>
      <c r="BG439" s="254" t="e">
        <f t="shared" si="49"/>
        <v>#N/A</v>
      </c>
      <c r="BH439" s="254" t="e">
        <f>IF(AX439="","",IF(P439&lt;&gt;"","",IF(BG439="CS","OK",IF(VLOOKUP(E439,カレンダマスタ!$A$5:$D$381,4,FALSE)&gt;0,"",IF(OR(AX439*24&gt;10.84,AZ439*24&lt;14.5)=TRUE,"×","OK")))))</f>
        <v>#N/A</v>
      </c>
    </row>
    <row r="440" spans="2:60">
      <c r="B440" s="111"/>
      <c r="C440" s="385">
        <f>IF(STEP!C440&lt;&gt;"",STEP!C440,"")</f>
        <v>290863</v>
      </c>
      <c r="D440" s="386" t="str">
        <f>IF(STEP!D440&lt;&gt;"",STEP!D440,"")</f>
        <v>中村　洋太</v>
      </c>
      <c r="E440" s="387">
        <f>IF(STEP!E440&lt;&gt;"",STEP!E440,"")</f>
        <v>45427</v>
      </c>
      <c r="F440" s="253" t="s">
        <v>557</v>
      </c>
      <c r="G440" s="252"/>
      <c r="H440" s="254">
        <v>0.36458333333333331</v>
      </c>
      <c r="I440" s="254"/>
      <c r="J440" s="254">
        <v>0.3125</v>
      </c>
      <c r="K440" s="254" t="s">
        <v>562</v>
      </c>
      <c r="L440" s="254">
        <v>0.72916666666666663</v>
      </c>
      <c r="M440" s="254"/>
      <c r="N440" s="254">
        <v>0.8125</v>
      </c>
      <c r="O440" s="254"/>
      <c r="P440" s="254"/>
      <c r="Q440" s="254" t="s">
        <v>559</v>
      </c>
      <c r="R440" s="254"/>
      <c r="S440" s="254" t="s">
        <v>561</v>
      </c>
      <c r="T440" s="254"/>
      <c r="U440" s="254"/>
      <c r="V440" s="254">
        <v>0.33333333333333331</v>
      </c>
      <c r="W440" s="254">
        <v>0.44791666666666669</v>
      </c>
      <c r="X440" s="254"/>
      <c r="Y440" s="254">
        <v>0.11458333333333333</v>
      </c>
      <c r="Z440" s="254"/>
      <c r="AA440" s="254"/>
      <c r="AB440" s="254"/>
      <c r="AC440" s="254"/>
      <c r="AD440" s="254"/>
      <c r="AE440" s="255">
        <v>8.3333333333333329E-2</v>
      </c>
      <c r="AF440" s="255">
        <v>0.11458333333333333</v>
      </c>
      <c r="AG440" s="255">
        <v>3.125E-2</v>
      </c>
      <c r="AH440" s="255">
        <v>0.11458333333333333</v>
      </c>
      <c r="AI440" s="255">
        <v>1</v>
      </c>
      <c r="AJ440" s="255">
        <v>1</v>
      </c>
      <c r="AK440" s="255"/>
      <c r="AL440" s="255"/>
      <c r="AM440" s="255"/>
      <c r="AN440" s="255"/>
      <c r="AO440" s="254"/>
      <c r="AP440" s="254"/>
      <c r="AQ440" s="254"/>
      <c r="AR440" s="254"/>
      <c r="AS440" s="254"/>
      <c r="AT440" s="254"/>
      <c r="AU440" s="254"/>
      <c r="AW440" s="283">
        <f t="shared" si="50"/>
        <v>0.3125</v>
      </c>
      <c r="AX440" s="283">
        <f t="shared" si="48"/>
        <v>0.3125</v>
      </c>
      <c r="AY440" s="283">
        <f t="shared" si="51"/>
        <v>0.8125</v>
      </c>
      <c r="AZ440" s="283">
        <f t="shared" si="52"/>
        <v>0.8125</v>
      </c>
      <c r="BA440" s="283">
        <f t="shared" si="53"/>
        <v>0.44791666666666669</v>
      </c>
      <c r="BD440" s="254">
        <f>IF(W440="","",IF(F440="休日",AW440,IF(F440="法休",AW440,VLOOKUP(F440,カレンダマスタ!$Q$56:$R$69,2,FALSE))))</f>
        <v>0.36458333333333331</v>
      </c>
      <c r="BG440" s="254" t="e">
        <f t="shared" si="49"/>
        <v>#N/A</v>
      </c>
      <c r="BH440" s="254" t="e">
        <f>IF(AX440="","",IF(P440&lt;&gt;"","",IF(BG440="CS","OK",IF(VLOOKUP(E440,カレンダマスタ!$A$5:$D$381,4,FALSE)&gt;0,"",IF(OR(AX440*24&gt;10.84,AZ440*24&lt;14.5)=TRUE,"×","OK")))))</f>
        <v>#N/A</v>
      </c>
    </row>
    <row r="441" spans="2:60">
      <c r="B441" s="111"/>
      <c r="C441" s="385">
        <f>IF(STEP!C441&lt;&gt;"",STEP!C441,"")</f>
        <v>290863</v>
      </c>
      <c r="D441" s="386" t="str">
        <f>IF(STEP!D441&lt;&gt;"",STEP!D441,"")</f>
        <v>中村　洋太</v>
      </c>
      <c r="E441" s="387">
        <f>IF(STEP!E441&lt;&gt;"",STEP!E441,"")</f>
        <v>45428</v>
      </c>
      <c r="F441" s="256" t="s">
        <v>557</v>
      </c>
      <c r="G441" s="257"/>
      <c r="H441" s="254">
        <v>0.36458333333333331</v>
      </c>
      <c r="I441" s="254"/>
      <c r="J441" s="254">
        <v>0.3125</v>
      </c>
      <c r="K441" s="254" t="s">
        <v>562</v>
      </c>
      <c r="L441" s="254">
        <v>0.72916666666666663</v>
      </c>
      <c r="M441" s="254">
        <v>0.81319444444444444</v>
      </c>
      <c r="N441" s="254"/>
      <c r="O441" s="254"/>
      <c r="P441" s="254"/>
      <c r="Q441" s="254" t="s">
        <v>559</v>
      </c>
      <c r="R441" s="254"/>
      <c r="S441" s="254" t="s">
        <v>561</v>
      </c>
      <c r="T441" s="254"/>
      <c r="U441" s="254"/>
      <c r="V441" s="254">
        <v>0.33333333333333331</v>
      </c>
      <c r="W441" s="254">
        <v>0.4375</v>
      </c>
      <c r="X441" s="254"/>
      <c r="Y441" s="254">
        <v>0.10416666666666667</v>
      </c>
      <c r="Z441" s="254"/>
      <c r="AA441" s="254"/>
      <c r="AB441" s="254"/>
      <c r="AC441" s="254"/>
      <c r="AD441" s="254"/>
      <c r="AE441" s="255">
        <v>8.3333333333333329E-2</v>
      </c>
      <c r="AF441" s="255">
        <v>0.10416666666666667</v>
      </c>
      <c r="AG441" s="255">
        <v>2.0833333333333332E-2</v>
      </c>
      <c r="AH441" s="255">
        <v>0.10416666666666667</v>
      </c>
      <c r="AI441" s="255">
        <v>1</v>
      </c>
      <c r="AJ441" s="255">
        <v>1</v>
      </c>
      <c r="AK441" s="255"/>
      <c r="AL441" s="255"/>
      <c r="AM441" s="255"/>
      <c r="AN441" s="255"/>
      <c r="AO441" s="254"/>
      <c r="AP441" s="254">
        <v>0.54166666666666663</v>
      </c>
      <c r="AQ441" s="254">
        <v>0.55208333333333337</v>
      </c>
      <c r="AR441" s="254">
        <v>1.0416666666666666E-2</v>
      </c>
      <c r="AS441" s="254"/>
      <c r="AT441" s="254"/>
      <c r="AU441" s="254"/>
      <c r="AW441" s="283">
        <f t="shared" si="50"/>
        <v>0.3125</v>
      </c>
      <c r="AX441" s="283">
        <f t="shared" si="48"/>
        <v>0.3125</v>
      </c>
      <c r="AY441" s="283">
        <f t="shared" si="51"/>
        <v>0.8125</v>
      </c>
      <c r="AZ441" s="283">
        <f t="shared" si="52"/>
        <v>0.80208333333333337</v>
      </c>
      <c r="BA441" s="283">
        <f t="shared" si="53"/>
        <v>0.4375</v>
      </c>
      <c r="BD441" s="254">
        <f>IF(W441="","",IF(F441="休日",AW441,IF(F441="法休",AW441,VLOOKUP(F441,カレンダマスタ!$Q$56:$R$69,2,FALSE))))</f>
        <v>0.36458333333333331</v>
      </c>
      <c r="BG441" s="254" t="e">
        <f t="shared" si="49"/>
        <v>#N/A</v>
      </c>
      <c r="BH441" s="254" t="e">
        <f>IF(AX441="","",IF(P441&lt;&gt;"","",IF(BG441="CS","OK",IF(VLOOKUP(E441,カレンダマスタ!$A$5:$D$381,4,FALSE)&gt;0,"",IF(OR(AX441*24&gt;10.84,AZ441*24&lt;14.5)=TRUE,"×","OK")))))</f>
        <v>#N/A</v>
      </c>
    </row>
    <row r="442" spans="2:60">
      <c r="B442" s="111"/>
      <c r="C442" s="385">
        <f>IF(STEP!C442&lt;&gt;"",STEP!C442,"")</f>
        <v>290863</v>
      </c>
      <c r="D442" s="386" t="str">
        <f>IF(STEP!D442&lt;&gt;"",STEP!D442,"")</f>
        <v>中村　洋太</v>
      </c>
      <c r="E442" s="387">
        <f>IF(STEP!E442&lt;&gt;"",STEP!E442,"")</f>
        <v>45429</v>
      </c>
      <c r="F442" s="256" t="s">
        <v>557</v>
      </c>
      <c r="G442" s="257"/>
      <c r="H442" s="254">
        <v>0.36458333333333331</v>
      </c>
      <c r="I442" s="254">
        <v>0.35625000000000001</v>
      </c>
      <c r="J442" s="254"/>
      <c r="K442" s="254"/>
      <c r="L442" s="254">
        <v>0.72916666666666663</v>
      </c>
      <c r="M442" s="254">
        <v>0.72916666666666663</v>
      </c>
      <c r="N442" s="254"/>
      <c r="O442" s="254"/>
      <c r="P442" s="254"/>
      <c r="Q442" s="254"/>
      <c r="R442" s="254"/>
      <c r="S442" s="254"/>
      <c r="T442" s="254"/>
      <c r="U442" s="254"/>
      <c r="V442" s="254">
        <v>0.33333333333333331</v>
      </c>
      <c r="W442" s="254">
        <v>0.33333333333333331</v>
      </c>
      <c r="X442" s="254"/>
      <c r="Y442" s="254"/>
      <c r="Z442" s="254"/>
      <c r="AA442" s="254"/>
      <c r="AB442" s="254"/>
      <c r="AC442" s="254"/>
      <c r="AD442" s="254"/>
      <c r="AE442" s="255"/>
      <c r="AF442" s="255"/>
      <c r="AG442" s="255"/>
      <c r="AH442" s="255"/>
      <c r="AI442" s="255">
        <v>1</v>
      </c>
      <c r="AJ442" s="255">
        <v>1</v>
      </c>
      <c r="AK442" s="255"/>
      <c r="AL442" s="255"/>
      <c r="AM442" s="255"/>
      <c r="AN442" s="255"/>
      <c r="AO442" s="254"/>
      <c r="AP442" s="254"/>
      <c r="AQ442" s="254"/>
      <c r="AR442" s="254"/>
      <c r="AS442" s="254"/>
      <c r="AT442" s="254"/>
      <c r="AU442" s="254"/>
      <c r="AW442" s="283">
        <f t="shared" si="50"/>
        <v>0.3576388888888889</v>
      </c>
      <c r="AX442" s="283">
        <f t="shared" si="48"/>
        <v>0.36458333333333331</v>
      </c>
      <c r="AY442" s="283">
        <f t="shared" si="51"/>
        <v>0.72916666666666663</v>
      </c>
      <c r="AZ442" s="283">
        <f t="shared" si="52"/>
        <v>0.72916666666666663</v>
      </c>
      <c r="BA442" s="283">
        <f t="shared" si="53"/>
        <v>0.33333333333333331</v>
      </c>
      <c r="BD442" s="254">
        <f>IF(W442="","",IF(F442="休日",AW442,IF(F442="法休",AW442,VLOOKUP(F442,カレンダマスタ!$Q$56:$R$69,2,FALSE))))</f>
        <v>0.36458333333333331</v>
      </c>
      <c r="BG442" s="254" t="e">
        <f t="shared" si="49"/>
        <v>#N/A</v>
      </c>
      <c r="BH442" s="254" t="e">
        <f>IF(AX442="","",IF(P442&lt;&gt;"","",IF(BG442="CS","OK",IF(VLOOKUP(E442,カレンダマスタ!$A$5:$D$381,4,FALSE)&gt;0,"",IF(OR(AX442*24&gt;10.84,AZ442*24&lt;14.5)=TRUE,"×","OK")))))</f>
        <v>#N/A</v>
      </c>
    </row>
    <row r="443" spans="2:60">
      <c r="B443" s="111"/>
      <c r="C443" s="388">
        <f>IF(STEP!C443&lt;&gt;"",STEP!C443,"")</f>
        <v>290863</v>
      </c>
      <c r="D443" s="389" t="str">
        <f>IF(STEP!D443&lt;&gt;"",STEP!D443,"")</f>
        <v>中村　洋太</v>
      </c>
      <c r="E443" s="390">
        <f>IF(STEP!E443&lt;&gt;"",STEP!E443,"")</f>
        <v>45430</v>
      </c>
      <c r="F443" s="259" t="s">
        <v>211</v>
      </c>
      <c r="G443" s="266"/>
      <c r="H443" s="260"/>
      <c r="I443" s="260"/>
      <c r="J443" s="260"/>
      <c r="K443" s="260"/>
      <c r="L443" s="260"/>
      <c r="M443" s="260"/>
      <c r="N443" s="260"/>
      <c r="O443" s="260"/>
      <c r="P443" s="260"/>
      <c r="Q443" s="260"/>
      <c r="R443" s="260"/>
      <c r="S443" s="260"/>
      <c r="T443" s="260"/>
      <c r="U443" s="260"/>
      <c r="V443" s="260"/>
      <c r="W443" s="260"/>
      <c r="X443" s="260"/>
      <c r="Y443" s="260"/>
      <c r="Z443" s="260"/>
      <c r="AA443" s="260"/>
      <c r="AB443" s="260"/>
      <c r="AC443" s="260"/>
      <c r="AD443" s="260"/>
      <c r="AE443" s="261"/>
      <c r="AF443" s="261"/>
      <c r="AG443" s="261"/>
      <c r="AH443" s="261"/>
      <c r="AI443" s="261"/>
      <c r="AJ443" s="261"/>
      <c r="AK443" s="261"/>
      <c r="AL443" s="261"/>
      <c r="AM443" s="261"/>
      <c r="AN443" s="261"/>
      <c r="AO443" s="260"/>
      <c r="AP443" s="260"/>
      <c r="AQ443" s="260"/>
      <c r="AR443" s="260"/>
      <c r="AS443" s="260"/>
      <c r="AT443" s="260"/>
      <c r="AU443" s="260"/>
      <c r="AW443" s="284" t="str">
        <f t="shared" si="50"/>
        <v/>
      </c>
      <c r="AX443" s="284" t="str">
        <f t="shared" si="48"/>
        <v/>
      </c>
      <c r="AY443" s="284" t="str">
        <f t="shared" si="51"/>
        <v/>
      </c>
      <c r="AZ443" s="284" t="str">
        <f t="shared" si="52"/>
        <v/>
      </c>
      <c r="BA443" s="284" t="str">
        <f t="shared" si="53"/>
        <v/>
      </c>
      <c r="BD443" s="260" t="str">
        <f>IF(W443="","",IF(F443="休日",AW443,IF(F443="法休",AW443,VLOOKUP(F443,カレンダマスタ!$Q$56:$R$69,2,FALSE))))</f>
        <v/>
      </c>
      <c r="BG443" s="260" t="e">
        <f t="shared" si="49"/>
        <v>#N/A</v>
      </c>
      <c r="BH443" s="260" t="str">
        <f>IF(AX443="","",IF(P443&lt;&gt;"","",IF(BG443="CS","OK",IF(VLOOKUP(E443,カレンダマスタ!$A$5:$D$381,4,FALSE)&gt;0,"",IF(OR(AX443*24&gt;10.84,AZ443*24&lt;14.5)=TRUE,"×","OK")))))</f>
        <v/>
      </c>
    </row>
    <row r="444" spans="2:60">
      <c r="B444" s="111"/>
      <c r="C444" s="394">
        <f>IF(STEP!C444&lt;&gt;"",STEP!C444,"")</f>
        <v>290863</v>
      </c>
      <c r="D444" s="395" t="str">
        <f>IF(STEP!D444&lt;&gt;"",STEP!D444,"")</f>
        <v>中村　洋太</v>
      </c>
      <c r="E444" s="396">
        <f>IF(STEP!E444&lt;&gt;"",STEP!E444,"")</f>
        <v>45431</v>
      </c>
      <c r="F444" s="269" t="s">
        <v>212</v>
      </c>
      <c r="G444" s="268"/>
      <c r="H444" s="270"/>
      <c r="I444" s="270"/>
      <c r="J444" s="270"/>
      <c r="K444" s="270"/>
      <c r="L444" s="270"/>
      <c r="M444" s="270"/>
      <c r="N444" s="270"/>
      <c r="O444" s="270"/>
      <c r="P444" s="270"/>
      <c r="Q444" s="270"/>
      <c r="R444" s="270"/>
      <c r="S444" s="270"/>
      <c r="T444" s="270"/>
      <c r="U444" s="270"/>
      <c r="V444" s="270"/>
      <c r="W444" s="270"/>
      <c r="X444" s="270"/>
      <c r="Y444" s="270"/>
      <c r="Z444" s="270"/>
      <c r="AA444" s="270"/>
      <c r="AB444" s="270"/>
      <c r="AC444" s="270"/>
      <c r="AD444" s="270"/>
      <c r="AE444" s="271"/>
      <c r="AF444" s="271"/>
      <c r="AG444" s="271"/>
      <c r="AH444" s="271"/>
      <c r="AI444" s="271"/>
      <c r="AJ444" s="271"/>
      <c r="AK444" s="271"/>
      <c r="AL444" s="271"/>
      <c r="AM444" s="271"/>
      <c r="AN444" s="271"/>
      <c r="AO444" s="270"/>
      <c r="AP444" s="270"/>
      <c r="AQ444" s="270"/>
      <c r="AR444" s="270"/>
      <c r="AS444" s="270"/>
      <c r="AT444" s="270"/>
      <c r="AU444" s="270"/>
      <c r="AW444" s="282" t="str">
        <f t="shared" si="50"/>
        <v/>
      </c>
      <c r="AX444" s="282" t="str">
        <f t="shared" si="48"/>
        <v/>
      </c>
      <c r="AY444" s="282" t="str">
        <f t="shared" si="51"/>
        <v/>
      </c>
      <c r="AZ444" s="282" t="str">
        <f t="shared" si="52"/>
        <v/>
      </c>
      <c r="BA444" s="282" t="str">
        <f t="shared" si="53"/>
        <v/>
      </c>
      <c r="BD444" s="270" t="str">
        <f>IF(W444="","",IF(F444="休日",AW444,IF(F444="法休",AW444,VLOOKUP(F444,カレンダマスタ!$Q$56:$R$69,2,FALSE))))</f>
        <v/>
      </c>
      <c r="BG444" s="270" t="e">
        <f t="shared" si="49"/>
        <v>#N/A</v>
      </c>
      <c r="BH444" s="270" t="str">
        <f>IF(AX444="","",IF(P444&lt;&gt;"","",IF(BG444="CS","OK",IF(VLOOKUP(E444,カレンダマスタ!$A$5:$D$381,4,FALSE)&gt;0,"",IF(OR(AX444*24&gt;10.84,AZ444*24&lt;14.5)=TRUE,"×","OK")))))</f>
        <v/>
      </c>
    </row>
    <row r="445" spans="2:60">
      <c r="B445" s="111"/>
      <c r="C445" s="385">
        <f>IF(STEP!C445&lt;&gt;"",STEP!C445,"")</f>
        <v>290863</v>
      </c>
      <c r="D445" s="386" t="str">
        <f>IF(STEP!D445&lt;&gt;"",STEP!D445,"")</f>
        <v>中村　洋太</v>
      </c>
      <c r="E445" s="387">
        <f>IF(STEP!E445&lt;&gt;"",STEP!E445,"")</f>
        <v>45432</v>
      </c>
      <c r="F445" s="253" t="s">
        <v>557</v>
      </c>
      <c r="G445" s="252"/>
      <c r="H445" s="254">
        <v>0.36458333333333331</v>
      </c>
      <c r="I445" s="254"/>
      <c r="J445" s="254">
        <v>0.3125</v>
      </c>
      <c r="K445" s="254" t="s">
        <v>562</v>
      </c>
      <c r="L445" s="254">
        <v>0.72916666666666663</v>
      </c>
      <c r="M445" s="254"/>
      <c r="N445" s="254"/>
      <c r="O445" s="254"/>
      <c r="P445" s="254"/>
      <c r="Q445" s="254" t="s">
        <v>559</v>
      </c>
      <c r="R445" s="254"/>
      <c r="S445" s="254" t="s">
        <v>561</v>
      </c>
      <c r="T445" s="254"/>
      <c r="U445" s="254"/>
      <c r="V445" s="254"/>
      <c r="W445" s="254"/>
      <c r="X445" s="254"/>
      <c r="Y445" s="254"/>
      <c r="Z445" s="254"/>
      <c r="AA445" s="254"/>
      <c r="AB445" s="254"/>
      <c r="AC445" s="254"/>
      <c r="AD445" s="254"/>
      <c r="AE445" s="255">
        <v>8.3333333333333329E-2</v>
      </c>
      <c r="AF445" s="255"/>
      <c r="AG445" s="255" t="s">
        <v>577</v>
      </c>
      <c r="AH445" s="255"/>
      <c r="AI445" s="255">
        <v>1</v>
      </c>
      <c r="AJ445" s="255"/>
      <c r="AK445" s="255"/>
      <c r="AL445" s="255"/>
      <c r="AM445" s="255"/>
      <c r="AN445" s="255"/>
      <c r="AO445" s="254"/>
      <c r="AP445" s="254"/>
      <c r="AQ445" s="254"/>
      <c r="AR445" s="254"/>
      <c r="AS445" s="254"/>
      <c r="AT445" s="254"/>
      <c r="AU445" s="254"/>
      <c r="AW445" s="283" t="str">
        <f t="shared" si="50"/>
        <v/>
      </c>
      <c r="AX445" s="283" t="str">
        <f t="shared" si="48"/>
        <v/>
      </c>
      <c r="AY445" s="283" t="str">
        <f t="shared" si="51"/>
        <v/>
      </c>
      <c r="AZ445" s="283" t="str">
        <f t="shared" si="52"/>
        <v/>
      </c>
      <c r="BA445" s="283" t="str">
        <f t="shared" si="53"/>
        <v/>
      </c>
      <c r="BD445" s="254" t="str">
        <f>IF(W445="","",IF(F445="休日",AW445,IF(F445="法休",AW445,VLOOKUP(F445,カレンダマスタ!$Q$56:$R$69,2,FALSE))))</f>
        <v/>
      </c>
      <c r="BG445" s="254" t="e">
        <f t="shared" si="49"/>
        <v>#N/A</v>
      </c>
      <c r="BH445" s="254" t="str">
        <f>IF(AX445="","",IF(P445&lt;&gt;"","",IF(BG445="CS","OK",IF(VLOOKUP(E445,カレンダマスタ!$A$5:$D$381,4,FALSE)&gt;0,"",IF(OR(AX445*24&gt;10.84,AZ445*24&lt;14.5)=TRUE,"×","OK")))))</f>
        <v/>
      </c>
    </row>
    <row r="446" spans="2:60">
      <c r="B446" s="111"/>
      <c r="C446" s="397" t="str">
        <f>IF(STEP!C446&lt;&gt;"",STEP!C446,"")</f>
        <v/>
      </c>
      <c r="D446" s="398" t="str">
        <f>IF(STEP!D446&lt;&gt;"",STEP!D446,"")</f>
        <v/>
      </c>
      <c r="E446" s="399" t="str">
        <f>IF(STEP!E446&lt;&gt;"",STEP!E446,"")</f>
        <v/>
      </c>
      <c r="F446" s="273"/>
      <c r="G446" s="272"/>
      <c r="H446" s="274"/>
      <c r="I446" s="274"/>
      <c r="J446" s="274"/>
      <c r="K446" s="274"/>
      <c r="L446" s="274"/>
      <c r="M446" s="274"/>
      <c r="N446" s="274"/>
      <c r="O446" s="274"/>
      <c r="P446" s="274"/>
      <c r="Q446" s="274"/>
      <c r="R446" s="274"/>
      <c r="S446" s="274"/>
      <c r="T446" s="274"/>
      <c r="U446" s="274"/>
      <c r="V446" s="274"/>
      <c r="W446" s="274"/>
      <c r="X446" s="274"/>
      <c r="Y446" s="274"/>
      <c r="Z446" s="274"/>
      <c r="AA446" s="274"/>
      <c r="AB446" s="274"/>
      <c r="AC446" s="274"/>
      <c r="AD446" s="274"/>
      <c r="AE446" s="275"/>
      <c r="AF446" s="275"/>
      <c r="AG446" s="275"/>
      <c r="AH446" s="275"/>
      <c r="AI446" s="275"/>
      <c r="AJ446" s="275"/>
      <c r="AK446" s="275"/>
      <c r="AL446" s="275"/>
      <c r="AM446" s="275"/>
      <c r="AN446" s="275"/>
      <c r="AO446" s="274"/>
      <c r="AP446" s="274"/>
      <c r="AQ446" s="274"/>
      <c r="AR446" s="274"/>
      <c r="AS446" s="274"/>
      <c r="AT446" s="274"/>
      <c r="AU446" s="274"/>
      <c r="AW446" s="286" t="str">
        <f t="shared" si="50"/>
        <v/>
      </c>
      <c r="AX446" s="286" t="str">
        <f t="shared" si="48"/>
        <v/>
      </c>
      <c r="AY446" s="286" t="str">
        <f t="shared" si="51"/>
        <v/>
      </c>
      <c r="AZ446" s="286" t="str">
        <f t="shared" si="52"/>
        <v/>
      </c>
      <c r="BA446" s="286" t="str">
        <f t="shared" si="53"/>
        <v/>
      </c>
      <c r="BD446" s="274" t="str">
        <f>IF(W446="","",IF(F446="休日",AW446,IF(F446="法休",AW446,VLOOKUP(F446,カレンダマスタ!$Q$56:$R$69,2,FALSE))))</f>
        <v/>
      </c>
      <c r="BG446" s="274" t="e">
        <f t="shared" si="49"/>
        <v>#N/A</v>
      </c>
      <c r="BH446" s="274" t="str">
        <f>IF(AX446="","",IF(P446&lt;&gt;"","",IF(BG446="CS","OK",IF(VLOOKUP(E446,カレンダマスタ!$A$5:$D$381,4,FALSE)&gt;0,"",IF(OR(AX446*24&gt;10.84,AZ446*24&lt;14.5)=TRUE,"×","OK")))))</f>
        <v/>
      </c>
    </row>
    <row r="447" spans="2:60">
      <c r="B447" s="111"/>
      <c r="C447" s="397" t="str">
        <f>IF(STEP!C447&lt;&gt;"",STEP!C447,"")</f>
        <v/>
      </c>
      <c r="D447" s="398" t="str">
        <f>IF(STEP!D447&lt;&gt;"",STEP!D447,"")</f>
        <v/>
      </c>
      <c r="E447" s="399" t="str">
        <f>IF(STEP!E447&lt;&gt;"",STEP!E447,"")</f>
        <v/>
      </c>
      <c r="F447" s="273"/>
      <c r="G447" s="272"/>
      <c r="H447" s="274"/>
      <c r="I447" s="274"/>
      <c r="J447" s="274"/>
      <c r="K447" s="274"/>
      <c r="L447" s="274"/>
      <c r="M447" s="274"/>
      <c r="N447" s="274"/>
      <c r="O447" s="274"/>
      <c r="P447" s="274"/>
      <c r="Q447" s="274"/>
      <c r="R447" s="274"/>
      <c r="S447" s="274"/>
      <c r="T447" s="274"/>
      <c r="U447" s="274"/>
      <c r="V447" s="274"/>
      <c r="W447" s="274"/>
      <c r="X447" s="274"/>
      <c r="Y447" s="274"/>
      <c r="Z447" s="274"/>
      <c r="AA447" s="274"/>
      <c r="AB447" s="274"/>
      <c r="AC447" s="274"/>
      <c r="AD447" s="274"/>
      <c r="AE447" s="275"/>
      <c r="AF447" s="275"/>
      <c r="AG447" s="275"/>
      <c r="AH447" s="275"/>
      <c r="AI447" s="275"/>
      <c r="AJ447" s="275"/>
      <c r="AK447" s="275"/>
      <c r="AL447" s="275"/>
      <c r="AM447" s="275"/>
      <c r="AN447" s="275"/>
      <c r="AO447" s="274"/>
      <c r="AP447" s="274"/>
      <c r="AQ447" s="274"/>
      <c r="AR447" s="274"/>
      <c r="AS447" s="274"/>
      <c r="AT447" s="274"/>
      <c r="AU447" s="274"/>
      <c r="AW447" s="286" t="str">
        <f t="shared" si="50"/>
        <v/>
      </c>
      <c r="AX447" s="286" t="str">
        <f t="shared" si="48"/>
        <v/>
      </c>
      <c r="AY447" s="286" t="str">
        <f t="shared" si="51"/>
        <v/>
      </c>
      <c r="AZ447" s="286" t="str">
        <f t="shared" si="52"/>
        <v/>
      </c>
      <c r="BA447" s="286" t="str">
        <f t="shared" si="53"/>
        <v/>
      </c>
      <c r="BD447" s="274" t="str">
        <f>IF(W447="","",IF(F447="休日",AW447,IF(F447="法休",AW447,VLOOKUP(F447,カレンダマスタ!$Q$56:$R$69,2,FALSE))))</f>
        <v/>
      </c>
      <c r="BG447" s="274" t="e">
        <f t="shared" si="49"/>
        <v>#N/A</v>
      </c>
      <c r="BH447" s="274" t="str">
        <f>IF(AX447="","",IF(P447&lt;&gt;"","",IF(BG447="CS","OK",IF(VLOOKUP(E447,カレンダマスタ!$A$5:$D$381,4,FALSE)&gt;0,"",IF(OR(AX447*24&gt;10.84,AZ447*24&lt;14.5)=TRUE,"×","OK")))))</f>
        <v/>
      </c>
    </row>
    <row r="448" spans="2:60">
      <c r="B448" s="111"/>
      <c r="C448" s="397" t="str">
        <f>IF(STEP!C448&lt;&gt;"",STEP!C448,"")</f>
        <v/>
      </c>
      <c r="D448" s="398" t="str">
        <f>IF(STEP!D448&lt;&gt;"",STEP!D448,"")</f>
        <v/>
      </c>
      <c r="E448" s="399" t="str">
        <f>IF(STEP!E448&lt;&gt;"",STEP!E448,"")</f>
        <v/>
      </c>
      <c r="F448" s="273"/>
      <c r="G448" s="272"/>
      <c r="H448" s="274"/>
      <c r="I448" s="274"/>
      <c r="J448" s="274"/>
      <c r="K448" s="274"/>
      <c r="L448" s="274"/>
      <c r="M448" s="274"/>
      <c r="N448" s="274"/>
      <c r="O448" s="274"/>
      <c r="P448" s="274"/>
      <c r="Q448" s="274"/>
      <c r="R448" s="274"/>
      <c r="S448" s="274"/>
      <c r="T448" s="274"/>
      <c r="U448" s="274"/>
      <c r="V448" s="274"/>
      <c r="W448" s="274"/>
      <c r="X448" s="274"/>
      <c r="Y448" s="274"/>
      <c r="Z448" s="274"/>
      <c r="AA448" s="274"/>
      <c r="AB448" s="274"/>
      <c r="AC448" s="274"/>
      <c r="AD448" s="274"/>
      <c r="AE448" s="275"/>
      <c r="AF448" s="275"/>
      <c r="AG448" s="275"/>
      <c r="AH448" s="275"/>
      <c r="AI448" s="275"/>
      <c r="AJ448" s="275"/>
      <c r="AK448" s="275"/>
      <c r="AL448" s="275"/>
      <c r="AM448" s="275"/>
      <c r="AN448" s="275"/>
      <c r="AO448" s="274"/>
      <c r="AP448" s="274"/>
      <c r="AQ448" s="274"/>
      <c r="AR448" s="274"/>
      <c r="AS448" s="274"/>
      <c r="AT448" s="274"/>
      <c r="AU448" s="274"/>
      <c r="AW448" s="286" t="str">
        <f t="shared" si="50"/>
        <v/>
      </c>
      <c r="AX448" s="286" t="str">
        <f t="shared" si="48"/>
        <v/>
      </c>
      <c r="AY448" s="286" t="str">
        <f t="shared" si="51"/>
        <v/>
      </c>
      <c r="AZ448" s="286" t="str">
        <f t="shared" si="52"/>
        <v/>
      </c>
      <c r="BA448" s="286" t="str">
        <f t="shared" si="53"/>
        <v/>
      </c>
      <c r="BD448" s="274" t="str">
        <f>IF(W448="","",IF(F448="休日",AW448,IF(F448="法休",AW448,VLOOKUP(F448,カレンダマスタ!$Q$56:$R$69,2,FALSE))))</f>
        <v/>
      </c>
      <c r="BG448" s="274" t="e">
        <f t="shared" si="49"/>
        <v>#N/A</v>
      </c>
      <c r="BH448" s="274" t="str">
        <f>IF(AX448="","",IF(P448&lt;&gt;"","",IF(BG448="CS","OK",IF(VLOOKUP(E448,カレンダマスタ!$A$5:$D$381,4,FALSE)&gt;0,"",IF(OR(AX448*24&gt;10.84,AZ448*24&lt;14.5)=TRUE,"×","OK")))))</f>
        <v/>
      </c>
    </row>
    <row r="449" spans="2:60">
      <c r="B449" s="111"/>
      <c r="C449" s="397" t="str">
        <f>IF(STEP!C449&lt;&gt;"",STEP!C449,"")</f>
        <v/>
      </c>
      <c r="D449" s="398" t="str">
        <f>IF(STEP!D449&lt;&gt;"",STEP!D449,"")</f>
        <v/>
      </c>
      <c r="E449" s="399" t="str">
        <f>IF(STEP!E449&lt;&gt;"",STEP!E449,"")</f>
        <v/>
      </c>
      <c r="F449" s="273"/>
      <c r="G449" s="272"/>
      <c r="H449" s="274"/>
      <c r="I449" s="274"/>
      <c r="J449" s="274"/>
      <c r="K449" s="274"/>
      <c r="L449" s="274"/>
      <c r="M449" s="274"/>
      <c r="N449" s="274"/>
      <c r="O449" s="274"/>
      <c r="P449" s="274"/>
      <c r="Q449" s="274"/>
      <c r="R449" s="274"/>
      <c r="S449" s="274"/>
      <c r="T449" s="274"/>
      <c r="U449" s="274"/>
      <c r="V449" s="274"/>
      <c r="W449" s="274"/>
      <c r="X449" s="274"/>
      <c r="Y449" s="274"/>
      <c r="Z449" s="274"/>
      <c r="AA449" s="274"/>
      <c r="AB449" s="274"/>
      <c r="AC449" s="274"/>
      <c r="AD449" s="274"/>
      <c r="AE449" s="275"/>
      <c r="AF449" s="275"/>
      <c r="AG449" s="275"/>
      <c r="AH449" s="275"/>
      <c r="AI449" s="275"/>
      <c r="AJ449" s="275"/>
      <c r="AK449" s="275"/>
      <c r="AL449" s="275"/>
      <c r="AM449" s="275"/>
      <c r="AN449" s="275"/>
      <c r="AO449" s="274"/>
      <c r="AP449" s="274"/>
      <c r="AQ449" s="274"/>
      <c r="AR449" s="274"/>
      <c r="AS449" s="274"/>
      <c r="AT449" s="274"/>
      <c r="AU449" s="274"/>
      <c r="AW449" s="286" t="str">
        <f t="shared" si="50"/>
        <v/>
      </c>
      <c r="AX449" s="286" t="str">
        <f t="shared" si="48"/>
        <v/>
      </c>
      <c r="AY449" s="286" t="str">
        <f t="shared" si="51"/>
        <v/>
      </c>
      <c r="AZ449" s="286" t="str">
        <f t="shared" si="52"/>
        <v/>
      </c>
      <c r="BA449" s="286" t="str">
        <f t="shared" si="53"/>
        <v/>
      </c>
      <c r="BD449" s="274" t="str">
        <f>IF(W449="","",IF(F449="休日",AW449,IF(F449="法休",AW449,VLOOKUP(F449,カレンダマスタ!$Q$56:$R$69,2,FALSE))))</f>
        <v/>
      </c>
      <c r="BG449" s="274" t="e">
        <f t="shared" si="49"/>
        <v>#N/A</v>
      </c>
      <c r="BH449" s="274" t="str">
        <f>IF(AX449="","",IF(P449&lt;&gt;"","",IF(BG449="CS","OK",IF(VLOOKUP(E449,カレンダマスタ!$A$5:$D$381,4,FALSE)&gt;0,"",IF(OR(AX449*24&gt;10.84,AZ449*24&lt;14.5)=TRUE,"×","OK")))))</f>
        <v/>
      </c>
    </row>
    <row r="450" spans="2:60" ht="13.8" thickBot="1">
      <c r="B450" s="161"/>
      <c r="C450" s="400" t="str">
        <f>IF(STEP!C450&lt;&gt;"",STEP!C450,"")</f>
        <v/>
      </c>
      <c r="D450" s="401" t="str">
        <f>IF(STEP!D450&lt;&gt;"",STEP!D450,"")</f>
        <v/>
      </c>
      <c r="E450" s="402" t="str">
        <f>IF(STEP!E450&lt;&gt;"",STEP!E450,"")</f>
        <v/>
      </c>
      <c r="F450" s="277"/>
      <c r="G450" s="276"/>
      <c r="H450" s="278"/>
      <c r="I450" s="278"/>
      <c r="J450" s="278"/>
      <c r="K450" s="278"/>
      <c r="L450" s="278"/>
      <c r="M450" s="278"/>
      <c r="N450" s="278"/>
      <c r="O450" s="278"/>
      <c r="P450" s="278"/>
      <c r="Q450" s="278"/>
      <c r="R450" s="278"/>
      <c r="S450" s="278"/>
      <c r="T450" s="278"/>
      <c r="U450" s="278"/>
      <c r="V450" s="278"/>
      <c r="W450" s="278"/>
      <c r="X450" s="278"/>
      <c r="Y450" s="278"/>
      <c r="Z450" s="278"/>
      <c r="AA450" s="278"/>
      <c r="AB450" s="278"/>
      <c r="AC450" s="278"/>
      <c r="AD450" s="278"/>
      <c r="AE450" s="279"/>
      <c r="AF450" s="279"/>
      <c r="AG450" s="279"/>
      <c r="AH450" s="279"/>
      <c r="AI450" s="279"/>
      <c r="AJ450" s="279"/>
      <c r="AK450" s="279"/>
      <c r="AL450" s="279"/>
      <c r="AM450" s="279"/>
      <c r="AN450" s="279"/>
      <c r="AO450" s="278"/>
      <c r="AP450" s="278"/>
      <c r="AQ450" s="278"/>
      <c r="AR450" s="278"/>
      <c r="AS450" s="278"/>
      <c r="AT450" s="278"/>
      <c r="AU450" s="278"/>
      <c r="AW450" s="287" t="str">
        <f t="shared" si="50"/>
        <v/>
      </c>
      <c r="AX450" s="287" t="str">
        <f t="shared" si="48"/>
        <v/>
      </c>
      <c r="AY450" s="287" t="str">
        <f t="shared" si="51"/>
        <v/>
      </c>
      <c r="AZ450" s="287" t="str">
        <f t="shared" si="52"/>
        <v/>
      </c>
      <c r="BA450" s="287" t="str">
        <f t="shared" si="53"/>
        <v/>
      </c>
      <c r="BD450" s="278" t="str">
        <f>IF(W450="","",IF(F450="休日",AW450,IF(F450="法休",AW450,VLOOKUP(F450,カレンダマスタ!$Q$56:$R$69,2,FALSE))))</f>
        <v/>
      </c>
      <c r="BG450" s="278" t="e">
        <f t="shared" si="49"/>
        <v>#N/A</v>
      </c>
      <c r="BH450" s="278" t="str">
        <f>IF(AX450="","",IF(P450&lt;&gt;"","",IF(BG450="CS","OK",IF(VLOOKUP(E450,カレンダマスタ!$A$5:$D$381,4,FALSE)&gt;0,"",IF(OR(AX450*24&gt;10.84,AZ450*24&lt;14.5)=TRUE,"×","OK")))))</f>
        <v/>
      </c>
    </row>
    <row r="451" spans="2:60">
      <c r="B451" s="323"/>
      <c r="C451" s="366"/>
      <c r="D451" s="367"/>
      <c r="E451" s="368"/>
      <c r="F451" s="367"/>
      <c r="G451" s="366"/>
      <c r="H451" s="369"/>
      <c r="I451" s="369"/>
      <c r="J451" s="369"/>
      <c r="K451" s="369"/>
      <c r="L451" s="369"/>
      <c r="M451" s="369"/>
      <c r="N451" s="369"/>
      <c r="O451" s="369"/>
      <c r="P451" s="369"/>
      <c r="Q451" s="369"/>
      <c r="R451" s="369"/>
      <c r="S451" s="369"/>
      <c r="T451" s="369"/>
      <c r="U451" s="369"/>
      <c r="V451" s="369"/>
      <c r="W451" s="369"/>
      <c r="X451" s="369"/>
      <c r="Y451" s="369"/>
      <c r="Z451" s="369"/>
      <c r="AA451" s="369"/>
      <c r="AB451" s="369"/>
      <c r="AC451" s="369"/>
      <c r="AD451" s="369"/>
      <c r="AE451" s="370"/>
      <c r="AF451" s="370"/>
      <c r="AG451" s="370"/>
      <c r="AH451" s="370"/>
      <c r="AI451" s="370"/>
      <c r="AJ451" s="370"/>
      <c r="AK451" s="370"/>
      <c r="AL451" s="370"/>
      <c r="AM451" s="370"/>
      <c r="AN451" s="370"/>
      <c r="AO451" s="369"/>
      <c r="AP451" s="369"/>
      <c r="AQ451" s="369"/>
      <c r="AR451" s="369"/>
      <c r="AS451" s="369"/>
      <c r="AT451" s="369"/>
      <c r="AU451" s="369"/>
      <c r="AW451" s="363"/>
      <c r="AX451" s="363"/>
      <c r="AY451" s="363"/>
      <c r="AZ451" s="363"/>
      <c r="BA451" s="363"/>
      <c r="BD451" s="369" t="str">
        <f>IF(W451="","",IF(F451="休日",AW451,IF(F451="法休",AW451,VLOOKUP(F451,カレンダマスタ!$Q$56:$R$69,2,FALSE))))</f>
        <v/>
      </c>
      <c r="BG451" s="369"/>
      <c r="BH451" s="369"/>
    </row>
    <row r="452" spans="2:60">
      <c r="B452" s="323"/>
      <c r="C452" s="371"/>
      <c r="D452" s="372"/>
      <c r="E452" s="373"/>
      <c r="F452" s="372"/>
      <c r="G452" s="371"/>
      <c r="H452" s="374"/>
      <c r="I452" s="374"/>
      <c r="J452" s="374"/>
      <c r="K452" s="374"/>
      <c r="L452" s="374"/>
      <c r="M452" s="374"/>
      <c r="N452" s="374"/>
      <c r="O452" s="374"/>
      <c r="P452" s="374"/>
      <c r="Q452" s="374"/>
      <c r="R452" s="374"/>
      <c r="S452" s="374"/>
      <c r="T452" s="374"/>
      <c r="U452" s="374"/>
      <c r="V452" s="374"/>
      <c r="W452" s="374"/>
      <c r="X452" s="374"/>
      <c r="Y452" s="374"/>
      <c r="Z452" s="374"/>
      <c r="AA452" s="374"/>
      <c r="AB452" s="374"/>
      <c r="AC452" s="374"/>
      <c r="AD452" s="374"/>
      <c r="AE452" s="375"/>
      <c r="AF452" s="375"/>
      <c r="AG452" s="375"/>
      <c r="AH452" s="375"/>
      <c r="AI452" s="375"/>
      <c r="AJ452" s="375"/>
      <c r="AK452" s="375"/>
      <c r="AL452" s="375"/>
      <c r="AM452" s="375"/>
      <c r="AN452" s="375"/>
      <c r="AO452" s="374"/>
      <c r="AP452" s="374"/>
      <c r="AQ452" s="374"/>
      <c r="AR452" s="374"/>
      <c r="AS452" s="374"/>
      <c r="AT452" s="374"/>
      <c r="AU452" s="374"/>
      <c r="AW452" s="363"/>
      <c r="AX452" s="363"/>
      <c r="AY452" s="363"/>
      <c r="AZ452" s="363"/>
      <c r="BA452" s="363"/>
      <c r="BD452" s="374" t="str">
        <f>IF(W452="","",IF(F452="休日",AW452,IF(F452="法休",AW452,VLOOKUP(F452,カレンダマスタ!$Q$56:$R$69,2,FALSE))))</f>
        <v/>
      </c>
      <c r="BG452" s="374"/>
      <c r="BH452" s="374"/>
    </row>
    <row r="453" spans="2:60">
      <c r="B453" s="323"/>
      <c r="C453" s="371"/>
      <c r="D453" s="372"/>
      <c r="E453" s="373"/>
      <c r="F453" s="372"/>
      <c r="G453" s="371"/>
      <c r="H453" s="374"/>
      <c r="I453" s="374"/>
      <c r="J453" s="374"/>
      <c r="K453" s="374"/>
      <c r="L453" s="374"/>
      <c r="M453" s="374"/>
      <c r="N453" s="374"/>
      <c r="O453" s="374"/>
      <c r="P453" s="374"/>
      <c r="Q453" s="374"/>
      <c r="R453" s="374"/>
      <c r="S453" s="374"/>
      <c r="T453" s="374"/>
      <c r="U453" s="374"/>
      <c r="V453" s="374"/>
      <c r="W453" s="374"/>
      <c r="X453" s="374"/>
      <c r="Y453" s="374"/>
      <c r="Z453" s="374"/>
      <c r="AA453" s="374"/>
      <c r="AB453" s="374"/>
      <c r="AC453" s="374"/>
      <c r="AD453" s="374"/>
      <c r="AE453" s="375"/>
      <c r="AF453" s="375"/>
      <c r="AG453" s="375"/>
      <c r="AH453" s="375"/>
      <c r="AI453" s="375"/>
      <c r="AJ453" s="375"/>
      <c r="AK453" s="375"/>
      <c r="AL453" s="375"/>
      <c r="AM453" s="375"/>
      <c r="AN453" s="375"/>
      <c r="AO453" s="374"/>
      <c r="AP453" s="374"/>
      <c r="AQ453" s="374"/>
      <c r="AR453" s="374"/>
      <c r="AS453" s="374"/>
      <c r="AT453" s="374"/>
      <c r="AU453" s="374"/>
      <c r="AW453" s="363"/>
      <c r="AX453" s="363"/>
      <c r="AY453" s="363"/>
      <c r="AZ453" s="363"/>
      <c r="BA453" s="363"/>
      <c r="BD453" s="374" t="str">
        <f>IF(W453="","",IF(F453="休日",AW453,IF(F453="法休",AW453,VLOOKUP(F453,カレンダマスタ!$Q$56:$R$69,2,FALSE))))</f>
        <v/>
      </c>
      <c r="BG453" s="374"/>
      <c r="BH453" s="374"/>
    </row>
    <row r="454" spans="2:60">
      <c r="B454" s="323"/>
      <c r="C454" s="371"/>
      <c r="D454" s="372"/>
      <c r="E454" s="373"/>
      <c r="F454" s="372"/>
      <c r="G454" s="371"/>
      <c r="H454" s="374"/>
      <c r="I454" s="374"/>
      <c r="J454" s="374"/>
      <c r="K454" s="374"/>
      <c r="L454" s="374"/>
      <c r="M454" s="374"/>
      <c r="N454" s="374"/>
      <c r="O454" s="374"/>
      <c r="P454" s="374"/>
      <c r="Q454" s="374"/>
      <c r="R454" s="374"/>
      <c r="S454" s="374"/>
      <c r="T454" s="374"/>
      <c r="U454" s="374"/>
      <c r="V454" s="374"/>
      <c r="W454" s="374"/>
      <c r="X454" s="374"/>
      <c r="Y454" s="374"/>
      <c r="Z454" s="374"/>
      <c r="AA454" s="374"/>
      <c r="AB454" s="374"/>
      <c r="AC454" s="374"/>
      <c r="AD454" s="374"/>
      <c r="AE454" s="375"/>
      <c r="AF454" s="375"/>
      <c r="AG454" s="375"/>
      <c r="AH454" s="375"/>
      <c r="AI454" s="375"/>
      <c r="AJ454" s="375"/>
      <c r="AK454" s="375"/>
      <c r="AL454" s="375"/>
      <c r="AM454" s="375"/>
      <c r="AN454" s="375"/>
      <c r="AO454" s="374"/>
      <c r="AP454" s="374"/>
      <c r="AQ454" s="374"/>
      <c r="AR454" s="374"/>
      <c r="AS454" s="374"/>
      <c r="AT454" s="374"/>
      <c r="AU454" s="374"/>
      <c r="AW454" s="363"/>
      <c r="AX454" s="363"/>
      <c r="AY454" s="363"/>
      <c r="AZ454" s="363"/>
      <c r="BA454" s="363"/>
      <c r="BD454" s="374" t="str">
        <f>IF(W454="","",IF(F454="休日",AW454,IF(F454="法休",AW454,VLOOKUP(F454,カレンダマスタ!$Q$56:$R$69,2,FALSE))))</f>
        <v/>
      </c>
      <c r="BG454" s="374"/>
      <c r="BH454" s="374"/>
    </row>
    <row r="455" spans="2:60">
      <c r="B455" s="323"/>
      <c r="C455" s="371"/>
      <c r="D455" s="372"/>
      <c r="E455" s="373"/>
      <c r="F455" s="372"/>
      <c r="G455" s="371"/>
      <c r="H455" s="374"/>
      <c r="I455" s="374"/>
      <c r="J455" s="374"/>
      <c r="K455" s="374"/>
      <c r="L455" s="374"/>
      <c r="M455" s="374"/>
      <c r="N455" s="374"/>
      <c r="O455" s="374"/>
      <c r="P455" s="374"/>
      <c r="Q455" s="374"/>
      <c r="R455" s="374"/>
      <c r="S455" s="374"/>
      <c r="T455" s="374"/>
      <c r="U455" s="374"/>
      <c r="V455" s="374"/>
      <c r="W455" s="374"/>
      <c r="X455" s="374"/>
      <c r="Y455" s="374"/>
      <c r="Z455" s="374"/>
      <c r="AA455" s="374"/>
      <c r="AB455" s="374"/>
      <c r="AC455" s="374"/>
      <c r="AD455" s="374"/>
      <c r="AE455" s="375"/>
      <c r="AF455" s="375"/>
      <c r="AG455" s="375"/>
      <c r="AH455" s="375"/>
      <c r="AI455" s="375"/>
      <c r="AJ455" s="375"/>
      <c r="AK455" s="375"/>
      <c r="AL455" s="375"/>
      <c r="AM455" s="375"/>
      <c r="AN455" s="375"/>
      <c r="AO455" s="374"/>
      <c r="AP455" s="374"/>
      <c r="AQ455" s="374"/>
      <c r="AR455" s="374"/>
      <c r="AS455" s="374"/>
      <c r="AT455" s="374"/>
      <c r="AU455" s="374"/>
      <c r="AW455" s="363"/>
      <c r="AX455" s="363"/>
      <c r="AY455" s="363"/>
      <c r="AZ455" s="363"/>
      <c r="BA455" s="363"/>
      <c r="BD455" s="374" t="str">
        <f>IF(W455="","",IF(F455="休日",AW455,IF(F455="法休",AW455,VLOOKUP(F455,カレンダマスタ!$Q$56:$R$69,2,FALSE))))</f>
        <v/>
      </c>
      <c r="BG455" s="374"/>
      <c r="BH455" s="374"/>
    </row>
    <row r="456" spans="2:60">
      <c r="B456" s="323"/>
      <c r="C456" s="371"/>
      <c r="D456" s="372"/>
      <c r="E456" s="373"/>
      <c r="F456" s="372"/>
      <c r="G456" s="371"/>
      <c r="H456" s="374"/>
      <c r="I456" s="374"/>
      <c r="J456" s="374"/>
      <c r="K456" s="374"/>
      <c r="L456" s="374"/>
      <c r="M456" s="374"/>
      <c r="N456" s="374"/>
      <c r="O456" s="374"/>
      <c r="P456" s="374"/>
      <c r="Q456" s="374"/>
      <c r="R456" s="374"/>
      <c r="S456" s="374"/>
      <c r="T456" s="374"/>
      <c r="U456" s="374"/>
      <c r="V456" s="374"/>
      <c r="W456" s="374"/>
      <c r="X456" s="374"/>
      <c r="Y456" s="374"/>
      <c r="Z456" s="374"/>
      <c r="AA456" s="374"/>
      <c r="AB456" s="374"/>
      <c r="AC456" s="374"/>
      <c r="AD456" s="374"/>
      <c r="AE456" s="375"/>
      <c r="AF456" s="375"/>
      <c r="AG456" s="375"/>
      <c r="AH456" s="375"/>
      <c r="AI456" s="375"/>
      <c r="AJ456" s="375"/>
      <c r="AK456" s="375"/>
      <c r="AL456" s="375"/>
      <c r="AM456" s="375"/>
      <c r="AN456" s="375"/>
      <c r="AO456" s="374"/>
      <c r="AP456" s="374"/>
      <c r="AQ456" s="374"/>
      <c r="AR456" s="374"/>
      <c r="AS456" s="374"/>
      <c r="AT456" s="374"/>
      <c r="AU456" s="374"/>
      <c r="AW456" s="363"/>
      <c r="AX456" s="363"/>
      <c r="AY456" s="363"/>
      <c r="AZ456" s="363"/>
      <c r="BA456" s="363"/>
      <c r="BD456" s="374" t="str">
        <f>IF(W456="","",IF(F456="休日",AW456,IF(F456="法休",AW456,VLOOKUP(F456,カレンダマスタ!$Q$56:$R$69,2,FALSE))))</f>
        <v/>
      </c>
      <c r="BG456" s="374"/>
      <c r="BH456" s="374"/>
    </row>
    <row r="457" spans="2:60">
      <c r="B457" s="323"/>
      <c r="C457" s="371"/>
      <c r="D457" s="372"/>
      <c r="E457" s="373"/>
      <c r="F457" s="372"/>
      <c r="G457" s="371"/>
      <c r="H457" s="374"/>
      <c r="I457" s="374"/>
      <c r="J457" s="374"/>
      <c r="K457" s="374"/>
      <c r="L457" s="374"/>
      <c r="M457" s="374"/>
      <c r="N457" s="374"/>
      <c r="O457" s="374"/>
      <c r="P457" s="374"/>
      <c r="Q457" s="374"/>
      <c r="R457" s="374"/>
      <c r="S457" s="374"/>
      <c r="T457" s="374"/>
      <c r="U457" s="374"/>
      <c r="V457" s="374"/>
      <c r="W457" s="374"/>
      <c r="X457" s="374"/>
      <c r="Y457" s="374"/>
      <c r="Z457" s="374"/>
      <c r="AA457" s="374"/>
      <c r="AB457" s="374"/>
      <c r="AC457" s="374"/>
      <c r="AD457" s="374"/>
      <c r="AE457" s="375"/>
      <c r="AF457" s="375"/>
      <c r="AG457" s="375"/>
      <c r="AH457" s="375"/>
      <c r="AI457" s="375"/>
      <c r="AJ457" s="375"/>
      <c r="AK457" s="375"/>
      <c r="AL457" s="375"/>
      <c r="AM457" s="375"/>
      <c r="AN457" s="375"/>
      <c r="AO457" s="374"/>
      <c r="AP457" s="374"/>
      <c r="AQ457" s="374"/>
      <c r="AR457" s="374"/>
      <c r="AS457" s="374"/>
      <c r="AT457" s="374"/>
      <c r="AU457" s="374"/>
      <c r="AW457" s="363"/>
      <c r="AX457" s="363"/>
      <c r="AY457" s="363"/>
      <c r="AZ457" s="363"/>
      <c r="BA457" s="363"/>
      <c r="BD457" s="374" t="str">
        <f>IF(W457="","",IF(F457="休日",AW457,IF(F457="法休",AW457,VLOOKUP(F457,カレンダマスタ!$Q$56:$R$69,2,FALSE))))</f>
        <v/>
      </c>
      <c r="BG457" s="374"/>
      <c r="BH457" s="374"/>
    </row>
    <row r="458" spans="2:60">
      <c r="B458" s="323"/>
      <c r="C458" s="371"/>
      <c r="D458" s="372"/>
      <c r="E458" s="373"/>
      <c r="F458" s="372"/>
      <c r="G458" s="371"/>
      <c r="H458" s="374"/>
      <c r="I458" s="374"/>
      <c r="J458" s="374"/>
      <c r="K458" s="374"/>
      <c r="L458" s="374"/>
      <c r="M458" s="374"/>
      <c r="N458" s="374"/>
      <c r="O458" s="374"/>
      <c r="P458" s="374"/>
      <c r="Q458" s="374"/>
      <c r="R458" s="374"/>
      <c r="S458" s="374"/>
      <c r="T458" s="374"/>
      <c r="U458" s="374"/>
      <c r="V458" s="374"/>
      <c r="W458" s="374"/>
      <c r="X458" s="374"/>
      <c r="Y458" s="374"/>
      <c r="Z458" s="374"/>
      <c r="AA458" s="374"/>
      <c r="AB458" s="374"/>
      <c r="AC458" s="374"/>
      <c r="AD458" s="374"/>
      <c r="AE458" s="375"/>
      <c r="AF458" s="375"/>
      <c r="AG458" s="375"/>
      <c r="AH458" s="375"/>
      <c r="AI458" s="375"/>
      <c r="AJ458" s="375"/>
      <c r="AK458" s="375"/>
      <c r="AL458" s="375"/>
      <c r="AM458" s="375"/>
      <c r="AN458" s="375"/>
      <c r="AO458" s="374"/>
      <c r="AP458" s="374"/>
      <c r="AQ458" s="374"/>
      <c r="AR458" s="374"/>
      <c r="AS458" s="374"/>
      <c r="AT458" s="374"/>
      <c r="AU458" s="374"/>
      <c r="AW458" s="363"/>
      <c r="AX458" s="363"/>
      <c r="AY458" s="363"/>
      <c r="AZ458" s="363"/>
      <c r="BA458" s="363"/>
      <c r="BD458" s="374" t="str">
        <f>IF(W458="","",IF(F458="休日",AW458,IF(F458="法休",AW458,VLOOKUP(F458,カレンダマスタ!$Q$56:$R$69,2,FALSE))))</f>
        <v/>
      </c>
      <c r="BG458" s="374"/>
      <c r="BH458" s="374"/>
    </row>
    <row r="459" spans="2:60">
      <c r="B459" s="323"/>
      <c r="C459" s="371"/>
      <c r="D459" s="372"/>
      <c r="E459" s="373"/>
      <c r="F459" s="372"/>
      <c r="G459" s="371"/>
      <c r="H459" s="374"/>
      <c r="I459" s="374"/>
      <c r="J459" s="374"/>
      <c r="K459" s="374"/>
      <c r="L459" s="374"/>
      <c r="M459" s="374"/>
      <c r="N459" s="374"/>
      <c r="O459" s="374"/>
      <c r="P459" s="374"/>
      <c r="Q459" s="374"/>
      <c r="R459" s="374"/>
      <c r="S459" s="374"/>
      <c r="T459" s="374"/>
      <c r="U459" s="374"/>
      <c r="V459" s="374"/>
      <c r="W459" s="374"/>
      <c r="X459" s="374"/>
      <c r="Y459" s="374"/>
      <c r="Z459" s="374"/>
      <c r="AA459" s="374"/>
      <c r="AB459" s="374"/>
      <c r="AC459" s="374"/>
      <c r="AD459" s="374"/>
      <c r="AE459" s="375"/>
      <c r="AF459" s="375"/>
      <c r="AG459" s="375"/>
      <c r="AH459" s="375"/>
      <c r="AI459" s="375"/>
      <c r="AJ459" s="375"/>
      <c r="AK459" s="375"/>
      <c r="AL459" s="375"/>
      <c r="AM459" s="375"/>
      <c r="AN459" s="375"/>
      <c r="AO459" s="374"/>
      <c r="AP459" s="374"/>
      <c r="AQ459" s="374"/>
      <c r="AR459" s="374"/>
      <c r="AS459" s="374"/>
      <c r="AT459" s="374"/>
      <c r="AU459" s="374"/>
      <c r="AW459" s="363"/>
      <c r="AX459" s="363"/>
      <c r="AY459" s="363"/>
      <c r="AZ459" s="363"/>
      <c r="BA459" s="363"/>
      <c r="BD459" s="374" t="str">
        <f>IF(W459="","",IF(F459="休日",AW459,IF(F459="法休",AW459,VLOOKUP(F459,カレンダマスタ!$Q$56:$R$69,2,FALSE))))</f>
        <v/>
      </c>
      <c r="BG459" s="374"/>
      <c r="BH459" s="374"/>
    </row>
    <row r="460" spans="2:60" ht="13.8" thickBot="1">
      <c r="B460" s="329"/>
      <c r="C460" s="377"/>
      <c r="D460" s="378"/>
      <c r="E460" s="379"/>
      <c r="F460" s="378"/>
      <c r="G460" s="377"/>
      <c r="H460" s="380"/>
      <c r="I460" s="380"/>
      <c r="J460" s="380"/>
      <c r="K460" s="380"/>
      <c r="L460" s="380"/>
      <c r="M460" s="380"/>
      <c r="N460" s="380"/>
      <c r="O460" s="380"/>
      <c r="P460" s="380"/>
      <c r="Q460" s="380"/>
      <c r="R460" s="380"/>
      <c r="S460" s="380"/>
      <c r="T460" s="380"/>
      <c r="U460" s="380"/>
      <c r="V460" s="380"/>
      <c r="W460" s="380"/>
      <c r="X460" s="380"/>
      <c r="Y460" s="380"/>
      <c r="Z460" s="380"/>
      <c r="AA460" s="380"/>
      <c r="AB460" s="380"/>
      <c r="AC460" s="380"/>
      <c r="AD460" s="380"/>
      <c r="AE460" s="381"/>
      <c r="AF460" s="381"/>
      <c r="AG460" s="381"/>
      <c r="AH460" s="381"/>
      <c r="AI460" s="381"/>
      <c r="AJ460" s="381"/>
      <c r="AK460" s="381"/>
      <c r="AL460" s="381"/>
      <c r="AM460" s="381"/>
      <c r="AN460" s="381"/>
      <c r="AO460" s="380"/>
      <c r="AP460" s="380"/>
      <c r="AQ460" s="380"/>
      <c r="AR460" s="380"/>
      <c r="AS460" s="380"/>
      <c r="AT460" s="380"/>
      <c r="AU460" s="380"/>
      <c r="AW460" s="364"/>
      <c r="AX460" s="364"/>
      <c r="AY460" s="364"/>
      <c r="AZ460" s="364"/>
      <c r="BA460" s="364"/>
      <c r="BD460" s="380" t="str">
        <f>IF(W460="","",IF(F460="休日",AW460,IF(F460="法休",AW460,VLOOKUP(F460,カレンダマスタ!$Q$56:$R$69,2,FALSE))))</f>
        <v/>
      </c>
      <c r="BG460" s="380"/>
      <c r="BH460" s="380"/>
    </row>
    <row r="461" spans="2:60">
      <c r="B461" s="111">
        <f>B416+1</f>
        <v>11</v>
      </c>
      <c r="C461" s="403">
        <f>IF(STEP!C461&lt;&gt;"",STEP!C461,"")</f>
        <v>320957</v>
      </c>
      <c r="D461" s="383" t="str">
        <f>IF(STEP!D461&lt;&gt;"",STEP!D461,"")</f>
        <v>ファム　フィ アイン</v>
      </c>
      <c r="E461" s="384">
        <f>IF(STEP!E461&lt;&gt;"",STEP!E461,"")</f>
        <v>45403</v>
      </c>
      <c r="F461" s="248" t="s">
        <v>212</v>
      </c>
      <c r="G461" s="249"/>
      <c r="H461" s="250"/>
      <c r="I461" s="250"/>
      <c r="J461" s="250"/>
      <c r="K461" s="250"/>
      <c r="L461" s="250"/>
      <c r="M461" s="250"/>
      <c r="N461" s="250"/>
      <c r="O461" s="250"/>
      <c r="P461" s="250"/>
      <c r="Q461" s="250"/>
      <c r="R461" s="250"/>
      <c r="S461" s="250"/>
      <c r="T461" s="250"/>
      <c r="U461" s="250"/>
      <c r="V461" s="250"/>
      <c r="W461" s="250"/>
      <c r="X461" s="250"/>
      <c r="Y461" s="250"/>
      <c r="Z461" s="250"/>
      <c r="AA461" s="250"/>
      <c r="AB461" s="250"/>
      <c r="AC461" s="250"/>
      <c r="AD461" s="250"/>
      <c r="AE461" s="251"/>
      <c r="AF461" s="251"/>
      <c r="AG461" s="251"/>
      <c r="AH461" s="251"/>
      <c r="AI461" s="251"/>
      <c r="AJ461" s="251"/>
      <c r="AK461" s="251"/>
      <c r="AL461" s="251"/>
      <c r="AM461" s="251"/>
      <c r="AN461" s="251"/>
      <c r="AO461" s="250"/>
      <c r="AP461" s="250"/>
      <c r="AQ461" s="250"/>
      <c r="AR461" s="250"/>
      <c r="AS461" s="250"/>
      <c r="AT461" s="250"/>
      <c r="AU461" s="250"/>
      <c r="AW461" s="282" t="str">
        <f t="shared" ref="AW461:AW495" si="54">IF(W461&lt;&gt;"",IF(W461&lt;&gt;"",CEILING(IF(J461&lt;&gt;"",J461,I461),$AY$8),""),"")</f>
        <v/>
      </c>
      <c r="AX461" s="282" t="str">
        <f t="shared" ref="AX461:AX524" si="55">IF(W461&lt;&gt;"",IF(W461&lt;&gt;"",IF(OR(K461="早出",AND(BD461&lt;AW461,K461&lt;&gt;"有償遅刻")),AW461,BD461),""),"")</f>
        <v/>
      </c>
      <c r="AY461" s="282" t="str">
        <f t="shared" ref="AY461:AY495" si="56">IF(W461&lt;&gt;"",FLOOR(IF(N461&lt;&gt;"",N461,M461),$AY$8),"")</f>
        <v/>
      </c>
      <c r="AZ461" s="282" t="str">
        <f t="shared" ref="AZ461:AZ495" si="57">IF(W461&lt;&gt;"",IF(AY461&lt;&gt;0,AY461-AR461,L461-AR461),"")</f>
        <v/>
      </c>
      <c r="BA461" s="282" t="str">
        <f t="shared" ref="BA461:BA495" si="58">IF(W461&lt;&gt;"",W461,"")</f>
        <v/>
      </c>
      <c r="BD461" s="250" t="str">
        <f>IF(W461="","",IF(F461="休日",AW461,IF(F461="法休",AW461,VLOOKUP(F461,カレンダマスタ!$Q$56:$R$69,2,FALSE))))</f>
        <v/>
      </c>
      <c r="BG461" s="250" t="e">
        <f>STEP!AF461</f>
        <v>#N/A</v>
      </c>
      <c r="BH461" s="250" t="str">
        <f>IF(AX461="","",IF(P461&lt;&gt;"","",IF(BG461="CS","OK",IF(VLOOKUP(E461,カレンダマスタ!$A$5:$D$381,4,FALSE)&gt;0,"",IF(OR(AX461*24&gt;10.84,AZ461*24&lt;14.5)=TRUE,"×","OK")))))</f>
        <v/>
      </c>
    </row>
    <row r="462" spans="2:60">
      <c r="B462" s="111"/>
      <c r="C462" s="385">
        <f>IF(STEP!C462&lt;&gt;"",STEP!C462,"")</f>
        <v>320957</v>
      </c>
      <c r="D462" s="386" t="str">
        <f>IF(STEP!D462&lt;&gt;"",STEP!D462,"")</f>
        <v>ファム　フィ アイン</v>
      </c>
      <c r="E462" s="387">
        <f>IF(STEP!E462&lt;&gt;"",STEP!E462,"")</f>
        <v>45404</v>
      </c>
      <c r="F462" s="253" t="s">
        <v>557</v>
      </c>
      <c r="G462" s="252"/>
      <c r="H462" s="254">
        <v>0.36458333333333331</v>
      </c>
      <c r="I462" s="254">
        <v>0.3611111111111111</v>
      </c>
      <c r="J462" s="254"/>
      <c r="K462" s="254"/>
      <c r="L462" s="254">
        <v>0.72916666666666663</v>
      </c>
      <c r="M462" s="254"/>
      <c r="N462" s="254">
        <v>0.83333333333333337</v>
      </c>
      <c r="O462" s="254"/>
      <c r="P462" s="254"/>
      <c r="Q462" s="254" t="s">
        <v>559</v>
      </c>
      <c r="R462" s="254"/>
      <c r="S462" s="254" t="s">
        <v>587</v>
      </c>
      <c r="T462" s="254"/>
      <c r="U462" s="254"/>
      <c r="V462" s="254">
        <v>0.33333333333333331</v>
      </c>
      <c r="W462" s="254">
        <v>0.42708333333333331</v>
      </c>
      <c r="X462" s="254"/>
      <c r="Y462" s="254">
        <v>9.375E-2</v>
      </c>
      <c r="Z462" s="254"/>
      <c r="AA462" s="254"/>
      <c r="AB462" s="254"/>
      <c r="AC462" s="254"/>
      <c r="AD462" s="254"/>
      <c r="AE462" s="255">
        <v>6.25E-2</v>
      </c>
      <c r="AF462" s="255">
        <v>9.375E-2</v>
      </c>
      <c r="AG462" s="255">
        <v>3.125E-2</v>
      </c>
      <c r="AH462" s="255">
        <v>9.375E-2</v>
      </c>
      <c r="AI462" s="255">
        <v>1</v>
      </c>
      <c r="AJ462" s="255">
        <v>1</v>
      </c>
      <c r="AK462" s="255"/>
      <c r="AL462" s="255"/>
      <c r="AM462" s="255"/>
      <c r="AN462" s="255"/>
      <c r="AO462" s="254"/>
      <c r="AP462" s="254"/>
      <c r="AQ462" s="254"/>
      <c r="AR462" s="254"/>
      <c r="AS462" s="254"/>
      <c r="AT462" s="254"/>
      <c r="AU462" s="254"/>
      <c r="AW462" s="283">
        <f t="shared" si="54"/>
        <v>0.3611111111111111</v>
      </c>
      <c r="AX462" s="283">
        <f t="shared" si="55"/>
        <v>0.36458333333333331</v>
      </c>
      <c r="AY462" s="283">
        <f t="shared" si="56"/>
        <v>0.83333333333333326</v>
      </c>
      <c r="AZ462" s="283">
        <f t="shared" si="57"/>
        <v>0.83333333333333326</v>
      </c>
      <c r="BA462" s="283">
        <f t="shared" si="58"/>
        <v>0.42708333333333331</v>
      </c>
      <c r="BD462" s="254">
        <f>IF(W462="","",IF(F462="休日",AW462,IF(F462="法休",AW462,VLOOKUP(F462,カレンダマスタ!$Q$56:$R$69,2,FALSE))))</f>
        <v>0.36458333333333331</v>
      </c>
      <c r="BG462" s="254" t="e">
        <f t="shared" ref="BG462:BG525" si="59">BG461</f>
        <v>#N/A</v>
      </c>
      <c r="BH462" s="254" t="e">
        <f>IF(AX462="","",IF(P462&lt;&gt;"","",IF(BG462="CS","OK",IF(VLOOKUP(E462,カレンダマスタ!$A$5:$D$381,4,FALSE)&gt;0,"",IF(OR(AX462*24&gt;10.84,AZ462*24&lt;14.5)=TRUE,"×","OK")))))</f>
        <v>#N/A</v>
      </c>
    </row>
    <row r="463" spans="2:60">
      <c r="B463" s="111"/>
      <c r="C463" s="385">
        <f>IF(STEP!C463&lt;&gt;"",STEP!C463,"")</f>
        <v>320957</v>
      </c>
      <c r="D463" s="386" t="str">
        <f>IF(STEP!D463&lt;&gt;"",STEP!D463,"")</f>
        <v>ファム　フィ アイン</v>
      </c>
      <c r="E463" s="387">
        <f>IF(STEP!E463&lt;&gt;"",STEP!E463,"")</f>
        <v>45405</v>
      </c>
      <c r="F463" s="253" t="s">
        <v>557</v>
      </c>
      <c r="G463" s="252"/>
      <c r="H463" s="254">
        <v>0.36458333333333331</v>
      </c>
      <c r="I463" s="254">
        <v>0.35833333333333334</v>
      </c>
      <c r="J463" s="254"/>
      <c r="K463" s="254"/>
      <c r="L463" s="254">
        <v>0.72916666666666663</v>
      </c>
      <c r="M463" s="254">
        <v>0.82361111111111107</v>
      </c>
      <c r="N463" s="254"/>
      <c r="O463" s="254"/>
      <c r="P463" s="254"/>
      <c r="Q463" s="254" t="s">
        <v>559</v>
      </c>
      <c r="R463" s="254"/>
      <c r="S463" s="254" t="s">
        <v>588</v>
      </c>
      <c r="T463" s="254"/>
      <c r="U463" s="254"/>
      <c r="V463" s="254">
        <v>0.33333333333333331</v>
      </c>
      <c r="W463" s="254">
        <v>0.41666666666666669</v>
      </c>
      <c r="X463" s="254"/>
      <c r="Y463" s="254">
        <v>8.3333333333333329E-2</v>
      </c>
      <c r="Z463" s="254"/>
      <c r="AA463" s="254"/>
      <c r="AB463" s="254"/>
      <c r="AC463" s="254"/>
      <c r="AD463" s="254"/>
      <c r="AE463" s="255">
        <v>4.1666666666666664E-2</v>
      </c>
      <c r="AF463" s="255">
        <v>8.3333333333333329E-2</v>
      </c>
      <c r="AG463" s="255">
        <v>4.1666666666666664E-2</v>
      </c>
      <c r="AH463" s="255">
        <v>8.3333333333333329E-2</v>
      </c>
      <c r="AI463" s="255">
        <v>1</v>
      </c>
      <c r="AJ463" s="255">
        <v>1</v>
      </c>
      <c r="AK463" s="255"/>
      <c r="AL463" s="255"/>
      <c r="AM463" s="255"/>
      <c r="AN463" s="255"/>
      <c r="AO463" s="254"/>
      <c r="AP463" s="254"/>
      <c r="AQ463" s="254"/>
      <c r="AR463" s="254"/>
      <c r="AS463" s="254"/>
      <c r="AT463" s="254"/>
      <c r="AU463" s="254"/>
      <c r="AW463" s="283">
        <f t="shared" si="54"/>
        <v>0.3611111111111111</v>
      </c>
      <c r="AX463" s="283">
        <f t="shared" si="55"/>
        <v>0.36458333333333331</v>
      </c>
      <c r="AY463" s="283">
        <f t="shared" si="56"/>
        <v>0.82291666666666663</v>
      </c>
      <c r="AZ463" s="283">
        <f t="shared" si="57"/>
        <v>0.82291666666666663</v>
      </c>
      <c r="BA463" s="283">
        <f t="shared" si="58"/>
        <v>0.41666666666666669</v>
      </c>
      <c r="BD463" s="254">
        <f>IF(W463="","",IF(F463="休日",AW463,IF(F463="法休",AW463,VLOOKUP(F463,カレンダマスタ!$Q$56:$R$69,2,FALSE))))</f>
        <v>0.36458333333333331</v>
      </c>
      <c r="BG463" s="254" t="e">
        <f t="shared" si="59"/>
        <v>#N/A</v>
      </c>
      <c r="BH463" s="254" t="e">
        <f>IF(AX463="","",IF(P463&lt;&gt;"","",IF(BG463="CS","OK",IF(VLOOKUP(E463,カレンダマスタ!$A$5:$D$381,4,FALSE)&gt;0,"",IF(OR(AX463*24&gt;10.84,AZ463*24&lt;14.5)=TRUE,"×","OK")))))</f>
        <v>#N/A</v>
      </c>
    </row>
    <row r="464" spans="2:60">
      <c r="B464" s="111"/>
      <c r="C464" s="385">
        <f>IF(STEP!C464&lt;&gt;"",STEP!C464,"")</f>
        <v>320957</v>
      </c>
      <c r="D464" s="386" t="str">
        <f>IF(STEP!D464&lt;&gt;"",STEP!D464,"")</f>
        <v>ファム　フィ アイン</v>
      </c>
      <c r="E464" s="387">
        <f>IF(STEP!E464&lt;&gt;"",STEP!E464,"")</f>
        <v>45406</v>
      </c>
      <c r="F464" s="256" t="s">
        <v>557</v>
      </c>
      <c r="G464" s="257"/>
      <c r="H464" s="254">
        <v>0.36458333333333331</v>
      </c>
      <c r="I464" s="254">
        <v>0.3611111111111111</v>
      </c>
      <c r="J464" s="254"/>
      <c r="K464" s="254"/>
      <c r="L464" s="254">
        <v>0.72916666666666663</v>
      </c>
      <c r="M464" s="254">
        <v>0.79166666666666663</v>
      </c>
      <c r="N464" s="254"/>
      <c r="O464" s="254"/>
      <c r="P464" s="254"/>
      <c r="Q464" s="254" t="s">
        <v>559</v>
      </c>
      <c r="R464" s="254"/>
      <c r="S464" s="254" t="s">
        <v>588</v>
      </c>
      <c r="T464" s="254"/>
      <c r="U464" s="254"/>
      <c r="V464" s="254">
        <v>0.33333333333333331</v>
      </c>
      <c r="W464" s="254">
        <v>0.38541666666666669</v>
      </c>
      <c r="X464" s="254"/>
      <c r="Y464" s="254">
        <v>5.2083333333333336E-2</v>
      </c>
      <c r="Z464" s="254"/>
      <c r="AA464" s="254"/>
      <c r="AB464" s="254"/>
      <c r="AC464" s="254"/>
      <c r="AD464" s="254"/>
      <c r="AE464" s="255">
        <v>4.1666666666666664E-2</v>
      </c>
      <c r="AF464" s="255">
        <v>5.2083333333333336E-2</v>
      </c>
      <c r="AG464" s="255">
        <v>1.0416666666666666E-2</v>
      </c>
      <c r="AH464" s="255">
        <v>5.2083333333333336E-2</v>
      </c>
      <c r="AI464" s="255">
        <v>1</v>
      </c>
      <c r="AJ464" s="255">
        <v>1</v>
      </c>
      <c r="AK464" s="255"/>
      <c r="AL464" s="255"/>
      <c r="AM464" s="255"/>
      <c r="AN464" s="255"/>
      <c r="AO464" s="254"/>
      <c r="AP464" s="254"/>
      <c r="AQ464" s="254"/>
      <c r="AR464" s="254"/>
      <c r="AS464" s="254"/>
      <c r="AT464" s="254"/>
      <c r="AU464" s="254"/>
      <c r="AW464" s="283">
        <f t="shared" si="54"/>
        <v>0.3611111111111111</v>
      </c>
      <c r="AX464" s="283">
        <f t="shared" si="55"/>
        <v>0.36458333333333331</v>
      </c>
      <c r="AY464" s="283">
        <f t="shared" si="56"/>
        <v>0.79166666666666663</v>
      </c>
      <c r="AZ464" s="283">
        <f t="shared" si="57"/>
        <v>0.79166666666666663</v>
      </c>
      <c r="BA464" s="283">
        <f t="shared" si="58"/>
        <v>0.38541666666666669</v>
      </c>
      <c r="BD464" s="254">
        <f>IF(W464="","",IF(F464="休日",AW464,IF(F464="法休",AW464,VLOOKUP(F464,カレンダマスタ!$Q$56:$R$69,2,FALSE))))</f>
        <v>0.36458333333333331</v>
      </c>
      <c r="BG464" s="254" t="e">
        <f t="shared" si="59"/>
        <v>#N/A</v>
      </c>
      <c r="BH464" s="254" t="e">
        <f>IF(AX464="","",IF(P464&lt;&gt;"","",IF(BG464="CS","OK",IF(VLOOKUP(E464,カレンダマスタ!$A$5:$D$381,4,FALSE)&gt;0,"",IF(OR(AX464*24&gt;10.84,AZ464*24&lt;14.5)=TRUE,"×","OK")))))</f>
        <v>#N/A</v>
      </c>
    </row>
    <row r="465" spans="2:60">
      <c r="B465" s="111"/>
      <c r="C465" s="385">
        <f>IF(STEP!C465&lt;&gt;"",STEP!C465,"")</f>
        <v>320957</v>
      </c>
      <c r="D465" s="386" t="str">
        <f>IF(STEP!D465&lt;&gt;"",STEP!D465,"")</f>
        <v>ファム　フィ アイン</v>
      </c>
      <c r="E465" s="387">
        <f>IF(STEP!E465&lt;&gt;"",STEP!E465,"")</f>
        <v>45407</v>
      </c>
      <c r="F465" s="256" t="s">
        <v>557</v>
      </c>
      <c r="G465" s="257"/>
      <c r="H465" s="254">
        <v>0.36458333333333331</v>
      </c>
      <c r="I465" s="254">
        <v>0.35972222222222222</v>
      </c>
      <c r="J465" s="254"/>
      <c r="K465" s="254"/>
      <c r="L465" s="254">
        <v>0.72916666666666663</v>
      </c>
      <c r="M465" s="254">
        <v>0.80208333333333337</v>
      </c>
      <c r="N465" s="254"/>
      <c r="O465" s="254"/>
      <c r="P465" s="254"/>
      <c r="Q465" s="254" t="s">
        <v>559</v>
      </c>
      <c r="R465" s="254"/>
      <c r="S465" s="254" t="s">
        <v>588</v>
      </c>
      <c r="T465" s="254"/>
      <c r="U465" s="254"/>
      <c r="V465" s="254">
        <v>0.33333333333333331</v>
      </c>
      <c r="W465" s="254">
        <v>0.39583333333333331</v>
      </c>
      <c r="X465" s="254"/>
      <c r="Y465" s="254">
        <v>6.25E-2</v>
      </c>
      <c r="Z465" s="254"/>
      <c r="AA465" s="254"/>
      <c r="AB465" s="254"/>
      <c r="AC465" s="254"/>
      <c r="AD465" s="254"/>
      <c r="AE465" s="255">
        <v>4.1666666666666664E-2</v>
      </c>
      <c r="AF465" s="255">
        <v>6.25E-2</v>
      </c>
      <c r="AG465" s="255">
        <v>2.0833333333333332E-2</v>
      </c>
      <c r="AH465" s="255">
        <v>6.25E-2</v>
      </c>
      <c r="AI465" s="255">
        <v>1</v>
      </c>
      <c r="AJ465" s="255">
        <v>1</v>
      </c>
      <c r="AK465" s="255"/>
      <c r="AL465" s="255"/>
      <c r="AM465" s="255"/>
      <c r="AN465" s="255"/>
      <c r="AO465" s="254"/>
      <c r="AP465" s="254"/>
      <c r="AQ465" s="254"/>
      <c r="AR465" s="254"/>
      <c r="AS465" s="254"/>
      <c r="AT465" s="254"/>
      <c r="AU465" s="254"/>
      <c r="AW465" s="283">
        <f t="shared" si="54"/>
        <v>0.3611111111111111</v>
      </c>
      <c r="AX465" s="283">
        <f t="shared" si="55"/>
        <v>0.36458333333333331</v>
      </c>
      <c r="AY465" s="283">
        <f t="shared" si="56"/>
        <v>0.80208333333333326</v>
      </c>
      <c r="AZ465" s="283">
        <f t="shared" si="57"/>
        <v>0.80208333333333326</v>
      </c>
      <c r="BA465" s="283">
        <f t="shared" si="58"/>
        <v>0.39583333333333331</v>
      </c>
      <c r="BD465" s="254">
        <f>IF(W465="","",IF(F465="休日",AW465,IF(F465="法休",AW465,VLOOKUP(F465,カレンダマスタ!$Q$56:$R$69,2,FALSE))))</f>
        <v>0.36458333333333331</v>
      </c>
      <c r="BG465" s="254" t="e">
        <f t="shared" si="59"/>
        <v>#N/A</v>
      </c>
      <c r="BH465" s="254" t="e">
        <f>IF(AX465="","",IF(P465&lt;&gt;"","",IF(BG465="CS","OK",IF(VLOOKUP(E465,カレンダマスタ!$A$5:$D$381,4,FALSE)&gt;0,"",IF(OR(AX465*24&gt;10.84,AZ465*24&lt;14.5)=TRUE,"×","OK")))))</f>
        <v>#N/A</v>
      </c>
    </row>
    <row r="466" spans="2:60">
      <c r="B466" s="111"/>
      <c r="C466" s="385">
        <f>IF(STEP!C466&lt;&gt;"",STEP!C466,"")</f>
        <v>320957</v>
      </c>
      <c r="D466" s="386" t="str">
        <f>IF(STEP!D466&lt;&gt;"",STEP!D466,"")</f>
        <v>ファム　フィ アイン</v>
      </c>
      <c r="E466" s="387">
        <f>IF(STEP!E466&lt;&gt;"",STEP!E466,"")</f>
        <v>45408</v>
      </c>
      <c r="F466" s="256" t="s">
        <v>557</v>
      </c>
      <c r="G466" s="252"/>
      <c r="H466" s="254"/>
      <c r="I466" s="254"/>
      <c r="J466" s="254"/>
      <c r="K466" s="254"/>
      <c r="L466" s="254"/>
      <c r="M466" s="254"/>
      <c r="N466" s="254"/>
      <c r="O466" s="254"/>
      <c r="P466" s="254" t="s">
        <v>558</v>
      </c>
      <c r="Q466" s="254"/>
      <c r="R466" s="254"/>
      <c r="S466" s="254"/>
      <c r="T466" s="254"/>
      <c r="U466" s="254"/>
      <c r="V466" s="254">
        <v>0.33333333333333331</v>
      </c>
      <c r="W466" s="254">
        <v>0.33333333333333331</v>
      </c>
      <c r="X466" s="254"/>
      <c r="Y466" s="254"/>
      <c r="Z466" s="254"/>
      <c r="AA466" s="254"/>
      <c r="AB466" s="254"/>
      <c r="AC466" s="254"/>
      <c r="AD466" s="254"/>
      <c r="AE466" s="255"/>
      <c r="AF466" s="255"/>
      <c r="AG466" s="255"/>
      <c r="AH466" s="255"/>
      <c r="AI466" s="255">
        <v>1</v>
      </c>
      <c r="AJ466" s="255">
        <v>1</v>
      </c>
      <c r="AK466" s="255"/>
      <c r="AL466" s="255"/>
      <c r="AM466" s="255"/>
      <c r="AN466" s="255"/>
      <c r="AO466" s="254"/>
      <c r="AP466" s="254"/>
      <c r="AQ466" s="254"/>
      <c r="AR466" s="254"/>
      <c r="AS466" s="254"/>
      <c r="AT466" s="254"/>
      <c r="AU466" s="254"/>
      <c r="AW466" s="283">
        <f t="shared" si="54"/>
        <v>0</v>
      </c>
      <c r="AX466" s="283">
        <f t="shared" si="55"/>
        <v>0.36458333333333331</v>
      </c>
      <c r="AY466" s="283">
        <f t="shared" si="56"/>
        <v>0</v>
      </c>
      <c r="AZ466" s="283">
        <f t="shared" si="57"/>
        <v>0</v>
      </c>
      <c r="BA466" s="283">
        <f t="shared" si="58"/>
        <v>0.33333333333333331</v>
      </c>
      <c r="BD466" s="254">
        <f>IF(W466="","",IF(F466="休日",AW466,IF(F466="法休",AW466,VLOOKUP(F466,カレンダマスタ!$Q$56:$R$69,2,FALSE))))</f>
        <v>0.36458333333333331</v>
      </c>
      <c r="BG466" s="254" t="e">
        <f t="shared" si="59"/>
        <v>#N/A</v>
      </c>
      <c r="BH466" s="254" t="str">
        <f>IF(AX466="","",IF(P466&lt;&gt;"","",IF(BG466="CS","OK",IF(VLOOKUP(E466,カレンダマスタ!$A$5:$D$381,4,FALSE)&gt;0,"",IF(OR(AX466*24&gt;10.84,AZ466*24&lt;14.5)=TRUE,"×","OK")))))</f>
        <v/>
      </c>
    </row>
    <row r="467" spans="2:60">
      <c r="B467" s="111"/>
      <c r="C467" s="388">
        <f>IF(STEP!C467&lt;&gt;"",STEP!C467,"")</f>
        <v>320957</v>
      </c>
      <c r="D467" s="389" t="str">
        <f>IF(STEP!D467&lt;&gt;"",STEP!D467,"")</f>
        <v>ファム　フィ アイン</v>
      </c>
      <c r="E467" s="390">
        <f>IF(STEP!E467&lt;&gt;"",STEP!E467,"")</f>
        <v>45409</v>
      </c>
      <c r="F467" s="259" t="s">
        <v>211</v>
      </c>
      <c r="G467" s="258"/>
      <c r="H467" s="260"/>
      <c r="I467" s="260"/>
      <c r="J467" s="260"/>
      <c r="K467" s="260"/>
      <c r="L467" s="260"/>
      <c r="M467" s="260"/>
      <c r="N467" s="260"/>
      <c r="O467" s="260"/>
      <c r="P467" s="260"/>
      <c r="Q467" s="260"/>
      <c r="R467" s="260"/>
      <c r="S467" s="260"/>
      <c r="T467" s="260"/>
      <c r="U467" s="260"/>
      <c r="V467" s="260"/>
      <c r="W467" s="260"/>
      <c r="X467" s="260"/>
      <c r="Y467" s="260"/>
      <c r="Z467" s="260"/>
      <c r="AA467" s="260"/>
      <c r="AB467" s="260"/>
      <c r="AC467" s="260"/>
      <c r="AD467" s="260"/>
      <c r="AE467" s="261"/>
      <c r="AF467" s="261"/>
      <c r="AG467" s="261"/>
      <c r="AH467" s="261"/>
      <c r="AI467" s="261"/>
      <c r="AJ467" s="261"/>
      <c r="AK467" s="261"/>
      <c r="AL467" s="261"/>
      <c r="AM467" s="261"/>
      <c r="AN467" s="261"/>
      <c r="AO467" s="260"/>
      <c r="AP467" s="260"/>
      <c r="AQ467" s="260"/>
      <c r="AR467" s="260"/>
      <c r="AS467" s="260"/>
      <c r="AT467" s="260"/>
      <c r="AU467" s="260"/>
      <c r="AW467" s="284" t="str">
        <f t="shared" si="54"/>
        <v/>
      </c>
      <c r="AX467" s="284" t="str">
        <f t="shared" si="55"/>
        <v/>
      </c>
      <c r="AY467" s="284" t="str">
        <f t="shared" si="56"/>
        <v/>
      </c>
      <c r="AZ467" s="284" t="str">
        <f t="shared" si="57"/>
        <v/>
      </c>
      <c r="BA467" s="284" t="str">
        <f t="shared" si="58"/>
        <v/>
      </c>
      <c r="BD467" s="260" t="str">
        <f>IF(W467="","",IF(F467="休日",AW467,IF(F467="法休",AW467,VLOOKUP(F467,カレンダマスタ!$Q$56:$R$69,2,FALSE))))</f>
        <v/>
      </c>
      <c r="BG467" s="260" t="e">
        <f t="shared" si="59"/>
        <v>#N/A</v>
      </c>
      <c r="BH467" s="260" t="str">
        <f>IF(AX467="","",IF(P467&lt;&gt;"","",IF(BG467="CS","OK",IF(VLOOKUP(E467,カレンダマスタ!$A$5:$D$381,4,FALSE)&gt;0,"",IF(OR(AX467*24&gt;10.84,AZ467*24&lt;14.5)=TRUE,"×","OK")))))</f>
        <v/>
      </c>
    </row>
    <row r="468" spans="2:60">
      <c r="B468" s="111"/>
      <c r="C468" s="391">
        <f>IF(STEP!C468&lt;&gt;"",STEP!C468,"")</f>
        <v>320957</v>
      </c>
      <c r="D468" s="392" t="str">
        <f>IF(STEP!D468&lt;&gt;"",STEP!D468,"")</f>
        <v>ファム　フィ アイン</v>
      </c>
      <c r="E468" s="393">
        <f>IF(STEP!E468&lt;&gt;"",STEP!E468,"")</f>
        <v>45410</v>
      </c>
      <c r="F468" s="263" t="s">
        <v>212</v>
      </c>
      <c r="G468" s="262"/>
      <c r="H468" s="264"/>
      <c r="I468" s="264"/>
      <c r="J468" s="264"/>
      <c r="K468" s="264"/>
      <c r="L468" s="264"/>
      <c r="M468" s="264"/>
      <c r="N468" s="264"/>
      <c r="O468" s="264"/>
      <c r="P468" s="264"/>
      <c r="Q468" s="264"/>
      <c r="R468" s="264"/>
      <c r="S468" s="264"/>
      <c r="T468" s="264"/>
      <c r="U468" s="264"/>
      <c r="V468" s="264"/>
      <c r="W468" s="264"/>
      <c r="X468" s="264"/>
      <c r="Y468" s="264"/>
      <c r="Z468" s="264"/>
      <c r="AA468" s="264"/>
      <c r="AB468" s="264"/>
      <c r="AC468" s="264"/>
      <c r="AD468" s="264"/>
      <c r="AE468" s="265"/>
      <c r="AF468" s="265"/>
      <c r="AG468" s="265"/>
      <c r="AH468" s="265"/>
      <c r="AI468" s="265"/>
      <c r="AJ468" s="265"/>
      <c r="AK468" s="265"/>
      <c r="AL468" s="265"/>
      <c r="AM468" s="265"/>
      <c r="AN468" s="265"/>
      <c r="AO468" s="264"/>
      <c r="AP468" s="264"/>
      <c r="AQ468" s="264"/>
      <c r="AR468" s="264"/>
      <c r="AS468" s="264"/>
      <c r="AT468" s="264"/>
      <c r="AU468" s="264"/>
      <c r="AW468" s="285" t="str">
        <f t="shared" si="54"/>
        <v/>
      </c>
      <c r="AX468" s="285" t="str">
        <f t="shared" si="55"/>
        <v/>
      </c>
      <c r="AY468" s="285" t="str">
        <f t="shared" si="56"/>
        <v/>
      </c>
      <c r="AZ468" s="285" t="str">
        <f t="shared" si="57"/>
        <v/>
      </c>
      <c r="BA468" s="285" t="str">
        <f t="shared" si="58"/>
        <v/>
      </c>
      <c r="BD468" s="264" t="str">
        <f>IF(W468="","",IF(F468="休日",AW468,IF(F468="法休",AW468,VLOOKUP(F468,カレンダマスタ!$Q$56:$R$69,2,FALSE))))</f>
        <v/>
      </c>
      <c r="BG468" s="264" t="e">
        <f t="shared" si="59"/>
        <v>#N/A</v>
      </c>
      <c r="BH468" s="264" t="str">
        <f>IF(AX468="","",IF(P468&lt;&gt;"","",IF(BG468="CS","OK",IF(VLOOKUP(E468,カレンダマスタ!$A$5:$D$381,4,FALSE)&gt;0,"",IF(OR(AX468*24&gt;10.84,AZ468*24&lt;14.5)=TRUE,"×","OK")))))</f>
        <v/>
      </c>
    </row>
    <row r="469" spans="2:60">
      <c r="B469" s="111"/>
      <c r="C469" s="385">
        <f>IF(STEP!C469&lt;&gt;"",STEP!C469,"")</f>
        <v>320957</v>
      </c>
      <c r="D469" s="386" t="str">
        <f>IF(STEP!D469&lt;&gt;"",STEP!D469,"")</f>
        <v>ファム　フィ アイン</v>
      </c>
      <c r="E469" s="387">
        <f>IF(STEP!E469&lt;&gt;"",STEP!E469,"")</f>
        <v>45411</v>
      </c>
      <c r="F469" s="253" t="s">
        <v>211</v>
      </c>
      <c r="G469" s="252"/>
      <c r="H469" s="254"/>
      <c r="I469" s="254"/>
      <c r="J469" s="254"/>
      <c r="K469" s="254"/>
      <c r="L469" s="254"/>
      <c r="M469" s="254"/>
      <c r="N469" s="254"/>
      <c r="O469" s="254"/>
      <c r="P469" s="254"/>
      <c r="Q469" s="254"/>
      <c r="R469" s="254"/>
      <c r="S469" s="254"/>
      <c r="T469" s="254"/>
      <c r="U469" s="254"/>
      <c r="V469" s="254"/>
      <c r="W469" s="254"/>
      <c r="X469" s="254"/>
      <c r="Y469" s="254"/>
      <c r="Z469" s="254"/>
      <c r="AA469" s="254"/>
      <c r="AB469" s="254"/>
      <c r="AC469" s="254"/>
      <c r="AD469" s="254"/>
      <c r="AE469" s="255"/>
      <c r="AF469" s="255"/>
      <c r="AG469" s="255"/>
      <c r="AH469" s="255"/>
      <c r="AI469" s="255"/>
      <c r="AJ469" s="255"/>
      <c r="AK469" s="255"/>
      <c r="AL469" s="255"/>
      <c r="AM469" s="255"/>
      <c r="AN469" s="255"/>
      <c r="AO469" s="254"/>
      <c r="AP469" s="254"/>
      <c r="AQ469" s="254"/>
      <c r="AR469" s="254"/>
      <c r="AS469" s="254"/>
      <c r="AT469" s="254"/>
      <c r="AU469" s="254"/>
      <c r="AW469" s="283" t="str">
        <f t="shared" si="54"/>
        <v/>
      </c>
      <c r="AX469" s="283" t="str">
        <f t="shared" si="55"/>
        <v/>
      </c>
      <c r="AY469" s="283" t="str">
        <f t="shared" si="56"/>
        <v/>
      </c>
      <c r="AZ469" s="283" t="str">
        <f t="shared" si="57"/>
        <v/>
      </c>
      <c r="BA469" s="283" t="str">
        <f t="shared" si="58"/>
        <v/>
      </c>
      <c r="BD469" s="254" t="str">
        <f>IF(W469="","",IF(F469="休日",AW469,IF(F469="法休",AW469,VLOOKUP(F469,カレンダマスタ!$Q$56:$R$69,2,FALSE))))</f>
        <v/>
      </c>
      <c r="BG469" s="254" t="e">
        <f t="shared" si="59"/>
        <v>#N/A</v>
      </c>
      <c r="BH469" s="254" t="str">
        <f>IF(AX469="","",IF(P469&lt;&gt;"","",IF(BG469="CS","OK",IF(VLOOKUP(E469,カレンダマスタ!$A$5:$D$381,4,FALSE)&gt;0,"",IF(OR(AX469*24&gt;10.84,AZ469*24&lt;14.5)=TRUE,"×","OK")))))</f>
        <v/>
      </c>
    </row>
    <row r="470" spans="2:60">
      <c r="B470" s="111"/>
      <c r="C470" s="385">
        <f>IF(STEP!C470&lt;&gt;"",STEP!C470,"")</f>
        <v>320957</v>
      </c>
      <c r="D470" s="386" t="str">
        <f>IF(STEP!D470&lt;&gt;"",STEP!D470,"")</f>
        <v>ファム　フィ アイン</v>
      </c>
      <c r="E470" s="387">
        <f>IF(STEP!E470&lt;&gt;"",STEP!E470,"")</f>
        <v>45412</v>
      </c>
      <c r="F470" s="253" t="s">
        <v>211</v>
      </c>
      <c r="G470" s="252"/>
      <c r="H470" s="254"/>
      <c r="I470" s="254"/>
      <c r="J470" s="254"/>
      <c r="K470" s="254"/>
      <c r="L470" s="254"/>
      <c r="M470" s="254"/>
      <c r="N470" s="254"/>
      <c r="O470" s="254"/>
      <c r="P470" s="254"/>
      <c r="Q470" s="254"/>
      <c r="R470" s="254"/>
      <c r="S470" s="254"/>
      <c r="T470" s="254"/>
      <c r="U470" s="254"/>
      <c r="V470" s="254"/>
      <c r="W470" s="254"/>
      <c r="X470" s="254"/>
      <c r="Y470" s="254"/>
      <c r="Z470" s="254"/>
      <c r="AA470" s="254"/>
      <c r="AB470" s="254"/>
      <c r="AC470" s="254"/>
      <c r="AD470" s="254"/>
      <c r="AE470" s="255"/>
      <c r="AF470" s="255"/>
      <c r="AG470" s="255"/>
      <c r="AH470" s="255"/>
      <c r="AI470" s="255"/>
      <c r="AJ470" s="255"/>
      <c r="AK470" s="255"/>
      <c r="AL470" s="255"/>
      <c r="AM470" s="255"/>
      <c r="AN470" s="255"/>
      <c r="AO470" s="254"/>
      <c r="AP470" s="254"/>
      <c r="AQ470" s="254"/>
      <c r="AR470" s="254"/>
      <c r="AS470" s="254"/>
      <c r="AT470" s="254"/>
      <c r="AU470" s="254"/>
      <c r="AW470" s="283" t="str">
        <f t="shared" si="54"/>
        <v/>
      </c>
      <c r="AX470" s="283" t="str">
        <f t="shared" si="55"/>
        <v/>
      </c>
      <c r="AY470" s="283" t="str">
        <f t="shared" si="56"/>
        <v/>
      </c>
      <c r="AZ470" s="283" t="str">
        <f t="shared" si="57"/>
        <v/>
      </c>
      <c r="BA470" s="283" t="str">
        <f t="shared" si="58"/>
        <v/>
      </c>
      <c r="BD470" s="254" t="str">
        <f>IF(W470="","",IF(F470="休日",AW470,IF(F470="法休",AW470,VLOOKUP(F470,カレンダマスタ!$Q$56:$R$69,2,FALSE))))</f>
        <v/>
      </c>
      <c r="BG470" s="254" t="e">
        <f t="shared" si="59"/>
        <v>#N/A</v>
      </c>
      <c r="BH470" s="254" t="str">
        <f>IF(AX470="","",IF(P470&lt;&gt;"","",IF(BG470="CS","OK",IF(VLOOKUP(E470,カレンダマスタ!$A$5:$D$381,4,FALSE)&gt;0,"",IF(OR(AX470*24&gt;10.84,AZ470*24&lt;14.5)=TRUE,"×","OK")))))</f>
        <v/>
      </c>
    </row>
    <row r="471" spans="2:60">
      <c r="B471" s="111"/>
      <c r="C471" s="385">
        <f>IF(STEP!C471&lt;&gt;"",STEP!C471,"")</f>
        <v>320957</v>
      </c>
      <c r="D471" s="386" t="str">
        <f>IF(STEP!D471&lt;&gt;"",STEP!D471,"")</f>
        <v>ファム　フィ アイン</v>
      </c>
      <c r="E471" s="387">
        <f>IF(STEP!E471&lt;&gt;"",STEP!E471,"")</f>
        <v>45413</v>
      </c>
      <c r="F471" s="256" t="s">
        <v>211</v>
      </c>
      <c r="G471" s="257"/>
      <c r="H471" s="254"/>
      <c r="I471" s="254"/>
      <c r="J471" s="254"/>
      <c r="K471" s="254"/>
      <c r="L471" s="254"/>
      <c r="M471" s="254"/>
      <c r="N471" s="254"/>
      <c r="O471" s="254"/>
      <c r="P471" s="254"/>
      <c r="Q471" s="254"/>
      <c r="R471" s="254"/>
      <c r="S471" s="254"/>
      <c r="T471" s="254"/>
      <c r="U471" s="254"/>
      <c r="V471" s="254"/>
      <c r="W471" s="254"/>
      <c r="X471" s="254"/>
      <c r="Y471" s="254"/>
      <c r="Z471" s="254"/>
      <c r="AA471" s="254"/>
      <c r="AB471" s="254"/>
      <c r="AC471" s="254"/>
      <c r="AD471" s="254"/>
      <c r="AE471" s="255"/>
      <c r="AF471" s="255"/>
      <c r="AG471" s="255"/>
      <c r="AH471" s="255"/>
      <c r="AI471" s="255"/>
      <c r="AJ471" s="255"/>
      <c r="AK471" s="255"/>
      <c r="AL471" s="255"/>
      <c r="AM471" s="255"/>
      <c r="AN471" s="255"/>
      <c r="AO471" s="254"/>
      <c r="AP471" s="254"/>
      <c r="AQ471" s="254"/>
      <c r="AR471" s="254"/>
      <c r="AS471" s="254"/>
      <c r="AT471" s="254"/>
      <c r="AU471" s="254"/>
      <c r="AW471" s="283" t="str">
        <f t="shared" si="54"/>
        <v/>
      </c>
      <c r="AX471" s="283" t="str">
        <f t="shared" si="55"/>
        <v/>
      </c>
      <c r="AY471" s="283" t="str">
        <f t="shared" si="56"/>
        <v/>
      </c>
      <c r="AZ471" s="283" t="str">
        <f t="shared" si="57"/>
        <v/>
      </c>
      <c r="BA471" s="283" t="str">
        <f t="shared" si="58"/>
        <v/>
      </c>
      <c r="BD471" s="254" t="str">
        <f>IF(W471="","",IF(F471="休日",AW471,IF(F471="法休",AW471,VLOOKUP(F471,カレンダマスタ!$Q$56:$R$69,2,FALSE))))</f>
        <v/>
      </c>
      <c r="BG471" s="254" t="e">
        <f t="shared" si="59"/>
        <v>#N/A</v>
      </c>
      <c r="BH471" s="254" t="str">
        <f>IF(AX471="","",IF(P471&lt;&gt;"","",IF(BG471="CS","OK",IF(VLOOKUP(E471,カレンダマスタ!$A$5:$D$381,4,FALSE)&gt;0,"",IF(OR(AX471*24&gt;10.84,AZ471*24&lt;14.5)=TRUE,"×","OK")))))</f>
        <v/>
      </c>
    </row>
    <row r="472" spans="2:60">
      <c r="B472" s="111"/>
      <c r="C472" s="385">
        <f>IF(STEP!C472&lt;&gt;"",STEP!C472,"")</f>
        <v>320957</v>
      </c>
      <c r="D472" s="386" t="str">
        <f>IF(STEP!D472&lt;&gt;"",STEP!D472,"")</f>
        <v>ファム　フィ アイン</v>
      </c>
      <c r="E472" s="387">
        <f>IF(STEP!E472&lt;&gt;"",STEP!E472,"")</f>
        <v>45414</v>
      </c>
      <c r="F472" s="256" t="s">
        <v>211</v>
      </c>
      <c r="G472" s="257"/>
      <c r="H472" s="254"/>
      <c r="I472" s="254"/>
      <c r="J472" s="254"/>
      <c r="K472" s="254"/>
      <c r="L472" s="254"/>
      <c r="M472" s="254"/>
      <c r="N472" s="254"/>
      <c r="O472" s="254"/>
      <c r="P472" s="254"/>
      <c r="Q472" s="254"/>
      <c r="R472" s="254"/>
      <c r="S472" s="254"/>
      <c r="T472" s="254"/>
      <c r="U472" s="254"/>
      <c r="V472" s="254"/>
      <c r="W472" s="254"/>
      <c r="X472" s="254"/>
      <c r="Y472" s="254"/>
      <c r="Z472" s="254"/>
      <c r="AA472" s="254"/>
      <c r="AB472" s="254"/>
      <c r="AC472" s="254"/>
      <c r="AD472" s="254"/>
      <c r="AE472" s="255"/>
      <c r="AF472" s="255"/>
      <c r="AG472" s="255"/>
      <c r="AH472" s="255"/>
      <c r="AI472" s="255"/>
      <c r="AJ472" s="255"/>
      <c r="AK472" s="255"/>
      <c r="AL472" s="255"/>
      <c r="AM472" s="255"/>
      <c r="AN472" s="255"/>
      <c r="AO472" s="254"/>
      <c r="AP472" s="254"/>
      <c r="AQ472" s="254"/>
      <c r="AR472" s="254"/>
      <c r="AS472" s="254"/>
      <c r="AT472" s="254"/>
      <c r="AU472" s="254"/>
      <c r="AW472" s="283" t="str">
        <f t="shared" si="54"/>
        <v/>
      </c>
      <c r="AX472" s="283" t="str">
        <f t="shared" si="55"/>
        <v/>
      </c>
      <c r="AY472" s="283" t="str">
        <f t="shared" si="56"/>
        <v/>
      </c>
      <c r="AZ472" s="283" t="str">
        <f t="shared" si="57"/>
        <v/>
      </c>
      <c r="BA472" s="283" t="str">
        <f t="shared" si="58"/>
        <v/>
      </c>
      <c r="BD472" s="254" t="str">
        <f>IF(W472="","",IF(F472="休日",AW472,IF(F472="法休",AW472,VLOOKUP(F472,カレンダマスタ!$Q$56:$R$69,2,FALSE))))</f>
        <v/>
      </c>
      <c r="BG472" s="254" t="e">
        <f t="shared" si="59"/>
        <v>#N/A</v>
      </c>
      <c r="BH472" s="254" t="str">
        <f>IF(AX472="","",IF(P472&lt;&gt;"","",IF(BG472="CS","OK",IF(VLOOKUP(E472,カレンダマスタ!$A$5:$D$381,4,FALSE)&gt;0,"",IF(OR(AX472*24&gt;10.84,AZ472*24&lt;14.5)=TRUE,"×","OK")))))</f>
        <v/>
      </c>
    </row>
    <row r="473" spans="2:60">
      <c r="B473" s="111"/>
      <c r="C473" s="385">
        <f>IF(STEP!C473&lt;&gt;"",STEP!C473,"")</f>
        <v>320957</v>
      </c>
      <c r="D473" s="386" t="str">
        <f>IF(STEP!D473&lt;&gt;"",STEP!D473,"")</f>
        <v>ファム　フィ アイン</v>
      </c>
      <c r="E473" s="387">
        <f>IF(STEP!E473&lt;&gt;"",STEP!E473,"")</f>
        <v>45415</v>
      </c>
      <c r="F473" s="256" t="s">
        <v>211</v>
      </c>
      <c r="G473" s="257"/>
      <c r="H473" s="254"/>
      <c r="I473" s="254"/>
      <c r="J473" s="254"/>
      <c r="K473" s="254"/>
      <c r="L473" s="254"/>
      <c r="M473" s="254"/>
      <c r="N473" s="254"/>
      <c r="O473" s="254"/>
      <c r="P473" s="254"/>
      <c r="Q473" s="254"/>
      <c r="R473" s="254"/>
      <c r="S473" s="254"/>
      <c r="T473" s="254"/>
      <c r="U473" s="254"/>
      <c r="V473" s="254"/>
      <c r="W473" s="254"/>
      <c r="X473" s="254"/>
      <c r="Y473" s="254"/>
      <c r="Z473" s="254"/>
      <c r="AA473" s="254"/>
      <c r="AB473" s="254"/>
      <c r="AC473" s="254"/>
      <c r="AD473" s="254"/>
      <c r="AE473" s="255"/>
      <c r="AF473" s="255"/>
      <c r="AG473" s="255"/>
      <c r="AH473" s="255"/>
      <c r="AI473" s="255"/>
      <c r="AJ473" s="255"/>
      <c r="AK473" s="255"/>
      <c r="AL473" s="255"/>
      <c r="AM473" s="255"/>
      <c r="AN473" s="255"/>
      <c r="AO473" s="254"/>
      <c r="AP473" s="254"/>
      <c r="AQ473" s="254"/>
      <c r="AR473" s="254"/>
      <c r="AS473" s="254"/>
      <c r="AT473" s="254"/>
      <c r="AU473" s="254"/>
      <c r="AW473" s="283" t="str">
        <f t="shared" si="54"/>
        <v/>
      </c>
      <c r="AX473" s="283" t="str">
        <f t="shared" si="55"/>
        <v/>
      </c>
      <c r="AY473" s="283" t="str">
        <f t="shared" si="56"/>
        <v/>
      </c>
      <c r="AZ473" s="283" t="str">
        <f t="shared" si="57"/>
        <v/>
      </c>
      <c r="BA473" s="283" t="str">
        <f t="shared" si="58"/>
        <v/>
      </c>
      <c r="BD473" s="254" t="str">
        <f>IF(W473="","",IF(F473="休日",AW473,IF(F473="法休",AW473,VLOOKUP(F473,カレンダマスタ!$Q$56:$R$69,2,FALSE))))</f>
        <v/>
      </c>
      <c r="BG473" s="254" t="e">
        <f t="shared" si="59"/>
        <v>#N/A</v>
      </c>
      <c r="BH473" s="254" t="str">
        <f>IF(AX473="","",IF(P473&lt;&gt;"","",IF(BG473="CS","OK",IF(VLOOKUP(E473,カレンダマスタ!$A$5:$D$381,4,FALSE)&gt;0,"",IF(OR(AX473*24&gt;10.84,AZ473*24&lt;14.5)=TRUE,"×","OK")))))</f>
        <v/>
      </c>
    </row>
    <row r="474" spans="2:60">
      <c r="B474" s="111"/>
      <c r="C474" s="388">
        <f>IF(STEP!C474&lt;&gt;"",STEP!C474,"")</f>
        <v>320957</v>
      </c>
      <c r="D474" s="389" t="str">
        <f>IF(STEP!D474&lt;&gt;"",STEP!D474,"")</f>
        <v>ファム　フィ アイン</v>
      </c>
      <c r="E474" s="390">
        <f>IF(STEP!E474&lt;&gt;"",STEP!E474,"")</f>
        <v>45416</v>
      </c>
      <c r="F474" s="259" t="s">
        <v>211</v>
      </c>
      <c r="G474" s="266"/>
      <c r="H474" s="260"/>
      <c r="I474" s="260"/>
      <c r="J474" s="260"/>
      <c r="K474" s="260"/>
      <c r="L474" s="260"/>
      <c r="M474" s="260"/>
      <c r="N474" s="260"/>
      <c r="O474" s="260"/>
      <c r="P474" s="260"/>
      <c r="Q474" s="260"/>
      <c r="R474" s="260"/>
      <c r="S474" s="260"/>
      <c r="T474" s="260"/>
      <c r="U474" s="260"/>
      <c r="V474" s="260"/>
      <c r="W474" s="260"/>
      <c r="X474" s="260"/>
      <c r="Y474" s="260"/>
      <c r="Z474" s="260"/>
      <c r="AA474" s="260"/>
      <c r="AB474" s="260"/>
      <c r="AC474" s="260"/>
      <c r="AD474" s="260"/>
      <c r="AE474" s="261"/>
      <c r="AF474" s="261"/>
      <c r="AG474" s="261"/>
      <c r="AH474" s="261"/>
      <c r="AI474" s="261"/>
      <c r="AJ474" s="261"/>
      <c r="AK474" s="261"/>
      <c r="AL474" s="261"/>
      <c r="AM474" s="261"/>
      <c r="AN474" s="261"/>
      <c r="AO474" s="260"/>
      <c r="AP474" s="260"/>
      <c r="AQ474" s="260"/>
      <c r="AR474" s="260"/>
      <c r="AS474" s="260"/>
      <c r="AT474" s="260"/>
      <c r="AU474" s="260"/>
      <c r="AW474" s="284" t="str">
        <f t="shared" si="54"/>
        <v/>
      </c>
      <c r="AX474" s="284" t="str">
        <f t="shared" si="55"/>
        <v/>
      </c>
      <c r="AY474" s="284" t="str">
        <f t="shared" si="56"/>
        <v/>
      </c>
      <c r="AZ474" s="284" t="str">
        <f t="shared" si="57"/>
        <v/>
      </c>
      <c r="BA474" s="284" t="str">
        <f t="shared" si="58"/>
        <v/>
      </c>
      <c r="BD474" s="260" t="str">
        <f>IF(W474="","",IF(F474="休日",AW474,IF(F474="法休",AW474,VLOOKUP(F474,カレンダマスタ!$Q$56:$R$69,2,FALSE))))</f>
        <v/>
      </c>
      <c r="BG474" s="260" t="e">
        <f t="shared" si="59"/>
        <v>#N/A</v>
      </c>
      <c r="BH474" s="260" t="str">
        <f>IF(AX474="","",IF(P474&lt;&gt;"","",IF(BG474="CS","OK",IF(VLOOKUP(E474,カレンダマスタ!$A$5:$D$381,4,FALSE)&gt;0,"",IF(OR(AX474*24&gt;10.84,AZ474*24&lt;14.5)=TRUE,"×","OK")))))</f>
        <v/>
      </c>
    </row>
    <row r="475" spans="2:60">
      <c r="B475" s="111"/>
      <c r="C475" s="391">
        <f>IF(STEP!C475&lt;&gt;"",STEP!C475,"")</f>
        <v>320957</v>
      </c>
      <c r="D475" s="392" t="str">
        <f>IF(STEP!D475&lt;&gt;"",STEP!D475,"")</f>
        <v>ファム　フィ アイン</v>
      </c>
      <c r="E475" s="393">
        <f>IF(STEP!E475&lt;&gt;"",STEP!E475,"")</f>
        <v>45417</v>
      </c>
      <c r="F475" s="263" t="s">
        <v>212</v>
      </c>
      <c r="G475" s="267"/>
      <c r="H475" s="264"/>
      <c r="I475" s="264"/>
      <c r="J475" s="264"/>
      <c r="K475" s="264"/>
      <c r="L475" s="264"/>
      <c r="M475" s="264"/>
      <c r="N475" s="264"/>
      <c r="O475" s="264"/>
      <c r="P475" s="264"/>
      <c r="Q475" s="264"/>
      <c r="R475" s="264"/>
      <c r="S475" s="264"/>
      <c r="T475" s="264"/>
      <c r="U475" s="264"/>
      <c r="V475" s="264"/>
      <c r="W475" s="264"/>
      <c r="X475" s="264"/>
      <c r="Y475" s="264"/>
      <c r="Z475" s="264"/>
      <c r="AA475" s="264"/>
      <c r="AB475" s="264"/>
      <c r="AC475" s="264"/>
      <c r="AD475" s="264"/>
      <c r="AE475" s="265"/>
      <c r="AF475" s="265"/>
      <c r="AG475" s="265"/>
      <c r="AH475" s="265"/>
      <c r="AI475" s="265"/>
      <c r="AJ475" s="265"/>
      <c r="AK475" s="265"/>
      <c r="AL475" s="265"/>
      <c r="AM475" s="265"/>
      <c r="AN475" s="265"/>
      <c r="AO475" s="264"/>
      <c r="AP475" s="264"/>
      <c r="AQ475" s="264"/>
      <c r="AR475" s="264"/>
      <c r="AS475" s="264"/>
      <c r="AT475" s="264"/>
      <c r="AU475" s="264"/>
      <c r="AW475" s="285" t="str">
        <f t="shared" si="54"/>
        <v/>
      </c>
      <c r="AX475" s="285" t="str">
        <f t="shared" si="55"/>
        <v/>
      </c>
      <c r="AY475" s="285" t="str">
        <f t="shared" si="56"/>
        <v/>
      </c>
      <c r="AZ475" s="285" t="str">
        <f t="shared" si="57"/>
        <v/>
      </c>
      <c r="BA475" s="285" t="str">
        <f t="shared" si="58"/>
        <v/>
      </c>
      <c r="BD475" s="264" t="str">
        <f>IF(W475="","",IF(F475="休日",AW475,IF(F475="法休",AW475,VLOOKUP(F475,カレンダマスタ!$Q$56:$R$69,2,FALSE))))</f>
        <v/>
      </c>
      <c r="BG475" s="264" t="e">
        <f t="shared" si="59"/>
        <v>#N/A</v>
      </c>
      <c r="BH475" s="264" t="str">
        <f>IF(AX475="","",IF(P475&lt;&gt;"","",IF(BG475="CS","OK",IF(VLOOKUP(E475,カレンダマスタ!$A$5:$D$381,4,FALSE)&gt;0,"",IF(OR(AX475*24&gt;10.84,AZ475*24&lt;14.5)=TRUE,"×","OK")))))</f>
        <v/>
      </c>
    </row>
    <row r="476" spans="2:60">
      <c r="B476" s="111"/>
      <c r="C476" s="385">
        <f>IF(STEP!C476&lt;&gt;"",STEP!C476,"")</f>
        <v>320957</v>
      </c>
      <c r="D476" s="386" t="str">
        <f>IF(STEP!D476&lt;&gt;"",STEP!D476,"")</f>
        <v>ファム　フィ アイン</v>
      </c>
      <c r="E476" s="387">
        <f>IF(STEP!E476&lt;&gt;"",STEP!E476,"")</f>
        <v>45418</v>
      </c>
      <c r="F476" s="253" t="s">
        <v>211</v>
      </c>
      <c r="G476" s="252"/>
      <c r="H476" s="254"/>
      <c r="I476" s="254"/>
      <c r="J476" s="254"/>
      <c r="K476" s="254"/>
      <c r="L476" s="254"/>
      <c r="M476" s="254"/>
      <c r="N476" s="254"/>
      <c r="O476" s="254"/>
      <c r="P476" s="254"/>
      <c r="Q476" s="254"/>
      <c r="R476" s="254"/>
      <c r="S476" s="254"/>
      <c r="T476" s="254"/>
      <c r="U476" s="254"/>
      <c r="V476" s="254"/>
      <c r="W476" s="254"/>
      <c r="X476" s="254"/>
      <c r="Y476" s="254"/>
      <c r="Z476" s="254"/>
      <c r="AA476" s="254"/>
      <c r="AB476" s="254"/>
      <c r="AC476" s="254"/>
      <c r="AD476" s="254"/>
      <c r="AE476" s="255"/>
      <c r="AF476" s="255"/>
      <c r="AG476" s="255"/>
      <c r="AH476" s="255"/>
      <c r="AI476" s="255"/>
      <c r="AJ476" s="255"/>
      <c r="AK476" s="255"/>
      <c r="AL476" s="255"/>
      <c r="AM476" s="255"/>
      <c r="AN476" s="255"/>
      <c r="AO476" s="254"/>
      <c r="AP476" s="254"/>
      <c r="AQ476" s="254"/>
      <c r="AR476" s="254"/>
      <c r="AS476" s="254"/>
      <c r="AT476" s="254"/>
      <c r="AU476" s="254"/>
      <c r="AW476" s="283" t="str">
        <f t="shared" si="54"/>
        <v/>
      </c>
      <c r="AX476" s="283" t="str">
        <f t="shared" si="55"/>
        <v/>
      </c>
      <c r="AY476" s="283" t="str">
        <f t="shared" si="56"/>
        <v/>
      </c>
      <c r="AZ476" s="283" t="str">
        <f t="shared" si="57"/>
        <v/>
      </c>
      <c r="BA476" s="283" t="str">
        <f t="shared" si="58"/>
        <v/>
      </c>
      <c r="BD476" s="254" t="str">
        <f>IF(W476="","",IF(F476="休日",AW476,IF(F476="法休",AW476,VLOOKUP(F476,カレンダマスタ!$Q$56:$R$69,2,FALSE))))</f>
        <v/>
      </c>
      <c r="BG476" s="503" t="e">
        <f t="shared" si="59"/>
        <v>#N/A</v>
      </c>
      <c r="BH476" s="503" t="str">
        <f>IF(AX476="","",IF(P476&lt;&gt;"","",IF(BG476="CS","OK",IF(VLOOKUP(E476,カレンダマスタ!$A$5:$D$381,4,FALSE)&gt;0,"",IF(OR(AX476*24&gt;10.84,AZ476*24&lt;14.5)=TRUE,"×","OK")))))</f>
        <v/>
      </c>
    </row>
    <row r="477" spans="2:60">
      <c r="B477" s="111"/>
      <c r="C477" s="385">
        <f>IF(STEP!C477&lt;&gt;"",STEP!C477,"")</f>
        <v>320957</v>
      </c>
      <c r="D477" s="386" t="str">
        <f>IF(STEP!D477&lt;&gt;"",STEP!D477,"")</f>
        <v>ファム　フィ アイン</v>
      </c>
      <c r="E477" s="387">
        <f>IF(STEP!E477&lt;&gt;"",STEP!E477,"")</f>
        <v>45419</v>
      </c>
      <c r="F477" s="253" t="s">
        <v>557</v>
      </c>
      <c r="G477" s="252"/>
      <c r="H477" s="254">
        <v>0.36458333333333331</v>
      </c>
      <c r="I477" s="254">
        <v>0.36249999999999999</v>
      </c>
      <c r="J477" s="254"/>
      <c r="K477" s="254"/>
      <c r="L477" s="254">
        <v>0.72916666666666663</v>
      </c>
      <c r="M477" s="254">
        <v>0.80208333333333337</v>
      </c>
      <c r="N477" s="254"/>
      <c r="O477" s="254"/>
      <c r="P477" s="254"/>
      <c r="Q477" s="254" t="s">
        <v>559</v>
      </c>
      <c r="R477" s="254"/>
      <c r="S477" s="254" t="s">
        <v>588</v>
      </c>
      <c r="T477" s="254"/>
      <c r="U477" s="254"/>
      <c r="V477" s="254">
        <v>0.33333333333333331</v>
      </c>
      <c r="W477" s="254">
        <v>0.39583333333333331</v>
      </c>
      <c r="X477" s="254"/>
      <c r="Y477" s="254">
        <v>6.25E-2</v>
      </c>
      <c r="Z477" s="254"/>
      <c r="AA477" s="254"/>
      <c r="AB477" s="254"/>
      <c r="AC477" s="254"/>
      <c r="AD477" s="254"/>
      <c r="AE477" s="255">
        <v>4.1666666666666664E-2</v>
      </c>
      <c r="AF477" s="255">
        <v>6.25E-2</v>
      </c>
      <c r="AG477" s="255">
        <v>2.0833333333333332E-2</v>
      </c>
      <c r="AH477" s="255">
        <v>6.25E-2</v>
      </c>
      <c r="AI477" s="255">
        <v>1</v>
      </c>
      <c r="AJ477" s="255">
        <v>1</v>
      </c>
      <c r="AK477" s="255"/>
      <c r="AL477" s="255"/>
      <c r="AM477" s="255"/>
      <c r="AN477" s="255"/>
      <c r="AO477" s="254"/>
      <c r="AP477" s="254"/>
      <c r="AQ477" s="254"/>
      <c r="AR477" s="254"/>
      <c r="AS477" s="254"/>
      <c r="AT477" s="254"/>
      <c r="AU477" s="254"/>
      <c r="AW477" s="283">
        <f t="shared" si="54"/>
        <v>0.36458333333333331</v>
      </c>
      <c r="AX477" s="283">
        <f t="shared" si="55"/>
        <v>0.36458333333333331</v>
      </c>
      <c r="AY477" s="283">
        <f t="shared" si="56"/>
        <v>0.80208333333333326</v>
      </c>
      <c r="AZ477" s="283">
        <f t="shared" si="57"/>
        <v>0.80208333333333326</v>
      </c>
      <c r="BA477" s="283">
        <f t="shared" si="58"/>
        <v>0.39583333333333331</v>
      </c>
      <c r="BD477" s="254">
        <f>IF(W477="","",IF(F477="休日",AW477,IF(F477="法休",AW477,VLOOKUP(F477,カレンダマスタ!$Q$56:$R$69,2,FALSE))))</f>
        <v>0.36458333333333331</v>
      </c>
      <c r="BG477" s="254" t="e">
        <f t="shared" si="59"/>
        <v>#N/A</v>
      </c>
      <c r="BH477" s="254" t="e">
        <f>IF(AX477="","",IF(P477&lt;&gt;"","",IF(BG477="CS","OK",IF(VLOOKUP(E477,カレンダマスタ!$A$5:$D$381,4,FALSE)&gt;0,"",IF(OR(AX477*24&gt;10.84,AZ477*24&lt;14.5)=TRUE,"×","OK")))))</f>
        <v>#N/A</v>
      </c>
    </row>
    <row r="478" spans="2:60">
      <c r="B478" s="111"/>
      <c r="C478" s="385">
        <f>IF(STEP!C478&lt;&gt;"",STEP!C478,"")</f>
        <v>320957</v>
      </c>
      <c r="D478" s="386" t="str">
        <f>IF(STEP!D478&lt;&gt;"",STEP!D478,"")</f>
        <v>ファム　フィ アイン</v>
      </c>
      <c r="E478" s="387">
        <f>IF(STEP!E478&lt;&gt;"",STEP!E478,"")</f>
        <v>45420</v>
      </c>
      <c r="F478" s="256" t="s">
        <v>557</v>
      </c>
      <c r="G478" s="257"/>
      <c r="H478" s="254">
        <v>0.36458333333333331</v>
      </c>
      <c r="I478" s="254">
        <v>0.36249999999999999</v>
      </c>
      <c r="J478" s="254"/>
      <c r="K478" s="254"/>
      <c r="L478" s="254">
        <v>0.72916666666666663</v>
      </c>
      <c r="M478" s="254">
        <v>0.77083333333333337</v>
      </c>
      <c r="N478" s="254"/>
      <c r="O478" s="254"/>
      <c r="P478" s="254"/>
      <c r="Q478" s="254" t="s">
        <v>559</v>
      </c>
      <c r="R478" s="254"/>
      <c r="S478" s="254" t="s">
        <v>588</v>
      </c>
      <c r="T478" s="254"/>
      <c r="U478" s="254"/>
      <c r="V478" s="254">
        <v>0.33333333333333331</v>
      </c>
      <c r="W478" s="254">
        <v>0.36458333333333331</v>
      </c>
      <c r="X478" s="254"/>
      <c r="Y478" s="254">
        <v>3.125E-2</v>
      </c>
      <c r="Z478" s="254"/>
      <c r="AA478" s="254"/>
      <c r="AB478" s="254"/>
      <c r="AC478" s="254"/>
      <c r="AD478" s="254"/>
      <c r="AE478" s="255">
        <v>4.1666666666666664E-2</v>
      </c>
      <c r="AF478" s="255">
        <v>3.125E-2</v>
      </c>
      <c r="AG478" s="255" t="s">
        <v>600</v>
      </c>
      <c r="AH478" s="255">
        <v>3.125E-2</v>
      </c>
      <c r="AI478" s="255">
        <v>1</v>
      </c>
      <c r="AJ478" s="255">
        <v>1</v>
      </c>
      <c r="AK478" s="255"/>
      <c r="AL478" s="255"/>
      <c r="AM478" s="255"/>
      <c r="AN478" s="255"/>
      <c r="AO478" s="254"/>
      <c r="AP478" s="254"/>
      <c r="AQ478" s="254"/>
      <c r="AR478" s="254"/>
      <c r="AS478" s="254"/>
      <c r="AT478" s="254"/>
      <c r="AU478" s="254"/>
      <c r="AW478" s="283">
        <f t="shared" si="54"/>
        <v>0.36458333333333331</v>
      </c>
      <c r="AX478" s="283">
        <f t="shared" si="55"/>
        <v>0.36458333333333331</v>
      </c>
      <c r="AY478" s="283">
        <f t="shared" si="56"/>
        <v>0.77083333333333326</v>
      </c>
      <c r="AZ478" s="283">
        <f t="shared" si="57"/>
        <v>0.77083333333333326</v>
      </c>
      <c r="BA478" s="283">
        <f t="shared" si="58"/>
        <v>0.36458333333333331</v>
      </c>
      <c r="BD478" s="254">
        <f>IF(W478="","",IF(F478="休日",AW478,IF(F478="法休",AW478,VLOOKUP(F478,カレンダマスタ!$Q$56:$R$69,2,FALSE))))</f>
        <v>0.36458333333333331</v>
      </c>
      <c r="BG478" s="254" t="e">
        <f t="shared" si="59"/>
        <v>#N/A</v>
      </c>
      <c r="BH478" s="254" t="e">
        <f>IF(AX478="","",IF(P478&lt;&gt;"","",IF(BG478="CS","OK",IF(VLOOKUP(E478,カレンダマスタ!$A$5:$D$381,4,FALSE)&gt;0,"",IF(OR(AX478*24&gt;10.84,AZ478*24&lt;14.5)=TRUE,"×","OK")))))</f>
        <v>#N/A</v>
      </c>
    </row>
    <row r="479" spans="2:60">
      <c r="B479" s="111"/>
      <c r="C479" s="385">
        <f>IF(STEP!C479&lt;&gt;"",STEP!C479,"")</f>
        <v>320957</v>
      </c>
      <c r="D479" s="386" t="str">
        <f>IF(STEP!D479&lt;&gt;"",STEP!D479,"")</f>
        <v>ファム　フィ アイン</v>
      </c>
      <c r="E479" s="387">
        <f>IF(STEP!E479&lt;&gt;"",STEP!E479,"")</f>
        <v>45421</v>
      </c>
      <c r="F479" s="256" t="s">
        <v>557</v>
      </c>
      <c r="G479" s="257"/>
      <c r="H479" s="254">
        <v>0.36458333333333331</v>
      </c>
      <c r="I479" s="254">
        <v>0.36180555555555555</v>
      </c>
      <c r="J479" s="254"/>
      <c r="K479" s="254"/>
      <c r="L479" s="254">
        <v>0.72916666666666663</v>
      </c>
      <c r="M479" s="254"/>
      <c r="N479" s="254">
        <v>0.78125</v>
      </c>
      <c r="O479" s="254"/>
      <c r="P479" s="254"/>
      <c r="Q479" s="254" t="s">
        <v>559</v>
      </c>
      <c r="R479" s="254"/>
      <c r="S479" s="254" t="s">
        <v>611</v>
      </c>
      <c r="T479" s="254"/>
      <c r="U479" s="254"/>
      <c r="V479" s="254">
        <v>0.33333333333333331</v>
      </c>
      <c r="W479" s="254">
        <v>0.375</v>
      </c>
      <c r="X479" s="254"/>
      <c r="Y479" s="254">
        <v>4.1666666666666664E-2</v>
      </c>
      <c r="Z479" s="254"/>
      <c r="AA479" s="254"/>
      <c r="AB479" s="254"/>
      <c r="AC479" s="254"/>
      <c r="AD479" s="254"/>
      <c r="AE479" s="255">
        <v>4.1666666666666664E-2</v>
      </c>
      <c r="AF479" s="255">
        <v>4.1666666666666664E-2</v>
      </c>
      <c r="AG479" s="255"/>
      <c r="AH479" s="255">
        <v>4.1666666666666664E-2</v>
      </c>
      <c r="AI479" s="255">
        <v>1</v>
      </c>
      <c r="AJ479" s="255">
        <v>1</v>
      </c>
      <c r="AK479" s="255"/>
      <c r="AL479" s="255"/>
      <c r="AM479" s="255"/>
      <c r="AN479" s="255"/>
      <c r="AO479" s="254"/>
      <c r="AP479" s="254"/>
      <c r="AQ479" s="254"/>
      <c r="AR479" s="254"/>
      <c r="AS479" s="254"/>
      <c r="AT479" s="254"/>
      <c r="AU479" s="254"/>
      <c r="AW479" s="283">
        <f t="shared" si="54"/>
        <v>0.36458333333333331</v>
      </c>
      <c r="AX479" s="283">
        <f t="shared" si="55"/>
        <v>0.36458333333333331</v>
      </c>
      <c r="AY479" s="283">
        <f t="shared" si="56"/>
        <v>0.78125</v>
      </c>
      <c r="AZ479" s="283">
        <f t="shared" si="57"/>
        <v>0.78125</v>
      </c>
      <c r="BA479" s="283">
        <f t="shared" si="58"/>
        <v>0.375</v>
      </c>
      <c r="BD479" s="254">
        <f>IF(W479="","",IF(F479="休日",AW479,IF(F479="法休",AW479,VLOOKUP(F479,カレンダマスタ!$Q$56:$R$69,2,FALSE))))</f>
        <v>0.36458333333333331</v>
      </c>
      <c r="BG479" s="254" t="e">
        <f t="shared" si="59"/>
        <v>#N/A</v>
      </c>
      <c r="BH479" s="254" t="e">
        <f>IF(AX479="","",IF(P479&lt;&gt;"","",IF(BG479="CS","OK",IF(VLOOKUP(E479,カレンダマスタ!$A$5:$D$381,4,FALSE)&gt;0,"",IF(OR(AX479*24&gt;10.84,AZ479*24&lt;14.5)=TRUE,"×","OK")))))</f>
        <v>#N/A</v>
      </c>
    </row>
    <row r="480" spans="2:60">
      <c r="B480" s="111"/>
      <c r="C480" s="385">
        <f>IF(STEP!C480&lt;&gt;"",STEP!C480,"")</f>
        <v>320957</v>
      </c>
      <c r="D480" s="386" t="str">
        <f>IF(STEP!D480&lt;&gt;"",STEP!D480,"")</f>
        <v>ファム　フィ アイン</v>
      </c>
      <c r="E480" s="387">
        <f>IF(STEP!E480&lt;&gt;"",STEP!E480,"")</f>
        <v>45422</v>
      </c>
      <c r="F480" s="256" t="s">
        <v>557</v>
      </c>
      <c r="G480" s="257"/>
      <c r="H480" s="254">
        <v>0.36458333333333331</v>
      </c>
      <c r="I480" s="254">
        <v>0.3611111111111111</v>
      </c>
      <c r="J480" s="254"/>
      <c r="K480" s="254"/>
      <c r="L480" s="254">
        <v>0.72916666666666663</v>
      </c>
      <c r="M480" s="254">
        <v>0.72986111111111107</v>
      </c>
      <c r="N480" s="254"/>
      <c r="O480" s="254"/>
      <c r="P480" s="254"/>
      <c r="Q480" s="254"/>
      <c r="R480" s="254"/>
      <c r="S480" s="254"/>
      <c r="T480" s="254"/>
      <c r="U480" s="254"/>
      <c r="V480" s="254">
        <v>0.33333333333333331</v>
      </c>
      <c r="W480" s="254">
        <v>0.33333333333333331</v>
      </c>
      <c r="X480" s="254"/>
      <c r="Y480" s="254"/>
      <c r="Z480" s="254"/>
      <c r="AA480" s="254"/>
      <c r="AB480" s="254"/>
      <c r="AC480" s="254"/>
      <c r="AD480" s="254"/>
      <c r="AE480" s="255"/>
      <c r="AF480" s="255"/>
      <c r="AG480" s="255"/>
      <c r="AH480" s="255"/>
      <c r="AI480" s="255">
        <v>1</v>
      </c>
      <c r="AJ480" s="255">
        <v>1</v>
      </c>
      <c r="AK480" s="255"/>
      <c r="AL480" s="255"/>
      <c r="AM480" s="255"/>
      <c r="AN480" s="255"/>
      <c r="AO480" s="254"/>
      <c r="AP480" s="254"/>
      <c r="AQ480" s="254"/>
      <c r="AR480" s="254"/>
      <c r="AS480" s="254"/>
      <c r="AT480" s="254"/>
      <c r="AU480" s="254"/>
      <c r="AW480" s="283">
        <f t="shared" si="54"/>
        <v>0.3611111111111111</v>
      </c>
      <c r="AX480" s="283">
        <f t="shared" si="55"/>
        <v>0.36458333333333331</v>
      </c>
      <c r="AY480" s="283">
        <f t="shared" si="56"/>
        <v>0.72916666666666663</v>
      </c>
      <c r="AZ480" s="283">
        <f t="shared" si="57"/>
        <v>0.72916666666666663</v>
      </c>
      <c r="BA480" s="283">
        <f t="shared" si="58"/>
        <v>0.33333333333333331</v>
      </c>
      <c r="BD480" s="254">
        <f>IF(W480="","",IF(F480="休日",AW480,IF(F480="法休",AW480,VLOOKUP(F480,カレンダマスタ!$Q$56:$R$69,2,FALSE))))</f>
        <v>0.36458333333333331</v>
      </c>
      <c r="BG480" s="254" t="e">
        <f t="shared" si="59"/>
        <v>#N/A</v>
      </c>
      <c r="BH480" s="254" t="e">
        <f>IF(AX480="","",IF(P480&lt;&gt;"","",IF(BG480="CS","OK",IF(VLOOKUP(E480,カレンダマスタ!$A$5:$D$381,4,FALSE)&gt;0,"",IF(OR(AX480*24&gt;10.84,AZ480*24&lt;14.5)=TRUE,"×","OK")))))</f>
        <v>#N/A</v>
      </c>
    </row>
    <row r="481" spans="2:60">
      <c r="B481" s="111"/>
      <c r="C481" s="388">
        <f>IF(STEP!C481&lt;&gt;"",STEP!C481,"")</f>
        <v>320957</v>
      </c>
      <c r="D481" s="389" t="str">
        <f>IF(STEP!D481&lt;&gt;"",STEP!D481,"")</f>
        <v>ファム　フィ アイン</v>
      </c>
      <c r="E481" s="390">
        <f>IF(STEP!E481&lt;&gt;"",STEP!E481,"")</f>
        <v>45423</v>
      </c>
      <c r="F481" s="259" t="s">
        <v>211</v>
      </c>
      <c r="G481" s="266"/>
      <c r="H481" s="260"/>
      <c r="I481" s="260"/>
      <c r="J481" s="260"/>
      <c r="K481" s="260"/>
      <c r="L481" s="260"/>
      <c r="M481" s="260"/>
      <c r="N481" s="260"/>
      <c r="O481" s="260"/>
      <c r="P481" s="260"/>
      <c r="Q481" s="260"/>
      <c r="R481" s="260"/>
      <c r="S481" s="260"/>
      <c r="T481" s="260"/>
      <c r="U481" s="260"/>
      <c r="V481" s="260"/>
      <c r="W481" s="260"/>
      <c r="X481" s="260"/>
      <c r="Y481" s="260"/>
      <c r="Z481" s="260"/>
      <c r="AA481" s="260"/>
      <c r="AB481" s="260"/>
      <c r="AC481" s="260"/>
      <c r="AD481" s="260"/>
      <c r="AE481" s="261"/>
      <c r="AF481" s="261"/>
      <c r="AG481" s="261"/>
      <c r="AH481" s="261"/>
      <c r="AI481" s="261"/>
      <c r="AJ481" s="261"/>
      <c r="AK481" s="261"/>
      <c r="AL481" s="261"/>
      <c r="AM481" s="261"/>
      <c r="AN481" s="261"/>
      <c r="AO481" s="260"/>
      <c r="AP481" s="260"/>
      <c r="AQ481" s="260"/>
      <c r="AR481" s="260"/>
      <c r="AS481" s="260"/>
      <c r="AT481" s="260"/>
      <c r="AU481" s="260"/>
      <c r="AW481" s="284" t="str">
        <f t="shared" si="54"/>
        <v/>
      </c>
      <c r="AX481" s="284" t="str">
        <f t="shared" si="55"/>
        <v/>
      </c>
      <c r="AY481" s="284" t="str">
        <f t="shared" si="56"/>
        <v/>
      </c>
      <c r="AZ481" s="284" t="str">
        <f t="shared" si="57"/>
        <v/>
      </c>
      <c r="BA481" s="284" t="str">
        <f t="shared" si="58"/>
        <v/>
      </c>
      <c r="BD481" s="260" t="str">
        <f>IF(W481="","",IF(F481="休日",AW481,IF(F481="法休",AW481,VLOOKUP(F481,カレンダマスタ!$Q$56:$R$69,2,FALSE))))</f>
        <v/>
      </c>
      <c r="BG481" s="260" t="e">
        <f t="shared" si="59"/>
        <v>#N/A</v>
      </c>
      <c r="BH481" s="260" t="str">
        <f>IF(AX481="","",IF(P481&lt;&gt;"","",IF(BG481="CS","OK",IF(VLOOKUP(E481,カレンダマスタ!$A$5:$D$381,4,FALSE)&gt;0,"",IF(OR(AX481*24&gt;10.84,AZ481*24&lt;14.5)=TRUE,"×","OK")))))</f>
        <v/>
      </c>
    </row>
    <row r="482" spans="2:60">
      <c r="B482" s="111"/>
      <c r="C482" s="391">
        <f>IF(STEP!C482&lt;&gt;"",STEP!C482,"")</f>
        <v>320957</v>
      </c>
      <c r="D482" s="392" t="str">
        <f>IF(STEP!D482&lt;&gt;"",STEP!D482,"")</f>
        <v>ファム　フィ アイン</v>
      </c>
      <c r="E482" s="393">
        <f>IF(STEP!E482&lt;&gt;"",STEP!E482,"")</f>
        <v>45424</v>
      </c>
      <c r="F482" s="263" t="s">
        <v>212</v>
      </c>
      <c r="G482" s="267"/>
      <c r="H482" s="264"/>
      <c r="I482" s="264"/>
      <c r="J482" s="264"/>
      <c r="K482" s="264"/>
      <c r="L482" s="264"/>
      <c r="M482" s="264"/>
      <c r="N482" s="264"/>
      <c r="O482" s="264"/>
      <c r="P482" s="264"/>
      <c r="Q482" s="264"/>
      <c r="R482" s="264"/>
      <c r="S482" s="264"/>
      <c r="T482" s="264"/>
      <c r="U482" s="264"/>
      <c r="V482" s="264"/>
      <c r="W482" s="264"/>
      <c r="X482" s="264"/>
      <c r="Y482" s="264"/>
      <c r="Z482" s="264"/>
      <c r="AA482" s="264"/>
      <c r="AB482" s="264"/>
      <c r="AC482" s="264"/>
      <c r="AD482" s="264"/>
      <c r="AE482" s="265"/>
      <c r="AF482" s="265"/>
      <c r="AG482" s="265"/>
      <c r="AH482" s="265"/>
      <c r="AI482" s="265"/>
      <c r="AJ482" s="265"/>
      <c r="AK482" s="265"/>
      <c r="AL482" s="265"/>
      <c r="AM482" s="265"/>
      <c r="AN482" s="265"/>
      <c r="AO482" s="264"/>
      <c r="AP482" s="264"/>
      <c r="AQ482" s="264"/>
      <c r="AR482" s="264"/>
      <c r="AS482" s="264"/>
      <c r="AT482" s="264"/>
      <c r="AU482" s="264"/>
      <c r="AW482" s="285" t="str">
        <f t="shared" si="54"/>
        <v/>
      </c>
      <c r="AX482" s="285" t="str">
        <f t="shared" si="55"/>
        <v/>
      </c>
      <c r="AY482" s="285" t="str">
        <f t="shared" si="56"/>
        <v/>
      </c>
      <c r="AZ482" s="285" t="str">
        <f t="shared" si="57"/>
        <v/>
      </c>
      <c r="BA482" s="285" t="str">
        <f t="shared" si="58"/>
        <v/>
      </c>
      <c r="BD482" s="264" t="str">
        <f>IF(W482="","",IF(F482="休日",AW482,IF(F482="法休",AW482,VLOOKUP(F482,カレンダマスタ!$Q$56:$R$69,2,FALSE))))</f>
        <v/>
      </c>
      <c r="BG482" s="264" t="e">
        <f t="shared" si="59"/>
        <v>#N/A</v>
      </c>
      <c r="BH482" s="264" t="str">
        <f>IF(AX482="","",IF(P482&lt;&gt;"","",IF(BG482="CS","OK",IF(VLOOKUP(E482,カレンダマスタ!$A$5:$D$381,4,FALSE)&gt;0,"",IF(OR(AX482*24&gt;10.84,AZ482*24&lt;14.5)=TRUE,"×","OK")))))</f>
        <v/>
      </c>
    </row>
    <row r="483" spans="2:60">
      <c r="B483" s="111"/>
      <c r="C483" s="385">
        <f>IF(STEP!C483&lt;&gt;"",STEP!C483,"")</f>
        <v>320957</v>
      </c>
      <c r="D483" s="386" t="str">
        <f>IF(STEP!D483&lt;&gt;"",STEP!D483,"")</f>
        <v>ファム　フィ アイン</v>
      </c>
      <c r="E483" s="387">
        <f>IF(STEP!E483&lt;&gt;"",STEP!E483,"")</f>
        <v>45425</v>
      </c>
      <c r="F483" s="253" t="s">
        <v>557</v>
      </c>
      <c r="G483" s="252"/>
      <c r="H483" s="254">
        <v>0.36458333333333331</v>
      </c>
      <c r="I483" s="254">
        <v>0.36388888888888887</v>
      </c>
      <c r="J483" s="254"/>
      <c r="K483" s="254"/>
      <c r="L483" s="254">
        <v>0.72916666666666663</v>
      </c>
      <c r="M483" s="254">
        <v>0.81458333333333333</v>
      </c>
      <c r="N483" s="254"/>
      <c r="O483" s="254"/>
      <c r="P483" s="254"/>
      <c r="Q483" s="254" t="s">
        <v>559</v>
      </c>
      <c r="R483" s="254"/>
      <c r="S483" s="254" t="s">
        <v>588</v>
      </c>
      <c r="T483" s="254"/>
      <c r="U483" s="254"/>
      <c r="V483" s="254">
        <v>0.33333333333333331</v>
      </c>
      <c r="W483" s="254">
        <v>0.40625</v>
      </c>
      <c r="X483" s="254"/>
      <c r="Y483" s="254">
        <v>7.2916666666666671E-2</v>
      </c>
      <c r="Z483" s="254"/>
      <c r="AA483" s="254"/>
      <c r="AB483" s="254"/>
      <c r="AC483" s="254"/>
      <c r="AD483" s="254"/>
      <c r="AE483" s="255">
        <v>4.1666666666666664E-2</v>
      </c>
      <c r="AF483" s="255">
        <v>7.2916666666666671E-2</v>
      </c>
      <c r="AG483" s="255">
        <v>3.125E-2</v>
      </c>
      <c r="AH483" s="255">
        <v>7.2916666666666671E-2</v>
      </c>
      <c r="AI483" s="255">
        <v>1</v>
      </c>
      <c r="AJ483" s="255">
        <v>1</v>
      </c>
      <c r="AK483" s="255"/>
      <c r="AL483" s="255"/>
      <c r="AM483" s="255"/>
      <c r="AN483" s="255"/>
      <c r="AO483" s="254"/>
      <c r="AP483" s="254"/>
      <c r="AQ483" s="254"/>
      <c r="AR483" s="254"/>
      <c r="AS483" s="254"/>
      <c r="AT483" s="254"/>
      <c r="AU483" s="254"/>
      <c r="AW483" s="283">
        <f t="shared" si="54"/>
        <v>0.36458333333333331</v>
      </c>
      <c r="AX483" s="283">
        <f t="shared" si="55"/>
        <v>0.36458333333333331</v>
      </c>
      <c r="AY483" s="283">
        <f t="shared" si="56"/>
        <v>0.8125</v>
      </c>
      <c r="AZ483" s="283">
        <f t="shared" si="57"/>
        <v>0.8125</v>
      </c>
      <c r="BA483" s="283">
        <f t="shared" si="58"/>
        <v>0.40625</v>
      </c>
      <c r="BD483" s="254">
        <f>IF(W483="","",IF(F483="休日",AW483,IF(F483="法休",AW483,VLOOKUP(F483,カレンダマスタ!$Q$56:$R$69,2,FALSE))))</f>
        <v>0.36458333333333331</v>
      </c>
      <c r="BG483" s="503" t="e">
        <f t="shared" si="59"/>
        <v>#N/A</v>
      </c>
      <c r="BH483" s="503" t="e">
        <f>IF(AX483="","",IF(P483&lt;&gt;"","",IF(BG483="CS","OK",IF(VLOOKUP(E483,カレンダマスタ!$A$5:$D$381,4,FALSE)&gt;0,"",IF(OR(AX483*24&gt;10.84,AZ483*24&lt;14.5)=TRUE,"×","OK")))))</f>
        <v>#N/A</v>
      </c>
    </row>
    <row r="484" spans="2:60">
      <c r="B484" s="111"/>
      <c r="C484" s="385">
        <f>IF(STEP!C484&lt;&gt;"",STEP!C484,"")</f>
        <v>320957</v>
      </c>
      <c r="D484" s="386" t="str">
        <f>IF(STEP!D484&lt;&gt;"",STEP!D484,"")</f>
        <v>ファム　フィ アイン</v>
      </c>
      <c r="E484" s="387">
        <f>IF(STEP!E484&lt;&gt;"",STEP!E484,"")</f>
        <v>45426</v>
      </c>
      <c r="F484" s="253" t="s">
        <v>557</v>
      </c>
      <c r="G484" s="252"/>
      <c r="H484" s="254">
        <v>0.36458333333333331</v>
      </c>
      <c r="I484" s="254">
        <v>0.36180555555555555</v>
      </c>
      <c r="J484" s="254"/>
      <c r="K484" s="254"/>
      <c r="L484" s="254">
        <v>0.72916666666666663</v>
      </c>
      <c r="M484" s="254">
        <v>0.78125</v>
      </c>
      <c r="N484" s="254"/>
      <c r="O484" s="254"/>
      <c r="P484" s="254"/>
      <c r="Q484" s="254" t="s">
        <v>559</v>
      </c>
      <c r="R484" s="254"/>
      <c r="S484" s="254" t="s">
        <v>588</v>
      </c>
      <c r="T484" s="254"/>
      <c r="U484" s="254"/>
      <c r="V484" s="254">
        <v>0.33333333333333331</v>
      </c>
      <c r="W484" s="254">
        <v>0.375</v>
      </c>
      <c r="X484" s="254"/>
      <c r="Y484" s="254">
        <v>4.1666666666666664E-2</v>
      </c>
      <c r="Z484" s="254"/>
      <c r="AA484" s="254"/>
      <c r="AB484" s="254"/>
      <c r="AC484" s="254"/>
      <c r="AD484" s="254"/>
      <c r="AE484" s="255">
        <v>4.1666666666666664E-2</v>
      </c>
      <c r="AF484" s="255">
        <v>4.1666666666666664E-2</v>
      </c>
      <c r="AG484" s="255"/>
      <c r="AH484" s="255">
        <v>4.1666666666666664E-2</v>
      </c>
      <c r="AI484" s="255">
        <v>1</v>
      </c>
      <c r="AJ484" s="255">
        <v>1</v>
      </c>
      <c r="AK484" s="255"/>
      <c r="AL484" s="255"/>
      <c r="AM484" s="255"/>
      <c r="AN484" s="255"/>
      <c r="AO484" s="254"/>
      <c r="AP484" s="254"/>
      <c r="AQ484" s="254"/>
      <c r="AR484" s="254"/>
      <c r="AS484" s="254"/>
      <c r="AT484" s="254"/>
      <c r="AU484" s="254"/>
      <c r="AW484" s="283">
        <f t="shared" si="54"/>
        <v>0.36458333333333331</v>
      </c>
      <c r="AX484" s="283">
        <f t="shared" si="55"/>
        <v>0.36458333333333331</v>
      </c>
      <c r="AY484" s="283">
        <f t="shared" si="56"/>
        <v>0.78125</v>
      </c>
      <c r="AZ484" s="283">
        <f t="shared" si="57"/>
        <v>0.78125</v>
      </c>
      <c r="BA484" s="283">
        <f t="shared" si="58"/>
        <v>0.375</v>
      </c>
      <c r="BD484" s="254">
        <f>IF(W484="","",IF(F484="休日",AW484,IF(F484="法休",AW484,VLOOKUP(F484,カレンダマスタ!$Q$56:$R$69,2,FALSE))))</f>
        <v>0.36458333333333331</v>
      </c>
      <c r="BG484" s="254" t="e">
        <f t="shared" si="59"/>
        <v>#N/A</v>
      </c>
      <c r="BH484" s="254" t="e">
        <f>IF(AX484="","",IF(P484&lt;&gt;"","",IF(BG484="CS","OK",IF(VLOOKUP(E484,カレンダマスタ!$A$5:$D$381,4,FALSE)&gt;0,"",IF(OR(AX484*24&gt;10.84,AZ484*24&lt;14.5)=TRUE,"×","OK")))))</f>
        <v>#N/A</v>
      </c>
    </row>
    <row r="485" spans="2:60">
      <c r="B485" s="111"/>
      <c r="C485" s="385">
        <f>IF(STEP!C485&lt;&gt;"",STEP!C485,"")</f>
        <v>320957</v>
      </c>
      <c r="D485" s="386" t="str">
        <f>IF(STEP!D485&lt;&gt;"",STEP!D485,"")</f>
        <v>ファム　フィ アイン</v>
      </c>
      <c r="E485" s="387">
        <f>IF(STEP!E485&lt;&gt;"",STEP!E485,"")</f>
        <v>45427</v>
      </c>
      <c r="F485" s="253" t="s">
        <v>557</v>
      </c>
      <c r="G485" s="252"/>
      <c r="H485" s="254">
        <v>0.36458333333333331</v>
      </c>
      <c r="I485" s="254">
        <v>0.3611111111111111</v>
      </c>
      <c r="J485" s="254"/>
      <c r="K485" s="254"/>
      <c r="L485" s="254">
        <v>0.72916666666666663</v>
      </c>
      <c r="M485" s="254">
        <v>0.72986111111111107</v>
      </c>
      <c r="N485" s="254"/>
      <c r="O485" s="254"/>
      <c r="P485" s="254"/>
      <c r="Q485" s="254"/>
      <c r="R485" s="254"/>
      <c r="S485" s="254"/>
      <c r="T485" s="254"/>
      <c r="U485" s="254"/>
      <c r="V485" s="254">
        <v>0.33333333333333331</v>
      </c>
      <c r="W485" s="254">
        <v>0.33333333333333331</v>
      </c>
      <c r="X485" s="254"/>
      <c r="Y485" s="254"/>
      <c r="Z485" s="254"/>
      <c r="AA485" s="254"/>
      <c r="AB485" s="254"/>
      <c r="AC485" s="254"/>
      <c r="AD485" s="254"/>
      <c r="AE485" s="255"/>
      <c r="AF485" s="255"/>
      <c r="AG485" s="255"/>
      <c r="AH485" s="255"/>
      <c r="AI485" s="255">
        <v>1</v>
      </c>
      <c r="AJ485" s="255">
        <v>1</v>
      </c>
      <c r="AK485" s="255"/>
      <c r="AL485" s="255"/>
      <c r="AM485" s="255"/>
      <c r="AN485" s="255"/>
      <c r="AO485" s="254"/>
      <c r="AP485" s="254"/>
      <c r="AQ485" s="254"/>
      <c r="AR485" s="254"/>
      <c r="AS485" s="254"/>
      <c r="AT485" s="254"/>
      <c r="AU485" s="254"/>
      <c r="AW485" s="283">
        <f t="shared" si="54"/>
        <v>0.3611111111111111</v>
      </c>
      <c r="AX485" s="283">
        <f t="shared" si="55"/>
        <v>0.36458333333333331</v>
      </c>
      <c r="AY485" s="283">
        <f t="shared" si="56"/>
        <v>0.72916666666666663</v>
      </c>
      <c r="AZ485" s="283">
        <f t="shared" si="57"/>
        <v>0.72916666666666663</v>
      </c>
      <c r="BA485" s="283">
        <f t="shared" si="58"/>
        <v>0.33333333333333331</v>
      </c>
      <c r="BD485" s="254">
        <f>IF(W485="","",IF(F485="休日",AW485,IF(F485="法休",AW485,VLOOKUP(F485,カレンダマスタ!$Q$56:$R$69,2,FALSE))))</f>
        <v>0.36458333333333331</v>
      </c>
      <c r="BG485" s="254" t="e">
        <f t="shared" si="59"/>
        <v>#N/A</v>
      </c>
      <c r="BH485" s="254" t="e">
        <f>IF(AX485="","",IF(P485&lt;&gt;"","",IF(BG485="CS","OK",IF(VLOOKUP(E485,カレンダマスタ!$A$5:$D$381,4,FALSE)&gt;0,"",IF(OR(AX485*24&gt;10.84,AZ485*24&lt;14.5)=TRUE,"×","OK")))))</f>
        <v>#N/A</v>
      </c>
    </row>
    <row r="486" spans="2:60">
      <c r="B486" s="111"/>
      <c r="C486" s="385">
        <f>IF(STEP!C486&lt;&gt;"",STEP!C486,"")</f>
        <v>320957</v>
      </c>
      <c r="D486" s="386" t="str">
        <f>IF(STEP!D486&lt;&gt;"",STEP!D486,"")</f>
        <v>ファム　フィ アイン</v>
      </c>
      <c r="E486" s="387">
        <f>IF(STEP!E486&lt;&gt;"",STEP!E486,"")</f>
        <v>45428</v>
      </c>
      <c r="F486" s="256" t="s">
        <v>557</v>
      </c>
      <c r="G486" s="257"/>
      <c r="H486" s="254">
        <v>0.36458333333333331</v>
      </c>
      <c r="I486" s="254">
        <v>0.35902777777777778</v>
      </c>
      <c r="J486" s="254"/>
      <c r="K486" s="254"/>
      <c r="L486" s="254">
        <v>0.72916666666666663</v>
      </c>
      <c r="M486" s="254">
        <v>0.78125</v>
      </c>
      <c r="N486" s="254"/>
      <c r="O486" s="254"/>
      <c r="P486" s="254"/>
      <c r="Q486" s="254" t="s">
        <v>559</v>
      </c>
      <c r="R486" s="254"/>
      <c r="S486" s="254"/>
      <c r="T486" s="254"/>
      <c r="U486" s="254"/>
      <c r="V486" s="254">
        <v>0.33333333333333331</v>
      </c>
      <c r="W486" s="254">
        <v>0.375</v>
      </c>
      <c r="X486" s="254"/>
      <c r="Y486" s="254">
        <v>4.1666666666666664E-2</v>
      </c>
      <c r="Z486" s="254"/>
      <c r="AA486" s="254"/>
      <c r="AB486" s="254"/>
      <c r="AC486" s="254"/>
      <c r="AD486" s="254"/>
      <c r="AE486" s="255">
        <v>4.1666666666666664E-2</v>
      </c>
      <c r="AF486" s="255">
        <v>4.1666666666666664E-2</v>
      </c>
      <c r="AG486" s="255"/>
      <c r="AH486" s="255">
        <v>4.1666666666666664E-2</v>
      </c>
      <c r="AI486" s="255">
        <v>1</v>
      </c>
      <c r="AJ486" s="255">
        <v>1</v>
      </c>
      <c r="AK486" s="255"/>
      <c r="AL486" s="255"/>
      <c r="AM486" s="255"/>
      <c r="AN486" s="255"/>
      <c r="AO486" s="254"/>
      <c r="AP486" s="254"/>
      <c r="AQ486" s="254"/>
      <c r="AR486" s="254"/>
      <c r="AS486" s="254"/>
      <c r="AT486" s="254"/>
      <c r="AU486" s="254"/>
      <c r="AW486" s="283">
        <f t="shared" si="54"/>
        <v>0.3611111111111111</v>
      </c>
      <c r="AX486" s="283">
        <f t="shared" si="55"/>
        <v>0.36458333333333331</v>
      </c>
      <c r="AY486" s="283">
        <f t="shared" si="56"/>
        <v>0.78125</v>
      </c>
      <c r="AZ486" s="283">
        <f t="shared" si="57"/>
        <v>0.78125</v>
      </c>
      <c r="BA486" s="283">
        <f t="shared" si="58"/>
        <v>0.375</v>
      </c>
      <c r="BD486" s="254">
        <f>IF(W486="","",IF(F486="休日",AW486,IF(F486="法休",AW486,VLOOKUP(F486,カレンダマスタ!$Q$56:$R$69,2,FALSE))))</f>
        <v>0.36458333333333331</v>
      </c>
      <c r="BG486" s="254" t="e">
        <f t="shared" si="59"/>
        <v>#N/A</v>
      </c>
      <c r="BH486" s="254" t="e">
        <f>IF(AX486="","",IF(P486&lt;&gt;"","",IF(BG486="CS","OK",IF(VLOOKUP(E486,カレンダマスタ!$A$5:$D$381,4,FALSE)&gt;0,"",IF(OR(AX486*24&gt;10.84,AZ486*24&lt;14.5)=TRUE,"×","OK")))))</f>
        <v>#N/A</v>
      </c>
    </row>
    <row r="487" spans="2:60">
      <c r="B487" s="111"/>
      <c r="C487" s="385">
        <f>IF(STEP!C487&lt;&gt;"",STEP!C487,"")</f>
        <v>320957</v>
      </c>
      <c r="D487" s="386" t="str">
        <f>IF(STEP!D487&lt;&gt;"",STEP!D487,"")</f>
        <v>ファム　フィ アイン</v>
      </c>
      <c r="E487" s="387">
        <f>IF(STEP!E487&lt;&gt;"",STEP!E487,"")</f>
        <v>45429</v>
      </c>
      <c r="F487" s="256" t="s">
        <v>557</v>
      </c>
      <c r="G487" s="257"/>
      <c r="H487" s="254">
        <v>0.36458333333333331</v>
      </c>
      <c r="I487" s="254">
        <v>0.36041666666666666</v>
      </c>
      <c r="J487" s="254"/>
      <c r="K487" s="254"/>
      <c r="L487" s="254">
        <v>0.72916666666666663</v>
      </c>
      <c r="M487" s="254">
        <v>0.78125</v>
      </c>
      <c r="N487" s="254"/>
      <c r="O487" s="254"/>
      <c r="P487" s="254"/>
      <c r="Q487" s="254" t="s">
        <v>559</v>
      </c>
      <c r="R487" s="254"/>
      <c r="S487" s="254"/>
      <c r="T487" s="254"/>
      <c r="U487" s="254"/>
      <c r="V487" s="254">
        <v>0.33333333333333331</v>
      </c>
      <c r="W487" s="254">
        <v>0.375</v>
      </c>
      <c r="X487" s="254"/>
      <c r="Y487" s="254">
        <v>4.1666666666666664E-2</v>
      </c>
      <c r="Z487" s="254"/>
      <c r="AA487" s="254"/>
      <c r="AB487" s="254"/>
      <c r="AC487" s="254"/>
      <c r="AD487" s="254"/>
      <c r="AE487" s="255">
        <v>4.1666666666666664E-2</v>
      </c>
      <c r="AF487" s="255">
        <v>4.1666666666666664E-2</v>
      </c>
      <c r="AG487" s="255"/>
      <c r="AH487" s="255">
        <v>4.1666666666666664E-2</v>
      </c>
      <c r="AI487" s="255">
        <v>1</v>
      </c>
      <c r="AJ487" s="255">
        <v>1</v>
      </c>
      <c r="AK487" s="255"/>
      <c r="AL487" s="255"/>
      <c r="AM487" s="255"/>
      <c r="AN487" s="255"/>
      <c r="AO487" s="254"/>
      <c r="AP487" s="254"/>
      <c r="AQ487" s="254"/>
      <c r="AR487" s="254"/>
      <c r="AS487" s="254"/>
      <c r="AT487" s="254"/>
      <c r="AU487" s="254"/>
      <c r="AW487" s="283">
        <f t="shared" si="54"/>
        <v>0.3611111111111111</v>
      </c>
      <c r="AX487" s="283">
        <f t="shared" si="55"/>
        <v>0.36458333333333331</v>
      </c>
      <c r="AY487" s="283">
        <f t="shared" si="56"/>
        <v>0.78125</v>
      </c>
      <c r="AZ487" s="283">
        <f t="shared" si="57"/>
        <v>0.78125</v>
      </c>
      <c r="BA487" s="283">
        <f t="shared" si="58"/>
        <v>0.375</v>
      </c>
      <c r="BD487" s="254">
        <f>IF(W487="","",IF(F487="休日",AW487,IF(F487="法休",AW487,VLOOKUP(F487,カレンダマスタ!$Q$56:$R$69,2,FALSE))))</f>
        <v>0.36458333333333331</v>
      </c>
      <c r="BG487" s="254" t="e">
        <f t="shared" si="59"/>
        <v>#N/A</v>
      </c>
      <c r="BH487" s="254" t="e">
        <f>IF(AX487="","",IF(P487&lt;&gt;"","",IF(BG487="CS","OK",IF(VLOOKUP(E487,カレンダマスタ!$A$5:$D$381,4,FALSE)&gt;0,"",IF(OR(AX487*24&gt;10.84,AZ487*24&lt;14.5)=TRUE,"×","OK")))))</f>
        <v>#N/A</v>
      </c>
    </row>
    <row r="488" spans="2:60">
      <c r="B488" s="111"/>
      <c r="C488" s="388">
        <f>IF(STEP!C488&lt;&gt;"",STEP!C488,"")</f>
        <v>320957</v>
      </c>
      <c r="D488" s="389" t="str">
        <f>IF(STEP!D488&lt;&gt;"",STEP!D488,"")</f>
        <v>ファム　フィ アイン</v>
      </c>
      <c r="E488" s="390">
        <f>IF(STEP!E488&lt;&gt;"",STEP!E488,"")</f>
        <v>45430</v>
      </c>
      <c r="F488" s="259" t="s">
        <v>211</v>
      </c>
      <c r="G488" s="266"/>
      <c r="H488" s="260"/>
      <c r="I488" s="260"/>
      <c r="J488" s="260"/>
      <c r="K488" s="260"/>
      <c r="L488" s="260"/>
      <c r="M488" s="260"/>
      <c r="N488" s="260"/>
      <c r="O488" s="260"/>
      <c r="P488" s="260"/>
      <c r="Q488" s="260"/>
      <c r="R488" s="260"/>
      <c r="S488" s="260"/>
      <c r="T488" s="260"/>
      <c r="U488" s="260"/>
      <c r="V488" s="260"/>
      <c r="W488" s="260"/>
      <c r="X488" s="260"/>
      <c r="Y488" s="260"/>
      <c r="Z488" s="260"/>
      <c r="AA488" s="260"/>
      <c r="AB488" s="260"/>
      <c r="AC488" s="260"/>
      <c r="AD488" s="260"/>
      <c r="AE488" s="261"/>
      <c r="AF488" s="261"/>
      <c r="AG488" s="261"/>
      <c r="AH488" s="261"/>
      <c r="AI488" s="261"/>
      <c r="AJ488" s="261"/>
      <c r="AK488" s="261"/>
      <c r="AL488" s="261"/>
      <c r="AM488" s="261"/>
      <c r="AN488" s="261"/>
      <c r="AO488" s="260"/>
      <c r="AP488" s="260"/>
      <c r="AQ488" s="260"/>
      <c r="AR488" s="260"/>
      <c r="AS488" s="260"/>
      <c r="AT488" s="260"/>
      <c r="AU488" s="260"/>
      <c r="AW488" s="284" t="str">
        <f t="shared" si="54"/>
        <v/>
      </c>
      <c r="AX488" s="284" t="str">
        <f t="shared" si="55"/>
        <v/>
      </c>
      <c r="AY488" s="284" t="str">
        <f t="shared" si="56"/>
        <v/>
      </c>
      <c r="AZ488" s="284" t="str">
        <f t="shared" si="57"/>
        <v/>
      </c>
      <c r="BA488" s="284" t="str">
        <f t="shared" si="58"/>
        <v/>
      </c>
      <c r="BD488" s="260" t="str">
        <f>IF(W488="","",IF(F488="休日",AW488,IF(F488="法休",AW488,VLOOKUP(F488,カレンダマスタ!$Q$56:$R$69,2,FALSE))))</f>
        <v/>
      </c>
      <c r="BG488" s="260" t="e">
        <f t="shared" si="59"/>
        <v>#N/A</v>
      </c>
      <c r="BH488" s="260" t="str">
        <f>IF(AX488="","",IF(P488&lt;&gt;"","",IF(BG488="CS","OK",IF(VLOOKUP(E488,カレンダマスタ!$A$5:$D$381,4,FALSE)&gt;0,"",IF(OR(AX488*24&gt;10.84,AZ488*24&lt;14.5)=TRUE,"×","OK")))))</f>
        <v/>
      </c>
    </row>
    <row r="489" spans="2:60">
      <c r="B489" s="111"/>
      <c r="C489" s="394">
        <f>IF(STEP!C489&lt;&gt;"",STEP!C489,"")</f>
        <v>320957</v>
      </c>
      <c r="D489" s="395" t="str">
        <f>IF(STEP!D489&lt;&gt;"",STEP!D489,"")</f>
        <v>ファム　フィ アイン</v>
      </c>
      <c r="E489" s="396">
        <f>IF(STEP!E489&lt;&gt;"",STEP!E489,"")</f>
        <v>45431</v>
      </c>
      <c r="F489" s="269" t="s">
        <v>212</v>
      </c>
      <c r="G489" s="268"/>
      <c r="H489" s="270"/>
      <c r="I489" s="270"/>
      <c r="J489" s="270"/>
      <c r="K489" s="270"/>
      <c r="L489" s="270"/>
      <c r="M489" s="270"/>
      <c r="N489" s="270"/>
      <c r="O489" s="270"/>
      <c r="P489" s="270"/>
      <c r="Q489" s="270"/>
      <c r="R489" s="270"/>
      <c r="S489" s="270"/>
      <c r="T489" s="270"/>
      <c r="U489" s="270"/>
      <c r="V489" s="270"/>
      <c r="W489" s="270"/>
      <c r="X489" s="270"/>
      <c r="Y489" s="270"/>
      <c r="Z489" s="270"/>
      <c r="AA489" s="270"/>
      <c r="AB489" s="270"/>
      <c r="AC489" s="270"/>
      <c r="AD489" s="270"/>
      <c r="AE489" s="271"/>
      <c r="AF489" s="271"/>
      <c r="AG489" s="271"/>
      <c r="AH489" s="271"/>
      <c r="AI489" s="271"/>
      <c r="AJ489" s="271"/>
      <c r="AK489" s="271"/>
      <c r="AL489" s="271"/>
      <c r="AM489" s="271"/>
      <c r="AN489" s="271"/>
      <c r="AO489" s="270"/>
      <c r="AP489" s="270"/>
      <c r="AQ489" s="270"/>
      <c r="AR489" s="270"/>
      <c r="AS489" s="270"/>
      <c r="AT489" s="270"/>
      <c r="AU489" s="270"/>
      <c r="AW489" s="282" t="str">
        <f t="shared" si="54"/>
        <v/>
      </c>
      <c r="AX489" s="282" t="str">
        <f t="shared" si="55"/>
        <v/>
      </c>
      <c r="AY489" s="282" t="str">
        <f t="shared" si="56"/>
        <v/>
      </c>
      <c r="AZ489" s="282" t="str">
        <f t="shared" si="57"/>
        <v/>
      </c>
      <c r="BA489" s="282" t="str">
        <f t="shared" si="58"/>
        <v/>
      </c>
      <c r="BD489" s="270" t="str">
        <f>IF(W489="","",IF(F489="休日",AW489,IF(F489="法休",AW489,VLOOKUP(F489,カレンダマスタ!$Q$56:$R$69,2,FALSE))))</f>
        <v/>
      </c>
      <c r="BG489" s="270" t="e">
        <f t="shared" si="59"/>
        <v>#N/A</v>
      </c>
      <c r="BH489" s="270" t="str">
        <f>IF(AX489="","",IF(P489&lt;&gt;"","",IF(BG489="CS","OK",IF(VLOOKUP(E489,カレンダマスタ!$A$5:$D$381,4,FALSE)&gt;0,"",IF(OR(AX489*24&gt;10.84,AZ489*24&lt;14.5)=TRUE,"×","OK")))))</f>
        <v/>
      </c>
    </row>
    <row r="490" spans="2:60">
      <c r="B490" s="111"/>
      <c r="C490" s="385">
        <f>IF(STEP!C490&lt;&gt;"",STEP!C490,"")</f>
        <v>320957</v>
      </c>
      <c r="D490" s="386" t="str">
        <f>IF(STEP!D490&lt;&gt;"",STEP!D490,"")</f>
        <v>ファム　フィ アイン</v>
      </c>
      <c r="E490" s="387">
        <f>IF(STEP!E490&lt;&gt;"",STEP!E490,"")</f>
        <v>45432</v>
      </c>
      <c r="F490" s="253" t="s">
        <v>557</v>
      </c>
      <c r="G490" s="252"/>
      <c r="H490" s="254">
        <v>0.36458333333333331</v>
      </c>
      <c r="I490" s="254">
        <v>0.36180555555555555</v>
      </c>
      <c r="J490" s="254"/>
      <c r="K490" s="254"/>
      <c r="L490" s="254">
        <v>0.72916666666666663</v>
      </c>
      <c r="M490" s="254"/>
      <c r="N490" s="254"/>
      <c r="O490" s="254"/>
      <c r="P490" s="254"/>
      <c r="Q490" s="254"/>
      <c r="R490" s="254"/>
      <c r="S490" s="254"/>
      <c r="T490" s="254"/>
      <c r="U490" s="254"/>
      <c r="V490" s="254"/>
      <c r="W490" s="254"/>
      <c r="X490" s="254"/>
      <c r="Y490" s="254"/>
      <c r="Z490" s="254"/>
      <c r="AA490" s="254"/>
      <c r="AB490" s="254"/>
      <c r="AC490" s="254"/>
      <c r="AD490" s="254"/>
      <c r="AE490" s="255"/>
      <c r="AF490" s="255"/>
      <c r="AG490" s="255"/>
      <c r="AH490" s="255"/>
      <c r="AI490" s="255">
        <v>1</v>
      </c>
      <c r="AJ490" s="255"/>
      <c r="AK490" s="255"/>
      <c r="AL490" s="255"/>
      <c r="AM490" s="255"/>
      <c r="AN490" s="255"/>
      <c r="AO490" s="254"/>
      <c r="AP490" s="254"/>
      <c r="AQ490" s="254"/>
      <c r="AR490" s="254"/>
      <c r="AS490" s="254"/>
      <c r="AT490" s="254"/>
      <c r="AU490" s="254"/>
      <c r="AW490" s="283" t="str">
        <f t="shared" si="54"/>
        <v/>
      </c>
      <c r="AX490" s="283" t="str">
        <f t="shared" si="55"/>
        <v/>
      </c>
      <c r="AY490" s="283" t="str">
        <f t="shared" si="56"/>
        <v/>
      </c>
      <c r="AZ490" s="283" t="str">
        <f t="shared" si="57"/>
        <v/>
      </c>
      <c r="BA490" s="283" t="str">
        <f t="shared" si="58"/>
        <v/>
      </c>
      <c r="BD490" s="254" t="str">
        <f>IF(W490="","",IF(F490="休日",AW490,IF(F490="法休",AW490,VLOOKUP(F490,カレンダマスタ!$Q$56:$R$69,2,FALSE))))</f>
        <v/>
      </c>
      <c r="BG490" s="254" t="e">
        <f t="shared" si="59"/>
        <v>#N/A</v>
      </c>
      <c r="BH490" s="254" t="str">
        <f>IF(AX490="","",IF(P490&lt;&gt;"","",IF(BG490="CS","OK",IF(VLOOKUP(E490,カレンダマスタ!$A$5:$D$381,4,FALSE)&gt;0,"",IF(OR(AX490*24&gt;10.84,AZ490*24&lt;14.5)=TRUE,"×","OK")))))</f>
        <v/>
      </c>
    </row>
    <row r="491" spans="2:60">
      <c r="B491" s="111"/>
      <c r="C491" s="397" t="str">
        <f>IF(STEP!C491&lt;&gt;"",STEP!C491,"")</f>
        <v/>
      </c>
      <c r="D491" s="398" t="str">
        <f>IF(STEP!D491&lt;&gt;"",STEP!D491,"")</f>
        <v/>
      </c>
      <c r="E491" s="399" t="str">
        <f>IF(STEP!E491&lt;&gt;"",STEP!E491,"")</f>
        <v/>
      </c>
      <c r="F491" s="273"/>
      <c r="G491" s="272"/>
      <c r="H491" s="274"/>
      <c r="I491" s="274"/>
      <c r="J491" s="274"/>
      <c r="K491" s="274"/>
      <c r="L491" s="274"/>
      <c r="M491" s="274"/>
      <c r="N491" s="274"/>
      <c r="O491" s="274"/>
      <c r="P491" s="274"/>
      <c r="Q491" s="274"/>
      <c r="R491" s="274"/>
      <c r="S491" s="274"/>
      <c r="T491" s="274"/>
      <c r="U491" s="274"/>
      <c r="V491" s="274"/>
      <c r="W491" s="274"/>
      <c r="X491" s="274"/>
      <c r="Y491" s="274"/>
      <c r="Z491" s="274"/>
      <c r="AA491" s="274"/>
      <c r="AB491" s="274"/>
      <c r="AC491" s="274"/>
      <c r="AD491" s="274"/>
      <c r="AE491" s="275"/>
      <c r="AF491" s="275"/>
      <c r="AG491" s="275"/>
      <c r="AH491" s="275"/>
      <c r="AI491" s="275"/>
      <c r="AJ491" s="275"/>
      <c r="AK491" s="275"/>
      <c r="AL491" s="275"/>
      <c r="AM491" s="275"/>
      <c r="AN491" s="275"/>
      <c r="AO491" s="274"/>
      <c r="AP491" s="274"/>
      <c r="AQ491" s="274"/>
      <c r="AR491" s="274"/>
      <c r="AS491" s="274"/>
      <c r="AT491" s="274"/>
      <c r="AU491" s="274"/>
      <c r="AW491" s="286" t="str">
        <f t="shared" si="54"/>
        <v/>
      </c>
      <c r="AX491" s="286" t="str">
        <f t="shared" si="55"/>
        <v/>
      </c>
      <c r="AY491" s="286" t="str">
        <f t="shared" si="56"/>
        <v/>
      </c>
      <c r="AZ491" s="286" t="str">
        <f t="shared" si="57"/>
        <v/>
      </c>
      <c r="BA491" s="286" t="str">
        <f t="shared" si="58"/>
        <v/>
      </c>
      <c r="BD491" s="274" t="str">
        <f>IF(W491="","",IF(F491="休日",AW491,IF(F491="法休",AW491,VLOOKUP(F491,カレンダマスタ!$Q$56:$R$69,2,FALSE))))</f>
        <v/>
      </c>
      <c r="BG491" s="274" t="e">
        <f t="shared" si="59"/>
        <v>#N/A</v>
      </c>
      <c r="BH491" s="274" t="str">
        <f>IF(AX491="","",IF(P491&lt;&gt;"","",IF(BG491="CS","OK",IF(VLOOKUP(E491,カレンダマスタ!$A$5:$D$381,4,FALSE)&gt;0,"",IF(OR(AX491*24&gt;10.84,AZ491*24&lt;14.5)=TRUE,"×","OK")))))</f>
        <v/>
      </c>
    </row>
    <row r="492" spans="2:60">
      <c r="B492" s="111"/>
      <c r="C492" s="397" t="str">
        <f>IF(STEP!C492&lt;&gt;"",STEP!C492,"")</f>
        <v/>
      </c>
      <c r="D492" s="398" t="str">
        <f>IF(STEP!D492&lt;&gt;"",STEP!D492,"")</f>
        <v/>
      </c>
      <c r="E492" s="399" t="str">
        <f>IF(STEP!E492&lt;&gt;"",STEP!E492,"")</f>
        <v/>
      </c>
      <c r="F492" s="273"/>
      <c r="G492" s="272"/>
      <c r="H492" s="274"/>
      <c r="I492" s="274"/>
      <c r="J492" s="274"/>
      <c r="K492" s="274"/>
      <c r="L492" s="274"/>
      <c r="M492" s="274"/>
      <c r="N492" s="274"/>
      <c r="O492" s="274"/>
      <c r="P492" s="274"/>
      <c r="Q492" s="274"/>
      <c r="R492" s="274"/>
      <c r="S492" s="274"/>
      <c r="T492" s="274"/>
      <c r="U492" s="274"/>
      <c r="V492" s="274"/>
      <c r="W492" s="274"/>
      <c r="X492" s="274"/>
      <c r="Y492" s="274"/>
      <c r="Z492" s="274"/>
      <c r="AA492" s="274"/>
      <c r="AB492" s="274"/>
      <c r="AC492" s="274"/>
      <c r="AD492" s="274"/>
      <c r="AE492" s="275"/>
      <c r="AF492" s="275"/>
      <c r="AG492" s="275"/>
      <c r="AH492" s="275"/>
      <c r="AI492" s="275"/>
      <c r="AJ492" s="275"/>
      <c r="AK492" s="275"/>
      <c r="AL492" s="275"/>
      <c r="AM492" s="275"/>
      <c r="AN492" s="275"/>
      <c r="AO492" s="274"/>
      <c r="AP492" s="274"/>
      <c r="AQ492" s="274"/>
      <c r="AR492" s="274"/>
      <c r="AS492" s="274"/>
      <c r="AT492" s="274"/>
      <c r="AU492" s="274"/>
      <c r="AW492" s="286" t="str">
        <f t="shared" si="54"/>
        <v/>
      </c>
      <c r="AX492" s="286" t="str">
        <f t="shared" si="55"/>
        <v/>
      </c>
      <c r="AY492" s="286" t="str">
        <f t="shared" si="56"/>
        <v/>
      </c>
      <c r="AZ492" s="286" t="str">
        <f t="shared" si="57"/>
        <v/>
      </c>
      <c r="BA492" s="286" t="str">
        <f t="shared" si="58"/>
        <v/>
      </c>
      <c r="BD492" s="274" t="str">
        <f>IF(W492="","",IF(F492="休日",AW492,IF(F492="法休",AW492,VLOOKUP(F492,カレンダマスタ!$Q$56:$R$69,2,FALSE))))</f>
        <v/>
      </c>
      <c r="BG492" s="274" t="e">
        <f t="shared" si="59"/>
        <v>#N/A</v>
      </c>
      <c r="BH492" s="274" t="str">
        <f>IF(AX492="","",IF(P492&lt;&gt;"","",IF(BG492="CS","OK",IF(VLOOKUP(E492,カレンダマスタ!$A$5:$D$381,4,FALSE)&gt;0,"",IF(OR(AX492*24&gt;10.84,AZ492*24&lt;14.5)=TRUE,"×","OK")))))</f>
        <v/>
      </c>
    </row>
    <row r="493" spans="2:60">
      <c r="B493" s="111"/>
      <c r="C493" s="397" t="str">
        <f>IF(STEP!C493&lt;&gt;"",STEP!C493,"")</f>
        <v/>
      </c>
      <c r="D493" s="398" t="str">
        <f>IF(STEP!D493&lt;&gt;"",STEP!D493,"")</f>
        <v/>
      </c>
      <c r="E493" s="399" t="str">
        <f>IF(STEP!E493&lt;&gt;"",STEP!E493,"")</f>
        <v/>
      </c>
      <c r="F493" s="273"/>
      <c r="G493" s="272"/>
      <c r="H493" s="274"/>
      <c r="I493" s="274"/>
      <c r="J493" s="274"/>
      <c r="K493" s="274"/>
      <c r="L493" s="274"/>
      <c r="M493" s="274"/>
      <c r="N493" s="274"/>
      <c r="O493" s="274"/>
      <c r="P493" s="274"/>
      <c r="Q493" s="274"/>
      <c r="R493" s="274"/>
      <c r="S493" s="274"/>
      <c r="T493" s="274"/>
      <c r="U493" s="274"/>
      <c r="V493" s="274"/>
      <c r="W493" s="274"/>
      <c r="X493" s="274"/>
      <c r="Y493" s="274"/>
      <c r="Z493" s="274"/>
      <c r="AA493" s="274"/>
      <c r="AB493" s="274"/>
      <c r="AC493" s="274"/>
      <c r="AD493" s="274"/>
      <c r="AE493" s="275"/>
      <c r="AF493" s="275"/>
      <c r="AG493" s="275"/>
      <c r="AH493" s="275"/>
      <c r="AI493" s="275"/>
      <c r="AJ493" s="275"/>
      <c r="AK493" s="275"/>
      <c r="AL493" s="275"/>
      <c r="AM493" s="275"/>
      <c r="AN493" s="275"/>
      <c r="AO493" s="274"/>
      <c r="AP493" s="274"/>
      <c r="AQ493" s="274"/>
      <c r="AR493" s="274"/>
      <c r="AS493" s="274"/>
      <c r="AT493" s="274"/>
      <c r="AU493" s="274"/>
      <c r="AW493" s="286" t="str">
        <f t="shared" si="54"/>
        <v/>
      </c>
      <c r="AX493" s="286" t="str">
        <f t="shared" si="55"/>
        <v/>
      </c>
      <c r="AY493" s="286" t="str">
        <f t="shared" si="56"/>
        <v/>
      </c>
      <c r="AZ493" s="286" t="str">
        <f t="shared" si="57"/>
        <v/>
      </c>
      <c r="BA493" s="286" t="str">
        <f t="shared" si="58"/>
        <v/>
      </c>
      <c r="BD493" s="274" t="str">
        <f>IF(W493="","",IF(F493="休日",AW493,IF(F493="法休",AW493,VLOOKUP(F493,カレンダマスタ!$Q$56:$R$69,2,FALSE))))</f>
        <v/>
      </c>
      <c r="BG493" s="274" t="e">
        <f t="shared" si="59"/>
        <v>#N/A</v>
      </c>
      <c r="BH493" s="274" t="str">
        <f>IF(AX493="","",IF(P493&lt;&gt;"","",IF(BG493="CS","OK",IF(VLOOKUP(E493,カレンダマスタ!$A$5:$D$381,4,FALSE)&gt;0,"",IF(OR(AX493*24&gt;10.84,AZ493*24&lt;14.5)=TRUE,"×","OK")))))</f>
        <v/>
      </c>
    </row>
    <row r="494" spans="2:60">
      <c r="B494" s="111"/>
      <c r="C494" s="397" t="str">
        <f>IF(STEP!C494&lt;&gt;"",STEP!C494,"")</f>
        <v/>
      </c>
      <c r="D494" s="398" t="str">
        <f>IF(STEP!D494&lt;&gt;"",STEP!D494,"")</f>
        <v/>
      </c>
      <c r="E494" s="399" t="str">
        <f>IF(STEP!E494&lt;&gt;"",STEP!E494,"")</f>
        <v/>
      </c>
      <c r="F494" s="273"/>
      <c r="G494" s="272"/>
      <c r="H494" s="274"/>
      <c r="I494" s="274"/>
      <c r="J494" s="274"/>
      <c r="K494" s="274"/>
      <c r="L494" s="274"/>
      <c r="M494" s="274"/>
      <c r="N494" s="274"/>
      <c r="O494" s="274"/>
      <c r="P494" s="274"/>
      <c r="Q494" s="274"/>
      <c r="R494" s="274"/>
      <c r="S494" s="274"/>
      <c r="T494" s="274"/>
      <c r="U494" s="274"/>
      <c r="V494" s="274"/>
      <c r="W494" s="274"/>
      <c r="X494" s="274"/>
      <c r="Y494" s="274"/>
      <c r="Z494" s="274"/>
      <c r="AA494" s="274"/>
      <c r="AB494" s="274"/>
      <c r="AC494" s="274"/>
      <c r="AD494" s="274"/>
      <c r="AE494" s="275"/>
      <c r="AF494" s="275"/>
      <c r="AG494" s="275"/>
      <c r="AH494" s="275"/>
      <c r="AI494" s="275"/>
      <c r="AJ494" s="275"/>
      <c r="AK494" s="275"/>
      <c r="AL494" s="275"/>
      <c r="AM494" s="275"/>
      <c r="AN494" s="275"/>
      <c r="AO494" s="274"/>
      <c r="AP494" s="274"/>
      <c r="AQ494" s="274"/>
      <c r="AR494" s="274"/>
      <c r="AS494" s="274"/>
      <c r="AT494" s="274"/>
      <c r="AU494" s="274"/>
      <c r="AW494" s="286" t="str">
        <f t="shared" si="54"/>
        <v/>
      </c>
      <c r="AX494" s="286" t="str">
        <f t="shared" si="55"/>
        <v/>
      </c>
      <c r="AY494" s="286" t="str">
        <f t="shared" si="56"/>
        <v/>
      </c>
      <c r="AZ494" s="286" t="str">
        <f t="shared" si="57"/>
        <v/>
      </c>
      <c r="BA494" s="286" t="str">
        <f t="shared" si="58"/>
        <v/>
      </c>
      <c r="BD494" s="274" t="str">
        <f>IF(W494="","",IF(F494="休日",AW494,IF(F494="法休",AW494,VLOOKUP(F494,カレンダマスタ!$Q$56:$R$69,2,FALSE))))</f>
        <v/>
      </c>
      <c r="BG494" s="274" t="e">
        <f t="shared" si="59"/>
        <v>#N/A</v>
      </c>
      <c r="BH494" s="274" t="str">
        <f>IF(AX494="","",IF(P494&lt;&gt;"","",IF(BG494="CS","OK",IF(VLOOKUP(E494,カレンダマスタ!$A$5:$D$381,4,FALSE)&gt;0,"",IF(OR(AX494*24&gt;10.84,AZ494*24&lt;14.5)=TRUE,"×","OK")))))</f>
        <v/>
      </c>
    </row>
    <row r="495" spans="2:60" ht="13.8" thickBot="1">
      <c r="B495" s="161"/>
      <c r="C495" s="400" t="str">
        <f>IF(STEP!C495&lt;&gt;"",STEP!C495,"")</f>
        <v/>
      </c>
      <c r="D495" s="401" t="str">
        <f>IF(STEP!D495&lt;&gt;"",STEP!D495,"")</f>
        <v/>
      </c>
      <c r="E495" s="402" t="str">
        <f>IF(STEP!E495&lt;&gt;"",STEP!E495,"")</f>
        <v/>
      </c>
      <c r="F495" s="277"/>
      <c r="G495" s="276"/>
      <c r="H495" s="278"/>
      <c r="I495" s="278"/>
      <c r="J495" s="278"/>
      <c r="K495" s="278"/>
      <c r="L495" s="278"/>
      <c r="M495" s="278"/>
      <c r="N495" s="278"/>
      <c r="O495" s="278"/>
      <c r="P495" s="278"/>
      <c r="Q495" s="278"/>
      <c r="R495" s="278"/>
      <c r="S495" s="278"/>
      <c r="T495" s="278"/>
      <c r="U495" s="278"/>
      <c r="V495" s="278"/>
      <c r="W495" s="278"/>
      <c r="X495" s="278"/>
      <c r="Y495" s="278"/>
      <c r="Z495" s="278"/>
      <c r="AA495" s="278"/>
      <c r="AB495" s="278"/>
      <c r="AC495" s="278"/>
      <c r="AD495" s="278"/>
      <c r="AE495" s="279"/>
      <c r="AF495" s="279"/>
      <c r="AG495" s="279"/>
      <c r="AH495" s="279"/>
      <c r="AI495" s="279"/>
      <c r="AJ495" s="279"/>
      <c r="AK495" s="279"/>
      <c r="AL495" s="279"/>
      <c r="AM495" s="279"/>
      <c r="AN495" s="279"/>
      <c r="AO495" s="278"/>
      <c r="AP495" s="278"/>
      <c r="AQ495" s="278"/>
      <c r="AR495" s="278"/>
      <c r="AS495" s="278"/>
      <c r="AT495" s="278"/>
      <c r="AU495" s="278"/>
      <c r="AW495" s="287" t="str">
        <f t="shared" si="54"/>
        <v/>
      </c>
      <c r="AX495" s="287" t="str">
        <f t="shared" si="55"/>
        <v/>
      </c>
      <c r="AY495" s="287" t="str">
        <f t="shared" si="56"/>
        <v/>
      </c>
      <c r="AZ495" s="287" t="str">
        <f t="shared" si="57"/>
        <v/>
      </c>
      <c r="BA495" s="287" t="str">
        <f t="shared" si="58"/>
        <v/>
      </c>
      <c r="BD495" s="278" t="str">
        <f>IF(W495="","",IF(F495="休日",AW495,IF(F495="法休",AW495,VLOOKUP(F495,カレンダマスタ!$Q$56:$R$69,2,FALSE))))</f>
        <v/>
      </c>
      <c r="BG495" s="278" t="e">
        <f t="shared" si="59"/>
        <v>#N/A</v>
      </c>
      <c r="BH495" s="278" t="str">
        <f>IF(AX495="","",IF(P495&lt;&gt;"","",IF(BG495="CS","OK",IF(VLOOKUP(E495,カレンダマスタ!$A$5:$D$381,4,FALSE)&gt;0,"",IF(OR(AX495*24&gt;10.84,AZ495*24&lt;14.5)=TRUE,"×","OK")))))</f>
        <v/>
      </c>
    </row>
    <row r="496" spans="2:60">
      <c r="B496" s="323"/>
      <c r="C496" s="366"/>
      <c r="D496" s="367"/>
      <c r="E496" s="368"/>
      <c r="F496" s="367"/>
      <c r="G496" s="366"/>
      <c r="H496" s="369"/>
      <c r="I496" s="369"/>
      <c r="J496" s="369"/>
      <c r="K496" s="369"/>
      <c r="L496" s="369"/>
      <c r="M496" s="369"/>
      <c r="N496" s="369"/>
      <c r="O496" s="369"/>
      <c r="P496" s="369"/>
      <c r="Q496" s="369"/>
      <c r="R496" s="369"/>
      <c r="S496" s="369"/>
      <c r="T496" s="369"/>
      <c r="U496" s="369"/>
      <c r="V496" s="369"/>
      <c r="W496" s="369"/>
      <c r="X496" s="369"/>
      <c r="Y496" s="369"/>
      <c r="Z496" s="369"/>
      <c r="AA496" s="369"/>
      <c r="AB496" s="369"/>
      <c r="AC496" s="369"/>
      <c r="AD496" s="369"/>
      <c r="AE496" s="370"/>
      <c r="AF496" s="370"/>
      <c r="AG496" s="370"/>
      <c r="AH496" s="370"/>
      <c r="AI496" s="370"/>
      <c r="AJ496" s="370"/>
      <c r="AK496" s="370"/>
      <c r="AL496" s="370"/>
      <c r="AM496" s="370"/>
      <c r="AN496" s="370"/>
      <c r="AO496" s="369"/>
      <c r="AP496" s="369"/>
      <c r="AQ496" s="369"/>
      <c r="AR496" s="369"/>
      <c r="AS496" s="369"/>
      <c r="AT496" s="369"/>
      <c r="AU496" s="369"/>
      <c r="AW496" s="363"/>
      <c r="AX496" s="363"/>
      <c r="AY496" s="363"/>
      <c r="AZ496" s="363"/>
      <c r="BA496" s="363"/>
      <c r="BD496" s="369" t="str">
        <f>IF(W496="","",IF(F496="休日",AW496,IF(F496="法休",AW496,VLOOKUP(F496,カレンダマスタ!$Q$56:$R$69,2,FALSE))))</f>
        <v/>
      </c>
      <c r="BG496" s="369"/>
      <c r="BH496" s="369"/>
    </row>
    <row r="497" spans="2:60">
      <c r="B497" s="323"/>
      <c r="C497" s="371"/>
      <c r="D497" s="372"/>
      <c r="E497" s="373"/>
      <c r="F497" s="372"/>
      <c r="G497" s="371"/>
      <c r="H497" s="374"/>
      <c r="I497" s="374"/>
      <c r="J497" s="374"/>
      <c r="K497" s="374"/>
      <c r="L497" s="374"/>
      <c r="M497" s="374"/>
      <c r="N497" s="374"/>
      <c r="O497" s="374"/>
      <c r="P497" s="374"/>
      <c r="Q497" s="374"/>
      <c r="R497" s="374"/>
      <c r="S497" s="374"/>
      <c r="T497" s="374"/>
      <c r="U497" s="374"/>
      <c r="V497" s="374"/>
      <c r="W497" s="374"/>
      <c r="X497" s="374"/>
      <c r="Y497" s="374"/>
      <c r="Z497" s="374"/>
      <c r="AA497" s="374"/>
      <c r="AB497" s="374"/>
      <c r="AC497" s="374"/>
      <c r="AD497" s="374"/>
      <c r="AE497" s="375"/>
      <c r="AF497" s="375"/>
      <c r="AG497" s="375"/>
      <c r="AH497" s="375"/>
      <c r="AI497" s="375"/>
      <c r="AJ497" s="375"/>
      <c r="AK497" s="375"/>
      <c r="AL497" s="375"/>
      <c r="AM497" s="375"/>
      <c r="AN497" s="375"/>
      <c r="AO497" s="374"/>
      <c r="AP497" s="374"/>
      <c r="AQ497" s="374"/>
      <c r="AR497" s="374"/>
      <c r="AS497" s="374"/>
      <c r="AT497" s="374"/>
      <c r="AU497" s="374"/>
      <c r="AW497" s="363"/>
      <c r="AX497" s="363"/>
      <c r="AY497" s="363"/>
      <c r="AZ497" s="363"/>
      <c r="BA497" s="363"/>
      <c r="BD497" s="374" t="str">
        <f>IF(W497="","",IF(F497="休日",AW497,IF(F497="法休",AW497,VLOOKUP(F497,カレンダマスタ!$Q$56:$R$69,2,FALSE))))</f>
        <v/>
      </c>
      <c r="BG497" s="374"/>
      <c r="BH497" s="374"/>
    </row>
    <row r="498" spans="2:60">
      <c r="B498" s="323"/>
      <c r="C498" s="371"/>
      <c r="D498" s="372"/>
      <c r="E498" s="373"/>
      <c r="F498" s="372"/>
      <c r="G498" s="371"/>
      <c r="H498" s="374"/>
      <c r="I498" s="374"/>
      <c r="J498" s="374"/>
      <c r="K498" s="374"/>
      <c r="L498" s="374"/>
      <c r="M498" s="374"/>
      <c r="N498" s="374"/>
      <c r="O498" s="374"/>
      <c r="P498" s="374"/>
      <c r="Q498" s="374"/>
      <c r="R498" s="374"/>
      <c r="S498" s="374"/>
      <c r="T498" s="374"/>
      <c r="U498" s="374"/>
      <c r="V498" s="374"/>
      <c r="W498" s="374"/>
      <c r="X498" s="374"/>
      <c r="Y498" s="374"/>
      <c r="Z498" s="374"/>
      <c r="AA498" s="374"/>
      <c r="AB498" s="374"/>
      <c r="AC498" s="374"/>
      <c r="AD498" s="374"/>
      <c r="AE498" s="375"/>
      <c r="AF498" s="375"/>
      <c r="AG498" s="375"/>
      <c r="AH498" s="375"/>
      <c r="AI498" s="375"/>
      <c r="AJ498" s="375"/>
      <c r="AK498" s="375"/>
      <c r="AL498" s="375"/>
      <c r="AM498" s="375"/>
      <c r="AN498" s="375"/>
      <c r="AO498" s="374"/>
      <c r="AP498" s="374"/>
      <c r="AQ498" s="374"/>
      <c r="AR498" s="374"/>
      <c r="AS498" s="374"/>
      <c r="AT498" s="374"/>
      <c r="AU498" s="374"/>
      <c r="AW498" s="363"/>
      <c r="AX498" s="363"/>
      <c r="AY498" s="363"/>
      <c r="AZ498" s="363"/>
      <c r="BA498" s="363"/>
      <c r="BD498" s="374" t="str">
        <f>IF(W498="","",IF(F498="休日",AW498,IF(F498="法休",AW498,VLOOKUP(F498,カレンダマスタ!$Q$56:$R$69,2,FALSE))))</f>
        <v/>
      </c>
      <c r="BG498" s="374"/>
      <c r="BH498" s="374"/>
    </row>
    <row r="499" spans="2:60">
      <c r="B499" s="323"/>
      <c r="C499" s="371"/>
      <c r="D499" s="372"/>
      <c r="E499" s="373"/>
      <c r="F499" s="372"/>
      <c r="G499" s="371"/>
      <c r="H499" s="374"/>
      <c r="I499" s="374"/>
      <c r="J499" s="374"/>
      <c r="K499" s="374"/>
      <c r="L499" s="374"/>
      <c r="M499" s="374"/>
      <c r="N499" s="374"/>
      <c r="O499" s="374"/>
      <c r="P499" s="374"/>
      <c r="Q499" s="374"/>
      <c r="R499" s="374"/>
      <c r="S499" s="374"/>
      <c r="T499" s="374"/>
      <c r="U499" s="374"/>
      <c r="V499" s="374"/>
      <c r="W499" s="374"/>
      <c r="X499" s="374"/>
      <c r="Y499" s="374"/>
      <c r="Z499" s="374"/>
      <c r="AA499" s="374"/>
      <c r="AB499" s="374"/>
      <c r="AC499" s="374"/>
      <c r="AD499" s="374"/>
      <c r="AE499" s="375"/>
      <c r="AF499" s="375"/>
      <c r="AG499" s="375"/>
      <c r="AH499" s="375"/>
      <c r="AI499" s="375"/>
      <c r="AJ499" s="375"/>
      <c r="AK499" s="375"/>
      <c r="AL499" s="375"/>
      <c r="AM499" s="375"/>
      <c r="AN499" s="375"/>
      <c r="AO499" s="374"/>
      <c r="AP499" s="374"/>
      <c r="AQ499" s="374"/>
      <c r="AR499" s="374"/>
      <c r="AS499" s="374"/>
      <c r="AT499" s="374"/>
      <c r="AU499" s="374"/>
      <c r="AW499" s="363"/>
      <c r="AX499" s="363"/>
      <c r="AY499" s="363"/>
      <c r="AZ499" s="363"/>
      <c r="BA499" s="363"/>
      <c r="BD499" s="374" t="str">
        <f>IF(W499="","",IF(F499="休日",AW499,IF(F499="法休",AW499,VLOOKUP(F499,カレンダマスタ!$Q$56:$R$69,2,FALSE))))</f>
        <v/>
      </c>
      <c r="BG499" s="374"/>
      <c r="BH499" s="374"/>
    </row>
    <row r="500" spans="2:60">
      <c r="B500" s="323"/>
      <c r="C500" s="371"/>
      <c r="D500" s="372"/>
      <c r="E500" s="373"/>
      <c r="F500" s="372"/>
      <c r="G500" s="371"/>
      <c r="H500" s="374"/>
      <c r="I500" s="374"/>
      <c r="J500" s="374"/>
      <c r="K500" s="374"/>
      <c r="L500" s="374"/>
      <c r="M500" s="374"/>
      <c r="N500" s="374"/>
      <c r="O500" s="374"/>
      <c r="P500" s="374"/>
      <c r="Q500" s="374"/>
      <c r="R500" s="374"/>
      <c r="S500" s="374"/>
      <c r="T500" s="374"/>
      <c r="U500" s="374"/>
      <c r="V500" s="374"/>
      <c r="W500" s="374"/>
      <c r="X500" s="374"/>
      <c r="Y500" s="374"/>
      <c r="Z500" s="374"/>
      <c r="AA500" s="374"/>
      <c r="AB500" s="374"/>
      <c r="AC500" s="374"/>
      <c r="AD500" s="374"/>
      <c r="AE500" s="375"/>
      <c r="AF500" s="375"/>
      <c r="AG500" s="375"/>
      <c r="AH500" s="375"/>
      <c r="AI500" s="375"/>
      <c r="AJ500" s="375"/>
      <c r="AK500" s="375"/>
      <c r="AL500" s="375"/>
      <c r="AM500" s="375"/>
      <c r="AN500" s="375"/>
      <c r="AO500" s="374"/>
      <c r="AP500" s="374"/>
      <c r="AQ500" s="374"/>
      <c r="AR500" s="374"/>
      <c r="AS500" s="374"/>
      <c r="AT500" s="374"/>
      <c r="AU500" s="374"/>
      <c r="AW500" s="363"/>
      <c r="AX500" s="363"/>
      <c r="AY500" s="363"/>
      <c r="AZ500" s="363"/>
      <c r="BA500" s="363"/>
      <c r="BD500" s="374" t="str">
        <f>IF(W500="","",IF(F500="休日",AW500,IF(F500="法休",AW500,VLOOKUP(F500,カレンダマスタ!$Q$56:$R$69,2,FALSE))))</f>
        <v/>
      </c>
      <c r="BG500" s="374"/>
      <c r="BH500" s="374"/>
    </row>
    <row r="501" spans="2:60">
      <c r="B501" s="323"/>
      <c r="C501" s="371"/>
      <c r="D501" s="372"/>
      <c r="E501" s="373"/>
      <c r="F501" s="372"/>
      <c r="G501" s="371"/>
      <c r="H501" s="374"/>
      <c r="I501" s="374"/>
      <c r="J501" s="374"/>
      <c r="K501" s="374"/>
      <c r="L501" s="374"/>
      <c r="M501" s="374"/>
      <c r="N501" s="374"/>
      <c r="O501" s="374"/>
      <c r="P501" s="374"/>
      <c r="Q501" s="374"/>
      <c r="R501" s="374"/>
      <c r="S501" s="374"/>
      <c r="T501" s="374"/>
      <c r="U501" s="374"/>
      <c r="V501" s="374"/>
      <c r="W501" s="374"/>
      <c r="X501" s="374"/>
      <c r="Y501" s="374"/>
      <c r="Z501" s="374"/>
      <c r="AA501" s="374"/>
      <c r="AB501" s="374"/>
      <c r="AC501" s="374"/>
      <c r="AD501" s="374"/>
      <c r="AE501" s="375"/>
      <c r="AF501" s="375"/>
      <c r="AG501" s="375"/>
      <c r="AH501" s="375"/>
      <c r="AI501" s="375"/>
      <c r="AJ501" s="375"/>
      <c r="AK501" s="375"/>
      <c r="AL501" s="375"/>
      <c r="AM501" s="375"/>
      <c r="AN501" s="375"/>
      <c r="AO501" s="374"/>
      <c r="AP501" s="374"/>
      <c r="AQ501" s="374"/>
      <c r="AR501" s="374"/>
      <c r="AS501" s="374"/>
      <c r="AT501" s="374"/>
      <c r="AU501" s="374"/>
      <c r="AW501" s="363"/>
      <c r="AX501" s="363"/>
      <c r="AY501" s="363"/>
      <c r="AZ501" s="363"/>
      <c r="BA501" s="363"/>
      <c r="BD501" s="374" t="str">
        <f>IF(W501="","",IF(F501="休日",AW501,IF(F501="法休",AW501,VLOOKUP(F501,カレンダマスタ!$Q$56:$R$69,2,FALSE))))</f>
        <v/>
      </c>
      <c r="BG501" s="374"/>
      <c r="BH501" s="374"/>
    </row>
    <row r="502" spans="2:60">
      <c r="B502" s="323"/>
      <c r="C502" s="371"/>
      <c r="D502" s="372"/>
      <c r="E502" s="373"/>
      <c r="F502" s="372"/>
      <c r="G502" s="371"/>
      <c r="H502" s="374"/>
      <c r="I502" s="374"/>
      <c r="J502" s="374"/>
      <c r="K502" s="374"/>
      <c r="L502" s="374"/>
      <c r="M502" s="374"/>
      <c r="N502" s="374"/>
      <c r="O502" s="374"/>
      <c r="P502" s="374"/>
      <c r="Q502" s="374"/>
      <c r="R502" s="374"/>
      <c r="S502" s="374"/>
      <c r="T502" s="374"/>
      <c r="U502" s="374"/>
      <c r="V502" s="374"/>
      <c r="W502" s="374"/>
      <c r="X502" s="374"/>
      <c r="Y502" s="374"/>
      <c r="Z502" s="374"/>
      <c r="AA502" s="374"/>
      <c r="AB502" s="374"/>
      <c r="AC502" s="374"/>
      <c r="AD502" s="374"/>
      <c r="AE502" s="375"/>
      <c r="AF502" s="375"/>
      <c r="AG502" s="375"/>
      <c r="AH502" s="375"/>
      <c r="AI502" s="375"/>
      <c r="AJ502" s="375"/>
      <c r="AK502" s="375"/>
      <c r="AL502" s="375"/>
      <c r="AM502" s="375"/>
      <c r="AN502" s="375"/>
      <c r="AO502" s="374"/>
      <c r="AP502" s="374"/>
      <c r="AQ502" s="374"/>
      <c r="AR502" s="374"/>
      <c r="AS502" s="374"/>
      <c r="AT502" s="374"/>
      <c r="AU502" s="374"/>
      <c r="AW502" s="363"/>
      <c r="AX502" s="363"/>
      <c r="AY502" s="363"/>
      <c r="AZ502" s="363"/>
      <c r="BA502" s="363"/>
      <c r="BD502" s="374" t="str">
        <f>IF(W502="","",IF(F502="休日",AW502,IF(F502="法休",AW502,VLOOKUP(F502,カレンダマスタ!$Q$56:$R$69,2,FALSE))))</f>
        <v/>
      </c>
      <c r="BG502" s="374"/>
      <c r="BH502" s="374"/>
    </row>
    <row r="503" spans="2:60">
      <c r="B503" s="323"/>
      <c r="C503" s="371"/>
      <c r="D503" s="372"/>
      <c r="E503" s="373"/>
      <c r="F503" s="372"/>
      <c r="G503" s="371"/>
      <c r="H503" s="374"/>
      <c r="I503" s="374"/>
      <c r="J503" s="374"/>
      <c r="K503" s="374"/>
      <c r="L503" s="374"/>
      <c r="M503" s="374"/>
      <c r="N503" s="374"/>
      <c r="O503" s="374"/>
      <c r="P503" s="374"/>
      <c r="Q503" s="374"/>
      <c r="R503" s="374"/>
      <c r="S503" s="374"/>
      <c r="T503" s="374"/>
      <c r="U503" s="374"/>
      <c r="V503" s="374"/>
      <c r="W503" s="374"/>
      <c r="X503" s="374"/>
      <c r="Y503" s="374"/>
      <c r="Z503" s="374"/>
      <c r="AA503" s="374"/>
      <c r="AB503" s="374"/>
      <c r="AC503" s="374"/>
      <c r="AD503" s="374"/>
      <c r="AE503" s="375"/>
      <c r="AF503" s="375"/>
      <c r="AG503" s="375"/>
      <c r="AH503" s="375"/>
      <c r="AI503" s="375"/>
      <c r="AJ503" s="375"/>
      <c r="AK503" s="375"/>
      <c r="AL503" s="375"/>
      <c r="AM503" s="375"/>
      <c r="AN503" s="375"/>
      <c r="AO503" s="374"/>
      <c r="AP503" s="374"/>
      <c r="AQ503" s="374"/>
      <c r="AR503" s="374"/>
      <c r="AS503" s="374"/>
      <c r="AT503" s="374"/>
      <c r="AU503" s="374"/>
      <c r="AW503" s="363"/>
      <c r="AX503" s="363"/>
      <c r="AY503" s="363"/>
      <c r="AZ503" s="363"/>
      <c r="BA503" s="363"/>
      <c r="BD503" s="374" t="str">
        <f>IF(W503="","",IF(F503="休日",AW503,IF(F503="法休",AW503,VLOOKUP(F503,カレンダマスタ!$Q$56:$R$69,2,FALSE))))</f>
        <v/>
      </c>
      <c r="BG503" s="374"/>
      <c r="BH503" s="374"/>
    </row>
    <row r="504" spans="2:60">
      <c r="B504" s="323"/>
      <c r="C504" s="371"/>
      <c r="D504" s="372"/>
      <c r="E504" s="373"/>
      <c r="F504" s="372"/>
      <c r="G504" s="371"/>
      <c r="H504" s="374"/>
      <c r="I504" s="374"/>
      <c r="J504" s="374"/>
      <c r="K504" s="374"/>
      <c r="L504" s="374"/>
      <c r="M504" s="374"/>
      <c r="N504" s="374"/>
      <c r="O504" s="374"/>
      <c r="P504" s="374"/>
      <c r="Q504" s="374"/>
      <c r="R504" s="374"/>
      <c r="S504" s="374"/>
      <c r="T504" s="374"/>
      <c r="U504" s="374"/>
      <c r="V504" s="374"/>
      <c r="W504" s="374"/>
      <c r="X504" s="374"/>
      <c r="Y504" s="374"/>
      <c r="Z504" s="374"/>
      <c r="AA504" s="374"/>
      <c r="AB504" s="374"/>
      <c r="AC504" s="374"/>
      <c r="AD504" s="374"/>
      <c r="AE504" s="375"/>
      <c r="AF504" s="375"/>
      <c r="AG504" s="375"/>
      <c r="AH504" s="375"/>
      <c r="AI504" s="375"/>
      <c r="AJ504" s="375"/>
      <c r="AK504" s="375"/>
      <c r="AL504" s="375"/>
      <c r="AM504" s="375"/>
      <c r="AN504" s="375"/>
      <c r="AO504" s="374"/>
      <c r="AP504" s="374"/>
      <c r="AQ504" s="374"/>
      <c r="AR504" s="374"/>
      <c r="AS504" s="374"/>
      <c r="AT504" s="374"/>
      <c r="AU504" s="374"/>
      <c r="AW504" s="363"/>
      <c r="AX504" s="363"/>
      <c r="AY504" s="363"/>
      <c r="AZ504" s="363"/>
      <c r="BA504" s="363"/>
      <c r="BD504" s="374" t="str">
        <f>IF(W504="","",IF(F504="休日",AW504,IF(F504="法休",AW504,VLOOKUP(F504,カレンダマスタ!$Q$56:$R$69,2,FALSE))))</f>
        <v/>
      </c>
      <c r="BG504" s="374"/>
      <c r="BH504" s="374"/>
    </row>
    <row r="505" spans="2:60" ht="13.8" thickBot="1">
      <c r="B505" s="329"/>
      <c r="C505" s="377"/>
      <c r="D505" s="378"/>
      <c r="E505" s="379"/>
      <c r="F505" s="378"/>
      <c r="G505" s="377"/>
      <c r="H505" s="380"/>
      <c r="I505" s="380"/>
      <c r="J505" s="380"/>
      <c r="K505" s="380"/>
      <c r="L505" s="380"/>
      <c r="M505" s="380"/>
      <c r="N505" s="380"/>
      <c r="O505" s="380"/>
      <c r="P505" s="380"/>
      <c r="Q505" s="380"/>
      <c r="R505" s="380"/>
      <c r="S505" s="380"/>
      <c r="T505" s="380"/>
      <c r="U505" s="380"/>
      <c r="V505" s="380"/>
      <c r="W505" s="380"/>
      <c r="X505" s="380"/>
      <c r="Y505" s="380"/>
      <c r="Z505" s="380"/>
      <c r="AA505" s="380"/>
      <c r="AB505" s="380"/>
      <c r="AC505" s="380"/>
      <c r="AD505" s="380"/>
      <c r="AE505" s="381"/>
      <c r="AF505" s="381"/>
      <c r="AG505" s="381"/>
      <c r="AH505" s="381"/>
      <c r="AI505" s="381"/>
      <c r="AJ505" s="381"/>
      <c r="AK505" s="381"/>
      <c r="AL505" s="381"/>
      <c r="AM505" s="381"/>
      <c r="AN505" s="381"/>
      <c r="AO505" s="380"/>
      <c r="AP505" s="380"/>
      <c r="AQ505" s="380"/>
      <c r="AR505" s="380"/>
      <c r="AS505" s="380"/>
      <c r="AT505" s="380"/>
      <c r="AU505" s="380"/>
      <c r="AW505" s="364"/>
      <c r="AX505" s="364"/>
      <c r="AY505" s="364"/>
      <c r="AZ505" s="364"/>
      <c r="BA505" s="364"/>
      <c r="BD505" s="380" t="str">
        <f>IF(W505="","",IF(F505="休日",AW505,IF(F505="法休",AW505,VLOOKUP(F505,カレンダマスタ!$Q$56:$R$69,2,FALSE))))</f>
        <v/>
      </c>
      <c r="BG505" s="380"/>
      <c r="BH505" s="380"/>
    </row>
    <row r="506" spans="2:60">
      <c r="B506" s="111">
        <f>B461+1</f>
        <v>12</v>
      </c>
      <c r="C506" s="403">
        <f>IF(STEP!C506&lt;&gt;"",STEP!C506,"")</f>
        <v>160491</v>
      </c>
      <c r="D506" s="383" t="str">
        <f>IF(STEP!D506&lt;&gt;"",STEP!D506,"")</f>
        <v>堀井　雅史</v>
      </c>
      <c r="E506" s="384">
        <f>IF(STEP!E506&lt;&gt;"",STEP!E506,"")</f>
        <v>45403</v>
      </c>
      <c r="F506" s="248" t="s">
        <v>212</v>
      </c>
      <c r="G506" s="249"/>
      <c r="H506" s="250"/>
      <c r="I506" s="250"/>
      <c r="J506" s="250"/>
      <c r="K506" s="250"/>
      <c r="L506" s="250"/>
      <c r="M506" s="250"/>
      <c r="N506" s="250"/>
      <c r="O506" s="250"/>
      <c r="P506" s="250"/>
      <c r="Q506" s="250"/>
      <c r="R506" s="250"/>
      <c r="S506" s="250"/>
      <c r="T506" s="250"/>
      <c r="U506" s="250"/>
      <c r="V506" s="250"/>
      <c r="W506" s="250"/>
      <c r="X506" s="250"/>
      <c r="Y506" s="250"/>
      <c r="Z506" s="250"/>
      <c r="AA506" s="250"/>
      <c r="AB506" s="250"/>
      <c r="AC506" s="250"/>
      <c r="AD506" s="250"/>
      <c r="AE506" s="251"/>
      <c r="AF506" s="251"/>
      <c r="AG506" s="251"/>
      <c r="AH506" s="251"/>
      <c r="AI506" s="251"/>
      <c r="AJ506" s="251"/>
      <c r="AK506" s="251"/>
      <c r="AL506" s="251"/>
      <c r="AM506" s="251"/>
      <c r="AN506" s="251"/>
      <c r="AO506" s="250"/>
      <c r="AP506" s="250"/>
      <c r="AQ506" s="250"/>
      <c r="AR506" s="250"/>
      <c r="AS506" s="250"/>
      <c r="AT506" s="250"/>
      <c r="AU506" s="250"/>
      <c r="AW506" s="282" t="str">
        <f t="shared" ref="AW506:AW540" si="60">IF(W506&lt;&gt;"",IF(W506&lt;&gt;"",CEILING(IF(J506&lt;&gt;"",J506,I506),$AY$8),""),"")</f>
        <v/>
      </c>
      <c r="AX506" s="282" t="str">
        <f>IF(W506&lt;&gt;"",IF(W506&lt;&gt;"",IF(OR(K506="早出",AND(BD506&lt;AW506,K506&lt;&gt;"有償遅刻")),AW506,BD506),""),"")</f>
        <v/>
      </c>
      <c r="AY506" s="282" t="str">
        <f t="shared" ref="AY506:AY540" si="61">IF(W506&lt;&gt;"",FLOOR(IF(N506&lt;&gt;"",N506,M506),$AY$8),"")</f>
        <v/>
      </c>
      <c r="AZ506" s="282" t="str">
        <f t="shared" ref="AZ506:AZ540" si="62">IF(W506&lt;&gt;"",IF(AY506&lt;&gt;0,AY506-AR506,L506-AR506),"")</f>
        <v/>
      </c>
      <c r="BA506" s="282" t="str">
        <f t="shared" ref="BA506:BA540" si="63">IF(W506&lt;&gt;"",W506,"")</f>
        <v/>
      </c>
      <c r="BD506" s="250" t="str">
        <f>IF(W506="","",IF(F506="休日",AW506,IF(F506="法休",AW506,VLOOKUP(F506,カレンダマスタ!$Q$56:$R$69,2,FALSE))))</f>
        <v/>
      </c>
      <c r="BG506" s="250" t="e">
        <f>STEP!AF506</f>
        <v>#N/A</v>
      </c>
      <c r="BH506" s="250" t="str">
        <f>IF(AX506="","",IF(P506&lt;&gt;"","",IF(BG506="CS","OK",IF(VLOOKUP(E506,カレンダマスタ!$A$5:$D$381,4,FALSE)&gt;0,"",IF(OR(AX506*24&gt;10.84,AZ506*24&lt;14.5)=TRUE,"×","OK")))))</f>
        <v/>
      </c>
    </row>
    <row r="507" spans="2:60">
      <c r="B507" s="111"/>
      <c r="C507" s="385">
        <f>IF(STEP!C507&lt;&gt;"",STEP!C507,"")</f>
        <v>160491</v>
      </c>
      <c r="D507" s="386" t="str">
        <f>IF(STEP!D507&lt;&gt;"",STEP!D507,"")</f>
        <v>堀井　雅史</v>
      </c>
      <c r="E507" s="387">
        <f>IF(STEP!E507&lt;&gt;"",STEP!E507,"")</f>
        <v>45404</v>
      </c>
      <c r="F507" s="253" t="s">
        <v>557</v>
      </c>
      <c r="G507" s="252"/>
      <c r="H507" s="254">
        <v>0.36458333333333331</v>
      </c>
      <c r="I507" s="254">
        <v>0.3611111111111111</v>
      </c>
      <c r="J507" s="254"/>
      <c r="K507" s="254"/>
      <c r="L507" s="254">
        <v>0.72916666666666663</v>
      </c>
      <c r="M507" s="254">
        <v>0.7319444444444444</v>
      </c>
      <c r="N507" s="254"/>
      <c r="O507" s="254"/>
      <c r="P507" s="254"/>
      <c r="Q507" s="254"/>
      <c r="R507" s="254"/>
      <c r="S507" s="254"/>
      <c r="T507" s="254" t="s">
        <v>589</v>
      </c>
      <c r="U507" s="254"/>
      <c r="V507" s="254">
        <v>0.33333333333333331</v>
      </c>
      <c r="W507" s="254">
        <v>0.33333333333333331</v>
      </c>
      <c r="X507" s="254"/>
      <c r="Y507" s="254"/>
      <c r="Z507" s="254"/>
      <c r="AA507" s="254"/>
      <c r="AB507" s="254"/>
      <c r="AC507" s="254"/>
      <c r="AD507" s="254"/>
      <c r="AE507" s="255"/>
      <c r="AF507" s="255"/>
      <c r="AG507" s="255"/>
      <c r="AH507" s="255"/>
      <c r="AI507" s="255">
        <v>1</v>
      </c>
      <c r="AJ507" s="255">
        <v>1</v>
      </c>
      <c r="AK507" s="255"/>
      <c r="AL507" s="255"/>
      <c r="AM507" s="255"/>
      <c r="AN507" s="255"/>
      <c r="AO507" s="254"/>
      <c r="AP507" s="254"/>
      <c r="AQ507" s="254"/>
      <c r="AR507" s="254"/>
      <c r="AS507" s="254"/>
      <c r="AT507" s="254"/>
      <c r="AU507" s="254"/>
      <c r="AW507" s="283">
        <f t="shared" si="60"/>
        <v>0.3611111111111111</v>
      </c>
      <c r="AX507" s="283">
        <f t="shared" si="55"/>
        <v>0.36458333333333331</v>
      </c>
      <c r="AY507" s="283">
        <f t="shared" si="61"/>
        <v>0.72916666666666663</v>
      </c>
      <c r="AZ507" s="283">
        <f t="shared" si="62"/>
        <v>0.72916666666666663</v>
      </c>
      <c r="BA507" s="283">
        <f t="shared" si="63"/>
        <v>0.33333333333333331</v>
      </c>
      <c r="BD507" s="254">
        <f>IF(W507="","",IF(F507="休日",AW507,IF(F507="法休",AW507,VLOOKUP(F507,カレンダマスタ!$Q$56:$R$69,2,FALSE))))</f>
        <v>0.36458333333333331</v>
      </c>
      <c r="BG507" s="254" t="e">
        <f>BG506</f>
        <v>#N/A</v>
      </c>
      <c r="BH507" s="254" t="e">
        <f>IF(AX507="","",IF(P507&lt;&gt;"","",IF(BG507="CS","OK",IF(VLOOKUP(E507,カレンダマスタ!$A$5:$D$381,4,FALSE)&gt;0,"",IF(OR(AX507*24&gt;10.84,AZ507*24&lt;14.5)=TRUE,"×","OK")))))</f>
        <v>#N/A</v>
      </c>
    </row>
    <row r="508" spans="2:60">
      <c r="B508" s="111"/>
      <c r="C508" s="385">
        <f>IF(STEP!C508&lt;&gt;"",STEP!C508,"")</f>
        <v>160491</v>
      </c>
      <c r="D508" s="386" t="str">
        <f>IF(STEP!D508&lt;&gt;"",STEP!D508,"")</f>
        <v>堀井　雅史</v>
      </c>
      <c r="E508" s="387">
        <f>IF(STEP!E508&lt;&gt;"",STEP!E508,"")</f>
        <v>45405</v>
      </c>
      <c r="F508" s="253" t="s">
        <v>557</v>
      </c>
      <c r="G508" s="252"/>
      <c r="H508" s="254">
        <v>0.36458333333333331</v>
      </c>
      <c r="I508" s="254">
        <v>0.36319444444444443</v>
      </c>
      <c r="J508" s="254"/>
      <c r="K508" s="254"/>
      <c r="L508" s="254">
        <v>0.72916666666666663</v>
      </c>
      <c r="M508" s="254">
        <v>0.78541666666666676</v>
      </c>
      <c r="N508" s="254"/>
      <c r="O508" s="254"/>
      <c r="P508" s="254"/>
      <c r="Q508" s="254" t="s">
        <v>559</v>
      </c>
      <c r="R508" s="254"/>
      <c r="S508" s="254" t="s">
        <v>612</v>
      </c>
      <c r="T508" s="254"/>
      <c r="U508" s="254"/>
      <c r="V508" s="254">
        <v>0.33333333333333331</v>
      </c>
      <c r="W508" s="254">
        <v>0.37847222222222227</v>
      </c>
      <c r="X508" s="254"/>
      <c r="Y508" s="254">
        <v>4.5138888888888888E-2</v>
      </c>
      <c r="Z508" s="254"/>
      <c r="AA508" s="254"/>
      <c r="AB508" s="254"/>
      <c r="AC508" s="254"/>
      <c r="AD508" s="254"/>
      <c r="AE508" s="255">
        <v>4.1666666666666664E-2</v>
      </c>
      <c r="AF508" s="255">
        <v>4.5138888888888888E-2</v>
      </c>
      <c r="AG508" s="255">
        <v>3.472222222222222E-3</v>
      </c>
      <c r="AH508" s="255">
        <v>4.5138888888888888E-2</v>
      </c>
      <c r="AI508" s="255">
        <v>1</v>
      </c>
      <c r="AJ508" s="255">
        <v>1</v>
      </c>
      <c r="AK508" s="255"/>
      <c r="AL508" s="255"/>
      <c r="AM508" s="255"/>
      <c r="AN508" s="255"/>
      <c r="AO508" s="254"/>
      <c r="AP508" s="254"/>
      <c r="AQ508" s="254"/>
      <c r="AR508" s="254"/>
      <c r="AS508" s="254"/>
      <c r="AT508" s="254"/>
      <c r="AU508" s="254"/>
      <c r="AW508" s="283">
        <f t="shared" si="60"/>
        <v>0.36458333333333331</v>
      </c>
      <c r="AX508" s="283">
        <f t="shared" si="55"/>
        <v>0.36458333333333331</v>
      </c>
      <c r="AY508" s="283">
        <f t="shared" si="61"/>
        <v>0.78472222222222221</v>
      </c>
      <c r="AZ508" s="283">
        <f t="shared" si="62"/>
        <v>0.78472222222222221</v>
      </c>
      <c r="BA508" s="283">
        <f t="shared" si="63"/>
        <v>0.37847222222222227</v>
      </c>
      <c r="BD508" s="254">
        <f>IF(W508="","",IF(F508="休日",AW508,IF(F508="法休",AW508,VLOOKUP(F508,カレンダマスタ!$Q$56:$R$69,2,FALSE))))</f>
        <v>0.36458333333333331</v>
      </c>
      <c r="BG508" s="254" t="e">
        <f t="shared" si="59"/>
        <v>#N/A</v>
      </c>
      <c r="BH508" s="254" t="e">
        <f>IF(AX508="","",IF(P508&lt;&gt;"","",IF(BG508="CS","OK",IF(VLOOKUP(E508,カレンダマスタ!$A$5:$D$381,4,FALSE)&gt;0,"",IF(OR(AX508*24&gt;10.84,AZ508*24&lt;14.5)=TRUE,"×","OK")))))</f>
        <v>#N/A</v>
      </c>
    </row>
    <row r="509" spans="2:60">
      <c r="B509" s="111"/>
      <c r="C509" s="385">
        <f>IF(STEP!C509&lt;&gt;"",STEP!C509,"")</f>
        <v>160491</v>
      </c>
      <c r="D509" s="386" t="str">
        <f>IF(STEP!D509&lt;&gt;"",STEP!D509,"")</f>
        <v>堀井　雅史</v>
      </c>
      <c r="E509" s="387">
        <f>IF(STEP!E509&lt;&gt;"",STEP!E509,"")</f>
        <v>45406</v>
      </c>
      <c r="F509" s="256" t="s">
        <v>557</v>
      </c>
      <c r="G509" s="257"/>
      <c r="H509" s="254">
        <v>0.36458333333333331</v>
      </c>
      <c r="I509" s="254">
        <v>0.3611111111111111</v>
      </c>
      <c r="J509" s="254"/>
      <c r="K509" s="254"/>
      <c r="L509" s="254">
        <v>0.72916666666666663</v>
      </c>
      <c r="M509" s="254">
        <v>0.75486111111111109</v>
      </c>
      <c r="N509" s="254"/>
      <c r="O509" s="254"/>
      <c r="P509" s="254"/>
      <c r="Q509" s="254" t="s">
        <v>559</v>
      </c>
      <c r="R509" s="254"/>
      <c r="S509" s="254" t="s">
        <v>612</v>
      </c>
      <c r="T509" s="254"/>
      <c r="U509" s="254"/>
      <c r="V509" s="254">
        <v>0.33333333333333331</v>
      </c>
      <c r="W509" s="254">
        <v>0.34722222222222227</v>
      </c>
      <c r="X509" s="254"/>
      <c r="Y509" s="254">
        <v>1.3888888888888888E-2</v>
      </c>
      <c r="Z509" s="254"/>
      <c r="AA509" s="254"/>
      <c r="AB509" s="254"/>
      <c r="AC509" s="254"/>
      <c r="AD509" s="254"/>
      <c r="AE509" s="255">
        <v>3.125E-2</v>
      </c>
      <c r="AF509" s="255">
        <v>1.3888888888888888E-2</v>
      </c>
      <c r="AG509" s="255" t="s">
        <v>576</v>
      </c>
      <c r="AH509" s="255">
        <v>1.3888888888888888E-2</v>
      </c>
      <c r="AI509" s="255">
        <v>1</v>
      </c>
      <c r="AJ509" s="255">
        <v>1</v>
      </c>
      <c r="AK509" s="255"/>
      <c r="AL509" s="255"/>
      <c r="AM509" s="255"/>
      <c r="AN509" s="255"/>
      <c r="AO509" s="254"/>
      <c r="AP509" s="254"/>
      <c r="AQ509" s="254"/>
      <c r="AR509" s="254"/>
      <c r="AS509" s="254"/>
      <c r="AT509" s="254"/>
      <c r="AU509" s="254"/>
      <c r="AW509" s="283">
        <f t="shared" si="60"/>
        <v>0.3611111111111111</v>
      </c>
      <c r="AX509" s="283">
        <f t="shared" si="55"/>
        <v>0.36458333333333331</v>
      </c>
      <c r="AY509" s="283">
        <f t="shared" si="61"/>
        <v>0.75347222222222221</v>
      </c>
      <c r="AZ509" s="283">
        <f t="shared" si="62"/>
        <v>0.75347222222222221</v>
      </c>
      <c r="BA509" s="283">
        <f t="shared" si="63"/>
        <v>0.34722222222222227</v>
      </c>
      <c r="BD509" s="254">
        <f>IF(W509="","",IF(F509="休日",AW509,IF(F509="法休",AW509,VLOOKUP(F509,カレンダマスタ!$Q$56:$R$69,2,FALSE))))</f>
        <v>0.36458333333333331</v>
      </c>
      <c r="BG509" s="254" t="e">
        <f t="shared" si="59"/>
        <v>#N/A</v>
      </c>
      <c r="BH509" s="254" t="e">
        <f>IF(AX509="","",IF(P509&lt;&gt;"","",IF(BG509="CS","OK",IF(VLOOKUP(E509,カレンダマスタ!$A$5:$D$381,4,FALSE)&gt;0,"",IF(OR(AX509*24&gt;10.84,AZ509*24&lt;14.5)=TRUE,"×","OK")))))</f>
        <v>#N/A</v>
      </c>
    </row>
    <row r="510" spans="2:60">
      <c r="B510" s="111"/>
      <c r="C510" s="385">
        <f>IF(STEP!C510&lt;&gt;"",STEP!C510,"")</f>
        <v>160491</v>
      </c>
      <c r="D510" s="386" t="str">
        <f>IF(STEP!D510&lt;&gt;"",STEP!D510,"")</f>
        <v>堀井　雅史</v>
      </c>
      <c r="E510" s="387">
        <f>IF(STEP!E510&lt;&gt;"",STEP!E510,"")</f>
        <v>45407</v>
      </c>
      <c r="F510" s="256" t="s">
        <v>557</v>
      </c>
      <c r="G510" s="257"/>
      <c r="H510" s="254">
        <v>0.36458333333333331</v>
      </c>
      <c r="I510" s="254">
        <v>0.35902777777777778</v>
      </c>
      <c r="J510" s="254"/>
      <c r="K510" s="254"/>
      <c r="L510" s="254">
        <v>0.72916666666666663</v>
      </c>
      <c r="M510" s="254">
        <v>0.80625000000000002</v>
      </c>
      <c r="N510" s="254"/>
      <c r="O510" s="254"/>
      <c r="P510" s="254"/>
      <c r="Q510" s="254" t="s">
        <v>559</v>
      </c>
      <c r="R510" s="254"/>
      <c r="S510" s="254" t="s">
        <v>612</v>
      </c>
      <c r="T510" s="254"/>
      <c r="U510" s="254"/>
      <c r="V510" s="254">
        <v>0.33333333333333331</v>
      </c>
      <c r="W510" s="254">
        <v>0.39930555555555558</v>
      </c>
      <c r="X510" s="254"/>
      <c r="Y510" s="254">
        <v>6.5972222222222224E-2</v>
      </c>
      <c r="Z510" s="254"/>
      <c r="AA510" s="254"/>
      <c r="AB510" s="254"/>
      <c r="AC510" s="254"/>
      <c r="AD510" s="254"/>
      <c r="AE510" s="255">
        <v>4.1666666666666664E-2</v>
      </c>
      <c r="AF510" s="255">
        <v>6.5972222222222224E-2</v>
      </c>
      <c r="AG510" s="255">
        <v>2.4305555555555556E-2</v>
      </c>
      <c r="AH510" s="255">
        <v>6.5972222222222224E-2</v>
      </c>
      <c r="AI510" s="255">
        <v>1</v>
      </c>
      <c r="AJ510" s="255">
        <v>1</v>
      </c>
      <c r="AK510" s="255"/>
      <c r="AL510" s="255"/>
      <c r="AM510" s="255"/>
      <c r="AN510" s="255"/>
      <c r="AO510" s="254"/>
      <c r="AP510" s="254"/>
      <c r="AQ510" s="254"/>
      <c r="AR510" s="254"/>
      <c r="AS510" s="254"/>
      <c r="AT510" s="254"/>
      <c r="AU510" s="254"/>
      <c r="AW510" s="283">
        <f t="shared" si="60"/>
        <v>0.3611111111111111</v>
      </c>
      <c r="AX510" s="283">
        <f t="shared" si="55"/>
        <v>0.36458333333333331</v>
      </c>
      <c r="AY510" s="283">
        <f t="shared" si="61"/>
        <v>0.80555555555555547</v>
      </c>
      <c r="AZ510" s="283">
        <f t="shared" si="62"/>
        <v>0.80555555555555547</v>
      </c>
      <c r="BA510" s="283">
        <f t="shared" si="63"/>
        <v>0.39930555555555558</v>
      </c>
      <c r="BD510" s="254">
        <f>IF(W510="","",IF(F510="休日",AW510,IF(F510="法休",AW510,VLOOKUP(F510,カレンダマスタ!$Q$56:$R$69,2,FALSE))))</f>
        <v>0.36458333333333331</v>
      </c>
      <c r="BG510" s="254" t="e">
        <f t="shared" si="59"/>
        <v>#N/A</v>
      </c>
      <c r="BH510" s="254" t="e">
        <f>IF(AX510="","",IF(P510&lt;&gt;"","",IF(BG510="CS","OK",IF(VLOOKUP(E510,カレンダマスタ!$A$5:$D$381,4,FALSE)&gt;0,"",IF(OR(AX510*24&gt;10.84,AZ510*24&lt;14.5)=TRUE,"×","OK")))))</f>
        <v>#N/A</v>
      </c>
    </row>
    <row r="511" spans="2:60">
      <c r="B511" s="111"/>
      <c r="C511" s="385">
        <f>IF(STEP!C511&lt;&gt;"",STEP!C511,"")</f>
        <v>160491</v>
      </c>
      <c r="D511" s="386" t="str">
        <f>IF(STEP!D511&lt;&gt;"",STEP!D511,"")</f>
        <v>堀井　雅史</v>
      </c>
      <c r="E511" s="387">
        <f>IF(STEP!E511&lt;&gt;"",STEP!E511,"")</f>
        <v>45408</v>
      </c>
      <c r="F511" s="256" t="s">
        <v>557</v>
      </c>
      <c r="G511" s="252"/>
      <c r="H511" s="254">
        <v>0.36458333333333331</v>
      </c>
      <c r="I511" s="254">
        <v>0.35902777777777778</v>
      </c>
      <c r="J511" s="254"/>
      <c r="K511" s="254"/>
      <c r="L511" s="254">
        <v>0.72916666666666663</v>
      </c>
      <c r="M511" s="254">
        <v>0.7319444444444444</v>
      </c>
      <c r="N511" s="254"/>
      <c r="O511" s="254"/>
      <c r="P511" s="254"/>
      <c r="Q511" s="254"/>
      <c r="R511" s="254"/>
      <c r="S511" s="254"/>
      <c r="T511" s="254"/>
      <c r="U511" s="254"/>
      <c r="V511" s="254">
        <v>0.33333333333333331</v>
      </c>
      <c r="W511" s="254">
        <v>0.33333333333333331</v>
      </c>
      <c r="X511" s="254"/>
      <c r="Y511" s="254"/>
      <c r="Z511" s="254"/>
      <c r="AA511" s="254"/>
      <c r="AB511" s="254"/>
      <c r="AC511" s="254"/>
      <c r="AD511" s="254"/>
      <c r="AE511" s="255"/>
      <c r="AF511" s="255"/>
      <c r="AG511" s="255"/>
      <c r="AH511" s="255"/>
      <c r="AI511" s="255">
        <v>1</v>
      </c>
      <c r="AJ511" s="255">
        <v>1</v>
      </c>
      <c r="AK511" s="255"/>
      <c r="AL511" s="255"/>
      <c r="AM511" s="255"/>
      <c r="AN511" s="255"/>
      <c r="AO511" s="254"/>
      <c r="AP511" s="254"/>
      <c r="AQ511" s="254"/>
      <c r="AR511" s="254"/>
      <c r="AS511" s="254"/>
      <c r="AT511" s="254"/>
      <c r="AU511" s="254"/>
      <c r="AW511" s="283">
        <f t="shared" si="60"/>
        <v>0.3611111111111111</v>
      </c>
      <c r="AX511" s="283">
        <f t="shared" si="55"/>
        <v>0.36458333333333331</v>
      </c>
      <c r="AY511" s="283">
        <f t="shared" si="61"/>
        <v>0.72916666666666663</v>
      </c>
      <c r="AZ511" s="283">
        <f t="shared" si="62"/>
        <v>0.72916666666666663</v>
      </c>
      <c r="BA511" s="283">
        <f t="shared" si="63"/>
        <v>0.33333333333333331</v>
      </c>
      <c r="BD511" s="254">
        <f>IF(W511="","",IF(F511="休日",AW511,IF(F511="法休",AW511,VLOOKUP(F511,カレンダマスタ!$Q$56:$R$69,2,FALSE))))</f>
        <v>0.36458333333333331</v>
      </c>
      <c r="BG511" s="254" t="e">
        <f t="shared" si="59"/>
        <v>#N/A</v>
      </c>
      <c r="BH511" s="254" t="e">
        <f>IF(AX511="","",IF(P511&lt;&gt;"","",IF(BG511="CS","OK",IF(VLOOKUP(E511,カレンダマスタ!$A$5:$D$381,4,FALSE)&gt;0,"",IF(OR(AX511*24&gt;10.84,AZ511*24&lt;14.5)=TRUE,"×","OK")))))</f>
        <v>#N/A</v>
      </c>
    </row>
    <row r="512" spans="2:60">
      <c r="B512" s="111"/>
      <c r="C512" s="388">
        <f>IF(STEP!C512&lt;&gt;"",STEP!C512,"")</f>
        <v>160491</v>
      </c>
      <c r="D512" s="389" t="str">
        <f>IF(STEP!D512&lt;&gt;"",STEP!D512,"")</f>
        <v>堀井　雅史</v>
      </c>
      <c r="E512" s="390">
        <f>IF(STEP!E512&lt;&gt;"",STEP!E512,"")</f>
        <v>45409</v>
      </c>
      <c r="F512" s="259" t="s">
        <v>211</v>
      </c>
      <c r="G512" s="258"/>
      <c r="H512" s="260"/>
      <c r="I512" s="260"/>
      <c r="J512" s="260"/>
      <c r="K512" s="260"/>
      <c r="L512" s="260"/>
      <c r="M512" s="260"/>
      <c r="N512" s="260"/>
      <c r="O512" s="260"/>
      <c r="P512" s="260"/>
      <c r="Q512" s="260"/>
      <c r="R512" s="260"/>
      <c r="S512" s="260"/>
      <c r="T512" s="260"/>
      <c r="U512" s="260"/>
      <c r="V512" s="260"/>
      <c r="W512" s="260"/>
      <c r="X512" s="260"/>
      <c r="Y512" s="260"/>
      <c r="Z512" s="260"/>
      <c r="AA512" s="260"/>
      <c r="AB512" s="260"/>
      <c r="AC512" s="260"/>
      <c r="AD512" s="260"/>
      <c r="AE512" s="261"/>
      <c r="AF512" s="261"/>
      <c r="AG512" s="261"/>
      <c r="AH512" s="261"/>
      <c r="AI512" s="261"/>
      <c r="AJ512" s="261"/>
      <c r="AK512" s="261"/>
      <c r="AL512" s="261"/>
      <c r="AM512" s="261"/>
      <c r="AN512" s="261"/>
      <c r="AO512" s="260"/>
      <c r="AP512" s="260"/>
      <c r="AQ512" s="260"/>
      <c r="AR512" s="260"/>
      <c r="AS512" s="260"/>
      <c r="AT512" s="260"/>
      <c r="AU512" s="260"/>
      <c r="AW512" s="284" t="str">
        <f t="shared" si="60"/>
        <v/>
      </c>
      <c r="AX512" s="284" t="str">
        <f t="shared" si="55"/>
        <v/>
      </c>
      <c r="AY512" s="284" t="str">
        <f t="shared" si="61"/>
        <v/>
      </c>
      <c r="AZ512" s="284" t="str">
        <f t="shared" si="62"/>
        <v/>
      </c>
      <c r="BA512" s="284" t="str">
        <f t="shared" si="63"/>
        <v/>
      </c>
      <c r="BD512" s="260" t="str">
        <f>IF(W512="","",IF(F512="休日",AW512,IF(F512="法休",AW512,VLOOKUP(F512,カレンダマスタ!$Q$56:$R$69,2,FALSE))))</f>
        <v/>
      </c>
      <c r="BG512" s="260" t="e">
        <f t="shared" si="59"/>
        <v>#N/A</v>
      </c>
      <c r="BH512" s="260" t="str">
        <f>IF(AX512="","",IF(P512&lt;&gt;"","",IF(BG512="CS","OK",IF(VLOOKUP(E512,カレンダマスタ!$A$5:$D$381,4,FALSE)&gt;0,"",IF(OR(AX512*24&gt;10.84,AZ512*24&lt;14.5)=TRUE,"×","OK")))))</f>
        <v/>
      </c>
    </row>
    <row r="513" spans="2:60">
      <c r="B513" s="111"/>
      <c r="C513" s="391">
        <f>IF(STEP!C513&lt;&gt;"",STEP!C513,"")</f>
        <v>160491</v>
      </c>
      <c r="D513" s="392" t="str">
        <f>IF(STEP!D513&lt;&gt;"",STEP!D513,"")</f>
        <v>堀井　雅史</v>
      </c>
      <c r="E513" s="393">
        <f>IF(STEP!E513&lt;&gt;"",STEP!E513,"")</f>
        <v>45410</v>
      </c>
      <c r="F513" s="263" t="s">
        <v>212</v>
      </c>
      <c r="G513" s="262"/>
      <c r="H513" s="264"/>
      <c r="I513" s="264"/>
      <c r="J513" s="264"/>
      <c r="K513" s="264"/>
      <c r="L513" s="264"/>
      <c r="M513" s="264"/>
      <c r="N513" s="264"/>
      <c r="O513" s="264"/>
      <c r="P513" s="264"/>
      <c r="Q513" s="264"/>
      <c r="R513" s="264"/>
      <c r="S513" s="264"/>
      <c r="T513" s="264"/>
      <c r="U513" s="264"/>
      <c r="V513" s="264"/>
      <c r="W513" s="264"/>
      <c r="X513" s="264"/>
      <c r="Y513" s="264"/>
      <c r="Z513" s="264"/>
      <c r="AA513" s="264"/>
      <c r="AB513" s="264"/>
      <c r="AC513" s="264"/>
      <c r="AD513" s="264"/>
      <c r="AE513" s="265"/>
      <c r="AF513" s="265"/>
      <c r="AG513" s="265"/>
      <c r="AH513" s="265"/>
      <c r="AI513" s="265"/>
      <c r="AJ513" s="265"/>
      <c r="AK513" s="265"/>
      <c r="AL513" s="265"/>
      <c r="AM513" s="265"/>
      <c r="AN513" s="265"/>
      <c r="AO513" s="264"/>
      <c r="AP513" s="264"/>
      <c r="AQ513" s="264"/>
      <c r="AR513" s="264"/>
      <c r="AS513" s="264"/>
      <c r="AT513" s="264"/>
      <c r="AU513" s="264"/>
      <c r="AW513" s="285" t="str">
        <f t="shared" si="60"/>
        <v/>
      </c>
      <c r="AX513" s="285" t="str">
        <f t="shared" si="55"/>
        <v/>
      </c>
      <c r="AY513" s="285" t="str">
        <f t="shared" si="61"/>
        <v/>
      </c>
      <c r="AZ513" s="285" t="str">
        <f t="shared" si="62"/>
        <v/>
      </c>
      <c r="BA513" s="285" t="str">
        <f t="shared" si="63"/>
        <v/>
      </c>
      <c r="BD513" s="264" t="str">
        <f>IF(W513="","",IF(F513="休日",AW513,IF(F513="法休",AW513,VLOOKUP(F513,カレンダマスタ!$Q$56:$R$69,2,FALSE))))</f>
        <v/>
      </c>
      <c r="BG513" s="264" t="e">
        <f t="shared" si="59"/>
        <v>#N/A</v>
      </c>
      <c r="BH513" s="264" t="str">
        <f>IF(AX513="","",IF(P513&lt;&gt;"","",IF(BG513="CS","OK",IF(VLOOKUP(E513,カレンダマスタ!$A$5:$D$381,4,FALSE)&gt;0,"",IF(OR(AX513*24&gt;10.84,AZ513*24&lt;14.5)=TRUE,"×","OK")))))</f>
        <v/>
      </c>
    </row>
    <row r="514" spans="2:60">
      <c r="B514" s="111"/>
      <c r="C514" s="385">
        <f>IF(STEP!C514&lt;&gt;"",STEP!C514,"")</f>
        <v>160491</v>
      </c>
      <c r="D514" s="386" t="str">
        <f>IF(STEP!D514&lt;&gt;"",STEP!D514,"")</f>
        <v>堀井　雅史</v>
      </c>
      <c r="E514" s="387">
        <f>IF(STEP!E514&lt;&gt;"",STEP!E514,"")</f>
        <v>45411</v>
      </c>
      <c r="F514" s="253" t="s">
        <v>211</v>
      </c>
      <c r="G514" s="252"/>
      <c r="H514" s="254"/>
      <c r="I514" s="254"/>
      <c r="J514" s="254"/>
      <c r="K514" s="254"/>
      <c r="L514" s="254"/>
      <c r="M514" s="254"/>
      <c r="N514" s="254"/>
      <c r="O514" s="254"/>
      <c r="P514" s="254"/>
      <c r="Q514" s="254"/>
      <c r="R514" s="254"/>
      <c r="S514" s="254"/>
      <c r="T514" s="254"/>
      <c r="U514" s="254"/>
      <c r="V514" s="254"/>
      <c r="W514" s="254"/>
      <c r="X514" s="254"/>
      <c r="Y514" s="254"/>
      <c r="Z514" s="254"/>
      <c r="AA514" s="254"/>
      <c r="AB514" s="254"/>
      <c r="AC514" s="254"/>
      <c r="AD514" s="254"/>
      <c r="AE514" s="255"/>
      <c r="AF514" s="255"/>
      <c r="AG514" s="255"/>
      <c r="AH514" s="255"/>
      <c r="AI514" s="255"/>
      <c r="AJ514" s="255"/>
      <c r="AK514" s="255"/>
      <c r="AL514" s="255"/>
      <c r="AM514" s="255"/>
      <c r="AN514" s="255"/>
      <c r="AO514" s="254"/>
      <c r="AP514" s="254"/>
      <c r="AQ514" s="254"/>
      <c r="AR514" s="254"/>
      <c r="AS514" s="254"/>
      <c r="AT514" s="254"/>
      <c r="AU514" s="254"/>
      <c r="AW514" s="283" t="str">
        <f t="shared" si="60"/>
        <v/>
      </c>
      <c r="AX514" s="283" t="str">
        <f t="shared" si="55"/>
        <v/>
      </c>
      <c r="AY514" s="283" t="str">
        <f t="shared" si="61"/>
        <v/>
      </c>
      <c r="AZ514" s="283" t="str">
        <f t="shared" si="62"/>
        <v/>
      </c>
      <c r="BA514" s="283" t="str">
        <f t="shared" si="63"/>
        <v/>
      </c>
      <c r="BD514" s="254" t="str">
        <f>IF(W514="","",IF(F514="休日",AW514,IF(F514="法休",AW514,VLOOKUP(F514,カレンダマスタ!$Q$56:$R$69,2,FALSE))))</f>
        <v/>
      </c>
      <c r="BG514" s="254" t="e">
        <f t="shared" si="59"/>
        <v>#N/A</v>
      </c>
      <c r="BH514" s="254" t="str">
        <f>IF(AX514="","",IF(P514&lt;&gt;"","",IF(BG514="CS","OK",IF(VLOOKUP(E514,カレンダマスタ!$A$5:$D$381,4,FALSE)&gt;0,"",IF(OR(AX514*24&gt;10.84,AZ514*24&lt;14.5)=TRUE,"×","OK")))))</f>
        <v/>
      </c>
    </row>
    <row r="515" spans="2:60">
      <c r="B515" s="111"/>
      <c r="C515" s="385">
        <f>IF(STEP!C515&lt;&gt;"",STEP!C515,"")</f>
        <v>160491</v>
      </c>
      <c r="D515" s="386" t="str">
        <f>IF(STEP!D515&lt;&gt;"",STEP!D515,"")</f>
        <v>堀井　雅史</v>
      </c>
      <c r="E515" s="387">
        <f>IF(STEP!E515&lt;&gt;"",STEP!E515,"")</f>
        <v>45412</v>
      </c>
      <c r="F515" s="253" t="s">
        <v>211</v>
      </c>
      <c r="G515" s="252"/>
      <c r="H515" s="254"/>
      <c r="I515" s="254"/>
      <c r="J515" s="254"/>
      <c r="K515" s="254"/>
      <c r="L515" s="254"/>
      <c r="M515" s="254"/>
      <c r="N515" s="254"/>
      <c r="O515" s="254"/>
      <c r="P515" s="254"/>
      <c r="Q515" s="254"/>
      <c r="R515" s="254"/>
      <c r="S515" s="254"/>
      <c r="T515" s="254"/>
      <c r="U515" s="254"/>
      <c r="V515" s="254"/>
      <c r="W515" s="254"/>
      <c r="X515" s="254"/>
      <c r="Y515" s="254"/>
      <c r="Z515" s="254"/>
      <c r="AA515" s="254"/>
      <c r="AB515" s="254"/>
      <c r="AC515" s="254"/>
      <c r="AD515" s="254"/>
      <c r="AE515" s="255"/>
      <c r="AF515" s="255"/>
      <c r="AG515" s="255"/>
      <c r="AH515" s="255"/>
      <c r="AI515" s="255"/>
      <c r="AJ515" s="255"/>
      <c r="AK515" s="255"/>
      <c r="AL515" s="255"/>
      <c r="AM515" s="255"/>
      <c r="AN515" s="255"/>
      <c r="AO515" s="254"/>
      <c r="AP515" s="254"/>
      <c r="AQ515" s="254"/>
      <c r="AR515" s="254"/>
      <c r="AS515" s="254"/>
      <c r="AT515" s="254"/>
      <c r="AU515" s="254"/>
      <c r="AW515" s="283" t="str">
        <f t="shared" si="60"/>
        <v/>
      </c>
      <c r="AX515" s="283" t="str">
        <f t="shared" si="55"/>
        <v/>
      </c>
      <c r="AY515" s="283" t="str">
        <f t="shared" si="61"/>
        <v/>
      </c>
      <c r="AZ515" s="283" t="str">
        <f t="shared" si="62"/>
        <v/>
      </c>
      <c r="BA515" s="283" t="str">
        <f t="shared" si="63"/>
        <v/>
      </c>
      <c r="BD515" s="254" t="str">
        <f>IF(W515="","",IF(F515="休日",AW515,IF(F515="法休",AW515,VLOOKUP(F515,カレンダマスタ!$Q$56:$R$69,2,FALSE))))</f>
        <v/>
      </c>
      <c r="BG515" s="254" t="e">
        <f t="shared" si="59"/>
        <v>#N/A</v>
      </c>
      <c r="BH515" s="254" t="str">
        <f>IF(AX515="","",IF(P515&lt;&gt;"","",IF(BG515="CS","OK",IF(VLOOKUP(E515,カレンダマスタ!$A$5:$D$381,4,FALSE)&gt;0,"",IF(OR(AX515*24&gt;10.84,AZ515*24&lt;14.5)=TRUE,"×","OK")))))</f>
        <v/>
      </c>
    </row>
    <row r="516" spans="2:60">
      <c r="B516" s="111"/>
      <c r="C516" s="385">
        <f>IF(STEP!C516&lt;&gt;"",STEP!C516,"")</f>
        <v>160491</v>
      </c>
      <c r="D516" s="386" t="str">
        <f>IF(STEP!D516&lt;&gt;"",STEP!D516,"")</f>
        <v>堀井　雅史</v>
      </c>
      <c r="E516" s="387">
        <f>IF(STEP!E516&lt;&gt;"",STEP!E516,"")</f>
        <v>45413</v>
      </c>
      <c r="F516" s="256" t="s">
        <v>211</v>
      </c>
      <c r="G516" s="257"/>
      <c r="H516" s="254"/>
      <c r="I516" s="254"/>
      <c r="J516" s="254"/>
      <c r="K516" s="254"/>
      <c r="L516" s="254"/>
      <c r="M516" s="254"/>
      <c r="N516" s="254"/>
      <c r="O516" s="254"/>
      <c r="P516" s="254"/>
      <c r="Q516" s="254"/>
      <c r="R516" s="254"/>
      <c r="S516" s="254"/>
      <c r="T516" s="254"/>
      <c r="U516" s="254"/>
      <c r="V516" s="254"/>
      <c r="W516" s="254"/>
      <c r="X516" s="254"/>
      <c r="Y516" s="254"/>
      <c r="Z516" s="254"/>
      <c r="AA516" s="254"/>
      <c r="AB516" s="254"/>
      <c r="AC516" s="254"/>
      <c r="AD516" s="254"/>
      <c r="AE516" s="255"/>
      <c r="AF516" s="255"/>
      <c r="AG516" s="255"/>
      <c r="AH516" s="255"/>
      <c r="AI516" s="255"/>
      <c r="AJ516" s="255"/>
      <c r="AK516" s="255"/>
      <c r="AL516" s="255"/>
      <c r="AM516" s="255"/>
      <c r="AN516" s="255"/>
      <c r="AO516" s="254"/>
      <c r="AP516" s="254"/>
      <c r="AQ516" s="254"/>
      <c r="AR516" s="254"/>
      <c r="AS516" s="254"/>
      <c r="AT516" s="254"/>
      <c r="AU516" s="254"/>
      <c r="AW516" s="283" t="str">
        <f t="shared" si="60"/>
        <v/>
      </c>
      <c r="AX516" s="283" t="str">
        <f t="shared" si="55"/>
        <v/>
      </c>
      <c r="AY516" s="283" t="str">
        <f t="shared" si="61"/>
        <v/>
      </c>
      <c r="AZ516" s="283" t="str">
        <f t="shared" si="62"/>
        <v/>
      </c>
      <c r="BA516" s="283" t="str">
        <f t="shared" si="63"/>
        <v/>
      </c>
      <c r="BD516" s="254" t="str">
        <f>IF(W516="","",IF(F516="休日",AW516,IF(F516="法休",AW516,VLOOKUP(F516,カレンダマスタ!$Q$56:$R$69,2,FALSE))))</f>
        <v/>
      </c>
      <c r="BG516" s="254" t="e">
        <f t="shared" si="59"/>
        <v>#N/A</v>
      </c>
      <c r="BH516" s="254" t="str">
        <f>IF(AX516="","",IF(P516&lt;&gt;"","",IF(BG516="CS","OK",IF(VLOOKUP(E516,カレンダマスタ!$A$5:$D$381,4,FALSE)&gt;0,"",IF(OR(AX516*24&gt;10.84,AZ516*24&lt;14.5)=TRUE,"×","OK")))))</f>
        <v/>
      </c>
    </row>
    <row r="517" spans="2:60">
      <c r="B517" s="111"/>
      <c r="C517" s="385">
        <f>IF(STEP!C517&lt;&gt;"",STEP!C517,"")</f>
        <v>160491</v>
      </c>
      <c r="D517" s="386" t="str">
        <f>IF(STEP!D517&lt;&gt;"",STEP!D517,"")</f>
        <v>堀井　雅史</v>
      </c>
      <c r="E517" s="387">
        <f>IF(STEP!E517&lt;&gt;"",STEP!E517,"")</f>
        <v>45414</v>
      </c>
      <c r="F517" s="256" t="s">
        <v>211</v>
      </c>
      <c r="G517" s="257"/>
      <c r="H517" s="254"/>
      <c r="I517" s="254"/>
      <c r="J517" s="254"/>
      <c r="K517" s="254"/>
      <c r="L517" s="254"/>
      <c r="M517" s="254"/>
      <c r="N517" s="254"/>
      <c r="O517" s="254"/>
      <c r="P517" s="254"/>
      <c r="Q517" s="254"/>
      <c r="R517" s="254"/>
      <c r="S517" s="254"/>
      <c r="T517" s="254"/>
      <c r="U517" s="254"/>
      <c r="V517" s="254"/>
      <c r="W517" s="254"/>
      <c r="X517" s="254"/>
      <c r="Y517" s="254"/>
      <c r="Z517" s="254"/>
      <c r="AA517" s="254"/>
      <c r="AB517" s="254"/>
      <c r="AC517" s="254"/>
      <c r="AD517" s="254"/>
      <c r="AE517" s="255"/>
      <c r="AF517" s="255"/>
      <c r="AG517" s="255"/>
      <c r="AH517" s="255"/>
      <c r="AI517" s="255"/>
      <c r="AJ517" s="255"/>
      <c r="AK517" s="255"/>
      <c r="AL517" s="255"/>
      <c r="AM517" s="255"/>
      <c r="AN517" s="255"/>
      <c r="AO517" s="254"/>
      <c r="AP517" s="254"/>
      <c r="AQ517" s="254"/>
      <c r="AR517" s="254"/>
      <c r="AS517" s="254"/>
      <c r="AT517" s="254"/>
      <c r="AU517" s="254"/>
      <c r="AW517" s="283" t="str">
        <f t="shared" si="60"/>
        <v/>
      </c>
      <c r="AX517" s="283" t="str">
        <f t="shared" si="55"/>
        <v/>
      </c>
      <c r="AY517" s="283" t="str">
        <f t="shared" si="61"/>
        <v/>
      </c>
      <c r="AZ517" s="283" t="str">
        <f t="shared" si="62"/>
        <v/>
      </c>
      <c r="BA517" s="283" t="str">
        <f t="shared" si="63"/>
        <v/>
      </c>
      <c r="BD517" s="254" t="str">
        <f>IF(W517="","",IF(F517="休日",AW517,IF(F517="法休",AW517,VLOOKUP(F517,カレンダマスタ!$Q$56:$R$69,2,FALSE))))</f>
        <v/>
      </c>
      <c r="BG517" s="254" t="e">
        <f t="shared" si="59"/>
        <v>#N/A</v>
      </c>
      <c r="BH517" s="254" t="str">
        <f>IF(AX517="","",IF(P517&lt;&gt;"","",IF(BG517="CS","OK",IF(VLOOKUP(E517,カレンダマスタ!$A$5:$D$381,4,FALSE)&gt;0,"",IF(OR(AX517*24&gt;10.84,AZ517*24&lt;14.5)=TRUE,"×","OK")))))</f>
        <v/>
      </c>
    </row>
    <row r="518" spans="2:60">
      <c r="B518" s="111"/>
      <c r="C518" s="385">
        <f>IF(STEP!C518&lt;&gt;"",STEP!C518,"")</f>
        <v>160491</v>
      </c>
      <c r="D518" s="386" t="str">
        <f>IF(STEP!D518&lt;&gt;"",STEP!D518,"")</f>
        <v>堀井　雅史</v>
      </c>
      <c r="E518" s="387">
        <f>IF(STEP!E518&lt;&gt;"",STEP!E518,"")</f>
        <v>45415</v>
      </c>
      <c r="F518" s="256" t="s">
        <v>211</v>
      </c>
      <c r="G518" s="257"/>
      <c r="H518" s="254"/>
      <c r="I518" s="254"/>
      <c r="J518" s="254"/>
      <c r="K518" s="254"/>
      <c r="L518" s="254"/>
      <c r="M518" s="254"/>
      <c r="N518" s="254"/>
      <c r="O518" s="254"/>
      <c r="P518" s="254"/>
      <c r="Q518" s="254"/>
      <c r="R518" s="254"/>
      <c r="S518" s="254"/>
      <c r="T518" s="254"/>
      <c r="U518" s="254"/>
      <c r="V518" s="254"/>
      <c r="W518" s="254"/>
      <c r="X518" s="254"/>
      <c r="Y518" s="254"/>
      <c r="Z518" s="254"/>
      <c r="AA518" s="254"/>
      <c r="AB518" s="254"/>
      <c r="AC518" s="254"/>
      <c r="AD518" s="254"/>
      <c r="AE518" s="255"/>
      <c r="AF518" s="255"/>
      <c r="AG518" s="255"/>
      <c r="AH518" s="255"/>
      <c r="AI518" s="255"/>
      <c r="AJ518" s="255"/>
      <c r="AK518" s="255"/>
      <c r="AL518" s="255"/>
      <c r="AM518" s="255"/>
      <c r="AN518" s="255"/>
      <c r="AO518" s="254"/>
      <c r="AP518" s="254"/>
      <c r="AQ518" s="254"/>
      <c r="AR518" s="254"/>
      <c r="AS518" s="254"/>
      <c r="AT518" s="254"/>
      <c r="AU518" s="254"/>
      <c r="AW518" s="283" t="str">
        <f t="shared" si="60"/>
        <v/>
      </c>
      <c r="AX518" s="283" t="str">
        <f t="shared" si="55"/>
        <v/>
      </c>
      <c r="AY518" s="283" t="str">
        <f t="shared" si="61"/>
        <v/>
      </c>
      <c r="AZ518" s="283" t="str">
        <f t="shared" si="62"/>
        <v/>
      </c>
      <c r="BA518" s="283" t="str">
        <f t="shared" si="63"/>
        <v/>
      </c>
      <c r="BD518" s="254" t="str">
        <f>IF(W518="","",IF(F518="休日",AW518,IF(F518="法休",AW518,VLOOKUP(F518,カレンダマスタ!$Q$56:$R$69,2,FALSE))))</f>
        <v/>
      </c>
      <c r="BG518" s="254" t="e">
        <f t="shared" si="59"/>
        <v>#N/A</v>
      </c>
      <c r="BH518" s="254" t="str">
        <f>IF(AX518="","",IF(P518&lt;&gt;"","",IF(BG518="CS","OK",IF(VLOOKUP(E518,カレンダマスタ!$A$5:$D$381,4,FALSE)&gt;0,"",IF(OR(AX518*24&gt;10.84,AZ518*24&lt;14.5)=TRUE,"×","OK")))))</f>
        <v/>
      </c>
    </row>
    <row r="519" spans="2:60">
      <c r="B519" s="111"/>
      <c r="C519" s="388">
        <f>IF(STEP!C519&lt;&gt;"",STEP!C519,"")</f>
        <v>160491</v>
      </c>
      <c r="D519" s="389" t="str">
        <f>IF(STEP!D519&lt;&gt;"",STEP!D519,"")</f>
        <v>堀井　雅史</v>
      </c>
      <c r="E519" s="390">
        <f>IF(STEP!E519&lt;&gt;"",STEP!E519,"")</f>
        <v>45416</v>
      </c>
      <c r="F519" s="259" t="s">
        <v>211</v>
      </c>
      <c r="G519" s="266"/>
      <c r="H519" s="260"/>
      <c r="I519" s="260"/>
      <c r="J519" s="260"/>
      <c r="K519" s="260"/>
      <c r="L519" s="260"/>
      <c r="M519" s="260"/>
      <c r="N519" s="260"/>
      <c r="O519" s="260"/>
      <c r="P519" s="260"/>
      <c r="Q519" s="260"/>
      <c r="R519" s="260"/>
      <c r="S519" s="260"/>
      <c r="T519" s="260"/>
      <c r="U519" s="260"/>
      <c r="V519" s="260"/>
      <c r="W519" s="260"/>
      <c r="X519" s="260"/>
      <c r="Y519" s="260"/>
      <c r="Z519" s="260"/>
      <c r="AA519" s="260"/>
      <c r="AB519" s="260"/>
      <c r="AC519" s="260"/>
      <c r="AD519" s="260"/>
      <c r="AE519" s="261"/>
      <c r="AF519" s="261"/>
      <c r="AG519" s="261"/>
      <c r="AH519" s="261"/>
      <c r="AI519" s="261"/>
      <c r="AJ519" s="261"/>
      <c r="AK519" s="261"/>
      <c r="AL519" s="261"/>
      <c r="AM519" s="261"/>
      <c r="AN519" s="261"/>
      <c r="AO519" s="260"/>
      <c r="AP519" s="260"/>
      <c r="AQ519" s="260"/>
      <c r="AR519" s="260"/>
      <c r="AS519" s="260"/>
      <c r="AT519" s="260"/>
      <c r="AU519" s="260"/>
      <c r="AW519" s="284" t="str">
        <f t="shared" si="60"/>
        <v/>
      </c>
      <c r="AX519" s="284" t="str">
        <f t="shared" si="55"/>
        <v/>
      </c>
      <c r="AY519" s="284" t="str">
        <f t="shared" si="61"/>
        <v/>
      </c>
      <c r="AZ519" s="284" t="str">
        <f t="shared" si="62"/>
        <v/>
      </c>
      <c r="BA519" s="284" t="str">
        <f t="shared" si="63"/>
        <v/>
      </c>
      <c r="BD519" s="260" t="str">
        <f>IF(W519="","",IF(F519="休日",AW519,IF(F519="法休",AW519,VLOOKUP(F519,カレンダマスタ!$Q$56:$R$69,2,FALSE))))</f>
        <v/>
      </c>
      <c r="BG519" s="260" t="e">
        <f t="shared" si="59"/>
        <v>#N/A</v>
      </c>
      <c r="BH519" s="260" t="str">
        <f>IF(AX519="","",IF(P519&lt;&gt;"","",IF(BG519="CS","OK",IF(VLOOKUP(E519,カレンダマスタ!$A$5:$D$381,4,FALSE)&gt;0,"",IF(OR(AX519*24&gt;10.84,AZ519*24&lt;14.5)=TRUE,"×","OK")))))</f>
        <v/>
      </c>
    </row>
    <row r="520" spans="2:60">
      <c r="B520" s="111"/>
      <c r="C520" s="391">
        <f>IF(STEP!C520&lt;&gt;"",STEP!C520,"")</f>
        <v>160491</v>
      </c>
      <c r="D520" s="392" t="str">
        <f>IF(STEP!D520&lt;&gt;"",STEP!D520,"")</f>
        <v>堀井　雅史</v>
      </c>
      <c r="E520" s="393">
        <f>IF(STEP!E520&lt;&gt;"",STEP!E520,"")</f>
        <v>45417</v>
      </c>
      <c r="F520" s="263" t="s">
        <v>212</v>
      </c>
      <c r="G520" s="267"/>
      <c r="H520" s="264"/>
      <c r="I520" s="264"/>
      <c r="J520" s="264"/>
      <c r="K520" s="264"/>
      <c r="L520" s="264"/>
      <c r="M520" s="264"/>
      <c r="N520" s="264"/>
      <c r="O520" s="264"/>
      <c r="P520" s="264"/>
      <c r="Q520" s="264"/>
      <c r="R520" s="264"/>
      <c r="S520" s="264"/>
      <c r="T520" s="264"/>
      <c r="U520" s="264"/>
      <c r="V520" s="264"/>
      <c r="W520" s="264"/>
      <c r="X520" s="264"/>
      <c r="Y520" s="264"/>
      <c r="Z520" s="264"/>
      <c r="AA520" s="264"/>
      <c r="AB520" s="264"/>
      <c r="AC520" s="264"/>
      <c r="AD520" s="264"/>
      <c r="AE520" s="265"/>
      <c r="AF520" s="265"/>
      <c r="AG520" s="265"/>
      <c r="AH520" s="265"/>
      <c r="AI520" s="265"/>
      <c r="AJ520" s="265"/>
      <c r="AK520" s="265"/>
      <c r="AL520" s="265"/>
      <c r="AM520" s="265"/>
      <c r="AN520" s="265"/>
      <c r="AO520" s="264"/>
      <c r="AP520" s="264"/>
      <c r="AQ520" s="264"/>
      <c r="AR520" s="264"/>
      <c r="AS520" s="264"/>
      <c r="AT520" s="264"/>
      <c r="AU520" s="264"/>
      <c r="AW520" s="285" t="str">
        <f t="shared" si="60"/>
        <v/>
      </c>
      <c r="AX520" s="285" t="str">
        <f t="shared" si="55"/>
        <v/>
      </c>
      <c r="AY520" s="285" t="str">
        <f t="shared" si="61"/>
        <v/>
      </c>
      <c r="AZ520" s="285" t="str">
        <f t="shared" si="62"/>
        <v/>
      </c>
      <c r="BA520" s="285" t="str">
        <f t="shared" si="63"/>
        <v/>
      </c>
      <c r="BD520" s="264" t="str">
        <f>IF(W520="","",IF(F520="休日",AW520,IF(F520="法休",AW520,VLOOKUP(F520,カレンダマスタ!$Q$56:$R$69,2,FALSE))))</f>
        <v/>
      </c>
      <c r="BG520" s="264" t="e">
        <f t="shared" si="59"/>
        <v>#N/A</v>
      </c>
      <c r="BH520" s="264" t="str">
        <f>IF(AX520="","",IF(P520&lt;&gt;"","",IF(BG520="CS","OK",IF(VLOOKUP(E520,カレンダマスタ!$A$5:$D$381,4,FALSE)&gt;0,"",IF(OR(AX520*24&gt;10.84,AZ520*24&lt;14.5)=TRUE,"×","OK")))))</f>
        <v/>
      </c>
    </row>
    <row r="521" spans="2:60">
      <c r="B521" s="111"/>
      <c r="C521" s="385">
        <f>IF(STEP!C521&lt;&gt;"",STEP!C521,"")</f>
        <v>160491</v>
      </c>
      <c r="D521" s="386" t="str">
        <f>IF(STEP!D521&lt;&gt;"",STEP!D521,"")</f>
        <v>堀井　雅史</v>
      </c>
      <c r="E521" s="387">
        <f>IF(STEP!E521&lt;&gt;"",STEP!E521,"")</f>
        <v>45418</v>
      </c>
      <c r="F521" s="253" t="s">
        <v>211</v>
      </c>
      <c r="G521" s="252"/>
      <c r="H521" s="254"/>
      <c r="I521" s="254"/>
      <c r="J521" s="254"/>
      <c r="K521" s="254"/>
      <c r="L521" s="254"/>
      <c r="M521" s="254"/>
      <c r="N521" s="254"/>
      <c r="O521" s="254"/>
      <c r="P521" s="254"/>
      <c r="Q521" s="254"/>
      <c r="R521" s="254"/>
      <c r="S521" s="254"/>
      <c r="T521" s="254"/>
      <c r="U521" s="254"/>
      <c r="V521" s="254"/>
      <c r="W521" s="254"/>
      <c r="X521" s="254"/>
      <c r="Y521" s="254"/>
      <c r="Z521" s="254"/>
      <c r="AA521" s="254"/>
      <c r="AB521" s="254"/>
      <c r="AC521" s="254"/>
      <c r="AD521" s="254"/>
      <c r="AE521" s="255"/>
      <c r="AF521" s="255"/>
      <c r="AG521" s="255"/>
      <c r="AH521" s="255"/>
      <c r="AI521" s="255"/>
      <c r="AJ521" s="255"/>
      <c r="AK521" s="255"/>
      <c r="AL521" s="255"/>
      <c r="AM521" s="255"/>
      <c r="AN521" s="255"/>
      <c r="AO521" s="254"/>
      <c r="AP521" s="254"/>
      <c r="AQ521" s="254"/>
      <c r="AR521" s="254"/>
      <c r="AS521" s="254"/>
      <c r="AT521" s="254"/>
      <c r="AU521" s="254"/>
      <c r="AW521" s="283" t="str">
        <f t="shared" si="60"/>
        <v/>
      </c>
      <c r="AX521" s="283" t="str">
        <f t="shared" si="55"/>
        <v/>
      </c>
      <c r="AY521" s="283" t="str">
        <f t="shared" si="61"/>
        <v/>
      </c>
      <c r="AZ521" s="283" t="str">
        <f t="shared" si="62"/>
        <v/>
      </c>
      <c r="BA521" s="283" t="str">
        <f t="shared" si="63"/>
        <v/>
      </c>
      <c r="BD521" s="254" t="str">
        <f>IF(W521="","",IF(F521="休日",AW521,IF(F521="法休",AW521,VLOOKUP(F521,カレンダマスタ!$Q$56:$R$69,2,FALSE))))</f>
        <v/>
      </c>
      <c r="BG521" s="503" t="e">
        <f t="shared" si="59"/>
        <v>#N/A</v>
      </c>
      <c r="BH521" s="503" t="str">
        <f>IF(AX521="","",IF(P521&lt;&gt;"","",IF(BG521="CS","OK",IF(VLOOKUP(E521,カレンダマスタ!$A$5:$D$381,4,FALSE)&gt;0,"",IF(OR(AX521*24&gt;10.84,AZ521*24&lt;14.5)=TRUE,"×","OK")))))</f>
        <v/>
      </c>
    </row>
    <row r="522" spans="2:60">
      <c r="B522" s="210"/>
      <c r="C522" s="385">
        <f>IF(STEP!C522&lt;&gt;"",STEP!C522,"")</f>
        <v>160491</v>
      </c>
      <c r="D522" s="386" t="str">
        <f>IF(STEP!D522&lt;&gt;"",STEP!D522,"")</f>
        <v>堀井　雅史</v>
      </c>
      <c r="E522" s="387">
        <f>IF(STEP!E522&lt;&gt;"",STEP!E522,"")</f>
        <v>45419</v>
      </c>
      <c r="F522" s="253" t="s">
        <v>557</v>
      </c>
      <c r="G522" s="252"/>
      <c r="H522" s="254">
        <v>0.36458333333333331</v>
      </c>
      <c r="I522" s="254">
        <v>0.35972222222222222</v>
      </c>
      <c r="J522" s="254"/>
      <c r="K522" s="254"/>
      <c r="L522" s="254">
        <v>0.72916666666666663</v>
      </c>
      <c r="M522" s="254">
        <v>0.73888888888888893</v>
      </c>
      <c r="N522" s="254"/>
      <c r="O522" s="254"/>
      <c r="P522" s="254"/>
      <c r="Q522" s="254"/>
      <c r="R522" s="254"/>
      <c r="S522" s="254"/>
      <c r="T522" s="254"/>
      <c r="U522" s="254"/>
      <c r="V522" s="254">
        <v>0.33333333333333331</v>
      </c>
      <c r="W522" s="254">
        <v>0.33333333333333331</v>
      </c>
      <c r="X522" s="254"/>
      <c r="Y522" s="254"/>
      <c r="Z522" s="254"/>
      <c r="AA522" s="254"/>
      <c r="AB522" s="254"/>
      <c r="AC522" s="254"/>
      <c r="AD522" s="254"/>
      <c r="AE522" s="255"/>
      <c r="AF522" s="255"/>
      <c r="AG522" s="255"/>
      <c r="AH522" s="255"/>
      <c r="AI522" s="255">
        <v>1</v>
      </c>
      <c r="AJ522" s="255">
        <v>1</v>
      </c>
      <c r="AK522" s="255"/>
      <c r="AL522" s="255"/>
      <c r="AM522" s="255"/>
      <c r="AN522" s="255"/>
      <c r="AO522" s="254"/>
      <c r="AP522" s="254"/>
      <c r="AQ522" s="254"/>
      <c r="AR522" s="254"/>
      <c r="AS522" s="254"/>
      <c r="AT522" s="254"/>
      <c r="AU522" s="254"/>
      <c r="AW522" s="283">
        <f t="shared" si="60"/>
        <v>0.3611111111111111</v>
      </c>
      <c r="AX522" s="283">
        <f t="shared" si="55"/>
        <v>0.36458333333333331</v>
      </c>
      <c r="AY522" s="283">
        <f t="shared" si="61"/>
        <v>0.73611111111111105</v>
      </c>
      <c r="AZ522" s="283">
        <f t="shared" si="62"/>
        <v>0.73611111111111105</v>
      </c>
      <c r="BA522" s="283">
        <f t="shared" si="63"/>
        <v>0.33333333333333331</v>
      </c>
      <c r="BD522" s="254">
        <f>IF(W522="","",IF(F522="休日",AW522,IF(F522="法休",AW522,VLOOKUP(F522,カレンダマスタ!$Q$56:$R$69,2,FALSE))))</f>
        <v>0.36458333333333331</v>
      </c>
      <c r="BG522" s="254" t="e">
        <f t="shared" si="59"/>
        <v>#N/A</v>
      </c>
      <c r="BH522" s="254" t="e">
        <f>IF(AX522="","",IF(P522&lt;&gt;"","",IF(BG522="CS","OK",IF(VLOOKUP(E522,カレンダマスタ!$A$5:$D$381,4,FALSE)&gt;0,"",IF(OR(AX522*24&gt;10.84,AZ522*24&lt;14.5)=TRUE,"×","OK")))))</f>
        <v>#N/A</v>
      </c>
    </row>
    <row r="523" spans="2:60">
      <c r="B523" s="210"/>
      <c r="C523" s="385">
        <f>IF(STEP!C523&lt;&gt;"",STEP!C523,"")</f>
        <v>160491</v>
      </c>
      <c r="D523" s="386" t="str">
        <f>IF(STEP!D523&lt;&gt;"",STEP!D523,"")</f>
        <v>堀井　雅史</v>
      </c>
      <c r="E523" s="387">
        <f>IF(STEP!E523&lt;&gt;"",STEP!E523,"")</f>
        <v>45420</v>
      </c>
      <c r="F523" s="256" t="s">
        <v>557</v>
      </c>
      <c r="G523" s="257"/>
      <c r="H523" s="254">
        <v>0.36458333333333331</v>
      </c>
      <c r="I523" s="254">
        <v>0.35833333333333334</v>
      </c>
      <c r="J523" s="254"/>
      <c r="K523" s="254"/>
      <c r="L523" s="254">
        <v>0.72916666666666663</v>
      </c>
      <c r="M523" s="254">
        <v>0.76041666666666663</v>
      </c>
      <c r="N523" s="254"/>
      <c r="O523" s="254"/>
      <c r="P523" s="254"/>
      <c r="Q523" s="254" t="s">
        <v>559</v>
      </c>
      <c r="R523" s="254"/>
      <c r="S523" s="254" t="s">
        <v>612</v>
      </c>
      <c r="T523" s="254"/>
      <c r="U523" s="254"/>
      <c r="V523" s="254">
        <v>0.33333333333333331</v>
      </c>
      <c r="W523" s="254">
        <v>0.35416666666666669</v>
      </c>
      <c r="X523" s="254"/>
      <c r="Y523" s="254">
        <v>2.0833333333333332E-2</v>
      </c>
      <c r="Z523" s="254"/>
      <c r="AA523" s="254"/>
      <c r="AB523" s="254"/>
      <c r="AC523" s="254"/>
      <c r="AD523" s="254"/>
      <c r="AE523" s="255">
        <v>2.0833333333333332E-2</v>
      </c>
      <c r="AF523" s="255">
        <v>2.0833333333333332E-2</v>
      </c>
      <c r="AG523" s="255"/>
      <c r="AH523" s="255">
        <v>2.0833333333333332E-2</v>
      </c>
      <c r="AI523" s="255">
        <v>1</v>
      </c>
      <c r="AJ523" s="255">
        <v>1</v>
      </c>
      <c r="AK523" s="255"/>
      <c r="AL523" s="255"/>
      <c r="AM523" s="255"/>
      <c r="AN523" s="255"/>
      <c r="AO523" s="254"/>
      <c r="AP523" s="254"/>
      <c r="AQ523" s="254"/>
      <c r="AR523" s="254"/>
      <c r="AS523" s="254"/>
      <c r="AT523" s="254"/>
      <c r="AU523" s="254"/>
      <c r="AW523" s="283">
        <f t="shared" si="60"/>
        <v>0.3611111111111111</v>
      </c>
      <c r="AX523" s="283">
        <f t="shared" si="55"/>
        <v>0.36458333333333331</v>
      </c>
      <c r="AY523" s="283">
        <f t="shared" si="61"/>
        <v>0.76041666666666663</v>
      </c>
      <c r="AZ523" s="283">
        <f t="shared" si="62"/>
        <v>0.76041666666666663</v>
      </c>
      <c r="BA523" s="283">
        <f t="shared" si="63"/>
        <v>0.35416666666666669</v>
      </c>
      <c r="BD523" s="254">
        <f>IF(W523="","",IF(F523="休日",AW523,IF(F523="法休",AW523,VLOOKUP(F523,カレンダマスタ!$Q$56:$R$69,2,FALSE))))</f>
        <v>0.36458333333333331</v>
      </c>
      <c r="BG523" s="254" t="e">
        <f t="shared" si="59"/>
        <v>#N/A</v>
      </c>
      <c r="BH523" s="254" t="e">
        <f>IF(AX523="","",IF(P523&lt;&gt;"","",IF(BG523="CS","OK",IF(VLOOKUP(E523,カレンダマスタ!$A$5:$D$381,4,FALSE)&gt;0,"",IF(OR(AX523*24&gt;10.84,AZ523*24&lt;14.5)=TRUE,"×","OK")))))</f>
        <v>#N/A</v>
      </c>
    </row>
    <row r="524" spans="2:60">
      <c r="B524" s="210"/>
      <c r="C524" s="385">
        <f>IF(STEP!C524&lt;&gt;"",STEP!C524,"")</f>
        <v>160491</v>
      </c>
      <c r="D524" s="386" t="str">
        <f>IF(STEP!D524&lt;&gt;"",STEP!D524,"")</f>
        <v>堀井　雅史</v>
      </c>
      <c r="E524" s="387">
        <f>IF(STEP!E524&lt;&gt;"",STEP!E524,"")</f>
        <v>45421</v>
      </c>
      <c r="F524" s="256" t="s">
        <v>557</v>
      </c>
      <c r="G524" s="257"/>
      <c r="H524" s="254">
        <v>0.36458333333333331</v>
      </c>
      <c r="I524" s="254">
        <v>0.36249999999999999</v>
      </c>
      <c r="J524" s="254"/>
      <c r="K524" s="254"/>
      <c r="L524" s="254">
        <v>0.72916666666666663</v>
      </c>
      <c r="M524" s="254">
        <v>0.7715277777777777</v>
      </c>
      <c r="N524" s="254"/>
      <c r="O524" s="254"/>
      <c r="P524" s="254"/>
      <c r="Q524" s="254" t="s">
        <v>559</v>
      </c>
      <c r="R524" s="254"/>
      <c r="S524" s="254" t="s">
        <v>612</v>
      </c>
      <c r="T524" s="254"/>
      <c r="U524" s="254"/>
      <c r="V524" s="254">
        <v>0.33333333333333331</v>
      </c>
      <c r="W524" s="254">
        <v>0.36458333333333331</v>
      </c>
      <c r="X524" s="254"/>
      <c r="Y524" s="254">
        <v>3.125E-2</v>
      </c>
      <c r="Z524" s="254"/>
      <c r="AA524" s="254"/>
      <c r="AB524" s="254"/>
      <c r="AC524" s="254"/>
      <c r="AD524" s="254"/>
      <c r="AE524" s="255">
        <v>3.125E-2</v>
      </c>
      <c r="AF524" s="255">
        <v>3.125E-2</v>
      </c>
      <c r="AG524" s="255"/>
      <c r="AH524" s="255">
        <v>3.125E-2</v>
      </c>
      <c r="AI524" s="255">
        <v>1</v>
      </c>
      <c r="AJ524" s="255">
        <v>1</v>
      </c>
      <c r="AK524" s="255"/>
      <c r="AL524" s="255"/>
      <c r="AM524" s="255"/>
      <c r="AN524" s="255"/>
      <c r="AO524" s="254"/>
      <c r="AP524" s="254"/>
      <c r="AQ524" s="254"/>
      <c r="AR524" s="254"/>
      <c r="AS524" s="254"/>
      <c r="AT524" s="254"/>
      <c r="AU524" s="254"/>
      <c r="AW524" s="283">
        <f t="shared" si="60"/>
        <v>0.36458333333333331</v>
      </c>
      <c r="AX524" s="283">
        <f t="shared" si="55"/>
        <v>0.36458333333333331</v>
      </c>
      <c r="AY524" s="283">
        <f t="shared" si="61"/>
        <v>0.77083333333333326</v>
      </c>
      <c r="AZ524" s="283">
        <f t="shared" si="62"/>
        <v>0.77083333333333326</v>
      </c>
      <c r="BA524" s="283">
        <f t="shared" si="63"/>
        <v>0.36458333333333331</v>
      </c>
      <c r="BD524" s="254">
        <f>IF(W524="","",IF(F524="休日",AW524,IF(F524="法休",AW524,VLOOKUP(F524,カレンダマスタ!$Q$56:$R$69,2,FALSE))))</f>
        <v>0.36458333333333331</v>
      </c>
      <c r="BG524" s="254" t="e">
        <f t="shared" si="59"/>
        <v>#N/A</v>
      </c>
      <c r="BH524" s="254" t="e">
        <f>IF(AX524="","",IF(P524&lt;&gt;"","",IF(BG524="CS","OK",IF(VLOOKUP(E524,カレンダマスタ!$A$5:$D$381,4,FALSE)&gt;0,"",IF(OR(AX524*24&gt;10.84,AZ524*24&lt;14.5)=TRUE,"×","OK")))))</f>
        <v>#N/A</v>
      </c>
    </row>
    <row r="525" spans="2:60">
      <c r="B525" s="210"/>
      <c r="C525" s="385">
        <f>IF(STEP!C525&lt;&gt;"",STEP!C525,"")</f>
        <v>160491</v>
      </c>
      <c r="D525" s="386" t="str">
        <f>IF(STEP!D525&lt;&gt;"",STEP!D525,"")</f>
        <v>堀井　雅史</v>
      </c>
      <c r="E525" s="387">
        <f>IF(STEP!E525&lt;&gt;"",STEP!E525,"")</f>
        <v>45422</v>
      </c>
      <c r="F525" s="256" t="s">
        <v>557</v>
      </c>
      <c r="G525" s="257"/>
      <c r="H525" s="254">
        <v>0.36458333333333331</v>
      </c>
      <c r="I525" s="254">
        <v>0.36319444444444443</v>
      </c>
      <c r="J525" s="254"/>
      <c r="K525" s="254"/>
      <c r="L525" s="254">
        <v>0.72916666666666663</v>
      </c>
      <c r="M525" s="254">
        <v>0.90277777777777779</v>
      </c>
      <c r="N525" s="254"/>
      <c r="O525" s="254"/>
      <c r="P525" s="254"/>
      <c r="Q525" s="254" t="s">
        <v>559</v>
      </c>
      <c r="R525" s="254"/>
      <c r="S525" s="254" t="s">
        <v>612</v>
      </c>
      <c r="T525" s="254"/>
      <c r="U525" s="254"/>
      <c r="V525" s="254">
        <v>0.33333333333333331</v>
      </c>
      <c r="W525" s="254">
        <v>0.49652777777777773</v>
      </c>
      <c r="X525" s="254"/>
      <c r="Y525" s="254">
        <v>0.16319444444444445</v>
      </c>
      <c r="Z525" s="254"/>
      <c r="AA525" s="254"/>
      <c r="AB525" s="254"/>
      <c r="AC525" s="254"/>
      <c r="AD525" s="254"/>
      <c r="AE525" s="255">
        <v>8.3333333333333329E-2</v>
      </c>
      <c r="AF525" s="255">
        <v>0.16319444444444445</v>
      </c>
      <c r="AG525" s="255">
        <v>7.9861111111111105E-2</v>
      </c>
      <c r="AH525" s="255">
        <v>0.16319444444444445</v>
      </c>
      <c r="AI525" s="255">
        <v>1</v>
      </c>
      <c r="AJ525" s="255">
        <v>1</v>
      </c>
      <c r="AK525" s="255"/>
      <c r="AL525" s="255"/>
      <c r="AM525" s="255"/>
      <c r="AN525" s="255"/>
      <c r="AO525" s="254"/>
      <c r="AP525" s="254"/>
      <c r="AQ525" s="254"/>
      <c r="AR525" s="254"/>
      <c r="AS525" s="254"/>
      <c r="AT525" s="254"/>
      <c r="AU525" s="254"/>
      <c r="AW525" s="283">
        <f t="shared" si="60"/>
        <v>0.36458333333333331</v>
      </c>
      <c r="AX525" s="283">
        <f t="shared" ref="AX525:AX585" si="64">IF(W525&lt;&gt;"",IF(W525&lt;&gt;"",IF(OR(K525="早出",AND(BD525&lt;AW525,K525&lt;&gt;"有償遅刻")),AW525,BD525),""),"")</f>
        <v>0.36458333333333331</v>
      </c>
      <c r="AY525" s="283">
        <f t="shared" si="61"/>
        <v>0.90277777777777768</v>
      </c>
      <c r="AZ525" s="283">
        <f t="shared" si="62"/>
        <v>0.90277777777777768</v>
      </c>
      <c r="BA525" s="283">
        <f t="shared" si="63"/>
        <v>0.49652777777777773</v>
      </c>
      <c r="BD525" s="254">
        <f>IF(W525="","",IF(F525="休日",AW525,IF(F525="法休",AW525,VLOOKUP(F525,カレンダマスタ!$Q$56:$R$69,2,FALSE))))</f>
        <v>0.36458333333333331</v>
      </c>
      <c r="BG525" s="254" t="e">
        <f t="shared" si="59"/>
        <v>#N/A</v>
      </c>
      <c r="BH525" s="254" t="e">
        <f>IF(AX525="","",IF(P525&lt;&gt;"","",IF(BG525="CS","OK",IF(VLOOKUP(E525,カレンダマスタ!$A$5:$D$381,4,FALSE)&gt;0,"",IF(OR(AX525*24&gt;10.84,AZ525*24&lt;14.5)=TRUE,"×","OK")))))</f>
        <v>#N/A</v>
      </c>
    </row>
    <row r="526" spans="2:60">
      <c r="B526" s="210"/>
      <c r="C526" s="388">
        <f>IF(STEP!C526&lt;&gt;"",STEP!C526,"")</f>
        <v>160491</v>
      </c>
      <c r="D526" s="389" t="str">
        <f>IF(STEP!D526&lt;&gt;"",STEP!D526,"")</f>
        <v>堀井　雅史</v>
      </c>
      <c r="E526" s="390">
        <f>IF(STEP!E526&lt;&gt;"",STEP!E526,"")</f>
        <v>45423</v>
      </c>
      <c r="F526" s="259" t="s">
        <v>211</v>
      </c>
      <c r="G526" s="266"/>
      <c r="H526" s="260"/>
      <c r="I526" s="260"/>
      <c r="J526" s="260"/>
      <c r="K526" s="260"/>
      <c r="L526" s="260"/>
      <c r="M526" s="260"/>
      <c r="N526" s="260"/>
      <c r="O526" s="260"/>
      <c r="P526" s="260"/>
      <c r="Q526" s="260"/>
      <c r="R526" s="260"/>
      <c r="S526" s="260"/>
      <c r="T526" s="260"/>
      <c r="U526" s="260"/>
      <c r="V526" s="260"/>
      <c r="W526" s="260"/>
      <c r="X526" s="260"/>
      <c r="Y526" s="260"/>
      <c r="Z526" s="260"/>
      <c r="AA526" s="260"/>
      <c r="AB526" s="260"/>
      <c r="AC526" s="260"/>
      <c r="AD526" s="260"/>
      <c r="AE526" s="261"/>
      <c r="AF526" s="261"/>
      <c r="AG526" s="261"/>
      <c r="AH526" s="261"/>
      <c r="AI526" s="261"/>
      <c r="AJ526" s="261"/>
      <c r="AK526" s="261"/>
      <c r="AL526" s="261"/>
      <c r="AM526" s="261"/>
      <c r="AN526" s="261"/>
      <c r="AO526" s="260"/>
      <c r="AP526" s="260"/>
      <c r="AQ526" s="260"/>
      <c r="AR526" s="260"/>
      <c r="AS526" s="260"/>
      <c r="AT526" s="260"/>
      <c r="AU526" s="260"/>
      <c r="AW526" s="284" t="str">
        <f t="shared" si="60"/>
        <v/>
      </c>
      <c r="AX526" s="284" t="str">
        <f t="shared" si="64"/>
        <v/>
      </c>
      <c r="AY526" s="284" t="str">
        <f t="shared" si="61"/>
        <v/>
      </c>
      <c r="AZ526" s="284" t="str">
        <f t="shared" si="62"/>
        <v/>
      </c>
      <c r="BA526" s="284" t="str">
        <f t="shared" si="63"/>
        <v/>
      </c>
      <c r="BD526" s="260" t="str">
        <f>IF(W526="","",IF(F526="休日",AW526,IF(F526="法休",AW526,VLOOKUP(F526,カレンダマスタ!$Q$56:$R$69,2,FALSE))))</f>
        <v/>
      </c>
      <c r="BG526" s="260" t="e">
        <f t="shared" ref="BG526:BG585" si="65">BG525</f>
        <v>#N/A</v>
      </c>
      <c r="BH526" s="260" t="str">
        <f>IF(AX526="","",IF(P526&lt;&gt;"","",IF(BG526="CS","OK",IF(VLOOKUP(E526,カレンダマスタ!$A$5:$D$381,4,FALSE)&gt;0,"",IF(OR(AX526*24&gt;10.84,AZ526*24&lt;14.5)=TRUE,"×","OK")))))</f>
        <v/>
      </c>
    </row>
    <row r="527" spans="2:60">
      <c r="B527" s="210"/>
      <c r="C527" s="391">
        <f>IF(STEP!C527&lt;&gt;"",STEP!C527,"")</f>
        <v>160491</v>
      </c>
      <c r="D527" s="392" t="str">
        <f>IF(STEP!D527&lt;&gt;"",STEP!D527,"")</f>
        <v>堀井　雅史</v>
      </c>
      <c r="E527" s="393">
        <f>IF(STEP!E527&lt;&gt;"",STEP!E527,"")</f>
        <v>45424</v>
      </c>
      <c r="F527" s="263" t="s">
        <v>212</v>
      </c>
      <c r="G527" s="267"/>
      <c r="H527" s="264"/>
      <c r="I527" s="264"/>
      <c r="J527" s="264"/>
      <c r="K527" s="264"/>
      <c r="L527" s="264"/>
      <c r="M527" s="264"/>
      <c r="N527" s="264"/>
      <c r="O527" s="264"/>
      <c r="P527" s="264"/>
      <c r="Q527" s="264"/>
      <c r="R527" s="264"/>
      <c r="S527" s="264"/>
      <c r="T527" s="264"/>
      <c r="U527" s="264"/>
      <c r="V527" s="264"/>
      <c r="W527" s="264"/>
      <c r="X527" s="264"/>
      <c r="Y527" s="264"/>
      <c r="Z527" s="264"/>
      <c r="AA527" s="264"/>
      <c r="AB527" s="264"/>
      <c r="AC527" s="264"/>
      <c r="AD527" s="264"/>
      <c r="AE527" s="265"/>
      <c r="AF527" s="265"/>
      <c r="AG527" s="265"/>
      <c r="AH527" s="265"/>
      <c r="AI527" s="265"/>
      <c r="AJ527" s="265"/>
      <c r="AK527" s="265"/>
      <c r="AL527" s="265"/>
      <c r="AM527" s="265"/>
      <c r="AN527" s="265"/>
      <c r="AO527" s="264"/>
      <c r="AP527" s="264"/>
      <c r="AQ527" s="264"/>
      <c r="AR527" s="264"/>
      <c r="AS527" s="264"/>
      <c r="AT527" s="264"/>
      <c r="AU527" s="264"/>
      <c r="AW527" s="285" t="str">
        <f t="shared" si="60"/>
        <v/>
      </c>
      <c r="AX527" s="285" t="str">
        <f t="shared" si="64"/>
        <v/>
      </c>
      <c r="AY527" s="285" t="str">
        <f t="shared" si="61"/>
        <v/>
      </c>
      <c r="AZ527" s="285" t="str">
        <f t="shared" si="62"/>
        <v/>
      </c>
      <c r="BA527" s="285" t="str">
        <f t="shared" si="63"/>
        <v/>
      </c>
      <c r="BD527" s="264" t="str">
        <f>IF(W527="","",IF(F527="休日",AW527,IF(F527="法休",AW527,VLOOKUP(F527,カレンダマスタ!$Q$56:$R$69,2,FALSE))))</f>
        <v/>
      </c>
      <c r="BG527" s="264" t="e">
        <f t="shared" si="65"/>
        <v>#N/A</v>
      </c>
      <c r="BH527" s="264" t="str">
        <f>IF(AX527="","",IF(P527&lt;&gt;"","",IF(BG527="CS","OK",IF(VLOOKUP(E527,カレンダマスタ!$A$5:$D$381,4,FALSE)&gt;0,"",IF(OR(AX527*24&gt;10.84,AZ527*24&lt;14.5)=TRUE,"×","OK")))))</f>
        <v/>
      </c>
    </row>
    <row r="528" spans="2:60">
      <c r="B528" s="210"/>
      <c r="C528" s="385">
        <f>IF(STEP!C528&lt;&gt;"",STEP!C528,"")</f>
        <v>160491</v>
      </c>
      <c r="D528" s="386" t="str">
        <f>IF(STEP!D528&lt;&gt;"",STEP!D528,"")</f>
        <v>堀井　雅史</v>
      </c>
      <c r="E528" s="387">
        <f>IF(STEP!E528&lt;&gt;"",STEP!E528,"")</f>
        <v>45425</v>
      </c>
      <c r="F528" s="253" t="s">
        <v>557</v>
      </c>
      <c r="G528" s="252"/>
      <c r="H528" s="254">
        <v>0.36458333333333331</v>
      </c>
      <c r="I528" s="254"/>
      <c r="J528" s="254">
        <v>0.36458333333333331</v>
      </c>
      <c r="K528" s="254"/>
      <c r="L528" s="254">
        <v>0.72916666666666663</v>
      </c>
      <c r="M528" s="254">
        <v>0.75138888888888899</v>
      </c>
      <c r="N528" s="254"/>
      <c r="O528" s="254"/>
      <c r="P528" s="254"/>
      <c r="Q528" s="254" t="s">
        <v>559</v>
      </c>
      <c r="R528" s="254"/>
      <c r="S528" s="254" t="s">
        <v>612</v>
      </c>
      <c r="T528" s="254"/>
      <c r="U528" s="254"/>
      <c r="V528" s="254">
        <v>0.33333333333333331</v>
      </c>
      <c r="W528" s="254">
        <v>0.34375</v>
      </c>
      <c r="X528" s="254"/>
      <c r="Y528" s="254">
        <v>1.0416666666666666E-2</v>
      </c>
      <c r="Z528" s="254"/>
      <c r="AA528" s="254"/>
      <c r="AB528" s="254"/>
      <c r="AC528" s="254"/>
      <c r="AD528" s="254"/>
      <c r="AE528" s="255">
        <v>1.0416666666666666E-2</v>
      </c>
      <c r="AF528" s="255">
        <v>1.0416666666666666E-2</v>
      </c>
      <c r="AG528" s="255"/>
      <c r="AH528" s="255">
        <v>1.0416666666666666E-2</v>
      </c>
      <c r="AI528" s="255">
        <v>1</v>
      </c>
      <c r="AJ528" s="255">
        <v>1</v>
      </c>
      <c r="AK528" s="255"/>
      <c r="AL528" s="255"/>
      <c r="AM528" s="255"/>
      <c r="AN528" s="255"/>
      <c r="AO528" s="254"/>
      <c r="AP528" s="254"/>
      <c r="AQ528" s="254"/>
      <c r="AR528" s="254"/>
      <c r="AS528" s="254"/>
      <c r="AT528" s="254"/>
      <c r="AU528" s="254"/>
      <c r="AW528" s="283">
        <f t="shared" si="60"/>
        <v>0.36458333333333331</v>
      </c>
      <c r="AX528" s="283">
        <f t="shared" si="64"/>
        <v>0.36458333333333331</v>
      </c>
      <c r="AY528" s="283">
        <f t="shared" si="61"/>
        <v>0.75</v>
      </c>
      <c r="AZ528" s="283">
        <f t="shared" si="62"/>
        <v>0.75</v>
      </c>
      <c r="BA528" s="283">
        <f t="shared" si="63"/>
        <v>0.34375</v>
      </c>
      <c r="BD528" s="254">
        <f>IF(W528="","",IF(F528="休日",AW528,IF(F528="法休",AW528,VLOOKUP(F528,カレンダマスタ!$Q$56:$R$69,2,FALSE))))</f>
        <v>0.36458333333333331</v>
      </c>
      <c r="BG528" s="503" t="e">
        <f t="shared" si="65"/>
        <v>#N/A</v>
      </c>
      <c r="BH528" s="503" t="e">
        <f>IF(AX528="","",IF(P528&lt;&gt;"","",IF(BG528="CS","OK",IF(VLOOKUP(E528,カレンダマスタ!$A$5:$D$381,4,FALSE)&gt;0,"",IF(OR(AX528*24&gt;10.84,AZ528*24&lt;14.5)=TRUE,"×","OK")))))</f>
        <v>#N/A</v>
      </c>
    </row>
    <row r="529" spans="2:60">
      <c r="B529" s="210"/>
      <c r="C529" s="385">
        <f>IF(STEP!C529&lt;&gt;"",STEP!C529,"")</f>
        <v>160491</v>
      </c>
      <c r="D529" s="386" t="str">
        <f>IF(STEP!D529&lt;&gt;"",STEP!D529,"")</f>
        <v>堀井　雅史</v>
      </c>
      <c r="E529" s="387">
        <f>IF(STEP!E529&lt;&gt;"",STEP!E529,"")</f>
        <v>45426</v>
      </c>
      <c r="F529" s="253" t="s">
        <v>557</v>
      </c>
      <c r="G529" s="252"/>
      <c r="H529" s="254">
        <v>0.36458333333333331</v>
      </c>
      <c r="I529" s="254">
        <v>0.3611111111111111</v>
      </c>
      <c r="J529" s="254"/>
      <c r="K529" s="254"/>
      <c r="L529" s="254">
        <v>0.72916666666666663</v>
      </c>
      <c r="M529" s="254">
        <v>0.73888888888888893</v>
      </c>
      <c r="N529" s="254"/>
      <c r="O529" s="254"/>
      <c r="P529" s="254"/>
      <c r="Q529" s="254"/>
      <c r="R529" s="254"/>
      <c r="S529" s="254"/>
      <c r="T529" s="254"/>
      <c r="U529" s="254"/>
      <c r="V529" s="254">
        <v>0.33333333333333331</v>
      </c>
      <c r="W529" s="254">
        <v>0.33333333333333331</v>
      </c>
      <c r="X529" s="254"/>
      <c r="Y529" s="254"/>
      <c r="Z529" s="254"/>
      <c r="AA529" s="254"/>
      <c r="AB529" s="254"/>
      <c r="AC529" s="254"/>
      <c r="AD529" s="254"/>
      <c r="AE529" s="255"/>
      <c r="AF529" s="255"/>
      <c r="AG529" s="255"/>
      <c r="AH529" s="255"/>
      <c r="AI529" s="255">
        <v>1</v>
      </c>
      <c r="AJ529" s="255">
        <v>1</v>
      </c>
      <c r="AK529" s="255"/>
      <c r="AL529" s="255"/>
      <c r="AM529" s="255"/>
      <c r="AN529" s="255"/>
      <c r="AO529" s="254"/>
      <c r="AP529" s="254"/>
      <c r="AQ529" s="254"/>
      <c r="AR529" s="254"/>
      <c r="AS529" s="254"/>
      <c r="AT529" s="254"/>
      <c r="AU529" s="254"/>
      <c r="AW529" s="283">
        <f t="shared" si="60"/>
        <v>0.3611111111111111</v>
      </c>
      <c r="AX529" s="283">
        <f t="shared" si="64"/>
        <v>0.36458333333333331</v>
      </c>
      <c r="AY529" s="283">
        <f t="shared" si="61"/>
        <v>0.73611111111111105</v>
      </c>
      <c r="AZ529" s="283">
        <f t="shared" si="62"/>
        <v>0.73611111111111105</v>
      </c>
      <c r="BA529" s="283">
        <f t="shared" si="63"/>
        <v>0.33333333333333331</v>
      </c>
      <c r="BD529" s="254">
        <f>IF(W529="","",IF(F529="休日",AW529,IF(F529="法休",AW529,VLOOKUP(F529,カレンダマスタ!$Q$56:$R$69,2,FALSE))))</f>
        <v>0.36458333333333331</v>
      </c>
      <c r="BG529" s="254" t="e">
        <f t="shared" si="65"/>
        <v>#N/A</v>
      </c>
      <c r="BH529" s="254" t="e">
        <f>IF(AX529="","",IF(P529&lt;&gt;"","",IF(BG529="CS","OK",IF(VLOOKUP(E529,カレンダマスタ!$A$5:$D$381,4,FALSE)&gt;0,"",IF(OR(AX529*24&gt;10.84,AZ529*24&lt;14.5)=TRUE,"×","OK")))))</f>
        <v>#N/A</v>
      </c>
    </row>
    <row r="530" spans="2:60">
      <c r="B530" s="210"/>
      <c r="C530" s="385">
        <f>IF(STEP!C530&lt;&gt;"",STEP!C530,"")</f>
        <v>160491</v>
      </c>
      <c r="D530" s="386" t="str">
        <f>IF(STEP!D530&lt;&gt;"",STEP!D530,"")</f>
        <v>堀井　雅史</v>
      </c>
      <c r="E530" s="387">
        <f>IF(STEP!E530&lt;&gt;"",STEP!E530,"")</f>
        <v>45427</v>
      </c>
      <c r="F530" s="253" t="s">
        <v>418</v>
      </c>
      <c r="G530" s="252"/>
      <c r="H530" s="254">
        <v>0.36458333333333331</v>
      </c>
      <c r="I530" s="254">
        <v>0.34166666666666662</v>
      </c>
      <c r="J530" s="254"/>
      <c r="K530" s="254"/>
      <c r="L530" s="254">
        <v>0.5625</v>
      </c>
      <c r="M530" s="254"/>
      <c r="N530" s="254">
        <v>0.5625</v>
      </c>
      <c r="O530" s="254"/>
      <c r="P530" s="254" t="s">
        <v>571</v>
      </c>
      <c r="Q530" s="254"/>
      <c r="R530" s="254"/>
      <c r="S530" s="254"/>
      <c r="T530" s="254"/>
      <c r="U530" s="254"/>
      <c r="V530" s="254">
        <v>0.33333333333333331</v>
      </c>
      <c r="W530" s="254">
        <v>0.33333333333333331</v>
      </c>
      <c r="X530" s="254"/>
      <c r="Y530" s="254"/>
      <c r="Z530" s="254"/>
      <c r="AA530" s="254"/>
      <c r="AB530" s="254"/>
      <c r="AC530" s="254"/>
      <c r="AD530" s="254"/>
      <c r="AE530" s="255"/>
      <c r="AF530" s="255"/>
      <c r="AG530" s="255"/>
      <c r="AH530" s="255"/>
      <c r="AI530" s="255">
        <v>1</v>
      </c>
      <c r="AJ530" s="255">
        <v>1</v>
      </c>
      <c r="AK530" s="255"/>
      <c r="AL530" s="255"/>
      <c r="AM530" s="255"/>
      <c r="AN530" s="255"/>
      <c r="AO530" s="254"/>
      <c r="AP530" s="254"/>
      <c r="AQ530" s="254"/>
      <c r="AR530" s="254"/>
      <c r="AS530" s="254"/>
      <c r="AT530" s="254"/>
      <c r="AU530" s="254"/>
      <c r="AW530" s="283">
        <f t="shared" si="60"/>
        <v>0.34375</v>
      </c>
      <c r="AX530" s="283">
        <f t="shared" si="64"/>
        <v>0.36458333333333331</v>
      </c>
      <c r="AY530" s="283">
        <f t="shared" si="61"/>
        <v>0.5625</v>
      </c>
      <c r="AZ530" s="283">
        <f t="shared" si="62"/>
        <v>0.5625</v>
      </c>
      <c r="BA530" s="283">
        <f t="shared" si="63"/>
        <v>0.33333333333333331</v>
      </c>
      <c r="BD530" s="254">
        <f>IF(W530="","",IF(F530="休日",AW530,IF(F530="法休",AW530,VLOOKUP(F530,カレンダマスタ!$Q$56:$R$69,2,FALSE))))</f>
        <v>0.36458333333333331</v>
      </c>
      <c r="BG530" s="254" t="e">
        <f t="shared" si="65"/>
        <v>#N/A</v>
      </c>
      <c r="BH530" s="254" t="str">
        <f>IF(AX530="","",IF(P530&lt;&gt;"","",IF(BG530="CS","OK",IF(VLOOKUP(E530,カレンダマスタ!$A$5:$D$381,4,FALSE)&gt;0,"",IF(OR(AX530*24&gt;10.84,AZ530*24&lt;14.5)=TRUE,"×","OK")))))</f>
        <v/>
      </c>
    </row>
    <row r="531" spans="2:60">
      <c r="B531" s="210"/>
      <c r="C531" s="385">
        <f>IF(STEP!C531&lt;&gt;"",STEP!C531,"")</f>
        <v>160491</v>
      </c>
      <c r="D531" s="386" t="str">
        <f>IF(STEP!D531&lt;&gt;"",STEP!D531,"")</f>
        <v>堀井　雅史</v>
      </c>
      <c r="E531" s="387">
        <f>IF(STEP!E531&lt;&gt;"",STEP!E531,"")</f>
        <v>45428</v>
      </c>
      <c r="F531" s="256" t="s">
        <v>557</v>
      </c>
      <c r="G531" s="257"/>
      <c r="H531" s="254">
        <v>0.36458333333333331</v>
      </c>
      <c r="I531" s="254">
        <v>0.3611111111111111</v>
      </c>
      <c r="J531" s="254"/>
      <c r="K531" s="254"/>
      <c r="L531" s="254">
        <v>0.72916666666666663</v>
      </c>
      <c r="M531" s="254">
        <v>0.73541666666666661</v>
      </c>
      <c r="N531" s="254"/>
      <c r="O531" s="254"/>
      <c r="P531" s="254"/>
      <c r="Q531" s="254"/>
      <c r="R531" s="254"/>
      <c r="S531" s="254"/>
      <c r="T531" s="254"/>
      <c r="U531" s="254"/>
      <c r="V531" s="254">
        <v>0.33333333333333331</v>
      </c>
      <c r="W531" s="254">
        <v>0.33333333333333331</v>
      </c>
      <c r="X531" s="254"/>
      <c r="Y531" s="254"/>
      <c r="Z531" s="254"/>
      <c r="AA531" s="254"/>
      <c r="AB531" s="254"/>
      <c r="AC531" s="254"/>
      <c r="AD531" s="254"/>
      <c r="AE531" s="255"/>
      <c r="AF531" s="255"/>
      <c r="AG531" s="255"/>
      <c r="AH531" s="255"/>
      <c r="AI531" s="255">
        <v>1</v>
      </c>
      <c r="AJ531" s="255">
        <v>1</v>
      </c>
      <c r="AK531" s="255"/>
      <c r="AL531" s="255"/>
      <c r="AM531" s="255"/>
      <c r="AN531" s="255"/>
      <c r="AO531" s="254"/>
      <c r="AP531" s="254"/>
      <c r="AQ531" s="254"/>
      <c r="AR531" s="254"/>
      <c r="AS531" s="254"/>
      <c r="AT531" s="254"/>
      <c r="AU531" s="254"/>
      <c r="AW531" s="283">
        <f t="shared" si="60"/>
        <v>0.3611111111111111</v>
      </c>
      <c r="AX531" s="283">
        <f t="shared" si="64"/>
        <v>0.36458333333333331</v>
      </c>
      <c r="AY531" s="283">
        <f t="shared" si="61"/>
        <v>0.73263888888888884</v>
      </c>
      <c r="AZ531" s="283">
        <f t="shared" si="62"/>
        <v>0.73263888888888884</v>
      </c>
      <c r="BA531" s="283">
        <f t="shared" si="63"/>
        <v>0.33333333333333331</v>
      </c>
      <c r="BD531" s="254">
        <f>IF(W531="","",IF(F531="休日",AW531,IF(F531="法休",AW531,VLOOKUP(F531,カレンダマスタ!$Q$56:$R$69,2,FALSE))))</f>
        <v>0.36458333333333331</v>
      </c>
      <c r="BG531" s="254" t="e">
        <f t="shared" si="65"/>
        <v>#N/A</v>
      </c>
      <c r="BH531" s="254" t="e">
        <f>IF(AX531="","",IF(P531&lt;&gt;"","",IF(BG531="CS","OK",IF(VLOOKUP(E531,カレンダマスタ!$A$5:$D$381,4,FALSE)&gt;0,"",IF(OR(AX531*24&gt;10.84,AZ531*24&lt;14.5)=TRUE,"×","OK")))))</f>
        <v>#N/A</v>
      </c>
    </row>
    <row r="532" spans="2:60">
      <c r="B532" s="210"/>
      <c r="C532" s="385">
        <f>IF(STEP!C532&lt;&gt;"",STEP!C532,"")</f>
        <v>160491</v>
      </c>
      <c r="D532" s="386" t="str">
        <f>IF(STEP!D532&lt;&gt;"",STEP!D532,"")</f>
        <v>堀井　雅史</v>
      </c>
      <c r="E532" s="387">
        <f>IF(STEP!E532&lt;&gt;"",STEP!E532,"")</f>
        <v>45429</v>
      </c>
      <c r="F532" s="256" t="s">
        <v>557</v>
      </c>
      <c r="G532" s="257"/>
      <c r="H532" s="254">
        <v>0.36458333333333331</v>
      </c>
      <c r="I532" s="254">
        <v>0.36041666666666666</v>
      </c>
      <c r="J532" s="254"/>
      <c r="K532" s="254"/>
      <c r="L532" s="254">
        <v>0.72916666666666663</v>
      </c>
      <c r="M532" s="254">
        <v>0.75416666666666676</v>
      </c>
      <c r="N532" s="254"/>
      <c r="O532" s="254"/>
      <c r="P532" s="254"/>
      <c r="Q532" s="254" t="s">
        <v>559</v>
      </c>
      <c r="R532" s="254"/>
      <c r="S532" s="254" t="s">
        <v>612</v>
      </c>
      <c r="T532" s="254"/>
      <c r="U532" s="254"/>
      <c r="V532" s="254">
        <v>0.33333333333333331</v>
      </c>
      <c r="W532" s="254">
        <v>0.34722222222222227</v>
      </c>
      <c r="X532" s="254"/>
      <c r="Y532" s="254">
        <v>1.3888888888888888E-2</v>
      </c>
      <c r="Z532" s="254"/>
      <c r="AA532" s="254"/>
      <c r="AB532" s="254"/>
      <c r="AC532" s="254"/>
      <c r="AD532" s="254"/>
      <c r="AE532" s="255">
        <v>1.0416666666666666E-2</v>
      </c>
      <c r="AF532" s="255">
        <v>1.3888888888888888E-2</v>
      </c>
      <c r="AG532" s="255">
        <v>3.472222222222222E-3</v>
      </c>
      <c r="AH532" s="255">
        <v>1.3888888888888888E-2</v>
      </c>
      <c r="AI532" s="255">
        <v>1</v>
      </c>
      <c r="AJ532" s="255">
        <v>1</v>
      </c>
      <c r="AK532" s="255"/>
      <c r="AL532" s="255"/>
      <c r="AM532" s="255"/>
      <c r="AN532" s="255"/>
      <c r="AO532" s="254"/>
      <c r="AP532" s="254"/>
      <c r="AQ532" s="254"/>
      <c r="AR532" s="254"/>
      <c r="AS532" s="254"/>
      <c r="AT532" s="254"/>
      <c r="AU532" s="254"/>
      <c r="AW532" s="283">
        <f t="shared" si="60"/>
        <v>0.3611111111111111</v>
      </c>
      <c r="AX532" s="283">
        <f t="shared" si="64"/>
        <v>0.36458333333333331</v>
      </c>
      <c r="AY532" s="283">
        <f t="shared" si="61"/>
        <v>0.75347222222222221</v>
      </c>
      <c r="AZ532" s="283">
        <f t="shared" si="62"/>
        <v>0.75347222222222221</v>
      </c>
      <c r="BA532" s="283">
        <f t="shared" si="63"/>
        <v>0.34722222222222227</v>
      </c>
      <c r="BD532" s="254">
        <f>IF(W532="","",IF(F532="休日",AW532,IF(F532="法休",AW532,VLOOKUP(F532,カレンダマスタ!$Q$56:$R$69,2,FALSE))))</f>
        <v>0.36458333333333331</v>
      </c>
      <c r="BG532" s="254" t="e">
        <f t="shared" si="65"/>
        <v>#N/A</v>
      </c>
      <c r="BH532" s="254" t="e">
        <f>IF(AX532="","",IF(P532&lt;&gt;"","",IF(BG532="CS","OK",IF(VLOOKUP(E532,カレンダマスタ!$A$5:$D$381,4,FALSE)&gt;0,"",IF(OR(AX532*24&gt;10.84,AZ532*24&lt;14.5)=TRUE,"×","OK")))))</f>
        <v>#N/A</v>
      </c>
    </row>
    <row r="533" spans="2:60">
      <c r="B533" s="210"/>
      <c r="C533" s="388">
        <f>IF(STEP!C533&lt;&gt;"",STEP!C533,"")</f>
        <v>160491</v>
      </c>
      <c r="D533" s="389" t="str">
        <f>IF(STEP!D533&lt;&gt;"",STEP!D533,"")</f>
        <v>堀井　雅史</v>
      </c>
      <c r="E533" s="390">
        <f>IF(STEP!E533&lt;&gt;"",STEP!E533,"")</f>
        <v>45430</v>
      </c>
      <c r="F533" s="259" t="s">
        <v>211</v>
      </c>
      <c r="G533" s="266"/>
      <c r="H533" s="260"/>
      <c r="I533" s="260"/>
      <c r="J533" s="260"/>
      <c r="K533" s="260"/>
      <c r="L533" s="260"/>
      <c r="M533" s="260"/>
      <c r="N533" s="260"/>
      <c r="O533" s="260"/>
      <c r="P533" s="260"/>
      <c r="Q533" s="260"/>
      <c r="R533" s="260"/>
      <c r="S533" s="260"/>
      <c r="T533" s="260"/>
      <c r="U533" s="260"/>
      <c r="V533" s="260"/>
      <c r="W533" s="260"/>
      <c r="X533" s="260"/>
      <c r="Y533" s="260"/>
      <c r="Z533" s="260"/>
      <c r="AA533" s="260"/>
      <c r="AB533" s="260"/>
      <c r="AC533" s="260"/>
      <c r="AD533" s="260"/>
      <c r="AE533" s="261"/>
      <c r="AF533" s="261"/>
      <c r="AG533" s="261"/>
      <c r="AH533" s="261"/>
      <c r="AI533" s="261"/>
      <c r="AJ533" s="261"/>
      <c r="AK533" s="261"/>
      <c r="AL533" s="261"/>
      <c r="AM533" s="261"/>
      <c r="AN533" s="261"/>
      <c r="AO533" s="260"/>
      <c r="AP533" s="260"/>
      <c r="AQ533" s="260"/>
      <c r="AR533" s="260"/>
      <c r="AS533" s="260"/>
      <c r="AT533" s="260"/>
      <c r="AU533" s="260"/>
      <c r="AW533" s="284" t="str">
        <f t="shared" si="60"/>
        <v/>
      </c>
      <c r="AX533" s="284" t="str">
        <f t="shared" si="64"/>
        <v/>
      </c>
      <c r="AY533" s="284" t="str">
        <f t="shared" si="61"/>
        <v/>
      </c>
      <c r="AZ533" s="284" t="str">
        <f t="shared" si="62"/>
        <v/>
      </c>
      <c r="BA533" s="284" t="str">
        <f t="shared" si="63"/>
        <v/>
      </c>
      <c r="BD533" s="260" t="str">
        <f>IF(W533="","",IF(F533="休日",AW533,IF(F533="法休",AW533,VLOOKUP(F533,カレンダマスタ!$Q$56:$R$69,2,FALSE))))</f>
        <v/>
      </c>
      <c r="BG533" s="260" t="e">
        <f t="shared" si="65"/>
        <v>#N/A</v>
      </c>
      <c r="BH533" s="260" t="str">
        <f>IF(AX533="","",IF(P533&lt;&gt;"","",IF(BG533="CS","OK",IF(VLOOKUP(E533,カレンダマスタ!$A$5:$D$381,4,FALSE)&gt;0,"",IF(OR(AX533*24&gt;10.84,AZ533*24&lt;14.5)=TRUE,"×","OK")))))</f>
        <v/>
      </c>
    </row>
    <row r="534" spans="2:60">
      <c r="B534" s="210"/>
      <c r="C534" s="394">
        <f>IF(STEP!C534&lt;&gt;"",STEP!C534,"")</f>
        <v>160491</v>
      </c>
      <c r="D534" s="395" t="str">
        <f>IF(STEP!D534&lt;&gt;"",STEP!D534,"")</f>
        <v>堀井　雅史</v>
      </c>
      <c r="E534" s="396">
        <f>IF(STEP!E534&lt;&gt;"",STEP!E534,"")</f>
        <v>45431</v>
      </c>
      <c r="F534" s="269" t="s">
        <v>212</v>
      </c>
      <c r="G534" s="268"/>
      <c r="H534" s="270"/>
      <c r="I534" s="270"/>
      <c r="J534" s="270"/>
      <c r="K534" s="270"/>
      <c r="L534" s="270"/>
      <c r="M534" s="270"/>
      <c r="N534" s="270"/>
      <c r="O534" s="270"/>
      <c r="P534" s="270"/>
      <c r="Q534" s="270"/>
      <c r="R534" s="270"/>
      <c r="S534" s="270"/>
      <c r="T534" s="270"/>
      <c r="U534" s="270"/>
      <c r="V534" s="270"/>
      <c r="W534" s="270"/>
      <c r="X534" s="270"/>
      <c r="Y534" s="270"/>
      <c r="Z534" s="270"/>
      <c r="AA534" s="270"/>
      <c r="AB534" s="270"/>
      <c r="AC534" s="270"/>
      <c r="AD534" s="270"/>
      <c r="AE534" s="271"/>
      <c r="AF534" s="271"/>
      <c r="AG534" s="271"/>
      <c r="AH534" s="271"/>
      <c r="AI534" s="271"/>
      <c r="AJ534" s="271"/>
      <c r="AK534" s="271"/>
      <c r="AL534" s="271"/>
      <c r="AM534" s="271"/>
      <c r="AN534" s="271"/>
      <c r="AO534" s="270"/>
      <c r="AP534" s="270"/>
      <c r="AQ534" s="270"/>
      <c r="AR534" s="270"/>
      <c r="AS534" s="270"/>
      <c r="AT534" s="270"/>
      <c r="AU534" s="270"/>
      <c r="AW534" s="282" t="str">
        <f t="shared" si="60"/>
        <v/>
      </c>
      <c r="AX534" s="282" t="str">
        <f t="shared" si="64"/>
        <v/>
      </c>
      <c r="AY534" s="282" t="str">
        <f t="shared" si="61"/>
        <v/>
      </c>
      <c r="AZ534" s="282" t="str">
        <f t="shared" si="62"/>
        <v/>
      </c>
      <c r="BA534" s="282" t="str">
        <f t="shared" si="63"/>
        <v/>
      </c>
      <c r="BD534" s="270" t="str">
        <f>IF(W534="","",IF(F534="休日",AW534,IF(F534="法休",AW534,VLOOKUP(F534,カレンダマスタ!$Q$56:$R$69,2,FALSE))))</f>
        <v/>
      </c>
      <c r="BG534" s="270" t="e">
        <f t="shared" si="65"/>
        <v>#N/A</v>
      </c>
      <c r="BH534" s="270" t="str">
        <f>IF(AX534="","",IF(P534&lt;&gt;"","",IF(BG534="CS","OK",IF(VLOOKUP(E534,カレンダマスタ!$A$5:$D$381,4,FALSE)&gt;0,"",IF(OR(AX534*24&gt;10.84,AZ534*24&lt;14.5)=TRUE,"×","OK")))))</f>
        <v/>
      </c>
    </row>
    <row r="535" spans="2:60">
      <c r="B535" s="210"/>
      <c r="C535" s="385">
        <f>IF(STEP!C535&lt;&gt;"",STEP!C535,"")</f>
        <v>160491</v>
      </c>
      <c r="D535" s="386" t="str">
        <f>IF(STEP!D535&lt;&gt;"",STEP!D535,"")</f>
        <v>堀井　雅史</v>
      </c>
      <c r="E535" s="387">
        <f>IF(STEP!E535&lt;&gt;"",STEP!E535,"")</f>
        <v>45432</v>
      </c>
      <c r="F535" s="253" t="s">
        <v>557</v>
      </c>
      <c r="G535" s="252"/>
      <c r="H535" s="254">
        <v>0.36458333333333331</v>
      </c>
      <c r="I535" s="254">
        <v>0.36249999999999999</v>
      </c>
      <c r="J535" s="254"/>
      <c r="K535" s="254"/>
      <c r="L535" s="254">
        <v>0.72916666666666663</v>
      </c>
      <c r="M535" s="254"/>
      <c r="N535" s="254"/>
      <c r="O535" s="254"/>
      <c r="P535" s="254"/>
      <c r="Q535" s="254"/>
      <c r="R535" s="254"/>
      <c r="S535" s="254"/>
      <c r="T535" s="254"/>
      <c r="U535" s="254"/>
      <c r="V535" s="254"/>
      <c r="W535" s="254"/>
      <c r="X535" s="254"/>
      <c r="Y535" s="254"/>
      <c r="Z535" s="254"/>
      <c r="AA535" s="254"/>
      <c r="AB535" s="254"/>
      <c r="AC535" s="254"/>
      <c r="AD535" s="254"/>
      <c r="AE535" s="255"/>
      <c r="AF535" s="255"/>
      <c r="AG535" s="255"/>
      <c r="AH535" s="255"/>
      <c r="AI535" s="255">
        <v>1</v>
      </c>
      <c r="AJ535" s="255"/>
      <c r="AK535" s="255"/>
      <c r="AL535" s="255"/>
      <c r="AM535" s="255"/>
      <c r="AN535" s="255"/>
      <c r="AO535" s="254"/>
      <c r="AP535" s="254"/>
      <c r="AQ535" s="254"/>
      <c r="AR535" s="254"/>
      <c r="AS535" s="254"/>
      <c r="AT535" s="254"/>
      <c r="AU535" s="254"/>
      <c r="AW535" s="283" t="str">
        <f t="shared" si="60"/>
        <v/>
      </c>
      <c r="AX535" s="283" t="str">
        <f t="shared" si="64"/>
        <v/>
      </c>
      <c r="AY535" s="283" t="str">
        <f t="shared" si="61"/>
        <v/>
      </c>
      <c r="AZ535" s="283" t="str">
        <f t="shared" si="62"/>
        <v/>
      </c>
      <c r="BA535" s="283" t="str">
        <f t="shared" si="63"/>
        <v/>
      </c>
      <c r="BD535" s="254" t="str">
        <f>IF(W535="","",IF(F535="休日",AW535,IF(F535="法休",AW535,VLOOKUP(F535,カレンダマスタ!$Q$56:$R$69,2,FALSE))))</f>
        <v/>
      </c>
      <c r="BG535" s="254" t="e">
        <f t="shared" si="65"/>
        <v>#N/A</v>
      </c>
      <c r="BH535" s="254" t="str">
        <f>IF(AX535="","",IF(P535&lt;&gt;"","",IF(BG535="CS","OK",IF(VLOOKUP(E535,カレンダマスタ!$A$5:$D$381,4,FALSE)&gt;0,"",IF(OR(AX535*24&gt;10.84,AZ535*24&lt;14.5)=TRUE,"×","OK")))))</f>
        <v/>
      </c>
    </row>
    <row r="536" spans="2:60">
      <c r="B536" s="210"/>
      <c r="C536" s="397" t="str">
        <f>IF(STEP!C536&lt;&gt;"",STEP!C536,"")</f>
        <v/>
      </c>
      <c r="D536" s="398" t="str">
        <f>IF(STEP!D536&lt;&gt;"",STEP!D536,"")</f>
        <v/>
      </c>
      <c r="E536" s="399" t="str">
        <f>IF(STEP!E536&lt;&gt;"",STEP!E536,"")</f>
        <v/>
      </c>
      <c r="F536" s="273"/>
      <c r="G536" s="272"/>
      <c r="H536" s="274"/>
      <c r="I536" s="274"/>
      <c r="J536" s="274"/>
      <c r="K536" s="274"/>
      <c r="L536" s="274"/>
      <c r="M536" s="274"/>
      <c r="N536" s="274"/>
      <c r="O536" s="274"/>
      <c r="P536" s="274"/>
      <c r="Q536" s="274"/>
      <c r="R536" s="274"/>
      <c r="S536" s="274"/>
      <c r="T536" s="274"/>
      <c r="U536" s="274"/>
      <c r="V536" s="274"/>
      <c r="W536" s="274"/>
      <c r="X536" s="274"/>
      <c r="Y536" s="274"/>
      <c r="Z536" s="274"/>
      <c r="AA536" s="274"/>
      <c r="AB536" s="274"/>
      <c r="AC536" s="274"/>
      <c r="AD536" s="274"/>
      <c r="AE536" s="275"/>
      <c r="AF536" s="275"/>
      <c r="AG536" s="275"/>
      <c r="AH536" s="275"/>
      <c r="AI536" s="275"/>
      <c r="AJ536" s="275"/>
      <c r="AK536" s="275"/>
      <c r="AL536" s="275"/>
      <c r="AM536" s="275"/>
      <c r="AN536" s="275"/>
      <c r="AO536" s="274"/>
      <c r="AP536" s="274"/>
      <c r="AQ536" s="274"/>
      <c r="AR536" s="274"/>
      <c r="AS536" s="274"/>
      <c r="AT536" s="274"/>
      <c r="AU536" s="274"/>
      <c r="AW536" s="286" t="str">
        <f t="shared" si="60"/>
        <v/>
      </c>
      <c r="AX536" s="286" t="str">
        <f t="shared" si="64"/>
        <v/>
      </c>
      <c r="AY536" s="286" t="str">
        <f t="shared" si="61"/>
        <v/>
      </c>
      <c r="AZ536" s="286" t="str">
        <f t="shared" si="62"/>
        <v/>
      </c>
      <c r="BA536" s="286" t="str">
        <f t="shared" si="63"/>
        <v/>
      </c>
      <c r="BD536" s="274" t="str">
        <f>IF(W536="","",IF(F536="休日",AW536,IF(F536="法休",AW536,VLOOKUP(F536,カレンダマスタ!$Q$56:$R$69,2,FALSE))))</f>
        <v/>
      </c>
      <c r="BG536" s="274" t="e">
        <f t="shared" si="65"/>
        <v>#N/A</v>
      </c>
      <c r="BH536" s="274" t="str">
        <f>IF(AX536="","",IF(P536&lt;&gt;"","",IF(BG536="CS","OK",IF(VLOOKUP(E536,カレンダマスタ!$A$5:$D$381,4,FALSE)&gt;0,"",IF(OR(AX536*24&gt;10.84,AZ536*24&lt;14.5)=TRUE,"×","OK")))))</f>
        <v/>
      </c>
    </row>
    <row r="537" spans="2:60">
      <c r="B537" s="210"/>
      <c r="C537" s="397" t="str">
        <f>IF(STEP!C537&lt;&gt;"",STEP!C537,"")</f>
        <v/>
      </c>
      <c r="D537" s="398" t="str">
        <f>IF(STEP!D537&lt;&gt;"",STEP!D537,"")</f>
        <v/>
      </c>
      <c r="E537" s="399" t="str">
        <f>IF(STEP!E537&lt;&gt;"",STEP!E537,"")</f>
        <v/>
      </c>
      <c r="F537" s="273"/>
      <c r="G537" s="272"/>
      <c r="H537" s="274"/>
      <c r="I537" s="274"/>
      <c r="J537" s="274"/>
      <c r="K537" s="274"/>
      <c r="L537" s="274"/>
      <c r="M537" s="274"/>
      <c r="N537" s="274"/>
      <c r="O537" s="274"/>
      <c r="P537" s="274"/>
      <c r="Q537" s="274"/>
      <c r="R537" s="274"/>
      <c r="S537" s="274"/>
      <c r="T537" s="274"/>
      <c r="U537" s="274"/>
      <c r="V537" s="274"/>
      <c r="W537" s="274"/>
      <c r="X537" s="274"/>
      <c r="Y537" s="274"/>
      <c r="Z537" s="274"/>
      <c r="AA537" s="274"/>
      <c r="AB537" s="274"/>
      <c r="AC537" s="274"/>
      <c r="AD537" s="274"/>
      <c r="AE537" s="275"/>
      <c r="AF537" s="275"/>
      <c r="AG537" s="275"/>
      <c r="AH537" s="275"/>
      <c r="AI537" s="275"/>
      <c r="AJ537" s="275"/>
      <c r="AK537" s="275"/>
      <c r="AL537" s="275"/>
      <c r="AM537" s="275"/>
      <c r="AN537" s="275"/>
      <c r="AO537" s="274"/>
      <c r="AP537" s="274"/>
      <c r="AQ537" s="274"/>
      <c r="AR537" s="274"/>
      <c r="AS537" s="274"/>
      <c r="AT537" s="274"/>
      <c r="AU537" s="274"/>
      <c r="AW537" s="286" t="str">
        <f t="shared" si="60"/>
        <v/>
      </c>
      <c r="AX537" s="286" t="str">
        <f t="shared" si="64"/>
        <v/>
      </c>
      <c r="AY537" s="286" t="str">
        <f t="shared" si="61"/>
        <v/>
      </c>
      <c r="AZ537" s="286" t="str">
        <f t="shared" si="62"/>
        <v/>
      </c>
      <c r="BA537" s="286" t="str">
        <f t="shared" si="63"/>
        <v/>
      </c>
      <c r="BD537" s="274" t="str">
        <f>IF(W537="","",IF(F537="休日",AW537,IF(F537="法休",AW537,VLOOKUP(F537,カレンダマスタ!$Q$56:$R$69,2,FALSE))))</f>
        <v/>
      </c>
      <c r="BG537" s="274" t="e">
        <f t="shared" si="65"/>
        <v>#N/A</v>
      </c>
      <c r="BH537" s="274" t="str">
        <f>IF(AX537="","",IF(P537&lt;&gt;"","",IF(BG537="CS","OK",IF(VLOOKUP(E537,カレンダマスタ!$A$5:$D$381,4,FALSE)&gt;0,"",IF(OR(AX537*24&gt;10.84,AZ537*24&lt;14.5)=TRUE,"×","OK")))))</f>
        <v/>
      </c>
    </row>
    <row r="538" spans="2:60">
      <c r="B538" s="210"/>
      <c r="C538" s="397" t="str">
        <f>IF(STEP!C538&lt;&gt;"",STEP!C538,"")</f>
        <v/>
      </c>
      <c r="D538" s="398" t="str">
        <f>IF(STEP!D538&lt;&gt;"",STEP!D538,"")</f>
        <v/>
      </c>
      <c r="E538" s="399" t="str">
        <f>IF(STEP!E538&lt;&gt;"",STEP!E538,"")</f>
        <v/>
      </c>
      <c r="F538" s="273"/>
      <c r="G538" s="272"/>
      <c r="H538" s="274"/>
      <c r="I538" s="274"/>
      <c r="J538" s="274"/>
      <c r="K538" s="274"/>
      <c r="L538" s="274"/>
      <c r="M538" s="274"/>
      <c r="N538" s="274"/>
      <c r="O538" s="274"/>
      <c r="P538" s="274"/>
      <c r="Q538" s="274"/>
      <c r="R538" s="274"/>
      <c r="S538" s="274"/>
      <c r="T538" s="274"/>
      <c r="U538" s="274"/>
      <c r="V538" s="274"/>
      <c r="W538" s="274"/>
      <c r="X538" s="274"/>
      <c r="Y538" s="274"/>
      <c r="Z538" s="274"/>
      <c r="AA538" s="274"/>
      <c r="AB538" s="274"/>
      <c r="AC538" s="274"/>
      <c r="AD538" s="274"/>
      <c r="AE538" s="275"/>
      <c r="AF538" s="275"/>
      <c r="AG538" s="275"/>
      <c r="AH538" s="275"/>
      <c r="AI538" s="275"/>
      <c r="AJ538" s="275"/>
      <c r="AK538" s="275"/>
      <c r="AL538" s="275"/>
      <c r="AM538" s="275"/>
      <c r="AN538" s="275"/>
      <c r="AO538" s="274"/>
      <c r="AP538" s="274"/>
      <c r="AQ538" s="274"/>
      <c r="AR538" s="274"/>
      <c r="AS538" s="274"/>
      <c r="AT538" s="274"/>
      <c r="AU538" s="274"/>
      <c r="AW538" s="286" t="str">
        <f t="shared" si="60"/>
        <v/>
      </c>
      <c r="AX538" s="286" t="str">
        <f t="shared" si="64"/>
        <v/>
      </c>
      <c r="AY538" s="286" t="str">
        <f t="shared" si="61"/>
        <v/>
      </c>
      <c r="AZ538" s="286" t="str">
        <f t="shared" si="62"/>
        <v/>
      </c>
      <c r="BA538" s="286" t="str">
        <f t="shared" si="63"/>
        <v/>
      </c>
      <c r="BD538" s="274" t="str">
        <f>IF(W538="","",IF(F538="休日",AW538,IF(F538="法休",AW538,VLOOKUP(F538,カレンダマスタ!$Q$56:$R$69,2,FALSE))))</f>
        <v/>
      </c>
      <c r="BG538" s="274" t="e">
        <f t="shared" si="65"/>
        <v>#N/A</v>
      </c>
      <c r="BH538" s="274" t="str">
        <f>IF(AX538="","",IF(P538&lt;&gt;"","",IF(BG538="CS","OK",IF(VLOOKUP(E538,カレンダマスタ!$A$5:$D$381,4,FALSE)&gt;0,"",IF(OR(AX538*24&gt;10.84,AZ538*24&lt;14.5)=TRUE,"×","OK")))))</f>
        <v/>
      </c>
    </row>
    <row r="539" spans="2:60">
      <c r="B539" s="210"/>
      <c r="C539" s="397" t="str">
        <f>IF(STEP!C539&lt;&gt;"",STEP!C539,"")</f>
        <v/>
      </c>
      <c r="D539" s="398" t="str">
        <f>IF(STEP!D539&lt;&gt;"",STEP!D539,"")</f>
        <v/>
      </c>
      <c r="E539" s="399" t="str">
        <f>IF(STEP!E539&lt;&gt;"",STEP!E539,"")</f>
        <v/>
      </c>
      <c r="F539" s="273"/>
      <c r="G539" s="272"/>
      <c r="H539" s="274"/>
      <c r="I539" s="274"/>
      <c r="J539" s="274"/>
      <c r="K539" s="274"/>
      <c r="L539" s="274"/>
      <c r="M539" s="274"/>
      <c r="N539" s="274"/>
      <c r="O539" s="274"/>
      <c r="P539" s="274"/>
      <c r="Q539" s="274"/>
      <c r="R539" s="274"/>
      <c r="S539" s="274"/>
      <c r="T539" s="274"/>
      <c r="U539" s="274"/>
      <c r="V539" s="274"/>
      <c r="W539" s="274"/>
      <c r="X539" s="274"/>
      <c r="Y539" s="274"/>
      <c r="Z539" s="274"/>
      <c r="AA539" s="274"/>
      <c r="AB539" s="274"/>
      <c r="AC539" s="274"/>
      <c r="AD539" s="274"/>
      <c r="AE539" s="275"/>
      <c r="AF539" s="275"/>
      <c r="AG539" s="275"/>
      <c r="AH539" s="275"/>
      <c r="AI539" s="275"/>
      <c r="AJ539" s="275"/>
      <c r="AK539" s="275"/>
      <c r="AL539" s="275"/>
      <c r="AM539" s="275"/>
      <c r="AN539" s="275"/>
      <c r="AO539" s="274"/>
      <c r="AP539" s="274"/>
      <c r="AQ539" s="274"/>
      <c r="AR539" s="274"/>
      <c r="AS539" s="274"/>
      <c r="AT539" s="274"/>
      <c r="AU539" s="274"/>
      <c r="AW539" s="286" t="str">
        <f t="shared" si="60"/>
        <v/>
      </c>
      <c r="AX539" s="286" t="str">
        <f t="shared" si="64"/>
        <v/>
      </c>
      <c r="AY539" s="286" t="str">
        <f t="shared" si="61"/>
        <v/>
      </c>
      <c r="AZ539" s="286" t="str">
        <f t="shared" si="62"/>
        <v/>
      </c>
      <c r="BA539" s="286" t="str">
        <f t="shared" si="63"/>
        <v/>
      </c>
      <c r="BD539" s="274" t="str">
        <f>IF(W539="","",IF(F539="休日",AW539,IF(F539="法休",AW539,VLOOKUP(F539,カレンダマスタ!$Q$56:$R$69,2,FALSE))))</f>
        <v/>
      </c>
      <c r="BG539" s="274" t="e">
        <f t="shared" si="65"/>
        <v>#N/A</v>
      </c>
      <c r="BH539" s="274" t="str">
        <f>IF(AX539="","",IF(P539&lt;&gt;"","",IF(BG539="CS","OK",IF(VLOOKUP(E539,カレンダマスタ!$A$5:$D$381,4,FALSE)&gt;0,"",IF(OR(AX539*24&gt;10.84,AZ539*24&lt;14.5)=TRUE,"×","OK")))))</f>
        <v/>
      </c>
    </row>
    <row r="540" spans="2:60" ht="13.8" thickBot="1">
      <c r="B540" s="211"/>
      <c r="C540" s="400" t="str">
        <f>IF(STEP!C540&lt;&gt;"",STEP!C540,"")</f>
        <v/>
      </c>
      <c r="D540" s="401" t="str">
        <f>IF(STEP!D540&lt;&gt;"",STEP!D540,"")</f>
        <v/>
      </c>
      <c r="E540" s="402" t="str">
        <f>IF(STEP!E540&lt;&gt;"",STEP!E540,"")</f>
        <v/>
      </c>
      <c r="F540" s="277"/>
      <c r="G540" s="276"/>
      <c r="H540" s="278"/>
      <c r="I540" s="278"/>
      <c r="J540" s="278"/>
      <c r="K540" s="278"/>
      <c r="L540" s="278"/>
      <c r="M540" s="278"/>
      <c r="N540" s="278"/>
      <c r="O540" s="278"/>
      <c r="P540" s="278"/>
      <c r="Q540" s="278"/>
      <c r="R540" s="278"/>
      <c r="S540" s="278"/>
      <c r="T540" s="278"/>
      <c r="U540" s="278"/>
      <c r="V540" s="278"/>
      <c r="W540" s="278"/>
      <c r="X540" s="278"/>
      <c r="Y540" s="278"/>
      <c r="Z540" s="278"/>
      <c r="AA540" s="278"/>
      <c r="AB540" s="278"/>
      <c r="AC540" s="278"/>
      <c r="AD540" s="278"/>
      <c r="AE540" s="279"/>
      <c r="AF540" s="279"/>
      <c r="AG540" s="279"/>
      <c r="AH540" s="279"/>
      <c r="AI540" s="279"/>
      <c r="AJ540" s="279"/>
      <c r="AK540" s="279"/>
      <c r="AL540" s="279"/>
      <c r="AM540" s="279"/>
      <c r="AN540" s="279"/>
      <c r="AO540" s="278"/>
      <c r="AP540" s="278"/>
      <c r="AQ540" s="278"/>
      <c r="AR540" s="278"/>
      <c r="AS540" s="278"/>
      <c r="AT540" s="278"/>
      <c r="AU540" s="278"/>
      <c r="AW540" s="287" t="str">
        <f t="shared" si="60"/>
        <v/>
      </c>
      <c r="AX540" s="287" t="str">
        <f t="shared" si="64"/>
        <v/>
      </c>
      <c r="AY540" s="287" t="str">
        <f t="shared" si="61"/>
        <v/>
      </c>
      <c r="AZ540" s="287" t="str">
        <f t="shared" si="62"/>
        <v/>
      </c>
      <c r="BA540" s="287" t="str">
        <f t="shared" si="63"/>
        <v/>
      </c>
      <c r="BD540" s="278" t="str">
        <f>IF(W540="","",IF(F540="休日",AW540,IF(F540="法休",AW540,VLOOKUP(F540,カレンダマスタ!$Q$56:$R$69,2,FALSE))))</f>
        <v/>
      </c>
      <c r="BG540" s="278" t="e">
        <f t="shared" si="65"/>
        <v>#N/A</v>
      </c>
      <c r="BH540" s="278" t="str">
        <f>IF(AX540="","",IF(P540&lt;&gt;"","",IF(BG540="CS","OK",IF(VLOOKUP(E540,カレンダマスタ!$A$5:$D$381,4,FALSE)&gt;0,"",IF(OR(AX540*24&gt;10.84,AZ540*24&lt;14.5)=TRUE,"×","OK")))))</f>
        <v/>
      </c>
    </row>
    <row r="541" spans="2:60">
      <c r="B541" s="323"/>
      <c r="C541" s="366"/>
      <c r="D541" s="367"/>
      <c r="E541" s="368"/>
      <c r="F541" s="367"/>
      <c r="G541" s="366"/>
      <c r="H541" s="369"/>
      <c r="I541" s="369"/>
      <c r="J541" s="369"/>
      <c r="K541" s="369"/>
      <c r="L541" s="369"/>
      <c r="M541" s="369"/>
      <c r="N541" s="369"/>
      <c r="O541" s="369"/>
      <c r="P541" s="369"/>
      <c r="Q541" s="369"/>
      <c r="R541" s="369"/>
      <c r="S541" s="369"/>
      <c r="T541" s="369"/>
      <c r="U541" s="369"/>
      <c r="V541" s="369"/>
      <c r="W541" s="369"/>
      <c r="X541" s="369"/>
      <c r="Y541" s="369"/>
      <c r="Z541" s="369"/>
      <c r="AA541" s="369"/>
      <c r="AB541" s="369"/>
      <c r="AC541" s="369"/>
      <c r="AD541" s="369"/>
      <c r="AE541" s="370"/>
      <c r="AF541" s="370"/>
      <c r="AG541" s="370"/>
      <c r="AH541" s="370"/>
      <c r="AI541" s="370"/>
      <c r="AJ541" s="370"/>
      <c r="AK541" s="370"/>
      <c r="AL541" s="370"/>
      <c r="AM541" s="370"/>
      <c r="AN541" s="370"/>
      <c r="AO541" s="369"/>
      <c r="AP541" s="369"/>
      <c r="AQ541" s="369"/>
      <c r="AR541" s="369"/>
      <c r="AS541" s="369"/>
      <c r="AT541" s="369"/>
      <c r="AU541" s="369"/>
      <c r="AW541" s="363"/>
      <c r="AX541" s="363"/>
      <c r="AY541" s="363"/>
      <c r="AZ541" s="363"/>
      <c r="BA541" s="363"/>
      <c r="BD541" s="369" t="str">
        <f>IF(W541="","",IF(F541="休日",AW541,IF(F541="法休",AW541,VLOOKUP(F541,カレンダマスタ!$Q$56:$R$69,2,FALSE))))</f>
        <v/>
      </c>
      <c r="BG541" s="369"/>
      <c r="BH541" s="369"/>
    </row>
    <row r="542" spans="2:60">
      <c r="B542" s="323"/>
      <c r="C542" s="371"/>
      <c r="D542" s="372"/>
      <c r="E542" s="373"/>
      <c r="F542" s="372"/>
      <c r="G542" s="371"/>
      <c r="H542" s="374"/>
      <c r="I542" s="374"/>
      <c r="J542" s="374"/>
      <c r="K542" s="374"/>
      <c r="L542" s="374"/>
      <c r="M542" s="374"/>
      <c r="N542" s="374"/>
      <c r="O542" s="374"/>
      <c r="P542" s="374"/>
      <c r="Q542" s="374"/>
      <c r="R542" s="374"/>
      <c r="S542" s="374"/>
      <c r="T542" s="374"/>
      <c r="U542" s="374"/>
      <c r="V542" s="374"/>
      <c r="W542" s="374"/>
      <c r="X542" s="374"/>
      <c r="Y542" s="374"/>
      <c r="Z542" s="374"/>
      <c r="AA542" s="374"/>
      <c r="AB542" s="374"/>
      <c r="AC542" s="374"/>
      <c r="AD542" s="374"/>
      <c r="AE542" s="375"/>
      <c r="AF542" s="375"/>
      <c r="AG542" s="375"/>
      <c r="AH542" s="375"/>
      <c r="AI542" s="375"/>
      <c r="AJ542" s="375"/>
      <c r="AK542" s="375"/>
      <c r="AL542" s="375"/>
      <c r="AM542" s="375"/>
      <c r="AN542" s="375"/>
      <c r="AO542" s="374"/>
      <c r="AP542" s="374"/>
      <c r="AQ542" s="374"/>
      <c r="AR542" s="374"/>
      <c r="AS542" s="374"/>
      <c r="AT542" s="374"/>
      <c r="AU542" s="374"/>
      <c r="AW542" s="363"/>
      <c r="AX542" s="363"/>
      <c r="AY542" s="363"/>
      <c r="AZ542" s="363"/>
      <c r="BA542" s="363"/>
      <c r="BD542" s="374" t="str">
        <f>IF(W542="","",IF(F542="休日",AW542,IF(F542="法休",AW542,VLOOKUP(F542,カレンダマスタ!$Q$56:$R$69,2,FALSE))))</f>
        <v/>
      </c>
      <c r="BG542" s="374"/>
      <c r="BH542" s="374"/>
    </row>
    <row r="543" spans="2:60">
      <c r="B543" s="323"/>
      <c r="C543" s="371"/>
      <c r="D543" s="372"/>
      <c r="E543" s="373"/>
      <c r="F543" s="372"/>
      <c r="G543" s="371"/>
      <c r="H543" s="374"/>
      <c r="I543" s="374"/>
      <c r="J543" s="374"/>
      <c r="K543" s="374"/>
      <c r="L543" s="374"/>
      <c r="M543" s="374"/>
      <c r="N543" s="374"/>
      <c r="O543" s="374"/>
      <c r="P543" s="374"/>
      <c r="Q543" s="374"/>
      <c r="R543" s="374"/>
      <c r="S543" s="374"/>
      <c r="T543" s="374"/>
      <c r="U543" s="374"/>
      <c r="V543" s="374"/>
      <c r="W543" s="374"/>
      <c r="X543" s="374"/>
      <c r="Y543" s="374"/>
      <c r="Z543" s="374"/>
      <c r="AA543" s="374"/>
      <c r="AB543" s="374"/>
      <c r="AC543" s="374"/>
      <c r="AD543" s="374"/>
      <c r="AE543" s="375"/>
      <c r="AF543" s="375"/>
      <c r="AG543" s="375"/>
      <c r="AH543" s="375"/>
      <c r="AI543" s="375"/>
      <c r="AJ543" s="375"/>
      <c r="AK543" s="375"/>
      <c r="AL543" s="375"/>
      <c r="AM543" s="375"/>
      <c r="AN543" s="375"/>
      <c r="AO543" s="374"/>
      <c r="AP543" s="374"/>
      <c r="AQ543" s="374"/>
      <c r="AR543" s="374"/>
      <c r="AS543" s="374"/>
      <c r="AT543" s="374"/>
      <c r="AU543" s="374"/>
      <c r="AW543" s="363"/>
      <c r="AX543" s="363"/>
      <c r="AY543" s="363"/>
      <c r="AZ543" s="363"/>
      <c r="BA543" s="363"/>
      <c r="BD543" s="374" t="str">
        <f>IF(W543="","",IF(F543="休日",AW543,IF(F543="法休",AW543,VLOOKUP(F543,カレンダマスタ!$Q$56:$R$69,2,FALSE))))</f>
        <v/>
      </c>
      <c r="BG543" s="374"/>
      <c r="BH543" s="374"/>
    </row>
    <row r="544" spans="2:60">
      <c r="B544" s="323"/>
      <c r="C544" s="371"/>
      <c r="D544" s="372"/>
      <c r="E544" s="373"/>
      <c r="F544" s="372"/>
      <c r="G544" s="371"/>
      <c r="H544" s="374"/>
      <c r="I544" s="374"/>
      <c r="J544" s="374"/>
      <c r="K544" s="374"/>
      <c r="L544" s="374"/>
      <c r="M544" s="374"/>
      <c r="N544" s="374"/>
      <c r="O544" s="374"/>
      <c r="P544" s="374"/>
      <c r="Q544" s="374"/>
      <c r="R544" s="374"/>
      <c r="S544" s="374"/>
      <c r="T544" s="374"/>
      <c r="U544" s="374"/>
      <c r="V544" s="374"/>
      <c r="W544" s="374"/>
      <c r="X544" s="374"/>
      <c r="Y544" s="374"/>
      <c r="Z544" s="374"/>
      <c r="AA544" s="374"/>
      <c r="AB544" s="374"/>
      <c r="AC544" s="374"/>
      <c r="AD544" s="374"/>
      <c r="AE544" s="375"/>
      <c r="AF544" s="375"/>
      <c r="AG544" s="375"/>
      <c r="AH544" s="375"/>
      <c r="AI544" s="375"/>
      <c r="AJ544" s="375"/>
      <c r="AK544" s="375"/>
      <c r="AL544" s="375"/>
      <c r="AM544" s="375"/>
      <c r="AN544" s="375"/>
      <c r="AO544" s="374"/>
      <c r="AP544" s="374"/>
      <c r="AQ544" s="374"/>
      <c r="AR544" s="374"/>
      <c r="AS544" s="374"/>
      <c r="AT544" s="374"/>
      <c r="AU544" s="374"/>
      <c r="AW544" s="363"/>
      <c r="AX544" s="363"/>
      <c r="AY544" s="363"/>
      <c r="AZ544" s="363"/>
      <c r="BA544" s="363"/>
      <c r="BD544" s="374" t="str">
        <f>IF(W544="","",IF(F544="休日",AW544,IF(F544="法休",AW544,VLOOKUP(F544,カレンダマスタ!$Q$56:$R$69,2,FALSE))))</f>
        <v/>
      </c>
      <c r="BG544" s="374"/>
      <c r="BH544" s="374"/>
    </row>
    <row r="545" spans="2:60">
      <c r="B545" s="323"/>
      <c r="C545" s="371"/>
      <c r="D545" s="372"/>
      <c r="E545" s="373"/>
      <c r="F545" s="372"/>
      <c r="G545" s="371"/>
      <c r="H545" s="374"/>
      <c r="I545" s="374"/>
      <c r="J545" s="374"/>
      <c r="K545" s="374"/>
      <c r="L545" s="374"/>
      <c r="M545" s="374"/>
      <c r="N545" s="374"/>
      <c r="O545" s="374"/>
      <c r="P545" s="374"/>
      <c r="Q545" s="374"/>
      <c r="R545" s="374"/>
      <c r="S545" s="374"/>
      <c r="T545" s="374"/>
      <c r="U545" s="374"/>
      <c r="V545" s="374"/>
      <c r="W545" s="374"/>
      <c r="X545" s="374"/>
      <c r="Y545" s="374"/>
      <c r="Z545" s="374"/>
      <c r="AA545" s="374"/>
      <c r="AB545" s="374"/>
      <c r="AC545" s="374"/>
      <c r="AD545" s="374"/>
      <c r="AE545" s="375"/>
      <c r="AF545" s="375"/>
      <c r="AG545" s="375"/>
      <c r="AH545" s="375"/>
      <c r="AI545" s="375"/>
      <c r="AJ545" s="375"/>
      <c r="AK545" s="375"/>
      <c r="AL545" s="375"/>
      <c r="AM545" s="375"/>
      <c r="AN545" s="375"/>
      <c r="AO545" s="374"/>
      <c r="AP545" s="374"/>
      <c r="AQ545" s="374"/>
      <c r="AR545" s="374"/>
      <c r="AS545" s="374"/>
      <c r="AT545" s="374"/>
      <c r="AU545" s="374"/>
      <c r="AW545" s="363"/>
      <c r="AX545" s="363"/>
      <c r="AY545" s="363"/>
      <c r="AZ545" s="363"/>
      <c r="BA545" s="363"/>
      <c r="BD545" s="374" t="str">
        <f>IF(W545="","",IF(F545="休日",AW545,IF(F545="法休",AW545,VLOOKUP(F545,カレンダマスタ!$Q$56:$R$69,2,FALSE))))</f>
        <v/>
      </c>
      <c r="BG545" s="374"/>
      <c r="BH545" s="374"/>
    </row>
    <row r="546" spans="2:60">
      <c r="B546" s="323"/>
      <c r="C546" s="371"/>
      <c r="D546" s="372"/>
      <c r="E546" s="373"/>
      <c r="F546" s="372"/>
      <c r="G546" s="371"/>
      <c r="H546" s="374"/>
      <c r="I546" s="374"/>
      <c r="J546" s="374"/>
      <c r="K546" s="374"/>
      <c r="L546" s="374"/>
      <c r="M546" s="374"/>
      <c r="N546" s="374"/>
      <c r="O546" s="374"/>
      <c r="P546" s="374"/>
      <c r="Q546" s="374"/>
      <c r="R546" s="374"/>
      <c r="S546" s="374"/>
      <c r="T546" s="374"/>
      <c r="U546" s="374"/>
      <c r="V546" s="374"/>
      <c r="W546" s="374"/>
      <c r="X546" s="374"/>
      <c r="Y546" s="374"/>
      <c r="Z546" s="374"/>
      <c r="AA546" s="374"/>
      <c r="AB546" s="374"/>
      <c r="AC546" s="374"/>
      <c r="AD546" s="374"/>
      <c r="AE546" s="375"/>
      <c r="AF546" s="375"/>
      <c r="AG546" s="375"/>
      <c r="AH546" s="375"/>
      <c r="AI546" s="375"/>
      <c r="AJ546" s="375"/>
      <c r="AK546" s="375"/>
      <c r="AL546" s="375"/>
      <c r="AM546" s="375"/>
      <c r="AN546" s="375"/>
      <c r="AO546" s="374"/>
      <c r="AP546" s="374"/>
      <c r="AQ546" s="374"/>
      <c r="AR546" s="374"/>
      <c r="AS546" s="374"/>
      <c r="AT546" s="374"/>
      <c r="AU546" s="374"/>
      <c r="AW546" s="363"/>
      <c r="AX546" s="363"/>
      <c r="AY546" s="363"/>
      <c r="AZ546" s="363"/>
      <c r="BA546" s="363"/>
      <c r="BD546" s="374" t="str">
        <f>IF(W546="","",IF(F546="休日",AW546,IF(F546="法休",AW546,VLOOKUP(F546,カレンダマスタ!$Q$56:$R$69,2,FALSE))))</f>
        <v/>
      </c>
      <c r="BG546" s="374"/>
      <c r="BH546" s="374"/>
    </row>
    <row r="547" spans="2:60">
      <c r="B547" s="323"/>
      <c r="C547" s="371"/>
      <c r="D547" s="372"/>
      <c r="E547" s="373"/>
      <c r="F547" s="372"/>
      <c r="G547" s="371"/>
      <c r="H547" s="374"/>
      <c r="I547" s="374"/>
      <c r="J547" s="374"/>
      <c r="K547" s="374"/>
      <c r="L547" s="374"/>
      <c r="M547" s="374"/>
      <c r="N547" s="374"/>
      <c r="O547" s="374"/>
      <c r="P547" s="374"/>
      <c r="Q547" s="374"/>
      <c r="R547" s="374"/>
      <c r="S547" s="374"/>
      <c r="T547" s="374"/>
      <c r="U547" s="374"/>
      <c r="V547" s="374"/>
      <c r="W547" s="374"/>
      <c r="X547" s="374"/>
      <c r="Y547" s="374"/>
      <c r="Z547" s="374"/>
      <c r="AA547" s="374"/>
      <c r="AB547" s="374"/>
      <c r="AC547" s="374"/>
      <c r="AD547" s="374"/>
      <c r="AE547" s="375"/>
      <c r="AF547" s="375"/>
      <c r="AG547" s="375"/>
      <c r="AH547" s="375"/>
      <c r="AI547" s="375"/>
      <c r="AJ547" s="375"/>
      <c r="AK547" s="375"/>
      <c r="AL547" s="375"/>
      <c r="AM547" s="375"/>
      <c r="AN547" s="375"/>
      <c r="AO547" s="374"/>
      <c r="AP547" s="374"/>
      <c r="AQ547" s="374"/>
      <c r="AR547" s="374"/>
      <c r="AS547" s="374"/>
      <c r="AT547" s="374"/>
      <c r="AU547" s="374"/>
      <c r="AW547" s="363"/>
      <c r="AX547" s="363"/>
      <c r="AY547" s="363"/>
      <c r="AZ547" s="363"/>
      <c r="BA547" s="363"/>
      <c r="BD547" s="374" t="str">
        <f>IF(W547="","",IF(F547="休日",AW547,IF(F547="法休",AW547,VLOOKUP(F547,カレンダマスタ!$Q$56:$R$69,2,FALSE))))</f>
        <v/>
      </c>
      <c r="BG547" s="374"/>
      <c r="BH547" s="374"/>
    </row>
    <row r="548" spans="2:60">
      <c r="B548" s="323"/>
      <c r="C548" s="371"/>
      <c r="D548" s="372"/>
      <c r="E548" s="373"/>
      <c r="F548" s="372"/>
      <c r="G548" s="371"/>
      <c r="H548" s="374"/>
      <c r="I548" s="374"/>
      <c r="J548" s="374"/>
      <c r="K548" s="374"/>
      <c r="L548" s="374"/>
      <c r="M548" s="374"/>
      <c r="N548" s="374"/>
      <c r="O548" s="374"/>
      <c r="P548" s="374"/>
      <c r="Q548" s="374"/>
      <c r="R548" s="374"/>
      <c r="S548" s="374"/>
      <c r="T548" s="374"/>
      <c r="U548" s="374"/>
      <c r="V548" s="374"/>
      <c r="W548" s="374"/>
      <c r="X548" s="374"/>
      <c r="Y548" s="374"/>
      <c r="Z548" s="374"/>
      <c r="AA548" s="374"/>
      <c r="AB548" s="374"/>
      <c r="AC548" s="374"/>
      <c r="AD548" s="374"/>
      <c r="AE548" s="375"/>
      <c r="AF548" s="375"/>
      <c r="AG548" s="375"/>
      <c r="AH548" s="375"/>
      <c r="AI548" s="375"/>
      <c r="AJ548" s="375"/>
      <c r="AK548" s="375"/>
      <c r="AL548" s="375"/>
      <c r="AM548" s="375"/>
      <c r="AN548" s="375"/>
      <c r="AO548" s="374"/>
      <c r="AP548" s="374"/>
      <c r="AQ548" s="374"/>
      <c r="AR548" s="374"/>
      <c r="AS548" s="374"/>
      <c r="AT548" s="374"/>
      <c r="AU548" s="374"/>
      <c r="AW548" s="363"/>
      <c r="AX548" s="363"/>
      <c r="AY548" s="363"/>
      <c r="AZ548" s="363"/>
      <c r="BA548" s="363"/>
      <c r="BD548" s="374" t="str">
        <f>IF(W548="","",IF(F548="休日",AW548,IF(F548="法休",AW548,VLOOKUP(F548,カレンダマスタ!$Q$56:$R$69,2,FALSE))))</f>
        <v/>
      </c>
      <c r="BG548" s="374"/>
      <c r="BH548" s="374"/>
    </row>
    <row r="549" spans="2:60">
      <c r="B549" s="323"/>
      <c r="C549" s="371"/>
      <c r="D549" s="372"/>
      <c r="E549" s="373"/>
      <c r="F549" s="372"/>
      <c r="G549" s="371"/>
      <c r="H549" s="374"/>
      <c r="I549" s="374"/>
      <c r="J549" s="374"/>
      <c r="K549" s="374"/>
      <c r="L549" s="374"/>
      <c r="M549" s="374"/>
      <c r="N549" s="374"/>
      <c r="O549" s="374"/>
      <c r="P549" s="374"/>
      <c r="Q549" s="374"/>
      <c r="R549" s="374"/>
      <c r="S549" s="374"/>
      <c r="T549" s="374"/>
      <c r="U549" s="374"/>
      <c r="V549" s="374"/>
      <c r="W549" s="374"/>
      <c r="X549" s="374"/>
      <c r="Y549" s="374"/>
      <c r="Z549" s="374"/>
      <c r="AA549" s="374"/>
      <c r="AB549" s="374"/>
      <c r="AC549" s="374"/>
      <c r="AD549" s="374"/>
      <c r="AE549" s="375"/>
      <c r="AF549" s="375"/>
      <c r="AG549" s="375"/>
      <c r="AH549" s="375"/>
      <c r="AI549" s="375"/>
      <c r="AJ549" s="375"/>
      <c r="AK549" s="375"/>
      <c r="AL549" s="375"/>
      <c r="AM549" s="375"/>
      <c r="AN549" s="375"/>
      <c r="AO549" s="374"/>
      <c r="AP549" s="374"/>
      <c r="AQ549" s="374"/>
      <c r="AR549" s="374"/>
      <c r="AS549" s="374"/>
      <c r="AT549" s="374"/>
      <c r="AU549" s="374"/>
      <c r="AW549" s="363"/>
      <c r="AX549" s="363"/>
      <c r="AY549" s="363"/>
      <c r="AZ549" s="363"/>
      <c r="BA549" s="363"/>
      <c r="BD549" s="374" t="str">
        <f>IF(W549="","",IF(F549="休日",AW549,IF(F549="法休",AW549,VLOOKUP(F549,カレンダマスタ!$Q$56:$R$69,2,FALSE))))</f>
        <v/>
      </c>
      <c r="BG549" s="374"/>
      <c r="BH549" s="374"/>
    </row>
    <row r="550" spans="2:60" ht="13.8" thickBot="1">
      <c r="B550" s="329"/>
      <c r="C550" s="377"/>
      <c r="D550" s="378"/>
      <c r="E550" s="379"/>
      <c r="F550" s="378"/>
      <c r="G550" s="377"/>
      <c r="H550" s="380"/>
      <c r="I550" s="380"/>
      <c r="J550" s="380"/>
      <c r="K550" s="380"/>
      <c r="L550" s="380"/>
      <c r="M550" s="380"/>
      <c r="N550" s="380"/>
      <c r="O550" s="380"/>
      <c r="P550" s="380"/>
      <c r="Q550" s="380"/>
      <c r="R550" s="380"/>
      <c r="S550" s="380"/>
      <c r="T550" s="380"/>
      <c r="U550" s="380"/>
      <c r="V550" s="380"/>
      <c r="W550" s="380"/>
      <c r="X550" s="380"/>
      <c r="Y550" s="380"/>
      <c r="Z550" s="380"/>
      <c r="AA550" s="380"/>
      <c r="AB550" s="380"/>
      <c r="AC550" s="380"/>
      <c r="AD550" s="380"/>
      <c r="AE550" s="381"/>
      <c r="AF550" s="381"/>
      <c r="AG550" s="381"/>
      <c r="AH550" s="381"/>
      <c r="AI550" s="381"/>
      <c r="AJ550" s="381"/>
      <c r="AK550" s="381"/>
      <c r="AL550" s="381"/>
      <c r="AM550" s="381"/>
      <c r="AN550" s="381"/>
      <c r="AO550" s="380"/>
      <c r="AP550" s="380"/>
      <c r="AQ550" s="380"/>
      <c r="AR550" s="380"/>
      <c r="AS550" s="380"/>
      <c r="AT550" s="380"/>
      <c r="AU550" s="380"/>
      <c r="AW550" s="364"/>
      <c r="AX550" s="364"/>
      <c r="AY550" s="364"/>
      <c r="AZ550" s="364"/>
      <c r="BA550" s="364"/>
      <c r="BD550" s="380" t="str">
        <f>IF(W550="","",IF(F550="休日",AW550,IF(F550="法休",AW550,VLOOKUP(F550,カレンダマスタ!$Q$56:$R$69,2,FALSE))))</f>
        <v/>
      </c>
      <c r="BG550" s="380"/>
      <c r="BH550" s="380"/>
    </row>
    <row r="551" spans="2:60">
      <c r="B551" s="176">
        <f>B506+1</f>
        <v>13</v>
      </c>
      <c r="C551" s="403">
        <f>IF(STEP!C551&lt;&gt;"",STEP!C551,"")</f>
        <v>310904</v>
      </c>
      <c r="D551" s="383" t="str">
        <f>IF(STEP!D551&lt;&gt;"",STEP!D551,"")</f>
        <v>小熊　義樹</v>
      </c>
      <c r="E551" s="384">
        <f>IF(STEP!E551&lt;&gt;"",STEP!E551,"")</f>
        <v>45403</v>
      </c>
      <c r="F551" s="248" t="s">
        <v>212</v>
      </c>
      <c r="G551" s="249"/>
      <c r="H551" s="250"/>
      <c r="I551" s="250"/>
      <c r="J551" s="250"/>
      <c r="K551" s="250"/>
      <c r="L551" s="250"/>
      <c r="M551" s="250"/>
      <c r="N551" s="250"/>
      <c r="O551" s="250"/>
      <c r="P551" s="250"/>
      <c r="Q551" s="250"/>
      <c r="R551" s="250"/>
      <c r="S551" s="250"/>
      <c r="T551" s="250"/>
      <c r="U551" s="250"/>
      <c r="V551" s="250"/>
      <c r="W551" s="250"/>
      <c r="X551" s="250"/>
      <c r="Y551" s="250"/>
      <c r="Z551" s="250"/>
      <c r="AA551" s="250"/>
      <c r="AB551" s="250"/>
      <c r="AC551" s="250"/>
      <c r="AD551" s="250"/>
      <c r="AE551" s="251"/>
      <c r="AF551" s="251"/>
      <c r="AG551" s="251"/>
      <c r="AH551" s="251"/>
      <c r="AI551" s="251"/>
      <c r="AJ551" s="251"/>
      <c r="AK551" s="251"/>
      <c r="AL551" s="251"/>
      <c r="AM551" s="251"/>
      <c r="AN551" s="251"/>
      <c r="AO551" s="250"/>
      <c r="AP551" s="250"/>
      <c r="AQ551" s="250"/>
      <c r="AR551" s="250"/>
      <c r="AS551" s="250"/>
      <c r="AT551" s="250"/>
      <c r="AU551" s="250"/>
      <c r="AW551" s="290" t="str">
        <f t="shared" ref="AW551:AW585" si="66">IF(W551&lt;&gt;"",IF(W551&lt;&gt;"",CEILING(IF(J551&lt;&gt;"",J551,I551),$AY$8),""),"")</f>
        <v/>
      </c>
      <c r="AX551" s="290" t="str">
        <f>IF(W551&lt;&gt;"",IF(W551&lt;&gt;"",IF(OR(K551="早出",AND(BD551&lt;AW551,K551&lt;&gt;"有償遅刻")),AW551,BD551),""),"")</f>
        <v/>
      </c>
      <c r="AY551" s="290" t="str">
        <f t="shared" ref="AY551:AY585" si="67">IF(W551&lt;&gt;"",FLOOR(IF(N551&lt;&gt;"",N551,M551),$AY$8),"")</f>
        <v/>
      </c>
      <c r="AZ551" s="290" t="str">
        <f t="shared" ref="AZ551:AZ585" si="68">IF(W551&lt;&gt;"",IF(AY551&lt;&gt;0,AY551-AR551,L551-AR551),"")</f>
        <v/>
      </c>
      <c r="BA551" s="290" t="str">
        <f t="shared" ref="BA551:BA585" si="69">IF(W551&lt;&gt;"",W551,"")</f>
        <v/>
      </c>
      <c r="BD551" s="250" t="str">
        <f>IF(W551="","",IF(F551="休日",AW551,IF(F551="法休",AW551,VLOOKUP(F551,カレンダマスタ!$Q$56:$R$69,2,FALSE))))</f>
        <v/>
      </c>
      <c r="BG551" s="250" t="e">
        <f>STEP!AF551</f>
        <v>#N/A</v>
      </c>
      <c r="BH551" s="250" t="str">
        <f>IF(AX551="","",IF(P551&lt;&gt;"","",IF(BG551="CS","OK",IF(VLOOKUP(E551,カレンダマスタ!$A$5:$D$381,4,FALSE)&gt;0,"",IF(OR(AX551*24&gt;10.84,AZ551*24&lt;14.5)=TRUE,"×","OK")))))</f>
        <v/>
      </c>
    </row>
    <row r="552" spans="2:60">
      <c r="B552" s="210"/>
      <c r="C552" s="385">
        <f>IF(STEP!C552&lt;&gt;"",STEP!C552,"")</f>
        <v>310904</v>
      </c>
      <c r="D552" s="386" t="str">
        <f>IF(STEP!D552&lt;&gt;"",STEP!D552,"")</f>
        <v>小熊　義樹</v>
      </c>
      <c r="E552" s="387">
        <f>IF(STEP!E552&lt;&gt;"",STEP!E552,"")</f>
        <v>45404</v>
      </c>
      <c r="F552" s="253" t="s">
        <v>557</v>
      </c>
      <c r="G552" s="252"/>
      <c r="H552" s="254">
        <v>0.36458333333333331</v>
      </c>
      <c r="I552" s="254">
        <v>0.35833333333333334</v>
      </c>
      <c r="J552" s="254"/>
      <c r="K552" s="254"/>
      <c r="L552" s="254">
        <v>0.72916666666666663</v>
      </c>
      <c r="M552" s="254">
        <v>0.78194444444444444</v>
      </c>
      <c r="N552" s="254"/>
      <c r="O552" s="254"/>
      <c r="P552" s="254"/>
      <c r="Q552" s="254" t="s">
        <v>559</v>
      </c>
      <c r="R552" s="254"/>
      <c r="S552" s="254"/>
      <c r="T552" s="254"/>
      <c r="U552" s="254"/>
      <c r="V552" s="254">
        <v>0.33333333333333331</v>
      </c>
      <c r="W552" s="254">
        <v>0.375</v>
      </c>
      <c r="X552" s="254"/>
      <c r="Y552" s="254">
        <v>4.1666666666666664E-2</v>
      </c>
      <c r="Z552" s="254"/>
      <c r="AA552" s="254"/>
      <c r="AB552" s="254"/>
      <c r="AC552" s="254"/>
      <c r="AD552" s="254"/>
      <c r="AE552" s="255">
        <v>3.125E-2</v>
      </c>
      <c r="AF552" s="255">
        <v>4.1666666666666664E-2</v>
      </c>
      <c r="AG552" s="255">
        <v>1.0416666666666666E-2</v>
      </c>
      <c r="AH552" s="255">
        <v>4.1666666666666664E-2</v>
      </c>
      <c r="AI552" s="255">
        <v>1</v>
      </c>
      <c r="AJ552" s="255">
        <v>1</v>
      </c>
      <c r="AK552" s="255"/>
      <c r="AL552" s="255"/>
      <c r="AM552" s="255"/>
      <c r="AN552" s="255"/>
      <c r="AO552" s="254"/>
      <c r="AP552" s="254"/>
      <c r="AQ552" s="254"/>
      <c r="AR552" s="254"/>
      <c r="AS552" s="254"/>
      <c r="AT552" s="254"/>
      <c r="AU552" s="254"/>
      <c r="AW552" s="291">
        <f t="shared" si="66"/>
        <v>0.3611111111111111</v>
      </c>
      <c r="AX552" s="283">
        <f t="shared" si="64"/>
        <v>0.36458333333333331</v>
      </c>
      <c r="AY552" s="283">
        <f t="shared" si="67"/>
        <v>0.78125</v>
      </c>
      <c r="AZ552" s="283">
        <f t="shared" si="68"/>
        <v>0.78125</v>
      </c>
      <c r="BA552" s="283">
        <f t="shared" si="69"/>
        <v>0.375</v>
      </c>
      <c r="BD552" s="254">
        <f>IF(W552="","",IF(F552="休日",AW552,IF(F552="法休",AW552,VLOOKUP(F552,カレンダマスタ!$Q$56:$R$69,2,FALSE))))</f>
        <v>0.36458333333333331</v>
      </c>
      <c r="BG552" s="254" t="e">
        <f>BG551</f>
        <v>#N/A</v>
      </c>
      <c r="BH552" s="254" t="e">
        <f>IF(AX552="","",IF(P552&lt;&gt;"","",IF(BG552="CS","OK",IF(VLOOKUP(E552,カレンダマスタ!$A$5:$D$381,4,FALSE)&gt;0,"",IF(OR(AX552*24&gt;10.84,AZ552*24&lt;14.5)=TRUE,"×","OK")))))</f>
        <v>#N/A</v>
      </c>
    </row>
    <row r="553" spans="2:60">
      <c r="B553" s="210"/>
      <c r="C553" s="385">
        <f>IF(STEP!C553&lt;&gt;"",STEP!C553,"")</f>
        <v>310904</v>
      </c>
      <c r="D553" s="386" t="str">
        <f>IF(STEP!D553&lt;&gt;"",STEP!D553,"")</f>
        <v>小熊　義樹</v>
      </c>
      <c r="E553" s="387">
        <f>IF(STEP!E553&lt;&gt;"",STEP!E553,"")</f>
        <v>45405</v>
      </c>
      <c r="F553" s="253" t="s">
        <v>557</v>
      </c>
      <c r="G553" s="252"/>
      <c r="H553" s="254">
        <v>0.36458333333333331</v>
      </c>
      <c r="I553" s="254">
        <v>0.36319444444444443</v>
      </c>
      <c r="J553" s="254"/>
      <c r="K553" s="254"/>
      <c r="L553" s="254">
        <v>0.72916666666666663</v>
      </c>
      <c r="M553" s="254">
        <v>0.80555555555555547</v>
      </c>
      <c r="N553" s="254"/>
      <c r="O553" s="254"/>
      <c r="P553" s="254"/>
      <c r="Q553" s="254" t="s">
        <v>559</v>
      </c>
      <c r="R553" s="254"/>
      <c r="S553" s="254" t="s">
        <v>590</v>
      </c>
      <c r="T553" s="254"/>
      <c r="U553" s="254"/>
      <c r="V553" s="254">
        <v>0.33333333333333331</v>
      </c>
      <c r="W553" s="254">
        <v>0.39930555555555558</v>
      </c>
      <c r="X553" s="254"/>
      <c r="Y553" s="254">
        <v>6.5972222222222224E-2</v>
      </c>
      <c r="Z553" s="254"/>
      <c r="AA553" s="254"/>
      <c r="AB553" s="254"/>
      <c r="AC553" s="254"/>
      <c r="AD553" s="254"/>
      <c r="AE553" s="255">
        <v>4.1666666666666664E-2</v>
      </c>
      <c r="AF553" s="255">
        <v>6.5972222222222224E-2</v>
      </c>
      <c r="AG553" s="255">
        <v>2.4305555555555556E-2</v>
      </c>
      <c r="AH553" s="255">
        <v>6.5972222222222224E-2</v>
      </c>
      <c r="AI553" s="255">
        <v>1</v>
      </c>
      <c r="AJ553" s="255">
        <v>1</v>
      </c>
      <c r="AK553" s="255"/>
      <c r="AL553" s="255"/>
      <c r="AM553" s="255"/>
      <c r="AN553" s="255"/>
      <c r="AO553" s="254"/>
      <c r="AP553" s="254"/>
      <c r="AQ553" s="254"/>
      <c r="AR553" s="254"/>
      <c r="AS553" s="254"/>
      <c r="AT553" s="254"/>
      <c r="AU553" s="254"/>
      <c r="AW553" s="291">
        <f t="shared" si="66"/>
        <v>0.36458333333333331</v>
      </c>
      <c r="AX553" s="283">
        <f t="shared" si="64"/>
        <v>0.36458333333333331</v>
      </c>
      <c r="AY553" s="283">
        <f t="shared" si="67"/>
        <v>0.80555555555555547</v>
      </c>
      <c r="AZ553" s="283">
        <f t="shared" si="68"/>
        <v>0.80555555555555547</v>
      </c>
      <c r="BA553" s="283">
        <f t="shared" si="69"/>
        <v>0.39930555555555558</v>
      </c>
      <c r="BD553" s="254">
        <f>IF(W553="","",IF(F553="休日",AW553,IF(F553="法休",AW553,VLOOKUP(F553,カレンダマスタ!$Q$56:$R$69,2,FALSE))))</f>
        <v>0.36458333333333331</v>
      </c>
      <c r="BG553" s="254" t="e">
        <f t="shared" si="65"/>
        <v>#N/A</v>
      </c>
      <c r="BH553" s="254" t="e">
        <f>IF(AX553="","",IF(P553&lt;&gt;"","",IF(BG553="CS","OK",IF(VLOOKUP(E553,カレンダマスタ!$A$5:$D$381,4,FALSE)&gt;0,"",IF(OR(AX553*24&gt;10.84,AZ553*24&lt;14.5)=TRUE,"×","OK")))))</f>
        <v>#N/A</v>
      </c>
    </row>
    <row r="554" spans="2:60">
      <c r="B554" s="210"/>
      <c r="C554" s="385">
        <f>IF(STEP!C554&lt;&gt;"",STEP!C554,"")</f>
        <v>310904</v>
      </c>
      <c r="D554" s="386" t="str">
        <f>IF(STEP!D554&lt;&gt;"",STEP!D554,"")</f>
        <v>小熊　義樹</v>
      </c>
      <c r="E554" s="387">
        <f>IF(STEP!E554&lt;&gt;"",STEP!E554,"")</f>
        <v>45406</v>
      </c>
      <c r="F554" s="256" t="s">
        <v>557</v>
      </c>
      <c r="G554" s="257"/>
      <c r="H554" s="254">
        <v>0.36458333333333331</v>
      </c>
      <c r="I554" s="254">
        <v>0.36180555555555555</v>
      </c>
      <c r="J554" s="254"/>
      <c r="K554" s="254"/>
      <c r="L554" s="254">
        <v>0.72916666666666663</v>
      </c>
      <c r="M554" s="254">
        <v>0.73888888888888893</v>
      </c>
      <c r="N554" s="254"/>
      <c r="O554" s="254"/>
      <c r="P554" s="254"/>
      <c r="Q554" s="254"/>
      <c r="R554" s="254"/>
      <c r="S554" s="254"/>
      <c r="T554" s="254"/>
      <c r="U554" s="254"/>
      <c r="V554" s="254">
        <v>0.33333333333333331</v>
      </c>
      <c r="W554" s="254">
        <v>0.33333333333333331</v>
      </c>
      <c r="X554" s="254"/>
      <c r="Y554" s="254"/>
      <c r="Z554" s="254"/>
      <c r="AA554" s="254"/>
      <c r="AB554" s="254"/>
      <c r="AC554" s="254"/>
      <c r="AD554" s="254"/>
      <c r="AE554" s="255"/>
      <c r="AF554" s="255"/>
      <c r="AG554" s="255"/>
      <c r="AH554" s="255"/>
      <c r="AI554" s="255">
        <v>1</v>
      </c>
      <c r="AJ554" s="255">
        <v>1</v>
      </c>
      <c r="AK554" s="255"/>
      <c r="AL554" s="255"/>
      <c r="AM554" s="255"/>
      <c r="AN554" s="255"/>
      <c r="AO554" s="254"/>
      <c r="AP554" s="254"/>
      <c r="AQ554" s="254"/>
      <c r="AR554" s="254"/>
      <c r="AS554" s="254"/>
      <c r="AT554" s="254"/>
      <c r="AU554" s="254"/>
      <c r="AW554" s="291">
        <f t="shared" si="66"/>
        <v>0.36458333333333331</v>
      </c>
      <c r="AX554" s="283">
        <f t="shared" si="64"/>
        <v>0.36458333333333331</v>
      </c>
      <c r="AY554" s="283">
        <f t="shared" si="67"/>
        <v>0.73611111111111105</v>
      </c>
      <c r="AZ554" s="283">
        <f t="shared" si="68"/>
        <v>0.73611111111111105</v>
      </c>
      <c r="BA554" s="283">
        <f t="shared" si="69"/>
        <v>0.33333333333333331</v>
      </c>
      <c r="BD554" s="254">
        <f>IF(W554="","",IF(F554="休日",AW554,IF(F554="法休",AW554,VLOOKUP(F554,カレンダマスタ!$Q$56:$R$69,2,FALSE))))</f>
        <v>0.36458333333333331</v>
      </c>
      <c r="BG554" s="254" t="e">
        <f t="shared" si="65"/>
        <v>#N/A</v>
      </c>
      <c r="BH554" s="254" t="e">
        <f>IF(AX554="","",IF(P554&lt;&gt;"","",IF(BG554="CS","OK",IF(VLOOKUP(E554,カレンダマスタ!$A$5:$D$381,4,FALSE)&gt;0,"",IF(OR(AX554*24&gt;10.84,AZ554*24&lt;14.5)=TRUE,"×","OK")))))</f>
        <v>#N/A</v>
      </c>
    </row>
    <row r="555" spans="2:60">
      <c r="B555" s="210"/>
      <c r="C555" s="385">
        <f>IF(STEP!C555&lt;&gt;"",STEP!C555,"")</f>
        <v>310904</v>
      </c>
      <c r="D555" s="386" t="str">
        <f>IF(STEP!D555&lt;&gt;"",STEP!D555,"")</f>
        <v>小熊　義樹</v>
      </c>
      <c r="E555" s="387">
        <f>IF(STEP!E555&lt;&gt;"",STEP!E555,"")</f>
        <v>45407</v>
      </c>
      <c r="F555" s="256" t="s">
        <v>557</v>
      </c>
      <c r="G555" s="257"/>
      <c r="H555" s="254">
        <v>0.36458333333333331</v>
      </c>
      <c r="I555" s="254"/>
      <c r="J555" s="254">
        <v>0.36388888888888887</v>
      </c>
      <c r="K555" s="254"/>
      <c r="L555" s="254">
        <v>0.72916666666666663</v>
      </c>
      <c r="M555" s="254">
        <v>0.79166666666666663</v>
      </c>
      <c r="N555" s="254"/>
      <c r="O555" s="254"/>
      <c r="P555" s="254"/>
      <c r="Q555" s="254" t="s">
        <v>559</v>
      </c>
      <c r="R555" s="254"/>
      <c r="S555" s="254"/>
      <c r="T555" s="254"/>
      <c r="U555" s="254"/>
      <c r="V555" s="254">
        <v>0.33333333333333331</v>
      </c>
      <c r="W555" s="254">
        <v>0.38541666666666669</v>
      </c>
      <c r="X555" s="254"/>
      <c r="Y555" s="254">
        <v>5.2083333333333336E-2</v>
      </c>
      <c r="Z555" s="254"/>
      <c r="AA555" s="254"/>
      <c r="AB555" s="254"/>
      <c r="AC555" s="254"/>
      <c r="AD555" s="254"/>
      <c r="AE555" s="255">
        <v>4.1666666666666664E-2</v>
      </c>
      <c r="AF555" s="255">
        <v>5.2083333333333336E-2</v>
      </c>
      <c r="AG555" s="255">
        <v>1.0416666666666666E-2</v>
      </c>
      <c r="AH555" s="255">
        <v>5.2083333333333336E-2</v>
      </c>
      <c r="AI555" s="255">
        <v>1</v>
      </c>
      <c r="AJ555" s="255">
        <v>1</v>
      </c>
      <c r="AK555" s="255"/>
      <c r="AL555" s="255"/>
      <c r="AM555" s="255"/>
      <c r="AN555" s="255"/>
      <c r="AO555" s="254"/>
      <c r="AP555" s="254"/>
      <c r="AQ555" s="254"/>
      <c r="AR555" s="254"/>
      <c r="AS555" s="254"/>
      <c r="AT555" s="254"/>
      <c r="AU555" s="254"/>
      <c r="AW555" s="291">
        <f t="shared" si="66"/>
        <v>0.36458333333333331</v>
      </c>
      <c r="AX555" s="283">
        <f t="shared" si="64"/>
        <v>0.36458333333333331</v>
      </c>
      <c r="AY555" s="283">
        <f t="shared" si="67"/>
        <v>0.79166666666666663</v>
      </c>
      <c r="AZ555" s="283">
        <f t="shared" si="68"/>
        <v>0.79166666666666663</v>
      </c>
      <c r="BA555" s="283">
        <f t="shared" si="69"/>
        <v>0.38541666666666669</v>
      </c>
      <c r="BD555" s="254">
        <f>IF(W555="","",IF(F555="休日",AW555,IF(F555="法休",AW555,VLOOKUP(F555,カレンダマスタ!$Q$56:$R$69,2,FALSE))))</f>
        <v>0.36458333333333331</v>
      </c>
      <c r="BG555" s="254" t="e">
        <f t="shared" si="65"/>
        <v>#N/A</v>
      </c>
      <c r="BH555" s="254" t="e">
        <f>IF(AX555="","",IF(P555&lt;&gt;"","",IF(BG555="CS","OK",IF(VLOOKUP(E555,カレンダマスタ!$A$5:$D$381,4,FALSE)&gt;0,"",IF(OR(AX555*24&gt;10.84,AZ555*24&lt;14.5)=TRUE,"×","OK")))))</f>
        <v>#N/A</v>
      </c>
    </row>
    <row r="556" spans="2:60">
      <c r="B556" s="210"/>
      <c r="C556" s="385">
        <f>IF(STEP!C556&lt;&gt;"",STEP!C556,"")</f>
        <v>310904</v>
      </c>
      <c r="D556" s="386" t="str">
        <f>IF(STEP!D556&lt;&gt;"",STEP!D556,"")</f>
        <v>小熊　義樹</v>
      </c>
      <c r="E556" s="387">
        <f>IF(STEP!E556&lt;&gt;"",STEP!E556,"")</f>
        <v>45408</v>
      </c>
      <c r="F556" s="256" t="s">
        <v>557</v>
      </c>
      <c r="G556" s="252"/>
      <c r="H556" s="254">
        <v>0.36458333333333331</v>
      </c>
      <c r="I556" s="254">
        <v>0.35972222222222222</v>
      </c>
      <c r="J556" s="254"/>
      <c r="K556" s="254"/>
      <c r="L556" s="254">
        <v>0.72916666666666663</v>
      </c>
      <c r="M556" s="254">
        <v>0.72986111111111107</v>
      </c>
      <c r="N556" s="254"/>
      <c r="O556" s="254"/>
      <c r="P556" s="254"/>
      <c r="Q556" s="254"/>
      <c r="R556" s="254"/>
      <c r="S556" s="254"/>
      <c r="T556" s="254"/>
      <c r="U556" s="254"/>
      <c r="V556" s="254">
        <v>0.33333333333333331</v>
      </c>
      <c r="W556" s="254">
        <v>0.33333333333333331</v>
      </c>
      <c r="X556" s="254"/>
      <c r="Y556" s="254"/>
      <c r="Z556" s="254"/>
      <c r="AA556" s="254"/>
      <c r="AB556" s="254"/>
      <c r="AC556" s="254"/>
      <c r="AD556" s="254"/>
      <c r="AE556" s="255"/>
      <c r="AF556" s="255"/>
      <c r="AG556" s="255"/>
      <c r="AH556" s="255"/>
      <c r="AI556" s="255">
        <v>1</v>
      </c>
      <c r="AJ556" s="255">
        <v>1</v>
      </c>
      <c r="AK556" s="255"/>
      <c r="AL556" s="255"/>
      <c r="AM556" s="255"/>
      <c r="AN556" s="255"/>
      <c r="AO556" s="254"/>
      <c r="AP556" s="254"/>
      <c r="AQ556" s="254"/>
      <c r="AR556" s="254"/>
      <c r="AS556" s="254"/>
      <c r="AT556" s="254"/>
      <c r="AU556" s="254"/>
      <c r="AW556" s="291">
        <f t="shared" si="66"/>
        <v>0.3611111111111111</v>
      </c>
      <c r="AX556" s="283">
        <f t="shared" si="64"/>
        <v>0.36458333333333331</v>
      </c>
      <c r="AY556" s="283">
        <f t="shared" si="67"/>
        <v>0.72916666666666663</v>
      </c>
      <c r="AZ556" s="283">
        <f t="shared" si="68"/>
        <v>0.72916666666666663</v>
      </c>
      <c r="BA556" s="283">
        <f t="shared" si="69"/>
        <v>0.33333333333333331</v>
      </c>
      <c r="BD556" s="254">
        <f>IF(W556="","",IF(F556="休日",AW556,IF(F556="法休",AW556,VLOOKUP(F556,カレンダマスタ!$Q$56:$R$69,2,FALSE))))</f>
        <v>0.36458333333333331</v>
      </c>
      <c r="BG556" s="254" t="e">
        <f t="shared" si="65"/>
        <v>#N/A</v>
      </c>
      <c r="BH556" s="254" t="e">
        <f>IF(AX556="","",IF(P556&lt;&gt;"","",IF(BG556="CS","OK",IF(VLOOKUP(E556,カレンダマスタ!$A$5:$D$381,4,FALSE)&gt;0,"",IF(OR(AX556*24&gt;10.84,AZ556*24&lt;14.5)=TRUE,"×","OK")))))</f>
        <v>#N/A</v>
      </c>
    </row>
    <row r="557" spans="2:60">
      <c r="B557" s="210"/>
      <c r="C557" s="388">
        <f>IF(STEP!C557&lt;&gt;"",STEP!C557,"")</f>
        <v>310904</v>
      </c>
      <c r="D557" s="389" t="str">
        <f>IF(STEP!D557&lt;&gt;"",STEP!D557,"")</f>
        <v>小熊　義樹</v>
      </c>
      <c r="E557" s="390">
        <f>IF(STEP!E557&lt;&gt;"",STEP!E557,"")</f>
        <v>45409</v>
      </c>
      <c r="F557" s="259" t="s">
        <v>211</v>
      </c>
      <c r="G557" s="258"/>
      <c r="H557" s="260"/>
      <c r="I557" s="260"/>
      <c r="J557" s="260"/>
      <c r="K557" s="260"/>
      <c r="L557" s="260"/>
      <c r="M557" s="260"/>
      <c r="N557" s="260"/>
      <c r="O557" s="260"/>
      <c r="P557" s="260"/>
      <c r="Q557" s="260"/>
      <c r="R557" s="260"/>
      <c r="S557" s="260"/>
      <c r="T557" s="260"/>
      <c r="U557" s="260"/>
      <c r="V557" s="260"/>
      <c r="W557" s="260"/>
      <c r="X557" s="260"/>
      <c r="Y557" s="260"/>
      <c r="Z557" s="260"/>
      <c r="AA557" s="260"/>
      <c r="AB557" s="260"/>
      <c r="AC557" s="260"/>
      <c r="AD557" s="260"/>
      <c r="AE557" s="261"/>
      <c r="AF557" s="261"/>
      <c r="AG557" s="261"/>
      <c r="AH557" s="261"/>
      <c r="AI557" s="261"/>
      <c r="AJ557" s="261"/>
      <c r="AK557" s="261"/>
      <c r="AL557" s="261"/>
      <c r="AM557" s="261"/>
      <c r="AN557" s="261"/>
      <c r="AO557" s="260"/>
      <c r="AP557" s="260"/>
      <c r="AQ557" s="260"/>
      <c r="AR557" s="260"/>
      <c r="AS557" s="260"/>
      <c r="AT557" s="260"/>
      <c r="AU557" s="260"/>
      <c r="AW557" s="292" t="str">
        <f t="shared" si="66"/>
        <v/>
      </c>
      <c r="AX557" s="284" t="str">
        <f t="shared" si="64"/>
        <v/>
      </c>
      <c r="AY557" s="284" t="str">
        <f t="shared" si="67"/>
        <v/>
      </c>
      <c r="AZ557" s="284" t="str">
        <f t="shared" si="68"/>
        <v/>
      </c>
      <c r="BA557" s="284" t="str">
        <f t="shared" si="69"/>
        <v/>
      </c>
      <c r="BD557" s="260" t="str">
        <f>IF(W557="","",IF(F557="休日",AW557,IF(F557="法休",AW557,VLOOKUP(F557,カレンダマスタ!$Q$56:$R$69,2,FALSE))))</f>
        <v/>
      </c>
      <c r="BG557" s="260" t="e">
        <f t="shared" si="65"/>
        <v>#N/A</v>
      </c>
      <c r="BH557" s="260" t="str">
        <f>IF(AX557="","",IF(P557&lt;&gt;"","",IF(BG557="CS","OK",IF(VLOOKUP(E557,カレンダマスタ!$A$5:$D$381,4,FALSE)&gt;0,"",IF(OR(AX557*24&gt;10.84,AZ557*24&lt;14.5)=TRUE,"×","OK")))))</f>
        <v/>
      </c>
    </row>
    <row r="558" spans="2:60">
      <c r="B558" s="210"/>
      <c r="C558" s="391">
        <f>IF(STEP!C558&lt;&gt;"",STEP!C558,"")</f>
        <v>310904</v>
      </c>
      <c r="D558" s="392" t="str">
        <f>IF(STEP!D558&lt;&gt;"",STEP!D558,"")</f>
        <v>小熊　義樹</v>
      </c>
      <c r="E558" s="393">
        <f>IF(STEP!E558&lt;&gt;"",STEP!E558,"")</f>
        <v>45410</v>
      </c>
      <c r="F558" s="263" t="s">
        <v>212</v>
      </c>
      <c r="G558" s="262"/>
      <c r="H558" s="264"/>
      <c r="I558" s="264"/>
      <c r="J558" s="264"/>
      <c r="K558" s="264"/>
      <c r="L558" s="264"/>
      <c r="M558" s="264"/>
      <c r="N558" s="264"/>
      <c r="O558" s="264"/>
      <c r="P558" s="264"/>
      <c r="Q558" s="264"/>
      <c r="R558" s="264"/>
      <c r="S558" s="264"/>
      <c r="T558" s="264"/>
      <c r="U558" s="264"/>
      <c r="V558" s="264"/>
      <c r="W558" s="264"/>
      <c r="X558" s="264"/>
      <c r="Y558" s="264"/>
      <c r="Z558" s="264"/>
      <c r="AA558" s="264"/>
      <c r="AB558" s="264"/>
      <c r="AC558" s="264"/>
      <c r="AD558" s="264"/>
      <c r="AE558" s="265"/>
      <c r="AF558" s="265"/>
      <c r="AG558" s="265"/>
      <c r="AH558" s="265"/>
      <c r="AI558" s="265"/>
      <c r="AJ558" s="265"/>
      <c r="AK558" s="265"/>
      <c r="AL558" s="265"/>
      <c r="AM558" s="265"/>
      <c r="AN558" s="265"/>
      <c r="AO558" s="264"/>
      <c r="AP558" s="264"/>
      <c r="AQ558" s="264"/>
      <c r="AR558" s="264"/>
      <c r="AS558" s="264"/>
      <c r="AT558" s="264"/>
      <c r="AU558" s="264"/>
      <c r="AW558" s="293" t="str">
        <f t="shared" si="66"/>
        <v/>
      </c>
      <c r="AX558" s="285" t="str">
        <f t="shared" si="64"/>
        <v/>
      </c>
      <c r="AY558" s="285" t="str">
        <f t="shared" si="67"/>
        <v/>
      </c>
      <c r="AZ558" s="285" t="str">
        <f t="shared" si="68"/>
        <v/>
      </c>
      <c r="BA558" s="285" t="str">
        <f t="shared" si="69"/>
        <v/>
      </c>
      <c r="BD558" s="264" t="str">
        <f>IF(W558="","",IF(F558="休日",AW558,IF(F558="法休",AW558,VLOOKUP(F558,カレンダマスタ!$Q$56:$R$69,2,FALSE))))</f>
        <v/>
      </c>
      <c r="BG558" s="264" t="e">
        <f t="shared" si="65"/>
        <v>#N/A</v>
      </c>
      <c r="BH558" s="264" t="str">
        <f>IF(AX558="","",IF(P558&lt;&gt;"","",IF(BG558="CS","OK",IF(VLOOKUP(E558,カレンダマスタ!$A$5:$D$381,4,FALSE)&gt;0,"",IF(OR(AX558*24&gt;10.84,AZ558*24&lt;14.5)=TRUE,"×","OK")))))</f>
        <v/>
      </c>
    </row>
    <row r="559" spans="2:60">
      <c r="B559" s="210"/>
      <c r="C559" s="385">
        <f>IF(STEP!C559&lt;&gt;"",STEP!C559,"")</f>
        <v>310904</v>
      </c>
      <c r="D559" s="386" t="str">
        <f>IF(STEP!D559&lt;&gt;"",STEP!D559,"")</f>
        <v>小熊　義樹</v>
      </c>
      <c r="E559" s="387">
        <f>IF(STEP!E559&lt;&gt;"",STEP!E559,"")</f>
        <v>45411</v>
      </c>
      <c r="F559" s="253" t="s">
        <v>211</v>
      </c>
      <c r="G559" s="252"/>
      <c r="H559" s="254"/>
      <c r="I559" s="254"/>
      <c r="J559" s="254"/>
      <c r="K559" s="254"/>
      <c r="L559" s="254"/>
      <c r="M559" s="254"/>
      <c r="N559" s="254"/>
      <c r="O559" s="254"/>
      <c r="P559" s="254"/>
      <c r="Q559" s="254"/>
      <c r="R559" s="254"/>
      <c r="S559" s="254"/>
      <c r="T559" s="254"/>
      <c r="U559" s="254"/>
      <c r="V559" s="254"/>
      <c r="W559" s="254"/>
      <c r="X559" s="254"/>
      <c r="Y559" s="254"/>
      <c r="Z559" s="254"/>
      <c r="AA559" s="254"/>
      <c r="AB559" s="254"/>
      <c r="AC559" s="254"/>
      <c r="AD559" s="254"/>
      <c r="AE559" s="255"/>
      <c r="AF559" s="255"/>
      <c r="AG559" s="255"/>
      <c r="AH559" s="255"/>
      <c r="AI559" s="255"/>
      <c r="AJ559" s="255"/>
      <c r="AK559" s="255"/>
      <c r="AL559" s="255"/>
      <c r="AM559" s="255"/>
      <c r="AN559" s="255"/>
      <c r="AO559" s="254"/>
      <c r="AP559" s="254"/>
      <c r="AQ559" s="254"/>
      <c r="AR559" s="254"/>
      <c r="AS559" s="254"/>
      <c r="AT559" s="254"/>
      <c r="AU559" s="254"/>
      <c r="AW559" s="291" t="str">
        <f t="shared" si="66"/>
        <v/>
      </c>
      <c r="AX559" s="283" t="str">
        <f t="shared" si="64"/>
        <v/>
      </c>
      <c r="AY559" s="283" t="str">
        <f t="shared" si="67"/>
        <v/>
      </c>
      <c r="AZ559" s="283" t="str">
        <f t="shared" si="68"/>
        <v/>
      </c>
      <c r="BA559" s="283" t="str">
        <f t="shared" si="69"/>
        <v/>
      </c>
      <c r="BD559" s="254" t="str">
        <f>IF(W559="","",IF(F559="休日",AW559,IF(F559="法休",AW559,VLOOKUP(F559,カレンダマスタ!$Q$56:$R$69,2,FALSE))))</f>
        <v/>
      </c>
      <c r="BG559" s="254" t="e">
        <f t="shared" si="65"/>
        <v>#N/A</v>
      </c>
      <c r="BH559" s="254" t="str">
        <f>IF(AX559="","",IF(P559&lt;&gt;"","",IF(BG559="CS","OK",IF(VLOOKUP(E559,カレンダマスタ!$A$5:$D$381,4,FALSE)&gt;0,"",IF(OR(AX559*24&gt;10.84,AZ559*24&lt;14.5)=TRUE,"×","OK")))))</f>
        <v/>
      </c>
    </row>
    <row r="560" spans="2:60">
      <c r="B560" s="210"/>
      <c r="C560" s="385">
        <f>IF(STEP!C560&lt;&gt;"",STEP!C560,"")</f>
        <v>310904</v>
      </c>
      <c r="D560" s="386" t="str">
        <f>IF(STEP!D560&lt;&gt;"",STEP!D560,"")</f>
        <v>小熊　義樹</v>
      </c>
      <c r="E560" s="387">
        <f>IF(STEP!E560&lt;&gt;"",STEP!E560,"")</f>
        <v>45412</v>
      </c>
      <c r="F560" s="253" t="s">
        <v>211</v>
      </c>
      <c r="G560" s="252"/>
      <c r="H560" s="254"/>
      <c r="I560" s="254"/>
      <c r="J560" s="254"/>
      <c r="K560" s="254"/>
      <c r="L560" s="254"/>
      <c r="M560" s="254"/>
      <c r="N560" s="254"/>
      <c r="O560" s="254"/>
      <c r="P560" s="254"/>
      <c r="Q560" s="254"/>
      <c r="R560" s="254"/>
      <c r="S560" s="254"/>
      <c r="T560" s="254"/>
      <c r="U560" s="254"/>
      <c r="V560" s="254"/>
      <c r="W560" s="254"/>
      <c r="X560" s="254"/>
      <c r="Y560" s="254"/>
      <c r="Z560" s="254"/>
      <c r="AA560" s="254"/>
      <c r="AB560" s="254"/>
      <c r="AC560" s="254"/>
      <c r="AD560" s="254"/>
      <c r="AE560" s="255"/>
      <c r="AF560" s="255"/>
      <c r="AG560" s="255"/>
      <c r="AH560" s="255"/>
      <c r="AI560" s="255"/>
      <c r="AJ560" s="255"/>
      <c r="AK560" s="255"/>
      <c r="AL560" s="255"/>
      <c r="AM560" s="255"/>
      <c r="AN560" s="255"/>
      <c r="AO560" s="254"/>
      <c r="AP560" s="254"/>
      <c r="AQ560" s="254"/>
      <c r="AR560" s="254"/>
      <c r="AS560" s="254"/>
      <c r="AT560" s="254"/>
      <c r="AU560" s="254"/>
      <c r="AW560" s="291" t="str">
        <f t="shared" si="66"/>
        <v/>
      </c>
      <c r="AX560" s="283" t="str">
        <f t="shared" si="64"/>
        <v/>
      </c>
      <c r="AY560" s="283" t="str">
        <f t="shared" si="67"/>
        <v/>
      </c>
      <c r="AZ560" s="283" t="str">
        <f t="shared" si="68"/>
        <v/>
      </c>
      <c r="BA560" s="283" t="str">
        <f t="shared" si="69"/>
        <v/>
      </c>
      <c r="BD560" s="254" t="str">
        <f>IF(W560="","",IF(F560="休日",AW560,IF(F560="法休",AW560,VLOOKUP(F560,カレンダマスタ!$Q$56:$R$69,2,FALSE))))</f>
        <v/>
      </c>
      <c r="BG560" s="254" t="e">
        <f t="shared" si="65"/>
        <v>#N/A</v>
      </c>
      <c r="BH560" s="254" t="str">
        <f>IF(AX560="","",IF(P560&lt;&gt;"","",IF(BG560="CS","OK",IF(VLOOKUP(E560,カレンダマスタ!$A$5:$D$381,4,FALSE)&gt;0,"",IF(OR(AX560*24&gt;10.84,AZ560*24&lt;14.5)=TRUE,"×","OK")))))</f>
        <v/>
      </c>
    </row>
    <row r="561" spans="2:60">
      <c r="B561" s="210"/>
      <c r="C561" s="385">
        <f>IF(STEP!C561&lt;&gt;"",STEP!C561,"")</f>
        <v>310904</v>
      </c>
      <c r="D561" s="386" t="str">
        <f>IF(STEP!D561&lt;&gt;"",STEP!D561,"")</f>
        <v>小熊　義樹</v>
      </c>
      <c r="E561" s="387">
        <f>IF(STEP!E561&lt;&gt;"",STEP!E561,"")</f>
        <v>45413</v>
      </c>
      <c r="F561" s="256" t="s">
        <v>211</v>
      </c>
      <c r="G561" s="257"/>
      <c r="H561" s="254"/>
      <c r="I561" s="254"/>
      <c r="J561" s="254"/>
      <c r="K561" s="254"/>
      <c r="L561" s="254"/>
      <c r="M561" s="254"/>
      <c r="N561" s="254"/>
      <c r="O561" s="254"/>
      <c r="P561" s="254"/>
      <c r="Q561" s="254"/>
      <c r="R561" s="254"/>
      <c r="S561" s="254"/>
      <c r="T561" s="254"/>
      <c r="U561" s="254"/>
      <c r="V561" s="254"/>
      <c r="W561" s="254"/>
      <c r="X561" s="254"/>
      <c r="Y561" s="254"/>
      <c r="Z561" s="254"/>
      <c r="AA561" s="254"/>
      <c r="AB561" s="254"/>
      <c r="AC561" s="254"/>
      <c r="AD561" s="254"/>
      <c r="AE561" s="255"/>
      <c r="AF561" s="255"/>
      <c r="AG561" s="255"/>
      <c r="AH561" s="255"/>
      <c r="AI561" s="255"/>
      <c r="AJ561" s="255"/>
      <c r="AK561" s="255"/>
      <c r="AL561" s="255"/>
      <c r="AM561" s="255"/>
      <c r="AN561" s="255"/>
      <c r="AO561" s="254"/>
      <c r="AP561" s="254"/>
      <c r="AQ561" s="254"/>
      <c r="AR561" s="254"/>
      <c r="AS561" s="254"/>
      <c r="AT561" s="254"/>
      <c r="AU561" s="254"/>
      <c r="AW561" s="291" t="str">
        <f t="shared" si="66"/>
        <v/>
      </c>
      <c r="AX561" s="283" t="str">
        <f t="shared" si="64"/>
        <v/>
      </c>
      <c r="AY561" s="283" t="str">
        <f t="shared" si="67"/>
        <v/>
      </c>
      <c r="AZ561" s="283" t="str">
        <f t="shared" si="68"/>
        <v/>
      </c>
      <c r="BA561" s="283" t="str">
        <f t="shared" si="69"/>
        <v/>
      </c>
      <c r="BD561" s="254" t="str">
        <f>IF(W561="","",IF(F561="休日",AW561,IF(F561="法休",AW561,VLOOKUP(F561,カレンダマスタ!$Q$56:$R$69,2,FALSE))))</f>
        <v/>
      </c>
      <c r="BG561" s="254" t="e">
        <f t="shared" si="65"/>
        <v>#N/A</v>
      </c>
      <c r="BH561" s="254" t="str">
        <f>IF(AX561="","",IF(P561&lt;&gt;"","",IF(BG561="CS","OK",IF(VLOOKUP(E561,カレンダマスタ!$A$5:$D$381,4,FALSE)&gt;0,"",IF(OR(AX561*24&gt;10.84,AZ561*24&lt;14.5)=TRUE,"×","OK")))))</f>
        <v/>
      </c>
    </row>
    <row r="562" spans="2:60">
      <c r="B562" s="111"/>
      <c r="C562" s="385">
        <f>IF(STEP!C562&lt;&gt;"",STEP!C562,"")</f>
        <v>310904</v>
      </c>
      <c r="D562" s="386" t="str">
        <f>IF(STEP!D562&lt;&gt;"",STEP!D562,"")</f>
        <v>小熊　義樹</v>
      </c>
      <c r="E562" s="387">
        <f>IF(STEP!E562&lt;&gt;"",STEP!E562,"")</f>
        <v>45414</v>
      </c>
      <c r="F562" s="256" t="s">
        <v>211</v>
      </c>
      <c r="G562" s="257"/>
      <c r="H562" s="254"/>
      <c r="I562" s="254"/>
      <c r="J562" s="254"/>
      <c r="K562" s="254"/>
      <c r="L562" s="254"/>
      <c r="M562" s="254"/>
      <c r="N562" s="254"/>
      <c r="O562" s="254"/>
      <c r="P562" s="254"/>
      <c r="Q562" s="254"/>
      <c r="R562" s="254"/>
      <c r="S562" s="254"/>
      <c r="T562" s="254"/>
      <c r="U562" s="254"/>
      <c r="V562" s="254"/>
      <c r="W562" s="254"/>
      <c r="X562" s="254"/>
      <c r="Y562" s="254"/>
      <c r="Z562" s="254"/>
      <c r="AA562" s="254"/>
      <c r="AB562" s="254"/>
      <c r="AC562" s="254"/>
      <c r="AD562" s="254"/>
      <c r="AE562" s="255"/>
      <c r="AF562" s="255"/>
      <c r="AG562" s="255"/>
      <c r="AH562" s="255"/>
      <c r="AI562" s="255"/>
      <c r="AJ562" s="255"/>
      <c r="AK562" s="255"/>
      <c r="AL562" s="255"/>
      <c r="AM562" s="255"/>
      <c r="AN562" s="255"/>
      <c r="AO562" s="254"/>
      <c r="AP562" s="254"/>
      <c r="AQ562" s="254"/>
      <c r="AR562" s="254"/>
      <c r="AS562" s="254"/>
      <c r="AT562" s="254"/>
      <c r="AU562" s="254"/>
      <c r="AW562" s="291" t="str">
        <f t="shared" si="66"/>
        <v/>
      </c>
      <c r="AX562" s="283" t="str">
        <f t="shared" si="64"/>
        <v/>
      </c>
      <c r="AY562" s="283" t="str">
        <f t="shared" si="67"/>
        <v/>
      </c>
      <c r="AZ562" s="283" t="str">
        <f t="shared" si="68"/>
        <v/>
      </c>
      <c r="BA562" s="283" t="str">
        <f t="shared" si="69"/>
        <v/>
      </c>
      <c r="BD562" s="254" t="str">
        <f>IF(W562="","",IF(F562="休日",AW562,IF(F562="法休",AW562,VLOOKUP(F562,カレンダマスタ!$Q$56:$R$69,2,FALSE))))</f>
        <v/>
      </c>
      <c r="BG562" s="254" t="e">
        <f t="shared" si="65"/>
        <v>#N/A</v>
      </c>
      <c r="BH562" s="254" t="str">
        <f>IF(AX562="","",IF(P562&lt;&gt;"","",IF(BG562="CS","OK",IF(VLOOKUP(E562,カレンダマスタ!$A$5:$D$381,4,FALSE)&gt;0,"",IF(OR(AX562*24&gt;10.84,AZ562*24&lt;14.5)=TRUE,"×","OK")))))</f>
        <v/>
      </c>
    </row>
    <row r="563" spans="2:60">
      <c r="B563" s="111"/>
      <c r="C563" s="385">
        <f>IF(STEP!C563&lt;&gt;"",STEP!C563,"")</f>
        <v>310904</v>
      </c>
      <c r="D563" s="386" t="str">
        <f>IF(STEP!D563&lt;&gt;"",STEP!D563,"")</f>
        <v>小熊　義樹</v>
      </c>
      <c r="E563" s="387">
        <f>IF(STEP!E563&lt;&gt;"",STEP!E563,"")</f>
        <v>45415</v>
      </c>
      <c r="F563" s="256" t="s">
        <v>211</v>
      </c>
      <c r="G563" s="257"/>
      <c r="H563" s="254"/>
      <c r="I563" s="254"/>
      <c r="J563" s="254"/>
      <c r="K563" s="254"/>
      <c r="L563" s="254"/>
      <c r="M563" s="254"/>
      <c r="N563" s="254"/>
      <c r="O563" s="254"/>
      <c r="P563" s="254"/>
      <c r="Q563" s="254"/>
      <c r="R563" s="254"/>
      <c r="S563" s="254"/>
      <c r="T563" s="254"/>
      <c r="U563" s="254"/>
      <c r="V563" s="254"/>
      <c r="W563" s="254"/>
      <c r="X563" s="254"/>
      <c r="Y563" s="254"/>
      <c r="Z563" s="254"/>
      <c r="AA563" s="254"/>
      <c r="AB563" s="254"/>
      <c r="AC563" s="254"/>
      <c r="AD563" s="254"/>
      <c r="AE563" s="255"/>
      <c r="AF563" s="255"/>
      <c r="AG563" s="255"/>
      <c r="AH563" s="255"/>
      <c r="AI563" s="255"/>
      <c r="AJ563" s="255"/>
      <c r="AK563" s="255"/>
      <c r="AL563" s="255"/>
      <c r="AM563" s="255"/>
      <c r="AN563" s="255"/>
      <c r="AO563" s="254"/>
      <c r="AP563" s="254"/>
      <c r="AQ563" s="254"/>
      <c r="AR563" s="254"/>
      <c r="AS563" s="254"/>
      <c r="AT563" s="254"/>
      <c r="AU563" s="254"/>
      <c r="AW563" s="291" t="str">
        <f t="shared" si="66"/>
        <v/>
      </c>
      <c r="AX563" s="283" t="str">
        <f t="shared" si="64"/>
        <v/>
      </c>
      <c r="AY563" s="283" t="str">
        <f t="shared" si="67"/>
        <v/>
      </c>
      <c r="AZ563" s="283" t="str">
        <f t="shared" si="68"/>
        <v/>
      </c>
      <c r="BA563" s="283" t="str">
        <f t="shared" si="69"/>
        <v/>
      </c>
      <c r="BD563" s="254" t="str">
        <f>IF(W563="","",IF(F563="休日",AW563,IF(F563="法休",AW563,VLOOKUP(F563,カレンダマスタ!$Q$56:$R$69,2,FALSE))))</f>
        <v/>
      </c>
      <c r="BG563" s="254" t="e">
        <f t="shared" si="65"/>
        <v>#N/A</v>
      </c>
      <c r="BH563" s="254" t="str">
        <f>IF(AX563="","",IF(P563&lt;&gt;"","",IF(BG563="CS","OK",IF(VLOOKUP(E563,カレンダマスタ!$A$5:$D$381,4,FALSE)&gt;0,"",IF(OR(AX563*24&gt;10.84,AZ563*24&lt;14.5)=TRUE,"×","OK")))))</f>
        <v/>
      </c>
    </row>
    <row r="564" spans="2:60">
      <c r="B564" s="111"/>
      <c r="C564" s="388">
        <f>IF(STEP!C564&lt;&gt;"",STEP!C564,"")</f>
        <v>310904</v>
      </c>
      <c r="D564" s="389" t="str">
        <f>IF(STEP!D564&lt;&gt;"",STEP!D564,"")</f>
        <v>小熊　義樹</v>
      </c>
      <c r="E564" s="390">
        <f>IF(STEP!E564&lt;&gt;"",STEP!E564,"")</f>
        <v>45416</v>
      </c>
      <c r="F564" s="259" t="s">
        <v>211</v>
      </c>
      <c r="G564" s="266"/>
      <c r="H564" s="260"/>
      <c r="I564" s="260"/>
      <c r="J564" s="260"/>
      <c r="K564" s="260"/>
      <c r="L564" s="260"/>
      <c r="M564" s="260"/>
      <c r="N564" s="260"/>
      <c r="O564" s="260"/>
      <c r="P564" s="260"/>
      <c r="Q564" s="260"/>
      <c r="R564" s="260"/>
      <c r="S564" s="260"/>
      <c r="T564" s="260"/>
      <c r="U564" s="260"/>
      <c r="V564" s="260"/>
      <c r="W564" s="260"/>
      <c r="X564" s="260"/>
      <c r="Y564" s="260"/>
      <c r="Z564" s="260"/>
      <c r="AA564" s="260"/>
      <c r="AB564" s="260"/>
      <c r="AC564" s="260"/>
      <c r="AD564" s="260"/>
      <c r="AE564" s="261"/>
      <c r="AF564" s="261"/>
      <c r="AG564" s="261"/>
      <c r="AH564" s="261"/>
      <c r="AI564" s="261"/>
      <c r="AJ564" s="261"/>
      <c r="AK564" s="261"/>
      <c r="AL564" s="261"/>
      <c r="AM564" s="261"/>
      <c r="AN564" s="261"/>
      <c r="AO564" s="260"/>
      <c r="AP564" s="260"/>
      <c r="AQ564" s="260"/>
      <c r="AR564" s="260"/>
      <c r="AS564" s="260"/>
      <c r="AT564" s="260"/>
      <c r="AU564" s="260"/>
      <c r="AW564" s="292" t="str">
        <f t="shared" si="66"/>
        <v/>
      </c>
      <c r="AX564" s="284" t="str">
        <f t="shared" si="64"/>
        <v/>
      </c>
      <c r="AY564" s="284" t="str">
        <f t="shared" si="67"/>
        <v/>
      </c>
      <c r="AZ564" s="284" t="str">
        <f t="shared" si="68"/>
        <v/>
      </c>
      <c r="BA564" s="284" t="str">
        <f t="shared" si="69"/>
        <v/>
      </c>
      <c r="BD564" s="260" t="str">
        <f>IF(W564="","",IF(F564="休日",AW564,IF(F564="法休",AW564,VLOOKUP(F564,カレンダマスタ!$Q$56:$R$69,2,FALSE))))</f>
        <v/>
      </c>
      <c r="BG564" s="260" t="e">
        <f t="shared" si="65"/>
        <v>#N/A</v>
      </c>
      <c r="BH564" s="260" t="str">
        <f>IF(AX564="","",IF(P564&lt;&gt;"","",IF(BG564="CS","OK",IF(VLOOKUP(E564,カレンダマスタ!$A$5:$D$381,4,FALSE)&gt;0,"",IF(OR(AX564*24&gt;10.84,AZ564*24&lt;14.5)=TRUE,"×","OK")))))</f>
        <v/>
      </c>
    </row>
    <row r="565" spans="2:60">
      <c r="B565" s="111"/>
      <c r="C565" s="391">
        <f>IF(STEP!C565&lt;&gt;"",STEP!C565,"")</f>
        <v>310904</v>
      </c>
      <c r="D565" s="392" t="str">
        <f>IF(STEP!D565&lt;&gt;"",STEP!D565,"")</f>
        <v>小熊　義樹</v>
      </c>
      <c r="E565" s="393">
        <f>IF(STEP!E565&lt;&gt;"",STEP!E565,"")</f>
        <v>45417</v>
      </c>
      <c r="F565" s="263" t="s">
        <v>212</v>
      </c>
      <c r="G565" s="267"/>
      <c r="H565" s="264"/>
      <c r="I565" s="264"/>
      <c r="J565" s="264"/>
      <c r="K565" s="264"/>
      <c r="L565" s="264"/>
      <c r="M565" s="264"/>
      <c r="N565" s="264"/>
      <c r="O565" s="264"/>
      <c r="P565" s="264"/>
      <c r="Q565" s="264"/>
      <c r="R565" s="264"/>
      <c r="S565" s="264"/>
      <c r="T565" s="264"/>
      <c r="U565" s="264"/>
      <c r="V565" s="264"/>
      <c r="W565" s="264"/>
      <c r="X565" s="264"/>
      <c r="Y565" s="264"/>
      <c r="Z565" s="264"/>
      <c r="AA565" s="264"/>
      <c r="AB565" s="264"/>
      <c r="AC565" s="264"/>
      <c r="AD565" s="264"/>
      <c r="AE565" s="265"/>
      <c r="AF565" s="265"/>
      <c r="AG565" s="265"/>
      <c r="AH565" s="265"/>
      <c r="AI565" s="265"/>
      <c r="AJ565" s="265"/>
      <c r="AK565" s="265"/>
      <c r="AL565" s="265"/>
      <c r="AM565" s="265"/>
      <c r="AN565" s="265"/>
      <c r="AO565" s="264"/>
      <c r="AP565" s="264"/>
      <c r="AQ565" s="264"/>
      <c r="AR565" s="264"/>
      <c r="AS565" s="264"/>
      <c r="AT565" s="264"/>
      <c r="AU565" s="264"/>
      <c r="AW565" s="293" t="str">
        <f t="shared" si="66"/>
        <v/>
      </c>
      <c r="AX565" s="285" t="str">
        <f t="shared" si="64"/>
        <v/>
      </c>
      <c r="AY565" s="285" t="str">
        <f t="shared" si="67"/>
        <v/>
      </c>
      <c r="AZ565" s="285" t="str">
        <f t="shared" si="68"/>
        <v/>
      </c>
      <c r="BA565" s="285" t="str">
        <f t="shared" si="69"/>
        <v/>
      </c>
      <c r="BD565" s="264" t="str">
        <f>IF(W565="","",IF(F565="休日",AW565,IF(F565="法休",AW565,VLOOKUP(F565,カレンダマスタ!$Q$56:$R$69,2,FALSE))))</f>
        <v/>
      </c>
      <c r="BG565" s="264" t="e">
        <f t="shared" si="65"/>
        <v>#N/A</v>
      </c>
      <c r="BH565" s="264" t="str">
        <f>IF(AX565="","",IF(P565&lt;&gt;"","",IF(BG565="CS","OK",IF(VLOOKUP(E565,カレンダマスタ!$A$5:$D$381,4,FALSE)&gt;0,"",IF(OR(AX565*24&gt;10.84,AZ565*24&lt;14.5)=TRUE,"×","OK")))))</f>
        <v/>
      </c>
    </row>
    <row r="566" spans="2:60">
      <c r="B566" s="111"/>
      <c r="C566" s="385">
        <f>IF(STEP!C566&lt;&gt;"",STEP!C566,"")</f>
        <v>310904</v>
      </c>
      <c r="D566" s="386" t="str">
        <f>IF(STEP!D566&lt;&gt;"",STEP!D566,"")</f>
        <v>小熊　義樹</v>
      </c>
      <c r="E566" s="387">
        <f>IF(STEP!E566&lt;&gt;"",STEP!E566,"")</f>
        <v>45418</v>
      </c>
      <c r="F566" s="253" t="s">
        <v>211</v>
      </c>
      <c r="G566" s="252"/>
      <c r="H566" s="254"/>
      <c r="I566" s="254"/>
      <c r="J566" s="254"/>
      <c r="K566" s="254"/>
      <c r="L566" s="254"/>
      <c r="M566" s="254"/>
      <c r="N566" s="254"/>
      <c r="O566" s="254"/>
      <c r="P566" s="254"/>
      <c r="Q566" s="254"/>
      <c r="R566" s="254"/>
      <c r="S566" s="254"/>
      <c r="T566" s="254"/>
      <c r="U566" s="254"/>
      <c r="V566" s="254"/>
      <c r="W566" s="254"/>
      <c r="X566" s="254"/>
      <c r="Y566" s="254"/>
      <c r="Z566" s="254"/>
      <c r="AA566" s="254"/>
      <c r="AB566" s="254"/>
      <c r="AC566" s="254"/>
      <c r="AD566" s="254"/>
      <c r="AE566" s="255"/>
      <c r="AF566" s="255"/>
      <c r="AG566" s="255"/>
      <c r="AH566" s="255"/>
      <c r="AI566" s="255"/>
      <c r="AJ566" s="255"/>
      <c r="AK566" s="255"/>
      <c r="AL566" s="255"/>
      <c r="AM566" s="255"/>
      <c r="AN566" s="255"/>
      <c r="AO566" s="254"/>
      <c r="AP566" s="254"/>
      <c r="AQ566" s="254"/>
      <c r="AR566" s="254"/>
      <c r="AS566" s="254"/>
      <c r="AT566" s="254"/>
      <c r="AU566" s="254"/>
      <c r="AW566" s="291" t="str">
        <f t="shared" si="66"/>
        <v/>
      </c>
      <c r="AX566" s="283" t="str">
        <f t="shared" si="64"/>
        <v/>
      </c>
      <c r="AY566" s="283" t="str">
        <f t="shared" si="67"/>
        <v/>
      </c>
      <c r="AZ566" s="283" t="str">
        <f t="shared" si="68"/>
        <v/>
      </c>
      <c r="BA566" s="283" t="str">
        <f t="shared" si="69"/>
        <v/>
      </c>
      <c r="BD566" s="254" t="str">
        <f>IF(W566="","",IF(F566="休日",AW566,IF(F566="法休",AW566,VLOOKUP(F566,カレンダマスタ!$Q$56:$R$69,2,FALSE))))</f>
        <v/>
      </c>
      <c r="BG566" s="503" t="e">
        <f t="shared" si="65"/>
        <v>#N/A</v>
      </c>
      <c r="BH566" s="503" t="str">
        <f>IF(AX566="","",IF(P566&lt;&gt;"","",IF(BG566="CS","OK",IF(VLOOKUP(E566,カレンダマスタ!$A$5:$D$381,4,FALSE)&gt;0,"",IF(OR(AX566*24&gt;10.84,AZ566*24&lt;14.5)=TRUE,"×","OK")))))</f>
        <v/>
      </c>
    </row>
    <row r="567" spans="2:60">
      <c r="B567" s="111"/>
      <c r="C567" s="385">
        <f>IF(STEP!C567&lt;&gt;"",STEP!C567,"")</f>
        <v>310904</v>
      </c>
      <c r="D567" s="386" t="str">
        <f>IF(STEP!D567&lt;&gt;"",STEP!D567,"")</f>
        <v>小熊　義樹</v>
      </c>
      <c r="E567" s="387">
        <f>IF(STEP!E567&lt;&gt;"",STEP!E567,"")</f>
        <v>45419</v>
      </c>
      <c r="F567" s="253" t="s">
        <v>557</v>
      </c>
      <c r="G567" s="252"/>
      <c r="H567" s="254">
        <v>0.36458333333333331</v>
      </c>
      <c r="I567" s="254"/>
      <c r="J567" s="254">
        <v>0.36388888888888887</v>
      </c>
      <c r="K567" s="254"/>
      <c r="L567" s="254">
        <v>0.72916666666666663</v>
      </c>
      <c r="M567" s="254">
        <v>0.78819444444444453</v>
      </c>
      <c r="N567" s="254"/>
      <c r="O567" s="254"/>
      <c r="P567" s="254"/>
      <c r="Q567" s="254" t="s">
        <v>559</v>
      </c>
      <c r="R567" s="254"/>
      <c r="S567" s="254"/>
      <c r="T567" s="254"/>
      <c r="U567" s="254"/>
      <c r="V567" s="254">
        <v>0.33333333333333331</v>
      </c>
      <c r="W567" s="254">
        <v>0.38194444444444442</v>
      </c>
      <c r="X567" s="254"/>
      <c r="Y567" s="254">
        <v>4.8611111111111112E-2</v>
      </c>
      <c r="Z567" s="254"/>
      <c r="AA567" s="254"/>
      <c r="AB567" s="254"/>
      <c r="AC567" s="254"/>
      <c r="AD567" s="254"/>
      <c r="AE567" s="255">
        <v>3.125E-2</v>
      </c>
      <c r="AF567" s="255">
        <v>4.8611111111111112E-2</v>
      </c>
      <c r="AG567" s="255">
        <v>1.7361111111111112E-2</v>
      </c>
      <c r="AH567" s="255">
        <v>4.8611111111111112E-2</v>
      </c>
      <c r="AI567" s="255">
        <v>1</v>
      </c>
      <c r="AJ567" s="255">
        <v>1</v>
      </c>
      <c r="AK567" s="255"/>
      <c r="AL567" s="255"/>
      <c r="AM567" s="255"/>
      <c r="AN567" s="255"/>
      <c r="AO567" s="254"/>
      <c r="AP567" s="254"/>
      <c r="AQ567" s="254"/>
      <c r="AR567" s="254"/>
      <c r="AS567" s="254"/>
      <c r="AT567" s="254"/>
      <c r="AU567" s="254"/>
      <c r="AW567" s="291">
        <f t="shared" si="66"/>
        <v>0.36458333333333331</v>
      </c>
      <c r="AX567" s="283">
        <f t="shared" si="64"/>
        <v>0.36458333333333331</v>
      </c>
      <c r="AY567" s="283">
        <f t="shared" si="67"/>
        <v>0.78819444444444442</v>
      </c>
      <c r="AZ567" s="283">
        <f t="shared" si="68"/>
        <v>0.78819444444444442</v>
      </c>
      <c r="BA567" s="283">
        <f t="shared" si="69"/>
        <v>0.38194444444444442</v>
      </c>
      <c r="BD567" s="254">
        <f>IF(W567="","",IF(F567="休日",AW567,IF(F567="法休",AW567,VLOOKUP(F567,カレンダマスタ!$Q$56:$R$69,2,FALSE))))</f>
        <v>0.36458333333333331</v>
      </c>
      <c r="BG567" s="254" t="e">
        <f t="shared" si="65"/>
        <v>#N/A</v>
      </c>
      <c r="BH567" s="254" t="e">
        <f>IF(AX567="","",IF(P567&lt;&gt;"","",IF(BG567="CS","OK",IF(VLOOKUP(E567,カレンダマスタ!$A$5:$D$381,4,FALSE)&gt;0,"",IF(OR(AX567*24&gt;10.84,AZ567*24&lt;14.5)=TRUE,"×","OK")))))</f>
        <v>#N/A</v>
      </c>
    </row>
    <row r="568" spans="2:60">
      <c r="B568" s="111"/>
      <c r="C568" s="385">
        <f>IF(STEP!C568&lt;&gt;"",STEP!C568,"")</f>
        <v>310904</v>
      </c>
      <c r="D568" s="386" t="str">
        <f>IF(STEP!D568&lt;&gt;"",STEP!D568,"")</f>
        <v>小熊　義樹</v>
      </c>
      <c r="E568" s="387">
        <f>IF(STEP!E568&lt;&gt;"",STEP!E568,"")</f>
        <v>45420</v>
      </c>
      <c r="F568" s="256" t="s">
        <v>557</v>
      </c>
      <c r="G568" s="257"/>
      <c r="H568" s="254">
        <v>0.36458333333333331</v>
      </c>
      <c r="I568" s="254">
        <v>0.36319444444444443</v>
      </c>
      <c r="J568" s="254"/>
      <c r="K568" s="254"/>
      <c r="L568" s="254">
        <v>0.72916666666666663</v>
      </c>
      <c r="M568" s="254">
        <v>0.73541666666666661</v>
      </c>
      <c r="N568" s="254"/>
      <c r="O568" s="254"/>
      <c r="P568" s="254"/>
      <c r="Q568" s="254"/>
      <c r="R568" s="254"/>
      <c r="S568" s="254"/>
      <c r="T568" s="254"/>
      <c r="U568" s="254"/>
      <c r="V568" s="254">
        <v>0.33333333333333331</v>
      </c>
      <c r="W568" s="254">
        <v>0.33333333333333331</v>
      </c>
      <c r="X568" s="254"/>
      <c r="Y568" s="254"/>
      <c r="Z568" s="254"/>
      <c r="AA568" s="254"/>
      <c r="AB568" s="254"/>
      <c r="AC568" s="254"/>
      <c r="AD568" s="254"/>
      <c r="AE568" s="255"/>
      <c r="AF568" s="255"/>
      <c r="AG568" s="255"/>
      <c r="AH568" s="255"/>
      <c r="AI568" s="255">
        <v>1</v>
      </c>
      <c r="AJ568" s="255">
        <v>1</v>
      </c>
      <c r="AK568" s="255"/>
      <c r="AL568" s="255"/>
      <c r="AM568" s="255"/>
      <c r="AN568" s="255"/>
      <c r="AO568" s="254"/>
      <c r="AP568" s="254"/>
      <c r="AQ568" s="254"/>
      <c r="AR568" s="254"/>
      <c r="AS568" s="254"/>
      <c r="AT568" s="254"/>
      <c r="AU568" s="254"/>
      <c r="AW568" s="291">
        <f t="shared" si="66"/>
        <v>0.36458333333333331</v>
      </c>
      <c r="AX568" s="283">
        <f t="shared" si="64"/>
        <v>0.36458333333333331</v>
      </c>
      <c r="AY568" s="283">
        <f t="shared" si="67"/>
        <v>0.73263888888888884</v>
      </c>
      <c r="AZ568" s="283">
        <f t="shared" si="68"/>
        <v>0.73263888888888884</v>
      </c>
      <c r="BA568" s="283">
        <f t="shared" si="69"/>
        <v>0.33333333333333331</v>
      </c>
      <c r="BD568" s="254">
        <f>IF(W568="","",IF(F568="休日",AW568,IF(F568="法休",AW568,VLOOKUP(F568,カレンダマスタ!$Q$56:$R$69,2,FALSE))))</f>
        <v>0.36458333333333331</v>
      </c>
      <c r="BG568" s="254" t="e">
        <f t="shared" si="65"/>
        <v>#N/A</v>
      </c>
      <c r="BH568" s="254" t="e">
        <f>IF(AX568="","",IF(P568&lt;&gt;"","",IF(BG568="CS","OK",IF(VLOOKUP(E568,カレンダマスタ!$A$5:$D$381,4,FALSE)&gt;0,"",IF(OR(AX568*24&gt;10.84,AZ568*24&lt;14.5)=TRUE,"×","OK")))))</f>
        <v>#N/A</v>
      </c>
    </row>
    <row r="569" spans="2:60">
      <c r="B569" s="111"/>
      <c r="C569" s="385">
        <f>IF(STEP!C569&lt;&gt;"",STEP!C569,"")</f>
        <v>310904</v>
      </c>
      <c r="D569" s="386" t="str">
        <f>IF(STEP!D569&lt;&gt;"",STEP!D569,"")</f>
        <v>小熊　義樹</v>
      </c>
      <c r="E569" s="387">
        <f>IF(STEP!E569&lt;&gt;"",STEP!E569,"")</f>
        <v>45421</v>
      </c>
      <c r="F569" s="256" t="s">
        <v>557</v>
      </c>
      <c r="G569" s="257"/>
      <c r="H569" s="254">
        <v>0.36458333333333331</v>
      </c>
      <c r="I569" s="254">
        <v>0.36180555555555555</v>
      </c>
      <c r="J569" s="254"/>
      <c r="K569" s="254"/>
      <c r="L569" s="254">
        <v>0.72916666666666663</v>
      </c>
      <c r="M569" s="254">
        <v>0.81458333333333333</v>
      </c>
      <c r="N569" s="254"/>
      <c r="O569" s="254"/>
      <c r="P569" s="254"/>
      <c r="Q569" s="254" t="s">
        <v>559</v>
      </c>
      <c r="R569" s="254"/>
      <c r="S569" s="254" t="s">
        <v>613</v>
      </c>
      <c r="T569" s="254"/>
      <c r="U569" s="254"/>
      <c r="V569" s="254">
        <v>0.33333333333333331</v>
      </c>
      <c r="W569" s="254">
        <v>0.40625</v>
      </c>
      <c r="X569" s="254"/>
      <c r="Y569" s="254">
        <v>7.2916666666666671E-2</v>
      </c>
      <c r="Z569" s="254"/>
      <c r="AA569" s="254"/>
      <c r="AB569" s="254"/>
      <c r="AC569" s="254"/>
      <c r="AD569" s="254"/>
      <c r="AE569" s="255">
        <v>5.2083333333333336E-2</v>
      </c>
      <c r="AF569" s="255">
        <v>7.2916666666666671E-2</v>
      </c>
      <c r="AG569" s="255">
        <v>2.0833333333333332E-2</v>
      </c>
      <c r="AH569" s="255">
        <v>7.2916666666666671E-2</v>
      </c>
      <c r="AI569" s="255">
        <v>1</v>
      </c>
      <c r="AJ569" s="255">
        <v>1</v>
      </c>
      <c r="AK569" s="255"/>
      <c r="AL569" s="255"/>
      <c r="AM569" s="255"/>
      <c r="AN569" s="255"/>
      <c r="AO569" s="254"/>
      <c r="AP569" s="254"/>
      <c r="AQ569" s="254"/>
      <c r="AR569" s="254"/>
      <c r="AS569" s="254"/>
      <c r="AT569" s="254"/>
      <c r="AU569" s="254"/>
      <c r="AW569" s="291">
        <f t="shared" si="66"/>
        <v>0.36458333333333331</v>
      </c>
      <c r="AX569" s="283">
        <f t="shared" si="64"/>
        <v>0.36458333333333331</v>
      </c>
      <c r="AY569" s="283">
        <f t="shared" si="67"/>
        <v>0.8125</v>
      </c>
      <c r="AZ569" s="283">
        <f t="shared" si="68"/>
        <v>0.8125</v>
      </c>
      <c r="BA569" s="283">
        <f t="shared" si="69"/>
        <v>0.40625</v>
      </c>
      <c r="BD569" s="254">
        <f>IF(W569="","",IF(F569="休日",AW569,IF(F569="法休",AW569,VLOOKUP(F569,カレンダマスタ!$Q$56:$R$69,2,FALSE))))</f>
        <v>0.36458333333333331</v>
      </c>
      <c r="BG569" s="254" t="e">
        <f t="shared" si="65"/>
        <v>#N/A</v>
      </c>
      <c r="BH569" s="254" t="e">
        <f>IF(AX569="","",IF(P569&lt;&gt;"","",IF(BG569="CS","OK",IF(VLOOKUP(E569,カレンダマスタ!$A$5:$D$381,4,FALSE)&gt;0,"",IF(OR(AX569*24&gt;10.84,AZ569*24&lt;14.5)=TRUE,"×","OK")))))</f>
        <v>#N/A</v>
      </c>
    </row>
    <row r="570" spans="2:60">
      <c r="B570" s="111"/>
      <c r="C570" s="385">
        <f>IF(STEP!C570&lt;&gt;"",STEP!C570,"")</f>
        <v>310904</v>
      </c>
      <c r="D570" s="386" t="str">
        <f>IF(STEP!D570&lt;&gt;"",STEP!D570,"")</f>
        <v>小熊　義樹</v>
      </c>
      <c r="E570" s="387">
        <f>IF(STEP!E570&lt;&gt;"",STEP!E570,"")</f>
        <v>45422</v>
      </c>
      <c r="F570" s="256" t="s">
        <v>557</v>
      </c>
      <c r="G570" s="257"/>
      <c r="H570" s="254">
        <v>0.36458333333333331</v>
      </c>
      <c r="I570" s="254">
        <v>0.78472222222222221</v>
      </c>
      <c r="J570" s="254">
        <v>0.36458333333333331</v>
      </c>
      <c r="K570" s="254"/>
      <c r="L570" s="254">
        <v>0.72916666666666663</v>
      </c>
      <c r="M570" s="254">
        <v>0.78472222222222221</v>
      </c>
      <c r="N570" s="254"/>
      <c r="O570" s="254"/>
      <c r="P570" s="254"/>
      <c r="Q570" s="254" t="s">
        <v>559</v>
      </c>
      <c r="R570" s="254"/>
      <c r="S570" s="254"/>
      <c r="T570" s="254" t="s">
        <v>614</v>
      </c>
      <c r="U570" s="254"/>
      <c r="V570" s="254">
        <v>0.33333333333333331</v>
      </c>
      <c r="W570" s="254">
        <v>0.37847222222222227</v>
      </c>
      <c r="X570" s="254"/>
      <c r="Y570" s="254">
        <v>4.5138888888888888E-2</v>
      </c>
      <c r="Z570" s="254"/>
      <c r="AA570" s="254"/>
      <c r="AB570" s="254"/>
      <c r="AC570" s="254"/>
      <c r="AD570" s="254"/>
      <c r="AE570" s="255">
        <v>4.1666666666666664E-2</v>
      </c>
      <c r="AF570" s="255">
        <v>4.5138888888888888E-2</v>
      </c>
      <c r="AG570" s="255">
        <v>3.472222222222222E-3</v>
      </c>
      <c r="AH570" s="255">
        <v>4.5138888888888888E-2</v>
      </c>
      <c r="AI570" s="255">
        <v>1</v>
      </c>
      <c r="AJ570" s="255">
        <v>1</v>
      </c>
      <c r="AK570" s="255"/>
      <c r="AL570" s="255"/>
      <c r="AM570" s="255"/>
      <c r="AN570" s="255"/>
      <c r="AO570" s="254"/>
      <c r="AP570" s="254"/>
      <c r="AQ570" s="254"/>
      <c r="AR570" s="254"/>
      <c r="AS570" s="254"/>
      <c r="AT570" s="254"/>
      <c r="AU570" s="254"/>
      <c r="AW570" s="291">
        <f t="shared" si="66"/>
        <v>0.36458333333333331</v>
      </c>
      <c r="AX570" s="283">
        <f t="shared" si="64"/>
        <v>0.36458333333333331</v>
      </c>
      <c r="AY570" s="283">
        <f t="shared" si="67"/>
        <v>0.78472222222222221</v>
      </c>
      <c r="AZ570" s="283">
        <f t="shared" si="68"/>
        <v>0.78472222222222221</v>
      </c>
      <c r="BA570" s="283">
        <f t="shared" si="69"/>
        <v>0.37847222222222227</v>
      </c>
      <c r="BD570" s="254">
        <f>IF(W570="","",IF(F570="休日",AW570,IF(F570="法休",AW570,VLOOKUP(F570,カレンダマスタ!$Q$56:$R$69,2,FALSE))))</f>
        <v>0.36458333333333331</v>
      </c>
      <c r="BG570" s="254" t="e">
        <f t="shared" si="65"/>
        <v>#N/A</v>
      </c>
      <c r="BH570" s="254" t="e">
        <f>IF(AX570="","",IF(P570&lt;&gt;"","",IF(BG570="CS","OK",IF(VLOOKUP(E570,カレンダマスタ!$A$5:$D$381,4,FALSE)&gt;0,"",IF(OR(AX570*24&gt;10.84,AZ570*24&lt;14.5)=TRUE,"×","OK")))))</f>
        <v>#N/A</v>
      </c>
    </row>
    <row r="571" spans="2:60">
      <c r="B571" s="111"/>
      <c r="C571" s="388">
        <f>IF(STEP!C571&lt;&gt;"",STEP!C571,"")</f>
        <v>310904</v>
      </c>
      <c r="D571" s="389" t="str">
        <f>IF(STEP!D571&lt;&gt;"",STEP!D571,"")</f>
        <v>小熊　義樹</v>
      </c>
      <c r="E571" s="390">
        <f>IF(STEP!E571&lt;&gt;"",STEP!E571,"")</f>
        <v>45423</v>
      </c>
      <c r="F571" s="259" t="s">
        <v>211</v>
      </c>
      <c r="G571" s="266"/>
      <c r="H571" s="260"/>
      <c r="I571" s="260"/>
      <c r="J571" s="260"/>
      <c r="K571" s="260"/>
      <c r="L571" s="260"/>
      <c r="M571" s="260"/>
      <c r="N571" s="260"/>
      <c r="O571" s="260"/>
      <c r="P571" s="260"/>
      <c r="Q571" s="260"/>
      <c r="R571" s="260"/>
      <c r="S571" s="260"/>
      <c r="T571" s="260"/>
      <c r="U571" s="260"/>
      <c r="V571" s="260"/>
      <c r="W571" s="260"/>
      <c r="X571" s="260"/>
      <c r="Y571" s="260"/>
      <c r="Z571" s="260"/>
      <c r="AA571" s="260"/>
      <c r="AB571" s="260"/>
      <c r="AC571" s="260"/>
      <c r="AD571" s="260"/>
      <c r="AE571" s="261"/>
      <c r="AF571" s="261"/>
      <c r="AG571" s="261"/>
      <c r="AH571" s="261"/>
      <c r="AI571" s="261"/>
      <c r="AJ571" s="261"/>
      <c r="AK571" s="261"/>
      <c r="AL571" s="261"/>
      <c r="AM571" s="261"/>
      <c r="AN571" s="261"/>
      <c r="AO571" s="260"/>
      <c r="AP571" s="260"/>
      <c r="AQ571" s="260"/>
      <c r="AR571" s="260"/>
      <c r="AS571" s="260"/>
      <c r="AT571" s="260"/>
      <c r="AU571" s="260"/>
      <c r="AW571" s="292" t="str">
        <f t="shared" si="66"/>
        <v/>
      </c>
      <c r="AX571" s="284" t="str">
        <f t="shared" si="64"/>
        <v/>
      </c>
      <c r="AY571" s="284" t="str">
        <f t="shared" si="67"/>
        <v/>
      </c>
      <c r="AZ571" s="284" t="str">
        <f t="shared" si="68"/>
        <v/>
      </c>
      <c r="BA571" s="284" t="str">
        <f t="shared" si="69"/>
        <v/>
      </c>
      <c r="BD571" s="260" t="str">
        <f>IF(W571="","",IF(F571="休日",AW571,IF(F571="法休",AW571,VLOOKUP(F571,カレンダマスタ!$Q$56:$R$69,2,FALSE))))</f>
        <v/>
      </c>
      <c r="BG571" s="260" t="e">
        <f t="shared" si="65"/>
        <v>#N/A</v>
      </c>
      <c r="BH571" s="260" t="str">
        <f>IF(AX571="","",IF(P571&lt;&gt;"","",IF(BG571="CS","OK",IF(VLOOKUP(E571,カレンダマスタ!$A$5:$D$381,4,FALSE)&gt;0,"",IF(OR(AX571*24&gt;10.84,AZ571*24&lt;14.5)=TRUE,"×","OK")))))</f>
        <v/>
      </c>
    </row>
    <row r="572" spans="2:60">
      <c r="B572" s="111"/>
      <c r="C572" s="391">
        <f>IF(STEP!C572&lt;&gt;"",STEP!C572,"")</f>
        <v>310904</v>
      </c>
      <c r="D572" s="392" t="str">
        <f>IF(STEP!D572&lt;&gt;"",STEP!D572,"")</f>
        <v>小熊　義樹</v>
      </c>
      <c r="E572" s="393">
        <f>IF(STEP!E572&lt;&gt;"",STEP!E572,"")</f>
        <v>45424</v>
      </c>
      <c r="F572" s="263" t="s">
        <v>212</v>
      </c>
      <c r="G572" s="267"/>
      <c r="H572" s="264"/>
      <c r="I572" s="264"/>
      <c r="J572" s="264"/>
      <c r="K572" s="264"/>
      <c r="L572" s="264"/>
      <c r="M572" s="264"/>
      <c r="N572" s="264"/>
      <c r="O572" s="264"/>
      <c r="P572" s="264"/>
      <c r="Q572" s="264"/>
      <c r="R572" s="264"/>
      <c r="S572" s="264"/>
      <c r="T572" s="264"/>
      <c r="U572" s="264"/>
      <c r="V572" s="264"/>
      <c r="W572" s="264"/>
      <c r="X572" s="264"/>
      <c r="Y572" s="264"/>
      <c r="Z572" s="264"/>
      <c r="AA572" s="264"/>
      <c r="AB572" s="264"/>
      <c r="AC572" s="264"/>
      <c r="AD572" s="264"/>
      <c r="AE572" s="265"/>
      <c r="AF572" s="265"/>
      <c r="AG572" s="265"/>
      <c r="AH572" s="265"/>
      <c r="AI572" s="265"/>
      <c r="AJ572" s="265"/>
      <c r="AK572" s="265"/>
      <c r="AL572" s="265"/>
      <c r="AM572" s="265"/>
      <c r="AN572" s="265"/>
      <c r="AO572" s="264"/>
      <c r="AP572" s="264"/>
      <c r="AQ572" s="264"/>
      <c r="AR572" s="264"/>
      <c r="AS572" s="264"/>
      <c r="AT572" s="264"/>
      <c r="AU572" s="264"/>
      <c r="AW572" s="293" t="str">
        <f t="shared" si="66"/>
        <v/>
      </c>
      <c r="AX572" s="285" t="str">
        <f t="shared" si="64"/>
        <v/>
      </c>
      <c r="AY572" s="285" t="str">
        <f t="shared" si="67"/>
        <v/>
      </c>
      <c r="AZ572" s="285" t="str">
        <f t="shared" si="68"/>
        <v/>
      </c>
      <c r="BA572" s="285" t="str">
        <f t="shared" si="69"/>
        <v/>
      </c>
      <c r="BD572" s="264" t="str">
        <f>IF(W572="","",IF(F572="休日",AW572,IF(F572="法休",AW572,VLOOKUP(F572,カレンダマスタ!$Q$56:$R$69,2,FALSE))))</f>
        <v/>
      </c>
      <c r="BG572" s="264" t="e">
        <f t="shared" si="65"/>
        <v>#N/A</v>
      </c>
      <c r="BH572" s="264" t="str">
        <f>IF(AX572="","",IF(P572&lt;&gt;"","",IF(BG572="CS","OK",IF(VLOOKUP(E572,カレンダマスタ!$A$5:$D$381,4,FALSE)&gt;0,"",IF(OR(AX572*24&gt;10.84,AZ572*24&lt;14.5)=TRUE,"×","OK")))))</f>
        <v/>
      </c>
    </row>
    <row r="573" spans="2:60">
      <c r="B573" s="111"/>
      <c r="C573" s="385">
        <f>IF(STEP!C573&lt;&gt;"",STEP!C573,"")</f>
        <v>310904</v>
      </c>
      <c r="D573" s="386" t="str">
        <f>IF(STEP!D573&lt;&gt;"",STEP!D573,"")</f>
        <v>小熊　義樹</v>
      </c>
      <c r="E573" s="387">
        <f>IF(STEP!E573&lt;&gt;"",STEP!E573,"")</f>
        <v>45425</v>
      </c>
      <c r="F573" s="253" t="s">
        <v>557</v>
      </c>
      <c r="G573" s="252"/>
      <c r="H573" s="254">
        <v>0.36458333333333331</v>
      </c>
      <c r="I573" s="254">
        <v>0.36388888888888887</v>
      </c>
      <c r="J573" s="254"/>
      <c r="K573" s="254"/>
      <c r="L573" s="254">
        <v>0.72916666666666663</v>
      </c>
      <c r="M573" s="254">
        <v>0.8027777777777777</v>
      </c>
      <c r="N573" s="254"/>
      <c r="O573" s="254"/>
      <c r="P573" s="254"/>
      <c r="Q573" s="254" t="s">
        <v>559</v>
      </c>
      <c r="R573" s="254"/>
      <c r="S573" s="254"/>
      <c r="T573" s="254"/>
      <c r="U573" s="254"/>
      <c r="V573" s="254">
        <v>0.33333333333333331</v>
      </c>
      <c r="W573" s="254">
        <v>0.39583333333333331</v>
      </c>
      <c r="X573" s="254"/>
      <c r="Y573" s="254">
        <v>6.25E-2</v>
      </c>
      <c r="Z573" s="254"/>
      <c r="AA573" s="254"/>
      <c r="AB573" s="254"/>
      <c r="AC573" s="254"/>
      <c r="AD573" s="254"/>
      <c r="AE573" s="255">
        <v>6.25E-2</v>
      </c>
      <c r="AF573" s="255">
        <v>6.25E-2</v>
      </c>
      <c r="AG573" s="255"/>
      <c r="AH573" s="255">
        <v>6.25E-2</v>
      </c>
      <c r="AI573" s="255">
        <v>1</v>
      </c>
      <c r="AJ573" s="255">
        <v>1</v>
      </c>
      <c r="AK573" s="255"/>
      <c r="AL573" s="255"/>
      <c r="AM573" s="255"/>
      <c r="AN573" s="255"/>
      <c r="AO573" s="254"/>
      <c r="AP573" s="254"/>
      <c r="AQ573" s="254"/>
      <c r="AR573" s="254"/>
      <c r="AS573" s="254"/>
      <c r="AT573" s="254"/>
      <c r="AU573" s="254"/>
      <c r="AW573" s="291">
        <f t="shared" si="66"/>
        <v>0.36458333333333331</v>
      </c>
      <c r="AX573" s="283">
        <f t="shared" si="64"/>
        <v>0.36458333333333331</v>
      </c>
      <c r="AY573" s="283">
        <f t="shared" si="67"/>
        <v>0.80208333333333326</v>
      </c>
      <c r="AZ573" s="283">
        <f t="shared" si="68"/>
        <v>0.80208333333333326</v>
      </c>
      <c r="BA573" s="283">
        <f t="shared" si="69"/>
        <v>0.39583333333333331</v>
      </c>
      <c r="BD573" s="254">
        <f>IF(W573="","",IF(F573="休日",AW573,IF(F573="法休",AW573,VLOOKUP(F573,カレンダマスタ!$Q$56:$R$69,2,FALSE))))</f>
        <v>0.36458333333333331</v>
      </c>
      <c r="BG573" s="503" t="e">
        <f t="shared" si="65"/>
        <v>#N/A</v>
      </c>
      <c r="BH573" s="503" t="e">
        <f>IF(AX573="","",IF(P573&lt;&gt;"","",IF(BG573="CS","OK",IF(VLOOKUP(E573,カレンダマスタ!$A$5:$D$381,4,FALSE)&gt;0,"",IF(OR(AX573*24&gt;10.84,AZ573*24&lt;14.5)=TRUE,"×","OK")))))</f>
        <v>#N/A</v>
      </c>
    </row>
    <row r="574" spans="2:60">
      <c r="B574" s="111"/>
      <c r="C574" s="385">
        <f>IF(STEP!C574&lt;&gt;"",STEP!C574,"")</f>
        <v>310904</v>
      </c>
      <c r="D574" s="386" t="str">
        <f>IF(STEP!D574&lt;&gt;"",STEP!D574,"")</f>
        <v>小熊　義樹</v>
      </c>
      <c r="E574" s="387">
        <f>IF(STEP!E574&lt;&gt;"",STEP!E574,"")</f>
        <v>45426</v>
      </c>
      <c r="F574" s="253" t="s">
        <v>557</v>
      </c>
      <c r="G574" s="252"/>
      <c r="H574" s="254">
        <v>0.36458333333333331</v>
      </c>
      <c r="I574" s="254">
        <v>0.36388888888888887</v>
      </c>
      <c r="J574" s="254"/>
      <c r="K574" s="254"/>
      <c r="L574" s="254">
        <v>0.72916666666666663</v>
      </c>
      <c r="M574" s="254">
        <v>0.81805555555555554</v>
      </c>
      <c r="N574" s="254"/>
      <c r="O574" s="254"/>
      <c r="P574" s="254"/>
      <c r="Q574" s="254" t="s">
        <v>559</v>
      </c>
      <c r="R574" s="254"/>
      <c r="S574" s="254" t="s">
        <v>630</v>
      </c>
      <c r="T574" s="254"/>
      <c r="U574" s="254"/>
      <c r="V574" s="254">
        <v>0.33333333333333331</v>
      </c>
      <c r="W574" s="254">
        <v>0.40972222222222227</v>
      </c>
      <c r="X574" s="254"/>
      <c r="Y574" s="254">
        <v>7.6388888888888895E-2</v>
      </c>
      <c r="Z574" s="254"/>
      <c r="AA574" s="254"/>
      <c r="AB574" s="254"/>
      <c r="AC574" s="254"/>
      <c r="AD574" s="254"/>
      <c r="AE574" s="255">
        <v>5.2083333333333336E-2</v>
      </c>
      <c r="AF574" s="255">
        <v>7.6388888888888895E-2</v>
      </c>
      <c r="AG574" s="255">
        <v>2.4305555555555556E-2</v>
      </c>
      <c r="AH574" s="255">
        <v>7.6388888888888895E-2</v>
      </c>
      <c r="AI574" s="255">
        <v>1</v>
      </c>
      <c r="AJ574" s="255">
        <v>1</v>
      </c>
      <c r="AK574" s="255"/>
      <c r="AL574" s="255"/>
      <c r="AM574" s="255"/>
      <c r="AN574" s="255"/>
      <c r="AO574" s="254"/>
      <c r="AP574" s="254"/>
      <c r="AQ574" s="254"/>
      <c r="AR574" s="254"/>
      <c r="AS574" s="254"/>
      <c r="AT574" s="254"/>
      <c r="AU574" s="254"/>
      <c r="AW574" s="291">
        <f t="shared" si="66"/>
        <v>0.36458333333333331</v>
      </c>
      <c r="AX574" s="283">
        <f t="shared" si="64"/>
        <v>0.36458333333333331</v>
      </c>
      <c r="AY574" s="283">
        <f t="shared" si="67"/>
        <v>0.81597222222222221</v>
      </c>
      <c r="AZ574" s="283">
        <f t="shared" si="68"/>
        <v>0.81597222222222221</v>
      </c>
      <c r="BA574" s="283">
        <f t="shared" si="69"/>
        <v>0.40972222222222227</v>
      </c>
      <c r="BD574" s="254">
        <f>IF(W574="","",IF(F574="休日",AW574,IF(F574="法休",AW574,VLOOKUP(F574,カレンダマスタ!$Q$56:$R$69,2,FALSE))))</f>
        <v>0.36458333333333331</v>
      </c>
      <c r="BG574" s="254" t="e">
        <f t="shared" si="65"/>
        <v>#N/A</v>
      </c>
      <c r="BH574" s="254" t="e">
        <f>IF(AX574="","",IF(P574&lt;&gt;"","",IF(BG574="CS","OK",IF(VLOOKUP(E574,カレンダマスタ!$A$5:$D$381,4,FALSE)&gt;0,"",IF(OR(AX574*24&gt;10.84,AZ574*24&lt;14.5)=TRUE,"×","OK")))))</f>
        <v>#N/A</v>
      </c>
    </row>
    <row r="575" spans="2:60">
      <c r="B575" s="111"/>
      <c r="C575" s="385">
        <f>IF(STEP!C575&lt;&gt;"",STEP!C575,"")</f>
        <v>310904</v>
      </c>
      <c r="D575" s="386" t="str">
        <f>IF(STEP!D575&lt;&gt;"",STEP!D575,"")</f>
        <v>小熊　義樹</v>
      </c>
      <c r="E575" s="387">
        <f>IF(STEP!E575&lt;&gt;"",STEP!E575,"")</f>
        <v>45427</v>
      </c>
      <c r="F575" s="253" t="s">
        <v>557</v>
      </c>
      <c r="G575" s="252"/>
      <c r="H575" s="254">
        <v>0.36458333333333331</v>
      </c>
      <c r="I575" s="254">
        <v>0.36041666666666666</v>
      </c>
      <c r="J575" s="254"/>
      <c r="K575" s="254"/>
      <c r="L575" s="254">
        <v>0.72916666666666663</v>
      </c>
      <c r="M575" s="254">
        <v>0.72986111111111107</v>
      </c>
      <c r="N575" s="254"/>
      <c r="O575" s="254"/>
      <c r="P575" s="254"/>
      <c r="Q575" s="254"/>
      <c r="R575" s="254"/>
      <c r="S575" s="254"/>
      <c r="T575" s="254"/>
      <c r="U575" s="254"/>
      <c r="V575" s="254">
        <v>0.33333333333333331</v>
      </c>
      <c r="W575" s="254">
        <v>0.33333333333333331</v>
      </c>
      <c r="X575" s="254"/>
      <c r="Y575" s="254"/>
      <c r="Z575" s="254"/>
      <c r="AA575" s="254"/>
      <c r="AB575" s="254"/>
      <c r="AC575" s="254"/>
      <c r="AD575" s="254"/>
      <c r="AE575" s="255"/>
      <c r="AF575" s="255"/>
      <c r="AG575" s="255"/>
      <c r="AH575" s="255"/>
      <c r="AI575" s="255">
        <v>1</v>
      </c>
      <c r="AJ575" s="255">
        <v>1</v>
      </c>
      <c r="AK575" s="255"/>
      <c r="AL575" s="255"/>
      <c r="AM575" s="255"/>
      <c r="AN575" s="255"/>
      <c r="AO575" s="254"/>
      <c r="AP575" s="254"/>
      <c r="AQ575" s="254"/>
      <c r="AR575" s="254"/>
      <c r="AS575" s="254"/>
      <c r="AT575" s="254"/>
      <c r="AU575" s="254"/>
      <c r="AW575" s="291">
        <f t="shared" si="66"/>
        <v>0.3611111111111111</v>
      </c>
      <c r="AX575" s="283">
        <f t="shared" si="64"/>
        <v>0.36458333333333331</v>
      </c>
      <c r="AY575" s="283">
        <f t="shared" si="67"/>
        <v>0.72916666666666663</v>
      </c>
      <c r="AZ575" s="283">
        <f t="shared" si="68"/>
        <v>0.72916666666666663</v>
      </c>
      <c r="BA575" s="283">
        <f t="shared" si="69"/>
        <v>0.33333333333333331</v>
      </c>
      <c r="BD575" s="254">
        <f>IF(W575="","",IF(F575="休日",AW575,IF(F575="法休",AW575,VLOOKUP(F575,カレンダマスタ!$Q$56:$R$69,2,FALSE))))</f>
        <v>0.36458333333333331</v>
      </c>
      <c r="BG575" s="254" t="e">
        <f t="shared" si="65"/>
        <v>#N/A</v>
      </c>
      <c r="BH575" s="254" t="e">
        <f>IF(AX575="","",IF(P575&lt;&gt;"","",IF(BG575="CS","OK",IF(VLOOKUP(E575,カレンダマスタ!$A$5:$D$381,4,FALSE)&gt;0,"",IF(OR(AX575*24&gt;10.84,AZ575*24&lt;14.5)=TRUE,"×","OK")))))</f>
        <v>#N/A</v>
      </c>
    </row>
    <row r="576" spans="2:60">
      <c r="B576" s="111"/>
      <c r="C576" s="385">
        <f>IF(STEP!C576&lt;&gt;"",STEP!C576,"")</f>
        <v>310904</v>
      </c>
      <c r="D576" s="386" t="str">
        <f>IF(STEP!D576&lt;&gt;"",STEP!D576,"")</f>
        <v>小熊　義樹</v>
      </c>
      <c r="E576" s="387">
        <f>IF(STEP!E576&lt;&gt;"",STEP!E576,"")</f>
        <v>45428</v>
      </c>
      <c r="F576" s="256" t="s">
        <v>557</v>
      </c>
      <c r="G576" s="257"/>
      <c r="H576" s="254">
        <v>0.36458333333333331</v>
      </c>
      <c r="I576" s="254">
        <v>0.36319444444444443</v>
      </c>
      <c r="J576" s="254"/>
      <c r="K576" s="254"/>
      <c r="L576" s="254">
        <v>0.72916666666666663</v>
      </c>
      <c r="M576" s="254">
        <v>0.78541666666666676</v>
      </c>
      <c r="N576" s="254"/>
      <c r="O576" s="254"/>
      <c r="P576" s="254"/>
      <c r="Q576" s="254" t="s">
        <v>559</v>
      </c>
      <c r="R576" s="254"/>
      <c r="S576" s="254"/>
      <c r="T576" s="254"/>
      <c r="U576" s="254"/>
      <c r="V576" s="254">
        <v>0.33333333333333331</v>
      </c>
      <c r="W576" s="254">
        <v>0.37847222222222227</v>
      </c>
      <c r="X576" s="254"/>
      <c r="Y576" s="254">
        <v>4.5138888888888888E-2</v>
      </c>
      <c r="Z576" s="254"/>
      <c r="AA576" s="254"/>
      <c r="AB576" s="254"/>
      <c r="AC576" s="254"/>
      <c r="AD576" s="254"/>
      <c r="AE576" s="255">
        <v>4.1666666666666664E-2</v>
      </c>
      <c r="AF576" s="255">
        <v>4.5138888888888888E-2</v>
      </c>
      <c r="AG576" s="255">
        <v>3.472222222222222E-3</v>
      </c>
      <c r="AH576" s="255">
        <v>4.5138888888888888E-2</v>
      </c>
      <c r="AI576" s="255">
        <v>1</v>
      </c>
      <c r="AJ576" s="255">
        <v>1</v>
      </c>
      <c r="AK576" s="255"/>
      <c r="AL576" s="255"/>
      <c r="AM576" s="255"/>
      <c r="AN576" s="255"/>
      <c r="AO576" s="254"/>
      <c r="AP576" s="254"/>
      <c r="AQ576" s="254"/>
      <c r="AR576" s="254"/>
      <c r="AS576" s="254"/>
      <c r="AT576" s="254"/>
      <c r="AU576" s="254"/>
      <c r="AW576" s="291">
        <f t="shared" si="66"/>
        <v>0.36458333333333331</v>
      </c>
      <c r="AX576" s="283">
        <f t="shared" si="64"/>
        <v>0.36458333333333331</v>
      </c>
      <c r="AY576" s="283">
        <f t="shared" si="67"/>
        <v>0.78472222222222221</v>
      </c>
      <c r="AZ576" s="283">
        <f t="shared" si="68"/>
        <v>0.78472222222222221</v>
      </c>
      <c r="BA576" s="283">
        <f t="shared" si="69"/>
        <v>0.37847222222222227</v>
      </c>
      <c r="BD576" s="254">
        <f>IF(W576="","",IF(F576="休日",AW576,IF(F576="法休",AW576,VLOOKUP(F576,カレンダマスタ!$Q$56:$R$69,2,FALSE))))</f>
        <v>0.36458333333333331</v>
      </c>
      <c r="BG576" s="254" t="e">
        <f t="shared" si="65"/>
        <v>#N/A</v>
      </c>
      <c r="BH576" s="254" t="e">
        <f>IF(AX576="","",IF(P576&lt;&gt;"","",IF(BG576="CS","OK",IF(VLOOKUP(E576,カレンダマスタ!$A$5:$D$381,4,FALSE)&gt;0,"",IF(OR(AX576*24&gt;10.84,AZ576*24&lt;14.5)=TRUE,"×","OK")))))</f>
        <v>#N/A</v>
      </c>
    </row>
    <row r="577" spans="2:60">
      <c r="B577" s="111"/>
      <c r="C577" s="385">
        <f>IF(STEP!C577&lt;&gt;"",STEP!C577,"")</f>
        <v>310904</v>
      </c>
      <c r="D577" s="386" t="str">
        <f>IF(STEP!D577&lt;&gt;"",STEP!D577,"")</f>
        <v>小熊　義樹</v>
      </c>
      <c r="E577" s="387">
        <f>IF(STEP!E577&lt;&gt;"",STEP!E577,"")</f>
        <v>45429</v>
      </c>
      <c r="F577" s="256" t="s">
        <v>557</v>
      </c>
      <c r="G577" s="257"/>
      <c r="H577" s="254">
        <v>0.36458333333333331</v>
      </c>
      <c r="I577" s="254"/>
      <c r="J577" s="254">
        <v>0.36388888888888887</v>
      </c>
      <c r="K577" s="254"/>
      <c r="L577" s="254">
        <v>0.72916666666666663</v>
      </c>
      <c r="M577" s="254">
        <v>0.78125</v>
      </c>
      <c r="N577" s="254"/>
      <c r="O577" s="254"/>
      <c r="P577" s="254"/>
      <c r="Q577" s="254" t="s">
        <v>559</v>
      </c>
      <c r="R577" s="254"/>
      <c r="S577" s="254"/>
      <c r="T577" s="254"/>
      <c r="U577" s="254"/>
      <c r="V577" s="254">
        <v>0.33333333333333331</v>
      </c>
      <c r="W577" s="254">
        <v>0.375</v>
      </c>
      <c r="X577" s="254"/>
      <c r="Y577" s="254">
        <v>4.1666666666666664E-2</v>
      </c>
      <c r="Z577" s="254"/>
      <c r="AA577" s="254"/>
      <c r="AB577" s="254"/>
      <c r="AC577" s="254"/>
      <c r="AD577" s="254"/>
      <c r="AE577" s="255">
        <v>3.125E-2</v>
      </c>
      <c r="AF577" s="255">
        <v>4.1666666666666664E-2</v>
      </c>
      <c r="AG577" s="255">
        <v>1.0416666666666666E-2</v>
      </c>
      <c r="AH577" s="255">
        <v>4.1666666666666664E-2</v>
      </c>
      <c r="AI577" s="255">
        <v>1</v>
      </c>
      <c r="AJ577" s="255">
        <v>1</v>
      </c>
      <c r="AK577" s="255"/>
      <c r="AL577" s="255"/>
      <c r="AM577" s="255"/>
      <c r="AN577" s="255"/>
      <c r="AO577" s="254"/>
      <c r="AP577" s="254"/>
      <c r="AQ577" s="254"/>
      <c r="AR577" s="254"/>
      <c r="AS577" s="254"/>
      <c r="AT577" s="254"/>
      <c r="AU577" s="254"/>
      <c r="AW577" s="291">
        <f t="shared" si="66"/>
        <v>0.36458333333333331</v>
      </c>
      <c r="AX577" s="283">
        <f t="shared" si="64"/>
        <v>0.36458333333333331</v>
      </c>
      <c r="AY577" s="283">
        <f t="shared" si="67"/>
        <v>0.78125</v>
      </c>
      <c r="AZ577" s="283">
        <f t="shared" si="68"/>
        <v>0.78125</v>
      </c>
      <c r="BA577" s="283">
        <f t="shared" si="69"/>
        <v>0.375</v>
      </c>
      <c r="BD577" s="254">
        <f>IF(W577="","",IF(F577="休日",AW577,IF(F577="法休",AW577,VLOOKUP(F577,カレンダマスタ!$Q$56:$R$69,2,FALSE))))</f>
        <v>0.36458333333333331</v>
      </c>
      <c r="BG577" s="254" t="e">
        <f t="shared" si="65"/>
        <v>#N/A</v>
      </c>
      <c r="BH577" s="254" t="e">
        <f>IF(AX577="","",IF(P577&lt;&gt;"","",IF(BG577="CS","OK",IF(VLOOKUP(E577,カレンダマスタ!$A$5:$D$381,4,FALSE)&gt;0,"",IF(OR(AX577*24&gt;10.84,AZ577*24&lt;14.5)=TRUE,"×","OK")))))</f>
        <v>#N/A</v>
      </c>
    </row>
    <row r="578" spans="2:60">
      <c r="B578" s="111"/>
      <c r="C578" s="388">
        <f>IF(STEP!C578&lt;&gt;"",STEP!C578,"")</f>
        <v>310904</v>
      </c>
      <c r="D578" s="389" t="str">
        <f>IF(STEP!D578&lt;&gt;"",STEP!D578,"")</f>
        <v>小熊　義樹</v>
      </c>
      <c r="E578" s="390">
        <f>IF(STEP!E578&lt;&gt;"",STEP!E578,"")</f>
        <v>45430</v>
      </c>
      <c r="F578" s="259" t="s">
        <v>211</v>
      </c>
      <c r="G578" s="266"/>
      <c r="H578" s="260"/>
      <c r="I578" s="260"/>
      <c r="J578" s="260"/>
      <c r="K578" s="260"/>
      <c r="L578" s="260"/>
      <c r="M578" s="260"/>
      <c r="N578" s="260"/>
      <c r="O578" s="260"/>
      <c r="P578" s="260"/>
      <c r="Q578" s="260"/>
      <c r="R578" s="260"/>
      <c r="S578" s="260"/>
      <c r="T578" s="260"/>
      <c r="U578" s="260"/>
      <c r="V578" s="260"/>
      <c r="W578" s="260"/>
      <c r="X578" s="260"/>
      <c r="Y578" s="260"/>
      <c r="Z578" s="260"/>
      <c r="AA578" s="260"/>
      <c r="AB578" s="260"/>
      <c r="AC578" s="260"/>
      <c r="AD578" s="260"/>
      <c r="AE578" s="261"/>
      <c r="AF578" s="261"/>
      <c r="AG578" s="261"/>
      <c r="AH578" s="261"/>
      <c r="AI578" s="261"/>
      <c r="AJ578" s="261"/>
      <c r="AK578" s="261"/>
      <c r="AL578" s="261"/>
      <c r="AM578" s="261"/>
      <c r="AN578" s="261"/>
      <c r="AO578" s="260"/>
      <c r="AP578" s="260"/>
      <c r="AQ578" s="260"/>
      <c r="AR578" s="260"/>
      <c r="AS578" s="260"/>
      <c r="AT578" s="260"/>
      <c r="AU578" s="260"/>
      <c r="AW578" s="292" t="str">
        <f t="shared" si="66"/>
        <v/>
      </c>
      <c r="AX578" s="284" t="str">
        <f t="shared" si="64"/>
        <v/>
      </c>
      <c r="AY578" s="284" t="str">
        <f t="shared" si="67"/>
        <v/>
      </c>
      <c r="AZ578" s="284" t="str">
        <f t="shared" si="68"/>
        <v/>
      </c>
      <c r="BA578" s="284" t="str">
        <f t="shared" si="69"/>
        <v/>
      </c>
      <c r="BD578" s="260" t="str">
        <f>IF(W578="","",IF(F578="休日",AW578,IF(F578="法休",AW578,VLOOKUP(F578,カレンダマスタ!$Q$56:$R$69,2,FALSE))))</f>
        <v/>
      </c>
      <c r="BG578" s="260" t="e">
        <f t="shared" si="65"/>
        <v>#N/A</v>
      </c>
      <c r="BH578" s="260" t="str">
        <f>IF(AX578="","",IF(P578&lt;&gt;"","",IF(BG578="CS","OK",IF(VLOOKUP(E578,カレンダマスタ!$A$5:$D$381,4,FALSE)&gt;0,"",IF(OR(AX578*24&gt;10.84,AZ578*24&lt;14.5)=TRUE,"×","OK")))))</f>
        <v/>
      </c>
    </row>
    <row r="579" spans="2:60">
      <c r="B579" s="111"/>
      <c r="C579" s="394">
        <f>IF(STEP!C579&lt;&gt;"",STEP!C579,"")</f>
        <v>310904</v>
      </c>
      <c r="D579" s="395" t="str">
        <f>IF(STEP!D579&lt;&gt;"",STEP!D579,"")</f>
        <v>小熊　義樹</v>
      </c>
      <c r="E579" s="396">
        <f>IF(STEP!E579&lt;&gt;"",STEP!E579,"")</f>
        <v>45431</v>
      </c>
      <c r="F579" s="269" t="s">
        <v>212</v>
      </c>
      <c r="G579" s="268"/>
      <c r="H579" s="270"/>
      <c r="I579" s="270"/>
      <c r="J579" s="270"/>
      <c r="K579" s="270"/>
      <c r="L579" s="270"/>
      <c r="M579" s="270"/>
      <c r="N579" s="270"/>
      <c r="O579" s="270"/>
      <c r="P579" s="270"/>
      <c r="Q579" s="270"/>
      <c r="R579" s="270"/>
      <c r="S579" s="270"/>
      <c r="T579" s="270"/>
      <c r="U579" s="270"/>
      <c r="V579" s="270"/>
      <c r="W579" s="270"/>
      <c r="X579" s="270"/>
      <c r="Y579" s="270"/>
      <c r="Z579" s="270"/>
      <c r="AA579" s="270"/>
      <c r="AB579" s="270"/>
      <c r="AC579" s="270"/>
      <c r="AD579" s="270"/>
      <c r="AE579" s="271"/>
      <c r="AF579" s="271"/>
      <c r="AG579" s="271"/>
      <c r="AH579" s="271"/>
      <c r="AI579" s="271"/>
      <c r="AJ579" s="271"/>
      <c r="AK579" s="271"/>
      <c r="AL579" s="271"/>
      <c r="AM579" s="271"/>
      <c r="AN579" s="271"/>
      <c r="AO579" s="270"/>
      <c r="AP579" s="270"/>
      <c r="AQ579" s="270"/>
      <c r="AR579" s="270"/>
      <c r="AS579" s="270"/>
      <c r="AT579" s="270"/>
      <c r="AU579" s="270"/>
      <c r="AW579" s="290" t="str">
        <f t="shared" si="66"/>
        <v/>
      </c>
      <c r="AX579" s="282" t="str">
        <f t="shared" si="64"/>
        <v/>
      </c>
      <c r="AY579" s="282" t="str">
        <f t="shared" si="67"/>
        <v/>
      </c>
      <c r="AZ579" s="282" t="str">
        <f t="shared" si="68"/>
        <v/>
      </c>
      <c r="BA579" s="282" t="str">
        <f t="shared" si="69"/>
        <v/>
      </c>
      <c r="BD579" s="270" t="str">
        <f>IF(W579="","",IF(F579="休日",AW579,IF(F579="法休",AW579,VLOOKUP(F579,カレンダマスタ!$Q$56:$R$69,2,FALSE))))</f>
        <v/>
      </c>
      <c r="BG579" s="270" t="e">
        <f t="shared" si="65"/>
        <v>#N/A</v>
      </c>
      <c r="BH579" s="270" t="str">
        <f>IF(AX579="","",IF(P579&lt;&gt;"","",IF(BG579="CS","OK",IF(VLOOKUP(E579,カレンダマスタ!$A$5:$D$381,4,FALSE)&gt;0,"",IF(OR(AX579*24&gt;10.84,AZ579*24&lt;14.5)=TRUE,"×","OK")))))</f>
        <v/>
      </c>
    </row>
    <row r="580" spans="2:60">
      <c r="B580" s="111"/>
      <c r="C580" s="385">
        <f>IF(STEP!C580&lt;&gt;"",STEP!C580,"")</f>
        <v>310904</v>
      </c>
      <c r="D580" s="386" t="str">
        <f>IF(STEP!D580&lt;&gt;"",STEP!D580,"")</f>
        <v>小熊　義樹</v>
      </c>
      <c r="E580" s="387">
        <f>IF(STEP!E580&lt;&gt;"",STEP!E580,"")</f>
        <v>45432</v>
      </c>
      <c r="F580" s="253" t="s">
        <v>557</v>
      </c>
      <c r="G580" s="252"/>
      <c r="H580" s="254">
        <v>0.36458333333333331</v>
      </c>
      <c r="I580" s="254"/>
      <c r="J580" s="254">
        <v>0.36388888888888887</v>
      </c>
      <c r="K580" s="254"/>
      <c r="L580" s="254">
        <v>0.72916666666666663</v>
      </c>
      <c r="M580" s="254"/>
      <c r="N580" s="254"/>
      <c r="O580" s="254"/>
      <c r="P580" s="254"/>
      <c r="Q580" s="254"/>
      <c r="R580" s="254"/>
      <c r="S580" s="254"/>
      <c r="T580" s="254"/>
      <c r="U580" s="254"/>
      <c r="V580" s="254"/>
      <c r="W580" s="254"/>
      <c r="X580" s="254"/>
      <c r="Y580" s="254"/>
      <c r="Z580" s="254"/>
      <c r="AA580" s="254"/>
      <c r="AB580" s="254"/>
      <c r="AC580" s="254"/>
      <c r="AD580" s="254"/>
      <c r="AE580" s="255"/>
      <c r="AF580" s="255"/>
      <c r="AG580" s="255"/>
      <c r="AH580" s="255"/>
      <c r="AI580" s="255">
        <v>1</v>
      </c>
      <c r="AJ580" s="255"/>
      <c r="AK580" s="255"/>
      <c r="AL580" s="255"/>
      <c r="AM580" s="255"/>
      <c r="AN580" s="255"/>
      <c r="AO580" s="254"/>
      <c r="AP580" s="254"/>
      <c r="AQ580" s="254"/>
      <c r="AR580" s="254"/>
      <c r="AS580" s="254"/>
      <c r="AT580" s="254"/>
      <c r="AU580" s="254"/>
      <c r="AW580" s="291" t="str">
        <f t="shared" si="66"/>
        <v/>
      </c>
      <c r="AX580" s="283" t="str">
        <f t="shared" si="64"/>
        <v/>
      </c>
      <c r="AY580" s="283" t="str">
        <f t="shared" si="67"/>
        <v/>
      </c>
      <c r="AZ580" s="283" t="str">
        <f t="shared" si="68"/>
        <v/>
      </c>
      <c r="BA580" s="283" t="str">
        <f t="shared" si="69"/>
        <v/>
      </c>
      <c r="BD580" s="254" t="str">
        <f>IF(W580="","",IF(F580="休日",AW580,IF(F580="法休",AW580,VLOOKUP(F580,カレンダマスタ!$Q$56:$R$69,2,FALSE))))</f>
        <v/>
      </c>
      <c r="BG580" s="254" t="e">
        <f t="shared" si="65"/>
        <v>#N/A</v>
      </c>
      <c r="BH580" s="254" t="str">
        <f>IF(AX580="","",IF(P580&lt;&gt;"","",IF(BG580="CS","OK",IF(VLOOKUP(E580,カレンダマスタ!$A$5:$D$381,4,FALSE)&gt;0,"",IF(OR(AX580*24&gt;10.84,AZ580*24&lt;14.5)=TRUE,"×","OK")))))</f>
        <v/>
      </c>
    </row>
    <row r="581" spans="2:60">
      <c r="B581" s="111"/>
      <c r="C581" s="397" t="str">
        <f>IF(STEP!C581&lt;&gt;"",STEP!C581,"")</f>
        <v/>
      </c>
      <c r="D581" s="398" t="str">
        <f>IF(STEP!D581&lt;&gt;"",STEP!D581,"")</f>
        <v/>
      </c>
      <c r="E581" s="399" t="str">
        <f>IF(STEP!E581&lt;&gt;"",STEP!E581,"")</f>
        <v/>
      </c>
      <c r="F581" s="273"/>
      <c r="G581" s="272"/>
      <c r="H581" s="274"/>
      <c r="I581" s="274"/>
      <c r="J581" s="274"/>
      <c r="K581" s="274"/>
      <c r="L581" s="274"/>
      <c r="M581" s="274"/>
      <c r="N581" s="274"/>
      <c r="O581" s="274"/>
      <c r="P581" s="274"/>
      <c r="Q581" s="274"/>
      <c r="R581" s="274"/>
      <c r="S581" s="274"/>
      <c r="T581" s="274"/>
      <c r="U581" s="274"/>
      <c r="V581" s="274"/>
      <c r="W581" s="274"/>
      <c r="X581" s="274"/>
      <c r="Y581" s="274"/>
      <c r="Z581" s="274"/>
      <c r="AA581" s="274"/>
      <c r="AB581" s="274"/>
      <c r="AC581" s="274"/>
      <c r="AD581" s="274"/>
      <c r="AE581" s="275"/>
      <c r="AF581" s="275"/>
      <c r="AG581" s="275"/>
      <c r="AH581" s="275"/>
      <c r="AI581" s="275"/>
      <c r="AJ581" s="275"/>
      <c r="AK581" s="275"/>
      <c r="AL581" s="275"/>
      <c r="AM581" s="275"/>
      <c r="AN581" s="275"/>
      <c r="AO581" s="274"/>
      <c r="AP581" s="274"/>
      <c r="AQ581" s="274"/>
      <c r="AR581" s="274"/>
      <c r="AS581" s="274"/>
      <c r="AT581" s="274"/>
      <c r="AU581" s="274"/>
      <c r="AW581" s="294" t="str">
        <f t="shared" si="66"/>
        <v/>
      </c>
      <c r="AX581" s="286" t="str">
        <f t="shared" si="64"/>
        <v/>
      </c>
      <c r="AY581" s="286" t="str">
        <f t="shared" si="67"/>
        <v/>
      </c>
      <c r="AZ581" s="286" t="str">
        <f t="shared" si="68"/>
        <v/>
      </c>
      <c r="BA581" s="286" t="str">
        <f t="shared" si="69"/>
        <v/>
      </c>
      <c r="BD581" s="274" t="str">
        <f>IF(W581="","",IF(F581="休日",AW581,IF(F581="法休",AW581,VLOOKUP(F581,カレンダマスタ!$Q$56:$R$69,2,FALSE))))</f>
        <v/>
      </c>
      <c r="BG581" s="274" t="e">
        <f t="shared" si="65"/>
        <v>#N/A</v>
      </c>
      <c r="BH581" s="274" t="str">
        <f>IF(AX581="","",IF(P581&lt;&gt;"","",IF(BG581="CS","OK",IF(VLOOKUP(E581,カレンダマスタ!$A$5:$D$381,4,FALSE)&gt;0,"",IF(OR(AX581*24&gt;10.84,AZ581*24&lt;14.5)=TRUE,"×","OK")))))</f>
        <v/>
      </c>
    </row>
    <row r="582" spans="2:60">
      <c r="B582" s="111"/>
      <c r="C582" s="397" t="str">
        <f>IF(STEP!C582&lt;&gt;"",STEP!C582,"")</f>
        <v/>
      </c>
      <c r="D582" s="398" t="str">
        <f>IF(STEP!D582&lt;&gt;"",STEP!D582,"")</f>
        <v/>
      </c>
      <c r="E582" s="399" t="str">
        <f>IF(STEP!E582&lt;&gt;"",STEP!E582,"")</f>
        <v/>
      </c>
      <c r="F582" s="273"/>
      <c r="G582" s="272"/>
      <c r="H582" s="274"/>
      <c r="I582" s="274"/>
      <c r="J582" s="274"/>
      <c r="K582" s="274"/>
      <c r="L582" s="274"/>
      <c r="M582" s="274"/>
      <c r="N582" s="274"/>
      <c r="O582" s="274"/>
      <c r="P582" s="274"/>
      <c r="Q582" s="274"/>
      <c r="R582" s="274"/>
      <c r="S582" s="274"/>
      <c r="T582" s="274"/>
      <c r="U582" s="274"/>
      <c r="V582" s="274"/>
      <c r="W582" s="274"/>
      <c r="X582" s="274"/>
      <c r="Y582" s="274"/>
      <c r="Z582" s="274"/>
      <c r="AA582" s="274"/>
      <c r="AB582" s="274"/>
      <c r="AC582" s="274"/>
      <c r="AD582" s="274"/>
      <c r="AE582" s="275"/>
      <c r="AF582" s="275"/>
      <c r="AG582" s="275"/>
      <c r="AH582" s="275"/>
      <c r="AI582" s="275"/>
      <c r="AJ582" s="275"/>
      <c r="AK582" s="275"/>
      <c r="AL582" s="275"/>
      <c r="AM582" s="275"/>
      <c r="AN582" s="275"/>
      <c r="AO582" s="274"/>
      <c r="AP582" s="274"/>
      <c r="AQ582" s="274"/>
      <c r="AR582" s="274"/>
      <c r="AS582" s="274"/>
      <c r="AT582" s="274"/>
      <c r="AU582" s="274"/>
      <c r="AW582" s="294" t="str">
        <f t="shared" si="66"/>
        <v/>
      </c>
      <c r="AX582" s="286" t="str">
        <f t="shared" si="64"/>
        <v/>
      </c>
      <c r="AY582" s="286" t="str">
        <f t="shared" si="67"/>
        <v/>
      </c>
      <c r="AZ582" s="286" t="str">
        <f t="shared" si="68"/>
        <v/>
      </c>
      <c r="BA582" s="286" t="str">
        <f t="shared" si="69"/>
        <v/>
      </c>
      <c r="BD582" s="274" t="str">
        <f>IF(W582="","",IF(F582="休日",AW582,IF(F582="法休",AW582,VLOOKUP(F582,カレンダマスタ!$Q$56:$R$69,2,FALSE))))</f>
        <v/>
      </c>
      <c r="BG582" s="274" t="e">
        <f t="shared" si="65"/>
        <v>#N/A</v>
      </c>
      <c r="BH582" s="274" t="str">
        <f>IF(AX582="","",IF(P582&lt;&gt;"","",IF(BG582="CS","OK",IF(VLOOKUP(E582,カレンダマスタ!$A$5:$D$381,4,FALSE)&gt;0,"",IF(OR(AX582*24&gt;10.84,AZ582*24&lt;14.5)=TRUE,"×","OK")))))</f>
        <v/>
      </c>
    </row>
    <row r="583" spans="2:60">
      <c r="B583" s="111"/>
      <c r="C583" s="397" t="str">
        <f>IF(STEP!C583&lt;&gt;"",STEP!C583,"")</f>
        <v/>
      </c>
      <c r="D583" s="398" t="str">
        <f>IF(STEP!D583&lt;&gt;"",STEP!D583,"")</f>
        <v/>
      </c>
      <c r="E583" s="399" t="str">
        <f>IF(STEP!E583&lt;&gt;"",STEP!E583,"")</f>
        <v/>
      </c>
      <c r="F583" s="273"/>
      <c r="G583" s="272"/>
      <c r="H583" s="274"/>
      <c r="I583" s="274"/>
      <c r="J583" s="274"/>
      <c r="K583" s="274"/>
      <c r="L583" s="274"/>
      <c r="M583" s="274"/>
      <c r="N583" s="274"/>
      <c r="O583" s="274"/>
      <c r="P583" s="274"/>
      <c r="Q583" s="274"/>
      <c r="R583" s="274"/>
      <c r="S583" s="274"/>
      <c r="T583" s="274"/>
      <c r="U583" s="274"/>
      <c r="V583" s="274"/>
      <c r="W583" s="274"/>
      <c r="X583" s="274"/>
      <c r="Y583" s="274"/>
      <c r="Z583" s="274"/>
      <c r="AA583" s="274"/>
      <c r="AB583" s="274"/>
      <c r="AC583" s="274"/>
      <c r="AD583" s="274"/>
      <c r="AE583" s="275"/>
      <c r="AF583" s="275"/>
      <c r="AG583" s="275"/>
      <c r="AH583" s="275"/>
      <c r="AI583" s="275"/>
      <c r="AJ583" s="275"/>
      <c r="AK583" s="275"/>
      <c r="AL583" s="275"/>
      <c r="AM583" s="275"/>
      <c r="AN583" s="275"/>
      <c r="AO583" s="274"/>
      <c r="AP583" s="274"/>
      <c r="AQ583" s="274"/>
      <c r="AR583" s="274"/>
      <c r="AS583" s="274"/>
      <c r="AT583" s="274"/>
      <c r="AU583" s="274"/>
      <c r="AW583" s="294" t="str">
        <f t="shared" si="66"/>
        <v/>
      </c>
      <c r="AX583" s="286" t="str">
        <f t="shared" si="64"/>
        <v/>
      </c>
      <c r="AY583" s="286" t="str">
        <f t="shared" si="67"/>
        <v/>
      </c>
      <c r="AZ583" s="286" t="str">
        <f t="shared" si="68"/>
        <v/>
      </c>
      <c r="BA583" s="286" t="str">
        <f t="shared" si="69"/>
        <v/>
      </c>
      <c r="BD583" s="274" t="str">
        <f>IF(W583="","",IF(F583="休日",AW583,IF(F583="法休",AW583,VLOOKUP(F583,カレンダマスタ!$Q$56:$R$69,2,FALSE))))</f>
        <v/>
      </c>
      <c r="BG583" s="274" t="e">
        <f t="shared" si="65"/>
        <v>#N/A</v>
      </c>
      <c r="BH583" s="274" t="str">
        <f>IF(AX583="","",IF(P583&lt;&gt;"","",IF(BG583="CS","OK",IF(VLOOKUP(E583,カレンダマスタ!$A$5:$D$381,4,FALSE)&gt;0,"",IF(OR(AX583*24&gt;10.84,AZ583*24&lt;14.5)=TRUE,"×","OK")))))</f>
        <v/>
      </c>
    </row>
    <row r="584" spans="2:60">
      <c r="B584" s="111"/>
      <c r="C584" s="397" t="str">
        <f>IF(STEP!C584&lt;&gt;"",STEP!C584,"")</f>
        <v/>
      </c>
      <c r="D584" s="398" t="str">
        <f>IF(STEP!D584&lt;&gt;"",STEP!D584,"")</f>
        <v/>
      </c>
      <c r="E584" s="399" t="str">
        <f>IF(STEP!E584&lt;&gt;"",STEP!E584,"")</f>
        <v/>
      </c>
      <c r="F584" s="273"/>
      <c r="G584" s="272"/>
      <c r="H584" s="274"/>
      <c r="I584" s="274"/>
      <c r="J584" s="274"/>
      <c r="K584" s="274"/>
      <c r="L584" s="274"/>
      <c r="M584" s="274"/>
      <c r="N584" s="274"/>
      <c r="O584" s="274"/>
      <c r="P584" s="274"/>
      <c r="Q584" s="274"/>
      <c r="R584" s="274"/>
      <c r="S584" s="274"/>
      <c r="T584" s="274"/>
      <c r="U584" s="274"/>
      <c r="V584" s="274"/>
      <c r="W584" s="274"/>
      <c r="X584" s="274"/>
      <c r="Y584" s="274"/>
      <c r="Z584" s="274"/>
      <c r="AA584" s="274"/>
      <c r="AB584" s="274"/>
      <c r="AC584" s="274"/>
      <c r="AD584" s="274"/>
      <c r="AE584" s="275"/>
      <c r="AF584" s="275"/>
      <c r="AG584" s="275"/>
      <c r="AH584" s="275"/>
      <c r="AI584" s="275"/>
      <c r="AJ584" s="275"/>
      <c r="AK584" s="275"/>
      <c r="AL584" s="275"/>
      <c r="AM584" s="275"/>
      <c r="AN584" s="275"/>
      <c r="AO584" s="274"/>
      <c r="AP584" s="274"/>
      <c r="AQ584" s="274"/>
      <c r="AR584" s="274"/>
      <c r="AS584" s="274"/>
      <c r="AT584" s="274"/>
      <c r="AU584" s="274"/>
      <c r="AW584" s="294" t="str">
        <f t="shared" si="66"/>
        <v/>
      </c>
      <c r="AX584" s="286" t="str">
        <f t="shared" si="64"/>
        <v/>
      </c>
      <c r="AY584" s="286" t="str">
        <f t="shared" si="67"/>
        <v/>
      </c>
      <c r="AZ584" s="286" t="str">
        <f t="shared" si="68"/>
        <v/>
      </c>
      <c r="BA584" s="286" t="str">
        <f t="shared" si="69"/>
        <v/>
      </c>
      <c r="BD584" s="274" t="str">
        <f>IF(W584="","",IF(F584="休日",AW584,IF(F584="法休",AW584,VLOOKUP(F584,カレンダマスタ!$Q$56:$R$69,2,FALSE))))</f>
        <v/>
      </c>
      <c r="BG584" s="274" t="e">
        <f t="shared" si="65"/>
        <v>#N/A</v>
      </c>
      <c r="BH584" s="274" t="str">
        <f>IF(AX584="","",IF(P584&lt;&gt;"","",IF(BG584="CS","OK",IF(VLOOKUP(E584,カレンダマスタ!$A$5:$D$381,4,FALSE)&gt;0,"",IF(OR(AX584*24&gt;10.84,AZ584*24&lt;14.5)=TRUE,"×","OK")))))</f>
        <v/>
      </c>
    </row>
    <row r="585" spans="2:60" ht="13.8" thickBot="1">
      <c r="B585" s="161"/>
      <c r="C585" s="400" t="str">
        <f>IF(STEP!C585&lt;&gt;"",STEP!C585,"")</f>
        <v/>
      </c>
      <c r="D585" s="401" t="str">
        <f>IF(STEP!D585&lt;&gt;"",STEP!D585,"")</f>
        <v/>
      </c>
      <c r="E585" s="402" t="str">
        <f>IF(STEP!E585&lt;&gt;"",STEP!E585,"")</f>
        <v/>
      </c>
      <c r="F585" s="277"/>
      <c r="G585" s="276"/>
      <c r="H585" s="278"/>
      <c r="I585" s="278"/>
      <c r="J585" s="278"/>
      <c r="K585" s="278"/>
      <c r="L585" s="278"/>
      <c r="M585" s="278"/>
      <c r="N585" s="278"/>
      <c r="O585" s="278"/>
      <c r="P585" s="278"/>
      <c r="Q585" s="278"/>
      <c r="R585" s="278"/>
      <c r="S585" s="278"/>
      <c r="T585" s="278"/>
      <c r="U585" s="278"/>
      <c r="V585" s="278"/>
      <c r="W585" s="278"/>
      <c r="X585" s="278"/>
      <c r="Y585" s="278"/>
      <c r="Z585" s="278"/>
      <c r="AA585" s="278"/>
      <c r="AB585" s="278"/>
      <c r="AC585" s="278"/>
      <c r="AD585" s="278"/>
      <c r="AE585" s="279"/>
      <c r="AF585" s="279"/>
      <c r="AG585" s="279"/>
      <c r="AH585" s="279"/>
      <c r="AI585" s="279"/>
      <c r="AJ585" s="279"/>
      <c r="AK585" s="279"/>
      <c r="AL585" s="279"/>
      <c r="AM585" s="279"/>
      <c r="AN585" s="279"/>
      <c r="AO585" s="278"/>
      <c r="AP585" s="278"/>
      <c r="AQ585" s="278"/>
      <c r="AR585" s="278"/>
      <c r="AS585" s="278"/>
      <c r="AT585" s="278"/>
      <c r="AU585" s="278"/>
      <c r="AW585" s="295" t="str">
        <f t="shared" si="66"/>
        <v/>
      </c>
      <c r="AX585" s="287" t="str">
        <f t="shared" si="64"/>
        <v/>
      </c>
      <c r="AY585" s="287" t="str">
        <f t="shared" si="67"/>
        <v/>
      </c>
      <c r="AZ585" s="287" t="str">
        <f t="shared" si="68"/>
        <v/>
      </c>
      <c r="BA585" s="287" t="str">
        <f t="shared" si="69"/>
        <v/>
      </c>
      <c r="BD585" s="278" t="str">
        <f>IF(W585="","",IF(F585="休日",AW585,IF(F585="法休",AW585,VLOOKUP(F585,カレンダマスタ!$Q$56:$R$69,2,FALSE))))</f>
        <v/>
      </c>
      <c r="BG585" s="278" t="e">
        <f t="shared" si="65"/>
        <v>#N/A</v>
      </c>
      <c r="BH585" s="278" t="str">
        <f>IF(AX585="","",IF(P585&lt;&gt;"","",IF(BG585="CS","OK",IF(VLOOKUP(E585,カレンダマスタ!$A$5:$D$381,4,FALSE)&gt;0,"",IF(OR(AX585*24&gt;10.84,AZ585*24&lt;14.5)=TRUE,"×","OK")))))</f>
        <v/>
      </c>
    </row>
    <row r="586" spans="2:60">
      <c r="B586" s="323"/>
      <c r="C586" s="366"/>
      <c r="D586" s="367"/>
      <c r="E586" s="368"/>
      <c r="F586" s="367"/>
      <c r="G586" s="366"/>
      <c r="H586" s="369"/>
      <c r="I586" s="369"/>
      <c r="J586" s="369"/>
      <c r="K586" s="369"/>
      <c r="L586" s="369"/>
      <c r="M586" s="369"/>
      <c r="N586" s="369"/>
      <c r="O586" s="369"/>
      <c r="P586" s="369"/>
      <c r="Q586" s="369"/>
      <c r="R586" s="369"/>
      <c r="S586" s="369"/>
      <c r="T586" s="369"/>
      <c r="U586" s="369"/>
      <c r="V586" s="369"/>
      <c r="W586" s="369"/>
      <c r="X586" s="369"/>
      <c r="Y586" s="369"/>
      <c r="Z586" s="369"/>
      <c r="AA586" s="369"/>
      <c r="AB586" s="369"/>
      <c r="AC586" s="369"/>
      <c r="AD586" s="369"/>
      <c r="AE586" s="370"/>
      <c r="AF586" s="370"/>
      <c r="AG586" s="370"/>
      <c r="AH586" s="370"/>
      <c r="AI586" s="370"/>
      <c r="AJ586" s="370"/>
      <c r="AK586" s="370"/>
      <c r="AL586" s="370"/>
      <c r="AM586" s="370"/>
      <c r="AN586" s="370"/>
      <c r="AO586" s="369"/>
      <c r="AP586" s="369"/>
      <c r="AQ586" s="369"/>
      <c r="AR586" s="369"/>
      <c r="AS586" s="369"/>
      <c r="AT586" s="369"/>
      <c r="AU586" s="369"/>
      <c r="AW586" s="363"/>
      <c r="AX586" s="363"/>
      <c r="AY586" s="363"/>
      <c r="AZ586" s="363"/>
      <c r="BA586" s="363"/>
      <c r="BD586" s="369" t="str">
        <f>IF(W586="","",IF(F586="休日",AW586,IF(F586="法休",AW586,VLOOKUP(F586,カレンダマスタ!$Q$56:$R$69,2,FALSE))))</f>
        <v/>
      </c>
      <c r="BG586" s="369"/>
      <c r="BH586" s="369"/>
    </row>
    <row r="587" spans="2:60">
      <c r="B587" s="323"/>
      <c r="C587" s="371"/>
      <c r="D587" s="372"/>
      <c r="E587" s="373"/>
      <c r="F587" s="372"/>
      <c r="G587" s="371"/>
      <c r="H587" s="374"/>
      <c r="I587" s="374"/>
      <c r="J587" s="374"/>
      <c r="K587" s="374"/>
      <c r="L587" s="374"/>
      <c r="M587" s="374"/>
      <c r="N587" s="374"/>
      <c r="O587" s="374"/>
      <c r="P587" s="374"/>
      <c r="Q587" s="374"/>
      <c r="R587" s="374"/>
      <c r="S587" s="374"/>
      <c r="T587" s="374"/>
      <c r="U587" s="374"/>
      <c r="V587" s="374"/>
      <c r="W587" s="374"/>
      <c r="X587" s="374"/>
      <c r="Y587" s="374"/>
      <c r="Z587" s="374"/>
      <c r="AA587" s="374"/>
      <c r="AB587" s="374"/>
      <c r="AC587" s="374"/>
      <c r="AD587" s="374"/>
      <c r="AE587" s="375"/>
      <c r="AF587" s="375"/>
      <c r="AG587" s="375"/>
      <c r="AH587" s="375"/>
      <c r="AI587" s="375"/>
      <c r="AJ587" s="375"/>
      <c r="AK587" s="375"/>
      <c r="AL587" s="375"/>
      <c r="AM587" s="375"/>
      <c r="AN587" s="375"/>
      <c r="AO587" s="374"/>
      <c r="AP587" s="374"/>
      <c r="AQ587" s="374"/>
      <c r="AR587" s="374"/>
      <c r="AS587" s="374"/>
      <c r="AT587" s="374"/>
      <c r="AU587" s="374"/>
      <c r="AW587" s="363"/>
      <c r="AX587" s="363"/>
      <c r="AY587" s="363"/>
      <c r="AZ587" s="363"/>
      <c r="BA587" s="363"/>
      <c r="BD587" s="374" t="str">
        <f>IF(W587="","",IF(F587="休日",AW587,IF(F587="法休",AW587,VLOOKUP(F587,カレンダマスタ!$Q$56:$R$69,2,FALSE))))</f>
        <v/>
      </c>
      <c r="BG587" s="374"/>
      <c r="BH587" s="374"/>
    </row>
    <row r="588" spans="2:60">
      <c r="B588" s="323"/>
      <c r="C588" s="371"/>
      <c r="D588" s="372"/>
      <c r="E588" s="373"/>
      <c r="F588" s="372"/>
      <c r="G588" s="371"/>
      <c r="H588" s="374"/>
      <c r="I588" s="374"/>
      <c r="J588" s="374"/>
      <c r="K588" s="374"/>
      <c r="L588" s="374"/>
      <c r="M588" s="374"/>
      <c r="N588" s="374"/>
      <c r="O588" s="374"/>
      <c r="P588" s="374"/>
      <c r="Q588" s="374"/>
      <c r="R588" s="374"/>
      <c r="S588" s="374"/>
      <c r="T588" s="374"/>
      <c r="U588" s="374"/>
      <c r="V588" s="374"/>
      <c r="W588" s="374"/>
      <c r="X588" s="374"/>
      <c r="Y588" s="374"/>
      <c r="Z588" s="374"/>
      <c r="AA588" s="374"/>
      <c r="AB588" s="374"/>
      <c r="AC588" s="374"/>
      <c r="AD588" s="374"/>
      <c r="AE588" s="375"/>
      <c r="AF588" s="375"/>
      <c r="AG588" s="375"/>
      <c r="AH588" s="375"/>
      <c r="AI588" s="375"/>
      <c r="AJ588" s="375"/>
      <c r="AK588" s="375"/>
      <c r="AL588" s="375"/>
      <c r="AM588" s="375"/>
      <c r="AN588" s="375"/>
      <c r="AO588" s="374"/>
      <c r="AP588" s="374"/>
      <c r="AQ588" s="374"/>
      <c r="AR588" s="374"/>
      <c r="AS588" s="374"/>
      <c r="AT588" s="374"/>
      <c r="AU588" s="374"/>
      <c r="AW588" s="363"/>
      <c r="AX588" s="363"/>
      <c r="AY588" s="363"/>
      <c r="AZ588" s="363"/>
      <c r="BA588" s="363"/>
      <c r="BD588" s="374" t="str">
        <f>IF(W588="","",IF(F588="休日",AW588,IF(F588="法休",AW588,VLOOKUP(F588,カレンダマスタ!$Q$56:$R$69,2,FALSE))))</f>
        <v/>
      </c>
      <c r="BG588" s="374"/>
      <c r="BH588" s="374"/>
    </row>
    <row r="589" spans="2:60">
      <c r="B589" s="323"/>
      <c r="C589" s="371"/>
      <c r="D589" s="372"/>
      <c r="E589" s="373"/>
      <c r="F589" s="372"/>
      <c r="G589" s="371"/>
      <c r="H589" s="374"/>
      <c r="I589" s="374"/>
      <c r="J589" s="374"/>
      <c r="K589" s="374"/>
      <c r="L589" s="374"/>
      <c r="M589" s="374"/>
      <c r="N589" s="374"/>
      <c r="O589" s="374"/>
      <c r="P589" s="374"/>
      <c r="Q589" s="374"/>
      <c r="R589" s="374"/>
      <c r="S589" s="374"/>
      <c r="T589" s="374"/>
      <c r="U589" s="374"/>
      <c r="V589" s="374"/>
      <c r="W589" s="374"/>
      <c r="X589" s="374"/>
      <c r="Y589" s="374"/>
      <c r="Z589" s="374"/>
      <c r="AA589" s="374"/>
      <c r="AB589" s="374"/>
      <c r="AC589" s="374"/>
      <c r="AD589" s="374"/>
      <c r="AE589" s="375"/>
      <c r="AF589" s="375"/>
      <c r="AG589" s="375"/>
      <c r="AH589" s="375"/>
      <c r="AI589" s="375"/>
      <c r="AJ589" s="375"/>
      <c r="AK589" s="375"/>
      <c r="AL589" s="375"/>
      <c r="AM589" s="375"/>
      <c r="AN589" s="375"/>
      <c r="AO589" s="374"/>
      <c r="AP589" s="374"/>
      <c r="AQ589" s="374"/>
      <c r="AR589" s="374"/>
      <c r="AS589" s="374"/>
      <c r="AT589" s="374"/>
      <c r="AU589" s="374"/>
      <c r="AW589" s="363"/>
      <c r="AX589" s="363"/>
      <c r="AY589" s="363"/>
      <c r="AZ589" s="363"/>
      <c r="BA589" s="363"/>
      <c r="BD589" s="374" t="str">
        <f>IF(W589="","",IF(F589="休日",AW589,IF(F589="法休",AW589,VLOOKUP(F589,カレンダマスタ!$Q$56:$R$69,2,FALSE))))</f>
        <v/>
      </c>
      <c r="BG589" s="374"/>
      <c r="BH589" s="374"/>
    </row>
    <row r="590" spans="2:60">
      <c r="B590" s="323"/>
      <c r="C590" s="371"/>
      <c r="D590" s="372"/>
      <c r="E590" s="373"/>
      <c r="F590" s="372"/>
      <c r="G590" s="371"/>
      <c r="H590" s="374"/>
      <c r="I590" s="374"/>
      <c r="J590" s="374"/>
      <c r="K590" s="374"/>
      <c r="L590" s="374"/>
      <c r="M590" s="374"/>
      <c r="N590" s="374"/>
      <c r="O590" s="374"/>
      <c r="P590" s="374"/>
      <c r="Q590" s="374"/>
      <c r="R590" s="374"/>
      <c r="S590" s="374"/>
      <c r="T590" s="374"/>
      <c r="U590" s="374"/>
      <c r="V590" s="374"/>
      <c r="W590" s="374"/>
      <c r="X590" s="374"/>
      <c r="Y590" s="374"/>
      <c r="Z590" s="374"/>
      <c r="AA590" s="374"/>
      <c r="AB590" s="374"/>
      <c r="AC590" s="374"/>
      <c r="AD590" s="374"/>
      <c r="AE590" s="375"/>
      <c r="AF590" s="375"/>
      <c r="AG590" s="375"/>
      <c r="AH590" s="375"/>
      <c r="AI590" s="375"/>
      <c r="AJ590" s="375"/>
      <c r="AK590" s="375"/>
      <c r="AL590" s="375"/>
      <c r="AM590" s="375"/>
      <c r="AN590" s="375"/>
      <c r="AO590" s="374"/>
      <c r="AP590" s="374"/>
      <c r="AQ590" s="374"/>
      <c r="AR590" s="374"/>
      <c r="AS590" s="374"/>
      <c r="AT590" s="374"/>
      <c r="AU590" s="374"/>
      <c r="AW590" s="363"/>
      <c r="AX590" s="363"/>
      <c r="AY590" s="363"/>
      <c r="AZ590" s="363"/>
      <c r="BA590" s="363"/>
      <c r="BD590" s="374" t="str">
        <f>IF(W590="","",IF(F590="休日",AW590,IF(F590="法休",AW590,VLOOKUP(F590,カレンダマスタ!$Q$56:$R$69,2,FALSE))))</f>
        <v/>
      </c>
      <c r="BG590" s="374"/>
      <c r="BH590" s="374"/>
    </row>
    <row r="591" spans="2:60">
      <c r="B591" s="323"/>
      <c r="C591" s="371"/>
      <c r="D591" s="372"/>
      <c r="E591" s="373"/>
      <c r="F591" s="372"/>
      <c r="G591" s="371"/>
      <c r="H591" s="374"/>
      <c r="I591" s="374"/>
      <c r="J591" s="374"/>
      <c r="K591" s="374"/>
      <c r="L591" s="374"/>
      <c r="M591" s="374"/>
      <c r="N591" s="374"/>
      <c r="O591" s="374"/>
      <c r="P591" s="374"/>
      <c r="Q591" s="374"/>
      <c r="R591" s="374"/>
      <c r="S591" s="374"/>
      <c r="T591" s="374"/>
      <c r="U591" s="374"/>
      <c r="V591" s="374"/>
      <c r="W591" s="374"/>
      <c r="X591" s="374"/>
      <c r="Y591" s="374"/>
      <c r="Z591" s="374"/>
      <c r="AA591" s="374"/>
      <c r="AB591" s="374"/>
      <c r="AC591" s="374"/>
      <c r="AD591" s="374"/>
      <c r="AE591" s="375"/>
      <c r="AF591" s="375"/>
      <c r="AG591" s="375"/>
      <c r="AH591" s="375"/>
      <c r="AI591" s="375"/>
      <c r="AJ591" s="375"/>
      <c r="AK591" s="375"/>
      <c r="AL591" s="375"/>
      <c r="AM591" s="375"/>
      <c r="AN591" s="375"/>
      <c r="AO591" s="374"/>
      <c r="AP591" s="374"/>
      <c r="AQ591" s="374"/>
      <c r="AR591" s="374"/>
      <c r="AS591" s="374"/>
      <c r="AT591" s="374"/>
      <c r="AU591" s="374"/>
      <c r="AW591" s="363"/>
      <c r="AX591" s="363"/>
      <c r="AY591" s="363"/>
      <c r="AZ591" s="363"/>
      <c r="BA591" s="363"/>
      <c r="BD591" s="374" t="str">
        <f>IF(W591="","",IF(F591="休日",AW591,IF(F591="法休",AW591,VLOOKUP(F591,カレンダマスタ!$Q$56:$R$69,2,FALSE))))</f>
        <v/>
      </c>
      <c r="BG591" s="374"/>
      <c r="BH591" s="374"/>
    </row>
    <row r="592" spans="2:60">
      <c r="B592" s="323"/>
      <c r="C592" s="371"/>
      <c r="D592" s="372"/>
      <c r="E592" s="373"/>
      <c r="F592" s="372"/>
      <c r="G592" s="371"/>
      <c r="H592" s="374"/>
      <c r="I592" s="374"/>
      <c r="J592" s="374"/>
      <c r="K592" s="374"/>
      <c r="L592" s="374"/>
      <c r="M592" s="374"/>
      <c r="N592" s="374"/>
      <c r="O592" s="374"/>
      <c r="P592" s="374"/>
      <c r="Q592" s="374"/>
      <c r="R592" s="374"/>
      <c r="S592" s="374"/>
      <c r="T592" s="374"/>
      <c r="U592" s="374"/>
      <c r="V592" s="374"/>
      <c r="W592" s="374"/>
      <c r="X592" s="374"/>
      <c r="Y592" s="374"/>
      <c r="Z592" s="374"/>
      <c r="AA592" s="374"/>
      <c r="AB592" s="374"/>
      <c r="AC592" s="374"/>
      <c r="AD592" s="374"/>
      <c r="AE592" s="375"/>
      <c r="AF592" s="375"/>
      <c r="AG592" s="375"/>
      <c r="AH592" s="375"/>
      <c r="AI592" s="375"/>
      <c r="AJ592" s="375"/>
      <c r="AK592" s="375"/>
      <c r="AL592" s="375"/>
      <c r="AM592" s="375"/>
      <c r="AN592" s="375"/>
      <c r="AO592" s="374"/>
      <c r="AP592" s="374"/>
      <c r="AQ592" s="374"/>
      <c r="AR592" s="374"/>
      <c r="AS592" s="374"/>
      <c r="AT592" s="374"/>
      <c r="AU592" s="374"/>
      <c r="AW592" s="363"/>
      <c r="AX592" s="363"/>
      <c r="AY592" s="363"/>
      <c r="AZ592" s="363"/>
      <c r="BA592" s="363"/>
      <c r="BD592" s="374" t="str">
        <f>IF(W592="","",IF(F592="休日",AW592,IF(F592="法休",AW592,VLOOKUP(F592,カレンダマスタ!$Q$56:$R$69,2,FALSE))))</f>
        <v/>
      </c>
      <c r="BG592" s="374"/>
      <c r="BH592" s="374"/>
    </row>
    <row r="593" spans="2:60">
      <c r="B593" s="323"/>
      <c r="C593" s="371"/>
      <c r="D593" s="372"/>
      <c r="E593" s="373"/>
      <c r="F593" s="372"/>
      <c r="G593" s="371"/>
      <c r="H593" s="374"/>
      <c r="I593" s="374"/>
      <c r="J593" s="374"/>
      <c r="K593" s="374"/>
      <c r="L593" s="374"/>
      <c r="M593" s="374"/>
      <c r="N593" s="374"/>
      <c r="O593" s="374"/>
      <c r="P593" s="374"/>
      <c r="Q593" s="374"/>
      <c r="R593" s="374"/>
      <c r="S593" s="374"/>
      <c r="T593" s="374"/>
      <c r="U593" s="374"/>
      <c r="V593" s="374"/>
      <c r="W593" s="374"/>
      <c r="X593" s="374"/>
      <c r="Y593" s="374"/>
      <c r="Z593" s="374"/>
      <c r="AA593" s="374"/>
      <c r="AB593" s="374"/>
      <c r="AC593" s="374"/>
      <c r="AD593" s="374"/>
      <c r="AE593" s="375"/>
      <c r="AF593" s="375"/>
      <c r="AG593" s="375"/>
      <c r="AH593" s="375"/>
      <c r="AI593" s="375"/>
      <c r="AJ593" s="375"/>
      <c r="AK593" s="375"/>
      <c r="AL593" s="375"/>
      <c r="AM593" s="375"/>
      <c r="AN593" s="375"/>
      <c r="AO593" s="374"/>
      <c r="AP593" s="374"/>
      <c r="AQ593" s="374"/>
      <c r="AR593" s="374"/>
      <c r="AS593" s="374"/>
      <c r="AT593" s="374"/>
      <c r="AU593" s="374"/>
      <c r="AW593" s="363"/>
      <c r="AX593" s="363"/>
      <c r="AY593" s="363"/>
      <c r="AZ593" s="363"/>
      <c r="BA593" s="363"/>
      <c r="BD593" s="374" t="str">
        <f>IF(W593="","",IF(F593="休日",AW593,IF(F593="法休",AW593,VLOOKUP(F593,カレンダマスタ!$Q$56:$R$69,2,FALSE))))</f>
        <v/>
      </c>
      <c r="BG593" s="374"/>
      <c r="BH593" s="374"/>
    </row>
    <row r="594" spans="2:60">
      <c r="B594" s="323"/>
      <c r="C594" s="371"/>
      <c r="D594" s="372"/>
      <c r="E594" s="373"/>
      <c r="F594" s="372"/>
      <c r="G594" s="371"/>
      <c r="H594" s="374"/>
      <c r="I594" s="374"/>
      <c r="J594" s="374"/>
      <c r="K594" s="374"/>
      <c r="L594" s="374"/>
      <c r="M594" s="374"/>
      <c r="N594" s="374"/>
      <c r="O594" s="374"/>
      <c r="P594" s="374"/>
      <c r="Q594" s="374"/>
      <c r="R594" s="374"/>
      <c r="S594" s="374"/>
      <c r="T594" s="374"/>
      <c r="U594" s="374"/>
      <c r="V594" s="374"/>
      <c r="W594" s="374"/>
      <c r="X594" s="374"/>
      <c r="Y594" s="374"/>
      <c r="Z594" s="374"/>
      <c r="AA594" s="374"/>
      <c r="AB594" s="374"/>
      <c r="AC594" s="374"/>
      <c r="AD594" s="374"/>
      <c r="AE594" s="375"/>
      <c r="AF594" s="375"/>
      <c r="AG594" s="375"/>
      <c r="AH594" s="375"/>
      <c r="AI594" s="375"/>
      <c r="AJ594" s="375"/>
      <c r="AK594" s="375"/>
      <c r="AL594" s="375"/>
      <c r="AM594" s="375"/>
      <c r="AN594" s="375"/>
      <c r="AO594" s="374"/>
      <c r="AP594" s="374"/>
      <c r="AQ594" s="374"/>
      <c r="AR594" s="374"/>
      <c r="AS594" s="374"/>
      <c r="AT594" s="374"/>
      <c r="AU594" s="374"/>
      <c r="AW594" s="363"/>
      <c r="AX594" s="363"/>
      <c r="AY594" s="363"/>
      <c r="AZ594" s="363"/>
      <c r="BA594" s="363"/>
      <c r="BD594" s="374" t="str">
        <f>IF(W594="","",IF(F594="休日",AW594,IF(F594="法休",AW594,VLOOKUP(F594,カレンダマスタ!$Q$56:$R$69,2,FALSE))))</f>
        <v/>
      </c>
      <c r="BG594" s="374"/>
      <c r="BH594" s="374"/>
    </row>
    <row r="595" spans="2:60" ht="13.8" thickBot="1">
      <c r="B595" s="329"/>
      <c r="C595" s="377"/>
      <c r="D595" s="378"/>
      <c r="E595" s="379"/>
      <c r="F595" s="378"/>
      <c r="G595" s="377"/>
      <c r="H595" s="380"/>
      <c r="I595" s="380"/>
      <c r="J595" s="380"/>
      <c r="K595" s="380"/>
      <c r="L595" s="380"/>
      <c r="M595" s="380"/>
      <c r="N595" s="380"/>
      <c r="O595" s="380"/>
      <c r="P595" s="380"/>
      <c r="Q595" s="380"/>
      <c r="R595" s="380"/>
      <c r="S595" s="380"/>
      <c r="T595" s="380"/>
      <c r="U595" s="380"/>
      <c r="V595" s="380"/>
      <c r="W595" s="380"/>
      <c r="X595" s="380"/>
      <c r="Y595" s="380"/>
      <c r="Z595" s="380"/>
      <c r="AA595" s="380"/>
      <c r="AB595" s="380"/>
      <c r="AC595" s="380"/>
      <c r="AD595" s="380"/>
      <c r="AE595" s="381"/>
      <c r="AF595" s="381"/>
      <c r="AG595" s="381"/>
      <c r="AH595" s="381"/>
      <c r="AI595" s="381"/>
      <c r="AJ595" s="381"/>
      <c r="AK595" s="381"/>
      <c r="AL595" s="381"/>
      <c r="AM595" s="381"/>
      <c r="AN595" s="381"/>
      <c r="AO595" s="380"/>
      <c r="AP595" s="380"/>
      <c r="AQ595" s="380"/>
      <c r="AR595" s="380"/>
      <c r="AS595" s="380"/>
      <c r="AT595" s="380"/>
      <c r="AU595" s="380"/>
      <c r="AW595" s="364"/>
      <c r="AX595" s="364"/>
      <c r="AY595" s="364"/>
      <c r="AZ595" s="364"/>
      <c r="BA595" s="364"/>
      <c r="BD595" s="380" t="str">
        <f>IF(W595="","",IF(F595="休日",AW595,IF(F595="法休",AW595,VLOOKUP(F595,カレンダマスタ!$Q$56:$R$69,2,FALSE))))</f>
        <v/>
      </c>
      <c r="BG595" s="380"/>
      <c r="BH595" s="380"/>
    </row>
    <row r="596" spans="2:60">
      <c r="B596" s="176">
        <f>B551+1</f>
        <v>14</v>
      </c>
      <c r="C596" s="403">
        <f>IF(STEP!C596&lt;&gt;"",STEP!C596,"")</f>
        <v>340993</v>
      </c>
      <c r="D596" s="383" t="str">
        <f>IF(STEP!D596&lt;&gt;"",STEP!D596,"")</f>
        <v>山本　智也</v>
      </c>
      <c r="E596" s="384">
        <f>IF(STEP!E596&lt;&gt;"",STEP!E596,"")</f>
        <v>45403</v>
      </c>
      <c r="F596" s="248" t="s">
        <v>212</v>
      </c>
      <c r="G596" s="249"/>
      <c r="H596" s="250"/>
      <c r="I596" s="250"/>
      <c r="J596" s="250"/>
      <c r="K596" s="250"/>
      <c r="L596" s="250"/>
      <c r="M596" s="250"/>
      <c r="N596" s="250"/>
      <c r="O596" s="250"/>
      <c r="P596" s="250"/>
      <c r="Q596" s="250"/>
      <c r="R596" s="250"/>
      <c r="S596" s="250"/>
      <c r="T596" s="250"/>
      <c r="U596" s="250"/>
      <c r="V596" s="250"/>
      <c r="W596" s="250"/>
      <c r="X596" s="250"/>
      <c r="Y596" s="250"/>
      <c r="Z596" s="250"/>
      <c r="AA596" s="250"/>
      <c r="AB596" s="250"/>
      <c r="AC596" s="250"/>
      <c r="AD596" s="250"/>
      <c r="AE596" s="251"/>
      <c r="AF596" s="251"/>
      <c r="AG596" s="251"/>
      <c r="AH596" s="251"/>
      <c r="AI596" s="251"/>
      <c r="AJ596" s="251"/>
      <c r="AK596" s="251"/>
      <c r="AL596" s="251"/>
      <c r="AM596" s="251"/>
      <c r="AN596" s="251"/>
      <c r="AO596" s="250"/>
      <c r="AP596" s="250"/>
      <c r="AQ596" s="250"/>
      <c r="AR596" s="250"/>
      <c r="AS596" s="250"/>
      <c r="AT596" s="250"/>
      <c r="AU596" s="250"/>
      <c r="AW596" s="282" t="str">
        <f t="shared" ref="AW596:AW630" si="70">IF(W596&lt;&gt;"",IF(W596&lt;&gt;"",CEILING(IF(J596&lt;&gt;"",J596,I596),$AY$8),""),"")</f>
        <v/>
      </c>
      <c r="AX596" s="282" t="str">
        <f t="shared" ref="AX596:AX659" si="71">IF(W596&lt;&gt;"",IF(W596&lt;&gt;"",IF(OR(K596="早出",AND(BD596&lt;AW596,K596&lt;&gt;"有償遅刻")),AW596,BD596),""),"")</f>
        <v/>
      </c>
      <c r="AY596" s="282" t="str">
        <f t="shared" ref="AY596:AY630" si="72">IF(W596&lt;&gt;"",FLOOR(IF(N596&lt;&gt;"",N596,M596),$AY$8),"")</f>
        <v/>
      </c>
      <c r="AZ596" s="282" t="str">
        <f t="shared" ref="AZ596:AZ630" si="73">IF(W596&lt;&gt;"",IF(AY596&lt;&gt;0,AY596-AR596,L596-AR596),"")</f>
        <v/>
      </c>
      <c r="BA596" s="282" t="str">
        <f t="shared" ref="BA596:BA630" si="74">IF(W596&lt;&gt;"",W596,"")</f>
        <v/>
      </c>
      <c r="BD596" s="250" t="str">
        <f>IF(W596="","",IF(F596="休日",AW596,IF(F596="法休",AW596,VLOOKUP(F596,カレンダマスタ!$Q$56:$R$69,2,FALSE))))</f>
        <v/>
      </c>
      <c r="BG596" s="250" t="e">
        <f>STEP!AF596</f>
        <v>#N/A</v>
      </c>
      <c r="BH596" s="250" t="str">
        <f>IF(AX596="","",IF(P596&lt;&gt;"","",IF(BG596="CS","OK",IF(VLOOKUP(E596,カレンダマスタ!$A$5:$D$381,4,FALSE)&gt;0,"",IF(OR(AX596*24&gt;10.84,AZ596*24&lt;14.5)=TRUE,"×","OK")))))</f>
        <v/>
      </c>
    </row>
    <row r="597" spans="2:60">
      <c r="B597" s="111"/>
      <c r="C597" s="385">
        <f>IF(STEP!C597&lt;&gt;"",STEP!C597,"")</f>
        <v>340993</v>
      </c>
      <c r="D597" s="386" t="str">
        <f>IF(STEP!D597&lt;&gt;"",STEP!D597,"")</f>
        <v>山本　智也</v>
      </c>
      <c r="E597" s="387">
        <f>IF(STEP!E597&lt;&gt;"",STEP!E597,"")</f>
        <v>45404</v>
      </c>
      <c r="F597" s="253" t="s">
        <v>557</v>
      </c>
      <c r="G597" s="252"/>
      <c r="H597" s="254">
        <v>0.36458333333333331</v>
      </c>
      <c r="I597" s="254">
        <v>0.36319444444444443</v>
      </c>
      <c r="J597" s="254"/>
      <c r="K597" s="254"/>
      <c r="L597" s="254">
        <v>0.72916666666666663</v>
      </c>
      <c r="M597" s="254">
        <v>0.77430555555555547</v>
      </c>
      <c r="N597" s="254"/>
      <c r="O597" s="254"/>
      <c r="P597" s="254"/>
      <c r="Q597" s="254" t="s">
        <v>559</v>
      </c>
      <c r="R597" s="254"/>
      <c r="S597" s="254"/>
      <c r="T597" s="254"/>
      <c r="U597" s="254"/>
      <c r="V597" s="254">
        <v>0.33333333333333331</v>
      </c>
      <c r="W597" s="254">
        <v>0.36805555555555558</v>
      </c>
      <c r="X597" s="254"/>
      <c r="Y597" s="254">
        <v>3.4722222222222224E-2</v>
      </c>
      <c r="Z597" s="254"/>
      <c r="AA597" s="254"/>
      <c r="AB597" s="254"/>
      <c r="AC597" s="254"/>
      <c r="AD597" s="254"/>
      <c r="AE597" s="255">
        <v>3.4722222222222224E-2</v>
      </c>
      <c r="AF597" s="255">
        <v>3.4722222222222224E-2</v>
      </c>
      <c r="AG597" s="255"/>
      <c r="AH597" s="255">
        <v>3.4722222222222224E-2</v>
      </c>
      <c r="AI597" s="255">
        <v>1</v>
      </c>
      <c r="AJ597" s="255">
        <v>1</v>
      </c>
      <c r="AK597" s="255"/>
      <c r="AL597" s="255"/>
      <c r="AM597" s="255"/>
      <c r="AN597" s="255"/>
      <c r="AO597" s="254"/>
      <c r="AP597" s="254"/>
      <c r="AQ597" s="254"/>
      <c r="AR597" s="254"/>
      <c r="AS597" s="254"/>
      <c r="AT597" s="254"/>
      <c r="AU597" s="254"/>
      <c r="AW597" s="283">
        <f t="shared" si="70"/>
        <v>0.36458333333333331</v>
      </c>
      <c r="AX597" s="283">
        <f t="shared" si="71"/>
        <v>0.36458333333333331</v>
      </c>
      <c r="AY597" s="283">
        <f t="shared" si="72"/>
        <v>0.77430555555555547</v>
      </c>
      <c r="AZ597" s="283">
        <f t="shared" si="73"/>
        <v>0.77430555555555547</v>
      </c>
      <c r="BA597" s="283">
        <f t="shared" si="74"/>
        <v>0.36805555555555558</v>
      </c>
      <c r="BD597" s="254">
        <f>IF(W597="","",IF(F597="休日",AW597,IF(F597="法休",AW597,VLOOKUP(F597,カレンダマスタ!$Q$56:$R$69,2,FALSE))))</f>
        <v>0.36458333333333331</v>
      </c>
      <c r="BG597" s="254" t="e">
        <f t="shared" ref="BG597:BG660" si="75">BG596</f>
        <v>#N/A</v>
      </c>
      <c r="BH597" s="254" t="e">
        <f>IF(AX597="","",IF(P597&lt;&gt;"","",IF(BG597="CS","OK",IF(VLOOKUP(E597,カレンダマスタ!$A$5:$D$381,4,FALSE)&gt;0,"",IF(OR(AX597*24&gt;10.84,AZ597*24&lt;14.5)=TRUE,"×","OK")))))</f>
        <v>#N/A</v>
      </c>
    </row>
    <row r="598" spans="2:60">
      <c r="B598" s="111"/>
      <c r="C598" s="385">
        <f>IF(STEP!C598&lt;&gt;"",STEP!C598,"")</f>
        <v>340993</v>
      </c>
      <c r="D598" s="386" t="str">
        <f>IF(STEP!D598&lt;&gt;"",STEP!D598,"")</f>
        <v>山本　智也</v>
      </c>
      <c r="E598" s="387">
        <f>IF(STEP!E598&lt;&gt;"",STEP!E598,"")</f>
        <v>45405</v>
      </c>
      <c r="F598" s="253" t="s">
        <v>557</v>
      </c>
      <c r="G598" s="252"/>
      <c r="H598" s="254">
        <v>0.36458333333333331</v>
      </c>
      <c r="I598" s="254">
        <v>0.36180555555555555</v>
      </c>
      <c r="J598" s="254"/>
      <c r="K598" s="254"/>
      <c r="L598" s="254">
        <v>0.72916666666666663</v>
      </c>
      <c r="M598" s="254">
        <v>0.78125</v>
      </c>
      <c r="N598" s="254"/>
      <c r="O598" s="254"/>
      <c r="P598" s="254"/>
      <c r="Q598" s="254" t="s">
        <v>559</v>
      </c>
      <c r="R598" s="254"/>
      <c r="S598" s="254" t="s">
        <v>591</v>
      </c>
      <c r="T598" s="254"/>
      <c r="U598" s="254"/>
      <c r="V598" s="254">
        <v>0.33333333333333331</v>
      </c>
      <c r="W598" s="254">
        <v>0.375</v>
      </c>
      <c r="X598" s="254"/>
      <c r="Y598" s="254">
        <v>4.1666666666666664E-2</v>
      </c>
      <c r="Z598" s="254"/>
      <c r="AA598" s="254"/>
      <c r="AB598" s="254"/>
      <c r="AC598" s="254"/>
      <c r="AD598" s="254"/>
      <c r="AE598" s="255">
        <v>4.1666666666666664E-2</v>
      </c>
      <c r="AF598" s="255">
        <v>4.1666666666666664E-2</v>
      </c>
      <c r="AG598" s="255"/>
      <c r="AH598" s="255">
        <v>4.1666666666666664E-2</v>
      </c>
      <c r="AI598" s="255">
        <v>1</v>
      </c>
      <c r="AJ598" s="255">
        <v>1</v>
      </c>
      <c r="AK598" s="255"/>
      <c r="AL598" s="255"/>
      <c r="AM598" s="255"/>
      <c r="AN598" s="255"/>
      <c r="AO598" s="254"/>
      <c r="AP598" s="254"/>
      <c r="AQ598" s="254"/>
      <c r="AR598" s="254"/>
      <c r="AS598" s="254"/>
      <c r="AT598" s="254"/>
      <c r="AU598" s="254"/>
      <c r="AW598" s="283">
        <f t="shared" si="70"/>
        <v>0.36458333333333331</v>
      </c>
      <c r="AX598" s="283">
        <f t="shared" si="71"/>
        <v>0.36458333333333331</v>
      </c>
      <c r="AY598" s="283">
        <f t="shared" si="72"/>
        <v>0.78125</v>
      </c>
      <c r="AZ598" s="283">
        <f t="shared" si="73"/>
        <v>0.78125</v>
      </c>
      <c r="BA598" s="283">
        <f t="shared" si="74"/>
        <v>0.375</v>
      </c>
      <c r="BD598" s="254">
        <f>IF(W598="","",IF(F598="休日",AW598,IF(F598="法休",AW598,VLOOKUP(F598,カレンダマスタ!$Q$56:$R$69,2,FALSE))))</f>
        <v>0.36458333333333331</v>
      </c>
      <c r="BG598" s="254" t="e">
        <f t="shared" si="75"/>
        <v>#N/A</v>
      </c>
      <c r="BH598" s="254" t="e">
        <f>IF(AX598="","",IF(P598&lt;&gt;"","",IF(BG598="CS","OK",IF(VLOOKUP(E598,カレンダマスタ!$A$5:$D$381,4,FALSE)&gt;0,"",IF(OR(AX598*24&gt;10.84,AZ598*24&lt;14.5)=TRUE,"×","OK")))))</f>
        <v>#N/A</v>
      </c>
    </row>
    <row r="599" spans="2:60">
      <c r="B599" s="111"/>
      <c r="C599" s="385">
        <f>IF(STEP!C599&lt;&gt;"",STEP!C599,"")</f>
        <v>340993</v>
      </c>
      <c r="D599" s="386" t="str">
        <f>IF(STEP!D599&lt;&gt;"",STEP!D599,"")</f>
        <v>山本　智也</v>
      </c>
      <c r="E599" s="387">
        <f>IF(STEP!E599&lt;&gt;"",STEP!E599,"")</f>
        <v>45406</v>
      </c>
      <c r="F599" s="256" t="s">
        <v>557</v>
      </c>
      <c r="G599" s="257"/>
      <c r="H599" s="254">
        <v>0.36458333333333331</v>
      </c>
      <c r="I599" s="254">
        <v>0.36388888888888887</v>
      </c>
      <c r="J599" s="254"/>
      <c r="K599" s="254"/>
      <c r="L599" s="254">
        <v>0.72916666666666663</v>
      </c>
      <c r="M599" s="254">
        <v>0.7368055555555556</v>
      </c>
      <c r="N599" s="254"/>
      <c r="O599" s="254"/>
      <c r="P599" s="254"/>
      <c r="Q599" s="254"/>
      <c r="R599" s="254"/>
      <c r="S599" s="254"/>
      <c r="T599" s="254"/>
      <c r="U599" s="254"/>
      <c r="V599" s="254">
        <v>0.33333333333333331</v>
      </c>
      <c r="W599" s="254">
        <v>0.33333333333333331</v>
      </c>
      <c r="X599" s="254"/>
      <c r="Y599" s="254"/>
      <c r="Z599" s="254"/>
      <c r="AA599" s="254"/>
      <c r="AB599" s="254"/>
      <c r="AC599" s="254"/>
      <c r="AD599" s="254"/>
      <c r="AE599" s="255"/>
      <c r="AF599" s="255"/>
      <c r="AG599" s="255"/>
      <c r="AH599" s="255"/>
      <c r="AI599" s="255">
        <v>1</v>
      </c>
      <c r="AJ599" s="255">
        <v>1</v>
      </c>
      <c r="AK599" s="255"/>
      <c r="AL599" s="255"/>
      <c r="AM599" s="255"/>
      <c r="AN599" s="255"/>
      <c r="AO599" s="254"/>
      <c r="AP599" s="254"/>
      <c r="AQ599" s="254"/>
      <c r="AR599" s="254"/>
      <c r="AS599" s="254"/>
      <c r="AT599" s="254"/>
      <c r="AU599" s="254"/>
      <c r="AW599" s="283">
        <f t="shared" si="70"/>
        <v>0.36458333333333331</v>
      </c>
      <c r="AX599" s="283">
        <f t="shared" si="71"/>
        <v>0.36458333333333331</v>
      </c>
      <c r="AY599" s="283">
        <f t="shared" si="72"/>
        <v>0.73611111111111105</v>
      </c>
      <c r="AZ599" s="283">
        <f t="shared" si="73"/>
        <v>0.73611111111111105</v>
      </c>
      <c r="BA599" s="283">
        <f t="shared" si="74"/>
        <v>0.33333333333333331</v>
      </c>
      <c r="BD599" s="254">
        <f>IF(W599="","",IF(F599="休日",AW599,IF(F599="法休",AW599,VLOOKUP(F599,カレンダマスタ!$Q$56:$R$69,2,FALSE))))</f>
        <v>0.36458333333333331</v>
      </c>
      <c r="BG599" s="254" t="e">
        <f t="shared" si="75"/>
        <v>#N/A</v>
      </c>
      <c r="BH599" s="254" t="e">
        <f>IF(AX599="","",IF(P599&lt;&gt;"","",IF(BG599="CS","OK",IF(VLOOKUP(E599,カレンダマスタ!$A$5:$D$381,4,FALSE)&gt;0,"",IF(OR(AX599*24&gt;10.84,AZ599*24&lt;14.5)=TRUE,"×","OK")))))</f>
        <v>#N/A</v>
      </c>
    </row>
    <row r="600" spans="2:60">
      <c r="B600" s="111"/>
      <c r="C600" s="385">
        <f>IF(STEP!C600&lt;&gt;"",STEP!C600,"")</f>
        <v>340993</v>
      </c>
      <c r="D600" s="386" t="str">
        <f>IF(STEP!D600&lt;&gt;"",STEP!D600,"")</f>
        <v>山本　智也</v>
      </c>
      <c r="E600" s="387">
        <f>IF(STEP!E600&lt;&gt;"",STEP!E600,"")</f>
        <v>45407</v>
      </c>
      <c r="F600" s="256" t="s">
        <v>557</v>
      </c>
      <c r="G600" s="257"/>
      <c r="H600" s="254">
        <v>0.36458333333333331</v>
      </c>
      <c r="I600" s="254">
        <v>0.3611111111111111</v>
      </c>
      <c r="J600" s="254"/>
      <c r="K600" s="254"/>
      <c r="L600" s="254">
        <v>0.72916666666666663</v>
      </c>
      <c r="M600" s="254">
        <v>0.78125</v>
      </c>
      <c r="N600" s="254"/>
      <c r="O600" s="254"/>
      <c r="P600" s="254"/>
      <c r="Q600" s="254" t="s">
        <v>559</v>
      </c>
      <c r="R600" s="254"/>
      <c r="S600" s="254" t="s">
        <v>578</v>
      </c>
      <c r="T600" s="254"/>
      <c r="U600" s="254"/>
      <c r="V600" s="254">
        <v>0.33333333333333331</v>
      </c>
      <c r="W600" s="254">
        <v>0.375</v>
      </c>
      <c r="X600" s="254"/>
      <c r="Y600" s="254">
        <v>4.1666666666666664E-2</v>
      </c>
      <c r="Z600" s="254"/>
      <c r="AA600" s="254"/>
      <c r="AB600" s="254"/>
      <c r="AC600" s="254"/>
      <c r="AD600" s="254"/>
      <c r="AE600" s="255">
        <v>3.125E-2</v>
      </c>
      <c r="AF600" s="255">
        <v>4.1666666666666664E-2</v>
      </c>
      <c r="AG600" s="255">
        <v>1.0416666666666666E-2</v>
      </c>
      <c r="AH600" s="255">
        <v>4.1666666666666664E-2</v>
      </c>
      <c r="AI600" s="255">
        <v>1</v>
      </c>
      <c r="AJ600" s="255">
        <v>1</v>
      </c>
      <c r="AK600" s="255"/>
      <c r="AL600" s="255"/>
      <c r="AM600" s="255"/>
      <c r="AN600" s="255"/>
      <c r="AO600" s="254"/>
      <c r="AP600" s="254"/>
      <c r="AQ600" s="254"/>
      <c r="AR600" s="254"/>
      <c r="AS600" s="254"/>
      <c r="AT600" s="254"/>
      <c r="AU600" s="254"/>
      <c r="AW600" s="283">
        <f t="shared" si="70"/>
        <v>0.3611111111111111</v>
      </c>
      <c r="AX600" s="283">
        <f t="shared" si="71"/>
        <v>0.36458333333333331</v>
      </c>
      <c r="AY600" s="283">
        <f t="shared" si="72"/>
        <v>0.78125</v>
      </c>
      <c r="AZ600" s="283">
        <f t="shared" si="73"/>
        <v>0.78125</v>
      </c>
      <c r="BA600" s="283">
        <f t="shared" si="74"/>
        <v>0.375</v>
      </c>
      <c r="BD600" s="254">
        <f>IF(W600="","",IF(F600="休日",AW600,IF(F600="法休",AW600,VLOOKUP(F600,カレンダマスタ!$Q$56:$R$69,2,FALSE))))</f>
        <v>0.36458333333333331</v>
      </c>
      <c r="BG600" s="254" t="e">
        <f t="shared" si="75"/>
        <v>#N/A</v>
      </c>
      <c r="BH600" s="254" t="e">
        <f>IF(AX600="","",IF(P600&lt;&gt;"","",IF(BG600="CS","OK",IF(VLOOKUP(E600,カレンダマスタ!$A$5:$D$381,4,FALSE)&gt;0,"",IF(OR(AX600*24&gt;10.84,AZ600*24&lt;14.5)=TRUE,"×","OK")))))</f>
        <v>#N/A</v>
      </c>
    </row>
    <row r="601" spans="2:60">
      <c r="B601" s="111"/>
      <c r="C601" s="385">
        <f>IF(STEP!C601&lt;&gt;"",STEP!C601,"")</f>
        <v>340993</v>
      </c>
      <c r="D601" s="386" t="str">
        <f>IF(STEP!D601&lt;&gt;"",STEP!D601,"")</f>
        <v>山本　智也</v>
      </c>
      <c r="E601" s="387">
        <f>IF(STEP!E601&lt;&gt;"",STEP!E601,"")</f>
        <v>45408</v>
      </c>
      <c r="F601" s="256" t="s">
        <v>557</v>
      </c>
      <c r="G601" s="252"/>
      <c r="H601" s="254"/>
      <c r="I601" s="254"/>
      <c r="J601" s="254"/>
      <c r="K601" s="254"/>
      <c r="L601" s="254"/>
      <c r="M601" s="254"/>
      <c r="N601" s="254"/>
      <c r="O601" s="254"/>
      <c r="P601" s="254" t="s">
        <v>558</v>
      </c>
      <c r="Q601" s="254"/>
      <c r="R601" s="254"/>
      <c r="S601" s="254"/>
      <c r="T601" s="254"/>
      <c r="U601" s="254"/>
      <c r="V601" s="254">
        <v>0.33333333333333331</v>
      </c>
      <c r="W601" s="254">
        <v>0.33333333333333331</v>
      </c>
      <c r="X601" s="254"/>
      <c r="Y601" s="254"/>
      <c r="Z601" s="254"/>
      <c r="AA601" s="254"/>
      <c r="AB601" s="254"/>
      <c r="AC601" s="254"/>
      <c r="AD601" s="254"/>
      <c r="AE601" s="255"/>
      <c r="AF601" s="255"/>
      <c r="AG601" s="255"/>
      <c r="AH601" s="255"/>
      <c r="AI601" s="255">
        <v>1</v>
      </c>
      <c r="AJ601" s="255">
        <v>1</v>
      </c>
      <c r="AK601" s="255"/>
      <c r="AL601" s="255"/>
      <c r="AM601" s="255"/>
      <c r="AN601" s="255"/>
      <c r="AO601" s="254"/>
      <c r="AP601" s="254"/>
      <c r="AQ601" s="254"/>
      <c r="AR601" s="254"/>
      <c r="AS601" s="254"/>
      <c r="AT601" s="254"/>
      <c r="AU601" s="254"/>
      <c r="AW601" s="283">
        <f t="shared" si="70"/>
        <v>0</v>
      </c>
      <c r="AX601" s="283">
        <f t="shared" si="71"/>
        <v>0.36458333333333331</v>
      </c>
      <c r="AY601" s="283">
        <f t="shared" si="72"/>
        <v>0</v>
      </c>
      <c r="AZ601" s="283">
        <f t="shared" si="73"/>
        <v>0</v>
      </c>
      <c r="BA601" s="283">
        <f t="shared" si="74"/>
        <v>0.33333333333333331</v>
      </c>
      <c r="BD601" s="254">
        <f>IF(W601="","",IF(F601="休日",AW601,IF(F601="法休",AW601,VLOOKUP(F601,カレンダマスタ!$Q$56:$R$69,2,FALSE))))</f>
        <v>0.36458333333333331</v>
      </c>
      <c r="BG601" s="254" t="e">
        <f t="shared" si="75"/>
        <v>#N/A</v>
      </c>
      <c r="BH601" s="254" t="str">
        <f>IF(AX601="","",IF(P601&lt;&gt;"","",IF(BG601="CS","OK",IF(VLOOKUP(E601,カレンダマスタ!$A$5:$D$381,4,FALSE)&gt;0,"",IF(OR(AX601*24&gt;10.84,AZ601*24&lt;14.5)=TRUE,"×","OK")))))</f>
        <v/>
      </c>
    </row>
    <row r="602" spans="2:60">
      <c r="B602" s="111"/>
      <c r="C602" s="388">
        <f>IF(STEP!C602&lt;&gt;"",STEP!C602,"")</f>
        <v>340993</v>
      </c>
      <c r="D602" s="389" t="str">
        <f>IF(STEP!D602&lt;&gt;"",STEP!D602,"")</f>
        <v>山本　智也</v>
      </c>
      <c r="E602" s="390">
        <f>IF(STEP!E602&lt;&gt;"",STEP!E602,"")</f>
        <v>45409</v>
      </c>
      <c r="F602" s="259" t="s">
        <v>211</v>
      </c>
      <c r="G602" s="258"/>
      <c r="H602" s="260"/>
      <c r="I602" s="260"/>
      <c r="J602" s="260"/>
      <c r="K602" s="260"/>
      <c r="L602" s="260"/>
      <c r="M602" s="260"/>
      <c r="N602" s="260"/>
      <c r="O602" s="260"/>
      <c r="P602" s="260"/>
      <c r="Q602" s="260"/>
      <c r="R602" s="260"/>
      <c r="S602" s="260"/>
      <c r="T602" s="260"/>
      <c r="U602" s="260"/>
      <c r="V602" s="260"/>
      <c r="W602" s="260"/>
      <c r="X602" s="260"/>
      <c r="Y602" s="260"/>
      <c r="Z602" s="260"/>
      <c r="AA602" s="260"/>
      <c r="AB602" s="260"/>
      <c r="AC602" s="260"/>
      <c r="AD602" s="260"/>
      <c r="AE602" s="261"/>
      <c r="AF602" s="261"/>
      <c r="AG602" s="261"/>
      <c r="AH602" s="261"/>
      <c r="AI602" s="261"/>
      <c r="AJ602" s="261"/>
      <c r="AK602" s="261"/>
      <c r="AL602" s="261"/>
      <c r="AM602" s="261"/>
      <c r="AN602" s="261"/>
      <c r="AO602" s="260"/>
      <c r="AP602" s="260"/>
      <c r="AQ602" s="260"/>
      <c r="AR602" s="260"/>
      <c r="AS602" s="260"/>
      <c r="AT602" s="260"/>
      <c r="AU602" s="260"/>
      <c r="AW602" s="284" t="str">
        <f t="shared" si="70"/>
        <v/>
      </c>
      <c r="AX602" s="284" t="str">
        <f t="shared" si="71"/>
        <v/>
      </c>
      <c r="AY602" s="284" t="str">
        <f t="shared" si="72"/>
        <v/>
      </c>
      <c r="AZ602" s="284" t="str">
        <f t="shared" si="73"/>
        <v/>
      </c>
      <c r="BA602" s="284" t="str">
        <f t="shared" si="74"/>
        <v/>
      </c>
      <c r="BD602" s="260" t="str">
        <f>IF(W602="","",IF(F602="休日",AW602,IF(F602="法休",AW602,VLOOKUP(F602,カレンダマスタ!$Q$56:$R$69,2,FALSE))))</f>
        <v/>
      </c>
      <c r="BG602" s="260" t="e">
        <f t="shared" si="75"/>
        <v>#N/A</v>
      </c>
      <c r="BH602" s="260" t="str">
        <f>IF(AX602="","",IF(P602&lt;&gt;"","",IF(BG602="CS","OK",IF(VLOOKUP(E602,カレンダマスタ!$A$5:$D$381,4,FALSE)&gt;0,"",IF(OR(AX602*24&gt;10.84,AZ602*24&lt;14.5)=TRUE,"×","OK")))))</f>
        <v/>
      </c>
    </row>
    <row r="603" spans="2:60">
      <c r="B603" s="111"/>
      <c r="C603" s="391">
        <f>IF(STEP!C603&lt;&gt;"",STEP!C603,"")</f>
        <v>340993</v>
      </c>
      <c r="D603" s="392" t="str">
        <f>IF(STEP!D603&lt;&gt;"",STEP!D603,"")</f>
        <v>山本　智也</v>
      </c>
      <c r="E603" s="393">
        <f>IF(STEP!E603&lt;&gt;"",STEP!E603,"")</f>
        <v>45410</v>
      </c>
      <c r="F603" s="263" t="s">
        <v>212</v>
      </c>
      <c r="G603" s="262"/>
      <c r="H603" s="264"/>
      <c r="I603" s="264"/>
      <c r="J603" s="264"/>
      <c r="K603" s="264"/>
      <c r="L603" s="264"/>
      <c r="M603" s="264"/>
      <c r="N603" s="264"/>
      <c r="O603" s="264"/>
      <c r="P603" s="264"/>
      <c r="Q603" s="264"/>
      <c r="R603" s="264"/>
      <c r="S603" s="264"/>
      <c r="T603" s="264"/>
      <c r="U603" s="264"/>
      <c r="V603" s="264"/>
      <c r="W603" s="264"/>
      <c r="X603" s="264"/>
      <c r="Y603" s="264"/>
      <c r="Z603" s="264"/>
      <c r="AA603" s="264"/>
      <c r="AB603" s="264"/>
      <c r="AC603" s="264"/>
      <c r="AD603" s="264"/>
      <c r="AE603" s="265"/>
      <c r="AF603" s="265"/>
      <c r="AG603" s="265"/>
      <c r="AH603" s="265"/>
      <c r="AI603" s="265"/>
      <c r="AJ603" s="265"/>
      <c r="AK603" s="265"/>
      <c r="AL603" s="265"/>
      <c r="AM603" s="265"/>
      <c r="AN603" s="265"/>
      <c r="AO603" s="264"/>
      <c r="AP603" s="264"/>
      <c r="AQ603" s="264"/>
      <c r="AR603" s="264"/>
      <c r="AS603" s="264"/>
      <c r="AT603" s="264"/>
      <c r="AU603" s="264"/>
      <c r="AW603" s="285" t="str">
        <f t="shared" si="70"/>
        <v/>
      </c>
      <c r="AX603" s="285" t="str">
        <f t="shared" si="71"/>
        <v/>
      </c>
      <c r="AY603" s="285" t="str">
        <f t="shared" si="72"/>
        <v/>
      </c>
      <c r="AZ603" s="285" t="str">
        <f t="shared" si="73"/>
        <v/>
      </c>
      <c r="BA603" s="285" t="str">
        <f t="shared" si="74"/>
        <v/>
      </c>
      <c r="BD603" s="264" t="str">
        <f>IF(W603="","",IF(F603="休日",AW603,IF(F603="法休",AW603,VLOOKUP(F603,カレンダマスタ!$Q$56:$R$69,2,FALSE))))</f>
        <v/>
      </c>
      <c r="BG603" s="264" t="e">
        <f t="shared" si="75"/>
        <v>#N/A</v>
      </c>
      <c r="BH603" s="264" t="str">
        <f>IF(AX603="","",IF(P603&lt;&gt;"","",IF(BG603="CS","OK",IF(VLOOKUP(E603,カレンダマスタ!$A$5:$D$381,4,FALSE)&gt;0,"",IF(OR(AX603*24&gt;10.84,AZ603*24&lt;14.5)=TRUE,"×","OK")))))</f>
        <v/>
      </c>
    </row>
    <row r="604" spans="2:60">
      <c r="B604" s="111"/>
      <c r="C604" s="385">
        <f>IF(STEP!C604&lt;&gt;"",STEP!C604,"")</f>
        <v>340993</v>
      </c>
      <c r="D604" s="386" t="str">
        <f>IF(STEP!D604&lt;&gt;"",STEP!D604,"")</f>
        <v>山本　智也</v>
      </c>
      <c r="E604" s="387">
        <f>IF(STEP!E604&lt;&gt;"",STEP!E604,"")</f>
        <v>45411</v>
      </c>
      <c r="F604" s="253" t="s">
        <v>211</v>
      </c>
      <c r="G604" s="252"/>
      <c r="H604" s="254"/>
      <c r="I604" s="254"/>
      <c r="J604" s="254"/>
      <c r="K604" s="254"/>
      <c r="L604" s="254"/>
      <c r="M604" s="254"/>
      <c r="N604" s="254"/>
      <c r="O604" s="254"/>
      <c r="P604" s="254"/>
      <c r="Q604" s="254"/>
      <c r="R604" s="254"/>
      <c r="S604" s="254"/>
      <c r="T604" s="254"/>
      <c r="U604" s="254"/>
      <c r="V604" s="254"/>
      <c r="W604" s="254"/>
      <c r="X604" s="254"/>
      <c r="Y604" s="254"/>
      <c r="Z604" s="254"/>
      <c r="AA604" s="254"/>
      <c r="AB604" s="254"/>
      <c r="AC604" s="254"/>
      <c r="AD604" s="254"/>
      <c r="AE604" s="255"/>
      <c r="AF604" s="255"/>
      <c r="AG604" s="255"/>
      <c r="AH604" s="255"/>
      <c r="AI604" s="255"/>
      <c r="AJ604" s="255"/>
      <c r="AK604" s="255"/>
      <c r="AL604" s="255"/>
      <c r="AM604" s="255"/>
      <c r="AN604" s="255"/>
      <c r="AO604" s="254"/>
      <c r="AP604" s="254"/>
      <c r="AQ604" s="254"/>
      <c r="AR604" s="254"/>
      <c r="AS604" s="254"/>
      <c r="AT604" s="254"/>
      <c r="AU604" s="254"/>
      <c r="AW604" s="283" t="str">
        <f t="shared" si="70"/>
        <v/>
      </c>
      <c r="AX604" s="283" t="str">
        <f t="shared" si="71"/>
        <v/>
      </c>
      <c r="AY604" s="283" t="str">
        <f t="shared" si="72"/>
        <v/>
      </c>
      <c r="AZ604" s="283" t="str">
        <f t="shared" si="73"/>
        <v/>
      </c>
      <c r="BA604" s="283" t="str">
        <f t="shared" si="74"/>
        <v/>
      </c>
      <c r="BD604" s="254" t="str">
        <f>IF(W604="","",IF(F604="休日",AW604,IF(F604="法休",AW604,VLOOKUP(F604,カレンダマスタ!$Q$56:$R$69,2,FALSE))))</f>
        <v/>
      </c>
      <c r="BG604" s="254" t="e">
        <f t="shared" si="75"/>
        <v>#N/A</v>
      </c>
      <c r="BH604" s="254" t="str">
        <f>IF(AX604="","",IF(P604&lt;&gt;"","",IF(BG604="CS","OK",IF(VLOOKUP(E604,カレンダマスタ!$A$5:$D$381,4,FALSE)&gt;0,"",IF(OR(AX604*24&gt;10.84,AZ604*24&lt;14.5)=TRUE,"×","OK")))))</f>
        <v/>
      </c>
    </row>
    <row r="605" spans="2:60">
      <c r="B605" s="111"/>
      <c r="C605" s="385">
        <f>IF(STEP!C605&lt;&gt;"",STEP!C605,"")</f>
        <v>340993</v>
      </c>
      <c r="D605" s="386" t="str">
        <f>IF(STEP!D605&lt;&gt;"",STEP!D605,"")</f>
        <v>山本　智也</v>
      </c>
      <c r="E605" s="387">
        <f>IF(STEP!E605&lt;&gt;"",STEP!E605,"")</f>
        <v>45412</v>
      </c>
      <c r="F605" s="253" t="s">
        <v>211</v>
      </c>
      <c r="G605" s="252"/>
      <c r="H605" s="254"/>
      <c r="I605" s="254"/>
      <c r="J605" s="254"/>
      <c r="K605" s="254"/>
      <c r="L605" s="254"/>
      <c r="M605" s="254"/>
      <c r="N605" s="254"/>
      <c r="O605" s="254"/>
      <c r="P605" s="254"/>
      <c r="Q605" s="254"/>
      <c r="R605" s="254"/>
      <c r="S605" s="254"/>
      <c r="T605" s="254"/>
      <c r="U605" s="254"/>
      <c r="V605" s="254"/>
      <c r="W605" s="254"/>
      <c r="X605" s="254"/>
      <c r="Y605" s="254"/>
      <c r="Z605" s="254"/>
      <c r="AA605" s="254"/>
      <c r="AB605" s="254"/>
      <c r="AC605" s="254"/>
      <c r="AD605" s="254"/>
      <c r="AE605" s="255"/>
      <c r="AF605" s="255"/>
      <c r="AG605" s="255"/>
      <c r="AH605" s="255"/>
      <c r="AI605" s="255"/>
      <c r="AJ605" s="255"/>
      <c r="AK605" s="255"/>
      <c r="AL605" s="255"/>
      <c r="AM605" s="255"/>
      <c r="AN605" s="255"/>
      <c r="AO605" s="254"/>
      <c r="AP605" s="254"/>
      <c r="AQ605" s="254"/>
      <c r="AR605" s="254"/>
      <c r="AS605" s="254"/>
      <c r="AT605" s="254"/>
      <c r="AU605" s="254"/>
      <c r="AW605" s="283" t="str">
        <f t="shared" si="70"/>
        <v/>
      </c>
      <c r="AX605" s="283" t="str">
        <f t="shared" si="71"/>
        <v/>
      </c>
      <c r="AY605" s="283" t="str">
        <f t="shared" si="72"/>
        <v/>
      </c>
      <c r="AZ605" s="283" t="str">
        <f t="shared" si="73"/>
        <v/>
      </c>
      <c r="BA605" s="283" t="str">
        <f t="shared" si="74"/>
        <v/>
      </c>
      <c r="BD605" s="254" t="str">
        <f>IF(W605="","",IF(F605="休日",AW605,IF(F605="法休",AW605,VLOOKUP(F605,カレンダマスタ!$Q$56:$R$69,2,FALSE))))</f>
        <v/>
      </c>
      <c r="BG605" s="254" t="e">
        <f t="shared" si="75"/>
        <v>#N/A</v>
      </c>
      <c r="BH605" s="254" t="str">
        <f>IF(AX605="","",IF(P605&lt;&gt;"","",IF(BG605="CS","OK",IF(VLOOKUP(E605,カレンダマスタ!$A$5:$D$381,4,FALSE)&gt;0,"",IF(OR(AX605*24&gt;10.84,AZ605*24&lt;14.5)=TRUE,"×","OK")))))</f>
        <v/>
      </c>
    </row>
    <row r="606" spans="2:60">
      <c r="B606" s="111"/>
      <c r="C606" s="385">
        <f>IF(STEP!C606&lt;&gt;"",STEP!C606,"")</f>
        <v>340993</v>
      </c>
      <c r="D606" s="386" t="str">
        <f>IF(STEP!D606&lt;&gt;"",STEP!D606,"")</f>
        <v>山本　智也</v>
      </c>
      <c r="E606" s="387">
        <f>IF(STEP!E606&lt;&gt;"",STEP!E606,"")</f>
        <v>45413</v>
      </c>
      <c r="F606" s="256" t="s">
        <v>211</v>
      </c>
      <c r="G606" s="257"/>
      <c r="H606" s="254"/>
      <c r="I606" s="254"/>
      <c r="J606" s="254"/>
      <c r="K606" s="254"/>
      <c r="L606" s="254"/>
      <c r="M606" s="254"/>
      <c r="N606" s="254"/>
      <c r="O606" s="254"/>
      <c r="P606" s="254"/>
      <c r="Q606" s="254"/>
      <c r="R606" s="254"/>
      <c r="S606" s="254"/>
      <c r="T606" s="254"/>
      <c r="U606" s="254"/>
      <c r="V606" s="254"/>
      <c r="W606" s="254"/>
      <c r="X606" s="254"/>
      <c r="Y606" s="254"/>
      <c r="Z606" s="254"/>
      <c r="AA606" s="254"/>
      <c r="AB606" s="254"/>
      <c r="AC606" s="254"/>
      <c r="AD606" s="254"/>
      <c r="AE606" s="255"/>
      <c r="AF606" s="255"/>
      <c r="AG606" s="255"/>
      <c r="AH606" s="255"/>
      <c r="AI606" s="255"/>
      <c r="AJ606" s="255"/>
      <c r="AK606" s="255"/>
      <c r="AL606" s="255"/>
      <c r="AM606" s="255"/>
      <c r="AN606" s="255"/>
      <c r="AO606" s="254"/>
      <c r="AP606" s="254"/>
      <c r="AQ606" s="254"/>
      <c r="AR606" s="254"/>
      <c r="AS606" s="254"/>
      <c r="AT606" s="254"/>
      <c r="AU606" s="254"/>
      <c r="AW606" s="283" t="str">
        <f t="shared" si="70"/>
        <v/>
      </c>
      <c r="AX606" s="283" t="str">
        <f t="shared" si="71"/>
        <v/>
      </c>
      <c r="AY606" s="283" t="str">
        <f t="shared" si="72"/>
        <v/>
      </c>
      <c r="AZ606" s="283" t="str">
        <f t="shared" si="73"/>
        <v/>
      </c>
      <c r="BA606" s="283" t="str">
        <f t="shared" si="74"/>
        <v/>
      </c>
      <c r="BD606" s="254" t="str">
        <f>IF(W606="","",IF(F606="休日",AW606,IF(F606="法休",AW606,VLOOKUP(F606,カレンダマスタ!$Q$56:$R$69,2,FALSE))))</f>
        <v/>
      </c>
      <c r="BG606" s="254" t="e">
        <f t="shared" si="75"/>
        <v>#N/A</v>
      </c>
      <c r="BH606" s="254" t="str">
        <f>IF(AX606="","",IF(P606&lt;&gt;"","",IF(BG606="CS","OK",IF(VLOOKUP(E606,カレンダマスタ!$A$5:$D$381,4,FALSE)&gt;0,"",IF(OR(AX606*24&gt;10.84,AZ606*24&lt;14.5)=TRUE,"×","OK")))))</f>
        <v/>
      </c>
    </row>
    <row r="607" spans="2:60">
      <c r="B607" s="111"/>
      <c r="C607" s="385">
        <f>IF(STEP!C607&lt;&gt;"",STEP!C607,"")</f>
        <v>340993</v>
      </c>
      <c r="D607" s="386" t="str">
        <f>IF(STEP!D607&lt;&gt;"",STEP!D607,"")</f>
        <v>山本　智也</v>
      </c>
      <c r="E607" s="387">
        <f>IF(STEP!E607&lt;&gt;"",STEP!E607,"")</f>
        <v>45414</v>
      </c>
      <c r="F607" s="256" t="s">
        <v>211</v>
      </c>
      <c r="G607" s="257"/>
      <c r="H607" s="254"/>
      <c r="I607" s="254"/>
      <c r="J607" s="254"/>
      <c r="K607" s="254"/>
      <c r="L607" s="254"/>
      <c r="M607" s="254"/>
      <c r="N607" s="254"/>
      <c r="O607" s="254"/>
      <c r="P607" s="254"/>
      <c r="Q607" s="254"/>
      <c r="R607" s="254"/>
      <c r="S607" s="254"/>
      <c r="T607" s="254"/>
      <c r="U607" s="254"/>
      <c r="V607" s="254"/>
      <c r="W607" s="254"/>
      <c r="X607" s="254"/>
      <c r="Y607" s="254"/>
      <c r="Z607" s="254"/>
      <c r="AA607" s="254"/>
      <c r="AB607" s="254"/>
      <c r="AC607" s="254"/>
      <c r="AD607" s="254"/>
      <c r="AE607" s="255"/>
      <c r="AF607" s="255"/>
      <c r="AG607" s="255"/>
      <c r="AH607" s="255"/>
      <c r="AI607" s="255"/>
      <c r="AJ607" s="255"/>
      <c r="AK607" s="255"/>
      <c r="AL607" s="255"/>
      <c r="AM607" s="255"/>
      <c r="AN607" s="255"/>
      <c r="AO607" s="254"/>
      <c r="AP607" s="254"/>
      <c r="AQ607" s="254"/>
      <c r="AR607" s="254"/>
      <c r="AS607" s="254"/>
      <c r="AT607" s="254"/>
      <c r="AU607" s="254"/>
      <c r="AW607" s="283" t="str">
        <f t="shared" si="70"/>
        <v/>
      </c>
      <c r="AX607" s="283" t="str">
        <f t="shared" si="71"/>
        <v/>
      </c>
      <c r="AY607" s="283" t="str">
        <f t="shared" si="72"/>
        <v/>
      </c>
      <c r="AZ607" s="283" t="str">
        <f t="shared" si="73"/>
        <v/>
      </c>
      <c r="BA607" s="283" t="str">
        <f t="shared" si="74"/>
        <v/>
      </c>
      <c r="BD607" s="254" t="str">
        <f>IF(W607="","",IF(F607="休日",AW607,IF(F607="法休",AW607,VLOOKUP(F607,カレンダマスタ!$Q$56:$R$69,2,FALSE))))</f>
        <v/>
      </c>
      <c r="BG607" s="254" t="e">
        <f t="shared" si="75"/>
        <v>#N/A</v>
      </c>
      <c r="BH607" s="254" t="str">
        <f>IF(AX607="","",IF(P607&lt;&gt;"","",IF(BG607="CS","OK",IF(VLOOKUP(E607,カレンダマスタ!$A$5:$D$381,4,FALSE)&gt;0,"",IF(OR(AX607*24&gt;10.84,AZ607*24&lt;14.5)=TRUE,"×","OK")))))</f>
        <v/>
      </c>
    </row>
    <row r="608" spans="2:60">
      <c r="B608" s="111"/>
      <c r="C608" s="385">
        <f>IF(STEP!C608&lt;&gt;"",STEP!C608,"")</f>
        <v>340993</v>
      </c>
      <c r="D608" s="386" t="str">
        <f>IF(STEP!D608&lt;&gt;"",STEP!D608,"")</f>
        <v>山本　智也</v>
      </c>
      <c r="E608" s="387">
        <f>IF(STEP!E608&lt;&gt;"",STEP!E608,"")</f>
        <v>45415</v>
      </c>
      <c r="F608" s="256" t="s">
        <v>211</v>
      </c>
      <c r="G608" s="257"/>
      <c r="H608" s="254"/>
      <c r="I608" s="254"/>
      <c r="J608" s="254"/>
      <c r="K608" s="254"/>
      <c r="L608" s="254"/>
      <c r="M608" s="254"/>
      <c r="N608" s="254"/>
      <c r="O608" s="254"/>
      <c r="P608" s="254"/>
      <c r="Q608" s="254"/>
      <c r="R608" s="254"/>
      <c r="S608" s="254"/>
      <c r="T608" s="254"/>
      <c r="U608" s="254"/>
      <c r="V608" s="254"/>
      <c r="W608" s="254"/>
      <c r="X608" s="254"/>
      <c r="Y608" s="254"/>
      <c r="Z608" s="254"/>
      <c r="AA608" s="254"/>
      <c r="AB608" s="254"/>
      <c r="AC608" s="254"/>
      <c r="AD608" s="254"/>
      <c r="AE608" s="255"/>
      <c r="AF608" s="255"/>
      <c r="AG608" s="255"/>
      <c r="AH608" s="255"/>
      <c r="AI608" s="255"/>
      <c r="AJ608" s="255"/>
      <c r="AK608" s="255"/>
      <c r="AL608" s="255"/>
      <c r="AM608" s="255"/>
      <c r="AN608" s="255"/>
      <c r="AO608" s="254"/>
      <c r="AP608" s="254"/>
      <c r="AQ608" s="254"/>
      <c r="AR608" s="254"/>
      <c r="AS608" s="254"/>
      <c r="AT608" s="254"/>
      <c r="AU608" s="254"/>
      <c r="AW608" s="283" t="str">
        <f t="shared" si="70"/>
        <v/>
      </c>
      <c r="AX608" s="283" t="str">
        <f t="shared" si="71"/>
        <v/>
      </c>
      <c r="AY608" s="283" t="str">
        <f t="shared" si="72"/>
        <v/>
      </c>
      <c r="AZ608" s="283" t="str">
        <f t="shared" si="73"/>
        <v/>
      </c>
      <c r="BA608" s="283" t="str">
        <f t="shared" si="74"/>
        <v/>
      </c>
      <c r="BD608" s="254" t="str">
        <f>IF(W608="","",IF(F608="休日",AW608,IF(F608="法休",AW608,VLOOKUP(F608,カレンダマスタ!$Q$56:$R$69,2,FALSE))))</f>
        <v/>
      </c>
      <c r="BG608" s="254" t="e">
        <f t="shared" si="75"/>
        <v>#N/A</v>
      </c>
      <c r="BH608" s="254" t="str">
        <f>IF(AX608="","",IF(P608&lt;&gt;"","",IF(BG608="CS","OK",IF(VLOOKUP(E608,カレンダマスタ!$A$5:$D$381,4,FALSE)&gt;0,"",IF(OR(AX608*24&gt;10.84,AZ608*24&lt;14.5)=TRUE,"×","OK")))))</f>
        <v/>
      </c>
    </row>
    <row r="609" spans="2:60">
      <c r="B609" s="111"/>
      <c r="C609" s="388">
        <f>IF(STEP!C609&lt;&gt;"",STEP!C609,"")</f>
        <v>340993</v>
      </c>
      <c r="D609" s="389" t="str">
        <f>IF(STEP!D609&lt;&gt;"",STEP!D609,"")</f>
        <v>山本　智也</v>
      </c>
      <c r="E609" s="390">
        <f>IF(STEP!E609&lt;&gt;"",STEP!E609,"")</f>
        <v>45416</v>
      </c>
      <c r="F609" s="259" t="s">
        <v>211</v>
      </c>
      <c r="G609" s="266"/>
      <c r="H609" s="260"/>
      <c r="I609" s="260"/>
      <c r="J609" s="260"/>
      <c r="K609" s="260"/>
      <c r="L609" s="260"/>
      <c r="M609" s="260"/>
      <c r="N609" s="260"/>
      <c r="O609" s="260"/>
      <c r="P609" s="260"/>
      <c r="Q609" s="260"/>
      <c r="R609" s="260"/>
      <c r="S609" s="260"/>
      <c r="T609" s="260"/>
      <c r="U609" s="260"/>
      <c r="V609" s="260"/>
      <c r="W609" s="260"/>
      <c r="X609" s="260"/>
      <c r="Y609" s="260"/>
      <c r="Z609" s="260"/>
      <c r="AA609" s="260"/>
      <c r="AB609" s="260"/>
      <c r="AC609" s="260"/>
      <c r="AD609" s="260"/>
      <c r="AE609" s="261"/>
      <c r="AF609" s="261"/>
      <c r="AG609" s="261"/>
      <c r="AH609" s="261"/>
      <c r="AI609" s="261"/>
      <c r="AJ609" s="261"/>
      <c r="AK609" s="261"/>
      <c r="AL609" s="261"/>
      <c r="AM609" s="261"/>
      <c r="AN609" s="261"/>
      <c r="AO609" s="260"/>
      <c r="AP609" s="260"/>
      <c r="AQ609" s="260"/>
      <c r="AR609" s="260"/>
      <c r="AS609" s="260"/>
      <c r="AT609" s="260"/>
      <c r="AU609" s="260"/>
      <c r="AW609" s="284" t="str">
        <f t="shared" si="70"/>
        <v/>
      </c>
      <c r="AX609" s="284" t="str">
        <f t="shared" si="71"/>
        <v/>
      </c>
      <c r="AY609" s="284" t="str">
        <f t="shared" si="72"/>
        <v/>
      </c>
      <c r="AZ609" s="284" t="str">
        <f t="shared" si="73"/>
        <v/>
      </c>
      <c r="BA609" s="284" t="str">
        <f t="shared" si="74"/>
        <v/>
      </c>
      <c r="BD609" s="260" t="str">
        <f>IF(W609="","",IF(F609="休日",AW609,IF(F609="法休",AW609,VLOOKUP(F609,カレンダマスタ!$Q$56:$R$69,2,FALSE))))</f>
        <v/>
      </c>
      <c r="BG609" s="260" t="e">
        <f t="shared" si="75"/>
        <v>#N/A</v>
      </c>
      <c r="BH609" s="260" t="str">
        <f>IF(AX609="","",IF(P609&lt;&gt;"","",IF(BG609="CS","OK",IF(VLOOKUP(E609,カレンダマスタ!$A$5:$D$381,4,FALSE)&gt;0,"",IF(OR(AX609*24&gt;10.84,AZ609*24&lt;14.5)=TRUE,"×","OK")))))</f>
        <v/>
      </c>
    </row>
    <row r="610" spans="2:60">
      <c r="B610" s="111"/>
      <c r="C610" s="391">
        <f>IF(STEP!C610&lt;&gt;"",STEP!C610,"")</f>
        <v>340993</v>
      </c>
      <c r="D610" s="392" t="str">
        <f>IF(STEP!D610&lt;&gt;"",STEP!D610,"")</f>
        <v>山本　智也</v>
      </c>
      <c r="E610" s="393">
        <f>IF(STEP!E610&lt;&gt;"",STEP!E610,"")</f>
        <v>45417</v>
      </c>
      <c r="F610" s="263" t="s">
        <v>212</v>
      </c>
      <c r="G610" s="267"/>
      <c r="H610" s="264"/>
      <c r="I610" s="264"/>
      <c r="J610" s="264"/>
      <c r="K610" s="264"/>
      <c r="L610" s="264"/>
      <c r="M610" s="264"/>
      <c r="N610" s="264"/>
      <c r="O610" s="264"/>
      <c r="P610" s="264"/>
      <c r="Q610" s="264"/>
      <c r="R610" s="264"/>
      <c r="S610" s="264"/>
      <c r="T610" s="264"/>
      <c r="U610" s="264"/>
      <c r="V610" s="264"/>
      <c r="W610" s="264"/>
      <c r="X610" s="264"/>
      <c r="Y610" s="264"/>
      <c r="Z610" s="264"/>
      <c r="AA610" s="264"/>
      <c r="AB610" s="264"/>
      <c r="AC610" s="264"/>
      <c r="AD610" s="264"/>
      <c r="AE610" s="265"/>
      <c r="AF610" s="265"/>
      <c r="AG610" s="265"/>
      <c r="AH610" s="265"/>
      <c r="AI610" s="265"/>
      <c r="AJ610" s="265"/>
      <c r="AK610" s="265"/>
      <c r="AL610" s="265"/>
      <c r="AM610" s="265"/>
      <c r="AN610" s="265"/>
      <c r="AO610" s="264"/>
      <c r="AP610" s="264"/>
      <c r="AQ610" s="264"/>
      <c r="AR610" s="264"/>
      <c r="AS610" s="264"/>
      <c r="AT610" s="264"/>
      <c r="AU610" s="264"/>
      <c r="AW610" s="285" t="str">
        <f t="shared" si="70"/>
        <v/>
      </c>
      <c r="AX610" s="285" t="str">
        <f t="shared" si="71"/>
        <v/>
      </c>
      <c r="AY610" s="285" t="str">
        <f t="shared" si="72"/>
        <v/>
      </c>
      <c r="AZ610" s="285" t="str">
        <f t="shared" si="73"/>
        <v/>
      </c>
      <c r="BA610" s="285" t="str">
        <f t="shared" si="74"/>
        <v/>
      </c>
      <c r="BD610" s="264" t="str">
        <f>IF(W610="","",IF(F610="休日",AW610,IF(F610="法休",AW610,VLOOKUP(F610,カレンダマスタ!$Q$56:$R$69,2,FALSE))))</f>
        <v/>
      </c>
      <c r="BG610" s="264" t="e">
        <f t="shared" si="75"/>
        <v>#N/A</v>
      </c>
      <c r="BH610" s="264" t="str">
        <f>IF(AX610="","",IF(P610&lt;&gt;"","",IF(BG610="CS","OK",IF(VLOOKUP(E610,カレンダマスタ!$A$5:$D$381,4,FALSE)&gt;0,"",IF(OR(AX610*24&gt;10.84,AZ610*24&lt;14.5)=TRUE,"×","OK")))))</f>
        <v/>
      </c>
    </row>
    <row r="611" spans="2:60">
      <c r="B611" s="111"/>
      <c r="C611" s="385">
        <f>IF(STEP!C611&lt;&gt;"",STEP!C611,"")</f>
        <v>340993</v>
      </c>
      <c r="D611" s="386" t="str">
        <f>IF(STEP!D611&lt;&gt;"",STEP!D611,"")</f>
        <v>山本　智也</v>
      </c>
      <c r="E611" s="387">
        <f>IF(STEP!E611&lt;&gt;"",STEP!E611,"")</f>
        <v>45418</v>
      </c>
      <c r="F611" s="253" t="s">
        <v>211</v>
      </c>
      <c r="G611" s="252"/>
      <c r="H611" s="254"/>
      <c r="I611" s="254"/>
      <c r="J611" s="254"/>
      <c r="K611" s="254"/>
      <c r="L611" s="254"/>
      <c r="M611" s="254"/>
      <c r="N611" s="254"/>
      <c r="O611" s="254"/>
      <c r="P611" s="254"/>
      <c r="Q611" s="254"/>
      <c r="R611" s="254"/>
      <c r="S611" s="254"/>
      <c r="T611" s="254"/>
      <c r="U611" s="254"/>
      <c r="V611" s="254"/>
      <c r="W611" s="254"/>
      <c r="X611" s="254"/>
      <c r="Y611" s="254"/>
      <c r="Z611" s="254"/>
      <c r="AA611" s="254"/>
      <c r="AB611" s="254"/>
      <c r="AC611" s="254"/>
      <c r="AD611" s="254"/>
      <c r="AE611" s="255"/>
      <c r="AF611" s="255"/>
      <c r="AG611" s="255"/>
      <c r="AH611" s="255"/>
      <c r="AI611" s="255"/>
      <c r="AJ611" s="255"/>
      <c r="AK611" s="255"/>
      <c r="AL611" s="255"/>
      <c r="AM611" s="255"/>
      <c r="AN611" s="255"/>
      <c r="AO611" s="254"/>
      <c r="AP611" s="254"/>
      <c r="AQ611" s="254"/>
      <c r="AR611" s="254"/>
      <c r="AS611" s="254"/>
      <c r="AT611" s="254"/>
      <c r="AU611" s="254"/>
      <c r="AW611" s="283" t="str">
        <f t="shared" si="70"/>
        <v/>
      </c>
      <c r="AX611" s="283" t="str">
        <f t="shared" si="71"/>
        <v/>
      </c>
      <c r="AY611" s="283" t="str">
        <f t="shared" si="72"/>
        <v/>
      </c>
      <c r="AZ611" s="283" t="str">
        <f t="shared" si="73"/>
        <v/>
      </c>
      <c r="BA611" s="283" t="str">
        <f t="shared" si="74"/>
        <v/>
      </c>
      <c r="BD611" s="254" t="str">
        <f>IF(W611="","",IF(F611="休日",AW611,IF(F611="法休",AW611,VLOOKUP(F611,カレンダマスタ!$Q$56:$R$69,2,FALSE))))</f>
        <v/>
      </c>
      <c r="BG611" s="503" t="e">
        <f t="shared" si="75"/>
        <v>#N/A</v>
      </c>
      <c r="BH611" s="503" t="str">
        <f>IF(AX611="","",IF(P611&lt;&gt;"","",IF(BG611="CS","OK",IF(VLOOKUP(E611,カレンダマスタ!$A$5:$D$381,4,FALSE)&gt;0,"",IF(OR(AX611*24&gt;10.84,AZ611*24&lt;14.5)=TRUE,"×","OK")))))</f>
        <v/>
      </c>
    </row>
    <row r="612" spans="2:60">
      <c r="B612" s="111"/>
      <c r="C612" s="385">
        <f>IF(STEP!C612&lt;&gt;"",STEP!C612,"")</f>
        <v>340993</v>
      </c>
      <c r="D612" s="386" t="str">
        <f>IF(STEP!D612&lt;&gt;"",STEP!D612,"")</f>
        <v>山本　智也</v>
      </c>
      <c r="E612" s="387">
        <f>IF(STEP!E612&lt;&gt;"",STEP!E612,"")</f>
        <v>45419</v>
      </c>
      <c r="F612" s="253" t="s">
        <v>557</v>
      </c>
      <c r="G612" s="252"/>
      <c r="H612" s="254">
        <v>0.36458333333333331</v>
      </c>
      <c r="I612" s="254">
        <v>0.3666666666666667</v>
      </c>
      <c r="J612" s="254"/>
      <c r="K612" s="254"/>
      <c r="L612" s="254">
        <v>0.72916666666666663</v>
      </c>
      <c r="M612" s="254">
        <v>0.77569444444444446</v>
      </c>
      <c r="N612" s="254"/>
      <c r="O612" s="254"/>
      <c r="P612" s="254"/>
      <c r="Q612" s="254" t="s">
        <v>559</v>
      </c>
      <c r="R612" s="254"/>
      <c r="S612" s="254"/>
      <c r="T612" s="254"/>
      <c r="U612" s="254"/>
      <c r="V612" s="254">
        <v>0.33333333333333331</v>
      </c>
      <c r="W612" s="254">
        <v>0.36458333333333331</v>
      </c>
      <c r="X612" s="254"/>
      <c r="Y612" s="254">
        <v>3.125E-2</v>
      </c>
      <c r="Z612" s="254"/>
      <c r="AA612" s="254"/>
      <c r="AB612" s="254"/>
      <c r="AC612" s="254"/>
      <c r="AD612" s="254"/>
      <c r="AE612" s="255">
        <v>3.125E-2</v>
      </c>
      <c r="AF612" s="255">
        <v>3.125E-2</v>
      </c>
      <c r="AG612" s="255"/>
      <c r="AH612" s="255">
        <v>3.125E-2</v>
      </c>
      <c r="AI612" s="255">
        <v>1</v>
      </c>
      <c r="AJ612" s="255">
        <v>1</v>
      </c>
      <c r="AK612" s="255"/>
      <c r="AL612" s="255"/>
      <c r="AM612" s="255"/>
      <c r="AN612" s="255"/>
      <c r="AO612" s="254"/>
      <c r="AP612" s="254"/>
      <c r="AQ612" s="254"/>
      <c r="AR612" s="254"/>
      <c r="AS612" s="254"/>
      <c r="AT612" s="254"/>
      <c r="AU612" s="254"/>
      <c r="AW612" s="283">
        <f t="shared" si="70"/>
        <v>0.36805555555555552</v>
      </c>
      <c r="AX612" s="283">
        <f t="shared" si="71"/>
        <v>0.36805555555555552</v>
      </c>
      <c r="AY612" s="283">
        <f t="shared" si="72"/>
        <v>0.77430555555555547</v>
      </c>
      <c r="AZ612" s="283">
        <f t="shared" si="73"/>
        <v>0.77430555555555547</v>
      </c>
      <c r="BA612" s="283">
        <f t="shared" si="74"/>
        <v>0.36458333333333331</v>
      </c>
      <c r="BD612" s="254">
        <f>IF(W612="","",IF(F612="休日",AW612,IF(F612="法休",AW612,VLOOKUP(F612,カレンダマスタ!$Q$56:$R$69,2,FALSE))))</f>
        <v>0.36458333333333331</v>
      </c>
      <c r="BG612" s="254" t="e">
        <f t="shared" si="75"/>
        <v>#N/A</v>
      </c>
      <c r="BH612" s="254" t="e">
        <f>IF(AX612="","",IF(P612&lt;&gt;"","",IF(BG612="CS","OK",IF(VLOOKUP(E612,カレンダマスタ!$A$5:$D$381,4,FALSE)&gt;0,"",IF(OR(AX612*24&gt;10.84,AZ612*24&lt;14.5)=TRUE,"×","OK")))))</f>
        <v>#N/A</v>
      </c>
    </row>
    <row r="613" spans="2:60">
      <c r="B613" s="111"/>
      <c r="C613" s="385">
        <f>IF(STEP!C613&lt;&gt;"",STEP!C613,"")</f>
        <v>340993</v>
      </c>
      <c r="D613" s="386" t="str">
        <f>IF(STEP!D613&lt;&gt;"",STEP!D613,"")</f>
        <v>山本　智也</v>
      </c>
      <c r="E613" s="387">
        <f>IF(STEP!E613&lt;&gt;"",STEP!E613,"")</f>
        <v>45420</v>
      </c>
      <c r="F613" s="256" t="s">
        <v>557</v>
      </c>
      <c r="G613" s="257"/>
      <c r="H613" s="254">
        <v>0.36458333333333331</v>
      </c>
      <c r="I613" s="254">
        <v>0.36249999999999999</v>
      </c>
      <c r="J613" s="254"/>
      <c r="K613" s="254"/>
      <c r="L613" s="254">
        <v>0.72916666666666663</v>
      </c>
      <c r="M613" s="254">
        <v>0.7368055555555556</v>
      </c>
      <c r="N613" s="254"/>
      <c r="O613" s="254"/>
      <c r="P613" s="254"/>
      <c r="Q613" s="254"/>
      <c r="R613" s="254"/>
      <c r="S613" s="254"/>
      <c r="T613" s="254"/>
      <c r="U613" s="254"/>
      <c r="V613" s="254">
        <v>0.33333333333333331</v>
      </c>
      <c r="W613" s="254">
        <v>0.33333333333333331</v>
      </c>
      <c r="X613" s="254"/>
      <c r="Y613" s="254"/>
      <c r="Z613" s="254"/>
      <c r="AA613" s="254"/>
      <c r="AB613" s="254"/>
      <c r="AC613" s="254"/>
      <c r="AD613" s="254"/>
      <c r="AE613" s="255"/>
      <c r="AF613" s="255"/>
      <c r="AG613" s="255"/>
      <c r="AH613" s="255"/>
      <c r="AI613" s="255">
        <v>1</v>
      </c>
      <c r="AJ613" s="255">
        <v>1</v>
      </c>
      <c r="AK613" s="255"/>
      <c r="AL613" s="255"/>
      <c r="AM613" s="255"/>
      <c r="AN613" s="255"/>
      <c r="AO613" s="254"/>
      <c r="AP613" s="254"/>
      <c r="AQ613" s="254"/>
      <c r="AR613" s="254"/>
      <c r="AS613" s="254"/>
      <c r="AT613" s="254"/>
      <c r="AU613" s="254"/>
      <c r="AW613" s="283">
        <f t="shared" si="70"/>
        <v>0.36458333333333331</v>
      </c>
      <c r="AX613" s="283">
        <f t="shared" si="71"/>
        <v>0.36458333333333331</v>
      </c>
      <c r="AY613" s="283">
        <f t="shared" si="72"/>
        <v>0.73611111111111105</v>
      </c>
      <c r="AZ613" s="283">
        <f t="shared" si="73"/>
        <v>0.73611111111111105</v>
      </c>
      <c r="BA613" s="283">
        <f t="shared" si="74"/>
        <v>0.33333333333333331</v>
      </c>
      <c r="BD613" s="254">
        <f>IF(W613="","",IF(F613="休日",AW613,IF(F613="法休",AW613,VLOOKUP(F613,カレンダマスタ!$Q$56:$R$69,2,FALSE))))</f>
        <v>0.36458333333333331</v>
      </c>
      <c r="BG613" s="254" t="e">
        <f t="shared" si="75"/>
        <v>#N/A</v>
      </c>
      <c r="BH613" s="254" t="e">
        <f>IF(AX613="","",IF(P613&lt;&gt;"","",IF(BG613="CS","OK",IF(VLOOKUP(E613,カレンダマスタ!$A$5:$D$381,4,FALSE)&gt;0,"",IF(OR(AX613*24&gt;10.84,AZ613*24&lt;14.5)=TRUE,"×","OK")))))</f>
        <v>#N/A</v>
      </c>
    </row>
    <row r="614" spans="2:60">
      <c r="B614" s="111"/>
      <c r="C614" s="385">
        <f>IF(STEP!C614&lt;&gt;"",STEP!C614,"")</f>
        <v>340993</v>
      </c>
      <c r="D614" s="386" t="str">
        <f>IF(STEP!D614&lt;&gt;"",STEP!D614,"")</f>
        <v>山本　智也</v>
      </c>
      <c r="E614" s="387">
        <f>IF(STEP!E614&lt;&gt;"",STEP!E614,"")</f>
        <v>45421</v>
      </c>
      <c r="F614" s="256" t="s">
        <v>557</v>
      </c>
      <c r="G614" s="257"/>
      <c r="H614" s="254">
        <v>0.36458333333333331</v>
      </c>
      <c r="I614" s="254">
        <v>0.3611111111111111</v>
      </c>
      <c r="J614" s="254"/>
      <c r="K614" s="254"/>
      <c r="L614" s="254">
        <v>0.72916666666666663</v>
      </c>
      <c r="M614" s="254">
        <v>0.81666666666666676</v>
      </c>
      <c r="N614" s="254"/>
      <c r="O614" s="254"/>
      <c r="P614" s="254"/>
      <c r="Q614" s="254" t="s">
        <v>559</v>
      </c>
      <c r="R614" s="254"/>
      <c r="S614" s="254" t="s">
        <v>578</v>
      </c>
      <c r="T614" s="254"/>
      <c r="U614" s="254"/>
      <c r="V614" s="254">
        <v>0.33333333333333331</v>
      </c>
      <c r="W614" s="254">
        <v>0.40972222222222227</v>
      </c>
      <c r="X614" s="254"/>
      <c r="Y614" s="254">
        <v>7.6388888888888895E-2</v>
      </c>
      <c r="Z614" s="254"/>
      <c r="AA614" s="254"/>
      <c r="AB614" s="254"/>
      <c r="AC614" s="254"/>
      <c r="AD614" s="254"/>
      <c r="AE614" s="255">
        <v>4.1666666666666664E-2</v>
      </c>
      <c r="AF614" s="255">
        <v>7.6388888888888895E-2</v>
      </c>
      <c r="AG614" s="255">
        <v>3.4722222222222224E-2</v>
      </c>
      <c r="AH614" s="255">
        <v>7.6388888888888895E-2</v>
      </c>
      <c r="AI614" s="255">
        <v>1</v>
      </c>
      <c r="AJ614" s="255">
        <v>1</v>
      </c>
      <c r="AK614" s="255"/>
      <c r="AL614" s="255"/>
      <c r="AM614" s="255"/>
      <c r="AN614" s="255"/>
      <c r="AO614" s="254"/>
      <c r="AP614" s="254"/>
      <c r="AQ614" s="254"/>
      <c r="AR614" s="254"/>
      <c r="AS614" s="254"/>
      <c r="AT614" s="254"/>
      <c r="AU614" s="254"/>
      <c r="AW614" s="283">
        <f t="shared" si="70"/>
        <v>0.3611111111111111</v>
      </c>
      <c r="AX614" s="283">
        <f t="shared" si="71"/>
        <v>0.36458333333333331</v>
      </c>
      <c r="AY614" s="283">
        <f t="shared" si="72"/>
        <v>0.81597222222222221</v>
      </c>
      <c r="AZ614" s="283">
        <f t="shared" si="73"/>
        <v>0.81597222222222221</v>
      </c>
      <c r="BA614" s="283">
        <f t="shared" si="74"/>
        <v>0.40972222222222227</v>
      </c>
      <c r="BD614" s="254">
        <f>IF(W614="","",IF(F614="休日",AW614,IF(F614="法休",AW614,VLOOKUP(F614,カレンダマスタ!$Q$56:$R$69,2,FALSE))))</f>
        <v>0.36458333333333331</v>
      </c>
      <c r="BG614" s="254" t="e">
        <f t="shared" si="75"/>
        <v>#N/A</v>
      </c>
      <c r="BH614" s="254" t="e">
        <f>IF(AX614="","",IF(P614&lt;&gt;"","",IF(BG614="CS","OK",IF(VLOOKUP(E614,カレンダマスタ!$A$5:$D$381,4,FALSE)&gt;0,"",IF(OR(AX614*24&gt;10.84,AZ614*24&lt;14.5)=TRUE,"×","OK")))))</f>
        <v>#N/A</v>
      </c>
    </row>
    <row r="615" spans="2:60">
      <c r="B615" s="111"/>
      <c r="C615" s="385">
        <f>IF(STEP!C615&lt;&gt;"",STEP!C615,"")</f>
        <v>340993</v>
      </c>
      <c r="D615" s="386" t="str">
        <f>IF(STEP!D615&lt;&gt;"",STEP!D615,"")</f>
        <v>山本　智也</v>
      </c>
      <c r="E615" s="387">
        <f>IF(STEP!E615&lt;&gt;"",STEP!E615,"")</f>
        <v>45422</v>
      </c>
      <c r="F615" s="256" t="s">
        <v>557</v>
      </c>
      <c r="G615" s="257"/>
      <c r="H615" s="254">
        <v>0.36458333333333331</v>
      </c>
      <c r="I615" s="254">
        <v>0.36249999999999999</v>
      </c>
      <c r="J615" s="254"/>
      <c r="K615" s="254"/>
      <c r="L615" s="254">
        <v>0.72916666666666663</v>
      </c>
      <c r="M615" s="254">
        <v>0.75</v>
      </c>
      <c r="N615" s="254"/>
      <c r="O615" s="254"/>
      <c r="P615" s="254"/>
      <c r="Q615" s="254" t="s">
        <v>559</v>
      </c>
      <c r="R615" s="254"/>
      <c r="S615" s="254"/>
      <c r="T615" s="254"/>
      <c r="U615" s="254"/>
      <c r="V615" s="254">
        <v>0.33333333333333331</v>
      </c>
      <c r="W615" s="254">
        <v>0.34375</v>
      </c>
      <c r="X615" s="254"/>
      <c r="Y615" s="254">
        <v>1.0416666666666666E-2</v>
      </c>
      <c r="Z615" s="254"/>
      <c r="AA615" s="254"/>
      <c r="AB615" s="254"/>
      <c r="AC615" s="254"/>
      <c r="AD615" s="254"/>
      <c r="AE615" s="255">
        <v>1.0416666666666666E-2</v>
      </c>
      <c r="AF615" s="255">
        <v>1.0416666666666666E-2</v>
      </c>
      <c r="AG615" s="255"/>
      <c r="AH615" s="255">
        <v>1.0416666666666666E-2</v>
      </c>
      <c r="AI615" s="255">
        <v>1</v>
      </c>
      <c r="AJ615" s="255">
        <v>1</v>
      </c>
      <c r="AK615" s="255"/>
      <c r="AL615" s="255"/>
      <c r="AM615" s="255"/>
      <c r="AN615" s="255"/>
      <c r="AO615" s="254"/>
      <c r="AP615" s="254"/>
      <c r="AQ615" s="254"/>
      <c r="AR615" s="254"/>
      <c r="AS615" s="254"/>
      <c r="AT615" s="254"/>
      <c r="AU615" s="254"/>
      <c r="AW615" s="283">
        <f t="shared" si="70"/>
        <v>0.36458333333333331</v>
      </c>
      <c r="AX615" s="283">
        <f t="shared" si="71"/>
        <v>0.36458333333333331</v>
      </c>
      <c r="AY615" s="283">
        <f t="shared" si="72"/>
        <v>0.75</v>
      </c>
      <c r="AZ615" s="283">
        <f t="shared" si="73"/>
        <v>0.75</v>
      </c>
      <c r="BA615" s="283">
        <f t="shared" si="74"/>
        <v>0.34375</v>
      </c>
      <c r="BD615" s="254">
        <f>IF(W615="","",IF(F615="休日",AW615,IF(F615="法休",AW615,VLOOKUP(F615,カレンダマスタ!$Q$56:$R$69,2,FALSE))))</f>
        <v>0.36458333333333331</v>
      </c>
      <c r="BG615" s="254" t="e">
        <f t="shared" si="75"/>
        <v>#N/A</v>
      </c>
      <c r="BH615" s="254" t="e">
        <f>IF(AX615="","",IF(P615&lt;&gt;"","",IF(BG615="CS","OK",IF(VLOOKUP(E615,カレンダマスタ!$A$5:$D$381,4,FALSE)&gt;0,"",IF(OR(AX615*24&gt;10.84,AZ615*24&lt;14.5)=TRUE,"×","OK")))))</f>
        <v>#N/A</v>
      </c>
    </row>
    <row r="616" spans="2:60">
      <c r="B616" s="111"/>
      <c r="C616" s="388">
        <f>IF(STEP!C616&lt;&gt;"",STEP!C616,"")</f>
        <v>340993</v>
      </c>
      <c r="D616" s="389" t="str">
        <f>IF(STEP!D616&lt;&gt;"",STEP!D616,"")</f>
        <v>山本　智也</v>
      </c>
      <c r="E616" s="390">
        <f>IF(STEP!E616&lt;&gt;"",STEP!E616,"")</f>
        <v>45423</v>
      </c>
      <c r="F616" s="259" t="s">
        <v>211</v>
      </c>
      <c r="G616" s="266"/>
      <c r="H616" s="260"/>
      <c r="I616" s="260"/>
      <c r="J616" s="260"/>
      <c r="K616" s="260"/>
      <c r="L616" s="260"/>
      <c r="M616" s="260"/>
      <c r="N616" s="260"/>
      <c r="O616" s="260"/>
      <c r="P616" s="260"/>
      <c r="Q616" s="260"/>
      <c r="R616" s="260"/>
      <c r="S616" s="260"/>
      <c r="T616" s="260"/>
      <c r="U616" s="260"/>
      <c r="V616" s="260"/>
      <c r="W616" s="260"/>
      <c r="X616" s="260"/>
      <c r="Y616" s="260"/>
      <c r="Z616" s="260"/>
      <c r="AA616" s="260"/>
      <c r="AB616" s="260"/>
      <c r="AC616" s="260"/>
      <c r="AD616" s="260"/>
      <c r="AE616" s="261"/>
      <c r="AF616" s="261"/>
      <c r="AG616" s="261"/>
      <c r="AH616" s="261"/>
      <c r="AI616" s="261"/>
      <c r="AJ616" s="261"/>
      <c r="AK616" s="261"/>
      <c r="AL616" s="261"/>
      <c r="AM616" s="261"/>
      <c r="AN616" s="261"/>
      <c r="AO616" s="260"/>
      <c r="AP616" s="260"/>
      <c r="AQ616" s="260"/>
      <c r="AR616" s="260"/>
      <c r="AS616" s="260"/>
      <c r="AT616" s="260"/>
      <c r="AU616" s="260"/>
      <c r="AW616" s="284" t="str">
        <f t="shared" si="70"/>
        <v/>
      </c>
      <c r="AX616" s="284" t="str">
        <f t="shared" si="71"/>
        <v/>
      </c>
      <c r="AY616" s="284" t="str">
        <f t="shared" si="72"/>
        <v/>
      </c>
      <c r="AZ616" s="284" t="str">
        <f t="shared" si="73"/>
        <v/>
      </c>
      <c r="BA616" s="284" t="str">
        <f t="shared" si="74"/>
        <v/>
      </c>
      <c r="BD616" s="260" t="str">
        <f>IF(W616="","",IF(F616="休日",AW616,IF(F616="法休",AW616,VLOOKUP(F616,カレンダマスタ!$Q$56:$R$69,2,FALSE))))</f>
        <v/>
      </c>
      <c r="BG616" s="260" t="e">
        <f t="shared" si="75"/>
        <v>#N/A</v>
      </c>
      <c r="BH616" s="260" t="str">
        <f>IF(AX616="","",IF(P616&lt;&gt;"","",IF(BG616="CS","OK",IF(VLOOKUP(E616,カレンダマスタ!$A$5:$D$381,4,FALSE)&gt;0,"",IF(OR(AX616*24&gt;10.84,AZ616*24&lt;14.5)=TRUE,"×","OK")))))</f>
        <v/>
      </c>
    </row>
    <row r="617" spans="2:60">
      <c r="B617" s="111"/>
      <c r="C617" s="391">
        <f>IF(STEP!C617&lt;&gt;"",STEP!C617,"")</f>
        <v>340993</v>
      </c>
      <c r="D617" s="392" t="str">
        <f>IF(STEP!D617&lt;&gt;"",STEP!D617,"")</f>
        <v>山本　智也</v>
      </c>
      <c r="E617" s="393">
        <f>IF(STEP!E617&lt;&gt;"",STEP!E617,"")</f>
        <v>45424</v>
      </c>
      <c r="F617" s="263" t="s">
        <v>212</v>
      </c>
      <c r="G617" s="267"/>
      <c r="H617" s="264"/>
      <c r="I617" s="264"/>
      <c r="J617" s="264"/>
      <c r="K617" s="264"/>
      <c r="L617" s="264"/>
      <c r="M617" s="264"/>
      <c r="N617" s="264"/>
      <c r="O617" s="264"/>
      <c r="P617" s="264"/>
      <c r="Q617" s="264"/>
      <c r="R617" s="264"/>
      <c r="S617" s="264"/>
      <c r="T617" s="264"/>
      <c r="U617" s="264"/>
      <c r="V617" s="264"/>
      <c r="W617" s="264"/>
      <c r="X617" s="264"/>
      <c r="Y617" s="264"/>
      <c r="Z617" s="264"/>
      <c r="AA617" s="264"/>
      <c r="AB617" s="264"/>
      <c r="AC617" s="264"/>
      <c r="AD617" s="264"/>
      <c r="AE617" s="265"/>
      <c r="AF617" s="265"/>
      <c r="AG617" s="265"/>
      <c r="AH617" s="265"/>
      <c r="AI617" s="265"/>
      <c r="AJ617" s="265"/>
      <c r="AK617" s="265"/>
      <c r="AL617" s="265"/>
      <c r="AM617" s="265"/>
      <c r="AN617" s="265"/>
      <c r="AO617" s="264"/>
      <c r="AP617" s="264"/>
      <c r="AQ617" s="264"/>
      <c r="AR617" s="264"/>
      <c r="AS617" s="264"/>
      <c r="AT617" s="264"/>
      <c r="AU617" s="264"/>
      <c r="AW617" s="285" t="str">
        <f t="shared" si="70"/>
        <v/>
      </c>
      <c r="AX617" s="285" t="str">
        <f t="shared" si="71"/>
        <v/>
      </c>
      <c r="AY617" s="285" t="str">
        <f t="shared" si="72"/>
        <v/>
      </c>
      <c r="AZ617" s="285" t="str">
        <f t="shared" si="73"/>
        <v/>
      </c>
      <c r="BA617" s="285" t="str">
        <f t="shared" si="74"/>
        <v/>
      </c>
      <c r="BD617" s="264" t="str">
        <f>IF(W617="","",IF(F617="休日",AW617,IF(F617="法休",AW617,VLOOKUP(F617,カレンダマスタ!$Q$56:$R$69,2,FALSE))))</f>
        <v/>
      </c>
      <c r="BG617" s="264" t="e">
        <f t="shared" si="75"/>
        <v>#N/A</v>
      </c>
      <c r="BH617" s="264" t="str">
        <f>IF(AX617="","",IF(P617&lt;&gt;"","",IF(BG617="CS","OK",IF(VLOOKUP(E617,カレンダマスタ!$A$5:$D$381,4,FALSE)&gt;0,"",IF(OR(AX617*24&gt;10.84,AZ617*24&lt;14.5)=TRUE,"×","OK")))))</f>
        <v/>
      </c>
    </row>
    <row r="618" spans="2:60">
      <c r="B618" s="111"/>
      <c r="C618" s="385">
        <f>IF(STEP!C618&lt;&gt;"",STEP!C618,"")</f>
        <v>340993</v>
      </c>
      <c r="D618" s="386" t="str">
        <f>IF(STEP!D618&lt;&gt;"",STEP!D618,"")</f>
        <v>山本　智也</v>
      </c>
      <c r="E618" s="387">
        <f>IF(STEP!E618&lt;&gt;"",STEP!E618,"")</f>
        <v>45425</v>
      </c>
      <c r="F618" s="253" t="s">
        <v>557</v>
      </c>
      <c r="G618" s="252"/>
      <c r="H618" s="254">
        <v>0.36458333333333331</v>
      </c>
      <c r="I618" s="254">
        <v>0.36458333333333331</v>
      </c>
      <c r="J618" s="254"/>
      <c r="K618" s="254"/>
      <c r="L618" s="254">
        <v>0.72916666666666663</v>
      </c>
      <c r="M618" s="254">
        <v>0.78819444444444453</v>
      </c>
      <c r="N618" s="254"/>
      <c r="O618" s="254"/>
      <c r="P618" s="254"/>
      <c r="Q618" s="254" t="s">
        <v>559</v>
      </c>
      <c r="R618" s="254"/>
      <c r="S618" s="254"/>
      <c r="T618" s="254"/>
      <c r="U618" s="254"/>
      <c r="V618" s="254">
        <v>0.33333333333333331</v>
      </c>
      <c r="W618" s="254">
        <v>0.38194444444444442</v>
      </c>
      <c r="X618" s="254"/>
      <c r="Y618" s="254">
        <v>4.8611111111111112E-2</v>
      </c>
      <c r="Z618" s="254"/>
      <c r="AA618" s="254"/>
      <c r="AB618" s="254"/>
      <c r="AC618" s="254"/>
      <c r="AD618" s="254"/>
      <c r="AE618" s="255">
        <v>4.8611111111111112E-2</v>
      </c>
      <c r="AF618" s="255">
        <v>4.8611111111111112E-2</v>
      </c>
      <c r="AG618" s="255"/>
      <c r="AH618" s="255">
        <v>4.8611111111111112E-2</v>
      </c>
      <c r="AI618" s="255">
        <v>1</v>
      </c>
      <c r="AJ618" s="255">
        <v>1</v>
      </c>
      <c r="AK618" s="255"/>
      <c r="AL618" s="255"/>
      <c r="AM618" s="255"/>
      <c r="AN618" s="255"/>
      <c r="AO618" s="254"/>
      <c r="AP618" s="254"/>
      <c r="AQ618" s="254"/>
      <c r="AR618" s="254"/>
      <c r="AS618" s="254"/>
      <c r="AT618" s="254"/>
      <c r="AU618" s="254"/>
      <c r="AW618" s="283">
        <f t="shared" si="70"/>
        <v>0.36458333333333331</v>
      </c>
      <c r="AX618" s="283">
        <f t="shared" si="71"/>
        <v>0.36458333333333331</v>
      </c>
      <c r="AY618" s="283">
        <f t="shared" si="72"/>
        <v>0.78819444444444442</v>
      </c>
      <c r="AZ618" s="283">
        <f t="shared" si="73"/>
        <v>0.78819444444444442</v>
      </c>
      <c r="BA618" s="283">
        <f t="shared" si="74"/>
        <v>0.38194444444444442</v>
      </c>
      <c r="BD618" s="254">
        <f>IF(W618="","",IF(F618="休日",AW618,IF(F618="法休",AW618,VLOOKUP(F618,カレンダマスタ!$Q$56:$R$69,2,FALSE))))</f>
        <v>0.36458333333333331</v>
      </c>
      <c r="BG618" s="503" t="e">
        <f t="shared" si="75"/>
        <v>#N/A</v>
      </c>
      <c r="BH618" s="503" t="e">
        <f>IF(AX618="","",IF(P618&lt;&gt;"","",IF(BG618="CS","OK",IF(VLOOKUP(E618,カレンダマスタ!$A$5:$D$381,4,FALSE)&gt;0,"",IF(OR(AX618*24&gt;10.84,AZ618*24&lt;14.5)=TRUE,"×","OK")))))</f>
        <v>#N/A</v>
      </c>
    </row>
    <row r="619" spans="2:60">
      <c r="B619" s="111"/>
      <c r="C619" s="385">
        <f>IF(STEP!C619&lt;&gt;"",STEP!C619,"")</f>
        <v>340993</v>
      </c>
      <c r="D619" s="386" t="str">
        <f>IF(STEP!D619&lt;&gt;"",STEP!D619,"")</f>
        <v>山本　智也</v>
      </c>
      <c r="E619" s="387">
        <f>IF(STEP!E619&lt;&gt;"",STEP!E619,"")</f>
        <v>45426</v>
      </c>
      <c r="F619" s="253" t="s">
        <v>557</v>
      </c>
      <c r="G619" s="252"/>
      <c r="H619" s="254">
        <v>0.36458333333333331</v>
      </c>
      <c r="I619" s="254">
        <v>0.36041666666666666</v>
      </c>
      <c r="J619" s="254"/>
      <c r="K619" s="254"/>
      <c r="L619" s="254">
        <v>0.72916666666666663</v>
      </c>
      <c r="M619" s="254">
        <v>0.76041666666666663</v>
      </c>
      <c r="N619" s="254"/>
      <c r="O619" s="254"/>
      <c r="P619" s="254"/>
      <c r="Q619" s="254" t="s">
        <v>559</v>
      </c>
      <c r="R619" s="254"/>
      <c r="S619" s="254"/>
      <c r="T619" s="254"/>
      <c r="U619" s="254"/>
      <c r="V619" s="254">
        <v>0.33333333333333331</v>
      </c>
      <c r="W619" s="254">
        <v>0.35416666666666669</v>
      </c>
      <c r="X619" s="254"/>
      <c r="Y619" s="254">
        <v>2.0833333333333332E-2</v>
      </c>
      <c r="Z619" s="254"/>
      <c r="AA619" s="254"/>
      <c r="AB619" s="254"/>
      <c r="AC619" s="254"/>
      <c r="AD619" s="254"/>
      <c r="AE619" s="255">
        <v>2.0833333333333332E-2</v>
      </c>
      <c r="AF619" s="255">
        <v>2.0833333333333332E-2</v>
      </c>
      <c r="AG619" s="255"/>
      <c r="AH619" s="255">
        <v>2.0833333333333332E-2</v>
      </c>
      <c r="AI619" s="255">
        <v>1</v>
      </c>
      <c r="AJ619" s="255">
        <v>1</v>
      </c>
      <c r="AK619" s="255"/>
      <c r="AL619" s="255"/>
      <c r="AM619" s="255"/>
      <c r="AN619" s="255"/>
      <c r="AO619" s="254"/>
      <c r="AP619" s="254"/>
      <c r="AQ619" s="254"/>
      <c r="AR619" s="254"/>
      <c r="AS619" s="254"/>
      <c r="AT619" s="254"/>
      <c r="AU619" s="254"/>
      <c r="AW619" s="283">
        <f t="shared" si="70"/>
        <v>0.3611111111111111</v>
      </c>
      <c r="AX619" s="283">
        <f t="shared" si="71"/>
        <v>0.36458333333333331</v>
      </c>
      <c r="AY619" s="283">
        <f t="shared" si="72"/>
        <v>0.76041666666666663</v>
      </c>
      <c r="AZ619" s="283">
        <f t="shared" si="73"/>
        <v>0.76041666666666663</v>
      </c>
      <c r="BA619" s="283">
        <f t="shared" si="74"/>
        <v>0.35416666666666669</v>
      </c>
      <c r="BD619" s="254">
        <f>IF(W619="","",IF(F619="休日",AW619,IF(F619="法休",AW619,VLOOKUP(F619,カレンダマスタ!$Q$56:$R$69,2,FALSE))))</f>
        <v>0.36458333333333331</v>
      </c>
      <c r="BG619" s="254" t="e">
        <f t="shared" si="75"/>
        <v>#N/A</v>
      </c>
      <c r="BH619" s="254" t="e">
        <f>IF(AX619="","",IF(P619&lt;&gt;"","",IF(BG619="CS","OK",IF(VLOOKUP(E619,カレンダマスタ!$A$5:$D$381,4,FALSE)&gt;0,"",IF(OR(AX619*24&gt;10.84,AZ619*24&lt;14.5)=TRUE,"×","OK")))))</f>
        <v>#N/A</v>
      </c>
    </row>
    <row r="620" spans="2:60">
      <c r="B620" s="111"/>
      <c r="C620" s="385">
        <f>IF(STEP!C620&lt;&gt;"",STEP!C620,"")</f>
        <v>340993</v>
      </c>
      <c r="D620" s="386" t="str">
        <f>IF(STEP!D620&lt;&gt;"",STEP!D620,"")</f>
        <v>山本　智也</v>
      </c>
      <c r="E620" s="387">
        <f>IF(STEP!E620&lt;&gt;"",STEP!E620,"")</f>
        <v>45427</v>
      </c>
      <c r="F620" s="253" t="s">
        <v>557</v>
      </c>
      <c r="G620" s="252"/>
      <c r="H620" s="254">
        <v>0.36458333333333331</v>
      </c>
      <c r="I620" s="254">
        <v>0.36180555555555555</v>
      </c>
      <c r="J620" s="254"/>
      <c r="K620" s="254"/>
      <c r="L620" s="254">
        <v>0.72916666666666663</v>
      </c>
      <c r="M620" s="254">
        <v>0.73125000000000007</v>
      </c>
      <c r="N620" s="254"/>
      <c r="O620" s="254"/>
      <c r="P620" s="254"/>
      <c r="Q620" s="254"/>
      <c r="R620" s="254"/>
      <c r="S620" s="254"/>
      <c r="T620" s="254"/>
      <c r="U620" s="254"/>
      <c r="V620" s="254">
        <v>0.33333333333333331</v>
      </c>
      <c r="W620" s="254">
        <v>0.33333333333333331</v>
      </c>
      <c r="X620" s="254"/>
      <c r="Y620" s="254"/>
      <c r="Z620" s="254"/>
      <c r="AA620" s="254"/>
      <c r="AB620" s="254"/>
      <c r="AC620" s="254"/>
      <c r="AD620" s="254"/>
      <c r="AE620" s="255"/>
      <c r="AF620" s="255"/>
      <c r="AG620" s="255"/>
      <c r="AH620" s="255"/>
      <c r="AI620" s="255">
        <v>1</v>
      </c>
      <c r="AJ620" s="255">
        <v>1</v>
      </c>
      <c r="AK620" s="255"/>
      <c r="AL620" s="255"/>
      <c r="AM620" s="255"/>
      <c r="AN620" s="255"/>
      <c r="AO620" s="254"/>
      <c r="AP620" s="254"/>
      <c r="AQ620" s="254"/>
      <c r="AR620" s="254"/>
      <c r="AS620" s="254"/>
      <c r="AT620" s="254"/>
      <c r="AU620" s="254"/>
      <c r="AW620" s="283">
        <f t="shared" si="70"/>
        <v>0.36458333333333331</v>
      </c>
      <c r="AX620" s="283">
        <f t="shared" si="71"/>
        <v>0.36458333333333331</v>
      </c>
      <c r="AY620" s="283">
        <f t="shared" si="72"/>
        <v>0.72916666666666663</v>
      </c>
      <c r="AZ620" s="283">
        <f t="shared" si="73"/>
        <v>0.72916666666666663</v>
      </c>
      <c r="BA620" s="283">
        <f t="shared" si="74"/>
        <v>0.33333333333333331</v>
      </c>
      <c r="BD620" s="254">
        <f>IF(W620="","",IF(F620="休日",AW620,IF(F620="法休",AW620,VLOOKUP(F620,カレンダマスタ!$Q$56:$R$69,2,FALSE))))</f>
        <v>0.36458333333333331</v>
      </c>
      <c r="BG620" s="254" t="e">
        <f t="shared" si="75"/>
        <v>#N/A</v>
      </c>
      <c r="BH620" s="254" t="e">
        <f>IF(AX620="","",IF(P620&lt;&gt;"","",IF(BG620="CS","OK",IF(VLOOKUP(E620,カレンダマスタ!$A$5:$D$381,4,FALSE)&gt;0,"",IF(OR(AX620*24&gt;10.84,AZ620*24&lt;14.5)=TRUE,"×","OK")))))</f>
        <v>#N/A</v>
      </c>
    </row>
    <row r="621" spans="2:60">
      <c r="B621" s="111"/>
      <c r="C621" s="385">
        <f>IF(STEP!C621&lt;&gt;"",STEP!C621,"")</f>
        <v>340993</v>
      </c>
      <c r="D621" s="386" t="str">
        <f>IF(STEP!D621&lt;&gt;"",STEP!D621,"")</f>
        <v>山本　智也</v>
      </c>
      <c r="E621" s="387">
        <f>IF(STEP!E621&lt;&gt;"",STEP!E621,"")</f>
        <v>45428</v>
      </c>
      <c r="F621" s="256" t="s">
        <v>557</v>
      </c>
      <c r="G621" s="257"/>
      <c r="H621" s="254">
        <v>0.36458333333333331</v>
      </c>
      <c r="I621" s="254">
        <v>0.36319444444444443</v>
      </c>
      <c r="J621" s="254"/>
      <c r="K621" s="254"/>
      <c r="L621" s="254">
        <v>0.72916666666666663</v>
      </c>
      <c r="M621" s="254">
        <v>0.82291666666666663</v>
      </c>
      <c r="N621" s="254"/>
      <c r="O621" s="254"/>
      <c r="P621" s="254"/>
      <c r="Q621" s="254" t="s">
        <v>559</v>
      </c>
      <c r="R621" s="254"/>
      <c r="S621" s="254" t="s">
        <v>578</v>
      </c>
      <c r="T621" s="254"/>
      <c r="U621" s="254"/>
      <c r="V621" s="254">
        <v>0.33333333333333331</v>
      </c>
      <c r="W621" s="254">
        <v>0.41666666666666669</v>
      </c>
      <c r="X621" s="254"/>
      <c r="Y621" s="254">
        <v>8.3333333333333329E-2</v>
      </c>
      <c r="Z621" s="254"/>
      <c r="AA621" s="254"/>
      <c r="AB621" s="254"/>
      <c r="AC621" s="254"/>
      <c r="AD621" s="254"/>
      <c r="AE621" s="255">
        <v>3.125E-2</v>
      </c>
      <c r="AF621" s="255">
        <v>8.3333333333333329E-2</v>
      </c>
      <c r="AG621" s="255">
        <v>5.2083333333333336E-2</v>
      </c>
      <c r="AH621" s="255">
        <v>8.3333333333333329E-2</v>
      </c>
      <c r="AI621" s="255">
        <v>1</v>
      </c>
      <c r="AJ621" s="255">
        <v>1</v>
      </c>
      <c r="AK621" s="255"/>
      <c r="AL621" s="255"/>
      <c r="AM621" s="255"/>
      <c r="AN621" s="255"/>
      <c r="AO621" s="254"/>
      <c r="AP621" s="254"/>
      <c r="AQ621" s="254"/>
      <c r="AR621" s="254"/>
      <c r="AS621" s="254"/>
      <c r="AT621" s="254"/>
      <c r="AU621" s="254"/>
      <c r="AW621" s="283">
        <f t="shared" si="70"/>
        <v>0.36458333333333331</v>
      </c>
      <c r="AX621" s="283">
        <f t="shared" si="71"/>
        <v>0.36458333333333331</v>
      </c>
      <c r="AY621" s="283">
        <f t="shared" si="72"/>
        <v>0.82291666666666663</v>
      </c>
      <c r="AZ621" s="283">
        <f t="shared" si="73"/>
        <v>0.82291666666666663</v>
      </c>
      <c r="BA621" s="283">
        <f t="shared" si="74"/>
        <v>0.41666666666666669</v>
      </c>
      <c r="BD621" s="254">
        <f>IF(W621="","",IF(F621="休日",AW621,IF(F621="法休",AW621,VLOOKUP(F621,カレンダマスタ!$Q$56:$R$69,2,FALSE))))</f>
        <v>0.36458333333333331</v>
      </c>
      <c r="BG621" s="254" t="e">
        <f t="shared" si="75"/>
        <v>#N/A</v>
      </c>
      <c r="BH621" s="254" t="e">
        <f>IF(AX621="","",IF(P621&lt;&gt;"","",IF(BG621="CS","OK",IF(VLOOKUP(E621,カレンダマスタ!$A$5:$D$381,4,FALSE)&gt;0,"",IF(OR(AX621*24&gt;10.84,AZ621*24&lt;14.5)=TRUE,"×","OK")))))</f>
        <v>#N/A</v>
      </c>
    </row>
    <row r="622" spans="2:60">
      <c r="B622" s="111"/>
      <c r="C622" s="385">
        <f>IF(STEP!C622&lt;&gt;"",STEP!C622,"")</f>
        <v>340993</v>
      </c>
      <c r="D622" s="386" t="str">
        <f>IF(STEP!D622&lt;&gt;"",STEP!D622,"")</f>
        <v>山本　智也</v>
      </c>
      <c r="E622" s="387">
        <f>IF(STEP!E622&lt;&gt;"",STEP!E622,"")</f>
        <v>45429</v>
      </c>
      <c r="F622" s="256" t="s">
        <v>557</v>
      </c>
      <c r="G622" s="257"/>
      <c r="H622" s="254">
        <v>0.36458333333333331</v>
      </c>
      <c r="I622" s="254">
        <v>0.36319444444444443</v>
      </c>
      <c r="J622" s="254"/>
      <c r="K622" s="254"/>
      <c r="L622" s="254">
        <v>0.72916666666666663</v>
      </c>
      <c r="M622" s="254">
        <v>0.73958333333333337</v>
      </c>
      <c r="N622" s="254"/>
      <c r="O622" s="254"/>
      <c r="P622" s="254"/>
      <c r="Q622" s="254"/>
      <c r="R622" s="254"/>
      <c r="S622" s="254"/>
      <c r="T622" s="254"/>
      <c r="U622" s="254"/>
      <c r="V622" s="254">
        <v>0.33333333333333331</v>
      </c>
      <c r="W622" s="254">
        <v>0.33333333333333331</v>
      </c>
      <c r="X622" s="254"/>
      <c r="Y622" s="254"/>
      <c r="Z622" s="254"/>
      <c r="AA622" s="254"/>
      <c r="AB622" s="254"/>
      <c r="AC622" s="254"/>
      <c r="AD622" s="254"/>
      <c r="AE622" s="255"/>
      <c r="AF622" s="255"/>
      <c r="AG622" s="255"/>
      <c r="AH622" s="255"/>
      <c r="AI622" s="255">
        <v>1</v>
      </c>
      <c r="AJ622" s="255">
        <v>1</v>
      </c>
      <c r="AK622" s="255"/>
      <c r="AL622" s="255"/>
      <c r="AM622" s="255"/>
      <c r="AN622" s="255"/>
      <c r="AO622" s="254"/>
      <c r="AP622" s="254"/>
      <c r="AQ622" s="254"/>
      <c r="AR622" s="254"/>
      <c r="AS622" s="254"/>
      <c r="AT622" s="254"/>
      <c r="AU622" s="254"/>
      <c r="AW622" s="283">
        <f t="shared" si="70"/>
        <v>0.36458333333333331</v>
      </c>
      <c r="AX622" s="283">
        <f t="shared" si="71"/>
        <v>0.36458333333333331</v>
      </c>
      <c r="AY622" s="283">
        <f t="shared" si="72"/>
        <v>0.73958333333333326</v>
      </c>
      <c r="AZ622" s="283">
        <f t="shared" si="73"/>
        <v>0.73958333333333326</v>
      </c>
      <c r="BA622" s="283">
        <f t="shared" si="74"/>
        <v>0.33333333333333331</v>
      </c>
      <c r="BD622" s="254">
        <f>IF(W622="","",IF(F622="休日",AW622,IF(F622="法休",AW622,VLOOKUP(F622,カレンダマスタ!$Q$56:$R$69,2,FALSE))))</f>
        <v>0.36458333333333331</v>
      </c>
      <c r="BG622" s="254" t="e">
        <f t="shared" si="75"/>
        <v>#N/A</v>
      </c>
      <c r="BH622" s="254" t="e">
        <f>IF(AX622="","",IF(P622&lt;&gt;"","",IF(BG622="CS","OK",IF(VLOOKUP(E622,カレンダマスタ!$A$5:$D$381,4,FALSE)&gt;0,"",IF(OR(AX622*24&gt;10.84,AZ622*24&lt;14.5)=TRUE,"×","OK")))))</f>
        <v>#N/A</v>
      </c>
    </row>
    <row r="623" spans="2:60">
      <c r="B623" s="111"/>
      <c r="C623" s="388">
        <f>IF(STEP!C623&lt;&gt;"",STEP!C623,"")</f>
        <v>340993</v>
      </c>
      <c r="D623" s="389" t="str">
        <f>IF(STEP!D623&lt;&gt;"",STEP!D623,"")</f>
        <v>山本　智也</v>
      </c>
      <c r="E623" s="390">
        <f>IF(STEP!E623&lt;&gt;"",STEP!E623,"")</f>
        <v>45430</v>
      </c>
      <c r="F623" s="259" t="s">
        <v>211</v>
      </c>
      <c r="G623" s="266"/>
      <c r="H623" s="260"/>
      <c r="I623" s="260"/>
      <c r="J623" s="260"/>
      <c r="K623" s="260"/>
      <c r="L623" s="260"/>
      <c r="M623" s="260"/>
      <c r="N623" s="260"/>
      <c r="O623" s="260"/>
      <c r="P623" s="260"/>
      <c r="Q623" s="260"/>
      <c r="R623" s="260"/>
      <c r="S623" s="260"/>
      <c r="T623" s="260"/>
      <c r="U623" s="260"/>
      <c r="V623" s="260"/>
      <c r="W623" s="260"/>
      <c r="X623" s="260"/>
      <c r="Y623" s="260"/>
      <c r="Z623" s="260"/>
      <c r="AA623" s="260"/>
      <c r="AB623" s="260"/>
      <c r="AC623" s="260"/>
      <c r="AD623" s="260"/>
      <c r="AE623" s="261"/>
      <c r="AF623" s="261"/>
      <c r="AG623" s="261"/>
      <c r="AH623" s="261"/>
      <c r="AI623" s="261"/>
      <c r="AJ623" s="261"/>
      <c r="AK623" s="261"/>
      <c r="AL623" s="261"/>
      <c r="AM623" s="261"/>
      <c r="AN623" s="261"/>
      <c r="AO623" s="260"/>
      <c r="AP623" s="260"/>
      <c r="AQ623" s="260"/>
      <c r="AR623" s="260"/>
      <c r="AS623" s="260"/>
      <c r="AT623" s="260"/>
      <c r="AU623" s="260"/>
      <c r="AW623" s="284" t="str">
        <f t="shared" si="70"/>
        <v/>
      </c>
      <c r="AX623" s="284" t="str">
        <f t="shared" si="71"/>
        <v/>
      </c>
      <c r="AY623" s="284" t="str">
        <f t="shared" si="72"/>
        <v/>
      </c>
      <c r="AZ623" s="284" t="str">
        <f t="shared" si="73"/>
        <v/>
      </c>
      <c r="BA623" s="284" t="str">
        <f t="shared" si="74"/>
        <v/>
      </c>
      <c r="BD623" s="260" t="str">
        <f>IF(W623="","",IF(F623="休日",AW623,IF(F623="法休",AW623,VLOOKUP(F623,カレンダマスタ!$Q$56:$R$69,2,FALSE))))</f>
        <v/>
      </c>
      <c r="BG623" s="260" t="e">
        <f t="shared" si="75"/>
        <v>#N/A</v>
      </c>
      <c r="BH623" s="260" t="str">
        <f>IF(AX623="","",IF(P623&lt;&gt;"","",IF(BG623="CS","OK",IF(VLOOKUP(E623,カレンダマスタ!$A$5:$D$381,4,FALSE)&gt;0,"",IF(OR(AX623*24&gt;10.84,AZ623*24&lt;14.5)=TRUE,"×","OK")))))</f>
        <v/>
      </c>
    </row>
    <row r="624" spans="2:60">
      <c r="B624" s="111"/>
      <c r="C624" s="394">
        <f>IF(STEP!C624&lt;&gt;"",STEP!C624,"")</f>
        <v>340993</v>
      </c>
      <c r="D624" s="395" t="str">
        <f>IF(STEP!D624&lt;&gt;"",STEP!D624,"")</f>
        <v>山本　智也</v>
      </c>
      <c r="E624" s="396">
        <f>IF(STEP!E624&lt;&gt;"",STEP!E624,"")</f>
        <v>45431</v>
      </c>
      <c r="F624" s="269" t="s">
        <v>212</v>
      </c>
      <c r="G624" s="268"/>
      <c r="H624" s="270"/>
      <c r="I624" s="270"/>
      <c r="J624" s="270"/>
      <c r="K624" s="270"/>
      <c r="L624" s="270"/>
      <c r="M624" s="270"/>
      <c r="N624" s="270"/>
      <c r="O624" s="270"/>
      <c r="P624" s="270"/>
      <c r="Q624" s="270"/>
      <c r="R624" s="270"/>
      <c r="S624" s="270"/>
      <c r="T624" s="270"/>
      <c r="U624" s="270"/>
      <c r="V624" s="270"/>
      <c r="W624" s="270"/>
      <c r="X624" s="270"/>
      <c r="Y624" s="270"/>
      <c r="Z624" s="270"/>
      <c r="AA624" s="270"/>
      <c r="AB624" s="270"/>
      <c r="AC624" s="270"/>
      <c r="AD624" s="270"/>
      <c r="AE624" s="271"/>
      <c r="AF624" s="271"/>
      <c r="AG624" s="271"/>
      <c r="AH624" s="271"/>
      <c r="AI624" s="271"/>
      <c r="AJ624" s="271"/>
      <c r="AK624" s="271"/>
      <c r="AL624" s="271"/>
      <c r="AM624" s="271"/>
      <c r="AN624" s="271"/>
      <c r="AO624" s="270"/>
      <c r="AP624" s="270"/>
      <c r="AQ624" s="270"/>
      <c r="AR624" s="270"/>
      <c r="AS624" s="270"/>
      <c r="AT624" s="270"/>
      <c r="AU624" s="270"/>
      <c r="AW624" s="282" t="str">
        <f t="shared" si="70"/>
        <v/>
      </c>
      <c r="AX624" s="282" t="str">
        <f t="shared" si="71"/>
        <v/>
      </c>
      <c r="AY624" s="282" t="str">
        <f t="shared" si="72"/>
        <v/>
      </c>
      <c r="AZ624" s="282" t="str">
        <f t="shared" si="73"/>
        <v/>
      </c>
      <c r="BA624" s="282" t="str">
        <f t="shared" si="74"/>
        <v/>
      </c>
      <c r="BD624" s="270" t="str">
        <f>IF(W624="","",IF(F624="休日",AW624,IF(F624="法休",AW624,VLOOKUP(F624,カレンダマスタ!$Q$56:$R$69,2,FALSE))))</f>
        <v/>
      </c>
      <c r="BG624" s="270" t="e">
        <f t="shared" si="75"/>
        <v>#N/A</v>
      </c>
      <c r="BH624" s="270" t="str">
        <f>IF(AX624="","",IF(P624&lt;&gt;"","",IF(BG624="CS","OK",IF(VLOOKUP(E624,カレンダマスタ!$A$5:$D$381,4,FALSE)&gt;0,"",IF(OR(AX624*24&gt;10.84,AZ624*24&lt;14.5)=TRUE,"×","OK")))))</f>
        <v/>
      </c>
    </row>
    <row r="625" spans="2:60">
      <c r="B625" s="111"/>
      <c r="C625" s="385">
        <f>IF(STEP!C625&lt;&gt;"",STEP!C625,"")</f>
        <v>340993</v>
      </c>
      <c r="D625" s="386" t="str">
        <f>IF(STEP!D625&lt;&gt;"",STEP!D625,"")</f>
        <v>山本　智也</v>
      </c>
      <c r="E625" s="387">
        <f>IF(STEP!E625&lt;&gt;"",STEP!E625,"")</f>
        <v>45432</v>
      </c>
      <c r="F625" s="253" t="s">
        <v>557</v>
      </c>
      <c r="G625" s="252"/>
      <c r="H625" s="254">
        <v>0.36458333333333331</v>
      </c>
      <c r="I625" s="254">
        <v>0.36388888888888887</v>
      </c>
      <c r="J625" s="254"/>
      <c r="K625" s="254"/>
      <c r="L625" s="254">
        <v>0.72916666666666663</v>
      </c>
      <c r="M625" s="254"/>
      <c r="N625" s="254"/>
      <c r="O625" s="254"/>
      <c r="P625" s="254"/>
      <c r="Q625" s="254" t="s">
        <v>559</v>
      </c>
      <c r="R625" s="254"/>
      <c r="S625" s="254" t="s">
        <v>578</v>
      </c>
      <c r="T625" s="254"/>
      <c r="U625" s="254"/>
      <c r="V625" s="254"/>
      <c r="W625" s="254"/>
      <c r="X625" s="254"/>
      <c r="Y625" s="254"/>
      <c r="Z625" s="254"/>
      <c r="AA625" s="254"/>
      <c r="AB625" s="254"/>
      <c r="AC625" s="254"/>
      <c r="AD625" s="254"/>
      <c r="AE625" s="255">
        <v>3.125E-2</v>
      </c>
      <c r="AF625" s="255"/>
      <c r="AG625" s="255" t="s">
        <v>631</v>
      </c>
      <c r="AH625" s="255"/>
      <c r="AI625" s="255">
        <v>1</v>
      </c>
      <c r="AJ625" s="255"/>
      <c r="AK625" s="255"/>
      <c r="AL625" s="255"/>
      <c r="AM625" s="255"/>
      <c r="AN625" s="255"/>
      <c r="AO625" s="254"/>
      <c r="AP625" s="254"/>
      <c r="AQ625" s="254"/>
      <c r="AR625" s="254"/>
      <c r="AS625" s="254"/>
      <c r="AT625" s="254"/>
      <c r="AU625" s="254"/>
      <c r="AW625" s="283" t="str">
        <f t="shared" si="70"/>
        <v/>
      </c>
      <c r="AX625" s="283" t="str">
        <f t="shared" si="71"/>
        <v/>
      </c>
      <c r="AY625" s="283" t="str">
        <f t="shared" si="72"/>
        <v/>
      </c>
      <c r="AZ625" s="283" t="str">
        <f t="shared" si="73"/>
        <v/>
      </c>
      <c r="BA625" s="283" t="str">
        <f t="shared" si="74"/>
        <v/>
      </c>
      <c r="BD625" s="254" t="str">
        <f>IF(W625="","",IF(F625="休日",AW625,IF(F625="法休",AW625,VLOOKUP(F625,カレンダマスタ!$Q$56:$R$69,2,FALSE))))</f>
        <v/>
      </c>
      <c r="BG625" s="254" t="e">
        <f t="shared" si="75"/>
        <v>#N/A</v>
      </c>
      <c r="BH625" s="254" t="str">
        <f>IF(AX625="","",IF(P625&lt;&gt;"","",IF(BG625="CS","OK",IF(VLOOKUP(E625,カレンダマスタ!$A$5:$D$381,4,FALSE)&gt;0,"",IF(OR(AX625*24&gt;10.84,AZ625*24&lt;14.5)=TRUE,"×","OK")))))</f>
        <v/>
      </c>
    </row>
    <row r="626" spans="2:60">
      <c r="B626" s="111"/>
      <c r="C626" s="397" t="str">
        <f>IF(STEP!C626&lt;&gt;"",STEP!C626,"")</f>
        <v/>
      </c>
      <c r="D626" s="398" t="str">
        <f>IF(STEP!D626&lt;&gt;"",STEP!D626,"")</f>
        <v/>
      </c>
      <c r="E626" s="399" t="str">
        <f>IF(STEP!E626&lt;&gt;"",STEP!E626,"")</f>
        <v/>
      </c>
      <c r="F626" s="273"/>
      <c r="G626" s="272"/>
      <c r="H626" s="274"/>
      <c r="I626" s="274"/>
      <c r="J626" s="274"/>
      <c r="K626" s="274"/>
      <c r="L626" s="274"/>
      <c r="M626" s="274"/>
      <c r="N626" s="274"/>
      <c r="O626" s="274"/>
      <c r="P626" s="274"/>
      <c r="Q626" s="274"/>
      <c r="R626" s="274"/>
      <c r="S626" s="274"/>
      <c r="T626" s="274"/>
      <c r="U626" s="274"/>
      <c r="V626" s="274"/>
      <c r="W626" s="274"/>
      <c r="X626" s="274"/>
      <c r="Y626" s="274"/>
      <c r="Z626" s="274"/>
      <c r="AA626" s="274"/>
      <c r="AB626" s="274"/>
      <c r="AC626" s="274"/>
      <c r="AD626" s="274"/>
      <c r="AE626" s="275"/>
      <c r="AF626" s="275"/>
      <c r="AG626" s="275"/>
      <c r="AH626" s="275"/>
      <c r="AI626" s="275"/>
      <c r="AJ626" s="275"/>
      <c r="AK626" s="275"/>
      <c r="AL626" s="275"/>
      <c r="AM626" s="275"/>
      <c r="AN626" s="275"/>
      <c r="AO626" s="274"/>
      <c r="AP626" s="274"/>
      <c r="AQ626" s="274"/>
      <c r="AR626" s="274"/>
      <c r="AS626" s="274"/>
      <c r="AT626" s="274"/>
      <c r="AU626" s="274"/>
      <c r="AW626" s="286" t="str">
        <f t="shared" si="70"/>
        <v/>
      </c>
      <c r="AX626" s="286" t="str">
        <f t="shared" si="71"/>
        <v/>
      </c>
      <c r="AY626" s="286" t="str">
        <f t="shared" si="72"/>
        <v/>
      </c>
      <c r="AZ626" s="286" t="str">
        <f t="shared" si="73"/>
        <v/>
      </c>
      <c r="BA626" s="286" t="str">
        <f t="shared" si="74"/>
        <v/>
      </c>
      <c r="BD626" s="274" t="str">
        <f>IF(W626="","",IF(F626="休日",AW626,IF(F626="法休",AW626,VLOOKUP(F626,カレンダマスタ!$Q$56:$R$69,2,FALSE))))</f>
        <v/>
      </c>
      <c r="BG626" s="274" t="e">
        <f t="shared" si="75"/>
        <v>#N/A</v>
      </c>
      <c r="BH626" s="274" t="str">
        <f>IF(AX626="","",IF(P626&lt;&gt;"","",IF(BG626="CS","OK",IF(VLOOKUP(E626,カレンダマスタ!$A$5:$D$381,4,FALSE)&gt;0,"",IF(OR(AX626*24&gt;10.84,AZ626*24&lt;14.5)=TRUE,"×","OK")))))</f>
        <v/>
      </c>
    </row>
    <row r="627" spans="2:60">
      <c r="B627" s="111"/>
      <c r="C627" s="397" t="str">
        <f>IF(STEP!C627&lt;&gt;"",STEP!C627,"")</f>
        <v/>
      </c>
      <c r="D627" s="398" t="str">
        <f>IF(STEP!D627&lt;&gt;"",STEP!D627,"")</f>
        <v/>
      </c>
      <c r="E627" s="399" t="str">
        <f>IF(STEP!E627&lt;&gt;"",STEP!E627,"")</f>
        <v/>
      </c>
      <c r="F627" s="273"/>
      <c r="G627" s="272"/>
      <c r="H627" s="274"/>
      <c r="I627" s="274"/>
      <c r="J627" s="274"/>
      <c r="K627" s="274"/>
      <c r="L627" s="274"/>
      <c r="M627" s="274"/>
      <c r="N627" s="274"/>
      <c r="O627" s="274"/>
      <c r="P627" s="274"/>
      <c r="Q627" s="274"/>
      <c r="R627" s="274"/>
      <c r="S627" s="274"/>
      <c r="T627" s="274"/>
      <c r="U627" s="274"/>
      <c r="V627" s="274"/>
      <c r="W627" s="274"/>
      <c r="X627" s="274"/>
      <c r="Y627" s="274"/>
      <c r="Z627" s="274"/>
      <c r="AA627" s="274"/>
      <c r="AB627" s="274"/>
      <c r="AC627" s="274"/>
      <c r="AD627" s="274"/>
      <c r="AE627" s="275"/>
      <c r="AF627" s="275"/>
      <c r="AG627" s="275"/>
      <c r="AH627" s="275"/>
      <c r="AI627" s="275"/>
      <c r="AJ627" s="275"/>
      <c r="AK627" s="275"/>
      <c r="AL627" s="275"/>
      <c r="AM627" s="275"/>
      <c r="AN627" s="275"/>
      <c r="AO627" s="274"/>
      <c r="AP627" s="274"/>
      <c r="AQ627" s="274"/>
      <c r="AR627" s="274"/>
      <c r="AS627" s="274"/>
      <c r="AT627" s="274"/>
      <c r="AU627" s="274"/>
      <c r="AW627" s="286" t="str">
        <f t="shared" si="70"/>
        <v/>
      </c>
      <c r="AX627" s="286" t="str">
        <f t="shared" si="71"/>
        <v/>
      </c>
      <c r="AY627" s="286" t="str">
        <f t="shared" si="72"/>
        <v/>
      </c>
      <c r="AZ627" s="286" t="str">
        <f t="shared" si="73"/>
        <v/>
      </c>
      <c r="BA627" s="286" t="str">
        <f t="shared" si="74"/>
        <v/>
      </c>
      <c r="BD627" s="274" t="str">
        <f>IF(W627="","",IF(F627="休日",AW627,IF(F627="法休",AW627,VLOOKUP(F627,カレンダマスタ!$Q$56:$R$69,2,FALSE))))</f>
        <v/>
      </c>
      <c r="BG627" s="274" t="e">
        <f t="shared" si="75"/>
        <v>#N/A</v>
      </c>
      <c r="BH627" s="274" t="str">
        <f>IF(AX627="","",IF(P627&lt;&gt;"","",IF(BG627="CS","OK",IF(VLOOKUP(E627,カレンダマスタ!$A$5:$D$381,4,FALSE)&gt;0,"",IF(OR(AX627*24&gt;10.84,AZ627*24&lt;14.5)=TRUE,"×","OK")))))</f>
        <v/>
      </c>
    </row>
    <row r="628" spans="2:60">
      <c r="B628" s="111"/>
      <c r="C628" s="397" t="str">
        <f>IF(STEP!C628&lt;&gt;"",STEP!C628,"")</f>
        <v/>
      </c>
      <c r="D628" s="398" t="str">
        <f>IF(STEP!D628&lt;&gt;"",STEP!D628,"")</f>
        <v/>
      </c>
      <c r="E628" s="399" t="str">
        <f>IF(STEP!E628&lt;&gt;"",STEP!E628,"")</f>
        <v/>
      </c>
      <c r="F628" s="273"/>
      <c r="G628" s="272"/>
      <c r="H628" s="274"/>
      <c r="I628" s="274"/>
      <c r="J628" s="274"/>
      <c r="K628" s="274"/>
      <c r="L628" s="274"/>
      <c r="M628" s="274"/>
      <c r="N628" s="274"/>
      <c r="O628" s="274"/>
      <c r="P628" s="274"/>
      <c r="Q628" s="274"/>
      <c r="R628" s="274"/>
      <c r="S628" s="274"/>
      <c r="T628" s="274"/>
      <c r="U628" s="274"/>
      <c r="V628" s="274"/>
      <c r="W628" s="274"/>
      <c r="X628" s="274"/>
      <c r="Y628" s="274"/>
      <c r="Z628" s="274"/>
      <c r="AA628" s="274"/>
      <c r="AB628" s="274"/>
      <c r="AC628" s="274"/>
      <c r="AD628" s="274"/>
      <c r="AE628" s="275"/>
      <c r="AF628" s="275"/>
      <c r="AG628" s="275"/>
      <c r="AH628" s="275"/>
      <c r="AI628" s="275"/>
      <c r="AJ628" s="275"/>
      <c r="AK628" s="275"/>
      <c r="AL628" s="275"/>
      <c r="AM628" s="275"/>
      <c r="AN628" s="275"/>
      <c r="AO628" s="274"/>
      <c r="AP628" s="274"/>
      <c r="AQ628" s="274"/>
      <c r="AR628" s="274"/>
      <c r="AS628" s="274"/>
      <c r="AT628" s="274"/>
      <c r="AU628" s="274"/>
      <c r="AW628" s="286" t="str">
        <f t="shared" si="70"/>
        <v/>
      </c>
      <c r="AX628" s="286" t="str">
        <f t="shared" si="71"/>
        <v/>
      </c>
      <c r="AY628" s="286" t="str">
        <f t="shared" si="72"/>
        <v/>
      </c>
      <c r="AZ628" s="286" t="str">
        <f t="shared" si="73"/>
        <v/>
      </c>
      <c r="BA628" s="286" t="str">
        <f t="shared" si="74"/>
        <v/>
      </c>
      <c r="BD628" s="274" t="str">
        <f>IF(W628="","",IF(F628="休日",AW628,IF(F628="法休",AW628,VLOOKUP(F628,カレンダマスタ!$Q$56:$R$69,2,FALSE))))</f>
        <v/>
      </c>
      <c r="BG628" s="274" t="e">
        <f t="shared" si="75"/>
        <v>#N/A</v>
      </c>
      <c r="BH628" s="274" t="str">
        <f>IF(AX628="","",IF(P628&lt;&gt;"","",IF(BG628="CS","OK",IF(VLOOKUP(E628,カレンダマスタ!$A$5:$D$381,4,FALSE)&gt;0,"",IF(OR(AX628*24&gt;10.84,AZ628*24&lt;14.5)=TRUE,"×","OK")))))</f>
        <v/>
      </c>
    </row>
    <row r="629" spans="2:60">
      <c r="B629" s="111"/>
      <c r="C629" s="397" t="str">
        <f>IF(STEP!C629&lt;&gt;"",STEP!C629,"")</f>
        <v/>
      </c>
      <c r="D629" s="398" t="str">
        <f>IF(STEP!D629&lt;&gt;"",STEP!D629,"")</f>
        <v/>
      </c>
      <c r="E629" s="399" t="str">
        <f>IF(STEP!E629&lt;&gt;"",STEP!E629,"")</f>
        <v/>
      </c>
      <c r="F629" s="273"/>
      <c r="G629" s="272"/>
      <c r="H629" s="274"/>
      <c r="I629" s="274"/>
      <c r="J629" s="274"/>
      <c r="K629" s="274"/>
      <c r="L629" s="274"/>
      <c r="M629" s="274"/>
      <c r="N629" s="274"/>
      <c r="O629" s="274"/>
      <c r="P629" s="274"/>
      <c r="Q629" s="274"/>
      <c r="R629" s="274"/>
      <c r="S629" s="274"/>
      <c r="T629" s="274"/>
      <c r="U629" s="274"/>
      <c r="V629" s="274"/>
      <c r="W629" s="274"/>
      <c r="X629" s="274"/>
      <c r="Y629" s="274"/>
      <c r="Z629" s="274"/>
      <c r="AA629" s="274"/>
      <c r="AB629" s="274"/>
      <c r="AC629" s="274"/>
      <c r="AD629" s="274"/>
      <c r="AE629" s="275"/>
      <c r="AF629" s="275"/>
      <c r="AG629" s="275"/>
      <c r="AH629" s="275"/>
      <c r="AI629" s="275"/>
      <c r="AJ629" s="275"/>
      <c r="AK629" s="275"/>
      <c r="AL629" s="275"/>
      <c r="AM629" s="275"/>
      <c r="AN629" s="275"/>
      <c r="AO629" s="274"/>
      <c r="AP629" s="274"/>
      <c r="AQ629" s="274"/>
      <c r="AR629" s="274"/>
      <c r="AS629" s="274"/>
      <c r="AT629" s="274"/>
      <c r="AU629" s="274"/>
      <c r="AW629" s="286" t="str">
        <f t="shared" si="70"/>
        <v/>
      </c>
      <c r="AX629" s="286" t="str">
        <f t="shared" si="71"/>
        <v/>
      </c>
      <c r="AY629" s="286" t="str">
        <f t="shared" si="72"/>
        <v/>
      </c>
      <c r="AZ629" s="286" t="str">
        <f t="shared" si="73"/>
        <v/>
      </c>
      <c r="BA629" s="286" t="str">
        <f t="shared" si="74"/>
        <v/>
      </c>
      <c r="BD629" s="274" t="str">
        <f>IF(W629="","",IF(F629="休日",AW629,IF(F629="法休",AW629,VLOOKUP(F629,カレンダマスタ!$Q$56:$R$69,2,FALSE))))</f>
        <v/>
      </c>
      <c r="BG629" s="274" t="e">
        <f t="shared" si="75"/>
        <v>#N/A</v>
      </c>
      <c r="BH629" s="274" t="str">
        <f>IF(AX629="","",IF(P629&lt;&gt;"","",IF(BG629="CS","OK",IF(VLOOKUP(E629,カレンダマスタ!$A$5:$D$381,4,FALSE)&gt;0,"",IF(OR(AX629*24&gt;10.84,AZ629*24&lt;14.5)=TRUE,"×","OK")))))</f>
        <v/>
      </c>
    </row>
    <row r="630" spans="2:60" ht="13.8" thickBot="1">
      <c r="B630" s="161"/>
      <c r="C630" s="400" t="str">
        <f>IF(STEP!C630&lt;&gt;"",STEP!C630,"")</f>
        <v/>
      </c>
      <c r="D630" s="401" t="str">
        <f>IF(STEP!D630&lt;&gt;"",STEP!D630,"")</f>
        <v/>
      </c>
      <c r="E630" s="402" t="str">
        <f>IF(STEP!E630&lt;&gt;"",STEP!E630,"")</f>
        <v/>
      </c>
      <c r="F630" s="277"/>
      <c r="G630" s="276"/>
      <c r="H630" s="278"/>
      <c r="I630" s="278"/>
      <c r="J630" s="278"/>
      <c r="K630" s="278"/>
      <c r="L630" s="278"/>
      <c r="M630" s="278"/>
      <c r="N630" s="278"/>
      <c r="O630" s="278"/>
      <c r="P630" s="278"/>
      <c r="Q630" s="278"/>
      <c r="R630" s="278"/>
      <c r="S630" s="278"/>
      <c r="T630" s="278"/>
      <c r="U630" s="278"/>
      <c r="V630" s="278"/>
      <c r="W630" s="278"/>
      <c r="X630" s="278"/>
      <c r="Y630" s="278"/>
      <c r="Z630" s="278"/>
      <c r="AA630" s="278"/>
      <c r="AB630" s="278"/>
      <c r="AC630" s="278"/>
      <c r="AD630" s="278"/>
      <c r="AE630" s="279"/>
      <c r="AF630" s="279"/>
      <c r="AG630" s="279"/>
      <c r="AH630" s="279"/>
      <c r="AI630" s="279"/>
      <c r="AJ630" s="279"/>
      <c r="AK630" s="279"/>
      <c r="AL630" s="279"/>
      <c r="AM630" s="279"/>
      <c r="AN630" s="279"/>
      <c r="AO630" s="278"/>
      <c r="AP630" s="278"/>
      <c r="AQ630" s="278"/>
      <c r="AR630" s="278"/>
      <c r="AS630" s="278"/>
      <c r="AT630" s="278"/>
      <c r="AU630" s="278"/>
      <c r="AW630" s="287" t="str">
        <f t="shared" si="70"/>
        <v/>
      </c>
      <c r="AX630" s="287" t="str">
        <f t="shared" si="71"/>
        <v/>
      </c>
      <c r="AY630" s="287" t="str">
        <f t="shared" si="72"/>
        <v/>
      </c>
      <c r="AZ630" s="287" t="str">
        <f t="shared" si="73"/>
        <v/>
      </c>
      <c r="BA630" s="287" t="str">
        <f t="shared" si="74"/>
        <v/>
      </c>
      <c r="BD630" s="278" t="str">
        <f>IF(W630="","",IF(F630="休日",AW630,IF(F630="法休",AW630,VLOOKUP(F630,カレンダマスタ!$Q$56:$R$69,2,FALSE))))</f>
        <v/>
      </c>
      <c r="BG630" s="278" t="e">
        <f t="shared" si="75"/>
        <v>#N/A</v>
      </c>
      <c r="BH630" s="278" t="str">
        <f>IF(AX630="","",IF(P630&lt;&gt;"","",IF(BG630="CS","OK",IF(VLOOKUP(E630,カレンダマスタ!$A$5:$D$381,4,FALSE)&gt;0,"",IF(OR(AX630*24&gt;10.84,AZ630*24&lt;14.5)=TRUE,"×","OK")))))</f>
        <v/>
      </c>
    </row>
    <row r="631" spans="2:60">
      <c r="B631" s="323"/>
      <c r="C631" s="366"/>
      <c r="D631" s="367"/>
      <c r="E631" s="368"/>
      <c r="F631" s="367"/>
      <c r="G631" s="366"/>
      <c r="H631" s="369"/>
      <c r="I631" s="369"/>
      <c r="J631" s="369"/>
      <c r="K631" s="369"/>
      <c r="L631" s="369"/>
      <c r="M631" s="369"/>
      <c r="N631" s="369"/>
      <c r="O631" s="369"/>
      <c r="P631" s="369"/>
      <c r="Q631" s="369"/>
      <c r="R631" s="369"/>
      <c r="S631" s="369"/>
      <c r="T631" s="369"/>
      <c r="U631" s="369"/>
      <c r="V631" s="369"/>
      <c r="W631" s="369"/>
      <c r="X631" s="369"/>
      <c r="Y631" s="369"/>
      <c r="Z631" s="369"/>
      <c r="AA631" s="369"/>
      <c r="AB631" s="369"/>
      <c r="AC631" s="369"/>
      <c r="AD631" s="369"/>
      <c r="AE631" s="370"/>
      <c r="AF631" s="370"/>
      <c r="AG631" s="370"/>
      <c r="AH631" s="370"/>
      <c r="AI631" s="370"/>
      <c r="AJ631" s="370"/>
      <c r="AK631" s="370"/>
      <c r="AL631" s="370"/>
      <c r="AM631" s="370"/>
      <c r="AN631" s="370"/>
      <c r="AO631" s="369"/>
      <c r="AP631" s="369"/>
      <c r="AQ631" s="369"/>
      <c r="AR631" s="369"/>
      <c r="AS631" s="369"/>
      <c r="AT631" s="369"/>
      <c r="AU631" s="369"/>
      <c r="AW631" s="363"/>
      <c r="AX631" s="363"/>
      <c r="AY631" s="363"/>
      <c r="AZ631" s="363"/>
      <c r="BA631" s="363"/>
      <c r="BD631" s="369" t="str">
        <f>IF(W631="","",IF(F631="休日",AW631,IF(F631="法休",AW631,VLOOKUP(F631,カレンダマスタ!$Q$56:$R$69,2,FALSE))))</f>
        <v/>
      </c>
      <c r="BG631" s="369"/>
      <c r="BH631" s="369"/>
    </row>
    <row r="632" spans="2:60">
      <c r="B632" s="323"/>
      <c r="C632" s="371"/>
      <c r="D632" s="372"/>
      <c r="E632" s="373"/>
      <c r="F632" s="372"/>
      <c r="G632" s="371"/>
      <c r="H632" s="374"/>
      <c r="I632" s="374"/>
      <c r="J632" s="374"/>
      <c r="K632" s="374"/>
      <c r="L632" s="374"/>
      <c r="M632" s="374"/>
      <c r="N632" s="374"/>
      <c r="O632" s="374"/>
      <c r="P632" s="374"/>
      <c r="Q632" s="374"/>
      <c r="R632" s="374"/>
      <c r="S632" s="374"/>
      <c r="T632" s="374"/>
      <c r="U632" s="374"/>
      <c r="V632" s="374"/>
      <c r="W632" s="374"/>
      <c r="X632" s="374"/>
      <c r="Y632" s="374"/>
      <c r="Z632" s="374"/>
      <c r="AA632" s="374"/>
      <c r="AB632" s="374"/>
      <c r="AC632" s="374"/>
      <c r="AD632" s="374"/>
      <c r="AE632" s="375"/>
      <c r="AF632" s="375"/>
      <c r="AG632" s="375"/>
      <c r="AH632" s="375"/>
      <c r="AI632" s="375"/>
      <c r="AJ632" s="375"/>
      <c r="AK632" s="375"/>
      <c r="AL632" s="375"/>
      <c r="AM632" s="375"/>
      <c r="AN632" s="375"/>
      <c r="AO632" s="374"/>
      <c r="AP632" s="374"/>
      <c r="AQ632" s="374"/>
      <c r="AR632" s="374"/>
      <c r="AS632" s="374"/>
      <c r="AT632" s="374"/>
      <c r="AU632" s="374"/>
      <c r="AW632" s="363"/>
      <c r="AX632" s="363"/>
      <c r="AY632" s="363"/>
      <c r="AZ632" s="363"/>
      <c r="BA632" s="363"/>
      <c r="BD632" s="374" t="str">
        <f>IF(W632="","",IF(F632="休日",AW632,IF(F632="法休",AW632,VLOOKUP(F632,カレンダマスタ!$Q$56:$R$69,2,FALSE))))</f>
        <v/>
      </c>
      <c r="BG632" s="374"/>
      <c r="BH632" s="374"/>
    </row>
    <row r="633" spans="2:60">
      <c r="B633" s="323"/>
      <c r="C633" s="371"/>
      <c r="D633" s="372"/>
      <c r="E633" s="373"/>
      <c r="F633" s="372"/>
      <c r="G633" s="371"/>
      <c r="H633" s="374"/>
      <c r="I633" s="374"/>
      <c r="J633" s="374"/>
      <c r="K633" s="374"/>
      <c r="L633" s="374"/>
      <c r="M633" s="374"/>
      <c r="N633" s="374"/>
      <c r="O633" s="374"/>
      <c r="P633" s="374"/>
      <c r="Q633" s="374"/>
      <c r="R633" s="374"/>
      <c r="S633" s="374"/>
      <c r="T633" s="374"/>
      <c r="U633" s="374"/>
      <c r="V633" s="374"/>
      <c r="W633" s="374"/>
      <c r="X633" s="374"/>
      <c r="Y633" s="374"/>
      <c r="Z633" s="374"/>
      <c r="AA633" s="374"/>
      <c r="AB633" s="374"/>
      <c r="AC633" s="374"/>
      <c r="AD633" s="374"/>
      <c r="AE633" s="375"/>
      <c r="AF633" s="375"/>
      <c r="AG633" s="375"/>
      <c r="AH633" s="375"/>
      <c r="AI633" s="375"/>
      <c r="AJ633" s="375"/>
      <c r="AK633" s="375"/>
      <c r="AL633" s="375"/>
      <c r="AM633" s="375"/>
      <c r="AN633" s="375"/>
      <c r="AO633" s="374"/>
      <c r="AP633" s="374"/>
      <c r="AQ633" s="374"/>
      <c r="AR633" s="374"/>
      <c r="AS633" s="374"/>
      <c r="AT633" s="374"/>
      <c r="AU633" s="374"/>
      <c r="AW633" s="363"/>
      <c r="AX633" s="363"/>
      <c r="AY633" s="363"/>
      <c r="AZ633" s="363"/>
      <c r="BA633" s="363"/>
      <c r="BD633" s="374" t="str">
        <f>IF(W633="","",IF(F633="休日",AW633,IF(F633="法休",AW633,VLOOKUP(F633,カレンダマスタ!$Q$56:$R$69,2,FALSE))))</f>
        <v/>
      </c>
      <c r="BG633" s="374"/>
      <c r="BH633" s="374"/>
    </row>
    <row r="634" spans="2:60">
      <c r="B634" s="323"/>
      <c r="C634" s="371"/>
      <c r="D634" s="372"/>
      <c r="E634" s="373"/>
      <c r="F634" s="372"/>
      <c r="G634" s="371"/>
      <c r="H634" s="374"/>
      <c r="I634" s="374"/>
      <c r="J634" s="374"/>
      <c r="K634" s="374"/>
      <c r="L634" s="374"/>
      <c r="M634" s="374"/>
      <c r="N634" s="374"/>
      <c r="O634" s="374"/>
      <c r="P634" s="374"/>
      <c r="Q634" s="374"/>
      <c r="R634" s="374"/>
      <c r="S634" s="374"/>
      <c r="T634" s="374"/>
      <c r="U634" s="374"/>
      <c r="V634" s="374"/>
      <c r="W634" s="374"/>
      <c r="X634" s="374"/>
      <c r="Y634" s="374"/>
      <c r="Z634" s="374"/>
      <c r="AA634" s="374"/>
      <c r="AB634" s="374"/>
      <c r="AC634" s="374"/>
      <c r="AD634" s="374"/>
      <c r="AE634" s="375"/>
      <c r="AF634" s="375"/>
      <c r="AG634" s="375"/>
      <c r="AH634" s="375"/>
      <c r="AI634" s="375"/>
      <c r="AJ634" s="375"/>
      <c r="AK634" s="375"/>
      <c r="AL634" s="375"/>
      <c r="AM634" s="375"/>
      <c r="AN634" s="375"/>
      <c r="AO634" s="374"/>
      <c r="AP634" s="374"/>
      <c r="AQ634" s="374"/>
      <c r="AR634" s="374"/>
      <c r="AS634" s="374"/>
      <c r="AT634" s="374"/>
      <c r="AU634" s="374"/>
      <c r="AW634" s="363"/>
      <c r="AX634" s="363"/>
      <c r="AY634" s="363"/>
      <c r="AZ634" s="363"/>
      <c r="BA634" s="363"/>
      <c r="BD634" s="374" t="str">
        <f>IF(W634="","",IF(F634="休日",AW634,IF(F634="法休",AW634,VLOOKUP(F634,カレンダマスタ!$Q$56:$R$69,2,FALSE))))</f>
        <v/>
      </c>
      <c r="BG634" s="374"/>
      <c r="BH634" s="374"/>
    </row>
    <row r="635" spans="2:60">
      <c r="B635" s="323"/>
      <c r="C635" s="371"/>
      <c r="D635" s="372"/>
      <c r="E635" s="373"/>
      <c r="F635" s="372"/>
      <c r="G635" s="371"/>
      <c r="H635" s="374"/>
      <c r="I635" s="374"/>
      <c r="J635" s="374"/>
      <c r="K635" s="374"/>
      <c r="L635" s="374"/>
      <c r="M635" s="374"/>
      <c r="N635" s="374"/>
      <c r="O635" s="374"/>
      <c r="P635" s="374"/>
      <c r="Q635" s="374"/>
      <c r="R635" s="374"/>
      <c r="S635" s="374"/>
      <c r="T635" s="374"/>
      <c r="U635" s="374"/>
      <c r="V635" s="374"/>
      <c r="W635" s="374"/>
      <c r="X635" s="374"/>
      <c r="Y635" s="374"/>
      <c r="Z635" s="374"/>
      <c r="AA635" s="374"/>
      <c r="AB635" s="374"/>
      <c r="AC635" s="374"/>
      <c r="AD635" s="374"/>
      <c r="AE635" s="375"/>
      <c r="AF635" s="375"/>
      <c r="AG635" s="375"/>
      <c r="AH635" s="375"/>
      <c r="AI635" s="375"/>
      <c r="AJ635" s="375"/>
      <c r="AK635" s="375"/>
      <c r="AL635" s="375"/>
      <c r="AM635" s="375"/>
      <c r="AN635" s="375"/>
      <c r="AO635" s="374"/>
      <c r="AP635" s="374"/>
      <c r="AQ635" s="374"/>
      <c r="AR635" s="374"/>
      <c r="AS635" s="374"/>
      <c r="AT635" s="374"/>
      <c r="AU635" s="374"/>
      <c r="AW635" s="363"/>
      <c r="AX635" s="363"/>
      <c r="AY635" s="363"/>
      <c r="AZ635" s="363"/>
      <c r="BA635" s="363"/>
      <c r="BD635" s="374" t="str">
        <f>IF(W635="","",IF(F635="休日",AW635,IF(F635="法休",AW635,VLOOKUP(F635,カレンダマスタ!$Q$56:$R$69,2,FALSE))))</f>
        <v/>
      </c>
      <c r="BG635" s="374"/>
      <c r="BH635" s="374"/>
    </row>
    <row r="636" spans="2:60">
      <c r="B636" s="323"/>
      <c r="C636" s="371"/>
      <c r="D636" s="372"/>
      <c r="E636" s="373"/>
      <c r="F636" s="372"/>
      <c r="G636" s="371"/>
      <c r="H636" s="374"/>
      <c r="I636" s="374"/>
      <c r="J636" s="374"/>
      <c r="K636" s="374"/>
      <c r="L636" s="374"/>
      <c r="M636" s="374"/>
      <c r="N636" s="374"/>
      <c r="O636" s="374"/>
      <c r="P636" s="374"/>
      <c r="Q636" s="374"/>
      <c r="R636" s="374"/>
      <c r="S636" s="374"/>
      <c r="T636" s="374"/>
      <c r="U636" s="374"/>
      <c r="V636" s="374"/>
      <c r="W636" s="374"/>
      <c r="X636" s="374"/>
      <c r="Y636" s="374"/>
      <c r="Z636" s="374"/>
      <c r="AA636" s="374"/>
      <c r="AB636" s="374"/>
      <c r="AC636" s="374"/>
      <c r="AD636" s="374"/>
      <c r="AE636" s="375"/>
      <c r="AF636" s="375"/>
      <c r="AG636" s="375"/>
      <c r="AH636" s="375"/>
      <c r="AI636" s="375"/>
      <c r="AJ636" s="375"/>
      <c r="AK636" s="375"/>
      <c r="AL636" s="375"/>
      <c r="AM636" s="375"/>
      <c r="AN636" s="375"/>
      <c r="AO636" s="374"/>
      <c r="AP636" s="374"/>
      <c r="AQ636" s="374"/>
      <c r="AR636" s="374"/>
      <c r="AS636" s="374"/>
      <c r="AT636" s="374"/>
      <c r="AU636" s="374"/>
      <c r="AW636" s="363"/>
      <c r="AX636" s="363"/>
      <c r="AY636" s="363"/>
      <c r="AZ636" s="363"/>
      <c r="BA636" s="363"/>
      <c r="BD636" s="374" t="str">
        <f>IF(W636="","",IF(F636="休日",AW636,IF(F636="法休",AW636,VLOOKUP(F636,カレンダマスタ!$Q$56:$R$69,2,FALSE))))</f>
        <v/>
      </c>
      <c r="BG636" s="374"/>
      <c r="BH636" s="374"/>
    </row>
    <row r="637" spans="2:60">
      <c r="B637" s="323"/>
      <c r="C637" s="371"/>
      <c r="D637" s="372"/>
      <c r="E637" s="373"/>
      <c r="F637" s="372"/>
      <c r="G637" s="371"/>
      <c r="H637" s="374"/>
      <c r="I637" s="374"/>
      <c r="J637" s="374"/>
      <c r="K637" s="374"/>
      <c r="L637" s="374"/>
      <c r="M637" s="374"/>
      <c r="N637" s="374"/>
      <c r="O637" s="374"/>
      <c r="P637" s="374"/>
      <c r="Q637" s="374"/>
      <c r="R637" s="374"/>
      <c r="S637" s="374"/>
      <c r="T637" s="374"/>
      <c r="U637" s="374"/>
      <c r="V637" s="374"/>
      <c r="W637" s="374"/>
      <c r="X637" s="374"/>
      <c r="Y637" s="374"/>
      <c r="Z637" s="374"/>
      <c r="AA637" s="374"/>
      <c r="AB637" s="374"/>
      <c r="AC637" s="374"/>
      <c r="AD637" s="374"/>
      <c r="AE637" s="375"/>
      <c r="AF637" s="375"/>
      <c r="AG637" s="375"/>
      <c r="AH637" s="375"/>
      <c r="AI637" s="375"/>
      <c r="AJ637" s="375"/>
      <c r="AK637" s="375"/>
      <c r="AL637" s="375"/>
      <c r="AM637" s="375"/>
      <c r="AN637" s="375"/>
      <c r="AO637" s="374"/>
      <c r="AP637" s="374"/>
      <c r="AQ637" s="374"/>
      <c r="AR637" s="374"/>
      <c r="AS637" s="374"/>
      <c r="AT637" s="374"/>
      <c r="AU637" s="374"/>
      <c r="AW637" s="363"/>
      <c r="AX637" s="363"/>
      <c r="AY637" s="363"/>
      <c r="AZ637" s="363"/>
      <c r="BA637" s="363"/>
      <c r="BD637" s="374" t="str">
        <f>IF(W637="","",IF(F637="休日",AW637,IF(F637="法休",AW637,VLOOKUP(F637,カレンダマスタ!$Q$56:$R$69,2,FALSE))))</f>
        <v/>
      </c>
      <c r="BG637" s="374"/>
      <c r="BH637" s="374"/>
    </row>
    <row r="638" spans="2:60">
      <c r="B638" s="323"/>
      <c r="C638" s="371"/>
      <c r="D638" s="372"/>
      <c r="E638" s="373"/>
      <c r="F638" s="372"/>
      <c r="G638" s="371"/>
      <c r="H638" s="374"/>
      <c r="I638" s="374"/>
      <c r="J638" s="374"/>
      <c r="K638" s="374"/>
      <c r="L638" s="374"/>
      <c r="M638" s="374"/>
      <c r="N638" s="374"/>
      <c r="O638" s="374"/>
      <c r="P638" s="374"/>
      <c r="Q638" s="374"/>
      <c r="R638" s="374"/>
      <c r="S638" s="374"/>
      <c r="T638" s="374"/>
      <c r="U638" s="374"/>
      <c r="V638" s="374"/>
      <c r="W638" s="374"/>
      <c r="X638" s="374"/>
      <c r="Y638" s="374"/>
      <c r="Z638" s="374"/>
      <c r="AA638" s="374"/>
      <c r="AB638" s="374"/>
      <c r="AC638" s="374"/>
      <c r="AD638" s="374"/>
      <c r="AE638" s="375"/>
      <c r="AF638" s="375"/>
      <c r="AG638" s="375"/>
      <c r="AH638" s="375"/>
      <c r="AI638" s="375"/>
      <c r="AJ638" s="375"/>
      <c r="AK638" s="375"/>
      <c r="AL638" s="375"/>
      <c r="AM638" s="375"/>
      <c r="AN638" s="375"/>
      <c r="AO638" s="374"/>
      <c r="AP638" s="374"/>
      <c r="AQ638" s="374"/>
      <c r="AR638" s="374"/>
      <c r="AS638" s="374"/>
      <c r="AT638" s="374"/>
      <c r="AU638" s="374"/>
      <c r="AW638" s="363"/>
      <c r="AX638" s="363"/>
      <c r="AY638" s="363"/>
      <c r="AZ638" s="363"/>
      <c r="BA638" s="363"/>
      <c r="BD638" s="374" t="str">
        <f>IF(W638="","",IF(F638="休日",AW638,IF(F638="法休",AW638,VLOOKUP(F638,カレンダマスタ!$Q$56:$R$69,2,FALSE))))</f>
        <v/>
      </c>
      <c r="BG638" s="374"/>
      <c r="BH638" s="374"/>
    </row>
    <row r="639" spans="2:60">
      <c r="B639" s="323"/>
      <c r="C639" s="371"/>
      <c r="D639" s="372"/>
      <c r="E639" s="373"/>
      <c r="F639" s="372"/>
      <c r="G639" s="371"/>
      <c r="H639" s="374"/>
      <c r="I639" s="374"/>
      <c r="J639" s="374"/>
      <c r="K639" s="374"/>
      <c r="L639" s="374"/>
      <c r="M639" s="374"/>
      <c r="N639" s="374"/>
      <c r="O639" s="374"/>
      <c r="P639" s="374"/>
      <c r="Q639" s="374"/>
      <c r="R639" s="374"/>
      <c r="S639" s="374"/>
      <c r="T639" s="374"/>
      <c r="U639" s="374"/>
      <c r="V639" s="374"/>
      <c r="W639" s="374"/>
      <c r="X639" s="374"/>
      <c r="Y639" s="374"/>
      <c r="Z639" s="374"/>
      <c r="AA639" s="374"/>
      <c r="AB639" s="374"/>
      <c r="AC639" s="374"/>
      <c r="AD639" s="374"/>
      <c r="AE639" s="375"/>
      <c r="AF639" s="375"/>
      <c r="AG639" s="375"/>
      <c r="AH639" s="375"/>
      <c r="AI639" s="375"/>
      <c r="AJ639" s="375"/>
      <c r="AK639" s="375"/>
      <c r="AL639" s="375"/>
      <c r="AM639" s="375"/>
      <c r="AN639" s="375"/>
      <c r="AO639" s="374"/>
      <c r="AP639" s="374"/>
      <c r="AQ639" s="374"/>
      <c r="AR639" s="374"/>
      <c r="AS639" s="374"/>
      <c r="AT639" s="374"/>
      <c r="AU639" s="374"/>
      <c r="AW639" s="363"/>
      <c r="AX639" s="363"/>
      <c r="AY639" s="363"/>
      <c r="AZ639" s="363"/>
      <c r="BA639" s="363"/>
      <c r="BD639" s="374" t="str">
        <f>IF(W639="","",IF(F639="休日",AW639,IF(F639="法休",AW639,VLOOKUP(F639,カレンダマスタ!$Q$56:$R$69,2,FALSE))))</f>
        <v/>
      </c>
      <c r="BG639" s="374"/>
      <c r="BH639" s="374"/>
    </row>
    <row r="640" spans="2:60" ht="13.8" thickBot="1">
      <c r="B640" s="329"/>
      <c r="C640" s="377"/>
      <c r="D640" s="378"/>
      <c r="E640" s="379"/>
      <c r="F640" s="378"/>
      <c r="G640" s="377"/>
      <c r="H640" s="380"/>
      <c r="I640" s="380"/>
      <c r="J640" s="380"/>
      <c r="K640" s="380"/>
      <c r="L640" s="380"/>
      <c r="M640" s="380"/>
      <c r="N640" s="380"/>
      <c r="O640" s="380"/>
      <c r="P640" s="380"/>
      <c r="Q640" s="380"/>
      <c r="R640" s="380"/>
      <c r="S640" s="380"/>
      <c r="T640" s="380"/>
      <c r="U640" s="380"/>
      <c r="V640" s="380"/>
      <c r="W640" s="380"/>
      <c r="X640" s="380"/>
      <c r="Y640" s="380"/>
      <c r="Z640" s="380"/>
      <c r="AA640" s="380"/>
      <c r="AB640" s="380"/>
      <c r="AC640" s="380"/>
      <c r="AD640" s="380"/>
      <c r="AE640" s="381"/>
      <c r="AF640" s="381"/>
      <c r="AG640" s="381"/>
      <c r="AH640" s="381"/>
      <c r="AI640" s="381"/>
      <c r="AJ640" s="381"/>
      <c r="AK640" s="381"/>
      <c r="AL640" s="381"/>
      <c r="AM640" s="381"/>
      <c r="AN640" s="381"/>
      <c r="AO640" s="380"/>
      <c r="AP640" s="380"/>
      <c r="AQ640" s="380"/>
      <c r="AR640" s="380"/>
      <c r="AS640" s="380"/>
      <c r="AT640" s="380"/>
      <c r="AU640" s="380"/>
      <c r="AW640" s="364"/>
      <c r="AX640" s="364"/>
      <c r="AY640" s="364"/>
      <c r="AZ640" s="364"/>
      <c r="BA640" s="364"/>
      <c r="BD640" s="380" t="str">
        <f>IF(W640="","",IF(F640="休日",AW640,IF(F640="法休",AW640,VLOOKUP(F640,カレンダマスタ!$Q$56:$R$69,2,FALSE))))</f>
        <v/>
      </c>
      <c r="BG640" s="380"/>
      <c r="BH640" s="380"/>
    </row>
    <row r="641" spans="2:60">
      <c r="B641" s="176">
        <f>B596+1</f>
        <v>15</v>
      </c>
      <c r="C641" s="403">
        <f>IF(STEP!C641&lt;&gt;"",STEP!C641,"")</f>
        <v>190576</v>
      </c>
      <c r="D641" s="383" t="str">
        <f>IF(STEP!D641&lt;&gt;"",STEP!D641,"")</f>
        <v>片桐　清穂</v>
      </c>
      <c r="E641" s="384">
        <f>IF(STEP!E641&lt;&gt;"",STEP!E641,"")</f>
        <v>45403</v>
      </c>
      <c r="F641" s="248" t="s">
        <v>212</v>
      </c>
      <c r="G641" s="249"/>
      <c r="H641" s="250"/>
      <c r="I641" s="250"/>
      <c r="J641" s="250"/>
      <c r="K641" s="250"/>
      <c r="L641" s="250"/>
      <c r="M641" s="250"/>
      <c r="N641" s="250"/>
      <c r="O641" s="250"/>
      <c r="P641" s="250"/>
      <c r="Q641" s="250"/>
      <c r="R641" s="250"/>
      <c r="S641" s="250"/>
      <c r="T641" s="250"/>
      <c r="U641" s="250"/>
      <c r="V641" s="250"/>
      <c r="W641" s="250"/>
      <c r="X641" s="250"/>
      <c r="Y641" s="250"/>
      <c r="Z641" s="250"/>
      <c r="AA641" s="250"/>
      <c r="AB641" s="250"/>
      <c r="AC641" s="250"/>
      <c r="AD641" s="250"/>
      <c r="AE641" s="251"/>
      <c r="AF641" s="251"/>
      <c r="AG641" s="251"/>
      <c r="AH641" s="251"/>
      <c r="AI641" s="251"/>
      <c r="AJ641" s="251"/>
      <c r="AK641" s="251"/>
      <c r="AL641" s="251"/>
      <c r="AM641" s="251"/>
      <c r="AN641" s="251"/>
      <c r="AO641" s="250"/>
      <c r="AP641" s="250"/>
      <c r="AQ641" s="250"/>
      <c r="AR641" s="250"/>
      <c r="AS641" s="250"/>
      <c r="AT641" s="250"/>
      <c r="AU641" s="250"/>
      <c r="AW641" s="282" t="str">
        <f t="shared" ref="AW641:AW675" si="76">IF(W641&lt;&gt;"",IF(W641&lt;&gt;"",CEILING(IF(J641&lt;&gt;"",J641,I641),$AY$8),""),"")</f>
        <v/>
      </c>
      <c r="AX641" s="282" t="str">
        <f>IF(W641&lt;&gt;"",IF(W641&lt;&gt;"",IF(OR(K641="早出",AND(BD641&lt;AW641,K641&lt;&gt;"有償遅刻")),AW641,BD641),""),"")</f>
        <v/>
      </c>
      <c r="AY641" s="282" t="str">
        <f t="shared" ref="AY641:AY675" si="77">IF(W641&lt;&gt;"",FLOOR(IF(N641&lt;&gt;"",N641,M641),$AY$8),"")</f>
        <v/>
      </c>
      <c r="AZ641" s="282" t="str">
        <f t="shared" ref="AZ641:AZ675" si="78">IF(W641&lt;&gt;"",IF(AY641&lt;&gt;0,AY641-AR641,L641-AR641),"")</f>
        <v/>
      </c>
      <c r="BA641" s="282" t="str">
        <f t="shared" ref="BA641:BA675" si="79">IF(W641&lt;&gt;"",W641,"")</f>
        <v/>
      </c>
      <c r="BD641" s="250" t="str">
        <f>IF(W641="","",IF(F641="休日",AW641,IF(F641="法休",AW641,VLOOKUP(F641,カレンダマスタ!$Q$56:$R$69,2,FALSE))))</f>
        <v/>
      </c>
      <c r="BG641" s="250" t="str">
        <f>STEP!AF641</f>
        <v>CS</v>
      </c>
      <c r="BH641" s="250" t="str">
        <f>IF(AX641="","",IF(P641&lt;&gt;"","",IF(BG641="CS","OK",IF(VLOOKUP(E641,カレンダマスタ!$A$5:$D$381,4,FALSE)&gt;0,"",IF(OR(AX641*24&gt;10.84,AZ641*24&lt;14.5)=TRUE,"×","OK")))))</f>
        <v/>
      </c>
    </row>
    <row r="642" spans="2:60">
      <c r="B642" s="111"/>
      <c r="C642" s="385">
        <f>IF(STEP!C642&lt;&gt;"",STEP!C642,"")</f>
        <v>190576</v>
      </c>
      <c r="D642" s="386" t="str">
        <f>IF(STEP!D642&lt;&gt;"",STEP!D642,"")</f>
        <v>片桐　清穂</v>
      </c>
      <c r="E642" s="387">
        <f>IF(STEP!E642&lt;&gt;"",STEP!E642,"")</f>
        <v>45404</v>
      </c>
      <c r="F642" s="253" t="s">
        <v>557</v>
      </c>
      <c r="G642" s="252"/>
      <c r="H642" s="254">
        <v>0.36458333333333331</v>
      </c>
      <c r="I642" s="254">
        <v>0.33263888888888887</v>
      </c>
      <c r="J642" s="254"/>
      <c r="K642" s="254"/>
      <c r="L642" s="254">
        <v>0.72916666666666663</v>
      </c>
      <c r="M642" s="254">
        <v>0.82638888888888884</v>
      </c>
      <c r="N642" s="254"/>
      <c r="O642" s="254"/>
      <c r="P642" s="254"/>
      <c r="Q642" s="254" t="s">
        <v>559</v>
      </c>
      <c r="R642" s="254"/>
      <c r="S642" s="254"/>
      <c r="T642" s="254"/>
      <c r="U642" s="254"/>
      <c r="V642" s="254">
        <v>0.33333333333333331</v>
      </c>
      <c r="W642" s="254">
        <v>0.4201388888888889</v>
      </c>
      <c r="X642" s="254"/>
      <c r="Y642" s="254">
        <v>8.6805555555555566E-2</v>
      </c>
      <c r="Z642" s="254"/>
      <c r="AA642" s="254"/>
      <c r="AB642" s="254"/>
      <c r="AC642" s="254"/>
      <c r="AD642" s="254"/>
      <c r="AE642" s="255">
        <v>8.3333333333333329E-2</v>
      </c>
      <c r="AF642" s="255">
        <v>8.6805555555555566E-2</v>
      </c>
      <c r="AG642" s="255">
        <v>3.472222222222222E-3</v>
      </c>
      <c r="AH642" s="255">
        <v>8.6805555555555566E-2</v>
      </c>
      <c r="AI642" s="255">
        <v>1</v>
      </c>
      <c r="AJ642" s="255">
        <v>1</v>
      </c>
      <c r="AK642" s="255"/>
      <c r="AL642" s="255"/>
      <c r="AM642" s="255"/>
      <c r="AN642" s="255"/>
      <c r="AO642" s="254"/>
      <c r="AP642" s="254"/>
      <c r="AQ642" s="254"/>
      <c r="AR642" s="254"/>
      <c r="AS642" s="254"/>
      <c r="AT642" s="254"/>
      <c r="AU642" s="254"/>
      <c r="AW642" s="283">
        <f t="shared" si="76"/>
        <v>0.33333333333333331</v>
      </c>
      <c r="AX642" s="283">
        <f t="shared" si="71"/>
        <v>0.36458333333333331</v>
      </c>
      <c r="AY642" s="283">
        <f t="shared" si="77"/>
        <v>0.82638888888888884</v>
      </c>
      <c r="AZ642" s="283">
        <f t="shared" si="78"/>
        <v>0.82638888888888884</v>
      </c>
      <c r="BA642" s="283">
        <f t="shared" si="79"/>
        <v>0.4201388888888889</v>
      </c>
      <c r="BD642" s="254">
        <f>IF(W642="","",IF(F642="休日",AW642,IF(F642="法休",AW642,VLOOKUP(F642,カレンダマスタ!$Q$56:$R$69,2,FALSE))))</f>
        <v>0.36458333333333331</v>
      </c>
      <c r="BG642" s="254" t="str">
        <f>BG641</f>
        <v>CS</v>
      </c>
      <c r="BH642" s="254" t="str">
        <f>IF(AX642="","",IF(P642&lt;&gt;"","",IF(BG642="CS","OK",IF(VLOOKUP(E642,カレンダマスタ!$A$5:$D$381,4,FALSE)&gt;0,"",IF(OR(AX642*24&gt;10.84,AZ642*24&lt;14.5)=TRUE,"×","OK")))))</f>
        <v>OK</v>
      </c>
    </row>
    <row r="643" spans="2:60">
      <c r="B643" s="111"/>
      <c r="C643" s="385">
        <f>IF(STEP!C643&lt;&gt;"",STEP!C643,"")</f>
        <v>190576</v>
      </c>
      <c r="D643" s="386" t="str">
        <f>IF(STEP!D643&lt;&gt;"",STEP!D643,"")</f>
        <v>片桐　清穂</v>
      </c>
      <c r="E643" s="387">
        <f>IF(STEP!E643&lt;&gt;"",STEP!E643,"")</f>
        <v>45405</v>
      </c>
      <c r="F643" s="253" t="s">
        <v>557</v>
      </c>
      <c r="G643" s="252"/>
      <c r="H643" s="254">
        <v>0.36458333333333331</v>
      </c>
      <c r="I643" s="254">
        <v>0.33194444444444443</v>
      </c>
      <c r="J643" s="254"/>
      <c r="K643" s="254"/>
      <c r="L643" s="254">
        <v>0.72916666666666663</v>
      </c>
      <c r="M643" s="254">
        <v>0.82430555555555562</v>
      </c>
      <c r="N643" s="254"/>
      <c r="O643" s="254"/>
      <c r="P643" s="254"/>
      <c r="Q643" s="254" t="s">
        <v>559</v>
      </c>
      <c r="R643" s="254"/>
      <c r="S643" s="254"/>
      <c r="T643" s="254"/>
      <c r="U643" s="254"/>
      <c r="V643" s="254">
        <v>0.33333333333333331</v>
      </c>
      <c r="W643" s="254">
        <v>0.41666666666666669</v>
      </c>
      <c r="X643" s="254"/>
      <c r="Y643" s="254">
        <v>8.3333333333333329E-2</v>
      </c>
      <c r="Z643" s="254"/>
      <c r="AA643" s="254"/>
      <c r="AB643" s="254"/>
      <c r="AC643" s="254"/>
      <c r="AD643" s="254"/>
      <c r="AE643" s="255">
        <v>8.3333333333333329E-2</v>
      </c>
      <c r="AF643" s="255">
        <v>8.3333333333333329E-2</v>
      </c>
      <c r="AG643" s="255"/>
      <c r="AH643" s="255">
        <v>8.3333333333333329E-2</v>
      </c>
      <c r="AI643" s="255">
        <v>1</v>
      </c>
      <c r="AJ643" s="255">
        <v>1</v>
      </c>
      <c r="AK643" s="255"/>
      <c r="AL643" s="255"/>
      <c r="AM643" s="255"/>
      <c r="AN643" s="255"/>
      <c r="AO643" s="254"/>
      <c r="AP643" s="254"/>
      <c r="AQ643" s="254"/>
      <c r="AR643" s="254"/>
      <c r="AS643" s="254"/>
      <c r="AT643" s="254"/>
      <c r="AU643" s="254"/>
      <c r="AW643" s="283">
        <f t="shared" si="76"/>
        <v>0.33333333333333331</v>
      </c>
      <c r="AX643" s="283">
        <f t="shared" si="71"/>
        <v>0.36458333333333331</v>
      </c>
      <c r="AY643" s="283">
        <f t="shared" si="77"/>
        <v>0.82291666666666663</v>
      </c>
      <c r="AZ643" s="283">
        <f t="shared" si="78"/>
        <v>0.82291666666666663</v>
      </c>
      <c r="BA643" s="283">
        <f t="shared" si="79"/>
        <v>0.41666666666666669</v>
      </c>
      <c r="BD643" s="254">
        <f>IF(W643="","",IF(F643="休日",AW643,IF(F643="法休",AW643,VLOOKUP(F643,カレンダマスタ!$Q$56:$R$69,2,FALSE))))</f>
        <v>0.36458333333333331</v>
      </c>
      <c r="BG643" s="254" t="str">
        <f t="shared" si="75"/>
        <v>CS</v>
      </c>
      <c r="BH643" s="254" t="str">
        <f>IF(AX643="","",IF(P643&lt;&gt;"","",IF(BG643="CS","OK",IF(VLOOKUP(E643,カレンダマスタ!$A$5:$D$381,4,FALSE)&gt;0,"",IF(OR(AX643*24&gt;10.84,AZ643*24&lt;14.5)=TRUE,"×","OK")))))</f>
        <v>OK</v>
      </c>
    </row>
    <row r="644" spans="2:60">
      <c r="B644" s="111"/>
      <c r="C644" s="385">
        <f>IF(STEP!C644&lt;&gt;"",STEP!C644,"")</f>
        <v>190576</v>
      </c>
      <c r="D644" s="386" t="str">
        <f>IF(STEP!D644&lt;&gt;"",STEP!D644,"")</f>
        <v>片桐　清穂</v>
      </c>
      <c r="E644" s="387">
        <f>IF(STEP!E644&lt;&gt;"",STEP!E644,"")</f>
        <v>45406</v>
      </c>
      <c r="F644" s="256" t="s">
        <v>557</v>
      </c>
      <c r="G644" s="257"/>
      <c r="H644" s="254">
        <v>0.36458333333333331</v>
      </c>
      <c r="I644" s="254">
        <v>0.33819444444444446</v>
      </c>
      <c r="J644" s="254"/>
      <c r="K644" s="254"/>
      <c r="L644" s="254">
        <v>0.72916666666666663</v>
      </c>
      <c r="M644" s="254">
        <v>0.82361111111111107</v>
      </c>
      <c r="N644" s="254"/>
      <c r="O644" s="254"/>
      <c r="P644" s="254"/>
      <c r="Q644" s="254" t="s">
        <v>559</v>
      </c>
      <c r="R644" s="254"/>
      <c r="S644" s="254"/>
      <c r="T644" s="254"/>
      <c r="U644" s="254"/>
      <c r="V644" s="254">
        <v>0.33333333333333331</v>
      </c>
      <c r="W644" s="254">
        <v>0.41666666666666669</v>
      </c>
      <c r="X644" s="254"/>
      <c r="Y644" s="254">
        <v>8.3333333333333329E-2</v>
      </c>
      <c r="Z644" s="254"/>
      <c r="AA644" s="254"/>
      <c r="AB644" s="254"/>
      <c r="AC644" s="254"/>
      <c r="AD644" s="254"/>
      <c r="AE644" s="255">
        <v>8.3333333333333329E-2</v>
      </c>
      <c r="AF644" s="255">
        <v>8.3333333333333329E-2</v>
      </c>
      <c r="AG644" s="255"/>
      <c r="AH644" s="255">
        <v>8.3333333333333329E-2</v>
      </c>
      <c r="AI644" s="255">
        <v>1</v>
      </c>
      <c r="AJ644" s="255">
        <v>1</v>
      </c>
      <c r="AK644" s="255"/>
      <c r="AL644" s="255"/>
      <c r="AM644" s="255"/>
      <c r="AN644" s="255"/>
      <c r="AO644" s="254"/>
      <c r="AP644" s="254"/>
      <c r="AQ644" s="254"/>
      <c r="AR644" s="254"/>
      <c r="AS644" s="254"/>
      <c r="AT644" s="254"/>
      <c r="AU644" s="254"/>
      <c r="AW644" s="283">
        <f t="shared" si="76"/>
        <v>0.34027777777777773</v>
      </c>
      <c r="AX644" s="283">
        <f t="shared" si="71"/>
        <v>0.36458333333333331</v>
      </c>
      <c r="AY644" s="283">
        <f t="shared" si="77"/>
        <v>0.82291666666666663</v>
      </c>
      <c r="AZ644" s="283">
        <f t="shared" si="78"/>
        <v>0.82291666666666663</v>
      </c>
      <c r="BA644" s="283">
        <f t="shared" si="79"/>
        <v>0.41666666666666669</v>
      </c>
      <c r="BD644" s="254">
        <f>IF(W644="","",IF(F644="休日",AW644,IF(F644="法休",AW644,VLOOKUP(F644,カレンダマスタ!$Q$56:$R$69,2,FALSE))))</f>
        <v>0.36458333333333331</v>
      </c>
      <c r="BG644" s="254" t="str">
        <f t="shared" si="75"/>
        <v>CS</v>
      </c>
      <c r="BH644" s="254" t="str">
        <f>IF(AX644="","",IF(P644&lt;&gt;"","",IF(BG644="CS","OK",IF(VLOOKUP(E644,カレンダマスタ!$A$5:$D$381,4,FALSE)&gt;0,"",IF(OR(AX644*24&gt;10.84,AZ644*24&lt;14.5)=TRUE,"×","OK")))))</f>
        <v>OK</v>
      </c>
    </row>
    <row r="645" spans="2:60">
      <c r="B645" s="111"/>
      <c r="C645" s="385">
        <f>IF(STEP!C645&lt;&gt;"",STEP!C645,"")</f>
        <v>190576</v>
      </c>
      <c r="D645" s="386" t="str">
        <f>IF(STEP!D645&lt;&gt;"",STEP!D645,"")</f>
        <v>片桐　清穂</v>
      </c>
      <c r="E645" s="387">
        <f>IF(STEP!E645&lt;&gt;"",STEP!E645,"")</f>
        <v>45407</v>
      </c>
      <c r="F645" s="256" t="s">
        <v>418</v>
      </c>
      <c r="G645" s="257"/>
      <c r="H645" s="254">
        <v>0.5625</v>
      </c>
      <c r="I645" s="254">
        <v>0.52500000000000002</v>
      </c>
      <c r="J645" s="254"/>
      <c r="K645" s="254"/>
      <c r="L645" s="254">
        <v>0.72916666666666663</v>
      </c>
      <c r="M645" s="254">
        <v>0.8222222222222223</v>
      </c>
      <c r="N645" s="254"/>
      <c r="O645" s="254"/>
      <c r="P645" s="254" t="s">
        <v>569</v>
      </c>
      <c r="Q645" s="254" t="s">
        <v>559</v>
      </c>
      <c r="R645" s="254"/>
      <c r="S645" s="254" t="s">
        <v>592</v>
      </c>
      <c r="T645" s="254"/>
      <c r="U645" s="254"/>
      <c r="V645" s="254">
        <v>0.33333333333333331</v>
      </c>
      <c r="W645" s="254">
        <v>0.41319444444444442</v>
      </c>
      <c r="X645" s="254">
        <v>7.9861111111111105E-2</v>
      </c>
      <c r="Y645" s="254"/>
      <c r="Z645" s="254"/>
      <c r="AA645" s="254"/>
      <c r="AB645" s="254"/>
      <c r="AC645" s="254"/>
      <c r="AD645" s="254"/>
      <c r="AE645" s="255">
        <v>8.3333333333333329E-2</v>
      </c>
      <c r="AF645" s="255"/>
      <c r="AG645" s="255" t="s">
        <v>574</v>
      </c>
      <c r="AH645" s="255">
        <v>7.9861111111111105E-2</v>
      </c>
      <c r="AI645" s="255">
        <v>1</v>
      </c>
      <c r="AJ645" s="255">
        <v>1</v>
      </c>
      <c r="AK645" s="255"/>
      <c r="AL645" s="255"/>
      <c r="AM645" s="255"/>
      <c r="AN645" s="255"/>
      <c r="AO645" s="254"/>
      <c r="AP645" s="254"/>
      <c r="AQ645" s="254"/>
      <c r="AR645" s="254"/>
      <c r="AS645" s="254"/>
      <c r="AT645" s="254"/>
      <c r="AU645" s="254"/>
      <c r="AW645" s="283">
        <f t="shared" si="76"/>
        <v>0.52777777777777779</v>
      </c>
      <c r="AX645" s="283">
        <f t="shared" si="71"/>
        <v>0.52777777777777779</v>
      </c>
      <c r="AY645" s="283">
        <f t="shared" si="77"/>
        <v>0.81944444444444442</v>
      </c>
      <c r="AZ645" s="283">
        <f t="shared" si="78"/>
        <v>0.81944444444444442</v>
      </c>
      <c r="BA645" s="283">
        <f t="shared" si="79"/>
        <v>0.41319444444444442</v>
      </c>
      <c r="BD645" s="254">
        <f>IF(W645="","",IF(F645="休日",AW645,IF(F645="法休",AW645,VLOOKUP(F645,カレンダマスタ!$Q$56:$R$69,2,FALSE))))</f>
        <v>0.36458333333333331</v>
      </c>
      <c r="BG645" s="254" t="str">
        <f t="shared" si="75"/>
        <v>CS</v>
      </c>
      <c r="BH645" s="254" t="str">
        <f>IF(AX645="","",IF(P645&lt;&gt;"","",IF(BG645="CS","OK",IF(VLOOKUP(E645,カレンダマスタ!$A$5:$D$381,4,FALSE)&gt;0,"",IF(OR(AX645*24&gt;10.84,AZ645*24&lt;14.5)=TRUE,"×","OK")))))</f>
        <v/>
      </c>
    </row>
    <row r="646" spans="2:60">
      <c r="B646" s="111"/>
      <c r="C646" s="385">
        <f>IF(STEP!C646&lt;&gt;"",STEP!C646,"")</f>
        <v>190576</v>
      </c>
      <c r="D646" s="386" t="str">
        <f>IF(STEP!D646&lt;&gt;"",STEP!D646,"")</f>
        <v>片桐　清穂</v>
      </c>
      <c r="E646" s="387">
        <f>IF(STEP!E646&lt;&gt;"",STEP!E646,"")</f>
        <v>45408</v>
      </c>
      <c r="F646" s="256" t="s">
        <v>557</v>
      </c>
      <c r="G646" s="252"/>
      <c r="H646" s="254">
        <v>0.36458333333333331</v>
      </c>
      <c r="I646" s="254">
        <v>0.32569444444444445</v>
      </c>
      <c r="J646" s="254"/>
      <c r="K646" s="254"/>
      <c r="L646" s="254">
        <v>0.72916666666666663</v>
      </c>
      <c r="M646" s="254">
        <v>0.78541666666666676</v>
      </c>
      <c r="N646" s="254"/>
      <c r="O646" s="254"/>
      <c r="P646" s="254"/>
      <c r="Q646" s="254" t="s">
        <v>559</v>
      </c>
      <c r="R646" s="254"/>
      <c r="S646" s="254" t="s">
        <v>592</v>
      </c>
      <c r="T646" s="254"/>
      <c r="U646" s="254"/>
      <c r="V646" s="254">
        <v>0.33333333333333331</v>
      </c>
      <c r="W646" s="254">
        <v>0.37847222222222227</v>
      </c>
      <c r="X646" s="254"/>
      <c r="Y646" s="254">
        <v>4.5138888888888888E-2</v>
      </c>
      <c r="Z646" s="254"/>
      <c r="AA646" s="254"/>
      <c r="AB646" s="254"/>
      <c r="AC646" s="254"/>
      <c r="AD646" s="254"/>
      <c r="AE646" s="255">
        <v>8.3333333333333329E-2</v>
      </c>
      <c r="AF646" s="255">
        <v>4.5138888888888888E-2</v>
      </c>
      <c r="AG646" s="255" t="s">
        <v>599</v>
      </c>
      <c r="AH646" s="255">
        <v>4.5138888888888888E-2</v>
      </c>
      <c r="AI646" s="255">
        <v>1</v>
      </c>
      <c r="AJ646" s="255">
        <v>1</v>
      </c>
      <c r="AK646" s="255"/>
      <c r="AL646" s="255"/>
      <c r="AM646" s="255"/>
      <c r="AN646" s="255"/>
      <c r="AO646" s="254"/>
      <c r="AP646" s="254"/>
      <c r="AQ646" s="254"/>
      <c r="AR646" s="254"/>
      <c r="AS646" s="254"/>
      <c r="AT646" s="254"/>
      <c r="AU646" s="254"/>
      <c r="AW646" s="283">
        <f t="shared" si="76"/>
        <v>0.3263888888888889</v>
      </c>
      <c r="AX646" s="283">
        <f t="shared" si="71"/>
        <v>0.36458333333333331</v>
      </c>
      <c r="AY646" s="283">
        <f t="shared" si="77"/>
        <v>0.78472222222222221</v>
      </c>
      <c r="AZ646" s="283">
        <f t="shared" si="78"/>
        <v>0.78472222222222221</v>
      </c>
      <c r="BA646" s="283">
        <f t="shared" si="79"/>
        <v>0.37847222222222227</v>
      </c>
      <c r="BD646" s="254">
        <f>IF(W646="","",IF(F646="休日",AW646,IF(F646="法休",AW646,VLOOKUP(F646,カレンダマスタ!$Q$56:$R$69,2,FALSE))))</f>
        <v>0.36458333333333331</v>
      </c>
      <c r="BG646" s="254" t="str">
        <f t="shared" si="75"/>
        <v>CS</v>
      </c>
      <c r="BH646" s="254" t="str">
        <f>IF(AX646="","",IF(P646&lt;&gt;"","",IF(BG646="CS","OK",IF(VLOOKUP(E646,カレンダマスタ!$A$5:$D$381,4,FALSE)&gt;0,"",IF(OR(AX646*24&gt;10.84,AZ646*24&lt;14.5)=TRUE,"×","OK")))))</f>
        <v>OK</v>
      </c>
    </row>
    <row r="647" spans="2:60">
      <c r="B647" s="111"/>
      <c r="C647" s="388">
        <f>IF(STEP!C647&lt;&gt;"",STEP!C647,"")</f>
        <v>190576</v>
      </c>
      <c r="D647" s="389" t="str">
        <f>IF(STEP!D647&lt;&gt;"",STEP!D647,"")</f>
        <v>片桐　清穂</v>
      </c>
      <c r="E647" s="390">
        <f>IF(STEP!E647&lt;&gt;"",STEP!E647,"")</f>
        <v>45409</v>
      </c>
      <c r="F647" s="259" t="s">
        <v>211</v>
      </c>
      <c r="G647" s="258"/>
      <c r="H647" s="260"/>
      <c r="I647" s="260"/>
      <c r="J647" s="260"/>
      <c r="K647" s="260"/>
      <c r="L647" s="260"/>
      <c r="M647" s="260"/>
      <c r="N647" s="260"/>
      <c r="O647" s="260"/>
      <c r="P647" s="260"/>
      <c r="Q647" s="260"/>
      <c r="R647" s="260"/>
      <c r="S647" s="260"/>
      <c r="T647" s="260"/>
      <c r="U647" s="260"/>
      <c r="V647" s="260"/>
      <c r="W647" s="260"/>
      <c r="X647" s="260"/>
      <c r="Y647" s="260"/>
      <c r="Z647" s="260"/>
      <c r="AA647" s="260"/>
      <c r="AB647" s="260"/>
      <c r="AC647" s="260"/>
      <c r="AD647" s="260"/>
      <c r="AE647" s="261"/>
      <c r="AF647" s="261"/>
      <c r="AG647" s="261"/>
      <c r="AH647" s="261"/>
      <c r="AI647" s="261"/>
      <c r="AJ647" s="261"/>
      <c r="AK647" s="261"/>
      <c r="AL647" s="261"/>
      <c r="AM647" s="261"/>
      <c r="AN647" s="261"/>
      <c r="AO647" s="260"/>
      <c r="AP647" s="260"/>
      <c r="AQ647" s="260"/>
      <c r="AR647" s="260"/>
      <c r="AS647" s="260"/>
      <c r="AT647" s="260"/>
      <c r="AU647" s="260"/>
      <c r="AW647" s="284" t="str">
        <f t="shared" si="76"/>
        <v/>
      </c>
      <c r="AX647" s="284" t="str">
        <f t="shared" si="71"/>
        <v/>
      </c>
      <c r="AY647" s="284" t="str">
        <f t="shared" si="77"/>
        <v/>
      </c>
      <c r="AZ647" s="284" t="str">
        <f t="shared" si="78"/>
        <v/>
      </c>
      <c r="BA647" s="284" t="str">
        <f t="shared" si="79"/>
        <v/>
      </c>
      <c r="BD647" s="260" t="str">
        <f>IF(W647="","",IF(F647="休日",AW647,IF(F647="法休",AW647,VLOOKUP(F647,カレンダマスタ!$Q$56:$R$69,2,FALSE))))</f>
        <v/>
      </c>
      <c r="BG647" s="260" t="str">
        <f t="shared" si="75"/>
        <v>CS</v>
      </c>
      <c r="BH647" s="260" t="str">
        <f>IF(AX647="","",IF(P647&lt;&gt;"","",IF(BG647="CS","OK",IF(VLOOKUP(E647,カレンダマスタ!$A$5:$D$381,4,FALSE)&gt;0,"",IF(OR(AX647*24&gt;10.84,AZ647*24&lt;14.5)=TRUE,"×","OK")))))</f>
        <v/>
      </c>
    </row>
    <row r="648" spans="2:60">
      <c r="B648" s="111"/>
      <c r="C648" s="391">
        <f>IF(STEP!C648&lt;&gt;"",STEP!C648,"")</f>
        <v>190576</v>
      </c>
      <c r="D648" s="392" t="str">
        <f>IF(STEP!D648&lt;&gt;"",STEP!D648,"")</f>
        <v>片桐　清穂</v>
      </c>
      <c r="E648" s="393">
        <f>IF(STEP!E648&lt;&gt;"",STEP!E648,"")</f>
        <v>45410</v>
      </c>
      <c r="F648" s="263" t="s">
        <v>212</v>
      </c>
      <c r="G648" s="262"/>
      <c r="H648" s="264"/>
      <c r="I648" s="264"/>
      <c r="J648" s="264"/>
      <c r="K648" s="264"/>
      <c r="L648" s="264"/>
      <c r="M648" s="264"/>
      <c r="N648" s="264"/>
      <c r="O648" s="264"/>
      <c r="P648" s="264"/>
      <c r="Q648" s="264"/>
      <c r="R648" s="264"/>
      <c r="S648" s="264"/>
      <c r="T648" s="264"/>
      <c r="U648" s="264"/>
      <c r="V648" s="264"/>
      <c r="W648" s="264"/>
      <c r="X648" s="264"/>
      <c r="Y648" s="264"/>
      <c r="Z648" s="264"/>
      <c r="AA648" s="264"/>
      <c r="AB648" s="264"/>
      <c r="AC648" s="264"/>
      <c r="AD648" s="264"/>
      <c r="AE648" s="265"/>
      <c r="AF648" s="265"/>
      <c r="AG648" s="265"/>
      <c r="AH648" s="265"/>
      <c r="AI648" s="265"/>
      <c r="AJ648" s="265"/>
      <c r="AK648" s="265"/>
      <c r="AL648" s="265"/>
      <c r="AM648" s="265"/>
      <c r="AN648" s="265"/>
      <c r="AO648" s="264"/>
      <c r="AP648" s="264"/>
      <c r="AQ648" s="264"/>
      <c r="AR648" s="264"/>
      <c r="AS648" s="264"/>
      <c r="AT648" s="264"/>
      <c r="AU648" s="264"/>
      <c r="AW648" s="285" t="str">
        <f t="shared" si="76"/>
        <v/>
      </c>
      <c r="AX648" s="285" t="str">
        <f t="shared" si="71"/>
        <v/>
      </c>
      <c r="AY648" s="285" t="str">
        <f t="shared" si="77"/>
        <v/>
      </c>
      <c r="AZ648" s="285" t="str">
        <f t="shared" si="78"/>
        <v/>
      </c>
      <c r="BA648" s="285" t="str">
        <f t="shared" si="79"/>
        <v/>
      </c>
      <c r="BD648" s="264" t="str">
        <f>IF(W648="","",IF(F648="休日",AW648,IF(F648="法休",AW648,VLOOKUP(F648,カレンダマスタ!$Q$56:$R$69,2,FALSE))))</f>
        <v/>
      </c>
      <c r="BG648" s="264" t="str">
        <f t="shared" si="75"/>
        <v>CS</v>
      </c>
      <c r="BH648" s="264" t="str">
        <f>IF(AX648="","",IF(P648&lt;&gt;"","",IF(BG648="CS","OK",IF(VLOOKUP(E648,カレンダマスタ!$A$5:$D$381,4,FALSE)&gt;0,"",IF(OR(AX648*24&gt;10.84,AZ648*24&lt;14.5)=TRUE,"×","OK")))))</f>
        <v/>
      </c>
    </row>
    <row r="649" spans="2:60">
      <c r="B649" s="111"/>
      <c r="C649" s="385">
        <f>IF(STEP!C649&lt;&gt;"",STEP!C649,"")</f>
        <v>190576</v>
      </c>
      <c r="D649" s="386" t="str">
        <f>IF(STEP!D649&lt;&gt;"",STEP!D649,"")</f>
        <v>片桐　清穂</v>
      </c>
      <c r="E649" s="387">
        <f>IF(STEP!E649&lt;&gt;"",STEP!E649,"")</f>
        <v>45411</v>
      </c>
      <c r="F649" s="253" t="s">
        <v>211</v>
      </c>
      <c r="G649" s="252"/>
      <c r="H649" s="254"/>
      <c r="I649" s="254"/>
      <c r="J649" s="254"/>
      <c r="K649" s="254"/>
      <c r="L649" s="254"/>
      <c r="M649" s="254"/>
      <c r="N649" s="254"/>
      <c r="O649" s="254"/>
      <c r="P649" s="254"/>
      <c r="Q649" s="254"/>
      <c r="R649" s="254"/>
      <c r="S649" s="254"/>
      <c r="T649" s="254"/>
      <c r="U649" s="254"/>
      <c r="V649" s="254"/>
      <c r="W649" s="254"/>
      <c r="X649" s="254"/>
      <c r="Y649" s="254"/>
      <c r="Z649" s="254"/>
      <c r="AA649" s="254"/>
      <c r="AB649" s="254"/>
      <c r="AC649" s="254"/>
      <c r="AD649" s="254"/>
      <c r="AE649" s="255"/>
      <c r="AF649" s="255"/>
      <c r="AG649" s="255"/>
      <c r="AH649" s="255"/>
      <c r="AI649" s="255"/>
      <c r="AJ649" s="255"/>
      <c r="AK649" s="255"/>
      <c r="AL649" s="255"/>
      <c r="AM649" s="255"/>
      <c r="AN649" s="255"/>
      <c r="AO649" s="254"/>
      <c r="AP649" s="254"/>
      <c r="AQ649" s="254"/>
      <c r="AR649" s="254"/>
      <c r="AS649" s="254"/>
      <c r="AT649" s="254"/>
      <c r="AU649" s="254"/>
      <c r="AW649" s="283" t="str">
        <f t="shared" si="76"/>
        <v/>
      </c>
      <c r="AX649" s="283" t="str">
        <f t="shared" si="71"/>
        <v/>
      </c>
      <c r="AY649" s="283" t="str">
        <f t="shared" si="77"/>
        <v/>
      </c>
      <c r="AZ649" s="283" t="str">
        <f t="shared" si="78"/>
        <v/>
      </c>
      <c r="BA649" s="283" t="str">
        <f t="shared" si="79"/>
        <v/>
      </c>
      <c r="BD649" s="254" t="str">
        <f>IF(W649="","",IF(F649="休日",AW649,IF(F649="法休",AW649,VLOOKUP(F649,カレンダマスタ!$Q$56:$R$69,2,FALSE))))</f>
        <v/>
      </c>
      <c r="BG649" s="254" t="str">
        <f t="shared" si="75"/>
        <v>CS</v>
      </c>
      <c r="BH649" s="254" t="str">
        <f>IF(AX649="","",IF(P649&lt;&gt;"","",IF(BG649="CS","OK",IF(VLOOKUP(E649,カレンダマスタ!$A$5:$D$381,4,FALSE)&gt;0,"",IF(OR(AX649*24&gt;10.84,AZ649*24&lt;14.5)=TRUE,"×","OK")))))</f>
        <v/>
      </c>
    </row>
    <row r="650" spans="2:60">
      <c r="B650" s="111"/>
      <c r="C650" s="385">
        <f>IF(STEP!C650&lt;&gt;"",STEP!C650,"")</f>
        <v>190576</v>
      </c>
      <c r="D650" s="386" t="str">
        <f>IF(STEP!D650&lt;&gt;"",STEP!D650,"")</f>
        <v>片桐　清穂</v>
      </c>
      <c r="E650" s="387">
        <f>IF(STEP!E650&lt;&gt;"",STEP!E650,"")</f>
        <v>45412</v>
      </c>
      <c r="F650" s="253" t="s">
        <v>211</v>
      </c>
      <c r="G650" s="252"/>
      <c r="H650" s="254"/>
      <c r="I650" s="254"/>
      <c r="J650" s="254"/>
      <c r="K650" s="254"/>
      <c r="L650" s="254"/>
      <c r="M650" s="254"/>
      <c r="N650" s="254"/>
      <c r="O650" s="254"/>
      <c r="P650" s="254"/>
      <c r="Q650" s="254"/>
      <c r="R650" s="254"/>
      <c r="S650" s="254"/>
      <c r="T650" s="254"/>
      <c r="U650" s="254"/>
      <c r="V650" s="254"/>
      <c r="W650" s="254"/>
      <c r="X650" s="254"/>
      <c r="Y650" s="254"/>
      <c r="Z650" s="254"/>
      <c r="AA650" s="254"/>
      <c r="AB650" s="254"/>
      <c r="AC650" s="254"/>
      <c r="AD650" s="254"/>
      <c r="AE650" s="255"/>
      <c r="AF650" s="255"/>
      <c r="AG650" s="255"/>
      <c r="AH650" s="255"/>
      <c r="AI650" s="255"/>
      <c r="AJ650" s="255"/>
      <c r="AK650" s="255"/>
      <c r="AL650" s="255"/>
      <c r="AM650" s="255"/>
      <c r="AN650" s="255"/>
      <c r="AO650" s="254"/>
      <c r="AP650" s="254"/>
      <c r="AQ650" s="254"/>
      <c r="AR650" s="254"/>
      <c r="AS650" s="254"/>
      <c r="AT650" s="254"/>
      <c r="AU650" s="254"/>
      <c r="AW650" s="283" t="str">
        <f t="shared" si="76"/>
        <v/>
      </c>
      <c r="AX650" s="283" t="str">
        <f t="shared" si="71"/>
        <v/>
      </c>
      <c r="AY650" s="283" t="str">
        <f t="shared" si="77"/>
        <v/>
      </c>
      <c r="AZ650" s="283" t="str">
        <f t="shared" si="78"/>
        <v/>
      </c>
      <c r="BA650" s="283" t="str">
        <f t="shared" si="79"/>
        <v/>
      </c>
      <c r="BD650" s="254" t="str">
        <f>IF(W650="","",IF(F650="休日",AW650,IF(F650="法休",AW650,VLOOKUP(F650,カレンダマスタ!$Q$56:$R$69,2,FALSE))))</f>
        <v/>
      </c>
      <c r="BG650" s="254" t="str">
        <f t="shared" si="75"/>
        <v>CS</v>
      </c>
      <c r="BH650" s="254" t="str">
        <f>IF(AX650="","",IF(P650&lt;&gt;"","",IF(BG650="CS","OK",IF(VLOOKUP(E650,カレンダマスタ!$A$5:$D$381,4,FALSE)&gt;0,"",IF(OR(AX650*24&gt;10.84,AZ650*24&lt;14.5)=TRUE,"×","OK")))))</f>
        <v/>
      </c>
    </row>
    <row r="651" spans="2:60">
      <c r="B651" s="111"/>
      <c r="C651" s="385">
        <f>IF(STEP!C651&lt;&gt;"",STEP!C651,"")</f>
        <v>190576</v>
      </c>
      <c r="D651" s="386" t="str">
        <f>IF(STEP!D651&lt;&gt;"",STEP!D651,"")</f>
        <v>片桐　清穂</v>
      </c>
      <c r="E651" s="387">
        <f>IF(STEP!E651&lt;&gt;"",STEP!E651,"")</f>
        <v>45413</v>
      </c>
      <c r="F651" s="256" t="s">
        <v>211</v>
      </c>
      <c r="G651" s="257"/>
      <c r="H651" s="254"/>
      <c r="I651" s="254"/>
      <c r="J651" s="254"/>
      <c r="K651" s="254"/>
      <c r="L651" s="254"/>
      <c r="M651" s="254"/>
      <c r="N651" s="254"/>
      <c r="O651" s="254"/>
      <c r="P651" s="254"/>
      <c r="Q651" s="254"/>
      <c r="R651" s="254"/>
      <c r="S651" s="254"/>
      <c r="T651" s="254"/>
      <c r="U651" s="254"/>
      <c r="V651" s="254"/>
      <c r="W651" s="254"/>
      <c r="X651" s="254"/>
      <c r="Y651" s="254"/>
      <c r="Z651" s="254"/>
      <c r="AA651" s="254"/>
      <c r="AB651" s="254"/>
      <c r="AC651" s="254"/>
      <c r="AD651" s="254"/>
      <c r="AE651" s="255"/>
      <c r="AF651" s="255"/>
      <c r="AG651" s="255"/>
      <c r="AH651" s="255"/>
      <c r="AI651" s="255"/>
      <c r="AJ651" s="255"/>
      <c r="AK651" s="255"/>
      <c r="AL651" s="255"/>
      <c r="AM651" s="255"/>
      <c r="AN651" s="255"/>
      <c r="AO651" s="254"/>
      <c r="AP651" s="254"/>
      <c r="AQ651" s="254"/>
      <c r="AR651" s="254"/>
      <c r="AS651" s="254"/>
      <c r="AT651" s="254"/>
      <c r="AU651" s="254"/>
      <c r="AW651" s="283" t="str">
        <f t="shared" si="76"/>
        <v/>
      </c>
      <c r="AX651" s="283" t="str">
        <f t="shared" si="71"/>
        <v/>
      </c>
      <c r="AY651" s="283" t="str">
        <f t="shared" si="77"/>
        <v/>
      </c>
      <c r="AZ651" s="283" t="str">
        <f t="shared" si="78"/>
        <v/>
      </c>
      <c r="BA651" s="283" t="str">
        <f t="shared" si="79"/>
        <v/>
      </c>
      <c r="BD651" s="254" t="str">
        <f>IF(W651="","",IF(F651="休日",AW651,IF(F651="法休",AW651,VLOOKUP(F651,カレンダマスタ!$Q$56:$R$69,2,FALSE))))</f>
        <v/>
      </c>
      <c r="BG651" s="254" t="str">
        <f t="shared" si="75"/>
        <v>CS</v>
      </c>
      <c r="BH651" s="254" t="str">
        <f>IF(AX651="","",IF(P651&lt;&gt;"","",IF(BG651="CS","OK",IF(VLOOKUP(E651,カレンダマスタ!$A$5:$D$381,4,FALSE)&gt;0,"",IF(OR(AX651*24&gt;10.84,AZ651*24&lt;14.5)=TRUE,"×","OK")))))</f>
        <v/>
      </c>
    </row>
    <row r="652" spans="2:60">
      <c r="B652" s="111"/>
      <c r="C652" s="385">
        <f>IF(STEP!C652&lt;&gt;"",STEP!C652,"")</f>
        <v>190576</v>
      </c>
      <c r="D652" s="386" t="str">
        <f>IF(STEP!D652&lt;&gt;"",STEP!D652,"")</f>
        <v>片桐　清穂</v>
      </c>
      <c r="E652" s="387">
        <f>IF(STEP!E652&lt;&gt;"",STEP!E652,"")</f>
        <v>45414</v>
      </c>
      <c r="F652" s="256" t="s">
        <v>211</v>
      </c>
      <c r="G652" s="257"/>
      <c r="H652" s="254"/>
      <c r="I652" s="254"/>
      <c r="J652" s="254"/>
      <c r="K652" s="254"/>
      <c r="L652" s="254"/>
      <c r="M652" s="254"/>
      <c r="N652" s="254"/>
      <c r="O652" s="254"/>
      <c r="P652" s="254"/>
      <c r="Q652" s="254"/>
      <c r="R652" s="254"/>
      <c r="S652" s="254"/>
      <c r="T652" s="254"/>
      <c r="U652" s="254"/>
      <c r="V652" s="254"/>
      <c r="W652" s="254"/>
      <c r="X652" s="254"/>
      <c r="Y652" s="254"/>
      <c r="Z652" s="254"/>
      <c r="AA652" s="254"/>
      <c r="AB652" s="254"/>
      <c r="AC652" s="254"/>
      <c r="AD652" s="254"/>
      <c r="AE652" s="255"/>
      <c r="AF652" s="255"/>
      <c r="AG652" s="255"/>
      <c r="AH652" s="255"/>
      <c r="AI652" s="255"/>
      <c r="AJ652" s="255"/>
      <c r="AK652" s="255"/>
      <c r="AL652" s="255"/>
      <c r="AM652" s="255"/>
      <c r="AN652" s="255"/>
      <c r="AO652" s="254"/>
      <c r="AP652" s="254"/>
      <c r="AQ652" s="254"/>
      <c r="AR652" s="254"/>
      <c r="AS652" s="254"/>
      <c r="AT652" s="254"/>
      <c r="AU652" s="254"/>
      <c r="AW652" s="283" t="str">
        <f t="shared" si="76"/>
        <v/>
      </c>
      <c r="AX652" s="283" t="str">
        <f t="shared" si="71"/>
        <v/>
      </c>
      <c r="AY652" s="283" t="str">
        <f t="shared" si="77"/>
        <v/>
      </c>
      <c r="AZ652" s="283" t="str">
        <f t="shared" si="78"/>
        <v/>
      </c>
      <c r="BA652" s="283" t="str">
        <f t="shared" si="79"/>
        <v/>
      </c>
      <c r="BD652" s="254" t="str">
        <f>IF(W652="","",IF(F652="休日",AW652,IF(F652="法休",AW652,VLOOKUP(F652,カレンダマスタ!$Q$56:$R$69,2,FALSE))))</f>
        <v/>
      </c>
      <c r="BG652" s="254" t="str">
        <f t="shared" si="75"/>
        <v>CS</v>
      </c>
      <c r="BH652" s="254" t="str">
        <f>IF(AX652="","",IF(P652&lt;&gt;"","",IF(BG652="CS","OK",IF(VLOOKUP(E652,カレンダマスタ!$A$5:$D$381,4,FALSE)&gt;0,"",IF(OR(AX652*24&gt;10.84,AZ652*24&lt;14.5)=TRUE,"×","OK")))))</f>
        <v/>
      </c>
    </row>
    <row r="653" spans="2:60">
      <c r="B653" s="111"/>
      <c r="C653" s="385">
        <f>IF(STEP!C653&lt;&gt;"",STEP!C653,"")</f>
        <v>190576</v>
      </c>
      <c r="D653" s="386" t="str">
        <f>IF(STEP!D653&lt;&gt;"",STEP!D653,"")</f>
        <v>片桐　清穂</v>
      </c>
      <c r="E653" s="387">
        <f>IF(STEP!E653&lt;&gt;"",STEP!E653,"")</f>
        <v>45415</v>
      </c>
      <c r="F653" s="256" t="s">
        <v>211</v>
      </c>
      <c r="G653" s="257"/>
      <c r="H653" s="254"/>
      <c r="I653" s="254"/>
      <c r="J653" s="254"/>
      <c r="K653" s="254"/>
      <c r="L653" s="254"/>
      <c r="M653" s="254"/>
      <c r="N653" s="254"/>
      <c r="O653" s="254"/>
      <c r="P653" s="254"/>
      <c r="Q653" s="254"/>
      <c r="R653" s="254"/>
      <c r="S653" s="254"/>
      <c r="T653" s="254"/>
      <c r="U653" s="254"/>
      <c r="V653" s="254"/>
      <c r="W653" s="254"/>
      <c r="X653" s="254"/>
      <c r="Y653" s="254"/>
      <c r="Z653" s="254"/>
      <c r="AA653" s="254"/>
      <c r="AB653" s="254"/>
      <c r="AC653" s="254"/>
      <c r="AD653" s="254"/>
      <c r="AE653" s="255"/>
      <c r="AF653" s="255"/>
      <c r="AG653" s="255"/>
      <c r="AH653" s="255"/>
      <c r="AI653" s="255"/>
      <c r="AJ653" s="255"/>
      <c r="AK653" s="255"/>
      <c r="AL653" s="255"/>
      <c r="AM653" s="255"/>
      <c r="AN653" s="255"/>
      <c r="AO653" s="254"/>
      <c r="AP653" s="254"/>
      <c r="AQ653" s="254"/>
      <c r="AR653" s="254"/>
      <c r="AS653" s="254"/>
      <c r="AT653" s="254"/>
      <c r="AU653" s="254"/>
      <c r="AW653" s="283" t="str">
        <f t="shared" si="76"/>
        <v/>
      </c>
      <c r="AX653" s="283" t="str">
        <f t="shared" si="71"/>
        <v/>
      </c>
      <c r="AY653" s="283" t="str">
        <f t="shared" si="77"/>
        <v/>
      </c>
      <c r="AZ653" s="283" t="str">
        <f t="shared" si="78"/>
        <v/>
      </c>
      <c r="BA653" s="283" t="str">
        <f t="shared" si="79"/>
        <v/>
      </c>
      <c r="BD653" s="254" t="str">
        <f>IF(W653="","",IF(F653="休日",AW653,IF(F653="法休",AW653,VLOOKUP(F653,カレンダマスタ!$Q$56:$R$69,2,FALSE))))</f>
        <v/>
      </c>
      <c r="BG653" s="254" t="str">
        <f t="shared" si="75"/>
        <v>CS</v>
      </c>
      <c r="BH653" s="254" t="str">
        <f>IF(AX653="","",IF(P653&lt;&gt;"","",IF(BG653="CS","OK",IF(VLOOKUP(E653,カレンダマスタ!$A$5:$D$381,4,FALSE)&gt;0,"",IF(OR(AX653*24&gt;10.84,AZ653*24&lt;14.5)=TRUE,"×","OK")))))</f>
        <v/>
      </c>
    </row>
    <row r="654" spans="2:60">
      <c r="B654" s="111"/>
      <c r="C654" s="388">
        <f>IF(STEP!C654&lt;&gt;"",STEP!C654,"")</f>
        <v>190576</v>
      </c>
      <c r="D654" s="389" t="str">
        <f>IF(STEP!D654&lt;&gt;"",STEP!D654,"")</f>
        <v>片桐　清穂</v>
      </c>
      <c r="E654" s="390">
        <f>IF(STEP!E654&lt;&gt;"",STEP!E654,"")</f>
        <v>45416</v>
      </c>
      <c r="F654" s="259" t="s">
        <v>211</v>
      </c>
      <c r="G654" s="266"/>
      <c r="H654" s="260"/>
      <c r="I654" s="260"/>
      <c r="J654" s="260"/>
      <c r="K654" s="260"/>
      <c r="L654" s="260"/>
      <c r="M654" s="260"/>
      <c r="N654" s="260"/>
      <c r="O654" s="260"/>
      <c r="P654" s="260"/>
      <c r="Q654" s="260"/>
      <c r="R654" s="260"/>
      <c r="S654" s="260"/>
      <c r="T654" s="260"/>
      <c r="U654" s="260"/>
      <c r="V654" s="260"/>
      <c r="W654" s="260"/>
      <c r="X654" s="260"/>
      <c r="Y654" s="260"/>
      <c r="Z654" s="260"/>
      <c r="AA654" s="260"/>
      <c r="AB654" s="260"/>
      <c r="AC654" s="260"/>
      <c r="AD654" s="260"/>
      <c r="AE654" s="261"/>
      <c r="AF654" s="261"/>
      <c r="AG654" s="261"/>
      <c r="AH654" s="261"/>
      <c r="AI654" s="261"/>
      <c r="AJ654" s="261"/>
      <c r="AK654" s="261"/>
      <c r="AL654" s="261"/>
      <c r="AM654" s="261"/>
      <c r="AN654" s="261"/>
      <c r="AO654" s="260"/>
      <c r="AP654" s="260"/>
      <c r="AQ654" s="260"/>
      <c r="AR654" s="260"/>
      <c r="AS654" s="260"/>
      <c r="AT654" s="260"/>
      <c r="AU654" s="260"/>
      <c r="AW654" s="284" t="str">
        <f t="shared" si="76"/>
        <v/>
      </c>
      <c r="AX654" s="284" t="str">
        <f t="shared" si="71"/>
        <v/>
      </c>
      <c r="AY654" s="284" t="str">
        <f t="shared" si="77"/>
        <v/>
      </c>
      <c r="AZ654" s="284" t="str">
        <f t="shared" si="78"/>
        <v/>
      </c>
      <c r="BA654" s="284" t="str">
        <f t="shared" si="79"/>
        <v/>
      </c>
      <c r="BD654" s="260" t="str">
        <f>IF(W654="","",IF(F654="休日",AW654,IF(F654="法休",AW654,VLOOKUP(F654,カレンダマスタ!$Q$56:$R$69,2,FALSE))))</f>
        <v/>
      </c>
      <c r="BG654" s="260" t="str">
        <f t="shared" si="75"/>
        <v>CS</v>
      </c>
      <c r="BH654" s="260" t="str">
        <f>IF(AX654="","",IF(P654&lt;&gt;"","",IF(BG654="CS","OK",IF(VLOOKUP(E654,カレンダマスタ!$A$5:$D$381,4,FALSE)&gt;0,"",IF(OR(AX654*24&gt;10.84,AZ654*24&lt;14.5)=TRUE,"×","OK")))))</f>
        <v/>
      </c>
    </row>
    <row r="655" spans="2:60">
      <c r="B655" s="111"/>
      <c r="C655" s="391">
        <f>IF(STEP!C655&lt;&gt;"",STEP!C655,"")</f>
        <v>190576</v>
      </c>
      <c r="D655" s="392" t="str">
        <f>IF(STEP!D655&lt;&gt;"",STEP!D655,"")</f>
        <v>片桐　清穂</v>
      </c>
      <c r="E655" s="393">
        <f>IF(STEP!E655&lt;&gt;"",STEP!E655,"")</f>
        <v>45417</v>
      </c>
      <c r="F655" s="263" t="s">
        <v>212</v>
      </c>
      <c r="G655" s="267"/>
      <c r="H655" s="264"/>
      <c r="I655" s="264"/>
      <c r="J655" s="264"/>
      <c r="K655" s="264"/>
      <c r="L655" s="264"/>
      <c r="M655" s="264"/>
      <c r="N655" s="264"/>
      <c r="O655" s="264"/>
      <c r="P655" s="264"/>
      <c r="Q655" s="264"/>
      <c r="R655" s="264"/>
      <c r="S655" s="264"/>
      <c r="T655" s="264"/>
      <c r="U655" s="264"/>
      <c r="V655" s="264"/>
      <c r="W655" s="264"/>
      <c r="X655" s="264"/>
      <c r="Y655" s="264"/>
      <c r="Z655" s="264"/>
      <c r="AA655" s="264"/>
      <c r="AB655" s="264"/>
      <c r="AC655" s="264"/>
      <c r="AD655" s="264"/>
      <c r="AE655" s="265"/>
      <c r="AF655" s="265"/>
      <c r="AG655" s="265"/>
      <c r="AH655" s="265"/>
      <c r="AI655" s="265"/>
      <c r="AJ655" s="265"/>
      <c r="AK655" s="265"/>
      <c r="AL655" s="265"/>
      <c r="AM655" s="265"/>
      <c r="AN655" s="265"/>
      <c r="AO655" s="264"/>
      <c r="AP655" s="264"/>
      <c r="AQ655" s="264"/>
      <c r="AR655" s="264"/>
      <c r="AS655" s="264"/>
      <c r="AT655" s="264"/>
      <c r="AU655" s="264"/>
      <c r="AW655" s="285" t="str">
        <f t="shared" si="76"/>
        <v/>
      </c>
      <c r="AX655" s="285" t="str">
        <f t="shared" si="71"/>
        <v/>
      </c>
      <c r="AY655" s="285" t="str">
        <f t="shared" si="77"/>
        <v/>
      </c>
      <c r="AZ655" s="285" t="str">
        <f t="shared" si="78"/>
        <v/>
      </c>
      <c r="BA655" s="285" t="str">
        <f t="shared" si="79"/>
        <v/>
      </c>
      <c r="BD655" s="264" t="str">
        <f>IF(W655="","",IF(F655="休日",AW655,IF(F655="法休",AW655,VLOOKUP(F655,カレンダマスタ!$Q$56:$R$69,2,FALSE))))</f>
        <v/>
      </c>
      <c r="BG655" s="264" t="str">
        <f t="shared" si="75"/>
        <v>CS</v>
      </c>
      <c r="BH655" s="264" t="str">
        <f>IF(AX655="","",IF(P655&lt;&gt;"","",IF(BG655="CS","OK",IF(VLOOKUP(E655,カレンダマスタ!$A$5:$D$381,4,FALSE)&gt;0,"",IF(OR(AX655*24&gt;10.84,AZ655*24&lt;14.5)=TRUE,"×","OK")))))</f>
        <v/>
      </c>
    </row>
    <row r="656" spans="2:60">
      <c r="B656" s="111"/>
      <c r="C656" s="385">
        <f>IF(STEP!C656&lt;&gt;"",STEP!C656,"")</f>
        <v>190576</v>
      </c>
      <c r="D656" s="386" t="str">
        <f>IF(STEP!D656&lt;&gt;"",STEP!D656,"")</f>
        <v>片桐　清穂</v>
      </c>
      <c r="E656" s="387">
        <f>IF(STEP!E656&lt;&gt;"",STEP!E656,"")</f>
        <v>45418</v>
      </c>
      <c r="F656" s="253" t="s">
        <v>211</v>
      </c>
      <c r="G656" s="252"/>
      <c r="H656" s="254"/>
      <c r="I656" s="254"/>
      <c r="J656" s="254"/>
      <c r="K656" s="254"/>
      <c r="L656" s="254"/>
      <c r="M656" s="254"/>
      <c r="N656" s="254"/>
      <c r="O656" s="254"/>
      <c r="P656" s="254"/>
      <c r="Q656" s="254"/>
      <c r="R656" s="254"/>
      <c r="S656" s="254"/>
      <c r="T656" s="254"/>
      <c r="U656" s="254"/>
      <c r="V656" s="254"/>
      <c r="W656" s="254"/>
      <c r="X656" s="254"/>
      <c r="Y656" s="254"/>
      <c r="Z656" s="254"/>
      <c r="AA656" s="254"/>
      <c r="AB656" s="254"/>
      <c r="AC656" s="254"/>
      <c r="AD656" s="254"/>
      <c r="AE656" s="255"/>
      <c r="AF656" s="255"/>
      <c r="AG656" s="255"/>
      <c r="AH656" s="255"/>
      <c r="AI656" s="255"/>
      <c r="AJ656" s="255"/>
      <c r="AK656" s="255"/>
      <c r="AL656" s="255"/>
      <c r="AM656" s="255"/>
      <c r="AN656" s="255"/>
      <c r="AO656" s="254"/>
      <c r="AP656" s="254"/>
      <c r="AQ656" s="254"/>
      <c r="AR656" s="254"/>
      <c r="AS656" s="254"/>
      <c r="AT656" s="254"/>
      <c r="AU656" s="254"/>
      <c r="AW656" s="283" t="str">
        <f t="shared" si="76"/>
        <v/>
      </c>
      <c r="AX656" s="283" t="str">
        <f t="shared" si="71"/>
        <v/>
      </c>
      <c r="AY656" s="283" t="str">
        <f t="shared" si="77"/>
        <v/>
      </c>
      <c r="AZ656" s="283" t="str">
        <f t="shared" si="78"/>
        <v/>
      </c>
      <c r="BA656" s="283" t="str">
        <f t="shared" si="79"/>
        <v/>
      </c>
      <c r="BD656" s="254" t="str">
        <f>IF(W656="","",IF(F656="休日",AW656,IF(F656="法休",AW656,VLOOKUP(F656,カレンダマスタ!$Q$56:$R$69,2,FALSE))))</f>
        <v/>
      </c>
      <c r="BG656" s="503" t="str">
        <f t="shared" si="75"/>
        <v>CS</v>
      </c>
      <c r="BH656" s="503" t="str">
        <f>IF(AX656="","",IF(P656&lt;&gt;"","",IF(BG656="CS","OK",IF(VLOOKUP(E656,カレンダマスタ!$A$5:$D$381,4,FALSE)&gt;0,"",IF(OR(AX656*24&gt;10.84,AZ656*24&lt;14.5)=TRUE,"×","OK")))))</f>
        <v/>
      </c>
    </row>
    <row r="657" spans="2:60">
      <c r="B657" s="111"/>
      <c r="C657" s="385">
        <f>IF(STEP!C657&lt;&gt;"",STEP!C657,"")</f>
        <v>190576</v>
      </c>
      <c r="D657" s="386" t="str">
        <f>IF(STEP!D657&lt;&gt;"",STEP!D657,"")</f>
        <v>片桐　清穂</v>
      </c>
      <c r="E657" s="387">
        <f>IF(STEP!E657&lt;&gt;"",STEP!E657,"")</f>
        <v>45419</v>
      </c>
      <c r="F657" s="253" t="s">
        <v>557</v>
      </c>
      <c r="G657" s="252"/>
      <c r="H657" s="254">
        <v>0.36458333333333331</v>
      </c>
      <c r="I657" s="254">
        <v>0.32708333333333334</v>
      </c>
      <c r="J657" s="254"/>
      <c r="K657" s="254"/>
      <c r="L657" s="254">
        <v>0.72916666666666663</v>
      </c>
      <c r="M657" s="254">
        <v>0.86944444444444446</v>
      </c>
      <c r="N657" s="254"/>
      <c r="O657" s="254"/>
      <c r="P657" s="254"/>
      <c r="Q657" s="254" t="s">
        <v>559</v>
      </c>
      <c r="R657" s="254"/>
      <c r="S657" s="254" t="s">
        <v>615</v>
      </c>
      <c r="T657" s="254"/>
      <c r="U657" s="254"/>
      <c r="V657" s="254">
        <v>0.33333333333333331</v>
      </c>
      <c r="W657" s="254">
        <v>0.46180555555555558</v>
      </c>
      <c r="X657" s="254"/>
      <c r="Y657" s="254">
        <v>0.12847222222222224</v>
      </c>
      <c r="Z657" s="254"/>
      <c r="AA657" s="254"/>
      <c r="AB657" s="254"/>
      <c r="AC657" s="254"/>
      <c r="AD657" s="254"/>
      <c r="AE657" s="255">
        <v>8.3333333333333329E-2</v>
      </c>
      <c r="AF657" s="255">
        <v>0.12847222222222224</v>
      </c>
      <c r="AG657" s="255">
        <v>4.5138888888888888E-2</v>
      </c>
      <c r="AH657" s="255">
        <v>0.12847222222222224</v>
      </c>
      <c r="AI657" s="255">
        <v>1</v>
      </c>
      <c r="AJ657" s="255">
        <v>1</v>
      </c>
      <c r="AK657" s="255"/>
      <c r="AL657" s="255"/>
      <c r="AM657" s="255"/>
      <c r="AN657" s="255"/>
      <c r="AO657" s="254"/>
      <c r="AP657" s="254"/>
      <c r="AQ657" s="254"/>
      <c r="AR657" s="254"/>
      <c r="AS657" s="254"/>
      <c r="AT657" s="254"/>
      <c r="AU657" s="254"/>
      <c r="AW657" s="283">
        <f t="shared" si="76"/>
        <v>0.3298611111111111</v>
      </c>
      <c r="AX657" s="283">
        <f t="shared" si="71"/>
        <v>0.36458333333333331</v>
      </c>
      <c r="AY657" s="283">
        <f t="shared" si="77"/>
        <v>0.86805555555555547</v>
      </c>
      <c r="AZ657" s="283">
        <f t="shared" si="78"/>
        <v>0.86805555555555547</v>
      </c>
      <c r="BA657" s="283">
        <f t="shared" si="79"/>
        <v>0.46180555555555558</v>
      </c>
      <c r="BD657" s="254">
        <f>IF(W657="","",IF(F657="休日",AW657,IF(F657="法休",AW657,VLOOKUP(F657,カレンダマスタ!$Q$56:$R$69,2,FALSE))))</f>
        <v>0.36458333333333331</v>
      </c>
      <c r="BG657" s="254" t="str">
        <f t="shared" si="75"/>
        <v>CS</v>
      </c>
      <c r="BH657" s="254" t="str">
        <f>IF(AX657="","",IF(P657&lt;&gt;"","",IF(BG657="CS","OK",IF(VLOOKUP(E657,カレンダマスタ!$A$5:$D$381,4,FALSE)&gt;0,"",IF(OR(AX657*24&gt;10.84,AZ657*24&lt;14.5)=TRUE,"×","OK")))))</f>
        <v>OK</v>
      </c>
    </row>
    <row r="658" spans="2:60">
      <c r="B658" s="111"/>
      <c r="C658" s="385">
        <f>IF(STEP!C658&lt;&gt;"",STEP!C658,"")</f>
        <v>190576</v>
      </c>
      <c r="D658" s="386" t="str">
        <f>IF(STEP!D658&lt;&gt;"",STEP!D658,"")</f>
        <v>片桐　清穂</v>
      </c>
      <c r="E658" s="387">
        <f>IF(STEP!E658&lt;&gt;"",STEP!E658,"")</f>
        <v>45420</v>
      </c>
      <c r="F658" s="256" t="s">
        <v>418</v>
      </c>
      <c r="G658" s="257"/>
      <c r="H658" s="254">
        <v>0.36458333333333331</v>
      </c>
      <c r="I658" s="254">
        <v>0.32083333333333336</v>
      </c>
      <c r="J658" s="254"/>
      <c r="K658" s="254"/>
      <c r="L658" s="254">
        <v>0.5625</v>
      </c>
      <c r="M658" s="254">
        <v>0.53194444444444444</v>
      </c>
      <c r="N658" s="254">
        <v>0.5625</v>
      </c>
      <c r="O658" s="254"/>
      <c r="P658" s="254" t="s">
        <v>571</v>
      </c>
      <c r="Q658" s="254"/>
      <c r="R658" s="254"/>
      <c r="S658" s="254"/>
      <c r="T658" s="254"/>
      <c r="U658" s="254"/>
      <c r="V658" s="254">
        <v>0.33333333333333331</v>
      </c>
      <c r="W658" s="254">
        <v>0.33333333333333331</v>
      </c>
      <c r="X658" s="254"/>
      <c r="Y658" s="254"/>
      <c r="Z658" s="254"/>
      <c r="AA658" s="254"/>
      <c r="AB658" s="254"/>
      <c r="AC658" s="254"/>
      <c r="AD658" s="254"/>
      <c r="AE658" s="255"/>
      <c r="AF658" s="255"/>
      <c r="AG658" s="255"/>
      <c r="AH658" s="255"/>
      <c r="AI658" s="255">
        <v>1</v>
      </c>
      <c r="AJ658" s="255">
        <v>1</v>
      </c>
      <c r="AK658" s="255"/>
      <c r="AL658" s="255"/>
      <c r="AM658" s="255"/>
      <c r="AN658" s="255"/>
      <c r="AO658" s="254"/>
      <c r="AP658" s="254"/>
      <c r="AQ658" s="254"/>
      <c r="AR658" s="254"/>
      <c r="AS658" s="254"/>
      <c r="AT658" s="254"/>
      <c r="AU658" s="254"/>
      <c r="AW658" s="283">
        <f t="shared" si="76"/>
        <v>0.32291666666666663</v>
      </c>
      <c r="AX658" s="283">
        <f t="shared" si="71"/>
        <v>0.36458333333333331</v>
      </c>
      <c r="AY658" s="283">
        <f t="shared" si="77"/>
        <v>0.5625</v>
      </c>
      <c r="AZ658" s="283">
        <f t="shared" si="78"/>
        <v>0.5625</v>
      </c>
      <c r="BA658" s="283">
        <f t="shared" si="79"/>
        <v>0.33333333333333331</v>
      </c>
      <c r="BD658" s="254">
        <f>IF(W658="","",IF(F658="休日",AW658,IF(F658="法休",AW658,VLOOKUP(F658,カレンダマスタ!$Q$56:$R$69,2,FALSE))))</f>
        <v>0.36458333333333331</v>
      </c>
      <c r="BG658" s="254" t="str">
        <f t="shared" si="75"/>
        <v>CS</v>
      </c>
      <c r="BH658" s="254" t="str">
        <f>IF(AX658="","",IF(P658&lt;&gt;"","",IF(BG658="CS","OK",IF(VLOOKUP(E658,カレンダマスタ!$A$5:$D$381,4,FALSE)&gt;0,"",IF(OR(AX658*24&gt;10.84,AZ658*24&lt;14.5)=TRUE,"×","OK")))))</f>
        <v/>
      </c>
    </row>
    <row r="659" spans="2:60">
      <c r="B659" s="111"/>
      <c r="C659" s="385">
        <f>IF(STEP!C659&lt;&gt;"",STEP!C659,"")</f>
        <v>190576</v>
      </c>
      <c r="D659" s="386" t="str">
        <f>IF(STEP!D659&lt;&gt;"",STEP!D659,"")</f>
        <v>片桐　清穂</v>
      </c>
      <c r="E659" s="387">
        <f>IF(STEP!E659&lt;&gt;"",STEP!E659,"")</f>
        <v>45421</v>
      </c>
      <c r="F659" s="256" t="s">
        <v>557</v>
      </c>
      <c r="G659" s="257"/>
      <c r="H659" s="254">
        <v>0.36458333333333331</v>
      </c>
      <c r="I659" s="254">
        <v>0.32013888888888892</v>
      </c>
      <c r="J659" s="254"/>
      <c r="K659" s="254"/>
      <c r="L659" s="254">
        <v>0.72916666666666663</v>
      </c>
      <c r="M659" s="254">
        <v>0.82638888888888884</v>
      </c>
      <c r="N659" s="254"/>
      <c r="O659" s="254"/>
      <c r="P659" s="254"/>
      <c r="Q659" s="254" t="s">
        <v>559</v>
      </c>
      <c r="R659" s="254"/>
      <c r="S659" s="254"/>
      <c r="T659" s="254"/>
      <c r="U659" s="254"/>
      <c r="V659" s="254">
        <v>0.33333333333333331</v>
      </c>
      <c r="W659" s="254">
        <v>0.4201388888888889</v>
      </c>
      <c r="X659" s="254"/>
      <c r="Y659" s="254">
        <v>8.6805555555555566E-2</v>
      </c>
      <c r="Z659" s="254"/>
      <c r="AA659" s="254"/>
      <c r="AB659" s="254"/>
      <c r="AC659" s="254"/>
      <c r="AD659" s="254"/>
      <c r="AE659" s="255">
        <v>8.3333333333333329E-2</v>
      </c>
      <c r="AF659" s="255">
        <v>8.6805555555555566E-2</v>
      </c>
      <c r="AG659" s="255">
        <v>3.472222222222222E-3</v>
      </c>
      <c r="AH659" s="255">
        <v>8.6805555555555566E-2</v>
      </c>
      <c r="AI659" s="255">
        <v>1</v>
      </c>
      <c r="AJ659" s="255">
        <v>1</v>
      </c>
      <c r="AK659" s="255"/>
      <c r="AL659" s="255"/>
      <c r="AM659" s="255"/>
      <c r="AN659" s="255"/>
      <c r="AO659" s="254"/>
      <c r="AP659" s="254"/>
      <c r="AQ659" s="254"/>
      <c r="AR659" s="254"/>
      <c r="AS659" s="254"/>
      <c r="AT659" s="254"/>
      <c r="AU659" s="254"/>
      <c r="AW659" s="283">
        <f t="shared" si="76"/>
        <v>0.32291666666666663</v>
      </c>
      <c r="AX659" s="283">
        <f t="shared" si="71"/>
        <v>0.36458333333333331</v>
      </c>
      <c r="AY659" s="283">
        <f t="shared" si="77"/>
        <v>0.82638888888888884</v>
      </c>
      <c r="AZ659" s="283">
        <f t="shared" si="78"/>
        <v>0.82638888888888884</v>
      </c>
      <c r="BA659" s="283">
        <f t="shared" si="79"/>
        <v>0.4201388888888889</v>
      </c>
      <c r="BD659" s="254">
        <f>IF(W659="","",IF(F659="休日",AW659,IF(F659="法休",AW659,VLOOKUP(F659,カレンダマスタ!$Q$56:$R$69,2,FALSE))))</f>
        <v>0.36458333333333331</v>
      </c>
      <c r="BG659" s="254" t="str">
        <f t="shared" si="75"/>
        <v>CS</v>
      </c>
      <c r="BH659" s="254" t="str">
        <f>IF(AX659="","",IF(P659&lt;&gt;"","",IF(BG659="CS","OK",IF(VLOOKUP(E659,カレンダマスタ!$A$5:$D$381,4,FALSE)&gt;0,"",IF(OR(AX659*24&gt;10.84,AZ659*24&lt;14.5)=TRUE,"×","OK")))))</f>
        <v>OK</v>
      </c>
    </row>
    <row r="660" spans="2:60">
      <c r="B660" s="111"/>
      <c r="C660" s="385">
        <f>IF(STEP!C660&lt;&gt;"",STEP!C660,"")</f>
        <v>190576</v>
      </c>
      <c r="D660" s="386" t="str">
        <f>IF(STEP!D660&lt;&gt;"",STEP!D660,"")</f>
        <v>片桐　清穂</v>
      </c>
      <c r="E660" s="387">
        <f>IF(STEP!E660&lt;&gt;"",STEP!E660,"")</f>
        <v>45422</v>
      </c>
      <c r="F660" s="256" t="s">
        <v>557</v>
      </c>
      <c r="G660" s="257"/>
      <c r="H660" s="254">
        <v>0.36458333333333331</v>
      </c>
      <c r="I660" s="254">
        <v>0.33124999999999999</v>
      </c>
      <c r="J660" s="254"/>
      <c r="K660" s="254"/>
      <c r="L660" s="254">
        <v>0.72916666666666663</v>
      </c>
      <c r="M660" s="254">
        <v>0.79722222222222217</v>
      </c>
      <c r="N660" s="254"/>
      <c r="O660" s="254"/>
      <c r="P660" s="254"/>
      <c r="Q660" s="254" t="s">
        <v>559</v>
      </c>
      <c r="R660" s="254"/>
      <c r="S660" s="254" t="s">
        <v>616</v>
      </c>
      <c r="T660" s="254"/>
      <c r="U660" s="254"/>
      <c r="V660" s="254">
        <v>0.33333333333333331</v>
      </c>
      <c r="W660" s="254">
        <v>0.3888888888888889</v>
      </c>
      <c r="X660" s="254"/>
      <c r="Y660" s="254">
        <v>5.5555555555555552E-2</v>
      </c>
      <c r="Z660" s="254"/>
      <c r="AA660" s="254"/>
      <c r="AB660" s="254"/>
      <c r="AC660" s="254"/>
      <c r="AD660" s="254"/>
      <c r="AE660" s="255">
        <v>8.3333333333333329E-2</v>
      </c>
      <c r="AF660" s="255">
        <v>5.5555555555555552E-2</v>
      </c>
      <c r="AG660" s="255" t="s">
        <v>617</v>
      </c>
      <c r="AH660" s="255">
        <v>5.5555555555555552E-2</v>
      </c>
      <c r="AI660" s="255">
        <v>1</v>
      </c>
      <c r="AJ660" s="255">
        <v>1</v>
      </c>
      <c r="AK660" s="255"/>
      <c r="AL660" s="255"/>
      <c r="AM660" s="255"/>
      <c r="AN660" s="255"/>
      <c r="AO660" s="254"/>
      <c r="AP660" s="254"/>
      <c r="AQ660" s="254"/>
      <c r="AR660" s="254"/>
      <c r="AS660" s="254"/>
      <c r="AT660" s="254"/>
      <c r="AU660" s="254"/>
      <c r="AW660" s="283">
        <f t="shared" si="76"/>
        <v>0.33333333333333331</v>
      </c>
      <c r="AX660" s="283">
        <f t="shared" ref="AX660:AX720" si="80">IF(W660&lt;&gt;"",IF(W660&lt;&gt;"",IF(OR(K660="早出",AND(BD660&lt;AW660,K660&lt;&gt;"有償遅刻")),AW660,BD660),""),"")</f>
        <v>0.36458333333333331</v>
      </c>
      <c r="AY660" s="283">
        <f t="shared" si="77"/>
        <v>0.79513888888888884</v>
      </c>
      <c r="AZ660" s="283">
        <f t="shared" si="78"/>
        <v>0.79513888888888884</v>
      </c>
      <c r="BA660" s="283">
        <f t="shared" si="79"/>
        <v>0.3888888888888889</v>
      </c>
      <c r="BD660" s="254">
        <f>IF(W660="","",IF(F660="休日",AW660,IF(F660="法休",AW660,VLOOKUP(F660,カレンダマスタ!$Q$56:$R$69,2,FALSE))))</f>
        <v>0.36458333333333331</v>
      </c>
      <c r="BG660" s="254" t="str">
        <f t="shared" si="75"/>
        <v>CS</v>
      </c>
      <c r="BH660" s="254" t="str">
        <f>IF(AX660="","",IF(P660&lt;&gt;"","",IF(BG660="CS","OK",IF(VLOOKUP(E660,カレンダマスタ!$A$5:$D$381,4,FALSE)&gt;0,"",IF(OR(AX660*24&gt;10.84,AZ660*24&lt;14.5)=TRUE,"×","OK")))))</f>
        <v>OK</v>
      </c>
    </row>
    <row r="661" spans="2:60">
      <c r="B661" s="111"/>
      <c r="C661" s="388">
        <f>IF(STEP!C661&lt;&gt;"",STEP!C661,"")</f>
        <v>190576</v>
      </c>
      <c r="D661" s="389" t="str">
        <f>IF(STEP!D661&lt;&gt;"",STEP!D661,"")</f>
        <v>片桐　清穂</v>
      </c>
      <c r="E661" s="390">
        <f>IF(STEP!E661&lt;&gt;"",STEP!E661,"")</f>
        <v>45423</v>
      </c>
      <c r="F661" s="259" t="s">
        <v>211</v>
      </c>
      <c r="G661" s="266"/>
      <c r="H661" s="260"/>
      <c r="I661" s="260"/>
      <c r="J661" s="260"/>
      <c r="K661" s="260"/>
      <c r="L661" s="260"/>
      <c r="M661" s="260"/>
      <c r="N661" s="260"/>
      <c r="O661" s="260"/>
      <c r="P661" s="260"/>
      <c r="Q661" s="260"/>
      <c r="R661" s="260"/>
      <c r="S661" s="260"/>
      <c r="T661" s="260"/>
      <c r="U661" s="260"/>
      <c r="V661" s="260"/>
      <c r="W661" s="260"/>
      <c r="X661" s="260"/>
      <c r="Y661" s="260"/>
      <c r="Z661" s="260"/>
      <c r="AA661" s="260"/>
      <c r="AB661" s="260"/>
      <c r="AC661" s="260"/>
      <c r="AD661" s="260"/>
      <c r="AE661" s="261"/>
      <c r="AF661" s="261"/>
      <c r="AG661" s="261"/>
      <c r="AH661" s="261"/>
      <c r="AI661" s="261"/>
      <c r="AJ661" s="261"/>
      <c r="AK661" s="261"/>
      <c r="AL661" s="261"/>
      <c r="AM661" s="261"/>
      <c r="AN661" s="261"/>
      <c r="AO661" s="260"/>
      <c r="AP661" s="260"/>
      <c r="AQ661" s="260"/>
      <c r="AR661" s="260"/>
      <c r="AS661" s="260"/>
      <c r="AT661" s="260"/>
      <c r="AU661" s="260"/>
      <c r="AW661" s="284" t="str">
        <f t="shared" si="76"/>
        <v/>
      </c>
      <c r="AX661" s="284" t="str">
        <f t="shared" si="80"/>
        <v/>
      </c>
      <c r="AY661" s="284" t="str">
        <f t="shared" si="77"/>
        <v/>
      </c>
      <c r="AZ661" s="284" t="str">
        <f t="shared" si="78"/>
        <v/>
      </c>
      <c r="BA661" s="284" t="str">
        <f t="shared" si="79"/>
        <v/>
      </c>
      <c r="BD661" s="260" t="str">
        <f>IF(W661="","",IF(F661="休日",AW661,IF(F661="法休",AW661,VLOOKUP(F661,カレンダマスタ!$Q$56:$R$69,2,FALSE))))</f>
        <v/>
      </c>
      <c r="BG661" s="260" t="str">
        <f t="shared" ref="BG661:BG720" si="81">BG660</f>
        <v>CS</v>
      </c>
      <c r="BH661" s="260" t="str">
        <f>IF(AX661="","",IF(P661&lt;&gt;"","",IF(BG661="CS","OK",IF(VLOOKUP(E661,カレンダマスタ!$A$5:$D$381,4,FALSE)&gt;0,"",IF(OR(AX661*24&gt;10.84,AZ661*24&lt;14.5)=TRUE,"×","OK")))))</f>
        <v/>
      </c>
    </row>
    <row r="662" spans="2:60">
      <c r="B662" s="111"/>
      <c r="C662" s="391">
        <f>IF(STEP!C662&lt;&gt;"",STEP!C662,"")</f>
        <v>190576</v>
      </c>
      <c r="D662" s="392" t="str">
        <f>IF(STEP!D662&lt;&gt;"",STEP!D662,"")</f>
        <v>片桐　清穂</v>
      </c>
      <c r="E662" s="393">
        <f>IF(STEP!E662&lt;&gt;"",STEP!E662,"")</f>
        <v>45424</v>
      </c>
      <c r="F662" s="263" t="s">
        <v>212</v>
      </c>
      <c r="G662" s="267"/>
      <c r="H662" s="264"/>
      <c r="I662" s="264"/>
      <c r="J662" s="264"/>
      <c r="K662" s="264"/>
      <c r="L662" s="264"/>
      <c r="M662" s="264"/>
      <c r="N662" s="264"/>
      <c r="O662" s="264"/>
      <c r="P662" s="264"/>
      <c r="Q662" s="264"/>
      <c r="R662" s="264"/>
      <c r="S662" s="264"/>
      <c r="T662" s="264"/>
      <c r="U662" s="264"/>
      <c r="V662" s="264"/>
      <c r="W662" s="264"/>
      <c r="X662" s="264"/>
      <c r="Y662" s="264"/>
      <c r="Z662" s="264"/>
      <c r="AA662" s="264"/>
      <c r="AB662" s="264"/>
      <c r="AC662" s="264"/>
      <c r="AD662" s="264"/>
      <c r="AE662" s="265"/>
      <c r="AF662" s="265"/>
      <c r="AG662" s="265"/>
      <c r="AH662" s="265"/>
      <c r="AI662" s="265"/>
      <c r="AJ662" s="265"/>
      <c r="AK662" s="265"/>
      <c r="AL662" s="265"/>
      <c r="AM662" s="265"/>
      <c r="AN662" s="265"/>
      <c r="AO662" s="264"/>
      <c r="AP662" s="264"/>
      <c r="AQ662" s="264"/>
      <c r="AR662" s="264"/>
      <c r="AS662" s="264"/>
      <c r="AT662" s="264"/>
      <c r="AU662" s="264"/>
      <c r="AW662" s="285" t="str">
        <f t="shared" si="76"/>
        <v/>
      </c>
      <c r="AX662" s="285" t="str">
        <f t="shared" si="80"/>
        <v/>
      </c>
      <c r="AY662" s="285" t="str">
        <f t="shared" si="77"/>
        <v/>
      </c>
      <c r="AZ662" s="285" t="str">
        <f t="shared" si="78"/>
        <v/>
      </c>
      <c r="BA662" s="285" t="str">
        <f t="shared" si="79"/>
        <v/>
      </c>
      <c r="BD662" s="264" t="str">
        <f>IF(W662="","",IF(F662="休日",AW662,IF(F662="法休",AW662,VLOOKUP(F662,カレンダマスタ!$Q$56:$R$69,2,FALSE))))</f>
        <v/>
      </c>
      <c r="BG662" s="264" t="str">
        <f t="shared" si="81"/>
        <v>CS</v>
      </c>
      <c r="BH662" s="264" t="str">
        <f>IF(AX662="","",IF(P662&lt;&gt;"","",IF(BG662="CS","OK",IF(VLOOKUP(E662,カレンダマスタ!$A$5:$D$381,4,FALSE)&gt;0,"",IF(OR(AX662*24&gt;10.84,AZ662*24&lt;14.5)=TRUE,"×","OK")))))</f>
        <v/>
      </c>
    </row>
    <row r="663" spans="2:60">
      <c r="B663" s="111"/>
      <c r="C663" s="385">
        <f>IF(STEP!C663&lt;&gt;"",STEP!C663,"")</f>
        <v>190576</v>
      </c>
      <c r="D663" s="386" t="str">
        <f>IF(STEP!D663&lt;&gt;"",STEP!D663,"")</f>
        <v>片桐　清穂</v>
      </c>
      <c r="E663" s="387">
        <f>IF(STEP!E663&lt;&gt;"",STEP!E663,"")</f>
        <v>45425</v>
      </c>
      <c r="F663" s="253" t="s">
        <v>557</v>
      </c>
      <c r="G663" s="252"/>
      <c r="H663" s="254">
        <v>0.36458333333333331</v>
      </c>
      <c r="I663" s="254">
        <v>0.31805555555555554</v>
      </c>
      <c r="J663" s="254"/>
      <c r="K663" s="254"/>
      <c r="L663" s="254">
        <v>0.72916666666666663</v>
      </c>
      <c r="M663" s="254">
        <v>0.82361111111111107</v>
      </c>
      <c r="N663" s="254"/>
      <c r="O663" s="254"/>
      <c r="P663" s="254"/>
      <c r="Q663" s="254" t="s">
        <v>559</v>
      </c>
      <c r="R663" s="254"/>
      <c r="S663" s="254"/>
      <c r="T663" s="254"/>
      <c r="U663" s="254"/>
      <c r="V663" s="254">
        <v>0.33333333333333331</v>
      </c>
      <c r="W663" s="254">
        <v>0.41666666666666669</v>
      </c>
      <c r="X663" s="254"/>
      <c r="Y663" s="254">
        <v>8.3333333333333329E-2</v>
      </c>
      <c r="Z663" s="254"/>
      <c r="AA663" s="254"/>
      <c r="AB663" s="254"/>
      <c r="AC663" s="254"/>
      <c r="AD663" s="254"/>
      <c r="AE663" s="255">
        <v>8.3333333333333329E-2</v>
      </c>
      <c r="AF663" s="255">
        <v>8.3333333333333329E-2</v>
      </c>
      <c r="AG663" s="255"/>
      <c r="AH663" s="255">
        <v>8.3333333333333329E-2</v>
      </c>
      <c r="AI663" s="255">
        <v>1</v>
      </c>
      <c r="AJ663" s="255">
        <v>1</v>
      </c>
      <c r="AK663" s="255"/>
      <c r="AL663" s="255"/>
      <c r="AM663" s="255"/>
      <c r="AN663" s="255"/>
      <c r="AO663" s="254"/>
      <c r="AP663" s="254"/>
      <c r="AQ663" s="254"/>
      <c r="AR663" s="254"/>
      <c r="AS663" s="254"/>
      <c r="AT663" s="254"/>
      <c r="AU663" s="254"/>
      <c r="AW663" s="283">
        <f t="shared" si="76"/>
        <v>0.31944444444444442</v>
      </c>
      <c r="AX663" s="283">
        <f t="shared" si="80"/>
        <v>0.36458333333333331</v>
      </c>
      <c r="AY663" s="283">
        <f t="shared" si="77"/>
        <v>0.82291666666666663</v>
      </c>
      <c r="AZ663" s="283">
        <f t="shared" si="78"/>
        <v>0.82291666666666663</v>
      </c>
      <c r="BA663" s="283">
        <f t="shared" si="79"/>
        <v>0.41666666666666669</v>
      </c>
      <c r="BD663" s="254">
        <f>IF(W663="","",IF(F663="休日",AW663,IF(F663="法休",AW663,VLOOKUP(F663,カレンダマスタ!$Q$56:$R$69,2,FALSE))))</f>
        <v>0.36458333333333331</v>
      </c>
      <c r="BG663" s="503" t="str">
        <f t="shared" si="81"/>
        <v>CS</v>
      </c>
      <c r="BH663" s="503" t="str">
        <f>IF(AX663="","",IF(P663&lt;&gt;"","",IF(BG663="CS","OK",IF(VLOOKUP(E663,カレンダマスタ!$A$5:$D$381,4,FALSE)&gt;0,"",IF(OR(AX663*24&gt;10.84,AZ663*24&lt;14.5)=TRUE,"×","OK")))))</f>
        <v>OK</v>
      </c>
    </row>
    <row r="664" spans="2:60">
      <c r="B664" s="111"/>
      <c r="C664" s="385">
        <f>IF(STEP!C664&lt;&gt;"",STEP!C664,"")</f>
        <v>190576</v>
      </c>
      <c r="D664" s="386" t="str">
        <f>IF(STEP!D664&lt;&gt;"",STEP!D664,"")</f>
        <v>片桐　清穂</v>
      </c>
      <c r="E664" s="387">
        <f>IF(STEP!E664&lt;&gt;"",STEP!E664,"")</f>
        <v>45426</v>
      </c>
      <c r="F664" s="253" t="s">
        <v>557</v>
      </c>
      <c r="G664" s="252"/>
      <c r="H664" s="254">
        <v>0.36458333333333331</v>
      </c>
      <c r="I664" s="254">
        <v>0.31597222222222221</v>
      </c>
      <c r="J664" s="254"/>
      <c r="K664" s="254"/>
      <c r="L664" s="254">
        <v>0.72916666666666663</v>
      </c>
      <c r="M664" s="254">
        <v>0.86597222222222225</v>
      </c>
      <c r="N664" s="254"/>
      <c r="O664" s="254"/>
      <c r="P664" s="254"/>
      <c r="Q664" s="254" t="s">
        <v>559</v>
      </c>
      <c r="R664" s="254"/>
      <c r="S664" s="254" t="s">
        <v>632</v>
      </c>
      <c r="T664" s="254"/>
      <c r="U664" s="254"/>
      <c r="V664" s="254">
        <v>0.33333333333333331</v>
      </c>
      <c r="W664" s="254">
        <v>0.45833333333333331</v>
      </c>
      <c r="X664" s="254"/>
      <c r="Y664" s="254">
        <v>0.125</v>
      </c>
      <c r="Z664" s="254"/>
      <c r="AA664" s="254"/>
      <c r="AB664" s="254"/>
      <c r="AC664" s="254"/>
      <c r="AD664" s="254"/>
      <c r="AE664" s="255">
        <v>8.3333333333333329E-2</v>
      </c>
      <c r="AF664" s="255">
        <v>0.125</v>
      </c>
      <c r="AG664" s="255">
        <v>4.1666666666666664E-2</v>
      </c>
      <c r="AH664" s="255">
        <v>0.125</v>
      </c>
      <c r="AI664" s="255">
        <v>1</v>
      </c>
      <c r="AJ664" s="255">
        <v>1</v>
      </c>
      <c r="AK664" s="255"/>
      <c r="AL664" s="255"/>
      <c r="AM664" s="255"/>
      <c r="AN664" s="255"/>
      <c r="AO664" s="254"/>
      <c r="AP664" s="254"/>
      <c r="AQ664" s="254"/>
      <c r="AR664" s="254"/>
      <c r="AS664" s="254"/>
      <c r="AT664" s="254"/>
      <c r="AU664" s="254"/>
      <c r="AW664" s="283">
        <f t="shared" si="76"/>
        <v>0.31597222222222221</v>
      </c>
      <c r="AX664" s="283">
        <f t="shared" si="80"/>
        <v>0.36458333333333331</v>
      </c>
      <c r="AY664" s="283">
        <f t="shared" si="77"/>
        <v>0.86458333333333326</v>
      </c>
      <c r="AZ664" s="283">
        <f t="shared" si="78"/>
        <v>0.86458333333333326</v>
      </c>
      <c r="BA664" s="283">
        <f t="shared" si="79"/>
        <v>0.45833333333333331</v>
      </c>
      <c r="BD664" s="254">
        <f>IF(W664="","",IF(F664="休日",AW664,IF(F664="法休",AW664,VLOOKUP(F664,カレンダマスタ!$Q$56:$R$69,2,FALSE))))</f>
        <v>0.36458333333333331</v>
      </c>
      <c r="BG664" s="254" t="str">
        <f t="shared" si="81"/>
        <v>CS</v>
      </c>
      <c r="BH664" s="254" t="str">
        <f>IF(AX664="","",IF(P664&lt;&gt;"","",IF(BG664="CS","OK",IF(VLOOKUP(E664,カレンダマスタ!$A$5:$D$381,4,FALSE)&gt;0,"",IF(OR(AX664*24&gt;10.84,AZ664*24&lt;14.5)=TRUE,"×","OK")))))</f>
        <v>OK</v>
      </c>
    </row>
    <row r="665" spans="2:60">
      <c r="B665" s="111"/>
      <c r="C665" s="385">
        <f>IF(STEP!C665&lt;&gt;"",STEP!C665,"")</f>
        <v>190576</v>
      </c>
      <c r="D665" s="386" t="str">
        <f>IF(STEP!D665&lt;&gt;"",STEP!D665,"")</f>
        <v>片桐　清穂</v>
      </c>
      <c r="E665" s="387">
        <f>IF(STEP!E665&lt;&gt;"",STEP!E665,"")</f>
        <v>45427</v>
      </c>
      <c r="F665" s="253" t="s">
        <v>557</v>
      </c>
      <c r="G665" s="252"/>
      <c r="H665" s="254">
        <v>0.36458333333333331</v>
      </c>
      <c r="I665" s="254">
        <v>0.31666666666666665</v>
      </c>
      <c r="J665" s="254"/>
      <c r="K665" s="254"/>
      <c r="L665" s="254">
        <v>0.72916666666666663</v>
      </c>
      <c r="M665" s="254">
        <v>0.8256944444444444</v>
      </c>
      <c r="N665" s="254"/>
      <c r="O665" s="254"/>
      <c r="P665" s="254"/>
      <c r="Q665" s="254" t="s">
        <v>559</v>
      </c>
      <c r="R665" s="254"/>
      <c r="S665" s="254" t="s">
        <v>633</v>
      </c>
      <c r="T665" s="254"/>
      <c r="U665" s="254"/>
      <c r="V665" s="254">
        <v>0.33333333333333331</v>
      </c>
      <c r="W665" s="254">
        <v>0.41666666666666669</v>
      </c>
      <c r="X665" s="254"/>
      <c r="Y665" s="254">
        <v>8.3333333333333329E-2</v>
      </c>
      <c r="Z665" s="254"/>
      <c r="AA665" s="254"/>
      <c r="AB665" s="254"/>
      <c r="AC665" s="254"/>
      <c r="AD665" s="254"/>
      <c r="AE665" s="255">
        <v>0.125</v>
      </c>
      <c r="AF665" s="255">
        <v>8.3333333333333329E-2</v>
      </c>
      <c r="AG665" s="255" t="s">
        <v>585</v>
      </c>
      <c r="AH665" s="255">
        <v>8.3333333333333329E-2</v>
      </c>
      <c r="AI665" s="255">
        <v>1</v>
      </c>
      <c r="AJ665" s="255">
        <v>1</v>
      </c>
      <c r="AK665" s="255"/>
      <c r="AL665" s="255"/>
      <c r="AM665" s="255"/>
      <c r="AN665" s="255"/>
      <c r="AO665" s="254"/>
      <c r="AP665" s="254"/>
      <c r="AQ665" s="254"/>
      <c r="AR665" s="254"/>
      <c r="AS665" s="254"/>
      <c r="AT665" s="254"/>
      <c r="AU665" s="254"/>
      <c r="AW665" s="283">
        <f t="shared" si="76"/>
        <v>0.31944444444444442</v>
      </c>
      <c r="AX665" s="283">
        <f t="shared" si="80"/>
        <v>0.36458333333333331</v>
      </c>
      <c r="AY665" s="283">
        <f t="shared" si="77"/>
        <v>0.82291666666666663</v>
      </c>
      <c r="AZ665" s="283">
        <f t="shared" si="78"/>
        <v>0.82291666666666663</v>
      </c>
      <c r="BA665" s="283">
        <f t="shared" si="79"/>
        <v>0.41666666666666669</v>
      </c>
      <c r="BD665" s="254">
        <f>IF(W665="","",IF(F665="休日",AW665,IF(F665="法休",AW665,VLOOKUP(F665,カレンダマスタ!$Q$56:$R$69,2,FALSE))))</f>
        <v>0.36458333333333331</v>
      </c>
      <c r="BG665" s="254" t="str">
        <f t="shared" si="81"/>
        <v>CS</v>
      </c>
      <c r="BH665" s="254" t="str">
        <f>IF(AX665="","",IF(P665&lt;&gt;"","",IF(BG665="CS","OK",IF(VLOOKUP(E665,カレンダマスタ!$A$5:$D$381,4,FALSE)&gt;0,"",IF(OR(AX665*24&gt;10.84,AZ665*24&lt;14.5)=TRUE,"×","OK")))))</f>
        <v>OK</v>
      </c>
    </row>
    <row r="666" spans="2:60">
      <c r="B666" s="111"/>
      <c r="C666" s="385">
        <f>IF(STEP!C666&lt;&gt;"",STEP!C666,"")</f>
        <v>190576</v>
      </c>
      <c r="D666" s="386" t="str">
        <f>IF(STEP!D666&lt;&gt;"",STEP!D666,"")</f>
        <v>片桐　清穂</v>
      </c>
      <c r="E666" s="387">
        <f>IF(STEP!E666&lt;&gt;"",STEP!E666,"")</f>
        <v>45428</v>
      </c>
      <c r="F666" s="256" t="s">
        <v>557</v>
      </c>
      <c r="G666" s="257"/>
      <c r="H666" s="254">
        <v>0.36458333333333331</v>
      </c>
      <c r="I666" s="254">
        <v>0.32916666666666666</v>
      </c>
      <c r="J666" s="254"/>
      <c r="K666" s="254"/>
      <c r="L666" s="254">
        <v>0.72916666666666663</v>
      </c>
      <c r="M666" s="254">
        <v>0.82500000000000007</v>
      </c>
      <c r="N666" s="254"/>
      <c r="O666" s="254"/>
      <c r="P666" s="254"/>
      <c r="Q666" s="254" t="s">
        <v>559</v>
      </c>
      <c r="R666" s="254"/>
      <c r="S666" s="254"/>
      <c r="T666" s="254"/>
      <c r="U666" s="254"/>
      <c r="V666" s="254">
        <v>0.33333333333333331</v>
      </c>
      <c r="W666" s="254">
        <v>0.41666666666666669</v>
      </c>
      <c r="X666" s="254"/>
      <c r="Y666" s="254">
        <v>8.3333333333333329E-2</v>
      </c>
      <c r="Z666" s="254"/>
      <c r="AA666" s="254"/>
      <c r="AB666" s="254"/>
      <c r="AC666" s="254"/>
      <c r="AD666" s="254"/>
      <c r="AE666" s="255">
        <v>8.3333333333333329E-2</v>
      </c>
      <c r="AF666" s="255">
        <v>8.3333333333333329E-2</v>
      </c>
      <c r="AG666" s="255"/>
      <c r="AH666" s="255">
        <v>8.3333333333333329E-2</v>
      </c>
      <c r="AI666" s="255">
        <v>1</v>
      </c>
      <c r="AJ666" s="255">
        <v>1</v>
      </c>
      <c r="AK666" s="255"/>
      <c r="AL666" s="255"/>
      <c r="AM666" s="255"/>
      <c r="AN666" s="255"/>
      <c r="AO666" s="254"/>
      <c r="AP666" s="254"/>
      <c r="AQ666" s="254"/>
      <c r="AR666" s="254"/>
      <c r="AS666" s="254"/>
      <c r="AT666" s="254"/>
      <c r="AU666" s="254"/>
      <c r="AW666" s="283">
        <f t="shared" si="76"/>
        <v>0.3298611111111111</v>
      </c>
      <c r="AX666" s="283">
        <f t="shared" si="80"/>
        <v>0.36458333333333331</v>
      </c>
      <c r="AY666" s="283">
        <f t="shared" si="77"/>
        <v>0.82291666666666663</v>
      </c>
      <c r="AZ666" s="283">
        <f t="shared" si="78"/>
        <v>0.82291666666666663</v>
      </c>
      <c r="BA666" s="283">
        <f t="shared" si="79"/>
        <v>0.41666666666666669</v>
      </c>
      <c r="BD666" s="254">
        <f>IF(W666="","",IF(F666="休日",AW666,IF(F666="法休",AW666,VLOOKUP(F666,カレンダマスタ!$Q$56:$R$69,2,FALSE))))</f>
        <v>0.36458333333333331</v>
      </c>
      <c r="BG666" s="254" t="str">
        <f t="shared" si="81"/>
        <v>CS</v>
      </c>
      <c r="BH666" s="254" t="str">
        <f>IF(AX666="","",IF(P666&lt;&gt;"","",IF(BG666="CS","OK",IF(VLOOKUP(E666,カレンダマスタ!$A$5:$D$381,4,FALSE)&gt;0,"",IF(OR(AX666*24&gt;10.84,AZ666*24&lt;14.5)=TRUE,"×","OK")))))</f>
        <v>OK</v>
      </c>
    </row>
    <row r="667" spans="2:60">
      <c r="B667" s="111"/>
      <c r="C667" s="385">
        <f>IF(STEP!C667&lt;&gt;"",STEP!C667,"")</f>
        <v>190576</v>
      </c>
      <c r="D667" s="386" t="str">
        <f>IF(STEP!D667&lt;&gt;"",STEP!D667,"")</f>
        <v>片桐　清穂</v>
      </c>
      <c r="E667" s="387">
        <f>IF(STEP!E667&lt;&gt;"",STEP!E667,"")</f>
        <v>45429</v>
      </c>
      <c r="F667" s="256" t="s">
        <v>557</v>
      </c>
      <c r="G667" s="257"/>
      <c r="H667" s="254">
        <v>0.36458333333333331</v>
      </c>
      <c r="I667" s="254">
        <v>0.32777777777777778</v>
      </c>
      <c r="J667" s="254"/>
      <c r="K667" s="254"/>
      <c r="L667" s="254">
        <v>0.72916666666666663</v>
      </c>
      <c r="M667" s="254">
        <v>0.78472222222222221</v>
      </c>
      <c r="N667" s="254"/>
      <c r="O667" s="254"/>
      <c r="P667" s="254"/>
      <c r="Q667" s="254" t="s">
        <v>559</v>
      </c>
      <c r="R667" s="254"/>
      <c r="S667" s="254" t="s">
        <v>634</v>
      </c>
      <c r="T667" s="254"/>
      <c r="U667" s="254"/>
      <c r="V667" s="254">
        <v>0.33333333333333331</v>
      </c>
      <c r="W667" s="254">
        <v>0.37847222222222227</v>
      </c>
      <c r="X667" s="254"/>
      <c r="Y667" s="254">
        <v>4.5138888888888888E-2</v>
      </c>
      <c r="Z667" s="254"/>
      <c r="AA667" s="254"/>
      <c r="AB667" s="254"/>
      <c r="AC667" s="254"/>
      <c r="AD667" s="254"/>
      <c r="AE667" s="255">
        <v>8.3333333333333329E-2</v>
      </c>
      <c r="AF667" s="255">
        <v>4.5138888888888888E-2</v>
      </c>
      <c r="AG667" s="255" t="s">
        <v>599</v>
      </c>
      <c r="AH667" s="255">
        <v>4.5138888888888888E-2</v>
      </c>
      <c r="AI667" s="255">
        <v>1</v>
      </c>
      <c r="AJ667" s="255">
        <v>1</v>
      </c>
      <c r="AK667" s="255"/>
      <c r="AL667" s="255"/>
      <c r="AM667" s="255"/>
      <c r="AN667" s="255"/>
      <c r="AO667" s="254"/>
      <c r="AP667" s="254"/>
      <c r="AQ667" s="254"/>
      <c r="AR667" s="254"/>
      <c r="AS667" s="254"/>
      <c r="AT667" s="254"/>
      <c r="AU667" s="254"/>
      <c r="AW667" s="283">
        <f t="shared" si="76"/>
        <v>0.3298611111111111</v>
      </c>
      <c r="AX667" s="283">
        <f t="shared" si="80"/>
        <v>0.36458333333333331</v>
      </c>
      <c r="AY667" s="283">
        <f t="shared" si="77"/>
        <v>0.78472222222222221</v>
      </c>
      <c r="AZ667" s="283">
        <f t="shared" si="78"/>
        <v>0.78472222222222221</v>
      </c>
      <c r="BA667" s="283">
        <f t="shared" si="79"/>
        <v>0.37847222222222227</v>
      </c>
      <c r="BD667" s="254">
        <f>IF(W667="","",IF(F667="休日",AW667,IF(F667="法休",AW667,VLOOKUP(F667,カレンダマスタ!$Q$56:$R$69,2,FALSE))))</f>
        <v>0.36458333333333331</v>
      </c>
      <c r="BG667" s="254" t="str">
        <f t="shared" si="81"/>
        <v>CS</v>
      </c>
      <c r="BH667" s="254" t="str">
        <f>IF(AX667="","",IF(P667&lt;&gt;"","",IF(BG667="CS","OK",IF(VLOOKUP(E667,カレンダマスタ!$A$5:$D$381,4,FALSE)&gt;0,"",IF(OR(AX667*24&gt;10.84,AZ667*24&lt;14.5)=TRUE,"×","OK")))))</f>
        <v>OK</v>
      </c>
    </row>
    <row r="668" spans="2:60">
      <c r="B668" s="111"/>
      <c r="C668" s="388">
        <f>IF(STEP!C668&lt;&gt;"",STEP!C668,"")</f>
        <v>190576</v>
      </c>
      <c r="D668" s="389" t="str">
        <f>IF(STEP!D668&lt;&gt;"",STEP!D668,"")</f>
        <v>片桐　清穂</v>
      </c>
      <c r="E668" s="390">
        <f>IF(STEP!E668&lt;&gt;"",STEP!E668,"")</f>
        <v>45430</v>
      </c>
      <c r="F668" s="259" t="s">
        <v>211</v>
      </c>
      <c r="G668" s="266"/>
      <c r="H668" s="260"/>
      <c r="I668" s="260"/>
      <c r="J668" s="260"/>
      <c r="K668" s="260"/>
      <c r="L668" s="260"/>
      <c r="M668" s="260"/>
      <c r="N668" s="260"/>
      <c r="O668" s="260"/>
      <c r="P668" s="260"/>
      <c r="Q668" s="260"/>
      <c r="R668" s="260"/>
      <c r="S668" s="260"/>
      <c r="T668" s="260"/>
      <c r="U668" s="260"/>
      <c r="V668" s="260"/>
      <c r="W668" s="260"/>
      <c r="X668" s="260"/>
      <c r="Y668" s="260"/>
      <c r="Z668" s="260"/>
      <c r="AA668" s="260"/>
      <c r="AB668" s="260"/>
      <c r="AC668" s="260"/>
      <c r="AD668" s="260"/>
      <c r="AE668" s="261"/>
      <c r="AF668" s="261"/>
      <c r="AG668" s="261"/>
      <c r="AH668" s="261"/>
      <c r="AI668" s="261"/>
      <c r="AJ668" s="261"/>
      <c r="AK668" s="261"/>
      <c r="AL668" s="261"/>
      <c r="AM668" s="261"/>
      <c r="AN668" s="261"/>
      <c r="AO668" s="260"/>
      <c r="AP668" s="260"/>
      <c r="AQ668" s="260"/>
      <c r="AR668" s="260"/>
      <c r="AS668" s="260"/>
      <c r="AT668" s="260"/>
      <c r="AU668" s="260"/>
      <c r="AW668" s="284" t="str">
        <f t="shared" si="76"/>
        <v/>
      </c>
      <c r="AX668" s="284" t="str">
        <f t="shared" si="80"/>
        <v/>
      </c>
      <c r="AY668" s="284" t="str">
        <f t="shared" si="77"/>
        <v/>
      </c>
      <c r="AZ668" s="284" t="str">
        <f t="shared" si="78"/>
        <v/>
      </c>
      <c r="BA668" s="284" t="str">
        <f t="shared" si="79"/>
        <v/>
      </c>
      <c r="BD668" s="260" t="str">
        <f>IF(W668="","",IF(F668="休日",AW668,IF(F668="法休",AW668,VLOOKUP(F668,カレンダマスタ!$Q$56:$R$69,2,FALSE))))</f>
        <v/>
      </c>
      <c r="BG668" s="260" t="str">
        <f t="shared" si="81"/>
        <v>CS</v>
      </c>
      <c r="BH668" s="260" t="str">
        <f>IF(AX668="","",IF(P668&lt;&gt;"","",IF(BG668="CS","OK",IF(VLOOKUP(E668,カレンダマスタ!$A$5:$D$381,4,FALSE)&gt;0,"",IF(OR(AX668*24&gt;10.84,AZ668*24&lt;14.5)=TRUE,"×","OK")))))</f>
        <v/>
      </c>
    </row>
    <row r="669" spans="2:60">
      <c r="B669" s="111"/>
      <c r="C669" s="394">
        <f>IF(STEP!C669&lt;&gt;"",STEP!C669,"")</f>
        <v>190576</v>
      </c>
      <c r="D669" s="395" t="str">
        <f>IF(STEP!D669&lt;&gt;"",STEP!D669,"")</f>
        <v>片桐　清穂</v>
      </c>
      <c r="E669" s="396">
        <f>IF(STEP!E669&lt;&gt;"",STEP!E669,"")</f>
        <v>45431</v>
      </c>
      <c r="F669" s="269" t="s">
        <v>212</v>
      </c>
      <c r="G669" s="268"/>
      <c r="H669" s="270"/>
      <c r="I669" s="270"/>
      <c r="J669" s="270"/>
      <c r="K669" s="270"/>
      <c r="L669" s="270"/>
      <c r="M669" s="270"/>
      <c r="N669" s="270"/>
      <c r="O669" s="270"/>
      <c r="P669" s="270"/>
      <c r="Q669" s="270"/>
      <c r="R669" s="270"/>
      <c r="S669" s="270"/>
      <c r="T669" s="270"/>
      <c r="U669" s="270"/>
      <c r="V669" s="270"/>
      <c r="W669" s="270"/>
      <c r="X669" s="270"/>
      <c r="Y669" s="270"/>
      <c r="Z669" s="270"/>
      <c r="AA669" s="270"/>
      <c r="AB669" s="270"/>
      <c r="AC669" s="270"/>
      <c r="AD669" s="270"/>
      <c r="AE669" s="271"/>
      <c r="AF669" s="271"/>
      <c r="AG669" s="271"/>
      <c r="AH669" s="271"/>
      <c r="AI669" s="271"/>
      <c r="AJ669" s="271"/>
      <c r="AK669" s="271"/>
      <c r="AL669" s="271"/>
      <c r="AM669" s="271"/>
      <c r="AN669" s="271"/>
      <c r="AO669" s="270"/>
      <c r="AP669" s="270"/>
      <c r="AQ669" s="270"/>
      <c r="AR669" s="270"/>
      <c r="AS669" s="270"/>
      <c r="AT669" s="270"/>
      <c r="AU669" s="270"/>
      <c r="AW669" s="282" t="str">
        <f t="shared" si="76"/>
        <v/>
      </c>
      <c r="AX669" s="282" t="str">
        <f t="shared" si="80"/>
        <v/>
      </c>
      <c r="AY669" s="282" t="str">
        <f t="shared" si="77"/>
        <v/>
      </c>
      <c r="AZ669" s="282" t="str">
        <f t="shared" si="78"/>
        <v/>
      </c>
      <c r="BA669" s="282" t="str">
        <f t="shared" si="79"/>
        <v/>
      </c>
      <c r="BD669" s="270" t="str">
        <f>IF(W669="","",IF(F669="休日",AW669,IF(F669="法休",AW669,VLOOKUP(F669,カレンダマスタ!$Q$56:$R$69,2,FALSE))))</f>
        <v/>
      </c>
      <c r="BG669" s="270" t="str">
        <f t="shared" si="81"/>
        <v>CS</v>
      </c>
      <c r="BH669" s="270" t="str">
        <f>IF(AX669="","",IF(P669&lt;&gt;"","",IF(BG669="CS","OK",IF(VLOOKUP(E669,カレンダマスタ!$A$5:$D$381,4,FALSE)&gt;0,"",IF(OR(AX669*24&gt;10.84,AZ669*24&lt;14.5)=TRUE,"×","OK")))))</f>
        <v/>
      </c>
    </row>
    <row r="670" spans="2:60">
      <c r="B670" s="111"/>
      <c r="C670" s="385">
        <f>IF(STEP!C670&lt;&gt;"",STEP!C670,"")</f>
        <v>190576</v>
      </c>
      <c r="D670" s="386" t="str">
        <f>IF(STEP!D670&lt;&gt;"",STEP!D670,"")</f>
        <v>片桐　清穂</v>
      </c>
      <c r="E670" s="387">
        <f>IF(STEP!E670&lt;&gt;"",STEP!E670,"")</f>
        <v>45432</v>
      </c>
      <c r="F670" s="253" t="s">
        <v>557</v>
      </c>
      <c r="G670" s="252"/>
      <c r="H670" s="254">
        <v>0.36458333333333331</v>
      </c>
      <c r="I670" s="254">
        <v>0.32083333333333336</v>
      </c>
      <c r="J670" s="254"/>
      <c r="K670" s="254"/>
      <c r="L670" s="254">
        <v>0.72916666666666663</v>
      </c>
      <c r="M670" s="254"/>
      <c r="N670" s="254"/>
      <c r="O670" s="254"/>
      <c r="P670" s="254"/>
      <c r="Q670" s="254" t="s">
        <v>559</v>
      </c>
      <c r="R670" s="254"/>
      <c r="S670" s="254"/>
      <c r="T670" s="254"/>
      <c r="U670" s="254"/>
      <c r="V670" s="254"/>
      <c r="W670" s="254"/>
      <c r="X670" s="254"/>
      <c r="Y670" s="254"/>
      <c r="Z670" s="254"/>
      <c r="AA670" s="254"/>
      <c r="AB670" s="254"/>
      <c r="AC670" s="254"/>
      <c r="AD670" s="254"/>
      <c r="AE670" s="255">
        <v>8.3333333333333329E-2</v>
      </c>
      <c r="AF670" s="255"/>
      <c r="AG670" s="255" t="s">
        <v>577</v>
      </c>
      <c r="AH670" s="255"/>
      <c r="AI670" s="255">
        <v>1</v>
      </c>
      <c r="AJ670" s="255"/>
      <c r="AK670" s="255"/>
      <c r="AL670" s="255"/>
      <c r="AM670" s="255"/>
      <c r="AN670" s="255"/>
      <c r="AO670" s="254"/>
      <c r="AP670" s="254"/>
      <c r="AQ670" s="254"/>
      <c r="AR670" s="254"/>
      <c r="AS670" s="254"/>
      <c r="AT670" s="254"/>
      <c r="AU670" s="254"/>
      <c r="AW670" s="283" t="str">
        <f t="shared" si="76"/>
        <v/>
      </c>
      <c r="AX670" s="283" t="str">
        <f t="shared" si="80"/>
        <v/>
      </c>
      <c r="AY670" s="283" t="str">
        <f t="shared" si="77"/>
        <v/>
      </c>
      <c r="AZ670" s="283" t="str">
        <f t="shared" si="78"/>
        <v/>
      </c>
      <c r="BA670" s="283" t="str">
        <f t="shared" si="79"/>
        <v/>
      </c>
      <c r="BD670" s="254" t="str">
        <f>IF(W670="","",IF(F670="休日",AW670,IF(F670="法休",AW670,VLOOKUP(F670,カレンダマスタ!$Q$56:$R$69,2,FALSE))))</f>
        <v/>
      </c>
      <c r="BG670" s="254" t="str">
        <f t="shared" si="81"/>
        <v>CS</v>
      </c>
      <c r="BH670" s="254" t="str">
        <f>IF(AX670="","",IF(P670&lt;&gt;"","",IF(BG670="CS","OK",IF(VLOOKUP(E670,カレンダマスタ!$A$5:$D$381,4,FALSE)&gt;0,"",IF(OR(AX670*24&gt;10.84,AZ670*24&lt;14.5)=TRUE,"×","OK")))))</f>
        <v/>
      </c>
    </row>
    <row r="671" spans="2:60">
      <c r="B671" s="111"/>
      <c r="C671" s="397" t="str">
        <f>IF(STEP!C671&lt;&gt;"",STEP!C671,"")</f>
        <v/>
      </c>
      <c r="D671" s="398" t="str">
        <f>IF(STEP!D671&lt;&gt;"",STEP!D671,"")</f>
        <v/>
      </c>
      <c r="E671" s="399" t="str">
        <f>IF(STEP!E671&lt;&gt;"",STEP!E671,"")</f>
        <v/>
      </c>
      <c r="F671" s="273"/>
      <c r="G671" s="272"/>
      <c r="H671" s="274"/>
      <c r="I671" s="274"/>
      <c r="J671" s="274"/>
      <c r="K671" s="274"/>
      <c r="L671" s="274"/>
      <c r="M671" s="274"/>
      <c r="N671" s="274"/>
      <c r="O671" s="274"/>
      <c r="P671" s="274"/>
      <c r="Q671" s="274"/>
      <c r="R671" s="274"/>
      <c r="S671" s="274"/>
      <c r="T671" s="274"/>
      <c r="U671" s="274"/>
      <c r="V671" s="274"/>
      <c r="W671" s="274"/>
      <c r="X671" s="274"/>
      <c r="Y671" s="274"/>
      <c r="Z671" s="274"/>
      <c r="AA671" s="274"/>
      <c r="AB671" s="274"/>
      <c r="AC671" s="274"/>
      <c r="AD671" s="274"/>
      <c r="AE671" s="275"/>
      <c r="AF671" s="275"/>
      <c r="AG671" s="275"/>
      <c r="AH671" s="275"/>
      <c r="AI671" s="275"/>
      <c r="AJ671" s="275"/>
      <c r="AK671" s="275"/>
      <c r="AL671" s="275"/>
      <c r="AM671" s="275"/>
      <c r="AN671" s="275"/>
      <c r="AO671" s="274"/>
      <c r="AP671" s="274"/>
      <c r="AQ671" s="274"/>
      <c r="AR671" s="274"/>
      <c r="AS671" s="274"/>
      <c r="AT671" s="274"/>
      <c r="AU671" s="274"/>
      <c r="AW671" s="286" t="str">
        <f t="shared" si="76"/>
        <v/>
      </c>
      <c r="AX671" s="286" t="str">
        <f t="shared" si="80"/>
        <v/>
      </c>
      <c r="AY671" s="286" t="str">
        <f t="shared" si="77"/>
        <v/>
      </c>
      <c r="AZ671" s="286" t="str">
        <f t="shared" si="78"/>
        <v/>
      </c>
      <c r="BA671" s="286" t="str">
        <f t="shared" si="79"/>
        <v/>
      </c>
      <c r="BD671" s="274" t="str">
        <f>IF(W671="","",IF(F671="休日",AW671,IF(F671="法休",AW671,VLOOKUP(F671,カレンダマスタ!$Q$56:$R$69,2,FALSE))))</f>
        <v/>
      </c>
      <c r="BG671" s="274" t="str">
        <f t="shared" si="81"/>
        <v>CS</v>
      </c>
      <c r="BH671" s="274" t="str">
        <f>IF(AX671="","",IF(P671&lt;&gt;"","",IF(BG671="CS","OK",IF(VLOOKUP(E671,カレンダマスタ!$A$5:$D$381,4,FALSE)&gt;0,"",IF(OR(AX671*24&gt;10.84,AZ671*24&lt;14.5)=TRUE,"×","OK")))))</f>
        <v/>
      </c>
    </row>
    <row r="672" spans="2:60">
      <c r="B672" s="111"/>
      <c r="C672" s="397" t="str">
        <f>IF(STEP!C672&lt;&gt;"",STEP!C672,"")</f>
        <v/>
      </c>
      <c r="D672" s="398" t="str">
        <f>IF(STEP!D672&lt;&gt;"",STEP!D672,"")</f>
        <v/>
      </c>
      <c r="E672" s="399" t="str">
        <f>IF(STEP!E672&lt;&gt;"",STEP!E672,"")</f>
        <v/>
      </c>
      <c r="F672" s="273"/>
      <c r="G672" s="272"/>
      <c r="H672" s="274"/>
      <c r="I672" s="274"/>
      <c r="J672" s="274"/>
      <c r="K672" s="274"/>
      <c r="L672" s="274"/>
      <c r="M672" s="274"/>
      <c r="N672" s="274"/>
      <c r="O672" s="274"/>
      <c r="P672" s="274"/>
      <c r="Q672" s="274"/>
      <c r="R672" s="274"/>
      <c r="S672" s="274"/>
      <c r="T672" s="274"/>
      <c r="U672" s="274"/>
      <c r="V672" s="274"/>
      <c r="W672" s="274"/>
      <c r="X672" s="274"/>
      <c r="Y672" s="274"/>
      <c r="Z672" s="274"/>
      <c r="AA672" s="274"/>
      <c r="AB672" s="274"/>
      <c r="AC672" s="274"/>
      <c r="AD672" s="274"/>
      <c r="AE672" s="275"/>
      <c r="AF672" s="275"/>
      <c r="AG672" s="275"/>
      <c r="AH672" s="275"/>
      <c r="AI672" s="275"/>
      <c r="AJ672" s="275"/>
      <c r="AK672" s="275"/>
      <c r="AL672" s="275"/>
      <c r="AM672" s="275"/>
      <c r="AN672" s="275"/>
      <c r="AO672" s="274"/>
      <c r="AP672" s="274"/>
      <c r="AQ672" s="274"/>
      <c r="AR672" s="274"/>
      <c r="AS672" s="274"/>
      <c r="AT672" s="274"/>
      <c r="AU672" s="274"/>
      <c r="AW672" s="286" t="str">
        <f t="shared" si="76"/>
        <v/>
      </c>
      <c r="AX672" s="286" t="str">
        <f t="shared" si="80"/>
        <v/>
      </c>
      <c r="AY672" s="286" t="str">
        <f t="shared" si="77"/>
        <v/>
      </c>
      <c r="AZ672" s="286" t="str">
        <f t="shared" si="78"/>
        <v/>
      </c>
      <c r="BA672" s="286" t="str">
        <f t="shared" si="79"/>
        <v/>
      </c>
      <c r="BD672" s="274" t="str">
        <f>IF(W672="","",IF(F672="休日",AW672,IF(F672="法休",AW672,VLOOKUP(F672,カレンダマスタ!$Q$56:$R$69,2,FALSE))))</f>
        <v/>
      </c>
      <c r="BG672" s="274" t="str">
        <f t="shared" si="81"/>
        <v>CS</v>
      </c>
      <c r="BH672" s="274" t="str">
        <f>IF(AX672="","",IF(P672&lt;&gt;"","",IF(BG672="CS","OK",IF(VLOOKUP(E672,カレンダマスタ!$A$5:$D$381,4,FALSE)&gt;0,"",IF(OR(AX672*24&gt;10.84,AZ672*24&lt;14.5)=TRUE,"×","OK")))))</f>
        <v/>
      </c>
    </row>
    <row r="673" spans="2:60">
      <c r="B673" s="111"/>
      <c r="C673" s="397" t="str">
        <f>IF(STEP!C673&lt;&gt;"",STEP!C673,"")</f>
        <v/>
      </c>
      <c r="D673" s="398" t="str">
        <f>IF(STEP!D673&lt;&gt;"",STEP!D673,"")</f>
        <v/>
      </c>
      <c r="E673" s="399" t="str">
        <f>IF(STEP!E673&lt;&gt;"",STEP!E673,"")</f>
        <v/>
      </c>
      <c r="F673" s="273"/>
      <c r="G673" s="272"/>
      <c r="H673" s="274"/>
      <c r="I673" s="274"/>
      <c r="J673" s="274"/>
      <c r="K673" s="274"/>
      <c r="L673" s="274"/>
      <c r="M673" s="274"/>
      <c r="N673" s="274"/>
      <c r="O673" s="274"/>
      <c r="P673" s="274"/>
      <c r="Q673" s="274"/>
      <c r="R673" s="274"/>
      <c r="S673" s="274"/>
      <c r="T673" s="274"/>
      <c r="U673" s="274"/>
      <c r="V673" s="274"/>
      <c r="W673" s="274"/>
      <c r="X673" s="274"/>
      <c r="Y673" s="274"/>
      <c r="Z673" s="274"/>
      <c r="AA673" s="274"/>
      <c r="AB673" s="274"/>
      <c r="AC673" s="274"/>
      <c r="AD673" s="274"/>
      <c r="AE673" s="275"/>
      <c r="AF673" s="275"/>
      <c r="AG673" s="275"/>
      <c r="AH673" s="275"/>
      <c r="AI673" s="275"/>
      <c r="AJ673" s="275"/>
      <c r="AK673" s="275"/>
      <c r="AL673" s="275"/>
      <c r="AM673" s="275"/>
      <c r="AN673" s="275"/>
      <c r="AO673" s="274"/>
      <c r="AP673" s="274"/>
      <c r="AQ673" s="274"/>
      <c r="AR673" s="274"/>
      <c r="AS673" s="274"/>
      <c r="AT673" s="274"/>
      <c r="AU673" s="274"/>
      <c r="AW673" s="286" t="str">
        <f t="shared" si="76"/>
        <v/>
      </c>
      <c r="AX673" s="286" t="str">
        <f t="shared" si="80"/>
        <v/>
      </c>
      <c r="AY673" s="286" t="str">
        <f t="shared" si="77"/>
        <v/>
      </c>
      <c r="AZ673" s="286" t="str">
        <f t="shared" si="78"/>
        <v/>
      </c>
      <c r="BA673" s="286" t="str">
        <f t="shared" si="79"/>
        <v/>
      </c>
      <c r="BD673" s="274" t="str">
        <f>IF(W673="","",IF(F673="休日",AW673,IF(F673="法休",AW673,VLOOKUP(F673,カレンダマスタ!$Q$56:$R$69,2,FALSE))))</f>
        <v/>
      </c>
      <c r="BG673" s="274" t="str">
        <f t="shared" si="81"/>
        <v>CS</v>
      </c>
      <c r="BH673" s="274" t="str">
        <f>IF(AX673="","",IF(P673&lt;&gt;"","",IF(BG673="CS","OK",IF(VLOOKUP(E673,カレンダマスタ!$A$5:$D$381,4,FALSE)&gt;0,"",IF(OR(AX673*24&gt;10.84,AZ673*24&lt;14.5)=TRUE,"×","OK")))))</f>
        <v/>
      </c>
    </row>
    <row r="674" spans="2:60">
      <c r="B674" s="111"/>
      <c r="C674" s="397" t="str">
        <f>IF(STEP!C674&lt;&gt;"",STEP!C674,"")</f>
        <v/>
      </c>
      <c r="D674" s="398" t="str">
        <f>IF(STEP!D674&lt;&gt;"",STEP!D674,"")</f>
        <v/>
      </c>
      <c r="E674" s="399" t="str">
        <f>IF(STEP!E674&lt;&gt;"",STEP!E674,"")</f>
        <v/>
      </c>
      <c r="F674" s="273"/>
      <c r="G674" s="272"/>
      <c r="H674" s="274"/>
      <c r="I674" s="274"/>
      <c r="J674" s="274"/>
      <c r="K674" s="274"/>
      <c r="L674" s="274"/>
      <c r="M674" s="274"/>
      <c r="N674" s="274"/>
      <c r="O674" s="274"/>
      <c r="P674" s="274"/>
      <c r="Q674" s="274"/>
      <c r="R674" s="274"/>
      <c r="S674" s="274"/>
      <c r="T674" s="274"/>
      <c r="U674" s="274"/>
      <c r="V674" s="274"/>
      <c r="W674" s="274"/>
      <c r="X674" s="274"/>
      <c r="Y674" s="274"/>
      <c r="Z674" s="274"/>
      <c r="AA674" s="274"/>
      <c r="AB674" s="274"/>
      <c r="AC674" s="274"/>
      <c r="AD674" s="274"/>
      <c r="AE674" s="275"/>
      <c r="AF674" s="275"/>
      <c r="AG674" s="275"/>
      <c r="AH674" s="275"/>
      <c r="AI674" s="275"/>
      <c r="AJ674" s="275"/>
      <c r="AK674" s="275"/>
      <c r="AL674" s="275"/>
      <c r="AM674" s="275"/>
      <c r="AN674" s="275"/>
      <c r="AO674" s="274"/>
      <c r="AP674" s="274"/>
      <c r="AQ674" s="274"/>
      <c r="AR674" s="274"/>
      <c r="AS674" s="274"/>
      <c r="AT674" s="274"/>
      <c r="AU674" s="274"/>
      <c r="AW674" s="286" t="str">
        <f t="shared" si="76"/>
        <v/>
      </c>
      <c r="AX674" s="286" t="str">
        <f t="shared" si="80"/>
        <v/>
      </c>
      <c r="AY674" s="286" t="str">
        <f t="shared" si="77"/>
        <v/>
      </c>
      <c r="AZ674" s="286" t="str">
        <f t="shared" si="78"/>
        <v/>
      </c>
      <c r="BA674" s="286" t="str">
        <f t="shared" si="79"/>
        <v/>
      </c>
      <c r="BD674" s="274" t="str">
        <f>IF(W674="","",IF(F674="休日",AW674,IF(F674="法休",AW674,VLOOKUP(F674,カレンダマスタ!$Q$56:$R$69,2,FALSE))))</f>
        <v/>
      </c>
      <c r="BG674" s="274" t="str">
        <f t="shared" si="81"/>
        <v>CS</v>
      </c>
      <c r="BH674" s="274" t="str">
        <f>IF(AX674="","",IF(P674&lt;&gt;"","",IF(BG674="CS","OK",IF(VLOOKUP(E674,カレンダマスタ!$A$5:$D$381,4,FALSE)&gt;0,"",IF(OR(AX674*24&gt;10.84,AZ674*24&lt;14.5)=TRUE,"×","OK")))))</f>
        <v/>
      </c>
    </row>
    <row r="675" spans="2:60" ht="13.8" thickBot="1">
      <c r="B675" s="161"/>
      <c r="C675" s="400" t="str">
        <f>IF(STEP!C675&lt;&gt;"",STEP!C675,"")</f>
        <v/>
      </c>
      <c r="D675" s="401" t="str">
        <f>IF(STEP!D675&lt;&gt;"",STEP!D675,"")</f>
        <v/>
      </c>
      <c r="E675" s="402" t="str">
        <f>IF(STEP!E675&lt;&gt;"",STEP!E675,"")</f>
        <v/>
      </c>
      <c r="F675" s="277"/>
      <c r="G675" s="276"/>
      <c r="H675" s="278"/>
      <c r="I675" s="278"/>
      <c r="J675" s="278"/>
      <c r="K675" s="278"/>
      <c r="L675" s="278"/>
      <c r="M675" s="278"/>
      <c r="N675" s="278"/>
      <c r="O675" s="278"/>
      <c r="P675" s="278"/>
      <c r="Q675" s="278"/>
      <c r="R675" s="278"/>
      <c r="S675" s="278"/>
      <c r="T675" s="278"/>
      <c r="U675" s="278"/>
      <c r="V675" s="278"/>
      <c r="W675" s="278"/>
      <c r="X675" s="278"/>
      <c r="Y675" s="278"/>
      <c r="Z675" s="278"/>
      <c r="AA675" s="278"/>
      <c r="AB675" s="278"/>
      <c r="AC675" s="278"/>
      <c r="AD675" s="278"/>
      <c r="AE675" s="279"/>
      <c r="AF675" s="279"/>
      <c r="AG675" s="279"/>
      <c r="AH675" s="279"/>
      <c r="AI675" s="279"/>
      <c r="AJ675" s="279"/>
      <c r="AK675" s="279"/>
      <c r="AL675" s="279"/>
      <c r="AM675" s="279"/>
      <c r="AN675" s="279"/>
      <c r="AO675" s="278"/>
      <c r="AP675" s="278"/>
      <c r="AQ675" s="278"/>
      <c r="AR675" s="278"/>
      <c r="AS675" s="278"/>
      <c r="AT675" s="278"/>
      <c r="AU675" s="278"/>
      <c r="AW675" s="287" t="str">
        <f t="shared" si="76"/>
        <v/>
      </c>
      <c r="AX675" s="287" t="str">
        <f t="shared" si="80"/>
        <v/>
      </c>
      <c r="AY675" s="287" t="str">
        <f t="shared" si="77"/>
        <v/>
      </c>
      <c r="AZ675" s="287" t="str">
        <f t="shared" si="78"/>
        <v/>
      </c>
      <c r="BA675" s="287" t="str">
        <f t="shared" si="79"/>
        <v/>
      </c>
      <c r="BD675" s="278" t="str">
        <f>IF(W675="","",IF(F675="休日",AW675,IF(F675="法休",AW675,VLOOKUP(F675,カレンダマスタ!$Q$56:$R$69,2,FALSE))))</f>
        <v/>
      </c>
      <c r="BG675" s="278" t="str">
        <f t="shared" si="81"/>
        <v>CS</v>
      </c>
      <c r="BH675" s="278" t="str">
        <f>IF(AX675="","",IF(P675&lt;&gt;"","",IF(BG675="CS","OK",IF(VLOOKUP(E675,カレンダマスタ!$A$5:$D$381,4,FALSE)&gt;0,"",IF(OR(AX675*24&gt;10.84,AZ675*24&lt;14.5)=TRUE,"×","OK")))))</f>
        <v/>
      </c>
    </row>
    <row r="676" spans="2:60">
      <c r="B676" s="323"/>
      <c r="C676" s="366"/>
      <c r="D676" s="367"/>
      <c r="E676" s="368"/>
      <c r="F676" s="367"/>
      <c r="G676" s="366"/>
      <c r="H676" s="369"/>
      <c r="I676" s="369"/>
      <c r="J676" s="369"/>
      <c r="K676" s="369"/>
      <c r="L676" s="369"/>
      <c r="M676" s="369"/>
      <c r="N676" s="369"/>
      <c r="O676" s="369"/>
      <c r="P676" s="369"/>
      <c r="Q676" s="369"/>
      <c r="R676" s="369"/>
      <c r="S676" s="369"/>
      <c r="T676" s="369"/>
      <c r="U676" s="369"/>
      <c r="V676" s="369"/>
      <c r="W676" s="369"/>
      <c r="X676" s="369"/>
      <c r="Y676" s="369"/>
      <c r="Z676" s="369"/>
      <c r="AA676" s="369"/>
      <c r="AB676" s="369"/>
      <c r="AC676" s="369"/>
      <c r="AD676" s="369"/>
      <c r="AE676" s="370"/>
      <c r="AF676" s="370"/>
      <c r="AG676" s="370"/>
      <c r="AH676" s="370"/>
      <c r="AI676" s="370"/>
      <c r="AJ676" s="370"/>
      <c r="AK676" s="370"/>
      <c r="AL676" s="370"/>
      <c r="AM676" s="370"/>
      <c r="AN676" s="370"/>
      <c r="AO676" s="369"/>
      <c r="AP676" s="369"/>
      <c r="AQ676" s="369"/>
      <c r="AR676" s="369"/>
      <c r="AS676" s="369"/>
      <c r="AT676" s="369"/>
      <c r="AU676" s="369"/>
      <c r="AW676" s="363"/>
      <c r="AX676" s="363"/>
      <c r="AY676" s="363"/>
      <c r="AZ676" s="363"/>
      <c r="BA676" s="363"/>
      <c r="BD676" s="369" t="str">
        <f>IF(W676="","",IF(F676="休日",AW676,IF(F676="法休",AW676,VLOOKUP(F676,カレンダマスタ!$Q$56:$R$69,2,FALSE))))</f>
        <v/>
      </c>
      <c r="BG676" s="369"/>
      <c r="BH676" s="369"/>
    </row>
    <row r="677" spans="2:60">
      <c r="B677" s="323"/>
      <c r="C677" s="371"/>
      <c r="D677" s="372"/>
      <c r="E677" s="373"/>
      <c r="F677" s="372"/>
      <c r="G677" s="371"/>
      <c r="H677" s="374"/>
      <c r="I677" s="374"/>
      <c r="J677" s="374"/>
      <c r="K677" s="374"/>
      <c r="L677" s="374"/>
      <c r="M677" s="374"/>
      <c r="N677" s="374"/>
      <c r="O677" s="374"/>
      <c r="P677" s="374"/>
      <c r="Q677" s="374"/>
      <c r="R677" s="374"/>
      <c r="S677" s="374"/>
      <c r="T677" s="374"/>
      <c r="U677" s="374"/>
      <c r="V677" s="374"/>
      <c r="W677" s="374"/>
      <c r="X677" s="374"/>
      <c r="Y677" s="374"/>
      <c r="Z677" s="374"/>
      <c r="AA677" s="374"/>
      <c r="AB677" s="374"/>
      <c r="AC677" s="374"/>
      <c r="AD677" s="374"/>
      <c r="AE677" s="375"/>
      <c r="AF677" s="375"/>
      <c r="AG677" s="375"/>
      <c r="AH677" s="375"/>
      <c r="AI677" s="375"/>
      <c r="AJ677" s="375"/>
      <c r="AK677" s="375"/>
      <c r="AL677" s="375"/>
      <c r="AM677" s="375"/>
      <c r="AN677" s="375"/>
      <c r="AO677" s="374"/>
      <c r="AP677" s="374"/>
      <c r="AQ677" s="374"/>
      <c r="AR677" s="374"/>
      <c r="AS677" s="374"/>
      <c r="AT677" s="374"/>
      <c r="AU677" s="374"/>
      <c r="AW677" s="363"/>
      <c r="AX677" s="363"/>
      <c r="AY677" s="363"/>
      <c r="AZ677" s="363"/>
      <c r="BA677" s="363"/>
      <c r="BD677" s="374" t="str">
        <f>IF(W677="","",IF(F677="休日",AW677,IF(F677="法休",AW677,VLOOKUP(F677,カレンダマスタ!$Q$56:$R$69,2,FALSE))))</f>
        <v/>
      </c>
      <c r="BG677" s="374"/>
      <c r="BH677" s="374"/>
    </row>
    <row r="678" spans="2:60">
      <c r="B678" s="323"/>
      <c r="C678" s="371"/>
      <c r="D678" s="372"/>
      <c r="E678" s="373"/>
      <c r="F678" s="372"/>
      <c r="G678" s="371"/>
      <c r="H678" s="374"/>
      <c r="I678" s="374"/>
      <c r="J678" s="374"/>
      <c r="K678" s="374"/>
      <c r="L678" s="374"/>
      <c r="M678" s="374"/>
      <c r="N678" s="374"/>
      <c r="O678" s="374"/>
      <c r="P678" s="374"/>
      <c r="Q678" s="374"/>
      <c r="R678" s="374"/>
      <c r="S678" s="374"/>
      <c r="T678" s="374"/>
      <c r="U678" s="374"/>
      <c r="V678" s="374"/>
      <c r="W678" s="374"/>
      <c r="X678" s="374"/>
      <c r="Y678" s="374"/>
      <c r="Z678" s="374"/>
      <c r="AA678" s="374"/>
      <c r="AB678" s="374"/>
      <c r="AC678" s="374"/>
      <c r="AD678" s="374"/>
      <c r="AE678" s="375"/>
      <c r="AF678" s="375"/>
      <c r="AG678" s="375"/>
      <c r="AH678" s="375"/>
      <c r="AI678" s="375"/>
      <c r="AJ678" s="375"/>
      <c r="AK678" s="375"/>
      <c r="AL678" s="375"/>
      <c r="AM678" s="375"/>
      <c r="AN678" s="375"/>
      <c r="AO678" s="374"/>
      <c r="AP678" s="374"/>
      <c r="AQ678" s="374"/>
      <c r="AR678" s="374"/>
      <c r="AS678" s="374"/>
      <c r="AT678" s="374"/>
      <c r="AU678" s="374"/>
      <c r="AW678" s="363"/>
      <c r="AX678" s="363"/>
      <c r="AY678" s="363"/>
      <c r="AZ678" s="363"/>
      <c r="BA678" s="363"/>
      <c r="BD678" s="374" t="str">
        <f>IF(W678="","",IF(F678="休日",AW678,IF(F678="法休",AW678,VLOOKUP(F678,カレンダマスタ!$Q$56:$R$69,2,FALSE))))</f>
        <v/>
      </c>
      <c r="BG678" s="374"/>
      <c r="BH678" s="374"/>
    </row>
    <row r="679" spans="2:60">
      <c r="B679" s="323"/>
      <c r="C679" s="371"/>
      <c r="D679" s="372"/>
      <c r="E679" s="373"/>
      <c r="F679" s="372"/>
      <c r="G679" s="371"/>
      <c r="H679" s="374"/>
      <c r="I679" s="374"/>
      <c r="J679" s="374"/>
      <c r="K679" s="374"/>
      <c r="L679" s="374"/>
      <c r="M679" s="374"/>
      <c r="N679" s="374"/>
      <c r="O679" s="374"/>
      <c r="P679" s="374"/>
      <c r="Q679" s="374"/>
      <c r="R679" s="374"/>
      <c r="S679" s="374"/>
      <c r="T679" s="374"/>
      <c r="U679" s="374"/>
      <c r="V679" s="374"/>
      <c r="W679" s="374"/>
      <c r="X679" s="374"/>
      <c r="Y679" s="374"/>
      <c r="Z679" s="374"/>
      <c r="AA679" s="374"/>
      <c r="AB679" s="374"/>
      <c r="AC679" s="374"/>
      <c r="AD679" s="374"/>
      <c r="AE679" s="375"/>
      <c r="AF679" s="375"/>
      <c r="AG679" s="375"/>
      <c r="AH679" s="375"/>
      <c r="AI679" s="375"/>
      <c r="AJ679" s="375"/>
      <c r="AK679" s="375"/>
      <c r="AL679" s="375"/>
      <c r="AM679" s="375"/>
      <c r="AN679" s="375"/>
      <c r="AO679" s="374"/>
      <c r="AP679" s="374"/>
      <c r="AQ679" s="374"/>
      <c r="AR679" s="374"/>
      <c r="AS679" s="374"/>
      <c r="AT679" s="374"/>
      <c r="AU679" s="374"/>
      <c r="AW679" s="363"/>
      <c r="AX679" s="363"/>
      <c r="AY679" s="363"/>
      <c r="AZ679" s="363"/>
      <c r="BA679" s="363"/>
      <c r="BD679" s="374" t="str">
        <f>IF(W679="","",IF(F679="休日",AW679,IF(F679="法休",AW679,VLOOKUP(F679,カレンダマスタ!$Q$56:$R$69,2,FALSE))))</f>
        <v/>
      </c>
      <c r="BG679" s="374"/>
      <c r="BH679" s="374"/>
    </row>
    <row r="680" spans="2:60">
      <c r="B680" s="323"/>
      <c r="C680" s="371"/>
      <c r="D680" s="372"/>
      <c r="E680" s="373"/>
      <c r="F680" s="372"/>
      <c r="G680" s="371"/>
      <c r="H680" s="374"/>
      <c r="I680" s="374"/>
      <c r="J680" s="374"/>
      <c r="K680" s="374"/>
      <c r="L680" s="374"/>
      <c r="M680" s="374"/>
      <c r="N680" s="374"/>
      <c r="O680" s="374"/>
      <c r="P680" s="374"/>
      <c r="Q680" s="374"/>
      <c r="R680" s="374"/>
      <c r="S680" s="374"/>
      <c r="T680" s="374"/>
      <c r="U680" s="374"/>
      <c r="V680" s="374"/>
      <c r="W680" s="374"/>
      <c r="X680" s="374"/>
      <c r="Y680" s="374"/>
      <c r="Z680" s="374"/>
      <c r="AA680" s="374"/>
      <c r="AB680" s="374"/>
      <c r="AC680" s="374"/>
      <c r="AD680" s="374"/>
      <c r="AE680" s="375"/>
      <c r="AF680" s="375"/>
      <c r="AG680" s="375"/>
      <c r="AH680" s="375"/>
      <c r="AI680" s="375"/>
      <c r="AJ680" s="375"/>
      <c r="AK680" s="375"/>
      <c r="AL680" s="375"/>
      <c r="AM680" s="375"/>
      <c r="AN680" s="375"/>
      <c r="AO680" s="374"/>
      <c r="AP680" s="374"/>
      <c r="AQ680" s="374"/>
      <c r="AR680" s="374"/>
      <c r="AS680" s="374"/>
      <c r="AT680" s="374"/>
      <c r="AU680" s="374"/>
      <c r="AW680" s="363"/>
      <c r="AX680" s="363"/>
      <c r="AY680" s="363"/>
      <c r="AZ680" s="363"/>
      <c r="BA680" s="363"/>
      <c r="BD680" s="374" t="str">
        <f>IF(W680="","",IF(F680="休日",AW680,IF(F680="法休",AW680,VLOOKUP(F680,カレンダマスタ!$Q$56:$R$69,2,FALSE))))</f>
        <v/>
      </c>
      <c r="BG680" s="374"/>
      <c r="BH680" s="374"/>
    </row>
    <row r="681" spans="2:60">
      <c r="B681" s="323"/>
      <c r="C681" s="371"/>
      <c r="D681" s="372"/>
      <c r="E681" s="373"/>
      <c r="F681" s="372"/>
      <c r="G681" s="371"/>
      <c r="H681" s="374"/>
      <c r="I681" s="374"/>
      <c r="J681" s="374"/>
      <c r="K681" s="374"/>
      <c r="L681" s="374"/>
      <c r="M681" s="374"/>
      <c r="N681" s="374"/>
      <c r="O681" s="374"/>
      <c r="P681" s="374"/>
      <c r="Q681" s="374"/>
      <c r="R681" s="374"/>
      <c r="S681" s="374"/>
      <c r="T681" s="374"/>
      <c r="U681" s="374"/>
      <c r="V681" s="374"/>
      <c r="W681" s="374"/>
      <c r="X681" s="374"/>
      <c r="Y681" s="374"/>
      <c r="Z681" s="374"/>
      <c r="AA681" s="374"/>
      <c r="AB681" s="374"/>
      <c r="AC681" s="374"/>
      <c r="AD681" s="374"/>
      <c r="AE681" s="375"/>
      <c r="AF681" s="375"/>
      <c r="AG681" s="375"/>
      <c r="AH681" s="375"/>
      <c r="AI681" s="375"/>
      <c r="AJ681" s="375"/>
      <c r="AK681" s="375"/>
      <c r="AL681" s="375"/>
      <c r="AM681" s="375"/>
      <c r="AN681" s="375"/>
      <c r="AO681" s="374"/>
      <c r="AP681" s="374"/>
      <c r="AQ681" s="374"/>
      <c r="AR681" s="374"/>
      <c r="AS681" s="374"/>
      <c r="AT681" s="374"/>
      <c r="AU681" s="374"/>
      <c r="AW681" s="363"/>
      <c r="AX681" s="363"/>
      <c r="AY681" s="363"/>
      <c r="AZ681" s="363"/>
      <c r="BA681" s="363"/>
      <c r="BD681" s="374" t="str">
        <f>IF(W681="","",IF(F681="休日",AW681,IF(F681="法休",AW681,VLOOKUP(F681,カレンダマスタ!$Q$56:$R$69,2,FALSE))))</f>
        <v/>
      </c>
      <c r="BG681" s="374"/>
      <c r="BH681" s="374"/>
    </row>
    <row r="682" spans="2:60">
      <c r="B682" s="323"/>
      <c r="C682" s="371"/>
      <c r="D682" s="372"/>
      <c r="E682" s="373"/>
      <c r="F682" s="372"/>
      <c r="G682" s="371"/>
      <c r="H682" s="374"/>
      <c r="I682" s="374"/>
      <c r="J682" s="374"/>
      <c r="K682" s="374"/>
      <c r="L682" s="374"/>
      <c r="M682" s="374"/>
      <c r="N682" s="374"/>
      <c r="O682" s="374"/>
      <c r="P682" s="374"/>
      <c r="Q682" s="374"/>
      <c r="R682" s="374"/>
      <c r="S682" s="374"/>
      <c r="T682" s="374"/>
      <c r="U682" s="374"/>
      <c r="V682" s="374"/>
      <c r="W682" s="374"/>
      <c r="X682" s="374"/>
      <c r="Y682" s="374"/>
      <c r="Z682" s="374"/>
      <c r="AA682" s="374"/>
      <c r="AB682" s="374"/>
      <c r="AC682" s="374"/>
      <c r="AD682" s="374"/>
      <c r="AE682" s="375"/>
      <c r="AF682" s="375"/>
      <c r="AG682" s="375"/>
      <c r="AH682" s="375"/>
      <c r="AI682" s="375"/>
      <c r="AJ682" s="375"/>
      <c r="AK682" s="375"/>
      <c r="AL682" s="375"/>
      <c r="AM682" s="375"/>
      <c r="AN682" s="375"/>
      <c r="AO682" s="374"/>
      <c r="AP682" s="374"/>
      <c r="AQ682" s="374"/>
      <c r="AR682" s="374"/>
      <c r="AS682" s="374"/>
      <c r="AT682" s="374"/>
      <c r="AU682" s="374"/>
      <c r="AW682" s="363"/>
      <c r="AX682" s="363"/>
      <c r="AY682" s="363"/>
      <c r="AZ682" s="363"/>
      <c r="BA682" s="363"/>
      <c r="BD682" s="374" t="str">
        <f>IF(W682="","",IF(F682="休日",AW682,IF(F682="法休",AW682,VLOOKUP(F682,カレンダマスタ!$Q$56:$R$69,2,FALSE))))</f>
        <v/>
      </c>
      <c r="BG682" s="374"/>
      <c r="BH682" s="374"/>
    </row>
    <row r="683" spans="2:60">
      <c r="B683" s="323"/>
      <c r="C683" s="371"/>
      <c r="D683" s="372"/>
      <c r="E683" s="373"/>
      <c r="F683" s="372"/>
      <c r="G683" s="371"/>
      <c r="H683" s="374"/>
      <c r="I683" s="374"/>
      <c r="J683" s="374"/>
      <c r="K683" s="374"/>
      <c r="L683" s="374"/>
      <c r="M683" s="374"/>
      <c r="N683" s="374"/>
      <c r="O683" s="374"/>
      <c r="P683" s="374"/>
      <c r="Q683" s="374"/>
      <c r="R683" s="374"/>
      <c r="S683" s="374"/>
      <c r="T683" s="374"/>
      <c r="U683" s="374"/>
      <c r="V683" s="374"/>
      <c r="W683" s="374"/>
      <c r="X683" s="374"/>
      <c r="Y683" s="374"/>
      <c r="Z683" s="374"/>
      <c r="AA683" s="374"/>
      <c r="AB683" s="374"/>
      <c r="AC683" s="374"/>
      <c r="AD683" s="374"/>
      <c r="AE683" s="375"/>
      <c r="AF683" s="375"/>
      <c r="AG683" s="375"/>
      <c r="AH683" s="375"/>
      <c r="AI683" s="375"/>
      <c r="AJ683" s="375"/>
      <c r="AK683" s="375"/>
      <c r="AL683" s="375"/>
      <c r="AM683" s="375"/>
      <c r="AN683" s="375"/>
      <c r="AO683" s="374"/>
      <c r="AP683" s="374"/>
      <c r="AQ683" s="374"/>
      <c r="AR683" s="374"/>
      <c r="AS683" s="374"/>
      <c r="AT683" s="374"/>
      <c r="AU683" s="374"/>
      <c r="AW683" s="363"/>
      <c r="AX683" s="363"/>
      <c r="AY683" s="363"/>
      <c r="AZ683" s="363"/>
      <c r="BA683" s="363"/>
      <c r="BD683" s="374" t="str">
        <f>IF(W683="","",IF(F683="休日",AW683,IF(F683="法休",AW683,VLOOKUP(F683,カレンダマスタ!$Q$56:$R$69,2,FALSE))))</f>
        <v/>
      </c>
      <c r="BG683" s="374"/>
      <c r="BH683" s="374"/>
    </row>
    <row r="684" spans="2:60">
      <c r="B684" s="323"/>
      <c r="C684" s="371"/>
      <c r="D684" s="372"/>
      <c r="E684" s="373"/>
      <c r="F684" s="372"/>
      <c r="G684" s="371"/>
      <c r="H684" s="374"/>
      <c r="I684" s="374"/>
      <c r="J684" s="374"/>
      <c r="K684" s="374"/>
      <c r="L684" s="374"/>
      <c r="M684" s="374"/>
      <c r="N684" s="374"/>
      <c r="O684" s="374"/>
      <c r="P684" s="374"/>
      <c r="Q684" s="374"/>
      <c r="R684" s="374"/>
      <c r="S684" s="374"/>
      <c r="T684" s="374"/>
      <c r="U684" s="374"/>
      <c r="V684" s="374"/>
      <c r="W684" s="374"/>
      <c r="X684" s="374"/>
      <c r="Y684" s="374"/>
      <c r="Z684" s="374"/>
      <c r="AA684" s="374"/>
      <c r="AB684" s="374"/>
      <c r="AC684" s="374"/>
      <c r="AD684" s="374"/>
      <c r="AE684" s="375"/>
      <c r="AF684" s="375"/>
      <c r="AG684" s="375"/>
      <c r="AH684" s="375"/>
      <c r="AI684" s="375"/>
      <c r="AJ684" s="375"/>
      <c r="AK684" s="375"/>
      <c r="AL684" s="375"/>
      <c r="AM684" s="375"/>
      <c r="AN684" s="375"/>
      <c r="AO684" s="374"/>
      <c r="AP684" s="374"/>
      <c r="AQ684" s="374"/>
      <c r="AR684" s="374"/>
      <c r="AS684" s="374"/>
      <c r="AT684" s="374"/>
      <c r="AU684" s="374"/>
      <c r="AW684" s="363"/>
      <c r="AX684" s="363"/>
      <c r="AY684" s="363"/>
      <c r="AZ684" s="363"/>
      <c r="BA684" s="363"/>
      <c r="BD684" s="374" t="str">
        <f>IF(W684="","",IF(F684="休日",AW684,IF(F684="法休",AW684,VLOOKUP(F684,カレンダマスタ!$Q$56:$R$69,2,FALSE))))</f>
        <v/>
      </c>
      <c r="BG684" s="374"/>
      <c r="BH684" s="374"/>
    </row>
    <row r="685" spans="2:60" ht="13.8" thickBot="1">
      <c r="B685" s="329"/>
      <c r="C685" s="377"/>
      <c r="D685" s="378"/>
      <c r="E685" s="379"/>
      <c r="F685" s="378"/>
      <c r="G685" s="377"/>
      <c r="H685" s="380"/>
      <c r="I685" s="380"/>
      <c r="J685" s="380"/>
      <c r="K685" s="380"/>
      <c r="L685" s="380"/>
      <c r="M685" s="380"/>
      <c r="N685" s="380"/>
      <c r="O685" s="380"/>
      <c r="P685" s="380"/>
      <c r="Q685" s="380"/>
      <c r="R685" s="380"/>
      <c r="S685" s="380"/>
      <c r="T685" s="380"/>
      <c r="U685" s="380"/>
      <c r="V685" s="380"/>
      <c r="W685" s="380"/>
      <c r="X685" s="380"/>
      <c r="Y685" s="380"/>
      <c r="Z685" s="380"/>
      <c r="AA685" s="380"/>
      <c r="AB685" s="380"/>
      <c r="AC685" s="380"/>
      <c r="AD685" s="380"/>
      <c r="AE685" s="381"/>
      <c r="AF685" s="381"/>
      <c r="AG685" s="381"/>
      <c r="AH685" s="381"/>
      <c r="AI685" s="381"/>
      <c r="AJ685" s="381"/>
      <c r="AK685" s="381"/>
      <c r="AL685" s="381"/>
      <c r="AM685" s="381"/>
      <c r="AN685" s="381"/>
      <c r="AO685" s="380"/>
      <c r="AP685" s="380"/>
      <c r="AQ685" s="380"/>
      <c r="AR685" s="380"/>
      <c r="AS685" s="380"/>
      <c r="AT685" s="380"/>
      <c r="AU685" s="380"/>
      <c r="AW685" s="364"/>
      <c r="AX685" s="364"/>
      <c r="AY685" s="364"/>
      <c r="AZ685" s="364"/>
      <c r="BA685" s="364"/>
      <c r="BD685" s="380" t="str">
        <f>IF(W685="","",IF(F685="休日",AW685,IF(F685="法休",AW685,VLOOKUP(F685,カレンダマスタ!$Q$56:$R$69,2,FALSE))))</f>
        <v/>
      </c>
      <c r="BG685" s="380"/>
      <c r="BH685" s="380"/>
    </row>
    <row r="686" spans="2:60">
      <c r="B686" s="111">
        <f>B641+1</f>
        <v>16</v>
      </c>
      <c r="C686" s="403">
        <f>IF(STEP!C686&lt;&gt;"",STEP!C686,"")</f>
        <v>391158</v>
      </c>
      <c r="D686" s="383" t="str">
        <f>IF(STEP!D686&lt;&gt;"",STEP!D686,"")</f>
        <v>阿部　悠汰</v>
      </c>
      <c r="E686" s="384">
        <f>IF(STEP!E686&lt;&gt;"",STEP!E686,"")</f>
        <v>45403</v>
      </c>
      <c r="F686" s="248" t="s">
        <v>212</v>
      </c>
      <c r="G686" s="249"/>
      <c r="H686" s="250"/>
      <c r="I686" s="250"/>
      <c r="J686" s="250"/>
      <c r="K686" s="250"/>
      <c r="L686" s="250"/>
      <c r="M686" s="250"/>
      <c r="N686" s="250"/>
      <c r="O686" s="250"/>
      <c r="P686" s="250"/>
      <c r="Q686" s="250"/>
      <c r="R686" s="250"/>
      <c r="S686" s="250"/>
      <c r="T686" s="250"/>
      <c r="U686" s="250"/>
      <c r="V686" s="250"/>
      <c r="W686" s="250"/>
      <c r="X686" s="250"/>
      <c r="Y686" s="250"/>
      <c r="Z686" s="250"/>
      <c r="AA686" s="250"/>
      <c r="AB686" s="250"/>
      <c r="AC686" s="250"/>
      <c r="AD686" s="250"/>
      <c r="AE686" s="251"/>
      <c r="AF686" s="251"/>
      <c r="AG686" s="251"/>
      <c r="AH686" s="251"/>
      <c r="AI686" s="251"/>
      <c r="AJ686" s="251"/>
      <c r="AK686" s="251"/>
      <c r="AL686" s="251"/>
      <c r="AM686" s="251"/>
      <c r="AN686" s="251"/>
      <c r="AO686" s="250"/>
      <c r="AP686" s="250"/>
      <c r="AQ686" s="250"/>
      <c r="AR686" s="250"/>
      <c r="AS686" s="250"/>
      <c r="AT686" s="250"/>
      <c r="AU686" s="250"/>
      <c r="AW686" s="282" t="str">
        <f t="shared" ref="AW686:AW720" si="82">IF(W686&lt;&gt;"",IF(W686&lt;&gt;"",CEILING(IF(J686&lt;&gt;"",J686,I686),$AY$8),""),"")</f>
        <v/>
      </c>
      <c r="AX686" s="282" t="str">
        <f>IF(W686&lt;&gt;"",IF(W686&lt;&gt;"",IF(OR(K686="早出",AND(BD686&lt;AW686,K686&lt;&gt;"有償遅刻")),AW686,BD686),""),"")</f>
        <v/>
      </c>
      <c r="AY686" s="282" t="str">
        <f t="shared" ref="AY686:AY720" si="83">IF(W686&lt;&gt;"",FLOOR(IF(N686&lt;&gt;"",N686,M686),$AY$8),"")</f>
        <v/>
      </c>
      <c r="AZ686" s="282" t="str">
        <f t="shared" ref="AZ686:AZ720" si="84">IF(W686&lt;&gt;"",IF(AY686&lt;&gt;0,AY686-AR686,L686-AR686),"")</f>
        <v/>
      </c>
      <c r="BA686" s="282" t="str">
        <f t="shared" ref="BA686:BA720" si="85">IF(W686&lt;&gt;"",W686,"")</f>
        <v/>
      </c>
      <c r="BD686" s="250" t="str">
        <f>IF(W686="","",IF(F686="休日",AW686,IF(F686="法休",AW686,VLOOKUP(F686,カレンダマスタ!$Q$56:$R$69,2,FALSE))))</f>
        <v/>
      </c>
      <c r="BG686" s="250" t="str">
        <f>STEP!AF686</f>
        <v>CS</v>
      </c>
      <c r="BH686" s="250" t="str">
        <f>IF(AX686="","",IF(P686&lt;&gt;"","",IF(BG686="CS","OK",IF(VLOOKUP(E686,カレンダマスタ!$A$5:$D$381,4,FALSE)&gt;0,"",IF(OR(AX686*24&gt;10.84,AZ686*24&lt;14.5)=TRUE,"×","OK")))))</f>
        <v/>
      </c>
    </row>
    <row r="687" spans="2:60">
      <c r="B687" s="111"/>
      <c r="C687" s="385">
        <f>IF(STEP!C687&lt;&gt;"",STEP!C687,"")</f>
        <v>391158</v>
      </c>
      <c r="D687" s="386" t="str">
        <f>IF(STEP!D687&lt;&gt;"",STEP!D687,"")</f>
        <v>阿部　悠汰</v>
      </c>
      <c r="E687" s="387">
        <f>IF(STEP!E687&lt;&gt;"",STEP!E687,"")</f>
        <v>45404</v>
      </c>
      <c r="F687" s="253" t="s">
        <v>557</v>
      </c>
      <c r="G687" s="252"/>
      <c r="H687" s="254">
        <v>0.36458333333333331</v>
      </c>
      <c r="I687" s="254">
        <v>0.36041666666666666</v>
      </c>
      <c r="J687" s="254"/>
      <c r="K687" s="254"/>
      <c r="L687" s="254">
        <v>0.72916666666666663</v>
      </c>
      <c r="M687" s="254">
        <v>0.79652777777777783</v>
      </c>
      <c r="N687" s="254"/>
      <c r="O687" s="254"/>
      <c r="P687" s="254"/>
      <c r="Q687" s="254" t="s">
        <v>559</v>
      </c>
      <c r="R687" s="254"/>
      <c r="S687" s="254"/>
      <c r="T687" s="254"/>
      <c r="U687" s="254"/>
      <c r="V687" s="254">
        <v>0.33333333333333331</v>
      </c>
      <c r="W687" s="254">
        <v>0.3888888888888889</v>
      </c>
      <c r="X687" s="254"/>
      <c r="Y687" s="254">
        <v>5.5555555555555552E-2</v>
      </c>
      <c r="Z687" s="254"/>
      <c r="AA687" s="254"/>
      <c r="AB687" s="254"/>
      <c r="AC687" s="254"/>
      <c r="AD687" s="254"/>
      <c r="AE687" s="255">
        <v>5.5555555555555552E-2</v>
      </c>
      <c r="AF687" s="255">
        <v>5.5555555555555552E-2</v>
      </c>
      <c r="AG687" s="255"/>
      <c r="AH687" s="255">
        <v>5.5555555555555552E-2</v>
      </c>
      <c r="AI687" s="255">
        <v>1</v>
      </c>
      <c r="AJ687" s="255">
        <v>1</v>
      </c>
      <c r="AK687" s="255"/>
      <c r="AL687" s="255"/>
      <c r="AM687" s="255"/>
      <c r="AN687" s="255"/>
      <c r="AO687" s="254"/>
      <c r="AP687" s="254"/>
      <c r="AQ687" s="254"/>
      <c r="AR687" s="254"/>
      <c r="AS687" s="254"/>
      <c r="AT687" s="254"/>
      <c r="AU687" s="254"/>
      <c r="AW687" s="283">
        <f t="shared" si="82"/>
        <v>0.3611111111111111</v>
      </c>
      <c r="AX687" s="283">
        <f t="shared" si="80"/>
        <v>0.36458333333333331</v>
      </c>
      <c r="AY687" s="283">
        <f t="shared" si="83"/>
        <v>0.79513888888888884</v>
      </c>
      <c r="AZ687" s="283">
        <f t="shared" si="84"/>
        <v>0.79513888888888884</v>
      </c>
      <c r="BA687" s="283">
        <f t="shared" si="85"/>
        <v>0.3888888888888889</v>
      </c>
      <c r="BD687" s="254">
        <f>IF(W687="","",IF(F687="休日",AW687,IF(F687="法休",AW687,VLOOKUP(F687,カレンダマスタ!$Q$56:$R$69,2,FALSE))))</f>
        <v>0.36458333333333331</v>
      </c>
      <c r="BG687" s="254" t="str">
        <f>BG686</f>
        <v>CS</v>
      </c>
      <c r="BH687" s="254" t="str">
        <f>IF(AX687="","",IF(P687&lt;&gt;"","",IF(BG687="CS","OK",IF(VLOOKUP(E687,カレンダマスタ!$A$5:$D$381,4,FALSE)&gt;0,"",IF(OR(AX687*24&gt;10.84,AZ687*24&lt;14.5)=TRUE,"×","OK")))))</f>
        <v>OK</v>
      </c>
    </row>
    <row r="688" spans="2:60">
      <c r="B688" s="111"/>
      <c r="C688" s="385">
        <f>IF(STEP!C688&lt;&gt;"",STEP!C688,"")</f>
        <v>391158</v>
      </c>
      <c r="D688" s="386" t="str">
        <f>IF(STEP!D688&lt;&gt;"",STEP!D688,"")</f>
        <v>阿部　悠汰</v>
      </c>
      <c r="E688" s="387">
        <f>IF(STEP!E688&lt;&gt;"",STEP!E688,"")</f>
        <v>45405</v>
      </c>
      <c r="F688" s="253" t="s">
        <v>557</v>
      </c>
      <c r="G688" s="252"/>
      <c r="H688" s="254">
        <v>0.36458333333333331</v>
      </c>
      <c r="I688" s="254">
        <v>0.3611111111111111</v>
      </c>
      <c r="J688" s="254"/>
      <c r="K688" s="254"/>
      <c r="L688" s="254">
        <v>0.72916666666666663</v>
      </c>
      <c r="M688" s="254">
        <v>0.79583333333333339</v>
      </c>
      <c r="N688" s="254"/>
      <c r="O688" s="254"/>
      <c r="P688" s="254"/>
      <c r="Q688" s="254" t="s">
        <v>559</v>
      </c>
      <c r="R688" s="254"/>
      <c r="S688" s="254"/>
      <c r="T688" s="254"/>
      <c r="U688" s="254"/>
      <c r="V688" s="254">
        <v>0.33333333333333331</v>
      </c>
      <c r="W688" s="254">
        <v>0.3888888888888889</v>
      </c>
      <c r="X688" s="254"/>
      <c r="Y688" s="254">
        <v>5.5555555555555552E-2</v>
      </c>
      <c r="Z688" s="254"/>
      <c r="AA688" s="254"/>
      <c r="AB688" s="254"/>
      <c r="AC688" s="254"/>
      <c r="AD688" s="254"/>
      <c r="AE688" s="255">
        <v>5.5555555555555552E-2</v>
      </c>
      <c r="AF688" s="255">
        <v>5.5555555555555552E-2</v>
      </c>
      <c r="AG688" s="255"/>
      <c r="AH688" s="255">
        <v>5.5555555555555552E-2</v>
      </c>
      <c r="AI688" s="255">
        <v>1</v>
      </c>
      <c r="AJ688" s="255">
        <v>1</v>
      </c>
      <c r="AK688" s="255"/>
      <c r="AL688" s="255"/>
      <c r="AM688" s="255"/>
      <c r="AN688" s="255"/>
      <c r="AO688" s="254"/>
      <c r="AP688" s="254"/>
      <c r="AQ688" s="254"/>
      <c r="AR688" s="254"/>
      <c r="AS688" s="254"/>
      <c r="AT688" s="254"/>
      <c r="AU688" s="254"/>
      <c r="AW688" s="283">
        <f t="shared" si="82"/>
        <v>0.3611111111111111</v>
      </c>
      <c r="AX688" s="283">
        <f t="shared" si="80"/>
        <v>0.36458333333333331</v>
      </c>
      <c r="AY688" s="283">
        <f t="shared" si="83"/>
        <v>0.79513888888888884</v>
      </c>
      <c r="AZ688" s="283">
        <f t="shared" si="84"/>
        <v>0.79513888888888884</v>
      </c>
      <c r="BA688" s="283">
        <f t="shared" si="85"/>
        <v>0.3888888888888889</v>
      </c>
      <c r="BD688" s="254">
        <f>IF(W688="","",IF(F688="休日",AW688,IF(F688="法休",AW688,VLOOKUP(F688,カレンダマスタ!$Q$56:$R$69,2,FALSE))))</f>
        <v>0.36458333333333331</v>
      </c>
      <c r="BG688" s="254" t="str">
        <f t="shared" si="81"/>
        <v>CS</v>
      </c>
      <c r="BH688" s="254" t="str">
        <f>IF(AX688="","",IF(P688&lt;&gt;"","",IF(BG688="CS","OK",IF(VLOOKUP(E688,カレンダマスタ!$A$5:$D$381,4,FALSE)&gt;0,"",IF(OR(AX688*24&gt;10.84,AZ688*24&lt;14.5)=TRUE,"×","OK")))))</f>
        <v>OK</v>
      </c>
    </row>
    <row r="689" spans="2:60">
      <c r="B689" s="111"/>
      <c r="C689" s="385">
        <f>IF(STEP!C689&lt;&gt;"",STEP!C689,"")</f>
        <v>391158</v>
      </c>
      <c r="D689" s="386" t="str">
        <f>IF(STEP!D689&lt;&gt;"",STEP!D689,"")</f>
        <v>阿部　悠汰</v>
      </c>
      <c r="E689" s="387">
        <f>IF(STEP!E689&lt;&gt;"",STEP!E689,"")</f>
        <v>45406</v>
      </c>
      <c r="F689" s="256" t="s">
        <v>557</v>
      </c>
      <c r="G689" s="257"/>
      <c r="H689" s="254">
        <v>0.36458333333333331</v>
      </c>
      <c r="I689" s="254">
        <v>0.35972222222222222</v>
      </c>
      <c r="J689" s="254"/>
      <c r="K689" s="254"/>
      <c r="L689" s="254">
        <v>0.72916666666666663</v>
      </c>
      <c r="M689" s="254">
        <v>0.76388888888888884</v>
      </c>
      <c r="N689" s="254"/>
      <c r="O689" s="254"/>
      <c r="P689" s="254"/>
      <c r="Q689" s="254" t="s">
        <v>559</v>
      </c>
      <c r="R689" s="254"/>
      <c r="S689" s="254"/>
      <c r="T689" s="254"/>
      <c r="U689" s="254"/>
      <c r="V689" s="254">
        <v>0.33333333333333331</v>
      </c>
      <c r="W689" s="254">
        <v>0.3576388888888889</v>
      </c>
      <c r="X689" s="254"/>
      <c r="Y689" s="254">
        <v>2.4305555555555556E-2</v>
      </c>
      <c r="Z689" s="254"/>
      <c r="AA689" s="254"/>
      <c r="AB689" s="254"/>
      <c r="AC689" s="254"/>
      <c r="AD689" s="254"/>
      <c r="AE689" s="255">
        <v>2.0833333333333332E-2</v>
      </c>
      <c r="AF689" s="255">
        <v>2.4305555555555556E-2</v>
      </c>
      <c r="AG689" s="255">
        <v>3.472222222222222E-3</v>
      </c>
      <c r="AH689" s="255">
        <v>2.4305555555555556E-2</v>
      </c>
      <c r="AI689" s="255">
        <v>1</v>
      </c>
      <c r="AJ689" s="255">
        <v>1</v>
      </c>
      <c r="AK689" s="255"/>
      <c r="AL689" s="255"/>
      <c r="AM689" s="255"/>
      <c r="AN689" s="255"/>
      <c r="AO689" s="254"/>
      <c r="AP689" s="254"/>
      <c r="AQ689" s="254"/>
      <c r="AR689" s="254"/>
      <c r="AS689" s="254"/>
      <c r="AT689" s="254"/>
      <c r="AU689" s="254"/>
      <c r="AW689" s="283">
        <f t="shared" si="82"/>
        <v>0.3611111111111111</v>
      </c>
      <c r="AX689" s="283">
        <f t="shared" si="80"/>
        <v>0.36458333333333331</v>
      </c>
      <c r="AY689" s="283">
        <f t="shared" si="83"/>
        <v>0.76388888888888884</v>
      </c>
      <c r="AZ689" s="283">
        <f t="shared" si="84"/>
        <v>0.76388888888888884</v>
      </c>
      <c r="BA689" s="283">
        <f t="shared" si="85"/>
        <v>0.3576388888888889</v>
      </c>
      <c r="BD689" s="254">
        <f>IF(W689="","",IF(F689="休日",AW689,IF(F689="法休",AW689,VLOOKUP(F689,カレンダマスタ!$Q$56:$R$69,2,FALSE))))</f>
        <v>0.36458333333333331</v>
      </c>
      <c r="BG689" s="254" t="str">
        <f t="shared" si="81"/>
        <v>CS</v>
      </c>
      <c r="BH689" s="254" t="str">
        <f>IF(AX689="","",IF(P689&lt;&gt;"","",IF(BG689="CS","OK",IF(VLOOKUP(E689,カレンダマスタ!$A$5:$D$381,4,FALSE)&gt;0,"",IF(OR(AX689*24&gt;10.84,AZ689*24&lt;14.5)=TRUE,"×","OK")))))</f>
        <v>OK</v>
      </c>
    </row>
    <row r="690" spans="2:60">
      <c r="B690" s="111"/>
      <c r="C690" s="385">
        <f>IF(STEP!C690&lt;&gt;"",STEP!C690,"")</f>
        <v>391158</v>
      </c>
      <c r="D690" s="386" t="str">
        <f>IF(STEP!D690&lt;&gt;"",STEP!D690,"")</f>
        <v>阿部　悠汰</v>
      </c>
      <c r="E690" s="387">
        <f>IF(STEP!E690&lt;&gt;"",STEP!E690,"")</f>
        <v>45407</v>
      </c>
      <c r="F690" s="256" t="s">
        <v>557</v>
      </c>
      <c r="G690" s="257"/>
      <c r="H690" s="254">
        <v>0.36458333333333331</v>
      </c>
      <c r="I690" s="254">
        <v>0.35902777777777778</v>
      </c>
      <c r="J690" s="254"/>
      <c r="K690" s="254"/>
      <c r="L690" s="254">
        <v>0.72916666666666663</v>
      </c>
      <c r="M690" s="254">
        <v>0.79513888888888884</v>
      </c>
      <c r="N690" s="254"/>
      <c r="O690" s="254"/>
      <c r="P690" s="254"/>
      <c r="Q690" s="254" t="s">
        <v>559</v>
      </c>
      <c r="R690" s="254"/>
      <c r="S690" s="254"/>
      <c r="T690" s="254"/>
      <c r="U690" s="254"/>
      <c r="V690" s="254">
        <v>0.33333333333333331</v>
      </c>
      <c r="W690" s="254">
        <v>0.3888888888888889</v>
      </c>
      <c r="X690" s="254"/>
      <c r="Y690" s="254">
        <v>5.5555555555555552E-2</v>
      </c>
      <c r="Z690" s="254"/>
      <c r="AA690" s="254"/>
      <c r="AB690" s="254"/>
      <c r="AC690" s="254"/>
      <c r="AD690" s="254"/>
      <c r="AE690" s="255">
        <v>5.5555555555555552E-2</v>
      </c>
      <c r="AF690" s="255">
        <v>5.5555555555555552E-2</v>
      </c>
      <c r="AG690" s="255"/>
      <c r="AH690" s="255">
        <v>5.5555555555555552E-2</v>
      </c>
      <c r="AI690" s="255">
        <v>1</v>
      </c>
      <c r="AJ690" s="255">
        <v>1</v>
      </c>
      <c r="AK690" s="255"/>
      <c r="AL690" s="255"/>
      <c r="AM690" s="255"/>
      <c r="AN690" s="255"/>
      <c r="AO690" s="254"/>
      <c r="AP690" s="254"/>
      <c r="AQ690" s="254"/>
      <c r="AR690" s="254"/>
      <c r="AS690" s="254"/>
      <c r="AT690" s="254"/>
      <c r="AU690" s="254"/>
      <c r="AW690" s="283">
        <f t="shared" si="82"/>
        <v>0.3611111111111111</v>
      </c>
      <c r="AX690" s="283">
        <f t="shared" si="80"/>
        <v>0.36458333333333331</v>
      </c>
      <c r="AY690" s="283">
        <f t="shared" si="83"/>
        <v>0.79513888888888884</v>
      </c>
      <c r="AZ690" s="283">
        <f t="shared" si="84"/>
        <v>0.79513888888888884</v>
      </c>
      <c r="BA690" s="283">
        <f t="shared" si="85"/>
        <v>0.3888888888888889</v>
      </c>
      <c r="BD690" s="254">
        <f>IF(W690="","",IF(F690="休日",AW690,IF(F690="法休",AW690,VLOOKUP(F690,カレンダマスタ!$Q$56:$R$69,2,FALSE))))</f>
        <v>0.36458333333333331</v>
      </c>
      <c r="BG690" s="254" t="str">
        <f t="shared" si="81"/>
        <v>CS</v>
      </c>
      <c r="BH690" s="254" t="str">
        <f>IF(AX690="","",IF(P690&lt;&gt;"","",IF(BG690="CS","OK",IF(VLOOKUP(E690,カレンダマスタ!$A$5:$D$381,4,FALSE)&gt;0,"",IF(OR(AX690*24&gt;10.84,AZ690*24&lt;14.5)=TRUE,"×","OK")))))</f>
        <v>OK</v>
      </c>
    </row>
    <row r="691" spans="2:60">
      <c r="B691" s="111"/>
      <c r="C691" s="385">
        <f>IF(STEP!C691&lt;&gt;"",STEP!C691,"")</f>
        <v>391158</v>
      </c>
      <c r="D691" s="386" t="str">
        <f>IF(STEP!D691&lt;&gt;"",STEP!D691,"")</f>
        <v>阿部　悠汰</v>
      </c>
      <c r="E691" s="387">
        <f>IF(STEP!E691&lt;&gt;"",STEP!E691,"")</f>
        <v>45408</v>
      </c>
      <c r="F691" s="256" t="s">
        <v>557</v>
      </c>
      <c r="G691" s="252"/>
      <c r="H691" s="254">
        <v>0.36458333333333331</v>
      </c>
      <c r="I691" s="254">
        <v>0.35972222222222222</v>
      </c>
      <c r="J691" s="254"/>
      <c r="K691" s="254"/>
      <c r="L691" s="254">
        <v>0.72916666666666663</v>
      </c>
      <c r="M691" s="254">
        <v>0.72916666666666663</v>
      </c>
      <c r="N691" s="254"/>
      <c r="O691" s="254"/>
      <c r="P691" s="254"/>
      <c r="Q691" s="254"/>
      <c r="R691" s="254"/>
      <c r="S691" s="254"/>
      <c r="T691" s="254"/>
      <c r="U691" s="254"/>
      <c r="V691" s="254">
        <v>0.33333333333333331</v>
      </c>
      <c r="W691" s="254">
        <v>0.33333333333333331</v>
      </c>
      <c r="X691" s="254"/>
      <c r="Y691" s="254"/>
      <c r="Z691" s="254"/>
      <c r="AA691" s="254"/>
      <c r="AB691" s="254"/>
      <c r="AC691" s="254"/>
      <c r="AD691" s="254"/>
      <c r="AE691" s="255"/>
      <c r="AF691" s="255"/>
      <c r="AG691" s="255"/>
      <c r="AH691" s="255"/>
      <c r="AI691" s="255">
        <v>1</v>
      </c>
      <c r="AJ691" s="255">
        <v>1</v>
      </c>
      <c r="AK691" s="255"/>
      <c r="AL691" s="255"/>
      <c r="AM691" s="255"/>
      <c r="AN691" s="255"/>
      <c r="AO691" s="254"/>
      <c r="AP691" s="254"/>
      <c r="AQ691" s="254"/>
      <c r="AR691" s="254"/>
      <c r="AS691" s="254"/>
      <c r="AT691" s="254"/>
      <c r="AU691" s="254"/>
      <c r="AW691" s="283">
        <f t="shared" si="82"/>
        <v>0.3611111111111111</v>
      </c>
      <c r="AX691" s="283">
        <f t="shared" si="80"/>
        <v>0.36458333333333331</v>
      </c>
      <c r="AY691" s="283">
        <f t="shared" si="83"/>
        <v>0.72916666666666663</v>
      </c>
      <c r="AZ691" s="283">
        <f t="shared" si="84"/>
        <v>0.72916666666666663</v>
      </c>
      <c r="BA691" s="283">
        <f t="shared" si="85"/>
        <v>0.33333333333333331</v>
      </c>
      <c r="BD691" s="254">
        <f>IF(W691="","",IF(F691="休日",AW691,IF(F691="法休",AW691,VLOOKUP(F691,カレンダマスタ!$Q$56:$R$69,2,FALSE))))</f>
        <v>0.36458333333333331</v>
      </c>
      <c r="BG691" s="254" t="str">
        <f t="shared" si="81"/>
        <v>CS</v>
      </c>
      <c r="BH691" s="254" t="str">
        <f>IF(AX691="","",IF(P691&lt;&gt;"","",IF(BG691="CS","OK",IF(VLOOKUP(E691,カレンダマスタ!$A$5:$D$381,4,FALSE)&gt;0,"",IF(OR(AX691*24&gt;10.84,AZ691*24&lt;14.5)=TRUE,"×","OK")))))</f>
        <v>OK</v>
      </c>
    </row>
    <row r="692" spans="2:60">
      <c r="B692" s="111"/>
      <c r="C692" s="388">
        <f>IF(STEP!C692&lt;&gt;"",STEP!C692,"")</f>
        <v>391158</v>
      </c>
      <c r="D692" s="389" t="str">
        <f>IF(STEP!D692&lt;&gt;"",STEP!D692,"")</f>
        <v>阿部　悠汰</v>
      </c>
      <c r="E692" s="390">
        <f>IF(STEP!E692&lt;&gt;"",STEP!E692,"")</f>
        <v>45409</v>
      </c>
      <c r="F692" s="259" t="s">
        <v>211</v>
      </c>
      <c r="G692" s="258"/>
      <c r="H692" s="260"/>
      <c r="I692" s="260"/>
      <c r="J692" s="260"/>
      <c r="K692" s="260"/>
      <c r="L692" s="260"/>
      <c r="M692" s="260"/>
      <c r="N692" s="260"/>
      <c r="O692" s="260"/>
      <c r="P692" s="260"/>
      <c r="Q692" s="260"/>
      <c r="R692" s="260"/>
      <c r="S692" s="260"/>
      <c r="T692" s="260"/>
      <c r="U692" s="260"/>
      <c r="V692" s="260"/>
      <c r="W692" s="260"/>
      <c r="X692" s="260"/>
      <c r="Y692" s="260"/>
      <c r="Z692" s="260"/>
      <c r="AA692" s="260"/>
      <c r="AB692" s="260"/>
      <c r="AC692" s="260"/>
      <c r="AD692" s="260"/>
      <c r="AE692" s="261"/>
      <c r="AF692" s="261"/>
      <c r="AG692" s="261"/>
      <c r="AH692" s="261"/>
      <c r="AI692" s="261"/>
      <c r="AJ692" s="261"/>
      <c r="AK692" s="261"/>
      <c r="AL692" s="261"/>
      <c r="AM692" s="261"/>
      <c r="AN692" s="261"/>
      <c r="AO692" s="260"/>
      <c r="AP692" s="260"/>
      <c r="AQ692" s="260"/>
      <c r="AR692" s="260"/>
      <c r="AS692" s="260"/>
      <c r="AT692" s="260"/>
      <c r="AU692" s="260"/>
      <c r="AW692" s="284" t="str">
        <f t="shared" si="82"/>
        <v/>
      </c>
      <c r="AX692" s="284" t="str">
        <f t="shared" si="80"/>
        <v/>
      </c>
      <c r="AY692" s="284" t="str">
        <f t="shared" si="83"/>
        <v/>
      </c>
      <c r="AZ692" s="284" t="str">
        <f t="shared" si="84"/>
        <v/>
      </c>
      <c r="BA692" s="284" t="str">
        <f t="shared" si="85"/>
        <v/>
      </c>
      <c r="BD692" s="260" t="str">
        <f>IF(W692="","",IF(F692="休日",AW692,IF(F692="法休",AW692,VLOOKUP(F692,カレンダマスタ!$Q$56:$R$69,2,FALSE))))</f>
        <v/>
      </c>
      <c r="BG692" s="260" t="str">
        <f t="shared" si="81"/>
        <v>CS</v>
      </c>
      <c r="BH692" s="260" t="str">
        <f>IF(AX692="","",IF(P692&lt;&gt;"","",IF(BG692="CS","OK",IF(VLOOKUP(E692,カレンダマスタ!$A$5:$D$381,4,FALSE)&gt;0,"",IF(OR(AX692*24&gt;10.84,AZ692*24&lt;14.5)=TRUE,"×","OK")))))</f>
        <v/>
      </c>
    </row>
    <row r="693" spans="2:60">
      <c r="B693" s="111"/>
      <c r="C693" s="391">
        <f>IF(STEP!C693&lt;&gt;"",STEP!C693,"")</f>
        <v>391158</v>
      </c>
      <c r="D693" s="392" t="str">
        <f>IF(STEP!D693&lt;&gt;"",STEP!D693,"")</f>
        <v>阿部　悠汰</v>
      </c>
      <c r="E693" s="393">
        <f>IF(STEP!E693&lt;&gt;"",STEP!E693,"")</f>
        <v>45410</v>
      </c>
      <c r="F693" s="263" t="s">
        <v>212</v>
      </c>
      <c r="G693" s="262"/>
      <c r="H693" s="264"/>
      <c r="I693" s="264"/>
      <c r="J693" s="264"/>
      <c r="K693" s="264"/>
      <c r="L693" s="264"/>
      <c r="M693" s="264"/>
      <c r="N693" s="264"/>
      <c r="O693" s="264"/>
      <c r="P693" s="264"/>
      <c r="Q693" s="264"/>
      <c r="R693" s="264"/>
      <c r="S693" s="264"/>
      <c r="T693" s="264"/>
      <c r="U693" s="264"/>
      <c r="V693" s="264"/>
      <c r="W693" s="264"/>
      <c r="X693" s="264"/>
      <c r="Y693" s="264"/>
      <c r="Z693" s="264"/>
      <c r="AA693" s="264"/>
      <c r="AB693" s="264"/>
      <c r="AC693" s="264"/>
      <c r="AD693" s="264"/>
      <c r="AE693" s="265"/>
      <c r="AF693" s="265"/>
      <c r="AG693" s="265"/>
      <c r="AH693" s="265"/>
      <c r="AI693" s="265"/>
      <c r="AJ693" s="265"/>
      <c r="AK693" s="265"/>
      <c r="AL693" s="265"/>
      <c r="AM693" s="265"/>
      <c r="AN693" s="265"/>
      <c r="AO693" s="264"/>
      <c r="AP693" s="264"/>
      <c r="AQ693" s="264"/>
      <c r="AR693" s="264"/>
      <c r="AS693" s="264"/>
      <c r="AT693" s="264"/>
      <c r="AU693" s="264"/>
      <c r="AW693" s="285" t="str">
        <f t="shared" si="82"/>
        <v/>
      </c>
      <c r="AX693" s="285" t="str">
        <f t="shared" si="80"/>
        <v/>
      </c>
      <c r="AY693" s="285" t="str">
        <f t="shared" si="83"/>
        <v/>
      </c>
      <c r="AZ693" s="285" t="str">
        <f t="shared" si="84"/>
        <v/>
      </c>
      <c r="BA693" s="285" t="str">
        <f t="shared" si="85"/>
        <v/>
      </c>
      <c r="BD693" s="264" t="str">
        <f>IF(W693="","",IF(F693="休日",AW693,IF(F693="法休",AW693,VLOOKUP(F693,カレンダマスタ!$Q$56:$R$69,2,FALSE))))</f>
        <v/>
      </c>
      <c r="BG693" s="264" t="str">
        <f t="shared" si="81"/>
        <v>CS</v>
      </c>
      <c r="BH693" s="264" t="str">
        <f>IF(AX693="","",IF(P693&lt;&gt;"","",IF(BG693="CS","OK",IF(VLOOKUP(E693,カレンダマスタ!$A$5:$D$381,4,FALSE)&gt;0,"",IF(OR(AX693*24&gt;10.84,AZ693*24&lt;14.5)=TRUE,"×","OK")))))</f>
        <v/>
      </c>
    </row>
    <row r="694" spans="2:60">
      <c r="B694" s="111"/>
      <c r="C694" s="385">
        <f>IF(STEP!C694&lt;&gt;"",STEP!C694,"")</f>
        <v>391158</v>
      </c>
      <c r="D694" s="386" t="str">
        <f>IF(STEP!D694&lt;&gt;"",STEP!D694,"")</f>
        <v>阿部　悠汰</v>
      </c>
      <c r="E694" s="387">
        <f>IF(STEP!E694&lt;&gt;"",STEP!E694,"")</f>
        <v>45411</v>
      </c>
      <c r="F694" s="253" t="s">
        <v>211</v>
      </c>
      <c r="G694" s="252"/>
      <c r="H694" s="254"/>
      <c r="I694" s="254"/>
      <c r="J694" s="254"/>
      <c r="K694" s="254"/>
      <c r="L694" s="254"/>
      <c r="M694" s="254"/>
      <c r="N694" s="254"/>
      <c r="O694" s="254"/>
      <c r="P694" s="254"/>
      <c r="Q694" s="254"/>
      <c r="R694" s="254"/>
      <c r="S694" s="254"/>
      <c r="T694" s="254"/>
      <c r="U694" s="254"/>
      <c r="V694" s="254"/>
      <c r="W694" s="254"/>
      <c r="X694" s="254"/>
      <c r="Y694" s="254"/>
      <c r="Z694" s="254"/>
      <c r="AA694" s="254"/>
      <c r="AB694" s="254"/>
      <c r="AC694" s="254"/>
      <c r="AD694" s="254"/>
      <c r="AE694" s="255"/>
      <c r="AF694" s="255"/>
      <c r="AG694" s="255"/>
      <c r="AH694" s="255"/>
      <c r="AI694" s="255"/>
      <c r="AJ694" s="255"/>
      <c r="AK694" s="255"/>
      <c r="AL694" s="255"/>
      <c r="AM694" s="255"/>
      <c r="AN694" s="255"/>
      <c r="AO694" s="254"/>
      <c r="AP694" s="254"/>
      <c r="AQ694" s="254"/>
      <c r="AR694" s="254"/>
      <c r="AS694" s="254"/>
      <c r="AT694" s="254"/>
      <c r="AU694" s="254"/>
      <c r="AW694" s="283" t="str">
        <f t="shared" si="82"/>
        <v/>
      </c>
      <c r="AX694" s="283" t="str">
        <f t="shared" si="80"/>
        <v/>
      </c>
      <c r="AY694" s="283" t="str">
        <f t="shared" si="83"/>
        <v/>
      </c>
      <c r="AZ694" s="283" t="str">
        <f t="shared" si="84"/>
        <v/>
      </c>
      <c r="BA694" s="283" t="str">
        <f t="shared" si="85"/>
        <v/>
      </c>
      <c r="BD694" s="254" t="str">
        <f>IF(W694="","",IF(F694="休日",AW694,IF(F694="法休",AW694,VLOOKUP(F694,カレンダマスタ!$Q$56:$R$69,2,FALSE))))</f>
        <v/>
      </c>
      <c r="BG694" s="254" t="str">
        <f t="shared" si="81"/>
        <v>CS</v>
      </c>
      <c r="BH694" s="254" t="str">
        <f>IF(AX694="","",IF(P694&lt;&gt;"","",IF(BG694="CS","OK",IF(VLOOKUP(E694,カレンダマスタ!$A$5:$D$381,4,FALSE)&gt;0,"",IF(OR(AX694*24&gt;10.84,AZ694*24&lt;14.5)=TRUE,"×","OK")))))</f>
        <v/>
      </c>
    </row>
    <row r="695" spans="2:60">
      <c r="B695" s="111"/>
      <c r="C695" s="385">
        <f>IF(STEP!C695&lt;&gt;"",STEP!C695,"")</f>
        <v>391158</v>
      </c>
      <c r="D695" s="386" t="str">
        <f>IF(STEP!D695&lt;&gt;"",STEP!D695,"")</f>
        <v>阿部　悠汰</v>
      </c>
      <c r="E695" s="387">
        <f>IF(STEP!E695&lt;&gt;"",STEP!E695,"")</f>
        <v>45412</v>
      </c>
      <c r="F695" s="253" t="s">
        <v>211</v>
      </c>
      <c r="G695" s="252"/>
      <c r="H695" s="254"/>
      <c r="I695" s="254"/>
      <c r="J695" s="254"/>
      <c r="K695" s="254"/>
      <c r="L695" s="254"/>
      <c r="M695" s="254"/>
      <c r="N695" s="254"/>
      <c r="O695" s="254"/>
      <c r="P695" s="254"/>
      <c r="Q695" s="254"/>
      <c r="R695" s="254"/>
      <c r="S695" s="254"/>
      <c r="T695" s="254"/>
      <c r="U695" s="254"/>
      <c r="V695" s="254"/>
      <c r="W695" s="254"/>
      <c r="X695" s="254"/>
      <c r="Y695" s="254"/>
      <c r="Z695" s="254"/>
      <c r="AA695" s="254"/>
      <c r="AB695" s="254"/>
      <c r="AC695" s="254"/>
      <c r="AD695" s="254"/>
      <c r="AE695" s="255"/>
      <c r="AF695" s="255"/>
      <c r="AG695" s="255"/>
      <c r="AH695" s="255"/>
      <c r="AI695" s="255"/>
      <c r="AJ695" s="255"/>
      <c r="AK695" s="255"/>
      <c r="AL695" s="255"/>
      <c r="AM695" s="255"/>
      <c r="AN695" s="255"/>
      <c r="AO695" s="254"/>
      <c r="AP695" s="254"/>
      <c r="AQ695" s="254"/>
      <c r="AR695" s="254"/>
      <c r="AS695" s="254"/>
      <c r="AT695" s="254"/>
      <c r="AU695" s="254"/>
      <c r="AW695" s="283" t="str">
        <f t="shared" si="82"/>
        <v/>
      </c>
      <c r="AX695" s="283" t="str">
        <f t="shared" si="80"/>
        <v/>
      </c>
      <c r="AY695" s="283" t="str">
        <f t="shared" si="83"/>
        <v/>
      </c>
      <c r="AZ695" s="283" t="str">
        <f t="shared" si="84"/>
        <v/>
      </c>
      <c r="BA695" s="283" t="str">
        <f t="shared" si="85"/>
        <v/>
      </c>
      <c r="BD695" s="254" t="str">
        <f>IF(W695="","",IF(F695="休日",AW695,IF(F695="法休",AW695,VLOOKUP(F695,カレンダマスタ!$Q$56:$R$69,2,FALSE))))</f>
        <v/>
      </c>
      <c r="BG695" s="254" t="str">
        <f t="shared" si="81"/>
        <v>CS</v>
      </c>
      <c r="BH695" s="254" t="str">
        <f>IF(AX695="","",IF(P695&lt;&gt;"","",IF(BG695="CS","OK",IF(VLOOKUP(E695,カレンダマスタ!$A$5:$D$381,4,FALSE)&gt;0,"",IF(OR(AX695*24&gt;10.84,AZ695*24&lt;14.5)=TRUE,"×","OK")))))</f>
        <v/>
      </c>
    </row>
    <row r="696" spans="2:60">
      <c r="B696" s="111"/>
      <c r="C696" s="385">
        <f>IF(STEP!C696&lt;&gt;"",STEP!C696,"")</f>
        <v>391158</v>
      </c>
      <c r="D696" s="386" t="str">
        <f>IF(STEP!D696&lt;&gt;"",STEP!D696,"")</f>
        <v>阿部　悠汰</v>
      </c>
      <c r="E696" s="387">
        <f>IF(STEP!E696&lt;&gt;"",STEP!E696,"")</f>
        <v>45413</v>
      </c>
      <c r="F696" s="256" t="s">
        <v>211</v>
      </c>
      <c r="G696" s="257"/>
      <c r="H696" s="254"/>
      <c r="I696" s="254"/>
      <c r="J696" s="254"/>
      <c r="K696" s="254"/>
      <c r="L696" s="254"/>
      <c r="M696" s="254"/>
      <c r="N696" s="254"/>
      <c r="O696" s="254"/>
      <c r="P696" s="254"/>
      <c r="Q696" s="254"/>
      <c r="R696" s="254"/>
      <c r="S696" s="254"/>
      <c r="T696" s="254"/>
      <c r="U696" s="254"/>
      <c r="V696" s="254"/>
      <c r="W696" s="254"/>
      <c r="X696" s="254"/>
      <c r="Y696" s="254"/>
      <c r="Z696" s="254"/>
      <c r="AA696" s="254"/>
      <c r="AB696" s="254"/>
      <c r="AC696" s="254"/>
      <c r="AD696" s="254"/>
      <c r="AE696" s="255"/>
      <c r="AF696" s="255"/>
      <c r="AG696" s="255"/>
      <c r="AH696" s="255"/>
      <c r="AI696" s="255"/>
      <c r="AJ696" s="255"/>
      <c r="AK696" s="255"/>
      <c r="AL696" s="255"/>
      <c r="AM696" s="255"/>
      <c r="AN696" s="255"/>
      <c r="AO696" s="254"/>
      <c r="AP696" s="254"/>
      <c r="AQ696" s="254"/>
      <c r="AR696" s="254"/>
      <c r="AS696" s="254"/>
      <c r="AT696" s="254"/>
      <c r="AU696" s="254"/>
      <c r="AW696" s="283" t="str">
        <f t="shared" si="82"/>
        <v/>
      </c>
      <c r="AX696" s="283" t="str">
        <f t="shared" si="80"/>
        <v/>
      </c>
      <c r="AY696" s="283" t="str">
        <f t="shared" si="83"/>
        <v/>
      </c>
      <c r="AZ696" s="283" t="str">
        <f t="shared" si="84"/>
        <v/>
      </c>
      <c r="BA696" s="283" t="str">
        <f t="shared" si="85"/>
        <v/>
      </c>
      <c r="BD696" s="254" t="str">
        <f>IF(W696="","",IF(F696="休日",AW696,IF(F696="法休",AW696,VLOOKUP(F696,カレンダマスタ!$Q$56:$R$69,2,FALSE))))</f>
        <v/>
      </c>
      <c r="BG696" s="254" t="str">
        <f t="shared" si="81"/>
        <v>CS</v>
      </c>
      <c r="BH696" s="254" t="str">
        <f>IF(AX696="","",IF(P696&lt;&gt;"","",IF(BG696="CS","OK",IF(VLOOKUP(E696,カレンダマスタ!$A$5:$D$381,4,FALSE)&gt;0,"",IF(OR(AX696*24&gt;10.84,AZ696*24&lt;14.5)=TRUE,"×","OK")))))</f>
        <v/>
      </c>
    </row>
    <row r="697" spans="2:60">
      <c r="B697" s="111"/>
      <c r="C697" s="385">
        <f>IF(STEP!C697&lt;&gt;"",STEP!C697,"")</f>
        <v>391158</v>
      </c>
      <c r="D697" s="386" t="str">
        <f>IF(STEP!D697&lt;&gt;"",STEP!D697,"")</f>
        <v>阿部　悠汰</v>
      </c>
      <c r="E697" s="387">
        <f>IF(STEP!E697&lt;&gt;"",STEP!E697,"")</f>
        <v>45414</v>
      </c>
      <c r="F697" s="256" t="s">
        <v>211</v>
      </c>
      <c r="G697" s="257"/>
      <c r="H697" s="254"/>
      <c r="I697" s="254"/>
      <c r="J697" s="254"/>
      <c r="K697" s="254"/>
      <c r="L697" s="254"/>
      <c r="M697" s="254"/>
      <c r="N697" s="254"/>
      <c r="O697" s="254"/>
      <c r="P697" s="254"/>
      <c r="Q697" s="254"/>
      <c r="R697" s="254"/>
      <c r="S697" s="254"/>
      <c r="T697" s="254"/>
      <c r="U697" s="254"/>
      <c r="V697" s="254"/>
      <c r="W697" s="254"/>
      <c r="X697" s="254"/>
      <c r="Y697" s="254"/>
      <c r="Z697" s="254"/>
      <c r="AA697" s="254"/>
      <c r="AB697" s="254"/>
      <c r="AC697" s="254"/>
      <c r="AD697" s="254"/>
      <c r="AE697" s="255"/>
      <c r="AF697" s="255"/>
      <c r="AG697" s="255"/>
      <c r="AH697" s="255"/>
      <c r="AI697" s="255"/>
      <c r="AJ697" s="255"/>
      <c r="AK697" s="255"/>
      <c r="AL697" s="255"/>
      <c r="AM697" s="255"/>
      <c r="AN697" s="255"/>
      <c r="AO697" s="254"/>
      <c r="AP697" s="254"/>
      <c r="AQ697" s="254"/>
      <c r="AR697" s="254"/>
      <c r="AS697" s="254"/>
      <c r="AT697" s="254"/>
      <c r="AU697" s="254"/>
      <c r="AW697" s="283" t="str">
        <f t="shared" si="82"/>
        <v/>
      </c>
      <c r="AX697" s="283" t="str">
        <f t="shared" si="80"/>
        <v/>
      </c>
      <c r="AY697" s="283" t="str">
        <f t="shared" si="83"/>
        <v/>
      </c>
      <c r="AZ697" s="283" t="str">
        <f t="shared" si="84"/>
        <v/>
      </c>
      <c r="BA697" s="283" t="str">
        <f t="shared" si="85"/>
        <v/>
      </c>
      <c r="BD697" s="254" t="str">
        <f>IF(W697="","",IF(F697="休日",AW697,IF(F697="法休",AW697,VLOOKUP(F697,カレンダマスタ!$Q$56:$R$69,2,FALSE))))</f>
        <v/>
      </c>
      <c r="BG697" s="254" t="str">
        <f t="shared" si="81"/>
        <v>CS</v>
      </c>
      <c r="BH697" s="254" t="str">
        <f>IF(AX697="","",IF(P697&lt;&gt;"","",IF(BG697="CS","OK",IF(VLOOKUP(E697,カレンダマスタ!$A$5:$D$381,4,FALSE)&gt;0,"",IF(OR(AX697*24&gt;10.84,AZ697*24&lt;14.5)=TRUE,"×","OK")))))</f>
        <v/>
      </c>
    </row>
    <row r="698" spans="2:60">
      <c r="B698" s="111"/>
      <c r="C698" s="385">
        <f>IF(STEP!C698&lt;&gt;"",STEP!C698,"")</f>
        <v>391158</v>
      </c>
      <c r="D698" s="386" t="str">
        <f>IF(STEP!D698&lt;&gt;"",STEP!D698,"")</f>
        <v>阿部　悠汰</v>
      </c>
      <c r="E698" s="387">
        <f>IF(STEP!E698&lt;&gt;"",STEP!E698,"")</f>
        <v>45415</v>
      </c>
      <c r="F698" s="256" t="s">
        <v>211</v>
      </c>
      <c r="G698" s="257"/>
      <c r="H698" s="254"/>
      <c r="I698" s="254"/>
      <c r="J698" s="254"/>
      <c r="K698" s="254"/>
      <c r="L698" s="254"/>
      <c r="M698" s="254"/>
      <c r="N698" s="254"/>
      <c r="O698" s="254"/>
      <c r="P698" s="254"/>
      <c r="Q698" s="254"/>
      <c r="R698" s="254"/>
      <c r="S698" s="254"/>
      <c r="T698" s="254"/>
      <c r="U698" s="254"/>
      <c r="V698" s="254"/>
      <c r="W698" s="254"/>
      <c r="X698" s="254"/>
      <c r="Y698" s="254"/>
      <c r="Z698" s="254"/>
      <c r="AA698" s="254"/>
      <c r="AB698" s="254"/>
      <c r="AC698" s="254"/>
      <c r="AD698" s="254"/>
      <c r="AE698" s="255"/>
      <c r="AF698" s="255"/>
      <c r="AG698" s="255"/>
      <c r="AH698" s="255"/>
      <c r="AI698" s="255"/>
      <c r="AJ698" s="255"/>
      <c r="AK698" s="255"/>
      <c r="AL698" s="255"/>
      <c r="AM698" s="255"/>
      <c r="AN698" s="255"/>
      <c r="AO698" s="254"/>
      <c r="AP698" s="254"/>
      <c r="AQ698" s="254"/>
      <c r="AR698" s="254"/>
      <c r="AS698" s="254"/>
      <c r="AT698" s="254"/>
      <c r="AU698" s="254"/>
      <c r="AW698" s="283" t="str">
        <f t="shared" si="82"/>
        <v/>
      </c>
      <c r="AX698" s="283" t="str">
        <f t="shared" si="80"/>
        <v/>
      </c>
      <c r="AY698" s="283" t="str">
        <f t="shared" si="83"/>
        <v/>
      </c>
      <c r="AZ698" s="283" t="str">
        <f t="shared" si="84"/>
        <v/>
      </c>
      <c r="BA698" s="283" t="str">
        <f t="shared" si="85"/>
        <v/>
      </c>
      <c r="BD698" s="254" t="str">
        <f>IF(W698="","",IF(F698="休日",AW698,IF(F698="法休",AW698,VLOOKUP(F698,カレンダマスタ!$Q$56:$R$69,2,FALSE))))</f>
        <v/>
      </c>
      <c r="BG698" s="254" t="str">
        <f t="shared" si="81"/>
        <v>CS</v>
      </c>
      <c r="BH698" s="254" t="str">
        <f>IF(AX698="","",IF(P698&lt;&gt;"","",IF(BG698="CS","OK",IF(VLOOKUP(E698,カレンダマスタ!$A$5:$D$381,4,FALSE)&gt;0,"",IF(OR(AX698*24&gt;10.84,AZ698*24&lt;14.5)=TRUE,"×","OK")))))</f>
        <v/>
      </c>
    </row>
    <row r="699" spans="2:60">
      <c r="B699" s="111"/>
      <c r="C699" s="388">
        <f>IF(STEP!C699&lt;&gt;"",STEP!C699,"")</f>
        <v>391158</v>
      </c>
      <c r="D699" s="389" t="str">
        <f>IF(STEP!D699&lt;&gt;"",STEP!D699,"")</f>
        <v>阿部　悠汰</v>
      </c>
      <c r="E699" s="390">
        <f>IF(STEP!E699&lt;&gt;"",STEP!E699,"")</f>
        <v>45416</v>
      </c>
      <c r="F699" s="259" t="s">
        <v>211</v>
      </c>
      <c r="G699" s="266"/>
      <c r="H699" s="260"/>
      <c r="I699" s="260"/>
      <c r="J699" s="260"/>
      <c r="K699" s="260"/>
      <c r="L699" s="260"/>
      <c r="M699" s="260"/>
      <c r="N699" s="260"/>
      <c r="O699" s="260"/>
      <c r="P699" s="260"/>
      <c r="Q699" s="260"/>
      <c r="R699" s="260"/>
      <c r="S699" s="260"/>
      <c r="T699" s="260"/>
      <c r="U699" s="260"/>
      <c r="V699" s="260"/>
      <c r="W699" s="260"/>
      <c r="X699" s="260"/>
      <c r="Y699" s="260"/>
      <c r="Z699" s="260"/>
      <c r="AA699" s="260"/>
      <c r="AB699" s="260"/>
      <c r="AC699" s="260"/>
      <c r="AD699" s="260"/>
      <c r="AE699" s="261"/>
      <c r="AF699" s="261"/>
      <c r="AG699" s="261"/>
      <c r="AH699" s="261"/>
      <c r="AI699" s="261"/>
      <c r="AJ699" s="261"/>
      <c r="AK699" s="261"/>
      <c r="AL699" s="261"/>
      <c r="AM699" s="261"/>
      <c r="AN699" s="261"/>
      <c r="AO699" s="260"/>
      <c r="AP699" s="260"/>
      <c r="AQ699" s="260"/>
      <c r="AR699" s="260"/>
      <c r="AS699" s="260"/>
      <c r="AT699" s="260"/>
      <c r="AU699" s="260"/>
      <c r="AW699" s="284" t="str">
        <f t="shared" si="82"/>
        <v/>
      </c>
      <c r="AX699" s="284" t="str">
        <f t="shared" si="80"/>
        <v/>
      </c>
      <c r="AY699" s="284" t="str">
        <f t="shared" si="83"/>
        <v/>
      </c>
      <c r="AZ699" s="284" t="str">
        <f t="shared" si="84"/>
        <v/>
      </c>
      <c r="BA699" s="284" t="str">
        <f t="shared" si="85"/>
        <v/>
      </c>
      <c r="BD699" s="260" t="str">
        <f>IF(W699="","",IF(F699="休日",AW699,IF(F699="法休",AW699,VLOOKUP(F699,カレンダマスタ!$Q$56:$R$69,2,FALSE))))</f>
        <v/>
      </c>
      <c r="BG699" s="260" t="str">
        <f t="shared" si="81"/>
        <v>CS</v>
      </c>
      <c r="BH699" s="260" t="str">
        <f>IF(AX699="","",IF(P699&lt;&gt;"","",IF(BG699="CS","OK",IF(VLOOKUP(E699,カレンダマスタ!$A$5:$D$381,4,FALSE)&gt;0,"",IF(OR(AX699*24&gt;10.84,AZ699*24&lt;14.5)=TRUE,"×","OK")))))</f>
        <v/>
      </c>
    </row>
    <row r="700" spans="2:60">
      <c r="B700" s="111"/>
      <c r="C700" s="391">
        <f>IF(STEP!C700&lt;&gt;"",STEP!C700,"")</f>
        <v>391158</v>
      </c>
      <c r="D700" s="392" t="str">
        <f>IF(STEP!D700&lt;&gt;"",STEP!D700,"")</f>
        <v>阿部　悠汰</v>
      </c>
      <c r="E700" s="393">
        <f>IF(STEP!E700&lt;&gt;"",STEP!E700,"")</f>
        <v>45417</v>
      </c>
      <c r="F700" s="263" t="s">
        <v>212</v>
      </c>
      <c r="G700" s="267"/>
      <c r="H700" s="264"/>
      <c r="I700" s="264"/>
      <c r="J700" s="264"/>
      <c r="K700" s="264"/>
      <c r="L700" s="264"/>
      <c r="M700" s="264"/>
      <c r="N700" s="264"/>
      <c r="O700" s="264"/>
      <c r="P700" s="264"/>
      <c r="Q700" s="264"/>
      <c r="R700" s="264"/>
      <c r="S700" s="264"/>
      <c r="T700" s="264"/>
      <c r="U700" s="264"/>
      <c r="V700" s="264"/>
      <c r="W700" s="264"/>
      <c r="X700" s="264"/>
      <c r="Y700" s="264"/>
      <c r="Z700" s="264"/>
      <c r="AA700" s="264"/>
      <c r="AB700" s="264"/>
      <c r="AC700" s="264"/>
      <c r="AD700" s="264"/>
      <c r="AE700" s="265"/>
      <c r="AF700" s="265"/>
      <c r="AG700" s="265"/>
      <c r="AH700" s="265"/>
      <c r="AI700" s="265"/>
      <c r="AJ700" s="265"/>
      <c r="AK700" s="265"/>
      <c r="AL700" s="265"/>
      <c r="AM700" s="265"/>
      <c r="AN700" s="265"/>
      <c r="AO700" s="264"/>
      <c r="AP700" s="264"/>
      <c r="AQ700" s="264"/>
      <c r="AR700" s="264"/>
      <c r="AS700" s="264"/>
      <c r="AT700" s="264"/>
      <c r="AU700" s="264"/>
      <c r="AW700" s="285" t="str">
        <f t="shared" si="82"/>
        <v/>
      </c>
      <c r="AX700" s="285" t="str">
        <f t="shared" si="80"/>
        <v/>
      </c>
      <c r="AY700" s="285" t="str">
        <f t="shared" si="83"/>
        <v/>
      </c>
      <c r="AZ700" s="285" t="str">
        <f t="shared" si="84"/>
        <v/>
      </c>
      <c r="BA700" s="285" t="str">
        <f t="shared" si="85"/>
        <v/>
      </c>
      <c r="BD700" s="264" t="str">
        <f>IF(W700="","",IF(F700="休日",AW700,IF(F700="法休",AW700,VLOOKUP(F700,カレンダマスタ!$Q$56:$R$69,2,FALSE))))</f>
        <v/>
      </c>
      <c r="BG700" s="264" t="str">
        <f t="shared" si="81"/>
        <v>CS</v>
      </c>
      <c r="BH700" s="264" t="str">
        <f>IF(AX700="","",IF(P700&lt;&gt;"","",IF(BG700="CS","OK",IF(VLOOKUP(E700,カレンダマスタ!$A$5:$D$381,4,FALSE)&gt;0,"",IF(OR(AX700*24&gt;10.84,AZ700*24&lt;14.5)=TRUE,"×","OK")))))</f>
        <v/>
      </c>
    </row>
    <row r="701" spans="2:60">
      <c r="B701" s="111"/>
      <c r="C701" s="385">
        <f>IF(STEP!C701&lt;&gt;"",STEP!C701,"")</f>
        <v>391158</v>
      </c>
      <c r="D701" s="386" t="str">
        <f>IF(STEP!D701&lt;&gt;"",STEP!D701,"")</f>
        <v>阿部　悠汰</v>
      </c>
      <c r="E701" s="387">
        <f>IF(STEP!E701&lt;&gt;"",STEP!E701,"")</f>
        <v>45418</v>
      </c>
      <c r="F701" s="253" t="s">
        <v>211</v>
      </c>
      <c r="G701" s="252"/>
      <c r="H701" s="254"/>
      <c r="I701" s="254"/>
      <c r="J701" s="254"/>
      <c r="K701" s="254"/>
      <c r="L701" s="254"/>
      <c r="M701" s="254"/>
      <c r="N701" s="254"/>
      <c r="O701" s="254"/>
      <c r="P701" s="254"/>
      <c r="Q701" s="254"/>
      <c r="R701" s="254"/>
      <c r="S701" s="254"/>
      <c r="T701" s="254"/>
      <c r="U701" s="254"/>
      <c r="V701" s="254"/>
      <c r="W701" s="254"/>
      <c r="X701" s="254"/>
      <c r="Y701" s="254"/>
      <c r="Z701" s="254"/>
      <c r="AA701" s="254"/>
      <c r="AB701" s="254"/>
      <c r="AC701" s="254"/>
      <c r="AD701" s="254"/>
      <c r="AE701" s="255"/>
      <c r="AF701" s="255"/>
      <c r="AG701" s="255"/>
      <c r="AH701" s="255"/>
      <c r="AI701" s="255"/>
      <c r="AJ701" s="255"/>
      <c r="AK701" s="255"/>
      <c r="AL701" s="255"/>
      <c r="AM701" s="255"/>
      <c r="AN701" s="255"/>
      <c r="AO701" s="254"/>
      <c r="AP701" s="254"/>
      <c r="AQ701" s="254"/>
      <c r="AR701" s="254"/>
      <c r="AS701" s="254"/>
      <c r="AT701" s="254"/>
      <c r="AU701" s="254"/>
      <c r="AW701" s="283" t="str">
        <f t="shared" si="82"/>
        <v/>
      </c>
      <c r="AX701" s="283" t="str">
        <f t="shared" si="80"/>
        <v/>
      </c>
      <c r="AY701" s="283" t="str">
        <f t="shared" si="83"/>
        <v/>
      </c>
      <c r="AZ701" s="283" t="str">
        <f t="shared" si="84"/>
        <v/>
      </c>
      <c r="BA701" s="283" t="str">
        <f t="shared" si="85"/>
        <v/>
      </c>
      <c r="BD701" s="254" t="str">
        <f>IF(W701="","",IF(F701="休日",AW701,IF(F701="法休",AW701,VLOOKUP(F701,カレンダマスタ!$Q$56:$R$69,2,FALSE))))</f>
        <v/>
      </c>
      <c r="BG701" s="503" t="str">
        <f t="shared" si="81"/>
        <v>CS</v>
      </c>
      <c r="BH701" s="503" t="str">
        <f>IF(AX701="","",IF(P701&lt;&gt;"","",IF(BG701="CS","OK",IF(VLOOKUP(E701,カレンダマスタ!$A$5:$D$381,4,FALSE)&gt;0,"",IF(OR(AX701*24&gt;10.84,AZ701*24&lt;14.5)=TRUE,"×","OK")))))</f>
        <v/>
      </c>
    </row>
    <row r="702" spans="2:60">
      <c r="B702" s="111"/>
      <c r="C702" s="385">
        <f>IF(STEP!C702&lt;&gt;"",STEP!C702,"")</f>
        <v>391158</v>
      </c>
      <c r="D702" s="386" t="str">
        <f>IF(STEP!D702&lt;&gt;"",STEP!D702,"")</f>
        <v>阿部　悠汰</v>
      </c>
      <c r="E702" s="387">
        <f>IF(STEP!E702&lt;&gt;"",STEP!E702,"")</f>
        <v>45419</v>
      </c>
      <c r="F702" s="253" t="s">
        <v>557</v>
      </c>
      <c r="G702" s="252"/>
      <c r="H702" s="254">
        <v>0.36458333333333331</v>
      </c>
      <c r="I702" s="254">
        <v>0.36180555555555555</v>
      </c>
      <c r="J702" s="254"/>
      <c r="K702" s="254"/>
      <c r="L702" s="254">
        <v>0.72916666666666663</v>
      </c>
      <c r="M702" s="254">
        <v>0.76736111111111116</v>
      </c>
      <c r="N702" s="254"/>
      <c r="O702" s="254"/>
      <c r="P702" s="254"/>
      <c r="Q702" s="254" t="s">
        <v>559</v>
      </c>
      <c r="R702" s="254"/>
      <c r="S702" s="254"/>
      <c r="T702" s="254"/>
      <c r="U702" s="254"/>
      <c r="V702" s="254">
        <v>0.33333333333333331</v>
      </c>
      <c r="W702" s="254">
        <v>0.3611111111111111</v>
      </c>
      <c r="X702" s="254"/>
      <c r="Y702" s="254">
        <v>2.7777777777777776E-2</v>
      </c>
      <c r="Z702" s="254"/>
      <c r="AA702" s="254"/>
      <c r="AB702" s="254"/>
      <c r="AC702" s="254"/>
      <c r="AD702" s="254"/>
      <c r="AE702" s="255">
        <v>2.7777777777777776E-2</v>
      </c>
      <c r="AF702" s="255">
        <v>2.7777777777777776E-2</v>
      </c>
      <c r="AG702" s="255"/>
      <c r="AH702" s="255">
        <v>2.7777777777777776E-2</v>
      </c>
      <c r="AI702" s="255">
        <v>1</v>
      </c>
      <c r="AJ702" s="255">
        <v>1</v>
      </c>
      <c r="AK702" s="255"/>
      <c r="AL702" s="255"/>
      <c r="AM702" s="255"/>
      <c r="AN702" s="255"/>
      <c r="AO702" s="254"/>
      <c r="AP702" s="254"/>
      <c r="AQ702" s="254"/>
      <c r="AR702" s="254"/>
      <c r="AS702" s="254"/>
      <c r="AT702" s="254"/>
      <c r="AU702" s="254"/>
      <c r="AW702" s="283">
        <f t="shared" si="82"/>
        <v>0.36458333333333331</v>
      </c>
      <c r="AX702" s="283">
        <f t="shared" si="80"/>
        <v>0.36458333333333331</v>
      </c>
      <c r="AY702" s="283">
        <f t="shared" si="83"/>
        <v>0.76736111111111105</v>
      </c>
      <c r="AZ702" s="283">
        <f t="shared" si="84"/>
        <v>0.76736111111111105</v>
      </c>
      <c r="BA702" s="283">
        <f t="shared" si="85"/>
        <v>0.3611111111111111</v>
      </c>
      <c r="BD702" s="254">
        <f>IF(W702="","",IF(F702="休日",AW702,IF(F702="法休",AW702,VLOOKUP(F702,カレンダマスタ!$Q$56:$R$69,2,FALSE))))</f>
        <v>0.36458333333333331</v>
      </c>
      <c r="BG702" s="254" t="str">
        <f t="shared" si="81"/>
        <v>CS</v>
      </c>
      <c r="BH702" s="254" t="str">
        <f>IF(AX702="","",IF(P702&lt;&gt;"","",IF(BG702="CS","OK",IF(VLOOKUP(E702,カレンダマスタ!$A$5:$D$381,4,FALSE)&gt;0,"",IF(OR(AX702*24&gt;10.84,AZ702*24&lt;14.5)=TRUE,"×","OK")))))</f>
        <v>OK</v>
      </c>
    </row>
    <row r="703" spans="2:60">
      <c r="B703" s="111"/>
      <c r="C703" s="385">
        <f>IF(STEP!C703&lt;&gt;"",STEP!C703,"")</f>
        <v>391158</v>
      </c>
      <c r="D703" s="386" t="str">
        <f>IF(STEP!D703&lt;&gt;"",STEP!D703,"")</f>
        <v>阿部　悠汰</v>
      </c>
      <c r="E703" s="387">
        <f>IF(STEP!E703&lt;&gt;"",STEP!E703,"")</f>
        <v>45420</v>
      </c>
      <c r="F703" s="256" t="s">
        <v>557</v>
      </c>
      <c r="G703" s="257"/>
      <c r="H703" s="254">
        <v>0.36458333333333331</v>
      </c>
      <c r="I703" s="254">
        <v>0.36249999999999999</v>
      </c>
      <c r="J703" s="254"/>
      <c r="K703" s="254"/>
      <c r="L703" s="254">
        <v>0.72916666666666663</v>
      </c>
      <c r="M703" s="254">
        <v>0.7680555555555556</v>
      </c>
      <c r="N703" s="254"/>
      <c r="O703" s="254"/>
      <c r="P703" s="254"/>
      <c r="Q703" s="254" t="s">
        <v>559</v>
      </c>
      <c r="R703" s="254"/>
      <c r="S703" s="254"/>
      <c r="T703" s="254"/>
      <c r="U703" s="254"/>
      <c r="V703" s="254">
        <v>0.33333333333333331</v>
      </c>
      <c r="W703" s="254">
        <v>0.3611111111111111</v>
      </c>
      <c r="X703" s="254"/>
      <c r="Y703" s="254">
        <v>2.7777777777777776E-2</v>
      </c>
      <c r="Z703" s="254"/>
      <c r="AA703" s="254"/>
      <c r="AB703" s="254"/>
      <c r="AC703" s="254"/>
      <c r="AD703" s="254"/>
      <c r="AE703" s="255">
        <v>2.7777777777777776E-2</v>
      </c>
      <c r="AF703" s="255">
        <v>2.7777777777777776E-2</v>
      </c>
      <c r="AG703" s="255"/>
      <c r="AH703" s="255">
        <v>2.7777777777777776E-2</v>
      </c>
      <c r="AI703" s="255">
        <v>1</v>
      </c>
      <c r="AJ703" s="255">
        <v>1</v>
      </c>
      <c r="AK703" s="255"/>
      <c r="AL703" s="255"/>
      <c r="AM703" s="255"/>
      <c r="AN703" s="255"/>
      <c r="AO703" s="254"/>
      <c r="AP703" s="254"/>
      <c r="AQ703" s="254"/>
      <c r="AR703" s="254"/>
      <c r="AS703" s="254"/>
      <c r="AT703" s="254"/>
      <c r="AU703" s="254"/>
      <c r="AW703" s="283">
        <f t="shared" si="82"/>
        <v>0.36458333333333331</v>
      </c>
      <c r="AX703" s="283">
        <f t="shared" si="80"/>
        <v>0.36458333333333331</v>
      </c>
      <c r="AY703" s="283">
        <f t="shared" si="83"/>
        <v>0.76736111111111105</v>
      </c>
      <c r="AZ703" s="283">
        <f t="shared" si="84"/>
        <v>0.76736111111111105</v>
      </c>
      <c r="BA703" s="283">
        <f t="shared" si="85"/>
        <v>0.3611111111111111</v>
      </c>
      <c r="BD703" s="254">
        <f>IF(W703="","",IF(F703="休日",AW703,IF(F703="法休",AW703,VLOOKUP(F703,カレンダマスタ!$Q$56:$R$69,2,FALSE))))</f>
        <v>0.36458333333333331</v>
      </c>
      <c r="BG703" s="254" t="str">
        <f t="shared" si="81"/>
        <v>CS</v>
      </c>
      <c r="BH703" s="254" t="str">
        <f>IF(AX703="","",IF(P703&lt;&gt;"","",IF(BG703="CS","OK",IF(VLOOKUP(E703,カレンダマスタ!$A$5:$D$381,4,FALSE)&gt;0,"",IF(OR(AX703*24&gt;10.84,AZ703*24&lt;14.5)=TRUE,"×","OK")))))</f>
        <v>OK</v>
      </c>
    </row>
    <row r="704" spans="2:60">
      <c r="B704" s="111"/>
      <c r="C704" s="385">
        <f>IF(STEP!C704&lt;&gt;"",STEP!C704,"")</f>
        <v>391158</v>
      </c>
      <c r="D704" s="386" t="str">
        <f>IF(STEP!D704&lt;&gt;"",STEP!D704,"")</f>
        <v>阿部　悠汰</v>
      </c>
      <c r="E704" s="387">
        <f>IF(STEP!E704&lt;&gt;"",STEP!E704,"")</f>
        <v>45421</v>
      </c>
      <c r="F704" s="256" t="s">
        <v>557</v>
      </c>
      <c r="G704" s="257"/>
      <c r="H704" s="254">
        <v>0.36458333333333331</v>
      </c>
      <c r="I704" s="254">
        <v>0.36041666666666666</v>
      </c>
      <c r="J704" s="254"/>
      <c r="K704" s="254"/>
      <c r="L704" s="254">
        <v>0.72916666666666663</v>
      </c>
      <c r="M704" s="254">
        <v>0.79583333333333339</v>
      </c>
      <c r="N704" s="254"/>
      <c r="O704" s="254"/>
      <c r="P704" s="254"/>
      <c r="Q704" s="254" t="s">
        <v>559</v>
      </c>
      <c r="R704" s="254"/>
      <c r="S704" s="254"/>
      <c r="T704" s="254"/>
      <c r="U704" s="254"/>
      <c r="V704" s="254">
        <v>0.33333333333333331</v>
      </c>
      <c r="W704" s="254">
        <v>0.3888888888888889</v>
      </c>
      <c r="X704" s="254"/>
      <c r="Y704" s="254">
        <v>5.5555555555555552E-2</v>
      </c>
      <c r="Z704" s="254"/>
      <c r="AA704" s="254"/>
      <c r="AB704" s="254"/>
      <c r="AC704" s="254"/>
      <c r="AD704" s="254"/>
      <c r="AE704" s="255">
        <v>5.5555555555555552E-2</v>
      </c>
      <c r="AF704" s="255">
        <v>5.5555555555555552E-2</v>
      </c>
      <c r="AG704" s="255"/>
      <c r="AH704" s="255">
        <v>5.5555555555555552E-2</v>
      </c>
      <c r="AI704" s="255">
        <v>1</v>
      </c>
      <c r="AJ704" s="255">
        <v>1</v>
      </c>
      <c r="AK704" s="255"/>
      <c r="AL704" s="255"/>
      <c r="AM704" s="255"/>
      <c r="AN704" s="255"/>
      <c r="AO704" s="254"/>
      <c r="AP704" s="254"/>
      <c r="AQ704" s="254"/>
      <c r="AR704" s="254"/>
      <c r="AS704" s="254"/>
      <c r="AT704" s="254"/>
      <c r="AU704" s="254"/>
      <c r="AW704" s="283">
        <f t="shared" si="82"/>
        <v>0.3611111111111111</v>
      </c>
      <c r="AX704" s="283">
        <f t="shared" si="80"/>
        <v>0.36458333333333331</v>
      </c>
      <c r="AY704" s="283">
        <f t="shared" si="83"/>
        <v>0.79513888888888884</v>
      </c>
      <c r="AZ704" s="283">
        <f t="shared" si="84"/>
        <v>0.79513888888888884</v>
      </c>
      <c r="BA704" s="283">
        <f t="shared" si="85"/>
        <v>0.3888888888888889</v>
      </c>
      <c r="BD704" s="254">
        <f>IF(W704="","",IF(F704="休日",AW704,IF(F704="法休",AW704,VLOOKUP(F704,カレンダマスタ!$Q$56:$R$69,2,FALSE))))</f>
        <v>0.36458333333333331</v>
      </c>
      <c r="BG704" s="254" t="str">
        <f t="shared" si="81"/>
        <v>CS</v>
      </c>
      <c r="BH704" s="254" t="str">
        <f>IF(AX704="","",IF(P704&lt;&gt;"","",IF(BG704="CS","OK",IF(VLOOKUP(E704,カレンダマスタ!$A$5:$D$381,4,FALSE)&gt;0,"",IF(OR(AX704*24&gt;10.84,AZ704*24&lt;14.5)=TRUE,"×","OK")))))</f>
        <v>OK</v>
      </c>
    </row>
    <row r="705" spans="2:60">
      <c r="B705" s="111"/>
      <c r="C705" s="385">
        <f>IF(STEP!C705&lt;&gt;"",STEP!C705,"")</f>
        <v>391158</v>
      </c>
      <c r="D705" s="386" t="str">
        <f>IF(STEP!D705&lt;&gt;"",STEP!D705,"")</f>
        <v>阿部　悠汰</v>
      </c>
      <c r="E705" s="387">
        <f>IF(STEP!E705&lt;&gt;"",STEP!E705,"")</f>
        <v>45422</v>
      </c>
      <c r="F705" s="256" t="s">
        <v>557</v>
      </c>
      <c r="G705" s="257"/>
      <c r="H705" s="254">
        <v>0.36458333333333331</v>
      </c>
      <c r="I705" s="254">
        <v>0.35902777777777778</v>
      </c>
      <c r="J705" s="254"/>
      <c r="K705" s="254"/>
      <c r="L705" s="254">
        <v>0.72916666666666663</v>
      </c>
      <c r="M705" s="254">
        <v>0.77083333333333337</v>
      </c>
      <c r="N705" s="254"/>
      <c r="O705" s="254"/>
      <c r="P705" s="254"/>
      <c r="Q705" s="254" t="s">
        <v>559</v>
      </c>
      <c r="R705" s="254"/>
      <c r="S705" s="254"/>
      <c r="T705" s="254"/>
      <c r="U705" s="254"/>
      <c r="V705" s="254">
        <v>0.33333333333333331</v>
      </c>
      <c r="W705" s="254">
        <v>0.36458333333333331</v>
      </c>
      <c r="X705" s="254"/>
      <c r="Y705" s="254">
        <v>3.125E-2</v>
      </c>
      <c r="Z705" s="254"/>
      <c r="AA705" s="254"/>
      <c r="AB705" s="254"/>
      <c r="AC705" s="254"/>
      <c r="AD705" s="254"/>
      <c r="AE705" s="255">
        <v>3.125E-2</v>
      </c>
      <c r="AF705" s="255">
        <v>3.125E-2</v>
      </c>
      <c r="AG705" s="255"/>
      <c r="AH705" s="255">
        <v>3.125E-2</v>
      </c>
      <c r="AI705" s="255">
        <v>1</v>
      </c>
      <c r="AJ705" s="255">
        <v>1</v>
      </c>
      <c r="AK705" s="255"/>
      <c r="AL705" s="255"/>
      <c r="AM705" s="255"/>
      <c r="AN705" s="255"/>
      <c r="AO705" s="254"/>
      <c r="AP705" s="254"/>
      <c r="AQ705" s="254"/>
      <c r="AR705" s="254"/>
      <c r="AS705" s="254"/>
      <c r="AT705" s="254"/>
      <c r="AU705" s="254"/>
      <c r="AW705" s="283">
        <f t="shared" si="82"/>
        <v>0.3611111111111111</v>
      </c>
      <c r="AX705" s="283">
        <f t="shared" si="80"/>
        <v>0.36458333333333331</v>
      </c>
      <c r="AY705" s="283">
        <f t="shared" si="83"/>
        <v>0.77083333333333326</v>
      </c>
      <c r="AZ705" s="283">
        <f t="shared" si="84"/>
        <v>0.77083333333333326</v>
      </c>
      <c r="BA705" s="283">
        <f t="shared" si="85"/>
        <v>0.36458333333333331</v>
      </c>
      <c r="BD705" s="254">
        <f>IF(W705="","",IF(F705="休日",AW705,IF(F705="法休",AW705,VLOOKUP(F705,カレンダマスタ!$Q$56:$R$69,2,FALSE))))</f>
        <v>0.36458333333333331</v>
      </c>
      <c r="BG705" s="254" t="str">
        <f t="shared" si="81"/>
        <v>CS</v>
      </c>
      <c r="BH705" s="254" t="str">
        <f>IF(AX705="","",IF(P705&lt;&gt;"","",IF(BG705="CS","OK",IF(VLOOKUP(E705,カレンダマスタ!$A$5:$D$381,4,FALSE)&gt;0,"",IF(OR(AX705*24&gt;10.84,AZ705*24&lt;14.5)=TRUE,"×","OK")))))</f>
        <v>OK</v>
      </c>
    </row>
    <row r="706" spans="2:60">
      <c r="B706" s="111"/>
      <c r="C706" s="388">
        <f>IF(STEP!C706&lt;&gt;"",STEP!C706,"")</f>
        <v>391158</v>
      </c>
      <c r="D706" s="389" t="str">
        <f>IF(STEP!D706&lt;&gt;"",STEP!D706,"")</f>
        <v>阿部　悠汰</v>
      </c>
      <c r="E706" s="390">
        <f>IF(STEP!E706&lt;&gt;"",STEP!E706,"")</f>
        <v>45423</v>
      </c>
      <c r="F706" s="259" t="s">
        <v>211</v>
      </c>
      <c r="G706" s="266"/>
      <c r="H706" s="260"/>
      <c r="I706" s="260"/>
      <c r="J706" s="260"/>
      <c r="K706" s="260"/>
      <c r="L706" s="260"/>
      <c r="M706" s="260"/>
      <c r="N706" s="260"/>
      <c r="O706" s="260"/>
      <c r="P706" s="260"/>
      <c r="Q706" s="260"/>
      <c r="R706" s="260"/>
      <c r="S706" s="260"/>
      <c r="T706" s="260"/>
      <c r="U706" s="260"/>
      <c r="V706" s="260"/>
      <c r="W706" s="260"/>
      <c r="X706" s="260"/>
      <c r="Y706" s="260"/>
      <c r="Z706" s="260"/>
      <c r="AA706" s="260"/>
      <c r="AB706" s="260"/>
      <c r="AC706" s="260"/>
      <c r="AD706" s="260"/>
      <c r="AE706" s="261"/>
      <c r="AF706" s="261"/>
      <c r="AG706" s="261"/>
      <c r="AH706" s="261"/>
      <c r="AI706" s="261"/>
      <c r="AJ706" s="261"/>
      <c r="AK706" s="261"/>
      <c r="AL706" s="261"/>
      <c r="AM706" s="261"/>
      <c r="AN706" s="261"/>
      <c r="AO706" s="260"/>
      <c r="AP706" s="260"/>
      <c r="AQ706" s="260"/>
      <c r="AR706" s="260"/>
      <c r="AS706" s="260"/>
      <c r="AT706" s="260"/>
      <c r="AU706" s="260"/>
      <c r="AW706" s="284" t="str">
        <f t="shared" si="82"/>
        <v/>
      </c>
      <c r="AX706" s="284" t="str">
        <f t="shared" si="80"/>
        <v/>
      </c>
      <c r="AY706" s="284" t="str">
        <f t="shared" si="83"/>
        <v/>
      </c>
      <c r="AZ706" s="284" t="str">
        <f t="shared" si="84"/>
        <v/>
      </c>
      <c r="BA706" s="284" t="str">
        <f t="shared" si="85"/>
        <v/>
      </c>
      <c r="BD706" s="260" t="str">
        <f>IF(W706="","",IF(F706="休日",AW706,IF(F706="法休",AW706,VLOOKUP(F706,カレンダマスタ!$Q$56:$R$69,2,FALSE))))</f>
        <v/>
      </c>
      <c r="BG706" s="260" t="str">
        <f t="shared" si="81"/>
        <v>CS</v>
      </c>
      <c r="BH706" s="260" t="str">
        <f>IF(AX706="","",IF(P706&lt;&gt;"","",IF(BG706="CS","OK",IF(VLOOKUP(E706,カレンダマスタ!$A$5:$D$381,4,FALSE)&gt;0,"",IF(OR(AX706*24&gt;10.84,AZ706*24&lt;14.5)=TRUE,"×","OK")))))</f>
        <v/>
      </c>
    </row>
    <row r="707" spans="2:60">
      <c r="B707" s="111"/>
      <c r="C707" s="391">
        <f>IF(STEP!C707&lt;&gt;"",STEP!C707,"")</f>
        <v>391158</v>
      </c>
      <c r="D707" s="392" t="str">
        <f>IF(STEP!D707&lt;&gt;"",STEP!D707,"")</f>
        <v>阿部　悠汰</v>
      </c>
      <c r="E707" s="393">
        <f>IF(STEP!E707&lt;&gt;"",STEP!E707,"")</f>
        <v>45424</v>
      </c>
      <c r="F707" s="263" t="s">
        <v>212</v>
      </c>
      <c r="G707" s="267"/>
      <c r="H707" s="264"/>
      <c r="I707" s="264"/>
      <c r="J707" s="264"/>
      <c r="K707" s="264"/>
      <c r="L707" s="264"/>
      <c r="M707" s="264"/>
      <c r="N707" s="264"/>
      <c r="O707" s="264"/>
      <c r="P707" s="264"/>
      <c r="Q707" s="264"/>
      <c r="R707" s="264"/>
      <c r="S707" s="264"/>
      <c r="T707" s="264"/>
      <c r="U707" s="264"/>
      <c r="V707" s="264"/>
      <c r="W707" s="264"/>
      <c r="X707" s="264"/>
      <c r="Y707" s="264"/>
      <c r="Z707" s="264"/>
      <c r="AA707" s="264"/>
      <c r="AB707" s="264"/>
      <c r="AC707" s="264"/>
      <c r="AD707" s="264"/>
      <c r="AE707" s="265"/>
      <c r="AF707" s="265"/>
      <c r="AG707" s="265"/>
      <c r="AH707" s="265"/>
      <c r="AI707" s="265"/>
      <c r="AJ707" s="265"/>
      <c r="AK707" s="265"/>
      <c r="AL707" s="265"/>
      <c r="AM707" s="265"/>
      <c r="AN707" s="265"/>
      <c r="AO707" s="264"/>
      <c r="AP707" s="264"/>
      <c r="AQ707" s="264"/>
      <c r="AR707" s="264"/>
      <c r="AS707" s="264"/>
      <c r="AT707" s="264"/>
      <c r="AU707" s="264"/>
      <c r="AW707" s="285" t="str">
        <f t="shared" si="82"/>
        <v/>
      </c>
      <c r="AX707" s="285" t="str">
        <f t="shared" si="80"/>
        <v/>
      </c>
      <c r="AY707" s="285" t="str">
        <f t="shared" si="83"/>
        <v/>
      </c>
      <c r="AZ707" s="285" t="str">
        <f t="shared" si="84"/>
        <v/>
      </c>
      <c r="BA707" s="285" t="str">
        <f t="shared" si="85"/>
        <v/>
      </c>
      <c r="BD707" s="264" t="str">
        <f>IF(W707="","",IF(F707="休日",AW707,IF(F707="法休",AW707,VLOOKUP(F707,カレンダマスタ!$Q$56:$R$69,2,FALSE))))</f>
        <v/>
      </c>
      <c r="BG707" s="264" t="str">
        <f t="shared" si="81"/>
        <v>CS</v>
      </c>
      <c r="BH707" s="264" t="str">
        <f>IF(AX707="","",IF(P707&lt;&gt;"","",IF(BG707="CS","OK",IF(VLOOKUP(E707,カレンダマスタ!$A$5:$D$381,4,FALSE)&gt;0,"",IF(OR(AX707*24&gt;10.84,AZ707*24&lt;14.5)=TRUE,"×","OK")))))</f>
        <v/>
      </c>
    </row>
    <row r="708" spans="2:60">
      <c r="B708" s="111"/>
      <c r="C708" s="385">
        <f>IF(STEP!C708&lt;&gt;"",STEP!C708,"")</f>
        <v>391158</v>
      </c>
      <c r="D708" s="386" t="str">
        <f>IF(STEP!D708&lt;&gt;"",STEP!D708,"")</f>
        <v>阿部　悠汰</v>
      </c>
      <c r="E708" s="387">
        <f>IF(STEP!E708&lt;&gt;"",STEP!E708,"")</f>
        <v>45425</v>
      </c>
      <c r="F708" s="253" t="s">
        <v>557</v>
      </c>
      <c r="G708" s="252"/>
      <c r="H708" s="254">
        <v>0.36458333333333331</v>
      </c>
      <c r="I708" s="254">
        <v>0.35972222222222222</v>
      </c>
      <c r="J708" s="254"/>
      <c r="K708" s="254"/>
      <c r="L708" s="254">
        <v>0.72916666666666663</v>
      </c>
      <c r="M708" s="254">
        <v>0.79861111111111116</v>
      </c>
      <c r="N708" s="254"/>
      <c r="O708" s="254"/>
      <c r="P708" s="254"/>
      <c r="Q708" s="254" t="s">
        <v>559</v>
      </c>
      <c r="R708" s="254"/>
      <c r="S708" s="254"/>
      <c r="T708" s="254"/>
      <c r="U708" s="254"/>
      <c r="V708" s="254">
        <v>0.33333333333333331</v>
      </c>
      <c r="W708" s="254">
        <v>0.3923611111111111</v>
      </c>
      <c r="X708" s="254"/>
      <c r="Y708" s="254">
        <v>5.9027777777777783E-2</v>
      </c>
      <c r="Z708" s="254"/>
      <c r="AA708" s="254"/>
      <c r="AB708" s="254"/>
      <c r="AC708" s="254"/>
      <c r="AD708" s="254"/>
      <c r="AE708" s="255">
        <v>5.9027777777777783E-2</v>
      </c>
      <c r="AF708" s="255">
        <v>5.9027777777777783E-2</v>
      </c>
      <c r="AG708" s="255"/>
      <c r="AH708" s="255">
        <v>5.9027777777777783E-2</v>
      </c>
      <c r="AI708" s="255">
        <v>1</v>
      </c>
      <c r="AJ708" s="255">
        <v>1</v>
      </c>
      <c r="AK708" s="255"/>
      <c r="AL708" s="255"/>
      <c r="AM708" s="255"/>
      <c r="AN708" s="255"/>
      <c r="AO708" s="254"/>
      <c r="AP708" s="254"/>
      <c r="AQ708" s="254"/>
      <c r="AR708" s="254"/>
      <c r="AS708" s="254"/>
      <c r="AT708" s="254"/>
      <c r="AU708" s="254"/>
      <c r="AW708" s="283">
        <f t="shared" si="82"/>
        <v>0.3611111111111111</v>
      </c>
      <c r="AX708" s="283">
        <f t="shared" si="80"/>
        <v>0.36458333333333331</v>
      </c>
      <c r="AY708" s="283">
        <f t="shared" si="83"/>
        <v>0.79861111111111105</v>
      </c>
      <c r="AZ708" s="283">
        <f t="shared" si="84"/>
        <v>0.79861111111111105</v>
      </c>
      <c r="BA708" s="283">
        <f t="shared" si="85"/>
        <v>0.3923611111111111</v>
      </c>
      <c r="BD708" s="254">
        <f>IF(W708="","",IF(F708="休日",AW708,IF(F708="法休",AW708,VLOOKUP(F708,カレンダマスタ!$Q$56:$R$69,2,FALSE))))</f>
        <v>0.36458333333333331</v>
      </c>
      <c r="BG708" s="503" t="str">
        <f t="shared" si="81"/>
        <v>CS</v>
      </c>
      <c r="BH708" s="503" t="str">
        <f>IF(AX708="","",IF(P708&lt;&gt;"","",IF(BG708="CS","OK",IF(VLOOKUP(E708,カレンダマスタ!$A$5:$D$381,4,FALSE)&gt;0,"",IF(OR(AX708*24&gt;10.84,AZ708*24&lt;14.5)=TRUE,"×","OK")))))</f>
        <v>OK</v>
      </c>
    </row>
    <row r="709" spans="2:60">
      <c r="B709" s="111"/>
      <c r="C709" s="385">
        <f>IF(STEP!C709&lt;&gt;"",STEP!C709,"")</f>
        <v>391158</v>
      </c>
      <c r="D709" s="386" t="str">
        <f>IF(STEP!D709&lt;&gt;"",STEP!D709,"")</f>
        <v>阿部　悠汰</v>
      </c>
      <c r="E709" s="387">
        <f>IF(STEP!E709&lt;&gt;"",STEP!E709,"")</f>
        <v>45426</v>
      </c>
      <c r="F709" s="253" t="s">
        <v>557</v>
      </c>
      <c r="G709" s="252"/>
      <c r="H709" s="254">
        <v>0.36458333333333331</v>
      </c>
      <c r="I709" s="254">
        <v>0.35833333333333334</v>
      </c>
      <c r="J709" s="254"/>
      <c r="K709" s="254"/>
      <c r="L709" s="254">
        <v>0.72916666666666663</v>
      </c>
      <c r="M709" s="254">
        <v>0.79861111111111116</v>
      </c>
      <c r="N709" s="254"/>
      <c r="O709" s="254"/>
      <c r="P709" s="254"/>
      <c r="Q709" s="254" t="s">
        <v>559</v>
      </c>
      <c r="R709" s="254"/>
      <c r="S709" s="254"/>
      <c r="T709" s="254"/>
      <c r="U709" s="254"/>
      <c r="V709" s="254">
        <v>0.33333333333333331</v>
      </c>
      <c r="W709" s="254">
        <v>0.3923611111111111</v>
      </c>
      <c r="X709" s="254"/>
      <c r="Y709" s="254">
        <v>5.9027777777777783E-2</v>
      </c>
      <c r="Z709" s="254"/>
      <c r="AA709" s="254"/>
      <c r="AB709" s="254"/>
      <c r="AC709" s="254"/>
      <c r="AD709" s="254"/>
      <c r="AE709" s="255">
        <v>5.9027777777777783E-2</v>
      </c>
      <c r="AF709" s="255">
        <v>5.9027777777777783E-2</v>
      </c>
      <c r="AG709" s="255"/>
      <c r="AH709" s="255">
        <v>5.9027777777777783E-2</v>
      </c>
      <c r="AI709" s="255">
        <v>1</v>
      </c>
      <c r="AJ709" s="255">
        <v>1</v>
      </c>
      <c r="AK709" s="255"/>
      <c r="AL709" s="255"/>
      <c r="AM709" s="255"/>
      <c r="AN709" s="255"/>
      <c r="AO709" s="254"/>
      <c r="AP709" s="254"/>
      <c r="AQ709" s="254"/>
      <c r="AR709" s="254"/>
      <c r="AS709" s="254"/>
      <c r="AT709" s="254"/>
      <c r="AU709" s="254"/>
      <c r="AW709" s="283">
        <f t="shared" si="82"/>
        <v>0.3611111111111111</v>
      </c>
      <c r="AX709" s="283">
        <f t="shared" si="80"/>
        <v>0.36458333333333331</v>
      </c>
      <c r="AY709" s="283">
        <f t="shared" si="83"/>
        <v>0.79861111111111105</v>
      </c>
      <c r="AZ709" s="283">
        <f t="shared" si="84"/>
        <v>0.79861111111111105</v>
      </c>
      <c r="BA709" s="283">
        <f t="shared" si="85"/>
        <v>0.3923611111111111</v>
      </c>
      <c r="BD709" s="254">
        <f>IF(W709="","",IF(F709="休日",AW709,IF(F709="法休",AW709,VLOOKUP(F709,カレンダマスタ!$Q$56:$R$69,2,FALSE))))</f>
        <v>0.36458333333333331</v>
      </c>
      <c r="BG709" s="254" t="str">
        <f t="shared" si="81"/>
        <v>CS</v>
      </c>
      <c r="BH709" s="254" t="str">
        <f>IF(AX709="","",IF(P709&lt;&gt;"","",IF(BG709="CS","OK",IF(VLOOKUP(E709,カレンダマスタ!$A$5:$D$381,4,FALSE)&gt;0,"",IF(OR(AX709*24&gt;10.84,AZ709*24&lt;14.5)=TRUE,"×","OK")))))</f>
        <v>OK</v>
      </c>
    </row>
    <row r="710" spans="2:60">
      <c r="B710" s="111"/>
      <c r="C710" s="385">
        <f>IF(STEP!C710&lt;&gt;"",STEP!C710,"")</f>
        <v>391158</v>
      </c>
      <c r="D710" s="386" t="str">
        <f>IF(STEP!D710&lt;&gt;"",STEP!D710,"")</f>
        <v>阿部　悠汰</v>
      </c>
      <c r="E710" s="387">
        <f>IF(STEP!E710&lt;&gt;"",STEP!E710,"")</f>
        <v>45427</v>
      </c>
      <c r="F710" s="253" t="s">
        <v>557</v>
      </c>
      <c r="G710" s="252"/>
      <c r="H710" s="254">
        <v>0.36458333333333331</v>
      </c>
      <c r="I710" s="254">
        <v>0.35972222222222222</v>
      </c>
      <c r="J710" s="254"/>
      <c r="K710" s="254"/>
      <c r="L710" s="254">
        <v>0.72916666666666663</v>
      </c>
      <c r="M710" s="254">
        <v>0.75416666666666676</v>
      </c>
      <c r="N710" s="254"/>
      <c r="O710" s="254"/>
      <c r="P710" s="254"/>
      <c r="Q710" s="254" t="s">
        <v>559</v>
      </c>
      <c r="R710" s="254"/>
      <c r="S710" s="254"/>
      <c r="T710" s="254"/>
      <c r="U710" s="254"/>
      <c r="V710" s="254">
        <v>0.33333333333333331</v>
      </c>
      <c r="W710" s="254">
        <v>0.34722222222222227</v>
      </c>
      <c r="X710" s="254"/>
      <c r="Y710" s="254">
        <v>1.3888888888888888E-2</v>
      </c>
      <c r="Z710" s="254"/>
      <c r="AA710" s="254"/>
      <c r="AB710" s="254"/>
      <c r="AC710" s="254"/>
      <c r="AD710" s="254"/>
      <c r="AE710" s="255">
        <v>1.3888888888888888E-2</v>
      </c>
      <c r="AF710" s="255">
        <v>1.3888888888888888E-2</v>
      </c>
      <c r="AG710" s="255"/>
      <c r="AH710" s="255">
        <v>1.3888888888888888E-2</v>
      </c>
      <c r="AI710" s="255">
        <v>1</v>
      </c>
      <c r="AJ710" s="255">
        <v>1</v>
      </c>
      <c r="AK710" s="255"/>
      <c r="AL710" s="255"/>
      <c r="AM710" s="255"/>
      <c r="AN710" s="255"/>
      <c r="AO710" s="254"/>
      <c r="AP710" s="254"/>
      <c r="AQ710" s="254"/>
      <c r="AR710" s="254"/>
      <c r="AS710" s="254"/>
      <c r="AT710" s="254"/>
      <c r="AU710" s="254"/>
      <c r="AW710" s="283">
        <f t="shared" si="82"/>
        <v>0.3611111111111111</v>
      </c>
      <c r="AX710" s="283">
        <f t="shared" si="80"/>
        <v>0.36458333333333331</v>
      </c>
      <c r="AY710" s="283">
        <f t="shared" si="83"/>
        <v>0.75347222222222221</v>
      </c>
      <c r="AZ710" s="283">
        <f t="shared" si="84"/>
        <v>0.75347222222222221</v>
      </c>
      <c r="BA710" s="283">
        <f t="shared" si="85"/>
        <v>0.34722222222222227</v>
      </c>
      <c r="BD710" s="254">
        <f>IF(W710="","",IF(F710="休日",AW710,IF(F710="法休",AW710,VLOOKUP(F710,カレンダマスタ!$Q$56:$R$69,2,FALSE))))</f>
        <v>0.36458333333333331</v>
      </c>
      <c r="BG710" s="254" t="str">
        <f t="shared" si="81"/>
        <v>CS</v>
      </c>
      <c r="BH710" s="254" t="str">
        <f>IF(AX710="","",IF(P710&lt;&gt;"","",IF(BG710="CS","OK",IF(VLOOKUP(E710,カレンダマスタ!$A$5:$D$381,4,FALSE)&gt;0,"",IF(OR(AX710*24&gt;10.84,AZ710*24&lt;14.5)=TRUE,"×","OK")))))</f>
        <v>OK</v>
      </c>
    </row>
    <row r="711" spans="2:60">
      <c r="B711" s="111"/>
      <c r="C711" s="385">
        <f>IF(STEP!C711&lt;&gt;"",STEP!C711,"")</f>
        <v>391158</v>
      </c>
      <c r="D711" s="386" t="str">
        <f>IF(STEP!D711&lt;&gt;"",STEP!D711,"")</f>
        <v>阿部　悠汰</v>
      </c>
      <c r="E711" s="387">
        <f>IF(STEP!E711&lt;&gt;"",STEP!E711,"")</f>
        <v>45428</v>
      </c>
      <c r="F711" s="256" t="s">
        <v>557</v>
      </c>
      <c r="G711" s="257"/>
      <c r="H711" s="254">
        <v>0.36458333333333331</v>
      </c>
      <c r="I711" s="254">
        <v>0.35833333333333334</v>
      </c>
      <c r="J711" s="254"/>
      <c r="K711" s="254"/>
      <c r="L711" s="254">
        <v>0.72916666666666663</v>
      </c>
      <c r="M711" s="254">
        <v>0.79861111111111116</v>
      </c>
      <c r="N711" s="254"/>
      <c r="O711" s="254"/>
      <c r="P711" s="254"/>
      <c r="Q711" s="254" t="s">
        <v>559</v>
      </c>
      <c r="R711" s="254"/>
      <c r="S711" s="254"/>
      <c r="T711" s="254"/>
      <c r="U711" s="254"/>
      <c r="V711" s="254">
        <v>0.33333333333333331</v>
      </c>
      <c r="W711" s="254">
        <v>0.3923611111111111</v>
      </c>
      <c r="X711" s="254"/>
      <c r="Y711" s="254">
        <v>5.9027777777777783E-2</v>
      </c>
      <c r="Z711" s="254"/>
      <c r="AA711" s="254"/>
      <c r="AB711" s="254"/>
      <c r="AC711" s="254"/>
      <c r="AD711" s="254"/>
      <c r="AE711" s="255">
        <v>5.9027777777777783E-2</v>
      </c>
      <c r="AF711" s="255">
        <v>5.9027777777777783E-2</v>
      </c>
      <c r="AG711" s="255"/>
      <c r="AH711" s="255">
        <v>5.9027777777777783E-2</v>
      </c>
      <c r="AI711" s="255">
        <v>1</v>
      </c>
      <c r="AJ711" s="255">
        <v>1</v>
      </c>
      <c r="AK711" s="255"/>
      <c r="AL711" s="255"/>
      <c r="AM711" s="255"/>
      <c r="AN711" s="255"/>
      <c r="AO711" s="254"/>
      <c r="AP711" s="254"/>
      <c r="AQ711" s="254"/>
      <c r="AR711" s="254"/>
      <c r="AS711" s="254"/>
      <c r="AT711" s="254"/>
      <c r="AU711" s="254"/>
      <c r="AW711" s="283">
        <f t="shared" si="82"/>
        <v>0.3611111111111111</v>
      </c>
      <c r="AX711" s="283">
        <f t="shared" si="80"/>
        <v>0.36458333333333331</v>
      </c>
      <c r="AY711" s="283">
        <f t="shared" si="83"/>
        <v>0.79861111111111105</v>
      </c>
      <c r="AZ711" s="283">
        <f t="shared" si="84"/>
        <v>0.79861111111111105</v>
      </c>
      <c r="BA711" s="283">
        <f t="shared" si="85"/>
        <v>0.3923611111111111</v>
      </c>
      <c r="BD711" s="254">
        <f>IF(W711="","",IF(F711="休日",AW711,IF(F711="法休",AW711,VLOOKUP(F711,カレンダマスタ!$Q$56:$R$69,2,FALSE))))</f>
        <v>0.36458333333333331</v>
      </c>
      <c r="BG711" s="254" t="str">
        <f t="shared" si="81"/>
        <v>CS</v>
      </c>
      <c r="BH711" s="254" t="str">
        <f>IF(AX711="","",IF(P711&lt;&gt;"","",IF(BG711="CS","OK",IF(VLOOKUP(E711,カレンダマスタ!$A$5:$D$381,4,FALSE)&gt;0,"",IF(OR(AX711*24&gt;10.84,AZ711*24&lt;14.5)=TRUE,"×","OK")))))</f>
        <v>OK</v>
      </c>
    </row>
    <row r="712" spans="2:60">
      <c r="B712" s="111"/>
      <c r="C712" s="385">
        <f>IF(STEP!C712&lt;&gt;"",STEP!C712,"")</f>
        <v>391158</v>
      </c>
      <c r="D712" s="386" t="str">
        <f>IF(STEP!D712&lt;&gt;"",STEP!D712,"")</f>
        <v>阿部　悠汰</v>
      </c>
      <c r="E712" s="387">
        <f>IF(STEP!E712&lt;&gt;"",STEP!E712,"")</f>
        <v>45429</v>
      </c>
      <c r="F712" s="256" t="s">
        <v>557</v>
      </c>
      <c r="G712" s="257"/>
      <c r="H712" s="254">
        <v>0.36458333333333331</v>
      </c>
      <c r="I712" s="254">
        <v>0.37152777777777773</v>
      </c>
      <c r="J712" s="254"/>
      <c r="K712" s="254"/>
      <c r="L712" s="254">
        <v>0.72916666666666663</v>
      </c>
      <c r="M712" s="254">
        <v>0.76736111111111116</v>
      </c>
      <c r="N712" s="254"/>
      <c r="O712" s="254"/>
      <c r="P712" s="254"/>
      <c r="Q712" s="254" t="s">
        <v>559</v>
      </c>
      <c r="R712" s="254"/>
      <c r="S712" s="254"/>
      <c r="T712" s="254"/>
      <c r="U712" s="254"/>
      <c r="V712" s="254">
        <v>0.33333333333333331</v>
      </c>
      <c r="W712" s="254">
        <v>0.35416666666666669</v>
      </c>
      <c r="X712" s="254"/>
      <c r="Y712" s="254">
        <v>2.0833333333333332E-2</v>
      </c>
      <c r="Z712" s="254"/>
      <c r="AA712" s="254"/>
      <c r="AB712" s="254"/>
      <c r="AC712" s="254"/>
      <c r="AD712" s="254"/>
      <c r="AE712" s="255">
        <v>2.0833333333333332E-2</v>
      </c>
      <c r="AF712" s="255">
        <v>2.0833333333333332E-2</v>
      </c>
      <c r="AG712" s="255"/>
      <c r="AH712" s="255">
        <v>2.0833333333333332E-2</v>
      </c>
      <c r="AI712" s="255">
        <v>1</v>
      </c>
      <c r="AJ712" s="255">
        <v>1</v>
      </c>
      <c r="AK712" s="255"/>
      <c r="AL712" s="255"/>
      <c r="AM712" s="255"/>
      <c r="AN712" s="255"/>
      <c r="AO712" s="254"/>
      <c r="AP712" s="254"/>
      <c r="AQ712" s="254"/>
      <c r="AR712" s="254"/>
      <c r="AS712" s="254"/>
      <c r="AT712" s="254"/>
      <c r="AU712" s="254"/>
      <c r="AW712" s="283">
        <f t="shared" si="82"/>
        <v>0.37152777777777773</v>
      </c>
      <c r="AX712" s="283">
        <f t="shared" si="80"/>
        <v>0.37152777777777773</v>
      </c>
      <c r="AY712" s="283">
        <f t="shared" si="83"/>
        <v>0.76736111111111105</v>
      </c>
      <c r="AZ712" s="283">
        <f t="shared" si="84"/>
        <v>0.76736111111111105</v>
      </c>
      <c r="BA712" s="283">
        <f t="shared" si="85"/>
        <v>0.35416666666666669</v>
      </c>
      <c r="BD712" s="254">
        <f>IF(W712="","",IF(F712="休日",AW712,IF(F712="法休",AW712,VLOOKUP(F712,カレンダマスタ!$Q$56:$R$69,2,FALSE))))</f>
        <v>0.36458333333333331</v>
      </c>
      <c r="BG712" s="254" t="str">
        <f t="shared" si="81"/>
        <v>CS</v>
      </c>
      <c r="BH712" s="254" t="str">
        <f>IF(AX712="","",IF(P712&lt;&gt;"","",IF(BG712="CS","OK",IF(VLOOKUP(E712,カレンダマスタ!$A$5:$D$381,4,FALSE)&gt;0,"",IF(OR(AX712*24&gt;10.84,AZ712*24&lt;14.5)=TRUE,"×","OK")))))</f>
        <v>OK</v>
      </c>
    </row>
    <row r="713" spans="2:60">
      <c r="B713" s="111"/>
      <c r="C713" s="388">
        <f>IF(STEP!C713&lt;&gt;"",STEP!C713,"")</f>
        <v>391158</v>
      </c>
      <c r="D713" s="389" t="str">
        <f>IF(STEP!D713&lt;&gt;"",STEP!D713,"")</f>
        <v>阿部　悠汰</v>
      </c>
      <c r="E713" s="390">
        <f>IF(STEP!E713&lt;&gt;"",STEP!E713,"")</f>
        <v>45430</v>
      </c>
      <c r="F713" s="259" t="s">
        <v>211</v>
      </c>
      <c r="G713" s="266"/>
      <c r="H713" s="260"/>
      <c r="I713" s="260"/>
      <c r="J713" s="260"/>
      <c r="K713" s="260"/>
      <c r="L713" s="260"/>
      <c r="M713" s="260"/>
      <c r="N713" s="260"/>
      <c r="O713" s="260"/>
      <c r="P713" s="260"/>
      <c r="Q713" s="260"/>
      <c r="R713" s="260"/>
      <c r="S713" s="260"/>
      <c r="T713" s="260"/>
      <c r="U713" s="260"/>
      <c r="V713" s="260"/>
      <c r="W713" s="260"/>
      <c r="X713" s="260"/>
      <c r="Y713" s="260"/>
      <c r="Z713" s="260"/>
      <c r="AA713" s="260"/>
      <c r="AB713" s="260"/>
      <c r="AC713" s="260"/>
      <c r="AD713" s="260"/>
      <c r="AE713" s="261"/>
      <c r="AF713" s="261"/>
      <c r="AG713" s="261"/>
      <c r="AH713" s="261"/>
      <c r="AI713" s="261"/>
      <c r="AJ713" s="261"/>
      <c r="AK713" s="261"/>
      <c r="AL713" s="261"/>
      <c r="AM713" s="261"/>
      <c r="AN713" s="261"/>
      <c r="AO713" s="260"/>
      <c r="AP713" s="260"/>
      <c r="AQ713" s="260"/>
      <c r="AR713" s="260"/>
      <c r="AS713" s="260"/>
      <c r="AT713" s="260"/>
      <c r="AU713" s="260"/>
      <c r="AW713" s="284" t="str">
        <f t="shared" si="82"/>
        <v/>
      </c>
      <c r="AX713" s="284" t="str">
        <f t="shared" si="80"/>
        <v/>
      </c>
      <c r="AY713" s="284" t="str">
        <f t="shared" si="83"/>
        <v/>
      </c>
      <c r="AZ713" s="284" t="str">
        <f t="shared" si="84"/>
        <v/>
      </c>
      <c r="BA713" s="284" t="str">
        <f t="shared" si="85"/>
        <v/>
      </c>
      <c r="BD713" s="260" t="str">
        <f>IF(W713="","",IF(F713="休日",AW713,IF(F713="法休",AW713,VLOOKUP(F713,カレンダマスタ!$Q$56:$R$69,2,FALSE))))</f>
        <v/>
      </c>
      <c r="BG713" s="260" t="str">
        <f t="shared" si="81"/>
        <v>CS</v>
      </c>
      <c r="BH713" s="260" t="str">
        <f>IF(AX713="","",IF(P713&lt;&gt;"","",IF(BG713="CS","OK",IF(VLOOKUP(E713,カレンダマスタ!$A$5:$D$381,4,FALSE)&gt;0,"",IF(OR(AX713*24&gt;10.84,AZ713*24&lt;14.5)=TRUE,"×","OK")))))</f>
        <v/>
      </c>
    </row>
    <row r="714" spans="2:60">
      <c r="B714" s="111"/>
      <c r="C714" s="394">
        <f>IF(STEP!C714&lt;&gt;"",STEP!C714,"")</f>
        <v>391158</v>
      </c>
      <c r="D714" s="395" t="str">
        <f>IF(STEP!D714&lt;&gt;"",STEP!D714,"")</f>
        <v>阿部　悠汰</v>
      </c>
      <c r="E714" s="396">
        <f>IF(STEP!E714&lt;&gt;"",STEP!E714,"")</f>
        <v>45431</v>
      </c>
      <c r="F714" s="269" t="s">
        <v>212</v>
      </c>
      <c r="G714" s="268"/>
      <c r="H714" s="270"/>
      <c r="I714" s="270"/>
      <c r="J714" s="270"/>
      <c r="K714" s="270"/>
      <c r="L714" s="270"/>
      <c r="M714" s="270"/>
      <c r="N714" s="270"/>
      <c r="O714" s="270"/>
      <c r="P714" s="270"/>
      <c r="Q714" s="270"/>
      <c r="R714" s="270"/>
      <c r="S714" s="270"/>
      <c r="T714" s="270"/>
      <c r="U714" s="270"/>
      <c r="V714" s="270"/>
      <c r="W714" s="270"/>
      <c r="X714" s="270"/>
      <c r="Y714" s="270"/>
      <c r="Z714" s="270"/>
      <c r="AA714" s="270"/>
      <c r="AB714" s="270"/>
      <c r="AC714" s="270"/>
      <c r="AD714" s="270"/>
      <c r="AE714" s="271"/>
      <c r="AF714" s="271"/>
      <c r="AG714" s="271"/>
      <c r="AH714" s="271"/>
      <c r="AI714" s="271"/>
      <c r="AJ714" s="271"/>
      <c r="AK714" s="271"/>
      <c r="AL714" s="271"/>
      <c r="AM714" s="271"/>
      <c r="AN714" s="271"/>
      <c r="AO714" s="270"/>
      <c r="AP714" s="270"/>
      <c r="AQ714" s="270"/>
      <c r="AR714" s="270"/>
      <c r="AS714" s="270"/>
      <c r="AT714" s="270"/>
      <c r="AU714" s="270"/>
      <c r="AW714" s="282" t="str">
        <f t="shared" si="82"/>
        <v/>
      </c>
      <c r="AX714" s="282" t="str">
        <f t="shared" si="80"/>
        <v/>
      </c>
      <c r="AY714" s="282" t="str">
        <f t="shared" si="83"/>
        <v/>
      </c>
      <c r="AZ714" s="282" t="str">
        <f t="shared" si="84"/>
        <v/>
      </c>
      <c r="BA714" s="282" t="str">
        <f t="shared" si="85"/>
        <v/>
      </c>
      <c r="BD714" s="270" t="str">
        <f>IF(W714="","",IF(F714="休日",AW714,IF(F714="法休",AW714,VLOOKUP(F714,カレンダマスタ!$Q$56:$R$69,2,FALSE))))</f>
        <v/>
      </c>
      <c r="BG714" s="270" t="str">
        <f t="shared" si="81"/>
        <v>CS</v>
      </c>
      <c r="BH714" s="270" t="str">
        <f>IF(AX714="","",IF(P714&lt;&gt;"","",IF(BG714="CS","OK",IF(VLOOKUP(E714,カレンダマスタ!$A$5:$D$381,4,FALSE)&gt;0,"",IF(OR(AX714*24&gt;10.84,AZ714*24&lt;14.5)=TRUE,"×","OK")))))</f>
        <v/>
      </c>
    </row>
    <row r="715" spans="2:60">
      <c r="B715" s="111"/>
      <c r="C715" s="385">
        <f>IF(STEP!C715&lt;&gt;"",STEP!C715,"")</f>
        <v>391158</v>
      </c>
      <c r="D715" s="386" t="str">
        <f>IF(STEP!D715&lt;&gt;"",STEP!D715,"")</f>
        <v>阿部　悠汰</v>
      </c>
      <c r="E715" s="387">
        <f>IF(STEP!E715&lt;&gt;"",STEP!E715,"")</f>
        <v>45432</v>
      </c>
      <c r="F715" s="253" t="s">
        <v>557</v>
      </c>
      <c r="G715" s="252"/>
      <c r="H715" s="254">
        <v>0.36458333333333331</v>
      </c>
      <c r="I715" s="254">
        <v>0.36180555555555555</v>
      </c>
      <c r="J715" s="254"/>
      <c r="K715" s="254"/>
      <c r="L715" s="254">
        <v>0.72916666666666663</v>
      </c>
      <c r="M715" s="254"/>
      <c r="N715" s="254"/>
      <c r="O715" s="254"/>
      <c r="P715" s="254"/>
      <c r="Q715" s="254" t="s">
        <v>559</v>
      </c>
      <c r="R715" s="254"/>
      <c r="S715" s="254"/>
      <c r="T715" s="254"/>
      <c r="U715" s="254"/>
      <c r="V715" s="254"/>
      <c r="W715" s="254"/>
      <c r="X715" s="254"/>
      <c r="Y715" s="254"/>
      <c r="Z715" s="254"/>
      <c r="AA715" s="254"/>
      <c r="AB715" s="254"/>
      <c r="AC715" s="254"/>
      <c r="AD715" s="254"/>
      <c r="AE715" s="255">
        <v>6.25E-2</v>
      </c>
      <c r="AF715" s="255"/>
      <c r="AG715" s="255" t="s">
        <v>635</v>
      </c>
      <c r="AH715" s="255"/>
      <c r="AI715" s="255">
        <v>1</v>
      </c>
      <c r="AJ715" s="255"/>
      <c r="AK715" s="255"/>
      <c r="AL715" s="255"/>
      <c r="AM715" s="255"/>
      <c r="AN715" s="255"/>
      <c r="AO715" s="254"/>
      <c r="AP715" s="254"/>
      <c r="AQ715" s="254"/>
      <c r="AR715" s="254"/>
      <c r="AS715" s="254"/>
      <c r="AT715" s="254"/>
      <c r="AU715" s="254"/>
      <c r="AW715" s="283" t="str">
        <f t="shared" si="82"/>
        <v/>
      </c>
      <c r="AX715" s="283" t="str">
        <f t="shared" si="80"/>
        <v/>
      </c>
      <c r="AY715" s="283" t="str">
        <f t="shared" si="83"/>
        <v/>
      </c>
      <c r="AZ715" s="283" t="str">
        <f t="shared" si="84"/>
        <v/>
      </c>
      <c r="BA715" s="283" t="str">
        <f t="shared" si="85"/>
        <v/>
      </c>
      <c r="BD715" s="254" t="str">
        <f>IF(W715="","",IF(F715="休日",AW715,IF(F715="法休",AW715,VLOOKUP(F715,カレンダマスタ!$Q$56:$R$69,2,FALSE))))</f>
        <v/>
      </c>
      <c r="BG715" s="254" t="str">
        <f t="shared" si="81"/>
        <v>CS</v>
      </c>
      <c r="BH715" s="254" t="str">
        <f>IF(AX715="","",IF(P715&lt;&gt;"","",IF(BG715="CS","OK",IF(VLOOKUP(E715,カレンダマスタ!$A$5:$D$381,4,FALSE)&gt;0,"",IF(OR(AX715*24&gt;10.84,AZ715*24&lt;14.5)=TRUE,"×","OK")))))</f>
        <v/>
      </c>
    </row>
    <row r="716" spans="2:60">
      <c r="B716" s="111"/>
      <c r="C716" s="397" t="str">
        <f>IF(STEP!C716&lt;&gt;"",STEP!C716,"")</f>
        <v/>
      </c>
      <c r="D716" s="398" t="str">
        <f>IF(STEP!D716&lt;&gt;"",STEP!D716,"")</f>
        <v/>
      </c>
      <c r="E716" s="399" t="str">
        <f>IF(STEP!E716&lt;&gt;"",STEP!E716,"")</f>
        <v/>
      </c>
      <c r="F716" s="273"/>
      <c r="G716" s="272"/>
      <c r="H716" s="274"/>
      <c r="I716" s="274"/>
      <c r="J716" s="274"/>
      <c r="K716" s="274"/>
      <c r="L716" s="274"/>
      <c r="M716" s="274"/>
      <c r="N716" s="274"/>
      <c r="O716" s="274"/>
      <c r="P716" s="274"/>
      <c r="Q716" s="274"/>
      <c r="R716" s="274"/>
      <c r="S716" s="274"/>
      <c r="T716" s="274"/>
      <c r="U716" s="274"/>
      <c r="V716" s="274"/>
      <c r="W716" s="274"/>
      <c r="X716" s="274"/>
      <c r="Y716" s="274"/>
      <c r="Z716" s="274"/>
      <c r="AA716" s="274"/>
      <c r="AB716" s="274"/>
      <c r="AC716" s="274"/>
      <c r="AD716" s="274"/>
      <c r="AE716" s="275"/>
      <c r="AF716" s="275"/>
      <c r="AG716" s="275"/>
      <c r="AH716" s="275"/>
      <c r="AI716" s="275"/>
      <c r="AJ716" s="275"/>
      <c r="AK716" s="275"/>
      <c r="AL716" s="275"/>
      <c r="AM716" s="275"/>
      <c r="AN716" s="275"/>
      <c r="AO716" s="274"/>
      <c r="AP716" s="274"/>
      <c r="AQ716" s="274"/>
      <c r="AR716" s="274"/>
      <c r="AS716" s="274"/>
      <c r="AT716" s="274"/>
      <c r="AU716" s="274"/>
      <c r="AW716" s="286" t="str">
        <f t="shared" si="82"/>
        <v/>
      </c>
      <c r="AX716" s="286" t="str">
        <f t="shared" si="80"/>
        <v/>
      </c>
      <c r="AY716" s="286" t="str">
        <f t="shared" si="83"/>
        <v/>
      </c>
      <c r="AZ716" s="286" t="str">
        <f t="shared" si="84"/>
        <v/>
      </c>
      <c r="BA716" s="286" t="str">
        <f t="shared" si="85"/>
        <v/>
      </c>
      <c r="BD716" s="274" t="str">
        <f>IF(W716="","",IF(F716="休日",AW716,IF(F716="法休",AW716,VLOOKUP(F716,カレンダマスタ!$Q$56:$R$69,2,FALSE))))</f>
        <v/>
      </c>
      <c r="BG716" s="274" t="str">
        <f t="shared" si="81"/>
        <v>CS</v>
      </c>
      <c r="BH716" s="274" t="str">
        <f>IF(AX716="","",IF(P716&lt;&gt;"","",IF(BG716="CS","OK",IF(VLOOKUP(E716,カレンダマスタ!$A$5:$D$381,4,FALSE)&gt;0,"",IF(OR(AX716*24&gt;10.84,AZ716*24&lt;14.5)=TRUE,"×","OK")))))</f>
        <v/>
      </c>
    </row>
    <row r="717" spans="2:60">
      <c r="B717" s="111"/>
      <c r="C717" s="397" t="str">
        <f>IF(STEP!C717&lt;&gt;"",STEP!C717,"")</f>
        <v/>
      </c>
      <c r="D717" s="398" t="str">
        <f>IF(STEP!D717&lt;&gt;"",STEP!D717,"")</f>
        <v/>
      </c>
      <c r="E717" s="399" t="str">
        <f>IF(STEP!E717&lt;&gt;"",STEP!E717,"")</f>
        <v/>
      </c>
      <c r="F717" s="273"/>
      <c r="G717" s="272"/>
      <c r="H717" s="274"/>
      <c r="I717" s="274"/>
      <c r="J717" s="274"/>
      <c r="K717" s="274"/>
      <c r="L717" s="274"/>
      <c r="M717" s="274"/>
      <c r="N717" s="274"/>
      <c r="O717" s="274"/>
      <c r="P717" s="274"/>
      <c r="Q717" s="274"/>
      <c r="R717" s="274"/>
      <c r="S717" s="274"/>
      <c r="T717" s="274"/>
      <c r="U717" s="274"/>
      <c r="V717" s="274"/>
      <c r="W717" s="274"/>
      <c r="X717" s="274"/>
      <c r="Y717" s="274"/>
      <c r="Z717" s="274"/>
      <c r="AA717" s="274"/>
      <c r="AB717" s="274"/>
      <c r="AC717" s="274"/>
      <c r="AD717" s="274"/>
      <c r="AE717" s="275"/>
      <c r="AF717" s="275"/>
      <c r="AG717" s="275"/>
      <c r="AH717" s="275"/>
      <c r="AI717" s="275"/>
      <c r="AJ717" s="275"/>
      <c r="AK717" s="275"/>
      <c r="AL717" s="275"/>
      <c r="AM717" s="275"/>
      <c r="AN717" s="275"/>
      <c r="AO717" s="274"/>
      <c r="AP717" s="274"/>
      <c r="AQ717" s="274"/>
      <c r="AR717" s="274"/>
      <c r="AS717" s="274"/>
      <c r="AT717" s="274"/>
      <c r="AU717" s="274"/>
      <c r="AW717" s="286" t="str">
        <f t="shared" si="82"/>
        <v/>
      </c>
      <c r="AX717" s="286" t="str">
        <f t="shared" si="80"/>
        <v/>
      </c>
      <c r="AY717" s="286" t="str">
        <f t="shared" si="83"/>
        <v/>
      </c>
      <c r="AZ717" s="286" t="str">
        <f t="shared" si="84"/>
        <v/>
      </c>
      <c r="BA717" s="286" t="str">
        <f t="shared" si="85"/>
        <v/>
      </c>
      <c r="BD717" s="274" t="str">
        <f>IF(W717="","",IF(F717="休日",AW717,IF(F717="法休",AW717,VLOOKUP(F717,カレンダマスタ!$Q$56:$R$69,2,FALSE))))</f>
        <v/>
      </c>
      <c r="BG717" s="274" t="str">
        <f t="shared" si="81"/>
        <v>CS</v>
      </c>
      <c r="BH717" s="274" t="str">
        <f>IF(AX717="","",IF(P717&lt;&gt;"","",IF(BG717="CS","OK",IF(VLOOKUP(E717,カレンダマスタ!$A$5:$D$381,4,FALSE)&gt;0,"",IF(OR(AX717*24&gt;10.84,AZ717*24&lt;14.5)=TRUE,"×","OK")))))</f>
        <v/>
      </c>
    </row>
    <row r="718" spans="2:60">
      <c r="B718" s="111"/>
      <c r="C718" s="397" t="str">
        <f>IF(STEP!C718&lt;&gt;"",STEP!C718,"")</f>
        <v/>
      </c>
      <c r="D718" s="398" t="str">
        <f>IF(STEP!D718&lt;&gt;"",STEP!D718,"")</f>
        <v/>
      </c>
      <c r="E718" s="399" t="str">
        <f>IF(STEP!E718&lt;&gt;"",STEP!E718,"")</f>
        <v/>
      </c>
      <c r="F718" s="273"/>
      <c r="G718" s="272"/>
      <c r="H718" s="274"/>
      <c r="I718" s="274"/>
      <c r="J718" s="274"/>
      <c r="K718" s="274"/>
      <c r="L718" s="274"/>
      <c r="M718" s="274"/>
      <c r="N718" s="274"/>
      <c r="O718" s="274"/>
      <c r="P718" s="274"/>
      <c r="Q718" s="274"/>
      <c r="R718" s="274"/>
      <c r="S718" s="274"/>
      <c r="T718" s="274"/>
      <c r="U718" s="274"/>
      <c r="V718" s="274"/>
      <c r="W718" s="274"/>
      <c r="X718" s="274"/>
      <c r="Y718" s="274"/>
      <c r="Z718" s="274"/>
      <c r="AA718" s="274"/>
      <c r="AB718" s="274"/>
      <c r="AC718" s="274"/>
      <c r="AD718" s="274"/>
      <c r="AE718" s="275"/>
      <c r="AF718" s="275"/>
      <c r="AG718" s="275"/>
      <c r="AH718" s="275"/>
      <c r="AI718" s="275"/>
      <c r="AJ718" s="275"/>
      <c r="AK718" s="275"/>
      <c r="AL718" s="275"/>
      <c r="AM718" s="275"/>
      <c r="AN718" s="275"/>
      <c r="AO718" s="274"/>
      <c r="AP718" s="274"/>
      <c r="AQ718" s="274"/>
      <c r="AR718" s="274"/>
      <c r="AS718" s="274"/>
      <c r="AT718" s="274"/>
      <c r="AU718" s="274"/>
      <c r="AW718" s="286" t="str">
        <f t="shared" si="82"/>
        <v/>
      </c>
      <c r="AX718" s="286" t="str">
        <f t="shared" si="80"/>
        <v/>
      </c>
      <c r="AY718" s="286" t="str">
        <f t="shared" si="83"/>
        <v/>
      </c>
      <c r="AZ718" s="286" t="str">
        <f t="shared" si="84"/>
        <v/>
      </c>
      <c r="BA718" s="286" t="str">
        <f t="shared" si="85"/>
        <v/>
      </c>
      <c r="BD718" s="274" t="str">
        <f>IF(W718="","",IF(F718="休日",AW718,IF(F718="法休",AW718,VLOOKUP(F718,カレンダマスタ!$Q$56:$R$69,2,FALSE))))</f>
        <v/>
      </c>
      <c r="BG718" s="274" t="str">
        <f t="shared" si="81"/>
        <v>CS</v>
      </c>
      <c r="BH718" s="274" t="str">
        <f>IF(AX718="","",IF(P718&lt;&gt;"","",IF(BG718="CS","OK",IF(VLOOKUP(E718,カレンダマスタ!$A$5:$D$381,4,FALSE)&gt;0,"",IF(OR(AX718*24&gt;10.84,AZ718*24&lt;14.5)=TRUE,"×","OK")))))</f>
        <v/>
      </c>
    </row>
    <row r="719" spans="2:60">
      <c r="B719" s="111"/>
      <c r="C719" s="397" t="str">
        <f>IF(STEP!C719&lt;&gt;"",STEP!C719,"")</f>
        <v/>
      </c>
      <c r="D719" s="398" t="str">
        <f>IF(STEP!D719&lt;&gt;"",STEP!D719,"")</f>
        <v/>
      </c>
      <c r="E719" s="399" t="str">
        <f>IF(STEP!E719&lt;&gt;"",STEP!E719,"")</f>
        <v/>
      </c>
      <c r="F719" s="273"/>
      <c r="G719" s="272"/>
      <c r="H719" s="274"/>
      <c r="I719" s="274"/>
      <c r="J719" s="274"/>
      <c r="K719" s="274"/>
      <c r="L719" s="274"/>
      <c r="M719" s="274"/>
      <c r="N719" s="274"/>
      <c r="O719" s="274"/>
      <c r="P719" s="274"/>
      <c r="Q719" s="274"/>
      <c r="R719" s="274"/>
      <c r="S719" s="274"/>
      <c r="T719" s="274"/>
      <c r="U719" s="274"/>
      <c r="V719" s="274"/>
      <c r="W719" s="274"/>
      <c r="X719" s="274"/>
      <c r="Y719" s="274"/>
      <c r="Z719" s="274"/>
      <c r="AA719" s="274"/>
      <c r="AB719" s="274"/>
      <c r="AC719" s="274"/>
      <c r="AD719" s="274"/>
      <c r="AE719" s="275"/>
      <c r="AF719" s="275"/>
      <c r="AG719" s="275"/>
      <c r="AH719" s="275"/>
      <c r="AI719" s="275"/>
      <c r="AJ719" s="275"/>
      <c r="AK719" s="275"/>
      <c r="AL719" s="275"/>
      <c r="AM719" s="275"/>
      <c r="AN719" s="275"/>
      <c r="AO719" s="274"/>
      <c r="AP719" s="274"/>
      <c r="AQ719" s="274"/>
      <c r="AR719" s="274"/>
      <c r="AS719" s="274"/>
      <c r="AT719" s="274"/>
      <c r="AU719" s="274"/>
      <c r="AW719" s="286" t="str">
        <f t="shared" si="82"/>
        <v/>
      </c>
      <c r="AX719" s="286" t="str">
        <f t="shared" si="80"/>
        <v/>
      </c>
      <c r="AY719" s="286" t="str">
        <f t="shared" si="83"/>
        <v/>
      </c>
      <c r="AZ719" s="286" t="str">
        <f t="shared" si="84"/>
        <v/>
      </c>
      <c r="BA719" s="286" t="str">
        <f t="shared" si="85"/>
        <v/>
      </c>
      <c r="BD719" s="274" t="str">
        <f>IF(W719="","",IF(F719="休日",AW719,IF(F719="法休",AW719,VLOOKUP(F719,カレンダマスタ!$Q$56:$R$69,2,FALSE))))</f>
        <v/>
      </c>
      <c r="BG719" s="274" t="str">
        <f t="shared" si="81"/>
        <v>CS</v>
      </c>
      <c r="BH719" s="274" t="str">
        <f>IF(AX719="","",IF(P719&lt;&gt;"","",IF(BG719="CS","OK",IF(VLOOKUP(E719,カレンダマスタ!$A$5:$D$381,4,FALSE)&gt;0,"",IF(OR(AX719*24&gt;10.84,AZ719*24&lt;14.5)=TRUE,"×","OK")))))</f>
        <v/>
      </c>
    </row>
    <row r="720" spans="2:60" ht="13.8" thickBot="1">
      <c r="B720" s="161"/>
      <c r="C720" s="400" t="str">
        <f>IF(STEP!C720&lt;&gt;"",STEP!C720,"")</f>
        <v/>
      </c>
      <c r="D720" s="401" t="str">
        <f>IF(STEP!D720&lt;&gt;"",STEP!D720,"")</f>
        <v/>
      </c>
      <c r="E720" s="402" t="str">
        <f>IF(STEP!E720&lt;&gt;"",STEP!E720,"")</f>
        <v/>
      </c>
      <c r="F720" s="277"/>
      <c r="G720" s="276"/>
      <c r="H720" s="278"/>
      <c r="I720" s="278"/>
      <c r="J720" s="278"/>
      <c r="K720" s="278"/>
      <c r="L720" s="278"/>
      <c r="M720" s="278"/>
      <c r="N720" s="278"/>
      <c r="O720" s="278"/>
      <c r="P720" s="278"/>
      <c r="Q720" s="278"/>
      <c r="R720" s="278"/>
      <c r="S720" s="278"/>
      <c r="T720" s="278"/>
      <c r="U720" s="278"/>
      <c r="V720" s="278"/>
      <c r="W720" s="278"/>
      <c r="X720" s="278"/>
      <c r="Y720" s="278"/>
      <c r="Z720" s="278"/>
      <c r="AA720" s="278"/>
      <c r="AB720" s="278"/>
      <c r="AC720" s="278"/>
      <c r="AD720" s="278"/>
      <c r="AE720" s="279"/>
      <c r="AF720" s="279"/>
      <c r="AG720" s="279"/>
      <c r="AH720" s="279"/>
      <c r="AI720" s="279"/>
      <c r="AJ720" s="279"/>
      <c r="AK720" s="279"/>
      <c r="AL720" s="279"/>
      <c r="AM720" s="279"/>
      <c r="AN720" s="279"/>
      <c r="AO720" s="278"/>
      <c r="AP720" s="278"/>
      <c r="AQ720" s="278"/>
      <c r="AR720" s="278"/>
      <c r="AS720" s="278"/>
      <c r="AT720" s="278"/>
      <c r="AU720" s="278"/>
      <c r="AW720" s="287" t="str">
        <f t="shared" si="82"/>
        <v/>
      </c>
      <c r="AX720" s="287" t="str">
        <f t="shared" si="80"/>
        <v/>
      </c>
      <c r="AY720" s="287" t="str">
        <f t="shared" si="83"/>
        <v/>
      </c>
      <c r="AZ720" s="287" t="str">
        <f t="shared" si="84"/>
        <v/>
      </c>
      <c r="BA720" s="287" t="str">
        <f t="shared" si="85"/>
        <v/>
      </c>
      <c r="BD720" s="278" t="str">
        <f>IF(W720="","",IF(F720="休日",AW720,IF(F720="法休",AW720,VLOOKUP(F720,カレンダマスタ!$Q$56:$R$69,2,FALSE))))</f>
        <v/>
      </c>
      <c r="BG720" s="278" t="str">
        <f t="shared" si="81"/>
        <v>CS</v>
      </c>
      <c r="BH720" s="278" t="str">
        <f>IF(AX720="","",IF(P720&lt;&gt;"","",IF(BG720="CS","OK",IF(VLOOKUP(E720,カレンダマスタ!$A$5:$D$381,4,FALSE)&gt;0,"",IF(OR(AX720*24&gt;10.84,AZ720*24&lt;14.5)=TRUE,"×","OK")))))</f>
        <v/>
      </c>
    </row>
    <row r="721" spans="2:60">
      <c r="B721" s="323"/>
      <c r="C721" s="366"/>
      <c r="D721" s="367"/>
      <c r="E721" s="368"/>
      <c r="F721" s="367"/>
      <c r="G721" s="366"/>
      <c r="H721" s="369"/>
      <c r="I721" s="369"/>
      <c r="J721" s="369"/>
      <c r="K721" s="369"/>
      <c r="L721" s="369"/>
      <c r="M721" s="369"/>
      <c r="N721" s="369"/>
      <c r="O721" s="369"/>
      <c r="P721" s="369"/>
      <c r="Q721" s="369"/>
      <c r="R721" s="369"/>
      <c r="S721" s="369"/>
      <c r="T721" s="369"/>
      <c r="U721" s="369"/>
      <c r="V721" s="369"/>
      <c r="W721" s="369"/>
      <c r="X721" s="369"/>
      <c r="Y721" s="369"/>
      <c r="Z721" s="369"/>
      <c r="AA721" s="369"/>
      <c r="AB721" s="369"/>
      <c r="AC721" s="369"/>
      <c r="AD721" s="369"/>
      <c r="AE721" s="370"/>
      <c r="AF721" s="370"/>
      <c r="AG721" s="370"/>
      <c r="AH721" s="370"/>
      <c r="AI721" s="370"/>
      <c r="AJ721" s="370"/>
      <c r="AK721" s="370"/>
      <c r="AL721" s="370"/>
      <c r="AM721" s="370"/>
      <c r="AN721" s="370"/>
      <c r="AO721" s="369"/>
      <c r="AP721" s="369"/>
      <c r="AQ721" s="369"/>
      <c r="AR721" s="369"/>
      <c r="AS721" s="369"/>
      <c r="AT721" s="369"/>
      <c r="AU721" s="369"/>
      <c r="AW721" s="363"/>
      <c r="AX721" s="363"/>
      <c r="AY721" s="363"/>
      <c r="AZ721" s="363"/>
      <c r="BA721" s="363"/>
      <c r="BD721" s="369" t="str">
        <f>IF(W721="","",IF(F721="休日",AW721,IF(F721="法休",AW721,VLOOKUP(F721,カレンダマスタ!$Q$56:$R$69,2,FALSE))))</f>
        <v/>
      </c>
      <c r="BG721" s="369"/>
      <c r="BH721" s="369"/>
    </row>
    <row r="722" spans="2:60">
      <c r="B722" s="323"/>
      <c r="C722" s="371"/>
      <c r="D722" s="372"/>
      <c r="E722" s="373"/>
      <c r="F722" s="372"/>
      <c r="G722" s="371"/>
      <c r="H722" s="374"/>
      <c r="I722" s="374"/>
      <c r="J722" s="374"/>
      <c r="K722" s="374"/>
      <c r="L722" s="374"/>
      <c r="M722" s="374"/>
      <c r="N722" s="374"/>
      <c r="O722" s="374"/>
      <c r="P722" s="374"/>
      <c r="Q722" s="374"/>
      <c r="R722" s="374"/>
      <c r="S722" s="374"/>
      <c r="T722" s="374"/>
      <c r="U722" s="374"/>
      <c r="V722" s="374"/>
      <c r="W722" s="374"/>
      <c r="X722" s="374"/>
      <c r="Y722" s="374"/>
      <c r="Z722" s="374"/>
      <c r="AA722" s="374"/>
      <c r="AB722" s="374"/>
      <c r="AC722" s="374"/>
      <c r="AD722" s="374"/>
      <c r="AE722" s="375"/>
      <c r="AF722" s="375"/>
      <c r="AG722" s="375"/>
      <c r="AH722" s="375"/>
      <c r="AI722" s="375"/>
      <c r="AJ722" s="375"/>
      <c r="AK722" s="375"/>
      <c r="AL722" s="375"/>
      <c r="AM722" s="375"/>
      <c r="AN722" s="375"/>
      <c r="AO722" s="374"/>
      <c r="AP722" s="374"/>
      <c r="AQ722" s="374"/>
      <c r="AR722" s="374"/>
      <c r="AS722" s="374"/>
      <c r="AT722" s="374"/>
      <c r="AU722" s="374"/>
      <c r="AW722" s="363"/>
      <c r="AX722" s="363"/>
      <c r="AY722" s="363"/>
      <c r="AZ722" s="363"/>
      <c r="BA722" s="363"/>
      <c r="BD722" s="374" t="str">
        <f>IF(W722="","",IF(F722="休日",AW722,IF(F722="法休",AW722,VLOOKUP(F722,カレンダマスタ!$Q$56:$R$69,2,FALSE))))</f>
        <v/>
      </c>
      <c r="BG722" s="374"/>
      <c r="BH722" s="374"/>
    </row>
    <row r="723" spans="2:60">
      <c r="B723" s="323"/>
      <c r="C723" s="371"/>
      <c r="D723" s="372"/>
      <c r="E723" s="373"/>
      <c r="F723" s="372"/>
      <c r="G723" s="371"/>
      <c r="H723" s="374"/>
      <c r="I723" s="374"/>
      <c r="J723" s="374"/>
      <c r="K723" s="374"/>
      <c r="L723" s="374"/>
      <c r="M723" s="374"/>
      <c r="N723" s="374"/>
      <c r="O723" s="374"/>
      <c r="P723" s="374"/>
      <c r="Q723" s="374"/>
      <c r="R723" s="374"/>
      <c r="S723" s="374"/>
      <c r="T723" s="374"/>
      <c r="U723" s="374"/>
      <c r="V723" s="374"/>
      <c r="W723" s="374"/>
      <c r="X723" s="374"/>
      <c r="Y723" s="374"/>
      <c r="Z723" s="374"/>
      <c r="AA723" s="374"/>
      <c r="AB723" s="374"/>
      <c r="AC723" s="374"/>
      <c r="AD723" s="374"/>
      <c r="AE723" s="375"/>
      <c r="AF723" s="375"/>
      <c r="AG723" s="375"/>
      <c r="AH723" s="375"/>
      <c r="AI723" s="375"/>
      <c r="AJ723" s="375"/>
      <c r="AK723" s="375"/>
      <c r="AL723" s="375"/>
      <c r="AM723" s="375"/>
      <c r="AN723" s="375"/>
      <c r="AO723" s="374"/>
      <c r="AP723" s="374"/>
      <c r="AQ723" s="374"/>
      <c r="AR723" s="374"/>
      <c r="AS723" s="374"/>
      <c r="AT723" s="374"/>
      <c r="AU723" s="374"/>
      <c r="AW723" s="363"/>
      <c r="AX723" s="363"/>
      <c r="AY723" s="363"/>
      <c r="AZ723" s="363"/>
      <c r="BA723" s="363"/>
      <c r="BD723" s="374" t="str">
        <f>IF(W723="","",IF(F723="休日",AW723,IF(F723="法休",AW723,VLOOKUP(F723,カレンダマスタ!$Q$56:$R$69,2,FALSE))))</f>
        <v/>
      </c>
      <c r="BG723" s="374"/>
      <c r="BH723" s="374"/>
    </row>
    <row r="724" spans="2:60">
      <c r="B724" s="323"/>
      <c r="C724" s="371"/>
      <c r="D724" s="372"/>
      <c r="E724" s="373"/>
      <c r="F724" s="372"/>
      <c r="G724" s="371"/>
      <c r="H724" s="374"/>
      <c r="I724" s="374"/>
      <c r="J724" s="374"/>
      <c r="K724" s="374"/>
      <c r="L724" s="374"/>
      <c r="M724" s="374"/>
      <c r="N724" s="374"/>
      <c r="O724" s="374"/>
      <c r="P724" s="374"/>
      <c r="Q724" s="374"/>
      <c r="R724" s="374"/>
      <c r="S724" s="374"/>
      <c r="T724" s="374"/>
      <c r="U724" s="374"/>
      <c r="V724" s="374"/>
      <c r="W724" s="374"/>
      <c r="X724" s="374"/>
      <c r="Y724" s="374"/>
      <c r="Z724" s="374"/>
      <c r="AA724" s="374"/>
      <c r="AB724" s="374"/>
      <c r="AC724" s="374"/>
      <c r="AD724" s="374"/>
      <c r="AE724" s="375"/>
      <c r="AF724" s="375"/>
      <c r="AG724" s="375"/>
      <c r="AH724" s="375"/>
      <c r="AI724" s="375"/>
      <c r="AJ724" s="375"/>
      <c r="AK724" s="375"/>
      <c r="AL724" s="375"/>
      <c r="AM724" s="375"/>
      <c r="AN724" s="375"/>
      <c r="AO724" s="374"/>
      <c r="AP724" s="374"/>
      <c r="AQ724" s="374"/>
      <c r="AR724" s="374"/>
      <c r="AS724" s="374"/>
      <c r="AT724" s="374"/>
      <c r="AU724" s="374"/>
      <c r="AW724" s="363"/>
      <c r="AX724" s="363"/>
      <c r="AY724" s="363"/>
      <c r="AZ724" s="363"/>
      <c r="BA724" s="363"/>
      <c r="BD724" s="374" t="str">
        <f>IF(W724="","",IF(F724="休日",AW724,IF(F724="法休",AW724,VLOOKUP(F724,カレンダマスタ!$Q$56:$R$69,2,FALSE))))</f>
        <v/>
      </c>
      <c r="BG724" s="374"/>
      <c r="BH724" s="374"/>
    </row>
    <row r="725" spans="2:60">
      <c r="B725" s="323"/>
      <c r="C725" s="371"/>
      <c r="D725" s="372"/>
      <c r="E725" s="373"/>
      <c r="F725" s="372"/>
      <c r="G725" s="371"/>
      <c r="H725" s="374"/>
      <c r="I725" s="374"/>
      <c r="J725" s="374"/>
      <c r="K725" s="374"/>
      <c r="L725" s="374"/>
      <c r="M725" s="374"/>
      <c r="N725" s="374"/>
      <c r="O725" s="374"/>
      <c r="P725" s="374"/>
      <c r="Q725" s="374"/>
      <c r="R725" s="374"/>
      <c r="S725" s="374"/>
      <c r="T725" s="374"/>
      <c r="U725" s="374"/>
      <c r="V725" s="374"/>
      <c r="W725" s="374"/>
      <c r="X725" s="374"/>
      <c r="Y725" s="374"/>
      <c r="Z725" s="374"/>
      <c r="AA725" s="374"/>
      <c r="AB725" s="374"/>
      <c r="AC725" s="374"/>
      <c r="AD725" s="374"/>
      <c r="AE725" s="375"/>
      <c r="AF725" s="375"/>
      <c r="AG725" s="375"/>
      <c r="AH725" s="375"/>
      <c r="AI725" s="375"/>
      <c r="AJ725" s="375"/>
      <c r="AK725" s="375"/>
      <c r="AL725" s="375"/>
      <c r="AM725" s="375"/>
      <c r="AN725" s="375"/>
      <c r="AO725" s="374"/>
      <c r="AP725" s="374"/>
      <c r="AQ725" s="374"/>
      <c r="AR725" s="374"/>
      <c r="AS725" s="374"/>
      <c r="AT725" s="374"/>
      <c r="AU725" s="374"/>
      <c r="AW725" s="363"/>
      <c r="AX725" s="363"/>
      <c r="AY725" s="363"/>
      <c r="AZ725" s="363"/>
      <c r="BA725" s="363"/>
      <c r="BD725" s="374" t="str">
        <f>IF(W725="","",IF(F725="休日",AW725,IF(F725="法休",AW725,VLOOKUP(F725,カレンダマスタ!$Q$56:$R$69,2,FALSE))))</f>
        <v/>
      </c>
      <c r="BG725" s="374"/>
      <c r="BH725" s="374"/>
    </row>
    <row r="726" spans="2:60">
      <c r="B726" s="323"/>
      <c r="C726" s="371"/>
      <c r="D726" s="372"/>
      <c r="E726" s="373"/>
      <c r="F726" s="372"/>
      <c r="G726" s="371"/>
      <c r="H726" s="374"/>
      <c r="I726" s="374"/>
      <c r="J726" s="374"/>
      <c r="K726" s="374"/>
      <c r="L726" s="374"/>
      <c r="M726" s="374"/>
      <c r="N726" s="374"/>
      <c r="O726" s="374"/>
      <c r="P726" s="374"/>
      <c r="Q726" s="374"/>
      <c r="R726" s="374"/>
      <c r="S726" s="374"/>
      <c r="T726" s="374"/>
      <c r="U726" s="374"/>
      <c r="V726" s="374"/>
      <c r="W726" s="374"/>
      <c r="X726" s="374"/>
      <c r="Y726" s="374"/>
      <c r="Z726" s="374"/>
      <c r="AA726" s="374"/>
      <c r="AB726" s="374"/>
      <c r="AC726" s="374"/>
      <c r="AD726" s="374"/>
      <c r="AE726" s="375"/>
      <c r="AF726" s="375"/>
      <c r="AG726" s="375"/>
      <c r="AH726" s="375"/>
      <c r="AI726" s="375"/>
      <c r="AJ726" s="375"/>
      <c r="AK726" s="375"/>
      <c r="AL726" s="375"/>
      <c r="AM726" s="375"/>
      <c r="AN726" s="375"/>
      <c r="AO726" s="374"/>
      <c r="AP726" s="374"/>
      <c r="AQ726" s="374"/>
      <c r="AR726" s="374"/>
      <c r="AS726" s="374"/>
      <c r="AT726" s="374"/>
      <c r="AU726" s="374"/>
      <c r="AW726" s="363"/>
      <c r="AX726" s="363"/>
      <c r="AY726" s="363"/>
      <c r="AZ726" s="363"/>
      <c r="BA726" s="363"/>
      <c r="BD726" s="374" t="str">
        <f>IF(W726="","",IF(F726="休日",AW726,IF(F726="法休",AW726,VLOOKUP(F726,カレンダマスタ!$Q$56:$R$69,2,FALSE))))</f>
        <v/>
      </c>
      <c r="BG726" s="374"/>
      <c r="BH726" s="374"/>
    </row>
    <row r="727" spans="2:60">
      <c r="B727" s="323"/>
      <c r="C727" s="371"/>
      <c r="D727" s="372"/>
      <c r="E727" s="373"/>
      <c r="F727" s="372"/>
      <c r="G727" s="371"/>
      <c r="H727" s="374"/>
      <c r="I727" s="374"/>
      <c r="J727" s="374"/>
      <c r="K727" s="374"/>
      <c r="L727" s="374"/>
      <c r="M727" s="374"/>
      <c r="N727" s="374"/>
      <c r="O727" s="374"/>
      <c r="P727" s="374"/>
      <c r="Q727" s="374"/>
      <c r="R727" s="374"/>
      <c r="S727" s="374"/>
      <c r="T727" s="374"/>
      <c r="U727" s="374"/>
      <c r="V727" s="374"/>
      <c r="W727" s="374"/>
      <c r="X727" s="374"/>
      <c r="Y727" s="374"/>
      <c r="Z727" s="374"/>
      <c r="AA727" s="374"/>
      <c r="AB727" s="374"/>
      <c r="AC727" s="374"/>
      <c r="AD727" s="374"/>
      <c r="AE727" s="375"/>
      <c r="AF727" s="375"/>
      <c r="AG727" s="375"/>
      <c r="AH727" s="375"/>
      <c r="AI727" s="375"/>
      <c r="AJ727" s="375"/>
      <c r="AK727" s="375"/>
      <c r="AL727" s="375"/>
      <c r="AM727" s="375"/>
      <c r="AN727" s="375"/>
      <c r="AO727" s="374"/>
      <c r="AP727" s="374"/>
      <c r="AQ727" s="374"/>
      <c r="AR727" s="374"/>
      <c r="AS727" s="374"/>
      <c r="AT727" s="374"/>
      <c r="AU727" s="374"/>
      <c r="AW727" s="363"/>
      <c r="AX727" s="363"/>
      <c r="AY727" s="363"/>
      <c r="AZ727" s="363"/>
      <c r="BA727" s="363"/>
      <c r="BD727" s="374" t="str">
        <f>IF(W727="","",IF(F727="休日",AW727,IF(F727="法休",AW727,VLOOKUP(F727,カレンダマスタ!$Q$56:$R$69,2,FALSE))))</f>
        <v/>
      </c>
      <c r="BG727" s="374"/>
      <c r="BH727" s="374"/>
    </row>
    <row r="728" spans="2:60">
      <c r="B728" s="323"/>
      <c r="C728" s="371"/>
      <c r="D728" s="372"/>
      <c r="E728" s="373"/>
      <c r="F728" s="372"/>
      <c r="G728" s="371"/>
      <c r="H728" s="374"/>
      <c r="I728" s="374"/>
      <c r="J728" s="374"/>
      <c r="K728" s="374"/>
      <c r="L728" s="374"/>
      <c r="M728" s="374"/>
      <c r="N728" s="374"/>
      <c r="O728" s="374"/>
      <c r="P728" s="374"/>
      <c r="Q728" s="374"/>
      <c r="R728" s="374"/>
      <c r="S728" s="374"/>
      <c r="T728" s="374"/>
      <c r="U728" s="374"/>
      <c r="V728" s="374"/>
      <c r="W728" s="374"/>
      <c r="X728" s="374"/>
      <c r="Y728" s="374"/>
      <c r="Z728" s="374"/>
      <c r="AA728" s="374"/>
      <c r="AB728" s="374"/>
      <c r="AC728" s="374"/>
      <c r="AD728" s="374"/>
      <c r="AE728" s="375"/>
      <c r="AF728" s="375"/>
      <c r="AG728" s="375"/>
      <c r="AH728" s="375"/>
      <c r="AI728" s="375"/>
      <c r="AJ728" s="375"/>
      <c r="AK728" s="375"/>
      <c r="AL728" s="375"/>
      <c r="AM728" s="375"/>
      <c r="AN728" s="375"/>
      <c r="AO728" s="374"/>
      <c r="AP728" s="374"/>
      <c r="AQ728" s="374"/>
      <c r="AR728" s="374"/>
      <c r="AS728" s="374"/>
      <c r="AT728" s="374"/>
      <c r="AU728" s="374"/>
      <c r="AW728" s="363"/>
      <c r="AX728" s="363"/>
      <c r="AY728" s="363"/>
      <c r="AZ728" s="363"/>
      <c r="BA728" s="363"/>
      <c r="BD728" s="374" t="str">
        <f>IF(W728="","",IF(F728="休日",AW728,IF(F728="法休",AW728,VLOOKUP(F728,カレンダマスタ!$Q$56:$R$69,2,FALSE))))</f>
        <v/>
      </c>
      <c r="BG728" s="374"/>
      <c r="BH728" s="374"/>
    </row>
    <row r="729" spans="2:60">
      <c r="B729" s="323"/>
      <c r="C729" s="371"/>
      <c r="D729" s="372"/>
      <c r="E729" s="373"/>
      <c r="F729" s="372"/>
      <c r="G729" s="371"/>
      <c r="H729" s="374"/>
      <c r="I729" s="374"/>
      <c r="J729" s="374"/>
      <c r="K729" s="374"/>
      <c r="L729" s="374"/>
      <c r="M729" s="374"/>
      <c r="N729" s="374"/>
      <c r="O729" s="374"/>
      <c r="P729" s="374"/>
      <c r="Q729" s="374"/>
      <c r="R729" s="374"/>
      <c r="S729" s="374"/>
      <c r="T729" s="374"/>
      <c r="U729" s="374"/>
      <c r="V729" s="374"/>
      <c r="W729" s="374"/>
      <c r="X729" s="374"/>
      <c r="Y729" s="374"/>
      <c r="Z729" s="374"/>
      <c r="AA729" s="374"/>
      <c r="AB729" s="374"/>
      <c r="AC729" s="374"/>
      <c r="AD729" s="374"/>
      <c r="AE729" s="375"/>
      <c r="AF729" s="375"/>
      <c r="AG729" s="375"/>
      <c r="AH729" s="375"/>
      <c r="AI729" s="375"/>
      <c r="AJ729" s="375"/>
      <c r="AK729" s="375"/>
      <c r="AL729" s="375"/>
      <c r="AM729" s="375"/>
      <c r="AN729" s="375"/>
      <c r="AO729" s="374"/>
      <c r="AP729" s="374"/>
      <c r="AQ729" s="374"/>
      <c r="AR729" s="374"/>
      <c r="AS729" s="374"/>
      <c r="AT729" s="374"/>
      <c r="AU729" s="374"/>
      <c r="AW729" s="363"/>
      <c r="AX729" s="363"/>
      <c r="AY729" s="363"/>
      <c r="AZ729" s="363"/>
      <c r="BA729" s="363"/>
      <c r="BD729" s="374" t="str">
        <f>IF(W729="","",IF(F729="休日",AW729,IF(F729="法休",AW729,VLOOKUP(F729,カレンダマスタ!$Q$56:$R$69,2,FALSE))))</f>
        <v/>
      </c>
      <c r="BG729" s="374"/>
      <c r="BH729" s="374"/>
    </row>
    <row r="730" spans="2:60" ht="13.8" thickBot="1">
      <c r="B730" s="329"/>
      <c r="C730" s="377"/>
      <c r="D730" s="378"/>
      <c r="E730" s="379"/>
      <c r="F730" s="378"/>
      <c r="G730" s="377"/>
      <c r="H730" s="380"/>
      <c r="I730" s="380"/>
      <c r="J730" s="380"/>
      <c r="K730" s="380"/>
      <c r="L730" s="380"/>
      <c r="M730" s="380"/>
      <c r="N730" s="380"/>
      <c r="O730" s="380"/>
      <c r="P730" s="380"/>
      <c r="Q730" s="380"/>
      <c r="R730" s="380"/>
      <c r="S730" s="380"/>
      <c r="T730" s="380"/>
      <c r="U730" s="380"/>
      <c r="V730" s="380"/>
      <c r="W730" s="380"/>
      <c r="X730" s="380"/>
      <c r="Y730" s="380"/>
      <c r="Z730" s="380"/>
      <c r="AA730" s="380"/>
      <c r="AB730" s="380"/>
      <c r="AC730" s="380"/>
      <c r="AD730" s="380"/>
      <c r="AE730" s="381"/>
      <c r="AF730" s="381"/>
      <c r="AG730" s="381"/>
      <c r="AH730" s="381"/>
      <c r="AI730" s="381"/>
      <c r="AJ730" s="381"/>
      <c r="AK730" s="381"/>
      <c r="AL730" s="381"/>
      <c r="AM730" s="381"/>
      <c r="AN730" s="381"/>
      <c r="AO730" s="380"/>
      <c r="AP730" s="380"/>
      <c r="AQ730" s="380"/>
      <c r="AR730" s="380"/>
      <c r="AS730" s="380"/>
      <c r="AT730" s="380"/>
      <c r="AU730" s="380"/>
      <c r="AW730" s="364"/>
      <c r="AX730" s="364"/>
      <c r="AY730" s="364"/>
      <c r="AZ730" s="364"/>
      <c r="BA730" s="364"/>
      <c r="BD730" s="380" t="str">
        <f>IF(W730="","",IF(F730="休日",AW730,IF(F730="法休",AW730,VLOOKUP(F730,カレンダマスタ!$Q$56:$R$69,2,FALSE))))</f>
        <v/>
      </c>
      <c r="BG730" s="380"/>
      <c r="BH730" s="380"/>
    </row>
    <row r="731" spans="2:60">
      <c r="B731" s="176">
        <f>B686+1</f>
        <v>17</v>
      </c>
      <c r="C731" s="382">
        <f>IF(STEP!C731&lt;&gt;"",STEP!C731,"")</f>
        <v>391160</v>
      </c>
      <c r="D731" s="383" t="str">
        <f>IF(STEP!D731&lt;&gt;"",STEP!D731,"")</f>
        <v>金田　大海</v>
      </c>
      <c r="E731" s="384">
        <f>IF(STEP!E731&lt;&gt;"",STEP!E731,"")</f>
        <v>45403</v>
      </c>
      <c r="F731" s="248" t="s">
        <v>212</v>
      </c>
      <c r="G731" s="249"/>
      <c r="H731" s="250"/>
      <c r="I731" s="250"/>
      <c r="J731" s="250"/>
      <c r="K731" s="250"/>
      <c r="L731" s="250"/>
      <c r="M731" s="250"/>
      <c r="N731" s="250"/>
      <c r="O731" s="250"/>
      <c r="P731" s="250"/>
      <c r="Q731" s="250"/>
      <c r="R731" s="250"/>
      <c r="S731" s="250"/>
      <c r="T731" s="250"/>
      <c r="U731" s="250"/>
      <c r="V731" s="250"/>
      <c r="W731" s="250"/>
      <c r="X731" s="250"/>
      <c r="Y731" s="250"/>
      <c r="Z731" s="250"/>
      <c r="AA731" s="250"/>
      <c r="AB731" s="250"/>
      <c r="AC731" s="250"/>
      <c r="AD731" s="250"/>
      <c r="AE731" s="251"/>
      <c r="AF731" s="251"/>
      <c r="AG731" s="251"/>
      <c r="AH731" s="251"/>
      <c r="AI731" s="251"/>
      <c r="AJ731" s="251"/>
      <c r="AK731" s="251"/>
      <c r="AL731" s="251"/>
      <c r="AM731" s="251"/>
      <c r="AN731" s="251"/>
      <c r="AO731" s="250"/>
      <c r="AP731" s="250"/>
      <c r="AQ731" s="250"/>
      <c r="AR731" s="250"/>
      <c r="AS731" s="250"/>
      <c r="AT731" s="250"/>
      <c r="AU731" s="250"/>
      <c r="AW731" s="282" t="str">
        <f t="shared" ref="AW731:AW765" si="86">IF(W731&lt;&gt;"",IF(W731&lt;&gt;"",CEILING(IF(J731&lt;&gt;"",J731,I731),$AY$8),""),"")</f>
        <v/>
      </c>
      <c r="AX731" s="282" t="str">
        <f t="shared" ref="AX731:AX794" si="87">IF(W731&lt;&gt;"",IF(W731&lt;&gt;"",IF(OR(K731="早出",AND(BD731&lt;AW731,K731&lt;&gt;"有償遅刻")),AW731,BD731),""),"")</f>
        <v/>
      </c>
      <c r="AY731" s="282" t="str">
        <f t="shared" ref="AY731:AY765" si="88">IF(W731&lt;&gt;"",FLOOR(IF(N731&lt;&gt;"",N731,M731),$AY$8),"")</f>
        <v/>
      </c>
      <c r="AZ731" s="282" t="str">
        <f t="shared" ref="AZ731:AZ765" si="89">IF(W731&lt;&gt;"",IF(AY731&lt;&gt;0,AY731-AR731,L731-AR731),"")</f>
        <v/>
      </c>
      <c r="BA731" s="282" t="str">
        <f t="shared" ref="BA731:BA765" si="90">IF(W731&lt;&gt;"",W731,"")</f>
        <v/>
      </c>
      <c r="BD731" s="250" t="str">
        <f>IF(W731="","",IF(F731="休日",AW731,IF(F731="法休",AW731,VLOOKUP(F731,カレンダマスタ!$Q$56:$R$69,2,FALSE))))</f>
        <v/>
      </c>
      <c r="BG731" s="250" t="str">
        <f>STEP!AF731</f>
        <v>CS</v>
      </c>
      <c r="BH731" s="250" t="str">
        <f>IF(AX731="","",IF(P731&lt;&gt;"","",IF(BG731="CS","OK",IF(VLOOKUP(E731,カレンダマスタ!$A$5:$D$381,4,FALSE)&gt;0,"",IF(OR(AX731*24&gt;10.84,AZ731*24&lt;14.5)=TRUE,"×","OK")))))</f>
        <v/>
      </c>
    </row>
    <row r="732" spans="2:60">
      <c r="B732" s="111"/>
      <c r="C732" s="385">
        <f>IF(STEP!C732&lt;&gt;"",STEP!C732,"")</f>
        <v>391160</v>
      </c>
      <c r="D732" s="386" t="str">
        <f>IF(STEP!D732&lt;&gt;"",STEP!D732,"")</f>
        <v>金田　大海</v>
      </c>
      <c r="E732" s="387">
        <f>IF(STEP!E732&lt;&gt;"",STEP!E732,"")</f>
        <v>45404</v>
      </c>
      <c r="F732" s="253" t="s">
        <v>557</v>
      </c>
      <c r="G732" s="252"/>
      <c r="H732" s="254">
        <v>0.36458333333333331</v>
      </c>
      <c r="I732" s="254">
        <v>0.35694444444444445</v>
      </c>
      <c r="J732" s="254"/>
      <c r="K732" s="254"/>
      <c r="L732" s="254">
        <v>0.72916666666666663</v>
      </c>
      <c r="M732" s="254">
        <v>0.78125</v>
      </c>
      <c r="N732" s="254"/>
      <c r="O732" s="254"/>
      <c r="P732" s="254"/>
      <c r="Q732" s="254" t="s">
        <v>559</v>
      </c>
      <c r="R732" s="254"/>
      <c r="S732" s="254"/>
      <c r="T732" s="254"/>
      <c r="U732" s="254"/>
      <c r="V732" s="254">
        <v>0.33333333333333331</v>
      </c>
      <c r="W732" s="254">
        <v>0.375</v>
      </c>
      <c r="X732" s="254"/>
      <c r="Y732" s="254">
        <v>4.1666666666666664E-2</v>
      </c>
      <c r="Z732" s="254"/>
      <c r="AA732" s="254"/>
      <c r="AB732" s="254"/>
      <c r="AC732" s="254"/>
      <c r="AD732" s="254"/>
      <c r="AE732" s="255">
        <v>4.1666666666666664E-2</v>
      </c>
      <c r="AF732" s="255">
        <v>4.1666666666666664E-2</v>
      </c>
      <c r="AG732" s="255"/>
      <c r="AH732" s="255">
        <v>4.1666666666666664E-2</v>
      </c>
      <c r="AI732" s="255">
        <v>1</v>
      </c>
      <c r="AJ732" s="255">
        <v>1</v>
      </c>
      <c r="AK732" s="255"/>
      <c r="AL732" s="255"/>
      <c r="AM732" s="255"/>
      <c r="AN732" s="255"/>
      <c r="AO732" s="254"/>
      <c r="AP732" s="254"/>
      <c r="AQ732" s="254"/>
      <c r="AR732" s="254"/>
      <c r="AS732" s="254"/>
      <c r="AT732" s="254"/>
      <c r="AU732" s="254"/>
      <c r="AW732" s="283">
        <f t="shared" si="86"/>
        <v>0.3576388888888889</v>
      </c>
      <c r="AX732" s="283">
        <f t="shared" si="87"/>
        <v>0.36458333333333331</v>
      </c>
      <c r="AY732" s="283">
        <f t="shared" si="88"/>
        <v>0.78125</v>
      </c>
      <c r="AZ732" s="283">
        <f t="shared" si="89"/>
        <v>0.78125</v>
      </c>
      <c r="BA732" s="283">
        <f t="shared" si="90"/>
        <v>0.375</v>
      </c>
      <c r="BD732" s="254">
        <f>IF(W732="","",IF(F732="休日",AW732,IF(F732="法休",AW732,VLOOKUP(F732,カレンダマスタ!$Q$56:$R$69,2,FALSE))))</f>
        <v>0.36458333333333331</v>
      </c>
      <c r="BG732" s="254" t="str">
        <f t="shared" ref="BG732:BG795" si="91">BG731</f>
        <v>CS</v>
      </c>
      <c r="BH732" s="254" t="str">
        <f>IF(AX732="","",IF(P732&lt;&gt;"","",IF(BG732="CS","OK",IF(VLOOKUP(E732,カレンダマスタ!$A$5:$D$381,4,FALSE)&gt;0,"",IF(OR(AX732*24&gt;10.84,AZ732*24&lt;14.5)=TRUE,"×","OK")))))</f>
        <v>OK</v>
      </c>
    </row>
    <row r="733" spans="2:60">
      <c r="B733" s="111"/>
      <c r="C733" s="385">
        <f>IF(STEP!C733&lt;&gt;"",STEP!C733,"")</f>
        <v>391160</v>
      </c>
      <c r="D733" s="386" t="str">
        <f>IF(STEP!D733&lt;&gt;"",STEP!D733,"")</f>
        <v>金田　大海</v>
      </c>
      <c r="E733" s="387">
        <f>IF(STEP!E733&lt;&gt;"",STEP!E733,"")</f>
        <v>45405</v>
      </c>
      <c r="F733" s="253" t="s">
        <v>557</v>
      </c>
      <c r="G733" s="252"/>
      <c r="H733" s="254">
        <v>0.36458333333333331</v>
      </c>
      <c r="I733" s="254">
        <v>0.35555555555555557</v>
      </c>
      <c r="J733" s="254"/>
      <c r="K733" s="254"/>
      <c r="L733" s="254">
        <v>0.72916666666666663</v>
      </c>
      <c r="M733" s="254">
        <v>0.78263888888888899</v>
      </c>
      <c r="N733" s="254"/>
      <c r="O733" s="254"/>
      <c r="P733" s="254"/>
      <c r="Q733" s="254" t="s">
        <v>559</v>
      </c>
      <c r="R733" s="254"/>
      <c r="S733" s="254"/>
      <c r="T733" s="254"/>
      <c r="U733" s="254"/>
      <c r="V733" s="254">
        <v>0.33333333333333331</v>
      </c>
      <c r="W733" s="254">
        <v>0.375</v>
      </c>
      <c r="X733" s="254"/>
      <c r="Y733" s="254">
        <v>4.1666666666666664E-2</v>
      </c>
      <c r="Z733" s="254"/>
      <c r="AA733" s="254"/>
      <c r="AB733" s="254"/>
      <c r="AC733" s="254"/>
      <c r="AD733" s="254"/>
      <c r="AE733" s="255">
        <v>4.1666666666666664E-2</v>
      </c>
      <c r="AF733" s="255">
        <v>4.1666666666666664E-2</v>
      </c>
      <c r="AG733" s="255"/>
      <c r="AH733" s="255">
        <v>4.1666666666666664E-2</v>
      </c>
      <c r="AI733" s="255">
        <v>1</v>
      </c>
      <c r="AJ733" s="255">
        <v>1</v>
      </c>
      <c r="AK733" s="255"/>
      <c r="AL733" s="255"/>
      <c r="AM733" s="255"/>
      <c r="AN733" s="255"/>
      <c r="AO733" s="254"/>
      <c r="AP733" s="254"/>
      <c r="AQ733" s="254"/>
      <c r="AR733" s="254"/>
      <c r="AS733" s="254"/>
      <c r="AT733" s="254"/>
      <c r="AU733" s="254"/>
      <c r="AW733" s="283">
        <f t="shared" si="86"/>
        <v>0.3576388888888889</v>
      </c>
      <c r="AX733" s="283">
        <f t="shared" si="87"/>
        <v>0.36458333333333331</v>
      </c>
      <c r="AY733" s="283">
        <f t="shared" si="88"/>
        <v>0.78125</v>
      </c>
      <c r="AZ733" s="283">
        <f t="shared" si="89"/>
        <v>0.78125</v>
      </c>
      <c r="BA733" s="283">
        <f t="shared" si="90"/>
        <v>0.375</v>
      </c>
      <c r="BD733" s="254">
        <f>IF(W733="","",IF(F733="休日",AW733,IF(F733="法休",AW733,VLOOKUP(F733,カレンダマスタ!$Q$56:$R$69,2,FALSE))))</f>
        <v>0.36458333333333331</v>
      </c>
      <c r="BG733" s="254" t="str">
        <f t="shared" si="91"/>
        <v>CS</v>
      </c>
      <c r="BH733" s="254" t="str">
        <f>IF(AX733="","",IF(P733&lt;&gt;"","",IF(BG733="CS","OK",IF(VLOOKUP(E733,カレンダマスタ!$A$5:$D$381,4,FALSE)&gt;0,"",IF(OR(AX733*24&gt;10.84,AZ733*24&lt;14.5)=TRUE,"×","OK")))))</f>
        <v>OK</v>
      </c>
    </row>
    <row r="734" spans="2:60">
      <c r="B734" s="111"/>
      <c r="C734" s="385">
        <f>IF(STEP!C734&lt;&gt;"",STEP!C734,"")</f>
        <v>391160</v>
      </c>
      <c r="D734" s="386" t="str">
        <f>IF(STEP!D734&lt;&gt;"",STEP!D734,"")</f>
        <v>金田　大海</v>
      </c>
      <c r="E734" s="387">
        <f>IF(STEP!E734&lt;&gt;"",STEP!E734,"")</f>
        <v>45406</v>
      </c>
      <c r="F734" s="256" t="s">
        <v>557</v>
      </c>
      <c r="G734" s="257"/>
      <c r="H734" s="254">
        <v>0.36458333333333331</v>
      </c>
      <c r="I734" s="254">
        <v>0.35694444444444445</v>
      </c>
      <c r="J734" s="254"/>
      <c r="K734" s="254"/>
      <c r="L734" s="254">
        <v>0.72916666666666663</v>
      </c>
      <c r="M734" s="254">
        <v>0.73402777777777783</v>
      </c>
      <c r="N734" s="254"/>
      <c r="O734" s="254"/>
      <c r="P734" s="254"/>
      <c r="Q734" s="254"/>
      <c r="R734" s="254"/>
      <c r="S734" s="254"/>
      <c r="T734" s="254"/>
      <c r="U734" s="254"/>
      <c r="V734" s="254">
        <v>0.33333333333333331</v>
      </c>
      <c r="W734" s="254">
        <v>0.33333333333333331</v>
      </c>
      <c r="X734" s="254"/>
      <c r="Y734" s="254"/>
      <c r="Z734" s="254"/>
      <c r="AA734" s="254"/>
      <c r="AB734" s="254"/>
      <c r="AC734" s="254"/>
      <c r="AD734" s="254"/>
      <c r="AE734" s="255"/>
      <c r="AF734" s="255"/>
      <c r="AG734" s="255"/>
      <c r="AH734" s="255"/>
      <c r="AI734" s="255">
        <v>1</v>
      </c>
      <c r="AJ734" s="255">
        <v>1</v>
      </c>
      <c r="AK734" s="255"/>
      <c r="AL734" s="255"/>
      <c r="AM734" s="255"/>
      <c r="AN734" s="255"/>
      <c r="AO734" s="254"/>
      <c r="AP734" s="254"/>
      <c r="AQ734" s="254"/>
      <c r="AR734" s="254"/>
      <c r="AS734" s="254"/>
      <c r="AT734" s="254"/>
      <c r="AU734" s="254"/>
      <c r="AW734" s="283">
        <f t="shared" si="86"/>
        <v>0.3576388888888889</v>
      </c>
      <c r="AX734" s="283">
        <f t="shared" si="87"/>
        <v>0.36458333333333331</v>
      </c>
      <c r="AY734" s="283">
        <f t="shared" si="88"/>
        <v>0.73263888888888884</v>
      </c>
      <c r="AZ734" s="283">
        <f t="shared" si="89"/>
        <v>0.73263888888888884</v>
      </c>
      <c r="BA734" s="283">
        <f t="shared" si="90"/>
        <v>0.33333333333333331</v>
      </c>
      <c r="BD734" s="254">
        <f>IF(W734="","",IF(F734="休日",AW734,IF(F734="法休",AW734,VLOOKUP(F734,カレンダマスタ!$Q$56:$R$69,2,FALSE))))</f>
        <v>0.36458333333333331</v>
      </c>
      <c r="BG734" s="254" t="str">
        <f t="shared" si="91"/>
        <v>CS</v>
      </c>
      <c r="BH734" s="254" t="str">
        <f>IF(AX734="","",IF(P734&lt;&gt;"","",IF(BG734="CS","OK",IF(VLOOKUP(E734,カレンダマスタ!$A$5:$D$381,4,FALSE)&gt;0,"",IF(OR(AX734*24&gt;10.84,AZ734*24&lt;14.5)=TRUE,"×","OK")))))</f>
        <v>OK</v>
      </c>
    </row>
    <row r="735" spans="2:60">
      <c r="B735" s="111"/>
      <c r="C735" s="385">
        <f>IF(STEP!C735&lt;&gt;"",STEP!C735,"")</f>
        <v>391160</v>
      </c>
      <c r="D735" s="386" t="str">
        <f>IF(STEP!D735&lt;&gt;"",STEP!D735,"")</f>
        <v>金田　大海</v>
      </c>
      <c r="E735" s="387">
        <f>IF(STEP!E735&lt;&gt;"",STEP!E735,"")</f>
        <v>45407</v>
      </c>
      <c r="F735" s="256" t="s">
        <v>557</v>
      </c>
      <c r="G735" s="257"/>
      <c r="H735" s="254">
        <v>0.36458333333333331</v>
      </c>
      <c r="I735" s="254"/>
      <c r="J735" s="254">
        <v>0.36458333333333331</v>
      </c>
      <c r="K735" s="254"/>
      <c r="L735" s="254">
        <v>0.72916666666666663</v>
      </c>
      <c r="M735" s="254">
        <v>0.7715277777777777</v>
      </c>
      <c r="N735" s="254"/>
      <c r="O735" s="254"/>
      <c r="P735" s="254"/>
      <c r="Q735" s="254" t="s">
        <v>559</v>
      </c>
      <c r="R735" s="254"/>
      <c r="S735" s="254"/>
      <c r="T735" s="254"/>
      <c r="U735" s="254"/>
      <c r="V735" s="254">
        <v>0.33333333333333331</v>
      </c>
      <c r="W735" s="254">
        <v>0.36458333333333331</v>
      </c>
      <c r="X735" s="254"/>
      <c r="Y735" s="254">
        <v>3.125E-2</v>
      </c>
      <c r="Z735" s="254"/>
      <c r="AA735" s="254"/>
      <c r="AB735" s="254"/>
      <c r="AC735" s="254"/>
      <c r="AD735" s="254"/>
      <c r="AE735" s="255">
        <v>4.1666666666666664E-2</v>
      </c>
      <c r="AF735" s="255">
        <v>3.125E-2</v>
      </c>
      <c r="AG735" s="255" t="s">
        <v>600</v>
      </c>
      <c r="AH735" s="255">
        <v>3.125E-2</v>
      </c>
      <c r="AI735" s="255">
        <v>1</v>
      </c>
      <c r="AJ735" s="255">
        <v>1</v>
      </c>
      <c r="AK735" s="255"/>
      <c r="AL735" s="255"/>
      <c r="AM735" s="255"/>
      <c r="AN735" s="255"/>
      <c r="AO735" s="254"/>
      <c r="AP735" s="254"/>
      <c r="AQ735" s="254"/>
      <c r="AR735" s="254"/>
      <c r="AS735" s="254"/>
      <c r="AT735" s="254"/>
      <c r="AU735" s="254"/>
      <c r="AW735" s="283">
        <f t="shared" si="86"/>
        <v>0.36458333333333331</v>
      </c>
      <c r="AX735" s="283">
        <f t="shared" si="87"/>
        <v>0.36458333333333331</v>
      </c>
      <c r="AY735" s="283">
        <f t="shared" si="88"/>
        <v>0.77083333333333326</v>
      </c>
      <c r="AZ735" s="283">
        <f t="shared" si="89"/>
        <v>0.77083333333333326</v>
      </c>
      <c r="BA735" s="283">
        <f t="shared" si="90"/>
        <v>0.36458333333333331</v>
      </c>
      <c r="BD735" s="254">
        <f>IF(W735="","",IF(F735="休日",AW735,IF(F735="法休",AW735,VLOOKUP(F735,カレンダマスタ!$Q$56:$R$69,2,FALSE))))</f>
        <v>0.36458333333333331</v>
      </c>
      <c r="BG735" s="254" t="str">
        <f t="shared" si="91"/>
        <v>CS</v>
      </c>
      <c r="BH735" s="254" t="str">
        <f>IF(AX735="","",IF(P735&lt;&gt;"","",IF(BG735="CS","OK",IF(VLOOKUP(E735,カレンダマスタ!$A$5:$D$381,4,FALSE)&gt;0,"",IF(OR(AX735*24&gt;10.84,AZ735*24&lt;14.5)=TRUE,"×","OK")))))</f>
        <v>OK</v>
      </c>
    </row>
    <row r="736" spans="2:60">
      <c r="B736" s="111"/>
      <c r="C736" s="385">
        <f>IF(STEP!C736&lt;&gt;"",STEP!C736,"")</f>
        <v>391160</v>
      </c>
      <c r="D736" s="386" t="str">
        <f>IF(STEP!D736&lt;&gt;"",STEP!D736,"")</f>
        <v>金田　大海</v>
      </c>
      <c r="E736" s="387">
        <f>IF(STEP!E736&lt;&gt;"",STEP!E736,"")</f>
        <v>45408</v>
      </c>
      <c r="F736" s="256" t="s">
        <v>557</v>
      </c>
      <c r="G736" s="252"/>
      <c r="H736" s="254"/>
      <c r="I736" s="254"/>
      <c r="J736" s="254"/>
      <c r="K736" s="254"/>
      <c r="L736" s="254"/>
      <c r="M736" s="254"/>
      <c r="N736" s="254"/>
      <c r="O736" s="254"/>
      <c r="P736" s="254" t="s">
        <v>558</v>
      </c>
      <c r="Q736" s="254"/>
      <c r="R736" s="254"/>
      <c r="S736" s="254"/>
      <c r="T736" s="254"/>
      <c r="U736" s="254"/>
      <c r="V736" s="254">
        <v>0.33333333333333331</v>
      </c>
      <c r="W736" s="254">
        <v>0.33333333333333331</v>
      </c>
      <c r="X736" s="254"/>
      <c r="Y736" s="254"/>
      <c r="Z736" s="254"/>
      <c r="AA736" s="254"/>
      <c r="AB736" s="254"/>
      <c r="AC736" s="254"/>
      <c r="AD736" s="254"/>
      <c r="AE736" s="255"/>
      <c r="AF736" s="255"/>
      <c r="AG736" s="255"/>
      <c r="AH736" s="255"/>
      <c r="AI736" s="255">
        <v>1</v>
      </c>
      <c r="AJ736" s="255">
        <v>1</v>
      </c>
      <c r="AK736" s="255"/>
      <c r="AL736" s="255"/>
      <c r="AM736" s="255"/>
      <c r="AN736" s="255"/>
      <c r="AO736" s="254"/>
      <c r="AP736" s="254"/>
      <c r="AQ736" s="254"/>
      <c r="AR736" s="254"/>
      <c r="AS736" s="254"/>
      <c r="AT736" s="254"/>
      <c r="AU736" s="254"/>
      <c r="AW736" s="283">
        <f t="shared" si="86"/>
        <v>0</v>
      </c>
      <c r="AX736" s="283">
        <f t="shared" si="87"/>
        <v>0.36458333333333331</v>
      </c>
      <c r="AY736" s="283">
        <f t="shared" si="88"/>
        <v>0</v>
      </c>
      <c r="AZ736" s="283">
        <f t="shared" si="89"/>
        <v>0</v>
      </c>
      <c r="BA736" s="283">
        <f t="shared" si="90"/>
        <v>0.33333333333333331</v>
      </c>
      <c r="BD736" s="254">
        <f>IF(W736="","",IF(F736="休日",AW736,IF(F736="法休",AW736,VLOOKUP(F736,カレンダマスタ!$Q$56:$R$69,2,FALSE))))</f>
        <v>0.36458333333333331</v>
      </c>
      <c r="BG736" s="254" t="str">
        <f t="shared" si="91"/>
        <v>CS</v>
      </c>
      <c r="BH736" s="254" t="str">
        <f>IF(AX736="","",IF(P736&lt;&gt;"","",IF(BG736="CS","OK",IF(VLOOKUP(E736,カレンダマスタ!$A$5:$D$381,4,FALSE)&gt;0,"",IF(OR(AX736*24&gt;10.84,AZ736*24&lt;14.5)=TRUE,"×","OK")))))</f>
        <v/>
      </c>
    </row>
    <row r="737" spans="2:60">
      <c r="B737" s="111"/>
      <c r="C737" s="388">
        <f>IF(STEP!C737&lt;&gt;"",STEP!C737,"")</f>
        <v>391160</v>
      </c>
      <c r="D737" s="389" t="str">
        <f>IF(STEP!D737&lt;&gt;"",STEP!D737,"")</f>
        <v>金田　大海</v>
      </c>
      <c r="E737" s="390">
        <f>IF(STEP!E737&lt;&gt;"",STEP!E737,"")</f>
        <v>45409</v>
      </c>
      <c r="F737" s="259" t="s">
        <v>211</v>
      </c>
      <c r="G737" s="258"/>
      <c r="H737" s="260"/>
      <c r="I737" s="260"/>
      <c r="J737" s="260"/>
      <c r="K737" s="260"/>
      <c r="L737" s="260"/>
      <c r="M737" s="260"/>
      <c r="N737" s="260"/>
      <c r="O737" s="260"/>
      <c r="P737" s="260"/>
      <c r="Q737" s="260"/>
      <c r="R737" s="260"/>
      <c r="S737" s="260"/>
      <c r="T737" s="260"/>
      <c r="U737" s="260"/>
      <c r="V737" s="260"/>
      <c r="W737" s="260"/>
      <c r="X737" s="260"/>
      <c r="Y737" s="260"/>
      <c r="Z737" s="260"/>
      <c r="AA737" s="260"/>
      <c r="AB737" s="260"/>
      <c r="AC737" s="260"/>
      <c r="AD737" s="260"/>
      <c r="AE737" s="261"/>
      <c r="AF737" s="261"/>
      <c r="AG737" s="261"/>
      <c r="AH737" s="261"/>
      <c r="AI737" s="261"/>
      <c r="AJ737" s="261"/>
      <c r="AK737" s="261"/>
      <c r="AL737" s="261"/>
      <c r="AM737" s="261"/>
      <c r="AN737" s="261"/>
      <c r="AO737" s="260"/>
      <c r="AP737" s="260"/>
      <c r="AQ737" s="260"/>
      <c r="AR737" s="260"/>
      <c r="AS737" s="260"/>
      <c r="AT737" s="260"/>
      <c r="AU737" s="260"/>
      <c r="AW737" s="284" t="str">
        <f t="shared" si="86"/>
        <v/>
      </c>
      <c r="AX737" s="284" t="str">
        <f t="shared" si="87"/>
        <v/>
      </c>
      <c r="AY737" s="284" t="str">
        <f t="shared" si="88"/>
        <v/>
      </c>
      <c r="AZ737" s="284" t="str">
        <f t="shared" si="89"/>
        <v/>
      </c>
      <c r="BA737" s="284" t="str">
        <f t="shared" si="90"/>
        <v/>
      </c>
      <c r="BD737" s="260" t="str">
        <f>IF(W737="","",IF(F737="休日",AW737,IF(F737="法休",AW737,VLOOKUP(F737,カレンダマスタ!$Q$56:$R$69,2,FALSE))))</f>
        <v/>
      </c>
      <c r="BG737" s="260" t="str">
        <f t="shared" si="91"/>
        <v>CS</v>
      </c>
      <c r="BH737" s="260" t="str">
        <f>IF(AX737="","",IF(P737&lt;&gt;"","",IF(BG737="CS","OK",IF(VLOOKUP(E737,カレンダマスタ!$A$5:$D$381,4,FALSE)&gt;0,"",IF(OR(AX737*24&gt;10.84,AZ737*24&lt;14.5)=TRUE,"×","OK")))))</f>
        <v/>
      </c>
    </row>
    <row r="738" spans="2:60">
      <c r="B738" s="111"/>
      <c r="C738" s="391">
        <f>IF(STEP!C738&lt;&gt;"",STEP!C738,"")</f>
        <v>391160</v>
      </c>
      <c r="D738" s="392" t="str">
        <f>IF(STEP!D738&lt;&gt;"",STEP!D738,"")</f>
        <v>金田　大海</v>
      </c>
      <c r="E738" s="393">
        <f>IF(STEP!E738&lt;&gt;"",STEP!E738,"")</f>
        <v>45410</v>
      </c>
      <c r="F738" s="263" t="s">
        <v>212</v>
      </c>
      <c r="G738" s="262"/>
      <c r="H738" s="264"/>
      <c r="I738" s="264"/>
      <c r="J738" s="264"/>
      <c r="K738" s="264"/>
      <c r="L738" s="264"/>
      <c r="M738" s="264"/>
      <c r="N738" s="264"/>
      <c r="O738" s="264"/>
      <c r="P738" s="264"/>
      <c r="Q738" s="264"/>
      <c r="R738" s="264"/>
      <c r="S738" s="264"/>
      <c r="T738" s="264"/>
      <c r="U738" s="264"/>
      <c r="V738" s="264"/>
      <c r="W738" s="264"/>
      <c r="X738" s="264"/>
      <c r="Y738" s="264"/>
      <c r="Z738" s="264"/>
      <c r="AA738" s="264"/>
      <c r="AB738" s="264"/>
      <c r="AC738" s="264"/>
      <c r="AD738" s="264"/>
      <c r="AE738" s="265"/>
      <c r="AF738" s="265"/>
      <c r="AG738" s="265"/>
      <c r="AH738" s="265"/>
      <c r="AI738" s="265"/>
      <c r="AJ738" s="265"/>
      <c r="AK738" s="265"/>
      <c r="AL738" s="265"/>
      <c r="AM738" s="265"/>
      <c r="AN738" s="265"/>
      <c r="AO738" s="264"/>
      <c r="AP738" s="264"/>
      <c r="AQ738" s="264"/>
      <c r="AR738" s="264"/>
      <c r="AS738" s="264"/>
      <c r="AT738" s="264"/>
      <c r="AU738" s="264"/>
      <c r="AW738" s="285" t="str">
        <f t="shared" si="86"/>
        <v/>
      </c>
      <c r="AX738" s="285" t="str">
        <f t="shared" si="87"/>
        <v/>
      </c>
      <c r="AY738" s="285" t="str">
        <f t="shared" si="88"/>
        <v/>
      </c>
      <c r="AZ738" s="285" t="str">
        <f t="shared" si="89"/>
        <v/>
      </c>
      <c r="BA738" s="285" t="str">
        <f t="shared" si="90"/>
        <v/>
      </c>
      <c r="BD738" s="264" t="str">
        <f>IF(W738="","",IF(F738="休日",AW738,IF(F738="法休",AW738,VLOOKUP(F738,カレンダマスタ!$Q$56:$R$69,2,FALSE))))</f>
        <v/>
      </c>
      <c r="BG738" s="264" t="str">
        <f t="shared" si="91"/>
        <v>CS</v>
      </c>
      <c r="BH738" s="264" t="str">
        <f>IF(AX738="","",IF(P738&lt;&gt;"","",IF(BG738="CS","OK",IF(VLOOKUP(E738,カレンダマスタ!$A$5:$D$381,4,FALSE)&gt;0,"",IF(OR(AX738*24&gt;10.84,AZ738*24&lt;14.5)=TRUE,"×","OK")))))</f>
        <v/>
      </c>
    </row>
    <row r="739" spans="2:60">
      <c r="B739" s="111"/>
      <c r="C739" s="385">
        <f>IF(STEP!C739&lt;&gt;"",STEP!C739,"")</f>
        <v>391160</v>
      </c>
      <c r="D739" s="386" t="str">
        <f>IF(STEP!D739&lt;&gt;"",STEP!D739,"")</f>
        <v>金田　大海</v>
      </c>
      <c r="E739" s="387">
        <f>IF(STEP!E739&lt;&gt;"",STEP!E739,"")</f>
        <v>45411</v>
      </c>
      <c r="F739" s="253" t="s">
        <v>211</v>
      </c>
      <c r="G739" s="252"/>
      <c r="H739" s="254"/>
      <c r="I739" s="254"/>
      <c r="J739" s="254"/>
      <c r="K739" s="254"/>
      <c r="L739" s="254"/>
      <c r="M739" s="254"/>
      <c r="N739" s="254"/>
      <c r="O739" s="254"/>
      <c r="P739" s="254"/>
      <c r="Q739" s="254"/>
      <c r="R739" s="254"/>
      <c r="S739" s="254"/>
      <c r="T739" s="254"/>
      <c r="U739" s="254"/>
      <c r="V739" s="254"/>
      <c r="W739" s="254"/>
      <c r="X739" s="254"/>
      <c r="Y739" s="254"/>
      <c r="Z739" s="254"/>
      <c r="AA739" s="254"/>
      <c r="AB739" s="254"/>
      <c r="AC739" s="254"/>
      <c r="AD739" s="254"/>
      <c r="AE739" s="255"/>
      <c r="AF739" s="255"/>
      <c r="AG739" s="255"/>
      <c r="AH739" s="255"/>
      <c r="AI739" s="255"/>
      <c r="AJ739" s="255"/>
      <c r="AK739" s="255"/>
      <c r="AL739" s="255"/>
      <c r="AM739" s="255"/>
      <c r="AN739" s="255"/>
      <c r="AO739" s="254"/>
      <c r="AP739" s="254"/>
      <c r="AQ739" s="254"/>
      <c r="AR739" s="254"/>
      <c r="AS739" s="254"/>
      <c r="AT739" s="254"/>
      <c r="AU739" s="254"/>
      <c r="AW739" s="283" t="str">
        <f t="shared" si="86"/>
        <v/>
      </c>
      <c r="AX739" s="283" t="str">
        <f t="shared" si="87"/>
        <v/>
      </c>
      <c r="AY739" s="283" t="str">
        <f t="shared" si="88"/>
        <v/>
      </c>
      <c r="AZ739" s="283" t="str">
        <f t="shared" si="89"/>
        <v/>
      </c>
      <c r="BA739" s="283" t="str">
        <f t="shared" si="90"/>
        <v/>
      </c>
      <c r="BD739" s="254" t="str">
        <f>IF(W739="","",IF(F739="休日",AW739,IF(F739="法休",AW739,VLOOKUP(F739,カレンダマスタ!$Q$56:$R$69,2,FALSE))))</f>
        <v/>
      </c>
      <c r="BG739" s="254" t="str">
        <f t="shared" si="91"/>
        <v>CS</v>
      </c>
      <c r="BH739" s="254" t="str">
        <f>IF(AX739="","",IF(P739&lt;&gt;"","",IF(BG739="CS","OK",IF(VLOOKUP(E739,カレンダマスタ!$A$5:$D$381,4,FALSE)&gt;0,"",IF(OR(AX739*24&gt;10.84,AZ739*24&lt;14.5)=TRUE,"×","OK")))))</f>
        <v/>
      </c>
    </row>
    <row r="740" spans="2:60">
      <c r="B740" s="111"/>
      <c r="C740" s="385">
        <f>IF(STEP!C740&lt;&gt;"",STEP!C740,"")</f>
        <v>391160</v>
      </c>
      <c r="D740" s="386" t="str">
        <f>IF(STEP!D740&lt;&gt;"",STEP!D740,"")</f>
        <v>金田　大海</v>
      </c>
      <c r="E740" s="387">
        <f>IF(STEP!E740&lt;&gt;"",STEP!E740,"")</f>
        <v>45412</v>
      </c>
      <c r="F740" s="253" t="s">
        <v>211</v>
      </c>
      <c r="G740" s="252"/>
      <c r="H740" s="254"/>
      <c r="I740" s="254"/>
      <c r="J740" s="254"/>
      <c r="K740" s="254"/>
      <c r="L740" s="254"/>
      <c r="M740" s="254"/>
      <c r="N740" s="254"/>
      <c r="O740" s="254"/>
      <c r="P740" s="254"/>
      <c r="Q740" s="254"/>
      <c r="R740" s="254"/>
      <c r="S740" s="254"/>
      <c r="T740" s="254"/>
      <c r="U740" s="254"/>
      <c r="V740" s="254"/>
      <c r="W740" s="254"/>
      <c r="X740" s="254"/>
      <c r="Y740" s="254"/>
      <c r="Z740" s="254"/>
      <c r="AA740" s="254"/>
      <c r="AB740" s="254"/>
      <c r="AC740" s="254"/>
      <c r="AD740" s="254"/>
      <c r="AE740" s="255"/>
      <c r="AF740" s="255"/>
      <c r="AG740" s="255"/>
      <c r="AH740" s="255"/>
      <c r="AI740" s="255"/>
      <c r="AJ740" s="255"/>
      <c r="AK740" s="255"/>
      <c r="AL740" s="255"/>
      <c r="AM740" s="255"/>
      <c r="AN740" s="255"/>
      <c r="AO740" s="254"/>
      <c r="AP740" s="254"/>
      <c r="AQ740" s="254"/>
      <c r="AR740" s="254"/>
      <c r="AS740" s="254"/>
      <c r="AT740" s="254"/>
      <c r="AU740" s="254"/>
      <c r="AW740" s="283" t="str">
        <f t="shared" si="86"/>
        <v/>
      </c>
      <c r="AX740" s="283" t="str">
        <f t="shared" si="87"/>
        <v/>
      </c>
      <c r="AY740" s="283" t="str">
        <f t="shared" si="88"/>
        <v/>
      </c>
      <c r="AZ740" s="283" t="str">
        <f t="shared" si="89"/>
        <v/>
      </c>
      <c r="BA740" s="283" t="str">
        <f t="shared" si="90"/>
        <v/>
      </c>
      <c r="BD740" s="254" t="str">
        <f>IF(W740="","",IF(F740="休日",AW740,IF(F740="法休",AW740,VLOOKUP(F740,カレンダマスタ!$Q$56:$R$69,2,FALSE))))</f>
        <v/>
      </c>
      <c r="BG740" s="254" t="str">
        <f t="shared" si="91"/>
        <v>CS</v>
      </c>
      <c r="BH740" s="254" t="str">
        <f>IF(AX740="","",IF(P740&lt;&gt;"","",IF(BG740="CS","OK",IF(VLOOKUP(E740,カレンダマスタ!$A$5:$D$381,4,FALSE)&gt;0,"",IF(OR(AX740*24&gt;10.84,AZ740*24&lt;14.5)=TRUE,"×","OK")))))</f>
        <v/>
      </c>
    </row>
    <row r="741" spans="2:60">
      <c r="B741" s="111"/>
      <c r="C741" s="385">
        <f>IF(STEP!C741&lt;&gt;"",STEP!C741,"")</f>
        <v>391160</v>
      </c>
      <c r="D741" s="386" t="str">
        <f>IF(STEP!D741&lt;&gt;"",STEP!D741,"")</f>
        <v>金田　大海</v>
      </c>
      <c r="E741" s="387">
        <f>IF(STEP!E741&lt;&gt;"",STEP!E741,"")</f>
        <v>45413</v>
      </c>
      <c r="F741" s="256" t="s">
        <v>211</v>
      </c>
      <c r="G741" s="257"/>
      <c r="H741" s="254"/>
      <c r="I741" s="254"/>
      <c r="J741" s="254"/>
      <c r="K741" s="254"/>
      <c r="L741" s="254"/>
      <c r="M741" s="254"/>
      <c r="N741" s="254"/>
      <c r="O741" s="254"/>
      <c r="P741" s="254"/>
      <c r="Q741" s="254"/>
      <c r="R741" s="254"/>
      <c r="S741" s="254"/>
      <c r="T741" s="254"/>
      <c r="U741" s="254"/>
      <c r="V741" s="254"/>
      <c r="W741" s="254"/>
      <c r="X741" s="254"/>
      <c r="Y741" s="254"/>
      <c r="Z741" s="254"/>
      <c r="AA741" s="254"/>
      <c r="AB741" s="254"/>
      <c r="AC741" s="254"/>
      <c r="AD741" s="254"/>
      <c r="AE741" s="255"/>
      <c r="AF741" s="255"/>
      <c r="AG741" s="255"/>
      <c r="AH741" s="255"/>
      <c r="AI741" s="255"/>
      <c r="AJ741" s="255"/>
      <c r="AK741" s="255"/>
      <c r="AL741" s="255"/>
      <c r="AM741" s="255"/>
      <c r="AN741" s="255"/>
      <c r="AO741" s="254"/>
      <c r="AP741" s="254"/>
      <c r="AQ741" s="254"/>
      <c r="AR741" s="254"/>
      <c r="AS741" s="254"/>
      <c r="AT741" s="254"/>
      <c r="AU741" s="254"/>
      <c r="AW741" s="283" t="str">
        <f t="shared" si="86"/>
        <v/>
      </c>
      <c r="AX741" s="283" t="str">
        <f t="shared" si="87"/>
        <v/>
      </c>
      <c r="AY741" s="283" t="str">
        <f t="shared" si="88"/>
        <v/>
      </c>
      <c r="AZ741" s="283" t="str">
        <f t="shared" si="89"/>
        <v/>
      </c>
      <c r="BA741" s="283" t="str">
        <f t="shared" si="90"/>
        <v/>
      </c>
      <c r="BD741" s="254" t="str">
        <f>IF(W741="","",IF(F741="休日",AW741,IF(F741="法休",AW741,VLOOKUP(F741,カレンダマスタ!$Q$56:$R$69,2,FALSE))))</f>
        <v/>
      </c>
      <c r="BG741" s="254" t="str">
        <f t="shared" si="91"/>
        <v>CS</v>
      </c>
      <c r="BH741" s="254" t="str">
        <f>IF(AX741="","",IF(P741&lt;&gt;"","",IF(BG741="CS","OK",IF(VLOOKUP(E741,カレンダマスタ!$A$5:$D$381,4,FALSE)&gt;0,"",IF(OR(AX741*24&gt;10.84,AZ741*24&lt;14.5)=TRUE,"×","OK")))))</f>
        <v/>
      </c>
    </row>
    <row r="742" spans="2:60">
      <c r="B742" s="111"/>
      <c r="C742" s="385">
        <f>IF(STEP!C742&lt;&gt;"",STEP!C742,"")</f>
        <v>391160</v>
      </c>
      <c r="D742" s="386" t="str">
        <f>IF(STEP!D742&lt;&gt;"",STEP!D742,"")</f>
        <v>金田　大海</v>
      </c>
      <c r="E742" s="387">
        <f>IF(STEP!E742&lt;&gt;"",STEP!E742,"")</f>
        <v>45414</v>
      </c>
      <c r="F742" s="256" t="s">
        <v>211</v>
      </c>
      <c r="G742" s="257"/>
      <c r="H742" s="254"/>
      <c r="I742" s="254"/>
      <c r="J742" s="254"/>
      <c r="K742" s="254"/>
      <c r="L742" s="254"/>
      <c r="M742" s="254"/>
      <c r="N742" s="254"/>
      <c r="O742" s="254"/>
      <c r="P742" s="254"/>
      <c r="Q742" s="254"/>
      <c r="R742" s="254"/>
      <c r="S742" s="254"/>
      <c r="T742" s="254"/>
      <c r="U742" s="254"/>
      <c r="V742" s="254"/>
      <c r="W742" s="254"/>
      <c r="X742" s="254"/>
      <c r="Y742" s="254"/>
      <c r="Z742" s="254"/>
      <c r="AA742" s="254"/>
      <c r="AB742" s="254"/>
      <c r="AC742" s="254"/>
      <c r="AD742" s="254"/>
      <c r="AE742" s="255"/>
      <c r="AF742" s="255"/>
      <c r="AG742" s="255"/>
      <c r="AH742" s="255"/>
      <c r="AI742" s="255"/>
      <c r="AJ742" s="255"/>
      <c r="AK742" s="255"/>
      <c r="AL742" s="255"/>
      <c r="AM742" s="255"/>
      <c r="AN742" s="255"/>
      <c r="AO742" s="254"/>
      <c r="AP742" s="254"/>
      <c r="AQ742" s="254"/>
      <c r="AR742" s="254"/>
      <c r="AS742" s="254"/>
      <c r="AT742" s="254"/>
      <c r="AU742" s="254"/>
      <c r="AW742" s="283" t="str">
        <f t="shared" si="86"/>
        <v/>
      </c>
      <c r="AX742" s="283" t="str">
        <f t="shared" si="87"/>
        <v/>
      </c>
      <c r="AY742" s="283" t="str">
        <f t="shared" si="88"/>
        <v/>
      </c>
      <c r="AZ742" s="283" t="str">
        <f t="shared" si="89"/>
        <v/>
      </c>
      <c r="BA742" s="283" t="str">
        <f t="shared" si="90"/>
        <v/>
      </c>
      <c r="BD742" s="254" t="str">
        <f>IF(W742="","",IF(F742="休日",AW742,IF(F742="法休",AW742,VLOOKUP(F742,カレンダマスタ!$Q$56:$R$69,2,FALSE))))</f>
        <v/>
      </c>
      <c r="BG742" s="254" t="str">
        <f t="shared" si="91"/>
        <v>CS</v>
      </c>
      <c r="BH742" s="254" t="str">
        <f>IF(AX742="","",IF(P742&lt;&gt;"","",IF(BG742="CS","OK",IF(VLOOKUP(E742,カレンダマスタ!$A$5:$D$381,4,FALSE)&gt;0,"",IF(OR(AX742*24&gt;10.84,AZ742*24&lt;14.5)=TRUE,"×","OK")))))</f>
        <v/>
      </c>
    </row>
    <row r="743" spans="2:60">
      <c r="B743" s="111"/>
      <c r="C743" s="385">
        <f>IF(STEP!C743&lt;&gt;"",STEP!C743,"")</f>
        <v>391160</v>
      </c>
      <c r="D743" s="386" t="str">
        <f>IF(STEP!D743&lt;&gt;"",STEP!D743,"")</f>
        <v>金田　大海</v>
      </c>
      <c r="E743" s="387">
        <f>IF(STEP!E743&lt;&gt;"",STEP!E743,"")</f>
        <v>45415</v>
      </c>
      <c r="F743" s="256" t="s">
        <v>211</v>
      </c>
      <c r="G743" s="257"/>
      <c r="H743" s="254"/>
      <c r="I743" s="254"/>
      <c r="J743" s="254"/>
      <c r="K743" s="254"/>
      <c r="L743" s="254"/>
      <c r="M743" s="254"/>
      <c r="N743" s="254"/>
      <c r="O743" s="254"/>
      <c r="P743" s="254"/>
      <c r="Q743" s="254"/>
      <c r="R743" s="254"/>
      <c r="S743" s="254"/>
      <c r="T743" s="254"/>
      <c r="U743" s="254"/>
      <c r="V743" s="254"/>
      <c r="W743" s="254"/>
      <c r="X743" s="254"/>
      <c r="Y743" s="254"/>
      <c r="Z743" s="254"/>
      <c r="AA743" s="254"/>
      <c r="AB743" s="254"/>
      <c r="AC743" s="254"/>
      <c r="AD743" s="254"/>
      <c r="AE743" s="255"/>
      <c r="AF743" s="255"/>
      <c r="AG743" s="255"/>
      <c r="AH743" s="255"/>
      <c r="AI743" s="255"/>
      <c r="AJ743" s="255"/>
      <c r="AK743" s="255"/>
      <c r="AL743" s="255"/>
      <c r="AM743" s="255"/>
      <c r="AN743" s="255"/>
      <c r="AO743" s="254"/>
      <c r="AP743" s="254"/>
      <c r="AQ743" s="254"/>
      <c r="AR743" s="254"/>
      <c r="AS743" s="254"/>
      <c r="AT743" s="254"/>
      <c r="AU743" s="254"/>
      <c r="AW743" s="283" t="str">
        <f t="shared" si="86"/>
        <v/>
      </c>
      <c r="AX743" s="283" t="str">
        <f t="shared" si="87"/>
        <v/>
      </c>
      <c r="AY743" s="283" t="str">
        <f t="shared" si="88"/>
        <v/>
      </c>
      <c r="AZ743" s="283" t="str">
        <f t="shared" si="89"/>
        <v/>
      </c>
      <c r="BA743" s="283" t="str">
        <f t="shared" si="90"/>
        <v/>
      </c>
      <c r="BD743" s="254" t="str">
        <f>IF(W743="","",IF(F743="休日",AW743,IF(F743="法休",AW743,VLOOKUP(F743,カレンダマスタ!$Q$56:$R$69,2,FALSE))))</f>
        <v/>
      </c>
      <c r="BG743" s="254" t="str">
        <f t="shared" si="91"/>
        <v>CS</v>
      </c>
      <c r="BH743" s="254" t="str">
        <f>IF(AX743="","",IF(P743&lt;&gt;"","",IF(BG743="CS","OK",IF(VLOOKUP(E743,カレンダマスタ!$A$5:$D$381,4,FALSE)&gt;0,"",IF(OR(AX743*24&gt;10.84,AZ743*24&lt;14.5)=TRUE,"×","OK")))))</f>
        <v/>
      </c>
    </row>
    <row r="744" spans="2:60">
      <c r="B744" s="111"/>
      <c r="C744" s="388">
        <f>IF(STEP!C744&lt;&gt;"",STEP!C744,"")</f>
        <v>391160</v>
      </c>
      <c r="D744" s="389" t="str">
        <f>IF(STEP!D744&lt;&gt;"",STEP!D744,"")</f>
        <v>金田　大海</v>
      </c>
      <c r="E744" s="390">
        <f>IF(STEP!E744&lt;&gt;"",STEP!E744,"")</f>
        <v>45416</v>
      </c>
      <c r="F744" s="259" t="s">
        <v>211</v>
      </c>
      <c r="G744" s="266"/>
      <c r="H744" s="260"/>
      <c r="I744" s="260"/>
      <c r="J744" s="260"/>
      <c r="K744" s="260"/>
      <c r="L744" s="260"/>
      <c r="M744" s="260"/>
      <c r="N744" s="260"/>
      <c r="O744" s="260"/>
      <c r="P744" s="260"/>
      <c r="Q744" s="260"/>
      <c r="R744" s="260"/>
      <c r="S744" s="260"/>
      <c r="T744" s="260"/>
      <c r="U744" s="260"/>
      <c r="V744" s="260"/>
      <c r="W744" s="260"/>
      <c r="X744" s="260"/>
      <c r="Y744" s="260"/>
      <c r="Z744" s="260"/>
      <c r="AA744" s="260"/>
      <c r="AB744" s="260"/>
      <c r="AC744" s="260"/>
      <c r="AD744" s="260"/>
      <c r="AE744" s="261"/>
      <c r="AF744" s="261"/>
      <c r="AG744" s="261"/>
      <c r="AH744" s="261"/>
      <c r="AI744" s="261"/>
      <c r="AJ744" s="261"/>
      <c r="AK744" s="261"/>
      <c r="AL744" s="261"/>
      <c r="AM744" s="261"/>
      <c r="AN744" s="261"/>
      <c r="AO744" s="260"/>
      <c r="AP744" s="260"/>
      <c r="AQ744" s="260"/>
      <c r="AR744" s="260"/>
      <c r="AS744" s="260"/>
      <c r="AT744" s="260"/>
      <c r="AU744" s="260"/>
      <c r="AW744" s="284" t="str">
        <f t="shared" si="86"/>
        <v/>
      </c>
      <c r="AX744" s="284" t="str">
        <f t="shared" si="87"/>
        <v/>
      </c>
      <c r="AY744" s="284" t="str">
        <f t="shared" si="88"/>
        <v/>
      </c>
      <c r="AZ744" s="284" t="str">
        <f t="shared" si="89"/>
        <v/>
      </c>
      <c r="BA744" s="284" t="str">
        <f t="shared" si="90"/>
        <v/>
      </c>
      <c r="BD744" s="260" t="str">
        <f>IF(W744="","",IF(F744="休日",AW744,IF(F744="法休",AW744,VLOOKUP(F744,カレンダマスタ!$Q$56:$R$69,2,FALSE))))</f>
        <v/>
      </c>
      <c r="BG744" s="260" t="str">
        <f t="shared" si="91"/>
        <v>CS</v>
      </c>
      <c r="BH744" s="260" t="str">
        <f>IF(AX744="","",IF(P744&lt;&gt;"","",IF(BG744="CS","OK",IF(VLOOKUP(E744,カレンダマスタ!$A$5:$D$381,4,FALSE)&gt;0,"",IF(OR(AX744*24&gt;10.84,AZ744*24&lt;14.5)=TRUE,"×","OK")))))</f>
        <v/>
      </c>
    </row>
    <row r="745" spans="2:60">
      <c r="B745" s="111"/>
      <c r="C745" s="391">
        <f>IF(STEP!C745&lt;&gt;"",STEP!C745,"")</f>
        <v>391160</v>
      </c>
      <c r="D745" s="392" t="str">
        <f>IF(STEP!D745&lt;&gt;"",STEP!D745,"")</f>
        <v>金田　大海</v>
      </c>
      <c r="E745" s="393">
        <f>IF(STEP!E745&lt;&gt;"",STEP!E745,"")</f>
        <v>45417</v>
      </c>
      <c r="F745" s="263" t="s">
        <v>212</v>
      </c>
      <c r="G745" s="267"/>
      <c r="H745" s="264"/>
      <c r="I745" s="264"/>
      <c r="J745" s="264"/>
      <c r="K745" s="264"/>
      <c r="L745" s="264"/>
      <c r="M745" s="264"/>
      <c r="N745" s="264"/>
      <c r="O745" s="264"/>
      <c r="P745" s="264"/>
      <c r="Q745" s="264"/>
      <c r="R745" s="264"/>
      <c r="S745" s="264"/>
      <c r="T745" s="264"/>
      <c r="U745" s="264"/>
      <c r="V745" s="264"/>
      <c r="W745" s="264"/>
      <c r="X745" s="264"/>
      <c r="Y745" s="264"/>
      <c r="Z745" s="264"/>
      <c r="AA745" s="264"/>
      <c r="AB745" s="264"/>
      <c r="AC745" s="264"/>
      <c r="AD745" s="264"/>
      <c r="AE745" s="265"/>
      <c r="AF745" s="265"/>
      <c r="AG745" s="265"/>
      <c r="AH745" s="265"/>
      <c r="AI745" s="265"/>
      <c r="AJ745" s="265"/>
      <c r="AK745" s="265"/>
      <c r="AL745" s="265"/>
      <c r="AM745" s="265"/>
      <c r="AN745" s="265"/>
      <c r="AO745" s="264"/>
      <c r="AP745" s="264"/>
      <c r="AQ745" s="264"/>
      <c r="AR745" s="264"/>
      <c r="AS745" s="264"/>
      <c r="AT745" s="264"/>
      <c r="AU745" s="264"/>
      <c r="AW745" s="285" t="str">
        <f t="shared" si="86"/>
        <v/>
      </c>
      <c r="AX745" s="285" t="str">
        <f t="shared" si="87"/>
        <v/>
      </c>
      <c r="AY745" s="285" t="str">
        <f t="shared" si="88"/>
        <v/>
      </c>
      <c r="AZ745" s="285" t="str">
        <f t="shared" si="89"/>
        <v/>
      </c>
      <c r="BA745" s="285" t="str">
        <f t="shared" si="90"/>
        <v/>
      </c>
      <c r="BD745" s="264" t="str">
        <f>IF(W745="","",IF(F745="休日",AW745,IF(F745="法休",AW745,VLOOKUP(F745,カレンダマスタ!$Q$56:$R$69,2,FALSE))))</f>
        <v/>
      </c>
      <c r="BG745" s="264" t="str">
        <f t="shared" si="91"/>
        <v>CS</v>
      </c>
      <c r="BH745" s="264" t="str">
        <f>IF(AX745="","",IF(P745&lt;&gt;"","",IF(BG745="CS","OK",IF(VLOOKUP(E745,カレンダマスタ!$A$5:$D$381,4,FALSE)&gt;0,"",IF(OR(AX745*24&gt;10.84,AZ745*24&lt;14.5)=TRUE,"×","OK")))))</f>
        <v/>
      </c>
    </row>
    <row r="746" spans="2:60">
      <c r="B746" s="111"/>
      <c r="C746" s="385">
        <f>IF(STEP!C746&lt;&gt;"",STEP!C746,"")</f>
        <v>391160</v>
      </c>
      <c r="D746" s="386" t="str">
        <f>IF(STEP!D746&lt;&gt;"",STEP!D746,"")</f>
        <v>金田　大海</v>
      </c>
      <c r="E746" s="387">
        <f>IF(STEP!E746&lt;&gt;"",STEP!E746,"")</f>
        <v>45418</v>
      </c>
      <c r="F746" s="253" t="s">
        <v>211</v>
      </c>
      <c r="G746" s="252"/>
      <c r="H746" s="254"/>
      <c r="I746" s="254"/>
      <c r="J746" s="254"/>
      <c r="K746" s="254"/>
      <c r="L746" s="254"/>
      <c r="M746" s="254"/>
      <c r="N746" s="254"/>
      <c r="O746" s="254"/>
      <c r="P746" s="254"/>
      <c r="Q746" s="254"/>
      <c r="R746" s="254"/>
      <c r="S746" s="254"/>
      <c r="T746" s="254"/>
      <c r="U746" s="254"/>
      <c r="V746" s="254"/>
      <c r="W746" s="254"/>
      <c r="X746" s="254"/>
      <c r="Y746" s="254"/>
      <c r="Z746" s="254"/>
      <c r="AA746" s="254"/>
      <c r="AB746" s="254"/>
      <c r="AC746" s="254"/>
      <c r="AD746" s="254"/>
      <c r="AE746" s="255"/>
      <c r="AF746" s="255"/>
      <c r="AG746" s="255"/>
      <c r="AH746" s="255"/>
      <c r="AI746" s="255"/>
      <c r="AJ746" s="255"/>
      <c r="AK746" s="255"/>
      <c r="AL746" s="255"/>
      <c r="AM746" s="255"/>
      <c r="AN746" s="255"/>
      <c r="AO746" s="254"/>
      <c r="AP746" s="254"/>
      <c r="AQ746" s="254"/>
      <c r="AR746" s="254"/>
      <c r="AS746" s="254"/>
      <c r="AT746" s="254"/>
      <c r="AU746" s="254"/>
      <c r="AW746" s="283" t="str">
        <f t="shared" si="86"/>
        <v/>
      </c>
      <c r="AX746" s="283" t="str">
        <f t="shared" si="87"/>
        <v/>
      </c>
      <c r="AY746" s="283" t="str">
        <f t="shared" si="88"/>
        <v/>
      </c>
      <c r="AZ746" s="283" t="str">
        <f t="shared" si="89"/>
        <v/>
      </c>
      <c r="BA746" s="283" t="str">
        <f t="shared" si="90"/>
        <v/>
      </c>
      <c r="BD746" s="254" t="str">
        <f>IF(W746="","",IF(F746="休日",AW746,IF(F746="法休",AW746,VLOOKUP(F746,カレンダマスタ!$Q$56:$R$69,2,FALSE))))</f>
        <v/>
      </c>
      <c r="BG746" s="503" t="str">
        <f t="shared" si="91"/>
        <v>CS</v>
      </c>
      <c r="BH746" s="503" t="str">
        <f>IF(AX746="","",IF(P746&lt;&gt;"","",IF(BG746="CS","OK",IF(VLOOKUP(E746,カレンダマスタ!$A$5:$D$381,4,FALSE)&gt;0,"",IF(OR(AX746*24&gt;10.84,AZ746*24&lt;14.5)=TRUE,"×","OK")))))</f>
        <v/>
      </c>
    </row>
    <row r="747" spans="2:60">
      <c r="B747" s="111"/>
      <c r="C747" s="385">
        <f>IF(STEP!C747&lt;&gt;"",STEP!C747,"")</f>
        <v>391160</v>
      </c>
      <c r="D747" s="386" t="str">
        <f>IF(STEP!D747&lt;&gt;"",STEP!D747,"")</f>
        <v>金田　大海</v>
      </c>
      <c r="E747" s="387">
        <f>IF(STEP!E747&lt;&gt;"",STEP!E747,"")</f>
        <v>45419</v>
      </c>
      <c r="F747" s="253" t="s">
        <v>557</v>
      </c>
      <c r="G747" s="252"/>
      <c r="H747" s="254">
        <v>0.36458333333333331</v>
      </c>
      <c r="I747" s="254">
        <v>0.35486111111111113</v>
      </c>
      <c r="J747" s="254"/>
      <c r="K747" s="254"/>
      <c r="L747" s="254">
        <v>0.72916666666666663</v>
      </c>
      <c r="M747" s="254">
        <v>0.8027777777777777</v>
      </c>
      <c r="N747" s="254"/>
      <c r="O747" s="254"/>
      <c r="P747" s="254"/>
      <c r="Q747" s="254" t="s">
        <v>559</v>
      </c>
      <c r="R747" s="254"/>
      <c r="S747" s="254"/>
      <c r="T747" s="254"/>
      <c r="U747" s="254"/>
      <c r="V747" s="254">
        <v>0.33333333333333331</v>
      </c>
      <c r="W747" s="254">
        <v>0.39583333333333331</v>
      </c>
      <c r="X747" s="254"/>
      <c r="Y747" s="254">
        <v>6.25E-2</v>
      </c>
      <c r="Z747" s="254"/>
      <c r="AA747" s="254"/>
      <c r="AB747" s="254"/>
      <c r="AC747" s="254"/>
      <c r="AD747" s="254"/>
      <c r="AE747" s="255">
        <v>6.25E-2</v>
      </c>
      <c r="AF747" s="255">
        <v>6.25E-2</v>
      </c>
      <c r="AG747" s="255"/>
      <c r="AH747" s="255">
        <v>6.25E-2</v>
      </c>
      <c r="AI747" s="255">
        <v>1</v>
      </c>
      <c r="AJ747" s="255">
        <v>1</v>
      </c>
      <c r="AK747" s="255"/>
      <c r="AL747" s="255"/>
      <c r="AM747" s="255"/>
      <c r="AN747" s="255"/>
      <c r="AO747" s="254"/>
      <c r="AP747" s="254"/>
      <c r="AQ747" s="254"/>
      <c r="AR747" s="254"/>
      <c r="AS747" s="254"/>
      <c r="AT747" s="254"/>
      <c r="AU747" s="254"/>
      <c r="AW747" s="283">
        <f t="shared" si="86"/>
        <v>0.3576388888888889</v>
      </c>
      <c r="AX747" s="283">
        <f t="shared" si="87"/>
        <v>0.36458333333333331</v>
      </c>
      <c r="AY747" s="283">
        <f t="shared" si="88"/>
        <v>0.80208333333333326</v>
      </c>
      <c r="AZ747" s="283">
        <f t="shared" si="89"/>
        <v>0.80208333333333326</v>
      </c>
      <c r="BA747" s="283">
        <f t="shared" si="90"/>
        <v>0.39583333333333331</v>
      </c>
      <c r="BD747" s="254">
        <f>IF(W747="","",IF(F747="休日",AW747,IF(F747="法休",AW747,VLOOKUP(F747,カレンダマスタ!$Q$56:$R$69,2,FALSE))))</f>
        <v>0.36458333333333331</v>
      </c>
      <c r="BG747" s="254" t="str">
        <f t="shared" si="91"/>
        <v>CS</v>
      </c>
      <c r="BH747" s="254" t="str">
        <f>IF(AX747="","",IF(P747&lt;&gt;"","",IF(BG747="CS","OK",IF(VLOOKUP(E747,カレンダマスタ!$A$5:$D$381,4,FALSE)&gt;0,"",IF(OR(AX747*24&gt;10.84,AZ747*24&lt;14.5)=TRUE,"×","OK")))))</f>
        <v>OK</v>
      </c>
    </row>
    <row r="748" spans="2:60">
      <c r="B748" s="111"/>
      <c r="C748" s="385">
        <f>IF(STEP!C748&lt;&gt;"",STEP!C748,"")</f>
        <v>391160</v>
      </c>
      <c r="D748" s="386" t="str">
        <f>IF(STEP!D748&lt;&gt;"",STEP!D748,"")</f>
        <v>金田　大海</v>
      </c>
      <c r="E748" s="387">
        <f>IF(STEP!E748&lt;&gt;"",STEP!E748,"")</f>
        <v>45420</v>
      </c>
      <c r="F748" s="256" t="s">
        <v>557</v>
      </c>
      <c r="G748" s="257"/>
      <c r="H748" s="254">
        <v>0.36458333333333331</v>
      </c>
      <c r="I748" s="254">
        <v>0.3611111111111111</v>
      </c>
      <c r="J748" s="254"/>
      <c r="K748" s="254"/>
      <c r="L748" s="254">
        <v>0.72916666666666663</v>
      </c>
      <c r="M748" s="254">
        <v>0.73402777777777783</v>
      </c>
      <c r="N748" s="254"/>
      <c r="O748" s="254"/>
      <c r="P748" s="254"/>
      <c r="Q748" s="254"/>
      <c r="R748" s="254"/>
      <c r="S748" s="254"/>
      <c r="T748" s="254"/>
      <c r="U748" s="254"/>
      <c r="V748" s="254">
        <v>0.33333333333333331</v>
      </c>
      <c r="W748" s="254">
        <v>0.33333333333333331</v>
      </c>
      <c r="X748" s="254"/>
      <c r="Y748" s="254"/>
      <c r="Z748" s="254"/>
      <c r="AA748" s="254"/>
      <c r="AB748" s="254"/>
      <c r="AC748" s="254"/>
      <c r="AD748" s="254"/>
      <c r="AE748" s="255"/>
      <c r="AF748" s="255"/>
      <c r="AG748" s="255"/>
      <c r="AH748" s="255"/>
      <c r="AI748" s="255">
        <v>1</v>
      </c>
      <c r="AJ748" s="255">
        <v>1</v>
      </c>
      <c r="AK748" s="255"/>
      <c r="AL748" s="255"/>
      <c r="AM748" s="255"/>
      <c r="AN748" s="255"/>
      <c r="AO748" s="254"/>
      <c r="AP748" s="254"/>
      <c r="AQ748" s="254"/>
      <c r="AR748" s="254"/>
      <c r="AS748" s="254"/>
      <c r="AT748" s="254"/>
      <c r="AU748" s="254"/>
      <c r="AW748" s="283">
        <f t="shared" si="86"/>
        <v>0.3611111111111111</v>
      </c>
      <c r="AX748" s="283">
        <f t="shared" si="87"/>
        <v>0.36458333333333331</v>
      </c>
      <c r="AY748" s="283">
        <f t="shared" si="88"/>
        <v>0.73263888888888884</v>
      </c>
      <c r="AZ748" s="283">
        <f t="shared" si="89"/>
        <v>0.73263888888888884</v>
      </c>
      <c r="BA748" s="283">
        <f t="shared" si="90"/>
        <v>0.33333333333333331</v>
      </c>
      <c r="BD748" s="254">
        <f>IF(W748="","",IF(F748="休日",AW748,IF(F748="法休",AW748,VLOOKUP(F748,カレンダマスタ!$Q$56:$R$69,2,FALSE))))</f>
        <v>0.36458333333333331</v>
      </c>
      <c r="BG748" s="254" t="str">
        <f t="shared" si="91"/>
        <v>CS</v>
      </c>
      <c r="BH748" s="254" t="str">
        <f>IF(AX748="","",IF(P748&lt;&gt;"","",IF(BG748="CS","OK",IF(VLOOKUP(E748,カレンダマスタ!$A$5:$D$381,4,FALSE)&gt;0,"",IF(OR(AX748*24&gt;10.84,AZ748*24&lt;14.5)=TRUE,"×","OK")))))</f>
        <v>OK</v>
      </c>
    </row>
    <row r="749" spans="2:60">
      <c r="B749" s="111"/>
      <c r="C749" s="385">
        <f>IF(STEP!C749&lt;&gt;"",STEP!C749,"")</f>
        <v>391160</v>
      </c>
      <c r="D749" s="386" t="str">
        <f>IF(STEP!D749&lt;&gt;"",STEP!D749,"")</f>
        <v>金田　大海</v>
      </c>
      <c r="E749" s="387">
        <f>IF(STEP!E749&lt;&gt;"",STEP!E749,"")</f>
        <v>45421</v>
      </c>
      <c r="F749" s="256" t="s">
        <v>557</v>
      </c>
      <c r="G749" s="257"/>
      <c r="H749" s="254">
        <v>0.36458333333333331</v>
      </c>
      <c r="I749" s="254">
        <v>0.35416666666666669</v>
      </c>
      <c r="J749" s="254"/>
      <c r="K749" s="254"/>
      <c r="L749" s="254">
        <v>0.72916666666666663</v>
      </c>
      <c r="M749" s="254">
        <v>0.8027777777777777</v>
      </c>
      <c r="N749" s="254"/>
      <c r="O749" s="254"/>
      <c r="P749" s="254"/>
      <c r="Q749" s="254" t="s">
        <v>559</v>
      </c>
      <c r="R749" s="254"/>
      <c r="S749" s="254"/>
      <c r="T749" s="254"/>
      <c r="U749" s="254"/>
      <c r="V749" s="254">
        <v>0.33333333333333331</v>
      </c>
      <c r="W749" s="254">
        <v>0.39583333333333331</v>
      </c>
      <c r="X749" s="254"/>
      <c r="Y749" s="254">
        <v>6.25E-2</v>
      </c>
      <c r="Z749" s="254"/>
      <c r="AA749" s="254"/>
      <c r="AB749" s="254"/>
      <c r="AC749" s="254"/>
      <c r="AD749" s="254"/>
      <c r="AE749" s="255">
        <v>6.25E-2</v>
      </c>
      <c r="AF749" s="255">
        <v>6.25E-2</v>
      </c>
      <c r="AG749" s="255"/>
      <c r="AH749" s="255">
        <v>6.25E-2</v>
      </c>
      <c r="AI749" s="255">
        <v>1</v>
      </c>
      <c r="AJ749" s="255">
        <v>1</v>
      </c>
      <c r="AK749" s="255"/>
      <c r="AL749" s="255"/>
      <c r="AM749" s="255"/>
      <c r="AN749" s="255"/>
      <c r="AO749" s="254"/>
      <c r="AP749" s="254"/>
      <c r="AQ749" s="254"/>
      <c r="AR749" s="254"/>
      <c r="AS749" s="254"/>
      <c r="AT749" s="254"/>
      <c r="AU749" s="254"/>
      <c r="AW749" s="283">
        <f t="shared" si="86"/>
        <v>0.35416666666666663</v>
      </c>
      <c r="AX749" s="283">
        <f t="shared" si="87"/>
        <v>0.36458333333333331</v>
      </c>
      <c r="AY749" s="283">
        <f t="shared" si="88"/>
        <v>0.80208333333333326</v>
      </c>
      <c r="AZ749" s="283">
        <f t="shared" si="89"/>
        <v>0.80208333333333326</v>
      </c>
      <c r="BA749" s="283">
        <f t="shared" si="90"/>
        <v>0.39583333333333331</v>
      </c>
      <c r="BD749" s="254">
        <f>IF(W749="","",IF(F749="休日",AW749,IF(F749="法休",AW749,VLOOKUP(F749,カレンダマスタ!$Q$56:$R$69,2,FALSE))))</f>
        <v>0.36458333333333331</v>
      </c>
      <c r="BG749" s="254" t="str">
        <f t="shared" si="91"/>
        <v>CS</v>
      </c>
      <c r="BH749" s="254" t="str">
        <f>IF(AX749="","",IF(P749&lt;&gt;"","",IF(BG749="CS","OK",IF(VLOOKUP(E749,カレンダマスタ!$A$5:$D$381,4,FALSE)&gt;0,"",IF(OR(AX749*24&gt;10.84,AZ749*24&lt;14.5)=TRUE,"×","OK")))))</f>
        <v>OK</v>
      </c>
    </row>
    <row r="750" spans="2:60">
      <c r="B750" s="111"/>
      <c r="C750" s="385">
        <f>IF(STEP!C750&lt;&gt;"",STEP!C750,"")</f>
        <v>391160</v>
      </c>
      <c r="D750" s="386" t="str">
        <f>IF(STEP!D750&lt;&gt;"",STEP!D750,"")</f>
        <v>金田　大海</v>
      </c>
      <c r="E750" s="387">
        <f>IF(STEP!E750&lt;&gt;"",STEP!E750,"")</f>
        <v>45422</v>
      </c>
      <c r="F750" s="256" t="s">
        <v>557</v>
      </c>
      <c r="G750" s="257"/>
      <c r="H750" s="254">
        <v>0.36458333333333331</v>
      </c>
      <c r="I750" s="254">
        <v>0.35416666666666669</v>
      </c>
      <c r="J750" s="254"/>
      <c r="K750" s="254"/>
      <c r="L750" s="254">
        <v>0.72916666666666663</v>
      </c>
      <c r="M750" s="254">
        <v>0.77361111111111114</v>
      </c>
      <c r="N750" s="254"/>
      <c r="O750" s="254"/>
      <c r="P750" s="254"/>
      <c r="Q750" s="254" t="s">
        <v>559</v>
      </c>
      <c r="R750" s="254"/>
      <c r="S750" s="254"/>
      <c r="T750" s="254"/>
      <c r="U750" s="254"/>
      <c r="V750" s="254">
        <v>0.33333333333333331</v>
      </c>
      <c r="W750" s="254">
        <v>0.36458333333333331</v>
      </c>
      <c r="X750" s="254"/>
      <c r="Y750" s="254">
        <v>3.125E-2</v>
      </c>
      <c r="Z750" s="254"/>
      <c r="AA750" s="254"/>
      <c r="AB750" s="254"/>
      <c r="AC750" s="254"/>
      <c r="AD750" s="254"/>
      <c r="AE750" s="255">
        <v>3.125E-2</v>
      </c>
      <c r="AF750" s="255">
        <v>3.125E-2</v>
      </c>
      <c r="AG750" s="255"/>
      <c r="AH750" s="255">
        <v>3.125E-2</v>
      </c>
      <c r="AI750" s="255">
        <v>1</v>
      </c>
      <c r="AJ750" s="255">
        <v>1</v>
      </c>
      <c r="AK750" s="255"/>
      <c r="AL750" s="255"/>
      <c r="AM750" s="255"/>
      <c r="AN750" s="255"/>
      <c r="AO750" s="254"/>
      <c r="AP750" s="254"/>
      <c r="AQ750" s="254"/>
      <c r="AR750" s="254"/>
      <c r="AS750" s="254"/>
      <c r="AT750" s="254"/>
      <c r="AU750" s="254"/>
      <c r="AW750" s="283">
        <f t="shared" si="86"/>
        <v>0.35416666666666663</v>
      </c>
      <c r="AX750" s="283">
        <f t="shared" si="87"/>
        <v>0.36458333333333331</v>
      </c>
      <c r="AY750" s="283">
        <f t="shared" si="88"/>
        <v>0.77083333333333326</v>
      </c>
      <c r="AZ750" s="283">
        <f t="shared" si="89"/>
        <v>0.77083333333333326</v>
      </c>
      <c r="BA750" s="283">
        <f t="shared" si="90"/>
        <v>0.36458333333333331</v>
      </c>
      <c r="BD750" s="254">
        <f>IF(W750="","",IF(F750="休日",AW750,IF(F750="法休",AW750,VLOOKUP(F750,カレンダマスタ!$Q$56:$R$69,2,FALSE))))</f>
        <v>0.36458333333333331</v>
      </c>
      <c r="BG750" s="254" t="str">
        <f t="shared" si="91"/>
        <v>CS</v>
      </c>
      <c r="BH750" s="254" t="str">
        <f>IF(AX750="","",IF(P750&lt;&gt;"","",IF(BG750="CS","OK",IF(VLOOKUP(E750,カレンダマスタ!$A$5:$D$381,4,FALSE)&gt;0,"",IF(OR(AX750*24&gt;10.84,AZ750*24&lt;14.5)=TRUE,"×","OK")))))</f>
        <v>OK</v>
      </c>
    </row>
    <row r="751" spans="2:60">
      <c r="B751" s="111"/>
      <c r="C751" s="388">
        <f>IF(STEP!C751&lt;&gt;"",STEP!C751,"")</f>
        <v>391160</v>
      </c>
      <c r="D751" s="389" t="str">
        <f>IF(STEP!D751&lt;&gt;"",STEP!D751,"")</f>
        <v>金田　大海</v>
      </c>
      <c r="E751" s="390">
        <f>IF(STEP!E751&lt;&gt;"",STEP!E751,"")</f>
        <v>45423</v>
      </c>
      <c r="F751" s="259" t="s">
        <v>211</v>
      </c>
      <c r="G751" s="266"/>
      <c r="H751" s="260"/>
      <c r="I751" s="260"/>
      <c r="J751" s="260"/>
      <c r="K751" s="260"/>
      <c r="L751" s="260"/>
      <c r="M751" s="260"/>
      <c r="N751" s="260"/>
      <c r="O751" s="260"/>
      <c r="P751" s="260"/>
      <c r="Q751" s="260"/>
      <c r="R751" s="260"/>
      <c r="S751" s="260"/>
      <c r="T751" s="260"/>
      <c r="U751" s="260"/>
      <c r="V751" s="260"/>
      <c r="W751" s="260"/>
      <c r="X751" s="260"/>
      <c r="Y751" s="260"/>
      <c r="Z751" s="260"/>
      <c r="AA751" s="260"/>
      <c r="AB751" s="260"/>
      <c r="AC751" s="260"/>
      <c r="AD751" s="260"/>
      <c r="AE751" s="261"/>
      <c r="AF751" s="261"/>
      <c r="AG751" s="261"/>
      <c r="AH751" s="261"/>
      <c r="AI751" s="261"/>
      <c r="AJ751" s="261"/>
      <c r="AK751" s="261"/>
      <c r="AL751" s="261"/>
      <c r="AM751" s="261"/>
      <c r="AN751" s="261"/>
      <c r="AO751" s="260"/>
      <c r="AP751" s="260"/>
      <c r="AQ751" s="260"/>
      <c r="AR751" s="260"/>
      <c r="AS751" s="260"/>
      <c r="AT751" s="260"/>
      <c r="AU751" s="260"/>
      <c r="AW751" s="284" t="str">
        <f t="shared" si="86"/>
        <v/>
      </c>
      <c r="AX751" s="284" t="str">
        <f t="shared" si="87"/>
        <v/>
      </c>
      <c r="AY751" s="284" t="str">
        <f t="shared" si="88"/>
        <v/>
      </c>
      <c r="AZ751" s="284" t="str">
        <f t="shared" si="89"/>
        <v/>
      </c>
      <c r="BA751" s="284" t="str">
        <f t="shared" si="90"/>
        <v/>
      </c>
      <c r="BD751" s="260" t="str">
        <f>IF(W751="","",IF(F751="休日",AW751,IF(F751="法休",AW751,VLOOKUP(F751,カレンダマスタ!$Q$56:$R$69,2,FALSE))))</f>
        <v/>
      </c>
      <c r="BG751" s="260" t="str">
        <f t="shared" si="91"/>
        <v>CS</v>
      </c>
      <c r="BH751" s="260" t="str">
        <f>IF(AX751="","",IF(P751&lt;&gt;"","",IF(BG751="CS","OK",IF(VLOOKUP(E751,カレンダマスタ!$A$5:$D$381,4,FALSE)&gt;0,"",IF(OR(AX751*24&gt;10.84,AZ751*24&lt;14.5)=TRUE,"×","OK")))))</f>
        <v/>
      </c>
    </row>
    <row r="752" spans="2:60">
      <c r="B752" s="111"/>
      <c r="C752" s="391">
        <f>IF(STEP!C752&lt;&gt;"",STEP!C752,"")</f>
        <v>391160</v>
      </c>
      <c r="D752" s="392" t="str">
        <f>IF(STEP!D752&lt;&gt;"",STEP!D752,"")</f>
        <v>金田　大海</v>
      </c>
      <c r="E752" s="393">
        <f>IF(STEP!E752&lt;&gt;"",STEP!E752,"")</f>
        <v>45424</v>
      </c>
      <c r="F752" s="263" t="s">
        <v>212</v>
      </c>
      <c r="G752" s="267"/>
      <c r="H752" s="264"/>
      <c r="I752" s="264"/>
      <c r="J752" s="264"/>
      <c r="K752" s="264"/>
      <c r="L752" s="264"/>
      <c r="M752" s="264"/>
      <c r="N752" s="264"/>
      <c r="O752" s="264"/>
      <c r="P752" s="264"/>
      <c r="Q752" s="264"/>
      <c r="R752" s="264"/>
      <c r="S752" s="264"/>
      <c r="T752" s="264"/>
      <c r="U752" s="264"/>
      <c r="V752" s="264"/>
      <c r="W752" s="264"/>
      <c r="X752" s="264"/>
      <c r="Y752" s="264"/>
      <c r="Z752" s="264"/>
      <c r="AA752" s="264"/>
      <c r="AB752" s="264"/>
      <c r="AC752" s="264"/>
      <c r="AD752" s="264"/>
      <c r="AE752" s="265"/>
      <c r="AF752" s="265"/>
      <c r="AG752" s="265"/>
      <c r="AH752" s="265"/>
      <c r="AI752" s="265"/>
      <c r="AJ752" s="265"/>
      <c r="AK752" s="265"/>
      <c r="AL752" s="265"/>
      <c r="AM752" s="265"/>
      <c r="AN752" s="265"/>
      <c r="AO752" s="264"/>
      <c r="AP752" s="264"/>
      <c r="AQ752" s="264"/>
      <c r="AR752" s="264"/>
      <c r="AS752" s="264"/>
      <c r="AT752" s="264"/>
      <c r="AU752" s="264"/>
      <c r="AW752" s="285" t="str">
        <f t="shared" si="86"/>
        <v/>
      </c>
      <c r="AX752" s="285" t="str">
        <f t="shared" si="87"/>
        <v/>
      </c>
      <c r="AY752" s="285" t="str">
        <f t="shared" si="88"/>
        <v/>
      </c>
      <c r="AZ752" s="285" t="str">
        <f t="shared" si="89"/>
        <v/>
      </c>
      <c r="BA752" s="285" t="str">
        <f t="shared" si="90"/>
        <v/>
      </c>
      <c r="BD752" s="264" t="str">
        <f>IF(W752="","",IF(F752="休日",AW752,IF(F752="法休",AW752,VLOOKUP(F752,カレンダマスタ!$Q$56:$R$69,2,FALSE))))</f>
        <v/>
      </c>
      <c r="BG752" s="264" t="str">
        <f t="shared" si="91"/>
        <v>CS</v>
      </c>
      <c r="BH752" s="264" t="str">
        <f>IF(AX752="","",IF(P752&lt;&gt;"","",IF(BG752="CS","OK",IF(VLOOKUP(E752,カレンダマスタ!$A$5:$D$381,4,FALSE)&gt;0,"",IF(OR(AX752*24&gt;10.84,AZ752*24&lt;14.5)=TRUE,"×","OK")))))</f>
        <v/>
      </c>
    </row>
    <row r="753" spans="2:60">
      <c r="B753" s="111"/>
      <c r="C753" s="385">
        <f>IF(STEP!C753&lt;&gt;"",STEP!C753,"")</f>
        <v>391160</v>
      </c>
      <c r="D753" s="386" t="str">
        <f>IF(STEP!D753&lt;&gt;"",STEP!D753,"")</f>
        <v>金田　大海</v>
      </c>
      <c r="E753" s="387">
        <f>IF(STEP!E753&lt;&gt;"",STEP!E753,"")</f>
        <v>45425</v>
      </c>
      <c r="F753" s="253" t="s">
        <v>557</v>
      </c>
      <c r="G753" s="252"/>
      <c r="H753" s="254">
        <v>0.36458333333333331</v>
      </c>
      <c r="I753" s="254">
        <v>0.35833333333333334</v>
      </c>
      <c r="J753" s="254"/>
      <c r="K753" s="254"/>
      <c r="L753" s="254">
        <v>0.72916666666666663</v>
      </c>
      <c r="M753" s="254">
        <v>0.82361111111111107</v>
      </c>
      <c r="N753" s="254"/>
      <c r="O753" s="254"/>
      <c r="P753" s="254"/>
      <c r="Q753" s="254" t="s">
        <v>559</v>
      </c>
      <c r="R753" s="254"/>
      <c r="S753" s="254"/>
      <c r="T753" s="254"/>
      <c r="U753" s="254"/>
      <c r="V753" s="254">
        <v>0.33333333333333331</v>
      </c>
      <c r="W753" s="254">
        <v>0.41666666666666669</v>
      </c>
      <c r="X753" s="254"/>
      <c r="Y753" s="254">
        <v>8.3333333333333329E-2</v>
      </c>
      <c r="Z753" s="254"/>
      <c r="AA753" s="254"/>
      <c r="AB753" s="254"/>
      <c r="AC753" s="254"/>
      <c r="AD753" s="254"/>
      <c r="AE753" s="255">
        <v>8.3333333333333329E-2</v>
      </c>
      <c r="AF753" s="255">
        <v>8.3333333333333329E-2</v>
      </c>
      <c r="AG753" s="255"/>
      <c r="AH753" s="255">
        <v>8.3333333333333329E-2</v>
      </c>
      <c r="AI753" s="255">
        <v>1</v>
      </c>
      <c r="AJ753" s="255">
        <v>1</v>
      </c>
      <c r="AK753" s="255"/>
      <c r="AL753" s="255"/>
      <c r="AM753" s="255"/>
      <c r="AN753" s="255"/>
      <c r="AO753" s="254"/>
      <c r="AP753" s="254"/>
      <c r="AQ753" s="254"/>
      <c r="AR753" s="254"/>
      <c r="AS753" s="254"/>
      <c r="AT753" s="254"/>
      <c r="AU753" s="254"/>
      <c r="AW753" s="283">
        <f t="shared" si="86"/>
        <v>0.3611111111111111</v>
      </c>
      <c r="AX753" s="283">
        <f t="shared" si="87"/>
        <v>0.36458333333333331</v>
      </c>
      <c r="AY753" s="283">
        <f t="shared" si="88"/>
        <v>0.82291666666666663</v>
      </c>
      <c r="AZ753" s="283">
        <f t="shared" si="89"/>
        <v>0.82291666666666663</v>
      </c>
      <c r="BA753" s="283">
        <f t="shared" si="90"/>
        <v>0.41666666666666669</v>
      </c>
      <c r="BD753" s="254">
        <f>IF(W753="","",IF(F753="休日",AW753,IF(F753="法休",AW753,VLOOKUP(F753,カレンダマスタ!$Q$56:$R$69,2,FALSE))))</f>
        <v>0.36458333333333331</v>
      </c>
      <c r="BG753" s="503" t="str">
        <f t="shared" si="91"/>
        <v>CS</v>
      </c>
      <c r="BH753" s="503" t="str">
        <f>IF(AX753="","",IF(P753&lt;&gt;"","",IF(BG753="CS","OK",IF(VLOOKUP(E753,カレンダマスタ!$A$5:$D$381,4,FALSE)&gt;0,"",IF(OR(AX753*24&gt;10.84,AZ753*24&lt;14.5)=TRUE,"×","OK")))))</f>
        <v>OK</v>
      </c>
    </row>
    <row r="754" spans="2:60">
      <c r="B754" s="111"/>
      <c r="C754" s="385">
        <f>IF(STEP!C754&lt;&gt;"",STEP!C754,"")</f>
        <v>391160</v>
      </c>
      <c r="D754" s="386" t="str">
        <f>IF(STEP!D754&lt;&gt;"",STEP!D754,"")</f>
        <v>金田　大海</v>
      </c>
      <c r="E754" s="387">
        <f>IF(STEP!E754&lt;&gt;"",STEP!E754,"")</f>
        <v>45426</v>
      </c>
      <c r="F754" s="253" t="s">
        <v>557</v>
      </c>
      <c r="G754" s="252"/>
      <c r="H754" s="254">
        <v>0.36458333333333331</v>
      </c>
      <c r="I754" s="254">
        <v>0.35902777777777778</v>
      </c>
      <c r="J754" s="254"/>
      <c r="K754" s="254"/>
      <c r="L754" s="254">
        <v>0.72916666666666663</v>
      </c>
      <c r="M754" s="254">
        <v>0.82500000000000007</v>
      </c>
      <c r="N754" s="254"/>
      <c r="O754" s="254"/>
      <c r="P754" s="254"/>
      <c r="Q754" s="254" t="s">
        <v>559</v>
      </c>
      <c r="R754" s="254"/>
      <c r="S754" s="254"/>
      <c r="T754" s="254"/>
      <c r="U754" s="254"/>
      <c r="V754" s="254">
        <v>0.33333333333333331</v>
      </c>
      <c r="W754" s="254">
        <v>0.41666666666666669</v>
      </c>
      <c r="X754" s="254"/>
      <c r="Y754" s="254">
        <v>8.3333333333333329E-2</v>
      </c>
      <c r="Z754" s="254"/>
      <c r="AA754" s="254"/>
      <c r="AB754" s="254"/>
      <c r="AC754" s="254"/>
      <c r="AD754" s="254"/>
      <c r="AE754" s="255">
        <v>8.3333333333333329E-2</v>
      </c>
      <c r="AF754" s="255">
        <v>8.3333333333333329E-2</v>
      </c>
      <c r="AG754" s="255"/>
      <c r="AH754" s="255">
        <v>8.3333333333333329E-2</v>
      </c>
      <c r="AI754" s="255">
        <v>1</v>
      </c>
      <c r="AJ754" s="255">
        <v>1</v>
      </c>
      <c r="AK754" s="255"/>
      <c r="AL754" s="255"/>
      <c r="AM754" s="255"/>
      <c r="AN754" s="255"/>
      <c r="AO754" s="254"/>
      <c r="AP754" s="254"/>
      <c r="AQ754" s="254"/>
      <c r="AR754" s="254"/>
      <c r="AS754" s="254"/>
      <c r="AT754" s="254"/>
      <c r="AU754" s="254"/>
      <c r="AW754" s="283">
        <f t="shared" si="86"/>
        <v>0.3611111111111111</v>
      </c>
      <c r="AX754" s="283">
        <f t="shared" si="87"/>
        <v>0.36458333333333331</v>
      </c>
      <c r="AY754" s="283">
        <f t="shared" si="88"/>
        <v>0.82291666666666663</v>
      </c>
      <c r="AZ754" s="283">
        <f t="shared" si="89"/>
        <v>0.82291666666666663</v>
      </c>
      <c r="BA754" s="283">
        <f t="shared" si="90"/>
        <v>0.41666666666666669</v>
      </c>
      <c r="BD754" s="254">
        <f>IF(W754="","",IF(F754="休日",AW754,IF(F754="法休",AW754,VLOOKUP(F754,カレンダマスタ!$Q$56:$R$69,2,FALSE))))</f>
        <v>0.36458333333333331</v>
      </c>
      <c r="BG754" s="254" t="str">
        <f t="shared" si="91"/>
        <v>CS</v>
      </c>
      <c r="BH754" s="254" t="str">
        <f>IF(AX754="","",IF(P754&lt;&gt;"","",IF(BG754="CS","OK",IF(VLOOKUP(E754,カレンダマスタ!$A$5:$D$381,4,FALSE)&gt;0,"",IF(OR(AX754*24&gt;10.84,AZ754*24&lt;14.5)=TRUE,"×","OK")))))</f>
        <v>OK</v>
      </c>
    </row>
    <row r="755" spans="2:60">
      <c r="B755" s="111"/>
      <c r="C755" s="385">
        <f>IF(STEP!C755&lt;&gt;"",STEP!C755,"")</f>
        <v>391160</v>
      </c>
      <c r="D755" s="386" t="str">
        <f>IF(STEP!D755&lt;&gt;"",STEP!D755,"")</f>
        <v>金田　大海</v>
      </c>
      <c r="E755" s="387">
        <f>IF(STEP!E755&lt;&gt;"",STEP!E755,"")</f>
        <v>45427</v>
      </c>
      <c r="F755" s="253" t="s">
        <v>557</v>
      </c>
      <c r="G755" s="252"/>
      <c r="H755" s="254">
        <v>0.36458333333333331</v>
      </c>
      <c r="I755" s="254"/>
      <c r="J755" s="254">
        <v>0.36458333333333331</v>
      </c>
      <c r="K755" s="254"/>
      <c r="L755" s="254">
        <v>0.72916666666666663</v>
      </c>
      <c r="M755" s="254">
        <v>0.72986111111111107</v>
      </c>
      <c r="N755" s="254"/>
      <c r="O755" s="254"/>
      <c r="P755" s="254"/>
      <c r="Q755" s="254"/>
      <c r="R755" s="254"/>
      <c r="S755" s="254"/>
      <c r="T755" s="254"/>
      <c r="U755" s="254"/>
      <c r="V755" s="254">
        <v>0.33333333333333331</v>
      </c>
      <c r="W755" s="254">
        <v>0.33333333333333331</v>
      </c>
      <c r="X755" s="254"/>
      <c r="Y755" s="254"/>
      <c r="Z755" s="254"/>
      <c r="AA755" s="254"/>
      <c r="AB755" s="254"/>
      <c r="AC755" s="254"/>
      <c r="AD755" s="254"/>
      <c r="AE755" s="255"/>
      <c r="AF755" s="255"/>
      <c r="AG755" s="255"/>
      <c r="AH755" s="255"/>
      <c r="AI755" s="255">
        <v>1</v>
      </c>
      <c r="AJ755" s="255">
        <v>1</v>
      </c>
      <c r="AK755" s="255"/>
      <c r="AL755" s="255"/>
      <c r="AM755" s="255"/>
      <c r="AN755" s="255"/>
      <c r="AO755" s="254"/>
      <c r="AP755" s="254"/>
      <c r="AQ755" s="254"/>
      <c r="AR755" s="254"/>
      <c r="AS755" s="254"/>
      <c r="AT755" s="254"/>
      <c r="AU755" s="254"/>
      <c r="AW755" s="283">
        <f t="shared" si="86"/>
        <v>0.36458333333333331</v>
      </c>
      <c r="AX755" s="283">
        <f t="shared" si="87"/>
        <v>0.36458333333333331</v>
      </c>
      <c r="AY755" s="283">
        <f t="shared" si="88"/>
        <v>0.72916666666666663</v>
      </c>
      <c r="AZ755" s="283">
        <f t="shared" si="89"/>
        <v>0.72916666666666663</v>
      </c>
      <c r="BA755" s="283">
        <f t="shared" si="90"/>
        <v>0.33333333333333331</v>
      </c>
      <c r="BD755" s="254">
        <f>IF(W755="","",IF(F755="休日",AW755,IF(F755="法休",AW755,VLOOKUP(F755,カレンダマスタ!$Q$56:$R$69,2,FALSE))))</f>
        <v>0.36458333333333331</v>
      </c>
      <c r="BG755" s="254" t="str">
        <f t="shared" si="91"/>
        <v>CS</v>
      </c>
      <c r="BH755" s="254" t="str">
        <f>IF(AX755="","",IF(P755&lt;&gt;"","",IF(BG755="CS","OK",IF(VLOOKUP(E755,カレンダマスタ!$A$5:$D$381,4,FALSE)&gt;0,"",IF(OR(AX755*24&gt;10.84,AZ755*24&lt;14.5)=TRUE,"×","OK")))))</f>
        <v>OK</v>
      </c>
    </row>
    <row r="756" spans="2:60">
      <c r="B756" s="111"/>
      <c r="C756" s="385">
        <f>IF(STEP!C756&lt;&gt;"",STEP!C756,"")</f>
        <v>391160</v>
      </c>
      <c r="D756" s="386" t="str">
        <f>IF(STEP!D756&lt;&gt;"",STEP!D756,"")</f>
        <v>金田　大海</v>
      </c>
      <c r="E756" s="387">
        <f>IF(STEP!E756&lt;&gt;"",STEP!E756,"")</f>
        <v>45428</v>
      </c>
      <c r="F756" s="256" t="s">
        <v>557</v>
      </c>
      <c r="G756" s="257"/>
      <c r="H756" s="254">
        <v>0.36458333333333331</v>
      </c>
      <c r="I756" s="254">
        <v>0.3611111111111111</v>
      </c>
      <c r="J756" s="254"/>
      <c r="K756" s="254"/>
      <c r="L756" s="254">
        <v>0.72916666666666663</v>
      </c>
      <c r="M756" s="254">
        <v>0.82500000000000007</v>
      </c>
      <c r="N756" s="254"/>
      <c r="O756" s="254"/>
      <c r="P756" s="254"/>
      <c r="Q756" s="254" t="s">
        <v>559</v>
      </c>
      <c r="R756" s="254"/>
      <c r="S756" s="254"/>
      <c r="T756" s="254"/>
      <c r="U756" s="254"/>
      <c r="V756" s="254">
        <v>0.33333333333333331</v>
      </c>
      <c r="W756" s="254">
        <v>0.41666666666666669</v>
      </c>
      <c r="X756" s="254"/>
      <c r="Y756" s="254">
        <v>8.3333333333333329E-2</v>
      </c>
      <c r="Z756" s="254"/>
      <c r="AA756" s="254"/>
      <c r="AB756" s="254"/>
      <c r="AC756" s="254"/>
      <c r="AD756" s="254"/>
      <c r="AE756" s="255">
        <v>8.3333333333333329E-2</v>
      </c>
      <c r="AF756" s="255">
        <v>8.3333333333333329E-2</v>
      </c>
      <c r="AG756" s="255"/>
      <c r="AH756" s="255">
        <v>8.3333333333333329E-2</v>
      </c>
      <c r="AI756" s="255">
        <v>1</v>
      </c>
      <c r="AJ756" s="255">
        <v>1</v>
      </c>
      <c r="AK756" s="255"/>
      <c r="AL756" s="255"/>
      <c r="AM756" s="255"/>
      <c r="AN756" s="255"/>
      <c r="AO756" s="254"/>
      <c r="AP756" s="254"/>
      <c r="AQ756" s="254"/>
      <c r="AR756" s="254"/>
      <c r="AS756" s="254"/>
      <c r="AT756" s="254"/>
      <c r="AU756" s="254"/>
      <c r="AW756" s="283">
        <f t="shared" si="86"/>
        <v>0.3611111111111111</v>
      </c>
      <c r="AX756" s="283">
        <f t="shared" si="87"/>
        <v>0.36458333333333331</v>
      </c>
      <c r="AY756" s="283">
        <f t="shared" si="88"/>
        <v>0.82291666666666663</v>
      </c>
      <c r="AZ756" s="283">
        <f t="shared" si="89"/>
        <v>0.82291666666666663</v>
      </c>
      <c r="BA756" s="283">
        <f t="shared" si="90"/>
        <v>0.41666666666666669</v>
      </c>
      <c r="BD756" s="254">
        <f>IF(W756="","",IF(F756="休日",AW756,IF(F756="法休",AW756,VLOOKUP(F756,カレンダマスタ!$Q$56:$R$69,2,FALSE))))</f>
        <v>0.36458333333333331</v>
      </c>
      <c r="BG756" s="254" t="str">
        <f t="shared" si="91"/>
        <v>CS</v>
      </c>
      <c r="BH756" s="254" t="str">
        <f>IF(AX756="","",IF(P756&lt;&gt;"","",IF(BG756="CS","OK",IF(VLOOKUP(E756,カレンダマスタ!$A$5:$D$381,4,FALSE)&gt;0,"",IF(OR(AX756*24&gt;10.84,AZ756*24&lt;14.5)=TRUE,"×","OK")))))</f>
        <v>OK</v>
      </c>
    </row>
    <row r="757" spans="2:60">
      <c r="B757" s="111"/>
      <c r="C757" s="385">
        <f>IF(STEP!C757&lt;&gt;"",STEP!C757,"")</f>
        <v>391160</v>
      </c>
      <c r="D757" s="386" t="str">
        <f>IF(STEP!D757&lt;&gt;"",STEP!D757,"")</f>
        <v>金田　大海</v>
      </c>
      <c r="E757" s="387">
        <f>IF(STEP!E757&lt;&gt;"",STEP!E757,"")</f>
        <v>45429</v>
      </c>
      <c r="F757" s="256" t="s">
        <v>557</v>
      </c>
      <c r="G757" s="257"/>
      <c r="H757" s="254">
        <v>0.36458333333333331</v>
      </c>
      <c r="I757" s="254">
        <v>0.35625000000000001</v>
      </c>
      <c r="J757" s="254"/>
      <c r="K757" s="254"/>
      <c r="L757" s="254">
        <v>0.72916666666666663</v>
      </c>
      <c r="M757" s="254">
        <v>0.78125</v>
      </c>
      <c r="N757" s="254"/>
      <c r="O757" s="254"/>
      <c r="P757" s="254"/>
      <c r="Q757" s="254" t="s">
        <v>559</v>
      </c>
      <c r="R757" s="254"/>
      <c r="S757" s="254"/>
      <c r="T757" s="254"/>
      <c r="U757" s="254"/>
      <c r="V757" s="254">
        <v>0.33333333333333331</v>
      </c>
      <c r="W757" s="254">
        <v>0.375</v>
      </c>
      <c r="X757" s="254"/>
      <c r="Y757" s="254">
        <v>4.1666666666666664E-2</v>
      </c>
      <c r="Z757" s="254"/>
      <c r="AA757" s="254"/>
      <c r="AB757" s="254"/>
      <c r="AC757" s="254"/>
      <c r="AD757" s="254"/>
      <c r="AE757" s="255">
        <v>4.1666666666666664E-2</v>
      </c>
      <c r="AF757" s="255">
        <v>4.1666666666666664E-2</v>
      </c>
      <c r="AG757" s="255"/>
      <c r="AH757" s="255">
        <v>4.1666666666666664E-2</v>
      </c>
      <c r="AI757" s="255">
        <v>1</v>
      </c>
      <c r="AJ757" s="255">
        <v>1</v>
      </c>
      <c r="AK757" s="255"/>
      <c r="AL757" s="255"/>
      <c r="AM757" s="255"/>
      <c r="AN757" s="255"/>
      <c r="AO757" s="254"/>
      <c r="AP757" s="254"/>
      <c r="AQ757" s="254"/>
      <c r="AR757" s="254"/>
      <c r="AS757" s="254"/>
      <c r="AT757" s="254"/>
      <c r="AU757" s="254"/>
      <c r="AW757" s="283">
        <f t="shared" si="86"/>
        <v>0.3576388888888889</v>
      </c>
      <c r="AX757" s="283">
        <f t="shared" si="87"/>
        <v>0.36458333333333331</v>
      </c>
      <c r="AY757" s="283">
        <f t="shared" si="88"/>
        <v>0.78125</v>
      </c>
      <c r="AZ757" s="283">
        <f t="shared" si="89"/>
        <v>0.78125</v>
      </c>
      <c r="BA757" s="283">
        <f t="shared" si="90"/>
        <v>0.375</v>
      </c>
      <c r="BD757" s="254">
        <f>IF(W757="","",IF(F757="休日",AW757,IF(F757="法休",AW757,VLOOKUP(F757,カレンダマスタ!$Q$56:$R$69,2,FALSE))))</f>
        <v>0.36458333333333331</v>
      </c>
      <c r="BG757" s="254" t="str">
        <f t="shared" si="91"/>
        <v>CS</v>
      </c>
      <c r="BH757" s="254" t="str">
        <f>IF(AX757="","",IF(P757&lt;&gt;"","",IF(BG757="CS","OK",IF(VLOOKUP(E757,カレンダマスタ!$A$5:$D$381,4,FALSE)&gt;0,"",IF(OR(AX757*24&gt;10.84,AZ757*24&lt;14.5)=TRUE,"×","OK")))))</f>
        <v>OK</v>
      </c>
    </row>
    <row r="758" spans="2:60">
      <c r="B758" s="111"/>
      <c r="C758" s="388">
        <f>IF(STEP!C758&lt;&gt;"",STEP!C758,"")</f>
        <v>391160</v>
      </c>
      <c r="D758" s="389" t="str">
        <f>IF(STEP!D758&lt;&gt;"",STEP!D758,"")</f>
        <v>金田　大海</v>
      </c>
      <c r="E758" s="390">
        <f>IF(STEP!E758&lt;&gt;"",STEP!E758,"")</f>
        <v>45430</v>
      </c>
      <c r="F758" s="259" t="s">
        <v>211</v>
      </c>
      <c r="G758" s="266"/>
      <c r="H758" s="260"/>
      <c r="I758" s="260"/>
      <c r="J758" s="260"/>
      <c r="K758" s="260"/>
      <c r="L758" s="260"/>
      <c r="M758" s="260"/>
      <c r="N758" s="260"/>
      <c r="O758" s="260"/>
      <c r="P758" s="260"/>
      <c r="Q758" s="260"/>
      <c r="R758" s="260"/>
      <c r="S758" s="260"/>
      <c r="T758" s="260"/>
      <c r="U758" s="260"/>
      <c r="V758" s="260"/>
      <c r="W758" s="260"/>
      <c r="X758" s="260"/>
      <c r="Y758" s="260"/>
      <c r="Z758" s="260"/>
      <c r="AA758" s="260"/>
      <c r="AB758" s="260"/>
      <c r="AC758" s="260"/>
      <c r="AD758" s="260"/>
      <c r="AE758" s="261"/>
      <c r="AF758" s="261"/>
      <c r="AG758" s="261"/>
      <c r="AH758" s="261"/>
      <c r="AI758" s="261"/>
      <c r="AJ758" s="261"/>
      <c r="AK758" s="261"/>
      <c r="AL758" s="261"/>
      <c r="AM758" s="261"/>
      <c r="AN758" s="261"/>
      <c r="AO758" s="260"/>
      <c r="AP758" s="260"/>
      <c r="AQ758" s="260"/>
      <c r="AR758" s="260"/>
      <c r="AS758" s="260"/>
      <c r="AT758" s="260"/>
      <c r="AU758" s="260"/>
      <c r="AW758" s="284" t="str">
        <f t="shared" si="86"/>
        <v/>
      </c>
      <c r="AX758" s="284" t="str">
        <f t="shared" si="87"/>
        <v/>
      </c>
      <c r="AY758" s="284" t="str">
        <f t="shared" si="88"/>
        <v/>
      </c>
      <c r="AZ758" s="284" t="str">
        <f t="shared" si="89"/>
        <v/>
      </c>
      <c r="BA758" s="284" t="str">
        <f t="shared" si="90"/>
        <v/>
      </c>
      <c r="BD758" s="260" t="str">
        <f>IF(W758="","",IF(F758="休日",AW758,IF(F758="法休",AW758,VLOOKUP(F758,カレンダマスタ!$Q$56:$R$69,2,FALSE))))</f>
        <v/>
      </c>
      <c r="BG758" s="260" t="str">
        <f t="shared" si="91"/>
        <v>CS</v>
      </c>
      <c r="BH758" s="260" t="str">
        <f>IF(AX758="","",IF(P758&lt;&gt;"","",IF(BG758="CS","OK",IF(VLOOKUP(E758,カレンダマスタ!$A$5:$D$381,4,FALSE)&gt;0,"",IF(OR(AX758*24&gt;10.84,AZ758*24&lt;14.5)=TRUE,"×","OK")))))</f>
        <v/>
      </c>
    </row>
    <row r="759" spans="2:60">
      <c r="B759" s="111"/>
      <c r="C759" s="394">
        <f>IF(STEP!C759&lt;&gt;"",STEP!C759,"")</f>
        <v>391160</v>
      </c>
      <c r="D759" s="395" t="str">
        <f>IF(STEP!D759&lt;&gt;"",STEP!D759,"")</f>
        <v>金田　大海</v>
      </c>
      <c r="E759" s="396">
        <f>IF(STEP!E759&lt;&gt;"",STEP!E759,"")</f>
        <v>45431</v>
      </c>
      <c r="F759" s="269" t="s">
        <v>212</v>
      </c>
      <c r="G759" s="268"/>
      <c r="H759" s="270"/>
      <c r="I759" s="270"/>
      <c r="J759" s="270"/>
      <c r="K759" s="270"/>
      <c r="L759" s="270"/>
      <c r="M759" s="270"/>
      <c r="N759" s="270"/>
      <c r="O759" s="270"/>
      <c r="P759" s="270"/>
      <c r="Q759" s="270"/>
      <c r="R759" s="270"/>
      <c r="S759" s="270"/>
      <c r="T759" s="270"/>
      <c r="U759" s="270"/>
      <c r="V759" s="270"/>
      <c r="W759" s="270"/>
      <c r="X759" s="270"/>
      <c r="Y759" s="270"/>
      <c r="Z759" s="270"/>
      <c r="AA759" s="270"/>
      <c r="AB759" s="270"/>
      <c r="AC759" s="270"/>
      <c r="AD759" s="270"/>
      <c r="AE759" s="271"/>
      <c r="AF759" s="271"/>
      <c r="AG759" s="271"/>
      <c r="AH759" s="271"/>
      <c r="AI759" s="271"/>
      <c r="AJ759" s="271"/>
      <c r="AK759" s="271"/>
      <c r="AL759" s="271"/>
      <c r="AM759" s="271"/>
      <c r="AN759" s="271"/>
      <c r="AO759" s="270"/>
      <c r="AP759" s="270"/>
      <c r="AQ759" s="270"/>
      <c r="AR759" s="270"/>
      <c r="AS759" s="270"/>
      <c r="AT759" s="270"/>
      <c r="AU759" s="270"/>
      <c r="AW759" s="282" t="str">
        <f t="shared" si="86"/>
        <v/>
      </c>
      <c r="AX759" s="282" t="str">
        <f t="shared" si="87"/>
        <v/>
      </c>
      <c r="AY759" s="282" t="str">
        <f t="shared" si="88"/>
        <v/>
      </c>
      <c r="AZ759" s="282" t="str">
        <f t="shared" si="89"/>
        <v/>
      </c>
      <c r="BA759" s="282" t="str">
        <f t="shared" si="90"/>
        <v/>
      </c>
      <c r="BD759" s="270" t="str">
        <f>IF(W759="","",IF(F759="休日",AW759,IF(F759="法休",AW759,VLOOKUP(F759,カレンダマスタ!$Q$56:$R$69,2,FALSE))))</f>
        <v/>
      </c>
      <c r="BG759" s="270" t="str">
        <f t="shared" si="91"/>
        <v>CS</v>
      </c>
      <c r="BH759" s="270" t="str">
        <f>IF(AX759="","",IF(P759&lt;&gt;"","",IF(BG759="CS","OK",IF(VLOOKUP(E759,カレンダマスタ!$A$5:$D$381,4,FALSE)&gt;0,"",IF(OR(AX759*24&gt;10.84,AZ759*24&lt;14.5)=TRUE,"×","OK")))))</f>
        <v/>
      </c>
    </row>
    <row r="760" spans="2:60">
      <c r="B760" s="111"/>
      <c r="C760" s="385">
        <f>IF(STEP!C760&lt;&gt;"",STEP!C760,"")</f>
        <v>391160</v>
      </c>
      <c r="D760" s="386" t="str">
        <f>IF(STEP!D760&lt;&gt;"",STEP!D760,"")</f>
        <v>金田　大海</v>
      </c>
      <c r="E760" s="387">
        <f>IF(STEP!E760&lt;&gt;"",STEP!E760,"")</f>
        <v>45432</v>
      </c>
      <c r="F760" s="253" t="s">
        <v>557</v>
      </c>
      <c r="G760" s="252"/>
      <c r="H760" s="254">
        <v>0.36458333333333331</v>
      </c>
      <c r="I760" s="254">
        <v>0.35694444444444445</v>
      </c>
      <c r="J760" s="254"/>
      <c r="K760" s="254"/>
      <c r="L760" s="254">
        <v>0.72916666666666663</v>
      </c>
      <c r="M760" s="254"/>
      <c r="N760" s="254"/>
      <c r="O760" s="254"/>
      <c r="P760" s="254"/>
      <c r="Q760" s="254"/>
      <c r="R760" s="254"/>
      <c r="S760" s="254"/>
      <c r="T760" s="254"/>
      <c r="U760" s="254"/>
      <c r="V760" s="254"/>
      <c r="W760" s="254"/>
      <c r="X760" s="254"/>
      <c r="Y760" s="254"/>
      <c r="Z760" s="254"/>
      <c r="AA760" s="254"/>
      <c r="AB760" s="254"/>
      <c r="AC760" s="254"/>
      <c r="AD760" s="254"/>
      <c r="AE760" s="255"/>
      <c r="AF760" s="255"/>
      <c r="AG760" s="255"/>
      <c r="AH760" s="255"/>
      <c r="AI760" s="255">
        <v>1</v>
      </c>
      <c r="AJ760" s="255"/>
      <c r="AK760" s="255"/>
      <c r="AL760" s="255"/>
      <c r="AM760" s="255"/>
      <c r="AN760" s="255"/>
      <c r="AO760" s="254"/>
      <c r="AP760" s="254"/>
      <c r="AQ760" s="254"/>
      <c r="AR760" s="254"/>
      <c r="AS760" s="254"/>
      <c r="AT760" s="254"/>
      <c r="AU760" s="254"/>
      <c r="AW760" s="283" t="str">
        <f t="shared" si="86"/>
        <v/>
      </c>
      <c r="AX760" s="283" t="str">
        <f t="shared" si="87"/>
        <v/>
      </c>
      <c r="AY760" s="283" t="str">
        <f t="shared" si="88"/>
        <v/>
      </c>
      <c r="AZ760" s="283" t="str">
        <f t="shared" si="89"/>
        <v/>
      </c>
      <c r="BA760" s="283" t="str">
        <f t="shared" si="90"/>
        <v/>
      </c>
      <c r="BD760" s="254" t="str">
        <f>IF(W760="","",IF(F760="休日",AW760,IF(F760="法休",AW760,VLOOKUP(F760,カレンダマスタ!$Q$56:$R$69,2,FALSE))))</f>
        <v/>
      </c>
      <c r="BG760" s="254" t="str">
        <f t="shared" si="91"/>
        <v>CS</v>
      </c>
      <c r="BH760" s="254" t="str">
        <f>IF(AX760="","",IF(P760&lt;&gt;"","",IF(BG760="CS","OK",IF(VLOOKUP(E760,カレンダマスタ!$A$5:$D$381,4,FALSE)&gt;0,"",IF(OR(AX760*24&gt;10.84,AZ760*24&lt;14.5)=TRUE,"×","OK")))))</f>
        <v/>
      </c>
    </row>
    <row r="761" spans="2:60">
      <c r="B761" s="111"/>
      <c r="C761" s="397" t="str">
        <f>IF(STEP!C761&lt;&gt;"",STEP!C761,"")</f>
        <v/>
      </c>
      <c r="D761" s="398" t="str">
        <f>IF(STEP!D761&lt;&gt;"",STEP!D761,"")</f>
        <v/>
      </c>
      <c r="E761" s="399" t="str">
        <f>IF(STEP!E761&lt;&gt;"",STEP!E761,"")</f>
        <v/>
      </c>
      <c r="F761" s="273"/>
      <c r="G761" s="272"/>
      <c r="H761" s="274"/>
      <c r="I761" s="274"/>
      <c r="J761" s="274"/>
      <c r="K761" s="274"/>
      <c r="L761" s="274"/>
      <c r="M761" s="274"/>
      <c r="N761" s="274"/>
      <c r="O761" s="274"/>
      <c r="P761" s="274"/>
      <c r="Q761" s="274"/>
      <c r="R761" s="274"/>
      <c r="S761" s="274"/>
      <c r="T761" s="274"/>
      <c r="U761" s="274"/>
      <c r="V761" s="274"/>
      <c r="W761" s="274"/>
      <c r="X761" s="274"/>
      <c r="Y761" s="274"/>
      <c r="Z761" s="274"/>
      <c r="AA761" s="274"/>
      <c r="AB761" s="274"/>
      <c r="AC761" s="274"/>
      <c r="AD761" s="274"/>
      <c r="AE761" s="275"/>
      <c r="AF761" s="275"/>
      <c r="AG761" s="275"/>
      <c r="AH761" s="275"/>
      <c r="AI761" s="275"/>
      <c r="AJ761" s="275"/>
      <c r="AK761" s="275"/>
      <c r="AL761" s="275"/>
      <c r="AM761" s="275"/>
      <c r="AN761" s="275"/>
      <c r="AO761" s="274"/>
      <c r="AP761" s="274"/>
      <c r="AQ761" s="274"/>
      <c r="AR761" s="274"/>
      <c r="AS761" s="274"/>
      <c r="AT761" s="274"/>
      <c r="AU761" s="274"/>
      <c r="AW761" s="286" t="str">
        <f t="shared" si="86"/>
        <v/>
      </c>
      <c r="AX761" s="286" t="str">
        <f t="shared" si="87"/>
        <v/>
      </c>
      <c r="AY761" s="286" t="str">
        <f t="shared" si="88"/>
        <v/>
      </c>
      <c r="AZ761" s="286" t="str">
        <f t="shared" si="89"/>
        <v/>
      </c>
      <c r="BA761" s="286" t="str">
        <f t="shared" si="90"/>
        <v/>
      </c>
      <c r="BD761" s="274" t="str">
        <f>IF(W761="","",IF(F761="休日",AW761,IF(F761="法休",AW761,VLOOKUP(F761,カレンダマスタ!$Q$56:$R$69,2,FALSE))))</f>
        <v/>
      </c>
      <c r="BG761" s="274" t="str">
        <f t="shared" si="91"/>
        <v>CS</v>
      </c>
      <c r="BH761" s="274" t="str">
        <f>IF(AX761="","",IF(P761&lt;&gt;"","",IF(BG761="CS","OK",IF(VLOOKUP(E761,カレンダマスタ!$A$5:$D$381,4,FALSE)&gt;0,"",IF(OR(AX761*24&gt;10.84,AZ761*24&lt;14.5)=TRUE,"×","OK")))))</f>
        <v/>
      </c>
    </row>
    <row r="762" spans="2:60">
      <c r="B762" s="111"/>
      <c r="C762" s="397" t="str">
        <f>IF(STEP!C762&lt;&gt;"",STEP!C762,"")</f>
        <v/>
      </c>
      <c r="D762" s="398" t="str">
        <f>IF(STEP!D762&lt;&gt;"",STEP!D762,"")</f>
        <v/>
      </c>
      <c r="E762" s="399" t="str">
        <f>IF(STEP!E762&lt;&gt;"",STEP!E762,"")</f>
        <v/>
      </c>
      <c r="F762" s="273"/>
      <c r="G762" s="272"/>
      <c r="H762" s="274"/>
      <c r="I762" s="274"/>
      <c r="J762" s="274"/>
      <c r="K762" s="274"/>
      <c r="L762" s="274"/>
      <c r="M762" s="274"/>
      <c r="N762" s="274"/>
      <c r="O762" s="274"/>
      <c r="P762" s="274"/>
      <c r="Q762" s="274"/>
      <c r="R762" s="274"/>
      <c r="S762" s="274"/>
      <c r="T762" s="274"/>
      <c r="U762" s="274"/>
      <c r="V762" s="274"/>
      <c r="W762" s="274"/>
      <c r="X762" s="274"/>
      <c r="Y762" s="274"/>
      <c r="Z762" s="274"/>
      <c r="AA762" s="274"/>
      <c r="AB762" s="274"/>
      <c r="AC762" s="274"/>
      <c r="AD762" s="274"/>
      <c r="AE762" s="275"/>
      <c r="AF762" s="275"/>
      <c r="AG762" s="275"/>
      <c r="AH762" s="275"/>
      <c r="AI762" s="275"/>
      <c r="AJ762" s="275"/>
      <c r="AK762" s="275"/>
      <c r="AL762" s="275"/>
      <c r="AM762" s="275"/>
      <c r="AN762" s="275"/>
      <c r="AO762" s="274"/>
      <c r="AP762" s="274"/>
      <c r="AQ762" s="274"/>
      <c r="AR762" s="274"/>
      <c r="AS762" s="274"/>
      <c r="AT762" s="274"/>
      <c r="AU762" s="274"/>
      <c r="AW762" s="286" t="str">
        <f t="shared" si="86"/>
        <v/>
      </c>
      <c r="AX762" s="286" t="str">
        <f t="shared" si="87"/>
        <v/>
      </c>
      <c r="AY762" s="286" t="str">
        <f t="shared" si="88"/>
        <v/>
      </c>
      <c r="AZ762" s="286" t="str">
        <f t="shared" si="89"/>
        <v/>
      </c>
      <c r="BA762" s="286" t="str">
        <f t="shared" si="90"/>
        <v/>
      </c>
      <c r="BD762" s="274" t="str">
        <f>IF(W762="","",IF(F762="休日",AW762,IF(F762="法休",AW762,VLOOKUP(F762,カレンダマスタ!$Q$56:$R$69,2,FALSE))))</f>
        <v/>
      </c>
      <c r="BG762" s="274" t="str">
        <f t="shared" si="91"/>
        <v>CS</v>
      </c>
      <c r="BH762" s="274" t="str">
        <f>IF(AX762="","",IF(P762&lt;&gt;"","",IF(BG762="CS","OK",IF(VLOOKUP(E762,カレンダマスタ!$A$5:$D$381,4,FALSE)&gt;0,"",IF(OR(AX762*24&gt;10.84,AZ762*24&lt;14.5)=TRUE,"×","OK")))))</f>
        <v/>
      </c>
    </row>
    <row r="763" spans="2:60">
      <c r="B763" s="111"/>
      <c r="C763" s="397" t="str">
        <f>IF(STEP!C763&lt;&gt;"",STEP!C763,"")</f>
        <v/>
      </c>
      <c r="D763" s="398" t="str">
        <f>IF(STEP!D763&lt;&gt;"",STEP!D763,"")</f>
        <v/>
      </c>
      <c r="E763" s="399" t="str">
        <f>IF(STEP!E763&lt;&gt;"",STEP!E763,"")</f>
        <v/>
      </c>
      <c r="F763" s="273"/>
      <c r="G763" s="272"/>
      <c r="H763" s="274"/>
      <c r="I763" s="274"/>
      <c r="J763" s="274"/>
      <c r="K763" s="274"/>
      <c r="L763" s="274"/>
      <c r="M763" s="274"/>
      <c r="N763" s="274"/>
      <c r="O763" s="274"/>
      <c r="P763" s="274"/>
      <c r="Q763" s="274"/>
      <c r="R763" s="274"/>
      <c r="S763" s="274"/>
      <c r="T763" s="274"/>
      <c r="U763" s="274"/>
      <c r="V763" s="274"/>
      <c r="W763" s="274"/>
      <c r="X763" s="274"/>
      <c r="Y763" s="274"/>
      <c r="Z763" s="274"/>
      <c r="AA763" s="274"/>
      <c r="AB763" s="274"/>
      <c r="AC763" s="274"/>
      <c r="AD763" s="274"/>
      <c r="AE763" s="275"/>
      <c r="AF763" s="275"/>
      <c r="AG763" s="275"/>
      <c r="AH763" s="275"/>
      <c r="AI763" s="275"/>
      <c r="AJ763" s="275"/>
      <c r="AK763" s="275"/>
      <c r="AL763" s="275"/>
      <c r="AM763" s="275"/>
      <c r="AN763" s="275"/>
      <c r="AO763" s="274"/>
      <c r="AP763" s="274"/>
      <c r="AQ763" s="274"/>
      <c r="AR763" s="274"/>
      <c r="AS763" s="274"/>
      <c r="AT763" s="274"/>
      <c r="AU763" s="274"/>
      <c r="AW763" s="286" t="str">
        <f t="shared" si="86"/>
        <v/>
      </c>
      <c r="AX763" s="286" t="str">
        <f t="shared" si="87"/>
        <v/>
      </c>
      <c r="AY763" s="286" t="str">
        <f t="shared" si="88"/>
        <v/>
      </c>
      <c r="AZ763" s="286" t="str">
        <f t="shared" si="89"/>
        <v/>
      </c>
      <c r="BA763" s="286" t="str">
        <f t="shared" si="90"/>
        <v/>
      </c>
      <c r="BD763" s="274" t="str">
        <f>IF(W763="","",IF(F763="休日",AW763,IF(F763="法休",AW763,VLOOKUP(F763,カレンダマスタ!$Q$56:$R$69,2,FALSE))))</f>
        <v/>
      </c>
      <c r="BG763" s="274" t="str">
        <f t="shared" si="91"/>
        <v>CS</v>
      </c>
      <c r="BH763" s="274" t="str">
        <f>IF(AX763="","",IF(P763&lt;&gt;"","",IF(BG763="CS","OK",IF(VLOOKUP(E763,カレンダマスタ!$A$5:$D$381,4,FALSE)&gt;0,"",IF(OR(AX763*24&gt;10.84,AZ763*24&lt;14.5)=TRUE,"×","OK")))))</f>
        <v/>
      </c>
    </row>
    <row r="764" spans="2:60">
      <c r="B764" s="111"/>
      <c r="C764" s="397" t="str">
        <f>IF(STEP!C764&lt;&gt;"",STEP!C764,"")</f>
        <v/>
      </c>
      <c r="D764" s="398" t="str">
        <f>IF(STEP!D764&lt;&gt;"",STEP!D764,"")</f>
        <v/>
      </c>
      <c r="E764" s="399" t="str">
        <f>IF(STEP!E764&lt;&gt;"",STEP!E764,"")</f>
        <v/>
      </c>
      <c r="F764" s="273"/>
      <c r="G764" s="272"/>
      <c r="H764" s="274"/>
      <c r="I764" s="274"/>
      <c r="J764" s="274"/>
      <c r="K764" s="274"/>
      <c r="L764" s="274"/>
      <c r="M764" s="274"/>
      <c r="N764" s="274"/>
      <c r="O764" s="274"/>
      <c r="P764" s="274"/>
      <c r="Q764" s="274"/>
      <c r="R764" s="274"/>
      <c r="S764" s="274"/>
      <c r="T764" s="274"/>
      <c r="U764" s="274"/>
      <c r="V764" s="274"/>
      <c r="W764" s="274"/>
      <c r="X764" s="274"/>
      <c r="Y764" s="274"/>
      <c r="Z764" s="274"/>
      <c r="AA764" s="274"/>
      <c r="AB764" s="274"/>
      <c r="AC764" s="274"/>
      <c r="AD764" s="274"/>
      <c r="AE764" s="275"/>
      <c r="AF764" s="275"/>
      <c r="AG764" s="275"/>
      <c r="AH764" s="275"/>
      <c r="AI764" s="275"/>
      <c r="AJ764" s="275"/>
      <c r="AK764" s="275"/>
      <c r="AL764" s="275"/>
      <c r="AM764" s="275"/>
      <c r="AN764" s="275"/>
      <c r="AO764" s="274"/>
      <c r="AP764" s="274"/>
      <c r="AQ764" s="274"/>
      <c r="AR764" s="274"/>
      <c r="AS764" s="274"/>
      <c r="AT764" s="274"/>
      <c r="AU764" s="274"/>
      <c r="AW764" s="286" t="str">
        <f t="shared" si="86"/>
        <v/>
      </c>
      <c r="AX764" s="286" t="str">
        <f t="shared" si="87"/>
        <v/>
      </c>
      <c r="AY764" s="286" t="str">
        <f t="shared" si="88"/>
        <v/>
      </c>
      <c r="AZ764" s="286" t="str">
        <f t="shared" si="89"/>
        <v/>
      </c>
      <c r="BA764" s="286" t="str">
        <f t="shared" si="90"/>
        <v/>
      </c>
      <c r="BD764" s="274" t="str">
        <f>IF(W764="","",IF(F764="休日",AW764,IF(F764="法休",AW764,VLOOKUP(F764,カレンダマスタ!$Q$56:$R$69,2,FALSE))))</f>
        <v/>
      </c>
      <c r="BG764" s="274" t="str">
        <f t="shared" si="91"/>
        <v>CS</v>
      </c>
      <c r="BH764" s="274" t="str">
        <f>IF(AX764="","",IF(P764&lt;&gt;"","",IF(BG764="CS","OK",IF(VLOOKUP(E764,カレンダマスタ!$A$5:$D$381,4,FALSE)&gt;0,"",IF(OR(AX764*24&gt;10.84,AZ764*24&lt;14.5)=TRUE,"×","OK")))))</f>
        <v/>
      </c>
    </row>
    <row r="765" spans="2:60" ht="13.8" thickBot="1">
      <c r="B765" s="161"/>
      <c r="C765" s="400" t="str">
        <f>IF(STEP!C765&lt;&gt;"",STEP!C765,"")</f>
        <v/>
      </c>
      <c r="D765" s="401" t="str">
        <f>IF(STEP!D765&lt;&gt;"",STEP!D765,"")</f>
        <v/>
      </c>
      <c r="E765" s="402" t="str">
        <f>IF(STEP!E765&lt;&gt;"",STEP!E765,"")</f>
        <v/>
      </c>
      <c r="F765" s="277"/>
      <c r="G765" s="276"/>
      <c r="H765" s="278"/>
      <c r="I765" s="278"/>
      <c r="J765" s="278"/>
      <c r="K765" s="278"/>
      <c r="L765" s="278"/>
      <c r="M765" s="278"/>
      <c r="N765" s="278"/>
      <c r="O765" s="278"/>
      <c r="P765" s="278"/>
      <c r="Q765" s="278"/>
      <c r="R765" s="278"/>
      <c r="S765" s="278"/>
      <c r="T765" s="278"/>
      <c r="U765" s="278"/>
      <c r="V765" s="278"/>
      <c r="W765" s="278"/>
      <c r="X765" s="278"/>
      <c r="Y765" s="278"/>
      <c r="Z765" s="278"/>
      <c r="AA765" s="278"/>
      <c r="AB765" s="278"/>
      <c r="AC765" s="278"/>
      <c r="AD765" s="278"/>
      <c r="AE765" s="279"/>
      <c r="AF765" s="279"/>
      <c r="AG765" s="279"/>
      <c r="AH765" s="279"/>
      <c r="AI765" s="279"/>
      <c r="AJ765" s="279"/>
      <c r="AK765" s="279"/>
      <c r="AL765" s="279"/>
      <c r="AM765" s="279"/>
      <c r="AN765" s="279"/>
      <c r="AO765" s="278"/>
      <c r="AP765" s="278"/>
      <c r="AQ765" s="278"/>
      <c r="AR765" s="278"/>
      <c r="AS765" s="278"/>
      <c r="AT765" s="278"/>
      <c r="AU765" s="278"/>
      <c r="AW765" s="287" t="str">
        <f t="shared" si="86"/>
        <v/>
      </c>
      <c r="AX765" s="287" t="str">
        <f t="shared" si="87"/>
        <v/>
      </c>
      <c r="AY765" s="287" t="str">
        <f t="shared" si="88"/>
        <v/>
      </c>
      <c r="AZ765" s="287" t="str">
        <f t="shared" si="89"/>
        <v/>
      </c>
      <c r="BA765" s="287" t="str">
        <f t="shared" si="90"/>
        <v/>
      </c>
      <c r="BD765" s="278" t="str">
        <f>IF(W765="","",IF(F765="休日",AW765,IF(F765="法休",AW765,VLOOKUP(F765,カレンダマスタ!$Q$56:$R$69,2,FALSE))))</f>
        <v/>
      </c>
      <c r="BG765" s="278" t="str">
        <f t="shared" si="91"/>
        <v>CS</v>
      </c>
      <c r="BH765" s="278" t="str">
        <f>IF(AX765="","",IF(P765&lt;&gt;"","",IF(BG765="CS","OK",IF(VLOOKUP(E765,カレンダマスタ!$A$5:$D$381,4,FALSE)&gt;0,"",IF(OR(AX765*24&gt;10.84,AZ765*24&lt;14.5)=TRUE,"×","OK")))))</f>
        <v/>
      </c>
    </row>
    <row r="766" spans="2:60">
      <c r="B766" s="323"/>
      <c r="C766" s="366"/>
      <c r="D766" s="367"/>
      <c r="E766" s="368"/>
      <c r="F766" s="367"/>
      <c r="G766" s="366"/>
      <c r="H766" s="369"/>
      <c r="I766" s="369"/>
      <c r="J766" s="369"/>
      <c r="K766" s="369"/>
      <c r="L766" s="369"/>
      <c r="M766" s="369"/>
      <c r="N766" s="369"/>
      <c r="O766" s="369"/>
      <c r="P766" s="369"/>
      <c r="Q766" s="369"/>
      <c r="R766" s="369"/>
      <c r="S766" s="369"/>
      <c r="T766" s="369"/>
      <c r="U766" s="369"/>
      <c r="V766" s="369"/>
      <c r="W766" s="369"/>
      <c r="X766" s="369"/>
      <c r="Y766" s="369"/>
      <c r="Z766" s="369"/>
      <c r="AA766" s="369"/>
      <c r="AB766" s="369"/>
      <c r="AC766" s="369"/>
      <c r="AD766" s="369"/>
      <c r="AE766" s="370"/>
      <c r="AF766" s="370"/>
      <c r="AG766" s="370"/>
      <c r="AH766" s="370"/>
      <c r="AI766" s="370"/>
      <c r="AJ766" s="370"/>
      <c r="AK766" s="370"/>
      <c r="AL766" s="370"/>
      <c r="AM766" s="370"/>
      <c r="AN766" s="370"/>
      <c r="AO766" s="369"/>
      <c r="AP766" s="369"/>
      <c r="AQ766" s="369"/>
      <c r="AR766" s="369"/>
      <c r="AS766" s="369"/>
      <c r="AT766" s="369"/>
      <c r="AU766" s="369"/>
      <c r="AW766" s="363"/>
      <c r="AX766" s="363"/>
      <c r="AY766" s="363"/>
      <c r="AZ766" s="363"/>
      <c r="BA766" s="363"/>
      <c r="BD766" s="369" t="str">
        <f>IF(W766="","",IF(F766="休日",AW766,IF(F766="法休",AW766,VLOOKUP(F766,カレンダマスタ!$Q$56:$R$69,2,FALSE))))</f>
        <v/>
      </c>
      <c r="BG766" s="369"/>
      <c r="BH766" s="369"/>
    </row>
    <row r="767" spans="2:60">
      <c r="B767" s="323"/>
      <c r="C767" s="371"/>
      <c r="D767" s="372"/>
      <c r="E767" s="373"/>
      <c r="F767" s="372"/>
      <c r="G767" s="371"/>
      <c r="H767" s="374"/>
      <c r="I767" s="374"/>
      <c r="J767" s="374"/>
      <c r="K767" s="374"/>
      <c r="L767" s="374"/>
      <c r="M767" s="374"/>
      <c r="N767" s="374"/>
      <c r="O767" s="374"/>
      <c r="P767" s="374"/>
      <c r="Q767" s="374"/>
      <c r="R767" s="374"/>
      <c r="S767" s="374"/>
      <c r="T767" s="374"/>
      <c r="U767" s="374"/>
      <c r="V767" s="374"/>
      <c r="W767" s="374"/>
      <c r="X767" s="374"/>
      <c r="Y767" s="374"/>
      <c r="Z767" s="374"/>
      <c r="AA767" s="374"/>
      <c r="AB767" s="374"/>
      <c r="AC767" s="374"/>
      <c r="AD767" s="374"/>
      <c r="AE767" s="375"/>
      <c r="AF767" s="375"/>
      <c r="AG767" s="375"/>
      <c r="AH767" s="375"/>
      <c r="AI767" s="375"/>
      <c r="AJ767" s="375"/>
      <c r="AK767" s="375"/>
      <c r="AL767" s="375"/>
      <c r="AM767" s="375"/>
      <c r="AN767" s="375"/>
      <c r="AO767" s="374"/>
      <c r="AP767" s="374"/>
      <c r="AQ767" s="374"/>
      <c r="AR767" s="374"/>
      <c r="AS767" s="374"/>
      <c r="AT767" s="374"/>
      <c r="AU767" s="374"/>
      <c r="AW767" s="363"/>
      <c r="AX767" s="363"/>
      <c r="AY767" s="363"/>
      <c r="AZ767" s="363"/>
      <c r="BA767" s="363"/>
      <c r="BD767" s="374" t="str">
        <f>IF(W767="","",IF(F767="休日",AW767,IF(F767="法休",AW767,VLOOKUP(F767,カレンダマスタ!$Q$56:$R$69,2,FALSE))))</f>
        <v/>
      </c>
      <c r="BG767" s="374"/>
      <c r="BH767" s="374"/>
    </row>
    <row r="768" spans="2:60">
      <c r="B768" s="323"/>
      <c r="C768" s="371"/>
      <c r="D768" s="372"/>
      <c r="E768" s="373"/>
      <c r="F768" s="372"/>
      <c r="G768" s="371"/>
      <c r="H768" s="374"/>
      <c r="I768" s="374"/>
      <c r="J768" s="374"/>
      <c r="K768" s="374"/>
      <c r="L768" s="374"/>
      <c r="M768" s="374"/>
      <c r="N768" s="374"/>
      <c r="O768" s="374"/>
      <c r="P768" s="374"/>
      <c r="Q768" s="374"/>
      <c r="R768" s="374"/>
      <c r="S768" s="374"/>
      <c r="T768" s="374"/>
      <c r="U768" s="374"/>
      <c r="V768" s="374"/>
      <c r="W768" s="374"/>
      <c r="X768" s="374"/>
      <c r="Y768" s="374"/>
      <c r="Z768" s="374"/>
      <c r="AA768" s="374"/>
      <c r="AB768" s="374"/>
      <c r="AC768" s="374"/>
      <c r="AD768" s="374"/>
      <c r="AE768" s="375"/>
      <c r="AF768" s="375"/>
      <c r="AG768" s="375"/>
      <c r="AH768" s="375"/>
      <c r="AI768" s="375"/>
      <c r="AJ768" s="375"/>
      <c r="AK768" s="375"/>
      <c r="AL768" s="375"/>
      <c r="AM768" s="375"/>
      <c r="AN768" s="375"/>
      <c r="AO768" s="374"/>
      <c r="AP768" s="374"/>
      <c r="AQ768" s="374"/>
      <c r="AR768" s="374"/>
      <c r="AS768" s="374"/>
      <c r="AT768" s="374"/>
      <c r="AU768" s="374"/>
      <c r="AW768" s="363"/>
      <c r="AX768" s="363"/>
      <c r="AY768" s="363"/>
      <c r="AZ768" s="363"/>
      <c r="BA768" s="363"/>
      <c r="BD768" s="374" t="str">
        <f>IF(W768="","",IF(F768="休日",AW768,IF(F768="法休",AW768,VLOOKUP(F768,カレンダマスタ!$Q$56:$R$69,2,FALSE))))</f>
        <v/>
      </c>
      <c r="BG768" s="374"/>
      <c r="BH768" s="374"/>
    </row>
    <row r="769" spans="2:60">
      <c r="B769" s="323"/>
      <c r="C769" s="371"/>
      <c r="D769" s="372"/>
      <c r="E769" s="373"/>
      <c r="F769" s="372"/>
      <c r="G769" s="371"/>
      <c r="H769" s="374"/>
      <c r="I769" s="374"/>
      <c r="J769" s="374"/>
      <c r="K769" s="374"/>
      <c r="L769" s="374"/>
      <c r="M769" s="374"/>
      <c r="N769" s="374"/>
      <c r="O769" s="374"/>
      <c r="P769" s="374"/>
      <c r="Q769" s="374"/>
      <c r="R769" s="374"/>
      <c r="S769" s="374"/>
      <c r="T769" s="374"/>
      <c r="U769" s="374"/>
      <c r="V769" s="374"/>
      <c r="W769" s="374"/>
      <c r="X769" s="374"/>
      <c r="Y769" s="374"/>
      <c r="Z769" s="374"/>
      <c r="AA769" s="374"/>
      <c r="AB769" s="374"/>
      <c r="AC769" s="374"/>
      <c r="AD769" s="374"/>
      <c r="AE769" s="375"/>
      <c r="AF769" s="375"/>
      <c r="AG769" s="375"/>
      <c r="AH769" s="375"/>
      <c r="AI769" s="375"/>
      <c r="AJ769" s="375"/>
      <c r="AK769" s="375"/>
      <c r="AL769" s="375"/>
      <c r="AM769" s="375"/>
      <c r="AN769" s="375"/>
      <c r="AO769" s="374"/>
      <c r="AP769" s="374"/>
      <c r="AQ769" s="374"/>
      <c r="AR769" s="374"/>
      <c r="AS769" s="374"/>
      <c r="AT769" s="374"/>
      <c r="AU769" s="374"/>
      <c r="AW769" s="363"/>
      <c r="AX769" s="363"/>
      <c r="AY769" s="363"/>
      <c r="AZ769" s="363"/>
      <c r="BA769" s="363"/>
      <c r="BD769" s="374" t="str">
        <f>IF(W769="","",IF(F769="休日",AW769,IF(F769="法休",AW769,VLOOKUP(F769,カレンダマスタ!$Q$56:$R$69,2,FALSE))))</f>
        <v/>
      </c>
      <c r="BG769" s="374"/>
      <c r="BH769" s="374"/>
    </row>
    <row r="770" spans="2:60">
      <c r="B770" s="323"/>
      <c r="C770" s="371"/>
      <c r="D770" s="372"/>
      <c r="E770" s="373"/>
      <c r="F770" s="372"/>
      <c r="G770" s="371"/>
      <c r="H770" s="374"/>
      <c r="I770" s="374"/>
      <c r="J770" s="374"/>
      <c r="K770" s="374"/>
      <c r="L770" s="374"/>
      <c r="M770" s="374"/>
      <c r="N770" s="374"/>
      <c r="O770" s="374"/>
      <c r="P770" s="374"/>
      <c r="Q770" s="374"/>
      <c r="R770" s="374"/>
      <c r="S770" s="374"/>
      <c r="T770" s="374"/>
      <c r="U770" s="374"/>
      <c r="V770" s="374"/>
      <c r="W770" s="374"/>
      <c r="X770" s="374"/>
      <c r="Y770" s="374"/>
      <c r="Z770" s="374"/>
      <c r="AA770" s="374"/>
      <c r="AB770" s="374"/>
      <c r="AC770" s="374"/>
      <c r="AD770" s="374"/>
      <c r="AE770" s="375"/>
      <c r="AF770" s="375"/>
      <c r="AG770" s="375"/>
      <c r="AH770" s="375"/>
      <c r="AI770" s="375"/>
      <c r="AJ770" s="375"/>
      <c r="AK770" s="375"/>
      <c r="AL770" s="375"/>
      <c r="AM770" s="375"/>
      <c r="AN770" s="375"/>
      <c r="AO770" s="374"/>
      <c r="AP770" s="374"/>
      <c r="AQ770" s="374"/>
      <c r="AR770" s="374"/>
      <c r="AS770" s="374"/>
      <c r="AT770" s="374"/>
      <c r="AU770" s="374"/>
      <c r="AW770" s="363"/>
      <c r="AX770" s="363"/>
      <c r="AY770" s="363"/>
      <c r="AZ770" s="363"/>
      <c r="BA770" s="363"/>
      <c r="BD770" s="374" t="str">
        <f>IF(W770="","",IF(F770="休日",AW770,IF(F770="法休",AW770,VLOOKUP(F770,カレンダマスタ!$Q$56:$R$69,2,FALSE))))</f>
        <v/>
      </c>
      <c r="BG770" s="374"/>
      <c r="BH770" s="374"/>
    </row>
    <row r="771" spans="2:60">
      <c r="B771" s="323"/>
      <c r="C771" s="371"/>
      <c r="D771" s="372"/>
      <c r="E771" s="373"/>
      <c r="F771" s="372"/>
      <c r="G771" s="371"/>
      <c r="H771" s="374"/>
      <c r="I771" s="374"/>
      <c r="J771" s="374"/>
      <c r="K771" s="374"/>
      <c r="L771" s="374"/>
      <c r="M771" s="374"/>
      <c r="N771" s="374"/>
      <c r="O771" s="374"/>
      <c r="P771" s="374"/>
      <c r="Q771" s="374"/>
      <c r="R771" s="374"/>
      <c r="S771" s="374"/>
      <c r="T771" s="374"/>
      <c r="U771" s="374"/>
      <c r="V771" s="374"/>
      <c r="W771" s="374"/>
      <c r="X771" s="374"/>
      <c r="Y771" s="374"/>
      <c r="Z771" s="374"/>
      <c r="AA771" s="374"/>
      <c r="AB771" s="374"/>
      <c r="AC771" s="374"/>
      <c r="AD771" s="374"/>
      <c r="AE771" s="375"/>
      <c r="AF771" s="375"/>
      <c r="AG771" s="375"/>
      <c r="AH771" s="375"/>
      <c r="AI771" s="375"/>
      <c r="AJ771" s="375"/>
      <c r="AK771" s="375"/>
      <c r="AL771" s="375"/>
      <c r="AM771" s="375"/>
      <c r="AN771" s="375"/>
      <c r="AO771" s="374"/>
      <c r="AP771" s="374"/>
      <c r="AQ771" s="374"/>
      <c r="AR771" s="374"/>
      <c r="AS771" s="374"/>
      <c r="AT771" s="374"/>
      <c r="AU771" s="374"/>
      <c r="AW771" s="363"/>
      <c r="AX771" s="363"/>
      <c r="AY771" s="363"/>
      <c r="AZ771" s="363"/>
      <c r="BA771" s="363"/>
      <c r="BD771" s="374" t="str">
        <f>IF(W771="","",IF(F771="休日",AW771,IF(F771="法休",AW771,VLOOKUP(F771,カレンダマスタ!$Q$56:$R$69,2,FALSE))))</f>
        <v/>
      </c>
      <c r="BG771" s="374"/>
      <c r="BH771" s="374"/>
    </row>
    <row r="772" spans="2:60">
      <c r="B772" s="323"/>
      <c r="C772" s="371"/>
      <c r="D772" s="372"/>
      <c r="E772" s="373"/>
      <c r="F772" s="372"/>
      <c r="G772" s="371"/>
      <c r="H772" s="374"/>
      <c r="I772" s="374"/>
      <c r="J772" s="374"/>
      <c r="K772" s="374"/>
      <c r="L772" s="374"/>
      <c r="M772" s="374"/>
      <c r="N772" s="374"/>
      <c r="O772" s="374"/>
      <c r="P772" s="374"/>
      <c r="Q772" s="374"/>
      <c r="R772" s="374"/>
      <c r="S772" s="374"/>
      <c r="T772" s="374"/>
      <c r="U772" s="374"/>
      <c r="V772" s="374"/>
      <c r="W772" s="374"/>
      <c r="X772" s="374"/>
      <c r="Y772" s="374"/>
      <c r="Z772" s="374"/>
      <c r="AA772" s="374"/>
      <c r="AB772" s="374"/>
      <c r="AC772" s="374"/>
      <c r="AD772" s="374"/>
      <c r="AE772" s="375"/>
      <c r="AF772" s="375"/>
      <c r="AG772" s="375"/>
      <c r="AH772" s="375"/>
      <c r="AI772" s="375"/>
      <c r="AJ772" s="375"/>
      <c r="AK772" s="375"/>
      <c r="AL772" s="375"/>
      <c r="AM772" s="375"/>
      <c r="AN772" s="375"/>
      <c r="AO772" s="374"/>
      <c r="AP772" s="374"/>
      <c r="AQ772" s="374"/>
      <c r="AR772" s="374"/>
      <c r="AS772" s="374"/>
      <c r="AT772" s="374"/>
      <c r="AU772" s="374"/>
      <c r="AW772" s="363"/>
      <c r="AX772" s="363"/>
      <c r="AY772" s="363"/>
      <c r="AZ772" s="363"/>
      <c r="BA772" s="363"/>
      <c r="BD772" s="374" t="str">
        <f>IF(W772="","",IF(F772="休日",AW772,IF(F772="法休",AW772,VLOOKUP(F772,カレンダマスタ!$Q$56:$R$69,2,FALSE))))</f>
        <v/>
      </c>
      <c r="BG772" s="374"/>
      <c r="BH772" s="374"/>
    </row>
    <row r="773" spans="2:60">
      <c r="B773" s="323"/>
      <c r="C773" s="371"/>
      <c r="D773" s="372"/>
      <c r="E773" s="373"/>
      <c r="F773" s="372"/>
      <c r="G773" s="371"/>
      <c r="H773" s="374"/>
      <c r="I773" s="374"/>
      <c r="J773" s="374"/>
      <c r="K773" s="374"/>
      <c r="L773" s="374"/>
      <c r="M773" s="374"/>
      <c r="N773" s="374"/>
      <c r="O773" s="374"/>
      <c r="P773" s="374"/>
      <c r="Q773" s="374"/>
      <c r="R773" s="374"/>
      <c r="S773" s="374"/>
      <c r="T773" s="374"/>
      <c r="U773" s="374"/>
      <c r="V773" s="374"/>
      <c r="W773" s="374"/>
      <c r="X773" s="374"/>
      <c r="Y773" s="374"/>
      <c r="Z773" s="374"/>
      <c r="AA773" s="374"/>
      <c r="AB773" s="374"/>
      <c r="AC773" s="374"/>
      <c r="AD773" s="374"/>
      <c r="AE773" s="375"/>
      <c r="AF773" s="375"/>
      <c r="AG773" s="375"/>
      <c r="AH773" s="375"/>
      <c r="AI773" s="375"/>
      <c r="AJ773" s="375"/>
      <c r="AK773" s="375"/>
      <c r="AL773" s="375"/>
      <c r="AM773" s="375"/>
      <c r="AN773" s="375"/>
      <c r="AO773" s="374"/>
      <c r="AP773" s="374"/>
      <c r="AQ773" s="374"/>
      <c r="AR773" s="374"/>
      <c r="AS773" s="374"/>
      <c r="AT773" s="374"/>
      <c r="AU773" s="374"/>
      <c r="AW773" s="363"/>
      <c r="AX773" s="363"/>
      <c r="AY773" s="363"/>
      <c r="AZ773" s="363"/>
      <c r="BA773" s="363"/>
      <c r="BD773" s="374" t="str">
        <f>IF(W773="","",IF(F773="休日",AW773,IF(F773="法休",AW773,VLOOKUP(F773,カレンダマスタ!$Q$56:$R$69,2,FALSE))))</f>
        <v/>
      </c>
      <c r="BG773" s="374"/>
      <c r="BH773" s="374"/>
    </row>
    <row r="774" spans="2:60">
      <c r="B774" s="323"/>
      <c r="C774" s="371"/>
      <c r="D774" s="372"/>
      <c r="E774" s="373"/>
      <c r="F774" s="372"/>
      <c r="G774" s="371"/>
      <c r="H774" s="374"/>
      <c r="I774" s="374"/>
      <c r="J774" s="374"/>
      <c r="K774" s="374"/>
      <c r="L774" s="374"/>
      <c r="M774" s="374"/>
      <c r="N774" s="374"/>
      <c r="O774" s="374"/>
      <c r="P774" s="374"/>
      <c r="Q774" s="374"/>
      <c r="R774" s="374"/>
      <c r="S774" s="374"/>
      <c r="T774" s="374"/>
      <c r="U774" s="374"/>
      <c r="V774" s="374"/>
      <c r="W774" s="374"/>
      <c r="X774" s="374"/>
      <c r="Y774" s="374"/>
      <c r="Z774" s="374"/>
      <c r="AA774" s="374"/>
      <c r="AB774" s="374"/>
      <c r="AC774" s="374"/>
      <c r="AD774" s="374"/>
      <c r="AE774" s="375"/>
      <c r="AF774" s="375"/>
      <c r="AG774" s="375"/>
      <c r="AH774" s="375"/>
      <c r="AI774" s="375"/>
      <c r="AJ774" s="375"/>
      <c r="AK774" s="375"/>
      <c r="AL774" s="375"/>
      <c r="AM774" s="375"/>
      <c r="AN774" s="375"/>
      <c r="AO774" s="374"/>
      <c r="AP774" s="374"/>
      <c r="AQ774" s="374"/>
      <c r="AR774" s="374"/>
      <c r="AS774" s="374"/>
      <c r="AT774" s="374"/>
      <c r="AU774" s="374"/>
      <c r="AW774" s="363"/>
      <c r="AX774" s="363"/>
      <c r="AY774" s="363"/>
      <c r="AZ774" s="363"/>
      <c r="BA774" s="363"/>
      <c r="BD774" s="374" t="str">
        <f>IF(W774="","",IF(F774="休日",AW774,IF(F774="法休",AW774,VLOOKUP(F774,カレンダマスタ!$Q$56:$R$69,2,FALSE))))</f>
        <v/>
      </c>
      <c r="BG774" s="374"/>
      <c r="BH774" s="374"/>
    </row>
    <row r="775" spans="2:60" ht="13.8" thickBot="1">
      <c r="B775" s="329"/>
      <c r="C775" s="377"/>
      <c r="D775" s="378"/>
      <c r="E775" s="379"/>
      <c r="F775" s="378"/>
      <c r="G775" s="377"/>
      <c r="H775" s="380"/>
      <c r="I775" s="380"/>
      <c r="J775" s="380"/>
      <c r="K775" s="380"/>
      <c r="L775" s="380"/>
      <c r="M775" s="380"/>
      <c r="N775" s="380"/>
      <c r="O775" s="380"/>
      <c r="P775" s="380"/>
      <c r="Q775" s="380"/>
      <c r="R775" s="380"/>
      <c r="S775" s="380"/>
      <c r="T775" s="380"/>
      <c r="U775" s="380"/>
      <c r="V775" s="380"/>
      <c r="W775" s="380"/>
      <c r="X775" s="380"/>
      <c r="Y775" s="380"/>
      <c r="Z775" s="380"/>
      <c r="AA775" s="380"/>
      <c r="AB775" s="380"/>
      <c r="AC775" s="380"/>
      <c r="AD775" s="380"/>
      <c r="AE775" s="381"/>
      <c r="AF775" s="381"/>
      <c r="AG775" s="381"/>
      <c r="AH775" s="381"/>
      <c r="AI775" s="381"/>
      <c r="AJ775" s="381"/>
      <c r="AK775" s="381"/>
      <c r="AL775" s="381"/>
      <c r="AM775" s="381"/>
      <c r="AN775" s="381"/>
      <c r="AO775" s="380"/>
      <c r="AP775" s="380"/>
      <c r="AQ775" s="380"/>
      <c r="AR775" s="380"/>
      <c r="AS775" s="380"/>
      <c r="AT775" s="380"/>
      <c r="AU775" s="380"/>
      <c r="AW775" s="364"/>
      <c r="AX775" s="364"/>
      <c r="AY775" s="364"/>
      <c r="AZ775" s="364"/>
      <c r="BA775" s="364"/>
      <c r="BD775" s="380" t="str">
        <f>IF(W775="","",IF(F775="休日",AW775,IF(F775="法休",AW775,VLOOKUP(F775,カレンダマスタ!$Q$56:$R$69,2,FALSE))))</f>
        <v/>
      </c>
      <c r="BG775" s="380"/>
      <c r="BH775" s="380"/>
    </row>
    <row r="776" spans="2:60">
      <c r="B776" s="176">
        <f>B731+1</f>
        <v>18</v>
      </c>
      <c r="C776" s="382">
        <f>IF(STEP!C776&lt;&gt;"",STEP!C776,"")</f>
        <v>361092</v>
      </c>
      <c r="D776" s="383" t="str">
        <f>IF(STEP!D776&lt;&gt;"",STEP!D776,"")</f>
        <v>Swe Zin Phyu</v>
      </c>
      <c r="E776" s="384">
        <f>IF(STEP!E776&lt;&gt;"",STEP!E776,"")</f>
        <v>45403</v>
      </c>
      <c r="F776" s="248" t="s">
        <v>212</v>
      </c>
      <c r="G776" s="249"/>
      <c r="H776" s="250"/>
      <c r="I776" s="250"/>
      <c r="J776" s="250"/>
      <c r="K776" s="250"/>
      <c r="L776" s="250"/>
      <c r="M776" s="250"/>
      <c r="N776" s="250"/>
      <c r="O776" s="250"/>
      <c r="P776" s="250"/>
      <c r="Q776" s="250"/>
      <c r="R776" s="250"/>
      <c r="S776" s="250"/>
      <c r="T776" s="250"/>
      <c r="U776" s="250"/>
      <c r="V776" s="250"/>
      <c r="W776" s="250"/>
      <c r="X776" s="250"/>
      <c r="Y776" s="250"/>
      <c r="Z776" s="250"/>
      <c r="AA776" s="250"/>
      <c r="AB776" s="250"/>
      <c r="AC776" s="250"/>
      <c r="AD776" s="250"/>
      <c r="AE776" s="251"/>
      <c r="AF776" s="251"/>
      <c r="AG776" s="251"/>
      <c r="AH776" s="251"/>
      <c r="AI776" s="251"/>
      <c r="AJ776" s="251"/>
      <c r="AK776" s="251"/>
      <c r="AL776" s="251"/>
      <c r="AM776" s="251"/>
      <c r="AN776" s="251"/>
      <c r="AO776" s="250"/>
      <c r="AP776" s="250"/>
      <c r="AQ776" s="250"/>
      <c r="AR776" s="250"/>
      <c r="AS776" s="250"/>
      <c r="AT776" s="250"/>
      <c r="AU776" s="250"/>
      <c r="AW776" s="282" t="str">
        <f t="shared" ref="AW776:AW810" si="92">IF(W776&lt;&gt;"",IF(W776&lt;&gt;"",CEILING(IF(J776&lt;&gt;"",J776,I776),$AY$8),""),"")</f>
        <v/>
      </c>
      <c r="AX776" s="282" t="str">
        <f>IF(W776&lt;&gt;"",IF(W776&lt;&gt;"",IF(OR(K776="早出",AND(BD776&lt;AW776,K776&lt;&gt;"有償遅刻")),AW776,BD776),""),"")</f>
        <v/>
      </c>
      <c r="AY776" s="282" t="str">
        <f t="shared" ref="AY776:AY810" si="93">IF(W776&lt;&gt;"",FLOOR(IF(N776&lt;&gt;"",N776,M776),$AY$8),"")</f>
        <v/>
      </c>
      <c r="AZ776" s="282" t="str">
        <f t="shared" ref="AZ776:AZ810" si="94">IF(W776&lt;&gt;"",IF(AY776&lt;&gt;0,AY776-AR776,L776-AR776),"")</f>
        <v/>
      </c>
      <c r="BA776" s="282" t="str">
        <f t="shared" ref="BA776:BA810" si="95">IF(W776&lt;&gt;"",W776,"")</f>
        <v/>
      </c>
      <c r="BD776" s="250" t="str">
        <f>IF(W776="","",IF(F776="休日",AW776,IF(F776="法休",AW776,VLOOKUP(F776,カレンダマスタ!$Q$56:$R$69,2,FALSE))))</f>
        <v/>
      </c>
      <c r="BG776" s="250" t="str">
        <f>STEP!AF776</f>
        <v>CS</v>
      </c>
      <c r="BH776" s="250" t="str">
        <f>IF(AX776="","",IF(P776&lt;&gt;"","",IF(BG776="CS","OK",IF(VLOOKUP(E776,カレンダマスタ!$A$5:$D$381,4,FALSE)&gt;0,"",IF(OR(AX776*24&gt;10.84,AZ776*24&lt;14.5)=TRUE,"×","OK")))))</f>
        <v/>
      </c>
    </row>
    <row r="777" spans="2:60">
      <c r="B777" s="111"/>
      <c r="C777" s="385">
        <f>IF(STEP!C777&lt;&gt;"",STEP!C777,"")</f>
        <v>361092</v>
      </c>
      <c r="D777" s="386" t="str">
        <f>IF(STEP!D777&lt;&gt;"",STEP!D777,"")</f>
        <v>Swe Zin Phyu</v>
      </c>
      <c r="E777" s="387">
        <f>IF(STEP!E777&lt;&gt;"",STEP!E777,"")</f>
        <v>45404</v>
      </c>
      <c r="F777" s="253" t="s">
        <v>557</v>
      </c>
      <c r="G777" s="252"/>
      <c r="H777" s="254">
        <v>0.36458333333333331</v>
      </c>
      <c r="I777" s="254">
        <v>0.36388888888888887</v>
      </c>
      <c r="J777" s="254"/>
      <c r="K777" s="254"/>
      <c r="L777" s="254">
        <v>0.72916666666666663</v>
      </c>
      <c r="M777" s="254">
        <v>0.79166666666666663</v>
      </c>
      <c r="N777" s="254"/>
      <c r="O777" s="254"/>
      <c r="P777" s="254"/>
      <c r="Q777" s="254" t="s">
        <v>559</v>
      </c>
      <c r="R777" s="254"/>
      <c r="S777" s="254" t="s">
        <v>593</v>
      </c>
      <c r="T777" s="254"/>
      <c r="U777" s="254"/>
      <c r="V777" s="254">
        <v>0.33333333333333331</v>
      </c>
      <c r="W777" s="254">
        <v>0.38541666666666669</v>
      </c>
      <c r="X777" s="254"/>
      <c r="Y777" s="254">
        <v>5.2083333333333336E-2</v>
      </c>
      <c r="Z777" s="254"/>
      <c r="AA777" s="254"/>
      <c r="AB777" s="254"/>
      <c r="AC777" s="254"/>
      <c r="AD777" s="254"/>
      <c r="AE777" s="255">
        <v>2.0833333333333332E-2</v>
      </c>
      <c r="AF777" s="255">
        <v>5.2083333333333336E-2</v>
      </c>
      <c r="AG777" s="255">
        <v>3.125E-2</v>
      </c>
      <c r="AH777" s="255">
        <v>5.2083333333333336E-2</v>
      </c>
      <c r="AI777" s="255">
        <v>1</v>
      </c>
      <c r="AJ777" s="255">
        <v>1</v>
      </c>
      <c r="AK777" s="255"/>
      <c r="AL777" s="255"/>
      <c r="AM777" s="255"/>
      <c r="AN777" s="255"/>
      <c r="AO777" s="254"/>
      <c r="AP777" s="254"/>
      <c r="AQ777" s="254"/>
      <c r="AR777" s="254"/>
      <c r="AS777" s="254"/>
      <c r="AT777" s="254"/>
      <c r="AU777" s="254"/>
      <c r="AW777" s="283">
        <f t="shared" si="92"/>
        <v>0.36458333333333331</v>
      </c>
      <c r="AX777" s="283">
        <f t="shared" si="87"/>
        <v>0.36458333333333331</v>
      </c>
      <c r="AY777" s="283">
        <f t="shared" si="93"/>
        <v>0.79166666666666663</v>
      </c>
      <c r="AZ777" s="283">
        <f t="shared" si="94"/>
        <v>0.79166666666666663</v>
      </c>
      <c r="BA777" s="283">
        <f t="shared" si="95"/>
        <v>0.38541666666666669</v>
      </c>
      <c r="BD777" s="254">
        <f>IF(W777="","",IF(F777="休日",AW777,IF(F777="法休",AW777,VLOOKUP(F777,カレンダマスタ!$Q$56:$R$69,2,FALSE))))</f>
        <v>0.36458333333333331</v>
      </c>
      <c r="BG777" s="254" t="str">
        <f>BG776</f>
        <v>CS</v>
      </c>
      <c r="BH777" s="254" t="str">
        <f>IF(AX777="","",IF(P777&lt;&gt;"","",IF(BG777="CS","OK",IF(VLOOKUP(E777,カレンダマスタ!$A$5:$D$381,4,FALSE)&gt;0,"",IF(OR(AX777*24&gt;10.84,AZ777*24&lt;14.5)=TRUE,"×","OK")))))</f>
        <v>OK</v>
      </c>
    </row>
    <row r="778" spans="2:60">
      <c r="B778" s="111"/>
      <c r="C778" s="385">
        <f>IF(STEP!C778&lt;&gt;"",STEP!C778,"")</f>
        <v>361092</v>
      </c>
      <c r="D778" s="386" t="str">
        <f>IF(STEP!D778&lt;&gt;"",STEP!D778,"")</f>
        <v>Swe Zin Phyu</v>
      </c>
      <c r="E778" s="387">
        <f>IF(STEP!E778&lt;&gt;"",STEP!E778,"")</f>
        <v>45405</v>
      </c>
      <c r="F778" s="253" t="s">
        <v>557</v>
      </c>
      <c r="G778" s="252"/>
      <c r="H778" s="254">
        <v>0.36458333333333331</v>
      </c>
      <c r="I778" s="254"/>
      <c r="J778" s="254">
        <v>0.36458333333333331</v>
      </c>
      <c r="K778" s="254"/>
      <c r="L778" s="254">
        <v>0.72916666666666663</v>
      </c>
      <c r="M778" s="254">
        <v>0.78472222222222221</v>
      </c>
      <c r="N778" s="254"/>
      <c r="O778" s="254"/>
      <c r="P778" s="254"/>
      <c r="Q778" s="254" t="s">
        <v>559</v>
      </c>
      <c r="R778" s="254"/>
      <c r="S778" s="254"/>
      <c r="T778" s="254"/>
      <c r="U778" s="254"/>
      <c r="V778" s="254">
        <v>0.33333333333333331</v>
      </c>
      <c r="W778" s="254">
        <v>0.37847222222222227</v>
      </c>
      <c r="X778" s="254"/>
      <c r="Y778" s="254">
        <v>4.5138888888888888E-2</v>
      </c>
      <c r="Z778" s="254"/>
      <c r="AA778" s="254"/>
      <c r="AB778" s="254"/>
      <c r="AC778" s="254"/>
      <c r="AD778" s="254"/>
      <c r="AE778" s="255">
        <v>4.1666666666666664E-2</v>
      </c>
      <c r="AF778" s="255">
        <v>4.5138888888888888E-2</v>
      </c>
      <c r="AG778" s="255">
        <v>3.472222222222222E-3</v>
      </c>
      <c r="AH778" s="255">
        <v>4.5138888888888888E-2</v>
      </c>
      <c r="AI778" s="255">
        <v>1</v>
      </c>
      <c r="AJ778" s="255">
        <v>1</v>
      </c>
      <c r="AK778" s="255"/>
      <c r="AL778" s="255"/>
      <c r="AM778" s="255"/>
      <c r="AN778" s="255"/>
      <c r="AO778" s="254"/>
      <c r="AP778" s="254"/>
      <c r="AQ778" s="254"/>
      <c r="AR778" s="254"/>
      <c r="AS778" s="254"/>
      <c r="AT778" s="254"/>
      <c r="AU778" s="254"/>
      <c r="AW778" s="283">
        <f t="shared" si="92"/>
        <v>0.36458333333333331</v>
      </c>
      <c r="AX778" s="283">
        <f t="shared" si="87"/>
        <v>0.36458333333333331</v>
      </c>
      <c r="AY778" s="283">
        <f t="shared" si="93"/>
        <v>0.78472222222222221</v>
      </c>
      <c r="AZ778" s="283">
        <f t="shared" si="94"/>
        <v>0.78472222222222221</v>
      </c>
      <c r="BA778" s="283">
        <f t="shared" si="95"/>
        <v>0.37847222222222227</v>
      </c>
      <c r="BD778" s="254">
        <f>IF(W778="","",IF(F778="休日",AW778,IF(F778="法休",AW778,VLOOKUP(F778,カレンダマスタ!$Q$56:$R$69,2,FALSE))))</f>
        <v>0.36458333333333331</v>
      </c>
      <c r="BG778" s="254" t="str">
        <f t="shared" si="91"/>
        <v>CS</v>
      </c>
      <c r="BH778" s="254" t="str">
        <f>IF(AX778="","",IF(P778&lt;&gt;"","",IF(BG778="CS","OK",IF(VLOOKUP(E778,カレンダマスタ!$A$5:$D$381,4,FALSE)&gt;0,"",IF(OR(AX778*24&gt;10.84,AZ778*24&lt;14.5)=TRUE,"×","OK")))))</f>
        <v>OK</v>
      </c>
    </row>
    <row r="779" spans="2:60">
      <c r="B779" s="111"/>
      <c r="C779" s="385">
        <f>IF(STEP!C779&lt;&gt;"",STEP!C779,"")</f>
        <v>361092</v>
      </c>
      <c r="D779" s="386" t="str">
        <f>IF(STEP!D779&lt;&gt;"",STEP!D779,"")</f>
        <v>Swe Zin Phyu</v>
      </c>
      <c r="E779" s="387">
        <f>IF(STEP!E779&lt;&gt;"",STEP!E779,"")</f>
        <v>45406</v>
      </c>
      <c r="F779" s="256" t="s">
        <v>557</v>
      </c>
      <c r="G779" s="257"/>
      <c r="H779" s="254">
        <v>0.36458333333333331</v>
      </c>
      <c r="I779" s="254">
        <v>0.36249999999999999</v>
      </c>
      <c r="J779" s="254"/>
      <c r="K779" s="254"/>
      <c r="L779" s="254">
        <v>0.72916666666666663</v>
      </c>
      <c r="M779" s="254">
        <v>0.72986111111111107</v>
      </c>
      <c r="N779" s="254"/>
      <c r="O779" s="254"/>
      <c r="P779" s="254"/>
      <c r="Q779" s="254"/>
      <c r="R779" s="254"/>
      <c r="S779" s="254"/>
      <c r="T779" s="254"/>
      <c r="U779" s="254"/>
      <c r="V779" s="254">
        <v>0.33333333333333331</v>
      </c>
      <c r="W779" s="254">
        <v>0.33333333333333331</v>
      </c>
      <c r="X779" s="254"/>
      <c r="Y779" s="254"/>
      <c r="Z779" s="254"/>
      <c r="AA779" s="254"/>
      <c r="AB779" s="254"/>
      <c r="AC779" s="254"/>
      <c r="AD779" s="254"/>
      <c r="AE779" s="255"/>
      <c r="AF779" s="255"/>
      <c r="AG779" s="255"/>
      <c r="AH779" s="255"/>
      <c r="AI779" s="255">
        <v>1</v>
      </c>
      <c r="AJ779" s="255">
        <v>1</v>
      </c>
      <c r="AK779" s="255"/>
      <c r="AL779" s="255"/>
      <c r="AM779" s="255"/>
      <c r="AN779" s="255"/>
      <c r="AO779" s="254"/>
      <c r="AP779" s="254"/>
      <c r="AQ779" s="254"/>
      <c r="AR779" s="254"/>
      <c r="AS779" s="254"/>
      <c r="AT779" s="254"/>
      <c r="AU779" s="254"/>
      <c r="AW779" s="283">
        <f t="shared" si="92"/>
        <v>0.36458333333333331</v>
      </c>
      <c r="AX779" s="283">
        <f t="shared" si="87"/>
        <v>0.36458333333333331</v>
      </c>
      <c r="AY779" s="283">
        <f t="shared" si="93"/>
        <v>0.72916666666666663</v>
      </c>
      <c r="AZ779" s="283">
        <f t="shared" si="94"/>
        <v>0.72916666666666663</v>
      </c>
      <c r="BA779" s="283">
        <f t="shared" si="95"/>
        <v>0.33333333333333331</v>
      </c>
      <c r="BD779" s="254">
        <f>IF(W779="","",IF(F779="休日",AW779,IF(F779="法休",AW779,VLOOKUP(F779,カレンダマスタ!$Q$56:$R$69,2,FALSE))))</f>
        <v>0.36458333333333331</v>
      </c>
      <c r="BG779" s="254" t="str">
        <f t="shared" si="91"/>
        <v>CS</v>
      </c>
      <c r="BH779" s="254" t="str">
        <f>IF(AX779="","",IF(P779&lt;&gt;"","",IF(BG779="CS","OK",IF(VLOOKUP(E779,カレンダマスタ!$A$5:$D$381,4,FALSE)&gt;0,"",IF(OR(AX779*24&gt;10.84,AZ779*24&lt;14.5)=TRUE,"×","OK")))))</f>
        <v>OK</v>
      </c>
    </row>
    <row r="780" spans="2:60">
      <c r="B780" s="111"/>
      <c r="C780" s="385">
        <f>IF(STEP!C780&lt;&gt;"",STEP!C780,"")</f>
        <v>361092</v>
      </c>
      <c r="D780" s="386" t="str">
        <f>IF(STEP!D780&lt;&gt;"",STEP!D780,"")</f>
        <v>Swe Zin Phyu</v>
      </c>
      <c r="E780" s="387">
        <f>IF(STEP!E780&lt;&gt;"",STEP!E780,"")</f>
        <v>45407</v>
      </c>
      <c r="F780" s="256" t="s">
        <v>557</v>
      </c>
      <c r="G780" s="257"/>
      <c r="H780" s="254">
        <v>0.36458333333333331</v>
      </c>
      <c r="I780" s="254">
        <v>0.36249999999999999</v>
      </c>
      <c r="J780" s="254"/>
      <c r="K780" s="254"/>
      <c r="L780" s="254">
        <v>0.72916666666666663</v>
      </c>
      <c r="M780" s="254">
        <v>0.76111111111111107</v>
      </c>
      <c r="N780" s="254"/>
      <c r="O780" s="254"/>
      <c r="P780" s="254"/>
      <c r="Q780" s="254" t="s">
        <v>559</v>
      </c>
      <c r="R780" s="254"/>
      <c r="S780" s="254"/>
      <c r="T780" s="254"/>
      <c r="U780" s="254"/>
      <c r="V780" s="254">
        <v>0.33333333333333331</v>
      </c>
      <c r="W780" s="254">
        <v>0.35416666666666669</v>
      </c>
      <c r="X780" s="254"/>
      <c r="Y780" s="254">
        <v>2.0833333333333332E-2</v>
      </c>
      <c r="Z780" s="254"/>
      <c r="AA780" s="254"/>
      <c r="AB780" s="254"/>
      <c r="AC780" s="254"/>
      <c r="AD780" s="254"/>
      <c r="AE780" s="255">
        <v>2.0833333333333332E-2</v>
      </c>
      <c r="AF780" s="255">
        <v>2.0833333333333332E-2</v>
      </c>
      <c r="AG780" s="255"/>
      <c r="AH780" s="255">
        <v>2.0833333333333332E-2</v>
      </c>
      <c r="AI780" s="255">
        <v>1</v>
      </c>
      <c r="AJ780" s="255">
        <v>1</v>
      </c>
      <c r="AK780" s="255"/>
      <c r="AL780" s="255"/>
      <c r="AM780" s="255"/>
      <c r="AN780" s="255"/>
      <c r="AO780" s="254"/>
      <c r="AP780" s="254"/>
      <c r="AQ780" s="254"/>
      <c r="AR780" s="254"/>
      <c r="AS780" s="254"/>
      <c r="AT780" s="254"/>
      <c r="AU780" s="254"/>
      <c r="AW780" s="283">
        <f t="shared" si="92"/>
        <v>0.36458333333333331</v>
      </c>
      <c r="AX780" s="283">
        <f t="shared" si="87"/>
        <v>0.36458333333333331</v>
      </c>
      <c r="AY780" s="283">
        <f t="shared" si="93"/>
        <v>0.76041666666666663</v>
      </c>
      <c r="AZ780" s="283">
        <f t="shared" si="94"/>
        <v>0.76041666666666663</v>
      </c>
      <c r="BA780" s="283">
        <f t="shared" si="95"/>
        <v>0.35416666666666669</v>
      </c>
      <c r="BD780" s="254">
        <f>IF(W780="","",IF(F780="休日",AW780,IF(F780="法休",AW780,VLOOKUP(F780,カレンダマスタ!$Q$56:$R$69,2,FALSE))))</f>
        <v>0.36458333333333331</v>
      </c>
      <c r="BG780" s="254" t="str">
        <f t="shared" si="91"/>
        <v>CS</v>
      </c>
      <c r="BH780" s="254" t="str">
        <f>IF(AX780="","",IF(P780&lt;&gt;"","",IF(BG780="CS","OK",IF(VLOOKUP(E780,カレンダマスタ!$A$5:$D$381,4,FALSE)&gt;0,"",IF(OR(AX780*24&gt;10.84,AZ780*24&lt;14.5)=TRUE,"×","OK")))))</f>
        <v>OK</v>
      </c>
    </row>
    <row r="781" spans="2:60">
      <c r="B781" s="111"/>
      <c r="C781" s="385">
        <f>IF(STEP!C781&lt;&gt;"",STEP!C781,"")</f>
        <v>361092</v>
      </c>
      <c r="D781" s="386" t="str">
        <f>IF(STEP!D781&lt;&gt;"",STEP!D781,"")</f>
        <v>Swe Zin Phyu</v>
      </c>
      <c r="E781" s="387">
        <f>IF(STEP!E781&lt;&gt;"",STEP!E781,"")</f>
        <v>45408</v>
      </c>
      <c r="F781" s="256" t="s">
        <v>557</v>
      </c>
      <c r="G781" s="252"/>
      <c r="H781" s="254">
        <v>0.36458333333333331</v>
      </c>
      <c r="I781" s="254">
        <v>0.36458333333333331</v>
      </c>
      <c r="J781" s="254"/>
      <c r="K781" s="254"/>
      <c r="L781" s="254">
        <v>0.72916666666666663</v>
      </c>
      <c r="M781" s="254">
        <v>0.72986111111111107</v>
      </c>
      <c r="N781" s="254"/>
      <c r="O781" s="254"/>
      <c r="P781" s="254"/>
      <c r="Q781" s="254"/>
      <c r="R781" s="254"/>
      <c r="S781" s="254"/>
      <c r="T781" s="254"/>
      <c r="U781" s="254"/>
      <c r="V781" s="254">
        <v>0.33333333333333331</v>
      </c>
      <c r="W781" s="254">
        <v>0.33333333333333331</v>
      </c>
      <c r="X781" s="254"/>
      <c r="Y781" s="254"/>
      <c r="Z781" s="254"/>
      <c r="AA781" s="254"/>
      <c r="AB781" s="254"/>
      <c r="AC781" s="254"/>
      <c r="AD781" s="254"/>
      <c r="AE781" s="255"/>
      <c r="AF781" s="255"/>
      <c r="AG781" s="255"/>
      <c r="AH781" s="255"/>
      <c r="AI781" s="255">
        <v>1</v>
      </c>
      <c r="AJ781" s="255">
        <v>1</v>
      </c>
      <c r="AK781" s="255"/>
      <c r="AL781" s="255"/>
      <c r="AM781" s="255"/>
      <c r="AN781" s="255"/>
      <c r="AO781" s="254"/>
      <c r="AP781" s="254"/>
      <c r="AQ781" s="254"/>
      <c r="AR781" s="254"/>
      <c r="AS781" s="254"/>
      <c r="AT781" s="254"/>
      <c r="AU781" s="254"/>
      <c r="AW781" s="283">
        <f t="shared" si="92"/>
        <v>0.36458333333333331</v>
      </c>
      <c r="AX781" s="283">
        <f t="shared" si="87"/>
        <v>0.36458333333333331</v>
      </c>
      <c r="AY781" s="283">
        <f t="shared" si="93"/>
        <v>0.72916666666666663</v>
      </c>
      <c r="AZ781" s="283">
        <f t="shared" si="94"/>
        <v>0.72916666666666663</v>
      </c>
      <c r="BA781" s="283">
        <f t="shared" si="95"/>
        <v>0.33333333333333331</v>
      </c>
      <c r="BD781" s="254">
        <f>IF(W781="","",IF(F781="休日",AW781,IF(F781="法休",AW781,VLOOKUP(F781,カレンダマスタ!$Q$56:$R$69,2,FALSE))))</f>
        <v>0.36458333333333331</v>
      </c>
      <c r="BG781" s="254" t="str">
        <f t="shared" si="91"/>
        <v>CS</v>
      </c>
      <c r="BH781" s="254" t="str">
        <f>IF(AX781="","",IF(P781&lt;&gt;"","",IF(BG781="CS","OK",IF(VLOOKUP(E781,カレンダマスタ!$A$5:$D$381,4,FALSE)&gt;0,"",IF(OR(AX781*24&gt;10.84,AZ781*24&lt;14.5)=TRUE,"×","OK")))))</f>
        <v>OK</v>
      </c>
    </row>
    <row r="782" spans="2:60">
      <c r="B782" s="111"/>
      <c r="C782" s="388">
        <f>IF(STEP!C782&lt;&gt;"",STEP!C782,"")</f>
        <v>361092</v>
      </c>
      <c r="D782" s="389" t="str">
        <f>IF(STEP!D782&lt;&gt;"",STEP!D782,"")</f>
        <v>Swe Zin Phyu</v>
      </c>
      <c r="E782" s="390">
        <f>IF(STEP!E782&lt;&gt;"",STEP!E782,"")</f>
        <v>45409</v>
      </c>
      <c r="F782" s="259" t="s">
        <v>211</v>
      </c>
      <c r="G782" s="258"/>
      <c r="H782" s="260"/>
      <c r="I782" s="260"/>
      <c r="J782" s="260"/>
      <c r="K782" s="260"/>
      <c r="L782" s="260"/>
      <c r="M782" s="260"/>
      <c r="N782" s="260"/>
      <c r="O782" s="260"/>
      <c r="P782" s="260"/>
      <c r="Q782" s="260"/>
      <c r="R782" s="260"/>
      <c r="S782" s="260"/>
      <c r="T782" s="260"/>
      <c r="U782" s="260"/>
      <c r="V782" s="260"/>
      <c r="W782" s="260"/>
      <c r="X782" s="260"/>
      <c r="Y782" s="260"/>
      <c r="Z782" s="260"/>
      <c r="AA782" s="260"/>
      <c r="AB782" s="260"/>
      <c r="AC782" s="260"/>
      <c r="AD782" s="260"/>
      <c r="AE782" s="261"/>
      <c r="AF782" s="261"/>
      <c r="AG782" s="261"/>
      <c r="AH782" s="261"/>
      <c r="AI782" s="261"/>
      <c r="AJ782" s="261"/>
      <c r="AK782" s="261"/>
      <c r="AL782" s="261"/>
      <c r="AM782" s="261"/>
      <c r="AN782" s="261"/>
      <c r="AO782" s="260"/>
      <c r="AP782" s="260"/>
      <c r="AQ782" s="260"/>
      <c r="AR782" s="260"/>
      <c r="AS782" s="260"/>
      <c r="AT782" s="260"/>
      <c r="AU782" s="260"/>
      <c r="AW782" s="284" t="str">
        <f t="shared" si="92"/>
        <v/>
      </c>
      <c r="AX782" s="284" t="str">
        <f t="shared" si="87"/>
        <v/>
      </c>
      <c r="AY782" s="284" t="str">
        <f t="shared" si="93"/>
        <v/>
      </c>
      <c r="AZ782" s="284" t="str">
        <f t="shared" si="94"/>
        <v/>
      </c>
      <c r="BA782" s="284" t="str">
        <f t="shared" si="95"/>
        <v/>
      </c>
      <c r="BD782" s="260" t="str">
        <f>IF(W782="","",IF(F782="休日",AW782,IF(F782="法休",AW782,VLOOKUP(F782,カレンダマスタ!$Q$56:$R$69,2,FALSE))))</f>
        <v/>
      </c>
      <c r="BG782" s="260" t="str">
        <f t="shared" si="91"/>
        <v>CS</v>
      </c>
      <c r="BH782" s="260" t="str">
        <f>IF(AX782="","",IF(P782&lt;&gt;"","",IF(BG782="CS","OK",IF(VLOOKUP(E782,カレンダマスタ!$A$5:$D$381,4,FALSE)&gt;0,"",IF(OR(AX782*24&gt;10.84,AZ782*24&lt;14.5)=TRUE,"×","OK")))))</f>
        <v/>
      </c>
    </row>
    <row r="783" spans="2:60">
      <c r="B783" s="111"/>
      <c r="C783" s="391">
        <f>IF(STEP!C783&lt;&gt;"",STEP!C783,"")</f>
        <v>361092</v>
      </c>
      <c r="D783" s="392" t="str">
        <f>IF(STEP!D783&lt;&gt;"",STEP!D783,"")</f>
        <v>Swe Zin Phyu</v>
      </c>
      <c r="E783" s="393">
        <f>IF(STEP!E783&lt;&gt;"",STEP!E783,"")</f>
        <v>45410</v>
      </c>
      <c r="F783" s="263" t="s">
        <v>212</v>
      </c>
      <c r="G783" s="262"/>
      <c r="H783" s="264"/>
      <c r="I783" s="264"/>
      <c r="J783" s="264"/>
      <c r="K783" s="264"/>
      <c r="L783" s="264"/>
      <c r="M783" s="264"/>
      <c r="N783" s="264"/>
      <c r="O783" s="264"/>
      <c r="P783" s="264"/>
      <c r="Q783" s="264"/>
      <c r="R783" s="264"/>
      <c r="S783" s="264"/>
      <c r="T783" s="264"/>
      <c r="U783" s="264"/>
      <c r="V783" s="264"/>
      <c r="W783" s="264"/>
      <c r="X783" s="264"/>
      <c r="Y783" s="264"/>
      <c r="Z783" s="264"/>
      <c r="AA783" s="264"/>
      <c r="AB783" s="264"/>
      <c r="AC783" s="264"/>
      <c r="AD783" s="264"/>
      <c r="AE783" s="265"/>
      <c r="AF783" s="265"/>
      <c r="AG783" s="265"/>
      <c r="AH783" s="265"/>
      <c r="AI783" s="265"/>
      <c r="AJ783" s="265"/>
      <c r="AK783" s="265"/>
      <c r="AL783" s="265"/>
      <c r="AM783" s="265"/>
      <c r="AN783" s="265"/>
      <c r="AO783" s="264"/>
      <c r="AP783" s="264"/>
      <c r="AQ783" s="264"/>
      <c r="AR783" s="264"/>
      <c r="AS783" s="264"/>
      <c r="AT783" s="264"/>
      <c r="AU783" s="264"/>
      <c r="AW783" s="285" t="str">
        <f t="shared" si="92"/>
        <v/>
      </c>
      <c r="AX783" s="285" t="str">
        <f t="shared" si="87"/>
        <v/>
      </c>
      <c r="AY783" s="285" t="str">
        <f t="shared" si="93"/>
        <v/>
      </c>
      <c r="AZ783" s="285" t="str">
        <f t="shared" si="94"/>
        <v/>
      </c>
      <c r="BA783" s="285" t="str">
        <f t="shared" si="95"/>
        <v/>
      </c>
      <c r="BD783" s="264" t="str">
        <f>IF(W783="","",IF(F783="休日",AW783,IF(F783="法休",AW783,VLOOKUP(F783,カレンダマスタ!$Q$56:$R$69,2,FALSE))))</f>
        <v/>
      </c>
      <c r="BG783" s="264" t="str">
        <f t="shared" si="91"/>
        <v>CS</v>
      </c>
      <c r="BH783" s="264" t="str">
        <f>IF(AX783="","",IF(P783&lt;&gt;"","",IF(BG783="CS","OK",IF(VLOOKUP(E783,カレンダマスタ!$A$5:$D$381,4,FALSE)&gt;0,"",IF(OR(AX783*24&gt;10.84,AZ783*24&lt;14.5)=TRUE,"×","OK")))))</f>
        <v/>
      </c>
    </row>
    <row r="784" spans="2:60">
      <c r="B784" s="111"/>
      <c r="C784" s="385">
        <f>IF(STEP!C784&lt;&gt;"",STEP!C784,"")</f>
        <v>361092</v>
      </c>
      <c r="D784" s="386" t="str">
        <f>IF(STEP!D784&lt;&gt;"",STEP!D784,"")</f>
        <v>Swe Zin Phyu</v>
      </c>
      <c r="E784" s="387">
        <f>IF(STEP!E784&lt;&gt;"",STEP!E784,"")</f>
        <v>45411</v>
      </c>
      <c r="F784" s="253" t="s">
        <v>211</v>
      </c>
      <c r="G784" s="252"/>
      <c r="H784" s="254"/>
      <c r="I784" s="254"/>
      <c r="J784" s="254"/>
      <c r="K784" s="254"/>
      <c r="L784" s="254"/>
      <c r="M784" s="254"/>
      <c r="N784" s="254"/>
      <c r="O784" s="254"/>
      <c r="P784" s="254"/>
      <c r="Q784" s="254"/>
      <c r="R784" s="254"/>
      <c r="S784" s="254"/>
      <c r="T784" s="254"/>
      <c r="U784" s="254"/>
      <c r="V784" s="254"/>
      <c r="W784" s="254"/>
      <c r="X784" s="254"/>
      <c r="Y784" s="254"/>
      <c r="Z784" s="254"/>
      <c r="AA784" s="254"/>
      <c r="AB784" s="254"/>
      <c r="AC784" s="254"/>
      <c r="AD784" s="254"/>
      <c r="AE784" s="255"/>
      <c r="AF784" s="255"/>
      <c r="AG784" s="255"/>
      <c r="AH784" s="255"/>
      <c r="AI784" s="255"/>
      <c r="AJ784" s="255"/>
      <c r="AK784" s="255"/>
      <c r="AL784" s="255"/>
      <c r="AM784" s="255"/>
      <c r="AN784" s="255"/>
      <c r="AO784" s="254"/>
      <c r="AP784" s="254"/>
      <c r="AQ784" s="254"/>
      <c r="AR784" s="254"/>
      <c r="AS784" s="254"/>
      <c r="AT784" s="254"/>
      <c r="AU784" s="254"/>
      <c r="AW784" s="283" t="str">
        <f t="shared" si="92"/>
        <v/>
      </c>
      <c r="AX784" s="283" t="str">
        <f t="shared" si="87"/>
        <v/>
      </c>
      <c r="AY784" s="283" t="str">
        <f t="shared" si="93"/>
        <v/>
      </c>
      <c r="AZ784" s="283" t="str">
        <f t="shared" si="94"/>
        <v/>
      </c>
      <c r="BA784" s="283" t="str">
        <f t="shared" si="95"/>
        <v/>
      </c>
      <c r="BD784" s="254" t="str">
        <f>IF(W784="","",IF(F784="休日",AW784,IF(F784="法休",AW784,VLOOKUP(F784,カレンダマスタ!$Q$56:$R$69,2,FALSE))))</f>
        <v/>
      </c>
      <c r="BG784" s="254" t="str">
        <f t="shared" si="91"/>
        <v>CS</v>
      </c>
      <c r="BH784" s="254" t="str">
        <f>IF(AX784="","",IF(P784&lt;&gt;"","",IF(BG784="CS","OK",IF(VLOOKUP(E784,カレンダマスタ!$A$5:$D$381,4,FALSE)&gt;0,"",IF(OR(AX784*24&gt;10.84,AZ784*24&lt;14.5)=TRUE,"×","OK")))))</f>
        <v/>
      </c>
    </row>
    <row r="785" spans="2:60">
      <c r="B785" s="111"/>
      <c r="C785" s="385">
        <f>IF(STEP!C785&lt;&gt;"",STEP!C785,"")</f>
        <v>361092</v>
      </c>
      <c r="D785" s="386" t="str">
        <f>IF(STEP!D785&lt;&gt;"",STEP!D785,"")</f>
        <v>Swe Zin Phyu</v>
      </c>
      <c r="E785" s="387">
        <f>IF(STEP!E785&lt;&gt;"",STEP!E785,"")</f>
        <v>45412</v>
      </c>
      <c r="F785" s="253" t="s">
        <v>211</v>
      </c>
      <c r="G785" s="252"/>
      <c r="H785" s="254"/>
      <c r="I785" s="254"/>
      <c r="J785" s="254"/>
      <c r="K785" s="254"/>
      <c r="L785" s="254"/>
      <c r="M785" s="254"/>
      <c r="N785" s="254"/>
      <c r="O785" s="254"/>
      <c r="P785" s="254"/>
      <c r="Q785" s="254"/>
      <c r="R785" s="254"/>
      <c r="S785" s="254"/>
      <c r="T785" s="254"/>
      <c r="U785" s="254"/>
      <c r="V785" s="254"/>
      <c r="W785" s="254"/>
      <c r="X785" s="254"/>
      <c r="Y785" s="254"/>
      <c r="Z785" s="254"/>
      <c r="AA785" s="254"/>
      <c r="AB785" s="254"/>
      <c r="AC785" s="254"/>
      <c r="AD785" s="254"/>
      <c r="AE785" s="255"/>
      <c r="AF785" s="255"/>
      <c r="AG785" s="255"/>
      <c r="AH785" s="255"/>
      <c r="AI785" s="255"/>
      <c r="AJ785" s="255"/>
      <c r="AK785" s="255"/>
      <c r="AL785" s="255"/>
      <c r="AM785" s="255"/>
      <c r="AN785" s="255"/>
      <c r="AO785" s="254"/>
      <c r="AP785" s="254"/>
      <c r="AQ785" s="254"/>
      <c r="AR785" s="254"/>
      <c r="AS785" s="254"/>
      <c r="AT785" s="254"/>
      <c r="AU785" s="254"/>
      <c r="AW785" s="283" t="str">
        <f t="shared" si="92"/>
        <v/>
      </c>
      <c r="AX785" s="283" t="str">
        <f t="shared" si="87"/>
        <v/>
      </c>
      <c r="AY785" s="283" t="str">
        <f t="shared" si="93"/>
        <v/>
      </c>
      <c r="AZ785" s="283" t="str">
        <f t="shared" si="94"/>
        <v/>
      </c>
      <c r="BA785" s="283" t="str">
        <f t="shared" si="95"/>
        <v/>
      </c>
      <c r="BD785" s="254" t="str">
        <f>IF(W785="","",IF(F785="休日",AW785,IF(F785="法休",AW785,VLOOKUP(F785,カレンダマスタ!$Q$56:$R$69,2,FALSE))))</f>
        <v/>
      </c>
      <c r="BG785" s="254" t="str">
        <f t="shared" si="91"/>
        <v>CS</v>
      </c>
      <c r="BH785" s="254" t="str">
        <f>IF(AX785="","",IF(P785&lt;&gt;"","",IF(BG785="CS","OK",IF(VLOOKUP(E785,カレンダマスタ!$A$5:$D$381,4,FALSE)&gt;0,"",IF(OR(AX785*24&gt;10.84,AZ785*24&lt;14.5)=TRUE,"×","OK")))))</f>
        <v/>
      </c>
    </row>
    <row r="786" spans="2:60">
      <c r="B786" s="111"/>
      <c r="C786" s="385">
        <f>IF(STEP!C786&lt;&gt;"",STEP!C786,"")</f>
        <v>361092</v>
      </c>
      <c r="D786" s="386" t="str">
        <f>IF(STEP!D786&lt;&gt;"",STEP!D786,"")</f>
        <v>Swe Zin Phyu</v>
      </c>
      <c r="E786" s="387">
        <f>IF(STEP!E786&lt;&gt;"",STEP!E786,"")</f>
        <v>45413</v>
      </c>
      <c r="F786" s="256" t="s">
        <v>211</v>
      </c>
      <c r="G786" s="257"/>
      <c r="H786" s="254"/>
      <c r="I786" s="254"/>
      <c r="J786" s="254"/>
      <c r="K786" s="254"/>
      <c r="L786" s="254"/>
      <c r="M786" s="254"/>
      <c r="N786" s="254"/>
      <c r="O786" s="254"/>
      <c r="P786" s="254"/>
      <c r="Q786" s="254"/>
      <c r="R786" s="254"/>
      <c r="S786" s="254"/>
      <c r="T786" s="254"/>
      <c r="U786" s="254"/>
      <c r="V786" s="254"/>
      <c r="W786" s="254"/>
      <c r="X786" s="254"/>
      <c r="Y786" s="254"/>
      <c r="Z786" s="254"/>
      <c r="AA786" s="254"/>
      <c r="AB786" s="254"/>
      <c r="AC786" s="254"/>
      <c r="AD786" s="254"/>
      <c r="AE786" s="255"/>
      <c r="AF786" s="255"/>
      <c r="AG786" s="255"/>
      <c r="AH786" s="255"/>
      <c r="AI786" s="255"/>
      <c r="AJ786" s="255"/>
      <c r="AK786" s="255"/>
      <c r="AL786" s="255"/>
      <c r="AM786" s="255"/>
      <c r="AN786" s="255"/>
      <c r="AO786" s="254"/>
      <c r="AP786" s="254"/>
      <c r="AQ786" s="254"/>
      <c r="AR786" s="254"/>
      <c r="AS786" s="254"/>
      <c r="AT786" s="254"/>
      <c r="AU786" s="254"/>
      <c r="AW786" s="283" t="str">
        <f t="shared" si="92"/>
        <v/>
      </c>
      <c r="AX786" s="283" t="str">
        <f t="shared" si="87"/>
        <v/>
      </c>
      <c r="AY786" s="283" t="str">
        <f t="shared" si="93"/>
        <v/>
      </c>
      <c r="AZ786" s="283" t="str">
        <f t="shared" si="94"/>
        <v/>
      </c>
      <c r="BA786" s="283" t="str">
        <f t="shared" si="95"/>
        <v/>
      </c>
      <c r="BD786" s="254" t="str">
        <f>IF(W786="","",IF(F786="休日",AW786,IF(F786="法休",AW786,VLOOKUP(F786,カレンダマスタ!$Q$56:$R$69,2,FALSE))))</f>
        <v/>
      </c>
      <c r="BG786" s="254" t="str">
        <f t="shared" si="91"/>
        <v>CS</v>
      </c>
      <c r="BH786" s="254" t="str">
        <f>IF(AX786="","",IF(P786&lt;&gt;"","",IF(BG786="CS","OK",IF(VLOOKUP(E786,カレンダマスタ!$A$5:$D$381,4,FALSE)&gt;0,"",IF(OR(AX786*24&gt;10.84,AZ786*24&lt;14.5)=TRUE,"×","OK")))))</f>
        <v/>
      </c>
    </row>
    <row r="787" spans="2:60">
      <c r="B787" s="111"/>
      <c r="C787" s="385">
        <f>IF(STEP!C787&lt;&gt;"",STEP!C787,"")</f>
        <v>361092</v>
      </c>
      <c r="D787" s="386" t="str">
        <f>IF(STEP!D787&lt;&gt;"",STEP!D787,"")</f>
        <v>Swe Zin Phyu</v>
      </c>
      <c r="E787" s="387">
        <f>IF(STEP!E787&lt;&gt;"",STEP!E787,"")</f>
        <v>45414</v>
      </c>
      <c r="F787" s="256" t="s">
        <v>211</v>
      </c>
      <c r="G787" s="257"/>
      <c r="H787" s="254"/>
      <c r="I787" s="254"/>
      <c r="J787" s="254"/>
      <c r="K787" s="254"/>
      <c r="L787" s="254"/>
      <c r="M787" s="254"/>
      <c r="N787" s="254"/>
      <c r="O787" s="254"/>
      <c r="P787" s="254"/>
      <c r="Q787" s="254"/>
      <c r="R787" s="254"/>
      <c r="S787" s="254"/>
      <c r="T787" s="254"/>
      <c r="U787" s="254"/>
      <c r="V787" s="254"/>
      <c r="W787" s="254"/>
      <c r="X787" s="254"/>
      <c r="Y787" s="254"/>
      <c r="Z787" s="254"/>
      <c r="AA787" s="254"/>
      <c r="AB787" s="254"/>
      <c r="AC787" s="254"/>
      <c r="AD787" s="254"/>
      <c r="AE787" s="255"/>
      <c r="AF787" s="255"/>
      <c r="AG787" s="255"/>
      <c r="AH787" s="255"/>
      <c r="AI787" s="255"/>
      <c r="AJ787" s="255"/>
      <c r="AK787" s="255"/>
      <c r="AL787" s="255"/>
      <c r="AM787" s="255"/>
      <c r="AN787" s="255"/>
      <c r="AO787" s="254"/>
      <c r="AP787" s="254"/>
      <c r="AQ787" s="254"/>
      <c r="AR787" s="254"/>
      <c r="AS787" s="254"/>
      <c r="AT787" s="254"/>
      <c r="AU787" s="254"/>
      <c r="AW787" s="283" t="str">
        <f t="shared" si="92"/>
        <v/>
      </c>
      <c r="AX787" s="283" t="str">
        <f t="shared" si="87"/>
        <v/>
      </c>
      <c r="AY787" s="283" t="str">
        <f t="shared" si="93"/>
        <v/>
      </c>
      <c r="AZ787" s="283" t="str">
        <f t="shared" si="94"/>
        <v/>
      </c>
      <c r="BA787" s="283" t="str">
        <f t="shared" si="95"/>
        <v/>
      </c>
      <c r="BD787" s="254" t="str">
        <f>IF(W787="","",IF(F787="休日",AW787,IF(F787="法休",AW787,VLOOKUP(F787,カレンダマスタ!$Q$56:$R$69,2,FALSE))))</f>
        <v/>
      </c>
      <c r="BG787" s="254" t="str">
        <f t="shared" si="91"/>
        <v>CS</v>
      </c>
      <c r="BH787" s="254" t="str">
        <f>IF(AX787="","",IF(P787&lt;&gt;"","",IF(BG787="CS","OK",IF(VLOOKUP(E787,カレンダマスタ!$A$5:$D$381,4,FALSE)&gt;0,"",IF(OR(AX787*24&gt;10.84,AZ787*24&lt;14.5)=TRUE,"×","OK")))))</f>
        <v/>
      </c>
    </row>
    <row r="788" spans="2:60">
      <c r="B788" s="111"/>
      <c r="C788" s="385">
        <f>IF(STEP!C788&lt;&gt;"",STEP!C788,"")</f>
        <v>361092</v>
      </c>
      <c r="D788" s="386" t="str">
        <f>IF(STEP!D788&lt;&gt;"",STEP!D788,"")</f>
        <v>Swe Zin Phyu</v>
      </c>
      <c r="E788" s="387">
        <f>IF(STEP!E788&lt;&gt;"",STEP!E788,"")</f>
        <v>45415</v>
      </c>
      <c r="F788" s="256" t="s">
        <v>211</v>
      </c>
      <c r="G788" s="257"/>
      <c r="H788" s="254"/>
      <c r="I788" s="254"/>
      <c r="J788" s="254"/>
      <c r="K788" s="254"/>
      <c r="L788" s="254"/>
      <c r="M788" s="254"/>
      <c r="N788" s="254"/>
      <c r="O788" s="254"/>
      <c r="P788" s="254"/>
      <c r="Q788" s="254"/>
      <c r="R788" s="254"/>
      <c r="S788" s="254"/>
      <c r="T788" s="254"/>
      <c r="U788" s="254"/>
      <c r="V788" s="254"/>
      <c r="W788" s="254"/>
      <c r="X788" s="254"/>
      <c r="Y788" s="254"/>
      <c r="Z788" s="254"/>
      <c r="AA788" s="254"/>
      <c r="AB788" s="254"/>
      <c r="AC788" s="254"/>
      <c r="AD788" s="254"/>
      <c r="AE788" s="255"/>
      <c r="AF788" s="255"/>
      <c r="AG788" s="255"/>
      <c r="AH788" s="255"/>
      <c r="AI788" s="255"/>
      <c r="AJ788" s="255"/>
      <c r="AK788" s="255"/>
      <c r="AL788" s="255"/>
      <c r="AM788" s="255"/>
      <c r="AN788" s="255"/>
      <c r="AO788" s="254"/>
      <c r="AP788" s="254"/>
      <c r="AQ788" s="254"/>
      <c r="AR788" s="254"/>
      <c r="AS788" s="254"/>
      <c r="AT788" s="254"/>
      <c r="AU788" s="254"/>
      <c r="AW788" s="283" t="str">
        <f t="shared" si="92"/>
        <v/>
      </c>
      <c r="AX788" s="283" t="str">
        <f t="shared" si="87"/>
        <v/>
      </c>
      <c r="AY788" s="283" t="str">
        <f t="shared" si="93"/>
        <v/>
      </c>
      <c r="AZ788" s="283" t="str">
        <f t="shared" si="94"/>
        <v/>
      </c>
      <c r="BA788" s="283" t="str">
        <f t="shared" si="95"/>
        <v/>
      </c>
      <c r="BD788" s="254" t="str">
        <f>IF(W788="","",IF(F788="休日",AW788,IF(F788="法休",AW788,VLOOKUP(F788,カレンダマスタ!$Q$56:$R$69,2,FALSE))))</f>
        <v/>
      </c>
      <c r="BG788" s="254" t="str">
        <f t="shared" si="91"/>
        <v>CS</v>
      </c>
      <c r="BH788" s="254" t="str">
        <f>IF(AX788="","",IF(P788&lt;&gt;"","",IF(BG788="CS","OK",IF(VLOOKUP(E788,カレンダマスタ!$A$5:$D$381,4,FALSE)&gt;0,"",IF(OR(AX788*24&gt;10.84,AZ788*24&lt;14.5)=TRUE,"×","OK")))))</f>
        <v/>
      </c>
    </row>
    <row r="789" spans="2:60">
      <c r="B789" s="111"/>
      <c r="C789" s="388">
        <f>IF(STEP!C789&lt;&gt;"",STEP!C789,"")</f>
        <v>361092</v>
      </c>
      <c r="D789" s="389" t="str">
        <f>IF(STEP!D789&lt;&gt;"",STEP!D789,"")</f>
        <v>Swe Zin Phyu</v>
      </c>
      <c r="E789" s="390">
        <f>IF(STEP!E789&lt;&gt;"",STEP!E789,"")</f>
        <v>45416</v>
      </c>
      <c r="F789" s="259" t="s">
        <v>211</v>
      </c>
      <c r="G789" s="266"/>
      <c r="H789" s="260"/>
      <c r="I789" s="260"/>
      <c r="J789" s="260"/>
      <c r="K789" s="260"/>
      <c r="L789" s="260"/>
      <c r="M789" s="260"/>
      <c r="N789" s="260"/>
      <c r="O789" s="260"/>
      <c r="P789" s="260"/>
      <c r="Q789" s="260"/>
      <c r="R789" s="260"/>
      <c r="S789" s="260"/>
      <c r="T789" s="260"/>
      <c r="U789" s="260"/>
      <c r="V789" s="260"/>
      <c r="W789" s="260"/>
      <c r="X789" s="260"/>
      <c r="Y789" s="260"/>
      <c r="Z789" s="260"/>
      <c r="AA789" s="260"/>
      <c r="AB789" s="260"/>
      <c r="AC789" s="260"/>
      <c r="AD789" s="260"/>
      <c r="AE789" s="261"/>
      <c r="AF789" s="261"/>
      <c r="AG789" s="261"/>
      <c r="AH789" s="261"/>
      <c r="AI789" s="261"/>
      <c r="AJ789" s="261"/>
      <c r="AK789" s="261"/>
      <c r="AL789" s="261"/>
      <c r="AM789" s="261"/>
      <c r="AN789" s="261"/>
      <c r="AO789" s="260"/>
      <c r="AP789" s="260"/>
      <c r="AQ789" s="260"/>
      <c r="AR789" s="260"/>
      <c r="AS789" s="260"/>
      <c r="AT789" s="260"/>
      <c r="AU789" s="260"/>
      <c r="AW789" s="284" t="str">
        <f t="shared" si="92"/>
        <v/>
      </c>
      <c r="AX789" s="284" t="str">
        <f t="shared" si="87"/>
        <v/>
      </c>
      <c r="AY789" s="284" t="str">
        <f t="shared" si="93"/>
        <v/>
      </c>
      <c r="AZ789" s="284" t="str">
        <f t="shared" si="94"/>
        <v/>
      </c>
      <c r="BA789" s="284" t="str">
        <f t="shared" si="95"/>
        <v/>
      </c>
      <c r="BD789" s="260" t="str">
        <f>IF(W789="","",IF(F789="休日",AW789,IF(F789="法休",AW789,VLOOKUP(F789,カレンダマスタ!$Q$56:$R$69,2,FALSE))))</f>
        <v/>
      </c>
      <c r="BG789" s="260" t="str">
        <f t="shared" si="91"/>
        <v>CS</v>
      </c>
      <c r="BH789" s="260" t="str">
        <f>IF(AX789="","",IF(P789&lt;&gt;"","",IF(BG789="CS","OK",IF(VLOOKUP(E789,カレンダマスタ!$A$5:$D$381,4,FALSE)&gt;0,"",IF(OR(AX789*24&gt;10.84,AZ789*24&lt;14.5)=TRUE,"×","OK")))))</f>
        <v/>
      </c>
    </row>
    <row r="790" spans="2:60">
      <c r="B790" s="111"/>
      <c r="C790" s="391">
        <f>IF(STEP!C790&lt;&gt;"",STEP!C790,"")</f>
        <v>361092</v>
      </c>
      <c r="D790" s="392" t="str">
        <f>IF(STEP!D790&lt;&gt;"",STEP!D790,"")</f>
        <v>Swe Zin Phyu</v>
      </c>
      <c r="E790" s="393">
        <f>IF(STEP!E790&lt;&gt;"",STEP!E790,"")</f>
        <v>45417</v>
      </c>
      <c r="F790" s="263" t="s">
        <v>212</v>
      </c>
      <c r="G790" s="267"/>
      <c r="H790" s="264"/>
      <c r="I790" s="264"/>
      <c r="J790" s="264"/>
      <c r="K790" s="264"/>
      <c r="L790" s="264"/>
      <c r="M790" s="264"/>
      <c r="N790" s="264"/>
      <c r="O790" s="264"/>
      <c r="P790" s="264"/>
      <c r="Q790" s="264"/>
      <c r="R790" s="264"/>
      <c r="S790" s="264"/>
      <c r="T790" s="264"/>
      <c r="U790" s="264"/>
      <c r="V790" s="264"/>
      <c r="W790" s="264"/>
      <c r="X790" s="264"/>
      <c r="Y790" s="264"/>
      <c r="Z790" s="264"/>
      <c r="AA790" s="264"/>
      <c r="AB790" s="264"/>
      <c r="AC790" s="264"/>
      <c r="AD790" s="264"/>
      <c r="AE790" s="265"/>
      <c r="AF790" s="265"/>
      <c r="AG790" s="265"/>
      <c r="AH790" s="265"/>
      <c r="AI790" s="265"/>
      <c r="AJ790" s="265"/>
      <c r="AK790" s="265"/>
      <c r="AL790" s="265"/>
      <c r="AM790" s="265"/>
      <c r="AN790" s="265"/>
      <c r="AO790" s="264"/>
      <c r="AP790" s="264"/>
      <c r="AQ790" s="264"/>
      <c r="AR790" s="264"/>
      <c r="AS790" s="264"/>
      <c r="AT790" s="264"/>
      <c r="AU790" s="264"/>
      <c r="AW790" s="285" t="str">
        <f t="shared" si="92"/>
        <v/>
      </c>
      <c r="AX790" s="285" t="str">
        <f t="shared" si="87"/>
        <v/>
      </c>
      <c r="AY790" s="285" t="str">
        <f t="shared" si="93"/>
        <v/>
      </c>
      <c r="AZ790" s="285" t="str">
        <f t="shared" si="94"/>
        <v/>
      </c>
      <c r="BA790" s="285" t="str">
        <f t="shared" si="95"/>
        <v/>
      </c>
      <c r="BD790" s="264" t="str">
        <f>IF(W790="","",IF(F790="休日",AW790,IF(F790="法休",AW790,VLOOKUP(F790,カレンダマスタ!$Q$56:$R$69,2,FALSE))))</f>
        <v/>
      </c>
      <c r="BG790" s="264" t="str">
        <f t="shared" si="91"/>
        <v>CS</v>
      </c>
      <c r="BH790" s="264" t="str">
        <f>IF(AX790="","",IF(P790&lt;&gt;"","",IF(BG790="CS","OK",IF(VLOOKUP(E790,カレンダマスタ!$A$5:$D$381,4,FALSE)&gt;0,"",IF(OR(AX790*24&gt;10.84,AZ790*24&lt;14.5)=TRUE,"×","OK")))))</f>
        <v/>
      </c>
    </row>
    <row r="791" spans="2:60">
      <c r="B791" s="111"/>
      <c r="C791" s="385">
        <f>IF(STEP!C791&lt;&gt;"",STEP!C791,"")</f>
        <v>361092</v>
      </c>
      <c r="D791" s="386" t="str">
        <f>IF(STEP!D791&lt;&gt;"",STEP!D791,"")</f>
        <v>Swe Zin Phyu</v>
      </c>
      <c r="E791" s="387">
        <f>IF(STEP!E791&lt;&gt;"",STEP!E791,"")</f>
        <v>45418</v>
      </c>
      <c r="F791" s="253" t="s">
        <v>211</v>
      </c>
      <c r="G791" s="252"/>
      <c r="H791" s="254"/>
      <c r="I791" s="254"/>
      <c r="J791" s="254"/>
      <c r="K791" s="254"/>
      <c r="L791" s="254"/>
      <c r="M791" s="254"/>
      <c r="N791" s="254"/>
      <c r="O791" s="254"/>
      <c r="P791" s="254"/>
      <c r="Q791" s="254"/>
      <c r="R791" s="254"/>
      <c r="S791" s="254"/>
      <c r="T791" s="254"/>
      <c r="U791" s="254"/>
      <c r="V791" s="254"/>
      <c r="W791" s="254"/>
      <c r="X791" s="254"/>
      <c r="Y791" s="254"/>
      <c r="Z791" s="254"/>
      <c r="AA791" s="254"/>
      <c r="AB791" s="254"/>
      <c r="AC791" s="254"/>
      <c r="AD791" s="254"/>
      <c r="AE791" s="255"/>
      <c r="AF791" s="255"/>
      <c r="AG791" s="255"/>
      <c r="AH791" s="255"/>
      <c r="AI791" s="255"/>
      <c r="AJ791" s="255"/>
      <c r="AK791" s="255"/>
      <c r="AL791" s="255"/>
      <c r="AM791" s="255"/>
      <c r="AN791" s="255"/>
      <c r="AO791" s="254"/>
      <c r="AP791" s="254"/>
      <c r="AQ791" s="254"/>
      <c r="AR791" s="254"/>
      <c r="AS791" s="254"/>
      <c r="AT791" s="254"/>
      <c r="AU791" s="254"/>
      <c r="AW791" s="283" t="str">
        <f t="shared" si="92"/>
        <v/>
      </c>
      <c r="AX791" s="283" t="str">
        <f t="shared" si="87"/>
        <v/>
      </c>
      <c r="AY791" s="283" t="str">
        <f t="shared" si="93"/>
        <v/>
      </c>
      <c r="AZ791" s="283" t="str">
        <f t="shared" si="94"/>
        <v/>
      </c>
      <c r="BA791" s="283" t="str">
        <f t="shared" si="95"/>
        <v/>
      </c>
      <c r="BD791" s="254" t="str">
        <f>IF(W791="","",IF(F791="休日",AW791,IF(F791="法休",AW791,VLOOKUP(F791,カレンダマスタ!$Q$56:$R$69,2,FALSE))))</f>
        <v/>
      </c>
      <c r="BG791" s="503" t="str">
        <f t="shared" si="91"/>
        <v>CS</v>
      </c>
      <c r="BH791" s="503" t="str">
        <f>IF(AX791="","",IF(P791&lt;&gt;"","",IF(BG791="CS","OK",IF(VLOOKUP(E791,カレンダマスタ!$A$5:$D$381,4,FALSE)&gt;0,"",IF(OR(AX791*24&gt;10.84,AZ791*24&lt;14.5)=TRUE,"×","OK")))))</f>
        <v/>
      </c>
    </row>
    <row r="792" spans="2:60">
      <c r="B792" s="111"/>
      <c r="C792" s="385">
        <f>IF(STEP!C792&lt;&gt;"",STEP!C792,"")</f>
        <v>361092</v>
      </c>
      <c r="D792" s="386" t="str">
        <f>IF(STEP!D792&lt;&gt;"",STEP!D792,"")</f>
        <v>Swe Zin Phyu</v>
      </c>
      <c r="E792" s="387">
        <f>IF(STEP!E792&lt;&gt;"",STEP!E792,"")</f>
        <v>45419</v>
      </c>
      <c r="F792" s="253" t="s">
        <v>557</v>
      </c>
      <c r="G792" s="252"/>
      <c r="H792" s="254">
        <v>0.36458333333333331</v>
      </c>
      <c r="I792" s="254"/>
      <c r="J792" s="254">
        <v>0.36458333333333331</v>
      </c>
      <c r="K792" s="254"/>
      <c r="L792" s="254">
        <v>0.72916666666666663</v>
      </c>
      <c r="M792" s="254">
        <v>0.73333333333333339</v>
      </c>
      <c r="N792" s="254"/>
      <c r="O792" s="254"/>
      <c r="P792" s="254"/>
      <c r="Q792" s="254"/>
      <c r="R792" s="254"/>
      <c r="S792" s="254"/>
      <c r="T792" s="254"/>
      <c r="U792" s="254"/>
      <c r="V792" s="254">
        <v>0.33333333333333331</v>
      </c>
      <c r="W792" s="254">
        <v>0.33333333333333331</v>
      </c>
      <c r="X792" s="254"/>
      <c r="Y792" s="254"/>
      <c r="Z792" s="254"/>
      <c r="AA792" s="254"/>
      <c r="AB792" s="254"/>
      <c r="AC792" s="254"/>
      <c r="AD792" s="254"/>
      <c r="AE792" s="255"/>
      <c r="AF792" s="255"/>
      <c r="AG792" s="255"/>
      <c r="AH792" s="255"/>
      <c r="AI792" s="255">
        <v>1</v>
      </c>
      <c r="AJ792" s="255">
        <v>1</v>
      </c>
      <c r="AK792" s="255"/>
      <c r="AL792" s="255"/>
      <c r="AM792" s="255"/>
      <c r="AN792" s="255"/>
      <c r="AO792" s="254"/>
      <c r="AP792" s="254"/>
      <c r="AQ792" s="254"/>
      <c r="AR792" s="254"/>
      <c r="AS792" s="254"/>
      <c r="AT792" s="254"/>
      <c r="AU792" s="254"/>
      <c r="AW792" s="283">
        <f t="shared" si="92"/>
        <v>0.36458333333333331</v>
      </c>
      <c r="AX792" s="283">
        <f t="shared" si="87"/>
        <v>0.36458333333333331</v>
      </c>
      <c r="AY792" s="283">
        <f t="shared" si="93"/>
        <v>0.73263888888888884</v>
      </c>
      <c r="AZ792" s="283">
        <f t="shared" si="94"/>
        <v>0.73263888888888884</v>
      </c>
      <c r="BA792" s="283">
        <f t="shared" si="95"/>
        <v>0.33333333333333331</v>
      </c>
      <c r="BD792" s="254">
        <f>IF(W792="","",IF(F792="休日",AW792,IF(F792="法休",AW792,VLOOKUP(F792,カレンダマスタ!$Q$56:$R$69,2,FALSE))))</f>
        <v>0.36458333333333331</v>
      </c>
      <c r="BG792" s="254" t="str">
        <f t="shared" si="91"/>
        <v>CS</v>
      </c>
      <c r="BH792" s="254" t="str">
        <f>IF(AX792="","",IF(P792&lt;&gt;"","",IF(BG792="CS","OK",IF(VLOOKUP(E792,カレンダマスタ!$A$5:$D$381,4,FALSE)&gt;0,"",IF(OR(AX792*24&gt;10.84,AZ792*24&lt;14.5)=TRUE,"×","OK")))))</f>
        <v>OK</v>
      </c>
    </row>
    <row r="793" spans="2:60">
      <c r="B793" s="111"/>
      <c r="C793" s="385">
        <f>IF(STEP!C793&lt;&gt;"",STEP!C793,"")</f>
        <v>361092</v>
      </c>
      <c r="D793" s="386" t="str">
        <f>IF(STEP!D793&lt;&gt;"",STEP!D793,"")</f>
        <v>Swe Zin Phyu</v>
      </c>
      <c r="E793" s="387">
        <f>IF(STEP!E793&lt;&gt;"",STEP!E793,"")</f>
        <v>45420</v>
      </c>
      <c r="F793" s="256" t="s">
        <v>557</v>
      </c>
      <c r="G793" s="257"/>
      <c r="H793" s="254">
        <v>0.36458333333333331</v>
      </c>
      <c r="I793" s="254"/>
      <c r="J793" s="254">
        <v>0.36458333333333331</v>
      </c>
      <c r="K793" s="254"/>
      <c r="L793" s="254">
        <v>0.72916666666666663</v>
      </c>
      <c r="M793" s="254">
        <v>0.7319444444444444</v>
      </c>
      <c r="N793" s="254"/>
      <c r="O793" s="254"/>
      <c r="P793" s="254"/>
      <c r="Q793" s="254"/>
      <c r="R793" s="254"/>
      <c r="S793" s="254"/>
      <c r="T793" s="254"/>
      <c r="U793" s="254"/>
      <c r="V793" s="254">
        <v>0.33333333333333331</v>
      </c>
      <c r="W793" s="254">
        <v>0.33333333333333331</v>
      </c>
      <c r="X793" s="254"/>
      <c r="Y793" s="254"/>
      <c r="Z793" s="254"/>
      <c r="AA793" s="254"/>
      <c r="AB793" s="254"/>
      <c r="AC793" s="254"/>
      <c r="AD793" s="254"/>
      <c r="AE793" s="255"/>
      <c r="AF793" s="255"/>
      <c r="AG793" s="255"/>
      <c r="AH793" s="255"/>
      <c r="AI793" s="255">
        <v>1</v>
      </c>
      <c r="AJ793" s="255">
        <v>1</v>
      </c>
      <c r="AK793" s="255"/>
      <c r="AL793" s="255"/>
      <c r="AM793" s="255"/>
      <c r="AN793" s="255"/>
      <c r="AO793" s="254"/>
      <c r="AP793" s="254"/>
      <c r="AQ793" s="254"/>
      <c r="AR793" s="254"/>
      <c r="AS793" s="254"/>
      <c r="AT793" s="254"/>
      <c r="AU793" s="254"/>
      <c r="AW793" s="283">
        <f t="shared" si="92"/>
        <v>0.36458333333333331</v>
      </c>
      <c r="AX793" s="283">
        <f t="shared" si="87"/>
        <v>0.36458333333333331</v>
      </c>
      <c r="AY793" s="283">
        <f t="shared" si="93"/>
        <v>0.72916666666666663</v>
      </c>
      <c r="AZ793" s="283">
        <f t="shared" si="94"/>
        <v>0.72916666666666663</v>
      </c>
      <c r="BA793" s="283">
        <f t="shared" si="95"/>
        <v>0.33333333333333331</v>
      </c>
      <c r="BD793" s="254">
        <f>IF(W793="","",IF(F793="休日",AW793,IF(F793="法休",AW793,VLOOKUP(F793,カレンダマスタ!$Q$56:$R$69,2,FALSE))))</f>
        <v>0.36458333333333331</v>
      </c>
      <c r="BG793" s="254" t="str">
        <f t="shared" si="91"/>
        <v>CS</v>
      </c>
      <c r="BH793" s="254" t="str">
        <f>IF(AX793="","",IF(P793&lt;&gt;"","",IF(BG793="CS","OK",IF(VLOOKUP(E793,カレンダマスタ!$A$5:$D$381,4,FALSE)&gt;0,"",IF(OR(AX793*24&gt;10.84,AZ793*24&lt;14.5)=TRUE,"×","OK")))))</f>
        <v>OK</v>
      </c>
    </row>
    <row r="794" spans="2:60">
      <c r="B794" s="111"/>
      <c r="C794" s="385">
        <f>IF(STEP!C794&lt;&gt;"",STEP!C794,"")</f>
        <v>361092</v>
      </c>
      <c r="D794" s="386" t="str">
        <f>IF(STEP!D794&lt;&gt;"",STEP!D794,"")</f>
        <v>Swe Zin Phyu</v>
      </c>
      <c r="E794" s="387">
        <f>IF(STEP!E794&lt;&gt;"",STEP!E794,"")</f>
        <v>45421</v>
      </c>
      <c r="F794" s="256" t="s">
        <v>557</v>
      </c>
      <c r="G794" s="257"/>
      <c r="H794" s="254">
        <v>0.36458333333333331</v>
      </c>
      <c r="I794" s="254"/>
      <c r="J794" s="254">
        <v>0.36458333333333331</v>
      </c>
      <c r="K794" s="254"/>
      <c r="L794" s="254">
        <v>0.72916666666666663</v>
      </c>
      <c r="M794" s="254">
        <v>0.79305555555555562</v>
      </c>
      <c r="N794" s="254"/>
      <c r="O794" s="254"/>
      <c r="P794" s="254"/>
      <c r="Q794" s="254" t="s">
        <v>559</v>
      </c>
      <c r="R794" s="254"/>
      <c r="S794" s="254"/>
      <c r="T794" s="254"/>
      <c r="U794" s="254"/>
      <c r="V794" s="254">
        <v>0.33333333333333331</v>
      </c>
      <c r="W794" s="254">
        <v>0.38541666666666669</v>
      </c>
      <c r="X794" s="254"/>
      <c r="Y794" s="254">
        <v>5.2083333333333336E-2</v>
      </c>
      <c r="Z794" s="254"/>
      <c r="AA794" s="254"/>
      <c r="AB794" s="254"/>
      <c r="AC794" s="254"/>
      <c r="AD794" s="254"/>
      <c r="AE794" s="255">
        <v>5.2083333333333336E-2</v>
      </c>
      <c r="AF794" s="255">
        <v>5.2083333333333336E-2</v>
      </c>
      <c r="AG794" s="255"/>
      <c r="AH794" s="255">
        <v>5.2083333333333336E-2</v>
      </c>
      <c r="AI794" s="255">
        <v>1</v>
      </c>
      <c r="AJ794" s="255">
        <v>1</v>
      </c>
      <c r="AK794" s="255"/>
      <c r="AL794" s="255"/>
      <c r="AM794" s="255"/>
      <c r="AN794" s="255"/>
      <c r="AO794" s="254"/>
      <c r="AP794" s="254"/>
      <c r="AQ794" s="254"/>
      <c r="AR794" s="254"/>
      <c r="AS794" s="254"/>
      <c r="AT794" s="254"/>
      <c r="AU794" s="254"/>
      <c r="AW794" s="283">
        <f t="shared" si="92"/>
        <v>0.36458333333333331</v>
      </c>
      <c r="AX794" s="283">
        <f t="shared" si="87"/>
        <v>0.36458333333333331</v>
      </c>
      <c r="AY794" s="283">
        <f t="shared" si="93"/>
        <v>0.79166666666666663</v>
      </c>
      <c r="AZ794" s="283">
        <f t="shared" si="94"/>
        <v>0.79166666666666663</v>
      </c>
      <c r="BA794" s="283">
        <f t="shared" si="95"/>
        <v>0.38541666666666669</v>
      </c>
      <c r="BD794" s="254">
        <f>IF(W794="","",IF(F794="休日",AW794,IF(F794="法休",AW794,VLOOKUP(F794,カレンダマスタ!$Q$56:$R$69,2,FALSE))))</f>
        <v>0.36458333333333331</v>
      </c>
      <c r="BG794" s="254" t="str">
        <f t="shared" si="91"/>
        <v>CS</v>
      </c>
      <c r="BH794" s="254" t="str">
        <f>IF(AX794="","",IF(P794&lt;&gt;"","",IF(BG794="CS","OK",IF(VLOOKUP(E794,カレンダマスタ!$A$5:$D$381,4,FALSE)&gt;0,"",IF(OR(AX794*24&gt;10.84,AZ794*24&lt;14.5)=TRUE,"×","OK")))))</f>
        <v>OK</v>
      </c>
    </row>
    <row r="795" spans="2:60">
      <c r="B795" s="111"/>
      <c r="C795" s="385">
        <f>IF(STEP!C795&lt;&gt;"",STEP!C795,"")</f>
        <v>361092</v>
      </c>
      <c r="D795" s="386" t="str">
        <f>IF(STEP!D795&lt;&gt;"",STEP!D795,"")</f>
        <v>Swe Zin Phyu</v>
      </c>
      <c r="E795" s="387">
        <f>IF(STEP!E795&lt;&gt;"",STEP!E795,"")</f>
        <v>45422</v>
      </c>
      <c r="F795" s="256" t="s">
        <v>557</v>
      </c>
      <c r="G795" s="257"/>
      <c r="H795" s="254">
        <v>0.36458333333333331</v>
      </c>
      <c r="I795" s="254">
        <v>0.36388888888888887</v>
      </c>
      <c r="J795" s="254"/>
      <c r="K795" s="254"/>
      <c r="L795" s="254">
        <v>0.72916666666666663</v>
      </c>
      <c r="M795" s="254">
        <v>0.78125</v>
      </c>
      <c r="N795" s="254"/>
      <c r="O795" s="254"/>
      <c r="P795" s="254"/>
      <c r="Q795" s="254" t="s">
        <v>559</v>
      </c>
      <c r="R795" s="254"/>
      <c r="S795" s="254"/>
      <c r="T795" s="254"/>
      <c r="U795" s="254"/>
      <c r="V795" s="254">
        <v>0.33333333333333331</v>
      </c>
      <c r="W795" s="254">
        <v>0.375</v>
      </c>
      <c r="X795" s="254"/>
      <c r="Y795" s="254">
        <v>4.1666666666666664E-2</v>
      </c>
      <c r="Z795" s="254"/>
      <c r="AA795" s="254"/>
      <c r="AB795" s="254"/>
      <c r="AC795" s="254"/>
      <c r="AD795" s="254"/>
      <c r="AE795" s="255">
        <v>3.125E-2</v>
      </c>
      <c r="AF795" s="255">
        <v>4.1666666666666664E-2</v>
      </c>
      <c r="AG795" s="255">
        <v>1.0416666666666666E-2</v>
      </c>
      <c r="AH795" s="255">
        <v>4.1666666666666664E-2</v>
      </c>
      <c r="AI795" s="255">
        <v>1</v>
      </c>
      <c r="AJ795" s="255">
        <v>1</v>
      </c>
      <c r="AK795" s="255"/>
      <c r="AL795" s="255"/>
      <c r="AM795" s="255"/>
      <c r="AN795" s="255"/>
      <c r="AO795" s="254"/>
      <c r="AP795" s="254"/>
      <c r="AQ795" s="254"/>
      <c r="AR795" s="254"/>
      <c r="AS795" s="254"/>
      <c r="AT795" s="254"/>
      <c r="AU795" s="254"/>
      <c r="AW795" s="283">
        <f t="shared" si="92"/>
        <v>0.36458333333333331</v>
      </c>
      <c r="AX795" s="283">
        <f t="shared" ref="AX795:AX855" si="96">IF(W795&lt;&gt;"",IF(W795&lt;&gt;"",IF(OR(K795="早出",AND(BD795&lt;AW795,K795&lt;&gt;"有償遅刻")),AW795,BD795),""),"")</f>
        <v>0.36458333333333331</v>
      </c>
      <c r="AY795" s="283">
        <f t="shared" si="93"/>
        <v>0.78125</v>
      </c>
      <c r="AZ795" s="283">
        <f t="shared" si="94"/>
        <v>0.78125</v>
      </c>
      <c r="BA795" s="283">
        <f t="shared" si="95"/>
        <v>0.375</v>
      </c>
      <c r="BD795" s="254">
        <f>IF(W795="","",IF(F795="休日",AW795,IF(F795="法休",AW795,VLOOKUP(F795,カレンダマスタ!$Q$56:$R$69,2,FALSE))))</f>
        <v>0.36458333333333331</v>
      </c>
      <c r="BG795" s="254" t="str">
        <f t="shared" si="91"/>
        <v>CS</v>
      </c>
      <c r="BH795" s="254" t="str">
        <f>IF(AX795="","",IF(P795&lt;&gt;"","",IF(BG795="CS","OK",IF(VLOOKUP(E795,カレンダマスタ!$A$5:$D$381,4,FALSE)&gt;0,"",IF(OR(AX795*24&gt;10.84,AZ795*24&lt;14.5)=TRUE,"×","OK")))))</f>
        <v>OK</v>
      </c>
    </row>
    <row r="796" spans="2:60">
      <c r="B796" s="111"/>
      <c r="C796" s="388">
        <f>IF(STEP!C796&lt;&gt;"",STEP!C796,"")</f>
        <v>361092</v>
      </c>
      <c r="D796" s="389" t="str">
        <f>IF(STEP!D796&lt;&gt;"",STEP!D796,"")</f>
        <v>Swe Zin Phyu</v>
      </c>
      <c r="E796" s="390">
        <f>IF(STEP!E796&lt;&gt;"",STEP!E796,"")</f>
        <v>45423</v>
      </c>
      <c r="F796" s="259" t="s">
        <v>211</v>
      </c>
      <c r="G796" s="266"/>
      <c r="H796" s="260"/>
      <c r="I796" s="260"/>
      <c r="J796" s="260"/>
      <c r="K796" s="260"/>
      <c r="L796" s="260"/>
      <c r="M796" s="260"/>
      <c r="N796" s="260"/>
      <c r="O796" s="260"/>
      <c r="P796" s="260"/>
      <c r="Q796" s="260"/>
      <c r="R796" s="260"/>
      <c r="S796" s="260"/>
      <c r="T796" s="260"/>
      <c r="U796" s="260"/>
      <c r="V796" s="260"/>
      <c r="W796" s="260"/>
      <c r="X796" s="260"/>
      <c r="Y796" s="260"/>
      <c r="Z796" s="260"/>
      <c r="AA796" s="260"/>
      <c r="AB796" s="260"/>
      <c r="AC796" s="260"/>
      <c r="AD796" s="260"/>
      <c r="AE796" s="261"/>
      <c r="AF796" s="261"/>
      <c r="AG796" s="261"/>
      <c r="AH796" s="261"/>
      <c r="AI796" s="261"/>
      <c r="AJ796" s="261"/>
      <c r="AK796" s="261"/>
      <c r="AL796" s="261"/>
      <c r="AM796" s="261"/>
      <c r="AN796" s="261"/>
      <c r="AO796" s="260"/>
      <c r="AP796" s="260"/>
      <c r="AQ796" s="260"/>
      <c r="AR796" s="260"/>
      <c r="AS796" s="260"/>
      <c r="AT796" s="260"/>
      <c r="AU796" s="260"/>
      <c r="AW796" s="284" t="str">
        <f t="shared" si="92"/>
        <v/>
      </c>
      <c r="AX796" s="284" t="str">
        <f t="shared" si="96"/>
        <v/>
      </c>
      <c r="AY796" s="284" t="str">
        <f t="shared" si="93"/>
        <v/>
      </c>
      <c r="AZ796" s="284" t="str">
        <f t="shared" si="94"/>
        <v/>
      </c>
      <c r="BA796" s="284" t="str">
        <f t="shared" si="95"/>
        <v/>
      </c>
      <c r="BD796" s="260" t="str">
        <f>IF(W796="","",IF(F796="休日",AW796,IF(F796="法休",AW796,VLOOKUP(F796,カレンダマスタ!$Q$56:$R$69,2,FALSE))))</f>
        <v/>
      </c>
      <c r="BG796" s="260" t="str">
        <f t="shared" ref="BG796:BG855" si="97">BG795</f>
        <v>CS</v>
      </c>
      <c r="BH796" s="260" t="str">
        <f>IF(AX796="","",IF(P796&lt;&gt;"","",IF(BG796="CS","OK",IF(VLOOKUP(E796,カレンダマスタ!$A$5:$D$381,4,FALSE)&gt;0,"",IF(OR(AX796*24&gt;10.84,AZ796*24&lt;14.5)=TRUE,"×","OK")))))</f>
        <v/>
      </c>
    </row>
    <row r="797" spans="2:60">
      <c r="B797" s="111"/>
      <c r="C797" s="391">
        <f>IF(STEP!C797&lt;&gt;"",STEP!C797,"")</f>
        <v>361092</v>
      </c>
      <c r="D797" s="392" t="str">
        <f>IF(STEP!D797&lt;&gt;"",STEP!D797,"")</f>
        <v>Swe Zin Phyu</v>
      </c>
      <c r="E797" s="393">
        <f>IF(STEP!E797&lt;&gt;"",STEP!E797,"")</f>
        <v>45424</v>
      </c>
      <c r="F797" s="263" t="s">
        <v>212</v>
      </c>
      <c r="G797" s="267"/>
      <c r="H797" s="264"/>
      <c r="I797" s="264"/>
      <c r="J797" s="264"/>
      <c r="K797" s="264"/>
      <c r="L797" s="264"/>
      <c r="M797" s="264"/>
      <c r="N797" s="264"/>
      <c r="O797" s="264"/>
      <c r="P797" s="264"/>
      <c r="Q797" s="264"/>
      <c r="R797" s="264"/>
      <c r="S797" s="264"/>
      <c r="T797" s="264"/>
      <c r="U797" s="264"/>
      <c r="V797" s="264"/>
      <c r="W797" s="264"/>
      <c r="X797" s="264"/>
      <c r="Y797" s="264"/>
      <c r="Z797" s="264"/>
      <c r="AA797" s="264"/>
      <c r="AB797" s="264"/>
      <c r="AC797" s="264"/>
      <c r="AD797" s="264"/>
      <c r="AE797" s="265"/>
      <c r="AF797" s="265"/>
      <c r="AG797" s="265"/>
      <c r="AH797" s="265"/>
      <c r="AI797" s="265"/>
      <c r="AJ797" s="265"/>
      <c r="AK797" s="265"/>
      <c r="AL797" s="265"/>
      <c r="AM797" s="265"/>
      <c r="AN797" s="265"/>
      <c r="AO797" s="264"/>
      <c r="AP797" s="264"/>
      <c r="AQ797" s="264"/>
      <c r="AR797" s="264"/>
      <c r="AS797" s="264"/>
      <c r="AT797" s="264"/>
      <c r="AU797" s="264"/>
      <c r="AW797" s="285" t="str">
        <f t="shared" si="92"/>
        <v/>
      </c>
      <c r="AX797" s="285" t="str">
        <f t="shared" si="96"/>
        <v/>
      </c>
      <c r="AY797" s="285" t="str">
        <f t="shared" si="93"/>
        <v/>
      </c>
      <c r="AZ797" s="285" t="str">
        <f t="shared" si="94"/>
        <v/>
      </c>
      <c r="BA797" s="285" t="str">
        <f t="shared" si="95"/>
        <v/>
      </c>
      <c r="BD797" s="264" t="str">
        <f>IF(W797="","",IF(F797="休日",AW797,IF(F797="法休",AW797,VLOOKUP(F797,カレンダマスタ!$Q$56:$R$69,2,FALSE))))</f>
        <v/>
      </c>
      <c r="BG797" s="264" t="str">
        <f t="shared" si="97"/>
        <v>CS</v>
      </c>
      <c r="BH797" s="264" t="str">
        <f>IF(AX797="","",IF(P797&lt;&gt;"","",IF(BG797="CS","OK",IF(VLOOKUP(E797,カレンダマスタ!$A$5:$D$381,4,FALSE)&gt;0,"",IF(OR(AX797*24&gt;10.84,AZ797*24&lt;14.5)=TRUE,"×","OK")))))</f>
        <v/>
      </c>
    </row>
    <row r="798" spans="2:60">
      <c r="B798" s="111"/>
      <c r="C798" s="385">
        <f>IF(STEP!C798&lt;&gt;"",STEP!C798,"")</f>
        <v>361092</v>
      </c>
      <c r="D798" s="386" t="str">
        <f>IF(STEP!D798&lt;&gt;"",STEP!D798,"")</f>
        <v>Swe Zin Phyu</v>
      </c>
      <c r="E798" s="387">
        <f>IF(STEP!E798&lt;&gt;"",STEP!E798,"")</f>
        <v>45425</v>
      </c>
      <c r="F798" s="253" t="s">
        <v>557</v>
      </c>
      <c r="G798" s="252"/>
      <c r="H798" s="254">
        <v>0.36458333333333331</v>
      </c>
      <c r="I798" s="254"/>
      <c r="J798" s="254">
        <v>0.36458333333333331</v>
      </c>
      <c r="K798" s="254"/>
      <c r="L798" s="254">
        <v>0.72916666666666663</v>
      </c>
      <c r="M798" s="254">
        <v>0.79513888888888884</v>
      </c>
      <c r="N798" s="254"/>
      <c r="O798" s="254"/>
      <c r="P798" s="254"/>
      <c r="Q798" s="254" t="s">
        <v>559</v>
      </c>
      <c r="R798" s="254"/>
      <c r="S798" s="254"/>
      <c r="T798" s="254"/>
      <c r="U798" s="254"/>
      <c r="V798" s="254">
        <v>0.33333333333333331</v>
      </c>
      <c r="W798" s="254">
        <v>0.3888888888888889</v>
      </c>
      <c r="X798" s="254"/>
      <c r="Y798" s="254">
        <v>5.5555555555555552E-2</v>
      </c>
      <c r="Z798" s="254"/>
      <c r="AA798" s="254"/>
      <c r="AB798" s="254"/>
      <c r="AC798" s="254"/>
      <c r="AD798" s="254"/>
      <c r="AE798" s="255">
        <v>4.1666666666666664E-2</v>
      </c>
      <c r="AF798" s="255">
        <v>5.5555555555555552E-2</v>
      </c>
      <c r="AG798" s="255">
        <v>1.3888888888888888E-2</v>
      </c>
      <c r="AH798" s="255">
        <v>5.5555555555555552E-2</v>
      </c>
      <c r="AI798" s="255">
        <v>1</v>
      </c>
      <c r="AJ798" s="255">
        <v>1</v>
      </c>
      <c r="AK798" s="255"/>
      <c r="AL798" s="255"/>
      <c r="AM798" s="255"/>
      <c r="AN798" s="255"/>
      <c r="AO798" s="254"/>
      <c r="AP798" s="254"/>
      <c r="AQ798" s="254"/>
      <c r="AR798" s="254"/>
      <c r="AS798" s="254"/>
      <c r="AT798" s="254"/>
      <c r="AU798" s="254"/>
      <c r="AW798" s="283">
        <f t="shared" si="92"/>
        <v>0.36458333333333331</v>
      </c>
      <c r="AX798" s="283">
        <f t="shared" si="96"/>
        <v>0.36458333333333331</v>
      </c>
      <c r="AY798" s="283">
        <f t="shared" si="93"/>
        <v>0.79513888888888884</v>
      </c>
      <c r="AZ798" s="283">
        <f t="shared" si="94"/>
        <v>0.79513888888888884</v>
      </c>
      <c r="BA798" s="283">
        <f t="shared" si="95"/>
        <v>0.3888888888888889</v>
      </c>
      <c r="BD798" s="254">
        <f>IF(W798="","",IF(F798="休日",AW798,IF(F798="法休",AW798,VLOOKUP(F798,カレンダマスタ!$Q$56:$R$69,2,FALSE))))</f>
        <v>0.36458333333333331</v>
      </c>
      <c r="BG798" s="503" t="str">
        <f t="shared" si="97"/>
        <v>CS</v>
      </c>
      <c r="BH798" s="503" t="str">
        <f>IF(AX798="","",IF(P798&lt;&gt;"","",IF(BG798="CS","OK",IF(VLOOKUP(E798,カレンダマスタ!$A$5:$D$381,4,FALSE)&gt;0,"",IF(OR(AX798*24&gt;10.84,AZ798*24&lt;14.5)=TRUE,"×","OK")))))</f>
        <v>OK</v>
      </c>
    </row>
    <row r="799" spans="2:60">
      <c r="B799" s="111"/>
      <c r="C799" s="385">
        <f>IF(STEP!C799&lt;&gt;"",STEP!C799,"")</f>
        <v>361092</v>
      </c>
      <c r="D799" s="386" t="str">
        <f>IF(STEP!D799&lt;&gt;"",STEP!D799,"")</f>
        <v>Swe Zin Phyu</v>
      </c>
      <c r="E799" s="387">
        <f>IF(STEP!E799&lt;&gt;"",STEP!E799,"")</f>
        <v>45426</v>
      </c>
      <c r="F799" s="253" t="s">
        <v>557</v>
      </c>
      <c r="G799" s="252"/>
      <c r="H799" s="254">
        <v>0.36458333333333331</v>
      </c>
      <c r="I799" s="254">
        <v>0.36249999999999999</v>
      </c>
      <c r="J799" s="254"/>
      <c r="K799" s="254"/>
      <c r="L799" s="254">
        <v>0.72916666666666663</v>
      </c>
      <c r="M799" s="254">
        <v>0.86111111111111116</v>
      </c>
      <c r="N799" s="254"/>
      <c r="O799" s="254"/>
      <c r="P799" s="254"/>
      <c r="Q799" s="254" t="s">
        <v>559</v>
      </c>
      <c r="R799" s="254"/>
      <c r="S799" s="254" t="s">
        <v>636</v>
      </c>
      <c r="T799" s="254"/>
      <c r="U799" s="254"/>
      <c r="V799" s="254">
        <v>0.33333333333333331</v>
      </c>
      <c r="W799" s="254">
        <v>0.4548611111111111</v>
      </c>
      <c r="X799" s="254"/>
      <c r="Y799" s="254">
        <v>0.12152777777777778</v>
      </c>
      <c r="Z799" s="254"/>
      <c r="AA799" s="254"/>
      <c r="AB799" s="254"/>
      <c r="AC799" s="254"/>
      <c r="AD799" s="254"/>
      <c r="AE799" s="255">
        <v>4.1666666666666664E-2</v>
      </c>
      <c r="AF799" s="255">
        <v>0.12152777777777778</v>
      </c>
      <c r="AG799" s="255">
        <v>7.9861111111111105E-2</v>
      </c>
      <c r="AH799" s="255">
        <v>0.12152777777777778</v>
      </c>
      <c r="AI799" s="255">
        <v>1</v>
      </c>
      <c r="AJ799" s="255">
        <v>1</v>
      </c>
      <c r="AK799" s="255"/>
      <c r="AL799" s="255"/>
      <c r="AM799" s="255"/>
      <c r="AN799" s="255"/>
      <c r="AO799" s="254"/>
      <c r="AP799" s="254"/>
      <c r="AQ799" s="254"/>
      <c r="AR799" s="254"/>
      <c r="AS799" s="254"/>
      <c r="AT799" s="254"/>
      <c r="AU799" s="254"/>
      <c r="AW799" s="283">
        <f t="shared" si="92"/>
        <v>0.36458333333333331</v>
      </c>
      <c r="AX799" s="283">
        <f t="shared" si="96"/>
        <v>0.36458333333333331</v>
      </c>
      <c r="AY799" s="283">
        <f t="shared" si="93"/>
        <v>0.86111111111111105</v>
      </c>
      <c r="AZ799" s="283">
        <f t="shared" si="94"/>
        <v>0.86111111111111105</v>
      </c>
      <c r="BA799" s="283">
        <f t="shared" si="95"/>
        <v>0.4548611111111111</v>
      </c>
      <c r="BD799" s="254">
        <f>IF(W799="","",IF(F799="休日",AW799,IF(F799="法休",AW799,VLOOKUP(F799,カレンダマスタ!$Q$56:$R$69,2,FALSE))))</f>
        <v>0.36458333333333331</v>
      </c>
      <c r="BG799" s="254" t="str">
        <f t="shared" si="97"/>
        <v>CS</v>
      </c>
      <c r="BH799" s="254" t="str">
        <f>IF(AX799="","",IF(P799&lt;&gt;"","",IF(BG799="CS","OK",IF(VLOOKUP(E799,カレンダマスタ!$A$5:$D$381,4,FALSE)&gt;0,"",IF(OR(AX799*24&gt;10.84,AZ799*24&lt;14.5)=TRUE,"×","OK")))))</f>
        <v>OK</v>
      </c>
    </row>
    <row r="800" spans="2:60">
      <c r="B800" s="111"/>
      <c r="C800" s="385">
        <f>IF(STEP!C800&lt;&gt;"",STEP!C800,"")</f>
        <v>361092</v>
      </c>
      <c r="D800" s="386" t="str">
        <f>IF(STEP!D800&lt;&gt;"",STEP!D800,"")</f>
        <v>Swe Zin Phyu</v>
      </c>
      <c r="E800" s="387">
        <f>IF(STEP!E800&lt;&gt;"",STEP!E800,"")</f>
        <v>45427</v>
      </c>
      <c r="F800" s="253" t="s">
        <v>557</v>
      </c>
      <c r="G800" s="252"/>
      <c r="H800" s="254">
        <v>0.36458333333333331</v>
      </c>
      <c r="I800" s="254">
        <v>0.36180555555555555</v>
      </c>
      <c r="J800" s="254"/>
      <c r="K800" s="254"/>
      <c r="L800" s="254">
        <v>0.72916666666666663</v>
      </c>
      <c r="M800" s="254">
        <v>0.73541666666666661</v>
      </c>
      <c r="N800" s="254"/>
      <c r="O800" s="254"/>
      <c r="P800" s="254"/>
      <c r="Q800" s="254"/>
      <c r="R800" s="254"/>
      <c r="S800" s="254"/>
      <c r="T800" s="254"/>
      <c r="U800" s="254"/>
      <c r="V800" s="254">
        <v>0.33333333333333331</v>
      </c>
      <c r="W800" s="254">
        <v>0.33333333333333331</v>
      </c>
      <c r="X800" s="254"/>
      <c r="Y800" s="254"/>
      <c r="Z800" s="254"/>
      <c r="AA800" s="254"/>
      <c r="AB800" s="254"/>
      <c r="AC800" s="254"/>
      <c r="AD800" s="254"/>
      <c r="AE800" s="255"/>
      <c r="AF800" s="255"/>
      <c r="AG800" s="255"/>
      <c r="AH800" s="255"/>
      <c r="AI800" s="255">
        <v>1</v>
      </c>
      <c r="AJ800" s="255">
        <v>1</v>
      </c>
      <c r="AK800" s="255"/>
      <c r="AL800" s="255"/>
      <c r="AM800" s="255"/>
      <c r="AN800" s="255"/>
      <c r="AO800" s="254"/>
      <c r="AP800" s="254"/>
      <c r="AQ800" s="254"/>
      <c r="AR800" s="254"/>
      <c r="AS800" s="254"/>
      <c r="AT800" s="254"/>
      <c r="AU800" s="254"/>
      <c r="AW800" s="283">
        <f t="shared" si="92"/>
        <v>0.36458333333333331</v>
      </c>
      <c r="AX800" s="283">
        <f t="shared" si="96"/>
        <v>0.36458333333333331</v>
      </c>
      <c r="AY800" s="283">
        <f t="shared" si="93"/>
        <v>0.73263888888888884</v>
      </c>
      <c r="AZ800" s="283">
        <f t="shared" si="94"/>
        <v>0.73263888888888884</v>
      </c>
      <c r="BA800" s="283">
        <f t="shared" si="95"/>
        <v>0.33333333333333331</v>
      </c>
      <c r="BD800" s="254">
        <f>IF(W800="","",IF(F800="休日",AW800,IF(F800="法休",AW800,VLOOKUP(F800,カレンダマスタ!$Q$56:$R$69,2,FALSE))))</f>
        <v>0.36458333333333331</v>
      </c>
      <c r="BG800" s="254" t="str">
        <f t="shared" si="97"/>
        <v>CS</v>
      </c>
      <c r="BH800" s="254" t="str">
        <f>IF(AX800="","",IF(P800&lt;&gt;"","",IF(BG800="CS","OK",IF(VLOOKUP(E800,カレンダマスタ!$A$5:$D$381,4,FALSE)&gt;0,"",IF(OR(AX800*24&gt;10.84,AZ800*24&lt;14.5)=TRUE,"×","OK")))))</f>
        <v>OK</v>
      </c>
    </row>
    <row r="801" spans="2:60">
      <c r="B801" s="111"/>
      <c r="C801" s="385">
        <f>IF(STEP!C801&lt;&gt;"",STEP!C801,"")</f>
        <v>361092</v>
      </c>
      <c r="D801" s="386" t="str">
        <f>IF(STEP!D801&lt;&gt;"",STEP!D801,"")</f>
        <v>Swe Zin Phyu</v>
      </c>
      <c r="E801" s="387">
        <f>IF(STEP!E801&lt;&gt;"",STEP!E801,"")</f>
        <v>45428</v>
      </c>
      <c r="F801" s="256" t="s">
        <v>557</v>
      </c>
      <c r="G801" s="257"/>
      <c r="H801" s="254">
        <v>0.36458333333333331</v>
      </c>
      <c r="I801" s="254">
        <v>0.36319444444444443</v>
      </c>
      <c r="J801" s="254"/>
      <c r="K801" s="254"/>
      <c r="L801" s="254">
        <v>0.72916666666666663</v>
      </c>
      <c r="M801" s="254">
        <v>0.79166666666666663</v>
      </c>
      <c r="N801" s="254"/>
      <c r="O801" s="254"/>
      <c r="P801" s="254"/>
      <c r="Q801" s="254" t="s">
        <v>559</v>
      </c>
      <c r="R801" s="254"/>
      <c r="S801" s="254"/>
      <c r="T801" s="254"/>
      <c r="U801" s="254"/>
      <c r="V801" s="254">
        <v>0.33333333333333331</v>
      </c>
      <c r="W801" s="254">
        <v>0.38541666666666669</v>
      </c>
      <c r="X801" s="254"/>
      <c r="Y801" s="254">
        <v>5.2083333333333336E-2</v>
      </c>
      <c r="Z801" s="254"/>
      <c r="AA801" s="254"/>
      <c r="AB801" s="254"/>
      <c r="AC801" s="254"/>
      <c r="AD801" s="254"/>
      <c r="AE801" s="255">
        <v>4.1666666666666664E-2</v>
      </c>
      <c r="AF801" s="255">
        <v>5.2083333333333336E-2</v>
      </c>
      <c r="AG801" s="255">
        <v>1.0416666666666666E-2</v>
      </c>
      <c r="AH801" s="255">
        <v>5.2083333333333336E-2</v>
      </c>
      <c r="AI801" s="255">
        <v>1</v>
      </c>
      <c r="AJ801" s="255">
        <v>1</v>
      </c>
      <c r="AK801" s="255"/>
      <c r="AL801" s="255"/>
      <c r="AM801" s="255"/>
      <c r="AN801" s="255"/>
      <c r="AO801" s="254"/>
      <c r="AP801" s="254"/>
      <c r="AQ801" s="254"/>
      <c r="AR801" s="254"/>
      <c r="AS801" s="254"/>
      <c r="AT801" s="254"/>
      <c r="AU801" s="254"/>
      <c r="AW801" s="283">
        <f t="shared" si="92"/>
        <v>0.36458333333333331</v>
      </c>
      <c r="AX801" s="283">
        <f t="shared" si="96"/>
        <v>0.36458333333333331</v>
      </c>
      <c r="AY801" s="283">
        <f t="shared" si="93"/>
        <v>0.79166666666666663</v>
      </c>
      <c r="AZ801" s="283">
        <f t="shared" si="94"/>
        <v>0.79166666666666663</v>
      </c>
      <c r="BA801" s="283">
        <f t="shared" si="95"/>
        <v>0.38541666666666669</v>
      </c>
      <c r="BD801" s="254">
        <f>IF(W801="","",IF(F801="休日",AW801,IF(F801="法休",AW801,VLOOKUP(F801,カレンダマスタ!$Q$56:$R$69,2,FALSE))))</f>
        <v>0.36458333333333331</v>
      </c>
      <c r="BG801" s="254" t="str">
        <f t="shared" si="97"/>
        <v>CS</v>
      </c>
      <c r="BH801" s="254" t="str">
        <f>IF(AX801="","",IF(P801&lt;&gt;"","",IF(BG801="CS","OK",IF(VLOOKUP(E801,カレンダマスタ!$A$5:$D$381,4,FALSE)&gt;0,"",IF(OR(AX801*24&gt;10.84,AZ801*24&lt;14.5)=TRUE,"×","OK")))))</f>
        <v>OK</v>
      </c>
    </row>
    <row r="802" spans="2:60">
      <c r="B802" s="111"/>
      <c r="C802" s="385">
        <f>IF(STEP!C802&lt;&gt;"",STEP!C802,"")</f>
        <v>361092</v>
      </c>
      <c r="D802" s="386" t="str">
        <f>IF(STEP!D802&lt;&gt;"",STEP!D802,"")</f>
        <v>Swe Zin Phyu</v>
      </c>
      <c r="E802" s="387">
        <f>IF(STEP!E802&lt;&gt;"",STEP!E802,"")</f>
        <v>45429</v>
      </c>
      <c r="F802" s="256" t="s">
        <v>557</v>
      </c>
      <c r="G802" s="257"/>
      <c r="H802" s="254">
        <v>0.36458333333333331</v>
      </c>
      <c r="I802" s="254">
        <v>0.3659722222222222</v>
      </c>
      <c r="J802" s="254">
        <v>0.36458333333333331</v>
      </c>
      <c r="K802" s="254"/>
      <c r="L802" s="254">
        <v>0.72916666666666663</v>
      </c>
      <c r="M802" s="254">
        <v>0.73125000000000007</v>
      </c>
      <c r="N802" s="254"/>
      <c r="O802" s="254"/>
      <c r="P802" s="254"/>
      <c r="Q802" s="254"/>
      <c r="R802" s="254"/>
      <c r="S802" s="254"/>
      <c r="T802" s="254"/>
      <c r="U802" s="254"/>
      <c r="V802" s="254">
        <v>0.33333333333333331</v>
      </c>
      <c r="W802" s="254">
        <v>0.33333333333333331</v>
      </c>
      <c r="X802" s="254"/>
      <c r="Y802" s="254"/>
      <c r="Z802" s="254"/>
      <c r="AA802" s="254"/>
      <c r="AB802" s="254"/>
      <c r="AC802" s="254"/>
      <c r="AD802" s="254"/>
      <c r="AE802" s="255"/>
      <c r="AF802" s="255"/>
      <c r="AG802" s="255"/>
      <c r="AH802" s="255"/>
      <c r="AI802" s="255">
        <v>1</v>
      </c>
      <c r="AJ802" s="255">
        <v>1</v>
      </c>
      <c r="AK802" s="255"/>
      <c r="AL802" s="255"/>
      <c r="AM802" s="255"/>
      <c r="AN802" s="255"/>
      <c r="AO802" s="254"/>
      <c r="AP802" s="254"/>
      <c r="AQ802" s="254"/>
      <c r="AR802" s="254"/>
      <c r="AS802" s="254"/>
      <c r="AT802" s="254"/>
      <c r="AU802" s="254"/>
      <c r="AW802" s="283">
        <f t="shared" si="92"/>
        <v>0.36458333333333331</v>
      </c>
      <c r="AX802" s="283">
        <f t="shared" si="96"/>
        <v>0.36458333333333331</v>
      </c>
      <c r="AY802" s="283">
        <f t="shared" si="93"/>
        <v>0.72916666666666663</v>
      </c>
      <c r="AZ802" s="283">
        <f t="shared" si="94"/>
        <v>0.72916666666666663</v>
      </c>
      <c r="BA802" s="283">
        <f t="shared" si="95"/>
        <v>0.33333333333333331</v>
      </c>
      <c r="BD802" s="254">
        <f>IF(W802="","",IF(F802="休日",AW802,IF(F802="法休",AW802,VLOOKUP(F802,カレンダマスタ!$Q$56:$R$69,2,FALSE))))</f>
        <v>0.36458333333333331</v>
      </c>
      <c r="BG802" s="254" t="str">
        <f t="shared" si="97"/>
        <v>CS</v>
      </c>
      <c r="BH802" s="254" t="str">
        <f>IF(AX802="","",IF(P802&lt;&gt;"","",IF(BG802="CS","OK",IF(VLOOKUP(E802,カレンダマスタ!$A$5:$D$381,4,FALSE)&gt;0,"",IF(OR(AX802*24&gt;10.84,AZ802*24&lt;14.5)=TRUE,"×","OK")))))</f>
        <v>OK</v>
      </c>
    </row>
    <row r="803" spans="2:60">
      <c r="B803" s="111"/>
      <c r="C803" s="388">
        <f>IF(STEP!C803&lt;&gt;"",STEP!C803,"")</f>
        <v>361092</v>
      </c>
      <c r="D803" s="389" t="str">
        <f>IF(STEP!D803&lt;&gt;"",STEP!D803,"")</f>
        <v>Swe Zin Phyu</v>
      </c>
      <c r="E803" s="390">
        <f>IF(STEP!E803&lt;&gt;"",STEP!E803,"")</f>
        <v>45430</v>
      </c>
      <c r="F803" s="259" t="s">
        <v>211</v>
      </c>
      <c r="G803" s="266"/>
      <c r="H803" s="260"/>
      <c r="I803" s="260"/>
      <c r="J803" s="260"/>
      <c r="K803" s="260"/>
      <c r="L803" s="260"/>
      <c r="M803" s="260"/>
      <c r="N803" s="260"/>
      <c r="O803" s="260"/>
      <c r="P803" s="260"/>
      <c r="Q803" s="260"/>
      <c r="R803" s="260"/>
      <c r="S803" s="260"/>
      <c r="T803" s="260"/>
      <c r="U803" s="260"/>
      <c r="V803" s="260"/>
      <c r="W803" s="260"/>
      <c r="X803" s="260"/>
      <c r="Y803" s="260"/>
      <c r="Z803" s="260"/>
      <c r="AA803" s="260"/>
      <c r="AB803" s="260"/>
      <c r="AC803" s="260"/>
      <c r="AD803" s="260"/>
      <c r="AE803" s="261"/>
      <c r="AF803" s="261"/>
      <c r="AG803" s="261"/>
      <c r="AH803" s="261"/>
      <c r="AI803" s="261"/>
      <c r="AJ803" s="261"/>
      <c r="AK803" s="261"/>
      <c r="AL803" s="261"/>
      <c r="AM803" s="261"/>
      <c r="AN803" s="261"/>
      <c r="AO803" s="260"/>
      <c r="AP803" s="260"/>
      <c r="AQ803" s="260"/>
      <c r="AR803" s="260"/>
      <c r="AS803" s="260"/>
      <c r="AT803" s="260"/>
      <c r="AU803" s="260"/>
      <c r="AW803" s="284" t="str">
        <f t="shared" si="92"/>
        <v/>
      </c>
      <c r="AX803" s="284" t="str">
        <f t="shared" si="96"/>
        <v/>
      </c>
      <c r="AY803" s="284" t="str">
        <f t="shared" si="93"/>
        <v/>
      </c>
      <c r="AZ803" s="284" t="str">
        <f t="shared" si="94"/>
        <v/>
      </c>
      <c r="BA803" s="284" t="str">
        <f t="shared" si="95"/>
        <v/>
      </c>
      <c r="BD803" s="260" t="str">
        <f>IF(W803="","",IF(F803="休日",AW803,IF(F803="法休",AW803,VLOOKUP(F803,カレンダマスタ!$Q$56:$R$69,2,FALSE))))</f>
        <v/>
      </c>
      <c r="BG803" s="260" t="str">
        <f t="shared" si="97"/>
        <v>CS</v>
      </c>
      <c r="BH803" s="260" t="str">
        <f>IF(AX803="","",IF(P803&lt;&gt;"","",IF(BG803="CS","OK",IF(VLOOKUP(E803,カレンダマスタ!$A$5:$D$381,4,FALSE)&gt;0,"",IF(OR(AX803*24&gt;10.84,AZ803*24&lt;14.5)=TRUE,"×","OK")))))</f>
        <v/>
      </c>
    </row>
    <row r="804" spans="2:60">
      <c r="B804" s="111"/>
      <c r="C804" s="394">
        <f>IF(STEP!C804&lt;&gt;"",STEP!C804,"")</f>
        <v>361092</v>
      </c>
      <c r="D804" s="395" t="str">
        <f>IF(STEP!D804&lt;&gt;"",STEP!D804,"")</f>
        <v>Swe Zin Phyu</v>
      </c>
      <c r="E804" s="396">
        <f>IF(STEP!E804&lt;&gt;"",STEP!E804,"")</f>
        <v>45431</v>
      </c>
      <c r="F804" s="269" t="s">
        <v>212</v>
      </c>
      <c r="G804" s="268"/>
      <c r="H804" s="270"/>
      <c r="I804" s="270"/>
      <c r="J804" s="270"/>
      <c r="K804" s="270"/>
      <c r="L804" s="270"/>
      <c r="M804" s="270"/>
      <c r="N804" s="270"/>
      <c r="O804" s="270"/>
      <c r="P804" s="270"/>
      <c r="Q804" s="270"/>
      <c r="R804" s="270"/>
      <c r="S804" s="270"/>
      <c r="T804" s="270"/>
      <c r="U804" s="270"/>
      <c r="V804" s="270"/>
      <c r="W804" s="270"/>
      <c r="X804" s="270"/>
      <c r="Y804" s="270"/>
      <c r="Z804" s="270"/>
      <c r="AA804" s="270"/>
      <c r="AB804" s="270"/>
      <c r="AC804" s="270"/>
      <c r="AD804" s="270"/>
      <c r="AE804" s="271"/>
      <c r="AF804" s="271"/>
      <c r="AG804" s="271"/>
      <c r="AH804" s="271"/>
      <c r="AI804" s="271"/>
      <c r="AJ804" s="271"/>
      <c r="AK804" s="271"/>
      <c r="AL804" s="271"/>
      <c r="AM804" s="271"/>
      <c r="AN804" s="271"/>
      <c r="AO804" s="270"/>
      <c r="AP804" s="270"/>
      <c r="AQ804" s="270"/>
      <c r="AR804" s="270"/>
      <c r="AS804" s="270"/>
      <c r="AT804" s="270"/>
      <c r="AU804" s="270"/>
      <c r="AW804" s="282" t="str">
        <f t="shared" si="92"/>
        <v/>
      </c>
      <c r="AX804" s="282" t="str">
        <f t="shared" si="96"/>
        <v/>
      </c>
      <c r="AY804" s="282" t="str">
        <f t="shared" si="93"/>
        <v/>
      </c>
      <c r="AZ804" s="282" t="str">
        <f t="shared" si="94"/>
        <v/>
      </c>
      <c r="BA804" s="282" t="str">
        <f t="shared" si="95"/>
        <v/>
      </c>
      <c r="BD804" s="270" t="str">
        <f>IF(W804="","",IF(F804="休日",AW804,IF(F804="法休",AW804,VLOOKUP(F804,カレンダマスタ!$Q$56:$R$69,2,FALSE))))</f>
        <v/>
      </c>
      <c r="BG804" s="270" t="str">
        <f t="shared" si="97"/>
        <v>CS</v>
      </c>
      <c r="BH804" s="270" t="str">
        <f>IF(AX804="","",IF(P804&lt;&gt;"","",IF(BG804="CS","OK",IF(VLOOKUP(E804,カレンダマスタ!$A$5:$D$381,4,FALSE)&gt;0,"",IF(OR(AX804*24&gt;10.84,AZ804*24&lt;14.5)=TRUE,"×","OK")))))</f>
        <v/>
      </c>
    </row>
    <row r="805" spans="2:60">
      <c r="B805" s="111"/>
      <c r="C805" s="385">
        <f>IF(STEP!C805&lt;&gt;"",STEP!C805,"")</f>
        <v>361092</v>
      </c>
      <c r="D805" s="386" t="str">
        <f>IF(STEP!D805&lt;&gt;"",STEP!D805,"")</f>
        <v>Swe Zin Phyu</v>
      </c>
      <c r="E805" s="387">
        <f>IF(STEP!E805&lt;&gt;"",STEP!E805,"")</f>
        <v>45432</v>
      </c>
      <c r="F805" s="253" t="s">
        <v>557</v>
      </c>
      <c r="G805" s="252"/>
      <c r="H805" s="254">
        <v>0.36458333333333331</v>
      </c>
      <c r="I805" s="254">
        <v>0.36180555555555555</v>
      </c>
      <c r="J805" s="254"/>
      <c r="K805" s="254"/>
      <c r="L805" s="254">
        <v>0.72916666666666663</v>
      </c>
      <c r="M805" s="254"/>
      <c r="N805" s="254"/>
      <c r="O805" s="254"/>
      <c r="P805" s="254"/>
      <c r="Q805" s="254"/>
      <c r="R805" s="254"/>
      <c r="S805" s="254"/>
      <c r="T805" s="254"/>
      <c r="U805" s="254"/>
      <c r="V805" s="254"/>
      <c r="W805" s="254"/>
      <c r="X805" s="254"/>
      <c r="Y805" s="254"/>
      <c r="Z805" s="254"/>
      <c r="AA805" s="254"/>
      <c r="AB805" s="254"/>
      <c r="AC805" s="254"/>
      <c r="AD805" s="254"/>
      <c r="AE805" s="255"/>
      <c r="AF805" s="255"/>
      <c r="AG805" s="255"/>
      <c r="AH805" s="255"/>
      <c r="AI805" s="255">
        <v>1</v>
      </c>
      <c r="AJ805" s="255"/>
      <c r="AK805" s="255"/>
      <c r="AL805" s="255"/>
      <c r="AM805" s="255"/>
      <c r="AN805" s="255"/>
      <c r="AO805" s="254"/>
      <c r="AP805" s="254"/>
      <c r="AQ805" s="254"/>
      <c r="AR805" s="254"/>
      <c r="AS805" s="254"/>
      <c r="AT805" s="254"/>
      <c r="AU805" s="254"/>
      <c r="AW805" s="283" t="str">
        <f t="shared" si="92"/>
        <v/>
      </c>
      <c r="AX805" s="283" t="str">
        <f t="shared" si="96"/>
        <v/>
      </c>
      <c r="AY805" s="283" t="str">
        <f t="shared" si="93"/>
        <v/>
      </c>
      <c r="AZ805" s="283" t="str">
        <f t="shared" si="94"/>
        <v/>
      </c>
      <c r="BA805" s="283" t="str">
        <f t="shared" si="95"/>
        <v/>
      </c>
      <c r="BD805" s="254" t="str">
        <f>IF(W805="","",IF(F805="休日",AW805,IF(F805="法休",AW805,VLOOKUP(F805,カレンダマスタ!$Q$56:$R$69,2,FALSE))))</f>
        <v/>
      </c>
      <c r="BG805" s="254" t="str">
        <f t="shared" si="97"/>
        <v>CS</v>
      </c>
      <c r="BH805" s="254" t="str">
        <f>IF(AX805="","",IF(P805&lt;&gt;"","",IF(BG805="CS","OK",IF(VLOOKUP(E805,カレンダマスタ!$A$5:$D$381,4,FALSE)&gt;0,"",IF(OR(AX805*24&gt;10.84,AZ805*24&lt;14.5)=TRUE,"×","OK")))))</f>
        <v/>
      </c>
    </row>
    <row r="806" spans="2:60">
      <c r="B806" s="111"/>
      <c r="C806" s="397" t="str">
        <f>IF(STEP!C806&lt;&gt;"",STEP!C806,"")</f>
        <v/>
      </c>
      <c r="D806" s="398" t="str">
        <f>IF(STEP!D806&lt;&gt;"",STEP!D806,"")</f>
        <v/>
      </c>
      <c r="E806" s="399" t="str">
        <f>IF(STEP!E806&lt;&gt;"",STEP!E806,"")</f>
        <v/>
      </c>
      <c r="F806" s="273"/>
      <c r="G806" s="272"/>
      <c r="H806" s="274"/>
      <c r="I806" s="274"/>
      <c r="J806" s="274"/>
      <c r="K806" s="274"/>
      <c r="L806" s="274"/>
      <c r="M806" s="274"/>
      <c r="N806" s="274"/>
      <c r="O806" s="274"/>
      <c r="P806" s="274"/>
      <c r="Q806" s="274"/>
      <c r="R806" s="274"/>
      <c r="S806" s="274"/>
      <c r="T806" s="274"/>
      <c r="U806" s="274"/>
      <c r="V806" s="274"/>
      <c r="W806" s="274"/>
      <c r="X806" s="274"/>
      <c r="Y806" s="274"/>
      <c r="Z806" s="274"/>
      <c r="AA806" s="274"/>
      <c r="AB806" s="274"/>
      <c r="AC806" s="274"/>
      <c r="AD806" s="274"/>
      <c r="AE806" s="275"/>
      <c r="AF806" s="275"/>
      <c r="AG806" s="275"/>
      <c r="AH806" s="275"/>
      <c r="AI806" s="275"/>
      <c r="AJ806" s="275"/>
      <c r="AK806" s="275"/>
      <c r="AL806" s="275"/>
      <c r="AM806" s="275"/>
      <c r="AN806" s="275"/>
      <c r="AO806" s="274"/>
      <c r="AP806" s="274"/>
      <c r="AQ806" s="274"/>
      <c r="AR806" s="274"/>
      <c r="AS806" s="274"/>
      <c r="AT806" s="274"/>
      <c r="AU806" s="274"/>
      <c r="AW806" s="286" t="str">
        <f t="shared" si="92"/>
        <v/>
      </c>
      <c r="AX806" s="286" t="str">
        <f t="shared" si="96"/>
        <v/>
      </c>
      <c r="AY806" s="286" t="str">
        <f t="shared" si="93"/>
        <v/>
      </c>
      <c r="AZ806" s="286" t="str">
        <f t="shared" si="94"/>
        <v/>
      </c>
      <c r="BA806" s="286" t="str">
        <f t="shared" si="95"/>
        <v/>
      </c>
      <c r="BD806" s="274" t="str">
        <f>IF(W806="","",IF(F806="休日",AW806,IF(F806="法休",AW806,VLOOKUP(F806,カレンダマスタ!$Q$56:$R$69,2,FALSE))))</f>
        <v/>
      </c>
      <c r="BG806" s="274" t="str">
        <f t="shared" si="97"/>
        <v>CS</v>
      </c>
      <c r="BH806" s="274" t="str">
        <f>IF(AX806="","",IF(P806&lt;&gt;"","",IF(BG806="CS","OK",IF(VLOOKUP(E806,カレンダマスタ!$A$5:$D$381,4,FALSE)&gt;0,"",IF(OR(AX806*24&gt;10.84,AZ806*24&lt;14.5)=TRUE,"×","OK")))))</f>
        <v/>
      </c>
    </row>
    <row r="807" spans="2:60">
      <c r="B807" s="111"/>
      <c r="C807" s="397" t="str">
        <f>IF(STEP!C807&lt;&gt;"",STEP!C807,"")</f>
        <v/>
      </c>
      <c r="D807" s="398" t="str">
        <f>IF(STEP!D807&lt;&gt;"",STEP!D807,"")</f>
        <v/>
      </c>
      <c r="E807" s="399" t="str">
        <f>IF(STEP!E807&lt;&gt;"",STEP!E807,"")</f>
        <v/>
      </c>
      <c r="F807" s="273"/>
      <c r="G807" s="272"/>
      <c r="H807" s="274"/>
      <c r="I807" s="274"/>
      <c r="J807" s="274"/>
      <c r="K807" s="274"/>
      <c r="L807" s="274"/>
      <c r="M807" s="274"/>
      <c r="N807" s="274"/>
      <c r="O807" s="274"/>
      <c r="P807" s="274"/>
      <c r="Q807" s="274"/>
      <c r="R807" s="274"/>
      <c r="S807" s="274"/>
      <c r="T807" s="274"/>
      <c r="U807" s="274"/>
      <c r="V807" s="274"/>
      <c r="W807" s="274"/>
      <c r="X807" s="274"/>
      <c r="Y807" s="274"/>
      <c r="Z807" s="274"/>
      <c r="AA807" s="274"/>
      <c r="AB807" s="274"/>
      <c r="AC807" s="274"/>
      <c r="AD807" s="274"/>
      <c r="AE807" s="275"/>
      <c r="AF807" s="275"/>
      <c r="AG807" s="275"/>
      <c r="AH807" s="275"/>
      <c r="AI807" s="275"/>
      <c r="AJ807" s="275"/>
      <c r="AK807" s="275"/>
      <c r="AL807" s="275"/>
      <c r="AM807" s="275"/>
      <c r="AN807" s="275"/>
      <c r="AO807" s="274"/>
      <c r="AP807" s="274"/>
      <c r="AQ807" s="274"/>
      <c r="AR807" s="274"/>
      <c r="AS807" s="274"/>
      <c r="AT807" s="274"/>
      <c r="AU807" s="274"/>
      <c r="AW807" s="286" t="str">
        <f t="shared" si="92"/>
        <v/>
      </c>
      <c r="AX807" s="286" t="str">
        <f t="shared" si="96"/>
        <v/>
      </c>
      <c r="AY807" s="286" t="str">
        <f t="shared" si="93"/>
        <v/>
      </c>
      <c r="AZ807" s="286" t="str">
        <f t="shared" si="94"/>
        <v/>
      </c>
      <c r="BA807" s="286" t="str">
        <f t="shared" si="95"/>
        <v/>
      </c>
      <c r="BD807" s="274" t="str">
        <f>IF(W807="","",IF(F807="休日",AW807,IF(F807="法休",AW807,VLOOKUP(F807,カレンダマスタ!$Q$56:$R$69,2,FALSE))))</f>
        <v/>
      </c>
      <c r="BG807" s="274" t="str">
        <f t="shared" si="97"/>
        <v>CS</v>
      </c>
      <c r="BH807" s="274" t="str">
        <f>IF(AX807="","",IF(P807&lt;&gt;"","",IF(BG807="CS","OK",IF(VLOOKUP(E807,カレンダマスタ!$A$5:$D$381,4,FALSE)&gt;0,"",IF(OR(AX807*24&gt;10.84,AZ807*24&lt;14.5)=TRUE,"×","OK")))))</f>
        <v/>
      </c>
    </row>
    <row r="808" spans="2:60">
      <c r="B808" s="111"/>
      <c r="C808" s="397" t="str">
        <f>IF(STEP!C808&lt;&gt;"",STEP!C808,"")</f>
        <v/>
      </c>
      <c r="D808" s="398" t="str">
        <f>IF(STEP!D808&lt;&gt;"",STEP!D808,"")</f>
        <v/>
      </c>
      <c r="E808" s="399" t="str">
        <f>IF(STEP!E808&lt;&gt;"",STEP!E808,"")</f>
        <v/>
      </c>
      <c r="F808" s="273"/>
      <c r="G808" s="272"/>
      <c r="H808" s="274"/>
      <c r="I808" s="274"/>
      <c r="J808" s="274"/>
      <c r="K808" s="274"/>
      <c r="L808" s="274"/>
      <c r="M808" s="274"/>
      <c r="N808" s="274"/>
      <c r="O808" s="274"/>
      <c r="P808" s="274"/>
      <c r="Q808" s="274"/>
      <c r="R808" s="274"/>
      <c r="S808" s="274"/>
      <c r="T808" s="274"/>
      <c r="U808" s="274"/>
      <c r="V808" s="274"/>
      <c r="W808" s="274"/>
      <c r="X808" s="274"/>
      <c r="Y808" s="274"/>
      <c r="Z808" s="274"/>
      <c r="AA808" s="274"/>
      <c r="AB808" s="274"/>
      <c r="AC808" s="274"/>
      <c r="AD808" s="274"/>
      <c r="AE808" s="275"/>
      <c r="AF808" s="275"/>
      <c r="AG808" s="275"/>
      <c r="AH808" s="275"/>
      <c r="AI808" s="275"/>
      <c r="AJ808" s="275"/>
      <c r="AK808" s="275"/>
      <c r="AL808" s="275"/>
      <c r="AM808" s="275"/>
      <c r="AN808" s="275"/>
      <c r="AO808" s="274"/>
      <c r="AP808" s="274"/>
      <c r="AQ808" s="274"/>
      <c r="AR808" s="274"/>
      <c r="AS808" s="274"/>
      <c r="AT808" s="274"/>
      <c r="AU808" s="274"/>
      <c r="AW808" s="286" t="str">
        <f t="shared" si="92"/>
        <v/>
      </c>
      <c r="AX808" s="286" t="str">
        <f t="shared" si="96"/>
        <v/>
      </c>
      <c r="AY808" s="286" t="str">
        <f t="shared" si="93"/>
        <v/>
      </c>
      <c r="AZ808" s="286" t="str">
        <f t="shared" si="94"/>
        <v/>
      </c>
      <c r="BA808" s="286" t="str">
        <f t="shared" si="95"/>
        <v/>
      </c>
      <c r="BD808" s="274" t="str">
        <f>IF(W808="","",IF(F808="休日",AW808,IF(F808="法休",AW808,VLOOKUP(F808,カレンダマスタ!$Q$56:$R$69,2,FALSE))))</f>
        <v/>
      </c>
      <c r="BG808" s="274" t="str">
        <f t="shared" si="97"/>
        <v>CS</v>
      </c>
      <c r="BH808" s="274" t="str">
        <f>IF(AX808="","",IF(P808&lt;&gt;"","",IF(BG808="CS","OK",IF(VLOOKUP(E808,カレンダマスタ!$A$5:$D$381,4,FALSE)&gt;0,"",IF(OR(AX808*24&gt;10.84,AZ808*24&lt;14.5)=TRUE,"×","OK")))))</f>
        <v/>
      </c>
    </row>
    <row r="809" spans="2:60">
      <c r="B809" s="111"/>
      <c r="C809" s="397" t="str">
        <f>IF(STEP!C809&lt;&gt;"",STEP!C809,"")</f>
        <v/>
      </c>
      <c r="D809" s="398" t="str">
        <f>IF(STEP!D809&lt;&gt;"",STEP!D809,"")</f>
        <v/>
      </c>
      <c r="E809" s="399" t="str">
        <f>IF(STEP!E809&lt;&gt;"",STEP!E809,"")</f>
        <v/>
      </c>
      <c r="F809" s="273"/>
      <c r="G809" s="272"/>
      <c r="H809" s="274"/>
      <c r="I809" s="274"/>
      <c r="J809" s="274"/>
      <c r="K809" s="274"/>
      <c r="L809" s="274"/>
      <c r="M809" s="274"/>
      <c r="N809" s="274"/>
      <c r="O809" s="274"/>
      <c r="P809" s="274"/>
      <c r="Q809" s="274"/>
      <c r="R809" s="274"/>
      <c r="S809" s="274"/>
      <c r="T809" s="274"/>
      <c r="U809" s="274"/>
      <c r="V809" s="274"/>
      <c r="W809" s="274"/>
      <c r="X809" s="274"/>
      <c r="Y809" s="274"/>
      <c r="Z809" s="274"/>
      <c r="AA809" s="274"/>
      <c r="AB809" s="274"/>
      <c r="AC809" s="274"/>
      <c r="AD809" s="274"/>
      <c r="AE809" s="275"/>
      <c r="AF809" s="275"/>
      <c r="AG809" s="275"/>
      <c r="AH809" s="275"/>
      <c r="AI809" s="275"/>
      <c r="AJ809" s="275"/>
      <c r="AK809" s="275"/>
      <c r="AL809" s="275"/>
      <c r="AM809" s="275"/>
      <c r="AN809" s="275"/>
      <c r="AO809" s="274"/>
      <c r="AP809" s="274"/>
      <c r="AQ809" s="274"/>
      <c r="AR809" s="274"/>
      <c r="AS809" s="274"/>
      <c r="AT809" s="274"/>
      <c r="AU809" s="274"/>
      <c r="AW809" s="286" t="str">
        <f t="shared" si="92"/>
        <v/>
      </c>
      <c r="AX809" s="286" t="str">
        <f t="shared" si="96"/>
        <v/>
      </c>
      <c r="AY809" s="286" t="str">
        <f t="shared" si="93"/>
        <v/>
      </c>
      <c r="AZ809" s="286" t="str">
        <f t="shared" si="94"/>
        <v/>
      </c>
      <c r="BA809" s="286" t="str">
        <f t="shared" si="95"/>
        <v/>
      </c>
      <c r="BD809" s="274" t="str">
        <f>IF(W809="","",IF(F809="休日",AW809,IF(F809="法休",AW809,VLOOKUP(F809,カレンダマスタ!$Q$56:$R$69,2,FALSE))))</f>
        <v/>
      </c>
      <c r="BG809" s="274" t="str">
        <f t="shared" si="97"/>
        <v>CS</v>
      </c>
      <c r="BH809" s="274" t="str">
        <f>IF(AX809="","",IF(P809&lt;&gt;"","",IF(BG809="CS","OK",IF(VLOOKUP(E809,カレンダマスタ!$A$5:$D$381,4,FALSE)&gt;0,"",IF(OR(AX809*24&gt;10.84,AZ809*24&lt;14.5)=TRUE,"×","OK")))))</f>
        <v/>
      </c>
    </row>
    <row r="810" spans="2:60" ht="13.8" thickBot="1">
      <c r="B810" s="161"/>
      <c r="C810" s="400" t="str">
        <f>IF(STEP!C810&lt;&gt;"",STEP!C810,"")</f>
        <v/>
      </c>
      <c r="D810" s="401" t="str">
        <f>IF(STEP!D810&lt;&gt;"",STEP!D810,"")</f>
        <v/>
      </c>
      <c r="E810" s="402" t="str">
        <f>IF(STEP!E810&lt;&gt;"",STEP!E810,"")</f>
        <v/>
      </c>
      <c r="F810" s="277"/>
      <c r="G810" s="276"/>
      <c r="H810" s="278"/>
      <c r="I810" s="278"/>
      <c r="J810" s="278"/>
      <c r="K810" s="278"/>
      <c r="L810" s="278"/>
      <c r="M810" s="278"/>
      <c r="N810" s="278"/>
      <c r="O810" s="278"/>
      <c r="P810" s="278"/>
      <c r="Q810" s="278"/>
      <c r="R810" s="278"/>
      <c r="S810" s="278"/>
      <c r="T810" s="278"/>
      <c r="U810" s="278"/>
      <c r="V810" s="278"/>
      <c r="W810" s="278"/>
      <c r="X810" s="278"/>
      <c r="Y810" s="278"/>
      <c r="Z810" s="278"/>
      <c r="AA810" s="278"/>
      <c r="AB810" s="278"/>
      <c r="AC810" s="278"/>
      <c r="AD810" s="278"/>
      <c r="AE810" s="279"/>
      <c r="AF810" s="279"/>
      <c r="AG810" s="279"/>
      <c r="AH810" s="279"/>
      <c r="AI810" s="279"/>
      <c r="AJ810" s="279"/>
      <c r="AK810" s="279"/>
      <c r="AL810" s="279"/>
      <c r="AM810" s="279"/>
      <c r="AN810" s="279"/>
      <c r="AO810" s="278"/>
      <c r="AP810" s="278"/>
      <c r="AQ810" s="278"/>
      <c r="AR810" s="278"/>
      <c r="AS810" s="278"/>
      <c r="AT810" s="278"/>
      <c r="AU810" s="278"/>
      <c r="AW810" s="287" t="str">
        <f t="shared" si="92"/>
        <v/>
      </c>
      <c r="AX810" s="287" t="str">
        <f t="shared" si="96"/>
        <v/>
      </c>
      <c r="AY810" s="287" t="str">
        <f t="shared" si="93"/>
        <v/>
      </c>
      <c r="AZ810" s="287" t="str">
        <f t="shared" si="94"/>
        <v/>
      </c>
      <c r="BA810" s="287" t="str">
        <f t="shared" si="95"/>
        <v/>
      </c>
      <c r="BD810" s="278" t="str">
        <f>IF(W810="","",IF(F810="休日",AW810,IF(F810="法休",AW810,VLOOKUP(F810,カレンダマスタ!$Q$56:$R$69,2,FALSE))))</f>
        <v/>
      </c>
      <c r="BG810" s="278" t="str">
        <f t="shared" si="97"/>
        <v>CS</v>
      </c>
      <c r="BH810" s="278" t="str">
        <f>IF(AX810="","",IF(P810&lt;&gt;"","",IF(BG810="CS","OK",IF(VLOOKUP(E810,カレンダマスタ!$A$5:$D$381,4,FALSE)&gt;0,"",IF(OR(AX810*24&gt;10.84,AZ810*24&lt;14.5)=TRUE,"×","OK")))))</f>
        <v/>
      </c>
    </row>
    <row r="811" spans="2:60">
      <c r="B811" s="323"/>
      <c r="C811" s="366"/>
      <c r="D811" s="367"/>
      <c r="E811" s="368"/>
      <c r="F811" s="367"/>
      <c r="G811" s="366"/>
      <c r="H811" s="369"/>
      <c r="I811" s="369"/>
      <c r="J811" s="369"/>
      <c r="K811" s="369"/>
      <c r="L811" s="369"/>
      <c r="M811" s="369"/>
      <c r="N811" s="369"/>
      <c r="O811" s="369"/>
      <c r="P811" s="369"/>
      <c r="Q811" s="369"/>
      <c r="R811" s="369"/>
      <c r="S811" s="369"/>
      <c r="T811" s="369"/>
      <c r="U811" s="369"/>
      <c r="V811" s="369"/>
      <c r="W811" s="369"/>
      <c r="X811" s="369"/>
      <c r="Y811" s="369"/>
      <c r="Z811" s="369"/>
      <c r="AA811" s="369"/>
      <c r="AB811" s="369"/>
      <c r="AC811" s="369"/>
      <c r="AD811" s="369"/>
      <c r="AE811" s="370"/>
      <c r="AF811" s="370"/>
      <c r="AG811" s="370"/>
      <c r="AH811" s="370"/>
      <c r="AI811" s="370"/>
      <c r="AJ811" s="370"/>
      <c r="AK811" s="370"/>
      <c r="AL811" s="370"/>
      <c r="AM811" s="370"/>
      <c r="AN811" s="370"/>
      <c r="AO811" s="369"/>
      <c r="AP811" s="369"/>
      <c r="AQ811" s="369"/>
      <c r="AR811" s="369"/>
      <c r="AS811" s="369"/>
      <c r="AT811" s="369"/>
      <c r="AU811" s="369"/>
      <c r="AW811" s="363"/>
      <c r="AX811" s="363"/>
      <c r="AY811" s="363"/>
      <c r="AZ811" s="363"/>
      <c r="BA811" s="363"/>
      <c r="BD811" s="369" t="str">
        <f>IF(W811="","",IF(F811="休日",AW811,IF(F811="法休",AW811,VLOOKUP(F811,カレンダマスタ!$Q$56:$R$69,2,FALSE))))</f>
        <v/>
      </c>
      <c r="BG811" s="369"/>
      <c r="BH811" s="369"/>
    </row>
    <row r="812" spans="2:60">
      <c r="B812" s="323"/>
      <c r="C812" s="371"/>
      <c r="D812" s="372"/>
      <c r="E812" s="373"/>
      <c r="F812" s="372"/>
      <c r="G812" s="371"/>
      <c r="H812" s="374"/>
      <c r="I812" s="374"/>
      <c r="J812" s="374"/>
      <c r="K812" s="374"/>
      <c r="L812" s="374"/>
      <c r="M812" s="374"/>
      <c r="N812" s="374"/>
      <c r="O812" s="374"/>
      <c r="P812" s="374"/>
      <c r="Q812" s="374"/>
      <c r="R812" s="374"/>
      <c r="S812" s="374"/>
      <c r="T812" s="374"/>
      <c r="U812" s="374"/>
      <c r="V812" s="374"/>
      <c r="W812" s="374"/>
      <c r="X812" s="374"/>
      <c r="Y812" s="374"/>
      <c r="Z812" s="374"/>
      <c r="AA812" s="374"/>
      <c r="AB812" s="374"/>
      <c r="AC812" s="374"/>
      <c r="AD812" s="374"/>
      <c r="AE812" s="375"/>
      <c r="AF812" s="375"/>
      <c r="AG812" s="375"/>
      <c r="AH812" s="375"/>
      <c r="AI812" s="375"/>
      <c r="AJ812" s="375"/>
      <c r="AK812" s="375"/>
      <c r="AL812" s="375"/>
      <c r="AM812" s="375"/>
      <c r="AN812" s="375"/>
      <c r="AO812" s="374"/>
      <c r="AP812" s="374"/>
      <c r="AQ812" s="374"/>
      <c r="AR812" s="374"/>
      <c r="AS812" s="374"/>
      <c r="AT812" s="374"/>
      <c r="AU812" s="374"/>
      <c r="AW812" s="363"/>
      <c r="AX812" s="363"/>
      <c r="AY812" s="363"/>
      <c r="AZ812" s="363"/>
      <c r="BA812" s="363"/>
      <c r="BD812" s="374" t="str">
        <f>IF(W812="","",IF(F812="休日",AW812,IF(F812="法休",AW812,VLOOKUP(F812,カレンダマスタ!$Q$56:$R$69,2,FALSE))))</f>
        <v/>
      </c>
      <c r="BG812" s="374"/>
      <c r="BH812" s="374"/>
    </row>
    <row r="813" spans="2:60">
      <c r="B813" s="323"/>
      <c r="C813" s="371"/>
      <c r="D813" s="372"/>
      <c r="E813" s="373"/>
      <c r="F813" s="372"/>
      <c r="G813" s="371"/>
      <c r="H813" s="374"/>
      <c r="I813" s="374"/>
      <c r="J813" s="374"/>
      <c r="K813" s="374"/>
      <c r="L813" s="374"/>
      <c r="M813" s="374"/>
      <c r="N813" s="374"/>
      <c r="O813" s="374"/>
      <c r="P813" s="374"/>
      <c r="Q813" s="374"/>
      <c r="R813" s="374"/>
      <c r="S813" s="374"/>
      <c r="T813" s="374"/>
      <c r="U813" s="374"/>
      <c r="V813" s="374"/>
      <c r="W813" s="374"/>
      <c r="X813" s="374"/>
      <c r="Y813" s="374"/>
      <c r="Z813" s="374"/>
      <c r="AA813" s="374"/>
      <c r="AB813" s="374"/>
      <c r="AC813" s="374"/>
      <c r="AD813" s="374"/>
      <c r="AE813" s="375"/>
      <c r="AF813" s="375"/>
      <c r="AG813" s="375"/>
      <c r="AH813" s="375"/>
      <c r="AI813" s="375"/>
      <c r="AJ813" s="375"/>
      <c r="AK813" s="375"/>
      <c r="AL813" s="375"/>
      <c r="AM813" s="375"/>
      <c r="AN813" s="375"/>
      <c r="AO813" s="374"/>
      <c r="AP813" s="374"/>
      <c r="AQ813" s="374"/>
      <c r="AR813" s="374"/>
      <c r="AS813" s="374"/>
      <c r="AT813" s="374"/>
      <c r="AU813" s="374"/>
      <c r="AW813" s="363"/>
      <c r="AX813" s="363"/>
      <c r="AY813" s="363"/>
      <c r="AZ813" s="363"/>
      <c r="BA813" s="363"/>
      <c r="BD813" s="374" t="str">
        <f>IF(W813="","",IF(F813="休日",AW813,IF(F813="法休",AW813,VLOOKUP(F813,カレンダマスタ!$Q$56:$R$69,2,FALSE))))</f>
        <v/>
      </c>
      <c r="BG813" s="374"/>
      <c r="BH813" s="374"/>
    </row>
    <row r="814" spans="2:60">
      <c r="B814" s="323"/>
      <c r="C814" s="371"/>
      <c r="D814" s="372"/>
      <c r="E814" s="373"/>
      <c r="F814" s="372"/>
      <c r="G814" s="371"/>
      <c r="H814" s="374"/>
      <c r="I814" s="374"/>
      <c r="J814" s="374"/>
      <c r="K814" s="374"/>
      <c r="L814" s="374"/>
      <c r="M814" s="374"/>
      <c r="N814" s="374"/>
      <c r="O814" s="374"/>
      <c r="P814" s="374"/>
      <c r="Q814" s="374"/>
      <c r="R814" s="374"/>
      <c r="S814" s="374"/>
      <c r="T814" s="374"/>
      <c r="U814" s="374"/>
      <c r="V814" s="374"/>
      <c r="W814" s="374"/>
      <c r="X814" s="374"/>
      <c r="Y814" s="374"/>
      <c r="Z814" s="374"/>
      <c r="AA814" s="374"/>
      <c r="AB814" s="374"/>
      <c r="AC814" s="374"/>
      <c r="AD814" s="374"/>
      <c r="AE814" s="375"/>
      <c r="AF814" s="375"/>
      <c r="AG814" s="375"/>
      <c r="AH814" s="375"/>
      <c r="AI814" s="375"/>
      <c r="AJ814" s="375"/>
      <c r="AK814" s="375"/>
      <c r="AL814" s="375"/>
      <c r="AM814" s="375"/>
      <c r="AN814" s="375"/>
      <c r="AO814" s="374"/>
      <c r="AP814" s="374"/>
      <c r="AQ814" s="374"/>
      <c r="AR814" s="374"/>
      <c r="AS814" s="374"/>
      <c r="AT814" s="374"/>
      <c r="AU814" s="374"/>
      <c r="AW814" s="363"/>
      <c r="AX814" s="363"/>
      <c r="AY814" s="363"/>
      <c r="AZ814" s="363"/>
      <c r="BA814" s="363"/>
      <c r="BD814" s="374" t="str">
        <f>IF(W814="","",IF(F814="休日",AW814,IF(F814="法休",AW814,VLOOKUP(F814,カレンダマスタ!$Q$56:$R$69,2,FALSE))))</f>
        <v/>
      </c>
      <c r="BG814" s="374"/>
      <c r="BH814" s="374"/>
    </row>
    <row r="815" spans="2:60">
      <c r="B815" s="323"/>
      <c r="C815" s="371"/>
      <c r="D815" s="372"/>
      <c r="E815" s="373"/>
      <c r="F815" s="372"/>
      <c r="G815" s="371"/>
      <c r="H815" s="374"/>
      <c r="I815" s="374"/>
      <c r="J815" s="374"/>
      <c r="K815" s="374"/>
      <c r="L815" s="374"/>
      <c r="M815" s="374"/>
      <c r="N815" s="374"/>
      <c r="O815" s="374"/>
      <c r="P815" s="374"/>
      <c r="Q815" s="374"/>
      <c r="R815" s="374"/>
      <c r="S815" s="374"/>
      <c r="T815" s="374"/>
      <c r="U815" s="374"/>
      <c r="V815" s="374"/>
      <c r="W815" s="374"/>
      <c r="X815" s="374"/>
      <c r="Y815" s="374"/>
      <c r="Z815" s="374"/>
      <c r="AA815" s="374"/>
      <c r="AB815" s="374"/>
      <c r="AC815" s="374"/>
      <c r="AD815" s="374"/>
      <c r="AE815" s="375"/>
      <c r="AF815" s="375"/>
      <c r="AG815" s="375"/>
      <c r="AH815" s="375"/>
      <c r="AI815" s="375"/>
      <c r="AJ815" s="375"/>
      <c r="AK815" s="375"/>
      <c r="AL815" s="375"/>
      <c r="AM815" s="375"/>
      <c r="AN815" s="375"/>
      <c r="AO815" s="374"/>
      <c r="AP815" s="374"/>
      <c r="AQ815" s="374"/>
      <c r="AR815" s="374"/>
      <c r="AS815" s="374"/>
      <c r="AT815" s="374"/>
      <c r="AU815" s="374"/>
      <c r="AW815" s="363"/>
      <c r="AX815" s="363"/>
      <c r="AY815" s="363"/>
      <c r="AZ815" s="363"/>
      <c r="BA815" s="363"/>
      <c r="BD815" s="374" t="str">
        <f>IF(W815="","",IF(F815="休日",AW815,IF(F815="法休",AW815,VLOOKUP(F815,カレンダマスタ!$Q$56:$R$69,2,FALSE))))</f>
        <v/>
      </c>
      <c r="BG815" s="374"/>
      <c r="BH815" s="374"/>
    </row>
    <row r="816" spans="2:60">
      <c r="B816" s="323"/>
      <c r="C816" s="371"/>
      <c r="D816" s="372"/>
      <c r="E816" s="373"/>
      <c r="F816" s="372"/>
      <c r="G816" s="371"/>
      <c r="H816" s="374"/>
      <c r="I816" s="374"/>
      <c r="J816" s="374"/>
      <c r="K816" s="374"/>
      <c r="L816" s="374"/>
      <c r="M816" s="374"/>
      <c r="N816" s="374"/>
      <c r="O816" s="374"/>
      <c r="P816" s="374"/>
      <c r="Q816" s="374"/>
      <c r="R816" s="374"/>
      <c r="S816" s="374"/>
      <c r="T816" s="374"/>
      <c r="U816" s="374"/>
      <c r="V816" s="374"/>
      <c r="W816" s="374"/>
      <c r="X816" s="374"/>
      <c r="Y816" s="374"/>
      <c r="Z816" s="374"/>
      <c r="AA816" s="374"/>
      <c r="AB816" s="374"/>
      <c r="AC816" s="374"/>
      <c r="AD816" s="374"/>
      <c r="AE816" s="375"/>
      <c r="AF816" s="375"/>
      <c r="AG816" s="375"/>
      <c r="AH816" s="375"/>
      <c r="AI816" s="375"/>
      <c r="AJ816" s="375"/>
      <c r="AK816" s="375"/>
      <c r="AL816" s="375"/>
      <c r="AM816" s="375"/>
      <c r="AN816" s="375"/>
      <c r="AO816" s="374"/>
      <c r="AP816" s="374"/>
      <c r="AQ816" s="374"/>
      <c r="AR816" s="374"/>
      <c r="AS816" s="374"/>
      <c r="AT816" s="374"/>
      <c r="AU816" s="374"/>
      <c r="AW816" s="363"/>
      <c r="AX816" s="363"/>
      <c r="AY816" s="363"/>
      <c r="AZ816" s="363"/>
      <c r="BA816" s="363"/>
      <c r="BD816" s="374" t="str">
        <f>IF(W816="","",IF(F816="休日",AW816,IF(F816="法休",AW816,VLOOKUP(F816,カレンダマスタ!$Q$56:$R$69,2,FALSE))))</f>
        <v/>
      </c>
      <c r="BG816" s="374"/>
      <c r="BH816" s="374"/>
    </row>
    <row r="817" spans="2:60">
      <c r="B817" s="323"/>
      <c r="C817" s="371"/>
      <c r="D817" s="372"/>
      <c r="E817" s="373"/>
      <c r="F817" s="372"/>
      <c r="G817" s="371"/>
      <c r="H817" s="374"/>
      <c r="I817" s="374"/>
      <c r="J817" s="374"/>
      <c r="K817" s="374"/>
      <c r="L817" s="374"/>
      <c r="M817" s="374"/>
      <c r="N817" s="374"/>
      <c r="O817" s="374"/>
      <c r="P817" s="374"/>
      <c r="Q817" s="374"/>
      <c r="R817" s="374"/>
      <c r="S817" s="374"/>
      <c r="T817" s="374"/>
      <c r="U817" s="374"/>
      <c r="V817" s="374"/>
      <c r="W817" s="374"/>
      <c r="X817" s="374"/>
      <c r="Y817" s="374"/>
      <c r="Z817" s="374"/>
      <c r="AA817" s="374"/>
      <c r="AB817" s="374"/>
      <c r="AC817" s="374"/>
      <c r="AD817" s="374"/>
      <c r="AE817" s="375"/>
      <c r="AF817" s="375"/>
      <c r="AG817" s="375"/>
      <c r="AH817" s="375"/>
      <c r="AI817" s="375"/>
      <c r="AJ817" s="375"/>
      <c r="AK817" s="375"/>
      <c r="AL817" s="375"/>
      <c r="AM817" s="375"/>
      <c r="AN817" s="375"/>
      <c r="AO817" s="374"/>
      <c r="AP817" s="374"/>
      <c r="AQ817" s="374"/>
      <c r="AR817" s="374"/>
      <c r="AS817" s="374"/>
      <c r="AT817" s="374"/>
      <c r="AU817" s="374"/>
      <c r="AW817" s="363"/>
      <c r="AX817" s="363"/>
      <c r="AY817" s="363"/>
      <c r="AZ817" s="363"/>
      <c r="BA817" s="363"/>
      <c r="BD817" s="374" t="str">
        <f>IF(W817="","",IF(F817="休日",AW817,IF(F817="法休",AW817,VLOOKUP(F817,カレンダマスタ!$Q$56:$R$69,2,FALSE))))</f>
        <v/>
      </c>
      <c r="BG817" s="374"/>
      <c r="BH817" s="374"/>
    </row>
    <row r="818" spans="2:60">
      <c r="B818" s="323"/>
      <c r="C818" s="371"/>
      <c r="D818" s="372"/>
      <c r="E818" s="373"/>
      <c r="F818" s="372"/>
      <c r="G818" s="371"/>
      <c r="H818" s="374"/>
      <c r="I818" s="374"/>
      <c r="J818" s="374"/>
      <c r="K818" s="374"/>
      <c r="L818" s="374"/>
      <c r="M818" s="374"/>
      <c r="N818" s="374"/>
      <c r="O818" s="374"/>
      <c r="P818" s="374"/>
      <c r="Q818" s="374"/>
      <c r="R818" s="374"/>
      <c r="S818" s="374"/>
      <c r="T818" s="374"/>
      <c r="U818" s="374"/>
      <c r="V818" s="374"/>
      <c r="W818" s="374"/>
      <c r="X818" s="374"/>
      <c r="Y818" s="374"/>
      <c r="Z818" s="374"/>
      <c r="AA818" s="374"/>
      <c r="AB818" s="374"/>
      <c r="AC818" s="374"/>
      <c r="AD818" s="374"/>
      <c r="AE818" s="375"/>
      <c r="AF818" s="375"/>
      <c r="AG818" s="375"/>
      <c r="AH818" s="375"/>
      <c r="AI818" s="375"/>
      <c r="AJ818" s="375"/>
      <c r="AK818" s="375"/>
      <c r="AL818" s="375"/>
      <c r="AM818" s="375"/>
      <c r="AN818" s="375"/>
      <c r="AO818" s="374"/>
      <c r="AP818" s="374"/>
      <c r="AQ818" s="374"/>
      <c r="AR818" s="374"/>
      <c r="AS818" s="374"/>
      <c r="AT818" s="374"/>
      <c r="AU818" s="374"/>
      <c r="AW818" s="363"/>
      <c r="AX818" s="363"/>
      <c r="AY818" s="363"/>
      <c r="AZ818" s="363"/>
      <c r="BA818" s="363"/>
      <c r="BD818" s="374" t="str">
        <f>IF(W818="","",IF(F818="休日",AW818,IF(F818="法休",AW818,VLOOKUP(F818,カレンダマスタ!$Q$56:$R$69,2,FALSE))))</f>
        <v/>
      </c>
      <c r="BG818" s="374"/>
      <c r="BH818" s="374"/>
    </row>
    <row r="819" spans="2:60">
      <c r="B819" s="323"/>
      <c r="C819" s="371"/>
      <c r="D819" s="372"/>
      <c r="E819" s="373"/>
      <c r="F819" s="372"/>
      <c r="G819" s="371"/>
      <c r="H819" s="374"/>
      <c r="I819" s="374"/>
      <c r="J819" s="374"/>
      <c r="K819" s="374"/>
      <c r="L819" s="374"/>
      <c r="M819" s="374"/>
      <c r="N819" s="374"/>
      <c r="O819" s="374"/>
      <c r="P819" s="374"/>
      <c r="Q819" s="374"/>
      <c r="R819" s="374"/>
      <c r="S819" s="374"/>
      <c r="T819" s="374"/>
      <c r="U819" s="374"/>
      <c r="V819" s="374"/>
      <c r="W819" s="374"/>
      <c r="X819" s="374"/>
      <c r="Y819" s="374"/>
      <c r="Z819" s="374"/>
      <c r="AA819" s="374"/>
      <c r="AB819" s="374"/>
      <c r="AC819" s="374"/>
      <c r="AD819" s="374"/>
      <c r="AE819" s="375"/>
      <c r="AF819" s="375"/>
      <c r="AG819" s="375"/>
      <c r="AH819" s="375"/>
      <c r="AI819" s="375"/>
      <c r="AJ819" s="375"/>
      <c r="AK819" s="375"/>
      <c r="AL819" s="375"/>
      <c r="AM819" s="375"/>
      <c r="AN819" s="375"/>
      <c r="AO819" s="374"/>
      <c r="AP819" s="374"/>
      <c r="AQ819" s="374"/>
      <c r="AR819" s="374"/>
      <c r="AS819" s="374"/>
      <c r="AT819" s="374"/>
      <c r="AU819" s="374"/>
      <c r="AW819" s="363"/>
      <c r="AX819" s="363"/>
      <c r="AY819" s="363"/>
      <c r="AZ819" s="363"/>
      <c r="BA819" s="363"/>
      <c r="BD819" s="374" t="str">
        <f>IF(W819="","",IF(F819="休日",AW819,IF(F819="法休",AW819,VLOOKUP(F819,カレンダマスタ!$Q$56:$R$69,2,FALSE))))</f>
        <v/>
      </c>
      <c r="BG819" s="374"/>
      <c r="BH819" s="374"/>
    </row>
    <row r="820" spans="2:60" ht="13.8" thickBot="1">
      <c r="B820" s="329"/>
      <c r="C820" s="377"/>
      <c r="D820" s="378"/>
      <c r="E820" s="379"/>
      <c r="F820" s="378"/>
      <c r="G820" s="377"/>
      <c r="H820" s="380"/>
      <c r="I820" s="380"/>
      <c r="J820" s="380"/>
      <c r="K820" s="380"/>
      <c r="L820" s="380"/>
      <c r="M820" s="380"/>
      <c r="N820" s="380"/>
      <c r="O820" s="380"/>
      <c r="P820" s="380"/>
      <c r="Q820" s="380"/>
      <c r="R820" s="380"/>
      <c r="S820" s="380"/>
      <c r="T820" s="380"/>
      <c r="U820" s="380"/>
      <c r="V820" s="380"/>
      <c r="W820" s="380"/>
      <c r="X820" s="380"/>
      <c r="Y820" s="380"/>
      <c r="Z820" s="380"/>
      <c r="AA820" s="380"/>
      <c r="AB820" s="380"/>
      <c r="AC820" s="380"/>
      <c r="AD820" s="380"/>
      <c r="AE820" s="381"/>
      <c r="AF820" s="381"/>
      <c r="AG820" s="381"/>
      <c r="AH820" s="381"/>
      <c r="AI820" s="381"/>
      <c r="AJ820" s="381"/>
      <c r="AK820" s="381"/>
      <c r="AL820" s="381"/>
      <c r="AM820" s="381"/>
      <c r="AN820" s="381"/>
      <c r="AO820" s="380"/>
      <c r="AP820" s="380"/>
      <c r="AQ820" s="380"/>
      <c r="AR820" s="380"/>
      <c r="AS820" s="380"/>
      <c r="AT820" s="380"/>
      <c r="AU820" s="380"/>
      <c r="AW820" s="364"/>
      <c r="AX820" s="364"/>
      <c r="AY820" s="364"/>
      <c r="AZ820" s="364"/>
      <c r="BA820" s="364"/>
      <c r="BD820" s="380" t="str">
        <f>IF(W820="","",IF(F820="休日",AW820,IF(F820="法休",AW820,VLOOKUP(F820,カレンダマスタ!$Q$56:$R$69,2,FALSE))))</f>
        <v/>
      </c>
      <c r="BG820" s="380"/>
      <c r="BH820" s="380"/>
    </row>
    <row r="821" spans="2:60">
      <c r="B821" s="176">
        <f>B776+1</f>
        <v>19</v>
      </c>
      <c r="C821" s="382" t="str">
        <f>IF(STEP!C821&lt;&gt;"",STEP!C821,"")</f>
        <v/>
      </c>
      <c r="D821" s="383" t="str">
        <f>IF(STEP!D821&lt;&gt;"",STEP!D821,"")</f>
        <v/>
      </c>
      <c r="E821" s="384" t="str">
        <f>IF(STEP!E821&lt;&gt;"",STEP!E821,"")</f>
        <v/>
      </c>
      <c r="F821" s="248"/>
      <c r="G821" s="249"/>
      <c r="H821" s="250"/>
      <c r="I821" s="250"/>
      <c r="J821" s="250"/>
      <c r="K821" s="250"/>
      <c r="L821" s="250"/>
      <c r="M821" s="250"/>
      <c r="N821" s="250"/>
      <c r="O821" s="250"/>
      <c r="P821" s="250"/>
      <c r="Q821" s="250"/>
      <c r="R821" s="250"/>
      <c r="S821" s="250"/>
      <c r="T821" s="250"/>
      <c r="U821" s="250"/>
      <c r="V821" s="250"/>
      <c r="W821" s="250"/>
      <c r="X821" s="250"/>
      <c r="Y821" s="250"/>
      <c r="Z821" s="250"/>
      <c r="AA821" s="250"/>
      <c r="AB821" s="250"/>
      <c r="AC821" s="250"/>
      <c r="AD821" s="250"/>
      <c r="AE821" s="251"/>
      <c r="AF821" s="251"/>
      <c r="AG821" s="251"/>
      <c r="AH821" s="251"/>
      <c r="AI821" s="251"/>
      <c r="AJ821" s="251"/>
      <c r="AK821" s="251"/>
      <c r="AL821" s="251"/>
      <c r="AM821" s="251"/>
      <c r="AN821" s="251"/>
      <c r="AO821" s="250"/>
      <c r="AP821" s="250"/>
      <c r="AQ821" s="250"/>
      <c r="AR821" s="250"/>
      <c r="AS821" s="250"/>
      <c r="AT821" s="250"/>
      <c r="AU821" s="250"/>
      <c r="AW821" s="282" t="str">
        <f t="shared" ref="AW821:AW855" si="98">IF(W821&lt;&gt;"",IF(W821&lt;&gt;"",CEILING(IF(J821&lt;&gt;"",J821,I821),$AY$8),""),"")</f>
        <v/>
      </c>
      <c r="AX821" s="282" t="str">
        <f>IF(W821&lt;&gt;"",IF(W821&lt;&gt;"",IF(OR(K821="早出",AND(BD821&lt;AW821,K821&lt;&gt;"有償遅刻")),AW821,BD821),""),"")</f>
        <v/>
      </c>
      <c r="AY821" s="282" t="str">
        <f t="shared" ref="AY821:AY855" si="99">IF(W821&lt;&gt;"",FLOOR(IF(N821&lt;&gt;"",N821,M821),$AY$8),"")</f>
        <v/>
      </c>
      <c r="AZ821" s="282" t="str">
        <f t="shared" ref="AZ821:AZ855" si="100">IF(W821&lt;&gt;"",IF(AY821&lt;&gt;0,AY821-AR821,L821-AR821),"")</f>
        <v/>
      </c>
      <c r="BA821" s="282" t="str">
        <f t="shared" ref="BA821:BA855" si="101">IF(W821&lt;&gt;"",W821,"")</f>
        <v/>
      </c>
      <c r="BD821" s="250" t="str">
        <f>IF(W821="","",IF(F821="休日",AW821,IF(F821="法休",AW821,VLOOKUP(F821,カレンダマスタ!$Q$56:$R$69,2,FALSE))))</f>
        <v/>
      </c>
      <c r="BG821" s="250" t="str">
        <f>STEP!AF821</f>
        <v/>
      </c>
      <c r="BH821" s="250" t="str">
        <f>IF(AX821="","",IF(P821&lt;&gt;"","",IF(BG821="CS","OK",IF(VLOOKUP(E821,カレンダマスタ!$A$5:$D$381,4,FALSE)&gt;0,"",IF(OR(AX821*24&gt;10.84,AZ821*24&lt;14.5)=TRUE,"×","OK")))))</f>
        <v/>
      </c>
    </row>
    <row r="822" spans="2:60">
      <c r="B822" s="111"/>
      <c r="C822" s="385" t="str">
        <f>IF(STEP!C822&lt;&gt;"",STEP!C822,"")</f>
        <v/>
      </c>
      <c r="D822" s="386" t="str">
        <f>IF(STEP!D822&lt;&gt;"",STEP!D822,"")</f>
        <v/>
      </c>
      <c r="E822" s="387" t="str">
        <f>IF(STEP!E822&lt;&gt;"",STEP!E822,"")</f>
        <v/>
      </c>
      <c r="F822" s="253"/>
      <c r="G822" s="252"/>
      <c r="H822" s="254"/>
      <c r="I822" s="254"/>
      <c r="J822" s="254"/>
      <c r="K822" s="254"/>
      <c r="L822" s="254"/>
      <c r="M822" s="254"/>
      <c r="N822" s="254"/>
      <c r="O822" s="254"/>
      <c r="P822" s="254"/>
      <c r="Q822" s="254"/>
      <c r="R822" s="254"/>
      <c r="S822" s="254"/>
      <c r="T822" s="254"/>
      <c r="U822" s="254"/>
      <c r="V822" s="254"/>
      <c r="W822" s="254"/>
      <c r="X822" s="254"/>
      <c r="Y822" s="254"/>
      <c r="Z822" s="254"/>
      <c r="AA822" s="254"/>
      <c r="AB822" s="254"/>
      <c r="AC822" s="254"/>
      <c r="AD822" s="254"/>
      <c r="AE822" s="255"/>
      <c r="AF822" s="255"/>
      <c r="AG822" s="255"/>
      <c r="AH822" s="255"/>
      <c r="AI822" s="255"/>
      <c r="AJ822" s="255"/>
      <c r="AK822" s="255"/>
      <c r="AL822" s="255"/>
      <c r="AM822" s="255"/>
      <c r="AN822" s="255"/>
      <c r="AO822" s="254"/>
      <c r="AP822" s="254"/>
      <c r="AQ822" s="254"/>
      <c r="AR822" s="254"/>
      <c r="AS822" s="254"/>
      <c r="AT822" s="254"/>
      <c r="AU822" s="254"/>
      <c r="AW822" s="283" t="str">
        <f t="shared" si="98"/>
        <v/>
      </c>
      <c r="AX822" s="283" t="str">
        <f t="shared" si="96"/>
        <v/>
      </c>
      <c r="AY822" s="283" t="str">
        <f t="shared" si="99"/>
        <v/>
      </c>
      <c r="AZ822" s="283" t="str">
        <f t="shared" si="100"/>
        <v/>
      </c>
      <c r="BA822" s="283" t="str">
        <f t="shared" si="101"/>
        <v/>
      </c>
      <c r="BD822" s="254" t="str">
        <f>IF(W822="","",IF(F822="休日",AW822,IF(F822="法休",AW822,VLOOKUP(F822,カレンダマスタ!$Q$56:$R$69,2,FALSE))))</f>
        <v/>
      </c>
      <c r="BG822" s="254" t="str">
        <f>BG821</f>
        <v/>
      </c>
      <c r="BH822" s="254" t="str">
        <f>IF(AX822="","",IF(P822&lt;&gt;"","",IF(BG822="CS","OK",IF(VLOOKUP(E822,カレンダマスタ!$A$5:$D$381,4,FALSE)&gt;0,"",IF(OR(AX822*24&gt;10.84,AZ822*24&lt;14.5)=TRUE,"×","OK")))))</f>
        <v/>
      </c>
    </row>
    <row r="823" spans="2:60">
      <c r="B823" s="111"/>
      <c r="C823" s="385" t="str">
        <f>IF(STEP!C823&lt;&gt;"",STEP!C823,"")</f>
        <v/>
      </c>
      <c r="D823" s="386" t="str">
        <f>IF(STEP!D823&lt;&gt;"",STEP!D823,"")</f>
        <v/>
      </c>
      <c r="E823" s="387" t="str">
        <f>IF(STEP!E823&lt;&gt;"",STEP!E823,"")</f>
        <v/>
      </c>
      <c r="F823" s="253"/>
      <c r="G823" s="252"/>
      <c r="H823" s="254"/>
      <c r="I823" s="254"/>
      <c r="J823" s="254"/>
      <c r="K823" s="254"/>
      <c r="L823" s="254"/>
      <c r="M823" s="254"/>
      <c r="N823" s="254"/>
      <c r="O823" s="254"/>
      <c r="P823" s="254"/>
      <c r="Q823" s="254"/>
      <c r="R823" s="254"/>
      <c r="S823" s="254"/>
      <c r="T823" s="254"/>
      <c r="U823" s="254"/>
      <c r="V823" s="254"/>
      <c r="W823" s="254"/>
      <c r="X823" s="254"/>
      <c r="Y823" s="254"/>
      <c r="Z823" s="254"/>
      <c r="AA823" s="254"/>
      <c r="AB823" s="254"/>
      <c r="AC823" s="254"/>
      <c r="AD823" s="254"/>
      <c r="AE823" s="255"/>
      <c r="AF823" s="255"/>
      <c r="AG823" s="255"/>
      <c r="AH823" s="255"/>
      <c r="AI823" s="255"/>
      <c r="AJ823" s="255"/>
      <c r="AK823" s="255"/>
      <c r="AL823" s="255"/>
      <c r="AM823" s="255"/>
      <c r="AN823" s="255"/>
      <c r="AO823" s="254"/>
      <c r="AP823" s="254"/>
      <c r="AQ823" s="254"/>
      <c r="AR823" s="254"/>
      <c r="AS823" s="254"/>
      <c r="AT823" s="254"/>
      <c r="AU823" s="254"/>
      <c r="AW823" s="283" t="str">
        <f t="shared" si="98"/>
        <v/>
      </c>
      <c r="AX823" s="283" t="str">
        <f t="shared" si="96"/>
        <v/>
      </c>
      <c r="AY823" s="283" t="str">
        <f t="shared" si="99"/>
        <v/>
      </c>
      <c r="AZ823" s="283" t="str">
        <f t="shared" si="100"/>
        <v/>
      </c>
      <c r="BA823" s="283" t="str">
        <f t="shared" si="101"/>
        <v/>
      </c>
      <c r="BD823" s="254" t="str">
        <f>IF(W823="","",IF(F823="休日",AW823,IF(F823="法休",AW823,VLOOKUP(F823,カレンダマスタ!$Q$56:$R$69,2,FALSE))))</f>
        <v/>
      </c>
      <c r="BG823" s="254" t="str">
        <f t="shared" si="97"/>
        <v/>
      </c>
      <c r="BH823" s="254" t="str">
        <f>IF(AX823="","",IF(P823&lt;&gt;"","",IF(BG823="CS","OK",IF(VLOOKUP(E823,カレンダマスタ!$A$5:$D$381,4,FALSE)&gt;0,"",IF(OR(AX823*24&gt;10.84,AZ823*24&lt;14.5)=TRUE,"×","OK")))))</f>
        <v/>
      </c>
    </row>
    <row r="824" spans="2:60">
      <c r="B824" s="111"/>
      <c r="C824" s="385" t="str">
        <f>IF(STEP!C824&lt;&gt;"",STEP!C824,"")</f>
        <v/>
      </c>
      <c r="D824" s="386" t="str">
        <f>IF(STEP!D824&lt;&gt;"",STEP!D824,"")</f>
        <v/>
      </c>
      <c r="E824" s="387" t="str">
        <f>IF(STEP!E824&lt;&gt;"",STEP!E824,"")</f>
        <v/>
      </c>
      <c r="F824" s="256"/>
      <c r="G824" s="257"/>
      <c r="H824" s="254"/>
      <c r="I824" s="254"/>
      <c r="J824" s="254"/>
      <c r="K824" s="254"/>
      <c r="L824" s="254"/>
      <c r="M824" s="254"/>
      <c r="N824" s="254"/>
      <c r="O824" s="254"/>
      <c r="P824" s="254"/>
      <c r="Q824" s="254"/>
      <c r="R824" s="254"/>
      <c r="S824" s="254"/>
      <c r="T824" s="254"/>
      <c r="U824" s="254"/>
      <c r="V824" s="254"/>
      <c r="W824" s="254"/>
      <c r="X824" s="254"/>
      <c r="Y824" s="254"/>
      <c r="Z824" s="254"/>
      <c r="AA824" s="254"/>
      <c r="AB824" s="254"/>
      <c r="AC824" s="254"/>
      <c r="AD824" s="254"/>
      <c r="AE824" s="255"/>
      <c r="AF824" s="255"/>
      <c r="AG824" s="255"/>
      <c r="AH824" s="255"/>
      <c r="AI824" s="255"/>
      <c r="AJ824" s="255"/>
      <c r="AK824" s="255"/>
      <c r="AL824" s="255"/>
      <c r="AM824" s="255"/>
      <c r="AN824" s="255"/>
      <c r="AO824" s="254"/>
      <c r="AP824" s="254"/>
      <c r="AQ824" s="254"/>
      <c r="AR824" s="254"/>
      <c r="AS824" s="254"/>
      <c r="AT824" s="254"/>
      <c r="AU824" s="254"/>
      <c r="AW824" s="283" t="str">
        <f t="shared" si="98"/>
        <v/>
      </c>
      <c r="AX824" s="283" t="str">
        <f t="shared" si="96"/>
        <v/>
      </c>
      <c r="AY824" s="283" t="str">
        <f t="shared" si="99"/>
        <v/>
      </c>
      <c r="AZ824" s="283" t="str">
        <f t="shared" si="100"/>
        <v/>
      </c>
      <c r="BA824" s="283" t="str">
        <f t="shared" si="101"/>
        <v/>
      </c>
      <c r="BD824" s="254" t="str">
        <f>IF(W824="","",IF(F824="休日",AW824,IF(F824="法休",AW824,VLOOKUP(F824,カレンダマスタ!$Q$56:$R$69,2,FALSE))))</f>
        <v/>
      </c>
      <c r="BG824" s="254" t="str">
        <f t="shared" si="97"/>
        <v/>
      </c>
      <c r="BH824" s="254" t="str">
        <f>IF(AX824="","",IF(P824&lt;&gt;"","",IF(BG824="CS","OK",IF(VLOOKUP(E824,カレンダマスタ!$A$5:$D$381,4,FALSE)&gt;0,"",IF(OR(AX824*24&gt;10.84,AZ824*24&lt;14.5)=TRUE,"×","OK")))))</f>
        <v/>
      </c>
    </row>
    <row r="825" spans="2:60">
      <c r="B825" s="111"/>
      <c r="C825" s="385" t="str">
        <f>IF(STEP!C825&lt;&gt;"",STEP!C825,"")</f>
        <v/>
      </c>
      <c r="D825" s="386" t="str">
        <f>IF(STEP!D825&lt;&gt;"",STEP!D825,"")</f>
        <v/>
      </c>
      <c r="E825" s="387" t="str">
        <f>IF(STEP!E825&lt;&gt;"",STEP!E825,"")</f>
        <v/>
      </c>
      <c r="F825" s="256"/>
      <c r="G825" s="257"/>
      <c r="H825" s="254"/>
      <c r="I825" s="254"/>
      <c r="J825" s="254"/>
      <c r="K825" s="254"/>
      <c r="L825" s="254"/>
      <c r="M825" s="254"/>
      <c r="N825" s="254"/>
      <c r="O825" s="254"/>
      <c r="P825" s="254"/>
      <c r="Q825" s="254"/>
      <c r="R825" s="254"/>
      <c r="S825" s="254"/>
      <c r="T825" s="254"/>
      <c r="U825" s="254"/>
      <c r="V825" s="254"/>
      <c r="W825" s="254"/>
      <c r="X825" s="254"/>
      <c r="Y825" s="254"/>
      <c r="Z825" s="254"/>
      <c r="AA825" s="254"/>
      <c r="AB825" s="254"/>
      <c r="AC825" s="254"/>
      <c r="AD825" s="254"/>
      <c r="AE825" s="255"/>
      <c r="AF825" s="255"/>
      <c r="AG825" s="255"/>
      <c r="AH825" s="255"/>
      <c r="AI825" s="255"/>
      <c r="AJ825" s="255"/>
      <c r="AK825" s="255"/>
      <c r="AL825" s="255"/>
      <c r="AM825" s="255"/>
      <c r="AN825" s="255"/>
      <c r="AO825" s="254"/>
      <c r="AP825" s="254"/>
      <c r="AQ825" s="254"/>
      <c r="AR825" s="254"/>
      <c r="AS825" s="254"/>
      <c r="AT825" s="254"/>
      <c r="AU825" s="254"/>
      <c r="AW825" s="283" t="str">
        <f t="shared" si="98"/>
        <v/>
      </c>
      <c r="AX825" s="283" t="str">
        <f t="shared" si="96"/>
        <v/>
      </c>
      <c r="AY825" s="283" t="str">
        <f t="shared" si="99"/>
        <v/>
      </c>
      <c r="AZ825" s="283" t="str">
        <f t="shared" si="100"/>
        <v/>
      </c>
      <c r="BA825" s="283" t="str">
        <f t="shared" si="101"/>
        <v/>
      </c>
      <c r="BD825" s="254" t="str">
        <f>IF(W825="","",IF(F825="休日",AW825,IF(F825="法休",AW825,VLOOKUP(F825,カレンダマスタ!$Q$56:$R$69,2,FALSE))))</f>
        <v/>
      </c>
      <c r="BG825" s="254" t="str">
        <f t="shared" si="97"/>
        <v/>
      </c>
      <c r="BH825" s="254" t="str">
        <f>IF(AX825="","",IF(P825&lt;&gt;"","",IF(BG825="CS","OK",IF(VLOOKUP(E825,カレンダマスタ!$A$5:$D$381,4,FALSE)&gt;0,"",IF(OR(AX825*24&gt;10.84,AZ825*24&lt;14.5)=TRUE,"×","OK")))))</f>
        <v/>
      </c>
    </row>
    <row r="826" spans="2:60">
      <c r="B826" s="111"/>
      <c r="C826" s="385" t="str">
        <f>IF(STEP!C826&lt;&gt;"",STEP!C826,"")</f>
        <v/>
      </c>
      <c r="D826" s="386" t="str">
        <f>IF(STEP!D826&lt;&gt;"",STEP!D826,"")</f>
        <v/>
      </c>
      <c r="E826" s="387" t="str">
        <f>IF(STEP!E826&lt;&gt;"",STEP!E826,"")</f>
        <v/>
      </c>
      <c r="F826" s="256"/>
      <c r="G826" s="252"/>
      <c r="H826" s="254"/>
      <c r="I826" s="254"/>
      <c r="J826" s="254"/>
      <c r="K826" s="254"/>
      <c r="L826" s="254"/>
      <c r="M826" s="254"/>
      <c r="N826" s="254"/>
      <c r="O826" s="254"/>
      <c r="P826" s="254"/>
      <c r="Q826" s="254"/>
      <c r="R826" s="254"/>
      <c r="S826" s="254"/>
      <c r="T826" s="254"/>
      <c r="U826" s="254"/>
      <c r="V826" s="254"/>
      <c r="W826" s="254"/>
      <c r="X826" s="254"/>
      <c r="Y826" s="254"/>
      <c r="Z826" s="254"/>
      <c r="AA826" s="254"/>
      <c r="AB826" s="254"/>
      <c r="AC826" s="254"/>
      <c r="AD826" s="254"/>
      <c r="AE826" s="255"/>
      <c r="AF826" s="255"/>
      <c r="AG826" s="255"/>
      <c r="AH826" s="255"/>
      <c r="AI826" s="255"/>
      <c r="AJ826" s="255"/>
      <c r="AK826" s="255"/>
      <c r="AL826" s="255"/>
      <c r="AM826" s="255"/>
      <c r="AN826" s="255"/>
      <c r="AO826" s="254"/>
      <c r="AP826" s="254"/>
      <c r="AQ826" s="254"/>
      <c r="AR826" s="254"/>
      <c r="AS826" s="254"/>
      <c r="AT826" s="254"/>
      <c r="AU826" s="254"/>
      <c r="AW826" s="283" t="str">
        <f t="shared" si="98"/>
        <v/>
      </c>
      <c r="AX826" s="283" t="str">
        <f t="shared" si="96"/>
        <v/>
      </c>
      <c r="AY826" s="283" t="str">
        <f t="shared" si="99"/>
        <v/>
      </c>
      <c r="AZ826" s="283" t="str">
        <f t="shared" si="100"/>
        <v/>
      </c>
      <c r="BA826" s="283" t="str">
        <f t="shared" si="101"/>
        <v/>
      </c>
      <c r="BD826" s="254" t="str">
        <f>IF(W826="","",IF(F826="休日",AW826,IF(F826="法休",AW826,VLOOKUP(F826,カレンダマスタ!$Q$56:$R$69,2,FALSE))))</f>
        <v/>
      </c>
      <c r="BG826" s="254" t="str">
        <f t="shared" si="97"/>
        <v/>
      </c>
      <c r="BH826" s="254" t="str">
        <f>IF(AX826="","",IF(P826&lt;&gt;"","",IF(BG826="CS","OK",IF(VLOOKUP(E826,カレンダマスタ!$A$5:$D$381,4,FALSE)&gt;0,"",IF(OR(AX826*24&gt;10.84,AZ826*24&lt;14.5)=TRUE,"×","OK")))))</f>
        <v/>
      </c>
    </row>
    <row r="827" spans="2:60">
      <c r="B827" s="111"/>
      <c r="C827" s="388" t="str">
        <f>IF(STEP!C827&lt;&gt;"",STEP!C827,"")</f>
        <v/>
      </c>
      <c r="D827" s="389" t="str">
        <f>IF(STEP!D827&lt;&gt;"",STEP!D827,"")</f>
        <v/>
      </c>
      <c r="E827" s="390" t="str">
        <f>IF(STEP!E827&lt;&gt;"",STEP!E827,"")</f>
        <v/>
      </c>
      <c r="F827" s="259"/>
      <c r="G827" s="258"/>
      <c r="H827" s="260"/>
      <c r="I827" s="260"/>
      <c r="J827" s="260"/>
      <c r="K827" s="260"/>
      <c r="L827" s="260"/>
      <c r="M827" s="260"/>
      <c r="N827" s="260"/>
      <c r="O827" s="260"/>
      <c r="P827" s="260"/>
      <c r="Q827" s="260"/>
      <c r="R827" s="260"/>
      <c r="S827" s="260"/>
      <c r="T827" s="260"/>
      <c r="U827" s="260"/>
      <c r="V827" s="260"/>
      <c r="W827" s="260"/>
      <c r="X827" s="260"/>
      <c r="Y827" s="260"/>
      <c r="Z827" s="260"/>
      <c r="AA827" s="260"/>
      <c r="AB827" s="260"/>
      <c r="AC827" s="260"/>
      <c r="AD827" s="260"/>
      <c r="AE827" s="261"/>
      <c r="AF827" s="261"/>
      <c r="AG827" s="261"/>
      <c r="AH827" s="261"/>
      <c r="AI827" s="261"/>
      <c r="AJ827" s="261"/>
      <c r="AK827" s="261"/>
      <c r="AL827" s="261"/>
      <c r="AM827" s="261"/>
      <c r="AN827" s="261"/>
      <c r="AO827" s="260"/>
      <c r="AP827" s="260"/>
      <c r="AQ827" s="260"/>
      <c r="AR827" s="260"/>
      <c r="AS827" s="260"/>
      <c r="AT827" s="260"/>
      <c r="AU827" s="260"/>
      <c r="AW827" s="284" t="str">
        <f t="shared" si="98"/>
        <v/>
      </c>
      <c r="AX827" s="284" t="str">
        <f t="shared" si="96"/>
        <v/>
      </c>
      <c r="AY827" s="284" t="str">
        <f t="shared" si="99"/>
        <v/>
      </c>
      <c r="AZ827" s="284" t="str">
        <f t="shared" si="100"/>
        <v/>
      </c>
      <c r="BA827" s="284" t="str">
        <f t="shared" si="101"/>
        <v/>
      </c>
      <c r="BD827" s="260" t="str">
        <f>IF(W827="","",IF(F827="休日",AW827,IF(F827="法休",AW827,VLOOKUP(F827,カレンダマスタ!$Q$56:$R$69,2,FALSE))))</f>
        <v/>
      </c>
      <c r="BG827" s="260" t="str">
        <f t="shared" si="97"/>
        <v/>
      </c>
      <c r="BH827" s="260" t="str">
        <f>IF(AX827="","",IF(P827&lt;&gt;"","",IF(BG827="CS","OK",IF(VLOOKUP(E827,カレンダマスタ!$A$5:$D$381,4,FALSE)&gt;0,"",IF(OR(AX827*24&gt;10.84,AZ827*24&lt;14.5)=TRUE,"×","OK")))))</f>
        <v/>
      </c>
    </row>
    <row r="828" spans="2:60">
      <c r="B828" s="111"/>
      <c r="C828" s="391" t="str">
        <f>IF(STEP!C828&lt;&gt;"",STEP!C828,"")</f>
        <v/>
      </c>
      <c r="D828" s="392" t="str">
        <f>IF(STEP!D828&lt;&gt;"",STEP!D828,"")</f>
        <v/>
      </c>
      <c r="E828" s="393" t="str">
        <f>IF(STEP!E828&lt;&gt;"",STEP!E828,"")</f>
        <v/>
      </c>
      <c r="F828" s="263"/>
      <c r="G828" s="262"/>
      <c r="H828" s="264"/>
      <c r="I828" s="264"/>
      <c r="J828" s="264"/>
      <c r="K828" s="264"/>
      <c r="L828" s="264"/>
      <c r="M828" s="264"/>
      <c r="N828" s="264"/>
      <c r="O828" s="264"/>
      <c r="P828" s="264"/>
      <c r="Q828" s="264"/>
      <c r="R828" s="264"/>
      <c r="S828" s="264"/>
      <c r="T828" s="264"/>
      <c r="U828" s="264"/>
      <c r="V828" s="264"/>
      <c r="W828" s="264"/>
      <c r="X828" s="264"/>
      <c r="Y828" s="264"/>
      <c r="Z828" s="264"/>
      <c r="AA828" s="264"/>
      <c r="AB828" s="264"/>
      <c r="AC828" s="264"/>
      <c r="AD828" s="264"/>
      <c r="AE828" s="265"/>
      <c r="AF828" s="265"/>
      <c r="AG828" s="265"/>
      <c r="AH828" s="265"/>
      <c r="AI828" s="265"/>
      <c r="AJ828" s="265"/>
      <c r="AK828" s="265"/>
      <c r="AL828" s="265"/>
      <c r="AM828" s="265"/>
      <c r="AN828" s="265"/>
      <c r="AO828" s="264"/>
      <c r="AP828" s="264"/>
      <c r="AQ828" s="264"/>
      <c r="AR828" s="264"/>
      <c r="AS828" s="264"/>
      <c r="AT828" s="264"/>
      <c r="AU828" s="264"/>
      <c r="AW828" s="285" t="str">
        <f t="shared" si="98"/>
        <v/>
      </c>
      <c r="AX828" s="285" t="str">
        <f t="shared" si="96"/>
        <v/>
      </c>
      <c r="AY828" s="285" t="str">
        <f t="shared" si="99"/>
        <v/>
      </c>
      <c r="AZ828" s="285" t="str">
        <f t="shared" si="100"/>
        <v/>
      </c>
      <c r="BA828" s="285" t="str">
        <f t="shared" si="101"/>
        <v/>
      </c>
      <c r="BD828" s="264" t="str">
        <f>IF(W828="","",IF(F828="休日",AW828,IF(F828="法休",AW828,VLOOKUP(F828,カレンダマスタ!$Q$56:$R$69,2,FALSE))))</f>
        <v/>
      </c>
      <c r="BG828" s="264" t="str">
        <f t="shared" si="97"/>
        <v/>
      </c>
      <c r="BH828" s="264" t="str">
        <f>IF(AX828="","",IF(P828&lt;&gt;"","",IF(BG828="CS","OK",IF(VLOOKUP(E828,カレンダマスタ!$A$5:$D$381,4,FALSE)&gt;0,"",IF(OR(AX828*24&gt;10.84,AZ828*24&lt;14.5)=TRUE,"×","OK")))))</f>
        <v/>
      </c>
    </row>
    <row r="829" spans="2:60">
      <c r="B829" s="111"/>
      <c r="C829" s="385" t="str">
        <f>IF(STEP!C829&lt;&gt;"",STEP!C829,"")</f>
        <v/>
      </c>
      <c r="D829" s="386" t="str">
        <f>IF(STEP!D829&lt;&gt;"",STEP!D829,"")</f>
        <v/>
      </c>
      <c r="E829" s="387" t="str">
        <f>IF(STEP!E829&lt;&gt;"",STEP!E829,"")</f>
        <v/>
      </c>
      <c r="F829" s="253"/>
      <c r="G829" s="252"/>
      <c r="H829" s="254"/>
      <c r="I829" s="254"/>
      <c r="J829" s="254"/>
      <c r="K829" s="254"/>
      <c r="L829" s="254"/>
      <c r="M829" s="254"/>
      <c r="N829" s="254"/>
      <c r="O829" s="254"/>
      <c r="P829" s="254"/>
      <c r="Q829" s="254"/>
      <c r="R829" s="254"/>
      <c r="S829" s="254"/>
      <c r="T829" s="254"/>
      <c r="U829" s="254"/>
      <c r="V829" s="254"/>
      <c r="W829" s="254"/>
      <c r="X829" s="254"/>
      <c r="Y829" s="254"/>
      <c r="Z829" s="254"/>
      <c r="AA829" s="254"/>
      <c r="AB829" s="254"/>
      <c r="AC829" s="254"/>
      <c r="AD829" s="254"/>
      <c r="AE829" s="255"/>
      <c r="AF829" s="255"/>
      <c r="AG829" s="255"/>
      <c r="AH829" s="255"/>
      <c r="AI829" s="255"/>
      <c r="AJ829" s="255"/>
      <c r="AK829" s="255"/>
      <c r="AL829" s="255"/>
      <c r="AM829" s="255"/>
      <c r="AN829" s="255"/>
      <c r="AO829" s="254"/>
      <c r="AP829" s="254"/>
      <c r="AQ829" s="254"/>
      <c r="AR829" s="254"/>
      <c r="AS829" s="254"/>
      <c r="AT829" s="254"/>
      <c r="AU829" s="254"/>
      <c r="AW829" s="283" t="str">
        <f t="shared" si="98"/>
        <v/>
      </c>
      <c r="AX829" s="283" t="str">
        <f t="shared" si="96"/>
        <v/>
      </c>
      <c r="AY829" s="283" t="str">
        <f t="shared" si="99"/>
        <v/>
      </c>
      <c r="AZ829" s="283" t="str">
        <f t="shared" si="100"/>
        <v/>
      </c>
      <c r="BA829" s="283" t="str">
        <f t="shared" si="101"/>
        <v/>
      </c>
      <c r="BD829" s="254" t="str">
        <f>IF(W829="","",IF(F829="休日",AW829,IF(F829="法休",AW829,VLOOKUP(F829,カレンダマスタ!$Q$56:$R$69,2,FALSE))))</f>
        <v/>
      </c>
      <c r="BG829" s="254" t="str">
        <f t="shared" si="97"/>
        <v/>
      </c>
      <c r="BH829" s="254" t="str">
        <f>IF(AX829="","",IF(P829&lt;&gt;"","",IF(BG829="CS","OK",IF(VLOOKUP(E829,カレンダマスタ!$A$5:$D$381,4,FALSE)&gt;0,"",IF(OR(AX829*24&gt;10.84,AZ829*24&lt;14.5)=TRUE,"×","OK")))))</f>
        <v/>
      </c>
    </row>
    <row r="830" spans="2:60">
      <c r="B830" s="111"/>
      <c r="C830" s="385" t="str">
        <f>IF(STEP!C830&lt;&gt;"",STEP!C830,"")</f>
        <v/>
      </c>
      <c r="D830" s="386" t="str">
        <f>IF(STEP!D830&lt;&gt;"",STEP!D830,"")</f>
        <v/>
      </c>
      <c r="E830" s="387" t="str">
        <f>IF(STEP!E830&lt;&gt;"",STEP!E830,"")</f>
        <v/>
      </c>
      <c r="F830" s="253"/>
      <c r="G830" s="252"/>
      <c r="H830" s="254"/>
      <c r="I830" s="254"/>
      <c r="J830" s="254"/>
      <c r="K830" s="254"/>
      <c r="L830" s="254"/>
      <c r="M830" s="254"/>
      <c r="N830" s="254"/>
      <c r="O830" s="254"/>
      <c r="P830" s="254"/>
      <c r="Q830" s="254"/>
      <c r="R830" s="254"/>
      <c r="S830" s="254"/>
      <c r="T830" s="254"/>
      <c r="U830" s="254"/>
      <c r="V830" s="254"/>
      <c r="W830" s="254"/>
      <c r="X830" s="254"/>
      <c r="Y830" s="254"/>
      <c r="Z830" s="254"/>
      <c r="AA830" s="254"/>
      <c r="AB830" s="254"/>
      <c r="AC830" s="254"/>
      <c r="AD830" s="254"/>
      <c r="AE830" s="255"/>
      <c r="AF830" s="255"/>
      <c r="AG830" s="255"/>
      <c r="AH830" s="255"/>
      <c r="AI830" s="255"/>
      <c r="AJ830" s="255"/>
      <c r="AK830" s="255"/>
      <c r="AL830" s="255"/>
      <c r="AM830" s="255"/>
      <c r="AN830" s="255"/>
      <c r="AO830" s="254"/>
      <c r="AP830" s="254"/>
      <c r="AQ830" s="254"/>
      <c r="AR830" s="254"/>
      <c r="AS830" s="254"/>
      <c r="AT830" s="254"/>
      <c r="AU830" s="254"/>
      <c r="AW830" s="283" t="str">
        <f t="shared" si="98"/>
        <v/>
      </c>
      <c r="AX830" s="283" t="str">
        <f t="shared" si="96"/>
        <v/>
      </c>
      <c r="AY830" s="283" t="str">
        <f t="shared" si="99"/>
        <v/>
      </c>
      <c r="AZ830" s="283" t="str">
        <f t="shared" si="100"/>
        <v/>
      </c>
      <c r="BA830" s="283" t="str">
        <f t="shared" si="101"/>
        <v/>
      </c>
      <c r="BD830" s="254" t="str">
        <f>IF(W830="","",IF(F830="休日",AW830,IF(F830="法休",AW830,VLOOKUP(F830,カレンダマスタ!$Q$56:$R$69,2,FALSE))))</f>
        <v/>
      </c>
      <c r="BG830" s="254" t="str">
        <f t="shared" si="97"/>
        <v/>
      </c>
      <c r="BH830" s="254" t="str">
        <f>IF(AX830="","",IF(P830&lt;&gt;"","",IF(BG830="CS","OK",IF(VLOOKUP(E830,カレンダマスタ!$A$5:$D$381,4,FALSE)&gt;0,"",IF(OR(AX830*24&gt;10.84,AZ830*24&lt;14.5)=TRUE,"×","OK")))))</f>
        <v/>
      </c>
    </row>
    <row r="831" spans="2:60">
      <c r="B831" s="111"/>
      <c r="C831" s="385" t="str">
        <f>IF(STEP!C831&lt;&gt;"",STEP!C831,"")</f>
        <v/>
      </c>
      <c r="D831" s="386" t="str">
        <f>IF(STEP!D831&lt;&gt;"",STEP!D831,"")</f>
        <v/>
      </c>
      <c r="E831" s="387" t="str">
        <f>IF(STEP!E831&lt;&gt;"",STEP!E831,"")</f>
        <v/>
      </c>
      <c r="F831" s="256"/>
      <c r="G831" s="257"/>
      <c r="H831" s="254"/>
      <c r="I831" s="254"/>
      <c r="J831" s="254"/>
      <c r="K831" s="254"/>
      <c r="L831" s="254"/>
      <c r="M831" s="254"/>
      <c r="N831" s="254"/>
      <c r="O831" s="254"/>
      <c r="P831" s="254"/>
      <c r="Q831" s="254"/>
      <c r="R831" s="254"/>
      <c r="S831" s="254"/>
      <c r="T831" s="254"/>
      <c r="U831" s="254"/>
      <c r="V831" s="254"/>
      <c r="W831" s="254"/>
      <c r="X831" s="254"/>
      <c r="Y831" s="254"/>
      <c r="Z831" s="254"/>
      <c r="AA831" s="254"/>
      <c r="AB831" s="254"/>
      <c r="AC831" s="254"/>
      <c r="AD831" s="254"/>
      <c r="AE831" s="255"/>
      <c r="AF831" s="255"/>
      <c r="AG831" s="255"/>
      <c r="AH831" s="255"/>
      <c r="AI831" s="255"/>
      <c r="AJ831" s="255"/>
      <c r="AK831" s="255"/>
      <c r="AL831" s="255"/>
      <c r="AM831" s="255"/>
      <c r="AN831" s="255"/>
      <c r="AO831" s="254"/>
      <c r="AP831" s="254"/>
      <c r="AQ831" s="254"/>
      <c r="AR831" s="254"/>
      <c r="AS831" s="254"/>
      <c r="AT831" s="254"/>
      <c r="AU831" s="254"/>
      <c r="AW831" s="283" t="str">
        <f t="shared" si="98"/>
        <v/>
      </c>
      <c r="AX831" s="283" t="str">
        <f t="shared" si="96"/>
        <v/>
      </c>
      <c r="AY831" s="283" t="str">
        <f t="shared" si="99"/>
        <v/>
      </c>
      <c r="AZ831" s="283" t="str">
        <f t="shared" si="100"/>
        <v/>
      </c>
      <c r="BA831" s="283" t="str">
        <f t="shared" si="101"/>
        <v/>
      </c>
      <c r="BD831" s="254" t="str">
        <f>IF(W831="","",IF(F831="休日",AW831,IF(F831="法休",AW831,VLOOKUP(F831,カレンダマスタ!$Q$56:$R$69,2,FALSE))))</f>
        <v/>
      </c>
      <c r="BG831" s="254" t="str">
        <f t="shared" si="97"/>
        <v/>
      </c>
      <c r="BH831" s="254" t="str">
        <f>IF(AX831="","",IF(P831&lt;&gt;"","",IF(BG831="CS","OK",IF(VLOOKUP(E831,カレンダマスタ!$A$5:$D$381,4,FALSE)&gt;0,"",IF(OR(AX831*24&gt;10.84,AZ831*24&lt;14.5)=TRUE,"×","OK")))))</f>
        <v/>
      </c>
    </row>
    <row r="832" spans="2:60">
      <c r="B832" s="111"/>
      <c r="C832" s="385" t="str">
        <f>IF(STEP!C832&lt;&gt;"",STEP!C832,"")</f>
        <v/>
      </c>
      <c r="D832" s="386" t="str">
        <f>IF(STEP!D832&lt;&gt;"",STEP!D832,"")</f>
        <v/>
      </c>
      <c r="E832" s="387" t="str">
        <f>IF(STEP!E832&lt;&gt;"",STEP!E832,"")</f>
        <v/>
      </c>
      <c r="F832" s="256"/>
      <c r="G832" s="257"/>
      <c r="H832" s="254"/>
      <c r="I832" s="254"/>
      <c r="J832" s="254"/>
      <c r="K832" s="254"/>
      <c r="L832" s="254"/>
      <c r="M832" s="254"/>
      <c r="N832" s="254"/>
      <c r="O832" s="254"/>
      <c r="P832" s="254"/>
      <c r="Q832" s="254"/>
      <c r="R832" s="254"/>
      <c r="S832" s="254"/>
      <c r="T832" s="254"/>
      <c r="U832" s="254"/>
      <c r="V832" s="254"/>
      <c r="W832" s="254"/>
      <c r="X832" s="254"/>
      <c r="Y832" s="254"/>
      <c r="Z832" s="254"/>
      <c r="AA832" s="254"/>
      <c r="AB832" s="254"/>
      <c r="AC832" s="254"/>
      <c r="AD832" s="254"/>
      <c r="AE832" s="255"/>
      <c r="AF832" s="255"/>
      <c r="AG832" s="255"/>
      <c r="AH832" s="255"/>
      <c r="AI832" s="255"/>
      <c r="AJ832" s="255"/>
      <c r="AK832" s="255"/>
      <c r="AL832" s="255"/>
      <c r="AM832" s="255"/>
      <c r="AN832" s="255"/>
      <c r="AO832" s="254"/>
      <c r="AP832" s="254"/>
      <c r="AQ832" s="254"/>
      <c r="AR832" s="254"/>
      <c r="AS832" s="254"/>
      <c r="AT832" s="254"/>
      <c r="AU832" s="254"/>
      <c r="AW832" s="283" t="str">
        <f t="shared" si="98"/>
        <v/>
      </c>
      <c r="AX832" s="283" t="str">
        <f t="shared" si="96"/>
        <v/>
      </c>
      <c r="AY832" s="283" t="str">
        <f t="shared" si="99"/>
        <v/>
      </c>
      <c r="AZ832" s="283" t="str">
        <f t="shared" si="100"/>
        <v/>
      </c>
      <c r="BA832" s="283" t="str">
        <f t="shared" si="101"/>
        <v/>
      </c>
      <c r="BD832" s="254" t="str">
        <f>IF(W832="","",IF(F832="休日",AW832,IF(F832="法休",AW832,VLOOKUP(F832,カレンダマスタ!$Q$56:$R$69,2,FALSE))))</f>
        <v/>
      </c>
      <c r="BG832" s="254" t="str">
        <f t="shared" si="97"/>
        <v/>
      </c>
      <c r="BH832" s="254" t="str">
        <f>IF(AX832="","",IF(P832&lt;&gt;"","",IF(BG832="CS","OK",IF(VLOOKUP(E832,カレンダマスタ!$A$5:$D$381,4,FALSE)&gt;0,"",IF(OR(AX832*24&gt;10.84,AZ832*24&lt;14.5)=TRUE,"×","OK")))))</f>
        <v/>
      </c>
    </row>
    <row r="833" spans="2:60">
      <c r="B833" s="111"/>
      <c r="C833" s="385" t="str">
        <f>IF(STEP!C833&lt;&gt;"",STEP!C833,"")</f>
        <v/>
      </c>
      <c r="D833" s="386" t="str">
        <f>IF(STEP!D833&lt;&gt;"",STEP!D833,"")</f>
        <v/>
      </c>
      <c r="E833" s="387" t="str">
        <f>IF(STEP!E833&lt;&gt;"",STEP!E833,"")</f>
        <v/>
      </c>
      <c r="F833" s="256"/>
      <c r="G833" s="257"/>
      <c r="H833" s="254"/>
      <c r="I833" s="254"/>
      <c r="J833" s="254"/>
      <c r="K833" s="254"/>
      <c r="L833" s="254"/>
      <c r="M833" s="254"/>
      <c r="N833" s="254"/>
      <c r="O833" s="254"/>
      <c r="P833" s="254"/>
      <c r="Q833" s="254"/>
      <c r="R833" s="254"/>
      <c r="S833" s="254"/>
      <c r="T833" s="254"/>
      <c r="U833" s="254"/>
      <c r="V833" s="254"/>
      <c r="W833" s="254"/>
      <c r="X833" s="254"/>
      <c r="Y833" s="254"/>
      <c r="Z833" s="254"/>
      <c r="AA833" s="254"/>
      <c r="AB833" s="254"/>
      <c r="AC833" s="254"/>
      <c r="AD833" s="254"/>
      <c r="AE833" s="255"/>
      <c r="AF833" s="255"/>
      <c r="AG833" s="255"/>
      <c r="AH833" s="255"/>
      <c r="AI833" s="255"/>
      <c r="AJ833" s="255"/>
      <c r="AK833" s="255"/>
      <c r="AL833" s="255"/>
      <c r="AM833" s="255"/>
      <c r="AN833" s="255"/>
      <c r="AO833" s="254"/>
      <c r="AP833" s="254"/>
      <c r="AQ833" s="254"/>
      <c r="AR833" s="254"/>
      <c r="AS833" s="254"/>
      <c r="AT833" s="254"/>
      <c r="AU833" s="254"/>
      <c r="AW833" s="283" t="str">
        <f t="shared" si="98"/>
        <v/>
      </c>
      <c r="AX833" s="283" t="str">
        <f t="shared" si="96"/>
        <v/>
      </c>
      <c r="AY833" s="283" t="str">
        <f t="shared" si="99"/>
        <v/>
      </c>
      <c r="AZ833" s="283" t="str">
        <f t="shared" si="100"/>
        <v/>
      </c>
      <c r="BA833" s="283" t="str">
        <f t="shared" si="101"/>
        <v/>
      </c>
      <c r="BD833" s="254" t="str">
        <f>IF(W833="","",IF(F833="休日",AW833,IF(F833="法休",AW833,VLOOKUP(F833,カレンダマスタ!$Q$56:$R$69,2,FALSE))))</f>
        <v/>
      </c>
      <c r="BG833" s="254" t="str">
        <f t="shared" si="97"/>
        <v/>
      </c>
      <c r="BH833" s="254" t="str">
        <f>IF(AX833="","",IF(P833&lt;&gt;"","",IF(BG833="CS","OK",IF(VLOOKUP(E833,カレンダマスタ!$A$5:$D$381,4,FALSE)&gt;0,"",IF(OR(AX833*24&gt;10.84,AZ833*24&lt;14.5)=TRUE,"×","OK")))))</f>
        <v/>
      </c>
    </row>
    <row r="834" spans="2:60">
      <c r="B834" s="111"/>
      <c r="C834" s="388" t="str">
        <f>IF(STEP!C834&lt;&gt;"",STEP!C834,"")</f>
        <v/>
      </c>
      <c r="D834" s="389" t="str">
        <f>IF(STEP!D834&lt;&gt;"",STEP!D834,"")</f>
        <v/>
      </c>
      <c r="E834" s="390" t="str">
        <f>IF(STEP!E834&lt;&gt;"",STEP!E834,"")</f>
        <v/>
      </c>
      <c r="F834" s="259"/>
      <c r="G834" s="266"/>
      <c r="H834" s="260"/>
      <c r="I834" s="260"/>
      <c r="J834" s="260"/>
      <c r="K834" s="260"/>
      <c r="L834" s="260"/>
      <c r="M834" s="260"/>
      <c r="N834" s="260"/>
      <c r="O834" s="260"/>
      <c r="P834" s="260"/>
      <c r="Q834" s="260"/>
      <c r="R834" s="260"/>
      <c r="S834" s="260"/>
      <c r="T834" s="260"/>
      <c r="U834" s="260"/>
      <c r="V834" s="260"/>
      <c r="W834" s="260"/>
      <c r="X834" s="260"/>
      <c r="Y834" s="260"/>
      <c r="Z834" s="260"/>
      <c r="AA834" s="260"/>
      <c r="AB834" s="260"/>
      <c r="AC834" s="260"/>
      <c r="AD834" s="260"/>
      <c r="AE834" s="261"/>
      <c r="AF834" s="261"/>
      <c r="AG834" s="261"/>
      <c r="AH834" s="261"/>
      <c r="AI834" s="261"/>
      <c r="AJ834" s="261"/>
      <c r="AK834" s="261"/>
      <c r="AL834" s="261"/>
      <c r="AM834" s="261"/>
      <c r="AN834" s="261"/>
      <c r="AO834" s="260"/>
      <c r="AP834" s="260"/>
      <c r="AQ834" s="260"/>
      <c r="AR834" s="260"/>
      <c r="AS834" s="260"/>
      <c r="AT834" s="260"/>
      <c r="AU834" s="260"/>
      <c r="AW834" s="284" t="str">
        <f t="shared" si="98"/>
        <v/>
      </c>
      <c r="AX834" s="284" t="str">
        <f t="shared" si="96"/>
        <v/>
      </c>
      <c r="AY834" s="284" t="str">
        <f t="shared" si="99"/>
        <v/>
      </c>
      <c r="AZ834" s="284" t="str">
        <f t="shared" si="100"/>
        <v/>
      </c>
      <c r="BA834" s="284" t="str">
        <f t="shared" si="101"/>
        <v/>
      </c>
      <c r="BD834" s="260" t="str">
        <f>IF(W834="","",IF(F834="休日",AW834,IF(F834="法休",AW834,VLOOKUP(F834,カレンダマスタ!$Q$56:$R$69,2,FALSE))))</f>
        <v/>
      </c>
      <c r="BG834" s="260" t="str">
        <f t="shared" si="97"/>
        <v/>
      </c>
      <c r="BH834" s="260" t="str">
        <f>IF(AX834="","",IF(P834&lt;&gt;"","",IF(BG834="CS","OK",IF(VLOOKUP(E834,カレンダマスタ!$A$5:$D$381,4,FALSE)&gt;0,"",IF(OR(AX834*24&gt;10.84,AZ834*24&lt;14.5)=TRUE,"×","OK")))))</f>
        <v/>
      </c>
    </row>
    <row r="835" spans="2:60">
      <c r="B835" s="111"/>
      <c r="C835" s="391" t="str">
        <f>IF(STEP!C835&lt;&gt;"",STEP!C835,"")</f>
        <v/>
      </c>
      <c r="D835" s="392" t="str">
        <f>IF(STEP!D835&lt;&gt;"",STEP!D835,"")</f>
        <v/>
      </c>
      <c r="E835" s="393" t="str">
        <f>IF(STEP!E835&lt;&gt;"",STEP!E835,"")</f>
        <v/>
      </c>
      <c r="F835" s="263"/>
      <c r="G835" s="267"/>
      <c r="H835" s="264"/>
      <c r="I835" s="264"/>
      <c r="J835" s="264"/>
      <c r="K835" s="264"/>
      <c r="L835" s="264"/>
      <c r="M835" s="264"/>
      <c r="N835" s="264"/>
      <c r="O835" s="264"/>
      <c r="P835" s="264"/>
      <c r="Q835" s="264"/>
      <c r="R835" s="264"/>
      <c r="S835" s="264"/>
      <c r="T835" s="264"/>
      <c r="U835" s="264"/>
      <c r="V835" s="264"/>
      <c r="W835" s="264"/>
      <c r="X835" s="264"/>
      <c r="Y835" s="264"/>
      <c r="Z835" s="264"/>
      <c r="AA835" s="264"/>
      <c r="AB835" s="264"/>
      <c r="AC835" s="264"/>
      <c r="AD835" s="264"/>
      <c r="AE835" s="265"/>
      <c r="AF835" s="265"/>
      <c r="AG835" s="265"/>
      <c r="AH835" s="265"/>
      <c r="AI835" s="265"/>
      <c r="AJ835" s="265"/>
      <c r="AK835" s="265"/>
      <c r="AL835" s="265"/>
      <c r="AM835" s="265"/>
      <c r="AN835" s="265"/>
      <c r="AO835" s="264"/>
      <c r="AP835" s="264"/>
      <c r="AQ835" s="264"/>
      <c r="AR835" s="264"/>
      <c r="AS835" s="264"/>
      <c r="AT835" s="264"/>
      <c r="AU835" s="264"/>
      <c r="AW835" s="285" t="str">
        <f t="shared" si="98"/>
        <v/>
      </c>
      <c r="AX835" s="285" t="str">
        <f t="shared" si="96"/>
        <v/>
      </c>
      <c r="AY835" s="285" t="str">
        <f t="shared" si="99"/>
        <v/>
      </c>
      <c r="AZ835" s="285" t="str">
        <f t="shared" si="100"/>
        <v/>
      </c>
      <c r="BA835" s="285" t="str">
        <f t="shared" si="101"/>
        <v/>
      </c>
      <c r="BD835" s="264" t="str">
        <f>IF(W835="","",IF(F835="休日",AW835,IF(F835="法休",AW835,VLOOKUP(F835,カレンダマスタ!$Q$56:$R$69,2,FALSE))))</f>
        <v/>
      </c>
      <c r="BG835" s="264" t="str">
        <f t="shared" si="97"/>
        <v/>
      </c>
      <c r="BH835" s="264" t="str">
        <f>IF(AX835="","",IF(P835&lt;&gt;"","",IF(BG835="CS","OK",IF(VLOOKUP(E835,カレンダマスタ!$A$5:$D$381,4,FALSE)&gt;0,"",IF(OR(AX835*24&gt;10.84,AZ835*24&lt;14.5)=TRUE,"×","OK")))))</f>
        <v/>
      </c>
    </row>
    <row r="836" spans="2:60">
      <c r="B836" s="111"/>
      <c r="C836" s="385" t="str">
        <f>IF(STEP!C836&lt;&gt;"",STEP!C836,"")</f>
        <v/>
      </c>
      <c r="D836" s="386" t="str">
        <f>IF(STEP!D836&lt;&gt;"",STEP!D836,"")</f>
        <v/>
      </c>
      <c r="E836" s="387" t="str">
        <f>IF(STEP!E836&lt;&gt;"",STEP!E836,"")</f>
        <v/>
      </c>
      <c r="F836" s="253"/>
      <c r="G836" s="252"/>
      <c r="H836" s="254"/>
      <c r="I836" s="254"/>
      <c r="J836" s="254"/>
      <c r="K836" s="254"/>
      <c r="L836" s="254"/>
      <c r="M836" s="254"/>
      <c r="N836" s="254"/>
      <c r="O836" s="254"/>
      <c r="P836" s="254"/>
      <c r="Q836" s="254"/>
      <c r="R836" s="254"/>
      <c r="S836" s="254"/>
      <c r="T836" s="254"/>
      <c r="U836" s="254"/>
      <c r="V836" s="254"/>
      <c r="W836" s="254"/>
      <c r="X836" s="254"/>
      <c r="Y836" s="254"/>
      <c r="Z836" s="254"/>
      <c r="AA836" s="254"/>
      <c r="AB836" s="254"/>
      <c r="AC836" s="254"/>
      <c r="AD836" s="254"/>
      <c r="AE836" s="255"/>
      <c r="AF836" s="255"/>
      <c r="AG836" s="255"/>
      <c r="AH836" s="255"/>
      <c r="AI836" s="255"/>
      <c r="AJ836" s="255"/>
      <c r="AK836" s="255"/>
      <c r="AL836" s="255"/>
      <c r="AM836" s="255"/>
      <c r="AN836" s="255"/>
      <c r="AO836" s="254"/>
      <c r="AP836" s="254"/>
      <c r="AQ836" s="254"/>
      <c r="AR836" s="254"/>
      <c r="AS836" s="254"/>
      <c r="AT836" s="254"/>
      <c r="AU836" s="254"/>
      <c r="AW836" s="283" t="str">
        <f t="shared" si="98"/>
        <v/>
      </c>
      <c r="AX836" s="283" t="str">
        <f t="shared" si="96"/>
        <v/>
      </c>
      <c r="AY836" s="283" t="str">
        <f t="shared" si="99"/>
        <v/>
      </c>
      <c r="AZ836" s="283" t="str">
        <f t="shared" si="100"/>
        <v/>
      </c>
      <c r="BA836" s="283" t="str">
        <f t="shared" si="101"/>
        <v/>
      </c>
      <c r="BD836" s="254" t="str">
        <f>IF(W836="","",IF(F836="休日",AW836,IF(F836="法休",AW836,VLOOKUP(F836,カレンダマスタ!$Q$56:$R$69,2,FALSE))))</f>
        <v/>
      </c>
      <c r="BG836" s="503" t="str">
        <f t="shared" si="97"/>
        <v/>
      </c>
      <c r="BH836" s="503" t="str">
        <f>IF(AX836="","",IF(P836&lt;&gt;"","",IF(BG836="CS","OK",IF(VLOOKUP(E836,カレンダマスタ!$A$5:$D$381,4,FALSE)&gt;0,"",IF(OR(AX836*24&gt;10.84,AZ836*24&lt;14.5)=TRUE,"×","OK")))))</f>
        <v/>
      </c>
    </row>
    <row r="837" spans="2:60">
      <c r="B837" s="111"/>
      <c r="C837" s="385" t="str">
        <f>IF(STEP!C837&lt;&gt;"",STEP!C837,"")</f>
        <v/>
      </c>
      <c r="D837" s="386" t="str">
        <f>IF(STEP!D837&lt;&gt;"",STEP!D837,"")</f>
        <v/>
      </c>
      <c r="E837" s="387" t="str">
        <f>IF(STEP!E837&lt;&gt;"",STEP!E837,"")</f>
        <v/>
      </c>
      <c r="F837" s="253"/>
      <c r="G837" s="252"/>
      <c r="H837" s="254"/>
      <c r="I837" s="254"/>
      <c r="J837" s="254"/>
      <c r="K837" s="254"/>
      <c r="L837" s="254"/>
      <c r="M837" s="254"/>
      <c r="N837" s="254"/>
      <c r="O837" s="254"/>
      <c r="P837" s="254"/>
      <c r="Q837" s="254"/>
      <c r="R837" s="254"/>
      <c r="S837" s="254"/>
      <c r="T837" s="254"/>
      <c r="U837" s="254"/>
      <c r="V837" s="254"/>
      <c r="W837" s="254"/>
      <c r="X837" s="254"/>
      <c r="Y837" s="254"/>
      <c r="Z837" s="254"/>
      <c r="AA837" s="254"/>
      <c r="AB837" s="254"/>
      <c r="AC837" s="254"/>
      <c r="AD837" s="254"/>
      <c r="AE837" s="255"/>
      <c r="AF837" s="255"/>
      <c r="AG837" s="255"/>
      <c r="AH837" s="255"/>
      <c r="AI837" s="255"/>
      <c r="AJ837" s="255"/>
      <c r="AK837" s="255"/>
      <c r="AL837" s="255"/>
      <c r="AM837" s="255"/>
      <c r="AN837" s="255"/>
      <c r="AO837" s="254"/>
      <c r="AP837" s="254"/>
      <c r="AQ837" s="254"/>
      <c r="AR837" s="254"/>
      <c r="AS837" s="254"/>
      <c r="AT837" s="254"/>
      <c r="AU837" s="254"/>
      <c r="AW837" s="283" t="str">
        <f t="shared" si="98"/>
        <v/>
      </c>
      <c r="AX837" s="283" t="str">
        <f t="shared" si="96"/>
        <v/>
      </c>
      <c r="AY837" s="283" t="str">
        <f t="shared" si="99"/>
        <v/>
      </c>
      <c r="AZ837" s="283" t="str">
        <f t="shared" si="100"/>
        <v/>
      </c>
      <c r="BA837" s="283" t="str">
        <f t="shared" si="101"/>
        <v/>
      </c>
      <c r="BD837" s="254" t="str">
        <f>IF(W837="","",IF(F837="休日",AW837,IF(F837="法休",AW837,VLOOKUP(F837,カレンダマスタ!$Q$56:$R$69,2,FALSE))))</f>
        <v/>
      </c>
      <c r="BG837" s="254" t="str">
        <f t="shared" si="97"/>
        <v/>
      </c>
      <c r="BH837" s="254" t="str">
        <f>IF(AX837="","",IF(P837&lt;&gt;"","",IF(BG837="CS","OK",IF(VLOOKUP(E837,カレンダマスタ!$A$5:$D$381,4,FALSE)&gt;0,"",IF(OR(AX837*24&gt;10.84,AZ837*24&lt;14.5)=TRUE,"×","OK")))))</f>
        <v/>
      </c>
    </row>
    <row r="838" spans="2:60">
      <c r="B838" s="111"/>
      <c r="C838" s="385" t="str">
        <f>IF(STEP!C838&lt;&gt;"",STEP!C838,"")</f>
        <v/>
      </c>
      <c r="D838" s="386" t="str">
        <f>IF(STEP!D838&lt;&gt;"",STEP!D838,"")</f>
        <v/>
      </c>
      <c r="E838" s="387" t="str">
        <f>IF(STEP!E838&lt;&gt;"",STEP!E838,"")</f>
        <v/>
      </c>
      <c r="F838" s="256"/>
      <c r="G838" s="257"/>
      <c r="H838" s="254"/>
      <c r="I838" s="254"/>
      <c r="J838" s="254"/>
      <c r="K838" s="254"/>
      <c r="L838" s="254"/>
      <c r="M838" s="254"/>
      <c r="N838" s="254"/>
      <c r="O838" s="254"/>
      <c r="P838" s="254"/>
      <c r="Q838" s="254"/>
      <c r="R838" s="254"/>
      <c r="S838" s="254"/>
      <c r="T838" s="254"/>
      <c r="U838" s="254"/>
      <c r="V838" s="254"/>
      <c r="W838" s="254"/>
      <c r="X838" s="254"/>
      <c r="Y838" s="254"/>
      <c r="Z838" s="254"/>
      <c r="AA838" s="254"/>
      <c r="AB838" s="254"/>
      <c r="AC838" s="254"/>
      <c r="AD838" s="254"/>
      <c r="AE838" s="255"/>
      <c r="AF838" s="255"/>
      <c r="AG838" s="255"/>
      <c r="AH838" s="255"/>
      <c r="AI838" s="255"/>
      <c r="AJ838" s="255"/>
      <c r="AK838" s="255"/>
      <c r="AL838" s="255"/>
      <c r="AM838" s="255"/>
      <c r="AN838" s="255"/>
      <c r="AO838" s="254"/>
      <c r="AP838" s="254"/>
      <c r="AQ838" s="254"/>
      <c r="AR838" s="254"/>
      <c r="AS838" s="254"/>
      <c r="AT838" s="254"/>
      <c r="AU838" s="254"/>
      <c r="AW838" s="283" t="str">
        <f t="shared" si="98"/>
        <v/>
      </c>
      <c r="AX838" s="283" t="str">
        <f t="shared" si="96"/>
        <v/>
      </c>
      <c r="AY838" s="283" t="str">
        <f t="shared" si="99"/>
        <v/>
      </c>
      <c r="AZ838" s="283" t="str">
        <f t="shared" si="100"/>
        <v/>
      </c>
      <c r="BA838" s="283" t="str">
        <f t="shared" si="101"/>
        <v/>
      </c>
      <c r="BD838" s="254" t="str">
        <f>IF(W838="","",IF(F838="休日",AW838,IF(F838="法休",AW838,VLOOKUP(F838,カレンダマスタ!$Q$56:$R$69,2,FALSE))))</f>
        <v/>
      </c>
      <c r="BG838" s="254" t="str">
        <f t="shared" si="97"/>
        <v/>
      </c>
      <c r="BH838" s="254" t="str">
        <f>IF(AX838="","",IF(P838&lt;&gt;"","",IF(BG838="CS","OK",IF(VLOOKUP(E838,カレンダマスタ!$A$5:$D$381,4,FALSE)&gt;0,"",IF(OR(AX838*24&gt;10.84,AZ838*24&lt;14.5)=TRUE,"×","OK")))))</f>
        <v/>
      </c>
    </row>
    <row r="839" spans="2:60">
      <c r="B839" s="111"/>
      <c r="C839" s="385" t="str">
        <f>IF(STEP!C839&lt;&gt;"",STEP!C839,"")</f>
        <v/>
      </c>
      <c r="D839" s="386" t="str">
        <f>IF(STEP!D839&lt;&gt;"",STEP!D839,"")</f>
        <v/>
      </c>
      <c r="E839" s="387" t="str">
        <f>IF(STEP!E839&lt;&gt;"",STEP!E839,"")</f>
        <v/>
      </c>
      <c r="F839" s="256"/>
      <c r="G839" s="257"/>
      <c r="H839" s="254"/>
      <c r="I839" s="254"/>
      <c r="J839" s="254"/>
      <c r="K839" s="254"/>
      <c r="L839" s="254"/>
      <c r="M839" s="254"/>
      <c r="N839" s="254"/>
      <c r="O839" s="254"/>
      <c r="P839" s="254"/>
      <c r="Q839" s="254"/>
      <c r="R839" s="254"/>
      <c r="S839" s="254"/>
      <c r="T839" s="254"/>
      <c r="U839" s="254"/>
      <c r="V839" s="254"/>
      <c r="W839" s="254"/>
      <c r="X839" s="254"/>
      <c r="Y839" s="254"/>
      <c r="Z839" s="254"/>
      <c r="AA839" s="254"/>
      <c r="AB839" s="254"/>
      <c r="AC839" s="254"/>
      <c r="AD839" s="254"/>
      <c r="AE839" s="255"/>
      <c r="AF839" s="255"/>
      <c r="AG839" s="255"/>
      <c r="AH839" s="255"/>
      <c r="AI839" s="255"/>
      <c r="AJ839" s="255"/>
      <c r="AK839" s="255"/>
      <c r="AL839" s="255"/>
      <c r="AM839" s="255"/>
      <c r="AN839" s="255"/>
      <c r="AO839" s="254"/>
      <c r="AP839" s="254"/>
      <c r="AQ839" s="254"/>
      <c r="AR839" s="254"/>
      <c r="AS839" s="254"/>
      <c r="AT839" s="254"/>
      <c r="AU839" s="254"/>
      <c r="AW839" s="283" t="str">
        <f t="shared" si="98"/>
        <v/>
      </c>
      <c r="AX839" s="283" t="str">
        <f t="shared" si="96"/>
        <v/>
      </c>
      <c r="AY839" s="283" t="str">
        <f t="shared" si="99"/>
        <v/>
      </c>
      <c r="AZ839" s="283" t="str">
        <f t="shared" si="100"/>
        <v/>
      </c>
      <c r="BA839" s="283" t="str">
        <f t="shared" si="101"/>
        <v/>
      </c>
      <c r="BD839" s="254" t="str">
        <f>IF(W839="","",IF(F839="休日",AW839,IF(F839="法休",AW839,VLOOKUP(F839,カレンダマスタ!$Q$56:$R$69,2,FALSE))))</f>
        <v/>
      </c>
      <c r="BG839" s="254" t="str">
        <f t="shared" si="97"/>
        <v/>
      </c>
      <c r="BH839" s="254" t="str">
        <f>IF(AX839="","",IF(P839&lt;&gt;"","",IF(BG839="CS","OK",IF(VLOOKUP(E839,カレンダマスタ!$A$5:$D$381,4,FALSE)&gt;0,"",IF(OR(AX839*24&gt;10.84,AZ839*24&lt;14.5)=TRUE,"×","OK")))))</f>
        <v/>
      </c>
    </row>
    <row r="840" spans="2:60">
      <c r="B840" s="111"/>
      <c r="C840" s="385" t="str">
        <f>IF(STEP!C840&lt;&gt;"",STEP!C840,"")</f>
        <v/>
      </c>
      <c r="D840" s="386" t="str">
        <f>IF(STEP!D840&lt;&gt;"",STEP!D840,"")</f>
        <v/>
      </c>
      <c r="E840" s="387" t="str">
        <f>IF(STEP!E840&lt;&gt;"",STEP!E840,"")</f>
        <v/>
      </c>
      <c r="F840" s="256"/>
      <c r="G840" s="257"/>
      <c r="H840" s="254"/>
      <c r="I840" s="254"/>
      <c r="J840" s="254"/>
      <c r="K840" s="254"/>
      <c r="L840" s="254"/>
      <c r="M840" s="254"/>
      <c r="N840" s="254"/>
      <c r="O840" s="254"/>
      <c r="P840" s="254"/>
      <c r="Q840" s="254"/>
      <c r="R840" s="254"/>
      <c r="S840" s="254"/>
      <c r="T840" s="254"/>
      <c r="U840" s="254"/>
      <c r="V840" s="254"/>
      <c r="W840" s="254"/>
      <c r="X840" s="254"/>
      <c r="Y840" s="254"/>
      <c r="Z840" s="254"/>
      <c r="AA840" s="254"/>
      <c r="AB840" s="254"/>
      <c r="AC840" s="254"/>
      <c r="AD840" s="254"/>
      <c r="AE840" s="255"/>
      <c r="AF840" s="255"/>
      <c r="AG840" s="255"/>
      <c r="AH840" s="255"/>
      <c r="AI840" s="255"/>
      <c r="AJ840" s="255"/>
      <c r="AK840" s="255"/>
      <c r="AL840" s="255"/>
      <c r="AM840" s="255"/>
      <c r="AN840" s="255"/>
      <c r="AO840" s="254"/>
      <c r="AP840" s="254"/>
      <c r="AQ840" s="254"/>
      <c r="AR840" s="254"/>
      <c r="AS840" s="254"/>
      <c r="AT840" s="254"/>
      <c r="AU840" s="254"/>
      <c r="AW840" s="283" t="str">
        <f t="shared" si="98"/>
        <v/>
      </c>
      <c r="AX840" s="283" t="str">
        <f t="shared" si="96"/>
        <v/>
      </c>
      <c r="AY840" s="283" t="str">
        <f t="shared" si="99"/>
        <v/>
      </c>
      <c r="AZ840" s="283" t="str">
        <f t="shared" si="100"/>
        <v/>
      </c>
      <c r="BA840" s="283" t="str">
        <f t="shared" si="101"/>
        <v/>
      </c>
      <c r="BD840" s="254" t="str">
        <f>IF(W840="","",IF(F840="休日",AW840,IF(F840="法休",AW840,VLOOKUP(F840,カレンダマスタ!$Q$56:$R$69,2,FALSE))))</f>
        <v/>
      </c>
      <c r="BG840" s="254" t="str">
        <f t="shared" si="97"/>
        <v/>
      </c>
      <c r="BH840" s="254" t="str">
        <f>IF(AX840="","",IF(P840&lt;&gt;"","",IF(BG840="CS","OK",IF(VLOOKUP(E840,カレンダマスタ!$A$5:$D$381,4,FALSE)&gt;0,"",IF(OR(AX840*24&gt;10.84,AZ840*24&lt;14.5)=TRUE,"×","OK")))))</f>
        <v/>
      </c>
    </row>
    <row r="841" spans="2:60">
      <c r="B841" s="111"/>
      <c r="C841" s="388" t="str">
        <f>IF(STEP!C841&lt;&gt;"",STEP!C841,"")</f>
        <v/>
      </c>
      <c r="D841" s="389" t="str">
        <f>IF(STEP!D841&lt;&gt;"",STEP!D841,"")</f>
        <v/>
      </c>
      <c r="E841" s="390" t="str">
        <f>IF(STEP!E841&lt;&gt;"",STEP!E841,"")</f>
        <v/>
      </c>
      <c r="F841" s="259"/>
      <c r="G841" s="266"/>
      <c r="H841" s="260"/>
      <c r="I841" s="260"/>
      <c r="J841" s="260"/>
      <c r="K841" s="260"/>
      <c r="L841" s="260"/>
      <c r="M841" s="260"/>
      <c r="N841" s="260"/>
      <c r="O841" s="260"/>
      <c r="P841" s="260"/>
      <c r="Q841" s="260"/>
      <c r="R841" s="260"/>
      <c r="S841" s="260"/>
      <c r="T841" s="260"/>
      <c r="U841" s="260"/>
      <c r="V841" s="260"/>
      <c r="W841" s="260"/>
      <c r="X841" s="260"/>
      <c r="Y841" s="260"/>
      <c r="Z841" s="260"/>
      <c r="AA841" s="260"/>
      <c r="AB841" s="260"/>
      <c r="AC841" s="260"/>
      <c r="AD841" s="260"/>
      <c r="AE841" s="261"/>
      <c r="AF841" s="261"/>
      <c r="AG841" s="261"/>
      <c r="AH841" s="261"/>
      <c r="AI841" s="261"/>
      <c r="AJ841" s="261"/>
      <c r="AK841" s="261"/>
      <c r="AL841" s="261"/>
      <c r="AM841" s="261"/>
      <c r="AN841" s="261"/>
      <c r="AO841" s="260"/>
      <c r="AP841" s="260"/>
      <c r="AQ841" s="260"/>
      <c r="AR841" s="260"/>
      <c r="AS841" s="260"/>
      <c r="AT841" s="260"/>
      <c r="AU841" s="260"/>
      <c r="AW841" s="284" t="str">
        <f t="shared" si="98"/>
        <v/>
      </c>
      <c r="AX841" s="284" t="str">
        <f t="shared" si="96"/>
        <v/>
      </c>
      <c r="AY841" s="284" t="str">
        <f t="shared" si="99"/>
        <v/>
      </c>
      <c r="AZ841" s="284" t="str">
        <f t="shared" si="100"/>
        <v/>
      </c>
      <c r="BA841" s="284" t="str">
        <f t="shared" si="101"/>
        <v/>
      </c>
      <c r="BD841" s="260" t="str">
        <f>IF(W841="","",IF(F841="休日",AW841,IF(F841="法休",AW841,VLOOKUP(F841,カレンダマスタ!$Q$56:$R$69,2,FALSE))))</f>
        <v/>
      </c>
      <c r="BG841" s="260" t="str">
        <f t="shared" si="97"/>
        <v/>
      </c>
      <c r="BH841" s="260" t="str">
        <f>IF(AX841="","",IF(P841&lt;&gt;"","",IF(BG841="CS","OK",IF(VLOOKUP(E841,カレンダマスタ!$A$5:$D$381,4,FALSE)&gt;0,"",IF(OR(AX841*24&gt;10.84,AZ841*24&lt;14.5)=TRUE,"×","OK")))))</f>
        <v/>
      </c>
    </row>
    <row r="842" spans="2:60">
      <c r="B842" s="111"/>
      <c r="C842" s="391" t="str">
        <f>IF(STEP!C842&lt;&gt;"",STEP!C842,"")</f>
        <v/>
      </c>
      <c r="D842" s="392" t="str">
        <f>IF(STEP!D842&lt;&gt;"",STEP!D842,"")</f>
        <v/>
      </c>
      <c r="E842" s="393" t="str">
        <f>IF(STEP!E842&lt;&gt;"",STEP!E842,"")</f>
        <v/>
      </c>
      <c r="F842" s="263"/>
      <c r="G842" s="267"/>
      <c r="H842" s="264"/>
      <c r="I842" s="264"/>
      <c r="J842" s="264"/>
      <c r="K842" s="264"/>
      <c r="L842" s="264"/>
      <c r="M842" s="264"/>
      <c r="N842" s="264"/>
      <c r="O842" s="264"/>
      <c r="P842" s="264"/>
      <c r="Q842" s="264"/>
      <c r="R842" s="264"/>
      <c r="S842" s="264"/>
      <c r="T842" s="264"/>
      <c r="U842" s="264"/>
      <c r="V842" s="264"/>
      <c r="W842" s="264"/>
      <c r="X842" s="264"/>
      <c r="Y842" s="264"/>
      <c r="Z842" s="264"/>
      <c r="AA842" s="264"/>
      <c r="AB842" s="264"/>
      <c r="AC842" s="264"/>
      <c r="AD842" s="264"/>
      <c r="AE842" s="265"/>
      <c r="AF842" s="265"/>
      <c r="AG842" s="265"/>
      <c r="AH842" s="265"/>
      <c r="AI842" s="265"/>
      <c r="AJ842" s="265"/>
      <c r="AK842" s="265"/>
      <c r="AL842" s="265"/>
      <c r="AM842" s="265"/>
      <c r="AN842" s="265"/>
      <c r="AO842" s="264"/>
      <c r="AP842" s="264"/>
      <c r="AQ842" s="264"/>
      <c r="AR842" s="264"/>
      <c r="AS842" s="264"/>
      <c r="AT842" s="264"/>
      <c r="AU842" s="264"/>
      <c r="AW842" s="285" t="str">
        <f t="shared" si="98"/>
        <v/>
      </c>
      <c r="AX842" s="285" t="str">
        <f t="shared" si="96"/>
        <v/>
      </c>
      <c r="AY842" s="285" t="str">
        <f t="shared" si="99"/>
        <v/>
      </c>
      <c r="AZ842" s="285" t="str">
        <f t="shared" si="100"/>
        <v/>
      </c>
      <c r="BA842" s="285" t="str">
        <f t="shared" si="101"/>
        <v/>
      </c>
      <c r="BD842" s="264" t="str">
        <f>IF(W842="","",IF(F842="休日",AW842,IF(F842="法休",AW842,VLOOKUP(F842,カレンダマスタ!$Q$56:$R$69,2,FALSE))))</f>
        <v/>
      </c>
      <c r="BG842" s="264" t="str">
        <f t="shared" si="97"/>
        <v/>
      </c>
      <c r="BH842" s="264" t="str">
        <f>IF(AX842="","",IF(P842&lt;&gt;"","",IF(BG842="CS","OK",IF(VLOOKUP(E842,カレンダマスタ!$A$5:$D$381,4,FALSE)&gt;0,"",IF(OR(AX842*24&gt;10.84,AZ842*24&lt;14.5)=TRUE,"×","OK")))))</f>
        <v/>
      </c>
    </row>
    <row r="843" spans="2:60">
      <c r="B843" s="111"/>
      <c r="C843" s="385" t="str">
        <f>IF(STEP!C843&lt;&gt;"",STEP!C843,"")</f>
        <v/>
      </c>
      <c r="D843" s="386" t="str">
        <f>IF(STEP!D843&lt;&gt;"",STEP!D843,"")</f>
        <v/>
      </c>
      <c r="E843" s="387" t="str">
        <f>IF(STEP!E843&lt;&gt;"",STEP!E843,"")</f>
        <v/>
      </c>
      <c r="F843" s="253"/>
      <c r="G843" s="252"/>
      <c r="H843" s="254"/>
      <c r="I843" s="254"/>
      <c r="J843" s="254"/>
      <c r="K843" s="254"/>
      <c r="L843" s="254"/>
      <c r="M843" s="254"/>
      <c r="N843" s="254"/>
      <c r="O843" s="254"/>
      <c r="P843" s="254"/>
      <c r="Q843" s="254"/>
      <c r="R843" s="254"/>
      <c r="S843" s="254"/>
      <c r="T843" s="254"/>
      <c r="U843" s="254"/>
      <c r="V843" s="254"/>
      <c r="W843" s="254"/>
      <c r="X843" s="254"/>
      <c r="Y843" s="254"/>
      <c r="Z843" s="254"/>
      <c r="AA843" s="254"/>
      <c r="AB843" s="254"/>
      <c r="AC843" s="254"/>
      <c r="AD843" s="254"/>
      <c r="AE843" s="255"/>
      <c r="AF843" s="255"/>
      <c r="AG843" s="255"/>
      <c r="AH843" s="255"/>
      <c r="AI843" s="255"/>
      <c r="AJ843" s="255"/>
      <c r="AK843" s="255"/>
      <c r="AL843" s="255"/>
      <c r="AM843" s="255"/>
      <c r="AN843" s="255"/>
      <c r="AO843" s="254"/>
      <c r="AP843" s="254"/>
      <c r="AQ843" s="254"/>
      <c r="AR843" s="254"/>
      <c r="AS843" s="254"/>
      <c r="AT843" s="254"/>
      <c r="AU843" s="254"/>
      <c r="AW843" s="283" t="str">
        <f t="shared" si="98"/>
        <v/>
      </c>
      <c r="AX843" s="283" t="str">
        <f t="shared" si="96"/>
        <v/>
      </c>
      <c r="AY843" s="283" t="str">
        <f t="shared" si="99"/>
        <v/>
      </c>
      <c r="AZ843" s="283" t="str">
        <f t="shared" si="100"/>
        <v/>
      </c>
      <c r="BA843" s="283" t="str">
        <f t="shared" si="101"/>
        <v/>
      </c>
      <c r="BD843" s="254" t="str">
        <f>IF(W843="","",IF(F843="休日",AW843,IF(F843="法休",AW843,VLOOKUP(F843,カレンダマスタ!$Q$56:$R$69,2,FALSE))))</f>
        <v/>
      </c>
      <c r="BG843" s="503" t="str">
        <f t="shared" si="97"/>
        <v/>
      </c>
      <c r="BH843" s="503" t="str">
        <f>IF(AX843="","",IF(P843&lt;&gt;"","",IF(BG843="CS","OK",IF(VLOOKUP(E843,カレンダマスタ!$A$5:$D$381,4,FALSE)&gt;0,"",IF(OR(AX843*24&gt;10.84,AZ843*24&lt;14.5)=TRUE,"×","OK")))))</f>
        <v/>
      </c>
    </row>
    <row r="844" spans="2:60">
      <c r="B844" s="111"/>
      <c r="C844" s="385" t="str">
        <f>IF(STEP!C844&lt;&gt;"",STEP!C844,"")</f>
        <v/>
      </c>
      <c r="D844" s="386" t="str">
        <f>IF(STEP!D844&lt;&gt;"",STEP!D844,"")</f>
        <v/>
      </c>
      <c r="E844" s="387" t="str">
        <f>IF(STEP!E844&lt;&gt;"",STEP!E844,"")</f>
        <v/>
      </c>
      <c r="F844" s="253"/>
      <c r="G844" s="252"/>
      <c r="H844" s="254"/>
      <c r="I844" s="254"/>
      <c r="J844" s="254"/>
      <c r="K844" s="254"/>
      <c r="L844" s="254"/>
      <c r="M844" s="254"/>
      <c r="N844" s="254"/>
      <c r="O844" s="254"/>
      <c r="P844" s="254"/>
      <c r="Q844" s="254"/>
      <c r="R844" s="254"/>
      <c r="S844" s="254"/>
      <c r="T844" s="254"/>
      <c r="U844" s="254"/>
      <c r="V844" s="254"/>
      <c r="W844" s="254"/>
      <c r="X844" s="254"/>
      <c r="Y844" s="254"/>
      <c r="Z844" s="254"/>
      <c r="AA844" s="254"/>
      <c r="AB844" s="254"/>
      <c r="AC844" s="254"/>
      <c r="AD844" s="254"/>
      <c r="AE844" s="255"/>
      <c r="AF844" s="255"/>
      <c r="AG844" s="255"/>
      <c r="AH844" s="255"/>
      <c r="AI844" s="255"/>
      <c r="AJ844" s="255"/>
      <c r="AK844" s="255"/>
      <c r="AL844" s="255"/>
      <c r="AM844" s="255"/>
      <c r="AN844" s="255"/>
      <c r="AO844" s="254"/>
      <c r="AP844" s="254"/>
      <c r="AQ844" s="254"/>
      <c r="AR844" s="254"/>
      <c r="AS844" s="254"/>
      <c r="AT844" s="254"/>
      <c r="AU844" s="254"/>
      <c r="AW844" s="283" t="str">
        <f t="shared" si="98"/>
        <v/>
      </c>
      <c r="AX844" s="283" t="str">
        <f t="shared" si="96"/>
        <v/>
      </c>
      <c r="AY844" s="283" t="str">
        <f t="shared" si="99"/>
        <v/>
      </c>
      <c r="AZ844" s="283" t="str">
        <f t="shared" si="100"/>
        <v/>
      </c>
      <c r="BA844" s="283" t="str">
        <f t="shared" si="101"/>
        <v/>
      </c>
      <c r="BD844" s="254" t="str">
        <f>IF(W844="","",IF(F844="休日",AW844,IF(F844="法休",AW844,VLOOKUP(F844,カレンダマスタ!$Q$56:$R$69,2,FALSE))))</f>
        <v/>
      </c>
      <c r="BG844" s="254" t="str">
        <f t="shared" si="97"/>
        <v/>
      </c>
      <c r="BH844" s="254" t="str">
        <f>IF(AX844="","",IF(P844&lt;&gt;"","",IF(BG844="CS","OK",IF(VLOOKUP(E844,カレンダマスタ!$A$5:$D$381,4,FALSE)&gt;0,"",IF(OR(AX844*24&gt;10.84,AZ844*24&lt;14.5)=TRUE,"×","OK")))))</f>
        <v/>
      </c>
    </row>
    <row r="845" spans="2:60">
      <c r="B845" s="111"/>
      <c r="C845" s="385" t="str">
        <f>IF(STEP!C845&lt;&gt;"",STEP!C845,"")</f>
        <v/>
      </c>
      <c r="D845" s="386" t="str">
        <f>IF(STEP!D845&lt;&gt;"",STEP!D845,"")</f>
        <v/>
      </c>
      <c r="E845" s="387" t="str">
        <f>IF(STEP!E845&lt;&gt;"",STEP!E845,"")</f>
        <v/>
      </c>
      <c r="F845" s="253"/>
      <c r="G845" s="252"/>
      <c r="H845" s="254"/>
      <c r="I845" s="254"/>
      <c r="J845" s="254"/>
      <c r="K845" s="254"/>
      <c r="L845" s="254"/>
      <c r="M845" s="254"/>
      <c r="N845" s="254"/>
      <c r="O845" s="254"/>
      <c r="P845" s="254"/>
      <c r="Q845" s="254"/>
      <c r="R845" s="254"/>
      <c r="S845" s="254"/>
      <c r="T845" s="254"/>
      <c r="U845" s="254"/>
      <c r="V845" s="254"/>
      <c r="W845" s="254"/>
      <c r="X845" s="254"/>
      <c r="Y845" s="254"/>
      <c r="Z845" s="254"/>
      <c r="AA845" s="254"/>
      <c r="AB845" s="254"/>
      <c r="AC845" s="254"/>
      <c r="AD845" s="254"/>
      <c r="AE845" s="255"/>
      <c r="AF845" s="255"/>
      <c r="AG845" s="255"/>
      <c r="AH845" s="255"/>
      <c r="AI845" s="255"/>
      <c r="AJ845" s="255"/>
      <c r="AK845" s="255"/>
      <c r="AL845" s="255"/>
      <c r="AM845" s="255"/>
      <c r="AN845" s="255"/>
      <c r="AO845" s="254"/>
      <c r="AP845" s="254"/>
      <c r="AQ845" s="254"/>
      <c r="AR845" s="254"/>
      <c r="AS845" s="254"/>
      <c r="AT845" s="254"/>
      <c r="AU845" s="254"/>
      <c r="AW845" s="283" t="str">
        <f t="shared" si="98"/>
        <v/>
      </c>
      <c r="AX845" s="283" t="str">
        <f t="shared" si="96"/>
        <v/>
      </c>
      <c r="AY845" s="283" t="str">
        <f t="shared" si="99"/>
        <v/>
      </c>
      <c r="AZ845" s="283" t="str">
        <f t="shared" si="100"/>
        <v/>
      </c>
      <c r="BA845" s="283" t="str">
        <f t="shared" si="101"/>
        <v/>
      </c>
      <c r="BD845" s="254" t="str">
        <f>IF(W845="","",IF(F845="休日",AW845,IF(F845="法休",AW845,VLOOKUP(F845,カレンダマスタ!$Q$56:$R$69,2,FALSE))))</f>
        <v/>
      </c>
      <c r="BG845" s="254" t="str">
        <f t="shared" si="97"/>
        <v/>
      </c>
      <c r="BH845" s="254" t="str">
        <f>IF(AX845="","",IF(P845&lt;&gt;"","",IF(BG845="CS","OK",IF(VLOOKUP(E845,カレンダマスタ!$A$5:$D$381,4,FALSE)&gt;0,"",IF(OR(AX845*24&gt;10.84,AZ845*24&lt;14.5)=TRUE,"×","OK")))))</f>
        <v/>
      </c>
    </row>
    <row r="846" spans="2:60">
      <c r="B846" s="111"/>
      <c r="C846" s="385" t="str">
        <f>IF(STEP!C846&lt;&gt;"",STEP!C846,"")</f>
        <v/>
      </c>
      <c r="D846" s="386" t="str">
        <f>IF(STEP!D846&lt;&gt;"",STEP!D846,"")</f>
        <v/>
      </c>
      <c r="E846" s="387" t="str">
        <f>IF(STEP!E846&lt;&gt;"",STEP!E846,"")</f>
        <v/>
      </c>
      <c r="F846" s="256"/>
      <c r="G846" s="257"/>
      <c r="H846" s="254"/>
      <c r="I846" s="254"/>
      <c r="J846" s="254"/>
      <c r="K846" s="254"/>
      <c r="L846" s="254"/>
      <c r="M846" s="254"/>
      <c r="N846" s="254"/>
      <c r="O846" s="254"/>
      <c r="P846" s="254"/>
      <c r="Q846" s="254"/>
      <c r="R846" s="254"/>
      <c r="S846" s="254"/>
      <c r="T846" s="254"/>
      <c r="U846" s="254"/>
      <c r="V846" s="254"/>
      <c r="W846" s="254"/>
      <c r="X846" s="254"/>
      <c r="Y846" s="254"/>
      <c r="Z846" s="254"/>
      <c r="AA846" s="254"/>
      <c r="AB846" s="254"/>
      <c r="AC846" s="254"/>
      <c r="AD846" s="254"/>
      <c r="AE846" s="255"/>
      <c r="AF846" s="255"/>
      <c r="AG846" s="255"/>
      <c r="AH846" s="255"/>
      <c r="AI846" s="255"/>
      <c r="AJ846" s="255"/>
      <c r="AK846" s="255"/>
      <c r="AL846" s="255"/>
      <c r="AM846" s="255"/>
      <c r="AN846" s="255"/>
      <c r="AO846" s="254"/>
      <c r="AP846" s="254"/>
      <c r="AQ846" s="254"/>
      <c r="AR846" s="254"/>
      <c r="AS846" s="254"/>
      <c r="AT846" s="254"/>
      <c r="AU846" s="254"/>
      <c r="AW846" s="283" t="str">
        <f t="shared" si="98"/>
        <v/>
      </c>
      <c r="AX846" s="283" t="str">
        <f t="shared" si="96"/>
        <v/>
      </c>
      <c r="AY846" s="283" t="str">
        <f t="shared" si="99"/>
        <v/>
      </c>
      <c r="AZ846" s="283" t="str">
        <f t="shared" si="100"/>
        <v/>
      </c>
      <c r="BA846" s="283" t="str">
        <f t="shared" si="101"/>
        <v/>
      </c>
      <c r="BD846" s="254" t="str">
        <f>IF(W846="","",IF(F846="休日",AW846,IF(F846="法休",AW846,VLOOKUP(F846,カレンダマスタ!$Q$56:$R$69,2,FALSE))))</f>
        <v/>
      </c>
      <c r="BG846" s="254" t="str">
        <f t="shared" si="97"/>
        <v/>
      </c>
      <c r="BH846" s="254" t="str">
        <f>IF(AX846="","",IF(P846&lt;&gt;"","",IF(BG846="CS","OK",IF(VLOOKUP(E846,カレンダマスタ!$A$5:$D$381,4,FALSE)&gt;0,"",IF(OR(AX846*24&gt;10.84,AZ846*24&lt;14.5)=TRUE,"×","OK")))))</f>
        <v/>
      </c>
    </row>
    <row r="847" spans="2:60">
      <c r="B847" s="111"/>
      <c r="C847" s="385" t="str">
        <f>IF(STEP!C847&lt;&gt;"",STEP!C847,"")</f>
        <v/>
      </c>
      <c r="D847" s="386" t="str">
        <f>IF(STEP!D847&lt;&gt;"",STEP!D847,"")</f>
        <v/>
      </c>
      <c r="E847" s="387" t="str">
        <f>IF(STEP!E847&lt;&gt;"",STEP!E847,"")</f>
        <v/>
      </c>
      <c r="F847" s="256"/>
      <c r="G847" s="257"/>
      <c r="H847" s="254"/>
      <c r="I847" s="254"/>
      <c r="J847" s="254"/>
      <c r="K847" s="254"/>
      <c r="L847" s="254"/>
      <c r="M847" s="254"/>
      <c r="N847" s="254"/>
      <c r="O847" s="254"/>
      <c r="P847" s="254"/>
      <c r="Q847" s="254"/>
      <c r="R847" s="254"/>
      <c r="S847" s="254"/>
      <c r="T847" s="254"/>
      <c r="U847" s="254"/>
      <c r="V847" s="254"/>
      <c r="W847" s="254"/>
      <c r="X847" s="254"/>
      <c r="Y847" s="254"/>
      <c r="Z847" s="254"/>
      <c r="AA847" s="254"/>
      <c r="AB847" s="254"/>
      <c r="AC847" s="254"/>
      <c r="AD847" s="254"/>
      <c r="AE847" s="255"/>
      <c r="AF847" s="255"/>
      <c r="AG847" s="255"/>
      <c r="AH847" s="255"/>
      <c r="AI847" s="255"/>
      <c r="AJ847" s="255"/>
      <c r="AK847" s="255"/>
      <c r="AL847" s="255"/>
      <c r="AM847" s="255"/>
      <c r="AN847" s="255"/>
      <c r="AO847" s="254"/>
      <c r="AP847" s="254"/>
      <c r="AQ847" s="254"/>
      <c r="AR847" s="254"/>
      <c r="AS847" s="254"/>
      <c r="AT847" s="254"/>
      <c r="AU847" s="254"/>
      <c r="AW847" s="283" t="str">
        <f t="shared" si="98"/>
        <v/>
      </c>
      <c r="AX847" s="283" t="str">
        <f t="shared" si="96"/>
        <v/>
      </c>
      <c r="AY847" s="283" t="str">
        <f t="shared" si="99"/>
        <v/>
      </c>
      <c r="AZ847" s="283" t="str">
        <f t="shared" si="100"/>
        <v/>
      </c>
      <c r="BA847" s="283" t="str">
        <f t="shared" si="101"/>
        <v/>
      </c>
      <c r="BD847" s="254" t="str">
        <f>IF(W847="","",IF(F847="休日",AW847,IF(F847="法休",AW847,VLOOKUP(F847,カレンダマスタ!$Q$56:$R$69,2,FALSE))))</f>
        <v/>
      </c>
      <c r="BG847" s="254" t="str">
        <f t="shared" si="97"/>
        <v/>
      </c>
      <c r="BH847" s="254" t="str">
        <f>IF(AX847="","",IF(P847&lt;&gt;"","",IF(BG847="CS","OK",IF(VLOOKUP(E847,カレンダマスタ!$A$5:$D$381,4,FALSE)&gt;0,"",IF(OR(AX847*24&gt;10.84,AZ847*24&lt;14.5)=TRUE,"×","OK")))))</f>
        <v/>
      </c>
    </row>
    <row r="848" spans="2:60">
      <c r="B848" s="111"/>
      <c r="C848" s="388" t="str">
        <f>IF(STEP!C848&lt;&gt;"",STEP!C848,"")</f>
        <v/>
      </c>
      <c r="D848" s="389" t="str">
        <f>IF(STEP!D848&lt;&gt;"",STEP!D848,"")</f>
        <v/>
      </c>
      <c r="E848" s="390" t="str">
        <f>IF(STEP!E848&lt;&gt;"",STEP!E848,"")</f>
        <v/>
      </c>
      <c r="F848" s="259"/>
      <c r="G848" s="266"/>
      <c r="H848" s="260"/>
      <c r="I848" s="260"/>
      <c r="J848" s="260"/>
      <c r="K848" s="260"/>
      <c r="L848" s="260"/>
      <c r="M848" s="260"/>
      <c r="N848" s="260"/>
      <c r="O848" s="260"/>
      <c r="P848" s="260"/>
      <c r="Q848" s="260"/>
      <c r="R848" s="260"/>
      <c r="S848" s="260"/>
      <c r="T848" s="260"/>
      <c r="U848" s="260"/>
      <c r="V848" s="260"/>
      <c r="W848" s="260"/>
      <c r="X848" s="260"/>
      <c r="Y848" s="260"/>
      <c r="Z848" s="260"/>
      <c r="AA848" s="260"/>
      <c r="AB848" s="260"/>
      <c r="AC848" s="260"/>
      <c r="AD848" s="260"/>
      <c r="AE848" s="261"/>
      <c r="AF848" s="261"/>
      <c r="AG848" s="261"/>
      <c r="AH848" s="261"/>
      <c r="AI848" s="261"/>
      <c r="AJ848" s="261"/>
      <c r="AK848" s="261"/>
      <c r="AL848" s="261"/>
      <c r="AM848" s="261"/>
      <c r="AN848" s="261"/>
      <c r="AO848" s="260"/>
      <c r="AP848" s="260"/>
      <c r="AQ848" s="260"/>
      <c r="AR848" s="260"/>
      <c r="AS848" s="260"/>
      <c r="AT848" s="260"/>
      <c r="AU848" s="260"/>
      <c r="AW848" s="284" t="str">
        <f t="shared" si="98"/>
        <v/>
      </c>
      <c r="AX848" s="284" t="str">
        <f t="shared" si="96"/>
        <v/>
      </c>
      <c r="AY848" s="284" t="str">
        <f t="shared" si="99"/>
        <v/>
      </c>
      <c r="AZ848" s="284" t="str">
        <f t="shared" si="100"/>
        <v/>
      </c>
      <c r="BA848" s="284" t="str">
        <f t="shared" si="101"/>
        <v/>
      </c>
      <c r="BD848" s="260" t="str">
        <f>IF(W848="","",IF(F848="休日",AW848,IF(F848="法休",AW848,VLOOKUP(F848,カレンダマスタ!$Q$56:$R$69,2,FALSE))))</f>
        <v/>
      </c>
      <c r="BG848" s="260" t="str">
        <f t="shared" si="97"/>
        <v/>
      </c>
      <c r="BH848" s="260" t="str">
        <f>IF(AX848="","",IF(P848&lt;&gt;"","",IF(BG848="CS","OK",IF(VLOOKUP(E848,カレンダマスタ!$A$5:$D$381,4,FALSE)&gt;0,"",IF(OR(AX848*24&gt;10.84,AZ848*24&lt;14.5)=TRUE,"×","OK")))))</f>
        <v/>
      </c>
    </row>
    <row r="849" spans="2:60">
      <c r="B849" s="111"/>
      <c r="C849" s="394" t="str">
        <f>IF(STEP!C849&lt;&gt;"",STEP!C849,"")</f>
        <v/>
      </c>
      <c r="D849" s="395" t="str">
        <f>IF(STEP!D849&lt;&gt;"",STEP!D849,"")</f>
        <v/>
      </c>
      <c r="E849" s="396" t="str">
        <f>IF(STEP!E849&lt;&gt;"",STEP!E849,"")</f>
        <v/>
      </c>
      <c r="F849" s="269"/>
      <c r="G849" s="268"/>
      <c r="H849" s="270"/>
      <c r="I849" s="270"/>
      <c r="J849" s="270"/>
      <c r="K849" s="270"/>
      <c r="L849" s="270"/>
      <c r="M849" s="270"/>
      <c r="N849" s="270"/>
      <c r="O849" s="270"/>
      <c r="P849" s="270"/>
      <c r="Q849" s="270"/>
      <c r="R849" s="270"/>
      <c r="S849" s="270"/>
      <c r="T849" s="270"/>
      <c r="U849" s="270"/>
      <c r="V849" s="270"/>
      <c r="W849" s="270"/>
      <c r="X849" s="270"/>
      <c r="Y849" s="270"/>
      <c r="Z849" s="270"/>
      <c r="AA849" s="270"/>
      <c r="AB849" s="270"/>
      <c r="AC849" s="270"/>
      <c r="AD849" s="270"/>
      <c r="AE849" s="271"/>
      <c r="AF849" s="271"/>
      <c r="AG849" s="271"/>
      <c r="AH849" s="271"/>
      <c r="AI849" s="271"/>
      <c r="AJ849" s="271"/>
      <c r="AK849" s="271"/>
      <c r="AL849" s="271"/>
      <c r="AM849" s="271"/>
      <c r="AN849" s="271"/>
      <c r="AO849" s="270"/>
      <c r="AP849" s="270"/>
      <c r="AQ849" s="270"/>
      <c r="AR849" s="270"/>
      <c r="AS849" s="270"/>
      <c r="AT849" s="270"/>
      <c r="AU849" s="270"/>
      <c r="AW849" s="282" t="str">
        <f t="shared" si="98"/>
        <v/>
      </c>
      <c r="AX849" s="282" t="str">
        <f t="shared" si="96"/>
        <v/>
      </c>
      <c r="AY849" s="282" t="str">
        <f t="shared" si="99"/>
        <v/>
      </c>
      <c r="AZ849" s="282" t="str">
        <f t="shared" si="100"/>
        <v/>
      </c>
      <c r="BA849" s="282" t="str">
        <f t="shared" si="101"/>
        <v/>
      </c>
      <c r="BD849" s="270" t="str">
        <f>IF(W849="","",IF(F849="休日",AW849,IF(F849="法休",AW849,VLOOKUP(F849,カレンダマスタ!$Q$56:$R$69,2,FALSE))))</f>
        <v/>
      </c>
      <c r="BG849" s="270" t="str">
        <f t="shared" si="97"/>
        <v/>
      </c>
      <c r="BH849" s="270" t="str">
        <f>IF(AX849="","",IF(P849&lt;&gt;"","",IF(BG849="CS","OK",IF(VLOOKUP(E849,カレンダマスタ!$A$5:$D$381,4,FALSE)&gt;0,"",IF(OR(AX849*24&gt;10.84,AZ849*24&lt;14.5)=TRUE,"×","OK")))))</f>
        <v/>
      </c>
    </row>
    <row r="850" spans="2:60">
      <c r="B850" s="111"/>
      <c r="C850" s="385" t="str">
        <f>IF(STEP!C850&lt;&gt;"",STEP!C850,"")</f>
        <v/>
      </c>
      <c r="D850" s="386" t="str">
        <f>IF(STEP!D850&lt;&gt;"",STEP!D850,"")</f>
        <v/>
      </c>
      <c r="E850" s="387" t="str">
        <f>IF(STEP!E850&lt;&gt;"",STEP!E850,"")</f>
        <v/>
      </c>
      <c r="F850" s="253"/>
      <c r="G850" s="252"/>
      <c r="H850" s="254"/>
      <c r="I850" s="254"/>
      <c r="J850" s="254"/>
      <c r="K850" s="254"/>
      <c r="L850" s="254"/>
      <c r="M850" s="254"/>
      <c r="N850" s="254"/>
      <c r="O850" s="254"/>
      <c r="P850" s="254"/>
      <c r="Q850" s="254"/>
      <c r="R850" s="254"/>
      <c r="S850" s="254"/>
      <c r="T850" s="254"/>
      <c r="U850" s="254"/>
      <c r="V850" s="254"/>
      <c r="W850" s="254"/>
      <c r="X850" s="254"/>
      <c r="Y850" s="254"/>
      <c r="Z850" s="254"/>
      <c r="AA850" s="254"/>
      <c r="AB850" s="254"/>
      <c r="AC850" s="254"/>
      <c r="AD850" s="254"/>
      <c r="AE850" s="255"/>
      <c r="AF850" s="255"/>
      <c r="AG850" s="255"/>
      <c r="AH850" s="255"/>
      <c r="AI850" s="255"/>
      <c r="AJ850" s="255"/>
      <c r="AK850" s="255"/>
      <c r="AL850" s="255"/>
      <c r="AM850" s="255"/>
      <c r="AN850" s="255"/>
      <c r="AO850" s="254"/>
      <c r="AP850" s="254"/>
      <c r="AQ850" s="254"/>
      <c r="AR850" s="254"/>
      <c r="AS850" s="254"/>
      <c r="AT850" s="254"/>
      <c r="AU850" s="254"/>
      <c r="AW850" s="283" t="str">
        <f t="shared" si="98"/>
        <v/>
      </c>
      <c r="AX850" s="283" t="str">
        <f t="shared" si="96"/>
        <v/>
      </c>
      <c r="AY850" s="283" t="str">
        <f t="shared" si="99"/>
        <v/>
      </c>
      <c r="AZ850" s="283" t="str">
        <f t="shared" si="100"/>
        <v/>
      </c>
      <c r="BA850" s="283" t="str">
        <f t="shared" si="101"/>
        <v/>
      </c>
      <c r="BD850" s="254" t="str">
        <f>IF(W850="","",IF(F850="休日",AW850,IF(F850="法休",AW850,VLOOKUP(F850,カレンダマスタ!$Q$56:$R$69,2,FALSE))))</f>
        <v/>
      </c>
      <c r="BG850" s="254" t="str">
        <f t="shared" si="97"/>
        <v/>
      </c>
      <c r="BH850" s="254" t="str">
        <f>IF(AX850="","",IF(P850&lt;&gt;"","",IF(BG850="CS","OK",IF(VLOOKUP(E850,カレンダマスタ!$A$5:$D$381,4,FALSE)&gt;0,"",IF(OR(AX850*24&gt;10.84,AZ850*24&lt;14.5)=TRUE,"×","OK")))))</f>
        <v/>
      </c>
    </row>
    <row r="851" spans="2:60">
      <c r="B851" s="111"/>
      <c r="C851" s="397" t="str">
        <f>IF(STEP!C851&lt;&gt;"",STEP!C851,"")</f>
        <v/>
      </c>
      <c r="D851" s="398" t="str">
        <f>IF(STEP!D851&lt;&gt;"",STEP!D851,"")</f>
        <v/>
      </c>
      <c r="E851" s="399" t="str">
        <f>IF(STEP!E851&lt;&gt;"",STEP!E851,"")</f>
        <v/>
      </c>
      <c r="F851" s="273"/>
      <c r="G851" s="272"/>
      <c r="H851" s="274"/>
      <c r="I851" s="274"/>
      <c r="J851" s="274"/>
      <c r="K851" s="274"/>
      <c r="L851" s="274"/>
      <c r="M851" s="274"/>
      <c r="N851" s="274"/>
      <c r="O851" s="274"/>
      <c r="P851" s="274"/>
      <c r="Q851" s="274"/>
      <c r="R851" s="274"/>
      <c r="S851" s="274"/>
      <c r="T851" s="274"/>
      <c r="U851" s="274"/>
      <c r="V851" s="274"/>
      <c r="W851" s="274"/>
      <c r="X851" s="274"/>
      <c r="Y851" s="274"/>
      <c r="Z851" s="274"/>
      <c r="AA851" s="274"/>
      <c r="AB851" s="274"/>
      <c r="AC851" s="274"/>
      <c r="AD851" s="274"/>
      <c r="AE851" s="275"/>
      <c r="AF851" s="275"/>
      <c r="AG851" s="275"/>
      <c r="AH851" s="275"/>
      <c r="AI851" s="275"/>
      <c r="AJ851" s="275"/>
      <c r="AK851" s="275"/>
      <c r="AL851" s="275"/>
      <c r="AM851" s="275"/>
      <c r="AN851" s="275"/>
      <c r="AO851" s="274"/>
      <c r="AP851" s="274"/>
      <c r="AQ851" s="274"/>
      <c r="AR851" s="274"/>
      <c r="AS851" s="274"/>
      <c r="AT851" s="274"/>
      <c r="AU851" s="274"/>
      <c r="AW851" s="286" t="str">
        <f t="shared" si="98"/>
        <v/>
      </c>
      <c r="AX851" s="286" t="str">
        <f t="shared" si="96"/>
        <v/>
      </c>
      <c r="AY851" s="286" t="str">
        <f t="shared" si="99"/>
        <v/>
      </c>
      <c r="AZ851" s="286" t="str">
        <f t="shared" si="100"/>
        <v/>
      </c>
      <c r="BA851" s="286" t="str">
        <f t="shared" si="101"/>
        <v/>
      </c>
      <c r="BD851" s="274" t="str">
        <f>IF(W851="","",IF(F851="休日",AW851,IF(F851="法休",AW851,VLOOKUP(F851,カレンダマスタ!$Q$56:$R$69,2,FALSE))))</f>
        <v/>
      </c>
      <c r="BG851" s="274" t="str">
        <f t="shared" si="97"/>
        <v/>
      </c>
      <c r="BH851" s="274" t="str">
        <f>IF(AX851="","",IF(P851&lt;&gt;"","",IF(BG851="CS","OK",IF(VLOOKUP(E851,カレンダマスタ!$A$5:$D$381,4,FALSE)&gt;0,"",IF(OR(AX851*24&gt;10.84,AZ851*24&lt;14.5)=TRUE,"×","OK")))))</f>
        <v/>
      </c>
    </row>
    <row r="852" spans="2:60">
      <c r="B852" s="111"/>
      <c r="C852" s="397" t="str">
        <f>IF(STEP!C852&lt;&gt;"",STEP!C852,"")</f>
        <v/>
      </c>
      <c r="D852" s="398" t="str">
        <f>IF(STEP!D852&lt;&gt;"",STEP!D852,"")</f>
        <v/>
      </c>
      <c r="E852" s="399" t="str">
        <f>IF(STEP!E852&lt;&gt;"",STEP!E852,"")</f>
        <v/>
      </c>
      <c r="F852" s="273"/>
      <c r="G852" s="272"/>
      <c r="H852" s="274"/>
      <c r="I852" s="274"/>
      <c r="J852" s="274"/>
      <c r="K852" s="274"/>
      <c r="L852" s="274"/>
      <c r="M852" s="274"/>
      <c r="N852" s="274"/>
      <c r="O852" s="274"/>
      <c r="P852" s="274"/>
      <c r="Q852" s="274"/>
      <c r="R852" s="274"/>
      <c r="S852" s="274"/>
      <c r="T852" s="274"/>
      <c r="U852" s="274"/>
      <c r="V852" s="274"/>
      <c r="W852" s="274"/>
      <c r="X852" s="274"/>
      <c r="Y852" s="274"/>
      <c r="Z852" s="274"/>
      <c r="AA852" s="274"/>
      <c r="AB852" s="274"/>
      <c r="AC852" s="274"/>
      <c r="AD852" s="274"/>
      <c r="AE852" s="275"/>
      <c r="AF852" s="275"/>
      <c r="AG852" s="275"/>
      <c r="AH852" s="275"/>
      <c r="AI852" s="275"/>
      <c r="AJ852" s="275"/>
      <c r="AK852" s="275"/>
      <c r="AL852" s="275"/>
      <c r="AM852" s="275"/>
      <c r="AN852" s="275"/>
      <c r="AO852" s="274"/>
      <c r="AP852" s="274"/>
      <c r="AQ852" s="274"/>
      <c r="AR852" s="274"/>
      <c r="AS852" s="274"/>
      <c r="AT852" s="274"/>
      <c r="AU852" s="274"/>
      <c r="AW852" s="286" t="str">
        <f t="shared" si="98"/>
        <v/>
      </c>
      <c r="AX852" s="286" t="str">
        <f t="shared" si="96"/>
        <v/>
      </c>
      <c r="AY852" s="286" t="str">
        <f t="shared" si="99"/>
        <v/>
      </c>
      <c r="AZ852" s="286" t="str">
        <f t="shared" si="100"/>
        <v/>
      </c>
      <c r="BA852" s="286" t="str">
        <f t="shared" si="101"/>
        <v/>
      </c>
      <c r="BD852" s="274" t="str">
        <f>IF(W852="","",IF(F852="休日",AW852,IF(F852="法休",AW852,VLOOKUP(F852,カレンダマスタ!$Q$56:$R$69,2,FALSE))))</f>
        <v/>
      </c>
      <c r="BG852" s="274" t="str">
        <f t="shared" si="97"/>
        <v/>
      </c>
      <c r="BH852" s="274" t="str">
        <f>IF(AX852="","",IF(P852&lt;&gt;"","",IF(BG852="CS","OK",IF(VLOOKUP(E852,カレンダマスタ!$A$5:$D$381,4,FALSE)&gt;0,"",IF(OR(AX852*24&gt;10.84,AZ852*24&lt;14.5)=TRUE,"×","OK")))))</f>
        <v/>
      </c>
    </row>
    <row r="853" spans="2:60">
      <c r="B853" s="111"/>
      <c r="C853" s="397" t="str">
        <f>IF(STEP!C853&lt;&gt;"",STEP!C853,"")</f>
        <v/>
      </c>
      <c r="D853" s="398" t="str">
        <f>IF(STEP!D853&lt;&gt;"",STEP!D853,"")</f>
        <v/>
      </c>
      <c r="E853" s="399" t="str">
        <f>IF(STEP!E853&lt;&gt;"",STEP!E853,"")</f>
        <v/>
      </c>
      <c r="F853" s="273"/>
      <c r="G853" s="272"/>
      <c r="H853" s="274"/>
      <c r="I853" s="274"/>
      <c r="J853" s="274"/>
      <c r="K853" s="274"/>
      <c r="L853" s="274"/>
      <c r="M853" s="274"/>
      <c r="N853" s="274"/>
      <c r="O853" s="274"/>
      <c r="P853" s="274"/>
      <c r="Q853" s="274"/>
      <c r="R853" s="274"/>
      <c r="S853" s="274"/>
      <c r="T853" s="274"/>
      <c r="U853" s="274"/>
      <c r="V853" s="274"/>
      <c r="W853" s="274"/>
      <c r="X853" s="274"/>
      <c r="Y853" s="274"/>
      <c r="Z853" s="274"/>
      <c r="AA853" s="274"/>
      <c r="AB853" s="274"/>
      <c r="AC853" s="274"/>
      <c r="AD853" s="274"/>
      <c r="AE853" s="275"/>
      <c r="AF853" s="275"/>
      <c r="AG853" s="275"/>
      <c r="AH853" s="275"/>
      <c r="AI853" s="275"/>
      <c r="AJ853" s="275"/>
      <c r="AK853" s="275"/>
      <c r="AL853" s="275"/>
      <c r="AM853" s="275"/>
      <c r="AN853" s="275"/>
      <c r="AO853" s="274"/>
      <c r="AP853" s="274"/>
      <c r="AQ853" s="274"/>
      <c r="AR853" s="274"/>
      <c r="AS853" s="274"/>
      <c r="AT853" s="274"/>
      <c r="AU853" s="274"/>
      <c r="AW853" s="286" t="str">
        <f t="shared" si="98"/>
        <v/>
      </c>
      <c r="AX853" s="286" t="str">
        <f t="shared" si="96"/>
        <v/>
      </c>
      <c r="AY853" s="286" t="str">
        <f t="shared" si="99"/>
        <v/>
      </c>
      <c r="AZ853" s="286" t="str">
        <f t="shared" si="100"/>
        <v/>
      </c>
      <c r="BA853" s="286" t="str">
        <f t="shared" si="101"/>
        <v/>
      </c>
      <c r="BD853" s="274" t="str">
        <f>IF(W853="","",IF(F853="休日",AW853,IF(F853="法休",AW853,VLOOKUP(F853,カレンダマスタ!$Q$56:$R$69,2,FALSE))))</f>
        <v/>
      </c>
      <c r="BG853" s="274" t="str">
        <f t="shared" si="97"/>
        <v/>
      </c>
      <c r="BH853" s="274" t="str">
        <f>IF(AX853="","",IF(P853&lt;&gt;"","",IF(BG853="CS","OK",IF(VLOOKUP(E853,カレンダマスタ!$A$5:$D$381,4,FALSE)&gt;0,"",IF(OR(AX853*24&gt;10.84,AZ853*24&lt;14.5)=TRUE,"×","OK")))))</f>
        <v/>
      </c>
    </row>
    <row r="854" spans="2:60">
      <c r="B854" s="111"/>
      <c r="C854" s="397" t="str">
        <f>IF(STEP!C854&lt;&gt;"",STEP!C854,"")</f>
        <v/>
      </c>
      <c r="D854" s="398" t="str">
        <f>IF(STEP!D854&lt;&gt;"",STEP!D854,"")</f>
        <v/>
      </c>
      <c r="E854" s="399" t="str">
        <f>IF(STEP!E854&lt;&gt;"",STEP!E854,"")</f>
        <v/>
      </c>
      <c r="F854" s="273"/>
      <c r="G854" s="272"/>
      <c r="H854" s="274"/>
      <c r="I854" s="274"/>
      <c r="J854" s="274"/>
      <c r="K854" s="274"/>
      <c r="L854" s="274"/>
      <c r="M854" s="274"/>
      <c r="N854" s="274"/>
      <c r="O854" s="274"/>
      <c r="P854" s="274"/>
      <c r="Q854" s="274"/>
      <c r="R854" s="274"/>
      <c r="S854" s="274"/>
      <c r="T854" s="274"/>
      <c r="U854" s="274"/>
      <c r="V854" s="274"/>
      <c r="W854" s="274"/>
      <c r="X854" s="274"/>
      <c r="Y854" s="274"/>
      <c r="Z854" s="274"/>
      <c r="AA854" s="274"/>
      <c r="AB854" s="274"/>
      <c r="AC854" s="274"/>
      <c r="AD854" s="274"/>
      <c r="AE854" s="275"/>
      <c r="AF854" s="275"/>
      <c r="AG854" s="275"/>
      <c r="AH854" s="275"/>
      <c r="AI854" s="275"/>
      <c r="AJ854" s="275"/>
      <c r="AK854" s="275"/>
      <c r="AL854" s="275"/>
      <c r="AM854" s="275"/>
      <c r="AN854" s="275"/>
      <c r="AO854" s="274"/>
      <c r="AP854" s="274"/>
      <c r="AQ854" s="274"/>
      <c r="AR854" s="274"/>
      <c r="AS854" s="274"/>
      <c r="AT854" s="274"/>
      <c r="AU854" s="274"/>
      <c r="AW854" s="286" t="str">
        <f t="shared" si="98"/>
        <v/>
      </c>
      <c r="AX854" s="286" t="str">
        <f t="shared" si="96"/>
        <v/>
      </c>
      <c r="AY854" s="286" t="str">
        <f t="shared" si="99"/>
        <v/>
      </c>
      <c r="AZ854" s="286" t="str">
        <f t="shared" si="100"/>
        <v/>
      </c>
      <c r="BA854" s="286" t="str">
        <f t="shared" si="101"/>
        <v/>
      </c>
      <c r="BD854" s="274" t="str">
        <f>IF(W854="","",IF(F854="休日",AW854,IF(F854="法休",AW854,VLOOKUP(F854,カレンダマスタ!$Q$56:$R$69,2,FALSE))))</f>
        <v/>
      </c>
      <c r="BG854" s="274" t="str">
        <f t="shared" si="97"/>
        <v/>
      </c>
      <c r="BH854" s="274" t="str">
        <f>IF(AX854="","",IF(P854&lt;&gt;"","",IF(BG854="CS","OK",IF(VLOOKUP(E854,カレンダマスタ!$A$5:$D$381,4,FALSE)&gt;0,"",IF(OR(AX854*24&gt;10.84,AZ854*24&lt;14.5)=TRUE,"×","OK")))))</f>
        <v/>
      </c>
    </row>
    <row r="855" spans="2:60" ht="13.8" thickBot="1">
      <c r="B855" s="161"/>
      <c r="C855" s="400" t="str">
        <f>IF(STEP!C855&lt;&gt;"",STEP!C855,"")</f>
        <v/>
      </c>
      <c r="D855" s="401" t="str">
        <f>IF(STEP!D855&lt;&gt;"",STEP!D855,"")</f>
        <v/>
      </c>
      <c r="E855" s="402" t="str">
        <f>IF(STEP!E855&lt;&gt;"",STEP!E855,"")</f>
        <v/>
      </c>
      <c r="F855" s="277"/>
      <c r="G855" s="276"/>
      <c r="H855" s="278"/>
      <c r="I855" s="278"/>
      <c r="J855" s="278"/>
      <c r="K855" s="278"/>
      <c r="L855" s="278"/>
      <c r="M855" s="278"/>
      <c r="N855" s="278"/>
      <c r="O855" s="278"/>
      <c r="P855" s="278"/>
      <c r="Q855" s="278"/>
      <c r="R855" s="278"/>
      <c r="S855" s="278"/>
      <c r="T855" s="278"/>
      <c r="U855" s="278"/>
      <c r="V855" s="278"/>
      <c r="W855" s="278"/>
      <c r="X855" s="278"/>
      <c r="Y855" s="278"/>
      <c r="Z855" s="278"/>
      <c r="AA855" s="278"/>
      <c r="AB855" s="278"/>
      <c r="AC855" s="278"/>
      <c r="AD855" s="278"/>
      <c r="AE855" s="279"/>
      <c r="AF855" s="279"/>
      <c r="AG855" s="279"/>
      <c r="AH855" s="279"/>
      <c r="AI855" s="279"/>
      <c r="AJ855" s="279"/>
      <c r="AK855" s="279"/>
      <c r="AL855" s="279"/>
      <c r="AM855" s="279"/>
      <c r="AN855" s="279"/>
      <c r="AO855" s="278"/>
      <c r="AP855" s="278"/>
      <c r="AQ855" s="278"/>
      <c r="AR855" s="278"/>
      <c r="AS855" s="278"/>
      <c r="AT855" s="278"/>
      <c r="AU855" s="278"/>
      <c r="AW855" s="287" t="str">
        <f t="shared" si="98"/>
        <v/>
      </c>
      <c r="AX855" s="287" t="str">
        <f t="shared" si="96"/>
        <v/>
      </c>
      <c r="AY855" s="287" t="str">
        <f t="shared" si="99"/>
        <v/>
      </c>
      <c r="AZ855" s="287" t="str">
        <f t="shared" si="100"/>
        <v/>
      </c>
      <c r="BA855" s="287" t="str">
        <f t="shared" si="101"/>
        <v/>
      </c>
      <c r="BD855" s="278" t="str">
        <f>IF(W855="","",IF(F855="休日",AW855,IF(F855="法休",AW855,VLOOKUP(F855,カレンダマスタ!$Q$56:$R$69,2,FALSE))))</f>
        <v/>
      </c>
      <c r="BG855" s="278" t="str">
        <f t="shared" si="97"/>
        <v/>
      </c>
      <c r="BH855" s="278" t="str">
        <f>IF(AX855="","",IF(P855&lt;&gt;"","",IF(BG855="CS","OK",IF(VLOOKUP(E855,カレンダマスタ!$A$5:$D$381,4,FALSE)&gt;0,"",IF(OR(AX855*24&gt;10.84,AZ855*24&lt;14.5)=TRUE,"×","OK")))))</f>
        <v/>
      </c>
    </row>
    <row r="856" spans="2:60">
      <c r="B856" s="323"/>
      <c r="C856" s="366"/>
      <c r="D856" s="367"/>
      <c r="E856" s="368"/>
      <c r="F856" s="367"/>
      <c r="G856" s="366"/>
      <c r="H856" s="369"/>
      <c r="I856" s="369"/>
      <c r="J856" s="369"/>
      <c r="K856" s="369"/>
      <c r="L856" s="369"/>
      <c r="M856" s="369"/>
      <c r="N856" s="369"/>
      <c r="O856" s="369"/>
      <c r="P856" s="369"/>
      <c r="Q856" s="369"/>
      <c r="R856" s="369"/>
      <c r="S856" s="369"/>
      <c r="T856" s="369"/>
      <c r="U856" s="369"/>
      <c r="V856" s="369"/>
      <c r="W856" s="369"/>
      <c r="X856" s="369"/>
      <c r="Y856" s="369"/>
      <c r="Z856" s="369"/>
      <c r="AA856" s="369"/>
      <c r="AB856" s="369"/>
      <c r="AC856" s="369"/>
      <c r="AD856" s="369"/>
      <c r="AE856" s="370"/>
      <c r="AF856" s="370"/>
      <c r="AG856" s="370"/>
      <c r="AH856" s="370"/>
      <c r="AI856" s="370"/>
      <c r="AJ856" s="370"/>
      <c r="AK856" s="370"/>
      <c r="AL856" s="370"/>
      <c r="AM856" s="370"/>
      <c r="AN856" s="370"/>
      <c r="AO856" s="369"/>
      <c r="AP856" s="369"/>
      <c r="AQ856" s="369"/>
      <c r="AR856" s="369"/>
      <c r="AS856" s="369"/>
      <c r="AT856" s="369"/>
      <c r="AU856" s="369"/>
      <c r="AW856" s="363"/>
      <c r="AX856" s="363"/>
      <c r="AY856" s="363"/>
      <c r="AZ856" s="363"/>
      <c r="BA856" s="363"/>
      <c r="BD856" s="369" t="str">
        <f>IF(W856="","",IF(F856="休日",AW856,IF(F856="法休",AW856,VLOOKUP(F856,カレンダマスタ!$Q$56:$R$69,2,FALSE))))</f>
        <v/>
      </c>
      <c r="BG856" s="369"/>
      <c r="BH856" s="369"/>
    </row>
    <row r="857" spans="2:60">
      <c r="B857" s="323"/>
      <c r="C857" s="371"/>
      <c r="D857" s="372"/>
      <c r="E857" s="373"/>
      <c r="F857" s="372"/>
      <c r="G857" s="371"/>
      <c r="H857" s="374"/>
      <c r="I857" s="374"/>
      <c r="J857" s="374"/>
      <c r="K857" s="374"/>
      <c r="L857" s="374"/>
      <c r="M857" s="374"/>
      <c r="N857" s="374"/>
      <c r="O857" s="374"/>
      <c r="P857" s="374"/>
      <c r="Q857" s="374"/>
      <c r="R857" s="374"/>
      <c r="S857" s="374"/>
      <c r="T857" s="374"/>
      <c r="U857" s="374"/>
      <c r="V857" s="374"/>
      <c r="W857" s="374"/>
      <c r="X857" s="374"/>
      <c r="Y857" s="374"/>
      <c r="Z857" s="374"/>
      <c r="AA857" s="374"/>
      <c r="AB857" s="374"/>
      <c r="AC857" s="374"/>
      <c r="AD857" s="374"/>
      <c r="AE857" s="375"/>
      <c r="AF857" s="375"/>
      <c r="AG857" s="375"/>
      <c r="AH857" s="375"/>
      <c r="AI857" s="375"/>
      <c r="AJ857" s="375"/>
      <c r="AK857" s="375"/>
      <c r="AL857" s="375"/>
      <c r="AM857" s="375"/>
      <c r="AN857" s="375"/>
      <c r="AO857" s="374"/>
      <c r="AP857" s="374"/>
      <c r="AQ857" s="374"/>
      <c r="AR857" s="374"/>
      <c r="AS857" s="374"/>
      <c r="AT857" s="374"/>
      <c r="AU857" s="374"/>
      <c r="AW857" s="363"/>
      <c r="AX857" s="363"/>
      <c r="AY857" s="363"/>
      <c r="AZ857" s="363"/>
      <c r="BA857" s="363"/>
      <c r="BD857" s="374" t="str">
        <f>IF(W857="","",IF(F857="休日",AW857,IF(F857="法休",AW857,VLOOKUP(F857,カレンダマスタ!$Q$56:$R$69,2,FALSE))))</f>
        <v/>
      </c>
      <c r="BG857" s="374"/>
      <c r="BH857" s="374"/>
    </row>
    <row r="858" spans="2:60">
      <c r="B858" s="323"/>
      <c r="C858" s="371"/>
      <c r="D858" s="372"/>
      <c r="E858" s="373"/>
      <c r="F858" s="372"/>
      <c r="G858" s="371"/>
      <c r="H858" s="374"/>
      <c r="I858" s="374"/>
      <c r="J858" s="374"/>
      <c r="K858" s="374"/>
      <c r="L858" s="374"/>
      <c r="M858" s="374"/>
      <c r="N858" s="374"/>
      <c r="O858" s="374"/>
      <c r="P858" s="374"/>
      <c r="Q858" s="374"/>
      <c r="R858" s="374"/>
      <c r="S858" s="374"/>
      <c r="T858" s="374"/>
      <c r="U858" s="374"/>
      <c r="V858" s="374"/>
      <c r="W858" s="374"/>
      <c r="X858" s="374"/>
      <c r="Y858" s="374"/>
      <c r="Z858" s="374"/>
      <c r="AA858" s="374"/>
      <c r="AB858" s="374"/>
      <c r="AC858" s="374"/>
      <c r="AD858" s="374"/>
      <c r="AE858" s="375"/>
      <c r="AF858" s="375"/>
      <c r="AG858" s="375"/>
      <c r="AH858" s="375"/>
      <c r="AI858" s="375"/>
      <c r="AJ858" s="375"/>
      <c r="AK858" s="375"/>
      <c r="AL858" s="375"/>
      <c r="AM858" s="375"/>
      <c r="AN858" s="375"/>
      <c r="AO858" s="374"/>
      <c r="AP858" s="374"/>
      <c r="AQ858" s="374"/>
      <c r="AR858" s="374"/>
      <c r="AS858" s="374"/>
      <c r="AT858" s="374"/>
      <c r="AU858" s="374"/>
      <c r="AW858" s="363"/>
      <c r="AX858" s="363"/>
      <c r="AY858" s="363"/>
      <c r="AZ858" s="363"/>
      <c r="BA858" s="363"/>
      <c r="BD858" s="374" t="str">
        <f>IF(W858="","",IF(F858="休日",AW858,IF(F858="法休",AW858,VLOOKUP(F858,カレンダマスタ!$Q$56:$R$69,2,FALSE))))</f>
        <v/>
      </c>
      <c r="BG858" s="374"/>
      <c r="BH858" s="374"/>
    </row>
    <row r="859" spans="2:60">
      <c r="B859" s="323"/>
      <c r="C859" s="371"/>
      <c r="D859" s="372"/>
      <c r="E859" s="373"/>
      <c r="F859" s="372"/>
      <c r="G859" s="371"/>
      <c r="H859" s="374"/>
      <c r="I859" s="374"/>
      <c r="J859" s="374"/>
      <c r="K859" s="374"/>
      <c r="L859" s="374"/>
      <c r="M859" s="374"/>
      <c r="N859" s="374"/>
      <c r="O859" s="374"/>
      <c r="P859" s="374"/>
      <c r="Q859" s="374"/>
      <c r="R859" s="374"/>
      <c r="S859" s="374"/>
      <c r="T859" s="374"/>
      <c r="U859" s="374"/>
      <c r="V859" s="374"/>
      <c r="W859" s="374"/>
      <c r="X859" s="374"/>
      <c r="Y859" s="374"/>
      <c r="Z859" s="374"/>
      <c r="AA859" s="374"/>
      <c r="AB859" s="374"/>
      <c r="AC859" s="374"/>
      <c r="AD859" s="374"/>
      <c r="AE859" s="375"/>
      <c r="AF859" s="375"/>
      <c r="AG859" s="375"/>
      <c r="AH859" s="375"/>
      <c r="AI859" s="375"/>
      <c r="AJ859" s="375"/>
      <c r="AK859" s="375"/>
      <c r="AL859" s="375"/>
      <c r="AM859" s="375"/>
      <c r="AN859" s="375"/>
      <c r="AO859" s="374"/>
      <c r="AP859" s="374"/>
      <c r="AQ859" s="374"/>
      <c r="AR859" s="374"/>
      <c r="AS859" s="374"/>
      <c r="AT859" s="374"/>
      <c r="AU859" s="374"/>
      <c r="AW859" s="363"/>
      <c r="AX859" s="363"/>
      <c r="AY859" s="363"/>
      <c r="AZ859" s="363"/>
      <c r="BA859" s="363"/>
      <c r="BD859" s="374" t="str">
        <f>IF(W859="","",IF(F859="休日",AW859,IF(F859="法休",AW859,VLOOKUP(F859,カレンダマスタ!$Q$56:$R$69,2,FALSE))))</f>
        <v/>
      </c>
      <c r="BG859" s="374"/>
      <c r="BH859" s="374"/>
    </row>
    <row r="860" spans="2:60">
      <c r="B860" s="323"/>
      <c r="C860" s="371"/>
      <c r="D860" s="372"/>
      <c r="E860" s="373"/>
      <c r="F860" s="372"/>
      <c r="G860" s="371"/>
      <c r="H860" s="374"/>
      <c r="I860" s="374"/>
      <c r="J860" s="374"/>
      <c r="K860" s="374"/>
      <c r="L860" s="374"/>
      <c r="M860" s="374"/>
      <c r="N860" s="374"/>
      <c r="O860" s="374"/>
      <c r="P860" s="374"/>
      <c r="Q860" s="374"/>
      <c r="R860" s="374"/>
      <c r="S860" s="374"/>
      <c r="T860" s="374"/>
      <c r="U860" s="374"/>
      <c r="V860" s="374"/>
      <c r="W860" s="374"/>
      <c r="X860" s="374"/>
      <c r="Y860" s="374"/>
      <c r="Z860" s="374"/>
      <c r="AA860" s="374"/>
      <c r="AB860" s="374"/>
      <c r="AC860" s="374"/>
      <c r="AD860" s="374"/>
      <c r="AE860" s="375"/>
      <c r="AF860" s="375"/>
      <c r="AG860" s="375"/>
      <c r="AH860" s="375"/>
      <c r="AI860" s="375"/>
      <c r="AJ860" s="375"/>
      <c r="AK860" s="375"/>
      <c r="AL860" s="375"/>
      <c r="AM860" s="375"/>
      <c r="AN860" s="375"/>
      <c r="AO860" s="374"/>
      <c r="AP860" s="374"/>
      <c r="AQ860" s="374"/>
      <c r="AR860" s="374"/>
      <c r="AS860" s="374"/>
      <c r="AT860" s="374"/>
      <c r="AU860" s="374"/>
      <c r="AW860" s="363"/>
      <c r="AX860" s="363"/>
      <c r="AY860" s="363"/>
      <c r="AZ860" s="363"/>
      <c r="BA860" s="363"/>
      <c r="BD860" s="374" t="str">
        <f>IF(W860="","",IF(F860="休日",AW860,IF(F860="法休",AW860,VLOOKUP(F860,カレンダマスタ!$Q$56:$R$69,2,FALSE))))</f>
        <v/>
      </c>
      <c r="BG860" s="374"/>
      <c r="BH860" s="374"/>
    </row>
    <row r="861" spans="2:60">
      <c r="B861" s="323"/>
      <c r="C861" s="371"/>
      <c r="D861" s="372"/>
      <c r="E861" s="373"/>
      <c r="F861" s="372"/>
      <c r="G861" s="371"/>
      <c r="H861" s="374"/>
      <c r="I861" s="374"/>
      <c r="J861" s="374"/>
      <c r="K861" s="374"/>
      <c r="L861" s="374"/>
      <c r="M861" s="374"/>
      <c r="N861" s="374"/>
      <c r="O861" s="374"/>
      <c r="P861" s="374"/>
      <c r="Q861" s="374"/>
      <c r="R861" s="374"/>
      <c r="S861" s="374"/>
      <c r="T861" s="374"/>
      <c r="U861" s="374"/>
      <c r="V861" s="374"/>
      <c r="W861" s="374"/>
      <c r="X861" s="374"/>
      <c r="Y861" s="374"/>
      <c r="Z861" s="374"/>
      <c r="AA861" s="374"/>
      <c r="AB861" s="374"/>
      <c r="AC861" s="374"/>
      <c r="AD861" s="374"/>
      <c r="AE861" s="375"/>
      <c r="AF861" s="375"/>
      <c r="AG861" s="375"/>
      <c r="AH861" s="375"/>
      <c r="AI861" s="375"/>
      <c r="AJ861" s="375"/>
      <c r="AK861" s="375"/>
      <c r="AL861" s="375"/>
      <c r="AM861" s="375"/>
      <c r="AN861" s="375"/>
      <c r="AO861" s="374"/>
      <c r="AP861" s="374"/>
      <c r="AQ861" s="374"/>
      <c r="AR861" s="374"/>
      <c r="AS861" s="374"/>
      <c r="AT861" s="374"/>
      <c r="AU861" s="374"/>
      <c r="AW861" s="363"/>
      <c r="AX861" s="363"/>
      <c r="AY861" s="363"/>
      <c r="AZ861" s="363"/>
      <c r="BA861" s="363"/>
      <c r="BD861" s="374" t="str">
        <f>IF(W861="","",IF(F861="休日",AW861,IF(F861="法休",AW861,VLOOKUP(F861,カレンダマスタ!$Q$56:$R$69,2,FALSE))))</f>
        <v/>
      </c>
      <c r="BG861" s="374"/>
      <c r="BH861" s="374"/>
    </row>
    <row r="862" spans="2:60">
      <c r="B862" s="323"/>
      <c r="C862" s="371"/>
      <c r="D862" s="372"/>
      <c r="E862" s="373"/>
      <c r="F862" s="372"/>
      <c r="G862" s="371"/>
      <c r="H862" s="374"/>
      <c r="I862" s="374"/>
      <c r="J862" s="374"/>
      <c r="K862" s="374"/>
      <c r="L862" s="374"/>
      <c r="M862" s="374"/>
      <c r="N862" s="374"/>
      <c r="O862" s="374"/>
      <c r="P862" s="374"/>
      <c r="Q862" s="374"/>
      <c r="R862" s="374"/>
      <c r="S862" s="374"/>
      <c r="T862" s="374"/>
      <c r="U862" s="374"/>
      <c r="V862" s="374"/>
      <c r="W862" s="374"/>
      <c r="X862" s="374"/>
      <c r="Y862" s="374"/>
      <c r="Z862" s="374"/>
      <c r="AA862" s="374"/>
      <c r="AB862" s="374"/>
      <c r="AC862" s="374"/>
      <c r="AD862" s="374"/>
      <c r="AE862" s="375"/>
      <c r="AF862" s="375"/>
      <c r="AG862" s="375"/>
      <c r="AH862" s="375"/>
      <c r="AI862" s="375"/>
      <c r="AJ862" s="375"/>
      <c r="AK862" s="375"/>
      <c r="AL862" s="375"/>
      <c r="AM862" s="375"/>
      <c r="AN862" s="375"/>
      <c r="AO862" s="374"/>
      <c r="AP862" s="374"/>
      <c r="AQ862" s="374"/>
      <c r="AR862" s="374"/>
      <c r="AS862" s="374"/>
      <c r="AT862" s="374"/>
      <c r="AU862" s="374"/>
      <c r="AW862" s="363"/>
      <c r="AX862" s="363"/>
      <c r="AY862" s="363"/>
      <c r="AZ862" s="363"/>
      <c r="BA862" s="363"/>
      <c r="BD862" s="374" t="str">
        <f>IF(W862="","",IF(F862="休日",AW862,IF(F862="法休",AW862,VLOOKUP(F862,カレンダマスタ!$Q$56:$R$69,2,FALSE))))</f>
        <v/>
      </c>
      <c r="BG862" s="374"/>
      <c r="BH862" s="374"/>
    </row>
    <row r="863" spans="2:60">
      <c r="B863" s="323"/>
      <c r="C863" s="371"/>
      <c r="D863" s="372"/>
      <c r="E863" s="373"/>
      <c r="F863" s="372"/>
      <c r="G863" s="371"/>
      <c r="H863" s="374"/>
      <c r="I863" s="374"/>
      <c r="J863" s="374"/>
      <c r="K863" s="374"/>
      <c r="L863" s="374"/>
      <c r="M863" s="374"/>
      <c r="N863" s="374"/>
      <c r="O863" s="374"/>
      <c r="P863" s="374"/>
      <c r="Q863" s="374"/>
      <c r="R863" s="374"/>
      <c r="S863" s="374"/>
      <c r="T863" s="374"/>
      <c r="U863" s="374"/>
      <c r="V863" s="374"/>
      <c r="W863" s="374"/>
      <c r="X863" s="374"/>
      <c r="Y863" s="374"/>
      <c r="Z863" s="374"/>
      <c r="AA863" s="374"/>
      <c r="AB863" s="374"/>
      <c r="AC863" s="374"/>
      <c r="AD863" s="374"/>
      <c r="AE863" s="375"/>
      <c r="AF863" s="375"/>
      <c r="AG863" s="375"/>
      <c r="AH863" s="375"/>
      <c r="AI863" s="375"/>
      <c r="AJ863" s="375"/>
      <c r="AK863" s="375"/>
      <c r="AL863" s="375"/>
      <c r="AM863" s="375"/>
      <c r="AN863" s="375"/>
      <c r="AO863" s="374"/>
      <c r="AP863" s="374"/>
      <c r="AQ863" s="374"/>
      <c r="AR863" s="374"/>
      <c r="AS863" s="374"/>
      <c r="AT863" s="374"/>
      <c r="AU863" s="374"/>
      <c r="AW863" s="363"/>
      <c r="AX863" s="363"/>
      <c r="AY863" s="363"/>
      <c r="AZ863" s="363"/>
      <c r="BA863" s="363"/>
      <c r="BD863" s="374" t="str">
        <f>IF(W863="","",IF(F863="休日",AW863,IF(F863="法休",AW863,VLOOKUP(F863,カレンダマスタ!$Q$56:$R$69,2,FALSE))))</f>
        <v/>
      </c>
      <c r="BG863" s="374"/>
      <c r="BH863" s="374"/>
    </row>
    <row r="864" spans="2:60">
      <c r="B864" s="323"/>
      <c r="C864" s="371"/>
      <c r="D864" s="372"/>
      <c r="E864" s="373"/>
      <c r="F864" s="372"/>
      <c r="G864" s="371"/>
      <c r="H864" s="374"/>
      <c r="I864" s="374"/>
      <c r="J864" s="374"/>
      <c r="K864" s="374"/>
      <c r="L864" s="374"/>
      <c r="M864" s="374"/>
      <c r="N864" s="374"/>
      <c r="O864" s="374"/>
      <c r="P864" s="374"/>
      <c r="Q864" s="374"/>
      <c r="R864" s="374"/>
      <c r="S864" s="374"/>
      <c r="T864" s="374"/>
      <c r="U864" s="374"/>
      <c r="V864" s="374"/>
      <c r="W864" s="374"/>
      <c r="X864" s="374"/>
      <c r="Y864" s="374"/>
      <c r="Z864" s="374"/>
      <c r="AA864" s="374"/>
      <c r="AB864" s="374"/>
      <c r="AC864" s="374"/>
      <c r="AD864" s="374"/>
      <c r="AE864" s="375"/>
      <c r="AF864" s="375"/>
      <c r="AG864" s="375"/>
      <c r="AH864" s="375"/>
      <c r="AI864" s="375"/>
      <c r="AJ864" s="375"/>
      <c r="AK864" s="375"/>
      <c r="AL864" s="375"/>
      <c r="AM864" s="375"/>
      <c r="AN864" s="375"/>
      <c r="AO864" s="374"/>
      <c r="AP864" s="374"/>
      <c r="AQ864" s="374"/>
      <c r="AR864" s="374"/>
      <c r="AS864" s="374"/>
      <c r="AT864" s="374"/>
      <c r="AU864" s="374"/>
      <c r="AW864" s="363"/>
      <c r="AX864" s="363"/>
      <c r="AY864" s="363"/>
      <c r="AZ864" s="363"/>
      <c r="BA864" s="363"/>
      <c r="BD864" s="374" t="str">
        <f>IF(W864="","",IF(F864="休日",AW864,IF(F864="法休",AW864,VLOOKUP(F864,カレンダマスタ!$Q$56:$R$69,2,FALSE))))</f>
        <v/>
      </c>
      <c r="BG864" s="374"/>
      <c r="BH864" s="374"/>
    </row>
    <row r="865" spans="2:60" ht="13.8" thickBot="1">
      <c r="B865" s="329"/>
      <c r="C865" s="377"/>
      <c r="D865" s="378"/>
      <c r="E865" s="379"/>
      <c r="F865" s="378"/>
      <c r="G865" s="377"/>
      <c r="H865" s="380"/>
      <c r="I865" s="380"/>
      <c r="J865" s="380"/>
      <c r="K865" s="380"/>
      <c r="L865" s="380"/>
      <c r="M865" s="380"/>
      <c r="N865" s="380"/>
      <c r="O865" s="380"/>
      <c r="P865" s="380"/>
      <c r="Q865" s="380"/>
      <c r="R865" s="380"/>
      <c r="S865" s="380"/>
      <c r="T865" s="380"/>
      <c r="U865" s="380"/>
      <c r="V865" s="380"/>
      <c r="W865" s="380"/>
      <c r="X865" s="380"/>
      <c r="Y865" s="380"/>
      <c r="Z865" s="380"/>
      <c r="AA865" s="380"/>
      <c r="AB865" s="380"/>
      <c r="AC865" s="380"/>
      <c r="AD865" s="380"/>
      <c r="AE865" s="381"/>
      <c r="AF865" s="381"/>
      <c r="AG865" s="381"/>
      <c r="AH865" s="381"/>
      <c r="AI865" s="381"/>
      <c r="AJ865" s="381"/>
      <c r="AK865" s="381"/>
      <c r="AL865" s="381"/>
      <c r="AM865" s="381"/>
      <c r="AN865" s="381"/>
      <c r="AO865" s="380"/>
      <c r="AP865" s="380"/>
      <c r="AQ865" s="380"/>
      <c r="AR865" s="380"/>
      <c r="AS865" s="380"/>
      <c r="AT865" s="380"/>
      <c r="AU865" s="380"/>
      <c r="AW865" s="364"/>
      <c r="AX865" s="364"/>
      <c r="AY865" s="364"/>
      <c r="AZ865" s="364"/>
      <c r="BA865" s="364"/>
      <c r="BD865" s="380" t="str">
        <f>IF(W865="","",IF(F865="休日",AW865,IF(F865="法休",AW865,VLOOKUP(F865,カレンダマスタ!$Q$56:$R$69,2,FALSE))))</f>
        <v/>
      </c>
      <c r="BG865" s="380"/>
      <c r="BH865" s="380"/>
    </row>
    <row r="866" spans="2:60">
      <c r="B866" s="176">
        <f>B821+1</f>
        <v>20</v>
      </c>
      <c r="C866" s="382" t="str">
        <f>IF(STEP!C866&lt;&gt;"",STEP!C866,"")</f>
        <v/>
      </c>
      <c r="D866" s="383" t="str">
        <f>IF(STEP!D866&lt;&gt;"",STEP!D866,"")</f>
        <v/>
      </c>
      <c r="E866" s="384" t="str">
        <f>IF(STEP!E866&lt;&gt;"",STEP!E866,"")</f>
        <v/>
      </c>
      <c r="F866" s="248"/>
      <c r="G866" s="249"/>
      <c r="H866" s="250"/>
      <c r="I866" s="250"/>
      <c r="J866" s="250"/>
      <c r="K866" s="250"/>
      <c r="L866" s="250"/>
      <c r="M866" s="250"/>
      <c r="N866" s="250"/>
      <c r="O866" s="250"/>
      <c r="P866" s="250"/>
      <c r="Q866" s="250"/>
      <c r="R866" s="250"/>
      <c r="S866" s="250"/>
      <c r="T866" s="250"/>
      <c r="U866" s="250"/>
      <c r="V866" s="250"/>
      <c r="W866" s="250"/>
      <c r="X866" s="250"/>
      <c r="Y866" s="250"/>
      <c r="Z866" s="250"/>
      <c r="AA866" s="250"/>
      <c r="AB866" s="250"/>
      <c r="AC866" s="250"/>
      <c r="AD866" s="250"/>
      <c r="AE866" s="251"/>
      <c r="AF866" s="251"/>
      <c r="AG866" s="251"/>
      <c r="AH866" s="251"/>
      <c r="AI866" s="251"/>
      <c r="AJ866" s="251"/>
      <c r="AK866" s="251"/>
      <c r="AL866" s="251"/>
      <c r="AM866" s="251"/>
      <c r="AN866" s="251"/>
      <c r="AO866" s="250"/>
      <c r="AP866" s="250"/>
      <c r="AQ866" s="250"/>
      <c r="AR866" s="250"/>
      <c r="AS866" s="250"/>
      <c r="AT866" s="250"/>
      <c r="AU866" s="250"/>
      <c r="AW866" s="282" t="str">
        <f t="shared" ref="AW866:AW900" si="102">IF(W866&lt;&gt;"",IF(W866&lt;&gt;"",CEILING(IF(J866&lt;&gt;"",J866,I866),$AY$8),""),"")</f>
        <v/>
      </c>
      <c r="AX866" s="282" t="str">
        <f t="shared" ref="AX866:AX929" si="103">IF(W866&lt;&gt;"",IF(W866&lt;&gt;"",IF(OR(K866="早出",AND(BD866&lt;AW866,K866&lt;&gt;"有償遅刻")),AW866,BD866),""),"")</f>
        <v/>
      </c>
      <c r="AY866" s="282" t="str">
        <f t="shared" ref="AY866:AY900" si="104">IF(W866&lt;&gt;"",FLOOR(IF(N866&lt;&gt;"",N866,M866),$AY$8),"")</f>
        <v/>
      </c>
      <c r="AZ866" s="282" t="str">
        <f t="shared" ref="AZ866:AZ900" si="105">IF(W866&lt;&gt;"",IF(AY866&lt;&gt;0,AY866-AR866,L866-AR866),"")</f>
        <v/>
      </c>
      <c r="BA866" s="282" t="str">
        <f t="shared" ref="BA866:BA900" si="106">IF(W866&lt;&gt;"",W866,"")</f>
        <v/>
      </c>
      <c r="BD866" s="250" t="str">
        <f>IF(W866="","",IF(F866="休日",AW866,IF(F866="法休",AW866,VLOOKUP(F866,カレンダマスタ!$Q$56:$R$69,2,FALSE))))</f>
        <v/>
      </c>
      <c r="BG866" s="250" t="str">
        <f>STEP!AF866</f>
        <v/>
      </c>
      <c r="BH866" s="250" t="str">
        <f>IF(AX866="","",IF(P866&lt;&gt;"","",IF(BG866="CS","OK",IF(VLOOKUP(E866,カレンダマスタ!$A$5:$D$381,4,FALSE)&gt;0,"",IF(OR(AX866*24&gt;10.84,AZ866*24&lt;14.5)=TRUE,"×","OK")))))</f>
        <v/>
      </c>
    </row>
    <row r="867" spans="2:60">
      <c r="B867" s="111"/>
      <c r="C867" s="385" t="str">
        <f>IF(STEP!C867&lt;&gt;"",STEP!C867,"")</f>
        <v/>
      </c>
      <c r="D867" s="386" t="str">
        <f>IF(STEP!D867&lt;&gt;"",STEP!D867,"")</f>
        <v/>
      </c>
      <c r="E867" s="387" t="str">
        <f>IF(STEP!E867&lt;&gt;"",STEP!E867,"")</f>
        <v/>
      </c>
      <c r="F867" s="253"/>
      <c r="G867" s="252"/>
      <c r="H867" s="254"/>
      <c r="I867" s="254"/>
      <c r="J867" s="254"/>
      <c r="K867" s="254"/>
      <c r="L867" s="254"/>
      <c r="M867" s="254"/>
      <c r="N867" s="254"/>
      <c r="O867" s="254"/>
      <c r="P867" s="254"/>
      <c r="Q867" s="254"/>
      <c r="R867" s="254"/>
      <c r="S867" s="254"/>
      <c r="T867" s="254"/>
      <c r="U867" s="254"/>
      <c r="V867" s="254"/>
      <c r="W867" s="254"/>
      <c r="X867" s="254"/>
      <c r="Y867" s="254"/>
      <c r="Z867" s="254"/>
      <c r="AA867" s="254"/>
      <c r="AB867" s="254"/>
      <c r="AC867" s="254"/>
      <c r="AD867" s="254"/>
      <c r="AE867" s="255"/>
      <c r="AF867" s="255"/>
      <c r="AG867" s="255"/>
      <c r="AH867" s="255"/>
      <c r="AI867" s="255"/>
      <c r="AJ867" s="255"/>
      <c r="AK867" s="255"/>
      <c r="AL867" s="255"/>
      <c r="AM867" s="255"/>
      <c r="AN867" s="255"/>
      <c r="AO867" s="254"/>
      <c r="AP867" s="254"/>
      <c r="AQ867" s="254"/>
      <c r="AR867" s="254"/>
      <c r="AS867" s="254"/>
      <c r="AT867" s="254"/>
      <c r="AU867" s="254"/>
      <c r="AW867" s="283" t="str">
        <f t="shared" si="102"/>
        <v/>
      </c>
      <c r="AX867" s="283" t="str">
        <f t="shared" si="103"/>
        <v/>
      </c>
      <c r="AY867" s="283" t="str">
        <f t="shared" si="104"/>
        <v/>
      </c>
      <c r="AZ867" s="283" t="str">
        <f t="shared" si="105"/>
        <v/>
      </c>
      <c r="BA867" s="283" t="str">
        <f t="shared" si="106"/>
        <v/>
      </c>
      <c r="BD867" s="254" t="str">
        <f>IF(W867="","",IF(F867="休日",AW867,IF(F867="法休",AW867,VLOOKUP(F867,カレンダマスタ!$Q$56:$R$69,2,FALSE))))</f>
        <v/>
      </c>
      <c r="BG867" s="254" t="str">
        <f t="shared" ref="BG867:BG930" si="107">BG866</f>
        <v/>
      </c>
      <c r="BH867" s="254" t="str">
        <f>IF(AX867="","",IF(P867&lt;&gt;"","",IF(BG867="CS","OK",IF(VLOOKUP(E867,カレンダマスタ!$A$5:$D$381,4,FALSE)&gt;0,"",IF(OR(AX867*24&gt;10.84,AZ867*24&lt;14.5)=TRUE,"×","OK")))))</f>
        <v/>
      </c>
    </row>
    <row r="868" spans="2:60">
      <c r="B868" s="111"/>
      <c r="C868" s="385" t="str">
        <f>IF(STEP!C868&lt;&gt;"",STEP!C868,"")</f>
        <v/>
      </c>
      <c r="D868" s="386" t="str">
        <f>IF(STEP!D868&lt;&gt;"",STEP!D868,"")</f>
        <v/>
      </c>
      <c r="E868" s="387" t="str">
        <f>IF(STEP!E868&lt;&gt;"",STEP!E868,"")</f>
        <v/>
      </c>
      <c r="F868" s="253"/>
      <c r="G868" s="252"/>
      <c r="H868" s="254"/>
      <c r="I868" s="254"/>
      <c r="J868" s="254"/>
      <c r="K868" s="254"/>
      <c r="L868" s="254"/>
      <c r="M868" s="254"/>
      <c r="N868" s="254"/>
      <c r="O868" s="254"/>
      <c r="P868" s="254"/>
      <c r="Q868" s="254"/>
      <c r="R868" s="254"/>
      <c r="S868" s="254"/>
      <c r="T868" s="254"/>
      <c r="U868" s="254"/>
      <c r="V868" s="254"/>
      <c r="W868" s="254"/>
      <c r="X868" s="254"/>
      <c r="Y868" s="254"/>
      <c r="Z868" s="254"/>
      <c r="AA868" s="254"/>
      <c r="AB868" s="254"/>
      <c r="AC868" s="254"/>
      <c r="AD868" s="254"/>
      <c r="AE868" s="255"/>
      <c r="AF868" s="255"/>
      <c r="AG868" s="255"/>
      <c r="AH868" s="255"/>
      <c r="AI868" s="255"/>
      <c r="AJ868" s="255"/>
      <c r="AK868" s="255"/>
      <c r="AL868" s="255"/>
      <c r="AM868" s="255"/>
      <c r="AN868" s="255"/>
      <c r="AO868" s="254"/>
      <c r="AP868" s="254"/>
      <c r="AQ868" s="254"/>
      <c r="AR868" s="254"/>
      <c r="AS868" s="254"/>
      <c r="AT868" s="254"/>
      <c r="AU868" s="254"/>
      <c r="AW868" s="283" t="str">
        <f t="shared" si="102"/>
        <v/>
      </c>
      <c r="AX868" s="283" t="str">
        <f t="shared" si="103"/>
        <v/>
      </c>
      <c r="AY868" s="283" t="str">
        <f t="shared" si="104"/>
        <v/>
      </c>
      <c r="AZ868" s="283" t="str">
        <f t="shared" si="105"/>
        <v/>
      </c>
      <c r="BA868" s="283" t="str">
        <f t="shared" si="106"/>
        <v/>
      </c>
      <c r="BD868" s="254" t="str">
        <f>IF(W868="","",IF(F868="休日",AW868,IF(F868="法休",AW868,VLOOKUP(F868,カレンダマスタ!$Q$56:$R$69,2,FALSE))))</f>
        <v/>
      </c>
      <c r="BG868" s="254" t="str">
        <f t="shared" si="107"/>
        <v/>
      </c>
      <c r="BH868" s="254" t="str">
        <f>IF(AX868="","",IF(P868&lt;&gt;"","",IF(BG868="CS","OK",IF(VLOOKUP(E868,カレンダマスタ!$A$5:$D$381,4,FALSE)&gt;0,"",IF(OR(AX868*24&gt;10.84,AZ868*24&lt;14.5)=TRUE,"×","OK")))))</f>
        <v/>
      </c>
    </row>
    <row r="869" spans="2:60">
      <c r="B869" s="111"/>
      <c r="C869" s="385" t="str">
        <f>IF(STEP!C869&lt;&gt;"",STEP!C869,"")</f>
        <v/>
      </c>
      <c r="D869" s="386" t="str">
        <f>IF(STEP!D869&lt;&gt;"",STEP!D869,"")</f>
        <v/>
      </c>
      <c r="E869" s="387" t="str">
        <f>IF(STEP!E869&lt;&gt;"",STEP!E869,"")</f>
        <v/>
      </c>
      <c r="F869" s="256"/>
      <c r="G869" s="257"/>
      <c r="H869" s="254"/>
      <c r="I869" s="254"/>
      <c r="J869" s="254"/>
      <c r="K869" s="254"/>
      <c r="L869" s="254"/>
      <c r="M869" s="254"/>
      <c r="N869" s="254"/>
      <c r="O869" s="254"/>
      <c r="P869" s="254"/>
      <c r="Q869" s="254"/>
      <c r="R869" s="254"/>
      <c r="S869" s="254"/>
      <c r="T869" s="254"/>
      <c r="U869" s="254"/>
      <c r="V869" s="254"/>
      <c r="W869" s="254"/>
      <c r="X869" s="254"/>
      <c r="Y869" s="254"/>
      <c r="Z869" s="254"/>
      <c r="AA869" s="254"/>
      <c r="AB869" s="254"/>
      <c r="AC869" s="254"/>
      <c r="AD869" s="254"/>
      <c r="AE869" s="255"/>
      <c r="AF869" s="255"/>
      <c r="AG869" s="255"/>
      <c r="AH869" s="255"/>
      <c r="AI869" s="255"/>
      <c r="AJ869" s="255"/>
      <c r="AK869" s="255"/>
      <c r="AL869" s="255"/>
      <c r="AM869" s="255"/>
      <c r="AN869" s="255"/>
      <c r="AO869" s="254"/>
      <c r="AP869" s="254"/>
      <c r="AQ869" s="254"/>
      <c r="AR869" s="254"/>
      <c r="AS869" s="254"/>
      <c r="AT869" s="254"/>
      <c r="AU869" s="254"/>
      <c r="AW869" s="283" t="str">
        <f t="shared" si="102"/>
        <v/>
      </c>
      <c r="AX869" s="283" t="str">
        <f t="shared" si="103"/>
        <v/>
      </c>
      <c r="AY869" s="283" t="str">
        <f t="shared" si="104"/>
        <v/>
      </c>
      <c r="AZ869" s="283" t="str">
        <f t="shared" si="105"/>
        <v/>
      </c>
      <c r="BA869" s="283" t="str">
        <f t="shared" si="106"/>
        <v/>
      </c>
      <c r="BD869" s="254" t="str">
        <f>IF(W869="","",IF(F869="休日",AW869,IF(F869="法休",AW869,VLOOKUP(F869,カレンダマスタ!$Q$56:$R$69,2,FALSE))))</f>
        <v/>
      </c>
      <c r="BG869" s="254" t="str">
        <f t="shared" si="107"/>
        <v/>
      </c>
      <c r="BH869" s="254" t="str">
        <f>IF(AX869="","",IF(P869&lt;&gt;"","",IF(BG869="CS","OK",IF(VLOOKUP(E869,カレンダマスタ!$A$5:$D$381,4,FALSE)&gt;0,"",IF(OR(AX869*24&gt;10.84,AZ869*24&lt;14.5)=TRUE,"×","OK")))))</f>
        <v/>
      </c>
    </row>
    <row r="870" spans="2:60">
      <c r="B870" s="111"/>
      <c r="C870" s="385" t="str">
        <f>IF(STEP!C870&lt;&gt;"",STEP!C870,"")</f>
        <v/>
      </c>
      <c r="D870" s="386" t="str">
        <f>IF(STEP!D870&lt;&gt;"",STEP!D870,"")</f>
        <v/>
      </c>
      <c r="E870" s="387" t="str">
        <f>IF(STEP!E870&lt;&gt;"",STEP!E870,"")</f>
        <v/>
      </c>
      <c r="F870" s="256"/>
      <c r="G870" s="257"/>
      <c r="H870" s="254"/>
      <c r="I870" s="254"/>
      <c r="J870" s="254"/>
      <c r="K870" s="254"/>
      <c r="L870" s="254"/>
      <c r="M870" s="254"/>
      <c r="N870" s="254"/>
      <c r="O870" s="254"/>
      <c r="P870" s="254"/>
      <c r="Q870" s="254"/>
      <c r="R870" s="254"/>
      <c r="S870" s="254"/>
      <c r="T870" s="254"/>
      <c r="U870" s="254"/>
      <c r="V870" s="254"/>
      <c r="W870" s="254"/>
      <c r="X870" s="254"/>
      <c r="Y870" s="254"/>
      <c r="Z870" s="254"/>
      <c r="AA870" s="254"/>
      <c r="AB870" s="254"/>
      <c r="AC870" s="254"/>
      <c r="AD870" s="254"/>
      <c r="AE870" s="255"/>
      <c r="AF870" s="255"/>
      <c r="AG870" s="255"/>
      <c r="AH870" s="255"/>
      <c r="AI870" s="255"/>
      <c r="AJ870" s="255"/>
      <c r="AK870" s="255"/>
      <c r="AL870" s="255"/>
      <c r="AM870" s="255"/>
      <c r="AN870" s="255"/>
      <c r="AO870" s="254"/>
      <c r="AP870" s="254"/>
      <c r="AQ870" s="254"/>
      <c r="AR870" s="254"/>
      <c r="AS870" s="254"/>
      <c r="AT870" s="254"/>
      <c r="AU870" s="254"/>
      <c r="AW870" s="283" t="str">
        <f t="shared" si="102"/>
        <v/>
      </c>
      <c r="AX870" s="283" t="str">
        <f t="shared" si="103"/>
        <v/>
      </c>
      <c r="AY870" s="283" t="str">
        <f t="shared" si="104"/>
        <v/>
      </c>
      <c r="AZ870" s="283" t="str">
        <f t="shared" si="105"/>
        <v/>
      </c>
      <c r="BA870" s="283" t="str">
        <f t="shared" si="106"/>
        <v/>
      </c>
      <c r="BD870" s="254" t="str">
        <f>IF(W870="","",IF(F870="休日",AW870,IF(F870="法休",AW870,VLOOKUP(F870,カレンダマスタ!$Q$56:$R$69,2,FALSE))))</f>
        <v/>
      </c>
      <c r="BG870" s="254" t="str">
        <f t="shared" si="107"/>
        <v/>
      </c>
      <c r="BH870" s="254" t="str">
        <f>IF(AX870="","",IF(P870&lt;&gt;"","",IF(BG870="CS","OK",IF(VLOOKUP(E870,カレンダマスタ!$A$5:$D$381,4,FALSE)&gt;0,"",IF(OR(AX870*24&gt;10.84,AZ870*24&lt;14.5)=TRUE,"×","OK")))))</f>
        <v/>
      </c>
    </row>
    <row r="871" spans="2:60">
      <c r="B871" s="111"/>
      <c r="C871" s="385" t="str">
        <f>IF(STEP!C871&lt;&gt;"",STEP!C871,"")</f>
        <v/>
      </c>
      <c r="D871" s="386" t="str">
        <f>IF(STEP!D871&lt;&gt;"",STEP!D871,"")</f>
        <v/>
      </c>
      <c r="E871" s="387" t="str">
        <f>IF(STEP!E871&lt;&gt;"",STEP!E871,"")</f>
        <v/>
      </c>
      <c r="F871" s="256"/>
      <c r="G871" s="252"/>
      <c r="H871" s="254"/>
      <c r="I871" s="254"/>
      <c r="J871" s="254"/>
      <c r="K871" s="254"/>
      <c r="L871" s="254"/>
      <c r="M871" s="254"/>
      <c r="N871" s="254"/>
      <c r="O871" s="254"/>
      <c r="P871" s="254"/>
      <c r="Q871" s="254"/>
      <c r="R871" s="254"/>
      <c r="S871" s="254"/>
      <c r="T871" s="254"/>
      <c r="U871" s="254"/>
      <c r="V871" s="254"/>
      <c r="W871" s="254"/>
      <c r="X871" s="254"/>
      <c r="Y871" s="254"/>
      <c r="Z871" s="254"/>
      <c r="AA871" s="254"/>
      <c r="AB871" s="254"/>
      <c r="AC871" s="254"/>
      <c r="AD871" s="254"/>
      <c r="AE871" s="255"/>
      <c r="AF871" s="255"/>
      <c r="AG871" s="255"/>
      <c r="AH871" s="255"/>
      <c r="AI871" s="255"/>
      <c r="AJ871" s="255"/>
      <c r="AK871" s="255"/>
      <c r="AL871" s="255"/>
      <c r="AM871" s="255"/>
      <c r="AN871" s="255"/>
      <c r="AO871" s="254"/>
      <c r="AP871" s="254"/>
      <c r="AQ871" s="254"/>
      <c r="AR871" s="254"/>
      <c r="AS871" s="254"/>
      <c r="AT871" s="254"/>
      <c r="AU871" s="254"/>
      <c r="AW871" s="283" t="str">
        <f t="shared" si="102"/>
        <v/>
      </c>
      <c r="AX871" s="283" t="str">
        <f t="shared" si="103"/>
        <v/>
      </c>
      <c r="AY871" s="283" t="str">
        <f t="shared" si="104"/>
        <v/>
      </c>
      <c r="AZ871" s="283" t="str">
        <f t="shared" si="105"/>
        <v/>
      </c>
      <c r="BA871" s="283" t="str">
        <f t="shared" si="106"/>
        <v/>
      </c>
      <c r="BD871" s="254" t="str">
        <f>IF(W871="","",IF(F871="休日",AW871,IF(F871="法休",AW871,VLOOKUP(F871,カレンダマスタ!$Q$56:$R$69,2,FALSE))))</f>
        <v/>
      </c>
      <c r="BG871" s="254" t="str">
        <f t="shared" si="107"/>
        <v/>
      </c>
      <c r="BH871" s="254" t="str">
        <f>IF(AX871="","",IF(P871&lt;&gt;"","",IF(BG871="CS","OK",IF(VLOOKUP(E871,カレンダマスタ!$A$5:$D$381,4,FALSE)&gt;0,"",IF(OR(AX871*24&gt;10.84,AZ871*24&lt;14.5)=TRUE,"×","OK")))))</f>
        <v/>
      </c>
    </row>
    <row r="872" spans="2:60">
      <c r="B872" s="111"/>
      <c r="C872" s="388" t="str">
        <f>IF(STEP!C872&lt;&gt;"",STEP!C872,"")</f>
        <v/>
      </c>
      <c r="D872" s="389" t="str">
        <f>IF(STEP!D872&lt;&gt;"",STEP!D872,"")</f>
        <v/>
      </c>
      <c r="E872" s="390" t="str">
        <f>IF(STEP!E872&lt;&gt;"",STEP!E872,"")</f>
        <v/>
      </c>
      <c r="F872" s="259"/>
      <c r="G872" s="258"/>
      <c r="H872" s="260"/>
      <c r="I872" s="260"/>
      <c r="J872" s="260"/>
      <c r="K872" s="260"/>
      <c r="L872" s="260"/>
      <c r="M872" s="260"/>
      <c r="N872" s="260"/>
      <c r="O872" s="260"/>
      <c r="P872" s="260"/>
      <c r="Q872" s="260"/>
      <c r="R872" s="260"/>
      <c r="S872" s="260"/>
      <c r="T872" s="260"/>
      <c r="U872" s="260"/>
      <c r="V872" s="260"/>
      <c r="W872" s="260"/>
      <c r="X872" s="260"/>
      <c r="Y872" s="260"/>
      <c r="Z872" s="260"/>
      <c r="AA872" s="260"/>
      <c r="AB872" s="260"/>
      <c r="AC872" s="260"/>
      <c r="AD872" s="260"/>
      <c r="AE872" s="261"/>
      <c r="AF872" s="261"/>
      <c r="AG872" s="261"/>
      <c r="AH872" s="261"/>
      <c r="AI872" s="261"/>
      <c r="AJ872" s="261"/>
      <c r="AK872" s="261"/>
      <c r="AL872" s="261"/>
      <c r="AM872" s="261"/>
      <c r="AN872" s="261"/>
      <c r="AO872" s="260"/>
      <c r="AP872" s="260"/>
      <c r="AQ872" s="260"/>
      <c r="AR872" s="260"/>
      <c r="AS872" s="260"/>
      <c r="AT872" s="260"/>
      <c r="AU872" s="260"/>
      <c r="AW872" s="284" t="str">
        <f t="shared" si="102"/>
        <v/>
      </c>
      <c r="AX872" s="284" t="str">
        <f t="shared" si="103"/>
        <v/>
      </c>
      <c r="AY872" s="284" t="str">
        <f t="shared" si="104"/>
        <v/>
      </c>
      <c r="AZ872" s="284" t="str">
        <f t="shared" si="105"/>
        <v/>
      </c>
      <c r="BA872" s="284" t="str">
        <f t="shared" si="106"/>
        <v/>
      </c>
      <c r="BD872" s="260" t="str">
        <f>IF(W872="","",IF(F872="休日",AW872,IF(F872="法休",AW872,VLOOKUP(F872,カレンダマスタ!$Q$56:$R$69,2,FALSE))))</f>
        <v/>
      </c>
      <c r="BG872" s="260" t="str">
        <f t="shared" si="107"/>
        <v/>
      </c>
      <c r="BH872" s="260" t="str">
        <f>IF(AX872="","",IF(P872&lt;&gt;"","",IF(BG872="CS","OK",IF(VLOOKUP(E872,カレンダマスタ!$A$5:$D$381,4,FALSE)&gt;0,"",IF(OR(AX872*24&gt;10.84,AZ872*24&lt;14.5)=TRUE,"×","OK")))))</f>
        <v/>
      </c>
    </row>
    <row r="873" spans="2:60">
      <c r="B873" s="111"/>
      <c r="C873" s="391" t="str">
        <f>IF(STEP!C873&lt;&gt;"",STEP!C873,"")</f>
        <v/>
      </c>
      <c r="D873" s="392" t="str">
        <f>IF(STEP!D873&lt;&gt;"",STEP!D873,"")</f>
        <v/>
      </c>
      <c r="E873" s="393" t="str">
        <f>IF(STEP!E873&lt;&gt;"",STEP!E873,"")</f>
        <v/>
      </c>
      <c r="F873" s="263"/>
      <c r="G873" s="262"/>
      <c r="H873" s="264"/>
      <c r="I873" s="264"/>
      <c r="J873" s="264"/>
      <c r="K873" s="264"/>
      <c r="L873" s="264"/>
      <c r="M873" s="264"/>
      <c r="N873" s="264"/>
      <c r="O873" s="264"/>
      <c r="P873" s="264"/>
      <c r="Q873" s="264"/>
      <c r="R873" s="264"/>
      <c r="S873" s="264"/>
      <c r="T873" s="264"/>
      <c r="U873" s="264"/>
      <c r="V873" s="264"/>
      <c r="W873" s="264"/>
      <c r="X873" s="264"/>
      <c r="Y873" s="264"/>
      <c r="Z873" s="264"/>
      <c r="AA873" s="264"/>
      <c r="AB873" s="264"/>
      <c r="AC873" s="264"/>
      <c r="AD873" s="264"/>
      <c r="AE873" s="265"/>
      <c r="AF873" s="265"/>
      <c r="AG873" s="265"/>
      <c r="AH873" s="265"/>
      <c r="AI873" s="265"/>
      <c r="AJ873" s="265"/>
      <c r="AK873" s="265"/>
      <c r="AL873" s="265"/>
      <c r="AM873" s="265"/>
      <c r="AN873" s="265"/>
      <c r="AO873" s="264"/>
      <c r="AP873" s="264"/>
      <c r="AQ873" s="264"/>
      <c r="AR873" s="264"/>
      <c r="AS873" s="264"/>
      <c r="AT873" s="264"/>
      <c r="AU873" s="264"/>
      <c r="AW873" s="285" t="str">
        <f t="shared" si="102"/>
        <v/>
      </c>
      <c r="AX873" s="285" t="str">
        <f t="shared" si="103"/>
        <v/>
      </c>
      <c r="AY873" s="285" t="str">
        <f t="shared" si="104"/>
        <v/>
      </c>
      <c r="AZ873" s="285" t="str">
        <f t="shared" si="105"/>
        <v/>
      </c>
      <c r="BA873" s="285" t="str">
        <f t="shared" si="106"/>
        <v/>
      </c>
      <c r="BD873" s="264" t="str">
        <f>IF(W873="","",IF(F873="休日",AW873,IF(F873="法休",AW873,VLOOKUP(F873,カレンダマスタ!$Q$56:$R$69,2,FALSE))))</f>
        <v/>
      </c>
      <c r="BG873" s="264" t="str">
        <f t="shared" si="107"/>
        <v/>
      </c>
      <c r="BH873" s="264" t="str">
        <f>IF(AX873="","",IF(P873&lt;&gt;"","",IF(BG873="CS","OK",IF(VLOOKUP(E873,カレンダマスタ!$A$5:$D$381,4,FALSE)&gt;0,"",IF(OR(AX873*24&gt;10.84,AZ873*24&lt;14.5)=TRUE,"×","OK")))))</f>
        <v/>
      </c>
    </row>
    <row r="874" spans="2:60">
      <c r="B874" s="111"/>
      <c r="C874" s="385" t="str">
        <f>IF(STEP!C874&lt;&gt;"",STEP!C874,"")</f>
        <v/>
      </c>
      <c r="D874" s="386" t="str">
        <f>IF(STEP!D874&lt;&gt;"",STEP!D874,"")</f>
        <v/>
      </c>
      <c r="E874" s="387" t="str">
        <f>IF(STEP!E874&lt;&gt;"",STEP!E874,"")</f>
        <v/>
      </c>
      <c r="F874" s="253"/>
      <c r="G874" s="252"/>
      <c r="H874" s="254"/>
      <c r="I874" s="254"/>
      <c r="J874" s="254"/>
      <c r="K874" s="254"/>
      <c r="L874" s="254"/>
      <c r="M874" s="254"/>
      <c r="N874" s="254"/>
      <c r="O874" s="254"/>
      <c r="P874" s="254"/>
      <c r="Q874" s="254"/>
      <c r="R874" s="254"/>
      <c r="S874" s="254"/>
      <c r="T874" s="254"/>
      <c r="U874" s="254"/>
      <c r="V874" s="254"/>
      <c r="W874" s="254"/>
      <c r="X874" s="254"/>
      <c r="Y874" s="254"/>
      <c r="Z874" s="254"/>
      <c r="AA874" s="254"/>
      <c r="AB874" s="254"/>
      <c r="AC874" s="254"/>
      <c r="AD874" s="254"/>
      <c r="AE874" s="255"/>
      <c r="AF874" s="255"/>
      <c r="AG874" s="255"/>
      <c r="AH874" s="255"/>
      <c r="AI874" s="255"/>
      <c r="AJ874" s="255"/>
      <c r="AK874" s="255"/>
      <c r="AL874" s="255"/>
      <c r="AM874" s="255"/>
      <c r="AN874" s="255"/>
      <c r="AO874" s="254"/>
      <c r="AP874" s="254"/>
      <c r="AQ874" s="254"/>
      <c r="AR874" s="254"/>
      <c r="AS874" s="254"/>
      <c r="AT874" s="254"/>
      <c r="AU874" s="254"/>
      <c r="AW874" s="283" t="str">
        <f t="shared" si="102"/>
        <v/>
      </c>
      <c r="AX874" s="283" t="str">
        <f t="shared" si="103"/>
        <v/>
      </c>
      <c r="AY874" s="283" t="str">
        <f t="shared" si="104"/>
        <v/>
      </c>
      <c r="AZ874" s="283" t="str">
        <f t="shared" si="105"/>
        <v/>
      </c>
      <c r="BA874" s="283" t="str">
        <f t="shared" si="106"/>
        <v/>
      </c>
      <c r="BD874" s="254" t="str">
        <f>IF(W874="","",IF(F874="休日",AW874,IF(F874="法休",AW874,VLOOKUP(F874,カレンダマスタ!$Q$56:$R$69,2,FALSE))))</f>
        <v/>
      </c>
      <c r="BG874" s="254" t="str">
        <f t="shared" si="107"/>
        <v/>
      </c>
      <c r="BH874" s="254" t="str">
        <f>IF(AX874="","",IF(P874&lt;&gt;"","",IF(BG874="CS","OK",IF(VLOOKUP(E874,カレンダマスタ!$A$5:$D$381,4,FALSE)&gt;0,"",IF(OR(AX874*24&gt;10.84,AZ874*24&lt;14.5)=TRUE,"×","OK")))))</f>
        <v/>
      </c>
    </row>
    <row r="875" spans="2:60">
      <c r="B875" s="111"/>
      <c r="C875" s="385" t="str">
        <f>IF(STEP!C875&lt;&gt;"",STEP!C875,"")</f>
        <v/>
      </c>
      <c r="D875" s="386" t="str">
        <f>IF(STEP!D875&lt;&gt;"",STEP!D875,"")</f>
        <v/>
      </c>
      <c r="E875" s="387" t="str">
        <f>IF(STEP!E875&lt;&gt;"",STEP!E875,"")</f>
        <v/>
      </c>
      <c r="F875" s="253"/>
      <c r="G875" s="252"/>
      <c r="H875" s="254"/>
      <c r="I875" s="254"/>
      <c r="J875" s="254"/>
      <c r="K875" s="254"/>
      <c r="L875" s="254"/>
      <c r="M875" s="254"/>
      <c r="N875" s="254"/>
      <c r="O875" s="254"/>
      <c r="P875" s="254"/>
      <c r="Q875" s="254"/>
      <c r="R875" s="254"/>
      <c r="S875" s="254"/>
      <c r="T875" s="254"/>
      <c r="U875" s="254"/>
      <c r="V875" s="254"/>
      <c r="W875" s="254"/>
      <c r="X875" s="254"/>
      <c r="Y875" s="254"/>
      <c r="Z875" s="254"/>
      <c r="AA875" s="254"/>
      <c r="AB875" s="254"/>
      <c r="AC875" s="254"/>
      <c r="AD875" s="254"/>
      <c r="AE875" s="255"/>
      <c r="AF875" s="255"/>
      <c r="AG875" s="255"/>
      <c r="AH875" s="255"/>
      <c r="AI875" s="255"/>
      <c r="AJ875" s="255"/>
      <c r="AK875" s="255"/>
      <c r="AL875" s="255"/>
      <c r="AM875" s="255"/>
      <c r="AN875" s="255"/>
      <c r="AO875" s="254"/>
      <c r="AP875" s="254"/>
      <c r="AQ875" s="254"/>
      <c r="AR875" s="254"/>
      <c r="AS875" s="254"/>
      <c r="AT875" s="254"/>
      <c r="AU875" s="254"/>
      <c r="AW875" s="283" t="str">
        <f t="shared" si="102"/>
        <v/>
      </c>
      <c r="AX875" s="283" t="str">
        <f t="shared" si="103"/>
        <v/>
      </c>
      <c r="AY875" s="283" t="str">
        <f t="shared" si="104"/>
        <v/>
      </c>
      <c r="AZ875" s="283" t="str">
        <f t="shared" si="105"/>
        <v/>
      </c>
      <c r="BA875" s="283" t="str">
        <f t="shared" si="106"/>
        <v/>
      </c>
      <c r="BD875" s="254" t="str">
        <f>IF(W875="","",IF(F875="休日",AW875,IF(F875="法休",AW875,VLOOKUP(F875,カレンダマスタ!$Q$56:$R$69,2,FALSE))))</f>
        <v/>
      </c>
      <c r="BG875" s="254" t="str">
        <f t="shared" si="107"/>
        <v/>
      </c>
      <c r="BH875" s="254" t="str">
        <f>IF(AX875="","",IF(P875&lt;&gt;"","",IF(BG875="CS","OK",IF(VLOOKUP(E875,カレンダマスタ!$A$5:$D$381,4,FALSE)&gt;0,"",IF(OR(AX875*24&gt;10.84,AZ875*24&lt;14.5)=TRUE,"×","OK")))))</f>
        <v/>
      </c>
    </row>
    <row r="876" spans="2:60">
      <c r="B876" s="111"/>
      <c r="C876" s="385" t="str">
        <f>IF(STEP!C876&lt;&gt;"",STEP!C876,"")</f>
        <v/>
      </c>
      <c r="D876" s="386" t="str">
        <f>IF(STEP!D876&lt;&gt;"",STEP!D876,"")</f>
        <v/>
      </c>
      <c r="E876" s="387" t="str">
        <f>IF(STEP!E876&lt;&gt;"",STEP!E876,"")</f>
        <v/>
      </c>
      <c r="F876" s="256"/>
      <c r="G876" s="257"/>
      <c r="H876" s="254"/>
      <c r="I876" s="254"/>
      <c r="J876" s="254"/>
      <c r="K876" s="254"/>
      <c r="L876" s="254"/>
      <c r="M876" s="254"/>
      <c r="N876" s="254"/>
      <c r="O876" s="254"/>
      <c r="P876" s="254"/>
      <c r="Q876" s="254"/>
      <c r="R876" s="254"/>
      <c r="S876" s="254"/>
      <c r="T876" s="254"/>
      <c r="U876" s="254"/>
      <c r="V876" s="254"/>
      <c r="W876" s="254"/>
      <c r="X876" s="254"/>
      <c r="Y876" s="254"/>
      <c r="Z876" s="254"/>
      <c r="AA876" s="254"/>
      <c r="AB876" s="254"/>
      <c r="AC876" s="254"/>
      <c r="AD876" s="254"/>
      <c r="AE876" s="255"/>
      <c r="AF876" s="255"/>
      <c r="AG876" s="255"/>
      <c r="AH876" s="255"/>
      <c r="AI876" s="255"/>
      <c r="AJ876" s="255"/>
      <c r="AK876" s="255"/>
      <c r="AL876" s="255"/>
      <c r="AM876" s="255"/>
      <c r="AN876" s="255"/>
      <c r="AO876" s="254"/>
      <c r="AP876" s="254"/>
      <c r="AQ876" s="254"/>
      <c r="AR876" s="254"/>
      <c r="AS876" s="254"/>
      <c r="AT876" s="254"/>
      <c r="AU876" s="254"/>
      <c r="AW876" s="283" t="str">
        <f t="shared" si="102"/>
        <v/>
      </c>
      <c r="AX876" s="283" t="str">
        <f t="shared" si="103"/>
        <v/>
      </c>
      <c r="AY876" s="283" t="str">
        <f t="shared" si="104"/>
        <v/>
      </c>
      <c r="AZ876" s="283" t="str">
        <f t="shared" si="105"/>
        <v/>
      </c>
      <c r="BA876" s="283" t="str">
        <f t="shared" si="106"/>
        <v/>
      </c>
      <c r="BD876" s="254" t="str">
        <f>IF(W876="","",IF(F876="休日",AW876,IF(F876="法休",AW876,VLOOKUP(F876,カレンダマスタ!$Q$56:$R$69,2,FALSE))))</f>
        <v/>
      </c>
      <c r="BG876" s="254" t="str">
        <f t="shared" si="107"/>
        <v/>
      </c>
      <c r="BH876" s="254" t="str">
        <f>IF(AX876="","",IF(P876&lt;&gt;"","",IF(BG876="CS","OK",IF(VLOOKUP(E876,カレンダマスタ!$A$5:$D$381,4,FALSE)&gt;0,"",IF(OR(AX876*24&gt;10.84,AZ876*24&lt;14.5)=TRUE,"×","OK")))))</f>
        <v/>
      </c>
    </row>
    <row r="877" spans="2:60">
      <c r="B877" s="111"/>
      <c r="C877" s="385" t="str">
        <f>IF(STEP!C877&lt;&gt;"",STEP!C877,"")</f>
        <v/>
      </c>
      <c r="D877" s="386" t="str">
        <f>IF(STEP!D877&lt;&gt;"",STEP!D877,"")</f>
        <v/>
      </c>
      <c r="E877" s="387" t="str">
        <f>IF(STEP!E877&lt;&gt;"",STEP!E877,"")</f>
        <v/>
      </c>
      <c r="F877" s="256"/>
      <c r="G877" s="257"/>
      <c r="H877" s="254"/>
      <c r="I877" s="254"/>
      <c r="J877" s="254"/>
      <c r="K877" s="254"/>
      <c r="L877" s="254"/>
      <c r="M877" s="254"/>
      <c r="N877" s="254"/>
      <c r="O877" s="254"/>
      <c r="P877" s="254"/>
      <c r="Q877" s="254"/>
      <c r="R877" s="254"/>
      <c r="S877" s="254"/>
      <c r="T877" s="254"/>
      <c r="U877" s="254"/>
      <c r="V877" s="254"/>
      <c r="W877" s="254"/>
      <c r="X877" s="254"/>
      <c r="Y877" s="254"/>
      <c r="Z877" s="254"/>
      <c r="AA877" s="254"/>
      <c r="AB877" s="254"/>
      <c r="AC877" s="254"/>
      <c r="AD877" s="254"/>
      <c r="AE877" s="255"/>
      <c r="AF877" s="255"/>
      <c r="AG877" s="255"/>
      <c r="AH877" s="255"/>
      <c r="AI877" s="255"/>
      <c r="AJ877" s="255"/>
      <c r="AK877" s="255"/>
      <c r="AL877" s="255"/>
      <c r="AM877" s="255"/>
      <c r="AN877" s="255"/>
      <c r="AO877" s="254"/>
      <c r="AP877" s="254"/>
      <c r="AQ877" s="254"/>
      <c r="AR877" s="254"/>
      <c r="AS877" s="254"/>
      <c r="AT877" s="254"/>
      <c r="AU877" s="254"/>
      <c r="AW877" s="283" t="str">
        <f t="shared" si="102"/>
        <v/>
      </c>
      <c r="AX877" s="283" t="str">
        <f t="shared" si="103"/>
        <v/>
      </c>
      <c r="AY877" s="283" t="str">
        <f t="shared" si="104"/>
        <v/>
      </c>
      <c r="AZ877" s="283" t="str">
        <f t="shared" si="105"/>
        <v/>
      </c>
      <c r="BA877" s="283" t="str">
        <f t="shared" si="106"/>
        <v/>
      </c>
      <c r="BD877" s="254" t="str">
        <f>IF(W877="","",IF(F877="休日",AW877,IF(F877="法休",AW877,VLOOKUP(F877,カレンダマスタ!$Q$56:$R$69,2,FALSE))))</f>
        <v/>
      </c>
      <c r="BG877" s="254" t="str">
        <f t="shared" si="107"/>
        <v/>
      </c>
      <c r="BH877" s="254" t="str">
        <f>IF(AX877="","",IF(P877&lt;&gt;"","",IF(BG877="CS","OK",IF(VLOOKUP(E877,カレンダマスタ!$A$5:$D$381,4,FALSE)&gt;0,"",IF(OR(AX877*24&gt;10.84,AZ877*24&lt;14.5)=TRUE,"×","OK")))))</f>
        <v/>
      </c>
    </row>
    <row r="878" spans="2:60">
      <c r="B878" s="111"/>
      <c r="C878" s="385" t="str">
        <f>IF(STEP!C878&lt;&gt;"",STEP!C878,"")</f>
        <v/>
      </c>
      <c r="D878" s="386" t="str">
        <f>IF(STEP!D878&lt;&gt;"",STEP!D878,"")</f>
        <v/>
      </c>
      <c r="E878" s="387" t="str">
        <f>IF(STEP!E878&lt;&gt;"",STEP!E878,"")</f>
        <v/>
      </c>
      <c r="F878" s="256"/>
      <c r="G878" s="257"/>
      <c r="H878" s="254"/>
      <c r="I878" s="254"/>
      <c r="J878" s="254"/>
      <c r="K878" s="254"/>
      <c r="L878" s="254"/>
      <c r="M878" s="254"/>
      <c r="N878" s="254"/>
      <c r="O878" s="254"/>
      <c r="P878" s="254"/>
      <c r="Q878" s="254"/>
      <c r="R878" s="254"/>
      <c r="S878" s="254"/>
      <c r="T878" s="254"/>
      <c r="U878" s="254"/>
      <c r="V878" s="254"/>
      <c r="W878" s="254"/>
      <c r="X878" s="254"/>
      <c r="Y878" s="254"/>
      <c r="Z878" s="254"/>
      <c r="AA878" s="254"/>
      <c r="AB878" s="254"/>
      <c r="AC878" s="254"/>
      <c r="AD878" s="254"/>
      <c r="AE878" s="255"/>
      <c r="AF878" s="255"/>
      <c r="AG878" s="255"/>
      <c r="AH878" s="255"/>
      <c r="AI878" s="255"/>
      <c r="AJ878" s="255"/>
      <c r="AK878" s="255"/>
      <c r="AL878" s="255"/>
      <c r="AM878" s="255"/>
      <c r="AN878" s="255"/>
      <c r="AO878" s="254"/>
      <c r="AP878" s="254"/>
      <c r="AQ878" s="254"/>
      <c r="AR878" s="254"/>
      <c r="AS878" s="254"/>
      <c r="AT878" s="254"/>
      <c r="AU878" s="254"/>
      <c r="AW878" s="283" t="str">
        <f t="shared" si="102"/>
        <v/>
      </c>
      <c r="AX878" s="283" t="str">
        <f t="shared" si="103"/>
        <v/>
      </c>
      <c r="AY878" s="283" t="str">
        <f t="shared" si="104"/>
        <v/>
      </c>
      <c r="AZ878" s="283" t="str">
        <f t="shared" si="105"/>
        <v/>
      </c>
      <c r="BA878" s="283" t="str">
        <f t="shared" si="106"/>
        <v/>
      </c>
      <c r="BD878" s="254" t="str">
        <f>IF(W878="","",IF(F878="休日",AW878,IF(F878="法休",AW878,VLOOKUP(F878,カレンダマスタ!$Q$56:$R$69,2,FALSE))))</f>
        <v/>
      </c>
      <c r="BG878" s="254" t="str">
        <f t="shared" si="107"/>
        <v/>
      </c>
      <c r="BH878" s="254" t="str">
        <f>IF(AX878="","",IF(P878&lt;&gt;"","",IF(BG878="CS","OK",IF(VLOOKUP(E878,カレンダマスタ!$A$5:$D$381,4,FALSE)&gt;0,"",IF(OR(AX878*24&gt;10.84,AZ878*24&lt;14.5)=TRUE,"×","OK")))))</f>
        <v/>
      </c>
    </row>
    <row r="879" spans="2:60">
      <c r="B879" s="111"/>
      <c r="C879" s="388" t="str">
        <f>IF(STEP!C879&lt;&gt;"",STEP!C879,"")</f>
        <v/>
      </c>
      <c r="D879" s="389" t="str">
        <f>IF(STEP!D879&lt;&gt;"",STEP!D879,"")</f>
        <v/>
      </c>
      <c r="E879" s="390" t="str">
        <f>IF(STEP!E879&lt;&gt;"",STEP!E879,"")</f>
        <v/>
      </c>
      <c r="F879" s="259"/>
      <c r="G879" s="266"/>
      <c r="H879" s="260"/>
      <c r="I879" s="260"/>
      <c r="J879" s="260"/>
      <c r="K879" s="260"/>
      <c r="L879" s="260"/>
      <c r="M879" s="260"/>
      <c r="N879" s="260"/>
      <c r="O879" s="260"/>
      <c r="P879" s="260"/>
      <c r="Q879" s="260"/>
      <c r="R879" s="260"/>
      <c r="S879" s="260"/>
      <c r="T879" s="260"/>
      <c r="U879" s="260"/>
      <c r="V879" s="260"/>
      <c r="W879" s="260"/>
      <c r="X879" s="260"/>
      <c r="Y879" s="260"/>
      <c r="Z879" s="260"/>
      <c r="AA879" s="260"/>
      <c r="AB879" s="260"/>
      <c r="AC879" s="260"/>
      <c r="AD879" s="260"/>
      <c r="AE879" s="261"/>
      <c r="AF879" s="261"/>
      <c r="AG879" s="261"/>
      <c r="AH879" s="261"/>
      <c r="AI879" s="261"/>
      <c r="AJ879" s="261"/>
      <c r="AK879" s="261"/>
      <c r="AL879" s="261"/>
      <c r="AM879" s="261"/>
      <c r="AN879" s="261"/>
      <c r="AO879" s="260"/>
      <c r="AP879" s="260"/>
      <c r="AQ879" s="260"/>
      <c r="AR879" s="260"/>
      <c r="AS879" s="260"/>
      <c r="AT879" s="260"/>
      <c r="AU879" s="260"/>
      <c r="AW879" s="284" t="str">
        <f t="shared" si="102"/>
        <v/>
      </c>
      <c r="AX879" s="284" t="str">
        <f t="shared" si="103"/>
        <v/>
      </c>
      <c r="AY879" s="284" t="str">
        <f t="shared" si="104"/>
        <v/>
      </c>
      <c r="AZ879" s="284" t="str">
        <f t="shared" si="105"/>
        <v/>
      </c>
      <c r="BA879" s="284" t="str">
        <f t="shared" si="106"/>
        <v/>
      </c>
      <c r="BD879" s="260" t="str">
        <f>IF(W879="","",IF(F879="休日",AW879,IF(F879="法休",AW879,VLOOKUP(F879,カレンダマスタ!$Q$56:$R$69,2,FALSE))))</f>
        <v/>
      </c>
      <c r="BG879" s="260" t="str">
        <f t="shared" si="107"/>
        <v/>
      </c>
      <c r="BH879" s="260" t="str">
        <f>IF(AX879="","",IF(P879&lt;&gt;"","",IF(BG879="CS","OK",IF(VLOOKUP(E879,カレンダマスタ!$A$5:$D$381,4,FALSE)&gt;0,"",IF(OR(AX879*24&gt;10.84,AZ879*24&lt;14.5)=TRUE,"×","OK")))))</f>
        <v/>
      </c>
    </row>
    <row r="880" spans="2:60">
      <c r="B880" s="111"/>
      <c r="C880" s="391" t="str">
        <f>IF(STEP!C880&lt;&gt;"",STEP!C880,"")</f>
        <v/>
      </c>
      <c r="D880" s="392" t="str">
        <f>IF(STEP!D880&lt;&gt;"",STEP!D880,"")</f>
        <v/>
      </c>
      <c r="E880" s="393" t="str">
        <f>IF(STEP!E880&lt;&gt;"",STEP!E880,"")</f>
        <v/>
      </c>
      <c r="F880" s="263"/>
      <c r="G880" s="267"/>
      <c r="H880" s="264"/>
      <c r="I880" s="264"/>
      <c r="J880" s="264"/>
      <c r="K880" s="264"/>
      <c r="L880" s="264"/>
      <c r="M880" s="264"/>
      <c r="N880" s="264"/>
      <c r="O880" s="264"/>
      <c r="P880" s="264"/>
      <c r="Q880" s="264"/>
      <c r="R880" s="264"/>
      <c r="S880" s="264"/>
      <c r="T880" s="264"/>
      <c r="U880" s="264"/>
      <c r="V880" s="264"/>
      <c r="W880" s="264"/>
      <c r="X880" s="264"/>
      <c r="Y880" s="264"/>
      <c r="Z880" s="264"/>
      <c r="AA880" s="264"/>
      <c r="AB880" s="264"/>
      <c r="AC880" s="264"/>
      <c r="AD880" s="264"/>
      <c r="AE880" s="265"/>
      <c r="AF880" s="265"/>
      <c r="AG880" s="265"/>
      <c r="AH880" s="265"/>
      <c r="AI880" s="265"/>
      <c r="AJ880" s="265"/>
      <c r="AK880" s="265"/>
      <c r="AL880" s="265"/>
      <c r="AM880" s="265"/>
      <c r="AN880" s="265"/>
      <c r="AO880" s="264"/>
      <c r="AP880" s="264"/>
      <c r="AQ880" s="264"/>
      <c r="AR880" s="264"/>
      <c r="AS880" s="264"/>
      <c r="AT880" s="264"/>
      <c r="AU880" s="264"/>
      <c r="AW880" s="285" t="str">
        <f t="shared" si="102"/>
        <v/>
      </c>
      <c r="AX880" s="285" t="str">
        <f t="shared" si="103"/>
        <v/>
      </c>
      <c r="AY880" s="285" t="str">
        <f t="shared" si="104"/>
        <v/>
      </c>
      <c r="AZ880" s="285" t="str">
        <f t="shared" si="105"/>
        <v/>
      </c>
      <c r="BA880" s="285" t="str">
        <f t="shared" si="106"/>
        <v/>
      </c>
      <c r="BD880" s="264" t="str">
        <f>IF(W880="","",IF(F880="休日",AW880,IF(F880="法休",AW880,VLOOKUP(F880,カレンダマスタ!$Q$56:$R$69,2,FALSE))))</f>
        <v/>
      </c>
      <c r="BG880" s="264" t="str">
        <f t="shared" si="107"/>
        <v/>
      </c>
      <c r="BH880" s="264" t="str">
        <f>IF(AX880="","",IF(P880&lt;&gt;"","",IF(BG880="CS","OK",IF(VLOOKUP(E880,カレンダマスタ!$A$5:$D$381,4,FALSE)&gt;0,"",IF(OR(AX880*24&gt;10.84,AZ880*24&lt;14.5)=TRUE,"×","OK")))))</f>
        <v/>
      </c>
    </row>
    <row r="881" spans="2:60">
      <c r="B881" s="111"/>
      <c r="C881" s="385" t="str">
        <f>IF(STEP!C881&lt;&gt;"",STEP!C881,"")</f>
        <v/>
      </c>
      <c r="D881" s="386" t="str">
        <f>IF(STEP!D881&lt;&gt;"",STEP!D881,"")</f>
        <v/>
      </c>
      <c r="E881" s="387" t="str">
        <f>IF(STEP!E881&lt;&gt;"",STEP!E881,"")</f>
        <v/>
      </c>
      <c r="F881" s="253"/>
      <c r="G881" s="252"/>
      <c r="H881" s="254"/>
      <c r="I881" s="254"/>
      <c r="J881" s="254"/>
      <c r="K881" s="254"/>
      <c r="L881" s="254"/>
      <c r="M881" s="254"/>
      <c r="N881" s="254"/>
      <c r="O881" s="254"/>
      <c r="P881" s="254"/>
      <c r="Q881" s="254"/>
      <c r="R881" s="254"/>
      <c r="S881" s="254"/>
      <c r="T881" s="254"/>
      <c r="U881" s="254"/>
      <c r="V881" s="254"/>
      <c r="W881" s="254"/>
      <c r="X881" s="254"/>
      <c r="Y881" s="254"/>
      <c r="Z881" s="254"/>
      <c r="AA881" s="254"/>
      <c r="AB881" s="254"/>
      <c r="AC881" s="254"/>
      <c r="AD881" s="254"/>
      <c r="AE881" s="255"/>
      <c r="AF881" s="255"/>
      <c r="AG881" s="255"/>
      <c r="AH881" s="255"/>
      <c r="AI881" s="255"/>
      <c r="AJ881" s="255"/>
      <c r="AK881" s="255"/>
      <c r="AL881" s="255"/>
      <c r="AM881" s="255"/>
      <c r="AN881" s="255"/>
      <c r="AO881" s="254"/>
      <c r="AP881" s="254"/>
      <c r="AQ881" s="254"/>
      <c r="AR881" s="254"/>
      <c r="AS881" s="254"/>
      <c r="AT881" s="254"/>
      <c r="AU881" s="254"/>
      <c r="AW881" s="283" t="str">
        <f t="shared" si="102"/>
        <v/>
      </c>
      <c r="AX881" s="283" t="str">
        <f t="shared" si="103"/>
        <v/>
      </c>
      <c r="AY881" s="283" t="str">
        <f t="shared" si="104"/>
        <v/>
      </c>
      <c r="AZ881" s="283" t="str">
        <f t="shared" si="105"/>
        <v/>
      </c>
      <c r="BA881" s="283" t="str">
        <f t="shared" si="106"/>
        <v/>
      </c>
      <c r="BD881" s="254" t="str">
        <f>IF(W881="","",IF(F881="休日",AW881,IF(F881="法休",AW881,VLOOKUP(F881,カレンダマスタ!$Q$56:$R$69,2,FALSE))))</f>
        <v/>
      </c>
      <c r="BG881" s="503" t="str">
        <f t="shared" si="107"/>
        <v/>
      </c>
      <c r="BH881" s="503" t="str">
        <f>IF(AX881="","",IF(P881&lt;&gt;"","",IF(BG881="CS","OK",IF(VLOOKUP(E881,カレンダマスタ!$A$5:$D$381,4,FALSE)&gt;0,"",IF(OR(AX881*24&gt;10.84,AZ881*24&lt;14.5)=TRUE,"×","OK")))))</f>
        <v/>
      </c>
    </row>
    <row r="882" spans="2:60">
      <c r="B882" s="111"/>
      <c r="C882" s="385" t="str">
        <f>IF(STEP!C882&lt;&gt;"",STEP!C882,"")</f>
        <v/>
      </c>
      <c r="D882" s="386" t="str">
        <f>IF(STEP!D882&lt;&gt;"",STEP!D882,"")</f>
        <v/>
      </c>
      <c r="E882" s="387" t="str">
        <f>IF(STEP!E882&lt;&gt;"",STEP!E882,"")</f>
        <v/>
      </c>
      <c r="F882" s="253"/>
      <c r="G882" s="252"/>
      <c r="H882" s="254"/>
      <c r="I882" s="254"/>
      <c r="J882" s="254"/>
      <c r="K882" s="254"/>
      <c r="L882" s="254"/>
      <c r="M882" s="254"/>
      <c r="N882" s="254"/>
      <c r="O882" s="254"/>
      <c r="P882" s="254"/>
      <c r="Q882" s="254"/>
      <c r="R882" s="254"/>
      <c r="S882" s="254"/>
      <c r="T882" s="254"/>
      <c r="U882" s="254"/>
      <c r="V882" s="254"/>
      <c r="W882" s="254"/>
      <c r="X882" s="254"/>
      <c r="Y882" s="254"/>
      <c r="Z882" s="254"/>
      <c r="AA882" s="254"/>
      <c r="AB882" s="254"/>
      <c r="AC882" s="254"/>
      <c r="AD882" s="254"/>
      <c r="AE882" s="255"/>
      <c r="AF882" s="255"/>
      <c r="AG882" s="255"/>
      <c r="AH882" s="255"/>
      <c r="AI882" s="255"/>
      <c r="AJ882" s="255"/>
      <c r="AK882" s="255"/>
      <c r="AL882" s="255"/>
      <c r="AM882" s="255"/>
      <c r="AN882" s="255"/>
      <c r="AO882" s="254"/>
      <c r="AP882" s="254"/>
      <c r="AQ882" s="254"/>
      <c r="AR882" s="254"/>
      <c r="AS882" s="254"/>
      <c r="AT882" s="254"/>
      <c r="AU882" s="254"/>
      <c r="AW882" s="283" t="str">
        <f t="shared" si="102"/>
        <v/>
      </c>
      <c r="AX882" s="283" t="str">
        <f t="shared" si="103"/>
        <v/>
      </c>
      <c r="AY882" s="283" t="str">
        <f t="shared" si="104"/>
        <v/>
      </c>
      <c r="AZ882" s="283" t="str">
        <f t="shared" si="105"/>
        <v/>
      </c>
      <c r="BA882" s="283" t="str">
        <f t="shared" si="106"/>
        <v/>
      </c>
      <c r="BD882" s="254" t="str">
        <f>IF(W882="","",IF(F882="休日",AW882,IF(F882="法休",AW882,VLOOKUP(F882,カレンダマスタ!$Q$56:$R$69,2,FALSE))))</f>
        <v/>
      </c>
      <c r="BG882" s="254" t="str">
        <f t="shared" si="107"/>
        <v/>
      </c>
      <c r="BH882" s="254" t="str">
        <f>IF(AX882="","",IF(P882&lt;&gt;"","",IF(BG882="CS","OK",IF(VLOOKUP(E882,カレンダマスタ!$A$5:$D$381,4,FALSE)&gt;0,"",IF(OR(AX882*24&gt;10.84,AZ882*24&lt;14.5)=TRUE,"×","OK")))))</f>
        <v/>
      </c>
    </row>
    <row r="883" spans="2:60">
      <c r="B883" s="111"/>
      <c r="C883" s="385" t="str">
        <f>IF(STEP!C883&lt;&gt;"",STEP!C883,"")</f>
        <v/>
      </c>
      <c r="D883" s="386" t="str">
        <f>IF(STEP!D883&lt;&gt;"",STEP!D883,"")</f>
        <v/>
      </c>
      <c r="E883" s="387" t="str">
        <f>IF(STEP!E883&lt;&gt;"",STEP!E883,"")</f>
        <v/>
      </c>
      <c r="F883" s="256"/>
      <c r="G883" s="257"/>
      <c r="H883" s="254"/>
      <c r="I883" s="254"/>
      <c r="J883" s="254"/>
      <c r="K883" s="254"/>
      <c r="L883" s="254"/>
      <c r="M883" s="254"/>
      <c r="N883" s="254"/>
      <c r="O883" s="254"/>
      <c r="P883" s="254"/>
      <c r="Q883" s="254"/>
      <c r="R883" s="254"/>
      <c r="S883" s="254"/>
      <c r="T883" s="254"/>
      <c r="U883" s="254"/>
      <c r="V883" s="254"/>
      <c r="W883" s="254"/>
      <c r="X883" s="254"/>
      <c r="Y883" s="254"/>
      <c r="Z883" s="254"/>
      <c r="AA883" s="254"/>
      <c r="AB883" s="254"/>
      <c r="AC883" s="254"/>
      <c r="AD883" s="254"/>
      <c r="AE883" s="255"/>
      <c r="AF883" s="255"/>
      <c r="AG883" s="255"/>
      <c r="AH883" s="255"/>
      <c r="AI883" s="255"/>
      <c r="AJ883" s="255"/>
      <c r="AK883" s="255"/>
      <c r="AL883" s="255"/>
      <c r="AM883" s="255"/>
      <c r="AN883" s="255"/>
      <c r="AO883" s="254"/>
      <c r="AP883" s="254"/>
      <c r="AQ883" s="254"/>
      <c r="AR883" s="254"/>
      <c r="AS883" s="254"/>
      <c r="AT883" s="254"/>
      <c r="AU883" s="254"/>
      <c r="AW883" s="283" t="str">
        <f t="shared" si="102"/>
        <v/>
      </c>
      <c r="AX883" s="283" t="str">
        <f t="shared" si="103"/>
        <v/>
      </c>
      <c r="AY883" s="283" t="str">
        <f t="shared" si="104"/>
        <v/>
      </c>
      <c r="AZ883" s="283" t="str">
        <f t="shared" si="105"/>
        <v/>
      </c>
      <c r="BA883" s="283" t="str">
        <f t="shared" si="106"/>
        <v/>
      </c>
      <c r="BD883" s="254" t="str">
        <f>IF(W883="","",IF(F883="休日",AW883,IF(F883="法休",AW883,VLOOKUP(F883,カレンダマスタ!$Q$56:$R$69,2,FALSE))))</f>
        <v/>
      </c>
      <c r="BG883" s="254" t="str">
        <f t="shared" si="107"/>
        <v/>
      </c>
      <c r="BH883" s="254" t="str">
        <f>IF(AX883="","",IF(P883&lt;&gt;"","",IF(BG883="CS","OK",IF(VLOOKUP(E883,カレンダマスタ!$A$5:$D$381,4,FALSE)&gt;0,"",IF(OR(AX883*24&gt;10.84,AZ883*24&lt;14.5)=TRUE,"×","OK")))))</f>
        <v/>
      </c>
    </row>
    <row r="884" spans="2:60">
      <c r="B884" s="111"/>
      <c r="C884" s="385" t="str">
        <f>IF(STEP!C884&lt;&gt;"",STEP!C884,"")</f>
        <v/>
      </c>
      <c r="D884" s="386" t="str">
        <f>IF(STEP!D884&lt;&gt;"",STEP!D884,"")</f>
        <v/>
      </c>
      <c r="E884" s="387" t="str">
        <f>IF(STEP!E884&lt;&gt;"",STEP!E884,"")</f>
        <v/>
      </c>
      <c r="F884" s="256"/>
      <c r="G884" s="257"/>
      <c r="H884" s="254"/>
      <c r="I884" s="254"/>
      <c r="J884" s="254"/>
      <c r="K884" s="254"/>
      <c r="L884" s="254"/>
      <c r="M884" s="254"/>
      <c r="N884" s="254"/>
      <c r="O884" s="254"/>
      <c r="P884" s="254"/>
      <c r="Q884" s="254"/>
      <c r="R884" s="254"/>
      <c r="S884" s="254"/>
      <c r="T884" s="254"/>
      <c r="U884" s="254"/>
      <c r="V884" s="254"/>
      <c r="W884" s="254"/>
      <c r="X884" s="254"/>
      <c r="Y884" s="254"/>
      <c r="Z884" s="254"/>
      <c r="AA884" s="254"/>
      <c r="AB884" s="254"/>
      <c r="AC884" s="254"/>
      <c r="AD884" s="254"/>
      <c r="AE884" s="255"/>
      <c r="AF884" s="255"/>
      <c r="AG884" s="255"/>
      <c r="AH884" s="255"/>
      <c r="AI884" s="255"/>
      <c r="AJ884" s="255"/>
      <c r="AK884" s="255"/>
      <c r="AL884" s="255"/>
      <c r="AM884" s="255"/>
      <c r="AN884" s="255"/>
      <c r="AO884" s="254"/>
      <c r="AP884" s="254"/>
      <c r="AQ884" s="254"/>
      <c r="AR884" s="254"/>
      <c r="AS884" s="254"/>
      <c r="AT884" s="254"/>
      <c r="AU884" s="254"/>
      <c r="AW884" s="283" t="str">
        <f t="shared" si="102"/>
        <v/>
      </c>
      <c r="AX884" s="283" t="str">
        <f t="shared" si="103"/>
        <v/>
      </c>
      <c r="AY884" s="283" t="str">
        <f t="shared" si="104"/>
        <v/>
      </c>
      <c r="AZ884" s="283" t="str">
        <f t="shared" si="105"/>
        <v/>
      </c>
      <c r="BA884" s="283" t="str">
        <f t="shared" si="106"/>
        <v/>
      </c>
      <c r="BD884" s="254" t="str">
        <f>IF(W884="","",IF(F884="休日",AW884,IF(F884="法休",AW884,VLOOKUP(F884,カレンダマスタ!$Q$56:$R$69,2,FALSE))))</f>
        <v/>
      </c>
      <c r="BG884" s="254" t="str">
        <f t="shared" si="107"/>
        <v/>
      </c>
      <c r="BH884" s="254" t="str">
        <f>IF(AX884="","",IF(P884&lt;&gt;"","",IF(BG884="CS","OK",IF(VLOOKUP(E884,カレンダマスタ!$A$5:$D$381,4,FALSE)&gt;0,"",IF(OR(AX884*24&gt;10.84,AZ884*24&lt;14.5)=TRUE,"×","OK")))))</f>
        <v/>
      </c>
    </row>
    <row r="885" spans="2:60">
      <c r="B885" s="111"/>
      <c r="C885" s="385" t="str">
        <f>IF(STEP!C885&lt;&gt;"",STEP!C885,"")</f>
        <v/>
      </c>
      <c r="D885" s="386" t="str">
        <f>IF(STEP!D885&lt;&gt;"",STEP!D885,"")</f>
        <v/>
      </c>
      <c r="E885" s="387" t="str">
        <f>IF(STEP!E885&lt;&gt;"",STEP!E885,"")</f>
        <v/>
      </c>
      <c r="F885" s="256"/>
      <c r="G885" s="257"/>
      <c r="H885" s="254"/>
      <c r="I885" s="254"/>
      <c r="J885" s="254"/>
      <c r="K885" s="254"/>
      <c r="L885" s="254"/>
      <c r="M885" s="254"/>
      <c r="N885" s="254"/>
      <c r="O885" s="254"/>
      <c r="P885" s="254"/>
      <c r="Q885" s="254"/>
      <c r="R885" s="254"/>
      <c r="S885" s="254"/>
      <c r="T885" s="254"/>
      <c r="U885" s="254"/>
      <c r="V885" s="254"/>
      <c r="W885" s="254"/>
      <c r="X885" s="254"/>
      <c r="Y885" s="254"/>
      <c r="Z885" s="254"/>
      <c r="AA885" s="254"/>
      <c r="AB885" s="254"/>
      <c r="AC885" s="254"/>
      <c r="AD885" s="254"/>
      <c r="AE885" s="255"/>
      <c r="AF885" s="255"/>
      <c r="AG885" s="255"/>
      <c r="AH885" s="255"/>
      <c r="AI885" s="255"/>
      <c r="AJ885" s="255"/>
      <c r="AK885" s="255"/>
      <c r="AL885" s="255"/>
      <c r="AM885" s="255"/>
      <c r="AN885" s="255"/>
      <c r="AO885" s="254"/>
      <c r="AP885" s="254"/>
      <c r="AQ885" s="254"/>
      <c r="AR885" s="254"/>
      <c r="AS885" s="254"/>
      <c r="AT885" s="254"/>
      <c r="AU885" s="254"/>
      <c r="AW885" s="283" t="str">
        <f t="shared" si="102"/>
        <v/>
      </c>
      <c r="AX885" s="283" t="str">
        <f t="shared" si="103"/>
        <v/>
      </c>
      <c r="AY885" s="283" t="str">
        <f t="shared" si="104"/>
        <v/>
      </c>
      <c r="AZ885" s="283" t="str">
        <f t="shared" si="105"/>
        <v/>
      </c>
      <c r="BA885" s="283" t="str">
        <f t="shared" si="106"/>
        <v/>
      </c>
      <c r="BD885" s="254" t="str">
        <f>IF(W885="","",IF(F885="休日",AW885,IF(F885="法休",AW885,VLOOKUP(F885,カレンダマスタ!$Q$56:$R$69,2,FALSE))))</f>
        <v/>
      </c>
      <c r="BG885" s="254" t="str">
        <f t="shared" si="107"/>
        <v/>
      </c>
      <c r="BH885" s="254" t="str">
        <f>IF(AX885="","",IF(P885&lt;&gt;"","",IF(BG885="CS","OK",IF(VLOOKUP(E885,カレンダマスタ!$A$5:$D$381,4,FALSE)&gt;0,"",IF(OR(AX885*24&gt;10.84,AZ885*24&lt;14.5)=TRUE,"×","OK")))))</f>
        <v/>
      </c>
    </row>
    <row r="886" spans="2:60">
      <c r="B886" s="111"/>
      <c r="C886" s="388" t="str">
        <f>IF(STEP!C886&lt;&gt;"",STEP!C886,"")</f>
        <v/>
      </c>
      <c r="D886" s="389" t="str">
        <f>IF(STEP!D886&lt;&gt;"",STEP!D886,"")</f>
        <v/>
      </c>
      <c r="E886" s="390" t="str">
        <f>IF(STEP!E886&lt;&gt;"",STEP!E886,"")</f>
        <v/>
      </c>
      <c r="F886" s="259"/>
      <c r="G886" s="266"/>
      <c r="H886" s="260"/>
      <c r="I886" s="260"/>
      <c r="J886" s="260"/>
      <c r="K886" s="260"/>
      <c r="L886" s="260"/>
      <c r="M886" s="260"/>
      <c r="N886" s="260"/>
      <c r="O886" s="260"/>
      <c r="P886" s="260"/>
      <c r="Q886" s="260"/>
      <c r="R886" s="260"/>
      <c r="S886" s="260"/>
      <c r="T886" s="260"/>
      <c r="U886" s="260"/>
      <c r="V886" s="260"/>
      <c r="W886" s="260"/>
      <c r="X886" s="260"/>
      <c r="Y886" s="260"/>
      <c r="Z886" s="260"/>
      <c r="AA886" s="260"/>
      <c r="AB886" s="260"/>
      <c r="AC886" s="260"/>
      <c r="AD886" s="260"/>
      <c r="AE886" s="261"/>
      <c r="AF886" s="261"/>
      <c r="AG886" s="261"/>
      <c r="AH886" s="261"/>
      <c r="AI886" s="261"/>
      <c r="AJ886" s="261"/>
      <c r="AK886" s="261"/>
      <c r="AL886" s="261"/>
      <c r="AM886" s="261"/>
      <c r="AN886" s="261"/>
      <c r="AO886" s="260"/>
      <c r="AP886" s="260"/>
      <c r="AQ886" s="260"/>
      <c r="AR886" s="260"/>
      <c r="AS886" s="260"/>
      <c r="AT886" s="260"/>
      <c r="AU886" s="260"/>
      <c r="AW886" s="284" t="str">
        <f t="shared" si="102"/>
        <v/>
      </c>
      <c r="AX886" s="284" t="str">
        <f t="shared" si="103"/>
        <v/>
      </c>
      <c r="AY886" s="284" t="str">
        <f t="shared" si="104"/>
        <v/>
      </c>
      <c r="AZ886" s="284" t="str">
        <f t="shared" si="105"/>
        <v/>
      </c>
      <c r="BA886" s="284" t="str">
        <f t="shared" si="106"/>
        <v/>
      </c>
      <c r="BD886" s="260" t="str">
        <f>IF(W886="","",IF(F886="休日",AW886,IF(F886="法休",AW886,VLOOKUP(F886,カレンダマスタ!$Q$56:$R$69,2,FALSE))))</f>
        <v/>
      </c>
      <c r="BG886" s="260" t="str">
        <f t="shared" si="107"/>
        <v/>
      </c>
      <c r="BH886" s="260" t="str">
        <f>IF(AX886="","",IF(P886&lt;&gt;"","",IF(BG886="CS","OK",IF(VLOOKUP(E886,カレンダマスタ!$A$5:$D$381,4,FALSE)&gt;0,"",IF(OR(AX886*24&gt;10.84,AZ886*24&lt;14.5)=TRUE,"×","OK")))))</f>
        <v/>
      </c>
    </row>
    <row r="887" spans="2:60">
      <c r="B887" s="111"/>
      <c r="C887" s="391" t="str">
        <f>IF(STEP!C887&lt;&gt;"",STEP!C887,"")</f>
        <v/>
      </c>
      <c r="D887" s="392" t="str">
        <f>IF(STEP!D887&lt;&gt;"",STEP!D887,"")</f>
        <v/>
      </c>
      <c r="E887" s="393" t="str">
        <f>IF(STEP!E887&lt;&gt;"",STEP!E887,"")</f>
        <v/>
      </c>
      <c r="F887" s="263"/>
      <c r="G887" s="267"/>
      <c r="H887" s="264"/>
      <c r="I887" s="264"/>
      <c r="J887" s="264"/>
      <c r="K887" s="264"/>
      <c r="L887" s="264"/>
      <c r="M887" s="264"/>
      <c r="N887" s="264"/>
      <c r="O887" s="264"/>
      <c r="P887" s="264"/>
      <c r="Q887" s="264"/>
      <c r="R887" s="264"/>
      <c r="S887" s="264"/>
      <c r="T887" s="264"/>
      <c r="U887" s="264"/>
      <c r="V887" s="264"/>
      <c r="W887" s="264"/>
      <c r="X887" s="264"/>
      <c r="Y887" s="264"/>
      <c r="Z887" s="264"/>
      <c r="AA887" s="264"/>
      <c r="AB887" s="264"/>
      <c r="AC887" s="264"/>
      <c r="AD887" s="264"/>
      <c r="AE887" s="265"/>
      <c r="AF887" s="265"/>
      <c r="AG887" s="265"/>
      <c r="AH887" s="265"/>
      <c r="AI887" s="265"/>
      <c r="AJ887" s="265"/>
      <c r="AK887" s="265"/>
      <c r="AL887" s="265"/>
      <c r="AM887" s="265"/>
      <c r="AN887" s="265"/>
      <c r="AO887" s="264"/>
      <c r="AP887" s="264"/>
      <c r="AQ887" s="264"/>
      <c r="AR887" s="264"/>
      <c r="AS887" s="264"/>
      <c r="AT887" s="264"/>
      <c r="AU887" s="264"/>
      <c r="AW887" s="285" t="str">
        <f t="shared" si="102"/>
        <v/>
      </c>
      <c r="AX887" s="285" t="str">
        <f t="shared" si="103"/>
        <v/>
      </c>
      <c r="AY887" s="285" t="str">
        <f t="shared" si="104"/>
        <v/>
      </c>
      <c r="AZ887" s="285" t="str">
        <f t="shared" si="105"/>
        <v/>
      </c>
      <c r="BA887" s="285" t="str">
        <f t="shared" si="106"/>
        <v/>
      </c>
      <c r="BD887" s="264" t="str">
        <f>IF(W887="","",IF(F887="休日",AW887,IF(F887="法休",AW887,VLOOKUP(F887,カレンダマスタ!$Q$56:$R$69,2,FALSE))))</f>
        <v/>
      </c>
      <c r="BG887" s="264" t="str">
        <f t="shared" si="107"/>
        <v/>
      </c>
      <c r="BH887" s="264" t="str">
        <f>IF(AX887="","",IF(P887&lt;&gt;"","",IF(BG887="CS","OK",IF(VLOOKUP(E887,カレンダマスタ!$A$5:$D$381,4,FALSE)&gt;0,"",IF(OR(AX887*24&gt;10.84,AZ887*24&lt;14.5)=TRUE,"×","OK")))))</f>
        <v/>
      </c>
    </row>
    <row r="888" spans="2:60">
      <c r="B888" s="111"/>
      <c r="C888" s="385" t="str">
        <f>IF(STEP!C888&lt;&gt;"",STEP!C888,"")</f>
        <v/>
      </c>
      <c r="D888" s="386" t="str">
        <f>IF(STEP!D888&lt;&gt;"",STEP!D888,"")</f>
        <v/>
      </c>
      <c r="E888" s="387" t="str">
        <f>IF(STEP!E888&lt;&gt;"",STEP!E888,"")</f>
        <v/>
      </c>
      <c r="F888" s="253"/>
      <c r="G888" s="252"/>
      <c r="H888" s="254"/>
      <c r="I888" s="254"/>
      <c r="J888" s="254"/>
      <c r="K888" s="254"/>
      <c r="L888" s="254"/>
      <c r="M888" s="254"/>
      <c r="N888" s="254"/>
      <c r="O888" s="254"/>
      <c r="P888" s="254"/>
      <c r="Q888" s="254"/>
      <c r="R888" s="254"/>
      <c r="S888" s="254"/>
      <c r="T888" s="254"/>
      <c r="U888" s="254"/>
      <c r="V888" s="254"/>
      <c r="W888" s="254"/>
      <c r="X888" s="254"/>
      <c r="Y888" s="254"/>
      <c r="Z888" s="254"/>
      <c r="AA888" s="254"/>
      <c r="AB888" s="254"/>
      <c r="AC888" s="254"/>
      <c r="AD888" s="254"/>
      <c r="AE888" s="255"/>
      <c r="AF888" s="255"/>
      <c r="AG888" s="255"/>
      <c r="AH888" s="255"/>
      <c r="AI888" s="255"/>
      <c r="AJ888" s="255"/>
      <c r="AK888" s="255"/>
      <c r="AL888" s="255"/>
      <c r="AM888" s="255"/>
      <c r="AN888" s="255"/>
      <c r="AO888" s="254"/>
      <c r="AP888" s="254"/>
      <c r="AQ888" s="254"/>
      <c r="AR888" s="254"/>
      <c r="AS888" s="254"/>
      <c r="AT888" s="254"/>
      <c r="AU888" s="254"/>
      <c r="AW888" s="283" t="str">
        <f t="shared" si="102"/>
        <v/>
      </c>
      <c r="AX888" s="283" t="str">
        <f t="shared" si="103"/>
        <v/>
      </c>
      <c r="AY888" s="283" t="str">
        <f t="shared" si="104"/>
        <v/>
      </c>
      <c r="AZ888" s="283" t="str">
        <f t="shared" si="105"/>
        <v/>
      </c>
      <c r="BA888" s="283" t="str">
        <f t="shared" si="106"/>
        <v/>
      </c>
      <c r="BD888" s="254" t="str">
        <f>IF(W888="","",IF(F888="休日",AW888,IF(F888="法休",AW888,VLOOKUP(F888,カレンダマスタ!$Q$56:$R$69,2,FALSE))))</f>
        <v/>
      </c>
      <c r="BG888" s="503" t="str">
        <f t="shared" si="107"/>
        <v/>
      </c>
      <c r="BH888" s="503" t="str">
        <f>IF(AX888="","",IF(P888&lt;&gt;"","",IF(BG888="CS","OK",IF(VLOOKUP(E888,カレンダマスタ!$A$5:$D$381,4,FALSE)&gt;0,"",IF(OR(AX888*24&gt;10.84,AZ888*24&lt;14.5)=TRUE,"×","OK")))))</f>
        <v/>
      </c>
    </row>
    <row r="889" spans="2:60">
      <c r="B889" s="111"/>
      <c r="C889" s="385" t="str">
        <f>IF(STEP!C889&lt;&gt;"",STEP!C889,"")</f>
        <v/>
      </c>
      <c r="D889" s="386" t="str">
        <f>IF(STEP!D889&lt;&gt;"",STEP!D889,"")</f>
        <v/>
      </c>
      <c r="E889" s="387" t="str">
        <f>IF(STEP!E889&lt;&gt;"",STEP!E889,"")</f>
        <v/>
      </c>
      <c r="F889" s="253"/>
      <c r="G889" s="252"/>
      <c r="H889" s="254"/>
      <c r="I889" s="254"/>
      <c r="J889" s="254"/>
      <c r="K889" s="254"/>
      <c r="L889" s="254"/>
      <c r="M889" s="254"/>
      <c r="N889" s="254"/>
      <c r="O889" s="254"/>
      <c r="P889" s="254"/>
      <c r="Q889" s="254"/>
      <c r="R889" s="254"/>
      <c r="S889" s="254"/>
      <c r="T889" s="254"/>
      <c r="U889" s="254"/>
      <c r="V889" s="254"/>
      <c r="W889" s="254"/>
      <c r="X889" s="254"/>
      <c r="Y889" s="254"/>
      <c r="Z889" s="254"/>
      <c r="AA889" s="254"/>
      <c r="AB889" s="254"/>
      <c r="AC889" s="254"/>
      <c r="AD889" s="254"/>
      <c r="AE889" s="255"/>
      <c r="AF889" s="255"/>
      <c r="AG889" s="255"/>
      <c r="AH889" s="255"/>
      <c r="AI889" s="255"/>
      <c r="AJ889" s="255"/>
      <c r="AK889" s="255"/>
      <c r="AL889" s="255"/>
      <c r="AM889" s="255"/>
      <c r="AN889" s="255"/>
      <c r="AO889" s="254"/>
      <c r="AP889" s="254"/>
      <c r="AQ889" s="254"/>
      <c r="AR889" s="254"/>
      <c r="AS889" s="254"/>
      <c r="AT889" s="254"/>
      <c r="AU889" s="254"/>
      <c r="AW889" s="283" t="str">
        <f t="shared" si="102"/>
        <v/>
      </c>
      <c r="AX889" s="283" t="str">
        <f t="shared" si="103"/>
        <v/>
      </c>
      <c r="AY889" s="283" t="str">
        <f t="shared" si="104"/>
        <v/>
      </c>
      <c r="AZ889" s="283" t="str">
        <f t="shared" si="105"/>
        <v/>
      </c>
      <c r="BA889" s="283" t="str">
        <f t="shared" si="106"/>
        <v/>
      </c>
      <c r="BD889" s="254" t="str">
        <f>IF(W889="","",IF(F889="休日",AW889,IF(F889="法休",AW889,VLOOKUP(F889,カレンダマスタ!$Q$56:$R$69,2,FALSE))))</f>
        <v/>
      </c>
      <c r="BG889" s="254" t="str">
        <f t="shared" si="107"/>
        <v/>
      </c>
      <c r="BH889" s="254" t="str">
        <f>IF(AX889="","",IF(P889&lt;&gt;"","",IF(BG889="CS","OK",IF(VLOOKUP(E889,カレンダマスタ!$A$5:$D$381,4,FALSE)&gt;0,"",IF(OR(AX889*24&gt;10.84,AZ889*24&lt;14.5)=TRUE,"×","OK")))))</f>
        <v/>
      </c>
    </row>
    <row r="890" spans="2:60">
      <c r="B890" s="111"/>
      <c r="C890" s="385" t="str">
        <f>IF(STEP!C890&lt;&gt;"",STEP!C890,"")</f>
        <v/>
      </c>
      <c r="D890" s="386" t="str">
        <f>IF(STEP!D890&lt;&gt;"",STEP!D890,"")</f>
        <v/>
      </c>
      <c r="E890" s="387" t="str">
        <f>IF(STEP!E890&lt;&gt;"",STEP!E890,"")</f>
        <v/>
      </c>
      <c r="F890" s="253"/>
      <c r="G890" s="252"/>
      <c r="H890" s="254"/>
      <c r="I890" s="254"/>
      <c r="J890" s="254"/>
      <c r="K890" s="254"/>
      <c r="L890" s="254"/>
      <c r="M890" s="254"/>
      <c r="N890" s="254"/>
      <c r="O890" s="254"/>
      <c r="P890" s="254"/>
      <c r="Q890" s="254"/>
      <c r="R890" s="254"/>
      <c r="S890" s="254"/>
      <c r="T890" s="254"/>
      <c r="U890" s="254"/>
      <c r="V890" s="254"/>
      <c r="W890" s="254"/>
      <c r="X890" s="254"/>
      <c r="Y890" s="254"/>
      <c r="Z890" s="254"/>
      <c r="AA890" s="254"/>
      <c r="AB890" s="254"/>
      <c r="AC890" s="254"/>
      <c r="AD890" s="254"/>
      <c r="AE890" s="255"/>
      <c r="AF890" s="255"/>
      <c r="AG890" s="255"/>
      <c r="AH890" s="255"/>
      <c r="AI890" s="255"/>
      <c r="AJ890" s="255"/>
      <c r="AK890" s="255"/>
      <c r="AL890" s="255"/>
      <c r="AM890" s="255"/>
      <c r="AN890" s="255"/>
      <c r="AO890" s="254"/>
      <c r="AP890" s="254"/>
      <c r="AQ890" s="254"/>
      <c r="AR890" s="254"/>
      <c r="AS890" s="254"/>
      <c r="AT890" s="254"/>
      <c r="AU890" s="254"/>
      <c r="AW890" s="283" t="str">
        <f t="shared" si="102"/>
        <v/>
      </c>
      <c r="AX890" s="283" t="str">
        <f t="shared" si="103"/>
        <v/>
      </c>
      <c r="AY890" s="283" t="str">
        <f t="shared" si="104"/>
        <v/>
      </c>
      <c r="AZ890" s="283" t="str">
        <f t="shared" si="105"/>
        <v/>
      </c>
      <c r="BA890" s="283" t="str">
        <f t="shared" si="106"/>
        <v/>
      </c>
      <c r="BD890" s="254" t="str">
        <f>IF(W890="","",IF(F890="休日",AW890,IF(F890="法休",AW890,VLOOKUP(F890,カレンダマスタ!$Q$56:$R$69,2,FALSE))))</f>
        <v/>
      </c>
      <c r="BG890" s="254" t="str">
        <f t="shared" si="107"/>
        <v/>
      </c>
      <c r="BH890" s="254" t="str">
        <f>IF(AX890="","",IF(P890&lt;&gt;"","",IF(BG890="CS","OK",IF(VLOOKUP(E890,カレンダマスタ!$A$5:$D$381,4,FALSE)&gt;0,"",IF(OR(AX890*24&gt;10.84,AZ890*24&lt;14.5)=TRUE,"×","OK")))))</f>
        <v/>
      </c>
    </row>
    <row r="891" spans="2:60">
      <c r="B891" s="111"/>
      <c r="C891" s="385" t="str">
        <f>IF(STEP!C891&lt;&gt;"",STEP!C891,"")</f>
        <v/>
      </c>
      <c r="D891" s="386" t="str">
        <f>IF(STEP!D891&lt;&gt;"",STEP!D891,"")</f>
        <v/>
      </c>
      <c r="E891" s="387" t="str">
        <f>IF(STEP!E891&lt;&gt;"",STEP!E891,"")</f>
        <v/>
      </c>
      <c r="F891" s="256"/>
      <c r="G891" s="257"/>
      <c r="H891" s="254"/>
      <c r="I891" s="254"/>
      <c r="J891" s="254"/>
      <c r="K891" s="254"/>
      <c r="L891" s="254"/>
      <c r="M891" s="254"/>
      <c r="N891" s="254"/>
      <c r="O891" s="254"/>
      <c r="P891" s="254"/>
      <c r="Q891" s="254"/>
      <c r="R891" s="254"/>
      <c r="S891" s="254"/>
      <c r="T891" s="254"/>
      <c r="U891" s="254"/>
      <c r="V891" s="254"/>
      <c r="W891" s="254"/>
      <c r="X891" s="254"/>
      <c r="Y891" s="254"/>
      <c r="Z891" s="254"/>
      <c r="AA891" s="254"/>
      <c r="AB891" s="254"/>
      <c r="AC891" s="254"/>
      <c r="AD891" s="254"/>
      <c r="AE891" s="255"/>
      <c r="AF891" s="255"/>
      <c r="AG891" s="255"/>
      <c r="AH891" s="255"/>
      <c r="AI891" s="255"/>
      <c r="AJ891" s="255"/>
      <c r="AK891" s="255"/>
      <c r="AL891" s="255"/>
      <c r="AM891" s="255"/>
      <c r="AN891" s="255"/>
      <c r="AO891" s="254"/>
      <c r="AP891" s="254"/>
      <c r="AQ891" s="254"/>
      <c r="AR891" s="254"/>
      <c r="AS891" s="254"/>
      <c r="AT891" s="254"/>
      <c r="AU891" s="254"/>
      <c r="AW891" s="283" t="str">
        <f t="shared" si="102"/>
        <v/>
      </c>
      <c r="AX891" s="283" t="str">
        <f t="shared" si="103"/>
        <v/>
      </c>
      <c r="AY891" s="283" t="str">
        <f t="shared" si="104"/>
        <v/>
      </c>
      <c r="AZ891" s="283" t="str">
        <f t="shared" si="105"/>
        <v/>
      </c>
      <c r="BA891" s="283" t="str">
        <f t="shared" si="106"/>
        <v/>
      </c>
      <c r="BD891" s="254" t="str">
        <f>IF(W891="","",IF(F891="休日",AW891,IF(F891="法休",AW891,VLOOKUP(F891,カレンダマスタ!$Q$56:$R$69,2,FALSE))))</f>
        <v/>
      </c>
      <c r="BG891" s="254" t="str">
        <f t="shared" si="107"/>
        <v/>
      </c>
      <c r="BH891" s="254" t="str">
        <f>IF(AX891="","",IF(P891&lt;&gt;"","",IF(BG891="CS","OK",IF(VLOOKUP(E891,カレンダマスタ!$A$5:$D$381,4,FALSE)&gt;0,"",IF(OR(AX891*24&gt;10.84,AZ891*24&lt;14.5)=TRUE,"×","OK")))))</f>
        <v/>
      </c>
    </row>
    <row r="892" spans="2:60">
      <c r="B892" s="111"/>
      <c r="C892" s="385" t="str">
        <f>IF(STEP!C892&lt;&gt;"",STEP!C892,"")</f>
        <v/>
      </c>
      <c r="D892" s="386" t="str">
        <f>IF(STEP!D892&lt;&gt;"",STEP!D892,"")</f>
        <v/>
      </c>
      <c r="E892" s="387" t="str">
        <f>IF(STEP!E892&lt;&gt;"",STEP!E892,"")</f>
        <v/>
      </c>
      <c r="F892" s="256"/>
      <c r="G892" s="257"/>
      <c r="H892" s="254"/>
      <c r="I892" s="254"/>
      <c r="J892" s="254"/>
      <c r="K892" s="254"/>
      <c r="L892" s="254"/>
      <c r="M892" s="254"/>
      <c r="N892" s="254"/>
      <c r="O892" s="254"/>
      <c r="P892" s="254"/>
      <c r="Q892" s="254"/>
      <c r="R892" s="254"/>
      <c r="S892" s="254"/>
      <c r="T892" s="254"/>
      <c r="U892" s="254"/>
      <c r="V892" s="254"/>
      <c r="W892" s="254"/>
      <c r="X892" s="254"/>
      <c r="Y892" s="254"/>
      <c r="Z892" s="254"/>
      <c r="AA892" s="254"/>
      <c r="AB892" s="254"/>
      <c r="AC892" s="254"/>
      <c r="AD892" s="254"/>
      <c r="AE892" s="255"/>
      <c r="AF892" s="255"/>
      <c r="AG892" s="255"/>
      <c r="AH892" s="255"/>
      <c r="AI892" s="255"/>
      <c r="AJ892" s="255"/>
      <c r="AK892" s="255"/>
      <c r="AL892" s="255"/>
      <c r="AM892" s="255"/>
      <c r="AN892" s="255"/>
      <c r="AO892" s="254"/>
      <c r="AP892" s="254"/>
      <c r="AQ892" s="254"/>
      <c r="AR892" s="254"/>
      <c r="AS892" s="254"/>
      <c r="AT892" s="254"/>
      <c r="AU892" s="254"/>
      <c r="AW892" s="283" t="str">
        <f t="shared" si="102"/>
        <v/>
      </c>
      <c r="AX892" s="283" t="str">
        <f t="shared" si="103"/>
        <v/>
      </c>
      <c r="AY892" s="283" t="str">
        <f t="shared" si="104"/>
        <v/>
      </c>
      <c r="AZ892" s="283" t="str">
        <f t="shared" si="105"/>
        <v/>
      </c>
      <c r="BA892" s="283" t="str">
        <f t="shared" si="106"/>
        <v/>
      </c>
      <c r="BD892" s="254" t="str">
        <f>IF(W892="","",IF(F892="休日",AW892,IF(F892="法休",AW892,VLOOKUP(F892,カレンダマスタ!$Q$56:$R$69,2,FALSE))))</f>
        <v/>
      </c>
      <c r="BG892" s="254" t="str">
        <f t="shared" si="107"/>
        <v/>
      </c>
      <c r="BH892" s="254" t="str">
        <f>IF(AX892="","",IF(P892&lt;&gt;"","",IF(BG892="CS","OK",IF(VLOOKUP(E892,カレンダマスタ!$A$5:$D$381,4,FALSE)&gt;0,"",IF(OR(AX892*24&gt;10.84,AZ892*24&lt;14.5)=TRUE,"×","OK")))))</f>
        <v/>
      </c>
    </row>
    <row r="893" spans="2:60">
      <c r="B893" s="111"/>
      <c r="C893" s="388" t="str">
        <f>IF(STEP!C893&lt;&gt;"",STEP!C893,"")</f>
        <v/>
      </c>
      <c r="D893" s="389" t="str">
        <f>IF(STEP!D893&lt;&gt;"",STEP!D893,"")</f>
        <v/>
      </c>
      <c r="E893" s="390" t="str">
        <f>IF(STEP!E893&lt;&gt;"",STEP!E893,"")</f>
        <v/>
      </c>
      <c r="F893" s="259"/>
      <c r="G893" s="266"/>
      <c r="H893" s="260"/>
      <c r="I893" s="260"/>
      <c r="J893" s="260"/>
      <c r="K893" s="260"/>
      <c r="L893" s="260"/>
      <c r="M893" s="260"/>
      <c r="N893" s="260"/>
      <c r="O893" s="260"/>
      <c r="P893" s="260"/>
      <c r="Q893" s="260"/>
      <c r="R893" s="260"/>
      <c r="S893" s="260"/>
      <c r="T893" s="260"/>
      <c r="U893" s="260"/>
      <c r="V893" s="260"/>
      <c r="W893" s="260"/>
      <c r="X893" s="260"/>
      <c r="Y893" s="260"/>
      <c r="Z893" s="260"/>
      <c r="AA893" s="260"/>
      <c r="AB893" s="260"/>
      <c r="AC893" s="260"/>
      <c r="AD893" s="260"/>
      <c r="AE893" s="261"/>
      <c r="AF893" s="261"/>
      <c r="AG893" s="261"/>
      <c r="AH893" s="261"/>
      <c r="AI893" s="261"/>
      <c r="AJ893" s="261"/>
      <c r="AK893" s="261"/>
      <c r="AL893" s="261"/>
      <c r="AM893" s="261"/>
      <c r="AN893" s="261"/>
      <c r="AO893" s="260"/>
      <c r="AP893" s="260"/>
      <c r="AQ893" s="260"/>
      <c r="AR893" s="260"/>
      <c r="AS893" s="260"/>
      <c r="AT893" s="260"/>
      <c r="AU893" s="260"/>
      <c r="AW893" s="284" t="str">
        <f t="shared" si="102"/>
        <v/>
      </c>
      <c r="AX893" s="284" t="str">
        <f t="shared" si="103"/>
        <v/>
      </c>
      <c r="AY893" s="284" t="str">
        <f t="shared" si="104"/>
        <v/>
      </c>
      <c r="AZ893" s="284" t="str">
        <f t="shared" si="105"/>
        <v/>
      </c>
      <c r="BA893" s="284" t="str">
        <f t="shared" si="106"/>
        <v/>
      </c>
      <c r="BD893" s="260" t="str">
        <f>IF(W893="","",IF(F893="休日",AW893,IF(F893="法休",AW893,VLOOKUP(F893,カレンダマスタ!$Q$56:$R$69,2,FALSE))))</f>
        <v/>
      </c>
      <c r="BG893" s="260" t="str">
        <f t="shared" si="107"/>
        <v/>
      </c>
      <c r="BH893" s="260" t="str">
        <f>IF(AX893="","",IF(P893&lt;&gt;"","",IF(BG893="CS","OK",IF(VLOOKUP(E893,カレンダマスタ!$A$5:$D$381,4,FALSE)&gt;0,"",IF(OR(AX893*24&gt;10.84,AZ893*24&lt;14.5)=TRUE,"×","OK")))))</f>
        <v/>
      </c>
    </row>
    <row r="894" spans="2:60">
      <c r="B894" s="111"/>
      <c r="C894" s="394" t="str">
        <f>IF(STEP!C894&lt;&gt;"",STEP!C894,"")</f>
        <v/>
      </c>
      <c r="D894" s="395" t="str">
        <f>IF(STEP!D894&lt;&gt;"",STEP!D894,"")</f>
        <v/>
      </c>
      <c r="E894" s="396" t="str">
        <f>IF(STEP!E894&lt;&gt;"",STEP!E894,"")</f>
        <v/>
      </c>
      <c r="F894" s="269"/>
      <c r="G894" s="268"/>
      <c r="H894" s="270"/>
      <c r="I894" s="270"/>
      <c r="J894" s="270"/>
      <c r="K894" s="270"/>
      <c r="L894" s="270"/>
      <c r="M894" s="270"/>
      <c r="N894" s="270"/>
      <c r="O894" s="270"/>
      <c r="P894" s="270"/>
      <c r="Q894" s="270"/>
      <c r="R894" s="270"/>
      <c r="S894" s="270"/>
      <c r="T894" s="270"/>
      <c r="U894" s="270"/>
      <c r="V894" s="270"/>
      <c r="W894" s="270"/>
      <c r="X894" s="270"/>
      <c r="Y894" s="270"/>
      <c r="Z894" s="270"/>
      <c r="AA894" s="270"/>
      <c r="AB894" s="270"/>
      <c r="AC894" s="270"/>
      <c r="AD894" s="270"/>
      <c r="AE894" s="271"/>
      <c r="AF894" s="271"/>
      <c r="AG894" s="271"/>
      <c r="AH894" s="271"/>
      <c r="AI894" s="271"/>
      <c r="AJ894" s="271"/>
      <c r="AK894" s="271"/>
      <c r="AL894" s="271"/>
      <c r="AM894" s="271"/>
      <c r="AN894" s="271"/>
      <c r="AO894" s="270"/>
      <c r="AP894" s="270"/>
      <c r="AQ894" s="270"/>
      <c r="AR894" s="270"/>
      <c r="AS894" s="270"/>
      <c r="AT894" s="270"/>
      <c r="AU894" s="270"/>
      <c r="AW894" s="282" t="str">
        <f t="shared" si="102"/>
        <v/>
      </c>
      <c r="AX894" s="282" t="str">
        <f t="shared" si="103"/>
        <v/>
      </c>
      <c r="AY894" s="282" t="str">
        <f t="shared" si="104"/>
        <v/>
      </c>
      <c r="AZ894" s="282" t="str">
        <f t="shared" si="105"/>
        <v/>
      </c>
      <c r="BA894" s="282" t="str">
        <f t="shared" si="106"/>
        <v/>
      </c>
      <c r="BD894" s="270" t="str">
        <f>IF(W894="","",IF(F894="休日",AW894,IF(F894="法休",AW894,VLOOKUP(F894,カレンダマスタ!$Q$56:$R$69,2,FALSE))))</f>
        <v/>
      </c>
      <c r="BG894" s="270" t="str">
        <f t="shared" si="107"/>
        <v/>
      </c>
      <c r="BH894" s="270" t="str">
        <f>IF(AX894="","",IF(P894&lt;&gt;"","",IF(BG894="CS","OK",IF(VLOOKUP(E894,カレンダマスタ!$A$5:$D$381,4,FALSE)&gt;0,"",IF(OR(AX894*24&gt;10.84,AZ894*24&lt;14.5)=TRUE,"×","OK")))))</f>
        <v/>
      </c>
    </row>
    <row r="895" spans="2:60">
      <c r="B895" s="111"/>
      <c r="C895" s="385" t="str">
        <f>IF(STEP!C895&lt;&gt;"",STEP!C895,"")</f>
        <v/>
      </c>
      <c r="D895" s="386" t="str">
        <f>IF(STEP!D895&lt;&gt;"",STEP!D895,"")</f>
        <v/>
      </c>
      <c r="E895" s="387" t="str">
        <f>IF(STEP!E895&lt;&gt;"",STEP!E895,"")</f>
        <v/>
      </c>
      <c r="F895" s="253"/>
      <c r="G895" s="252"/>
      <c r="H895" s="254"/>
      <c r="I895" s="254"/>
      <c r="J895" s="254"/>
      <c r="K895" s="254"/>
      <c r="L895" s="254"/>
      <c r="M895" s="254"/>
      <c r="N895" s="254"/>
      <c r="O895" s="254"/>
      <c r="P895" s="254"/>
      <c r="Q895" s="254"/>
      <c r="R895" s="254"/>
      <c r="S895" s="254"/>
      <c r="T895" s="254"/>
      <c r="U895" s="254"/>
      <c r="V895" s="254"/>
      <c r="W895" s="254"/>
      <c r="X895" s="254"/>
      <c r="Y895" s="254"/>
      <c r="Z895" s="254"/>
      <c r="AA895" s="254"/>
      <c r="AB895" s="254"/>
      <c r="AC895" s="254"/>
      <c r="AD895" s="254"/>
      <c r="AE895" s="255"/>
      <c r="AF895" s="255"/>
      <c r="AG895" s="255"/>
      <c r="AH895" s="255"/>
      <c r="AI895" s="255"/>
      <c r="AJ895" s="255"/>
      <c r="AK895" s="255"/>
      <c r="AL895" s="255"/>
      <c r="AM895" s="255"/>
      <c r="AN895" s="255"/>
      <c r="AO895" s="254"/>
      <c r="AP895" s="254"/>
      <c r="AQ895" s="254"/>
      <c r="AR895" s="254"/>
      <c r="AS895" s="254"/>
      <c r="AT895" s="254"/>
      <c r="AU895" s="254"/>
      <c r="AW895" s="283" t="str">
        <f t="shared" si="102"/>
        <v/>
      </c>
      <c r="AX895" s="283" t="str">
        <f t="shared" si="103"/>
        <v/>
      </c>
      <c r="AY895" s="283" t="str">
        <f t="shared" si="104"/>
        <v/>
      </c>
      <c r="AZ895" s="283" t="str">
        <f t="shared" si="105"/>
        <v/>
      </c>
      <c r="BA895" s="283" t="str">
        <f t="shared" si="106"/>
        <v/>
      </c>
      <c r="BD895" s="254" t="str">
        <f>IF(W895="","",IF(F895="休日",AW895,IF(F895="法休",AW895,VLOOKUP(F895,カレンダマスタ!$Q$56:$R$69,2,FALSE))))</f>
        <v/>
      </c>
      <c r="BG895" s="254" t="str">
        <f t="shared" si="107"/>
        <v/>
      </c>
      <c r="BH895" s="254" t="str">
        <f>IF(AX895="","",IF(P895&lt;&gt;"","",IF(BG895="CS","OK",IF(VLOOKUP(E895,カレンダマスタ!$A$5:$D$381,4,FALSE)&gt;0,"",IF(OR(AX895*24&gt;10.84,AZ895*24&lt;14.5)=TRUE,"×","OK")))))</f>
        <v/>
      </c>
    </row>
    <row r="896" spans="2:60">
      <c r="B896" s="111"/>
      <c r="C896" s="397" t="str">
        <f>IF(STEP!C896&lt;&gt;"",STEP!C896,"")</f>
        <v/>
      </c>
      <c r="D896" s="398" t="str">
        <f>IF(STEP!D896&lt;&gt;"",STEP!D896,"")</f>
        <v/>
      </c>
      <c r="E896" s="399" t="str">
        <f>IF(STEP!E896&lt;&gt;"",STEP!E896,"")</f>
        <v/>
      </c>
      <c r="F896" s="273"/>
      <c r="G896" s="272"/>
      <c r="H896" s="274"/>
      <c r="I896" s="274"/>
      <c r="J896" s="274"/>
      <c r="K896" s="274"/>
      <c r="L896" s="274"/>
      <c r="M896" s="274"/>
      <c r="N896" s="274"/>
      <c r="O896" s="274"/>
      <c r="P896" s="274"/>
      <c r="Q896" s="274"/>
      <c r="R896" s="274"/>
      <c r="S896" s="274"/>
      <c r="T896" s="274"/>
      <c r="U896" s="274"/>
      <c r="V896" s="274"/>
      <c r="W896" s="274"/>
      <c r="X896" s="274"/>
      <c r="Y896" s="274"/>
      <c r="Z896" s="274"/>
      <c r="AA896" s="274"/>
      <c r="AB896" s="274"/>
      <c r="AC896" s="274"/>
      <c r="AD896" s="274"/>
      <c r="AE896" s="275"/>
      <c r="AF896" s="275"/>
      <c r="AG896" s="275"/>
      <c r="AH896" s="275"/>
      <c r="AI896" s="275"/>
      <c r="AJ896" s="275"/>
      <c r="AK896" s="275"/>
      <c r="AL896" s="275"/>
      <c r="AM896" s="275"/>
      <c r="AN896" s="275"/>
      <c r="AO896" s="274"/>
      <c r="AP896" s="274"/>
      <c r="AQ896" s="274"/>
      <c r="AR896" s="274"/>
      <c r="AS896" s="274"/>
      <c r="AT896" s="274"/>
      <c r="AU896" s="274"/>
      <c r="AW896" s="286" t="str">
        <f t="shared" si="102"/>
        <v/>
      </c>
      <c r="AX896" s="286" t="str">
        <f t="shared" si="103"/>
        <v/>
      </c>
      <c r="AY896" s="286" t="str">
        <f t="shared" si="104"/>
        <v/>
      </c>
      <c r="AZ896" s="286" t="str">
        <f t="shared" si="105"/>
        <v/>
      </c>
      <c r="BA896" s="286" t="str">
        <f t="shared" si="106"/>
        <v/>
      </c>
      <c r="BD896" s="274" t="str">
        <f>IF(W896="","",IF(F896="休日",AW896,IF(F896="法休",AW896,VLOOKUP(F896,カレンダマスタ!$Q$56:$R$69,2,FALSE))))</f>
        <v/>
      </c>
      <c r="BG896" s="274" t="str">
        <f t="shared" si="107"/>
        <v/>
      </c>
      <c r="BH896" s="274" t="str">
        <f>IF(AX896="","",IF(P896&lt;&gt;"","",IF(BG896="CS","OK",IF(VLOOKUP(E896,カレンダマスタ!$A$5:$D$381,4,FALSE)&gt;0,"",IF(OR(AX896*24&gt;10.84,AZ896*24&lt;14.5)=TRUE,"×","OK")))))</f>
        <v/>
      </c>
    </row>
    <row r="897" spans="2:60">
      <c r="B897" s="111"/>
      <c r="C897" s="397" t="str">
        <f>IF(STEP!C897&lt;&gt;"",STEP!C897,"")</f>
        <v/>
      </c>
      <c r="D897" s="398" t="str">
        <f>IF(STEP!D897&lt;&gt;"",STEP!D897,"")</f>
        <v/>
      </c>
      <c r="E897" s="399" t="str">
        <f>IF(STEP!E897&lt;&gt;"",STEP!E897,"")</f>
        <v/>
      </c>
      <c r="F897" s="273"/>
      <c r="G897" s="272"/>
      <c r="H897" s="274"/>
      <c r="I897" s="274"/>
      <c r="J897" s="274"/>
      <c r="K897" s="274"/>
      <c r="L897" s="274"/>
      <c r="M897" s="274"/>
      <c r="N897" s="274"/>
      <c r="O897" s="274"/>
      <c r="P897" s="274"/>
      <c r="Q897" s="274"/>
      <c r="R897" s="274"/>
      <c r="S897" s="274"/>
      <c r="T897" s="274"/>
      <c r="U897" s="274"/>
      <c r="V897" s="274"/>
      <c r="W897" s="274"/>
      <c r="X897" s="274"/>
      <c r="Y897" s="274"/>
      <c r="Z897" s="274"/>
      <c r="AA897" s="274"/>
      <c r="AB897" s="274"/>
      <c r="AC897" s="274"/>
      <c r="AD897" s="274"/>
      <c r="AE897" s="275"/>
      <c r="AF897" s="275"/>
      <c r="AG897" s="275"/>
      <c r="AH897" s="275"/>
      <c r="AI897" s="275"/>
      <c r="AJ897" s="275"/>
      <c r="AK897" s="275"/>
      <c r="AL897" s="275"/>
      <c r="AM897" s="275"/>
      <c r="AN897" s="275"/>
      <c r="AO897" s="274"/>
      <c r="AP897" s="274"/>
      <c r="AQ897" s="274"/>
      <c r="AR897" s="274"/>
      <c r="AS897" s="274"/>
      <c r="AT897" s="274"/>
      <c r="AU897" s="274"/>
      <c r="AW897" s="286" t="str">
        <f t="shared" si="102"/>
        <v/>
      </c>
      <c r="AX897" s="286" t="str">
        <f t="shared" si="103"/>
        <v/>
      </c>
      <c r="AY897" s="286" t="str">
        <f t="shared" si="104"/>
        <v/>
      </c>
      <c r="AZ897" s="286" t="str">
        <f t="shared" si="105"/>
        <v/>
      </c>
      <c r="BA897" s="286" t="str">
        <f t="shared" si="106"/>
        <v/>
      </c>
      <c r="BD897" s="274" t="str">
        <f>IF(W897="","",IF(F897="休日",AW897,IF(F897="法休",AW897,VLOOKUP(F897,カレンダマスタ!$Q$56:$R$69,2,FALSE))))</f>
        <v/>
      </c>
      <c r="BG897" s="274" t="str">
        <f t="shared" si="107"/>
        <v/>
      </c>
      <c r="BH897" s="274" t="str">
        <f>IF(AX897="","",IF(P897&lt;&gt;"","",IF(BG897="CS","OK",IF(VLOOKUP(E897,カレンダマスタ!$A$5:$D$381,4,FALSE)&gt;0,"",IF(OR(AX897*24&gt;10.84,AZ897*24&lt;14.5)=TRUE,"×","OK")))))</f>
        <v/>
      </c>
    </row>
    <row r="898" spans="2:60">
      <c r="B898" s="111"/>
      <c r="C898" s="397" t="str">
        <f>IF(STEP!C898&lt;&gt;"",STEP!C898,"")</f>
        <v/>
      </c>
      <c r="D898" s="398" t="str">
        <f>IF(STEP!D898&lt;&gt;"",STEP!D898,"")</f>
        <v/>
      </c>
      <c r="E898" s="399" t="str">
        <f>IF(STEP!E898&lt;&gt;"",STEP!E898,"")</f>
        <v/>
      </c>
      <c r="F898" s="273"/>
      <c r="G898" s="272"/>
      <c r="H898" s="274"/>
      <c r="I898" s="274"/>
      <c r="J898" s="274"/>
      <c r="K898" s="274"/>
      <c r="L898" s="274"/>
      <c r="M898" s="274"/>
      <c r="N898" s="274"/>
      <c r="O898" s="274"/>
      <c r="P898" s="274"/>
      <c r="Q898" s="274"/>
      <c r="R898" s="274"/>
      <c r="S898" s="274"/>
      <c r="T898" s="274"/>
      <c r="U898" s="274"/>
      <c r="V898" s="274"/>
      <c r="W898" s="274"/>
      <c r="X898" s="274"/>
      <c r="Y898" s="274"/>
      <c r="Z898" s="274"/>
      <c r="AA898" s="274"/>
      <c r="AB898" s="274"/>
      <c r="AC898" s="274"/>
      <c r="AD898" s="274"/>
      <c r="AE898" s="275"/>
      <c r="AF898" s="275"/>
      <c r="AG898" s="275"/>
      <c r="AH898" s="275"/>
      <c r="AI898" s="275"/>
      <c r="AJ898" s="275"/>
      <c r="AK898" s="275"/>
      <c r="AL898" s="275"/>
      <c r="AM898" s="275"/>
      <c r="AN898" s="275"/>
      <c r="AO898" s="274"/>
      <c r="AP898" s="274"/>
      <c r="AQ898" s="274"/>
      <c r="AR898" s="274"/>
      <c r="AS898" s="274"/>
      <c r="AT898" s="274"/>
      <c r="AU898" s="274"/>
      <c r="AW898" s="286" t="str">
        <f t="shared" si="102"/>
        <v/>
      </c>
      <c r="AX898" s="286" t="str">
        <f t="shared" si="103"/>
        <v/>
      </c>
      <c r="AY898" s="286" t="str">
        <f t="shared" si="104"/>
        <v/>
      </c>
      <c r="AZ898" s="286" t="str">
        <f t="shared" si="105"/>
        <v/>
      </c>
      <c r="BA898" s="286" t="str">
        <f t="shared" si="106"/>
        <v/>
      </c>
      <c r="BD898" s="274" t="str">
        <f>IF(W898="","",IF(F898="休日",AW898,IF(F898="法休",AW898,VLOOKUP(F898,カレンダマスタ!$Q$56:$R$69,2,FALSE))))</f>
        <v/>
      </c>
      <c r="BG898" s="274" t="str">
        <f t="shared" si="107"/>
        <v/>
      </c>
      <c r="BH898" s="274" t="str">
        <f>IF(AX898="","",IF(P898&lt;&gt;"","",IF(BG898="CS","OK",IF(VLOOKUP(E898,カレンダマスタ!$A$5:$D$381,4,FALSE)&gt;0,"",IF(OR(AX898*24&gt;10.84,AZ898*24&lt;14.5)=TRUE,"×","OK")))))</f>
        <v/>
      </c>
    </row>
    <row r="899" spans="2:60">
      <c r="B899" s="111"/>
      <c r="C899" s="397" t="str">
        <f>IF(STEP!C899&lt;&gt;"",STEP!C899,"")</f>
        <v/>
      </c>
      <c r="D899" s="398" t="str">
        <f>IF(STEP!D899&lt;&gt;"",STEP!D899,"")</f>
        <v/>
      </c>
      <c r="E899" s="399" t="str">
        <f>IF(STEP!E899&lt;&gt;"",STEP!E899,"")</f>
        <v/>
      </c>
      <c r="F899" s="273"/>
      <c r="G899" s="272"/>
      <c r="H899" s="274"/>
      <c r="I899" s="274"/>
      <c r="J899" s="274"/>
      <c r="K899" s="274"/>
      <c r="L899" s="274"/>
      <c r="M899" s="274"/>
      <c r="N899" s="274"/>
      <c r="O899" s="274"/>
      <c r="P899" s="274"/>
      <c r="Q899" s="274"/>
      <c r="R899" s="274"/>
      <c r="S899" s="274"/>
      <c r="T899" s="274"/>
      <c r="U899" s="274"/>
      <c r="V899" s="274"/>
      <c r="W899" s="274"/>
      <c r="X899" s="274"/>
      <c r="Y899" s="274"/>
      <c r="Z899" s="274"/>
      <c r="AA899" s="274"/>
      <c r="AB899" s="274"/>
      <c r="AC899" s="274"/>
      <c r="AD899" s="274"/>
      <c r="AE899" s="275"/>
      <c r="AF899" s="275"/>
      <c r="AG899" s="275"/>
      <c r="AH899" s="275"/>
      <c r="AI899" s="275"/>
      <c r="AJ899" s="275"/>
      <c r="AK899" s="275"/>
      <c r="AL899" s="275"/>
      <c r="AM899" s="275"/>
      <c r="AN899" s="275"/>
      <c r="AO899" s="274"/>
      <c r="AP899" s="274"/>
      <c r="AQ899" s="274"/>
      <c r="AR899" s="274"/>
      <c r="AS899" s="274"/>
      <c r="AT899" s="274"/>
      <c r="AU899" s="274"/>
      <c r="AW899" s="286" t="str">
        <f t="shared" si="102"/>
        <v/>
      </c>
      <c r="AX899" s="286" t="str">
        <f t="shared" si="103"/>
        <v/>
      </c>
      <c r="AY899" s="286" t="str">
        <f t="shared" si="104"/>
        <v/>
      </c>
      <c r="AZ899" s="286" t="str">
        <f t="shared" si="105"/>
        <v/>
      </c>
      <c r="BA899" s="286" t="str">
        <f t="shared" si="106"/>
        <v/>
      </c>
      <c r="BD899" s="274" t="str">
        <f>IF(W899="","",IF(F899="休日",AW899,IF(F899="法休",AW899,VLOOKUP(F899,カレンダマスタ!$Q$56:$R$69,2,FALSE))))</f>
        <v/>
      </c>
      <c r="BG899" s="274" t="str">
        <f t="shared" si="107"/>
        <v/>
      </c>
      <c r="BH899" s="274" t="str">
        <f>IF(AX899="","",IF(P899&lt;&gt;"","",IF(BG899="CS","OK",IF(VLOOKUP(E899,カレンダマスタ!$A$5:$D$381,4,FALSE)&gt;0,"",IF(OR(AX899*24&gt;10.84,AZ899*24&lt;14.5)=TRUE,"×","OK")))))</f>
        <v/>
      </c>
    </row>
    <row r="900" spans="2:60" ht="13.8" thickBot="1">
      <c r="B900" s="161"/>
      <c r="C900" s="400" t="str">
        <f>IF(STEP!C900&lt;&gt;"",STEP!C900,"")</f>
        <v/>
      </c>
      <c r="D900" s="401" t="str">
        <f>IF(STEP!D900&lt;&gt;"",STEP!D900,"")</f>
        <v/>
      </c>
      <c r="E900" s="402" t="str">
        <f>IF(STEP!E900&lt;&gt;"",STEP!E900,"")</f>
        <v/>
      </c>
      <c r="F900" s="277"/>
      <c r="G900" s="276"/>
      <c r="H900" s="278"/>
      <c r="I900" s="278"/>
      <c r="J900" s="278"/>
      <c r="K900" s="278"/>
      <c r="L900" s="278"/>
      <c r="M900" s="278"/>
      <c r="N900" s="278"/>
      <c r="O900" s="278"/>
      <c r="P900" s="278"/>
      <c r="Q900" s="278"/>
      <c r="R900" s="278"/>
      <c r="S900" s="278"/>
      <c r="T900" s="278"/>
      <c r="U900" s="278"/>
      <c r="V900" s="278"/>
      <c r="W900" s="278"/>
      <c r="X900" s="278"/>
      <c r="Y900" s="278"/>
      <c r="Z900" s="278"/>
      <c r="AA900" s="278"/>
      <c r="AB900" s="278"/>
      <c r="AC900" s="278"/>
      <c r="AD900" s="278"/>
      <c r="AE900" s="279"/>
      <c r="AF900" s="279"/>
      <c r="AG900" s="279"/>
      <c r="AH900" s="279"/>
      <c r="AI900" s="279"/>
      <c r="AJ900" s="279"/>
      <c r="AK900" s="279"/>
      <c r="AL900" s="279"/>
      <c r="AM900" s="279"/>
      <c r="AN900" s="279"/>
      <c r="AO900" s="278"/>
      <c r="AP900" s="278"/>
      <c r="AQ900" s="278"/>
      <c r="AR900" s="278"/>
      <c r="AS900" s="278"/>
      <c r="AT900" s="278"/>
      <c r="AU900" s="278"/>
      <c r="AW900" s="287" t="str">
        <f t="shared" si="102"/>
        <v/>
      </c>
      <c r="AX900" s="287" t="str">
        <f t="shared" si="103"/>
        <v/>
      </c>
      <c r="AY900" s="287" t="str">
        <f t="shared" si="104"/>
        <v/>
      </c>
      <c r="AZ900" s="287" t="str">
        <f t="shared" si="105"/>
        <v/>
      </c>
      <c r="BA900" s="287" t="str">
        <f t="shared" si="106"/>
        <v/>
      </c>
      <c r="BD900" s="278" t="str">
        <f>IF(W900="","",IF(F900="休日",AW900,IF(F900="法休",AW900,VLOOKUP(F900,カレンダマスタ!$Q$56:$R$69,2,FALSE))))</f>
        <v/>
      </c>
      <c r="BG900" s="278" t="str">
        <f t="shared" si="107"/>
        <v/>
      </c>
      <c r="BH900" s="278" t="str">
        <f>IF(AX900="","",IF(P900&lt;&gt;"","",IF(BG900="CS","OK",IF(VLOOKUP(E900,カレンダマスタ!$A$5:$D$381,4,FALSE)&gt;0,"",IF(OR(AX900*24&gt;10.84,AZ900*24&lt;14.5)=TRUE,"×","OK")))))</f>
        <v/>
      </c>
    </row>
    <row r="901" spans="2:60">
      <c r="B901" s="323"/>
      <c r="C901" s="366"/>
      <c r="D901" s="367"/>
      <c r="E901" s="368"/>
      <c r="F901" s="367"/>
      <c r="G901" s="366"/>
      <c r="H901" s="369"/>
      <c r="I901" s="369"/>
      <c r="J901" s="369"/>
      <c r="K901" s="369"/>
      <c r="L901" s="369"/>
      <c r="M901" s="369"/>
      <c r="N901" s="369"/>
      <c r="O901" s="369"/>
      <c r="P901" s="369"/>
      <c r="Q901" s="369"/>
      <c r="R901" s="369"/>
      <c r="S901" s="369"/>
      <c r="T901" s="369"/>
      <c r="U901" s="369"/>
      <c r="V901" s="369"/>
      <c r="W901" s="369"/>
      <c r="X901" s="369"/>
      <c r="Y901" s="369"/>
      <c r="Z901" s="369"/>
      <c r="AA901" s="369"/>
      <c r="AB901" s="369"/>
      <c r="AC901" s="369"/>
      <c r="AD901" s="369"/>
      <c r="AE901" s="370"/>
      <c r="AF901" s="370"/>
      <c r="AG901" s="370"/>
      <c r="AH901" s="370"/>
      <c r="AI901" s="370"/>
      <c r="AJ901" s="370"/>
      <c r="AK901" s="370"/>
      <c r="AL901" s="370"/>
      <c r="AM901" s="370"/>
      <c r="AN901" s="370"/>
      <c r="AO901" s="369"/>
      <c r="AP901" s="369"/>
      <c r="AQ901" s="369"/>
      <c r="AR901" s="369"/>
      <c r="AS901" s="369"/>
      <c r="AT901" s="369"/>
      <c r="AU901" s="369"/>
      <c r="AW901" s="363"/>
      <c r="AX901" s="363"/>
      <c r="AY901" s="363"/>
      <c r="AZ901" s="363"/>
      <c r="BA901" s="363"/>
      <c r="BD901" s="369" t="str">
        <f>IF(W901="","",IF(F901="休日",AW901,IF(F901="法休",AW901,VLOOKUP(F901,カレンダマスタ!$Q$56:$R$69,2,FALSE))))</f>
        <v/>
      </c>
      <c r="BG901" s="369"/>
      <c r="BH901" s="369"/>
    </row>
    <row r="902" spans="2:60">
      <c r="B902" s="323"/>
      <c r="C902" s="371"/>
      <c r="D902" s="372"/>
      <c r="E902" s="373"/>
      <c r="F902" s="372"/>
      <c r="G902" s="371"/>
      <c r="H902" s="374"/>
      <c r="I902" s="374"/>
      <c r="J902" s="374"/>
      <c r="K902" s="374"/>
      <c r="L902" s="374"/>
      <c r="M902" s="374"/>
      <c r="N902" s="374"/>
      <c r="O902" s="374"/>
      <c r="P902" s="374"/>
      <c r="Q902" s="374"/>
      <c r="R902" s="374"/>
      <c r="S902" s="374"/>
      <c r="T902" s="374"/>
      <c r="U902" s="374"/>
      <c r="V902" s="374"/>
      <c r="W902" s="374"/>
      <c r="X902" s="374"/>
      <c r="Y902" s="374"/>
      <c r="Z902" s="374"/>
      <c r="AA902" s="374"/>
      <c r="AB902" s="374"/>
      <c r="AC902" s="374"/>
      <c r="AD902" s="374"/>
      <c r="AE902" s="375"/>
      <c r="AF902" s="375"/>
      <c r="AG902" s="375"/>
      <c r="AH902" s="375"/>
      <c r="AI902" s="375"/>
      <c r="AJ902" s="375"/>
      <c r="AK902" s="375"/>
      <c r="AL902" s="375"/>
      <c r="AM902" s="375"/>
      <c r="AN902" s="375"/>
      <c r="AO902" s="374"/>
      <c r="AP902" s="374"/>
      <c r="AQ902" s="374"/>
      <c r="AR902" s="374"/>
      <c r="AS902" s="374"/>
      <c r="AT902" s="374"/>
      <c r="AU902" s="374"/>
      <c r="AW902" s="363"/>
      <c r="AX902" s="363"/>
      <c r="AY902" s="363"/>
      <c r="AZ902" s="363"/>
      <c r="BA902" s="363"/>
      <c r="BD902" s="374" t="str">
        <f>IF(W902="","",IF(F902="休日",AW902,IF(F902="法休",AW902,VLOOKUP(F902,カレンダマスタ!$Q$56:$R$69,2,FALSE))))</f>
        <v/>
      </c>
      <c r="BG902" s="374"/>
      <c r="BH902" s="374"/>
    </row>
    <row r="903" spans="2:60">
      <c r="B903" s="323"/>
      <c r="C903" s="371"/>
      <c r="D903" s="372"/>
      <c r="E903" s="373"/>
      <c r="F903" s="372"/>
      <c r="G903" s="371"/>
      <c r="H903" s="374"/>
      <c r="I903" s="374"/>
      <c r="J903" s="374"/>
      <c r="K903" s="374"/>
      <c r="L903" s="374"/>
      <c r="M903" s="374"/>
      <c r="N903" s="374"/>
      <c r="O903" s="374"/>
      <c r="P903" s="374"/>
      <c r="Q903" s="374"/>
      <c r="R903" s="374"/>
      <c r="S903" s="374"/>
      <c r="T903" s="374"/>
      <c r="U903" s="374"/>
      <c r="V903" s="374"/>
      <c r="W903" s="374"/>
      <c r="X903" s="374"/>
      <c r="Y903" s="374"/>
      <c r="Z903" s="374"/>
      <c r="AA903" s="374"/>
      <c r="AB903" s="374"/>
      <c r="AC903" s="374"/>
      <c r="AD903" s="374"/>
      <c r="AE903" s="375"/>
      <c r="AF903" s="375"/>
      <c r="AG903" s="375"/>
      <c r="AH903" s="375"/>
      <c r="AI903" s="375"/>
      <c r="AJ903" s="375"/>
      <c r="AK903" s="375"/>
      <c r="AL903" s="375"/>
      <c r="AM903" s="375"/>
      <c r="AN903" s="375"/>
      <c r="AO903" s="374"/>
      <c r="AP903" s="374"/>
      <c r="AQ903" s="374"/>
      <c r="AR903" s="374"/>
      <c r="AS903" s="374"/>
      <c r="AT903" s="374"/>
      <c r="AU903" s="374"/>
      <c r="AW903" s="363"/>
      <c r="AX903" s="363"/>
      <c r="AY903" s="363"/>
      <c r="AZ903" s="363"/>
      <c r="BA903" s="363"/>
      <c r="BD903" s="374" t="str">
        <f>IF(W903="","",IF(F903="休日",AW903,IF(F903="法休",AW903,VLOOKUP(F903,カレンダマスタ!$Q$56:$R$69,2,FALSE))))</f>
        <v/>
      </c>
      <c r="BG903" s="374"/>
      <c r="BH903" s="374"/>
    </row>
    <row r="904" spans="2:60">
      <c r="B904" s="323"/>
      <c r="C904" s="371"/>
      <c r="D904" s="372"/>
      <c r="E904" s="373"/>
      <c r="F904" s="372"/>
      <c r="G904" s="371"/>
      <c r="H904" s="374"/>
      <c r="I904" s="374"/>
      <c r="J904" s="374"/>
      <c r="K904" s="374"/>
      <c r="L904" s="374"/>
      <c r="M904" s="374"/>
      <c r="N904" s="374"/>
      <c r="O904" s="374"/>
      <c r="P904" s="374"/>
      <c r="Q904" s="374"/>
      <c r="R904" s="374"/>
      <c r="S904" s="374"/>
      <c r="T904" s="374"/>
      <c r="U904" s="374"/>
      <c r="V904" s="374"/>
      <c r="W904" s="374"/>
      <c r="X904" s="374"/>
      <c r="Y904" s="374"/>
      <c r="Z904" s="374"/>
      <c r="AA904" s="374"/>
      <c r="AB904" s="374"/>
      <c r="AC904" s="374"/>
      <c r="AD904" s="374"/>
      <c r="AE904" s="375"/>
      <c r="AF904" s="375"/>
      <c r="AG904" s="375"/>
      <c r="AH904" s="375"/>
      <c r="AI904" s="375"/>
      <c r="AJ904" s="375"/>
      <c r="AK904" s="375"/>
      <c r="AL904" s="375"/>
      <c r="AM904" s="375"/>
      <c r="AN904" s="375"/>
      <c r="AO904" s="374"/>
      <c r="AP904" s="374"/>
      <c r="AQ904" s="374"/>
      <c r="AR904" s="374"/>
      <c r="AS904" s="374"/>
      <c r="AT904" s="374"/>
      <c r="AU904" s="374"/>
      <c r="AW904" s="363"/>
      <c r="AX904" s="363"/>
      <c r="AY904" s="363"/>
      <c r="AZ904" s="363"/>
      <c r="BA904" s="363"/>
      <c r="BD904" s="374" t="str">
        <f>IF(W904="","",IF(F904="休日",AW904,IF(F904="法休",AW904,VLOOKUP(F904,カレンダマスタ!$Q$56:$R$69,2,FALSE))))</f>
        <v/>
      </c>
      <c r="BG904" s="374"/>
      <c r="BH904" s="374"/>
    </row>
    <row r="905" spans="2:60">
      <c r="B905" s="323"/>
      <c r="C905" s="371"/>
      <c r="D905" s="372"/>
      <c r="E905" s="373"/>
      <c r="F905" s="372"/>
      <c r="G905" s="371"/>
      <c r="H905" s="374"/>
      <c r="I905" s="374"/>
      <c r="J905" s="374"/>
      <c r="K905" s="374"/>
      <c r="L905" s="374"/>
      <c r="M905" s="374"/>
      <c r="N905" s="374"/>
      <c r="O905" s="374"/>
      <c r="P905" s="374"/>
      <c r="Q905" s="374"/>
      <c r="R905" s="374"/>
      <c r="S905" s="374"/>
      <c r="T905" s="374"/>
      <c r="U905" s="374"/>
      <c r="V905" s="374"/>
      <c r="W905" s="374"/>
      <c r="X905" s="374"/>
      <c r="Y905" s="374"/>
      <c r="Z905" s="374"/>
      <c r="AA905" s="374"/>
      <c r="AB905" s="374"/>
      <c r="AC905" s="374"/>
      <c r="AD905" s="374"/>
      <c r="AE905" s="375"/>
      <c r="AF905" s="375"/>
      <c r="AG905" s="375"/>
      <c r="AH905" s="375"/>
      <c r="AI905" s="375"/>
      <c r="AJ905" s="375"/>
      <c r="AK905" s="375"/>
      <c r="AL905" s="375"/>
      <c r="AM905" s="375"/>
      <c r="AN905" s="375"/>
      <c r="AO905" s="374"/>
      <c r="AP905" s="374"/>
      <c r="AQ905" s="374"/>
      <c r="AR905" s="374"/>
      <c r="AS905" s="374"/>
      <c r="AT905" s="374"/>
      <c r="AU905" s="374"/>
      <c r="AW905" s="363"/>
      <c r="AX905" s="363"/>
      <c r="AY905" s="363"/>
      <c r="AZ905" s="363"/>
      <c r="BA905" s="363"/>
      <c r="BD905" s="374" t="str">
        <f>IF(W905="","",IF(F905="休日",AW905,IF(F905="法休",AW905,VLOOKUP(F905,カレンダマスタ!$Q$56:$R$69,2,FALSE))))</f>
        <v/>
      </c>
      <c r="BG905" s="374"/>
      <c r="BH905" s="374"/>
    </row>
    <row r="906" spans="2:60">
      <c r="B906" s="323"/>
      <c r="C906" s="371"/>
      <c r="D906" s="372"/>
      <c r="E906" s="373"/>
      <c r="F906" s="372"/>
      <c r="G906" s="371"/>
      <c r="H906" s="374"/>
      <c r="I906" s="374"/>
      <c r="J906" s="374"/>
      <c r="K906" s="374"/>
      <c r="L906" s="374"/>
      <c r="M906" s="374"/>
      <c r="N906" s="374"/>
      <c r="O906" s="374"/>
      <c r="P906" s="374"/>
      <c r="Q906" s="374"/>
      <c r="R906" s="374"/>
      <c r="S906" s="374"/>
      <c r="T906" s="374"/>
      <c r="U906" s="374"/>
      <c r="V906" s="374"/>
      <c r="W906" s="374"/>
      <c r="X906" s="374"/>
      <c r="Y906" s="374"/>
      <c r="Z906" s="374"/>
      <c r="AA906" s="374"/>
      <c r="AB906" s="374"/>
      <c r="AC906" s="374"/>
      <c r="AD906" s="374"/>
      <c r="AE906" s="375"/>
      <c r="AF906" s="375"/>
      <c r="AG906" s="375"/>
      <c r="AH906" s="375"/>
      <c r="AI906" s="375"/>
      <c r="AJ906" s="375"/>
      <c r="AK906" s="375"/>
      <c r="AL906" s="375"/>
      <c r="AM906" s="375"/>
      <c r="AN906" s="375"/>
      <c r="AO906" s="374"/>
      <c r="AP906" s="374"/>
      <c r="AQ906" s="374"/>
      <c r="AR906" s="374"/>
      <c r="AS906" s="374"/>
      <c r="AT906" s="374"/>
      <c r="AU906" s="374"/>
      <c r="AW906" s="363"/>
      <c r="AX906" s="363"/>
      <c r="AY906" s="363"/>
      <c r="AZ906" s="363"/>
      <c r="BA906" s="363"/>
      <c r="BD906" s="374" t="str">
        <f>IF(W906="","",IF(F906="休日",AW906,IF(F906="法休",AW906,VLOOKUP(F906,カレンダマスタ!$Q$56:$R$69,2,FALSE))))</f>
        <v/>
      </c>
      <c r="BG906" s="374"/>
      <c r="BH906" s="374"/>
    </row>
    <row r="907" spans="2:60">
      <c r="B907" s="323"/>
      <c r="C907" s="371"/>
      <c r="D907" s="372"/>
      <c r="E907" s="373"/>
      <c r="F907" s="372"/>
      <c r="G907" s="371"/>
      <c r="H907" s="374"/>
      <c r="I907" s="374"/>
      <c r="J907" s="374"/>
      <c r="K907" s="374"/>
      <c r="L907" s="374"/>
      <c r="M907" s="374"/>
      <c r="N907" s="374"/>
      <c r="O907" s="374"/>
      <c r="P907" s="374"/>
      <c r="Q907" s="374"/>
      <c r="R907" s="374"/>
      <c r="S907" s="374"/>
      <c r="T907" s="374"/>
      <c r="U907" s="374"/>
      <c r="V907" s="374"/>
      <c r="W907" s="374"/>
      <c r="X907" s="374"/>
      <c r="Y907" s="374"/>
      <c r="Z907" s="374"/>
      <c r="AA907" s="374"/>
      <c r="AB907" s="374"/>
      <c r="AC907" s="374"/>
      <c r="AD907" s="374"/>
      <c r="AE907" s="375"/>
      <c r="AF907" s="375"/>
      <c r="AG907" s="375"/>
      <c r="AH907" s="375"/>
      <c r="AI907" s="375"/>
      <c r="AJ907" s="375"/>
      <c r="AK907" s="375"/>
      <c r="AL907" s="375"/>
      <c r="AM907" s="375"/>
      <c r="AN907" s="375"/>
      <c r="AO907" s="374"/>
      <c r="AP907" s="374"/>
      <c r="AQ907" s="374"/>
      <c r="AR907" s="374"/>
      <c r="AS907" s="374"/>
      <c r="AT907" s="374"/>
      <c r="AU907" s="374"/>
      <c r="AW907" s="363"/>
      <c r="AX907" s="363"/>
      <c r="AY907" s="363"/>
      <c r="AZ907" s="363"/>
      <c r="BA907" s="363"/>
      <c r="BD907" s="374" t="str">
        <f>IF(W907="","",IF(F907="休日",AW907,IF(F907="法休",AW907,VLOOKUP(F907,カレンダマスタ!$Q$56:$R$69,2,FALSE))))</f>
        <v/>
      </c>
      <c r="BG907" s="374"/>
      <c r="BH907" s="374"/>
    </row>
    <row r="908" spans="2:60">
      <c r="B908" s="323"/>
      <c r="C908" s="371"/>
      <c r="D908" s="372"/>
      <c r="E908" s="373"/>
      <c r="F908" s="372"/>
      <c r="G908" s="371"/>
      <c r="H908" s="374"/>
      <c r="I908" s="374"/>
      <c r="J908" s="374"/>
      <c r="K908" s="374"/>
      <c r="L908" s="374"/>
      <c r="M908" s="374"/>
      <c r="N908" s="374"/>
      <c r="O908" s="374"/>
      <c r="P908" s="374"/>
      <c r="Q908" s="374"/>
      <c r="R908" s="374"/>
      <c r="S908" s="374"/>
      <c r="T908" s="374"/>
      <c r="U908" s="374"/>
      <c r="V908" s="374"/>
      <c r="W908" s="374"/>
      <c r="X908" s="374"/>
      <c r="Y908" s="374"/>
      <c r="Z908" s="374"/>
      <c r="AA908" s="374"/>
      <c r="AB908" s="374"/>
      <c r="AC908" s="374"/>
      <c r="AD908" s="374"/>
      <c r="AE908" s="375"/>
      <c r="AF908" s="375"/>
      <c r="AG908" s="375"/>
      <c r="AH908" s="375"/>
      <c r="AI908" s="375"/>
      <c r="AJ908" s="375"/>
      <c r="AK908" s="375"/>
      <c r="AL908" s="375"/>
      <c r="AM908" s="375"/>
      <c r="AN908" s="375"/>
      <c r="AO908" s="374"/>
      <c r="AP908" s="374"/>
      <c r="AQ908" s="374"/>
      <c r="AR908" s="374"/>
      <c r="AS908" s="374"/>
      <c r="AT908" s="374"/>
      <c r="AU908" s="374"/>
      <c r="AW908" s="363"/>
      <c r="AX908" s="363"/>
      <c r="AY908" s="363"/>
      <c r="AZ908" s="363"/>
      <c r="BA908" s="363"/>
      <c r="BD908" s="374" t="str">
        <f>IF(W908="","",IF(F908="休日",AW908,IF(F908="法休",AW908,VLOOKUP(F908,カレンダマスタ!$Q$56:$R$69,2,FALSE))))</f>
        <v/>
      </c>
      <c r="BG908" s="374"/>
      <c r="BH908" s="374"/>
    </row>
    <row r="909" spans="2:60">
      <c r="B909" s="323"/>
      <c r="C909" s="371"/>
      <c r="D909" s="372"/>
      <c r="E909" s="373"/>
      <c r="F909" s="372"/>
      <c r="G909" s="371"/>
      <c r="H909" s="374"/>
      <c r="I909" s="374"/>
      <c r="J909" s="374"/>
      <c r="K909" s="374"/>
      <c r="L909" s="374"/>
      <c r="M909" s="374"/>
      <c r="N909" s="374"/>
      <c r="O909" s="374"/>
      <c r="P909" s="374"/>
      <c r="Q909" s="374"/>
      <c r="R909" s="374"/>
      <c r="S909" s="374"/>
      <c r="T909" s="374"/>
      <c r="U909" s="374"/>
      <c r="V909" s="374"/>
      <c r="W909" s="374"/>
      <c r="X909" s="374"/>
      <c r="Y909" s="374"/>
      <c r="Z909" s="374"/>
      <c r="AA909" s="374"/>
      <c r="AB909" s="374"/>
      <c r="AC909" s="374"/>
      <c r="AD909" s="374"/>
      <c r="AE909" s="375"/>
      <c r="AF909" s="375"/>
      <c r="AG909" s="375"/>
      <c r="AH909" s="375"/>
      <c r="AI909" s="375"/>
      <c r="AJ909" s="375"/>
      <c r="AK909" s="375"/>
      <c r="AL909" s="375"/>
      <c r="AM909" s="375"/>
      <c r="AN909" s="375"/>
      <c r="AO909" s="374"/>
      <c r="AP909" s="374"/>
      <c r="AQ909" s="374"/>
      <c r="AR909" s="374"/>
      <c r="AS909" s="374"/>
      <c r="AT909" s="374"/>
      <c r="AU909" s="374"/>
      <c r="AW909" s="363"/>
      <c r="AX909" s="363"/>
      <c r="AY909" s="363"/>
      <c r="AZ909" s="363"/>
      <c r="BA909" s="363"/>
      <c r="BD909" s="374" t="str">
        <f>IF(W909="","",IF(F909="休日",AW909,IF(F909="法休",AW909,VLOOKUP(F909,カレンダマスタ!$Q$56:$R$69,2,FALSE))))</f>
        <v/>
      </c>
      <c r="BG909" s="374"/>
      <c r="BH909" s="374"/>
    </row>
    <row r="910" spans="2:60" ht="13.8" thickBot="1">
      <c r="B910" s="329"/>
      <c r="C910" s="377"/>
      <c r="D910" s="378"/>
      <c r="E910" s="379"/>
      <c r="F910" s="378"/>
      <c r="G910" s="377"/>
      <c r="H910" s="380"/>
      <c r="I910" s="380"/>
      <c r="J910" s="380"/>
      <c r="K910" s="380"/>
      <c r="L910" s="380"/>
      <c r="M910" s="380"/>
      <c r="N910" s="380"/>
      <c r="O910" s="380"/>
      <c r="P910" s="380"/>
      <c r="Q910" s="380"/>
      <c r="R910" s="380"/>
      <c r="S910" s="380"/>
      <c r="T910" s="380"/>
      <c r="U910" s="380"/>
      <c r="V910" s="380"/>
      <c r="W910" s="380"/>
      <c r="X910" s="380"/>
      <c r="Y910" s="380"/>
      <c r="Z910" s="380"/>
      <c r="AA910" s="380"/>
      <c r="AB910" s="380"/>
      <c r="AC910" s="380"/>
      <c r="AD910" s="380"/>
      <c r="AE910" s="381"/>
      <c r="AF910" s="381"/>
      <c r="AG910" s="381"/>
      <c r="AH910" s="381"/>
      <c r="AI910" s="381"/>
      <c r="AJ910" s="381"/>
      <c r="AK910" s="381"/>
      <c r="AL910" s="381"/>
      <c r="AM910" s="381"/>
      <c r="AN910" s="381"/>
      <c r="AO910" s="380"/>
      <c r="AP910" s="380"/>
      <c r="AQ910" s="380"/>
      <c r="AR910" s="380"/>
      <c r="AS910" s="380"/>
      <c r="AT910" s="380"/>
      <c r="AU910" s="380"/>
      <c r="AW910" s="364"/>
      <c r="AX910" s="364"/>
      <c r="AY910" s="364"/>
      <c r="AZ910" s="364"/>
      <c r="BA910" s="364"/>
      <c r="BD910" s="380" t="str">
        <f>IF(W910="","",IF(F910="休日",AW910,IF(F910="法休",AW910,VLOOKUP(F910,カレンダマスタ!$Q$56:$R$69,2,FALSE))))</f>
        <v/>
      </c>
      <c r="BG910" s="380"/>
      <c r="BH910" s="380"/>
    </row>
    <row r="911" spans="2:60">
      <c r="B911" s="111">
        <f>B866+1</f>
        <v>21</v>
      </c>
      <c r="C911" s="403" t="str">
        <f>IF(STEP!C911&lt;&gt;"",STEP!C911,"")</f>
        <v/>
      </c>
      <c r="D911" s="383" t="str">
        <f>IF(STEP!D911&lt;&gt;"",STEP!D911,"")</f>
        <v/>
      </c>
      <c r="E911" s="384" t="str">
        <f>IF(STEP!E911&lt;&gt;"",STEP!E911,"")</f>
        <v/>
      </c>
      <c r="F911" s="248"/>
      <c r="G911" s="249"/>
      <c r="H911" s="250"/>
      <c r="I911" s="250"/>
      <c r="J911" s="250"/>
      <c r="K911" s="250"/>
      <c r="L911" s="250"/>
      <c r="M911" s="250"/>
      <c r="N911" s="250"/>
      <c r="O911" s="250"/>
      <c r="P911" s="250"/>
      <c r="Q911" s="250"/>
      <c r="R911" s="250"/>
      <c r="S911" s="250"/>
      <c r="T911" s="250"/>
      <c r="U911" s="250"/>
      <c r="V911" s="250"/>
      <c r="W911" s="250"/>
      <c r="X911" s="250"/>
      <c r="Y911" s="250"/>
      <c r="Z911" s="250"/>
      <c r="AA911" s="250"/>
      <c r="AB911" s="250"/>
      <c r="AC911" s="250"/>
      <c r="AD911" s="250"/>
      <c r="AE911" s="251"/>
      <c r="AF911" s="251"/>
      <c r="AG911" s="251"/>
      <c r="AH911" s="251"/>
      <c r="AI911" s="251"/>
      <c r="AJ911" s="251"/>
      <c r="AK911" s="251"/>
      <c r="AL911" s="251"/>
      <c r="AM911" s="251"/>
      <c r="AN911" s="251"/>
      <c r="AO911" s="250"/>
      <c r="AP911" s="250"/>
      <c r="AQ911" s="250"/>
      <c r="AR911" s="250"/>
      <c r="AS911" s="250"/>
      <c r="AT911" s="250"/>
      <c r="AU911" s="250"/>
      <c r="AW911" s="282" t="str">
        <f t="shared" ref="AW911:AW945" si="108">IF(W911&lt;&gt;"",IF(W911&lt;&gt;"",CEILING(IF(J911&lt;&gt;"",J911,I911),$AY$8),""),"")</f>
        <v/>
      </c>
      <c r="AX911" s="282" t="str">
        <f>IF(W911&lt;&gt;"",IF(W911&lt;&gt;"",IF(OR(K911="早出",AND(BD911&lt;AW911,K911&lt;&gt;"有償遅刻")),AW911,BD911),""),"")</f>
        <v/>
      </c>
      <c r="AY911" s="282" t="str">
        <f t="shared" ref="AY911:AY945" si="109">IF(W911&lt;&gt;"",FLOOR(IF(N911&lt;&gt;"",N911,M911),$AY$8),"")</f>
        <v/>
      </c>
      <c r="AZ911" s="282" t="str">
        <f t="shared" ref="AZ911:AZ945" si="110">IF(W911&lt;&gt;"",IF(AY911&lt;&gt;0,AY911-AR911,L911-AR911),"")</f>
        <v/>
      </c>
      <c r="BA911" s="282" t="str">
        <f t="shared" ref="BA911:BA945" si="111">IF(W911&lt;&gt;"",W911,"")</f>
        <v/>
      </c>
      <c r="BD911" s="250" t="str">
        <f>IF(W911="","",IF(F911="休日",AW911,IF(F911="法休",AW911,VLOOKUP(F911,カレンダマスタ!$Q$56:$R$69,2,FALSE))))</f>
        <v/>
      </c>
      <c r="BG911" s="250" t="str">
        <f>STEP!AF911</f>
        <v/>
      </c>
      <c r="BH911" s="250" t="str">
        <f>IF(AX911="","",IF(P911&lt;&gt;"","",IF(BG911="CS","OK",IF(VLOOKUP(E911,カレンダマスタ!$A$5:$D$381,4,FALSE)&gt;0,"",IF(OR(AX911*24&gt;10.84,AZ911*24&lt;14.5)=TRUE,"×","OK")))))</f>
        <v/>
      </c>
    </row>
    <row r="912" spans="2:60">
      <c r="B912" s="111"/>
      <c r="C912" s="385" t="str">
        <f>IF(STEP!C912&lt;&gt;"",STEP!C912,"")</f>
        <v/>
      </c>
      <c r="D912" s="386" t="str">
        <f>IF(STEP!D912&lt;&gt;"",STEP!D912,"")</f>
        <v/>
      </c>
      <c r="E912" s="387" t="str">
        <f>IF(STEP!E912&lt;&gt;"",STEP!E912,"")</f>
        <v/>
      </c>
      <c r="F912" s="253"/>
      <c r="G912" s="252"/>
      <c r="H912" s="254"/>
      <c r="I912" s="254"/>
      <c r="J912" s="254"/>
      <c r="K912" s="254"/>
      <c r="L912" s="254"/>
      <c r="M912" s="254"/>
      <c r="N912" s="254"/>
      <c r="O912" s="254"/>
      <c r="P912" s="254"/>
      <c r="Q912" s="254"/>
      <c r="R912" s="254"/>
      <c r="S912" s="254"/>
      <c r="T912" s="254"/>
      <c r="U912" s="254"/>
      <c r="V912" s="254"/>
      <c r="W912" s="254"/>
      <c r="X912" s="254"/>
      <c r="Y912" s="254"/>
      <c r="Z912" s="254"/>
      <c r="AA912" s="254"/>
      <c r="AB912" s="254"/>
      <c r="AC912" s="254"/>
      <c r="AD912" s="254"/>
      <c r="AE912" s="255"/>
      <c r="AF912" s="255"/>
      <c r="AG912" s="255"/>
      <c r="AH912" s="255"/>
      <c r="AI912" s="255"/>
      <c r="AJ912" s="255"/>
      <c r="AK912" s="255"/>
      <c r="AL912" s="255"/>
      <c r="AM912" s="255"/>
      <c r="AN912" s="255"/>
      <c r="AO912" s="254"/>
      <c r="AP912" s="254"/>
      <c r="AQ912" s="254"/>
      <c r="AR912" s="254"/>
      <c r="AS912" s="254"/>
      <c r="AT912" s="254"/>
      <c r="AU912" s="254"/>
      <c r="AW912" s="283" t="str">
        <f t="shared" si="108"/>
        <v/>
      </c>
      <c r="AX912" s="283" t="str">
        <f t="shared" si="103"/>
        <v/>
      </c>
      <c r="AY912" s="283" t="str">
        <f t="shared" si="109"/>
        <v/>
      </c>
      <c r="AZ912" s="283" t="str">
        <f t="shared" si="110"/>
        <v/>
      </c>
      <c r="BA912" s="283" t="str">
        <f t="shared" si="111"/>
        <v/>
      </c>
      <c r="BD912" s="254" t="str">
        <f>IF(W912="","",IF(F912="休日",AW912,IF(F912="法休",AW912,VLOOKUP(F912,カレンダマスタ!$Q$56:$R$69,2,FALSE))))</f>
        <v/>
      </c>
      <c r="BG912" s="254" t="str">
        <f>BG911</f>
        <v/>
      </c>
      <c r="BH912" s="254" t="str">
        <f>IF(AX912="","",IF(P912&lt;&gt;"","",IF(BG912="CS","OK",IF(VLOOKUP(E912,カレンダマスタ!$A$5:$D$381,4,FALSE)&gt;0,"",IF(OR(AX912*24&gt;10.84,AZ912*24&lt;14.5)=TRUE,"×","OK")))))</f>
        <v/>
      </c>
    </row>
    <row r="913" spans="2:60">
      <c r="B913" s="111"/>
      <c r="C913" s="385" t="str">
        <f>IF(STEP!C913&lt;&gt;"",STEP!C913,"")</f>
        <v/>
      </c>
      <c r="D913" s="386" t="str">
        <f>IF(STEP!D913&lt;&gt;"",STEP!D913,"")</f>
        <v/>
      </c>
      <c r="E913" s="387" t="str">
        <f>IF(STEP!E913&lt;&gt;"",STEP!E913,"")</f>
        <v/>
      </c>
      <c r="F913" s="253"/>
      <c r="G913" s="252"/>
      <c r="H913" s="254"/>
      <c r="I913" s="254"/>
      <c r="J913" s="254"/>
      <c r="K913" s="254"/>
      <c r="L913" s="254"/>
      <c r="M913" s="254"/>
      <c r="N913" s="254"/>
      <c r="O913" s="254"/>
      <c r="P913" s="254"/>
      <c r="Q913" s="254"/>
      <c r="R913" s="254"/>
      <c r="S913" s="254"/>
      <c r="T913" s="254"/>
      <c r="U913" s="254"/>
      <c r="V913" s="254"/>
      <c r="W913" s="254"/>
      <c r="X913" s="254"/>
      <c r="Y913" s="254"/>
      <c r="Z913" s="254"/>
      <c r="AA913" s="254"/>
      <c r="AB913" s="254"/>
      <c r="AC913" s="254"/>
      <c r="AD913" s="254"/>
      <c r="AE913" s="255"/>
      <c r="AF913" s="255"/>
      <c r="AG913" s="255"/>
      <c r="AH913" s="255"/>
      <c r="AI913" s="255"/>
      <c r="AJ913" s="255"/>
      <c r="AK913" s="255"/>
      <c r="AL913" s="255"/>
      <c r="AM913" s="255"/>
      <c r="AN913" s="255"/>
      <c r="AO913" s="254"/>
      <c r="AP913" s="254"/>
      <c r="AQ913" s="254"/>
      <c r="AR913" s="254"/>
      <c r="AS913" s="254"/>
      <c r="AT913" s="254"/>
      <c r="AU913" s="254"/>
      <c r="AW913" s="283" t="str">
        <f t="shared" si="108"/>
        <v/>
      </c>
      <c r="AX913" s="283" t="str">
        <f t="shared" si="103"/>
        <v/>
      </c>
      <c r="AY913" s="283" t="str">
        <f t="shared" si="109"/>
        <v/>
      </c>
      <c r="AZ913" s="283" t="str">
        <f t="shared" si="110"/>
        <v/>
      </c>
      <c r="BA913" s="283" t="str">
        <f t="shared" si="111"/>
        <v/>
      </c>
      <c r="BD913" s="254" t="str">
        <f>IF(W913="","",IF(F913="休日",AW913,IF(F913="法休",AW913,VLOOKUP(F913,カレンダマスタ!$Q$56:$R$69,2,FALSE))))</f>
        <v/>
      </c>
      <c r="BG913" s="254" t="str">
        <f t="shared" si="107"/>
        <v/>
      </c>
      <c r="BH913" s="254" t="str">
        <f>IF(AX913="","",IF(P913&lt;&gt;"","",IF(BG913="CS","OK",IF(VLOOKUP(E913,カレンダマスタ!$A$5:$D$381,4,FALSE)&gt;0,"",IF(OR(AX913*24&gt;10.84,AZ913*24&lt;14.5)=TRUE,"×","OK")))))</f>
        <v/>
      </c>
    </row>
    <row r="914" spans="2:60">
      <c r="B914" s="111"/>
      <c r="C914" s="385" t="str">
        <f>IF(STEP!C914&lt;&gt;"",STEP!C914,"")</f>
        <v/>
      </c>
      <c r="D914" s="386" t="str">
        <f>IF(STEP!D914&lt;&gt;"",STEP!D914,"")</f>
        <v/>
      </c>
      <c r="E914" s="387" t="str">
        <f>IF(STEP!E914&lt;&gt;"",STEP!E914,"")</f>
        <v/>
      </c>
      <c r="F914" s="256"/>
      <c r="G914" s="257"/>
      <c r="H914" s="254"/>
      <c r="I914" s="254"/>
      <c r="J914" s="254"/>
      <c r="K914" s="254"/>
      <c r="L914" s="254"/>
      <c r="M914" s="254"/>
      <c r="N914" s="254"/>
      <c r="O914" s="254"/>
      <c r="P914" s="254"/>
      <c r="Q914" s="254"/>
      <c r="R914" s="254"/>
      <c r="S914" s="254"/>
      <c r="T914" s="254"/>
      <c r="U914" s="254"/>
      <c r="V914" s="254"/>
      <c r="W914" s="254"/>
      <c r="X914" s="254"/>
      <c r="Y914" s="254"/>
      <c r="Z914" s="254"/>
      <c r="AA914" s="254"/>
      <c r="AB914" s="254"/>
      <c r="AC914" s="254"/>
      <c r="AD914" s="254"/>
      <c r="AE914" s="255"/>
      <c r="AF914" s="255"/>
      <c r="AG914" s="255"/>
      <c r="AH914" s="255"/>
      <c r="AI914" s="255"/>
      <c r="AJ914" s="255"/>
      <c r="AK914" s="255"/>
      <c r="AL914" s="255"/>
      <c r="AM914" s="255"/>
      <c r="AN914" s="255"/>
      <c r="AO914" s="254"/>
      <c r="AP914" s="254"/>
      <c r="AQ914" s="254"/>
      <c r="AR914" s="254"/>
      <c r="AS914" s="254"/>
      <c r="AT914" s="254"/>
      <c r="AU914" s="254"/>
      <c r="AW914" s="283" t="str">
        <f t="shared" si="108"/>
        <v/>
      </c>
      <c r="AX914" s="283" t="str">
        <f t="shared" si="103"/>
        <v/>
      </c>
      <c r="AY914" s="283" t="str">
        <f t="shared" si="109"/>
        <v/>
      </c>
      <c r="AZ914" s="283" t="str">
        <f t="shared" si="110"/>
        <v/>
      </c>
      <c r="BA914" s="283" t="str">
        <f t="shared" si="111"/>
        <v/>
      </c>
      <c r="BD914" s="254" t="str">
        <f>IF(W914="","",IF(F914="休日",AW914,IF(F914="法休",AW914,VLOOKUP(F914,カレンダマスタ!$Q$56:$R$69,2,FALSE))))</f>
        <v/>
      </c>
      <c r="BG914" s="254" t="str">
        <f t="shared" si="107"/>
        <v/>
      </c>
      <c r="BH914" s="254" t="str">
        <f>IF(AX914="","",IF(P914&lt;&gt;"","",IF(BG914="CS","OK",IF(VLOOKUP(E914,カレンダマスタ!$A$5:$D$381,4,FALSE)&gt;0,"",IF(OR(AX914*24&gt;10.84,AZ914*24&lt;14.5)=TRUE,"×","OK")))))</f>
        <v/>
      </c>
    </row>
    <row r="915" spans="2:60">
      <c r="B915" s="111"/>
      <c r="C915" s="385" t="str">
        <f>IF(STEP!C915&lt;&gt;"",STEP!C915,"")</f>
        <v/>
      </c>
      <c r="D915" s="386" t="str">
        <f>IF(STEP!D915&lt;&gt;"",STEP!D915,"")</f>
        <v/>
      </c>
      <c r="E915" s="387" t="str">
        <f>IF(STEP!E915&lt;&gt;"",STEP!E915,"")</f>
        <v/>
      </c>
      <c r="F915" s="256"/>
      <c r="G915" s="257"/>
      <c r="H915" s="254"/>
      <c r="I915" s="254"/>
      <c r="J915" s="254"/>
      <c r="K915" s="254"/>
      <c r="L915" s="254"/>
      <c r="M915" s="254"/>
      <c r="N915" s="254"/>
      <c r="O915" s="254"/>
      <c r="P915" s="254"/>
      <c r="Q915" s="254"/>
      <c r="R915" s="254"/>
      <c r="S915" s="254"/>
      <c r="T915" s="254"/>
      <c r="U915" s="254"/>
      <c r="V915" s="254"/>
      <c r="W915" s="254"/>
      <c r="X915" s="254"/>
      <c r="Y915" s="254"/>
      <c r="Z915" s="254"/>
      <c r="AA915" s="254"/>
      <c r="AB915" s="254"/>
      <c r="AC915" s="254"/>
      <c r="AD915" s="254"/>
      <c r="AE915" s="255"/>
      <c r="AF915" s="255"/>
      <c r="AG915" s="255"/>
      <c r="AH915" s="255"/>
      <c r="AI915" s="255"/>
      <c r="AJ915" s="255"/>
      <c r="AK915" s="255"/>
      <c r="AL915" s="255"/>
      <c r="AM915" s="255"/>
      <c r="AN915" s="255"/>
      <c r="AO915" s="254"/>
      <c r="AP915" s="254"/>
      <c r="AQ915" s="254"/>
      <c r="AR915" s="254"/>
      <c r="AS915" s="254"/>
      <c r="AT915" s="254"/>
      <c r="AU915" s="254"/>
      <c r="AW915" s="283" t="str">
        <f t="shared" si="108"/>
        <v/>
      </c>
      <c r="AX915" s="283" t="str">
        <f t="shared" si="103"/>
        <v/>
      </c>
      <c r="AY915" s="283" t="str">
        <f t="shared" si="109"/>
        <v/>
      </c>
      <c r="AZ915" s="283" t="str">
        <f t="shared" si="110"/>
        <v/>
      </c>
      <c r="BA915" s="283" t="str">
        <f t="shared" si="111"/>
        <v/>
      </c>
      <c r="BD915" s="254" t="str">
        <f>IF(W915="","",IF(F915="休日",AW915,IF(F915="法休",AW915,VLOOKUP(F915,カレンダマスタ!$Q$56:$R$69,2,FALSE))))</f>
        <v/>
      </c>
      <c r="BG915" s="254" t="str">
        <f t="shared" si="107"/>
        <v/>
      </c>
      <c r="BH915" s="254" t="str">
        <f>IF(AX915="","",IF(P915&lt;&gt;"","",IF(BG915="CS","OK",IF(VLOOKUP(E915,カレンダマスタ!$A$5:$D$381,4,FALSE)&gt;0,"",IF(OR(AX915*24&gt;10.84,AZ915*24&lt;14.5)=TRUE,"×","OK")))))</f>
        <v/>
      </c>
    </row>
    <row r="916" spans="2:60">
      <c r="B916" s="111"/>
      <c r="C916" s="385" t="str">
        <f>IF(STEP!C916&lt;&gt;"",STEP!C916,"")</f>
        <v/>
      </c>
      <c r="D916" s="386" t="str">
        <f>IF(STEP!D916&lt;&gt;"",STEP!D916,"")</f>
        <v/>
      </c>
      <c r="E916" s="387" t="str">
        <f>IF(STEP!E916&lt;&gt;"",STEP!E916,"")</f>
        <v/>
      </c>
      <c r="F916" s="256"/>
      <c r="G916" s="252"/>
      <c r="H916" s="254"/>
      <c r="I916" s="254"/>
      <c r="J916" s="254"/>
      <c r="K916" s="254"/>
      <c r="L916" s="254"/>
      <c r="M916" s="254"/>
      <c r="N916" s="254"/>
      <c r="O916" s="254"/>
      <c r="P916" s="254"/>
      <c r="Q916" s="254"/>
      <c r="R916" s="254"/>
      <c r="S916" s="254"/>
      <c r="T916" s="254"/>
      <c r="U916" s="254"/>
      <c r="V916" s="254"/>
      <c r="W916" s="254"/>
      <c r="X916" s="254"/>
      <c r="Y916" s="254"/>
      <c r="Z916" s="254"/>
      <c r="AA916" s="254"/>
      <c r="AB916" s="254"/>
      <c r="AC916" s="254"/>
      <c r="AD916" s="254"/>
      <c r="AE916" s="255"/>
      <c r="AF916" s="255"/>
      <c r="AG916" s="255"/>
      <c r="AH916" s="255"/>
      <c r="AI916" s="255"/>
      <c r="AJ916" s="255"/>
      <c r="AK916" s="255"/>
      <c r="AL916" s="255"/>
      <c r="AM916" s="255"/>
      <c r="AN916" s="255"/>
      <c r="AO916" s="254"/>
      <c r="AP916" s="254"/>
      <c r="AQ916" s="254"/>
      <c r="AR916" s="254"/>
      <c r="AS916" s="254"/>
      <c r="AT916" s="254"/>
      <c r="AU916" s="254"/>
      <c r="AW916" s="283" t="str">
        <f t="shared" si="108"/>
        <v/>
      </c>
      <c r="AX916" s="283" t="str">
        <f t="shared" si="103"/>
        <v/>
      </c>
      <c r="AY916" s="283" t="str">
        <f t="shared" si="109"/>
        <v/>
      </c>
      <c r="AZ916" s="283" t="str">
        <f t="shared" si="110"/>
        <v/>
      </c>
      <c r="BA916" s="283" t="str">
        <f t="shared" si="111"/>
        <v/>
      </c>
      <c r="BD916" s="254" t="str">
        <f>IF(W916="","",IF(F916="休日",AW916,IF(F916="法休",AW916,VLOOKUP(F916,カレンダマスタ!$Q$56:$R$69,2,FALSE))))</f>
        <v/>
      </c>
      <c r="BG916" s="254" t="str">
        <f t="shared" si="107"/>
        <v/>
      </c>
      <c r="BH916" s="254" t="str">
        <f>IF(AX916="","",IF(P916&lt;&gt;"","",IF(BG916="CS","OK",IF(VLOOKUP(E916,カレンダマスタ!$A$5:$D$381,4,FALSE)&gt;0,"",IF(OR(AX916*24&gt;10.84,AZ916*24&lt;14.5)=TRUE,"×","OK")))))</f>
        <v/>
      </c>
    </row>
    <row r="917" spans="2:60">
      <c r="B917" s="111"/>
      <c r="C917" s="388" t="str">
        <f>IF(STEP!C917&lt;&gt;"",STEP!C917,"")</f>
        <v/>
      </c>
      <c r="D917" s="389" t="str">
        <f>IF(STEP!D917&lt;&gt;"",STEP!D917,"")</f>
        <v/>
      </c>
      <c r="E917" s="390" t="str">
        <f>IF(STEP!E917&lt;&gt;"",STEP!E917,"")</f>
        <v/>
      </c>
      <c r="F917" s="259"/>
      <c r="G917" s="258"/>
      <c r="H917" s="260"/>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1"/>
      <c r="AF917" s="261"/>
      <c r="AG917" s="261"/>
      <c r="AH917" s="261"/>
      <c r="AI917" s="261"/>
      <c r="AJ917" s="261"/>
      <c r="AK917" s="261"/>
      <c r="AL917" s="261"/>
      <c r="AM917" s="261"/>
      <c r="AN917" s="261"/>
      <c r="AO917" s="260"/>
      <c r="AP917" s="260"/>
      <c r="AQ917" s="260"/>
      <c r="AR917" s="260"/>
      <c r="AS917" s="260"/>
      <c r="AT917" s="260"/>
      <c r="AU917" s="260"/>
      <c r="AW917" s="284" t="str">
        <f t="shared" si="108"/>
        <v/>
      </c>
      <c r="AX917" s="284" t="str">
        <f t="shared" si="103"/>
        <v/>
      </c>
      <c r="AY917" s="284" t="str">
        <f t="shared" si="109"/>
        <v/>
      </c>
      <c r="AZ917" s="284" t="str">
        <f t="shared" si="110"/>
        <v/>
      </c>
      <c r="BA917" s="284" t="str">
        <f t="shared" si="111"/>
        <v/>
      </c>
      <c r="BD917" s="260" t="str">
        <f>IF(W917="","",IF(F917="休日",AW917,IF(F917="法休",AW917,VLOOKUP(F917,カレンダマスタ!$Q$56:$R$69,2,FALSE))))</f>
        <v/>
      </c>
      <c r="BG917" s="260" t="str">
        <f t="shared" si="107"/>
        <v/>
      </c>
      <c r="BH917" s="260" t="str">
        <f>IF(AX917="","",IF(P917&lt;&gt;"","",IF(BG917="CS","OK",IF(VLOOKUP(E917,カレンダマスタ!$A$5:$D$381,4,FALSE)&gt;0,"",IF(OR(AX917*24&gt;10.84,AZ917*24&lt;14.5)=TRUE,"×","OK")))))</f>
        <v/>
      </c>
    </row>
    <row r="918" spans="2:60">
      <c r="B918" s="111"/>
      <c r="C918" s="391" t="str">
        <f>IF(STEP!C918&lt;&gt;"",STEP!C918,"")</f>
        <v/>
      </c>
      <c r="D918" s="392" t="str">
        <f>IF(STEP!D918&lt;&gt;"",STEP!D918,"")</f>
        <v/>
      </c>
      <c r="E918" s="393" t="str">
        <f>IF(STEP!E918&lt;&gt;"",STEP!E918,"")</f>
        <v/>
      </c>
      <c r="F918" s="263"/>
      <c r="G918" s="262"/>
      <c r="H918" s="264"/>
      <c r="I918" s="264"/>
      <c r="J918" s="264"/>
      <c r="K918" s="264"/>
      <c r="L918" s="264"/>
      <c r="M918" s="264"/>
      <c r="N918" s="264"/>
      <c r="O918" s="264"/>
      <c r="P918" s="264"/>
      <c r="Q918" s="264"/>
      <c r="R918" s="264"/>
      <c r="S918" s="264"/>
      <c r="T918" s="264"/>
      <c r="U918" s="264"/>
      <c r="V918" s="264"/>
      <c r="W918" s="264"/>
      <c r="X918" s="264"/>
      <c r="Y918" s="264"/>
      <c r="Z918" s="264"/>
      <c r="AA918" s="264"/>
      <c r="AB918" s="264"/>
      <c r="AC918" s="264"/>
      <c r="AD918" s="264"/>
      <c r="AE918" s="265"/>
      <c r="AF918" s="265"/>
      <c r="AG918" s="265"/>
      <c r="AH918" s="265"/>
      <c r="AI918" s="265"/>
      <c r="AJ918" s="265"/>
      <c r="AK918" s="265"/>
      <c r="AL918" s="265"/>
      <c r="AM918" s="265"/>
      <c r="AN918" s="265"/>
      <c r="AO918" s="264"/>
      <c r="AP918" s="264"/>
      <c r="AQ918" s="264"/>
      <c r="AR918" s="264"/>
      <c r="AS918" s="264"/>
      <c r="AT918" s="264"/>
      <c r="AU918" s="264"/>
      <c r="AW918" s="285" t="str">
        <f t="shared" si="108"/>
        <v/>
      </c>
      <c r="AX918" s="285" t="str">
        <f t="shared" si="103"/>
        <v/>
      </c>
      <c r="AY918" s="285" t="str">
        <f t="shared" si="109"/>
        <v/>
      </c>
      <c r="AZ918" s="285" t="str">
        <f t="shared" si="110"/>
        <v/>
      </c>
      <c r="BA918" s="285" t="str">
        <f t="shared" si="111"/>
        <v/>
      </c>
      <c r="BD918" s="264" t="str">
        <f>IF(W918="","",IF(F918="休日",AW918,IF(F918="法休",AW918,VLOOKUP(F918,カレンダマスタ!$Q$56:$R$69,2,FALSE))))</f>
        <v/>
      </c>
      <c r="BG918" s="264" t="str">
        <f t="shared" si="107"/>
        <v/>
      </c>
      <c r="BH918" s="264" t="str">
        <f>IF(AX918="","",IF(P918&lt;&gt;"","",IF(BG918="CS","OK",IF(VLOOKUP(E918,カレンダマスタ!$A$5:$D$381,4,FALSE)&gt;0,"",IF(OR(AX918*24&gt;10.84,AZ918*24&lt;14.5)=TRUE,"×","OK")))))</f>
        <v/>
      </c>
    </row>
    <row r="919" spans="2:60">
      <c r="B919" s="111"/>
      <c r="C919" s="385" t="str">
        <f>IF(STEP!C919&lt;&gt;"",STEP!C919,"")</f>
        <v/>
      </c>
      <c r="D919" s="386" t="str">
        <f>IF(STEP!D919&lt;&gt;"",STEP!D919,"")</f>
        <v/>
      </c>
      <c r="E919" s="387" t="str">
        <f>IF(STEP!E919&lt;&gt;"",STEP!E919,"")</f>
        <v/>
      </c>
      <c r="F919" s="253"/>
      <c r="G919" s="252"/>
      <c r="H919" s="254"/>
      <c r="I919" s="254"/>
      <c r="J919" s="254"/>
      <c r="K919" s="254"/>
      <c r="L919" s="254"/>
      <c r="M919" s="254"/>
      <c r="N919" s="254"/>
      <c r="O919" s="254"/>
      <c r="P919" s="254"/>
      <c r="Q919" s="254"/>
      <c r="R919" s="254"/>
      <c r="S919" s="254"/>
      <c r="T919" s="254"/>
      <c r="U919" s="254"/>
      <c r="V919" s="254"/>
      <c r="W919" s="254"/>
      <c r="X919" s="254"/>
      <c r="Y919" s="254"/>
      <c r="Z919" s="254"/>
      <c r="AA919" s="254"/>
      <c r="AB919" s="254"/>
      <c r="AC919" s="254"/>
      <c r="AD919" s="254"/>
      <c r="AE919" s="255"/>
      <c r="AF919" s="255"/>
      <c r="AG919" s="255"/>
      <c r="AH919" s="255"/>
      <c r="AI919" s="255"/>
      <c r="AJ919" s="255"/>
      <c r="AK919" s="255"/>
      <c r="AL919" s="255"/>
      <c r="AM919" s="255"/>
      <c r="AN919" s="255"/>
      <c r="AO919" s="254"/>
      <c r="AP919" s="254"/>
      <c r="AQ919" s="254"/>
      <c r="AR919" s="254"/>
      <c r="AS919" s="254"/>
      <c r="AT919" s="254"/>
      <c r="AU919" s="254"/>
      <c r="AW919" s="283" t="str">
        <f t="shared" si="108"/>
        <v/>
      </c>
      <c r="AX919" s="283" t="str">
        <f t="shared" si="103"/>
        <v/>
      </c>
      <c r="AY919" s="283" t="str">
        <f t="shared" si="109"/>
        <v/>
      </c>
      <c r="AZ919" s="283" t="str">
        <f t="shared" si="110"/>
        <v/>
      </c>
      <c r="BA919" s="283" t="str">
        <f t="shared" si="111"/>
        <v/>
      </c>
      <c r="BD919" s="254" t="str">
        <f>IF(W919="","",IF(F919="休日",AW919,IF(F919="法休",AW919,VLOOKUP(F919,カレンダマスタ!$Q$56:$R$69,2,FALSE))))</f>
        <v/>
      </c>
      <c r="BG919" s="254" t="str">
        <f t="shared" si="107"/>
        <v/>
      </c>
      <c r="BH919" s="254" t="str">
        <f>IF(AX919="","",IF(P919&lt;&gt;"","",IF(BG919="CS","OK",IF(VLOOKUP(E919,カレンダマスタ!$A$5:$D$381,4,FALSE)&gt;0,"",IF(OR(AX919*24&gt;10.84,AZ919*24&lt;14.5)=TRUE,"×","OK")))))</f>
        <v/>
      </c>
    </row>
    <row r="920" spans="2:60">
      <c r="B920" s="111"/>
      <c r="C920" s="385" t="str">
        <f>IF(STEP!C920&lt;&gt;"",STEP!C920,"")</f>
        <v/>
      </c>
      <c r="D920" s="386" t="str">
        <f>IF(STEP!D920&lt;&gt;"",STEP!D920,"")</f>
        <v/>
      </c>
      <c r="E920" s="387" t="str">
        <f>IF(STEP!E920&lt;&gt;"",STEP!E920,"")</f>
        <v/>
      </c>
      <c r="F920" s="253"/>
      <c r="G920" s="252"/>
      <c r="H920" s="254"/>
      <c r="I920" s="254"/>
      <c r="J920" s="254"/>
      <c r="K920" s="254"/>
      <c r="L920" s="254"/>
      <c r="M920" s="254"/>
      <c r="N920" s="254"/>
      <c r="O920" s="254"/>
      <c r="P920" s="254"/>
      <c r="Q920" s="254"/>
      <c r="R920" s="254"/>
      <c r="S920" s="254"/>
      <c r="T920" s="254"/>
      <c r="U920" s="254"/>
      <c r="V920" s="254"/>
      <c r="W920" s="254"/>
      <c r="X920" s="254"/>
      <c r="Y920" s="254"/>
      <c r="Z920" s="254"/>
      <c r="AA920" s="254"/>
      <c r="AB920" s="254"/>
      <c r="AC920" s="254"/>
      <c r="AD920" s="254"/>
      <c r="AE920" s="255"/>
      <c r="AF920" s="255"/>
      <c r="AG920" s="255"/>
      <c r="AH920" s="255"/>
      <c r="AI920" s="255"/>
      <c r="AJ920" s="255"/>
      <c r="AK920" s="255"/>
      <c r="AL920" s="255"/>
      <c r="AM920" s="255"/>
      <c r="AN920" s="255"/>
      <c r="AO920" s="254"/>
      <c r="AP920" s="254"/>
      <c r="AQ920" s="254"/>
      <c r="AR920" s="254"/>
      <c r="AS920" s="254"/>
      <c r="AT920" s="254"/>
      <c r="AU920" s="254"/>
      <c r="AW920" s="283" t="str">
        <f t="shared" si="108"/>
        <v/>
      </c>
      <c r="AX920" s="283" t="str">
        <f t="shared" si="103"/>
        <v/>
      </c>
      <c r="AY920" s="283" t="str">
        <f t="shared" si="109"/>
        <v/>
      </c>
      <c r="AZ920" s="283" t="str">
        <f t="shared" si="110"/>
        <v/>
      </c>
      <c r="BA920" s="283" t="str">
        <f t="shared" si="111"/>
        <v/>
      </c>
      <c r="BD920" s="254" t="str">
        <f>IF(W920="","",IF(F920="休日",AW920,IF(F920="法休",AW920,VLOOKUP(F920,カレンダマスタ!$Q$56:$R$69,2,FALSE))))</f>
        <v/>
      </c>
      <c r="BG920" s="254" t="str">
        <f t="shared" si="107"/>
        <v/>
      </c>
      <c r="BH920" s="254" t="str">
        <f>IF(AX920="","",IF(P920&lt;&gt;"","",IF(BG920="CS","OK",IF(VLOOKUP(E920,カレンダマスタ!$A$5:$D$381,4,FALSE)&gt;0,"",IF(OR(AX920*24&gt;10.84,AZ920*24&lt;14.5)=TRUE,"×","OK")))))</f>
        <v/>
      </c>
    </row>
    <row r="921" spans="2:60">
      <c r="B921" s="111"/>
      <c r="C921" s="385" t="str">
        <f>IF(STEP!C921&lt;&gt;"",STEP!C921,"")</f>
        <v/>
      </c>
      <c r="D921" s="386" t="str">
        <f>IF(STEP!D921&lt;&gt;"",STEP!D921,"")</f>
        <v/>
      </c>
      <c r="E921" s="387" t="str">
        <f>IF(STEP!E921&lt;&gt;"",STEP!E921,"")</f>
        <v/>
      </c>
      <c r="F921" s="256"/>
      <c r="G921" s="257"/>
      <c r="H921" s="254"/>
      <c r="I921" s="254"/>
      <c r="J921" s="254"/>
      <c r="K921" s="254"/>
      <c r="L921" s="254"/>
      <c r="M921" s="254"/>
      <c r="N921" s="254"/>
      <c r="O921" s="254"/>
      <c r="P921" s="254"/>
      <c r="Q921" s="254"/>
      <c r="R921" s="254"/>
      <c r="S921" s="254"/>
      <c r="T921" s="254"/>
      <c r="U921" s="254"/>
      <c r="V921" s="254"/>
      <c r="W921" s="254"/>
      <c r="X921" s="254"/>
      <c r="Y921" s="254"/>
      <c r="Z921" s="254"/>
      <c r="AA921" s="254"/>
      <c r="AB921" s="254"/>
      <c r="AC921" s="254"/>
      <c r="AD921" s="254"/>
      <c r="AE921" s="255"/>
      <c r="AF921" s="255"/>
      <c r="AG921" s="255"/>
      <c r="AH921" s="255"/>
      <c r="AI921" s="255"/>
      <c r="AJ921" s="255"/>
      <c r="AK921" s="255"/>
      <c r="AL921" s="255"/>
      <c r="AM921" s="255"/>
      <c r="AN921" s="255"/>
      <c r="AO921" s="254"/>
      <c r="AP921" s="254"/>
      <c r="AQ921" s="254"/>
      <c r="AR921" s="254"/>
      <c r="AS921" s="254"/>
      <c r="AT921" s="254"/>
      <c r="AU921" s="254"/>
      <c r="AW921" s="283" t="str">
        <f t="shared" si="108"/>
        <v/>
      </c>
      <c r="AX921" s="283" t="str">
        <f t="shared" si="103"/>
        <v/>
      </c>
      <c r="AY921" s="283" t="str">
        <f t="shared" si="109"/>
        <v/>
      </c>
      <c r="AZ921" s="283" t="str">
        <f t="shared" si="110"/>
        <v/>
      </c>
      <c r="BA921" s="283" t="str">
        <f t="shared" si="111"/>
        <v/>
      </c>
      <c r="BD921" s="254" t="str">
        <f>IF(W921="","",IF(F921="休日",AW921,IF(F921="法休",AW921,VLOOKUP(F921,カレンダマスタ!$Q$56:$R$69,2,FALSE))))</f>
        <v/>
      </c>
      <c r="BG921" s="254" t="str">
        <f t="shared" si="107"/>
        <v/>
      </c>
      <c r="BH921" s="254" t="str">
        <f>IF(AX921="","",IF(P921&lt;&gt;"","",IF(BG921="CS","OK",IF(VLOOKUP(E921,カレンダマスタ!$A$5:$D$381,4,FALSE)&gt;0,"",IF(OR(AX921*24&gt;10.84,AZ921*24&lt;14.5)=TRUE,"×","OK")))))</f>
        <v/>
      </c>
    </row>
    <row r="922" spans="2:60">
      <c r="B922" s="111"/>
      <c r="C922" s="385" t="str">
        <f>IF(STEP!C922&lt;&gt;"",STEP!C922,"")</f>
        <v/>
      </c>
      <c r="D922" s="386" t="str">
        <f>IF(STEP!D922&lt;&gt;"",STEP!D922,"")</f>
        <v/>
      </c>
      <c r="E922" s="387" t="str">
        <f>IF(STEP!E922&lt;&gt;"",STEP!E922,"")</f>
        <v/>
      </c>
      <c r="F922" s="256"/>
      <c r="G922" s="257"/>
      <c r="H922" s="254"/>
      <c r="I922" s="254"/>
      <c r="J922" s="254"/>
      <c r="K922" s="254"/>
      <c r="L922" s="254"/>
      <c r="M922" s="254"/>
      <c r="N922" s="254"/>
      <c r="O922" s="254"/>
      <c r="P922" s="254"/>
      <c r="Q922" s="254"/>
      <c r="R922" s="254"/>
      <c r="S922" s="254"/>
      <c r="T922" s="254"/>
      <c r="U922" s="254"/>
      <c r="V922" s="254"/>
      <c r="W922" s="254"/>
      <c r="X922" s="254"/>
      <c r="Y922" s="254"/>
      <c r="Z922" s="254"/>
      <c r="AA922" s="254"/>
      <c r="AB922" s="254"/>
      <c r="AC922" s="254"/>
      <c r="AD922" s="254"/>
      <c r="AE922" s="255"/>
      <c r="AF922" s="255"/>
      <c r="AG922" s="255"/>
      <c r="AH922" s="255"/>
      <c r="AI922" s="255"/>
      <c r="AJ922" s="255"/>
      <c r="AK922" s="255"/>
      <c r="AL922" s="255"/>
      <c r="AM922" s="255"/>
      <c r="AN922" s="255"/>
      <c r="AO922" s="254"/>
      <c r="AP922" s="254"/>
      <c r="AQ922" s="254"/>
      <c r="AR922" s="254"/>
      <c r="AS922" s="254"/>
      <c r="AT922" s="254"/>
      <c r="AU922" s="254"/>
      <c r="AW922" s="283" t="str">
        <f t="shared" si="108"/>
        <v/>
      </c>
      <c r="AX922" s="283" t="str">
        <f t="shared" si="103"/>
        <v/>
      </c>
      <c r="AY922" s="283" t="str">
        <f t="shared" si="109"/>
        <v/>
      </c>
      <c r="AZ922" s="283" t="str">
        <f t="shared" si="110"/>
        <v/>
      </c>
      <c r="BA922" s="283" t="str">
        <f t="shared" si="111"/>
        <v/>
      </c>
      <c r="BD922" s="254" t="str">
        <f>IF(W922="","",IF(F922="休日",AW922,IF(F922="法休",AW922,VLOOKUP(F922,カレンダマスタ!$Q$56:$R$69,2,FALSE))))</f>
        <v/>
      </c>
      <c r="BG922" s="254" t="str">
        <f t="shared" si="107"/>
        <v/>
      </c>
      <c r="BH922" s="254" t="str">
        <f>IF(AX922="","",IF(P922&lt;&gt;"","",IF(BG922="CS","OK",IF(VLOOKUP(E922,カレンダマスタ!$A$5:$D$381,4,FALSE)&gt;0,"",IF(OR(AX922*24&gt;10.84,AZ922*24&lt;14.5)=TRUE,"×","OK")))))</f>
        <v/>
      </c>
    </row>
    <row r="923" spans="2:60">
      <c r="B923" s="111"/>
      <c r="C923" s="385" t="str">
        <f>IF(STEP!C923&lt;&gt;"",STEP!C923,"")</f>
        <v/>
      </c>
      <c r="D923" s="386" t="str">
        <f>IF(STEP!D923&lt;&gt;"",STEP!D923,"")</f>
        <v/>
      </c>
      <c r="E923" s="387" t="str">
        <f>IF(STEP!E923&lt;&gt;"",STEP!E923,"")</f>
        <v/>
      </c>
      <c r="F923" s="256"/>
      <c r="G923" s="257"/>
      <c r="H923" s="254"/>
      <c r="I923" s="254"/>
      <c r="J923" s="254"/>
      <c r="K923" s="254"/>
      <c r="L923" s="254"/>
      <c r="M923" s="254"/>
      <c r="N923" s="254"/>
      <c r="O923" s="254"/>
      <c r="P923" s="254"/>
      <c r="Q923" s="254"/>
      <c r="R923" s="254"/>
      <c r="S923" s="254"/>
      <c r="T923" s="254"/>
      <c r="U923" s="254"/>
      <c r="V923" s="254"/>
      <c r="W923" s="254"/>
      <c r="X923" s="254"/>
      <c r="Y923" s="254"/>
      <c r="Z923" s="254"/>
      <c r="AA923" s="254"/>
      <c r="AB923" s="254"/>
      <c r="AC923" s="254"/>
      <c r="AD923" s="254"/>
      <c r="AE923" s="255"/>
      <c r="AF923" s="255"/>
      <c r="AG923" s="255"/>
      <c r="AH923" s="255"/>
      <c r="AI923" s="255"/>
      <c r="AJ923" s="255"/>
      <c r="AK923" s="255"/>
      <c r="AL923" s="255"/>
      <c r="AM923" s="255"/>
      <c r="AN923" s="255"/>
      <c r="AO923" s="254"/>
      <c r="AP923" s="254"/>
      <c r="AQ923" s="254"/>
      <c r="AR923" s="254"/>
      <c r="AS923" s="254"/>
      <c r="AT923" s="254"/>
      <c r="AU923" s="254"/>
      <c r="AW923" s="283" t="str">
        <f t="shared" si="108"/>
        <v/>
      </c>
      <c r="AX923" s="283" t="str">
        <f t="shared" si="103"/>
        <v/>
      </c>
      <c r="AY923" s="283" t="str">
        <f t="shared" si="109"/>
        <v/>
      </c>
      <c r="AZ923" s="283" t="str">
        <f t="shared" si="110"/>
        <v/>
      </c>
      <c r="BA923" s="283" t="str">
        <f t="shared" si="111"/>
        <v/>
      </c>
      <c r="BD923" s="254" t="str">
        <f>IF(W923="","",IF(F923="休日",AW923,IF(F923="法休",AW923,VLOOKUP(F923,カレンダマスタ!$Q$56:$R$69,2,FALSE))))</f>
        <v/>
      </c>
      <c r="BG923" s="254" t="str">
        <f t="shared" si="107"/>
        <v/>
      </c>
      <c r="BH923" s="254" t="str">
        <f>IF(AX923="","",IF(P923&lt;&gt;"","",IF(BG923="CS","OK",IF(VLOOKUP(E923,カレンダマスタ!$A$5:$D$381,4,FALSE)&gt;0,"",IF(OR(AX923*24&gt;10.84,AZ923*24&lt;14.5)=TRUE,"×","OK")))))</f>
        <v/>
      </c>
    </row>
    <row r="924" spans="2:60">
      <c r="B924" s="111"/>
      <c r="C924" s="388" t="str">
        <f>IF(STEP!C924&lt;&gt;"",STEP!C924,"")</f>
        <v/>
      </c>
      <c r="D924" s="389" t="str">
        <f>IF(STEP!D924&lt;&gt;"",STEP!D924,"")</f>
        <v/>
      </c>
      <c r="E924" s="390" t="str">
        <f>IF(STEP!E924&lt;&gt;"",STEP!E924,"")</f>
        <v/>
      </c>
      <c r="F924" s="259"/>
      <c r="G924" s="266"/>
      <c r="H924" s="260"/>
      <c r="I924" s="260"/>
      <c r="J924" s="260"/>
      <c r="K924" s="260"/>
      <c r="L924" s="260"/>
      <c r="M924" s="260"/>
      <c r="N924" s="260"/>
      <c r="O924" s="260"/>
      <c r="P924" s="260"/>
      <c r="Q924" s="260"/>
      <c r="R924" s="260"/>
      <c r="S924" s="260"/>
      <c r="T924" s="260"/>
      <c r="U924" s="260"/>
      <c r="V924" s="260"/>
      <c r="W924" s="260"/>
      <c r="X924" s="260"/>
      <c r="Y924" s="260"/>
      <c r="Z924" s="260"/>
      <c r="AA924" s="260"/>
      <c r="AB924" s="260"/>
      <c r="AC924" s="260"/>
      <c r="AD924" s="260"/>
      <c r="AE924" s="261"/>
      <c r="AF924" s="261"/>
      <c r="AG924" s="261"/>
      <c r="AH924" s="261"/>
      <c r="AI924" s="261"/>
      <c r="AJ924" s="261"/>
      <c r="AK924" s="261"/>
      <c r="AL924" s="261"/>
      <c r="AM924" s="261"/>
      <c r="AN924" s="261"/>
      <c r="AO924" s="260"/>
      <c r="AP924" s="260"/>
      <c r="AQ924" s="260"/>
      <c r="AR924" s="260"/>
      <c r="AS924" s="260"/>
      <c r="AT924" s="260"/>
      <c r="AU924" s="260"/>
      <c r="AW924" s="284" t="str">
        <f t="shared" si="108"/>
        <v/>
      </c>
      <c r="AX924" s="284" t="str">
        <f t="shared" si="103"/>
        <v/>
      </c>
      <c r="AY924" s="284" t="str">
        <f t="shared" si="109"/>
        <v/>
      </c>
      <c r="AZ924" s="284" t="str">
        <f t="shared" si="110"/>
        <v/>
      </c>
      <c r="BA924" s="284" t="str">
        <f t="shared" si="111"/>
        <v/>
      </c>
      <c r="BD924" s="260" t="str">
        <f>IF(W924="","",IF(F924="休日",AW924,IF(F924="法休",AW924,VLOOKUP(F924,カレンダマスタ!$Q$56:$R$69,2,FALSE))))</f>
        <v/>
      </c>
      <c r="BG924" s="260" t="str">
        <f t="shared" si="107"/>
        <v/>
      </c>
      <c r="BH924" s="260" t="str">
        <f>IF(AX924="","",IF(P924&lt;&gt;"","",IF(BG924="CS","OK",IF(VLOOKUP(E924,カレンダマスタ!$A$5:$D$381,4,FALSE)&gt;0,"",IF(OR(AX924*24&gt;10.84,AZ924*24&lt;14.5)=TRUE,"×","OK")))))</f>
        <v/>
      </c>
    </row>
    <row r="925" spans="2:60">
      <c r="B925" s="111"/>
      <c r="C925" s="391" t="str">
        <f>IF(STEP!C925&lt;&gt;"",STEP!C925,"")</f>
        <v/>
      </c>
      <c r="D925" s="392" t="str">
        <f>IF(STEP!D925&lt;&gt;"",STEP!D925,"")</f>
        <v/>
      </c>
      <c r="E925" s="393" t="str">
        <f>IF(STEP!E925&lt;&gt;"",STEP!E925,"")</f>
        <v/>
      </c>
      <c r="F925" s="263"/>
      <c r="G925" s="267"/>
      <c r="H925" s="264"/>
      <c r="I925" s="264"/>
      <c r="J925" s="264"/>
      <c r="K925" s="264"/>
      <c r="L925" s="264"/>
      <c r="M925" s="264"/>
      <c r="N925" s="264"/>
      <c r="O925" s="264"/>
      <c r="P925" s="264"/>
      <c r="Q925" s="264"/>
      <c r="R925" s="264"/>
      <c r="S925" s="264"/>
      <c r="T925" s="264"/>
      <c r="U925" s="264"/>
      <c r="V925" s="264"/>
      <c r="W925" s="264"/>
      <c r="X925" s="264"/>
      <c r="Y925" s="264"/>
      <c r="Z925" s="264"/>
      <c r="AA925" s="264"/>
      <c r="AB925" s="264"/>
      <c r="AC925" s="264"/>
      <c r="AD925" s="264"/>
      <c r="AE925" s="265"/>
      <c r="AF925" s="265"/>
      <c r="AG925" s="265"/>
      <c r="AH925" s="265"/>
      <c r="AI925" s="265"/>
      <c r="AJ925" s="265"/>
      <c r="AK925" s="265"/>
      <c r="AL925" s="265"/>
      <c r="AM925" s="265"/>
      <c r="AN925" s="265"/>
      <c r="AO925" s="264"/>
      <c r="AP925" s="264"/>
      <c r="AQ925" s="264"/>
      <c r="AR925" s="264"/>
      <c r="AS925" s="264"/>
      <c r="AT925" s="264"/>
      <c r="AU925" s="264"/>
      <c r="AW925" s="285" t="str">
        <f t="shared" si="108"/>
        <v/>
      </c>
      <c r="AX925" s="285" t="str">
        <f t="shared" si="103"/>
        <v/>
      </c>
      <c r="AY925" s="285" t="str">
        <f t="shared" si="109"/>
        <v/>
      </c>
      <c r="AZ925" s="285" t="str">
        <f t="shared" si="110"/>
        <v/>
      </c>
      <c r="BA925" s="285" t="str">
        <f t="shared" si="111"/>
        <v/>
      </c>
      <c r="BD925" s="264" t="str">
        <f>IF(W925="","",IF(F925="休日",AW925,IF(F925="法休",AW925,VLOOKUP(F925,カレンダマスタ!$Q$56:$R$69,2,FALSE))))</f>
        <v/>
      </c>
      <c r="BG925" s="264" t="str">
        <f t="shared" si="107"/>
        <v/>
      </c>
      <c r="BH925" s="264" t="str">
        <f>IF(AX925="","",IF(P925&lt;&gt;"","",IF(BG925="CS","OK",IF(VLOOKUP(E925,カレンダマスタ!$A$5:$D$381,4,FALSE)&gt;0,"",IF(OR(AX925*24&gt;10.84,AZ925*24&lt;14.5)=TRUE,"×","OK")))))</f>
        <v/>
      </c>
    </row>
    <row r="926" spans="2:60">
      <c r="B926" s="111"/>
      <c r="C926" s="385" t="str">
        <f>IF(STEP!C926&lt;&gt;"",STEP!C926,"")</f>
        <v/>
      </c>
      <c r="D926" s="386" t="str">
        <f>IF(STEP!D926&lt;&gt;"",STEP!D926,"")</f>
        <v/>
      </c>
      <c r="E926" s="387" t="str">
        <f>IF(STEP!E926&lt;&gt;"",STEP!E926,"")</f>
        <v/>
      </c>
      <c r="F926" s="253"/>
      <c r="G926" s="252"/>
      <c r="H926" s="254"/>
      <c r="I926" s="254"/>
      <c r="J926" s="254"/>
      <c r="K926" s="254"/>
      <c r="L926" s="254"/>
      <c r="M926" s="254"/>
      <c r="N926" s="254"/>
      <c r="O926" s="254"/>
      <c r="P926" s="254"/>
      <c r="Q926" s="254"/>
      <c r="R926" s="254"/>
      <c r="S926" s="254"/>
      <c r="T926" s="254"/>
      <c r="U926" s="254"/>
      <c r="V926" s="254"/>
      <c r="W926" s="254"/>
      <c r="X926" s="254"/>
      <c r="Y926" s="254"/>
      <c r="Z926" s="254"/>
      <c r="AA926" s="254"/>
      <c r="AB926" s="254"/>
      <c r="AC926" s="254"/>
      <c r="AD926" s="254"/>
      <c r="AE926" s="255"/>
      <c r="AF926" s="255"/>
      <c r="AG926" s="255"/>
      <c r="AH926" s="255"/>
      <c r="AI926" s="255"/>
      <c r="AJ926" s="255"/>
      <c r="AK926" s="255"/>
      <c r="AL926" s="255"/>
      <c r="AM926" s="255"/>
      <c r="AN926" s="255"/>
      <c r="AO926" s="254"/>
      <c r="AP926" s="254"/>
      <c r="AQ926" s="254"/>
      <c r="AR926" s="254"/>
      <c r="AS926" s="254"/>
      <c r="AT926" s="254"/>
      <c r="AU926" s="254"/>
      <c r="AW926" s="283" t="str">
        <f t="shared" si="108"/>
        <v/>
      </c>
      <c r="AX926" s="283" t="str">
        <f t="shared" si="103"/>
        <v/>
      </c>
      <c r="AY926" s="283" t="str">
        <f t="shared" si="109"/>
        <v/>
      </c>
      <c r="AZ926" s="283" t="str">
        <f t="shared" si="110"/>
        <v/>
      </c>
      <c r="BA926" s="283" t="str">
        <f t="shared" si="111"/>
        <v/>
      </c>
      <c r="BD926" s="254" t="str">
        <f>IF(W926="","",IF(F926="休日",AW926,IF(F926="法休",AW926,VLOOKUP(F926,カレンダマスタ!$Q$56:$R$69,2,FALSE))))</f>
        <v/>
      </c>
      <c r="BG926" s="503" t="str">
        <f t="shared" si="107"/>
        <v/>
      </c>
      <c r="BH926" s="503" t="str">
        <f>IF(AX926="","",IF(P926&lt;&gt;"","",IF(BG926="CS","OK",IF(VLOOKUP(E926,カレンダマスタ!$A$5:$D$381,4,FALSE)&gt;0,"",IF(OR(AX926*24&gt;10.84,AZ926*24&lt;14.5)=TRUE,"×","OK")))))</f>
        <v/>
      </c>
    </row>
    <row r="927" spans="2:60">
      <c r="B927" s="111"/>
      <c r="C927" s="385" t="str">
        <f>IF(STEP!C927&lt;&gt;"",STEP!C927,"")</f>
        <v/>
      </c>
      <c r="D927" s="386" t="str">
        <f>IF(STEP!D927&lt;&gt;"",STEP!D927,"")</f>
        <v/>
      </c>
      <c r="E927" s="387" t="str">
        <f>IF(STEP!E927&lt;&gt;"",STEP!E927,"")</f>
        <v/>
      </c>
      <c r="F927" s="253"/>
      <c r="G927" s="252"/>
      <c r="H927" s="254"/>
      <c r="I927" s="254"/>
      <c r="J927" s="254"/>
      <c r="K927" s="254"/>
      <c r="L927" s="254"/>
      <c r="M927" s="254"/>
      <c r="N927" s="254"/>
      <c r="O927" s="254"/>
      <c r="P927" s="254"/>
      <c r="Q927" s="254"/>
      <c r="R927" s="254"/>
      <c r="S927" s="254"/>
      <c r="T927" s="254"/>
      <c r="U927" s="254"/>
      <c r="V927" s="254"/>
      <c r="W927" s="254"/>
      <c r="X927" s="254"/>
      <c r="Y927" s="254"/>
      <c r="Z927" s="254"/>
      <c r="AA927" s="254"/>
      <c r="AB927" s="254"/>
      <c r="AC927" s="254"/>
      <c r="AD927" s="254"/>
      <c r="AE927" s="255"/>
      <c r="AF927" s="255"/>
      <c r="AG927" s="255"/>
      <c r="AH927" s="255"/>
      <c r="AI927" s="255"/>
      <c r="AJ927" s="255"/>
      <c r="AK927" s="255"/>
      <c r="AL927" s="255"/>
      <c r="AM927" s="255"/>
      <c r="AN927" s="255"/>
      <c r="AO927" s="254"/>
      <c r="AP927" s="254"/>
      <c r="AQ927" s="254"/>
      <c r="AR927" s="254"/>
      <c r="AS927" s="254"/>
      <c r="AT927" s="254"/>
      <c r="AU927" s="254"/>
      <c r="AW927" s="283" t="str">
        <f t="shared" si="108"/>
        <v/>
      </c>
      <c r="AX927" s="283" t="str">
        <f t="shared" si="103"/>
        <v/>
      </c>
      <c r="AY927" s="283" t="str">
        <f t="shared" si="109"/>
        <v/>
      </c>
      <c r="AZ927" s="283" t="str">
        <f t="shared" si="110"/>
        <v/>
      </c>
      <c r="BA927" s="283" t="str">
        <f t="shared" si="111"/>
        <v/>
      </c>
      <c r="BD927" s="254" t="str">
        <f>IF(W927="","",IF(F927="休日",AW927,IF(F927="法休",AW927,VLOOKUP(F927,カレンダマスタ!$Q$56:$R$69,2,FALSE))))</f>
        <v/>
      </c>
      <c r="BG927" s="254" t="str">
        <f t="shared" si="107"/>
        <v/>
      </c>
      <c r="BH927" s="254" t="str">
        <f>IF(AX927="","",IF(P927&lt;&gt;"","",IF(BG927="CS","OK",IF(VLOOKUP(E927,カレンダマスタ!$A$5:$D$381,4,FALSE)&gt;0,"",IF(OR(AX927*24&gt;10.84,AZ927*24&lt;14.5)=TRUE,"×","OK")))))</f>
        <v/>
      </c>
    </row>
    <row r="928" spans="2:60">
      <c r="B928" s="111"/>
      <c r="C928" s="385" t="str">
        <f>IF(STEP!C928&lt;&gt;"",STEP!C928,"")</f>
        <v/>
      </c>
      <c r="D928" s="386" t="str">
        <f>IF(STEP!D928&lt;&gt;"",STEP!D928,"")</f>
        <v/>
      </c>
      <c r="E928" s="387" t="str">
        <f>IF(STEP!E928&lt;&gt;"",STEP!E928,"")</f>
        <v/>
      </c>
      <c r="F928" s="256"/>
      <c r="G928" s="257"/>
      <c r="H928" s="254"/>
      <c r="I928" s="254"/>
      <c r="J928" s="254"/>
      <c r="K928" s="254"/>
      <c r="L928" s="254"/>
      <c r="M928" s="254"/>
      <c r="N928" s="254"/>
      <c r="O928" s="254"/>
      <c r="P928" s="254"/>
      <c r="Q928" s="254"/>
      <c r="R928" s="254"/>
      <c r="S928" s="254"/>
      <c r="T928" s="254"/>
      <c r="U928" s="254"/>
      <c r="V928" s="254"/>
      <c r="W928" s="254"/>
      <c r="X928" s="254"/>
      <c r="Y928" s="254"/>
      <c r="Z928" s="254"/>
      <c r="AA928" s="254"/>
      <c r="AB928" s="254"/>
      <c r="AC928" s="254"/>
      <c r="AD928" s="254"/>
      <c r="AE928" s="255"/>
      <c r="AF928" s="255"/>
      <c r="AG928" s="255"/>
      <c r="AH928" s="255"/>
      <c r="AI928" s="255"/>
      <c r="AJ928" s="255"/>
      <c r="AK928" s="255"/>
      <c r="AL928" s="255"/>
      <c r="AM928" s="255"/>
      <c r="AN928" s="255"/>
      <c r="AO928" s="254"/>
      <c r="AP928" s="254"/>
      <c r="AQ928" s="254"/>
      <c r="AR928" s="254"/>
      <c r="AS928" s="254"/>
      <c r="AT928" s="254"/>
      <c r="AU928" s="254"/>
      <c r="AW928" s="283" t="str">
        <f t="shared" si="108"/>
        <v/>
      </c>
      <c r="AX928" s="283" t="str">
        <f t="shared" si="103"/>
        <v/>
      </c>
      <c r="AY928" s="283" t="str">
        <f t="shared" si="109"/>
        <v/>
      </c>
      <c r="AZ928" s="283" t="str">
        <f t="shared" si="110"/>
        <v/>
      </c>
      <c r="BA928" s="283" t="str">
        <f t="shared" si="111"/>
        <v/>
      </c>
      <c r="BD928" s="254" t="str">
        <f>IF(W928="","",IF(F928="休日",AW928,IF(F928="法休",AW928,VLOOKUP(F928,カレンダマスタ!$Q$56:$R$69,2,FALSE))))</f>
        <v/>
      </c>
      <c r="BG928" s="254" t="str">
        <f t="shared" si="107"/>
        <v/>
      </c>
      <c r="BH928" s="254" t="str">
        <f>IF(AX928="","",IF(P928&lt;&gt;"","",IF(BG928="CS","OK",IF(VLOOKUP(E928,カレンダマスタ!$A$5:$D$381,4,FALSE)&gt;0,"",IF(OR(AX928*24&gt;10.84,AZ928*24&lt;14.5)=TRUE,"×","OK")))))</f>
        <v/>
      </c>
    </row>
    <row r="929" spans="2:60">
      <c r="B929" s="111"/>
      <c r="C929" s="385" t="str">
        <f>IF(STEP!C929&lt;&gt;"",STEP!C929,"")</f>
        <v/>
      </c>
      <c r="D929" s="386" t="str">
        <f>IF(STEP!D929&lt;&gt;"",STEP!D929,"")</f>
        <v/>
      </c>
      <c r="E929" s="387" t="str">
        <f>IF(STEP!E929&lt;&gt;"",STEP!E929,"")</f>
        <v/>
      </c>
      <c r="F929" s="256"/>
      <c r="G929" s="257"/>
      <c r="H929" s="254"/>
      <c r="I929" s="254"/>
      <c r="J929" s="254"/>
      <c r="K929" s="254"/>
      <c r="L929" s="254"/>
      <c r="M929" s="254"/>
      <c r="N929" s="254"/>
      <c r="O929" s="254"/>
      <c r="P929" s="254"/>
      <c r="Q929" s="254"/>
      <c r="R929" s="254"/>
      <c r="S929" s="254"/>
      <c r="T929" s="254"/>
      <c r="U929" s="254"/>
      <c r="V929" s="254"/>
      <c r="W929" s="254"/>
      <c r="X929" s="254"/>
      <c r="Y929" s="254"/>
      <c r="Z929" s="254"/>
      <c r="AA929" s="254"/>
      <c r="AB929" s="254"/>
      <c r="AC929" s="254"/>
      <c r="AD929" s="254"/>
      <c r="AE929" s="255"/>
      <c r="AF929" s="255"/>
      <c r="AG929" s="255"/>
      <c r="AH929" s="255"/>
      <c r="AI929" s="255"/>
      <c r="AJ929" s="255"/>
      <c r="AK929" s="255"/>
      <c r="AL929" s="255"/>
      <c r="AM929" s="255"/>
      <c r="AN929" s="255"/>
      <c r="AO929" s="254"/>
      <c r="AP929" s="254"/>
      <c r="AQ929" s="254"/>
      <c r="AR929" s="254"/>
      <c r="AS929" s="254"/>
      <c r="AT929" s="254"/>
      <c r="AU929" s="254"/>
      <c r="AW929" s="283" t="str">
        <f t="shared" si="108"/>
        <v/>
      </c>
      <c r="AX929" s="283" t="str">
        <f t="shared" si="103"/>
        <v/>
      </c>
      <c r="AY929" s="283" t="str">
        <f t="shared" si="109"/>
        <v/>
      </c>
      <c r="AZ929" s="283" t="str">
        <f t="shared" si="110"/>
        <v/>
      </c>
      <c r="BA929" s="283" t="str">
        <f t="shared" si="111"/>
        <v/>
      </c>
      <c r="BD929" s="254" t="str">
        <f>IF(W929="","",IF(F929="休日",AW929,IF(F929="法休",AW929,VLOOKUP(F929,カレンダマスタ!$Q$56:$R$69,2,FALSE))))</f>
        <v/>
      </c>
      <c r="BG929" s="254" t="str">
        <f t="shared" si="107"/>
        <v/>
      </c>
      <c r="BH929" s="254" t="str">
        <f>IF(AX929="","",IF(P929&lt;&gt;"","",IF(BG929="CS","OK",IF(VLOOKUP(E929,カレンダマスタ!$A$5:$D$381,4,FALSE)&gt;0,"",IF(OR(AX929*24&gt;10.84,AZ929*24&lt;14.5)=TRUE,"×","OK")))))</f>
        <v/>
      </c>
    </row>
    <row r="930" spans="2:60">
      <c r="B930" s="111"/>
      <c r="C930" s="385" t="str">
        <f>IF(STEP!C930&lt;&gt;"",STEP!C930,"")</f>
        <v/>
      </c>
      <c r="D930" s="386" t="str">
        <f>IF(STEP!D930&lt;&gt;"",STEP!D930,"")</f>
        <v/>
      </c>
      <c r="E930" s="387" t="str">
        <f>IF(STEP!E930&lt;&gt;"",STEP!E930,"")</f>
        <v/>
      </c>
      <c r="F930" s="256"/>
      <c r="G930" s="257"/>
      <c r="H930" s="254"/>
      <c r="I930" s="254"/>
      <c r="J930" s="254"/>
      <c r="K930" s="254"/>
      <c r="L930" s="254"/>
      <c r="M930" s="254"/>
      <c r="N930" s="254"/>
      <c r="O930" s="254"/>
      <c r="P930" s="254"/>
      <c r="Q930" s="254"/>
      <c r="R930" s="254"/>
      <c r="S930" s="254"/>
      <c r="T930" s="254"/>
      <c r="U930" s="254"/>
      <c r="V930" s="254"/>
      <c r="W930" s="254"/>
      <c r="X930" s="254"/>
      <c r="Y930" s="254"/>
      <c r="Z930" s="254"/>
      <c r="AA930" s="254"/>
      <c r="AB930" s="254"/>
      <c r="AC930" s="254"/>
      <c r="AD930" s="254"/>
      <c r="AE930" s="255"/>
      <c r="AF930" s="255"/>
      <c r="AG930" s="255"/>
      <c r="AH930" s="255"/>
      <c r="AI930" s="255"/>
      <c r="AJ930" s="255"/>
      <c r="AK930" s="255"/>
      <c r="AL930" s="255"/>
      <c r="AM930" s="255"/>
      <c r="AN930" s="255"/>
      <c r="AO930" s="254"/>
      <c r="AP930" s="254"/>
      <c r="AQ930" s="254"/>
      <c r="AR930" s="254"/>
      <c r="AS930" s="254"/>
      <c r="AT930" s="254"/>
      <c r="AU930" s="254"/>
      <c r="AW930" s="283" t="str">
        <f t="shared" si="108"/>
        <v/>
      </c>
      <c r="AX930" s="283" t="str">
        <f t="shared" ref="AX930:AX990" si="112">IF(W930&lt;&gt;"",IF(W930&lt;&gt;"",IF(OR(K930="早出",AND(BD930&lt;AW930,K930&lt;&gt;"有償遅刻")),AW930,BD930),""),"")</f>
        <v/>
      </c>
      <c r="AY930" s="283" t="str">
        <f t="shared" si="109"/>
        <v/>
      </c>
      <c r="AZ930" s="283" t="str">
        <f t="shared" si="110"/>
        <v/>
      </c>
      <c r="BA930" s="283" t="str">
        <f t="shared" si="111"/>
        <v/>
      </c>
      <c r="BD930" s="254" t="str">
        <f>IF(W930="","",IF(F930="休日",AW930,IF(F930="法休",AW930,VLOOKUP(F930,カレンダマスタ!$Q$56:$R$69,2,FALSE))))</f>
        <v/>
      </c>
      <c r="BG930" s="254" t="str">
        <f t="shared" si="107"/>
        <v/>
      </c>
      <c r="BH930" s="254" t="str">
        <f>IF(AX930="","",IF(P930&lt;&gt;"","",IF(BG930="CS","OK",IF(VLOOKUP(E930,カレンダマスタ!$A$5:$D$381,4,FALSE)&gt;0,"",IF(OR(AX930*24&gt;10.84,AZ930*24&lt;14.5)=TRUE,"×","OK")))))</f>
        <v/>
      </c>
    </row>
    <row r="931" spans="2:60">
      <c r="B931" s="111"/>
      <c r="C931" s="388" t="str">
        <f>IF(STEP!C931&lt;&gt;"",STEP!C931,"")</f>
        <v/>
      </c>
      <c r="D931" s="389" t="str">
        <f>IF(STEP!D931&lt;&gt;"",STEP!D931,"")</f>
        <v/>
      </c>
      <c r="E931" s="390" t="str">
        <f>IF(STEP!E931&lt;&gt;"",STEP!E931,"")</f>
        <v/>
      </c>
      <c r="F931" s="259"/>
      <c r="G931" s="266"/>
      <c r="H931" s="260"/>
      <c r="I931" s="260"/>
      <c r="J931" s="260"/>
      <c r="K931" s="260"/>
      <c r="L931" s="260"/>
      <c r="M931" s="260"/>
      <c r="N931" s="260"/>
      <c r="O931" s="260"/>
      <c r="P931" s="260"/>
      <c r="Q931" s="260"/>
      <c r="R931" s="260"/>
      <c r="S931" s="260"/>
      <c r="T931" s="260"/>
      <c r="U931" s="260"/>
      <c r="V931" s="260"/>
      <c r="W931" s="260"/>
      <c r="X931" s="260"/>
      <c r="Y931" s="260"/>
      <c r="Z931" s="260"/>
      <c r="AA931" s="260"/>
      <c r="AB931" s="260"/>
      <c r="AC931" s="260"/>
      <c r="AD931" s="260"/>
      <c r="AE931" s="261"/>
      <c r="AF931" s="261"/>
      <c r="AG931" s="261"/>
      <c r="AH931" s="261"/>
      <c r="AI931" s="261"/>
      <c r="AJ931" s="261"/>
      <c r="AK931" s="261"/>
      <c r="AL931" s="261"/>
      <c r="AM931" s="261"/>
      <c r="AN931" s="261"/>
      <c r="AO931" s="260"/>
      <c r="AP931" s="260"/>
      <c r="AQ931" s="260"/>
      <c r="AR931" s="260"/>
      <c r="AS931" s="260"/>
      <c r="AT931" s="260"/>
      <c r="AU931" s="260"/>
      <c r="AW931" s="284" t="str">
        <f t="shared" si="108"/>
        <v/>
      </c>
      <c r="AX931" s="284" t="str">
        <f t="shared" si="112"/>
        <v/>
      </c>
      <c r="AY931" s="284" t="str">
        <f t="shared" si="109"/>
        <v/>
      </c>
      <c r="AZ931" s="284" t="str">
        <f t="shared" si="110"/>
        <v/>
      </c>
      <c r="BA931" s="284" t="str">
        <f t="shared" si="111"/>
        <v/>
      </c>
      <c r="BD931" s="260" t="str">
        <f>IF(W931="","",IF(F931="休日",AW931,IF(F931="法休",AW931,VLOOKUP(F931,カレンダマスタ!$Q$56:$R$69,2,FALSE))))</f>
        <v/>
      </c>
      <c r="BG931" s="260" t="str">
        <f t="shared" ref="BG931:BG990" si="113">BG930</f>
        <v/>
      </c>
      <c r="BH931" s="260" t="str">
        <f>IF(AX931="","",IF(P931&lt;&gt;"","",IF(BG931="CS","OK",IF(VLOOKUP(E931,カレンダマスタ!$A$5:$D$381,4,FALSE)&gt;0,"",IF(OR(AX931*24&gt;10.84,AZ931*24&lt;14.5)=TRUE,"×","OK")))))</f>
        <v/>
      </c>
    </row>
    <row r="932" spans="2:60">
      <c r="B932" s="111"/>
      <c r="C932" s="391" t="str">
        <f>IF(STEP!C932&lt;&gt;"",STEP!C932,"")</f>
        <v/>
      </c>
      <c r="D932" s="392" t="str">
        <f>IF(STEP!D932&lt;&gt;"",STEP!D932,"")</f>
        <v/>
      </c>
      <c r="E932" s="393" t="str">
        <f>IF(STEP!E932&lt;&gt;"",STEP!E932,"")</f>
        <v/>
      </c>
      <c r="F932" s="263"/>
      <c r="G932" s="267"/>
      <c r="H932" s="264"/>
      <c r="I932" s="264"/>
      <c r="J932" s="264"/>
      <c r="K932" s="264"/>
      <c r="L932" s="264"/>
      <c r="M932" s="264"/>
      <c r="N932" s="264"/>
      <c r="O932" s="264"/>
      <c r="P932" s="264"/>
      <c r="Q932" s="264"/>
      <c r="R932" s="264"/>
      <c r="S932" s="264"/>
      <c r="T932" s="264"/>
      <c r="U932" s="264"/>
      <c r="V932" s="264"/>
      <c r="W932" s="264"/>
      <c r="X932" s="264"/>
      <c r="Y932" s="264"/>
      <c r="Z932" s="264"/>
      <c r="AA932" s="264"/>
      <c r="AB932" s="264"/>
      <c r="AC932" s="264"/>
      <c r="AD932" s="264"/>
      <c r="AE932" s="265"/>
      <c r="AF932" s="265"/>
      <c r="AG932" s="265"/>
      <c r="AH932" s="265"/>
      <c r="AI932" s="265"/>
      <c r="AJ932" s="265"/>
      <c r="AK932" s="265"/>
      <c r="AL932" s="265"/>
      <c r="AM932" s="265"/>
      <c r="AN932" s="265"/>
      <c r="AO932" s="264"/>
      <c r="AP932" s="264"/>
      <c r="AQ932" s="264"/>
      <c r="AR932" s="264"/>
      <c r="AS932" s="264"/>
      <c r="AT932" s="264"/>
      <c r="AU932" s="264"/>
      <c r="AW932" s="285" t="str">
        <f t="shared" si="108"/>
        <v/>
      </c>
      <c r="AX932" s="285" t="str">
        <f t="shared" si="112"/>
        <v/>
      </c>
      <c r="AY932" s="285" t="str">
        <f t="shared" si="109"/>
        <v/>
      </c>
      <c r="AZ932" s="285" t="str">
        <f t="shared" si="110"/>
        <v/>
      </c>
      <c r="BA932" s="285" t="str">
        <f t="shared" si="111"/>
        <v/>
      </c>
      <c r="BD932" s="264" t="str">
        <f>IF(W932="","",IF(F932="休日",AW932,IF(F932="法休",AW932,VLOOKUP(F932,カレンダマスタ!$Q$56:$R$69,2,FALSE))))</f>
        <v/>
      </c>
      <c r="BG932" s="264" t="str">
        <f t="shared" si="113"/>
        <v/>
      </c>
      <c r="BH932" s="264" t="str">
        <f>IF(AX932="","",IF(P932&lt;&gt;"","",IF(BG932="CS","OK",IF(VLOOKUP(E932,カレンダマスタ!$A$5:$D$381,4,FALSE)&gt;0,"",IF(OR(AX932*24&gt;10.84,AZ932*24&lt;14.5)=TRUE,"×","OK")))))</f>
        <v/>
      </c>
    </row>
    <row r="933" spans="2:60">
      <c r="B933" s="111"/>
      <c r="C933" s="385" t="str">
        <f>IF(STEP!C933&lt;&gt;"",STEP!C933,"")</f>
        <v/>
      </c>
      <c r="D933" s="386" t="str">
        <f>IF(STEP!D933&lt;&gt;"",STEP!D933,"")</f>
        <v/>
      </c>
      <c r="E933" s="387" t="str">
        <f>IF(STEP!E933&lt;&gt;"",STEP!E933,"")</f>
        <v/>
      </c>
      <c r="F933" s="253"/>
      <c r="G933" s="252"/>
      <c r="H933" s="254"/>
      <c r="I933" s="254"/>
      <c r="J933" s="254"/>
      <c r="K933" s="254"/>
      <c r="L933" s="254"/>
      <c r="M933" s="254"/>
      <c r="N933" s="254"/>
      <c r="O933" s="254"/>
      <c r="P933" s="254"/>
      <c r="Q933" s="254"/>
      <c r="R933" s="254"/>
      <c r="S933" s="254"/>
      <c r="T933" s="254"/>
      <c r="U933" s="254"/>
      <c r="V933" s="254"/>
      <c r="W933" s="254"/>
      <c r="X933" s="254"/>
      <c r="Y933" s="254"/>
      <c r="Z933" s="254"/>
      <c r="AA933" s="254"/>
      <c r="AB933" s="254"/>
      <c r="AC933" s="254"/>
      <c r="AD933" s="254"/>
      <c r="AE933" s="255"/>
      <c r="AF933" s="255"/>
      <c r="AG933" s="255"/>
      <c r="AH933" s="255"/>
      <c r="AI933" s="255"/>
      <c r="AJ933" s="255"/>
      <c r="AK933" s="255"/>
      <c r="AL933" s="255"/>
      <c r="AM933" s="255"/>
      <c r="AN933" s="255"/>
      <c r="AO933" s="254"/>
      <c r="AP933" s="254"/>
      <c r="AQ933" s="254"/>
      <c r="AR933" s="254"/>
      <c r="AS933" s="254"/>
      <c r="AT933" s="254"/>
      <c r="AU933" s="254"/>
      <c r="AW933" s="283" t="str">
        <f t="shared" si="108"/>
        <v/>
      </c>
      <c r="AX933" s="283" t="str">
        <f t="shared" si="112"/>
        <v/>
      </c>
      <c r="AY933" s="283" t="str">
        <f t="shared" si="109"/>
        <v/>
      </c>
      <c r="AZ933" s="283" t="str">
        <f t="shared" si="110"/>
        <v/>
      </c>
      <c r="BA933" s="283" t="str">
        <f t="shared" si="111"/>
        <v/>
      </c>
      <c r="BD933" s="254" t="str">
        <f>IF(W933="","",IF(F933="休日",AW933,IF(F933="法休",AW933,VLOOKUP(F933,カレンダマスタ!$Q$56:$R$69,2,FALSE))))</f>
        <v/>
      </c>
      <c r="BG933" s="503" t="str">
        <f t="shared" si="113"/>
        <v/>
      </c>
      <c r="BH933" s="503" t="str">
        <f>IF(AX933="","",IF(P933&lt;&gt;"","",IF(BG933="CS","OK",IF(VLOOKUP(E933,カレンダマスタ!$A$5:$D$381,4,FALSE)&gt;0,"",IF(OR(AX933*24&gt;10.84,AZ933*24&lt;14.5)=TRUE,"×","OK")))))</f>
        <v/>
      </c>
    </row>
    <row r="934" spans="2:60">
      <c r="B934" s="111"/>
      <c r="C934" s="385" t="str">
        <f>IF(STEP!C934&lt;&gt;"",STEP!C934,"")</f>
        <v/>
      </c>
      <c r="D934" s="386" t="str">
        <f>IF(STEP!D934&lt;&gt;"",STEP!D934,"")</f>
        <v/>
      </c>
      <c r="E934" s="387" t="str">
        <f>IF(STEP!E934&lt;&gt;"",STEP!E934,"")</f>
        <v/>
      </c>
      <c r="F934" s="253"/>
      <c r="G934" s="252"/>
      <c r="H934" s="254"/>
      <c r="I934" s="254"/>
      <c r="J934" s="254"/>
      <c r="K934" s="254"/>
      <c r="L934" s="254"/>
      <c r="M934" s="254"/>
      <c r="N934" s="254"/>
      <c r="O934" s="254"/>
      <c r="P934" s="254"/>
      <c r="Q934" s="254"/>
      <c r="R934" s="254"/>
      <c r="S934" s="254"/>
      <c r="T934" s="254"/>
      <c r="U934" s="254"/>
      <c r="V934" s="254"/>
      <c r="W934" s="254"/>
      <c r="X934" s="254"/>
      <c r="Y934" s="254"/>
      <c r="Z934" s="254"/>
      <c r="AA934" s="254"/>
      <c r="AB934" s="254"/>
      <c r="AC934" s="254"/>
      <c r="AD934" s="254"/>
      <c r="AE934" s="255"/>
      <c r="AF934" s="255"/>
      <c r="AG934" s="255"/>
      <c r="AH934" s="255"/>
      <c r="AI934" s="255"/>
      <c r="AJ934" s="255"/>
      <c r="AK934" s="255"/>
      <c r="AL934" s="255"/>
      <c r="AM934" s="255"/>
      <c r="AN934" s="255"/>
      <c r="AO934" s="254"/>
      <c r="AP934" s="254"/>
      <c r="AQ934" s="254"/>
      <c r="AR934" s="254"/>
      <c r="AS934" s="254"/>
      <c r="AT934" s="254"/>
      <c r="AU934" s="254"/>
      <c r="AW934" s="283" t="str">
        <f t="shared" si="108"/>
        <v/>
      </c>
      <c r="AX934" s="283" t="str">
        <f t="shared" si="112"/>
        <v/>
      </c>
      <c r="AY934" s="283" t="str">
        <f t="shared" si="109"/>
        <v/>
      </c>
      <c r="AZ934" s="283" t="str">
        <f t="shared" si="110"/>
        <v/>
      </c>
      <c r="BA934" s="283" t="str">
        <f t="shared" si="111"/>
        <v/>
      </c>
      <c r="BD934" s="254" t="str">
        <f>IF(W934="","",IF(F934="休日",AW934,IF(F934="法休",AW934,VLOOKUP(F934,カレンダマスタ!$Q$56:$R$69,2,FALSE))))</f>
        <v/>
      </c>
      <c r="BG934" s="254" t="str">
        <f t="shared" si="113"/>
        <v/>
      </c>
      <c r="BH934" s="254" t="str">
        <f>IF(AX934="","",IF(P934&lt;&gt;"","",IF(BG934="CS","OK",IF(VLOOKUP(E934,カレンダマスタ!$A$5:$D$381,4,FALSE)&gt;0,"",IF(OR(AX934*24&gt;10.84,AZ934*24&lt;14.5)=TRUE,"×","OK")))))</f>
        <v/>
      </c>
    </row>
    <row r="935" spans="2:60">
      <c r="B935" s="111"/>
      <c r="C935" s="385" t="str">
        <f>IF(STEP!C935&lt;&gt;"",STEP!C935,"")</f>
        <v/>
      </c>
      <c r="D935" s="386" t="str">
        <f>IF(STEP!D935&lt;&gt;"",STEP!D935,"")</f>
        <v/>
      </c>
      <c r="E935" s="387" t="str">
        <f>IF(STEP!E935&lt;&gt;"",STEP!E935,"")</f>
        <v/>
      </c>
      <c r="F935" s="253"/>
      <c r="G935" s="252"/>
      <c r="H935" s="254"/>
      <c r="I935" s="254"/>
      <c r="J935" s="254"/>
      <c r="K935" s="254"/>
      <c r="L935" s="254"/>
      <c r="M935" s="254"/>
      <c r="N935" s="254"/>
      <c r="O935" s="254"/>
      <c r="P935" s="254"/>
      <c r="Q935" s="254"/>
      <c r="R935" s="254"/>
      <c r="S935" s="254"/>
      <c r="T935" s="254"/>
      <c r="U935" s="254"/>
      <c r="V935" s="254"/>
      <c r="W935" s="254"/>
      <c r="X935" s="254"/>
      <c r="Y935" s="254"/>
      <c r="Z935" s="254"/>
      <c r="AA935" s="254"/>
      <c r="AB935" s="254"/>
      <c r="AC935" s="254"/>
      <c r="AD935" s="254"/>
      <c r="AE935" s="255"/>
      <c r="AF935" s="255"/>
      <c r="AG935" s="255"/>
      <c r="AH935" s="255"/>
      <c r="AI935" s="255"/>
      <c r="AJ935" s="255"/>
      <c r="AK935" s="255"/>
      <c r="AL935" s="255"/>
      <c r="AM935" s="255"/>
      <c r="AN935" s="255"/>
      <c r="AO935" s="254"/>
      <c r="AP935" s="254"/>
      <c r="AQ935" s="254"/>
      <c r="AR935" s="254"/>
      <c r="AS935" s="254"/>
      <c r="AT935" s="254"/>
      <c r="AU935" s="254"/>
      <c r="AW935" s="283" t="str">
        <f t="shared" si="108"/>
        <v/>
      </c>
      <c r="AX935" s="283" t="str">
        <f t="shared" si="112"/>
        <v/>
      </c>
      <c r="AY935" s="283" t="str">
        <f t="shared" si="109"/>
        <v/>
      </c>
      <c r="AZ935" s="283" t="str">
        <f t="shared" si="110"/>
        <v/>
      </c>
      <c r="BA935" s="283" t="str">
        <f t="shared" si="111"/>
        <v/>
      </c>
      <c r="BD935" s="254" t="str">
        <f>IF(W935="","",IF(F935="休日",AW935,IF(F935="法休",AW935,VLOOKUP(F935,カレンダマスタ!$Q$56:$R$69,2,FALSE))))</f>
        <v/>
      </c>
      <c r="BG935" s="254" t="str">
        <f t="shared" si="113"/>
        <v/>
      </c>
      <c r="BH935" s="254" t="str">
        <f>IF(AX935="","",IF(P935&lt;&gt;"","",IF(BG935="CS","OK",IF(VLOOKUP(E935,カレンダマスタ!$A$5:$D$381,4,FALSE)&gt;0,"",IF(OR(AX935*24&gt;10.84,AZ935*24&lt;14.5)=TRUE,"×","OK")))))</f>
        <v/>
      </c>
    </row>
    <row r="936" spans="2:60">
      <c r="B936" s="111"/>
      <c r="C936" s="385" t="str">
        <f>IF(STEP!C936&lt;&gt;"",STEP!C936,"")</f>
        <v/>
      </c>
      <c r="D936" s="386" t="str">
        <f>IF(STEP!D936&lt;&gt;"",STEP!D936,"")</f>
        <v/>
      </c>
      <c r="E936" s="387" t="str">
        <f>IF(STEP!E936&lt;&gt;"",STEP!E936,"")</f>
        <v/>
      </c>
      <c r="F936" s="256"/>
      <c r="G936" s="257"/>
      <c r="H936" s="254"/>
      <c r="I936" s="254"/>
      <c r="J936" s="254"/>
      <c r="K936" s="254"/>
      <c r="L936" s="254"/>
      <c r="M936" s="254"/>
      <c r="N936" s="254"/>
      <c r="O936" s="254"/>
      <c r="P936" s="254"/>
      <c r="Q936" s="254"/>
      <c r="R936" s="254"/>
      <c r="S936" s="254"/>
      <c r="T936" s="254"/>
      <c r="U936" s="254"/>
      <c r="V936" s="254"/>
      <c r="W936" s="254"/>
      <c r="X936" s="254"/>
      <c r="Y936" s="254"/>
      <c r="Z936" s="254"/>
      <c r="AA936" s="254"/>
      <c r="AB936" s="254"/>
      <c r="AC936" s="254"/>
      <c r="AD936" s="254"/>
      <c r="AE936" s="255"/>
      <c r="AF936" s="255"/>
      <c r="AG936" s="255"/>
      <c r="AH936" s="255"/>
      <c r="AI936" s="255"/>
      <c r="AJ936" s="255"/>
      <c r="AK936" s="255"/>
      <c r="AL936" s="255"/>
      <c r="AM936" s="255"/>
      <c r="AN936" s="255"/>
      <c r="AO936" s="254"/>
      <c r="AP936" s="254"/>
      <c r="AQ936" s="254"/>
      <c r="AR936" s="254"/>
      <c r="AS936" s="254"/>
      <c r="AT936" s="254"/>
      <c r="AU936" s="254"/>
      <c r="AW936" s="283" t="str">
        <f t="shared" si="108"/>
        <v/>
      </c>
      <c r="AX936" s="283" t="str">
        <f t="shared" si="112"/>
        <v/>
      </c>
      <c r="AY936" s="283" t="str">
        <f t="shared" si="109"/>
        <v/>
      </c>
      <c r="AZ936" s="283" t="str">
        <f t="shared" si="110"/>
        <v/>
      </c>
      <c r="BA936" s="283" t="str">
        <f t="shared" si="111"/>
        <v/>
      </c>
      <c r="BD936" s="254" t="str">
        <f>IF(W936="","",IF(F936="休日",AW936,IF(F936="法休",AW936,VLOOKUP(F936,カレンダマスタ!$Q$56:$R$69,2,FALSE))))</f>
        <v/>
      </c>
      <c r="BG936" s="254" t="str">
        <f t="shared" si="113"/>
        <v/>
      </c>
      <c r="BH936" s="254" t="str">
        <f>IF(AX936="","",IF(P936&lt;&gt;"","",IF(BG936="CS","OK",IF(VLOOKUP(E936,カレンダマスタ!$A$5:$D$381,4,FALSE)&gt;0,"",IF(OR(AX936*24&gt;10.84,AZ936*24&lt;14.5)=TRUE,"×","OK")))))</f>
        <v/>
      </c>
    </row>
    <row r="937" spans="2:60">
      <c r="B937" s="111"/>
      <c r="C937" s="385" t="str">
        <f>IF(STEP!C937&lt;&gt;"",STEP!C937,"")</f>
        <v/>
      </c>
      <c r="D937" s="386" t="str">
        <f>IF(STEP!D937&lt;&gt;"",STEP!D937,"")</f>
        <v/>
      </c>
      <c r="E937" s="387" t="str">
        <f>IF(STEP!E937&lt;&gt;"",STEP!E937,"")</f>
        <v/>
      </c>
      <c r="F937" s="256"/>
      <c r="G937" s="257"/>
      <c r="H937" s="254"/>
      <c r="I937" s="254"/>
      <c r="J937" s="254"/>
      <c r="K937" s="254"/>
      <c r="L937" s="254"/>
      <c r="M937" s="254"/>
      <c r="N937" s="254"/>
      <c r="O937" s="254"/>
      <c r="P937" s="254"/>
      <c r="Q937" s="254"/>
      <c r="R937" s="254"/>
      <c r="S937" s="254"/>
      <c r="T937" s="254"/>
      <c r="U937" s="254"/>
      <c r="V937" s="254"/>
      <c r="W937" s="254"/>
      <c r="X937" s="254"/>
      <c r="Y937" s="254"/>
      <c r="Z937" s="254"/>
      <c r="AA937" s="254"/>
      <c r="AB937" s="254"/>
      <c r="AC937" s="254"/>
      <c r="AD937" s="254"/>
      <c r="AE937" s="255"/>
      <c r="AF937" s="255"/>
      <c r="AG937" s="255"/>
      <c r="AH937" s="255"/>
      <c r="AI937" s="255"/>
      <c r="AJ937" s="255"/>
      <c r="AK937" s="255"/>
      <c r="AL937" s="255"/>
      <c r="AM937" s="255"/>
      <c r="AN937" s="255"/>
      <c r="AO937" s="254"/>
      <c r="AP937" s="254"/>
      <c r="AQ937" s="254"/>
      <c r="AR937" s="254"/>
      <c r="AS937" s="254"/>
      <c r="AT937" s="254"/>
      <c r="AU937" s="254"/>
      <c r="AW937" s="283" t="str">
        <f t="shared" si="108"/>
        <v/>
      </c>
      <c r="AX937" s="283" t="str">
        <f t="shared" si="112"/>
        <v/>
      </c>
      <c r="AY937" s="283" t="str">
        <f t="shared" si="109"/>
        <v/>
      </c>
      <c r="AZ937" s="283" t="str">
        <f t="shared" si="110"/>
        <v/>
      </c>
      <c r="BA937" s="283" t="str">
        <f t="shared" si="111"/>
        <v/>
      </c>
      <c r="BD937" s="254" t="str">
        <f>IF(W937="","",IF(F937="休日",AW937,IF(F937="法休",AW937,VLOOKUP(F937,カレンダマスタ!$Q$56:$R$69,2,FALSE))))</f>
        <v/>
      </c>
      <c r="BG937" s="254" t="str">
        <f t="shared" si="113"/>
        <v/>
      </c>
      <c r="BH937" s="254" t="str">
        <f>IF(AX937="","",IF(P937&lt;&gt;"","",IF(BG937="CS","OK",IF(VLOOKUP(E937,カレンダマスタ!$A$5:$D$381,4,FALSE)&gt;0,"",IF(OR(AX937*24&gt;10.84,AZ937*24&lt;14.5)=TRUE,"×","OK")))))</f>
        <v/>
      </c>
    </row>
    <row r="938" spans="2:60">
      <c r="B938" s="111"/>
      <c r="C938" s="388" t="str">
        <f>IF(STEP!C938&lt;&gt;"",STEP!C938,"")</f>
        <v/>
      </c>
      <c r="D938" s="389" t="str">
        <f>IF(STEP!D938&lt;&gt;"",STEP!D938,"")</f>
        <v/>
      </c>
      <c r="E938" s="390" t="str">
        <f>IF(STEP!E938&lt;&gt;"",STEP!E938,"")</f>
        <v/>
      </c>
      <c r="F938" s="259"/>
      <c r="G938" s="266"/>
      <c r="H938" s="260"/>
      <c r="I938" s="260"/>
      <c r="J938" s="260"/>
      <c r="K938" s="260"/>
      <c r="L938" s="260"/>
      <c r="M938" s="260"/>
      <c r="N938" s="260"/>
      <c r="O938" s="260"/>
      <c r="P938" s="260"/>
      <c r="Q938" s="260"/>
      <c r="R938" s="260"/>
      <c r="S938" s="260"/>
      <c r="T938" s="260"/>
      <c r="U938" s="260"/>
      <c r="V938" s="260"/>
      <c r="W938" s="260"/>
      <c r="X938" s="260"/>
      <c r="Y938" s="260"/>
      <c r="Z938" s="260"/>
      <c r="AA938" s="260"/>
      <c r="AB938" s="260"/>
      <c r="AC938" s="260"/>
      <c r="AD938" s="260"/>
      <c r="AE938" s="261"/>
      <c r="AF938" s="261"/>
      <c r="AG938" s="261"/>
      <c r="AH938" s="261"/>
      <c r="AI938" s="261"/>
      <c r="AJ938" s="261"/>
      <c r="AK938" s="261"/>
      <c r="AL938" s="261"/>
      <c r="AM938" s="261"/>
      <c r="AN938" s="261"/>
      <c r="AO938" s="260"/>
      <c r="AP938" s="260"/>
      <c r="AQ938" s="260"/>
      <c r="AR938" s="260"/>
      <c r="AS938" s="260"/>
      <c r="AT938" s="260"/>
      <c r="AU938" s="260"/>
      <c r="AW938" s="284" t="str">
        <f t="shared" si="108"/>
        <v/>
      </c>
      <c r="AX938" s="284" t="str">
        <f t="shared" si="112"/>
        <v/>
      </c>
      <c r="AY938" s="284" t="str">
        <f t="shared" si="109"/>
        <v/>
      </c>
      <c r="AZ938" s="284" t="str">
        <f t="shared" si="110"/>
        <v/>
      </c>
      <c r="BA938" s="284" t="str">
        <f t="shared" si="111"/>
        <v/>
      </c>
      <c r="BD938" s="260" t="str">
        <f>IF(W938="","",IF(F938="休日",AW938,IF(F938="法休",AW938,VLOOKUP(F938,カレンダマスタ!$Q$56:$R$69,2,FALSE))))</f>
        <v/>
      </c>
      <c r="BG938" s="260" t="str">
        <f t="shared" si="113"/>
        <v/>
      </c>
      <c r="BH938" s="260" t="str">
        <f>IF(AX938="","",IF(P938&lt;&gt;"","",IF(BG938="CS","OK",IF(VLOOKUP(E938,カレンダマスタ!$A$5:$D$381,4,FALSE)&gt;0,"",IF(OR(AX938*24&gt;10.84,AZ938*24&lt;14.5)=TRUE,"×","OK")))))</f>
        <v/>
      </c>
    </row>
    <row r="939" spans="2:60">
      <c r="B939" s="111"/>
      <c r="C939" s="394" t="str">
        <f>IF(STEP!C939&lt;&gt;"",STEP!C939,"")</f>
        <v/>
      </c>
      <c r="D939" s="395" t="str">
        <f>IF(STEP!D939&lt;&gt;"",STEP!D939,"")</f>
        <v/>
      </c>
      <c r="E939" s="396" t="str">
        <f>IF(STEP!E939&lt;&gt;"",STEP!E939,"")</f>
        <v/>
      </c>
      <c r="F939" s="269"/>
      <c r="G939" s="268"/>
      <c r="H939" s="270"/>
      <c r="I939" s="270"/>
      <c r="J939" s="270"/>
      <c r="K939" s="270"/>
      <c r="L939" s="270"/>
      <c r="M939" s="270"/>
      <c r="N939" s="270"/>
      <c r="O939" s="270"/>
      <c r="P939" s="270"/>
      <c r="Q939" s="270"/>
      <c r="R939" s="270"/>
      <c r="S939" s="270"/>
      <c r="T939" s="270"/>
      <c r="U939" s="270"/>
      <c r="V939" s="270"/>
      <c r="W939" s="270"/>
      <c r="X939" s="270"/>
      <c r="Y939" s="270"/>
      <c r="Z939" s="270"/>
      <c r="AA939" s="270"/>
      <c r="AB939" s="270"/>
      <c r="AC939" s="270"/>
      <c r="AD939" s="270"/>
      <c r="AE939" s="271"/>
      <c r="AF939" s="271"/>
      <c r="AG939" s="271"/>
      <c r="AH939" s="271"/>
      <c r="AI939" s="271"/>
      <c r="AJ939" s="271"/>
      <c r="AK939" s="271"/>
      <c r="AL939" s="271"/>
      <c r="AM939" s="271"/>
      <c r="AN939" s="271"/>
      <c r="AO939" s="270"/>
      <c r="AP939" s="270"/>
      <c r="AQ939" s="270"/>
      <c r="AR939" s="270"/>
      <c r="AS939" s="270"/>
      <c r="AT939" s="270"/>
      <c r="AU939" s="270"/>
      <c r="AW939" s="282" t="str">
        <f t="shared" si="108"/>
        <v/>
      </c>
      <c r="AX939" s="282" t="str">
        <f t="shared" si="112"/>
        <v/>
      </c>
      <c r="AY939" s="282" t="str">
        <f t="shared" si="109"/>
        <v/>
      </c>
      <c r="AZ939" s="282" t="str">
        <f t="shared" si="110"/>
        <v/>
      </c>
      <c r="BA939" s="282" t="str">
        <f t="shared" si="111"/>
        <v/>
      </c>
      <c r="BD939" s="270" t="str">
        <f>IF(W939="","",IF(F939="休日",AW939,IF(F939="法休",AW939,VLOOKUP(F939,カレンダマスタ!$Q$56:$R$69,2,FALSE))))</f>
        <v/>
      </c>
      <c r="BG939" s="270" t="str">
        <f t="shared" si="113"/>
        <v/>
      </c>
      <c r="BH939" s="270" t="str">
        <f>IF(AX939="","",IF(P939&lt;&gt;"","",IF(BG939="CS","OK",IF(VLOOKUP(E939,カレンダマスタ!$A$5:$D$381,4,FALSE)&gt;0,"",IF(OR(AX939*24&gt;10.84,AZ939*24&lt;14.5)=TRUE,"×","OK")))))</f>
        <v/>
      </c>
    </row>
    <row r="940" spans="2:60">
      <c r="B940" s="111"/>
      <c r="C940" s="385" t="str">
        <f>IF(STEP!C940&lt;&gt;"",STEP!C940,"")</f>
        <v/>
      </c>
      <c r="D940" s="386" t="str">
        <f>IF(STEP!D940&lt;&gt;"",STEP!D940,"")</f>
        <v/>
      </c>
      <c r="E940" s="387" t="str">
        <f>IF(STEP!E940&lt;&gt;"",STEP!E940,"")</f>
        <v/>
      </c>
      <c r="F940" s="253"/>
      <c r="G940" s="252"/>
      <c r="H940" s="254"/>
      <c r="I940" s="254"/>
      <c r="J940" s="254"/>
      <c r="K940" s="254"/>
      <c r="L940" s="254"/>
      <c r="M940" s="254"/>
      <c r="N940" s="254"/>
      <c r="O940" s="254"/>
      <c r="P940" s="254"/>
      <c r="Q940" s="254"/>
      <c r="R940" s="254"/>
      <c r="S940" s="254"/>
      <c r="T940" s="254"/>
      <c r="U940" s="254"/>
      <c r="V940" s="254"/>
      <c r="W940" s="254"/>
      <c r="X940" s="254"/>
      <c r="Y940" s="254"/>
      <c r="Z940" s="254"/>
      <c r="AA940" s="254"/>
      <c r="AB940" s="254"/>
      <c r="AC940" s="254"/>
      <c r="AD940" s="254"/>
      <c r="AE940" s="255"/>
      <c r="AF940" s="255"/>
      <c r="AG940" s="255"/>
      <c r="AH940" s="255"/>
      <c r="AI940" s="255"/>
      <c r="AJ940" s="255"/>
      <c r="AK940" s="255"/>
      <c r="AL940" s="255"/>
      <c r="AM940" s="255"/>
      <c r="AN940" s="255"/>
      <c r="AO940" s="254"/>
      <c r="AP940" s="254"/>
      <c r="AQ940" s="254"/>
      <c r="AR940" s="254"/>
      <c r="AS940" s="254"/>
      <c r="AT940" s="254"/>
      <c r="AU940" s="254"/>
      <c r="AW940" s="283" t="str">
        <f t="shared" si="108"/>
        <v/>
      </c>
      <c r="AX940" s="283" t="str">
        <f t="shared" si="112"/>
        <v/>
      </c>
      <c r="AY940" s="283" t="str">
        <f t="shared" si="109"/>
        <v/>
      </c>
      <c r="AZ940" s="283" t="str">
        <f t="shared" si="110"/>
        <v/>
      </c>
      <c r="BA940" s="283" t="str">
        <f t="shared" si="111"/>
        <v/>
      </c>
      <c r="BD940" s="254" t="str">
        <f>IF(W940="","",IF(F940="休日",AW940,IF(F940="法休",AW940,VLOOKUP(F940,カレンダマスタ!$Q$56:$R$69,2,FALSE))))</f>
        <v/>
      </c>
      <c r="BG940" s="254" t="str">
        <f t="shared" si="113"/>
        <v/>
      </c>
      <c r="BH940" s="254" t="str">
        <f>IF(AX940="","",IF(P940&lt;&gt;"","",IF(BG940="CS","OK",IF(VLOOKUP(E940,カレンダマスタ!$A$5:$D$381,4,FALSE)&gt;0,"",IF(OR(AX940*24&gt;10.84,AZ940*24&lt;14.5)=TRUE,"×","OK")))))</f>
        <v/>
      </c>
    </row>
    <row r="941" spans="2:60">
      <c r="B941" s="111"/>
      <c r="C941" s="397" t="str">
        <f>IF(STEP!C941&lt;&gt;"",STEP!C941,"")</f>
        <v/>
      </c>
      <c r="D941" s="398" t="str">
        <f>IF(STEP!D941&lt;&gt;"",STEP!D941,"")</f>
        <v/>
      </c>
      <c r="E941" s="399" t="str">
        <f>IF(STEP!E941&lt;&gt;"",STEP!E941,"")</f>
        <v/>
      </c>
      <c r="F941" s="273"/>
      <c r="G941" s="272"/>
      <c r="H941" s="274"/>
      <c r="I941" s="274"/>
      <c r="J941" s="274"/>
      <c r="K941" s="274"/>
      <c r="L941" s="274"/>
      <c r="M941" s="274"/>
      <c r="N941" s="274"/>
      <c r="O941" s="274"/>
      <c r="P941" s="274"/>
      <c r="Q941" s="274"/>
      <c r="R941" s="274"/>
      <c r="S941" s="274"/>
      <c r="T941" s="274"/>
      <c r="U941" s="274"/>
      <c r="V941" s="274"/>
      <c r="W941" s="274"/>
      <c r="X941" s="274"/>
      <c r="Y941" s="274"/>
      <c r="Z941" s="274"/>
      <c r="AA941" s="274"/>
      <c r="AB941" s="274"/>
      <c r="AC941" s="274"/>
      <c r="AD941" s="274"/>
      <c r="AE941" s="275"/>
      <c r="AF941" s="275"/>
      <c r="AG941" s="275"/>
      <c r="AH941" s="275"/>
      <c r="AI941" s="275"/>
      <c r="AJ941" s="275"/>
      <c r="AK941" s="275"/>
      <c r="AL941" s="275"/>
      <c r="AM941" s="275"/>
      <c r="AN941" s="275"/>
      <c r="AO941" s="274"/>
      <c r="AP941" s="274"/>
      <c r="AQ941" s="274"/>
      <c r="AR941" s="274"/>
      <c r="AS941" s="274"/>
      <c r="AT941" s="274"/>
      <c r="AU941" s="274"/>
      <c r="AW941" s="286" t="str">
        <f t="shared" si="108"/>
        <v/>
      </c>
      <c r="AX941" s="286" t="str">
        <f t="shared" si="112"/>
        <v/>
      </c>
      <c r="AY941" s="286" t="str">
        <f t="shared" si="109"/>
        <v/>
      </c>
      <c r="AZ941" s="286" t="str">
        <f t="shared" si="110"/>
        <v/>
      </c>
      <c r="BA941" s="286" t="str">
        <f t="shared" si="111"/>
        <v/>
      </c>
      <c r="BD941" s="274" t="str">
        <f>IF(W941="","",IF(F941="休日",AW941,IF(F941="法休",AW941,VLOOKUP(F941,カレンダマスタ!$Q$56:$R$69,2,FALSE))))</f>
        <v/>
      </c>
      <c r="BG941" s="274" t="str">
        <f t="shared" si="113"/>
        <v/>
      </c>
      <c r="BH941" s="274" t="str">
        <f>IF(AX941="","",IF(P941&lt;&gt;"","",IF(BG941="CS","OK",IF(VLOOKUP(E941,カレンダマスタ!$A$5:$D$381,4,FALSE)&gt;0,"",IF(OR(AX941*24&gt;10.84,AZ941*24&lt;14.5)=TRUE,"×","OK")))))</f>
        <v/>
      </c>
    </row>
    <row r="942" spans="2:60">
      <c r="B942" s="111"/>
      <c r="C942" s="397" t="str">
        <f>IF(STEP!C942&lt;&gt;"",STEP!C942,"")</f>
        <v/>
      </c>
      <c r="D942" s="398" t="str">
        <f>IF(STEP!D942&lt;&gt;"",STEP!D942,"")</f>
        <v/>
      </c>
      <c r="E942" s="399" t="str">
        <f>IF(STEP!E942&lt;&gt;"",STEP!E942,"")</f>
        <v/>
      </c>
      <c r="F942" s="273"/>
      <c r="G942" s="272"/>
      <c r="H942" s="274"/>
      <c r="I942" s="274"/>
      <c r="J942" s="274"/>
      <c r="K942" s="274"/>
      <c r="L942" s="274"/>
      <c r="M942" s="274"/>
      <c r="N942" s="274"/>
      <c r="O942" s="274"/>
      <c r="P942" s="274"/>
      <c r="Q942" s="274"/>
      <c r="R942" s="274"/>
      <c r="S942" s="274"/>
      <c r="T942" s="274"/>
      <c r="U942" s="274"/>
      <c r="V942" s="274"/>
      <c r="W942" s="274"/>
      <c r="X942" s="274"/>
      <c r="Y942" s="274"/>
      <c r="Z942" s="274"/>
      <c r="AA942" s="274"/>
      <c r="AB942" s="274"/>
      <c r="AC942" s="274"/>
      <c r="AD942" s="274"/>
      <c r="AE942" s="275"/>
      <c r="AF942" s="275"/>
      <c r="AG942" s="275"/>
      <c r="AH942" s="275"/>
      <c r="AI942" s="275"/>
      <c r="AJ942" s="275"/>
      <c r="AK942" s="275"/>
      <c r="AL942" s="275"/>
      <c r="AM942" s="275"/>
      <c r="AN942" s="275"/>
      <c r="AO942" s="274"/>
      <c r="AP942" s="274"/>
      <c r="AQ942" s="274"/>
      <c r="AR942" s="274"/>
      <c r="AS942" s="274"/>
      <c r="AT942" s="274"/>
      <c r="AU942" s="274"/>
      <c r="AW942" s="286" t="str">
        <f t="shared" si="108"/>
        <v/>
      </c>
      <c r="AX942" s="286" t="str">
        <f t="shared" si="112"/>
        <v/>
      </c>
      <c r="AY942" s="286" t="str">
        <f t="shared" si="109"/>
        <v/>
      </c>
      <c r="AZ942" s="286" t="str">
        <f t="shared" si="110"/>
        <v/>
      </c>
      <c r="BA942" s="286" t="str">
        <f t="shared" si="111"/>
        <v/>
      </c>
      <c r="BD942" s="274" t="str">
        <f>IF(W942="","",IF(F942="休日",AW942,IF(F942="法休",AW942,VLOOKUP(F942,カレンダマスタ!$Q$56:$R$69,2,FALSE))))</f>
        <v/>
      </c>
      <c r="BG942" s="274" t="str">
        <f t="shared" si="113"/>
        <v/>
      </c>
      <c r="BH942" s="274" t="str">
        <f>IF(AX942="","",IF(P942&lt;&gt;"","",IF(BG942="CS","OK",IF(VLOOKUP(E942,カレンダマスタ!$A$5:$D$381,4,FALSE)&gt;0,"",IF(OR(AX942*24&gt;10.84,AZ942*24&lt;14.5)=TRUE,"×","OK")))))</f>
        <v/>
      </c>
    </row>
    <row r="943" spans="2:60">
      <c r="B943" s="111"/>
      <c r="C943" s="397" t="str">
        <f>IF(STEP!C943&lt;&gt;"",STEP!C943,"")</f>
        <v/>
      </c>
      <c r="D943" s="398" t="str">
        <f>IF(STEP!D943&lt;&gt;"",STEP!D943,"")</f>
        <v/>
      </c>
      <c r="E943" s="399" t="str">
        <f>IF(STEP!E943&lt;&gt;"",STEP!E943,"")</f>
        <v/>
      </c>
      <c r="F943" s="273"/>
      <c r="G943" s="272"/>
      <c r="H943" s="274"/>
      <c r="I943" s="274"/>
      <c r="J943" s="274"/>
      <c r="K943" s="274"/>
      <c r="L943" s="274"/>
      <c r="M943" s="274"/>
      <c r="N943" s="274"/>
      <c r="O943" s="274"/>
      <c r="P943" s="274"/>
      <c r="Q943" s="274"/>
      <c r="R943" s="274"/>
      <c r="S943" s="274"/>
      <c r="T943" s="274"/>
      <c r="U943" s="274"/>
      <c r="V943" s="274"/>
      <c r="W943" s="274"/>
      <c r="X943" s="274"/>
      <c r="Y943" s="274"/>
      <c r="Z943" s="274"/>
      <c r="AA943" s="274"/>
      <c r="AB943" s="274"/>
      <c r="AC943" s="274"/>
      <c r="AD943" s="274"/>
      <c r="AE943" s="275"/>
      <c r="AF943" s="275"/>
      <c r="AG943" s="275"/>
      <c r="AH943" s="275"/>
      <c r="AI943" s="275"/>
      <c r="AJ943" s="275"/>
      <c r="AK943" s="275"/>
      <c r="AL943" s="275"/>
      <c r="AM943" s="275"/>
      <c r="AN943" s="275"/>
      <c r="AO943" s="274"/>
      <c r="AP943" s="274"/>
      <c r="AQ943" s="274"/>
      <c r="AR943" s="274"/>
      <c r="AS943" s="274"/>
      <c r="AT943" s="274"/>
      <c r="AU943" s="274"/>
      <c r="AW943" s="286" t="str">
        <f t="shared" si="108"/>
        <v/>
      </c>
      <c r="AX943" s="286" t="str">
        <f t="shared" si="112"/>
        <v/>
      </c>
      <c r="AY943" s="286" t="str">
        <f t="shared" si="109"/>
        <v/>
      </c>
      <c r="AZ943" s="286" t="str">
        <f t="shared" si="110"/>
        <v/>
      </c>
      <c r="BA943" s="286" t="str">
        <f t="shared" si="111"/>
        <v/>
      </c>
      <c r="BD943" s="274" t="str">
        <f>IF(W943="","",IF(F943="休日",AW943,IF(F943="法休",AW943,VLOOKUP(F943,カレンダマスタ!$Q$56:$R$69,2,FALSE))))</f>
        <v/>
      </c>
      <c r="BG943" s="274" t="str">
        <f t="shared" si="113"/>
        <v/>
      </c>
      <c r="BH943" s="274" t="str">
        <f>IF(AX943="","",IF(P943&lt;&gt;"","",IF(BG943="CS","OK",IF(VLOOKUP(E943,カレンダマスタ!$A$5:$D$381,4,FALSE)&gt;0,"",IF(OR(AX943*24&gt;10.84,AZ943*24&lt;14.5)=TRUE,"×","OK")))))</f>
        <v/>
      </c>
    </row>
    <row r="944" spans="2:60">
      <c r="B944" s="111"/>
      <c r="C944" s="397" t="str">
        <f>IF(STEP!C944&lt;&gt;"",STEP!C944,"")</f>
        <v/>
      </c>
      <c r="D944" s="398" t="str">
        <f>IF(STEP!D944&lt;&gt;"",STEP!D944,"")</f>
        <v/>
      </c>
      <c r="E944" s="399" t="str">
        <f>IF(STEP!E944&lt;&gt;"",STEP!E944,"")</f>
        <v/>
      </c>
      <c r="F944" s="273"/>
      <c r="G944" s="272"/>
      <c r="H944" s="274"/>
      <c r="I944" s="274"/>
      <c r="J944" s="274"/>
      <c r="K944" s="274"/>
      <c r="L944" s="274"/>
      <c r="M944" s="274"/>
      <c r="N944" s="274"/>
      <c r="O944" s="274"/>
      <c r="P944" s="274"/>
      <c r="Q944" s="274"/>
      <c r="R944" s="274"/>
      <c r="S944" s="274"/>
      <c r="T944" s="274"/>
      <c r="U944" s="274"/>
      <c r="V944" s="274"/>
      <c r="W944" s="274"/>
      <c r="X944" s="274"/>
      <c r="Y944" s="274"/>
      <c r="Z944" s="274"/>
      <c r="AA944" s="274"/>
      <c r="AB944" s="274"/>
      <c r="AC944" s="274"/>
      <c r="AD944" s="274"/>
      <c r="AE944" s="275"/>
      <c r="AF944" s="275"/>
      <c r="AG944" s="275"/>
      <c r="AH944" s="275"/>
      <c r="AI944" s="275"/>
      <c r="AJ944" s="275"/>
      <c r="AK944" s="275"/>
      <c r="AL944" s="275"/>
      <c r="AM944" s="275"/>
      <c r="AN944" s="275"/>
      <c r="AO944" s="274"/>
      <c r="AP944" s="274"/>
      <c r="AQ944" s="274"/>
      <c r="AR944" s="274"/>
      <c r="AS944" s="274"/>
      <c r="AT944" s="274"/>
      <c r="AU944" s="274"/>
      <c r="AW944" s="286" t="str">
        <f t="shared" si="108"/>
        <v/>
      </c>
      <c r="AX944" s="286" t="str">
        <f t="shared" si="112"/>
        <v/>
      </c>
      <c r="AY944" s="286" t="str">
        <f t="shared" si="109"/>
        <v/>
      </c>
      <c r="AZ944" s="286" t="str">
        <f t="shared" si="110"/>
        <v/>
      </c>
      <c r="BA944" s="286" t="str">
        <f t="shared" si="111"/>
        <v/>
      </c>
      <c r="BD944" s="274" t="str">
        <f>IF(W944="","",IF(F944="休日",AW944,IF(F944="法休",AW944,VLOOKUP(F944,カレンダマスタ!$Q$56:$R$69,2,FALSE))))</f>
        <v/>
      </c>
      <c r="BG944" s="274" t="str">
        <f t="shared" si="113"/>
        <v/>
      </c>
      <c r="BH944" s="274" t="str">
        <f>IF(AX944="","",IF(P944&lt;&gt;"","",IF(BG944="CS","OK",IF(VLOOKUP(E944,カレンダマスタ!$A$5:$D$381,4,FALSE)&gt;0,"",IF(OR(AX944*24&gt;10.84,AZ944*24&lt;14.5)=TRUE,"×","OK")))))</f>
        <v/>
      </c>
    </row>
    <row r="945" spans="2:60" ht="13.8" thickBot="1">
      <c r="B945" s="161"/>
      <c r="C945" s="400" t="str">
        <f>IF(STEP!C945&lt;&gt;"",STEP!C945,"")</f>
        <v/>
      </c>
      <c r="D945" s="401" t="str">
        <f>IF(STEP!D945&lt;&gt;"",STEP!D945,"")</f>
        <v/>
      </c>
      <c r="E945" s="402" t="str">
        <f>IF(STEP!E945&lt;&gt;"",STEP!E945,"")</f>
        <v/>
      </c>
      <c r="F945" s="277"/>
      <c r="G945" s="276"/>
      <c r="H945" s="278"/>
      <c r="I945" s="278"/>
      <c r="J945" s="278"/>
      <c r="K945" s="278"/>
      <c r="L945" s="278"/>
      <c r="M945" s="278"/>
      <c r="N945" s="278"/>
      <c r="O945" s="278"/>
      <c r="P945" s="278"/>
      <c r="Q945" s="278"/>
      <c r="R945" s="278"/>
      <c r="S945" s="278"/>
      <c r="T945" s="278"/>
      <c r="U945" s="278"/>
      <c r="V945" s="278"/>
      <c r="W945" s="278"/>
      <c r="X945" s="278"/>
      <c r="Y945" s="278"/>
      <c r="Z945" s="278"/>
      <c r="AA945" s="278"/>
      <c r="AB945" s="278"/>
      <c r="AC945" s="278"/>
      <c r="AD945" s="278"/>
      <c r="AE945" s="279"/>
      <c r="AF945" s="279"/>
      <c r="AG945" s="279"/>
      <c r="AH945" s="279"/>
      <c r="AI945" s="279"/>
      <c r="AJ945" s="279"/>
      <c r="AK945" s="279"/>
      <c r="AL945" s="279"/>
      <c r="AM945" s="279"/>
      <c r="AN945" s="279"/>
      <c r="AO945" s="278"/>
      <c r="AP945" s="278"/>
      <c r="AQ945" s="278"/>
      <c r="AR945" s="278"/>
      <c r="AS945" s="278"/>
      <c r="AT945" s="278"/>
      <c r="AU945" s="278"/>
      <c r="AW945" s="287" t="str">
        <f t="shared" si="108"/>
        <v/>
      </c>
      <c r="AX945" s="287" t="str">
        <f t="shared" si="112"/>
        <v/>
      </c>
      <c r="AY945" s="287" t="str">
        <f t="shared" si="109"/>
        <v/>
      </c>
      <c r="AZ945" s="287" t="str">
        <f t="shared" si="110"/>
        <v/>
      </c>
      <c r="BA945" s="287" t="str">
        <f t="shared" si="111"/>
        <v/>
      </c>
      <c r="BD945" s="278" t="str">
        <f>IF(W945="","",IF(F945="休日",AW945,IF(F945="法休",AW945,VLOOKUP(F945,カレンダマスタ!$Q$56:$R$69,2,FALSE))))</f>
        <v/>
      </c>
      <c r="BG945" s="278" t="str">
        <f t="shared" si="113"/>
        <v/>
      </c>
      <c r="BH945" s="278" t="str">
        <f>IF(AX945="","",IF(P945&lt;&gt;"","",IF(BG945="CS","OK",IF(VLOOKUP(E945,カレンダマスタ!$A$5:$D$381,4,FALSE)&gt;0,"",IF(OR(AX945*24&gt;10.84,AZ945*24&lt;14.5)=TRUE,"×","OK")))))</f>
        <v/>
      </c>
    </row>
    <row r="946" spans="2:60">
      <c r="B946" s="323"/>
      <c r="C946" s="366"/>
      <c r="D946" s="367"/>
      <c r="E946" s="368"/>
      <c r="F946" s="367"/>
      <c r="G946" s="366"/>
      <c r="H946" s="369"/>
      <c r="I946" s="369"/>
      <c r="J946" s="369"/>
      <c r="K946" s="369"/>
      <c r="L946" s="369"/>
      <c r="M946" s="369"/>
      <c r="N946" s="369"/>
      <c r="O946" s="369"/>
      <c r="P946" s="369"/>
      <c r="Q946" s="369"/>
      <c r="R946" s="369"/>
      <c r="S946" s="369"/>
      <c r="T946" s="369"/>
      <c r="U946" s="369"/>
      <c r="V946" s="369"/>
      <c r="W946" s="369"/>
      <c r="X946" s="369"/>
      <c r="Y946" s="369"/>
      <c r="Z946" s="369"/>
      <c r="AA946" s="369"/>
      <c r="AB946" s="369"/>
      <c r="AC946" s="369"/>
      <c r="AD946" s="369"/>
      <c r="AE946" s="370"/>
      <c r="AF946" s="370"/>
      <c r="AG946" s="370"/>
      <c r="AH946" s="370"/>
      <c r="AI946" s="370"/>
      <c r="AJ946" s="370"/>
      <c r="AK946" s="370"/>
      <c r="AL946" s="370"/>
      <c r="AM946" s="370"/>
      <c r="AN946" s="370"/>
      <c r="AO946" s="369"/>
      <c r="AP946" s="369"/>
      <c r="AQ946" s="369"/>
      <c r="AR946" s="369"/>
      <c r="AS946" s="369"/>
      <c r="AT946" s="369"/>
      <c r="AU946" s="369"/>
      <c r="AW946" s="363"/>
      <c r="AX946" s="363"/>
      <c r="AY946" s="363"/>
      <c r="AZ946" s="363"/>
      <c r="BA946" s="363"/>
      <c r="BD946" s="369" t="str">
        <f>IF(W946="","",IF(F946="休日",AW946,IF(F946="法休",AW946,VLOOKUP(F946,カレンダマスタ!$Q$56:$R$69,2,FALSE))))</f>
        <v/>
      </c>
      <c r="BG946" s="369"/>
      <c r="BH946" s="369"/>
    </row>
    <row r="947" spans="2:60">
      <c r="B947" s="323"/>
      <c r="C947" s="371"/>
      <c r="D947" s="372"/>
      <c r="E947" s="373"/>
      <c r="F947" s="372"/>
      <c r="G947" s="371"/>
      <c r="H947" s="374"/>
      <c r="I947" s="374"/>
      <c r="J947" s="374"/>
      <c r="K947" s="374"/>
      <c r="L947" s="374"/>
      <c r="M947" s="374"/>
      <c r="N947" s="374"/>
      <c r="O947" s="374"/>
      <c r="P947" s="374"/>
      <c r="Q947" s="374"/>
      <c r="R947" s="374"/>
      <c r="S947" s="374"/>
      <c r="T947" s="374"/>
      <c r="U947" s="374"/>
      <c r="V947" s="374"/>
      <c r="W947" s="374"/>
      <c r="X947" s="374"/>
      <c r="Y947" s="374"/>
      <c r="Z947" s="374"/>
      <c r="AA947" s="374"/>
      <c r="AB947" s="374"/>
      <c r="AC947" s="374"/>
      <c r="AD947" s="374"/>
      <c r="AE947" s="375"/>
      <c r="AF947" s="375"/>
      <c r="AG947" s="375"/>
      <c r="AH947" s="375"/>
      <c r="AI947" s="375"/>
      <c r="AJ947" s="375"/>
      <c r="AK947" s="375"/>
      <c r="AL947" s="375"/>
      <c r="AM947" s="375"/>
      <c r="AN947" s="375"/>
      <c r="AO947" s="374"/>
      <c r="AP947" s="374"/>
      <c r="AQ947" s="374"/>
      <c r="AR947" s="374"/>
      <c r="AS947" s="374"/>
      <c r="AT947" s="374"/>
      <c r="AU947" s="374"/>
      <c r="AW947" s="363"/>
      <c r="AX947" s="363"/>
      <c r="AY947" s="363"/>
      <c r="AZ947" s="363"/>
      <c r="BA947" s="363"/>
      <c r="BD947" s="374" t="str">
        <f>IF(W947="","",IF(F947="休日",AW947,IF(F947="法休",AW947,VLOOKUP(F947,カレンダマスタ!$Q$56:$R$69,2,FALSE))))</f>
        <v/>
      </c>
      <c r="BG947" s="374"/>
      <c r="BH947" s="374"/>
    </row>
    <row r="948" spans="2:60">
      <c r="B948" s="323"/>
      <c r="C948" s="371"/>
      <c r="D948" s="372"/>
      <c r="E948" s="373"/>
      <c r="F948" s="372"/>
      <c r="G948" s="371"/>
      <c r="H948" s="374"/>
      <c r="I948" s="374"/>
      <c r="J948" s="374"/>
      <c r="K948" s="374"/>
      <c r="L948" s="374"/>
      <c r="M948" s="374"/>
      <c r="N948" s="374"/>
      <c r="O948" s="374"/>
      <c r="P948" s="374"/>
      <c r="Q948" s="374"/>
      <c r="R948" s="374"/>
      <c r="S948" s="374"/>
      <c r="T948" s="374"/>
      <c r="U948" s="374"/>
      <c r="V948" s="374"/>
      <c r="W948" s="374"/>
      <c r="X948" s="374"/>
      <c r="Y948" s="374"/>
      <c r="Z948" s="374"/>
      <c r="AA948" s="374"/>
      <c r="AB948" s="374"/>
      <c r="AC948" s="374"/>
      <c r="AD948" s="374"/>
      <c r="AE948" s="375"/>
      <c r="AF948" s="375"/>
      <c r="AG948" s="375"/>
      <c r="AH948" s="375"/>
      <c r="AI948" s="375"/>
      <c r="AJ948" s="375"/>
      <c r="AK948" s="375"/>
      <c r="AL948" s="375"/>
      <c r="AM948" s="375"/>
      <c r="AN948" s="375"/>
      <c r="AO948" s="374"/>
      <c r="AP948" s="374"/>
      <c r="AQ948" s="374"/>
      <c r="AR948" s="374"/>
      <c r="AS948" s="374"/>
      <c r="AT948" s="374"/>
      <c r="AU948" s="374"/>
      <c r="AW948" s="363"/>
      <c r="AX948" s="363"/>
      <c r="AY948" s="363"/>
      <c r="AZ948" s="363"/>
      <c r="BA948" s="363"/>
      <c r="BD948" s="374" t="str">
        <f>IF(W948="","",IF(F948="休日",AW948,IF(F948="法休",AW948,VLOOKUP(F948,カレンダマスタ!$Q$56:$R$69,2,FALSE))))</f>
        <v/>
      </c>
      <c r="BG948" s="374"/>
      <c r="BH948" s="374"/>
    </row>
    <row r="949" spans="2:60">
      <c r="B949" s="323"/>
      <c r="C949" s="371"/>
      <c r="D949" s="372"/>
      <c r="E949" s="373"/>
      <c r="F949" s="372"/>
      <c r="G949" s="371"/>
      <c r="H949" s="374"/>
      <c r="I949" s="374"/>
      <c r="J949" s="374"/>
      <c r="K949" s="374"/>
      <c r="L949" s="374"/>
      <c r="M949" s="374"/>
      <c r="N949" s="374"/>
      <c r="O949" s="374"/>
      <c r="P949" s="374"/>
      <c r="Q949" s="374"/>
      <c r="R949" s="374"/>
      <c r="S949" s="374"/>
      <c r="T949" s="374"/>
      <c r="U949" s="374"/>
      <c r="V949" s="374"/>
      <c r="W949" s="374"/>
      <c r="X949" s="374"/>
      <c r="Y949" s="374"/>
      <c r="Z949" s="374"/>
      <c r="AA949" s="374"/>
      <c r="AB949" s="374"/>
      <c r="AC949" s="374"/>
      <c r="AD949" s="374"/>
      <c r="AE949" s="375"/>
      <c r="AF949" s="375"/>
      <c r="AG949" s="375"/>
      <c r="AH949" s="375"/>
      <c r="AI949" s="375"/>
      <c r="AJ949" s="375"/>
      <c r="AK949" s="375"/>
      <c r="AL949" s="375"/>
      <c r="AM949" s="375"/>
      <c r="AN949" s="375"/>
      <c r="AO949" s="374"/>
      <c r="AP949" s="374"/>
      <c r="AQ949" s="374"/>
      <c r="AR949" s="374"/>
      <c r="AS949" s="374"/>
      <c r="AT949" s="374"/>
      <c r="AU949" s="374"/>
      <c r="AW949" s="363"/>
      <c r="AX949" s="363"/>
      <c r="AY949" s="363"/>
      <c r="AZ949" s="363"/>
      <c r="BA949" s="363"/>
      <c r="BD949" s="374" t="str">
        <f>IF(W949="","",IF(F949="休日",AW949,IF(F949="法休",AW949,VLOOKUP(F949,カレンダマスタ!$Q$56:$R$69,2,FALSE))))</f>
        <v/>
      </c>
      <c r="BG949" s="374"/>
      <c r="BH949" s="374"/>
    </row>
    <row r="950" spans="2:60">
      <c r="B950" s="323"/>
      <c r="C950" s="371"/>
      <c r="D950" s="372"/>
      <c r="E950" s="373"/>
      <c r="F950" s="372"/>
      <c r="G950" s="371"/>
      <c r="H950" s="374"/>
      <c r="I950" s="374"/>
      <c r="J950" s="374"/>
      <c r="K950" s="374"/>
      <c r="L950" s="374"/>
      <c r="M950" s="374"/>
      <c r="N950" s="374"/>
      <c r="O950" s="374"/>
      <c r="P950" s="374"/>
      <c r="Q950" s="374"/>
      <c r="R950" s="374"/>
      <c r="S950" s="374"/>
      <c r="T950" s="374"/>
      <c r="U950" s="374"/>
      <c r="V950" s="374"/>
      <c r="W950" s="374"/>
      <c r="X950" s="374"/>
      <c r="Y950" s="374"/>
      <c r="Z950" s="374"/>
      <c r="AA950" s="374"/>
      <c r="AB950" s="374"/>
      <c r="AC950" s="374"/>
      <c r="AD950" s="374"/>
      <c r="AE950" s="375"/>
      <c r="AF950" s="375"/>
      <c r="AG950" s="375"/>
      <c r="AH950" s="375"/>
      <c r="AI950" s="375"/>
      <c r="AJ950" s="375"/>
      <c r="AK950" s="375"/>
      <c r="AL950" s="375"/>
      <c r="AM950" s="375"/>
      <c r="AN950" s="375"/>
      <c r="AO950" s="374"/>
      <c r="AP950" s="374"/>
      <c r="AQ950" s="374"/>
      <c r="AR950" s="374"/>
      <c r="AS950" s="374"/>
      <c r="AT950" s="374"/>
      <c r="AU950" s="374"/>
      <c r="AW950" s="363"/>
      <c r="AX950" s="363"/>
      <c r="AY950" s="363"/>
      <c r="AZ950" s="363"/>
      <c r="BA950" s="363"/>
      <c r="BD950" s="374" t="str">
        <f>IF(W950="","",IF(F950="休日",AW950,IF(F950="法休",AW950,VLOOKUP(F950,カレンダマスタ!$Q$56:$R$69,2,FALSE))))</f>
        <v/>
      </c>
      <c r="BG950" s="374"/>
      <c r="BH950" s="374"/>
    </row>
    <row r="951" spans="2:60">
      <c r="B951" s="323"/>
      <c r="C951" s="371"/>
      <c r="D951" s="372"/>
      <c r="E951" s="373"/>
      <c r="F951" s="372"/>
      <c r="G951" s="371"/>
      <c r="H951" s="374"/>
      <c r="I951" s="374"/>
      <c r="J951" s="374"/>
      <c r="K951" s="374"/>
      <c r="L951" s="374"/>
      <c r="M951" s="374"/>
      <c r="N951" s="374"/>
      <c r="O951" s="374"/>
      <c r="P951" s="374"/>
      <c r="Q951" s="374"/>
      <c r="R951" s="374"/>
      <c r="S951" s="374"/>
      <c r="T951" s="374"/>
      <c r="U951" s="374"/>
      <c r="V951" s="374"/>
      <c r="W951" s="374"/>
      <c r="X951" s="374"/>
      <c r="Y951" s="374"/>
      <c r="Z951" s="374"/>
      <c r="AA951" s="374"/>
      <c r="AB951" s="374"/>
      <c r="AC951" s="374"/>
      <c r="AD951" s="374"/>
      <c r="AE951" s="375"/>
      <c r="AF951" s="375"/>
      <c r="AG951" s="375"/>
      <c r="AH951" s="375"/>
      <c r="AI951" s="375"/>
      <c r="AJ951" s="375"/>
      <c r="AK951" s="375"/>
      <c r="AL951" s="375"/>
      <c r="AM951" s="375"/>
      <c r="AN951" s="375"/>
      <c r="AO951" s="374"/>
      <c r="AP951" s="374"/>
      <c r="AQ951" s="374"/>
      <c r="AR951" s="374"/>
      <c r="AS951" s="374"/>
      <c r="AT951" s="374"/>
      <c r="AU951" s="374"/>
      <c r="AW951" s="363"/>
      <c r="AX951" s="363"/>
      <c r="AY951" s="363"/>
      <c r="AZ951" s="363"/>
      <c r="BA951" s="363"/>
      <c r="BD951" s="374" t="str">
        <f>IF(W951="","",IF(F951="休日",AW951,IF(F951="法休",AW951,VLOOKUP(F951,カレンダマスタ!$Q$56:$R$69,2,FALSE))))</f>
        <v/>
      </c>
      <c r="BG951" s="374"/>
      <c r="BH951" s="374"/>
    </row>
    <row r="952" spans="2:60">
      <c r="B952" s="323"/>
      <c r="C952" s="371"/>
      <c r="D952" s="372"/>
      <c r="E952" s="373"/>
      <c r="F952" s="372"/>
      <c r="G952" s="371"/>
      <c r="H952" s="374"/>
      <c r="I952" s="374"/>
      <c r="J952" s="374"/>
      <c r="K952" s="374"/>
      <c r="L952" s="374"/>
      <c r="M952" s="374"/>
      <c r="N952" s="374"/>
      <c r="O952" s="374"/>
      <c r="P952" s="374"/>
      <c r="Q952" s="374"/>
      <c r="R952" s="374"/>
      <c r="S952" s="374"/>
      <c r="T952" s="374"/>
      <c r="U952" s="374"/>
      <c r="V952" s="374"/>
      <c r="W952" s="374"/>
      <c r="X952" s="374"/>
      <c r="Y952" s="374"/>
      <c r="Z952" s="374"/>
      <c r="AA952" s="374"/>
      <c r="AB952" s="374"/>
      <c r="AC952" s="374"/>
      <c r="AD952" s="374"/>
      <c r="AE952" s="375"/>
      <c r="AF952" s="375"/>
      <c r="AG952" s="375"/>
      <c r="AH952" s="375"/>
      <c r="AI952" s="375"/>
      <c r="AJ952" s="375"/>
      <c r="AK952" s="375"/>
      <c r="AL952" s="375"/>
      <c r="AM952" s="375"/>
      <c r="AN952" s="375"/>
      <c r="AO952" s="374"/>
      <c r="AP952" s="374"/>
      <c r="AQ952" s="374"/>
      <c r="AR952" s="374"/>
      <c r="AS952" s="374"/>
      <c r="AT952" s="374"/>
      <c r="AU952" s="374"/>
      <c r="AW952" s="363"/>
      <c r="AX952" s="363"/>
      <c r="AY952" s="363"/>
      <c r="AZ952" s="363"/>
      <c r="BA952" s="363"/>
      <c r="BD952" s="374" t="str">
        <f>IF(W952="","",IF(F952="休日",AW952,IF(F952="法休",AW952,VLOOKUP(F952,カレンダマスタ!$Q$56:$R$69,2,FALSE))))</f>
        <v/>
      </c>
      <c r="BG952" s="374"/>
      <c r="BH952" s="374"/>
    </row>
    <row r="953" spans="2:60">
      <c r="B953" s="323"/>
      <c r="C953" s="371"/>
      <c r="D953" s="372"/>
      <c r="E953" s="373"/>
      <c r="F953" s="372"/>
      <c r="G953" s="371"/>
      <c r="H953" s="374"/>
      <c r="I953" s="374"/>
      <c r="J953" s="374"/>
      <c r="K953" s="374"/>
      <c r="L953" s="374"/>
      <c r="M953" s="374"/>
      <c r="N953" s="374"/>
      <c r="O953" s="374"/>
      <c r="P953" s="374"/>
      <c r="Q953" s="374"/>
      <c r="R953" s="374"/>
      <c r="S953" s="374"/>
      <c r="T953" s="374"/>
      <c r="U953" s="374"/>
      <c r="V953" s="374"/>
      <c r="W953" s="374"/>
      <c r="X953" s="374"/>
      <c r="Y953" s="374"/>
      <c r="Z953" s="374"/>
      <c r="AA953" s="374"/>
      <c r="AB953" s="374"/>
      <c r="AC953" s="374"/>
      <c r="AD953" s="374"/>
      <c r="AE953" s="375"/>
      <c r="AF953" s="375"/>
      <c r="AG953" s="375"/>
      <c r="AH953" s="375"/>
      <c r="AI953" s="375"/>
      <c r="AJ953" s="375"/>
      <c r="AK953" s="375"/>
      <c r="AL953" s="375"/>
      <c r="AM953" s="375"/>
      <c r="AN953" s="375"/>
      <c r="AO953" s="374"/>
      <c r="AP953" s="374"/>
      <c r="AQ953" s="374"/>
      <c r="AR953" s="374"/>
      <c r="AS953" s="374"/>
      <c r="AT953" s="374"/>
      <c r="AU953" s="374"/>
      <c r="AW953" s="363"/>
      <c r="AX953" s="363"/>
      <c r="AY953" s="363"/>
      <c r="AZ953" s="363"/>
      <c r="BA953" s="363"/>
      <c r="BD953" s="374" t="str">
        <f>IF(W953="","",IF(F953="休日",AW953,IF(F953="法休",AW953,VLOOKUP(F953,カレンダマスタ!$Q$56:$R$69,2,FALSE))))</f>
        <v/>
      </c>
      <c r="BG953" s="374"/>
      <c r="BH953" s="374"/>
    </row>
    <row r="954" spans="2:60">
      <c r="B954" s="323"/>
      <c r="C954" s="371"/>
      <c r="D954" s="372"/>
      <c r="E954" s="373"/>
      <c r="F954" s="372"/>
      <c r="G954" s="371"/>
      <c r="H954" s="374"/>
      <c r="I954" s="374"/>
      <c r="J954" s="374"/>
      <c r="K954" s="374"/>
      <c r="L954" s="374"/>
      <c r="M954" s="374"/>
      <c r="N954" s="374"/>
      <c r="O954" s="374"/>
      <c r="P954" s="374"/>
      <c r="Q954" s="374"/>
      <c r="R954" s="374"/>
      <c r="S954" s="374"/>
      <c r="T954" s="374"/>
      <c r="U954" s="374"/>
      <c r="V954" s="374"/>
      <c r="W954" s="374"/>
      <c r="X954" s="374"/>
      <c r="Y954" s="374"/>
      <c r="Z954" s="374"/>
      <c r="AA954" s="374"/>
      <c r="AB954" s="374"/>
      <c r="AC954" s="374"/>
      <c r="AD954" s="374"/>
      <c r="AE954" s="375"/>
      <c r="AF954" s="375"/>
      <c r="AG954" s="375"/>
      <c r="AH954" s="375"/>
      <c r="AI954" s="375"/>
      <c r="AJ954" s="375"/>
      <c r="AK954" s="375"/>
      <c r="AL954" s="375"/>
      <c r="AM954" s="375"/>
      <c r="AN954" s="375"/>
      <c r="AO954" s="374"/>
      <c r="AP954" s="374"/>
      <c r="AQ954" s="374"/>
      <c r="AR954" s="374"/>
      <c r="AS954" s="374"/>
      <c r="AT954" s="374"/>
      <c r="AU954" s="374"/>
      <c r="AW954" s="363"/>
      <c r="AX954" s="363"/>
      <c r="AY954" s="363"/>
      <c r="AZ954" s="363"/>
      <c r="BA954" s="363"/>
      <c r="BD954" s="374" t="str">
        <f>IF(W954="","",IF(F954="休日",AW954,IF(F954="法休",AW954,VLOOKUP(F954,カレンダマスタ!$Q$56:$R$69,2,FALSE))))</f>
        <v/>
      </c>
      <c r="BG954" s="374"/>
      <c r="BH954" s="374"/>
    </row>
    <row r="955" spans="2:60" ht="13.8" thickBot="1">
      <c r="B955" s="329"/>
      <c r="C955" s="377"/>
      <c r="D955" s="378"/>
      <c r="E955" s="379"/>
      <c r="F955" s="378"/>
      <c r="G955" s="377"/>
      <c r="H955" s="380"/>
      <c r="I955" s="380"/>
      <c r="J955" s="380"/>
      <c r="K955" s="380"/>
      <c r="L955" s="380"/>
      <c r="M955" s="380"/>
      <c r="N955" s="380"/>
      <c r="O955" s="380"/>
      <c r="P955" s="380"/>
      <c r="Q955" s="380"/>
      <c r="R955" s="380"/>
      <c r="S955" s="380"/>
      <c r="T955" s="380"/>
      <c r="U955" s="380"/>
      <c r="V955" s="380"/>
      <c r="W955" s="380"/>
      <c r="X955" s="380"/>
      <c r="Y955" s="380"/>
      <c r="Z955" s="380"/>
      <c r="AA955" s="380"/>
      <c r="AB955" s="380"/>
      <c r="AC955" s="380"/>
      <c r="AD955" s="380"/>
      <c r="AE955" s="381"/>
      <c r="AF955" s="381"/>
      <c r="AG955" s="381"/>
      <c r="AH955" s="381"/>
      <c r="AI955" s="381"/>
      <c r="AJ955" s="381"/>
      <c r="AK955" s="381"/>
      <c r="AL955" s="381"/>
      <c r="AM955" s="381"/>
      <c r="AN955" s="381"/>
      <c r="AO955" s="380"/>
      <c r="AP955" s="380"/>
      <c r="AQ955" s="380"/>
      <c r="AR955" s="380"/>
      <c r="AS955" s="380"/>
      <c r="AT955" s="380"/>
      <c r="AU955" s="380"/>
      <c r="AW955" s="364"/>
      <c r="AX955" s="364"/>
      <c r="AY955" s="364"/>
      <c r="AZ955" s="364"/>
      <c r="BA955" s="364"/>
      <c r="BD955" s="380" t="str">
        <f>IF(W955="","",IF(F955="休日",AW955,IF(F955="法休",AW955,VLOOKUP(F955,カレンダマスタ!$Q$56:$R$69,2,FALSE))))</f>
        <v/>
      </c>
      <c r="BG955" s="380"/>
      <c r="BH955" s="380"/>
    </row>
    <row r="956" spans="2:60">
      <c r="B956" s="111">
        <f>B911+1</f>
        <v>22</v>
      </c>
      <c r="C956" s="403" t="str">
        <f>IF(STEP!C956&lt;&gt;"",STEP!C956,"")</f>
        <v/>
      </c>
      <c r="D956" s="383" t="str">
        <f>IF(STEP!D956&lt;&gt;"",STEP!D956,"")</f>
        <v/>
      </c>
      <c r="E956" s="384" t="str">
        <f>IF(STEP!E956&lt;&gt;"",STEP!E956,"")</f>
        <v/>
      </c>
      <c r="F956" s="248"/>
      <c r="G956" s="249"/>
      <c r="H956" s="250"/>
      <c r="I956" s="250"/>
      <c r="J956" s="250"/>
      <c r="K956" s="250"/>
      <c r="L956" s="250"/>
      <c r="M956" s="250"/>
      <c r="N956" s="250"/>
      <c r="O956" s="250"/>
      <c r="P956" s="250"/>
      <c r="Q956" s="250"/>
      <c r="R956" s="250"/>
      <c r="S956" s="250"/>
      <c r="T956" s="250"/>
      <c r="U956" s="250"/>
      <c r="V956" s="250"/>
      <c r="W956" s="250"/>
      <c r="X956" s="250"/>
      <c r="Y956" s="250"/>
      <c r="Z956" s="250"/>
      <c r="AA956" s="250"/>
      <c r="AB956" s="250"/>
      <c r="AC956" s="250"/>
      <c r="AD956" s="250"/>
      <c r="AE956" s="251"/>
      <c r="AF956" s="251"/>
      <c r="AG956" s="251"/>
      <c r="AH956" s="251"/>
      <c r="AI956" s="251"/>
      <c r="AJ956" s="251"/>
      <c r="AK956" s="251"/>
      <c r="AL956" s="251"/>
      <c r="AM956" s="251"/>
      <c r="AN956" s="251"/>
      <c r="AO956" s="250"/>
      <c r="AP956" s="250"/>
      <c r="AQ956" s="250"/>
      <c r="AR956" s="250"/>
      <c r="AS956" s="250"/>
      <c r="AT956" s="250"/>
      <c r="AU956" s="250"/>
      <c r="AW956" s="290" t="str">
        <f t="shared" ref="AW956:AW990" si="114">IF(W956&lt;&gt;"",IF(W956&lt;&gt;"",CEILING(IF(J956&lt;&gt;"",J956,I956),$AY$8),""),"")</f>
        <v/>
      </c>
      <c r="AX956" s="290" t="str">
        <f>IF(W956&lt;&gt;"",IF(W956&lt;&gt;"",IF(OR(K956="早出",AND(BD956&lt;AW956,K956&lt;&gt;"有償遅刻")),AW956,BD956),""),"")</f>
        <v/>
      </c>
      <c r="AY956" s="290" t="str">
        <f t="shared" ref="AY956:AY990" si="115">IF(W956&lt;&gt;"",FLOOR(IF(N956&lt;&gt;"",N956,M956),$AY$8),"")</f>
        <v/>
      </c>
      <c r="AZ956" s="290" t="str">
        <f t="shared" ref="AZ956:AZ990" si="116">IF(W956&lt;&gt;"",IF(AY956&lt;&gt;0,AY956-AR956,L956-AR956),"")</f>
        <v/>
      </c>
      <c r="BA956" s="290" t="str">
        <f t="shared" ref="BA956:BA990" si="117">IF(W956&lt;&gt;"",W956,"")</f>
        <v/>
      </c>
      <c r="BD956" s="250" t="str">
        <f>IF(W956="","",IF(F956="休日",AW956,IF(F956="法休",AW956,VLOOKUP(F956,カレンダマスタ!$Q$56:$R$69,2,FALSE))))</f>
        <v/>
      </c>
      <c r="BG956" s="250" t="str">
        <f>STEP!AF956</f>
        <v/>
      </c>
      <c r="BH956" s="250" t="str">
        <f>IF(AX956="","",IF(P956&lt;&gt;"","",IF(BG956="CS","OK",IF(VLOOKUP(E956,カレンダマスタ!$A$5:$D$381,4,FALSE)&gt;0,"",IF(OR(AX956*24&gt;10.84,AZ956*24&lt;14.5)=TRUE,"×","OK")))))</f>
        <v/>
      </c>
    </row>
    <row r="957" spans="2:60">
      <c r="B957" s="111"/>
      <c r="C957" s="385" t="str">
        <f>IF(STEP!C957&lt;&gt;"",STEP!C957,"")</f>
        <v/>
      </c>
      <c r="D957" s="386" t="str">
        <f>IF(STEP!D957&lt;&gt;"",STEP!D957,"")</f>
        <v/>
      </c>
      <c r="E957" s="387" t="str">
        <f>IF(STEP!E957&lt;&gt;"",STEP!E957,"")</f>
        <v/>
      </c>
      <c r="F957" s="253"/>
      <c r="G957" s="252"/>
      <c r="H957" s="254"/>
      <c r="I957" s="254"/>
      <c r="J957" s="254"/>
      <c r="K957" s="254"/>
      <c r="L957" s="254"/>
      <c r="M957" s="254"/>
      <c r="N957" s="254"/>
      <c r="O957" s="254"/>
      <c r="P957" s="254"/>
      <c r="Q957" s="254"/>
      <c r="R957" s="254"/>
      <c r="S957" s="254"/>
      <c r="T957" s="254"/>
      <c r="U957" s="254"/>
      <c r="V957" s="254"/>
      <c r="W957" s="254"/>
      <c r="X957" s="254"/>
      <c r="Y957" s="254"/>
      <c r="Z957" s="254"/>
      <c r="AA957" s="254"/>
      <c r="AB957" s="254"/>
      <c r="AC957" s="254"/>
      <c r="AD957" s="254"/>
      <c r="AE957" s="255"/>
      <c r="AF957" s="255"/>
      <c r="AG957" s="255"/>
      <c r="AH957" s="255"/>
      <c r="AI957" s="255"/>
      <c r="AJ957" s="255"/>
      <c r="AK957" s="255"/>
      <c r="AL957" s="255"/>
      <c r="AM957" s="255"/>
      <c r="AN957" s="255"/>
      <c r="AO957" s="254"/>
      <c r="AP957" s="254"/>
      <c r="AQ957" s="254"/>
      <c r="AR957" s="254"/>
      <c r="AS957" s="254"/>
      <c r="AT957" s="254"/>
      <c r="AU957" s="254"/>
      <c r="AW957" s="291" t="str">
        <f t="shared" si="114"/>
        <v/>
      </c>
      <c r="AX957" s="283" t="str">
        <f t="shared" si="112"/>
        <v/>
      </c>
      <c r="AY957" s="283" t="str">
        <f t="shared" si="115"/>
        <v/>
      </c>
      <c r="AZ957" s="283" t="str">
        <f t="shared" si="116"/>
        <v/>
      </c>
      <c r="BA957" s="283" t="str">
        <f t="shared" si="117"/>
        <v/>
      </c>
      <c r="BD957" s="254" t="str">
        <f>IF(W957="","",IF(F957="休日",AW957,IF(F957="法休",AW957,VLOOKUP(F957,カレンダマスタ!$Q$56:$R$69,2,FALSE))))</f>
        <v/>
      </c>
      <c r="BG957" s="254" t="str">
        <f>BG956</f>
        <v/>
      </c>
      <c r="BH957" s="254" t="str">
        <f>IF(AX957="","",IF(P957&lt;&gt;"","",IF(BG957="CS","OK",IF(VLOOKUP(E957,カレンダマスタ!$A$5:$D$381,4,FALSE)&gt;0,"",IF(OR(AX957*24&gt;10.84,AZ957*24&lt;14.5)=TRUE,"×","OK")))))</f>
        <v/>
      </c>
    </row>
    <row r="958" spans="2:60">
      <c r="B958" s="111"/>
      <c r="C958" s="385" t="str">
        <f>IF(STEP!C958&lt;&gt;"",STEP!C958,"")</f>
        <v/>
      </c>
      <c r="D958" s="386" t="str">
        <f>IF(STEP!D958&lt;&gt;"",STEP!D958,"")</f>
        <v/>
      </c>
      <c r="E958" s="387" t="str">
        <f>IF(STEP!E958&lt;&gt;"",STEP!E958,"")</f>
        <v/>
      </c>
      <c r="F958" s="253"/>
      <c r="G958" s="252"/>
      <c r="H958" s="254"/>
      <c r="I958" s="254"/>
      <c r="J958" s="254"/>
      <c r="K958" s="254"/>
      <c r="L958" s="254"/>
      <c r="M958" s="254"/>
      <c r="N958" s="254"/>
      <c r="O958" s="254"/>
      <c r="P958" s="254"/>
      <c r="Q958" s="254"/>
      <c r="R958" s="254"/>
      <c r="S958" s="254"/>
      <c r="T958" s="254"/>
      <c r="U958" s="254"/>
      <c r="V958" s="254"/>
      <c r="W958" s="254"/>
      <c r="X958" s="254"/>
      <c r="Y958" s="254"/>
      <c r="Z958" s="254"/>
      <c r="AA958" s="254"/>
      <c r="AB958" s="254"/>
      <c r="AC958" s="254"/>
      <c r="AD958" s="254"/>
      <c r="AE958" s="255"/>
      <c r="AF958" s="255"/>
      <c r="AG958" s="255"/>
      <c r="AH958" s="255"/>
      <c r="AI958" s="255"/>
      <c r="AJ958" s="255"/>
      <c r="AK958" s="255"/>
      <c r="AL958" s="255"/>
      <c r="AM958" s="255"/>
      <c r="AN958" s="255"/>
      <c r="AO958" s="254"/>
      <c r="AP958" s="254"/>
      <c r="AQ958" s="254"/>
      <c r="AR958" s="254"/>
      <c r="AS958" s="254"/>
      <c r="AT958" s="254"/>
      <c r="AU958" s="254"/>
      <c r="AW958" s="291" t="str">
        <f t="shared" si="114"/>
        <v/>
      </c>
      <c r="AX958" s="283" t="str">
        <f t="shared" si="112"/>
        <v/>
      </c>
      <c r="AY958" s="283" t="str">
        <f t="shared" si="115"/>
        <v/>
      </c>
      <c r="AZ958" s="283" t="str">
        <f t="shared" si="116"/>
        <v/>
      </c>
      <c r="BA958" s="283" t="str">
        <f t="shared" si="117"/>
        <v/>
      </c>
      <c r="BD958" s="254" t="str">
        <f>IF(W958="","",IF(F958="休日",AW958,IF(F958="法休",AW958,VLOOKUP(F958,カレンダマスタ!$Q$56:$R$69,2,FALSE))))</f>
        <v/>
      </c>
      <c r="BG958" s="254" t="str">
        <f t="shared" si="113"/>
        <v/>
      </c>
      <c r="BH958" s="254" t="str">
        <f>IF(AX958="","",IF(P958&lt;&gt;"","",IF(BG958="CS","OK",IF(VLOOKUP(E958,カレンダマスタ!$A$5:$D$381,4,FALSE)&gt;0,"",IF(OR(AX958*24&gt;10.84,AZ958*24&lt;14.5)=TRUE,"×","OK")))))</f>
        <v/>
      </c>
    </row>
    <row r="959" spans="2:60">
      <c r="B959" s="111"/>
      <c r="C959" s="385" t="str">
        <f>IF(STEP!C959&lt;&gt;"",STEP!C959,"")</f>
        <v/>
      </c>
      <c r="D959" s="386" t="str">
        <f>IF(STEP!D959&lt;&gt;"",STEP!D959,"")</f>
        <v/>
      </c>
      <c r="E959" s="387" t="str">
        <f>IF(STEP!E959&lt;&gt;"",STEP!E959,"")</f>
        <v/>
      </c>
      <c r="F959" s="256"/>
      <c r="G959" s="257"/>
      <c r="H959" s="254"/>
      <c r="I959" s="254"/>
      <c r="J959" s="254"/>
      <c r="K959" s="254"/>
      <c r="L959" s="254"/>
      <c r="M959" s="254"/>
      <c r="N959" s="254"/>
      <c r="O959" s="254"/>
      <c r="P959" s="254"/>
      <c r="Q959" s="254"/>
      <c r="R959" s="254"/>
      <c r="S959" s="254"/>
      <c r="T959" s="254"/>
      <c r="U959" s="254"/>
      <c r="V959" s="254"/>
      <c r="W959" s="254"/>
      <c r="X959" s="254"/>
      <c r="Y959" s="254"/>
      <c r="Z959" s="254"/>
      <c r="AA959" s="254"/>
      <c r="AB959" s="254"/>
      <c r="AC959" s="254"/>
      <c r="AD959" s="254"/>
      <c r="AE959" s="255"/>
      <c r="AF959" s="255"/>
      <c r="AG959" s="255"/>
      <c r="AH959" s="255"/>
      <c r="AI959" s="255"/>
      <c r="AJ959" s="255"/>
      <c r="AK959" s="255"/>
      <c r="AL959" s="255"/>
      <c r="AM959" s="255"/>
      <c r="AN959" s="255"/>
      <c r="AO959" s="254"/>
      <c r="AP959" s="254"/>
      <c r="AQ959" s="254"/>
      <c r="AR959" s="254"/>
      <c r="AS959" s="254"/>
      <c r="AT959" s="254"/>
      <c r="AU959" s="254"/>
      <c r="AW959" s="291" t="str">
        <f t="shared" si="114"/>
        <v/>
      </c>
      <c r="AX959" s="283" t="str">
        <f t="shared" si="112"/>
        <v/>
      </c>
      <c r="AY959" s="283" t="str">
        <f t="shared" si="115"/>
        <v/>
      </c>
      <c r="AZ959" s="283" t="str">
        <f t="shared" si="116"/>
        <v/>
      </c>
      <c r="BA959" s="283" t="str">
        <f t="shared" si="117"/>
        <v/>
      </c>
      <c r="BD959" s="254" t="str">
        <f>IF(W959="","",IF(F959="休日",AW959,IF(F959="法休",AW959,VLOOKUP(F959,カレンダマスタ!$Q$56:$R$69,2,FALSE))))</f>
        <v/>
      </c>
      <c r="BG959" s="254" t="str">
        <f t="shared" si="113"/>
        <v/>
      </c>
      <c r="BH959" s="254" t="str">
        <f>IF(AX959="","",IF(P959&lt;&gt;"","",IF(BG959="CS","OK",IF(VLOOKUP(E959,カレンダマスタ!$A$5:$D$381,4,FALSE)&gt;0,"",IF(OR(AX959*24&gt;10.84,AZ959*24&lt;14.5)=TRUE,"×","OK")))))</f>
        <v/>
      </c>
    </row>
    <row r="960" spans="2:60">
      <c r="B960" s="111"/>
      <c r="C960" s="385" t="str">
        <f>IF(STEP!C960&lt;&gt;"",STEP!C960,"")</f>
        <v/>
      </c>
      <c r="D960" s="386" t="str">
        <f>IF(STEP!D960&lt;&gt;"",STEP!D960,"")</f>
        <v/>
      </c>
      <c r="E960" s="387" t="str">
        <f>IF(STEP!E960&lt;&gt;"",STEP!E960,"")</f>
        <v/>
      </c>
      <c r="F960" s="256"/>
      <c r="G960" s="257"/>
      <c r="H960" s="254"/>
      <c r="I960" s="254"/>
      <c r="J960" s="254"/>
      <c r="K960" s="254"/>
      <c r="L960" s="254"/>
      <c r="M960" s="254"/>
      <c r="N960" s="254"/>
      <c r="O960" s="254"/>
      <c r="P960" s="254"/>
      <c r="Q960" s="254"/>
      <c r="R960" s="254"/>
      <c r="S960" s="254"/>
      <c r="T960" s="254"/>
      <c r="U960" s="254"/>
      <c r="V960" s="254"/>
      <c r="W960" s="254"/>
      <c r="X960" s="254"/>
      <c r="Y960" s="254"/>
      <c r="Z960" s="254"/>
      <c r="AA960" s="254"/>
      <c r="AB960" s="254"/>
      <c r="AC960" s="254"/>
      <c r="AD960" s="254"/>
      <c r="AE960" s="255"/>
      <c r="AF960" s="255"/>
      <c r="AG960" s="255"/>
      <c r="AH960" s="255"/>
      <c r="AI960" s="255"/>
      <c r="AJ960" s="255"/>
      <c r="AK960" s="255"/>
      <c r="AL960" s="255"/>
      <c r="AM960" s="255"/>
      <c r="AN960" s="255"/>
      <c r="AO960" s="254"/>
      <c r="AP960" s="254"/>
      <c r="AQ960" s="254"/>
      <c r="AR960" s="254"/>
      <c r="AS960" s="254"/>
      <c r="AT960" s="254"/>
      <c r="AU960" s="254"/>
      <c r="AW960" s="291" t="str">
        <f t="shared" si="114"/>
        <v/>
      </c>
      <c r="AX960" s="283" t="str">
        <f t="shared" si="112"/>
        <v/>
      </c>
      <c r="AY960" s="283" t="str">
        <f t="shared" si="115"/>
        <v/>
      </c>
      <c r="AZ960" s="283" t="str">
        <f t="shared" si="116"/>
        <v/>
      </c>
      <c r="BA960" s="283" t="str">
        <f t="shared" si="117"/>
        <v/>
      </c>
      <c r="BD960" s="254" t="str">
        <f>IF(W960="","",IF(F960="休日",AW960,IF(F960="法休",AW960,VLOOKUP(F960,カレンダマスタ!$Q$56:$R$69,2,FALSE))))</f>
        <v/>
      </c>
      <c r="BG960" s="254" t="str">
        <f t="shared" si="113"/>
        <v/>
      </c>
      <c r="BH960" s="254" t="str">
        <f>IF(AX960="","",IF(P960&lt;&gt;"","",IF(BG960="CS","OK",IF(VLOOKUP(E960,カレンダマスタ!$A$5:$D$381,4,FALSE)&gt;0,"",IF(OR(AX960*24&gt;10.84,AZ960*24&lt;14.5)=TRUE,"×","OK")))))</f>
        <v/>
      </c>
    </row>
    <row r="961" spans="2:60">
      <c r="B961" s="111"/>
      <c r="C961" s="385" t="str">
        <f>IF(STEP!C961&lt;&gt;"",STEP!C961,"")</f>
        <v/>
      </c>
      <c r="D961" s="386" t="str">
        <f>IF(STEP!D961&lt;&gt;"",STEP!D961,"")</f>
        <v/>
      </c>
      <c r="E961" s="387" t="str">
        <f>IF(STEP!E961&lt;&gt;"",STEP!E961,"")</f>
        <v/>
      </c>
      <c r="F961" s="256"/>
      <c r="G961" s="252"/>
      <c r="H961" s="254"/>
      <c r="I961" s="254"/>
      <c r="J961" s="254"/>
      <c r="K961" s="254"/>
      <c r="L961" s="254"/>
      <c r="M961" s="254"/>
      <c r="N961" s="254"/>
      <c r="O961" s="254"/>
      <c r="P961" s="254"/>
      <c r="Q961" s="254"/>
      <c r="R961" s="254"/>
      <c r="S961" s="254"/>
      <c r="T961" s="254"/>
      <c r="U961" s="254"/>
      <c r="V961" s="254"/>
      <c r="W961" s="254"/>
      <c r="X961" s="254"/>
      <c r="Y961" s="254"/>
      <c r="Z961" s="254"/>
      <c r="AA961" s="254"/>
      <c r="AB961" s="254"/>
      <c r="AC961" s="254"/>
      <c r="AD961" s="254"/>
      <c r="AE961" s="255"/>
      <c r="AF961" s="255"/>
      <c r="AG961" s="255"/>
      <c r="AH961" s="255"/>
      <c r="AI961" s="255"/>
      <c r="AJ961" s="255"/>
      <c r="AK961" s="255"/>
      <c r="AL961" s="255"/>
      <c r="AM961" s="255"/>
      <c r="AN961" s="255"/>
      <c r="AO961" s="254"/>
      <c r="AP961" s="254"/>
      <c r="AQ961" s="254"/>
      <c r="AR961" s="254"/>
      <c r="AS961" s="254"/>
      <c r="AT961" s="254"/>
      <c r="AU961" s="254"/>
      <c r="AW961" s="291" t="str">
        <f t="shared" si="114"/>
        <v/>
      </c>
      <c r="AX961" s="283" t="str">
        <f t="shared" si="112"/>
        <v/>
      </c>
      <c r="AY961" s="283" t="str">
        <f t="shared" si="115"/>
        <v/>
      </c>
      <c r="AZ961" s="283" t="str">
        <f t="shared" si="116"/>
        <v/>
      </c>
      <c r="BA961" s="283" t="str">
        <f t="shared" si="117"/>
        <v/>
      </c>
      <c r="BD961" s="254" t="str">
        <f>IF(W961="","",IF(F961="休日",AW961,IF(F961="法休",AW961,VLOOKUP(F961,カレンダマスタ!$Q$56:$R$69,2,FALSE))))</f>
        <v/>
      </c>
      <c r="BG961" s="254" t="str">
        <f t="shared" si="113"/>
        <v/>
      </c>
      <c r="BH961" s="254" t="str">
        <f>IF(AX961="","",IF(P961&lt;&gt;"","",IF(BG961="CS","OK",IF(VLOOKUP(E961,カレンダマスタ!$A$5:$D$381,4,FALSE)&gt;0,"",IF(OR(AX961*24&gt;10.84,AZ961*24&lt;14.5)=TRUE,"×","OK")))))</f>
        <v/>
      </c>
    </row>
    <row r="962" spans="2:60">
      <c r="B962" s="111"/>
      <c r="C962" s="388" t="str">
        <f>IF(STEP!C962&lt;&gt;"",STEP!C962,"")</f>
        <v/>
      </c>
      <c r="D962" s="389" t="str">
        <f>IF(STEP!D962&lt;&gt;"",STEP!D962,"")</f>
        <v/>
      </c>
      <c r="E962" s="390" t="str">
        <f>IF(STEP!E962&lt;&gt;"",STEP!E962,"")</f>
        <v/>
      </c>
      <c r="F962" s="259"/>
      <c r="G962" s="258"/>
      <c r="H962" s="260"/>
      <c r="I962" s="260"/>
      <c r="J962" s="260"/>
      <c r="K962" s="260"/>
      <c r="L962" s="260"/>
      <c r="M962" s="260"/>
      <c r="N962" s="260"/>
      <c r="O962" s="260"/>
      <c r="P962" s="260"/>
      <c r="Q962" s="260"/>
      <c r="R962" s="260"/>
      <c r="S962" s="260"/>
      <c r="T962" s="260"/>
      <c r="U962" s="260"/>
      <c r="V962" s="260"/>
      <c r="W962" s="260"/>
      <c r="X962" s="260"/>
      <c r="Y962" s="260"/>
      <c r="Z962" s="260"/>
      <c r="AA962" s="260"/>
      <c r="AB962" s="260"/>
      <c r="AC962" s="260"/>
      <c r="AD962" s="260"/>
      <c r="AE962" s="261"/>
      <c r="AF962" s="261"/>
      <c r="AG962" s="261"/>
      <c r="AH962" s="261"/>
      <c r="AI962" s="261"/>
      <c r="AJ962" s="261"/>
      <c r="AK962" s="261"/>
      <c r="AL962" s="261"/>
      <c r="AM962" s="261"/>
      <c r="AN962" s="261"/>
      <c r="AO962" s="260"/>
      <c r="AP962" s="260"/>
      <c r="AQ962" s="260"/>
      <c r="AR962" s="260"/>
      <c r="AS962" s="260"/>
      <c r="AT962" s="260"/>
      <c r="AU962" s="260"/>
      <c r="AW962" s="292" t="str">
        <f t="shared" si="114"/>
        <v/>
      </c>
      <c r="AX962" s="284" t="str">
        <f t="shared" si="112"/>
        <v/>
      </c>
      <c r="AY962" s="284" t="str">
        <f t="shared" si="115"/>
        <v/>
      </c>
      <c r="AZ962" s="284" t="str">
        <f t="shared" si="116"/>
        <v/>
      </c>
      <c r="BA962" s="284" t="str">
        <f t="shared" si="117"/>
        <v/>
      </c>
      <c r="BD962" s="260" t="str">
        <f>IF(W962="","",IF(F962="休日",AW962,IF(F962="法休",AW962,VLOOKUP(F962,カレンダマスタ!$Q$56:$R$69,2,FALSE))))</f>
        <v/>
      </c>
      <c r="BG962" s="260" t="str">
        <f t="shared" si="113"/>
        <v/>
      </c>
      <c r="BH962" s="260" t="str">
        <f>IF(AX962="","",IF(P962&lt;&gt;"","",IF(BG962="CS","OK",IF(VLOOKUP(E962,カレンダマスタ!$A$5:$D$381,4,FALSE)&gt;0,"",IF(OR(AX962*24&gt;10.84,AZ962*24&lt;14.5)=TRUE,"×","OK")))))</f>
        <v/>
      </c>
    </row>
    <row r="963" spans="2:60">
      <c r="B963" s="111"/>
      <c r="C963" s="391" t="str">
        <f>IF(STEP!C963&lt;&gt;"",STEP!C963,"")</f>
        <v/>
      </c>
      <c r="D963" s="392" t="str">
        <f>IF(STEP!D963&lt;&gt;"",STEP!D963,"")</f>
        <v/>
      </c>
      <c r="E963" s="393" t="str">
        <f>IF(STEP!E963&lt;&gt;"",STEP!E963,"")</f>
        <v/>
      </c>
      <c r="F963" s="263"/>
      <c r="G963" s="262"/>
      <c r="H963" s="264"/>
      <c r="I963" s="264"/>
      <c r="J963" s="264"/>
      <c r="K963" s="264"/>
      <c r="L963" s="264"/>
      <c r="M963" s="264"/>
      <c r="N963" s="264"/>
      <c r="O963" s="264"/>
      <c r="P963" s="264"/>
      <c r="Q963" s="264"/>
      <c r="R963" s="264"/>
      <c r="S963" s="264"/>
      <c r="T963" s="264"/>
      <c r="U963" s="264"/>
      <c r="V963" s="264"/>
      <c r="W963" s="264"/>
      <c r="X963" s="264"/>
      <c r="Y963" s="264"/>
      <c r="Z963" s="264"/>
      <c r="AA963" s="264"/>
      <c r="AB963" s="264"/>
      <c r="AC963" s="264"/>
      <c r="AD963" s="264"/>
      <c r="AE963" s="265"/>
      <c r="AF963" s="265"/>
      <c r="AG963" s="265"/>
      <c r="AH963" s="265"/>
      <c r="AI963" s="265"/>
      <c r="AJ963" s="265"/>
      <c r="AK963" s="265"/>
      <c r="AL963" s="265"/>
      <c r="AM963" s="265"/>
      <c r="AN963" s="265"/>
      <c r="AO963" s="264"/>
      <c r="AP963" s="264"/>
      <c r="AQ963" s="264"/>
      <c r="AR963" s="264"/>
      <c r="AS963" s="264"/>
      <c r="AT963" s="264"/>
      <c r="AU963" s="264"/>
      <c r="AW963" s="293" t="str">
        <f t="shared" si="114"/>
        <v/>
      </c>
      <c r="AX963" s="285" t="str">
        <f t="shared" si="112"/>
        <v/>
      </c>
      <c r="AY963" s="285" t="str">
        <f t="shared" si="115"/>
        <v/>
      </c>
      <c r="AZ963" s="285" t="str">
        <f t="shared" si="116"/>
        <v/>
      </c>
      <c r="BA963" s="285" t="str">
        <f t="shared" si="117"/>
        <v/>
      </c>
      <c r="BD963" s="264" t="str">
        <f>IF(W963="","",IF(F963="休日",AW963,IF(F963="法休",AW963,VLOOKUP(F963,カレンダマスタ!$Q$56:$R$69,2,FALSE))))</f>
        <v/>
      </c>
      <c r="BG963" s="264" t="str">
        <f t="shared" si="113"/>
        <v/>
      </c>
      <c r="BH963" s="264" t="str">
        <f>IF(AX963="","",IF(P963&lt;&gt;"","",IF(BG963="CS","OK",IF(VLOOKUP(E963,カレンダマスタ!$A$5:$D$381,4,FALSE)&gt;0,"",IF(OR(AX963*24&gt;10.84,AZ963*24&lt;14.5)=TRUE,"×","OK")))))</f>
        <v/>
      </c>
    </row>
    <row r="964" spans="2:60">
      <c r="B964" s="111"/>
      <c r="C964" s="385" t="str">
        <f>IF(STEP!C964&lt;&gt;"",STEP!C964,"")</f>
        <v/>
      </c>
      <c r="D964" s="386" t="str">
        <f>IF(STEP!D964&lt;&gt;"",STEP!D964,"")</f>
        <v/>
      </c>
      <c r="E964" s="387" t="str">
        <f>IF(STEP!E964&lt;&gt;"",STEP!E964,"")</f>
        <v/>
      </c>
      <c r="F964" s="253"/>
      <c r="G964" s="252"/>
      <c r="H964" s="254"/>
      <c r="I964" s="254"/>
      <c r="J964" s="254"/>
      <c r="K964" s="254"/>
      <c r="L964" s="254"/>
      <c r="M964" s="254"/>
      <c r="N964" s="254"/>
      <c r="O964" s="254"/>
      <c r="P964" s="254"/>
      <c r="Q964" s="254"/>
      <c r="R964" s="254"/>
      <c r="S964" s="254"/>
      <c r="T964" s="254"/>
      <c r="U964" s="254"/>
      <c r="V964" s="254"/>
      <c r="W964" s="254"/>
      <c r="X964" s="254"/>
      <c r="Y964" s="254"/>
      <c r="Z964" s="254"/>
      <c r="AA964" s="254"/>
      <c r="AB964" s="254"/>
      <c r="AC964" s="254"/>
      <c r="AD964" s="254"/>
      <c r="AE964" s="255"/>
      <c r="AF964" s="255"/>
      <c r="AG964" s="255"/>
      <c r="AH964" s="255"/>
      <c r="AI964" s="255"/>
      <c r="AJ964" s="255"/>
      <c r="AK964" s="255"/>
      <c r="AL964" s="255"/>
      <c r="AM964" s="255"/>
      <c r="AN964" s="255"/>
      <c r="AO964" s="254"/>
      <c r="AP964" s="254"/>
      <c r="AQ964" s="254"/>
      <c r="AR964" s="254"/>
      <c r="AS964" s="254"/>
      <c r="AT964" s="254"/>
      <c r="AU964" s="254"/>
      <c r="AW964" s="291" t="str">
        <f t="shared" si="114"/>
        <v/>
      </c>
      <c r="AX964" s="283" t="str">
        <f t="shared" si="112"/>
        <v/>
      </c>
      <c r="AY964" s="283" t="str">
        <f t="shared" si="115"/>
        <v/>
      </c>
      <c r="AZ964" s="283" t="str">
        <f t="shared" si="116"/>
        <v/>
      </c>
      <c r="BA964" s="283" t="str">
        <f t="shared" si="117"/>
        <v/>
      </c>
      <c r="BD964" s="254" t="str">
        <f>IF(W964="","",IF(F964="休日",AW964,IF(F964="法休",AW964,VLOOKUP(F964,カレンダマスタ!$Q$56:$R$69,2,FALSE))))</f>
        <v/>
      </c>
      <c r="BG964" s="254" t="str">
        <f t="shared" si="113"/>
        <v/>
      </c>
      <c r="BH964" s="254" t="str">
        <f>IF(AX964="","",IF(P964&lt;&gt;"","",IF(BG964="CS","OK",IF(VLOOKUP(E964,カレンダマスタ!$A$5:$D$381,4,FALSE)&gt;0,"",IF(OR(AX964*24&gt;10.84,AZ964*24&lt;14.5)=TRUE,"×","OK")))))</f>
        <v/>
      </c>
    </row>
    <row r="965" spans="2:60">
      <c r="B965" s="111"/>
      <c r="C965" s="385" t="str">
        <f>IF(STEP!C965&lt;&gt;"",STEP!C965,"")</f>
        <v/>
      </c>
      <c r="D965" s="386" t="str">
        <f>IF(STEP!D965&lt;&gt;"",STEP!D965,"")</f>
        <v/>
      </c>
      <c r="E965" s="387" t="str">
        <f>IF(STEP!E965&lt;&gt;"",STEP!E965,"")</f>
        <v/>
      </c>
      <c r="F965" s="253"/>
      <c r="G965" s="252"/>
      <c r="H965" s="254"/>
      <c r="I965" s="254"/>
      <c r="J965" s="254"/>
      <c r="K965" s="254"/>
      <c r="L965" s="254"/>
      <c r="M965" s="254"/>
      <c r="N965" s="254"/>
      <c r="O965" s="254"/>
      <c r="P965" s="254"/>
      <c r="Q965" s="254"/>
      <c r="R965" s="254"/>
      <c r="S965" s="254"/>
      <c r="T965" s="254"/>
      <c r="U965" s="254"/>
      <c r="V965" s="254"/>
      <c r="W965" s="254"/>
      <c r="X965" s="254"/>
      <c r="Y965" s="254"/>
      <c r="Z965" s="254"/>
      <c r="AA965" s="254"/>
      <c r="AB965" s="254"/>
      <c r="AC965" s="254"/>
      <c r="AD965" s="254"/>
      <c r="AE965" s="255"/>
      <c r="AF965" s="255"/>
      <c r="AG965" s="255"/>
      <c r="AH965" s="255"/>
      <c r="AI965" s="255"/>
      <c r="AJ965" s="255"/>
      <c r="AK965" s="255"/>
      <c r="AL965" s="255"/>
      <c r="AM965" s="255"/>
      <c r="AN965" s="255"/>
      <c r="AO965" s="254"/>
      <c r="AP965" s="254"/>
      <c r="AQ965" s="254"/>
      <c r="AR965" s="254"/>
      <c r="AS965" s="254"/>
      <c r="AT965" s="254"/>
      <c r="AU965" s="254"/>
      <c r="AW965" s="291" t="str">
        <f t="shared" si="114"/>
        <v/>
      </c>
      <c r="AX965" s="283" t="str">
        <f t="shared" si="112"/>
        <v/>
      </c>
      <c r="AY965" s="283" t="str">
        <f t="shared" si="115"/>
        <v/>
      </c>
      <c r="AZ965" s="283" t="str">
        <f t="shared" si="116"/>
        <v/>
      </c>
      <c r="BA965" s="283" t="str">
        <f t="shared" si="117"/>
        <v/>
      </c>
      <c r="BD965" s="254" t="str">
        <f>IF(W965="","",IF(F965="休日",AW965,IF(F965="法休",AW965,VLOOKUP(F965,カレンダマスタ!$Q$56:$R$69,2,FALSE))))</f>
        <v/>
      </c>
      <c r="BG965" s="254" t="str">
        <f t="shared" si="113"/>
        <v/>
      </c>
      <c r="BH965" s="254" t="str">
        <f>IF(AX965="","",IF(P965&lt;&gt;"","",IF(BG965="CS","OK",IF(VLOOKUP(E965,カレンダマスタ!$A$5:$D$381,4,FALSE)&gt;0,"",IF(OR(AX965*24&gt;10.84,AZ965*24&lt;14.5)=TRUE,"×","OK")))))</f>
        <v/>
      </c>
    </row>
    <row r="966" spans="2:60">
      <c r="B966" s="111"/>
      <c r="C966" s="385" t="str">
        <f>IF(STEP!C966&lt;&gt;"",STEP!C966,"")</f>
        <v/>
      </c>
      <c r="D966" s="386" t="str">
        <f>IF(STEP!D966&lt;&gt;"",STEP!D966,"")</f>
        <v/>
      </c>
      <c r="E966" s="387" t="str">
        <f>IF(STEP!E966&lt;&gt;"",STEP!E966,"")</f>
        <v/>
      </c>
      <c r="F966" s="256"/>
      <c r="G966" s="257"/>
      <c r="H966" s="254"/>
      <c r="I966" s="254"/>
      <c r="J966" s="254"/>
      <c r="K966" s="254"/>
      <c r="L966" s="254"/>
      <c r="M966" s="254"/>
      <c r="N966" s="254"/>
      <c r="O966" s="254"/>
      <c r="P966" s="254"/>
      <c r="Q966" s="254"/>
      <c r="R966" s="254"/>
      <c r="S966" s="254"/>
      <c r="T966" s="254"/>
      <c r="U966" s="254"/>
      <c r="V966" s="254"/>
      <c r="W966" s="254"/>
      <c r="X966" s="254"/>
      <c r="Y966" s="254"/>
      <c r="Z966" s="254"/>
      <c r="AA966" s="254"/>
      <c r="AB966" s="254"/>
      <c r="AC966" s="254"/>
      <c r="AD966" s="254"/>
      <c r="AE966" s="255"/>
      <c r="AF966" s="255"/>
      <c r="AG966" s="255"/>
      <c r="AH966" s="255"/>
      <c r="AI966" s="255"/>
      <c r="AJ966" s="255"/>
      <c r="AK966" s="255"/>
      <c r="AL966" s="255"/>
      <c r="AM966" s="255"/>
      <c r="AN966" s="255"/>
      <c r="AO966" s="254"/>
      <c r="AP966" s="254"/>
      <c r="AQ966" s="254"/>
      <c r="AR966" s="254"/>
      <c r="AS966" s="254"/>
      <c r="AT966" s="254"/>
      <c r="AU966" s="254"/>
      <c r="AW966" s="291" t="str">
        <f t="shared" si="114"/>
        <v/>
      </c>
      <c r="AX966" s="283" t="str">
        <f t="shared" si="112"/>
        <v/>
      </c>
      <c r="AY966" s="283" t="str">
        <f t="shared" si="115"/>
        <v/>
      </c>
      <c r="AZ966" s="283" t="str">
        <f t="shared" si="116"/>
        <v/>
      </c>
      <c r="BA966" s="283" t="str">
        <f t="shared" si="117"/>
        <v/>
      </c>
      <c r="BD966" s="254" t="str">
        <f>IF(W966="","",IF(F966="休日",AW966,IF(F966="法休",AW966,VLOOKUP(F966,カレンダマスタ!$Q$56:$R$69,2,FALSE))))</f>
        <v/>
      </c>
      <c r="BG966" s="254" t="str">
        <f t="shared" si="113"/>
        <v/>
      </c>
      <c r="BH966" s="254" t="str">
        <f>IF(AX966="","",IF(P966&lt;&gt;"","",IF(BG966="CS","OK",IF(VLOOKUP(E966,カレンダマスタ!$A$5:$D$381,4,FALSE)&gt;0,"",IF(OR(AX966*24&gt;10.84,AZ966*24&lt;14.5)=TRUE,"×","OK")))))</f>
        <v/>
      </c>
    </row>
    <row r="967" spans="2:60">
      <c r="B967" s="111"/>
      <c r="C967" s="385" t="str">
        <f>IF(STEP!C967&lt;&gt;"",STEP!C967,"")</f>
        <v/>
      </c>
      <c r="D967" s="386" t="str">
        <f>IF(STEP!D967&lt;&gt;"",STEP!D967,"")</f>
        <v/>
      </c>
      <c r="E967" s="387" t="str">
        <f>IF(STEP!E967&lt;&gt;"",STEP!E967,"")</f>
        <v/>
      </c>
      <c r="F967" s="256"/>
      <c r="G967" s="257"/>
      <c r="H967" s="254"/>
      <c r="I967" s="254"/>
      <c r="J967" s="254"/>
      <c r="K967" s="254"/>
      <c r="L967" s="254"/>
      <c r="M967" s="254"/>
      <c r="N967" s="254"/>
      <c r="O967" s="254"/>
      <c r="P967" s="254"/>
      <c r="Q967" s="254"/>
      <c r="R967" s="254"/>
      <c r="S967" s="254"/>
      <c r="T967" s="254"/>
      <c r="U967" s="254"/>
      <c r="V967" s="254"/>
      <c r="W967" s="254"/>
      <c r="X967" s="254"/>
      <c r="Y967" s="254"/>
      <c r="Z967" s="254"/>
      <c r="AA967" s="254"/>
      <c r="AB967" s="254"/>
      <c r="AC967" s="254"/>
      <c r="AD967" s="254"/>
      <c r="AE967" s="255"/>
      <c r="AF967" s="255"/>
      <c r="AG967" s="255"/>
      <c r="AH967" s="255"/>
      <c r="AI967" s="255"/>
      <c r="AJ967" s="255"/>
      <c r="AK967" s="255"/>
      <c r="AL967" s="255"/>
      <c r="AM967" s="255"/>
      <c r="AN967" s="255"/>
      <c r="AO967" s="254"/>
      <c r="AP967" s="254"/>
      <c r="AQ967" s="254"/>
      <c r="AR967" s="254"/>
      <c r="AS967" s="254"/>
      <c r="AT967" s="254"/>
      <c r="AU967" s="254"/>
      <c r="AW967" s="291" t="str">
        <f t="shared" si="114"/>
        <v/>
      </c>
      <c r="AX967" s="283" t="str">
        <f t="shared" si="112"/>
        <v/>
      </c>
      <c r="AY967" s="283" t="str">
        <f t="shared" si="115"/>
        <v/>
      </c>
      <c r="AZ967" s="283" t="str">
        <f t="shared" si="116"/>
        <v/>
      </c>
      <c r="BA967" s="283" t="str">
        <f t="shared" si="117"/>
        <v/>
      </c>
      <c r="BD967" s="254" t="str">
        <f>IF(W967="","",IF(F967="休日",AW967,IF(F967="法休",AW967,VLOOKUP(F967,カレンダマスタ!$Q$56:$R$69,2,FALSE))))</f>
        <v/>
      </c>
      <c r="BG967" s="254" t="str">
        <f t="shared" si="113"/>
        <v/>
      </c>
      <c r="BH967" s="254" t="str">
        <f>IF(AX967="","",IF(P967&lt;&gt;"","",IF(BG967="CS","OK",IF(VLOOKUP(E967,カレンダマスタ!$A$5:$D$381,4,FALSE)&gt;0,"",IF(OR(AX967*24&gt;10.84,AZ967*24&lt;14.5)=TRUE,"×","OK")))))</f>
        <v/>
      </c>
    </row>
    <row r="968" spans="2:60">
      <c r="B968" s="111"/>
      <c r="C968" s="385" t="str">
        <f>IF(STEP!C968&lt;&gt;"",STEP!C968,"")</f>
        <v/>
      </c>
      <c r="D968" s="386" t="str">
        <f>IF(STEP!D968&lt;&gt;"",STEP!D968,"")</f>
        <v/>
      </c>
      <c r="E968" s="387" t="str">
        <f>IF(STEP!E968&lt;&gt;"",STEP!E968,"")</f>
        <v/>
      </c>
      <c r="F968" s="256"/>
      <c r="G968" s="257"/>
      <c r="H968" s="254"/>
      <c r="I968" s="254"/>
      <c r="J968" s="254"/>
      <c r="K968" s="254"/>
      <c r="L968" s="254"/>
      <c r="M968" s="254"/>
      <c r="N968" s="254"/>
      <c r="O968" s="254"/>
      <c r="P968" s="254"/>
      <c r="Q968" s="254"/>
      <c r="R968" s="254"/>
      <c r="S968" s="254"/>
      <c r="T968" s="254"/>
      <c r="U968" s="254"/>
      <c r="V968" s="254"/>
      <c r="W968" s="254"/>
      <c r="X968" s="254"/>
      <c r="Y968" s="254"/>
      <c r="Z968" s="254"/>
      <c r="AA968" s="254"/>
      <c r="AB968" s="254"/>
      <c r="AC968" s="254"/>
      <c r="AD968" s="254"/>
      <c r="AE968" s="255"/>
      <c r="AF968" s="255"/>
      <c r="AG968" s="255"/>
      <c r="AH968" s="255"/>
      <c r="AI968" s="255"/>
      <c r="AJ968" s="255"/>
      <c r="AK968" s="255"/>
      <c r="AL968" s="255"/>
      <c r="AM968" s="255"/>
      <c r="AN968" s="255"/>
      <c r="AO968" s="254"/>
      <c r="AP968" s="254"/>
      <c r="AQ968" s="254"/>
      <c r="AR968" s="254"/>
      <c r="AS968" s="254"/>
      <c r="AT968" s="254"/>
      <c r="AU968" s="254"/>
      <c r="AW968" s="291" t="str">
        <f t="shared" si="114"/>
        <v/>
      </c>
      <c r="AX968" s="283" t="str">
        <f t="shared" si="112"/>
        <v/>
      </c>
      <c r="AY968" s="283" t="str">
        <f t="shared" si="115"/>
        <v/>
      </c>
      <c r="AZ968" s="283" t="str">
        <f t="shared" si="116"/>
        <v/>
      </c>
      <c r="BA968" s="283" t="str">
        <f t="shared" si="117"/>
        <v/>
      </c>
      <c r="BD968" s="254" t="str">
        <f>IF(W968="","",IF(F968="休日",AW968,IF(F968="法休",AW968,VLOOKUP(F968,カレンダマスタ!$Q$56:$R$69,2,FALSE))))</f>
        <v/>
      </c>
      <c r="BG968" s="254" t="str">
        <f t="shared" si="113"/>
        <v/>
      </c>
      <c r="BH968" s="254" t="str">
        <f>IF(AX968="","",IF(P968&lt;&gt;"","",IF(BG968="CS","OK",IF(VLOOKUP(E968,カレンダマスタ!$A$5:$D$381,4,FALSE)&gt;0,"",IF(OR(AX968*24&gt;10.84,AZ968*24&lt;14.5)=TRUE,"×","OK")))))</f>
        <v/>
      </c>
    </row>
    <row r="969" spans="2:60">
      <c r="B969" s="111"/>
      <c r="C969" s="388" t="str">
        <f>IF(STEP!C969&lt;&gt;"",STEP!C969,"")</f>
        <v/>
      </c>
      <c r="D969" s="389" t="str">
        <f>IF(STEP!D969&lt;&gt;"",STEP!D969,"")</f>
        <v/>
      </c>
      <c r="E969" s="390" t="str">
        <f>IF(STEP!E969&lt;&gt;"",STEP!E969,"")</f>
        <v/>
      </c>
      <c r="F969" s="259"/>
      <c r="G969" s="266"/>
      <c r="H969" s="260"/>
      <c r="I969" s="260"/>
      <c r="J969" s="260"/>
      <c r="K969" s="260"/>
      <c r="L969" s="260"/>
      <c r="M969" s="260"/>
      <c r="N969" s="260"/>
      <c r="O969" s="260"/>
      <c r="P969" s="260"/>
      <c r="Q969" s="260"/>
      <c r="R969" s="260"/>
      <c r="S969" s="260"/>
      <c r="T969" s="260"/>
      <c r="U969" s="260"/>
      <c r="V969" s="260"/>
      <c r="W969" s="260"/>
      <c r="X969" s="260"/>
      <c r="Y969" s="260"/>
      <c r="Z969" s="260"/>
      <c r="AA969" s="260"/>
      <c r="AB969" s="260"/>
      <c r="AC969" s="260"/>
      <c r="AD969" s="260"/>
      <c r="AE969" s="261"/>
      <c r="AF969" s="261"/>
      <c r="AG969" s="261"/>
      <c r="AH969" s="261"/>
      <c r="AI969" s="261"/>
      <c r="AJ969" s="261"/>
      <c r="AK969" s="261"/>
      <c r="AL969" s="261"/>
      <c r="AM969" s="261"/>
      <c r="AN969" s="261"/>
      <c r="AO969" s="260"/>
      <c r="AP969" s="260"/>
      <c r="AQ969" s="260"/>
      <c r="AR969" s="260"/>
      <c r="AS969" s="260"/>
      <c r="AT969" s="260"/>
      <c r="AU969" s="260"/>
      <c r="AW969" s="292" t="str">
        <f t="shared" si="114"/>
        <v/>
      </c>
      <c r="AX969" s="284" t="str">
        <f t="shared" si="112"/>
        <v/>
      </c>
      <c r="AY969" s="284" t="str">
        <f t="shared" si="115"/>
        <v/>
      </c>
      <c r="AZ969" s="284" t="str">
        <f t="shared" si="116"/>
        <v/>
      </c>
      <c r="BA969" s="284" t="str">
        <f t="shared" si="117"/>
        <v/>
      </c>
      <c r="BD969" s="260" t="str">
        <f>IF(W969="","",IF(F969="休日",AW969,IF(F969="法休",AW969,VLOOKUP(F969,カレンダマスタ!$Q$56:$R$69,2,FALSE))))</f>
        <v/>
      </c>
      <c r="BG969" s="260" t="str">
        <f t="shared" si="113"/>
        <v/>
      </c>
      <c r="BH969" s="260" t="str">
        <f>IF(AX969="","",IF(P969&lt;&gt;"","",IF(BG969="CS","OK",IF(VLOOKUP(E969,カレンダマスタ!$A$5:$D$381,4,FALSE)&gt;0,"",IF(OR(AX969*24&gt;10.84,AZ969*24&lt;14.5)=TRUE,"×","OK")))))</f>
        <v/>
      </c>
    </row>
    <row r="970" spans="2:60">
      <c r="B970" s="111"/>
      <c r="C970" s="391" t="str">
        <f>IF(STEP!C970&lt;&gt;"",STEP!C970,"")</f>
        <v/>
      </c>
      <c r="D970" s="392" t="str">
        <f>IF(STEP!D970&lt;&gt;"",STEP!D970,"")</f>
        <v/>
      </c>
      <c r="E970" s="393" t="str">
        <f>IF(STEP!E970&lt;&gt;"",STEP!E970,"")</f>
        <v/>
      </c>
      <c r="F970" s="263"/>
      <c r="G970" s="267"/>
      <c r="H970" s="264"/>
      <c r="I970" s="264"/>
      <c r="J970" s="264"/>
      <c r="K970" s="264"/>
      <c r="L970" s="264"/>
      <c r="M970" s="264"/>
      <c r="N970" s="264"/>
      <c r="O970" s="264"/>
      <c r="P970" s="264"/>
      <c r="Q970" s="264"/>
      <c r="R970" s="264"/>
      <c r="S970" s="264"/>
      <c r="T970" s="264"/>
      <c r="U970" s="264"/>
      <c r="V970" s="264"/>
      <c r="W970" s="264"/>
      <c r="X970" s="264"/>
      <c r="Y970" s="264"/>
      <c r="Z970" s="264"/>
      <c r="AA970" s="264"/>
      <c r="AB970" s="264"/>
      <c r="AC970" s="264"/>
      <c r="AD970" s="264"/>
      <c r="AE970" s="265"/>
      <c r="AF970" s="265"/>
      <c r="AG970" s="265"/>
      <c r="AH970" s="265"/>
      <c r="AI970" s="265"/>
      <c r="AJ970" s="265"/>
      <c r="AK970" s="265"/>
      <c r="AL970" s="265"/>
      <c r="AM970" s="265"/>
      <c r="AN970" s="265"/>
      <c r="AO970" s="264"/>
      <c r="AP970" s="264"/>
      <c r="AQ970" s="264"/>
      <c r="AR970" s="264"/>
      <c r="AS970" s="264"/>
      <c r="AT970" s="264"/>
      <c r="AU970" s="264"/>
      <c r="AW970" s="293" t="str">
        <f t="shared" si="114"/>
        <v/>
      </c>
      <c r="AX970" s="285" t="str">
        <f t="shared" si="112"/>
        <v/>
      </c>
      <c r="AY970" s="285" t="str">
        <f t="shared" si="115"/>
        <v/>
      </c>
      <c r="AZ970" s="285" t="str">
        <f t="shared" si="116"/>
        <v/>
      </c>
      <c r="BA970" s="285" t="str">
        <f t="shared" si="117"/>
        <v/>
      </c>
      <c r="BD970" s="264" t="str">
        <f>IF(W970="","",IF(F970="休日",AW970,IF(F970="法休",AW970,VLOOKUP(F970,カレンダマスタ!$Q$56:$R$69,2,FALSE))))</f>
        <v/>
      </c>
      <c r="BG970" s="264" t="str">
        <f t="shared" si="113"/>
        <v/>
      </c>
      <c r="BH970" s="264" t="str">
        <f>IF(AX970="","",IF(P970&lt;&gt;"","",IF(BG970="CS","OK",IF(VLOOKUP(E970,カレンダマスタ!$A$5:$D$381,4,FALSE)&gt;0,"",IF(OR(AX970*24&gt;10.84,AZ970*24&lt;14.5)=TRUE,"×","OK")))))</f>
        <v/>
      </c>
    </row>
    <row r="971" spans="2:60">
      <c r="B971" s="111"/>
      <c r="C971" s="385" t="str">
        <f>IF(STEP!C971&lt;&gt;"",STEP!C971,"")</f>
        <v/>
      </c>
      <c r="D971" s="386" t="str">
        <f>IF(STEP!D971&lt;&gt;"",STEP!D971,"")</f>
        <v/>
      </c>
      <c r="E971" s="387" t="str">
        <f>IF(STEP!E971&lt;&gt;"",STEP!E971,"")</f>
        <v/>
      </c>
      <c r="F971" s="253"/>
      <c r="G971" s="252"/>
      <c r="H971" s="254"/>
      <c r="I971" s="254"/>
      <c r="J971" s="254"/>
      <c r="K971" s="254"/>
      <c r="L971" s="254"/>
      <c r="M971" s="254"/>
      <c r="N971" s="254"/>
      <c r="O971" s="254"/>
      <c r="P971" s="254"/>
      <c r="Q971" s="254"/>
      <c r="R971" s="254"/>
      <c r="S971" s="254"/>
      <c r="T971" s="254"/>
      <c r="U971" s="254"/>
      <c r="V971" s="254"/>
      <c r="W971" s="254"/>
      <c r="X971" s="254"/>
      <c r="Y971" s="254"/>
      <c r="Z971" s="254"/>
      <c r="AA971" s="254"/>
      <c r="AB971" s="254"/>
      <c r="AC971" s="254"/>
      <c r="AD971" s="254"/>
      <c r="AE971" s="255"/>
      <c r="AF971" s="255"/>
      <c r="AG971" s="255"/>
      <c r="AH971" s="255"/>
      <c r="AI971" s="255"/>
      <c r="AJ971" s="255"/>
      <c r="AK971" s="255"/>
      <c r="AL971" s="255"/>
      <c r="AM971" s="255"/>
      <c r="AN971" s="255"/>
      <c r="AO971" s="254"/>
      <c r="AP971" s="254"/>
      <c r="AQ971" s="254"/>
      <c r="AR971" s="254"/>
      <c r="AS971" s="254"/>
      <c r="AT971" s="254"/>
      <c r="AU971" s="254"/>
      <c r="AW971" s="291" t="str">
        <f t="shared" si="114"/>
        <v/>
      </c>
      <c r="AX971" s="283" t="str">
        <f t="shared" si="112"/>
        <v/>
      </c>
      <c r="AY971" s="283" t="str">
        <f t="shared" si="115"/>
        <v/>
      </c>
      <c r="AZ971" s="283" t="str">
        <f t="shared" si="116"/>
        <v/>
      </c>
      <c r="BA971" s="283" t="str">
        <f t="shared" si="117"/>
        <v/>
      </c>
      <c r="BD971" s="254" t="str">
        <f>IF(W971="","",IF(F971="休日",AW971,IF(F971="法休",AW971,VLOOKUP(F971,カレンダマスタ!$Q$56:$R$69,2,FALSE))))</f>
        <v/>
      </c>
      <c r="BG971" s="503" t="str">
        <f t="shared" si="113"/>
        <v/>
      </c>
      <c r="BH971" s="503" t="str">
        <f>IF(AX971="","",IF(P971&lt;&gt;"","",IF(BG971="CS","OK",IF(VLOOKUP(E971,カレンダマスタ!$A$5:$D$381,4,FALSE)&gt;0,"",IF(OR(AX971*24&gt;10.84,AZ971*24&lt;14.5)=TRUE,"×","OK")))))</f>
        <v/>
      </c>
    </row>
    <row r="972" spans="2:60">
      <c r="B972" s="210"/>
      <c r="C972" s="385" t="str">
        <f>IF(STEP!C972&lt;&gt;"",STEP!C972,"")</f>
        <v/>
      </c>
      <c r="D972" s="386" t="str">
        <f>IF(STEP!D972&lt;&gt;"",STEP!D972,"")</f>
        <v/>
      </c>
      <c r="E972" s="387" t="str">
        <f>IF(STEP!E972&lt;&gt;"",STEP!E972,"")</f>
        <v/>
      </c>
      <c r="F972" s="253"/>
      <c r="G972" s="252"/>
      <c r="H972" s="254"/>
      <c r="I972" s="254"/>
      <c r="J972" s="254"/>
      <c r="K972" s="254"/>
      <c r="L972" s="254"/>
      <c r="M972" s="254"/>
      <c r="N972" s="254"/>
      <c r="O972" s="254"/>
      <c r="P972" s="254"/>
      <c r="Q972" s="254"/>
      <c r="R972" s="254"/>
      <c r="S972" s="254"/>
      <c r="T972" s="254"/>
      <c r="U972" s="254"/>
      <c r="V972" s="254"/>
      <c r="W972" s="254"/>
      <c r="X972" s="254"/>
      <c r="Y972" s="254"/>
      <c r="Z972" s="254"/>
      <c r="AA972" s="254"/>
      <c r="AB972" s="254"/>
      <c r="AC972" s="254"/>
      <c r="AD972" s="254"/>
      <c r="AE972" s="255"/>
      <c r="AF972" s="255"/>
      <c r="AG972" s="255"/>
      <c r="AH972" s="255"/>
      <c r="AI972" s="255"/>
      <c r="AJ972" s="255"/>
      <c r="AK972" s="255"/>
      <c r="AL972" s="255"/>
      <c r="AM972" s="255"/>
      <c r="AN972" s="255"/>
      <c r="AO972" s="254"/>
      <c r="AP972" s="254"/>
      <c r="AQ972" s="254"/>
      <c r="AR972" s="254"/>
      <c r="AS972" s="254"/>
      <c r="AT972" s="254"/>
      <c r="AU972" s="254"/>
      <c r="AW972" s="291" t="str">
        <f t="shared" si="114"/>
        <v/>
      </c>
      <c r="AX972" s="283" t="str">
        <f t="shared" si="112"/>
        <v/>
      </c>
      <c r="AY972" s="283" t="str">
        <f t="shared" si="115"/>
        <v/>
      </c>
      <c r="AZ972" s="283" t="str">
        <f t="shared" si="116"/>
        <v/>
      </c>
      <c r="BA972" s="283" t="str">
        <f t="shared" si="117"/>
        <v/>
      </c>
      <c r="BD972" s="254" t="str">
        <f>IF(W972="","",IF(F972="休日",AW972,IF(F972="法休",AW972,VLOOKUP(F972,カレンダマスタ!$Q$56:$R$69,2,FALSE))))</f>
        <v/>
      </c>
      <c r="BG972" s="254" t="str">
        <f t="shared" si="113"/>
        <v/>
      </c>
      <c r="BH972" s="254" t="str">
        <f>IF(AX972="","",IF(P972&lt;&gt;"","",IF(BG972="CS","OK",IF(VLOOKUP(E972,カレンダマスタ!$A$5:$D$381,4,FALSE)&gt;0,"",IF(OR(AX972*24&gt;10.84,AZ972*24&lt;14.5)=TRUE,"×","OK")))))</f>
        <v/>
      </c>
    </row>
    <row r="973" spans="2:60">
      <c r="B973" s="210"/>
      <c r="C973" s="385" t="str">
        <f>IF(STEP!C973&lt;&gt;"",STEP!C973,"")</f>
        <v/>
      </c>
      <c r="D973" s="386" t="str">
        <f>IF(STEP!D973&lt;&gt;"",STEP!D973,"")</f>
        <v/>
      </c>
      <c r="E973" s="387" t="str">
        <f>IF(STEP!E973&lt;&gt;"",STEP!E973,"")</f>
        <v/>
      </c>
      <c r="F973" s="256"/>
      <c r="G973" s="257"/>
      <c r="H973" s="254"/>
      <c r="I973" s="254"/>
      <c r="J973" s="254"/>
      <c r="K973" s="254"/>
      <c r="L973" s="254"/>
      <c r="M973" s="254"/>
      <c r="N973" s="254"/>
      <c r="O973" s="254"/>
      <c r="P973" s="254"/>
      <c r="Q973" s="254"/>
      <c r="R973" s="254"/>
      <c r="S973" s="254"/>
      <c r="T973" s="254"/>
      <c r="U973" s="254"/>
      <c r="V973" s="254"/>
      <c r="W973" s="254"/>
      <c r="X973" s="254"/>
      <c r="Y973" s="254"/>
      <c r="Z973" s="254"/>
      <c r="AA973" s="254"/>
      <c r="AB973" s="254"/>
      <c r="AC973" s="254"/>
      <c r="AD973" s="254"/>
      <c r="AE973" s="255"/>
      <c r="AF973" s="255"/>
      <c r="AG973" s="255"/>
      <c r="AH973" s="255"/>
      <c r="AI973" s="255"/>
      <c r="AJ973" s="255"/>
      <c r="AK973" s="255"/>
      <c r="AL973" s="255"/>
      <c r="AM973" s="255"/>
      <c r="AN973" s="255"/>
      <c r="AO973" s="254"/>
      <c r="AP973" s="254"/>
      <c r="AQ973" s="254"/>
      <c r="AR973" s="254"/>
      <c r="AS973" s="254"/>
      <c r="AT973" s="254"/>
      <c r="AU973" s="254"/>
      <c r="AW973" s="291" t="str">
        <f t="shared" si="114"/>
        <v/>
      </c>
      <c r="AX973" s="283" t="str">
        <f t="shared" si="112"/>
        <v/>
      </c>
      <c r="AY973" s="283" t="str">
        <f t="shared" si="115"/>
        <v/>
      </c>
      <c r="AZ973" s="283" t="str">
        <f t="shared" si="116"/>
        <v/>
      </c>
      <c r="BA973" s="283" t="str">
        <f t="shared" si="117"/>
        <v/>
      </c>
      <c r="BD973" s="254" t="str">
        <f>IF(W973="","",IF(F973="休日",AW973,IF(F973="法休",AW973,VLOOKUP(F973,カレンダマスタ!$Q$56:$R$69,2,FALSE))))</f>
        <v/>
      </c>
      <c r="BG973" s="254" t="str">
        <f t="shared" si="113"/>
        <v/>
      </c>
      <c r="BH973" s="254" t="str">
        <f>IF(AX973="","",IF(P973&lt;&gt;"","",IF(BG973="CS","OK",IF(VLOOKUP(E973,カレンダマスタ!$A$5:$D$381,4,FALSE)&gt;0,"",IF(OR(AX973*24&gt;10.84,AZ973*24&lt;14.5)=TRUE,"×","OK")))))</f>
        <v/>
      </c>
    </row>
    <row r="974" spans="2:60">
      <c r="B974" s="210"/>
      <c r="C974" s="385" t="str">
        <f>IF(STEP!C974&lt;&gt;"",STEP!C974,"")</f>
        <v/>
      </c>
      <c r="D974" s="386" t="str">
        <f>IF(STEP!D974&lt;&gt;"",STEP!D974,"")</f>
        <v/>
      </c>
      <c r="E974" s="387" t="str">
        <f>IF(STEP!E974&lt;&gt;"",STEP!E974,"")</f>
        <v/>
      </c>
      <c r="F974" s="256"/>
      <c r="G974" s="257"/>
      <c r="H974" s="254"/>
      <c r="I974" s="254"/>
      <c r="J974" s="254"/>
      <c r="K974" s="254"/>
      <c r="L974" s="254"/>
      <c r="M974" s="254"/>
      <c r="N974" s="254"/>
      <c r="O974" s="254"/>
      <c r="P974" s="254"/>
      <c r="Q974" s="254"/>
      <c r="R974" s="254"/>
      <c r="S974" s="254"/>
      <c r="T974" s="254"/>
      <c r="U974" s="254"/>
      <c r="V974" s="254"/>
      <c r="W974" s="254"/>
      <c r="X974" s="254"/>
      <c r="Y974" s="254"/>
      <c r="Z974" s="254"/>
      <c r="AA974" s="254"/>
      <c r="AB974" s="254"/>
      <c r="AC974" s="254"/>
      <c r="AD974" s="254"/>
      <c r="AE974" s="255"/>
      <c r="AF974" s="255"/>
      <c r="AG974" s="255"/>
      <c r="AH974" s="255"/>
      <c r="AI974" s="255"/>
      <c r="AJ974" s="255"/>
      <c r="AK974" s="255"/>
      <c r="AL974" s="255"/>
      <c r="AM974" s="255"/>
      <c r="AN974" s="255"/>
      <c r="AO974" s="254"/>
      <c r="AP974" s="254"/>
      <c r="AQ974" s="254"/>
      <c r="AR974" s="254"/>
      <c r="AS974" s="254"/>
      <c r="AT974" s="254"/>
      <c r="AU974" s="254"/>
      <c r="AW974" s="291" t="str">
        <f t="shared" si="114"/>
        <v/>
      </c>
      <c r="AX974" s="283" t="str">
        <f t="shared" si="112"/>
        <v/>
      </c>
      <c r="AY974" s="283" t="str">
        <f t="shared" si="115"/>
        <v/>
      </c>
      <c r="AZ974" s="283" t="str">
        <f t="shared" si="116"/>
        <v/>
      </c>
      <c r="BA974" s="283" t="str">
        <f t="shared" si="117"/>
        <v/>
      </c>
      <c r="BD974" s="254" t="str">
        <f>IF(W974="","",IF(F974="休日",AW974,IF(F974="法休",AW974,VLOOKUP(F974,カレンダマスタ!$Q$56:$R$69,2,FALSE))))</f>
        <v/>
      </c>
      <c r="BG974" s="254" t="str">
        <f t="shared" si="113"/>
        <v/>
      </c>
      <c r="BH974" s="254" t="str">
        <f>IF(AX974="","",IF(P974&lt;&gt;"","",IF(BG974="CS","OK",IF(VLOOKUP(E974,カレンダマスタ!$A$5:$D$381,4,FALSE)&gt;0,"",IF(OR(AX974*24&gt;10.84,AZ974*24&lt;14.5)=TRUE,"×","OK")))))</f>
        <v/>
      </c>
    </row>
    <row r="975" spans="2:60">
      <c r="B975" s="210"/>
      <c r="C975" s="385" t="str">
        <f>IF(STEP!C975&lt;&gt;"",STEP!C975,"")</f>
        <v/>
      </c>
      <c r="D975" s="386" t="str">
        <f>IF(STEP!D975&lt;&gt;"",STEP!D975,"")</f>
        <v/>
      </c>
      <c r="E975" s="387" t="str">
        <f>IF(STEP!E975&lt;&gt;"",STEP!E975,"")</f>
        <v/>
      </c>
      <c r="F975" s="256"/>
      <c r="G975" s="257"/>
      <c r="H975" s="254"/>
      <c r="I975" s="254"/>
      <c r="J975" s="254"/>
      <c r="K975" s="254"/>
      <c r="L975" s="254"/>
      <c r="M975" s="254"/>
      <c r="N975" s="254"/>
      <c r="O975" s="254"/>
      <c r="P975" s="254"/>
      <c r="Q975" s="254"/>
      <c r="R975" s="254"/>
      <c r="S975" s="254"/>
      <c r="T975" s="254"/>
      <c r="U975" s="254"/>
      <c r="V975" s="254"/>
      <c r="W975" s="254"/>
      <c r="X975" s="254"/>
      <c r="Y975" s="254"/>
      <c r="Z975" s="254"/>
      <c r="AA975" s="254"/>
      <c r="AB975" s="254"/>
      <c r="AC975" s="254"/>
      <c r="AD975" s="254"/>
      <c r="AE975" s="255"/>
      <c r="AF975" s="255"/>
      <c r="AG975" s="255"/>
      <c r="AH975" s="255"/>
      <c r="AI975" s="255"/>
      <c r="AJ975" s="255"/>
      <c r="AK975" s="255"/>
      <c r="AL975" s="255"/>
      <c r="AM975" s="255"/>
      <c r="AN975" s="255"/>
      <c r="AO975" s="254"/>
      <c r="AP975" s="254"/>
      <c r="AQ975" s="254"/>
      <c r="AR975" s="254"/>
      <c r="AS975" s="254"/>
      <c r="AT975" s="254"/>
      <c r="AU975" s="254"/>
      <c r="AW975" s="291" t="str">
        <f t="shared" si="114"/>
        <v/>
      </c>
      <c r="AX975" s="283" t="str">
        <f t="shared" si="112"/>
        <v/>
      </c>
      <c r="AY975" s="283" t="str">
        <f t="shared" si="115"/>
        <v/>
      </c>
      <c r="AZ975" s="283" t="str">
        <f t="shared" si="116"/>
        <v/>
      </c>
      <c r="BA975" s="283" t="str">
        <f t="shared" si="117"/>
        <v/>
      </c>
      <c r="BD975" s="254" t="str">
        <f>IF(W975="","",IF(F975="休日",AW975,IF(F975="法休",AW975,VLOOKUP(F975,カレンダマスタ!$Q$56:$R$69,2,FALSE))))</f>
        <v/>
      </c>
      <c r="BG975" s="254" t="str">
        <f t="shared" si="113"/>
        <v/>
      </c>
      <c r="BH975" s="254" t="str">
        <f>IF(AX975="","",IF(P975&lt;&gt;"","",IF(BG975="CS","OK",IF(VLOOKUP(E975,カレンダマスタ!$A$5:$D$381,4,FALSE)&gt;0,"",IF(OR(AX975*24&gt;10.84,AZ975*24&lt;14.5)=TRUE,"×","OK")))))</f>
        <v/>
      </c>
    </row>
    <row r="976" spans="2:60">
      <c r="B976" s="210"/>
      <c r="C976" s="388" t="str">
        <f>IF(STEP!C976&lt;&gt;"",STEP!C976,"")</f>
        <v/>
      </c>
      <c r="D976" s="389" t="str">
        <f>IF(STEP!D976&lt;&gt;"",STEP!D976,"")</f>
        <v/>
      </c>
      <c r="E976" s="390" t="str">
        <f>IF(STEP!E976&lt;&gt;"",STEP!E976,"")</f>
        <v/>
      </c>
      <c r="F976" s="259"/>
      <c r="G976" s="266"/>
      <c r="H976" s="260"/>
      <c r="I976" s="260"/>
      <c r="J976" s="260"/>
      <c r="K976" s="260"/>
      <c r="L976" s="260"/>
      <c r="M976" s="260"/>
      <c r="N976" s="260"/>
      <c r="O976" s="260"/>
      <c r="P976" s="260"/>
      <c r="Q976" s="260"/>
      <c r="R976" s="260"/>
      <c r="S976" s="260"/>
      <c r="T976" s="260"/>
      <c r="U976" s="260"/>
      <c r="V976" s="260"/>
      <c r="W976" s="260"/>
      <c r="X976" s="260"/>
      <c r="Y976" s="260"/>
      <c r="Z976" s="260"/>
      <c r="AA976" s="260"/>
      <c r="AB976" s="260"/>
      <c r="AC976" s="260"/>
      <c r="AD976" s="260"/>
      <c r="AE976" s="261"/>
      <c r="AF976" s="261"/>
      <c r="AG976" s="261"/>
      <c r="AH976" s="261"/>
      <c r="AI976" s="261"/>
      <c r="AJ976" s="261"/>
      <c r="AK976" s="261"/>
      <c r="AL976" s="261"/>
      <c r="AM976" s="261"/>
      <c r="AN976" s="261"/>
      <c r="AO976" s="260"/>
      <c r="AP976" s="260"/>
      <c r="AQ976" s="260"/>
      <c r="AR976" s="260"/>
      <c r="AS976" s="260"/>
      <c r="AT976" s="260"/>
      <c r="AU976" s="260"/>
      <c r="AW976" s="292" t="str">
        <f t="shared" si="114"/>
        <v/>
      </c>
      <c r="AX976" s="284" t="str">
        <f t="shared" si="112"/>
        <v/>
      </c>
      <c r="AY976" s="284" t="str">
        <f t="shared" si="115"/>
        <v/>
      </c>
      <c r="AZ976" s="284" t="str">
        <f t="shared" si="116"/>
        <v/>
      </c>
      <c r="BA976" s="284" t="str">
        <f t="shared" si="117"/>
        <v/>
      </c>
      <c r="BD976" s="260" t="str">
        <f>IF(W976="","",IF(F976="休日",AW976,IF(F976="法休",AW976,VLOOKUP(F976,カレンダマスタ!$Q$56:$R$69,2,FALSE))))</f>
        <v/>
      </c>
      <c r="BG976" s="260" t="str">
        <f t="shared" si="113"/>
        <v/>
      </c>
      <c r="BH976" s="260" t="str">
        <f>IF(AX976="","",IF(P976&lt;&gt;"","",IF(BG976="CS","OK",IF(VLOOKUP(E976,カレンダマスタ!$A$5:$D$381,4,FALSE)&gt;0,"",IF(OR(AX976*24&gt;10.84,AZ976*24&lt;14.5)=TRUE,"×","OK")))))</f>
        <v/>
      </c>
    </row>
    <row r="977" spans="2:60">
      <c r="B977" s="210"/>
      <c r="C977" s="391" t="str">
        <f>IF(STEP!C977&lt;&gt;"",STEP!C977,"")</f>
        <v/>
      </c>
      <c r="D977" s="392" t="str">
        <f>IF(STEP!D977&lt;&gt;"",STEP!D977,"")</f>
        <v/>
      </c>
      <c r="E977" s="393" t="str">
        <f>IF(STEP!E977&lt;&gt;"",STEP!E977,"")</f>
        <v/>
      </c>
      <c r="F977" s="263"/>
      <c r="G977" s="267"/>
      <c r="H977" s="264"/>
      <c r="I977" s="264"/>
      <c r="J977" s="264"/>
      <c r="K977" s="264"/>
      <c r="L977" s="264"/>
      <c r="M977" s="264"/>
      <c r="N977" s="264"/>
      <c r="O977" s="264"/>
      <c r="P977" s="264"/>
      <c r="Q977" s="264"/>
      <c r="R977" s="264"/>
      <c r="S977" s="264"/>
      <c r="T977" s="264"/>
      <c r="U977" s="264"/>
      <c r="V977" s="264"/>
      <c r="W977" s="264"/>
      <c r="X977" s="264"/>
      <c r="Y977" s="264"/>
      <c r="Z977" s="264"/>
      <c r="AA977" s="264"/>
      <c r="AB977" s="264"/>
      <c r="AC977" s="264"/>
      <c r="AD977" s="264"/>
      <c r="AE977" s="265"/>
      <c r="AF977" s="265"/>
      <c r="AG977" s="265"/>
      <c r="AH977" s="265"/>
      <c r="AI977" s="265"/>
      <c r="AJ977" s="265"/>
      <c r="AK977" s="265"/>
      <c r="AL977" s="265"/>
      <c r="AM977" s="265"/>
      <c r="AN977" s="265"/>
      <c r="AO977" s="264"/>
      <c r="AP977" s="264"/>
      <c r="AQ977" s="264"/>
      <c r="AR977" s="264"/>
      <c r="AS977" s="264"/>
      <c r="AT977" s="264"/>
      <c r="AU977" s="264"/>
      <c r="AW977" s="293" t="str">
        <f t="shared" si="114"/>
        <v/>
      </c>
      <c r="AX977" s="285" t="str">
        <f t="shared" si="112"/>
        <v/>
      </c>
      <c r="AY977" s="285" t="str">
        <f t="shared" si="115"/>
        <v/>
      </c>
      <c r="AZ977" s="285" t="str">
        <f t="shared" si="116"/>
        <v/>
      </c>
      <c r="BA977" s="285" t="str">
        <f t="shared" si="117"/>
        <v/>
      </c>
      <c r="BD977" s="264" t="str">
        <f>IF(W977="","",IF(F977="休日",AW977,IF(F977="法休",AW977,VLOOKUP(F977,カレンダマスタ!$Q$56:$R$69,2,FALSE))))</f>
        <v/>
      </c>
      <c r="BG977" s="264" t="str">
        <f t="shared" si="113"/>
        <v/>
      </c>
      <c r="BH977" s="264" t="str">
        <f>IF(AX977="","",IF(P977&lt;&gt;"","",IF(BG977="CS","OK",IF(VLOOKUP(E977,カレンダマスタ!$A$5:$D$381,4,FALSE)&gt;0,"",IF(OR(AX977*24&gt;10.84,AZ977*24&lt;14.5)=TRUE,"×","OK")))))</f>
        <v/>
      </c>
    </row>
    <row r="978" spans="2:60">
      <c r="B978" s="210"/>
      <c r="C978" s="385" t="str">
        <f>IF(STEP!C978&lt;&gt;"",STEP!C978,"")</f>
        <v/>
      </c>
      <c r="D978" s="386" t="str">
        <f>IF(STEP!D978&lt;&gt;"",STEP!D978,"")</f>
        <v/>
      </c>
      <c r="E978" s="387" t="str">
        <f>IF(STEP!E978&lt;&gt;"",STEP!E978,"")</f>
        <v/>
      </c>
      <c r="F978" s="253"/>
      <c r="G978" s="252"/>
      <c r="H978" s="254"/>
      <c r="I978" s="254"/>
      <c r="J978" s="254"/>
      <c r="K978" s="254"/>
      <c r="L978" s="254"/>
      <c r="M978" s="254"/>
      <c r="N978" s="254"/>
      <c r="O978" s="254"/>
      <c r="P978" s="254"/>
      <c r="Q978" s="254"/>
      <c r="R978" s="254"/>
      <c r="S978" s="254"/>
      <c r="T978" s="254"/>
      <c r="U978" s="254"/>
      <c r="V978" s="254"/>
      <c r="W978" s="254"/>
      <c r="X978" s="254"/>
      <c r="Y978" s="254"/>
      <c r="Z978" s="254"/>
      <c r="AA978" s="254"/>
      <c r="AB978" s="254"/>
      <c r="AC978" s="254"/>
      <c r="AD978" s="254"/>
      <c r="AE978" s="255"/>
      <c r="AF978" s="255"/>
      <c r="AG978" s="255"/>
      <c r="AH978" s="255"/>
      <c r="AI978" s="255"/>
      <c r="AJ978" s="255"/>
      <c r="AK978" s="255"/>
      <c r="AL978" s="255"/>
      <c r="AM978" s="255"/>
      <c r="AN978" s="255"/>
      <c r="AO978" s="254"/>
      <c r="AP978" s="254"/>
      <c r="AQ978" s="254"/>
      <c r="AR978" s="254"/>
      <c r="AS978" s="254"/>
      <c r="AT978" s="254"/>
      <c r="AU978" s="254"/>
      <c r="AW978" s="291" t="str">
        <f t="shared" si="114"/>
        <v/>
      </c>
      <c r="AX978" s="283" t="str">
        <f t="shared" si="112"/>
        <v/>
      </c>
      <c r="AY978" s="283" t="str">
        <f t="shared" si="115"/>
        <v/>
      </c>
      <c r="AZ978" s="283" t="str">
        <f t="shared" si="116"/>
        <v/>
      </c>
      <c r="BA978" s="283" t="str">
        <f t="shared" si="117"/>
        <v/>
      </c>
      <c r="BD978" s="254" t="str">
        <f>IF(W978="","",IF(F978="休日",AW978,IF(F978="法休",AW978,VLOOKUP(F978,カレンダマスタ!$Q$56:$R$69,2,FALSE))))</f>
        <v/>
      </c>
      <c r="BG978" s="503" t="str">
        <f t="shared" si="113"/>
        <v/>
      </c>
      <c r="BH978" s="503" t="str">
        <f>IF(AX978="","",IF(P978&lt;&gt;"","",IF(BG978="CS","OK",IF(VLOOKUP(E978,カレンダマスタ!$A$5:$D$381,4,FALSE)&gt;0,"",IF(OR(AX978*24&gt;10.84,AZ978*24&lt;14.5)=TRUE,"×","OK")))))</f>
        <v/>
      </c>
    </row>
    <row r="979" spans="2:60">
      <c r="B979" s="210"/>
      <c r="C979" s="385" t="str">
        <f>IF(STEP!C979&lt;&gt;"",STEP!C979,"")</f>
        <v/>
      </c>
      <c r="D979" s="386" t="str">
        <f>IF(STEP!D979&lt;&gt;"",STEP!D979,"")</f>
        <v/>
      </c>
      <c r="E979" s="387" t="str">
        <f>IF(STEP!E979&lt;&gt;"",STEP!E979,"")</f>
        <v/>
      </c>
      <c r="F979" s="253"/>
      <c r="G979" s="252"/>
      <c r="H979" s="254"/>
      <c r="I979" s="254"/>
      <c r="J979" s="254"/>
      <c r="K979" s="254"/>
      <c r="L979" s="254"/>
      <c r="M979" s="254"/>
      <c r="N979" s="254"/>
      <c r="O979" s="254"/>
      <c r="P979" s="254"/>
      <c r="Q979" s="254"/>
      <c r="R979" s="254"/>
      <c r="S979" s="254"/>
      <c r="T979" s="254"/>
      <c r="U979" s="254"/>
      <c r="V979" s="254"/>
      <c r="W979" s="254"/>
      <c r="X979" s="254"/>
      <c r="Y979" s="254"/>
      <c r="Z979" s="254"/>
      <c r="AA979" s="254"/>
      <c r="AB979" s="254"/>
      <c r="AC979" s="254"/>
      <c r="AD979" s="254"/>
      <c r="AE979" s="255"/>
      <c r="AF979" s="255"/>
      <c r="AG979" s="255"/>
      <c r="AH979" s="255"/>
      <c r="AI979" s="255"/>
      <c r="AJ979" s="255"/>
      <c r="AK979" s="255"/>
      <c r="AL979" s="255"/>
      <c r="AM979" s="255"/>
      <c r="AN979" s="255"/>
      <c r="AO979" s="254"/>
      <c r="AP979" s="254"/>
      <c r="AQ979" s="254"/>
      <c r="AR979" s="254"/>
      <c r="AS979" s="254"/>
      <c r="AT979" s="254"/>
      <c r="AU979" s="254"/>
      <c r="AW979" s="291" t="str">
        <f t="shared" si="114"/>
        <v/>
      </c>
      <c r="AX979" s="283" t="str">
        <f t="shared" si="112"/>
        <v/>
      </c>
      <c r="AY979" s="283" t="str">
        <f t="shared" si="115"/>
        <v/>
      </c>
      <c r="AZ979" s="283" t="str">
        <f t="shared" si="116"/>
        <v/>
      </c>
      <c r="BA979" s="283" t="str">
        <f t="shared" si="117"/>
        <v/>
      </c>
      <c r="BD979" s="254" t="str">
        <f>IF(W979="","",IF(F979="休日",AW979,IF(F979="法休",AW979,VLOOKUP(F979,カレンダマスタ!$Q$56:$R$69,2,FALSE))))</f>
        <v/>
      </c>
      <c r="BG979" s="254" t="str">
        <f t="shared" si="113"/>
        <v/>
      </c>
      <c r="BH979" s="254" t="str">
        <f>IF(AX979="","",IF(P979&lt;&gt;"","",IF(BG979="CS","OK",IF(VLOOKUP(E979,カレンダマスタ!$A$5:$D$381,4,FALSE)&gt;0,"",IF(OR(AX979*24&gt;10.84,AZ979*24&lt;14.5)=TRUE,"×","OK")))))</f>
        <v/>
      </c>
    </row>
    <row r="980" spans="2:60">
      <c r="B980" s="210"/>
      <c r="C980" s="385" t="str">
        <f>IF(STEP!C980&lt;&gt;"",STEP!C980,"")</f>
        <v/>
      </c>
      <c r="D980" s="386" t="str">
        <f>IF(STEP!D980&lt;&gt;"",STEP!D980,"")</f>
        <v/>
      </c>
      <c r="E980" s="387" t="str">
        <f>IF(STEP!E980&lt;&gt;"",STEP!E980,"")</f>
        <v/>
      </c>
      <c r="F980" s="253"/>
      <c r="G980" s="252"/>
      <c r="H980" s="254"/>
      <c r="I980" s="254"/>
      <c r="J980" s="254"/>
      <c r="K980" s="254"/>
      <c r="L980" s="254"/>
      <c r="M980" s="254"/>
      <c r="N980" s="254"/>
      <c r="O980" s="254"/>
      <c r="P980" s="254"/>
      <c r="Q980" s="254"/>
      <c r="R980" s="254"/>
      <c r="S980" s="254"/>
      <c r="T980" s="254"/>
      <c r="U980" s="254"/>
      <c r="V980" s="254"/>
      <c r="W980" s="254"/>
      <c r="X980" s="254"/>
      <c r="Y980" s="254"/>
      <c r="Z980" s="254"/>
      <c r="AA980" s="254"/>
      <c r="AB980" s="254"/>
      <c r="AC980" s="254"/>
      <c r="AD980" s="254"/>
      <c r="AE980" s="255"/>
      <c r="AF980" s="255"/>
      <c r="AG980" s="255"/>
      <c r="AH980" s="255"/>
      <c r="AI980" s="255"/>
      <c r="AJ980" s="255"/>
      <c r="AK980" s="255"/>
      <c r="AL980" s="255"/>
      <c r="AM980" s="255"/>
      <c r="AN980" s="255"/>
      <c r="AO980" s="254"/>
      <c r="AP980" s="254"/>
      <c r="AQ980" s="254"/>
      <c r="AR980" s="254"/>
      <c r="AS980" s="254"/>
      <c r="AT980" s="254"/>
      <c r="AU980" s="254"/>
      <c r="AW980" s="291" t="str">
        <f t="shared" si="114"/>
        <v/>
      </c>
      <c r="AX980" s="283" t="str">
        <f t="shared" si="112"/>
        <v/>
      </c>
      <c r="AY980" s="283" t="str">
        <f t="shared" si="115"/>
        <v/>
      </c>
      <c r="AZ980" s="283" t="str">
        <f t="shared" si="116"/>
        <v/>
      </c>
      <c r="BA980" s="283" t="str">
        <f t="shared" si="117"/>
        <v/>
      </c>
      <c r="BD980" s="254" t="str">
        <f>IF(W980="","",IF(F980="休日",AW980,IF(F980="法休",AW980,VLOOKUP(F980,カレンダマスタ!$Q$56:$R$69,2,FALSE))))</f>
        <v/>
      </c>
      <c r="BG980" s="254" t="str">
        <f t="shared" si="113"/>
        <v/>
      </c>
      <c r="BH980" s="254" t="str">
        <f>IF(AX980="","",IF(P980&lt;&gt;"","",IF(BG980="CS","OK",IF(VLOOKUP(E980,カレンダマスタ!$A$5:$D$381,4,FALSE)&gt;0,"",IF(OR(AX980*24&gt;10.84,AZ980*24&lt;14.5)=TRUE,"×","OK")))))</f>
        <v/>
      </c>
    </row>
    <row r="981" spans="2:60">
      <c r="B981" s="210"/>
      <c r="C981" s="385" t="str">
        <f>IF(STEP!C981&lt;&gt;"",STEP!C981,"")</f>
        <v/>
      </c>
      <c r="D981" s="386" t="str">
        <f>IF(STEP!D981&lt;&gt;"",STEP!D981,"")</f>
        <v/>
      </c>
      <c r="E981" s="387" t="str">
        <f>IF(STEP!E981&lt;&gt;"",STEP!E981,"")</f>
        <v/>
      </c>
      <c r="F981" s="256"/>
      <c r="G981" s="257"/>
      <c r="H981" s="254"/>
      <c r="I981" s="254"/>
      <c r="J981" s="254"/>
      <c r="K981" s="254"/>
      <c r="L981" s="254"/>
      <c r="M981" s="254"/>
      <c r="N981" s="254"/>
      <c r="O981" s="254"/>
      <c r="P981" s="254"/>
      <c r="Q981" s="254"/>
      <c r="R981" s="254"/>
      <c r="S981" s="254"/>
      <c r="T981" s="254"/>
      <c r="U981" s="254"/>
      <c r="V981" s="254"/>
      <c r="W981" s="254"/>
      <c r="X981" s="254"/>
      <c r="Y981" s="254"/>
      <c r="Z981" s="254"/>
      <c r="AA981" s="254"/>
      <c r="AB981" s="254"/>
      <c r="AC981" s="254"/>
      <c r="AD981" s="254"/>
      <c r="AE981" s="255"/>
      <c r="AF981" s="255"/>
      <c r="AG981" s="255"/>
      <c r="AH981" s="255"/>
      <c r="AI981" s="255"/>
      <c r="AJ981" s="255"/>
      <c r="AK981" s="255"/>
      <c r="AL981" s="255"/>
      <c r="AM981" s="255"/>
      <c r="AN981" s="255"/>
      <c r="AO981" s="254"/>
      <c r="AP981" s="254"/>
      <c r="AQ981" s="254"/>
      <c r="AR981" s="254"/>
      <c r="AS981" s="254"/>
      <c r="AT981" s="254"/>
      <c r="AU981" s="254"/>
      <c r="AW981" s="291" t="str">
        <f t="shared" si="114"/>
        <v/>
      </c>
      <c r="AX981" s="283" t="str">
        <f t="shared" si="112"/>
        <v/>
      </c>
      <c r="AY981" s="283" t="str">
        <f t="shared" si="115"/>
        <v/>
      </c>
      <c r="AZ981" s="283" t="str">
        <f t="shared" si="116"/>
        <v/>
      </c>
      <c r="BA981" s="283" t="str">
        <f t="shared" si="117"/>
        <v/>
      </c>
      <c r="BD981" s="254" t="str">
        <f>IF(W981="","",IF(F981="休日",AW981,IF(F981="法休",AW981,VLOOKUP(F981,カレンダマスタ!$Q$56:$R$69,2,FALSE))))</f>
        <v/>
      </c>
      <c r="BG981" s="254" t="str">
        <f t="shared" si="113"/>
        <v/>
      </c>
      <c r="BH981" s="254" t="str">
        <f>IF(AX981="","",IF(P981&lt;&gt;"","",IF(BG981="CS","OK",IF(VLOOKUP(E981,カレンダマスタ!$A$5:$D$381,4,FALSE)&gt;0,"",IF(OR(AX981*24&gt;10.84,AZ981*24&lt;14.5)=TRUE,"×","OK")))))</f>
        <v/>
      </c>
    </row>
    <row r="982" spans="2:60">
      <c r="B982" s="210"/>
      <c r="C982" s="385" t="str">
        <f>IF(STEP!C982&lt;&gt;"",STEP!C982,"")</f>
        <v/>
      </c>
      <c r="D982" s="386" t="str">
        <f>IF(STEP!D982&lt;&gt;"",STEP!D982,"")</f>
        <v/>
      </c>
      <c r="E982" s="387" t="str">
        <f>IF(STEP!E982&lt;&gt;"",STEP!E982,"")</f>
        <v/>
      </c>
      <c r="F982" s="256"/>
      <c r="G982" s="257"/>
      <c r="H982" s="254"/>
      <c r="I982" s="254"/>
      <c r="J982" s="254"/>
      <c r="K982" s="254"/>
      <c r="L982" s="254"/>
      <c r="M982" s="254"/>
      <c r="N982" s="254"/>
      <c r="O982" s="254"/>
      <c r="P982" s="254"/>
      <c r="Q982" s="254"/>
      <c r="R982" s="254"/>
      <c r="S982" s="254"/>
      <c r="T982" s="254"/>
      <c r="U982" s="254"/>
      <c r="V982" s="254"/>
      <c r="W982" s="254"/>
      <c r="X982" s="254"/>
      <c r="Y982" s="254"/>
      <c r="Z982" s="254"/>
      <c r="AA982" s="254"/>
      <c r="AB982" s="254"/>
      <c r="AC982" s="254"/>
      <c r="AD982" s="254"/>
      <c r="AE982" s="255"/>
      <c r="AF982" s="255"/>
      <c r="AG982" s="255"/>
      <c r="AH982" s="255"/>
      <c r="AI982" s="255"/>
      <c r="AJ982" s="255"/>
      <c r="AK982" s="255"/>
      <c r="AL982" s="255"/>
      <c r="AM982" s="255"/>
      <c r="AN982" s="255"/>
      <c r="AO982" s="254"/>
      <c r="AP982" s="254"/>
      <c r="AQ982" s="254"/>
      <c r="AR982" s="254"/>
      <c r="AS982" s="254"/>
      <c r="AT982" s="254"/>
      <c r="AU982" s="254"/>
      <c r="AW982" s="291" t="str">
        <f t="shared" si="114"/>
        <v/>
      </c>
      <c r="AX982" s="283" t="str">
        <f t="shared" si="112"/>
        <v/>
      </c>
      <c r="AY982" s="283" t="str">
        <f t="shared" si="115"/>
        <v/>
      </c>
      <c r="AZ982" s="283" t="str">
        <f t="shared" si="116"/>
        <v/>
      </c>
      <c r="BA982" s="283" t="str">
        <f t="shared" si="117"/>
        <v/>
      </c>
      <c r="BD982" s="254" t="str">
        <f>IF(W982="","",IF(F982="休日",AW982,IF(F982="法休",AW982,VLOOKUP(F982,カレンダマスタ!$Q$56:$R$69,2,FALSE))))</f>
        <v/>
      </c>
      <c r="BG982" s="254" t="str">
        <f t="shared" si="113"/>
        <v/>
      </c>
      <c r="BH982" s="254" t="str">
        <f>IF(AX982="","",IF(P982&lt;&gt;"","",IF(BG982="CS","OK",IF(VLOOKUP(E982,カレンダマスタ!$A$5:$D$381,4,FALSE)&gt;0,"",IF(OR(AX982*24&gt;10.84,AZ982*24&lt;14.5)=TRUE,"×","OK")))))</f>
        <v/>
      </c>
    </row>
    <row r="983" spans="2:60">
      <c r="B983" s="210"/>
      <c r="C983" s="388" t="str">
        <f>IF(STEP!C983&lt;&gt;"",STEP!C983,"")</f>
        <v/>
      </c>
      <c r="D983" s="389" t="str">
        <f>IF(STEP!D983&lt;&gt;"",STEP!D983,"")</f>
        <v/>
      </c>
      <c r="E983" s="390" t="str">
        <f>IF(STEP!E983&lt;&gt;"",STEP!E983,"")</f>
        <v/>
      </c>
      <c r="F983" s="259"/>
      <c r="G983" s="266"/>
      <c r="H983" s="260"/>
      <c r="I983" s="260"/>
      <c r="J983" s="260"/>
      <c r="K983" s="260"/>
      <c r="L983" s="260"/>
      <c r="M983" s="260"/>
      <c r="N983" s="260"/>
      <c r="O983" s="260"/>
      <c r="P983" s="260"/>
      <c r="Q983" s="260"/>
      <c r="R983" s="260"/>
      <c r="S983" s="260"/>
      <c r="T983" s="260"/>
      <c r="U983" s="260"/>
      <c r="V983" s="260"/>
      <c r="W983" s="260"/>
      <c r="X983" s="260"/>
      <c r="Y983" s="260"/>
      <c r="Z983" s="260"/>
      <c r="AA983" s="260"/>
      <c r="AB983" s="260"/>
      <c r="AC983" s="260"/>
      <c r="AD983" s="260"/>
      <c r="AE983" s="261"/>
      <c r="AF983" s="261"/>
      <c r="AG983" s="261"/>
      <c r="AH983" s="261"/>
      <c r="AI983" s="261"/>
      <c r="AJ983" s="261"/>
      <c r="AK983" s="261"/>
      <c r="AL983" s="261"/>
      <c r="AM983" s="261"/>
      <c r="AN983" s="261"/>
      <c r="AO983" s="260"/>
      <c r="AP983" s="260"/>
      <c r="AQ983" s="260"/>
      <c r="AR983" s="260"/>
      <c r="AS983" s="260"/>
      <c r="AT983" s="260"/>
      <c r="AU983" s="260"/>
      <c r="AW983" s="292" t="str">
        <f t="shared" si="114"/>
        <v/>
      </c>
      <c r="AX983" s="284" t="str">
        <f t="shared" si="112"/>
        <v/>
      </c>
      <c r="AY983" s="284" t="str">
        <f t="shared" si="115"/>
        <v/>
      </c>
      <c r="AZ983" s="284" t="str">
        <f t="shared" si="116"/>
        <v/>
      </c>
      <c r="BA983" s="284" t="str">
        <f t="shared" si="117"/>
        <v/>
      </c>
      <c r="BD983" s="260" t="str">
        <f>IF(W983="","",IF(F983="休日",AW983,IF(F983="法休",AW983,VLOOKUP(F983,カレンダマスタ!$Q$56:$R$69,2,FALSE))))</f>
        <v/>
      </c>
      <c r="BG983" s="260" t="str">
        <f t="shared" si="113"/>
        <v/>
      </c>
      <c r="BH983" s="260" t="str">
        <f>IF(AX983="","",IF(P983&lt;&gt;"","",IF(BG983="CS","OK",IF(VLOOKUP(E983,カレンダマスタ!$A$5:$D$381,4,FALSE)&gt;0,"",IF(OR(AX983*24&gt;10.84,AZ983*24&lt;14.5)=TRUE,"×","OK")))))</f>
        <v/>
      </c>
    </row>
    <row r="984" spans="2:60">
      <c r="B984" s="210"/>
      <c r="C984" s="394" t="str">
        <f>IF(STEP!C984&lt;&gt;"",STEP!C984,"")</f>
        <v/>
      </c>
      <c r="D984" s="395" t="str">
        <f>IF(STEP!D984&lt;&gt;"",STEP!D984,"")</f>
        <v/>
      </c>
      <c r="E984" s="396" t="str">
        <f>IF(STEP!E984&lt;&gt;"",STEP!E984,"")</f>
        <v/>
      </c>
      <c r="F984" s="269"/>
      <c r="G984" s="268"/>
      <c r="H984" s="270"/>
      <c r="I984" s="270"/>
      <c r="J984" s="270"/>
      <c r="K984" s="270"/>
      <c r="L984" s="270"/>
      <c r="M984" s="270"/>
      <c r="N984" s="270"/>
      <c r="O984" s="270"/>
      <c r="P984" s="270"/>
      <c r="Q984" s="270"/>
      <c r="R984" s="270"/>
      <c r="S984" s="270"/>
      <c r="T984" s="270"/>
      <c r="U984" s="270"/>
      <c r="V984" s="270"/>
      <c r="W984" s="270"/>
      <c r="X984" s="270"/>
      <c r="Y984" s="270"/>
      <c r="Z984" s="270"/>
      <c r="AA984" s="270"/>
      <c r="AB984" s="270"/>
      <c r="AC984" s="270"/>
      <c r="AD984" s="270"/>
      <c r="AE984" s="271"/>
      <c r="AF984" s="271"/>
      <c r="AG984" s="271"/>
      <c r="AH984" s="271"/>
      <c r="AI984" s="271"/>
      <c r="AJ984" s="271"/>
      <c r="AK984" s="271"/>
      <c r="AL984" s="271"/>
      <c r="AM984" s="271"/>
      <c r="AN984" s="271"/>
      <c r="AO984" s="270"/>
      <c r="AP984" s="270"/>
      <c r="AQ984" s="270"/>
      <c r="AR984" s="270"/>
      <c r="AS984" s="270"/>
      <c r="AT984" s="270"/>
      <c r="AU984" s="270"/>
      <c r="AW984" s="290" t="str">
        <f t="shared" si="114"/>
        <v/>
      </c>
      <c r="AX984" s="282" t="str">
        <f t="shared" si="112"/>
        <v/>
      </c>
      <c r="AY984" s="282" t="str">
        <f t="shared" si="115"/>
        <v/>
      </c>
      <c r="AZ984" s="282" t="str">
        <f t="shared" si="116"/>
        <v/>
      </c>
      <c r="BA984" s="282" t="str">
        <f t="shared" si="117"/>
        <v/>
      </c>
      <c r="BD984" s="270" t="str">
        <f>IF(W984="","",IF(F984="休日",AW984,IF(F984="法休",AW984,VLOOKUP(F984,カレンダマスタ!$Q$56:$R$69,2,FALSE))))</f>
        <v/>
      </c>
      <c r="BG984" s="270" t="str">
        <f t="shared" si="113"/>
        <v/>
      </c>
      <c r="BH984" s="270" t="str">
        <f>IF(AX984="","",IF(P984&lt;&gt;"","",IF(BG984="CS","OK",IF(VLOOKUP(E984,カレンダマスタ!$A$5:$D$381,4,FALSE)&gt;0,"",IF(OR(AX984*24&gt;10.84,AZ984*24&lt;14.5)=TRUE,"×","OK")))))</f>
        <v/>
      </c>
    </row>
    <row r="985" spans="2:60">
      <c r="B985" s="210"/>
      <c r="C985" s="385" t="str">
        <f>IF(STEP!C985&lt;&gt;"",STEP!C985,"")</f>
        <v/>
      </c>
      <c r="D985" s="386" t="str">
        <f>IF(STEP!D985&lt;&gt;"",STEP!D985,"")</f>
        <v/>
      </c>
      <c r="E985" s="387" t="str">
        <f>IF(STEP!E985&lt;&gt;"",STEP!E985,"")</f>
        <v/>
      </c>
      <c r="F985" s="253"/>
      <c r="G985" s="252"/>
      <c r="H985" s="254"/>
      <c r="I985" s="254"/>
      <c r="J985" s="254"/>
      <c r="K985" s="254"/>
      <c r="L985" s="254"/>
      <c r="M985" s="254"/>
      <c r="N985" s="254"/>
      <c r="O985" s="254"/>
      <c r="P985" s="254"/>
      <c r="Q985" s="254"/>
      <c r="R985" s="254"/>
      <c r="S985" s="254"/>
      <c r="T985" s="254"/>
      <c r="U985" s="254"/>
      <c r="V985" s="254"/>
      <c r="W985" s="254"/>
      <c r="X985" s="254"/>
      <c r="Y985" s="254"/>
      <c r="Z985" s="254"/>
      <c r="AA985" s="254"/>
      <c r="AB985" s="254"/>
      <c r="AC985" s="254"/>
      <c r="AD985" s="254"/>
      <c r="AE985" s="255"/>
      <c r="AF985" s="255"/>
      <c r="AG985" s="255"/>
      <c r="AH985" s="255"/>
      <c r="AI985" s="255"/>
      <c r="AJ985" s="255"/>
      <c r="AK985" s="255"/>
      <c r="AL985" s="255"/>
      <c r="AM985" s="255"/>
      <c r="AN985" s="255"/>
      <c r="AO985" s="254"/>
      <c r="AP985" s="254"/>
      <c r="AQ985" s="254"/>
      <c r="AR985" s="254"/>
      <c r="AS985" s="254"/>
      <c r="AT985" s="254"/>
      <c r="AU985" s="254"/>
      <c r="AW985" s="291" t="str">
        <f t="shared" si="114"/>
        <v/>
      </c>
      <c r="AX985" s="283" t="str">
        <f t="shared" si="112"/>
        <v/>
      </c>
      <c r="AY985" s="283" t="str">
        <f t="shared" si="115"/>
        <v/>
      </c>
      <c r="AZ985" s="283" t="str">
        <f t="shared" si="116"/>
        <v/>
      </c>
      <c r="BA985" s="283" t="str">
        <f t="shared" si="117"/>
        <v/>
      </c>
      <c r="BD985" s="254" t="str">
        <f>IF(W985="","",IF(F985="休日",AW985,IF(F985="法休",AW985,VLOOKUP(F985,カレンダマスタ!$Q$56:$R$69,2,FALSE))))</f>
        <v/>
      </c>
      <c r="BG985" s="254" t="str">
        <f t="shared" si="113"/>
        <v/>
      </c>
      <c r="BH985" s="254" t="str">
        <f>IF(AX985="","",IF(P985&lt;&gt;"","",IF(BG985="CS","OK",IF(VLOOKUP(E985,カレンダマスタ!$A$5:$D$381,4,FALSE)&gt;0,"",IF(OR(AX985*24&gt;10.84,AZ985*24&lt;14.5)=TRUE,"×","OK")))))</f>
        <v/>
      </c>
    </row>
    <row r="986" spans="2:60">
      <c r="B986" s="210"/>
      <c r="C986" s="397" t="str">
        <f>IF(STEP!C986&lt;&gt;"",STEP!C986,"")</f>
        <v/>
      </c>
      <c r="D986" s="398" t="str">
        <f>IF(STEP!D986&lt;&gt;"",STEP!D986,"")</f>
        <v/>
      </c>
      <c r="E986" s="399" t="str">
        <f>IF(STEP!E986&lt;&gt;"",STEP!E986,"")</f>
        <v/>
      </c>
      <c r="F986" s="273"/>
      <c r="G986" s="272"/>
      <c r="H986" s="274"/>
      <c r="I986" s="274"/>
      <c r="J986" s="274"/>
      <c r="K986" s="274"/>
      <c r="L986" s="274"/>
      <c r="M986" s="274"/>
      <c r="N986" s="274"/>
      <c r="O986" s="274"/>
      <c r="P986" s="274"/>
      <c r="Q986" s="274"/>
      <c r="R986" s="274"/>
      <c r="S986" s="274"/>
      <c r="T986" s="274"/>
      <c r="U986" s="274"/>
      <c r="V986" s="274"/>
      <c r="W986" s="274"/>
      <c r="X986" s="274"/>
      <c r="Y986" s="274"/>
      <c r="Z986" s="274"/>
      <c r="AA986" s="274"/>
      <c r="AB986" s="274"/>
      <c r="AC986" s="274"/>
      <c r="AD986" s="274"/>
      <c r="AE986" s="275"/>
      <c r="AF986" s="275"/>
      <c r="AG986" s="275"/>
      <c r="AH986" s="275"/>
      <c r="AI986" s="275"/>
      <c r="AJ986" s="275"/>
      <c r="AK986" s="275"/>
      <c r="AL986" s="275"/>
      <c r="AM986" s="275"/>
      <c r="AN986" s="275"/>
      <c r="AO986" s="274"/>
      <c r="AP986" s="274"/>
      <c r="AQ986" s="274"/>
      <c r="AR986" s="274"/>
      <c r="AS986" s="274"/>
      <c r="AT986" s="274"/>
      <c r="AU986" s="274"/>
      <c r="AW986" s="294" t="str">
        <f t="shared" si="114"/>
        <v/>
      </c>
      <c r="AX986" s="286" t="str">
        <f t="shared" si="112"/>
        <v/>
      </c>
      <c r="AY986" s="286" t="str">
        <f t="shared" si="115"/>
        <v/>
      </c>
      <c r="AZ986" s="286" t="str">
        <f t="shared" si="116"/>
        <v/>
      </c>
      <c r="BA986" s="286" t="str">
        <f t="shared" si="117"/>
        <v/>
      </c>
      <c r="BD986" s="274" t="str">
        <f>IF(W986="","",IF(F986="休日",AW986,IF(F986="法休",AW986,VLOOKUP(F986,カレンダマスタ!$Q$56:$R$69,2,FALSE))))</f>
        <v/>
      </c>
      <c r="BG986" s="274" t="str">
        <f t="shared" si="113"/>
        <v/>
      </c>
      <c r="BH986" s="274" t="str">
        <f>IF(AX986="","",IF(P986&lt;&gt;"","",IF(BG986="CS","OK",IF(VLOOKUP(E986,カレンダマスタ!$A$5:$D$381,4,FALSE)&gt;0,"",IF(OR(AX986*24&gt;10.84,AZ986*24&lt;14.5)=TRUE,"×","OK")))))</f>
        <v/>
      </c>
    </row>
    <row r="987" spans="2:60">
      <c r="B987" s="210"/>
      <c r="C987" s="397" t="str">
        <f>IF(STEP!C987&lt;&gt;"",STEP!C987,"")</f>
        <v/>
      </c>
      <c r="D987" s="398" t="str">
        <f>IF(STEP!D987&lt;&gt;"",STEP!D987,"")</f>
        <v/>
      </c>
      <c r="E987" s="399" t="str">
        <f>IF(STEP!E987&lt;&gt;"",STEP!E987,"")</f>
        <v/>
      </c>
      <c r="F987" s="273"/>
      <c r="G987" s="272"/>
      <c r="H987" s="274"/>
      <c r="I987" s="274"/>
      <c r="J987" s="274"/>
      <c r="K987" s="274"/>
      <c r="L987" s="274"/>
      <c r="M987" s="274"/>
      <c r="N987" s="274"/>
      <c r="O987" s="274"/>
      <c r="P987" s="274"/>
      <c r="Q987" s="274"/>
      <c r="R987" s="274"/>
      <c r="S987" s="274"/>
      <c r="T987" s="274"/>
      <c r="U987" s="274"/>
      <c r="V987" s="274"/>
      <c r="W987" s="274"/>
      <c r="X987" s="274"/>
      <c r="Y987" s="274"/>
      <c r="Z987" s="274"/>
      <c r="AA987" s="274"/>
      <c r="AB987" s="274"/>
      <c r="AC987" s="274"/>
      <c r="AD987" s="274"/>
      <c r="AE987" s="275"/>
      <c r="AF987" s="275"/>
      <c r="AG987" s="275"/>
      <c r="AH987" s="275"/>
      <c r="AI987" s="275"/>
      <c r="AJ987" s="275"/>
      <c r="AK987" s="275"/>
      <c r="AL987" s="275"/>
      <c r="AM987" s="275"/>
      <c r="AN987" s="275"/>
      <c r="AO987" s="274"/>
      <c r="AP987" s="274"/>
      <c r="AQ987" s="274"/>
      <c r="AR987" s="274"/>
      <c r="AS987" s="274"/>
      <c r="AT987" s="274"/>
      <c r="AU987" s="274"/>
      <c r="AW987" s="294" t="str">
        <f t="shared" si="114"/>
        <v/>
      </c>
      <c r="AX987" s="286" t="str">
        <f t="shared" si="112"/>
        <v/>
      </c>
      <c r="AY987" s="286" t="str">
        <f t="shared" si="115"/>
        <v/>
      </c>
      <c r="AZ987" s="286" t="str">
        <f t="shared" si="116"/>
        <v/>
      </c>
      <c r="BA987" s="286" t="str">
        <f t="shared" si="117"/>
        <v/>
      </c>
      <c r="BD987" s="274" t="str">
        <f>IF(W987="","",IF(F987="休日",AW987,IF(F987="法休",AW987,VLOOKUP(F987,カレンダマスタ!$Q$56:$R$69,2,FALSE))))</f>
        <v/>
      </c>
      <c r="BG987" s="274" t="str">
        <f t="shared" si="113"/>
        <v/>
      </c>
      <c r="BH987" s="274" t="str">
        <f>IF(AX987="","",IF(P987&lt;&gt;"","",IF(BG987="CS","OK",IF(VLOOKUP(E987,カレンダマスタ!$A$5:$D$381,4,FALSE)&gt;0,"",IF(OR(AX987*24&gt;10.84,AZ987*24&lt;14.5)=TRUE,"×","OK")))))</f>
        <v/>
      </c>
    </row>
    <row r="988" spans="2:60">
      <c r="B988" s="210"/>
      <c r="C988" s="397" t="str">
        <f>IF(STEP!C988&lt;&gt;"",STEP!C988,"")</f>
        <v/>
      </c>
      <c r="D988" s="398" t="str">
        <f>IF(STEP!D988&lt;&gt;"",STEP!D988,"")</f>
        <v/>
      </c>
      <c r="E988" s="399" t="str">
        <f>IF(STEP!E988&lt;&gt;"",STEP!E988,"")</f>
        <v/>
      </c>
      <c r="F988" s="273"/>
      <c r="G988" s="272"/>
      <c r="H988" s="274"/>
      <c r="I988" s="274"/>
      <c r="J988" s="274"/>
      <c r="K988" s="274"/>
      <c r="L988" s="274"/>
      <c r="M988" s="274"/>
      <c r="N988" s="274"/>
      <c r="O988" s="274"/>
      <c r="P988" s="274"/>
      <c r="Q988" s="274"/>
      <c r="R988" s="274"/>
      <c r="S988" s="274"/>
      <c r="T988" s="274"/>
      <c r="U988" s="274"/>
      <c r="V988" s="274"/>
      <c r="W988" s="274"/>
      <c r="X988" s="274"/>
      <c r="Y988" s="274"/>
      <c r="Z988" s="274"/>
      <c r="AA988" s="274"/>
      <c r="AB988" s="274"/>
      <c r="AC988" s="274"/>
      <c r="AD988" s="274"/>
      <c r="AE988" s="275"/>
      <c r="AF988" s="275"/>
      <c r="AG988" s="275"/>
      <c r="AH988" s="275"/>
      <c r="AI988" s="275"/>
      <c r="AJ988" s="275"/>
      <c r="AK988" s="275"/>
      <c r="AL988" s="275"/>
      <c r="AM988" s="275"/>
      <c r="AN988" s="275"/>
      <c r="AO988" s="274"/>
      <c r="AP988" s="274"/>
      <c r="AQ988" s="274"/>
      <c r="AR988" s="274"/>
      <c r="AS988" s="274"/>
      <c r="AT988" s="274"/>
      <c r="AU988" s="274"/>
      <c r="AW988" s="294" t="str">
        <f t="shared" si="114"/>
        <v/>
      </c>
      <c r="AX988" s="286" t="str">
        <f t="shared" si="112"/>
        <v/>
      </c>
      <c r="AY988" s="286" t="str">
        <f t="shared" si="115"/>
        <v/>
      </c>
      <c r="AZ988" s="286" t="str">
        <f t="shared" si="116"/>
        <v/>
      </c>
      <c r="BA988" s="286" t="str">
        <f t="shared" si="117"/>
        <v/>
      </c>
      <c r="BD988" s="274" t="str">
        <f>IF(W988="","",IF(F988="休日",AW988,IF(F988="法休",AW988,VLOOKUP(F988,カレンダマスタ!$Q$56:$R$69,2,FALSE))))</f>
        <v/>
      </c>
      <c r="BG988" s="274" t="str">
        <f t="shared" si="113"/>
        <v/>
      </c>
      <c r="BH988" s="274" t="str">
        <f>IF(AX988="","",IF(P988&lt;&gt;"","",IF(BG988="CS","OK",IF(VLOOKUP(E988,カレンダマスタ!$A$5:$D$381,4,FALSE)&gt;0,"",IF(OR(AX988*24&gt;10.84,AZ988*24&lt;14.5)=TRUE,"×","OK")))))</f>
        <v/>
      </c>
    </row>
    <row r="989" spans="2:60">
      <c r="B989" s="210"/>
      <c r="C989" s="397" t="str">
        <f>IF(STEP!C989&lt;&gt;"",STEP!C989,"")</f>
        <v/>
      </c>
      <c r="D989" s="398" t="str">
        <f>IF(STEP!D989&lt;&gt;"",STEP!D989,"")</f>
        <v/>
      </c>
      <c r="E989" s="399" t="str">
        <f>IF(STEP!E989&lt;&gt;"",STEP!E989,"")</f>
        <v/>
      </c>
      <c r="F989" s="273"/>
      <c r="G989" s="272"/>
      <c r="H989" s="274"/>
      <c r="I989" s="274"/>
      <c r="J989" s="274"/>
      <c r="K989" s="274"/>
      <c r="L989" s="274"/>
      <c r="M989" s="274"/>
      <c r="N989" s="274"/>
      <c r="O989" s="274"/>
      <c r="P989" s="274"/>
      <c r="Q989" s="274"/>
      <c r="R989" s="274"/>
      <c r="S989" s="274"/>
      <c r="T989" s="274"/>
      <c r="U989" s="274"/>
      <c r="V989" s="274"/>
      <c r="W989" s="274"/>
      <c r="X989" s="274"/>
      <c r="Y989" s="274"/>
      <c r="Z989" s="274"/>
      <c r="AA989" s="274"/>
      <c r="AB989" s="274"/>
      <c r="AC989" s="274"/>
      <c r="AD989" s="274"/>
      <c r="AE989" s="275"/>
      <c r="AF989" s="275"/>
      <c r="AG989" s="275"/>
      <c r="AH989" s="275"/>
      <c r="AI989" s="275"/>
      <c r="AJ989" s="275"/>
      <c r="AK989" s="275"/>
      <c r="AL989" s="275"/>
      <c r="AM989" s="275"/>
      <c r="AN989" s="275"/>
      <c r="AO989" s="274"/>
      <c r="AP989" s="274"/>
      <c r="AQ989" s="274"/>
      <c r="AR989" s="274"/>
      <c r="AS989" s="274"/>
      <c r="AT989" s="274"/>
      <c r="AU989" s="274"/>
      <c r="AW989" s="294" t="str">
        <f t="shared" si="114"/>
        <v/>
      </c>
      <c r="AX989" s="286" t="str">
        <f t="shared" si="112"/>
        <v/>
      </c>
      <c r="AY989" s="286" t="str">
        <f t="shared" si="115"/>
        <v/>
      </c>
      <c r="AZ989" s="286" t="str">
        <f t="shared" si="116"/>
        <v/>
      </c>
      <c r="BA989" s="286" t="str">
        <f t="shared" si="117"/>
        <v/>
      </c>
      <c r="BD989" s="274" t="str">
        <f>IF(W989="","",IF(F989="休日",AW989,IF(F989="法休",AW989,VLOOKUP(F989,カレンダマスタ!$Q$56:$R$69,2,FALSE))))</f>
        <v/>
      </c>
      <c r="BG989" s="274" t="str">
        <f t="shared" si="113"/>
        <v/>
      </c>
      <c r="BH989" s="274" t="str">
        <f>IF(AX989="","",IF(P989&lt;&gt;"","",IF(BG989="CS","OK",IF(VLOOKUP(E989,カレンダマスタ!$A$5:$D$381,4,FALSE)&gt;0,"",IF(OR(AX989*24&gt;10.84,AZ989*24&lt;14.5)=TRUE,"×","OK")))))</f>
        <v/>
      </c>
    </row>
    <row r="990" spans="2:60" ht="13.8" thickBot="1">
      <c r="B990" s="211"/>
      <c r="C990" s="400" t="str">
        <f>IF(STEP!C990&lt;&gt;"",STEP!C990,"")</f>
        <v/>
      </c>
      <c r="D990" s="401" t="str">
        <f>IF(STEP!D990&lt;&gt;"",STEP!D990,"")</f>
        <v/>
      </c>
      <c r="E990" s="402" t="str">
        <f>IF(STEP!E990&lt;&gt;"",STEP!E990,"")</f>
        <v/>
      </c>
      <c r="F990" s="277"/>
      <c r="G990" s="276"/>
      <c r="H990" s="278"/>
      <c r="I990" s="278"/>
      <c r="J990" s="278"/>
      <c r="K990" s="278"/>
      <c r="L990" s="278"/>
      <c r="M990" s="278"/>
      <c r="N990" s="278"/>
      <c r="O990" s="278"/>
      <c r="P990" s="278"/>
      <c r="Q990" s="278"/>
      <c r="R990" s="278"/>
      <c r="S990" s="278"/>
      <c r="T990" s="278"/>
      <c r="U990" s="278"/>
      <c r="V990" s="278"/>
      <c r="W990" s="278"/>
      <c r="X990" s="278"/>
      <c r="Y990" s="278"/>
      <c r="Z990" s="278"/>
      <c r="AA990" s="278"/>
      <c r="AB990" s="278"/>
      <c r="AC990" s="278"/>
      <c r="AD990" s="278"/>
      <c r="AE990" s="279"/>
      <c r="AF990" s="279"/>
      <c r="AG990" s="279"/>
      <c r="AH990" s="279"/>
      <c r="AI990" s="279"/>
      <c r="AJ990" s="279"/>
      <c r="AK990" s="279"/>
      <c r="AL990" s="279"/>
      <c r="AM990" s="279"/>
      <c r="AN990" s="279"/>
      <c r="AO990" s="278"/>
      <c r="AP990" s="278"/>
      <c r="AQ990" s="278"/>
      <c r="AR990" s="278"/>
      <c r="AS990" s="278"/>
      <c r="AT990" s="278"/>
      <c r="AU990" s="278"/>
      <c r="AW990" s="295" t="str">
        <f t="shared" si="114"/>
        <v/>
      </c>
      <c r="AX990" s="287" t="str">
        <f t="shared" si="112"/>
        <v/>
      </c>
      <c r="AY990" s="287" t="str">
        <f t="shared" si="115"/>
        <v/>
      </c>
      <c r="AZ990" s="287" t="str">
        <f t="shared" si="116"/>
        <v/>
      </c>
      <c r="BA990" s="287" t="str">
        <f t="shared" si="117"/>
        <v/>
      </c>
      <c r="BD990" s="278" t="str">
        <f>IF(W990="","",IF(F990="休日",AW990,IF(F990="法休",AW990,VLOOKUP(F990,カレンダマスタ!$Q$56:$R$69,2,FALSE))))</f>
        <v/>
      </c>
      <c r="BG990" s="278" t="str">
        <f t="shared" si="113"/>
        <v/>
      </c>
      <c r="BH990" s="278" t="str">
        <f>IF(AX990="","",IF(P990&lt;&gt;"","",IF(BG990="CS","OK",IF(VLOOKUP(E990,カレンダマスタ!$A$5:$D$381,4,FALSE)&gt;0,"",IF(OR(AX990*24&gt;10.84,AZ990*24&lt;14.5)=TRUE,"×","OK")))))</f>
        <v/>
      </c>
    </row>
    <row r="991" spans="2:60">
      <c r="B991" s="323"/>
      <c r="C991" s="366"/>
      <c r="D991" s="367"/>
      <c r="E991" s="368"/>
      <c r="F991" s="367"/>
      <c r="G991" s="366"/>
      <c r="H991" s="369"/>
      <c r="I991" s="369"/>
      <c r="J991" s="369"/>
      <c r="K991" s="369"/>
      <c r="L991" s="369"/>
      <c r="M991" s="369"/>
      <c r="N991" s="369"/>
      <c r="O991" s="369"/>
      <c r="P991" s="369"/>
      <c r="Q991" s="369"/>
      <c r="R991" s="369"/>
      <c r="S991" s="369"/>
      <c r="T991" s="369"/>
      <c r="U991" s="369"/>
      <c r="V991" s="369"/>
      <c r="W991" s="369"/>
      <c r="X991" s="369"/>
      <c r="Y991" s="369"/>
      <c r="Z991" s="369"/>
      <c r="AA991" s="369"/>
      <c r="AB991" s="369"/>
      <c r="AC991" s="369"/>
      <c r="AD991" s="369"/>
      <c r="AE991" s="370"/>
      <c r="AF991" s="370"/>
      <c r="AG991" s="370"/>
      <c r="AH991" s="370"/>
      <c r="AI991" s="370"/>
      <c r="AJ991" s="370"/>
      <c r="AK991" s="370"/>
      <c r="AL991" s="370"/>
      <c r="AM991" s="370"/>
      <c r="AN991" s="370"/>
      <c r="AO991" s="369"/>
      <c r="AP991" s="369"/>
      <c r="AQ991" s="369"/>
      <c r="AR991" s="369"/>
      <c r="AS991" s="369"/>
      <c r="AT991" s="369"/>
      <c r="AU991" s="369"/>
      <c r="AW991" s="363"/>
      <c r="AX991" s="363"/>
      <c r="AY991" s="363"/>
      <c r="AZ991" s="363"/>
      <c r="BA991" s="363"/>
      <c r="BD991" s="369" t="str">
        <f>IF(W991="","",IF(F991="休日",AW991,IF(F991="法休",AW991,VLOOKUP(F991,カレンダマスタ!$Q$56:$R$69,2,FALSE))))</f>
        <v/>
      </c>
      <c r="BG991" s="369"/>
      <c r="BH991" s="369"/>
    </row>
    <row r="992" spans="2:60">
      <c r="B992" s="323"/>
      <c r="C992" s="371"/>
      <c r="D992" s="372"/>
      <c r="E992" s="373"/>
      <c r="F992" s="372"/>
      <c r="G992" s="371"/>
      <c r="H992" s="374"/>
      <c r="I992" s="374"/>
      <c r="J992" s="374"/>
      <c r="K992" s="374"/>
      <c r="L992" s="374"/>
      <c r="M992" s="374"/>
      <c r="N992" s="374"/>
      <c r="O992" s="374"/>
      <c r="P992" s="374"/>
      <c r="Q992" s="374"/>
      <c r="R992" s="374"/>
      <c r="S992" s="374"/>
      <c r="T992" s="374"/>
      <c r="U992" s="374"/>
      <c r="V992" s="374"/>
      <c r="W992" s="374"/>
      <c r="X992" s="374"/>
      <c r="Y992" s="374"/>
      <c r="Z992" s="374"/>
      <c r="AA992" s="374"/>
      <c r="AB992" s="374"/>
      <c r="AC992" s="374"/>
      <c r="AD992" s="374"/>
      <c r="AE992" s="375"/>
      <c r="AF992" s="375"/>
      <c r="AG992" s="375"/>
      <c r="AH992" s="375"/>
      <c r="AI992" s="375"/>
      <c r="AJ992" s="375"/>
      <c r="AK992" s="375"/>
      <c r="AL992" s="375"/>
      <c r="AM992" s="375"/>
      <c r="AN992" s="375"/>
      <c r="AO992" s="374"/>
      <c r="AP992" s="374"/>
      <c r="AQ992" s="374"/>
      <c r="AR992" s="374"/>
      <c r="AS992" s="374"/>
      <c r="AT992" s="374"/>
      <c r="AU992" s="374"/>
      <c r="AW992" s="363"/>
      <c r="AX992" s="363"/>
      <c r="AY992" s="363"/>
      <c r="AZ992" s="363"/>
      <c r="BA992" s="363"/>
      <c r="BD992" s="374" t="str">
        <f>IF(W992="","",IF(F992="休日",AW992,IF(F992="法休",AW992,VLOOKUP(F992,カレンダマスタ!$Q$56:$R$69,2,FALSE))))</f>
        <v/>
      </c>
      <c r="BG992" s="374"/>
      <c r="BH992" s="374"/>
    </row>
    <row r="993" spans="2:60">
      <c r="B993" s="323"/>
      <c r="C993" s="371"/>
      <c r="D993" s="372"/>
      <c r="E993" s="373"/>
      <c r="F993" s="372"/>
      <c r="G993" s="371"/>
      <c r="H993" s="374"/>
      <c r="I993" s="374"/>
      <c r="J993" s="374"/>
      <c r="K993" s="374"/>
      <c r="L993" s="374"/>
      <c r="M993" s="374"/>
      <c r="N993" s="374"/>
      <c r="O993" s="374"/>
      <c r="P993" s="374"/>
      <c r="Q993" s="374"/>
      <c r="R993" s="374"/>
      <c r="S993" s="374"/>
      <c r="T993" s="374"/>
      <c r="U993" s="374"/>
      <c r="V993" s="374"/>
      <c r="W993" s="374"/>
      <c r="X993" s="374"/>
      <c r="Y993" s="374"/>
      <c r="Z993" s="374"/>
      <c r="AA993" s="374"/>
      <c r="AB993" s="374"/>
      <c r="AC993" s="374"/>
      <c r="AD993" s="374"/>
      <c r="AE993" s="375"/>
      <c r="AF993" s="375"/>
      <c r="AG993" s="375"/>
      <c r="AH993" s="375"/>
      <c r="AI993" s="375"/>
      <c r="AJ993" s="375"/>
      <c r="AK993" s="375"/>
      <c r="AL993" s="375"/>
      <c r="AM993" s="375"/>
      <c r="AN993" s="375"/>
      <c r="AO993" s="374"/>
      <c r="AP993" s="374"/>
      <c r="AQ993" s="374"/>
      <c r="AR993" s="374"/>
      <c r="AS993" s="374"/>
      <c r="AT993" s="374"/>
      <c r="AU993" s="374"/>
      <c r="AW993" s="363"/>
      <c r="AX993" s="363"/>
      <c r="AY993" s="363"/>
      <c r="AZ993" s="363"/>
      <c r="BA993" s="363"/>
      <c r="BD993" s="374" t="str">
        <f>IF(W993="","",IF(F993="休日",AW993,IF(F993="法休",AW993,VLOOKUP(F993,カレンダマスタ!$Q$56:$R$69,2,FALSE))))</f>
        <v/>
      </c>
      <c r="BG993" s="374"/>
      <c r="BH993" s="374"/>
    </row>
    <row r="994" spans="2:60">
      <c r="B994" s="323"/>
      <c r="C994" s="371"/>
      <c r="D994" s="372"/>
      <c r="E994" s="373"/>
      <c r="F994" s="372"/>
      <c r="G994" s="371"/>
      <c r="H994" s="374"/>
      <c r="I994" s="374"/>
      <c r="J994" s="374"/>
      <c r="K994" s="374"/>
      <c r="L994" s="374"/>
      <c r="M994" s="374"/>
      <c r="N994" s="374"/>
      <c r="O994" s="374"/>
      <c r="P994" s="374"/>
      <c r="Q994" s="374"/>
      <c r="R994" s="374"/>
      <c r="S994" s="374"/>
      <c r="T994" s="374"/>
      <c r="U994" s="374"/>
      <c r="V994" s="374"/>
      <c r="W994" s="374"/>
      <c r="X994" s="374"/>
      <c r="Y994" s="374"/>
      <c r="Z994" s="374"/>
      <c r="AA994" s="374"/>
      <c r="AB994" s="374"/>
      <c r="AC994" s="374"/>
      <c r="AD994" s="374"/>
      <c r="AE994" s="375"/>
      <c r="AF994" s="375"/>
      <c r="AG994" s="375"/>
      <c r="AH994" s="375"/>
      <c r="AI994" s="375"/>
      <c r="AJ994" s="375"/>
      <c r="AK994" s="375"/>
      <c r="AL994" s="375"/>
      <c r="AM994" s="375"/>
      <c r="AN994" s="375"/>
      <c r="AO994" s="374"/>
      <c r="AP994" s="374"/>
      <c r="AQ994" s="374"/>
      <c r="AR994" s="374"/>
      <c r="AS994" s="374"/>
      <c r="AT994" s="374"/>
      <c r="AU994" s="374"/>
      <c r="AW994" s="363"/>
      <c r="AX994" s="363"/>
      <c r="AY994" s="363"/>
      <c r="AZ994" s="363"/>
      <c r="BA994" s="363"/>
      <c r="BD994" s="374" t="str">
        <f>IF(W994="","",IF(F994="休日",AW994,IF(F994="法休",AW994,VLOOKUP(F994,カレンダマスタ!$Q$56:$R$69,2,FALSE))))</f>
        <v/>
      </c>
      <c r="BG994" s="374"/>
      <c r="BH994" s="374"/>
    </row>
    <row r="995" spans="2:60">
      <c r="B995" s="323"/>
      <c r="C995" s="371"/>
      <c r="D995" s="372"/>
      <c r="E995" s="373"/>
      <c r="F995" s="372"/>
      <c r="G995" s="371"/>
      <c r="H995" s="374"/>
      <c r="I995" s="374"/>
      <c r="J995" s="374"/>
      <c r="K995" s="374"/>
      <c r="L995" s="374"/>
      <c r="M995" s="374"/>
      <c r="N995" s="374"/>
      <c r="O995" s="374"/>
      <c r="P995" s="374"/>
      <c r="Q995" s="374"/>
      <c r="R995" s="374"/>
      <c r="S995" s="374"/>
      <c r="T995" s="374"/>
      <c r="U995" s="374"/>
      <c r="V995" s="374"/>
      <c r="W995" s="374"/>
      <c r="X995" s="374"/>
      <c r="Y995" s="374"/>
      <c r="Z995" s="374"/>
      <c r="AA995" s="374"/>
      <c r="AB995" s="374"/>
      <c r="AC995" s="374"/>
      <c r="AD995" s="374"/>
      <c r="AE995" s="375"/>
      <c r="AF995" s="375"/>
      <c r="AG995" s="375"/>
      <c r="AH995" s="375"/>
      <c r="AI995" s="375"/>
      <c r="AJ995" s="375"/>
      <c r="AK995" s="375"/>
      <c r="AL995" s="375"/>
      <c r="AM995" s="375"/>
      <c r="AN995" s="375"/>
      <c r="AO995" s="374"/>
      <c r="AP995" s="374"/>
      <c r="AQ995" s="374"/>
      <c r="AR995" s="374"/>
      <c r="AS995" s="374"/>
      <c r="AT995" s="374"/>
      <c r="AU995" s="374"/>
      <c r="AW995" s="363"/>
      <c r="AX995" s="363"/>
      <c r="AY995" s="363"/>
      <c r="AZ995" s="363"/>
      <c r="BA995" s="363"/>
      <c r="BD995" s="374" t="str">
        <f>IF(W995="","",IF(F995="休日",AW995,IF(F995="法休",AW995,VLOOKUP(F995,カレンダマスタ!$Q$56:$R$69,2,FALSE))))</f>
        <v/>
      </c>
      <c r="BG995" s="374"/>
      <c r="BH995" s="374"/>
    </row>
    <row r="996" spans="2:60">
      <c r="B996" s="323"/>
      <c r="C996" s="371"/>
      <c r="D996" s="372"/>
      <c r="E996" s="373"/>
      <c r="F996" s="372"/>
      <c r="G996" s="371"/>
      <c r="H996" s="374"/>
      <c r="I996" s="374"/>
      <c r="J996" s="374"/>
      <c r="K996" s="374"/>
      <c r="L996" s="374"/>
      <c r="M996" s="374"/>
      <c r="N996" s="374"/>
      <c r="O996" s="374"/>
      <c r="P996" s="374"/>
      <c r="Q996" s="374"/>
      <c r="R996" s="374"/>
      <c r="S996" s="374"/>
      <c r="T996" s="374"/>
      <c r="U996" s="374"/>
      <c r="V996" s="374"/>
      <c r="W996" s="374"/>
      <c r="X996" s="374"/>
      <c r="Y996" s="374"/>
      <c r="Z996" s="374"/>
      <c r="AA996" s="374"/>
      <c r="AB996" s="374"/>
      <c r="AC996" s="374"/>
      <c r="AD996" s="374"/>
      <c r="AE996" s="375"/>
      <c r="AF996" s="375"/>
      <c r="AG996" s="375"/>
      <c r="AH996" s="375"/>
      <c r="AI996" s="375"/>
      <c r="AJ996" s="375"/>
      <c r="AK996" s="375"/>
      <c r="AL996" s="375"/>
      <c r="AM996" s="375"/>
      <c r="AN996" s="375"/>
      <c r="AO996" s="374"/>
      <c r="AP996" s="374"/>
      <c r="AQ996" s="374"/>
      <c r="AR996" s="374"/>
      <c r="AS996" s="374"/>
      <c r="AT996" s="374"/>
      <c r="AU996" s="374"/>
      <c r="AW996" s="363"/>
      <c r="AX996" s="363"/>
      <c r="AY996" s="363"/>
      <c r="AZ996" s="363"/>
      <c r="BA996" s="363"/>
      <c r="BD996" s="374" t="str">
        <f>IF(W996="","",IF(F996="休日",AW996,IF(F996="法休",AW996,VLOOKUP(F996,カレンダマスタ!$Q$56:$R$69,2,FALSE))))</f>
        <v/>
      </c>
      <c r="BG996" s="374"/>
      <c r="BH996" s="374"/>
    </row>
    <row r="997" spans="2:60">
      <c r="B997" s="323"/>
      <c r="C997" s="371"/>
      <c r="D997" s="372"/>
      <c r="E997" s="373"/>
      <c r="F997" s="372"/>
      <c r="G997" s="371"/>
      <c r="H997" s="374"/>
      <c r="I997" s="374"/>
      <c r="J997" s="374"/>
      <c r="K997" s="374"/>
      <c r="L997" s="374"/>
      <c r="M997" s="374"/>
      <c r="N997" s="374"/>
      <c r="O997" s="374"/>
      <c r="P997" s="374"/>
      <c r="Q997" s="374"/>
      <c r="R997" s="374"/>
      <c r="S997" s="374"/>
      <c r="T997" s="374"/>
      <c r="U997" s="374"/>
      <c r="V997" s="374"/>
      <c r="W997" s="374"/>
      <c r="X997" s="374"/>
      <c r="Y997" s="374"/>
      <c r="Z997" s="374"/>
      <c r="AA997" s="374"/>
      <c r="AB997" s="374"/>
      <c r="AC997" s="374"/>
      <c r="AD997" s="374"/>
      <c r="AE997" s="375"/>
      <c r="AF997" s="375"/>
      <c r="AG997" s="375"/>
      <c r="AH997" s="375"/>
      <c r="AI997" s="375"/>
      <c r="AJ997" s="375"/>
      <c r="AK997" s="375"/>
      <c r="AL997" s="375"/>
      <c r="AM997" s="375"/>
      <c r="AN997" s="375"/>
      <c r="AO997" s="374"/>
      <c r="AP997" s="374"/>
      <c r="AQ997" s="374"/>
      <c r="AR997" s="374"/>
      <c r="AS997" s="374"/>
      <c r="AT997" s="374"/>
      <c r="AU997" s="374"/>
      <c r="AW997" s="363"/>
      <c r="AX997" s="363"/>
      <c r="AY997" s="363"/>
      <c r="AZ997" s="363"/>
      <c r="BA997" s="363"/>
      <c r="BD997" s="374" t="str">
        <f>IF(W997="","",IF(F997="休日",AW997,IF(F997="法休",AW997,VLOOKUP(F997,カレンダマスタ!$Q$56:$R$69,2,FALSE))))</f>
        <v/>
      </c>
      <c r="BG997" s="374"/>
      <c r="BH997" s="374"/>
    </row>
    <row r="998" spans="2:60">
      <c r="B998" s="323"/>
      <c r="C998" s="371"/>
      <c r="D998" s="372"/>
      <c r="E998" s="373"/>
      <c r="F998" s="372"/>
      <c r="G998" s="371"/>
      <c r="H998" s="374"/>
      <c r="I998" s="374"/>
      <c r="J998" s="374"/>
      <c r="K998" s="374"/>
      <c r="L998" s="374"/>
      <c r="M998" s="374"/>
      <c r="N998" s="374"/>
      <c r="O998" s="374"/>
      <c r="P998" s="374"/>
      <c r="Q998" s="374"/>
      <c r="R998" s="374"/>
      <c r="S998" s="374"/>
      <c r="T998" s="374"/>
      <c r="U998" s="374"/>
      <c r="V998" s="374"/>
      <c r="W998" s="374"/>
      <c r="X998" s="374"/>
      <c r="Y998" s="374"/>
      <c r="Z998" s="374"/>
      <c r="AA998" s="374"/>
      <c r="AB998" s="374"/>
      <c r="AC998" s="374"/>
      <c r="AD998" s="374"/>
      <c r="AE998" s="375"/>
      <c r="AF998" s="375"/>
      <c r="AG998" s="375"/>
      <c r="AH998" s="375"/>
      <c r="AI998" s="375"/>
      <c r="AJ998" s="375"/>
      <c r="AK998" s="375"/>
      <c r="AL998" s="375"/>
      <c r="AM998" s="375"/>
      <c r="AN998" s="375"/>
      <c r="AO998" s="374"/>
      <c r="AP998" s="374"/>
      <c r="AQ998" s="374"/>
      <c r="AR998" s="374"/>
      <c r="AS998" s="374"/>
      <c r="AT998" s="374"/>
      <c r="AU998" s="374"/>
      <c r="AW998" s="363"/>
      <c r="AX998" s="363"/>
      <c r="AY998" s="363"/>
      <c r="AZ998" s="363"/>
      <c r="BA998" s="363"/>
      <c r="BD998" s="374" t="str">
        <f>IF(W998="","",IF(F998="休日",AW998,IF(F998="法休",AW998,VLOOKUP(F998,カレンダマスタ!$Q$56:$R$69,2,FALSE))))</f>
        <v/>
      </c>
      <c r="BG998" s="374"/>
      <c r="BH998" s="374"/>
    </row>
    <row r="999" spans="2:60">
      <c r="B999" s="323"/>
      <c r="C999" s="371"/>
      <c r="D999" s="372"/>
      <c r="E999" s="373"/>
      <c r="F999" s="372"/>
      <c r="G999" s="371"/>
      <c r="H999" s="374"/>
      <c r="I999" s="374"/>
      <c r="J999" s="374"/>
      <c r="K999" s="374"/>
      <c r="L999" s="374"/>
      <c r="M999" s="374"/>
      <c r="N999" s="374"/>
      <c r="O999" s="374"/>
      <c r="P999" s="374"/>
      <c r="Q999" s="374"/>
      <c r="R999" s="374"/>
      <c r="S999" s="374"/>
      <c r="T999" s="374"/>
      <c r="U999" s="374"/>
      <c r="V999" s="374"/>
      <c r="W999" s="374"/>
      <c r="X999" s="374"/>
      <c r="Y999" s="374"/>
      <c r="Z999" s="374"/>
      <c r="AA999" s="374"/>
      <c r="AB999" s="374"/>
      <c r="AC999" s="374"/>
      <c r="AD999" s="374"/>
      <c r="AE999" s="375"/>
      <c r="AF999" s="375"/>
      <c r="AG999" s="375"/>
      <c r="AH999" s="375"/>
      <c r="AI999" s="375"/>
      <c r="AJ999" s="375"/>
      <c r="AK999" s="375"/>
      <c r="AL999" s="375"/>
      <c r="AM999" s="375"/>
      <c r="AN999" s="375"/>
      <c r="AO999" s="374"/>
      <c r="AP999" s="374"/>
      <c r="AQ999" s="374"/>
      <c r="AR999" s="374"/>
      <c r="AS999" s="374"/>
      <c r="AT999" s="374"/>
      <c r="AU999" s="374"/>
      <c r="AW999" s="363"/>
      <c r="AX999" s="363"/>
      <c r="AY999" s="363"/>
      <c r="AZ999" s="363"/>
      <c r="BA999" s="363"/>
      <c r="BD999" s="374" t="str">
        <f>IF(W999="","",IF(F999="休日",AW999,IF(F999="法休",AW999,VLOOKUP(F999,カレンダマスタ!$Q$56:$R$69,2,FALSE))))</f>
        <v/>
      </c>
      <c r="BG999" s="374"/>
      <c r="BH999" s="374"/>
    </row>
    <row r="1000" spans="2:60" ht="13.8" thickBot="1">
      <c r="B1000" s="329"/>
      <c r="C1000" s="377"/>
      <c r="D1000" s="378"/>
      <c r="E1000" s="379"/>
      <c r="F1000" s="378"/>
      <c r="G1000" s="377"/>
      <c r="H1000" s="380"/>
      <c r="I1000" s="380"/>
      <c r="J1000" s="380"/>
      <c r="K1000" s="380"/>
      <c r="L1000" s="380"/>
      <c r="M1000" s="380"/>
      <c r="N1000" s="380"/>
      <c r="O1000" s="380"/>
      <c r="P1000" s="380"/>
      <c r="Q1000" s="380"/>
      <c r="R1000" s="380"/>
      <c r="S1000" s="380"/>
      <c r="T1000" s="380"/>
      <c r="U1000" s="380"/>
      <c r="V1000" s="380"/>
      <c r="W1000" s="380"/>
      <c r="X1000" s="380"/>
      <c r="Y1000" s="380"/>
      <c r="Z1000" s="380"/>
      <c r="AA1000" s="380"/>
      <c r="AB1000" s="380"/>
      <c r="AC1000" s="380"/>
      <c r="AD1000" s="380"/>
      <c r="AE1000" s="381"/>
      <c r="AF1000" s="381"/>
      <c r="AG1000" s="381"/>
      <c r="AH1000" s="381"/>
      <c r="AI1000" s="381"/>
      <c r="AJ1000" s="381"/>
      <c r="AK1000" s="381"/>
      <c r="AL1000" s="381"/>
      <c r="AM1000" s="381"/>
      <c r="AN1000" s="381"/>
      <c r="AO1000" s="380"/>
      <c r="AP1000" s="380"/>
      <c r="AQ1000" s="380"/>
      <c r="AR1000" s="380"/>
      <c r="AS1000" s="380"/>
      <c r="AT1000" s="380"/>
      <c r="AU1000" s="380"/>
      <c r="AW1000" s="364"/>
      <c r="AX1000" s="364"/>
      <c r="AY1000" s="364"/>
      <c r="AZ1000" s="364"/>
      <c r="BA1000" s="364"/>
      <c r="BD1000" s="380" t="str">
        <f>IF(W1000="","",IF(F1000="休日",AW1000,IF(F1000="法休",AW1000,VLOOKUP(F1000,カレンダマスタ!$Q$56:$R$69,2,FALSE))))</f>
        <v/>
      </c>
      <c r="BG1000" s="380"/>
      <c r="BH1000" s="380"/>
    </row>
    <row r="1001" spans="2:60">
      <c r="B1001" s="176">
        <f>B956+1</f>
        <v>23</v>
      </c>
      <c r="C1001" s="403" t="str">
        <f>IF(STEP!C1001&lt;&gt;"",STEP!C1001,"")</f>
        <v/>
      </c>
      <c r="D1001" s="383" t="str">
        <f>IF(STEP!D1001&lt;&gt;"",STEP!D1001,"")</f>
        <v/>
      </c>
      <c r="E1001" s="384" t="str">
        <f>IF(STEP!E1001&lt;&gt;"",STEP!E1001,"")</f>
        <v/>
      </c>
      <c r="F1001" s="248"/>
      <c r="G1001" s="249"/>
      <c r="H1001" s="250"/>
      <c r="I1001" s="250"/>
      <c r="J1001" s="250"/>
      <c r="K1001" s="250"/>
      <c r="L1001" s="250"/>
      <c r="M1001" s="250"/>
      <c r="N1001" s="250"/>
      <c r="O1001" s="250"/>
      <c r="P1001" s="250"/>
      <c r="Q1001" s="250"/>
      <c r="R1001" s="250"/>
      <c r="S1001" s="250"/>
      <c r="T1001" s="250"/>
      <c r="U1001" s="250"/>
      <c r="V1001" s="250"/>
      <c r="W1001" s="250"/>
      <c r="X1001" s="250"/>
      <c r="Y1001" s="250"/>
      <c r="Z1001" s="250"/>
      <c r="AA1001" s="250"/>
      <c r="AB1001" s="250"/>
      <c r="AC1001" s="250"/>
      <c r="AD1001" s="250"/>
      <c r="AE1001" s="251"/>
      <c r="AF1001" s="251"/>
      <c r="AG1001" s="251"/>
      <c r="AH1001" s="251"/>
      <c r="AI1001" s="251"/>
      <c r="AJ1001" s="251"/>
      <c r="AK1001" s="251"/>
      <c r="AL1001" s="251"/>
      <c r="AM1001" s="251"/>
      <c r="AN1001" s="251"/>
      <c r="AO1001" s="250"/>
      <c r="AP1001" s="250"/>
      <c r="AQ1001" s="250"/>
      <c r="AR1001" s="250"/>
      <c r="AS1001" s="250"/>
      <c r="AT1001" s="250"/>
      <c r="AU1001" s="250"/>
      <c r="AW1001" s="282" t="str">
        <f t="shared" ref="AW1001:AW1035" si="118">IF(W1001&lt;&gt;"",IF(W1001&lt;&gt;"",CEILING(IF(J1001&lt;&gt;"",J1001,I1001),$AY$8),""),"")</f>
        <v/>
      </c>
      <c r="AX1001" s="282" t="str">
        <f t="shared" ref="AX1001:AX1064" si="119">IF(W1001&lt;&gt;"",IF(W1001&lt;&gt;"",IF(OR(K1001="早出",AND(BD1001&lt;AW1001,K1001&lt;&gt;"有償遅刻")),AW1001,BD1001),""),"")</f>
        <v/>
      </c>
      <c r="AY1001" s="282" t="str">
        <f t="shared" ref="AY1001:AY1035" si="120">IF(W1001&lt;&gt;"",FLOOR(IF(N1001&lt;&gt;"",N1001,M1001),$AY$8),"")</f>
        <v/>
      </c>
      <c r="AZ1001" s="282" t="str">
        <f t="shared" ref="AZ1001:AZ1035" si="121">IF(W1001&lt;&gt;"",IF(AY1001&lt;&gt;0,AY1001-AR1001,L1001-AR1001),"")</f>
        <v/>
      </c>
      <c r="BA1001" s="282" t="str">
        <f t="shared" ref="BA1001:BA1035" si="122">IF(W1001&lt;&gt;"",W1001,"")</f>
        <v/>
      </c>
      <c r="BD1001" s="250" t="str">
        <f>IF(W1001="","",IF(F1001="休日",AW1001,IF(F1001="法休",AW1001,VLOOKUP(F1001,カレンダマスタ!$Q$56:$R$69,2,FALSE))))</f>
        <v/>
      </c>
      <c r="BG1001" s="250" t="str">
        <f>STEP!AF1001</f>
        <v/>
      </c>
      <c r="BH1001" s="250" t="str">
        <f>IF(AX1001="","",IF(P1001&lt;&gt;"","",IF(BG1001="CS","OK",IF(VLOOKUP(E1001,カレンダマスタ!$A$5:$D$381,4,FALSE)&gt;0,"",IF(OR(AX1001*24&gt;10.84,AZ1001*24&lt;14.5)=TRUE,"×","OK")))))</f>
        <v/>
      </c>
    </row>
    <row r="1002" spans="2:60">
      <c r="B1002" s="210"/>
      <c r="C1002" s="385" t="str">
        <f>IF(STEP!C1002&lt;&gt;"",STEP!C1002,"")</f>
        <v/>
      </c>
      <c r="D1002" s="386" t="str">
        <f>IF(STEP!D1002&lt;&gt;"",STEP!D1002,"")</f>
        <v/>
      </c>
      <c r="E1002" s="387" t="str">
        <f>IF(STEP!E1002&lt;&gt;"",STEP!E1002,"")</f>
        <v/>
      </c>
      <c r="F1002" s="253"/>
      <c r="G1002" s="252"/>
      <c r="H1002" s="254"/>
      <c r="I1002" s="254"/>
      <c r="J1002" s="254"/>
      <c r="K1002" s="254"/>
      <c r="L1002" s="254"/>
      <c r="M1002" s="254"/>
      <c r="N1002" s="254"/>
      <c r="O1002" s="254"/>
      <c r="P1002" s="254"/>
      <c r="Q1002" s="254"/>
      <c r="R1002" s="254"/>
      <c r="S1002" s="254"/>
      <c r="T1002" s="254"/>
      <c r="U1002" s="254"/>
      <c r="V1002" s="254"/>
      <c r="W1002" s="254"/>
      <c r="X1002" s="254"/>
      <c r="Y1002" s="254"/>
      <c r="Z1002" s="254"/>
      <c r="AA1002" s="254"/>
      <c r="AB1002" s="254"/>
      <c r="AC1002" s="254"/>
      <c r="AD1002" s="254"/>
      <c r="AE1002" s="255"/>
      <c r="AF1002" s="255"/>
      <c r="AG1002" s="255"/>
      <c r="AH1002" s="255"/>
      <c r="AI1002" s="255"/>
      <c r="AJ1002" s="255"/>
      <c r="AK1002" s="255"/>
      <c r="AL1002" s="255"/>
      <c r="AM1002" s="255"/>
      <c r="AN1002" s="255"/>
      <c r="AO1002" s="254"/>
      <c r="AP1002" s="254"/>
      <c r="AQ1002" s="254"/>
      <c r="AR1002" s="254"/>
      <c r="AS1002" s="254"/>
      <c r="AT1002" s="254"/>
      <c r="AU1002" s="254"/>
      <c r="AW1002" s="283" t="str">
        <f t="shared" si="118"/>
        <v/>
      </c>
      <c r="AX1002" s="283" t="str">
        <f t="shared" si="119"/>
        <v/>
      </c>
      <c r="AY1002" s="283" t="str">
        <f t="shared" si="120"/>
        <v/>
      </c>
      <c r="AZ1002" s="283" t="str">
        <f t="shared" si="121"/>
        <v/>
      </c>
      <c r="BA1002" s="283" t="str">
        <f t="shared" si="122"/>
        <v/>
      </c>
      <c r="BD1002" s="254" t="str">
        <f>IF(W1002="","",IF(F1002="休日",AW1002,IF(F1002="法休",AW1002,VLOOKUP(F1002,カレンダマスタ!$Q$56:$R$69,2,FALSE))))</f>
        <v/>
      </c>
      <c r="BG1002" s="254" t="str">
        <f t="shared" ref="BG1002:BG1065" si="123">BG1001</f>
        <v/>
      </c>
      <c r="BH1002" s="254" t="str">
        <f>IF(AX1002="","",IF(P1002&lt;&gt;"","",IF(BG1002="CS","OK",IF(VLOOKUP(E1002,カレンダマスタ!$A$5:$D$381,4,FALSE)&gt;0,"",IF(OR(AX1002*24&gt;10.84,AZ1002*24&lt;14.5)=TRUE,"×","OK")))))</f>
        <v/>
      </c>
    </row>
    <row r="1003" spans="2:60">
      <c r="B1003" s="210"/>
      <c r="C1003" s="385" t="str">
        <f>IF(STEP!C1003&lt;&gt;"",STEP!C1003,"")</f>
        <v/>
      </c>
      <c r="D1003" s="386" t="str">
        <f>IF(STEP!D1003&lt;&gt;"",STEP!D1003,"")</f>
        <v/>
      </c>
      <c r="E1003" s="387" t="str">
        <f>IF(STEP!E1003&lt;&gt;"",STEP!E1003,"")</f>
        <v/>
      </c>
      <c r="F1003" s="253"/>
      <c r="G1003" s="252"/>
      <c r="H1003" s="254"/>
      <c r="I1003" s="254"/>
      <c r="J1003" s="254"/>
      <c r="K1003" s="254"/>
      <c r="L1003" s="254"/>
      <c r="M1003" s="254"/>
      <c r="N1003" s="254"/>
      <c r="O1003" s="254"/>
      <c r="P1003" s="254"/>
      <c r="Q1003" s="254"/>
      <c r="R1003" s="254"/>
      <c r="S1003" s="254"/>
      <c r="T1003" s="254"/>
      <c r="U1003" s="254"/>
      <c r="V1003" s="254"/>
      <c r="W1003" s="254"/>
      <c r="X1003" s="254"/>
      <c r="Y1003" s="254"/>
      <c r="Z1003" s="254"/>
      <c r="AA1003" s="254"/>
      <c r="AB1003" s="254"/>
      <c r="AC1003" s="254"/>
      <c r="AD1003" s="254"/>
      <c r="AE1003" s="255"/>
      <c r="AF1003" s="255"/>
      <c r="AG1003" s="255"/>
      <c r="AH1003" s="255"/>
      <c r="AI1003" s="255"/>
      <c r="AJ1003" s="255"/>
      <c r="AK1003" s="255"/>
      <c r="AL1003" s="255"/>
      <c r="AM1003" s="255"/>
      <c r="AN1003" s="255"/>
      <c r="AO1003" s="254"/>
      <c r="AP1003" s="254"/>
      <c r="AQ1003" s="254"/>
      <c r="AR1003" s="254"/>
      <c r="AS1003" s="254"/>
      <c r="AT1003" s="254"/>
      <c r="AU1003" s="254"/>
      <c r="AW1003" s="283" t="str">
        <f t="shared" si="118"/>
        <v/>
      </c>
      <c r="AX1003" s="283" t="str">
        <f t="shared" si="119"/>
        <v/>
      </c>
      <c r="AY1003" s="283" t="str">
        <f t="shared" si="120"/>
        <v/>
      </c>
      <c r="AZ1003" s="283" t="str">
        <f t="shared" si="121"/>
        <v/>
      </c>
      <c r="BA1003" s="283" t="str">
        <f t="shared" si="122"/>
        <v/>
      </c>
      <c r="BD1003" s="254" t="str">
        <f>IF(W1003="","",IF(F1003="休日",AW1003,IF(F1003="法休",AW1003,VLOOKUP(F1003,カレンダマスタ!$Q$56:$R$69,2,FALSE))))</f>
        <v/>
      </c>
      <c r="BG1003" s="254" t="str">
        <f t="shared" si="123"/>
        <v/>
      </c>
      <c r="BH1003" s="254" t="str">
        <f>IF(AX1003="","",IF(P1003&lt;&gt;"","",IF(BG1003="CS","OK",IF(VLOOKUP(E1003,カレンダマスタ!$A$5:$D$381,4,FALSE)&gt;0,"",IF(OR(AX1003*24&gt;10.84,AZ1003*24&lt;14.5)=TRUE,"×","OK")))))</f>
        <v/>
      </c>
    </row>
    <row r="1004" spans="2:60">
      <c r="B1004" s="210"/>
      <c r="C1004" s="385" t="str">
        <f>IF(STEP!C1004&lt;&gt;"",STEP!C1004,"")</f>
        <v/>
      </c>
      <c r="D1004" s="386" t="str">
        <f>IF(STEP!D1004&lt;&gt;"",STEP!D1004,"")</f>
        <v/>
      </c>
      <c r="E1004" s="387" t="str">
        <f>IF(STEP!E1004&lt;&gt;"",STEP!E1004,"")</f>
        <v/>
      </c>
      <c r="F1004" s="256"/>
      <c r="G1004" s="257"/>
      <c r="H1004" s="254"/>
      <c r="I1004" s="254"/>
      <c r="J1004" s="254"/>
      <c r="K1004" s="254"/>
      <c r="L1004" s="254"/>
      <c r="M1004" s="254"/>
      <c r="N1004" s="254"/>
      <c r="O1004" s="254"/>
      <c r="P1004" s="254"/>
      <c r="Q1004" s="254"/>
      <c r="R1004" s="254"/>
      <c r="S1004" s="254"/>
      <c r="T1004" s="254"/>
      <c r="U1004" s="254"/>
      <c r="V1004" s="254"/>
      <c r="W1004" s="254"/>
      <c r="X1004" s="254"/>
      <c r="Y1004" s="254"/>
      <c r="Z1004" s="254"/>
      <c r="AA1004" s="254"/>
      <c r="AB1004" s="254"/>
      <c r="AC1004" s="254"/>
      <c r="AD1004" s="254"/>
      <c r="AE1004" s="255"/>
      <c r="AF1004" s="255"/>
      <c r="AG1004" s="255"/>
      <c r="AH1004" s="255"/>
      <c r="AI1004" s="255"/>
      <c r="AJ1004" s="255"/>
      <c r="AK1004" s="255"/>
      <c r="AL1004" s="255"/>
      <c r="AM1004" s="255"/>
      <c r="AN1004" s="255"/>
      <c r="AO1004" s="254"/>
      <c r="AP1004" s="254"/>
      <c r="AQ1004" s="254"/>
      <c r="AR1004" s="254"/>
      <c r="AS1004" s="254"/>
      <c r="AT1004" s="254"/>
      <c r="AU1004" s="254"/>
      <c r="AW1004" s="283" t="str">
        <f t="shared" si="118"/>
        <v/>
      </c>
      <c r="AX1004" s="283" t="str">
        <f t="shared" si="119"/>
        <v/>
      </c>
      <c r="AY1004" s="283" t="str">
        <f t="shared" si="120"/>
        <v/>
      </c>
      <c r="AZ1004" s="283" t="str">
        <f t="shared" si="121"/>
        <v/>
      </c>
      <c r="BA1004" s="283" t="str">
        <f t="shared" si="122"/>
        <v/>
      </c>
      <c r="BD1004" s="254" t="str">
        <f>IF(W1004="","",IF(F1004="休日",AW1004,IF(F1004="法休",AW1004,VLOOKUP(F1004,カレンダマスタ!$Q$56:$R$69,2,FALSE))))</f>
        <v/>
      </c>
      <c r="BG1004" s="254" t="str">
        <f t="shared" si="123"/>
        <v/>
      </c>
      <c r="BH1004" s="254" t="str">
        <f>IF(AX1004="","",IF(P1004&lt;&gt;"","",IF(BG1004="CS","OK",IF(VLOOKUP(E1004,カレンダマスタ!$A$5:$D$381,4,FALSE)&gt;0,"",IF(OR(AX1004*24&gt;10.84,AZ1004*24&lt;14.5)=TRUE,"×","OK")))))</f>
        <v/>
      </c>
    </row>
    <row r="1005" spans="2:60">
      <c r="B1005" s="210"/>
      <c r="C1005" s="385" t="str">
        <f>IF(STEP!C1005&lt;&gt;"",STEP!C1005,"")</f>
        <v/>
      </c>
      <c r="D1005" s="386" t="str">
        <f>IF(STEP!D1005&lt;&gt;"",STEP!D1005,"")</f>
        <v/>
      </c>
      <c r="E1005" s="387" t="str">
        <f>IF(STEP!E1005&lt;&gt;"",STEP!E1005,"")</f>
        <v/>
      </c>
      <c r="F1005" s="256"/>
      <c r="G1005" s="257"/>
      <c r="H1005" s="254"/>
      <c r="I1005" s="254"/>
      <c r="J1005" s="254"/>
      <c r="K1005" s="254"/>
      <c r="L1005" s="254"/>
      <c r="M1005" s="254"/>
      <c r="N1005" s="254"/>
      <c r="O1005" s="254"/>
      <c r="P1005" s="254"/>
      <c r="Q1005" s="254"/>
      <c r="R1005" s="254"/>
      <c r="S1005" s="254"/>
      <c r="T1005" s="254"/>
      <c r="U1005" s="254"/>
      <c r="V1005" s="254"/>
      <c r="W1005" s="254"/>
      <c r="X1005" s="254"/>
      <c r="Y1005" s="254"/>
      <c r="Z1005" s="254"/>
      <c r="AA1005" s="254"/>
      <c r="AB1005" s="254"/>
      <c r="AC1005" s="254"/>
      <c r="AD1005" s="254"/>
      <c r="AE1005" s="255"/>
      <c r="AF1005" s="255"/>
      <c r="AG1005" s="255"/>
      <c r="AH1005" s="255"/>
      <c r="AI1005" s="255"/>
      <c r="AJ1005" s="255"/>
      <c r="AK1005" s="255"/>
      <c r="AL1005" s="255"/>
      <c r="AM1005" s="255"/>
      <c r="AN1005" s="255"/>
      <c r="AO1005" s="254"/>
      <c r="AP1005" s="254"/>
      <c r="AQ1005" s="254"/>
      <c r="AR1005" s="254"/>
      <c r="AS1005" s="254"/>
      <c r="AT1005" s="254"/>
      <c r="AU1005" s="254"/>
      <c r="AW1005" s="283" t="str">
        <f t="shared" si="118"/>
        <v/>
      </c>
      <c r="AX1005" s="283" t="str">
        <f t="shared" si="119"/>
        <v/>
      </c>
      <c r="AY1005" s="283" t="str">
        <f t="shared" si="120"/>
        <v/>
      </c>
      <c r="AZ1005" s="283" t="str">
        <f t="shared" si="121"/>
        <v/>
      </c>
      <c r="BA1005" s="283" t="str">
        <f t="shared" si="122"/>
        <v/>
      </c>
      <c r="BD1005" s="254" t="str">
        <f>IF(W1005="","",IF(F1005="休日",AW1005,IF(F1005="法休",AW1005,VLOOKUP(F1005,カレンダマスタ!$Q$56:$R$69,2,FALSE))))</f>
        <v/>
      </c>
      <c r="BG1005" s="254" t="str">
        <f t="shared" si="123"/>
        <v/>
      </c>
      <c r="BH1005" s="254" t="str">
        <f>IF(AX1005="","",IF(P1005&lt;&gt;"","",IF(BG1005="CS","OK",IF(VLOOKUP(E1005,カレンダマスタ!$A$5:$D$381,4,FALSE)&gt;0,"",IF(OR(AX1005*24&gt;10.84,AZ1005*24&lt;14.5)=TRUE,"×","OK")))))</f>
        <v/>
      </c>
    </row>
    <row r="1006" spans="2:60">
      <c r="B1006" s="210"/>
      <c r="C1006" s="385" t="str">
        <f>IF(STEP!C1006&lt;&gt;"",STEP!C1006,"")</f>
        <v/>
      </c>
      <c r="D1006" s="386" t="str">
        <f>IF(STEP!D1006&lt;&gt;"",STEP!D1006,"")</f>
        <v/>
      </c>
      <c r="E1006" s="387" t="str">
        <f>IF(STEP!E1006&lt;&gt;"",STEP!E1006,"")</f>
        <v/>
      </c>
      <c r="F1006" s="256"/>
      <c r="G1006" s="252"/>
      <c r="H1006" s="254"/>
      <c r="I1006" s="254"/>
      <c r="J1006" s="254"/>
      <c r="K1006" s="254"/>
      <c r="L1006" s="254"/>
      <c r="M1006" s="254"/>
      <c r="N1006" s="254"/>
      <c r="O1006" s="254"/>
      <c r="P1006" s="254"/>
      <c r="Q1006" s="254"/>
      <c r="R1006" s="254"/>
      <c r="S1006" s="254"/>
      <c r="T1006" s="254"/>
      <c r="U1006" s="254"/>
      <c r="V1006" s="254"/>
      <c r="W1006" s="254"/>
      <c r="X1006" s="254"/>
      <c r="Y1006" s="254"/>
      <c r="Z1006" s="254"/>
      <c r="AA1006" s="254"/>
      <c r="AB1006" s="254"/>
      <c r="AC1006" s="254"/>
      <c r="AD1006" s="254"/>
      <c r="AE1006" s="255"/>
      <c r="AF1006" s="255"/>
      <c r="AG1006" s="255"/>
      <c r="AH1006" s="255"/>
      <c r="AI1006" s="255"/>
      <c r="AJ1006" s="255"/>
      <c r="AK1006" s="255"/>
      <c r="AL1006" s="255"/>
      <c r="AM1006" s="255"/>
      <c r="AN1006" s="255"/>
      <c r="AO1006" s="254"/>
      <c r="AP1006" s="254"/>
      <c r="AQ1006" s="254"/>
      <c r="AR1006" s="254"/>
      <c r="AS1006" s="254"/>
      <c r="AT1006" s="254"/>
      <c r="AU1006" s="254"/>
      <c r="AW1006" s="283" t="str">
        <f t="shared" si="118"/>
        <v/>
      </c>
      <c r="AX1006" s="283" t="str">
        <f t="shared" si="119"/>
        <v/>
      </c>
      <c r="AY1006" s="283" t="str">
        <f t="shared" si="120"/>
        <v/>
      </c>
      <c r="AZ1006" s="283" t="str">
        <f t="shared" si="121"/>
        <v/>
      </c>
      <c r="BA1006" s="283" t="str">
        <f t="shared" si="122"/>
        <v/>
      </c>
      <c r="BD1006" s="254" t="str">
        <f>IF(W1006="","",IF(F1006="休日",AW1006,IF(F1006="法休",AW1006,VLOOKUP(F1006,カレンダマスタ!$Q$56:$R$69,2,FALSE))))</f>
        <v/>
      </c>
      <c r="BG1006" s="254" t="str">
        <f t="shared" si="123"/>
        <v/>
      </c>
      <c r="BH1006" s="254" t="str">
        <f>IF(AX1006="","",IF(P1006&lt;&gt;"","",IF(BG1006="CS","OK",IF(VLOOKUP(E1006,カレンダマスタ!$A$5:$D$381,4,FALSE)&gt;0,"",IF(OR(AX1006*24&gt;10.84,AZ1006*24&lt;14.5)=TRUE,"×","OK")))))</f>
        <v/>
      </c>
    </row>
    <row r="1007" spans="2:60">
      <c r="B1007" s="210"/>
      <c r="C1007" s="388" t="str">
        <f>IF(STEP!C1007&lt;&gt;"",STEP!C1007,"")</f>
        <v/>
      </c>
      <c r="D1007" s="389" t="str">
        <f>IF(STEP!D1007&lt;&gt;"",STEP!D1007,"")</f>
        <v/>
      </c>
      <c r="E1007" s="390" t="str">
        <f>IF(STEP!E1007&lt;&gt;"",STEP!E1007,"")</f>
        <v/>
      </c>
      <c r="F1007" s="259"/>
      <c r="G1007" s="258"/>
      <c r="H1007" s="260"/>
      <c r="I1007" s="260"/>
      <c r="J1007" s="260"/>
      <c r="K1007" s="260"/>
      <c r="L1007" s="260"/>
      <c r="M1007" s="260"/>
      <c r="N1007" s="260"/>
      <c r="O1007" s="260"/>
      <c r="P1007" s="260"/>
      <c r="Q1007" s="260"/>
      <c r="R1007" s="260"/>
      <c r="S1007" s="260"/>
      <c r="T1007" s="260"/>
      <c r="U1007" s="260"/>
      <c r="V1007" s="260"/>
      <c r="W1007" s="260"/>
      <c r="X1007" s="260"/>
      <c r="Y1007" s="260"/>
      <c r="Z1007" s="260"/>
      <c r="AA1007" s="260"/>
      <c r="AB1007" s="260"/>
      <c r="AC1007" s="260"/>
      <c r="AD1007" s="260"/>
      <c r="AE1007" s="261"/>
      <c r="AF1007" s="261"/>
      <c r="AG1007" s="261"/>
      <c r="AH1007" s="261"/>
      <c r="AI1007" s="261"/>
      <c r="AJ1007" s="261"/>
      <c r="AK1007" s="261"/>
      <c r="AL1007" s="261"/>
      <c r="AM1007" s="261"/>
      <c r="AN1007" s="261"/>
      <c r="AO1007" s="260"/>
      <c r="AP1007" s="260"/>
      <c r="AQ1007" s="260"/>
      <c r="AR1007" s="260"/>
      <c r="AS1007" s="260"/>
      <c r="AT1007" s="260"/>
      <c r="AU1007" s="260"/>
      <c r="AW1007" s="284" t="str">
        <f t="shared" si="118"/>
        <v/>
      </c>
      <c r="AX1007" s="284" t="str">
        <f t="shared" si="119"/>
        <v/>
      </c>
      <c r="AY1007" s="284" t="str">
        <f t="shared" si="120"/>
        <v/>
      </c>
      <c r="AZ1007" s="284" t="str">
        <f t="shared" si="121"/>
        <v/>
      </c>
      <c r="BA1007" s="284" t="str">
        <f t="shared" si="122"/>
        <v/>
      </c>
      <c r="BD1007" s="260" t="str">
        <f>IF(W1007="","",IF(F1007="休日",AW1007,IF(F1007="法休",AW1007,VLOOKUP(F1007,カレンダマスタ!$Q$56:$R$69,2,FALSE))))</f>
        <v/>
      </c>
      <c r="BG1007" s="260" t="str">
        <f t="shared" si="123"/>
        <v/>
      </c>
      <c r="BH1007" s="260" t="str">
        <f>IF(AX1007="","",IF(P1007&lt;&gt;"","",IF(BG1007="CS","OK",IF(VLOOKUP(E1007,カレンダマスタ!$A$5:$D$381,4,FALSE)&gt;0,"",IF(OR(AX1007*24&gt;10.84,AZ1007*24&lt;14.5)=TRUE,"×","OK")))))</f>
        <v/>
      </c>
    </row>
    <row r="1008" spans="2:60">
      <c r="B1008" s="210"/>
      <c r="C1008" s="391" t="str">
        <f>IF(STEP!C1008&lt;&gt;"",STEP!C1008,"")</f>
        <v/>
      </c>
      <c r="D1008" s="392" t="str">
        <f>IF(STEP!D1008&lt;&gt;"",STEP!D1008,"")</f>
        <v/>
      </c>
      <c r="E1008" s="393" t="str">
        <f>IF(STEP!E1008&lt;&gt;"",STEP!E1008,"")</f>
        <v/>
      </c>
      <c r="F1008" s="263"/>
      <c r="G1008" s="262"/>
      <c r="H1008" s="264"/>
      <c r="I1008" s="264"/>
      <c r="J1008" s="264"/>
      <c r="K1008" s="264"/>
      <c r="L1008" s="264"/>
      <c r="M1008" s="264"/>
      <c r="N1008" s="264"/>
      <c r="O1008" s="264"/>
      <c r="P1008" s="264"/>
      <c r="Q1008" s="264"/>
      <c r="R1008" s="264"/>
      <c r="S1008" s="264"/>
      <c r="T1008" s="264"/>
      <c r="U1008" s="264"/>
      <c r="V1008" s="264"/>
      <c r="W1008" s="264"/>
      <c r="X1008" s="264"/>
      <c r="Y1008" s="264"/>
      <c r="Z1008" s="264"/>
      <c r="AA1008" s="264"/>
      <c r="AB1008" s="264"/>
      <c r="AC1008" s="264"/>
      <c r="AD1008" s="264"/>
      <c r="AE1008" s="265"/>
      <c r="AF1008" s="265"/>
      <c r="AG1008" s="265"/>
      <c r="AH1008" s="265"/>
      <c r="AI1008" s="265"/>
      <c r="AJ1008" s="265"/>
      <c r="AK1008" s="265"/>
      <c r="AL1008" s="265"/>
      <c r="AM1008" s="265"/>
      <c r="AN1008" s="265"/>
      <c r="AO1008" s="264"/>
      <c r="AP1008" s="264"/>
      <c r="AQ1008" s="264"/>
      <c r="AR1008" s="264"/>
      <c r="AS1008" s="264"/>
      <c r="AT1008" s="264"/>
      <c r="AU1008" s="264"/>
      <c r="AW1008" s="285" t="str">
        <f t="shared" si="118"/>
        <v/>
      </c>
      <c r="AX1008" s="285" t="str">
        <f t="shared" si="119"/>
        <v/>
      </c>
      <c r="AY1008" s="285" t="str">
        <f t="shared" si="120"/>
        <v/>
      </c>
      <c r="AZ1008" s="285" t="str">
        <f t="shared" si="121"/>
        <v/>
      </c>
      <c r="BA1008" s="285" t="str">
        <f t="shared" si="122"/>
        <v/>
      </c>
      <c r="BD1008" s="264" t="str">
        <f>IF(W1008="","",IF(F1008="休日",AW1008,IF(F1008="法休",AW1008,VLOOKUP(F1008,カレンダマスタ!$Q$56:$R$69,2,FALSE))))</f>
        <v/>
      </c>
      <c r="BG1008" s="264" t="str">
        <f t="shared" si="123"/>
        <v/>
      </c>
      <c r="BH1008" s="264" t="str">
        <f>IF(AX1008="","",IF(P1008&lt;&gt;"","",IF(BG1008="CS","OK",IF(VLOOKUP(E1008,カレンダマスタ!$A$5:$D$381,4,FALSE)&gt;0,"",IF(OR(AX1008*24&gt;10.84,AZ1008*24&lt;14.5)=TRUE,"×","OK")))))</f>
        <v/>
      </c>
    </row>
    <row r="1009" spans="2:60">
      <c r="B1009" s="210"/>
      <c r="C1009" s="385" t="str">
        <f>IF(STEP!C1009&lt;&gt;"",STEP!C1009,"")</f>
        <v/>
      </c>
      <c r="D1009" s="386" t="str">
        <f>IF(STEP!D1009&lt;&gt;"",STEP!D1009,"")</f>
        <v/>
      </c>
      <c r="E1009" s="387" t="str">
        <f>IF(STEP!E1009&lt;&gt;"",STEP!E1009,"")</f>
        <v/>
      </c>
      <c r="F1009" s="253"/>
      <c r="G1009" s="252"/>
      <c r="H1009" s="254"/>
      <c r="I1009" s="254"/>
      <c r="J1009" s="254"/>
      <c r="K1009" s="254"/>
      <c r="L1009" s="254"/>
      <c r="M1009" s="254"/>
      <c r="N1009" s="254"/>
      <c r="O1009" s="254"/>
      <c r="P1009" s="254"/>
      <c r="Q1009" s="254"/>
      <c r="R1009" s="254"/>
      <c r="S1009" s="254"/>
      <c r="T1009" s="254"/>
      <c r="U1009" s="254"/>
      <c r="V1009" s="254"/>
      <c r="W1009" s="254"/>
      <c r="X1009" s="254"/>
      <c r="Y1009" s="254"/>
      <c r="Z1009" s="254"/>
      <c r="AA1009" s="254"/>
      <c r="AB1009" s="254"/>
      <c r="AC1009" s="254"/>
      <c r="AD1009" s="254"/>
      <c r="AE1009" s="255"/>
      <c r="AF1009" s="255"/>
      <c r="AG1009" s="255"/>
      <c r="AH1009" s="255"/>
      <c r="AI1009" s="255"/>
      <c r="AJ1009" s="255"/>
      <c r="AK1009" s="255"/>
      <c r="AL1009" s="255"/>
      <c r="AM1009" s="255"/>
      <c r="AN1009" s="255"/>
      <c r="AO1009" s="254"/>
      <c r="AP1009" s="254"/>
      <c r="AQ1009" s="254"/>
      <c r="AR1009" s="254"/>
      <c r="AS1009" s="254"/>
      <c r="AT1009" s="254"/>
      <c r="AU1009" s="254"/>
      <c r="AW1009" s="283" t="str">
        <f t="shared" si="118"/>
        <v/>
      </c>
      <c r="AX1009" s="283" t="str">
        <f t="shared" si="119"/>
        <v/>
      </c>
      <c r="AY1009" s="283" t="str">
        <f t="shared" si="120"/>
        <v/>
      </c>
      <c r="AZ1009" s="283" t="str">
        <f t="shared" si="121"/>
        <v/>
      </c>
      <c r="BA1009" s="283" t="str">
        <f t="shared" si="122"/>
        <v/>
      </c>
      <c r="BD1009" s="254" t="str">
        <f>IF(W1009="","",IF(F1009="休日",AW1009,IF(F1009="法休",AW1009,VLOOKUP(F1009,カレンダマスタ!$Q$56:$R$69,2,FALSE))))</f>
        <v/>
      </c>
      <c r="BG1009" s="254" t="str">
        <f t="shared" si="123"/>
        <v/>
      </c>
      <c r="BH1009" s="254" t="str">
        <f>IF(AX1009="","",IF(P1009&lt;&gt;"","",IF(BG1009="CS","OK",IF(VLOOKUP(E1009,カレンダマスタ!$A$5:$D$381,4,FALSE)&gt;0,"",IF(OR(AX1009*24&gt;10.84,AZ1009*24&lt;14.5)=TRUE,"×","OK")))))</f>
        <v/>
      </c>
    </row>
    <row r="1010" spans="2:60">
      <c r="B1010" s="210"/>
      <c r="C1010" s="385" t="str">
        <f>IF(STEP!C1010&lt;&gt;"",STEP!C1010,"")</f>
        <v/>
      </c>
      <c r="D1010" s="386" t="str">
        <f>IF(STEP!D1010&lt;&gt;"",STEP!D1010,"")</f>
        <v/>
      </c>
      <c r="E1010" s="387" t="str">
        <f>IF(STEP!E1010&lt;&gt;"",STEP!E1010,"")</f>
        <v/>
      </c>
      <c r="F1010" s="253"/>
      <c r="G1010" s="252"/>
      <c r="H1010" s="254"/>
      <c r="I1010" s="254"/>
      <c r="J1010" s="254"/>
      <c r="K1010" s="254"/>
      <c r="L1010" s="254"/>
      <c r="M1010" s="254"/>
      <c r="N1010" s="254"/>
      <c r="O1010" s="254"/>
      <c r="P1010" s="254"/>
      <c r="Q1010" s="254"/>
      <c r="R1010" s="254"/>
      <c r="S1010" s="254"/>
      <c r="T1010" s="254"/>
      <c r="U1010" s="254"/>
      <c r="V1010" s="254"/>
      <c r="W1010" s="254"/>
      <c r="X1010" s="254"/>
      <c r="Y1010" s="254"/>
      <c r="Z1010" s="254"/>
      <c r="AA1010" s="254"/>
      <c r="AB1010" s="254"/>
      <c r="AC1010" s="254"/>
      <c r="AD1010" s="254"/>
      <c r="AE1010" s="255"/>
      <c r="AF1010" s="255"/>
      <c r="AG1010" s="255"/>
      <c r="AH1010" s="255"/>
      <c r="AI1010" s="255"/>
      <c r="AJ1010" s="255"/>
      <c r="AK1010" s="255"/>
      <c r="AL1010" s="255"/>
      <c r="AM1010" s="255"/>
      <c r="AN1010" s="255"/>
      <c r="AO1010" s="254"/>
      <c r="AP1010" s="254"/>
      <c r="AQ1010" s="254"/>
      <c r="AR1010" s="254"/>
      <c r="AS1010" s="254"/>
      <c r="AT1010" s="254"/>
      <c r="AU1010" s="254"/>
      <c r="AW1010" s="283" t="str">
        <f t="shared" si="118"/>
        <v/>
      </c>
      <c r="AX1010" s="283" t="str">
        <f t="shared" si="119"/>
        <v/>
      </c>
      <c r="AY1010" s="283" t="str">
        <f t="shared" si="120"/>
        <v/>
      </c>
      <c r="AZ1010" s="283" t="str">
        <f t="shared" si="121"/>
        <v/>
      </c>
      <c r="BA1010" s="283" t="str">
        <f t="shared" si="122"/>
        <v/>
      </c>
      <c r="BD1010" s="254" t="str">
        <f>IF(W1010="","",IF(F1010="休日",AW1010,IF(F1010="法休",AW1010,VLOOKUP(F1010,カレンダマスタ!$Q$56:$R$69,2,FALSE))))</f>
        <v/>
      </c>
      <c r="BG1010" s="254" t="str">
        <f t="shared" si="123"/>
        <v/>
      </c>
      <c r="BH1010" s="254" t="str">
        <f>IF(AX1010="","",IF(P1010&lt;&gt;"","",IF(BG1010="CS","OK",IF(VLOOKUP(E1010,カレンダマスタ!$A$5:$D$381,4,FALSE)&gt;0,"",IF(OR(AX1010*24&gt;10.84,AZ1010*24&lt;14.5)=TRUE,"×","OK")))))</f>
        <v/>
      </c>
    </row>
    <row r="1011" spans="2:60">
      <c r="B1011" s="210"/>
      <c r="C1011" s="385" t="str">
        <f>IF(STEP!C1011&lt;&gt;"",STEP!C1011,"")</f>
        <v/>
      </c>
      <c r="D1011" s="386" t="str">
        <f>IF(STEP!D1011&lt;&gt;"",STEP!D1011,"")</f>
        <v/>
      </c>
      <c r="E1011" s="387" t="str">
        <f>IF(STEP!E1011&lt;&gt;"",STEP!E1011,"")</f>
        <v/>
      </c>
      <c r="F1011" s="256"/>
      <c r="G1011" s="257"/>
      <c r="H1011" s="254"/>
      <c r="I1011" s="254"/>
      <c r="J1011" s="254"/>
      <c r="K1011" s="254"/>
      <c r="L1011" s="254"/>
      <c r="M1011" s="254"/>
      <c r="N1011" s="254"/>
      <c r="O1011" s="254"/>
      <c r="P1011" s="254"/>
      <c r="Q1011" s="254"/>
      <c r="R1011" s="254"/>
      <c r="S1011" s="254"/>
      <c r="T1011" s="254"/>
      <c r="U1011" s="254"/>
      <c r="V1011" s="254"/>
      <c r="W1011" s="254"/>
      <c r="X1011" s="254"/>
      <c r="Y1011" s="254"/>
      <c r="Z1011" s="254"/>
      <c r="AA1011" s="254"/>
      <c r="AB1011" s="254"/>
      <c r="AC1011" s="254"/>
      <c r="AD1011" s="254"/>
      <c r="AE1011" s="255"/>
      <c r="AF1011" s="255"/>
      <c r="AG1011" s="255"/>
      <c r="AH1011" s="255"/>
      <c r="AI1011" s="255"/>
      <c r="AJ1011" s="255"/>
      <c r="AK1011" s="255"/>
      <c r="AL1011" s="255"/>
      <c r="AM1011" s="255"/>
      <c r="AN1011" s="255"/>
      <c r="AO1011" s="254"/>
      <c r="AP1011" s="254"/>
      <c r="AQ1011" s="254"/>
      <c r="AR1011" s="254"/>
      <c r="AS1011" s="254"/>
      <c r="AT1011" s="254"/>
      <c r="AU1011" s="254"/>
      <c r="AW1011" s="283" t="str">
        <f t="shared" si="118"/>
        <v/>
      </c>
      <c r="AX1011" s="283" t="str">
        <f t="shared" si="119"/>
        <v/>
      </c>
      <c r="AY1011" s="283" t="str">
        <f t="shared" si="120"/>
        <v/>
      </c>
      <c r="AZ1011" s="283" t="str">
        <f t="shared" si="121"/>
        <v/>
      </c>
      <c r="BA1011" s="283" t="str">
        <f t="shared" si="122"/>
        <v/>
      </c>
      <c r="BD1011" s="254" t="str">
        <f>IF(W1011="","",IF(F1011="休日",AW1011,IF(F1011="法休",AW1011,VLOOKUP(F1011,カレンダマスタ!$Q$56:$R$69,2,FALSE))))</f>
        <v/>
      </c>
      <c r="BG1011" s="254" t="str">
        <f t="shared" si="123"/>
        <v/>
      </c>
      <c r="BH1011" s="254" t="str">
        <f>IF(AX1011="","",IF(P1011&lt;&gt;"","",IF(BG1011="CS","OK",IF(VLOOKUP(E1011,カレンダマスタ!$A$5:$D$381,4,FALSE)&gt;0,"",IF(OR(AX1011*24&gt;10.84,AZ1011*24&lt;14.5)=TRUE,"×","OK")))))</f>
        <v/>
      </c>
    </row>
    <row r="1012" spans="2:60">
      <c r="B1012" s="111"/>
      <c r="C1012" s="385" t="str">
        <f>IF(STEP!C1012&lt;&gt;"",STEP!C1012,"")</f>
        <v/>
      </c>
      <c r="D1012" s="386" t="str">
        <f>IF(STEP!D1012&lt;&gt;"",STEP!D1012,"")</f>
        <v/>
      </c>
      <c r="E1012" s="387" t="str">
        <f>IF(STEP!E1012&lt;&gt;"",STEP!E1012,"")</f>
        <v/>
      </c>
      <c r="F1012" s="256"/>
      <c r="G1012" s="257"/>
      <c r="H1012" s="254"/>
      <c r="I1012" s="254"/>
      <c r="J1012" s="254"/>
      <c r="K1012" s="254"/>
      <c r="L1012" s="254"/>
      <c r="M1012" s="254"/>
      <c r="N1012" s="254"/>
      <c r="O1012" s="254"/>
      <c r="P1012" s="254"/>
      <c r="Q1012" s="254"/>
      <c r="R1012" s="254"/>
      <c r="S1012" s="254"/>
      <c r="T1012" s="254"/>
      <c r="U1012" s="254"/>
      <c r="V1012" s="254"/>
      <c r="W1012" s="254"/>
      <c r="X1012" s="254"/>
      <c r="Y1012" s="254"/>
      <c r="Z1012" s="254"/>
      <c r="AA1012" s="254"/>
      <c r="AB1012" s="254"/>
      <c r="AC1012" s="254"/>
      <c r="AD1012" s="254"/>
      <c r="AE1012" s="255"/>
      <c r="AF1012" s="255"/>
      <c r="AG1012" s="255"/>
      <c r="AH1012" s="255"/>
      <c r="AI1012" s="255"/>
      <c r="AJ1012" s="255"/>
      <c r="AK1012" s="255"/>
      <c r="AL1012" s="255"/>
      <c r="AM1012" s="255"/>
      <c r="AN1012" s="255"/>
      <c r="AO1012" s="254"/>
      <c r="AP1012" s="254"/>
      <c r="AQ1012" s="254"/>
      <c r="AR1012" s="254"/>
      <c r="AS1012" s="254"/>
      <c r="AT1012" s="254"/>
      <c r="AU1012" s="254"/>
      <c r="AW1012" s="283" t="str">
        <f t="shared" si="118"/>
        <v/>
      </c>
      <c r="AX1012" s="283" t="str">
        <f t="shared" si="119"/>
        <v/>
      </c>
      <c r="AY1012" s="283" t="str">
        <f t="shared" si="120"/>
        <v/>
      </c>
      <c r="AZ1012" s="283" t="str">
        <f t="shared" si="121"/>
        <v/>
      </c>
      <c r="BA1012" s="283" t="str">
        <f t="shared" si="122"/>
        <v/>
      </c>
      <c r="BD1012" s="254" t="str">
        <f>IF(W1012="","",IF(F1012="休日",AW1012,IF(F1012="法休",AW1012,VLOOKUP(F1012,カレンダマスタ!$Q$56:$R$69,2,FALSE))))</f>
        <v/>
      </c>
      <c r="BG1012" s="254" t="str">
        <f t="shared" si="123"/>
        <v/>
      </c>
      <c r="BH1012" s="254" t="str">
        <f>IF(AX1012="","",IF(P1012&lt;&gt;"","",IF(BG1012="CS","OK",IF(VLOOKUP(E1012,カレンダマスタ!$A$5:$D$381,4,FALSE)&gt;0,"",IF(OR(AX1012*24&gt;10.84,AZ1012*24&lt;14.5)=TRUE,"×","OK")))))</f>
        <v/>
      </c>
    </row>
    <row r="1013" spans="2:60">
      <c r="B1013" s="111"/>
      <c r="C1013" s="385" t="str">
        <f>IF(STEP!C1013&lt;&gt;"",STEP!C1013,"")</f>
        <v/>
      </c>
      <c r="D1013" s="386" t="str">
        <f>IF(STEP!D1013&lt;&gt;"",STEP!D1013,"")</f>
        <v/>
      </c>
      <c r="E1013" s="387" t="str">
        <f>IF(STEP!E1013&lt;&gt;"",STEP!E1013,"")</f>
        <v/>
      </c>
      <c r="F1013" s="256"/>
      <c r="G1013" s="257"/>
      <c r="H1013" s="254"/>
      <c r="I1013" s="254"/>
      <c r="J1013" s="254"/>
      <c r="K1013" s="254"/>
      <c r="L1013" s="254"/>
      <c r="M1013" s="254"/>
      <c r="N1013" s="254"/>
      <c r="O1013" s="254"/>
      <c r="P1013" s="254"/>
      <c r="Q1013" s="254"/>
      <c r="R1013" s="254"/>
      <c r="S1013" s="254"/>
      <c r="T1013" s="254"/>
      <c r="U1013" s="254"/>
      <c r="V1013" s="254"/>
      <c r="W1013" s="254"/>
      <c r="X1013" s="254"/>
      <c r="Y1013" s="254"/>
      <c r="Z1013" s="254"/>
      <c r="AA1013" s="254"/>
      <c r="AB1013" s="254"/>
      <c r="AC1013" s="254"/>
      <c r="AD1013" s="254"/>
      <c r="AE1013" s="255"/>
      <c r="AF1013" s="255"/>
      <c r="AG1013" s="255"/>
      <c r="AH1013" s="255"/>
      <c r="AI1013" s="255"/>
      <c r="AJ1013" s="255"/>
      <c r="AK1013" s="255"/>
      <c r="AL1013" s="255"/>
      <c r="AM1013" s="255"/>
      <c r="AN1013" s="255"/>
      <c r="AO1013" s="254"/>
      <c r="AP1013" s="254"/>
      <c r="AQ1013" s="254"/>
      <c r="AR1013" s="254"/>
      <c r="AS1013" s="254"/>
      <c r="AT1013" s="254"/>
      <c r="AU1013" s="254"/>
      <c r="AW1013" s="283" t="str">
        <f t="shared" si="118"/>
        <v/>
      </c>
      <c r="AX1013" s="283" t="str">
        <f t="shared" si="119"/>
        <v/>
      </c>
      <c r="AY1013" s="283" t="str">
        <f t="shared" si="120"/>
        <v/>
      </c>
      <c r="AZ1013" s="283" t="str">
        <f t="shared" si="121"/>
        <v/>
      </c>
      <c r="BA1013" s="283" t="str">
        <f t="shared" si="122"/>
        <v/>
      </c>
      <c r="BD1013" s="254" t="str">
        <f>IF(W1013="","",IF(F1013="休日",AW1013,IF(F1013="法休",AW1013,VLOOKUP(F1013,カレンダマスタ!$Q$56:$R$69,2,FALSE))))</f>
        <v/>
      </c>
      <c r="BG1013" s="254" t="str">
        <f t="shared" si="123"/>
        <v/>
      </c>
      <c r="BH1013" s="254" t="str">
        <f>IF(AX1013="","",IF(P1013&lt;&gt;"","",IF(BG1013="CS","OK",IF(VLOOKUP(E1013,カレンダマスタ!$A$5:$D$381,4,FALSE)&gt;0,"",IF(OR(AX1013*24&gt;10.84,AZ1013*24&lt;14.5)=TRUE,"×","OK")))))</f>
        <v/>
      </c>
    </row>
    <row r="1014" spans="2:60">
      <c r="B1014" s="111"/>
      <c r="C1014" s="388" t="str">
        <f>IF(STEP!C1014&lt;&gt;"",STEP!C1014,"")</f>
        <v/>
      </c>
      <c r="D1014" s="389" t="str">
        <f>IF(STEP!D1014&lt;&gt;"",STEP!D1014,"")</f>
        <v/>
      </c>
      <c r="E1014" s="390" t="str">
        <f>IF(STEP!E1014&lt;&gt;"",STEP!E1014,"")</f>
        <v/>
      </c>
      <c r="F1014" s="259"/>
      <c r="G1014" s="266"/>
      <c r="H1014" s="260"/>
      <c r="I1014" s="260"/>
      <c r="J1014" s="260"/>
      <c r="K1014" s="260"/>
      <c r="L1014" s="260"/>
      <c r="M1014" s="260"/>
      <c r="N1014" s="260"/>
      <c r="O1014" s="260"/>
      <c r="P1014" s="260"/>
      <c r="Q1014" s="260"/>
      <c r="R1014" s="260"/>
      <c r="S1014" s="260"/>
      <c r="T1014" s="260"/>
      <c r="U1014" s="260"/>
      <c r="V1014" s="260"/>
      <c r="W1014" s="260"/>
      <c r="X1014" s="260"/>
      <c r="Y1014" s="260"/>
      <c r="Z1014" s="260"/>
      <c r="AA1014" s="260"/>
      <c r="AB1014" s="260"/>
      <c r="AC1014" s="260"/>
      <c r="AD1014" s="260"/>
      <c r="AE1014" s="261"/>
      <c r="AF1014" s="261"/>
      <c r="AG1014" s="261"/>
      <c r="AH1014" s="261"/>
      <c r="AI1014" s="261"/>
      <c r="AJ1014" s="261"/>
      <c r="AK1014" s="261"/>
      <c r="AL1014" s="261"/>
      <c r="AM1014" s="261"/>
      <c r="AN1014" s="261"/>
      <c r="AO1014" s="260"/>
      <c r="AP1014" s="260"/>
      <c r="AQ1014" s="260"/>
      <c r="AR1014" s="260"/>
      <c r="AS1014" s="260"/>
      <c r="AT1014" s="260"/>
      <c r="AU1014" s="260"/>
      <c r="AW1014" s="284" t="str">
        <f t="shared" si="118"/>
        <v/>
      </c>
      <c r="AX1014" s="284" t="str">
        <f t="shared" si="119"/>
        <v/>
      </c>
      <c r="AY1014" s="284" t="str">
        <f t="shared" si="120"/>
        <v/>
      </c>
      <c r="AZ1014" s="284" t="str">
        <f t="shared" si="121"/>
        <v/>
      </c>
      <c r="BA1014" s="284" t="str">
        <f t="shared" si="122"/>
        <v/>
      </c>
      <c r="BD1014" s="260" t="str">
        <f>IF(W1014="","",IF(F1014="休日",AW1014,IF(F1014="法休",AW1014,VLOOKUP(F1014,カレンダマスタ!$Q$56:$R$69,2,FALSE))))</f>
        <v/>
      </c>
      <c r="BG1014" s="260" t="str">
        <f t="shared" si="123"/>
        <v/>
      </c>
      <c r="BH1014" s="260" t="str">
        <f>IF(AX1014="","",IF(P1014&lt;&gt;"","",IF(BG1014="CS","OK",IF(VLOOKUP(E1014,カレンダマスタ!$A$5:$D$381,4,FALSE)&gt;0,"",IF(OR(AX1014*24&gt;10.84,AZ1014*24&lt;14.5)=TRUE,"×","OK")))))</f>
        <v/>
      </c>
    </row>
    <row r="1015" spans="2:60">
      <c r="B1015" s="111"/>
      <c r="C1015" s="391" t="str">
        <f>IF(STEP!C1015&lt;&gt;"",STEP!C1015,"")</f>
        <v/>
      </c>
      <c r="D1015" s="392" t="str">
        <f>IF(STEP!D1015&lt;&gt;"",STEP!D1015,"")</f>
        <v/>
      </c>
      <c r="E1015" s="393" t="str">
        <f>IF(STEP!E1015&lt;&gt;"",STEP!E1015,"")</f>
        <v/>
      </c>
      <c r="F1015" s="263"/>
      <c r="G1015" s="267"/>
      <c r="H1015" s="264"/>
      <c r="I1015" s="264"/>
      <c r="J1015" s="264"/>
      <c r="K1015" s="264"/>
      <c r="L1015" s="264"/>
      <c r="M1015" s="264"/>
      <c r="N1015" s="264"/>
      <c r="O1015" s="264"/>
      <c r="P1015" s="264"/>
      <c r="Q1015" s="264"/>
      <c r="R1015" s="264"/>
      <c r="S1015" s="264"/>
      <c r="T1015" s="264"/>
      <c r="U1015" s="264"/>
      <c r="V1015" s="264"/>
      <c r="W1015" s="264"/>
      <c r="X1015" s="264"/>
      <c r="Y1015" s="264"/>
      <c r="Z1015" s="264"/>
      <c r="AA1015" s="264"/>
      <c r="AB1015" s="264"/>
      <c r="AC1015" s="264"/>
      <c r="AD1015" s="264"/>
      <c r="AE1015" s="265"/>
      <c r="AF1015" s="265"/>
      <c r="AG1015" s="265"/>
      <c r="AH1015" s="265"/>
      <c r="AI1015" s="265"/>
      <c r="AJ1015" s="265"/>
      <c r="AK1015" s="265"/>
      <c r="AL1015" s="265"/>
      <c r="AM1015" s="265"/>
      <c r="AN1015" s="265"/>
      <c r="AO1015" s="264"/>
      <c r="AP1015" s="264"/>
      <c r="AQ1015" s="264"/>
      <c r="AR1015" s="264"/>
      <c r="AS1015" s="264"/>
      <c r="AT1015" s="264"/>
      <c r="AU1015" s="264"/>
      <c r="AW1015" s="285" t="str">
        <f t="shared" si="118"/>
        <v/>
      </c>
      <c r="AX1015" s="285" t="str">
        <f t="shared" si="119"/>
        <v/>
      </c>
      <c r="AY1015" s="285" t="str">
        <f t="shared" si="120"/>
        <v/>
      </c>
      <c r="AZ1015" s="285" t="str">
        <f t="shared" si="121"/>
        <v/>
      </c>
      <c r="BA1015" s="285" t="str">
        <f t="shared" si="122"/>
        <v/>
      </c>
      <c r="BD1015" s="264" t="str">
        <f>IF(W1015="","",IF(F1015="休日",AW1015,IF(F1015="法休",AW1015,VLOOKUP(F1015,カレンダマスタ!$Q$56:$R$69,2,FALSE))))</f>
        <v/>
      </c>
      <c r="BG1015" s="264" t="str">
        <f t="shared" si="123"/>
        <v/>
      </c>
      <c r="BH1015" s="264" t="str">
        <f>IF(AX1015="","",IF(P1015&lt;&gt;"","",IF(BG1015="CS","OK",IF(VLOOKUP(E1015,カレンダマスタ!$A$5:$D$381,4,FALSE)&gt;0,"",IF(OR(AX1015*24&gt;10.84,AZ1015*24&lt;14.5)=TRUE,"×","OK")))))</f>
        <v/>
      </c>
    </row>
    <row r="1016" spans="2:60">
      <c r="B1016" s="111"/>
      <c r="C1016" s="385" t="str">
        <f>IF(STEP!C1016&lt;&gt;"",STEP!C1016,"")</f>
        <v/>
      </c>
      <c r="D1016" s="386" t="str">
        <f>IF(STEP!D1016&lt;&gt;"",STEP!D1016,"")</f>
        <v/>
      </c>
      <c r="E1016" s="387" t="str">
        <f>IF(STEP!E1016&lt;&gt;"",STEP!E1016,"")</f>
        <v/>
      </c>
      <c r="F1016" s="253"/>
      <c r="G1016" s="252"/>
      <c r="H1016" s="254"/>
      <c r="I1016" s="254"/>
      <c r="J1016" s="254"/>
      <c r="K1016" s="254"/>
      <c r="L1016" s="254"/>
      <c r="M1016" s="254"/>
      <c r="N1016" s="254"/>
      <c r="O1016" s="254"/>
      <c r="P1016" s="254"/>
      <c r="Q1016" s="254"/>
      <c r="R1016" s="254"/>
      <c r="S1016" s="254"/>
      <c r="T1016" s="254"/>
      <c r="U1016" s="254"/>
      <c r="V1016" s="254"/>
      <c r="W1016" s="254"/>
      <c r="X1016" s="254"/>
      <c r="Y1016" s="254"/>
      <c r="Z1016" s="254"/>
      <c r="AA1016" s="254"/>
      <c r="AB1016" s="254"/>
      <c r="AC1016" s="254"/>
      <c r="AD1016" s="254"/>
      <c r="AE1016" s="255"/>
      <c r="AF1016" s="255"/>
      <c r="AG1016" s="255"/>
      <c r="AH1016" s="255"/>
      <c r="AI1016" s="255"/>
      <c r="AJ1016" s="255"/>
      <c r="AK1016" s="255"/>
      <c r="AL1016" s="255"/>
      <c r="AM1016" s="255"/>
      <c r="AN1016" s="255"/>
      <c r="AO1016" s="254"/>
      <c r="AP1016" s="254"/>
      <c r="AQ1016" s="254"/>
      <c r="AR1016" s="254"/>
      <c r="AS1016" s="254"/>
      <c r="AT1016" s="254"/>
      <c r="AU1016" s="254"/>
      <c r="AW1016" s="283" t="str">
        <f t="shared" si="118"/>
        <v/>
      </c>
      <c r="AX1016" s="283" t="str">
        <f t="shared" si="119"/>
        <v/>
      </c>
      <c r="AY1016" s="283" t="str">
        <f t="shared" si="120"/>
        <v/>
      </c>
      <c r="AZ1016" s="283" t="str">
        <f t="shared" si="121"/>
        <v/>
      </c>
      <c r="BA1016" s="283" t="str">
        <f t="shared" si="122"/>
        <v/>
      </c>
      <c r="BD1016" s="254" t="str">
        <f>IF(W1016="","",IF(F1016="休日",AW1016,IF(F1016="法休",AW1016,VLOOKUP(F1016,カレンダマスタ!$Q$56:$R$69,2,FALSE))))</f>
        <v/>
      </c>
      <c r="BG1016" s="503" t="str">
        <f t="shared" si="123"/>
        <v/>
      </c>
      <c r="BH1016" s="503" t="str">
        <f>IF(AX1016="","",IF(P1016&lt;&gt;"","",IF(BG1016="CS","OK",IF(VLOOKUP(E1016,カレンダマスタ!$A$5:$D$381,4,FALSE)&gt;0,"",IF(OR(AX1016*24&gt;10.84,AZ1016*24&lt;14.5)=TRUE,"×","OK")))))</f>
        <v/>
      </c>
    </row>
    <row r="1017" spans="2:60">
      <c r="B1017" s="111"/>
      <c r="C1017" s="385" t="str">
        <f>IF(STEP!C1017&lt;&gt;"",STEP!C1017,"")</f>
        <v/>
      </c>
      <c r="D1017" s="386" t="str">
        <f>IF(STEP!D1017&lt;&gt;"",STEP!D1017,"")</f>
        <v/>
      </c>
      <c r="E1017" s="387" t="str">
        <f>IF(STEP!E1017&lt;&gt;"",STEP!E1017,"")</f>
        <v/>
      </c>
      <c r="F1017" s="253"/>
      <c r="G1017" s="252"/>
      <c r="H1017" s="254"/>
      <c r="I1017" s="254"/>
      <c r="J1017" s="254"/>
      <c r="K1017" s="254"/>
      <c r="L1017" s="254"/>
      <c r="M1017" s="254"/>
      <c r="N1017" s="254"/>
      <c r="O1017" s="254"/>
      <c r="P1017" s="254"/>
      <c r="Q1017" s="254"/>
      <c r="R1017" s="254"/>
      <c r="S1017" s="254"/>
      <c r="T1017" s="254"/>
      <c r="U1017" s="254"/>
      <c r="V1017" s="254"/>
      <c r="W1017" s="254"/>
      <c r="X1017" s="254"/>
      <c r="Y1017" s="254"/>
      <c r="Z1017" s="254"/>
      <c r="AA1017" s="254"/>
      <c r="AB1017" s="254"/>
      <c r="AC1017" s="254"/>
      <c r="AD1017" s="254"/>
      <c r="AE1017" s="255"/>
      <c r="AF1017" s="255"/>
      <c r="AG1017" s="255"/>
      <c r="AH1017" s="255"/>
      <c r="AI1017" s="255"/>
      <c r="AJ1017" s="255"/>
      <c r="AK1017" s="255"/>
      <c r="AL1017" s="255"/>
      <c r="AM1017" s="255"/>
      <c r="AN1017" s="255"/>
      <c r="AO1017" s="254"/>
      <c r="AP1017" s="254"/>
      <c r="AQ1017" s="254"/>
      <c r="AR1017" s="254"/>
      <c r="AS1017" s="254"/>
      <c r="AT1017" s="254"/>
      <c r="AU1017" s="254"/>
      <c r="AW1017" s="283" t="str">
        <f t="shared" si="118"/>
        <v/>
      </c>
      <c r="AX1017" s="283" t="str">
        <f t="shared" si="119"/>
        <v/>
      </c>
      <c r="AY1017" s="283" t="str">
        <f t="shared" si="120"/>
        <v/>
      </c>
      <c r="AZ1017" s="283" t="str">
        <f t="shared" si="121"/>
        <v/>
      </c>
      <c r="BA1017" s="283" t="str">
        <f t="shared" si="122"/>
        <v/>
      </c>
      <c r="BD1017" s="254" t="str">
        <f>IF(W1017="","",IF(F1017="休日",AW1017,IF(F1017="法休",AW1017,VLOOKUP(F1017,カレンダマスタ!$Q$56:$R$69,2,FALSE))))</f>
        <v/>
      </c>
      <c r="BG1017" s="254" t="str">
        <f t="shared" si="123"/>
        <v/>
      </c>
      <c r="BH1017" s="254" t="str">
        <f>IF(AX1017="","",IF(P1017&lt;&gt;"","",IF(BG1017="CS","OK",IF(VLOOKUP(E1017,カレンダマスタ!$A$5:$D$381,4,FALSE)&gt;0,"",IF(OR(AX1017*24&gt;10.84,AZ1017*24&lt;14.5)=TRUE,"×","OK")))))</f>
        <v/>
      </c>
    </row>
    <row r="1018" spans="2:60">
      <c r="B1018" s="111"/>
      <c r="C1018" s="385" t="str">
        <f>IF(STEP!C1018&lt;&gt;"",STEP!C1018,"")</f>
        <v/>
      </c>
      <c r="D1018" s="386" t="str">
        <f>IF(STEP!D1018&lt;&gt;"",STEP!D1018,"")</f>
        <v/>
      </c>
      <c r="E1018" s="387" t="str">
        <f>IF(STEP!E1018&lt;&gt;"",STEP!E1018,"")</f>
        <v/>
      </c>
      <c r="F1018" s="256"/>
      <c r="G1018" s="257"/>
      <c r="H1018" s="254"/>
      <c r="I1018" s="254"/>
      <c r="J1018" s="254"/>
      <c r="K1018" s="254"/>
      <c r="L1018" s="254"/>
      <c r="M1018" s="254"/>
      <c r="N1018" s="254"/>
      <c r="O1018" s="254"/>
      <c r="P1018" s="254"/>
      <c r="Q1018" s="254"/>
      <c r="R1018" s="254"/>
      <c r="S1018" s="254"/>
      <c r="T1018" s="254"/>
      <c r="U1018" s="254"/>
      <c r="V1018" s="254"/>
      <c r="W1018" s="254"/>
      <c r="X1018" s="254"/>
      <c r="Y1018" s="254"/>
      <c r="Z1018" s="254"/>
      <c r="AA1018" s="254"/>
      <c r="AB1018" s="254"/>
      <c r="AC1018" s="254"/>
      <c r="AD1018" s="254"/>
      <c r="AE1018" s="255"/>
      <c r="AF1018" s="255"/>
      <c r="AG1018" s="255"/>
      <c r="AH1018" s="255"/>
      <c r="AI1018" s="255"/>
      <c r="AJ1018" s="255"/>
      <c r="AK1018" s="255"/>
      <c r="AL1018" s="255"/>
      <c r="AM1018" s="255"/>
      <c r="AN1018" s="255"/>
      <c r="AO1018" s="254"/>
      <c r="AP1018" s="254"/>
      <c r="AQ1018" s="254"/>
      <c r="AR1018" s="254"/>
      <c r="AS1018" s="254"/>
      <c r="AT1018" s="254"/>
      <c r="AU1018" s="254"/>
      <c r="AW1018" s="283" t="str">
        <f t="shared" si="118"/>
        <v/>
      </c>
      <c r="AX1018" s="283" t="str">
        <f t="shared" si="119"/>
        <v/>
      </c>
      <c r="AY1018" s="283" t="str">
        <f t="shared" si="120"/>
        <v/>
      </c>
      <c r="AZ1018" s="283" t="str">
        <f t="shared" si="121"/>
        <v/>
      </c>
      <c r="BA1018" s="283" t="str">
        <f t="shared" si="122"/>
        <v/>
      </c>
      <c r="BD1018" s="254" t="str">
        <f>IF(W1018="","",IF(F1018="休日",AW1018,IF(F1018="法休",AW1018,VLOOKUP(F1018,カレンダマスタ!$Q$56:$R$69,2,FALSE))))</f>
        <v/>
      </c>
      <c r="BG1018" s="254" t="str">
        <f t="shared" si="123"/>
        <v/>
      </c>
      <c r="BH1018" s="254" t="str">
        <f>IF(AX1018="","",IF(P1018&lt;&gt;"","",IF(BG1018="CS","OK",IF(VLOOKUP(E1018,カレンダマスタ!$A$5:$D$381,4,FALSE)&gt;0,"",IF(OR(AX1018*24&gt;10.84,AZ1018*24&lt;14.5)=TRUE,"×","OK")))))</f>
        <v/>
      </c>
    </row>
    <row r="1019" spans="2:60">
      <c r="B1019" s="111"/>
      <c r="C1019" s="385" t="str">
        <f>IF(STEP!C1019&lt;&gt;"",STEP!C1019,"")</f>
        <v/>
      </c>
      <c r="D1019" s="386" t="str">
        <f>IF(STEP!D1019&lt;&gt;"",STEP!D1019,"")</f>
        <v/>
      </c>
      <c r="E1019" s="387" t="str">
        <f>IF(STEP!E1019&lt;&gt;"",STEP!E1019,"")</f>
        <v/>
      </c>
      <c r="F1019" s="256"/>
      <c r="G1019" s="257"/>
      <c r="H1019" s="254"/>
      <c r="I1019" s="254"/>
      <c r="J1019" s="254"/>
      <c r="K1019" s="254"/>
      <c r="L1019" s="254"/>
      <c r="M1019" s="254"/>
      <c r="N1019" s="254"/>
      <c r="O1019" s="254"/>
      <c r="P1019" s="254"/>
      <c r="Q1019" s="254"/>
      <c r="R1019" s="254"/>
      <c r="S1019" s="254"/>
      <c r="T1019" s="254"/>
      <c r="U1019" s="254"/>
      <c r="V1019" s="254"/>
      <c r="W1019" s="254"/>
      <c r="X1019" s="254"/>
      <c r="Y1019" s="254"/>
      <c r="Z1019" s="254"/>
      <c r="AA1019" s="254"/>
      <c r="AB1019" s="254"/>
      <c r="AC1019" s="254"/>
      <c r="AD1019" s="254"/>
      <c r="AE1019" s="255"/>
      <c r="AF1019" s="255"/>
      <c r="AG1019" s="255"/>
      <c r="AH1019" s="255"/>
      <c r="AI1019" s="255"/>
      <c r="AJ1019" s="255"/>
      <c r="AK1019" s="255"/>
      <c r="AL1019" s="255"/>
      <c r="AM1019" s="255"/>
      <c r="AN1019" s="255"/>
      <c r="AO1019" s="254"/>
      <c r="AP1019" s="254"/>
      <c r="AQ1019" s="254"/>
      <c r="AR1019" s="254"/>
      <c r="AS1019" s="254"/>
      <c r="AT1019" s="254"/>
      <c r="AU1019" s="254"/>
      <c r="AW1019" s="283" t="str">
        <f t="shared" si="118"/>
        <v/>
      </c>
      <c r="AX1019" s="283" t="str">
        <f t="shared" si="119"/>
        <v/>
      </c>
      <c r="AY1019" s="283" t="str">
        <f t="shared" si="120"/>
        <v/>
      </c>
      <c r="AZ1019" s="283" t="str">
        <f t="shared" si="121"/>
        <v/>
      </c>
      <c r="BA1019" s="283" t="str">
        <f t="shared" si="122"/>
        <v/>
      </c>
      <c r="BD1019" s="254" t="str">
        <f>IF(W1019="","",IF(F1019="休日",AW1019,IF(F1019="法休",AW1019,VLOOKUP(F1019,カレンダマスタ!$Q$56:$R$69,2,FALSE))))</f>
        <v/>
      </c>
      <c r="BG1019" s="254" t="str">
        <f t="shared" si="123"/>
        <v/>
      </c>
      <c r="BH1019" s="254" t="str">
        <f>IF(AX1019="","",IF(P1019&lt;&gt;"","",IF(BG1019="CS","OK",IF(VLOOKUP(E1019,カレンダマスタ!$A$5:$D$381,4,FALSE)&gt;0,"",IF(OR(AX1019*24&gt;10.84,AZ1019*24&lt;14.5)=TRUE,"×","OK")))))</f>
        <v/>
      </c>
    </row>
    <row r="1020" spans="2:60">
      <c r="B1020" s="111"/>
      <c r="C1020" s="385" t="str">
        <f>IF(STEP!C1020&lt;&gt;"",STEP!C1020,"")</f>
        <v/>
      </c>
      <c r="D1020" s="386" t="str">
        <f>IF(STEP!D1020&lt;&gt;"",STEP!D1020,"")</f>
        <v/>
      </c>
      <c r="E1020" s="387" t="str">
        <f>IF(STEP!E1020&lt;&gt;"",STEP!E1020,"")</f>
        <v/>
      </c>
      <c r="F1020" s="256"/>
      <c r="G1020" s="257"/>
      <c r="H1020" s="254"/>
      <c r="I1020" s="254"/>
      <c r="J1020" s="254"/>
      <c r="K1020" s="254"/>
      <c r="L1020" s="254"/>
      <c r="M1020" s="254"/>
      <c r="N1020" s="254"/>
      <c r="O1020" s="254"/>
      <c r="P1020" s="254"/>
      <c r="Q1020" s="254"/>
      <c r="R1020" s="254"/>
      <c r="S1020" s="254"/>
      <c r="T1020" s="254"/>
      <c r="U1020" s="254"/>
      <c r="V1020" s="254"/>
      <c r="W1020" s="254"/>
      <c r="X1020" s="254"/>
      <c r="Y1020" s="254"/>
      <c r="Z1020" s="254"/>
      <c r="AA1020" s="254"/>
      <c r="AB1020" s="254"/>
      <c r="AC1020" s="254"/>
      <c r="AD1020" s="254"/>
      <c r="AE1020" s="255"/>
      <c r="AF1020" s="255"/>
      <c r="AG1020" s="255"/>
      <c r="AH1020" s="255"/>
      <c r="AI1020" s="255"/>
      <c r="AJ1020" s="255"/>
      <c r="AK1020" s="255"/>
      <c r="AL1020" s="255"/>
      <c r="AM1020" s="255"/>
      <c r="AN1020" s="255"/>
      <c r="AO1020" s="254"/>
      <c r="AP1020" s="254"/>
      <c r="AQ1020" s="254"/>
      <c r="AR1020" s="254"/>
      <c r="AS1020" s="254"/>
      <c r="AT1020" s="254"/>
      <c r="AU1020" s="254"/>
      <c r="AW1020" s="283" t="str">
        <f t="shared" si="118"/>
        <v/>
      </c>
      <c r="AX1020" s="283" t="str">
        <f t="shared" si="119"/>
        <v/>
      </c>
      <c r="AY1020" s="283" t="str">
        <f t="shared" si="120"/>
        <v/>
      </c>
      <c r="AZ1020" s="283" t="str">
        <f t="shared" si="121"/>
        <v/>
      </c>
      <c r="BA1020" s="283" t="str">
        <f t="shared" si="122"/>
        <v/>
      </c>
      <c r="BD1020" s="254" t="str">
        <f>IF(W1020="","",IF(F1020="休日",AW1020,IF(F1020="法休",AW1020,VLOOKUP(F1020,カレンダマスタ!$Q$56:$R$69,2,FALSE))))</f>
        <v/>
      </c>
      <c r="BG1020" s="254" t="str">
        <f t="shared" si="123"/>
        <v/>
      </c>
      <c r="BH1020" s="254" t="str">
        <f>IF(AX1020="","",IF(P1020&lt;&gt;"","",IF(BG1020="CS","OK",IF(VLOOKUP(E1020,カレンダマスタ!$A$5:$D$381,4,FALSE)&gt;0,"",IF(OR(AX1020*24&gt;10.84,AZ1020*24&lt;14.5)=TRUE,"×","OK")))))</f>
        <v/>
      </c>
    </row>
    <row r="1021" spans="2:60">
      <c r="B1021" s="111"/>
      <c r="C1021" s="388" t="str">
        <f>IF(STEP!C1021&lt;&gt;"",STEP!C1021,"")</f>
        <v/>
      </c>
      <c r="D1021" s="389" t="str">
        <f>IF(STEP!D1021&lt;&gt;"",STEP!D1021,"")</f>
        <v/>
      </c>
      <c r="E1021" s="390" t="str">
        <f>IF(STEP!E1021&lt;&gt;"",STEP!E1021,"")</f>
        <v/>
      </c>
      <c r="F1021" s="259"/>
      <c r="G1021" s="266"/>
      <c r="H1021" s="260"/>
      <c r="I1021" s="260"/>
      <c r="J1021" s="260"/>
      <c r="K1021" s="260"/>
      <c r="L1021" s="260"/>
      <c r="M1021" s="260"/>
      <c r="N1021" s="260"/>
      <c r="O1021" s="260"/>
      <c r="P1021" s="260"/>
      <c r="Q1021" s="260"/>
      <c r="R1021" s="260"/>
      <c r="S1021" s="260"/>
      <c r="T1021" s="260"/>
      <c r="U1021" s="260"/>
      <c r="V1021" s="260"/>
      <c r="W1021" s="260"/>
      <c r="X1021" s="260"/>
      <c r="Y1021" s="260"/>
      <c r="Z1021" s="260"/>
      <c r="AA1021" s="260"/>
      <c r="AB1021" s="260"/>
      <c r="AC1021" s="260"/>
      <c r="AD1021" s="260"/>
      <c r="AE1021" s="261"/>
      <c r="AF1021" s="261"/>
      <c r="AG1021" s="261"/>
      <c r="AH1021" s="261"/>
      <c r="AI1021" s="261"/>
      <c r="AJ1021" s="261"/>
      <c r="AK1021" s="261"/>
      <c r="AL1021" s="261"/>
      <c r="AM1021" s="261"/>
      <c r="AN1021" s="261"/>
      <c r="AO1021" s="260"/>
      <c r="AP1021" s="260"/>
      <c r="AQ1021" s="260"/>
      <c r="AR1021" s="260"/>
      <c r="AS1021" s="260"/>
      <c r="AT1021" s="260"/>
      <c r="AU1021" s="260"/>
      <c r="AW1021" s="284" t="str">
        <f t="shared" si="118"/>
        <v/>
      </c>
      <c r="AX1021" s="284" t="str">
        <f t="shared" si="119"/>
        <v/>
      </c>
      <c r="AY1021" s="284" t="str">
        <f t="shared" si="120"/>
        <v/>
      </c>
      <c r="AZ1021" s="284" t="str">
        <f t="shared" si="121"/>
        <v/>
      </c>
      <c r="BA1021" s="284" t="str">
        <f t="shared" si="122"/>
        <v/>
      </c>
      <c r="BD1021" s="260" t="str">
        <f>IF(W1021="","",IF(F1021="休日",AW1021,IF(F1021="法休",AW1021,VLOOKUP(F1021,カレンダマスタ!$Q$56:$R$69,2,FALSE))))</f>
        <v/>
      </c>
      <c r="BG1021" s="260" t="str">
        <f t="shared" si="123"/>
        <v/>
      </c>
      <c r="BH1021" s="260" t="str">
        <f>IF(AX1021="","",IF(P1021&lt;&gt;"","",IF(BG1021="CS","OK",IF(VLOOKUP(E1021,カレンダマスタ!$A$5:$D$381,4,FALSE)&gt;0,"",IF(OR(AX1021*24&gt;10.84,AZ1021*24&lt;14.5)=TRUE,"×","OK")))))</f>
        <v/>
      </c>
    </row>
    <row r="1022" spans="2:60">
      <c r="B1022" s="111"/>
      <c r="C1022" s="391" t="str">
        <f>IF(STEP!C1022&lt;&gt;"",STEP!C1022,"")</f>
        <v/>
      </c>
      <c r="D1022" s="392" t="str">
        <f>IF(STEP!D1022&lt;&gt;"",STEP!D1022,"")</f>
        <v/>
      </c>
      <c r="E1022" s="393" t="str">
        <f>IF(STEP!E1022&lt;&gt;"",STEP!E1022,"")</f>
        <v/>
      </c>
      <c r="F1022" s="263"/>
      <c r="G1022" s="267"/>
      <c r="H1022" s="264"/>
      <c r="I1022" s="264"/>
      <c r="J1022" s="264"/>
      <c r="K1022" s="264"/>
      <c r="L1022" s="264"/>
      <c r="M1022" s="264"/>
      <c r="N1022" s="264"/>
      <c r="O1022" s="264"/>
      <c r="P1022" s="264"/>
      <c r="Q1022" s="264"/>
      <c r="R1022" s="264"/>
      <c r="S1022" s="264"/>
      <c r="T1022" s="264"/>
      <c r="U1022" s="264"/>
      <c r="V1022" s="264"/>
      <c r="W1022" s="264"/>
      <c r="X1022" s="264"/>
      <c r="Y1022" s="264"/>
      <c r="Z1022" s="264"/>
      <c r="AA1022" s="264"/>
      <c r="AB1022" s="264"/>
      <c r="AC1022" s="264"/>
      <c r="AD1022" s="264"/>
      <c r="AE1022" s="265"/>
      <c r="AF1022" s="265"/>
      <c r="AG1022" s="265"/>
      <c r="AH1022" s="265"/>
      <c r="AI1022" s="265"/>
      <c r="AJ1022" s="265"/>
      <c r="AK1022" s="265"/>
      <c r="AL1022" s="265"/>
      <c r="AM1022" s="265"/>
      <c r="AN1022" s="265"/>
      <c r="AO1022" s="264"/>
      <c r="AP1022" s="264"/>
      <c r="AQ1022" s="264"/>
      <c r="AR1022" s="264"/>
      <c r="AS1022" s="264"/>
      <c r="AT1022" s="264"/>
      <c r="AU1022" s="264"/>
      <c r="AW1022" s="285" t="str">
        <f t="shared" si="118"/>
        <v/>
      </c>
      <c r="AX1022" s="285" t="str">
        <f t="shared" si="119"/>
        <v/>
      </c>
      <c r="AY1022" s="285" t="str">
        <f t="shared" si="120"/>
        <v/>
      </c>
      <c r="AZ1022" s="285" t="str">
        <f t="shared" si="121"/>
        <v/>
      </c>
      <c r="BA1022" s="285" t="str">
        <f t="shared" si="122"/>
        <v/>
      </c>
      <c r="BD1022" s="264" t="str">
        <f>IF(W1022="","",IF(F1022="休日",AW1022,IF(F1022="法休",AW1022,VLOOKUP(F1022,カレンダマスタ!$Q$56:$R$69,2,FALSE))))</f>
        <v/>
      </c>
      <c r="BG1022" s="264" t="str">
        <f t="shared" si="123"/>
        <v/>
      </c>
      <c r="BH1022" s="264" t="str">
        <f>IF(AX1022="","",IF(P1022&lt;&gt;"","",IF(BG1022="CS","OK",IF(VLOOKUP(E1022,カレンダマスタ!$A$5:$D$381,4,FALSE)&gt;0,"",IF(OR(AX1022*24&gt;10.84,AZ1022*24&lt;14.5)=TRUE,"×","OK")))))</f>
        <v/>
      </c>
    </row>
    <row r="1023" spans="2:60">
      <c r="B1023" s="111"/>
      <c r="C1023" s="385" t="str">
        <f>IF(STEP!C1023&lt;&gt;"",STEP!C1023,"")</f>
        <v/>
      </c>
      <c r="D1023" s="386" t="str">
        <f>IF(STEP!D1023&lt;&gt;"",STEP!D1023,"")</f>
        <v/>
      </c>
      <c r="E1023" s="387" t="str">
        <f>IF(STEP!E1023&lt;&gt;"",STEP!E1023,"")</f>
        <v/>
      </c>
      <c r="F1023" s="253"/>
      <c r="G1023" s="252"/>
      <c r="H1023" s="254"/>
      <c r="I1023" s="254"/>
      <c r="J1023" s="254"/>
      <c r="K1023" s="254"/>
      <c r="L1023" s="254"/>
      <c r="M1023" s="254"/>
      <c r="N1023" s="254"/>
      <c r="O1023" s="254"/>
      <c r="P1023" s="254"/>
      <c r="Q1023" s="254"/>
      <c r="R1023" s="254"/>
      <c r="S1023" s="254"/>
      <c r="T1023" s="254"/>
      <c r="U1023" s="254"/>
      <c r="V1023" s="254"/>
      <c r="W1023" s="254"/>
      <c r="X1023" s="254"/>
      <c r="Y1023" s="254"/>
      <c r="Z1023" s="254"/>
      <c r="AA1023" s="254"/>
      <c r="AB1023" s="254"/>
      <c r="AC1023" s="254"/>
      <c r="AD1023" s="254"/>
      <c r="AE1023" s="255"/>
      <c r="AF1023" s="255"/>
      <c r="AG1023" s="255"/>
      <c r="AH1023" s="255"/>
      <c r="AI1023" s="255"/>
      <c r="AJ1023" s="255"/>
      <c r="AK1023" s="255"/>
      <c r="AL1023" s="255"/>
      <c r="AM1023" s="255"/>
      <c r="AN1023" s="255"/>
      <c r="AO1023" s="254"/>
      <c r="AP1023" s="254"/>
      <c r="AQ1023" s="254"/>
      <c r="AR1023" s="254"/>
      <c r="AS1023" s="254"/>
      <c r="AT1023" s="254"/>
      <c r="AU1023" s="254"/>
      <c r="AW1023" s="283" t="str">
        <f t="shared" si="118"/>
        <v/>
      </c>
      <c r="AX1023" s="283" t="str">
        <f t="shared" si="119"/>
        <v/>
      </c>
      <c r="AY1023" s="283" t="str">
        <f t="shared" si="120"/>
        <v/>
      </c>
      <c r="AZ1023" s="283" t="str">
        <f t="shared" si="121"/>
        <v/>
      </c>
      <c r="BA1023" s="283" t="str">
        <f t="shared" si="122"/>
        <v/>
      </c>
      <c r="BD1023" s="254" t="str">
        <f>IF(W1023="","",IF(F1023="休日",AW1023,IF(F1023="法休",AW1023,VLOOKUP(F1023,カレンダマスタ!$Q$56:$R$69,2,FALSE))))</f>
        <v/>
      </c>
      <c r="BG1023" s="503" t="str">
        <f t="shared" si="123"/>
        <v/>
      </c>
      <c r="BH1023" s="503" t="str">
        <f>IF(AX1023="","",IF(P1023&lt;&gt;"","",IF(BG1023="CS","OK",IF(VLOOKUP(E1023,カレンダマスタ!$A$5:$D$381,4,FALSE)&gt;0,"",IF(OR(AX1023*24&gt;10.84,AZ1023*24&lt;14.5)=TRUE,"×","OK")))))</f>
        <v/>
      </c>
    </row>
    <row r="1024" spans="2:60">
      <c r="B1024" s="111"/>
      <c r="C1024" s="385" t="str">
        <f>IF(STEP!C1024&lt;&gt;"",STEP!C1024,"")</f>
        <v/>
      </c>
      <c r="D1024" s="386" t="str">
        <f>IF(STEP!D1024&lt;&gt;"",STEP!D1024,"")</f>
        <v/>
      </c>
      <c r="E1024" s="387" t="str">
        <f>IF(STEP!E1024&lt;&gt;"",STEP!E1024,"")</f>
        <v/>
      </c>
      <c r="F1024" s="253"/>
      <c r="G1024" s="252"/>
      <c r="H1024" s="254"/>
      <c r="I1024" s="254"/>
      <c r="J1024" s="254"/>
      <c r="K1024" s="254"/>
      <c r="L1024" s="254"/>
      <c r="M1024" s="254"/>
      <c r="N1024" s="254"/>
      <c r="O1024" s="254"/>
      <c r="P1024" s="254"/>
      <c r="Q1024" s="254"/>
      <c r="R1024" s="254"/>
      <c r="S1024" s="254"/>
      <c r="T1024" s="254"/>
      <c r="U1024" s="254"/>
      <c r="V1024" s="254"/>
      <c r="W1024" s="254"/>
      <c r="X1024" s="254"/>
      <c r="Y1024" s="254"/>
      <c r="Z1024" s="254"/>
      <c r="AA1024" s="254"/>
      <c r="AB1024" s="254"/>
      <c r="AC1024" s="254"/>
      <c r="AD1024" s="254"/>
      <c r="AE1024" s="255"/>
      <c r="AF1024" s="255"/>
      <c r="AG1024" s="255"/>
      <c r="AH1024" s="255"/>
      <c r="AI1024" s="255"/>
      <c r="AJ1024" s="255"/>
      <c r="AK1024" s="255"/>
      <c r="AL1024" s="255"/>
      <c r="AM1024" s="255"/>
      <c r="AN1024" s="255"/>
      <c r="AO1024" s="254"/>
      <c r="AP1024" s="254"/>
      <c r="AQ1024" s="254"/>
      <c r="AR1024" s="254"/>
      <c r="AS1024" s="254"/>
      <c r="AT1024" s="254"/>
      <c r="AU1024" s="254"/>
      <c r="AW1024" s="283" t="str">
        <f t="shared" si="118"/>
        <v/>
      </c>
      <c r="AX1024" s="283" t="str">
        <f t="shared" si="119"/>
        <v/>
      </c>
      <c r="AY1024" s="283" t="str">
        <f t="shared" si="120"/>
        <v/>
      </c>
      <c r="AZ1024" s="283" t="str">
        <f t="shared" si="121"/>
        <v/>
      </c>
      <c r="BA1024" s="283" t="str">
        <f t="shared" si="122"/>
        <v/>
      </c>
      <c r="BD1024" s="254" t="str">
        <f>IF(W1024="","",IF(F1024="休日",AW1024,IF(F1024="法休",AW1024,VLOOKUP(F1024,カレンダマスタ!$Q$56:$R$69,2,FALSE))))</f>
        <v/>
      </c>
      <c r="BG1024" s="254" t="str">
        <f t="shared" si="123"/>
        <v/>
      </c>
      <c r="BH1024" s="254" t="str">
        <f>IF(AX1024="","",IF(P1024&lt;&gt;"","",IF(BG1024="CS","OK",IF(VLOOKUP(E1024,カレンダマスタ!$A$5:$D$381,4,FALSE)&gt;0,"",IF(OR(AX1024*24&gt;10.84,AZ1024*24&lt;14.5)=TRUE,"×","OK")))))</f>
        <v/>
      </c>
    </row>
    <row r="1025" spans="2:60">
      <c r="B1025" s="111"/>
      <c r="C1025" s="385" t="str">
        <f>IF(STEP!C1025&lt;&gt;"",STEP!C1025,"")</f>
        <v/>
      </c>
      <c r="D1025" s="386" t="str">
        <f>IF(STEP!D1025&lt;&gt;"",STEP!D1025,"")</f>
        <v/>
      </c>
      <c r="E1025" s="387" t="str">
        <f>IF(STEP!E1025&lt;&gt;"",STEP!E1025,"")</f>
        <v/>
      </c>
      <c r="F1025" s="253"/>
      <c r="G1025" s="252"/>
      <c r="H1025" s="254"/>
      <c r="I1025" s="254"/>
      <c r="J1025" s="254"/>
      <c r="K1025" s="254"/>
      <c r="L1025" s="254"/>
      <c r="M1025" s="254"/>
      <c r="N1025" s="254"/>
      <c r="O1025" s="254"/>
      <c r="P1025" s="254"/>
      <c r="Q1025" s="254"/>
      <c r="R1025" s="254"/>
      <c r="S1025" s="254"/>
      <c r="T1025" s="254"/>
      <c r="U1025" s="254"/>
      <c r="V1025" s="254"/>
      <c r="W1025" s="254"/>
      <c r="X1025" s="254"/>
      <c r="Y1025" s="254"/>
      <c r="Z1025" s="254"/>
      <c r="AA1025" s="254"/>
      <c r="AB1025" s="254"/>
      <c r="AC1025" s="254"/>
      <c r="AD1025" s="254"/>
      <c r="AE1025" s="255"/>
      <c r="AF1025" s="255"/>
      <c r="AG1025" s="255"/>
      <c r="AH1025" s="255"/>
      <c r="AI1025" s="255"/>
      <c r="AJ1025" s="255"/>
      <c r="AK1025" s="255"/>
      <c r="AL1025" s="255"/>
      <c r="AM1025" s="255"/>
      <c r="AN1025" s="255"/>
      <c r="AO1025" s="254"/>
      <c r="AP1025" s="254"/>
      <c r="AQ1025" s="254"/>
      <c r="AR1025" s="254"/>
      <c r="AS1025" s="254"/>
      <c r="AT1025" s="254"/>
      <c r="AU1025" s="254"/>
      <c r="AW1025" s="283" t="str">
        <f t="shared" si="118"/>
        <v/>
      </c>
      <c r="AX1025" s="283" t="str">
        <f t="shared" si="119"/>
        <v/>
      </c>
      <c r="AY1025" s="283" t="str">
        <f t="shared" si="120"/>
        <v/>
      </c>
      <c r="AZ1025" s="283" t="str">
        <f t="shared" si="121"/>
        <v/>
      </c>
      <c r="BA1025" s="283" t="str">
        <f t="shared" si="122"/>
        <v/>
      </c>
      <c r="BD1025" s="254" t="str">
        <f>IF(W1025="","",IF(F1025="休日",AW1025,IF(F1025="法休",AW1025,VLOOKUP(F1025,カレンダマスタ!$Q$56:$R$69,2,FALSE))))</f>
        <v/>
      </c>
      <c r="BG1025" s="254" t="str">
        <f t="shared" si="123"/>
        <v/>
      </c>
      <c r="BH1025" s="254" t="str">
        <f>IF(AX1025="","",IF(P1025&lt;&gt;"","",IF(BG1025="CS","OK",IF(VLOOKUP(E1025,カレンダマスタ!$A$5:$D$381,4,FALSE)&gt;0,"",IF(OR(AX1025*24&gt;10.84,AZ1025*24&lt;14.5)=TRUE,"×","OK")))))</f>
        <v/>
      </c>
    </row>
    <row r="1026" spans="2:60">
      <c r="B1026" s="111"/>
      <c r="C1026" s="385" t="str">
        <f>IF(STEP!C1026&lt;&gt;"",STEP!C1026,"")</f>
        <v/>
      </c>
      <c r="D1026" s="386" t="str">
        <f>IF(STEP!D1026&lt;&gt;"",STEP!D1026,"")</f>
        <v/>
      </c>
      <c r="E1026" s="387" t="str">
        <f>IF(STEP!E1026&lt;&gt;"",STEP!E1026,"")</f>
        <v/>
      </c>
      <c r="F1026" s="256"/>
      <c r="G1026" s="257"/>
      <c r="H1026" s="254"/>
      <c r="I1026" s="254"/>
      <c r="J1026" s="254"/>
      <c r="K1026" s="254"/>
      <c r="L1026" s="254"/>
      <c r="M1026" s="254"/>
      <c r="N1026" s="254"/>
      <c r="O1026" s="254"/>
      <c r="P1026" s="254"/>
      <c r="Q1026" s="254"/>
      <c r="R1026" s="254"/>
      <c r="S1026" s="254"/>
      <c r="T1026" s="254"/>
      <c r="U1026" s="254"/>
      <c r="V1026" s="254"/>
      <c r="W1026" s="254"/>
      <c r="X1026" s="254"/>
      <c r="Y1026" s="254"/>
      <c r="Z1026" s="254"/>
      <c r="AA1026" s="254"/>
      <c r="AB1026" s="254"/>
      <c r="AC1026" s="254"/>
      <c r="AD1026" s="254"/>
      <c r="AE1026" s="255"/>
      <c r="AF1026" s="255"/>
      <c r="AG1026" s="255"/>
      <c r="AH1026" s="255"/>
      <c r="AI1026" s="255"/>
      <c r="AJ1026" s="255"/>
      <c r="AK1026" s="255"/>
      <c r="AL1026" s="255"/>
      <c r="AM1026" s="255"/>
      <c r="AN1026" s="255"/>
      <c r="AO1026" s="254"/>
      <c r="AP1026" s="254"/>
      <c r="AQ1026" s="254"/>
      <c r="AR1026" s="254"/>
      <c r="AS1026" s="254"/>
      <c r="AT1026" s="254"/>
      <c r="AU1026" s="254"/>
      <c r="AW1026" s="283" t="str">
        <f t="shared" si="118"/>
        <v/>
      </c>
      <c r="AX1026" s="283" t="str">
        <f t="shared" si="119"/>
        <v/>
      </c>
      <c r="AY1026" s="283" t="str">
        <f t="shared" si="120"/>
        <v/>
      </c>
      <c r="AZ1026" s="283" t="str">
        <f t="shared" si="121"/>
        <v/>
      </c>
      <c r="BA1026" s="283" t="str">
        <f t="shared" si="122"/>
        <v/>
      </c>
      <c r="BD1026" s="254" t="str">
        <f>IF(W1026="","",IF(F1026="休日",AW1026,IF(F1026="法休",AW1026,VLOOKUP(F1026,カレンダマスタ!$Q$56:$R$69,2,FALSE))))</f>
        <v/>
      </c>
      <c r="BG1026" s="254" t="str">
        <f t="shared" si="123"/>
        <v/>
      </c>
      <c r="BH1026" s="254" t="str">
        <f>IF(AX1026="","",IF(P1026&lt;&gt;"","",IF(BG1026="CS","OK",IF(VLOOKUP(E1026,カレンダマスタ!$A$5:$D$381,4,FALSE)&gt;0,"",IF(OR(AX1026*24&gt;10.84,AZ1026*24&lt;14.5)=TRUE,"×","OK")))))</f>
        <v/>
      </c>
    </row>
    <row r="1027" spans="2:60">
      <c r="B1027" s="111"/>
      <c r="C1027" s="385" t="str">
        <f>IF(STEP!C1027&lt;&gt;"",STEP!C1027,"")</f>
        <v/>
      </c>
      <c r="D1027" s="386" t="str">
        <f>IF(STEP!D1027&lt;&gt;"",STEP!D1027,"")</f>
        <v/>
      </c>
      <c r="E1027" s="387" t="str">
        <f>IF(STEP!E1027&lt;&gt;"",STEP!E1027,"")</f>
        <v/>
      </c>
      <c r="F1027" s="256"/>
      <c r="G1027" s="257"/>
      <c r="H1027" s="254"/>
      <c r="I1027" s="254"/>
      <c r="J1027" s="254"/>
      <c r="K1027" s="254"/>
      <c r="L1027" s="254"/>
      <c r="M1027" s="254"/>
      <c r="N1027" s="254"/>
      <c r="O1027" s="254"/>
      <c r="P1027" s="254"/>
      <c r="Q1027" s="254"/>
      <c r="R1027" s="254"/>
      <c r="S1027" s="254"/>
      <c r="T1027" s="254"/>
      <c r="U1027" s="254"/>
      <c r="V1027" s="254"/>
      <c r="W1027" s="254"/>
      <c r="X1027" s="254"/>
      <c r="Y1027" s="254"/>
      <c r="Z1027" s="254"/>
      <c r="AA1027" s="254"/>
      <c r="AB1027" s="254"/>
      <c r="AC1027" s="254"/>
      <c r="AD1027" s="254"/>
      <c r="AE1027" s="255"/>
      <c r="AF1027" s="255"/>
      <c r="AG1027" s="255"/>
      <c r="AH1027" s="255"/>
      <c r="AI1027" s="255"/>
      <c r="AJ1027" s="255"/>
      <c r="AK1027" s="255"/>
      <c r="AL1027" s="255"/>
      <c r="AM1027" s="255"/>
      <c r="AN1027" s="255"/>
      <c r="AO1027" s="254"/>
      <c r="AP1027" s="254"/>
      <c r="AQ1027" s="254"/>
      <c r="AR1027" s="254"/>
      <c r="AS1027" s="254"/>
      <c r="AT1027" s="254"/>
      <c r="AU1027" s="254"/>
      <c r="AW1027" s="283" t="str">
        <f t="shared" si="118"/>
        <v/>
      </c>
      <c r="AX1027" s="283" t="str">
        <f t="shared" si="119"/>
        <v/>
      </c>
      <c r="AY1027" s="283" t="str">
        <f t="shared" si="120"/>
        <v/>
      </c>
      <c r="AZ1027" s="283" t="str">
        <f t="shared" si="121"/>
        <v/>
      </c>
      <c r="BA1027" s="283" t="str">
        <f t="shared" si="122"/>
        <v/>
      </c>
      <c r="BD1027" s="254" t="str">
        <f>IF(W1027="","",IF(F1027="休日",AW1027,IF(F1027="法休",AW1027,VLOOKUP(F1027,カレンダマスタ!$Q$56:$R$69,2,FALSE))))</f>
        <v/>
      </c>
      <c r="BG1027" s="254" t="str">
        <f t="shared" si="123"/>
        <v/>
      </c>
      <c r="BH1027" s="254" t="str">
        <f>IF(AX1027="","",IF(P1027&lt;&gt;"","",IF(BG1027="CS","OK",IF(VLOOKUP(E1027,カレンダマスタ!$A$5:$D$381,4,FALSE)&gt;0,"",IF(OR(AX1027*24&gt;10.84,AZ1027*24&lt;14.5)=TRUE,"×","OK")))))</f>
        <v/>
      </c>
    </row>
    <row r="1028" spans="2:60">
      <c r="B1028" s="111"/>
      <c r="C1028" s="388" t="str">
        <f>IF(STEP!C1028&lt;&gt;"",STEP!C1028,"")</f>
        <v/>
      </c>
      <c r="D1028" s="389" t="str">
        <f>IF(STEP!D1028&lt;&gt;"",STEP!D1028,"")</f>
        <v/>
      </c>
      <c r="E1028" s="390" t="str">
        <f>IF(STEP!E1028&lt;&gt;"",STEP!E1028,"")</f>
        <v/>
      </c>
      <c r="F1028" s="259"/>
      <c r="G1028" s="266"/>
      <c r="H1028" s="260"/>
      <c r="I1028" s="260"/>
      <c r="J1028" s="260"/>
      <c r="K1028" s="260"/>
      <c r="L1028" s="260"/>
      <c r="M1028" s="260"/>
      <c r="N1028" s="260"/>
      <c r="O1028" s="260"/>
      <c r="P1028" s="260"/>
      <c r="Q1028" s="260"/>
      <c r="R1028" s="260"/>
      <c r="S1028" s="260"/>
      <c r="T1028" s="260"/>
      <c r="U1028" s="260"/>
      <c r="V1028" s="260"/>
      <c r="W1028" s="260"/>
      <c r="X1028" s="260"/>
      <c r="Y1028" s="260"/>
      <c r="Z1028" s="260"/>
      <c r="AA1028" s="260"/>
      <c r="AB1028" s="260"/>
      <c r="AC1028" s="260"/>
      <c r="AD1028" s="260"/>
      <c r="AE1028" s="261"/>
      <c r="AF1028" s="261"/>
      <c r="AG1028" s="261"/>
      <c r="AH1028" s="261"/>
      <c r="AI1028" s="261"/>
      <c r="AJ1028" s="261"/>
      <c r="AK1028" s="261"/>
      <c r="AL1028" s="261"/>
      <c r="AM1028" s="261"/>
      <c r="AN1028" s="261"/>
      <c r="AO1028" s="260"/>
      <c r="AP1028" s="260"/>
      <c r="AQ1028" s="260"/>
      <c r="AR1028" s="260"/>
      <c r="AS1028" s="260"/>
      <c r="AT1028" s="260"/>
      <c r="AU1028" s="260"/>
      <c r="AW1028" s="284" t="str">
        <f t="shared" si="118"/>
        <v/>
      </c>
      <c r="AX1028" s="284" t="str">
        <f t="shared" si="119"/>
        <v/>
      </c>
      <c r="AY1028" s="284" t="str">
        <f t="shared" si="120"/>
        <v/>
      </c>
      <c r="AZ1028" s="284" t="str">
        <f t="shared" si="121"/>
        <v/>
      </c>
      <c r="BA1028" s="284" t="str">
        <f t="shared" si="122"/>
        <v/>
      </c>
      <c r="BD1028" s="260" t="str">
        <f>IF(W1028="","",IF(F1028="休日",AW1028,IF(F1028="法休",AW1028,VLOOKUP(F1028,カレンダマスタ!$Q$56:$R$69,2,FALSE))))</f>
        <v/>
      </c>
      <c r="BG1028" s="260" t="str">
        <f t="shared" si="123"/>
        <v/>
      </c>
      <c r="BH1028" s="260" t="str">
        <f>IF(AX1028="","",IF(P1028&lt;&gt;"","",IF(BG1028="CS","OK",IF(VLOOKUP(E1028,カレンダマスタ!$A$5:$D$381,4,FALSE)&gt;0,"",IF(OR(AX1028*24&gt;10.84,AZ1028*24&lt;14.5)=TRUE,"×","OK")))))</f>
        <v/>
      </c>
    </row>
    <row r="1029" spans="2:60">
      <c r="B1029" s="111"/>
      <c r="C1029" s="394" t="str">
        <f>IF(STEP!C1029&lt;&gt;"",STEP!C1029,"")</f>
        <v/>
      </c>
      <c r="D1029" s="395" t="str">
        <f>IF(STEP!D1029&lt;&gt;"",STEP!D1029,"")</f>
        <v/>
      </c>
      <c r="E1029" s="396" t="str">
        <f>IF(STEP!E1029&lt;&gt;"",STEP!E1029,"")</f>
        <v/>
      </c>
      <c r="F1029" s="269"/>
      <c r="G1029" s="268"/>
      <c r="H1029" s="270"/>
      <c r="I1029" s="270"/>
      <c r="J1029" s="270"/>
      <c r="K1029" s="270"/>
      <c r="L1029" s="270"/>
      <c r="M1029" s="270"/>
      <c r="N1029" s="270"/>
      <c r="O1029" s="270"/>
      <c r="P1029" s="270"/>
      <c r="Q1029" s="270"/>
      <c r="R1029" s="270"/>
      <c r="S1029" s="270"/>
      <c r="T1029" s="270"/>
      <c r="U1029" s="270"/>
      <c r="V1029" s="270"/>
      <c r="W1029" s="270"/>
      <c r="X1029" s="270"/>
      <c r="Y1029" s="270"/>
      <c r="Z1029" s="270"/>
      <c r="AA1029" s="270"/>
      <c r="AB1029" s="270"/>
      <c r="AC1029" s="270"/>
      <c r="AD1029" s="270"/>
      <c r="AE1029" s="271"/>
      <c r="AF1029" s="271"/>
      <c r="AG1029" s="271"/>
      <c r="AH1029" s="271"/>
      <c r="AI1029" s="271"/>
      <c r="AJ1029" s="271"/>
      <c r="AK1029" s="271"/>
      <c r="AL1029" s="271"/>
      <c r="AM1029" s="271"/>
      <c r="AN1029" s="271"/>
      <c r="AO1029" s="270"/>
      <c r="AP1029" s="270"/>
      <c r="AQ1029" s="270"/>
      <c r="AR1029" s="270"/>
      <c r="AS1029" s="270"/>
      <c r="AT1029" s="270"/>
      <c r="AU1029" s="270"/>
      <c r="AW1029" s="282" t="str">
        <f t="shared" si="118"/>
        <v/>
      </c>
      <c r="AX1029" s="282" t="str">
        <f t="shared" si="119"/>
        <v/>
      </c>
      <c r="AY1029" s="282" t="str">
        <f t="shared" si="120"/>
        <v/>
      </c>
      <c r="AZ1029" s="282" t="str">
        <f t="shared" si="121"/>
        <v/>
      </c>
      <c r="BA1029" s="282" t="str">
        <f t="shared" si="122"/>
        <v/>
      </c>
      <c r="BD1029" s="270" t="str">
        <f>IF(W1029="","",IF(F1029="休日",AW1029,IF(F1029="法休",AW1029,VLOOKUP(F1029,カレンダマスタ!$Q$56:$R$69,2,FALSE))))</f>
        <v/>
      </c>
      <c r="BG1029" s="270" t="str">
        <f t="shared" si="123"/>
        <v/>
      </c>
      <c r="BH1029" s="270" t="str">
        <f>IF(AX1029="","",IF(P1029&lt;&gt;"","",IF(BG1029="CS","OK",IF(VLOOKUP(E1029,カレンダマスタ!$A$5:$D$381,4,FALSE)&gt;0,"",IF(OR(AX1029*24&gt;10.84,AZ1029*24&lt;14.5)=TRUE,"×","OK")))))</f>
        <v/>
      </c>
    </row>
    <row r="1030" spans="2:60">
      <c r="B1030" s="111"/>
      <c r="C1030" s="385" t="str">
        <f>IF(STEP!C1030&lt;&gt;"",STEP!C1030,"")</f>
        <v/>
      </c>
      <c r="D1030" s="386" t="str">
        <f>IF(STEP!D1030&lt;&gt;"",STEP!D1030,"")</f>
        <v/>
      </c>
      <c r="E1030" s="387" t="str">
        <f>IF(STEP!E1030&lt;&gt;"",STEP!E1030,"")</f>
        <v/>
      </c>
      <c r="F1030" s="253"/>
      <c r="G1030" s="252"/>
      <c r="H1030" s="254"/>
      <c r="I1030" s="254"/>
      <c r="J1030" s="254"/>
      <c r="K1030" s="254"/>
      <c r="L1030" s="254"/>
      <c r="M1030" s="254"/>
      <c r="N1030" s="254"/>
      <c r="O1030" s="254"/>
      <c r="P1030" s="254"/>
      <c r="Q1030" s="254"/>
      <c r="R1030" s="254"/>
      <c r="S1030" s="254"/>
      <c r="T1030" s="254"/>
      <c r="U1030" s="254"/>
      <c r="V1030" s="254"/>
      <c r="W1030" s="254"/>
      <c r="X1030" s="254"/>
      <c r="Y1030" s="254"/>
      <c r="Z1030" s="254"/>
      <c r="AA1030" s="254"/>
      <c r="AB1030" s="254"/>
      <c r="AC1030" s="254"/>
      <c r="AD1030" s="254"/>
      <c r="AE1030" s="255"/>
      <c r="AF1030" s="255"/>
      <c r="AG1030" s="255"/>
      <c r="AH1030" s="255"/>
      <c r="AI1030" s="255"/>
      <c r="AJ1030" s="255"/>
      <c r="AK1030" s="255"/>
      <c r="AL1030" s="255"/>
      <c r="AM1030" s="255"/>
      <c r="AN1030" s="255"/>
      <c r="AO1030" s="254"/>
      <c r="AP1030" s="254"/>
      <c r="AQ1030" s="254"/>
      <c r="AR1030" s="254"/>
      <c r="AS1030" s="254"/>
      <c r="AT1030" s="254"/>
      <c r="AU1030" s="254"/>
      <c r="AW1030" s="283" t="str">
        <f t="shared" si="118"/>
        <v/>
      </c>
      <c r="AX1030" s="283" t="str">
        <f t="shared" si="119"/>
        <v/>
      </c>
      <c r="AY1030" s="283" t="str">
        <f t="shared" si="120"/>
        <v/>
      </c>
      <c r="AZ1030" s="283" t="str">
        <f t="shared" si="121"/>
        <v/>
      </c>
      <c r="BA1030" s="283" t="str">
        <f t="shared" si="122"/>
        <v/>
      </c>
      <c r="BD1030" s="254" t="str">
        <f>IF(W1030="","",IF(F1030="休日",AW1030,IF(F1030="法休",AW1030,VLOOKUP(F1030,カレンダマスタ!$Q$56:$R$69,2,FALSE))))</f>
        <v/>
      </c>
      <c r="BG1030" s="254" t="str">
        <f t="shared" si="123"/>
        <v/>
      </c>
      <c r="BH1030" s="254" t="str">
        <f>IF(AX1030="","",IF(P1030&lt;&gt;"","",IF(BG1030="CS","OK",IF(VLOOKUP(E1030,カレンダマスタ!$A$5:$D$381,4,FALSE)&gt;0,"",IF(OR(AX1030*24&gt;10.84,AZ1030*24&lt;14.5)=TRUE,"×","OK")))))</f>
        <v/>
      </c>
    </row>
    <row r="1031" spans="2:60">
      <c r="B1031" s="111"/>
      <c r="C1031" s="397" t="str">
        <f>IF(STEP!C1031&lt;&gt;"",STEP!C1031,"")</f>
        <v/>
      </c>
      <c r="D1031" s="398" t="str">
        <f>IF(STEP!D1031&lt;&gt;"",STEP!D1031,"")</f>
        <v/>
      </c>
      <c r="E1031" s="399" t="str">
        <f>IF(STEP!E1031&lt;&gt;"",STEP!E1031,"")</f>
        <v/>
      </c>
      <c r="F1031" s="273"/>
      <c r="G1031" s="272"/>
      <c r="H1031" s="274"/>
      <c r="I1031" s="274"/>
      <c r="J1031" s="274"/>
      <c r="K1031" s="274"/>
      <c r="L1031" s="274"/>
      <c r="M1031" s="274"/>
      <c r="N1031" s="274"/>
      <c r="O1031" s="274"/>
      <c r="P1031" s="274"/>
      <c r="Q1031" s="274"/>
      <c r="R1031" s="274"/>
      <c r="S1031" s="274"/>
      <c r="T1031" s="274"/>
      <c r="U1031" s="274"/>
      <c r="V1031" s="274"/>
      <c r="W1031" s="274"/>
      <c r="X1031" s="274"/>
      <c r="Y1031" s="274"/>
      <c r="Z1031" s="274"/>
      <c r="AA1031" s="274"/>
      <c r="AB1031" s="274"/>
      <c r="AC1031" s="274"/>
      <c r="AD1031" s="274"/>
      <c r="AE1031" s="275"/>
      <c r="AF1031" s="275"/>
      <c r="AG1031" s="275"/>
      <c r="AH1031" s="275"/>
      <c r="AI1031" s="275"/>
      <c r="AJ1031" s="275"/>
      <c r="AK1031" s="275"/>
      <c r="AL1031" s="275"/>
      <c r="AM1031" s="275"/>
      <c r="AN1031" s="275"/>
      <c r="AO1031" s="274"/>
      <c r="AP1031" s="274"/>
      <c r="AQ1031" s="274"/>
      <c r="AR1031" s="274"/>
      <c r="AS1031" s="274"/>
      <c r="AT1031" s="274"/>
      <c r="AU1031" s="274"/>
      <c r="AW1031" s="286" t="str">
        <f t="shared" si="118"/>
        <v/>
      </c>
      <c r="AX1031" s="286" t="str">
        <f t="shared" si="119"/>
        <v/>
      </c>
      <c r="AY1031" s="286" t="str">
        <f t="shared" si="120"/>
        <v/>
      </c>
      <c r="AZ1031" s="286" t="str">
        <f t="shared" si="121"/>
        <v/>
      </c>
      <c r="BA1031" s="286" t="str">
        <f t="shared" si="122"/>
        <v/>
      </c>
      <c r="BD1031" s="274" t="str">
        <f>IF(W1031="","",IF(F1031="休日",AW1031,IF(F1031="法休",AW1031,VLOOKUP(F1031,カレンダマスタ!$Q$56:$R$69,2,FALSE))))</f>
        <v/>
      </c>
      <c r="BG1031" s="274" t="str">
        <f t="shared" si="123"/>
        <v/>
      </c>
      <c r="BH1031" s="274" t="str">
        <f>IF(AX1031="","",IF(P1031&lt;&gt;"","",IF(BG1031="CS","OK",IF(VLOOKUP(E1031,カレンダマスタ!$A$5:$D$381,4,FALSE)&gt;0,"",IF(OR(AX1031*24&gt;10.84,AZ1031*24&lt;14.5)=TRUE,"×","OK")))))</f>
        <v/>
      </c>
    </row>
    <row r="1032" spans="2:60">
      <c r="B1032" s="111"/>
      <c r="C1032" s="397" t="str">
        <f>IF(STEP!C1032&lt;&gt;"",STEP!C1032,"")</f>
        <v/>
      </c>
      <c r="D1032" s="398" t="str">
        <f>IF(STEP!D1032&lt;&gt;"",STEP!D1032,"")</f>
        <v/>
      </c>
      <c r="E1032" s="399" t="str">
        <f>IF(STEP!E1032&lt;&gt;"",STEP!E1032,"")</f>
        <v/>
      </c>
      <c r="F1032" s="273"/>
      <c r="G1032" s="272"/>
      <c r="H1032" s="274"/>
      <c r="I1032" s="274"/>
      <c r="J1032" s="274"/>
      <c r="K1032" s="274"/>
      <c r="L1032" s="274"/>
      <c r="M1032" s="274"/>
      <c r="N1032" s="274"/>
      <c r="O1032" s="274"/>
      <c r="P1032" s="274"/>
      <c r="Q1032" s="274"/>
      <c r="R1032" s="274"/>
      <c r="S1032" s="274"/>
      <c r="T1032" s="274"/>
      <c r="U1032" s="274"/>
      <c r="V1032" s="274"/>
      <c r="W1032" s="274"/>
      <c r="X1032" s="274"/>
      <c r="Y1032" s="274"/>
      <c r="Z1032" s="274"/>
      <c r="AA1032" s="274"/>
      <c r="AB1032" s="274"/>
      <c r="AC1032" s="274"/>
      <c r="AD1032" s="274"/>
      <c r="AE1032" s="275"/>
      <c r="AF1032" s="275"/>
      <c r="AG1032" s="275"/>
      <c r="AH1032" s="275"/>
      <c r="AI1032" s="275"/>
      <c r="AJ1032" s="275"/>
      <c r="AK1032" s="275"/>
      <c r="AL1032" s="275"/>
      <c r="AM1032" s="275"/>
      <c r="AN1032" s="275"/>
      <c r="AO1032" s="274"/>
      <c r="AP1032" s="274"/>
      <c r="AQ1032" s="274"/>
      <c r="AR1032" s="274"/>
      <c r="AS1032" s="274"/>
      <c r="AT1032" s="274"/>
      <c r="AU1032" s="274"/>
      <c r="AW1032" s="286" t="str">
        <f t="shared" si="118"/>
        <v/>
      </c>
      <c r="AX1032" s="286" t="str">
        <f t="shared" si="119"/>
        <v/>
      </c>
      <c r="AY1032" s="286" t="str">
        <f t="shared" si="120"/>
        <v/>
      </c>
      <c r="AZ1032" s="286" t="str">
        <f t="shared" si="121"/>
        <v/>
      </c>
      <c r="BA1032" s="286" t="str">
        <f t="shared" si="122"/>
        <v/>
      </c>
      <c r="BD1032" s="274" t="str">
        <f>IF(W1032="","",IF(F1032="休日",AW1032,IF(F1032="法休",AW1032,VLOOKUP(F1032,カレンダマスタ!$Q$56:$R$69,2,FALSE))))</f>
        <v/>
      </c>
      <c r="BG1032" s="274" t="str">
        <f t="shared" si="123"/>
        <v/>
      </c>
      <c r="BH1032" s="274" t="str">
        <f>IF(AX1032="","",IF(P1032&lt;&gt;"","",IF(BG1032="CS","OK",IF(VLOOKUP(E1032,カレンダマスタ!$A$5:$D$381,4,FALSE)&gt;0,"",IF(OR(AX1032*24&gt;10.84,AZ1032*24&lt;14.5)=TRUE,"×","OK")))))</f>
        <v/>
      </c>
    </row>
    <row r="1033" spans="2:60">
      <c r="B1033" s="111"/>
      <c r="C1033" s="397" t="str">
        <f>IF(STEP!C1033&lt;&gt;"",STEP!C1033,"")</f>
        <v/>
      </c>
      <c r="D1033" s="398" t="str">
        <f>IF(STEP!D1033&lt;&gt;"",STEP!D1033,"")</f>
        <v/>
      </c>
      <c r="E1033" s="399" t="str">
        <f>IF(STEP!E1033&lt;&gt;"",STEP!E1033,"")</f>
        <v/>
      </c>
      <c r="F1033" s="273"/>
      <c r="G1033" s="272"/>
      <c r="H1033" s="274"/>
      <c r="I1033" s="274"/>
      <c r="J1033" s="274"/>
      <c r="K1033" s="274"/>
      <c r="L1033" s="274"/>
      <c r="M1033" s="274"/>
      <c r="N1033" s="274"/>
      <c r="O1033" s="274"/>
      <c r="P1033" s="274"/>
      <c r="Q1033" s="274"/>
      <c r="R1033" s="274"/>
      <c r="S1033" s="274"/>
      <c r="T1033" s="274"/>
      <c r="U1033" s="274"/>
      <c r="V1033" s="274"/>
      <c r="W1033" s="274"/>
      <c r="X1033" s="274"/>
      <c r="Y1033" s="274"/>
      <c r="Z1033" s="274"/>
      <c r="AA1033" s="274"/>
      <c r="AB1033" s="274"/>
      <c r="AC1033" s="274"/>
      <c r="AD1033" s="274"/>
      <c r="AE1033" s="275"/>
      <c r="AF1033" s="275"/>
      <c r="AG1033" s="275"/>
      <c r="AH1033" s="275"/>
      <c r="AI1033" s="275"/>
      <c r="AJ1033" s="275"/>
      <c r="AK1033" s="275"/>
      <c r="AL1033" s="275"/>
      <c r="AM1033" s="275"/>
      <c r="AN1033" s="275"/>
      <c r="AO1033" s="274"/>
      <c r="AP1033" s="274"/>
      <c r="AQ1033" s="274"/>
      <c r="AR1033" s="274"/>
      <c r="AS1033" s="274"/>
      <c r="AT1033" s="274"/>
      <c r="AU1033" s="274"/>
      <c r="AW1033" s="286" t="str">
        <f t="shared" si="118"/>
        <v/>
      </c>
      <c r="AX1033" s="286" t="str">
        <f t="shared" si="119"/>
        <v/>
      </c>
      <c r="AY1033" s="286" t="str">
        <f t="shared" si="120"/>
        <v/>
      </c>
      <c r="AZ1033" s="286" t="str">
        <f t="shared" si="121"/>
        <v/>
      </c>
      <c r="BA1033" s="286" t="str">
        <f t="shared" si="122"/>
        <v/>
      </c>
      <c r="BD1033" s="274" t="str">
        <f>IF(W1033="","",IF(F1033="休日",AW1033,IF(F1033="法休",AW1033,VLOOKUP(F1033,カレンダマスタ!$Q$56:$R$69,2,FALSE))))</f>
        <v/>
      </c>
      <c r="BG1033" s="274" t="str">
        <f t="shared" si="123"/>
        <v/>
      </c>
      <c r="BH1033" s="274" t="str">
        <f>IF(AX1033="","",IF(P1033&lt;&gt;"","",IF(BG1033="CS","OK",IF(VLOOKUP(E1033,カレンダマスタ!$A$5:$D$381,4,FALSE)&gt;0,"",IF(OR(AX1033*24&gt;10.84,AZ1033*24&lt;14.5)=TRUE,"×","OK")))))</f>
        <v/>
      </c>
    </row>
    <row r="1034" spans="2:60">
      <c r="B1034" s="111"/>
      <c r="C1034" s="397" t="str">
        <f>IF(STEP!C1034&lt;&gt;"",STEP!C1034,"")</f>
        <v/>
      </c>
      <c r="D1034" s="398" t="str">
        <f>IF(STEP!D1034&lt;&gt;"",STEP!D1034,"")</f>
        <v/>
      </c>
      <c r="E1034" s="399" t="str">
        <f>IF(STEP!E1034&lt;&gt;"",STEP!E1034,"")</f>
        <v/>
      </c>
      <c r="F1034" s="273"/>
      <c r="G1034" s="272"/>
      <c r="H1034" s="274"/>
      <c r="I1034" s="274"/>
      <c r="J1034" s="274"/>
      <c r="K1034" s="274"/>
      <c r="L1034" s="274"/>
      <c r="M1034" s="274"/>
      <c r="N1034" s="274"/>
      <c r="O1034" s="274"/>
      <c r="P1034" s="274"/>
      <c r="Q1034" s="274"/>
      <c r="R1034" s="274"/>
      <c r="S1034" s="274"/>
      <c r="T1034" s="274"/>
      <c r="U1034" s="274"/>
      <c r="V1034" s="274"/>
      <c r="W1034" s="274"/>
      <c r="X1034" s="274"/>
      <c r="Y1034" s="274"/>
      <c r="Z1034" s="274"/>
      <c r="AA1034" s="274"/>
      <c r="AB1034" s="274"/>
      <c r="AC1034" s="274"/>
      <c r="AD1034" s="274"/>
      <c r="AE1034" s="275"/>
      <c r="AF1034" s="275"/>
      <c r="AG1034" s="275"/>
      <c r="AH1034" s="275"/>
      <c r="AI1034" s="275"/>
      <c r="AJ1034" s="275"/>
      <c r="AK1034" s="275"/>
      <c r="AL1034" s="275"/>
      <c r="AM1034" s="275"/>
      <c r="AN1034" s="275"/>
      <c r="AO1034" s="274"/>
      <c r="AP1034" s="274"/>
      <c r="AQ1034" s="274"/>
      <c r="AR1034" s="274"/>
      <c r="AS1034" s="274"/>
      <c r="AT1034" s="274"/>
      <c r="AU1034" s="274"/>
      <c r="AW1034" s="286" t="str">
        <f t="shared" si="118"/>
        <v/>
      </c>
      <c r="AX1034" s="286" t="str">
        <f t="shared" si="119"/>
        <v/>
      </c>
      <c r="AY1034" s="286" t="str">
        <f t="shared" si="120"/>
        <v/>
      </c>
      <c r="AZ1034" s="286" t="str">
        <f t="shared" si="121"/>
        <v/>
      </c>
      <c r="BA1034" s="286" t="str">
        <f t="shared" si="122"/>
        <v/>
      </c>
      <c r="BD1034" s="274" t="str">
        <f>IF(W1034="","",IF(F1034="休日",AW1034,IF(F1034="法休",AW1034,VLOOKUP(F1034,カレンダマスタ!$Q$56:$R$69,2,FALSE))))</f>
        <v/>
      </c>
      <c r="BG1034" s="274" t="str">
        <f t="shared" si="123"/>
        <v/>
      </c>
      <c r="BH1034" s="274" t="str">
        <f>IF(AX1034="","",IF(P1034&lt;&gt;"","",IF(BG1034="CS","OK",IF(VLOOKUP(E1034,カレンダマスタ!$A$5:$D$381,4,FALSE)&gt;0,"",IF(OR(AX1034*24&gt;10.84,AZ1034*24&lt;14.5)=TRUE,"×","OK")))))</f>
        <v/>
      </c>
    </row>
    <row r="1035" spans="2:60" ht="13.8" thickBot="1">
      <c r="B1035" s="161"/>
      <c r="C1035" s="400" t="str">
        <f>IF(STEP!C1035&lt;&gt;"",STEP!C1035,"")</f>
        <v/>
      </c>
      <c r="D1035" s="401" t="str">
        <f>IF(STEP!D1035&lt;&gt;"",STEP!D1035,"")</f>
        <v/>
      </c>
      <c r="E1035" s="402" t="str">
        <f>IF(STEP!E1035&lt;&gt;"",STEP!E1035,"")</f>
        <v/>
      </c>
      <c r="F1035" s="277"/>
      <c r="G1035" s="276"/>
      <c r="H1035" s="278"/>
      <c r="I1035" s="278"/>
      <c r="J1035" s="278"/>
      <c r="K1035" s="278"/>
      <c r="L1035" s="278"/>
      <c r="M1035" s="278"/>
      <c r="N1035" s="278"/>
      <c r="O1035" s="278"/>
      <c r="P1035" s="278"/>
      <c r="Q1035" s="278"/>
      <c r="R1035" s="278"/>
      <c r="S1035" s="278"/>
      <c r="T1035" s="278"/>
      <c r="U1035" s="278"/>
      <c r="V1035" s="278"/>
      <c r="W1035" s="278"/>
      <c r="X1035" s="278"/>
      <c r="Y1035" s="278"/>
      <c r="Z1035" s="278"/>
      <c r="AA1035" s="278"/>
      <c r="AB1035" s="278"/>
      <c r="AC1035" s="278"/>
      <c r="AD1035" s="278"/>
      <c r="AE1035" s="279"/>
      <c r="AF1035" s="279"/>
      <c r="AG1035" s="279"/>
      <c r="AH1035" s="279"/>
      <c r="AI1035" s="279"/>
      <c r="AJ1035" s="279"/>
      <c r="AK1035" s="279"/>
      <c r="AL1035" s="279"/>
      <c r="AM1035" s="279"/>
      <c r="AN1035" s="279"/>
      <c r="AO1035" s="278"/>
      <c r="AP1035" s="278"/>
      <c r="AQ1035" s="278"/>
      <c r="AR1035" s="278"/>
      <c r="AS1035" s="278"/>
      <c r="AT1035" s="278"/>
      <c r="AU1035" s="278"/>
      <c r="AW1035" s="287" t="str">
        <f t="shared" si="118"/>
        <v/>
      </c>
      <c r="AX1035" s="287" t="str">
        <f t="shared" si="119"/>
        <v/>
      </c>
      <c r="AY1035" s="287" t="str">
        <f t="shared" si="120"/>
        <v/>
      </c>
      <c r="AZ1035" s="287" t="str">
        <f t="shared" si="121"/>
        <v/>
      </c>
      <c r="BA1035" s="287" t="str">
        <f t="shared" si="122"/>
        <v/>
      </c>
      <c r="BD1035" s="278" t="str">
        <f>IF(W1035="","",IF(F1035="休日",AW1035,IF(F1035="法休",AW1035,VLOOKUP(F1035,カレンダマスタ!$Q$56:$R$69,2,FALSE))))</f>
        <v/>
      </c>
      <c r="BG1035" s="278" t="str">
        <f t="shared" si="123"/>
        <v/>
      </c>
      <c r="BH1035" s="278" t="str">
        <f>IF(AX1035="","",IF(P1035&lt;&gt;"","",IF(BG1035="CS","OK",IF(VLOOKUP(E1035,カレンダマスタ!$A$5:$D$381,4,FALSE)&gt;0,"",IF(OR(AX1035*24&gt;10.84,AZ1035*24&lt;14.5)=TRUE,"×","OK")))))</f>
        <v/>
      </c>
    </row>
    <row r="1036" spans="2:60">
      <c r="B1036" s="323"/>
      <c r="C1036" s="366"/>
      <c r="D1036" s="367"/>
      <c r="E1036" s="368"/>
      <c r="F1036" s="367"/>
      <c r="G1036" s="366"/>
      <c r="H1036" s="369"/>
      <c r="I1036" s="369"/>
      <c r="J1036" s="369"/>
      <c r="K1036" s="369"/>
      <c r="L1036" s="369"/>
      <c r="M1036" s="369"/>
      <c r="N1036" s="369"/>
      <c r="O1036" s="369"/>
      <c r="P1036" s="369"/>
      <c r="Q1036" s="369"/>
      <c r="R1036" s="369"/>
      <c r="S1036" s="369"/>
      <c r="T1036" s="369"/>
      <c r="U1036" s="369"/>
      <c r="V1036" s="369"/>
      <c r="W1036" s="369"/>
      <c r="X1036" s="369"/>
      <c r="Y1036" s="369"/>
      <c r="Z1036" s="369"/>
      <c r="AA1036" s="369"/>
      <c r="AB1036" s="369"/>
      <c r="AC1036" s="369"/>
      <c r="AD1036" s="369"/>
      <c r="AE1036" s="370"/>
      <c r="AF1036" s="370"/>
      <c r="AG1036" s="370"/>
      <c r="AH1036" s="370"/>
      <c r="AI1036" s="370"/>
      <c r="AJ1036" s="370"/>
      <c r="AK1036" s="370"/>
      <c r="AL1036" s="370"/>
      <c r="AM1036" s="370"/>
      <c r="AN1036" s="370"/>
      <c r="AO1036" s="369"/>
      <c r="AP1036" s="369"/>
      <c r="AQ1036" s="369"/>
      <c r="AR1036" s="369"/>
      <c r="AS1036" s="369"/>
      <c r="AT1036" s="369"/>
      <c r="AU1036" s="369"/>
      <c r="AW1036" s="363"/>
      <c r="AX1036" s="363"/>
      <c r="AY1036" s="363"/>
      <c r="AZ1036" s="363"/>
      <c r="BA1036" s="363"/>
      <c r="BD1036" s="369" t="str">
        <f>IF(W1036="","",IF(F1036="休日",AW1036,IF(F1036="法休",AW1036,VLOOKUP(F1036,カレンダマスタ!$Q$56:$R$69,2,FALSE))))</f>
        <v/>
      </c>
      <c r="BG1036" s="369"/>
      <c r="BH1036" s="369"/>
    </row>
    <row r="1037" spans="2:60">
      <c r="B1037" s="323"/>
      <c r="C1037" s="371"/>
      <c r="D1037" s="372"/>
      <c r="E1037" s="373"/>
      <c r="F1037" s="372"/>
      <c r="G1037" s="371"/>
      <c r="H1037" s="374"/>
      <c r="I1037" s="374"/>
      <c r="J1037" s="374"/>
      <c r="K1037" s="374"/>
      <c r="L1037" s="374"/>
      <c r="M1037" s="374"/>
      <c r="N1037" s="374"/>
      <c r="O1037" s="374"/>
      <c r="P1037" s="374"/>
      <c r="Q1037" s="374"/>
      <c r="R1037" s="374"/>
      <c r="S1037" s="374"/>
      <c r="T1037" s="374"/>
      <c r="U1037" s="374"/>
      <c r="V1037" s="374"/>
      <c r="W1037" s="374"/>
      <c r="X1037" s="374"/>
      <c r="Y1037" s="374"/>
      <c r="Z1037" s="374"/>
      <c r="AA1037" s="374"/>
      <c r="AB1037" s="374"/>
      <c r="AC1037" s="374"/>
      <c r="AD1037" s="374"/>
      <c r="AE1037" s="375"/>
      <c r="AF1037" s="375"/>
      <c r="AG1037" s="375"/>
      <c r="AH1037" s="375"/>
      <c r="AI1037" s="375"/>
      <c r="AJ1037" s="375"/>
      <c r="AK1037" s="375"/>
      <c r="AL1037" s="375"/>
      <c r="AM1037" s="375"/>
      <c r="AN1037" s="375"/>
      <c r="AO1037" s="374"/>
      <c r="AP1037" s="374"/>
      <c r="AQ1037" s="374"/>
      <c r="AR1037" s="374"/>
      <c r="AS1037" s="374"/>
      <c r="AT1037" s="374"/>
      <c r="AU1037" s="374"/>
      <c r="AW1037" s="363"/>
      <c r="AX1037" s="363"/>
      <c r="AY1037" s="363"/>
      <c r="AZ1037" s="363"/>
      <c r="BA1037" s="363"/>
      <c r="BD1037" s="374" t="str">
        <f>IF(W1037="","",IF(F1037="休日",AW1037,IF(F1037="法休",AW1037,VLOOKUP(F1037,カレンダマスタ!$Q$56:$R$69,2,FALSE))))</f>
        <v/>
      </c>
      <c r="BG1037" s="374"/>
      <c r="BH1037" s="374"/>
    </row>
    <row r="1038" spans="2:60">
      <c r="B1038" s="323"/>
      <c r="C1038" s="371"/>
      <c r="D1038" s="372"/>
      <c r="E1038" s="373"/>
      <c r="F1038" s="372"/>
      <c r="G1038" s="371"/>
      <c r="H1038" s="374"/>
      <c r="I1038" s="374"/>
      <c r="J1038" s="374"/>
      <c r="K1038" s="374"/>
      <c r="L1038" s="374"/>
      <c r="M1038" s="374"/>
      <c r="N1038" s="374"/>
      <c r="O1038" s="374"/>
      <c r="P1038" s="374"/>
      <c r="Q1038" s="374"/>
      <c r="R1038" s="374"/>
      <c r="S1038" s="374"/>
      <c r="T1038" s="374"/>
      <c r="U1038" s="374"/>
      <c r="V1038" s="374"/>
      <c r="W1038" s="374"/>
      <c r="X1038" s="374"/>
      <c r="Y1038" s="374"/>
      <c r="Z1038" s="374"/>
      <c r="AA1038" s="374"/>
      <c r="AB1038" s="374"/>
      <c r="AC1038" s="374"/>
      <c r="AD1038" s="374"/>
      <c r="AE1038" s="375"/>
      <c r="AF1038" s="375"/>
      <c r="AG1038" s="375"/>
      <c r="AH1038" s="375"/>
      <c r="AI1038" s="375"/>
      <c r="AJ1038" s="375"/>
      <c r="AK1038" s="375"/>
      <c r="AL1038" s="375"/>
      <c r="AM1038" s="375"/>
      <c r="AN1038" s="375"/>
      <c r="AO1038" s="374"/>
      <c r="AP1038" s="374"/>
      <c r="AQ1038" s="374"/>
      <c r="AR1038" s="374"/>
      <c r="AS1038" s="374"/>
      <c r="AT1038" s="374"/>
      <c r="AU1038" s="374"/>
      <c r="AW1038" s="363"/>
      <c r="AX1038" s="363"/>
      <c r="AY1038" s="363"/>
      <c r="AZ1038" s="363"/>
      <c r="BA1038" s="363"/>
      <c r="BD1038" s="374" t="str">
        <f>IF(W1038="","",IF(F1038="休日",AW1038,IF(F1038="法休",AW1038,VLOOKUP(F1038,カレンダマスタ!$Q$56:$R$69,2,FALSE))))</f>
        <v/>
      </c>
      <c r="BG1038" s="374"/>
      <c r="BH1038" s="374"/>
    </row>
    <row r="1039" spans="2:60">
      <c r="B1039" s="323"/>
      <c r="C1039" s="371"/>
      <c r="D1039" s="372"/>
      <c r="E1039" s="373"/>
      <c r="F1039" s="372"/>
      <c r="G1039" s="371"/>
      <c r="H1039" s="374"/>
      <c r="I1039" s="374"/>
      <c r="J1039" s="374"/>
      <c r="K1039" s="374"/>
      <c r="L1039" s="374"/>
      <c r="M1039" s="374"/>
      <c r="N1039" s="374"/>
      <c r="O1039" s="374"/>
      <c r="P1039" s="374"/>
      <c r="Q1039" s="374"/>
      <c r="R1039" s="374"/>
      <c r="S1039" s="374"/>
      <c r="T1039" s="374"/>
      <c r="U1039" s="374"/>
      <c r="V1039" s="374"/>
      <c r="W1039" s="374"/>
      <c r="X1039" s="374"/>
      <c r="Y1039" s="374"/>
      <c r="Z1039" s="374"/>
      <c r="AA1039" s="374"/>
      <c r="AB1039" s="374"/>
      <c r="AC1039" s="374"/>
      <c r="AD1039" s="374"/>
      <c r="AE1039" s="375"/>
      <c r="AF1039" s="375"/>
      <c r="AG1039" s="375"/>
      <c r="AH1039" s="375"/>
      <c r="AI1039" s="375"/>
      <c r="AJ1039" s="375"/>
      <c r="AK1039" s="375"/>
      <c r="AL1039" s="375"/>
      <c r="AM1039" s="375"/>
      <c r="AN1039" s="375"/>
      <c r="AO1039" s="374"/>
      <c r="AP1039" s="374"/>
      <c r="AQ1039" s="374"/>
      <c r="AR1039" s="374"/>
      <c r="AS1039" s="374"/>
      <c r="AT1039" s="374"/>
      <c r="AU1039" s="374"/>
      <c r="AW1039" s="363"/>
      <c r="AX1039" s="363"/>
      <c r="AY1039" s="363"/>
      <c r="AZ1039" s="363"/>
      <c r="BA1039" s="363"/>
      <c r="BD1039" s="374" t="str">
        <f>IF(W1039="","",IF(F1039="休日",AW1039,IF(F1039="法休",AW1039,VLOOKUP(F1039,カレンダマスタ!$Q$56:$R$69,2,FALSE))))</f>
        <v/>
      </c>
      <c r="BG1039" s="374"/>
      <c r="BH1039" s="374"/>
    </row>
    <row r="1040" spans="2:60">
      <c r="B1040" s="323"/>
      <c r="C1040" s="371"/>
      <c r="D1040" s="372"/>
      <c r="E1040" s="373"/>
      <c r="F1040" s="372"/>
      <c r="G1040" s="371"/>
      <c r="H1040" s="374"/>
      <c r="I1040" s="374"/>
      <c r="J1040" s="374"/>
      <c r="K1040" s="374"/>
      <c r="L1040" s="374"/>
      <c r="M1040" s="374"/>
      <c r="N1040" s="374"/>
      <c r="O1040" s="374"/>
      <c r="P1040" s="374"/>
      <c r="Q1040" s="374"/>
      <c r="R1040" s="374"/>
      <c r="S1040" s="374"/>
      <c r="T1040" s="374"/>
      <c r="U1040" s="374"/>
      <c r="V1040" s="374"/>
      <c r="W1040" s="374"/>
      <c r="X1040" s="374"/>
      <c r="Y1040" s="374"/>
      <c r="Z1040" s="374"/>
      <c r="AA1040" s="374"/>
      <c r="AB1040" s="374"/>
      <c r="AC1040" s="374"/>
      <c r="AD1040" s="374"/>
      <c r="AE1040" s="375"/>
      <c r="AF1040" s="375"/>
      <c r="AG1040" s="375"/>
      <c r="AH1040" s="375"/>
      <c r="AI1040" s="375"/>
      <c r="AJ1040" s="375"/>
      <c r="AK1040" s="375"/>
      <c r="AL1040" s="375"/>
      <c r="AM1040" s="375"/>
      <c r="AN1040" s="375"/>
      <c r="AO1040" s="374"/>
      <c r="AP1040" s="374"/>
      <c r="AQ1040" s="374"/>
      <c r="AR1040" s="374"/>
      <c r="AS1040" s="374"/>
      <c r="AT1040" s="374"/>
      <c r="AU1040" s="374"/>
      <c r="AW1040" s="363"/>
      <c r="AX1040" s="363"/>
      <c r="AY1040" s="363"/>
      <c r="AZ1040" s="363"/>
      <c r="BA1040" s="363"/>
      <c r="BD1040" s="374" t="str">
        <f>IF(W1040="","",IF(F1040="休日",AW1040,IF(F1040="法休",AW1040,VLOOKUP(F1040,カレンダマスタ!$Q$56:$R$69,2,FALSE))))</f>
        <v/>
      </c>
      <c r="BG1040" s="374"/>
      <c r="BH1040" s="374"/>
    </row>
    <row r="1041" spans="2:60">
      <c r="B1041" s="323"/>
      <c r="C1041" s="371"/>
      <c r="D1041" s="372"/>
      <c r="E1041" s="373"/>
      <c r="F1041" s="372"/>
      <c r="G1041" s="371"/>
      <c r="H1041" s="374"/>
      <c r="I1041" s="374"/>
      <c r="J1041" s="374"/>
      <c r="K1041" s="374"/>
      <c r="L1041" s="374"/>
      <c r="M1041" s="374"/>
      <c r="N1041" s="374"/>
      <c r="O1041" s="374"/>
      <c r="P1041" s="374"/>
      <c r="Q1041" s="374"/>
      <c r="R1041" s="374"/>
      <c r="S1041" s="374"/>
      <c r="T1041" s="374"/>
      <c r="U1041" s="374"/>
      <c r="V1041" s="374"/>
      <c r="W1041" s="374"/>
      <c r="X1041" s="374"/>
      <c r="Y1041" s="374"/>
      <c r="Z1041" s="374"/>
      <c r="AA1041" s="374"/>
      <c r="AB1041" s="374"/>
      <c r="AC1041" s="374"/>
      <c r="AD1041" s="374"/>
      <c r="AE1041" s="375"/>
      <c r="AF1041" s="375"/>
      <c r="AG1041" s="375"/>
      <c r="AH1041" s="375"/>
      <c r="AI1041" s="375"/>
      <c r="AJ1041" s="375"/>
      <c r="AK1041" s="375"/>
      <c r="AL1041" s="375"/>
      <c r="AM1041" s="375"/>
      <c r="AN1041" s="375"/>
      <c r="AO1041" s="374"/>
      <c r="AP1041" s="374"/>
      <c r="AQ1041" s="374"/>
      <c r="AR1041" s="374"/>
      <c r="AS1041" s="374"/>
      <c r="AT1041" s="374"/>
      <c r="AU1041" s="374"/>
      <c r="AW1041" s="363"/>
      <c r="AX1041" s="363"/>
      <c r="AY1041" s="363"/>
      <c r="AZ1041" s="363"/>
      <c r="BA1041" s="363"/>
      <c r="BD1041" s="374" t="str">
        <f>IF(W1041="","",IF(F1041="休日",AW1041,IF(F1041="法休",AW1041,VLOOKUP(F1041,カレンダマスタ!$Q$56:$R$69,2,FALSE))))</f>
        <v/>
      </c>
      <c r="BG1041" s="374"/>
      <c r="BH1041" s="374"/>
    </row>
    <row r="1042" spans="2:60">
      <c r="B1042" s="323"/>
      <c r="C1042" s="371"/>
      <c r="D1042" s="372"/>
      <c r="E1042" s="373"/>
      <c r="F1042" s="372"/>
      <c r="G1042" s="371"/>
      <c r="H1042" s="374"/>
      <c r="I1042" s="374"/>
      <c r="J1042" s="374"/>
      <c r="K1042" s="374"/>
      <c r="L1042" s="374"/>
      <c r="M1042" s="374"/>
      <c r="N1042" s="374"/>
      <c r="O1042" s="374"/>
      <c r="P1042" s="374"/>
      <c r="Q1042" s="374"/>
      <c r="R1042" s="374"/>
      <c r="S1042" s="374"/>
      <c r="T1042" s="374"/>
      <c r="U1042" s="374"/>
      <c r="V1042" s="374"/>
      <c r="W1042" s="374"/>
      <c r="X1042" s="374"/>
      <c r="Y1042" s="374"/>
      <c r="Z1042" s="374"/>
      <c r="AA1042" s="374"/>
      <c r="AB1042" s="374"/>
      <c r="AC1042" s="374"/>
      <c r="AD1042" s="374"/>
      <c r="AE1042" s="375"/>
      <c r="AF1042" s="375"/>
      <c r="AG1042" s="375"/>
      <c r="AH1042" s="375"/>
      <c r="AI1042" s="375"/>
      <c r="AJ1042" s="375"/>
      <c r="AK1042" s="375"/>
      <c r="AL1042" s="375"/>
      <c r="AM1042" s="375"/>
      <c r="AN1042" s="375"/>
      <c r="AO1042" s="374"/>
      <c r="AP1042" s="374"/>
      <c r="AQ1042" s="374"/>
      <c r="AR1042" s="374"/>
      <c r="AS1042" s="374"/>
      <c r="AT1042" s="374"/>
      <c r="AU1042" s="374"/>
      <c r="AW1042" s="363"/>
      <c r="AX1042" s="363"/>
      <c r="AY1042" s="363"/>
      <c r="AZ1042" s="363"/>
      <c r="BA1042" s="363"/>
      <c r="BD1042" s="374" t="str">
        <f>IF(W1042="","",IF(F1042="休日",AW1042,IF(F1042="法休",AW1042,VLOOKUP(F1042,カレンダマスタ!$Q$56:$R$69,2,FALSE))))</f>
        <v/>
      </c>
      <c r="BG1042" s="374"/>
      <c r="BH1042" s="374"/>
    </row>
    <row r="1043" spans="2:60">
      <c r="B1043" s="323"/>
      <c r="C1043" s="371"/>
      <c r="D1043" s="372"/>
      <c r="E1043" s="373"/>
      <c r="F1043" s="372"/>
      <c r="G1043" s="371"/>
      <c r="H1043" s="374"/>
      <c r="I1043" s="374"/>
      <c r="J1043" s="374"/>
      <c r="K1043" s="374"/>
      <c r="L1043" s="374"/>
      <c r="M1043" s="374"/>
      <c r="N1043" s="374"/>
      <c r="O1043" s="374"/>
      <c r="P1043" s="374"/>
      <c r="Q1043" s="374"/>
      <c r="R1043" s="374"/>
      <c r="S1043" s="374"/>
      <c r="T1043" s="374"/>
      <c r="U1043" s="374"/>
      <c r="V1043" s="374"/>
      <c r="W1043" s="374"/>
      <c r="X1043" s="374"/>
      <c r="Y1043" s="374"/>
      <c r="Z1043" s="374"/>
      <c r="AA1043" s="374"/>
      <c r="AB1043" s="374"/>
      <c r="AC1043" s="374"/>
      <c r="AD1043" s="374"/>
      <c r="AE1043" s="375"/>
      <c r="AF1043" s="375"/>
      <c r="AG1043" s="375"/>
      <c r="AH1043" s="375"/>
      <c r="AI1043" s="375"/>
      <c r="AJ1043" s="375"/>
      <c r="AK1043" s="375"/>
      <c r="AL1043" s="375"/>
      <c r="AM1043" s="375"/>
      <c r="AN1043" s="375"/>
      <c r="AO1043" s="374"/>
      <c r="AP1043" s="374"/>
      <c r="AQ1043" s="374"/>
      <c r="AR1043" s="374"/>
      <c r="AS1043" s="374"/>
      <c r="AT1043" s="374"/>
      <c r="AU1043" s="374"/>
      <c r="AW1043" s="363"/>
      <c r="AX1043" s="363"/>
      <c r="AY1043" s="363"/>
      <c r="AZ1043" s="363"/>
      <c r="BA1043" s="363"/>
      <c r="BD1043" s="374" t="str">
        <f>IF(W1043="","",IF(F1043="休日",AW1043,IF(F1043="法休",AW1043,VLOOKUP(F1043,カレンダマスタ!$Q$56:$R$69,2,FALSE))))</f>
        <v/>
      </c>
      <c r="BG1043" s="374"/>
      <c r="BH1043" s="374"/>
    </row>
    <row r="1044" spans="2:60">
      <c r="B1044" s="323"/>
      <c r="C1044" s="371"/>
      <c r="D1044" s="372"/>
      <c r="E1044" s="373"/>
      <c r="F1044" s="372"/>
      <c r="G1044" s="371"/>
      <c r="H1044" s="374"/>
      <c r="I1044" s="374"/>
      <c r="J1044" s="374"/>
      <c r="K1044" s="374"/>
      <c r="L1044" s="374"/>
      <c r="M1044" s="374"/>
      <c r="N1044" s="374"/>
      <c r="O1044" s="374"/>
      <c r="P1044" s="374"/>
      <c r="Q1044" s="374"/>
      <c r="R1044" s="374"/>
      <c r="S1044" s="374"/>
      <c r="T1044" s="374"/>
      <c r="U1044" s="374"/>
      <c r="V1044" s="374"/>
      <c r="W1044" s="374"/>
      <c r="X1044" s="374"/>
      <c r="Y1044" s="374"/>
      <c r="Z1044" s="374"/>
      <c r="AA1044" s="374"/>
      <c r="AB1044" s="374"/>
      <c r="AC1044" s="374"/>
      <c r="AD1044" s="374"/>
      <c r="AE1044" s="375"/>
      <c r="AF1044" s="375"/>
      <c r="AG1044" s="375"/>
      <c r="AH1044" s="375"/>
      <c r="AI1044" s="375"/>
      <c r="AJ1044" s="375"/>
      <c r="AK1044" s="375"/>
      <c r="AL1044" s="375"/>
      <c r="AM1044" s="375"/>
      <c r="AN1044" s="375"/>
      <c r="AO1044" s="374"/>
      <c r="AP1044" s="374"/>
      <c r="AQ1044" s="374"/>
      <c r="AR1044" s="374"/>
      <c r="AS1044" s="374"/>
      <c r="AT1044" s="374"/>
      <c r="AU1044" s="374"/>
      <c r="AW1044" s="363"/>
      <c r="AX1044" s="363"/>
      <c r="AY1044" s="363"/>
      <c r="AZ1044" s="363"/>
      <c r="BA1044" s="363"/>
      <c r="BD1044" s="374" t="str">
        <f>IF(W1044="","",IF(F1044="休日",AW1044,IF(F1044="法休",AW1044,VLOOKUP(F1044,カレンダマスタ!$Q$56:$R$69,2,FALSE))))</f>
        <v/>
      </c>
      <c r="BG1044" s="374"/>
      <c r="BH1044" s="374"/>
    </row>
    <row r="1045" spans="2:60" ht="13.8" thickBot="1">
      <c r="B1045" s="329"/>
      <c r="C1045" s="377"/>
      <c r="D1045" s="378"/>
      <c r="E1045" s="379"/>
      <c r="F1045" s="378"/>
      <c r="G1045" s="377"/>
      <c r="H1045" s="380"/>
      <c r="I1045" s="380"/>
      <c r="J1045" s="380"/>
      <c r="K1045" s="380"/>
      <c r="L1045" s="380"/>
      <c r="M1045" s="380"/>
      <c r="N1045" s="380"/>
      <c r="O1045" s="380"/>
      <c r="P1045" s="380"/>
      <c r="Q1045" s="380"/>
      <c r="R1045" s="380"/>
      <c r="S1045" s="380"/>
      <c r="T1045" s="380"/>
      <c r="U1045" s="380"/>
      <c r="V1045" s="380"/>
      <c r="W1045" s="380"/>
      <c r="X1045" s="380"/>
      <c r="Y1045" s="380"/>
      <c r="Z1045" s="380"/>
      <c r="AA1045" s="380"/>
      <c r="AB1045" s="380"/>
      <c r="AC1045" s="380"/>
      <c r="AD1045" s="380"/>
      <c r="AE1045" s="381"/>
      <c r="AF1045" s="381"/>
      <c r="AG1045" s="381"/>
      <c r="AH1045" s="381"/>
      <c r="AI1045" s="381"/>
      <c r="AJ1045" s="381"/>
      <c r="AK1045" s="381"/>
      <c r="AL1045" s="381"/>
      <c r="AM1045" s="381"/>
      <c r="AN1045" s="381"/>
      <c r="AO1045" s="380"/>
      <c r="AP1045" s="380"/>
      <c r="AQ1045" s="380"/>
      <c r="AR1045" s="380"/>
      <c r="AS1045" s="380"/>
      <c r="AT1045" s="380"/>
      <c r="AU1045" s="380"/>
      <c r="AW1045" s="364"/>
      <c r="AX1045" s="364"/>
      <c r="AY1045" s="364"/>
      <c r="AZ1045" s="364"/>
      <c r="BA1045" s="364"/>
      <c r="BD1045" s="380" t="str">
        <f>IF(W1045="","",IF(F1045="休日",AW1045,IF(F1045="法休",AW1045,VLOOKUP(F1045,カレンダマスタ!$Q$56:$R$69,2,FALSE))))</f>
        <v/>
      </c>
      <c r="BG1045" s="380"/>
      <c r="BH1045" s="380"/>
    </row>
    <row r="1046" spans="2:60">
      <c r="B1046" s="176">
        <f>B1001+1</f>
        <v>24</v>
      </c>
      <c r="C1046" s="403" t="str">
        <f>IF(STEP!C1046&lt;&gt;"",STEP!C1046,"")</f>
        <v/>
      </c>
      <c r="D1046" s="383" t="str">
        <f>IF(STEP!D1046&lt;&gt;"",STEP!D1046,"")</f>
        <v/>
      </c>
      <c r="E1046" s="384" t="str">
        <f>IF(STEP!E1046&lt;&gt;"",STEP!E1046,"")</f>
        <v/>
      </c>
      <c r="F1046" s="248"/>
      <c r="G1046" s="249"/>
      <c r="H1046" s="250"/>
      <c r="I1046" s="250"/>
      <c r="J1046" s="250"/>
      <c r="K1046" s="250"/>
      <c r="L1046" s="250"/>
      <c r="M1046" s="250"/>
      <c r="N1046" s="250"/>
      <c r="O1046" s="250"/>
      <c r="P1046" s="250"/>
      <c r="Q1046" s="250"/>
      <c r="R1046" s="250"/>
      <c r="S1046" s="250"/>
      <c r="T1046" s="250"/>
      <c r="U1046" s="250"/>
      <c r="V1046" s="250"/>
      <c r="W1046" s="250"/>
      <c r="X1046" s="250"/>
      <c r="Y1046" s="250"/>
      <c r="Z1046" s="250"/>
      <c r="AA1046" s="250"/>
      <c r="AB1046" s="250"/>
      <c r="AC1046" s="250"/>
      <c r="AD1046" s="250"/>
      <c r="AE1046" s="251"/>
      <c r="AF1046" s="251"/>
      <c r="AG1046" s="251"/>
      <c r="AH1046" s="251"/>
      <c r="AI1046" s="251"/>
      <c r="AJ1046" s="251"/>
      <c r="AK1046" s="251"/>
      <c r="AL1046" s="251"/>
      <c r="AM1046" s="251"/>
      <c r="AN1046" s="251"/>
      <c r="AO1046" s="250"/>
      <c r="AP1046" s="250"/>
      <c r="AQ1046" s="250"/>
      <c r="AR1046" s="250"/>
      <c r="AS1046" s="250"/>
      <c r="AT1046" s="250"/>
      <c r="AU1046" s="250"/>
      <c r="AW1046" s="282" t="str">
        <f t="shared" ref="AW1046:AW1080" si="124">IF(W1046&lt;&gt;"",IF(W1046&lt;&gt;"",CEILING(IF(J1046&lt;&gt;"",J1046,I1046),$AY$8),""),"")</f>
        <v/>
      </c>
      <c r="AX1046" s="282" t="str">
        <f>IF(W1046&lt;&gt;"",IF(W1046&lt;&gt;"",IF(OR(K1046="早出",AND(BD1046&lt;AW1046,K1046&lt;&gt;"有償遅刻")),AW1046,BD1046),""),"")</f>
        <v/>
      </c>
      <c r="AY1046" s="282" t="str">
        <f t="shared" ref="AY1046:AY1080" si="125">IF(W1046&lt;&gt;"",FLOOR(IF(N1046&lt;&gt;"",N1046,M1046),$AY$8),"")</f>
        <v/>
      </c>
      <c r="AZ1046" s="282" t="str">
        <f t="shared" ref="AZ1046:AZ1080" si="126">IF(W1046&lt;&gt;"",IF(AY1046&lt;&gt;0,AY1046-AR1046,L1046-AR1046),"")</f>
        <v/>
      </c>
      <c r="BA1046" s="282" t="str">
        <f t="shared" ref="BA1046:BA1080" si="127">IF(W1046&lt;&gt;"",W1046,"")</f>
        <v/>
      </c>
      <c r="BD1046" s="250" t="str">
        <f>IF(W1046="","",IF(F1046="休日",AW1046,IF(F1046="法休",AW1046,VLOOKUP(F1046,カレンダマスタ!$Q$56:$R$69,2,FALSE))))</f>
        <v/>
      </c>
      <c r="BG1046" s="250" t="str">
        <f>STEP!AF1046</f>
        <v/>
      </c>
      <c r="BH1046" s="250" t="str">
        <f>IF(AX1046="","",IF(P1046&lt;&gt;"","",IF(BG1046="CS","OK",IF(VLOOKUP(E1046,カレンダマスタ!$A$5:$D$381,4,FALSE)&gt;0,"",IF(OR(AX1046*24&gt;10.84,AZ1046*24&lt;14.5)=TRUE,"×","OK")))))</f>
        <v/>
      </c>
    </row>
    <row r="1047" spans="2:60">
      <c r="B1047" s="111"/>
      <c r="C1047" s="385" t="str">
        <f>IF(STEP!C1047&lt;&gt;"",STEP!C1047,"")</f>
        <v/>
      </c>
      <c r="D1047" s="386" t="str">
        <f>IF(STEP!D1047&lt;&gt;"",STEP!D1047,"")</f>
        <v/>
      </c>
      <c r="E1047" s="387" t="str">
        <f>IF(STEP!E1047&lt;&gt;"",STEP!E1047,"")</f>
        <v/>
      </c>
      <c r="F1047" s="253"/>
      <c r="G1047" s="252"/>
      <c r="H1047" s="254"/>
      <c r="I1047" s="254"/>
      <c r="J1047" s="254"/>
      <c r="K1047" s="254"/>
      <c r="L1047" s="254"/>
      <c r="M1047" s="254"/>
      <c r="N1047" s="254"/>
      <c r="O1047" s="254"/>
      <c r="P1047" s="254"/>
      <c r="Q1047" s="254"/>
      <c r="R1047" s="254"/>
      <c r="S1047" s="254"/>
      <c r="T1047" s="254"/>
      <c r="U1047" s="254"/>
      <c r="V1047" s="254"/>
      <c r="W1047" s="254"/>
      <c r="X1047" s="254"/>
      <c r="Y1047" s="254"/>
      <c r="Z1047" s="254"/>
      <c r="AA1047" s="254"/>
      <c r="AB1047" s="254"/>
      <c r="AC1047" s="254"/>
      <c r="AD1047" s="254"/>
      <c r="AE1047" s="255"/>
      <c r="AF1047" s="255"/>
      <c r="AG1047" s="255"/>
      <c r="AH1047" s="255"/>
      <c r="AI1047" s="255"/>
      <c r="AJ1047" s="255"/>
      <c r="AK1047" s="255"/>
      <c r="AL1047" s="255"/>
      <c r="AM1047" s="255"/>
      <c r="AN1047" s="255"/>
      <c r="AO1047" s="254"/>
      <c r="AP1047" s="254"/>
      <c r="AQ1047" s="254"/>
      <c r="AR1047" s="254"/>
      <c r="AS1047" s="254"/>
      <c r="AT1047" s="254"/>
      <c r="AU1047" s="254"/>
      <c r="AW1047" s="283" t="str">
        <f t="shared" si="124"/>
        <v/>
      </c>
      <c r="AX1047" s="283" t="str">
        <f t="shared" si="119"/>
        <v/>
      </c>
      <c r="AY1047" s="283" t="str">
        <f t="shared" si="125"/>
        <v/>
      </c>
      <c r="AZ1047" s="283" t="str">
        <f t="shared" si="126"/>
        <v/>
      </c>
      <c r="BA1047" s="283" t="str">
        <f t="shared" si="127"/>
        <v/>
      </c>
      <c r="BD1047" s="254" t="str">
        <f>IF(W1047="","",IF(F1047="休日",AW1047,IF(F1047="法休",AW1047,VLOOKUP(F1047,カレンダマスタ!$Q$56:$R$69,2,FALSE))))</f>
        <v/>
      </c>
      <c r="BG1047" s="254" t="str">
        <f>BG1046</f>
        <v/>
      </c>
      <c r="BH1047" s="254" t="str">
        <f>IF(AX1047="","",IF(P1047&lt;&gt;"","",IF(BG1047="CS","OK",IF(VLOOKUP(E1047,カレンダマスタ!$A$5:$D$381,4,FALSE)&gt;0,"",IF(OR(AX1047*24&gt;10.84,AZ1047*24&lt;14.5)=TRUE,"×","OK")))))</f>
        <v/>
      </c>
    </row>
    <row r="1048" spans="2:60">
      <c r="B1048" s="111"/>
      <c r="C1048" s="385" t="str">
        <f>IF(STEP!C1048&lt;&gt;"",STEP!C1048,"")</f>
        <v/>
      </c>
      <c r="D1048" s="386" t="str">
        <f>IF(STEP!D1048&lt;&gt;"",STEP!D1048,"")</f>
        <v/>
      </c>
      <c r="E1048" s="387" t="str">
        <f>IF(STEP!E1048&lt;&gt;"",STEP!E1048,"")</f>
        <v/>
      </c>
      <c r="F1048" s="253"/>
      <c r="G1048" s="252"/>
      <c r="H1048" s="254"/>
      <c r="I1048" s="254"/>
      <c r="J1048" s="254"/>
      <c r="K1048" s="254"/>
      <c r="L1048" s="254"/>
      <c r="M1048" s="254"/>
      <c r="N1048" s="254"/>
      <c r="O1048" s="254"/>
      <c r="P1048" s="254"/>
      <c r="Q1048" s="254"/>
      <c r="R1048" s="254"/>
      <c r="S1048" s="254"/>
      <c r="T1048" s="254"/>
      <c r="U1048" s="254"/>
      <c r="V1048" s="254"/>
      <c r="W1048" s="254"/>
      <c r="X1048" s="254"/>
      <c r="Y1048" s="254"/>
      <c r="Z1048" s="254"/>
      <c r="AA1048" s="254"/>
      <c r="AB1048" s="254"/>
      <c r="AC1048" s="254"/>
      <c r="AD1048" s="254"/>
      <c r="AE1048" s="255"/>
      <c r="AF1048" s="255"/>
      <c r="AG1048" s="255"/>
      <c r="AH1048" s="255"/>
      <c r="AI1048" s="255"/>
      <c r="AJ1048" s="255"/>
      <c r="AK1048" s="255"/>
      <c r="AL1048" s="255"/>
      <c r="AM1048" s="255"/>
      <c r="AN1048" s="255"/>
      <c r="AO1048" s="254"/>
      <c r="AP1048" s="254"/>
      <c r="AQ1048" s="254"/>
      <c r="AR1048" s="254"/>
      <c r="AS1048" s="254"/>
      <c r="AT1048" s="254"/>
      <c r="AU1048" s="254"/>
      <c r="AW1048" s="283" t="str">
        <f t="shared" si="124"/>
        <v/>
      </c>
      <c r="AX1048" s="283" t="str">
        <f t="shared" si="119"/>
        <v/>
      </c>
      <c r="AY1048" s="283" t="str">
        <f t="shared" si="125"/>
        <v/>
      </c>
      <c r="AZ1048" s="283" t="str">
        <f t="shared" si="126"/>
        <v/>
      </c>
      <c r="BA1048" s="283" t="str">
        <f t="shared" si="127"/>
        <v/>
      </c>
      <c r="BD1048" s="254" t="str">
        <f>IF(W1048="","",IF(F1048="休日",AW1048,IF(F1048="法休",AW1048,VLOOKUP(F1048,カレンダマスタ!$Q$56:$R$69,2,FALSE))))</f>
        <v/>
      </c>
      <c r="BG1048" s="254" t="str">
        <f t="shared" si="123"/>
        <v/>
      </c>
      <c r="BH1048" s="254" t="str">
        <f>IF(AX1048="","",IF(P1048&lt;&gt;"","",IF(BG1048="CS","OK",IF(VLOOKUP(E1048,カレンダマスタ!$A$5:$D$381,4,FALSE)&gt;0,"",IF(OR(AX1048*24&gt;10.84,AZ1048*24&lt;14.5)=TRUE,"×","OK")))))</f>
        <v/>
      </c>
    </row>
    <row r="1049" spans="2:60">
      <c r="B1049" s="111"/>
      <c r="C1049" s="385" t="str">
        <f>IF(STEP!C1049&lt;&gt;"",STEP!C1049,"")</f>
        <v/>
      </c>
      <c r="D1049" s="386" t="str">
        <f>IF(STEP!D1049&lt;&gt;"",STEP!D1049,"")</f>
        <v/>
      </c>
      <c r="E1049" s="387" t="str">
        <f>IF(STEP!E1049&lt;&gt;"",STEP!E1049,"")</f>
        <v/>
      </c>
      <c r="F1049" s="256"/>
      <c r="G1049" s="257"/>
      <c r="H1049" s="254"/>
      <c r="I1049" s="254"/>
      <c r="J1049" s="254"/>
      <c r="K1049" s="254"/>
      <c r="L1049" s="254"/>
      <c r="M1049" s="254"/>
      <c r="N1049" s="254"/>
      <c r="O1049" s="254"/>
      <c r="P1049" s="254"/>
      <c r="Q1049" s="254"/>
      <c r="R1049" s="254"/>
      <c r="S1049" s="254"/>
      <c r="T1049" s="254"/>
      <c r="U1049" s="254"/>
      <c r="V1049" s="254"/>
      <c r="W1049" s="254"/>
      <c r="X1049" s="254"/>
      <c r="Y1049" s="254"/>
      <c r="Z1049" s="254"/>
      <c r="AA1049" s="254"/>
      <c r="AB1049" s="254"/>
      <c r="AC1049" s="254"/>
      <c r="AD1049" s="254"/>
      <c r="AE1049" s="255"/>
      <c r="AF1049" s="255"/>
      <c r="AG1049" s="255"/>
      <c r="AH1049" s="255"/>
      <c r="AI1049" s="255"/>
      <c r="AJ1049" s="255"/>
      <c r="AK1049" s="255"/>
      <c r="AL1049" s="255"/>
      <c r="AM1049" s="255"/>
      <c r="AN1049" s="255"/>
      <c r="AO1049" s="254"/>
      <c r="AP1049" s="254"/>
      <c r="AQ1049" s="254"/>
      <c r="AR1049" s="254"/>
      <c r="AS1049" s="254"/>
      <c r="AT1049" s="254"/>
      <c r="AU1049" s="254"/>
      <c r="AW1049" s="283" t="str">
        <f t="shared" si="124"/>
        <v/>
      </c>
      <c r="AX1049" s="283" t="str">
        <f t="shared" si="119"/>
        <v/>
      </c>
      <c r="AY1049" s="283" t="str">
        <f t="shared" si="125"/>
        <v/>
      </c>
      <c r="AZ1049" s="283" t="str">
        <f t="shared" si="126"/>
        <v/>
      </c>
      <c r="BA1049" s="283" t="str">
        <f t="shared" si="127"/>
        <v/>
      </c>
      <c r="BD1049" s="254" t="str">
        <f>IF(W1049="","",IF(F1049="休日",AW1049,IF(F1049="法休",AW1049,VLOOKUP(F1049,カレンダマスタ!$Q$56:$R$69,2,FALSE))))</f>
        <v/>
      </c>
      <c r="BG1049" s="254" t="str">
        <f t="shared" si="123"/>
        <v/>
      </c>
      <c r="BH1049" s="254" t="str">
        <f>IF(AX1049="","",IF(P1049&lt;&gt;"","",IF(BG1049="CS","OK",IF(VLOOKUP(E1049,カレンダマスタ!$A$5:$D$381,4,FALSE)&gt;0,"",IF(OR(AX1049*24&gt;10.84,AZ1049*24&lt;14.5)=TRUE,"×","OK")))))</f>
        <v/>
      </c>
    </row>
    <row r="1050" spans="2:60">
      <c r="B1050" s="111"/>
      <c r="C1050" s="385" t="str">
        <f>IF(STEP!C1050&lt;&gt;"",STEP!C1050,"")</f>
        <v/>
      </c>
      <c r="D1050" s="386" t="str">
        <f>IF(STEP!D1050&lt;&gt;"",STEP!D1050,"")</f>
        <v/>
      </c>
      <c r="E1050" s="387" t="str">
        <f>IF(STEP!E1050&lt;&gt;"",STEP!E1050,"")</f>
        <v/>
      </c>
      <c r="F1050" s="256"/>
      <c r="G1050" s="257"/>
      <c r="H1050" s="254"/>
      <c r="I1050" s="254"/>
      <c r="J1050" s="254"/>
      <c r="K1050" s="254"/>
      <c r="L1050" s="254"/>
      <c r="M1050" s="254"/>
      <c r="N1050" s="254"/>
      <c r="O1050" s="254"/>
      <c r="P1050" s="254"/>
      <c r="Q1050" s="254"/>
      <c r="R1050" s="254"/>
      <c r="S1050" s="254"/>
      <c r="T1050" s="254"/>
      <c r="U1050" s="254"/>
      <c r="V1050" s="254"/>
      <c r="W1050" s="254"/>
      <c r="X1050" s="254"/>
      <c r="Y1050" s="254"/>
      <c r="Z1050" s="254"/>
      <c r="AA1050" s="254"/>
      <c r="AB1050" s="254"/>
      <c r="AC1050" s="254"/>
      <c r="AD1050" s="254"/>
      <c r="AE1050" s="255"/>
      <c r="AF1050" s="255"/>
      <c r="AG1050" s="255"/>
      <c r="AH1050" s="255"/>
      <c r="AI1050" s="255"/>
      <c r="AJ1050" s="255"/>
      <c r="AK1050" s="255"/>
      <c r="AL1050" s="255"/>
      <c r="AM1050" s="255"/>
      <c r="AN1050" s="255"/>
      <c r="AO1050" s="254"/>
      <c r="AP1050" s="254"/>
      <c r="AQ1050" s="254"/>
      <c r="AR1050" s="254"/>
      <c r="AS1050" s="254"/>
      <c r="AT1050" s="254"/>
      <c r="AU1050" s="254"/>
      <c r="AW1050" s="283" t="str">
        <f t="shared" si="124"/>
        <v/>
      </c>
      <c r="AX1050" s="283" t="str">
        <f t="shared" si="119"/>
        <v/>
      </c>
      <c r="AY1050" s="283" t="str">
        <f t="shared" si="125"/>
        <v/>
      </c>
      <c r="AZ1050" s="283" t="str">
        <f t="shared" si="126"/>
        <v/>
      </c>
      <c r="BA1050" s="283" t="str">
        <f t="shared" si="127"/>
        <v/>
      </c>
      <c r="BD1050" s="254" t="str">
        <f>IF(W1050="","",IF(F1050="休日",AW1050,IF(F1050="法休",AW1050,VLOOKUP(F1050,カレンダマスタ!$Q$56:$R$69,2,FALSE))))</f>
        <v/>
      </c>
      <c r="BG1050" s="254" t="str">
        <f t="shared" si="123"/>
        <v/>
      </c>
      <c r="BH1050" s="254" t="str">
        <f>IF(AX1050="","",IF(P1050&lt;&gt;"","",IF(BG1050="CS","OK",IF(VLOOKUP(E1050,カレンダマスタ!$A$5:$D$381,4,FALSE)&gt;0,"",IF(OR(AX1050*24&gt;10.84,AZ1050*24&lt;14.5)=TRUE,"×","OK")))))</f>
        <v/>
      </c>
    </row>
    <row r="1051" spans="2:60">
      <c r="B1051" s="111"/>
      <c r="C1051" s="385" t="str">
        <f>IF(STEP!C1051&lt;&gt;"",STEP!C1051,"")</f>
        <v/>
      </c>
      <c r="D1051" s="386" t="str">
        <f>IF(STEP!D1051&lt;&gt;"",STEP!D1051,"")</f>
        <v/>
      </c>
      <c r="E1051" s="387" t="str">
        <f>IF(STEP!E1051&lt;&gt;"",STEP!E1051,"")</f>
        <v/>
      </c>
      <c r="F1051" s="256"/>
      <c r="G1051" s="252"/>
      <c r="H1051" s="254"/>
      <c r="I1051" s="254"/>
      <c r="J1051" s="254"/>
      <c r="K1051" s="254"/>
      <c r="L1051" s="254"/>
      <c r="M1051" s="254"/>
      <c r="N1051" s="254"/>
      <c r="O1051" s="254"/>
      <c r="P1051" s="254"/>
      <c r="Q1051" s="254"/>
      <c r="R1051" s="254"/>
      <c r="S1051" s="254"/>
      <c r="T1051" s="254"/>
      <c r="U1051" s="254"/>
      <c r="V1051" s="254"/>
      <c r="W1051" s="254"/>
      <c r="X1051" s="254"/>
      <c r="Y1051" s="254"/>
      <c r="Z1051" s="254"/>
      <c r="AA1051" s="254"/>
      <c r="AB1051" s="254"/>
      <c r="AC1051" s="254"/>
      <c r="AD1051" s="254"/>
      <c r="AE1051" s="255"/>
      <c r="AF1051" s="255"/>
      <c r="AG1051" s="255"/>
      <c r="AH1051" s="255"/>
      <c r="AI1051" s="255"/>
      <c r="AJ1051" s="255"/>
      <c r="AK1051" s="255"/>
      <c r="AL1051" s="255"/>
      <c r="AM1051" s="255"/>
      <c r="AN1051" s="255"/>
      <c r="AO1051" s="254"/>
      <c r="AP1051" s="254"/>
      <c r="AQ1051" s="254"/>
      <c r="AR1051" s="254"/>
      <c r="AS1051" s="254"/>
      <c r="AT1051" s="254"/>
      <c r="AU1051" s="254"/>
      <c r="AW1051" s="283" t="str">
        <f t="shared" si="124"/>
        <v/>
      </c>
      <c r="AX1051" s="283" t="str">
        <f t="shared" si="119"/>
        <v/>
      </c>
      <c r="AY1051" s="283" t="str">
        <f t="shared" si="125"/>
        <v/>
      </c>
      <c r="AZ1051" s="283" t="str">
        <f t="shared" si="126"/>
        <v/>
      </c>
      <c r="BA1051" s="283" t="str">
        <f t="shared" si="127"/>
        <v/>
      </c>
      <c r="BD1051" s="254" t="str">
        <f>IF(W1051="","",IF(F1051="休日",AW1051,IF(F1051="法休",AW1051,VLOOKUP(F1051,カレンダマスタ!$Q$56:$R$69,2,FALSE))))</f>
        <v/>
      </c>
      <c r="BG1051" s="254" t="str">
        <f t="shared" si="123"/>
        <v/>
      </c>
      <c r="BH1051" s="254" t="str">
        <f>IF(AX1051="","",IF(P1051&lt;&gt;"","",IF(BG1051="CS","OK",IF(VLOOKUP(E1051,カレンダマスタ!$A$5:$D$381,4,FALSE)&gt;0,"",IF(OR(AX1051*24&gt;10.84,AZ1051*24&lt;14.5)=TRUE,"×","OK")))))</f>
        <v/>
      </c>
    </row>
    <row r="1052" spans="2:60">
      <c r="B1052" s="111"/>
      <c r="C1052" s="388" t="str">
        <f>IF(STEP!C1052&lt;&gt;"",STEP!C1052,"")</f>
        <v/>
      </c>
      <c r="D1052" s="389" t="str">
        <f>IF(STEP!D1052&lt;&gt;"",STEP!D1052,"")</f>
        <v/>
      </c>
      <c r="E1052" s="390" t="str">
        <f>IF(STEP!E1052&lt;&gt;"",STEP!E1052,"")</f>
        <v/>
      </c>
      <c r="F1052" s="259"/>
      <c r="G1052" s="258"/>
      <c r="H1052" s="260"/>
      <c r="I1052" s="260"/>
      <c r="J1052" s="260"/>
      <c r="K1052" s="260"/>
      <c r="L1052" s="260"/>
      <c r="M1052" s="260"/>
      <c r="N1052" s="260"/>
      <c r="O1052" s="260"/>
      <c r="P1052" s="260"/>
      <c r="Q1052" s="260"/>
      <c r="R1052" s="260"/>
      <c r="S1052" s="260"/>
      <c r="T1052" s="260"/>
      <c r="U1052" s="260"/>
      <c r="V1052" s="260"/>
      <c r="W1052" s="260"/>
      <c r="X1052" s="260"/>
      <c r="Y1052" s="260"/>
      <c r="Z1052" s="260"/>
      <c r="AA1052" s="260"/>
      <c r="AB1052" s="260"/>
      <c r="AC1052" s="260"/>
      <c r="AD1052" s="260"/>
      <c r="AE1052" s="261"/>
      <c r="AF1052" s="261"/>
      <c r="AG1052" s="261"/>
      <c r="AH1052" s="261"/>
      <c r="AI1052" s="261"/>
      <c r="AJ1052" s="261"/>
      <c r="AK1052" s="261"/>
      <c r="AL1052" s="261"/>
      <c r="AM1052" s="261"/>
      <c r="AN1052" s="261"/>
      <c r="AO1052" s="260"/>
      <c r="AP1052" s="260"/>
      <c r="AQ1052" s="260"/>
      <c r="AR1052" s="260"/>
      <c r="AS1052" s="260"/>
      <c r="AT1052" s="260"/>
      <c r="AU1052" s="260"/>
      <c r="AW1052" s="284" t="str">
        <f t="shared" si="124"/>
        <v/>
      </c>
      <c r="AX1052" s="284" t="str">
        <f t="shared" si="119"/>
        <v/>
      </c>
      <c r="AY1052" s="284" t="str">
        <f t="shared" si="125"/>
        <v/>
      </c>
      <c r="AZ1052" s="284" t="str">
        <f t="shared" si="126"/>
        <v/>
      </c>
      <c r="BA1052" s="284" t="str">
        <f t="shared" si="127"/>
        <v/>
      </c>
      <c r="BD1052" s="260" t="str">
        <f>IF(W1052="","",IF(F1052="休日",AW1052,IF(F1052="法休",AW1052,VLOOKUP(F1052,カレンダマスタ!$Q$56:$R$69,2,FALSE))))</f>
        <v/>
      </c>
      <c r="BG1052" s="260" t="str">
        <f t="shared" si="123"/>
        <v/>
      </c>
      <c r="BH1052" s="260" t="str">
        <f>IF(AX1052="","",IF(P1052&lt;&gt;"","",IF(BG1052="CS","OK",IF(VLOOKUP(E1052,カレンダマスタ!$A$5:$D$381,4,FALSE)&gt;0,"",IF(OR(AX1052*24&gt;10.84,AZ1052*24&lt;14.5)=TRUE,"×","OK")))))</f>
        <v/>
      </c>
    </row>
    <row r="1053" spans="2:60">
      <c r="B1053" s="111"/>
      <c r="C1053" s="391" t="str">
        <f>IF(STEP!C1053&lt;&gt;"",STEP!C1053,"")</f>
        <v/>
      </c>
      <c r="D1053" s="392" t="str">
        <f>IF(STEP!D1053&lt;&gt;"",STEP!D1053,"")</f>
        <v/>
      </c>
      <c r="E1053" s="393" t="str">
        <f>IF(STEP!E1053&lt;&gt;"",STEP!E1053,"")</f>
        <v/>
      </c>
      <c r="F1053" s="263"/>
      <c r="G1053" s="262"/>
      <c r="H1053" s="264"/>
      <c r="I1053" s="264"/>
      <c r="J1053" s="264"/>
      <c r="K1053" s="264"/>
      <c r="L1053" s="264"/>
      <c r="M1053" s="264"/>
      <c r="N1053" s="264"/>
      <c r="O1053" s="264"/>
      <c r="P1053" s="264"/>
      <c r="Q1053" s="264"/>
      <c r="R1053" s="264"/>
      <c r="S1053" s="264"/>
      <c r="T1053" s="264"/>
      <c r="U1053" s="264"/>
      <c r="V1053" s="264"/>
      <c r="W1053" s="264"/>
      <c r="X1053" s="264"/>
      <c r="Y1053" s="264"/>
      <c r="Z1053" s="264"/>
      <c r="AA1053" s="264"/>
      <c r="AB1053" s="264"/>
      <c r="AC1053" s="264"/>
      <c r="AD1053" s="264"/>
      <c r="AE1053" s="265"/>
      <c r="AF1053" s="265"/>
      <c r="AG1053" s="265"/>
      <c r="AH1053" s="265"/>
      <c r="AI1053" s="265"/>
      <c r="AJ1053" s="265"/>
      <c r="AK1053" s="265"/>
      <c r="AL1053" s="265"/>
      <c r="AM1053" s="265"/>
      <c r="AN1053" s="265"/>
      <c r="AO1053" s="264"/>
      <c r="AP1053" s="264"/>
      <c r="AQ1053" s="264"/>
      <c r="AR1053" s="264"/>
      <c r="AS1053" s="264"/>
      <c r="AT1053" s="264"/>
      <c r="AU1053" s="264"/>
      <c r="AW1053" s="285" t="str">
        <f t="shared" si="124"/>
        <v/>
      </c>
      <c r="AX1053" s="285" t="str">
        <f t="shared" si="119"/>
        <v/>
      </c>
      <c r="AY1053" s="285" t="str">
        <f t="shared" si="125"/>
        <v/>
      </c>
      <c r="AZ1053" s="285" t="str">
        <f t="shared" si="126"/>
        <v/>
      </c>
      <c r="BA1053" s="285" t="str">
        <f t="shared" si="127"/>
        <v/>
      </c>
      <c r="BD1053" s="264" t="str">
        <f>IF(W1053="","",IF(F1053="休日",AW1053,IF(F1053="法休",AW1053,VLOOKUP(F1053,カレンダマスタ!$Q$56:$R$69,2,FALSE))))</f>
        <v/>
      </c>
      <c r="BG1053" s="264" t="str">
        <f t="shared" si="123"/>
        <v/>
      </c>
      <c r="BH1053" s="264" t="str">
        <f>IF(AX1053="","",IF(P1053&lt;&gt;"","",IF(BG1053="CS","OK",IF(VLOOKUP(E1053,カレンダマスタ!$A$5:$D$381,4,FALSE)&gt;0,"",IF(OR(AX1053*24&gt;10.84,AZ1053*24&lt;14.5)=TRUE,"×","OK")))))</f>
        <v/>
      </c>
    </row>
    <row r="1054" spans="2:60">
      <c r="B1054" s="111"/>
      <c r="C1054" s="385" t="str">
        <f>IF(STEP!C1054&lt;&gt;"",STEP!C1054,"")</f>
        <v/>
      </c>
      <c r="D1054" s="386" t="str">
        <f>IF(STEP!D1054&lt;&gt;"",STEP!D1054,"")</f>
        <v/>
      </c>
      <c r="E1054" s="387" t="str">
        <f>IF(STEP!E1054&lt;&gt;"",STEP!E1054,"")</f>
        <v/>
      </c>
      <c r="F1054" s="253"/>
      <c r="G1054" s="252"/>
      <c r="H1054" s="254"/>
      <c r="I1054" s="254"/>
      <c r="J1054" s="254"/>
      <c r="K1054" s="254"/>
      <c r="L1054" s="254"/>
      <c r="M1054" s="254"/>
      <c r="N1054" s="254"/>
      <c r="O1054" s="254"/>
      <c r="P1054" s="254"/>
      <c r="Q1054" s="254"/>
      <c r="R1054" s="254"/>
      <c r="S1054" s="254"/>
      <c r="T1054" s="254"/>
      <c r="U1054" s="254"/>
      <c r="V1054" s="254"/>
      <c r="W1054" s="254"/>
      <c r="X1054" s="254"/>
      <c r="Y1054" s="254"/>
      <c r="Z1054" s="254"/>
      <c r="AA1054" s="254"/>
      <c r="AB1054" s="254"/>
      <c r="AC1054" s="254"/>
      <c r="AD1054" s="254"/>
      <c r="AE1054" s="255"/>
      <c r="AF1054" s="255"/>
      <c r="AG1054" s="255"/>
      <c r="AH1054" s="255"/>
      <c r="AI1054" s="255"/>
      <c r="AJ1054" s="255"/>
      <c r="AK1054" s="255"/>
      <c r="AL1054" s="255"/>
      <c r="AM1054" s="255"/>
      <c r="AN1054" s="255"/>
      <c r="AO1054" s="254"/>
      <c r="AP1054" s="254"/>
      <c r="AQ1054" s="254"/>
      <c r="AR1054" s="254"/>
      <c r="AS1054" s="254"/>
      <c r="AT1054" s="254"/>
      <c r="AU1054" s="254"/>
      <c r="AW1054" s="283" t="str">
        <f t="shared" si="124"/>
        <v/>
      </c>
      <c r="AX1054" s="283" t="str">
        <f t="shared" si="119"/>
        <v/>
      </c>
      <c r="AY1054" s="283" t="str">
        <f t="shared" si="125"/>
        <v/>
      </c>
      <c r="AZ1054" s="283" t="str">
        <f t="shared" si="126"/>
        <v/>
      </c>
      <c r="BA1054" s="283" t="str">
        <f t="shared" si="127"/>
        <v/>
      </c>
      <c r="BD1054" s="254" t="str">
        <f>IF(W1054="","",IF(F1054="休日",AW1054,IF(F1054="法休",AW1054,VLOOKUP(F1054,カレンダマスタ!$Q$56:$R$69,2,FALSE))))</f>
        <v/>
      </c>
      <c r="BG1054" s="254" t="str">
        <f t="shared" si="123"/>
        <v/>
      </c>
      <c r="BH1054" s="254" t="str">
        <f>IF(AX1054="","",IF(P1054&lt;&gt;"","",IF(BG1054="CS","OK",IF(VLOOKUP(E1054,カレンダマスタ!$A$5:$D$381,4,FALSE)&gt;0,"",IF(OR(AX1054*24&gt;10.84,AZ1054*24&lt;14.5)=TRUE,"×","OK")))))</f>
        <v/>
      </c>
    </row>
    <row r="1055" spans="2:60">
      <c r="B1055" s="111"/>
      <c r="C1055" s="385" t="str">
        <f>IF(STEP!C1055&lt;&gt;"",STEP!C1055,"")</f>
        <v/>
      </c>
      <c r="D1055" s="386" t="str">
        <f>IF(STEP!D1055&lt;&gt;"",STEP!D1055,"")</f>
        <v/>
      </c>
      <c r="E1055" s="387" t="str">
        <f>IF(STEP!E1055&lt;&gt;"",STEP!E1055,"")</f>
        <v/>
      </c>
      <c r="F1055" s="253"/>
      <c r="G1055" s="252"/>
      <c r="H1055" s="254"/>
      <c r="I1055" s="254"/>
      <c r="J1055" s="254"/>
      <c r="K1055" s="254"/>
      <c r="L1055" s="254"/>
      <c r="M1055" s="254"/>
      <c r="N1055" s="254"/>
      <c r="O1055" s="254"/>
      <c r="P1055" s="254"/>
      <c r="Q1055" s="254"/>
      <c r="R1055" s="254"/>
      <c r="S1055" s="254"/>
      <c r="T1055" s="254"/>
      <c r="U1055" s="254"/>
      <c r="V1055" s="254"/>
      <c r="W1055" s="254"/>
      <c r="X1055" s="254"/>
      <c r="Y1055" s="254"/>
      <c r="Z1055" s="254"/>
      <c r="AA1055" s="254"/>
      <c r="AB1055" s="254"/>
      <c r="AC1055" s="254"/>
      <c r="AD1055" s="254"/>
      <c r="AE1055" s="255"/>
      <c r="AF1055" s="255"/>
      <c r="AG1055" s="255"/>
      <c r="AH1055" s="255"/>
      <c r="AI1055" s="255"/>
      <c r="AJ1055" s="255"/>
      <c r="AK1055" s="255"/>
      <c r="AL1055" s="255"/>
      <c r="AM1055" s="255"/>
      <c r="AN1055" s="255"/>
      <c r="AO1055" s="254"/>
      <c r="AP1055" s="254"/>
      <c r="AQ1055" s="254"/>
      <c r="AR1055" s="254"/>
      <c r="AS1055" s="254"/>
      <c r="AT1055" s="254"/>
      <c r="AU1055" s="254"/>
      <c r="AW1055" s="283" t="str">
        <f t="shared" si="124"/>
        <v/>
      </c>
      <c r="AX1055" s="283" t="str">
        <f t="shared" si="119"/>
        <v/>
      </c>
      <c r="AY1055" s="283" t="str">
        <f t="shared" si="125"/>
        <v/>
      </c>
      <c r="AZ1055" s="283" t="str">
        <f t="shared" si="126"/>
        <v/>
      </c>
      <c r="BA1055" s="283" t="str">
        <f t="shared" si="127"/>
        <v/>
      </c>
      <c r="BD1055" s="254" t="str">
        <f>IF(W1055="","",IF(F1055="休日",AW1055,IF(F1055="法休",AW1055,VLOOKUP(F1055,カレンダマスタ!$Q$56:$R$69,2,FALSE))))</f>
        <v/>
      </c>
      <c r="BG1055" s="254" t="str">
        <f t="shared" si="123"/>
        <v/>
      </c>
      <c r="BH1055" s="254" t="str">
        <f>IF(AX1055="","",IF(P1055&lt;&gt;"","",IF(BG1055="CS","OK",IF(VLOOKUP(E1055,カレンダマスタ!$A$5:$D$381,4,FALSE)&gt;0,"",IF(OR(AX1055*24&gt;10.84,AZ1055*24&lt;14.5)=TRUE,"×","OK")))))</f>
        <v/>
      </c>
    </row>
    <row r="1056" spans="2:60">
      <c r="B1056" s="111"/>
      <c r="C1056" s="385" t="str">
        <f>IF(STEP!C1056&lt;&gt;"",STEP!C1056,"")</f>
        <v/>
      </c>
      <c r="D1056" s="386" t="str">
        <f>IF(STEP!D1056&lt;&gt;"",STEP!D1056,"")</f>
        <v/>
      </c>
      <c r="E1056" s="387" t="str">
        <f>IF(STEP!E1056&lt;&gt;"",STEP!E1056,"")</f>
        <v/>
      </c>
      <c r="F1056" s="256"/>
      <c r="G1056" s="257"/>
      <c r="H1056" s="254"/>
      <c r="I1056" s="254"/>
      <c r="J1056" s="254"/>
      <c r="K1056" s="254"/>
      <c r="L1056" s="254"/>
      <c r="M1056" s="254"/>
      <c r="N1056" s="254"/>
      <c r="O1056" s="254"/>
      <c r="P1056" s="254"/>
      <c r="Q1056" s="254"/>
      <c r="R1056" s="254"/>
      <c r="S1056" s="254"/>
      <c r="T1056" s="254"/>
      <c r="U1056" s="254"/>
      <c r="V1056" s="254"/>
      <c r="W1056" s="254"/>
      <c r="X1056" s="254"/>
      <c r="Y1056" s="254"/>
      <c r="Z1056" s="254"/>
      <c r="AA1056" s="254"/>
      <c r="AB1056" s="254"/>
      <c r="AC1056" s="254"/>
      <c r="AD1056" s="254"/>
      <c r="AE1056" s="255"/>
      <c r="AF1056" s="255"/>
      <c r="AG1056" s="255"/>
      <c r="AH1056" s="255"/>
      <c r="AI1056" s="255"/>
      <c r="AJ1056" s="255"/>
      <c r="AK1056" s="255"/>
      <c r="AL1056" s="255"/>
      <c r="AM1056" s="255"/>
      <c r="AN1056" s="255"/>
      <c r="AO1056" s="254"/>
      <c r="AP1056" s="254"/>
      <c r="AQ1056" s="254"/>
      <c r="AR1056" s="254"/>
      <c r="AS1056" s="254"/>
      <c r="AT1056" s="254"/>
      <c r="AU1056" s="254"/>
      <c r="AW1056" s="283" t="str">
        <f t="shared" si="124"/>
        <v/>
      </c>
      <c r="AX1056" s="283" t="str">
        <f t="shared" si="119"/>
        <v/>
      </c>
      <c r="AY1056" s="283" t="str">
        <f t="shared" si="125"/>
        <v/>
      </c>
      <c r="AZ1056" s="283" t="str">
        <f t="shared" si="126"/>
        <v/>
      </c>
      <c r="BA1056" s="283" t="str">
        <f t="shared" si="127"/>
        <v/>
      </c>
      <c r="BD1056" s="254" t="str">
        <f>IF(W1056="","",IF(F1056="休日",AW1056,IF(F1056="法休",AW1056,VLOOKUP(F1056,カレンダマスタ!$Q$56:$R$69,2,FALSE))))</f>
        <v/>
      </c>
      <c r="BG1056" s="254" t="str">
        <f t="shared" si="123"/>
        <v/>
      </c>
      <c r="BH1056" s="254" t="str">
        <f>IF(AX1056="","",IF(P1056&lt;&gt;"","",IF(BG1056="CS","OK",IF(VLOOKUP(E1056,カレンダマスタ!$A$5:$D$381,4,FALSE)&gt;0,"",IF(OR(AX1056*24&gt;10.84,AZ1056*24&lt;14.5)=TRUE,"×","OK")))))</f>
        <v/>
      </c>
    </row>
    <row r="1057" spans="2:60">
      <c r="B1057" s="111"/>
      <c r="C1057" s="385" t="str">
        <f>IF(STEP!C1057&lt;&gt;"",STEP!C1057,"")</f>
        <v/>
      </c>
      <c r="D1057" s="386" t="str">
        <f>IF(STEP!D1057&lt;&gt;"",STEP!D1057,"")</f>
        <v/>
      </c>
      <c r="E1057" s="387" t="str">
        <f>IF(STEP!E1057&lt;&gt;"",STEP!E1057,"")</f>
        <v/>
      </c>
      <c r="F1057" s="256"/>
      <c r="G1057" s="257"/>
      <c r="H1057" s="254"/>
      <c r="I1057" s="254"/>
      <c r="J1057" s="254"/>
      <c r="K1057" s="254"/>
      <c r="L1057" s="254"/>
      <c r="M1057" s="254"/>
      <c r="N1057" s="254"/>
      <c r="O1057" s="254"/>
      <c r="P1057" s="254"/>
      <c r="Q1057" s="254"/>
      <c r="R1057" s="254"/>
      <c r="S1057" s="254"/>
      <c r="T1057" s="254"/>
      <c r="U1057" s="254"/>
      <c r="V1057" s="254"/>
      <c r="W1057" s="254"/>
      <c r="X1057" s="254"/>
      <c r="Y1057" s="254"/>
      <c r="Z1057" s="254"/>
      <c r="AA1057" s="254"/>
      <c r="AB1057" s="254"/>
      <c r="AC1057" s="254"/>
      <c r="AD1057" s="254"/>
      <c r="AE1057" s="255"/>
      <c r="AF1057" s="255"/>
      <c r="AG1057" s="255"/>
      <c r="AH1057" s="255"/>
      <c r="AI1057" s="255"/>
      <c r="AJ1057" s="255"/>
      <c r="AK1057" s="255"/>
      <c r="AL1057" s="255"/>
      <c r="AM1057" s="255"/>
      <c r="AN1057" s="255"/>
      <c r="AO1057" s="254"/>
      <c r="AP1057" s="254"/>
      <c r="AQ1057" s="254"/>
      <c r="AR1057" s="254"/>
      <c r="AS1057" s="254"/>
      <c r="AT1057" s="254"/>
      <c r="AU1057" s="254"/>
      <c r="AW1057" s="283" t="str">
        <f t="shared" si="124"/>
        <v/>
      </c>
      <c r="AX1057" s="283" t="str">
        <f t="shared" si="119"/>
        <v/>
      </c>
      <c r="AY1057" s="283" t="str">
        <f t="shared" si="125"/>
        <v/>
      </c>
      <c r="AZ1057" s="283" t="str">
        <f t="shared" si="126"/>
        <v/>
      </c>
      <c r="BA1057" s="283" t="str">
        <f t="shared" si="127"/>
        <v/>
      </c>
      <c r="BD1057" s="254" t="str">
        <f>IF(W1057="","",IF(F1057="休日",AW1057,IF(F1057="法休",AW1057,VLOOKUP(F1057,カレンダマスタ!$Q$56:$R$69,2,FALSE))))</f>
        <v/>
      </c>
      <c r="BG1057" s="254" t="str">
        <f t="shared" si="123"/>
        <v/>
      </c>
      <c r="BH1057" s="254" t="str">
        <f>IF(AX1057="","",IF(P1057&lt;&gt;"","",IF(BG1057="CS","OK",IF(VLOOKUP(E1057,カレンダマスタ!$A$5:$D$381,4,FALSE)&gt;0,"",IF(OR(AX1057*24&gt;10.84,AZ1057*24&lt;14.5)=TRUE,"×","OK")))))</f>
        <v/>
      </c>
    </row>
    <row r="1058" spans="2:60">
      <c r="B1058" s="111"/>
      <c r="C1058" s="385" t="str">
        <f>IF(STEP!C1058&lt;&gt;"",STEP!C1058,"")</f>
        <v/>
      </c>
      <c r="D1058" s="386" t="str">
        <f>IF(STEP!D1058&lt;&gt;"",STEP!D1058,"")</f>
        <v/>
      </c>
      <c r="E1058" s="387" t="str">
        <f>IF(STEP!E1058&lt;&gt;"",STEP!E1058,"")</f>
        <v/>
      </c>
      <c r="F1058" s="256"/>
      <c r="G1058" s="257"/>
      <c r="H1058" s="254"/>
      <c r="I1058" s="254"/>
      <c r="J1058" s="254"/>
      <c r="K1058" s="254"/>
      <c r="L1058" s="254"/>
      <c r="M1058" s="254"/>
      <c r="N1058" s="254"/>
      <c r="O1058" s="254"/>
      <c r="P1058" s="254"/>
      <c r="Q1058" s="254"/>
      <c r="R1058" s="254"/>
      <c r="S1058" s="254"/>
      <c r="T1058" s="254"/>
      <c r="U1058" s="254"/>
      <c r="V1058" s="254"/>
      <c r="W1058" s="254"/>
      <c r="X1058" s="254"/>
      <c r="Y1058" s="254"/>
      <c r="Z1058" s="254"/>
      <c r="AA1058" s="254"/>
      <c r="AB1058" s="254"/>
      <c r="AC1058" s="254"/>
      <c r="AD1058" s="254"/>
      <c r="AE1058" s="255"/>
      <c r="AF1058" s="255"/>
      <c r="AG1058" s="255"/>
      <c r="AH1058" s="255"/>
      <c r="AI1058" s="255"/>
      <c r="AJ1058" s="255"/>
      <c r="AK1058" s="255"/>
      <c r="AL1058" s="255"/>
      <c r="AM1058" s="255"/>
      <c r="AN1058" s="255"/>
      <c r="AO1058" s="254"/>
      <c r="AP1058" s="254"/>
      <c r="AQ1058" s="254"/>
      <c r="AR1058" s="254"/>
      <c r="AS1058" s="254"/>
      <c r="AT1058" s="254"/>
      <c r="AU1058" s="254"/>
      <c r="AW1058" s="283" t="str">
        <f t="shared" si="124"/>
        <v/>
      </c>
      <c r="AX1058" s="283" t="str">
        <f t="shared" si="119"/>
        <v/>
      </c>
      <c r="AY1058" s="283" t="str">
        <f t="shared" si="125"/>
        <v/>
      </c>
      <c r="AZ1058" s="283" t="str">
        <f t="shared" si="126"/>
        <v/>
      </c>
      <c r="BA1058" s="283" t="str">
        <f t="shared" si="127"/>
        <v/>
      </c>
      <c r="BD1058" s="254" t="str">
        <f>IF(W1058="","",IF(F1058="休日",AW1058,IF(F1058="法休",AW1058,VLOOKUP(F1058,カレンダマスタ!$Q$56:$R$69,2,FALSE))))</f>
        <v/>
      </c>
      <c r="BG1058" s="254" t="str">
        <f t="shared" si="123"/>
        <v/>
      </c>
      <c r="BH1058" s="254" t="str">
        <f>IF(AX1058="","",IF(P1058&lt;&gt;"","",IF(BG1058="CS","OK",IF(VLOOKUP(E1058,カレンダマスタ!$A$5:$D$381,4,FALSE)&gt;0,"",IF(OR(AX1058*24&gt;10.84,AZ1058*24&lt;14.5)=TRUE,"×","OK")))))</f>
        <v/>
      </c>
    </row>
    <row r="1059" spans="2:60">
      <c r="B1059" s="111"/>
      <c r="C1059" s="388" t="str">
        <f>IF(STEP!C1059&lt;&gt;"",STEP!C1059,"")</f>
        <v/>
      </c>
      <c r="D1059" s="389" t="str">
        <f>IF(STEP!D1059&lt;&gt;"",STEP!D1059,"")</f>
        <v/>
      </c>
      <c r="E1059" s="390" t="str">
        <f>IF(STEP!E1059&lt;&gt;"",STEP!E1059,"")</f>
        <v/>
      </c>
      <c r="F1059" s="259"/>
      <c r="G1059" s="266"/>
      <c r="H1059" s="260"/>
      <c r="I1059" s="260"/>
      <c r="J1059" s="260"/>
      <c r="K1059" s="260"/>
      <c r="L1059" s="260"/>
      <c r="M1059" s="260"/>
      <c r="N1059" s="260"/>
      <c r="O1059" s="260"/>
      <c r="P1059" s="260"/>
      <c r="Q1059" s="260"/>
      <c r="R1059" s="260"/>
      <c r="S1059" s="260"/>
      <c r="T1059" s="260"/>
      <c r="U1059" s="260"/>
      <c r="V1059" s="260"/>
      <c r="W1059" s="260"/>
      <c r="X1059" s="260"/>
      <c r="Y1059" s="260"/>
      <c r="Z1059" s="260"/>
      <c r="AA1059" s="260"/>
      <c r="AB1059" s="260"/>
      <c r="AC1059" s="260"/>
      <c r="AD1059" s="260"/>
      <c r="AE1059" s="261"/>
      <c r="AF1059" s="261"/>
      <c r="AG1059" s="261"/>
      <c r="AH1059" s="261"/>
      <c r="AI1059" s="261"/>
      <c r="AJ1059" s="261"/>
      <c r="AK1059" s="261"/>
      <c r="AL1059" s="261"/>
      <c r="AM1059" s="261"/>
      <c r="AN1059" s="261"/>
      <c r="AO1059" s="260"/>
      <c r="AP1059" s="260"/>
      <c r="AQ1059" s="260"/>
      <c r="AR1059" s="260"/>
      <c r="AS1059" s="260"/>
      <c r="AT1059" s="260"/>
      <c r="AU1059" s="260"/>
      <c r="AW1059" s="284" t="str">
        <f t="shared" si="124"/>
        <v/>
      </c>
      <c r="AX1059" s="284" t="str">
        <f t="shared" si="119"/>
        <v/>
      </c>
      <c r="AY1059" s="284" t="str">
        <f t="shared" si="125"/>
        <v/>
      </c>
      <c r="AZ1059" s="284" t="str">
        <f t="shared" si="126"/>
        <v/>
      </c>
      <c r="BA1059" s="284" t="str">
        <f t="shared" si="127"/>
        <v/>
      </c>
      <c r="BD1059" s="260" t="str">
        <f>IF(W1059="","",IF(F1059="休日",AW1059,IF(F1059="法休",AW1059,VLOOKUP(F1059,カレンダマスタ!$Q$56:$R$69,2,FALSE))))</f>
        <v/>
      </c>
      <c r="BG1059" s="260" t="str">
        <f t="shared" si="123"/>
        <v/>
      </c>
      <c r="BH1059" s="260" t="str">
        <f>IF(AX1059="","",IF(P1059&lt;&gt;"","",IF(BG1059="CS","OK",IF(VLOOKUP(E1059,カレンダマスタ!$A$5:$D$381,4,FALSE)&gt;0,"",IF(OR(AX1059*24&gt;10.84,AZ1059*24&lt;14.5)=TRUE,"×","OK")))))</f>
        <v/>
      </c>
    </row>
    <row r="1060" spans="2:60">
      <c r="B1060" s="111"/>
      <c r="C1060" s="391" t="str">
        <f>IF(STEP!C1060&lt;&gt;"",STEP!C1060,"")</f>
        <v/>
      </c>
      <c r="D1060" s="392" t="str">
        <f>IF(STEP!D1060&lt;&gt;"",STEP!D1060,"")</f>
        <v/>
      </c>
      <c r="E1060" s="393" t="str">
        <f>IF(STEP!E1060&lt;&gt;"",STEP!E1060,"")</f>
        <v/>
      </c>
      <c r="F1060" s="263"/>
      <c r="G1060" s="267"/>
      <c r="H1060" s="264"/>
      <c r="I1060" s="264"/>
      <c r="J1060" s="264"/>
      <c r="K1060" s="264"/>
      <c r="L1060" s="264"/>
      <c r="M1060" s="264"/>
      <c r="N1060" s="264"/>
      <c r="O1060" s="264"/>
      <c r="P1060" s="264"/>
      <c r="Q1060" s="264"/>
      <c r="R1060" s="264"/>
      <c r="S1060" s="264"/>
      <c r="T1060" s="264"/>
      <c r="U1060" s="264"/>
      <c r="V1060" s="264"/>
      <c r="W1060" s="264"/>
      <c r="X1060" s="264"/>
      <c r="Y1060" s="264"/>
      <c r="Z1060" s="264"/>
      <c r="AA1060" s="264"/>
      <c r="AB1060" s="264"/>
      <c r="AC1060" s="264"/>
      <c r="AD1060" s="264"/>
      <c r="AE1060" s="265"/>
      <c r="AF1060" s="265"/>
      <c r="AG1060" s="265"/>
      <c r="AH1060" s="265"/>
      <c r="AI1060" s="265"/>
      <c r="AJ1060" s="265"/>
      <c r="AK1060" s="265"/>
      <c r="AL1060" s="265"/>
      <c r="AM1060" s="265"/>
      <c r="AN1060" s="265"/>
      <c r="AO1060" s="264"/>
      <c r="AP1060" s="264"/>
      <c r="AQ1060" s="264"/>
      <c r="AR1060" s="264"/>
      <c r="AS1060" s="264"/>
      <c r="AT1060" s="264"/>
      <c r="AU1060" s="264"/>
      <c r="AW1060" s="285" t="str">
        <f t="shared" si="124"/>
        <v/>
      </c>
      <c r="AX1060" s="285" t="str">
        <f t="shared" si="119"/>
        <v/>
      </c>
      <c r="AY1060" s="285" t="str">
        <f t="shared" si="125"/>
        <v/>
      </c>
      <c r="AZ1060" s="285" t="str">
        <f t="shared" si="126"/>
        <v/>
      </c>
      <c r="BA1060" s="285" t="str">
        <f t="shared" si="127"/>
        <v/>
      </c>
      <c r="BD1060" s="264" t="str">
        <f>IF(W1060="","",IF(F1060="休日",AW1060,IF(F1060="法休",AW1060,VLOOKUP(F1060,カレンダマスタ!$Q$56:$R$69,2,FALSE))))</f>
        <v/>
      </c>
      <c r="BG1060" s="264" t="str">
        <f t="shared" si="123"/>
        <v/>
      </c>
      <c r="BH1060" s="264" t="str">
        <f>IF(AX1060="","",IF(P1060&lt;&gt;"","",IF(BG1060="CS","OK",IF(VLOOKUP(E1060,カレンダマスタ!$A$5:$D$381,4,FALSE)&gt;0,"",IF(OR(AX1060*24&gt;10.84,AZ1060*24&lt;14.5)=TRUE,"×","OK")))))</f>
        <v/>
      </c>
    </row>
    <row r="1061" spans="2:60">
      <c r="B1061" s="111"/>
      <c r="C1061" s="385" t="str">
        <f>IF(STEP!C1061&lt;&gt;"",STEP!C1061,"")</f>
        <v/>
      </c>
      <c r="D1061" s="386" t="str">
        <f>IF(STEP!D1061&lt;&gt;"",STEP!D1061,"")</f>
        <v/>
      </c>
      <c r="E1061" s="387" t="str">
        <f>IF(STEP!E1061&lt;&gt;"",STEP!E1061,"")</f>
        <v/>
      </c>
      <c r="F1061" s="253"/>
      <c r="G1061" s="252"/>
      <c r="H1061" s="254"/>
      <c r="I1061" s="254"/>
      <c r="J1061" s="254"/>
      <c r="K1061" s="254"/>
      <c r="L1061" s="254"/>
      <c r="M1061" s="254"/>
      <c r="N1061" s="254"/>
      <c r="O1061" s="254"/>
      <c r="P1061" s="254"/>
      <c r="Q1061" s="254"/>
      <c r="R1061" s="254"/>
      <c r="S1061" s="254"/>
      <c r="T1061" s="254"/>
      <c r="U1061" s="254"/>
      <c r="V1061" s="254"/>
      <c r="W1061" s="254"/>
      <c r="X1061" s="254"/>
      <c r="Y1061" s="254"/>
      <c r="Z1061" s="254"/>
      <c r="AA1061" s="254"/>
      <c r="AB1061" s="254"/>
      <c r="AC1061" s="254"/>
      <c r="AD1061" s="254"/>
      <c r="AE1061" s="255"/>
      <c r="AF1061" s="255"/>
      <c r="AG1061" s="255"/>
      <c r="AH1061" s="255"/>
      <c r="AI1061" s="255"/>
      <c r="AJ1061" s="255"/>
      <c r="AK1061" s="255"/>
      <c r="AL1061" s="255"/>
      <c r="AM1061" s="255"/>
      <c r="AN1061" s="255"/>
      <c r="AO1061" s="254"/>
      <c r="AP1061" s="254"/>
      <c r="AQ1061" s="254"/>
      <c r="AR1061" s="254"/>
      <c r="AS1061" s="254"/>
      <c r="AT1061" s="254"/>
      <c r="AU1061" s="254"/>
      <c r="AW1061" s="283" t="str">
        <f t="shared" si="124"/>
        <v/>
      </c>
      <c r="AX1061" s="283" t="str">
        <f t="shared" si="119"/>
        <v/>
      </c>
      <c r="AY1061" s="283" t="str">
        <f t="shared" si="125"/>
        <v/>
      </c>
      <c r="AZ1061" s="283" t="str">
        <f t="shared" si="126"/>
        <v/>
      </c>
      <c r="BA1061" s="283" t="str">
        <f t="shared" si="127"/>
        <v/>
      </c>
      <c r="BD1061" s="254" t="str">
        <f>IF(W1061="","",IF(F1061="休日",AW1061,IF(F1061="法休",AW1061,VLOOKUP(F1061,カレンダマスタ!$Q$56:$R$69,2,FALSE))))</f>
        <v/>
      </c>
      <c r="BG1061" s="503" t="str">
        <f t="shared" si="123"/>
        <v/>
      </c>
      <c r="BH1061" s="503" t="str">
        <f>IF(AX1061="","",IF(P1061&lt;&gt;"","",IF(BG1061="CS","OK",IF(VLOOKUP(E1061,カレンダマスタ!$A$5:$D$381,4,FALSE)&gt;0,"",IF(OR(AX1061*24&gt;10.84,AZ1061*24&lt;14.5)=TRUE,"×","OK")))))</f>
        <v/>
      </c>
    </row>
    <row r="1062" spans="2:60">
      <c r="B1062" s="111"/>
      <c r="C1062" s="385" t="str">
        <f>IF(STEP!C1062&lt;&gt;"",STEP!C1062,"")</f>
        <v/>
      </c>
      <c r="D1062" s="386" t="str">
        <f>IF(STEP!D1062&lt;&gt;"",STEP!D1062,"")</f>
        <v/>
      </c>
      <c r="E1062" s="387" t="str">
        <f>IF(STEP!E1062&lt;&gt;"",STEP!E1062,"")</f>
        <v/>
      </c>
      <c r="F1062" s="253"/>
      <c r="G1062" s="252"/>
      <c r="H1062" s="254"/>
      <c r="I1062" s="254"/>
      <c r="J1062" s="254"/>
      <c r="K1062" s="254"/>
      <c r="L1062" s="254"/>
      <c r="M1062" s="254"/>
      <c r="N1062" s="254"/>
      <c r="O1062" s="254"/>
      <c r="P1062" s="254"/>
      <c r="Q1062" s="254"/>
      <c r="R1062" s="254"/>
      <c r="S1062" s="254"/>
      <c r="T1062" s="254"/>
      <c r="U1062" s="254"/>
      <c r="V1062" s="254"/>
      <c r="W1062" s="254"/>
      <c r="X1062" s="254"/>
      <c r="Y1062" s="254"/>
      <c r="Z1062" s="254"/>
      <c r="AA1062" s="254"/>
      <c r="AB1062" s="254"/>
      <c r="AC1062" s="254"/>
      <c r="AD1062" s="254"/>
      <c r="AE1062" s="255"/>
      <c r="AF1062" s="255"/>
      <c r="AG1062" s="255"/>
      <c r="AH1062" s="255"/>
      <c r="AI1062" s="255"/>
      <c r="AJ1062" s="255"/>
      <c r="AK1062" s="255"/>
      <c r="AL1062" s="255"/>
      <c r="AM1062" s="255"/>
      <c r="AN1062" s="255"/>
      <c r="AO1062" s="254"/>
      <c r="AP1062" s="254"/>
      <c r="AQ1062" s="254"/>
      <c r="AR1062" s="254"/>
      <c r="AS1062" s="254"/>
      <c r="AT1062" s="254"/>
      <c r="AU1062" s="254"/>
      <c r="AW1062" s="283" t="str">
        <f t="shared" si="124"/>
        <v/>
      </c>
      <c r="AX1062" s="283" t="str">
        <f t="shared" si="119"/>
        <v/>
      </c>
      <c r="AY1062" s="283" t="str">
        <f t="shared" si="125"/>
        <v/>
      </c>
      <c r="AZ1062" s="283" t="str">
        <f t="shared" si="126"/>
        <v/>
      </c>
      <c r="BA1062" s="283" t="str">
        <f t="shared" si="127"/>
        <v/>
      </c>
      <c r="BD1062" s="254" t="str">
        <f>IF(W1062="","",IF(F1062="休日",AW1062,IF(F1062="法休",AW1062,VLOOKUP(F1062,カレンダマスタ!$Q$56:$R$69,2,FALSE))))</f>
        <v/>
      </c>
      <c r="BG1062" s="254" t="str">
        <f t="shared" si="123"/>
        <v/>
      </c>
      <c r="BH1062" s="254" t="str">
        <f>IF(AX1062="","",IF(P1062&lt;&gt;"","",IF(BG1062="CS","OK",IF(VLOOKUP(E1062,カレンダマスタ!$A$5:$D$381,4,FALSE)&gt;0,"",IF(OR(AX1062*24&gt;10.84,AZ1062*24&lt;14.5)=TRUE,"×","OK")))))</f>
        <v/>
      </c>
    </row>
    <row r="1063" spans="2:60">
      <c r="B1063" s="111"/>
      <c r="C1063" s="385" t="str">
        <f>IF(STEP!C1063&lt;&gt;"",STEP!C1063,"")</f>
        <v/>
      </c>
      <c r="D1063" s="386" t="str">
        <f>IF(STEP!D1063&lt;&gt;"",STEP!D1063,"")</f>
        <v/>
      </c>
      <c r="E1063" s="387" t="str">
        <f>IF(STEP!E1063&lt;&gt;"",STEP!E1063,"")</f>
        <v/>
      </c>
      <c r="F1063" s="256"/>
      <c r="G1063" s="257"/>
      <c r="H1063" s="254"/>
      <c r="I1063" s="254"/>
      <c r="J1063" s="254"/>
      <c r="K1063" s="254"/>
      <c r="L1063" s="254"/>
      <c r="M1063" s="254"/>
      <c r="N1063" s="254"/>
      <c r="O1063" s="254"/>
      <c r="P1063" s="254"/>
      <c r="Q1063" s="254"/>
      <c r="R1063" s="254"/>
      <c r="S1063" s="254"/>
      <c r="T1063" s="254"/>
      <c r="U1063" s="254"/>
      <c r="V1063" s="254"/>
      <c r="W1063" s="254"/>
      <c r="X1063" s="254"/>
      <c r="Y1063" s="254"/>
      <c r="Z1063" s="254"/>
      <c r="AA1063" s="254"/>
      <c r="AB1063" s="254"/>
      <c r="AC1063" s="254"/>
      <c r="AD1063" s="254"/>
      <c r="AE1063" s="255"/>
      <c r="AF1063" s="255"/>
      <c r="AG1063" s="255"/>
      <c r="AH1063" s="255"/>
      <c r="AI1063" s="255"/>
      <c r="AJ1063" s="255"/>
      <c r="AK1063" s="255"/>
      <c r="AL1063" s="255"/>
      <c r="AM1063" s="255"/>
      <c r="AN1063" s="255"/>
      <c r="AO1063" s="254"/>
      <c r="AP1063" s="254"/>
      <c r="AQ1063" s="254"/>
      <c r="AR1063" s="254"/>
      <c r="AS1063" s="254"/>
      <c r="AT1063" s="254"/>
      <c r="AU1063" s="254"/>
      <c r="AW1063" s="283" t="str">
        <f t="shared" si="124"/>
        <v/>
      </c>
      <c r="AX1063" s="283" t="str">
        <f t="shared" si="119"/>
        <v/>
      </c>
      <c r="AY1063" s="283" t="str">
        <f t="shared" si="125"/>
        <v/>
      </c>
      <c r="AZ1063" s="283" t="str">
        <f t="shared" si="126"/>
        <v/>
      </c>
      <c r="BA1063" s="283" t="str">
        <f t="shared" si="127"/>
        <v/>
      </c>
      <c r="BD1063" s="254" t="str">
        <f>IF(W1063="","",IF(F1063="休日",AW1063,IF(F1063="法休",AW1063,VLOOKUP(F1063,カレンダマスタ!$Q$56:$R$69,2,FALSE))))</f>
        <v/>
      </c>
      <c r="BG1063" s="254" t="str">
        <f t="shared" si="123"/>
        <v/>
      </c>
      <c r="BH1063" s="254" t="str">
        <f>IF(AX1063="","",IF(P1063&lt;&gt;"","",IF(BG1063="CS","OK",IF(VLOOKUP(E1063,カレンダマスタ!$A$5:$D$381,4,FALSE)&gt;0,"",IF(OR(AX1063*24&gt;10.84,AZ1063*24&lt;14.5)=TRUE,"×","OK")))))</f>
        <v/>
      </c>
    </row>
    <row r="1064" spans="2:60">
      <c r="B1064" s="111"/>
      <c r="C1064" s="385" t="str">
        <f>IF(STEP!C1064&lt;&gt;"",STEP!C1064,"")</f>
        <v/>
      </c>
      <c r="D1064" s="386" t="str">
        <f>IF(STEP!D1064&lt;&gt;"",STEP!D1064,"")</f>
        <v/>
      </c>
      <c r="E1064" s="387" t="str">
        <f>IF(STEP!E1064&lt;&gt;"",STEP!E1064,"")</f>
        <v/>
      </c>
      <c r="F1064" s="256"/>
      <c r="G1064" s="257"/>
      <c r="H1064" s="254"/>
      <c r="I1064" s="254"/>
      <c r="J1064" s="254"/>
      <c r="K1064" s="254"/>
      <c r="L1064" s="254"/>
      <c r="M1064" s="254"/>
      <c r="N1064" s="254"/>
      <c r="O1064" s="254"/>
      <c r="P1064" s="254"/>
      <c r="Q1064" s="254"/>
      <c r="R1064" s="254"/>
      <c r="S1064" s="254"/>
      <c r="T1064" s="254"/>
      <c r="U1064" s="254"/>
      <c r="V1064" s="254"/>
      <c r="W1064" s="254"/>
      <c r="X1064" s="254"/>
      <c r="Y1064" s="254"/>
      <c r="Z1064" s="254"/>
      <c r="AA1064" s="254"/>
      <c r="AB1064" s="254"/>
      <c r="AC1064" s="254"/>
      <c r="AD1064" s="254"/>
      <c r="AE1064" s="255"/>
      <c r="AF1064" s="255"/>
      <c r="AG1064" s="255"/>
      <c r="AH1064" s="255"/>
      <c r="AI1064" s="255"/>
      <c r="AJ1064" s="255"/>
      <c r="AK1064" s="255"/>
      <c r="AL1064" s="255"/>
      <c r="AM1064" s="255"/>
      <c r="AN1064" s="255"/>
      <c r="AO1064" s="254"/>
      <c r="AP1064" s="254"/>
      <c r="AQ1064" s="254"/>
      <c r="AR1064" s="254"/>
      <c r="AS1064" s="254"/>
      <c r="AT1064" s="254"/>
      <c r="AU1064" s="254"/>
      <c r="AW1064" s="283" t="str">
        <f t="shared" si="124"/>
        <v/>
      </c>
      <c r="AX1064" s="283" t="str">
        <f t="shared" si="119"/>
        <v/>
      </c>
      <c r="AY1064" s="283" t="str">
        <f t="shared" si="125"/>
        <v/>
      </c>
      <c r="AZ1064" s="283" t="str">
        <f t="shared" si="126"/>
        <v/>
      </c>
      <c r="BA1064" s="283" t="str">
        <f t="shared" si="127"/>
        <v/>
      </c>
      <c r="BD1064" s="254" t="str">
        <f>IF(W1064="","",IF(F1064="休日",AW1064,IF(F1064="法休",AW1064,VLOOKUP(F1064,カレンダマスタ!$Q$56:$R$69,2,FALSE))))</f>
        <v/>
      </c>
      <c r="BG1064" s="254" t="str">
        <f t="shared" si="123"/>
        <v/>
      </c>
      <c r="BH1064" s="254" t="str">
        <f>IF(AX1064="","",IF(P1064&lt;&gt;"","",IF(BG1064="CS","OK",IF(VLOOKUP(E1064,カレンダマスタ!$A$5:$D$381,4,FALSE)&gt;0,"",IF(OR(AX1064*24&gt;10.84,AZ1064*24&lt;14.5)=TRUE,"×","OK")))))</f>
        <v/>
      </c>
    </row>
    <row r="1065" spans="2:60">
      <c r="B1065" s="111"/>
      <c r="C1065" s="385" t="str">
        <f>IF(STEP!C1065&lt;&gt;"",STEP!C1065,"")</f>
        <v/>
      </c>
      <c r="D1065" s="386" t="str">
        <f>IF(STEP!D1065&lt;&gt;"",STEP!D1065,"")</f>
        <v/>
      </c>
      <c r="E1065" s="387" t="str">
        <f>IF(STEP!E1065&lt;&gt;"",STEP!E1065,"")</f>
        <v/>
      </c>
      <c r="F1065" s="256"/>
      <c r="G1065" s="257"/>
      <c r="H1065" s="254"/>
      <c r="I1065" s="254"/>
      <c r="J1065" s="254"/>
      <c r="K1065" s="254"/>
      <c r="L1065" s="254"/>
      <c r="M1065" s="254"/>
      <c r="N1065" s="254"/>
      <c r="O1065" s="254"/>
      <c r="P1065" s="254"/>
      <c r="Q1065" s="254"/>
      <c r="R1065" s="254"/>
      <c r="S1065" s="254"/>
      <c r="T1065" s="254"/>
      <c r="U1065" s="254"/>
      <c r="V1065" s="254"/>
      <c r="W1065" s="254"/>
      <c r="X1065" s="254"/>
      <c r="Y1065" s="254"/>
      <c r="Z1065" s="254"/>
      <c r="AA1065" s="254"/>
      <c r="AB1065" s="254"/>
      <c r="AC1065" s="254"/>
      <c r="AD1065" s="254"/>
      <c r="AE1065" s="255"/>
      <c r="AF1065" s="255"/>
      <c r="AG1065" s="255"/>
      <c r="AH1065" s="255"/>
      <c r="AI1065" s="255"/>
      <c r="AJ1065" s="255"/>
      <c r="AK1065" s="255"/>
      <c r="AL1065" s="255"/>
      <c r="AM1065" s="255"/>
      <c r="AN1065" s="255"/>
      <c r="AO1065" s="254"/>
      <c r="AP1065" s="254"/>
      <c r="AQ1065" s="254"/>
      <c r="AR1065" s="254"/>
      <c r="AS1065" s="254"/>
      <c r="AT1065" s="254"/>
      <c r="AU1065" s="254"/>
      <c r="AW1065" s="283" t="str">
        <f t="shared" si="124"/>
        <v/>
      </c>
      <c r="AX1065" s="283" t="str">
        <f t="shared" ref="AX1065:AX1125" si="128">IF(W1065&lt;&gt;"",IF(W1065&lt;&gt;"",IF(OR(K1065="早出",AND(BD1065&lt;AW1065,K1065&lt;&gt;"有償遅刻")),AW1065,BD1065),""),"")</f>
        <v/>
      </c>
      <c r="AY1065" s="283" t="str">
        <f t="shared" si="125"/>
        <v/>
      </c>
      <c r="AZ1065" s="283" t="str">
        <f t="shared" si="126"/>
        <v/>
      </c>
      <c r="BA1065" s="283" t="str">
        <f t="shared" si="127"/>
        <v/>
      </c>
      <c r="BD1065" s="254" t="str">
        <f>IF(W1065="","",IF(F1065="休日",AW1065,IF(F1065="法休",AW1065,VLOOKUP(F1065,カレンダマスタ!$Q$56:$R$69,2,FALSE))))</f>
        <v/>
      </c>
      <c r="BG1065" s="254" t="str">
        <f t="shared" si="123"/>
        <v/>
      </c>
      <c r="BH1065" s="254" t="str">
        <f>IF(AX1065="","",IF(P1065&lt;&gt;"","",IF(BG1065="CS","OK",IF(VLOOKUP(E1065,カレンダマスタ!$A$5:$D$381,4,FALSE)&gt;0,"",IF(OR(AX1065*24&gt;10.84,AZ1065*24&lt;14.5)=TRUE,"×","OK")))))</f>
        <v/>
      </c>
    </row>
    <row r="1066" spans="2:60">
      <c r="B1066" s="111"/>
      <c r="C1066" s="388" t="str">
        <f>IF(STEP!C1066&lt;&gt;"",STEP!C1066,"")</f>
        <v/>
      </c>
      <c r="D1066" s="389" t="str">
        <f>IF(STEP!D1066&lt;&gt;"",STEP!D1066,"")</f>
        <v/>
      </c>
      <c r="E1066" s="390" t="str">
        <f>IF(STEP!E1066&lt;&gt;"",STEP!E1066,"")</f>
        <v/>
      </c>
      <c r="F1066" s="259"/>
      <c r="G1066" s="266"/>
      <c r="H1066" s="260"/>
      <c r="I1066" s="260"/>
      <c r="J1066" s="260"/>
      <c r="K1066" s="260"/>
      <c r="L1066" s="260"/>
      <c r="M1066" s="260"/>
      <c r="N1066" s="260"/>
      <c r="O1066" s="260"/>
      <c r="P1066" s="260"/>
      <c r="Q1066" s="260"/>
      <c r="R1066" s="260"/>
      <c r="S1066" s="260"/>
      <c r="T1066" s="260"/>
      <c r="U1066" s="260"/>
      <c r="V1066" s="260"/>
      <c r="W1066" s="260"/>
      <c r="X1066" s="260"/>
      <c r="Y1066" s="260"/>
      <c r="Z1066" s="260"/>
      <c r="AA1066" s="260"/>
      <c r="AB1066" s="260"/>
      <c r="AC1066" s="260"/>
      <c r="AD1066" s="260"/>
      <c r="AE1066" s="261"/>
      <c r="AF1066" s="261"/>
      <c r="AG1066" s="261"/>
      <c r="AH1066" s="261"/>
      <c r="AI1066" s="261"/>
      <c r="AJ1066" s="261"/>
      <c r="AK1066" s="261"/>
      <c r="AL1066" s="261"/>
      <c r="AM1066" s="261"/>
      <c r="AN1066" s="261"/>
      <c r="AO1066" s="260"/>
      <c r="AP1066" s="260"/>
      <c r="AQ1066" s="260"/>
      <c r="AR1066" s="260"/>
      <c r="AS1066" s="260"/>
      <c r="AT1066" s="260"/>
      <c r="AU1066" s="260"/>
      <c r="AW1066" s="284" t="str">
        <f t="shared" si="124"/>
        <v/>
      </c>
      <c r="AX1066" s="284" t="str">
        <f t="shared" si="128"/>
        <v/>
      </c>
      <c r="AY1066" s="284" t="str">
        <f t="shared" si="125"/>
        <v/>
      </c>
      <c r="AZ1066" s="284" t="str">
        <f t="shared" si="126"/>
        <v/>
      </c>
      <c r="BA1066" s="284" t="str">
        <f t="shared" si="127"/>
        <v/>
      </c>
      <c r="BD1066" s="260" t="str">
        <f>IF(W1066="","",IF(F1066="休日",AW1066,IF(F1066="法休",AW1066,VLOOKUP(F1066,カレンダマスタ!$Q$56:$R$69,2,FALSE))))</f>
        <v/>
      </c>
      <c r="BG1066" s="260" t="str">
        <f t="shared" ref="BG1066:BG1125" si="129">BG1065</f>
        <v/>
      </c>
      <c r="BH1066" s="260" t="str">
        <f>IF(AX1066="","",IF(P1066&lt;&gt;"","",IF(BG1066="CS","OK",IF(VLOOKUP(E1066,カレンダマスタ!$A$5:$D$381,4,FALSE)&gt;0,"",IF(OR(AX1066*24&gt;10.84,AZ1066*24&lt;14.5)=TRUE,"×","OK")))))</f>
        <v/>
      </c>
    </row>
    <row r="1067" spans="2:60">
      <c r="B1067" s="111"/>
      <c r="C1067" s="391" t="str">
        <f>IF(STEP!C1067&lt;&gt;"",STEP!C1067,"")</f>
        <v/>
      </c>
      <c r="D1067" s="392" t="str">
        <f>IF(STEP!D1067&lt;&gt;"",STEP!D1067,"")</f>
        <v/>
      </c>
      <c r="E1067" s="393" t="str">
        <f>IF(STEP!E1067&lt;&gt;"",STEP!E1067,"")</f>
        <v/>
      </c>
      <c r="F1067" s="263"/>
      <c r="G1067" s="267"/>
      <c r="H1067" s="264"/>
      <c r="I1067" s="264"/>
      <c r="J1067" s="264"/>
      <c r="K1067" s="264"/>
      <c r="L1067" s="264"/>
      <c r="M1067" s="264"/>
      <c r="N1067" s="264"/>
      <c r="O1067" s="264"/>
      <c r="P1067" s="264"/>
      <c r="Q1067" s="264"/>
      <c r="R1067" s="264"/>
      <c r="S1067" s="264"/>
      <c r="T1067" s="264"/>
      <c r="U1067" s="264"/>
      <c r="V1067" s="264"/>
      <c r="W1067" s="264"/>
      <c r="X1067" s="264"/>
      <c r="Y1067" s="264"/>
      <c r="Z1067" s="264"/>
      <c r="AA1067" s="264"/>
      <c r="AB1067" s="264"/>
      <c r="AC1067" s="264"/>
      <c r="AD1067" s="264"/>
      <c r="AE1067" s="265"/>
      <c r="AF1067" s="265"/>
      <c r="AG1067" s="265"/>
      <c r="AH1067" s="265"/>
      <c r="AI1067" s="265"/>
      <c r="AJ1067" s="265"/>
      <c r="AK1067" s="265"/>
      <c r="AL1067" s="265"/>
      <c r="AM1067" s="265"/>
      <c r="AN1067" s="265"/>
      <c r="AO1067" s="264"/>
      <c r="AP1067" s="264"/>
      <c r="AQ1067" s="264"/>
      <c r="AR1067" s="264"/>
      <c r="AS1067" s="264"/>
      <c r="AT1067" s="264"/>
      <c r="AU1067" s="264"/>
      <c r="AW1067" s="285" t="str">
        <f t="shared" si="124"/>
        <v/>
      </c>
      <c r="AX1067" s="285" t="str">
        <f t="shared" si="128"/>
        <v/>
      </c>
      <c r="AY1067" s="285" t="str">
        <f t="shared" si="125"/>
        <v/>
      </c>
      <c r="AZ1067" s="285" t="str">
        <f t="shared" si="126"/>
        <v/>
      </c>
      <c r="BA1067" s="285" t="str">
        <f t="shared" si="127"/>
        <v/>
      </c>
      <c r="BD1067" s="264" t="str">
        <f>IF(W1067="","",IF(F1067="休日",AW1067,IF(F1067="法休",AW1067,VLOOKUP(F1067,カレンダマスタ!$Q$56:$R$69,2,FALSE))))</f>
        <v/>
      </c>
      <c r="BG1067" s="264" t="str">
        <f t="shared" si="129"/>
        <v/>
      </c>
      <c r="BH1067" s="264" t="str">
        <f>IF(AX1067="","",IF(P1067&lt;&gt;"","",IF(BG1067="CS","OK",IF(VLOOKUP(E1067,カレンダマスタ!$A$5:$D$381,4,FALSE)&gt;0,"",IF(OR(AX1067*24&gt;10.84,AZ1067*24&lt;14.5)=TRUE,"×","OK")))))</f>
        <v/>
      </c>
    </row>
    <row r="1068" spans="2:60">
      <c r="B1068" s="111"/>
      <c r="C1068" s="385" t="str">
        <f>IF(STEP!C1068&lt;&gt;"",STEP!C1068,"")</f>
        <v/>
      </c>
      <c r="D1068" s="386" t="str">
        <f>IF(STEP!D1068&lt;&gt;"",STEP!D1068,"")</f>
        <v/>
      </c>
      <c r="E1068" s="387" t="str">
        <f>IF(STEP!E1068&lt;&gt;"",STEP!E1068,"")</f>
        <v/>
      </c>
      <c r="F1068" s="253"/>
      <c r="G1068" s="252"/>
      <c r="H1068" s="254"/>
      <c r="I1068" s="254"/>
      <c r="J1068" s="254"/>
      <c r="K1068" s="254"/>
      <c r="L1068" s="254"/>
      <c r="M1068" s="254"/>
      <c r="N1068" s="254"/>
      <c r="O1068" s="254"/>
      <c r="P1068" s="254"/>
      <c r="Q1068" s="254"/>
      <c r="R1068" s="254"/>
      <c r="S1068" s="254"/>
      <c r="T1068" s="254"/>
      <c r="U1068" s="254"/>
      <c r="V1068" s="254"/>
      <c r="W1068" s="254"/>
      <c r="X1068" s="254"/>
      <c r="Y1068" s="254"/>
      <c r="Z1068" s="254"/>
      <c r="AA1068" s="254"/>
      <c r="AB1068" s="254"/>
      <c r="AC1068" s="254"/>
      <c r="AD1068" s="254"/>
      <c r="AE1068" s="255"/>
      <c r="AF1068" s="255"/>
      <c r="AG1068" s="255"/>
      <c r="AH1068" s="255"/>
      <c r="AI1068" s="255"/>
      <c r="AJ1068" s="255"/>
      <c r="AK1068" s="255"/>
      <c r="AL1068" s="255"/>
      <c r="AM1068" s="255"/>
      <c r="AN1068" s="255"/>
      <c r="AO1068" s="254"/>
      <c r="AP1068" s="254"/>
      <c r="AQ1068" s="254"/>
      <c r="AR1068" s="254"/>
      <c r="AS1068" s="254"/>
      <c r="AT1068" s="254"/>
      <c r="AU1068" s="254"/>
      <c r="AW1068" s="283" t="str">
        <f t="shared" si="124"/>
        <v/>
      </c>
      <c r="AX1068" s="283" t="str">
        <f t="shared" si="128"/>
        <v/>
      </c>
      <c r="AY1068" s="283" t="str">
        <f t="shared" si="125"/>
        <v/>
      </c>
      <c r="AZ1068" s="283" t="str">
        <f t="shared" si="126"/>
        <v/>
      </c>
      <c r="BA1068" s="283" t="str">
        <f t="shared" si="127"/>
        <v/>
      </c>
      <c r="BD1068" s="254" t="str">
        <f>IF(W1068="","",IF(F1068="休日",AW1068,IF(F1068="法休",AW1068,VLOOKUP(F1068,カレンダマスタ!$Q$56:$R$69,2,FALSE))))</f>
        <v/>
      </c>
      <c r="BG1068" s="503" t="str">
        <f t="shared" si="129"/>
        <v/>
      </c>
      <c r="BH1068" s="503" t="str">
        <f>IF(AX1068="","",IF(P1068&lt;&gt;"","",IF(BG1068="CS","OK",IF(VLOOKUP(E1068,カレンダマスタ!$A$5:$D$381,4,FALSE)&gt;0,"",IF(OR(AX1068*24&gt;10.84,AZ1068*24&lt;14.5)=TRUE,"×","OK")))))</f>
        <v/>
      </c>
    </row>
    <row r="1069" spans="2:60">
      <c r="B1069" s="111"/>
      <c r="C1069" s="385" t="str">
        <f>IF(STEP!C1069&lt;&gt;"",STEP!C1069,"")</f>
        <v/>
      </c>
      <c r="D1069" s="386" t="str">
        <f>IF(STEP!D1069&lt;&gt;"",STEP!D1069,"")</f>
        <v/>
      </c>
      <c r="E1069" s="387" t="str">
        <f>IF(STEP!E1069&lt;&gt;"",STEP!E1069,"")</f>
        <v/>
      </c>
      <c r="F1069" s="253"/>
      <c r="G1069" s="252"/>
      <c r="H1069" s="254"/>
      <c r="I1069" s="254"/>
      <c r="J1069" s="254"/>
      <c r="K1069" s="254"/>
      <c r="L1069" s="254"/>
      <c r="M1069" s="254"/>
      <c r="N1069" s="254"/>
      <c r="O1069" s="254"/>
      <c r="P1069" s="254"/>
      <c r="Q1069" s="254"/>
      <c r="R1069" s="254"/>
      <c r="S1069" s="254"/>
      <c r="T1069" s="254"/>
      <c r="U1069" s="254"/>
      <c r="V1069" s="254"/>
      <c r="W1069" s="254"/>
      <c r="X1069" s="254"/>
      <c r="Y1069" s="254"/>
      <c r="Z1069" s="254"/>
      <c r="AA1069" s="254"/>
      <c r="AB1069" s="254"/>
      <c r="AC1069" s="254"/>
      <c r="AD1069" s="254"/>
      <c r="AE1069" s="255"/>
      <c r="AF1069" s="255"/>
      <c r="AG1069" s="255"/>
      <c r="AH1069" s="255"/>
      <c r="AI1069" s="255"/>
      <c r="AJ1069" s="255"/>
      <c r="AK1069" s="255"/>
      <c r="AL1069" s="255"/>
      <c r="AM1069" s="255"/>
      <c r="AN1069" s="255"/>
      <c r="AO1069" s="254"/>
      <c r="AP1069" s="254"/>
      <c r="AQ1069" s="254"/>
      <c r="AR1069" s="254"/>
      <c r="AS1069" s="254"/>
      <c r="AT1069" s="254"/>
      <c r="AU1069" s="254"/>
      <c r="AW1069" s="283" t="str">
        <f t="shared" si="124"/>
        <v/>
      </c>
      <c r="AX1069" s="283" t="str">
        <f t="shared" si="128"/>
        <v/>
      </c>
      <c r="AY1069" s="283" t="str">
        <f t="shared" si="125"/>
        <v/>
      </c>
      <c r="AZ1069" s="283" t="str">
        <f t="shared" si="126"/>
        <v/>
      </c>
      <c r="BA1069" s="283" t="str">
        <f t="shared" si="127"/>
        <v/>
      </c>
      <c r="BD1069" s="254" t="str">
        <f>IF(W1069="","",IF(F1069="休日",AW1069,IF(F1069="法休",AW1069,VLOOKUP(F1069,カレンダマスタ!$Q$56:$R$69,2,FALSE))))</f>
        <v/>
      </c>
      <c r="BG1069" s="254" t="str">
        <f t="shared" si="129"/>
        <v/>
      </c>
      <c r="BH1069" s="254" t="str">
        <f>IF(AX1069="","",IF(P1069&lt;&gt;"","",IF(BG1069="CS","OK",IF(VLOOKUP(E1069,カレンダマスタ!$A$5:$D$381,4,FALSE)&gt;0,"",IF(OR(AX1069*24&gt;10.84,AZ1069*24&lt;14.5)=TRUE,"×","OK")))))</f>
        <v/>
      </c>
    </row>
    <row r="1070" spans="2:60">
      <c r="B1070" s="111"/>
      <c r="C1070" s="385" t="str">
        <f>IF(STEP!C1070&lt;&gt;"",STEP!C1070,"")</f>
        <v/>
      </c>
      <c r="D1070" s="386" t="str">
        <f>IF(STEP!D1070&lt;&gt;"",STEP!D1070,"")</f>
        <v/>
      </c>
      <c r="E1070" s="387" t="str">
        <f>IF(STEP!E1070&lt;&gt;"",STEP!E1070,"")</f>
        <v/>
      </c>
      <c r="F1070" s="253"/>
      <c r="G1070" s="252"/>
      <c r="H1070" s="254"/>
      <c r="I1070" s="254"/>
      <c r="J1070" s="254"/>
      <c r="K1070" s="254"/>
      <c r="L1070" s="254"/>
      <c r="M1070" s="254"/>
      <c r="N1070" s="254"/>
      <c r="O1070" s="254"/>
      <c r="P1070" s="254"/>
      <c r="Q1070" s="254"/>
      <c r="R1070" s="254"/>
      <c r="S1070" s="254"/>
      <c r="T1070" s="254"/>
      <c r="U1070" s="254"/>
      <c r="V1070" s="254"/>
      <c r="W1070" s="254"/>
      <c r="X1070" s="254"/>
      <c r="Y1070" s="254"/>
      <c r="Z1070" s="254"/>
      <c r="AA1070" s="254"/>
      <c r="AB1070" s="254"/>
      <c r="AC1070" s="254"/>
      <c r="AD1070" s="254"/>
      <c r="AE1070" s="255"/>
      <c r="AF1070" s="255"/>
      <c r="AG1070" s="255"/>
      <c r="AH1070" s="255"/>
      <c r="AI1070" s="255"/>
      <c r="AJ1070" s="255"/>
      <c r="AK1070" s="255"/>
      <c r="AL1070" s="255"/>
      <c r="AM1070" s="255"/>
      <c r="AN1070" s="255"/>
      <c r="AO1070" s="254"/>
      <c r="AP1070" s="254"/>
      <c r="AQ1070" s="254"/>
      <c r="AR1070" s="254"/>
      <c r="AS1070" s="254"/>
      <c r="AT1070" s="254"/>
      <c r="AU1070" s="254"/>
      <c r="AW1070" s="283" t="str">
        <f t="shared" si="124"/>
        <v/>
      </c>
      <c r="AX1070" s="283" t="str">
        <f t="shared" si="128"/>
        <v/>
      </c>
      <c r="AY1070" s="283" t="str">
        <f t="shared" si="125"/>
        <v/>
      </c>
      <c r="AZ1070" s="283" t="str">
        <f t="shared" si="126"/>
        <v/>
      </c>
      <c r="BA1070" s="283" t="str">
        <f t="shared" si="127"/>
        <v/>
      </c>
      <c r="BD1070" s="254" t="str">
        <f>IF(W1070="","",IF(F1070="休日",AW1070,IF(F1070="法休",AW1070,VLOOKUP(F1070,カレンダマスタ!$Q$56:$R$69,2,FALSE))))</f>
        <v/>
      </c>
      <c r="BG1070" s="254" t="str">
        <f t="shared" si="129"/>
        <v/>
      </c>
      <c r="BH1070" s="254" t="str">
        <f>IF(AX1070="","",IF(P1070&lt;&gt;"","",IF(BG1070="CS","OK",IF(VLOOKUP(E1070,カレンダマスタ!$A$5:$D$381,4,FALSE)&gt;0,"",IF(OR(AX1070*24&gt;10.84,AZ1070*24&lt;14.5)=TRUE,"×","OK")))))</f>
        <v/>
      </c>
    </row>
    <row r="1071" spans="2:60">
      <c r="B1071" s="111"/>
      <c r="C1071" s="385" t="str">
        <f>IF(STEP!C1071&lt;&gt;"",STEP!C1071,"")</f>
        <v/>
      </c>
      <c r="D1071" s="386" t="str">
        <f>IF(STEP!D1071&lt;&gt;"",STEP!D1071,"")</f>
        <v/>
      </c>
      <c r="E1071" s="387" t="str">
        <f>IF(STEP!E1071&lt;&gt;"",STEP!E1071,"")</f>
        <v/>
      </c>
      <c r="F1071" s="256"/>
      <c r="G1071" s="257"/>
      <c r="H1071" s="254"/>
      <c r="I1071" s="254"/>
      <c r="J1071" s="254"/>
      <c r="K1071" s="254"/>
      <c r="L1071" s="254"/>
      <c r="M1071" s="254"/>
      <c r="N1071" s="254"/>
      <c r="O1071" s="254"/>
      <c r="P1071" s="254"/>
      <c r="Q1071" s="254"/>
      <c r="R1071" s="254"/>
      <c r="S1071" s="254"/>
      <c r="T1071" s="254"/>
      <c r="U1071" s="254"/>
      <c r="V1071" s="254"/>
      <c r="W1071" s="254"/>
      <c r="X1071" s="254"/>
      <c r="Y1071" s="254"/>
      <c r="Z1071" s="254"/>
      <c r="AA1071" s="254"/>
      <c r="AB1071" s="254"/>
      <c r="AC1071" s="254"/>
      <c r="AD1071" s="254"/>
      <c r="AE1071" s="255"/>
      <c r="AF1071" s="255"/>
      <c r="AG1071" s="255"/>
      <c r="AH1071" s="255"/>
      <c r="AI1071" s="255"/>
      <c r="AJ1071" s="255"/>
      <c r="AK1071" s="255"/>
      <c r="AL1071" s="255"/>
      <c r="AM1071" s="255"/>
      <c r="AN1071" s="255"/>
      <c r="AO1071" s="254"/>
      <c r="AP1071" s="254"/>
      <c r="AQ1071" s="254"/>
      <c r="AR1071" s="254"/>
      <c r="AS1071" s="254"/>
      <c r="AT1071" s="254"/>
      <c r="AU1071" s="254"/>
      <c r="AW1071" s="283" t="str">
        <f t="shared" si="124"/>
        <v/>
      </c>
      <c r="AX1071" s="283" t="str">
        <f t="shared" si="128"/>
        <v/>
      </c>
      <c r="AY1071" s="283" t="str">
        <f t="shared" si="125"/>
        <v/>
      </c>
      <c r="AZ1071" s="283" t="str">
        <f t="shared" si="126"/>
        <v/>
      </c>
      <c r="BA1071" s="283" t="str">
        <f t="shared" si="127"/>
        <v/>
      </c>
      <c r="BD1071" s="254" t="str">
        <f>IF(W1071="","",IF(F1071="休日",AW1071,IF(F1071="法休",AW1071,VLOOKUP(F1071,カレンダマスタ!$Q$56:$R$69,2,FALSE))))</f>
        <v/>
      </c>
      <c r="BG1071" s="254" t="str">
        <f t="shared" si="129"/>
        <v/>
      </c>
      <c r="BH1071" s="254" t="str">
        <f>IF(AX1071="","",IF(P1071&lt;&gt;"","",IF(BG1071="CS","OK",IF(VLOOKUP(E1071,カレンダマスタ!$A$5:$D$381,4,FALSE)&gt;0,"",IF(OR(AX1071*24&gt;10.84,AZ1071*24&lt;14.5)=TRUE,"×","OK")))))</f>
        <v/>
      </c>
    </row>
    <row r="1072" spans="2:60">
      <c r="B1072" s="111"/>
      <c r="C1072" s="385" t="str">
        <f>IF(STEP!C1072&lt;&gt;"",STEP!C1072,"")</f>
        <v/>
      </c>
      <c r="D1072" s="386" t="str">
        <f>IF(STEP!D1072&lt;&gt;"",STEP!D1072,"")</f>
        <v/>
      </c>
      <c r="E1072" s="387" t="str">
        <f>IF(STEP!E1072&lt;&gt;"",STEP!E1072,"")</f>
        <v/>
      </c>
      <c r="F1072" s="256"/>
      <c r="G1072" s="257"/>
      <c r="H1072" s="254"/>
      <c r="I1072" s="254"/>
      <c r="J1072" s="254"/>
      <c r="K1072" s="254"/>
      <c r="L1072" s="254"/>
      <c r="M1072" s="254"/>
      <c r="N1072" s="254"/>
      <c r="O1072" s="254"/>
      <c r="P1072" s="254"/>
      <c r="Q1072" s="254"/>
      <c r="R1072" s="254"/>
      <c r="S1072" s="254"/>
      <c r="T1072" s="254"/>
      <c r="U1072" s="254"/>
      <c r="V1072" s="254"/>
      <c r="W1072" s="254"/>
      <c r="X1072" s="254"/>
      <c r="Y1072" s="254"/>
      <c r="Z1072" s="254"/>
      <c r="AA1072" s="254"/>
      <c r="AB1072" s="254"/>
      <c r="AC1072" s="254"/>
      <c r="AD1072" s="254"/>
      <c r="AE1072" s="255"/>
      <c r="AF1072" s="255"/>
      <c r="AG1072" s="255"/>
      <c r="AH1072" s="255"/>
      <c r="AI1072" s="255"/>
      <c r="AJ1072" s="255"/>
      <c r="AK1072" s="255"/>
      <c r="AL1072" s="255"/>
      <c r="AM1072" s="255"/>
      <c r="AN1072" s="255"/>
      <c r="AO1072" s="254"/>
      <c r="AP1072" s="254"/>
      <c r="AQ1072" s="254"/>
      <c r="AR1072" s="254"/>
      <c r="AS1072" s="254"/>
      <c r="AT1072" s="254"/>
      <c r="AU1072" s="254"/>
      <c r="AW1072" s="283" t="str">
        <f t="shared" si="124"/>
        <v/>
      </c>
      <c r="AX1072" s="283" t="str">
        <f t="shared" si="128"/>
        <v/>
      </c>
      <c r="AY1072" s="283" t="str">
        <f t="shared" si="125"/>
        <v/>
      </c>
      <c r="AZ1072" s="283" t="str">
        <f t="shared" si="126"/>
        <v/>
      </c>
      <c r="BA1072" s="283" t="str">
        <f t="shared" si="127"/>
        <v/>
      </c>
      <c r="BD1072" s="254" t="str">
        <f>IF(W1072="","",IF(F1072="休日",AW1072,IF(F1072="法休",AW1072,VLOOKUP(F1072,カレンダマスタ!$Q$56:$R$69,2,FALSE))))</f>
        <v/>
      </c>
      <c r="BG1072" s="254" t="str">
        <f t="shared" si="129"/>
        <v/>
      </c>
      <c r="BH1072" s="254" t="str">
        <f>IF(AX1072="","",IF(P1072&lt;&gt;"","",IF(BG1072="CS","OK",IF(VLOOKUP(E1072,カレンダマスタ!$A$5:$D$381,4,FALSE)&gt;0,"",IF(OR(AX1072*24&gt;10.84,AZ1072*24&lt;14.5)=TRUE,"×","OK")))))</f>
        <v/>
      </c>
    </row>
    <row r="1073" spans="2:60">
      <c r="B1073" s="111"/>
      <c r="C1073" s="388" t="str">
        <f>IF(STEP!C1073&lt;&gt;"",STEP!C1073,"")</f>
        <v/>
      </c>
      <c r="D1073" s="389" t="str">
        <f>IF(STEP!D1073&lt;&gt;"",STEP!D1073,"")</f>
        <v/>
      </c>
      <c r="E1073" s="390" t="str">
        <f>IF(STEP!E1073&lt;&gt;"",STEP!E1073,"")</f>
        <v/>
      </c>
      <c r="F1073" s="259"/>
      <c r="G1073" s="266"/>
      <c r="H1073" s="260"/>
      <c r="I1073" s="260"/>
      <c r="J1073" s="260"/>
      <c r="K1073" s="260"/>
      <c r="L1073" s="260"/>
      <c r="M1073" s="260"/>
      <c r="N1073" s="260"/>
      <c r="O1073" s="260"/>
      <c r="P1073" s="260"/>
      <c r="Q1073" s="260"/>
      <c r="R1073" s="260"/>
      <c r="S1073" s="260"/>
      <c r="T1073" s="260"/>
      <c r="U1073" s="260"/>
      <c r="V1073" s="260"/>
      <c r="W1073" s="260"/>
      <c r="X1073" s="260"/>
      <c r="Y1073" s="260"/>
      <c r="Z1073" s="260"/>
      <c r="AA1073" s="260"/>
      <c r="AB1073" s="260"/>
      <c r="AC1073" s="260"/>
      <c r="AD1073" s="260"/>
      <c r="AE1073" s="261"/>
      <c r="AF1073" s="261"/>
      <c r="AG1073" s="261"/>
      <c r="AH1073" s="261"/>
      <c r="AI1073" s="261"/>
      <c r="AJ1073" s="261"/>
      <c r="AK1073" s="261"/>
      <c r="AL1073" s="261"/>
      <c r="AM1073" s="261"/>
      <c r="AN1073" s="261"/>
      <c r="AO1073" s="260"/>
      <c r="AP1073" s="260"/>
      <c r="AQ1073" s="260"/>
      <c r="AR1073" s="260"/>
      <c r="AS1073" s="260"/>
      <c r="AT1073" s="260"/>
      <c r="AU1073" s="260"/>
      <c r="AW1073" s="284" t="str">
        <f t="shared" si="124"/>
        <v/>
      </c>
      <c r="AX1073" s="284" t="str">
        <f t="shared" si="128"/>
        <v/>
      </c>
      <c r="AY1073" s="284" t="str">
        <f t="shared" si="125"/>
        <v/>
      </c>
      <c r="AZ1073" s="284" t="str">
        <f t="shared" si="126"/>
        <v/>
      </c>
      <c r="BA1073" s="284" t="str">
        <f t="shared" si="127"/>
        <v/>
      </c>
      <c r="BD1073" s="260" t="str">
        <f>IF(W1073="","",IF(F1073="休日",AW1073,IF(F1073="法休",AW1073,VLOOKUP(F1073,カレンダマスタ!$Q$56:$R$69,2,FALSE))))</f>
        <v/>
      </c>
      <c r="BG1073" s="260" t="str">
        <f t="shared" si="129"/>
        <v/>
      </c>
      <c r="BH1073" s="260" t="str">
        <f>IF(AX1073="","",IF(P1073&lt;&gt;"","",IF(BG1073="CS","OK",IF(VLOOKUP(E1073,カレンダマスタ!$A$5:$D$381,4,FALSE)&gt;0,"",IF(OR(AX1073*24&gt;10.84,AZ1073*24&lt;14.5)=TRUE,"×","OK")))))</f>
        <v/>
      </c>
    </row>
    <row r="1074" spans="2:60">
      <c r="B1074" s="111"/>
      <c r="C1074" s="394" t="str">
        <f>IF(STEP!C1074&lt;&gt;"",STEP!C1074,"")</f>
        <v/>
      </c>
      <c r="D1074" s="395" t="str">
        <f>IF(STEP!D1074&lt;&gt;"",STEP!D1074,"")</f>
        <v/>
      </c>
      <c r="E1074" s="396" t="str">
        <f>IF(STEP!E1074&lt;&gt;"",STEP!E1074,"")</f>
        <v/>
      </c>
      <c r="F1074" s="269"/>
      <c r="G1074" s="268"/>
      <c r="H1074" s="270"/>
      <c r="I1074" s="270"/>
      <c r="J1074" s="270"/>
      <c r="K1074" s="270"/>
      <c r="L1074" s="270"/>
      <c r="M1074" s="270"/>
      <c r="N1074" s="270"/>
      <c r="O1074" s="270"/>
      <c r="P1074" s="270"/>
      <c r="Q1074" s="270"/>
      <c r="R1074" s="270"/>
      <c r="S1074" s="270"/>
      <c r="T1074" s="270"/>
      <c r="U1074" s="270"/>
      <c r="V1074" s="270"/>
      <c r="W1074" s="270"/>
      <c r="X1074" s="270"/>
      <c r="Y1074" s="270"/>
      <c r="Z1074" s="270"/>
      <c r="AA1074" s="270"/>
      <c r="AB1074" s="270"/>
      <c r="AC1074" s="270"/>
      <c r="AD1074" s="270"/>
      <c r="AE1074" s="271"/>
      <c r="AF1074" s="271"/>
      <c r="AG1074" s="271"/>
      <c r="AH1074" s="271"/>
      <c r="AI1074" s="271"/>
      <c r="AJ1074" s="271"/>
      <c r="AK1074" s="271"/>
      <c r="AL1074" s="271"/>
      <c r="AM1074" s="271"/>
      <c r="AN1074" s="271"/>
      <c r="AO1074" s="270"/>
      <c r="AP1074" s="270"/>
      <c r="AQ1074" s="270"/>
      <c r="AR1074" s="270"/>
      <c r="AS1074" s="270"/>
      <c r="AT1074" s="270"/>
      <c r="AU1074" s="270"/>
      <c r="AW1074" s="282" t="str">
        <f t="shared" si="124"/>
        <v/>
      </c>
      <c r="AX1074" s="282" t="str">
        <f t="shared" si="128"/>
        <v/>
      </c>
      <c r="AY1074" s="282" t="str">
        <f t="shared" si="125"/>
        <v/>
      </c>
      <c r="AZ1074" s="282" t="str">
        <f t="shared" si="126"/>
        <v/>
      </c>
      <c r="BA1074" s="282" t="str">
        <f t="shared" si="127"/>
        <v/>
      </c>
      <c r="BD1074" s="270" t="str">
        <f>IF(W1074="","",IF(F1074="休日",AW1074,IF(F1074="法休",AW1074,VLOOKUP(F1074,カレンダマスタ!$Q$56:$R$69,2,FALSE))))</f>
        <v/>
      </c>
      <c r="BG1074" s="270" t="str">
        <f t="shared" si="129"/>
        <v/>
      </c>
      <c r="BH1074" s="270" t="str">
        <f>IF(AX1074="","",IF(P1074&lt;&gt;"","",IF(BG1074="CS","OK",IF(VLOOKUP(E1074,カレンダマスタ!$A$5:$D$381,4,FALSE)&gt;0,"",IF(OR(AX1074*24&gt;10.84,AZ1074*24&lt;14.5)=TRUE,"×","OK")))))</f>
        <v/>
      </c>
    </row>
    <row r="1075" spans="2:60">
      <c r="B1075" s="111"/>
      <c r="C1075" s="385" t="str">
        <f>IF(STEP!C1075&lt;&gt;"",STEP!C1075,"")</f>
        <v/>
      </c>
      <c r="D1075" s="386" t="str">
        <f>IF(STEP!D1075&lt;&gt;"",STEP!D1075,"")</f>
        <v/>
      </c>
      <c r="E1075" s="387" t="str">
        <f>IF(STEP!E1075&lt;&gt;"",STEP!E1075,"")</f>
        <v/>
      </c>
      <c r="F1075" s="253"/>
      <c r="G1075" s="252"/>
      <c r="H1075" s="254"/>
      <c r="I1075" s="254"/>
      <c r="J1075" s="254"/>
      <c r="K1075" s="254"/>
      <c r="L1075" s="254"/>
      <c r="M1075" s="254"/>
      <c r="N1075" s="254"/>
      <c r="O1075" s="254"/>
      <c r="P1075" s="254"/>
      <c r="Q1075" s="254"/>
      <c r="R1075" s="254"/>
      <c r="S1075" s="254"/>
      <c r="T1075" s="254"/>
      <c r="U1075" s="254"/>
      <c r="V1075" s="254"/>
      <c r="W1075" s="254"/>
      <c r="X1075" s="254"/>
      <c r="Y1075" s="254"/>
      <c r="Z1075" s="254"/>
      <c r="AA1075" s="254"/>
      <c r="AB1075" s="254"/>
      <c r="AC1075" s="254"/>
      <c r="AD1075" s="254"/>
      <c r="AE1075" s="255"/>
      <c r="AF1075" s="255"/>
      <c r="AG1075" s="255"/>
      <c r="AH1075" s="255"/>
      <c r="AI1075" s="255"/>
      <c r="AJ1075" s="255"/>
      <c r="AK1075" s="255"/>
      <c r="AL1075" s="255"/>
      <c r="AM1075" s="255"/>
      <c r="AN1075" s="255"/>
      <c r="AO1075" s="254"/>
      <c r="AP1075" s="254"/>
      <c r="AQ1075" s="254"/>
      <c r="AR1075" s="254"/>
      <c r="AS1075" s="254"/>
      <c r="AT1075" s="254"/>
      <c r="AU1075" s="254"/>
      <c r="AW1075" s="283" t="str">
        <f t="shared" si="124"/>
        <v/>
      </c>
      <c r="AX1075" s="283" t="str">
        <f t="shared" si="128"/>
        <v/>
      </c>
      <c r="AY1075" s="283" t="str">
        <f t="shared" si="125"/>
        <v/>
      </c>
      <c r="AZ1075" s="283" t="str">
        <f t="shared" si="126"/>
        <v/>
      </c>
      <c r="BA1075" s="283" t="str">
        <f t="shared" si="127"/>
        <v/>
      </c>
      <c r="BD1075" s="254" t="str">
        <f>IF(W1075="","",IF(F1075="休日",AW1075,IF(F1075="法休",AW1075,VLOOKUP(F1075,カレンダマスタ!$Q$56:$R$69,2,FALSE))))</f>
        <v/>
      </c>
      <c r="BG1075" s="254" t="str">
        <f t="shared" si="129"/>
        <v/>
      </c>
      <c r="BH1075" s="254" t="str">
        <f>IF(AX1075="","",IF(P1075&lt;&gt;"","",IF(BG1075="CS","OK",IF(VLOOKUP(E1075,カレンダマスタ!$A$5:$D$381,4,FALSE)&gt;0,"",IF(OR(AX1075*24&gt;10.84,AZ1075*24&lt;14.5)=TRUE,"×","OK")))))</f>
        <v/>
      </c>
    </row>
    <row r="1076" spans="2:60">
      <c r="B1076" s="111"/>
      <c r="C1076" s="397" t="str">
        <f>IF(STEP!C1076&lt;&gt;"",STEP!C1076,"")</f>
        <v/>
      </c>
      <c r="D1076" s="398" t="str">
        <f>IF(STEP!D1076&lt;&gt;"",STEP!D1076,"")</f>
        <v/>
      </c>
      <c r="E1076" s="399" t="str">
        <f>IF(STEP!E1076&lt;&gt;"",STEP!E1076,"")</f>
        <v/>
      </c>
      <c r="F1076" s="273"/>
      <c r="G1076" s="272"/>
      <c r="H1076" s="274"/>
      <c r="I1076" s="274"/>
      <c r="J1076" s="274"/>
      <c r="K1076" s="274"/>
      <c r="L1076" s="274"/>
      <c r="M1076" s="274"/>
      <c r="N1076" s="274"/>
      <c r="O1076" s="274"/>
      <c r="P1076" s="274"/>
      <c r="Q1076" s="274"/>
      <c r="R1076" s="274"/>
      <c r="S1076" s="274"/>
      <c r="T1076" s="274"/>
      <c r="U1076" s="274"/>
      <c r="V1076" s="274"/>
      <c r="W1076" s="274"/>
      <c r="X1076" s="274"/>
      <c r="Y1076" s="274"/>
      <c r="Z1076" s="274"/>
      <c r="AA1076" s="274"/>
      <c r="AB1076" s="274"/>
      <c r="AC1076" s="274"/>
      <c r="AD1076" s="274"/>
      <c r="AE1076" s="275"/>
      <c r="AF1076" s="275"/>
      <c r="AG1076" s="275"/>
      <c r="AH1076" s="275"/>
      <c r="AI1076" s="275"/>
      <c r="AJ1076" s="275"/>
      <c r="AK1076" s="275"/>
      <c r="AL1076" s="275"/>
      <c r="AM1076" s="275"/>
      <c r="AN1076" s="275"/>
      <c r="AO1076" s="274"/>
      <c r="AP1076" s="274"/>
      <c r="AQ1076" s="274"/>
      <c r="AR1076" s="274"/>
      <c r="AS1076" s="274"/>
      <c r="AT1076" s="274"/>
      <c r="AU1076" s="274"/>
      <c r="AW1076" s="286" t="str">
        <f t="shared" si="124"/>
        <v/>
      </c>
      <c r="AX1076" s="286" t="str">
        <f t="shared" si="128"/>
        <v/>
      </c>
      <c r="AY1076" s="286" t="str">
        <f t="shared" si="125"/>
        <v/>
      </c>
      <c r="AZ1076" s="286" t="str">
        <f t="shared" si="126"/>
        <v/>
      </c>
      <c r="BA1076" s="286" t="str">
        <f t="shared" si="127"/>
        <v/>
      </c>
      <c r="BD1076" s="274" t="str">
        <f>IF(W1076="","",IF(F1076="休日",AW1076,IF(F1076="法休",AW1076,VLOOKUP(F1076,カレンダマスタ!$Q$56:$R$69,2,FALSE))))</f>
        <v/>
      </c>
      <c r="BG1076" s="274" t="str">
        <f t="shared" si="129"/>
        <v/>
      </c>
      <c r="BH1076" s="274" t="str">
        <f>IF(AX1076="","",IF(P1076&lt;&gt;"","",IF(BG1076="CS","OK",IF(VLOOKUP(E1076,カレンダマスタ!$A$5:$D$381,4,FALSE)&gt;0,"",IF(OR(AX1076*24&gt;10.84,AZ1076*24&lt;14.5)=TRUE,"×","OK")))))</f>
        <v/>
      </c>
    </row>
    <row r="1077" spans="2:60">
      <c r="B1077" s="111"/>
      <c r="C1077" s="397" t="str">
        <f>IF(STEP!C1077&lt;&gt;"",STEP!C1077,"")</f>
        <v/>
      </c>
      <c r="D1077" s="398" t="str">
        <f>IF(STEP!D1077&lt;&gt;"",STEP!D1077,"")</f>
        <v/>
      </c>
      <c r="E1077" s="399" t="str">
        <f>IF(STEP!E1077&lt;&gt;"",STEP!E1077,"")</f>
        <v/>
      </c>
      <c r="F1077" s="273"/>
      <c r="G1077" s="272"/>
      <c r="H1077" s="274"/>
      <c r="I1077" s="274"/>
      <c r="J1077" s="274"/>
      <c r="K1077" s="274"/>
      <c r="L1077" s="274"/>
      <c r="M1077" s="274"/>
      <c r="N1077" s="274"/>
      <c r="O1077" s="274"/>
      <c r="P1077" s="274"/>
      <c r="Q1077" s="274"/>
      <c r="R1077" s="274"/>
      <c r="S1077" s="274"/>
      <c r="T1077" s="274"/>
      <c r="U1077" s="274"/>
      <c r="V1077" s="274"/>
      <c r="W1077" s="274"/>
      <c r="X1077" s="274"/>
      <c r="Y1077" s="274"/>
      <c r="Z1077" s="274"/>
      <c r="AA1077" s="274"/>
      <c r="AB1077" s="274"/>
      <c r="AC1077" s="274"/>
      <c r="AD1077" s="274"/>
      <c r="AE1077" s="275"/>
      <c r="AF1077" s="275"/>
      <c r="AG1077" s="275"/>
      <c r="AH1077" s="275"/>
      <c r="AI1077" s="275"/>
      <c r="AJ1077" s="275"/>
      <c r="AK1077" s="275"/>
      <c r="AL1077" s="275"/>
      <c r="AM1077" s="275"/>
      <c r="AN1077" s="275"/>
      <c r="AO1077" s="274"/>
      <c r="AP1077" s="274"/>
      <c r="AQ1077" s="274"/>
      <c r="AR1077" s="274"/>
      <c r="AS1077" s="274"/>
      <c r="AT1077" s="274"/>
      <c r="AU1077" s="274"/>
      <c r="AW1077" s="286" t="str">
        <f t="shared" si="124"/>
        <v/>
      </c>
      <c r="AX1077" s="286" t="str">
        <f t="shared" si="128"/>
        <v/>
      </c>
      <c r="AY1077" s="286" t="str">
        <f t="shared" si="125"/>
        <v/>
      </c>
      <c r="AZ1077" s="286" t="str">
        <f t="shared" si="126"/>
        <v/>
      </c>
      <c r="BA1077" s="286" t="str">
        <f t="shared" si="127"/>
        <v/>
      </c>
      <c r="BD1077" s="274" t="str">
        <f>IF(W1077="","",IF(F1077="休日",AW1077,IF(F1077="法休",AW1077,VLOOKUP(F1077,カレンダマスタ!$Q$56:$R$69,2,FALSE))))</f>
        <v/>
      </c>
      <c r="BG1077" s="274" t="str">
        <f t="shared" si="129"/>
        <v/>
      </c>
      <c r="BH1077" s="274" t="str">
        <f>IF(AX1077="","",IF(P1077&lt;&gt;"","",IF(BG1077="CS","OK",IF(VLOOKUP(E1077,カレンダマスタ!$A$5:$D$381,4,FALSE)&gt;0,"",IF(OR(AX1077*24&gt;10.84,AZ1077*24&lt;14.5)=TRUE,"×","OK")))))</f>
        <v/>
      </c>
    </row>
    <row r="1078" spans="2:60">
      <c r="B1078" s="111"/>
      <c r="C1078" s="397" t="str">
        <f>IF(STEP!C1078&lt;&gt;"",STEP!C1078,"")</f>
        <v/>
      </c>
      <c r="D1078" s="398" t="str">
        <f>IF(STEP!D1078&lt;&gt;"",STEP!D1078,"")</f>
        <v/>
      </c>
      <c r="E1078" s="399" t="str">
        <f>IF(STEP!E1078&lt;&gt;"",STEP!E1078,"")</f>
        <v/>
      </c>
      <c r="F1078" s="273"/>
      <c r="G1078" s="272"/>
      <c r="H1078" s="274"/>
      <c r="I1078" s="274"/>
      <c r="J1078" s="274"/>
      <c r="K1078" s="274"/>
      <c r="L1078" s="274"/>
      <c r="M1078" s="274"/>
      <c r="N1078" s="274"/>
      <c r="O1078" s="274"/>
      <c r="P1078" s="274"/>
      <c r="Q1078" s="274"/>
      <c r="R1078" s="274"/>
      <c r="S1078" s="274"/>
      <c r="T1078" s="274"/>
      <c r="U1078" s="274"/>
      <c r="V1078" s="274"/>
      <c r="W1078" s="274"/>
      <c r="X1078" s="274"/>
      <c r="Y1078" s="274"/>
      <c r="Z1078" s="274"/>
      <c r="AA1078" s="274"/>
      <c r="AB1078" s="274"/>
      <c r="AC1078" s="274"/>
      <c r="AD1078" s="274"/>
      <c r="AE1078" s="275"/>
      <c r="AF1078" s="275"/>
      <c r="AG1078" s="275"/>
      <c r="AH1078" s="275"/>
      <c r="AI1078" s="275"/>
      <c r="AJ1078" s="275"/>
      <c r="AK1078" s="275"/>
      <c r="AL1078" s="275"/>
      <c r="AM1078" s="275"/>
      <c r="AN1078" s="275"/>
      <c r="AO1078" s="274"/>
      <c r="AP1078" s="274"/>
      <c r="AQ1078" s="274"/>
      <c r="AR1078" s="274"/>
      <c r="AS1078" s="274"/>
      <c r="AT1078" s="274"/>
      <c r="AU1078" s="274"/>
      <c r="AW1078" s="286" t="str">
        <f t="shared" si="124"/>
        <v/>
      </c>
      <c r="AX1078" s="286" t="str">
        <f t="shared" si="128"/>
        <v/>
      </c>
      <c r="AY1078" s="286" t="str">
        <f t="shared" si="125"/>
        <v/>
      </c>
      <c r="AZ1078" s="286" t="str">
        <f t="shared" si="126"/>
        <v/>
      </c>
      <c r="BA1078" s="286" t="str">
        <f t="shared" si="127"/>
        <v/>
      </c>
      <c r="BD1078" s="274" t="str">
        <f>IF(W1078="","",IF(F1078="休日",AW1078,IF(F1078="法休",AW1078,VLOOKUP(F1078,カレンダマスタ!$Q$56:$R$69,2,FALSE))))</f>
        <v/>
      </c>
      <c r="BG1078" s="274" t="str">
        <f t="shared" si="129"/>
        <v/>
      </c>
      <c r="BH1078" s="274" t="str">
        <f>IF(AX1078="","",IF(P1078&lt;&gt;"","",IF(BG1078="CS","OK",IF(VLOOKUP(E1078,カレンダマスタ!$A$5:$D$381,4,FALSE)&gt;0,"",IF(OR(AX1078*24&gt;10.84,AZ1078*24&lt;14.5)=TRUE,"×","OK")))))</f>
        <v/>
      </c>
    </row>
    <row r="1079" spans="2:60">
      <c r="B1079" s="111"/>
      <c r="C1079" s="397" t="str">
        <f>IF(STEP!C1079&lt;&gt;"",STEP!C1079,"")</f>
        <v/>
      </c>
      <c r="D1079" s="398" t="str">
        <f>IF(STEP!D1079&lt;&gt;"",STEP!D1079,"")</f>
        <v/>
      </c>
      <c r="E1079" s="399" t="str">
        <f>IF(STEP!E1079&lt;&gt;"",STEP!E1079,"")</f>
        <v/>
      </c>
      <c r="F1079" s="273"/>
      <c r="G1079" s="272"/>
      <c r="H1079" s="274"/>
      <c r="I1079" s="274"/>
      <c r="J1079" s="274"/>
      <c r="K1079" s="274"/>
      <c r="L1079" s="274"/>
      <c r="M1079" s="274"/>
      <c r="N1079" s="274"/>
      <c r="O1079" s="274"/>
      <c r="P1079" s="274"/>
      <c r="Q1079" s="274"/>
      <c r="R1079" s="274"/>
      <c r="S1079" s="274"/>
      <c r="T1079" s="274"/>
      <c r="U1079" s="274"/>
      <c r="V1079" s="274"/>
      <c r="W1079" s="274"/>
      <c r="X1079" s="274"/>
      <c r="Y1079" s="274"/>
      <c r="Z1079" s="274"/>
      <c r="AA1079" s="274"/>
      <c r="AB1079" s="274"/>
      <c r="AC1079" s="274"/>
      <c r="AD1079" s="274"/>
      <c r="AE1079" s="275"/>
      <c r="AF1079" s="275"/>
      <c r="AG1079" s="275"/>
      <c r="AH1079" s="275"/>
      <c r="AI1079" s="275"/>
      <c r="AJ1079" s="275"/>
      <c r="AK1079" s="275"/>
      <c r="AL1079" s="275"/>
      <c r="AM1079" s="275"/>
      <c r="AN1079" s="275"/>
      <c r="AO1079" s="274"/>
      <c r="AP1079" s="274"/>
      <c r="AQ1079" s="274"/>
      <c r="AR1079" s="274"/>
      <c r="AS1079" s="274"/>
      <c r="AT1079" s="274"/>
      <c r="AU1079" s="274"/>
      <c r="AW1079" s="286" t="str">
        <f t="shared" si="124"/>
        <v/>
      </c>
      <c r="AX1079" s="286" t="str">
        <f t="shared" si="128"/>
        <v/>
      </c>
      <c r="AY1079" s="286" t="str">
        <f t="shared" si="125"/>
        <v/>
      </c>
      <c r="AZ1079" s="286" t="str">
        <f t="shared" si="126"/>
        <v/>
      </c>
      <c r="BA1079" s="286" t="str">
        <f t="shared" si="127"/>
        <v/>
      </c>
      <c r="BD1079" s="274" t="str">
        <f>IF(W1079="","",IF(F1079="休日",AW1079,IF(F1079="法休",AW1079,VLOOKUP(F1079,カレンダマスタ!$Q$56:$R$69,2,FALSE))))</f>
        <v/>
      </c>
      <c r="BG1079" s="274" t="str">
        <f t="shared" si="129"/>
        <v/>
      </c>
      <c r="BH1079" s="274" t="str">
        <f>IF(AX1079="","",IF(P1079&lt;&gt;"","",IF(BG1079="CS","OK",IF(VLOOKUP(E1079,カレンダマスタ!$A$5:$D$381,4,FALSE)&gt;0,"",IF(OR(AX1079*24&gt;10.84,AZ1079*24&lt;14.5)=TRUE,"×","OK")))))</f>
        <v/>
      </c>
    </row>
    <row r="1080" spans="2:60" ht="13.8" thickBot="1">
      <c r="B1080" s="161"/>
      <c r="C1080" s="400" t="str">
        <f>IF(STEP!C1080&lt;&gt;"",STEP!C1080,"")</f>
        <v/>
      </c>
      <c r="D1080" s="401" t="str">
        <f>IF(STEP!D1080&lt;&gt;"",STEP!D1080,"")</f>
        <v/>
      </c>
      <c r="E1080" s="402" t="str">
        <f>IF(STEP!E1080&lt;&gt;"",STEP!E1080,"")</f>
        <v/>
      </c>
      <c r="F1080" s="277"/>
      <c r="G1080" s="276"/>
      <c r="H1080" s="278"/>
      <c r="I1080" s="278"/>
      <c r="J1080" s="278"/>
      <c r="K1080" s="278"/>
      <c r="L1080" s="278"/>
      <c r="M1080" s="278"/>
      <c r="N1080" s="278"/>
      <c r="O1080" s="278"/>
      <c r="P1080" s="278"/>
      <c r="Q1080" s="278"/>
      <c r="R1080" s="278"/>
      <c r="S1080" s="278"/>
      <c r="T1080" s="278"/>
      <c r="U1080" s="278"/>
      <c r="V1080" s="278"/>
      <c r="W1080" s="278"/>
      <c r="X1080" s="278"/>
      <c r="Y1080" s="278"/>
      <c r="Z1080" s="278"/>
      <c r="AA1080" s="278"/>
      <c r="AB1080" s="278"/>
      <c r="AC1080" s="278"/>
      <c r="AD1080" s="278"/>
      <c r="AE1080" s="279"/>
      <c r="AF1080" s="279"/>
      <c r="AG1080" s="279"/>
      <c r="AH1080" s="279"/>
      <c r="AI1080" s="279"/>
      <c r="AJ1080" s="279"/>
      <c r="AK1080" s="279"/>
      <c r="AL1080" s="279"/>
      <c r="AM1080" s="279"/>
      <c r="AN1080" s="279"/>
      <c r="AO1080" s="278"/>
      <c r="AP1080" s="278"/>
      <c r="AQ1080" s="278"/>
      <c r="AR1080" s="278"/>
      <c r="AS1080" s="278"/>
      <c r="AT1080" s="278"/>
      <c r="AU1080" s="278"/>
      <c r="AW1080" s="287" t="str">
        <f t="shared" si="124"/>
        <v/>
      </c>
      <c r="AX1080" s="287" t="str">
        <f t="shared" si="128"/>
        <v/>
      </c>
      <c r="AY1080" s="287" t="str">
        <f t="shared" si="125"/>
        <v/>
      </c>
      <c r="AZ1080" s="287" t="str">
        <f t="shared" si="126"/>
        <v/>
      </c>
      <c r="BA1080" s="287" t="str">
        <f t="shared" si="127"/>
        <v/>
      </c>
      <c r="BD1080" s="278" t="str">
        <f>IF(W1080="","",IF(F1080="休日",AW1080,IF(F1080="法休",AW1080,VLOOKUP(F1080,カレンダマスタ!$Q$56:$R$69,2,FALSE))))</f>
        <v/>
      </c>
      <c r="BG1080" s="278" t="str">
        <f t="shared" si="129"/>
        <v/>
      </c>
      <c r="BH1080" s="278" t="str">
        <f>IF(AX1080="","",IF(P1080&lt;&gt;"","",IF(BG1080="CS","OK",IF(VLOOKUP(E1080,カレンダマスタ!$A$5:$D$381,4,FALSE)&gt;0,"",IF(OR(AX1080*24&gt;10.84,AZ1080*24&lt;14.5)=TRUE,"×","OK")))))</f>
        <v/>
      </c>
    </row>
    <row r="1081" spans="2:60">
      <c r="B1081" s="323"/>
      <c r="C1081" s="366"/>
      <c r="D1081" s="367"/>
      <c r="E1081" s="368"/>
      <c r="F1081" s="367"/>
      <c r="G1081" s="366"/>
      <c r="H1081" s="369"/>
      <c r="I1081" s="369"/>
      <c r="J1081" s="369"/>
      <c r="K1081" s="369"/>
      <c r="L1081" s="369"/>
      <c r="M1081" s="369"/>
      <c r="N1081" s="369"/>
      <c r="O1081" s="369"/>
      <c r="P1081" s="369"/>
      <c r="Q1081" s="369"/>
      <c r="R1081" s="369"/>
      <c r="S1081" s="369"/>
      <c r="T1081" s="369"/>
      <c r="U1081" s="369"/>
      <c r="V1081" s="369"/>
      <c r="W1081" s="369"/>
      <c r="X1081" s="369"/>
      <c r="Y1081" s="369"/>
      <c r="Z1081" s="369"/>
      <c r="AA1081" s="369"/>
      <c r="AB1081" s="369"/>
      <c r="AC1081" s="369"/>
      <c r="AD1081" s="369"/>
      <c r="AE1081" s="370"/>
      <c r="AF1081" s="370"/>
      <c r="AG1081" s="370"/>
      <c r="AH1081" s="370"/>
      <c r="AI1081" s="370"/>
      <c r="AJ1081" s="370"/>
      <c r="AK1081" s="370"/>
      <c r="AL1081" s="370"/>
      <c r="AM1081" s="370"/>
      <c r="AN1081" s="370"/>
      <c r="AO1081" s="369"/>
      <c r="AP1081" s="369"/>
      <c r="AQ1081" s="369"/>
      <c r="AR1081" s="369"/>
      <c r="AS1081" s="369"/>
      <c r="AT1081" s="369"/>
      <c r="AU1081" s="369"/>
      <c r="AW1081" s="363"/>
      <c r="AX1081" s="363"/>
      <c r="AY1081" s="363"/>
      <c r="AZ1081" s="363"/>
      <c r="BA1081" s="363"/>
      <c r="BD1081" s="369" t="str">
        <f>IF(W1081="","",IF(F1081="休日",AW1081,IF(F1081="法休",AW1081,VLOOKUP(F1081,カレンダマスタ!$Q$56:$R$69,2,FALSE))))</f>
        <v/>
      </c>
      <c r="BG1081" s="369"/>
      <c r="BH1081" s="369"/>
    </row>
    <row r="1082" spans="2:60">
      <c r="B1082" s="323"/>
      <c r="C1082" s="371"/>
      <c r="D1082" s="372"/>
      <c r="E1082" s="373"/>
      <c r="F1082" s="372"/>
      <c r="G1082" s="371"/>
      <c r="H1082" s="374"/>
      <c r="I1082" s="374"/>
      <c r="J1082" s="374"/>
      <c r="K1082" s="374"/>
      <c r="L1082" s="374"/>
      <c r="M1082" s="374"/>
      <c r="N1082" s="374"/>
      <c r="O1082" s="374"/>
      <c r="P1082" s="374"/>
      <c r="Q1082" s="374"/>
      <c r="R1082" s="374"/>
      <c r="S1082" s="374"/>
      <c r="T1082" s="374"/>
      <c r="U1082" s="374"/>
      <c r="V1082" s="374"/>
      <c r="W1082" s="374"/>
      <c r="X1082" s="374"/>
      <c r="Y1082" s="374"/>
      <c r="Z1082" s="374"/>
      <c r="AA1082" s="374"/>
      <c r="AB1082" s="374"/>
      <c r="AC1082" s="374"/>
      <c r="AD1082" s="374"/>
      <c r="AE1082" s="375"/>
      <c r="AF1082" s="375"/>
      <c r="AG1082" s="375"/>
      <c r="AH1082" s="375"/>
      <c r="AI1082" s="375"/>
      <c r="AJ1082" s="375"/>
      <c r="AK1082" s="375"/>
      <c r="AL1082" s="375"/>
      <c r="AM1082" s="375"/>
      <c r="AN1082" s="375"/>
      <c r="AO1082" s="374"/>
      <c r="AP1082" s="374"/>
      <c r="AQ1082" s="374"/>
      <c r="AR1082" s="374"/>
      <c r="AS1082" s="374"/>
      <c r="AT1082" s="374"/>
      <c r="AU1082" s="374"/>
      <c r="AW1082" s="363"/>
      <c r="AX1082" s="363"/>
      <c r="AY1082" s="363"/>
      <c r="AZ1082" s="363"/>
      <c r="BA1082" s="363"/>
      <c r="BD1082" s="374" t="str">
        <f>IF(W1082="","",IF(F1082="休日",AW1082,IF(F1082="法休",AW1082,VLOOKUP(F1082,カレンダマスタ!$Q$56:$R$69,2,FALSE))))</f>
        <v/>
      </c>
      <c r="BG1082" s="374"/>
      <c r="BH1082" s="374"/>
    </row>
    <row r="1083" spans="2:60">
      <c r="B1083" s="323"/>
      <c r="C1083" s="371"/>
      <c r="D1083" s="372"/>
      <c r="E1083" s="373"/>
      <c r="F1083" s="372"/>
      <c r="G1083" s="371"/>
      <c r="H1083" s="374"/>
      <c r="I1083" s="374"/>
      <c r="J1083" s="374"/>
      <c r="K1083" s="374"/>
      <c r="L1083" s="374"/>
      <c r="M1083" s="374"/>
      <c r="N1083" s="374"/>
      <c r="O1083" s="374"/>
      <c r="P1083" s="374"/>
      <c r="Q1083" s="374"/>
      <c r="R1083" s="374"/>
      <c r="S1083" s="374"/>
      <c r="T1083" s="374"/>
      <c r="U1083" s="374"/>
      <c r="V1083" s="374"/>
      <c r="W1083" s="374"/>
      <c r="X1083" s="374"/>
      <c r="Y1083" s="374"/>
      <c r="Z1083" s="374"/>
      <c r="AA1083" s="374"/>
      <c r="AB1083" s="374"/>
      <c r="AC1083" s="374"/>
      <c r="AD1083" s="374"/>
      <c r="AE1083" s="375"/>
      <c r="AF1083" s="375"/>
      <c r="AG1083" s="375"/>
      <c r="AH1083" s="375"/>
      <c r="AI1083" s="375"/>
      <c r="AJ1083" s="375"/>
      <c r="AK1083" s="375"/>
      <c r="AL1083" s="375"/>
      <c r="AM1083" s="375"/>
      <c r="AN1083" s="375"/>
      <c r="AO1083" s="374"/>
      <c r="AP1083" s="374"/>
      <c r="AQ1083" s="374"/>
      <c r="AR1083" s="374"/>
      <c r="AS1083" s="374"/>
      <c r="AT1083" s="374"/>
      <c r="AU1083" s="374"/>
      <c r="AW1083" s="363"/>
      <c r="AX1083" s="363"/>
      <c r="AY1083" s="363"/>
      <c r="AZ1083" s="363"/>
      <c r="BA1083" s="363"/>
      <c r="BD1083" s="374" t="str">
        <f>IF(W1083="","",IF(F1083="休日",AW1083,IF(F1083="法休",AW1083,VLOOKUP(F1083,カレンダマスタ!$Q$56:$R$69,2,FALSE))))</f>
        <v/>
      </c>
      <c r="BG1083" s="374"/>
      <c r="BH1083" s="374"/>
    </row>
    <row r="1084" spans="2:60">
      <c r="B1084" s="323"/>
      <c r="C1084" s="371"/>
      <c r="D1084" s="372"/>
      <c r="E1084" s="373"/>
      <c r="F1084" s="372"/>
      <c r="G1084" s="371"/>
      <c r="H1084" s="374"/>
      <c r="I1084" s="374"/>
      <c r="J1084" s="374"/>
      <c r="K1084" s="374"/>
      <c r="L1084" s="374"/>
      <c r="M1084" s="374"/>
      <c r="N1084" s="374"/>
      <c r="O1084" s="374"/>
      <c r="P1084" s="374"/>
      <c r="Q1084" s="374"/>
      <c r="R1084" s="374"/>
      <c r="S1084" s="374"/>
      <c r="T1084" s="374"/>
      <c r="U1084" s="374"/>
      <c r="V1084" s="374"/>
      <c r="W1084" s="374"/>
      <c r="X1084" s="374"/>
      <c r="Y1084" s="374"/>
      <c r="Z1084" s="374"/>
      <c r="AA1084" s="374"/>
      <c r="AB1084" s="374"/>
      <c r="AC1084" s="374"/>
      <c r="AD1084" s="374"/>
      <c r="AE1084" s="375"/>
      <c r="AF1084" s="375"/>
      <c r="AG1084" s="375"/>
      <c r="AH1084" s="375"/>
      <c r="AI1084" s="375"/>
      <c r="AJ1084" s="375"/>
      <c r="AK1084" s="375"/>
      <c r="AL1084" s="375"/>
      <c r="AM1084" s="375"/>
      <c r="AN1084" s="375"/>
      <c r="AO1084" s="374"/>
      <c r="AP1084" s="374"/>
      <c r="AQ1084" s="374"/>
      <c r="AR1084" s="374"/>
      <c r="AS1084" s="374"/>
      <c r="AT1084" s="374"/>
      <c r="AU1084" s="374"/>
      <c r="AW1084" s="363"/>
      <c r="AX1084" s="363"/>
      <c r="AY1084" s="363"/>
      <c r="AZ1084" s="363"/>
      <c r="BA1084" s="363"/>
      <c r="BD1084" s="374" t="str">
        <f>IF(W1084="","",IF(F1084="休日",AW1084,IF(F1084="法休",AW1084,VLOOKUP(F1084,カレンダマスタ!$Q$56:$R$69,2,FALSE))))</f>
        <v/>
      </c>
      <c r="BG1084" s="374"/>
      <c r="BH1084" s="374"/>
    </row>
    <row r="1085" spans="2:60">
      <c r="B1085" s="323"/>
      <c r="C1085" s="371"/>
      <c r="D1085" s="372"/>
      <c r="E1085" s="373"/>
      <c r="F1085" s="372"/>
      <c r="G1085" s="371"/>
      <c r="H1085" s="374"/>
      <c r="I1085" s="374"/>
      <c r="J1085" s="374"/>
      <c r="K1085" s="374"/>
      <c r="L1085" s="374"/>
      <c r="M1085" s="374"/>
      <c r="N1085" s="374"/>
      <c r="O1085" s="374"/>
      <c r="P1085" s="374"/>
      <c r="Q1085" s="374"/>
      <c r="R1085" s="374"/>
      <c r="S1085" s="374"/>
      <c r="T1085" s="374"/>
      <c r="U1085" s="374"/>
      <c r="V1085" s="374"/>
      <c r="W1085" s="374"/>
      <c r="X1085" s="374"/>
      <c r="Y1085" s="374"/>
      <c r="Z1085" s="374"/>
      <c r="AA1085" s="374"/>
      <c r="AB1085" s="374"/>
      <c r="AC1085" s="374"/>
      <c r="AD1085" s="374"/>
      <c r="AE1085" s="375"/>
      <c r="AF1085" s="375"/>
      <c r="AG1085" s="375"/>
      <c r="AH1085" s="375"/>
      <c r="AI1085" s="375"/>
      <c r="AJ1085" s="375"/>
      <c r="AK1085" s="375"/>
      <c r="AL1085" s="375"/>
      <c r="AM1085" s="375"/>
      <c r="AN1085" s="375"/>
      <c r="AO1085" s="374"/>
      <c r="AP1085" s="374"/>
      <c r="AQ1085" s="374"/>
      <c r="AR1085" s="374"/>
      <c r="AS1085" s="374"/>
      <c r="AT1085" s="374"/>
      <c r="AU1085" s="374"/>
      <c r="AW1085" s="363"/>
      <c r="AX1085" s="363"/>
      <c r="AY1085" s="363"/>
      <c r="AZ1085" s="363"/>
      <c r="BA1085" s="363"/>
      <c r="BD1085" s="374" t="str">
        <f>IF(W1085="","",IF(F1085="休日",AW1085,IF(F1085="法休",AW1085,VLOOKUP(F1085,カレンダマスタ!$Q$56:$R$69,2,FALSE))))</f>
        <v/>
      </c>
      <c r="BG1085" s="374"/>
      <c r="BH1085" s="374"/>
    </row>
    <row r="1086" spans="2:60">
      <c r="B1086" s="323"/>
      <c r="C1086" s="371"/>
      <c r="D1086" s="372"/>
      <c r="E1086" s="373"/>
      <c r="F1086" s="372"/>
      <c r="G1086" s="371"/>
      <c r="H1086" s="374"/>
      <c r="I1086" s="374"/>
      <c r="J1086" s="374"/>
      <c r="K1086" s="374"/>
      <c r="L1086" s="374"/>
      <c r="M1086" s="374"/>
      <c r="N1086" s="374"/>
      <c r="O1086" s="374"/>
      <c r="P1086" s="374"/>
      <c r="Q1086" s="374"/>
      <c r="R1086" s="374"/>
      <c r="S1086" s="374"/>
      <c r="T1086" s="374"/>
      <c r="U1086" s="374"/>
      <c r="V1086" s="374"/>
      <c r="W1086" s="374"/>
      <c r="X1086" s="374"/>
      <c r="Y1086" s="374"/>
      <c r="Z1086" s="374"/>
      <c r="AA1086" s="374"/>
      <c r="AB1086" s="374"/>
      <c r="AC1086" s="374"/>
      <c r="AD1086" s="374"/>
      <c r="AE1086" s="375"/>
      <c r="AF1086" s="375"/>
      <c r="AG1086" s="375"/>
      <c r="AH1086" s="375"/>
      <c r="AI1086" s="375"/>
      <c r="AJ1086" s="375"/>
      <c r="AK1086" s="375"/>
      <c r="AL1086" s="375"/>
      <c r="AM1086" s="375"/>
      <c r="AN1086" s="375"/>
      <c r="AO1086" s="374"/>
      <c r="AP1086" s="374"/>
      <c r="AQ1086" s="374"/>
      <c r="AR1086" s="374"/>
      <c r="AS1086" s="374"/>
      <c r="AT1086" s="374"/>
      <c r="AU1086" s="374"/>
      <c r="AW1086" s="363"/>
      <c r="AX1086" s="363"/>
      <c r="AY1086" s="363"/>
      <c r="AZ1086" s="363"/>
      <c r="BA1086" s="363"/>
      <c r="BD1086" s="374" t="str">
        <f>IF(W1086="","",IF(F1086="休日",AW1086,IF(F1086="法休",AW1086,VLOOKUP(F1086,カレンダマスタ!$Q$56:$R$69,2,FALSE))))</f>
        <v/>
      </c>
      <c r="BG1086" s="374"/>
      <c r="BH1086" s="374"/>
    </row>
    <row r="1087" spans="2:60">
      <c r="B1087" s="323"/>
      <c r="C1087" s="371"/>
      <c r="D1087" s="372"/>
      <c r="E1087" s="373"/>
      <c r="F1087" s="372"/>
      <c r="G1087" s="371"/>
      <c r="H1087" s="374"/>
      <c r="I1087" s="374"/>
      <c r="J1087" s="374"/>
      <c r="K1087" s="374"/>
      <c r="L1087" s="374"/>
      <c r="M1087" s="374"/>
      <c r="N1087" s="374"/>
      <c r="O1087" s="374"/>
      <c r="P1087" s="374"/>
      <c r="Q1087" s="374"/>
      <c r="R1087" s="374"/>
      <c r="S1087" s="374"/>
      <c r="T1087" s="374"/>
      <c r="U1087" s="374"/>
      <c r="V1087" s="374"/>
      <c r="W1087" s="374"/>
      <c r="X1087" s="374"/>
      <c r="Y1087" s="374"/>
      <c r="Z1087" s="374"/>
      <c r="AA1087" s="374"/>
      <c r="AB1087" s="374"/>
      <c r="AC1087" s="374"/>
      <c r="AD1087" s="374"/>
      <c r="AE1087" s="375"/>
      <c r="AF1087" s="375"/>
      <c r="AG1087" s="375"/>
      <c r="AH1087" s="375"/>
      <c r="AI1087" s="375"/>
      <c r="AJ1087" s="375"/>
      <c r="AK1087" s="375"/>
      <c r="AL1087" s="375"/>
      <c r="AM1087" s="375"/>
      <c r="AN1087" s="375"/>
      <c r="AO1087" s="374"/>
      <c r="AP1087" s="374"/>
      <c r="AQ1087" s="374"/>
      <c r="AR1087" s="374"/>
      <c r="AS1087" s="374"/>
      <c r="AT1087" s="374"/>
      <c r="AU1087" s="374"/>
      <c r="AW1087" s="363"/>
      <c r="AX1087" s="363"/>
      <c r="AY1087" s="363"/>
      <c r="AZ1087" s="363"/>
      <c r="BA1087" s="363"/>
      <c r="BD1087" s="374" t="str">
        <f>IF(W1087="","",IF(F1087="休日",AW1087,IF(F1087="法休",AW1087,VLOOKUP(F1087,カレンダマスタ!$Q$56:$R$69,2,FALSE))))</f>
        <v/>
      </c>
      <c r="BG1087" s="374"/>
      <c r="BH1087" s="374"/>
    </row>
    <row r="1088" spans="2:60">
      <c r="B1088" s="323"/>
      <c r="C1088" s="371"/>
      <c r="D1088" s="372"/>
      <c r="E1088" s="373"/>
      <c r="F1088" s="372"/>
      <c r="G1088" s="371"/>
      <c r="H1088" s="374"/>
      <c r="I1088" s="374"/>
      <c r="J1088" s="374"/>
      <c r="K1088" s="374"/>
      <c r="L1088" s="374"/>
      <c r="M1088" s="374"/>
      <c r="N1088" s="374"/>
      <c r="O1088" s="374"/>
      <c r="P1088" s="374"/>
      <c r="Q1088" s="374"/>
      <c r="R1088" s="374"/>
      <c r="S1088" s="374"/>
      <c r="T1088" s="374"/>
      <c r="U1088" s="374"/>
      <c r="V1088" s="374"/>
      <c r="W1088" s="374"/>
      <c r="X1088" s="374"/>
      <c r="Y1088" s="374"/>
      <c r="Z1088" s="374"/>
      <c r="AA1088" s="374"/>
      <c r="AB1088" s="374"/>
      <c r="AC1088" s="374"/>
      <c r="AD1088" s="374"/>
      <c r="AE1088" s="375"/>
      <c r="AF1088" s="375"/>
      <c r="AG1088" s="375"/>
      <c r="AH1088" s="375"/>
      <c r="AI1088" s="375"/>
      <c r="AJ1088" s="375"/>
      <c r="AK1088" s="375"/>
      <c r="AL1088" s="375"/>
      <c r="AM1088" s="375"/>
      <c r="AN1088" s="375"/>
      <c r="AO1088" s="374"/>
      <c r="AP1088" s="374"/>
      <c r="AQ1088" s="374"/>
      <c r="AR1088" s="374"/>
      <c r="AS1088" s="374"/>
      <c r="AT1088" s="374"/>
      <c r="AU1088" s="374"/>
      <c r="AW1088" s="363"/>
      <c r="AX1088" s="363"/>
      <c r="AY1088" s="363"/>
      <c r="AZ1088" s="363"/>
      <c r="BA1088" s="363"/>
      <c r="BD1088" s="374" t="str">
        <f>IF(W1088="","",IF(F1088="休日",AW1088,IF(F1088="法休",AW1088,VLOOKUP(F1088,カレンダマスタ!$Q$56:$R$69,2,FALSE))))</f>
        <v/>
      </c>
      <c r="BG1088" s="374"/>
      <c r="BH1088" s="374"/>
    </row>
    <row r="1089" spans="2:60">
      <c r="B1089" s="323"/>
      <c r="C1089" s="371"/>
      <c r="D1089" s="372"/>
      <c r="E1089" s="373"/>
      <c r="F1089" s="372"/>
      <c r="G1089" s="371"/>
      <c r="H1089" s="374"/>
      <c r="I1089" s="374"/>
      <c r="J1089" s="374"/>
      <c r="K1089" s="374"/>
      <c r="L1089" s="374"/>
      <c r="M1089" s="374"/>
      <c r="N1089" s="374"/>
      <c r="O1089" s="374"/>
      <c r="P1089" s="374"/>
      <c r="Q1089" s="374"/>
      <c r="R1089" s="374"/>
      <c r="S1089" s="374"/>
      <c r="T1089" s="374"/>
      <c r="U1089" s="374"/>
      <c r="V1089" s="374"/>
      <c r="W1089" s="374"/>
      <c r="X1089" s="374"/>
      <c r="Y1089" s="374"/>
      <c r="Z1089" s="374"/>
      <c r="AA1089" s="374"/>
      <c r="AB1089" s="374"/>
      <c r="AC1089" s="374"/>
      <c r="AD1089" s="374"/>
      <c r="AE1089" s="375"/>
      <c r="AF1089" s="375"/>
      <c r="AG1089" s="375"/>
      <c r="AH1089" s="375"/>
      <c r="AI1089" s="375"/>
      <c r="AJ1089" s="375"/>
      <c r="AK1089" s="375"/>
      <c r="AL1089" s="375"/>
      <c r="AM1089" s="375"/>
      <c r="AN1089" s="375"/>
      <c r="AO1089" s="374"/>
      <c r="AP1089" s="374"/>
      <c r="AQ1089" s="374"/>
      <c r="AR1089" s="374"/>
      <c r="AS1089" s="374"/>
      <c r="AT1089" s="374"/>
      <c r="AU1089" s="374"/>
      <c r="AW1089" s="363"/>
      <c r="AX1089" s="363"/>
      <c r="AY1089" s="363"/>
      <c r="AZ1089" s="363"/>
      <c r="BA1089" s="363"/>
      <c r="BD1089" s="374" t="str">
        <f>IF(W1089="","",IF(F1089="休日",AW1089,IF(F1089="法休",AW1089,VLOOKUP(F1089,カレンダマスタ!$Q$56:$R$69,2,FALSE))))</f>
        <v/>
      </c>
      <c r="BG1089" s="374"/>
      <c r="BH1089" s="374"/>
    </row>
    <row r="1090" spans="2:60" ht="13.8" thickBot="1">
      <c r="B1090" s="329"/>
      <c r="C1090" s="377"/>
      <c r="D1090" s="378"/>
      <c r="E1090" s="379"/>
      <c r="F1090" s="378"/>
      <c r="G1090" s="377"/>
      <c r="H1090" s="380"/>
      <c r="I1090" s="380"/>
      <c r="J1090" s="380"/>
      <c r="K1090" s="380"/>
      <c r="L1090" s="380"/>
      <c r="M1090" s="380"/>
      <c r="N1090" s="380"/>
      <c r="O1090" s="380"/>
      <c r="P1090" s="380"/>
      <c r="Q1090" s="380"/>
      <c r="R1090" s="380"/>
      <c r="S1090" s="380"/>
      <c r="T1090" s="380"/>
      <c r="U1090" s="380"/>
      <c r="V1090" s="380"/>
      <c r="W1090" s="380"/>
      <c r="X1090" s="380"/>
      <c r="Y1090" s="380"/>
      <c r="Z1090" s="380"/>
      <c r="AA1090" s="380"/>
      <c r="AB1090" s="380"/>
      <c r="AC1090" s="380"/>
      <c r="AD1090" s="380"/>
      <c r="AE1090" s="381"/>
      <c r="AF1090" s="381"/>
      <c r="AG1090" s="381"/>
      <c r="AH1090" s="381"/>
      <c r="AI1090" s="381"/>
      <c r="AJ1090" s="381"/>
      <c r="AK1090" s="381"/>
      <c r="AL1090" s="381"/>
      <c r="AM1090" s="381"/>
      <c r="AN1090" s="381"/>
      <c r="AO1090" s="380"/>
      <c r="AP1090" s="380"/>
      <c r="AQ1090" s="380"/>
      <c r="AR1090" s="380"/>
      <c r="AS1090" s="380"/>
      <c r="AT1090" s="380"/>
      <c r="AU1090" s="380"/>
      <c r="AW1090" s="364"/>
      <c r="AX1090" s="364"/>
      <c r="AY1090" s="364"/>
      <c r="AZ1090" s="364"/>
      <c r="BA1090" s="364"/>
      <c r="BD1090" s="380" t="str">
        <f>IF(W1090="","",IF(F1090="休日",AW1090,IF(F1090="法休",AW1090,VLOOKUP(F1090,カレンダマスタ!$Q$56:$R$69,2,FALSE))))</f>
        <v/>
      </c>
      <c r="BG1090" s="380"/>
      <c r="BH1090" s="380"/>
    </row>
    <row r="1091" spans="2:60">
      <c r="B1091" s="176">
        <f>B1046+1</f>
        <v>25</v>
      </c>
      <c r="C1091" s="403" t="str">
        <f>IF(STEP!C1091&lt;&gt;"",STEP!C1091,"")</f>
        <v/>
      </c>
      <c r="D1091" s="383" t="str">
        <f>IF(STEP!D1091&lt;&gt;"",STEP!D1091,"")</f>
        <v/>
      </c>
      <c r="E1091" s="384" t="str">
        <f>IF(STEP!E1091&lt;&gt;"",STEP!E1091,"")</f>
        <v/>
      </c>
      <c r="F1091" s="248"/>
      <c r="G1091" s="249"/>
      <c r="H1091" s="250"/>
      <c r="I1091" s="250"/>
      <c r="J1091" s="250"/>
      <c r="K1091" s="250"/>
      <c r="L1091" s="250"/>
      <c r="M1091" s="250"/>
      <c r="N1091" s="250"/>
      <c r="O1091" s="250"/>
      <c r="P1091" s="250"/>
      <c r="Q1091" s="250"/>
      <c r="R1091" s="250"/>
      <c r="S1091" s="250"/>
      <c r="T1091" s="250"/>
      <c r="U1091" s="250"/>
      <c r="V1091" s="250"/>
      <c r="W1091" s="250"/>
      <c r="X1091" s="250"/>
      <c r="Y1091" s="250"/>
      <c r="Z1091" s="250"/>
      <c r="AA1091" s="250"/>
      <c r="AB1091" s="250"/>
      <c r="AC1091" s="250"/>
      <c r="AD1091" s="250"/>
      <c r="AE1091" s="251"/>
      <c r="AF1091" s="251"/>
      <c r="AG1091" s="251"/>
      <c r="AH1091" s="251"/>
      <c r="AI1091" s="251"/>
      <c r="AJ1091" s="251"/>
      <c r="AK1091" s="251"/>
      <c r="AL1091" s="251"/>
      <c r="AM1091" s="251"/>
      <c r="AN1091" s="251"/>
      <c r="AO1091" s="250"/>
      <c r="AP1091" s="250"/>
      <c r="AQ1091" s="250"/>
      <c r="AR1091" s="250"/>
      <c r="AS1091" s="250"/>
      <c r="AT1091" s="250"/>
      <c r="AU1091" s="250"/>
      <c r="AW1091" s="282" t="str">
        <f t="shared" ref="AW1091:AW1125" si="130">IF(W1091&lt;&gt;"",IF(W1091&lt;&gt;"",CEILING(IF(J1091&lt;&gt;"",J1091,I1091),$AY$8),""),"")</f>
        <v/>
      </c>
      <c r="AX1091" s="282" t="str">
        <f>IF(W1091&lt;&gt;"",IF(W1091&lt;&gt;"",IF(OR(K1091="早出",AND(BD1091&lt;AW1091,K1091&lt;&gt;"有償遅刻")),AW1091,BD1091),""),"")</f>
        <v/>
      </c>
      <c r="AY1091" s="282" t="str">
        <f t="shared" ref="AY1091:AY1125" si="131">IF(W1091&lt;&gt;"",FLOOR(IF(N1091&lt;&gt;"",N1091,M1091),$AY$8),"")</f>
        <v/>
      </c>
      <c r="AZ1091" s="282" t="str">
        <f t="shared" ref="AZ1091:AZ1125" si="132">IF(W1091&lt;&gt;"",IF(AY1091&lt;&gt;0,AY1091-AR1091,L1091-AR1091),"")</f>
        <v/>
      </c>
      <c r="BA1091" s="282" t="str">
        <f t="shared" ref="BA1091:BA1125" si="133">IF(W1091&lt;&gt;"",W1091,"")</f>
        <v/>
      </c>
      <c r="BD1091" s="250" t="str">
        <f>IF(W1091="","",IF(F1091="休日",AW1091,IF(F1091="法休",AW1091,VLOOKUP(F1091,カレンダマスタ!$Q$56:$R$69,2,FALSE))))</f>
        <v/>
      </c>
      <c r="BG1091" s="250" t="str">
        <f>STEP!AF1091</f>
        <v/>
      </c>
      <c r="BH1091" s="250" t="str">
        <f>IF(AX1091="","",IF(P1091&lt;&gt;"","",IF(BG1091="CS","OK",IF(VLOOKUP(E1091,カレンダマスタ!$A$5:$D$381,4,FALSE)&gt;0,"",IF(OR(AX1091*24&gt;10.84,AZ1091*24&lt;14.5)=TRUE,"×","OK")))))</f>
        <v/>
      </c>
    </row>
    <row r="1092" spans="2:60">
      <c r="B1092" s="111"/>
      <c r="C1092" s="385" t="str">
        <f>IF(STEP!C1092&lt;&gt;"",STEP!C1092,"")</f>
        <v/>
      </c>
      <c r="D1092" s="386" t="str">
        <f>IF(STEP!D1092&lt;&gt;"",STEP!D1092,"")</f>
        <v/>
      </c>
      <c r="E1092" s="387" t="str">
        <f>IF(STEP!E1092&lt;&gt;"",STEP!E1092,"")</f>
        <v/>
      </c>
      <c r="F1092" s="253"/>
      <c r="G1092" s="252"/>
      <c r="H1092" s="254"/>
      <c r="I1092" s="254"/>
      <c r="J1092" s="254"/>
      <c r="K1092" s="254"/>
      <c r="L1092" s="254"/>
      <c r="M1092" s="254"/>
      <c r="N1092" s="254"/>
      <c r="O1092" s="254"/>
      <c r="P1092" s="254"/>
      <c r="Q1092" s="254"/>
      <c r="R1092" s="254"/>
      <c r="S1092" s="254"/>
      <c r="T1092" s="254"/>
      <c r="U1092" s="254"/>
      <c r="V1092" s="254"/>
      <c r="W1092" s="254"/>
      <c r="X1092" s="254"/>
      <c r="Y1092" s="254"/>
      <c r="Z1092" s="254"/>
      <c r="AA1092" s="254"/>
      <c r="AB1092" s="254"/>
      <c r="AC1092" s="254"/>
      <c r="AD1092" s="254"/>
      <c r="AE1092" s="255"/>
      <c r="AF1092" s="255"/>
      <c r="AG1092" s="255"/>
      <c r="AH1092" s="255"/>
      <c r="AI1092" s="255"/>
      <c r="AJ1092" s="255"/>
      <c r="AK1092" s="255"/>
      <c r="AL1092" s="255"/>
      <c r="AM1092" s="255"/>
      <c r="AN1092" s="255"/>
      <c r="AO1092" s="254"/>
      <c r="AP1092" s="254"/>
      <c r="AQ1092" s="254"/>
      <c r="AR1092" s="254"/>
      <c r="AS1092" s="254"/>
      <c r="AT1092" s="254"/>
      <c r="AU1092" s="254"/>
      <c r="AW1092" s="283" t="str">
        <f t="shared" si="130"/>
        <v/>
      </c>
      <c r="AX1092" s="283" t="str">
        <f t="shared" si="128"/>
        <v/>
      </c>
      <c r="AY1092" s="283" t="str">
        <f t="shared" si="131"/>
        <v/>
      </c>
      <c r="AZ1092" s="283" t="str">
        <f t="shared" si="132"/>
        <v/>
      </c>
      <c r="BA1092" s="283" t="str">
        <f t="shared" si="133"/>
        <v/>
      </c>
      <c r="BD1092" s="254" t="str">
        <f>IF(W1092="","",IF(F1092="休日",AW1092,IF(F1092="法休",AW1092,VLOOKUP(F1092,カレンダマスタ!$Q$56:$R$69,2,FALSE))))</f>
        <v/>
      </c>
      <c r="BG1092" s="254" t="str">
        <f>BG1091</f>
        <v/>
      </c>
      <c r="BH1092" s="254" t="str">
        <f>IF(AX1092="","",IF(P1092&lt;&gt;"","",IF(BG1092="CS","OK",IF(VLOOKUP(E1092,カレンダマスタ!$A$5:$D$381,4,FALSE)&gt;0,"",IF(OR(AX1092*24&gt;10.84,AZ1092*24&lt;14.5)=TRUE,"×","OK")))))</f>
        <v/>
      </c>
    </row>
    <row r="1093" spans="2:60">
      <c r="B1093" s="111"/>
      <c r="C1093" s="385" t="str">
        <f>IF(STEP!C1093&lt;&gt;"",STEP!C1093,"")</f>
        <v/>
      </c>
      <c r="D1093" s="386" t="str">
        <f>IF(STEP!D1093&lt;&gt;"",STEP!D1093,"")</f>
        <v/>
      </c>
      <c r="E1093" s="387" t="str">
        <f>IF(STEP!E1093&lt;&gt;"",STEP!E1093,"")</f>
        <v/>
      </c>
      <c r="F1093" s="253"/>
      <c r="G1093" s="252"/>
      <c r="H1093" s="254"/>
      <c r="I1093" s="254"/>
      <c r="J1093" s="254"/>
      <c r="K1093" s="254"/>
      <c r="L1093" s="254"/>
      <c r="M1093" s="254"/>
      <c r="N1093" s="254"/>
      <c r="O1093" s="254"/>
      <c r="P1093" s="254"/>
      <c r="Q1093" s="254"/>
      <c r="R1093" s="254"/>
      <c r="S1093" s="254"/>
      <c r="T1093" s="254"/>
      <c r="U1093" s="254"/>
      <c r="V1093" s="254"/>
      <c r="W1093" s="254"/>
      <c r="X1093" s="254"/>
      <c r="Y1093" s="254"/>
      <c r="Z1093" s="254"/>
      <c r="AA1093" s="254"/>
      <c r="AB1093" s="254"/>
      <c r="AC1093" s="254"/>
      <c r="AD1093" s="254"/>
      <c r="AE1093" s="255"/>
      <c r="AF1093" s="255"/>
      <c r="AG1093" s="255"/>
      <c r="AH1093" s="255"/>
      <c r="AI1093" s="255"/>
      <c r="AJ1093" s="255"/>
      <c r="AK1093" s="255"/>
      <c r="AL1093" s="255"/>
      <c r="AM1093" s="255"/>
      <c r="AN1093" s="255"/>
      <c r="AO1093" s="254"/>
      <c r="AP1093" s="254"/>
      <c r="AQ1093" s="254"/>
      <c r="AR1093" s="254"/>
      <c r="AS1093" s="254"/>
      <c r="AT1093" s="254"/>
      <c r="AU1093" s="254"/>
      <c r="AW1093" s="283" t="str">
        <f t="shared" si="130"/>
        <v/>
      </c>
      <c r="AX1093" s="283" t="str">
        <f t="shared" si="128"/>
        <v/>
      </c>
      <c r="AY1093" s="283" t="str">
        <f t="shared" si="131"/>
        <v/>
      </c>
      <c r="AZ1093" s="283" t="str">
        <f t="shared" si="132"/>
        <v/>
      </c>
      <c r="BA1093" s="283" t="str">
        <f t="shared" si="133"/>
        <v/>
      </c>
      <c r="BD1093" s="254" t="str">
        <f>IF(W1093="","",IF(F1093="休日",AW1093,IF(F1093="法休",AW1093,VLOOKUP(F1093,カレンダマスタ!$Q$56:$R$69,2,FALSE))))</f>
        <v/>
      </c>
      <c r="BG1093" s="254" t="str">
        <f t="shared" si="129"/>
        <v/>
      </c>
      <c r="BH1093" s="254" t="str">
        <f>IF(AX1093="","",IF(P1093&lt;&gt;"","",IF(BG1093="CS","OK",IF(VLOOKUP(E1093,カレンダマスタ!$A$5:$D$381,4,FALSE)&gt;0,"",IF(OR(AX1093*24&gt;10.84,AZ1093*24&lt;14.5)=TRUE,"×","OK")))))</f>
        <v/>
      </c>
    </row>
    <row r="1094" spans="2:60">
      <c r="B1094" s="111"/>
      <c r="C1094" s="385" t="str">
        <f>IF(STEP!C1094&lt;&gt;"",STEP!C1094,"")</f>
        <v/>
      </c>
      <c r="D1094" s="386" t="str">
        <f>IF(STEP!D1094&lt;&gt;"",STEP!D1094,"")</f>
        <v/>
      </c>
      <c r="E1094" s="387" t="str">
        <f>IF(STEP!E1094&lt;&gt;"",STEP!E1094,"")</f>
        <v/>
      </c>
      <c r="F1094" s="256"/>
      <c r="G1094" s="257"/>
      <c r="H1094" s="254"/>
      <c r="I1094" s="254"/>
      <c r="J1094" s="254"/>
      <c r="K1094" s="254"/>
      <c r="L1094" s="254"/>
      <c r="M1094" s="254"/>
      <c r="N1094" s="254"/>
      <c r="O1094" s="254"/>
      <c r="P1094" s="254"/>
      <c r="Q1094" s="254"/>
      <c r="R1094" s="254"/>
      <c r="S1094" s="254"/>
      <c r="T1094" s="254"/>
      <c r="U1094" s="254"/>
      <c r="V1094" s="254"/>
      <c r="W1094" s="254"/>
      <c r="X1094" s="254"/>
      <c r="Y1094" s="254"/>
      <c r="Z1094" s="254"/>
      <c r="AA1094" s="254"/>
      <c r="AB1094" s="254"/>
      <c r="AC1094" s="254"/>
      <c r="AD1094" s="254"/>
      <c r="AE1094" s="255"/>
      <c r="AF1094" s="255"/>
      <c r="AG1094" s="255"/>
      <c r="AH1094" s="255"/>
      <c r="AI1094" s="255"/>
      <c r="AJ1094" s="255"/>
      <c r="AK1094" s="255"/>
      <c r="AL1094" s="255"/>
      <c r="AM1094" s="255"/>
      <c r="AN1094" s="255"/>
      <c r="AO1094" s="254"/>
      <c r="AP1094" s="254"/>
      <c r="AQ1094" s="254"/>
      <c r="AR1094" s="254"/>
      <c r="AS1094" s="254"/>
      <c r="AT1094" s="254"/>
      <c r="AU1094" s="254"/>
      <c r="AW1094" s="283" t="str">
        <f t="shared" si="130"/>
        <v/>
      </c>
      <c r="AX1094" s="283" t="str">
        <f t="shared" si="128"/>
        <v/>
      </c>
      <c r="AY1094" s="283" t="str">
        <f t="shared" si="131"/>
        <v/>
      </c>
      <c r="AZ1094" s="283" t="str">
        <f t="shared" si="132"/>
        <v/>
      </c>
      <c r="BA1094" s="283" t="str">
        <f t="shared" si="133"/>
        <v/>
      </c>
      <c r="BD1094" s="254" t="str">
        <f>IF(W1094="","",IF(F1094="休日",AW1094,IF(F1094="法休",AW1094,VLOOKUP(F1094,カレンダマスタ!$Q$56:$R$69,2,FALSE))))</f>
        <v/>
      </c>
      <c r="BG1094" s="254" t="str">
        <f t="shared" si="129"/>
        <v/>
      </c>
      <c r="BH1094" s="254" t="str">
        <f>IF(AX1094="","",IF(P1094&lt;&gt;"","",IF(BG1094="CS","OK",IF(VLOOKUP(E1094,カレンダマスタ!$A$5:$D$381,4,FALSE)&gt;0,"",IF(OR(AX1094*24&gt;10.84,AZ1094*24&lt;14.5)=TRUE,"×","OK")))))</f>
        <v/>
      </c>
    </row>
    <row r="1095" spans="2:60">
      <c r="B1095" s="111"/>
      <c r="C1095" s="385" t="str">
        <f>IF(STEP!C1095&lt;&gt;"",STEP!C1095,"")</f>
        <v/>
      </c>
      <c r="D1095" s="386" t="str">
        <f>IF(STEP!D1095&lt;&gt;"",STEP!D1095,"")</f>
        <v/>
      </c>
      <c r="E1095" s="387" t="str">
        <f>IF(STEP!E1095&lt;&gt;"",STEP!E1095,"")</f>
        <v/>
      </c>
      <c r="F1095" s="256"/>
      <c r="G1095" s="257"/>
      <c r="H1095" s="254"/>
      <c r="I1095" s="254"/>
      <c r="J1095" s="254"/>
      <c r="K1095" s="254"/>
      <c r="L1095" s="254"/>
      <c r="M1095" s="254"/>
      <c r="N1095" s="254"/>
      <c r="O1095" s="254"/>
      <c r="P1095" s="254"/>
      <c r="Q1095" s="254"/>
      <c r="R1095" s="254"/>
      <c r="S1095" s="254"/>
      <c r="T1095" s="254"/>
      <c r="U1095" s="254"/>
      <c r="V1095" s="254"/>
      <c r="W1095" s="254"/>
      <c r="X1095" s="254"/>
      <c r="Y1095" s="254"/>
      <c r="Z1095" s="254"/>
      <c r="AA1095" s="254"/>
      <c r="AB1095" s="254"/>
      <c r="AC1095" s="254"/>
      <c r="AD1095" s="254"/>
      <c r="AE1095" s="255"/>
      <c r="AF1095" s="255"/>
      <c r="AG1095" s="255"/>
      <c r="AH1095" s="255"/>
      <c r="AI1095" s="255"/>
      <c r="AJ1095" s="255"/>
      <c r="AK1095" s="255"/>
      <c r="AL1095" s="255"/>
      <c r="AM1095" s="255"/>
      <c r="AN1095" s="255"/>
      <c r="AO1095" s="254"/>
      <c r="AP1095" s="254"/>
      <c r="AQ1095" s="254"/>
      <c r="AR1095" s="254"/>
      <c r="AS1095" s="254"/>
      <c r="AT1095" s="254"/>
      <c r="AU1095" s="254"/>
      <c r="AW1095" s="283" t="str">
        <f t="shared" si="130"/>
        <v/>
      </c>
      <c r="AX1095" s="283" t="str">
        <f t="shared" si="128"/>
        <v/>
      </c>
      <c r="AY1095" s="283" t="str">
        <f t="shared" si="131"/>
        <v/>
      </c>
      <c r="AZ1095" s="283" t="str">
        <f t="shared" si="132"/>
        <v/>
      </c>
      <c r="BA1095" s="283" t="str">
        <f t="shared" si="133"/>
        <v/>
      </c>
      <c r="BD1095" s="254" t="str">
        <f>IF(W1095="","",IF(F1095="休日",AW1095,IF(F1095="法休",AW1095,VLOOKUP(F1095,カレンダマスタ!$Q$56:$R$69,2,FALSE))))</f>
        <v/>
      </c>
      <c r="BG1095" s="254" t="str">
        <f t="shared" si="129"/>
        <v/>
      </c>
      <c r="BH1095" s="254" t="str">
        <f>IF(AX1095="","",IF(P1095&lt;&gt;"","",IF(BG1095="CS","OK",IF(VLOOKUP(E1095,カレンダマスタ!$A$5:$D$381,4,FALSE)&gt;0,"",IF(OR(AX1095*24&gt;10.84,AZ1095*24&lt;14.5)=TRUE,"×","OK")))))</f>
        <v/>
      </c>
    </row>
    <row r="1096" spans="2:60">
      <c r="B1096" s="111"/>
      <c r="C1096" s="385" t="str">
        <f>IF(STEP!C1096&lt;&gt;"",STEP!C1096,"")</f>
        <v/>
      </c>
      <c r="D1096" s="386" t="str">
        <f>IF(STEP!D1096&lt;&gt;"",STEP!D1096,"")</f>
        <v/>
      </c>
      <c r="E1096" s="387" t="str">
        <f>IF(STEP!E1096&lt;&gt;"",STEP!E1096,"")</f>
        <v/>
      </c>
      <c r="F1096" s="256"/>
      <c r="G1096" s="252"/>
      <c r="H1096" s="254"/>
      <c r="I1096" s="254"/>
      <c r="J1096" s="254"/>
      <c r="K1096" s="254"/>
      <c r="L1096" s="254"/>
      <c r="M1096" s="254"/>
      <c r="N1096" s="254"/>
      <c r="O1096" s="254"/>
      <c r="P1096" s="254"/>
      <c r="Q1096" s="254"/>
      <c r="R1096" s="254"/>
      <c r="S1096" s="254"/>
      <c r="T1096" s="254"/>
      <c r="U1096" s="254"/>
      <c r="V1096" s="254"/>
      <c r="W1096" s="254"/>
      <c r="X1096" s="254"/>
      <c r="Y1096" s="254"/>
      <c r="Z1096" s="254"/>
      <c r="AA1096" s="254"/>
      <c r="AB1096" s="254"/>
      <c r="AC1096" s="254"/>
      <c r="AD1096" s="254"/>
      <c r="AE1096" s="255"/>
      <c r="AF1096" s="255"/>
      <c r="AG1096" s="255"/>
      <c r="AH1096" s="255"/>
      <c r="AI1096" s="255"/>
      <c r="AJ1096" s="255"/>
      <c r="AK1096" s="255"/>
      <c r="AL1096" s="255"/>
      <c r="AM1096" s="255"/>
      <c r="AN1096" s="255"/>
      <c r="AO1096" s="254"/>
      <c r="AP1096" s="254"/>
      <c r="AQ1096" s="254"/>
      <c r="AR1096" s="254"/>
      <c r="AS1096" s="254"/>
      <c r="AT1096" s="254"/>
      <c r="AU1096" s="254"/>
      <c r="AW1096" s="283" t="str">
        <f t="shared" si="130"/>
        <v/>
      </c>
      <c r="AX1096" s="283" t="str">
        <f t="shared" si="128"/>
        <v/>
      </c>
      <c r="AY1096" s="283" t="str">
        <f t="shared" si="131"/>
        <v/>
      </c>
      <c r="AZ1096" s="283" t="str">
        <f t="shared" si="132"/>
        <v/>
      </c>
      <c r="BA1096" s="283" t="str">
        <f t="shared" si="133"/>
        <v/>
      </c>
      <c r="BD1096" s="254" t="str">
        <f>IF(W1096="","",IF(F1096="休日",AW1096,IF(F1096="法休",AW1096,VLOOKUP(F1096,カレンダマスタ!$Q$56:$R$69,2,FALSE))))</f>
        <v/>
      </c>
      <c r="BG1096" s="254" t="str">
        <f t="shared" si="129"/>
        <v/>
      </c>
      <c r="BH1096" s="254" t="str">
        <f>IF(AX1096="","",IF(P1096&lt;&gt;"","",IF(BG1096="CS","OK",IF(VLOOKUP(E1096,カレンダマスタ!$A$5:$D$381,4,FALSE)&gt;0,"",IF(OR(AX1096*24&gt;10.84,AZ1096*24&lt;14.5)=TRUE,"×","OK")))))</f>
        <v/>
      </c>
    </row>
    <row r="1097" spans="2:60">
      <c r="B1097" s="111"/>
      <c r="C1097" s="388" t="str">
        <f>IF(STEP!C1097&lt;&gt;"",STEP!C1097,"")</f>
        <v/>
      </c>
      <c r="D1097" s="389" t="str">
        <f>IF(STEP!D1097&lt;&gt;"",STEP!D1097,"")</f>
        <v/>
      </c>
      <c r="E1097" s="390" t="str">
        <f>IF(STEP!E1097&lt;&gt;"",STEP!E1097,"")</f>
        <v/>
      </c>
      <c r="F1097" s="259"/>
      <c r="G1097" s="258"/>
      <c r="H1097" s="260"/>
      <c r="I1097" s="260"/>
      <c r="J1097" s="260"/>
      <c r="K1097" s="260"/>
      <c r="L1097" s="260"/>
      <c r="M1097" s="260"/>
      <c r="N1097" s="260"/>
      <c r="O1097" s="260"/>
      <c r="P1097" s="260"/>
      <c r="Q1097" s="260"/>
      <c r="R1097" s="260"/>
      <c r="S1097" s="260"/>
      <c r="T1097" s="260"/>
      <c r="U1097" s="260"/>
      <c r="V1097" s="260"/>
      <c r="W1097" s="260"/>
      <c r="X1097" s="260"/>
      <c r="Y1097" s="260"/>
      <c r="Z1097" s="260"/>
      <c r="AA1097" s="260"/>
      <c r="AB1097" s="260"/>
      <c r="AC1097" s="260"/>
      <c r="AD1097" s="260"/>
      <c r="AE1097" s="261"/>
      <c r="AF1097" s="261"/>
      <c r="AG1097" s="261"/>
      <c r="AH1097" s="261"/>
      <c r="AI1097" s="261"/>
      <c r="AJ1097" s="261"/>
      <c r="AK1097" s="261"/>
      <c r="AL1097" s="261"/>
      <c r="AM1097" s="261"/>
      <c r="AN1097" s="261"/>
      <c r="AO1097" s="260"/>
      <c r="AP1097" s="260"/>
      <c r="AQ1097" s="260"/>
      <c r="AR1097" s="260"/>
      <c r="AS1097" s="260"/>
      <c r="AT1097" s="260"/>
      <c r="AU1097" s="260"/>
      <c r="AW1097" s="284" t="str">
        <f t="shared" si="130"/>
        <v/>
      </c>
      <c r="AX1097" s="284" t="str">
        <f t="shared" si="128"/>
        <v/>
      </c>
      <c r="AY1097" s="284" t="str">
        <f t="shared" si="131"/>
        <v/>
      </c>
      <c r="AZ1097" s="284" t="str">
        <f t="shared" si="132"/>
        <v/>
      </c>
      <c r="BA1097" s="284" t="str">
        <f t="shared" si="133"/>
        <v/>
      </c>
      <c r="BD1097" s="260" t="str">
        <f>IF(W1097="","",IF(F1097="休日",AW1097,IF(F1097="法休",AW1097,VLOOKUP(F1097,カレンダマスタ!$Q$56:$R$69,2,FALSE))))</f>
        <v/>
      </c>
      <c r="BG1097" s="260" t="str">
        <f t="shared" si="129"/>
        <v/>
      </c>
      <c r="BH1097" s="260" t="str">
        <f>IF(AX1097="","",IF(P1097&lt;&gt;"","",IF(BG1097="CS","OK",IF(VLOOKUP(E1097,カレンダマスタ!$A$5:$D$381,4,FALSE)&gt;0,"",IF(OR(AX1097*24&gt;10.84,AZ1097*24&lt;14.5)=TRUE,"×","OK")))))</f>
        <v/>
      </c>
    </row>
    <row r="1098" spans="2:60">
      <c r="B1098" s="111"/>
      <c r="C1098" s="391" t="str">
        <f>IF(STEP!C1098&lt;&gt;"",STEP!C1098,"")</f>
        <v/>
      </c>
      <c r="D1098" s="392" t="str">
        <f>IF(STEP!D1098&lt;&gt;"",STEP!D1098,"")</f>
        <v/>
      </c>
      <c r="E1098" s="393" t="str">
        <f>IF(STEP!E1098&lt;&gt;"",STEP!E1098,"")</f>
        <v/>
      </c>
      <c r="F1098" s="263"/>
      <c r="G1098" s="262"/>
      <c r="H1098" s="264"/>
      <c r="I1098" s="264"/>
      <c r="J1098" s="264"/>
      <c r="K1098" s="264"/>
      <c r="L1098" s="264"/>
      <c r="M1098" s="264"/>
      <c r="N1098" s="264"/>
      <c r="O1098" s="264"/>
      <c r="P1098" s="264"/>
      <c r="Q1098" s="264"/>
      <c r="R1098" s="264"/>
      <c r="S1098" s="264"/>
      <c r="T1098" s="264"/>
      <c r="U1098" s="264"/>
      <c r="V1098" s="264"/>
      <c r="W1098" s="264"/>
      <c r="X1098" s="264"/>
      <c r="Y1098" s="264"/>
      <c r="Z1098" s="264"/>
      <c r="AA1098" s="264"/>
      <c r="AB1098" s="264"/>
      <c r="AC1098" s="264"/>
      <c r="AD1098" s="264"/>
      <c r="AE1098" s="265"/>
      <c r="AF1098" s="265"/>
      <c r="AG1098" s="265"/>
      <c r="AH1098" s="265"/>
      <c r="AI1098" s="265"/>
      <c r="AJ1098" s="265"/>
      <c r="AK1098" s="265"/>
      <c r="AL1098" s="265"/>
      <c r="AM1098" s="265"/>
      <c r="AN1098" s="265"/>
      <c r="AO1098" s="264"/>
      <c r="AP1098" s="264"/>
      <c r="AQ1098" s="264"/>
      <c r="AR1098" s="264"/>
      <c r="AS1098" s="264"/>
      <c r="AT1098" s="264"/>
      <c r="AU1098" s="264"/>
      <c r="AW1098" s="285" t="str">
        <f t="shared" si="130"/>
        <v/>
      </c>
      <c r="AX1098" s="285" t="str">
        <f t="shared" si="128"/>
        <v/>
      </c>
      <c r="AY1098" s="285" t="str">
        <f t="shared" si="131"/>
        <v/>
      </c>
      <c r="AZ1098" s="285" t="str">
        <f t="shared" si="132"/>
        <v/>
      </c>
      <c r="BA1098" s="285" t="str">
        <f t="shared" si="133"/>
        <v/>
      </c>
      <c r="BD1098" s="264" t="str">
        <f>IF(W1098="","",IF(F1098="休日",AW1098,IF(F1098="法休",AW1098,VLOOKUP(F1098,カレンダマスタ!$Q$56:$R$69,2,FALSE))))</f>
        <v/>
      </c>
      <c r="BG1098" s="264" t="str">
        <f t="shared" si="129"/>
        <v/>
      </c>
      <c r="BH1098" s="264" t="str">
        <f>IF(AX1098="","",IF(P1098&lt;&gt;"","",IF(BG1098="CS","OK",IF(VLOOKUP(E1098,カレンダマスタ!$A$5:$D$381,4,FALSE)&gt;0,"",IF(OR(AX1098*24&gt;10.84,AZ1098*24&lt;14.5)=TRUE,"×","OK")))))</f>
        <v/>
      </c>
    </row>
    <row r="1099" spans="2:60">
      <c r="B1099" s="111"/>
      <c r="C1099" s="385" t="str">
        <f>IF(STEP!C1099&lt;&gt;"",STEP!C1099,"")</f>
        <v/>
      </c>
      <c r="D1099" s="386" t="str">
        <f>IF(STEP!D1099&lt;&gt;"",STEP!D1099,"")</f>
        <v/>
      </c>
      <c r="E1099" s="387" t="str">
        <f>IF(STEP!E1099&lt;&gt;"",STEP!E1099,"")</f>
        <v/>
      </c>
      <c r="F1099" s="253"/>
      <c r="G1099" s="252"/>
      <c r="H1099" s="254"/>
      <c r="I1099" s="254"/>
      <c r="J1099" s="254"/>
      <c r="K1099" s="254"/>
      <c r="L1099" s="254"/>
      <c r="M1099" s="254"/>
      <c r="N1099" s="254"/>
      <c r="O1099" s="254"/>
      <c r="P1099" s="254"/>
      <c r="Q1099" s="254"/>
      <c r="R1099" s="254"/>
      <c r="S1099" s="254"/>
      <c r="T1099" s="254"/>
      <c r="U1099" s="254"/>
      <c r="V1099" s="254"/>
      <c r="W1099" s="254"/>
      <c r="X1099" s="254"/>
      <c r="Y1099" s="254"/>
      <c r="Z1099" s="254"/>
      <c r="AA1099" s="254"/>
      <c r="AB1099" s="254"/>
      <c r="AC1099" s="254"/>
      <c r="AD1099" s="254"/>
      <c r="AE1099" s="255"/>
      <c r="AF1099" s="255"/>
      <c r="AG1099" s="255"/>
      <c r="AH1099" s="255"/>
      <c r="AI1099" s="255"/>
      <c r="AJ1099" s="255"/>
      <c r="AK1099" s="255"/>
      <c r="AL1099" s="255"/>
      <c r="AM1099" s="255"/>
      <c r="AN1099" s="255"/>
      <c r="AO1099" s="254"/>
      <c r="AP1099" s="254"/>
      <c r="AQ1099" s="254"/>
      <c r="AR1099" s="254"/>
      <c r="AS1099" s="254"/>
      <c r="AT1099" s="254"/>
      <c r="AU1099" s="254"/>
      <c r="AW1099" s="283" t="str">
        <f t="shared" si="130"/>
        <v/>
      </c>
      <c r="AX1099" s="283" t="str">
        <f t="shared" si="128"/>
        <v/>
      </c>
      <c r="AY1099" s="283" t="str">
        <f t="shared" si="131"/>
        <v/>
      </c>
      <c r="AZ1099" s="283" t="str">
        <f t="shared" si="132"/>
        <v/>
      </c>
      <c r="BA1099" s="283" t="str">
        <f t="shared" si="133"/>
        <v/>
      </c>
      <c r="BD1099" s="254" t="str">
        <f>IF(W1099="","",IF(F1099="休日",AW1099,IF(F1099="法休",AW1099,VLOOKUP(F1099,カレンダマスタ!$Q$56:$R$69,2,FALSE))))</f>
        <v/>
      </c>
      <c r="BG1099" s="254" t="str">
        <f t="shared" si="129"/>
        <v/>
      </c>
      <c r="BH1099" s="254" t="str">
        <f>IF(AX1099="","",IF(P1099&lt;&gt;"","",IF(BG1099="CS","OK",IF(VLOOKUP(E1099,カレンダマスタ!$A$5:$D$381,4,FALSE)&gt;0,"",IF(OR(AX1099*24&gt;10.84,AZ1099*24&lt;14.5)=TRUE,"×","OK")))))</f>
        <v/>
      </c>
    </row>
    <row r="1100" spans="2:60">
      <c r="B1100" s="111"/>
      <c r="C1100" s="385" t="str">
        <f>IF(STEP!C1100&lt;&gt;"",STEP!C1100,"")</f>
        <v/>
      </c>
      <c r="D1100" s="386" t="str">
        <f>IF(STEP!D1100&lt;&gt;"",STEP!D1100,"")</f>
        <v/>
      </c>
      <c r="E1100" s="387" t="str">
        <f>IF(STEP!E1100&lt;&gt;"",STEP!E1100,"")</f>
        <v/>
      </c>
      <c r="F1100" s="253"/>
      <c r="G1100" s="252"/>
      <c r="H1100" s="254"/>
      <c r="I1100" s="254"/>
      <c r="J1100" s="254"/>
      <c r="K1100" s="254"/>
      <c r="L1100" s="254"/>
      <c r="M1100" s="254"/>
      <c r="N1100" s="254"/>
      <c r="O1100" s="254"/>
      <c r="P1100" s="254"/>
      <c r="Q1100" s="254"/>
      <c r="R1100" s="254"/>
      <c r="S1100" s="254"/>
      <c r="T1100" s="254"/>
      <c r="U1100" s="254"/>
      <c r="V1100" s="254"/>
      <c r="W1100" s="254"/>
      <c r="X1100" s="254"/>
      <c r="Y1100" s="254"/>
      <c r="Z1100" s="254"/>
      <c r="AA1100" s="254"/>
      <c r="AB1100" s="254"/>
      <c r="AC1100" s="254"/>
      <c r="AD1100" s="254"/>
      <c r="AE1100" s="255"/>
      <c r="AF1100" s="255"/>
      <c r="AG1100" s="255"/>
      <c r="AH1100" s="255"/>
      <c r="AI1100" s="255"/>
      <c r="AJ1100" s="255"/>
      <c r="AK1100" s="255"/>
      <c r="AL1100" s="255"/>
      <c r="AM1100" s="255"/>
      <c r="AN1100" s="255"/>
      <c r="AO1100" s="254"/>
      <c r="AP1100" s="254"/>
      <c r="AQ1100" s="254"/>
      <c r="AR1100" s="254"/>
      <c r="AS1100" s="254"/>
      <c r="AT1100" s="254"/>
      <c r="AU1100" s="254"/>
      <c r="AW1100" s="283" t="str">
        <f t="shared" si="130"/>
        <v/>
      </c>
      <c r="AX1100" s="283" t="str">
        <f t="shared" si="128"/>
        <v/>
      </c>
      <c r="AY1100" s="283" t="str">
        <f t="shared" si="131"/>
        <v/>
      </c>
      <c r="AZ1100" s="283" t="str">
        <f t="shared" si="132"/>
        <v/>
      </c>
      <c r="BA1100" s="283" t="str">
        <f t="shared" si="133"/>
        <v/>
      </c>
      <c r="BD1100" s="254" t="str">
        <f>IF(W1100="","",IF(F1100="休日",AW1100,IF(F1100="法休",AW1100,VLOOKUP(F1100,カレンダマスタ!$Q$56:$R$69,2,FALSE))))</f>
        <v/>
      </c>
      <c r="BG1100" s="254" t="str">
        <f t="shared" si="129"/>
        <v/>
      </c>
      <c r="BH1100" s="254" t="str">
        <f>IF(AX1100="","",IF(P1100&lt;&gt;"","",IF(BG1100="CS","OK",IF(VLOOKUP(E1100,カレンダマスタ!$A$5:$D$381,4,FALSE)&gt;0,"",IF(OR(AX1100*24&gt;10.84,AZ1100*24&lt;14.5)=TRUE,"×","OK")))))</f>
        <v/>
      </c>
    </row>
    <row r="1101" spans="2:60">
      <c r="B1101" s="111"/>
      <c r="C1101" s="385" t="str">
        <f>IF(STEP!C1101&lt;&gt;"",STEP!C1101,"")</f>
        <v/>
      </c>
      <c r="D1101" s="386" t="str">
        <f>IF(STEP!D1101&lt;&gt;"",STEP!D1101,"")</f>
        <v/>
      </c>
      <c r="E1101" s="387" t="str">
        <f>IF(STEP!E1101&lt;&gt;"",STEP!E1101,"")</f>
        <v/>
      </c>
      <c r="F1101" s="256"/>
      <c r="G1101" s="257"/>
      <c r="H1101" s="254"/>
      <c r="I1101" s="254"/>
      <c r="J1101" s="254"/>
      <c r="K1101" s="254"/>
      <c r="L1101" s="254"/>
      <c r="M1101" s="254"/>
      <c r="N1101" s="254"/>
      <c r="O1101" s="254"/>
      <c r="P1101" s="254"/>
      <c r="Q1101" s="254"/>
      <c r="R1101" s="254"/>
      <c r="S1101" s="254"/>
      <c r="T1101" s="254"/>
      <c r="U1101" s="254"/>
      <c r="V1101" s="254"/>
      <c r="W1101" s="254"/>
      <c r="X1101" s="254"/>
      <c r="Y1101" s="254"/>
      <c r="Z1101" s="254"/>
      <c r="AA1101" s="254"/>
      <c r="AB1101" s="254"/>
      <c r="AC1101" s="254"/>
      <c r="AD1101" s="254"/>
      <c r="AE1101" s="255"/>
      <c r="AF1101" s="255"/>
      <c r="AG1101" s="255"/>
      <c r="AH1101" s="255"/>
      <c r="AI1101" s="255"/>
      <c r="AJ1101" s="255"/>
      <c r="AK1101" s="255"/>
      <c r="AL1101" s="255"/>
      <c r="AM1101" s="255"/>
      <c r="AN1101" s="255"/>
      <c r="AO1101" s="254"/>
      <c r="AP1101" s="254"/>
      <c r="AQ1101" s="254"/>
      <c r="AR1101" s="254"/>
      <c r="AS1101" s="254"/>
      <c r="AT1101" s="254"/>
      <c r="AU1101" s="254"/>
      <c r="AW1101" s="283" t="str">
        <f t="shared" si="130"/>
        <v/>
      </c>
      <c r="AX1101" s="283" t="str">
        <f t="shared" si="128"/>
        <v/>
      </c>
      <c r="AY1101" s="283" t="str">
        <f t="shared" si="131"/>
        <v/>
      </c>
      <c r="AZ1101" s="283" t="str">
        <f t="shared" si="132"/>
        <v/>
      </c>
      <c r="BA1101" s="283" t="str">
        <f t="shared" si="133"/>
        <v/>
      </c>
      <c r="BD1101" s="254" t="str">
        <f>IF(W1101="","",IF(F1101="休日",AW1101,IF(F1101="法休",AW1101,VLOOKUP(F1101,カレンダマスタ!$Q$56:$R$69,2,FALSE))))</f>
        <v/>
      </c>
      <c r="BG1101" s="254" t="str">
        <f t="shared" si="129"/>
        <v/>
      </c>
      <c r="BH1101" s="254" t="str">
        <f>IF(AX1101="","",IF(P1101&lt;&gt;"","",IF(BG1101="CS","OK",IF(VLOOKUP(E1101,カレンダマスタ!$A$5:$D$381,4,FALSE)&gt;0,"",IF(OR(AX1101*24&gt;10.84,AZ1101*24&lt;14.5)=TRUE,"×","OK")))))</f>
        <v/>
      </c>
    </row>
    <row r="1102" spans="2:60">
      <c r="B1102" s="111"/>
      <c r="C1102" s="385" t="str">
        <f>IF(STEP!C1102&lt;&gt;"",STEP!C1102,"")</f>
        <v/>
      </c>
      <c r="D1102" s="386" t="str">
        <f>IF(STEP!D1102&lt;&gt;"",STEP!D1102,"")</f>
        <v/>
      </c>
      <c r="E1102" s="387" t="str">
        <f>IF(STEP!E1102&lt;&gt;"",STEP!E1102,"")</f>
        <v/>
      </c>
      <c r="F1102" s="256"/>
      <c r="G1102" s="257"/>
      <c r="H1102" s="254"/>
      <c r="I1102" s="254"/>
      <c r="J1102" s="254"/>
      <c r="K1102" s="254"/>
      <c r="L1102" s="254"/>
      <c r="M1102" s="254"/>
      <c r="N1102" s="254"/>
      <c r="O1102" s="254"/>
      <c r="P1102" s="254"/>
      <c r="Q1102" s="254"/>
      <c r="R1102" s="254"/>
      <c r="S1102" s="254"/>
      <c r="T1102" s="254"/>
      <c r="U1102" s="254"/>
      <c r="V1102" s="254"/>
      <c r="W1102" s="254"/>
      <c r="X1102" s="254"/>
      <c r="Y1102" s="254"/>
      <c r="Z1102" s="254"/>
      <c r="AA1102" s="254"/>
      <c r="AB1102" s="254"/>
      <c r="AC1102" s="254"/>
      <c r="AD1102" s="254"/>
      <c r="AE1102" s="255"/>
      <c r="AF1102" s="255"/>
      <c r="AG1102" s="255"/>
      <c r="AH1102" s="255"/>
      <c r="AI1102" s="255"/>
      <c r="AJ1102" s="255"/>
      <c r="AK1102" s="255"/>
      <c r="AL1102" s="255"/>
      <c r="AM1102" s="255"/>
      <c r="AN1102" s="255"/>
      <c r="AO1102" s="254"/>
      <c r="AP1102" s="254"/>
      <c r="AQ1102" s="254"/>
      <c r="AR1102" s="254"/>
      <c r="AS1102" s="254"/>
      <c r="AT1102" s="254"/>
      <c r="AU1102" s="254"/>
      <c r="AW1102" s="283" t="str">
        <f t="shared" si="130"/>
        <v/>
      </c>
      <c r="AX1102" s="283" t="str">
        <f t="shared" si="128"/>
        <v/>
      </c>
      <c r="AY1102" s="283" t="str">
        <f t="shared" si="131"/>
        <v/>
      </c>
      <c r="AZ1102" s="283" t="str">
        <f t="shared" si="132"/>
        <v/>
      </c>
      <c r="BA1102" s="283" t="str">
        <f t="shared" si="133"/>
        <v/>
      </c>
      <c r="BD1102" s="254" t="str">
        <f>IF(W1102="","",IF(F1102="休日",AW1102,IF(F1102="法休",AW1102,VLOOKUP(F1102,カレンダマスタ!$Q$56:$R$69,2,FALSE))))</f>
        <v/>
      </c>
      <c r="BG1102" s="254" t="str">
        <f t="shared" si="129"/>
        <v/>
      </c>
      <c r="BH1102" s="254" t="str">
        <f>IF(AX1102="","",IF(P1102&lt;&gt;"","",IF(BG1102="CS","OK",IF(VLOOKUP(E1102,カレンダマスタ!$A$5:$D$381,4,FALSE)&gt;0,"",IF(OR(AX1102*24&gt;10.84,AZ1102*24&lt;14.5)=TRUE,"×","OK")))))</f>
        <v/>
      </c>
    </row>
    <row r="1103" spans="2:60">
      <c r="B1103" s="111"/>
      <c r="C1103" s="385" t="str">
        <f>IF(STEP!C1103&lt;&gt;"",STEP!C1103,"")</f>
        <v/>
      </c>
      <c r="D1103" s="386" t="str">
        <f>IF(STEP!D1103&lt;&gt;"",STEP!D1103,"")</f>
        <v/>
      </c>
      <c r="E1103" s="387" t="str">
        <f>IF(STEP!E1103&lt;&gt;"",STEP!E1103,"")</f>
        <v/>
      </c>
      <c r="F1103" s="256"/>
      <c r="G1103" s="257"/>
      <c r="H1103" s="254"/>
      <c r="I1103" s="254"/>
      <c r="J1103" s="254"/>
      <c r="K1103" s="254"/>
      <c r="L1103" s="254"/>
      <c r="M1103" s="254"/>
      <c r="N1103" s="254"/>
      <c r="O1103" s="254"/>
      <c r="P1103" s="254"/>
      <c r="Q1103" s="254"/>
      <c r="R1103" s="254"/>
      <c r="S1103" s="254"/>
      <c r="T1103" s="254"/>
      <c r="U1103" s="254"/>
      <c r="V1103" s="254"/>
      <c r="W1103" s="254"/>
      <c r="X1103" s="254"/>
      <c r="Y1103" s="254"/>
      <c r="Z1103" s="254"/>
      <c r="AA1103" s="254"/>
      <c r="AB1103" s="254"/>
      <c r="AC1103" s="254"/>
      <c r="AD1103" s="254"/>
      <c r="AE1103" s="255"/>
      <c r="AF1103" s="255"/>
      <c r="AG1103" s="255"/>
      <c r="AH1103" s="255"/>
      <c r="AI1103" s="255"/>
      <c r="AJ1103" s="255"/>
      <c r="AK1103" s="255"/>
      <c r="AL1103" s="255"/>
      <c r="AM1103" s="255"/>
      <c r="AN1103" s="255"/>
      <c r="AO1103" s="254"/>
      <c r="AP1103" s="254"/>
      <c r="AQ1103" s="254"/>
      <c r="AR1103" s="254"/>
      <c r="AS1103" s="254"/>
      <c r="AT1103" s="254"/>
      <c r="AU1103" s="254"/>
      <c r="AW1103" s="283" t="str">
        <f t="shared" si="130"/>
        <v/>
      </c>
      <c r="AX1103" s="283" t="str">
        <f t="shared" si="128"/>
        <v/>
      </c>
      <c r="AY1103" s="283" t="str">
        <f t="shared" si="131"/>
        <v/>
      </c>
      <c r="AZ1103" s="283" t="str">
        <f t="shared" si="132"/>
        <v/>
      </c>
      <c r="BA1103" s="283" t="str">
        <f t="shared" si="133"/>
        <v/>
      </c>
      <c r="BD1103" s="254" t="str">
        <f>IF(W1103="","",IF(F1103="休日",AW1103,IF(F1103="法休",AW1103,VLOOKUP(F1103,カレンダマスタ!$Q$56:$R$69,2,FALSE))))</f>
        <v/>
      </c>
      <c r="BG1103" s="254" t="str">
        <f t="shared" si="129"/>
        <v/>
      </c>
      <c r="BH1103" s="254" t="str">
        <f>IF(AX1103="","",IF(P1103&lt;&gt;"","",IF(BG1103="CS","OK",IF(VLOOKUP(E1103,カレンダマスタ!$A$5:$D$381,4,FALSE)&gt;0,"",IF(OR(AX1103*24&gt;10.84,AZ1103*24&lt;14.5)=TRUE,"×","OK")))))</f>
        <v/>
      </c>
    </row>
    <row r="1104" spans="2:60">
      <c r="B1104" s="111"/>
      <c r="C1104" s="388" t="str">
        <f>IF(STEP!C1104&lt;&gt;"",STEP!C1104,"")</f>
        <v/>
      </c>
      <c r="D1104" s="389" t="str">
        <f>IF(STEP!D1104&lt;&gt;"",STEP!D1104,"")</f>
        <v/>
      </c>
      <c r="E1104" s="390" t="str">
        <f>IF(STEP!E1104&lt;&gt;"",STEP!E1104,"")</f>
        <v/>
      </c>
      <c r="F1104" s="259"/>
      <c r="G1104" s="266"/>
      <c r="H1104" s="260"/>
      <c r="I1104" s="260"/>
      <c r="J1104" s="260"/>
      <c r="K1104" s="260"/>
      <c r="L1104" s="260"/>
      <c r="M1104" s="260"/>
      <c r="N1104" s="260"/>
      <c r="O1104" s="260"/>
      <c r="P1104" s="260"/>
      <c r="Q1104" s="260"/>
      <c r="R1104" s="260"/>
      <c r="S1104" s="260"/>
      <c r="T1104" s="260"/>
      <c r="U1104" s="260"/>
      <c r="V1104" s="260"/>
      <c r="W1104" s="260"/>
      <c r="X1104" s="260"/>
      <c r="Y1104" s="260"/>
      <c r="Z1104" s="260"/>
      <c r="AA1104" s="260"/>
      <c r="AB1104" s="260"/>
      <c r="AC1104" s="260"/>
      <c r="AD1104" s="260"/>
      <c r="AE1104" s="261"/>
      <c r="AF1104" s="261"/>
      <c r="AG1104" s="261"/>
      <c r="AH1104" s="261"/>
      <c r="AI1104" s="261"/>
      <c r="AJ1104" s="261"/>
      <c r="AK1104" s="261"/>
      <c r="AL1104" s="261"/>
      <c r="AM1104" s="261"/>
      <c r="AN1104" s="261"/>
      <c r="AO1104" s="260"/>
      <c r="AP1104" s="260"/>
      <c r="AQ1104" s="260"/>
      <c r="AR1104" s="260"/>
      <c r="AS1104" s="260"/>
      <c r="AT1104" s="260"/>
      <c r="AU1104" s="260"/>
      <c r="AW1104" s="284" t="str">
        <f t="shared" si="130"/>
        <v/>
      </c>
      <c r="AX1104" s="284" t="str">
        <f t="shared" si="128"/>
        <v/>
      </c>
      <c r="AY1104" s="284" t="str">
        <f t="shared" si="131"/>
        <v/>
      </c>
      <c r="AZ1104" s="284" t="str">
        <f t="shared" si="132"/>
        <v/>
      </c>
      <c r="BA1104" s="284" t="str">
        <f t="shared" si="133"/>
        <v/>
      </c>
      <c r="BD1104" s="260" t="str">
        <f>IF(W1104="","",IF(F1104="休日",AW1104,IF(F1104="法休",AW1104,VLOOKUP(F1104,カレンダマスタ!$Q$56:$R$69,2,FALSE))))</f>
        <v/>
      </c>
      <c r="BG1104" s="260" t="str">
        <f t="shared" si="129"/>
        <v/>
      </c>
      <c r="BH1104" s="260" t="str">
        <f>IF(AX1104="","",IF(P1104&lt;&gt;"","",IF(BG1104="CS","OK",IF(VLOOKUP(E1104,カレンダマスタ!$A$5:$D$381,4,FALSE)&gt;0,"",IF(OR(AX1104*24&gt;10.84,AZ1104*24&lt;14.5)=TRUE,"×","OK")))))</f>
        <v/>
      </c>
    </row>
    <row r="1105" spans="2:60">
      <c r="B1105" s="111"/>
      <c r="C1105" s="391" t="str">
        <f>IF(STEP!C1105&lt;&gt;"",STEP!C1105,"")</f>
        <v/>
      </c>
      <c r="D1105" s="392" t="str">
        <f>IF(STEP!D1105&lt;&gt;"",STEP!D1105,"")</f>
        <v/>
      </c>
      <c r="E1105" s="393" t="str">
        <f>IF(STEP!E1105&lt;&gt;"",STEP!E1105,"")</f>
        <v/>
      </c>
      <c r="F1105" s="263"/>
      <c r="G1105" s="267"/>
      <c r="H1105" s="264"/>
      <c r="I1105" s="264"/>
      <c r="J1105" s="264"/>
      <c r="K1105" s="264"/>
      <c r="L1105" s="264"/>
      <c r="M1105" s="264"/>
      <c r="N1105" s="264"/>
      <c r="O1105" s="264"/>
      <c r="P1105" s="264"/>
      <c r="Q1105" s="264"/>
      <c r="R1105" s="264"/>
      <c r="S1105" s="264"/>
      <c r="T1105" s="264"/>
      <c r="U1105" s="264"/>
      <c r="V1105" s="264"/>
      <c r="W1105" s="264"/>
      <c r="X1105" s="264"/>
      <c r="Y1105" s="264"/>
      <c r="Z1105" s="264"/>
      <c r="AA1105" s="264"/>
      <c r="AB1105" s="264"/>
      <c r="AC1105" s="264"/>
      <c r="AD1105" s="264"/>
      <c r="AE1105" s="265"/>
      <c r="AF1105" s="265"/>
      <c r="AG1105" s="265"/>
      <c r="AH1105" s="265"/>
      <c r="AI1105" s="265"/>
      <c r="AJ1105" s="265"/>
      <c r="AK1105" s="265"/>
      <c r="AL1105" s="265"/>
      <c r="AM1105" s="265"/>
      <c r="AN1105" s="265"/>
      <c r="AO1105" s="264"/>
      <c r="AP1105" s="264"/>
      <c r="AQ1105" s="264"/>
      <c r="AR1105" s="264"/>
      <c r="AS1105" s="264"/>
      <c r="AT1105" s="264"/>
      <c r="AU1105" s="264"/>
      <c r="AW1105" s="285" t="str">
        <f t="shared" si="130"/>
        <v/>
      </c>
      <c r="AX1105" s="285" t="str">
        <f t="shared" si="128"/>
        <v/>
      </c>
      <c r="AY1105" s="285" t="str">
        <f t="shared" si="131"/>
        <v/>
      </c>
      <c r="AZ1105" s="285" t="str">
        <f t="shared" si="132"/>
        <v/>
      </c>
      <c r="BA1105" s="285" t="str">
        <f t="shared" si="133"/>
        <v/>
      </c>
      <c r="BD1105" s="264" t="str">
        <f>IF(W1105="","",IF(F1105="休日",AW1105,IF(F1105="法休",AW1105,VLOOKUP(F1105,カレンダマスタ!$Q$56:$R$69,2,FALSE))))</f>
        <v/>
      </c>
      <c r="BG1105" s="264" t="str">
        <f t="shared" si="129"/>
        <v/>
      </c>
      <c r="BH1105" s="264" t="str">
        <f>IF(AX1105="","",IF(P1105&lt;&gt;"","",IF(BG1105="CS","OK",IF(VLOOKUP(E1105,カレンダマスタ!$A$5:$D$381,4,FALSE)&gt;0,"",IF(OR(AX1105*24&gt;10.84,AZ1105*24&lt;14.5)=TRUE,"×","OK")))))</f>
        <v/>
      </c>
    </row>
    <row r="1106" spans="2:60">
      <c r="B1106" s="111"/>
      <c r="C1106" s="385" t="str">
        <f>IF(STEP!C1106&lt;&gt;"",STEP!C1106,"")</f>
        <v/>
      </c>
      <c r="D1106" s="386" t="str">
        <f>IF(STEP!D1106&lt;&gt;"",STEP!D1106,"")</f>
        <v/>
      </c>
      <c r="E1106" s="387" t="str">
        <f>IF(STEP!E1106&lt;&gt;"",STEP!E1106,"")</f>
        <v/>
      </c>
      <c r="F1106" s="253"/>
      <c r="G1106" s="252"/>
      <c r="H1106" s="254"/>
      <c r="I1106" s="254"/>
      <c r="J1106" s="254"/>
      <c r="K1106" s="254"/>
      <c r="L1106" s="254"/>
      <c r="M1106" s="254"/>
      <c r="N1106" s="254"/>
      <c r="O1106" s="254"/>
      <c r="P1106" s="254"/>
      <c r="Q1106" s="254"/>
      <c r="R1106" s="254"/>
      <c r="S1106" s="254"/>
      <c r="T1106" s="254"/>
      <c r="U1106" s="254"/>
      <c r="V1106" s="254"/>
      <c r="W1106" s="254"/>
      <c r="X1106" s="254"/>
      <c r="Y1106" s="254"/>
      <c r="Z1106" s="254"/>
      <c r="AA1106" s="254"/>
      <c r="AB1106" s="254"/>
      <c r="AC1106" s="254"/>
      <c r="AD1106" s="254"/>
      <c r="AE1106" s="255"/>
      <c r="AF1106" s="255"/>
      <c r="AG1106" s="255"/>
      <c r="AH1106" s="255"/>
      <c r="AI1106" s="255"/>
      <c r="AJ1106" s="255"/>
      <c r="AK1106" s="255"/>
      <c r="AL1106" s="255"/>
      <c r="AM1106" s="255"/>
      <c r="AN1106" s="255"/>
      <c r="AO1106" s="254"/>
      <c r="AP1106" s="254"/>
      <c r="AQ1106" s="254"/>
      <c r="AR1106" s="254"/>
      <c r="AS1106" s="254"/>
      <c r="AT1106" s="254"/>
      <c r="AU1106" s="254"/>
      <c r="AW1106" s="283" t="str">
        <f t="shared" si="130"/>
        <v/>
      </c>
      <c r="AX1106" s="283" t="str">
        <f t="shared" si="128"/>
        <v/>
      </c>
      <c r="AY1106" s="283" t="str">
        <f t="shared" si="131"/>
        <v/>
      </c>
      <c r="AZ1106" s="283" t="str">
        <f t="shared" si="132"/>
        <v/>
      </c>
      <c r="BA1106" s="283" t="str">
        <f t="shared" si="133"/>
        <v/>
      </c>
      <c r="BD1106" s="254" t="str">
        <f>IF(W1106="","",IF(F1106="休日",AW1106,IF(F1106="法休",AW1106,VLOOKUP(F1106,カレンダマスタ!$Q$56:$R$69,2,FALSE))))</f>
        <v/>
      </c>
      <c r="BG1106" s="503" t="str">
        <f t="shared" si="129"/>
        <v/>
      </c>
      <c r="BH1106" s="503" t="str">
        <f>IF(AX1106="","",IF(P1106&lt;&gt;"","",IF(BG1106="CS","OK",IF(VLOOKUP(E1106,カレンダマスタ!$A$5:$D$381,4,FALSE)&gt;0,"",IF(OR(AX1106*24&gt;10.84,AZ1106*24&lt;14.5)=TRUE,"×","OK")))))</f>
        <v/>
      </c>
    </row>
    <row r="1107" spans="2:60">
      <c r="B1107" s="111"/>
      <c r="C1107" s="385" t="str">
        <f>IF(STEP!C1107&lt;&gt;"",STEP!C1107,"")</f>
        <v/>
      </c>
      <c r="D1107" s="386" t="str">
        <f>IF(STEP!D1107&lt;&gt;"",STEP!D1107,"")</f>
        <v/>
      </c>
      <c r="E1107" s="387" t="str">
        <f>IF(STEP!E1107&lt;&gt;"",STEP!E1107,"")</f>
        <v/>
      </c>
      <c r="F1107" s="253"/>
      <c r="G1107" s="252"/>
      <c r="H1107" s="254"/>
      <c r="I1107" s="254"/>
      <c r="J1107" s="254"/>
      <c r="K1107" s="254"/>
      <c r="L1107" s="254"/>
      <c r="M1107" s="254"/>
      <c r="N1107" s="254"/>
      <c r="O1107" s="254"/>
      <c r="P1107" s="254"/>
      <c r="Q1107" s="254"/>
      <c r="R1107" s="254"/>
      <c r="S1107" s="254"/>
      <c r="T1107" s="254"/>
      <c r="U1107" s="254"/>
      <c r="V1107" s="254"/>
      <c r="W1107" s="254"/>
      <c r="X1107" s="254"/>
      <c r="Y1107" s="254"/>
      <c r="Z1107" s="254"/>
      <c r="AA1107" s="254"/>
      <c r="AB1107" s="254"/>
      <c r="AC1107" s="254"/>
      <c r="AD1107" s="254"/>
      <c r="AE1107" s="255"/>
      <c r="AF1107" s="255"/>
      <c r="AG1107" s="255"/>
      <c r="AH1107" s="255"/>
      <c r="AI1107" s="255"/>
      <c r="AJ1107" s="255"/>
      <c r="AK1107" s="255"/>
      <c r="AL1107" s="255"/>
      <c r="AM1107" s="255"/>
      <c r="AN1107" s="255"/>
      <c r="AO1107" s="254"/>
      <c r="AP1107" s="254"/>
      <c r="AQ1107" s="254"/>
      <c r="AR1107" s="254"/>
      <c r="AS1107" s="254"/>
      <c r="AT1107" s="254"/>
      <c r="AU1107" s="254"/>
      <c r="AW1107" s="283" t="str">
        <f t="shared" si="130"/>
        <v/>
      </c>
      <c r="AX1107" s="283" t="str">
        <f t="shared" si="128"/>
        <v/>
      </c>
      <c r="AY1107" s="283" t="str">
        <f t="shared" si="131"/>
        <v/>
      </c>
      <c r="AZ1107" s="283" t="str">
        <f t="shared" si="132"/>
        <v/>
      </c>
      <c r="BA1107" s="283" t="str">
        <f t="shared" si="133"/>
        <v/>
      </c>
      <c r="BD1107" s="254" t="str">
        <f>IF(W1107="","",IF(F1107="休日",AW1107,IF(F1107="法休",AW1107,VLOOKUP(F1107,カレンダマスタ!$Q$56:$R$69,2,FALSE))))</f>
        <v/>
      </c>
      <c r="BG1107" s="254" t="str">
        <f t="shared" si="129"/>
        <v/>
      </c>
      <c r="BH1107" s="254" t="str">
        <f>IF(AX1107="","",IF(P1107&lt;&gt;"","",IF(BG1107="CS","OK",IF(VLOOKUP(E1107,カレンダマスタ!$A$5:$D$381,4,FALSE)&gt;0,"",IF(OR(AX1107*24&gt;10.84,AZ1107*24&lt;14.5)=TRUE,"×","OK")))))</f>
        <v/>
      </c>
    </row>
    <row r="1108" spans="2:60">
      <c r="B1108" s="111"/>
      <c r="C1108" s="385" t="str">
        <f>IF(STEP!C1108&lt;&gt;"",STEP!C1108,"")</f>
        <v/>
      </c>
      <c r="D1108" s="386" t="str">
        <f>IF(STEP!D1108&lt;&gt;"",STEP!D1108,"")</f>
        <v/>
      </c>
      <c r="E1108" s="387" t="str">
        <f>IF(STEP!E1108&lt;&gt;"",STEP!E1108,"")</f>
        <v/>
      </c>
      <c r="F1108" s="256"/>
      <c r="G1108" s="257"/>
      <c r="H1108" s="254"/>
      <c r="I1108" s="254"/>
      <c r="J1108" s="254"/>
      <c r="K1108" s="254"/>
      <c r="L1108" s="254"/>
      <c r="M1108" s="254"/>
      <c r="N1108" s="254"/>
      <c r="O1108" s="254"/>
      <c r="P1108" s="254"/>
      <c r="Q1108" s="254"/>
      <c r="R1108" s="254"/>
      <c r="S1108" s="254"/>
      <c r="T1108" s="254"/>
      <c r="U1108" s="254"/>
      <c r="V1108" s="254"/>
      <c r="W1108" s="254"/>
      <c r="X1108" s="254"/>
      <c r="Y1108" s="254"/>
      <c r="Z1108" s="254"/>
      <c r="AA1108" s="254"/>
      <c r="AB1108" s="254"/>
      <c r="AC1108" s="254"/>
      <c r="AD1108" s="254"/>
      <c r="AE1108" s="255"/>
      <c r="AF1108" s="255"/>
      <c r="AG1108" s="255"/>
      <c r="AH1108" s="255"/>
      <c r="AI1108" s="255"/>
      <c r="AJ1108" s="255"/>
      <c r="AK1108" s="255"/>
      <c r="AL1108" s="255"/>
      <c r="AM1108" s="255"/>
      <c r="AN1108" s="255"/>
      <c r="AO1108" s="254"/>
      <c r="AP1108" s="254"/>
      <c r="AQ1108" s="254"/>
      <c r="AR1108" s="254"/>
      <c r="AS1108" s="254"/>
      <c r="AT1108" s="254"/>
      <c r="AU1108" s="254"/>
      <c r="AW1108" s="283" t="str">
        <f t="shared" si="130"/>
        <v/>
      </c>
      <c r="AX1108" s="283" t="str">
        <f t="shared" si="128"/>
        <v/>
      </c>
      <c r="AY1108" s="283" t="str">
        <f t="shared" si="131"/>
        <v/>
      </c>
      <c r="AZ1108" s="283" t="str">
        <f t="shared" si="132"/>
        <v/>
      </c>
      <c r="BA1108" s="283" t="str">
        <f t="shared" si="133"/>
        <v/>
      </c>
      <c r="BD1108" s="254" t="str">
        <f>IF(W1108="","",IF(F1108="休日",AW1108,IF(F1108="法休",AW1108,VLOOKUP(F1108,カレンダマスタ!$Q$56:$R$69,2,FALSE))))</f>
        <v/>
      </c>
      <c r="BG1108" s="254" t="str">
        <f t="shared" si="129"/>
        <v/>
      </c>
      <c r="BH1108" s="254" t="str">
        <f>IF(AX1108="","",IF(P1108&lt;&gt;"","",IF(BG1108="CS","OK",IF(VLOOKUP(E1108,カレンダマスタ!$A$5:$D$381,4,FALSE)&gt;0,"",IF(OR(AX1108*24&gt;10.84,AZ1108*24&lt;14.5)=TRUE,"×","OK")))))</f>
        <v/>
      </c>
    </row>
    <row r="1109" spans="2:60">
      <c r="B1109" s="111"/>
      <c r="C1109" s="385" t="str">
        <f>IF(STEP!C1109&lt;&gt;"",STEP!C1109,"")</f>
        <v/>
      </c>
      <c r="D1109" s="386" t="str">
        <f>IF(STEP!D1109&lt;&gt;"",STEP!D1109,"")</f>
        <v/>
      </c>
      <c r="E1109" s="387" t="str">
        <f>IF(STEP!E1109&lt;&gt;"",STEP!E1109,"")</f>
        <v/>
      </c>
      <c r="F1109" s="256"/>
      <c r="G1109" s="257"/>
      <c r="H1109" s="254"/>
      <c r="I1109" s="254"/>
      <c r="J1109" s="254"/>
      <c r="K1109" s="254"/>
      <c r="L1109" s="254"/>
      <c r="M1109" s="254"/>
      <c r="N1109" s="254"/>
      <c r="O1109" s="254"/>
      <c r="P1109" s="254"/>
      <c r="Q1109" s="254"/>
      <c r="R1109" s="254"/>
      <c r="S1109" s="254"/>
      <c r="T1109" s="254"/>
      <c r="U1109" s="254"/>
      <c r="V1109" s="254"/>
      <c r="W1109" s="254"/>
      <c r="X1109" s="254"/>
      <c r="Y1109" s="254"/>
      <c r="Z1109" s="254"/>
      <c r="AA1109" s="254"/>
      <c r="AB1109" s="254"/>
      <c r="AC1109" s="254"/>
      <c r="AD1109" s="254"/>
      <c r="AE1109" s="255"/>
      <c r="AF1109" s="255"/>
      <c r="AG1109" s="255"/>
      <c r="AH1109" s="255"/>
      <c r="AI1109" s="255"/>
      <c r="AJ1109" s="255"/>
      <c r="AK1109" s="255"/>
      <c r="AL1109" s="255"/>
      <c r="AM1109" s="255"/>
      <c r="AN1109" s="255"/>
      <c r="AO1109" s="254"/>
      <c r="AP1109" s="254"/>
      <c r="AQ1109" s="254"/>
      <c r="AR1109" s="254"/>
      <c r="AS1109" s="254"/>
      <c r="AT1109" s="254"/>
      <c r="AU1109" s="254"/>
      <c r="AW1109" s="283" t="str">
        <f t="shared" si="130"/>
        <v/>
      </c>
      <c r="AX1109" s="283" t="str">
        <f t="shared" si="128"/>
        <v/>
      </c>
      <c r="AY1109" s="283" t="str">
        <f t="shared" si="131"/>
        <v/>
      </c>
      <c r="AZ1109" s="283" t="str">
        <f t="shared" si="132"/>
        <v/>
      </c>
      <c r="BA1109" s="283" t="str">
        <f t="shared" si="133"/>
        <v/>
      </c>
      <c r="BD1109" s="254" t="str">
        <f>IF(W1109="","",IF(F1109="休日",AW1109,IF(F1109="法休",AW1109,VLOOKUP(F1109,カレンダマスタ!$Q$56:$R$69,2,FALSE))))</f>
        <v/>
      </c>
      <c r="BG1109" s="254" t="str">
        <f t="shared" si="129"/>
        <v/>
      </c>
      <c r="BH1109" s="254" t="str">
        <f>IF(AX1109="","",IF(P1109&lt;&gt;"","",IF(BG1109="CS","OK",IF(VLOOKUP(E1109,カレンダマスタ!$A$5:$D$381,4,FALSE)&gt;0,"",IF(OR(AX1109*24&gt;10.84,AZ1109*24&lt;14.5)=TRUE,"×","OK")))))</f>
        <v/>
      </c>
    </row>
    <row r="1110" spans="2:60">
      <c r="B1110" s="111"/>
      <c r="C1110" s="385" t="str">
        <f>IF(STEP!C1110&lt;&gt;"",STEP!C1110,"")</f>
        <v/>
      </c>
      <c r="D1110" s="386" t="str">
        <f>IF(STEP!D1110&lt;&gt;"",STEP!D1110,"")</f>
        <v/>
      </c>
      <c r="E1110" s="387" t="str">
        <f>IF(STEP!E1110&lt;&gt;"",STEP!E1110,"")</f>
        <v/>
      </c>
      <c r="F1110" s="256"/>
      <c r="G1110" s="257"/>
      <c r="H1110" s="254"/>
      <c r="I1110" s="254"/>
      <c r="J1110" s="254"/>
      <c r="K1110" s="254"/>
      <c r="L1110" s="254"/>
      <c r="M1110" s="254"/>
      <c r="N1110" s="254"/>
      <c r="O1110" s="254"/>
      <c r="P1110" s="254"/>
      <c r="Q1110" s="254"/>
      <c r="R1110" s="254"/>
      <c r="S1110" s="254"/>
      <c r="T1110" s="254"/>
      <c r="U1110" s="254"/>
      <c r="V1110" s="254"/>
      <c r="W1110" s="254"/>
      <c r="X1110" s="254"/>
      <c r="Y1110" s="254"/>
      <c r="Z1110" s="254"/>
      <c r="AA1110" s="254"/>
      <c r="AB1110" s="254"/>
      <c r="AC1110" s="254"/>
      <c r="AD1110" s="254"/>
      <c r="AE1110" s="255"/>
      <c r="AF1110" s="255"/>
      <c r="AG1110" s="255"/>
      <c r="AH1110" s="255"/>
      <c r="AI1110" s="255"/>
      <c r="AJ1110" s="255"/>
      <c r="AK1110" s="255"/>
      <c r="AL1110" s="255"/>
      <c r="AM1110" s="255"/>
      <c r="AN1110" s="255"/>
      <c r="AO1110" s="254"/>
      <c r="AP1110" s="254"/>
      <c r="AQ1110" s="254"/>
      <c r="AR1110" s="254"/>
      <c r="AS1110" s="254"/>
      <c r="AT1110" s="254"/>
      <c r="AU1110" s="254"/>
      <c r="AW1110" s="283" t="str">
        <f t="shared" si="130"/>
        <v/>
      </c>
      <c r="AX1110" s="283" t="str">
        <f t="shared" si="128"/>
        <v/>
      </c>
      <c r="AY1110" s="283" t="str">
        <f t="shared" si="131"/>
        <v/>
      </c>
      <c r="AZ1110" s="283" t="str">
        <f t="shared" si="132"/>
        <v/>
      </c>
      <c r="BA1110" s="283" t="str">
        <f t="shared" si="133"/>
        <v/>
      </c>
      <c r="BD1110" s="254" t="str">
        <f>IF(W1110="","",IF(F1110="休日",AW1110,IF(F1110="法休",AW1110,VLOOKUP(F1110,カレンダマスタ!$Q$56:$R$69,2,FALSE))))</f>
        <v/>
      </c>
      <c r="BG1110" s="254" t="str">
        <f t="shared" si="129"/>
        <v/>
      </c>
      <c r="BH1110" s="254" t="str">
        <f>IF(AX1110="","",IF(P1110&lt;&gt;"","",IF(BG1110="CS","OK",IF(VLOOKUP(E1110,カレンダマスタ!$A$5:$D$381,4,FALSE)&gt;0,"",IF(OR(AX1110*24&gt;10.84,AZ1110*24&lt;14.5)=TRUE,"×","OK")))))</f>
        <v/>
      </c>
    </row>
    <row r="1111" spans="2:60">
      <c r="B1111" s="111"/>
      <c r="C1111" s="388" t="str">
        <f>IF(STEP!C1111&lt;&gt;"",STEP!C1111,"")</f>
        <v/>
      </c>
      <c r="D1111" s="389" t="str">
        <f>IF(STEP!D1111&lt;&gt;"",STEP!D1111,"")</f>
        <v/>
      </c>
      <c r="E1111" s="390" t="str">
        <f>IF(STEP!E1111&lt;&gt;"",STEP!E1111,"")</f>
        <v/>
      </c>
      <c r="F1111" s="259"/>
      <c r="G1111" s="266"/>
      <c r="H1111" s="260"/>
      <c r="I1111" s="260"/>
      <c r="J1111" s="260"/>
      <c r="K1111" s="260"/>
      <c r="L1111" s="260"/>
      <c r="M1111" s="260"/>
      <c r="N1111" s="260"/>
      <c r="O1111" s="260"/>
      <c r="P1111" s="260"/>
      <c r="Q1111" s="260"/>
      <c r="R1111" s="260"/>
      <c r="S1111" s="260"/>
      <c r="T1111" s="260"/>
      <c r="U1111" s="260"/>
      <c r="V1111" s="260"/>
      <c r="W1111" s="260"/>
      <c r="X1111" s="260"/>
      <c r="Y1111" s="260"/>
      <c r="Z1111" s="260"/>
      <c r="AA1111" s="260"/>
      <c r="AB1111" s="260"/>
      <c r="AC1111" s="260"/>
      <c r="AD1111" s="260"/>
      <c r="AE1111" s="261"/>
      <c r="AF1111" s="261"/>
      <c r="AG1111" s="261"/>
      <c r="AH1111" s="261"/>
      <c r="AI1111" s="261"/>
      <c r="AJ1111" s="261"/>
      <c r="AK1111" s="261"/>
      <c r="AL1111" s="261"/>
      <c r="AM1111" s="261"/>
      <c r="AN1111" s="261"/>
      <c r="AO1111" s="260"/>
      <c r="AP1111" s="260"/>
      <c r="AQ1111" s="260"/>
      <c r="AR1111" s="260"/>
      <c r="AS1111" s="260"/>
      <c r="AT1111" s="260"/>
      <c r="AU1111" s="260"/>
      <c r="AW1111" s="284" t="str">
        <f t="shared" si="130"/>
        <v/>
      </c>
      <c r="AX1111" s="284" t="str">
        <f t="shared" si="128"/>
        <v/>
      </c>
      <c r="AY1111" s="284" t="str">
        <f t="shared" si="131"/>
        <v/>
      </c>
      <c r="AZ1111" s="284" t="str">
        <f t="shared" si="132"/>
        <v/>
      </c>
      <c r="BA1111" s="284" t="str">
        <f t="shared" si="133"/>
        <v/>
      </c>
      <c r="BD1111" s="260" t="str">
        <f>IF(W1111="","",IF(F1111="休日",AW1111,IF(F1111="法休",AW1111,VLOOKUP(F1111,カレンダマスタ!$Q$56:$R$69,2,FALSE))))</f>
        <v/>
      </c>
      <c r="BG1111" s="260" t="str">
        <f t="shared" si="129"/>
        <v/>
      </c>
      <c r="BH1111" s="260" t="str">
        <f>IF(AX1111="","",IF(P1111&lt;&gt;"","",IF(BG1111="CS","OK",IF(VLOOKUP(E1111,カレンダマスタ!$A$5:$D$381,4,FALSE)&gt;0,"",IF(OR(AX1111*24&gt;10.84,AZ1111*24&lt;14.5)=TRUE,"×","OK")))))</f>
        <v/>
      </c>
    </row>
    <row r="1112" spans="2:60">
      <c r="B1112" s="111"/>
      <c r="C1112" s="391" t="str">
        <f>IF(STEP!C1112&lt;&gt;"",STEP!C1112,"")</f>
        <v/>
      </c>
      <c r="D1112" s="392" t="str">
        <f>IF(STEP!D1112&lt;&gt;"",STEP!D1112,"")</f>
        <v/>
      </c>
      <c r="E1112" s="393" t="str">
        <f>IF(STEP!E1112&lt;&gt;"",STEP!E1112,"")</f>
        <v/>
      </c>
      <c r="F1112" s="263"/>
      <c r="G1112" s="267"/>
      <c r="H1112" s="264"/>
      <c r="I1112" s="264"/>
      <c r="J1112" s="264"/>
      <c r="K1112" s="264"/>
      <c r="L1112" s="264"/>
      <c r="M1112" s="264"/>
      <c r="N1112" s="264"/>
      <c r="O1112" s="264"/>
      <c r="P1112" s="264"/>
      <c r="Q1112" s="264"/>
      <c r="R1112" s="264"/>
      <c r="S1112" s="264"/>
      <c r="T1112" s="264"/>
      <c r="U1112" s="264"/>
      <c r="V1112" s="264"/>
      <c r="W1112" s="264"/>
      <c r="X1112" s="264"/>
      <c r="Y1112" s="264"/>
      <c r="Z1112" s="264"/>
      <c r="AA1112" s="264"/>
      <c r="AB1112" s="264"/>
      <c r="AC1112" s="264"/>
      <c r="AD1112" s="264"/>
      <c r="AE1112" s="265"/>
      <c r="AF1112" s="265"/>
      <c r="AG1112" s="265"/>
      <c r="AH1112" s="265"/>
      <c r="AI1112" s="265"/>
      <c r="AJ1112" s="265"/>
      <c r="AK1112" s="265"/>
      <c r="AL1112" s="265"/>
      <c r="AM1112" s="265"/>
      <c r="AN1112" s="265"/>
      <c r="AO1112" s="264"/>
      <c r="AP1112" s="264"/>
      <c r="AQ1112" s="264"/>
      <c r="AR1112" s="264"/>
      <c r="AS1112" s="264"/>
      <c r="AT1112" s="264"/>
      <c r="AU1112" s="264"/>
      <c r="AW1112" s="285" t="str">
        <f t="shared" si="130"/>
        <v/>
      </c>
      <c r="AX1112" s="285" t="str">
        <f t="shared" si="128"/>
        <v/>
      </c>
      <c r="AY1112" s="285" t="str">
        <f t="shared" si="131"/>
        <v/>
      </c>
      <c r="AZ1112" s="285" t="str">
        <f t="shared" si="132"/>
        <v/>
      </c>
      <c r="BA1112" s="285" t="str">
        <f t="shared" si="133"/>
        <v/>
      </c>
      <c r="BD1112" s="264" t="str">
        <f>IF(W1112="","",IF(F1112="休日",AW1112,IF(F1112="法休",AW1112,VLOOKUP(F1112,カレンダマスタ!$Q$56:$R$69,2,FALSE))))</f>
        <v/>
      </c>
      <c r="BG1112" s="264" t="str">
        <f t="shared" si="129"/>
        <v/>
      </c>
      <c r="BH1112" s="264" t="str">
        <f>IF(AX1112="","",IF(P1112&lt;&gt;"","",IF(BG1112="CS","OK",IF(VLOOKUP(E1112,カレンダマスタ!$A$5:$D$381,4,FALSE)&gt;0,"",IF(OR(AX1112*24&gt;10.84,AZ1112*24&lt;14.5)=TRUE,"×","OK")))))</f>
        <v/>
      </c>
    </row>
    <row r="1113" spans="2:60">
      <c r="B1113" s="111"/>
      <c r="C1113" s="385" t="str">
        <f>IF(STEP!C1113&lt;&gt;"",STEP!C1113,"")</f>
        <v/>
      </c>
      <c r="D1113" s="386" t="str">
        <f>IF(STEP!D1113&lt;&gt;"",STEP!D1113,"")</f>
        <v/>
      </c>
      <c r="E1113" s="387" t="str">
        <f>IF(STEP!E1113&lt;&gt;"",STEP!E1113,"")</f>
        <v/>
      </c>
      <c r="F1113" s="253"/>
      <c r="G1113" s="252"/>
      <c r="H1113" s="254"/>
      <c r="I1113" s="254"/>
      <c r="J1113" s="254"/>
      <c r="K1113" s="254"/>
      <c r="L1113" s="254"/>
      <c r="M1113" s="254"/>
      <c r="N1113" s="254"/>
      <c r="O1113" s="254"/>
      <c r="P1113" s="254"/>
      <c r="Q1113" s="254"/>
      <c r="R1113" s="254"/>
      <c r="S1113" s="254"/>
      <c r="T1113" s="254"/>
      <c r="U1113" s="254"/>
      <c r="V1113" s="254"/>
      <c r="W1113" s="254"/>
      <c r="X1113" s="254"/>
      <c r="Y1113" s="254"/>
      <c r="Z1113" s="254"/>
      <c r="AA1113" s="254"/>
      <c r="AB1113" s="254"/>
      <c r="AC1113" s="254"/>
      <c r="AD1113" s="254"/>
      <c r="AE1113" s="255"/>
      <c r="AF1113" s="255"/>
      <c r="AG1113" s="255"/>
      <c r="AH1113" s="255"/>
      <c r="AI1113" s="255"/>
      <c r="AJ1113" s="255"/>
      <c r="AK1113" s="255"/>
      <c r="AL1113" s="255"/>
      <c r="AM1113" s="255"/>
      <c r="AN1113" s="255"/>
      <c r="AO1113" s="254"/>
      <c r="AP1113" s="254"/>
      <c r="AQ1113" s="254"/>
      <c r="AR1113" s="254"/>
      <c r="AS1113" s="254"/>
      <c r="AT1113" s="254"/>
      <c r="AU1113" s="254"/>
      <c r="AW1113" s="283" t="str">
        <f t="shared" si="130"/>
        <v/>
      </c>
      <c r="AX1113" s="283" t="str">
        <f t="shared" si="128"/>
        <v/>
      </c>
      <c r="AY1113" s="283" t="str">
        <f t="shared" si="131"/>
        <v/>
      </c>
      <c r="AZ1113" s="283" t="str">
        <f t="shared" si="132"/>
        <v/>
      </c>
      <c r="BA1113" s="283" t="str">
        <f t="shared" si="133"/>
        <v/>
      </c>
      <c r="BD1113" s="254" t="str">
        <f>IF(W1113="","",IF(F1113="休日",AW1113,IF(F1113="法休",AW1113,VLOOKUP(F1113,カレンダマスタ!$Q$56:$R$69,2,FALSE))))</f>
        <v/>
      </c>
      <c r="BG1113" s="503" t="str">
        <f t="shared" si="129"/>
        <v/>
      </c>
      <c r="BH1113" s="503" t="str">
        <f>IF(AX1113="","",IF(P1113&lt;&gt;"","",IF(BG1113="CS","OK",IF(VLOOKUP(E1113,カレンダマスタ!$A$5:$D$381,4,FALSE)&gt;0,"",IF(OR(AX1113*24&gt;10.84,AZ1113*24&lt;14.5)=TRUE,"×","OK")))))</f>
        <v/>
      </c>
    </row>
    <row r="1114" spans="2:60">
      <c r="B1114" s="111"/>
      <c r="C1114" s="385" t="str">
        <f>IF(STEP!C1114&lt;&gt;"",STEP!C1114,"")</f>
        <v/>
      </c>
      <c r="D1114" s="386" t="str">
        <f>IF(STEP!D1114&lt;&gt;"",STEP!D1114,"")</f>
        <v/>
      </c>
      <c r="E1114" s="387" t="str">
        <f>IF(STEP!E1114&lt;&gt;"",STEP!E1114,"")</f>
        <v/>
      </c>
      <c r="F1114" s="253"/>
      <c r="G1114" s="252"/>
      <c r="H1114" s="254"/>
      <c r="I1114" s="254"/>
      <c r="J1114" s="254"/>
      <c r="K1114" s="254"/>
      <c r="L1114" s="254"/>
      <c r="M1114" s="254"/>
      <c r="N1114" s="254"/>
      <c r="O1114" s="254"/>
      <c r="P1114" s="254"/>
      <c r="Q1114" s="254"/>
      <c r="R1114" s="254"/>
      <c r="S1114" s="254"/>
      <c r="T1114" s="254"/>
      <c r="U1114" s="254"/>
      <c r="V1114" s="254"/>
      <c r="W1114" s="254"/>
      <c r="X1114" s="254"/>
      <c r="Y1114" s="254"/>
      <c r="Z1114" s="254"/>
      <c r="AA1114" s="254"/>
      <c r="AB1114" s="254"/>
      <c r="AC1114" s="254"/>
      <c r="AD1114" s="254"/>
      <c r="AE1114" s="255"/>
      <c r="AF1114" s="255"/>
      <c r="AG1114" s="255"/>
      <c r="AH1114" s="255"/>
      <c r="AI1114" s="255"/>
      <c r="AJ1114" s="255"/>
      <c r="AK1114" s="255"/>
      <c r="AL1114" s="255"/>
      <c r="AM1114" s="255"/>
      <c r="AN1114" s="255"/>
      <c r="AO1114" s="254"/>
      <c r="AP1114" s="254"/>
      <c r="AQ1114" s="254"/>
      <c r="AR1114" s="254"/>
      <c r="AS1114" s="254"/>
      <c r="AT1114" s="254"/>
      <c r="AU1114" s="254"/>
      <c r="AW1114" s="283" t="str">
        <f t="shared" si="130"/>
        <v/>
      </c>
      <c r="AX1114" s="283" t="str">
        <f t="shared" si="128"/>
        <v/>
      </c>
      <c r="AY1114" s="283" t="str">
        <f t="shared" si="131"/>
        <v/>
      </c>
      <c r="AZ1114" s="283" t="str">
        <f t="shared" si="132"/>
        <v/>
      </c>
      <c r="BA1114" s="283" t="str">
        <f t="shared" si="133"/>
        <v/>
      </c>
      <c r="BD1114" s="254" t="str">
        <f>IF(W1114="","",IF(F1114="休日",AW1114,IF(F1114="法休",AW1114,VLOOKUP(F1114,カレンダマスタ!$Q$56:$R$69,2,FALSE))))</f>
        <v/>
      </c>
      <c r="BG1114" s="254" t="str">
        <f t="shared" si="129"/>
        <v/>
      </c>
      <c r="BH1114" s="254" t="str">
        <f>IF(AX1114="","",IF(P1114&lt;&gt;"","",IF(BG1114="CS","OK",IF(VLOOKUP(E1114,カレンダマスタ!$A$5:$D$381,4,FALSE)&gt;0,"",IF(OR(AX1114*24&gt;10.84,AZ1114*24&lt;14.5)=TRUE,"×","OK")))))</f>
        <v/>
      </c>
    </row>
    <row r="1115" spans="2:60">
      <c r="B1115" s="111"/>
      <c r="C1115" s="385" t="str">
        <f>IF(STEP!C1115&lt;&gt;"",STEP!C1115,"")</f>
        <v/>
      </c>
      <c r="D1115" s="386" t="str">
        <f>IF(STEP!D1115&lt;&gt;"",STEP!D1115,"")</f>
        <v/>
      </c>
      <c r="E1115" s="387" t="str">
        <f>IF(STEP!E1115&lt;&gt;"",STEP!E1115,"")</f>
        <v/>
      </c>
      <c r="F1115" s="253"/>
      <c r="G1115" s="252"/>
      <c r="H1115" s="254"/>
      <c r="I1115" s="254"/>
      <c r="J1115" s="254"/>
      <c r="K1115" s="254"/>
      <c r="L1115" s="254"/>
      <c r="M1115" s="254"/>
      <c r="N1115" s="254"/>
      <c r="O1115" s="254"/>
      <c r="P1115" s="254"/>
      <c r="Q1115" s="254"/>
      <c r="R1115" s="254"/>
      <c r="S1115" s="254"/>
      <c r="T1115" s="254"/>
      <c r="U1115" s="254"/>
      <c r="V1115" s="254"/>
      <c r="W1115" s="254"/>
      <c r="X1115" s="254"/>
      <c r="Y1115" s="254"/>
      <c r="Z1115" s="254"/>
      <c r="AA1115" s="254"/>
      <c r="AB1115" s="254"/>
      <c r="AC1115" s="254"/>
      <c r="AD1115" s="254"/>
      <c r="AE1115" s="255"/>
      <c r="AF1115" s="255"/>
      <c r="AG1115" s="255"/>
      <c r="AH1115" s="255"/>
      <c r="AI1115" s="255"/>
      <c r="AJ1115" s="255"/>
      <c r="AK1115" s="255"/>
      <c r="AL1115" s="255"/>
      <c r="AM1115" s="255"/>
      <c r="AN1115" s="255"/>
      <c r="AO1115" s="254"/>
      <c r="AP1115" s="254"/>
      <c r="AQ1115" s="254"/>
      <c r="AR1115" s="254"/>
      <c r="AS1115" s="254"/>
      <c r="AT1115" s="254"/>
      <c r="AU1115" s="254"/>
      <c r="AW1115" s="283" t="str">
        <f t="shared" si="130"/>
        <v/>
      </c>
      <c r="AX1115" s="283" t="str">
        <f t="shared" si="128"/>
        <v/>
      </c>
      <c r="AY1115" s="283" t="str">
        <f t="shared" si="131"/>
        <v/>
      </c>
      <c r="AZ1115" s="283" t="str">
        <f t="shared" si="132"/>
        <v/>
      </c>
      <c r="BA1115" s="283" t="str">
        <f t="shared" si="133"/>
        <v/>
      </c>
      <c r="BD1115" s="254" t="str">
        <f>IF(W1115="","",IF(F1115="休日",AW1115,IF(F1115="法休",AW1115,VLOOKUP(F1115,カレンダマスタ!$Q$56:$R$69,2,FALSE))))</f>
        <v/>
      </c>
      <c r="BG1115" s="254" t="str">
        <f t="shared" si="129"/>
        <v/>
      </c>
      <c r="BH1115" s="254" t="str">
        <f>IF(AX1115="","",IF(P1115&lt;&gt;"","",IF(BG1115="CS","OK",IF(VLOOKUP(E1115,カレンダマスタ!$A$5:$D$381,4,FALSE)&gt;0,"",IF(OR(AX1115*24&gt;10.84,AZ1115*24&lt;14.5)=TRUE,"×","OK")))))</f>
        <v/>
      </c>
    </row>
    <row r="1116" spans="2:60">
      <c r="B1116" s="111"/>
      <c r="C1116" s="385" t="str">
        <f>IF(STEP!C1116&lt;&gt;"",STEP!C1116,"")</f>
        <v/>
      </c>
      <c r="D1116" s="386" t="str">
        <f>IF(STEP!D1116&lt;&gt;"",STEP!D1116,"")</f>
        <v/>
      </c>
      <c r="E1116" s="387" t="str">
        <f>IF(STEP!E1116&lt;&gt;"",STEP!E1116,"")</f>
        <v/>
      </c>
      <c r="F1116" s="256"/>
      <c r="G1116" s="257"/>
      <c r="H1116" s="254"/>
      <c r="I1116" s="254"/>
      <c r="J1116" s="254"/>
      <c r="K1116" s="254"/>
      <c r="L1116" s="254"/>
      <c r="M1116" s="254"/>
      <c r="N1116" s="254"/>
      <c r="O1116" s="254"/>
      <c r="P1116" s="254"/>
      <c r="Q1116" s="254"/>
      <c r="R1116" s="254"/>
      <c r="S1116" s="254"/>
      <c r="T1116" s="254"/>
      <c r="U1116" s="254"/>
      <c r="V1116" s="254"/>
      <c r="W1116" s="254"/>
      <c r="X1116" s="254"/>
      <c r="Y1116" s="254"/>
      <c r="Z1116" s="254"/>
      <c r="AA1116" s="254"/>
      <c r="AB1116" s="254"/>
      <c r="AC1116" s="254"/>
      <c r="AD1116" s="254"/>
      <c r="AE1116" s="255"/>
      <c r="AF1116" s="255"/>
      <c r="AG1116" s="255"/>
      <c r="AH1116" s="255"/>
      <c r="AI1116" s="255"/>
      <c r="AJ1116" s="255"/>
      <c r="AK1116" s="255"/>
      <c r="AL1116" s="255"/>
      <c r="AM1116" s="255"/>
      <c r="AN1116" s="255"/>
      <c r="AO1116" s="254"/>
      <c r="AP1116" s="254"/>
      <c r="AQ1116" s="254"/>
      <c r="AR1116" s="254"/>
      <c r="AS1116" s="254"/>
      <c r="AT1116" s="254"/>
      <c r="AU1116" s="254"/>
      <c r="AW1116" s="283" t="str">
        <f t="shared" si="130"/>
        <v/>
      </c>
      <c r="AX1116" s="283" t="str">
        <f t="shared" si="128"/>
        <v/>
      </c>
      <c r="AY1116" s="283" t="str">
        <f t="shared" si="131"/>
        <v/>
      </c>
      <c r="AZ1116" s="283" t="str">
        <f t="shared" si="132"/>
        <v/>
      </c>
      <c r="BA1116" s="283" t="str">
        <f t="shared" si="133"/>
        <v/>
      </c>
      <c r="BD1116" s="254" t="str">
        <f>IF(W1116="","",IF(F1116="休日",AW1116,IF(F1116="法休",AW1116,VLOOKUP(F1116,カレンダマスタ!$Q$56:$R$69,2,FALSE))))</f>
        <v/>
      </c>
      <c r="BG1116" s="254" t="str">
        <f t="shared" si="129"/>
        <v/>
      </c>
      <c r="BH1116" s="254" t="str">
        <f>IF(AX1116="","",IF(P1116&lt;&gt;"","",IF(BG1116="CS","OK",IF(VLOOKUP(E1116,カレンダマスタ!$A$5:$D$381,4,FALSE)&gt;0,"",IF(OR(AX1116*24&gt;10.84,AZ1116*24&lt;14.5)=TRUE,"×","OK")))))</f>
        <v/>
      </c>
    </row>
    <row r="1117" spans="2:60">
      <c r="B1117" s="111"/>
      <c r="C1117" s="385" t="str">
        <f>IF(STEP!C1117&lt;&gt;"",STEP!C1117,"")</f>
        <v/>
      </c>
      <c r="D1117" s="386" t="str">
        <f>IF(STEP!D1117&lt;&gt;"",STEP!D1117,"")</f>
        <v/>
      </c>
      <c r="E1117" s="387" t="str">
        <f>IF(STEP!E1117&lt;&gt;"",STEP!E1117,"")</f>
        <v/>
      </c>
      <c r="F1117" s="256"/>
      <c r="G1117" s="257"/>
      <c r="H1117" s="254"/>
      <c r="I1117" s="254"/>
      <c r="J1117" s="254"/>
      <c r="K1117" s="254"/>
      <c r="L1117" s="254"/>
      <c r="M1117" s="254"/>
      <c r="N1117" s="254"/>
      <c r="O1117" s="254"/>
      <c r="P1117" s="254"/>
      <c r="Q1117" s="254"/>
      <c r="R1117" s="254"/>
      <c r="S1117" s="254"/>
      <c r="T1117" s="254"/>
      <c r="U1117" s="254"/>
      <c r="V1117" s="254"/>
      <c r="W1117" s="254"/>
      <c r="X1117" s="254"/>
      <c r="Y1117" s="254"/>
      <c r="Z1117" s="254"/>
      <c r="AA1117" s="254"/>
      <c r="AB1117" s="254"/>
      <c r="AC1117" s="254"/>
      <c r="AD1117" s="254"/>
      <c r="AE1117" s="255"/>
      <c r="AF1117" s="255"/>
      <c r="AG1117" s="255"/>
      <c r="AH1117" s="255"/>
      <c r="AI1117" s="255"/>
      <c r="AJ1117" s="255"/>
      <c r="AK1117" s="255"/>
      <c r="AL1117" s="255"/>
      <c r="AM1117" s="255"/>
      <c r="AN1117" s="255"/>
      <c r="AO1117" s="254"/>
      <c r="AP1117" s="254"/>
      <c r="AQ1117" s="254"/>
      <c r="AR1117" s="254"/>
      <c r="AS1117" s="254"/>
      <c r="AT1117" s="254"/>
      <c r="AU1117" s="254"/>
      <c r="AW1117" s="283" t="str">
        <f t="shared" si="130"/>
        <v/>
      </c>
      <c r="AX1117" s="283" t="str">
        <f t="shared" si="128"/>
        <v/>
      </c>
      <c r="AY1117" s="283" t="str">
        <f t="shared" si="131"/>
        <v/>
      </c>
      <c r="AZ1117" s="283" t="str">
        <f t="shared" si="132"/>
        <v/>
      </c>
      <c r="BA1117" s="283" t="str">
        <f t="shared" si="133"/>
        <v/>
      </c>
      <c r="BD1117" s="254" t="str">
        <f>IF(W1117="","",IF(F1117="休日",AW1117,IF(F1117="法休",AW1117,VLOOKUP(F1117,カレンダマスタ!$Q$56:$R$69,2,FALSE))))</f>
        <v/>
      </c>
      <c r="BG1117" s="254" t="str">
        <f t="shared" si="129"/>
        <v/>
      </c>
      <c r="BH1117" s="254" t="str">
        <f>IF(AX1117="","",IF(P1117&lt;&gt;"","",IF(BG1117="CS","OK",IF(VLOOKUP(E1117,カレンダマスタ!$A$5:$D$381,4,FALSE)&gt;0,"",IF(OR(AX1117*24&gt;10.84,AZ1117*24&lt;14.5)=TRUE,"×","OK")))))</f>
        <v/>
      </c>
    </row>
    <row r="1118" spans="2:60">
      <c r="B1118" s="111"/>
      <c r="C1118" s="388" t="str">
        <f>IF(STEP!C1118&lt;&gt;"",STEP!C1118,"")</f>
        <v/>
      </c>
      <c r="D1118" s="389" t="str">
        <f>IF(STEP!D1118&lt;&gt;"",STEP!D1118,"")</f>
        <v/>
      </c>
      <c r="E1118" s="390" t="str">
        <f>IF(STEP!E1118&lt;&gt;"",STEP!E1118,"")</f>
        <v/>
      </c>
      <c r="F1118" s="259"/>
      <c r="G1118" s="266"/>
      <c r="H1118" s="260"/>
      <c r="I1118" s="260"/>
      <c r="J1118" s="260"/>
      <c r="K1118" s="260"/>
      <c r="L1118" s="260"/>
      <c r="M1118" s="260"/>
      <c r="N1118" s="260"/>
      <c r="O1118" s="260"/>
      <c r="P1118" s="260"/>
      <c r="Q1118" s="260"/>
      <c r="R1118" s="260"/>
      <c r="S1118" s="260"/>
      <c r="T1118" s="260"/>
      <c r="U1118" s="260"/>
      <c r="V1118" s="260"/>
      <c r="W1118" s="260"/>
      <c r="X1118" s="260"/>
      <c r="Y1118" s="260"/>
      <c r="Z1118" s="260"/>
      <c r="AA1118" s="260"/>
      <c r="AB1118" s="260"/>
      <c r="AC1118" s="260"/>
      <c r="AD1118" s="260"/>
      <c r="AE1118" s="261"/>
      <c r="AF1118" s="261"/>
      <c r="AG1118" s="261"/>
      <c r="AH1118" s="261"/>
      <c r="AI1118" s="261"/>
      <c r="AJ1118" s="261"/>
      <c r="AK1118" s="261"/>
      <c r="AL1118" s="261"/>
      <c r="AM1118" s="261"/>
      <c r="AN1118" s="261"/>
      <c r="AO1118" s="260"/>
      <c r="AP1118" s="260"/>
      <c r="AQ1118" s="260"/>
      <c r="AR1118" s="260"/>
      <c r="AS1118" s="260"/>
      <c r="AT1118" s="260"/>
      <c r="AU1118" s="260"/>
      <c r="AW1118" s="284" t="str">
        <f t="shared" si="130"/>
        <v/>
      </c>
      <c r="AX1118" s="284" t="str">
        <f t="shared" si="128"/>
        <v/>
      </c>
      <c r="AY1118" s="284" t="str">
        <f t="shared" si="131"/>
        <v/>
      </c>
      <c r="AZ1118" s="284" t="str">
        <f t="shared" si="132"/>
        <v/>
      </c>
      <c r="BA1118" s="284" t="str">
        <f t="shared" si="133"/>
        <v/>
      </c>
      <c r="BD1118" s="260" t="str">
        <f>IF(W1118="","",IF(F1118="休日",AW1118,IF(F1118="法休",AW1118,VLOOKUP(F1118,カレンダマスタ!$Q$56:$R$69,2,FALSE))))</f>
        <v/>
      </c>
      <c r="BG1118" s="260" t="str">
        <f t="shared" si="129"/>
        <v/>
      </c>
      <c r="BH1118" s="260" t="str">
        <f>IF(AX1118="","",IF(P1118&lt;&gt;"","",IF(BG1118="CS","OK",IF(VLOOKUP(E1118,カレンダマスタ!$A$5:$D$381,4,FALSE)&gt;0,"",IF(OR(AX1118*24&gt;10.84,AZ1118*24&lt;14.5)=TRUE,"×","OK")))))</f>
        <v/>
      </c>
    </row>
    <row r="1119" spans="2:60">
      <c r="B1119" s="111"/>
      <c r="C1119" s="394" t="str">
        <f>IF(STEP!C1119&lt;&gt;"",STEP!C1119,"")</f>
        <v/>
      </c>
      <c r="D1119" s="395" t="str">
        <f>IF(STEP!D1119&lt;&gt;"",STEP!D1119,"")</f>
        <v/>
      </c>
      <c r="E1119" s="396" t="str">
        <f>IF(STEP!E1119&lt;&gt;"",STEP!E1119,"")</f>
        <v/>
      </c>
      <c r="F1119" s="269"/>
      <c r="G1119" s="268"/>
      <c r="H1119" s="270"/>
      <c r="I1119" s="270"/>
      <c r="J1119" s="270"/>
      <c r="K1119" s="270"/>
      <c r="L1119" s="270"/>
      <c r="M1119" s="270"/>
      <c r="N1119" s="270"/>
      <c r="O1119" s="270"/>
      <c r="P1119" s="270"/>
      <c r="Q1119" s="270"/>
      <c r="R1119" s="270"/>
      <c r="S1119" s="270"/>
      <c r="T1119" s="270"/>
      <c r="U1119" s="270"/>
      <c r="V1119" s="270"/>
      <c r="W1119" s="270"/>
      <c r="X1119" s="270"/>
      <c r="Y1119" s="270"/>
      <c r="Z1119" s="270"/>
      <c r="AA1119" s="270"/>
      <c r="AB1119" s="270"/>
      <c r="AC1119" s="270"/>
      <c r="AD1119" s="270"/>
      <c r="AE1119" s="271"/>
      <c r="AF1119" s="271"/>
      <c r="AG1119" s="271"/>
      <c r="AH1119" s="271"/>
      <c r="AI1119" s="271"/>
      <c r="AJ1119" s="271"/>
      <c r="AK1119" s="271"/>
      <c r="AL1119" s="271"/>
      <c r="AM1119" s="271"/>
      <c r="AN1119" s="271"/>
      <c r="AO1119" s="270"/>
      <c r="AP1119" s="270"/>
      <c r="AQ1119" s="270"/>
      <c r="AR1119" s="270"/>
      <c r="AS1119" s="270"/>
      <c r="AT1119" s="270"/>
      <c r="AU1119" s="270"/>
      <c r="AW1119" s="282" t="str">
        <f t="shared" si="130"/>
        <v/>
      </c>
      <c r="AX1119" s="282" t="str">
        <f t="shared" si="128"/>
        <v/>
      </c>
      <c r="AY1119" s="282" t="str">
        <f t="shared" si="131"/>
        <v/>
      </c>
      <c r="AZ1119" s="282" t="str">
        <f t="shared" si="132"/>
        <v/>
      </c>
      <c r="BA1119" s="282" t="str">
        <f t="shared" si="133"/>
        <v/>
      </c>
      <c r="BD1119" s="270" t="str">
        <f>IF(W1119="","",IF(F1119="休日",AW1119,IF(F1119="法休",AW1119,VLOOKUP(F1119,カレンダマスタ!$Q$56:$R$69,2,FALSE))))</f>
        <v/>
      </c>
      <c r="BG1119" s="270" t="str">
        <f t="shared" si="129"/>
        <v/>
      </c>
      <c r="BH1119" s="270" t="str">
        <f>IF(AX1119="","",IF(P1119&lt;&gt;"","",IF(BG1119="CS","OK",IF(VLOOKUP(E1119,カレンダマスタ!$A$5:$D$381,4,FALSE)&gt;0,"",IF(OR(AX1119*24&gt;10.84,AZ1119*24&lt;14.5)=TRUE,"×","OK")))))</f>
        <v/>
      </c>
    </row>
    <row r="1120" spans="2:60">
      <c r="B1120" s="111"/>
      <c r="C1120" s="385" t="str">
        <f>IF(STEP!C1120&lt;&gt;"",STEP!C1120,"")</f>
        <v/>
      </c>
      <c r="D1120" s="386" t="str">
        <f>IF(STEP!D1120&lt;&gt;"",STEP!D1120,"")</f>
        <v/>
      </c>
      <c r="E1120" s="387" t="str">
        <f>IF(STEP!E1120&lt;&gt;"",STEP!E1120,"")</f>
        <v/>
      </c>
      <c r="F1120" s="253"/>
      <c r="G1120" s="252"/>
      <c r="H1120" s="254"/>
      <c r="I1120" s="254"/>
      <c r="J1120" s="254"/>
      <c r="K1120" s="254"/>
      <c r="L1120" s="254"/>
      <c r="M1120" s="254"/>
      <c r="N1120" s="254"/>
      <c r="O1120" s="254"/>
      <c r="P1120" s="254"/>
      <c r="Q1120" s="254"/>
      <c r="R1120" s="254"/>
      <c r="S1120" s="254"/>
      <c r="T1120" s="254"/>
      <c r="U1120" s="254"/>
      <c r="V1120" s="254"/>
      <c r="W1120" s="254"/>
      <c r="X1120" s="254"/>
      <c r="Y1120" s="254"/>
      <c r="Z1120" s="254"/>
      <c r="AA1120" s="254"/>
      <c r="AB1120" s="254"/>
      <c r="AC1120" s="254"/>
      <c r="AD1120" s="254"/>
      <c r="AE1120" s="255"/>
      <c r="AF1120" s="255"/>
      <c r="AG1120" s="255"/>
      <c r="AH1120" s="255"/>
      <c r="AI1120" s="255"/>
      <c r="AJ1120" s="255"/>
      <c r="AK1120" s="255"/>
      <c r="AL1120" s="255"/>
      <c r="AM1120" s="255"/>
      <c r="AN1120" s="255"/>
      <c r="AO1120" s="254"/>
      <c r="AP1120" s="254"/>
      <c r="AQ1120" s="254"/>
      <c r="AR1120" s="254"/>
      <c r="AS1120" s="254"/>
      <c r="AT1120" s="254"/>
      <c r="AU1120" s="254"/>
      <c r="AW1120" s="283" t="str">
        <f t="shared" si="130"/>
        <v/>
      </c>
      <c r="AX1120" s="283" t="str">
        <f t="shared" si="128"/>
        <v/>
      </c>
      <c r="AY1120" s="283" t="str">
        <f t="shared" si="131"/>
        <v/>
      </c>
      <c r="AZ1120" s="283" t="str">
        <f t="shared" si="132"/>
        <v/>
      </c>
      <c r="BA1120" s="283" t="str">
        <f t="shared" si="133"/>
        <v/>
      </c>
      <c r="BD1120" s="254" t="str">
        <f>IF(W1120="","",IF(F1120="休日",AW1120,IF(F1120="法休",AW1120,VLOOKUP(F1120,カレンダマスタ!$Q$56:$R$69,2,FALSE))))</f>
        <v/>
      </c>
      <c r="BG1120" s="254" t="str">
        <f t="shared" si="129"/>
        <v/>
      </c>
      <c r="BH1120" s="254" t="str">
        <f>IF(AX1120="","",IF(P1120&lt;&gt;"","",IF(BG1120="CS","OK",IF(VLOOKUP(E1120,カレンダマスタ!$A$5:$D$381,4,FALSE)&gt;0,"",IF(OR(AX1120*24&gt;10.84,AZ1120*24&lt;14.5)=TRUE,"×","OK")))))</f>
        <v/>
      </c>
    </row>
    <row r="1121" spans="2:60">
      <c r="B1121" s="111"/>
      <c r="C1121" s="397" t="str">
        <f>IF(STEP!C1121&lt;&gt;"",STEP!C1121,"")</f>
        <v/>
      </c>
      <c r="D1121" s="398" t="str">
        <f>IF(STEP!D1121&lt;&gt;"",STEP!D1121,"")</f>
        <v/>
      </c>
      <c r="E1121" s="399" t="str">
        <f>IF(STEP!E1121&lt;&gt;"",STEP!E1121,"")</f>
        <v/>
      </c>
      <c r="F1121" s="273"/>
      <c r="G1121" s="272"/>
      <c r="H1121" s="274"/>
      <c r="I1121" s="274"/>
      <c r="J1121" s="274"/>
      <c r="K1121" s="274"/>
      <c r="L1121" s="274"/>
      <c r="M1121" s="274"/>
      <c r="N1121" s="274"/>
      <c r="O1121" s="274"/>
      <c r="P1121" s="274"/>
      <c r="Q1121" s="274"/>
      <c r="R1121" s="274"/>
      <c r="S1121" s="274"/>
      <c r="T1121" s="274"/>
      <c r="U1121" s="274"/>
      <c r="V1121" s="274"/>
      <c r="W1121" s="274"/>
      <c r="X1121" s="274"/>
      <c r="Y1121" s="274"/>
      <c r="Z1121" s="274"/>
      <c r="AA1121" s="274"/>
      <c r="AB1121" s="274"/>
      <c r="AC1121" s="274"/>
      <c r="AD1121" s="274"/>
      <c r="AE1121" s="275"/>
      <c r="AF1121" s="275"/>
      <c r="AG1121" s="275"/>
      <c r="AH1121" s="275"/>
      <c r="AI1121" s="275"/>
      <c r="AJ1121" s="275"/>
      <c r="AK1121" s="275"/>
      <c r="AL1121" s="275"/>
      <c r="AM1121" s="275"/>
      <c r="AN1121" s="275"/>
      <c r="AO1121" s="274"/>
      <c r="AP1121" s="274"/>
      <c r="AQ1121" s="274"/>
      <c r="AR1121" s="274"/>
      <c r="AS1121" s="274"/>
      <c r="AT1121" s="274"/>
      <c r="AU1121" s="274"/>
      <c r="AW1121" s="286" t="str">
        <f t="shared" si="130"/>
        <v/>
      </c>
      <c r="AX1121" s="286" t="str">
        <f t="shared" si="128"/>
        <v/>
      </c>
      <c r="AY1121" s="286" t="str">
        <f t="shared" si="131"/>
        <v/>
      </c>
      <c r="AZ1121" s="286" t="str">
        <f t="shared" si="132"/>
        <v/>
      </c>
      <c r="BA1121" s="286" t="str">
        <f t="shared" si="133"/>
        <v/>
      </c>
      <c r="BD1121" s="274" t="str">
        <f>IF(W1121="","",IF(F1121="休日",AW1121,IF(F1121="法休",AW1121,VLOOKUP(F1121,カレンダマスタ!$Q$56:$R$69,2,FALSE))))</f>
        <v/>
      </c>
      <c r="BG1121" s="274" t="str">
        <f t="shared" si="129"/>
        <v/>
      </c>
      <c r="BH1121" s="274" t="str">
        <f>IF(AX1121="","",IF(P1121&lt;&gt;"","",IF(BG1121="CS","OK",IF(VLOOKUP(E1121,カレンダマスタ!$A$5:$D$381,4,FALSE)&gt;0,"",IF(OR(AX1121*24&gt;10.84,AZ1121*24&lt;14.5)=TRUE,"×","OK")))))</f>
        <v/>
      </c>
    </row>
    <row r="1122" spans="2:60">
      <c r="B1122" s="111"/>
      <c r="C1122" s="397" t="str">
        <f>IF(STEP!C1122&lt;&gt;"",STEP!C1122,"")</f>
        <v/>
      </c>
      <c r="D1122" s="398" t="str">
        <f>IF(STEP!D1122&lt;&gt;"",STEP!D1122,"")</f>
        <v/>
      </c>
      <c r="E1122" s="399" t="str">
        <f>IF(STEP!E1122&lt;&gt;"",STEP!E1122,"")</f>
        <v/>
      </c>
      <c r="F1122" s="273"/>
      <c r="G1122" s="272"/>
      <c r="H1122" s="274"/>
      <c r="I1122" s="274"/>
      <c r="J1122" s="274"/>
      <c r="K1122" s="274"/>
      <c r="L1122" s="274"/>
      <c r="M1122" s="274"/>
      <c r="N1122" s="274"/>
      <c r="O1122" s="274"/>
      <c r="P1122" s="274"/>
      <c r="Q1122" s="274"/>
      <c r="R1122" s="274"/>
      <c r="S1122" s="274"/>
      <c r="T1122" s="274"/>
      <c r="U1122" s="274"/>
      <c r="V1122" s="274"/>
      <c r="W1122" s="274"/>
      <c r="X1122" s="274"/>
      <c r="Y1122" s="274"/>
      <c r="Z1122" s="274"/>
      <c r="AA1122" s="274"/>
      <c r="AB1122" s="274"/>
      <c r="AC1122" s="274"/>
      <c r="AD1122" s="274"/>
      <c r="AE1122" s="275"/>
      <c r="AF1122" s="275"/>
      <c r="AG1122" s="275"/>
      <c r="AH1122" s="275"/>
      <c r="AI1122" s="275"/>
      <c r="AJ1122" s="275"/>
      <c r="AK1122" s="275"/>
      <c r="AL1122" s="275"/>
      <c r="AM1122" s="275"/>
      <c r="AN1122" s="275"/>
      <c r="AO1122" s="274"/>
      <c r="AP1122" s="274"/>
      <c r="AQ1122" s="274"/>
      <c r="AR1122" s="274"/>
      <c r="AS1122" s="274"/>
      <c r="AT1122" s="274"/>
      <c r="AU1122" s="274"/>
      <c r="AW1122" s="286" t="str">
        <f t="shared" si="130"/>
        <v/>
      </c>
      <c r="AX1122" s="286" t="str">
        <f t="shared" si="128"/>
        <v/>
      </c>
      <c r="AY1122" s="286" t="str">
        <f t="shared" si="131"/>
        <v/>
      </c>
      <c r="AZ1122" s="286" t="str">
        <f t="shared" si="132"/>
        <v/>
      </c>
      <c r="BA1122" s="286" t="str">
        <f t="shared" si="133"/>
        <v/>
      </c>
      <c r="BD1122" s="274" t="str">
        <f>IF(W1122="","",IF(F1122="休日",AW1122,IF(F1122="法休",AW1122,VLOOKUP(F1122,カレンダマスタ!$Q$56:$R$69,2,FALSE))))</f>
        <v/>
      </c>
      <c r="BG1122" s="274" t="str">
        <f t="shared" si="129"/>
        <v/>
      </c>
      <c r="BH1122" s="274" t="str">
        <f>IF(AX1122="","",IF(P1122&lt;&gt;"","",IF(BG1122="CS","OK",IF(VLOOKUP(E1122,カレンダマスタ!$A$5:$D$381,4,FALSE)&gt;0,"",IF(OR(AX1122*24&gt;10.84,AZ1122*24&lt;14.5)=TRUE,"×","OK")))))</f>
        <v/>
      </c>
    </row>
    <row r="1123" spans="2:60">
      <c r="B1123" s="111"/>
      <c r="C1123" s="397" t="str">
        <f>IF(STEP!C1123&lt;&gt;"",STEP!C1123,"")</f>
        <v/>
      </c>
      <c r="D1123" s="398" t="str">
        <f>IF(STEP!D1123&lt;&gt;"",STEP!D1123,"")</f>
        <v/>
      </c>
      <c r="E1123" s="399" t="str">
        <f>IF(STEP!E1123&lt;&gt;"",STEP!E1123,"")</f>
        <v/>
      </c>
      <c r="F1123" s="273"/>
      <c r="G1123" s="272"/>
      <c r="H1123" s="274"/>
      <c r="I1123" s="274"/>
      <c r="J1123" s="274"/>
      <c r="K1123" s="274"/>
      <c r="L1123" s="274"/>
      <c r="M1123" s="274"/>
      <c r="N1123" s="274"/>
      <c r="O1123" s="274"/>
      <c r="P1123" s="274"/>
      <c r="Q1123" s="274"/>
      <c r="R1123" s="274"/>
      <c r="S1123" s="274"/>
      <c r="T1123" s="274"/>
      <c r="U1123" s="274"/>
      <c r="V1123" s="274"/>
      <c r="W1123" s="274"/>
      <c r="X1123" s="274"/>
      <c r="Y1123" s="274"/>
      <c r="Z1123" s="274"/>
      <c r="AA1123" s="274"/>
      <c r="AB1123" s="274"/>
      <c r="AC1123" s="274"/>
      <c r="AD1123" s="274"/>
      <c r="AE1123" s="275"/>
      <c r="AF1123" s="275"/>
      <c r="AG1123" s="275"/>
      <c r="AH1123" s="275"/>
      <c r="AI1123" s="275"/>
      <c r="AJ1123" s="275"/>
      <c r="AK1123" s="275"/>
      <c r="AL1123" s="275"/>
      <c r="AM1123" s="275"/>
      <c r="AN1123" s="275"/>
      <c r="AO1123" s="274"/>
      <c r="AP1123" s="274"/>
      <c r="AQ1123" s="274"/>
      <c r="AR1123" s="274"/>
      <c r="AS1123" s="274"/>
      <c r="AT1123" s="274"/>
      <c r="AU1123" s="274"/>
      <c r="AW1123" s="286" t="str">
        <f t="shared" si="130"/>
        <v/>
      </c>
      <c r="AX1123" s="286" t="str">
        <f t="shared" si="128"/>
        <v/>
      </c>
      <c r="AY1123" s="286" t="str">
        <f t="shared" si="131"/>
        <v/>
      </c>
      <c r="AZ1123" s="286" t="str">
        <f t="shared" si="132"/>
        <v/>
      </c>
      <c r="BA1123" s="286" t="str">
        <f t="shared" si="133"/>
        <v/>
      </c>
      <c r="BD1123" s="274" t="str">
        <f>IF(W1123="","",IF(F1123="休日",AW1123,IF(F1123="法休",AW1123,VLOOKUP(F1123,カレンダマスタ!$Q$56:$R$69,2,FALSE))))</f>
        <v/>
      </c>
      <c r="BG1123" s="274" t="str">
        <f t="shared" si="129"/>
        <v/>
      </c>
      <c r="BH1123" s="274" t="str">
        <f>IF(AX1123="","",IF(P1123&lt;&gt;"","",IF(BG1123="CS","OK",IF(VLOOKUP(E1123,カレンダマスタ!$A$5:$D$381,4,FALSE)&gt;0,"",IF(OR(AX1123*24&gt;10.84,AZ1123*24&lt;14.5)=TRUE,"×","OK")))))</f>
        <v/>
      </c>
    </row>
    <row r="1124" spans="2:60">
      <c r="B1124" s="111"/>
      <c r="C1124" s="397" t="str">
        <f>IF(STEP!C1124&lt;&gt;"",STEP!C1124,"")</f>
        <v/>
      </c>
      <c r="D1124" s="398" t="str">
        <f>IF(STEP!D1124&lt;&gt;"",STEP!D1124,"")</f>
        <v/>
      </c>
      <c r="E1124" s="399" t="str">
        <f>IF(STEP!E1124&lt;&gt;"",STEP!E1124,"")</f>
        <v/>
      </c>
      <c r="F1124" s="273"/>
      <c r="G1124" s="272"/>
      <c r="H1124" s="274"/>
      <c r="I1124" s="274"/>
      <c r="J1124" s="274"/>
      <c r="K1124" s="274"/>
      <c r="L1124" s="274"/>
      <c r="M1124" s="274"/>
      <c r="N1124" s="274"/>
      <c r="O1124" s="274"/>
      <c r="P1124" s="274"/>
      <c r="Q1124" s="274"/>
      <c r="R1124" s="274"/>
      <c r="S1124" s="274"/>
      <c r="T1124" s="274"/>
      <c r="U1124" s="274"/>
      <c r="V1124" s="274"/>
      <c r="W1124" s="274"/>
      <c r="X1124" s="274"/>
      <c r="Y1124" s="274"/>
      <c r="Z1124" s="274"/>
      <c r="AA1124" s="274"/>
      <c r="AB1124" s="274"/>
      <c r="AC1124" s="274"/>
      <c r="AD1124" s="274"/>
      <c r="AE1124" s="275"/>
      <c r="AF1124" s="275"/>
      <c r="AG1124" s="275"/>
      <c r="AH1124" s="275"/>
      <c r="AI1124" s="275"/>
      <c r="AJ1124" s="275"/>
      <c r="AK1124" s="275"/>
      <c r="AL1124" s="275"/>
      <c r="AM1124" s="275"/>
      <c r="AN1124" s="275"/>
      <c r="AO1124" s="274"/>
      <c r="AP1124" s="274"/>
      <c r="AQ1124" s="274"/>
      <c r="AR1124" s="274"/>
      <c r="AS1124" s="274"/>
      <c r="AT1124" s="274"/>
      <c r="AU1124" s="274"/>
      <c r="AW1124" s="286" t="str">
        <f t="shared" si="130"/>
        <v/>
      </c>
      <c r="AX1124" s="286" t="str">
        <f t="shared" si="128"/>
        <v/>
      </c>
      <c r="AY1124" s="286" t="str">
        <f t="shared" si="131"/>
        <v/>
      </c>
      <c r="AZ1124" s="286" t="str">
        <f t="shared" si="132"/>
        <v/>
      </c>
      <c r="BA1124" s="286" t="str">
        <f t="shared" si="133"/>
        <v/>
      </c>
      <c r="BD1124" s="274" t="str">
        <f>IF(W1124="","",IF(F1124="休日",AW1124,IF(F1124="法休",AW1124,VLOOKUP(F1124,カレンダマスタ!$Q$56:$R$69,2,FALSE))))</f>
        <v/>
      </c>
      <c r="BG1124" s="274" t="str">
        <f t="shared" si="129"/>
        <v/>
      </c>
      <c r="BH1124" s="274" t="str">
        <f>IF(AX1124="","",IF(P1124&lt;&gt;"","",IF(BG1124="CS","OK",IF(VLOOKUP(E1124,カレンダマスタ!$A$5:$D$381,4,FALSE)&gt;0,"",IF(OR(AX1124*24&gt;10.84,AZ1124*24&lt;14.5)=TRUE,"×","OK")))))</f>
        <v/>
      </c>
    </row>
    <row r="1125" spans="2:60" ht="13.8" thickBot="1">
      <c r="B1125" s="161"/>
      <c r="C1125" s="400" t="str">
        <f>IF(STEP!C1125&lt;&gt;"",STEP!C1125,"")</f>
        <v/>
      </c>
      <c r="D1125" s="401" t="str">
        <f>IF(STEP!D1125&lt;&gt;"",STEP!D1125,"")</f>
        <v/>
      </c>
      <c r="E1125" s="402" t="str">
        <f>IF(STEP!E1125&lt;&gt;"",STEP!E1125,"")</f>
        <v/>
      </c>
      <c r="F1125" s="277"/>
      <c r="G1125" s="276"/>
      <c r="H1125" s="278"/>
      <c r="I1125" s="278"/>
      <c r="J1125" s="278"/>
      <c r="K1125" s="278"/>
      <c r="L1125" s="278"/>
      <c r="M1125" s="278"/>
      <c r="N1125" s="278"/>
      <c r="O1125" s="278"/>
      <c r="P1125" s="278"/>
      <c r="Q1125" s="278"/>
      <c r="R1125" s="278"/>
      <c r="S1125" s="278"/>
      <c r="T1125" s="278"/>
      <c r="U1125" s="278"/>
      <c r="V1125" s="278"/>
      <c r="W1125" s="278"/>
      <c r="X1125" s="278"/>
      <c r="Y1125" s="278"/>
      <c r="Z1125" s="278"/>
      <c r="AA1125" s="278"/>
      <c r="AB1125" s="278"/>
      <c r="AC1125" s="278"/>
      <c r="AD1125" s="278"/>
      <c r="AE1125" s="279"/>
      <c r="AF1125" s="279"/>
      <c r="AG1125" s="279"/>
      <c r="AH1125" s="279"/>
      <c r="AI1125" s="279"/>
      <c r="AJ1125" s="279"/>
      <c r="AK1125" s="279"/>
      <c r="AL1125" s="279"/>
      <c r="AM1125" s="279"/>
      <c r="AN1125" s="279"/>
      <c r="AO1125" s="278"/>
      <c r="AP1125" s="278"/>
      <c r="AQ1125" s="278"/>
      <c r="AR1125" s="278"/>
      <c r="AS1125" s="278"/>
      <c r="AT1125" s="278"/>
      <c r="AU1125" s="278"/>
      <c r="AW1125" s="287" t="str">
        <f t="shared" si="130"/>
        <v/>
      </c>
      <c r="AX1125" s="287" t="str">
        <f t="shared" si="128"/>
        <v/>
      </c>
      <c r="AY1125" s="287" t="str">
        <f t="shared" si="131"/>
        <v/>
      </c>
      <c r="AZ1125" s="287" t="str">
        <f t="shared" si="132"/>
        <v/>
      </c>
      <c r="BA1125" s="287" t="str">
        <f t="shared" si="133"/>
        <v/>
      </c>
      <c r="BD1125" s="278" t="str">
        <f>IF(W1125="","",IF(F1125="休日",AW1125,IF(F1125="法休",AW1125,VLOOKUP(F1125,カレンダマスタ!$Q$56:$R$69,2,FALSE))))</f>
        <v/>
      </c>
      <c r="BG1125" s="278" t="str">
        <f t="shared" si="129"/>
        <v/>
      </c>
      <c r="BH1125" s="278" t="str">
        <f>IF(AX1125="","",IF(P1125&lt;&gt;"","",IF(BG1125="CS","OK",IF(VLOOKUP(E1125,カレンダマスタ!$A$5:$D$381,4,FALSE)&gt;0,"",IF(OR(AX1125*24&gt;10.84,AZ1125*24&lt;14.5)=TRUE,"×","OK")))))</f>
        <v/>
      </c>
    </row>
    <row r="1126" spans="2:60">
      <c r="B1126" s="323"/>
      <c r="C1126" s="366"/>
      <c r="D1126" s="367"/>
      <c r="E1126" s="368"/>
      <c r="F1126" s="367"/>
      <c r="G1126" s="366"/>
      <c r="H1126" s="369"/>
      <c r="I1126" s="369"/>
      <c r="J1126" s="369"/>
      <c r="K1126" s="369"/>
      <c r="L1126" s="369"/>
      <c r="M1126" s="369"/>
      <c r="N1126" s="369"/>
      <c r="O1126" s="369"/>
      <c r="P1126" s="369"/>
      <c r="Q1126" s="369"/>
      <c r="R1126" s="369"/>
      <c r="S1126" s="369"/>
      <c r="T1126" s="369"/>
      <c r="U1126" s="369"/>
      <c r="V1126" s="369"/>
      <c r="W1126" s="369"/>
      <c r="X1126" s="369"/>
      <c r="Y1126" s="369"/>
      <c r="Z1126" s="369"/>
      <c r="AA1126" s="369"/>
      <c r="AB1126" s="369"/>
      <c r="AC1126" s="369"/>
      <c r="AD1126" s="369"/>
      <c r="AE1126" s="370"/>
      <c r="AF1126" s="370"/>
      <c r="AG1126" s="370"/>
      <c r="AH1126" s="370"/>
      <c r="AI1126" s="370"/>
      <c r="AJ1126" s="370"/>
      <c r="AK1126" s="370"/>
      <c r="AL1126" s="370"/>
      <c r="AM1126" s="370"/>
      <c r="AN1126" s="370"/>
      <c r="AO1126" s="369"/>
      <c r="AP1126" s="369"/>
      <c r="AQ1126" s="369"/>
      <c r="AR1126" s="369"/>
      <c r="AS1126" s="369"/>
      <c r="AT1126" s="369"/>
      <c r="AU1126" s="369"/>
      <c r="AW1126" s="363"/>
      <c r="AX1126" s="363"/>
      <c r="AY1126" s="363"/>
      <c r="AZ1126" s="363"/>
      <c r="BA1126" s="363"/>
      <c r="BD1126" s="369" t="str">
        <f>IF(W1126="","",IF(F1126="休日",AW1126,IF(F1126="法休",AW1126,VLOOKUP(F1126,カレンダマスタ!$Q$56:$R$69,2,FALSE))))</f>
        <v/>
      </c>
      <c r="BG1126" s="369"/>
      <c r="BH1126" s="369"/>
    </row>
    <row r="1127" spans="2:60">
      <c r="B1127" s="323"/>
      <c r="C1127" s="371"/>
      <c r="D1127" s="372"/>
      <c r="E1127" s="373"/>
      <c r="F1127" s="372"/>
      <c r="G1127" s="371"/>
      <c r="H1127" s="374"/>
      <c r="I1127" s="374"/>
      <c r="J1127" s="374"/>
      <c r="K1127" s="374"/>
      <c r="L1127" s="374"/>
      <c r="M1127" s="374"/>
      <c r="N1127" s="374"/>
      <c r="O1127" s="374"/>
      <c r="P1127" s="374"/>
      <c r="Q1127" s="374"/>
      <c r="R1127" s="374"/>
      <c r="S1127" s="374"/>
      <c r="T1127" s="374"/>
      <c r="U1127" s="374"/>
      <c r="V1127" s="374"/>
      <c r="W1127" s="374"/>
      <c r="X1127" s="374"/>
      <c r="Y1127" s="374"/>
      <c r="Z1127" s="374"/>
      <c r="AA1127" s="374"/>
      <c r="AB1127" s="374"/>
      <c r="AC1127" s="374"/>
      <c r="AD1127" s="374"/>
      <c r="AE1127" s="375"/>
      <c r="AF1127" s="375"/>
      <c r="AG1127" s="375"/>
      <c r="AH1127" s="375"/>
      <c r="AI1127" s="375"/>
      <c r="AJ1127" s="375"/>
      <c r="AK1127" s="375"/>
      <c r="AL1127" s="375"/>
      <c r="AM1127" s="375"/>
      <c r="AN1127" s="375"/>
      <c r="AO1127" s="374"/>
      <c r="AP1127" s="374"/>
      <c r="AQ1127" s="374"/>
      <c r="AR1127" s="374"/>
      <c r="AS1127" s="374"/>
      <c r="AT1127" s="374"/>
      <c r="AU1127" s="374"/>
      <c r="AW1127" s="363"/>
      <c r="AX1127" s="363"/>
      <c r="AY1127" s="363"/>
      <c r="AZ1127" s="363"/>
      <c r="BA1127" s="363"/>
      <c r="BD1127" s="374" t="str">
        <f>IF(W1127="","",IF(F1127="休日",AW1127,IF(F1127="法休",AW1127,VLOOKUP(F1127,カレンダマスタ!$Q$56:$R$69,2,FALSE))))</f>
        <v/>
      </c>
      <c r="BG1127" s="374"/>
      <c r="BH1127" s="374"/>
    </row>
    <row r="1128" spans="2:60">
      <c r="B1128" s="323"/>
      <c r="C1128" s="371"/>
      <c r="D1128" s="372"/>
      <c r="E1128" s="373"/>
      <c r="F1128" s="372"/>
      <c r="G1128" s="371"/>
      <c r="H1128" s="374"/>
      <c r="I1128" s="374"/>
      <c r="J1128" s="374"/>
      <c r="K1128" s="374"/>
      <c r="L1128" s="374"/>
      <c r="M1128" s="374"/>
      <c r="N1128" s="374"/>
      <c r="O1128" s="374"/>
      <c r="P1128" s="374"/>
      <c r="Q1128" s="374"/>
      <c r="R1128" s="374"/>
      <c r="S1128" s="374"/>
      <c r="T1128" s="374"/>
      <c r="U1128" s="374"/>
      <c r="V1128" s="374"/>
      <c r="W1128" s="374"/>
      <c r="X1128" s="374"/>
      <c r="Y1128" s="374"/>
      <c r="Z1128" s="374"/>
      <c r="AA1128" s="374"/>
      <c r="AB1128" s="374"/>
      <c r="AC1128" s="374"/>
      <c r="AD1128" s="374"/>
      <c r="AE1128" s="375"/>
      <c r="AF1128" s="375"/>
      <c r="AG1128" s="375"/>
      <c r="AH1128" s="375"/>
      <c r="AI1128" s="375"/>
      <c r="AJ1128" s="375"/>
      <c r="AK1128" s="375"/>
      <c r="AL1128" s="375"/>
      <c r="AM1128" s="375"/>
      <c r="AN1128" s="375"/>
      <c r="AO1128" s="374"/>
      <c r="AP1128" s="374"/>
      <c r="AQ1128" s="374"/>
      <c r="AR1128" s="374"/>
      <c r="AS1128" s="374"/>
      <c r="AT1128" s="374"/>
      <c r="AU1128" s="374"/>
      <c r="AW1128" s="363"/>
      <c r="AX1128" s="363"/>
      <c r="AY1128" s="363"/>
      <c r="AZ1128" s="363"/>
      <c r="BA1128" s="363"/>
      <c r="BD1128" s="374" t="str">
        <f>IF(W1128="","",IF(F1128="休日",AW1128,IF(F1128="法休",AW1128,VLOOKUP(F1128,カレンダマスタ!$Q$56:$R$69,2,FALSE))))</f>
        <v/>
      </c>
      <c r="BG1128" s="374"/>
      <c r="BH1128" s="374"/>
    </row>
    <row r="1129" spans="2:60">
      <c r="B1129" s="323"/>
      <c r="C1129" s="371"/>
      <c r="D1129" s="372"/>
      <c r="E1129" s="373"/>
      <c r="F1129" s="372"/>
      <c r="G1129" s="371"/>
      <c r="H1129" s="374"/>
      <c r="I1129" s="374"/>
      <c r="J1129" s="374"/>
      <c r="K1129" s="374"/>
      <c r="L1129" s="374"/>
      <c r="M1129" s="374"/>
      <c r="N1129" s="374"/>
      <c r="O1129" s="374"/>
      <c r="P1129" s="374"/>
      <c r="Q1129" s="374"/>
      <c r="R1129" s="374"/>
      <c r="S1129" s="374"/>
      <c r="T1129" s="374"/>
      <c r="U1129" s="374"/>
      <c r="V1129" s="374"/>
      <c r="W1129" s="374"/>
      <c r="X1129" s="374"/>
      <c r="Y1129" s="374"/>
      <c r="Z1129" s="374"/>
      <c r="AA1129" s="374"/>
      <c r="AB1129" s="374"/>
      <c r="AC1129" s="374"/>
      <c r="AD1129" s="374"/>
      <c r="AE1129" s="375"/>
      <c r="AF1129" s="375"/>
      <c r="AG1129" s="375"/>
      <c r="AH1129" s="375"/>
      <c r="AI1129" s="375"/>
      <c r="AJ1129" s="375"/>
      <c r="AK1129" s="375"/>
      <c r="AL1129" s="375"/>
      <c r="AM1129" s="375"/>
      <c r="AN1129" s="375"/>
      <c r="AO1129" s="374"/>
      <c r="AP1129" s="374"/>
      <c r="AQ1129" s="374"/>
      <c r="AR1129" s="374"/>
      <c r="AS1129" s="374"/>
      <c r="AT1129" s="374"/>
      <c r="AU1129" s="374"/>
      <c r="AW1129" s="363"/>
      <c r="AX1129" s="363"/>
      <c r="AY1129" s="363"/>
      <c r="AZ1129" s="363"/>
      <c r="BA1129" s="363"/>
      <c r="BD1129" s="374" t="str">
        <f>IF(W1129="","",IF(F1129="休日",AW1129,IF(F1129="法休",AW1129,VLOOKUP(F1129,カレンダマスタ!$Q$56:$R$69,2,FALSE))))</f>
        <v/>
      </c>
      <c r="BG1129" s="374"/>
      <c r="BH1129" s="374"/>
    </row>
    <row r="1130" spans="2:60">
      <c r="B1130" s="323"/>
      <c r="C1130" s="371"/>
      <c r="D1130" s="372"/>
      <c r="E1130" s="373"/>
      <c r="F1130" s="372"/>
      <c r="G1130" s="371"/>
      <c r="H1130" s="374"/>
      <c r="I1130" s="374"/>
      <c r="J1130" s="374"/>
      <c r="K1130" s="374"/>
      <c r="L1130" s="374"/>
      <c r="M1130" s="374"/>
      <c r="N1130" s="374"/>
      <c r="O1130" s="374"/>
      <c r="P1130" s="374"/>
      <c r="Q1130" s="374"/>
      <c r="R1130" s="374"/>
      <c r="S1130" s="374"/>
      <c r="T1130" s="374"/>
      <c r="U1130" s="374"/>
      <c r="V1130" s="374"/>
      <c r="W1130" s="374"/>
      <c r="X1130" s="374"/>
      <c r="Y1130" s="374"/>
      <c r="Z1130" s="374"/>
      <c r="AA1130" s="374"/>
      <c r="AB1130" s="374"/>
      <c r="AC1130" s="374"/>
      <c r="AD1130" s="374"/>
      <c r="AE1130" s="375"/>
      <c r="AF1130" s="375"/>
      <c r="AG1130" s="375"/>
      <c r="AH1130" s="375"/>
      <c r="AI1130" s="375"/>
      <c r="AJ1130" s="375"/>
      <c r="AK1130" s="375"/>
      <c r="AL1130" s="375"/>
      <c r="AM1130" s="375"/>
      <c r="AN1130" s="375"/>
      <c r="AO1130" s="374"/>
      <c r="AP1130" s="374"/>
      <c r="AQ1130" s="374"/>
      <c r="AR1130" s="374"/>
      <c r="AS1130" s="374"/>
      <c r="AT1130" s="374"/>
      <c r="AU1130" s="374"/>
      <c r="AW1130" s="363"/>
      <c r="AX1130" s="363"/>
      <c r="AY1130" s="363"/>
      <c r="AZ1130" s="363"/>
      <c r="BA1130" s="363"/>
      <c r="BD1130" s="374" t="str">
        <f>IF(W1130="","",IF(F1130="休日",AW1130,IF(F1130="法休",AW1130,VLOOKUP(F1130,カレンダマスタ!$Q$56:$R$69,2,FALSE))))</f>
        <v/>
      </c>
      <c r="BG1130" s="374"/>
      <c r="BH1130" s="374"/>
    </row>
    <row r="1131" spans="2:60">
      <c r="B1131" s="323"/>
      <c r="C1131" s="371"/>
      <c r="D1131" s="372"/>
      <c r="E1131" s="373"/>
      <c r="F1131" s="372"/>
      <c r="G1131" s="371"/>
      <c r="H1131" s="374"/>
      <c r="I1131" s="374"/>
      <c r="J1131" s="374"/>
      <c r="K1131" s="374"/>
      <c r="L1131" s="374"/>
      <c r="M1131" s="374"/>
      <c r="N1131" s="374"/>
      <c r="O1131" s="374"/>
      <c r="P1131" s="374"/>
      <c r="Q1131" s="374"/>
      <c r="R1131" s="374"/>
      <c r="S1131" s="374"/>
      <c r="T1131" s="374"/>
      <c r="U1131" s="374"/>
      <c r="V1131" s="374"/>
      <c r="W1131" s="374"/>
      <c r="X1131" s="374"/>
      <c r="Y1131" s="374"/>
      <c r="Z1131" s="374"/>
      <c r="AA1131" s="374"/>
      <c r="AB1131" s="374"/>
      <c r="AC1131" s="374"/>
      <c r="AD1131" s="374"/>
      <c r="AE1131" s="375"/>
      <c r="AF1131" s="375"/>
      <c r="AG1131" s="375"/>
      <c r="AH1131" s="375"/>
      <c r="AI1131" s="375"/>
      <c r="AJ1131" s="375"/>
      <c r="AK1131" s="375"/>
      <c r="AL1131" s="375"/>
      <c r="AM1131" s="375"/>
      <c r="AN1131" s="375"/>
      <c r="AO1131" s="374"/>
      <c r="AP1131" s="374"/>
      <c r="AQ1131" s="374"/>
      <c r="AR1131" s="374"/>
      <c r="AS1131" s="374"/>
      <c r="AT1131" s="374"/>
      <c r="AU1131" s="374"/>
      <c r="AW1131" s="363"/>
      <c r="AX1131" s="363"/>
      <c r="AY1131" s="363"/>
      <c r="AZ1131" s="363"/>
      <c r="BA1131" s="363"/>
      <c r="BD1131" s="374" t="str">
        <f>IF(W1131="","",IF(F1131="休日",AW1131,IF(F1131="法休",AW1131,VLOOKUP(F1131,カレンダマスタ!$Q$56:$R$69,2,FALSE))))</f>
        <v/>
      </c>
      <c r="BG1131" s="374"/>
      <c r="BH1131" s="374"/>
    </row>
    <row r="1132" spans="2:60">
      <c r="B1132" s="323"/>
      <c r="C1132" s="371"/>
      <c r="D1132" s="372"/>
      <c r="E1132" s="373"/>
      <c r="F1132" s="372"/>
      <c r="G1132" s="371"/>
      <c r="H1132" s="374"/>
      <c r="I1132" s="374"/>
      <c r="J1132" s="374"/>
      <c r="K1132" s="374"/>
      <c r="L1132" s="374"/>
      <c r="M1132" s="374"/>
      <c r="N1132" s="374"/>
      <c r="O1132" s="374"/>
      <c r="P1132" s="374"/>
      <c r="Q1132" s="374"/>
      <c r="R1132" s="374"/>
      <c r="S1132" s="374"/>
      <c r="T1132" s="374"/>
      <c r="U1132" s="374"/>
      <c r="V1132" s="374"/>
      <c r="W1132" s="374"/>
      <c r="X1132" s="374"/>
      <c r="Y1132" s="374"/>
      <c r="Z1132" s="374"/>
      <c r="AA1132" s="374"/>
      <c r="AB1132" s="374"/>
      <c r="AC1132" s="374"/>
      <c r="AD1132" s="374"/>
      <c r="AE1132" s="375"/>
      <c r="AF1132" s="375"/>
      <c r="AG1132" s="375"/>
      <c r="AH1132" s="375"/>
      <c r="AI1132" s="375"/>
      <c r="AJ1132" s="375"/>
      <c r="AK1132" s="375"/>
      <c r="AL1132" s="375"/>
      <c r="AM1132" s="375"/>
      <c r="AN1132" s="375"/>
      <c r="AO1132" s="374"/>
      <c r="AP1132" s="374"/>
      <c r="AQ1132" s="374"/>
      <c r="AR1132" s="374"/>
      <c r="AS1132" s="374"/>
      <c r="AT1132" s="374"/>
      <c r="AU1132" s="374"/>
      <c r="AW1132" s="363"/>
      <c r="AX1132" s="363"/>
      <c r="AY1132" s="363"/>
      <c r="AZ1132" s="363"/>
      <c r="BA1132" s="363"/>
      <c r="BD1132" s="374" t="str">
        <f>IF(W1132="","",IF(F1132="休日",AW1132,IF(F1132="法休",AW1132,VLOOKUP(F1132,カレンダマスタ!$Q$56:$R$69,2,FALSE))))</f>
        <v/>
      </c>
      <c r="BG1132" s="374"/>
      <c r="BH1132" s="374"/>
    </row>
    <row r="1133" spans="2:60">
      <c r="B1133" s="323"/>
      <c r="C1133" s="371"/>
      <c r="D1133" s="372"/>
      <c r="E1133" s="373"/>
      <c r="F1133" s="372"/>
      <c r="G1133" s="371"/>
      <c r="H1133" s="374"/>
      <c r="I1133" s="374"/>
      <c r="J1133" s="374"/>
      <c r="K1133" s="374"/>
      <c r="L1133" s="374"/>
      <c r="M1133" s="374"/>
      <c r="N1133" s="374"/>
      <c r="O1133" s="374"/>
      <c r="P1133" s="374"/>
      <c r="Q1133" s="374"/>
      <c r="R1133" s="374"/>
      <c r="S1133" s="374"/>
      <c r="T1133" s="374"/>
      <c r="U1133" s="374"/>
      <c r="V1133" s="374"/>
      <c r="W1133" s="374"/>
      <c r="X1133" s="374"/>
      <c r="Y1133" s="374"/>
      <c r="Z1133" s="374"/>
      <c r="AA1133" s="374"/>
      <c r="AB1133" s="374"/>
      <c r="AC1133" s="374"/>
      <c r="AD1133" s="374"/>
      <c r="AE1133" s="375"/>
      <c r="AF1133" s="375"/>
      <c r="AG1133" s="375"/>
      <c r="AH1133" s="375"/>
      <c r="AI1133" s="375"/>
      <c r="AJ1133" s="375"/>
      <c r="AK1133" s="375"/>
      <c r="AL1133" s="375"/>
      <c r="AM1133" s="375"/>
      <c r="AN1133" s="375"/>
      <c r="AO1133" s="374"/>
      <c r="AP1133" s="374"/>
      <c r="AQ1133" s="374"/>
      <c r="AR1133" s="374"/>
      <c r="AS1133" s="374"/>
      <c r="AT1133" s="374"/>
      <c r="AU1133" s="374"/>
      <c r="AW1133" s="363"/>
      <c r="AX1133" s="363"/>
      <c r="AY1133" s="363"/>
      <c r="AZ1133" s="363"/>
      <c r="BA1133" s="363"/>
      <c r="BD1133" s="374" t="str">
        <f>IF(W1133="","",IF(F1133="休日",AW1133,IF(F1133="法休",AW1133,VLOOKUP(F1133,カレンダマスタ!$Q$56:$R$69,2,FALSE))))</f>
        <v/>
      </c>
      <c r="BG1133" s="374"/>
      <c r="BH1133" s="374"/>
    </row>
    <row r="1134" spans="2:60">
      <c r="B1134" s="323"/>
      <c r="C1134" s="371"/>
      <c r="D1134" s="372"/>
      <c r="E1134" s="373"/>
      <c r="F1134" s="372"/>
      <c r="G1134" s="371"/>
      <c r="H1134" s="374"/>
      <c r="I1134" s="374"/>
      <c r="J1134" s="374"/>
      <c r="K1134" s="374"/>
      <c r="L1134" s="374"/>
      <c r="M1134" s="374"/>
      <c r="N1134" s="374"/>
      <c r="O1134" s="374"/>
      <c r="P1134" s="374"/>
      <c r="Q1134" s="374"/>
      <c r="R1134" s="374"/>
      <c r="S1134" s="374"/>
      <c r="T1134" s="374"/>
      <c r="U1134" s="374"/>
      <c r="V1134" s="374"/>
      <c r="W1134" s="374"/>
      <c r="X1134" s="374"/>
      <c r="Y1134" s="374"/>
      <c r="Z1134" s="374"/>
      <c r="AA1134" s="374"/>
      <c r="AB1134" s="374"/>
      <c r="AC1134" s="374"/>
      <c r="AD1134" s="374"/>
      <c r="AE1134" s="375"/>
      <c r="AF1134" s="375"/>
      <c r="AG1134" s="375"/>
      <c r="AH1134" s="375"/>
      <c r="AI1134" s="375"/>
      <c r="AJ1134" s="375"/>
      <c r="AK1134" s="375"/>
      <c r="AL1134" s="375"/>
      <c r="AM1134" s="375"/>
      <c r="AN1134" s="375"/>
      <c r="AO1134" s="374"/>
      <c r="AP1134" s="374"/>
      <c r="AQ1134" s="374"/>
      <c r="AR1134" s="374"/>
      <c r="AS1134" s="374"/>
      <c r="AT1134" s="374"/>
      <c r="AU1134" s="374"/>
      <c r="AW1134" s="363"/>
      <c r="AX1134" s="363"/>
      <c r="AY1134" s="363"/>
      <c r="AZ1134" s="363"/>
      <c r="BA1134" s="363"/>
      <c r="BD1134" s="374" t="str">
        <f>IF(W1134="","",IF(F1134="休日",AW1134,IF(F1134="法休",AW1134,VLOOKUP(F1134,カレンダマスタ!$Q$56:$R$69,2,FALSE))))</f>
        <v/>
      </c>
      <c r="BG1134" s="374"/>
      <c r="BH1134" s="374"/>
    </row>
    <row r="1135" spans="2:60" ht="13.8" thickBot="1">
      <c r="B1135" s="329"/>
      <c r="C1135" s="377"/>
      <c r="D1135" s="378"/>
      <c r="E1135" s="379"/>
      <c r="F1135" s="378"/>
      <c r="G1135" s="377"/>
      <c r="H1135" s="380"/>
      <c r="I1135" s="380"/>
      <c r="J1135" s="380"/>
      <c r="K1135" s="380"/>
      <c r="L1135" s="380"/>
      <c r="M1135" s="380"/>
      <c r="N1135" s="380"/>
      <c r="O1135" s="380"/>
      <c r="P1135" s="380"/>
      <c r="Q1135" s="380"/>
      <c r="R1135" s="380"/>
      <c r="S1135" s="380"/>
      <c r="T1135" s="380"/>
      <c r="U1135" s="380"/>
      <c r="V1135" s="380"/>
      <c r="W1135" s="380"/>
      <c r="X1135" s="380"/>
      <c r="Y1135" s="380"/>
      <c r="Z1135" s="380"/>
      <c r="AA1135" s="380"/>
      <c r="AB1135" s="380"/>
      <c r="AC1135" s="380"/>
      <c r="AD1135" s="380"/>
      <c r="AE1135" s="381"/>
      <c r="AF1135" s="381"/>
      <c r="AG1135" s="381"/>
      <c r="AH1135" s="381"/>
      <c r="AI1135" s="381"/>
      <c r="AJ1135" s="381"/>
      <c r="AK1135" s="381"/>
      <c r="AL1135" s="381"/>
      <c r="AM1135" s="381"/>
      <c r="AN1135" s="381"/>
      <c r="AO1135" s="380"/>
      <c r="AP1135" s="380"/>
      <c r="AQ1135" s="380"/>
      <c r="AR1135" s="380"/>
      <c r="AS1135" s="380"/>
      <c r="AT1135" s="380"/>
      <c r="AU1135" s="380"/>
      <c r="AW1135" s="364"/>
      <c r="AX1135" s="364"/>
      <c r="AY1135" s="364"/>
      <c r="AZ1135" s="364"/>
      <c r="BA1135" s="364"/>
      <c r="BD1135" s="380" t="str">
        <f>IF(W1135="","",IF(F1135="休日",AW1135,IF(F1135="法休",AW1135,VLOOKUP(F1135,カレンダマスタ!$Q$56:$R$69,2,FALSE))))</f>
        <v/>
      </c>
      <c r="BG1135" s="380"/>
      <c r="BH1135" s="380"/>
    </row>
    <row r="1136" spans="2:60">
      <c r="B1136" s="111">
        <f>B1091+1</f>
        <v>26</v>
      </c>
      <c r="C1136" s="403" t="str">
        <f>IF(STEP!C1136&lt;&gt;"",STEP!C1136,"")</f>
        <v/>
      </c>
      <c r="D1136" s="383" t="str">
        <f>IF(STEP!D1136&lt;&gt;"",STEP!D1136,"")</f>
        <v/>
      </c>
      <c r="E1136" s="384" t="str">
        <f>IF(STEP!E1136&lt;&gt;"",STEP!E1136,"")</f>
        <v/>
      </c>
      <c r="F1136" s="248"/>
      <c r="G1136" s="249"/>
      <c r="H1136" s="250"/>
      <c r="I1136" s="250"/>
      <c r="J1136" s="250"/>
      <c r="K1136" s="250"/>
      <c r="L1136" s="250"/>
      <c r="M1136" s="250"/>
      <c r="N1136" s="250"/>
      <c r="O1136" s="250"/>
      <c r="P1136" s="250"/>
      <c r="Q1136" s="250"/>
      <c r="R1136" s="250"/>
      <c r="S1136" s="250"/>
      <c r="T1136" s="250"/>
      <c r="U1136" s="250"/>
      <c r="V1136" s="250"/>
      <c r="W1136" s="250"/>
      <c r="X1136" s="250"/>
      <c r="Y1136" s="250"/>
      <c r="Z1136" s="250"/>
      <c r="AA1136" s="250"/>
      <c r="AB1136" s="250"/>
      <c r="AC1136" s="250"/>
      <c r="AD1136" s="250"/>
      <c r="AE1136" s="251"/>
      <c r="AF1136" s="251"/>
      <c r="AG1136" s="251"/>
      <c r="AH1136" s="251"/>
      <c r="AI1136" s="251"/>
      <c r="AJ1136" s="251"/>
      <c r="AK1136" s="251"/>
      <c r="AL1136" s="251"/>
      <c r="AM1136" s="251"/>
      <c r="AN1136" s="251"/>
      <c r="AO1136" s="250"/>
      <c r="AP1136" s="250"/>
      <c r="AQ1136" s="250"/>
      <c r="AR1136" s="250"/>
      <c r="AS1136" s="250"/>
      <c r="AT1136" s="250"/>
      <c r="AU1136" s="250"/>
      <c r="AW1136" s="282" t="str">
        <f t="shared" ref="AW1136:AW1170" si="134">IF(W1136&lt;&gt;"",IF(W1136&lt;&gt;"",CEILING(IF(J1136&lt;&gt;"",J1136,I1136),$AY$8),""),"")</f>
        <v/>
      </c>
      <c r="AX1136" s="282" t="str">
        <f t="shared" ref="AX1136:AX1199" si="135">IF(W1136&lt;&gt;"",IF(W1136&lt;&gt;"",IF(OR(K1136="早出",AND(BD1136&lt;AW1136,K1136&lt;&gt;"有償遅刻")),AW1136,BD1136),""),"")</f>
        <v/>
      </c>
      <c r="AY1136" s="282" t="str">
        <f t="shared" ref="AY1136:AY1170" si="136">IF(W1136&lt;&gt;"",FLOOR(IF(N1136&lt;&gt;"",N1136,M1136),$AY$8),"")</f>
        <v/>
      </c>
      <c r="AZ1136" s="282" t="str">
        <f t="shared" ref="AZ1136:AZ1170" si="137">IF(W1136&lt;&gt;"",IF(AY1136&lt;&gt;0,AY1136-AR1136,L1136-AR1136),"")</f>
        <v/>
      </c>
      <c r="BA1136" s="282" t="str">
        <f t="shared" ref="BA1136:BA1170" si="138">IF(W1136&lt;&gt;"",W1136,"")</f>
        <v/>
      </c>
      <c r="BD1136" s="250" t="str">
        <f>IF(W1136="","",IF(F1136="休日",AW1136,IF(F1136="法休",AW1136,VLOOKUP(F1136,カレンダマスタ!$Q$56:$R$69,2,FALSE))))</f>
        <v/>
      </c>
      <c r="BG1136" s="250" t="str">
        <f>STEP!AF1136</f>
        <v/>
      </c>
      <c r="BH1136" s="250" t="str">
        <f>IF(AX1136="","",IF(P1136&lt;&gt;"","",IF(BG1136="CS","OK",IF(VLOOKUP(E1136,カレンダマスタ!$A$5:$D$381,4,FALSE)&gt;0,"",IF(OR(AX1136*24&gt;10.84,AZ1136*24&lt;14.5)=TRUE,"×","OK")))))</f>
        <v/>
      </c>
    </row>
    <row r="1137" spans="2:60">
      <c r="B1137" s="111"/>
      <c r="C1137" s="385" t="str">
        <f>IF(STEP!C1137&lt;&gt;"",STEP!C1137,"")</f>
        <v/>
      </c>
      <c r="D1137" s="386" t="str">
        <f>IF(STEP!D1137&lt;&gt;"",STEP!D1137,"")</f>
        <v/>
      </c>
      <c r="E1137" s="387" t="str">
        <f>IF(STEP!E1137&lt;&gt;"",STEP!E1137,"")</f>
        <v/>
      </c>
      <c r="F1137" s="253"/>
      <c r="G1137" s="252"/>
      <c r="H1137" s="254"/>
      <c r="I1137" s="254"/>
      <c r="J1137" s="254"/>
      <c r="K1137" s="254"/>
      <c r="L1137" s="254"/>
      <c r="M1137" s="254"/>
      <c r="N1137" s="254"/>
      <c r="O1137" s="254"/>
      <c r="P1137" s="254"/>
      <c r="Q1137" s="254"/>
      <c r="R1137" s="254"/>
      <c r="S1137" s="254"/>
      <c r="T1137" s="254"/>
      <c r="U1137" s="254"/>
      <c r="V1137" s="254"/>
      <c r="W1137" s="254"/>
      <c r="X1137" s="254"/>
      <c r="Y1137" s="254"/>
      <c r="Z1137" s="254"/>
      <c r="AA1137" s="254"/>
      <c r="AB1137" s="254"/>
      <c r="AC1137" s="254"/>
      <c r="AD1137" s="254"/>
      <c r="AE1137" s="255"/>
      <c r="AF1137" s="255"/>
      <c r="AG1137" s="255"/>
      <c r="AH1137" s="255"/>
      <c r="AI1137" s="255"/>
      <c r="AJ1137" s="255"/>
      <c r="AK1137" s="255"/>
      <c r="AL1137" s="255"/>
      <c r="AM1137" s="255"/>
      <c r="AN1137" s="255"/>
      <c r="AO1137" s="254"/>
      <c r="AP1137" s="254"/>
      <c r="AQ1137" s="254"/>
      <c r="AR1137" s="254"/>
      <c r="AS1137" s="254"/>
      <c r="AT1137" s="254"/>
      <c r="AU1137" s="254"/>
      <c r="AW1137" s="283" t="str">
        <f t="shared" si="134"/>
        <v/>
      </c>
      <c r="AX1137" s="283" t="str">
        <f t="shared" si="135"/>
        <v/>
      </c>
      <c r="AY1137" s="283" t="str">
        <f t="shared" si="136"/>
        <v/>
      </c>
      <c r="AZ1137" s="283" t="str">
        <f t="shared" si="137"/>
        <v/>
      </c>
      <c r="BA1137" s="283" t="str">
        <f t="shared" si="138"/>
        <v/>
      </c>
      <c r="BD1137" s="254" t="str">
        <f>IF(W1137="","",IF(F1137="休日",AW1137,IF(F1137="法休",AW1137,VLOOKUP(F1137,カレンダマスタ!$Q$56:$R$69,2,FALSE))))</f>
        <v/>
      </c>
      <c r="BG1137" s="254" t="str">
        <f t="shared" ref="BG1137:BG1200" si="139">BG1136</f>
        <v/>
      </c>
      <c r="BH1137" s="254" t="str">
        <f>IF(AX1137="","",IF(P1137&lt;&gt;"","",IF(BG1137="CS","OK",IF(VLOOKUP(E1137,カレンダマスタ!$A$5:$D$381,4,FALSE)&gt;0,"",IF(OR(AX1137*24&gt;10.84,AZ1137*24&lt;14.5)=TRUE,"×","OK")))))</f>
        <v/>
      </c>
    </row>
    <row r="1138" spans="2:60">
      <c r="B1138" s="111"/>
      <c r="C1138" s="385" t="str">
        <f>IF(STEP!C1138&lt;&gt;"",STEP!C1138,"")</f>
        <v/>
      </c>
      <c r="D1138" s="386" t="str">
        <f>IF(STEP!D1138&lt;&gt;"",STEP!D1138,"")</f>
        <v/>
      </c>
      <c r="E1138" s="387" t="str">
        <f>IF(STEP!E1138&lt;&gt;"",STEP!E1138,"")</f>
        <v/>
      </c>
      <c r="F1138" s="253"/>
      <c r="G1138" s="252"/>
      <c r="H1138" s="254"/>
      <c r="I1138" s="254"/>
      <c r="J1138" s="254"/>
      <c r="K1138" s="254"/>
      <c r="L1138" s="254"/>
      <c r="M1138" s="254"/>
      <c r="N1138" s="254"/>
      <c r="O1138" s="254"/>
      <c r="P1138" s="254"/>
      <c r="Q1138" s="254"/>
      <c r="R1138" s="254"/>
      <c r="S1138" s="254"/>
      <c r="T1138" s="254"/>
      <c r="U1138" s="254"/>
      <c r="V1138" s="254"/>
      <c r="W1138" s="254"/>
      <c r="X1138" s="254"/>
      <c r="Y1138" s="254"/>
      <c r="Z1138" s="254"/>
      <c r="AA1138" s="254"/>
      <c r="AB1138" s="254"/>
      <c r="AC1138" s="254"/>
      <c r="AD1138" s="254"/>
      <c r="AE1138" s="255"/>
      <c r="AF1138" s="255"/>
      <c r="AG1138" s="255"/>
      <c r="AH1138" s="255"/>
      <c r="AI1138" s="255"/>
      <c r="AJ1138" s="255"/>
      <c r="AK1138" s="255"/>
      <c r="AL1138" s="255"/>
      <c r="AM1138" s="255"/>
      <c r="AN1138" s="255"/>
      <c r="AO1138" s="254"/>
      <c r="AP1138" s="254"/>
      <c r="AQ1138" s="254"/>
      <c r="AR1138" s="254"/>
      <c r="AS1138" s="254"/>
      <c r="AT1138" s="254"/>
      <c r="AU1138" s="254"/>
      <c r="AW1138" s="283" t="str">
        <f t="shared" si="134"/>
        <v/>
      </c>
      <c r="AX1138" s="283" t="str">
        <f t="shared" si="135"/>
        <v/>
      </c>
      <c r="AY1138" s="283" t="str">
        <f t="shared" si="136"/>
        <v/>
      </c>
      <c r="AZ1138" s="283" t="str">
        <f t="shared" si="137"/>
        <v/>
      </c>
      <c r="BA1138" s="283" t="str">
        <f t="shared" si="138"/>
        <v/>
      </c>
      <c r="BD1138" s="254" t="str">
        <f>IF(W1138="","",IF(F1138="休日",AW1138,IF(F1138="法休",AW1138,VLOOKUP(F1138,カレンダマスタ!$Q$56:$R$69,2,FALSE))))</f>
        <v/>
      </c>
      <c r="BG1138" s="254" t="str">
        <f t="shared" si="139"/>
        <v/>
      </c>
      <c r="BH1138" s="254" t="str">
        <f>IF(AX1138="","",IF(P1138&lt;&gt;"","",IF(BG1138="CS","OK",IF(VLOOKUP(E1138,カレンダマスタ!$A$5:$D$381,4,FALSE)&gt;0,"",IF(OR(AX1138*24&gt;10.84,AZ1138*24&lt;14.5)=TRUE,"×","OK")))))</f>
        <v/>
      </c>
    </row>
    <row r="1139" spans="2:60">
      <c r="B1139" s="111"/>
      <c r="C1139" s="385" t="str">
        <f>IF(STEP!C1139&lt;&gt;"",STEP!C1139,"")</f>
        <v/>
      </c>
      <c r="D1139" s="386" t="str">
        <f>IF(STEP!D1139&lt;&gt;"",STEP!D1139,"")</f>
        <v/>
      </c>
      <c r="E1139" s="387" t="str">
        <f>IF(STEP!E1139&lt;&gt;"",STEP!E1139,"")</f>
        <v/>
      </c>
      <c r="F1139" s="256"/>
      <c r="G1139" s="257"/>
      <c r="H1139" s="254"/>
      <c r="I1139" s="254"/>
      <c r="J1139" s="254"/>
      <c r="K1139" s="254"/>
      <c r="L1139" s="254"/>
      <c r="M1139" s="254"/>
      <c r="N1139" s="254"/>
      <c r="O1139" s="254"/>
      <c r="P1139" s="254"/>
      <c r="Q1139" s="254"/>
      <c r="R1139" s="254"/>
      <c r="S1139" s="254"/>
      <c r="T1139" s="254"/>
      <c r="U1139" s="254"/>
      <c r="V1139" s="254"/>
      <c r="W1139" s="254"/>
      <c r="X1139" s="254"/>
      <c r="Y1139" s="254"/>
      <c r="Z1139" s="254"/>
      <c r="AA1139" s="254"/>
      <c r="AB1139" s="254"/>
      <c r="AC1139" s="254"/>
      <c r="AD1139" s="254"/>
      <c r="AE1139" s="255"/>
      <c r="AF1139" s="255"/>
      <c r="AG1139" s="255"/>
      <c r="AH1139" s="255"/>
      <c r="AI1139" s="255"/>
      <c r="AJ1139" s="255"/>
      <c r="AK1139" s="255"/>
      <c r="AL1139" s="255"/>
      <c r="AM1139" s="255"/>
      <c r="AN1139" s="255"/>
      <c r="AO1139" s="254"/>
      <c r="AP1139" s="254"/>
      <c r="AQ1139" s="254"/>
      <c r="AR1139" s="254"/>
      <c r="AS1139" s="254"/>
      <c r="AT1139" s="254"/>
      <c r="AU1139" s="254"/>
      <c r="AW1139" s="283" t="str">
        <f t="shared" si="134"/>
        <v/>
      </c>
      <c r="AX1139" s="283" t="str">
        <f t="shared" si="135"/>
        <v/>
      </c>
      <c r="AY1139" s="283" t="str">
        <f t="shared" si="136"/>
        <v/>
      </c>
      <c r="AZ1139" s="283" t="str">
        <f t="shared" si="137"/>
        <v/>
      </c>
      <c r="BA1139" s="283" t="str">
        <f t="shared" si="138"/>
        <v/>
      </c>
      <c r="BD1139" s="254" t="str">
        <f>IF(W1139="","",IF(F1139="休日",AW1139,IF(F1139="法休",AW1139,VLOOKUP(F1139,カレンダマスタ!$Q$56:$R$69,2,FALSE))))</f>
        <v/>
      </c>
      <c r="BG1139" s="254" t="str">
        <f t="shared" si="139"/>
        <v/>
      </c>
      <c r="BH1139" s="254" t="str">
        <f>IF(AX1139="","",IF(P1139&lt;&gt;"","",IF(BG1139="CS","OK",IF(VLOOKUP(E1139,カレンダマスタ!$A$5:$D$381,4,FALSE)&gt;0,"",IF(OR(AX1139*24&gt;10.84,AZ1139*24&lt;14.5)=TRUE,"×","OK")))))</f>
        <v/>
      </c>
    </row>
    <row r="1140" spans="2:60">
      <c r="B1140" s="111"/>
      <c r="C1140" s="385" t="str">
        <f>IF(STEP!C1140&lt;&gt;"",STEP!C1140,"")</f>
        <v/>
      </c>
      <c r="D1140" s="386" t="str">
        <f>IF(STEP!D1140&lt;&gt;"",STEP!D1140,"")</f>
        <v/>
      </c>
      <c r="E1140" s="387" t="str">
        <f>IF(STEP!E1140&lt;&gt;"",STEP!E1140,"")</f>
        <v/>
      </c>
      <c r="F1140" s="256"/>
      <c r="G1140" s="257"/>
      <c r="H1140" s="254"/>
      <c r="I1140" s="254"/>
      <c r="J1140" s="254"/>
      <c r="K1140" s="254"/>
      <c r="L1140" s="254"/>
      <c r="M1140" s="254"/>
      <c r="N1140" s="254"/>
      <c r="O1140" s="254"/>
      <c r="P1140" s="254"/>
      <c r="Q1140" s="254"/>
      <c r="R1140" s="254"/>
      <c r="S1140" s="254"/>
      <c r="T1140" s="254"/>
      <c r="U1140" s="254"/>
      <c r="V1140" s="254"/>
      <c r="W1140" s="254"/>
      <c r="X1140" s="254"/>
      <c r="Y1140" s="254"/>
      <c r="Z1140" s="254"/>
      <c r="AA1140" s="254"/>
      <c r="AB1140" s="254"/>
      <c r="AC1140" s="254"/>
      <c r="AD1140" s="254"/>
      <c r="AE1140" s="255"/>
      <c r="AF1140" s="255"/>
      <c r="AG1140" s="255"/>
      <c r="AH1140" s="255"/>
      <c r="AI1140" s="255"/>
      <c r="AJ1140" s="255"/>
      <c r="AK1140" s="255"/>
      <c r="AL1140" s="255"/>
      <c r="AM1140" s="255"/>
      <c r="AN1140" s="255"/>
      <c r="AO1140" s="254"/>
      <c r="AP1140" s="254"/>
      <c r="AQ1140" s="254"/>
      <c r="AR1140" s="254"/>
      <c r="AS1140" s="254"/>
      <c r="AT1140" s="254"/>
      <c r="AU1140" s="254"/>
      <c r="AW1140" s="283" t="str">
        <f t="shared" si="134"/>
        <v/>
      </c>
      <c r="AX1140" s="283" t="str">
        <f t="shared" si="135"/>
        <v/>
      </c>
      <c r="AY1140" s="283" t="str">
        <f t="shared" si="136"/>
        <v/>
      </c>
      <c r="AZ1140" s="283" t="str">
        <f t="shared" si="137"/>
        <v/>
      </c>
      <c r="BA1140" s="283" t="str">
        <f t="shared" si="138"/>
        <v/>
      </c>
      <c r="BD1140" s="254" t="str">
        <f>IF(W1140="","",IF(F1140="休日",AW1140,IF(F1140="法休",AW1140,VLOOKUP(F1140,カレンダマスタ!$Q$56:$R$69,2,FALSE))))</f>
        <v/>
      </c>
      <c r="BG1140" s="254" t="str">
        <f t="shared" si="139"/>
        <v/>
      </c>
      <c r="BH1140" s="254" t="str">
        <f>IF(AX1140="","",IF(P1140&lt;&gt;"","",IF(BG1140="CS","OK",IF(VLOOKUP(E1140,カレンダマスタ!$A$5:$D$381,4,FALSE)&gt;0,"",IF(OR(AX1140*24&gt;10.84,AZ1140*24&lt;14.5)=TRUE,"×","OK")))))</f>
        <v/>
      </c>
    </row>
    <row r="1141" spans="2:60">
      <c r="B1141" s="111"/>
      <c r="C1141" s="385" t="str">
        <f>IF(STEP!C1141&lt;&gt;"",STEP!C1141,"")</f>
        <v/>
      </c>
      <c r="D1141" s="386" t="str">
        <f>IF(STEP!D1141&lt;&gt;"",STEP!D1141,"")</f>
        <v/>
      </c>
      <c r="E1141" s="387" t="str">
        <f>IF(STEP!E1141&lt;&gt;"",STEP!E1141,"")</f>
        <v/>
      </c>
      <c r="F1141" s="256"/>
      <c r="G1141" s="252"/>
      <c r="H1141" s="254"/>
      <c r="I1141" s="254"/>
      <c r="J1141" s="254"/>
      <c r="K1141" s="254"/>
      <c r="L1141" s="254"/>
      <c r="M1141" s="254"/>
      <c r="N1141" s="254"/>
      <c r="O1141" s="254"/>
      <c r="P1141" s="254"/>
      <c r="Q1141" s="254"/>
      <c r="R1141" s="254"/>
      <c r="S1141" s="254"/>
      <c r="T1141" s="254"/>
      <c r="U1141" s="254"/>
      <c r="V1141" s="254"/>
      <c r="W1141" s="254"/>
      <c r="X1141" s="254"/>
      <c r="Y1141" s="254"/>
      <c r="Z1141" s="254"/>
      <c r="AA1141" s="254"/>
      <c r="AB1141" s="254"/>
      <c r="AC1141" s="254"/>
      <c r="AD1141" s="254"/>
      <c r="AE1141" s="255"/>
      <c r="AF1141" s="255"/>
      <c r="AG1141" s="255"/>
      <c r="AH1141" s="255"/>
      <c r="AI1141" s="255"/>
      <c r="AJ1141" s="255"/>
      <c r="AK1141" s="255"/>
      <c r="AL1141" s="255"/>
      <c r="AM1141" s="255"/>
      <c r="AN1141" s="255"/>
      <c r="AO1141" s="254"/>
      <c r="AP1141" s="254"/>
      <c r="AQ1141" s="254"/>
      <c r="AR1141" s="254"/>
      <c r="AS1141" s="254"/>
      <c r="AT1141" s="254"/>
      <c r="AU1141" s="254"/>
      <c r="AW1141" s="283" t="str">
        <f t="shared" si="134"/>
        <v/>
      </c>
      <c r="AX1141" s="283" t="str">
        <f t="shared" si="135"/>
        <v/>
      </c>
      <c r="AY1141" s="283" t="str">
        <f t="shared" si="136"/>
        <v/>
      </c>
      <c r="AZ1141" s="283" t="str">
        <f t="shared" si="137"/>
        <v/>
      </c>
      <c r="BA1141" s="283" t="str">
        <f t="shared" si="138"/>
        <v/>
      </c>
      <c r="BD1141" s="254" t="str">
        <f>IF(W1141="","",IF(F1141="休日",AW1141,IF(F1141="法休",AW1141,VLOOKUP(F1141,カレンダマスタ!$Q$56:$R$69,2,FALSE))))</f>
        <v/>
      </c>
      <c r="BG1141" s="254" t="str">
        <f t="shared" si="139"/>
        <v/>
      </c>
      <c r="BH1141" s="254" t="str">
        <f>IF(AX1141="","",IF(P1141&lt;&gt;"","",IF(BG1141="CS","OK",IF(VLOOKUP(E1141,カレンダマスタ!$A$5:$D$381,4,FALSE)&gt;0,"",IF(OR(AX1141*24&gt;10.84,AZ1141*24&lt;14.5)=TRUE,"×","OK")))))</f>
        <v/>
      </c>
    </row>
    <row r="1142" spans="2:60">
      <c r="B1142" s="111"/>
      <c r="C1142" s="388" t="str">
        <f>IF(STEP!C1142&lt;&gt;"",STEP!C1142,"")</f>
        <v/>
      </c>
      <c r="D1142" s="389" t="str">
        <f>IF(STEP!D1142&lt;&gt;"",STEP!D1142,"")</f>
        <v/>
      </c>
      <c r="E1142" s="390" t="str">
        <f>IF(STEP!E1142&lt;&gt;"",STEP!E1142,"")</f>
        <v/>
      </c>
      <c r="F1142" s="259"/>
      <c r="G1142" s="258"/>
      <c r="H1142" s="260"/>
      <c r="I1142" s="260"/>
      <c r="J1142" s="260"/>
      <c r="K1142" s="260"/>
      <c r="L1142" s="260"/>
      <c r="M1142" s="260"/>
      <c r="N1142" s="260"/>
      <c r="O1142" s="260"/>
      <c r="P1142" s="260"/>
      <c r="Q1142" s="260"/>
      <c r="R1142" s="260"/>
      <c r="S1142" s="260"/>
      <c r="T1142" s="260"/>
      <c r="U1142" s="260"/>
      <c r="V1142" s="260"/>
      <c r="W1142" s="260"/>
      <c r="X1142" s="260"/>
      <c r="Y1142" s="260"/>
      <c r="Z1142" s="260"/>
      <c r="AA1142" s="260"/>
      <c r="AB1142" s="260"/>
      <c r="AC1142" s="260"/>
      <c r="AD1142" s="260"/>
      <c r="AE1142" s="261"/>
      <c r="AF1142" s="261"/>
      <c r="AG1142" s="261"/>
      <c r="AH1142" s="261"/>
      <c r="AI1142" s="261"/>
      <c r="AJ1142" s="261"/>
      <c r="AK1142" s="261"/>
      <c r="AL1142" s="261"/>
      <c r="AM1142" s="261"/>
      <c r="AN1142" s="261"/>
      <c r="AO1142" s="260"/>
      <c r="AP1142" s="260"/>
      <c r="AQ1142" s="260"/>
      <c r="AR1142" s="260"/>
      <c r="AS1142" s="260"/>
      <c r="AT1142" s="260"/>
      <c r="AU1142" s="260"/>
      <c r="AW1142" s="284" t="str">
        <f t="shared" si="134"/>
        <v/>
      </c>
      <c r="AX1142" s="284" t="str">
        <f t="shared" si="135"/>
        <v/>
      </c>
      <c r="AY1142" s="284" t="str">
        <f t="shared" si="136"/>
        <v/>
      </c>
      <c r="AZ1142" s="284" t="str">
        <f t="shared" si="137"/>
        <v/>
      </c>
      <c r="BA1142" s="284" t="str">
        <f t="shared" si="138"/>
        <v/>
      </c>
      <c r="BD1142" s="260" t="str">
        <f>IF(W1142="","",IF(F1142="休日",AW1142,IF(F1142="法休",AW1142,VLOOKUP(F1142,カレンダマスタ!$Q$56:$R$69,2,FALSE))))</f>
        <v/>
      </c>
      <c r="BG1142" s="260" t="str">
        <f t="shared" si="139"/>
        <v/>
      </c>
      <c r="BH1142" s="260" t="str">
        <f>IF(AX1142="","",IF(P1142&lt;&gt;"","",IF(BG1142="CS","OK",IF(VLOOKUP(E1142,カレンダマスタ!$A$5:$D$381,4,FALSE)&gt;0,"",IF(OR(AX1142*24&gt;10.84,AZ1142*24&lt;14.5)=TRUE,"×","OK")))))</f>
        <v/>
      </c>
    </row>
    <row r="1143" spans="2:60">
      <c r="B1143" s="111"/>
      <c r="C1143" s="391" t="str">
        <f>IF(STEP!C1143&lt;&gt;"",STEP!C1143,"")</f>
        <v/>
      </c>
      <c r="D1143" s="392" t="str">
        <f>IF(STEP!D1143&lt;&gt;"",STEP!D1143,"")</f>
        <v/>
      </c>
      <c r="E1143" s="393" t="str">
        <f>IF(STEP!E1143&lt;&gt;"",STEP!E1143,"")</f>
        <v/>
      </c>
      <c r="F1143" s="263"/>
      <c r="G1143" s="262"/>
      <c r="H1143" s="264"/>
      <c r="I1143" s="264"/>
      <c r="J1143" s="264"/>
      <c r="K1143" s="264"/>
      <c r="L1143" s="264"/>
      <c r="M1143" s="264"/>
      <c r="N1143" s="264"/>
      <c r="O1143" s="264"/>
      <c r="P1143" s="264"/>
      <c r="Q1143" s="264"/>
      <c r="R1143" s="264"/>
      <c r="S1143" s="264"/>
      <c r="T1143" s="264"/>
      <c r="U1143" s="264"/>
      <c r="V1143" s="264"/>
      <c r="W1143" s="264"/>
      <c r="X1143" s="264"/>
      <c r="Y1143" s="264"/>
      <c r="Z1143" s="264"/>
      <c r="AA1143" s="264"/>
      <c r="AB1143" s="264"/>
      <c r="AC1143" s="264"/>
      <c r="AD1143" s="264"/>
      <c r="AE1143" s="265"/>
      <c r="AF1143" s="265"/>
      <c r="AG1143" s="265"/>
      <c r="AH1143" s="265"/>
      <c r="AI1143" s="265"/>
      <c r="AJ1143" s="265"/>
      <c r="AK1143" s="265"/>
      <c r="AL1143" s="265"/>
      <c r="AM1143" s="265"/>
      <c r="AN1143" s="265"/>
      <c r="AO1143" s="264"/>
      <c r="AP1143" s="264"/>
      <c r="AQ1143" s="264"/>
      <c r="AR1143" s="264"/>
      <c r="AS1143" s="264"/>
      <c r="AT1143" s="264"/>
      <c r="AU1143" s="264"/>
      <c r="AW1143" s="285" t="str">
        <f t="shared" si="134"/>
        <v/>
      </c>
      <c r="AX1143" s="285" t="str">
        <f t="shared" si="135"/>
        <v/>
      </c>
      <c r="AY1143" s="285" t="str">
        <f t="shared" si="136"/>
        <v/>
      </c>
      <c r="AZ1143" s="285" t="str">
        <f t="shared" si="137"/>
        <v/>
      </c>
      <c r="BA1143" s="285" t="str">
        <f t="shared" si="138"/>
        <v/>
      </c>
      <c r="BD1143" s="264" t="str">
        <f>IF(W1143="","",IF(F1143="休日",AW1143,IF(F1143="法休",AW1143,VLOOKUP(F1143,カレンダマスタ!$Q$56:$R$69,2,FALSE))))</f>
        <v/>
      </c>
      <c r="BG1143" s="264" t="str">
        <f t="shared" si="139"/>
        <v/>
      </c>
      <c r="BH1143" s="264" t="str">
        <f>IF(AX1143="","",IF(P1143&lt;&gt;"","",IF(BG1143="CS","OK",IF(VLOOKUP(E1143,カレンダマスタ!$A$5:$D$381,4,FALSE)&gt;0,"",IF(OR(AX1143*24&gt;10.84,AZ1143*24&lt;14.5)=TRUE,"×","OK")))))</f>
        <v/>
      </c>
    </row>
    <row r="1144" spans="2:60">
      <c r="B1144" s="111"/>
      <c r="C1144" s="385" t="str">
        <f>IF(STEP!C1144&lt;&gt;"",STEP!C1144,"")</f>
        <v/>
      </c>
      <c r="D1144" s="386" t="str">
        <f>IF(STEP!D1144&lt;&gt;"",STEP!D1144,"")</f>
        <v/>
      </c>
      <c r="E1144" s="387" t="str">
        <f>IF(STEP!E1144&lt;&gt;"",STEP!E1144,"")</f>
        <v/>
      </c>
      <c r="F1144" s="253"/>
      <c r="G1144" s="252"/>
      <c r="H1144" s="254"/>
      <c r="I1144" s="254"/>
      <c r="J1144" s="254"/>
      <c r="K1144" s="254"/>
      <c r="L1144" s="254"/>
      <c r="M1144" s="254"/>
      <c r="N1144" s="254"/>
      <c r="O1144" s="254"/>
      <c r="P1144" s="254"/>
      <c r="Q1144" s="254"/>
      <c r="R1144" s="254"/>
      <c r="S1144" s="254"/>
      <c r="T1144" s="254"/>
      <c r="U1144" s="254"/>
      <c r="V1144" s="254"/>
      <c r="W1144" s="254"/>
      <c r="X1144" s="254"/>
      <c r="Y1144" s="254"/>
      <c r="Z1144" s="254"/>
      <c r="AA1144" s="254"/>
      <c r="AB1144" s="254"/>
      <c r="AC1144" s="254"/>
      <c r="AD1144" s="254"/>
      <c r="AE1144" s="255"/>
      <c r="AF1144" s="255"/>
      <c r="AG1144" s="255"/>
      <c r="AH1144" s="255"/>
      <c r="AI1144" s="255"/>
      <c r="AJ1144" s="255"/>
      <c r="AK1144" s="255"/>
      <c r="AL1144" s="255"/>
      <c r="AM1144" s="255"/>
      <c r="AN1144" s="255"/>
      <c r="AO1144" s="254"/>
      <c r="AP1144" s="254"/>
      <c r="AQ1144" s="254"/>
      <c r="AR1144" s="254"/>
      <c r="AS1144" s="254"/>
      <c r="AT1144" s="254"/>
      <c r="AU1144" s="254"/>
      <c r="AW1144" s="283" t="str">
        <f t="shared" si="134"/>
        <v/>
      </c>
      <c r="AX1144" s="283" t="str">
        <f t="shared" si="135"/>
        <v/>
      </c>
      <c r="AY1144" s="283" t="str">
        <f t="shared" si="136"/>
        <v/>
      </c>
      <c r="AZ1144" s="283" t="str">
        <f t="shared" si="137"/>
        <v/>
      </c>
      <c r="BA1144" s="283" t="str">
        <f t="shared" si="138"/>
        <v/>
      </c>
      <c r="BD1144" s="254" t="str">
        <f>IF(W1144="","",IF(F1144="休日",AW1144,IF(F1144="法休",AW1144,VLOOKUP(F1144,カレンダマスタ!$Q$56:$R$69,2,FALSE))))</f>
        <v/>
      </c>
      <c r="BG1144" s="254" t="str">
        <f t="shared" si="139"/>
        <v/>
      </c>
      <c r="BH1144" s="254" t="str">
        <f>IF(AX1144="","",IF(P1144&lt;&gt;"","",IF(BG1144="CS","OK",IF(VLOOKUP(E1144,カレンダマスタ!$A$5:$D$381,4,FALSE)&gt;0,"",IF(OR(AX1144*24&gt;10.84,AZ1144*24&lt;14.5)=TRUE,"×","OK")))))</f>
        <v/>
      </c>
    </row>
    <row r="1145" spans="2:60">
      <c r="B1145" s="111"/>
      <c r="C1145" s="385" t="str">
        <f>IF(STEP!C1145&lt;&gt;"",STEP!C1145,"")</f>
        <v/>
      </c>
      <c r="D1145" s="386" t="str">
        <f>IF(STEP!D1145&lt;&gt;"",STEP!D1145,"")</f>
        <v/>
      </c>
      <c r="E1145" s="387" t="str">
        <f>IF(STEP!E1145&lt;&gt;"",STEP!E1145,"")</f>
        <v/>
      </c>
      <c r="F1145" s="253"/>
      <c r="G1145" s="252"/>
      <c r="H1145" s="254"/>
      <c r="I1145" s="254"/>
      <c r="J1145" s="254"/>
      <c r="K1145" s="254"/>
      <c r="L1145" s="254"/>
      <c r="M1145" s="254"/>
      <c r="N1145" s="254"/>
      <c r="O1145" s="254"/>
      <c r="P1145" s="254"/>
      <c r="Q1145" s="254"/>
      <c r="R1145" s="254"/>
      <c r="S1145" s="254"/>
      <c r="T1145" s="254"/>
      <c r="U1145" s="254"/>
      <c r="V1145" s="254"/>
      <c r="W1145" s="254"/>
      <c r="X1145" s="254"/>
      <c r="Y1145" s="254"/>
      <c r="Z1145" s="254"/>
      <c r="AA1145" s="254"/>
      <c r="AB1145" s="254"/>
      <c r="AC1145" s="254"/>
      <c r="AD1145" s="254"/>
      <c r="AE1145" s="255"/>
      <c r="AF1145" s="255"/>
      <c r="AG1145" s="255"/>
      <c r="AH1145" s="255"/>
      <c r="AI1145" s="255"/>
      <c r="AJ1145" s="255"/>
      <c r="AK1145" s="255"/>
      <c r="AL1145" s="255"/>
      <c r="AM1145" s="255"/>
      <c r="AN1145" s="255"/>
      <c r="AO1145" s="254"/>
      <c r="AP1145" s="254"/>
      <c r="AQ1145" s="254"/>
      <c r="AR1145" s="254"/>
      <c r="AS1145" s="254"/>
      <c r="AT1145" s="254"/>
      <c r="AU1145" s="254"/>
      <c r="AW1145" s="283" t="str">
        <f t="shared" si="134"/>
        <v/>
      </c>
      <c r="AX1145" s="283" t="str">
        <f t="shared" si="135"/>
        <v/>
      </c>
      <c r="AY1145" s="283" t="str">
        <f t="shared" si="136"/>
        <v/>
      </c>
      <c r="AZ1145" s="283" t="str">
        <f t="shared" si="137"/>
        <v/>
      </c>
      <c r="BA1145" s="283" t="str">
        <f t="shared" si="138"/>
        <v/>
      </c>
      <c r="BD1145" s="254" t="str">
        <f>IF(W1145="","",IF(F1145="休日",AW1145,IF(F1145="法休",AW1145,VLOOKUP(F1145,カレンダマスタ!$Q$56:$R$69,2,FALSE))))</f>
        <v/>
      </c>
      <c r="BG1145" s="254" t="str">
        <f t="shared" si="139"/>
        <v/>
      </c>
      <c r="BH1145" s="254" t="str">
        <f>IF(AX1145="","",IF(P1145&lt;&gt;"","",IF(BG1145="CS","OK",IF(VLOOKUP(E1145,カレンダマスタ!$A$5:$D$381,4,FALSE)&gt;0,"",IF(OR(AX1145*24&gt;10.84,AZ1145*24&lt;14.5)=TRUE,"×","OK")))))</f>
        <v/>
      </c>
    </row>
    <row r="1146" spans="2:60">
      <c r="B1146" s="111"/>
      <c r="C1146" s="385" t="str">
        <f>IF(STEP!C1146&lt;&gt;"",STEP!C1146,"")</f>
        <v/>
      </c>
      <c r="D1146" s="386" t="str">
        <f>IF(STEP!D1146&lt;&gt;"",STEP!D1146,"")</f>
        <v/>
      </c>
      <c r="E1146" s="387" t="str">
        <f>IF(STEP!E1146&lt;&gt;"",STEP!E1146,"")</f>
        <v/>
      </c>
      <c r="F1146" s="256"/>
      <c r="G1146" s="257"/>
      <c r="H1146" s="254"/>
      <c r="I1146" s="254"/>
      <c r="J1146" s="254"/>
      <c r="K1146" s="254"/>
      <c r="L1146" s="254"/>
      <c r="M1146" s="254"/>
      <c r="N1146" s="254"/>
      <c r="O1146" s="254"/>
      <c r="P1146" s="254"/>
      <c r="Q1146" s="254"/>
      <c r="R1146" s="254"/>
      <c r="S1146" s="254"/>
      <c r="T1146" s="254"/>
      <c r="U1146" s="254"/>
      <c r="V1146" s="254"/>
      <c r="W1146" s="254"/>
      <c r="X1146" s="254"/>
      <c r="Y1146" s="254"/>
      <c r="Z1146" s="254"/>
      <c r="AA1146" s="254"/>
      <c r="AB1146" s="254"/>
      <c r="AC1146" s="254"/>
      <c r="AD1146" s="254"/>
      <c r="AE1146" s="255"/>
      <c r="AF1146" s="255"/>
      <c r="AG1146" s="255"/>
      <c r="AH1146" s="255"/>
      <c r="AI1146" s="255"/>
      <c r="AJ1146" s="255"/>
      <c r="AK1146" s="255"/>
      <c r="AL1146" s="255"/>
      <c r="AM1146" s="255"/>
      <c r="AN1146" s="255"/>
      <c r="AO1146" s="254"/>
      <c r="AP1146" s="254"/>
      <c r="AQ1146" s="254"/>
      <c r="AR1146" s="254"/>
      <c r="AS1146" s="254"/>
      <c r="AT1146" s="254"/>
      <c r="AU1146" s="254"/>
      <c r="AW1146" s="283" t="str">
        <f t="shared" si="134"/>
        <v/>
      </c>
      <c r="AX1146" s="283" t="str">
        <f t="shared" si="135"/>
        <v/>
      </c>
      <c r="AY1146" s="283" t="str">
        <f t="shared" si="136"/>
        <v/>
      </c>
      <c r="AZ1146" s="283" t="str">
        <f t="shared" si="137"/>
        <v/>
      </c>
      <c r="BA1146" s="283" t="str">
        <f t="shared" si="138"/>
        <v/>
      </c>
      <c r="BD1146" s="254" t="str">
        <f>IF(W1146="","",IF(F1146="休日",AW1146,IF(F1146="法休",AW1146,VLOOKUP(F1146,カレンダマスタ!$Q$56:$R$69,2,FALSE))))</f>
        <v/>
      </c>
      <c r="BG1146" s="254" t="str">
        <f t="shared" si="139"/>
        <v/>
      </c>
      <c r="BH1146" s="254" t="str">
        <f>IF(AX1146="","",IF(P1146&lt;&gt;"","",IF(BG1146="CS","OK",IF(VLOOKUP(E1146,カレンダマスタ!$A$5:$D$381,4,FALSE)&gt;0,"",IF(OR(AX1146*24&gt;10.84,AZ1146*24&lt;14.5)=TRUE,"×","OK")))))</f>
        <v/>
      </c>
    </row>
    <row r="1147" spans="2:60">
      <c r="B1147" s="111"/>
      <c r="C1147" s="385" t="str">
        <f>IF(STEP!C1147&lt;&gt;"",STEP!C1147,"")</f>
        <v/>
      </c>
      <c r="D1147" s="386" t="str">
        <f>IF(STEP!D1147&lt;&gt;"",STEP!D1147,"")</f>
        <v/>
      </c>
      <c r="E1147" s="387" t="str">
        <f>IF(STEP!E1147&lt;&gt;"",STEP!E1147,"")</f>
        <v/>
      </c>
      <c r="F1147" s="256"/>
      <c r="G1147" s="257"/>
      <c r="H1147" s="254"/>
      <c r="I1147" s="254"/>
      <c r="J1147" s="254"/>
      <c r="K1147" s="254"/>
      <c r="L1147" s="254"/>
      <c r="M1147" s="254"/>
      <c r="N1147" s="254"/>
      <c r="O1147" s="254"/>
      <c r="P1147" s="254"/>
      <c r="Q1147" s="254"/>
      <c r="R1147" s="254"/>
      <c r="S1147" s="254"/>
      <c r="T1147" s="254"/>
      <c r="U1147" s="254"/>
      <c r="V1147" s="254"/>
      <c r="W1147" s="254"/>
      <c r="X1147" s="254"/>
      <c r="Y1147" s="254"/>
      <c r="Z1147" s="254"/>
      <c r="AA1147" s="254"/>
      <c r="AB1147" s="254"/>
      <c r="AC1147" s="254"/>
      <c r="AD1147" s="254"/>
      <c r="AE1147" s="255"/>
      <c r="AF1147" s="255"/>
      <c r="AG1147" s="255"/>
      <c r="AH1147" s="255"/>
      <c r="AI1147" s="255"/>
      <c r="AJ1147" s="255"/>
      <c r="AK1147" s="255"/>
      <c r="AL1147" s="255"/>
      <c r="AM1147" s="255"/>
      <c r="AN1147" s="255"/>
      <c r="AO1147" s="254"/>
      <c r="AP1147" s="254"/>
      <c r="AQ1147" s="254"/>
      <c r="AR1147" s="254"/>
      <c r="AS1147" s="254"/>
      <c r="AT1147" s="254"/>
      <c r="AU1147" s="254"/>
      <c r="AW1147" s="283" t="str">
        <f t="shared" si="134"/>
        <v/>
      </c>
      <c r="AX1147" s="283" t="str">
        <f t="shared" si="135"/>
        <v/>
      </c>
      <c r="AY1147" s="283" t="str">
        <f t="shared" si="136"/>
        <v/>
      </c>
      <c r="AZ1147" s="283" t="str">
        <f t="shared" si="137"/>
        <v/>
      </c>
      <c r="BA1147" s="283" t="str">
        <f t="shared" si="138"/>
        <v/>
      </c>
      <c r="BD1147" s="254" t="str">
        <f>IF(W1147="","",IF(F1147="休日",AW1147,IF(F1147="法休",AW1147,VLOOKUP(F1147,カレンダマスタ!$Q$56:$R$69,2,FALSE))))</f>
        <v/>
      </c>
      <c r="BG1147" s="254" t="str">
        <f t="shared" si="139"/>
        <v/>
      </c>
      <c r="BH1147" s="254" t="str">
        <f>IF(AX1147="","",IF(P1147&lt;&gt;"","",IF(BG1147="CS","OK",IF(VLOOKUP(E1147,カレンダマスタ!$A$5:$D$381,4,FALSE)&gt;0,"",IF(OR(AX1147*24&gt;10.84,AZ1147*24&lt;14.5)=TRUE,"×","OK")))))</f>
        <v/>
      </c>
    </row>
    <row r="1148" spans="2:60">
      <c r="B1148" s="111"/>
      <c r="C1148" s="385" t="str">
        <f>IF(STEP!C1148&lt;&gt;"",STEP!C1148,"")</f>
        <v/>
      </c>
      <c r="D1148" s="386" t="str">
        <f>IF(STEP!D1148&lt;&gt;"",STEP!D1148,"")</f>
        <v/>
      </c>
      <c r="E1148" s="387" t="str">
        <f>IF(STEP!E1148&lt;&gt;"",STEP!E1148,"")</f>
        <v/>
      </c>
      <c r="F1148" s="256"/>
      <c r="G1148" s="257"/>
      <c r="H1148" s="254"/>
      <c r="I1148" s="254"/>
      <c r="J1148" s="254"/>
      <c r="K1148" s="254"/>
      <c r="L1148" s="254"/>
      <c r="M1148" s="254"/>
      <c r="N1148" s="254"/>
      <c r="O1148" s="254"/>
      <c r="P1148" s="254"/>
      <c r="Q1148" s="254"/>
      <c r="R1148" s="254"/>
      <c r="S1148" s="254"/>
      <c r="T1148" s="254"/>
      <c r="U1148" s="254"/>
      <c r="V1148" s="254"/>
      <c r="W1148" s="254"/>
      <c r="X1148" s="254"/>
      <c r="Y1148" s="254"/>
      <c r="Z1148" s="254"/>
      <c r="AA1148" s="254"/>
      <c r="AB1148" s="254"/>
      <c r="AC1148" s="254"/>
      <c r="AD1148" s="254"/>
      <c r="AE1148" s="255"/>
      <c r="AF1148" s="255"/>
      <c r="AG1148" s="255"/>
      <c r="AH1148" s="255"/>
      <c r="AI1148" s="255"/>
      <c r="AJ1148" s="255"/>
      <c r="AK1148" s="255"/>
      <c r="AL1148" s="255"/>
      <c r="AM1148" s="255"/>
      <c r="AN1148" s="255"/>
      <c r="AO1148" s="254"/>
      <c r="AP1148" s="254"/>
      <c r="AQ1148" s="254"/>
      <c r="AR1148" s="254"/>
      <c r="AS1148" s="254"/>
      <c r="AT1148" s="254"/>
      <c r="AU1148" s="254"/>
      <c r="AW1148" s="283" t="str">
        <f t="shared" si="134"/>
        <v/>
      </c>
      <c r="AX1148" s="283" t="str">
        <f t="shared" si="135"/>
        <v/>
      </c>
      <c r="AY1148" s="283" t="str">
        <f t="shared" si="136"/>
        <v/>
      </c>
      <c r="AZ1148" s="283" t="str">
        <f t="shared" si="137"/>
        <v/>
      </c>
      <c r="BA1148" s="283" t="str">
        <f t="shared" si="138"/>
        <v/>
      </c>
      <c r="BD1148" s="254" t="str">
        <f>IF(W1148="","",IF(F1148="休日",AW1148,IF(F1148="法休",AW1148,VLOOKUP(F1148,カレンダマスタ!$Q$56:$R$69,2,FALSE))))</f>
        <v/>
      </c>
      <c r="BG1148" s="254" t="str">
        <f t="shared" si="139"/>
        <v/>
      </c>
      <c r="BH1148" s="254" t="str">
        <f>IF(AX1148="","",IF(P1148&lt;&gt;"","",IF(BG1148="CS","OK",IF(VLOOKUP(E1148,カレンダマスタ!$A$5:$D$381,4,FALSE)&gt;0,"",IF(OR(AX1148*24&gt;10.84,AZ1148*24&lt;14.5)=TRUE,"×","OK")))))</f>
        <v/>
      </c>
    </row>
    <row r="1149" spans="2:60">
      <c r="B1149" s="111"/>
      <c r="C1149" s="388" t="str">
        <f>IF(STEP!C1149&lt;&gt;"",STEP!C1149,"")</f>
        <v/>
      </c>
      <c r="D1149" s="389" t="str">
        <f>IF(STEP!D1149&lt;&gt;"",STEP!D1149,"")</f>
        <v/>
      </c>
      <c r="E1149" s="390" t="str">
        <f>IF(STEP!E1149&lt;&gt;"",STEP!E1149,"")</f>
        <v/>
      </c>
      <c r="F1149" s="259"/>
      <c r="G1149" s="266"/>
      <c r="H1149" s="260"/>
      <c r="I1149" s="260"/>
      <c r="J1149" s="260"/>
      <c r="K1149" s="260"/>
      <c r="L1149" s="260"/>
      <c r="M1149" s="260"/>
      <c r="N1149" s="260"/>
      <c r="O1149" s="260"/>
      <c r="P1149" s="260"/>
      <c r="Q1149" s="260"/>
      <c r="R1149" s="260"/>
      <c r="S1149" s="260"/>
      <c r="T1149" s="260"/>
      <c r="U1149" s="260"/>
      <c r="V1149" s="260"/>
      <c r="W1149" s="260"/>
      <c r="X1149" s="260"/>
      <c r="Y1149" s="260"/>
      <c r="Z1149" s="260"/>
      <c r="AA1149" s="260"/>
      <c r="AB1149" s="260"/>
      <c r="AC1149" s="260"/>
      <c r="AD1149" s="260"/>
      <c r="AE1149" s="261"/>
      <c r="AF1149" s="261"/>
      <c r="AG1149" s="261"/>
      <c r="AH1149" s="261"/>
      <c r="AI1149" s="261"/>
      <c r="AJ1149" s="261"/>
      <c r="AK1149" s="261"/>
      <c r="AL1149" s="261"/>
      <c r="AM1149" s="261"/>
      <c r="AN1149" s="261"/>
      <c r="AO1149" s="260"/>
      <c r="AP1149" s="260"/>
      <c r="AQ1149" s="260"/>
      <c r="AR1149" s="260"/>
      <c r="AS1149" s="260"/>
      <c r="AT1149" s="260"/>
      <c r="AU1149" s="260"/>
      <c r="AW1149" s="284" t="str">
        <f t="shared" si="134"/>
        <v/>
      </c>
      <c r="AX1149" s="284" t="str">
        <f t="shared" si="135"/>
        <v/>
      </c>
      <c r="AY1149" s="284" t="str">
        <f t="shared" si="136"/>
        <v/>
      </c>
      <c r="AZ1149" s="284" t="str">
        <f t="shared" si="137"/>
        <v/>
      </c>
      <c r="BA1149" s="284" t="str">
        <f t="shared" si="138"/>
        <v/>
      </c>
      <c r="BD1149" s="260" t="str">
        <f>IF(W1149="","",IF(F1149="休日",AW1149,IF(F1149="法休",AW1149,VLOOKUP(F1149,カレンダマスタ!$Q$56:$R$69,2,FALSE))))</f>
        <v/>
      </c>
      <c r="BG1149" s="260" t="str">
        <f t="shared" si="139"/>
        <v/>
      </c>
      <c r="BH1149" s="260" t="str">
        <f>IF(AX1149="","",IF(P1149&lt;&gt;"","",IF(BG1149="CS","OK",IF(VLOOKUP(E1149,カレンダマスタ!$A$5:$D$381,4,FALSE)&gt;0,"",IF(OR(AX1149*24&gt;10.84,AZ1149*24&lt;14.5)=TRUE,"×","OK")))))</f>
        <v/>
      </c>
    </row>
    <row r="1150" spans="2:60">
      <c r="B1150" s="111"/>
      <c r="C1150" s="391" t="str">
        <f>IF(STEP!C1150&lt;&gt;"",STEP!C1150,"")</f>
        <v/>
      </c>
      <c r="D1150" s="392" t="str">
        <f>IF(STEP!D1150&lt;&gt;"",STEP!D1150,"")</f>
        <v/>
      </c>
      <c r="E1150" s="393" t="str">
        <f>IF(STEP!E1150&lt;&gt;"",STEP!E1150,"")</f>
        <v/>
      </c>
      <c r="F1150" s="263"/>
      <c r="G1150" s="267"/>
      <c r="H1150" s="264"/>
      <c r="I1150" s="264"/>
      <c r="J1150" s="264"/>
      <c r="K1150" s="264"/>
      <c r="L1150" s="264"/>
      <c r="M1150" s="264"/>
      <c r="N1150" s="264"/>
      <c r="O1150" s="264"/>
      <c r="P1150" s="264"/>
      <c r="Q1150" s="264"/>
      <c r="R1150" s="264"/>
      <c r="S1150" s="264"/>
      <c r="T1150" s="264"/>
      <c r="U1150" s="264"/>
      <c r="V1150" s="264"/>
      <c r="W1150" s="264"/>
      <c r="X1150" s="264"/>
      <c r="Y1150" s="264"/>
      <c r="Z1150" s="264"/>
      <c r="AA1150" s="264"/>
      <c r="AB1150" s="264"/>
      <c r="AC1150" s="264"/>
      <c r="AD1150" s="264"/>
      <c r="AE1150" s="265"/>
      <c r="AF1150" s="265"/>
      <c r="AG1150" s="265"/>
      <c r="AH1150" s="265"/>
      <c r="AI1150" s="265"/>
      <c r="AJ1150" s="265"/>
      <c r="AK1150" s="265"/>
      <c r="AL1150" s="265"/>
      <c r="AM1150" s="265"/>
      <c r="AN1150" s="265"/>
      <c r="AO1150" s="264"/>
      <c r="AP1150" s="264"/>
      <c r="AQ1150" s="264"/>
      <c r="AR1150" s="264"/>
      <c r="AS1150" s="264"/>
      <c r="AT1150" s="264"/>
      <c r="AU1150" s="264"/>
      <c r="AW1150" s="285" t="str">
        <f t="shared" si="134"/>
        <v/>
      </c>
      <c r="AX1150" s="285" t="str">
        <f t="shared" si="135"/>
        <v/>
      </c>
      <c r="AY1150" s="285" t="str">
        <f t="shared" si="136"/>
        <v/>
      </c>
      <c r="AZ1150" s="285" t="str">
        <f t="shared" si="137"/>
        <v/>
      </c>
      <c r="BA1150" s="285" t="str">
        <f t="shared" si="138"/>
        <v/>
      </c>
      <c r="BD1150" s="264" t="str">
        <f>IF(W1150="","",IF(F1150="休日",AW1150,IF(F1150="法休",AW1150,VLOOKUP(F1150,カレンダマスタ!$Q$56:$R$69,2,FALSE))))</f>
        <v/>
      </c>
      <c r="BG1150" s="264" t="str">
        <f t="shared" si="139"/>
        <v/>
      </c>
      <c r="BH1150" s="264" t="str">
        <f>IF(AX1150="","",IF(P1150&lt;&gt;"","",IF(BG1150="CS","OK",IF(VLOOKUP(E1150,カレンダマスタ!$A$5:$D$381,4,FALSE)&gt;0,"",IF(OR(AX1150*24&gt;10.84,AZ1150*24&lt;14.5)=TRUE,"×","OK")))))</f>
        <v/>
      </c>
    </row>
    <row r="1151" spans="2:60">
      <c r="B1151" s="111"/>
      <c r="C1151" s="385" t="str">
        <f>IF(STEP!C1151&lt;&gt;"",STEP!C1151,"")</f>
        <v/>
      </c>
      <c r="D1151" s="386" t="str">
        <f>IF(STEP!D1151&lt;&gt;"",STEP!D1151,"")</f>
        <v/>
      </c>
      <c r="E1151" s="387" t="str">
        <f>IF(STEP!E1151&lt;&gt;"",STEP!E1151,"")</f>
        <v/>
      </c>
      <c r="F1151" s="253"/>
      <c r="G1151" s="252"/>
      <c r="H1151" s="254"/>
      <c r="I1151" s="254"/>
      <c r="J1151" s="254"/>
      <c r="K1151" s="254"/>
      <c r="L1151" s="254"/>
      <c r="M1151" s="254"/>
      <c r="N1151" s="254"/>
      <c r="O1151" s="254"/>
      <c r="P1151" s="254"/>
      <c r="Q1151" s="254"/>
      <c r="R1151" s="254"/>
      <c r="S1151" s="254"/>
      <c r="T1151" s="254"/>
      <c r="U1151" s="254"/>
      <c r="V1151" s="254"/>
      <c r="W1151" s="254"/>
      <c r="X1151" s="254"/>
      <c r="Y1151" s="254"/>
      <c r="Z1151" s="254"/>
      <c r="AA1151" s="254"/>
      <c r="AB1151" s="254"/>
      <c r="AC1151" s="254"/>
      <c r="AD1151" s="254"/>
      <c r="AE1151" s="255"/>
      <c r="AF1151" s="255"/>
      <c r="AG1151" s="255"/>
      <c r="AH1151" s="255"/>
      <c r="AI1151" s="255"/>
      <c r="AJ1151" s="255"/>
      <c r="AK1151" s="255"/>
      <c r="AL1151" s="255"/>
      <c r="AM1151" s="255"/>
      <c r="AN1151" s="255"/>
      <c r="AO1151" s="254"/>
      <c r="AP1151" s="254"/>
      <c r="AQ1151" s="254"/>
      <c r="AR1151" s="254"/>
      <c r="AS1151" s="254"/>
      <c r="AT1151" s="254"/>
      <c r="AU1151" s="254"/>
      <c r="AW1151" s="283" t="str">
        <f t="shared" si="134"/>
        <v/>
      </c>
      <c r="AX1151" s="283" t="str">
        <f t="shared" si="135"/>
        <v/>
      </c>
      <c r="AY1151" s="283" t="str">
        <f t="shared" si="136"/>
        <v/>
      </c>
      <c r="AZ1151" s="283" t="str">
        <f t="shared" si="137"/>
        <v/>
      </c>
      <c r="BA1151" s="283" t="str">
        <f t="shared" si="138"/>
        <v/>
      </c>
      <c r="BD1151" s="254" t="str">
        <f>IF(W1151="","",IF(F1151="休日",AW1151,IF(F1151="法休",AW1151,VLOOKUP(F1151,カレンダマスタ!$Q$56:$R$69,2,FALSE))))</f>
        <v/>
      </c>
      <c r="BG1151" s="503" t="str">
        <f t="shared" si="139"/>
        <v/>
      </c>
      <c r="BH1151" s="503" t="str">
        <f>IF(AX1151="","",IF(P1151&lt;&gt;"","",IF(BG1151="CS","OK",IF(VLOOKUP(E1151,カレンダマスタ!$A$5:$D$381,4,FALSE)&gt;0,"",IF(OR(AX1151*24&gt;10.84,AZ1151*24&lt;14.5)=TRUE,"×","OK")))))</f>
        <v/>
      </c>
    </row>
    <row r="1152" spans="2:60">
      <c r="B1152" s="111"/>
      <c r="C1152" s="385" t="str">
        <f>IF(STEP!C1152&lt;&gt;"",STEP!C1152,"")</f>
        <v/>
      </c>
      <c r="D1152" s="386" t="str">
        <f>IF(STEP!D1152&lt;&gt;"",STEP!D1152,"")</f>
        <v/>
      </c>
      <c r="E1152" s="387" t="str">
        <f>IF(STEP!E1152&lt;&gt;"",STEP!E1152,"")</f>
        <v/>
      </c>
      <c r="F1152" s="253"/>
      <c r="G1152" s="252"/>
      <c r="H1152" s="254"/>
      <c r="I1152" s="254"/>
      <c r="J1152" s="254"/>
      <c r="K1152" s="254"/>
      <c r="L1152" s="254"/>
      <c r="M1152" s="254"/>
      <c r="N1152" s="254"/>
      <c r="O1152" s="254"/>
      <c r="P1152" s="254"/>
      <c r="Q1152" s="254"/>
      <c r="R1152" s="254"/>
      <c r="S1152" s="254"/>
      <c r="T1152" s="254"/>
      <c r="U1152" s="254"/>
      <c r="V1152" s="254"/>
      <c r="W1152" s="254"/>
      <c r="X1152" s="254"/>
      <c r="Y1152" s="254"/>
      <c r="Z1152" s="254"/>
      <c r="AA1152" s="254"/>
      <c r="AB1152" s="254"/>
      <c r="AC1152" s="254"/>
      <c r="AD1152" s="254"/>
      <c r="AE1152" s="255"/>
      <c r="AF1152" s="255"/>
      <c r="AG1152" s="255"/>
      <c r="AH1152" s="255"/>
      <c r="AI1152" s="255"/>
      <c r="AJ1152" s="255"/>
      <c r="AK1152" s="255"/>
      <c r="AL1152" s="255"/>
      <c r="AM1152" s="255"/>
      <c r="AN1152" s="255"/>
      <c r="AO1152" s="254"/>
      <c r="AP1152" s="254"/>
      <c r="AQ1152" s="254"/>
      <c r="AR1152" s="254"/>
      <c r="AS1152" s="254"/>
      <c r="AT1152" s="254"/>
      <c r="AU1152" s="254"/>
      <c r="AW1152" s="283" t="str">
        <f t="shared" si="134"/>
        <v/>
      </c>
      <c r="AX1152" s="283" t="str">
        <f t="shared" si="135"/>
        <v/>
      </c>
      <c r="AY1152" s="283" t="str">
        <f t="shared" si="136"/>
        <v/>
      </c>
      <c r="AZ1152" s="283" t="str">
        <f t="shared" si="137"/>
        <v/>
      </c>
      <c r="BA1152" s="283" t="str">
        <f t="shared" si="138"/>
        <v/>
      </c>
      <c r="BD1152" s="254" t="str">
        <f>IF(W1152="","",IF(F1152="休日",AW1152,IF(F1152="法休",AW1152,VLOOKUP(F1152,カレンダマスタ!$Q$56:$R$69,2,FALSE))))</f>
        <v/>
      </c>
      <c r="BG1152" s="254" t="str">
        <f t="shared" si="139"/>
        <v/>
      </c>
      <c r="BH1152" s="254" t="str">
        <f>IF(AX1152="","",IF(P1152&lt;&gt;"","",IF(BG1152="CS","OK",IF(VLOOKUP(E1152,カレンダマスタ!$A$5:$D$381,4,FALSE)&gt;0,"",IF(OR(AX1152*24&gt;10.84,AZ1152*24&lt;14.5)=TRUE,"×","OK")))))</f>
        <v/>
      </c>
    </row>
    <row r="1153" spans="2:60">
      <c r="B1153" s="111"/>
      <c r="C1153" s="385" t="str">
        <f>IF(STEP!C1153&lt;&gt;"",STEP!C1153,"")</f>
        <v/>
      </c>
      <c r="D1153" s="386" t="str">
        <f>IF(STEP!D1153&lt;&gt;"",STEP!D1153,"")</f>
        <v/>
      </c>
      <c r="E1153" s="387" t="str">
        <f>IF(STEP!E1153&lt;&gt;"",STEP!E1153,"")</f>
        <v/>
      </c>
      <c r="F1153" s="256"/>
      <c r="G1153" s="257"/>
      <c r="H1153" s="254"/>
      <c r="I1153" s="254"/>
      <c r="J1153" s="254"/>
      <c r="K1153" s="254"/>
      <c r="L1153" s="254"/>
      <c r="M1153" s="254"/>
      <c r="N1153" s="254"/>
      <c r="O1153" s="254"/>
      <c r="P1153" s="254"/>
      <c r="Q1153" s="254"/>
      <c r="R1153" s="254"/>
      <c r="S1153" s="254"/>
      <c r="T1153" s="254"/>
      <c r="U1153" s="254"/>
      <c r="V1153" s="254"/>
      <c r="W1153" s="254"/>
      <c r="X1153" s="254"/>
      <c r="Y1153" s="254"/>
      <c r="Z1153" s="254"/>
      <c r="AA1153" s="254"/>
      <c r="AB1153" s="254"/>
      <c r="AC1153" s="254"/>
      <c r="AD1153" s="254"/>
      <c r="AE1153" s="255"/>
      <c r="AF1153" s="255"/>
      <c r="AG1153" s="255"/>
      <c r="AH1153" s="255"/>
      <c r="AI1153" s="255"/>
      <c r="AJ1153" s="255"/>
      <c r="AK1153" s="255"/>
      <c r="AL1153" s="255"/>
      <c r="AM1153" s="255"/>
      <c r="AN1153" s="255"/>
      <c r="AO1153" s="254"/>
      <c r="AP1153" s="254"/>
      <c r="AQ1153" s="254"/>
      <c r="AR1153" s="254"/>
      <c r="AS1153" s="254"/>
      <c r="AT1153" s="254"/>
      <c r="AU1153" s="254"/>
      <c r="AW1153" s="283" t="str">
        <f t="shared" si="134"/>
        <v/>
      </c>
      <c r="AX1153" s="283" t="str">
        <f t="shared" si="135"/>
        <v/>
      </c>
      <c r="AY1153" s="283" t="str">
        <f t="shared" si="136"/>
        <v/>
      </c>
      <c r="AZ1153" s="283" t="str">
        <f t="shared" si="137"/>
        <v/>
      </c>
      <c r="BA1153" s="283" t="str">
        <f t="shared" si="138"/>
        <v/>
      </c>
      <c r="BD1153" s="254" t="str">
        <f>IF(W1153="","",IF(F1153="休日",AW1153,IF(F1153="法休",AW1153,VLOOKUP(F1153,カレンダマスタ!$Q$56:$R$69,2,FALSE))))</f>
        <v/>
      </c>
      <c r="BG1153" s="254" t="str">
        <f t="shared" si="139"/>
        <v/>
      </c>
      <c r="BH1153" s="254" t="str">
        <f>IF(AX1153="","",IF(P1153&lt;&gt;"","",IF(BG1153="CS","OK",IF(VLOOKUP(E1153,カレンダマスタ!$A$5:$D$381,4,FALSE)&gt;0,"",IF(OR(AX1153*24&gt;10.84,AZ1153*24&lt;14.5)=TRUE,"×","OK")))))</f>
        <v/>
      </c>
    </row>
    <row r="1154" spans="2:60">
      <c r="B1154" s="111"/>
      <c r="C1154" s="385" t="str">
        <f>IF(STEP!C1154&lt;&gt;"",STEP!C1154,"")</f>
        <v/>
      </c>
      <c r="D1154" s="386" t="str">
        <f>IF(STEP!D1154&lt;&gt;"",STEP!D1154,"")</f>
        <v/>
      </c>
      <c r="E1154" s="387" t="str">
        <f>IF(STEP!E1154&lt;&gt;"",STEP!E1154,"")</f>
        <v/>
      </c>
      <c r="F1154" s="256"/>
      <c r="G1154" s="257"/>
      <c r="H1154" s="254"/>
      <c r="I1154" s="254"/>
      <c r="J1154" s="254"/>
      <c r="K1154" s="254"/>
      <c r="L1154" s="254"/>
      <c r="M1154" s="254"/>
      <c r="N1154" s="254"/>
      <c r="O1154" s="254"/>
      <c r="P1154" s="254"/>
      <c r="Q1154" s="254"/>
      <c r="R1154" s="254"/>
      <c r="S1154" s="254"/>
      <c r="T1154" s="254"/>
      <c r="U1154" s="254"/>
      <c r="V1154" s="254"/>
      <c r="W1154" s="254"/>
      <c r="X1154" s="254"/>
      <c r="Y1154" s="254"/>
      <c r="Z1154" s="254"/>
      <c r="AA1154" s="254"/>
      <c r="AB1154" s="254"/>
      <c r="AC1154" s="254"/>
      <c r="AD1154" s="254"/>
      <c r="AE1154" s="255"/>
      <c r="AF1154" s="255"/>
      <c r="AG1154" s="255"/>
      <c r="AH1154" s="255"/>
      <c r="AI1154" s="255"/>
      <c r="AJ1154" s="255"/>
      <c r="AK1154" s="255"/>
      <c r="AL1154" s="255"/>
      <c r="AM1154" s="255"/>
      <c r="AN1154" s="255"/>
      <c r="AO1154" s="254"/>
      <c r="AP1154" s="254"/>
      <c r="AQ1154" s="254"/>
      <c r="AR1154" s="254"/>
      <c r="AS1154" s="254"/>
      <c r="AT1154" s="254"/>
      <c r="AU1154" s="254"/>
      <c r="AW1154" s="283" t="str">
        <f t="shared" si="134"/>
        <v/>
      </c>
      <c r="AX1154" s="283" t="str">
        <f t="shared" si="135"/>
        <v/>
      </c>
      <c r="AY1154" s="283" t="str">
        <f t="shared" si="136"/>
        <v/>
      </c>
      <c r="AZ1154" s="283" t="str">
        <f t="shared" si="137"/>
        <v/>
      </c>
      <c r="BA1154" s="283" t="str">
        <f t="shared" si="138"/>
        <v/>
      </c>
      <c r="BD1154" s="254" t="str">
        <f>IF(W1154="","",IF(F1154="休日",AW1154,IF(F1154="法休",AW1154,VLOOKUP(F1154,カレンダマスタ!$Q$56:$R$69,2,FALSE))))</f>
        <v/>
      </c>
      <c r="BG1154" s="254" t="str">
        <f t="shared" si="139"/>
        <v/>
      </c>
      <c r="BH1154" s="254" t="str">
        <f>IF(AX1154="","",IF(P1154&lt;&gt;"","",IF(BG1154="CS","OK",IF(VLOOKUP(E1154,カレンダマスタ!$A$5:$D$381,4,FALSE)&gt;0,"",IF(OR(AX1154*24&gt;10.84,AZ1154*24&lt;14.5)=TRUE,"×","OK")))))</f>
        <v/>
      </c>
    </row>
    <row r="1155" spans="2:60">
      <c r="B1155" s="111"/>
      <c r="C1155" s="385" t="str">
        <f>IF(STEP!C1155&lt;&gt;"",STEP!C1155,"")</f>
        <v/>
      </c>
      <c r="D1155" s="386" t="str">
        <f>IF(STEP!D1155&lt;&gt;"",STEP!D1155,"")</f>
        <v/>
      </c>
      <c r="E1155" s="387" t="str">
        <f>IF(STEP!E1155&lt;&gt;"",STEP!E1155,"")</f>
        <v/>
      </c>
      <c r="F1155" s="256"/>
      <c r="G1155" s="257"/>
      <c r="H1155" s="254"/>
      <c r="I1155" s="254"/>
      <c r="J1155" s="254"/>
      <c r="K1155" s="254"/>
      <c r="L1155" s="254"/>
      <c r="M1155" s="254"/>
      <c r="N1155" s="254"/>
      <c r="O1155" s="254"/>
      <c r="P1155" s="254"/>
      <c r="Q1155" s="254"/>
      <c r="R1155" s="254"/>
      <c r="S1155" s="254"/>
      <c r="T1155" s="254"/>
      <c r="U1155" s="254"/>
      <c r="V1155" s="254"/>
      <c r="W1155" s="254"/>
      <c r="X1155" s="254"/>
      <c r="Y1155" s="254"/>
      <c r="Z1155" s="254"/>
      <c r="AA1155" s="254"/>
      <c r="AB1155" s="254"/>
      <c r="AC1155" s="254"/>
      <c r="AD1155" s="254"/>
      <c r="AE1155" s="255"/>
      <c r="AF1155" s="255"/>
      <c r="AG1155" s="255"/>
      <c r="AH1155" s="255"/>
      <c r="AI1155" s="255"/>
      <c r="AJ1155" s="255"/>
      <c r="AK1155" s="255"/>
      <c r="AL1155" s="255"/>
      <c r="AM1155" s="255"/>
      <c r="AN1155" s="255"/>
      <c r="AO1155" s="254"/>
      <c r="AP1155" s="254"/>
      <c r="AQ1155" s="254"/>
      <c r="AR1155" s="254"/>
      <c r="AS1155" s="254"/>
      <c r="AT1155" s="254"/>
      <c r="AU1155" s="254"/>
      <c r="AW1155" s="283" t="str">
        <f t="shared" si="134"/>
        <v/>
      </c>
      <c r="AX1155" s="283" t="str">
        <f t="shared" si="135"/>
        <v/>
      </c>
      <c r="AY1155" s="283" t="str">
        <f t="shared" si="136"/>
        <v/>
      </c>
      <c r="AZ1155" s="283" t="str">
        <f t="shared" si="137"/>
        <v/>
      </c>
      <c r="BA1155" s="283" t="str">
        <f t="shared" si="138"/>
        <v/>
      </c>
      <c r="BD1155" s="254" t="str">
        <f>IF(W1155="","",IF(F1155="休日",AW1155,IF(F1155="法休",AW1155,VLOOKUP(F1155,カレンダマスタ!$Q$56:$R$69,2,FALSE))))</f>
        <v/>
      </c>
      <c r="BG1155" s="254" t="str">
        <f t="shared" si="139"/>
        <v/>
      </c>
      <c r="BH1155" s="254" t="str">
        <f>IF(AX1155="","",IF(P1155&lt;&gt;"","",IF(BG1155="CS","OK",IF(VLOOKUP(E1155,カレンダマスタ!$A$5:$D$381,4,FALSE)&gt;0,"",IF(OR(AX1155*24&gt;10.84,AZ1155*24&lt;14.5)=TRUE,"×","OK")))))</f>
        <v/>
      </c>
    </row>
    <row r="1156" spans="2:60">
      <c r="B1156" s="111"/>
      <c r="C1156" s="388" t="str">
        <f>IF(STEP!C1156&lt;&gt;"",STEP!C1156,"")</f>
        <v/>
      </c>
      <c r="D1156" s="389" t="str">
        <f>IF(STEP!D1156&lt;&gt;"",STEP!D1156,"")</f>
        <v/>
      </c>
      <c r="E1156" s="390" t="str">
        <f>IF(STEP!E1156&lt;&gt;"",STEP!E1156,"")</f>
        <v/>
      </c>
      <c r="F1156" s="259"/>
      <c r="G1156" s="266"/>
      <c r="H1156" s="260"/>
      <c r="I1156" s="260"/>
      <c r="J1156" s="260"/>
      <c r="K1156" s="260"/>
      <c r="L1156" s="260"/>
      <c r="M1156" s="260"/>
      <c r="N1156" s="260"/>
      <c r="O1156" s="260"/>
      <c r="P1156" s="260"/>
      <c r="Q1156" s="260"/>
      <c r="R1156" s="260"/>
      <c r="S1156" s="260"/>
      <c r="T1156" s="260"/>
      <c r="U1156" s="260"/>
      <c r="V1156" s="260"/>
      <c r="W1156" s="260"/>
      <c r="X1156" s="260"/>
      <c r="Y1156" s="260"/>
      <c r="Z1156" s="260"/>
      <c r="AA1156" s="260"/>
      <c r="AB1156" s="260"/>
      <c r="AC1156" s="260"/>
      <c r="AD1156" s="260"/>
      <c r="AE1156" s="261"/>
      <c r="AF1156" s="261"/>
      <c r="AG1156" s="261"/>
      <c r="AH1156" s="261"/>
      <c r="AI1156" s="261"/>
      <c r="AJ1156" s="261"/>
      <c r="AK1156" s="261"/>
      <c r="AL1156" s="261"/>
      <c r="AM1156" s="261"/>
      <c r="AN1156" s="261"/>
      <c r="AO1156" s="260"/>
      <c r="AP1156" s="260"/>
      <c r="AQ1156" s="260"/>
      <c r="AR1156" s="260"/>
      <c r="AS1156" s="260"/>
      <c r="AT1156" s="260"/>
      <c r="AU1156" s="260"/>
      <c r="AW1156" s="284" t="str">
        <f t="shared" si="134"/>
        <v/>
      </c>
      <c r="AX1156" s="284" t="str">
        <f t="shared" si="135"/>
        <v/>
      </c>
      <c r="AY1156" s="284" t="str">
        <f t="shared" si="136"/>
        <v/>
      </c>
      <c r="AZ1156" s="284" t="str">
        <f t="shared" si="137"/>
        <v/>
      </c>
      <c r="BA1156" s="284" t="str">
        <f t="shared" si="138"/>
        <v/>
      </c>
      <c r="BD1156" s="260" t="str">
        <f>IF(W1156="","",IF(F1156="休日",AW1156,IF(F1156="法休",AW1156,VLOOKUP(F1156,カレンダマスタ!$Q$56:$R$69,2,FALSE))))</f>
        <v/>
      </c>
      <c r="BG1156" s="260" t="str">
        <f t="shared" si="139"/>
        <v/>
      </c>
      <c r="BH1156" s="260" t="str">
        <f>IF(AX1156="","",IF(P1156&lt;&gt;"","",IF(BG1156="CS","OK",IF(VLOOKUP(E1156,カレンダマスタ!$A$5:$D$381,4,FALSE)&gt;0,"",IF(OR(AX1156*24&gt;10.84,AZ1156*24&lt;14.5)=TRUE,"×","OK")))))</f>
        <v/>
      </c>
    </row>
    <row r="1157" spans="2:60">
      <c r="B1157" s="111"/>
      <c r="C1157" s="391" t="str">
        <f>IF(STEP!C1157&lt;&gt;"",STEP!C1157,"")</f>
        <v/>
      </c>
      <c r="D1157" s="392" t="str">
        <f>IF(STEP!D1157&lt;&gt;"",STEP!D1157,"")</f>
        <v/>
      </c>
      <c r="E1157" s="393" t="str">
        <f>IF(STEP!E1157&lt;&gt;"",STEP!E1157,"")</f>
        <v/>
      </c>
      <c r="F1157" s="263"/>
      <c r="G1157" s="267"/>
      <c r="H1157" s="264"/>
      <c r="I1157" s="264"/>
      <c r="J1157" s="264"/>
      <c r="K1157" s="264"/>
      <c r="L1157" s="264"/>
      <c r="M1157" s="264"/>
      <c r="N1157" s="264"/>
      <c r="O1157" s="264"/>
      <c r="P1157" s="264"/>
      <c r="Q1157" s="264"/>
      <c r="R1157" s="264"/>
      <c r="S1157" s="264"/>
      <c r="T1157" s="264"/>
      <c r="U1157" s="264"/>
      <c r="V1157" s="264"/>
      <c r="W1157" s="264"/>
      <c r="X1157" s="264"/>
      <c r="Y1157" s="264"/>
      <c r="Z1157" s="264"/>
      <c r="AA1157" s="264"/>
      <c r="AB1157" s="264"/>
      <c r="AC1157" s="264"/>
      <c r="AD1157" s="264"/>
      <c r="AE1157" s="265"/>
      <c r="AF1157" s="265"/>
      <c r="AG1157" s="265"/>
      <c r="AH1157" s="265"/>
      <c r="AI1157" s="265"/>
      <c r="AJ1157" s="265"/>
      <c r="AK1157" s="265"/>
      <c r="AL1157" s="265"/>
      <c r="AM1157" s="265"/>
      <c r="AN1157" s="265"/>
      <c r="AO1157" s="264"/>
      <c r="AP1157" s="264"/>
      <c r="AQ1157" s="264"/>
      <c r="AR1157" s="264"/>
      <c r="AS1157" s="264"/>
      <c r="AT1157" s="264"/>
      <c r="AU1157" s="264"/>
      <c r="AW1157" s="285" t="str">
        <f t="shared" si="134"/>
        <v/>
      </c>
      <c r="AX1157" s="285" t="str">
        <f t="shared" si="135"/>
        <v/>
      </c>
      <c r="AY1157" s="285" t="str">
        <f t="shared" si="136"/>
        <v/>
      </c>
      <c r="AZ1157" s="285" t="str">
        <f t="shared" si="137"/>
        <v/>
      </c>
      <c r="BA1157" s="285" t="str">
        <f t="shared" si="138"/>
        <v/>
      </c>
      <c r="BD1157" s="264" t="str">
        <f>IF(W1157="","",IF(F1157="休日",AW1157,IF(F1157="法休",AW1157,VLOOKUP(F1157,カレンダマスタ!$Q$56:$R$69,2,FALSE))))</f>
        <v/>
      </c>
      <c r="BG1157" s="264" t="str">
        <f t="shared" si="139"/>
        <v/>
      </c>
      <c r="BH1157" s="264" t="str">
        <f>IF(AX1157="","",IF(P1157&lt;&gt;"","",IF(BG1157="CS","OK",IF(VLOOKUP(E1157,カレンダマスタ!$A$5:$D$381,4,FALSE)&gt;0,"",IF(OR(AX1157*24&gt;10.84,AZ1157*24&lt;14.5)=TRUE,"×","OK")))))</f>
        <v/>
      </c>
    </row>
    <row r="1158" spans="2:60">
      <c r="B1158" s="111"/>
      <c r="C1158" s="385" t="str">
        <f>IF(STEP!C1158&lt;&gt;"",STEP!C1158,"")</f>
        <v/>
      </c>
      <c r="D1158" s="386" t="str">
        <f>IF(STEP!D1158&lt;&gt;"",STEP!D1158,"")</f>
        <v/>
      </c>
      <c r="E1158" s="387" t="str">
        <f>IF(STEP!E1158&lt;&gt;"",STEP!E1158,"")</f>
        <v/>
      </c>
      <c r="F1158" s="253"/>
      <c r="G1158" s="252"/>
      <c r="H1158" s="254"/>
      <c r="I1158" s="254"/>
      <c r="J1158" s="254"/>
      <c r="K1158" s="254"/>
      <c r="L1158" s="254"/>
      <c r="M1158" s="254"/>
      <c r="N1158" s="254"/>
      <c r="O1158" s="254"/>
      <c r="P1158" s="254"/>
      <c r="Q1158" s="254"/>
      <c r="R1158" s="254"/>
      <c r="S1158" s="254"/>
      <c r="T1158" s="254"/>
      <c r="U1158" s="254"/>
      <c r="V1158" s="254"/>
      <c r="W1158" s="254"/>
      <c r="X1158" s="254"/>
      <c r="Y1158" s="254"/>
      <c r="Z1158" s="254"/>
      <c r="AA1158" s="254"/>
      <c r="AB1158" s="254"/>
      <c r="AC1158" s="254"/>
      <c r="AD1158" s="254"/>
      <c r="AE1158" s="255"/>
      <c r="AF1158" s="255"/>
      <c r="AG1158" s="255"/>
      <c r="AH1158" s="255"/>
      <c r="AI1158" s="255"/>
      <c r="AJ1158" s="255"/>
      <c r="AK1158" s="255"/>
      <c r="AL1158" s="255"/>
      <c r="AM1158" s="255"/>
      <c r="AN1158" s="255"/>
      <c r="AO1158" s="254"/>
      <c r="AP1158" s="254"/>
      <c r="AQ1158" s="254"/>
      <c r="AR1158" s="254"/>
      <c r="AS1158" s="254"/>
      <c r="AT1158" s="254"/>
      <c r="AU1158" s="254"/>
      <c r="AW1158" s="283" t="str">
        <f t="shared" si="134"/>
        <v/>
      </c>
      <c r="AX1158" s="283" t="str">
        <f t="shared" si="135"/>
        <v/>
      </c>
      <c r="AY1158" s="283" t="str">
        <f t="shared" si="136"/>
        <v/>
      </c>
      <c r="AZ1158" s="283" t="str">
        <f t="shared" si="137"/>
        <v/>
      </c>
      <c r="BA1158" s="283" t="str">
        <f t="shared" si="138"/>
        <v/>
      </c>
      <c r="BD1158" s="254" t="str">
        <f>IF(W1158="","",IF(F1158="休日",AW1158,IF(F1158="法休",AW1158,VLOOKUP(F1158,カレンダマスタ!$Q$56:$R$69,2,FALSE))))</f>
        <v/>
      </c>
      <c r="BG1158" s="503" t="str">
        <f t="shared" si="139"/>
        <v/>
      </c>
      <c r="BH1158" s="503" t="str">
        <f>IF(AX1158="","",IF(P1158&lt;&gt;"","",IF(BG1158="CS","OK",IF(VLOOKUP(E1158,カレンダマスタ!$A$5:$D$381,4,FALSE)&gt;0,"",IF(OR(AX1158*24&gt;10.84,AZ1158*24&lt;14.5)=TRUE,"×","OK")))))</f>
        <v/>
      </c>
    </row>
    <row r="1159" spans="2:60">
      <c r="B1159" s="111"/>
      <c r="C1159" s="385" t="str">
        <f>IF(STEP!C1159&lt;&gt;"",STEP!C1159,"")</f>
        <v/>
      </c>
      <c r="D1159" s="386" t="str">
        <f>IF(STEP!D1159&lt;&gt;"",STEP!D1159,"")</f>
        <v/>
      </c>
      <c r="E1159" s="387" t="str">
        <f>IF(STEP!E1159&lt;&gt;"",STEP!E1159,"")</f>
        <v/>
      </c>
      <c r="F1159" s="253"/>
      <c r="G1159" s="252"/>
      <c r="H1159" s="254"/>
      <c r="I1159" s="254"/>
      <c r="J1159" s="254"/>
      <c r="K1159" s="254"/>
      <c r="L1159" s="254"/>
      <c r="M1159" s="254"/>
      <c r="N1159" s="254"/>
      <c r="O1159" s="254"/>
      <c r="P1159" s="254"/>
      <c r="Q1159" s="254"/>
      <c r="R1159" s="254"/>
      <c r="S1159" s="254"/>
      <c r="T1159" s="254"/>
      <c r="U1159" s="254"/>
      <c r="V1159" s="254"/>
      <c r="W1159" s="254"/>
      <c r="X1159" s="254"/>
      <c r="Y1159" s="254"/>
      <c r="Z1159" s="254"/>
      <c r="AA1159" s="254"/>
      <c r="AB1159" s="254"/>
      <c r="AC1159" s="254"/>
      <c r="AD1159" s="254"/>
      <c r="AE1159" s="255"/>
      <c r="AF1159" s="255"/>
      <c r="AG1159" s="255"/>
      <c r="AH1159" s="255"/>
      <c r="AI1159" s="255"/>
      <c r="AJ1159" s="255"/>
      <c r="AK1159" s="255"/>
      <c r="AL1159" s="255"/>
      <c r="AM1159" s="255"/>
      <c r="AN1159" s="255"/>
      <c r="AO1159" s="254"/>
      <c r="AP1159" s="254"/>
      <c r="AQ1159" s="254"/>
      <c r="AR1159" s="254"/>
      <c r="AS1159" s="254"/>
      <c r="AT1159" s="254"/>
      <c r="AU1159" s="254"/>
      <c r="AW1159" s="283" t="str">
        <f t="shared" si="134"/>
        <v/>
      </c>
      <c r="AX1159" s="283" t="str">
        <f t="shared" si="135"/>
        <v/>
      </c>
      <c r="AY1159" s="283" t="str">
        <f t="shared" si="136"/>
        <v/>
      </c>
      <c r="AZ1159" s="283" t="str">
        <f t="shared" si="137"/>
        <v/>
      </c>
      <c r="BA1159" s="283" t="str">
        <f t="shared" si="138"/>
        <v/>
      </c>
      <c r="BD1159" s="254" t="str">
        <f>IF(W1159="","",IF(F1159="休日",AW1159,IF(F1159="法休",AW1159,VLOOKUP(F1159,カレンダマスタ!$Q$56:$R$69,2,FALSE))))</f>
        <v/>
      </c>
      <c r="BG1159" s="254" t="str">
        <f t="shared" si="139"/>
        <v/>
      </c>
      <c r="BH1159" s="254" t="str">
        <f>IF(AX1159="","",IF(P1159&lt;&gt;"","",IF(BG1159="CS","OK",IF(VLOOKUP(E1159,カレンダマスタ!$A$5:$D$381,4,FALSE)&gt;0,"",IF(OR(AX1159*24&gt;10.84,AZ1159*24&lt;14.5)=TRUE,"×","OK")))))</f>
        <v/>
      </c>
    </row>
    <row r="1160" spans="2:60">
      <c r="B1160" s="111"/>
      <c r="C1160" s="385" t="str">
        <f>IF(STEP!C1160&lt;&gt;"",STEP!C1160,"")</f>
        <v/>
      </c>
      <c r="D1160" s="386" t="str">
        <f>IF(STEP!D1160&lt;&gt;"",STEP!D1160,"")</f>
        <v/>
      </c>
      <c r="E1160" s="387" t="str">
        <f>IF(STEP!E1160&lt;&gt;"",STEP!E1160,"")</f>
        <v/>
      </c>
      <c r="F1160" s="253"/>
      <c r="G1160" s="252"/>
      <c r="H1160" s="254"/>
      <c r="I1160" s="254"/>
      <c r="J1160" s="254"/>
      <c r="K1160" s="254"/>
      <c r="L1160" s="254"/>
      <c r="M1160" s="254"/>
      <c r="N1160" s="254"/>
      <c r="O1160" s="254"/>
      <c r="P1160" s="254"/>
      <c r="Q1160" s="254"/>
      <c r="R1160" s="254"/>
      <c r="S1160" s="254"/>
      <c r="T1160" s="254"/>
      <c r="U1160" s="254"/>
      <c r="V1160" s="254"/>
      <c r="W1160" s="254"/>
      <c r="X1160" s="254"/>
      <c r="Y1160" s="254"/>
      <c r="Z1160" s="254"/>
      <c r="AA1160" s="254"/>
      <c r="AB1160" s="254"/>
      <c r="AC1160" s="254"/>
      <c r="AD1160" s="254"/>
      <c r="AE1160" s="255"/>
      <c r="AF1160" s="255"/>
      <c r="AG1160" s="255"/>
      <c r="AH1160" s="255"/>
      <c r="AI1160" s="255"/>
      <c r="AJ1160" s="255"/>
      <c r="AK1160" s="255"/>
      <c r="AL1160" s="255"/>
      <c r="AM1160" s="255"/>
      <c r="AN1160" s="255"/>
      <c r="AO1160" s="254"/>
      <c r="AP1160" s="254"/>
      <c r="AQ1160" s="254"/>
      <c r="AR1160" s="254"/>
      <c r="AS1160" s="254"/>
      <c r="AT1160" s="254"/>
      <c r="AU1160" s="254"/>
      <c r="AW1160" s="283" t="str">
        <f t="shared" si="134"/>
        <v/>
      </c>
      <c r="AX1160" s="283" t="str">
        <f t="shared" si="135"/>
        <v/>
      </c>
      <c r="AY1160" s="283" t="str">
        <f t="shared" si="136"/>
        <v/>
      </c>
      <c r="AZ1160" s="283" t="str">
        <f t="shared" si="137"/>
        <v/>
      </c>
      <c r="BA1160" s="283" t="str">
        <f t="shared" si="138"/>
        <v/>
      </c>
      <c r="BD1160" s="254" t="str">
        <f>IF(W1160="","",IF(F1160="休日",AW1160,IF(F1160="法休",AW1160,VLOOKUP(F1160,カレンダマスタ!$Q$56:$R$69,2,FALSE))))</f>
        <v/>
      </c>
      <c r="BG1160" s="254" t="str">
        <f t="shared" si="139"/>
        <v/>
      </c>
      <c r="BH1160" s="254" t="str">
        <f>IF(AX1160="","",IF(P1160&lt;&gt;"","",IF(BG1160="CS","OK",IF(VLOOKUP(E1160,カレンダマスタ!$A$5:$D$381,4,FALSE)&gt;0,"",IF(OR(AX1160*24&gt;10.84,AZ1160*24&lt;14.5)=TRUE,"×","OK")))))</f>
        <v/>
      </c>
    </row>
    <row r="1161" spans="2:60">
      <c r="B1161" s="111"/>
      <c r="C1161" s="385" t="str">
        <f>IF(STEP!C1161&lt;&gt;"",STEP!C1161,"")</f>
        <v/>
      </c>
      <c r="D1161" s="386" t="str">
        <f>IF(STEP!D1161&lt;&gt;"",STEP!D1161,"")</f>
        <v/>
      </c>
      <c r="E1161" s="387" t="str">
        <f>IF(STEP!E1161&lt;&gt;"",STEP!E1161,"")</f>
        <v/>
      </c>
      <c r="F1161" s="256"/>
      <c r="G1161" s="257"/>
      <c r="H1161" s="254"/>
      <c r="I1161" s="254"/>
      <c r="J1161" s="254"/>
      <c r="K1161" s="254"/>
      <c r="L1161" s="254"/>
      <c r="M1161" s="254"/>
      <c r="N1161" s="254"/>
      <c r="O1161" s="254"/>
      <c r="P1161" s="254"/>
      <c r="Q1161" s="254"/>
      <c r="R1161" s="254"/>
      <c r="S1161" s="254"/>
      <c r="T1161" s="254"/>
      <c r="U1161" s="254"/>
      <c r="V1161" s="254"/>
      <c r="W1161" s="254"/>
      <c r="X1161" s="254"/>
      <c r="Y1161" s="254"/>
      <c r="Z1161" s="254"/>
      <c r="AA1161" s="254"/>
      <c r="AB1161" s="254"/>
      <c r="AC1161" s="254"/>
      <c r="AD1161" s="254"/>
      <c r="AE1161" s="255"/>
      <c r="AF1161" s="255"/>
      <c r="AG1161" s="255"/>
      <c r="AH1161" s="255"/>
      <c r="AI1161" s="255"/>
      <c r="AJ1161" s="255"/>
      <c r="AK1161" s="255"/>
      <c r="AL1161" s="255"/>
      <c r="AM1161" s="255"/>
      <c r="AN1161" s="255"/>
      <c r="AO1161" s="254"/>
      <c r="AP1161" s="254"/>
      <c r="AQ1161" s="254"/>
      <c r="AR1161" s="254"/>
      <c r="AS1161" s="254"/>
      <c r="AT1161" s="254"/>
      <c r="AU1161" s="254"/>
      <c r="AW1161" s="283" t="str">
        <f t="shared" si="134"/>
        <v/>
      </c>
      <c r="AX1161" s="283" t="str">
        <f t="shared" si="135"/>
        <v/>
      </c>
      <c r="AY1161" s="283" t="str">
        <f t="shared" si="136"/>
        <v/>
      </c>
      <c r="AZ1161" s="283" t="str">
        <f t="shared" si="137"/>
        <v/>
      </c>
      <c r="BA1161" s="283" t="str">
        <f t="shared" si="138"/>
        <v/>
      </c>
      <c r="BD1161" s="254" t="str">
        <f>IF(W1161="","",IF(F1161="休日",AW1161,IF(F1161="法休",AW1161,VLOOKUP(F1161,カレンダマスタ!$Q$56:$R$69,2,FALSE))))</f>
        <v/>
      </c>
      <c r="BG1161" s="254" t="str">
        <f t="shared" si="139"/>
        <v/>
      </c>
      <c r="BH1161" s="254" t="str">
        <f>IF(AX1161="","",IF(P1161&lt;&gt;"","",IF(BG1161="CS","OK",IF(VLOOKUP(E1161,カレンダマスタ!$A$5:$D$381,4,FALSE)&gt;0,"",IF(OR(AX1161*24&gt;10.84,AZ1161*24&lt;14.5)=TRUE,"×","OK")))))</f>
        <v/>
      </c>
    </row>
    <row r="1162" spans="2:60">
      <c r="B1162" s="111"/>
      <c r="C1162" s="385" t="str">
        <f>IF(STEP!C1162&lt;&gt;"",STEP!C1162,"")</f>
        <v/>
      </c>
      <c r="D1162" s="386" t="str">
        <f>IF(STEP!D1162&lt;&gt;"",STEP!D1162,"")</f>
        <v/>
      </c>
      <c r="E1162" s="387" t="str">
        <f>IF(STEP!E1162&lt;&gt;"",STEP!E1162,"")</f>
        <v/>
      </c>
      <c r="F1162" s="256"/>
      <c r="G1162" s="257"/>
      <c r="H1162" s="254"/>
      <c r="I1162" s="254"/>
      <c r="J1162" s="254"/>
      <c r="K1162" s="254"/>
      <c r="L1162" s="254"/>
      <c r="M1162" s="254"/>
      <c r="N1162" s="254"/>
      <c r="O1162" s="254"/>
      <c r="P1162" s="254"/>
      <c r="Q1162" s="254"/>
      <c r="R1162" s="254"/>
      <c r="S1162" s="254"/>
      <c r="T1162" s="254"/>
      <c r="U1162" s="254"/>
      <c r="V1162" s="254"/>
      <c r="W1162" s="254"/>
      <c r="X1162" s="254"/>
      <c r="Y1162" s="254"/>
      <c r="Z1162" s="254"/>
      <c r="AA1162" s="254"/>
      <c r="AB1162" s="254"/>
      <c r="AC1162" s="254"/>
      <c r="AD1162" s="254"/>
      <c r="AE1162" s="255"/>
      <c r="AF1162" s="255"/>
      <c r="AG1162" s="255"/>
      <c r="AH1162" s="255"/>
      <c r="AI1162" s="255"/>
      <c r="AJ1162" s="255"/>
      <c r="AK1162" s="255"/>
      <c r="AL1162" s="255"/>
      <c r="AM1162" s="255"/>
      <c r="AN1162" s="255"/>
      <c r="AO1162" s="254"/>
      <c r="AP1162" s="254"/>
      <c r="AQ1162" s="254"/>
      <c r="AR1162" s="254"/>
      <c r="AS1162" s="254"/>
      <c r="AT1162" s="254"/>
      <c r="AU1162" s="254"/>
      <c r="AW1162" s="283" t="str">
        <f t="shared" si="134"/>
        <v/>
      </c>
      <c r="AX1162" s="283" t="str">
        <f t="shared" si="135"/>
        <v/>
      </c>
      <c r="AY1162" s="283" t="str">
        <f t="shared" si="136"/>
        <v/>
      </c>
      <c r="AZ1162" s="283" t="str">
        <f t="shared" si="137"/>
        <v/>
      </c>
      <c r="BA1162" s="283" t="str">
        <f t="shared" si="138"/>
        <v/>
      </c>
      <c r="BD1162" s="254" t="str">
        <f>IF(W1162="","",IF(F1162="休日",AW1162,IF(F1162="法休",AW1162,VLOOKUP(F1162,カレンダマスタ!$Q$56:$R$69,2,FALSE))))</f>
        <v/>
      </c>
      <c r="BG1162" s="254" t="str">
        <f t="shared" si="139"/>
        <v/>
      </c>
      <c r="BH1162" s="254" t="str">
        <f>IF(AX1162="","",IF(P1162&lt;&gt;"","",IF(BG1162="CS","OK",IF(VLOOKUP(E1162,カレンダマスタ!$A$5:$D$381,4,FALSE)&gt;0,"",IF(OR(AX1162*24&gt;10.84,AZ1162*24&lt;14.5)=TRUE,"×","OK")))))</f>
        <v/>
      </c>
    </row>
    <row r="1163" spans="2:60">
      <c r="B1163" s="111"/>
      <c r="C1163" s="388" t="str">
        <f>IF(STEP!C1163&lt;&gt;"",STEP!C1163,"")</f>
        <v/>
      </c>
      <c r="D1163" s="389" t="str">
        <f>IF(STEP!D1163&lt;&gt;"",STEP!D1163,"")</f>
        <v/>
      </c>
      <c r="E1163" s="390" t="str">
        <f>IF(STEP!E1163&lt;&gt;"",STEP!E1163,"")</f>
        <v/>
      </c>
      <c r="F1163" s="259"/>
      <c r="G1163" s="266"/>
      <c r="H1163" s="260"/>
      <c r="I1163" s="260"/>
      <c r="J1163" s="260"/>
      <c r="K1163" s="260"/>
      <c r="L1163" s="260"/>
      <c r="M1163" s="260"/>
      <c r="N1163" s="260"/>
      <c r="O1163" s="260"/>
      <c r="P1163" s="260"/>
      <c r="Q1163" s="260"/>
      <c r="R1163" s="260"/>
      <c r="S1163" s="260"/>
      <c r="T1163" s="260"/>
      <c r="U1163" s="260"/>
      <c r="V1163" s="260"/>
      <c r="W1163" s="260"/>
      <c r="X1163" s="260"/>
      <c r="Y1163" s="260"/>
      <c r="Z1163" s="260"/>
      <c r="AA1163" s="260"/>
      <c r="AB1163" s="260"/>
      <c r="AC1163" s="260"/>
      <c r="AD1163" s="260"/>
      <c r="AE1163" s="261"/>
      <c r="AF1163" s="261"/>
      <c r="AG1163" s="261"/>
      <c r="AH1163" s="261"/>
      <c r="AI1163" s="261"/>
      <c r="AJ1163" s="261"/>
      <c r="AK1163" s="261"/>
      <c r="AL1163" s="261"/>
      <c r="AM1163" s="261"/>
      <c r="AN1163" s="261"/>
      <c r="AO1163" s="260"/>
      <c r="AP1163" s="260"/>
      <c r="AQ1163" s="260"/>
      <c r="AR1163" s="260"/>
      <c r="AS1163" s="260"/>
      <c r="AT1163" s="260"/>
      <c r="AU1163" s="260"/>
      <c r="AW1163" s="284" t="str">
        <f t="shared" si="134"/>
        <v/>
      </c>
      <c r="AX1163" s="284" t="str">
        <f t="shared" si="135"/>
        <v/>
      </c>
      <c r="AY1163" s="284" t="str">
        <f t="shared" si="136"/>
        <v/>
      </c>
      <c r="AZ1163" s="284" t="str">
        <f t="shared" si="137"/>
        <v/>
      </c>
      <c r="BA1163" s="284" t="str">
        <f t="shared" si="138"/>
        <v/>
      </c>
      <c r="BD1163" s="260" t="str">
        <f>IF(W1163="","",IF(F1163="休日",AW1163,IF(F1163="法休",AW1163,VLOOKUP(F1163,カレンダマスタ!$Q$56:$R$69,2,FALSE))))</f>
        <v/>
      </c>
      <c r="BG1163" s="260" t="str">
        <f t="shared" si="139"/>
        <v/>
      </c>
      <c r="BH1163" s="260" t="str">
        <f>IF(AX1163="","",IF(P1163&lt;&gt;"","",IF(BG1163="CS","OK",IF(VLOOKUP(E1163,カレンダマスタ!$A$5:$D$381,4,FALSE)&gt;0,"",IF(OR(AX1163*24&gt;10.84,AZ1163*24&lt;14.5)=TRUE,"×","OK")))))</f>
        <v/>
      </c>
    </row>
    <row r="1164" spans="2:60">
      <c r="B1164" s="111"/>
      <c r="C1164" s="394" t="str">
        <f>IF(STEP!C1164&lt;&gt;"",STEP!C1164,"")</f>
        <v/>
      </c>
      <c r="D1164" s="395" t="str">
        <f>IF(STEP!D1164&lt;&gt;"",STEP!D1164,"")</f>
        <v/>
      </c>
      <c r="E1164" s="396" t="str">
        <f>IF(STEP!E1164&lt;&gt;"",STEP!E1164,"")</f>
        <v/>
      </c>
      <c r="F1164" s="269"/>
      <c r="G1164" s="268"/>
      <c r="H1164" s="270"/>
      <c r="I1164" s="270"/>
      <c r="J1164" s="270"/>
      <c r="K1164" s="270"/>
      <c r="L1164" s="270"/>
      <c r="M1164" s="270"/>
      <c r="N1164" s="270"/>
      <c r="O1164" s="270"/>
      <c r="P1164" s="270"/>
      <c r="Q1164" s="270"/>
      <c r="R1164" s="270"/>
      <c r="S1164" s="270"/>
      <c r="T1164" s="270"/>
      <c r="U1164" s="270"/>
      <c r="V1164" s="270"/>
      <c r="W1164" s="270"/>
      <c r="X1164" s="270"/>
      <c r="Y1164" s="270"/>
      <c r="Z1164" s="270"/>
      <c r="AA1164" s="270"/>
      <c r="AB1164" s="270"/>
      <c r="AC1164" s="270"/>
      <c r="AD1164" s="270"/>
      <c r="AE1164" s="271"/>
      <c r="AF1164" s="271"/>
      <c r="AG1164" s="271"/>
      <c r="AH1164" s="271"/>
      <c r="AI1164" s="271"/>
      <c r="AJ1164" s="271"/>
      <c r="AK1164" s="271"/>
      <c r="AL1164" s="271"/>
      <c r="AM1164" s="271"/>
      <c r="AN1164" s="271"/>
      <c r="AO1164" s="270"/>
      <c r="AP1164" s="270"/>
      <c r="AQ1164" s="270"/>
      <c r="AR1164" s="270"/>
      <c r="AS1164" s="270"/>
      <c r="AT1164" s="270"/>
      <c r="AU1164" s="270"/>
      <c r="AW1164" s="282" t="str">
        <f t="shared" si="134"/>
        <v/>
      </c>
      <c r="AX1164" s="282" t="str">
        <f t="shared" si="135"/>
        <v/>
      </c>
      <c r="AY1164" s="282" t="str">
        <f t="shared" si="136"/>
        <v/>
      </c>
      <c r="AZ1164" s="282" t="str">
        <f t="shared" si="137"/>
        <v/>
      </c>
      <c r="BA1164" s="282" t="str">
        <f t="shared" si="138"/>
        <v/>
      </c>
      <c r="BD1164" s="270" t="str">
        <f>IF(W1164="","",IF(F1164="休日",AW1164,IF(F1164="法休",AW1164,VLOOKUP(F1164,カレンダマスタ!$Q$56:$R$69,2,FALSE))))</f>
        <v/>
      </c>
      <c r="BG1164" s="270" t="str">
        <f t="shared" si="139"/>
        <v/>
      </c>
      <c r="BH1164" s="270" t="str">
        <f>IF(AX1164="","",IF(P1164&lt;&gt;"","",IF(BG1164="CS","OK",IF(VLOOKUP(E1164,カレンダマスタ!$A$5:$D$381,4,FALSE)&gt;0,"",IF(OR(AX1164*24&gt;10.84,AZ1164*24&lt;14.5)=TRUE,"×","OK")))))</f>
        <v/>
      </c>
    </row>
    <row r="1165" spans="2:60">
      <c r="B1165" s="111"/>
      <c r="C1165" s="385" t="str">
        <f>IF(STEP!C1165&lt;&gt;"",STEP!C1165,"")</f>
        <v/>
      </c>
      <c r="D1165" s="386" t="str">
        <f>IF(STEP!D1165&lt;&gt;"",STEP!D1165,"")</f>
        <v/>
      </c>
      <c r="E1165" s="387" t="str">
        <f>IF(STEP!E1165&lt;&gt;"",STEP!E1165,"")</f>
        <v/>
      </c>
      <c r="F1165" s="253"/>
      <c r="G1165" s="252"/>
      <c r="H1165" s="254"/>
      <c r="I1165" s="254"/>
      <c r="J1165" s="254"/>
      <c r="K1165" s="254"/>
      <c r="L1165" s="254"/>
      <c r="M1165" s="254"/>
      <c r="N1165" s="254"/>
      <c r="O1165" s="254"/>
      <c r="P1165" s="254"/>
      <c r="Q1165" s="254"/>
      <c r="R1165" s="254"/>
      <c r="S1165" s="254"/>
      <c r="T1165" s="254"/>
      <c r="U1165" s="254"/>
      <c r="V1165" s="254"/>
      <c r="W1165" s="254"/>
      <c r="X1165" s="254"/>
      <c r="Y1165" s="254"/>
      <c r="Z1165" s="254"/>
      <c r="AA1165" s="254"/>
      <c r="AB1165" s="254"/>
      <c r="AC1165" s="254"/>
      <c r="AD1165" s="254"/>
      <c r="AE1165" s="255"/>
      <c r="AF1165" s="255"/>
      <c r="AG1165" s="255"/>
      <c r="AH1165" s="255"/>
      <c r="AI1165" s="255"/>
      <c r="AJ1165" s="255"/>
      <c r="AK1165" s="255"/>
      <c r="AL1165" s="255"/>
      <c r="AM1165" s="255"/>
      <c r="AN1165" s="255"/>
      <c r="AO1165" s="254"/>
      <c r="AP1165" s="254"/>
      <c r="AQ1165" s="254"/>
      <c r="AR1165" s="254"/>
      <c r="AS1165" s="254"/>
      <c r="AT1165" s="254"/>
      <c r="AU1165" s="254"/>
      <c r="AW1165" s="283" t="str">
        <f t="shared" si="134"/>
        <v/>
      </c>
      <c r="AX1165" s="283" t="str">
        <f t="shared" si="135"/>
        <v/>
      </c>
      <c r="AY1165" s="283" t="str">
        <f t="shared" si="136"/>
        <v/>
      </c>
      <c r="AZ1165" s="283" t="str">
        <f t="shared" si="137"/>
        <v/>
      </c>
      <c r="BA1165" s="283" t="str">
        <f t="shared" si="138"/>
        <v/>
      </c>
      <c r="BD1165" s="254" t="str">
        <f>IF(W1165="","",IF(F1165="休日",AW1165,IF(F1165="法休",AW1165,VLOOKUP(F1165,カレンダマスタ!$Q$56:$R$69,2,FALSE))))</f>
        <v/>
      </c>
      <c r="BG1165" s="254" t="str">
        <f t="shared" si="139"/>
        <v/>
      </c>
      <c r="BH1165" s="254" t="str">
        <f>IF(AX1165="","",IF(P1165&lt;&gt;"","",IF(BG1165="CS","OK",IF(VLOOKUP(E1165,カレンダマスタ!$A$5:$D$381,4,FALSE)&gt;0,"",IF(OR(AX1165*24&gt;10.84,AZ1165*24&lt;14.5)=TRUE,"×","OK")))))</f>
        <v/>
      </c>
    </row>
    <row r="1166" spans="2:60">
      <c r="B1166" s="111"/>
      <c r="C1166" s="397" t="str">
        <f>IF(STEP!C1166&lt;&gt;"",STEP!C1166,"")</f>
        <v/>
      </c>
      <c r="D1166" s="398" t="str">
        <f>IF(STEP!D1166&lt;&gt;"",STEP!D1166,"")</f>
        <v/>
      </c>
      <c r="E1166" s="399" t="str">
        <f>IF(STEP!E1166&lt;&gt;"",STEP!E1166,"")</f>
        <v/>
      </c>
      <c r="F1166" s="273"/>
      <c r="G1166" s="272"/>
      <c r="H1166" s="274"/>
      <c r="I1166" s="274"/>
      <c r="J1166" s="274"/>
      <c r="K1166" s="274"/>
      <c r="L1166" s="274"/>
      <c r="M1166" s="274"/>
      <c r="N1166" s="274"/>
      <c r="O1166" s="274"/>
      <c r="P1166" s="274"/>
      <c r="Q1166" s="274"/>
      <c r="R1166" s="274"/>
      <c r="S1166" s="274"/>
      <c r="T1166" s="274"/>
      <c r="U1166" s="274"/>
      <c r="V1166" s="274"/>
      <c r="W1166" s="274"/>
      <c r="X1166" s="274"/>
      <c r="Y1166" s="274"/>
      <c r="Z1166" s="274"/>
      <c r="AA1166" s="274"/>
      <c r="AB1166" s="274"/>
      <c r="AC1166" s="274"/>
      <c r="AD1166" s="274"/>
      <c r="AE1166" s="275"/>
      <c r="AF1166" s="275"/>
      <c r="AG1166" s="275"/>
      <c r="AH1166" s="275"/>
      <c r="AI1166" s="275"/>
      <c r="AJ1166" s="275"/>
      <c r="AK1166" s="275"/>
      <c r="AL1166" s="275"/>
      <c r="AM1166" s="275"/>
      <c r="AN1166" s="275"/>
      <c r="AO1166" s="274"/>
      <c r="AP1166" s="274"/>
      <c r="AQ1166" s="274"/>
      <c r="AR1166" s="274"/>
      <c r="AS1166" s="274"/>
      <c r="AT1166" s="274"/>
      <c r="AU1166" s="274"/>
      <c r="AW1166" s="286" t="str">
        <f t="shared" si="134"/>
        <v/>
      </c>
      <c r="AX1166" s="286" t="str">
        <f t="shared" si="135"/>
        <v/>
      </c>
      <c r="AY1166" s="286" t="str">
        <f t="shared" si="136"/>
        <v/>
      </c>
      <c r="AZ1166" s="286" t="str">
        <f t="shared" si="137"/>
        <v/>
      </c>
      <c r="BA1166" s="286" t="str">
        <f t="shared" si="138"/>
        <v/>
      </c>
      <c r="BD1166" s="274" t="str">
        <f>IF(W1166="","",IF(F1166="休日",AW1166,IF(F1166="法休",AW1166,VLOOKUP(F1166,カレンダマスタ!$Q$56:$R$69,2,FALSE))))</f>
        <v/>
      </c>
      <c r="BG1166" s="274" t="str">
        <f t="shared" si="139"/>
        <v/>
      </c>
      <c r="BH1166" s="274" t="str">
        <f>IF(AX1166="","",IF(P1166&lt;&gt;"","",IF(BG1166="CS","OK",IF(VLOOKUP(E1166,カレンダマスタ!$A$5:$D$381,4,FALSE)&gt;0,"",IF(OR(AX1166*24&gt;10.84,AZ1166*24&lt;14.5)=TRUE,"×","OK")))))</f>
        <v/>
      </c>
    </row>
    <row r="1167" spans="2:60">
      <c r="B1167" s="111"/>
      <c r="C1167" s="397" t="str">
        <f>IF(STEP!C1167&lt;&gt;"",STEP!C1167,"")</f>
        <v/>
      </c>
      <c r="D1167" s="398" t="str">
        <f>IF(STEP!D1167&lt;&gt;"",STEP!D1167,"")</f>
        <v/>
      </c>
      <c r="E1167" s="399" t="str">
        <f>IF(STEP!E1167&lt;&gt;"",STEP!E1167,"")</f>
        <v/>
      </c>
      <c r="F1167" s="273"/>
      <c r="G1167" s="272"/>
      <c r="H1167" s="274"/>
      <c r="I1167" s="274"/>
      <c r="J1167" s="274"/>
      <c r="K1167" s="274"/>
      <c r="L1167" s="274"/>
      <c r="M1167" s="274"/>
      <c r="N1167" s="274"/>
      <c r="O1167" s="274"/>
      <c r="P1167" s="274"/>
      <c r="Q1167" s="274"/>
      <c r="R1167" s="274"/>
      <c r="S1167" s="274"/>
      <c r="T1167" s="274"/>
      <c r="U1167" s="274"/>
      <c r="V1167" s="274"/>
      <c r="W1167" s="274"/>
      <c r="X1167" s="274"/>
      <c r="Y1167" s="274"/>
      <c r="Z1167" s="274"/>
      <c r="AA1167" s="274"/>
      <c r="AB1167" s="274"/>
      <c r="AC1167" s="274"/>
      <c r="AD1167" s="274"/>
      <c r="AE1167" s="275"/>
      <c r="AF1167" s="275"/>
      <c r="AG1167" s="275"/>
      <c r="AH1167" s="275"/>
      <c r="AI1167" s="275"/>
      <c r="AJ1167" s="275"/>
      <c r="AK1167" s="275"/>
      <c r="AL1167" s="275"/>
      <c r="AM1167" s="275"/>
      <c r="AN1167" s="275"/>
      <c r="AO1167" s="274"/>
      <c r="AP1167" s="274"/>
      <c r="AQ1167" s="274"/>
      <c r="AR1167" s="274"/>
      <c r="AS1167" s="274"/>
      <c r="AT1167" s="274"/>
      <c r="AU1167" s="274"/>
      <c r="AW1167" s="286" t="str">
        <f t="shared" si="134"/>
        <v/>
      </c>
      <c r="AX1167" s="286" t="str">
        <f t="shared" si="135"/>
        <v/>
      </c>
      <c r="AY1167" s="286" t="str">
        <f t="shared" si="136"/>
        <v/>
      </c>
      <c r="AZ1167" s="286" t="str">
        <f t="shared" si="137"/>
        <v/>
      </c>
      <c r="BA1167" s="286" t="str">
        <f t="shared" si="138"/>
        <v/>
      </c>
      <c r="BD1167" s="274" t="str">
        <f>IF(W1167="","",IF(F1167="休日",AW1167,IF(F1167="法休",AW1167,VLOOKUP(F1167,カレンダマスタ!$Q$56:$R$69,2,FALSE))))</f>
        <v/>
      </c>
      <c r="BG1167" s="274" t="str">
        <f t="shared" si="139"/>
        <v/>
      </c>
      <c r="BH1167" s="274" t="str">
        <f>IF(AX1167="","",IF(P1167&lt;&gt;"","",IF(BG1167="CS","OK",IF(VLOOKUP(E1167,カレンダマスタ!$A$5:$D$381,4,FALSE)&gt;0,"",IF(OR(AX1167*24&gt;10.84,AZ1167*24&lt;14.5)=TRUE,"×","OK")))))</f>
        <v/>
      </c>
    </row>
    <row r="1168" spans="2:60">
      <c r="B1168" s="111"/>
      <c r="C1168" s="397" t="str">
        <f>IF(STEP!C1168&lt;&gt;"",STEP!C1168,"")</f>
        <v/>
      </c>
      <c r="D1168" s="398" t="str">
        <f>IF(STEP!D1168&lt;&gt;"",STEP!D1168,"")</f>
        <v/>
      </c>
      <c r="E1168" s="399" t="str">
        <f>IF(STEP!E1168&lt;&gt;"",STEP!E1168,"")</f>
        <v/>
      </c>
      <c r="F1168" s="273"/>
      <c r="G1168" s="272"/>
      <c r="H1168" s="274"/>
      <c r="I1168" s="274"/>
      <c r="J1168" s="274"/>
      <c r="K1168" s="274"/>
      <c r="L1168" s="274"/>
      <c r="M1168" s="274"/>
      <c r="N1168" s="274"/>
      <c r="O1168" s="274"/>
      <c r="P1168" s="274"/>
      <c r="Q1168" s="274"/>
      <c r="R1168" s="274"/>
      <c r="S1168" s="274"/>
      <c r="T1168" s="274"/>
      <c r="U1168" s="274"/>
      <c r="V1168" s="274"/>
      <c r="W1168" s="274"/>
      <c r="X1168" s="274"/>
      <c r="Y1168" s="274"/>
      <c r="Z1168" s="274"/>
      <c r="AA1168" s="274"/>
      <c r="AB1168" s="274"/>
      <c r="AC1168" s="274"/>
      <c r="AD1168" s="274"/>
      <c r="AE1168" s="275"/>
      <c r="AF1168" s="275"/>
      <c r="AG1168" s="275"/>
      <c r="AH1168" s="275"/>
      <c r="AI1168" s="275"/>
      <c r="AJ1168" s="275"/>
      <c r="AK1168" s="275"/>
      <c r="AL1168" s="275"/>
      <c r="AM1168" s="275"/>
      <c r="AN1168" s="275"/>
      <c r="AO1168" s="274"/>
      <c r="AP1168" s="274"/>
      <c r="AQ1168" s="274"/>
      <c r="AR1168" s="274"/>
      <c r="AS1168" s="274"/>
      <c r="AT1168" s="274"/>
      <c r="AU1168" s="274"/>
      <c r="AW1168" s="286" t="str">
        <f t="shared" si="134"/>
        <v/>
      </c>
      <c r="AX1168" s="286" t="str">
        <f t="shared" si="135"/>
        <v/>
      </c>
      <c r="AY1168" s="286" t="str">
        <f t="shared" si="136"/>
        <v/>
      </c>
      <c r="AZ1168" s="286" t="str">
        <f t="shared" si="137"/>
        <v/>
      </c>
      <c r="BA1168" s="286" t="str">
        <f t="shared" si="138"/>
        <v/>
      </c>
      <c r="BD1168" s="274" t="str">
        <f>IF(W1168="","",IF(F1168="休日",AW1168,IF(F1168="法休",AW1168,VLOOKUP(F1168,カレンダマスタ!$Q$56:$R$69,2,FALSE))))</f>
        <v/>
      </c>
      <c r="BG1168" s="274" t="str">
        <f t="shared" si="139"/>
        <v/>
      </c>
      <c r="BH1168" s="274" t="str">
        <f>IF(AX1168="","",IF(P1168&lt;&gt;"","",IF(BG1168="CS","OK",IF(VLOOKUP(E1168,カレンダマスタ!$A$5:$D$381,4,FALSE)&gt;0,"",IF(OR(AX1168*24&gt;10.84,AZ1168*24&lt;14.5)=TRUE,"×","OK")))))</f>
        <v/>
      </c>
    </row>
    <row r="1169" spans="2:60">
      <c r="B1169" s="111"/>
      <c r="C1169" s="397" t="str">
        <f>IF(STEP!C1169&lt;&gt;"",STEP!C1169,"")</f>
        <v/>
      </c>
      <c r="D1169" s="398" t="str">
        <f>IF(STEP!D1169&lt;&gt;"",STEP!D1169,"")</f>
        <v/>
      </c>
      <c r="E1169" s="399" t="str">
        <f>IF(STEP!E1169&lt;&gt;"",STEP!E1169,"")</f>
        <v/>
      </c>
      <c r="F1169" s="273"/>
      <c r="G1169" s="272"/>
      <c r="H1169" s="274"/>
      <c r="I1169" s="274"/>
      <c r="J1169" s="274"/>
      <c r="K1169" s="274"/>
      <c r="L1169" s="274"/>
      <c r="M1169" s="274"/>
      <c r="N1169" s="274"/>
      <c r="O1169" s="274"/>
      <c r="P1169" s="274"/>
      <c r="Q1169" s="274"/>
      <c r="R1169" s="274"/>
      <c r="S1169" s="274"/>
      <c r="T1169" s="274"/>
      <c r="U1169" s="274"/>
      <c r="V1169" s="274"/>
      <c r="W1169" s="274"/>
      <c r="X1169" s="274"/>
      <c r="Y1169" s="274"/>
      <c r="Z1169" s="274"/>
      <c r="AA1169" s="274"/>
      <c r="AB1169" s="274"/>
      <c r="AC1169" s="274"/>
      <c r="AD1169" s="274"/>
      <c r="AE1169" s="275"/>
      <c r="AF1169" s="275"/>
      <c r="AG1169" s="275"/>
      <c r="AH1169" s="275"/>
      <c r="AI1169" s="275"/>
      <c r="AJ1169" s="275"/>
      <c r="AK1169" s="275"/>
      <c r="AL1169" s="275"/>
      <c r="AM1169" s="275"/>
      <c r="AN1169" s="275"/>
      <c r="AO1169" s="274"/>
      <c r="AP1169" s="274"/>
      <c r="AQ1169" s="274"/>
      <c r="AR1169" s="274"/>
      <c r="AS1169" s="274"/>
      <c r="AT1169" s="274"/>
      <c r="AU1169" s="274"/>
      <c r="AW1169" s="286" t="str">
        <f t="shared" si="134"/>
        <v/>
      </c>
      <c r="AX1169" s="286" t="str">
        <f t="shared" si="135"/>
        <v/>
      </c>
      <c r="AY1169" s="286" t="str">
        <f t="shared" si="136"/>
        <v/>
      </c>
      <c r="AZ1169" s="286" t="str">
        <f t="shared" si="137"/>
        <v/>
      </c>
      <c r="BA1169" s="286" t="str">
        <f t="shared" si="138"/>
        <v/>
      </c>
      <c r="BD1169" s="274" t="str">
        <f>IF(W1169="","",IF(F1169="休日",AW1169,IF(F1169="法休",AW1169,VLOOKUP(F1169,カレンダマスタ!$Q$56:$R$69,2,FALSE))))</f>
        <v/>
      </c>
      <c r="BG1169" s="274" t="str">
        <f t="shared" si="139"/>
        <v/>
      </c>
      <c r="BH1169" s="274" t="str">
        <f>IF(AX1169="","",IF(P1169&lt;&gt;"","",IF(BG1169="CS","OK",IF(VLOOKUP(E1169,カレンダマスタ!$A$5:$D$381,4,FALSE)&gt;0,"",IF(OR(AX1169*24&gt;10.84,AZ1169*24&lt;14.5)=TRUE,"×","OK")))))</f>
        <v/>
      </c>
    </row>
    <row r="1170" spans="2:60" ht="13.8" thickBot="1">
      <c r="B1170" s="161"/>
      <c r="C1170" s="400" t="str">
        <f>IF(STEP!C1170&lt;&gt;"",STEP!C1170,"")</f>
        <v/>
      </c>
      <c r="D1170" s="401" t="str">
        <f>IF(STEP!D1170&lt;&gt;"",STEP!D1170,"")</f>
        <v/>
      </c>
      <c r="E1170" s="402" t="str">
        <f>IF(STEP!E1170&lt;&gt;"",STEP!E1170,"")</f>
        <v/>
      </c>
      <c r="F1170" s="277"/>
      <c r="G1170" s="276"/>
      <c r="H1170" s="278"/>
      <c r="I1170" s="278"/>
      <c r="J1170" s="278"/>
      <c r="K1170" s="278"/>
      <c r="L1170" s="278"/>
      <c r="M1170" s="278"/>
      <c r="N1170" s="278"/>
      <c r="O1170" s="278"/>
      <c r="P1170" s="278"/>
      <c r="Q1170" s="278"/>
      <c r="R1170" s="278"/>
      <c r="S1170" s="278"/>
      <c r="T1170" s="278"/>
      <c r="U1170" s="278"/>
      <c r="V1170" s="278"/>
      <c r="W1170" s="278"/>
      <c r="X1170" s="278"/>
      <c r="Y1170" s="278"/>
      <c r="Z1170" s="278"/>
      <c r="AA1170" s="278"/>
      <c r="AB1170" s="278"/>
      <c r="AC1170" s="278"/>
      <c r="AD1170" s="278"/>
      <c r="AE1170" s="279"/>
      <c r="AF1170" s="279"/>
      <c r="AG1170" s="279"/>
      <c r="AH1170" s="279"/>
      <c r="AI1170" s="279"/>
      <c r="AJ1170" s="279"/>
      <c r="AK1170" s="279"/>
      <c r="AL1170" s="279"/>
      <c r="AM1170" s="279"/>
      <c r="AN1170" s="279"/>
      <c r="AO1170" s="278"/>
      <c r="AP1170" s="278"/>
      <c r="AQ1170" s="278"/>
      <c r="AR1170" s="278"/>
      <c r="AS1170" s="278"/>
      <c r="AT1170" s="278"/>
      <c r="AU1170" s="278"/>
      <c r="AW1170" s="287" t="str">
        <f t="shared" si="134"/>
        <v/>
      </c>
      <c r="AX1170" s="287" t="str">
        <f t="shared" si="135"/>
        <v/>
      </c>
      <c r="AY1170" s="287" t="str">
        <f t="shared" si="136"/>
        <v/>
      </c>
      <c r="AZ1170" s="287" t="str">
        <f t="shared" si="137"/>
        <v/>
      </c>
      <c r="BA1170" s="287" t="str">
        <f t="shared" si="138"/>
        <v/>
      </c>
      <c r="BD1170" s="278" t="str">
        <f>IF(W1170="","",IF(F1170="休日",AW1170,IF(F1170="法休",AW1170,VLOOKUP(F1170,カレンダマスタ!$Q$56:$R$69,2,FALSE))))</f>
        <v/>
      </c>
      <c r="BG1170" s="278" t="str">
        <f t="shared" si="139"/>
        <v/>
      </c>
      <c r="BH1170" s="278" t="str">
        <f>IF(AX1170="","",IF(P1170&lt;&gt;"","",IF(BG1170="CS","OK",IF(VLOOKUP(E1170,カレンダマスタ!$A$5:$D$381,4,FALSE)&gt;0,"",IF(OR(AX1170*24&gt;10.84,AZ1170*24&lt;14.5)=TRUE,"×","OK")))))</f>
        <v/>
      </c>
    </row>
    <row r="1171" spans="2:60">
      <c r="B1171" s="323"/>
      <c r="C1171" s="366"/>
      <c r="D1171" s="367"/>
      <c r="E1171" s="368"/>
      <c r="F1171" s="367"/>
      <c r="G1171" s="366"/>
      <c r="H1171" s="369"/>
      <c r="I1171" s="369"/>
      <c r="J1171" s="369"/>
      <c r="K1171" s="369"/>
      <c r="L1171" s="369"/>
      <c r="M1171" s="369"/>
      <c r="N1171" s="369"/>
      <c r="O1171" s="369"/>
      <c r="P1171" s="369"/>
      <c r="Q1171" s="369"/>
      <c r="R1171" s="369"/>
      <c r="S1171" s="369"/>
      <c r="T1171" s="369"/>
      <c r="U1171" s="369"/>
      <c r="V1171" s="369"/>
      <c r="W1171" s="369"/>
      <c r="X1171" s="369"/>
      <c r="Y1171" s="369"/>
      <c r="Z1171" s="369"/>
      <c r="AA1171" s="369"/>
      <c r="AB1171" s="369"/>
      <c r="AC1171" s="369"/>
      <c r="AD1171" s="369"/>
      <c r="AE1171" s="370"/>
      <c r="AF1171" s="370"/>
      <c r="AG1171" s="370"/>
      <c r="AH1171" s="370"/>
      <c r="AI1171" s="370"/>
      <c r="AJ1171" s="370"/>
      <c r="AK1171" s="370"/>
      <c r="AL1171" s="370"/>
      <c r="AM1171" s="370"/>
      <c r="AN1171" s="370"/>
      <c r="AO1171" s="369"/>
      <c r="AP1171" s="369"/>
      <c r="AQ1171" s="369"/>
      <c r="AR1171" s="369"/>
      <c r="AS1171" s="369"/>
      <c r="AT1171" s="369"/>
      <c r="AU1171" s="369"/>
      <c r="AW1171" s="363"/>
      <c r="AX1171" s="363"/>
      <c r="AY1171" s="363"/>
      <c r="AZ1171" s="363"/>
      <c r="BA1171" s="363"/>
      <c r="BD1171" s="369" t="str">
        <f>IF(W1171="","",IF(F1171="休日",AW1171,IF(F1171="法休",AW1171,VLOOKUP(F1171,カレンダマスタ!$Q$56:$R$69,2,FALSE))))</f>
        <v/>
      </c>
      <c r="BG1171" s="369"/>
      <c r="BH1171" s="369"/>
    </row>
    <row r="1172" spans="2:60">
      <c r="B1172" s="323"/>
      <c r="C1172" s="371"/>
      <c r="D1172" s="372"/>
      <c r="E1172" s="373"/>
      <c r="F1172" s="372"/>
      <c r="G1172" s="371"/>
      <c r="H1172" s="374"/>
      <c r="I1172" s="374"/>
      <c r="J1172" s="374"/>
      <c r="K1172" s="374"/>
      <c r="L1172" s="374"/>
      <c r="M1172" s="374"/>
      <c r="N1172" s="374"/>
      <c r="O1172" s="374"/>
      <c r="P1172" s="374"/>
      <c r="Q1172" s="374"/>
      <c r="R1172" s="374"/>
      <c r="S1172" s="374"/>
      <c r="T1172" s="374"/>
      <c r="U1172" s="374"/>
      <c r="V1172" s="374"/>
      <c r="W1172" s="374"/>
      <c r="X1172" s="374"/>
      <c r="Y1172" s="374"/>
      <c r="Z1172" s="374"/>
      <c r="AA1172" s="374"/>
      <c r="AB1172" s="374"/>
      <c r="AC1172" s="374"/>
      <c r="AD1172" s="374"/>
      <c r="AE1172" s="375"/>
      <c r="AF1172" s="375"/>
      <c r="AG1172" s="375"/>
      <c r="AH1172" s="375"/>
      <c r="AI1172" s="375"/>
      <c r="AJ1172" s="375"/>
      <c r="AK1172" s="375"/>
      <c r="AL1172" s="375"/>
      <c r="AM1172" s="375"/>
      <c r="AN1172" s="375"/>
      <c r="AO1172" s="374"/>
      <c r="AP1172" s="374"/>
      <c r="AQ1172" s="374"/>
      <c r="AR1172" s="374"/>
      <c r="AS1172" s="374"/>
      <c r="AT1172" s="374"/>
      <c r="AU1172" s="374"/>
      <c r="AW1172" s="363"/>
      <c r="AX1172" s="363"/>
      <c r="AY1172" s="363"/>
      <c r="AZ1172" s="363"/>
      <c r="BA1172" s="363"/>
      <c r="BD1172" s="374" t="str">
        <f>IF(W1172="","",IF(F1172="休日",AW1172,IF(F1172="法休",AW1172,VLOOKUP(F1172,カレンダマスタ!$Q$56:$R$69,2,FALSE))))</f>
        <v/>
      </c>
      <c r="BG1172" s="374"/>
      <c r="BH1172" s="374"/>
    </row>
    <row r="1173" spans="2:60">
      <c r="B1173" s="323"/>
      <c r="C1173" s="371"/>
      <c r="D1173" s="372"/>
      <c r="E1173" s="373"/>
      <c r="F1173" s="372"/>
      <c r="G1173" s="371"/>
      <c r="H1173" s="374"/>
      <c r="I1173" s="374"/>
      <c r="J1173" s="374"/>
      <c r="K1173" s="374"/>
      <c r="L1173" s="374"/>
      <c r="M1173" s="374"/>
      <c r="N1173" s="374"/>
      <c r="O1173" s="374"/>
      <c r="P1173" s="374"/>
      <c r="Q1173" s="374"/>
      <c r="R1173" s="374"/>
      <c r="S1173" s="374"/>
      <c r="T1173" s="374"/>
      <c r="U1173" s="374"/>
      <c r="V1173" s="374"/>
      <c r="W1173" s="374"/>
      <c r="X1173" s="374"/>
      <c r="Y1173" s="374"/>
      <c r="Z1173" s="374"/>
      <c r="AA1173" s="374"/>
      <c r="AB1173" s="374"/>
      <c r="AC1173" s="374"/>
      <c r="AD1173" s="374"/>
      <c r="AE1173" s="375"/>
      <c r="AF1173" s="375"/>
      <c r="AG1173" s="375"/>
      <c r="AH1173" s="375"/>
      <c r="AI1173" s="375"/>
      <c r="AJ1173" s="375"/>
      <c r="AK1173" s="375"/>
      <c r="AL1173" s="375"/>
      <c r="AM1173" s="375"/>
      <c r="AN1173" s="375"/>
      <c r="AO1173" s="374"/>
      <c r="AP1173" s="374"/>
      <c r="AQ1173" s="374"/>
      <c r="AR1173" s="374"/>
      <c r="AS1173" s="374"/>
      <c r="AT1173" s="374"/>
      <c r="AU1173" s="374"/>
      <c r="AW1173" s="363"/>
      <c r="AX1173" s="363"/>
      <c r="AY1173" s="363"/>
      <c r="AZ1173" s="363"/>
      <c r="BA1173" s="363"/>
      <c r="BD1173" s="374" t="str">
        <f>IF(W1173="","",IF(F1173="休日",AW1173,IF(F1173="法休",AW1173,VLOOKUP(F1173,カレンダマスタ!$Q$56:$R$69,2,FALSE))))</f>
        <v/>
      </c>
      <c r="BG1173" s="374"/>
      <c r="BH1173" s="374"/>
    </row>
    <row r="1174" spans="2:60">
      <c r="B1174" s="323"/>
      <c r="C1174" s="371"/>
      <c r="D1174" s="372"/>
      <c r="E1174" s="373"/>
      <c r="F1174" s="372"/>
      <c r="G1174" s="371"/>
      <c r="H1174" s="374"/>
      <c r="I1174" s="374"/>
      <c r="J1174" s="374"/>
      <c r="K1174" s="374"/>
      <c r="L1174" s="374"/>
      <c r="M1174" s="374"/>
      <c r="N1174" s="374"/>
      <c r="O1174" s="374"/>
      <c r="P1174" s="374"/>
      <c r="Q1174" s="374"/>
      <c r="R1174" s="374"/>
      <c r="S1174" s="374"/>
      <c r="T1174" s="374"/>
      <c r="U1174" s="374"/>
      <c r="V1174" s="374"/>
      <c r="W1174" s="374"/>
      <c r="X1174" s="374"/>
      <c r="Y1174" s="374"/>
      <c r="Z1174" s="374"/>
      <c r="AA1174" s="374"/>
      <c r="AB1174" s="374"/>
      <c r="AC1174" s="374"/>
      <c r="AD1174" s="374"/>
      <c r="AE1174" s="375"/>
      <c r="AF1174" s="375"/>
      <c r="AG1174" s="375"/>
      <c r="AH1174" s="375"/>
      <c r="AI1174" s="375"/>
      <c r="AJ1174" s="375"/>
      <c r="AK1174" s="375"/>
      <c r="AL1174" s="375"/>
      <c r="AM1174" s="375"/>
      <c r="AN1174" s="375"/>
      <c r="AO1174" s="374"/>
      <c r="AP1174" s="374"/>
      <c r="AQ1174" s="374"/>
      <c r="AR1174" s="374"/>
      <c r="AS1174" s="374"/>
      <c r="AT1174" s="374"/>
      <c r="AU1174" s="374"/>
      <c r="AW1174" s="363"/>
      <c r="AX1174" s="363"/>
      <c r="AY1174" s="363"/>
      <c r="AZ1174" s="363"/>
      <c r="BA1174" s="363"/>
      <c r="BD1174" s="374" t="str">
        <f>IF(W1174="","",IF(F1174="休日",AW1174,IF(F1174="法休",AW1174,VLOOKUP(F1174,カレンダマスタ!$Q$56:$R$69,2,FALSE))))</f>
        <v/>
      </c>
      <c r="BG1174" s="374"/>
      <c r="BH1174" s="374"/>
    </row>
    <row r="1175" spans="2:60">
      <c r="B1175" s="323"/>
      <c r="C1175" s="371"/>
      <c r="D1175" s="372"/>
      <c r="E1175" s="373"/>
      <c r="F1175" s="372"/>
      <c r="G1175" s="371"/>
      <c r="H1175" s="374"/>
      <c r="I1175" s="374"/>
      <c r="J1175" s="374"/>
      <c r="K1175" s="374"/>
      <c r="L1175" s="374"/>
      <c r="M1175" s="374"/>
      <c r="N1175" s="374"/>
      <c r="O1175" s="374"/>
      <c r="P1175" s="374"/>
      <c r="Q1175" s="374"/>
      <c r="R1175" s="374"/>
      <c r="S1175" s="374"/>
      <c r="T1175" s="374"/>
      <c r="U1175" s="374"/>
      <c r="V1175" s="374"/>
      <c r="W1175" s="374"/>
      <c r="X1175" s="374"/>
      <c r="Y1175" s="374"/>
      <c r="Z1175" s="374"/>
      <c r="AA1175" s="374"/>
      <c r="AB1175" s="374"/>
      <c r="AC1175" s="374"/>
      <c r="AD1175" s="374"/>
      <c r="AE1175" s="375"/>
      <c r="AF1175" s="375"/>
      <c r="AG1175" s="375"/>
      <c r="AH1175" s="375"/>
      <c r="AI1175" s="375"/>
      <c r="AJ1175" s="375"/>
      <c r="AK1175" s="375"/>
      <c r="AL1175" s="375"/>
      <c r="AM1175" s="375"/>
      <c r="AN1175" s="375"/>
      <c r="AO1175" s="374"/>
      <c r="AP1175" s="374"/>
      <c r="AQ1175" s="374"/>
      <c r="AR1175" s="374"/>
      <c r="AS1175" s="374"/>
      <c r="AT1175" s="374"/>
      <c r="AU1175" s="374"/>
      <c r="AW1175" s="363"/>
      <c r="AX1175" s="363"/>
      <c r="AY1175" s="363"/>
      <c r="AZ1175" s="363"/>
      <c r="BA1175" s="363"/>
      <c r="BD1175" s="374" t="str">
        <f>IF(W1175="","",IF(F1175="休日",AW1175,IF(F1175="法休",AW1175,VLOOKUP(F1175,カレンダマスタ!$Q$56:$R$69,2,FALSE))))</f>
        <v/>
      </c>
      <c r="BG1175" s="374"/>
      <c r="BH1175" s="374"/>
    </row>
    <row r="1176" spans="2:60">
      <c r="B1176" s="323"/>
      <c r="C1176" s="371"/>
      <c r="D1176" s="372"/>
      <c r="E1176" s="373"/>
      <c r="F1176" s="372"/>
      <c r="G1176" s="371"/>
      <c r="H1176" s="374"/>
      <c r="I1176" s="374"/>
      <c r="J1176" s="374"/>
      <c r="K1176" s="374"/>
      <c r="L1176" s="374"/>
      <c r="M1176" s="374"/>
      <c r="N1176" s="374"/>
      <c r="O1176" s="374"/>
      <c r="P1176" s="374"/>
      <c r="Q1176" s="374"/>
      <c r="R1176" s="374"/>
      <c r="S1176" s="374"/>
      <c r="T1176" s="374"/>
      <c r="U1176" s="374"/>
      <c r="V1176" s="374"/>
      <c r="W1176" s="374"/>
      <c r="X1176" s="374"/>
      <c r="Y1176" s="374"/>
      <c r="Z1176" s="374"/>
      <c r="AA1176" s="374"/>
      <c r="AB1176" s="374"/>
      <c r="AC1176" s="374"/>
      <c r="AD1176" s="374"/>
      <c r="AE1176" s="375"/>
      <c r="AF1176" s="375"/>
      <c r="AG1176" s="375"/>
      <c r="AH1176" s="375"/>
      <c r="AI1176" s="375"/>
      <c r="AJ1176" s="375"/>
      <c r="AK1176" s="375"/>
      <c r="AL1176" s="375"/>
      <c r="AM1176" s="375"/>
      <c r="AN1176" s="375"/>
      <c r="AO1176" s="374"/>
      <c r="AP1176" s="374"/>
      <c r="AQ1176" s="374"/>
      <c r="AR1176" s="374"/>
      <c r="AS1176" s="374"/>
      <c r="AT1176" s="374"/>
      <c r="AU1176" s="374"/>
      <c r="AW1176" s="363"/>
      <c r="AX1176" s="363"/>
      <c r="AY1176" s="363"/>
      <c r="AZ1176" s="363"/>
      <c r="BA1176" s="363"/>
      <c r="BD1176" s="374" t="str">
        <f>IF(W1176="","",IF(F1176="休日",AW1176,IF(F1176="法休",AW1176,VLOOKUP(F1176,カレンダマスタ!$Q$56:$R$69,2,FALSE))))</f>
        <v/>
      </c>
      <c r="BG1176" s="374"/>
      <c r="BH1176" s="374"/>
    </row>
    <row r="1177" spans="2:60">
      <c r="B1177" s="323"/>
      <c r="C1177" s="371"/>
      <c r="D1177" s="372"/>
      <c r="E1177" s="373"/>
      <c r="F1177" s="372"/>
      <c r="G1177" s="371"/>
      <c r="H1177" s="374"/>
      <c r="I1177" s="374"/>
      <c r="J1177" s="374"/>
      <c r="K1177" s="374"/>
      <c r="L1177" s="374"/>
      <c r="M1177" s="374"/>
      <c r="N1177" s="374"/>
      <c r="O1177" s="374"/>
      <c r="P1177" s="374"/>
      <c r="Q1177" s="374"/>
      <c r="R1177" s="374"/>
      <c r="S1177" s="374"/>
      <c r="T1177" s="374"/>
      <c r="U1177" s="374"/>
      <c r="V1177" s="374"/>
      <c r="W1177" s="374"/>
      <c r="X1177" s="374"/>
      <c r="Y1177" s="374"/>
      <c r="Z1177" s="374"/>
      <c r="AA1177" s="374"/>
      <c r="AB1177" s="374"/>
      <c r="AC1177" s="374"/>
      <c r="AD1177" s="374"/>
      <c r="AE1177" s="375"/>
      <c r="AF1177" s="375"/>
      <c r="AG1177" s="375"/>
      <c r="AH1177" s="375"/>
      <c r="AI1177" s="375"/>
      <c r="AJ1177" s="375"/>
      <c r="AK1177" s="375"/>
      <c r="AL1177" s="375"/>
      <c r="AM1177" s="375"/>
      <c r="AN1177" s="375"/>
      <c r="AO1177" s="374"/>
      <c r="AP1177" s="374"/>
      <c r="AQ1177" s="374"/>
      <c r="AR1177" s="374"/>
      <c r="AS1177" s="374"/>
      <c r="AT1177" s="374"/>
      <c r="AU1177" s="374"/>
      <c r="AW1177" s="363"/>
      <c r="AX1177" s="363"/>
      <c r="AY1177" s="363"/>
      <c r="AZ1177" s="363"/>
      <c r="BA1177" s="363"/>
      <c r="BD1177" s="374" t="str">
        <f>IF(W1177="","",IF(F1177="休日",AW1177,IF(F1177="法休",AW1177,VLOOKUP(F1177,カレンダマスタ!$Q$56:$R$69,2,FALSE))))</f>
        <v/>
      </c>
      <c r="BG1177" s="374"/>
      <c r="BH1177" s="374"/>
    </row>
    <row r="1178" spans="2:60">
      <c r="B1178" s="323"/>
      <c r="C1178" s="371"/>
      <c r="D1178" s="372"/>
      <c r="E1178" s="373"/>
      <c r="F1178" s="372"/>
      <c r="G1178" s="371"/>
      <c r="H1178" s="374"/>
      <c r="I1178" s="374"/>
      <c r="J1178" s="374"/>
      <c r="K1178" s="374"/>
      <c r="L1178" s="374"/>
      <c r="M1178" s="374"/>
      <c r="N1178" s="374"/>
      <c r="O1178" s="374"/>
      <c r="P1178" s="374"/>
      <c r="Q1178" s="374"/>
      <c r="R1178" s="374"/>
      <c r="S1178" s="374"/>
      <c r="T1178" s="374"/>
      <c r="U1178" s="374"/>
      <c r="V1178" s="374"/>
      <c r="W1178" s="374"/>
      <c r="X1178" s="374"/>
      <c r="Y1178" s="374"/>
      <c r="Z1178" s="374"/>
      <c r="AA1178" s="374"/>
      <c r="AB1178" s="374"/>
      <c r="AC1178" s="374"/>
      <c r="AD1178" s="374"/>
      <c r="AE1178" s="375"/>
      <c r="AF1178" s="375"/>
      <c r="AG1178" s="375"/>
      <c r="AH1178" s="375"/>
      <c r="AI1178" s="375"/>
      <c r="AJ1178" s="375"/>
      <c r="AK1178" s="375"/>
      <c r="AL1178" s="375"/>
      <c r="AM1178" s="375"/>
      <c r="AN1178" s="375"/>
      <c r="AO1178" s="374"/>
      <c r="AP1178" s="374"/>
      <c r="AQ1178" s="374"/>
      <c r="AR1178" s="374"/>
      <c r="AS1178" s="374"/>
      <c r="AT1178" s="374"/>
      <c r="AU1178" s="374"/>
      <c r="AW1178" s="363"/>
      <c r="AX1178" s="363"/>
      <c r="AY1178" s="363"/>
      <c r="AZ1178" s="363"/>
      <c r="BA1178" s="363"/>
      <c r="BD1178" s="374" t="str">
        <f>IF(W1178="","",IF(F1178="休日",AW1178,IF(F1178="法休",AW1178,VLOOKUP(F1178,カレンダマスタ!$Q$56:$R$69,2,FALSE))))</f>
        <v/>
      </c>
      <c r="BG1178" s="374"/>
      <c r="BH1178" s="374"/>
    </row>
    <row r="1179" spans="2:60">
      <c r="B1179" s="323"/>
      <c r="C1179" s="371"/>
      <c r="D1179" s="372"/>
      <c r="E1179" s="373"/>
      <c r="F1179" s="372"/>
      <c r="G1179" s="371"/>
      <c r="H1179" s="374"/>
      <c r="I1179" s="374"/>
      <c r="J1179" s="374"/>
      <c r="K1179" s="374"/>
      <c r="L1179" s="374"/>
      <c r="M1179" s="374"/>
      <c r="N1179" s="374"/>
      <c r="O1179" s="374"/>
      <c r="P1179" s="374"/>
      <c r="Q1179" s="374"/>
      <c r="R1179" s="374"/>
      <c r="S1179" s="374"/>
      <c r="T1179" s="374"/>
      <c r="U1179" s="374"/>
      <c r="V1179" s="374"/>
      <c r="W1179" s="374"/>
      <c r="X1179" s="374"/>
      <c r="Y1179" s="374"/>
      <c r="Z1179" s="374"/>
      <c r="AA1179" s="374"/>
      <c r="AB1179" s="374"/>
      <c r="AC1179" s="374"/>
      <c r="AD1179" s="374"/>
      <c r="AE1179" s="375"/>
      <c r="AF1179" s="375"/>
      <c r="AG1179" s="375"/>
      <c r="AH1179" s="375"/>
      <c r="AI1179" s="375"/>
      <c r="AJ1179" s="375"/>
      <c r="AK1179" s="375"/>
      <c r="AL1179" s="375"/>
      <c r="AM1179" s="375"/>
      <c r="AN1179" s="375"/>
      <c r="AO1179" s="374"/>
      <c r="AP1179" s="374"/>
      <c r="AQ1179" s="374"/>
      <c r="AR1179" s="374"/>
      <c r="AS1179" s="374"/>
      <c r="AT1179" s="374"/>
      <c r="AU1179" s="374"/>
      <c r="AW1179" s="363"/>
      <c r="AX1179" s="363"/>
      <c r="AY1179" s="363"/>
      <c r="AZ1179" s="363"/>
      <c r="BA1179" s="363"/>
      <c r="BD1179" s="374" t="str">
        <f>IF(W1179="","",IF(F1179="休日",AW1179,IF(F1179="法休",AW1179,VLOOKUP(F1179,カレンダマスタ!$Q$56:$R$69,2,FALSE))))</f>
        <v/>
      </c>
      <c r="BG1179" s="374"/>
      <c r="BH1179" s="374"/>
    </row>
    <row r="1180" spans="2:60" ht="13.8" thickBot="1">
      <c r="B1180" s="329"/>
      <c r="C1180" s="377"/>
      <c r="D1180" s="378"/>
      <c r="E1180" s="379"/>
      <c r="F1180" s="378"/>
      <c r="G1180" s="377"/>
      <c r="H1180" s="380"/>
      <c r="I1180" s="380"/>
      <c r="J1180" s="380"/>
      <c r="K1180" s="380"/>
      <c r="L1180" s="380"/>
      <c r="M1180" s="380"/>
      <c r="N1180" s="380"/>
      <c r="O1180" s="380"/>
      <c r="P1180" s="380"/>
      <c r="Q1180" s="380"/>
      <c r="R1180" s="380"/>
      <c r="S1180" s="380"/>
      <c r="T1180" s="380"/>
      <c r="U1180" s="380"/>
      <c r="V1180" s="380"/>
      <c r="W1180" s="380"/>
      <c r="X1180" s="380"/>
      <c r="Y1180" s="380"/>
      <c r="Z1180" s="380"/>
      <c r="AA1180" s="380"/>
      <c r="AB1180" s="380"/>
      <c r="AC1180" s="380"/>
      <c r="AD1180" s="380"/>
      <c r="AE1180" s="381"/>
      <c r="AF1180" s="381"/>
      <c r="AG1180" s="381"/>
      <c r="AH1180" s="381"/>
      <c r="AI1180" s="381"/>
      <c r="AJ1180" s="381"/>
      <c r="AK1180" s="381"/>
      <c r="AL1180" s="381"/>
      <c r="AM1180" s="381"/>
      <c r="AN1180" s="381"/>
      <c r="AO1180" s="380"/>
      <c r="AP1180" s="380"/>
      <c r="AQ1180" s="380"/>
      <c r="AR1180" s="380"/>
      <c r="AS1180" s="380"/>
      <c r="AT1180" s="380"/>
      <c r="AU1180" s="380"/>
      <c r="AW1180" s="364"/>
      <c r="AX1180" s="364"/>
      <c r="AY1180" s="364"/>
      <c r="AZ1180" s="364"/>
      <c r="BA1180" s="364"/>
      <c r="BD1180" s="380" t="str">
        <f>IF(W1180="","",IF(F1180="休日",AW1180,IF(F1180="法休",AW1180,VLOOKUP(F1180,カレンダマスタ!$Q$56:$R$69,2,FALSE))))</f>
        <v/>
      </c>
      <c r="BG1180" s="380"/>
      <c r="BH1180" s="380"/>
    </row>
    <row r="1181" spans="2:60">
      <c r="B1181" s="176">
        <f>B1136+1</f>
        <v>27</v>
      </c>
      <c r="C1181" s="382" t="str">
        <f>IF(STEP!C1181&lt;&gt;"",STEP!C1181,"")</f>
        <v/>
      </c>
      <c r="D1181" s="383" t="str">
        <f>IF(STEP!D1181&lt;&gt;"",STEP!D1181,"")</f>
        <v/>
      </c>
      <c r="E1181" s="384" t="str">
        <f>IF(STEP!E1181&lt;&gt;"",STEP!E1181,"")</f>
        <v/>
      </c>
      <c r="F1181" s="248"/>
      <c r="G1181" s="249"/>
      <c r="H1181" s="250"/>
      <c r="I1181" s="250"/>
      <c r="J1181" s="250"/>
      <c r="K1181" s="250"/>
      <c r="L1181" s="250"/>
      <c r="M1181" s="250"/>
      <c r="N1181" s="250"/>
      <c r="O1181" s="250"/>
      <c r="P1181" s="250"/>
      <c r="Q1181" s="250"/>
      <c r="R1181" s="250"/>
      <c r="S1181" s="250"/>
      <c r="T1181" s="250"/>
      <c r="U1181" s="250"/>
      <c r="V1181" s="250"/>
      <c r="W1181" s="250"/>
      <c r="X1181" s="250"/>
      <c r="Y1181" s="250"/>
      <c r="Z1181" s="250"/>
      <c r="AA1181" s="250"/>
      <c r="AB1181" s="250"/>
      <c r="AC1181" s="250"/>
      <c r="AD1181" s="250"/>
      <c r="AE1181" s="251"/>
      <c r="AF1181" s="251"/>
      <c r="AG1181" s="251"/>
      <c r="AH1181" s="251"/>
      <c r="AI1181" s="251"/>
      <c r="AJ1181" s="251"/>
      <c r="AK1181" s="251"/>
      <c r="AL1181" s="251"/>
      <c r="AM1181" s="251"/>
      <c r="AN1181" s="251"/>
      <c r="AO1181" s="250"/>
      <c r="AP1181" s="250"/>
      <c r="AQ1181" s="250"/>
      <c r="AR1181" s="250"/>
      <c r="AS1181" s="250"/>
      <c r="AT1181" s="250"/>
      <c r="AU1181" s="250"/>
      <c r="AW1181" s="282" t="str">
        <f t="shared" ref="AW1181:AW1215" si="140">IF(W1181&lt;&gt;"",IF(W1181&lt;&gt;"",CEILING(IF(J1181&lt;&gt;"",J1181,I1181),$AY$8),""),"")</f>
        <v/>
      </c>
      <c r="AX1181" s="282" t="str">
        <f>IF(W1181&lt;&gt;"",IF(W1181&lt;&gt;"",IF(OR(K1181="早出",AND(BD1181&lt;AW1181,K1181&lt;&gt;"有償遅刻")),AW1181,BD1181),""),"")</f>
        <v/>
      </c>
      <c r="AY1181" s="282" t="str">
        <f t="shared" ref="AY1181:AY1215" si="141">IF(W1181&lt;&gt;"",FLOOR(IF(N1181&lt;&gt;"",N1181,M1181),$AY$8),"")</f>
        <v/>
      </c>
      <c r="AZ1181" s="282" t="str">
        <f t="shared" ref="AZ1181:AZ1215" si="142">IF(W1181&lt;&gt;"",IF(AY1181&lt;&gt;0,AY1181-AR1181,L1181-AR1181),"")</f>
        <v/>
      </c>
      <c r="BA1181" s="282" t="str">
        <f t="shared" ref="BA1181:BA1215" si="143">IF(W1181&lt;&gt;"",W1181,"")</f>
        <v/>
      </c>
      <c r="BD1181" s="250" t="str">
        <f>IF(W1181="","",IF(F1181="休日",AW1181,IF(F1181="法休",AW1181,VLOOKUP(F1181,カレンダマスタ!$Q$56:$R$69,2,FALSE))))</f>
        <v/>
      </c>
      <c r="BG1181" s="250" t="str">
        <f>STEP!AF1181</f>
        <v/>
      </c>
      <c r="BH1181" s="250" t="str">
        <f>IF(AX1181="","",IF(P1181&lt;&gt;"","",IF(BG1181="CS","OK",IF(VLOOKUP(E1181,カレンダマスタ!$A$5:$D$381,4,FALSE)&gt;0,"",IF(OR(AX1181*24&gt;10.84,AZ1181*24&lt;14.5)=TRUE,"×","OK")))))</f>
        <v/>
      </c>
    </row>
    <row r="1182" spans="2:60">
      <c r="B1182" s="111"/>
      <c r="C1182" s="385" t="str">
        <f>IF(STEP!C1182&lt;&gt;"",STEP!C1182,"")</f>
        <v/>
      </c>
      <c r="D1182" s="386" t="str">
        <f>IF(STEP!D1182&lt;&gt;"",STEP!D1182,"")</f>
        <v/>
      </c>
      <c r="E1182" s="387" t="str">
        <f>IF(STEP!E1182&lt;&gt;"",STEP!E1182,"")</f>
        <v/>
      </c>
      <c r="F1182" s="253"/>
      <c r="G1182" s="252"/>
      <c r="H1182" s="254"/>
      <c r="I1182" s="254"/>
      <c r="J1182" s="254"/>
      <c r="K1182" s="254"/>
      <c r="L1182" s="254"/>
      <c r="M1182" s="254"/>
      <c r="N1182" s="254"/>
      <c r="O1182" s="254"/>
      <c r="P1182" s="254"/>
      <c r="Q1182" s="254"/>
      <c r="R1182" s="254"/>
      <c r="S1182" s="254"/>
      <c r="T1182" s="254"/>
      <c r="U1182" s="254"/>
      <c r="V1182" s="254"/>
      <c r="W1182" s="254"/>
      <c r="X1182" s="254"/>
      <c r="Y1182" s="254"/>
      <c r="Z1182" s="254"/>
      <c r="AA1182" s="254"/>
      <c r="AB1182" s="254"/>
      <c r="AC1182" s="254"/>
      <c r="AD1182" s="254"/>
      <c r="AE1182" s="255"/>
      <c r="AF1182" s="255"/>
      <c r="AG1182" s="255"/>
      <c r="AH1182" s="255"/>
      <c r="AI1182" s="255"/>
      <c r="AJ1182" s="255"/>
      <c r="AK1182" s="255"/>
      <c r="AL1182" s="255"/>
      <c r="AM1182" s="255"/>
      <c r="AN1182" s="255"/>
      <c r="AO1182" s="254"/>
      <c r="AP1182" s="254"/>
      <c r="AQ1182" s="254"/>
      <c r="AR1182" s="254"/>
      <c r="AS1182" s="254"/>
      <c r="AT1182" s="254"/>
      <c r="AU1182" s="254"/>
      <c r="AW1182" s="283" t="str">
        <f t="shared" si="140"/>
        <v/>
      </c>
      <c r="AX1182" s="283" t="str">
        <f t="shared" si="135"/>
        <v/>
      </c>
      <c r="AY1182" s="283" t="str">
        <f t="shared" si="141"/>
        <v/>
      </c>
      <c r="AZ1182" s="283" t="str">
        <f t="shared" si="142"/>
        <v/>
      </c>
      <c r="BA1182" s="283" t="str">
        <f t="shared" si="143"/>
        <v/>
      </c>
      <c r="BD1182" s="254" t="str">
        <f>IF(W1182="","",IF(F1182="休日",AW1182,IF(F1182="法休",AW1182,VLOOKUP(F1182,カレンダマスタ!$Q$56:$R$69,2,FALSE))))</f>
        <v/>
      </c>
      <c r="BG1182" s="254" t="str">
        <f>BG1181</f>
        <v/>
      </c>
      <c r="BH1182" s="254" t="str">
        <f>IF(AX1182="","",IF(P1182&lt;&gt;"","",IF(BG1182="CS","OK",IF(VLOOKUP(E1182,カレンダマスタ!$A$5:$D$381,4,FALSE)&gt;0,"",IF(OR(AX1182*24&gt;10.84,AZ1182*24&lt;14.5)=TRUE,"×","OK")))))</f>
        <v/>
      </c>
    </row>
    <row r="1183" spans="2:60">
      <c r="B1183" s="111"/>
      <c r="C1183" s="385" t="str">
        <f>IF(STEP!C1183&lt;&gt;"",STEP!C1183,"")</f>
        <v/>
      </c>
      <c r="D1183" s="386" t="str">
        <f>IF(STEP!D1183&lt;&gt;"",STEP!D1183,"")</f>
        <v/>
      </c>
      <c r="E1183" s="387" t="str">
        <f>IF(STEP!E1183&lt;&gt;"",STEP!E1183,"")</f>
        <v/>
      </c>
      <c r="F1183" s="253"/>
      <c r="G1183" s="252"/>
      <c r="H1183" s="254"/>
      <c r="I1183" s="254"/>
      <c r="J1183" s="254"/>
      <c r="K1183" s="254"/>
      <c r="L1183" s="254"/>
      <c r="M1183" s="254"/>
      <c r="N1183" s="254"/>
      <c r="O1183" s="254"/>
      <c r="P1183" s="254"/>
      <c r="Q1183" s="254"/>
      <c r="R1183" s="254"/>
      <c r="S1183" s="254"/>
      <c r="T1183" s="254"/>
      <c r="U1183" s="254"/>
      <c r="V1183" s="254"/>
      <c r="W1183" s="254"/>
      <c r="X1183" s="254"/>
      <c r="Y1183" s="254"/>
      <c r="Z1183" s="254"/>
      <c r="AA1183" s="254"/>
      <c r="AB1183" s="254"/>
      <c r="AC1183" s="254"/>
      <c r="AD1183" s="254"/>
      <c r="AE1183" s="255"/>
      <c r="AF1183" s="255"/>
      <c r="AG1183" s="255"/>
      <c r="AH1183" s="255"/>
      <c r="AI1183" s="255"/>
      <c r="AJ1183" s="255"/>
      <c r="AK1183" s="255"/>
      <c r="AL1183" s="255"/>
      <c r="AM1183" s="255"/>
      <c r="AN1183" s="255"/>
      <c r="AO1183" s="254"/>
      <c r="AP1183" s="254"/>
      <c r="AQ1183" s="254"/>
      <c r="AR1183" s="254"/>
      <c r="AS1183" s="254"/>
      <c r="AT1183" s="254"/>
      <c r="AU1183" s="254"/>
      <c r="AW1183" s="283" t="str">
        <f t="shared" si="140"/>
        <v/>
      </c>
      <c r="AX1183" s="283" t="str">
        <f t="shared" si="135"/>
        <v/>
      </c>
      <c r="AY1183" s="283" t="str">
        <f t="shared" si="141"/>
        <v/>
      </c>
      <c r="AZ1183" s="283" t="str">
        <f t="shared" si="142"/>
        <v/>
      </c>
      <c r="BA1183" s="283" t="str">
        <f t="shared" si="143"/>
        <v/>
      </c>
      <c r="BD1183" s="254" t="str">
        <f>IF(W1183="","",IF(F1183="休日",AW1183,IF(F1183="法休",AW1183,VLOOKUP(F1183,カレンダマスタ!$Q$56:$R$69,2,FALSE))))</f>
        <v/>
      </c>
      <c r="BG1183" s="254" t="str">
        <f t="shared" si="139"/>
        <v/>
      </c>
      <c r="BH1183" s="254" t="str">
        <f>IF(AX1183="","",IF(P1183&lt;&gt;"","",IF(BG1183="CS","OK",IF(VLOOKUP(E1183,カレンダマスタ!$A$5:$D$381,4,FALSE)&gt;0,"",IF(OR(AX1183*24&gt;10.84,AZ1183*24&lt;14.5)=TRUE,"×","OK")))))</f>
        <v/>
      </c>
    </row>
    <row r="1184" spans="2:60">
      <c r="B1184" s="111"/>
      <c r="C1184" s="385" t="str">
        <f>IF(STEP!C1184&lt;&gt;"",STEP!C1184,"")</f>
        <v/>
      </c>
      <c r="D1184" s="386" t="str">
        <f>IF(STEP!D1184&lt;&gt;"",STEP!D1184,"")</f>
        <v/>
      </c>
      <c r="E1184" s="387" t="str">
        <f>IF(STEP!E1184&lt;&gt;"",STEP!E1184,"")</f>
        <v/>
      </c>
      <c r="F1184" s="256"/>
      <c r="G1184" s="257"/>
      <c r="H1184" s="254"/>
      <c r="I1184" s="254"/>
      <c r="J1184" s="254"/>
      <c r="K1184" s="254"/>
      <c r="L1184" s="254"/>
      <c r="M1184" s="254"/>
      <c r="N1184" s="254"/>
      <c r="O1184" s="254"/>
      <c r="P1184" s="254"/>
      <c r="Q1184" s="254"/>
      <c r="R1184" s="254"/>
      <c r="S1184" s="254"/>
      <c r="T1184" s="254"/>
      <c r="U1184" s="254"/>
      <c r="V1184" s="254"/>
      <c r="W1184" s="254"/>
      <c r="X1184" s="254"/>
      <c r="Y1184" s="254"/>
      <c r="Z1184" s="254"/>
      <c r="AA1184" s="254"/>
      <c r="AB1184" s="254"/>
      <c r="AC1184" s="254"/>
      <c r="AD1184" s="254"/>
      <c r="AE1184" s="255"/>
      <c r="AF1184" s="255"/>
      <c r="AG1184" s="255"/>
      <c r="AH1184" s="255"/>
      <c r="AI1184" s="255"/>
      <c r="AJ1184" s="255"/>
      <c r="AK1184" s="255"/>
      <c r="AL1184" s="255"/>
      <c r="AM1184" s="255"/>
      <c r="AN1184" s="255"/>
      <c r="AO1184" s="254"/>
      <c r="AP1184" s="254"/>
      <c r="AQ1184" s="254"/>
      <c r="AR1184" s="254"/>
      <c r="AS1184" s="254"/>
      <c r="AT1184" s="254"/>
      <c r="AU1184" s="254"/>
      <c r="AW1184" s="283" t="str">
        <f t="shared" si="140"/>
        <v/>
      </c>
      <c r="AX1184" s="283" t="str">
        <f t="shared" si="135"/>
        <v/>
      </c>
      <c r="AY1184" s="283" t="str">
        <f t="shared" si="141"/>
        <v/>
      </c>
      <c r="AZ1184" s="283" t="str">
        <f t="shared" si="142"/>
        <v/>
      </c>
      <c r="BA1184" s="283" t="str">
        <f t="shared" si="143"/>
        <v/>
      </c>
      <c r="BD1184" s="254" t="str">
        <f>IF(W1184="","",IF(F1184="休日",AW1184,IF(F1184="法休",AW1184,VLOOKUP(F1184,カレンダマスタ!$Q$56:$R$69,2,FALSE))))</f>
        <v/>
      </c>
      <c r="BG1184" s="254" t="str">
        <f t="shared" si="139"/>
        <v/>
      </c>
      <c r="BH1184" s="254" t="str">
        <f>IF(AX1184="","",IF(P1184&lt;&gt;"","",IF(BG1184="CS","OK",IF(VLOOKUP(E1184,カレンダマスタ!$A$5:$D$381,4,FALSE)&gt;0,"",IF(OR(AX1184*24&gt;10.84,AZ1184*24&lt;14.5)=TRUE,"×","OK")))))</f>
        <v/>
      </c>
    </row>
    <row r="1185" spans="2:60">
      <c r="B1185" s="111"/>
      <c r="C1185" s="385" t="str">
        <f>IF(STEP!C1185&lt;&gt;"",STEP!C1185,"")</f>
        <v/>
      </c>
      <c r="D1185" s="386" t="str">
        <f>IF(STEP!D1185&lt;&gt;"",STEP!D1185,"")</f>
        <v/>
      </c>
      <c r="E1185" s="387" t="str">
        <f>IF(STEP!E1185&lt;&gt;"",STEP!E1185,"")</f>
        <v/>
      </c>
      <c r="F1185" s="256"/>
      <c r="G1185" s="257"/>
      <c r="H1185" s="254"/>
      <c r="I1185" s="254"/>
      <c r="J1185" s="254"/>
      <c r="K1185" s="254"/>
      <c r="L1185" s="254"/>
      <c r="M1185" s="254"/>
      <c r="N1185" s="254"/>
      <c r="O1185" s="254"/>
      <c r="P1185" s="254"/>
      <c r="Q1185" s="254"/>
      <c r="R1185" s="254"/>
      <c r="S1185" s="254"/>
      <c r="T1185" s="254"/>
      <c r="U1185" s="254"/>
      <c r="V1185" s="254"/>
      <c r="W1185" s="254"/>
      <c r="X1185" s="254"/>
      <c r="Y1185" s="254"/>
      <c r="Z1185" s="254"/>
      <c r="AA1185" s="254"/>
      <c r="AB1185" s="254"/>
      <c r="AC1185" s="254"/>
      <c r="AD1185" s="254"/>
      <c r="AE1185" s="255"/>
      <c r="AF1185" s="255"/>
      <c r="AG1185" s="255"/>
      <c r="AH1185" s="255"/>
      <c r="AI1185" s="255"/>
      <c r="AJ1185" s="255"/>
      <c r="AK1185" s="255"/>
      <c r="AL1185" s="255"/>
      <c r="AM1185" s="255"/>
      <c r="AN1185" s="255"/>
      <c r="AO1185" s="254"/>
      <c r="AP1185" s="254"/>
      <c r="AQ1185" s="254"/>
      <c r="AR1185" s="254"/>
      <c r="AS1185" s="254"/>
      <c r="AT1185" s="254"/>
      <c r="AU1185" s="254"/>
      <c r="AW1185" s="283" t="str">
        <f t="shared" si="140"/>
        <v/>
      </c>
      <c r="AX1185" s="283" t="str">
        <f t="shared" si="135"/>
        <v/>
      </c>
      <c r="AY1185" s="283" t="str">
        <f t="shared" si="141"/>
        <v/>
      </c>
      <c r="AZ1185" s="283" t="str">
        <f t="shared" si="142"/>
        <v/>
      </c>
      <c r="BA1185" s="283" t="str">
        <f t="shared" si="143"/>
        <v/>
      </c>
      <c r="BD1185" s="254" t="str">
        <f>IF(W1185="","",IF(F1185="休日",AW1185,IF(F1185="法休",AW1185,VLOOKUP(F1185,カレンダマスタ!$Q$56:$R$69,2,FALSE))))</f>
        <v/>
      </c>
      <c r="BG1185" s="254" t="str">
        <f t="shared" si="139"/>
        <v/>
      </c>
      <c r="BH1185" s="254" t="str">
        <f>IF(AX1185="","",IF(P1185&lt;&gt;"","",IF(BG1185="CS","OK",IF(VLOOKUP(E1185,カレンダマスタ!$A$5:$D$381,4,FALSE)&gt;0,"",IF(OR(AX1185*24&gt;10.84,AZ1185*24&lt;14.5)=TRUE,"×","OK")))))</f>
        <v/>
      </c>
    </row>
    <row r="1186" spans="2:60">
      <c r="B1186" s="111"/>
      <c r="C1186" s="385" t="str">
        <f>IF(STEP!C1186&lt;&gt;"",STEP!C1186,"")</f>
        <v/>
      </c>
      <c r="D1186" s="386" t="str">
        <f>IF(STEP!D1186&lt;&gt;"",STEP!D1186,"")</f>
        <v/>
      </c>
      <c r="E1186" s="387" t="str">
        <f>IF(STEP!E1186&lt;&gt;"",STEP!E1186,"")</f>
        <v/>
      </c>
      <c r="F1186" s="256"/>
      <c r="G1186" s="252"/>
      <c r="H1186" s="254"/>
      <c r="I1186" s="254"/>
      <c r="J1186" s="254"/>
      <c r="K1186" s="254"/>
      <c r="L1186" s="254"/>
      <c r="M1186" s="254"/>
      <c r="N1186" s="254"/>
      <c r="O1186" s="254"/>
      <c r="P1186" s="254"/>
      <c r="Q1186" s="254"/>
      <c r="R1186" s="254"/>
      <c r="S1186" s="254"/>
      <c r="T1186" s="254"/>
      <c r="U1186" s="254"/>
      <c r="V1186" s="254"/>
      <c r="W1186" s="254"/>
      <c r="X1186" s="254"/>
      <c r="Y1186" s="254"/>
      <c r="Z1186" s="254"/>
      <c r="AA1186" s="254"/>
      <c r="AB1186" s="254"/>
      <c r="AC1186" s="254"/>
      <c r="AD1186" s="254"/>
      <c r="AE1186" s="255"/>
      <c r="AF1186" s="255"/>
      <c r="AG1186" s="255"/>
      <c r="AH1186" s="255"/>
      <c r="AI1186" s="255"/>
      <c r="AJ1186" s="255"/>
      <c r="AK1186" s="255"/>
      <c r="AL1186" s="255"/>
      <c r="AM1186" s="255"/>
      <c r="AN1186" s="255"/>
      <c r="AO1186" s="254"/>
      <c r="AP1186" s="254"/>
      <c r="AQ1186" s="254"/>
      <c r="AR1186" s="254"/>
      <c r="AS1186" s="254"/>
      <c r="AT1186" s="254"/>
      <c r="AU1186" s="254"/>
      <c r="AW1186" s="283" t="str">
        <f t="shared" si="140"/>
        <v/>
      </c>
      <c r="AX1186" s="283" t="str">
        <f t="shared" si="135"/>
        <v/>
      </c>
      <c r="AY1186" s="283" t="str">
        <f t="shared" si="141"/>
        <v/>
      </c>
      <c r="AZ1186" s="283" t="str">
        <f t="shared" si="142"/>
        <v/>
      </c>
      <c r="BA1186" s="283" t="str">
        <f t="shared" si="143"/>
        <v/>
      </c>
      <c r="BD1186" s="254" t="str">
        <f>IF(W1186="","",IF(F1186="休日",AW1186,IF(F1186="法休",AW1186,VLOOKUP(F1186,カレンダマスタ!$Q$56:$R$69,2,FALSE))))</f>
        <v/>
      </c>
      <c r="BG1186" s="254" t="str">
        <f t="shared" si="139"/>
        <v/>
      </c>
      <c r="BH1186" s="254" t="str">
        <f>IF(AX1186="","",IF(P1186&lt;&gt;"","",IF(BG1186="CS","OK",IF(VLOOKUP(E1186,カレンダマスタ!$A$5:$D$381,4,FALSE)&gt;0,"",IF(OR(AX1186*24&gt;10.84,AZ1186*24&lt;14.5)=TRUE,"×","OK")))))</f>
        <v/>
      </c>
    </row>
    <row r="1187" spans="2:60">
      <c r="B1187" s="111"/>
      <c r="C1187" s="388" t="str">
        <f>IF(STEP!C1187&lt;&gt;"",STEP!C1187,"")</f>
        <v/>
      </c>
      <c r="D1187" s="389" t="str">
        <f>IF(STEP!D1187&lt;&gt;"",STEP!D1187,"")</f>
        <v/>
      </c>
      <c r="E1187" s="390" t="str">
        <f>IF(STEP!E1187&lt;&gt;"",STEP!E1187,"")</f>
        <v/>
      </c>
      <c r="F1187" s="259"/>
      <c r="G1187" s="258"/>
      <c r="H1187" s="260"/>
      <c r="I1187" s="260"/>
      <c r="J1187" s="260"/>
      <c r="K1187" s="260"/>
      <c r="L1187" s="260"/>
      <c r="M1187" s="260"/>
      <c r="N1187" s="260"/>
      <c r="O1187" s="260"/>
      <c r="P1187" s="260"/>
      <c r="Q1187" s="260"/>
      <c r="R1187" s="260"/>
      <c r="S1187" s="260"/>
      <c r="T1187" s="260"/>
      <c r="U1187" s="260"/>
      <c r="V1187" s="260"/>
      <c r="W1187" s="260"/>
      <c r="X1187" s="260"/>
      <c r="Y1187" s="260"/>
      <c r="Z1187" s="260"/>
      <c r="AA1187" s="260"/>
      <c r="AB1187" s="260"/>
      <c r="AC1187" s="260"/>
      <c r="AD1187" s="260"/>
      <c r="AE1187" s="261"/>
      <c r="AF1187" s="261"/>
      <c r="AG1187" s="261"/>
      <c r="AH1187" s="261"/>
      <c r="AI1187" s="261"/>
      <c r="AJ1187" s="261"/>
      <c r="AK1187" s="261"/>
      <c r="AL1187" s="261"/>
      <c r="AM1187" s="261"/>
      <c r="AN1187" s="261"/>
      <c r="AO1187" s="260"/>
      <c r="AP1187" s="260"/>
      <c r="AQ1187" s="260"/>
      <c r="AR1187" s="260"/>
      <c r="AS1187" s="260"/>
      <c r="AT1187" s="260"/>
      <c r="AU1187" s="260"/>
      <c r="AW1187" s="284" t="str">
        <f t="shared" si="140"/>
        <v/>
      </c>
      <c r="AX1187" s="284" t="str">
        <f t="shared" si="135"/>
        <v/>
      </c>
      <c r="AY1187" s="284" t="str">
        <f t="shared" si="141"/>
        <v/>
      </c>
      <c r="AZ1187" s="284" t="str">
        <f t="shared" si="142"/>
        <v/>
      </c>
      <c r="BA1187" s="284" t="str">
        <f t="shared" si="143"/>
        <v/>
      </c>
      <c r="BD1187" s="260" t="str">
        <f>IF(W1187="","",IF(F1187="休日",AW1187,IF(F1187="法休",AW1187,VLOOKUP(F1187,カレンダマスタ!$Q$56:$R$69,2,FALSE))))</f>
        <v/>
      </c>
      <c r="BG1187" s="260" t="str">
        <f t="shared" si="139"/>
        <v/>
      </c>
      <c r="BH1187" s="260" t="str">
        <f>IF(AX1187="","",IF(P1187&lt;&gt;"","",IF(BG1187="CS","OK",IF(VLOOKUP(E1187,カレンダマスタ!$A$5:$D$381,4,FALSE)&gt;0,"",IF(OR(AX1187*24&gt;10.84,AZ1187*24&lt;14.5)=TRUE,"×","OK")))))</f>
        <v/>
      </c>
    </row>
    <row r="1188" spans="2:60">
      <c r="B1188" s="111"/>
      <c r="C1188" s="391" t="str">
        <f>IF(STEP!C1188&lt;&gt;"",STEP!C1188,"")</f>
        <v/>
      </c>
      <c r="D1188" s="392" t="str">
        <f>IF(STEP!D1188&lt;&gt;"",STEP!D1188,"")</f>
        <v/>
      </c>
      <c r="E1188" s="393" t="str">
        <f>IF(STEP!E1188&lt;&gt;"",STEP!E1188,"")</f>
        <v/>
      </c>
      <c r="F1188" s="263"/>
      <c r="G1188" s="262"/>
      <c r="H1188" s="264"/>
      <c r="I1188" s="264"/>
      <c r="J1188" s="264"/>
      <c r="K1188" s="264"/>
      <c r="L1188" s="264"/>
      <c r="M1188" s="264"/>
      <c r="N1188" s="264"/>
      <c r="O1188" s="264"/>
      <c r="P1188" s="264"/>
      <c r="Q1188" s="264"/>
      <c r="R1188" s="264"/>
      <c r="S1188" s="264"/>
      <c r="T1188" s="264"/>
      <c r="U1188" s="264"/>
      <c r="V1188" s="264"/>
      <c r="W1188" s="264"/>
      <c r="X1188" s="264"/>
      <c r="Y1188" s="264"/>
      <c r="Z1188" s="264"/>
      <c r="AA1188" s="264"/>
      <c r="AB1188" s="264"/>
      <c r="AC1188" s="264"/>
      <c r="AD1188" s="264"/>
      <c r="AE1188" s="265"/>
      <c r="AF1188" s="265"/>
      <c r="AG1188" s="265"/>
      <c r="AH1188" s="265"/>
      <c r="AI1188" s="265"/>
      <c r="AJ1188" s="265"/>
      <c r="AK1188" s="265"/>
      <c r="AL1188" s="265"/>
      <c r="AM1188" s="265"/>
      <c r="AN1188" s="265"/>
      <c r="AO1188" s="264"/>
      <c r="AP1188" s="264"/>
      <c r="AQ1188" s="264"/>
      <c r="AR1188" s="264"/>
      <c r="AS1188" s="264"/>
      <c r="AT1188" s="264"/>
      <c r="AU1188" s="264"/>
      <c r="AW1188" s="285" t="str">
        <f t="shared" si="140"/>
        <v/>
      </c>
      <c r="AX1188" s="285" t="str">
        <f t="shared" si="135"/>
        <v/>
      </c>
      <c r="AY1188" s="285" t="str">
        <f t="shared" si="141"/>
        <v/>
      </c>
      <c r="AZ1188" s="285" t="str">
        <f t="shared" si="142"/>
        <v/>
      </c>
      <c r="BA1188" s="285" t="str">
        <f t="shared" si="143"/>
        <v/>
      </c>
      <c r="BD1188" s="264" t="str">
        <f>IF(W1188="","",IF(F1188="休日",AW1188,IF(F1188="法休",AW1188,VLOOKUP(F1188,カレンダマスタ!$Q$56:$R$69,2,FALSE))))</f>
        <v/>
      </c>
      <c r="BG1188" s="264" t="str">
        <f t="shared" si="139"/>
        <v/>
      </c>
      <c r="BH1188" s="264" t="str">
        <f>IF(AX1188="","",IF(P1188&lt;&gt;"","",IF(BG1188="CS","OK",IF(VLOOKUP(E1188,カレンダマスタ!$A$5:$D$381,4,FALSE)&gt;0,"",IF(OR(AX1188*24&gt;10.84,AZ1188*24&lt;14.5)=TRUE,"×","OK")))))</f>
        <v/>
      </c>
    </row>
    <row r="1189" spans="2:60">
      <c r="B1189" s="111"/>
      <c r="C1189" s="385" t="str">
        <f>IF(STEP!C1189&lt;&gt;"",STEP!C1189,"")</f>
        <v/>
      </c>
      <c r="D1189" s="386" t="str">
        <f>IF(STEP!D1189&lt;&gt;"",STEP!D1189,"")</f>
        <v/>
      </c>
      <c r="E1189" s="387" t="str">
        <f>IF(STEP!E1189&lt;&gt;"",STEP!E1189,"")</f>
        <v/>
      </c>
      <c r="F1189" s="253"/>
      <c r="G1189" s="252"/>
      <c r="H1189" s="254"/>
      <c r="I1189" s="254"/>
      <c r="J1189" s="254"/>
      <c r="K1189" s="254"/>
      <c r="L1189" s="254"/>
      <c r="M1189" s="254"/>
      <c r="N1189" s="254"/>
      <c r="O1189" s="254"/>
      <c r="P1189" s="254"/>
      <c r="Q1189" s="254"/>
      <c r="R1189" s="254"/>
      <c r="S1189" s="254"/>
      <c r="T1189" s="254"/>
      <c r="U1189" s="254"/>
      <c r="V1189" s="254"/>
      <c r="W1189" s="254"/>
      <c r="X1189" s="254"/>
      <c r="Y1189" s="254"/>
      <c r="Z1189" s="254"/>
      <c r="AA1189" s="254"/>
      <c r="AB1189" s="254"/>
      <c r="AC1189" s="254"/>
      <c r="AD1189" s="254"/>
      <c r="AE1189" s="255"/>
      <c r="AF1189" s="255"/>
      <c r="AG1189" s="255"/>
      <c r="AH1189" s="255"/>
      <c r="AI1189" s="255"/>
      <c r="AJ1189" s="255"/>
      <c r="AK1189" s="255"/>
      <c r="AL1189" s="255"/>
      <c r="AM1189" s="255"/>
      <c r="AN1189" s="255"/>
      <c r="AO1189" s="254"/>
      <c r="AP1189" s="254"/>
      <c r="AQ1189" s="254"/>
      <c r="AR1189" s="254"/>
      <c r="AS1189" s="254"/>
      <c r="AT1189" s="254"/>
      <c r="AU1189" s="254"/>
      <c r="AW1189" s="283" t="str">
        <f t="shared" si="140"/>
        <v/>
      </c>
      <c r="AX1189" s="283" t="str">
        <f t="shared" si="135"/>
        <v/>
      </c>
      <c r="AY1189" s="283" t="str">
        <f t="shared" si="141"/>
        <v/>
      </c>
      <c r="AZ1189" s="283" t="str">
        <f t="shared" si="142"/>
        <v/>
      </c>
      <c r="BA1189" s="283" t="str">
        <f t="shared" si="143"/>
        <v/>
      </c>
      <c r="BD1189" s="254" t="str">
        <f>IF(W1189="","",IF(F1189="休日",AW1189,IF(F1189="法休",AW1189,VLOOKUP(F1189,カレンダマスタ!$Q$56:$R$69,2,FALSE))))</f>
        <v/>
      </c>
      <c r="BG1189" s="254" t="str">
        <f t="shared" si="139"/>
        <v/>
      </c>
      <c r="BH1189" s="254" t="str">
        <f>IF(AX1189="","",IF(P1189&lt;&gt;"","",IF(BG1189="CS","OK",IF(VLOOKUP(E1189,カレンダマスタ!$A$5:$D$381,4,FALSE)&gt;0,"",IF(OR(AX1189*24&gt;10.84,AZ1189*24&lt;14.5)=TRUE,"×","OK")))))</f>
        <v/>
      </c>
    </row>
    <row r="1190" spans="2:60">
      <c r="B1190" s="111"/>
      <c r="C1190" s="385" t="str">
        <f>IF(STEP!C1190&lt;&gt;"",STEP!C1190,"")</f>
        <v/>
      </c>
      <c r="D1190" s="386" t="str">
        <f>IF(STEP!D1190&lt;&gt;"",STEP!D1190,"")</f>
        <v/>
      </c>
      <c r="E1190" s="387" t="str">
        <f>IF(STEP!E1190&lt;&gt;"",STEP!E1190,"")</f>
        <v/>
      </c>
      <c r="F1190" s="253"/>
      <c r="G1190" s="252"/>
      <c r="H1190" s="254"/>
      <c r="I1190" s="254"/>
      <c r="J1190" s="254"/>
      <c r="K1190" s="254"/>
      <c r="L1190" s="254"/>
      <c r="M1190" s="254"/>
      <c r="N1190" s="254"/>
      <c r="O1190" s="254"/>
      <c r="P1190" s="254"/>
      <c r="Q1190" s="254"/>
      <c r="R1190" s="254"/>
      <c r="S1190" s="254"/>
      <c r="T1190" s="254"/>
      <c r="U1190" s="254"/>
      <c r="V1190" s="254"/>
      <c r="W1190" s="254"/>
      <c r="X1190" s="254"/>
      <c r="Y1190" s="254"/>
      <c r="Z1190" s="254"/>
      <c r="AA1190" s="254"/>
      <c r="AB1190" s="254"/>
      <c r="AC1190" s="254"/>
      <c r="AD1190" s="254"/>
      <c r="AE1190" s="255"/>
      <c r="AF1190" s="255"/>
      <c r="AG1190" s="255"/>
      <c r="AH1190" s="255"/>
      <c r="AI1190" s="255"/>
      <c r="AJ1190" s="255"/>
      <c r="AK1190" s="255"/>
      <c r="AL1190" s="255"/>
      <c r="AM1190" s="255"/>
      <c r="AN1190" s="255"/>
      <c r="AO1190" s="254"/>
      <c r="AP1190" s="254"/>
      <c r="AQ1190" s="254"/>
      <c r="AR1190" s="254"/>
      <c r="AS1190" s="254"/>
      <c r="AT1190" s="254"/>
      <c r="AU1190" s="254"/>
      <c r="AW1190" s="283" t="str">
        <f t="shared" si="140"/>
        <v/>
      </c>
      <c r="AX1190" s="283" t="str">
        <f t="shared" si="135"/>
        <v/>
      </c>
      <c r="AY1190" s="283" t="str">
        <f t="shared" si="141"/>
        <v/>
      </c>
      <c r="AZ1190" s="283" t="str">
        <f t="shared" si="142"/>
        <v/>
      </c>
      <c r="BA1190" s="283" t="str">
        <f t="shared" si="143"/>
        <v/>
      </c>
      <c r="BD1190" s="254" t="str">
        <f>IF(W1190="","",IF(F1190="休日",AW1190,IF(F1190="法休",AW1190,VLOOKUP(F1190,カレンダマスタ!$Q$56:$R$69,2,FALSE))))</f>
        <v/>
      </c>
      <c r="BG1190" s="254" t="str">
        <f t="shared" si="139"/>
        <v/>
      </c>
      <c r="BH1190" s="254" t="str">
        <f>IF(AX1190="","",IF(P1190&lt;&gt;"","",IF(BG1190="CS","OK",IF(VLOOKUP(E1190,カレンダマスタ!$A$5:$D$381,4,FALSE)&gt;0,"",IF(OR(AX1190*24&gt;10.84,AZ1190*24&lt;14.5)=TRUE,"×","OK")))))</f>
        <v/>
      </c>
    </row>
    <row r="1191" spans="2:60">
      <c r="B1191" s="111"/>
      <c r="C1191" s="385" t="str">
        <f>IF(STEP!C1191&lt;&gt;"",STEP!C1191,"")</f>
        <v/>
      </c>
      <c r="D1191" s="386" t="str">
        <f>IF(STEP!D1191&lt;&gt;"",STEP!D1191,"")</f>
        <v/>
      </c>
      <c r="E1191" s="387" t="str">
        <f>IF(STEP!E1191&lt;&gt;"",STEP!E1191,"")</f>
        <v/>
      </c>
      <c r="F1191" s="256"/>
      <c r="G1191" s="257"/>
      <c r="H1191" s="254"/>
      <c r="I1191" s="254"/>
      <c r="J1191" s="254"/>
      <c r="K1191" s="254"/>
      <c r="L1191" s="254"/>
      <c r="M1191" s="254"/>
      <c r="N1191" s="254"/>
      <c r="O1191" s="254"/>
      <c r="P1191" s="254"/>
      <c r="Q1191" s="254"/>
      <c r="R1191" s="254"/>
      <c r="S1191" s="254"/>
      <c r="T1191" s="254"/>
      <c r="U1191" s="254"/>
      <c r="V1191" s="254"/>
      <c r="W1191" s="254"/>
      <c r="X1191" s="254"/>
      <c r="Y1191" s="254"/>
      <c r="Z1191" s="254"/>
      <c r="AA1191" s="254"/>
      <c r="AB1191" s="254"/>
      <c r="AC1191" s="254"/>
      <c r="AD1191" s="254"/>
      <c r="AE1191" s="255"/>
      <c r="AF1191" s="255"/>
      <c r="AG1191" s="255"/>
      <c r="AH1191" s="255"/>
      <c r="AI1191" s="255"/>
      <c r="AJ1191" s="255"/>
      <c r="AK1191" s="255"/>
      <c r="AL1191" s="255"/>
      <c r="AM1191" s="255"/>
      <c r="AN1191" s="255"/>
      <c r="AO1191" s="254"/>
      <c r="AP1191" s="254"/>
      <c r="AQ1191" s="254"/>
      <c r="AR1191" s="254"/>
      <c r="AS1191" s="254"/>
      <c r="AT1191" s="254"/>
      <c r="AU1191" s="254"/>
      <c r="AW1191" s="283" t="str">
        <f t="shared" si="140"/>
        <v/>
      </c>
      <c r="AX1191" s="283" t="str">
        <f t="shared" si="135"/>
        <v/>
      </c>
      <c r="AY1191" s="283" t="str">
        <f t="shared" si="141"/>
        <v/>
      </c>
      <c r="AZ1191" s="283" t="str">
        <f t="shared" si="142"/>
        <v/>
      </c>
      <c r="BA1191" s="283" t="str">
        <f t="shared" si="143"/>
        <v/>
      </c>
      <c r="BD1191" s="254" t="str">
        <f>IF(W1191="","",IF(F1191="休日",AW1191,IF(F1191="法休",AW1191,VLOOKUP(F1191,カレンダマスタ!$Q$56:$R$69,2,FALSE))))</f>
        <v/>
      </c>
      <c r="BG1191" s="254" t="str">
        <f t="shared" si="139"/>
        <v/>
      </c>
      <c r="BH1191" s="254" t="str">
        <f>IF(AX1191="","",IF(P1191&lt;&gt;"","",IF(BG1191="CS","OK",IF(VLOOKUP(E1191,カレンダマスタ!$A$5:$D$381,4,FALSE)&gt;0,"",IF(OR(AX1191*24&gt;10.84,AZ1191*24&lt;14.5)=TRUE,"×","OK")))))</f>
        <v/>
      </c>
    </row>
    <row r="1192" spans="2:60">
      <c r="B1192" s="111"/>
      <c r="C1192" s="385" t="str">
        <f>IF(STEP!C1192&lt;&gt;"",STEP!C1192,"")</f>
        <v/>
      </c>
      <c r="D1192" s="386" t="str">
        <f>IF(STEP!D1192&lt;&gt;"",STEP!D1192,"")</f>
        <v/>
      </c>
      <c r="E1192" s="387" t="str">
        <f>IF(STEP!E1192&lt;&gt;"",STEP!E1192,"")</f>
        <v/>
      </c>
      <c r="F1192" s="256"/>
      <c r="G1192" s="257"/>
      <c r="H1192" s="254"/>
      <c r="I1192" s="254"/>
      <c r="J1192" s="254"/>
      <c r="K1192" s="254"/>
      <c r="L1192" s="254"/>
      <c r="M1192" s="254"/>
      <c r="N1192" s="254"/>
      <c r="O1192" s="254"/>
      <c r="P1192" s="254"/>
      <c r="Q1192" s="254"/>
      <c r="R1192" s="254"/>
      <c r="S1192" s="254"/>
      <c r="T1192" s="254"/>
      <c r="U1192" s="254"/>
      <c r="V1192" s="254"/>
      <c r="W1192" s="254"/>
      <c r="X1192" s="254"/>
      <c r="Y1192" s="254"/>
      <c r="Z1192" s="254"/>
      <c r="AA1192" s="254"/>
      <c r="AB1192" s="254"/>
      <c r="AC1192" s="254"/>
      <c r="AD1192" s="254"/>
      <c r="AE1192" s="255"/>
      <c r="AF1192" s="255"/>
      <c r="AG1192" s="255"/>
      <c r="AH1192" s="255"/>
      <c r="AI1192" s="255"/>
      <c r="AJ1192" s="255"/>
      <c r="AK1192" s="255"/>
      <c r="AL1192" s="255"/>
      <c r="AM1192" s="255"/>
      <c r="AN1192" s="255"/>
      <c r="AO1192" s="254"/>
      <c r="AP1192" s="254"/>
      <c r="AQ1192" s="254"/>
      <c r="AR1192" s="254"/>
      <c r="AS1192" s="254"/>
      <c r="AT1192" s="254"/>
      <c r="AU1192" s="254"/>
      <c r="AW1192" s="283" t="str">
        <f t="shared" si="140"/>
        <v/>
      </c>
      <c r="AX1192" s="283" t="str">
        <f t="shared" si="135"/>
        <v/>
      </c>
      <c r="AY1192" s="283" t="str">
        <f t="shared" si="141"/>
        <v/>
      </c>
      <c r="AZ1192" s="283" t="str">
        <f t="shared" si="142"/>
        <v/>
      </c>
      <c r="BA1192" s="283" t="str">
        <f t="shared" si="143"/>
        <v/>
      </c>
      <c r="BD1192" s="254" t="str">
        <f>IF(W1192="","",IF(F1192="休日",AW1192,IF(F1192="法休",AW1192,VLOOKUP(F1192,カレンダマスタ!$Q$56:$R$69,2,FALSE))))</f>
        <v/>
      </c>
      <c r="BG1192" s="254" t="str">
        <f t="shared" si="139"/>
        <v/>
      </c>
      <c r="BH1192" s="254" t="str">
        <f>IF(AX1192="","",IF(P1192&lt;&gt;"","",IF(BG1192="CS","OK",IF(VLOOKUP(E1192,カレンダマスタ!$A$5:$D$381,4,FALSE)&gt;0,"",IF(OR(AX1192*24&gt;10.84,AZ1192*24&lt;14.5)=TRUE,"×","OK")))))</f>
        <v/>
      </c>
    </row>
    <row r="1193" spans="2:60">
      <c r="B1193" s="111"/>
      <c r="C1193" s="385" t="str">
        <f>IF(STEP!C1193&lt;&gt;"",STEP!C1193,"")</f>
        <v/>
      </c>
      <c r="D1193" s="386" t="str">
        <f>IF(STEP!D1193&lt;&gt;"",STEP!D1193,"")</f>
        <v/>
      </c>
      <c r="E1193" s="387" t="str">
        <f>IF(STEP!E1193&lt;&gt;"",STEP!E1193,"")</f>
        <v/>
      </c>
      <c r="F1193" s="256"/>
      <c r="G1193" s="257"/>
      <c r="H1193" s="254"/>
      <c r="I1193" s="254"/>
      <c r="J1193" s="254"/>
      <c r="K1193" s="254"/>
      <c r="L1193" s="254"/>
      <c r="M1193" s="254"/>
      <c r="N1193" s="254"/>
      <c r="O1193" s="254"/>
      <c r="P1193" s="254"/>
      <c r="Q1193" s="254"/>
      <c r="R1193" s="254"/>
      <c r="S1193" s="254"/>
      <c r="T1193" s="254"/>
      <c r="U1193" s="254"/>
      <c r="V1193" s="254"/>
      <c r="W1193" s="254"/>
      <c r="X1193" s="254"/>
      <c r="Y1193" s="254"/>
      <c r="Z1193" s="254"/>
      <c r="AA1193" s="254"/>
      <c r="AB1193" s="254"/>
      <c r="AC1193" s="254"/>
      <c r="AD1193" s="254"/>
      <c r="AE1193" s="255"/>
      <c r="AF1193" s="255"/>
      <c r="AG1193" s="255"/>
      <c r="AH1193" s="255"/>
      <c r="AI1193" s="255"/>
      <c r="AJ1193" s="255"/>
      <c r="AK1193" s="255"/>
      <c r="AL1193" s="255"/>
      <c r="AM1193" s="255"/>
      <c r="AN1193" s="255"/>
      <c r="AO1193" s="254"/>
      <c r="AP1193" s="254"/>
      <c r="AQ1193" s="254"/>
      <c r="AR1193" s="254"/>
      <c r="AS1193" s="254"/>
      <c r="AT1193" s="254"/>
      <c r="AU1193" s="254"/>
      <c r="AW1193" s="283" t="str">
        <f t="shared" si="140"/>
        <v/>
      </c>
      <c r="AX1193" s="283" t="str">
        <f t="shared" si="135"/>
        <v/>
      </c>
      <c r="AY1193" s="283" t="str">
        <f t="shared" si="141"/>
        <v/>
      </c>
      <c r="AZ1193" s="283" t="str">
        <f t="shared" si="142"/>
        <v/>
      </c>
      <c r="BA1193" s="283" t="str">
        <f t="shared" si="143"/>
        <v/>
      </c>
      <c r="BD1193" s="254" t="str">
        <f>IF(W1193="","",IF(F1193="休日",AW1193,IF(F1193="法休",AW1193,VLOOKUP(F1193,カレンダマスタ!$Q$56:$R$69,2,FALSE))))</f>
        <v/>
      </c>
      <c r="BG1193" s="254" t="str">
        <f t="shared" si="139"/>
        <v/>
      </c>
      <c r="BH1193" s="254" t="str">
        <f>IF(AX1193="","",IF(P1193&lt;&gt;"","",IF(BG1193="CS","OK",IF(VLOOKUP(E1193,カレンダマスタ!$A$5:$D$381,4,FALSE)&gt;0,"",IF(OR(AX1193*24&gt;10.84,AZ1193*24&lt;14.5)=TRUE,"×","OK")))))</f>
        <v/>
      </c>
    </row>
    <row r="1194" spans="2:60">
      <c r="B1194" s="111"/>
      <c r="C1194" s="388" t="str">
        <f>IF(STEP!C1194&lt;&gt;"",STEP!C1194,"")</f>
        <v/>
      </c>
      <c r="D1194" s="389" t="str">
        <f>IF(STEP!D1194&lt;&gt;"",STEP!D1194,"")</f>
        <v/>
      </c>
      <c r="E1194" s="390" t="str">
        <f>IF(STEP!E1194&lt;&gt;"",STEP!E1194,"")</f>
        <v/>
      </c>
      <c r="F1194" s="259"/>
      <c r="G1194" s="266"/>
      <c r="H1194" s="260"/>
      <c r="I1194" s="260"/>
      <c r="J1194" s="260"/>
      <c r="K1194" s="260"/>
      <c r="L1194" s="260"/>
      <c r="M1194" s="260"/>
      <c r="N1194" s="260"/>
      <c r="O1194" s="260"/>
      <c r="P1194" s="260"/>
      <c r="Q1194" s="260"/>
      <c r="R1194" s="260"/>
      <c r="S1194" s="260"/>
      <c r="T1194" s="260"/>
      <c r="U1194" s="260"/>
      <c r="V1194" s="260"/>
      <c r="W1194" s="260"/>
      <c r="X1194" s="260"/>
      <c r="Y1194" s="260"/>
      <c r="Z1194" s="260"/>
      <c r="AA1194" s="260"/>
      <c r="AB1194" s="260"/>
      <c r="AC1194" s="260"/>
      <c r="AD1194" s="260"/>
      <c r="AE1194" s="261"/>
      <c r="AF1194" s="261"/>
      <c r="AG1194" s="261"/>
      <c r="AH1194" s="261"/>
      <c r="AI1194" s="261"/>
      <c r="AJ1194" s="261"/>
      <c r="AK1194" s="261"/>
      <c r="AL1194" s="261"/>
      <c r="AM1194" s="261"/>
      <c r="AN1194" s="261"/>
      <c r="AO1194" s="260"/>
      <c r="AP1194" s="260"/>
      <c r="AQ1194" s="260"/>
      <c r="AR1194" s="260"/>
      <c r="AS1194" s="260"/>
      <c r="AT1194" s="260"/>
      <c r="AU1194" s="260"/>
      <c r="AW1194" s="284" t="str">
        <f t="shared" si="140"/>
        <v/>
      </c>
      <c r="AX1194" s="284" t="str">
        <f t="shared" si="135"/>
        <v/>
      </c>
      <c r="AY1194" s="284" t="str">
        <f t="shared" si="141"/>
        <v/>
      </c>
      <c r="AZ1194" s="284" t="str">
        <f t="shared" si="142"/>
        <v/>
      </c>
      <c r="BA1194" s="284" t="str">
        <f t="shared" si="143"/>
        <v/>
      </c>
      <c r="BD1194" s="260" t="str">
        <f>IF(W1194="","",IF(F1194="休日",AW1194,IF(F1194="法休",AW1194,VLOOKUP(F1194,カレンダマスタ!$Q$56:$R$69,2,FALSE))))</f>
        <v/>
      </c>
      <c r="BG1194" s="260" t="str">
        <f t="shared" si="139"/>
        <v/>
      </c>
      <c r="BH1194" s="260" t="str">
        <f>IF(AX1194="","",IF(P1194&lt;&gt;"","",IF(BG1194="CS","OK",IF(VLOOKUP(E1194,カレンダマスタ!$A$5:$D$381,4,FALSE)&gt;0,"",IF(OR(AX1194*24&gt;10.84,AZ1194*24&lt;14.5)=TRUE,"×","OK")))))</f>
        <v/>
      </c>
    </row>
    <row r="1195" spans="2:60">
      <c r="B1195" s="111"/>
      <c r="C1195" s="391" t="str">
        <f>IF(STEP!C1195&lt;&gt;"",STEP!C1195,"")</f>
        <v/>
      </c>
      <c r="D1195" s="392" t="str">
        <f>IF(STEP!D1195&lt;&gt;"",STEP!D1195,"")</f>
        <v/>
      </c>
      <c r="E1195" s="393" t="str">
        <f>IF(STEP!E1195&lt;&gt;"",STEP!E1195,"")</f>
        <v/>
      </c>
      <c r="F1195" s="263"/>
      <c r="G1195" s="267"/>
      <c r="H1195" s="264"/>
      <c r="I1195" s="264"/>
      <c r="J1195" s="264"/>
      <c r="K1195" s="264"/>
      <c r="L1195" s="264"/>
      <c r="M1195" s="264"/>
      <c r="N1195" s="264"/>
      <c r="O1195" s="264"/>
      <c r="P1195" s="264"/>
      <c r="Q1195" s="264"/>
      <c r="R1195" s="264"/>
      <c r="S1195" s="264"/>
      <c r="T1195" s="264"/>
      <c r="U1195" s="264"/>
      <c r="V1195" s="264"/>
      <c r="W1195" s="264"/>
      <c r="X1195" s="264"/>
      <c r="Y1195" s="264"/>
      <c r="Z1195" s="264"/>
      <c r="AA1195" s="264"/>
      <c r="AB1195" s="264"/>
      <c r="AC1195" s="264"/>
      <c r="AD1195" s="264"/>
      <c r="AE1195" s="265"/>
      <c r="AF1195" s="265"/>
      <c r="AG1195" s="265"/>
      <c r="AH1195" s="265"/>
      <c r="AI1195" s="265"/>
      <c r="AJ1195" s="265"/>
      <c r="AK1195" s="265"/>
      <c r="AL1195" s="265"/>
      <c r="AM1195" s="265"/>
      <c r="AN1195" s="265"/>
      <c r="AO1195" s="264"/>
      <c r="AP1195" s="264"/>
      <c r="AQ1195" s="264"/>
      <c r="AR1195" s="264"/>
      <c r="AS1195" s="264"/>
      <c r="AT1195" s="264"/>
      <c r="AU1195" s="264"/>
      <c r="AW1195" s="285" t="str">
        <f t="shared" si="140"/>
        <v/>
      </c>
      <c r="AX1195" s="285" t="str">
        <f t="shared" si="135"/>
        <v/>
      </c>
      <c r="AY1195" s="285" t="str">
        <f t="shared" si="141"/>
        <v/>
      </c>
      <c r="AZ1195" s="285" t="str">
        <f t="shared" si="142"/>
        <v/>
      </c>
      <c r="BA1195" s="285" t="str">
        <f t="shared" si="143"/>
        <v/>
      </c>
      <c r="BD1195" s="264" t="str">
        <f>IF(W1195="","",IF(F1195="休日",AW1195,IF(F1195="法休",AW1195,VLOOKUP(F1195,カレンダマスタ!$Q$56:$R$69,2,FALSE))))</f>
        <v/>
      </c>
      <c r="BG1195" s="264" t="str">
        <f t="shared" si="139"/>
        <v/>
      </c>
      <c r="BH1195" s="264" t="str">
        <f>IF(AX1195="","",IF(P1195&lt;&gt;"","",IF(BG1195="CS","OK",IF(VLOOKUP(E1195,カレンダマスタ!$A$5:$D$381,4,FALSE)&gt;0,"",IF(OR(AX1195*24&gt;10.84,AZ1195*24&lt;14.5)=TRUE,"×","OK")))))</f>
        <v/>
      </c>
    </row>
    <row r="1196" spans="2:60">
      <c r="B1196" s="111"/>
      <c r="C1196" s="385" t="str">
        <f>IF(STEP!C1196&lt;&gt;"",STEP!C1196,"")</f>
        <v/>
      </c>
      <c r="D1196" s="386" t="str">
        <f>IF(STEP!D1196&lt;&gt;"",STEP!D1196,"")</f>
        <v/>
      </c>
      <c r="E1196" s="387" t="str">
        <f>IF(STEP!E1196&lt;&gt;"",STEP!E1196,"")</f>
        <v/>
      </c>
      <c r="F1196" s="253"/>
      <c r="G1196" s="252"/>
      <c r="H1196" s="254"/>
      <c r="I1196" s="254"/>
      <c r="J1196" s="254"/>
      <c r="K1196" s="254"/>
      <c r="L1196" s="254"/>
      <c r="M1196" s="254"/>
      <c r="N1196" s="254"/>
      <c r="O1196" s="254"/>
      <c r="P1196" s="254"/>
      <c r="Q1196" s="254"/>
      <c r="R1196" s="254"/>
      <c r="S1196" s="254"/>
      <c r="T1196" s="254"/>
      <c r="U1196" s="254"/>
      <c r="V1196" s="254"/>
      <c r="W1196" s="254"/>
      <c r="X1196" s="254"/>
      <c r="Y1196" s="254"/>
      <c r="Z1196" s="254"/>
      <c r="AA1196" s="254"/>
      <c r="AB1196" s="254"/>
      <c r="AC1196" s="254"/>
      <c r="AD1196" s="254"/>
      <c r="AE1196" s="255"/>
      <c r="AF1196" s="255"/>
      <c r="AG1196" s="255"/>
      <c r="AH1196" s="255"/>
      <c r="AI1196" s="255"/>
      <c r="AJ1196" s="255"/>
      <c r="AK1196" s="255"/>
      <c r="AL1196" s="255"/>
      <c r="AM1196" s="255"/>
      <c r="AN1196" s="255"/>
      <c r="AO1196" s="254"/>
      <c r="AP1196" s="254"/>
      <c r="AQ1196" s="254"/>
      <c r="AR1196" s="254"/>
      <c r="AS1196" s="254"/>
      <c r="AT1196" s="254"/>
      <c r="AU1196" s="254"/>
      <c r="AW1196" s="283" t="str">
        <f t="shared" si="140"/>
        <v/>
      </c>
      <c r="AX1196" s="283" t="str">
        <f t="shared" si="135"/>
        <v/>
      </c>
      <c r="AY1196" s="283" t="str">
        <f t="shared" si="141"/>
        <v/>
      </c>
      <c r="AZ1196" s="283" t="str">
        <f t="shared" si="142"/>
        <v/>
      </c>
      <c r="BA1196" s="283" t="str">
        <f t="shared" si="143"/>
        <v/>
      </c>
      <c r="BD1196" s="254" t="str">
        <f>IF(W1196="","",IF(F1196="休日",AW1196,IF(F1196="法休",AW1196,VLOOKUP(F1196,カレンダマスタ!$Q$56:$R$69,2,FALSE))))</f>
        <v/>
      </c>
      <c r="BG1196" s="503" t="str">
        <f t="shared" si="139"/>
        <v/>
      </c>
      <c r="BH1196" s="503" t="str">
        <f>IF(AX1196="","",IF(P1196&lt;&gt;"","",IF(BG1196="CS","OK",IF(VLOOKUP(E1196,カレンダマスタ!$A$5:$D$381,4,FALSE)&gt;0,"",IF(OR(AX1196*24&gt;10.84,AZ1196*24&lt;14.5)=TRUE,"×","OK")))))</f>
        <v/>
      </c>
    </row>
    <row r="1197" spans="2:60">
      <c r="B1197" s="111"/>
      <c r="C1197" s="385" t="str">
        <f>IF(STEP!C1197&lt;&gt;"",STEP!C1197,"")</f>
        <v/>
      </c>
      <c r="D1197" s="386" t="str">
        <f>IF(STEP!D1197&lt;&gt;"",STEP!D1197,"")</f>
        <v/>
      </c>
      <c r="E1197" s="387" t="str">
        <f>IF(STEP!E1197&lt;&gt;"",STEP!E1197,"")</f>
        <v/>
      </c>
      <c r="F1197" s="253"/>
      <c r="G1197" s="252"/>
      <c r="H1197" s="254"/>
      <c r="I1197" s="254"/>
      <c r="J1197" s="254"/>
      <c r="K1197" s="254"/>
      <c r="L1197" s="254"/>
      <c r="M1197" s="254"/>
      <c r="N1197" s="254"/>
      <c r="O1197" s="254"/>
      <c r="P1197" s="254"/>
      <c r="Q1197" s="254"/>
      <c r="R1197" s="254"/>
      <c r="S1197" s="254"/>
      <c r="T1197" s="254"/>
      <c r="U1197" s="254"/>
      <c r="V1197" s="254"/>
      <c r="W1197" s="254"/>
      <c r="X1197" s="254"/>
      <c r="Y1197" s="254"/>
      <c r="Z1197" s="254"/>
      <c r="AA1197" s="254"/>
      <c r="AB1197" s="254"/>
      <c r="AC1197" s="254"/>
      <c r="AD1197" s="254"/>
      <c r="AE1197" s="255"/>
      <c r="AF1197" s="255"/>
      <c r="AG1197" s="255"/>
      <c r="AH1197" s="255"/>
      <c r="AI1197" s="255"/>
      <c r="AJ1197" s="255"/>
      <c r="AK1197" s="255"/>
      <c r="AL1197" s="255"/>
      <c r="AM1197" s="255"/>
      <c r="AN1197" s="255"/>
      <c r="AO1197" s="254"/>
      <c r="AP1197" s="254"/>
      <c r="AQ1197" s="254"/>
      <c r="AR1197" s="254"/>
      <c r="AS1197" s="254"/>
      <c r="AT1197" s="254"/>
      <c r="AU1197" s="254"/>
      <c r="AW1197" s="283" t="str">
        <f t="shared" si="140"/>
        <v/>
      </c>
      <c r="AX1197" s="283" t="str">
        <f t="shared" si="135"/>
        <v/>
      </c>
      <c r="AY1197" s="283" t="str">
        <f t="shared" si="141"/>
        <v/>
      </c>
      <c r="AZ1197" s="283" t="str">
        <f t="shared" si="142"/>
        <v/>
      </c>
      <c r="BA1197" s="283" t="str">
        <f t="shared" si="143"/>
        <v/>
      </c>
      <c r="BD1197" s="254" t="str">
        <f>IF(W1197="","",IF(F1197="休日",AW1197,IF(F1197="法休",AW1197,VLOOKUP(F1197,カレンダマスタ!$Q$56:$R$69,2,FALSE))))</f>
        <v/>
      </c>
      <c r="BG1197" s="254" t="str">
        <f t="shared" si="139"/>
        <v/>
      </c>
      <c r="BH1197" s="254" t="str">
        <f>IF(AX1197="","",IF(P1197&lt;&gt;"","",IF(BG1197="CS","OK",IF(VLOOKUP(E1197,カレンダマスタ!$A$5:$D$381,4,FALSE)&gt;0,"",IF(OR(AX1197*24&gt;10.84,AZ1197*24&lt;14.5)=TRUE,"×","OK")))))</f>
        <v/>
      </c>
    </row>
    <row r="1198" spans="2:60">
      <c r="B1198" s="111"/>
      <c r="C1198" s="385" t="str">
        <f>IF(STEP!C1198&lt;&gt;"",STEP!C1198,"")</f>
        <v/>
      </c>
      <c r="D1198" s="386" t="str">
        <f>IF(STEP!D1198&lt;&gt;"",STEP!D1198,"")</f>
        <v/>
      </c>
      <c r="E1198" s="387" t="str">
        <f>IF(STEP!E1198&lt;&gt;"",STEP!E1198,"")</f>
        <v/>
      </c>
      <c r="F1198" s="256"/>
      <c r="G1198" s="257"/>
      <c r="H1198" s="254"/>
      <c r="I1198" s="254"/>
      <c r="J1198" s="254"/>
      <c r="K1198" s="254"/>
      <c r="L1198" s="254"/>
      <c r="M1198" s="254"/>
      <c r="N1198" s="254"/>
      <c r="O1198" s="254"/>
      <c r="P1198" s="254"/>
      <c r="Q1198" s="254"/>
      <c r="R1198" s="254"/>
      <c r="S1198" s="254"/>
      <c r="T1198" s="254"/>
      <c r="U1198" s="254"/>
      <c r="V1198" s="254"/>
      <c r="W1198" s="254"/>
      <c r="X1198" s="254"/>
      <c r="Y1198" s="254"/>
      <c r="Z1198" s="254"/>
      <c r="AA1198" s="254"/>
      <c r="AB1198" s="254"/>
      <c r="AC1198" s="254"/>
      <c r="AD1198" s="254"/>
      <c r="AE1198" s="255"/>
      <c r="AF1198" s="255"/>
      <c r="AG1198" s="255"/>
      <c r="AH1198" s="255"/>
      <c r="AI1198" s="255"/>
      <c r="AJ1198" s="255"/>
      <c r="AK1198" s="255"/>
      <c r="AL1198" s="255"/>
      <c r="AM1198" s="255"/>
      <c r="AN1198" s="255"/>
      <c r="AO1198" s="254"/>
      <c r="AP1198" s="254"/>
      <c r="AQ1198" s="254"/>
      <c r="AR1198" s="254"/>
      <c r="AS1198" s="254"/>
      <c r="AT1198" s="254"/>
      <c r="AU1198" s="254"/>
      <c r="AW1198" s="283" t="str">
        <f t="shared" si="140"/>
        <v/>
      </c>
      <c r="AX1198" s="283" t="str">
        <f t="shared" si="135"/>
        <v/>
      </c>
      <c r="AY1198" s="283" t="str">
        <f t="shared" si="141"/>
        <v/>
      </c>
      <c r="AZ1198" s="283" t="str">
        <f t="shared" si="142"/>
        <v/>
      </c>
      <c r="BA1198" s="283" t="str">
        <f t="shared" si="143"/>
        <v/>
      </c>
      <c r="BD1198" s="254" t="str">
        <f>IF(W1198="","",IF(F1198="休日",AW1198,IF(F1198="法休",AW1198,VLOOKUP(F1198,カレンダマスタ!$Q$56:$R$69,2,FALSE))))</f>
        <v/>
      </c>
      <c r="BG1198" s="254" t="str">
        <f t="shared" si="139"/>
        <v/>
      </c>
      <c r="BH1198" s="254" t="str">
        <f>IF(AX1198="","",IF(P1198&lt;&gt;"","",IF(BG1198="CS","OK",IF(VLOOKUP(E1198,カレンダマスタ!$A$5:$D$381,4,FALSE)&gt;0,"",IF(OR(AX1198*24&gt;10.84,AZ1198*24&lt;14.5)=TRUE,"×","OK")))))</f>
        <v/>
      </c>
    </row>
    <row r="1199" spans="2:60">
      <c r="B1199" s="111"/>
      <c r="C1199" s="385" t="str">
        <f>IF(STEP!C1199&lt;&gt;"",STEP!C1199,"")</f>
        <v/>
      </c>
      <c r="D1199" s="386" t="str">
        <f>IF(STEP!D1199&lt;&gt;"",STEP!D1199,"")</f>
        <v/>
      </c>
      <c r="E1199" s="387" t="str">
        <f>IF(STEP!E1199&lt;&gt;"",STEP!E1199,"")</f>
        <v/>
      </c>
      <c r="F1199" s="256"/>
      <c r="G1199" s="257"/>
      <c r="H1199" s="254"/>
      <c r="I1199" s="254"/>
      <c r="J1199" s="254"/>
      <c r="K1199" s="254"/>
      <c r="L1199" s="254"/>
      <c r="M1199" s="254"/>
      <c r="N1199" s="254"/>
      <c r="O1199" s="254"/>
      <c r="P1199" s="254"/>
      <c r="Q1199" s="254"/>
      <c r="R1199" s="254"/>
      <c r="S1199" s="254"/>
      <c r="T1199" s="254"/>
      <c r="U1199" s="254"/>
      <c r="V1199" s="254"/>
      <c r="W1199" s="254"/>
      <c r="X1199" s="254"/>
      <c r="Y1199" s="254"/>
      <c r="Z1199" s="254"/>
      <c r="AA1199" s="254"/>
      <c r="AB1199" s="254"/>
      <c r="AC1199" s="254"/>
      <c r="AD1199" s="254"/>
      <c r="AE1199" s="255"/>
      <c r="AF1199" s="255"/>
      <c r="AG1199" s="255"/>
      <c r="AH1199" s="255"/>
      <c r="AI1199" s="255"/>
      <c r="AJ1199" s="255"/>
      <c r="AK1199" s="255"/>
      <c r="AL1199" s="255"/>
      <c r="AM1199" s="255"/>
      <c r="AN1199" s="255"/>
      <c r="AO1199" s="254"/>
      <c r="AP1199" s="254"/>
      <c r="AQ1199" s="254"/>
      <c r="AR1199" s="254"/>
      <c r="AS1199" s="254"/>
      <c r="AT1199" s="254"/>
      <c r="AU1199" s="254"/>
      <c r="AW1199" s="283" t="str">
        <f t="shared" si="140"/>
        <v/>
      </c>
      <c r="AX1199" s="283" t="str">
        <f t="shared" si="135"/>
        <v/>
      </c>
      <c r="AY1199" s="283" t="str">
        <f t="shared" si="141"/>
        <v/>
      </c>
      <c r="AZ1199" s="283" t="str">
        <f t="shared" si="142"/>
        <v/>
      </c>
      <c r="BA1199" s="283" t="str">
        <f t="shared" si="143"/>
        <v/>
      </c>
      <c r="BD1199" s="254" t="str">
        <f>IF(W1199="","",IF(F1199="休日",AW1199,IF(F1199="法休",AW1199,VLOOKUP(F1199,カレンダマスタ!$Q$56:$R$69,2,FALSE))))</f>
        <v/>
      </c>
      <c r="BG1199" s="254" t="str">
        <f t="shared" si="139"/>
        <v/>
      </c>
      <c r="BH1199" s="254" t="str">
        <f>IF(AX1199="","",IF(P1199&lt;&gt;"","",IF(BG1199="CS","OK",IF(VLOOKUP(E1199,カレンダマスタ!$A$5:$D$381,4,FALSE)&gt;0,"",IF(OR(AX1199*24&gt;10.84,AZ1199*24&lt;14.5)=TRUE,"×","OK")))))</f>
        <v/>
      </c>
    </row>
    <row r="1200" spans="2:60">
      <c r="B1200" s="111"/>
      <c r="C1200" s="385" t="str">
        <f>IF(STEP!C1200&lt;&gt;"",STEP!C1200,"")</f>
        <v/>
      </c>
      <c r="D1200" s="386" t="str">
        <f>IF(STEP!D1200&lt;&gt;"",STEP!D1200,"")</f>
        <v/>
      </c>
      <c r="E1200" s="387" t="str">
        <f>IF(STEP!E1200&lt;&gt;"",STEP!E1200,"")</f>
        <v/>
      </c>
      <c r="F1200" s="256"/>
      <c r="G1200" s="257"/>
      <c r="H1200" s="254"/>
      <c r="I1200" s="254"/>
      <c r="J1200" s="254"/>
      <c r="K1200" s="254"/>
      <c r="L1200" s="254"/>
      <c r="M1200" s="254"/>
      <c r="N1200" s="254"/>
      <c r="O1200" s="254"/>
      <c r="P1200" s="254"/>
      <c r="Q1200" s="254"/>
      <c r="R1200" s="254"/>
      <c r="S1200" s="254"/>
      <c r="T1200" s="254"/>
      <c r="U1200" s="254"/>
      <c r="V1200" s="254"/>
      <c r="W1200" s="254"/>
      <c r="X1200" s="254"/>
      <c r="Y1200" s="254"/>
      <c r="Z1200" s="254"/>
      <c r="AA1200" s="254"/>
      <c r="AB1200" s="254"/>
      <c r="AC1200" s="254"/>
      <c r="AD1200" s="254"/>
      <c r="AE1200" s="255"/>
      <c r="AF1200" s="255"/>
      <c r="AG1200" s="255"/>
      <c r="AH1200" s="255"/>
      <c r="AI1200" s="255"/>
      <c r="AJ1200" s="255"/>
      <c r="AK1200" s="255"/>
      <c r="AL1200" s="255"/>
      <c r="AM1200" s="255"/>
      <c r="AN1200" s="255"/>
      <c r="AO1200" s="254"/>
      <c r="AP1200" s="254"/>
      <c r="AQ1200" s="254"/>
      <c r="AR1200" s="254"/>
      <c r="AS1200" s="254"/>
      <c r="AT1200" s="254"/>
      <c r="AU1200" s="254"/>
      <c r="AW1200" s="283" t="str">
        <f t="shared" si="140"/>
        <v/>
      </c>
      <c r="AX1200" s="283" t="str">
        <f t="shared" ref="AX1200:AX1260" si="144">IF(W1200&lt;&gt;"",IF(W1200&lt;&gt;"",IF(OR(K1200="早出",AND(BD1200&lt;AW1200,K1200&lt;&gt;"有償遅刻")),AW1200,BD1200),""),"")</f>
        <v/>
      </c>
      <c r="AY1200" s="283" t="str">
        <f t="shared" si="141"/>
        <v/>
      </c>
      <c r="AZ1200" s="283" t="str">
        <f t="shared" si="142"/>
        <v/>
      </c>
      <c r="BA1200" s="283" t="str">
        <f t="shared" si="143"/>
        <v/>
      </c>
      <c r="BD1200" s="254" t="str">
        <f>IF(W1200="","",IF(F1200="休日",AW1200,IF(F1200="法休",AW1200,VLOOKUP(F1200,カレンダマスタ!$Q$56:$R$69,2,FALSE))))</f>
        <v/>
      </c>
      <c r="BG1200" s="254" t="str">
        <f t="shared" si="139"/>
        <v/>
      </c>
      <c r="BH1200" s="254" t="str">
        <f>IF(AX1200="","",IF(P1200&lt;&gt;"","",IF(BG1200="CS","OK",IF(VLOOKUP(E1200,カレンダマスタ!$A$5:$D$381,4,FALSE)&gt;0,"",IF(OR(AX1200*24&gt;10.84,AZ1200*24&lt;14.5)=TRUE,"×","OK")))))</f>
        <v/>
      </c>
    </row>
    <row r="1201" spans="2:60">
      <c r="B1201" s="111"/>
      <c r="C1201" s="388" t="str">
        <f>IF(STEP!C1201&lt;&gt;"",STEP!C1201,"")</f>
        <v/>
      </c>
      <c r="D1201" s="389" t="str">
        <f>IF(STEP!D1201&lt;&gt;"",STEP!D1201,"")</f>
        <v/>
      </c>
      <c r="E1201" s="390" t="str">
        <f>IF(STEP!E1201&lt;&gt;"",STEP!E1201,"")</f>
        <v/>
      </c>
      <c r="F1201" s="259"/>
      <c r="G1201" s="266"/>
      <c r="H1201" s="260"/>
      <c r="I1201" s="260"/>
      <c r="J1201" s="260"/>
      <c r="K1201" s="260"/>
      <c r="L1201" s="260"/>
      <c r="M1201" s="260"/>
      <c r="N1201" s="260"/>
      <c r="O1201" s="260"/>
      <c r="P1201" s="260"/>
      <c r="Q1201" s="260"/>
      <c r="R1201" s="260"/>
      <c r="S1201" s="260"/>
      <c r="T1201" s="260"/>
      <c r="U1201" s="260"/>
      <c r="V1201" s="260"/>
      <c r="W1201" s="260"/>
      <c r="X1201" s="260"/>
      <c r="Y1201" s="260"/>
      <c r="Z1201" s="260"/>
      <c r="AA1201" s="260"/>
      <c r="AB1201" s="260"/>
      <c r="AC1201" s="260"/>
      <c r="AD1201" s="260"/>
      <c r="AE1201" s="261"/>
      <c r="AF1201" s="261"/>
      <c r="AG1201" s="261"/>
      <c r="AH1201" s="261"/>
      <c r="AI1201" s="261"/>
      <c r="AJ1201" s="261"/>
      <c r="AK1201" s="261"/>
      <c r="AL1201" s="261"/>
      <c r="AM1201" s="261"/>
      <c r="AN1201" s="261"/>
      <c r="AO1201" s="260"/>
      <c r="AP1201" s="260"/>
      <c r="AQ1201" s="260"/>
      <c r="AR1201" s="260"/>
      <c r="AS1201" s="260"/>
      <c r="AT1201" s="260"/>
      <c r="AU1201" s="260"/>
      <c r="AW1201" s="284" t="str">
        <f t="shared" si="140"/>
        <v/>
      </c>
      <c r="AX1201" s="284" t="str">
        <f t="shared" si="144"/>
        <v/>
      </c>
      <c r="AY1201" s="284" t="str">
        <f t="shared" si="141"/>
        <v/>
      </c>
      <c r="AZ1201" s="284" t="str">
        <f t="shared" si="142"/>
        <v/>
      </c>
      <c r="BA1201" s="284" t="str">
        <f t="shared" si="143"/>
        <v/>
      </c>
      <c r="BD1201" s="260" t="str">
        <f>IF(W1201="","",IF(F1201="休日",AW1201,IF(F1201="法休",AW1201,VLOOKUP(F1201,カレンダマスタ!$Q$56:$R$69,2,FALSE))))</f>
        <v/>
      </c>
      <c r="BG1201" s="260" t="str">
        <f t="shared" ref="BG1201:BG1260" si="145">BG1200</f>
        <v/>
      </c>
      <c r="BH1201" s="260" t="str">
        <f>IF(AX1201="","",IF(P1201&lt;&gt;"","",IF(BG1201="CS","OK",IF(VLOOKUP(E1201,カレンダマスタ!$A$5:$D$381,4,FALSE)&gt;0,"",IF(OR(AX1201*24&gt;10.84,AZ1201*24&lt;14.5)=TRUE,"×","OK")))))</f>
        <v/>
      </c>
    </row>
    <row r="1202" spans="2:60">
      <c r="B1202" s="111"/>
      <c r="C1202" s="391" t="str">
        <f>IF(STEP!C1202&lt;&gt;"",STEP!C1202,"")</f>
        <v/>
      </c>
      <c r="D1202" s="392" t="str">
        <f>IF(STEP!D1202&lt;&gt;"",STEP!D1202,"")</f>
        <v/>
      </c>
      <c r="E1202" s="393" t="str">
        <f>IF(STEP!E1202&lt;&gt;"",STEP!E1202,"")</f>
        <v/>
      </c>
      <c r="F1202" s="263"/>
      <c r="G1202" s="267"/>
      <c r="H1202" s="264"/>
      <c r="I1202" s="264"/>
      <c r="J1202" s="264"/>
      <c r="K1202" s="264"/>
      <c r="L1202" s="264"/>
      <c r="M1202" s="264"/>
      <c r="N1202" s="264"/>
      <c r="O1202" s="264"/>
      <c r="P1202" s="264"/>
      <c r="Q1202" s="264"/>
      <c r="R1202" s="264"/>
      <c r="S1202" s="264"/>
      <c r="T1202" s="264"/>
      <c r="U1202" s="264"/>
      <c r="V1202" s="264"/>
      <c r="W1202" s="264"/>
      <c r="X1202" s="264"/>
      <c r="Y1202" s="264"/>
      <c r="Z1202" s="264"/>
      <c r="AA1202" s="264"/>
      <c r="AB1202" s="264"/>
      <c r="AC1202" s="264"/>
      <c r="AD1202" s="264"/>
      <c r="AE1202" s="265"/>
      <c r="AF1202" s="265"/>
      <c r="AG1202" s="265"/>
      <c r="AH1202" s="265"/>
      <c r="AI1202" s="265"/>
      <c r="AJ1202" s="265"/>
      <c r="AK1202" s="265"/>
      <c r="AL1202" s="265"/>
      <c r="AM1202" s="265"/>
      <c r="AN1202" s="265"/>
      <c r="AO1202" s="264"/>
      <c r="AP1202" s="264"/>
      <c r="AQ1202" s="264"/>
      <c r="AR1202" s="264"/>
      <c r="AS1202" s="264"/>
      <c r="AT1202" s="264"/>
      <c r="AU1202" s="264"/>
      <c r="AW1202" s="285" t="str">
        <f t="shared" si="140"/>
        <v/>
      </c>
      <c r="AX1202" s="285" t="str">
        <f t="shared" si="144"/>
        <v/>
      </c>
      <c r="AY1202" s="285" t="str">
        <f t="shared" si="141"/>
        <v/>
      </c>
      <c r="AZ1202" s="285" t="str">
        <f t="shared" si="142"/>
        <v/>
      </c>
      <c r="BA1202" s="285" t="str">
        <f t="shared" si="143"/>
        <v/>
      </c>
      <c r="BD1202" s="264" t="str">
        <f>IF(W1202="","",IF(F1202="休日",AW1202,IF(F1202="法休",AW1202,VLOOKUP(F1202,カレンダマスタ!$Q$56:$R$69,2,FALSE))))</f>
        <v/>
      </c>
      <c r="BG1202" s="264" t="str">
        <f t="shared" si="145"/>
        <v/>
      </c>
      <c r="BH1202" s="264" t="str">
        <f>IF(AX1202="","",IF(P1202&lt;&gt;"","",IF(BG1202="CS","OK",IF(VLOOKUP(E1202,カレンダマスタ!$A$5:$D$381,4,FALSE)&gt;0,"",IF(OR(AX1202*24&gt;10.84,AZ1202*24&lt;14.5)=TRUE,"×","OK")))))</f>
        <v/>
      </c>
    </row>
    <row r="1203" spans="2:60">
      <c r="B1203" s="111"/>
      <c r="C1203" s="385" t="str">
        <f>IF(STEP!C1203&lt;&gt;"",STEP!C1203,"")</f>
        <v/>
      </c>
      <c r="D1203" s="386" t="str">
        <f>IF(STEP!D1203&lt;&gt;"",STEP!D1203,"")</f>
        <v/>
      </c>
      <c r="E1203" s="387" t="str">
        <f>IF(STEP!E1203&lt;&gt;"",STEP!E1203,"")</f>
        <v/>
      </c>
      <c r="F1203" s="253"/>
      <c r="G1203" s="252"/>
      <c r="H1203" s="254"/>
      <c r="I1203" s="254"/>
      <c r="J1203" s="254"/>
      <c r="K1203" s="254"/>
      <c r="L1203" s="254"/>
      <c r="M1203" s="254"/>
      <c r="N1203" s="254"/>
      <c r="O1203" s="254"/>
      <c r="P1203" s="254"/>
      <c r="Q1203" s="254"/>
      <c r="R1203" s="254"/>
      <c r="S1203" s="254"/>
      <c r="T1203" s="254"/>
      <c r="U1203" s="254"/>
      <c r="V1203" s="254"/>
      <c r="W1203" s="254"/>
      <c r="X1203" s="254"/>
      <c r="Y1203" s="254"/>
      <c r="Z1203" s="254"/>
      <c r="AA1203" s="254"/>
      <c r="AB1203" s="254"/>
      <c r="AC1203" s="254"/>
      <c r="AD1203" s="254"/>
      <c r="AE1203" s="255"/>
      <c r="AF1203" s="255"/>
      <c r="AG1203" s="255"/>
      <c r="AH1203" s="255"/>
      <c r="AI1203" s="255"/>
      <c r="AJ1203" s="255"/>
      <c r="AK1203" s="255"/>
      <c r="AL1203" s="255"/>
      <c r="AM1203" s="255"/>
      <c r="AN1203" s="255"/>
      <c r="AO1203" s="254"/>
      <c r="AP1203" s="254"/>
      <c r="AQ1203" s="254"/>
      <c r="AR1203" s="254"/>
      <c r="AS1203" s="254"/>
      <c r="AT1203" s="254"/>
      <c r="AU1203" s="254"/>
      <c r="AW1203" s="283" t="str">
        <f t="shared" si="140"/>
        <v/>
      </c>
      <c r="AX1203" s="283" t="str">
        <f t="shared" si="144"/>
        <v/>
      </c>
      <c r="AY1203" s="283" t="str">
        <f t="shared" si="141"/>
        <v/>
      </c>
      <c r="AZ1203" s="283" t="str">
        <f t="shared" si="142"/>
        <v/>
      </c>
      <c r="BA1203" s="283" t="str">
        <f t="shared" si="143"/>
        <v/>
      </c>
      <c r="BD1203" s="254" t="str">
        <f>IF(W1203="","",IF(F1203="休日",AW1203,IF(F1203="法休",AW1203,VLOOKUP(F1203,カレンダマスタ!$Q$56:$R$69,2,FALSE))))</f>
        <v/>
      </c>
      <c r="BG1203" s="503" t="str">
        <f t="shared" si="145"/>
        <v/>
      </c>
      <c r="BH1203" s="503" t="str">
        <f>IF(AX1203="","",IF(P1203&lt;&gt;"","",IF(BG1203="CS","OK",IF(VLOOKUP(E1203,カレンダマスタ!$A$5:$D$381,4,FALSE)&gt;0,"",IF(OR(AX1203*24&gt;10.84,AZ1203*24&lt;14.5)=TRUE,"×","OK")))))</f>
        <v/>
      </c>
    </row>
    <row r="1204" spans="2:60">
      <c r="B1204" s="111"/>
      <c r="C1204" s="385" t="str">
        <f>IF(STEP!C1204&lt;&gt;"",STEP!C1204,"")</f>
        <v/>
      </c>
      <c r="D1204" s="386" t="str">
        <f>IF(STEP!D1204&lt;&gt;"",STEP!D1204,"")</f>
        <v/>
      </c>
      <c r="E1204" s="387" t="str">
        <f>IF(STEP!E1204&lt;&gt;"",STEP!E1204,"")</f>
        <v/>
      </c>
      <c r="F1204" s="253"/>
      <c r="G1204" s="252"/>
      <c r="H1204" s="254"/>
      <c r="I1204" s="254"/>
      <c r="J1204" s="254"/>
      <c r="K1204" s="254"/>
      <c r="L1204" s="254"/>
      <c r="M1204" s="254"/>
      <c r="N1204" s="254"/>
      <c r="O1204" s="254"/>
      <c r="P1204" s="254"/>
      <c r="Q1204" s="254"/>
      <c r="R1204" s="254"/>
      <c r="S1204" s="254"/>
      <c r="T1204" s="254"/>
      <c r="U1204" s="254"/>
      <c r="V1204" s="254"/>
      <c r="W1204" s="254"/>
      <c r="X1204" s="254"/>
      <c r="Y1204" s="254"/>
      <c r="Z1204" s="254"/>
      <c r="AA1204" s="254"/>
      <c r="AB1204" s="254"/>
      <c r="AC1204" s="254"/>
      <c r="AD1204" s="254"/>
      <c r="AE1204" s="255"/>
      <c r="AF1204" s="255"/>
      <c r="AG1204" s="255"/>
      <c r="AH1204" s="255"/>
      <c r="AI1204" s="255"/>
      <c r="AJ1204" s="255"/>
      <c r="AK1204" s="255"/>
      <c r="AL1204" s="255"/>
      <c r="AM1204" s="255"/>
      <c r="AN1204" s="255"/>
      <c r="AO1204" s="254"/>
      <c r="AP1204" s="254"/>
      <c r="AQ1204" s="254"/>
      <c r="AR1204" s="254"/>
      <c r="AS1204" s="254"/>
      <c r="AT1204" s="254"/>
      <c r="AU1204" s="254"/>
      <c r="AW1204" s="283" t="str">
        <f t="shared" si="140"/>
        <v/>
      </c>
      <c r="AX1204" s="283" t="str">
        <f t="shared" si="144"/>
        <v/>
      </c>
      <c r="AY1204" s="283" t="str">
        <f t="shared" si="141"/>
        <v/>
      </c>
      <c r="AZ1204" s="283" t="str">
        <f t="shared" si="142"/>
        <v/>
      </c>
      <c r="BA1204" s="283" t="str">
        <f t="shared" si="143"/>
        <v/>
      </c>
      <c r="BD1204" s="254" t="str">
        <f>IF(W1204="","",IF(F1204="休日",AW1204,IF(F1204="法休",AW1204,VLOOKUP(F1204,カレンダマスタ!$Q$56:$R$69,2,FALSE))))</f>
        <v/>
      </c>
      <c r="BG1204" s="254" t="str">
        <f t="shared" si="145"/>
        <v/>
      </c>
      <c r="BH1204" s="254" t="str">
        <f>IF(AX1204="","",IF(P1204&lt;&gt;"","",IF(BG1204="CS","OK",IF(VLOOKUP(E1204,カレンダマスタ!$A$5:$D$381,4,FALSE)&gt;0,"",IF(OR(AX1204*24&gt;10.84,AZ1204*24&lt;14.5)=TRUE,"×","OK")))))</f>
        <v/>
      </c>
    </row>
    <row r="1205" spans="2:60">
      <c r="B1205" s="111"/>
      <c r="C1205" s="385" t="str">
        <f>IF(STEP!C1205&lt;&gt;"",STEP!C1205,"")</f>
        <v/>
      </c>
      <c r="D1205" s="386" t="str">
        <f>IF(STEP!D1205&lt;&gt;"",STEP!D1205,"")</f>
        <v/>
      </c>
      <c r="E1205" s="387" t="str">
        <f>IF(STEP!E1205&lt;&gt;"",STEP!E1205,"")</f>
        <v/>
      </c>
      <c r="F1205" s="253"/>
      <c r="G1205" s="252"/>
      <c r="H1205" s="254"/>
      <c r="I1205" s="254"/>
      <c r="J1205" s="254"/>
      <c r="K1205" s="254"/>
      <c r="L1205" s="254"/>
      <c r="M1205" s="254"/>
      <c r="N1205" s="254"/>
      <c r="O1205" s="254"/>
      <c r="P1205" s="254"/>
      <c r="Q1205" s="254"/>
      <c r="R1205" s="254"/>
      <c r="S1205" s="254"/>
      <c r="T1205" s="254"/>
      <c r="U1205" s="254"/>
      <c r="V1205" s="254"/>
      <c r="W1205" s="254"/>
      <c r="X1205" s="254"/>
      <c r="Y1205" s="254"/>
      <c r="Z1205" s="254"/>
      <c r="AA1205" s="254"/>
      <c r="AB1205" s="254"/>
      <c r="AC1205" s="254"/>
      <c r="AD1205" s="254"/>
      <c r="AE1205" s="255"/>
      <c r="AF1205" s="255"/>
      <c r="AG1205" s="255"/>
      <c r="AH1205" s="255"/>
      <c r="AI1205" s="255"/>
      <c r="AJ1205" s="255"/>
      <c r="AK1205" s="255"/>
      <c r="AL1205" s="255"/>
      <c r="AM1205" s="255"/>
      <c r="AN1205" s="255"/>
      <c r="AO1205" s="254"/>
      <c r="AP1205" s="254"/>
      <c r="AQ1205" s="254"/>
      <c r="AR1205" s="254"/>
      <c r="AS1205" s="254"/>
      <c r="AT1205" s="254"/>
      <c r="AU1205" s="254"/>
      <c r="AW1205" s="283" t="str">
        <f t="shared" si="140"/>
        <v/>
      </c>
      <c r="AX1205" s="283" t="str">
        <f t="shared" si="144"/>
        <v/>
      </c>
      <c r="AY1205" s="283" t="str">
        <f t="shared" si="141"/>
        <v/>
      </c>
      <c r="AZ1205" s="283" t="str">
        <f t="shared" si="142"/>
        <v/>
      </c>
      <c r="BA1205" s="283" t="str">
        <f t="shared" si="143"/>
        <v/>
      </c>
      <c r="BD1205" s="254" t="str">
        <f>IF(W1205="","",IF(F1205="休日",AW1205,IF(F1205="法休",AW1205,VLOOKUP(F1205,カレンダマスタ!$Q$56:$R$69,2,FALSE))))</f>
        <v/>
      </c>
      <c r="BG1205" s="254" t="str">
        <f t="shared" si="145"/>
        <v/>
      </c>
      <c r="BH1205" s="254" t="str">
        <f>IF(AX1205="","",IF(P1205&lt;&gt;"","",IF(BG1205="CS","OK",IF(VLOOKUP(E1205,カレンダマスタ!$A$5:$D$381,4,FALSE)&gt;0,"",IF(OR(AX1205*24&gt;10.84,AZ1205*24&lt;14.5)=TRUE,"×","OK")))))</f>
        <v/>
      </c>
    </row>
    <row r="1206" spans="2:60">
      <c r="B1206" s="111"/>
      <c r="C1206" s="385" t="str">
        <f>IF(STEP!C1206&lt;&gt;"",STEP!C1206,"")</f>
        <v/>
      </c>
      <c r="D1206" s="386" t="str">
        <f>IF(STEP!D1206&lt;&gt;"",STEP!D1206,"")</f>
        <v/>
      </c>
      <c r="E1206" s="387" t="str">
        <f>IF(STEP!E1206&lt;&gt;"",STEP!E1206,"")</f>
        <v/>
      </c>
      <c r="F1206" s="256"/>
      <c r="G1206" s="257"/>
      <c r="H1206" s="254"/>
      <c r="I1206" s="254"/>
      <c r="J1206" s="254"/>
      <c r="K1206" s="254"/>
      <c r="L1206" s="254"/>
      <c r="M1206" s="254"/>
      <c r="N1206" s="254"/>
      <c r="O1206" s="254"/>
      <c r="P1206" s="254"/>
      <c r="Q1206" s="254"/>
      <c r="R1206" s="254"/>
      <c r="S1206" s="254"/>
      <c r="T1206" s="254"/>
      <c r="U1206" s="254"/>
      <c r="V1206" s="254"/>
      <c r="W1206" s="254"/>
      <c r="X1206" s="254"/>
      <c r="Y1206" s="254"/>
      <c r="Z1206" s="254"/>
      <c r="AA1206" s="254"/>
      <c r="AB1206" s="254"/>
      <c r="AC1206" s="254"/>
      <c r="AD1206" s="254"/>
      <c r="AE1206" s="255"/>
      <c r="AF1206" s="255"/>
      <c r="AG1206" s="255"/>
      <c r="AH1206" s="255"/>
      <c r="AI1206" s="255"/>
      <c r="AJ1206" s="255"/>
      <c r="AK1206" s="255"/>
      <c r="AL1206" s="255"/>
      <c r="AM1206" s="255"/>
      <c r="AN1206" s="255"/>
      <c r="AO1206" s="254"/>
      <c r="AP1206" s="254"/>
      <c r="AQ1206" s="254"/>
      <c r="AR1206" s="254"/>
      <c r="AS1206" s="254"/>
      <c r="AT1206" s="254"/>
      <c r="AU1206" s="254"/>
      <c r="AW1206" s="283" t="str">
        <f t="shared" si="140"/>
        <v/>
      </c>
      <c r="AX1206" s="283" t="str">
        <f t="shared" si="144"/>
        <v/>
      </c>
      <c r="AY1206" s="283" t="str">
        <f t="shared" si="141"/>
        <v/>
      </c>
      <c r="AZ1206" s="283" t="str">
        <f t="shared" si="142"/>
        <v/>
      </c>
      <c r="BA1206" s="283" t="str">
        <f t="shared" si="143"/>
        <v/>
      </c>
      <c r="BD1206" s="254" t="str">
        <f>IF(W1206="","",IF(F1206="休日",AW1206,IF(F1206="法休",AW1206,VLOOKUP(F1206,カレンダマスタ!$Q$56:$R$69,2,FALSE))))</f>
        <v/>
      </c>
      <c r="BG1206" s="254" t="str">
        <f t="shared" si="145"/>
        <v/>
      </c>
      <c r="BH1206" s="254" t="str">
        <f>IF(AX1206="","",IF(P1206&lt;&gt;"","",IF(BG1206="CS","OK",IF(VLOOKUP(E1206,カレンダマスタ!$A$5:$D$381,4,FALSE)&gt;0,"",IF(OR(AX1206*24&gt;10.84,AZ1206*24&lt;14.5)=TRUE,"×","OK")))))</f>
        <v/>
      </c>
    </row>
    <row r="1207" spans="2:60">
      <c r="B1207" s="111"/>
      <c r="C1207" s="385" t="str">
        <f>IF(STEP!C1207&lt;&gt;"",STEP!C1207,"")</f>
        <v/>
      </c>
      <c r="D1207" s="386" t="str">
        <f>IF(STEP!D1207&lt;&gt;"",STEP!D1207,"")</f>
        <v/>
      </c>
      <c r="E1207" s="387" t="str">
        <f>IF(STEP!E1207&lt;&gt;"",STEP!E1207,"")</f>
        <v/>
      </c>
      <c r="F1207" s="256"/>
      <c r="G1207" s="257"/>
      <c r="H1207" s="254"/>
      <c r="I1207" s="254"/>
      <c r="J1207" s="254"/>
      <c r="K1207" s="254"/>
      <c r="L1207" s="254"/>
      <c r="M1207" s="254"/>
      <c r="N1207" s="254"/>
      <c r="O1207" s="254"/>
      <c r="P1207" s="254"/>
      <c r="Q1207" s="254"/>
      <c r="R1207" s="254"/>
      <c r="S1207" s="254"/>
      <c r="T1207" s="254"/>
      <c r="U1207" s="254"/>
      <c r="V1207" s="254"/>
      <c r="W1207" s="254"/>
      <c r="X1207" s="254"/>
      <c r="Y1207" s="254"/>
      <c r="Z1207" s="254"/>
      <c r="AA1207" s="254"/>
      <c r="AB1207" s="254"/>
      <c r="AC1207" s="254"/>
      <c r="AD1207" s="254"/>
      <c r="AE1207" s="255"/>
      <c r="AF1207" s="255"/>
      <c r="AG1207" s="255"/>
      <c r="AH1207" s="255"/>
      <c r="AI1207" s="255"/>
      <c r="AJ1207" s="255"/>
      <c r="AK1207" s="255"/>
      <c r="AL1207" s="255"/>
      <c r="AM1207" s="255"/>
      <c r="AN1207" s="255"/>
      <c r="AO1207" s="254"/>
      <c r="AP1207" s="254"/>
      <c r="AQ1207" s="254"/>
      <c r="AR1207" s="254"/>
      <c r="AS1207" s="254"/>
      <c r="AT1207" s="254"/>
      <c r="AU1207" s="254"/>
      <c r="AW1207" s="283" t="str">
        <f t="shared" si="140"/>
        <v/>
      </c>
      <c r="AX1207" s="283" t="str">
        <f t="shared" si="144"/>
        <v/>
      </c>
      <c r="AY1207" s="283" t="str">
        <f t="shared" si="141"/>
        <v/>
      </c>
      <c r="AZ1207" s="283" t="str">
        <f t="shared" si="142"/>
        <v/>
      </c>
      <c r="BA1207" s="283" t="str">
        <f t="shared" si="143"/>
        <v/>
      </c>
      <c r="BD1207" s="254" t="str">
        <f>IF(W1207="","",IF(F1207="休日",AW1207,IF(F1207="法休",AW1207,VLOOKUP(F1207,カレンダマスタ!$Q$56:$R$69,2,FALSE))))</f>
        <v/>
      </c>
      <c r="BG1207" s="254" t="str">
        <f t="shared" si="145"/>
        <v/>
      </c>
      <c r="BH1207" s="254" t="str">
        <f>IF(AX1207="","",IF(P1207&lt;&gt;"","",IF(BG1207="CS","OK",IF(VLOOKUP(E1207,カレンダマスタ!$A$5:$D$381,4,FALSE)&gt;0,"",IF(OR(AX1207*24&gt;10.84,AZ1207*24&lt;14.5)=TRUE,"×","OK")))))</f>
        <v/>
      </c>
    </row>
    <row r="1208" spans="2:60">
      <c r="B1208" s="111"/>
      <c r="C1208" s="388" t="str">
        <f>IF(STEP!C1208&lt;&gt;"",STEP!C1208,"")</f>
        <v/>
      </c>
      <c r="D1208" s="389" t="str">
        <f>IF(STEP!D1208&lt;&gt;"",STEP!D1208,"")</f>
        <v/>
      </c>
      <c r="E1208" s="390" t="str">
        <f>IF(STEP!E1208&lt;&gt;"",STEP!E1208,"")</f>
        <v/>
      </c>
      <c r="F1208" s="259"/>
      <c r="G1208" s="266"/>
      <c r="H1208" s="260"/>
      <c r="I1208" s="260"/>
      <c r="J1208" s="260"/>
      <c r="K1208" s="260"/>
      <c r="L1208" s="260"/>
      <c r="M1208" s="260"/>
      <c r="N1208" s="260"/>
      <c r="O1208" s="260"/>
      <c r="P1208" s="260"/>
      <c r="Q1208" s="260"/>
      <c r="R1208" s="260"/>
      <c r="S1208" s="260"/>
      <c r="T1208" s="260"/>
      <c r="U1208" s="260"/>
      <c r="V1208" s="260"/>
      <c r="W1208" s="260"/>
      <c r="X1208" s="260"/>
      <c r="Y1208" s="260"/>
      <c r="Z1208" s="260"/>
      <c r="AA1208" s="260"/>
      <c r="AB1208" s="260"/>
      <c r="AC1208" s="260"/>
      <c r="AD1208" s="260"/>
      <c r="AE1208" s="261"/>
      <c r="AF1208" s="261"/>
      <c r="AG1208" s="261"/>
      <c r="AH1208" s="261"/>
      <c r="AI1208" s="261"/>
      <c r="AJ1208" s="261"/>
      <c r="AK1208" s="261"/>
      <c r="AL1208" s="261"/>
      <c r="AM1208" s="261"/>
      <c r="AN1208" s="261"/>
      <c r="AO1208" s="260"/>
      <c r="AP1208" s="260"/>
      <c r="AQ1208" s="260"/>
      <c r="AR1208" s="260"/>
      <c r="AS1208" s="260"/>
      <c r="AT1208" s="260"/>
      <c r="AU1208" s="260"/>
      <c r="AW1208" s="284" t="str">
        <f t="shared" si="140"/>
        <v/>
      </c>
      <c r="AX1208" s="284" t="str">
        <f t="shared" si="144"/>
        <v/>
      </c>
      <c r="AY1208" s="284" t="str">
        <f t="shared" si="141"/>
        <v/>
      </c>
      <c r="AZ1208" s="284" t="str">
        <f t="shared" si="142"/>
        <v/>
      </c>
      <c r="BA1208" s="284" t="str">
        <f t="shared" si="143"/>
        <v/>
      </c>
      <c r="BD1208" s="260" t="str">
        <f>IF(W1208="","",IF(F1208="休日",AW1208,IF(F1208="法休",AW1208,VLOOKUP(F1208,カレンダマスタ!$Q$56:$R$69,2,FALSE))))</f>
        <v/>
      </c>
      <c r="BG1208" s="260" t="str">
        <f t="shared" si="145"/>
        <v/>
      </c>
      <c r="BH1208" s="260" t="str">
        <f>IF(AX1208="","",IF(P1208&lt;&gt;"","",IF(BG1208="CS","OK",IF(VLOOKUP(E1208,カレンダマスタ!$A$5:$D$381,4,FALSE)&gt;0,"",IF(OR(AX1208*24&gt;10.84,AZ1208*24&lt;14.5)=TRUE,"×","OK")))))</f>
        <v/>
      </c>
    </row>
    <row r="1209" spans="2:60">
      <c r="B1209" s="111"/>
      <c r="C1209" s="394" t="str">
        <f>IF(STEP!C1209&lt;&gt;"",STEP!C1209,"")</f>
        <v/>
      </c>
      <c r="D1209" s="395" t="str">
        <f>IF(STEP!D1209&lt;&gt;"",STEP!D1209,"")</f>
        <v/>
      </c>
      <c r="E1209" s="396" t="str">
        <f>IF(STEP!E1209&lt;&gt;"",STEP!E1209,"")</f>
        <v/>
      </c>
      <c r="F1209" s="269"/>
      <c r="G1209" s="268"/>
      <c r="H1209" s="270"/>
      <c r="I1209" s="270"/>
      <c r="J1209" s="270"/>
      <c r="K1209" s="270"/>
      <c r="L1209" s="270"/>
      <c r="M1209" s="270"/>
      <c r="N1209" s="270"/>
      <c r="O1209" s="270"/>
      <c r="P1209" s="270"/>
      <c r="Q1209" s="270"/>
      <c r="R1209" s="270"/>
      <c r="S1209" s="270"/>
      <c r="T1209" s="270"/>
      <c r="U1209" s="270"/>
      <c r="V1209" s="270"/>
      <c r="W1209" s="270"/>
      <c r="X1209" s="270"/>
      <c r="Y1209" s="270"/>
      <c r="Z1209" s="270"/>
      <c r="AA1209" s="270"/>
      <c r="AB1209" s="270"/>
      <c r="AC1209" s="270"/>
      <c r="AD1209" s="270"/>
      <c r="AE1209" s="271"/>
      <c r="AF1209" s="271"/>
      <c r="AG1209" s="271"/>
      <c r="AH1209" s="271"/>
      <c r="AI1209" s="271"/>
      <c r="AJ1209" s="271"/>
      <c r="AK1209" s="271"/>
      <c r="AL1209" s="271"/>
      <c r="AM1209" s="271"/>
      <c r="AN1209" s="271"/>
      <c r="AO1209" s="270"/>
      <c r="AP1209" s="270"/>
      <c r="AQ1209" s="270"/>
      <c r="AR1209" s="270"/>
      <c r="AS1209" s="270"/>
      <c r="AT1209" s="270"/>
      <c r="AU1209" s="270"/>
      <c r="AW1209" s="282" t="str">
        <f t="shared" si="140"/>
        <v/>
      </c>
      <c r="AX1209" s="282" t="str">
        <f t="shared" si="144"/>
        <v/>
      </c>
      <c r="AY1209" s="282" t="str">
        <f t="shared" si="141"/>
        <v/>
      </c>
      <c r="AZ1209" s="282" t="str">
        <f t="shared" si="142"/>
        <v/>
      </c>
      <c r="BA1209" s="282" t="str">
        <f t="shared" si="143"/>
        <v/>
      </c>
      <c r="BD1209" s="270" t="str">
        <f>IF(W1209="","",IF(F1209="休日",AW1209,IF(F1209="法休",AW1209,VLOOKUP(F1209,カレンダマスタ!$Q$56:$R$69,2,FALSE))))</f>
        <v/>
      </c>
      <c r="BG1209" s="270" t="str">
        <f t="shared" si="145"/>
        <v/>
      </c>
      <c r="BH1209" s="270" t="str">
        <f>IF(AX1209="","",IF(P1209&lt;&gt;"","",IF(BG1209="CS","OK",IF(VLOOKUP(E1209,カレンダマスタ!$A$5:$D$381,4,FALSE)&gt;0,"",IF(OR(AX1209*24&gt;10.84,AZ1209*24&lt;14.5)=TRUE,"×","OK")))))</f>
        <v/>
      </c>
    </row>
    <row r="1210" spans="2:60">
      <c r="B1210" s="111"/>
      <c r="C1210" s="385" t="str">
        <f>IF(STEP!C1210&lt;&gt;"",STEP!C1210,"")</f>
        <v/>
      </c>
      <c r="D1210" s="386" t="str">
        <f>IF(STEP!D1210&lt;&gt;"",STEP!D1210,"")</f>
        <v/>
      </c>
      <c r="E1210" s="387" t="str">
        <f>IF(STEP!E1210&lt;&gt;"",STEP!E1210,"")</f>
        <v/>
      </c>
      <c r="F1210" s="253"/>
      <c r="G1210" s="252"/>
      <c r="H1210" s="254"/>
      <c r="I1210" s="254"/>
      <c r="J1210" s="254"/>
      <c r="K1210" s="254"/>
      <c r="L1210" s="254"/>
      <c r="M1210" s="254"/>
      <c r="N1210" s="254"/>
      <c r="O1210" s="254"/>
      <c r="P1210" s="254"/>
      <c r="Q1210" s="254"/>
      <c r="R1210" s="254"/>
      <c r="S1210" s="254"/>
      <c r="T1210" s="254"/>
      <c r="U1210" s="254"/>
      <c r="V1210" s="254"/>
      <c r="W1210" s="254"/>
      <c r="X1210" s="254"/>
      <c r="Y1210" s="254"/>
      <c r="Z1210" s="254"/>
      <c r="AA1210" s="254"/>
      <c r="AB1210" s="254"/>
      <c r="AC1210" s="254"/>
      <c r="AD1210" s="254"/>
      <c r="AE1210" s="255"/>
      <c r="AF1210" s="255"/>
      <c r="AG1210" s="255"/>
      <c r="AH1210" s="255"/>
      <c r="AI1210" s="255"/>
      <c r="AJ1210" s="255"/>
      <c r="AK1210" s="255"/>
      <c r="AL1210" s="255"/>
      <c r="AM1210" s="255"/>
      <c r="AN1210" s="255"/>
      <c r="AO1210" s="254"/>
      <c r="AP1210" s="254"/>
      <c r="AQ1210" s="254"/>
      <c r="AR1210" s="254"/>
      <c r="AS1210" s="254"/>
      <c r="AT1210" s="254"/>
      <c r="AU1210" s="254"/>
      <c r="AW1210" s="283" t="str">
        <f t="shared" si="140"/>
        <v/>
      </c>
      <c r="AX1210" s="283" t="str">
        <f t="shared" si="144"/>
        <v/>
      </c>
      <c r="AY1210" s="283" t="str">
        <f t="shared" si="141"/>
        <v/>
      </c>
      <c r="AZ1210" s="283" t="str">
        <f t="shared" si="142"/>
        <v/>
      </c>
      <c r="BA1210" s="283" t="str">
        <f t="shared" si="143"/>
        <v/>
      </c>
      <c r="BD1210" s="254" t="str">
        <f>IF(W1210="","",IF(F1210="休日",AW1210,IF(F1210="法休",AW1210,VLOOKUP(F1210,カレンダマスタ!$Q$56:$R$69,2,FALSE))))</f>
        <v/>
      </c>
      <c r="BG1210" s="254" t="str">
        <f t="shared" si="145"/>
        <v/>
      </c>
      <c r="BH1210" s="254" t="str">
        <f>IF(AX1210="","",IF(P1210&lt;&gt;"","",IF(BG1210="CS","OK",IF(VLOOKUP(E1210,カレンダマスタ!$A$5:$D$381,4,FALSE)&gt;0,"",IF(OR(AX1210*24&gt;10.84,AZ1210*24&lt;14.5)=TRUE,"×","OK")))))</f>
        <v/>
      </c>
    </row>
    <row r="1211" spans="2:60">
      <c r="B1211" s="111"/>
      <c r="C1211" s="397" t="str">
        <f>IF(STEP!C1211&lt;&gt;"",STEP!C1211,"")</f>
        <v/>
      </c>
      <c r="D1211" s="398" t="str">
        <f>IF(STEP!D1211&lt;&gt;"",STEP!D1211,"")</f>
        <v/>
      </c>
      <c r="E1211" s="399" t="str">
        <f>IF(STEP!E1211&lt;&gt;"",STEP!E1211,"")</f>
        <v/>
      </c>
      <c r="F1211" s="273"/>
      <c r="G1211" s="272"/>
      <c r="H1211" s="274"/>
      <c r="I1211" s="274"/>
      <c r="J1211" s="274"/>
      <c r="K1211" s="274"/>
      <c r="L1211" s="274"/>
      <c r="M1211" s="274"/>
      <c r="N1211" s="274"/>
      <c r="O1211" s="274"/>
      <c r="P1211" s="274"/>
      <c r="Q1211" s="274"/>
      <c r="R1211" s="274"/>
      <c r="S1211" s="274"/>
      <c r="T1211" s="274"/>
      <c r="U1211" s="274"/>
      <c r="V1211" s="274"/>
      <c r="W1211" s="274"/>
      <c r="X1211" s="274"/>
      <c r="Y1211" s="274"/>
      <c r="Z1211" s="274"/>
      <c r="AA1211" s="274"/>
      <c r="AB1211" s="274"/>
      <c r="AC1211" s="274"/>
      <c r="AD1211" s="274"/>
      <c r="AE1211" s="275"/>
      <c r="AF1211" s="275"/>
      <c r="AG1211" s="275"/>
      <c r="AH1211" s="275"/>
      <c r="AI1211" s="275"/>
      <c r="AJ1211" s="275"/>
      <c r="AK1211" s="275"/>
      <c r="AL1211" s="275"/>
      <c r="AM1211" s="275"/>
      <c r="AN1211" s="275"/>
      <c r="AO1211" s="274"/>
      <c r="AP1211" s="274"/>
      <c r="AQ1211" s="274"/>
      <c r="AR1211" s="274"/>
      <c r="AS1211" s="274"/>
      <c r="AT1211" s="274"/>
      <c r="AU1211" s="274"/>
      <c r="AW1211" s="286" t="str">
        <f t="shared" si="140"/>
        <v/>
      </c>
      <c r="AX1211" s="286" t="str">
        <f t="shared" si="144"/>
        <v/>
      </c>
      <c r="AY1211" s="286" t="str">
        <f t="shared" si="141"/>
        <v/>
      </c>
      <c r="AZ1211" s="286" t="str">
        <f t="shared" si="142"/>
        <v/>
      </c>
      <c r="BA1211" s="286" t="str">
        <f t="shared" si="143"/>
        <v/>
      </c>
      <c r="BD1211" s="274" t="str">
        <f>IF(W1211="","",IF(F1211="休日",AW1211,IF(F1211="法休",AW1211,VLOOKUP(F1211,カレンダマスタ!$Q$56:$R$69,2,FALSE))))</f>
        <v/>
      </c>
      <c r="BG1211" s="274" t="str">
        <f t="shared" si="145"/>
        <v/>
      </c>
      <c r="BH1211" s="274" t="str">
        <f>IF(AX1211="","",IF(P1211&lt;&gt;"","",IF(BG1211="CS","OK",IF(VLOOKUP(E1211,カレンダマスタ!$A$5:$D$381,4,FALSE)&gt;0,"",IF(OR(AX1211*24&gt;10.84,AZ1211*24&lt;14.5)=TRUE,"×","OK")))))</f>
        <v/>
      </c>
    </row>
    <row r="1212" spans="2:60">
      <c r="B1212" s="111"/>
      <c r="C1212" s="397" t="str">
        <f>IF(STEP!C1212&lt;&gt;"",STEP!C1212,"")</f>
        <v/>
      </c>
      <c r="D1212" s="398" t="str">
        <f>IF(STEP!D1212&lt;&gt;"",STEP!D1212,"")</f>
        <v/>
      </c>
      <c r="E1212" s="399" t="str">
        <f>IF(STEP!E1212&lt;&gt;"",STEP!E1212,"")</f>
        <v/>
      </c>
      <c r="F1212" s="273"/>
      <c r="G1212" s="272"/>
      <c r="H1212" s="274"/>
      <c r="I1212" s="274"/>
      <c r="J1212" s="274"/>
      <c r="K1212" s="274"/>
      <c r="L1212" s="274"/>
      <c r="M1212" s="274"/>
      <c r="N1212" s="274"/>
      <c r="O1212" s="274"/>
      <c r="P1212" s="274"/>
      <c r="Q1212" s="274"/>
      <c r="R1212" s="274"/>
      <c r="S1212" s="274"/>
      <c r="T1212" s="274"/>
      <c r="U1212" s="274"/>
      <c r="V1212" s="274"/>
      <c r="W1212" s="274"/>
      <c r="X1212" s="274"/>
      <c r="Y1212" s="274"/>
      <c r="Z1212" s="274"/>
      <c r="AA1212" s="274"/>
      <c r="AB1212" s="274"/>
      <c r="AC1212" s="274"/>
      <c r="AD1212" s="274"/>
      <c r="AE1212" s="275"/>
      <c r="AF1212" s="275"/>
      <c r="AG1212" s="275"/>
      <c r="AH1212" s="275"/>
      <c r="AI1212" s="275"/>
      <c r="AJ1212" s="275"/>
      <c r="AK1212" s="275"/>
      <c r="AL1212" s="275"/>
      <c r="AM1212" s="275"/>
      <c r="AN1212" s="275"/>
      <c r="AO1212" s="274"/>
      <c r="AP1212" s="274"/>
      <c r="AQ1212" s="274"/>
      <c r="AR1212" s="274"/>
      <c r="AS1212" s="274"/>
      <c r="AT1212" s="274"/>
      <c r="AU1212" s="274"/>
      <c r="AW1212" s="286" t="str">
        <f t="shared" si="140"/>
        <v/>
      </c>
      <c r="AX1212" s="286" t="str">
        <f t="shared" si="144"/>
        <v/>
      </c>
      <c r="AY1212" s="286" t="str">
        <f t="shared" si="141"/>
        <v/>
      </c>
      <c r="AZ1212" s="286" t="str">
        <f t="shared" si="142"/>
        <v/>
      </c>
      <c r="BA1212" s="286" t="str">
        <f t="shared" si="143"/>
        <v/>
      </c>
      <c r="BD1212" s="274" t="str">
        <f>IF(W1212="","",IF(F1212="休日",AW1212,IF(F1212="法休",AW1212,VLOOKUP(F1212,カレンダマスタ!$Q$56:$R$69,2,FALSE))))</f>
        <v/>
      </c>
      <c r="BG1212" s="274" t="str">
        <f t="shared" si="145"/>
        <v/>
      </c>
      <c r="BH1212" s="274" t="str">
        <f>IF(AX1212="","",IF(P1212&lt;&gt;"","",IF(BG1212="CS","OK",IF(VLOOKUP(E1212,カレンダマスタ!$A$5:$D$381,4,FALSE)&gt;0,"",IF(OR(AX1212*24&gt;10.84,AZ1212*24&lt;14.5)=TRUE,"×","OK")))))</f>
        <v/>
      </c>
    </row>
    <row r="1213" spans="2:60">
      <c r="B1213" s="111"/>
      <c r="C1213" s="397" t="str">
        <f>IF(STEP!C1213&lt;&gt;"",STEP!C1213,"")</f>
        <v/>
      </c>
      <c r="D1213" s="398" t="str">
        <f>IF(STEP!D1213&lt;&gt;"",STEP!D1213,"")</f>
        <v/>
      </c>
      <c r="E1213" s="399" t="str">
        <f>IF(STEP!E1213&lt;&gt;"",STEP!E1213,"")</f>
        <v/>
      </c>
      <c r="F1213" s="273"/>
      <c r="G1213" s="272"/>
      <c r="H1213" s="274"/>
      <c r="I1213" s="274"/>
      <c r="J1213" s="274"/>
      <c r="K1213" s="274"/>
      <c r="L1213" s="274"/>
      <c r="M1213" s="274"/>
      <c r="N1213" s="274"/>
      <c r="O1213" s="274"/>
      <c r="P1213" s="274"/>
      <c r="Q1213" s="274"/>
      <c r="R1213" s="274"/>
      <c r="S1213" s="274"/>
      <c r="T1213" s="274"/>
      <c r="U1213" s="274"/>
      <c r="V1213" s="274"/>
      <c r="W1213" s="274"/>
      <c r="X1213" s="274"/>
      <c r="Y1213" s="274"/>
      <c r="Z1213" s="274"/>
      <c r="AA1213" s="274"/>
      <c r="AB1213" s="274"/>
      <c r="AC1213" s="274"/>
      <c r="AD1213" s="274"/>
      <c r="AE1213" s="275"/>
      <c r="AF1213" s="275"/>
      <c r="AG1213" s="275"/>
      <c r="AH1213" s="275"/>
      <c r="AI1213" s="275"/>
      <c r="AJ1213" s="275"/>
      <c r="AK1213" s="275"/>
      <c r="AL1213" s="275"/>
      <c r="AM1213" s="275"/>
      <c r="AN1213" s="275"/>
      <c r="AO1213" s="274"/>
      <c r="AP1213" s="274"/>
      <c r="AQ1213" s="274"/>
      <c r="AR1213" s="274"/>
      <c r="AS1213" s="274"/>
      <c r="AT1213" s="274"/>
      <c r="AU1213" s="274"/>
      <c r="AW1213" s="286" t="str">
        <f t="shared" si="140"/>
        <v/>
      </c>
      <c r="AX1213" s="286" t="str">
        <f t="shared" si="144"/>
        <v/>
      </c>
      <c r="AY1213" s="286" t="str">
        <f t="shared" si="141"/>
        <v/>
      </c>
      <c r="AZ1213" s="286" t="str">
        <f t="shared" si="142"/>
        <v/>
      </c>
      <c r="BA1213" s="286" t="str">
        <f t="shared" si="143"/>
        <v/>
      </c>
      <c r="BD1213" s="274" t="str">
        <f>IF(W1213="","",IF(F1213="休日",AW1213,IF(F1213="法休",AW1213,VLOOKUP(F1213,カレンダマスタ!$Q$56:$R$69,2,FALSE))))</f>
        <v/>
      </c>
      <c r="BG1213" s="274" t="str">
        <f t="shared" si="145"/>
        <v/>
      </c>
      <c r="BH1213" s="274" t="str">
        <f>IF(AX1213="","",IF(P1213&lt;&gt;"","",IF(BG1213="CS","OK",IF(VLOOKUP(E1213,カレンダマスタ!$A$5:$D$381,4,FALSE)&gt;0,"",IF(OR(AX1213*24&gt;10.84,AZ1213*24&lt;14.5)=TRUE,"×","OK")))))</f>
        <v/>
      </c>
    </row>
    <row r="1214" spans="2:60">
      <c r="B1214" s="111"/>
      <c r="C1214" s="397" t="str">
        <f>IF(STEP!C1214&lt;&gt;"",STEP!C1214,"")</f>
        <v/>
      </c>
      <c r="D1214" s="398" t="str">
        <f>IF(STEP!D1214&lt;&gt;"",STEP!D1214,"")</f>
        <v/>
      </c>
      <c r="E1214" s="399" t="str">
        <f>IF(STEP!E1214&lt;&gt;"",STEP!E1214,"")</f>
        <v/>
      </c>
      <c r="F1214" s="273"/>
      <c r="G1214" s="272"/>
      <c r="H1214" s="274"/>
      <c r="I1214" s="274"/>
      <c r="J1214" s="274"/>
      <c r="K1214" s="274"/>
      <c r="L1214" s="274"/>
      <c r="M1214" s="274"/>
      <c r="N1214" s="274"/>
      <c r="O1214" s="274"/>
      <c r="P1214" s="274"/>
      <c r="Q1214" s="274"/>
      <c r="R1214" s="274"/>
      <c r="S1214" s="274"/>
      <c r="T1214" s="274"/>
      <c r="U1214" s="274"/>
      <c r="V1214" s="274"/>
      <c r="W1214" s="274"/>
      <c r="X1214" s="274"/>
      <c r="Y1214" s="274"/>
      <c r="Z1214" s="274"/>
      <c r="AA1214" s="274"/>
      <c r="AB1214" s="274"/>
      <c r="AC1214" s="274"/>
      <c r="AD1214" s="274"/>
      <c r="AE1214" s="275"/>
      <c r="AF1214" s="275"/>
      <c r="AG1214" s="275"/>
      <c r="AH1214" s="275"/>
      <c r="AI1214" s="275"/>
      <c r="AJ1214" s="275"/>
      <c r="AK1214" s="275"/>
      <c r="AL1214" s="275"/>
      <c r="AM1214" s="275"/>
      <c r="AN1214" s="275"/>
      <c r="AO1214" s="274"/>
      <c r="AP1214" s="274"/>
      <c r="AQ1214" s="274"/>
      <c r="AR1214" s="274"/>
      <c r="AS1214" s="274"/>
      <c r="AT1214" s="274"/>
      <c r="AU1214" s="274"/>
      <c r="AW1214" s="286" t="str">
        <f t="shared" si="140"/>
        <v/>
      </c>
      <c r="AX1214" s="286" t="str">
        <f t="shared" si="144"/>
        <v/>
      </c>
      <c r="AY1214" s="286" t="str">
        <f t="shared" si="141"/>
        <v/>
      </c>
      <c r="AZ1214" s="286" t="str">
        <f t="shared" si="142"/>
        <v/>
      </c>
      <c r="BA1214" s="286" t="str">
        <f t="shared" si="143"/>
        <v/>
      </c>
      <c r="BD1214" s="274" t="str">
        <f>IF(W1214="","",IF(F1214="休日",AW1214,IF(F1214="法休",AW1214,VLOOKUP(F1214,カレンダマスタ!$Q$56:$R$69,2,FALSE))))</f>
        <v/>
      </c>
      <c r="BG1214" s="274" t="str">
        <f t="shared" si="145"/>
        <v/>
      </c>
      <c r="BH1214" s="274" t="str">
        <f>IF(AX1214="","",IF(P1214&lt;&gt;"","",IF(BG1214="CS","OK",IF(VLOOKUP(E1214,カレンダマスタ!$A$5:$D$381,4,FALSE)&gt;0,"",IF(OR(AX1214*24&gt;10.84,AZ1214*24&lt;14.5)=TRUE,"×","OK")))))</f>
        <v/>
      </c>
    </row>
    <row r="1215" spans="2:60" ht="13.8" thickBot="1">
      <c r="B1215" s="161"/>
      <c r="C1215" s="400" t="str">
        <f>IF(STEP!C1215&lt;&gt;"",STEP!C1215,"")</f>
        <v/>
      </c>
      <c r="D1215" s="401" t="str">
        <f>IF(STEP!D1215&lt;&gt;"",STEP!D1215,"")</f>
        <v/>
      </c>
      <c r="E1215" s="402" t="str">
        <f>IF(STEP!E1215&lt;&gt;"",STEP!E1215,"")</f>
        <v/>
      </c>
      <c r="F1215" s="277"/>
      <c r="G1215" s="276"/>
      <c r="H1215" s="278"/>
      <c r="I1215" s="278"/>
      <c r="J1215" s="278"/>
      <c r="K1215" s="278"/>
      <c r="L1215" s="278"/>
      <c r="M1215" s="278"/>
      <c r="N1215" s="278"/>
      <c r="O1215" s="278"/>
      <c r="P1215" s="278"/>
      <c r="Q1215" s="278"/>
      <c r="R1215" s="278"/>
      <c r="S1215" s="278"/>
      <c r="T1215" s="278"/>
      <c r="U1215" s="278"/>
      <c r="V1215" s="278"/>
      <c r="W1215" s="278"/>
      <c r="X1215" s="278"/>
      <c r="Y1215" s="278"/>
      <c r="Z1215" s="278"/>
      <c r="AA1215" s="278"/>
      <c r="AB1215" s="278"/>
      <c r="AC1215" s="278"/>
      <c r="AD1215" s="278"/>
      <c r="AE1215" s="279"/>
      <c r="AF1215" s="279"/>
      <c r="AG1215" s="279"/>
      <c r="AH1215" s="279"/>
      <c r="AI1215" s="279"/>
      <c r="AJ1215" s="279"/>
      <c r="AK1215" s="279"/>
      <c r="AL1215" s="279"/>
      <c r="AM1215" s="279"/>
      <c r="AN1215" s="279"/>
      <c r="AO1215" s="278"/>
      <c r="AP1215" s="278"/>
      <c r="AQ1215" s="278"/>
      <c r="AR1215" s="278"/>
      <c r="AS1215" s="278"/>
      <c r="AT1215" s="278"/>
      <c r="AU1215" s="278"/>
      <c r="AW1215" s="287" t="str">
        <f t="shared" si="140"/>
        <v/>
      </c>
      <c r="AX1215" s="287" t="str">
        <f t="shared" si="144"/>
        <v/>
      </c>
      <c r="AY1215" s="287" t="str">
        <f t="shared" si="141"/>
        <v/>
      </c>
      <c r="AZ1215" s="287" t="str">
        <f t="shared" si="142"/>
        <v/>
      </c>
      <c r="BA1215" s="287" t="str">
        <f t="shared" si="143"/>
        <v/>
      </c>
      <c r="BD1215" s="278" t="str">
        <f>IF(W1215="","",IF(F1215="休日",AW1215,IF(F1215="法休",AW1215,VLOOKUP(F1215,カレンダマスタ!$Q$56:$R$69,2,FALSE))))</f>
        <v/>
      </c>
      <c r="BG1215" s="278" t="str">
        <f t="shared" si="145"/>
        <v/>
      </c>
      <c r="BH1215" s="278" t="str">
        <f>IF(AX1215="","",IF(P1215&lt;&gt;"","",IF(BG1215="CS","OK",IF(VLOOKUP(E1215,カレンダマスタ!$A$5:$D$381,4,FALSE)&gt;0,"",IF(OR(AX1215*24&gt;10.84,AZ1215*24&lt;14.5)=TRUE,"×","OK")))))</f>
        <v/>
      </c>
    </row>
    <row r="1216" spans="2:60">
      <c r="B1216" s="323"/>
      <c r="C1216" s="366"/>
      <c r="D1216" s="367"/>
      <c r="E1216" s="368"/>
      <c r="F1216" s="367"/>
      <c r="G1216" s="366"/>
      <c r="H1216" s="369"/>
      <c r="I1216" s="369"/>
      <c r="J1216" s="369"/>
      <c r="K1216" s="369"/>
      <c r="L1216" s="369"/>
      <c r="M1216" s="369"/>
      <c r="N1216" s="369"/>
      <c r="O1216" s="369"/>
      <c r="P1216" s="369"/>
      <c r="Q1216" s="369"/>
      <c r="R1216" s="369"/>
      <c r="S1216" s="369"/>
      <c r="T1216" s="369"/>
      <c r="U1216" s="369"/>
      <c r="V1216" s="369"/>
      <c r="W1216" s="369"/>
      <c r="X1216" s="369"/>
      <c r="Y1216" s="369"/>
      <c r="Z1216" s="369"/>
      <c r="AA1216" s="369"/>
      <c r="AB1216" s="369"/>
      <c r="AC1216" s="369"/>
      <c r="AD1216" s="369"/>
      <c r="AE1216" s="370"/>
      <c r="AF1216" s="370"/>
      <c r="AG1216" s="370"/>
      <c r="AH1216" s="370"/>
      <c r="AI1216" s="370"/>
      <c r="AJ1216" s="370"/>
      <c r="AK1216" s="370"/>
      <c r="AL1216" s="370"/>
      <c r="AM1216" s="370"/>
      <c r="AN1216" s="370"/>
      <c r="AO1216" s="369"/>
      <c r="AP1216" s="369"/>
      <c r="AQ1216" s="369"/>
      <c r="AR1216" s="369"/>
      <c r="AS1216" s="369"/>
      <c r="AT1216" s="369"/>
      <c r="AU1216" s="369"/>
      <c r="AW1216" s="363"/>
      <c r="AX1216" s="363"/>
      <c r="AY1216" s="363"/>
      <c r="AZ1216" s="363"/>
      <c r="BA1216" s="363"/>
      <c r="BD1216" s="369" t="str">
        <f>IF(W1216="","",IF(F1216="休日",AW1216,IF(F1216="法休",AW1216,VLOOKUP(F1216,カレンダマスタ!$Q$56:$R$69,2,FALSE))))</f>
        <v/>
      </c>
      <c r="BG1216" s="369"/>
      <c r="BH1216" s="369"/>
    </row>
    <row r="1217" spans="2:60">
      <c r="B1217" s="323"/>
      <c r="C1217" s="371"/>
      <c r="D1217" s="372"/>
      <c r="E1217" s="373"/>
      <c r="F1217" s="372"/>
      <c r="G1217" s="371"/>
      <c r="H1217" s="374"/>
      <c r="I1217" s="374"/>
      <c r="J1217" s="374"/>
      <c r="K1217" s="374"/>
      <c r="L1217" s="374"/>
      <c r="M1217" s="374"/>
      <c r="N1217" s="374"/>
      <c r="O1217" s="374"/>
      <c r="P1217" s="374"/>
      <c r="Q1217" s="374"/>
      <c r="R1217" s="374"/>
      <c r="S1217" s="374"/>
      <c r="T1217" s="374"/>
      <c r="U1217" s="374"/>
      <c r="V1217" s="374"/>
      <c r="W1217" s="374"/>
      <c r="X1217" s="374"/>
      <c r="Y1217" s="374"/>
      <c r="Z1217" s="374"/>
      <c r="AA1217" s="374"/>
      <c r="AB1217" s="374"/>
      <c r="AC1217" s="374"/>
      <c r="AD1217" s="374"/>
      <c r="AE1217" s="375"/>
      <c r="AF1217" s="375"/>
      <c r="AG1217" s="375"/>
      <c r="AH1217" s="375"/>
      <c r="AI1217" s="375"/>
      <c r="AJ1217" s="375"/>
      <c r="AK1217" s="375"/>
      <c r="AL1217" s="375"/>
      <c r="AM1217" s="375"/>
      <c r="AN1217" s="375"/>
      <c r="AO1217" s="374"/>
      <c r="AP1217" s="374"/>
      <c r="AQ1217" s="374"/>
      <c r="AR1217" s="374"/>
      <c r="AS1217" s="374"/>
      <c r="AT1217" s="374"/>
      <c r="AU1217" s="374"/>
      <c r="AW1217" s="363"/>
      <c r="AX1217" s="363"/>
      <c r="AY1217" s="363"/>
      <c r="AZ1217" s="363"/>
      <c r="BA1217" s="363"/>
      <c r="BD1217" s="374" t="str">
        <f>IF(W1217="","",IF(F1217="休日",AW1217,IF(F1217="法休",AW1217,VLOOKUP(F1217,カレンダマスタ!$Q$56:$R$69,2,FALSE))))</f>
        <v/>
      </c>
      <c r="BG1217" s="374"/>
      <c r="BH1217" s="374"/>
    </row>
    <row r="1218" spans="2:60">
      <c r="B1218" s="323"/>
      <c r="C1218" s="371"/>
      <c r="D1218" s="372"/>
      <c r="E1218" s="373"/>
      <c r="F1218" s="372"/>
      <c r="G1218" s="371"/>
      <c r="H1218" s="374"/>
      <c r="I1218" s="374"/>
      <c r="J1218" s="374"/>
      <c r="K1218" s="374"/>
      <c r="L1218" s="374"/>
      <c r="M1218" s="374"/>
      <c r="N1218" s="374"/>
      <c r="O1218" s="374"/>
      <c r="P1218" s="374"/>
      <c r="Q1218" s="374"/>
      <c r="R1218" s="374"/>
      <c r="S1218" s="374"/>
      <c r="T1218" s="374"/>
      <c r="U1218" s="374"/>
      <c r="V1218" s="374"/>
      <c r="W1218" s="374"/>
      <c r="X1218" s="374"/>
      <c r="Y1218" s="374"/>
      <c r="Z1218" s="374"/>
      <c r="AA1218" s="374"/>
      <c r="AB1218" s="374"/>
      <c r="AC1218" s="374"/>
      <c r="AD1218" s="374"/>
      <c r="AE1218" s="375"/>
      <c r="AF1218" s="375"/>
      <c r="AG1218" s="375"/>
      <c r="AH1218" s="375"/>
      <c r="AI1218" s="375"/>
      <c r="AJ1218" s="375"/>
      <c r="AK1218" s="375"/>
      <c r="AL1218" s="375"/>
      <c r="AM1218" s="375"/>
      <c r="AN1218" s="375"/>
      <c r="AO1218" s="374"/>
      <c r="AP1218" s="374"/>
      <c r="AQ1218" s="374"/>
      <c r="AR1218" s="374"/>
      <c r="AS1218" s="374"/>
      <c r="AT1218" s="374"/>
      <c r="AU1218" s="374"/>
      <c r="AW1218" s="363"/>
      <c r="AX1218" s="363"/>
      <c r="AY1218" s="363"/>
      <c r="AZ1218" s="363"/>
      <c r="BA1218" s="363"/>
      <c r="BD1218" s="374" t="str">
        <f>IF(W1218="","",IF(F1218="休日",AW1218,IF(F1218="法休",AW1218,VLOOKUP(F1218,カレンダマスタ!$Q$56:$R$69,2,FALSE))))</f>
        <v/>
      </c>
      <c r="BG1218" s="374"/>
      <c r="BH1218" s="374"/>
    </row>
    <row r="1219" spans="2:60">
      <c r="B1219" s="323"/>
      <c r="C1219" s="371"/>
      <c r="D1219" s="372"/>
      <c r="E1219" s="373"/>
      <c r="F1219" s="372"/>
      <c r="G1219" s="371"/>
      <c r="H1219" s="374"/>
      <c r="I1219" s="374"/>
      <c r="J1219" s="374"/>
      <c r="K1219" s="374"/>
      <c r="L1219" s="374"/>
      <c r="M1219" s="374"/>
      <c r="N1219" s="374"/>
      <c r="O1219" s="374"/>
      <c r="P1219" s="374"/>
      <c r="Q1219" s="374"/>
      <c r="R1219" s="374"/>
      <c r="S1219" s="374"/>
      <c r="T1219" s="374"/>
      <c r="U1219" s="374"/>
      <c r="V1219" s="374"/>
      <c r="W1219" s="374"/>
      <c r="X1219" s="374"/>
      <c r="Y1219" s="374"/>
      <c r="Z1219" s="374"/>
      <c r="AA1219" s="374"/>
      <c r="AB1219" s="374"/>
      <c r="AC1219" s="374"/>
      <c r="AD1219" s="374"/>
      <c r="AE1219" s="375"/>
      <c r="AF1219" s="375"/>
      <c r="AG1219" s="375"/>
      <c r="AH1219" s="375"/>
      <c r="AI1219" s="375"/>
      <c r="AJ1219" s="375"/>
      <c r="AK1219" s="375"/>
      <c r="AL1219" s="375"/>
      <c r="AM1219" s="375"/>
      <c r="AN1219" s="375"/>
      <c r="AO1219" s="374"/>
      <c r="AP1219" s="374"/>
      <c r="AQ1219" s="374"/>
      <c r="AR1219" s="374"/>
      <c r="AS1219" s="374"/>
      <c r="AT1219" s="374"/>
      <c r="AU1219" s="374"/>
      <c r="AW1219" s="363"/>
      <c r="AX1219" s="363"/>
      <c r="AY1219" s="363"/>
      <c r="AZ1219" s="363"/>
      <c r="BA1219" s="363"/>
      <c r="BD1219" s="374" t="str">
        <f>IF(W1219="","",IF(F1219="休日",AW1219,IF(F1219="法休",AW1219,VLOOKUP(F1219,カレンダマスタ!$Q$56:$R$69,2,FALSE))))</f>
        <v/>
      </c>
      <c r="BG1219" s="374"/>
      <c r="BH1219" s="374"/>
    </row>
    <row r="1220" spans="2:60">
      <c r="B1220" s="323"/>
      <c r="C1220" s="371"/>
      <c r="D1220" s="372"/>
      <c r="E1220" s="373"/>
      <c r="F1220" s="372"/>
      <c r="G1220" s="371"/>
      <c r="H1220" s="374"/>
      <c r="I1220" s="374"/>
      <c r="J1220" s="374"/>
      <c r="K1220" s="374"/>
      <c r="L1220" s="374"/>
      <c r="M1220" s="374"/>
      <c r="N1220" s="374"/>
      <c r="O1220" s="374"/>
      <c r="P1220" s="374"/>
      <c r="Q1220" s="374"/>
      <c r="R1220" s="374"/>
      <c r="S1220" s="374"/>
      <c r="T1220" s="374"/>
      <c r="U1220" s="374"/>
      <c r="V1220" s="374"/>
      <c r="W1220" s="374"/>
      <c r="X1220" s="374"/>
      <c r="Y1220" s="374"/>
      <c r="Z1220" s="374"/>
      <c r="AA1220" s="374"/>
      <c r="AB1220" s="374"/>
      <c r="AC1220" s="374"/>
      <c r="AD1220" s="374"/>
      <c r="AE1220" s="375"/>
      <c r="AF1220" s="375"/>
      <c r="AG1220" s="375"/>
      <c r="AH1220" s="375"/>
      <c r="AI1220" s="375"/>
      <c r="AJ1220" s="375"/>
      <c r="AK1220" s="375"/>
      <c r="AL1220" s="375"/>
      <c r="AM1220" s="375"/>
      <c r="AN1220" s="375"/>
      <c r="AO1220" s="374"/>
      <c r="AP1220" s="374"/>
      <c r="AQ1220" s="374"/>
      <c r="AR1220" s="374"/>
      <c r="AS1220" s="374"/>
      <c r="AT1220" s="374"/>
      <c r="AU1220" s="374"/>
      <c r="AW1220" s="363"/>
      <c r="AX1220" s="363"/>
      <c r="AY1220" s="363"/>
      <c r="AZ1220" s="363"/>
      <c r="BA1220" s="363"/>
      <c r="BD1220" s="374" t="str">
        <f>IF(W1220="","",IF(F1220="休日",AW1220,IF(F1220="法休",AW1220,VLOOKUP(F1220,カレンダマスタ!$Q$56:$R$69,2,FALSE))))</f>
        <v/>
      </c>
      <c r="BG1220" s="374"/>
      <c r="BH1220" s="374"/>
    </row>
    <row r="1221" spans="2:60">
      <c r="B1221" s="323"/>
      <c r="C1221" s="371"/>
      <c r="D1221" s="372"/>
      <c r="E1221" s="373"/>
      <c r="F1221" s="372"/>
      <c r="G1221" s="371"/>
      <c r="H1221" s="374"/>
      <c r="I1221" s="374"/>
      <c r="J1221" s="374"/>
      <c r="K1221" s="374"/>
      <c r="L1221" s="374"/>
      <c r="M1221" s="374"/>
      <c r="N1221" s="374"/>
      <c r="O1221" s="374"/>
      <c r="P1221" s="374"/>
      <c r="Q1221" s="374"/>
      <c r="R1221" s="374"/>
      <c r="S1221" s="374"/>
      <c r="T1221" s="374"/>
      <c r="U1221" s="374"/>
      <c r="V1221" s="374"/>
      <c r="W1221" s="374"/>
      <c r="X1221" s="374"/>
      <c r="Y1221" s="374"/>
      <c r="Z1221" s="374"/>
      <c r="AA1221" s="374"/>
      <c r="AB1221" s="374"/>
      <c r="AC1221" s="374"/>
      <c r="AD1221" s="374"/>
      <c r="AE1221" s="375"/>
      <c r="AF1221" s="375"/>
      <c r="AG1221" s="375"/>
      <c r="AH1221" s="375"/>
      <c r="AI1221" s="375"/>
      <c r="AJ1221" s="375"/>
      <c r="AK1221" s="375"/>
      <c r="AL1221" s="375"/>
      <c r="AM1221" s="375"/>
      <c r="AN1221" s="375"/>
      <c r="AO1221" s="374"/>
      <c r="AP1221" s="374"/>
      <c r="AQ1221" s="374"/>
      <c r="AR1221" s="374"/>
      <c r="AS1221" s="374"/>
      <c r="AT1221" s="374"/>
      <c r="AU1221" s="374"/>
      <c r="AW1221" s="363"/>
      <c r="AX1221" s="363"/>
      <c r="AY1221" s="363"/>
      <c r="AZ1221" s="363"/>
      <c r="BA1221" s="363"/>
      <c r="BD1221" s="374" t="str">
        <f>IF(W1221="","",IF(F1221="休日",AW1221,IF(F1221="法休",AW1221,VLOOKUP(F1221,カレンダマスタ!$Q$56:$R$69,2,FALSE))))</f>
        <v/>
      </c>
      <c r="BG1221" s="374"/>
      <c r="BH1221" s="374"/>
    </row>
    <row r="1222" spans="2:60">
      <c r="B1222" s="323"/>
      <c r="C1222" s="371"/>
      <c r="D1222" s="372"/>
      <c r="E1222" s="373"/>
      <c r="F1222" s="372"/>
      <c r="G1222" s="371"/>
      <c r="H1222" s="374"/>
      <c r="I1222" s="374"/>
      <c r="J1222" s="374"/>
      <c r="K1222" s="374"/>
      <c r="L1222" s="374"/>
      <c r="M1222" s="374"/>
      <c r="N1222" s="374"/>
      <c r="O1222" s="374"/>
      <c r="P1222" s="374"/>
      <c r="Q1222" s="374"/>
      <c r="R1222" s="374"/>
      <c r="S1222" s="374"/>
      <c r="T1222" s="374"/>
      <c r="U1222" s="374"/>
      <c r="V1222" s="374"/>
      <c r="W1222" s="374"/>
      <c r="X1222" s="374"/>
      <c r="Y1222" s="374"/>
      <c r="Z1222" s="374"/>
      <c r="AA1222" s="374"/>
      <c r="AB1222" s="374"/>
      <c r="AC1222" s="374"/>
      <c r="AD1222" s="374"/>
      <c r="AE1222" s="375"/>
      <c r="AF1222" s="375"/>
      <c r="AG1222" s="375"/>
      <c r="AH1222" s="375"/>
      <c r="AI1222" s="375"/>
      <c r="AJ1222" s="375"/>
      <c r="AK1222" s="375"/>
      <c r="AL1222" s="375"/>
      <c r="AM1222" s="375"/>
      <c r="AN1222" s="375"/>
      <c r="AO1222" s="374"/>
      <c r="AP1222" s="374"/>
      <c r="AQ1222" s="374"/>
      <c r="AR1222" s="374"/>
      <c r="AS1222" s="374"/>
      <c r="AT1222" s="374"/>
      <c r="AU1222" s="374"/>
      <c r="AW1222" s="363"/>
      <c r="AX1222" s="363"/>
      <c r="AY1222" s="363"/>
      <c r="AZ1222" s="363"/>
      <c r="BA1222" s="363"/>
      <c r="BD1222" s="374" t="str">
        <f>IF(W1222="","",IF(F1222="休日",AW1222,IF(F1222="法休",AW1222,VLOOKUP(F1222,カレンダマスタ!$Q$56:$R$69,2,FALSE))))</f>
        <v/>
      </c>
      <c r="BG1222" s="374"/>
      <c r="BH1222" s="374"/>
    </row>
    <row r="1223" spans="2:60">
      <c r="B1223" s="323"/>
      <c r="C1223" s="371"/>
      <c r="D1223" s="372"/>
      <c r="E1223" s="373"/>
      <c r="F1223" s="372"/>
      <c r="G1223" s="371"/>
      <c r="H1223" s="374"/>
      <c r="I1223" s="374"/>
      <c r="J1223" s="374"/>
      <c r="K1223" s="374"/>
      <c r="L1223" s="374"/>
      <c r="M1223" s="374"/>
      <c r="N1223" s="374"/>
      <c r="O1223" s="374"/>
      <c r="P1223" s="374"/>
      <c r="Q1223" s="374"/>
      <c r="R1223" s="374"/>
      <c r="S1223" s="374"/>
      <c r="T1223" s="374"/>
      <c r="U1223" s="374"/>
      <c r="V1223" s="374"/>
      <c r="W1223" s="374"/>
      <c r="X1223" s="374"/>
      <c r="Y1223" s="374"/>
      <c r="Z1223" s="374"/>
      <c r="AA1223" s="374"/>
      <c r="AB1223" s="374"/>
      <c r="AC1223" s="374"/>
      <c r="AD1223" s="374"/>
      <c r="AE1223" s="375"/>
      <c r="AF1223" s="375"/>
      <c r="AG1223" s="375"/>
      <c r="AH1223" s="375"/>
      <c r="AI1223" s="375"/>
      <c r="AJ1223" s="375"/>
      <c r="AK1223" s="375"/>
      <c r="AL1223" s="375"/>
      <c r="AM1223" s="375"/>
      <c r="AN1223" s="375"/>
      <c r="AO1223" s="374"/>
      <c r="AP1223" s="374"/>
      <c r="AQ1223" s="374"/>
      <c r="AR1223" s="374"/>
      <c r="AS1223" s="374"/>
      <c r="AT1223" s="374"/>
      <c r="AU1223" s="374"/>
      <c r="AW1223" s="363"/>
      <c r="AX1223" s="363"/>
      <c r="AY1223" s="363"/>
      <c r="AZ1223" s="363"/>
      <c r="BA1223" s="363"/>
      <c r="BD1223" s="374" t="str">
        <f>IF(W1223="","",IF(F1223="休日",AW1223,IF(F1223="法休",AW1223,VLOOKUP(F1223,カレンダマスタ!$Q$56:$R$69,2,FALSE))))</f>
        <v/>
      </c>
      <c r="BG1223" s="374"/>
      <c r="BH1223" s="374"/>
    </row>
    <row r="1224" spans="2:60">
      <c r="B1224" s="323"/>
      <c r="C1224" s="371"/>
      <c r="D1224" s="372"/>
      <c r="E1224" s="373"/>
      <c r="F1224" s="372"/>
      <c r="G1224" s="371"/>
      <c r="H1224" s="374"/>
      <c r="I1224" s="374"/>
      <c r="J1224" s="374"/>
      <c r="K1224" s="374"/>
      <c r="L1224" s="374"/>
      <c r="M1224" s="374"/>
      <c r="N1224" s="374"/>
      <c r="O1224" s="374"/>
      <c r="P1224" s="374"/>
      <c r="Q1224" s="374"/>
      <c r="R1224" s="374"/>
      <c r="S1224" s="374"/>
      <c r="T1224" s="374"/>
      <c r="U1224" s="374"/>
      <c r="V1224" s="374"/>
      <c r="W1224" s="374"/>
      <c r="X1224" s="374"/>
      <c r="Y1224" s="374"/>
      <c r="Z1224" s="374"/>
      <c r="AA1224" s="374"/>
      <c r="AB1224" s="374"/>
      <c r="AC1224" s="374"/>
      <c r="AD1224" s="374"/>
      <c r="AE1224" s="375"/>
      <c r="AF1224" s="375"/>
      <c r="AG1224" s="375"/>
      <c r="AH1224" s="375"/>
      <c r="AI1224" s="375"/>
      <c r="AJ1224" s="375"/>
      <c r="AK1224" s="375"/>
      <c r="AL1224" s="375"/>
      <c r="AM1224" s="375"/>
      <c r="AN1224" s="375"/>
      <c r="AO1224" s="374"/>
      <c r="AP1224" s="374"/>
      <c r="AQ1224" s="374"/>
      <c r="AR1224" s="374"/>
      <c r="AS1224" s="374"/>
      <c r="AT1224" s="374"/>
      <c r="AU1224" s="374"/>
      <c r="AW1224" s="363"/>
      <c r="AX1224" s="363"/>
      <c r="AY1224" s="363"/>
      <c r="AZ1224" s="363"/>
      <c r="BA1224" s="363"/>
      <c r="BD1224" s="374" t="str">
        <f>IF(W1224="","",IF(F1224="休日",AW1224,IF(F1224="法休",AW1224,VLOOKUP(F1224,カレンダマスタ!$Q$56:$R$69,2,FALSE))))</f>
        <v/>
      </c>
      <c r="BG1224" s="374"/>
      <c r="BH1224" s="374"/>
    </row>
    <row r="1225" spans="2:60" ht="13.8" thickBot="1">
      <c r="B1225" s="329"/>
      <c r="C1225" s="377"/>
      <c r="D1225" s="378"/>
      <c r="E1225" s="379"/>
      <c r="F1225" s="378"/>
      <c r="G1225" s="377"/>
      <c r="H1225" s="380"/>
      <c r="I1225" s="380"/>
      <c r="J1225" s="380"/>
      <c r="K1225" s="380"/>
      <c r="L1225" s="380"/>
      <c r="M1225" s="380"/>
      <c r="N1225" s="380"/>
      <c r="O1225" s="380"/>
      <c r="P1225" s="380"/>
      <c r="Q1225" s="380"/>
      <c r="R1225" s="380"/>
      <c r="S1225" s="380"/>
      <c r="T1225" s="380"/>
      <c r="U1225" s="380"/>
      <c r="V1225" s="380"/>
      <c r="W1225" s="380"/>
      <c r="X1225" s="380"/>
      <c r="Y1225" s="380"/>
      <c r="Z1225" s="380"/>
      <c r="AA1225" s="380"/>
      <c r="AB1225" s="380"/>
      <c r="AC1225" s="380"/>
      <c r="AD1225" s="380"/>
      <c r="AE1225" s="381"/>
      <c r="AF1225" s="381"/>
      <c r="AG1225" s="381"/>
      <c r="AH1225" s="381"/>
      <c r="AI1225" s="381"/>
      <c r="AJ1225" s="381"/>
      <c r="AK1225" s="381"/>
      <c r="AL1225" s="381"/>
      <c r="AM1225" s="381"/>
      <c r="AN1225" s="381"/>
      <c r="AO1225" s="380"/>
      <c r="AP1225" s="380"/>
      <c r="AQ1225" s="380"/>
      <c r="AR1225" s="380"/>
      <c r="AS1225" s="380"/>
      <c r="AT1225" s="380"/>
      <c r="AU1225" s="380"/>
      <c r="AW1225" s="364"/>
      <c r="AX1225" s="364"/>
      <c r="AY1225" s="364"/>
      <c r="AZ1225" s="364"/>
      <c r="BA1225" s="364"/>
      <c r="BD1225" s="380" t="str">
        <f>IF(W1225="","",IF(F1225="休日",AW1225,IF(F1225="法休",AW1225,VLOOKUP(F1225,カレンダマスタ!$Q$56:$R$69,2,FALSE))))</f>
        <v/>
      </c>
      <c r="BG1225" s="380"/>
      <c r="BH1225" s="380"/>
    </row>
    <row r="1226" spans="2:60">
      <c r="B1226" s="176">
        <f>B1181+1</f>
        <v>28</v>
      </c>
      <c r="C1226" s="382" t="str">
        <f>IF(STEP!C1226&lt;&gt;"",STEP!C1226,"")</f>
        <v/>
      </c>
      <c r="D1226" s="383" t="str">
        <f>IF(STEP!D1226&lt;&gt;"",STEP!D1226,"")</f>
        <v/>
      </c>
      <c r="E1226" s="384" t="str">
        <f>IF(STEP!E1226&lt;&gt;"",STEP!E1226,"")</f>
        <v/>
      </c>
      <c r="F1226" s="248"/>
      <c r="G1226" s="249"/>
      <c r="H1226" s="250"/>
      <c r="I1226" s="250"/>
      <c r="J1226" s="250"/>
      <c r="K1226" s="250"/>
      <c r="L1226" s="250"/>
      <c r="M1226" s="250"/>
      <c r="N1226" s="250"/>
      <c r="O1226" s="250"/>
      <c r="P1226" s="250"/>
      <c r="Q1226" s="250"/>
      <c r="R1226" s="250"/>
      <c r="S1226" s="250"/>
      <c r="T1226" s="250"/>
      <c r="U1226" s="250"/>
      <c r="V1226" s="250"/>
      <c r="W1226" s="250"/>
      <c r="X1226" s="250"/>
      <c r="Y1226" s="250"/>
      <c r="Z1226" s="250"/>
      <c r="AA1226" s="250"/>
      <c r="AB1226" s="250"/>
      <c r="AC1226" s="250"/>
      <c r="AD1226" s="250"/>
      <c r="AE1226" s="251"/>
      <c r="AF1226" s="251"/>
      <c r="AG1226" s="251"/>
      <c r="AH1226" s="251"/>
      <c r="AI1226" s="251"/>
      <c r="AJ1226" s="251"/>
      <c r="AK1226" s="251"/>
      <c r="AL1226" s="251"/>
      <c r="AM1226" s="251"/>
      <c r="AN1226" s="251"/>
      <c r="AO1226" s="250"/>
      <c r="AP1226" s="250"/>
      <c r="AQ1226" s="250"/>
      <c r="AR1226" s="250"/>
      <c r="AS1226" s="250"/>
      <c r="AT1226" s="250"/>
      <c r="AU1226" s="250"/>
      <c r="AW1226" s="282" t="str">
        <f t="shared" ref="AW1226:AW1260" si="146">IF(W1226&lt;&gt;"",IF(W1226&lt;&gt;"",CEILING(IF(J1226&lt;&gt;"",J1226,I1226),$AY$8),""),"")</f>
        <v/>
      </c>
      <c r="AX1226" s="282" t="str">
        <f>IF(W1226&lt;&gt;"",IF(W1226&lt;&gt;"",IF(OR(K1226="早出",AND(BD1226&lt;AW1226,K1226&lt;&gt;"有償遅刻")),AW1226,BD1226),""),"")</f>
        <v/>
      </c>
      <c r="AY1226" s="282" t="str">
        <f t="shared" ref="AY1226:AY1260" si="147">IF(W1226&lt;&gt;"",FLOOR(IF(N1226&lt;&gt;"",N1226,M1226),$AY$8),"")</f>
        <v/>
      </c>
      <c r="AZ1226" s="282" t="str">
        <f t="shared" ref="AZ1226:AZ1260" si="148">IF(W1226&lt;&gt;"",IF(AY1226&lt;&gt;0,AY1226-AR1226,L1226-AR1226),"")</f>
        <v/>
      </c>
      <c r="BA1226" s="282" t="str">
        <f t="shared" ref="BA1226:BA1260" si="149">IF(W1226&lt;&gt;"",W1226,"")</f>
        <v/>
      </c>
      <c r="BD1226" s="250" t="str">
        <f>IF(W1226="","",IF(F1226="休日",AW1226,IF(F1226="法休",AW1226,VLOOKUP(F1226,カレンダマスタ!$Q$56:$R$69,2,FALSE))))</f>
        <v/>
      </c>
      <c r="BG1226" s="250" t="str">
        <f>STEP!AF1226</f>
        <v/>
      </c>
      <c r="BH1226" s="250" t="str">
        <f>IF(AX1226="","",IF(P1226&lt;&gt;"","",IF(BG1226="CS","OK",IF(VLOOKUP(E1226,カレンダマスタ!$A$5:$D$381,4,FALSE)&gt;0,"",IF(OR(AX1226*24&gt;10.84,AZ1226*24&lt;14.5)=TRUE,"×","OK")))))</f>
        <v/>
      </c>
    </row>
    <row r="1227" spans="2:60">
      <c r="B1227" s="111"/>
      <c r="C1227" s="385" t="str">
        <f>IF(STEP!C1227&lt;&gt;"",STEP!C1227,"")</f>
        <v/>
      </c>
      <c r="D1227" s="386" t="str">
        <f>IF(STEP!D1227&lt;&gt;"",STEP!D1227,"")</f>
        <v/>
      </c>
      <c r="E1227" s="387" t="str">
        <f>IF(STEP!E1227&lt;&gt;"",STEP!E1227,"")</f>
        <v/>
      </c>
      <c r="F1227" s="253"/>
      <c r="G1227" s="252"/>
      <c r="H1227" s="254"/>
      <c r="I1227" s="254"/>
      <c r="J1227" s="254"/>
      <c r="K1227" s="254"/>
      <c r="L1227" s="254"/>
      <c r="M1227" s="254"/>
      <c r="N1227" s="254"/>
      <c r="O1227" s="254"/>
      <c r="P1227" s="254"/>
      <c r="Q1227" s="254"/>
      <c r="R1227" s="254"/>
      <c r="S1227" s="254"/>
      <c r="T1227" s="254"/>
      <c r="U1227" s="254"/>
      <c r="V1227" s="254"/>
      <c r="W1227" s="254"/>
      <c r="X1227" s="254"/>
      <c r="Y1227" s="254"/>
      <c r="Z1227" s="254"/>
      <c r="AA1227" s="254"/>
      <c r="AB1227" s="254"/>
      <c r="AC1227" s="254"/>
      <c r="AD1227" s="254"/>
      <c r="AE1227" s="255"/>
      <c r="AF1227" s="255"/>
      <c r="AG1227" s="255"/>
      <c r="AH1227" s="255"/>
      <c r="AI1227" s="255"/>
      <c r="AJ1227" s="255"/>
      <c r="AK1227" s="255"/>
      <c r="AL1227" s="255"/>
      <c r="AM1227" s="255"/>
      <c r="AN1227" s="255"/>
      <c r="AO1227" s="254"/>
      <c r="AP1227" s="254"/>
      <c r="AQ1227" s="254"/>
      <c r="AR1227" s="254"/>
      <c r="AS1227" s="254"/>
      <c r="AT1227" s="254"/>
      <c r="AU1227" s="254"/>
      <c r="AW1227" s="283" t="str">
        <f t="shared" si="146"/>
        <v/>
      </c>
      <c r="AX1227" s="283" t="str">
        <f t="shared" si="144"/>
        <v/>
      </c>
      <c r="AY1227" s="283" t="str">
        <f t="shared" si="147"/>
        <v/>
      </c>
      <c r="AZ1227" s="283" t="str">
        <f t="shared" si="148"/>
        <v/>
      </c>
      <c r="BA1227" s="283" t="str">
        <f t="shared" si="149"/>
        <v/>
      </c>
      <c r="BD1227" s="254" t="str">
        <f>IF(W1227="","",IF(F1227="休日",AW1227,IF(F1227="法休",AW1227,VLOOKUP(F1227,カレンダマスタ!$Q$56:$R$69,2,FALSE))))</f>
        <v/>
      </c>
      <c r="BG1227" s="254" t="str">
        <f>BG1226</f>
        <v/>
      </c>
      <c r="BH1227" s="254" t="str">
        <f>IF(AX1227="","",IF(P1227&lt;&gt;"","",IF(BG1227="CS","OK",IF(VLOOKUP(E1227,カレンダマスタ!$A$5:$D$381,4,FALSE)&gt;0,"",IF(OR(AX1227*24&gt;10.84,AZ1227*24&lt;14.5)=TRUE,"×","OK")))))</f>
        <v/>
      </c>
    </row>
    <row r="1228" spans="2:60">
      <c r="B1228" s="111"/>
      <c r="C1228" s="385" t="str">
        <f>IF(STEP!C1228&lt;&gt;"",STEP!C1228,"")</f>
        <v/>
      </c>
      <c r="D1228" s="386" t="str">
        <f>IF(STEP!D1228&lt;&gt;"",STEP!D1228,"")</f>
        <v/>
      </c>
      <c r="E1228" s="387" t="str">
        <f>IF(STEP!E1228&lt;&gt;"",STEP!E1228,"")</f>
        <v/>
      </c>
      <c r="F1228" s="253"/>
      <c r="G1228" s="252"/>
      <c r="H1228" s="254"/>
      <c r="I1228" s="254"/>
      <c r="J1228" s="254"/>
      <c r="K1228" s="254"/>
      <c r="L1228" s="254"/>
      <c r="M1228" s="254"/>
      <c r="N1228" s="254"/>
      <c r="O1228" s="254"/>
      <c r="P1228" s="254"/>
      <c r="Q1228" s="254"/>
      <c r="R1228" s="254"/>
      <c r="S1228" s="254"/>
      <c r="T1228" s="254"/>
      <c r="U1228" s="254"/>
      <c r="V1228" s="254"/>
      <c r="W1228" s="254"/>
      <c r="X1228" s="254"/>
      <c r="Y1228" s="254"/>
      <c r="Z1228" s="254"/>
      <c r="AA1228" s="254"/>
      <c r="AB1228" s="254"/>
      <c r="AC1228" s="254"/>
      <c r="AD1228" s="254"/>
      <c r="AE1228" s="255"/>
      <c r="AF1228" s="255"/>
      <c r="AG1228" s="255"/>
      <c r="AH1228" s="255"/>
      <c r="AI1228" s="255"/>
      <c r="AJ1228" s="255"/>
      <c r="AK1228" s="255"/>
      <c r="AL1228" s="255"/>
      <c r="AM1228" s="255"/>
      <c r="AN1228" s="255"/>
      <c r="AO1228" s="254"/>
      <c r="AP1228" s="254"/>
      <c r="AQ1228" s="254"/>
      <c r="AR1228" s="254"/>
      <c r="AS1228" s="254"/>
      <c r="AT1228" s="254"/>
      <c r="AU1228" s="254"/>
      <c r="AW1228" s="283" t="str">
        <f t="shared" si="146"/>
        <v/>
      </c>
      <c r="AX1228" s="283" t="str">
        <f t="shared" si="144"/>
        <v/>
      </c>
      <c r="AY1228" s="283" t="str">
        <f t="shared" si="147"/>
        <v/>
      </c>
      <c r="AZ1228" s="283" t="str">
        <f t="shared" si="148"/>
        <v/>
      </c>
      <c r="BA1228" s="283" t="str">
        <f t="shared" si="149"/>
        <v/>
      </c>
      <c r="BD1228" s="254" t="str">
        <f>IF(W1228="","",IF(F1228="休日",AW1228,IF(F1228="法休",AW1228,VLOOKUP(F1228,カレンダマスタ!$Q$56:$R$69,2,FALSE))))</f>
        <v/>
      </c>
      <c r="BG1228" s="254" t="str">
        <f t="shared" si="145"/>
        <v/>
      </c>
      <c r="BH1228" s="254" t="str">
        <f>IF(AX1228="","",IF(P1228&lt;&gt;"","",IF(BG1228="CS","OK",IF(VLOOKUP(E1228,カレンダマスタ!$A$5:$D$381,4,FALSE)&gt;0,"",IF(OR(AX1228*24&gt;10.84,AZ1228*24&lt;14.5)=TRUE,"×","OK")))))</f>
        <v/>
      </c>
    </row>
    <row r="1229" spans="2:60">
      <c r="B1229" s="111"/>
      <c r="C1229" s="385" t="str">
        <f>IF(STEP!C1229&lt;&gt;"",STEP!C1229,"")</f>
        <v/>
      </c>
      <c r="D1229" s="386" t="str">
        <f>IF(STEP!D1229&lt;&gt;"",STEP!D1229,"")</f>
        <v/>
      </c>
      <c r="E1229" s="387" t="str">
        <f>IF(STEP!E1229&lt;&gt;"",STEP!E1229,"")</f>
        <v/>
      </c>
      <c r="F1229" s="256"/>
      <c r="G1229" s="257"/>
      <c r="H1229" s="254"/>
      <c r="I1229" s="254"/>
      <c r="J1229" s="254"/>
      <c r="K1229" s="254"/>
      <c r="L1229" s="254"/>
      <c r="M1229" s="254"/>
      <c r="N1229" s="254"/>
      <c r="O1229" s="254"/>
      <c r="P1229" s="254"/>
      <c r="Q1229" s="254"/>
      <c r="R1229" s="254"/>
      <c r="S1229" s="254"/>
      <c r="T1229" s="254"/>
      <c r="U1229" s="254"/>
      <c r="V1229" s="254"/>
      <c r="W1229" s="254"/>
      <c r="X1229" s="254"/>
      <c r="Y1229" s="254"/>
      <c r="Z1229" s="254"/>
      <c r="AA1229" s="254"/>
      <c r="AB1229" s="254"/>
      <c r="AC1229" s="254"/>
      <c r="AD1229" s="254"/>
      <c r="AE1229" s="255"/>
      <c r="AF1229" s="255"/>
      <c r="AG1229" s="255"/>
      <c r="AH1229" s="255"/>
      <c r="AI1229" s="255"/>
      <c r="AJ1229" s="255"/>
      <c r="AK1229" s="255"/>
      <c r="AL1229" s="255"/>
      <c r="AM1229" s="255"/>
      <c r="AN1229" s="255"/>
      <c r="AO1229" s="254"/>
      <c r="AP1229" s="254"/>
      <c r="AQ1229" s="254"/>
      <c r="AR1229" s="254"/>
      <c r="AS1229" s="254"/>
      <c r="AT1229" s="254"/>
      <c r="AU1229" s="254"/>
      <c r="AW1229" s="283" t="str">
        <f t="shared" si="146"/>
        <v/>
      </c>
      <c r="AX1229" s="283" t="str">
        <f t="shared" si="144"/>
        <v/>
      </c>
      <c r="AY1229" s="283" t="str">
        <f t="shared" si="147"/>
        <v/>
      </c>
      <c r="AZ1229" s="283" t="str">
        <f t="shared" si="148"/>
        <v/>
      </c>
      <c r="BA1229" s="283" t="str">
        <f t="shared" si="149"/>
        <v/>
      </c>
      <c r="BD1229" s="254" t="str">
        <f>IF(W1229="","",IF(F1229="休日",AW1229,IF(F1229="法休",AW1229,VLOOKUP(F1229,カレンダマスタ!$Q$56:$R$69,2,FALSE))))</f>
        <v/>
      </c>
      <c r="BG1229" s="254" t="str">
        <f t="shared" si="145"/>
        <v/>
      </c>
      <c r="BH1229" s="254" t="str">
        <f>IF(AX1229="","",IF(P1229&lt;&gt;"","",IF(BG1229="CS","OK",IF(VLOOKUP(E1229,カレンダマスタ!$A$5:$D$381,4,FALSE)&gt;0,"",IF(OR(AX1229*24&gt;10.84,AZ1229*24&lt;14.5)=TRUE,"×","OK")))))</f>
        <v/>
      </c>
    </row>
    <row r="1230" spans="2:60">
      <c r="B1230" s="111"/>
      <c r="C1230" s="385" t="str">
        <f>IF(STEP!C1230&lt;&gt;"",STEP!C1230,"")</f>
        <v/>
      </c>
      <c r="D1230" s="386" t="str">
        <f>IF(STEP!D1230&lt;&gt;"",STEP!D1230,"")</f>
        <v/>
      </c>
      <c r="E1230" s="387" t="str">
        <f>IF(STEP!E1230&lt;&gt;"",STEP!E1230,"")</f>
        <v/>
      </c>
      <c r="F1230" s="256"/>
      <c r="G1230" s="257"/>
      <c r="H1230" s="254"/>
      <c r="I1230" s="254"/>
      <c r="J1230" s="254"/>
      <c r="K1230" s="254"/>
      <c r="L1230" s="254"/>
      <c r="M1230" s="254"/>
      <c r="N1230" s="254"/>
      <c r="O1230" s="254"/>
      <c r="P1230" s="254"/>
      <c r="Q1230" s="254"/>
      <c r="R1230" s="254"/>
      <c r="S1230" s="254"/>
      <c r="T1230" s="254"/>
      <c r="U1230" s="254"/>
      <c r="V1230" s="254"/>
      <c r="W1230" s="254"/>
      <c r="X1230" s="254"/>
      <c r="Y1230" s="254"/>
      <c r="Z1230" s="254"/>
      <c r="AA1230" s="254"/>
      <c r="AB1230" s="254"/>
      <c r="AC1230" s="254"/>
      <c r="AD1230" s="254"/>
      <c r="AE1230" s="255"/>
      <c r="AF1230" s="255"/>
      <c r="AG1230" s="255"/>
      <c r="AH1230" s="255"/>
      <c r="AI1230" s="255"/>
      <c r="AJ1230" s="255"/>
      <c r="AK1230" s="255"/>
      <c r="AL1230" s="255"/>
      <c r="AM1230" s="255"/>
      <c r="AN1230" s="255"/>
      <c r="AO1230" s="254"/>
      <c r="AP1230" s="254"/>
      <c r="AQ1230" s="254"/>
      <c r="AR1230" s="254"/>
      <c r="AS1230" s="254"/>
      <c r="AT1230" s="254"/>
      <c r="AU1230" s="254"/>
      <c r="AW1230" s="283" t="str">
        <f t="shared" si="146"/>
        <v/>
      </c>
      <c r="AX1230" s="283" t="str">
        <f t="shared" si="144"/>
        <v/>
      </c>
      <c r="AY1230" s="283" t="str">
        <f t="shared" si="147"/>
        <v/>
      </c>
      <c r="AZ1230" s="283" t="str">
        <f t="shared" si="148"/>
        <v/>
      </c>
      <c r="BA1230" s="283" t="str">
        <f t="shared" si="149"/>
        <v/>
      </c>
      <c r="BD1230" s="254" t="str">
        <f>IF(W1230="","",IF(F1230="休日",AW1230,IF(F1230="法休",AW1230,VLOOKUP(F1230,カレンダマスタ!$Q$56:$R$69,2,FALSE))))</f>
        <v/>
      </c>
      <c r="BG1230" s="254" t="str">
        <f t="shared" si="145"/>
        <v/>
      </c>
      <c r="BH1230" s="254" t="str">
        <f>IF(AX1230="","",IF(P1230&lt;&gt;"","",IF(BG1230="CS","OK",IF(VLOOKUP(E1230,カレンダマスタ!$A$5:$D$381,4,FALSE)&gt;0,"",IF(OR(AX1230*24&gt;10.84,AZ1230*24&lt;14.5)=TRUE,"×","OK")))))</f>
        <v/>
      </c>
    </row>
    <row r="1231" spans="2:60">
      <c r="B1231" s="111"/>
      <c r="C1231" s="385" t="str">
        <f>IF(STEP!C1231&lt;&gt;"",STEP!C1231,"")</f>
        <v/>
      </c>
      <c r="D1231" s="386" t="str">
        <f>IF(STEP!D1231&lt;&gt;"",STEP!D1231,"")</f>
        <v/>
      </c>
      <c r="E1231" s="387" t="str">
        <f>IF(STEP!E1231&lt;&gt;"",STEP!E1231,"")</f>
        <v/>
      </c>
      <c r="F1231" s="256"/>
      <c r="G1231" s="252"/>
      <c r="H1231" s="254"/>
      <c r="I1231" s="254"/>
      <c r="J1231" s="254"/>
      <c r="K1231" s="254"/>
      <c r="L1231" s="254"/>
      <c r="M1231" s="254"/>
      <c r="N1231" s="254"/>
      <c r="O1231" s="254"/>
      <c r="P1231" s="254"/>
      <c r="Q1231" s="254"/>
      <c r="R1231" s="254"/>
      <c r="S1231" s="254"/>
      <c r="T1231" s="254"/>
      <c r="U1231" s="254"/>
      <c r="V1231" s="254"/>
      <c r="W1231" s="254"/>
      <c r="X1231" s="254"/>
      <c r="Y1231" s="254"/>
      <c r="Z1231" s="254"/>
      <c r="AA1231" s="254"/>
      <c r="AB1231" s="254"/>
      <c r="AC1231" s="254"/>
      <c r="AD1231" s="254"/>
      <c r="AE1231" s="255"/>
      <c r="AF1231" s="255"/>
      <c r="AG1231" s="255"/>
      <c r="AH1231" s="255"/>
      <c r="AI1231" s="255"/>
      <c r="AJ1231" s="255"/>
      <c r="AK1231" s="255"/>
      <c r="AL1231" s="255"/>
      <c r="AM1231" s="255"/>
      <c r="AN1231" s="255"/>
      <c r="AO1231" s="254"/>
      <c r="AP1231" s="254"/>
      <c r="AQ1231" s="254"/>
      <c r="AR1231" s="254"/>
      <c r="AS1231" s="254"/>
      <c r="AT1231" s="254"/>
      <c r="AU1231" s="254"/>
      <c r="AW1231" s="283" t="str">
        <f t="shared" si="146"/>
        <v/>
      </c>
      <c r="AX1231" s="283" t="str">
        <f t="shared" si="144"/>
        <v/>
      </c>
      <c r="AY1231" s="283" t="str">
        <f t="shared" si="147"/>
        <v/>
      </c>
      <c r="AZ1231" s="283" t="str">
        <f t="shared" si="148"/>
        <v/>
      </c>
      <c r="BA1231" s="283" t="str">
        <f t="shared" si="149"/>
        <v/>
      </c>
      <c r="BD1231" s="254" t="str">
        <f>IF(W1231="","",IF(F1231="休日",AW1231,IF(F1231="法休",AW1231,VLOOKUP(F1231,カレンダマスタ!$Q$56:$R$69,2,FALSE))))</f>
        <v/>
      </c>
      <c r="BG1231" s="254" t="str">
        <f t="shared" si="145"/>
        <v/>
      </c>
      <c r="BH1231" s="254" t="str">
        <f>IF(AX1231="","",IF(P1231&lt;&gt;"","",IF(BG1231="CS","OK",IF(VLOOKUP(E1231,カレンダマスタ!$A$5:$D$381,4,FALSE)&gt;0,"",IF(OR(AX1231*24&gt;10.84,AZ1231*24&lt;14.5)=TRUE,"×","OK")))))</f>
        <v/>
      </c>
    </row>
    <row r="1232" spans="2:60">
      <c r="B1232" s="111"/>
      <c r="C1232" s="388" t="str">
        <f>IF(STEP!C1232&lt;&gt;"",STEP!C1232,"")</f>
        <v/>
      </c>
      <c r="D1232" s="389" t="str">
        <f>IF(STEP!D1232&lt;&gt;"",STEP!D1232,"")</f>
        <v/>
      </c>
      <c r="E1232" s="390" t="str">
        <f>IF(STEP!E1232&lt;&gt;"",STEP!E1232,"")</f>
        <v/>
      </c>
      <c r="F1232" s="259"/>
      <c r="G1232" s="258"/>
      <c r="H1232" s="260"/>
      <c r="I1232" s="260"/>
      <c r="J1232" s="260"/>
      <c r="K1232" s="260"/>
      <c r="L1232" s="260"/>
      <c r="M1232" s="260"/>
      <c r="N1232" s="260"/>
      <c r="O1232" s="260"/>
      <c r="P1232" s="260"/>
      <c r="Q1232" s="260"/>
      <c r="R1232" s="260"/>
      <c r="S1232" s="260"/>
      <c r="T1232" s="260"/>
      <c r="U1232" s="260"/>
      <c r="V1232" s="260"/>
      <c r="W1232" s="260"/>
      <c r="X1232" s="260"/>
      <c r="Y1232" s="260"/>
      <c r="Z1232" s="260"/>
      <c r="AA1232" s="260"/>
      <c r="AB1232" s="260"/>
      <c r="AC1232" s="260"/>
      <c r="AD1232" s="260"/>
      <c r="AE1232" s="261"/>
      <c r="AF1232" s="261"/>
      <c r="AG1232" s="261"/>
      <c r="AH1232" s="261"/>
      <c r="AI1232" s="261"/>
      <c r="AJ1232" s="261"/>
      <c r="AK1232" s="261"/>
      <c r="AL1232" s="261"/>
      <c r="AM1232" s="261"/>
      <c r="AN1232" s="261"/>
      <c r="AO1232" s="260"/>
      <c r="AP1232" s="260"/>
      <c r="AQ1232" s="260"/>
      <c r="AR1232" s="260"/>
      <c r="AS1232" s="260"/>
      <c r="AT1232" s="260"/>
      <c r="AU1232" s="260"/>
      <c r="AW1232" s="284" t="str">
        <f t="shared" si="146"/>
        <v/>
      </c>
      <c r="AX1232" s="284" t="str">
        <f t="shared" si="144"/>
        <v/>
      </c>
      <c r="AY1232" s="284" t="str">
        <f t="shared" si="147"/>
        <v/>
      </c>
      <c r="AZ1232" s="284" t="str">
        <f t="shared" si="148"/>
        <v/>
      </c>
      <c r="BA1232" s="284" t="str">
        <f t="shared" si="149"/>
        <v/>
      </c>
      <c r="BD1232" s="260" t="str">
        <f>IF(W1232="","",IF(F1232="休日",AW1232,IF(F1232="法休",AW1232,VLOOKUP(F1232,カレンダマスタ!$Q$56:$R$69,2,FALSE))))</f>
        <v/>
      </c>
      <c r="BG1232" s="260" t="str">
        <f t="shared" si="145"/>
        <v/>
      </c>
      <c r="BH1232" s="260" t="str">
        <f>IF(AX1232="","",IF(P1232&lt;&gt;"","",IF(BG1232="CS","OK",IF(VLOOKUP(E1232,カレンダマスタ!$A$5:$D$381,4,FALSE)&gt;0,"",IF(OR(AX1232*24&gt;10.84,AZ1232*24&lt;14.5)=TRUE,"×","OK")))))</f>
        <v/>
      </c>
    </row>
    <row r="1233" spans="2:60">
      <c r="B1233" s="111"/>
      <c r="C1233" s="391" t="str">
        <f>IF(STEP!C1233&lt;&gt;"",STEP!C1233,"")</f>
        <v/>
      </c>
      <c r="D1233" s="392" t="str">
        <f>IF(STEP!D1233&lt;&gt;"",STEP!D1233,"")</f>
        <v/>
      </c>
      <c r="E1233" s="393" t="str">
        <f>IF(STEP!E1233&lt;&gt;"",STEP!E1233,"")</f>
        <v/>
      </c>
      <c r="F1233" s="263"/>
      <c r="G1233" s="262"/>
      <c r="H1233" s="264"/>
      <c r="I1233" s="264"/>
      <c r="J1233" s="264"/>
      <c r="K1233" s="264"/>
      <c r="L1233" s="264"/>
      <c r="M1233" s="264"/>
      <c r="N1233" s="264"/>
      <c r="O1233" s="264"/>
      <c r="P1233" s="264"/>
      <c r="Q1233" s="264"/>
      <c r="R1233" s="264"/>
      <c r="S1233" s="264"/>
      <c r="T1233" s="264"/>
      <c r="U1233" s="264"/>
      <c r="V1233" s="264"/>
      <c r="W1233" s="264"/>
      <c r="X1233" s="264"/>
      <c r="Y1233" s="264"/>
      <c r="Z1233" s="264"/>
      <c r="AA1233" s="264"/>
      <c r="AB1233" s="264"/>
      <c r="AC1233" s="264"/>
      <c r="AD1233" s="264"/>
      <c r="AE1233" s="265"/>
      <c r="AF1233" s="265"/>
      <c r="AG1233" s="265"/>
      <c r="AH1233" s="265"/>
      <c r="AI1233" s="265"/>
      <c r="AJ1233" s="265"/>
      <c r="AK1233" s="265"/>
      <c r="AL1233" s="265"/>
      <c r="AM1233" s="265"/>
      <c r="AN1233" s="265"/>
      <c r="AO1233" s="264"/>
      <c r="AP1233" s="264"/>
      <c r="AQ1233" s="264"/>
      <c r="AR1233" s="264"/>
      <c r="AS1233" s="264"/>
      <c r="AT1233" s="264"/>
      <c r="AU1233" s="264"/>
      <c r="AW1233" s="285" t="str">
        <f t="shared" si="146"/>
        <v/>
      </c>
      <c r="AX1233" s="285" t="str">
        <f t="shared" si="144"/>
        <v/>
      </c>
      <c r="AY1233" s="285" t="str">
        <f t="shared" si="147"/>
        <v/>
      </c>
      <c r="AZ1233" s="285" t="str">
        <f t="shared" si="148"/>
        <v/>
      </c>
      <c r="BA1233" s="285" t="str">
        <f t="shared" si="149"/>
        <v/>
      </c>
      <c r="BD1233" s="264" t="str">
        <f>IF(W1233="","",IF(F1233="休日",AW1233,IF(F1233="法休",AW1233,VLOOKUP(F1233,カレンダマスタ!$Q$56:$R$69,2,FALSE))))</f>
        <v/>
      </c>
      <c r="BG1233" s="264" t="str">
        <f t="shared" si="145"/>
        <v/>
      </c>
      <c r="BH1233" s="264" t="str">
        <f>IF(AX1233="","",IF(P1233&lt;&gt;"","",IF(BG1233="CS","OK",IF(VLOOKUP(E1233,カレンダマスタ!$A$5:$D$381,4,FALSE)&gt;0,"",IF(OR(AX1233*24&gt;10.84,AZ1233*24&lt;14.5)=TRUE,"×","OK")))))</f>
        <v/>
      </c>
    </row>
    <row r="1234" spans="2:60">
      <c r="B1234" s="111"/>
      <c r="C1234" s="385" t="str">
        <f>IF(STEP!C1234&lt;&gt;"",STEP!C1234,"")</f>
        <v/>
      </c>
      <c r="D1234" s="386" t="str">
        <f>IF(STEP!D1234&lt;&gt;"",STEP!D1234,"")</f>
        <v/>
      </c>
      <c r="E1234" s="387" t="str">
        <f>IF(STEP!E1234&lt;&gt;"",STEP!E1234,"")</f>
        <v/>
      </c>
      <c r="F1234" s="253"/>
      <c r="G1234" s="252"/>
      <c r="H1234" s="254"/>
      <c r="I1234" s="254"/>
      <c r="J1234" s="254"/>
      <c r="K1234" s="254"/>
      <c r="L1234" s="254"/>
      <c r="M1234" s="254"/>
      <c r="N1234" s="254"/>
      <c r="O1234" s="254"/>
      <c r="P1234" s="254"/>
      <c r="Q1234" s="254"/>
      <c r="R1234" s="254"/>
      <c r="S1234" s="254"/>
      <c r="T1234" s="254"/>
      <c r="U1234" s="254"/>
      <c r="V1234" s="254"/>
      <c r="W1234" s="254"/>
      <c r="X1234" s="254"/>
      <c r="Y1234" s="254"/>
      <c r="Z1234" s="254"/>
      <c r="AA1234" s="254"/>
      <c r="AB1234" s="254"/>
      <c r="AC1234" s="254"/>
      <c r="AD1234" s="254"/>
      <c r="AE1234" s="255"/>
      <c r="AF1234" s="255"/>
      <c r="AG1234" s="255"/>
      <c r="AH1234" s="255"/>
      <c r="AI1234" s="255"/>
      <c r="AJ1234" s="255"/>
      <c r="AK1234" s="255"/>
      <c r="AL1234" s="255"/>
      <c r="AM1234" s="255"/>
      <c r="AN1234" s="255"/>
      <c r="AO1234" s="254"/>
      <c r="AP1234" s="254"/>
      <c r="AQ1234" s="254"/>
      <c r="AR1234" s="254"/>
      <c r="AS1234" s="254"/>
      <c r="AT1234" s="254"/>
      <c r="AU1234" s="254"/>
      <c r="AW1234" s="283" t="str">
        <f t="shared" si="146"/>
        <v/>
      </c>
      <c r="AX1234" s="283" t="str">
        <f t="shared" si="144"/>
        <v/>
      </c>
      <c r="AY1234" s="283" t="str">
        <f t="shared" si="147"/>
        <v/>
      </c>
      <c r="AZ1234" s="283" t="str">
        <f t="shared" si="148"/>
        <v/>
      </c>
      <c r="BA1234" s="283" t="str">
        <f t="shared" si="149"/>
        <v/>
      </c>
      <c r="BD1234" s="254" t="str">
        <f>IF(W1234="","",IF(F1234="休日",AW1234,IF(F1234="法休",AW1234,VLOOKUP(F1234,カレンダマスタ!$Q$56:$R$69,2,FALSE))))</f>
        <v/>
      </c>
      <c r="BG1234" s="254" t="str">
        <f t="shared" si="145"/>
        <v/>
      </c>
      <c r="BH1234" s="254" t="str">
        <f>IF(AX1234="","",IF(P1234&lt;&gt;"","",IF(BG1234="CS","OK",IF(VLOOKUP(E1234,カレンダマスタ!$A$5:$D$381,4,FALSE)&gt;0,"",IF(OR(AX1234*24&gt;10.84,AZ1234*24&lt;14.5)=TRUE,"×","OK")))))</f>
        <v/>
      </c>
    </row>
    <row r="1235" spans="2:60">
      <c r="B1235" s="111"/>
      <c r="C1235" s="385" t="str">
        <f>IF(STEP!C1235&lt;&gt;"",STEP!C1235,"")</f>
        <v/>
      </c>
      <c r="D1235" s="386" t="str">
        <f>IF(STEP!D1235&lt;&gt;"",STEP!D1235,"")</f>
        <v/>
      </c>
      <c r="E1235" s="387" t="str">
        <f>IF(STEP!E1235&lt;&gt;"",STEP!E1235,"")</f>
        <v/>
      </c>
      <c r="F1235" s="253"/>
      <c r="G1235" s="252"/>
      <c r="H1235" s="254"/>
      <c r="I1235" s="254"/>
      <c r="J1235" s="254"/>
      <c r="K1235" s="254"/>
      <c r="L1235" s="254"/>
      <c r="M1235" s="254"/>
      <c r="N1235" s="254"/>
      <c r="O1235" s="254"/>
      <c r="P1235" s="254"/>
      <c r="Q1235" s="254"/>
      <c r="R1235" s="254"/>
      <c r="S1235" s="254"/>
      <c r="T1235" s="254"/>
      <c r="U1235" s="254"/>
      <c r="V1235" s="254"/>
      <c r="W1235" s="254"/>
      <c r="X1235" s="254"/>
      <c r="Y1235" s="254"/>
      <c r="Z1235" s="254"/>
      <c r="AA1235" s="254"/>
      <c r="AB1235" s="254"/>
      <c r="AC1235" s="254"/>
      <c r="AD1235" s="254"/>
      <c r="AE1235" s="255"/>
      <c r="AF1235" s="255"/>
      <c r="AG1235" s="255"/>
      <c r="AH1235" s="255"/>
      <c r="AI1235" s="255"/>
      <c r="AJ1235" s="255"/>
      <c r="AK1235" s="255"/>
      <c r="AL1235" s="255"/>
      <c r="AM1235" s="255"/>
      <c r="AN1235" s="255"/>
      <c r="AO1235" s="254"/>
      <c r="AP1235" s="254"/>
      <c r="AQ1235" s="254"/>
      <c r="AR1235" s="254"/>
      <c r="AS1235" s="254"/>
      <c r="AT1235" s="254"/>
      <c r="AU1235" s="254"/>
      <c r="AW1235" s="283" t="str">
        <f t="shared" si="146"/>
        <v/>
      </c>
      <c r="AX1235" s="283" t="str">
        <f t="shared" si="144"/>
        <v/>
      </c>
      <c r="AY1235" s="283" t="str">
        <f t="shared" si="147"/>
        <v/>
      </c>
      <c r="AZ1235" s="283" t="str">
        <f t="shared" si="148"/>
        <v/>
      </c>
      <c r="BA1235" s="283" t="str">
        <f t="shared" si="149"/>
        <v/>
      </c>
      <c r="BD1235" s="254" t="str">
        <f>IF(W1235="","",IF(F1235="休日",AW1235,IF(F1235="法休",AW1235,VLOOKUP(F1235,カレンダマスタ!$Q$56:$R$69,2,FALSE))))</f>
        <v/>
      </c>
      <c r="BG1235" s="254" t="str">
        <f t="shared" si="145"/>
        <v/>
      </c>
      <c r="BH1235" s="254" t="str">
        <f>IF(AX1235="","",IF(P1235&lt;&gt;"","",IF(BG1235="CS","OK",IF(VLOOKUP(E1235,カレンダマスタ!$A$5:$D$381,4,FALSE)&gt;0,"",IF(OR(AX1235*24&gt;10.84,AZ1235*24&lt;14.5)=TRUE,"×","OK")))))</f>
        <v/>
      </c>
    </row>
    <row r="1236" spans="2:60">
      <c r="B1236" s="111"/>
      <c r="C1236" s="385" t="str">
        <f>IF(STEP!C1236&lt;&gt;"",STEP!C1236,"")</f>
        <v/>
      </c>
      <c r="D1236" s="386" t="str">
        <f>IF(STEP!D1236&lt;&gt;"",STEP!D1236,"")</f>
        <v/>
      </c>
      <c r="E1236" s="387" t="str">
        <f>IF(STEP!E1236&lt;&gt;"",STEP!E1236,"")</f>
        <v/>
      </c>
      <c r="F1236" s="256"/>
      <c r="G1236" s="257"/>
      <c r="H1236" s="254"/>
      <c r="I1236" s="254"/>
      <c r="J1236" s="254"/>
      <c r="K1236" s="254"/>
      <c r="L1236" s="254"/>
      <c r="M1236" s="254"/>
      <c r="N1236" s="254"/>
      <c r="O1236" s="254"/>
      <c r="P1236" s="254"/>
      <c r="Q1236" s="254"/>
      <c r="R1236" s="254"/>
      <c r="S1236" s="254"/>
      <c r="T1236" s="254"/>
      <c r="U1236" s="254"/>
      <c r="V1236" s="254"/>
      <c r="W1236" s="254"/>
      <c r="X1236" s="254"/>
      <c r="Y1236" s="254"/>
      <c r="Z1236" s="254"/>
      <c r="AA1236" s="254"/>
      <c r="AB1236" s="254"/>
      <c r="AC1236" s="254"/>
      <c r="AD1236" s="254"/>
      <c r="AE1236" s="255"/>
      <c r="AF1236" s="255"/>
      <c r="AG1236" s="255"/>
      <c r="AH1236" s="255"/>
      <c r="AI1236" s="255"/>
      <c r="AJ1236" s="255"/>
      <c r="AK1236" s="255"/>
      <c r="AL1236" s="255"/>
      <c r="AM1236" s="255"/>
      <c r="AN1236" s="255"/>
      <c r="AO1236" s="254"/>
      <c r="AP1236" s="254"/>
      <c r="AQ1236" s="254"/>
      <c r="AR1236" s="254"/>
      <c r="AS1236" s="254"/>
      <c r="AT1236" s="254"/>
      <c r="AU1236" s="254"/>
      <c r="AW1236" s="283" t="str">
        <f t="shared" si="146"/>
        <v/>
      </c>
      <c r="AX1236" s="283" t="str">
        <f t="shared" si="144"/>
        <v/>
      </c>
      <c r="AY1236" s="283" t="str">
        <f t="shared" si="147"/>
        <v/>
      </c>
      <c r="AZ1236" s="283" t="str">
        <f t="shared" si="148"/>
        <v/>
      </c>
      <c r="BA1236" s="283" t="str">
        <f t="shared" si="149"/>
        <v/>
      </c>
      <c r="BD1236" s="254" t="str">
        <f>IF(W1236="","",IF(F1236="休日",AW1236,IF(F1236="法休",AW1236,VLOOKUP(F1236,カレンダマスタ!$Q$56:$R$69,2,FALSE))))</f>
        <v/>
      </c>
      <c r="BG1236" s="254" t="str">
        <f t="shared" si="145"/>
        <v/>
      </c>
      <c r="BH1236" s="254" t="str">
        <f>IF(AX1236="","",IF(P1236&lt;&gt;"","",IF(BG1236="CS","OK",IF(VLOOKUP(E1236,カレンダマスタ!$A$5:$D$381,4,FALSE)&gt;0,"",IF(OR(AX1236*24&gt;10.84,AZ1236*24&lt;14.5)=TRUE,"×","OK")))))</f>
        <v/>
      </c>
    </row>
    <row r="1237" spans="2:60">
      <c r="B1237" s="111"/>
      <c r="C1237" s="385" t="str">
        <f>IF(STEP!C1237&lt;&gt;"",STEP!C1237,"")</f>
        <v/>
      </c>
      <c r="D1237" s="386" t="str">
        <f>IF(STEP!D1237&lt;&gt;"",STEP!D1237,"")</f>
        <v/>
      </c>
      <c r="E1237" s="387" t="str">
        <f>IF(STEP!E1237&lt;&gt;"",STEP!E1237,"")</f>
        <v/>
      </c>
      <c r="F1237" s="256"/>
      <c r="G1237" s="257"/>
      <c r="H1237" s="254"/>
      <c r="I1237" s="254"/>
      <c r="J1237" s="254"/>
      <c r="K1237" s="254"/>
      <c r="L1237" s="254"/>
      <c r="M1237" s="254"/>
      <c r="N1237" s="254"/>
      <c r="O1237" s="254"/>
      <c r="P1237" s="254"/>
      <c r="Q1237" s="254"/>
      <c r="R1237" s="254"/>
      <c r="S1237" s="254"/>
      <c r="T1237" s="254"/>
      <c r="U1237" s="254"/>
      <c r="V1237" s="254"/>
      <c r="W1237" s="254"/>
      <c r="X1237" s="254"/>
      <c r="Y1237" s="254"/>
      <c r="Z1237" s="254"/>
      <c r="AA1237" s="254"/>
      <c r="AB1237" s="254"/>
      <c r="AC1237" s="254"/>
      <c r="AD1237" s="254"/>
      <c r="AE1237" s="255"/>
      <c r="AF1237" s="255"/>
      <c r="AG1237" s="255"/>
      <c r="AH1237" s="255"/>
      <c r="AI1237" s="255"/>
      <c r="AJ1237" s="255"/>
      <c r="AK1237" s="255"/>
      <c r="AL1237" s="255"/>
      <c r="AM1237" s="255"/>
      <c r="AN1237" s="255"/>
      <c r="AO1237" s="254"/>
      <c r="AP1237" s="254"/>
      <c r="AQ1237" s="254"/>
      <c r="AR1237" s="254"/>
      <c r="AS1237" s="254"/>
      <c r="AT1237" s="254"/>
      <c r="AU1237" s="254"/>
      <c r="AW1237" s="283" t="str">
        <f t="shared" si="146"/>
        <v/>
      </c>
      <c r="AX1237" s="283" t="str">
        <f t="shared" si="144"/>
        <v/>
      </c>
      <c r="AY1237" s="283" t="str">
        <f t="shared" si="147"/>
        <v/>
      </c>
      <c r="AZ1237" s="283" t="str">
        <f t="shared" si="148"/>
        <v/>
      </c>
      <c r="BA1237" s="283" t="str">
        <f t="shared" si="149"/>
        <v/>
      </c>
      <c r="BD1237" s="254" t="str">
        <f>IF(W1237="","",IF(F1237="休日",AW1237,IF(F1237="法休",AW1237,VLOOKUP(F1237,カレンダマスタ!$Q$56:$R$69,2,FALSE))))</f>
        <v/>
      </c>
      <c r="BG1237" s="254" t="str">
        <f t="shared" si="145"/>
        <v/>
      </c>
      <c r="BH1237" s="254" t="str">
        <f>IF(AX1237="","",IF(P1237&lt;&gt;"","",IF(BG1237="CS","OK",IF(VLOOKUP(E1237,カレンダマスタ!$A$5:$D$381,4,FALSE)&gt;0,"",IF(OR(AX1237*24&gt;10.84,AZ1237*24&lt;14.5)=TRUE,"×","OK")))))</f>
        <v/>
      </c>
    </row>
    <row r="1238" spans="2:60">
      <c r="B1238" s="111"/>
      <c r="C1238" s="385" t="str">
        <f>IF(STEP!C1238&lt;&gt;"",STEP!C1238,"")</f>
        <v/>
      </c>
      <c r="D1238" s="386" t="str">
        <f>IF(STEP!D1238&lt;&gt;"",STEP!D1238,"")</f>
        <v/>
      </c>
      <c r="E1238" s="387" t="str">
        <f>IF(STEP!E1238&lt;&gt;"",STEP!E1238,"")</f>
        <v/>
      </c>
      <c r="F1238" s="256"/>
      <c r="G1238" s="257"/>
      <c r="H1238" s="254"/>
      <c r="I1238" s="254"/>
      <c r="J1238" s="254"/>
      <c r="K1238" s="254"/>
      <c r="L1238" s="254"/>
      <c r="M1238" s="254"/>
      <c r="N1238" s="254"/>
      <c r="O1238" s="254"/>
      <c r="P1238" s="254"/>
      <c r="Q1238" s="254"/>
      <c r="R1238" s="254"/>
      <c r="S1238" s="254"/>
      <c r="T1238" s="254"/>
      <c r="U1238" s="254"/>
      <c r="V1238" s="254"/>
      <c r="W1238" s="254"/>
      <c r="X1238" s="254"/>
      <c r="Y1238" s="254"/>
      <c r="Z1238" s="254"/>
      <c r="AA1238" s="254"/>
      <c r="AB1238" s="254"/>
      <c r="AC1238" s="254"/>
      <c r="AD1238" s="254"/>
      <c r="AE1238" s="255"/>
      <c r="AF1238" s="255"/>
      <c r="AG1238" s="255"/>
      <c r="AH1238" s="255"/>
      <c r="AI1238" s="255"/>
      <c r="AJ1238" s="255"/>
      <c r="AK1238" s="255"/>
      <c r="AL1238" s="255"/>
      <c r="AM1238" s="255"/>
      <c r="AN1238" s="255"/>
      <c r="AO1238" s="254"/>
      <c r="AP1238" s="254"/>
      <c r="AQ1238" s="254"/>
      <c r="AR1238" s="254"/>
      <c r="AS1238" s="254"/>
      <c r="AT1238" s="254"/>
      <c r="AU1238" s="254"/>
      <c r="AW1238" s="283" t="str">
        <f t="shared" si="146"/>
        <v/>
      </c>
      <c r="AX1238" s="283" t="str">
        <f t="shared" si="144"/>
        <v/>
      </c>
      <c r="AY1238" s="283" t="str">
        <f t="shared" si="147"/>
        <v/>
      </c>
      <c r="AZ1238" s="283" t="str">
        <f t="shared" si="148"/>
        <v/>
      </c>
      <c r="BA1238" s="283" t="str">
        <f t="shared" si="149"/>
        <v/>
      </c>
      <c r="BD1238" s="254" t="str">
        <f>IF(W1238="","",IF(F1238="休日",AW1238,IF(F1238="法休",AW1238,VLOOKUP(F1238,カレンダマスタ!$Q$56:$R$69,2,FALSE))))</f>
        <v/>
      </c>
      <c r="BG1238" s="254" t="str">
        <f t="shared" si="145"/>
        <v/>
      </c>
      <c r="BH1238" s="254" t="str">
        <f>IF(AX1238="","",IF(P1238&lt;&gt;"","",IF(BG1238="CS","OK",IF(VLOOKUP(E1238,カレンダマスタ!$A$5:$D$381,4,FALSE)&gt;0,"",IF(OR(AX1238*24&gt;10.84,AZ1238*24&lt;14.5)=TRUE,"×","OK")))))</f>
        <v/>
      </c>
    </row>
    <row r="1239" spans="2:60">
      <c r="B1239" s="111"/>
      <c r="C1239" s="388" t="str">
        <f>IF(STEP!C1239&lt;&gt;"",STEP!C1239,"")</f>
        <v/>
      </c>
      <c r="D1239" s="389" t="str">
        <f>IF(STEP!D1239&lt;&gt;"",STEP!D1239,"")</f>
        <v/>
      </c>
      <c r="E1239" s="390" t="str">
        <f>IF(STEP!E1239&lt;&gt;"",STEP!E1239,"")</f>
        <v/>
      </c>
      <c r="F1239" s="259"/>
      <c r="G1239" s="266"/>
      <c r="H1239" s="260"/>
      <c r="I1239" s="260"/>
      <c r="J1239" s="260"/>
      <c r="K1239" s="260"/>
      <c r="L1239" s="260"/>
      <c r="M1239" s="260"/>
      <c r="N1239" s="260"/>
      <c r="O1239" s="260"/>
      <c r="P1239" s="260"/>
      <c r="Q1239" s="260"/>
      <c r="R1239" s="260"/>
      <c r="S1239" s="260"/>
      <c r="T1239" s="260"/>
      <c r="U1239" s="260"/>
      <c r="V1239" s="260"/>
      <c r="W1239" s="260"/>
      <c r="X1239" s="260"/>
      <c r="Y1239" s="260"/>
      <c r="Z1239" s="260"/>
      <c r="AA1239" s="260"/>
      <c r="AB1239" s="260"/>
      <c r="AC1239" s="260"/>
      <c r="AD1239" s="260"/>
      <c r="AE1239" s="261"/>
      <c r="AF1239" s="261"/>
      <c r="AG1239" s="261"/>
      <c r="AH1239" s="261"/>
      <c r="AI1239" s="261"/>
      <c r="AJ1239" s="261"/>
      <c r="AK1239" s="261"/>
      <c r="AL1239" s="261"/>
      <c r="AM1239" s="261"/>
      <c r="AN1239" s="261"/>
      <c r="AO1239" s="260"/>
      <c r="AP1239" s="260"/>
      <c r="AQ1239" s="260"/>
      <c r="AR1239" s="260"/>
      <c r="AS1239" s="260"/>
      <c r="AT1239" s="260"/>
      <c r="AU1239" s="260"/>
      <c r="AW1239" s="284" t="str">
        <f t="shared" si="146"/>
        <v/>
      </c>
      <c r="AX1239" s="284" t="str">
        <f t="shared" si="144"/>
        <v/>
      </c>
      <c r="AY1239" s="284" t="str">
        <f t="shared" si="147"/>
        <v/>
      </c>
      <c r="AZ1239" s="284" t="str">
        <f t="shared" si="148"/>
        <v/>
      </c>
      <c r="BA1239" s="284" t="str">
        <f t="shared" si="149"/>
        <v/>
      </c>
      <c r="BD1239" s="260" t="str">
        <f>IF(W1239="","",IF(F1239="休日",AW1239,IF(F1239="法休",AW1239,VLOOKUP(F1239,カレンダマスタ!$Q$56:$R$69,2,FALSE))))</f>
        <v/>
      </c>
      <c r="BG1239" s="260" t="str">
        <f t="shared" si="145"/>
        <v/>
      </c>
      <c r="BH1239" s="260" t="str">
        <f>IF(AX1239="","",IF(P1239&lt;&gt;"","",IF(BG1239="CS","OK",IF(VLOOKUP(E1239,カレンダマスタ!$A$5:$D$381,4,FALSE)&gt;0,"",IF(OR(AX1239*24&gt;10.84,AZ1239*24&lt;14.5)=TRUE,"×","OK")))))</f>
        <v/>
      </c>
    </row>
    <row r="1240" spans="2:60">
      <c r="B1240" s="111"/>
      <c r="C1240" s="391" t="str">
        <f>IF(STEP!C1240&lt;&gt;"",STEP!C1240,"")</f>
        <v/>
      </c>
      <c r="D1240" s="392" t="str">
        <f>IF(STEP!D1240&lt;&gt;"",STEP!D1240,"")</f>
        <v/>
      </c>
      <c r="E1240" s="393" t="str">
        <f>IF(STEP!E1240&lt;&gt;"",STEP!E1240,"")</f>
        <v/>
      </c>
      <c r="F1240" s="263"/>
      <c r="G1240" s="267"/>
      <c r="H1240" s="264"/>
      <c r="I1240" s="264"/>
      <c r="J1240" s="264"/>
      <c r="K1240" s="264"/>
      <c r="L1240" s="264"/>
      <c r="M1240" s="264"/>
      <c r="N1240" s="264"/>
      <c r="O1240" s="264"/>
      <c r="P1240" s="264"/>
      <c r="Q1240" s="264"/>
      <c r="R1240" s="264"/>
      <c r="S1240" s="264"/>
      <c r="T1240" s="264"/>
      <c r="U1240" s="264"/>
      <c r="V1240" s="264"/>
      <c r="W1240" s="264"/>
      <c r="X1240" s="264"/>
      <c r="Y1240" s="264"/>
      <c r="Z1240" s="264"/>
      <c r="AA1240" s="264"/>
      <c r="AB1240" s="264"/>
      <c r="AC1240" s="264"/>
      <c r="AD1240" s="264"/>
      <c r="AE1240" s="265"/>
      <c r="AF1240" s="265"/>
      <c r="AG1240" s="265"/>
      <c r="AH1240" s="265"/>
      <c r="AI1240" s="265"/>
      <c r="AJ1240" s="265"/>
      <c r="AK1240" s="265"/>
      <c r="AL1240" s="265"/>
      <c r="AM1240" s="265"/>
      <c r="AN1240" s="265"/>
      <c r="AO1240" s="264"/>
      <c r="AP1240" s="264"/>
      <c r="AQ1240" s="264"/>
      <c r="AR1240" s="264"/>
      <c r="AS1240" s="264"/>
      <c r="AT1240" s="264"/>
      <c r="AU1240" s="264"/>
      <c r="AW1240" s="285" t="str">
        <f t="shared" si="146"/>
        <v/>
      </c>
      <c r="AX1240" s="285" t="str">
        <f t="shared" si="144"/>
        <v/>
      </c>
      <c r="AY1240" s="285" t="str">
        <f t="shared" si="147"/>
        <v/>
      </c>
      <c r="AZ1240" s="285" t="str">
        <f t="shared" si="148"/>
        <v/>
      </c>
      <c r="BA1240" s="285" t="str">
        <f t="shared" si="149"/>
        <v/>
      </c>
      <c r="BD1240" s="264" t="str">
        <f>IF(W1240="","",IF(F1240="休日",AW1240,IF(F1240="法休",AW1240,VLOOKUP(F1240,カレンダマスタ!$Q$56:$R$69,2,FALSE))))</f>
        <v/>
      </c>
      <c r="BG1240" s="264" t="str">
        <f t="shared" si="145"/>
        <v/>
      </c>
      <c r="BH1240" s="264" t="str">
        <f>IF(AX1240="","",IF(P1240&lt;&gt;"","",IF(BG1240="CS","OK",IF(VLOOKUP(E1240,カレンダマスタ!$A$5:$D$381,4,FALSE)&gt;0,"",IF(OR(AX1240*24&gt;10.84,AZ1240*24&lt;14.5)=TRUE,"×","OK")))))</f>
        <v/>
      </c>
    </row>
    <row r="1241" spans="2:60">
      <c r="B1241" s="111"/>
      <c r="C1241" s="385" t="str">
        <f>IF(STEP!C1241&lt;&gt;"",STEP!C1241,"")</f>
        <v/>
      </c>
      <c r="D1241" s="386" t="str">
        <f>IF(STEP!D1241&lt;&gt;"",STEP!D1241,"")</f>
        <v/>
      </c>
      <c r="E1241" s="387" t="str">
        <f>IF(STEP!E1241&lt;&gt;"",STEP!E1241,"")</f>
        <v/>
      </c>
      <c r="F1241" s="253"/>
      <c r="G1241" s="252"/>
      <c r="H1241" s="254"/>
      <c r="I1241" s="254"/>
      <c r="J1241" s="254"/>
      <c r="K1241" s="254"/>
      <c r="L1241" s="254"/>
      <c r="M1241" s="254"/>
      <c r="N1241" s="254"/>
      <c r="O1241" s="254"/>
      <c r="P1241" s="254"/>
      <c r="Q1241" s="254"/>
      <c r="R1241" s="254"/>
      <c r="S1241" s="254"/>
      <c r="T1241" s="254"/>
      <c r="U1241" s="254"/>
      <c r="V1241" s="254"/>
      <c r="W1241" s="254"/>
      <c r="X1241" s="254"/>
      <c r="Y1241" s="254"/>
      <c r="Z1241" s="254"/>
      <c r="AA1241" s="254"/>
      <c r="AB1241" s="254"/>
      <c r="AC1241" s="254"/>
      <c r="AD1241" s="254"/>
      <c r="AE1241" s="255"/>
      <c r="AF1241" s="255"/>
      <c r="AG1241" s="255"/>
      <c r="AH1241" s="255"/>
      <c r="AI1241" s="255"/>
      <c r="AJ1241" s="255"/>
      <c r="AK1241" s="255"/>
      <c r="AL1241" s="255"/>
      <c r="AM1241" s="255"/>
      <c r="AN1241" s="255"/>
      <c r="AO1241" s="254"/>
      <c r="AP1241" s="254"/>
      <c r="AQ1241" s="254"/>
      <c r="AR1241" s="254"/>
      <c r="AS1241" s="254"/>
      <c r="AT1241" s="254"/>
      <c r="AU1241" s="254"/>
      <c r="AW1241" s="283" t="str">
        <f t="shared" si="146"/>
        <v/>
      </c>
      <c r="AX1241" s="283" t="str">
        <f t="shared" si="144"/>
        <v/>
      </c>
      <c r="AY1241" s="283" t="str">
        <f t="shared" si="147"/>
        <v/>
      </c>
      <c r="AZ1241" s="283" t="str">
        <f t="shared" si="148"/>
        <v/>
      </c>
      <c r="BA1241" s="283" t="str">
        <f t="shared" si="149"/>
        <v/>
      </c>
      <c r="BD1241" s="254" t="str">
        <f>IF(W1241="","",IF(F1241="休日",AW1241,IF(F1241="法休",AW1241,VLOOKUP(F1241,カレンダマスタ!$Q$56:$R$69,2,FALSE))))</f>
        <v/>
      </c>
      <c r="BG1241" s="503" t="str">
        <f t="shared" si="145"/>
        <v/>
      </c>
      <c r="BH1241" s="503" t="str">
        <f>IF(AX1241="","",IF(P1241&lt;&gt;"","",IF(BG1241="CS","OK",IF(VLOOKUP(E1241,カレンダマスタ!$A$5:$D$381,4,FALSE)&gt;0,"",IF(OR(AX1241*24&gt;10.84,AZ1241*24&lt;14.5)=TRUE,"×","OK")))))</f>
        <v/>
      </c>
    </row>
    <row r="1242" spans="2:60">
      <c r="B1242" s="111"/>
      <c r="C1242" s="385" t="str">
        <f>IF(STEP!C1242&lt;&gt;"",STEP!C1242,"")</f>
        <v/>
      </c>
      <c r="D1242" s="386" t="str">
        <f>IF(STEP!D1242&lt;&gt;"",STEP!D1242,"")</f>
        <v/>
      </c>
      <c r="E1242" s="387" t="str">
        <f>IF(STEP!E1242&lt;&gt;"",STEP!E1242,"")</f>
        <v/>
      </c>
      <c r="F1242" s="253"/>
      <c r="G1242" s="252"/>
      <c r="H1242" s="254"/>
      <c r="I1242" s="254"/>
      <c r="J1242" s="254"/>
      <c r="K1242" s="254"/>
      <c r="L1242" s="254"/>
      <c r="M1242" s="254"/>
      <c r="N1242" s="254"/>
      <c r="O1242" s="254"/>
      <c r="P1242" s="254"/>
      <c r="Q1242" s="254"/>
      <c r="R1242" s="254"/>
      <c r="S1242" s="254"/>
      <c r="T1242" s="254"/>
      <c r="U1242" s="254"/>
      <c r="V1242" s="254"/>
      <c r="W1242" s="254"/>
      <c r="X1242" s="254"/>
      <c r="Y1242" s="254"/>
      <c r="Z1242" s="254"/>
      <c r="AA1242" s="254"/>
      <c r="AB1242" s="254"/>
      <c r="AC1242" s="254"/>
      <c r="AD1242" s="254"/>
      <c r="AE1242" s="255"/>
      <c r="AF1242" s="255"/>
      <c r="AG1242" s="255"/>
      <c r="AH1242" s="255"/>
      <c r="AI1242" s="255"/>
      <c r="AJ1242" s="255"/>
      <c r="AK1242" s="255"/>
      <c r="AL1242" s="255"/>
      <c r="AM1242" s="255"/>
      <c r="AN1242" s="255"/>
      <c r="AO1242" s="254"/>
      <c r="AP1242" s="254"/>
      <c r="AQ1242" s="254"/>
      <c r="AR1242" s="254"/>
      <c r="AS1242" s="254"/>
      <c r="AT1242" s="254"/>
      <c r="AU1242" s="254"/>
      <c r="AW1242" s="283" t="str">
        <f t="shared" si="146"/>
        <v/>
      </c>
      <c r="AX1242" s="283" t="str">
        <f t="shared" si="144"/>
        <v/>
      </c>
      <c r="AY1242" s="283" t="str">
        <f t="shared" si="147"/>
        <v/>
      </c>
      <c r="AZ1242" s="283" t="str">
        <f t="shared" si="148"/>
        <v/>
      </c>
      <c r="BA1242" s="283" t="str">
        <f t="shared" si="149"/>
        <v/>
      </c>
      <c r="BD1242" s="254" t="str">
        <f>IF(W1242="","",IF(F1242="休日",AW1242,IF(F1242="法休",AW1242,VLOOKUP(F1242,カレンダマスタ!$Q$56:$R$69,2,FALSE))))</f>
        <v/>
      </c>
      <c r="BG1242" s="254" t="str">
        <f t="shared" si="145"/>
        <v/>
      </c>
      <c r="BH1242" s="254" t="str">
        <f>IF(AX1242="","",IF(P1242&lt;&gt;"","",IF(BG1242="CS","OK",IF(VLOOKUP(E1242,カレンダマスタ!$A$5:$D$381,4,FALSE)&gt;0,"",IF(OR(AX1242*24&gt;10.84,AZ1242*24&lt;14.5)=TRUE,"×","OK")))))</f>
        <v/>
      </c>
    </row>
    <row r="1243" spans="2:60">
      <c r="B1243" s="111"/>
      <c r="C1243" s="385" t="str">
        <f>IF(STEP!C1243&lt;&gt;"",STEP!C1243,"")</f>
        <v/>
      </c>
      <c r="D1243" s="386" t="str">
        <f>IF(STEP!D1243&lt;&gt;"",STEP!D1243,"")</f>
        <v/>
      </c>
      <c r="E1243" s="387" t="str">
        <f>IF(STEP!E1243&lt;&gt;"",STEP!E1243,"")</f>
        <v/>
      </c>
      <c r="F1243" s="256"/>
      <c r="G1243" s="257"/>
      <c r="H1243" s="254"/>
      <c r="I1243" s="254"/>
      <c r="J1243" s="254"/>
      <c r="K1243" s="254"/>
      <c r="L1243" s="254"/>
      <c r="M1243" s="254"/>
      <c r="N1243" s="254"/>
      <c r="O1243" s="254"/>
      <c r="P1243" s="254"/>
      <c r="Q1243" s="254"/>
      <c r="R1243" s="254"/>
      <c r="S1243" s="254"/>
      <c r="T1243" s="254"/>
      <c r="U1243" s="254"/>
      <c r="V1243" s="254"/>
      <c r="W1243" s="254"/>
      <c r="X1243" s="254"/>
      <c r="Y1243" s="254"/>
      <c r="Z1243" s="254"/>
      <c r="AA1243" s="254"/>
      <c r="AB1243" s="254"/>
      <c r="AC1243" s="254"/>
      <c r="AD1243" s="254"/>
      <c r="AE1243" s="255"/>
      <c r="AF1243" s="255"/>
      <c r="AG1243" s="255"/>
      <c r="AH1243" s="255"/>
      <c r="AI1243" s="255"/>
      <c r="AJ1243" s="255"/>
      <c r="AK1243" s="255"/>
      <c r="AL1243" s="255"/>
      <c r="AM1243" s="255"/>
      <c r="AN1243" s="255"/>
      <c r="AO1243" s="254"/>
      <c r="AP1243" s="254"/>
      <c r="AQ1243" s="254"/>
      <c r="AR1243" s="254"/>
      <c r="AS1243" s="254"/>
      <c r="AT1243" s="254"/>
      <c r="AU1243" s="254"/>
      <c r="AW1243" s="283" t="str">
        <f t="shared" si="146"/>
        <v/>
      </c>
      <c r="AX1243" s="283" t="str">
        <f t="shared" si="144"/>
        <v/>
      </c>
      <c r="AY1243" s="283" t="str">
        <f t="shared" si="147"/>
        <v/>
      </c>
      <c r="AZ1243" s="283" t="str">
        <f t="shared" si="148"/>
        <v/>
      </c>
      <c r="BA1243" s="283" t="str">
        <f t="shared" si="149"/>
        <v/>
      </c>
      <c r="BD1243" s="254" t="str">
        <f>IF(W1243="","",IF(F1243="休日",AW1243,IF(F1243="法休",AW1243,VLOOKUP(F1243,カレンダマスタ!$Q$56:$R$69,2,FALSE))))</f>
        <v/>
      </c>
      <c r="BG1243" s="254" t="str">
        <f t="shared" si="145"/>
        <v/>
      </c>
      <c r="BH1243" s="254" t="str">
        <f>IF(AX1243="","",IF(P1243&lt;&gt;"","",IF(BG1243="CS","OK",IF(VLOOKUP(E1243,カレンダマスタ!$A$5:$D$381,4,FALSE)&gt;0,"",IF(OR(AX1243*24&gt;10.84,AZ1243*24&lt;14.5)=TRUE,"×","OK")))))</f>
        <v/>
      </c>
    </row>
    <row r="1244" spans="2:60">
      <c r="B1244" s="111"/>
      <c r="C1244" s="385" t="str">
        <f>IF(STEP!C1244&lt;&gt;"",STEP!C1244,"")</f>
        <v/>
      </c>
      <c r="D1244" s="386" t="str">
        <f>IF(STEP!D1244&lt;&gt;"",STEP!D1244,"")</f>
        <v/>
      </c>
      <c r="E1244" s="387" t="str">
        <f>IF(STEP!E1244&lt;&gt;"",STEP!E1244,"")</f>
        <v/>
      </c>
      <c r="F1244" s="256"/>
      <c r="G1244" s="257"/>
      <c r="H1244" s="254"/>
      <c r="I1244" s="254"/>
      <c r="J1244" s="254"/>
      <c r="K1244" s="254"/>
      <c r="L1244" s="254"/>
      <c r="M1244" s="254"/>
      <c r="N1244" s="254"/>
      <c r="O1244" s="254"/>
      <c r="P1244" s="254"/>
      <c r="Q1244" s="254"/>
      <c r="R1244" s="254"/>
      <c r="S1244" s="254"/>
      <c r="T1244" s="254"/>
      <c r="U1244" s="254"/>
      <c r="V1244" s="254"/>
      <c r="W1244" s="254"/>
      <c r="X1244" s="254"/>
      <c r="Y1244" s="254"/>
      <c r="Z1244" s="254"/>
      <c r="AA1244" s="254"/>
      <c r="AB1244" s="254"/>
      <c r="AC1244" s="254"/>
      <c r="AD1244" s="254"/>
      <c r="AE1244" s="255"/>
      <c r="AF1244" s="255"/>
      <c r="AG1244" s="255"/>
      <c r="AH1244" s="255"/>
      <c r="AI1244" s="255"/>
      <c r="AJ1244" s="255"/>
      <c r="AK1244" s="255"/>
      <c r="AL1244" s="255"/>
      <c r="AM1244" s="255"/>
      <c r="AN1244" s="255"/>
      <c r="AO1244" s="254"/>
      <c r="AP1244" s="254"/>
      <c r="AQ1244" s="254"/>
      <c r="AR1244" s="254"/>
      <c r="AS1244" s="254"/>
      <c r="AT1244" s="254"/>
      <c r="AU1244" s="254"/>
      <c r="AW1244" s="283" t="str">
        <f t="shared" si="146"/>
        <v/>
      </c>
      <c r="AX1244" s="283" t="str">
        <f t="shared" si="144"/>
        <v/>
      </c>
      <c r="AY1244" s="283" t="str">
        <f t="shared" si="147"/>
        <v/>
      </c>
      <c r="AZ1244" s="283" t="str">
        <f t="shared" si="148"/>
        <v/>
      </c>
      <c r="BA1244" s="283" t="str">
        <f t="shared" si="149"/>
        <v/>
      </c>
      <c r="BD1244" s="254" t="str">
        <f>IF(W1244="","",IF(F1244="休日",AW1244,IF(F1244="法休",AW1244,VLOOKUP(F1244,カレンダマスタ!$Q$56:$R$69,2,FALSE))))</f>
        <v/>
      </c>
      <c r="BG1244" s="254" t="str">
        <f t="shared" si="145"/>
        <v/>
      </c>
      <c r="BH1244" s="254" t="str">
        <f>IF(AX1244="","",IF(P1244&lt;&gt;"","",IF(BG1244="CS","OK",IF(VLOOKUP(E1244,カレンダマスタ!$A$5:$D$381,4,FALSE)&gt;0,"",IF(OR(AX1244*24&gt;10.84,AZ1244*24&lt;14.5)=TRUE,"×","OK")))))</f>
        <v/>
      </c>
    </row>
    <row r="1245" spans="2:60">
      <c r="B1245" s="111"/>
      <c r="C1245" s="385" t="str">
        <f>IF(STEP!C1245&lt;&gt;"",STEP!C1245,"")</f>
        <v/>
      </c>
      <c r="D1245" s="386" t="str">
        <f>IF(STEP!D1245&lt;&gt;"",STEP!D1245,"")</f>
        <v/>
      </c>
      <c r="E1245" s="387" t="str">
        <f>IF(STEP!E1245&lt;&gt;"",STEP!E1245,"")</f>
        <v/>
      </c>
      <c r="F1245" s="256"/>
      <c r="G1245" s="257"/>
      <c r="H1245" s="254"/>
      <c r="I1245" s="254"/>
      <c r="J1245" s="254"/>
      <c r="K1245" s="254"/>
      <c r="L1245" s="254"/>
      <c r="M1245" s="254"/>
      <c r="N1245" s="254"/>
      <c r="O1245" s="254"/>
      <c r="P1245" s="254"/>
      <c r="Q1245" s="254"/>
      <c r="R1245" s="254"/>
      <c r="S1245" s="254"/>
      <c r="T1245" s="254"/>
      <c r="U1245" s="254"/>
      <c r="V1245" s="254"/>
      <c r="W1245" s="254"/>
      <c r="X1245" s="254"/>
      <c r="Y1245" s="254"/>
      <c r="Z1245" s="254"/>
      <c r="AA1245" s="254"/>
      <c r="AB1245" s="254"/>
      <c r="AC1245" s="254"/>
      <c r="AD1245" s="254"/>
      <c r="AE1245" s="255"/>
      <c r="AF1245" s="255"/>
      <c r="AG1245" s="255"/>
      <c r="AH1245" s="255"/>
      <c r="AI1245" s="255"/>
      <c r="AJ1245" s="255"/>
      <c r="AK1245" s="255"/>
      <c r="AL1245" s="255"/>
      <c r="AM1245" s="255"/>
      <c r="AN1245" s="255"/>
      <c r="AO1245" s="254"/>
      <c r="AP1245" s="254"/>
      <c r="AQ1245" s="254"/>
      <c r="AR1245" s="254"/>
      <c r="AS1245" s="254"/>
      <c r="AT1245" s="254"/>
      <c r="AU1245" s="254"/>
      <c r="AW1245" s="283" t="str">
        <f t="shared" si="146"/>
        <v/>
      </c>
      <c r="AX1245" s="283" t="str">
        <f t="shared" si="144"/>
        <v/>
      </c>
      <c r="AY1245" s="283" t="str">
        <f t="shared" si="147"/>
        <v/>
      </c>
      <c r="AZ1245" s="283" t="str">
        <f t="shared" si="148"/>
        <v/>
      </c>
      <c r="BA1245" s="283" t="str">
        <f t="shared" si="149"/>
        <v/>
      </c>
      <c r="BD1245" s="254" t="str">
        <f>IF(W1245="","",IF(F1245="休日",AW1245,IF(F1245="法休",AW1245,VLOOKUP(F1245,カレンダマスタ!$Q$56:$R$69,2,FALSE))))</f>
        <v/>
      </c>
      <c r="BG1245" s="254" t="str">
        <f t="shared" si="145"/>
        <v/>
      </c>
      <c r="BH1245" s="254" t="str">
        <f>IF(AX1245="","",IF(P1245&lt;&gt;"","",IF(BG1245="CS","OK",IF(VLOOKUP(E1245,カレンダマスタ!$A$5:$D$381,4,FALSE)&gt;0,"",IF(OR(AX1245*24&gt;10.84,AZ1245*24&lt;14.5)=TRUE,"×","OK")))))</f>
        <v/>
      </c>
    </row>
    <row r="1246" spans="2:60">
      <c r="B1246" s="111"/>
      <c r="C1246" s="388" t="str">
        <f>IF(STEP!C1246&lt;&gt;"",STEP!C1246,"")</f>
        <v/>
      </c>
      <c r="D1246" s="389" t="str">
        <f>IF(STEP!D1246&lt;&gt;"",STEP!D1246,"")</f>
        <v/>
      </c>
      <c r="E1246" s="390" t="str">
        <f>IF(STEP!E1246&lt;&gt;"",STEP!E1246,"")</f>
        <v/>
      </c>
      <c r="F1246" s="259"/>
      <c r="G1246" s="266"/>
      <c r="H1246" s="260"/>
      <c r="I1246" s="260"/>
      <c r="J1246" s="260"/>
      <c r="K1246" s="260"/>
      <c r="L1246" s="260"/>
      <c r="M1246" s="260"/>
      <c r="N1246" s="260"/>
      <c r="O1246" s="260"/>
      <c r="P1246" s="260"/>
      <c r="Q1246" s="260"/>
      <c r="R1246" s="260"/>
      <c r="S1246" s="260"/>
      <c r="T1246" s="260"/>
      <c r="U1246" s="260"/>
      <c r="V1246" s="260"/>
      <c r="W1246" s="260"/>
      <c r="X1246" s="260"/>
      <c r="Y1246" s="260"/>
      <c r="Z1246" s="260"/>
      <c r="AA1246" s="260"/>
      <c r="AB1246" s="260"/>
      <c r="AC1246" s="260"/>
      <c r="AD1246" s="260"/>
      <c r="AE1246" s="261"/>
      <c r="AF1246" s="261"/>
      <c r="AG1246" s="261"/>
      <c r="AH1246" s="261"/>
      <c r="AI1246" s="261"/>
      <c r="AJ1246" s="261"/>
      <c r="AK1246" s="261"/>
      <c r="AL1246" s="261"/>
      <c r="AM1246" s="261"/>
      <c r="AN1246" s="261"/>
      <c r="AO1246" s="260"/>
      <c r="AP1246" s="260"/>
      <c r="AQ1246" s="260"/>
      <c r="AR1246" s="260"/>
      <c r="AS1246" s="260"/>
      <c r="AT1246" s="260"/>
      <c r="AU1246" s="260"/>
      <c r="AW1246" s="284" t="str">
        <f t="shared" si="146"/>
        <v/>
      </c>
      <c r="AX1246" s="284" t="str">
        <f t="shared" si="144"/>
        <v/>
      </c>
      <c r="AY1246" s="284" t="str">
        <f t="shared" si="147"/>
        <v/>
      </c>
      <c r="AZ1246" s="284" t="str">
        <f t="shared" si="148"/>
        <v/>
      </c>
      <c r="BA1246" s="284" t="str">
        <f t="shared" si="149"/>
        <v/>
      </c>
      <c r="BD1246" s="260" t="str">
        <f>IF(W1246="","",IF(F1246="休日",AW1246,IF(F1246="法休",AW1246,VLOOKUP(F1246,カレンダマスタ!$Q$56:$R$69,2,FALSE))))</f>
        <v/>
      </c>
      <c r="BG1246" s="260" t="str">
        <f t="shared" si="145"/>
        <v/>
      </c>
      <c r="BH1246" s="260" t="str">
        <f>IF(AX1246="","",IF(P1246&lt;&gt;"","",IF(BG1246="CS","OK",IF(VLOOKUP(E1246,カレンダマスタ!$A$5:$D$381,4,FALSE)&gt;0,"",IF(OR(AX1246*24&gt;10.84,AZ1246*24&lt;14.5)=TRUE,"×","OK")))))</f>
        <v/>
      </c>
    </row>
    <row r="1247" spans="2:60">
      <c r="B1247" s="111"/>
      <c r="C1247" s="391" t="str">
        <f>IF(STEP!C1247&lt;&gt;"",STEP!C1247,"")</f>
        <v/>
      </c>
      <c r="D1247" s="392" t="str">
        <f>IF(STEP!D1247&lt;&gt;"",STEP!D1247,"")</f>
        <v/>
      </c>
      <c r="E1247" s="393" t="str">
        <f>IF(STEP!E1247&lt;&gt;"",STEP!E1247,"")</f>
        <v/>
      </c>
      <c r="F1247" s="263"/>
      <c r="G1247" s="267"/>
      <c r="H1247" s="264"/>
      <c r="I1247" s="264"/>
      <c r="J1247" s="264"/>
      <c r="K1247" s="264"/>
      <c r="L1247" s="264"/>
      <c r="M1247" s="264"/>
      <c r="N1247" s="264"/>
      <c r="O1247" s="264"/>
      <c r="P1247" s="264"/>
      <c r="Q1247" s="264"/>
      <c r="R1247" s="264"/>
      <c r="S1247" s="264"/>
      <c r="T1247" s="264"/>
      <c r="U1247" s="264"/>
      <c r="V1247" s="264"/>
      <c r="W1247" s="264"/>
      <c r="X1247" s="264"/>
      <c r="Y1247" s="264"/>
      <c r="Z1247" s="264"/>
      <c r="AA1247" s="264"/>
      <c r="AB1247" s="264"/>
      <c r="AC1247" s="264"/>
      <c r="AD1247" s="264"/>
      <c r="AE1247" s="265"/>
      <c r="AF1247" s="265"/>
      <c r="AG1247" s="265"/>
      <c r="AH1247" s="265"/>
      <c r="AI1247" s="265"/>
      <c r="AJ1247" s="265"/>
      <c r="AK1247" s="265"/>
      <c r="AL1247" s="265"/>
      <c r="AM1247" s="265"/>
      <c r="AN1247" s="265"/>
      <c r="AO1247" s="264"/>
      <c r="AP1247" s="264"/>
      <c r="AQ1247" s="264"/>
      <c r="AR1247" s="264"/>
      <c r="AS1247" s="264"/>
      <c r="AT1247" s="264"/>
      <c r="AU1247" s="264"/>
      <c r="AW1247" s="285" t="str">
        <f t="shared" si="146"/>
        <v/>
      </c>
      <c r="AX1247" s="285" t="str">
        <f t="shared" si="144"/>
        <v/>
      </c>
      <c r="AY1247" s="285" t="str">
        <f t="shared" si="147"/>
        <v/>
      </c>
      <c r="AZ1247" s="285" t="str">
        <f t="shared" si="148"/>
        <v/>
      </c>
      <c r="BA1247" s="285" t="str">
        <f t="shared" si="149"/>
        <v/>
      </c>
      <c r="BD1247" s="264" t="str">
        <f>IF(W1247="","",IF(F1247="休日",AW1247,IF(F1247="法休",AW1247,VLOOKUP(F1247,カレンダマスタ!$Q$56:$R$69,2,FALSE))))</f>
        <v/>
      </c>
      <c r="BG1247" s="264" t="str">
        <f t="shared" si="145"/>
        <v/>
      </c>
      <c r="BH1247" s="264" t="str">
        <f>IF(AX1247="","",IF(P1247&lt;&gt;"","",IF(BG1247="CS","OK",IF(VLOOKUP(E1247,カレンダマスタ!$A$5:$D$381,4,FALSE)&gt;0,"",IF(OR(AX1247*24&gt;10.84,AZ1247*24&lt;14.5)=TRUE,"×","OK")))))</f>
        <v/>
      </c>
    </row>
    <row r="1248" spans="2:60">
      <c r="B1248" s="111"/>
      <c r="C1248" s="385" t="str">
        <f>IF(STEP!C1248&lt;&gt;"",STEP!C1248,"")</f>
        <v/>
      </c>
      <c r="D1248" s="386" t="str">
        <f>IF(STEP!D1248&lt;&gt;"",STEP!D1248,"")</f>
        <v/>
      </c>
      <c r="E1248" s="387" t="str">
        <f>IF(STEP!E1248&lt;&gt;"",STEP!E1248,"")</f>
        <v/>
      </c>
      <c r="F1248" s="253"/>
      <c r="G1248" s="252"/>
      <c r="H1248" s="254"/>
      <c r="I1248" s="254"/>
      <c r="J1248" s="254"/>
      <c r="K1248" s="254"/>
      <c r="L1248" s="254"/>
      <c r="M1248" s="254"/>
      <c r="N1248" s="254"/>
      <c r="O1248" s="254"/>
      <c r="P1248" s="254"/>
      <c r="Q1248" s="254"/>
      <c r="R1248" s="254"/>
      <c r="S1248" s="254"/>
      <c r="T1248" s="254"/>
      <c r="U1248" s="254"/>
      <c r="V1248" s="254"/>
      <c r="W1248" s="254"/>
      <c r="X1248" s="254"/>
      <c r="Y1248" s="254"/>
      <c r="Z1248" s="254"/>
      <c r="AA1248" s="254"/>
      <c r="AB1248" s="254"/>
      <c r="AC1248" s="254"/>
      <c r="AD1248" s="254"/>
      <c r="AE1248" s="255"/>
      <c r="AF1248" s="255"/>
      <c r="AG1248" s="255"/>
      <c r="AH1248" s="255"/>
      <c r="AI1248" s="255"/>
      <c r="AJ1248" s="255"/>
      <c r="AK1248" s="255"/>
      <c r="AL1248" s="255"/>
      <c r="AM1248" s="255"/>
      <c r="AN1248" s="255"/>
      <c r="AO1248" s="254"/>
      <c r="AP1248" s="254"/>
      <c r="AQ1248" s="254"/>
      <c r="AR1248" s="254"/>
      <c r="AS1248" s="254"/>
      <c r="AT1248" s="254"/>
      <c r="AU1248" s="254"/>
      <c r="AW1248" s="283" t="str">
        <f t="shared" si="146"/>
        <v/>
      </c>
      <c r="AX1248" s="283" t="str">
        <f t="shared" si="144"/>
        <v/>
      </c>
      <c r="AY1248" s="283" t="str">
        <f t="shared" si="147"/>
        <v/>
      </c>
      <c r="AZ1248" s="283" t="str">
        <f t="shared" si="148"/>
        <v/>
      </c>
      <c r="BA1248" s="283" t="str">
        <f t="shared" si="149"/>
        <v/>
      </c>
      <c r="BD1248" s="254" t="str">
        <f>IF(W1248="","",IF(F1248="休日",AW1248,IF(F1248="法休",AW1248,VLOOKUP(F1248,カレンダマスタ!$Q$56:$R$69,2,FALSE))))</f>
        <v/>
      </c>
      <c r="BG1248" s="503" t="str">
        <f t="shared" si="145"/>
        <v/>
      </c>
      <c r="BH1248" s="503" t="str">
        <f>IF(AX1248="","",IF(P1248&lt;&gt;"","",IF(BG1248="CS","OK",IF(VLOOKUP(E1248,カレンダマスタ!$A$5:$D$381,4,FALSE)&gt;0,"",IF(OR(AX1248*24&gt;10.84,AZ1248*24&lt;14.5)=TRUE,"×","OK")))))</f>
        <v/>
      </c>
    </row>
    <row r="1249" spans="2:60">
      <c r="B1249" s="111"/>
      <c r="C1249" s="385" t="str">
        <f>IF(STEP!C1249&lt;&gt;"",STEP!C1249,"")</f>
        <v/>
      </c>
      <c r="D1249" s="386" t="str">
        <f>IF(STEP!D1249&lt;&gt;"",STEP!D1249,"")</f>
        <v/>
      </c>
      <c r="E1249" s="387" t="str">
        <f>IF(STEP!E1249&lt;&gt;"",STEP!E1249,"")</f>
        <v/>
      </c>
      <c r="F1249" s="253"/>
      <c r="G1249" s="252"/>
      <c r="H1249" s="254"/>
      <c r="I1249" s="254"/>
      <c r="J1249" s="254"/>
      <c r="K1249" s="254"/>
      <c r="L1249" s="254"/>
      <c r="M1249" s="254"/>
      <c r="N1249" s="254"/>
      <c r="O1249" s="254"/>
      <c r="P1249" s="254"/>
      <c r="Q1249" s="254"/>
      <c r="R1249" s="254"/>
      <c r="S1249" s="254"/>
      <c r="T1249" s="254"/>
      <c r="U1249" s="254"/>
      <c r="V1249" s="254"/>
      <c r="W1249" s="254"/>
      <c r="X1249" s="254"/>
      <c r="Y1249" s="254"/>
      <c r="Z1249" s="254"/>
      <c r="AA1249" s="254"/>
      <c r="AB1249" s="254"/>
      <c r="AC1249" s="254"/>
      <c r="AD1249" s="254"/>
      <c r="AE1249" s="255"/>
      <c r="AF1249" s="255"/>
      <c r="AG1249" s="255"/>
      <c r="AH1249" s="255"/>
      <c r="AI1249" s="255"/>
      <c r="AJ1249" s="255"/>
      <c r="AK1249" s="255"/>
      <c r="AL1249" s="255"/>
      <c r="AM1249" s="255"/>
      <c r="AN1249" s="255"/>
      <c r="AO1249" s="254"/>
      <c r="AP1249" s="254"/>
      <c r="AQ1249" s="254"/>
      <c r="AR1249" s="254"/>
      <c r="AS1249" s="254"/>
      <c r="AT1249" s="254"/>
      <c r="AU1249" s="254"/>
      <c r="AW1249" s="283" t="str">
        <f t="shared" si="146"/>
        <v/>
      </c>
      <c r="AX1249" s="283" t="str">
        <f t="shared" si="144"/>
        <v/>
      </c>
      <c r="AY1249" s="283" t="str">
        <f t="shared" si="147"/>
        <v/>
      </c>
      <c r="AZ1249" s="283" t="str">
        <f t="shared" si="148"/>
        <v/>
      </c>
      <c r="BA1249" s="283" t="str">
        <f t="shared" si="149"/>
        <v/>
      </c>
      <c r="BD1249" s="254" t="str">
        <f>IF(W1249="","",IF(F1249="休日",AW1249,IF(F1249="法休",AW1249,VLOOKUP(F1249,カレンダマスタ!$Q$56:$R$69,2,FALSE))))</f>
        <v/>
      </c>
      <c r="BG1249" s="254" t="str">
        <f t="shared" si="145"/>
        <v/>
      </c>
      <c r="BH1249" s="254" t="str">
        <f>IF(AX1249="","",IF(P1249&lt;&gt;"","",IF(BG1249="CS","OK",IF(VLOOKUP(E1249,カレンダマスタ!$A$5:$D$381,4,FALSE)&gt;0,"",IF(OR(AX1249*24&gt;10.84,AZ1249*24&lt;14.5)=TRUE,"×","OK")))))</f>
        <v/>
      </c>
    </row>
    <row r="1250" spans="2:60">
      <c r="B1250" s="111"/>
      <c r="C1250" s="385" t="str">
        <f>IF(STEP!C1250&lt;&gt;"",STEP!C1250,"")</f>
        <v/>
      </c>
      <c r="D1250" s="386" t="str">
        <f>IF(STEP!D1250&lt;&gt;"",STEP!D1250,"")</f>
        <v/>
      </c>
      <c r="E1250" s="387" t="str">
        <f>IF(STEP!E1250&lt;&gt;"",STEP!E1250,"")</f>
        <v/>
      </c>
      <c r="F1250" s="253"/>
      <c r="G1250" s="252"/>
      <c r="H1250" s="254"/>
      <c r="I1250" s="254"/>
      <c r="J1250" s="254"/>
      <c r="K1250" s="254"/>
      <c r="L1250" s="254"/>
      <c r="M1250" s="254"/>
      <c r="N1250" s="254"/>
      <c r="O1250" s="254"/>
      <c r="P1250" s="254"/>
      <c r="Q1250" s="254"/>
      <c r="R1250" s="254"/>
      <c r="S1250" s="254"/>
      <c r="T1250" s="254"/>
      <c r="U1250" s="254"/>
      <c r="V1250" s="254"/>
      <c r="W1250" s="254"/>
      <c r="X1250" s="254"/>
      <c r="Y1250" s="254"/>
      <c r="Z1250" s="254"/>
      <c r="AA1250" s="254"/>
      <c r="AB1250" s="254"/>
      <c r="AC1250" s="254"/>
      <c r="AD1250" s="254"/>
      <c r="AE1250" s="255"/>
      <c r="AF1250" s="255"/>
      <c r="AG1250" s="255"/>
      <c r="AH1250" s="255"/>
      <c r="AI1250" s="255"/>
      <c r="AJ1250" s="255"/>
      <c r="AK1250" s="255"/>
      <c r="AL1250" s="255"/>
      <c r="AM1250" s="255"/>
      <c r="AN1250" s="255"/>
      <c r="AO1250" s="254"/>
      <c r="AP1250" s="254"/>
      <c r="AQ1250" s="254"/>
      <c r="AR1250" s="254"/>
      <c r="AS1250" s="254"/>
      <c r="AT1250" s="254"/>
      <c r="AU1250" s="254"/>
      <c r="AW1250" s="283" t="str">
        <f t="shared" si="146"/>
        <v/>
      </c>
      <c r="AX1250" s="283" t="str">
        <f t="shared" si="144"/>
        <v/>
      </c>
      <c r="AY1250" s="283" t="str">
        <f t="shared" si="147"/>
        <v/>
      </c>
      <c r="AZ1250" s="283" t="str">
        <f t="shared" si="148"/>
        <v/>
      </c>
      <c r="BA1250" s="283" t="str">
        <f t="shared" si="149"/>
        <v/>
      </c>
      <c r="BD1250" s="254" t="str">
        <f>IF(W1250="","",IF(F1250="休日",AW1250,IF(F1250="法休",AW1250,VLOOKUP(F1250,カレンダマスタ!$Q$56:$R$69,2,FALSE))))</f>
        <v/>
      </c>
      <c r="BG1250" s="254" t="str">
        <f t="shared" si="145"/>
        <v/>
      </c>
      <c r="BH1250" s="254" t="str">
        <f>IF(AX1250="","",IF(P1250&lt;&gt;"","",IF(BG1250="CS","OK",IF(VLOOKUP(E1250,カレンダマスタ!$A$5:$D$381,4,FALSE)&gt;0,"",IF(OR(AX1250*24&gt;10.84,AZ1250*24&lt;14.5)=TRUE,"×","OK")))))</f>
        <v/>
      </c>
    </row>
    <row r="1251" spans="2:60">
      <c r="B1251" s="111"/>
      <c r="C1251" s="385" t="str">
        <f>IF(STEP!C1251&lt;&gt;"",STEP!C1251,"")</f>
        <v/>
      </c>
      <c r="D1251" s="386" t="str">
        <f>IF(STEP!D1251&lt;&gt;"",STEP!D1251,"")</f>
        <v/>
      </c>
      <c r="E1251" s="387" t="str">
        <f>IF(STEP!E1251&lt;&gt;"",STEP!E1251,"")</f>
        <v/>
      </c>
      <c r="F1251" s="256"/>
      <c r="G1251" s="257"/>
      <c r="H1251" s="254"/>
      <c r="I1251" s="254"/>
      <c r="J1251" s="254"/>
      <c r="K1251" s="254"/>
      <c r="L1251" s="254"/>
      <c r="M1251" s="254"/>
      <c r="N1251" s="254"/>
      <c r="O1251" s="254"/>
      <c r="P1251" s="254"/>
      <c r="Q1251" s="254"/>
      <c r="R1251" s="254"/>
      <c r="S1251" s="254"/>
      <c r="T1251" s="254"/>
      <c r="U1251" s="254"/>
      <c r="V1251" s="254"/>
      <c r="W1251" s="254"/>
      <c r="X1251" s="254"/>
      <c r="Y1251" s="254"/>
      <c r="Z1251" s="254"/>
      <c r="AA1251" s="254"/>
      <c r="AB1251" s="254"/>
      <c r="AC1251" s="254"/>
      <c r="AD1251" s="254"/>
      <c r="AE1251" s="255"/>
      <c r="AF1251" s="255"/>
      <c r="AG1251" s="255"/>
      <c r="AH1251" s="255"/>
      <c r="AI1251" s="255"/>
      <c r="AJ1251" s="255"/>
      <c r="AK1251" s="255"/>
      <c r="AL1251" s="255"/>
      <c r="AM1251" s="255"/>
      <c r="AN1251" s="255"/>
      <c r="AO1251" s="254"/>
      <c r="AP1251" s="254"/>
      <c r="AQ1251" s="254"/>
      <c r="AR1251" s="254"/>
      <c r="AS1251" s="254"/>
      <c r="AT1251" s="254"/>
      <c r="AU1251" s="254"/>
      <c r="AW1251" s="283" t="str">
        <f t="shared" si="146"/>
        <v/>
      </c>
      <c r="AX1251" s="283" t="str">
        <f t="shared" si="144"/>
        <v/>
      </c>
      <c r="AY1251" s="283" t="str">
        <f t="shared" si="147"/>
        <v/>
      </c>
      <c r="AZ1251" s="283" t="str">
        <f t="shared" si="148"/>
        <v/>
      </c>
      <c r="BA1251" s="283" t="str">
        <f t="shared" si="149"/>
        <v/>
      </c>
      <c r="BD1251" s="254" t="str">
        <f>IF(W1251="","",IF(F1251="休日",AW1251,IF(F1251="法休",AW1251,VLOOKUP(F1251,カレンダマスタ!$Q$56:$R$69,2,FALSE))))</f>
        <v/>
      </c>
      <c r="BG1251" s="254" t="str">
        <f t="shared" si="145"/>
        <v/>
      </c>
      <c r="BH1251" s="254" t="str">
        <f>IF(AX1251="","",IF(P1251&lt;&gt;"","",IF(BG1251="CS","OK",IF(VLOOKUP(E1251,カレンダマスタ!$A$5:$D$381,4,FALSE)&gt;0,"",IF(OR(AX1251*24&gt;10.84,AZ1251*24&lt;14.5)=TRUE,"×","OK")))))</f>
        <v/>
      </c>
    </row>
    <row r="1252" spans="2:60">
      <c r="B1252" s="111"/>
      <c r="C1252" s="385" t="str">
        <f>IF(STEP!C1252&lt;&gt;"",STEP!C1252,"")</f>
        <v/>
      </c>
      <c r="D1252" s="386" t="str">
        <f>IF(STEP!D1252&lt;&gt;"",STEP!D1252,"")</f>
        <v/>
      </c>
      <c r="E1252" s="387" t="str">
        <f>IF(STEP!E1252&lt;&gt;"",STEP!E1252,"")</f>
        <v/>
      </c>
      <c r="F1252" s="256"/>
      <c r="G1252" s="257"/>
      <c r="H1252" s="254"/>
      <c r="I1252" s="254"/>
      <c r="J1252" s="254"/>
      <c r="K1252" s="254"/>
      <c r="L1252" s="254"/>
      <c r="M1252" s="254"/>
      <c r="N1252" s="254"/>
      <c r="O1252" s="254"/>
      <c r="P1252" s="254"/>
      <c r="Q1252" s="254"/>
      <c r="R1252" s="254"/>
      <c r="S1252" s="254"/>
      <c r="T1252" s="254"/>
      <c r="U1252" s="254"/>
      <c r="V1252" s="254"/>
      <c r="W1252" s="254"/>
      <c r="X1252" s="254"/>
      <c r="Y1252" s="254"/>
      <c r="Z1252" s="254"/>
      <c r="AA1252" s="254"/>
      <c r="AB1252" s="254"/>
      <c r="AC1252" s="254"/>
      <c r="AD1252" s="254"/>
      <c r="AE1252" s="255"/>
      <c r="AF1252" s="255"/>
      <c r="AG1252" s="255"/>
      <c r="AH1252" s="255"/>
      <c r="AI1252" s="255"/>
      <c r="AJ1252" s="255"/>
      <c r="AK1252" s="255"/>
      <c r="AL1252" s="255"/>
      <c r="AM1252" s="255"/>
      <c r="AN1252" s="255"/>
      <c r="AO1252" s="254"/>
      <c r="AP1252" s="254"/>
      <c r="AQ1252" s="254"/>
      <c r="AR1252" s="254"/>
      <c r="AS1252" s="254"/>
      <c r="AT1252" s="254"/>
      <c r="AU1252" s="254"/>
      <c r="AW1252" s="283" t="str">
        <f t="shared" si="146"/>
        <v/>
      </c>
      <c r="AX1252" s="283" t="str">
        <f t="shared" si="144"/>
        <v/>
      </c>
      <c r="AY1252" s="283" t="str">
        <f t="shared" si="147"/>
        <v/>
      </c>
      <c r="AZ1252" s="283" t="str">
        <f t="shared" si="148"/>
        <v/>
      </c>
      <c r="BA1252" s="283" t="str">
        <f t="shared" si="149"/>
        <v/>
      </c>
      <c r="BD1252" s="254" t="str">
        <f>IF(W1252="","",IF(F1252="休日",AW1252,IF(F1252="法休",AW1252,VLOOKUP(F1252,カレンダマスタ!$Q$56:$R$69,2,FALSE))))</f>
        <v/>
      </c>
      <c r="BG1252" s="254" t="str">
        <f t="shared" si="145"/>
        <v/>
      </c>
      <c r="BH1252" s="254" t="str">
        <f>IF(AX1252="","",IF(P1252&lt;&gt;"","",IF(BG1252="CS","OK",IF(VLOOKUP(E1252,カレンダマスタ!$A$5:$D$381,4,FALSE)&gt;0,"",IF(OR(AX1252*24&gt;10.84,AZ1252*24&lt;14.5)=TRUE,"×","OK")))))</f>
        <v/>
      </c>
    </row>
    <row r="1253" spans="2:60">
      <c r="B1253" s="111"/>
      <c r="C1253" s="388" t="str">
        <f>IF(STEP!C1253&lt;&gt;"",STEP!C1253,"")</f>
        <v/>
      </c>
      <c r="D1253" s="389" t="str">
        <f>IF(STEP!D1253&lt;&gt;"",STEP!D1253,"")</f>
        <v/>
      </c>
      <c r="E1253" s="390" t="str">
        <f>IF(STEP!E1253&lt;&gt;"",STEP!E1253,"")</f>
        <v/>
      </c>
      <c r="F1253" s="259"/>
      <c r="G1253" s="266"/>
      <c r="H1253" s="260"/>
      <c r="I1253" s="260"/>
      <c r="J1253" s="260"/>
      <c r="K1253" s="260"/>
      <c r="L1253" s="260"/>
      <c r="M1253" s="260"/>
      <c r="N1253" s="260"/>
      <c r="O1253" s="260"/>
      <c r="P1253" s="260"/>
      <c r="Q1253" s="260"/>
      <c r="R1253" s="260"/>
      <c r="S1253" s="260"/>
      <c r="T1253" s="260"/>
      <c r="U1253" s="260"/>
      <c r="V1253" s="260"/>
      <c r="W1253" s="260"/>
      <c r="X1253" s="260"/>
      <c r="Y1253" s="260"/>
      <c r="Z1253" s="260"/>
      <c r="AA1253" s="260"/>
      <c r="AB1253" s="260"/>
      <c r="AC1253" s="260"/>
      <c r="AD1253" s="260"/>
      <c r="AE1253" s="261"/>
      <c r="AF1253" s="261"/>
      <c r="AG1253" s="261"/>
      <c r="AH1253" s="261"/>
      <c r="AI1253" s="261"/>
      <c r="AJ1253" s="261"/>
      <c r="AK1253" s="261"/>
      <c r="AL1253" s="261"/>
      <c r="AM1253" s="261"/>
      <c r="AN1253" s="261"/>
      <c r="AO1253" s="260"/>
      <c r="AP1253" s="260"/>
      <c r="AQ1253" s="260"/>
      <c r="AR1253" s="260"/>
      <c r="AS1253" s="260"/>
      <c r="AT1253" s="260"/>
      <c r="AU1253" s="260"/>
      <c r="AW1253" s="284" t="str">
        <f t="shared" si="146"/>
        <v/>
      </c>
      <c r="AX1253" s="284" t="str">
        <f t="shared" si="144"/>
        <v/>
      </c>
      <c r="AY1253" s="284" t="str">
        <f t="shared" si="147"/>
        <v/>
      </c>
      <c r="AZ1253" s="284" t="str">
        <f t="shared" si="148"/>
        <v/>
      </c>
      <c r="BA1253" s="284" t="str">
        <f t="shared" si="149"/>
        <v/>
      </c>
      <c r="BD1253" s="260" t="str">
        <f>IF(W1253="","",IF(F1253="休日",AW1253,IF(F1253="法休",AW1253,VLOOKUP(F1253,カレンダマスタ!$Q$56:$R$69,2,FALSE))))</f>
        <v/>
      </c>
      <c r="BG1253" s="260" t="str">
        <f t="shared" si="145"/>
        <v/>
      </c>
      <c r="BH1253" s="260" t="str">
        <f>IF(AX1253="","",IF(P1253&lt;&gt;"","",IF(BG1253="CS","OK",IF(VLOOKUP(E1253,カレンダマスタ!$A$5:$D$381,4,FALSE)&gt;0,"",IF(OR(AX1253*24&gt;10.84,AZ1253*24&lt;14.5)=TRUE,"×","OK")))))</f>
        <v/>
      </c>
    </row>
    <row r="1254" spans="2:60">
      <c r="B1254" s="111"/>
      <c r="C1254" s="394" t="str">
        <f>IF(STEP!C1254&lt;&gt;"",STEP!C1254,"")</f>
        <v/>
      </c>
      <c r="D1254" s="395" t="str">
        <f>IF(STEP!D1254&lt;&gt;"",STEP!D1254,"")</f>
        <v/>
      </c>
      <c r="E1254" s="396" t="str">
        <f>IF(STEP!E1254&lt;&gt;"",STEP!E1254,"")</f>
        <v/>
      </c>
      <c r="F1254" s="269"/>
      <c r="G1254" s="268"/>
      <c r="H1254" s="270"/>
      <c r="I1254" s="270"/>
      <c r="J1254" s="270"/>
      <c r="K1254" s="270"/>
      <c r="L1254" s="270"/>
      <c r="M1254" s="270"/>
      <c r="N1254" s="270"/>
      <c r="O1254" s="270"/>
      <c r="P1254" s="270"/>
      <c r="Q1254" s="270"/>
      <c r="R1254" s="270"/>
      <c r="S1254" s="270"/>
      <c r="T1254" s="270"/>
      <c r="U1254" s="270"/>
      <c r="V1254" s="270"/>
      <c r="W1254" s="270"/>
      <c r="X1254" s="270"/>
      <c r="Y1254" s="270"/>
      <c r="Z1254" s="270"/>
      <c r="AA1254" s="270"/>
      <c r="AB1254" s="270"/>
      <c r="AC1254" s="270"/>
      <c r="AD1254" s="270"/>
      <c r="AE1254" s="271"/>
      <c r="AF1254" s="271"/>
      <c r="AG1254" s="271"/>
      <c r="AH1254" s="271"/>
      <c r="AI1254" s="271"/>
      <c r="AJ1254" s="271"/>
      <c r="AK1254" s="271"/>
      <c r="AL1254" s="271"/>
      <c r="AM1254" s="271"/>
      <c r="AN1254" s="271"/>
      <c r="AO1254" s="270"/>
      <c r="AP1254" s="270"/>
      <c r="AQ1254" s="270"/>
      <c r="AR1254" s="270"/>
      <c r="AS1254" s="270"/>
      <c r="AT1254" s="270"/>
      <c r="AU1254" s="270"/>
      <c r="AW1254" s="282" t="str">
        <f t="shared" si="146"/>
        <v/>
      </c>
      <c r="AX1254" s="282" t="str">
        <f t="shared" si="144"/>
        <v/>
      </c>
      <c r="AY1254" s="282" t="str">
        <f t="shared" si="147"/>
        <v/>
      </c>
      <c r="AZ1254" s="282" t="str">
        <f t="shared" si="148"/>
        <v/>
      </c>
      <c r="BA1254" s="282" t="str">
        <f t="shared" si="149"/>
        <v/>
      </c>
      <c r="BD1254" s="270" t="str">
        <f>IF(W1254="","",IF(F1254="休日",AW1254,IF(F1254="法休",AW1254,VLOOKUP(F1254,カレンダマスタ!$Q$56:$R$69,2,FALSE))))</f>
        <v/>
      </c>
      <c r="BG1254" s="270" t="str">
        <f t="shared" si="145"/>
        <v/>
      </c>
      <c r="BH1254" s="270" t="str">
        <f>IF(AX1254="","",IF(P1254&lt;&gt;"","",IF(BG1254="CS","OK",IF(VLOOKUP(E1254,カレンダマスタ!$A$5:$D$381,4,FALSE)&gt;0,"",IF(OR(AX1254*24&gt;10.84,AZ1254*24&lt;14.5)=TRUE,"×","OK")))))</f>
        <v/>
      </c>
    </row>
    <row r="1255" spans="2:60">
      <c r="B1255" s="111"/>
      <c r="C1255" s="385" t="str">
        <f>IF(STEP!C1255&lt;&gt;"",STEP!C1255,"")</f>
        <v/>
      </c>
      <c r="D1255" s="386" t="str">
        <f>IF(STEP!D1255&lt;&gt;"",STEP!D1255,"")</f>
        <v/>
      </c>
      <c r="E1255" s="387" t="str">
        <f>IF(STEP!E1255&lt;&gt;"",STEP!E1255,"")</f>
        <v/>
      </c>
      <c r="F1255" s="253"/>
      <c r="G1255" s="252"/>
      <c r="H1255" s="254"/>
      <c r="I1255" s="254"/>
      <c r="J1255" s="254"/>
      <c r="K1255" s="254"/>
      <c r="L1255" s="254"/>
      <c r="M1255" s="254"/>
      <c r="N1255" s="254"/>
      <c r="O1255" s="254"/>
      <c r="P1255" s="254"/>
      <c r="Q1255" s="254"/>
      <c r="R1255" s="254"/>
      <c r="S1255" s="254"/>
      <c r="T1255" s="254"/>
      <c r="U1255" s="254"/>
      <c r="V1255" s="254"/>
      <c r="W1255" s="254"/>
      <c r="X1255" s="254"/>
      <c r="Y1255" s="254"/>
      <c r="Z1255" s="254"/>
      <c r="AA1255" s="254"/>
      <c r="AB1255" s="254"/>
      <c r="AC1255" s="254"/>
      <c r="AD1255" s="254"/>
      <c r="AE1255" s="255"/>
      <c r="AF1255" s="255"/>
      <c r="AG1255" s="255"/>
      <c r="AH1255" s="255"/>
      <c r="AI1255" s="255"/>
      <c r="AJ1255" s="255"/>
      <c r="AK1255" s="255"/>
      <c r="AL1255" s="255"/>
      <c r="AM1255" s="255"/>
      <c r="AN1255" s="255"/>
      <c r="AO1255" s="254"/>
      <c r="AP1255" s="254"/>
      <c r="AQ1255" s="254"/>
      <c r="AR1255" s="254"/>
      <c r="AS1255" s="254"/>
      <c r="AT1255" s="254"/>
      <c r="AU1255" s="254"/>
      <c r="AW1255" s="283" t="str">
        <f t="shared" si="146"/>
        <v/>
      </c>
      <c r="AX1255" s="283" t="str">
        <f t="shared" si="144"/>
        <v/>
      </c>
      <c r="AY1255" s="283" t="str">
        <f t="shared" si="147"/>
        <v/>
      </c>
      <c r="AZ1255" s="283" t="str">
        <f t="shared" si="148"/>
        <v/>
      </c>
      <c r="BA1255" s="283" t="str">
        <f t="shared" si="149"/>
        <v/>
      </c>
      <c r="BD1255" s="254" t="str">
        <f>IF(W1255="","",IF(F1255="休日",AW1255,IF(F1255="法休",AW1255,VLOOKUP(F1255,カレンダマスタ!$Q$56:$R$69,2,FALSE))))</f>
        <v/>
      </c>
      <c r="BG1255" s="254" t="str">
        <f t="shared" si="145"/>
        <v/>
      </c>
      <c r="BH1255" s="254" t="str">
        <f>IF(AX1255="","",IF(P1255&lt;&gt;"","",IF(BG1255="CS","OK",IF(VLOOKUP(E1255,カレンダマスタ!$A$5:$D$381,4,FALSE)&gt;0,"",IF(OR(AX1255*24&gt;10.84,AZ1255*24&lt;14.5)=TRUE,"×","OK")))))</f>
        <v/>
      </c>
    </row>
    <row r="1256" spans="2:60">
      <c r="B1256" s="111"/>
      <c r="C1256" s="397" t="str">
        <f>IF(STEP!C1256&lt;&gt;"",STEP!C1256,"")</f>
        <v/>
      </c>
      <c r="D1256" s="398" t="str">
        <f>IF(STEP!D1256&lt;&gt;"",STEP!D1256,"")</f>
        <v/>
      </c>
      <c r="E1256" s="399" t="str">
        <f>IF(STEP!E1256&lt;&gt;"",STEP!E1256,"")</f>
        <v/>
      </c>
      <c r="F1256" s="273"/>
      <c r="G1256" s="272"/>
      <c r="H1256" s="274"/>
      <c r="I1256" s="274"/>
      <c r="J1256" s="274"/>
      <c r="K1256" s="274"/>
      <c r="L1256" s="274"/>
      <c r="M1256" s="274"/>
      <c r="N1256" s="274"/>
      <c r="O1256" s="274"/>
      <c r="P1256" s="274"/>
      <c r="Q1256" s="274"/>
      <c r="R1256" s="274"/>
      <c r="S1256" s="274"/>
      <c r="T1256" s="274"/>
      <c r="U1256" s="274"/>
      <c r="V1256" s="274"/>
      <c r="W1256" s="274"/>
      <c r="X1256" s="274"/>
      <c r="Y1256" s="274"/>
      <c r="Z1256" s="274"/>
      <c r="AA1256" s="274"/>
      <c r="AB1256" s="274"/>
      <c r="AC1256" s="274"/>
      <c r="AD1256" s="274"/>
      <c r="AE1256" s="275"/>
      <c r="AF1256" s="275"/>
      <c r="AG1256" s="275"/>
      <c r="AH1256" s="275"/>
      <c r="AI1256" s="275"/>
      <c r="AJ1256" s="275"/>
      <c r="AK1256" s="275"/>
      <c r="AL1256" s="275"/>
      <c r="AM1256" s="275"/>
      <c r="AN1256" s="275"/>
      <c r="AO1256" s="274"/>
      <c r="AP1256" s="274"/>
      <c r="AQ1256" s="274"/>
      <c r="AR1256" s="274"/>
      <c r="AS1256" s="274"/>
      <c r="AT1256" s="274"/>
      <c r="AU1256" s="274"/>
      <c r="AW1256" s="286" t="str">
        <f t="shared" si="146"/>
        <v/>
      </c>
      <c r="AX1256" s="286" t="str">
        <f t="shared" si="144"/>
        <v/>
      </c>
      <c r="AY1256" s="286" t="str">
        <f t="shared" si="147"/>
        <v/>
      </c>
      <c r="AZ1256" s="286" t="str">
        <f t="shared" si="148"/>
        <v/>
      </c>
      <c r="BA1256" s="286" t="str">
        <f t="shared" si="149"/>
        <v/>
      </c>
      <c r="BD1256" s="274" t="str">
        <f>IF(W1256="","",IF(F1256="休日",AW1256,IF(F1256="法休",AW1256,VLOOKUP(F1256,カレンダマスタ!$Q$56:$R$69,2,FALSE))))</f>
        <v/>
      </c>
      <c r="BG1256" s="274" t="str">
        <f t="shared" si="145"/>
        <v/>
      </c>
      <c r="BH1256" s="274" t="str">
        <f>IF(AX1256="","",IF(P1256&lt;&gt;"","",IF(BG1256="CS","OK",IF(VLOOKUP(E1256,カレンダマスタ!$A$5:$D$381,4,FALSE)&gt;0,"",IF(OR(AX1256*24&gt;10.84,AZ1256*24&lt;14.5)=TRUE,"×","OK")))))</f>
        <v/>
      </c>
    </row>
    <row r="1257" spans="2:60">
      <c r="B1257" s="111"/>
      <c r="C1257" s="397" t="str">
        <f>IF(STEP!C1257&lt;&gt;"",STEP!C1257,"")</f>
        <v/>
      </c>
      <c r="D1257" s="398" t="str">
        <f>IF(STEP!D1257&lt;&gt;"",STEP!D1257,"")</f>
        <v/>
      </c>
      <c r="E1257" s="399" t="str">
        <f>IF(STEP!E1257&lt;&gt;"",STEP!E1257,"")</f>
        <v/>
      </c>
      <c r="F1257" s="273"/>
      <c r="G1257" s="272"/>
      <c r="H1257" s="274"/>
      <c r="I1257" s="274"/>
      <c r="J1257" s="274"/>
      <c r="K1257" s="274"/>
      <c r="L1257" s="274"/>
      <c r="M1257" s="274"/>
      <c r="N1257" s="274"/>
      <c r="O1257" s="274"/>
      <c r="P1257" s="274"/>
      <c r="Q1257" s="274"/>
      <c r="R1257" s="274"/>
      <c r="S1257" s="274"/>
      <c r="T1257" s="274"/>
      <c r="U1257" s="274"/>
      <c r="V1257" s="274"/>
      <c r="W1257" s="274"/>
      <c r="X1257" s="274"/>
      <c r="Y1257" s="274"/>
      <c r="Z1257" s="274"/>
      <c r="AA1257" s="274"/>
      <c r="AB1257" s="274"/>
      <c r="AC1257" s="274"/>
      <c r="AD1257" s="274"/>
      <c r="AE1257" s="275"/>
      <c r="AF1257" s="275"/>
      <c r="AG1257" s="275"/>
      <c r="AH1257" s="275"/>
      <c r="AI1257" s="275"/>
      <c r="AJ1257" s="275"/>
      <c r="AK1257" s="275"/>
      <c r="AL1257" s="275"/>
      <c r="AM1257" s="275"/>
      <c r="AN1257" s="275"/>
      <c r="AO1257" s="274"/>
      <c r="AP1257" s="274"/>
      <c r="AQ1257" s="274"/>
      <c r="AR1257" s="274"/>
      <c r="AS1257" s="274"/>
      <c r="AT1257" s="274"/>
      <c r="AU1257" s="274"/>
      <c r="AW1257" s="286" t="str">
        <f t="shared" si="146"/>
        <v/>
      </c>
      <c r="AX1257" s="286" t="str">
        <f t="shared" si="144"/>
        <v/>
      </c>
      <c r="AY1257" s="286" t="str">
        <f t="shared" si="147"/>
        <v/>
      </c>
      <c r="AZ1257" s="286" t="str">
        <f t="shared" si="148"/>
        <v/>
      </c>
      <c r="BA1257" s="286" t="str">
        <f t="shared" si="149"/>
        <v/>
      </c>
      <c r="BD1257" s="274" t="str">
        <f>IF(W1257="","",IF(F1257="休日",AW1257,IF(F1257="法休",AW1257,VLOOKUP(F1257,カレンダマスタ!$Q$56:$R$69,2,FALSE))))</f>
        <v/>
      </c>
      <c r="BG1257" s="274" t="str">
        <f t="shared" si="145"/>
        <v/>
      </c>
      <c r="BH1257" s="274" t="str">
        <f>IF(AX1257="","",IF(P1257&lt;&gt;"","",IF(BG1257="CS","OK",IF(VLOOKUP(E1257,カレンダマスタ!$A$5:$D$381,4,FALSE)&gt;0,"",IF(OR(AX1257*24&gt;10.84,AZ1257*24&lt;14.5)=TRUE,"×","OK")))))</f>
        <v/>
      </c>
    </row>
    <row r="1258" spans="2:60">
      <c r="B1258" s="111"/>
      <c r="C1258" s="397" t="str">
        <f>IF(STEP!C1258&lt;&gt;"",STEP!C1258,"")</f>
        <v/>
      </c>
      <c r="D1258" s="398" t="str">
        <f>IF(STEP!D1258&lt;&gt;"",STEP!D1258,"")</f>
        <v/>
      </c>
      <c r="E1258" s="399" t="str">
        <f>IF(STEP!E1258&lt;&gt;"",STEP!E1258,"")</f>
        <v/>
      </c>
      <c r="F1258" s="273"/>
      <c r="G1258" s="272"/>
      <c r="H1258" s="274"/>
      <c r="I1258" s="274"/>
      <c r="J1258" s="274"/>
      <c r="K1258" s="274"/>
      <c r="L1258" s="274"/>
      <c r="M1258" s="274"/>
      <c r="N1258" s="274"/>
      <c r="O1258" s="274"/>
      <c r="P1258" s="274"/>
      <c r="Q1258" s="274"/>
      <c r="R1258" s="274"/>
      <c r="S1258" s="274"/>
      <c r="T1258" s="274"/>
      <c r="U1258" s="274"/>
      <c r="V1258" s="274"/>
      <c r="W1258" s="274"/>
      <c r="X1258" s="274"/>
      <c r="Y1258" s="274"/>
      <c r="Z1258" s="274"/>
      <c r="AA1258" s="274"/>
      <c r="AB1258" s="274"/>
      <c r="AC1258" s="274"/>
      <c r="AD1258" s="274"/>
      <c r="AE1258" s="275"/>
      <c r="AF1258" s="275"/>
      <c r="AG1258" s="275"/>
      <c r="AH1258" s="275"/>
      <c r="AI1258" s="275"/>
      <c r="AJ1258" s="275"/>
      <c r="AK1258" s="275"/>
      <c r="AL1258" s="275"/>
      <c r="AM1258" s="275"/>
      <c r="AN1258" s="275"/>
      <c r="AO1258" s="274"/>
      <c r="AP1258" s="274"/>
      <c r="AQ1258" s="274"/>
      <c r="AR1258" s="274"/>
      <c r="AS1258" s="274"/>
      <c r="AT1258" s="274"/>
      <c r="AU1258" s="274"/>
      <c r="AW1258" s="286" t="str">
        <f t="shared" si="146"/>
        <v/>
      </c>
      <c r="AX1258" s="286" t="str">
        <f t="shared" si="144"/>
        <v/>
      </c>
      <c r="AY1258" s="286" t="str">
        <f t="shared" si="147"/>
        <v/>
      </c>
      <c r="AZ1258" s="286" t="str">
        <f t="shared" si="148"/>
        <v/>
      </c>
      <c r="BA1258" s="286" t="str">
        <f t="shared" si="149"/>
        <v/>
      </c>
      <c r="BD1258" s="274" t="str">
        <f>IF(W1258="","",IF(F1258="休日",AW1258,IF(F1258="法休",AW1258,VLOOKUP(F1258,カレンダマスタ!$Q$56:$R$69,2,FALSE))))</f>
        <v/>
      </c>
      <c r="BG1258" s="274" t="str">
        <f t="shared" si="145"/>
        <v/>
      </c>
      <c r="BH1258" s="274" t="str">
        <f>IF(AX1258="","",IF(P1258&lt;&gt;"","",IF(BG1258="CS","OK",IF(VLOOKUP(E1258,カレンダマスタ!$A$5:$D$381,4,FALSE)&gt;0,"",IF(OR(AX1258*24&gt;10.84,AZ1258*24&lt;14.5)=TRUE,"×","OK")))))</f>
        <v/>
      </c>
    </row>
    <row r="1259" spans="2:60">
      <c r="B1259" s="111"/>
      <c r="C1259" s="397" t="str">
        <f>IF(STEP!C1259&lt;&gt;"",STEP!C1259,"")</f>
        <v/>
      </c>
      <c r="D1259" s="398" t="str">
        <f>IF(STEP!D1259&lt;&gt;"",STEP!D1259,"")</f>
        <v/>
      </c>
      <c r="E1259" s="399" t="str">
        <f>IF(STEP!E1259&lt;&gt;"",STEP!E1259,"")</f>
        <v/>
      </c>
      <c r="F1259" s="273"/>
      <c r="G1259" s="272"/>
      <c r="H1259" s="274"/>
      <c r="I1259" s="274"/>
      <c r="J1259" s="274"/>
      <c r="K1259" s="274"/>
      <c r="L1259" s="274"/>
      <c r="M1259" s="274"/>
      <c r="N1259" s="274"/>
      <c r="O1259" s="274"/>
      <c r="P1259" s="274"/>
      <c r="Q1259" s="274"/>
      <c r="R1259" s="274"/>
      <c r="S1259" s="274"/>
      <c r="T1259" s="274"/>
      <c r="U1259" s="274"/>
      <c r="V1259" s="274"/>
      <c r="W1259" s="274"/>
      <c r="X1259" s="274"/>
      <c r="Y1259" s="274"/>
      <c r="Z1259" s="274"/>
      <c r="AA1259" s="274"/>
      <c r="AB1259" s="274"/>
      <c r="AC1259" s="274"/>
      <c r="AD1259" s="274"/>
      <c r="AE1259" s="275"/>
      <c r="AF1259" s="275"/>
      <c r="AG1259" s="275"/>
      <c r="AH1259" s="275"/>
      <c r="AI1259" s="275"/>
      <c r="AJ1259" s="275"/>
      <c r="AK1259" s="275"/>
      <c r="AL1259" s="275"/>
      <c r="AM1259" s="275"/>
      <c r="AN1259" s="275"/>
      <c r="AO1259" s="274"/>
      <c r="AP1259" s="274"/>
      <c r="AQ1259" s="274"/>
      <c r="AR1259" s="274"/>
      <c r="AS1259" s="274"/>
      <c r="AT1259" s="274"/>
      <c r="AU1259" s="274"/>
      <c r="AW1259" s="286" t="str">
        <f t="shared" si="146"/>
        <v/>
      </c>
      <c r="AX1259" s="286" t="str">
        <f t="shared" si="144"/>
        <v/>
      </c>
      <c r="AY1259" s="286" t="str">
        <f t="shared" si="147"/>
        <v/>
      </c>
      <c r="AZ1259" s="286" t="str">
        <f t="shared" si="148"/>
        <v/>
      </c>
      <c r="BA1259" s="286" t="str">
        <f t="shared" si="149"/>
        <v/>
      </c>
      <c r="BD1259" s="274" t="str">
        <f>IF(W1259="","",IF(F1259="休日",AW1259,IF(F1259="法休",AW1259,VLOOKUP(F1259,カレンダマスタ!$Q$56:$R$69,2,FALSE))))</f>
        <v/>
      </c>
      <c r="BG1259" s="274" t="str">
        <f t="shared" si="145"/>
        <v/>
      </c>
      <c r="BH1259" s="274" t="str">
        <f>IF(AX1259="","",IF(P1259&lt;&gt;"","",IF(BG1259="CS","OK",IF(VLOOKUP(E1259,カレンダマスタ!$A$5:$D$381,4,FALSE)&gt;0,"",IF(OR(AX1259*24&gt;10.84,AZ1259*24&lt;14.5)=TRUE,"×","OK")))))</f>
        <v/>
      </c>
    </row>
    <row r="1260" spans="2:60" ht="13.8" thickBot="1">
      <c r="B1260" s="161"/>
      <c r="C1260" s="400" t="str">
        <f>IF(STEP!C1260&lt;&gt;"",STEP!C1260,"")</f>
        <v/>
      </c>
      <c r="D1260" s="401" t="str">
        <f>IF(STEP!D1260&lt;&gt;"",STEP!D1260,"")</f>
        <v/>
      </c>
      <c r="E1260" s="402" t="str">
        <f>IF(STEP!E1260&lt;&gt;"",STEP!E1260,"")</f>
        <v/>
      </c>
      <c r="F1260" s="277"/>
      <c r="G1260" s="276"/>
      <c r="H1260" s="278"/>
      <c r="I1260" s="278"/>
      <c r="J1260" s="278"/>
      <c r="K1260" s="278"/>
      <c r="L1260" s="278"/>
      <c r="M1260" s="278"/>
      <c r="N1260" s="278"/>
      <c r="O1260" s="278"/>
      <c r="P1260" s="278"/>
      <c r="Q1260" s="278"/>
      <c r="R1260" s="278"/>
      <c r="S1260" s="278"/>
      <c r="T1260" s="278"/>
      <c r="U1260" s="278"/>
      <c r="V1260" s="278"/>
      <c r="W1260" s="278"/>
      <c r="X1260" s="278"/>
      <c r="Y1260" s="278"/>
      <c r="Z1260" s="278"/>
      <c r="AA1260" s="278"/>
      <c r="AB1260" s="278"/>
      <c r="AC1260" s="278"/>
      <c r="AD1260" s="278"/>
      <c r="AE1260" s="279"/>
      <c r="AF1260" s="279"/>
      <c r="AG1260" s="279"/>
      <c r="AH1260" s="279"/>
      <c r="AI1260" s="279"/>
      <c r="AJ1260" s="279"/>
      <c r="AK1260" s="279"/>
      <c r="AL1260" s="279"/>
      <c r="AM1260" s="279"/>
      <c r="AN1260" s="279"/>
      <c r="AO1260" s="278"/>
      <c r="AP1260" s="278"/>
      <c r="AQ1260" s="278"/>
      <c r="AR1260" s="278"/>
      <c r="AS1260" s="278"/>
      <c r="AT1260" s="278"/>
      <c r="AU1260" s="278"/>
      <c r="AW1260" s="287" t="str">
        <f t="shared" si="146"/>
        <v/>
      </c>
      <c r="AX1260" s="287" t="str">
        <f t="shared" si="144"/>
        <v/>
      </c>
      <c r="AY1260" s="287" t="str">
        <f t="shared" si="147"/>
        <v/>
      </c>
      <c r="AZ1260" s="287" t="str">
        <f t="shared" si="148"/>
        <v/>
      </c>
      <c r="BA1260" s="287" t="str">
        <f t="shared" si="149"/>
        <v/>
      </c>
      <c r="BD1260" s="278" t="str">
        <f>IF(W1260="","",IF(F1260="休日",AW1260,IF(F1260="法休",AW1260,VLOOKUP(F1260,カレンダマスタ!$Q$56:$R$69,2,FALSE))))</f>
        <v/>
      </c>
      <c r="BG1260" s="278" t="str">
        <f t="shared" si="145"/>
        <v/>
      </c>
      <c r="BH1260" s="278" t="str">
        <f>IF(AX1260="","",IF(P1260&lt;&gt;"","",IF(BG1260="CS","OK",IF(VLOOKUP(E1260,カレンダマスタ!$A$5:$D$381,4,FALSE)&gt;0,"",IF(OR(AX1260*24&gt;10.84,AZ1260*24&lt;14.5)=TRUE,"×","OK")))))</f>
        <v/>
      </c>
    </row>
    <row r="1261" spans="2:60">
      <c r="B1261" s="323"/>
      <c r="C1261" s="366"/>
      <c r="D1261" s="367"/>
      <c r="E1261" s="368"/>
      <c r="F1261" s="367"/>
      <c r="G1261" s="366"/>
      <c r="H1261" s="369"/>
      <c r="I1261" s="369"/>
      <c r="J1261" s="369"/>
      <c r="K1261" s="369"/>
      <c r="L1261" s="369"/>
      <c r="M1261" s="369"/>
      <c r="N1261" s="369"/>
      <c r="O1261" s="369"/>
      <c r="P1261" s="369"/>
      <c r="Q1261" s="369"/>
      <c r="R1261" s="369"/>
      <c r="S1261" s="369"/>
      <c r="T1261" s="369"/>
      <c r="U1261" s="369"/>
      <c r="V1261" s="369"/>
      <c r="W1261" s="369"/>
      <c r="X1261" s="369"/>
      <c r="Y1261" s="369"/>
      <c r="Z1261" s="369"/>
      <c r="AA1261" s="369"/>
      <c r="AB1261" s="369"/>
      <c r="AC1261" s="369"/>
      <c r="AD1261" s="369"/>
      <c r="AE1261" s="370"/>
      <c r="AF1261" s="370"/>
      <c r="AG1261" s="370"/>
      <c r="AH1261" s="370"/>
      <c r="AI1261" s="370"/>
      <c r="AJ1261" s="370"/>
      <c r="AK1261" s="370"/>
      <c r="AL1261" s="370"/>
      <c r="AM1261" s="370"/>
      <c r="AN1261" s="370"/>
      <c r="AO1261" s="369"/>
      <c r="AP1261" s="369"/>
      <c r="AQ1261" s="369"/>
      <c r="AR1261" s="369"/>
      <c r="AS1261" s="369"/>
      <c r="AT1261" s="369"/>
      <c r="AU1261" s="369"/>
      <c r="AW1261" s="363"/>
      <c r="AX1261" s="363"/>
      <c r="AY1261" s="363"/>
      <c r="AZ1261" s="363"/>
      <c r="BA1261" s="363"/>
      <c r="BD1261" s="369" t="str">
        <f>IF(W1261="","",IF(F1261="休日",AW1261,IF(F1261="法休",AW1261,VLOOKUP(F1261,カレンダマスタ!$Q$56:$R$69,2,FALSE))))</f>
        <v/>
      </c>
      <c r="BG1261" s="369"/>
      <c r="BH1261" s="369"/>
    </row>
    <row r="1262" spans="2:60">
      <c r="B1262" s="323"/>
      <c r="C1262" s="371"/>
      <c r="D1262" s="372"/>
      <c r="E1262" s="373"/>
      <c r="F1262" s="372"/>
      <c r="G1262" s="371"/>
      <c r="H1262" s="374"/>
      <c r="I1262" s="374"/>
      <c r="J1262" s="374"/>
      <c r="K1262" s="374"/>
      <c r="L1262" s="374"/>
      <c r="M1262" s="374"/>
      <c r="N1262" s="374"/>
      <c r="O1262" s="374"/>
      <c r="P1262" s="374"/>
      <c r="Q1262" s="374"/>
      <c r="R1262" s="374"/>
      <c r="S1262" s="374"/>
      <c r="T1262" s="374"/>
      <c r="U1262" s="374"/>
      <c r="V1262" s="374"/>
      <c r="W1262" s="374"/>
      <c r="X1262" s="374"/>
      <c r="Y1262" s="374"/>
      <c r="Z1262" s="374"/>
      <c r="AA1262" s="374"/>
      <c r="AB1262" s="374"/>
      <c r="AC1262" s="374"/>
      <c r="AD1262" s="374"/>
      <c r="AE1262" s="375"/>
      <c r="AF1262" s="375"/>
      <c r="AG1262" s="375"/>
      <c r="AH1262" s="375"/>
      <c r="AI1262" s="375"/>
      <c r="AJ1262" s="375"/>
      <c r="AK1262" s="375"/>
      <c r="AL1262" s="375"/>
      <c r="AM1262" s="375"/>
      <c r="AN1262" s="375"/>
      <c r="AO1262" s="374"/>
      <c r="AP1262" s="374"/>
      <c r="AQ1262" s="374"/>
      <c r="AR1262" s="374"/>
      <c r="AS1262" s="374"/>
      <c r="AT1262" s="374"/>
      <c r="AU1262" s="374"/>
      <c r="AW1262" s="363"/>
      <c r="AX1262" s="363"/>
      <c r="AY1262" s="363"/>
      <c r="AZ1262" s="363"/>
      <c r="BA1262" s="363"/>
      <c r="BD1262" s="374" t="str">
        <f>IF(W1262="","",IF(F1262="休日",AW1262,IF(F1262="法休",AW1262,VLOOKUP(F1262,カレンダマスタ!$Q$56:$R$69,2,FALSE))))</f>
        <v/>
      </c>
      <c r="BG1262" s="374"/>
      <c r="BH1262" s="374"/>
    </row>
    <row r="1263" spans="2:60">
      <c r="B1263" s="323"/>
      <c r="C1263" s="371"/>
      <c r="D1263" s="372"/>
      <c r="E1263" s="373"/>
      <c r="F1263" s="372"/>
      <c r="G1263" s="371"/>
      <c r="H1263" s="374"/>
      <c r="I1263" s="374"/>
      <c r="J1263" s="374"/>
      <c r="K1263" s="374"/>
      <c r="L1263" s="374"/>
      <c r="M1263" s="374"/>
      <c r="N1263" s="374"/>
      <c r="O1263" s="374"/>
      <c r="P1263" s="374"/>
      <c r="Q1263" s="374"/>
      <c r="R1263" s="374"/>
      <c r="S1263" s="374"/>
      <c r="T1263" s="374"/>
      <c r="U1263" s="374"/>
      <c r="V1263" s="374"/>
      <c r="W1263" s="374"/>
      <c r="X1263" s="374"/>
      <c r="Y1263" s="374"/>
      <c r="Z1263" s="374"/>
      <c r="AA1263" s="374"/>
      <c r="AB1263" s="374"/>
      <c r="AC1263" s="374"/>
      <c r="AD1263" s="374"/>
      <c r="AE1263" s="375"/>
      <c r="AF1263" s="375"/>
      <c r="AG1263" s="375"/>
      <c r="AH1263" s="375"/>
      <c r="AI1263" s="375"/>
      <c r="AJ1263" s="375"/>
      <c r="AK1263" s="375"/>
      <c r="AL1263" s="375"/>
      <c r="AM1263" s="375"/>
      <c r="AN1263" s="375"/>
      <c r="AO1263" s="374"/>
      <c r="AP1263" s="374"/>
      <c r="AQ1263" s="374"/>
      <c r="AR1263" s="374"/>
      <c r="AS1263" s="374"/>
      <c r="AT1263" s="374"/>
      <c r="AU1263" s="374"/>
      <c r="AW1263" s="363"/>
      <c r="AX1263" s="363"/>
      <c r="AY1263" s="363"/>
      <c r="AZ1263" s="363"/>
      <c r="BA1263" s="363"/>
      <c r="BD1263" s="374" t="str">
        <f>IF(W1263="","",IF(F1263="休日",AW1263,IF(F1263="法休",AW1263,VLOOKUP(F1263,カレンダマスタ!$Q$56:$R$69,2,FALSE))))</f>
        <v/>
      </c>
      <c r="BG1263" s="374"/>
      <c r="BH1263" s="374"/>
    </row>
    <row r="1264" spans="2:60">
      <c r="B1264" s="323"/>
      <c r="C1264" s="371"/>
      <c r="D1264" s="372"/>
      <c r="E1264" s="373"/>
      <c r="F1264" s="372"/>
      <c r="G1264" s="371"/>
      <c r="H1264" s="374"/>
      <c r="I1264" s="374"/>
      <c r="J1264" s="374"/>
      <c r="K1264" s="374"/>
      <c r="L1264" s="374"/>
      <c r="M1264" s="374"/>
      <c r="N1264" s="374"/>
      <c r="O1264" s="374"/>
      <c r="P1264" s="374"/>
      <c r="Q1264" s="374"/>
      <c r="R1264" s="374"/>
      <c r="S1264" s="374"/>
      <c r="T1264" s="374"/>
      <c r="U1264" s="374"/>
      <c r="V1264" s="374"/>
      <c r="W1264" s="374"/>
      <c r="X1264" s="374"/>
      <c r="Y1264" s="374"/>
      <c r="Z1264" s="374"/>
      <c r="AA1264" s="374"/>
      <c r="AB1264" s="374"/>
      <c r="AC1264" s="374"/>
      <c r="AD1264" s="374"/>
      <c r="AE1264" s="375"/>
      <c r="AF1264" s="375"/>
      <c r="AG1264" s="375"/>
      <c r="AH1264" s="375"/>
      <c r="AI1264" s="375"/>
      <c r="AJ1264" s="375"/>
      <c r="AK1264" s="375"/>
      <c r="AL1264" s="375"/>
      <c r="AM1264" s="375"/>
      <c r="AN1264" s="375"/>
      <c r="AO1264" s="374"/>
      <c r="AP1264" s="374"/>
      <c r="AQ1264" s="374"/>
      <c r="AR1264" s="374"/>
      <c r="AS1264" s="374"/>
      <c r="AT1264" s="374"/>
      <c r="AU1264" s="374"/>
      <c r="AW1264" s="363"/>
      <c r="AX1264" s="363"/>
      <c r="AY1264" s="363"/>
      <c r="AZ1264" s="363"/>
      <c r="BA1264" s="363"/>
      <c r="BD1264" s="374" t="str">
        <f>IF(W1264="","",IF(F1264="休日",AW1264,IF(F1264="法休",AW1264,VLOOKUP(F1264,カレンダマスタ!$Q$56:$R$69,2,FALSE))))</f>
        <v/>
      </c>
      <c r="BG1264" s="374"/>
      <c r="BH1264" s="374"/>
    </row>
    <row r="1265" spans="2:60">
      <c r="B1265" s="323"/>
      <c r="C1265" s="371"/>
      <c r="D1265" s="372"/>
      <c r="E1265" s="373"/>
      <c r="F1265" s="372"/>
      <c r="G1265" s="371"/>
      <c r="H1265" s="374"/>
      <c r="I1265" s="374"/>
      <c r="J1265" s="374"/>
      <c r="K1265" s="374"/>
      <c r="L1265" s="374"/>
      <c r="M1265" s="374"/>
      <c r="N1265" s="374"/>
      <c r="O1265" s="374"/>
      <c r="P1265" s="374"/>
      <c r="Q1265" s="374"/>
      <c r="R1265" s="374"/>
      <c r="S1265" s="374"/>
      <c r="T1265" s="374"/>
      <c r="U1265" s="374"/>
      <c r="V1265" s="374"/>
      <c r="W1265" s="374"/>
      <c r="X1265" s="374"/>
      <c r="Y1265" s="374"/>
      <c r="Z1265" s="374"/>
      <c r="AA1265" s="374"/>
      <c r="AB1265" s="374"/>
      <c r="AC1265" s="374"/>
      <c r="AD1265" s="374"/>
      <c r="AE1265" s="375"/>
      <c r="AF1265" s="375"/>
      <c r="AG1265" s="375"/>
      <c r="AH1265" s="375"/>
      <c r="AI1265" s="375"/>
      <c r="AJ1265" s="375"/>
      <c r="AK1265" s="375"/>
      <c r="AL1265" s="375"/>
      <c r="AM1265" s="375"/>
      <c r="AN1265" s="375"/>
      <c r="AO1265" s="374"/>
      <c r="AP1265" s="374"/>
      <c r="AQ1265" s="374"/>
      <c r="AR1265" s="374"/>
      <c r="AS1265" s="374"/>
      <c r="AT1265" s="374"/>
      <c r="AU1265" s="374"/>
      <c r="AW1265" s="363"/>
      <c r="AX1265" s="363"/>
      <c r="AY1265" s="363"/>
      <c r="AZ1265" s="363"/>
      <c r="BA1265" s="363"/>
      <c r="BD1265" s="374" t="str">
        <f>IF(W1265="","",IF(F1265="休日",AW1265,IF(F1265="法休",AW1265,VLOOKUP(F1265,カレンダマスタ!$Q$56:$R$69,2,FALSE))))</f>
        <v/>
      </c>
      <c r="BG1265" s="374"/>
      <c r="BH1265" s="374"/>
    </row>
    <row r="1266" spans="2:60">
      <c r="B1266" s="323"/>
      <c r="C1266" s="371"/>
      <c r="D1266" s="372"/>
      <c r="E1266" s="373"/>
      <c r="F1266" s="372"/>
      <c r="G1266" s="371"/>
      <c r="H1266" s="374"/>
      <c r="I1266" s="374"/>
      <c r="J1266" s="374"/>
      <c r="K1266" s="374"/>
      <c r="L1266" s="374"/>
      <c r="M1266" s="374"/>
      <c r="N1266" s="374"/>
      <c r="O1266" s="374"/>
      <c r="P1266" s="374"/>
      <c r="Q1266" s="374"/>
      <c r="R1266" s="374"/>
      <c r="S1266" s="374"/>
      <c r="T1266" s="374"/>
      <c r="U1266" s="374"/>
      <c r="V1266" s="374"/>
      <c r="W1266" s="374"/>
      <c r="X1266" s="374"/>
      <c r="Y1266" s="374"/>
      <c r="Z1266" s="374"/>
      <c r="AA1266" s="374"/>
      <c r="AB1266" s="374"/>
      <c r="AC1266" s="374"/>
      <c r="AD1266" s="374"/>
      <c r="AE1266" s="375"/>
      <c r="AF1266" s="375"/>
      <c r="AG1266" s="375"/>
      <c r="AH1266" s="375"/>
      <c r="AI1266" s="375"/>
      <c r="AJ1266" s="375"/>
      <c r="AK1266" s="375"/>
      <c r="AL1266" s="375"/>
      <c r="AM1266" s="375"/>
      <c r="AN1266" s="375"/>
      <c r="AO1266" s="374"/>
      <c r="AP1266" s="374"/>
      <c r="AQ1266" s="374"/>
      <c r="AR1266" s="374"/>
      <c r="AS1266" s="374"/>
      <c r="AT1266" s="374"/>
      <c r="AU1266" s="374"/>
      <c r="AW1266" s="363"/>
      <c r="AX1266" s="363"/>
      <c r="AY1266" s="363"/>
      <c r="AZ1266" s="363"/>
      <c r="BA1266" s="363"/>
      <c r="BD1266" s="374" t="str">
        <f>IF(W1266="","",IF(F1266="休日",AW1266,IF(F1266="法休",AW1266,VLOOKUP(F1266,カレンダマスタ!$Q$56:$R$69,2,FALSE))))</f>
        <v/>
      </c>
      <c r="BG1266" s="374"/>
      <c r="BH1266" s="374"/>
    </row>
    <row r="1267" spans="2:60">
      <c r="B1267" s="323"/>
      <c r="C1267" s="371"/>
      <c r="D1267" s="372"/>
      <c r="E1267" s="373"/>
      <c r="F1267" s="372"/>
      <c r="G1267" s="371"/>
      <c r="H1267" s="374"/>
      <c r="I1267" s="374"/>
      <c r="J1267" s="374"/>
      <c r="K1267" s="374"/>
      <c r="L1267" s="374"/>
      <c r="M1267" s="374"/>
      <c r="N1267" s="374"/>
      <c r="O1267" s="374"/>
      <c r="P1267" s="374"/>
      <c r="Q1267" s="374"/>
      <c r="R1267" s="374"/>
      <c r="S1267" s="374"/>
      <c r="T1267" s="374"/>
      <c r="U1267" s="374"/>
      <c r="V1267" s="374"/>
      <c r="W1267" s="374"/>
      <c r="X1267" s="374"/>
      <c r="Y1267" s="374"/>
      <c r="Z1267" s="374"/>
      <c r="AA1267" s="374"/>
      <c r="AB1267" s="374"/>
      <c r="AC1267" s="374"/>
      <c r="AD1267" s="374"/>
      <c r="AE1267" s="375"/>
      <c r="AF1267" s="375"/>
      <c r="AG1267" s="375"/>
      <c r="AH1267" s="375"/>
      <c r="AI1267" s="375"/>
      <c r="AJ1267" s="375"/>
      <c r="AK1267" s="375"/>
      <c r="AL1267" s="375"/>
      <c r="AM1267" s="375"/>
      <c r="AN1267" s="375"/>
      <c r="AO1267" s="374"/>
      <c r="AP1267" s="374"/>
      <c r="AQ1267" s="374"/>
      <c r="AR1267" s="374"/>
      <c r="AS1267" s="374"/>
      <c r="AT1267" s="374"/>
      <c r="AU1267" s="374"/>
      <c r="AW1267" s="363"/>
      <c r="AX1267" s="363"/>
      <c r="AY1267" s="363"/>
      <c r="AZ1267" s="363"/>
      <c r="BA1267" s="363"/>
      <c r="BD1267" s="374" t="str">
        <f>IF(W1267="","",IF(F1267="休日",AW1267,IF(F1267="法休",AW1267,VLOOKUP(F1267,カレンダマスタ!$Q$56:$R$69,2,FALSE))))</f>
        <v/>
      </c>
      <c r="BG1267" s="374"/>
      <c r="BH1267" s="374"/>
    </row>
    <row r="1268" spans="2:60">
      <c r="B1268" s="323"/>
      <c r="C1268" s="371"/>
      <c r="D1268" s="372"/>
      <c r="E1268" s="373"/>
      <c r="F1268" s="372"/>
      <c r="G1268" s="371"/>
      <c r="H1268" s="374"/>
      <c r="I1268" s="374"/>
      <c r="J1268" s="374"/>
      <c r="K1268" s="374"/>
      <c r="L1268" s="374"/>
      <c r="M1268" s="374"/>
      <c r="N1268" s="374"/>
      <c r="O1268" s="374"/>
      <c r="P1268" s="374"/>
      <c r="Q1268" s="374"/>
      <c r="R1268" s="374"/>
      <c r="S1268" s="374"/>
      <c r="T1268" s="374"/>
      <c r="U1268" s="374"/>
      <c r="V1268" s="374"/>
      <c r="W1268" s="374"/>
      <c r="X1268" s="374"/>
      <c r="Y1268" s="374"/>
      <c r="Z1268" s="374"/>
      <c r="AA1268" s="374"/>
      <c r="AB1268" s="374"/>
      <c r="AC1268" s="374"/>
      <c r="AD1268" s="374"/>
      <c r="AE1268" s="375"/>
      <c r="AF1268" s="375"/>
      <c r="AG1268" s="375"/>
      <c r="AH1268" s="375"/>
      <c r="AI1268" s="375"/>
      <c r="AJ1268" s="375"/>
      <c r="AK1268" s="375"/>
      <c r="AL1268" s="375"/>
      <c r="AM1268" s="375"/>
      <c r="AN1268" s="375"/>
      <c r="AO1268" s="374"/>
      <c r="AP1268" s="374"/>
      <c r="AQ1268" s="374"/>
      <c r="AR1268" s="374"/>
      <c r="AS1268" s="374"/>
      <c r="AT1268" s="374"/>
      <c r="AU1268" s="374"/>
      <c r="AW1268" s="363"/>
      <c r="AX1268" s="363"/>
      <c r="AY1268" s="363"/>
      <c r="AZ1268" s="363"/>
      <c r="BA1268" s="363"/>
      <c r="BD1268" s="374" t="str">
        <f>IF(W1268="","",IF(F1268="休日",AW1268,IF(F1268="法休",AW1268,VLOOKUP(F1268,カレンダマスタ!$Q$56:$R$69,2,FALSE))))</f>
        <v/>
      </c>
      <c r="BG1268" s="374"/>
      <c r="BH1268" s="374"/>
    </row>
    <row r="1269" spans="2:60">
      <c r="B1269" s="323"/>
      <c r="C1269" s="371"/>
      <c r="D1269" s="372"/>
      <c r="E1269" s="373"/>
      <c r="F1269" s="372"/>
      <c r="G1269" s="371"/>
      <c r="H1269" s="374"/>
      <c r="I1269" s="374"/>
      <c r="J1269" s="374"/>
      <c r="K1269" s="374"/>
      <c r="L1269" s="374"/>
      <c r="M1269" s="374"/>
      <c r="N1269" s="374"/>
      <c r="O1269" s="374"/>
      <c r="P1269" s="374"/>
      <c r="Q1269" s="374"/>
      <c r="R1269" s="374"/>
      <c r="S1269" s="374"/>
      <c r="T1269" s="374"/>
      <c r="U1269" s="374"/>
      <c r="V1269" s="374"/>
      <c r="W1269" s="374"/>
      <c r="X1269" s="374"/>
      <c r="Y1269" s="374"/>
      <c r="Z1269" s="374"/>
      <c r="AA1269" s="374"/>
      <c r="AB1269" s="374"/>
      <c r="AC1269" s="374"/>
      <c r="AD1269" s="374"/>
      <c r="AE1269" s="375"/>
      <c r="AF1269" s="375"/>
      <c r="AG1269" s="375"/>
      <c r="AH1269" s="375"/>
      <c r="AI1269" s="375"/>
      <c r="AJ1269" s="375"/>
      <c r="AK1269" s="375"/>
      <c r="AL1269" s="375"/>
      <c r="AM1269" s="375"/>
      <c r="AN1269" s="375"/>
      <c r="AO1269" s="374"/>
      <c r="AP1269" s="374"/>
      <c r="AQ1269" s="374"/>
      <c r="AR1269" s="374"/>
      <c r="AS1269" s="374"/>
      <c r="AT1269" s="374"/>
      <c r="AU1269" s="374"/>
      <c r="AW1269" s="363"/>
      <c r="AX1269" s="363"/>
      <c r="AY1269" s="363"/>
      <c r="AZ1269" s="363"/>
      <c r="BA1269" s="363"/>
      <c r="BD1269" s="374" t="str">
        <f>IF(W1269="","",IF(F1269="休日",AW1269,IF(F1269="法休",AW1269,VLOOKUP(F1269,カレンダマスタ!$Q$56:$R$69,2,FALSE))))</f>
        <v/>
      </c>
      <c r="BG1269" s="374"/>
      <c r="BH1269" s="374"/>
    </row>
    <row r="1270" spans="2:60" ht="13.8" thickBot="1">
      <c r="B1270" s="329"/>
      <c r="C1270" s="377"/>
      <c r="D1270" s="378"/>
      <c r="E1270" s="379"/>
      <c r="F1270" s="378"/>
      <c r="G1270" s="377"/>
      <c r="H1270" s="380"/>
      <c r="I1270" s="380"/>
      <c r="J1270" s="380"/>
      <c r="K1270" s="380"/>
      <c r="L1270" s="380"/>
      <c r="M1270" s="380"/>
      <c r="N1270" s="380"/>
      <c r="O1270" s="380"/>
      <c r="P1270" s="380"/>
      <c r="Q1270" s="380"/>
      <c r="R1270" s="380"/>
      <c r="S1270" s="380"/>
      <c r="T1270" s="380"/>
      <c r="U1270" s="380"/>
      <c r="V1270" s="380"/>
      <c r="W1270" s="380"/>
      <c r="X1270" s="380"/>
      <c r="Y1270" s="380"/>
      <c r="Z1270" s="380"/>
      <c r="AA1270" s="380"/>
      <c r="AB1270" s="380"/>
      <c r="AC1270" s="380"/>
      <c r="AD1270" s="380"/>
      <c r="AE1270" s="381"/>
      <c r="AF1270" s="381"/>
      <c r="AG1270" s="381"/>
      <c r="AH1270" s="381"/>
      <c r="AI1270" s="381"/>
      <c r="AJ1270" s="381"/>
      <c r="AK1270" s="381"/>
      <c r="AL1270" s="381"/>
      <c r="AM1270" s="381"/>
      <c r="AN1270" s="381"/>
      <c r="AO1270" s="380"/>
      <c r="AP1270" s="380"/>
      <c r="AQ1270" s="380"/>
      <c r="AR1270" s="380"/>
      <c r="AS1270" s="380"/>
      <c r="AT1270" s="380"/>
      <c r="AU1270" s="380"/>
      <c r="AW1270" s="364"/>
      <c r="AX1270" s="364"/>
      <c r="AY1270" s="364"/>
      <c r="AZ1270" s="364"/>
      <c r="BA1270" s="364"/>
      <c r="BD1270" s="380" t="str">
        <f>IF(W1270="","",IF(F1270="休日",AW1270,IF(F1270="法休",AW1270,VLOOKUP(F1270,カレンダマスタ!$Q$56:$R$69,2,FALSE))))</f>
        <v/>
      </c>
      <c r="BG1270" s="380"/>
      <c r="BH1270" s="380"/>
    </row>
    <row r="1271" spans="2:60">
      <c r="B1271" s="176">
        <f>B1226+1</f>
        <v>29</v>
      </c>
      <c r="C1271" s="382" t="str">
        <f>IF(STEP!C1271&lt;&gt;"",STEP!C1271,"")</f>
        <v/>
      </c>
      <c r="D1271" s="383" t="str">
        <f>IF(STEP!D1271&lt;&gt;"",STEP!D1271,"")</f>
        <v/>
      </c>
      <c r="E1271" s="384" t="str">
        <f>IF(STEP!E1271&lt;&gt;"",STEP!E1271,"")</f>
        <v/>
      </c>
      <c r="F1271" s="248"/>
      <c r="G1271" s="249"/>
      <c r="H1271" s="250"/>
      <c r="I1271" s="250"/>
      <c r="J1271" s="250"/>
      <c r="K1271" s="250"/>
      <c r="L1271" s="250"/>
      <c r="M1271" s="250"/>
      <c r="N1271" s="250"/>
      <c r="O1271" s="250"/>
      <c r="P1271" s="250"/>
      <c r="Q1271" s="250"/>
      <c r="R1271" s="250"/>
      <c r="S1271" s="250"/>
      <c r="T1271" s="250"/>
      <c r="U1271" s="250"/>
      <c r="V1271" s="250"/>
      <c r="W1271" s="250"/>
      <c r="X1271" s="250"/>
      <c r="Y1271" s="250"/>
      <c r="Z1271" s="250"/>
      <c r="AA1271" s="250"/>
      <c r="AB1271" s="250"/>
      <c r="AC1271" s="250"/>
      <c r="AD1271" s="250"/>
      <c r="AE1271" s="251"/>
      <c r="AF1271" s="251"/>
      <c r="AG1271" s="251"/>
      <c r="AH1271" s="251"/>
      <c r="AI1271" s="251"/>
      <c r="AJ1271" s="251"/>
      <c r="AK1271" s="251"/>
      <c r="AL1271" s="251"/>
      <c r="AM1271" s="251"/>
      <c r="AN1271" s="251"/>
      <c r="AO1271" s="250"/>
      <c r="AP1271" s="250"/>
      <c r="AQ1271" s="250"/>
      <c r="AR1271" s="250"/>
      <c r="AS1271" s="250"/>
      <c r="AT1271" s="250"/>
      <c r="AU1271" s="250"/>
      <c r="AW1271" s="282" t="str">
        <f t="shared" ref="AW1271:AW1305" si="150">IF(W1271&lt;&gt;"",IF(W1271&lt;&gt;"",CEILING(IF(J1271&lt;&gt;"",J1271,I1271),$AY$8),""),"")</f>
        <v/>
      </c>
      <c r="AX1271" s="282" t="str">
        <f t="shared" ref="AX1271:AX1334" si="151">IF(W1271&lt;&gt;"",IF(W1271&lt;&gt;"",IF(OR(K1271="早出",AND(BD1271&lt;AW1271,K1271&lt;&gt;"有償遅刻")),AW1271,BD1271),""),"")</f>
        <v/>
      </c>
      <c r="AY1271" s="282" t="str">
        <f t="shared" ref="AY1271:AY1305" si="152">IF(W1271&lt;&gt;"",FLOOR(IF(N1271&lt;&gt;"",N1271,M1271),$AY$8),"")</f>
        <v/>
      </c>
      <c r="AZ1271" s="282" t="str">
        <f t="shared" ref="AZ1271:AZ1305" si="153">IF(W1271&lt;&gt;"",IF(AY1271&lt;&gt;0,AY1271-AR1271,L1271-AR1271),"")</f>
        <v/>
      </c>
      <c r="BA1271" s="282" t="str">
        <f t="shared" ref="BA1271:BA1305" si="154">IF(W1271&lt;&gt;"",W1271,"")</f>
        <v/>
      </c>
      <c r="BD1271" s="250" t="str">
        <f>IF(W1271="","",IF(F1271="休日",AW1271,IF(F1271="法休",AW1271,VLOOKUP(F1271,カレンダマスタ!$Q$56:$R$69,2,FALSE))))</f>
        <v/>
      </c>
      <c r="BG1271" s="250" t="str">
        <f>STEP!AF1271</f>
        <v/>
      </c>
      <c r="BH1271" s="250" t="str">
        <f>IF(AX1271="","",IF(P1271&lt;&gt;"","",IF(BG1271="CS","OK",IF(VLOOKUP(E1271,カレンダマスタ!$A$5:$D$381,4,FALSE)&gt;0,"",IF(OR(AX1271*24&gt;10.84,AZ1271*24&lt;14.5)=TRUE,"×","OK")))))</f>
        <v/>
      </c>
    </row>
    <row r="1272" spans="2:60">
      <c r="B1272" s="111"/>
      <c r="C1272" s="385" t="str">
        <f>IF(STEP!C1272&lt;&gt;"",STEP!C1272,"")</f>
        <v/>
      </c>
      <c r="D1272" s="386" t="str">
        <f>IF(STEP!D1272&lt;&gt;"",STEP!D1272,"")</f>
        <v/>
      </c>
      <c r="E1272" s="387" t="str">
        <f>IF(STEP!E1272&lt;&gt;"",STEP!E1272,"")</f>
        <v/>
      </c>
      <c r="F1272" s="253"/>
      <c r="G1272" s="252"/>
      <c r="H1272" s="254"/>
      <c r="I1272" s="254"/>
      <c r="J1272" s="254"/>
      <c r="K1272" s="254"/>
      <c r="L1272" s="254"/>
      <c r="M1272" s="254"/>
      <c r="N1272" s="254"/>
      <c r="O1272" s="254"/>
      <c r="P1272" s="254"/>
      <c r="Q1272" s="254"/>
      <c r="R1272" s="254"/>
      <c r="S1272" s="254"/>
      <c r="T1272" s="254"/>
      <c r="U1272" s="254"/>
      <c r="V1272" s="254"/>
      <c r="W1272" s="254"/>
      <c r="X1272" s="254"/>
      <c r="Y1272" s="254"/>
      <c r="Z1272" s="254"/>
      <c r="AA1272" s="254"/>
      <c r="AB1272" s="254"/>
      <c r="AC1272" s="254"/>
      <c r="AD1272" s="254"/>
      <c r="AE1272" s="255"/>
      <c r="AF1272" s="255"/>
      <c r="AG1272" s="255"/>
      <c r="AH1272" s="255"/>
      <c r="AI1272" s="255"/>
      <c r="AJ1272" s="255"/>
      <c r="AK1272" s="255"/>
      <c r="AL1272" s="255"/>
      <c r="AM1272" s="255"/>
      <c r="AN1272" s="255"/>
      <c r="AO1272" s="254"/>
      <c r="AP1272" s="254"/>
      <c r="AQ1272" s="254"/>
      <c r="AR1272" s="254"/>
      <c r="AS1272" s="254"/>
      <c r="AT1272" s="254"/>
      <c r="AU1272" s="254"/>
      <c r="AW1272" s="283" t="str">
        <f t="shared" si="150"/>
        <v/>
      </c>
      <c r="AX1272" s="283" t="str">
        <f t="shared" si="151"/>
        <v/>
      </c>
      <c r="AY1272" s="283" t="str">
        <f t="shared" si="152"/>
        <v/>
      </c>
      <c r="AZ1272" s="283" t="str">
        <f t="shared" si="153"/>
        <v/>
      </c>
      <c r="BA1272" s="283" t="str">
        <f t="shared" si="154"/>
        <v/>
      </c>
      <c r="BD1272" s="254" t="str">
        <f>IF(W1272="","",IF(F1272="休日",AW1272,IF(F1272="法休",AW1272,VLOOKUP(F1272,カレンダマスタ!$Q$56:$R$69,2,FALSE))))</f>
        <v/>
      </c>
      <c r="BG1272" s="254" t="str">
        <f t="shared" ref="BG1272:BG1335" si="155">BG1271</f>
        <v/>
      </c>
      <c r="BH1272" s="254" t="str">
        <f>IF(AX1272="","",IF(P1272&lt;&gt;"","",IF(BG1272="CS","OK",IF(VLOOKUP(E1272,カレンダマスタ!$A$5:$D$381,4,FALSE)&gt;0,"",IF(OR(AX1272*24&gt;10.84,AZ1272*24&lt;14.5)=TRUE,"×","OK")))))</f>
        <v/>
      </c>
    </row>
    <row r="1273" spans="2:60">
      <c r="B1273" s="111"/>
      <c r="C1273" s="385" t="str">
        <f>IF(STEP!C1273&lt;&gt;"",STEP!C1273,"")</f>
        <v/>
      </c>
      <c r="D1273" s="386" t="str">
        <f>IF(STEP!D1273&lt;&gt;"",STEP!D1273,"")</f>
        <v/>
      </c>
      <c r="E1273" s="387" t="str">
        <f>IF(STEP!E1273&lt;&gt;"",STEP!E1273,"")</f>
        <v/>
      </c>
      <c r="F1273" s="253"/>
      <c r="G1273" s="252"/>
      <c r="H1273" s="254"/>
      <c r="I1273" s="254"/>
      <c r="J1273" s="254"/>
      <c r="K1273" s="254"/>
      <c r="L1273" s="254"/>
      <c r="M1273" s="254"/>
      <c r="N1273" s="254"/>
      <c r="O1273" s="254"/>
      <c r="P1273" s="254"/>
      <c r="Q1273" s="254"/>
      <c r="R1273" s="254"/>
      <c r="S1273" s="254"/>
      <c r="T1273" s="254"/>
      <c r="U1273" s="254"/>
      <c r="V1273" s="254"/>
      <c r="W1273" s="254"/>
      <c r="X1273" s="254"/>
      <c r="Y1273" s="254"/>
      <c r="Z1273" s="254"/>
      <c r="AA1273" s="254"/>
      <c r="AB1273" s="254"/>
      <c r="AC1273" s="254"/>
      <c r="AD1273" s="254"/>
      <c r="AE1273" s="255"/>
      <c r="AF1273" s="255"/>
      <c r="AG1273" s="255"/>
      <c r="AH1273" s="255"/>
      <c r="AI1273" s="255"/>
      <c r="AJ1273" s="255"/>
      <c r="AK1273" s="255"/>
      <c r="AL1273" s="255"/>
      <c r="AM1273" s="255"/>
      <c r="AN1273" s="255"/>
      <c r="AO1273" s="254"/>
      <c r="AP1273" s="254"/>
      <c r="AQ1273" s="254"/>
      <c r="AR1273" s="254"/>
      <c r="AS1273" s="254"/>
      <c r="AT1273" s="254"/>
      <c r="AU1273" s="254"/>
      <c r="AW1273" s="283" t="str">
        <f t="shared" si="150"/>
        <v/>
      </c>
      <c r="AX1273" s="283" t="str">
        <f t="shared" si="151"/>
        <v/>
      </c>
      <c r="AY1273" s="283" t="str">
        <f t="shared" si="152"/>
        <v/>
      </c>
      <c r="AZ1273" s="283" t="str">
        <f t="shared" si="153"/>
        <v/>
      </c>
      <c r="BA1273" s="283" t="str">
        <f t="shared" si="154"/>
        <v/>
      </c>
      <c r="BD1273" s="254" t="str">
        <f>IF(W1273="","",IF(F1273="休日",AW1273,IF(F1273="法休",AW1273,VLOOKUP(F1273,カレンダマスタ!$Q$56:$R$69,2,FALSE))))</f>
        <v/>
      </c>
      <c r="BG1273" s="254" t="str">
        <f t="shared" si="155"/>
        <v/>
      </c>
      <c r="BH1273" s="254" t="str">
        <f>IF(AX1273="","",IF(P1273&lt;&gt;"","",IF(BG1273="CS","OK",IF(VLOOKUP(E1273,カレンダマスタ!$A$5:$D$381,4,FALSE)&gt;0,"",IF(OR(AX1273*24&gt;10.84,AZ1273*24&lt;14.5)=TRUE,"×","OK")))))</f>
        <v/>
      </c>
    </row>
    <row r="1274" spans="2:60">
      <c r="B1274" s="111"/>
      <c r="C1274" s="385" t="str">
        <f>IF(STEP!C1274&lt;&gt;"",STEP!C1274,"")</f>
        <v/>
      </c>
      <c r="D1274" s="386" t="str">
        <f>IF(STEP!D1274&lt;&gt;"",STEP!D1274,"")</f>
        <v/>
      </c>
      <c r="E1274" s="387" t="str">
        <f>IF(STEP!E1274&lt;&gt;"",STEP!E1274,"")</f>
        <v/>
      </c>
      <c r="F1274" s="256"/>
      <c r="G1274" s="257"/>
      <c r="H1274" s="254"/>
      <c r="I1274" s="254"/>
      <c r="J1274" s="254"/>
      <c r="K1274" s="254"/>
      <c r="L1274" s="254"/>
      <c r="M1274" s="254"/>
      <c r="N1274" s="254"/>
      <c r="O1274" s="254"/>
      <c r="P1274" s="254"/>
      <c r="Q1274" s="254"/>
      <c r="R1274" s="254"/>
      <c r="S1274" s="254"/>
      <c r="T1274" s="254"/>
      <c r="U1274" s="254"/>
      <c r="V1274" s="254"/>
      <c r="W1274" s="254"/>
      <c r="X1274" s="254"/>
      <c r="Y1274" s="254"/>
      <c r="Z1274" s="254"/>
      <c r="AA1274" s="254"/>
      <c r="AB1274" s="254"/>
      <c r="AC1274" s="254"/>
      <c r="AD1274" s="254"/>
      <c r="AE1274" s="255"/>
      <c r="AF1274" s="255"/>
      <c r="AG1274" s="255"/>
      <c r="AH1274" s="255"/>
      <c r="AI1274" s="255"/>
      <c r="AJ1274" s="255"/>
      <c r="AK1274" s="255"/>
      <c r="AL1274" s="255"/>
      <c r="AM1274" s="255"/>
      <c r="AN1274" s="255"/>
      <c r="AO1274" s="254"/>
      <c r="AP1274" s="254"/>
      <c r="AQ1274" s="254"/>
      <c r="AR1274" s="254"/>
      <c r="AS1274" s="254"/>
      <c r="AT1274" s="254"/>
      <c r="AU1274" s="254"/>
      <c r="AW1274" s="283" t="str">
        <f t="shared" si="150"/>
        <v/>
      </c>
      <c r="AX1274" s="283" t="str">
        <f t="shared" si="151"/>
        <v/>
      </c>
      <c r="AY1274" s="283" t="str">
        <f t="shared" si="152"/>
        <v/>
      </c>
      <c r="AZ1274" s="283" t="str">
        <f t="shared" si="153"/>
        <v/>
      </c>
      <c r="BA1274" s="283" t="str">
        <f t="shared" si="154"/>
        <v/>
      </c>
      <c r="BD1274" s="254" t="str">
        <f>IF(W1274="","",IF(F1274="休日",AW1274,IF(F1274="法休",AW1274,VLOOKUP(F1274,カレンダマスタ!$Q$56:$R$69,2,FALSE))))</f>
        <v/>
      </c>
      <c r="BG1274" s="254" t="str">
        <f t="shared" si="155"/>
        <v/>
      </c>
      <c r="BH1274" s="254" t="str">
        <f>IF(AX1274="","",IF(P1274&lt;&gt;"","",IF(BG1274="CS","OK",IF(VLOOKUP(E1274,カレンダマスタ!$A$5:$D$381,4,FALSE)&gt;0,"",IF(OR(AX1274*24&gt;10.84,AZ1274*24&lt;14.5)=TRUE,"×","OK")))))</f>
        <v/>
      </c>
    </row>
    <row r="1275" spans="2:60">
      <c r="B1275" s="111"/>
      <c r="C1275" s="385" t="str">
        <f>IF(STEP!C1275&lt;&gt;"",STEP!C1275,"")</f>
        <v/>
      </c>
      <c r="D1275" s="386" t="str">
        <f>IF(STEP!D1275&lt;&gt;"",STEP!D1275,"")</f>
        <v/>
      </c>
      <c r="E1275" s="387" t="str">
        <f>IF(STEP!E1275&lt;&gt;"",STEP!E1275,"")</f>
        <v/>
      </c>
      <c r="F1275" s="256"/>
      <c r="G1275" s="257"/>
      <c r="H1275" s="254"/>
      <c r="I1275" s="254"/>
      <c r="J1275" s="254"/>
      <c r="K1275" s="254"/>
      <c r="L1275" s="254"/>
      <c r="M1275" s="254"/>
      <c r="N1275" s="254"/>
      <c r="O1275" s="254"/>
      <c r="P1275" s="254"/>
      <c r="Q1275" s="254"/>
      <c r="R1275" s="254"/>
      <c r="S1275" s="254"/>
      <c r="T1275" s="254"/>
      <c r="U1275" s="254"/>
      <c r="V1275" s="254"/>
      <c r="W1275" s="254"/>
      <c r="X1275" s="254"/>
      <c r="Y1275" s="254"/>
      <c r="Z1275" s="254"/>
      <c r="AA1275" s="254"/>
      <c r="AB1275" s="254"/>
      <c r="AC1275" s="254"/>
      <c r="AD1275" s="254"/>
      <c r="AE1275" s="255"/>
      <c r="AF1275" s="255"/>
      <c r="AG1275" s="255"/>
      <c r="AH1275" s="255"/>
      <c r="AI1275" s="255"/>
      <c r="AJ1275" s="255"/>
      <c r="AK1275" s="255"/>
      <c r="AL1275" s="255"/>
      <c r="AM1275" s="255"/>
      <c r="AN1275" s="255"/>
      <c r="AO1275" s="254"/>
      <c r="AP1275" s="254"/>
      <c r="AQ1275" s="254"/>
      <c r="AR1275" s="254"/>
      <c r="AS1275" s="254"/>
      <c r="AT1275" s="254"/>
      <c r="AU1275" s="254"/>
      <c r="AW1275" s="283" t="str">
        <f t="shared" si="150"/>
        <v/>
      </c>
      <c r="AX1275" s="283" t="str">
        <f t="shared" si="151"/>
        <v/>
      </c>
      <c r="AY1275" s="283" t="str">
        <f t="shared" si="152"/>
        <v/>
      </c>
      <c r="AZ1275" s="283" t="str">
        <f t="shared" si="153"/>
        <v/>
      </c>
      <c r="BA1275" s="283" t="str">
        <f t="shared" si="154"/>
        <v/>
      </c>
      <c r="BD1275" s="254" t="str">
        <f>IF(W1275="","",IF(F1275="休日",AW1275,IF(F1275="法休",AW1275,VLOOKUP(F1275,カレンダマスタ!$Q$56:$R$69,2,FALSE))))</f>
        <v/>
      </c>
      <c r="BG1275" s="254" t="str">
        <f t="shared" si="155"/>
        <v/>
      </c>
      <c r="BH1275" s="254" t="str">
        <f>IF(AX1275="","",IF(P1275&lt;&gt;"","",IF(BG1275="CS","OK",IF(VLOOKUP(E1275,カレンダマスタ!$A$5:$D$381,4,FALSE)&gt;0,"",IF(OR(AX1275*24&gt;10.84,AZ1275*24&lt;14.5)=TRUE,"×","OK")))))</f>
        <v/>
      </c>
    </row>
    <row r="1276" spans="2:60">
      <c r="B1276" s="111"/>
      <c r="C1276" s="385" t="str">
        <f>IF(STEP!C1276&lt;&gt;"",STEP!C1276,"")</f>
        <v/>
      </c>
      <c r="D1276" s="386" t="str">
        <f>IF(STEP!D1276&lt;&gt;"",STEP!D1276,"")</f>
        <v/>
      </c>
      <c r="E1276" s="387" t="str">
        <f>IF(STEP!E1276&lt;&gt;"",STEP!E1276,"")</f>
        <v/>
      </c>
      <c r="F1276" s="256"/>
      <c r="G1276" s="252"/>
      <c r="H1276" s="254"/>
      <c r="I1276" s="254"/>
      <c r="J1276" s="254"/>
      <c r="K1276" s="254"/>
      <c r="L1276" s="254"/>
      <c r="M1276" s="254"/>
      <c r="N1276" s="254"/>
      <c r="O1276" s="254"/>
      <c r="P1276" s="254"/>
      <c r="Q1276" s="254"/>
      <c r="R1276" s="254"/>
      <c r="S1276" s="254"/>
      <c r="T1276" s="254"/>
      <c r="U1276" s="254"/>
      <c r="V1276" s="254"/>
      <c r="W1276" s="254"/>
      <c r="X1276" s="254"/>
      <c r="Y1276" s="254"/>
      <c r="Z1276" s="254"/>
      <c r="AA1276" s="254"/>
      <c r="AB1276" s="254"/>
      <c r="AC1276" s="254"/>
      <c r="AD1276" s="254"/>
      <c r="AE1276" s="255"/>
      <c r="AF1276" s="255"/>
      <c r="AG1276" s="255"/>
      <c r="AH1276" s="255"/>
      <c r="AI1276" s="255"/>
      <c r="AJ1276" s="255"/>
      <c r="AK1276" s="255"/>
      <c r="AL1276" s="255"/>
      <c r="AM1276" s="255"/>
      <c r="AN1276" s="255"/>
      <c r="AO1276" s="254"/>
      <c r="AP1276" s="254"/>
      <c r="AQ1276" s="254"/>
      <c r="AR1276" s="254"/>
      <c r="AS1276" s="254"/>
      <c r="AT1276" s="254"/>
      <c r="AU1276" s="254"/>
      <c r="AW1276" s="283" t="str">
        <f t="shared" si="150"/>
        <v/>
      </c>
      <c r="AX1276" s="283" t="str">
        <f t="shared" si="151"/>
        <v/>
      </c>
      <c r="AY1276" s="283" t="str">
        <f t="shared" si="152"/>
        <v/>
      </c>
      <c r="AZ1276" s="283" t="str">
        <f t="shared" si="153"/>
        <v/>
      </c>
      <c r="BA1276" s="283" t="str">
        <f t="shared" si="154"/>
        <v/>
      </c>
      <c r="BD1276" s="254" t="str">
        <f>IF(W1276="","",IF(F1276="休日",AW1276,IF(F1276="法休",AW1276,VLOOKUP(F1276,カレンダマスタ!$Q$56:$R$69,2,FALSE))))</f>
        <v/>
      </c>
      <c r="BG1276" s="254" t="str">
        <f t="shared" si="155"/>
        <v/>
      </c>
      <c r="BH1276" s="254" t="str">
        <f>IF(AX1276="","",IF(P1276&lt;&gt;"","",IF(BG1276="CS","OK",IF(VLOOKUP(E1276,カレンダマスタ!$A$5:$D$381,4,FALSE)&gt;0,"",IF(OR(AX1276*24&gt;10.84,AZ1276*24&lt;14.5)=TRUE,"×","OK")))))</f>
        <v/>
      </c>
    </row>
    <row r="1277" spans="2:60">
      <c r="B1277" s="111"/>
      <c r="C1277" s="388" t="str">
        <f>IF(STEP!C1277&lt;&gt;"",STEP!C1277,"")</f>
        <v/>
      </c>
      <c r="D1277" s="389" t="str">
        <f>IF(STEP!D1277&lt;&gt;"",STEP!D1277,"")</f>
        <v/>
      </c>
      <c r="E1277" s="390" t="str">
        <f>IF(STEP!E1277&lt;&gt;"",STEP!E1277,"")</f>
        <v/>
      </c>
      <c r="F1277" s="259"/>
      <c r="G1277" s="258"/>
      <c r="H1277" s="260"/>
      <c r="I1277" s="260"/>
      <c r="J1277" s="260"/>
      <c r="K1277" s="260"/>
      <c r="L1277" s="260"/>
      <c r="M1277" s="260"/>
      <c r="N1277" s="260"/>
      <c r="O1277" s="260"/>
      <c r="P1277" s="260"/>
      <c r="Q1277" s="260"/>
      <c r="R1277" s="260"/>
      <c r="S1277" s="260"/>
      <c r="T1277" s="260"/>
      <c r="U1277" s="260"/>
      <c r="V1277" s="260"/>
      <c r="W1277" s="260"/>
      <c r="X1277" s="260"/>
      <c r="Y1277" s="260"/>
      <c r="Z1277" s="260"/>
      <c r="AA1277" s="260"/>
      <c r="AB1277" s="260"/>
      <c r="AC1277" s="260"/>
      <c r="AD1277" s="260"/>
      <c r="AE1277" s="261"/>
      <c r="AF1277" s="261"/>
      <c r="AG1277" s="261"/>
      <c r="AH1277" s="261"/>
      <c r="AI1277" s="261"/>
      <c r="AJ1277" s="261"/>
      <c r="AK1277" s="261"/>
      <c r="AL1277" s="261"/>
      <c r="AM1277" s="261"/>
      <c r="AN1277" s="261"/>
      <c r="AO1277" s="260"/>
      <c r="AP1277" s="260"/>
      <c r="AQ1277" s="260"/>
      <c r="AR1277" s="260"/>
      <c r="AS1277" s="260"/>
      <c r="AT1277" s="260"/>
      <c r="AU1277" s="260"/>
      <c r="AW1277" s="284" t="str">
        <f t="shared" si="150"/>
        <v/>
      </c>
      <c r="AX1277" s="284" t="str">
        <f t="shared" si="151"/>
        <v/>
      </c>
      <c r="AY1277" s="284" t="str">
        <f t="shared" si="152"/>
        <v/>
      </c>
      <c r="AZ1277" s="284" t="str">
        <f t="shared" si="153"/>
        <v/>
      </c>
      <c r="BA1277" s="284" t="str">
        <f t="shared" si="154"/>
        <v/>
      </c>
      <c r="BD1277" s="260" t="str">
        <f>IF(W1277="","",IF(F1277="休日",AW1277,IF(F1277="法休",AW1277,VLOOKUP(F1277,カレンダマスタ!$Q$56:$R$69,2,FALSE))))</f>
        <v/>
      </c>
      <c r="BG1277" s="260" t="str">
        <f t="shared" si="155"/>
        <v/>
      </c>
      <c r="BH1277" s="260" t="str">
        <f>IF(AX1277="","",IF(P1277&lt;&gt;"","",IF(BG1277="CS","OK",IF(VLOOKUP(E1277,カレンダマスタ!$A$5:$D$381,4,FALSE)&gt;0,"",IF(OR(AX1277*24&gt;10.84,AZ1277*24&lt;14.5)=TRUE,"×","OK")))))</f>
        <v/>
      </c>
    </row>
    <row r="1278" spans="2:60">
      <c r="B1278" s="111"/>
      <c r="C1278" s="391" t="str">
        <f>IF(STEP!C1278&lt;&gt;"",STEP!C1278,"")</f>
        <v/>
      </c>
      <c r="D1278" s="392" t="str">
        <f>IF(STEP!D1278&lt;&gt;"",STEP!D1278,"")</f>
        <v/>
      </c>
      <c r="E1278" s="393" t="str">
        <f>IF(STEP!E1278&lt;&gt;"",STEP!E1278,"")</f>
        <v/>
      </c>
      <c r="F1278" s="263"/>
      <c r="G1278" s="262"/>
      <c r="H1278" s="264"/>
      <c r="I1278" s="264"/>
      <c r="J1278" s="264"/>
      <c r="K1278" s="264"/>
      <c r="L1278" s="264"/>
      <c r="M1278" s="264"/>
      <c r="N1278" s="264"/>
      <c r="O1278" s="264"/>
      <c r="P1278" s="264"/>
      <c r="Q1278" s="264"/>
      <c r="R1278" s="264"/>
      <c r="S1278" s="264"/>
      <c r="T1278" s="264"/>
      <c r="U1278" s="264"/>
      <c r="V1278" s="264"/>
      <c r="W1278" s="264"/>
      <c r="X1278" s="264"/>
      <c r="Y1278" s="264"/>
      <c r="Z1278" s="264"/>
      <c r="AA1278" s="264"/>
      <c r="AB1278" s="264"/>
      <c r="AC1278" s="264"/>
      <c r="AD1278" s="264"/>
      <c r="AE1278" s="265"/>
      <c r="AF1278" s="265"/>
      <c r="AG1278" s="265"/>
      <c r="AH1278" s="265"/>
      <c r="AI1278" s="265"/>
      <c r="AJ1278" s="265"/>
      <c r="AK1278" s="265"/>
      <c r="AL1278" s="265"/>
      <c r="AM1278" s="265"/>
      <c r="AN1278" s="265"/>
      <c r="AO1278" s="264"/>
      <c r="AP1278" s="264"/>
      <c r="AQ1278" s="264"/>
      <c r="AR1278" s="264"/>
      <c r="AS1278" s="264"/>
      <c r="AT1278" s="264"/>
      <c r="AU1278" s="264"/>
      <c r="AW1278" s="285" t="str">
        <f t="shared" si="150"/>
        <v/>
      </c>
      <c r="AX1278" s="285" t="str">
        <f t="shared" si="151"/>
        <v/>
      </c>
      <c r="AY1278" s="285" t="str">
        <f t="shared" si="152"/>
        <v/>
      </c>
      <c r="AZ1278" s="285" t="str">
        <f t="shared" si="153"/>
        <v/>
      </c>
      <c r="BA1278" s="285" t="str">
        <f t="shared" si="154"/>
        <v/>
      </c>
      <c r="BD1278" s="264" t="str">
        <f>IF(W1278="","",IF(F1278="休日",AW1278,IF(F1278="法休",AW1278,VLOOKUP(F1278,カレンダマスタ!$Q$56:$R$69,2,FALSE))))</f>
        <v/>
      </c>
      <c r="BG1278" s="264" t="str">
        <f t="shared" si="155"/>
        <v/>
      </c>
      <c r="BH1278" s="264" t="str">
        <f>IF(AX1278="","",IF(P1278&lt;&gt;"","",IF(BG1278="CS","OK",IF(VLOOKUP(E1278,カレンダマスタ!$A$5:$D$381,4,FALSE)&gt;0,"",IF(OR(AX1278*24&gt;10.84,AZ1278*24&lt;14.5)=TRUE,"×","OK")))))</f>
        <v/>
      </c>
    </row>
    <row r="1279" spans="2:60">
      <c r="B1279" s="111"/>
      <c r="C1279" s="385" t="str">
        <f>IF(STEP!C1279&lt;&gt;"",STEP!C1279,"")</f>
        <v/>
      </c>
      <c r="D1279" s="386" t="str">
        <f>IF(STEP!D1279&lt;&gt;"",STEP!D1279,"")</f>
        <v/>
      </c>
      <c r="E1279" s="387" t="str">
        <f>IF(STEP!E1279&lt;&gt;"",STEP!E1279,"")</f>
        <v/>
      </c>
      <c r="F1279" s="253"/>
      <c r="G1279" s="252"/>
      <c r="H1279" s="254"/>
      <c r="I1279" s="254"/>
      <c r="J1279" s="254"/>
      <c r="K1279" s="254"/>
      <c r="L1279" s="254"/>
      <c r="M1279" s="254"/>
      <c r="N1279" s="254"/>
      <c r="O1279" s="254"/>
      <c r="P1279" s="254"/>
      <c r="Q1279" s="254"/>
      <c r="R1279" s="254"/>
      <c r="S1279" s="254"/>
      <c r="T1279" s="254"/>
      <c r="U1279" s="254"/>
      <c r="V1279" s="254"/>
      <c r="W1279" s="254"/>
      <c r="X1279" s="254"/>
      <c r="Y1279" s="254"/>
      <c r="Z1279" s="254"/>
      <c r="AA1279" s="254"/>
      <c r="AB1279" s="254"/>
      <c r="AC1279" s="254"/>
      <c r="AD1279" s="254"/>
      <c r="AE1279" s="255"/>
      <c r="AF1279" s="255"/>
      <c r="AG1279" s="255"/>
      <c r="AH1279" s="255"/>
      <c r="AI1279" s="255"/>
      <c r="AJ1279" s="255"/>
      <c r="AK1279" s="255"/>
      <c r="AL1279" s="255"/>
      <c r="AM1279" s="255"/>
      <c r="AN1279" s="255"/>
      <c r="AO1279" s="254"/>
      <c r="AP1279" s="254"/>
      <c r="AQ1279" s="254"/>
      <c r="AR1279" s="254"/>
      <c r="AS1279" s="254"/>
      <c r="AT1279" s="254"/>
      <c r="AU1279" s="254"/>
      <c r="AW1279" s="283" t="str">
        <f t="shared" si="150"/>
        <v/>
      </c>
      <c r="AX1279" s="283" t="str">
        <f t="shared" si="151"/>
        <v/>
      </c>
      <c r="AY1279" s="283" t="str">
        <f t="shared" si="152"/>
        <v/>
      </c>
      <c r="AZ1279" s="283" t="str">
        <f t="shared" si="153"/>
        <v/>
      </c>
      <c r="BA1279" s="283" t="str">
        <f t="shared" si="154"/>
        <v/>
      </c>
      <c r="BD1279" s="254" t="str">
        <f>IF(W1279="","",IF(F1279="休日",AW1279,IF(F1279="法休",AW1279,VLOOKUP(F1279,カレンダマスタ!$Q$56:$R$69,2,FALSE))))</f>
        <v/>
      </c>
      <c r="BG1279" s="254" t="str">
        <f t="shared" si="155"/>
        <v/>
      </c>
      <c r="BH1279" s="254" t="str">
        <f>IF(AX1279="","",IF(P1279&lt;&gt;"","",IF(BG1279="CS","OK",IF(VLOOKUP(E1279,カレンダマスタ!$A$5:$D$381,4,FALSE)&gt;0,"",IF(OR(AX1279*24&gt;10.84,AZ1279*24&lt;14.5)=TRUE,"×","OK")))))</f>
        <v/>
      </c>
    </row>
    <row r="1280" spans="2:60">
      <c r="B1280" s="111"/>
      <c r="C1280" s="385" t="str">
        <f>IF(STEP!C1280&lt;&gt;"",STEP!C1280,"")</f>
        <v/>
      </c>
      <c r="D1280" s="386" t="str">
        <f>IF(STEP!D1280&lt;&gt;"",STEP!D1280,"")</f>
        <v/>
      </c>
      <c r="E1280" s="387" t="str">
        <f>IF(STEP!E1280&lt;&gt;"",STEP!E1280,"")</f>
        <v/>
      </c>
      <c r="F1280" s="253"/>
      <c r="G1280" s="252"/>
      <c r="H1280" s="254"/>
      <c r="I1280" s="254"/>
      <c r="J1280" s="254"/>
      <c r="K1280" s="254"/>
      <c r="L1280" s="254"/>
      <c r="M1280" s="254"/>
      <c r="N1280" s="254"/>
      <c r="O1280" s="254"/>
      <c r="P1280" s="254"/>
      <c r="Q1280" s="254"/>
      <c r="R1280" s="254"/>
      <c r="S1280" s="254"/>
      <c r="T1280" s="254"/>
      <c r="U1280" s="254"/>
      <c r="V1280" s="254"/>
      <c r="W1280" s="254"/>
      <c r="X1280" s="254"/>
      <c r="Y1280" s="254"/>
      <c r="Z1280" s="254"/>
      <c r="AA1280" s="254"/>
      <c r="AB1280" s="254"/>
      <c r="AC1280" s="254"/>
      <c r="AD1280" s="254"/>
      <c r="AE1280" s="255"/>
      <c r="AF1280" s="255"/>
      <c r="AG1280" s="255"/>
      <c r="AH1280" s="255"/>
      <c r="AI1280" s="255"/>
      <c r="AJ1280" s="255"/>
      <c r="AK1280" s="255"/>
      <c r="AL1280" s="255"/>
      <c r="AM1280" s="255"/>
      <c r="AN1280" s="255"/>
      <c r="AO1280" s="254"/>
      <c r="AP1280" s="254"/>
      <c r="AQ1280" s="254"/>
      <c r="AR1280" s="254"/>
      <c r="AS1280" s="254"/>
      <c r="AT1280" s="254"/>
      <c r="AU1280" s="254"/>
      <c r="AW1280" s="283" t="str">
        <f t="shared" si="150"/>
        <v/>
      </c>
      <c r="AX1280" s="283" t="str">
        <f t="shared" si="151"/>
        <v/>
      </c>
      <c r="AY1280" s="283" t="str">
        <f t="shared" si="152"/>
        <v/>
      </c>
      <c r="AZ1280" s="283" t="str">
        <f t="shared" si="153"/>
        <v/>
      </c>
      <c r="BA1280" s="283" t="str">
        <f t="shared" si="154"/>
        <v/>
      </c>
      <c r="BD1280" s="254" t="str">
        <f>IF(W1280="","",IF(F1280="休日",AW1280,IF(F1280="法休",AW1280,VLOOKUP(F1280,カレンダマスタ!$Q$56:$R$69,2,FALSE))))</f>
        <v/>
      </c>
      <c r="BG1280" s="254" t="str">
        <f t="shared" si="155"/>
        <v/>
      </c>
      <c r="BH1280" s="254" t="str">
        <f>IF(AX1280="","",IF(P1280&lt;&gt;"","",IF(BG1280="CS","OK",IF(VLOOKUP(E1280,カレンダマスタ!$A$5:$D$381,4,FALSE)&gt;0,"",IF(OR(AX1280*24&gt;10.84,AZ1280*24&lt;14.5)=TRUE,"×","OK")))))</f>
        <v/>
      </c>
    </row>
    <row r="1281" spans="2:60">
      <c r="B1281" s="111"/>
      <c r="C1281" s="385" t="str">
        <f>IF(STEP!C1281&lt;&gt;"",STEP!C1281,"")</f>
        <v/>
      </c>
      <c r="D1281" s="386" t="str">
        <f>IF(STEP!D1281&lt;&gt;"",STEP!D1281,"")</f>
        <v/>
      </c>
      <c r="E1281" s="387" t="str">
        <f>IF(STEP!E1281&lt;&gt;"",STEP!E1281,"")</f>
        <v/>
      </c>
      <c r="F1281" s="256"/>
      <c r="G1281" s="257"/>
      <c r="H1281" s="254"/>
      <c r="I1281" s="254"/>
      <c r="J1281" s="254"/>
      <c r="K1281" s="254"/>
      <c r="L1281" s="254"/>
      <c r="M1281" s="254"/>
      <c r="N1281" s="254"/>
      <c r="O1281" s="254"/>
      <c r="P1281" s="254"/>
      <c r="Q1281" s="254"/>
      <c r="R1281" s="254"/>
      <c r="S1281" s="254"/>
      <c r="T1281" s="254"/>
      <c r="U1281" s="254"/>
      <c r="V1281" s="254"/>
      <c r="W1281" s="254"/>
      <c r="X1281" s="254"/>
      <c r="Y1281" s="254"/>
      <c r="Z1281" s="254"/>
      <c r="AA1281" s="254"/>
      <c r="AB1281" s="254"/>
      <c r="AC1281" s="254"/>
      <c r="AD1281" s="254"/>
      <c r="AE1281" s="255"/>
      <c r="AF1281" s="255"/>
      <c r="AG1281" s="255"/>
      <c r="AH1281" s="255"/>
      <c r="AI1281" s="255"/>
      <c r="AJ1281" s="255"/>
      <c r="AK1281" s="255"/>
      <c r="AL1281" s="255"/>
      <c r="AM1281" s="255"/>
      <c r="AN1281" s="255"/>
      <c r="AO1281" s="254"/>
      <c r="AP1281" s="254"/>
      <c r="AQ1281" s="254"/>
      <c r="AR1281" s="254"/>
      <c r="AS1281" s="254"/>
      <c r="AT1281" s="254"/>
      <c r="AU1281" s="254"/>
      <c r="AW1281" s="283" t="str">
        <f t="shared" si="150"/>
        <v/>
      </c>
      <c r="AX1281" s="283" t="str">
        <f t="shared" si="151"/>
        <v/>
      </c>
      <c r="AY1281" s="283" t="str">
        <f t="shared" si="152"/>
        <v/>
      </c>
      <c r="AZ1281" s="283" t="str">
        <f t="shared" si="153"/>
        <v/>
      </c>
      <c r="BA1281" s="283" t="str">
        <f t="shared" si="154"/>
        <v/>
      </c>
      <c r="BD1281" s="254" t="str">
        <f>IF(W1281="","",IF(F1281="休日",AW1281,IF(F1281="法休",AW1281,VLOOKUP(F1281,カレンダマスタ!$Q$56:$R$69,2,FALSE))))</f>
        <v/>
      </c>
      <c r="BG1281" s="254" t="str">
        <f t="shared" si="155"/>
        <v/>
      </c>
      <c r="BH1281" s="254" t="str">
        <f>IF(AX1281="","",IF(P1281&lt;&gt;"","",IF(BG1281="CS","OK",IF(VLOOKUP(E1281,カレンダマスタ!$A$5:$D$381,4,FALSE)&gt;0,"",IF(OR(AX1281*24&gt;10.84,AZ1281*24&lt;14.5)=TRUE,"×","OK")))))</f>
        <v/>
      </c>
    </row>
    <row r="1282" spans="2:60">
      <c r="B1282" s="111"/>
      <c r="C1282" s="385" t="str">
        <f>IF(STEP!C1282&lt;&gt;"",STEP!C1282,"")</f>
        <v/>
      </c>
      <c r="D1282" s="386" t="str">
        <f>IF(STEP!D1282&lt;&gt;"",STEP!D1282,"")</f>
        <v/>
      </c>
      <c r="E1282" s="387" t="str">
        <f>IF(STEP!E1282&lt;&gt;"",STEP!E1282,"")</f>
        <v/>
      </c>
      <c r="F1282" s="256"/>
      <c r="G1282" s="257"/>
      <c r="H1282" s="254"/>
      <c r="I1282" s="254"/>
      <c r="J1282" s="254"/>
      <c r="K1282" s="254"/>
      <c r="L1282" s="254"/>
      <c r="M1282" s="254"/>
      <c r="N1282" s="254"/>
      <c r="O1282" s="254"/>
      <c r="P1282" s="254"/>
      <c r="Q1282" s="254"/>
      <c r="R1282" s="254"/>
      <c r="S1282" s="254"/>
      <c r="T1282" s="254"/>
      <c r="U1282" s="254"/>
      <c r="V1282" s="254"/>
      <c r="W1282" s="254"/>
      <c r="X1282" s="254"/>
      <c r="Y1282" s="254"/>
      <c r="Z1282" s="254"/>
      <c r="AA1282" s="254"/>
      <c r="AB1282" s="254"/>
      <c r="AC1282" s="254"/>
      <c r="AD1282" s="254"/>
      <c r="AE1282" s="255"/>
      <c r="AF1282" s="255"/>
      <c r="AG1282" s="255"/>
      <c r="AH1282" s="255"/>
      <c r="AI1282" s="255"/>
      <c r="AJ1282" s="255"/>
      <c r="AK1282" s="255"/>
      <c r="AL1282" s="255"/>
      <c r="AM1282" s="255"/>
      <c r="AN1282" s="255"/>
      <c r="AO1282" s="254"/>
      <c r="AP1282" s="254"/>
      <c r="AQ1282" s="254"/>
      <c r="AR1282" s="254"/>
      <c r="AS1282" s="254"/>
      <c r="AT1282" s="254"/>
      <c r="AU1282" s="254"/>
      <c r="AW1282" s="283" t="str">
        <f t="shared" si="150"/>
        <v/>
      </c>
      <c r="AX1282" s="283" t="str">
        <f t="shared" si="151"/>
        <v/>
      </c>
      <c r="AY1282" s="283" t="str">
        <f t="shared" si="152"/>
        <v/>
      </c>
      <c r="AZ1282" s="283" t="str">
        <f t="shared" si="153"/>
        <v/>
      </c>
      <c r="BA1282" s="283" t="str">
        <f t="shared" si="154"/>
        <v/>
      </c>
      <c r="BD1282" s="254" t="str">
        <f>IF(W1282="","",IF(F1282="休日",AW1282,IF(F1282="法休",AW1282,VLOOKUP(F1282,カレンダマスタ!$Q$56:$R$69,2,FALSE))))</f>
        <v/>
      </c>
      <c r="BG1282" s="254" t="str">
        <f t="shared" si="155"/>
        <v/>
      </c>
      <c r="BH1282" s="254" t="str">
        <f>IF(AX1282="","",IF(P1282&lt;&gt;"","",IF(BG1282="CS","OK",IF(VLOOKUP(E1282,カレンダマスタ!$A$5:$D$381,4,FALSE)&gt;0,"",IF(OR(AX1282*24&gt;10.84,AZ1282*24&lt;14.5)=TRUE,"×","OK")))))</f>
        <v/>
      </c>
    </row>
    <row r="1283" spans="2:60">
      <c r="B1283" s="111"/>
      <c r="C1283" s="385" t="str">
        <f>IF(STEP!C1283&lt;&gt;"",STEP!C1283,"")</f>
        <v/>
      </c>
      <c r="D1283" s="386" t="str">
        <f>IF(STEP!D1283&lt;&gt;"",STEP!D1283,"")</f>
        <v/>
      </c>
      <c r="E1283" s="387" t="str">
        <f>IF(STEP!E1283&lt;&gt;"",STEP!E1283,"")</f>
        <v/>
      </c>
      <c r="F1283" s="256"/>
      <c r="G1283" s="257"/>
      <c r="H1283" s="254"/>
      <c r="I1283" s="254"/>
      <c r="J1283" s="254"/>
      <c r="K1283" s="254"/>
      <c r="L1283" s="254"/>
      <c r="M1283" s="254"/>
      <c r="N1283" s="254"/>
      <c r="O1283" s="254"/>
      <c r="P1283" s="254"/>
      <c r="Q1283" s="254"/>
      <c r="R1283" s="254"/>
      <c r="S1283" s="254"/>
      <c r="T1283" s="254"/>
      <c r="U1283" s="254"/>
      <c r="V1283" s="254"/>
      <c r="W1283" s="254"/>
      <c r="X1283" s="254"/>
      <c r="Y1283" s="254"/>
      <c r="Z1283" s="254"/>
      <c r="AA1283" s="254"/>
      <c r="AB1283" s="254"/>
      <c r="AC1283" s="254"/>
      <c r="AD1283" s="254"/>
      <c r="AE1283" s="255"/>
      <c r="AF1283" s="255"/>
      <c r="AG1283" s="255"/>
      <c r="AH1283" s="255"/>
      <c r="AI1283" s="255"/>
      <c r="AJ1283" s="255"/>
      <c r="AK1283" s="255"/>
      <c r="AL1283" s="255"/>
      <c r="AM1283" s="255"/>
      <c r="AN1283" s="255"/>
      <c r="AO1283" s="254"/>
      <c r="AP1283" s="254"/>
      <c r="AQ1283" s="254"/>
      <c r="AR1283" s="254"/>
      <c r="AS1283" s="254"/>
      <c r="AT1283" s="254"/>
      <c r="AU1283" s="254"/>
      <c r="AW1283" s="283" t="str">
        <f t="shared" si="150"/>
        <v/>
      </c>
      <c r="AX1283" s="283" t="str">
        <f t="shared" si="151"/>
        <v/>
      </c>
      <c r="AY1283" s="283" t="str">
        <f t="shared" si="152"/>
        <v/>
      </c>
      <c r="AZ1283" s="283" t="str">
        <f t="shared" si="153"/>
        <v/>
      </c>
      <c r="BA1283" s="283" t="str">
        <f t="shared" si="154"/>
        <v/>
      </c>
      <c r="BD1283" s="254" t="str">
        <f>IF(W1283="","",IF(F1283="休日",AW1283,IF(F1283="法休",AW1283,VLOOKUP(F1283,カレンダマスタ!$Q$56:$R$69,2,FALSE))))</f>
        <v/>
      </c>
      <c r="BG1283" s="254" t="str">
        <f t="shared" si="155"/>
        <v/>
      </c>
      <c r="BH1283" s="254" t="str">
        <f>IF(AX1283="","",IF(P1283&lt;&gt;"","",IF(BG1283="CS","OK",IF(VLOOKUP(E1283,カレンダマスタ!$A$5:$D$381,4,FALSE)&gt;0,"",IF(OR(AX1283*24&gt;10.84,AZ1283*24&lt;14.5)=TRUE,"×","OK")))))</f>
        <v/>
      </c>
    </row>
    <row r="1284" spans="2:60">
      <c r="B1284" s="111"/>
      <c r="C1284" s="388" t="str">
        <f>IF(STEP!C1284&lt;&gt;"",STEP!C1284,"")</f>
        <v/>
      </c>
      <c r="D1284" s="389" t="str">
        <f>IF(STEP!D1284&lt;&gt;"",STEP!D1284,"")</f>
        <v/>
      </c>
      <c r="E1284" s="390" t="str">
        <f>IF(STEP!E1284&lt;&gt;"",STEP!E1284,"")</f>
        <v/>
      </c>
      <c r="F1284" s="259"/>
      <c r="G1284" s="266"/>
      <c r="H1284" s="260"/>
      <c r="I1284" s="260"/>
      <c r="J1284" s="260"/>
      <c r="K1284" s="260"/>
      <c r="L1284" s="260"/>
      <c r="M1284" s="260"/>
      <c r="N1284" s="260"/>
      <c r="O1284" s="260"/>
      <c r="P1284" s="260"/>
      <c r="Q1284" s="260"/>
      <c r="R1284" s="260"/>
      <c r="S1284" s="260"/>
      <c r="T1284" s="260"/>
      <c r="U1284" s="260"/>
      <c r="V1284" s="260"/>
      <c r="W1284" s="260"/>
      <c r="X1284" s="260"/>
      <c r="Y1284" s="260"/>
      <c r="Z1284" s="260"/>
      <c r="AA1284" s="260"/>
      <c r="AB1284" s="260"/>
      <c r="AC1284" s="260"/>
      <c r="AD1284" s="260"/>
      <c r="AE1284" s="261"/>
      <c r="AF1284" s="261"/>
      <c r="AG1284" s="261"/>
      <c r="AH1284" s="261"/>
      <c r="AI1284" s="261"/>
      <c r="AJ1284" s="261"/>
      <c r="AK1284" s="261"/>
      <c r="AL1284" s="261"/>
      <c r="AM1284" s="261"/>
      <c r="AN1284" s="261"/>
      <c r="AO1284" s="260"/>
      <c r="AP1284" s="260"/>
      <c r="AQ1284" s="260"/>
      <c r="AR1284" s="260"/>
      <c r="AS1284" s="260"/>
      <c r="AT1284" s="260"/>
      <c r="AU1284" s="260"/>
      <c r="AW1284" s="284" t="str">
        <f t="shared" si="150"/>
        <v/>
      </c>
      <c r="AX1284" s="284" t="str">
        <f t="shared" si="151"/>
        <v/>
      </c>
      <c r="AY1284" s="284" t="str">
        <f t="shared" si="152"/>
        <v/>
      </c>
      <c r="AZ1284" s="284" t="str">
        <f t="shared" si="153"/>
        <v/>
      </c>
      <c r="BA1284" s="284" t="str">
        <f t="shared" si="154"/>
        <v/>
      </c>
      <c r="BD1284" s="260" t="str">
        <f>IF(W1284="","",IF(F1284="休日",AW1284,IF(F1284="法休",AW1284,VLOOKUP(F1284,カレンダマスタ!$Q$56:$R$69,2,FALSE))))</f>
        <v/>
      </c>
      <c r="BG1284" s="260" t="str">
        <f t="shared" si="155"/>
        <v/>
      </c>
      <c r="BH1284" s="260" t="str">
        <f>IF(AX1284="","",IF(P1284&lt;&gt;"","",IF(BG1284="CS","OK",IF(VLOOKUP(E1284,カレンダマスタ!$A$5:$D$381,4,FALSE)&gt;0,"",IF(OR(AX1284*24&gt;10.84,AZ1284*24&lt;14.5)=TRUE,"×","OK")))))</f>
        <v/>
      </c>
    </row>
    <row r="1285" spans="2:60">
      <c r="B1285" s="111"/>
      <c r="C1285" s="391" t="str">
        <f>IF(STEP!C1285&lt;&gt;"",STEP!C1285,"")</f>
        <v/>
      </c>
      <c r="D1285" s="392" t="str">
        <f>IF(STEP!D1285&lt;&gt;"",STEP!D1285,"")</f>
        <v/>
      </c>
      <c r="E1285" s="393" t="str">
        <f>IF(STEP!E1285&lt;&gt;"",STEP!E1285,"")</f>
        <v/>
      </c>
      <c r="F1285" s="263"/>
      <c r="G1285" s="267"/>
      <c r="H1285" s="264"/>
      <c r="I1285" s="264"/>
      <c r="J1285" s="264"/>
      <c r="K1285" s="264"/>
      <c r="L1285" s="264"/>
      <c r="M1285" s="264"/>
      <c r="N1285" s="264"/>
      <c r="O1285" s="264"/>
      <c r="P1285" s="264"/>
      <c r="Q1285" s="264"/>
      <c r="R1285" s="264"/>
      <c r="S1285" s="264"/>
      <c r="T1285" s="264"/>
      <c r="U1285" s="264"/>
      <c r="V1285" s="264"/>
      <c r="W1285" s="264"/>
      <c r="X1285" s="264"/>
      <c r="Y1285" s="264"/>
      <c r="Z1285" s="264"/>
      <c r="AA1285" s="264"/>
      <c r="AB1285" s="264"/>
      <c r="AC1285" s="264"/>
      <c r="AD1285" s="264"/>
      <c r="AE1285" s="265"/>
      <c r="AF1285" s="265"/>
      <c r="AG1285" s="265"/>
      <c r="AH1285" s="265"/>
      <c r="AI1285" s="265"/>
      <c r="AJ1285" s="265"/>
      <c r="AK1285" s="265"/>
      <c r="AL1285" s="265"/>
      <c r="AM1285" s="265"/>
      <c r="AN1285" s="265"/>
      <c r="AO1285" s="264"/>
      <c r="AP1285" s="264"/>
      <c r="AQ1285" s="264"/>
      <c r="AR1285" s="264"/>
      <c r="AS1285" s="264"/>
      <c r="AT1285" s="264"/>
      <c r="AU1285" s="264"/>
      <c r="AW1285" s="285" t="str">
        <f t="shared" si="150"/>
        <v/>
      </c>
      <c r="AX1285" s="285" t="str">
        <f t="shared" si="151"/>
        <v/>
      </c>
      <c r="AY1285" s="285" t="str">
        <f t="shared" si="152"/>
        <v/>
      </c>
      <c r="AZ1285" s="285" t="str">
        <f t="shared" si="153"/>
        <v/>
      </c>
      <c r="BA1285" s="285" t="str">
        <f t="shared" si="154"/>
        <v/>
      </c>
      <c r="BD1285" s="264" t="str">
        <f>IF(W1285="","",IF(F1285="休日",AW1285,IF(F1285="法休",AW1285,VLOOKUP(F1285,カレンダマスタ!$Q$56:$R$69,2,FALSE))))</f>
        <v/>
      </c>
      <c r="BG1285" s="264" t="str">
        <f t="shared" si="155"/>
        <v/>
      </c>
      <c r="BH1285" s="264" t="str">
        <f>IF(AX1285="","",IF(P1285&lt;&gt;"","",IF(BG1285="CS","OK",IF(VLOOKUP(E1285,カレンダマスタ!$A$5:$D$381,4,FALSE)&gt;0,"",IF(OR(AX1285*24&gt;10.84,AZ1285*24&lt;14.5)=TRUE,"×","OK")))))</f>
        <v/>
      </c>
    </row>
    <row r="1286" spans="2:60">
      <c r="B1286" s="111"/>
      <c r="C1286" s="385" t="str">
        <f>IF(STEP!C1286&lt;&gt;"",STEP!C1286,"")</f>
        <v/>
      </c>
      <c r="D1286" s="386" t="str">
        <f>IF(STEP!D1286&lt;&gt;"",STEP!D1286,"")</f>
        <v/>
      </c>
      <c r="E1286" s="387" t="str">
        <f>IF(STEP!E1286&lt;&gt;"",STEP!E1286,"")</f>
        <v/>
      </c>
      <c r="F1286" s="253"/>
      <c r="G1286" s="252"/>
      <c r="H1286" s="254"/>
      <c r="I1286" s="254"/>
      <c r="J1286" s="254"/>
      <c r="K1286" s="254"/>
      <c r="L1286" s="254"/>
      <c r="M1286" s="254"/>
      <c r="N1286" s="254"/>
      <c r="O1286" s="254"/>
      <c r="P1286" s="254"/>
      <c r="Q1286" s="254"/>
      <c r="R1286" s="254"/>
      <c r="S1286" s="254"/>
      <c r="T1286" s="254"/>
      <c r="U1286" s="254"/>
      <c r="V1286" s="254"/>
      <c r="W1286" s="254"/>
      <c r="X1286" s="254"/>
      <c r="Y1286" s="254"/>
      <c r="Z1286" s="254"/>
      <c r="AA1286" s="254"/>
      <c r="AB1286" s="254"/>
      <c r="AC1286" s="254"/>
      <c r="AD1286" s="254"/>
      <c r="AE1286" s="255"/>
      <c r="AF1286" s="255"/>
      <c r="AG1286" s="255"/>
      <c r="AH1286" s="255"/>
      <c r="AI1286" s="255"/>
      <c r="AJ1286" s="255"/>
      <c r="AK1286" s="255"/>
      <c r="AL1286" s="255"/>
      <c r="AM1286" s="255"/>
      <c r="AN1286" s="255"/>
      <c r="AO1286" s="254"/>
      <c r="AP1286" s="254"/>
      <c r="AQ1286" s="254"/>
      <c r="AR1286" s="254"/>
      <c r="AS1286" s="254"/>
      <c r="AT1286" s="254"/>
      <c r="AU1286" s="254"/>
      <c r="AW1286" s="283" t="str">
        <f t="shared" si="150"/>
        <v/>
      </c>
      <c r="AX1286" s="283" t="str">
        <f t="shared" si="151"/>
        <v/>
      </c>
      <c r="AY1286" s="283" t="str">
        <f t="shared" si="152"/>
        <v/>
      </c>
      <c r="AZ1286" s="283" t="str">
        <f t="shared" si="153"/>
        <v/>
      </c>
      <c r="BA1286" s="283" t="str">
        <f t="shared" si="154"/>
        <v/>
      </c>
      <c r="BD1286" s="254" t="str">
        <f>IF(W1286="","",IF(F1286="休日",AW1286,IF(F1286="法休",AW1286,VLOOKUP(F1286,カレンダマスタ!$Q$56:$R$69,2,FALSE))))</f>
        <v/>
      </c>
      <c r="BG1286" s="503" t="str">
        <f t="shared" si="155"/>
        <v/>
      </c>
      <c r="BH1286" s="503" t="str">
        <f>IF(AX1286="","",IF(P1286&lt;&gt;"","",IF(BG1286="CS","OK",IF(VLOOKUP(E1286,カレンダマスタ!$A$5:$D$381,4,FALSE)&gt;0,"",IF(OR(AX1286*24&gt;10.84,AZ1286*24&lt;14.5)=TRUE,"×","OK")))))</f>
        <v/>
      </c>
    </row>
    <row r="1287" spans="2:60">
      <c r="B1287" s="111"/>
      <c r="C1287" s="385" t="str">
        <f>IF(STEP!C1287&lt;&gt;"",STEP!C1287,"")</f>
        <v/>
      </c>
      <c r="D1287" s="386" t="str">
        <f>IF(STEP!D1287&lt;&gt;"",STEP!D1287,"")</f>
        <v/>
      </c>
      <c r="E1287" s="387" t="str">
        <f>IF(STEP!E1287&lt;&gt;"",STEP!E1287,"")</f>
        <v/>
      </c>
      <c r="F1287" s="253"/>
      <c r="G1287" s="252"/>
      <c r="H1287" s="254"/>
      <c r="I1287" s="254"/>
      <c r="J1287" s="254"/>
      <c r="K1287" s="254"/>
      <c r="L1287" s="254"/>
      <c r="M1287" s="254"/>
      <c r="N1287" s="254"/>
      <c r="O1287" s="254"/>
      <c r="P1287" s="254"/>
      <c r="Q1287" s="254"/>
      <c r="R1287" s="254"/>
      <c r="S1287" s="254"/>
      <c r="T1287" s="254"/>
      <c r="U1287" s="254"/>
      <c r="V1287" s="254"/>
      <c r="W1287" s="254"/>
      <c r="X1287" s="254"/>
      <c r="Y1287" s="254"/>
      <c r="Z1287" s="254"/>
      <c r="AA1287" s="254"/>
      <c r="AB1287" s="254"/>
      <c r="AC1287" s="254"/>
      <c r="AD1287" s="254"/>
      <c r="AE1287" s="255"/>
      <c r="AF1287" s="255"/>
      <c r="AG1287" s="255"/>
      <c r="AH1287" s="255"/>
      <c r="AI1287" s="255"/>
      <c r="AJ1287" s="255"/>
      <c r="AK1287" s="255"/>
      <c r="AL1287" s="255"/>
      <c r="AM1287" s="255"/>
      <c r="AN1287" s="255"/>
      <c r="AO1287" s="254"/>
      <c r="AP1287" s="254"/>
      <c r="AQ1287" s="254"/>
      <c r="AR1287" s="254"/>
      <c r="AS1287" s="254"/>
      <c r="AT1287" s="254"/>
      <c r="AU1287" s="254"/>
      <c r="AW1287" s="283" t="str">
        <f t="shared" si="150"/>
        <v/>
      </c>
      <c r="AX1287" s="283" t="str">
        <f t="shared" si="151"/>
        <v/>
      </c>
      <c r="AY1287" s="283" t="str">
        <f t="shared" si="152"/>
        <v/>
      </c>
      <c r="AZ1287" s="283" t="str">
        <f t="shared" si="153"/>
        <v/>
      </c>
      <c r="BA1287" s="283" t="str">
        <f t="shared" si="154"/>
        <v/>
      </c>
      <c r="BD1287" s="254" t="str">
        <f>IF(W1287="","",IF(F1287="休日",AW1287,IF(F1287="法休",AW1287,VLOOKUP(F1287,カレンダマスタ!$Q$56:$R$69,2,FALSE))))</f>
        <v/>
      </c>
      <c r="BG1287" s="254" t="str">
        <f t="shared" si="155"/>
        <v/>
      </c>
      <c r="BH1287" s="254" t="str">
        <f>IF(AX1287="","",IF(P1287&lt;&gt;"","",IF(BG1287="CS","OK",IF(VLOOKUP(E1287,カレンダマスタ!$A$5:$D$381,4,FALSE)&gt;0,"",IF(OR(AX1287*24&gt;10.84,AZ1287*24&lt;14.5)=TRUE,"×","OK")))))</f>
        <v/>
      </c>
    </row>
    <row r="1288" spans="2:60">
      <c r="B1288" s="111"/>
      <c r="C1288" s="385" t="str">
        <f>IF(STEP!C1288&lt;&gt;"",STEP!C1288,"")</f>
        <v/>
      </c>
      <c r="D1288" s="386" t="str">
        <f>IF(STEP!D1288&lt;&gt;"",STEP!D1288,"")</f>
        <v/>
      </c>
      <c r="E1288" s="387" t="str">
        <f>IF(STEP!E1288&lt;&gt;"",STEP!E1288,"")</f>
        <v/>
      </c>
      <c r="F1288" s="256"/>
      <c r="G1288" s="257"/>
      <c r="H1288" s="254"/>
      <c r="I1288" s="254"/>
      <c r="J1288" s="254"/>
      <c r="K1288" s="254"/>
      <c r="L1288" s="254"/>
      <c r="M1288" s="254"/>
      <c r="N1288" s="254"/>
      <c r="O1288" s="254"/>
      <c r="P1288" s="254"/>
      <c r="Q1288" s="254"/>
      <c r="R1288" s="254"/>
      <c r="S1288" s="254"/>
      <c r="T1288" s="254"/>
      <c r="U1288" s="254"/>
      <c r="V1288" s="254"/>
      <c r="W1288" s="254"/>
      <c r="X1288" s="254"/>
      <c r="Y1288" s="254"/>
      <c r="Z1288" s="254"/>
      <c r="AA1288" s="254"/>
      <c r="AB1288" s="254"/>
      <c r="AC1288" s="254"/>
      <c r="AD1288" s="254"/>
      <c r="AE1288" s="255"/>
      <c r="AF1288" s="255"/>
      <c r="AG1288" s="255"/>
      <c r="AH1288" s="255"/>
      <c r="AI1288" s="255"/>
      <c r="AJ1288" s="255"/>
      <c r="AK1288" s="255"/>
      <c r="AL1288" s="255"/>
      <c r="AM1288" s="255"/>
      <c r="AN1288" s="255"/>
      <c r="AO1288" s="254"/>
      <c r="AP1288" s="254"/>
      <c r="AQ1288" s="254"/>
      <c r="AR1288" s="254"/>
      <c r="AS1288" s="254"/>
      <c r="AT1288" s="254"/>
      <c r="AU1288" s="254"/>
      <c r="AW1288" s="283" t="str">
        <f t="shared" si="150"/>
        <v/>
      </c>
      <c r="AX1288" s="283" t="str">
        <f t="shared" si="151"/>
        <v/>
      </c>
      <c r="AY1288" s="283" t="str">
        <f t="shared" si="152"/>
        <v/>
      </c>
      <c r="AZ1288" s="283" t="str">
        <f t="shared" si="153"/>
        <v/>
      </c>
      <c r="BA1288" s="283" t="str">
        <f t="shared" si="154"/>
        <v/>
      </c>
      <c r="BD1288" s="254" t="str">
        <f>IF(W1288="","",IF(F1288="休日",AW1288,IF(F1288="法休",AW1288,VLOOKUP(F1288,カレンダマスタ!$Q$56:$R$69,2,FALSE))))</f>
        <v/>
      </c>
      <c r="BG1288" s="254" t="str">
        <f t="shared" si="155"/>
        <v/>
      </c>
      <c r="BH1288" s="254" t="str">
        <f>IF(AX1288="","",IF(P1288&lt;&gt;"","",IF(BG1288="CS","OK",IF(VLOOKUP(E1288,カレンダマスタ!$A$5:$D$381,4,FALSE)&gt;0,"",IF(OR(AX1288*24&gt;10.84,AZ1288*24&lt;14.5)=TRUE,"×","OK")))))</f>
        <v/>
      </c>
    </row>
    <row r="1289" spans="2:60">
      <c r="B1289" s="111"/>
      <c r="C1289" s="385" t="str">
        <f>IF(STEP!C1289&lt;&gt;"",STEP!C1289,"")</f>
        <v/>
      </c>
      <c r="D1289" s="386" t="str">
        <f>IF(STEP!D1289&lt;&gt;"",STEP!D1289,"")</f>
        <v/>
      </c>
      <c r="E1289" s="387" t="str">
        <f>IF(STEP!E1289&lt;&gt;"",STEP!E1289,"")</f>
        <v/>
      </c>
      <c r="F1289" s="256"/>
      <c r="G1289" s="257"/>
      <c r="H1289" s="254"/>
      <c r="I1289" s="254"/>
      <c r="J1289" s="254"/>
      <c r="K1289" s="254"/>
      <c r="L1289" s="254"/>
      <c r="M1289" s="254"/>
      <c r="N1289" s="254"/>
      <c r="O1289" s="254"/>
      <c r="P1289" s="254"/>
      <c r="Q1289" s="254"/>
      <c r="R1289" s="254"/>
      <c r="S1289" s="254"/>
      <c r="T1289" s="254"/>
      <c r="U1289" s="254"/>
      <c r="V1289" s="254"/>
      <c r="W1289" s="254"/>
      <c r="X1289" s="254"/>
      <c r="Y1289" s="254"/>
      <c r="Z1289" s="254"/>
      <c r="AA1289" s="254"/>
      <c r="AB1289" s="254"/>
      <c r="AC1289" s="254"/>
      <c r="AD1289" s="254"/>
      <c r="AE1289" s="255"/>
      <c r="AF1289" s="255"/>
      <c r="AG1289" s="255"/>
      <c r="AH1289" s="255"/>
      <c r="AI1289" s="255"/>
      <c r="AJ1289" s="255"/>
      <c r="AK1289" s="255"/>
      <c r="AL1289" s="255"/>
      <c r="AM1289" s="255"/>
      <c r="AN1289" s="255"/>
      <c r="AO1289" s="254"/>
      <c r="AP1289" s="254"/>
      <c r="AQ1289" s="254"/>
      <c r="AR1289" s="254"/>
      <c r="AS1289" s="254"/>
      <c r="AT1289" s="254"/>
      <c r="AU1289" s="254"/>
      <c r="AW1289" s="283" t="str">
        <f t="shared" si="150"/>
        <v/>
      </c>
      <c r="AX1289" s="283" t="str">
        <f t="shared" si="151"/>
        <v/>
      </c>
      <c r="AY1289" s="283" t="str">
        <f t="shared" si="152"/>
        <v/>
      </c>
      <c r="AZ1289" s="283" t="str">
        <f t="shared" si="153"/>
        <v/>
      </c>
      <c r="BA1289" s="283" t="str">
        <f t="shared" si="154"/>
        <v/>
      </c>
      <c r="BD1289" s="254" t="str">
        <f>IF(W1289="","",IF(F1289="休日",AW1289,IF(F1289="法休",AW1289,VLOOKUP(F1289,カレンダマスタ!$Q$56:$R$69,2,FALSE))))</f>
        <v/>
      </c>
      <c r="BG1289" s="254" t="str">
        <f t="shared" si="155"/>
        <v/>
      </c>
      <c r="BH1289" s="254" t="str">
        <f>IF(AX1289="","",IF(P1289&lt;&gt;"","",IF(BG1289="CS","OK",IF(VLOOKUP(E1289,カレンダマスタ!$A$5:$D$381,4,FALSE)&gt;0,"",IF(OR(AX1289*24&gt;10.84,AZ1289*24&lt;14.5)=TRUE,"×","OK")))))</f>
        <v/>
      </c>
    </row>
    <row r="1290" spans="2:60">
      <c r="B1290" s="111"/>
      <c r="C1290" s="385" t="str">
        <f>IF(STEP!C1290&lt;&gt;"",STEP!C1290,"")</f>
        <v/>
      </c>
      <c r="D1290" s="386" t="str">
        <f>IF(STEP!D1290&lt;&gt;"",STEP!D1290,"")</f>
        <v/>
      </c>
      <c r="E1290" s="387" t="str">
        <f>IF(STEP!E1290&lt;&gt;"",STEP!E1290,"")</f>
        <v/>
      </c>
      <c r="F1290" s="256"/>
      <c r="G1290" s="257"/>
      <c r="H1290" s="254"/>
      <c r="I1290" s="254"/>
      <c r="J1290" s="254"/>
      <c r="K1290" s="254"/>
      <c r="L1290" s="254"/>
      <c r="M1290" s="254"/>
      <c r="N1290" s="254"/>
      <c r="O1290" s="254"/>
      <c r="P1290" s="254"/>
      <c r="Q1290" s="254"/>
      <c r="R1290" s="254"/>
      <c r="S1290" s="254"/>
      <c r="T1290" s="254"/>
      <c r="U1290" s="254"/>
      <c r="V1290" s="254"/>
      <c r="W1290" s="254"/>
      <c r="X1290" s="254"/>
      <c r="Y1290" s="254"/>
      <c r="Z1290" s="254"/>
      <c r="AA1290" s="254"/>
      <c r="AB1290" s="254"/>
      <c r="AC1290" s="254"/>
      <c r="AD1290" s="254"/>
      <c r="AE1290" s="255"/>
      <c r="AF1290" s="255"/>
      <c r="AG1290" s="255"/>
      <c r="AH1290" s="255"/>
      <c r="AI1290" s="255"/>
      <c r="AJ1290" s="255"/>
      <c r="AK1290" s="255"/>
      <c r="AL1290" s="255"/>
      <c r="AM1290" s="255"/>
      <c r="AN1290" s="255"/>
      <c r="AO1290" s="254"/>
      <c r="AP1290" s="254"/>
      <c r="AQ1290" s="254"/>
      <c r="AR1290" s="254"/>
      <c r="AS1290" s="254"/>
      <c r="AT1290" s="254"/>
      <c r="AU1290" s="254"/>
      <c r="AW1290" s="283" t="str">
        <f t="shared" si="150"/>
        <v/>
      </c>
      <c r="AX1290" s="283" t="str">
        <f t="shared" si="151"/>
        <v/>
      </c>
      <c r="AY1290" s="283" t="str">
        <f t="shared" si="152"/>
        <v/>
      </c>
      <c r="AZ1290" s="283" t="str">
        <f t="shared" si="153"/>
        <v/>
      </c>
      <c r="BA1290" s="283" t="str">
        <f t="shared" si="154"/>
        <v/>
      </c>
      <c r="BD1290" s="254" t="str">
        <f>IF(W1290="","",IF(F1290="休日",AW1290,IF(F1290="法休",AW1290,VLOOKUP(F1290,カレンダマスタ!$Q$56:$R$69,2,FALSE))))</f>
        <v/>
      </c>
      <c r="BG1290" s="254" t="str">
        <f t="shared" si="155"/>
        <v/>
      </c>
      <c r="BH1290" s="254" t="str">
        <f>IF(AX1290="","",IF(P1290&lt;&gt;"","",IF(BG1290="CS","OK",IF(VLOOKUP(E1290,カレンダマスタ!$A$5:$D$381,4,FALSE)&gt;0,"",IF(OR(AX1290*24&gt;10.84,AZ1290*24&lt;14.5)=TRUE,"×","OK")))))</f>
        <v/>
      </c>
    </row>
    <row r="1291" spans="2:60">
      <c r="B1291" s="111"/>
      <c r="C1291" s="388" t="str">
        <f>IF(STEP!C1291&lt;&gt;"",STEP!C1291,"")</f>
        <v/>
      </c>
      <c r="D1291" s="389" t="str">
        <f>IF(STEP!D1291&lt;&gt;"",STEP!D1291,"")</f>
        <v/>
      </c>
      <c r="E1291" s="390" t="str">
        <f>IF(STEP!E1291&lt;&gt;"",STEP!E1291,"")</f>
        <v/>
      </c>
      <c r="F1291" s="259"/>
      <c r="G1291" s="266"/>
      <c r="H1291" s="260"/>
      <c r="I1291" s="260"/>
      <c r="J1291" s="260"/>
      <c r="K1291" s="260"/>
      <c r="L1291" s="260"/>
      <c r="M1291" s="260"/>
      <c r="N1291" s="260"/>
      <c r="O1291" s="260"/>
      <c r="P1291" s="260"/>
      <c r="Q1291" s="260"/>
      <c r="R1291" s="260"/>
      <c r="S1291" s="260"/>
      <c r="T1291" s="260"/>
      <c r="U1291" s="260"/>
      <c r="V1291" s="260"/>
      <c r="W1291" s="260"/>
      <c r="X1291" s="260"/>
      <c r="Y1291" s="260"/>
      <c r="Z1291" s="260"/>
      <c r="AA1291" s="260"/>
      <c r="AB1291" s="260"/>
      <c r="AC1291" s="260"/>
      <c r="AD1291" s="260"/>
      <c r="AE1291" s="261"/>
      <c r="AF1291" s="261"/>
      <c r="AG1291" s="261"/>
      <c r="AH1291" s="261"/>
      <c r="AI1291" s="261"/>
      <c r="AJ1291" s="261"/>
      <c r="AK1291" s="261"/>
      <c r="AL1291" s="261"/>
      <c r="AM1291" s="261"/>
      <c r="AN1291" s="261"/>
      <c r="AO1291" s="260"/>
      <c r="AP1291" s="260"/>
      <c r="AQ1291" s="260"/>
      <c r="AR1291" s="260"/>
      <c r="AS1291" s="260"/>
      <c r="AT1291" s="260"/>
      <c r="AU1291" s="260"/>
      <c r="AW1291" s="284" t="str">
        <f t="shared" si="150"/>
        <v/>
      </c>
      <c r="AX1291" s="284" t="str">
        <f t="shared" si="151"/>
        <v/>
      </c>
      <c r="AY1291" s="284" t="str">
        <f t="shared" si="152"/>
        <v/>
      </c>
      <c r="AZ1291" s="284" t="str">
        <f t="shared" si="153"/>
        <v/>
      </c>
      <c r="BA1291" s="284" t="str">
        <f t="shared" si="154"/>
        <v/>
      </c>
      <c r="BD1291" s="260" t="str">
        <f>IF(W1291="","",IF(F1291="休日",AW1291,IF(F1291="法休",AW1291,VLOOKUP(F1291,カレンダマスタ!$Q$56:$R$69,2,FALSE))))</f>
        <v/>
      </c>
      <c r="BG1291" s="260" t="str">
        <f t="shared" si="155"/>
        <v/>
      </c>
      <c r="BH1291" s="260" t="str">
        <f>IF(AX1291="","",IF(P1291&lt;&gt;"","",IF(BG1291="CS","OK",IF(VLOOKUP(E1291,カレンダマスタ!$A$5:$D$381,4,FALSE)&gt;0,"",IF(OR(AX1291*24&gt;10.84,AZ1291*24&lt;14.5)=TRUE,"×","OK")))))</f>
        <v/>
      </c>
    </row>
    <row r="1292" spans="2:60">
      <c r="B1292" s="111"/>
      <c r="C1292" s="391" t="str">
        <f>IF(STEP!C1292&lt;&gt;"",STEP!C1292,"")</f>
        <v/>
      </c>
      <c r="D1292" s="392" t="str">
        <f>IF(STEP!D1292&lt;&gt;"",STEP!D1292,"")</f>
        <v/>
      </c>
      <c r="E1292" s="393" t="str">
        <f>IF(STEP!E1292&lt;&gt;"",STEP!E1292,"")</f>
        <v/>
      </c>
      <c r="F1292" s="263"/>
      <c r="G1292" s="267"/>
      <c r="H1292" s="264"/>
      <c r="I1292" s="264"/>
      <c r="J1292" s="264"/>
      <c r="K1292" s="264"/>
      <c r="L1292" s="264"/>
      <c r="M1292" s="264"/>
      <c r="N1292" s="264"/>
      <c r="O1292" s="264"/>
      <c r="P1292" s="264"/>
      <c r="Q1292" s="264"/>
      <c r="R1292" s="264"/>
      <c r="S1292" s="264"/>
      <c r="T1292" s="264"/>
      <c r="U1292" s="264"/>
      <c r="V1292" s="264"/>
      <c r="W1292" s="264"/>
      <c r="X1292" s="264"/>
      <c r="Y1292" s="264"/>
      <c r="Z1292" s="264"/>
      <c r="AA1292" s="264"/>
      <c r="AB1292" s="264"/>
      <c r="AC1292" s="264"/>
      <c r="AD1292" s="264"/>
      <c r="AE1292" s="265"/>
      <c r="AF1292" s="265"/>
      <c r="AG1292" s="265"/>
      <c r="AH1292" s="265"/>
      <c r="AI1292" s="265"/>
      <c r="AJ1292" s="265"/>
      <c r="AK1292" s="265"/>
      <c r="AL1292" s="265"/>
      <c r="AM1292" s="265"/>
      <c r="AN1292" s="265"/>
      <c r="AO1292" s="264"/>
      <c r="AP1292" s="264"/>
      <c r="AQ1292" s="264"/>
      <c r="AR1292" s="264"/>
      <c r="AS1292" s="264"/>
      <c r="AT1292" s="264"/>
      <c r="AU1292" s="264"/>
      <c r="AW1292" s="285" t="str">
        <f t="shared" si="150"/>
        <v/>
      </c>
      <c r="AX1292" s="285" t="str">
        <f t="shared" si="151"/>
        <v/>
      </c>
      <c r="AY1292" s="285" t="str">
        <f t="shared" si="152"/>
        <v/>
      </c>
      <c r="AZ1292" s="285" t="str">
        <f t="shared" si="153"/>
        <v/>
      </c>
      <c r="BA1292" s="285" t="str">
        <f t="shared" si="154"/>
        <v/>
      </c>
      <c r="BD1292" s="264" t="str">
        <f>IF(W1292="","",IF(F1292="休日",AW1292,IF(F1292="法休",AW1292,VLOOKUP(F1292,カレンダマスタ!$Q$56:$R$69,2,FALSE))))</f>
        <v/>
      </c>
      <c r="BG1292" s="264" t="str">
        <f t="shared" si="155"/>
        <v/>
      </c>
      <c r="BH1292" s="264" t="str">
        <f>IF(AX1292="","",IF(P1292&lt;&gt;"","",IF(BG1292="CS","OK",IF(VLOOKUP(E1292,カレンダマスタ!$A$5:$D$381,4,FALSE)&gt;0,"",IF(OR(AX1292*24&gt;10.84,AZ1292*24&lt;14.5)=TRUE,"×","OK")))))</f>
        <v/>
      </c>
    </row>
    <row r="1293" spans="2:60">
      <c r="B1293" s="111"/>
      <c r="C1293" s="385" t="str">
        <f>IF(STEP!C1293&lt;&gt;"",STEP!C1293,"")</f>
        <v/>
      </c>
      <c r="D1293" s="386" t="str">
        <f>IF(STEP!D1293&lt;&gt;"",STEP!D1293,"")</f>
        <v/>
      </c>
      <c r="E1293" s="387" t="str">
        <f>IF(STEP!E1293&lt;&gt;"",STEP!E1293,"")</f>
        <v/>
      </c>
      <c r="F1293" s="253"/>
      <c r="G1293" s="252"/>
      <c r="H1293" s="254"/>
      <c r="I1293" s="254"/>
      <c r="J1293" s="254"/>
      <c r="K1293" s="254"/>
      <c r="L1293" s="254"/>
      <c r="M1293" s="254"/>
      <c r="N1293" s="254"/>
      <c r="O1293" s="254"/>
      <c r="P1293" s="254"/>
      <c r="Q1293" s="254"/>
      <c r="R1293" s="254"/>
      <c r="S1293" s="254"/>
      <c r="T1293" s="254"/>
      <c r="U1293" s="254"/>
      <c r="V1293" s="254"/>
      <c r="W1293" s="254"/>
      <c r="X1293" s="254"/>
      <c r="Y1293" s="254"/>
      <c r="Z1293" s="254"/>
      <c r="AA1293" s="254"/>
      <c r="AB1293" s="254"/>
      <c r="AC1293" s="254"/>
      <c r="AD1293" s="254"/>
      <c r="AE1293" s="255"/>
      <c r="AF1293" s="255"/>
      <c r="AG1293" s="255"/>
      <c r="AH1293" s="255"/>
      <c r="AI1293" s="255"/>
      <c r="AJ1293" s="255"/>
      <c r="AK1293" s="255"/>
      <c r="AL1293" s="255"/>
      <c r="AM1293" s="255"/>
      <c r="AN1293" s="255"/>
      <c r="AO1293" s="254"/>
      <c r="AP1293" s="254"/>
      <c r="AQ1293" s="254"/>
      <c r="AR1293" s="254"/>
      <c r="AS1293" s="254"/>
      <c r="AT1293" s="254"/>
      <c r="AU1293" s="254"/>
      <c r="AW1293" s="283" t="str">
        <f t="shared" si="150"/>
        <v/>
      </c>
      <c r="AX1293" s="283" t="str">
        <f t="shared" si="151"/>
        <v/>
      </c>
      <c r="AY1293" s="283" t="str">
        <f t="shared" si="152"/>
        <v/>
      </c>
      <c r="AZ1293" s="283" t="str">
        <f t="shared" si="153"/>
        <v/>
      </c>
      <c r="BA1293" s="283" t="str">
        <f t="shared" si="154"/>
        <v/>
      </c>
      <c r="BD1293" s="254" t="str">
        <f>IF(W1293="","",IF(F1293="休日",AW1293,IF(F1293="法休",AW1293,VLOOKUP(F1293,カレンダマスタ!$Q$56:$R$69,2,FALSE))))</f>
        <v/>
      </c>
      <c r="BG1293" s="503" t="str">
        <f t="shared" si="155"/>
        <v/>
      </c>
      <c r="BH1293" s="503" t="str">
        <f>IF(AX1293="","",IF(P1293&lt;&gt;"","",IF(BG1293="CS","OK",IF(VLOOKUP(E1293,カレンダマスタ!$A$5:$D$381,4,FALSE)&gt;0,"",IF(OR(AX1293*24&gt;10.84,AZ1293*24&lt;14.5)=TRUE,"×","OK")))))</f>
        <v/>
      </c>
    </row>
    <row r="1294" spans="2:60">
      <c r="B1294" s="111"/>
      <c r="C1294" s="385" t="str">
        <f>IF(STEP!C1294&lt;&gt;"",STEP!C1294,"")</f>
        <v/>
      </c>
      <c r="D1294" s="386" t="str">
        <f>IF(STEP!D1294&lt;&gt;"",STEP!D1294,"")</f>
        <v/>
      </c>
      <c r="E1294" s="387" t="str">
        <f>IF(STEP!E1294&lt;&gt;"",STEP!E1294,"")</f>
        <v/>
      </c>
      <c r="F1294" s="253"/>
      <c r="G1294" s="252"/>
      <c r="H1294" s="254"/>
      <c r="I1294" s="254"/>
      <c r="J1294" s="254"/>
      <c r="K1294" s="254"/>
      <c r="L1294" s="254"/>
      <c r="M1294" s="254"/>
      <c r="N1294" s="254"/>
      <c r="O1294" s="254"/>
      <c r="P1294" s="254"/>
      <c r="Q1294" s="254"/>
      <c r="R1294" s="254"/>
      <c r="S1294" s="254"/>
      <c r="T1294" s="254"/>
      <c r="U1294" s="254"/>
      <c r="V1294" s="254"/>
      <c r="W1294" s="254"/>
      <c r="X1294" s="254"/>
      <c r="Y1294" s="254"/>
      <c r="Z1294" s="254"/>
      <c r="AA1294" s="254"/>
      <c r="AB1294" s="254"/>
      <c r="AC1294" s="254"/>
      <c r="AD1294" s="254"/>
      <c r="AE1294" s="255"/>
      <c r="AF1294" s="255"/>
      <c r="AG1294" s="255"/>
      <c r="AH1294" s="255"/>
      <c r="AI1294" s="255"/>
      <c r="AJ1294" s="255"/>
      <c r="AK1294" s="255"/>
      <c r="AL1294" s="255"/>
      <c r="AM1294" s="255"/>
      <c r="AN1294" s="255"/>
      <c r="AO1294" s="254"/>
      <c r="AP1294" s="254"/>
      <c r="AQ1294" s="254"/>
      <c r="AR1294" s="254"/>
      <c r="AS1294" s="254"/>
      <c r="AT1294" s="254"/>
      <c r="AU1294" s="254"/>
      <c r="AW1294" s="283" t="str">
        <f t="shared" si="150"/>
        <v/>
      </c>
      <c r="AX1294" s="283" t="str">
        <f t="shared" si="151"/>
        <v/>
      </c>
      <c r="AY1294" s="283" t="str">
        <f t="shared" si="152"/>
        <v/>
      </c>
      <c r="AZ1294" s="283" t="str">
        <f t="shared" si="153"/>
        <v/>
      </c>
      <c r="BA1294" s="283" t="str">
        <f t="shared" si="154"/>
        <v/>
      </c>
      <c r="BD1294" s="254" t="str">
        <f>IF(W1294="","",IF(F1294="休日",AW1294,IF(F1294="法休",AW1294,VLOOKUP(F1294,カレンダマスタ!$Q$56:$R$69,2,FALSE))))</f>
        <v/>
      </c>
      <c r="BG1294" s="254" t="str">
        <f t="shared" si="155"/>
        <v/>
      </c>
      <c r="BH1294" s="254" t="str">
        <f>IF(AX1294="","",IF(P1294&lt;&gt;"","",IF(BG1294="CS","OK",IF(VLOOKUP(E1294,カレンダマスタ!$A$5:$D$381,4,FALSE)&gt;0,"",IF(OR(AX1294*24&gt;10.84,AZ1294*24&lt;14.5)=TRUE,"×","OK")))))</f>
        <v/>
      </c>
    </row>
    <row r="1295" spans="2:60">
      <c r="B1295" s="111"/>
      <c r="C1295" s="385" t="str">
        <f>IF(STEP!C1295&lt;&gt;"",STEP!C1295,"")</f>
        <v/>
      </c>
      <c r="D1295" s="386" t="str">
        <f>IF(STEP!D1295&lt;&gt;"",STEP!D1295,"")</f>
        <v/>
      </c>
      <c r="E1295" s="387" t="str">
        <f>IF(STEP!E1295&lt;&gt;"",STEP!E1295,"")</f>
        <v/>
      </c>
      <c r="F1295" s="253"/>
      <c r="G1295" s="252"/>
      <c r="H1295" s="254"/>
      <c r="I1295" s="254"/>
      <c r="J1295" s="254"/>
      <c r="K1295" s="254"/>
      <c r="L1295" s="254"/>
      <c r="M1295" s="254"/>
      <c r="N1295" s="254"/>
      <c r="O1295" s="254"/>
      <c r="P1295" s="254"/>
      <c r="Q1295" s="254"/>
      <c r="R1295" s="254"/>
      <c r="S1295" s="254"/>
      <c r="T1295" s="254"/>
      <c r="U1295" s="254"/>
      <c r="V1295" s="254"/>
      <c r="W1295" s="254"/>
      <c r="X1295" s="254"/>
      <c r="Y1295" s="254"/>
      <c r="Z1295" s="254"/>
      <c r="AA1295" s="254"/>
      <c r="AB1295" s="254"/>
      <c r="AC1295" s="254"/>
      <c r="AD1295" s="254"/>
      <c r="AE1295" s="255"/>
      <c r="AF1295" s="255"/>
      <c r="AG1295" s="255"/>
      <c r="AH1295" s="255"/>
      <c r="AI1295" s="255"/>
      <c r="AJ1295" s="255"/>
      <c r="AK1295" s="255"/>
      <c r="AL1295" s="255"/>
      <c r="AM1295" s="255"/>
      <c r="AN1295" s="255"/>
      <c r="AO1295" s="254"/>
      <c r="AP1295" s="254"/>
      <c r="AQ1295" s="254"/>
      <c r="AR1295" s="254"/>
      <c r="AS1295" s="254"/>
      <c r="AT1295" s="254"/>
      <c r="AU1295" s="254"/>
      <c r="AW1295" s="283" t="str">
        <f t="shared" si="150"/>
        <v/>
      </c>
      <c r="AX1295" s="283" t="str">
        <f t="shared" si="151"/>
        <v/>
      </c>
      <c r="AY1295" s="283" t="str">
        <f t="shared" si="152"/>
        <v/>
      </c>
      <c r="AZ1295" s="283" t="str">
        <f t="shared" si="153"/>
        <v/>
      </c>
      <c r="BA1295" s="283" t="str">
        <f t="shared" si="154"/>
        <v/>
      </c>
      <c r="BD1295" s="254" t="str">
        <f>IF(W1295="","",IF(F1295="休日",AW1295,IF(F1295="法休",AW1295,VLOOKUP(F1295,カレンダマスタ!$Q$56:$R$69,2,FALSE))))</f>
        <v/>
      </c>
      <c r="BG1295" s="254" t="str">
        <f t="shared" si="155"/>
        <v/>
      </c>
      <c r="BH1295" s="254" t="str">
        <f>IF(AX1295="","",IF(P1295&lt;&gt;"","",IF(BG1295="CS","OK",IF(VLOOKUP(E1295,カレンダマスタ!$A$5:$D$381,4,FALSE)&gt;0,"",IF(OR(AX1295*24&gt;10.84,AZ1295*24&lt;14.5)=TRUE,"×","OK")))))</f>
        <v/>
      </c>
    </row>
    <row r="1296" spans="2:60">
      <c r="B1296" s="111"/>
      <c r="C1296" s="385" t="str">
        <f>IF(STEP!C1296&lt;&gt;"",STEP!C1296,"")</f>
        <v/>
      </c>
      <c r="D1296" s="386" t="str">
        <f>IF(STEP!D1296&lt;&gt;"",STEP!D1296,"")</f>
        <v/>
      </c>
      <c r="E1296" s="387" t="str">
        <f>IF(STEP!E1296&lt;&gt;"",STEP!E1296,"")</f>
        <v/>
      </c>
      <c r="F1296" s="256"/>
      <c r="G1296" s="257"/>
      <c r="H1296" s="254"/>
      <c r="I1296" s="254"/>
      <c r="J1296" s="254"/>
      <c r="K1296" s="254"/>
      <c r="L1296" s="254"/>
      <c r="M1296" s="254"/>
      <c r="N1296" s="254"/>
      <c r="O1296" s="254"/>
      <c r="P1296" s="254"/>
      <c r="Q1296" s="254"/>
      <c r="R1296" s="254"/>
      <c r="S1296" s="254"/>
      <c r="T1296" s="254"/>
      <c r="U1296" s="254"/>
      <c r="V1296" s="254"/>
      <c r="W1296" s="254"/>
      <c r="X1296" s="254"/>
      <c r="Y1296" s="254"/>
      <c r="Z1296" s="254"/>
      <c r="AA1296" s="254"/>
      <c r="AB1296" s="254"/>
      <c r="AC1296" s="254"/>
      <c r="AD1296" s="254"/>
      <c r="AE1296" s="255"/>
      <c r="AF1296" s="255"/>
      <c r="AG1296" s="255"/>
      <c r="AH1296" s="255"/>
      <c r="AI1296" s="255"/>
      <c r="AJ1296" s="255"/>
      <c r="AK1296" s="255"/>
      <c r="AL1296" s="255"/>
      <c r="AM1296" s="255"/>
      <c r="AN1296" s="255"/>
      <c r="AO1296" s="254"/>
      <c r="AP1296" s="254"/>
      <c r="AQ1296" s="254"/>
      <c r="AR1296" s="254"/>
      <c r="AS1296" s="254"/>
      <c r="AT1296" s="254"/>
      <c r="AU1296" s="254"/>
      <c r="AW1296" s="283" t="str">
        <f t="shared" si="150"/>
        <v/>
      </c>
      <c r="AX1296" s="283" t="str">
        <f t="shared" si="151"/>
        <v/>
      </c>
      <c r="AY1296" s="283" t="str">
        <f t="shared" si="152"/>
        <v/>
      </c>
      <c r="AZ1296" s="283" t="str">
        <f t="shared" si="153"/>
        <v/>
      </c>
      <c r="BA1296" s="283" t="str">
        <f t="shared" si="154"/>
        <v/>
      </c>
      <c r="BD1296" s="254" t="str">
        <f>IF(W1296="","",IF(F1296="休日",AW1296,IF(F1296="法休",AW1296,VLOOKUP(F1296,カレンダマスタ!$Q$56:$R$69,2,FALSE))))</f>
        <v/>
      </c>
      <c r="BG1296" s="254" t="str">
        <f t="shared" si="155"/>
        <v/>
      </c>
      <c r="BH1296" s="254" t="str">
        <f>IF(AX1296="","",IF(P1296&lt;&gt;"","",IF(BG1296="CS","OK",IF(VLOOKUP(E1296,カレンダマスタ!$A$5:$D$381,4,FALSE)&gt;0,"",IF(OR(AX1296*24&gt;10.84,AZ1296*24&lt;14.5)=TRUE,"×","OK")))))</f>
        <v/>
      </c>
    </row>
    <row r="1297" spans="2:60">
      <c r="B1297" s="111"/>
      <c r="C1297" s="385" t="str">
        <f>IF(STEP!C1297&lt;&gt;"",STEP!C1297,"")</f>
        <v/>
      </c>
      <c r="D1297" s="386" t="str">
        <f>IF(STEP!D1297&lt;&gt;"",STEP!D1297,"")</f>
        <v/>
      </c>
      <c r="E1297" s="387" t="str">
        <f>IF(STEP!E1297&lt;&gt;"",STEP!E1297,"")</f>
        <v/>
      </c>
      <c r="F1297" s="256"/>
      <c r="G1297" s="257"/>
      <c r="H1297" s="254"/>
      <c r="I1297" s="254"/>
      <c r="J1297" s="254"/>
      <c r="K1297" s="254"/>
      <c r="L1297" s="254"/>
      <c r="M1297" s="254"/>
      <c r="N1297" s="254"/>
      <c r="O1297" s="254"/>
      <c r="P1297" s="254"/>
      <c r="Q1297" s="254"/>
      <c r="R1297" s="254"/>
      <c r="S1297" s="254"/>
      <c r="T1297" s="254"/>
      <c r="U1297" s="254"/>
      <c r="V1297" s="254"/>
      <c r="W1297" s="254"/>
      <c r="X1297" s="254"/>
      <c r="Y1297" s="254"/>
      <c r="Z1297" s="254"/>
      <c r="AA1297" s="254"/>
      <c r="AB1297" s="254"/>
      <c r="AC1297" s="254"/>
      <c r="AD1297" s="254"/>
      <c r="AE1297" s="255"/>
      <c r="AF1297" s="255"/>
      <c r="AG1297" s="255"/>
      <c r="AH1297" s="255"/>
      <c r="AI1297" s="255"/>
      <c r="AJ1297" s="255"/>
      <c r="AK1297" s="255"/>
      <c r="AL1297" s="255"/>
      <c r="AM1297" s="255"/>
      <c r="AN1297" s="255"/>
      <c r="AO1297" s="254"/>
      <c r="AP1297" s="254"/>
      <c r="AQ1297" s="254"/>
      <c r="AR1297" s="254"/>
      <c r="AS1297" s="254"/>
      <c r="AT1297" s="254"/>
      <c r="AU1297" s="254"/>
      <c r="AW1297" s="283" t="str">
        <f t="shared" si="150"/>
        <v/>
      </c>
      <c r="AX1297" s="283" t="str">
        <f t="shared" si="151"/>
        <v/>
      </c>
      <c r="AY1297" s="283" t="str">
        <f t="shared" si="152"/>
        <v/>
      </c>
      <c r="AZ1297" s="283" t="str">
        <f t="shared" si="153"/>
        <v/>
      </c>
      <c r="BA1297" s="283" t="str">
        <f t="shared" si="154"/>
        <v/>
      </c>
      <c r="BD1297" s="254" t="str">
        <f>IF(W1297="","",IF(F1297="休日",AW1297,IF(F1297="法休",AW1297,VLOOKUP(F1297,カレンダマスタ!$Q$56:$R$69,2,FALSE))))</f>
        <v/>
      </c>
      <c r="BG1297" s="254" t="str">
        <f t="shared" si="155"/>
        <v/>
      </c>
      <c r="BH1297" s="254" t="str">
        <f>IF(AX1297="","",IF(P1297&lt;&gt;"","",IF(BG1297="CS","OK",IF(VLOOKUP(E1297,カレンダマスタ!$A$5:$D$381,4,FALSE)&gt;0,"",IF(OR(AX1297*24&gt;10.84,AZ1297*24&lt;14.5)=TRUE,"×","OK")))))</f>
        <v/>
      </c>
    </row>
    <row r="1298" spans="2:60">
      <c r="B1298" s="111"/>
      <c r="C1298" s="388" t="str">
        <f>IF(STEP!C1298&lt;&gt;"",STEP!C1298,"")</f>
        <v/>
      </c>
      <c r="D1298" s="389" t="str">
        <f>IF(STEP!D1298&lt;&gt;"",STEP!D1298,"")</f>
        <v/>
      </c>
      <c r="E1298" s="390" t="str">
        <f>IF(STEP!E1298&lt;&gt;"",STEP!E1298,"")</f>
        <v/>
      </c>
      <c r="F1298" s="259"/>
      <c r="G1298" s="266"/>
      <c r="H1298" s="260"/>
      <c r="I1298" s="260"/>
      <c r="J1298" s="260"/>
      <c r="K1298" s="260"/>
      <c r="L1298" s="260"/>
      <c r="M1298" s="260"/>
      <c r="N1298" s="260"/>
      <c r="O1298" s="260"/>
      <c r="P1298" s="260"/>
      <c r="Q1298" s="260"/>
      <c r="R1298" s="260"/>
      <c r="S1298" s="260"/>
      <c r="T1298" s="260"/>
      <c r="U1298" s="260"/>
      <c r="V1298" s="260"/>
      <c r="W1298" s="260"/>
      <c r="X1298" s="260"/>
      <c r="Y1298" s="260"/>
      <c r="Z1298" s="260"/>
      <c r="AA1298" s="260"/>
      <c r="AB1298" s="260"/>
      <c r="AC1298" s="260"/>
      <c r="AD1298" s="260"/>
      <c r="AE1298" s="261"/>
      <c r="AF1298" s="261"/>
      <c r="AG1298" s="261"/>
      <c r="AH1298" s="261"/>
      <c r="AI1298" s="261"/>
      <c r="AJ1298" s="261"/>
      <c r="AK1298" s="261"/>
      <c r="AL1298" s="261"/>
      <c r="AM1298" s="261"/>
      <c r="AN1298" s="261"/>
      <c r="AO1298" s="260"/>
      <c r="AP1298" s="260"/>
      <c r="AQ1298" s="260"/>
      <c r="AR1298" s="260"/>
      <c r="AS1298" s="260"/>
      <c r="AT1298" s="260"/>
      <c r="AU1298" s="260"/>
      <c r="AW1298" s="284" t="str">
        <f t="shared" si="150"/>
        <v/>
      </c>
      <c r="AX1298" s="284" t="str">
        <f t="shared" si="151"/>
        <v/>
      </c>
      <c r="AY1298" s="284" t="str">
        <f t="shared" si="152"/>
        <v/>
      </c>
      <c r="AZ1298" s="284" t="str">
        <f t="shared" si="153"/>
        <v/>
      </c>
      <c r="BA1298" s="284" t="str">
        <f t="shared" si="154"/>
        <v/>
      </c>
      <c r="BD1298" s="260" t="str">
        <f>IF(W1298="","",IF(F1298="休日",AW1298,IF(F1298="法休",AW1298,VLOOKUP(F1298,カレンダマスタ!$Q$56:$R$69,2,FALSE))))</f>
        <v/>
      </c>
      <c r="BG1298" s="260" t="str">
        <f t="shared" si="155"/>
        <v/>
      </c>
      <c r="BH1298" s="260" t="str">
        <f>IF(AX1298="","",IF(P1298&lt;&gt;"","",IF(BG1298="CS","OK",IF(VLOOKUP(E1298,カレンダマスタ!$A$5:$D$381,4,FALSE)&gt;0,"",IF(OR(AX1298*24&gt;10.84,AZ1298*24&lt;14.5)=TRUE,"×","OK")))))</f>
        <v/>
      </c>
    </row>
    <row r="1299" spans="2:60">
      <c r="B1299" s="111"/>
      <c r="C1299" s="394" t="str">
        <f>IF(STEP!C1299&lt;&gt;"",STEP!C1299,"")</f>
        <v/>
      </c>
      <c r="D1299" s="395" t="str">
        <f>IF(STEP!D1299&lt;&gt;"",STEP!D1299,"")</f>
        <v/>
      </c>
      <c r="E1299" s="396" t="str">
        <f>IF(STEP!E1299&lt;&gt;"",STEP!E1299,"")</f>
        <v/>
      </c>
      <c r="F1299" s="269"/>
      <c r="G1299" s="268"/>
      <c r="H1299" s="270"/>
      <c r="I1299" s="270"/>
      <c r="J1299" s="270"/>
      <c r="K1299" s="270"/>
      <c r="L1299" s="270"/>
      <c r="M1299" s="270"/>
      <c r="N1299" s="270"/>
      <c r="O1299" s="270"/>
      <c r="P1299" s="270"/>
      <c r="Q1299" s="270"/>
      <c r="R1299" s="270"/>
      <c r="S1299" s="270"/>
      <c r="T1299" s="270"/>
      <c r="U1299" s="270"/>
      <c r="V1299" s="270"/>
      <c r="W1299" s="270"/>
      <c r="X1299" s="270"/>
      <c r="Y1299" s="270"/>
      <c r="Z1299" s="270"/>
      <c r="AA1299" s="270"/>
      <c r="AB1299" s="270"/>
      <c r="AC1299" s="270"/>
      <c r="AD1299" s="270"/>
      <c r="AE1299" s="271"/>
      <c r="AF1299" s="271"/>
      <c r="AG1299" s="271"/>
      <c r="AH1299" s="271"/>
      <c r="AI1299" s="271"/>
      <c r="AJ1299" s="271"/>
      <c r="AK1299" s="271"/>
      <c r="AL1299" s="271"/>
      <c r="AM1299" s="271"/>
      <c r="AN1299" s="271"/>
      <c r="AO1299" s="270"/>
      <c r="AP1299" s="270"/>
      <c r="AQ1299" s="270"/>
      <c r="AR1299" s="270"/>
      <c r="AS1299" s="270"/>
      <c r="AT1299" s="270"/>
      <c r="AU1299" s="270"/>
      <c r="AW1299" s="282" t="str">
        <f t="shared" si="150"/>
        <v/>
      </c>
      <c r="AX1299" s="282" t="str">
        <f t="shared" si="151"/>
        <v/>
      </c>
      <c r="AY1299" s="282" t="str">
        <f t="shared" si="152"/>
        <v/>
      </c>
      <c r="AZ1299" s="282" t="str">
        <f t="shared" si="153"/>
        <v/>
      </c>
      <c r="BA1299" s="282" t="str">
        <f t="shared" si="154"/>
        <v/>
      </c>
      <c r="BD1299" s="270" t="str">
        <f>IF(W1299="","",IF(F1299="休日",AW1299,IF(F1299="法休",AW1299,VLOOKUP(F1299,カレンダマスタ!$Q$56:$R$69,2,FALSE))))</f>
        <v/>
      </c>
      <c r="BG1299" s="270" t="str">
        <f t="shared" si="155"/>
        <v/>
      </c>
      <c r="BH1299" s="270" t="str">
        <f>IF(AX1299="","",IF(P1299&lt;&gt;"","",IF(BG1299="CS","OK",IF(VLOOKUP(E1299,カレンダマスタ!$A$5:$D$381,4,FALSE)&gt;0,"",IF(OR(AX1299*24&gt;10.84,AZ1299*24&lt;14.5)=TRUE,"×","OK")))))</f>
        <v/>
      </c>
    </row>
    <row r="1300" spans="2:60">
      <c r="B1300" s="111"/>
      <c r="C1300" s="385" t="str">
        <f>IF(STEP!C1300&lt;&gt;"",STEP!C1300,"")</f>
        <v/>
      </c>
      <c r="D1300" s="386" t="str">
        <f>IF(STEP!D1300&lt;&gt;"",STEP!D1300,"")</f>
        <v/>
      </c>
      <c r="E1300" s="387" t="str">
        <f>IF(STEP!E1300&lt;&gt;"",STEP!E1300,"")</f>
        <v/>
      </c>
      <c r="F1300" s="253"/>
      <c r="G1300" s="252"/>
      <c r="H1300" s="254"/>
      <c r="I1300" s="254"/>
      <c r="J1300" s="254"/>
      <c r="K1300" s="254"/>
      <c r="L1300" s="254"/>
      <c r="M1300" s="254"/>
      <c r="N1300" s="254"/>
      <c r="O1300" s="254"/>
      <c r="P1300" s="254"/>
      <c r="Q1300" s="254"/>
      <c r="R1300" s="254"/>
      <c r="S1300" s="254"/>
      <c r="T1300" s="254"/>
      <c r="U1300" s="254"/>
      <c r="V1300" s="254"/>
      <c r="W1300" s="254"/>
      <c r="X1300" s="254"/>
      <c r="Y1300" s="254"/>
      <c r="Z1300" s="254"/>
      <c r="AA1300" s="254"/>
      <c r="AB1300" s="254"/>
      <c r="AC1300" s="254"/>
      <c r="AD1300" s="254"/>
      <c r="AE1300" s="255"/>
      <c r="AF1300" s="255"/>
      <c r="AG1300" s="255"/>
      <c r="AH1300" s="255"/>
      <c r="AI1300" s="255"/>
      <c r="AJ1300" s="255"/>
      <c r="AK1300" s="255"/>
      <c r="AL1300" s="255"/>
      <c r="AM1300" s="255"/>
      <c r="AN1300" s="255"/>
      <c r="AO1300" s="254"/>
      <c r="AP1300" s="254"/>
      <c r="AQ1300" s="254"/>
      <c r="AR1300" s="254"/>
      <c r="AS1300" s="254"/>
      <c r="AT1300" s="254"/>
      <c r="AU1300" s="254"/>
      <c r="AW1300" s="283" t="str">
        <f t="shared" si="150"/>
        <v/>
      </c>
      <c r="AX1300" s="283" t="str">
        <f t="shared" si="151"/>
        <v/>
      </c>
      <c r="AY1300" s="283" t="str">
        <f t="shared" si="152"/>
        <v/>
      </c>
      <c r="AZ1300" s="283" t="str">
        <f t="shared" si="153"/>
        <v/>
      </c>
      <c r="BA1300" s="283" t="str">
        <f t="shared" si="154"/>
        <v/>
      </c>
      <c r="BD1300" s="254" t="str">
        <f>IF(W1300="","",IF(F1300="休日",AW1300,IF(F1300="法休",AW1300,VLOOKUP(F1300,カレンダマスタ!$Q$56:$R$69,2,FALSE))))</f>
        <v/>
      </c>
      <c r="BG1300" s="254" t="str">
        <f t="shared" si="155"/>
        <v/>
      </c>
      <c r="BH1300" s="254" t="str">
        <f>IF(AX1300="","",IF(P1300&lt;&gt;"","",IF(BG1300="CS","OK",IF(VLOOKUP(E1300,カレンダマスタ!$A$5:$D$381,4,FALSE)&gt;0,"",IF(OR(AX1300*24&gt;10.84,AZ1300*24&lt;14.5)=TRUE,"×","OK")))))</f>
        <v/>
      </c>
    </row>
    <row r="1301" spans="2:60">
      <c r="B1301" s="111"/>
      <c r="C1301" s="397" t="str">
        <f>IF(STEP!C1301&lt;&gt;"",STEP!C1301,"")</f>
        <v/>
      </c>
      <c r="D1301" s="398" t="str">
        <f>IF(STEP!D1301&lt;&gt;"",STEP!D1301,"")</f>
        <v/>
      </c>
      <c r="E1301" s="399" t="str">
        <f>IF(STEP!E1301&lt;&gt;"",STEP!E1301,"")</f>
        <v/>
      </c>
      <c r="F1301" s="273"/>
      <c r="G1301" s="272"/>
      <c r="H1301" s="274"/>
      <c r="I1301" s="274"/>
      <c r="J1301" s="274"/>
      <c r="K1301" s="274"/>
      <c r="L1301" s="274"/>
      <c r="M1301" s="274"/>
      <c r="N1301" s="274"/>
      <c r="O1301" s="274"/>
      <c r="P1301" s="274"/>
      <c r="Q1301" s="274"/>
      <c r="R1301" s="274"/>
      <c r="S1301" s="274"/>
      <c r="T1301" s="274"/>
      <c r="U1301" s="274"/>
      <c r="V1301" s="274"/>
      <c r="W1301" s="274"/>
      <c r="X1301" s="274"/>
      <c r="Y1301" s="274"/>
      <c r="Z1301" s="274"/>
      <c r="AA1301" s="274"/>
      <c r="AB1301" s="274"/>
      <c r="AC1301" s="274"/>
      <c r="AD1301" s="274"/>
      <c r="AE1301" s="275"/>
      <c r="AF1301" s="275"/>
      <c r="AG1301" s="275"/>
      <c r="AH1301" s="275"/>
      <c r="AI1301" s="275"/>
      <c r="AJ1301" s="275"/>
      <c r="AK1301" s="275"/>
      <c r="AL1301" s="275"/>
      <c r="AM1301" s="275"/>
      <c r="AN1301" s="275"/>
      <c r="AO1301" s="274"/>
      <c r="AP1301" s="274"/>
      <c r="AQ1301" s="274"/>
      <c r="AR1301" s="274"/>
      <c r="AS1301" s="274"/>
      <c r="AT1301" s="274"/>
      <c r="AU1301" s="274"/>
      <c r="AW1301" s="286" t="str">
        <f t="shared" si="150"/>
        <v/>
      </c>
      <c r="AX1301" s="286" t="str">
        <f t="shared" si="151"/>
        <v/>
      </c>
      <c r="AY1301" s="286" t="str">
        <f t="shared" si="152"/>
        <v/>
      </c>
      <c r="AZ1301" s="286" t="str">
        <f t="shared" si="153"/>
        <v/>
      </c>
      <c r="BA1301" s="286" t="str">
        <f t="shared" si="154"/>
        <v/>
      </c>
      <c r="BD1301" s="274" t="str">
        <f>IF(W1301="","",IF(F1301="休日",AW1301,IF(F1301="法休",AW1301,VLOOKUP(F1301,カレンダマスタ!$Q$56:$R$69,2,FALSE))))</f>
        <v/>
      </c>
      <c r="BG1301" s="274" t="str">
        <f t="shared" si="155"/>
        <v/>
      </c>
      <c r="BH1301" s="274" t="str">
        <f>IF(AX1301="","",IF(P1301&lt;&gt;"","",IF(BG1301="CS","OK",IF(VLOOKUP(E1301,カレンダマスタ!$A$5:$D$381,4,FALSE)&gt;0,"",IF(OR(AX1301*24&gt;10.84,AZ1301*24&lt;14.5)=TRUE,"×","OK")))))</f>
        <v/>
      </c>
    </row>
    <row r="1302" spans="2:60">
      <c r="B1302" s="111"/>
      <c r="C1302" s="397" t="str">
        <f>IF(STEP!C1302&lt;&gt;"",STEP!C1302,"")</f>
        <v/>
      </c>
      <c r="D1302" s="398" t="str">
        <f>IF(STEP!D1302&lt;&gt;"",STEP!D1302,"")</f>
        <v/>
      </c>
      <c r="E1302" s="399" t="str">
        <f>IF(STEP!E1302&lt;&gt;"",STEP!E1302,"")</f>
        <v/>
      </c>
      <c r="F1302" s="273"/>
      <c r="G1302" s="272"/>
      <c r="H1302" s="274"/>
      <c r="I1302" s="274"/>
      <c r="J1302" s="274"/>
      <c r="K1302" s="274"/>
      <c r="L1302" s="274"/>
      <c r="M1302" s="274"/>
      <c r="N1302" s="274"/>
      <c r="O1302" s="274"/>
      <c r="P1302" s="274"/>
      <c r="Q1302" s="274"/>
      <c r="R1302" s="274"/>
      <c r="S1302" s="274"/>
      <c r="T1302" s="274"/>
      <c r="U1302" s="274"/>
      <c r="V1302" s="274"/>
      <c r="W1302" s="274"/>
      <c r="X1302" s="274"/>
      <c r="Y1302" s="274"/>
      <c r="Z1302" s="274"/>
      <c r="AA1302" s="274"/>
      <c r="AB1302" s="274"/>
      <c r="AC1302" s="274"/>
      <c r="AD1302" s="274"/>
      <c r="AE1302" s="275"/>
      <c r="AF1302" s="275"/>
      <c r="AG1302" s="275"/>
      <c r="AH1302" s="275"/>
      <c r="AI1302" s="275"/>
      <c r="AJ1302" s="275"/>
      <c r="AK1302" s="275"/>
      <c r="AL1302" s="275"/>
      <c r="AM1302" s="275"/>
      <c r="AN1302" s="275"/>
      <c r="AO1302" s="274"/>
      <c r="AP1302" s="274"/>
      <c r="AQ1302" s="274"/>
      <c r="AR1302" s="274"/>
      <c r="AS1302" s="274"/>
      <c r="AT1302" s="274"/>
      <c r="AU1302" s="274"/>
      <c r="AW1302" s="286" t="str">
        <f t="shared" si="150"/>
        <v/>
      </c>
      <c r="AX1302" s="286" t="str">
        <f t="shared" si="151"/>
        <v/>
      </c>
      <c r="AY1302" s="286" t="str">
        <f t="shared" si="152"/>
        <v/>
      </c>
      <c r="AZ1302" s="286" t="str">
        <f t="shared" si="153"/>
        <v/>
      </c>
      <c r="BA1302" s="286" t="str">
        <f t="shared" si="154"/>
        <v/>
      </c>
      <c r="BD1302" s="274" t="str">
        <f>IF(W1302="","",IF(F1302="休日",AW1302,IF(F1302="法休",AW1302,VLOOKUP(F1302,カレンダマスタ!$Q$56:$R$69,2,FALSE))))</f>
        <v/>
      </c>
      <c r="BG1302" s="274" t="str">
        <f t="shared" si="155"/>
        <v/>
      </c>
      <c r="BH1302" s="274" t="str">
        <f>IF(AX1302="","",IF(P1302&lt;&gt;"","",IF(BG1302="CS","OK",IF(VLOOKUP(E1302,カレンダマスタ!$A$5:$D$381,4,FALSE)&gt;0,"",IF(OR(AX1302*24&gt;10.84,AZ1302*24&lt;14.5)=TRUE,"×","OK")))))</f>
        <v/>
      </c>
    </row>
    <row r="1303" spans="2:60">
      <c r="B1303" s="111"/>
      <c r="C1303" s="397" t="str">
        <f>IF(STEP!C1303&lt;&gt;"",STEP!C1303,"")</f>
        <v/>
      </c>
      <c r="D1303" s="398" t="str">
        <f>IF(STEP!D1303&lt;&gt;"",STEP!D1303,"")</f>
        <v/>
      </c>
      <c r="E1303" s="399" t="str">
        <f>IF(STEP!E1303&lt;&gt;"",STEP!E1303,"")</f>
        <v/>
      </c>
      <c r="F1303" s="273"/>
      <c r="G1303" s="272"/>
      <c r="H1303" s="274"/>
      <c r="I1303" s="274"/>
      <c r="J1303" s="274"/>
      <c r="K1303" s="274"/>
      <c r="L1303" s="274"/>
      <c r="M1303" s="274"/>
      <c r="N1303" s="274"/>
      <c r="O1303" s="274"/>
      <c r="P1303" s="274"/>
      <c r="Q1303" s="274"/>
      <c r="R1303" s="274"/>
      <c r="S1303" s="274"/>
      <c r="T1303" s="274"/>
      <c r="U1303" s="274"/>
      <c r="V1303" s="274"/>
      <c r="W1303" s="274"/>
      <c r="X1303" s="274"/>
      <c r="Y1303" s="274"/>
      <c r="Z1303" s="274"/>
      <c r="AA1303" s="274"/>
      <c r="AB1303" s="274"/>
      <c r="AC1303" s="274"/>
      <c r="AD1303" s="274"/>
      <c r="AE1303" s="275"/>
      <c r="AF1303" s="275"/>
      <c r="AG1303" s="275"/>
      <c r="AH1303" s="275"/>
      <c r="AI1303" s="275"/>
      <c r="AJ1303" s="275"/>
      <c r="AK1303" s="275"/>
      <c r="AL1303" s="275"/>
      <c r="AM1303" s="275"/>
      <c r="AN1303" s="275"/>
      <c r="AO1303" s="274"/>
      <c r="AP1303" s="274"/>
      <c r="AQ1303" s="274"/>
      <c r="AR1303" s="274"/>
      <c r="AS1303" s="274"/>
      <c r="AT1303" s="274"/>
      <c r="AU1303" s="274"/>
      <c r="AW1303" s="286" t="str">
        <f t="shared" si="150"/>
        <v/>
      </c>
      <c r="AX1303" s="286" t="str">
        <f t="shared" si="151"/>
        <v/>
      </c>
      <c r="AY1303" s="286" t="str">
        <f t="shared" si="152"/>
        <v/>
      </c>
      <c r="AZ1303" s="286" t="str">
        <f t="shared" si="153"/>
        <v/>
      </c>
      <c r="BA1303" s="286" t="str">
        <f t="shared" si="154"/>
        <v/>
      </c>
      <c r="BD1303" s="274" t="str">
        <f>IF(W1303="","",IF(F1303="休日",AW1303,IF(F1303="法休",AW1303,VLOOKUP(F1303,カレンダマスタ!$Q$56:$R$69,2,FALSE))))</f>
        <v/>
      </c>
      <c r="BG1303" s="274" t="str">
        <f t="shared" si="155"/>
        <v/>
      </c>
      <c r="BH1303" s="274" t="str">
        <f>IF(AX1303="","",IF(P1303&lt;&gt;"","",IF(BG1303="CS","OK",IF(VLOOKUP(E1303,カレンダマスタ!$A$5:$D$381,4,FALSE)&gt;0,"",IF(OR(AX1303*24&gt;10.84,AZ1303*24&lt;14.5)=TRUE,"×","OK")))))</f>
        <v/>
      </c>
    </row>
    <row r="1304" spans="2:60">
      <c r="B1304" s="111"/>
      <c r="C1304" s="397" t="str">
        <f>IF(STEP!C1304&lt;&gt;"",STEP!C1304,"")</f>
        <v/>
      </c>
      <c r="D1304" s="398" t="str">
        <f>IF(STEP!D1304&lt;&gt;"",STEP!D1304,"")</f>
        <v/>
      </c>
      <c r="E1304" s="399" t="str">
        <f>IF(STEP!E1304&lt;&gt;"",STEP!E1304,"")</f>
        <v/>
      </c>
      <c r="F1304" s="273"/>
      <c r="G1304" s="272"/>
      <c r="H1304" s="274"/>
      <c r="I1304" s="274"/>
      <c r="J1304" s="274"/>
      <c r="K1304" s="274"/>
      <c r="L1304" s="274"/>
      <c r="M1304" s="274"/>
      <c r="N1304" s="274"/>
      <c r="O1304" s="274"/>
      <c r="P1304" s="274"/>
      <c r="Q1304" s="274"/>
      <c r="R1304" s="274"/>
      <c r="S1304" s="274"/>
      <c r="T1304" s="274"/>
      <c r="U1304" s="274"/>
      <c r="V1304" s="274"/>
      <c r="W1304" s="274"/>
      <c r="X1304" s="274"/>
      <c r="Y1304" s="274"/>
      <c r="Z1304" s="274"/>
      <c r="AA1304" s="274"/>
      <c r="AB1304" s="274"/>
      <c r="AC1304" s="274"/>
      <c r="AD1304" s="274"/>
      <c r="AE1304" s="275"/>
      <c r="AF1304" s="275"/>
      <c r="AG1304" s="275"/>
      <c r="AH1304" s="275"/>
      <c r="AI1304" s="275"/>
      <c r="AJ1304" s="275"/>
      <c r="AK1304" s="275"/>
      <c r="AL1304" s="275"/>
      <c r="AM1304" s="275"/>
      <c r="AN1304" s="275"/>
      <c r="AO1304" s="274"/>
      <c r="AP1304" s="274"/>
      <c r="AQ1304" s="274"/>
      <c r="AR1304" s="274"/>
      <c r="AS1304" s="274"/>
      <c r="AT1304" s="274"/>
      <c r="AU1304" s="274"/>
      <c r="AW1304" s="286" t="str">
        <f t="shared" si="150"/>
        <v/>
      </c>
      <c r="AX1304" s="286" t="str">
        <f t="shared" si="151"/>
        <v/>
      </c>
      <c r="AY1304" s="286" t="str">
        <f t="shared" si="152"/>
        <v/>
      </c>
      <c r="AZ1304" s="286" t="str">
        <f t="shared" si="153"/>
        <v/>
      </c>
      <c r="BA1304" s="286" t="str">
        <f t="shared" si="154"/>
        <v/>
      </c>
      <c r="BD1304" s="274" t="str">
        <f>IF(W1304="","",IF(F1304="休日",AW1304,IF(F1304="法休",AW1304,VLOOKUP(F1304,カレンダマスタ!$Q$56:$R$69,2,FALSE))))</f>
        <v/>
      </c>
      <c r="BG1304" s="274" t="str">
        <f t="shared" si="155"/>
        <v/>
      </c>
      <c r="BH1304" s="274" t="str">
        <f>IF(AX1304="","",IF(P1304&lt;&gt;"","",IF(BG1304="CS","OK",IF(VLOOKUP(E1304,カレンダマスタ!$A$5:$D$381,4,FALSE)&gt;0,"",IF(OR(AX1304*24&gt;10.84,AZ1304*24&lt;14.5)=TRUE,"×","OK")))))</f>
        <v/>
      </c>
    </row>
    <row r="1305" spans="2:60" ht="13.8" thickBot="1">
      <c r="B1305" s="161"/>
      <c r="C1305" s="400" t="str">
        <f>IF(STEP!C1305&lt;&gt;"",STEP!C1305,"")</f>
        <v/>
      </c>
      <c r="D1305" s="401" t="str">
        <f>IF(STEP!D1305&lt;&gt;"",STEP!D1305,"")</f>
        <v/>
      </c>
      <c r="E1305" s="402" t="str">
        <f>IF(STEP!E1305&lt;&gt;"",STEP!E1305,"")</f>
        <v/>
      </c>
      <c r="F1305" s="277"/>
      <c r="G1305" s="276"/>
      <c r="H1305" s="278"/>
      <c r="I1305" s="278"/>
      <c r="J1305" s="278"/>
      <c r="K1305" s="278"/>
      <c r="L1305" s="278"/>
      <c r="M1305" s="278"/>
      <c r="N1305" s="278"/>
      <c r="O1305" s="278"/>
      <c r="P1305" s="278"/>
      <c r="Q1305" s="278"/>
      <c r="R1305" s="278"/>
      <c r="S1305" s="278"/>
      <c r="T1305" s="278"/>
      <c r="U1305" s="278"/>
      <c r="V1305" s="278"/>
      <c r="W1305" s="278"/>
      <c r="X1305" s="278"/>
      <c r="Y1305" s="278"/>
      <c r="Z1305" s="278"/>
      <c r="AA1305" s="278"/>
      <c r="AB1305" s="278"/>
      <c r="AC1305" s="278"/>
      <c r="AD1305" s="278"/>
      <c r="AE1305" s="279"/>
      <c r="AF1305" s="279"/>
      <c r="AG1305" s="279"/>
      <c r="AH1305" s="279"/>
      <c r="AI1305" s="279"/>
      <c r="AJ1305" s="279"/>
      <c r="AK1305" s="279"/>
      <c r="AL1305" s="279"/>
      <c r="AM1305" s="279"/>
      <c r="AN1305" s="279"/>
      <c r="AO1305" s="278"/>
      <c r="AP1305" s="278"/>
      <c r="AQ1305" s="278"/>
      <c r="AR1305" s="278"/>
      <c r="AS1305" s="278"/>
      <c r="AT1305" s="278"/>
      <c r="AU1305" s="278"/>
      <c r="AW1305" s="287" t="str">
        <f t="shared" si="150"/>
        <v/>
      </c>
      <c r="AX1305" s="287" t="str">
        <f t="shared" si="151"/>
        <v/>
      </c>
      <c r="AY1305" s="287" t="str">
        <f t="shared" si="152"/>
        <v/>
      </c>
      <c r="AZ1305" s="287" t="str">
        <f t="shared" si="153"/>
        <v/>
      </c>
      <c r="BA1305" s="287" t="str">
        <f t="shared" si="154"/>
        <v/>
      </c>
      <c r="BD1305" s="278" t="str">
        <f>IF(W1305="","",IF(F1305="休日",AW1305,IF(F1305="法休",AW1305,VLOOKUP(F1305,カレンダマスタ!$Q$56:$R$69,2,FALSE))))</f>
        <v/>
      </c>
      <c r="BG1305" s="278" t="str">
        <f t="shared" si="155"/>
        <v/>
      </c>
      <c r="BH1305" s="278" t="str">
        <f>IF(AX1305="","",IF(P1305&lt;&gt;"","",IF(BG1305="CS","OK",IF(VLOOKUP(E1305,カレンダマスタ!$A$5:$D$381,4,FALSE)&gt;0,"",IF(OR(AX1305*24&gt;10.84,AZ1305*24&lt;14.5)=TRUE,"×","OK")))))</f>
        <v/>
      </c>
    </row>
    <row r="1306" spans="2:60">
      <c r="B1306" s="323"/>
      <c r="C1306" s="366"/>
      <c r="D1306" s="367"/>
      <c r="E1306" s="368"/>
      <c r="F1306" s="367"/>
      <c r="G1306" s="366"/>
      <c r="H1306" s="369"/>
      <c r="I1306" s="369"/>
      <c r="J1306" s="369"/>
      <c r="K1306" s="369"/>
      <c r="L1306" s="369"/>
      <c r="M1306" s="369"/>
      <c r="N1306" s="369"/>
      <c r="O1306" s="369"/>
      <c r="P1306" s="369"/>
      <c r="Q1306" s="369"/>
      <c r="R1306" s="369"/>
      <c r="S1306" s="369"/>
      <c r="T1306" s="369"/>
      <c r="U1306" s="369"/>
      <c r="V1306" s="369"/>
      <c r="W1306" s="369"/>
      <c r="X1306" s="369"/>
      <c r="Y1306" s="369"/>
      <c r="Z1306" s="369"/>
      <c r="AA1306" s="369"/>
      <c r="AB1306" s="369"/>
      <c r="AC1306" s="369"/>
      <c r="AD1306" s="369"/>
      <c r="AE1306" s="370"/>
      <c r="AF1306" s="370"/>
      <c r="AG1306" s="370"/>
      <c r="AH1306" s="370"/>
      <c r="AI1306" s="370"/>
      <c r="AJ1306" s="370"/>
      <c r="AK1306" s="370"/>
      <c r="AL1306" s="370"/>
      <c r="AM1306" s="370"/>
      <c r="AN1306" s="370"/>
      <c r="AO1306" s="369"/>
      <c r="AP1306" s="369"/>
      <c r="AQ1306" s="369"/>
      <c r="AR1306" s="369"/>
      <c r="AS1306" s="369"/>
      <c r="AT1306" s="369"/>
      <c r="AU1306" s="369"/>
      <c r="AW1306" s="363"/>
      <c r="AX1306" s="363"/>
      <c r="AY1306" s="363"/>
      <c r="AZ1306" s="363"/>
      <c r="BA1306" s="363"/>
      <c r="BD1306" s="369" t="str">
        <f>IF(W1306="","",IF(F1306="休日",AW1306,IF(F1306="法休",AW1306,VLOOKUP(F1306,カレンダマスタ!$Q$56:$R$69,2,FALSE))))</f>
        <v/>
      </c>
      <c r="BG1306" s="369"/>
      <c r="BH1306" s="369"/>
    </row>
    <row r="1307" spans="2:60">
      <c r="B1307" s="323"/>
      <c r="C1307" s="371"/>
      <c r="D1307" s="372"/>
      <c r="E1307" s="373"/>
      <c r="F1307" s="372"/>
      <c r="G1307" s="371"/>
      <c r="H1307" s="374"/>
      <c r="I1307" s="374"/>
      <c r="J1307" s="374"/>
      <c r="K1307" s="374"/>
      <c r="L1307" s="374"/>
      <c r="M1307" s="374"/>
      <c r="N1307" s="374"/>
      <c r="O1307" s="374"/>
      <c r="P1307" s="374"/>
      <c r="Q1307" s="374"/>
      <c r="R1307" s="374"/>
      <c r="S1307" s="374"/>
      <c r="T1307" s="374"/>
      <c r="U1307" s="374"/>
      <c r="V1307" s="374"/>
      <c r="W1307" s="374"/>
      <c r="X1307" s="374"/>
      <c r="Y1307" s="374"/>
      <c r="Z1307" s="374"/>
      <c r="AA1307" s="374"/>
      <c r="AB1307" s="374"/>
      <c r="AC1307" s="374"/>
      <c r="AD1307" s="374"/>
      <c r="AE1307" s="375"/>
      <c r="AF1307" s="375"/>
      <c r="AG1307" s="375"/>
      <c r="AH1307" s="375"/>
      <c r="AI1307" s="375"/>
      <c r="AJ1307" s="375"/>
      <c r="AK1307" s="375"/>
      <c r="AL1307" s="375"/>
      <c r="AM1307" s="375"/>
      <c r="AN1307" s="375"/>
      <c r="AO1307" s="374"/>
      <c r="AP1307" s="374"/>
      <c r="AQ1307" s="374"/>
      <c r="AR1307" s="374"/>
      <c r="AS1307" s="374"/>
      <c r="AT1307" s="374"/>
      <c r="AU1307" s="374"/>
      <c r="AW1307" s="363"/>
      <c r="AX1307" s="363"/>
      <c r="AY1307" s="363"/>
      <c r="AZ1307" s="363"/>
      <c r="BA1307" s="363"/>
      <c r="BD1307" s="374" t="str">
        <f>IF(W1307="","",IF(F1307="休日",AW1307,IF(F1307="法休",AW1307,VLOOKUP(F1307,カレンダマスタ!$Q$56:$R$69,2,FALSE))))</f>
        <v/>
      </c>
      <c r="BG1307" s="374"/>
      <c r="BH1307" s="374"/>
    </row>
    <row r="1308" spans="2:60">
      <c r="B1308" s="323"/>
      <c r="C1308" s="371"/>
      <c r="D1308" s="372"/>
      <c r="E1308" s="373"/>
      <c r="F1308" s="372"/>
      <c r="G1308" s="371"/>
      <c r="H1308" s="374"/>
      <c r="I1308" s="374"/>
      <c r="J1308" s="374"/>
      <c r="K1308" s="374"/>
      <c r="L1308" s="374"/>
      <c r="M1308" s="374"/>
      <c r="N1308" s="374"/>
      <c r="O1308" s="374"/>
      <c r="P1308" s="374"/>
      <c r="Q1308" s="374"/>
      <c r="R1308" s="374"/>
      <c r="S1308" s="374"/>
      <c r="T1308" s="374"/>
      <c r="U1308" s="374"/>
      <c r="V1308" s="374"/>
      <c r="W1308" s="374"/>
      <c r="X1308" s="374"/>
      <c r="Y1308" s="374"/>
      <c r="Z1308" s="374"/>
      <c r="AA1308" s="374"/>
      <c r="AB1308" s="374"/>
      <c r="AC1308" s="374"/>
      <c r="AD1308" s="374"/>
      <c r="AE1308" s="375"/>
      <c r="AF1308" s="375"/>
      <c r="AG1308" s="375"/>
      <c r="AH1308" s="375"/>
      <c r="AI1308" s="375"/>
      <c r="AJ1308" s="375"/>
      <c r="AK1308" s="375"/>
      <c r="AL1308" s="375"/>
      <c r="AM1308" s="375"/>
      <c r="AN1308" s="375"/>
      <c r="AO1308" s="374"/>
      <c r="AP1308" s="374"/>
      <c r="AQ1308" s="374"/>
      <c r="AR1308" s="374"/>
      <c r="AS1308" s="374"/>
      <c r="AT1308" s="374"/>
      <c r="AU1308" s="374"/>
      <c r="AW1308" s="363"/>
      <c r="AX1308" s="363"/>
      <c r="AY1308" s="363"/>
      <c r="AZ1308" s="363"/>
      <c r="BA1308" s="363"/>
      <c r="BD1308" s="374" t="str">
        <f>IF(W1308="","",IF(F1308="休日",AW1308,IF(F1308="法休",AW1308,VLOOKUP(F1308,カレンダマスタ!$Q$56:$R$69,2,FALSE))))</f>
        <v/>
      </c>
      <c r="BG1308" s="374"/>
      <c r="BH1308" s="374"/>
    </row>
    <row r="1309" spans="2:60">
      <c r="B1309" s="323"/>
      <c r="C1309" s="371"/>
      <c r="D1309" s="372"/>
      <c r="E1309" s="373"/>
      <c r="F1309" s="372"/>
      <c r="G1309" s="371"/>
      <c r="H1309" s="374"/>
      <c r="I1309" s="374"/>
      <c r="J1309" s="374"/>
      <c r="K1309" s="374"/>
      <c r="L1309" s="374"/>
      <c r="M1309" s="374"/>
      <c r="N1309" s="374"/>
      <c r="O1309" s="374"/>
      <c r="P1309" s="374"/>
      <c r="Q1309" s="374"/>
      <c r="R1309" s="374"/>
      <c r="S1309" s="374"/>
      <c r="T1309" s="374"/>
      <c r="U1309" s="374"/>
      <c r="V1309" s="374"/>
      <c r="W1309" s="374"/>
      <c r="X1309" s="374"/>
      <c r="Y1309" s="374"/>
      <c r="Z1309" s="374"/>
      <c r="AA1309" s="374"/>
      <c r="AB1309" s="374"/>
      <c r="AC1309" s="374"/>
      <c r="AD1309" s="374"/>
      <c r="AE1309" s="375"/>
      <c r="AF1309" s="375"/>
      <c r="AG1309" s="375"/>
      <c r="AH1309" s="375"/>
      <c r="AI1309" s="375"/>
      <c r="AJ1309" s="375"/>
      <c r="AK1309" s="375"/>
      <c r="AL1309" s="375"/>
      <c r="AM1309" s="375"/>
      <c r="AN1309" s="375"/>
      <c r="AO1309" s="374"/>
      <c r="AP1309" s="374"/>
      <c r="AQ1309" s="374"/>
      <c r="AR1309" s="374"/>
      <c r="AS1309" s="374"/>
      <c r="AT1309" s="374"/>
      <c r="AU1309" s="374"/>
      <c r="AW1309" s="363"/>
      <c r="AX1309" s="363"/>
      <c r="AY1309" s="363"/>
      <c r="AZ1309" s="363"/>
      <c r="BA1309" s="363"/>
      <c r="BD1309" s="374" t="str">
        <f>IF(W1309="","",IF(F1309="休日",AW1309,IF(F1309="法休",AW1309,VLOOKUP(F1309,カレンダマスタ!$Q$56:$R$69,2,FALSE))))</f>
        <v/>
      </c>
      <c r="BG1309" s="374"/>
      <c r="BH1309" s="374"/>
    </row>
    <row r="1310" spans="2:60">
      <c r="B1310" s="323"/>
      <c r="C1310" s="371"/>
      <c r="D1310" s="372"/>
      <c r="E1310" s="373"/>
      <c r="F1310" s="372"/>
      <c r="G1310" s="371"/>
      <c r="H1310" s="374"/>
      <c r="I1310" s="374"/>
      <c r="J1310" s="374"/>
      <c r="K1310" s="374"/>
      <c r="L1310" s="374"/>
      <c r="M1310" s="374"/>
      <c r="N1310" s="374"/>
      <c r="O1310" s="374"/>
      <c r="P1310" s="374"/>
      <c r="Q1310" s="374"/>
      <c r="R1310" s="374"/>
      <c r="S1310" s="374"/>
      <c r="T1310" s="374"/>
      <c r="U1310" s="374"/>
      <c r="V1310" s="374"/>
      <c r="W1310" s="374"/>
      <c r="X1310" s="374"/>
      <c r="Y1310" s="374"/>
      <c r="Z1310" s="374"/>
      <c r="AA1310" s="374"/>
      <c r="AB1310" s="374"/>
      <c r="AC1310" s="374"/>
      <c r="AD1310" s="374"/>
      <c r="AE1310" s="375"/>
      <c r="AF1310" s="375"/>
      <c r="AG1310" s="375"/>
      <c r="AH1310" s="375"/>
      <c r="AI1310" s="375"/>
      <c r="AJ1310" s="375"/>
      <c r="AK1310" s="375"/>
      <c r="AL1310" s="375"/>
      <c r="AM1310" s="375"/>
      <c r="AN1310" s="375"/>
      <c r="AO1310" s="374"/>
      <c r="AP1310" s="374"/>
      <c r="AQ1310" s="374"/>
      <c r="AR1310" s="374"/>
      <c r="AS1310" s="374"/>
      <c r="AT1310" s="374"/>
      <c r="AU1310" s="374"/>
      <c r="AW1310" s="363"/>
      <c r="AX1310" s="363"/>
      <c r="AY1310" s="363"/>
      <c r="AZ1310" s="363"/>
      <c r="BA1310" s="363"/>
      <c r="BD1310" s="374" t="str">
        <f>IF(W1310="","",IF(F1310="休日",AW1310,IF(F1310="法休",AW1310,VLOOKUP(F1310,カレンダマスタ!$Q$56:$R$69,2,FALSE))))</f>
        <v/>
      </c>
      <c r="BG1310" s="374"/>
      <c r="BH1310" s="374"/>
    </row>
    <row r="1311" spans="2:60">
      <c r="B1311" s="323"/>
      <c r="C1311" s="371"/>
      <c r="D1311" s="372"/>
      <c r="E1311" s="373"/>
      <c r="F1311" s="372"/>
      <c r="G1311" s="371"/>
      <c r="H1311" s="374"/>
      <c r="I1311" s="374"/>
      <c r="J1311" s="374"/>
      <c r="K1311" s="374"/>
      <c r="L1311" s="374"/>
      <c r="M1311" s="374"/>
      <c r="N1311" s="374"/>
      <c r="O1311" s="374"/>
      <c r="P1311" s="374"/>
      <c r="Q1311" s="374"/>
      <c r="R1311" s="374"/>
      <c r="S1311" s="374"/>
      <c r="T1311" s="374"/>
      <c r="U1311" s="374"/>
      <c r="V1311" s="374"/>
      <c r="W1311" s="374"/>
      <c r="X1311" s="374"/>
      <c r="Y1311" s="374"/>
      <c r="Z1311" s="374"/>
      <c r="AA1311" s="374"/>
      <c r="AB1311" s="374"/>
      <c r="AC1311" s="374"/>
      <c r="AD1311" s="374"/>
      <c r="AE1311" s="375"/>
      <c r="AF1311" s="375"/>
      <c r="AG1311" s="375"/>
      <c r="AH1311" s="375"/>
      <c r="AI1311" s="375"/>
      <c r="AJ1311" s="375"/>
      <c r="AK1311" s="375"/>
      <c r="AL1311" s="375"/>
      <c r="AM1311" s="375"/>
      <c r="AN1311" s="375"/>
      <c r="AO1311" s="374"/>
      <c r="AP1311" s="374"/>
      <c r="AQ1311" s="374"/>
      <c r="AR1311" s="374"/>
      <c r="AS1311" s="374"/>
      <c r="AT1311" s="374"/>
      <c r="AU1311" s="374"/>
      <c r="AW1311" s="363"/>
      <c r="AX1311" s="363"/>
      <c r="AY1311" s="363"/>
      <c r="AZ1311" s="363"/>
      <c r="BA1311" s="363"/>
      <c r="BD1311" s="374" t="str">
        <f>IF(W1311="","",IF(F1311="休日",AW1311,IF(F1311="法休",AW1311,VLOOKUP(F1311,カレンダマスタ!$Q$56:$R$69,2,FALSE))))</f>
        <v/>
      </c>
      <c r="BG1311" s="374"/>
      <c r="BH1311" s="374"/>
    </row>
    <row r="1312" spans="2:60">
      <c r="B1312" s="323"/>
      <c r="C1312" s="371"/>
      <c r="D1312" s="372"/>
      <c r="E1312" s="373"/>
      <c r="F1312" s="372"/>
      <c r="G1312" s="371"/>
      <c r="H1312" s="374"/>
      <c r="I1312" s="374"/>
      <c r="J1312" s="374"/>
      <c r="K1312" s="374"/>
      <c r="L1312" s="374"/>
      <c r="M1312" s="374"/>
      <c r="N1312" s="374"/>
      <c r="O1312" s="374"/>
      <c r="P1312" s="374"/>
      <c r="Q1312" s="374"/>
      <c r="R1312" s="374"/>
      <c r="S1312" s="374"/>
      <c r="T1312" s="374"/>
      <c r="U1312" s="374"/>
      <c r="V1312" s="374"/>
      <c r="W1312" s="374"/>
      <c r="X1312" s="374"/>
      <c r="Y1312" s="374"/>
      <c r="Z1312" s="374"/>
      <c r="AA1312" s="374"/>
      <c r="AB1312" s="374"/>
      <c r="AC1312" s="374"/>
      <c r="AD1312" s="374"/>
      <c r="AE1312" s="375"/>
      <c r="AF1312" s="375"/>
      <c r="AG1312" s="375"/>
      <c r="AH1312" s="375"/>
      <c r="AI1312" s="375"/>
      <c r="AJ1312" s="375"/>
      <c r="AK1312" s="375"/>
      <c r="AL1312" s="375"/>
      <c r="AM1312" s="375"/>
      <c r="AN1312" s="375"/>
      <c r="AO1312" s="374"/>
      <c r="AP1312" s="374"/>
      <c r="AQ1312" s="374"/>
      <c r="AR1312" s="374"/>
      <c r="AS1312" s="374"/>
      <c r="AT1312" s="374"/>
      <c r="AU1312" s="374"/>
      <c r="AW1312" s="363"/>
      <c r="AX1312" s="363"/>
      <c r="AY1312" s="363"/>
      <c r="AZ1312" s="363"/>
      <c r="BA1312" s="363"/>
      <c r="BD1312" s="374" t="str">
        <f>IF(W1312="","",IF(F1312="休日",AW1312,IF(F1312="法休",AW1312,VLOOKUP(F1312,カレンダマスタ!$Q$56:$R$69,2,FALSE))))</f>
        <v/>
      </c>
      <c r="BG1312" s="374"/>
      <c r="BH1312" s="374"/>
    </row>
    <row r="1313" spans="2:60">
      <c r="B1313" s="323"/>
      <c r="C1313" s="371"/>
      <c r="D1313" s="372"/>
      <c r="E1313" s="373"/>
      <c r="F1313" s="372"/>
      <c r="G1313" s="371"/>
      <c r="H1313" s="374"/>
      <c r="I1313" s="374"/>
      <c r="J1313" s="374"/>
      <c r="K1313" s="374"/>
      <c r="L1313" s="374"/>
      <c r="M1313" s="374"/>
      <c r="N1313" s="374"/>
      <c r="O1313" s="374"/>
      <c r="P1313" s="374"/>
      <c r="Q1313" s="374"/>
      <c r="R1313" s="374"/>
      <c r="S1313" s="374"/>
      <c r="T1313" s="374"/>
      <c r="U1313" s="374"/>
      <c r="V1313" s="374"/>
      <c r="W1313" s="374"/>
      <c r="X1313" s="374"/>
      <c r="Y1313" s="374"/>
      <c r="Z1313" s="374"/>
      <c r="AA1313" s="374"/>
      <c r="AB1313" s="374"/>
      <c r="AC1313" s="374"/>
      <c r="AD1313" s="374"/>
      <c r="AE1313" s="375"/>
      <c r="AF1313" s="375"/>
      <c r="AG1313" s="375"/>
      <c r="AH1313" s="375"/>
      <c r="AI1313" s="375"/>
      <c r="AJ1313" s="375"/>
      <c r="AK1313" s="375"/>
      <c r="AL1313" s="375"/>
      <c r="AM1313" s="375"/>
      <c r="AN1313" s="375"/>
      <c r="AO1313" s="374"/>
      <c r="AP1313" s="374"/>
      <c r="AQ1313" s="374"/>
      <c r="AR1313" s="374"/>
      <c r="AS1313" s="374"/>
      <c r="AT1313" s="374"/>
      <c r="AU1313" s="374"/>
      <c r="AW1313" s="363"/>
      <c r="AX1313" s="363"/>
      <c r="AY1313" s="363"/>
      <c r="AZ1313" s="363"/>
      <c r="BA1313" s="363"/>
      <c r="BD1313" s="374" t="str">
        <f>IF(W1313="","",IF(F1313="休日",AW1313,IF(F1313="法休",AW1313,VLOOKUP(F1313,カレンダマスタ!$Q$56:$R$69,2,FALSE))))</f>
        <v/>
      </c>
      <c r="BG1313" s="374"/>
      <c r="BH1313" s="374"/>
    </row>
    <row r="1314" spans="2:60">
      <c r="B1314" s="323"/>
      <c r="C1314" s="371"/>
      <c r="D1314" s="372"/>
      <c r="E1314" s="373"/>
      <c r="F1314" s="372"/>
      <c r="G1314" s="371"/>
      <c r="H1314" s="374"/>
      <c r="I1314" s="374"/>
      <c r="J1314" s="374"/>
      <c r="K1314" s="374"/>
      <c r="L1314" s="374"/>
      <c r="M1314" s="374"/>
      <c r="N1314" s="374"/>
      <c r="O1314" s="374"/>
      <c r="P1314" s="374"/>
      <c r="Q1314" s="374"/>
      <c r="R1314" s="374"/>
      <c r="S1314" s="374"/>
      <c r="T1314" s="374"/>
      <c r="U1314" s="374"/>
      <c r="V1314" s="374"/>
      <c r="W1314" s="374"/>
      <c r="X1314" s="374"/>
      <c r="Y1314" s="374"/>
      <c r="Z1314" s="374"/>
      <c r="AA1314" s="374"/>
      <c r="AB1314" s="374"/>
      <c r="AC1314" s="374"/>
      <c r="AD1314" s="374"/>
      <c r="AE1314" s="375"/>
      <c r="AF1314" s="375"/>
      <c r="AG1314" s="375"/>
      <c r="AH1314" s="375"/>
      <c r="AI1314" s="375"/>
      <c r="AJ1314" s="375"/>
      <c r="AK1314" s="375"/>
      <c r="AL1314" s="375"/>
      <c r="AM1314" s="375"/>
      <c r="AN1314" s="375"/>
      <c r="AO1314" s="374"/>
      <c r="AP1314" s="374"/>
      <c r="AQ1314" s="374"/>
      <c r="AR1314" s="374"/>
      <c r="AS1314" s="374"/>
      <c r="AT1314" s="374"/>
      <c r="AU1314" s="374"/>
      <c r="AW1314" s="363"/>
      <c r="AX1314" s="363"/>
      <c r="AY1314" s="363"/>
      <c r="AZ1314" s="363"/>
      <c r="BA1314" s="363"/>
      <c r="BD1314" s="374" t="str">
        <f>IF(W1314="","",IF(F1314="休日",AW1314,IF(F1314="法休",AW1314,VLOOKUP(F1314,カレンダマスタ!$Q$56:$R$69,2,FALSE))))</f>
        <v/>
      </c>
      <c r="BG1314" s="374"/>
      <c r="BH1314" s="374"/>
    </row>
    <row r="1315" spans="2:60" ht="13.8" thickBot="1">
      <c r="B1315" s="329"/>
      <c r="C1315" s="377"/>
      <c r="D1315" s="378"/>
      <c r="E1315" s="379"/>
      <c r="F1315" s="378"/>
      <c r="G1315" s="377"/>
      <c r="H1315" s="380"/>
      <c r="I1315" s="380"/>
      <c r="J1315" s="380"/>
      <c r="K1315" s="380"/>
      <c r="L1315" s="380"/>
      <c r="M1315" s="380"/>
      <c r="N1315" s="380"/>
      <c r="O1315" s="380"/>
      <c r="P1315" s="380"/>
      <c r="Q1315" s="380"/>
      <c r="R1315" s="380"/>
      <c r="S1315" s="380"/>
      <c r="T1315" s="380"/>
      <c r="U1315" s="380"/>
      <c r="V1315" s="380"/>
      <c r="W1315" s="380"/>
      <c r="X1315" s="380"/>
      <c r="Y1315" s="380"/>
      <c r="Z1315" s="380"/>
      <c r="AA1315" s="380"/>
      <c r="AB1315" s="380"/>
      <c r="AC1315" s="380"/>
      <c r="AD1315" s="380"/>
      <c r="AE1315" s="381"/>
      <c r="AF1315" s="381"/>
      <c r="AG1315" s="381"/>
      <c r="AH1315" s="381"/>
      <c r="AI1315" s="381"/>
      <c r="AJ1315" s="381"/>
      <c r="AK1315" s="381"/>
      <c r="AL1315" s="381"/>
      <c r="AM1315" s="381"/>
      <c r="AN1315" s="381"/>
      <c r="AO1315" s="380"/>
      <c r="AP1315" s="380"/>
      <c r="AQ1315" s="380"/>
      <c r="AR1315" s="380"/>
      <c r="AS1315" s="380"/>
      <c r="AT1315" s="380"/>
      <c r="AU1315" s="380"/>
      <c r="AW1315" s="364"/>
      <c r="AX1315" s="364"/>
      <c r="AY1315" s="364"/>
      <c r="AZ1315" s="364"/>
      <c r="BA1315" s="364"/>
      <c r="BD1315" s="380" t="str">
        <f>IF(W1315="","",IF(F1315="休日",AW1315,IF(F1315="法休",AW1315,VLOOKUP(F1315,カレンダマスタ!$Q$56:$R$69,2,FALSE))))</f>
        <v/>
      </c>
      <c r="BG1315" s="380"/>
      <c r="BH1315" s="380"/>
    </row>
    <row r="1316" spans="2:60">
      <c r="B1316" s="176">
        <f>B1271+1</f>
        <v>30</v>
      </c>
      <c r="C1316" s="382" t="str">
        <f>IF(STEP!C1316&lt;&gt;"",STEP!C1316,"")</f>
        <v/>
      </c>
      <c r="D1316" s="383" t="str">
        <f>IF(STEP!D1316&lt;&gt;"",STEP!D1316,"")</f>
        <v/>
      </c>
      <c r="E1316" s="384" t="str">
        <f>IF(STEP!E1316&lt;&gt;"",STEP!E1316,"")</f>
        <v/>
      </c>
      <c r="F1316" s="248"/>
      <c r="G1316" s="249"/>
      <c r="H1316" s="250"/>
      <c r="I1316" s="250"/>
      <c r="J1316" s="250"/>
      <c r="K1316" s="250"/>
      <c r="L1316" s="250"/>
      <c r="M1316" s="250"/>
      <c r="N1316" s="250"/>
      <c r="O1316" s="250"/>
      <c r="P1316" s="250"/>
      <c r="Q1316" s="250"/>
      <c r="R1316" s="250"/>
      <c r="S1316" s="250"/>
      <c r="T1316" s="250"/>
      <c r="U1316" s="250"/>
      <c r="V1316" s="250"/>
      <c r="W1316" s="250"/>
      <c r="X1316" s="250"/>
      <c r="Y1316" s="250"/>
      <c r="Z1316" s="250"/>
      <c r="AA1316" s="250"/>
      <c r="AB1316" s="250"/>
      <c r="AC1316" s="250"/>
      <c r="AD1316" s="250"/>
      <c r="AE1316" s="251"/>
      <c r="AF1316" s="251"/>
      <c r="AG1316" s="251"/>
      <c r="AH1316" s="251"/>
      <c r="AI1316" s="251"/>
      <c r="AJ1316" s="251"/>
      <c r="AK1316" s="251"/>
      <c r="AL1316" s="251"/>
      <c r="AM1316" s="251"/>
      <c r="AN1316" s="251"/>
      <c r="AO1316" s="250"/>
      <c r="AP1316" s="250"/>
      <c r="AQ1316" s="250"/>
      <c r="AR1316" s="250"/>
      <c r="AS1316" s="250"/>
      <c r="AT1316" s="250"/>
      <c r="AU1316" s="250"/>
      <c r="AW1316" s="290" t="str">
        <f t="shared" ref="AW1316:AW1350" si="156">IF(W1316&lt;&gt;"",IF(W1316&lt;&gt;"",CEILING(IF(J1316&lt;&gt;"",J1316,I1316),$AY$8),""),"")</f>
        <v/>
      </c>
      <c r="AX1316" s="290" t="str">
        <f>IF(W1316&lt;&gt;"",IF(W1316&lt;&gt;"",IF(OR(K1316="早出",AND(BD1316&lt;AW1316,K1316&lt;&gt;"有償遅刻")),AW1316,BD1316),""),"")</f>
        <v/>
      </c>
      <c r="AY1316" s="290" t="str">
        <f t="shared" ref="AY1316:AY1350" si="157">IF(W1316&lt;&gt;"",FLOOR(IF(N1316&lt;&gt;"",N1316,M1316),$AY$8),"")</f>
        <v/>
      </c>
      <c r="AZ1316" s="290" t="str">
        <f t="shared" ref="AZ1316:AZ1350" si="158">IF(W1316&lt;&gt;"",IF(AY1316&lt;&gt;0,AY1316-AR1316,L1316-AR1316),"")</f>
        <v/>
      </c>
      <c r="BA1316" s="290" t="str">
        <f t="shared" ref="BA1316:BA1350" si="159">IF(W1316&lt;&gt;"",W1316,"")</f>
        <v/>
      </c>
      <c r="BD1316" s="250" t="str">
        <f>IF(W1316="","",IF(F1316="休日",AW1316,IF(F1316="法休",AW1316,VLOOKUP(F1316,カレンダマスタ!$Q$56:$R$69,2,FALSE))))</f>
        <v/>
      </c>
      <c r="BG1316" s="250" t="str">
        <f>STEP!AF1316</f>
        <v/>
      </c>
      <c r="BH1316" s="250" t="str">
        <f>IF(AX1316="","",IF(P1316&lt;&gt;"","",IF(BG1316="CS","OK",IF(VLOOKUP(E1316,カレンダマスタ!$A$5:$D$381,4,FALSE)&gt;0,"",IF(OR(AX1316*24&gt;10.84,AZ1316*24&lt;14.5)=TRUE,"×","OK")))))</f>
        <v/>
      </c>
    </row>
    <row r="1317" spans="2:60">
      <c r="B1317" s="111"/>
      <c r="C1317" s="385" t="str">
        <f>IF(STEP!C1317&lt;&gt;"",STEP!C1317,"")</f>
        <v/>
      </c>
      <c r="D1317" s="386" t="str">
        <f>IF(STEP!D1317&lt;&gt;"",STEP!D1317,"")</f>
        <v/>
      </c>
      <c r="E1317" s="387" t="str">
        <f>IF(STEP!E1317&lt;&gt;"",STEP!E1317,"")</f>
        <v/>
      </c>
      <c r="F1317" s="253"/>
      <c r="G1317" s="252"/>
      <c r="H1317" s="254"/>
      <c r="I1317" s="254"/>
      <c r="J1317" s="254"/>
      <c r="K1317" s="254"/>
      <c r="L1317" s="254"/>
      <c r="M1317" s="254"/>
      <c r="N1317" s="254"/>
      <c r="O1317" s="254"/>
      <c r="P1317" s="254"/>
      <c r="Q1317" s="254"/>
      <c r="R1317" s="254"/>
      <c r="S1317" s="254"/>
      <c r="T1317" s="254"/>
      <c r="U1317" s="254"/>
      <c r="V1317" s="254"/>
      <c r="W1317" s="254"/>
      <c r="X1317" s="254"/>
      <c r="Y1317" s="254"/>
      <c r="Z1317" s="254"/>
      <c r="AA1317" s="254"/>
      <c r="AB1317" s="254"/>
      <c r="AC1317" s="254"/>
      <c r="AD1317" s="254"/>
      <c r="AE1317" s="255"/>
      <c r="AF1317" s="255"/>
      <c r="AG1317" s="255"/>
      <c r="AH1317" s="255"/>
      <c r="AI1317" s="255"/>
      <c r="AJ1317" s="255"/>
      <c r="AK1317" s="255"/>
      <c r="AL1317" s="255"/>
      <c r="AM1317" s="255"/>
      <c r="AN1317" s="255"/>
      <c r="AO1317" s="254"/>
      <c r="AP1317" s="254"/>
      <c r="AQ1317" s="254"/>
      <c r="AR1317" s="254"/>
      <c r="AS1317" s="254"/>
      <c r="AT1317" s="254"/>
      <c r="AU1317" s="254"/>
      <c r="AW1317" s="291" t="str">
        <f t="shared" si="156"/>
        <v/>
      </c>
      <c r="AX1317" s="283" t="str">
        <f t="shared" si="151"/>
        <v/>
      </c>
      <c r="AY1317" s="283" t="str">
        <f t="shared" si="157"/>
        <v/>
      </c>
      <c r="AZ1317" s="283" t="str">
        <f t="shared" si="158"/>
        <v/>
      </c>
      <c r="BA1317" s="283" t="str">
        <f t="shared" si="159"/>
        <v/>
      </c>
      <c r="BD1317" s="254" t="str">
        <f>IF(W1317="","",IF(F1317="休日",AW1317,IF(F1317="法休",AW1317,VLOOKUP(F1317,カレンダマスタ!$Q$56:$R$69,2,FALSE))))</f>
        <v/>
      </c>
      <c r="BG1317" s="254" t="str">
        <f>BG1316</f>
        <v/>
      </c>
      <c r="BH1317" s="254" t="str">
        <f>IF(AX1317="","",IF(P1317&lt;&gt;"","",IF(BG1317="CS","OK",IF(VLOOKUP(E1317,カレンダマスタ!$A$5:$D$381,4,FALSE)&gt;0,"",IF(OR(AX1317*24&gt;10.84,AZ1317*24&lt;14.5)=TRUE,"×","OK")))))</f>
        <v/>
      </c>
    </row>
    <row r="1318" spans="2:60">
      <c r="B1318" s="111"/>
      <c r="C1318" s="385" t="str">
        <f>IF(STEP!C1318&lt;&gt;"",STEP!C1318,"")</f>
        <v/>
      </c>
      <c r="D1318" s="386" t="str">
        <f>IF(STEP!D1318&lt;&gt;"",STEP!D1318,"")</f>
        <v/>
      </c>
      <c r="E1318" s="387" t="str">
        <f>IF(STEP!E1318&lt;&gt;"",STEP!E1318,"")</f>
        <v/>
      </c>
      <c r="F1318" s="253"/>
      <c r="G1318" s="252"/>
      <c r="H1318" s="254"/>
      <c r="I1318" s="254"/>
      <c r="J1318" s="254"/>
      <c r="K1318" s="254"/>
      <c r="L1318" s="254"/>
      <c r="M1318" s="254"/>
      <c r="N1318" s="254"/>
      <c r="O1318" s="254"/>
      <c r="P1318" s="254"/>
      <c r="Q1318" s="254"/>
      <c r="R1318" s="254"/>
      <c r="S1318" s="254"/>
      <c r="T1318" s="254"/>
      <c r="U1318" s="254"/>
      <c r="V1318" s="254"/>
      <c r="W1318" s="254"/>
      <c r="X1318" s="254"/>
      <c r="Y1318" s="254"/>
      <c r="Z1318" s="254"/>
      <c r="AA1318" s="254"/>
      <c r="AB1318" s="254"/>
      <c r="AC1318" s="254"/>
      <c r="AD1318" s="254"/>
      <c r="AE1318" s="255"/>
      <c r="AF1318" s="255"/>
      <c r="AG1318" s="255"/>
      <c r="AH1318" s="255"/>
      <c r="AI1318" s="255"/>
      <c r="AJ1318" s="255"/>
      <c r="AK1318" s="255"/>
      <c r="AL1318" s="255"/>
      <c r="AM1318" s="255"/>
      <c r="AN1318" s="255"/>
      <c r="AO1318" s="254"/>
      <c r="AP1318" s="254"/>
      <c r="AQ1318" s="254"/>
      <c r="AR1318" s="254"/>
      <c r="AS1318" s="254"/>
      <c r="AT1318" s="254"/>
      <c r="AU1318" s="254"/>
      <c r="AW1318" s="291" t="str">
        <f t="shared" si="156"/>
        <v/>
      </c>
      <c r="AX1318" s="283" t="str">
        <f t="shared" si="151"/>
        <v/>
      </c>
      <c r="AY1318" s="283" t="str">
        <f t="shared" si="157"/>
        <v/>
      </c>
      <c r="AZ1318" s="283" t="str">
        <f t="shared" si="158"/>
        <v/>
      </c>
      <c r="BA1318" s="283" t="str">
        <f t="shared" si="159"/>
        <v/>
      </c>
      <c r="BD1318" s="254" t="str">
        <f>IF(W1318="","",IF(F1318="休日",AW1318,IF(F1318="法休",AW1318,VLOOKUP(F1318,カレンダマスタ!$Q$56:$R$69,2,FALSE))))</f>
        <v/>
      </c>
      <c r="BG1318" s="254" t="str">
        <f t="shared" si="155"/>
        <v/>
      </c>
      <c r="BH1318" s="254" t="str">
        <f>IF(AX1318="","",IF(P1318&lt;&gt;"","",IF(BG1318="CS","OK",IF(VLOOKUP(E1318,カレンダマスタ!$A$5:$D$381,4,FALSE)&gt;0,"",IF(OR(AX1318*24&gt;10.84,AZ1318*24&lt;14.5)=TRUE,"×","OK")))))</f>
        <v/>
      </c>
    </row>
    <row r="1319" spans="2:60">
      <c r="B1319" s="111"/>
      <c r="C1319" s="385" t="str">
        <f>IF(STEP!C1319&lt;&gt;"",STEP!C1319,"")</f>
        <v/>
      </c>
      <c r="D1319" s="386" t="str">
        <f>IF(STEP!D1319&lt;&gt;"",STEP!D1319,"")</f>
        <v/>
      </c>
      <c r="E1319" s="387" t="str">
        <f>IF(STEP!E1319&lt;&gt;"",STEP!E1319,"")</f>
        <v/>
      </c>
      <c r="F1319" s="256"/>
      <c r="G1319" s="257"/>
      <c r="H1319" s="254"/>
      <c r="I1319" s="254"/>
      <c r="J1319" s="254"/>
      <c r="K1319" s="254"/>
      <c r="L1319" s="254"/>
      <c r="M1319" s="254"/>
      <c r="N1319" s="254"/>
      <c r="O1319" s="254"/>
      <c r="P1319" s="254"/>
      <c r="Q1319" s="254"/>
      <c r="R1319" s="254"/>
      <c r="S1319" s="254"/>
      <c r="T1319" s="254"/>
      <c r="U1319" s="254"/>
      <c r="V1319" s="254"/>
      <c r="W1319" s="254"/>
      <c r="X1319" s="254"/>
      <c r="Y1319" s="254"/>
      <c r="Z1319" s="254"/>
      <c r="AA1319" s="254"/>
      <c r="AB1319" s="254"/>
      <c r="AC1319" s="254"/>
      <c r="AD1319" s="254"/>
      <c r="AE1319" s="255"/>
      <c r="AF1319" s="255"/>
      <c r="AG1319" s="255"/>
      <c r="AH1319" s="255"/>
      <c r="AI1319" s="255"/>
      <c r="AJ1319" s="255"/>
      <c r="AK1319" s="255"/>
      <c r="AL1319" s="255"/>
      <c r="AM1319" s="255"/>
      <c r="AN1319" s="255"/>
      <c r="AO1319" s="254"/>
      <c r="AP1319" s="254"/>
      <c r="AQ1319" s="254"/>
      <c r="AR1319" s="254"/>
      <c r="AS1319" s="254"/>
      <c r="AT1319" s="254"/>
      <c r="AU1319" s="254"/>
      <c r="AW1319" s="291" t="str">
        <f t="shared" si="156"/>
        <v/>
      </c>
      <c r="AX1319" s="283" t="str">
        <f t="shared" si="151"/>
        <v/>
      </c>
      <c r="AY1319" s="283" t="str">
        <f t="shared" si="157"/>
        <v/>
      </c>
      <c r="AZ1319" s="283" t="str">
        <f t="shared" si="158"/>
        <v/>
      </c>
      <c r="BA1319" s="283" t="str">
        <f t="shared" si="159"/>
        <v/>
      </c>
      <c r="BD1319" s="254" t="str">
        <f>IF(W1319="","",IF(F1319="休日",AW1319,IF(F1319="法休",AW1319,VLOOKUP(F1319,カレンダマスタ!$Q$56:$R$69,2,FALSE))))</f>
        <v/>
      </c>
      <c r="BG1319" s="254" t="str">
        <f t="shared" si="155"/>
        <v/>
      </c>
      <c r="BH1319" s="254" t="str">
        <f>IF(AX1319="","",IF(P1319&lt;&gt;"","",IF(BG1319="CS","OK",IF(VLOOKUP(E1319,カレンダマスタ!$A$5:$D$381,4,FALSE)&gt;0,"",IF(OR(AX1319*24&gt;10.84,AZ1319*24&lt;14.5)=TRUE,"×","OK")))))</f>
        <v/>
      </c>
    </row>
    <row r="1320" spans="2:60">
      <c r="B1320" s="111"/>
      <c r="C1320" s="385" t="str">
        <f>IF(STEP!C1320&lt;&gt;"",STEP!C1320,"")</f>
        <v/>
      </c>
      <c r="D1320" s="386" t="str">
        <f>IF(STEP!D1320&lt;&gt;"",STEP!D1320,"")</f>
        <v/>
      </c>
      <c r="E1320" s="387" t="str">
        <f>IF(STEP!E1320&lt;&gt;"",STEP!E1320,"")</f>
        <v/>
      </c>
      <c r="F1320" s="256"/>
      <c r="G1320" s="257"/>
      <c r="H1320" s="254"/>
      <c r="I1320" s="254"/>
      <c r="J1320" s="254"/>
      <c r="K1320" s="254"/>
      <c r="L1320" s="254"/>
      <c r="M1320" s="254"/>
      <c r="N1320" s="254"/>
      <c r="O1320" s="254"/>
      <c r="P1320" s="254"/>
      <c r="Q1320" s="254"/>
      <c r="R1320" s="254"/>
      <c r="S1320" s="254"/>
      <c r="T1320" s="254"/>
      <c r="U1320" s="254"/>
      <c r="V1320" s="254"/>
      <c r="W1320" s="254"/>
      <c r="X1320" s="254"/>
      <c r="Y1320" s="254"/>
      <c r="Z1320" s="254"/>
      <c r="AA1320" s="254"/>
      <c r="AB1320" s="254"/>
      <c r="AC1320" s="254"/>
      <c r="AD1320" s="254"/>
      <c r="AE1320" s="255"/>
      <c r="AF1320" s="255"/>
      <c r="AG1320" s="255"/>
      <c r="AH1320" s="255"/>
      <c r="AI1320" s="255"/>
      <c r="AJ1320" s="255"/>
      <c r="AK1320" s="255"/>
      <c r="AL1320" s="255"/>
      <c r="AM1320" s="255"/>
      <c r="AN1320" s="255"/>
      <c r="AO1320" s="254"/>
      <c r="AP1320" s="254"/>
      <c r="AQ1320" s="254"/>
      <c r="AR1320" s="254"/>
      <c r="AS1320" s="254"/>
      <c r="AT1320" s="254"/>
      <c r="AU1320" s="254"/>
      <c r="AW1320" s="291" t="str">
        <f t="shared" si="156"/>
        <v/>
      </c>
      <c r="AX1320" s="283" t="str">
        <f t="shared" si="151"/>
        <v/>
      </c>
      <c r="AY1320" s="283" t="str">
        <f t="shared" si="157"/>
        <v/>
      </c>
      <c r="AZ1320" s="283" t="str">
        <f t="shared" si="158"/>
        <v/>
      </c>
      <c r="BA1320" s="283" t="str">
        <f t="shared" si="159"/>
        <v/>
      </c>
      <c r="BD1320" s="254" t="str">
        <f>IF(W1320="","",IF(F1320="休日",AW1320,IF(F1320="法休",AW1320,VLOOKUP(F1320,カレンダマスタ!$Q$56:$R$69,2,FALSE))))</f>
        <v/>
      </c>
      <c r="BG1320" s="254" t="str">
        <f t="shared" si="155"/>
        <v/>
      </c>
      <c r="BH1320" s="254" t="str">
        <f>IF(AX1320="","",IF(P1320&lt;&gt;"","",IF(BG1320="CS","OK",IF(VLOOKUP(E1320,カレンダマスタ!$A$5:$D$381,4,FALSE)&gt;0,"",IF(OR(AX1320*24&gt;10.84,AZ1320*24&lt;14.5)=TRUE,"×","OK")))))</f>
        <v/>
      </c>
    </row>
    <row r="1321" spans="2:60">
      <c r="B1321" s="111"/>
      <c r="C1321" s="385" t="str">
        <f>IF(STEP!C1321&lt;&gt;"",STEP!C1321,"")</f>
        <v/>
      </c>
      <c r="D1321" s="386" t="str">
        <f>IF(STEP!D1321&lt;&gt;"",STEP!D1321,"")</f>
        <v/>
      </c>
      <c r="E1321" s="387" t="str">
        <f>IF(STEP!E1321&lt;&gt;"",STEP!E1321,"")</f>
        <v/>
      </c>
      <c r="F1321" s="256"/>
      <c r="G1321" s="252"/>
      <c r="H1321" s="254"/>
      <c r="I1321" s="254"/>
      <c r="J1321" s="254"/>
      <c r="K1321" s="254"/>
      <c r="L1321" s="254"/>
      <c r="M1321" s="254"/>
      <c r="N1321" s="254"/>
      <c r="O1321" s="254"/>
      <c r="P1321" s="254"/>
      <c r="Q1321" s="254"/>
      <c r="R1321" s="254"/>
      <c r="S1321" s="254"/>
      <c r="T1321" s="254"/>
      <c r="U1321" s="254"/>
      <c r="V1321" s="254"/>
      <c r="W1321" s="254"/>
      <c r="X1321" s="254"/>
      <c r="Y1321" s="254"/>
      <c r="Z1321" s="254"/>
      <c r="AA1321" s="254"/>
      <c r="AB1321" s="254"/>
      <c r="AC1321" s="254"/>
      <c r="AD1321" s="254"/>
      <c r="AE1321" s="255"/>
      <c r="AF1321" s="255"/>
      <c r="AG1321" s="255"/>
      <c r="AH1321" s="255"/>
      <c r="AI1321" s="255"/>
      <c r="AJ1321" s="255"/>
      <c r="AK1321" s="255"/>
      <c r="AL1321" s="255"/>
      <c r="AM1321" s="255"/>
      <c r="AN1321" s="255"/>
      <c r="AO1321" s="254"/>
      <c r="AP1321" s="254"/>
      <c r="AQ1321" s="254"/>
      <c r="AR1321" s="254"/>
      <c r="AS1321" s="254"/>
      <c r="AT1321" s="254"/>
      <c r="AU1321" s="254"/>
      <c r="AW1321" s="291" t="str">
        <f t="shared" si="156"/>
        <v/>
      </c>
      <c r="AX1321" s="283" t="str">
        <f t="shared" si="151"/>
        <v/>
      </c>
      <c r="AY1321" s="283" t="str">
        <f t="shared" si="157"/>
        <v/>
      </c>
      <c r="AZ1321" s="283" t="str">
        <f t="shared" si="158"/>
        <v/>
      </c>
      <c r="BA1321" s="283" t="str">
        <f t="shared" si="159"/>
        <v/>
      </c>
      <c r="BD1321" s="254" t="str">
        <f>IF(W1321="","",IF(F1321="休日",AW1321,IF(F1321="法休",AW1321,VLOOKUP(F1321,カレンダマスタ!$Q$56:$R$69,2,FALSE))))</f>
        <v/>
      </c>
      <c r="BG1321" s="254" t="str">
        <f t="shared" si="155"/>
        <v/>
      </c>
      <c r="BH1321" s="254" t="str">
        <f>IF(AX1321="","",IF(P1321&lt;&gt;"","",IF(BG1321="CS","OK",IF(VLOOKUP(E1321,カレンダマスタ!$A$5:$D$381,4,FALSE)&gt;0,"",IF(OR(AX1321*24&gt;10.84,AZ1321*24&lt;14.5)=TRUE,"×","OK")))))</f>
        <v/>
      </c>
    </row>
    <row r="1322" spans="2:60">
      <c r="B1322" s="111"/>
      <c r="C1322" s="388" t="str">
        <f>IF(STEP!C1322&lt;&gt;"",STEP!C1322,"")</f>
        <v/>
      </c>
      <c r="D1322" s="389" t="str">
        <f>IF(STEP!D1322&lt;&gt;"",STEP!D1322,"")</f>
        <v/>
      </c>
      <c r="E1322" s="390" t="str">
        <f>IF(STEP!E1322&lt;&gt;"",STEP!E1322,"")</f>
        <v/>
      </c>
      <c r="F1322" s="259"/>
      <c r="G1322" s="258"/>
      <c r="H1322" s="260"/>
      <c r="I1322" s="260"/>
      <c r="J1322" s="260"/>
      <c r="K1322" s="260"/>
      <c r="L1322" s="260"/>
      <c r="M1322" s="260"/>
      <c r="N1322" s="260"/>
      <c r="O1322" s="260"/>
      <c r="P1322" s="260"/>
      <c r="Q1322" s="260"/>
      <c r="R1322" s="260"/>
      <c r="S1322" s="260"/>
      <c r="T1322" s="260"/>
      <c r="U1322" s="260"/>
      <c r="V1322" s="260"/>
      <c r="W1322" s="260"/>
      <c r="X1322" s="260"/>
      <c r="Y1322" s="260"/>
      <c r="Z1322" s="260"/>
      <c r="AA1322" s="260"/>
      <c r="AB1322" s="260"/>
      <c r="AC1322" s="260"/>
      <c r="AD1322" s="260"/>
      <c r="AE1322" s="261"/>
      <c r="AF1322" s="261"/>
      <c r="AG1322" s="261"/>
      <c r="AH1322" s="261"/>
      <c r="AI1322" s="261"/>
      <c r="AJ1322" s="261"/>
      <c r="AK1322" s="261"/>
      <c r="AL1322" s="261"/>
      <c r="AM1322" s="261"/>
      <c r="AN1322" s="261"/>
      <c r="AO1322" s="260"/>
      <c r="AP1322" s="260"/>
      <c r="AQ1322" s="260"/>
      <c r="AR1322" s="260"/>
      <c r="AS1322" s="260"/>
      <c r="AT1322" s="260"/>
      <c r="AU1322" s="260"/>
      <c r="AW1322" s="292" t="str">
        <f t="shared" si="156"/>
        <v/>
      </c>
      <c r="AX1322" s="284" t="str">
        <f t="shared" si="151"/>
        <v/>
      </c>
      <c r="AY1322" s="284" t="str">
        <f t="shared" si="157"/>
        <v/>
      </c>
      <c r="AZ1322" s="284" t="str">
        <f t="shared" si="158"/>
        <v/>
      </c>
      <c r="BA1322" s="284" t="str">
        <f t="shared" si="159"/>
        <v/>
      </c>
      <c r="BD1322" s="260" t="str">
        <f>IF(W1322="","",IF(F1322="休日",AW1322,IF(F1322="法休",AW1322,VLOOKUP(F1322,カレンダマスタ!$Q$56:$R$69,2,FALSE))))</f>
        <v/>
      </c>
      <c r="BG1322" s="260" t="str">
        <f t="shared" si="155"/>
        <v/>
      </c>
      <c r="BH1322" s="260" t="str">
        <f>IF(AX1322="","",IF(P1322&lt;&gt;"","",IF(BG1322="CS","OK",IF(VLOOKUP(E1322,カレンダマスタ!$A$5:$D$381,4,FALSE)&gt;0,"",IF(OR(AX1322*24&gt;10.84,AZ1322*24&lt;14.5)=TRUE,"×","OK")))))</f>
        <v/>
      </c>
    </row>
    <row r="1323" spans="2:60">
      <c r="B1323" s="111"/>
      <c r="C1323" s="391" t="str">
        <f>IF(STEP!C1323&lt;&gt;"",STEP!C1323,"")</f>
        <v/>
      </c>
      <c r="D1323" s="392" t="str">
        <f>IF(STEP!D1323&lt;&gt;"",STEP!D1323,"")</f>
        <v/>
      </c>
      <c r="E1323" s="393" t="str">
        <f>IF(STEP!E1323&lt;&gt;"",STEP!E1323,"")</f>
        <v/>
      </c>
      <c r="F1323" s="263"/>
      <c r="G1323" s="262"/>
      <c r="H1323" s="264"/>
      <c r="I1323" s="264"/>
      <c r="J1323" s="264"/>
      <c r="K1323" s="264"/>
      <c r="L1323" s="264"/>
      <c r="M1323" s="264"/>
      <c r="N1323" s="264"/>
      <c r="O1323" s="264"/>
      <c r="P1323" s="264"/>
      <c r="Q1323" s="264"/>
      <c r="R1323" s="264"/>
      <c r="S1323" s="264"/>
      <c r="T1323" s="264"/>
      <c r="U1323" s="264"/>
      <c r="V1323" s="264"/>
      <c r="W1323" s="264"/>
      <c r="X1323" s="264"/>
      <c r="Y1323" s="264"/>
      <c r="Z1323" s="264"/>
      <c r="AA1323" s="264"/>
      <c r="AB1323" s="264"/>
      <c r="AC1323" s="264"/>
      <c r="AD1323" s="264"/>
      <c r="AE1323" s="265"/>
      <c r="AF1323" s="265"/>
      <c r="AG1323" s="265"/>
      <c r="AH1323" s="265"/>
      <c r="AI1323" s="265"/>
      <c r="AJ1323" s="265"/>
      <c r="AK1323" s="265"/>
      <c r="AL1323" s="265"/>
      <c r="AM1323" s="265"/>
      <c r="AN1323" s="265"/>
      <c r="AO1323" s="264"/>
      <c r="AP1323" s="264"/>
      <c r="AQ1323" s="264"/>
      <c r="AR1323" s="264"/>
      <c r="AS1323" s="264"/>
      <c r="AT1323" s="264"/>
      <c r="AU1323" s="264"/>
      <c r="AW1323" s="293" t="str">
        <f t="shared" si="156"/>
        <v/>
      </c>
      <c r="AX1323" s="285" t="str">
        <f t="shared" si="151"/>
        <v/>
      </c>
      <c r="AY1323" s="285" t="str">
        <f t="shared" si="157"/>
        <v/>
      </c>
      <c r="AZ1323" s="285" t="str">
        <f t="shared" si="158"/>
        <v/>
      </c>
      <c r="BA1323" s="285" t="str">
        <f t="shared" si="159"/>
        <v/>
      </c>
      <c r="BD1323" s="264" t="str">
        <f>IF(W1323="","",IF(F1323="休日",AW1323,IF(F1323="法休",AW1323,VLOOKUP(F1323,カレンダマスタ!$Q$56:$R$69,2,FALSE))))</f>
        <v/>
      </c>
      <c r="BG1323" s="264" t="str">
        <f t="shared" si="155"/>
        <v/>
      </c>
      <c r="BH1323" s="264" t="str">
        <f>IF(AX1323="","",IF(P1323&lt;&gt;"","",IF(BG1323="CS","OK",IF(VLOOKUP(E1323,カレンダマスタ!$A$5:$D$381,4,FALSE)&gt;0,"",IF(OR(AX1323*24&gt;10.84,AZ1323*24&lt;14.5)=TRUE,"×","OK")))))</f>
        <v/>
      </c>
    </row>
    <row r="1324" spans="2:60">
      <c r="B1324" s="111"/>
      <c r="C1324" s="385" t="str">
        <f>IF(STEP!C1324&lt;&gt;"",STEP!C1324,"")</f>
        <v/>
      </c>
      <c r="D1324" s="386" t="str">
        <f>IF(STEP!D1324&lt;&gt;"",STEP!D1324,"")</f>
        <v/>
      </c>
      <c r="E1324" s="387" t="str">
        <f>IF(STEP!E1324&lt;&gt;"",STEP!E1324,"")</f>
        <v/>
      </c>
      <c r="F1324" s="253"/>
      <c r="G1324" s="252"/>
      <c r="H1324" s="254"/>
      <c r="I1324" s="254"/>
      <c r="J1324" s="254"/>
      <c r="K1324" s="254"/>
      <c r="L1324" s="254"/>
      <c r="M1324" s="254"/>
      <c r="N1324" s="254"/>
      <c r="O1324" s="254"/>
      <c r="P1324" s="254"/>
      <c r="Q1324" s="254"/>
      <c r="R1324" s="254"/>
      <c r="S1324" s="254"/>
      <c r="T1324" s="254"/>
      <c r="U1324" s="254"/>
      <c r="V1324" s="254"/>
      <c r="W1324" s="254"/>
      <c r="X1324" s="254"/>
      <c r="Y1324" s="254"/>
      <c r="Z1324" s="254"/>
      <c r="AA1324" s="254"/>
      <c r="AB1324" s="254"/>
      <c r="AC1324" s="254"/>
      <c r="AD1324" s="254"/>
      <c r="AE1324" s="255"/>
      <c r="AF1324" s="255"/>
      <c r="AG1324" s="255"/>
      <c r="AH1324" s="255"/>
      <c r="AI1324" s="255"/>
      <c r="AJ1324" s="255"/>
      <c r="AK1324" s="255"/>
      <c r="AL1324" s="255"/>
      <c r="AM1324" s="255"/>
      <c r="AN1324" s="255"/>
      <c r="AO1324" s="254"/>
      <c r="AP1324" s="254"/>
      <c r="AQ1324" s="254"/>
      <c r="AR1324" s="254"/>
      <c r="AS1324" s="254"/>
      <c r="AT1324" s="254"/>
      <c r="AU1324" s="254"/>
      <c r="AW1324" s="291" t="str">
        <f t="shared" si="156"/>
        <v/>
      </c>
      <c r="AX1324" s="283" t="str">
        <f t="shared" si="151"/>
        <v/>
      </c>
      <c r="AY1324" s="283" t="str">
        <f t="shared" si="157"/>
        <v/>
      </c>
      <c r="AZ1324" s="283" t="str">
        <f t="shared" si="158"/>
        <v/>
      </c>
      <c r="BA1324" s="283" t="str">
        <f t="shared" si="159"/>
        <v/>
      </c>
      <c r="BD1324" s="254" t="str">
        <f>IF(W1324="","",IF(F1324="休日",AW1324,IF(F1324="法休",AW1324,VLOOKUP(F1324,カレンダマスタ!$Q$56:$R$69,2,FALSE))))</f>
        <v/>
      </c>
      <c r="BG1324" s="254" t="str">
        <f t="shared" si="155"/>
        <v/>
      </c>
      <c r="BH1324" s="254" t="str">
        <f>IF(AX1324="","",IF(P1324&lt;&gt;"","",IF(BG1324="CS","OK",IF(VLOOKUP(E1324,カレンダマスタ!$A$5:$D$381,4,FALSE)&gt;0,"",IF(OR(AX1324*24&gt;10.84,AZ1324*24&lt;14.5)=TRUE,"×","OK")))))</f>
        <v/>
      </c>
    </row>
    <row r="1325" spans="2:60">
      <c r="B1325" s="111"/>
      <c r="C1325" s="385" t="str">
        <f>IF(STEP!C1325&lt;&gt;"",STEP!C1325,"")</f>
        <v/>
      </c>
      <c r="D1325" s="386" t="str">
        <f>IF(STEP!D1325&lt;&gt;"",STEP!D1325,"")</f>
        <v/>
      </c>
      <c r="E1325" s="387" t="str">
        <f>IF(STEP!E1325&lt;&gt;"",STEP!E1325,"")</f>
        <v/>
      </c>
      <c r="F1325" s="253"/>
      <c r="G1325" s="252"/>
      <c r="H1325" s="254"/>
      <c r="I1325" s="254"/>
      <c r="J1325" s="254"/>
      <c r="K1325" s="254"/>
      <c r="L1325" s="254"/>
      <c r="M1325" s="254"/>
      <c r="N1325" s="254"/>
      <c r="O1325" s="254"/>
      <c r="P1325" s="254"/>
      <c r="Q1325" s="254"/>
      <c r="R1325" s="254"/>
      <c r="S1325" s="254"/>
      <c r="T1325" s="254"/>
      <c r="U1325" s="254"/>
      <c r="V1325" s="254"/>
      <c r="W1325" s="254"/>
      <c r="X1325" s="254"/>
      <c r="Y1325" s="254"/>
      <c r="Z1325" s="254"/>
      <c r="AA1325" s="254"/>
      <c r="AB1325" s="254"/>
      <c r="AC1325" s="254"/>
      <c r="AD1325" s="254"/>
      <c r="AE1325" s="255"/>
      <c r="AF1325" s="255"/>
      <c r="AG1325" s="255"/>
      <c r="AH1325" s="255"/>
      <c r="AI1325" s="255"/>
      <c r="AJ1325" s="255"/>
      <c r="AK1325" s="255"/>
      <c r="AL1325" s="255"/>
      <c r="AM1325" s="255"/>
      <c r="AN1325" s="255"/>
      <c r="AO1325" s="254"/>
      <c r="AP1325" s="254"/>
      <c r="AQ1325" s="254"/>
      <c r="AR1325" s="254"/>
      <c r="AS1325" s="254"/>
      <c r="AT1325" s="254"/>
      <c r="AU1325" s="254"/>
      <c r="AW1325" s="291" t="str">
        <f t="shared" si="156"/>
        <v/>
      </c>
      <c r="AX1325" s="283" t="str">
        <f t="shared" si="151"/>
        <v/>
      </c>
      <c r="AY1325" s="283" t="str">
        <f t="shared" si="157"/>
        <v/>
      </c>
      <c r="AZ1325" s="283" t="str">
        <f t="shared" si="158"/>
        <v/>
      </c>
      <c r="BA1325" s="283" t="str">
        <f t="shared" si="159"/>
        <v/>
      </c>
      <c r="BD1325" s="254" t="str">
        <f>IF(W1325="","",IF(F1325="休日",AW1325,IF(F1325="法休",AW1325,VLOOKUP(F1325,カレンダマスタ!$Q$56:$R$69,2,FALSE))))</f>
        <v/>
      </c>
      <c r="BG1325" s="254" t="str">
        <f t="shared" si="155"/>
        <v/>
      </c>
      <c r="BH1325" s="254" t="str">
        <f>IF(AX1325="","",IF(P1325&lt;&gt;"","",IF(BG1325="CS","OK",IF(VLOOKUP(E1325,カレンダマスタ!$A$5:$D$381,4,FALSE)&gt;0,"",IF(OR(AX1325*24&gt;10.84,AZ1325*24&lt;14.5)=TRUE,"×","OK")))))</f>
        <v/>
      </c>
    </row>
    <row r="1326" spans="2:60">
      <c r="B1326" s="111"/>
      <c r="C1326" s="385" t="str">
        <f>IF(STEP!C1326&lt;&gt;"",STEP!C1326,"")</f>
        <v/>
      </c>
      <c r="D1326" s="386" t="str">
        <f>IF(STEP!D1326&lt;&gt;"",STEP!D1326,"")</f>
        <v/>
      </c>
      <c r="E1326" s="387" t="str">
        <f>IF(STEP!E1326&lt;&gt;"",STEP!E1326,"")</f>
        <v/>
      </c>
      <c r="F1326" s="256"/>
      <c r="G1326" s="257"/>
      <c r="H1326" s="254"/>
      <c r="I1326" s="254"/>
      <c r="J1326" s="254"/>
      <c r="K1326" s="254"/>
      <c r="L1326" s="254"/>
      <c r="M1326" s="254"/>
      <c r="N1326" s="254"/>
      <c r="O1326" s="254"/>
      <c r="P1326" s="254"/>
      <c r="Q1326" s="254"/>
      <c r="R1326" s="254"/>
      <c r="S1326" s="254"/>
      <c r="T1326" s="254"/>
      <c r="U1326" s="254"/>
      <c r="V1326" s="254"/>
      <c r="W1326" s="254"/>
      <c r="X1326" s="254"/>
      <c r="Y1326" s="254"/>
      <c r="Z1326" s="254"/>
      <c r="AA1326" s="254"/>
      <c r="AB1326" s="254"/>
      <c r="AC1326" s="254"/>
      <c r="AD1326" s="254"/>
      <c r="AE1326" s="255"/>
      <c r="AF1326" s="255"/>
      <c r="AG1326" s="255"/>
      <c r="AH1326" s="255"/>
      <c r="AI1326" s="255"/>
      <c r="AJ1326" s="255"/>
      <c r="AK1326" s="255"/>
      <c r="AL1326" s="255"/>
      <c r="AM1326" s="255"/>
      <c r="AN1326" s="255"/>
      <c r="AO1326" s="254"/>
      <c r="AP1326" s="254"/>
      <c r="AQ1326" s="254"/>
      <c r="AR1326" s="254"/>
      <c r="AS1326" s="254"/>
      <c r="AT1326" s="254"/>
      <c r="AU1326" s="254"/>
      <c r="AW1326" s="291" t="str">
        <f t="shared" si="156"/>
        <v/>
      </c>
      <c r="AX1326" s="283" t="str">
        <f t="shared" si="151"/>
        <v/>
      </c>
      <c r="AY1326" s="283" t="str">
        <f t="shared" si="157"/>
        <v/>
      </c>
      <c r="AZ1326" s="283" t="str">
        <f t="shared" si="158"/>
        <v/>
      </c>
      <c r="BA1326" s="283" t="str">
        <f t="shared" si="159"/>
        <v/>
      </c>
      <c r="BD1326" s="254" t="str">
        <f>IF(W1326="","",IF(F1326="休日",AW1326,IF(F1326="法休",AW1326,VLOOKUP(F1326,カレンダマスタ!$Q$56:$R$69,2,FALSE))))</f>
        <v/>
      </c>
      <c r="BG1326" s="254" t="str">
        <f t="shared" si="155"/>
        <v/>
      </c>
      <c r="BH1326" s="254" t="str">
        <f>IF(AX1326="","",IF(P1326&lt;&gt;"","",IF(BG1326="CS","OK",IF(VLOOKUP(E1326,カレンダマスタ!$A$5:$D$381,4,FALSE)&gt;0,"",IF(OR(AX1326*24&gt;10.84,AZ1326*24&lt;14.5)=TRUE,"×","OK")))))</f>
        <v/>
      </c>
    </row>
    <row r="1327" spans="2:60">
      <c r="B1327" s="111"/>
      <c r="C1327" s="385" t="str">
        <f>IF(STEP!C1327&lt;&gt;"",STEP!C1327,"")</f>
        <v/>
      </c>
      <c r="D1327" s="386" t="str">
        <f>IF(STEP!D1327&lt;&gt;"",STEP!D1327,"")</f>
        <v/>
      </c>
      <c r="E1327" s="387" t="str">
        <f>IF(STEP!E1327&lt;&gt;"",STEP!E1327,"")</f>
        <v/>
      </c>
      <c r="F1327" s="256"/>
      <c r="G1327" s="257"/>
      <c r="H1327" s="254"/>
      <c r="I1327" s="254"/>
      <c r="J1327" s="254"/>
      <c r="K1327" s="254"/>
      <c r="L1327" s="254"/>
      <c r="M1327" s="254"/>
      <c r="N1327" s="254"/>
      <c r="O1327" s="254"/>
      <c r="P1327" s="254"/>
      <c r="Q1327" s="254"/>
      <c r="R1327" s="254"/>
      <c r="S1327" s="254"/>
      <c r="T1327" s="254"/>
      <c r="U1327" s="254"/>
      <c r="V1327" s="254"/>
      <c r="W1327" s="254"/>
      <c r="X1327" s="254"/>
      <c r="Y1327" s="254"/>
      <c r="Z1327" s="254"/>
      <c r="AA1327" s="254"/>
      <c r="AB1327" s="254"/>
      <c r="AC1327" s="254"/>
      <c r="AD1327" s="254"/>
      <c r="AE1327" s="255"/>
      <c r="AF1327" s="255"/>
      <c r="AG1327" s="255"/>
      <c r="AH1327" s="255"/>
      <c r="AI1327" s="255"/>
      <c r="AJ1327" s="255"/>
      <c r="AK1327" s="255"/>
      <c r="AL1327" s="255"/>
      <c r="AM1327" s="255"/>
      <c r="AN1327" s="255"/>
      <c r="AO1327" s="254"/>
      <c r="AP1327" s="254"/>
      <c r="AQ1327" s="254"/>
      <c r="AR1327" s="254"/>
      <c r="AS1327" s="254"/>
      <c r="AT1327" s="254"/>
      <c r="AU1327" s="254"/>
      <c r="AW1327" s="291" t="str">
        <f t="shared" si="156"/>
        <v/>
      </c>
      <c r="AX1327" s="283" t="str">
        <f t="shared" si="151"/>
        <v/>
      </c>
      <c r="AY1327" s="283" t="str">
        <f t="shared" si="157"/>
        <v/>
      </c>
      <c r="AZ1327" s="283" t="str">
        <f t="shared" si="158"/>
        <v/>
      </c>
      <c r="BA1327" s="283" t="str">
        <f t="shared" si="159"/>
        <v/>
      </c>
      <c r="BD1327" s="254" t="str">
        <f>IF(W1327="","",IF(F1327="休日",AW1327,IF(F1327="法休",AW1327,VLOOKUP(F1327,カレンダマスタ!$Q$56:$R$69,2,FALSE))))</f>
        <v/>
      </c>
      <c r="BG1327" s="254" t="str">
        <f t="shared" si="155"/>
        <v/>
      </c>
      <c r="BH1327" s="254" t="str">
        <f>IF(AX1327="","",IF(P1327&lt;&gt;"","",IF(BG1327="CS","OK",IF(VLOOKUP(E1327,カレンダマスタ!$A$5:$D$381,4,FALSE)&gt;0,"",IF(OR(AX1327*24&gt;10.84,AZ1327*24&lt;14.5)=TRUE,"×","OK")))))</f>
        <v/>
      </c>
    </row>
    <row r="1328" spans="2:60">
      <c r="B1328" s="111"/>
      <c r="C1328" s="385" t="str">
        <f>IF(STEP!C1328&lt;&gt;"",STEP!C1328,"")</f>
        <v/>
      </c>
      <c r="D1328" s="386" t="str">
        <f>IF(STEP!D1328&lt;&gt;"",STEP!D1328,"")</f>
        <v/>
      </c>
      <c r="E1328" s="387" t="str">
        <f>IF(STEP!E1328&lt;&gt;"",STEP!E1328,"")</f>
        <v/>
      </c>
      <c r="F1328" s="256"/>
      <c r="G1328" s="257"/>
      <c r="H1328" s="254"/>
      <c r="I1328" s="254"/>
      <c r="J1328" s="254"/>
      <c r="K1328" s="254"/>
      <c r="L1328" s="254"/>
      <c r="M1328" s="254"/>
      <c r="N1328" s="254"/>
      <c r="O1328" s="254"/>
      <c r="P1328" s="254"/>
      <c r="Q1328" s="254"/>
      <c r="R1328" s="254"/>
      <c r="S1328" s="254"/>
      <c r="T1328" s="254"/>
      <c r="U1328" s="254"/>
      <c r="V1328" s="254"/>
      <c r="W1328" s="254"/>
      <c r="X1328" s="254"/>
      <c r="Y1328" s="254"/>
      <c r="Z1328" s="254"/>
      <c r="AA1328" s="254"/>
      <c r="AB1328" s="254"/>
      <c r="AC1328" s="254"/>
      <c r="AD1328" s="254"/>
      <c r="AE1328" s="255"/>
      <c r="AF1328" s="255"/>
      <c r="AG1328" s="255"/>
      <c r="AH1328" s="255"/>
      <c r="AI1328" s="255"/>
      <c r="AJ1328" s="255"/>
      <c r="AK1328" s="255"/>
      <c r="AL1328" s="255"/>
      <c r="AM1328" s="255"/>
      <c r="AN1328" s="255"/>
      <c r="AO1328" s="254"/>
      <c r="AP1328" s="254"/>
      <c r="AQ1328" s="254"/>
      <c r="AR1328" s="254"/>
      <c r="AS1328" s="254"/>
      <c r="AT1328" s="254"/>
      <c r="AU1328" s="254"/>
      <c r="AW1328" s="291" t="str">
        <f t="shared" si="156"/>
        <v/>
      </c>
      <c r="AX1328" s="283" t="str">
        <f t="shared" si="151"/>
        <v/>
      </c>
      <c r="AY1328" s="283" t="str">
        <f t="shared" si="157"/>
        <v/>
      </c>
      <c r="AZ1328" s="283" t="str">
        <f t="shared" si="158"/>
        <v/>
      </c>
      <c r="BA1328" s="283" t="str">
        <f t="shared" si="159"/>
        <v/>
      </c>
      <c r="BD1328" s="254" t="str">
        <f>IF(W1328="","",IF(F1328="休日",AW1328,IF(F1328="法休",AW1328,VLOOKUP(F1328,カレンダマスタ!$Q$56:$R$69,2,FALSE))))</f>
        <v/>
      </c>
      <c r="BG1328" s="254" t="str">
        <f t="shared" si="155"/>
        <v/>
      </c>
      <c r="BH1328" s="254" t="str">
        <f>IF(AX1328="","",IF(P1328&lt;&gt;"","",IF(BG1328="CS","OK",IF(VLOOKUP(E1328,カレンダマスタ!$A$5:$D$381,4,FALSE)&gt;0,"",IF(OR(AX1328*24&gt;10.84,AZ1328*24&lt;14.5)=TRUE,"×","OK")))))</f>
        <v/>
      </c>
    </row>
    <row r="1329" spans="2:60">
      <c r="B1329" s="111"/>
      <c r="C1329" s="388" t="str">
        <f>IF(STEP!C1329&lt;&gt;"",STEP!C1329,"")</f>
        <v/>
      </c>
      <c r="D1329" s="389" t="str">
        <f>IF(STEP!D1329&lt;&gt;"",STEP!D1329,"")</f>
        <v/>
      </c>
      <c r="E1329" s="390" t="str">
        <f>IF(STEP!E1329&lt;&gt;"",STEP!E1329,"")</f>
        <v/>
      </c>
      <c r="F1329" s="259"/>
      <c r="G1329" s="266"/>
      <c r="H1329" s="260"/>
      <c r="I1329" s="260"/>
      <c r="J1329" s="260"/>
      <c r="K1329" s="260"/>
      <c r="L1329" s="260"/>
      <c r="M1329" s="260"/>
      <c r="N1329" s="260"/>
      <c r="O1329" s="260"/>
      <c r="P1329" s="260"/>
      <c r="Q1329" s="260"/>
      <c r="R1329" s="260"/>
      <c r="S1329" s="260"/>
      <c r="T1329" s="260"/>
      <c r="U1329" s="260"/>
      <c r="V1329" s="260"/>
      <c r="W1329" s="260"/>
      <c r="X1329" s="260"/>
      <c r="Y1329" s="260"/>
      <c r="Z1329" s="260"/>
      <c r="AA1329" s="260"/>
      <c r="AB1329" s="260"/>
      <c r="AC1329" s="260"/>
      <c r="AD1329" s="260"/>
      <c r="AE1329" s="261"/>
      <c r="AF1329" s="261"/>
      <c r="AG1329" s="261"/>
      <c r="AH1329" s="261"/>
      <c r="AI1329" s="261"/>
      <c r="AJ1329" s="261"/>
      <c r="AK1329" s="261"/>
      <c r="AL1329" s="261"/>
      <c r="AM1329" s="261"/>
      <c r="AN1329" s="261"/>
      <c r="AO1329" s="260"/>
      <c r="AP1329" s="260"/>
      <c r="AQ1329" s="260"/>
      <c r="AR1329" s="260"/>
      <c r="AS1329" s="260"/>
      <c r="AT1329" s="260"/>
      <c r="AU1329" s="260"/>
      <c r="AW1329" s="292" t="str">
        <f t="shared" si="156"/>
        <v/>
      </c>
      <c r="AX1329" s="284" t="str">
        <f t="shared" si="151"/>
        <v/>
      </c>
      <c r="AY1329" s="284" t="str">
        <f t="shared" si="157"/>
        <v/>
      </c>
      <c r="AZ1329" s="284" t="str">
        <f t="shared" si="158"/>
        <v/>
      </c>
      <c r="BA1329" s="284" t="str">
        <f t="shared" si="159"/>
        <v/>
      </c>
      <c r="BD1329" s="260" t="str">
        <f>IF(W1329="","",IF(F1329="休日",AW1329,IF(F1329="法休",AW1329,VLOOKUP(F1329,カレンダマスタ!$Q$56:$R$69,2,FALSE))))</f>
        <v/>
      </c>
      <c r="BG1329" s="260" t="str">
        <f t="shared" si="155"/>
        <v/>
      </c>
      <c r="BH1329" s="260" t="str">
        <f>IF(AX1329="","",IF(P1329&lt;&gt;"","",IF(BG1329="CS","OK",IF(VLOOKUP(E1329,カレンダマスタ!$A$5:$D$381,4,FALSE)&gt;0,"",IF(OR(AX1329*24&gt;10.84,AZ1329*24&lt;14.5)=TRUE,"×","OK")))))</f>
        <v/>
      </c>
    </row>
    <row r="1330" spans="2:60">
      <c r="B1330" s="111"/>
      <c r="C1330" s="391" t="str">
        <f>IF(STEP!C1330&lt;&gt;"",STEP!C1330,"")</f>
        <v/>
      </c>
      <c r="D1330" s="392" t="str">
        <f>IF(STEP!D1330&lt;&gt;"",STEP!D1330,"")</f>
        <v/>
      </c>
      <c r="E1330" s="393" t="str">
        <f>IF(STEP!E1330&lt;&gt;"",STEP!E1330,"")</f>
        <v/>
      </c>
      <c r="F1330" s="263"/>
      <c r="G1330" s="267"/>
      <c r="H1330" s="264"/>
      <c r="I1330" s="264"/>
      <c r="J1330" s="264"/>
      <c r="K1330" s="264"/>
      <c r="L1330" s="264"/>
      <c r="M1330" s="264"/>
      <c r="N1330" s="264"/>
      <c r="O1330" s="264"/>
      <c r="P1330" s="264"/>
      <c r="Q1330" s="264"/>
      <c r="R1330" s="264"/>
      <c r="S1330" s="264"/>
      <c r="T1330" s="264"/>
      <c r="U1330" s="264"/>
      <c r="V1330" s="264"/>
      <c r="W1330" s="264"/>
      <c r="X1330" s="264"/>
      <c r="Y1330" s="264"/>
      <c r="Z1330" s="264"/>
      <c r="AA1330" s="264"/>
      <c r="AB1330" s="264"/>
      <c r="AC1330" s="264"/>
      <c r="AD1330" s="264"/>
      <c r="AE1330" s="265"/>
      <c r="AF1330" s="265"/>
      <c r="AG1330" s="265"/>
      <c r="AH1330" s="265"/>
      <c r="AI1330" s="265"/>
      <c r="AJ1330" s="265"/>
      <c r="AK1330" s="265"/>
      <c r="AL1330" s="265"/>
      <c r="AM1330" s="265"/>
      <c r="AN1330" s="265"/>
      <c r="AO1330" s="264"/>
      <c r="AP1330" s="264"/>
      <c r="AQ1330" s="264"/>
      <c r="AR1330" s="264"/>
      <c r="AS1330" s="264"/>
      <c r="AT1330" s="264"/>
      <c r="AU1330" s="264"/>
      <c r="AW1330" s="293" t="str">
        <f t="shared" si="156"/>
        <v/>
      </c>
      <c r="AX1330" s="285" t="str">
        <f t="shared" si="151"/>
        <v/>
      </c>
      <c r="AY1330" s="285" t="str">
        <f t="shared" si="157"/>
        <v/>
      </c>
      <c r="AZ1330" s="285" t="str">
        <f t="shared" si="158"/>
        <v/>
      </c>
      <c r="BA1330" s="285" t="str">
        <f t="shared" si="159"/>
        <v/>
      </c>
      <c r="BD1330" s="264" t="str">
        <f>IF(W1330="","",IF(F1330="休日",AW1330,IF(F1330="法休",AW1330,VLOOKUP(F1330,カレンダマスタ!$Q$56:$R$69,2,FALSE))))</f>
        <v/>
      </c>
      <c r="BG1330" s="264" t="str">
        <f t="shared" si="155"/>
        <v/>
      </c>
      <c r="BH1330" s="264" t="str">
        <f>IF(AX1330="","",IF(P1330&lt;&gt;"","",IF(BG1330="CS","OK",IF(VLOOKUP(E1330,カレンダマスタ!$A$5:$D$381,4,FALSE)&gt;0,"",IF(OR(AX1330*24&gt;10.84,AZ1330*24&lt;14.5)=TRUE,"×","OK")))))</f>
        <v/>
      </c>
    </row>
    <row r="1331" spans="2:60">
      <c r="B1331" s="111"/>
      <c r="C1331" s="385" t="str">
        <f>IF(STEP!C1331&lt;&gt;"",STEP!C1331,"")</f>
        <v/>
      </c>
      <c r="D1331" s="386" t="str">
        <f>IF(STEP!D1331&lt;&gt;"",STEP!D1331,"")</f>
        <v/>
      </c>
      <c r="E1331" s="387" t="str">
        <f>IF(STEP!E1331&lt;&gt;"",STEP!E1331,"")</f>
        <v/>
      </c>
      <c r="F1331" s="253"/>
      <c r="G1331" s="252"/>
      <c r="H1331" s="254"/>
      <c r="I1331" s="254"/>
      <c r="J1331" s="254"/>
      <c r="K1331" s="254"/>
      <c r="L1331" s="254"/>
      <c r="M1331" s="254"/>
      <c r="N1331" s="254"/>
      <c r="O1331" s="254"/>
      <c r="P1331" s="254"/>
      <c r="Q1331" s="254"/>
      <c r="R1331" s="254"/>
      <c r="S1331" s="254"/>
      <c r="T1331" s="254"/>
      <c r="U1331" s="254"/>
      <c r="V1331" s="254"/>
      <c r="W1331" s="254"/>
      <c r="X1331" s="254"/>
      <c r="Y1331" s="254"/>
      <c r="Z1331" s="254"/>
      <c r="AA1331" s="254"/>
      <c r="AB1331" s="254"/>
      <c r="AC1331" s="254"/>
      <c r="AD1331" s="254"/>
      <c r="AE1331" s="255"/>
      <c r="AF1331" s="255"/>
      <c r="AG1331" s="255"/>
      <c r="AH1331" s="255"/>
      <c r="AI1331" s="255"/>
      <c r="AJ1331" s="255"/>
      <c r="AK1331" s="255"/>
      <c r="AL1331" s="255"/>
      <c r="AM1331" s="255"/>
      <c r="AN1331" s="255"/>
      <c r="AO1331" s="254"/>
      <c r="AP1331" s="254"/>
      <c r="AQ1331" s="254"/>
      <c r="AR1331" s="254"/>
      <c r="AS1331" s="254"/>
      <c r="AT1331" s="254"/>
      <c r="AU1331" s="254"/>
      <c r="AW1331" s="291" t="str">
        <f t="shared" si="156"/>
        <v/>
      </c>
      <c r="AX1331" s="283" t="str">
        <f t="shared" si="151"/>
        <v/>
      </c>
      <c r="AY1331" s="283" t="str">
        <f t="shared" si="157"/>
        <v/>
      </c>
      <c r="AZ1331" s="283" t="str">
        <f t="shared" si="158"/>
        <v/>
      </c>
      <c r="BA1331" s="283" t="str">
        <f t="shared" si="159"/>
        <v/>
      </c>
      <c r="BD1331" s="254" t="str">
        <f>IF(W1331="","",IF(F1331="休日",AW1331,IF(F1331="法休",AW1331,VLOOKUP(F1331,カレンダマスタ!$Q$56:$R$69,2,FALSE))))</f>
        <v/>
      </c>
      <c r="BG1331" s="503" t="str">
        <f t="shared" si="155"/>
        <v/>
      </c>
      <c r="BH1331" s="503" t="str">
        <f>IF(AX1331="","",IF(P1331&lt;&gt;"","",IF(BG1331="CS","OK",IF(VLOOKUP(E1331,カレンダマスタ!$A$5:$D$381,4,FALSE)&gt;0,"",IF(OR(AX1331*24&gt;10.84,AZ1331*24&lt;14.5)=TRUE,"×","OK")))))</f>
        <v/>
      </c>
    </row>
    <row r="1332" spans="2:60">
      <c r="B1332" s="111"/>
      <c r="C1332" s="385" t="str">
        <f>IF(STEP!C1332&lt;&gt;"",STEP!C1332,"")</f>
        <v/>
      </c>
      <c r="D1332" s="386" t="str">
        <f>IF(STEP!D1332&lt;&gt;"",STEP!D1332,"")</f>
        <v/>
      </c>
      <c r="E1332" s="387" t="str">
        <f>IF(STEP!E1332&lt;&gt;"",STEP!E1332,"")</f>
        <v/>
      </c>
      <c r="F1332" s="253"/>
      <c r="G1332" s="252"/>
      <c r="H1332" s="254"/>
      <c r="I1332" s="254"/>
      <c r="J1332" s="254"/>
      <c r="K1332" s="254"/>
      <c r="L1332" s="254"/>
      <c r="M1332" s="254"/>
      <c r="N1332" s="254"/>
      <c r="O1332" s="254"/>
      <c r="P1332" s="254"/>
      <c r="Q1332" s="254"/>
      <c r="R1332" s="254"/>
      <c r="S1332" s="254"/>
      <c r="T1332" s="254"/>
      <c r="U1332" s="254"/>
      <c r="V1332" s="254"/>
      <c r="W1332" s="254"/>
      <c r="X1332" s="254"/>
      <c r="Y1332" s="254"/>
      <c r="Z1332" s="254"/>
      <c r="AA1332" s="254"/>
      <c r="AB1332" s="254"/>
      <c r="AC1332" s="254"/>
      <c r="AD1332" s="254"/>
      <c r="AE1332" s="255"/>
      <c r="AF1332" s="255"/>
      <c r="AG1332" s="255"/>
      <c r="AH1332" s="255"/>
      <c r="AI1332" s="255"/>
      <c r="AJ1332" s="255"/>
      <c r="AK1332" s="255"/>
      <c r="AL1332" s="255"/>
      <c r="AM1332" s="255"/>
      <c r="AN1332" s="255"/>
      <c r="AO1332" s="254"/>
      <c r="AP1332" s="254"/>
      <c r="AQ1332" s="254"/>
      <c r="AR1332" s="254"/>
      <c r="AS1332" s="254"/>
      <c r="AT1332" s="254"/>
      <c r="AU1332" s="254"/>
      <c r="AW1332" s="291" t="str">
        <f t="shared" si="156"/>
        <v/>
      </c>
      <c r="AX1332" s="283" t="str">
        <f t="shared" si="151"/>
        <v/>
      </c>
      <c r="AY1332" s="283" t="str">
        <f t="shared" si="157"/>
        <v/>
      </c>
      <c r="AZ1332" s="283" t="str">
        <f t="shared" si="158"/>
        <v/>
      </c>
      <c r="BA1332" s="283" t="str">
        <f t="shared" si="159"/>
        <v/>
      </c>
      <c r="BD1332" s="254" t="str">
        <f>IF(W1332="","",IF(F1332="休日",AW1332,IF(F1332="法休",AW1332,VLOOKUP(F1332,カレンダマスタ!$Q$56:$R$69,2,FALSE))))</f>
        <v/>
      </c>
      <c r="BG1332" s="254" t="str">
        <f t="shared" si="155"/>
        <v/>
      </c>
      <c r="BH1332" s="254" t="str">
        <f>IF(AX1332="","",IF(P1332&lt;&gt;"","",IF(BG1332="CS","OK",IF(VLOOKUP(E1332,カレンダマスタ!$A$5:$D$381,4,FALSE)&gt;0,"",IF(OR(AX1332*24&gt;10.84,AZ1332*24&lt;14.5)=TRUE,"×","OK")))))</f>
        <v/>
      </c>
    </row>
    <row r="1333" spans="2:60">
      <c r="B1333" s="111"/>
      <c r="C1333" s="385" t="str">
        <f>IF(STEP!C1333&lt;&gt;"",STEP!C1333,"")</f>
        <v/>
      </c>
      <c r="D1333" s="386" t="str">
        <f>IF(STEP!D1333&lt;&gt;"",STEP!D1333,"")</f>
        <v/>
      </c>
      <c r="E1333" s="387" t="str">
        <f>IF(STEP!E1333&lt;&gt;"",STEP!E1333,"")</f>
        <v/>
      </c>
      <c r="F1333" s="256"/>
      <c r="G1333" s="257"/>
      <c r="H1333" s="254"/>
      <c r="I1333" s="254"/>
      <c r="J1333" s="254"/>
      <c r="K1333" s="254"/>
      <c r="L1333" s="254"/>
      <c r="M1333" s="254"/>
      <c r="N1333" s="254"/>
      <c r="O1333" s="254"/>
      <c r="P1333" s="254"/>
      <c r="Q1333" s="254"/>
      <c r="R1333" s="254"/>
      <c r="S1333" s="254"/>
      <c r="T1333" s="254"/>
      <c r="U1333" s="254"/>
      <c r="V1333" s="254"/>
      <c r="W1333" s="254"/>
      <c r="X1333" s="254"/>
      <c r="Y1333" s="254"/>
      <c r="Z1333" s="254"/>
      <c r="AA1333" s="254"/>
      <c r="AB1333" s="254"/>
      <c r="AC1333" s="254"/>
      <c r="AD1333" s="254"/>
      <c r="AE1333" s="255"/>
      <c r="AF1333" s="255"/>
      <c r="AG1333" s="255"/>
      <c r="AH1333" s="255"/>
      <c r="AI1333" s="255"/>
      <c r="AJ1333" s="255"/>
      <c r="AK1333" s="255"/>
      <c r="AL1333" s="255"/>
      <c r="AM1333" s="255"/>
      <c r="AN1333" s="255"/>
      <c r="AO1333" s="254"/>
      <c r="AP1333" s="254"/>
      <c r="AQ1333" s="254"/>
      <c r="AR1333" s="254"/>
      <c r="AS1333" s="254"/>
      <c r="AT1333" s="254"/>
      <c r="AU1333" s="254"/>
      <c r="AW1333" s="291" t="str">
        <f t="shared" si="156"/>
        <v/>
      </c>
      <c r="AX1333" s="283" t="str">
        <f t="shared" si="151"/>
        <v/>
      </c>
      <c r="AY1333" s="283" t="str">
        <f t="shared" si="157"/>
        <v/>
      </c>
      <c r="AZ1333" s="283" t="str">
        <f t="shared" si="158"/>
        <v/>
      </c>
      <c r="BA1333" s="283" t="str">
        <f t="shared" si="159"/>
        <v/>
      </c>
      <c r="BD1333" s="254" t="str">
        <f>IF(W1333="","",IF(F1333="休日",AW1333,IF(F1333="法休",AW1333,VLOOKUP(F1333,カレンダマスタ!$Q$56:$R$69,2,FALSE))))</f>
        <v/>
      </c>
      <c r="BG1333" s="254" t="str">
        <f t="shared" si="155"/>
        <v/>
      </c>
      <c r="BH1333" s="254" t="str">
        <f>IF(AX1333="","",IF(P1333&lt;&gt;"","",IF(BG1333="CS","OK",IF(VLOOKUP(E1333,カレンダマスタ!$A$5:$D$381,4,FALSE)&gt;0,"",IF(OR(AX1333*24&gt;10.84,AZ1333*24&lt;14.5)=TRUE,"×","OK")))))</f>
        <v/>
      </c>
    </row>
    <row r="1334" spans="2:60">
      <c r="B1334" s="111"/>
      <c r="C1334" s="385" t="str">
        <f>IF(STEP!C1334&lt;&gt;"",STEP!C1334,"")</f>
        <v/>
      </c>
      <c r="D1334" s="386" t="str">
        <f>IF(STEP!D1334&lt;&gt;"",STEP!D1334,"")</f>
        <v/>
      </c>
      <c r="E1334" s="387" t="str">
        <f>IF(STEP!E1334&lt;&gt;"",STEP!E1334,"")</f>
        <v/>
      </c>
      <c r="F1334" s="256"/>
      <c r="G1334" s="257"/>
      <c r="H1334" s="254"/>
      <c r="I1334" s="254"/>
      <c r="J1334" s="254"/>
      <c r="K1334" s="254"/>
      <c r="L1334" s="254"/>
      <c r="M1334" s="254"/>
      <c r="N1334" s="254"/>
      <c r="O1334" s="254"/>
      <c r="P1334" s="254"/>
      <c r="Q1334" s="254"/>
      <c r="R1334" s="254"/>
      <c r="S1334" s="254"/>
      <c r="T1334" s="254"/>
      <c r="U1334" s="254"/>
      <c r="V1334" s="254"/>
      <c r="W1334" s="254"/>
      <c r="X1334" s="254"/>
      <c r="Y1334" s="254"/>
      <c r="Z1334" s="254"/>
      <c r="AA1334" s="254"/>
      <c r="AB1334" s="254"/>
      <c r="AC1334" s="254"/>
      <c r="AD1334" s="254"/>
      <c r="AE1334" s="255"/>
      <c r="AF1334" s="255"/>
      <c r="AG1334" s="255"/>
      <c r="AH1334" s="255"/>
      <c r="AI1334" s="255"/>
      <c r="AJ1334" s="255"/>
      <c r="AK1334" s="255"/>
      <c r="AL1334" s="255"/>
      <c r="AM1334" s="255"/>
      <c r="AN1334" s="255"/>
      <c r="AO1334" s="254"/>
      <c r="AP1334" s="254"/>
      <c r="AQ1334" s="254"/>
      <c r="AR1334" s="254"/>
      <c r="AS1334" s="254"/>
      <c r="AT1334" s="254"/>
      <c r="AU1334" s="254"/>
      <c r="AW1334" s="291" t="str">
        <f t="shared" si="156"/>
        <v/>
      </c>
      <c r="AX1334" s="283" t="str">
        <f t="shared" si="151"/>
        <v/>
      </c>
      <c r="AY1334" s="283" t="str">
        <f t="shared" si="157"/>
        <v/>
      </c>
      <c r="AZ1334" s="283" t="str">
        <f t="shared" si="158"/>
        <v/>
      </c>
      <c r="BA1334" s="283" t="str">
        <f t="shared" si="159"/>
        <v/>
      </c>
      <c r="BD1334" s="254" t="str">
        <f>IF(W1334="","",IF(F1334="休日",AW1334,IF(F1334="法休",AW1334,VLOOKUP(F1334,カレンダマスタ!$Q$56:$R$69,2,FALSE))))</f>
        <v/>
      </c>
      <c r="BG1334" s="254" t="str">
        <f t="shared" si="155"/>
        <v/>
      </c>
      <c r="BH1334" s="254" t="str">
        <f>IF(AX1334="","",IF(P1334&lt;&gt;"","",IF(BG1334="CS","OK",IF(VLOOKUP(E1334,カレンダマスタ!$A$5:$D$381,4,FALSE)&gt;0,"",IF(OR(AX1334*24&gt;10.84,AZ1334*24&lt;14.5)=TRUE,"×","OK")))))</f>
        <v/>
      </c>
    </row>
    <row r="1335" spans="2:60">
      <c r="B1335" s="111"/>
      <c r="C1335" s="385" t="str">
        <f>IF(STEP!C1335&lt;&gt;"",STEP!C1335,"")</f>
        <v/>
      </c>
      <c r="D1335" s="386" t="str">
        <f>IF(STEP!D1335&lt;&gt;"",STEP!D1335,"")</f>
        <v/>
      </c>
      <c r="E1335" s="387" t="str">
        <f>IF(STEP!E1335&lt;&gt;"",STEP!E1335,"")</f>
        <v/>
      </c>
      <c r="F1335" s="256"/>
      <c r="G1335" s="257"/>
      <c r="H1335" s="254"/>
      <c r="I1335" s="254"/>
      <c r="J1335" s="254"/>
      <c r="K1335" s="254"/>
      <c r="L1335" s="254"/>
      <c r="M1335" s="254"/>
      <c r="N1335" s="254"/>
      <c r="O1335" s="254"/>
      <c r="P1335" s="254"/>
      <c r="Q1335" s="254"/>
      <c r="R1335" s="254"/>
      <c r="S1335" s="254"/>
      <c r="T1335" s="254"/>
      <c r="U1335" s="254"/>
      <c r="V1335" s="254"/>
      <c r="W1335" s="254"/>
      <c r="X1335" s="254"/>
      <c r="Y1335" s="254"/>
      <c r="Z1335" s="254"/>
      <c r="AA1335" s="254"/>
      <c r="AB1335" s="254"/>
      <c r="AC1335" s="254"/>
      <c r="AD1335" s="254"/>
      <c r="AE1335" s="255"/>
      <c r="AF1335" s="255"/>
      <c r="AG1335" s="255"/>
      <c r="AH1335" s="255"/>
      <c r="AI1335" s="255"/>
      <c r="AJ1335" s="255"/>
      <c r="AK1335" s="255"/>
      <c r="AL1335" s="255"/>
      <c r="AM1335" s="255"/>
      <c r="AN1335" s="255"/>
      <c r="AO1335" s="254"/>
      <c r="AP1335" s="254"/>
      <c r="AQ1335" s="254"/>
      <c r="AR1335" s="254"/>
      <c r="AS1335" s="254"/>
      <c r="AT1335" s="254"/>
      <c r="AU1335" s="254"/>
      <c r="AW1335" s="291" t="str">
        <f t="shared" si="156"/>
        <v/>
      </c>
      <c r="AX1335" s="283" t="str">
        <f t="shared" ref="AX1335:AX1395" si="160">IF(W1335&lt;&gt;"",IF(W1335&lt;&gt;"",IF(OR(K1335="早出",AND(BD1335&lt;AW1335,K1335&lt;&gt;"有償遅刻")),AW1335,BD1335),""),"")</f>
        <v/>
      </c>
      <c r="AY1335" s="283" t="str">
        <f t="shared" si="157"/>
        <v/>
      </c>
      <c r="AZ1335" s="283" t="str">
        <f t="shared" si="158"/>
        <v/>
      </c>
      <c r="BA1335" s="283" t="str">
        <f t="shared" si="159"/>
        <v/>
      </c>
      <c r="BD1335" s="254" t="str">
        <f>IF(W1335="","",IF(F1335="休日",AW1335,IF(F1335="法休",AW1335,VLOOKUP(F1335,カレンダマスタ!$Q$56:$R$69,2,FALSE))))</f>
        <v/>
      </c>
      <c r="BG1335" s="254" t="str">
        <f t="shared" si="155"/>
        <v/>
      </c>
      <c r="BH1335" s="254" t="str">
        <f>IF(AX1335="","",IF(P1335&lt;&gt;"","",IF(BG1335="CS","OK",IF(VLOOKUP(E1335,カレンダマスタ!$A$5:$D$381,4,FALSE)&gt;0,"",IF(OR(AX1335*24&gt;10.84,AZ1335*24&lt;14.5)=TRUE,"×","OK")))))</f>
        <v/>
      </c>
    </row>
    <row r="1336" spans="2:60">
      <c r="B1336" s="111"/>
      <c r="C1336" s="388" t="str">
        <f>IF(STEP!C1336&lt;&gt;"",STEP!C1336,"")</f>
        <v/>
      </c>
      <c r="D1336" s="389" t="str">
        <f>IF(STEP!D1336&lt;&gt;"",STEP!D1336,"")</f>
        <v/>
      </c>
      <c r="E1336" s="390" t="str">
        <f>IF(STEP!E1336&lt;&gt;"",STEP!E1336,"")</f>
        <v/>
      </c>
      <c r="F1336" s="259"/>
      <c r="G1336" s="266"/>
      <c r="H1336" s="260"/>
      <c r="I1336" s="260"/>
      <c r="J1336" s="260"/>
      <c r="K1336" s="260"/>
      <c r="L1336" s="260"/>
      <c r="M1336" s="260"/>
      <c r="N1336" s="260"/>
      <c r="O1336" s="260"/>
      <c r="P1336" s="260"/>
      <c r="Q1336" s="260"/>
      <c r="R1336" s="260"/>
      <c r="S1336" s="260"/>
      <c r="T1336" s="260"/>
      <c r="U1336" s="260"/>
      <c r="V1336" s="260"/>
      <c r="W1336" s="260"/>
      <c r="X1336" s="260"/>
      <c r="Y1336" s="260"/>
      <c r="Z1336" s="260"/>
      <c r="AA1336" s="260"/>
      <c r="AB1336" s="260"/>
      <c r="AC1336" s="260"/>
      <c r="AD1336" s="260"/>
      <c r="AE1336" s="261"/>
      <c r="AF1336" s="261"/>
      <c r="AG1336" s="261"/>
      <c r="AH1336" s="261"/>
      <c r="AI1336" s="261"/>
      <c r="AJ1336" s="261"/>
      <c r="AK1336" s="261"/>
      <c r="AL1336" s="261"/>
      <c r="AM1336" s="261"/>
      <c r="AN1336" s="261"/>
      <c r="AO1336" s="260"/>
      <c r="AP1336" s="260"/>
      <c r="AQ1336" s="260"/>
      <c r="AR1336" s="260"/>
      <c r="AS1336" s="260"/>
      <c r="AT1336" s="260"/>
      <c r="AU1336" s="260"/>
      <c r="AW1336" s="292" t="str">
        <f t="shared" si="156"/>
        <v/>
      </c>
      <c r="AX1336" s="284" t="str">
        <f t="shared" si="160"/>
        <v/>
      </c>
      <c r="AY1336" s="284" t="str">
        <f t="shared" si="157"/>
        <v/>
      </c>
      <c r="AZ1336" s="284" t="str">
        <f t="shared" si="158"/>
        <v/>
      </c>
      <c r="BA1336" s="284" t="str">
        <f t="shared" si="159"/>
        <v/>
      </c>
      <c r="BD1336" s="260" t="str">
        <f>IF(W1336="","",IF(F1336="休日",AW1336,IF(F1336="法休",AW1336,VLOOKUP(F1336,カレンダマスタ!$Q$56:$R$69,2,FALSE))))</f>
        <v/>
      </c>
      <c r="BG1336" s="260" t="str">
        <f t="shared" ref="BG1336:BG1395" si="161">BG1335</f>
        <v/>
      </c>
      <c r="BH1336" s="260" t="str">
        <f>IF(AX1336="","",IF(P1336&lt;&gt;"","",IF(BG1336="CS","OK",IF(VLOOKUP(E1336,カレンダマスタ!$A$5:$D$381,4,FALSE)&gt;0,"",IF(OR(AX1336*24&gt;10.84,AZ1336*24&lt;14.5)=TRUE,"×","OK")))))</f>
        <v/>
      </c>
    </row>
    <row r="1337" spans="2:60">
      <c r="B1337" s="111"/>
      <c r="C1337" s="391" t="str">
        <f>IF(STEP!C1337&lt;&gt;"",STEP!C1337,"")</f>
        <v/>
      </c>
      <c r="D1337" s="392" t="str">
        <f>IF(STEP!D1337&lt;&gt;"",STEP!D1337,"")</f>
        <v/>
      </c>
      <c r="E1337" s="393" t="str">
        <f>IF(STEP!E1337&lt;&gt;"",STEP!E1337,"")</f>
        <v/>
      </c>
      <c r="F1337" s="263"/>
      <c r="G1337" s="267"/>
      <c r="H1337" s="264"/>
      <c r="I1337" s="264"/>
      <c r="J1337" s="264"/>
      <c r="K1337" s="264"/>
      <c r="L1337" s="264"/>
      <c r="M1337" s="264"/>
      <c r="N1337" s="264"/>
      <c r="O1337" s="264"/>
      <c r="P1337" s="264"/>
      <c r="Q1337" s="264"/>
      <c r="R1337" s="264"/>
      <c r="S1337" s="264"/>
      <c r="T1337" s="264"/>
      <c r="U1337" s="264"/>
      <c r="V1337" s="264"/>
      <c r="W1337" s="264"/>
      <c r="X1337" s="264"/>
      <c r="Y1337" s="264"/>
      <c r="Z1337" s="264"/>
      <c r="AA1337" s="264"/>
      <c r="AB1337" s="264"/>
      <c r="AC1337" s="264"/>
      <c r="AD1337" s="264"/>
      <c r="AE1337" s="265"/>
      <c r="AF1337" s="265"/>
      <c r="AG1337" s="265"/>
      <c r="AH1337" s="265"/>
      <c r="AI1337" s="265"/>
      <c r="AJ1337" s="265"/>
      <c r="AK1337" s="265"/>
      <c r="AL1337" s="265"/>
      <c r="AM1337" s="265"/>
      <c r="AN1337" s="265"/>
      <c r="AO1337" s="264"/>
      <c r="AP1337" s="264"/>
      <c r="AQ1337" s="264"/>
      <c r="AR1337" s="264"/>
      <c r="AS1337" s="264"/>
      <c r="AT1337" s="264"/>
      <c r="AU1337" s="264"/>
      <c r="AW1337" s="293" t="str">
        <f t="shared" si="156"/>
        <v/>
      </c>
      <c r="AX1337" s="285" t="str">
        <f t="shared" si="160"/>
        <v/>
      </c>
      <c r="AY1337" s="285" t="str">
        <f t="shared" si="157"/>
        <v/>
      </c>
      <c r="AZ1337" s="285" t="str">
        <f t="shared" si="158"/>
        <v/>
      </c>
      <c r="BA1337" s="285" t="str">
        <f t="shared" si="159"/>
        <v/>
      </c>
      <c r="BD1337" s="264" t="str">
        <f>IF(W1337="","",IF(F1337="休日",AW1337,IF(F1337="法休",AW1337,VLOOKUP(F1337,カレンダマスタ!$Q$56:$R$69,2,FALSE))))</f>
        <v/>
      </c>
      <c r="BG1337" s="264" t="str">
        <f t="shared" si="161"/>
        <v/>
      </c>
      <c r="BH1337" s="264" t="str">
        <f>IF(AX1337="","",IF(P1337&lt;&gt;"","",IF(BG1337="CS","OK",IF(VLOOKUP(E1337,カレンダマスタ!$A$5:$D$381,4,FALSE)&gt;0,"",IF(OR(AX1337*24&gt;10.84,AZ1337*24&lt;14.5)=TRUE,"×","OK")))))</f>
        <v/>
      </c>
    </row>
    <row r="1338" spans="2:60">
      <c r="B1338" s="111"/>
      <c r="C1338" s="385" t="str">
        <f>IF(STEP!C1338&lt;&gt;"",STEP!C1338,"")</f>
        <v/>
      </c>
      <c r="D1338" s="386" t="str">
        <f>IF(STEP!D1338&lt;&gt;"",STEP!D1338,"")</f>
        <v/>
      </c>
      <c r="E1338" s="387" t="str">
        <f>IF(STEP!E1338&lt;&gt;"",STEP!E1338,"")</f>
        <v/>
      </c>
      <c r="F1338" s="253"/>
      <c r="G1338" s="252"/>
      <c r="H1338" s="254"/>
      <c r="I1338" s="254"/>
      <c r="J1338" s="254"/>
      <c r="K1338" s="254"/>
      <c r="L1338" s="254"/>
      <c r="M1338" s="254"/>
      <c r="N1338" s="254"/>
      <c r="O1338" s="254"/>
      <c r="P1338" s="254"/>
      <c r="Q1338" s="254"/>
      <c r="R1338" s="254"/>
      <c r="S1338" s="254"/>
      <c r="T1338" s="254"/>
      <c r="U1338" s="254"/>
      <c r="V1338" s="254"/>
      <c r="W1338" s="254"/>
      <c r="X1338" s="254"/>
      <c r="Y1338" s="254"/>
      <c r="Z1338" s="254"/>
      <c r="AA1338" s="254"/>
      <c r="AB1338" s="254"/>
      <c r="AC1338" s="254"/>
      <c r="AD1338" s="254"/>
      <c r="AE1338" s="255"/>
      <c r="AF1338" s="255"/>
      <c r="AG1338" s="255"/>
      <c r="AH1338" s="255"/>
      <c r="AI1338" s="255"/>
      <c r="AJ1338" s="255"/>
      <c r="AK1338" s="255"/>
      <c r="AL1338" s="255"/>
      <c r="AM1338" s="255"/>
      <c r="AN1338" s="255"/>
      <c r="AO1338" s="254"/>
      <c r="AP1338" s="254"/>
      <c r="AQ1338" s="254"/>
      <c r="AR1338" s="254"/>
      <c r="AS1338" s="254"/>
      <c r="AT1338" s="254"/>
      <c r="AU1338" s="254"/>
      <c r="AW1338" s="291" t="str">
        <f t="shared" si="156"/>
        <v/>
      </c>
      <c r="AX1338" s="283" t="str">
        <f t="shared" si="160"/>
        <v/>
      </c>
      <c r="AY1338" s="283" t="str">
        <f t="shared" si="157"/>
        <v/>
      </c>
      <c r="AZ1338" s="283" t="str">
        <f t="shared" si="158"/>
        <v/>
      </c>
      <c r="BA1338" s="283" t="str">
        <f t="shared" si="159"/>
        <v/>
      </c>
      <c r="BD1338" s="254" t="str">
        <f>IF(W1338="","",IF(F1338="休日",AW1338,IF(F1338="法休",AW1338,VLOOKUP(F1338,カレンダマスタ!$Q$56:$R$69,2,FALSE))))</f>
        <v/>
      </c>
      <c r="BG1338" s="503" t="str">
        <f t="shared" si="161"/>
        <v/>
      </c>
      <c r="BH1338" s="503" t="str">
        <f>IF(AX1338="","",IF(P1338&lt;&gt;"","",IF(BG1338="CS","OK",IF(VLOOKUP(E1338,カレンダマスタ!$A$5:$D$381,4,FALSE)&gt;0,"",IF(OR(AX1338*24&gt;10.84,AZ1338*24&lt;14.5)=TRUE,"×","OK")))))</f>
        <v/>
      </c>
    </row>
    <row r="1339" spans="2:60">
      <c r="B1339" s="111"/>
      <c r="C1339" s="385" t="str">
        <f>IF(STEP!C1339&lt;&gt;"",STEP!C1339,"")</f>
        <v/>
      </c>
      <c r="D1339" s="386" t="str">
        <f>IF(STEP!D1339&lt;&gt;"",STEP!D1339,"")</f>
        <v/>
      </c>
      <c r="E1339" s="387" t="str">
        <f>IF(STEP!E1339&lt;&gt;"",STEP!E1339,"")</f>
        <v/>
      </c>
      <c r="F1339" s="253"/>
      <c r="G1339" s="252"/>
      <c r="H1339" s="254"/>
      <c r="I1339" s="254"/>
      <c r="J1339" s="254"/>
      <c r="K1339" s="254"/>
      <c r="L1339" s="254"/>
      <c r="M1339" s="254"/>
      <c r="N1339" s="254"/>
      <c r="O1339" s="254"/>
      <c r="P1339" s="254"/>
      <c r="Q1339" s="254"/>
      <c r="R1339" s="254"/>
      <c r="S1339" s="254"/>
      <c r="T1339" s="254"/>
      <c r="U1339" s="254"/>
      <c r="V1339" s="254"/>
      <c r="W1339" s="254"/>
      <c r="X1339" s="254"/>
      <c r="Y1339" s="254"/>
      <c r="Z1339" s="254"/>
      <c r="AA1339" s="254"/>
      <c r="AB1339" s="254"/>
      <c r="AC1339" s="254"/>
      <c r="AD1339" s="254"/>
      <c r="AE1339" s="255"/>
      <c r="AF1339" s="255"/>
      <c r="AG1339" s="255"/>
      <c r="AH1339" s="255"/>
      <c r="AI1339" s="255"/>
      <c r="AJ1339" s="255"/>
      <c r="AK1339" s="255"/>
      <c r="AL1339" s="255"/>
      <c r="AM1339" s="255"/>
      <c r="AN1339" s="255"/>
      <c r="AO1339" s="254"/>
      <c r="AP1339" s="254"/>
      <c r="AQ1339" s="254"/>
      <c r="AR1339" s="254"/>
      <c r="AS1339" s="254"/>
      <c r="AT1339" s="254"/>
      <c r="AU1339" s="254"/>
      <c r="AW1339" s="291" t="str">
        <f t="shared" si="156"/>
        <v/>
      </c>
      <c r="AX1339" s="283" t="str">
        <f t="shared" si="160"/>
        <v/>
      </c>
      <c r="AY1339" s="283" t="str">
        <f t="shared" si="157"/>
        <v/>
      </c>
      <c r="AZ1339" s="283" t="str">
        <f t="shared" si="158"/>
        <v/>
      </c>
      <c r="BA1339" s="283" t="str">
        <f t="shared" si="159"/>
        <v/>
      </c>
      <c r="BD1339" s="254" t="str">
        <f>IF(W1339="","",IF(F1339="休日",AW1339,IF(F1339="法休",AW1339,VLOOKUP(F1339,カレンダマスタ!$Q$56:$R$69,2,FALSE))))</f>
        <v/>
      </c>
      <c r="BG1339" s="254" t="str">
        <f t="shared" si="161"/>
        <v/>
      </c>
      <c r="BH1339" s="254" t="str">
        <f>IF(AX1339="","",IF(P1339&lt;&gt;"","",IF(BG1339="CS","OK",IF(VLOOKUP(E1339,カレンダマスタ!$A$5:$D$381,4,FALSE)&gt;0,"",IF(OR(AX1339*24&gt;10.84,AZ1339*24&lt;14.5)=TRUE,"×","OK")))))</f>
        <v/>
      </c>
    </row>
    <row r="1340" spans="2:60">
      <c r="B1340" s="111"/>
      <c r="C1340" s="385" t="str">
        <f>IF(STEP!C1340&lt;&gt;"",STEP!C1340,"")</f>
        <v/>
      </c>
      <c r="D1340" s="386" t="str">
        <f>IF(STEP!D1340&lt;&gt;"",STEP!D1340,"")</f>
        <v/>
      </c>
      <c r="E1340" s="387" t="str">
        <f>IF(STEP!E1340&lt;&gt;"",STEP!E1340,"")</f>
        <v/>
      </c>
      <c r="F1340" s="253"/>
      <c r="G1340" s="252"/>
      <c r="H1340" s="254"/>
      <c r="I1340" s="254"/>
      <c r="J1340" s="254"/>
      <c r="K1340" s="254"/>
      <c r="L1340" s="254"/>
      <c r="M1340" s="254"/>
      <c r="N1340" s="254"/>
      <c r="O1340" s="254"/>
      <c r="P1340" s="254"/>
      <c r="Q1340" s="254"/>
      <c r="R1340" s="254"/>
      <c r="S1340" s="254"/>
      <c r="T1340" s="254"/>
      <c r="U1340" s="254"/>
      <c r="V1340" s="254"/>
      <c r="W1340" s="254"/>
      <c r="X1340" s="254"/>
      <c r="Y1340" s="254"/>
      <c r="Z1340" s="254"/>
      <c r="AA1340" s="254"/>
      <c r="AB1340" s="254"/>
      <c r="AC1340" s="254"/>
      <c r="AD1340" s="254"/>
      <c r="AE1340" s="255"/>
      <c r="AF1340" s="255"/>
      <c r="AG1340" s="255"/>
      <c r="AH1340" s="255"/>
      <c r="AI1340" s="255"/>
      <c r="AJ1340" s="255"/>
      <c r="AK1340" s="255"/>
      <c r="AL1340" s="255"/>
      <c r="AM1340" s="255"/>
      <c r="AN1340" s="255"/>
      <c r="AO1340" s="254"/>
      <c r="AP1340" s="254"/>
      <c r="AQ1340" s="254"/>
      <c r="AR1340" s="254"/>
      <c r="AS1340" s="254"/>
      <c r="AT1340" s="254"/>
      <c r="AU1340" s="254"/>
      <c r="AW1340" s="291" t="str">
        <f t="shared" si="156"/>
        <v/>
      </c>
      <c r="AX1340" s="283" t="str">
        <f t="shared" si="160"/>
        <v/>
      </c>
      <c r="AY1340" s="283" t="str">
        <f t="shared" si="157"/>
        <v/>
      </c>
      <c r="AZ1340" s="283" t="str">
        <f t="shared" si="158"/>
        <v/>
      </c>
      <c r="BA1340" s="283" t="str">
        <f t="shared" si="159"/>
        <v/>
      </c>
      <c r="BD1340" s="254" t="str">
        <f>IF(W1340="","",IF(F1340="休日",AW1340,IF(F1340="法休",AW1340,VLOOKUP(F1340,カレンダマスタ!$Q$56:$R$69,2,FALSE))))</f>
        <v/>
      </c>
      <c r="BG1340" s="254" t="str">
        <f t="shared" si="161"/>
        <v/>
      </c>
      <c r="BH1340" s="254" t="str">
        <f>IF(AX1340="","",IF(P1340&lt;&gt;"","",IF(BG1340="CS","OK",IF(VLOOKUP(E1340,カレンダマスタ!$A$5:$D$381,4,FALSE)&gt;0,"",IF(OR(AX1340*24&gt;10.84,AZ1340*24&lt;14.5)=TRUE,"×","OK")))))</f>
        <v/>
      </c>
    </row>
    <row r="1341" spans="2:60">
      <c r="B1341" s="111"/>
      <c r="C1341" s="385" t="str">
        <f>IF(STEP!C1341&lt;&gt;"",STEP!C1341,"")</f>
        <v/>
      </c>
      <c r="D1341" s="386" t="str">
        <f>IF(STEP!D1341&lt;&gt;"",STEP!D1341,"")</f>
        <v/>
      </c>
      <c r="E1341" s="387" t="str">
        <f>IF(STEP!E1341&lt;&gt;"",STEP!E1341,"")</f>
        <v/>
      </c>
      <c r="F1341" s="256"/>
      <c r="G1341" s="257"/>
      <c r="H1341" s="254"/>
      <c r="I1341" s="254"/>
      <c r="J1341" s="254"/>
      <c r="K1341" s="254"/>
      <c r="L1341" s="254"/>
      <c r="M1341" s="254"/>
      <c r="N1341" s="254"/>
      <c r="O1341" s="254"/>
      <c r="P1341" s="254"/>
      <c r="Q1341" s="254"/>
      <c r="R1341" s="254"/>
      <c r="S1341" s="254"/>
      <c r="T1341" s="254"/>
      <c r="U1341" s="254"/>
      <c r="V1341" s="254"/>
      <c r="W1341" s="254"/>
      <c r="X1341" s="254"/>
      <c r="Y1341" s="254"/>
      <c r="Z1341" s="254"/>
      <c r="AA1341" s="254"/>
      <c r="AB1341" s="254"/>
      <c r="AC1341" s="254"/>
      <c r="AD1341" s="254"/>
      <c r="AE1341" s="255"/>
      <c r="AF1341" s="255"/>
      <c r="AG1341" s="255"/>
      <c r="AH1341" s="255"/>
      <c r="AI1341" s="255"/>
      <c r="AJ1341" s="255"/>
      <c r="AK1341" s="255"/>
      <c r="AL1341" s="255"/>
      <c r="AM1341" s="255"/>
      <c r="AN1341" s="255"/>
      <c r="AO1341" s="254"/>
      <c r="AP1341" s="254"/>
      <c r="AQ1341" s="254"/>
      <c r="AR1341" s="254"/>
      <c r="AS1341" s="254"/>
      <c r="AT1341" s="254"/>
      <c r="AU1341" s="254"/>
      <c r="AW1341" s="291" t="str">
        <f t="shared" si="156"/>
        <v/>
      </c>
      <c r="AX1341" s="283" t="str">
        <f t="shared" si="160"/>
        <v/>
      </c>
      <c r="AY1341" s="283" t="str">
        <f t="shared" si="157"/>
        <v/>
      </c>
      <c r="AZ1341" s="283" t="str">
        <f t="shared" si="158"/>
        <v/>
      </c>
      <c r="BA1341" s="283" t="str">
        <f t="shared" si="159"/>
        <v/>
      </c>
      <c r="BD1341" s="254" t="str">
        <f>IF(W1341="","",IF(F1341="休日",AW1341,IF(F1341="法休",AW1341,VLOOKUP(F1341,カレンダマスタ!$Q$56:$R$69,2,FALSE))))</f>
        <v/>
      </c>
      <c r="BG1341" s="254" t="str">
        <f t="shared" si="161"/>
        <v/>
      </c>
      <c r="BH1341" s="254" t="str">
        <f>IF(AX1341="","",IF(P1341&lt;&gt;"","",IF(BG1341="CS","OK",IF(VLOOKUP(E1341,カレンダマスタ!$A$5:$D$381,4,FALSE)&gt;0,"",IF(OR(AX1341*24&gt;10.84,AZ1341*24&lt;14.5)=TRUE,"×","OK")))))</f>
        <v/>
      </c>
    </row>
    <row r="1342" spans="2:60">
      <c r="B1342" s="111"/>
      <c r="C1342" s="385" t="str">
        <f>IF(STEP!C1342&lt;&gt;"",STEP!C1342,"")</f>
        <v/>
      </c>
      <c r="D1342" s="386" t="str">
        <f>IF(STEP!D1342&lt;&gt;"",STEP!D1342,"")</f>
        <v/>
      </c>
      <c r="E1342" s="387" t="str">
        <f>IF(STEP!E1342&lt;&gt;"",STEP!E1342,"")</f>
        <v/>
      </c>
      <c r="F1342" s="256"/>
      <c r="G1342" s="257"/>
      <c r="H1342" s="254"/>
      <c r="I1342" s="254"/>
      <c r="J1342" s="254"/>
      <c r="K1342" s="254"/>
      <c r="L1342" s="254"/>
      <c r="M1342" s="254"/>
      <c r="N1342" s="254"/>
      <c r="O1342" s="254"/>
      <c r="P1342" s="254"/>
      <c r="Q1342" s="254"/>
      <c r="R1342" s="254"/>
      <c r="S1342" s="254"/>
      <c r="T1342" s="254"/>
      <c r="U1342" s="254"/>
      <c r="V1342" s="254"/>
      <c r="W1342" s="254"/>
      <c r="X1342" s="254"/>
      <c r="Y1342" s="254"/>
      <c r="Z1342" s="254"/>
      <c r="AA1342" s="254"/>
      <c r="AB1342" s="254"/>
      <c r="AC1342" s="254"/>
      <c r="AD1342" s="254"/>
      <c r="AE1342" s="255"/>
      <c r="AF1342" s="255"/>
      <c r="AG1342" s="255"/>
      <c r="AH1342" s="255"/>
      <c r="AI1342" s="255"/>
      <c r="AJ1342" s="255"/>
      <c r="AK1342" s="255"/>
      <c r="AL1342" s="255"/>
      <c r="AM1342" s="255"/>
      <c r="AN1342" s="255"/>
      <c r="AO1342" s="254"/>
      <c r="AP1342" s="254"/>
      <c r="AQ1342" s="254"/>
      <c r="AR1342" s="254"/>
      <c r="AS1342" s="254"/>
      <c r="AT1342" s="254"/>
      <c r="AU1342" s="254"/>
      <c r="AW1342" s="291" t="str">
        <f t="shared" si="156"/>
        <v/>
      </c>
      <c r="AX1342" s="283" t="str">
        <f t="shared" si="160"/>
        <v/>
      </c>
      <c r="AY1342" s="283" t="str">
        <f t="shared" si="157"/>
        <v/>
      </c>
      <c r="AZ1342" s="283" t="str">
        <f t="shared" si="158"/>
        <v/>
      </c>
      <c r="BA1342" s="283" t="str">
        <f t="shared" si="159"/>
        <v/>
      </c>
      <c r="BD1342" s="254" t="str">
        <f>IF(W1342="","",IF(F1342="休日",AW1342,IF(F1342="法休",AW1342,VLOOKUP(F1342,カレンダマスタ!$Q$56:$R$69,2,FALSE))))</f>
        <v/>
      </c>
      <c r="BG1342" s="254" t="str">
        <f t="shared" si="161"/>
        <v/>
      </c>
      <c r="BH1342" s="254" t="str">
        <f>IF(AX1342="","",IF(P1342&lt;&gt;"","",IF(BG1342="CS","OK",IF(VLOOKUP(E1342,カレンダマスタ!$A$5:$D$381,4,FALSE)&gt;0,"",IF(OR(AX1342*24&gt;10.84,AZ1342*24&lt;14.5)=TRUE,"×","OK")))))</f>
        <v/>
      </c>
    </row>
    <row r="1343" spans="2:60">
      <c r="B1343" s="111"/>
      <c r="C1343" s="388" t="str">
        <f>IF(STEP!C1343&lt;&gt;"",STEP!C1343,"")</f>
        <v/>
      </c>
      <c r="D1343" s="389" t="str">
        <f>IF(STEP!D1343&lt;&gt;"",STEP!D1343,"")</f>
        <v/>
      </c>
      <c r="E1343" s="390" t="str">
        <f>IF(STEP!E1343&lt;&gt;"",STEP!E1343,"")</f>
        <v/>
      </c>
      <c r="F1343" s="259"/>
      <c r="G1343" s="266"/>
      <c r="H1343" s="260"/>
      <c r="I1343" s="260"/>
      <c r="J1343" s="260"/>
      <c r="K1343" s="260"/>
      <c r="L1343" s="260"/>
      <c r="M1343" s="260"/>
      <c r="N1343" s="260"/>
      <c r="O1343" s="260"/>
      <c r="P1343" s="260"/>
      <c r="Q1343" s="260"/>
      <c r="R1343" s="260"/>
      <c r="S1343" s="260"/>
      <c r="T1343" s="260"/>
      <c r="U1343" s="260"/>
      <c r="V1343" s="260"/>
      <c r="W1343" s="260"/>
      <c r="X1343" s="260"/>
      <c r="Y1343" s="260"/>
      <c r="Z1343" s="260"/>
      <c r="AA1343" s="260"/>
      <c r="AB1343" s="260"/>
      <c r="AC1343" s="260"/>
      <c r="AD1343" s="260"/>
      <c r="AE1343" s="261"/>
      <c r="AF1343" s="261"/>
      <c r="AG1343" s="261"/>
      <c r="AH1343" s="261"/>
      <c r="AI1343" s="261"/>
      <c r="AJ1343" s="261"/>
      <c r="AK1343" s="261"/>
      <c r="AL1343" s="261"/>
      <c r="AM1343" s="261"/>
      <c r="AN1343" s="261"/>
      <c r="AO1343" s="260"/>
      <c r="AP1343" s="260"/>
      <c r="AQ1343" s="260"/>
      <c r="AR1343" s="260"/>
      <c r="AS1343" s="260"/>
      <c r="AT1343" s="260"/>
      <c r="AU1343" s="260"/>
      <c r="AW1343" s="292" t="str">
        <f t="shared" si="156"/>
        <v/>
      </c>
      <c r="AX1343" s="284" t="str">
        <f t="shared" si="160"/>
        <v/>
      </c>
      <c r="AY1343" s="284" t="str">
        <f t="shared" si="157"/>
        <v/>
      </c>
      <c r="AZ1343" s="284" t="str">
        <f t="shared" si="158"/>
        <v/>
      </c>
      <c r="BA1343" s="284" t="str">
        <f t="shared" si="159"/>
        <v/>
      </c>
      <c r="BD1343" s="260" t="str">
        <f>IF(W1343="","",IF(F1343="休日",AW1343,IF(F1343="法休",AW1343,VLOOKUP(F1343,カレンダマスタ!$Q$56:$R$69,2,FALSE))))</f>
        <v/>
      </c>
      <c r="BG1343" s="260" t="str">
        <f t="shared" si="161"/>
        <v/>
      </c>
      <c r="BH1343" s="260" t="str">
        <f>IF(AX1343="","",IF(P1343&lt;&gt;"","",IF(BG1343="CS","OK",IF(VLOOKUP(E1343,カレンダマスタ!$A$5:$D$381,4,FALSE)&gt;0,"",IF(OR(AX1343*24&gt;10.84,AZ1343*24&lt;14.5)=TRUE,"×","OK")))))</f>
        <v/>
      </c>
    </row>
    <row r="1344" spans="2:60">
      <c r="B1344" s="111"/>
      <c r="C1344" s="394" t="str">
        <f>IF(STEP!C1344&lt;&gt;"",STEP!C1344,"")</f>
        <v/>
      </c>
      <c r="D1344" s="395" t="str">
        <f>IF(STEP!D1344&lt;&gt;"",STEP!D1344,"")</f>
        <v/>
      </c>
      <c r="E1344" s="396" t="str">
        <f>IF(STEP!E1344&lt;&gt;"",STEP!E1344,"")</f>
        <v/>
      </c>
      <c r="F1344" s="269"/>
      <c r="G1344" s="268"/>
      <c r="H1344" s="270"/>
      <c r="I1344" s="270"/>
      <c r="J1344" s="270"/>
      <c r="K1344" s="270"/>
      <c r="L1344" s="270"/>
      <c r="M1344" s="270"/>
      <c r="N1344" s="270"/>
      <c r="O1344" s="270"/>
      <c r="P1344" s="270"/>
      <c r="Q1344" s="270"/>
      <c r="R1344" s="270"/>
      <c r="S1344" s="270"/>
      <c r="T1344" s="270"/>
      <c r="U1344" s="270"/>
      <c r="V1344" s="270"/>
      <c r="W1344" s="270"/>
      <c r="X1344" s="270"/>
      <c r="Y1344" s="270"/>
      <c r="Z1344" s="270"/>
      <c r="AA1344" s="270"/>
      <c r="AB1344" s="270"/>
      <c r="AC1344" s="270"/>
      <c r="AD1344" s="270"/>
      <c r="AE1344" s="271"/>
      <c r="AF1344" s="271"/>
      <c r="AG1344" s="271"/>
      <c r="AH1344" s="271"/>
      <c r="AI1344" s="271"/>
      <c r="AJ1344" s="271"/>
      <c r="AK1344" s="271"/>
      <c r="AL1344" s="271"/>
      <c r="AM1344" s="271"/>
      <c r="AN1344" s="271"/>
      <c r="AO1344" s="270"/>
      <c r="AP1344" s="270"/>
      <c r="AQ1344" s="270"/>
      <c r="AR1344" s="270"/>
      <c r="AS1344" s="270"/>
      <c r="AT1344" s="270"/>
      <c r="AU1344" s="270"/>
      <c r="AW1344" s="290" t="str">
        <f t="shared" si="156"/>
        <v/>
      </c>
      <c r="AX1344" s="282" t="str">
        <f t="shared" si="160"/>
        <v/>
      </c>
      <c r="AY1344" s="282" t="str">
        <f t="shared" si="157"/>
        <v/>
      </c>
      <c r="AZ1344" s="282" t="str">
        <f t="shared" si="158"/>
        <v/>
      </c>
      <c r="BA1344" s="282" t="str">
        <f t="shared" si="159"/>
        <v/>
      </c>
      <c r="BD1344" s="270" t="str">
        <f>IF(W1344="","",IF(F1344="休日",AW1344,IF(F1344="法休",AW1344,VLOOKUP(F1344,カレンダマスタ!$Q$56:$R$69,2,FALSE))))</f>
        <v/>
      </c>
      <c r="BG1344" s="270" t="str">
        <f t="shared" si="161"/>
        <v/>
      </c>
      <c r="BH1344" s="270" t="str">
        <f>IF(AX1344="","",IF(P1344&lt;&gt;"","",IF(BG1344="CS","OK",IF(VLOOKUP(E1344,カレンダマスタ!$A$5:$D$381,4,FALSE)&gt;0,"",IF(OR(AX1344*24&gt;10.84,AZ1344*24&lt;14.5)=TRUE,"×","OK")))))</f>
        <v/>
      </c>
    </row>
    <row r="1345" spans="2:60">
      <c r="B1345" s="111"/>
      <c r="C1345" s="385" t="str">
        <f>IF(STEP!C1345&lt;&gt;"",STEP!C1345,"")</f>
        <v/>
      </c>
      <c r="D1345" s="386" t="str">
        <f>IF(STEP!D1345&lt;&gt;"",STEP!D1345,"")</f>
        <v/>
      </c>
      <c r="E1345" s="387" t="str">
        <f>IF(STEP!E1345&lt;&gt;"",STEP!E1345,"")</f>
        <v/>
      </c>
      <c r="F1345" s="253"/>
      <c r="G1345" s="252"/>
      <c r="H1345" s="254"/>
      <c r="I1345" s="254"/>
      <c r="J1345" s="254"/>
      <c r="K1345" s="254"/>
      <c r="L1345" s="254"/>
      <c r="M1345" s="254"/>
      <c r="N1345" s="254"/>
      <c r="O1345" s="254"/>
      <c r="P1345" s="254"/>
      <c r="Q1345" s="254"/>
      <c r="R1345" s="254"/>
      <c r="S1345" s="254"/>
      <c r="T1345" s="254"/>
      <c r="U1345" s="254"/>
      <c r="V1345" s="254"/>
      <c r="W1345" s="254"/>
      <c r="X1345" s="254"/>
      <c r="Y1345" s="254"/>
      <c r="Z1345" s="254"/>
      <c r="AA1345" s="254"/>
      <c r="AB1345" s="254"/>
      <c r="AC1345" s="254"/>
      <c r="AD1345" s="254"/>
      <c r="AE1345" s="255"/>
      <c r="AF1345" s="255"/>
      <c r="AG1345" s="255"/>
      <c r="AH1345" s="255"/>
      <c r="AI1345" s="255"/>
      <c r="AJ1345" s="255"/>
      <c r="AK1345" s="255"/>
      <c r="AL1345" s="255"/>
      <c r="AM1345" s="255"/>
      <c r="AN1345" s="255"/>
      <c r="AO1345" s="254"/>
      <c r="AP1345" s="254"/>
      <c r="AQ1345" s="254"/>
      <c r="AR1345" s="254"/>
      <c r="AS1345" s="254"/>
      <c r="AT1345" s="254"/>
      <c r="AU1345" s="254"/>
      <c r="AW1345" s="291" t="str">
        <f t="shared" si="156"/>
        <v/>
      </c>
      <c r="AX1345" s="283" t="str">
        <f t="shared" si="160"/>
        <v/>
      </c>
      <c r="AY1345" s="283" t="str">
        <f t="shared" si="157"/>
        <v/>
      </c>
      <c r="AZ1345" s="283" t="str">
        <f t="shared" si="158"/>
        <v/>
      </c>
      <c r="BA1345" s="283" t="str">
        <f t="shared" si="159"/>
        <v/>
      </c>
      <c r="BD1345" s="254" t="str">
        <f>IF(W1345="","",IF(F1345="休日",AW1345,IF(F1345="法休",AW1345,VLOOKUP(F1345,カレンダマスタ!$Q$56:$R$69,2,FALSE))))</f>
        <v/>
      </c>
      <c r="BG1345" s="254" t="str">
        <f t="shared" si="161"/>
        <v/>
      </c>
      <c r="BH1345" s="254" t="str">
        <f>IF(AX1345="","",IF(P1345&lt;&gt;"","",IF(BG1345="CS","OK",IF(VLOOKUP(E1345,カレンダマスタ!$A$5:$D$381,4,FALSE)&gt;0,"",IF(OR(AX1345*24&gt;10.84,AZ1345*24&lt;14.5)=TRUE,"×","OK")))))</f>
        <v/>
      </c>
    </row>
    <row r="1346" spans="2:60">
      <c r="B1346" s="111"/>
      <c r="C1346" s="397" t="str">
        <f>IF(STEP!C1346&lt;&gt;"",STEP!C1346,"")</f>
        <v/>
      </c>
      <c r="D1346" s="398" t="str">
        <f>IF(STEP!D1346&lt;&gt;"",STEP!D1346,"")</f>
        <v/>
      </c>
      <c r="E1346" s="399" t="str">
        <f>IF(STEP!E1346&lt;&gt;"",STEP!E1346,"")</f>
        <v/>
      </c>
      <c r="F1346" s="273"/>
      <c r="G1346" s="272"/>
      <c r="H1346" s="274"/>
      <c r="I1346" s="274"/>
      <c r="J1346" s="274"/>
      <c r="K1346" s="274"/>
      <c r="L1346" s="274"/>
      <c r="M1346" s="274"/>
      <c r="N1346" s="274"/>
      <c r="O1346" s="274"/>
      <c r="P1346" s="274"/>
      <c r="Q1346" s="274"/>
      <c r="R1346" s="274"/>
      <c r="S1346" s="274"/>
      <c r="T1346" s="274"/>
      <c r="U1346" s="274"/>
      <c r="V1346" s="274"/>
      <c r="W1346" s="274"/>
      <c r="X1346" s="274"/>
      <c r="Y1346" s="274"/>
      <c r="Z1346" s="274"/>
      <c r="AA1346" s="274"/>
      <c r="AB1346" s="274"/>
      <c r="AC1346" s="274"/>
      <c r="AD1346" s="274"/>
      <c r="AE1346" s="275"/>
      <c r="AF1346" s="275"/>
      <c r="AG1346" s="275"/>
      <c r="AH1346" s="275"/>
      <c r="AI1346" s="275"/>
      <c r="AJ1346" s="275"/>
      <c r="AK1346" s="275"/>
      <c r="AL1346" s="275"/>
      <c r="AM1346" s="275"/>
      <c r="AN1346" s="275"/>
      <c r="AO1346" s="274"/>
      <c r="AP1346" s="274"/>
      <c r="AQ1346" s="274"/>
      <c r="AR1346" s="274"/>
      <c r="AS1346" s="274"/>
      <c r="AT1346" s="274"/>
      <c r="AU1346" s="274"/>
      <c r="AW1346" s="294" t="str">
        <f t="shared" si="156"/>
        <v/>
      </c>
      <c r="AX1346" s="286" t="str">
        <f t="shared" si="160"/>
        <v/>
      </c>
      <c r="AY1346" s="286" t="str">
        <f t="shared" si="157"/>
        <v/>
      </c>
      <c r="AZ1346" s="286" t="str">
        <f t="shared" si="158"/>
        <v/>
      </c>
      <c r="BA1346" s="286" t="str">
        <f t="shared" si="159"/>
        <v/>
      </c>
      <c r="BD1346" s="274" t="str">
        <f>IF(W1346="","",IF(F1346="休日",AW1346,IF(F1346="法休",AW1346,VLOOKUP(F1346,カレンダマスタ!$Q$56:$R$69,2,FALSE))))</f>
        <v/>
      </c>
      <c r="BG1346" s="274" t="str">
        <f t="shared" si="161"/>
        <v/>
      </c>
      <c r="BH1346" s="274" t="str">
        <f>IF(AX1346="","",IF(P1346&lt;&gt;"","",IF(BG1346="CS","OK",IF(VLOOKUP(E1346,カレンダマスタ!$A$5:$D$381,4,FALSE)&gt;0,"",IF(OR(AX1346*24&gt;10.84,AZ1346*24&lt;14.5)=TRUE,"×","OK")))))</f>
        <v/>
      </c>
    </row>
    <row r="1347" spans="2:60">
      <c r="B1347" s="111"/>
      <c r="C1347" s="397" t="str">
        <f>IF(STEP!C1347&lt;&gt;"",STEP!C1347,"")</f>
        <v/>
      </c>
      <c r="D1347" s="398" t="str">
        <f>IF(STEP!D1347&lt;&gt;"",STEP!D1347,"")</f>
        <v/>
      </c>
      <c r="E1347" s="399" t="str">
        <f>IF(STEP!E1347&lt;&gt;"",STEP!E1347,"")</f>
        <v/>
      </c>
      <c r="F1347" s="273"/>
      <c r="G1347" s="272"/>
      <c r="H1347" s="274"/>
      <c r="I1347" s="274"/>
      <c r="J1347" s="274"/>
      <c r="K1347" s="274"/>
      <c r="L1347" s="274"/>
      <c r="M1347" s="274"/>
      <c r="N1347" s="274"/>
      <c r="O1347" s="274"/>
      <c r="P1347" s="274"/>
      <c r="Q1347" s="274"/>
      <c r="R1347" s="274"/>
      <c r="S1347" s="274"/>
      <c r="T1347" s="274"/>
      <c r="U1347" s="274"/>
      <c r="V1347" s="274"/>
      <c r="W1347" s="274"/>
      <c r="X1347" s="274"/>
      <c r="Y1347" s="274"/>
      <c r="Z1347" s="274"/>
      <c r="AA1347" s="274"/>
      <c r="AB1347" s="274"/>
      <c r="AC1347" s="274"/>
      <c r="AD1347" s="274"/>
      <c r="AE1347" s="275"/>
      <c r="AF1347" s="275"/>
      <c r="AG1347" s="275"/>
      <c r="AH1347" s="275"/>
      <c r="AI1347" s="275"/>
      <c r="AJ1347" s="275"/>
      <c r="AK1347" s="275"/>
      <c r="AL1347" s="275"/>
      <c r="AM1347" s="275"/>
      <c r="AN1347" s="275"/>
      <c r="AO1347" s="274"/>
      <c r="AP1347" s="274"/>
      <c r="AQ1347" s="274"/>
      <c r="AR1347" s="274"/>
      <c r="AS1347" s="274"/>
      <c r="AT1347" s="274"/>
      <c r="AU1347" s="274"/>
      <c r="AW1347" s="294" t="str">
        <f t="shared" si="156"/>
        <v/>
      </c>
      <c r="AX1347" s="286" t="str">
        <f t="shared" si="160"/>
        <v/>
      </c>
      <c r="AY1347" s="286" t="str">
        <f t="shared" si="157"/>
        <v/>
      </c>
      <c r="AZ1347" s="286" t="str">
        <f t="shared" si="158"/>
        <v/>
      </c>
      <c r="BA1347" s="286" t="str">
        <f t="shared" si="159"/>
        <v/>
      </c>
      <c r="BD1347" s="274" t="str">
        <f>IF(W1347="","",IF(F1347="休日",AW1347,IF(F1347="法休",AW1347,VLOOKUP(F1347,カレンダマスタ!$Q$56:$R$69,2,FALSE))))</f>
        <v/>
      </c>
      <c r="BG1347" s="274" t="str">
        <f t="shared" si="161"/>
        <v/>
      </c>
      <c r="BH1347" s="274" t="str">
        <f>IF(AX1347="","",IF(P1347&lt;&gt;"","",IF(BG1347="CS","OK",IF(VLOOKUP(E1347,カレンダマスタ!$A$5:$D$381,4,FALSE)&gt;0,"",IF(OR(AX1347*24&gt;10.84,AZ1347*24&lt;14.5)=TRUE,"×","OK")))))</f>
        <v/>
      </c>
    </row>
    <row r="1348" spans="2:60">
      <c r="B1348" s="111"/>
      <c r="C1348" s="397" t="str">
        <f>IF(STEP!C1348&lt;&gt;"",STEP!C1348,"")</f>
        <v/>
      </c>
      <c r="D1348" s="398" t="str">
        <f>IF(STEP!D1348&lt;&gt;"",STEP!D1348,"")</f>
        <v/>
      </c>
      <c r="E1348" s="399" t="str">
        <f>IF(STEP!E1348&lt;&gt;"",STEP!E1348,"")</f>
        <v/>
      </c>
      <c r="F1348" s="273"/>
      <c r="G1348" s="272"/>
      <c r="H1348" s="274"/>
      <c r="I1348" s="274"/>
      <c r="J1348" s="274"/>
      <c r="K1348" s="274"/>
      <c r="L1348" s="274"/>
      <c r="M1348" s="274"/>
      <c r="N1348" s="274"/>
      <c r="O1348" s="274"/>
      <c r="P1348" s="274"/>
      <c r="Q1348" s="274"/>
      <c r="R1348" s="274"/>
      <c r="S1348" s="274"/>
      <c r="T1348" s="274"/>
      <c r="U1348" s="274"/>
      <c r="V1348" s="274"/>
      <c r="W1348" s="274"/>
      <c r="X1348" s="274"/>
      <c r="Y1348" s="274"/>
      <c r="Z1348" s="274"/>
      <c r="AA1348" s="274"/>
      <c r="AB1348" s="274"/>
      <c r="AC1348" s="274"/>
      <c r="AD1348" s="274"/>
      <c r="AE1348" s="275"/>
      <c r="AF1348" s="275"/>
      <c r="AG1348" s="275"/>
      <c r="AH1348" s="275"/>
      <c r="AI1348" s="275"/>
      <c r="AJ1348" s="275"/>
      <c r="AK1348" s="275"/>
      <c r="AL1348" s="275"/>
      <c r="AM1348" s="275"/>
      <c r="AN1348" s="275"/>
      <c r="AO1348" s="274"/>
      <c r="AP1348" s="274"/>
      <c r="AQ1348" s="274"/>
      <c r="AR1348" s="274"/>
      <c r="AS1348" s="274"/>
      <c r="AT1348" s="274"/>
      <c r="AU1348" s="274"/>
      <c r="AW1348" s="294" t="str">
        <f t="shared" si="156"/>
        <v/>
      </c>
      <c r="AX1348" s="286" t="str">
        <f t="shared" si="160"/>
        <v/>
      </c>
      <c r="AY1348" s="286" t="str">
        <f t="shared" si="157"/>
        <v/>
      </c>
      <c r="AZ1348" s="286" t="str">
        <f t="shared" si="158"/>
        <v/>
      </c>
      <c r="BA1348" s="286" t="str">
        <f t="shared" si="159"/>
        <v/>
      </c>
      <c r="BD1348" s="274" t="str">
        <f>IF(W1348="","",IF(F1348="休日",AW1348,IF(F1348="法休",AW1348,VLOOKUP(F1348,カレンダマスタ!$Q$56:$R$69,2,FALSE))))</f>
        <v/>
      </c>
      <c r="BG1348" s="274" t="str">
        <f t="shared" si="161"/>
        <v/>
      </c>
      <c r="BH1348" s="274" t="str">
        <f>IF(AX1348="","",IF(P1348&lt;&gt;"","",IF(BG1348="CS","OK",IF(VLOOKUP(E1348,カレンダマスタ!$A$5:$D$381,4,FALSE)&gt;0,"",IF(OR(AX1348*24&gt;10.84,AZ1348*24&lt;14.5)=TRUE,"×","OK")))))</f>
        <v/>
      </c>
    </row>
    <row r="1349" spans="2:60">
      <c r="B1349" s="111"/>
      <c r="C1349" s="397" t="str">
        <f>IF(STEP!C1349&lt;&gt;"",STEP!C1349,"")</f>
        <v/>
      </c>
      <c r="D1349" s="398" t="str">
        <f>IF(STEP!D1349&lt;&gt;"",STEP!D1349,"")</f>
        <v/>
      </c>
      <c r="E1349" s="399" t="str">
        <f>IF(STEP!E1349&lt;&gt;"",STEP!E1349,"")</f>
        <v/>
      </c>
      <c r="F1349" s="273"/>
      <c r="G1349" s="272"/>
      <c r="H1349" s="274"/>
      <c r="I1349" s="274"/>
      <c r="J1349" s="274"/>
      <c r="K1349" s="274"/>
      <c r="L1349" s="274"/>
      <c r="M1349" s="274"/>
      <c r="N1349" s="274"/>
      <c r="O1349" s="274"/>
      <c r="P1349" s="274"/>
      <c r="Q1349" s="274"/>
      <c r="R1349" s="274"/>
      <c r="S1349" s="274"/>
      <c r="T1349" s="274"/>
      <c r="U1349" s="274"/>
      <c r="V1349" s="274"/>
      <c r="W1349" s="274"/>
      <c r="X1349" s="274"/>
      <c r="Y1349" s="274"/>
      <c r="Z1349" s="274"/>
      <c r="AA1349" s="274"/>
      <c r="AB1349" s="274"/>
      <c r="AC1349" s="274"/>
      <c r="AD1349" s="274"/>
      <c r="AE1349" s="275"/>
      <c r="AF1349" s="275"/>
      <c r="AG1349" s="275"/>
      <c r="AH1349" s="275"/>
      <c r="AI1349" s="275"/>
      <c r="AJ1349" s="275"/>
      <c r="AK1349" s="275"/>
      <c r="AL1349" s="275"/>
      <c r="AM1349" s="275"/>
      <c r="AN1349" s="275"/>
      <c r="AO1349" s="274"/>
      <c r="AP1349" s="274"/>
      <c r="AQ1349" s="274"/>
      <c r="AR1349" s="274"/>
      <c r="AS1349" s="274"/>
      <c r="AT1349" s="274"/>
      <c r="AU1349" s="274"/>
      <c r="AW1349" s="294" t="str">
        <f t="shared" si="156"/>
        <v/>
      </c>
      <c r="AX1349" s="286" t="str">
        <f t="shared" si="160"/>
        <v/>
      </c>
      <c r="AY1349" s="286" t="str">
        <f t="shared" si="157"/>
        <v/>
      </c>
      <c r="AZ1349" s="286" t="str">
        <f t="shared" si="158"/>
        <v/>
      </c>
      <c r="BA1349" s="286" t="str">
        <f t="shared" si="159"/>
        <v/>
      </c>
      <c r="BD1349" s="274" t="str">
        <f>IF(W1349="","",IF(F1349="休日",AW1349,IF(F1349="法休",AW1349,VLOOKUP(F1349,カレンダマスタ!$Q$56:$R$69,2,FALSE))))</f>
        <v/>
      </c>
      <c r="BG1349" s="274" t="str">
        <f t="shared" si="161"/>
        <v/>
      </c>
      <c r="BH1349" s="274" t="str">
        <f>IF(AX1349="","",IF(P1349&lt;&gt;"","",IF(BG1349="CS","OK",IF(VLOOKUP(E1349,カレンダマスタ!$A$5:$D$381,4,FALSE)&gt;0,"",IF(OR(AX1349*24&gt;10.84,AZ1349*24&lt;14.5)=TRUE,"×","OK")))))</f>
        <v/>
      </c>
    </row>
    <row r="1350" spans="2:60" ht="13.8" thickBot="1">
      <c r="B1350" s="161"/>
      <c r="C1350" s="400" t="str">
        <f>IF(STEP!C1350&lt;&gt;"",STEP!C1350,"")</f>
        <v/>
      </c>
      <c r="D1350" s="401" t="str">
        <f>IF(STEP!D1350&lt;&gt;"",STEP!D1350,"")</f>
        <v/>
      </c>
      <c r="E1350" s="402" t="str">
        <f>IF(STEP!E1350&lt;&gt;"",STEP!E1350,"")</f>
        <v/>
      </c>
      <c r="F1350" s="277"/>
      <c r="G1350" s="276"/>
      <c r="H1350" s="278"/>
      <c r="I1350" s="278"/>
      <c r="J1350" s="278"/>
      <c r="K1350" s="278"/>
      <c r="L1350" s="278"/>
      <c r="M1350" s="278"/>
      <c r="N1350" s="278"/>
      <c r="O1350" s="278"/>
      <c r="P1350" s="278"/>
      <c r="Q1350" s="278"/>
      <c r="R1350" s="278"/>
      <c r="S1350" s="278"/>
      <c r="T1350" s="278"/>
      <c r="U1350" s="278"/>
      <c r="V1350" s="278"/>
      <c r="W1350" s="278"/>
      <c r="X1350" s="278"/>
      <c r="Y1350" s="278"/>
      <c r="Z1350" s="278"/>
      <c r="AA1350" s="278"/>
      <c r="AB1350" s="278"/>
      <c r="AC1350" s="278"/>
      <c r="AD1350" s="278"/>
      <c r="AE1350" s="279"/>
      <c r="AF1350" s="279"/>
      <c r="AG1350" s="279"/>
      <c r="AH1350" s="279"/>
      <c r="AI1350" s="279"/>
      <c r="AJ1350" s="279"/>
      <c r="AK1350" s="279"/>
      <c r="AL1350" s="279"/>
      <c r="AM1350" s="279"/>
      <c r="AN1350" s="279"/>
      <c r="AO1350" s="278"/>
      <c r="AP1350" s="278"/>
      <c r="AQ1350" s="278"/>
      <c r="AR1350" s="278"/>
      <c r="AS1350" s="278"/>
      <c r="AT1350" s="278"/>
      <c r="AU1350" s="278"/>
      <c r="AW1350" s="295" t="str">
        <f t="shared" si="156"/>
        <v/>
      </c>
      <c r="AX1350" s="287" t="str">
        <f t="shared" si="160"/>
        <v/>
      </c>
      <c r="AY1350" s="287" t="str">
        <f t="shared" si="157"/>
        <v/>
      </c>
      <c r="AZ1350" s="287" t="str">
        <f t="shared" si="158"/>
        <v/>
      </c>
      <c r="BA1350" s="287" t="str">
        <f t="shared" si="159"/>
        <v/>
      </c>
      <c r="BD1350" s="278" t="str">
        <f>IF(W1350="","",IF(F1350="休日",AW1350,IF(F1350="法休",AW1350,VLOOKUP(F1350,カレンダマスタ!$Q$56:$R$69,2,FALSE))))</f>
        <v/>
      </c>
      <c r="BG1350" s="278" t="str">
        <f t="shared" si="161"/>
        <v/>
      </c>
      <c r="BH1350" s="278" t="str">
        <f>IF(AX1350="","",IF(P1350&lt;&gt;"","",IF(BG1350="CS","OK",IF(VLOOKUP(E1350,カレンダマスタ!$A$5:$D$381,4,FALSE)&gt;0,"",IF(OR(AX1350*24&gt;10.84,AZ1350*24&lt;14.5)=TRUE,"×","OK")))))</f>
        <v/>
      </c>
    </row>
    <row r="1351" spans="2:60">
      <c r="B1351" s="323"/>
      <c r="C1351" s="366"/>
      <c r="D1351" s="367"/>
      <c r="E1351" s="368"/>
      <c r="F1351" s="367"/>
      <c r="G1351" s="366"/>
      <c r="H1351" s="369"/>
      <c r="I1351" s="369"/>
      <c r="J1351" s="369"/>
      <c r="K1351" s="369"/>
      <c r="L1351" s="369"/>
      <c r="M1351" s="369"/>
      <c r="N1351" s="369"/>
      <c r="O1351" s="369"/>
      <c r="P1351" s="369"/>
      <c r="Q1351" s="369"/>
      <c r="R1351" s="369"/>
      <c r="S1351" s="369"/>
      <c r="T1351" s="369"/>
      <c r="U1351" s="369"/>
      <c r="V1351" s="369"/>
      <c r="W1351" s="369"/>
      <c r="X1351" s="369"/>
      <c r="Y1351" s="369"/>
      <c r="Z1351" s="369"/>
      <c r="AA1351" s="369"/>
      <c r="AB1351" s="369"/>
      <c r="AC1351" s="369"/>
      <c r="AD1351" s="369"/>
      <c r="AE1351" s="370"/>
      <c r="AF1351" s="370"/>
      <c r="AG1351" s="370"/>
      <c r="AH1351" s="370"/>
      <c r="AI1351" s="370"/>
      <c r="AJ1351" s="370"/>
      <c r="AK1351" s="370"/>
      <c r="AL1351" s="370"/>
      <c r="AM1351" s="370"/>
      <c r="AN1351" s="370"/>
      <c r="AO1351" s="369"/>
      <c r="AP1351" s="369"/>
      <c r="AQ1351" s="369"/>
      <c r="AR1351" s="369"/>
      <c r="AS1351" s="369"/>
      <c r="AT1351" s="369"/>
      <c r="AU1351" s="369"/>
      <c r="AW1351" s="363"/>
      <c r="AX1351" s="363"/>
      <c r="AY1351" s="363"/>
      <c r="AZ1351" s="363"/>
      <c r="BA1351" s="363"/>
      <c r="BD1351" s="369" t="str">
        <f>IF(W1351="","",IF(F1351="休日",AW1351,IF(F1351="法休",AW1351,VLOOKUP(F1351,カレンダマスタ!$Q$56:$R$69,2,FALSE))))</f>
        <v/>
      </c>
      <c r="BG1351" s="369"/>
      <c r="BH1351" s="369"/>
    </row>
    <row r="1352" spans="2:60">
      <c r="B1352" s="323"/>
      <c r="C1352" s="371"/>
      <c r="D1352" s="372"/>
      <c r="E1352" s="373"/>
      <c r="F1352" s="372"/>
      <c r="G1352" s="371"/>
      <c r="H1352" s="374"/>
      <c r="I1352" s="374"/>
      <c r="J1352" s="374"/>
      <c r="K1352" s="374"/>
      <c r="L1352" s="374"/>
      <c r="M1352" s="374"/>
      <c r="N1352" s="374"/>
      <c r="O1352" s="374"/>
      <c r="P1352" s="374"/>
      <c r="Q1352" s="374"/>
      <c r="R1352" s="374"/>
      <c r="S1352" s="374"/>
      <c r="T1352" s="374"/>
      <c r="U1352" s="374"/>
      <c r="V1352" s="374"/>
      <c r="W1352" s="374"/>
      <c r="X1352" s="374"/>
      <c r="Y1352" s="374"/>
      <c r="Z1352" s="374"/>
      <c r="AA1352" s="374"/>
      <c r="AB1352" s="374"/>
      <c r="AC1352" s="374"/>
      <c r="AD1352" s="374"/>
      <c r="AE1352" s="375"/>
      <c r="AF1352" s="375"/>
      <c r="AG1352" s="375"/>
      <c r="AH1352" s="375"/>
      <c r="AI1352" s="375"/>
      <c r="AJ1352" s="375"/>
      <c r="AK1352" s="375"/>
      <c r="AL1352" s="375"/>
      <c r="AM1352" s="375"/>
      <c r="AN1352" s="375"/>
      <c r="AO1352" s="374"/>
      <c r="AP1352" s="374"/>
      <c r="AQ1352" s="374"/>
      <c r="AR1352" s="374"/>
      <c r="AS1352" s="374"/>
      <c r="AT1352" s="374"/>
      <c r="AU1352" s="374"/>
      <c r="AW1352" s="363"/>
      <c r="AX1352" s="363"/>
      <c r="AY1352" s="363"/>
      <c r="AZ1352" s="363"/>
      <c r="BA1352" s="363"/>
      <c r="BD1352" s="374" t="str">
        <f>IF(W1352="","",IF(F1352="休日",AW1352,IF(F1352="法休",AW1352,VLOOKUP(F1352,カレンダマスタ!$Q$56:$R$69,2,FALSE))))</f>
        <v/>
      </c>
      <c r="BG1352" s="374"/>
      <c r="BH1352" s="374"/>
    </row>
    <row r="1353" spans="2:60">
      <c r="B1353" s="323"/>
      <c r="C1353" s="371"/>
      <c r="D1353" s="372"/>
      <c r="E1353" s="373"/>
      <c r="F1353" s="372"/>
      <c r="G1353" s="371"/>
      <c r="H1353" s="374"/>
      <c r="I1353" s="374"/>
      <c r="J1353" s="374"/>
      <c r="K1353" s="374"/>
      <c r="L1353" s="374"/>
      <c r="M1353" s="374"/>
      <c r="N1353" s="374"/>
      <c r="O1353" s="374"/>
      <c r="P1353" s="374"/>
      <c r="Q1353" s="374"/>
      <c r="R1353" s="374"/>
      <c r="S1353" s="374"/>
      <c r="T1353" s="374"/>
      <c r="U1353" s="374"/>
      <c r="V1353" s="374"/>
      <c r="W1353" s="374"/>
      <c r="X1353" s="374"/>
      <c r="Y1353" s="374"/>
      <c r="Z1353" s="374"/>
      <c r="AA1353" s="374"/>
      <c r="AB1353" s="374"/>
      <c r="AC1353" s="374"/>
      <c r="AD1353" s="374"/>
      <c r="AE1353" s="375"/>
      <c r="AF1353" s="375"/>
      <c r="AG1353" s="375"/>
      <c r="AH1353" s="375"/>
      <c r="AI1353" s="375"/>
      <c r="AJ1353" s="375"/>
      <c r="AK1353" s="375"/>
      <c r="AL1353" s="375"/>
      <c r="AM1353" s="375"/>
      <c r="AN1353" s="375"/>
      <c r="AO1353" s="374"/>
      <c r="AP1353" s="374"/>
      <c r="AQ1353" s="374"/>
      <c r="AR1353" s="374"/>
      <c r="AS1353" s="374"/>
      <c r="AT1353" s="374"/>
      <c r="AU1353" s="374"/>
      <c r="AW1353" s="363"/>
      <c r="AX1353" s="363"/>
      <c r="AY1353" s="363"/>
      <c r="AZ1353" s="363"/>
      <c r="BA1353" s="363"/>
      <c r="BD1353" s="374" t="str">
        <f>IF(W1353="","",IF(F1353="休日",AW1353,IF(F1353="法休",AW1353,VLOOKUP(F1353,カレンダマスタ!$Q$56:$R$69,2,FALSE))))</f>
        <v/>
      </c>
      <c r="BG1353" s="374"/>
      <c r="BH1353" s="374"/>
    </row>
    <row r="1354" spans="2:60">
      <c r="B1354" s="323"/>
      <c r="C1354" s="371"/>
      <c r="D1354" s="372"/>
      <c r="E1354" s="373"/>
      <c r="F1354" s="372"/>
      <c r="G1354" s="371"/>
      <c r="H1354" s="374"/>
      <c r="I1354" s="374"/>
      <c r="J1354" s="374"/>
      <c r="K1354" s="374"/>
      <c r="L1354" s="374"/>
      <c r="M1354" s="374"/>
      <c r="N1354" s="374"/>
      <c r="O1354" s="374"/>
      <c r="P1354" s="374"/>
      <c r="Q1354" s="374"/>
      <c r="R1354" s="374"/>
      <c r="S1354" s="374"/>
      <c r="T1354" s="374"/>
      <c r="U1354" s="374"/>
      <c r="V1354" s="374"/>
      <c r="W1354" s="374"/>
      <c r="X1354" s="374"/>
      <c r="Y1354" s="374"/>
      <c r="Z1354" s="374"/>
      <c r="AA1354" s="374"/>
      <c r="AB1354" s="374"/>
      <c r="AC1354" s="374"/>
      <c r="AD1354" s="374"/>
      <c r="AE1354" s="375"/>
      <c r="AF1354" s="375"/>
      <c r="AG1354" s="375"/>
      <c r="AH1354" s="375"/>
      <c r="AI1354" s="375"/>
      <c r="AJ1354" s="375"/>
      <c r="AK1354" s="375"/>
      <c r="AL1354" s="375"/>
      <c r="AM1354" s="375"/>
      <c r="AN1354" s="375"/>
      <c r="AO1354" s="374"/>
      <c r="AP1354" s="374"/>
      <c r="AQ1354" s="374"/>
      <c r="AR1354" s="374"/>
      <c r="AS1354" s="374"/>
      <c r="AT1354" s="374"/>
      <c r="AU1354" s="374"/>
      <c r="AW1354" s="363"/>
      <c r="AX1354" s="363"/>
      <c r="AY1354" s="363"/>
      <c r="AZ1354" s="363"/>
      <c r="BA1354" s="363"/>
      <c r="BD1354" s="374" t="str">
        <f>IF(W1354="","",IF(F1354="休日",AW1354,IF(F1354="法休",AW1354,VLOOKUP(F1354,カレンダマスタ!$Q$56:$R$69,2,FALSE))))</f>
        <v/>
      </c>
      <c r="BG1354" s="374"/>
      <c r="BH1354" s="374"/>
    </row>
    <row r="1355" spans="2:60">
      <c r="B1355" s="323"/>
      <c r="C1355" s="371"/>
      <c r="D1355" s="372"/>
      <c r="E1355" s="373"/>
      <c r="F1355" s="372"/>
      <c r="G1355" s="371"/>
      <c r="H1355" s="374"/>
      <c r="I1355" s="374"/>
      <c r="J1355" s="374"/>
      <c r="K1355" s="374"/>
      <c r="L1355" s="374"/>
      <c r="M1355" s="374"/>
      <c r="N1355" s="374"/>
      <c r="O1355" s="374"/>
      <c r="P1355" s="374"/>
      <c r="Q1355" s="374"/>
      <c r="R1355" s="374"/>
      <c r="S1355" s="374"/>
      <c r="T1355" s="374"/>
      <c r="U1355" s="374"/>
      <c r="V1355" s="374"/>
      <c r="W1355" s="374"/>
      <c r="X1355" s="374"/>
      <c r="Y1355" s="374"/>
      <c r="Z1355" s="374"/>
      <c r="AA1355" s="374"/>
      <c r="AB1355" s="374"/>
      <c r="AC1355" s="374"/>
      <c r="AD1355" s="374"/>
      <c r="AE1355" s="375"/>
      <c r="AF1355" s="375"/>
      <c r="AG1355" s="375"/>
      <c r="AH1355" s="375"/>
      <c r="AI1355" s="375"/>
      <c r="AJ1355" s="375"/>
      <c r="AK1355" s="375"/>
      <c r="AL1355" s="375"/>
      <c r="AM1355" s="375"/>
      <c r="AN1355" s="375"/>
      <c r="AO1355" s="374"/>
      <c r="AP1355" s="374"/>
      <c r="AQ1355" s="374"/>
      <c r="AR1355" s="374"/>
      <c r="AS1355" s="374"/>
      <c r="AT1355" s="374"/>
      <c r="AU1355" s="374"/>
      <c r="AW1355" s="363"/>
      <c r="AX1355" s="363"/>
      <c r="AY1355" s="363"/>
      <c r="AZ1355" s="363"/>
      <c r="BA1355" s="363"/>
      <c r="BD1355" s="374" t="str">
        <f>IF(W1355="","",IF(F1355="休日",AW1355,IF(F1355="法休",AW1355,VLOOKUP(F1355,カレンダマスタ!$Q$56:$R$69,2,FALSE))))</f>
        <v/>
      </c>
      <c r="BG1355" s="374"/>
      <c r="BH1355" s="374"/>
    </row>
    <row r="1356" spans="2:60">
      <c r="B1356" s="323"/>
      <c r="C1356" s="371"/>
      <c r="D1356" s="372"/>
      <c r="E1356" s="373"/>
      <c r="F1356" s="372"/>
      <c r="G1356" s="371"/>
      <c r="H1356" s="374"/>
      <c r="I1356" s="374"/>
      <c r="J1356" s="374"/>
      <c r="K1356" s="374"/>
      <c r="L1356" s="374"/>
      <c r="M1356" s="374"/>
      <c r="N1356" s="374"/>
      <c r="O1356" s="374"/>
      <c r="P1356" s="374"/>
      <c r="Q1356" s="374"/>
      <c r="R1356" s="374"/>
      <c r="S1356" s="374"/>
      <c r="T1356" s="374"/>
      <c r="U1356" s="374"/>
      <c r="V1356" s="374"/>
      <c r="W1356" s="374"/>
      <c r="X1356" s="374"/>
      <c r="Y1356" s="374"/>
      <c r="Z1356" s="374"/>
      <c r="AA1356" s="374"/>
      <c r="AB1356" s="374"/>
      <c r="AC1356" s="374"/>
      <c r="AD1356" s="374"/>
      <c r="AE1356" s="375"/>
      <c r="AF1356" s="375"/>
      <c r="AG1356" s="375"/>
      <c r="AH1356" s="375"/>
      <c r="AI1356" s="375"/>
      <c r="AJ1356" s="375"/>
      <c r="AK1356" s="375"/>
      <c r="AL1356" s="375"/>
      <c r="AM1356" s="375"/>
      <c r="AN1356" s="375"/>
      <c r="AO1356" s="374"/>
      <c r="AP1356" s="374"/>
      <c r="AQ1356" s="374"/>
      <c r="AR1356" s="374"/>
      <c r="AS1356" s="374"/>
      <c r="AT1356" s="374"/>
      <c r="AU1356" s="374"/>
      <c r="AW1356" s="363"/>
      <c r="AX1356" s="363"/>
      <c r="AY1356" s="363"/>
      <c r="AZ1356" s="363"/>
      <c r="BA1356" s="363"/>
      <c r="BD1356" s="374" t="str">
        <f>IF(W1356="","",IF(F1356="休日",AW1356,IF(F1356="法休",AW1356,VLOOKUP(F1356,カレンダマスタ!$Q$56:$R$69,2,FALSE))))</f>
        <v/>
      </c>
      <c r="BG1356" s="374"/>
      <c r="BH1356" s="374"/>
    </row>
    <row r="1357" spans="2:60">
      <c r="B1357" s="323"/>
      <c r="C1357" s="371"/>
      <c r="D1357" s="372"/>
      <c r="E1357" s="373"/>
      <c r="F1357" s="372"/>
      <c r="G1357" s="371"/>
      <c r="H1357" s="374"/>
      <c r="I1357" s="374"/>
      <c r="J1357" s="374"/>
      <c r="K1357" s="374"/>
      <c r="L1357" s="374"/>
      <c r="M1357" s="374"/>
      <c r="N1357" s="374"/>
      <c r="O1357" s="374"/>
      <c r="P1357" s="374"/>
      <c r="Q1357" s="374"/>
      <c r="R1357" s="374"/>
      <c r="S1357" s="374"/>
      <c r="T1357" s="374"/>
      <c r="U1357" s="374"/>
      <c r="V1357" s="374"/>
      <c r="W1357" s="374"/>
      <c r="X1357" s="374"/>
      <c r="Y1357" s="374"/>
      <c r="Z1357" s="374"/>
      <c r="AA1357" s="374"/>
      <c r="AB1357" s="374"/>
      <c r="AC1357" s="374"/>
      <c r="AD1357" s="374"/>
      <c r="AE1357" s="375"/>
      <c r="AF1357" s="375"/>
      <c r="AG1357" s="375"/>
      <c r="AH1357" s="375"/>
      <c r="AI1357" s="375"/>
      <c r="AJ1357" s="375"/>
      <c r="AK1357" s="375"/>
      <c r="AL1357" s="375"/>
      <c r="AM1357" s="375"/>
      <c r="AN1357" s="375"/>
      <c r="AO1357" s="374"/>
      <c r="AP1357" s="374"/>
      <c r="AQ1357" s="374"/>
      <c r="AR1357" s="374"/>
      <c r="AS1357" s="374"/>
      <c r="AT1357" s="374"/>
      <c r="AU1357" s="374"/>
      <c r="AW1357" s="363"/>
      <c r="AX1357" s="363"/>
      <c r="AY1357" s="363"/>
      <c r="AZ1357" s="363"/>
      <c r="BA1357" s="363"/>
      <c r="BD1357" s="374" t="str">
        <f>IF(W1357="","",IF(F1357="休日",AW1357,IF(F1357="法休",AW1357,VLOOKUP(F1357,カレンダマスタ!$Q$56:$R$69,2,FALSE))))</f>
        <v/>
      </c>
      <c r="BG1357" s="374"/>
      <c r="BH1357" s="374"/>
    </row>
    <row r="1358" spans="2:60">
      <c r="B1358" s="323"/>
      <c r="C1358" s="371"/>
      <c r="D1358" s="372"/>
      <c r="E1358" s="373"/>
      <c r="F1358" s="372"/>
      <c r="G1358" s="371"/>
      <c r="H1358" s="374"/>
      <c r="I1358" s="374"/>
      <c r="J1358" s="374"/>
      <c r="K1358" s="374"/>
      <c r="L1358" s="374"/>
      <c r="M1358" s="374"/>
      <c r="N1358" s="374"/>
      <c r="O1358" s="374"/>
      <c r="P1358" s="374"/>
      <c r="Q1358" s="374"/>
      <c r="R1358" s="374"/>
      <c r="S1358" s="374"/>
      <c r="T1358" s="374"/>
      <c r="U1358" s="374"/>
      <c r="V1358" s="374"/>
      <c r="W1358" s="374"/>
      <c r="X1358" s="374"/>
      <c r="Y1358" s="374"/>
      <c r="Z1358" s="374"/>
      <c r="AA1358" s="374"/>
      <c r="AB1358" s="374"/>
      <c r="AC1358" s="374"/>
      <c r="AD1358" s="374"/>
      <c r="AE1358" s="375"/>
      <c r="AF1358" s="375"/>
      <c r="AG1358" s="375"/>
      <c r="AH1358" s="375"/>
      <c r="AI1358" s="375"/>
      <c r="AJ1358" s="375"/>
      <c r="AK1358" s="375"/>
      <c r="AL1358" s="375"/>
      <c r="AM1358" s="375"/>
      <c r="AN1358" s="375"/>
      <c r="AO1358" s="374"/>
      <c r="AP1358" s="374"/>
      <c r="AQ1358" s="374"/>
      <c r="AR1358" s="374"/>
      <c r="AS1358" s="374"/>
      <c r="AT1358" s="374"/>
      <c r="AU1358" s="374"/>
      <c r="AW1358" s="363"/>
      <c r="AX1358" s="363"/>
      <c r="AY1358" s="363"/>
      <c r="AZ1358" s="363"/>
      <c r="BA1358" s="363"/>
      <c r="BD1358" s="374" t="str">
        <f>IF(W1358="","",IF(F1358="休日",AW1358,IF(F1358="法休",AW1358,VLOOKUP(F1358,カレンダマスタ!$Q$56:$R$69,2,FALSE))))</f>
        <v/>
      </c>
      <c r="BG1358" s="374"/>
      <c r="BH1358" s="374"/>
    </row>
    <row r="1359" spans="2:60">
      <c r="B1359" s="323"/>
      <c r="C1359" s="371"/>
      <c r="D1359" s="372"/>
      <c r="E1359" s="373"/>
      <c r="F1359" s="372"/>
      <c r="G1359" s="371"/>
      <c r="H1359" s="374"/>
      <c r="I1359" s="374"/>
      <c r="J1359" s="374"/>
      <c r="K1359" s="374"/>
      <c r="L1359" s="374"/>
      <c r="M1359" s="374"/>
      <c r="N1359" s="374"/>
      <c r="O1359" s="374"/>
      <c r="P1359" s="374"/>
      <c r="Q1359" s="374"/>
      <c r="R1359" s="374"/>
      <c r="S1359" s="374"/>
      <c r="T1359" s="374"/>
      <c r="U1359" s="374"/>
      <c r="V1359" s="374"/>
      <c r="W1359" s="374"/>
      <c r="X1359" s="374"/>
      <c r="Y1359" s="374"/>
      <c r="Z1359" s="374"/>
      <c r="AA1359" s="374"/>
      <c r="AB1359" s="374"/>
      <c r="AC1359" s="374"/>
      <c r="AD1359" s="374"/>
      <c r="AE1359" s="375"/>
      <c r="AF1359" s="375"/>
      <c r="AG1359" s="375"/>
      <c r="AH1359" s="375"/>
      <c r="AI1359" s="375"/>
      <c r="AJ1359" s="375"/>
      <c r="AK1359" s="375"/>
      <c r="AL1359" s="375"/>
      <c r="AM1359" s="375"/>
      <c r="AN1359" s="375"/>
      <c r="AO1359" s="374"/>
      <c r="AP1359" s="374"/>
      <c r="AQ1359" s="374"/>
      <c r="AR1359" s="374"/>
      <c r="AS1359" s="374"/>
      <c r="AT1359" s="374"/>
      <c r="AU1359" s="374"/>
      <c r="AW1359" s="363"/>
      <c r="AX1359" s="363"/>
      <c r="AY1359" s="363"/>
      <c r="AZ1359" s="363"/>
      <c r="BA1359" s="363"/>
      <c r="BD1359" s="374" t="str">
        <f>IF(W1359="","",IF(F1359="休日",AW1359,IF(F1359="法休",AW1359,VLOOKUP(F1359,カレンダマスタ!$Q$56:$R$69,2,FALSE))))</f>
        <v/>
      </c>
      <c r="BG1359" s="374"/>
      <c r="BH1359" s="374"/>
    </row>
    <row r="1360" spans="2:60" ht="13.8" thickBot="1">
      <c r="B1360" s="329"/>
      <c r="C1360" s="377"/>
      <c r="D1360" s="378"/>
      <c r="E1360" s="379"/>
      <c r="F1360" s="378"/>
      <c r="G1360" s="377"/>
      <c r="H1360" s="380"/>
      <c r="I1360" s="380"/>
      <c r="J1360" s="380"/>
      <c r="K1360" s="380"/>
      <c r="L1360" s="380"/>
      <c r="M1360" s="380"/>
      <c r="N1360" s="380"/>
      <c r="O1360" s="380"/>
      <c r="P1360" s="380"/>
      <c r="Q1360" s="380"/>
      <c r="R1360" s="380"/>
      <c r="S1360" s="380"/>
      <c r="T1360" s="380"/>
      <c r="U1360" s="380"/>
      <c r="V1360" s="380"/>
      <c r="W1360" s="380"/>
      <c r="X1360" s="380"/>
      <c r="Y1360" s="380"/>
      <c r="Z1360" s="380"/>
      <c r="AA1360" s="380"/>
      <c r="AB1360" s="380"/>
      <c r="AC1360" s="380"/>
      <c r="AD1360" s="380"/>
      <c r="AE1360" s="381"/>
      <c r="AF1360" s="381"/>
      <c r="AG1360" s="381"/>
      <c r="AH1360" s="381"/>
      <c r="AI1360" s="381"/>
      <c r="AJ1360" s="381"/>
      <c r="AK1360" s="381"/>
      <c r="AL1360" s="381"/>
      <c r="AM1360" s="381"/>
      <c r="AN1360" s="381"/>
      <c r="AO1360" s="380"/>
      <c r="AP1360" s="380"/>
      <c r="AQ1360" s="380"/>
      <c r="AR1360" s="380"/>
      <c r="AS1360" s="380"/>
      <c r="AT1360" s="380"/>
      <c r="AU1360" s="380"/>
      <c r="AW1360" s="364"/>
      <c r="AX1360" s="364"/>
      <c r="AY1360" s="364"/>
      <c r="AZ1360" s="364"/>
      <c r="BA1360" s="364"/>
      <c r="BD1360" s="380" t="str">
        <f>IF(W1360="","",IF(F1360="休日",AW1360,IF(F1360="法休",AW1360,VLOOKUP(F1360,カレンダマスタ!$Q$56:$R$69,2,FALSE))))</f>
        <v/>
      </c>
      <c r="BG1360" s="380"/>
      <c r="BH1360" s="380"/>
    </row>
    <row r="1361" spans="2:60">
      <c r="B1361" s="111">
        <f>B1316+1</f>
        <v>31</v>
      </c>
      <c r="C1361" s="403" t="str">
        <f>IF(STEP!C1361&lt;&gt;"",STEP!C1361,"")</f>
        <v/>
      </c>
      <c r="D1361" s="383" t="str">
        <f>IF(STEP!D1361&lt;&gt;"",STEP!D1361,"")</f>
        <v/>
      </c>
      <c r="E1361" s="384" t="str">
        <f>IF(STEP!E1361&lt;&gt;"",STEP!E1361,"")</f>
        <v/>
      </c>
      <c r="F1361" s="248"/>
      <c r="G1361" s="249"/>
      <c r="H1361" s="250"/>
      <c r="I1361" s="250"/>
      <c r="J1361" s="250"/>
      <c r="K1361" s="250"/>
      <c r="L1361" s="250"/>
      <c r="M1361" s="250"/>
      <c r="N1361" s="250"/>
      <c r="O1361" s="250"/>
      <c r="P1361" s="250"/>
      <c r="Q1361" s="250"/>
      <c r="R1361" s="250"/>
      <c r="S1361" s="250"/>
      <c r="T1361" s="250"/>
      <c r="U1361" s="250"/>
      <c r="V1361" s="250"/>
      <c r="W1361" s="250"/>
      <c r="X1361" s="250"/>
      <c r="Y1361" s="250"/>
      <c r="Z1361" s="250"/>
      <c r="AA1361" s="250"/>
      <c r="AB1361" s="250"/>
      <c r="AC1361" s="250"/>
      <c r="AD1361" s="250"/>
      <c r="AE1361" s="251"/>
      <c r="AF1361" s="251"/>
      <c r="AG1361" s="251"/>
      <c r="AH1361" s="251"/>
      <c r="AI1361" s="251"/>
      <c r="AJ1361" s="251"/>
      <c r="AK1361" s="251"/>
      <c r="AL1361" s="251"/>
      <c r="AM1361" s="251"/>
      <c r="AN1361" s="251"/>
      <c r="AO1361" s="250"/>
      <c r="AP1361" s="250"/>
      <c r="AQ1361" s="250"/>
      <c r="AR1361" s="250"/>
      <c r="AS1361" s="250"/>
      <c r="AT1361" s="250"/>
      <c r="AU1361" s="250"/>
      <c r="AW1361" s="282" t="str">
        <f t="shared" ref="AW1361:AW1395" si="162">IF(W1361&lt;&gt;"",IF(W1361&lt;&gt;"",CEILING(IF(J1361&lt;&gt;"",J1361,I1361),$AY$8),""),"")</f>
        <v/>
      </c>
      <c r="AX1361" s="282" t="str">
        <f>IF(W1361&lt;&gt;"",IF(W1361&lt;&gt;"",IF(OR(K1361="早出",AND(BD1361&lt;AW1361,K1361&lt;&gt;"有償遅刻")),AW1361,BD1361),""),"")</f>
        <v/>
      </c>
      <c r="AY1361" s="282" t="str">
        <f t="shared" ref="AY1361:AY1395" si="163">IF(W1361&lt;&gt;"",FLOOR(IF(N1361&lt;&gt;"",N1361,M1361),$AY$8),"")</f>
        <v/>
      </c>
      <c r="AZ1361" s="282" t="str">
        <f t="shared" ref="AZ1361:AZ1395" si="164">IF(W1361&lt;&gt;"",IF(AY1361&lt;&gt;0,AY1361-AR1361,L1361-AR1361),"")</f>
        <v/>
      </c>
      <c r="BA1361" s="282" t="str">
        <f t="shared" ref="BA1361:BA1395" si="165">IF(W1361&lt;&gt;"",W1361,"")</f>
        <v/>
      </c>
      <c r="BD1361" s="250" t="str">
        <f>IF(W1361="","",IF(F1361="休日",AW1361,IF(F1361="法休",AW1361,VLOOKUP(F1361,カレンダマスタ!$Q$56:$R$69,2,FALSE))))</f>
        <v/>
      </c>
      <c r="BG1361" s="250" t="str">
        <f>STEP!AF1361</f>
        <v/>
      </c>
      <c r="BH1361" s="250" t="str">
        <f>IF(AX1361="","",IF(P1361&lt;&gt;"","",IF(BG1361="CS","OK",IF(VLOOKUP(E1361,カレンダマスタ!$A$5:$D$381,4,FALSE)&gt;0,"",IF(OR(AX1361*24&gt;10.84,AZ1361*24&lt;14.5)=TRUE,"×","OK")))))</f>
        <v/>
      </c>
    </row>
    <row r="1362" spans="2:60">
      <c r="B1362" s="111"/>
      <c r="C1362" s="385" t="str">
        <f>IF(STEP!C1362&lt;&gt;"",STEP!C1362,"")</f>
        <v/>
      </c>
      <c r="D1362" s="386" t="str">
        <f>IF(STEP!D1362&lt;&gt;"",STEP!D1362,"")</f>
        <v/>
      </c>
      <c r="E1362" s="387" t="str">
        <f>IF(STEP!E1362&lt;&gt;"",STEP!E1362,"")</f>
        <v/>
      </c>
      <c r="F1362" s="253"/>
      <c r="G1362" s="252"/>
      <c r="H1362" s="254"/>
      <c r="I1362" s="254"/>
      <c r="J1362" s="254"/>
      <c r="K1362" s="254"/>
      <c r="L1362" s="254"/>
      <c r="M1362" s="254"/>
      <c r="N1362" s="254"/>
      <c r="O1362" s="254"/>
      <c r="P1362" s="254"/>
      <c r="Q1362" s="254"/>
      <c r="R1362" s="254"/>
      <c r="S1362" s="254"/>
      <c r="T1362" s="254"/>
      <c r="U1362" s="254"/>
      <c r="V1362" s="254"/>
      <c r="W1362" s="254"/>
      <c r="X1362" s="254"/>
      <c r="Y1362" s="254"/>
      <c r="Z1362" s="254"/>
      <c r="AA1362" s="254"/>
      <c r="AB1362" s="254"/>
      <c r="AC1362" s="254"/>
      <c r="AD1362" s="254"/>
      <c r="AE1362" s="255"/>
      <c r="AF1362" s="255"/>
      <c r="AG1362" s="255"/>
      <c r="AH1362" s="255"/>
      <c r="AI1362" s="255"/>
      <c r="AJ1362" s="255"/>
      <c r="AK1362" s="255"/>
      <c r="AL1362" s="255"/>
      <c r="AM1362" s="255"/>
      <c r="AN1362" s="255"/>
      <c r="AO1362" s="254"/>
      <c r="AP1362" s="254"/>
      <c r="AQ1362" s="254"/>
      <c r="AR1362" s="254"/>
      <c r="AS1362" s="254"/>
      <c r="AT1362" s="254"/>
      <c r="AU1362" s="254"/>
      <c r="AW1362" s="283" t="str">
        <f t="shared" si="162"/>
        <v/>
      </c>
      <c r="AX1362" s="283" t="str">
        <f t="shared" si="160"/>
        <v/>
      </c>
      <c r="AY1362" s="283" t="str">
        <f t="shared" si="163"/>
        <v/>
      </c>
      <c r="AZ1362" s="283" t="str">
        <f t="shared" si="164"/>
        <v/>
      </c>
      <c r="BA1362" s="283" t="str">
        <f t="shared" si="165"/>
        <v/>
      </c>
      <c r="BD1362" s="254" t="str">
        <f>IF(W1362="","",IF(F1362="休日",AW1362,IF(F1362="法休",AW1362,VLOOKUP(F1362,カレンダマスタ!$Q$56:$R$69,2,FALSE))))</f>
        <v/>
      </c>
      <c r="BG1362" s="254" t="str">
        <f>BG1361</f>
        <v/>
      </c>
      <c r="BH1362" s="254" t="str">
        <f>IF(AX1362="","",IF(P1362&lt;&gt;"","",IF(BG1362="CS","OK",IF(VLOOKUP(E1362,カレンダマスタ!$A$5:$D$381,4,FALSE)&gt;0,"",IF(OR(AX1362*24&gt;10.84,AZ1362*24&lt;14.5)=TRUE,"×","OK")))))</f>
        <v/>
      </c>
    </row>
    <row r="1363" spans="2:60">
      <c r="B1363" s="111"/>
      <c r="C1363" s="385" t="str">
        <f>IF(STEP!C1363&lt;&gt;"",STEP!C1363,"")</f>
        <v/>
      </c>
      <c r="D1363" s="386" t="str">
        <f>IF(STEP!D1363&lt;&gt;"",STEP!D1363,"")</f>
        <v/>
      </c>
      <c r="E1363" s="387" t="str">
        <f>IF(STEP!E1363&lt;&gt;"",STEP!E1363,"")</f>
        <v/>
      </c>
      <c r="F1363" s="253"/>
      <c r="G1363" s="252"/>
      <c r="H1363" s="254"/>
      <c r="I1363" s="254"/>
      <c r="J1363" s="254"/>
      <c r="K1363" s="254"/>
      <c r="L1363" s="254"/>
      <c r="M1363" s="254"/>
      <c r="N1363" s="254"/>
      <c r="O1363" s="254"/>
      <c r="P1363" s="254"/>
      <c r="Q1363" s="254"/>
      <c r="R1363" s="254"/>
      <c r="S1363" s="254"/>
      <c r="T1363" s="254"/>
      <c r="U1363" s="254"/>
      <c r="V1363" s="254"/>
      <c r="W1363" s="254"/>
      <c r="X1363" s="254"/>
      <c r="Y1363" s="254"/>
      <c r="Z1363" s="254"/>
      <c r="AA1363" s="254"/>
      <c r="AB1363" s="254"/>
      <c r="AC1363" s="254"/>
      <c r="AD1363" s="254"/>
      <c r="AE1363" s="255"/>
      <c r="AF1363" s="255"/>
      <c r="AG1363" s="255"/>
      <c r="AH1363" s="255"/>
      <c r="AI1363" s="255"/>
      <c r="AJ1363" s="255"/>
      <c r="AK1363" s="255"/>
      <c r="AL1363" s="255"/>
      <c r="AM1363" s="255"/>
      <c r="AN1363" s="255"/>
      <c r="AO1363" s="254"/>
      <c r="AP1363" s="254"/>
      <c r="AQ1363" s="254"/>
      <c r="AR1363" s="254"/>
      <c r="AS1363" s="254"/>
      <c r="AT1363" s="254"/>
      <c r="AU1363" s="254"/>
      <c r="AW1363" s="283" t="str">
        <f t="shared" si="162"/>
        <v/>
      </c>
      <c r="AX1363" s="283" t="str">
        <f t="shared" si="160"/>
        <v/>
      </c>
      <c r="AY1363" s="283" t="str">
        <f t="shared" si="163"/>
        <v/>
      </c>
      <c r="AZ1363" s="283" t="str">
        <f t="shared" si="164"/>
        <v/>
      </c>
      <c r="BA1363" s="283" t="str">
        <f t="shared" si="165"/>
        <v/>
      </c>
      <c r="BD1363" s="254" t="str">
        <f>IF(W1363="","",IF(F1363="休日",AW1363,IF(F1363="法休",AW1363,VLOOKUP(F1363,カレンダマスタ!$Q$56:$R$69,2,FALSE))))</f>
        <v/>
      </c>
      <c r="BG1363" s="254" t="str">
        <f t="shared" si="161"/>
        <v/>
      </c>
      <c r="BH1363" s="254" t="str">
        <f>IF(AX1363="","",IF(P1363&lt;&gt;"","",IF(BG1363="CS","OK",IF(VLOOKUP(E1363,カレンダマスタ!$A$5:$D$381,4,FALSE)&gt;0,"",IF(OR(AX1363*24&gt;10.84,AZ1363*24&lt;14.5)=TRUE,"×","OK")))))</f>
        <v/>
      </c>
    </row>
    <row r="1364" spans="2:60">
      <c r="B1364" s="111"/>
      <c r="C1364" s="385" t="str">
        <f>IF(STEP!C1364&lt;&gt;"",STEP!C1364,"")</f>
        <v/>
      </c>
      <c r="D1364" s="386" t="str">
        <f>IF(STEP!D1364&lt;&gt;"",STEP!D1364,"")</f>
        <v/>
      </c>
      <c r="E1364" s="387" t="str">
        <f>IF(STEP!E1364&lt;&gt;"",STEP!E1364,"")</f>
        <v/>
      </c>
      <c r="F1364" s="256"/>
      <c r="G1364" s="257"/>
      <c r="H1364" s="254"/>
      <c r="I1364" s="254"/>
      <c r="J1364" s="254"/>
      <c r="K1364" s="254"/>
      <c r="L1364" s="254"/>
      <c r="M1364" s="254"/>
      <c r="N1364" s="254"/>
      <c r="O1364" s="254"/>
      <c r="P1364" s="254"/>
      <c r="Q1364" s="254"/>
      <c r="R1364" s="254"/>
      <c r="S1364" s="254"/>
      <c r="T1364" s="254"/>
      <c r="U1364" s="254"/>
      <c r="V1364" s="254"/>
      <c r="W1364" s="254"/>
      <c r="X1364" s="254"/>
      <c r="Y1364" s="254"/>
      <c r="Z1364" s="254"/>
      <c r="AA1364" s="254"/>
      <c r="AB1364" s="254"/>
      <c r="AC1364" s="254"/>
      <c r="AD1364" s="254"/>
      <c r="AE1364" s="255"/>
      <c r="AF1364" s="255"/>
      <c r="AG1364" s="255"/>
      <c r="AH1364" s="255"/>
      <c r="AI1364" s="255"/>
      <c r="AJ1364" s="255"/>
      <c r="AK1364" s="255"/>
      <c r="AL1364" s="255"/>
      <c r="AM1364" s="255"/>
      <c r="AN1364" s="255"/>
      <c r="AO1364" s="254"/>
      <c r="AP1364" s="254"/>
      <c r="AQ1364" s="254"/>
      <c r="AR1364" s="254"/>
      <c r="AS1364" s="254"/>
      <c r="AT1364" s="254"/>
      <c r="AU1364" s="254"/>
      <c r="AW1364" s="283" t="str">
        <f t="shared" si="162"/>
        <v/>
      </c>
      <c r="AX1364" s="283" t="str">
        <f t="shared" si="160"/>
        <v/>
      </c>
      <c r="AY1364" s="283" t="str">
        <f t="shared" si="163"/>
        <v/>
      </c>
      <c r="AZ1364" s="283" t="str">
        <f t="shared" si="164"/>
        <v/>
      </c>
      <c r="BA1364" s="283" t="str">
        <f t="shared" si="165"/>
        <v/>
      </c>
      <c r="BD1364" s="254" t="str">
        <f>IF(W1364="","",IF(F1364="休日",AW1364,IF(F1364="法休",AW1364,VLOOKUP(F1364,カレンダマスタ!$Q$56:$R$69,2,FALSE))))</f>
        <v/>
      </c>
      <c r="BG1364" s="254" t="str">
        <f t="shared" si="161"/>
        <v/>
      </c>
      <c r="BH1364" s="254" t="str">
        <f>IF(AX1364="","",IF(P1364&lt;&gt;"","",IF(BG1364="CS","OK",IF(VLOOKUP(E1364,カレンダマスタ!$A$5:$D$381,4,FALSE)&gt;0,"",IF(OR(AX1364*24&gt;10.84,AZ1364*24&lt;14.5)=TRUE,"×","OK")))))</f>
        <v/>
      </c>
    </row>
    <row r="1365" spans="2:60">
      <c r="B1365" s="111"/>
      <c r="C1365" s="385" t="str">
        <f>IF(STEP!C1365&lt;&gt;"",STEP!C1365,"")</f>
        <v/>
      </c>
      <c r="D1365" s="386" t="str">
        <f>IF(STEP!D1365&lt;&gt;"",STEP!D1365,"")</f>
        <v/>
      </c>
      <c r="E1365" s="387" t="str">
        <f>IF(STEP!E1365&lt;&gt;"",STEP!E1365,"")</f>
        <v/>
      </c>
      <c r="F1365" s="256"/>
      <c r="G1365" s="257"/>
      <c r="H1365" s="254"/>
      <c r="I1365" s="254"/>
      <c r="J1365" s="254"/>
      <c r="K1365" s="254"/>
      <c r="L1365" s="254"/>
      <c r="M1365" s="254"/>
      <c r="N1365" s="254"/>
      <c r="O1365" s="254"/>
      <c r="P1365" s="254"/>
      <c r="Q1365" s="254"/>
      <c r="R1365" s="254"/>
      <c r="S1365" s="254"/>
      <c r="T1365" s="254"/>
      <c r="U1365" s="254"/>
      <c r="V1365" s="254"/>
      <c r="W1365" s="254"/>
      <c r="X1365" s="254"/>
      <c r="Y1365" s="254"/>
      <c r="Z1365" s="254"/>
      <c r="AA1365" s="254"/>
      <c r="AB1365" s="254"/>
      <c r="AC1365" s="254"/>
      <c r="AD1365" s="254"/>
      <c r="AE1365" s="255"/>
      <c r="AF1365" s="255"/>
      <c r="AG1365" s="255"/>
      <c r="AH1365" s="255"/>
      <c r="AI1365" s="255"/>
      <c r="AJ1365" s="255"/>
      <c r="AK1365" s="255"/>
      <c r="AL1365" s="255"/>
      <c r="AM1365" s="255"/>
      <c r="AN1365" s="255"/>
      <c r="AO1365" s="254"/>
      <c r="AP1365" s="254"/>
      <c r="AQ1365" s="254"/>
      <c r="AR1365" s="254"/>
      <c r="AS1365" s="254"/>
      <c r="AT1365" s="254"/>
      <c r="AU1365" s="254"/>
      <c r="AW1365" s="283" t="str">
        <f t="shared" si="162"/>
        <v/>
      </c>
      <c r="AX1365" s="283" t="str">
        <f t="shared" si="160"/>
        <v/>
      </c>
      <c r="AY1365" s="283" t="str">
        <f t="shared" si="163"/>
        <v/>
      </c>
      <c r="AZ1365" s="283" t="str">
        <f t="shared" si="164"/>
        <v/>
      </c>
      <c r="BA1365" s="283" t="str">
        <f t="shared" si="165"/>
        <v/>
      </c>
      <c r="BD1365" s="254" t="str">
        <f>IF(W1365="","",IF(F1365="休日",AW1365,IF(F1365="法休",AW1365,VLOOKUP(F1365,カレンダマスタ!$Q$56:$R$69,2,FALSE))))</f>
        <v/>
      </c>
      <c r="BG1365" s="254" t="str">
        <f t="shared" si="161"/>
        <v/>
      </c>
      <c r="BH1365" s="254" t="str">
        <f>IF(AX1365="","",IF(P1365&lt;&gt;"","",IF(BG1365="CS","OK",IF(VLOOKUP(E1365,カレンダマスタ!$A$5:$D$381,4,FALSE)&gt;0,"",IF(OR(AX1365*24&gt;10.84,AZ1365*24&lt;14.5)=TRUE,"×","OK")))))</f>
        <v/>
      </c>
    </row>
    <row r="1366" spans="2:60">
      <c r="B1366" s="111"/>
      <c r="C1366" s="385" t="str">
        <f>IF(STEP!C1366&lt;&gt;"",STEP!C1366,"")</f>
        <v/>
      </c>
      <c r="D1366" s="386" t="str">
        <f>IF(STEP!D1366&lt;&gt;"",STEP!D1366,"")</f>
        <v/>
      </c>
      <c r="E1366" s="387" t="str">
        <f>IF(STEP!E1366&lt;&gt;"",STEP!E1366,"")</f>
        <v/>
      </c>
      <c r="F1366" s="256"/>
      <c r="G1366" s="252"/>
      <c r="H1366" s="254"/>
      <c r="I1366" s="254"/>
      <c r="J1366" s="254"/>
      <c r="K1366" s="254"/>
      <c r="L1366" s="254"/>
      <c r="M1366" s="254"/>
      <c r="N1366" s="254"/>
      <c r="O1366" s="254"/>
      <c r="P1366" s="254"/>
      <c r="Q1366" s="254"/>
      <c r="R1366" s="254"/>
      <c r="S1366" s="254"/>
      <c r="T1366" s="254"/>
      <c r="U1366" s="254"/>
      <c r="V1366" s="254"/>
      <c r="W1366" s="254"/>
      <c r="X1366" s="254"/>
      <c r="Y1366" s="254"/>
      <c r="Z1366" s="254"/>
      <c r="AA1366" s="254"/>
      <c r="AB1366" s="254"/>
      <c r="AC1366" s="254"/>
      <c r="AD1366" s="254"/>
      <c r="AE1366" s="255"/>
      <c r="AF1366" s="255"/>
      <c r="AG1366" s="255"/>
      <c r="AH1366" s="255"/>
      <c r="AI1366" s="255"/>
      <c r="AJ1366" s="255"/>
      <c r="AK1366" s="255"/>
      <c r="AL1366" s="255"/>
      <c r="AM1366" s="255"/>
      <c r="AN1366" s="255"/>
      <c r="AO1366" s="254"/>
      <c r="AP1366" s="254"/>
      <c r="AQ1366" s="254"/>
      <c r="AR1366" s="254"/>
      <c r="AS1366" s="254"/>
      <c r="AT1366" s="254"/>
      <c r="AU1366" s="254"/>
      <c r="AW1366" s="283" t="str">
        <f t="shared" si="162"/>
        <v/>
      </c>
      <c r="AX1366" s="283" t="str">
        <f t="shared" si="160"/>
        <v/>
      </c>
      <c r="AY1366" s="283" t="str">
        <f t="shared" si="163"/>
        <v/>
      </c>
      <c r="AZ1366" s="283" t="str">
        <f t="shared" si="164"/>
        <v/>
      </c>
      <c r="BA1366" s="283" t="str">
        <f t="shared" si="165"/>
        <v/>
      </c>
      <c r="BD1366" s="254" t="str">
        <f>IF(W1366="","",IF(F1366="休日",AW1366,IF(F1366="法休",AW1366,VLOOKUP(F1366,カレンダマスタ!$Q$56:$R$69,2,FALSE))))</f>
        <v/>
      </c>
      <c r="BG1366" s="254" t="str">
        <f t="shared" si="161"/>
        <v/>
      </c>
      <c r="BH1366" s="254" t="str">
        <f>IF(AX1366="","",IF(P1366&lt;&gt;"","",IF(BG1366="CS","OK",IF(VLOOKUP(E1366,カレンダマスタ!$A$5:$D$381,4,FALSE)&gt;0,"",IF(OR(AX1366*24&gt;10.84,AZ1366*24&lt;14.5)=TRUE,"×","OK")))))</f>
        <v/>
      </c>
    </row>
    <row r="1367" spans="2:60">
      <c r="B1367" s="111"/>
      <c r="C1367" s="388" t="str">
        <f>IF(STEP!C1367&lt;&gt;"",STEP!C1367,"")</f>
        <v/>
      </c>
      <c r="D1367" s="389" t="str">
        <f>IF(STEP!D1367&lt;&gt;"",STEP!D1367,"")</f>
        <v/>
      </c>
      <c r="E1367" s="390" t="str">
        <f>IF(STEP!E1367&lt;&gt;"",STEP!E1367,"")</f>
        <v/>
      </c>
      <c r="F1367" s="259"/>
      <c r="G1367" s="258"/>
      <c r="H1367" s="260"/>
      <c r="I1367" s="260"/>
      <c r="J1367" s="260"/>
      <c r="K1367" s="260"/>
      <c r="L1367" s="260"/>
      <c r="M1367" s="260"/>
      <c r="N1367" s="260"/>
      <c r="O1367" s="260"/>
      <c r="P1367" s="260"/>
      <c r="Q1367" s="260"/>
      <c r="R1367" s="260"/>
      <c r="S1367" s="260"/>
      <c r="T1367" s="260"/>
      <c r="U1367" s="260"/>
      <c r="V1367" s="260"/>
      <c r="W1367" s="260"/>
      <c r="X1367" s="260"/>
      <c r="Y1367" s="260"/>
      <c r="Z1367" s="260"/>
      <c r="AA1367" s="260"/>
      <c r="AB1367" s="260"/>
      <c r="AC1367" s="260"/>
      <c r="AD1367" s="260"/>
      <c r="AE1367" s="261"/>
      <c r="AF1367" s="261"/>
      <c r="AG1367" s="261"/>
      <c r="AH1367" s="261"/>
      <c r="AI1367" s="261"/>
      <c r="AJ1367" s="261"/>
      <c r="AK1367" s="261"/>
      <c r="AL1367" s="261"/>
      <c r="AM1367" s="261"/>
      <c r="AN1367" s="261"/>
      <c r="AO1367" s="260"/>
      <c r="AP1367" s="260"/>
      <c r="AQ1367" s="260"/>
      <c r="AR1367" s="260"/>
      <c r="AS1367" s="260"/>
      <c r="AT1367" s="260"/>
      <c r="AU1367" s="260"/>
      <c r="AW1367" s="284" t="str">
        <f t="shared" si="162"/>
        <v/>
      </c>
      <c r="AX1367" s="284" t="str">
        <f t="shared" si="160"/>
        <v/>
      </c>
      <c r="AY1367" s="284" t="str">
        <f t="shared" si="163"/>
        <v/>
      </c>
      <c r="AZ1367" s="284" t="str">
        <f t="shared" si="164"/>
        <v/>
      </c>
      <c r="BA1367" s="284" t="str">
        <f t="shared" si="165"/>
        <v/>
      </c>
      <c r="BD1367" s="260" t="str">
        <f>IF(W1367="","",IF(F1367="休日",AW1367,IF(F1367="法休",AW1367,VLOOKUP(F1367,カレンダマスタ!$Q$56:$R$69,2,FALSE))))</f>
        <v/>
      </c>
      <c r="BG1367" s="260" t="str">
        <f t="shared" si="161"/>
        <v/>
      </c>
      <c r="BH1367" s="260" t="str">
        <f>IF(AX1367="","",IF(P1367&lt;&gt;"","",IF(BG1367="CS","OK",IF(VLOOKUP(E1367,カレンダマスタ!$A$5:$D$381,4,FALSE)&gt;0,"",IF(OR(AX1367*24&gt;10.84,AZ1367*24&lt;14.5)=TRUE,"×","OK")))))</f>
        <v/>
      </c>
    </row>
    <row r="1368" spans="2:60">
      <c r="B1368" s="111"/>
      <c r="C1368" s="391" t="str">
        <f>IF(STEP!C1368&lt;&gt;"",STEP!C1368,"")</f>
        <v/>
      </c>
      <c r="D1368" s="392" t="str">
        <f>IF(STEP!D1368&lt;&gt;"",STEP!D1368,"")</f>
        <v/>
      </c>
      <c r="E1368" s="393" t="str">
        <f>IF(STEP!E1368&lt;&gt;"",STEP!E1368,"")</f>
        <v/>
      </c>
      <c r="F1368" s="263"/>
      <c r="G1368" s="262"/>
      <c r="H1368" s="264"/>
      <c r="I1368" s="264"/>
      <c r="J1368" s="264"/>
      <c r="K1368" s="264"/>
      <c r="L1368" s="264"/>
      <c r="M1368" s="264"/>
      <c r="N1368" s="264"/>
      <c r="O1368" s="264"/>
      <c r="P1368" s="264"/>
      <c r="Q1368" s="264"/>
      <c r="R1368" s="264"/>
      <c r="S1368" s="264"/>
      <c r="T1368" s="264"/>
      <c r="U1368" s="264"/>
      <c r="V1368" s="264"/>
      <c r="W1368" s="264"/>
      <c r="X1368" s="264"/>
      <c r="Y1368" s="264"/>
      <c r="Z1368" s="264"/>
      <c r="AA1368" s="264"/>
      <c r="AB1368" s="264"/>
      <c r="AC1368" s="264"/>
      <c r="AD1368" s="264"/>
      <c r="AE1368" s="265"/>
      <c r="AF1368" s="265"/>
      <c r="AG1368" s="265"/>
      <c r="AH1368" s="265"/>
      <c r="AI1368" s="265"/>
      <c r="AJ1368" s="265"/>
      <c r="AK1368" s="265"/>
      <c r="AL1368" s="265"/>
      <c r="AM1368" s="265"/>
      <c r="AN1368" s="265"/>
      <c r="AO1368" s="264"/>
      <c r="AP1368" s="264"/>
      <c r="AQ1368" s="264"/>
      <c r="AR1368" s="264"/>
      <c r="AS1368" s="264"/>
      <c r="AT1368" s="264"/>
      <c r="AU1368" s="264"/>
      <c r="AW1368" s="285" t="str">
        <f t="shared" si="162"/>
        <v/>
      </c>
      <c r="AX1368" s="285" t="str">
        <f t="shared" si="160"/>
        <v/>
      </c>
      <c r="AY1368" s="285" t="str">
        <f t="shared" si="163"/>
        <v/>
      </c>
      <c r="AZ1368" s="285" t="str">
        <f t="shared" si="164"/>
        <v/>
      </c>
      <c r="BA1368" s="285" t="str">
        <f t="shared" si="165"/>
        <v/>
      </c>
      <c r="BD1368" s="264" t="str">
        <f>IF(W1368="","",IF(F1368="休日",AW1368,IF(F1368="法休",AW1368,VLOOKUP(F1368,カレンダマスタ!$Q$56:$R$69,2,FALSE))))</f>
        <v/>
      </c>
      <c r="BG1368" s="264" t="str">
        <f t="shared" si="161"/>
        <v/>
      </c>
      <c r="BH1368" s="264" t="str">
        <f>IF(AX1368="","",IF(P1368&lt;&gt;"","",IF(BG1368="CS","OK",IF(VLOOKUP(E1368,カレンダマスタ!$A$5:$D$381,4,FALSE)&gt;0,"",IF(OR(AX1368*24&gt;10.84,AZ1368*24&lt;14.5)=TRUE,"×","OK")))))</f>
        <v/>
      </c>
    </row>
    <row r="1369" spans="2:60">
      <c r="B1369" s="111"/>
      <c r="C1369" s="385" t="str">
        <f>IF(STEP!C1369&lt;&gt;"",STEP!C1369,"")</f>
        <v/>
      </c>
      <c r="D1369" s="386" t="str">
        <f>IF(STEP!D1369&lt;&gt;"",STEP!D1369,"")</f>
        <v/>
      </c>
      <c r="E1369" s="387" t="str">
        <f>IF(STEP!E1369&lt;&gt;"",STEP!E1369,"")</f>
        <v/>
      </c>
      <c r="F1369" s="253"/>
      <c r="G1369" s="252"/>
      <c r="H1369" s="254"/>
      <c r="I1369" s="254"/>
      <c r="J1369" s="254"/>
      <c r="K1369" s="254"/>
      <c r="L1369" s="254"/>
      <c r="M1369" s="254"/>
      <c r="N1369" s="254"/>
      <c r="O1369" s="254"/>
      <c r="P1369" s="254"/>
      <c r="Q1369" s="254"/>
      <c r="R1369" s="254"/>
      <c r="S1369" s="254"/>
      <c r="T1369" s="254"/>
      <c r="U1369" s="254"/>
      <c r="V1369" s="254"/>
      <c r="W1369" s="254"/>
      <c r="X1369" s="254"/>
      <c r="Y1369" s="254"/>
      <c r="Z1369" s="254"/>
      <c r="AA1369" s="254"/>
      <c r="AB1369" s="254"/>
      <c r="AC1369" s="254"/>
      <c r="AD1369" s="254"/>
      <c r="AE1369" s="255"/>
      <c r="AF1369" s="255"/>
      <c r="AG1369" s="255"/>
      <c r="AH1369" s="255"/>
      <c r="AI1369" s="255"/>
      <c r="AJ1369" s="255"/>
      <c r="AK1369" s="255"/>
      <c r="AL1369" s="255"/>
      <c r="AM1369" s="255"/>
      <c r="AN1369" s="255"/>
      <c r="AO1369" s="254"/>
      <c r="AP1369" s="254"/>
      <c r="AQ1369" s="254"/>
      <c r="AR1369" s="254"/>
      <c r="AS1369" s="254"/>
      <c r="AT1369" s="254"/>
      <c r="AU1369" s="254"/>
      <c r="AW1369" s="283" t="str">
        <f t="shared" si="162"/>
        <v/>
      </c>
      <c r="AX1369" s="283" t="str">
        <f t="shared" si="160"/>
        <v/>
      </c>
      <c r="AY1369" s="283" t="str">
        <f t="shared" si="163"/>
        <v/>
      </c>
      <c r="AZ1369" s="283" t="str">
        <f t="shared" si="164"/>
        <v/>
      </c>
      <c r="BA1369" s="283" t="str">
        <f t="shared" si="165"/>
        <v/>
      </c>
      <c r="BD1369" s="254" t="str">
        <f>IF(W1369="","",IF(F1369="休日",AW1369,IF(F1369="法休",AW1369,VLOOKUP(F1369,カレンダマスタ!$Q$56:$R$69,2,FALSE))))</f>
        <v/>
      </c>
      <c r="BG1369" s="254" t="str">
        <f t="shared" si="161"/>
        <v/>
      </c>
      <c r="BH1369" s="254" t="str">
        <f>IF(AX1369="","",IF(P1369&lt;&gt;"","",IF(BG1369="CS","OK",IF(VLOOKUP(E1369,カレンダマスタ!$A$5:$D$381,4,FALSE)&gt;0,"",IF(OR(AX1369*24&gt;10.84,AZ1369*24&lt;14.5)=TRUE,"×","OK")))))</f>
        <v/>
      </c>
    </row>
    <row r="1370" spans="2:60">
      <c r="B1370" s="111"/>
      <c r="C1370" s="385" t="str">
        <f>IF(STEP!C1370&lt;&gt;"",STEP!C1370,"")</f>
        <v/>
      </c>
      <c r="D1370" s="386" t="str">
        <f>IF(STEP!D1370&lt;&gt;"",STEP!D1370,"")</f>
        <v/>
      </c>
      <c r="E1370" s="387" t="str">
        <f>IF(STEP!E1370&lt;&gt;"",STEP!E1370,"")</f>
        <v/>
      </c>
      <c r="F1370" s="253"/>
      <c r="G1370" s="252"/>
      <c r="H1370" s="254"/>
      <c r="I1370" s="254"/>
      <c r="J1370" s="254"/>
      <c r="K1370" s="254"/>
      <c r="L1370" s="254"/>
      <c r="M1370" s="254"/>
      <c r="N1370" s="254"/>
      <c r="O1370" s="254"/>
      <c r="P1370" s="254"/>
      <c r="Q1370" s="254"/>
      <c r="R1370" s="254"/>
      <c r="S1370" s="254"/>
      <c r="T1370" s="254"/>
      <c r="U1370" s="254"/>
      <c r="V1370" s="254"/>
      <c r="W1370" s="254"/>
      <c r="X1370" s="254"/>
      <c r="Y1370" s="254"/>
      <c r="Z1370" s="254"/>
      <c r="AA1370" s="254"/>
      <c r="AB1370" s="254"/>
      <c r="AC1370" s="254"/>
      <c r="AD1370" s="254"/>
      <c r="AE1370" s="255"/>
      <c r="AF1370" s="255"/>
      <c r="AG1370" s="255"/>
      <c r="AH1370" s="255"/>
      <c r="AI1370" s="255"/>
      <c r="AJ1370" s="255"/>
      <c r="AK1370" s="255"/>
      <c r="AL1370" s="255"/>
      <c r="AM1370" s="255"/>
      <c r="AN1370" s="255"/>
      <c r="AO1370" s="254"/>
      <c r="AP1370" s="254"/>
      <c r="AQ1370" s="254"/>
      <c r="AR1370" s="254"/>
      <c r="AS1370" s="254"/>
      <c r="AT1370" s="254"/>
      <c r="AU1370" s="254"/>
      <c r="AW1370" s="283" t="str">
        <f t="shared" si="162"/>
        <v/>
      </c>
      <c r="AX1370" s="283" t="str">
        <f t="shared" si="160"/>
        <v/>
      </c>
      <c r="AY1370" s="283" t="str">
        <f t="shared" si="163"/>
        <v/>
      </c>
      <c r="AZ1370" s="283" t="str">
        <f t="shared" si="164"/>
        <v/>
      </c>
      <c r="BA1370" s="283" t="str">
        <f t="shared" si="165"/>
        <v/>
      </c>
      <c r="BD1370" s="254" t="str">
        <f>IF(W1370="","",IF(F1370="休日",AW1370,IF(F1370="法休",AW1370,VLOOKUP(F1370,カレンダマスタ!$Q$56:$R$69,2,FALSE))))</f>
        <v/>
      </c>
      <c r="BG1370" s="254" t="str">
        <f t="shared" si="161"/>
        <v/>
      </c>
      <c r="BH1370" s="254" t="str">
        <f>IF(AX1370="","",IF(P1370&lt;&gt;"","",IF(BG1370="CS","OK",IF(VLOOKUP(E1370,カレンダマスタ!$A$5:$D$381,4,FALSE)&gt;0,"",IF(OR(AX1370*24&gt;10.84,AZ1370*24&lt;14.5)=TRUE,"×","OK")))))</f>
        <v/>
      </c>
    </row>
    <row r="1371" spans="2:60">
      <c r="B1371" s="111"/>
      <c r="C1371" s="385" t="str">
        <f>IF(STEP!C1371&lt;&gt;"",STEP!C1371,"")</f>
        <v/>
      </c>
      <c r="D1371" s="386" t="str">
        <f>IF(STEP!D1371&lt;&gt;"",STEP!D1371,"")</f>
        <v/>
      </c>
      <c r="E1371" s="387" t="str">
        <f>IF(STEP!E1371&lt;&gt;"",STEP!E1371,"")</f>
        <v/>
      </c>
      <c r="F1371" s="256"/>
      <c r="G1371" s="257"/>
      <c r="H1371" s="254"/>
      <c r="I1371" s="254"/>
      <c r="J1371" s="254"/>
      <c r="K1371" s="254"/>
      <c r="L1371" s="254"/>
      <c r="M1371" s="254"/>
      <c r="N1371" s="254"/>
      <c r="O1371" s="254"/>
      <c r="P1371" s="254"/>
      <c r="Q1371" s="254"/>
      <c r="R1371" s="254"/>
      <c r="S1371" s="254"/>
      <c r="T1371" s="254"/>
      <c r="U1371" s="254"/>
      <c r="V1371" s="254"/>
      <c r="W1371" s="254"/>
      <c r="X1371" s="254"/>
      <c r="Y1371" s="254"/>
      <c r="Z1371" s="254"/>
      <c r="AA1371" s="254"/>
      <c r="AB1371" s="254"/>
      <c r="AC1371" s="254"/>
      <c r="AD1371" s="254"/>
      <c r="AE1371" s="255"/>
      <c r="AF1371" s="255"/>
      <c r="AG1371" s="255"/>
      <c r="AH1371" s="255"/>
      <c r="AI1371" s="255"/>
      <c r="AJ1371" s="255"/>
      <c r="AK1371" s="255"/>
      <c r="AL1371" s="255"/>
      <c r="AM1371" s="255"/>
      <c r="AN1371" s="255"/>
      <c r="AO1371" s="254"/>
      <c r="AP1371" s="254"/>
      <c r="AQ1371" s="254"/>
      <c r="AR1371" s="254"/>
      <c r="AS1371" s="254"/>
      <c r="AT1371" s="254"/>
      <c r="AU1371" s="254"/>
      <c r="AW1371" s="283" t="str">
        <f t="shared" si="162"/>
        <v/>
      </c>
      <c r="AX1371" s="283" t="str">
        <f t="shared" si="160"/>
        <v/>
      </c>
      <c r="AY1371" s="283" t="str">
        <f t="shared" si="163"/>
        <v/>
      </c>
      <c r="AZ1371" s="283" t="str">
        <f t="shared" si="164"/>
        <v/>
      </c>
      <c r="BA1371" s="283" t="str">
        <f t="shared" si="165"/>
        <v/>
      </c>
      <c r="BD1371" s="254" t="str">
        <f>IF(W1371="","",IF(F1371="休日",AW1371,IF(F1371="法休",AW1371,VLOOKUP(F1371,カレンダマスタ!$Q$56:$R$69,2,FALSE))))</f>
        <v/>
      </c>
      <c r="BG1371" s="254" t="str">
        <f t="shared" si="161"/>
        <v/>
      </c>
      <c r="BH1371" s="254" t="str">
        <f>IF(AX1371="","",IF(P1371&lt;&gt;"","",IF(BG1371="CS","OK",IF(VLOOKUP(E1371,カレンダマスタ!$A$5:$D$381,4,FALSE)&gt;0,"",IF(OR(AX1371*24&gt;10.84,AZ1371*24&lt;14.5)=TRUE,"×","OK")))))</f>
        <v/>
      </c>
    </row>
    <row r="1372" spans="2:60">
      <c r="B1372" s="111"/>
      <c r="C1372" s="385" t="str">
        <f>IF(STEP!C1372&lt;&gt;"",STEP!C1372,"")</f>
        <v/>
      </c>
      <c r="D1372" s="386" t="str">
        <f>IF(STEP!D1372&lt;&gt;"",STEP!D1372,"")</f>
        <v/>
      </c>
      <c r="E1372" s="387" t="str">
        <f>IF(STEP!E1372&lt;&gt;"",STEP!E1372,"")</f>
        <v/>
      </c>
      <c r="F1372" s="256"/>
      <c r="G1372" s="257"/>
      <c r="H1372" s="254"/>
      <c r="I1372" s="254"/>
      <c r="J1372" s="254"/>
      <c r="K1372" s="254"/>
      <c r="L1372" s="254"/>
      <c r="M1372" s="254"/>
      <c r="N1372" s="254"/>
      <c r="O1372" s="254"/>
      <c r="P1372" s="254"/>
      <c r="Q1372" s="254"/>
      <c r="R1372" s="254"/>
      <c r="S1372" s="254"/>
      <c r="T1372" s="254"/>
      <c r="U1372" s="254"/>
      <c r="V1372" s="254"/>
      <c r="W1372" s="254"/>
      <c r="X1372" s="254"/>
      <c r="Y1372" s="254"/>
      <c r="Z1372" s="254"/>
      <c r="AA1372" s="254"/>
      <c r="AB1372" s="254"/>
      <c r="AC1372" s="254"/>
      <c r="AD1372" s="254"/>
      <c r="AE1372" s="255"/>
      <c r="AF1372" s="255"/>
      <c r="AG1372" s="255"/>
      <c r="AH1372" s="255"/>
      <c r="AI1372" s="255"/>
      <c r="AJ1372" s="255"/>
      <c r="AK1372" s="255"/>
      <c r="AL1372" s="255"/>
      <c r="AM1372" s="255"/>
      <c r="AN1372" s="255"/>
      <c r="AO1372" s="254"/>
      <c r="AP1372" s="254"/>
      <c r="AQ1372" s="254"/>
      <c r="AR1372" s="254"/>
      <c r="AS1372" s="254"/>
      <c r="AT1372" s="254"/>
      <c r="AU1372" s="254"/>
      <c r="AW1372" s="283" t="str">
        <f t="shared" si="162"/>
        <v/>
      </c>
      <c r="AX1372" s="283" t="str">
        <f t="shared" si="160"/>
        <v/>
      </c>
      <c r="AY1372" s="283" t="str">
        <f t="shared" si="163"/>
        <v/>
      </c>
      <c r="AZ1372" s="283" t="str">
        <f t="shared" si="164"/>
        <v/>
      </c>
      <c r="BA1372" s="283" t="str">
        <f t="shared" si="165"/>
        <v/>
      </c>
      <c r="BD1372" s="254" t="str">
        <f>IF(W1372="","",IF(F1372="休日",AW1372,IF(F1372="法休",AW1372,VLOOKUP(F1372,カレンダマスタ!$Q$56:$R$69,2,FALSE))))</f>
        <v/>
      </c>
      <c r="BG1372" s="254" t="str">
        <f t="shared" si="161"/>
        <v/>
      </c>
      <c r="BH1372" s="254" t="str">
        <f>IF(AX1372="","",IF(P1372&lt;&gt;"","",IF(BG1372="CS","OK",IF(VLOOKUP(E1372,カレンダマスタ!$A$5:$D$381,4,FALSE)&gt;0,"",IF(OR(AX1372*24&gt;10.84,AZ1372*24&lt;14.5)=TRUE,"×","OK")))))</f>
        <v/>
      </c>
    </row>
    <row r="1373" spans="2:60">
      <c r="B1373" s="111"/>
      <c r="C1373" s="385" t="str">
        <f>IF(STEP!C1373&lt;&gt;"",STEP!C1373,"")</f>
        <v/>
      </c>
      <c r="D1373" s="386" t="str">
        <f>IF(STEP!D1373&lt;&gt;"",STEP!D1373,"")</f>
        <v/>
      </c>
      <c r="E1373" s="387" t="str">
        <f>IF(STEP!E1373&lt;&gt;"",STEP!E1373,"")</f>
        <v/>
      </c>
      <c r="F1373" s="256"/>
      <c r="G1373" s="257"/>
      <c r="H1373" s="254"/>
      <c r="I1373" s="254"/>
      <c r="J1373" s="254"/>
      <c r="K1373" s="254"/>
      <c r="L1373" s="254"/>
      <c r="M1373" s="254"/>
      <c r="N1373" s="254"/>
      <c r="O1373" s="254"/>
      <c r="P1373" s="254"/>
      <c r="Q1373" s="254"/>
      <c r="R1373" s="254"/>
      <c r="S1373" s="254"/>
      <c r="T1373" s="254"/>
      <c r="U1373" s="254"/>
      <c r="V1373" s="254"/>
      <c r="W1373" s="254"/>
      <c r="X1373" s="254"/>
      <c r="Y1373" s="254"/>
      <c r="Z1373" s="254"/>
      <c r="AA1373" s="254"/>
      <c r="AB1373" s="254"/>
      <c r="AC1373" s="254"/>
      <c r="AD1373" s="254"/>
      <c r="AE1373" s="255"/>
      <c r="AF1373" s="255"/>
      <c r="AG1373" s="255"/>
      <c r="AH1373" s="255"/>
      <c r="AI1373" s="255"/>
      <c r="AJ1373" s="255"/>
      <c r="AK1373" s="255"/>
      <c r="AL1373" s="255"/>
      <c r="AM1373" s="255"/>
      <c r="AN1373" s="255"/>
      <c r="AO1373" s="254"/>
      <c r="AP1373" s="254"/>
      <c r="AQ1373" s="254"/>
      <c r="AR1373" s="254"/>
      <c r="AS1373" s="254"/>
      <c r="AT1373" s="254"/>
      <c r="AU1373" s="254"/>
      <c r="AW1373" s="283" t="str">
        <f t="shared" si="162"/>
        <v/>
      </c>
      <c r="AX1373" s="283" t="str">
        <f t="shared" si="160"/>
        <v/>
      </c>
      <c r="AY1373" s="283" t="str">
        <f t="shared" si="163"/>
        <v/>
      </c>
      <c r="AZ1373" s="283" t="str">
        <f t="shared" si="164"/>
        <v/>
      </c>
      <c r="BA1373" s="283" t="str">
        <f t="shared" si="165"/>
        <v/>
      </c>
      <c r="BD1373" s="254" t="str">
        <f>IF(W1373="","",IF(F1373="休日",AW1373,IF(F1373="法休",AW1373,VLOOKUP(F1373,カレンダマスタ!$Q$56:$R$69,2,FALSE))))</f>
        <v/>
      </c>
      <c r="BG1373" s="254" t="str">
        <f t="shared" si="161"/>
        <v/>
      </c>
      <c r="BH1373" s="254" t="str">
        <f>IF(AX1373="","",IF(P1373&lt;&gt;"","",IF(BG1373="CS","OK",IF(VLOOKUP(E1373,カレンダマスタ!$A$5:$D$381,4,FALSE)&gt;0,"",IF(OR(AX1373*24&gt;10.84,AZ1373*24&lt;14.5)=TRUE,"×","OK")))))</f>
        <v/>
      </c>
    </row>
    <row r="1374" spans="2:60">
      <c r="B1374" s="111"/>
      <c r="C1374" s="388" t="str">
        <f>IF(STEP!C1374&lt;&gt;"",STEP!C1374,"")</f>
        <v/>
      </c>
      <c r="D1374" s="389" t="str">
        <f>IF(STEP!D1374&lt;&gt;"",STEP!D1374,"")</f>
        <v/>
      </c>
      <c r="E1374" s="390" t="str">
        <f>IF(STEP!E1374&lt;&gt;"",STEP!E1374,"")</f>
        <v/>
      </c>
      <c r="F1374" s="259"/>
      <c r="G1374" s="266"/>
      <c r="H1374" s="260"/>
      <c r="I1374" s="260"/>
      <c r="J1374" s="260"/>
      <c r="K1374" s="260"/>
      <c r="L1374" s="260"/>
      <c r="M1374" s="260"/>
      <c r="N1374" s="260"/>
      <c r="O1374" s="260"/>
      <c r="P1374" s="260"/>
      <c r="Q1374" s="260"/>
      <c r="R1374" s="260"/>
      <c r="S1374" s="260"/>
      <c r="T1374" s="260"/>
      <c r="U1374" s="260"/>
      <c r="V1374" s="260"/>
      <c r="W1374" s="260"/>
      <c r="X1374" s="260"/>
      <c r="Y1374" s="260"/>
      <c r="Z1374" s="260"/>
      <c r="AA1374" s="260"/>
      <c r="AB1374" s="260"/>
      <c r="AC1374" s="260"/>
      <c r="AD1374" s="260"/>
      <c r="AE1374" s="261"/>
      <c r="AF1374" s="261"/>
      <c r="AG1374" s="261"/>
      <c r="AH1374" s="261"/>
      <c r="AI1374" s="261"/>
      <c r="AJ1374" s="261"/>
      <c r="AK1374" s="261"/>
      <c r="AL1374" s="261"/>
      <c r="AM1374" s="261"/>
      <c r="AN1374" s="261"/>
      <c r="AO1374" s="260"/>
      <c r="AP1374" s="260"/>
      <c r="AQ1374" s="260"/>
      <c r="AR1374" s="260"/>
      <c r="AS1374" s="260"/>
      <c r="AT1374" s="260"/>
      <c r="AU1374" s="260"/>
      <c r="AW1374" s="284" t="str">
        <f t="shared" si="162"/>
        <v/>
      </c>
      <c r="AX1374" s="284" t="str">
        <f t="shared" si="160"/>
        <v/>
      </c>
      <c r="AY1374" s="284" t="str">
        <f t="shared" si="163"/>
        <v/>
      </c>
      <c r="AZ1374" s="284" t="str">
        <f t="shared" si="164"/>
        <v/>
      </c>
      <c r="BA1374" s="284" t="str">
        <f t="shared" si="165"/>
        <v/>
      </c>
      <c r="BD1374" s="260" t="str">
        <f>IF(W1374="","",IF(F1374="休日",AW1374,IF(F1374="法休",AW1374,VLOOKUP(F1374,カレンダマスタ!$Q$56:$R$69,2,FALSE))))</f>
        <v/>
      </c>
      <c r="BG1374" s="260" t="str">
        <f t="shared" si="161"/>
        <v/>
      </c>
      <c r="BH1374" s="260" t="str">
        <f>IF(AX1374="","",IF(P1374&lt;&gt;"","",IF(BG1374="CS","OK",IF(VLOOKUP(E1374,カレンダマスタ!$A$5:$D$381,4,FALSE)&gt;0,"",IF(OR(AX1374*24&gt;10.84,AZ1374*24&lt;14.5)=TRUE,"×","OK")))))</f>
        <v/>
      </c>
    </row>
    <row r="1375" spans="2:60">
      <c r="B1375" s="111"/>
      <c r="C1375" s="391" t="str">
        <f>IF(STEP!C1375&lt;&gt;"",STEP!C1375,"")</f>
        <v/>
      </c>
      <c r="D1375" s="392" t="str">
        <f>IF(STEP!D1375&lt;&gt;"",STEP!D1375,"")</f>
        <v/>
      </c>
      <c r="E1375" s="393" t="str">
        <f>IF(STEP!E1375&lt;&gt;"",STEP!E1375,"")</f>
        <v/>
      </c>
      <c r="F1375" s="263"/>
      <c r="G1375" s="267"/>
      <c r="H1375" s="264"/>
      <c r="I1375" s="264"/>
      <c r="J1375" s="264"/>
      <c r="K1375" s="264"/>
      <c r="L1375" s="264"/>
      <c r="M1375" s="264"/>
      <c r="N1375" s="264"/>
      <c r="O1375" s="264"/>
      <c r="P1375" s="264"/>
      <c r="Q1375" s="264"/>
      <c r="R1375" s="264"/>
      <c r="S1375" s="264"/>
      <c r="T1375" s="264"/>
      <c r="U1375" s="264"/>
      <c r="V1375" s="264"/>
      <c r="W1375" s="264"/>
      <c r="X1375" s="264"/>
      <c r="Y1375" s="264"/>
      <c r="Z1375" s="264"/>
      <c r="AA1375" s="264"/>
      <c r="AB1375" s="264"/>
      <c r="AC1375" s="264"/>
      <c r="AD1375" s="264"/>
      <c r="AE1375" s="265"/>
      <c r="AF1375" s="265"/>
      <c r="AG1375" s="265"/>
      <c r="AH1375" s="265"/>
      <c r="AI1375" s="265"/>
      <c r="AJ1375" s="265"/>
      <c r="AK1375" s="265"/>
      <c r="AL1375" s="265"/>
      <c r="AM1375" s="265"/>
      <c r="AN1375" s="265"/>
      <c r="AO1375" s="264"/>
      <c r="AP1375" s="264"/>
      <c r="AQ1375" s="264"/>
      <c r="AR1375" s="264"/>
      <c r="AS1375" s="264"/>
      <c r="AT1375" s="264"/>
      <c r="AU1375" s="264"/>
      <c r="AW1375" s="285" t="str">
        <f t="shared" si="162"/>
        <v/>
      </c>
      <c r="AX1375" s="285" t="str">
        <f t="shared" si="160"/>
        <v/>
      </c>
      <c r="AY1375" s="285" t="str">
        <f t="shared" si="163"/>
        <v/>
      </c>
      <c r="AZ1375" s="285" t="str">
        <f t="shared" si="164"/>
        <v/>
      </c>
      <c r="BA1375" s="285" t="str">
        <f t="shared" si="165"/>
        <v/>
      </c>
      <c r="BD1375" s="264" t="str">
        <f>IF(W1375="","",IF(F1375="休日",AW1375,IF(F1375="法休",AW1375,VLOOKUP(F1375,カレンダマスタ!$Q$56:$R$69,2,FALSE))))</f>
        <v/>
      </c>
      <c r="BG1375" s="264" t="str">
        <f t="shared" si="161"/>
        <v/>
      </c>
      <c r="BH1375" s="264" t="str">
        <f>IF(AX1375="","",IF(P1375&lt;&gt;"","",IF(BG1375="CS","OK",IF(VLOOKUP(E1375,カレンダマスタ!$A$5:$D$381,4,FALSE)&gt;0,"",IF(OR(AX1375*24&gt;10.84,AZ1375*24&lt;14.5)=TRUE,"×","OK")))))</f>
        <v/>
      </c>
    </row>
    <row r="1376" spans="2:60">
      <c r="B1376" s="111"/>
      <c r="C1376" s="385" t="str">
        <f>IF(STEP!C1376&lt;&gt;"",STEP!C1376,"")</f>
        <v/>
      </c>
      <c r="D1376" s="386" t="str">
        <f>IF(STEP!D1376&lt;&gt;"",STEP!D1376,"")</f>
        <v/>
      </c>
      <c r="E1376" s="387" t="str">
        <f>IF(STEP!E1376&lt;&gt;"",STEP!E1376,"")</f>
        <v/>
      </c>
      <c r="F1376" s="253"/>
      <c r="G1376" s="252"/>
      <c r="H1376" s="254"/>
      <c r="I1376" s="254"/>
      <c r="J1376" s="254"/>
      <c r="K1376" s="254"/>
      <c r="L1376" s="254"/>
      <c r="M1376" s="254"/>
      <c r="N1376" s="254"/>
      <c r="O1376" s="254"/>
      <c r="P1376" s="254"/>
      <c r="Q1376" s="254"/>
      <c r="R1376" s="254"/>
      <c r="S1376" s="254"/>
      <c r="T1376" s="254"/>
      <c r="U1376" s="254"/>
      <c r="V1376" s="254"/>
      <c r="W1376" s="254"/>
      <c r="X1376" s="254"/>
      <c r="Y1376" s="254"/>
      <c r="Z1376" s="254"/>
      <c r="AA1376" s="254"/>
      <c r="AB1376" s="254"/>
      <c r="AC1376" s="254"/>
      <c r="AD1376" s="254"/>
      <c r="AE1376" s="255"/>
      <c r="AF1376" s="255"/>
      <c r="AG1376" s="255"/>
      <c r="AH1376" s="255"/>
      <c r="AI1376" s="255"/>
      <c r="AJ1376" s="255"/>
      <c r="AK1376" s="255"/>
      <c r="AL1376" s="255"/>
      <c r="AM1376" s="255"/>
      <c r="AN1376" s="255"/>
      <c r="AO1376" s="254"/>
      <c r="AP1376" s="254"/>
      <c r="AQ1376" s="254"/>
      <c r="AR1376" s="254"/>
      <c r="AS1376" s="254"/>
      <c r="AT1376" s="254"/>
      <c r="AU1376" s="254"/>
      <c r="AW1376" s="283" t="str">
        <f t="shared" si="162"/>
        <v/>
      </c>
      <c r="AX1376" s="283" t="str">
        <f t="shared" si="160"/>
        <v/>
      </c>
      <c r="AY1376" s="283" t="str">
        <f t="shared" si="163"/>
        <v/>
      </c>
      <c r="AZ1376" s="283" t="str">
        <f t="shared" si="164"/>
        <v/>
      </c>
      <c r="BA1376" s="283" t="str">
        <f t="shared" si="165"/>
        <v/>
      </c>
      <c r="BD1376" s="254" t="str">
        <f>IF(W1376="","",IF(F1376="休日",AW1376,IF(F1376="法休",AW1376,VLOOKUP(F1376,カレンダマスタ!$Q$56:$R$69,2,FALSE))))</f>
        <v/>
      </c>
      <c r="BG1376" s="503" t="str">
        <f t="shared" si="161"/>
        <v/>
      </c>
      <c r="BH1376" s="503" t="str">
        <f>IF(AX1376="","",IF(P1376&lt;&gt;"","",IF(BG1376="CS","OK",IF(VLOOKUP(E1376,カレンダマスタ!$A$5:$D$381,4,FALSE)&gt;0,"",IF(OR(AX1376*24&gt;10.84,AZ1376*24&lt;14.5)=TRUE,"×","OK")))))</f>
        <v/>
      </c>
    </row>
    <row r="1377" spans="2:60">
      <c r="B1377" s="111"/>
      <c r="C1377" s="385" t="str">
        <f>IF(STEP!C1377&lt;&gt;"",STEP!C1377,"")</f>
        <v/>
      </c>
      <c r="D1377" s="386" t="str">
        <f>IF(STEP!D1377&lt;&gt;"",STEP!D1377,"")</f>
        <v/>
      </c>
      <c r="E1377" s="387" t="str">
        <f>IF(STEP!E1377&lt;&gt;"",STEP!E1377,"")</f>
        <v/>
      </c>
      <c r="F1377" s="253"/>
      <c r="G1377" s="252"/>
      <c r="H1377" s="254"/>
      <c r="I1377" s="254"/>
      <c r="J1377" s="254"/>
      <c r="K1377" s="254"/>
      <c r="L1377" s="254"/>
      <c r="M1377" s="254"/>
      <c r="N1377" s="254"/>
      <c r="O1377" s="254"/>
      <c r="P1377" s="254"/>
      <c r="Q1377" s="254"/>
      <c r="R1377" s="254"/>
      <c r="S1377" s="254"/>
      <c r="T1377" s="254"/>
      <c r="U1377" s="254"/>
      <c r="V1377" s="254"/>
      <c r="W1377" s="254"/>
      <c r="X1377" s="254"/>
      <c r="Y1377" s="254"/>
      <c r="Z1377" s="254"/>
      <c r="AA1377" s="254"/>
      <c r="AB1377" s="254"/>
      <c r="AC1377" s="254"/>
      <c r="AD1377" s="254"/>
      <c r="AE1377" s="255"/>
      <c r="AF1377" s="255"/>
      <c r="AG1377" s="255"/>
      <c r="AH1377" s="255"/>
      <c r="AI1377" s="255"/>
      <c r="AJ1377" s="255"/>
      <c r="AK1377" s="255"/>
      <c r="AL1377" s="255"/>
      <c r="AM1377" s="255"/>
      <c r="AN1377" s="255"/>
      <c r="AO1377" s="254"/>
      <c r="AP1377" s="254"/>
      <c r="AQ1377" s="254"/>
      <c r="AR1377" s="254"/>
      <c r="AS1377" s="254"/>
      <c r="AT1377" s="254"/>
      <c r="AU1377" s="254"/>
      <c r="AW1377" s="283" t="str">
        <f t="shared" si="162"/>
        <v/>
      </c>
      <c r="AX1377" s="283" t="str">
        <f t="shared" si="160"/>
        <v/>
      </c>
      <c r="AY1377" s="283" t="str">
        <f t="shared" si="163"/>
        <v/>
      </c>
      <c r="AZ1377" s="283" t="str">
        <f t="shared" si="164"/>
        <v/>
      </c>
      <c r="BA1377" s="283" t="str">
        <f t="shared" si="165"/>
        <v/>
      </c>
      <c r="BD1377" s="254" t="str">
        <f>IF(W1377="","",IF(F1377="休日",AW1377,IF(F1377="法休",AW1377,VLOOKUP(F1377,カレンダマスタ!$Q$56:$R$69,2,FALSE))))</f>
        <v/>
      </c>
      <c r="BG1377" s="254" t="str">
        <f t="shared" si="161"/>
        <v/>
      </c>
      <c r="BH1377" s="254" t="str">
        <f>IF(AX1377="","",IF(P1377&lt;&gt;"","",IF(BG1377="CS","OK",IF(VLOOKUP(E1377,カレンダマスタ!$A$5:$D$381,4,FALSE)&gt;0,"",IF(OR(AX1377*24&gt;10.84,AZ1377*24&lt;14.5)=TRUE,"×","OK")))))</f>
        <v/>
      </c>
    </row>
    <row r="1378" spans="2:60">
      <c r="B1378" s="111"/>
      <c r="C1378" s="385" t="str">
        <f>IF(STEP!C1378&lt;&gt;"",STEP!C1378,"")</f>
        <v/>
      </c>
      <c r="D1378" s="386" t="str">
        <f>IF(STEP!D1378&lt;&gt;"",STEP!D1378,"")</f>
        <v/>
      </c>
      <c r="E1378" s="387" t="str">
        <f>IF(STEP!E1378&lt;&gt;"",STEP!E1378,"")</f>
        <v/>
      </c>
      <c r="F1378" s="256"/>
      <c r="G1378" s="257"/>
      <c r="H1378" s="254"/>
      <c r="I1378" s="254"/>
      <c r="J1378" s="254"/>
      <c r="K1378" s="254"/>
      <c r="L1378" s="254"/>
      <c r="M1378" s="254"/>
      <c r="N1378" s="254"/>
      <c r="O1378" s="254"/>
      <c r="P1378" s="254"/>
      <c r="Q1378" s="254"/>
      <c r="R1378" s="254"/>
      <c r="S1378" s="254"/>
      <c r="T1378" s="254"/>
      <c r="U1378" s="254"/>
      <c r="V1378" s="254"/>
      <c r="W1378" s="254"/>
      <c r="X1378" s="254"/>
      <c r="Y1378" s="254"/>
      <c r="Z1378" s="254"/>
      <c r="AA1378" s="254"/>
      <c r="AB1378" s="254"/>
      <c r="AC1378" s="254"/>
      <c r="AD1378" s="254"/>
      <c r="AE1378" s="255"/>
      <c r="AF1378" s="255"/>
      <c r="AG1378" s="255"/>
      <c r="AH1378" s="255"/>
      <c r="AI1378" s="255"/>
      <c r="AJ1378" s="255"/>
      <c r="AK1378" s="255"/>
      <c r="AL1378" s="255"/>
      <c r="AM1378" s="255"/>
      <c r="AN1378" s="255"/>
      <c r="AO1378" s="254"/>
      <c r="AP1378" s="254"/>
      <c r="AQ1378" s="254"/>
      <c r="AR1378" s="254"/>
      <c r="AS1378" s="254"/>
      <c r="AT1378" s="254"/>
      <c r="AU1378" s="254"/>
      <c r="AW1378" s="283" t="str">
        <f t="shared" si="162"/>
        <v/>
      </c>
      <c r="AX1378" s="283" t="str">
        <f t="shared" si="160"/>
        <v/>
      </c>
      <c r="AY1378" s="283" t="str">
        <f t="shared" si="163"/>
        <v/>
      </c>
      <c r="AZ1378" s="283" t="str">
        <f t="shared" si="164"/>
        <v/>
      </c>
      <c r="BA1378" s="283" t="str">
        <f t="shared" si="165"/>
        <v/>
      </c>
      <c r="BD1378" s="254" t="str">
        <f>IF(W1378="","",IF(F1378="休日",AW1378,IF(F1378="法休",AW1378,VLOOKUP(F1378,カレンダマスタ!$Q$56:$R$69,2,FALSE))))</f>
        <v/>
      </c>
      <c r="BG1378" s="254" t="str">
        <f t="shared" si="161"/>
        <v/>
      </c>
      <c r="BH1378" s="254" t="str">
        <f>IF(AX1378="","",IF(P1378&lt;&gt;"","",IF(BG1378="CS","OK",IF(VLOOKUP(E1378,カレンダマスタ!$A$5:$D$381,4,FALSE)&gt;0,"",IF(OR(AX1378*24&gt;10.84,AZ1378*24&lt;14.5)=TRUE,"×","OK")))))</f>
        <v/>
      </c>
    </row>
    <row r="1379" spans="2:60">
      <c r="B1379" s="111"/>
      <c r="C1379" s="385" t="str">
        <f>IF(STEP!C1379&lt;&gt;"",STEP!C1379,"")</f>
        <v/>
      </c>
      <c r="D1379" s="386" t="str">
        <f>IF(STEP!D1379&lt;&gt;"",STEP!D1379,"")</f>
        <v/>
      </c>
      <c r="E1379" s="387" t="str">
        <f>IF(STEP!E1379&lt;&gt;"",STEP!E1379,"")</f>
        <v/>
      </c>
      <c r="F1379" s="256"/>
      <c r="G1379" s="257"/>
      <c r="H1379" s="254"/>
      <c r="I1379" s="254"/>
      <c r="J1379" s="254"/>
      <c r="K1379" s="254"/>
      <c r="L1379" s="254"/>
      <c r="M1379" s="254"/>
      <c r="N1379" s="254"/>
      <c r="O1379" s="254"/>
      <c r="P1379" s="254"/>
      <c r="Q1379" s="254"/>
      <c r="R1379" s="254"/>
      <c r="S1379" s="254"/>
      <c r="T1379" s="254"/>
      <c r="U1379" s="254"/>
      <c r="V1379" s="254"/>
      <c r="W1379" s="254"/>
      <c r="X1379" s="254"/>
      <c r="Y1379" s="254"/>
      <c r="Z1379" s="254"/>
      <c r="AA1379" s="254"/>
      <c r="AB1379" s="254"/>
      <c r="AC1379" s="254"/>
      <c r="AD1379" s="254"/>
      <c r="AE1379" s="255"/>
      <c r="AF1379" s="255"/>
      <c r="AG1379" s="255"/>
      <c r="AH1379" s="255"/>
      <c r="AI1379" s="255"/>
      <c r="AJ1379" s="255"/>
      <c r="AK1379" s="255"/>
      <c r="AL1379" s="255"/>
      <c r="AM1379" s="255"/>
      <c r="AN1379" s="255"/>
      <c r="AO1379" s="254"/>
      <c r="AP1379" s="254"/>
      <c r="AQ1379" s="254"/>
      <c r="AR1379" s="254"/>
      <c r="AS1379" s="254"/>
      <c r="AT1379" s="254"/>
      <c r="AU1379" s="254"/>
      <c r="AW1379" s="283" t="str">
        <f t="shared" si="162"/>
        <v/>
      </c>
      <c r="AX1379" s="283" t="str">
        <f t="shared" si="160"/>
        <v/>
      </c>
      <c r="AY1379" s="283" t="str">
        <f t="shared" si="163"/>
        <v/>
      </c>
      <c r="AZ1379" s="283" t="str">
        <f t="shared" si="164"/>
        <v/>
      </c>
      <c r="BA1379" s="283" t="str">
        <f t="shared" si="165"/>
        <v/>
      </c>
      <c r="BD1379" s="254" t="str">
        <f>IF(W1379="","",IF(F1379="休日",AW1379,IF(F1379="法休",AW1379,VLOOKUP(F1379,カレンダマスタ!$Q$56:$R$69,2,FALSE))))</f>
        <v/>
      </c>
      <c r="BG1379" s="254" t="str">
        <f t="shared" si="161"/>
        <v/>
      </c>
      <c r="BH1379" s="254" t="str">
        <f>IF(AX1379="","",IF(P1379&lt;&gt;"","",IF(BG1379="CS","OK",IF(VLOOKUP(E1379,カレンダマスタ!$A$5:$D$381,4,FALSE)&gt;0,"",IF(OR(AX1379*24&gt;10.84,AZ1379*24&lt;14.5)=TRUE,"×","OK")))))</f>
        <v/>
      </c>
    </row>
    <row r="1380" spans="2:60">
      <c r="B1380" s="111"/>
      <c r="C1380" s="385" t="str">
        <f>IF(STEP!C1380&lt;&gt;"",STEP!C1380,"")</f>
        <v/>
      </c>
      <c r="D1380" s="386" t="str">
        <f>IF(STEP!D1380&lt;&gt;"",STEP!D1380,"")</f>
        <v/>
      </c>
      <c r="E1380" s="387" t="str">
        <f>IF(STEP!E1380&lt;&gt;"",STEP!E1380,"")</f>
        <v/>
      </c>
      <c r="F1380" s="256"/>
      <c r="G1380" s="257"/>
      <c r="H1380" s="254"/>
      <c r="I1380" s="254"/>
      <c r="J1380" s="254"/>
      <c r="K1380" s="254"/>
      <c r="L1380" s="254"/>
      <c r="M1380" s="254"/>
      <c r="N1380" s="254"/>
      <c r="O1380" s="254"/>
      <c r="P1380" s="254"/>
      <c r="Q1380" s="254"/>
      <c r="R1380" s="254"/>
      <c r="S1380" s="254"/>
      <c r="T1380" s="254"/>
      <c r="U1380" s="254"/>
      <c r="V1380" s="254"/>
      <c r="W1380" s="254"/>
      <c r="X1380" s="254"/>
      <c r="Y1380" s="254"/>
      <c r="Z1380" s="254"/>
      <c r="AA1380" s="254"/>
      <c r="AB1380" s="254"/>
      <c r="AC1380" s="254"/>
      <c r="AD1380" s="254"/>
      <c r="AE1380" s="255"/>
      <c r="AF1380" s="255"/>
      <c r="AG1380" s="255"/>
      <c r="AH1380" s="255"/>
      <c r="AI1380" s="255"/>
      <c r="AJ1380" s="255"/>
      <c r="AK1380" s="255"/>
      <c r="AL1380" s="255"/>
      <c r="AM1380" s="255"/>
      <c r="AN1380" s="255"/>
      <c r="AO1380" s="254"/>
      <c r="AP1380" s="254"/>
      <c r="AQ1380" s="254"/>
      <c r="AR1380" s="254"/>
      <c r="AS1380" s="254"/>
      <c r="AT1380" s="254"/>
      <c r="AU1380" s="254"/>
      <c r="AW1380" s="283" t="str">
        <f t="shared" si="162"/>
        <v/>
      </c>
      <c r="AX1380" s="283" t="str">
        <f t="shared" si="160"/>
        <v/>
      </c>
      <c r="AY1380" s="283" t="str">
        <f t="shared" si="163"/>
        <v/>
      </c>
      <c r="AZ1380" s="283" t="str">
        <f t="shared" si="164"/>
        <v/>
      </c>
      <c r="BA1380" s="283" t="str">
        <f t="shared" si="165"/>
        <v/>
      </c>
      <c r="BD1380" s="254" t="str">
        <f>IF(W1380="","",IF(F1380="休日",AW1380,IF(F1380="法休",AW1380,VLOOKUP(F1380,カレンダマスタ!$Q$56:$R$69,2,FALSE))))</f>
        <v/>
      </c>
      <c r="BG1380" s="254" t="str">
        <f t="shared" si="161"/>
        <v/>
      </c>
      <c r="BH1380" s="254" t="str">
        <f>IF(AX1380="","",IF(P1380&lt;&gt;"","",IF(BG1380="CS","OK",IF(VLOOKUP(E1380,カレンダマスタ!$A$5:$D$381,4,FALSE)&gt;0,"",IF(OR(AX1380*24&gt;10.84,AZ1380*24&lt;14.5)=TRUE,"×","OK")))))</f>
        <v/>
      </c>
    </row>
    <row r="1381" spans="2:60">
      <c r="B1381" s="111"/>
      <c r="C1381" s="388" t="str">
        <f>IF(STEP!C1381&lt;&gt;"",STEP!C1381,"")</f>
        <v/>
      </c>
      <c r="D1381" s="389" t="str">
        <f>IF(STEP!D1381&lt;&gt;"",STEP!D1381,"")</f>
        <v/>
      </c>
      <c r="E1381" s="390" t="str">
        <f>IF(STEP!E1381&lt;&gt;"",STEP!E1381,"")</f>
        <v/>
      </c>
      <c r="F1381" s="259"/>
      <c r="G1381" s="266"/>
      <c r="H1381" s="260"/>
      <c r="I1381" s="260"/>
      <c r="J1381" s="260"/>
      <c r="K1381" s="260"/>
      <c r="L1381" s="260"/>
      <c r="M1381" s="260"/>
      <c r="N1381" s="260"/>
      <c r="O1381" s="260"/>
      <c r="P1381" s="260"/>
      <c r="Q1381" s="260"/>
      <c r="R1381" s="260"/>
      <c r="S1381" s="260"/>
      <c r="T1381" s="260"/>
      <c r="U1381" s="260"/>
      <c r="V1381" s="260"/>
      <c r="W1381" s="260"/>
      <c r="X1381" s="260"/>
      <c r="Y1381" s="260"/>
      <c r="Z1381" s="260"/>
      <c r="AA1381" s="260"/>
      <c r="AB1381" s="260"/>
      <c r="AC1381" s="260"/>
      <c r="AD1381" s="260"/>
      <c r="AE1381" s="261"/>
      <c r="AF1381" s="261"/>
      <c r="AG1381" s="261"/>
      <c r="AH1381" s="261"/>
      <c r="AI1381" s="261"/>
      <c r="AJ1381" s="261"/>
      <c r="AK1381" s="261"/>
      <c r="AL1381" s="261"/>
      <c r="AM1381" s="261"/>
      <c r="AN1381" s="261"/>
      <c r="AO1381" s="260"/>
      <c r="AP1381" s="260"/>
      <c r="AQ1381" s="260"/>
      <c r="AR1381" s="260"/>
      <c r="AS1381" s="260"/>
      <c r="AT1381" s="260"/>
      <c r="AU1381" s="260"/>
      <c r="AW1381" s="284" t="str">
        <f t="shared" si="162"/>
        <v/>
      </c>
      <c r="AX1381" s="284" t="str">
        <f t="shared" si="160"/>
        <v/>
      </c>
      <c r="AY1381" s="284" t="str">
        <f t="shared" si="163"/>
        <v/>
      </c>
      <c r="AZ1381" s="284" t="str">
        <f t="shared" si="164"/>
        <v/>
      </c>
      <c r="BA1381" s="284" t="str">
        <f t="shared" si="165"/>
        <v/>
      </c>
      <c r="BD1381" s="260" t="str">
        <f>IF(W1381="","",IF(F1381="休日",AW1381,IF(F1381="法休",AW1381,VLOOKUP(F1381,カレンダマスタ!$Q$56:$R$69,2,FALSE))))</f>
        <v/>
      </c>
      <c r="BG1381" s="260" t="str">
        <f t="shared" si="161"/>
        <v/>
      </c>
      <c r="BH1381" s="260" t="str">
        <f>IF(AX1381="","",IF(P1381&lt;&gt;"","",IF(BG1381="CS","OK",IF(VLOOKUP(E1381,カレンダマスタ!$A$5:$D$381,4,FALSE)&gt;0,"",IF(OR(AX1381*24&gt;10.84,AZ1381*24&lt;14.5)=TRUE,"×","OK")))))</f>
        <v/>
      </c>
    </row>
    <row r="1382" spans="2:60">
      <c r="B1382" s="111"/>
      <c r="C1382" s="391" t="str">
        <f>IF(STEP!C1382&lt;&gt;"",STEP!C1382,"")</f>
        <v/>
      </c>
      <c r="D1382" s="392" t="str">
        <f>IF(STEP!D1382&lt;&gt;"",STEP!D1382,"")</f>
        <v/>
      </c>
      <c r="E1382" s="393" t="str">
        <f>IF(STEP!E1382&lt;&gt;"",STEP!E1382,"")</f>
        <v/>
      </c>
      <c r="F1382" s="263"/>
      <c r="G1382" s="267"/>
      <c r="H1382" s="264"/>
      <c r="I1382" s="264"/>
      <c r="J1382" s="264"/>
      <c r="K1382" s="264"/>
      <c r="L1382" s="264"/>
      <c r="M1382" s="264"/>
      <c r="N1382" s="264"/>
      <c r="O1382" s="264"/>
      <c r="P1382" s="264"/>
      <c r="Q1382" s="264"/>
      <c r="R1382" s="264"/>
      <c r="S1382" s="264"/>
      <c r="T1382" s="264"/>
      <c r="U1382" s="264"/>
      <c r="V1382" s="264"/>
      <c r="W1382" s="264"/>
      <c r="X1382" s="264"/>
      <c r="Y1382" s="264"/>
      <c r="Z1382" s="264"/>
      <c r="AA1382" s="264"/>
      <c r="AB1382" s="264"/>
      <c r="AC1382" s="264"/>
      <c r="AD1382" s="264"/>
      <c r="AE1382" s="265"/>
      <c r="AF1382" s="265"/>
      <c r="AG1382" s="265"/>
      <c r="AH1382" s="265"/>
      <c r="AI1382" s="265"/>
      <c r="AJ1382" s="265"/>
      <c r="AK1382" s="265"/>
      <c r="AL1382" s="265"/>
      <c r="AM1382" s="265"/>
      <c r="AN1382" s="265"/>
      <c r="AO1382" s="264"/>
      <c r="AP1382" s="264"/>
      <c r="AQ1382" s="264"/>
      <c r="AR1382" s="264"/>
      <c r="AS1382" s="264"/>
      <c r="AT1382" s="264"/>
      <c r="AU1382" s="264"/>
      <c r="AW1382" s="285" t="str">
        <f t="shared" si="162"/>
        <v/>
      </c>
      <c r="AX1382" s="285" t="str">
        <f t="shared" si="160"/>
        <v/>
      </c>
      <c r="AY1382" s="285" t="str">
        <f t="shared" si="163"/>
        <v/>
      </c>
      <c r="AZ1382" s="285" t="str">
        <f t="shared" si="164"/>
        <v/>
      </c>
      <c r="BA1382" s="285" t="str">
        <f t="shared" si="165"/>
        <v/>
      </c>
      <c r="BD1382" s="264" t="str">
        <f>IF(W1382="","",IF(F1382="休日",AW1382,IF(F1382="法休",AW1382,VLOOKUP(F1382,カレンダマスタ!$Q$56:$R$69,2,FALSE))))</f>
        <v/>
      </c>
      <c r="BG1382" s="264" t="str">
        <f t="shared" si="161"/>
        <v/>
      </c>
      <c r="BH1382" s="264" t="str">
        <f>IF(AX1382="","",IF(P1382&lt;&gt;"","",IF(BG1382="CS","OK",IF(VLOOKUP(E1382,カレンダマスタ!$A$5:$D$381,4,FALSE)&gt;0,"",IF(OR(AX1382*24&gt;10.84,AZ1382*24&lt;14.5)=TRUE,"×","OK")))))</f>
        <v/>
      </c>
    </row>
    <row r="1383" spans="2:60">
      <c r="B1383" s="111"/>
      <c r="C1383" s="385" t="str">
        <f>IF(STEP!C1383&lt;&gt;"",STEP!C1383,"")</f>
        <v/>
      </c>
      <c r="D1383" s="386" t="str">
        <f>IF(STEP!D1383&lt;&gt;"",STEP!D1383,"")</f>
        <v/>
      </c>
      <c r="E1383" s="387" t="str">
        <f>IF(STEP!E1383&lt;&gt;"",STEP!E1383,"")</f>
        <v/>
      </c>
      <c r="F1383" s="253"/>
      <c r="G1383" s="252"/>
      <c r="H1383" s="254"/>
      <c r="I1383" s="254"/>
      <c r="J1383" s="254"/>
      <c r="K1383" s="254"/>
      <c r="L1383" s="254"/>
      <c r="M1383" s="254"/>
      <c r="N1383" s="254"/>
      <c r="O1383" s="254"/>
      <c r="P1383" s="254"/>
      <c r="Q1383" s="254"/>
      <c r="R1383" s="254"/>
      <c r="S1383" s="254"/>
      <c r="T1383" s="254"/>
      <c r="U1383" s="254"/>
      <c r="V1383" s="254"/>
      <c r="W1383" s="254"/>
      <c r="X1383" s="254"/>
      <c r="Y1383" s="254"/>
      <c r="Z1383" s="254"/>
      <c r="AA1383" s="254"/>
      <c r="AB1383" s="254"/>
      <c r="AC1383" s="254"/>
      <c r="AD1383" s="254"/>
      <c r="AE1383" s="255"/>
      <c r="AF1383" s="255"/>
      <c r="AG1383" s="255"/>
      <c r="AH1383" s="255"/>
      <c r="AI1383" s="255"/>
      <c r="AJ1383" s="255"/>
      <c r="AK1383" s="255"/>
      <c r="AL1383" s="255"/>
      <c r="AM1383" s="255"/>
      <c r="AN1383" s="255"/>
      <c r="AO1383" s="254"/>
      <c r="AP1383" s="254"/>
      <c r="AQ1383" s="254"/>
      <c r="AR1383" s="254"/>
      <c r="AS1383" s="254"/>
      <c r="AT1383" s="254"/>
      <c r="AU1383" s="254"/>
      <c r="AW1383" s="283" t="str">
        <f t="shared" si="162"/>
        <v/>
      </c>
      <c r="AX1383" s="283" t="str">
        <f t="shared" si="160"/>
        <v/>
      </c>
      <c r="AY1383" s="283" t="str">
        <f t="shared" si="163"/>
        <v/>
      </c>
      <c r="AZ1383" s="283" t="str">
        <f t="shared" si="164"/>
        <v/>
      </c>
      <c r="BA1383" s="283" t="str">
        <f t="shared" si="165"/>
        <v/>
      </c>
      <c r="BD1383" s="254" t="str">
        <f>IF(W1383="","",IF(F1383="休日",AW1383,IF(F1383="法休",AW1383,VLOOKUP(F1383,カレンダマスタ!$Q$56:$R$69,2,FALSE))))</f>
        <v/>
      </c>
      <c r="BG1383" s="503" t="str">
        <f t="shared" si="161"/>
        <v/>
      </c>
      <c r="BH1383" s="503" t="str">
        <f>IF(AX1383="","",IF(P1383&lt;&gt;"","",IF(BG1383="CS","OK",IF(VLOOKUP(E1383,カレンダマスタ!$A$5:$D$381,4,FALSE)&gt;0,"",IF(OR(AX1383*24&gt;10.84,AZ1383*24&lt;14.5)=TRUE,"×","OK")))))</f>
        <v/>
      </c>
    </row>
    <row r="1384" spans="2:60">
      <c r="B1384" s="111"/>
      <c r="C1384" s="385" t="str">
        <f>IF(STEP!C1384&lt;&gt;"",STEP!C1384,"")</f>
        <v/>
      </c>
      <c r="D1384" s="386" t="str">
        <f>IF(STEP!D1384&lt;&gt;"",STEP!D1384,"")</f>
        <v/>
      </c>
      <c r="E1384" s="387" t="str">
        <f>IF(STEP!E1384&lt;&gt;"",STEP!E1384,"")</f>
        <v/>
      </c>
      <c r="F1384" s="253"/>
      <c r="G1384" s="252"/>
      <c r="H1384" s="254"/>
      <c r="I1384" s="254"/>
      <c r="J1384" s="254"/>
      <c r="K1384" s="254"/>
      <c r="L1384" s="254"/>
      <c r="M1384" s="254"/>
      <c r="N1384" s="254"/>
      <c r="O1384" s="254"/>
      <c r="P1384" s="254"/>
      <c r="Q1384" s="254"/>
      <c r="R1384" s="254"/>
      <c r="S1384" s="254"/>
      <c r="T1384" s="254"/>
      <c r="U1384" s="254"/>
      <c r="V1384" s="254"/>
      <c r="W1384" s="254"/>
      <c r="X1384" s="254"/>
      <c r="Y1384" s="254"/>
      <c r="Z1384" s="254"/>
      <c r="AA1384" s="254"/>
      <c r="AB1384" s="254"/>
      <c r="AC1384" s="254"/>
      <c r="AD1384" s="254"/>
      <c r="AE1384" s="255"/>
      <c r="AF1384" s="255"/>
      <c r="AG1384" s="255"/>
      <c r="AH1384" s="255"/>
      <c r="AI1384" s="255"/>
      <c r="AJ1384" s="255"/>
      <c r="AK1384" s="255"/>
      <c r="AL1384" s="255"/>
      <c r="AM1384" s="255"/>
      <c r="AN1384" s="255"/>
      <c r="AO1384" s="254"/>
      <c r="AP1384" s="254"/>
      <c r="AQ1384" s="254"/>
      <c r="AR1384" s="254"/>
      <c r="AS1384" s="254"/>
      <c r="AT1384" s="254"/>
      <c r="AU1384" s="254"/>
      <c r="AW1384" s="283" t="str">
        <f t="shared" si="162"/>
        <v/>
      </c>
      <c r="AX1384" s="283" t="str">
        <f t="shared" si="160"/>
        <v/>
      </c>
      <c r="AY1384" s="283" t="str">
        <f t="shared" si="163"/>
        <v/>
      </c>
      <c r="AZ1384" s="283" t="str">
        <f t="shared" si="164"/>
        <v/>
      </c>
      <c r="BA1384" s="283" t="str">
        <f t="shared" si="165"/>
        <v/>
      </c>
      <c r="BD1384" s="254" t="str">
        <f>IF(W1384="","",IF(F1384="休日",AW1384,IF(F1384="法休",AW1384,VLOOKUP(F1384,カレンダマスタ!$Q$56:$R$69,2,FALSE))))</f>
        <v/>
      </c>
      <c r="BG1384" s="254" t="str">
        <f t="shared" si="161"/>
        <v/>
      </c>
      <c r="BH1384" s="254" t="str">
        <f>IF(AX1384="","",IF(P1384&lt;&gt;"","",IF(BG1384="CS","OK",IF(VLOOKUP(E1384,カレンダマスタ!$A$5:$D$381,4,FALSE)&gt;0,"",IF(OR(AX1384*24&gt;10.84,AZ1384*24&lt;14.5)=TRUE,"×","OK")))))</f>
        <v/>
      </c>
    </row>
    <row r="1385" spans="2:60">
      <c r="B1385" s="111"/>
      <c r="C1385" s="385" t="str">
        <f>IF(STEP!C1385&lt;&gt;"",STEP!C1385,"")</f>
        <v/>
      </c>
      <c r="D1385" s="386" t="str">
        <f>IF(STEP!D1385&lt;&gt;"",STEP!D1385,"")</f>
        <v/>
      </c>
      <c r="E1385" s="387" t="str">
        <f>IF(STEP!E1385&lt;&gt;"",STEP!E1385,"")</f>
        <v/>
      </c>
      <c r="F1385" s="253"/>
      <c r="G1385" s="252"/>
      <c r="H1385" s="254"/>
      <c r="I1385" s="254"/>
      <c r="J1385" s="254"/>
      <c r="K1385" s="254"/>
      <c r="L1385" s="254"/>
      <c r="M1385" s="254"/>
      <c r="N1385" s="254"/>
      <c r="O1385" s="254"/>
      <c r="P1385" s="254"/>
      <c r="Q1385" s="254"/>
      <c r="R1385" s="254"/>
      <c r="S1385" s="254"/>
      <c r="T1385" s="254"/>
      <c r="U1385" s="254"/>
      <c r="V1385" s="254"/>
      <c r="W1385" s="254"/>
      <c r="X1385" s="254"/>
      <c r="Y1385" s="254"/>
      <c r="Z1385" s="254"/>
      <c r="AA1385" s="254"/>
      <c r="AB1385" s="254"/>
      <c r="AC1385" s="254"/>
      <c r="AD1385" s="254"/>
      <c r="AE1385" s="255"/>
      <c r="AF1385" s="255"/>
      <c r="AG1385" s="255"/>
      <c r="AH1385" s="255"/>
      <c r="AI1385" s="255"/>
      <c r="AJ1385" s="255"/>
      <c r="AK1385" s="255"/>
      <c r="AL1385" s="255"/>
      <c r="AM1385" s="255"/>
      <c r="AN1385" s="255"/>
      <c r="AO1385" s="254"/>
      <c r="AP1385" s="254"/>
      <c r="AQ1385" s="254"/>
      <c r="AR1385" s="254"/>
      <c r="AS1385" s="254"/>
      <c r="AT1385" s="254"/>
      <c r="AU1385" s="254"/>
      <c r="AW1385" s="283" t="str">
        <f t="shared" si="162"/>
        <v/>
      </c>
      <c r="AX1385" s="283" t="str">
        <f t="shared" si="160"/>
        <v/>
      </c>
      <c r="AY1385" s="283" t="str">
        <f t="shared" si="163"/>
        <v/>
      </c>
      <c r="AZ1385" s="283" t="str">
        <f t="shared" si="164"/>
        <v/>
      </c>
      <c r="BA1385" s="283" t="str">
        <f t="shared" si="165"/>
        <v/>
      </c>
      <c r="BD1385" s="254" t="str">
        <f>IF(W1385="","",IF(F1385="休日",AW1385,IF(F1385="法休",AW1385,VLOOKUP(F1385,カレンダマスタ!$Q$56:$R$69,2,FALSE))))</f>
        <v/>
      </c>
      <c r="BG1385" s="254" t="str">
        <f t="shared" si="161"/>
        <v/>
      </c>
      <c r="BH1385" s="254" t="str">
        <f>IF(AX1385="","",IF(P1385&lt;&gt;"","",IF(BG1385="CS","OK",IF(VLOOKUP(E1385,カレンダマスタ!$A$5:$D$381,4,FALSE)&gt;0,"",IF(OR(AX1385*24&gt;10.84,AZ1385*24&lt;14.5)=TRUE,"×","OK")))))</f>
        <v/>
      </c>
    </row>
    <row r="1386" spans="2:60">
      <c r="B1386" s="111"/>
      <c r="C1386" s="385" t="str">
        <f>IF(STEP!C1386&lt;&gt;"",STEP!C1386,"")</f>
        <v/>
      </c>
      <c r="D1386" s="386" t="str">
        <f>IF(STEP!D1386&lt;&gt;"",STEP!D1386,"")</f>
        <v/>
      </c>
      <c r="E1386" s="387" t="str">
        <f>IF(STEP!E1386&lt;&gt;"",STEP!E1386,"")</f>
        <v/>
      </c>
      <c r="F1386" s="256"/>
      <c r="G1386" s="257"/>
      <c r="H1386" s="254"/>
      <c r="I1386" s="254"/>
      <c r="J1386" s="254"/>
      <c r="K1386" s="254"/>
      <c r="L1386" s="254"/>
      <c r="M1386" s="254"/>
      <c r="N1386" s="254"/>
      <c r="O1386" s="254"/>
      <c r="P1386" s="254"/>
      <c r="Q1386" s="254"/>
      <c r="R1386" s="254"/>
      <c r="S1386" s="254"/>
      <c r="T1386" s="254"/>
      <c r="U1386" s="254"/>
      <c r="V1386" s="254"/>
      <c r="W1386" s="254"/>
      <c r="X1386" s="254"/>
      <c r="Y1386" s="254"/>
      <c r="Z1386" s="254"/>
      <c r="AA1386" s="254"/>
      <c r="AB1386" s="254"/>
      <c r="AC1386" s="254"/>
      <c r="AD1386" s="254"/>
      <c r="AE1386" s="255"/>
      <c r="AF1386" s="255"/>
      <c r="AG1386" s="255"/>
      <c r="AH1386" s="255"/>
      <c r="AI1386" s="255"/>
      <c r="AJ1386" s="255"/>
      <c r="AK1386" s="255"/>
      <c r="AL1386" s="255"/>
      <c r="AM1386" s="255"/>
      <c r="AN1386" s="255"/>
      <c r="AO1386" s="254"/>
      <c r="AP1386" s="254"/>
      <c r="AQ1386" s="254"/>
      <c r="AR1386" s="254"/>
      <c r="AS1386" s="254"/>
      <c r="AT1386" s="254"/>
      <c r="AU1386" s="254"/>
      <c r="AW1386" s="283" t="str">
        <f t="shared" si="162"/>
        <v/>
      </c>
      <c r="AX1386" s="283" t="str">
        <f t="shared" si="160"/>
        <v/>
      </c>
      <c r="AY1386" s="283" t="str">
        <f t="shared" si="163"/>
        <v/>
      </c>
      <c r="AZ1386" s="283" t="str">
        <f t="shared" si="164"/>
        <v/>
      </c>
      <c r="BA1386" s="283" t="str">
        <f t="shared" si="165"/>
        <v/>
      </c>
      <c r="BD1386" s="254" t="str">
        <f>IF(W1386="","",IF(F1386="休日",AW1386,IF(F1386="法休",AW1386,VLOOKUP(F1386,カレンダマスタ!$Q$56:$R$69,2,FALSE))))</f>
        <v/>
      </c>
      <c r="BG1386" s="254" t="str">
        <f t="shared" si="161"/>
        <v/>
      </c>
      <c r="BH1386" s="254" t="str">
        <f>IF(AX1386="","",IF(P1386&lt;&gt;"","",IF(BG1386="CS","OK",IF(VLOOKUP(E1386,カレンダマスタ!$A$5:$D$381,4,FALSE)&gt;0,"",IF(OR(AX1386*24&gt;10.84,AZ1386*24&lt;14.5)=TRUE,"×","OK")))))</f>
        <v/>
      </c>
    </row>
    <row r="1387" spans="2:60">
      <c r="B1387" s="111"/>
      <c r="C1387" s="385" t="str">
        <f>IF(STEP!C1387&lt;&gt;"",STEP!C1387,"")</f>
        <v/>
      </c>
      <c r="D1387" s="386" t="str">
        <f>IF(STEP!D1387&lt;&gt;"",STEP!D1387,"")</f>
        <v/>
      </c>
      <c r="E1387" s="387" t="str">
        <f>IF(STEP!E1387&lt;&gt;"",STEP!E1387,"")</f>
        <v/>
      </c>
      <c r="F1387" s="256"/>
      <c r="G1387" s="257"/>
      <c r="H1387" s="254"/>
      <c r="I1387" s="254"/>
      <c r="J1387" s="254"/>
      <c r="K1387" s="254"/>
      <c r="L1387" s="254"/>
      <c r="M1387" s="254"/>
      <c r="N1387" s="254"/>
      <c r="O1387" s="254"/>
      <c r="P1387" s="254"/>
      <c r="Q1387" s="254"/>
      <c r="R1387" s="254"/>
      <c r="S1387" s="254"/>
      <c r="T1387" s="254"/>
      <c r="U1387" s="254"/>
      <c r="V1387" s="254"/>
      <c r="W1387" s="254"/>
      <c r="X1387" s="254"/>
      <c r="Y1387" s="254"/>
      <c r="Z1387" s="254"/>
      <c r="AA1387" s="254"/>
      <c r="AB1387" s="254"/>
      <c r="AC1387" s="254"/>
      <c r="AD1387" s="254"/>
      <c r="AE1387" s="255"/>
      <c r="AF1387" s="255"/>
      <c r="AG1387" s="255"/>
      <c r="AH1387" s="255"/>
      <c r="AI1387" s="255"/>
      <c r="AJ1387" s="255"/>
      <c r="AK1387" s="255"/>
      <c r="AL1387" s="255"/>
      <c r="AM1387" s="255"/>
      <c r="AN1387" s="255"/>
      <c r="AO1387" s="254"/>
      <c r="AP1387" s="254"/>
      <c r="AQ1387" s="254"/>
      <c r="AR1387" s="254"/>
      <c r="AS1387" s="254"/>
      <c r="AT1387" s="254"/>
      <c r="AU1387" s="254"/>
      <c r="AW1387" s="283" t="str">
        <f t="shared" si="162"/>
        <v/>
      </c>
      <c r="AX1387" s="283" t="str">
        <f t="shared" si="160"/>
        <v/>
      </c>
      <c r="AY1387" s="283" t="str">
        <f t="shared" si="163"/>
        <v/>
      </c>
      <c r="AZ1387" s="283" t="str">
        <f t="shared" si="164"/>
        <v/>
      </c>
      <c r="BA1387" s="283" t="str">
        <f t="shared" si="165"/>
        <v/>
      </c>
      <c r="BD1387" s="254" t="str">
        <f>IF(W1387="","",IF(F1387="休日",AW1387,IF(F1387="法休",AW1387,VLOOKUP(F1387,カレンダマスタ!$Q$56:$R$69,2,FALSE))))</f>
        <v/>
      </c>
      <c r="BG1387" s="254" t="str">
        <f t="shared" si="161"/>
        <v/>
      </c>
      <c r="BH1387" s="254" t="str">
        <f>IF(AX1387="","",IF(P1387&lt;&gt;"","",IF(BG1387="CS","OK",IF(VLOOKUP(E1387,カレンダマスタ!$A$5:$D$381,4,FALSE)&gt;0,"",IF(OR(AX1387*24&gt;10.84,AZ1387*24&lt;14.5)=TRUE,"×","OK")))))</f>
        <v/>
      </c>
    </row>
    <row r="1388" spans="2:60">
      <c r="B1388" s="111"/>
      <c r="C1388" s="388" t="str">
        <f>IF(STEP!C1388&lt;&gt;"",STEP!C1388,"")</f>
        <v/>
      </c>
      <c r="D1388" s="389" t="str">
        <f>IF(STEP!D1388&lt;&gt;"",STEP!D1388,"")</f>
        <v/>
      </c>
      <c r="E1388" s="390" t="str">
        <f>IF(STEP!E1388&lt;&gt;"",STEP!E1388,"")</f>
        <v/>
      </c>
      <c r="F1388" s="259"/>
      <c r="G1388" s="266"/>
      <c r="H1388" s="260"/>
      <c r="I1388" s="260"/>
      <c r="J1388" s="260"/>
      <c r="K1388" s="260"/>
      <c r="L1388" s="260"/>
      <c r="M1388" s="260"/>
      <c r="N1388" s="260"/>
      <c r="O1388" s="260"/>
      <c r="P1388" s="260"/>
      <c r="Q1388" s="260"/>
      <c r="R1388" s="260"/>
      <c r="S1388" s="260"/>
      <c r="T1388" s="260"/>
      <c r="U1388" s="260"/>
      <c r="V1388" s="260"/>
      <c r="W1388" s="260"/>
      <c r="X1388" s="260"/>
      <c r="Y1388" s="260"/>
      <c r="Z1388" s="260"/>
      <c r="AA1388" s="260"/>
      <c r="AB1388" s="260"/>
      <c r="AC1388" s="260"/>
      <c r="AD1388" s="260"/>
      <c r="AE1388" s="261"/>
      <c r="AF1388" s="261"/>
      <c r="AG1388" s="261"/>
      <c r="AH1388" s="261"/>
      <c r="AI1388" s="261"/>
      <c r="AJ1388" s="261"/>
      <c r="AK1388" s="261"/>
      <c r="AL1388" s="261"/>
      <c r="AM1388" s="261"/>
      <c r="AN1388" s="261"/>
      <c r="AO1388" s="260"/>
      <c r="AP1388" s="260"/>
      <c r="AQ1388" s="260"/>
      <c r="AR1388" s="260"/>
      <c r="AS1388" s="260"/>
      <c r="AT1388" s="260"/>
      <c r="AU1388" s="260"/>
      <c r="AW1388" s="284" t="str">
        <f t="shared" si="162"/>
        <v/>
      </c>
      <c r="AX1388" s="284" t="str">
        <f t="shared" si="160"/>
        <v/>
      </c>
      <c r="AY1388" s="284" t="str">
        <f t="shared" si="163"/>
        <v/>
      </c>
      <c r="AZ1388" s="284" t="str">
        <f t="shared" si="164"/>
        <v/>
      </c>
      <c r="BA1388" s="284" t="str">
        <f t="shared" si="165"/>
        <v/>
      </c>
      <c r="BD1388" s="260" t="str">
        <f>IF(W1388="","",IF(F1388="休日",AW1388,IF(F1388="法休",AW1388,VLOOKUP(F1388,カレンダマスタ!$Q$56:$R$69,2,FALSE))))</f>
        <v/>
      </c>
      <c r="BG1388" s="260" t="str">
        <f t="shared" si="161"/>
        <v/>
      </c>
      <c r="BH1388" s="260" t="str">
        <f>IF(AX1388="","",IF(P1388&lt;&gt;"","",IF(BG1388="CS","OK",IF(VLOOKUP(E1388,カレンダマスタ!$A$5:$D$381,4,FALSE)&gt;0,"",IF(OR(AX1388*24&gt;10.84,AZ1388*24&lt;14.5)=TRUE,"×","OK")))))</f>
        <v/>
      </c>
    </row>
    <row r="1389" spans="2:60">
      <c r="B1389" s="111"/>
      <c r="C1389" s="394" t="str">
        <f>IF(STEP!C1389&lt;&gt;"",STEP!C1389,"")</f>
        <v/>
      </c>
      <c r="D1389" s="395" t="str">
        <f>IF(STEP!D1389&lt;&gt;"",STEP!D1389,"")</f>
        <v/>
      </c>
      <c r="E1389" s="396" t="str">
        <f>IF(STEP!E1389&lt;&gt;"",STEP!E1389,"")</f>
        <v/>
      </c>
      <c r="F1389" s="269"/>
      <c r="G1389" s="268"/>
      <c r="H1389" s="270"/>
      <c r="I1389" s="270"/>
      <c r="J1389" s="270"/>
      <c r="K1389" s="270"/>
      <c r="L1389" s="270"/>
      <c r="M1389" s="270"/>
      <c r="N1389" s="270"/>
      <c r="O1389" s="270"/>
      <c r="P1389" s="270"/>
      <c r="Q1389" s="270"/>
      <c r="R1389" s="270"/>
      <c r="S1389" s="270"/>
      <c r="T1389" s="270"/>
      <c r="U1389" s="270"/>
      <c r="V1389" s="270"/>
      <c r="W1389" s="270"/>
      <c r="X1389" s="270"/>
      <c r="Y1389" s="270"/>
      <c r="Z1389" s="270"/>
      <c r="AA1389" s="270"/>
      <c r="AB1389" s="270"/>
      <c r="AC1389" s="270"/>
      <c r="AD1389" s="270"/>
      <c r="AE1389" s="271"/>
      <c r="AF1389" s="271"/>
      <c r="AG1389" s="271"/>
      <c r="AH1389" s="271"/>
      <c r="AI1389" s="271"/>
      <c r="AJ1389" s="271"/>
      <c r="AK1389" s="271"/>
      <c r="AL1389" s="271"/>
      <c r="AM1389" s="271"/>
      <c r="AN1389" s="271"/>
      <c r="AO1389" s="270"/>
      <c r="AP1389" s="270"/>
      <c r="AQ1389" s="270"/>
      <c r="AR1389" s="270"/>
      <c r="AS1389" s="270"/>
      <c r="AT1389" s="270"/>
      <c r="AU1389" s="270"/>
      <c r="AW1389" s="282" t="str">
        <f t="shared" si="162"/>
        <v/>
      </c>
      <c r="AX1389" s="282" t="str">
        <f t="shared" si="160"/>
        <v/>
      </c>
      <c r="AY1389" s="282" t="str">
        <f t="shared" si="163"/>
        <v/>
      </c>
      <c r="AZ1389" s="282" t="str">
        <f t="shared" si="164"/>
        <v/>
      </c>
      <c r="BA1389" s="282" t="str">
        <f t="shared" si="165"/>
        <v/>
      </c>
      <c r="BD1389" s="270" t="str">
        <f>IF(W1389="","",IF(F1389="休日",AW1389,IF(F1389="法休",AW1389,VLOOKUP(F1389,カレンダマスタ!$Q$56:$R$69,2,FALSE))))</f>
        <v/>
      </c>
      <c r="BG1389" s="270" t="str">
        <f t="shared" si="161"/>
        <v/>
      </c>
      <c r="BH1389" s="270" t="str">
        <f>IF(AX1389="","",IF(P1389&lt;&gt;"","",IF(BG1389="CS","OK",IF(VLOOKUP(E1389,カレンダマスタ!$A$5:$D$381,4,FALSE)&gt;0,"",IF(OR(AX1389*24&gt;10.84,AZ1389*24&lt;14.5)=TRUE,"×","OK")))))</f>
        <v/>
      </c>
    </row>
    <row r="1390" spans="2:60">
      <c r="B1390" s="111"/>
      <c r="C1390" s="385" t="str">
        <f>IF(STEP!C1390&lt;&gt;"",STEP!C1390,"")</f>
        <v/>
      </c>
      <c r="D1390" s="386" t="str">
        <f>IF(STEP!D1390&lt;&gt;"",STEP!D1390,"")</f>
        <v/>
      </c>
      <c r="E1390" s="387" t="str">
        <f>IF(STEP!E1390&lt;&gt;"",STEP!E1390,"")</f>
        <v/>
      </c>
      <c r="F1390" s="253"/>
      <c r="G1390" s="252"/>
      <c r="H1390" s="254"/>
      <c r="I1390" s="254"/>
      <c r="J1390" s="254"/>
      <c r="K1390" s="254"/>
      <c r="L1390" s="254"/>
      <c r="M1390" s="254"/>
      <c r="N1390" s="254"/>
      <c r="O1390" s="254"/>
      <c r="P1390" s="254"/>
      <c r="Q1390" s="254"/>
      <c r="R1390" s="254"/>
      <c r="S1390" s="254"/>
      <c r="T1390" s="254"/>
      <c r="U1390" s="254"/>
      <c r="V1390" s="254"/>
      <c r="W1390" s="254"/>
      <c r="X1390" s="254"/>
      <c r="Y1390" s="254"/>
      <c r="Z1390" s="254"/>
      <c r="AA1390" s="254"/>
      <c r="AB1390" s="254"/>
      <c r="AC1390" s="254"/>
      <c r="AD1390" s="254"/>
      <c r="AE1390" s="255"/>
      <c r="AF1390" s="255"/>
      <c r="AG1390" s="255"/>
      <c r="AH1390" s="255"/>
      <c r="AI1390" s="255"/>
      <c r="AJ1390" s="255"/>
      <c r="AK1390" s="255"/>
      <c r="AL1390" s="255"/>
      <c r="AM1390" s="255"/>
      <c r="AN1390" s="255"/>
      <c r="AO1390" s="254"/>
      <c r="AP1390" s="254"/>
      <c r="AQ1390" s="254"/>
      <c r="AR1390" s="254"/>
      <c r="AS1390" s="254"/>
      <c r="AT1390" s="254"/>
      <c r="AU1390" s="254"/>
      <c r="AW1390" s="283" t="str">
        <f t="shared" si="162"/>
        <v/>
      </c>
      <c r="AX1390" s="283" t="str">
        <f t="shared" si="160"/>
        <v/>
      </c>
      <c r="AY1390" s="283" t="str">
        <f t="shared" si="163"/>
        <v/>
      </c>
      <c r="AZ1390" s="283" t="str">
        <f t="shared" si="164"/>
        <v/>
      </c>
      <c r="BA1390" s="283" t="str">
        <f t="shared" si="165"/>
        <v/>
      </c>
      <c r="BD1390" s="254" t="str">
        <f>IF(W1390="","",IF(F1390="休日",AW1390,IF(F1390="法休",AW1390,VLOOKUP(F1390,カレンダマスタ!$Q$56:$R$69,2,FALSE))))</f>
        <v/>
      </c>
      <c r="BG1390" s="254" t="str">
        <f t="shared" si="161"/>
        <v/>
      </c>
      <c r="BH1390" s="254" t="str">
        <f>IF(AX1390="","",IF(P1390&lt;&gt;"","",IF(BG1390="CS","OK",IF(VLOOKUP(E1390,カレンダマスタ!$A$5:$D$381,4,FALSE)&gt;0,"",IF(OR(AX1390*24&gt;10.84,AZ1390*24&lt;14.5)=TRUE,"×","OK")))))</f>
        <v/>
      </c>
    </row>
    <row r="1391" spans="2:60">
      <c r="B1391" s="111"/>
      <c r="C1391" s="397" t="str">
        <f>IF(STEP!C1391&lt;&gt;"",STEP!C1391,"")</f>
        <v/>
      </c>
      <c r="D1391" s="398" t="str">
        <f>IF(STEP!D1391&lt;&gt;"",STEP!D1391,"")</f>
        <v/>
      </c>
      <c r="E1391" s="399" t="str">
        <f>IF(STEP!E1391&lt;&gt;"",STEP!E1391,"")</f>
        <v/>
      </c>
      <c r="F1391" s="273"/>
      <c r="G1391" s="272"/>
      <c r="H1391" s="274"/>
      <c r="I1391" s="274"/>
      <c r="J1391" s="274"/>
      <c r="K1391" s="274"/>
      <c r="L1391" s="274"/>
      <c r="M1391" s="274"/>
      <c r="N1391" s="274"/>
      <c r="O1391" s="274"/>
      <c r="P1391" s="274"/>
      <c r="Q1391" s="274"/>
      <c r="R1391" s="274"/>
      <c r="S1391" s="274"/>
      <c r="T1391" s="274"/>
      <c r="U1391" s="274"/>
      <c r="V1391" s="274"/>
      <c r="W1391" s="274"/>
      <c r="X1391" s="274"/>
      <c r="Y1391" s="274"/>
      <c r="Z1391" s="274"/>
      <c r="AA1391" s="274"/>
      <c r="AB1391" s="274"/>
      <c r="AC1391" s="274"/>
      <c r="AD1391" s="274"/>
      <c r="AE1391" s="275"/>
      <c r="AF1391" s="275"/>
      <c r="AG1391" s="275"/>
      <c r="AH1391" s="275"/>
      <c r="AI1391" s="275"/>
      <c r="AJ1391" s="275"/>
      <c r="AK1391" s="275"/>
      <c r="AL1391" s="275"/>
      <c r="AM1391" s="275"/>
      <c r="AN1391" s="275"/>
      <c r="AO1391" s="274"/>
      <c r="AP1391" s="274"/>
      <c r="AQ1391" s="274"/>
      <c r="AR1391" s="274"/>
      <c r="AS1391" s="274"/>
      <c r="AT1391" s="274"/>
      <c r="AU1391" s="274"/>
      <c r="AW1391" s="286" t="str">
        <f t="shared" si="162"/>
        <v/>
      </c>
      <c r="AX1391" s="286" t="str">
        <f t="shared" si="160"/>
        <v/>
      </c>
      <c r="AY1391" s="286" t="str">
        <f t="shared" si="163"/>
        <v/>
      </c>
      <c r="AZ1391" s="286" t="str">
        <f t="shared" si="164"/>
        <v/>
      </c>
      <c r="BA1391" s="286" t="str">
        <f t="shared" si="165"/>
        <v/>
      </c>
      <c r="BD1391" s="274" t="str">
        <f>IF(W1391="","",IF(F1391="休日",AW1391,IF(F1391="法休",AW1391,VLOOKUP(F1391,カレンダマスタ!$Q$56:$R$69,2,FALSE))))</f>
        <v/>
      </c>
      <c r="BG1391" s="274" t="str">
        <f t="shared" si="161"/>
        <v/>
      </c>
      <c r="BH1391" s="274" t="str">
        <f>IF(AX1391="","",IF(P1391&lt;&gt;"","",IF(BG1391="CS","OK",IF(VLOOKUP(E1391,カレンダマスタ!$A$5:$D$381,4,FALSE)&gt;0,"",IF(OR(AX1391*24&gt;10.84,AZ1391*24&lt;14.5)=TRUE,"×","OK")))))</f>
        <v/>
      </c>
    </row>
    <row r="1392" spans="2:60">
      <c r="B1392" s="111"/>
      <c r="C1392" s="397" t="str">
        <f>IF(STEP!C1392&lt;&gt;"",STEP!C1392,"")</f>
        <v/>
      </c>
      <c r="D1392" s="398" t="str">
        <f>IF(STEP!D1392&lt;&gt;"",STEP!D1392,"")</f>
        <v/>
      </c>
      <c r="E1392" s="399" t="str">
        <f>IF(STEP!E1392&lt;&gt;"",STEP!E1392,"")</f>
        <v/>
      </c>
      <c r="F1392" s="273"/>
      <c r="G1392" s="272"/>
      <c r="H1392" s="274"/>
      <c r="I1392" s="274"/>
      <c r="J1392" s="274"/>
      <c r="K1392" s="274"/>
      <c r="L1392" s="274"/>
      <c r="M1392" s="274"/>
      <c r="N1392" s="274"/>
      <c r="O1392" s="274"/>
      <c r="P1392" s="274"/>
      <c r="Q1392" s="274"/>
      <c r="R1392" s="274"/>
      <c r="S1392" s="274"/>
      <c r="T1392" s="274"/>
      <c r="U1392" s="274"/>
      <c r="V1392" s="274"/>
      <c r="W1392" s="274"/>
      <c r="X1392" s="274"/>
      <c r="Y1392" s="274"/>
      <c r="Z1392" s="274"/>
      <c r="AA1392" s="274"/>
      <c r="AB1392" s="274"/>
      <c r="AC1392" s="274"/>
      <c r="AD1392" s="274"/>
      <c r="AE1392" s="275"/>
      <c r="AF1392" s="275"/>
      <c r="AG1392" s="275"/>
      <c r="AH1392" s="275"/>
      <c r="AI1392" s="275"/>
      <c r="AJ1392" s="275"/>
      <c r="AK1392" s="275"/>
      <c r="AL1392" s="275"/>
      <c r="AM1392" s="275"/>
      <c r="AN1392" s="275"/>
      <c r="AO1392" s="274"/>
      <c r="AP1392" s="274"/>
      <c r="AQ1392" s="274"/>
      <c r="AR1392" s="274"/>
      <c r="AS1392" s="274"/>
      <c r="AT1392" s="274"/>
      <c r="AU1392" s="274"/>
      <c r="AW1392" s="286" t="str">
        <f t="shared" si="162"/>
        <v/>
      </c>
      <c r="AX1392" s="286" t="str">
        <f t="shared" si="160"/>
        <v/>
      </c>
      <c r="AY1392" s="286" t="str">
        <f t="shared" si="163"/>
        <v/>
      </c>
      <c r="AZ1392" s="286" t="str">
        <f t="shared" si="164"/>
        <v/>
      </c>
      <c r="BA1392" s="286" t="str">
        <f t="shared" si="165"/>
        <v/>
      </c>
      <c r="BD1392" s="274" t="str">
        <f>IF(W1392="","",IF(F1392="休日",AW1392,IF(F1392="法休",AW1392,VLOOKUP(F1392,カレンダマスタ!$Q$56:$R$69,2,FALSE))))</f>
        <v/>
      </c>
      <c r="BG1392" s="274" t="str">
        <f t="shared" si="161"/>
        <v/>
      </c>
      <c r="BH1392" s="274" t="str">
        <f>IF(AX1392="","",IF(P1392&lt;&gt;"","",IF(BG1392="CS","OK",IF(VLOOKUP(E1392,カレンダマスタ!$A$5:$D$381,4,FALSE)&gt;0,"",IF(OR(AX1392*24&gt;10.84,AZ1392*24&lt;14.5)=TRUE,"×","OK")))))</f>
        <v/>
      </c>
    </row>
    <row r="1393" spans="2:60">
      <c r="B1393" s="111"/>
      <c r="C1393" s="397" t="str">
        <f>IF(STEP!C1393&lt;&gt;"",STEP!C1393,"")</f>
        <v/>
      </c>
      <c r="D1393" s="398" t="str">
        <f>IF(STEP!D1393&lt;&gt;"",STEP!D1393,"")</f>
        <v/>
      </c>
      <c r="E1393" s="399" t="str">
        <f>IF(STEP!E1393&lt;&gt;"",STEP!E1393,"")</f>
        <v/>
      </c>
      <c r="F1393" s="273"/>
      <c r="G1393" s="272"/>
      <c r="H1393" s="274"/>
      <c r="I1393" s="274"/>
      <c r="J1393" s="274"/>
      <c r="K1393" s="274"/>
      <c r="L1393" s="274"/>
      <c r="M1393" s="274"/>
      <c r="N1393" s="274"/>
      <c r="O1393" s="274"/>
      <c r="P1393" s="274"/>
      <c r="Q1393" s="274"/>
      <c r="R1393" s="274"/>
      <c r="S1393" s="274"/>
      <c r="T1393" s="274"/>
      <c r="U1393" s="274"/>
      <c r="V1393" s="274"/>
      <c r="W1393" s="274"/>
      <c r="X1393" s="274"/>
      <c r="Y1393" s="274"/>
      <c r="Z1393" s="274"/>
      <c r="AA1393" s="274"/>
      <c r="AB1393" s="274"/>
      <c r="AC1393" s="274"/>
      <c r="AD1393" s="274"/>
      <c r="AE1393" s="275"/>
      <c r="AF1393" s="275"/>
      <c r="AG1393" s="275"/>
      <c r="AH1393" s="275"/>
      <c r="AI1393" s="275"/>
      <c r="AJ1393" s="275"/>
      <c r="AK1393" s="275"/>
      <c r="AL1393" s="275"/>
      <c r="AM1393" s="275"/>
      <c r="AN1393" s="275"/>
      <c r="AO1393" s="274"/>
      <c r="AP1393" s="274"/>
      <c r="AQ1393" s="274"/>
      <c r="AR1393" s="274"/>
      <c r="AS1393" s="274"/>
      <c r="AT1393" s="274"/>
      <c r="AU1393" s="274"/>
      <c r="AW1393" s="286" t="str">
        <f t="shared" si="162"/>
        <v/>
      </c>
      <c r="AX1393" s="286" t="str">
        <f t="shared" si="160"/>
        <v/>
      </c>
      <c r="AY1393" s="286" t="str">
        <f t="shared" si="163"/>
        <v/>
      </c>
      <c r="AZ1393" s="286" t="str">
        <f t="shared" si="164"/>
        <v/>
      </c>
      <c r="BA1393" s="286" t="str">
        <f t="shared" si="165"/>
        <v/>
      </c>
      <c r="BD1393" s="274" t="str">
        <f>IF(W1393="","",IF(F1393="休日",AW1393,IF(F1393="法休",AW1393,VLOOKUP(F1393,カレンダマスタ!$Q$56:$R$69,2,FALSE))))</f>
        <v/>
      </c>
      <c r="BG1393" s="274" t="str">
        <f t="shared" si="161"/>
        <v/>
      </c>
      <c r="BH1393" s="274" t="str">
        <f>IF(AX1393="","",IF(P1393&lt;&gt;"","",IF(BG1393="CS","OK",IF(VLOOKUP(E1393,カレンダマスタ!$A$5:$D$381,4,FALSE)&gt;0,"",IF(OR(AX1393*24&gt;10.84,AZ1393*24&lt;14.5)=TRUE,"×","OK")))))</f>
        <v/>
      </c>
    </row>
    <row r="1394" spans="2:60">
      <c r="B1394" s="111"/>
      <c r="C1394" s="397" t="str">
        <f>IF(STEP!C1394&lt;&gt;"",STEP!C1394,"")</f>
        <v/>
      </c>
      <c r="D1394" s="398" t="str">
        <f>IF(STEP!D1394&lt;&gt;"",STEP!D1394,"")</f>
        <v/>
      </c>
      <c r="E1394" s="399" t="str">
        <f>IF(STEP!E1394&lt;&gt;"",STEP!E1394,"")</f>
        <v/>
      </c>
      <c r="F1394" s="273"/>
      <c r="G1394" s="272"/>
      <c r="H1394" s="274"/>
      <c r="I1394" s="274"/>
      <c r="J1394" s="274"/>
      <c r="K1394" s="274"/>
      <c r="L1394" s="274"/>
      <c r="M1394" s="274"/>
      <c r="N1394" s="274"/>
      <c r="O1394" s="274"/>
      <c r="P1394" s="274"/>
      <c r="Q1394" s="274"/>
      <c r="R1394" s="274"/>
      <c r="S1394" s="274"/>
      <c r="T1394" s="274"/>
      <c r="U1394" s="274"/>
      <c r="V1394" s="274"/>
      <c r="W1394" s="274"/>
      <c r="X1394" s="274"/>
      <c r="Y1394" s="274"/>
      <c r="Z1394" s="274"/>
      <c r="AA1394" s="274"/>
      <c r="AB1394" s="274"/>
      <c r="AC1394" s="274"/>
      <c r="AD1394" s="274"/>
      <c r="AE1394" s="275"/>
      <c r="AF1394" s="275"/>
      <c r="AG1394" s="275"/>
      <c r="AH1394" s="275"/>
      <c r="AI1394" s="275"/>
      <c r="AJ1394" s="275"/>
      <c r="AK1394" s="275"/>
      <c r="AL1394" s="275"/>
      <c r="AM1394" s="275"/>
      <c r="AN1394" s="275"/>
      <c r="AO1394" s="274"/>
      <c r="AP1394" s="274"/>
      <c r="AQ1394" s="274"/>
      <c r="AR1394" s="274"/>
      <c r="AS1394" s="274"/>
      <c r="AT1394" s="274"/>
      <c r="AU1394" s="274"/>
      <c r="AW1394" s="286" t="str">
        <f t="shared" si="162"/>
        <v/>
      </c>
      <c r="AX1394" s="286" t="str">
        <f t="shared" si="160"/>
        <v/>
      </c>
      <c r="AY1394" s="286" t="str">
        <f t="shared" si="163"/>
        <v/>
      </c>
      <c r="AZ1394" s="286" t="str">
        <f t="shared" si="164"/>
        <v/>
      </c>
      <c r="BA1394" s="286" t="str">
        <f t="shared" si="165"/>
        <v/>
      </c>
      <c r="BD1394" s="274" t="str">
        <f>IF(W1394="","",IF(F1394="休日",AW1394,IF(F1394="法休",AW1394,VLOOKUP(F1394,カレンダマスタ!$Q$56:$R$69,2,FALSE))))</f>
        <v/>
      </c>
      <c r="BG1394" s="274" t="str">
        <f t="shared" si="161"/>
        <v/>
      </c>
      <c r="BH1394" s="274" t="str">
        <f>IF(AX1394="","",IF(P1394&lt;&gt;"","",IF(BG1394="CS","OK",IF(VLOOKUP(E1394,カレンダマスタ!$A$5:$D$381,4,FALSE)&gt;0,"",IF(OR(AX1394*24&gt;10.84,AZ1394*24&lt;14.5)=TRUE,"×","OK")))))</f>
        <v/>
      </c>
    </row>
    <row r="1395" spans="2:60" ht="13.8" thickBot="1">
      <c r="B1395" s="161"/>
      <c r="C1395" s="400" t="str">
        <f>IF(STEP!C1395&lt;&gt;"",STEP!C1395,"")</f>
        <v/>
      </c>
      <c r="D1395" s="401" t="str">
        <f>IF(STEP!D1395&lt;&gt;"",STEP!D1395,"")</f>
        <v/>
      </c>
      <c r="E1395" s="402" t="str">
        <f>IF(STEP!E1395&lt;&gt;"",STEP!E1395,"")</f>
        <v/>
      </c>
      <c r="F1395" s="277"/>
      <c r="G1395" s="276"/>
      <c r="H1395" s="278"/>
      <c r="I1395" s="278"/>
      <c r="J1395" s="278"/>
      <c r="K1395" s="278"/>
      <c r="L1395" s="278"/>
      <c r="M1395" s="278"/>
      <c r="N1395" s="278"/>
      <c r="O1395" s="278"/>
      <c r="P1395" s="278"/>
      <c r="Q1395" s="278"/>
      <c r="R1395" s="278"/>
      <c r="S1395" s="278"/>
      <c r="T1395" s="278"/>
      <c r="U1395" s="278"/>
      <c r="V1395" s="278"/>
      <c r="W1395" s="278"/>
      <c r="X1395" s="278"/>
      <c r="Y1395" s="278"/>
      <c r="Z1395" s="278"/>
      <c r="AA1395" s="278"/>
      <c r="AB1395" s="278"/>
      <c r="AC1395" s="278"/>
      <c r="AD1395" s="278"/>
      <c r="AE1395" s="279"/>
      <c r="AF1395" s="279"/>
      <c r="AG1395" s="279"/>
      <c r="AH1395" s="279"/>
      <c r="AI1395" s="279"/>
      <c r="AJ1395" s="279"/>
      <c r="AK1395" s="279"/>
      <c r="AL1395" s="279"/>
      <c r="AM1395" s="279"/>
      <c r="AN1395" s="279"/>
      <c r="AO1395" s="278"/>
      <c r="AP1395" s="278"/>
      <c r="AQ1395" s="278"/>
      <c r="AR1395" s="278"/>
      <c r="AS1395" s="278"/>
      <c r="AT1395" s="278"/>
      <c r="AU1395" s="278"/>
      <c r="AW1395" s="287" t="str">
        <f t="shared" si="162"/>
        <v/>
      </c>
      <c r="AX1395" s="287" t="str">
        <f t="shared" si="160"/>
        <v/>
      </c>
      <c r="AY1395" s="287" t="str">
        <f t="shared" si="163"/>
        <v/>
      </c>
      <c r="AZ1395" s="287" t="str">
        <f t="shared" si="164"/>
        <v/>
      </c>
      <c r="BA1395" s="287" t="str">
        <f t="shared" si="165"/>
        <v/>
      </c>
      <c r="BD1395" s="278" t="str">
        <f>IF(W1395="","",IF(F1395="休日",AW1395,IF(F1395="法休",AW1395,VLOOKUP(F1395,カレンダマスタ!$Q$56:$R$69,2,FALSE))))</f>
        <v/>
      </c>
      <c r="BG1395" s="278" t="str">
        <f t="shared" si="161"/>
        <v/>
      </c>
      <c r="BH1395" s="278" t="str">
        <f>IF(AX1395="","",IF(P1395&lt;&gt;"","",IF(BG1395="CS","OK",IF(VLOOKUP(E1395,カレンダマスタ!$A$5:$D$381,4,FALSE)&gt;0,"",IF(OR(AX1395*24&gt;10.84,AZ1395*24&lt;14.5)=TRUE,"×","OK")))))</f>
        <v/>
      </c>
    </row>
    <row r="1396" spans="2:60">
      <c r="B1396" s="323"/>
      <c r="C1396" s="366"/>
      <c r="D1396" s="367"/>
      <c r="E1396" s="368"/>
      <c r="F1396" s="367"/>
      <c r="G1396" s="366"/>
      <c r="H1396" s="369"/>
      <c r="I1396" s="369"/>
      <c r="J1396" s="369"/>
      <c r="K1396" s="369"/>
      <c r="L1396" s="369"/>
      <c r="M1396" s="369"/>
      <c r="N1396" s="369"/>
      <c r="O1396" s="369"/>
      <c r="P1396" s="369"/>
      <c r="Q1396" s="369"/>
      <c r="R1396" s="369"/>
      <c r="S1396" s="369"/>
      <c r="T1396" s="369"/>
      <c r="U1396" s="369"/>
      <c r="V1396" s="369"/>
      <c r="W1396" s="369"/>
      <c r="X1396" s="369"/>
      <c r="Y1396" s="369"/>
      <c r="Z1396" s="369"/>
      <c r="AA1396" s="369"/>
      <c r="AB1396" s="369"/>
      <c r="AC1396" s="369"/>
      <c r="AD1396" s="369"/>
      <c r="AE1396" s="370"/>
      <c r="AF1396" s="370"/>
      <c r="AG1396" s="370"/>
      <c r="AH1396" s="370"/>
      <c r="AI1396" s="370"/>
      <c r="AJ1396" s="370"/>
      <c r="AK1396" s="370"/>
      <c r="AL1396" s="370"/>
      <c r="AM1396" s="370"/>
      <c r="AN1396" s="370"/>
      <c r="AO1396" s="369"/>
      <c r="AP1396" s="369"/>
      <c r="AQ1396" s="369"/>
      <c r="AR1396" s="369"/>
      <c r="AS1396" s="369"/>
      <c r="AT1396" s="369"/>
      <c r="AU1396" s="369"/>
      <c r="AW1396" s="363"/>
      <c r="AX1396" s="363"/>
      <c r="AY1396" s="363"/>
      <c r="AZ1396" s="363"/>
      <c r="BA1396" s="363"/>
      <c r="BD1396" s="369" t="str">
        <f>IF(W1396="","",IF(F1396="休日",AW1396,IF(F1396="法休",AW1396,VLOOKUP(F1396,カレンダマスタ!$Q$56:$R$69,2,FALSE))))</f>
        <v/>
      </c>
      <c r="BG1396" s="369"/>
      <c r="BH1396" s="369"/>
    </row>
    <row r="1397" spans="2:60">
      <c r="B1397" s="323"/>
      <c r="C1397" s="371"/>
      <c r="D1397" s="372"/>
      <c r="E1397" s="373"/>
      <c r="F1397" s="372"/>
      <c r="G1397" s="371"/>
      <c r="H1397" s="374"/>
      <c r="I1397" s="374"/>
      <c r="J1397" s="374"/>
      <c r="K1397" s="374"/>
      <c r="L1397" s="374"/>
      <c r="M1397" s="374"/>
      <c r="N1397" s="374"/>
      <c r="O1397" s="374"/>
      <c r="P1397" s="374"/>
      <c r="Q1397" s="374"/>
      <c r="R1397" s="374"/>
      <c r="S1397" s="374"/>
      <c r="T1397" s="374"/>
      <c r="U1397" s="374"/>
      <c r="V1397" s="374"/>
      <c r="W1397" s="374"/>
      <c r="X1397" s="374"/>
      <c r="Y1397" s="374"/>
      <c r="Z1397" s="374"/>
      <c r="AA1397" s="374"/>
      <c r="AB1397" s="374"/>
      <c r="AC1397" s="374"/>
      <c r="AD1397" s="374"/>
      <c r="AE1397" s="375"/>
      <c r="AF1397" s="375"/>
      <c r="AG1397" s="375"/>
      <c r="AH1397" s="375"/>
      <c r="AI1397" s="375"/>
      <c r="AJ1397" s="375"/>
      <c r="AK1397" s="375"/>
      <c r="AL1397" s="375"/>
      <c r="AM1397" s="375"/>
      <c r="AN1397" s="375"/>
      <c r="AO1397" s="374"/>
      <c r="AP1397" s="374"/>
      <c r="AQ1397" s="374"/>
      <c r="AR1397" s="374"/>
      <c r="AS1397" s="374"/>
      <c r="AT1397" s="374"/>
      <c r="AU1397" s="374"/>
      <c r="AW1397" s="363"/>
      <c r="AX1397" s="363"/>
      <c r="AY1397" s="363"/>
      <c r="AZ1397" s="363"/>
      <c r="BA1397" s="363"/>
      <c r="BD1397" s="374" t="str">
        <f>IF(W1397="","",IF(F1397="休日",AW1397,IF(F1397="法休",AW1397,VLOOKUP(F1397,カレンダマスタ!$Q$56:$R$69,2,FALSE))))</f>
        <v/>
      </c>
      <c r="BG1397" s="374"/>
      <c r="BH1397" s="374"/>
    </row>
    <row r="1398" spans="2:60">
      <c r="B1398" s="323"/>
      <c r="C1398" s="371"/>
      <c r="D1398" s="372"/>
      <c r="E1398" s="373"/>
      <c r="F1398" s="372"/>
      <c r="G1398" s="371"/>
      <c r="H1398" s="374"/>
      <c r="I1398" s="374"/>
      <c r="J1398" s="374"/>
      <c r="K1398" s="374"/>
      <c r="L1398" s="374"/>
      <c r="M1398" s="374"/>
      <c r="N1398" s="374"/>
      <c r="O1398" s="374"/>
      <c r="P1398" s="374"/>
      <c r="Q1398" s="374"/>
      <c r="R1398" s="374"/>
      <c r="S1398" s="374"/>
      <c r="T1398" s="374"/>
      <c r="U1398" s="374"/>
      <c r="V1398" s="374"/>
      <c r="W1398" s="374"/>
      <c r="X1398" s="374"/>
      <c r="Y1398" s="374"/>
      <c r="Z1398" s="374"/>
      <c r="AA1398" s="374"/>
      <c r="AB1398" s="374"/>
      <c r="AC1398" s="374"/>
      <c r="AD1398" s="374"/>
      <c r="AE1398" s="375"/>
      <c r="AF1398" s="375"/>
      <c r="AG1398" s="375"/>
      <c r="AH1398" s="375"/>
      <c r="AI1398" s="375"/>
      <c r="AJ1398" s="375"/>
      <c r="AK1398" s="375"/>
      <c r="AL1398" s="375"/>
      <c r="AM1398" s="375"/>
      <c r="AN1398" s="375"/>
      <c r="AO1398" s="374"/>
      <c r="AP1398" s="374"/>
      <c r="AQ1398" s="374"/>
      <c r="AR1398" s="374"/>
      <c r="AS1398" s="374"/>
      <c r="AT1398" s="374"/>
      <c r="AU1398" s="374"/>
      <c r="AW1398" s="363"/>
      <c r="AX1398" s="363"/>
      <c r="AY1398" s="363"/>
      <c r="AZ1398" s="363"/>
      <c r="BA1398" s="363"/>
      <c r="BD1398" s="374" t="str">
        <f>IF(W1398="","",IF(F1398="休日",AW1398,IF(F1398="法休",AW1398,VLOOKUP(F1398,カレンダマスタ!$Q$56:$R$69,2,FALSE))))</f>
        <v/>
      </c>
      <c r="BG1398" s="374"/>
      <c r="BH1398" s="374"/>
    </row>
    <row r="1399" spans="2:60">
      <c r="B1399" s="323"/>
      <c r="C1399" s="371"/>
      <c r="D1399" s="372"/>
      <c r="E1399" s="373"/>
      <c r="F1399" s="372"/>
      <c r="G1399" s="371"/>
      <c r="H1399" s="374"/>
      <c r="I1399" s="374"/>
      <c r="J1399" s="374"/>
      <c r="K1399" s="374"/>
      <c r="L1399" s="374"/>
      <c r="M1399" s="374"/>
      <c r="N1399" s="374"/>
      <c r="O1399" s="374"/>
      <c r="P1399" s="374"/>
      <c r="Q1399" s="374"/>
      <c r="R1399" s="374"/>
      <c r="S1399" s="374"/>
      <c r="T1399" s="374"/>
      <c r="U1399" s="374"/>
      <c r="V1399" s="374"/>
      <c r="W1399" s="374"/>
      <c r="X1399" s="374"/>
      <c r="Y1399" s="374"/>
      <c r="Z1399" s="374"/>
      <c r="AA1399" s="374"/>
      <c r="AB1399" s="374"/>
      <c r="AC1399" s="374"/>
      <c r="AD1399" s="374"/>
      <c r="AE1399" s="375"/>
      <c r="AF1399" s="375"/>
      <c r="AG1399" s="375"/>
      <c r="AH1399" s="375"/>
      <c r="AI1399" s="375"/>
      <c r="AJ1399" s="375"/>
      <c r="AK1399" s="375"/>
      <c r="AL1399" s="375"/>
      <c r="AM1399" s="375"/>
      <c r="AN1399" s="375"/>
      <c r="AO1399" s="374"/>
      <c r="AP1399" s="374"/>
      <c r="AQ1399" s="374"/>
      <c r="AR1399" s="374"/>
      <c r="AS1399" s="374"/>
      <c r="AT1399" s="374"/>
      <c r="AU1399" s="374"/>
      <c r="AW1399" s="363"/>
      <c r="AX1399" s="363"/>
      <c r="AY1399" s="363"/>
      <c r="AZ1399" s="363"/>
      <c r="BA1399" s="363"/>
      <c r="BD1399" s="374" t="str">
        <f>IF(W1399="","",IF(F1399="休日",AW1399,IF(F1399="法休",AW1399,VLOOKUP(F1399,カレンダマスタ!$Q$56:$R$69,2,FALSE))))</f>
        <v/>
      </c>
      <c r="BG1399" s="374"/>
      <c r="BH1399" s="374"/>
    </row>
    <row r="1400" spans="2:60">
      <c r="B1400" s="323"/>
      <c r="C1400" s="371"/>
      <c r="D1400" s="372"/>
      <c r="E1400" s="373"/>
      <c r="F1400" s="372"/>
      <c r="G1400" s="371"/>
      <c r="H1400" s="374"/>
      <c r="I1400" s="374"/>
      <c r="J1400" s="374"/>
      <c r="K1400" s="374"/>
      <c r="L1400" s="374"/>
      <c r="M1400" s="374"/>
      <c r="N1400" s="374"/>
      <c r="O1400" s="374"/>
      <c r="P1400" s="374"/>
      <c r="Q1400" s="374"/>
      <c r="R1400" s="374"/>
      <c r="S1400" s="374"/>
      <c r="T1400" s="374"/>
      <c r="U1400" s="374"/>
      <c r="V1400" s="374"/>
      <c r="W1400" s="374"/>
      <c r="X1400" s="374"/>
      <c r="Y1400" s="374"/>
      <c r="Z1400" s="374"/>
      <c r="AA1400" s="374"/>
      <c r="AB1400" s="374"/>
      <c r="AC1400" s="374"/>
      <c r="AD1400" s="374"/>
      <c r="AE1400" s="375"/>
      <c r="AF1400" s="375"/>
      <c r="AG1400" s="375"/>
      <c r="AH1400" s="375"/>
      <c r="AI1400" s="375"/>
      <c r="AJ1400" s="375"/>
      <c r="AK1400" s="375"/>
      <c r="AL1400" s="375"/>
      <c r="AM1400" s="375"/>
      <c r="AN1400" s="375"/>
      <c r="AO1400" s="374"/>
      <c r="AP1400" s="374"/>
      <c r="AQ1400" s="374"/>
      <c r="AR1400" s="374"/>
      <c r="AS1400" s="374"/>
      <c r="AT1400" s="374"/>
      <c r="AU1400" s="374"/>
      <c r="AW1400" s="363"/>
      <c r="AX1400" s="363"/>
      <c r="AY1400" s="363"/>
      <c r="AZ1400" s="363"/>
      <c r="BA1400" s="363"/>
      <c r="BD1400" s="374" t="str">
        <f>IF(W1400="","",IF(F1400="休日",AW1400,IF(F1400="法休",AW1400,VLOOKUP(F1400,カレンダマスタ!$Q$56:$R$69,2,FALSE))))</f>
        <v/>
      </c>
      <c r="BG1400" s="374"/>
      <c r="BH1400" s="374"/>
    </row>
    <row r="1401" spans="2:60">
      <c r="B1401" s="323"/>
      <c r="C1401" s="371"/>
      <c r="D1401" s="372"/>
      <c r="E1401" s="373"/>
      <c r="F1401" s="372"/>
      <c r="G1401" s="371"/>
      <c r="H1401" s="374"/>
      <c r="I1401" s="374"/>
      <c r="J1401" s="374"/>
      <c r="K1401" s="374"/>
      <c r="L1401" s="374"/>
      <c r="M1401" s="374"/>
      <c r="N1401" s="374"/>
      <c r="O1401" s="374"/>
      <c r="P1401" s="374"/>
      <c r="Q1401" s="374"/>
      <c r="R1401" s="374"/>
      <c r="S1401" s="374"/>
      <c r="T1401" s="374"/>
      <c r="U1401" s="374"/>
      <c r="V1401" s="374"/>
      <c r="W1401" s="374"/>
      <c r="X1401" s="374"/>
      <c r="Y1401" s="374"/>
      <c r="Z1401" s="374"/>
      <c r="AA1401" s="374"/>
      <c r="AB1401" s="374"/>
      <c r="AC1401" s="374"/>
      <c r="AD1401" s="374"/>
      <c r="AE1401" s="375"/>
      <c r="AF1401" s="375"/>
      <c r="AG1401" s="375"/>
      <c r="AH1401" s="375"/>
      <c r="AI1401" s="375"/>
      <c r="AJ1401" s="375"/>
      <c r="AK1401" s="375"/>
      <c r="AL1401" s="375"/>
      <c r="AM1401" s="375"/>
      <c r="AN1401" s="375"/>
      <c r="AO1401" s="374"/>
      <c r="AP1401" s="374"/>
      <c r="AQ1401" s="374"/>
      <c r="AR1401" s="374"/>
      <c r="AS1401" s="374"/>
      <c r="AT1401" s="374"/>
      <c r="AU1401" s="374"/>
      <c r="AW1401" s="363"/>
      <c r="AX1401" s="363"/>
      <c r="AY1401" s="363"/>
      <c r="AZ1401" s="363"/>
      <c r="BA1401" s="363"/>
      <c r="BD1401" s="374" t="str">
        <f>IF(W1401="","",IF(F1401="休日",AW1401,IF(F1401="法休",AW1401,VLOOKUP(F1401,カレンダマスタ!$Q$56:$R$69,2,FALSE))))</f>
        <v/>
      </c>
      <c r="BG1401" s="374"/>
      <c r="BH1401" s="374"/>
    </row>
    <row r="1402" spans="2:60">
      <c r="B1402" s="323"/>
      <c r="C1402" s="371"/>
      <c r="D1402" s="372"/>
      <c r="E1402" s="373"/>
      <c r="F1402" s="372"/>
      <c r="G1402" s="371"/>
      <c r="H1402" s="374"/>
      <c r="I1402" s="374"/>
      <c r="J1402" s="374"/>
      <c r="K1402" s="374"/>
      <c r="L1402" s="374"/>
      <c r="M1402" s="374"/>
      <c r="N1402" s="374"/>
      <c r="O1402" s="374"/>
      <c r="P1402" s="374"/>
      <c r="Q1402" s="374"/>
      <c r="R1402" s="374"/>
      <c r="S1402" s="374"/>
      <c r="T1402" s="374"/>
      <c r="U1402" s="374"/>
      <c r="V1402" s="374"/>
      <c r="W1402" s="374"/>
      <c r="X1402" s="374"/>
      <c r="Y1402" s="374"/>
      <c r="Z1402" s="374"/>
      <c r="AA1402" s="374"/>
      <c r="AB1402" s="374"/>
      <c r="AC1402" s="374"/>
      <c r="AD1402" s="374"/>
      <c r="AE1402" s="375"/>
      <c r="AF1402" s="375"/>
      <c r="AG1402" s="375"/>
      <c r="AH1402" s="375"/>
      <c r="AI1402" s="375"/>
      <c r="AJ1402" s="375"/>
      <c r="AK1402" s="375"/>
      <c r="AL1402" s="375"/>
      <c r="AM1402" s="375"/>
      <c r="AN1402" s="375"/>
      <c r="AO1402" s="374"/>
      <c r="AP1402" s="374"/>
      <c r="AQ1402" s="374"/>
      <c r="AR1402" s="374"/>
      <c r="AS1402" s="374"/>
      <c r="AT1402" s="374"/>
      <c r="AU1402" s="374"/>
      <c r="AW1402" s="363"/>
      <c r="AX1402" s="363"/>
      <c r="AY1402" s="363"/>
      <c r="AZ1402" s="363"/>
      <c r="BA1402" s="363"/>
      <c r="BD1402" s="374" t="str">
        <f>IF(W1402="","",IF(F1402="休日",AW1402,IF(F1402="法休",AW1402,VLOOKUP(F1402,カレンダマスタ!$Q$56:$R$69,2,FALSE))))</f>
        <v/>
      </c>
      <c r="BG1402" s="374"/>
      <c r="BH1402" s="374"/>
    </row>
    <row r="1403" spans="2:60">
      <c r="B1403" s="323"/>
      <c r="C1403" s="371"/>
      <c r="D1403" s="372"/>
      <c r="E1403" s="373"/>
      <c r="F1403" s="372"/>
      <c r="G1403" s="371"/>
      <c r="H1403" s="374"/>
      <c r="I1403" s="374"/>
      <c r="J1403" s="374"/>
      <c r="K1403" s="374"/>
      <c r="L1403" s="374"/>
      <c r="M1403" s="374"/>
      <c r="N1403" s="374"/>
      <c r="O1403" s="374"/>
      <c r="P1403" s="374"/>
      <c r="Q1403" s="374"/>
      <c r="R1403" s="374"/>
      <c r="S1403" s="374"/>
      <c r="T1403" s="374"/>
      <c r="U1403" s="374"/>
      <c r="V1403" s="374"/>
      <c r="W1403" s="374"/>
      <c r="X1403" s="374"/>
      <c r="Y1403" s="374"/>
      <c r="Z1403" s="374"/>
      <c r="AA1403" s="374"/>
      <c r="AB1403" s="374"/>
      <c r="AC1403" s="374"/>
      <c r="AD1403" s="374"/>
      <c r="AE1403" s="375"/>
      <c r="AF1403" s="375"/>
      <c r="AG1403" s="375"/>
      <c r="AH1403" s="375"/>
      <c r="AI1403" s="375"/>
      <c r="AJ1403" s="375"/>
      <c r="AK1403" s="375"/>
      <c r="AL1403" s="375"/>
      <c r="AM1403" s="375"/>
      <c r="AN1403" s="375"/>
      <c r="AO1403" s="374"/>
      <c r="AP1403" s="374"/>
      <c r="AQ1403" s="374"/>
      <c r="AR1403" s="374"/>
      <c r="AS1403" s="374"/>
      <c r="AT1403" s="374"/>
      <c r="AU1403" s="374"/>
      <c r="AW1403" s="363"/>
      <c r="AX1403" s="363"/>
      <c r="AY1403" s="363"/>
      <c r="AZ1403" s="363"/>
      <c r="BA1403" s="363"/>
      <c r="BD1403" s="374" t="str">
        <f>IF(W1403="","",IF(F1403="休日",AW1403,IF(F1403="法休",AW1403,VLOOKUP(F1403,カレンダマスタ!$Q$56:$R$69,2,FALSE))))</f>
        <v/>
      </c>
      <c r="BG1403" s="374"/>
      <c r="BH1403" s="374"/>
    </row>
    <row r="1404" spans="2:60">
      <c r="B1404" s="323"/>
      <c r="C1404" s="371"/>
      <c r="D1404" s="372"/>
      <c r="E1404" s="373"/>
      <c r="F1404" s="372"/>
      <c r="G1404" s="371"/>
      <c r="H1404" s="374"/>
      <c r="I1404" s="374"/>
      <c r="J1404" s="374"/>
      <c r="K1404" s="374"/>
      <c r="L1404" s="374"/>
      <c r="M1404" s="374"/>
      <c r="N1404" s="374"/>
      <c r="O1404" s="374"/>
      <c r="P1404" s="374"/>
      <c r="Q1404" s="374"/>
      <c r="R1404" s="374"/>
      <c r="S1404" s="374"/>
      <c r="T1404" s="374"/>
      <c r="U1404" s="374"/>
      <c r="V1404" s="374"/>
      <c r="W1404" s="374"/>
      <c r="X1404" s="374"/>
      <c r="Y1404" s="374"/>
      <c r="Z1404" s="374"/>
      <c r="AA1404" s="374"/>
      <c r="AB1404" s="374"/>
      <c r="AC1404" s="374"/>
      <c r="AD1404" s="374"/>
      <c r="AE1404" s="375"/>
      <c r="AF1404" s="375"/>
      <c r="AG1404" s="375"/>
      <c r="AH1404" s="375"/>
      <c r="AI1404" s="375"/>
      <c r="AJ1404" s="375"/>
      <c r="AK1404" s="375"/>
      <c r="AL1404" s="375"/>
      <c r="AM1404" s="375"/>
      <c r="AN1404" s="375"/>
      <c r="AO1404" s="374"/>
      <c r="AP1404" s="374"/>
      <c r="AQ1404" s="374"/>
      <c r="AR1404" s="374"/>
      <c r="AS1404" s="374"/>
      <c r="AT1404" s="374"/>
      <c r="AU1404" s="374"/>
      <c r="AW1404" s="363"/>
      <c r="AX1404" s="363"/>
      <c r="AY1404" s="363"/>
      <c r="AZ1404" s="363"/>
      <c r="BA1404" s="363"/>
      <c r="BD1404" s="374" t="str">
        <f>IF(W1404="","",IF(F1404="休日",AW1404,IF(F1404="法休",AW1404,VLOOKUP(F1404,カレンダマスタ!$Q$56:$R$69,2,FALSE))))</f>
        <v/>
      </c>
      <c r="BG1404" s="374"/>
      <c r="BH1404" s="374"/>
    </row>
    <row r="1405" spans="2:60" ht="13.8" thickBot="1">
      <c r="B1405" s="329"/>
      <c r="C1405" s="377"/>
      <c r="D1405" s="378"/>
      <c r="E1405" s="379"/>
      <c r="F1405" s="378"/>
      <c r="G1405" s="377"/>
      <c r="H1405" s="380"/>
      <c r="I1405" s="380"/>
      <c r="J1405" s="380"/>
      <c r="K1405" s="380"/>
      <c r="L1405" s="380"/>
      <c r="M1405" s="380"/>
      <c r="N1405" s="380"/>
      <c r="O1405" s="380"/>
      <c r="P1405" s="380"/>
      <c r="Q1405" s="380"/>
      <c r="R1405" s="380"/>
      <c r="S1405" s="380"/>
      <c r="T1405" s="380"/>
      <c r="U1405" s="380"/>
      <c r="V1405" s="380"/>
      <c r="W1405" s="380"/>
      <c r="X1405" s="380"/>
      <c r="Y1405" s="380"/>
      <c r="Z1405" s="380"/>
      <c r="AA1405" s="380"/>
      <c r="AB1405" s="380"/>
      <c r="AC1405" s="380"/>
      <c r="AD1405" s="380"/>
      <c r="AE1405" s="381"/>
      <c r="AF1405" s="381"/>
      <c r="AG1405" s="381"/>
      <c r="AH1405" s="381"/>
      <c r="AI1405" s="381"/>
      <c r="AJ1405" s="381"/>
      <c r="AK1405" s="381"/>
      <c r="AL1405" s="381"/>
      <c r="AM1405" s="381"/>
      <c r="AN1405" s="381"/>
      <c r="AO1405" s="380"/>
      <c r="AP1405" s="380"/>
      <c r="AQ1405" s="380"/>
      <c r="AR1405" s="380"/>
      <c r="AS1405" s="380"/>
      <c r="AT1405" s="380"/>
      <c r="AU1405" s="380"/>
      <c r="AW1405" s="364"/>
      <c r="AX1405" s="364"/>
      <c r="AY1405" s="364"/>
      <c r="AZ1405" s="364"/>
      <c r="BA1405" s="364"/>
      <c r="BD1405" s="380" t="str">
        <f>IF(W1405="","",IF(F1405="休日",AW1405,IF(F1405="法休",AW1405,VLOOKUP(F1405,カレンダマスタ!$Q$56:$R$69,2,FALSE))))</f>
        <v/>
      </c>
      <c r="BG1405" s="380"/>
      <c r="BH1405" s="380"/>
    </row>
    <row r="1406" spans="2:60">
      <c r="B1406" s="111">
        <f>B1361+1</f>
        <v>32</v>
      </c>
      <c r="C1406" s="403" t="str">
        <f>IF(STEP!C1406&lt;&gt;"",STEP!C1406,"")</f>
        <v/>
      </c>
      <c r="D1406" s="383" t="str">
        <f>IF(STEP!D1406&lt;&gt;"",STEP!D1406,"")</f>
        <v/>
      </c>
      <c r="E1406" s="384" t="str">
        <f>IF(STEP!E1406&lt;&gt;"",STEP!E1406,"")</f>
        <v/>
      </c>
      <c r="F1406" s="248"/>
      <c r="G1406" s="249"/>
      <c r="H1406" s="250"/>
      <c r="I1406" s="250"/>
      <c r="J1406" s="250"/>
      <c r="K1406" s="250"/>
      <c r="L1406" s="250"/>
      <c r="M1406" s="250"/>
      <c r="N1406" s="250"/>
      <c r="O1406" s="250"/>
      <c r="P1406" s="250"/>
      <c r="Q1406" s="250"/>
      <c r="R1406" s="250"/>
      <c r="S1406" s="250"/>
      <c r="T1406" s="250"/>
      <c r="U1406" s="250"/>
      <c r="V1406" s="250"/>
      <c r="W1406" s="250"/>
      <c r="X1406" s="250"/>
      <c r="Y1406" s="250"/>
      <c r="Z1406" s="250"/>
      <c r="AA1406" s="250"/>
      <c r="AB1406" s="250"/>
      <c r="AC1406" s="250"/>
      <c r="AD1406" s="250"/>
      <c r="AE1406" s="251"/>
      <c r="AF1406" s="251"/>
      <c r="AG1406" s="251"/>
      <c r="AH1406" s="251"/>
      <c r="AI1406" s="251"/>
      <c r="AJ1406" s="251"/>
      <c r="AK1406" s="251"/>
      <c r="AL1406" s="251"/>
      <c r="AM1406" s="251"/>
      <c r="AN1406" s="251"/>
      <c r="AO1406" s="250"/>
      <c r="AP1406" s="250"/>
      <c r="AQ1406" s="250"/>
      <c r="AR1406" s="250"/>
      <c r="AS1406" s="250"/>
      <c r="AT1406" s="250"/>
      <c r="AU1406" s="250"/>
      <c r="AW1406" s="282" t="str">
        <f t="shared" ref="AW1406:AW1440" si="166">IF(W1406&lt;&gt;"",IF(W1406&lt;&gt;"",CEILING(IF(J1406&lt;&gt;"",J1406,I1406),$AY$8),""),"")</f>
        <v/>
      </c>
      <c r="AX1406" s="282" t="str">
        <f t="shared" ref="AX1406:AX1469" si="167">IF(W1406&lt;&gt;"",IF(W1406&lt;&gt;"",IF(OR(K1406="早出",AND(BD1406&lt;AW1406,K1406&lt;&gt;"有償遅刻")),AW1406,BD1406),""),"")</f>
        <v/>
      </c>
      <c r="AY1406" s="282" t="str">
        <f t="shared" ref="AY1406:AY1440" si="168">IF(W1406&lt;&gt;"",FLOOR(IF(N1406&lt;&gt;"",N1406,M1406),$AY$8),"")</f>
        <v/>
      </c>
      <c r="AZ1406" s="282" t="str">
        <f t="shared" ref="AZ1406:AZ1440" si="169">IF(W1406&lt;&gt;"",IF(AY1406&lt;&gt;0,AY1406-AR1406,L1406-AR1406),"")</f>
        <v/>
      </c>
      <c r="BA1406" s="282" t="str">
        <f t="shared" ref="BA1406:BA1440" si="170">IF(W1406&lt;&gt;"",W1406,"")</f>
        <v/>
      </c>
      <c r="BD1406" s="250" t="str">
        <f>IF(W1406="","",IF(F1406="休日",AW1406,IF(F1406="法休",AW1406,VLOOKUP(F1406,カレンダマスタ!$Q$56:$R$69,2,FALSE))))</f>
        <v/>
      </c>
      <c r="BG1406" s="250" t="str">
        <f>STEP!AF1406</f>
        <v/>
      </c>
      <c r="BH1406" s="250" t="str">
        <f>IF(AX1406="","",IF(P1406&lt;&gt;"","",IF(BG1406="CS","OK",IF(VLOOKUP(E1406,カレンダマスタ!$A$5:$D$381,4,FALSE)&gt;0,"",IF(OR(AX1406*24&gt;10.84,AZ1406*24&lt;14.5)=TRUE,"×","OK")))))</f>
        <v/>
      </c>
    </row>
    <row r="1407" spans="2:60">
      <c r="B1407" s="111"/>
      <c r="C1407" s="385" t="str">
        <f>IF(STEP!C1407&lt;&gt;"",STEP!C1407,"")</f>
        <v/>
      </c>
      <c r="D1407" s="386" t="str">
        <f>IF(STEP!D1407&lt;&gt;"",STEP!D1407,"")</f>
        <v/>
      </c>
      <c r="E1407" s="387" t="str">
        <f>IF(STEP!E1407&lt;&gt;"",STEP!E1407,"")</f>
        <v/>
      </c>
      <c r="F1407" s="253"/>
      <c r="G1407" s="252"/>
      <c r="H1407" s="254"/>
      <c r="I1407" s="254"/>
      <c r="J1407" s="254"/>
      <c r="K1407" s="254"/>
      <c r="L1407" s="254"/>
      <c r="M1407" s="254"/>
      <c r="N1407" s="254"/>
      <c r="O1407" s="254"/>
      <c r="P1407" s="254"/>
      <c r="Q1407" s="254"/>
      <c r="R1407" s="254"/>
      <c r="S1407" s="254"/>
      <c r="T1407" s="254"/>
      <c r="U1407" s="254"/>
      <c r="V1407" s="254"/>
      <c r="W1407" s="254"/>
      <c r="X1407" s="254"/>
      <c r="Y1407" s="254"/>
      <c r="Z1407" s="254"/>
      <c r="AA1407" s="254"/>
      <c r="AB1407" s="254"/>
      <c r="AC1407" s="254"/>
      <c r="AD1407" s="254"/>
      <c r="AE1407" s="255"/>
      <c r="AF1407" s="255"/>
      <c r="AG1407" s="255"/>
      <c r="AH1407" s="255"/>
      <c r="AI1407" s="255"/>
      <c r="AJ1407" s="255"/>
      <c r="AK1407" s="255"/>
      <c r="AL1407" s="255"/>
      <c r="AM1407" s="255"/>
      <c r="AN1407" s="255"/>
      <c r="AO1407" s="254"/>
      <c r="AP1407" s="254"/>
      <c r="AQ1407" s="254"/>
      <c r="AR1407" s="254"/>
      <c r="AS1407" s="254"/>
      <c r="AT1407" s="254"/>
      <c r="AU1407" s="254"/>
      <c r="AW1407" s="283" t="str">
        <f t="shared" si="166"/>
        <v/>
      </c>
      <c r="AX1407" s="283" t="str">
        <f t="shared" si="167"/>
        <v/>
      </c>
      <c r="AY1407" s="283" t="str">
        <f t="shared" si="168"/>
        <v/>
      </c>
      <c r="AZ1407" s="283" t="str">
        <f t="shared" si="169"/>
        <v/>
      </c>
      <c r="BA1407" s="283" t="str">
        <f t="shared" si="170"/>
        <v/>
      </c>
      <c r="BD1407" s="254" t="str">
        <f>IF(W1407="","",IF(F1407="休日",AW1407,IF(F1407="法休",AW1407,VLOOKUP(F1407,カレンダマスタ!$Q$56:$R$69,2,FALSE))))</f>
        <v/>
      </c>
      <c r="BG1407" s="254" t="str">
        <f t="shared" ref="BG1407:BG1470" si="171">BG1406</f>
        <v/>
      </c>
      <c r="BH1407" s="254" t="str">
        <f>IF(AX1407="","",IF(P1407&lt;&gt;"","",IF(BG1407="CS","OK",IF(VLOOKUP(E1407,カレンダマスタ!$A$5:$D$381,4,FALSE)&gt;0,"",IF(OR(AX1407*24&gt;10.84,AZ1407*24&lt;14.5)=TRUE,"×","OK")))))</f>
        <v/>
      </c>
    </row>
    <row r="1408" spans="2:60">
      <c r="B1408" s="111"/>
      <c r="C1408" s="385" t="str">
        <f>IF(STEP!C1408&lt;&gt;"",STEP!C1408,"")</f>
        <v/>
      </c>
      <c r="D1408" s="386" t="str">
        <f>IF(STEP!D1408&lt;&gt;"",STEP!D1408,"")</f>
        <v/>
      </c>
      <c r="E1408" s="387" t="str">
        <f>IF(STEP!E1408&lt;&gt;"",STEP!E1408,"")</f>
        <v/>
      </c>
      <c r="F1408" s="253"/>
      <c r="G1408" s="252"/>
      <c r="H1408" s="254"/>
      <c r="I1408" s="254"/>
      <c r="J1408" s="254"/>
      <c r="K1408" s="254"/>
      <c r="L1408" s="254"/>
      <c r="M1408" s="254"/>
      <c r="N1408" s="254"/>
      <c r="O1408" s="254"/>
      <c r="P1408" s="254"/>
      <c r="Q1408" s="254"/>
      <c r="R1408" s="254"/>
      <c r="S1408" s="254"/>
      <c r="T1408" s="254"/>
      <c r="U1408" s="254"/>
      <c r="V1408" s="254"/>
      <c r="W1408" s="254"/>
      <c r="X1408" s="254"/>
      <c r="Y1408" s="254"/>
      <c r="Z1408" s="254"/>
      <c r="AA1408" s="254"/>
      <c r="AB1408" s="254"/>
      <c r="AC1408" s="254"/>
      <c r="AD1408" s="254"/>
      <c r="AE1408" s="255"/>
      <c r="AF1408" s="255"/>
      <c r="AG1408" s="255"/>
      <c r="AH1408" s="255"/>
      <c r="AI1408" s="255"/>
      <c r="AJ1408" s="255"/>
      <c r="AK1408" s="255"/>
      <c r="AL1408" s="255"/>
      <c r="AM1408" s="255"/>
      <c r="AN1408" s="255"/>
      <c r="AO1408" s="254"/>
      <c r="AP1408" s="254"/>
      <c r="AQ1408" s="254"/>
      <c r="AR1408" s="254"/>
      <c r="AS1408" s="254"/>
      <c r="AT1408" s="254"/>
      <c r="AU1408" s="254"/>
      <c r="AW1408" s="283" t="str">
        <f t="shared" si="166"/>
        <v/>
      </c>
      <c r="AX1408" s="283" t="str">
        <f t="shared" si="167"/>
        <v/>
      </c>
      <c r="AY1408" s="283" t="str">
        <f t="shared" si="168"/>
        <v/>
      </c>
      <c r="AZ1408" s="283" t="str">
        <f t="shared" si="169"/>
        <v/>
      </c>
      <c r="BA1408" s="283" t="str">
        <f t="shared" si="170"/>
        <v/>
      </c>
      <c r="BD1408" s="254" t="str">
        <f>IF(W1408="","",IF(F1408="休日",AW1408,IF(F1408="法休",AW1408,VLOOKUP(F1408,カレンダマスタ!$Q$56:$R$69,2,FALSE))))</f>
        <v/>
      </c>
      <c r="BG1408" s="254" t="str">
        <f t="shared" si="171"/>
        <v/>
      </c>
      <c r="BH1408" s="254" t="str">
        <f>IF(AX1408="","",IF(P1408&lt;&gt;"","",IF(BG1408="CS","OK",IF(VLOOKUP(E1408,カレンダマスタ!$A$5:$D$381,4,FALSE)&gt;0,"",IF(OR(AX1408*24&gt;10.84,AZ1408*24&lt;14.5)=TRUE,"×","OK")))))</f>
        <v/>
      </c>
    </row>
    <row r="1409" spans="2:60">
      <c r="B1409" s="111"/>
      <c r="C1409" s="385" t="str">
        <f>IF(STEP!C1409&lt;&gt;"",STEP!C1409,"")</f>
        <v/>
      </c>
      <c r="D1409" s="386" t="str">
        <f>IF(STEP!D1409&lt;&gt;"",STEP!D1409,"")</f>
        <v/>
      </c>
      <c r="E1409" s="387" t="str">
        <f>IF(STEP!E1409&lt;&gt;"",STEP!E1409,"")</f>
        <v/>
      </c>
      <c r="F1409" s="256"/>
      <c r="G1409" s="257"/>
      <c r="H1409" s="254"/>
      <c r="I1409" s="254"/>
      <c r="J1409" s="254"/>
      <c r="K1409" s="254"/>
      <c r="L1409" s="254"/>
      <c r="M1409" s="254"/>
      <c r="N1409" s="254"/>
      <c r="O1409" s="254"/>
      <c r="P1409" s="254"/>
      <c r="Q1409" s="254"/>
      <c r="R1409" s="254"/>
      <c r="S1409" s="254"/>
      <c r="T1409" s="254"/>
      <c r="U1409" s="254"/>
      <c r="V1409" s="254"/>
      <c r="W1409" s="254"/>
      <c r="X1409" s="254"/>
      <c r="Y1409" s="254"/>
      <c r="Z1409" s="254"/>
      <c r="AA1409" s="254"/>
      <c r="AB1409" s="254"/>
      <c r="AC1409" s="254"/>
      <c r="AD1409" s="254"/>
      <c r="AE1409" s="255"/>
      <c r="AF1409" s="255"/>
      <c r="AG1409" s="255"/>
      <c r="AH1409" s="255"/>
      <c r="AI1409" s="255"/>
      <c r="AJ1409" s="255"/>
      <c r="AK1409" s="255"/>
      <c r="AL1409" s="255"/>
      <c r="AM1409" s="255"/>
      <c r="AN1409" s="255"/>
      <c r="AO1409" s="254"/>
      <c r="AP1409" s="254"/>
      <c r="AQ1409" s="254"/>
      <c r="AR1409" s="254"/>
      <c r="AS1409" s="254"/>
      <c r="AT1409" s="254"/>
      <c r="AU1409" s="254"/>
      <c r="AW1409" s="283" t="str">
        <f t="shared" si="166"/>
        <v/>
      </c>
      <c r="AX1409" s="283" t="str">
        <f t="shared" si="167"/>
        <v/>
      </c>
      <c r="AY1409" s="283" t="str">
        <f t="shared" si="168"/>
        <v/>
      </c>
      <c r="AZ1409" s="283" t="str">
        <f t="shared" si="169"/>
        <v/>
      </c>
      <c r="BA1409" s="283" t="str">
        <f t="shared" si="170"/>
        <v/>
      </c>
      <c r="BD1409" s="254" t="str">
        <f>IF(W1409="","",IF(F1409="休日",AW1409,IF(F1409="法休",AW1409,VLOOKUP(F1409,カレンダマスタ!$Q$56:$R$69,2,FALSE))))</f>
        <v/>
      </c>
      <c r="BG1409" s="254" t="str">
        <f t="shared" si="171"/>
        <v/>
      </c>
      <c r="BH1409" s="254" t="str">
        <f>IF(AX1409="","",IF(P1409&lt;&gt;"","",IF(BG1409="CS","OK",IF(VLOOKUP(E1409,カレンダマスタ!$A$5:$D$381,4,FALSE)&gt;0,"",IF(OR(AX1409*24&gt;10.84,AZ1409*24&lt;14.5)=TRUE,"×","OK")))))</f>
        <v/>
      </c>
    </row>
    <row r="1410" spans="2:60">
      <c r="B1410" s="111"/>
      <c r="C1410" s="385" t="str">
        <f>IF(STEP!C1410&lt;&gt;"",STEP!C1410,"")</f>
        <v/>
      </c>
      <c r="D1410" s="386" t="str">
        <f>IF(STEP!D1410&lt;&gt;"",STEP!D1410,"")</f>
        <v/>
      </c>
      <c r="E1410" s="387" t="str">
        <f>IF(STEP!E1410&lt;&gt;"",STEP!E1410,"")</f>
        <v/>
      </c>
      <c r="F1410" s="256"/>
      <c r="G1410" s="257"/>
      <c r="H1410" s="254"/>
      <c r="I1410" s="254"/>
      <c r="J1410" s="254"/>
      <c r="K1410" s="254"/>
      <c r="L1410" s="254"/>
      <c r="M1410" s="254"/>
      <c r="N1410" s="254"/>
      <c r="O1410" s="254"/>
      <c r="P1410" s="254"/>
      <c r="Q1410" s="254"/>
      <c r="R1410" s="254"/>
      <c r="S1410" s="254"/>
      <c r="T1410" s="254"/>
      <c r="U1410" s="254"/>
      <c r="V1410" s="254"/>
      <c r="W1410" s="254"/>
      <c r="X1410" s="254"/>
      <c r="Y1410" s="254"/>
      <c r="Z1410" s="254"/>
      <c r="AA1410" s="254"/>
      <c r="AB1410" s="254"/>
      <c r="AC1410" s="254"/>
      <c r="AD1410" s="254"/>
      <c r="AE1410" s="255"/>
      <c r="AF1410" s="255"/>
      <c r="AG1410" s="255"/>
      <c r="AH1410" s="255"/>
      <c r="AI1410" s="255"/>
      <c r="AJ1410" s="255"/>
      <c r="AK1410" s="255"/>
      <c r="AL1410" s="255"/>
      <c r="AM1410" s="255"/>
      <c r="AN1410" s="255"/>
      <c r="AO1410" s="254"/>
      <c r="AP1410" s="254"/>
      <c r="AQ1410" s="254"/>
      <c r="AR1410" s="254"/>
      <c r="AS1410" s="254"/>
      <c r="AT1410" s="254"/>
      <c r="AU1410" s="254"/>
      <c r="AW1410" s="283" t="str">
        <f t="shared" si="166"/>
        <v/>
      </c>
      <c r="AX1410" s="283" t="str">
        <f t="shared" si="167"/>
        <v/>
      </c>
      <c r="AY1410" s="283" t="str">
        <f t="shared" si="168"/>
        <v/>
      </c>
      <c r="AZ1410" s="283" t="str">
        <f t="shared" si="169"/>
        <v/>
      </c>
      <c r="BA1410" s="283" t="str">
        <f t="shared" si="170"/>
        <v/>
      </c>
      <c r="BD1410" s="254" t="str">
        <f>IF(W1410="","",IF(F1410="休日",AW1410,IF(F1410="法休",AW1410,VLOOKUP(F1410,カレンダマスタ!$Q$56:$R$69,2,FALSE))))</f>
        <v/>
      </c>
      <c r="BG1410" s="254" t="str">
        <f t="shared" si="171"/>
        <v/>
      </c>
      <c r="BH1410" s="254" t="str">
        <f>IF(AX1410="","",IF(P1410&lt;&gt;"","",IF(BG1410="CS","OK",IF(VLOOKUP(E1410,カレンダマスタ!$A$5:$D$381,4,FALSE)&gt;0,"",IF(OR(AX1410*24&gt;10.84,AZ1410*24&lt;14.5)=TRUE,"×","OK")))))</f>
        <v/>
      </c>
    </row>
    <row r="1411" spans="2:60">
      <c r="B1411" s="111"/>
      <c r="C1411" s="385" t="str">
        <f>IF(STEP!C1411&lt;&gt;"",STEP!C1411,"")</f>
        <v/>
      </c>
      <c r="D1411" s="386" t="str">
        <f>IF(STEP!D1411&lt;&gt;"",STEP!D1411,"")</f>
        <v/>
      </c>
      <c r="E1411" s="387" t="str">
        <f>IF(STEP!E1411&lt;&gt;"",STEP!E1411,"")</f>
        <v/>
      </c>
      <c r="F1411" s="256"/>
      <c r="G1411" s="252"/>
      <c r="H1411" s="254"/>
      <c r="I1411" s="254"/>
      <c r="J1411" s="254"/>
      <c r="K1411" s="254"/>
      <c r="L1411" s="254"/>
      <c r="M1411" s="254"/>
      <c r="N1411" s="254"/>
      <c r="O1411" s="254"/>
      <c r="P1411" s="254"/>
      <c r="Q1411" s="254"/>
      <c r="R1411" s="254"/>
      <c r="S1411" s="254"/>
      <c r="T1411" s="254"/>
      <c r="U1411" s="254"/>
      <c r="V1411" s="254"/>
      <c r="W1411" s="254"/>
      <c r="X1411" s="254"/>
      <c r="Y1411" s="254"/>
      <c r="Z1411" s="254"/>
      <c r="AA1411" s="254"/>
      <c r="AB1411" s="254"/>
      <c r="AC1411" s="254"/>
      <c r="AD1411" s="254"/>
      <c r="AE1411" s="255"/>
      <c r="AF1411" s="255"/>
      <c r="AG1411" s="255"/>
      <c r="AH1411" s="255"/>
      <c r="AI1411" s="255"/>
      <c r="AJ1411" s="255"/>
      <c r="AK1411" s="255"/>
      <c r="AL1411" s="255"/>
      <c r="AM1411" s="255"/>
      <c r="AN1411" s="255"/>
      <c r="AO1411" s="254"/>
      <c r="AP1411" s="254"/>
      <c r="AQ1411" s="254"/>
      <c r="AR1411" s="254"/>
      <c r="AS1411" s="254"/>
      <c r="AT1411" s="254"/>
      <c r="AU1411" s="254"/>
      <c r="AW1411" s="283" t="str">
        <f t="shared" si="166"/>
        <v/>
      </c>
      <c r="AX1411" s="283" t="str">
        <f t="shared" si="167"/>
        <v/>
      </c>
      <c r="AY1411" s="283" t="str">
        <f t="shared" si="168"/>
        <v/>
      </c>
      <c r="AZ1411" s="283" t="str">
        <f t="shared" si="169"/>
        <v/>
      </c>
      <c r="BA1411" s="283" t="str">
        <f t="shared" si="170"/>
        <v/>
      </c>
      <c r="BD1411" s="254" t="str">
        <f>IF(W1411="","",IF(F1411="休日",AW1411,IF(F1411="法休",AW1411,VLOOKUP(F1411,カレンダマスタ!$Q$56:$R$69,2,FALSE))))</f>
        <v/>
      </c>
      <c r="BG1411" s="254" t="str">
        <f t="shared" si="171"/>
        <v/>
      </c>
      <c r="BH1411" s="254" t="str">
        <f>IF(AX1411="","",IF(P1411&lt;&gt;"","",IF(BG1411="CS","OK",IF(VLOOKUP(E1411,カレンダマスタ!$A$5:$D$381,4,FALSE)&gt;0,"",IF(OR(AX1411*24&gt;10.84,AZ1411*24&lt;14.5)=TRUE,"×","OK")))))</f>
        <v/>
      </c>
    </row>
    <row r="1412" spans="2:60">
      <c r="B1412" s="111"/>
      <c r="C1412" s="388" t="str">
        <f>IF(STEP!C1412&lt;&gt;"",STEP!C1412,"")</f>
        <v/>
      </c>
      <c r="D1412" s="389" t="str">
        <f>IF(STEP!D1412&lt;&gt;"",STEP!D1412,"")</f>
        <v/>
      </c>
      <c r="E1412" s="390" t="str">
        <f>IF(STEP!E1412&lt;&gt;"",STEP!E1412,"")</f>
        <v/>
      </c>
      <c r="F1412" s="259"/>
      <c r="G1412" s="258"/>
      <c r="H1412" s="260"/>
      <c r="I1412" s="260"/>
      <c r="J1412" s="260"/>
      <c r="K1412" s="260"/>
      <c r="L1412" s="260"/>
      <c r="M1412" s="260"/>
      <c r="N1412" s="260"/>
      <c r="O1412" s="260"/>
      <c r="P1412" s="260"/>
      <c r="Q1412" s="260"/>
      <c r="R1412" s="260"/>
      <c r="S1412" s="260"/>
      <c r="T1412" s="260"/>
      <c r="U1412" s="260"/>
      <c r="V1412" s="260"/>
      <c r="W1412" s="260"/>
      <c r="X1412" s="260"/>
      <c r="Y1412" s="260"/>
      <c r="Z1412" s="260"/>
      <c r="AA1412" s="260"/>
      <c r="AB1412" s="260"/>
      <c r="AC1412" s="260"/>
      <c r="AD1412" s="260"/>
      <c r="AE1412" s="261"/>
      <c r="AF1412" s="261"/>
      <c r="AG1412" s="261"/>
      <c r="AH1412" s="261"/>
      <c r="AI1412" s="261"/>
      <c r="AJ1412" s="261"/>
      <c r="AK1412" s="261"/>
      <c r="AL1412" s="261"/>
      <c r="AM1412" s="261"/>
      <c r="AN1412" s="261"/>
      <c r="AO1412" s="260"/>
      <c r="AP1412" s="260"/>
      <c r="AQ1412" s="260"/>
      <c r="AR1412" s="260"/>
      <c r="AS1412" s="260"/>
      <c r="AT1412" s="260"/>
      <c r="AU1412" s="260"/>
      <c r="AW1412" s="284" t="str">
        <f t="shared" si="166"/>
        <v/>
      </c>
      <c r="AX1412" s="284" t="str">
        <f t="shared" si="167"/>
        <v/>
      </c>
      <c r="AY1412" s="284" t="str">
        <f t="shared" si="168"/>
        <v/>
      </c>
      <c r="AZ1412" s="284" t="str">
        <f t="shared" si="169"/>
        <v/>
      </c>
      <c r="BA1412" s="284" t="str">
        <f t="shared" si="170"/>
        <v/>
      </c>
      <c r="BD1412" s="260" t="str">
        <f>IF(W1412="","",IF(F1412="休日",AW1412,IF(F1412="法休",AW1412,VLOOKUP(F1412,カレンダマスタ!$Q$56:$R$69,2,FALSE))))</f>
        <v/>
      </c>
      <c r="BG1412" s="260" t="str">
        <f t="shared" si="171"/>
        <v/>
      </c>
      <c r="BH1412" s="260" t="str">
        <f>IF(AX1412="","",IF(P1412&lt;&gt;"","",IF(BG1412="CS","OK",IF(VLOOKUP(E1412,カレンダマスタ!$A$5:$D$381,4,FALSE)&gt;0,"",IF(OR(AX1412*24&gt;10.84,AZ1412*24&lt;14.5)=TRUE,"×","OK")))))</f>
        <v/>
      </c>
    </row>
    <row r="1413" spans="2:60">
      <c r="B1413" s="111"/>
      <c r="C1413" s="391" t="str">
        <f>IF(STEP!C1413&lt;&gt;"",STEP!C1413,"")</f>
        <v/>
      </c>
      <c r="D1413" s="392" t="str">
        <f>IF(STEP!D1413&lt;&gt;"",STEP!D1413,"")</f>
        <v/>
      </c>
      <c r="E1413" s="393" t="str">
        <f>IF(STEP!E1413&lt;&gt;"",STEP!E1413,"")</f>
        <v/>
      </c>
      <c r="F1413" s="263"/>
      <c r="G1413" s="262"/>
      <c r="H1413" s="264"/>
      <c r="I1413" s="264"/>
      <c r="J1413" s="264"/>
      <c r="K1413" s="264"/>
      <c r="L1413" s="264"/>
      <c r="M1413" s="264"/>
      <c r="N1413" s="264"/>
      <c r="O1413" s="264"/>
      <c r="P1413" s="264"/>
      <c r="Q1413" s="264"/>
      <c r="R1413" s="264"/>
      <c r="S1413" s="264"/>
      <c r="T1413" s="264"/>
      <c r="U1413" s="264"/>
      <c r="V1413" s="264"/>
      <c r="W1413" s="264"/>
      <c r="X1413" s="264"/>
      <c r="Y1413" s="264"/>
      <c r="Z1413" s="264"/>
      <c r="AA1413" s="264"/>
      <c r="AB1413" s="264"/>
      <c r="AC1413" s="264"/>
      <c r="AD1413" s="264"/>
      <c r="AE1413" s="265"/>
      <c r="AF1413" s="265"/>
      <c r="AG1413" s="265"/>
      <c r="AH1413" s="265"/>
      <c r="AI1413" s="265"/>
      <c r="AJ1413" s="265"/>
      <c r="AK1413" s="265"/>
      <c r="AL1413" s="265"/>
      <c r="AM1413" s="265"/>
      <c r="AN1413" s="265"/>
      <c r="AO1413" s="264"/>
      <c r="AP1413" s="264"/>
      <c r="AQ1413" s="264"/>
      <c r="AR1413" s="264"/>
      <c r="AS1413" s="264"/>
      <c r="AT1413" s="264"/>
      <c r="AU1413" s="264"/>
      <c r="AW1413" s="285" t="str">
        <f t="shared" si="166"/>
        <v/>
      </c>
      <c r="AX1413" s="285" t="str">
        <f t="shared" si="167"/>
        <v/>
      </c>
      <c r="AY1413" s="285" t="str">
        <f t="shared" si="168"/>
        <v/>
      </c>
      <c r="AZ1413" s="285" t="str">
        <f t="shared" si="169"/>
        <v/>
      </c>
      <c r="BA1413" s="285" t="str">
        <f t="shared" si="170"/>
        <v/>
      </c>
      <c r="BD1413" s="264" t="str">
        <f>IF(W1413="","",IF(F1413="休日",AW1413,IF(F1413="法休",AW1413,VLOOKUP(F1413,カレンダマスタ!$Q$56:$R$69,2,FALSE))))</f>
        <v/>
      </c>
      <c r="BG1413" s="264" t="str">
        <f t="shared" si="171"/>
        <v/>
      </c>
      <c r="BH1413" s="264" t="str">
        <f>IF(AX1413="","",IF(P1413&lt;&gt;"","",IF(BG1413="CS","OK",IF(VLOOKUP(E1413,カレンダマスタ!$A$5:$D$381,4,FALSE)&gt;0,"",IF(OR(AX1413*24&gt;10.84,AZ1413*24&lt;14.5)=TRUE,"×","OK")))))</f>
        <v/>
      </c>
    </row>
    <row r="1414" spans="2:60">
      <c r="B1414" s="111"/>
      <c r="C1414" s="385" t="str">
        <f>IF(STEP!C1414&lt;&gt;"",STEP!C1414,"")</f>
        <v/>
      </c>
      <c r="D1414" s="386" t="str">
        <f>IF(STEP!D1414&lt;&gt;"",STEP!D1414,"")</f>
        <v/>
      </c>
      <c r="E1414" s="387" t="str">
        <f>IF(STEP!E1414&lt;&gt;"",STEP!E1414,"")</f>
        <v/>
      </c>
      <c r="F1414" s="253"/>
      <c r="G1414" s="252"/>
      <c r="H1414" s="254"/>
      <c r="I1414" s="254"/>
      <c r="J1414" s="254"/>
      <c r="K1414" s="254"/>
      <c r="L1414" s="254"/>
      <c r="M1414" s="254"/>
      <c r="N1414" s="254"/>
      <c r="O1414" s="254"/>
      <c r="P1414" s="254"/>
      <c r="Q1414" s="254"/>
      <c r="R1414" s="254"/>
      <c r="S1414" s="254"/>
      <c r="T1414" s="254"/>
      <c r="U1414" s="254"/>
      <c r="V1414" s="254"/>
      <c r="W1414" s="254"/>
      <c r="X1414" s="254"/>
      <c r="Y1414" s="254"/>
      <c r="Z1414" s="254"/>
      <c r="AA1414" s="254"/>
      <c r="AB1414" s="254"/>
      <c r="AC1414" s="254"/>
      <c r="AD1414" s="254"/>
      <c r="AE1414" s="255"/>
      <c r="AF1414" s="255"/>
      <c r="AG1414" s="255"/>
      <c r="AH1414" s="255"/>
      <c r="AI1414" s="255"/>
      <c r="AJ1414" s="255"/>
      <c r="AK1414" s="255"/>
      <c r="AL1414" s="255"/>
      <c r="AM1414" s="255"/>
      <c r="AN1414" s="255"/>
      <c r="AO1414" s="254"/>
      <c r="AP1414" s="254"/>
      <c r="AQ1414" s="254"/>
      <c r="AR1414" s="254"/>
      <c r="AS1414" s="254"/>
      <c r="AT1414" s="254"/>
      <c r="AU1414" s="254"/>
      <c r="AW1414" s="283" t="str">
        <f t="shared" si="166"/>
        <v/>
      </c>
      <c r="AX1414" s="283" t="str">
        <f t="shared" si="167"/>
        <v/>
      </c>
      <c r="AY1414" s="283" t="str">
        <f t="shared" si="168"/>
        <v/>
      </c>
      <c r="AZ1414" s="283" t="str">
        <f t="shared" si="169"/>
        <v/>
      </c>
      <c r="BA1414" s="283" t="str">
        <f t="shared" si="170"/>
        <v/>
      </c>
      <c r="BD1414" s="254" t="str">
        <f>IF(W1414="","",IF(F1414="休日",AW1414,IF(F1414="法休",AW1414,VLOOKUP(F1414,カレンダマスタ!$Q$56:$R$69,2,FALSE))))</f>
        <v/>
      </c>
      <c r="BG1414" s="254" t="str">
        <f t="shared" si="171"/>
        <v/>
      </c>
      <c r="BH1414" s="254" t="str">
        <f>IF(AX1414="","",IF(P1414&lt;&gt;"","",IF(BG1414="CS","OK",IF(VLOOKUP(E1414,カレンダマスタ!$A$5:$D$381,4,FALSE)&gt;0,"",IF(OR(AX1414*24&gt;10.84,AZ1414*24&lt;14.5)=TRUE,"×","OK")))))</f>
        <v/>
      </c>
    </row>
    <row r="1415" spans="2:60">
      <c r="B1415" s="111"/>
      <c r="C1415" s="385" t="str">
        <f>IF(STEP!C1415&lt;&gt;"",STEP!C1415,"")</f>
        <v/>
      </c>
      <c r="D1415" s="386" t="str">
        <f>IF(STEP!D1415&lt;&gt;"",STEP!D1415,"")</f>
        <v/>
      </c>
      <c r="E1415" s="387" t="str">
        <f>IF(STEP!E1415&lt;&gt;"",STEP!E1415,"")</f>
        <v/>
      </c>
      <c r="F1415" s="253"/>
      <c r="G1415" s="252"/>
      <c r="H1415" s="254"/>
      <c r="I1415" s="254"/>
      <c r="J1415" s="254"/>
      <c r="K1415" s="254"/>
      <c r="L1415" s="254"/>
      <c r="M1415" s="254"/>
      <c r="N1415" s="254"/>
      <c r="O1415" s="254"/>
      <c r="P1415" s="254"/>
      <c r="Q1415" s="254"/>
      <c r="R1415" s="254"/>
      <c r="S1415" s="254"/>
      <c r="T1415" s="254"/>
      <c r="U1415" s="254"/>
      <c r="V1415" s="254"/>
      <c r="W1415" s="254"/>
      <c r="X1415" s="254"/>
      <c r="Y1415" s="254"/>
      <c r="Z1415" s="254"/>
      <c r="AA1415" s="254"/>
      <c r="AB1415" s="254"/>
      <c r="AC1415" s="254"/>
      <c r="AD1415" s="254"/>
      <c r="AE1415" s="255"/>
      <c r="AF1415" s="255"/>
      <c r="AG1415" s="255"/>
      <c r="AH1415" s="255"/>
      <c r="AI1415" s="255"/>
      <c r="AJ1415" s="255"/>
      <c r="AK1415" s="255"/>
      <c r="AL1415" s="255"/>
      <c r="AM1415" s="255"/>
      <c r="AN1415" s="255"/>
      <c r="AO1415" s="254"/>
      <c r="AP1415" s="254"/>
      <c r="AQ1415" s="254"/>
      <c r="AR1415" s="254"/>
      <c r="AS1415" s="254"/>
      <c r="AT1415" s="254"/>
      <c r="AU1415" s="254"/>
      <c r="AW1415" s="283" t="str">
        <f t="shared" si="166"/>
        <v/>
      </c>
      <c r="AX1415" s="283" t="str">
        <f t="shared" si="167"/>
        <v/>
      </c>
      <c r="AY1415" s="283" t="str">
        <f t="shared" si="168"/>
        <v/>
      </c>
      <c r="AZ1415" s="283" t="str">
        <f t="shared" si="169"/>
        <v/>
      </c>
      <c r="BA1415" s="283" t="str">
        <f t="shared" si="170"/>
        <v/>
      </c>
      <c r="BD1415" s="254" t="str">
        <f>IF(W1415="","",IF(F1415="休日",AW1415,IF(F1415="法休",AW1415,VLOOKUP(F1415,カレンダマスタ!$Q$56:$R$69,2,FALSE))))</f>
        <v/>
      </c>
      <c r="BG1415" s="254" t="str">
        <f t="shared" si="171"/>
        <v/>
      </c>
      <c r="BH1415" s="254" t="str">
        <f>IF(AX1415="","",IF(P1415&lt;&gt;"","",IF(BG1415="CS","OK",IF(VLOOKUP(E1415,カレンダマスタ!$A$5:$D$381,4,FALSE)&gt;0,"",IF(OR(AX1415*24&gt;10.84,AZ1415*24&lt;14.5)=TRUE,"×","OK")))))</f>
        <v/>
      </c>
    </row>
    <row r="1416" spans="2:60">
      <c r="B1416" s="111"/>
      <c r="C1416" s="385" t="str">
        <f>IF(STEP!C1416&lt;&gt;"",STEP!C1416,"")</f>
        <v/>
      </c>
      <c r="D1416" s="386" t="str">
        <f>IF(STEP!D1416&lt;&gt;"",STEP!D1416,"")</f>
        <v/>
      </c>
      <c r="E1416" s="387" t="str">
        <f>IF(STEP!E1416&lt;&gt;"",STEP!E1416,"")</f>
        <v/>
      </c>
      <c r="F1416" s="256"/>
      <c r="G1416" s="257"/>
      <c r="H1416" s="254"/>
      <c r="I1416" s="254"/>
      <c r="J1416" s="254"/>
      <c r="K1416" s="254"/>
      <c r="L1416" s="254"/>
      <c r="M1416" s="254"/>
      <c r="N1416" s="254"/>
      <c r="O1416" s="254"/>
      <c r="P1416" s="254"/>
      <c r="Q1416" s="254"/>
      <c r="R1416" s="254"/>
      <c r="S1416" s="254"/>
      <c r="T1416" s="254"/>
      <c r="U1416" s="254"/>
      <c r="V1416" s="254"/>
      <c r="W1416" s="254"/>
      <c r="X1416" s="254"/>
      <c r="Y1416" s="254"/>
      <c r="Z1416" s="254"/>
      <c r="AA1416" s="254"/>
      <c r="AB1416" s="254"/>
      <c r="AC1416" s="254"/>
      <c r="AD1416" s="254"/>
      <c r="AE1416" s="255"/>
      <c r="AF1416" s="255"/>
      <c r="AG1416" s="255"/>
      <c r="AH1416" s="255"/>
      <c r="AI1416" s="255"/>
      <c r="AJ1416" s="255"/>
      <c r="AK1416" s="255"/>
      <c r="AL1416" s="255"/>
      <c r="AM1416" s="255"/>
      <c r="AN1416" s="255"/>
      <c r="AO1416" s="254"/>
      <c r="AP1416" s="254"/>
      <c r="AQ1416" s="254"/>
      <c r="AR1416" s="254"/>
      <c r="AS1416" s="254"/>
      <c r="AT1416" s="254"/>
      <c r="AU1416" s="254"/>
      <c r="AW1416" s="283" t="str">
        <f t="shared" si="166"/>
        <v/>
      </c>
      <c r="AX1416" s="283" t="str">
        <f t="shared" si="167"/>
        <v/>
      </c>
      <c r="AY1416" s="283" t="str">
        <f t="shared" si="168"/>
        <v/>
      </c>
      <c r="AZ1416" s="283" t="str">
        <f t="shared" si="169"/>
        <v/>
      </c>
      <c r="BA1416" s="283" t="str">
        <f t="shared" si="170"/>
        <v/>
      </c>
      <c r="BD1416" s="254" t="str">
        <f>IF(W1416="","",IF(F1416="休日",AW1416,IF(F1416="法休",AW1416,VLOOKUP(F1416,カレンダマスタ!$Q$56:$R$69,2,FALSE))))</f>
        <v/>
      </c>
      <c r="BG1416" s="254" t="str">
        <f t="shared" si="171"/>
        <v/>
      </c>
      <c r="BH1416" s="254" t="str">
        <f>IF(AX1416="","",IF(P1416&lt;&gt;"","",IF(BG1416="CS","OK",IF(VLOOKUP(E1416,カレンダマスタ!$A$5:$D$381,4,FALSE)&gt;0,"",IF(OR(AX1416*24&gt;10.84,AZ1416*24&lt;14.5)=TRUE,"×","OK")))))</f>
        <v/>
      </c>
    </row>
    <row r="1417" spans="2:60">
      <c r="B1417" s="111"/>
      <c r="C1417" s="385" t="str">
        <f>IF(STEP!C1417&lt;&gt;"",STEP!C1417,"")</f>
        <v/>
      </c>
      <c r="D1417" s="386" t="str">
        <f>IF(STEP!D1417&lt;&gt;"",STEP!D1417,"")</f>
        <v/>
      </c>
      <c r="E1417" s="387" t="str">
        <f>IF(STEP!E1417&lt;&gt;"",STEP!E1417,"")</f>
        <v/>
      </c>
      <c r="F1417" s="256"/>
      <c r="G1417" s="257"/>
      <c r="H1417" s="254"/>
      <c r="I1417" s="254"/>
      <c r="J1417" s="254"/>
      <c r="K1417" s="254"/>
      <c r="L1417" s="254"/>
      <c r="M1417" s="254"/>
      <c r="N1417" s="254"/>
      <c r="O1417" s="254"/>
      <c r="P1417" s="254"/>
      <c r="Q1417" s="254"/>
      <c r="R1417" s="254"/>
      <c r="S1417" s="254"/>
      <c r="T1417" s="254"/>
      <c r="U1417" s="254"/>
      <c r="V1417" s="254"/>
      <c r="W1417" s="254"/>
      <c r="X1417" s="254"/>
      <c r="Y1417" s="254"/>
      <c r="Z1417" s="254"/>
      <c r="AA1417" s="254"/>
      <c r="AB1417" s="254"/>
      <c r="AC1417" s="254"/>
      <c r="AD1417" s="254"/>
      <c r="AE1417" s="255"/>
      <c r="AF1417" s="255"/>
      <c r="AG1417" s="255"/>
      <c r="AH1417" s="255"/>
      <c r="AI1417" s="255"/>
      <c r="AJ1417" s="255"/>
      <c r="AK1417" s="255"/>
      <c r="AL1417" s="255"/>
      <c r="AM1417" s="255"/>
      <c r="AN1417" s="255"/>
      <c r="AO1417" s="254"/>
      <c r="AP1417" s="254"/>
      <c r="AQ1417" s="254"/>
      <c r="AR1417" s="254"/>
      <c r="AS1417" s="254"/>
      <c r="AT1417" s="254"/>
      <c r="AU1417" s="254"/>
      <c r="AW1417" s="283" t="str">
        <f t="shared" si="166"/>
        <v/>
      </c>
      <c r="AX1417" s="283" t="str">
        <f t="shared" si="167"/>
        <v/>
      </c>
      <c r="AY1417" s="283" t="str">
        <f t="shared" si="168"/>
        <v/>
      </c>
      <c r="AZ1417" s="283" t="str">
        <f t="shared" si="169"/>
        <v/>
      </c>
      <c r="BA1417" s="283" t="str">
        <f t="shared" si="170"/>
        <v/>
      </c>
      <c r="BD1417" s="254" t="str">
        <f>IF(W1417="","",IF(F1417="休日",AW1417,IF(F1417="法休",AW1417,VLOOKUP(F1417,カレンダマスタ!$Q$56:$R$69,2,FALSE))))</f>
        <v/>
      </c>
      <c r="BG1417" s="254" t="str">
        <f t="shared" si="171"/>
        <v/>
      </c>
      <c r="BH1417" s="254" t="str">
        <f>IF(AX1417="","",IF(P1417&lt;&gt;"","",IF(BG1417="CS","OK",IF(VLOOKUP(E1417,カレンダマスタ!$A$5:$D$381,4,FALSE)&gt;0,"",IF(OR(AX1417*24&gt;10.84,AZ1417*24&lt;14.5)=TRUE,"×","OK")))))</f>
        <v/>
      </c>
    </row>
    <row r="1418" spans="2:60">
      <c r="B1418" s="111"/>
      <c r="C1418" s="385" t="str">
        <f>IF(STEP!C1418&lt;&gt;"",STEP!C1418,"")</f>
        <v/>
      </c>
      <c r="D1418" s="386" t="str">
        <f>IF(STEP!D1418&lt;&gt;"",STEP!D1418,"")</f>
        <v/>
      </c>
      <c r="E1418" s="387" t="str">
        <f>IF(STEP!E1418&lt;&gt;"",STEP!E1418,"")</f>
        <v/>
      </c>
      <c r="F1418" s="256"/>
      <c r="G1418" s="257"/>
      <c r="H1418" s="254"/>
      <c r="I1418" s="254"/>
      <c r="J1418" s="254"/>
      <c r="K1418" s="254"/>
      <c r="L1418" s="254"/>
      <c r="M1418" s="254"/>
      <c r="N1418" s="254"/>
      <c r="O1418" s="254"/>
      <c r="P1418" s="254"/>
      <c r="Q1418" s="254"/>
      <c r="R1418" s="254"/>
      <c r="S1418" s="254"/>
      <c r="T1418" s="254"/>
      <c r="U1418" s="254"/>
      <c r="V1418" s="254"/>
      <c r="W1418" s="254"/>
      <c r="X1418" s="254"/>
      <c r="Y1418" s="254"/>
      <c r="Z1418" s="254"/>
      <c r="AA1418" s="254"/>
      <c r="AB1418" s="254"/>
      <c r="AC1418" s="254"/>
      <c r="AD1418" s="254"/>
      <c r="AE1418" s="255"/>
      <c r="AF1418" s="255"/>
      <c r="AG1418" s="255"/>
      <c r="AH1418" s="255"/>
      <c r="AI1418" s="255"/>
      <c r="AJ1418" s="255"/>
      <c r="AK1418" s="255"/>
      <c r="AL1418" s="255"/>
      <c r="AM1418" s="255"/>
      <c r="AN1418" s="255"/>
      <c r="AO1418" s="254"/>
      <c r="AP1418" s="254"/>
      <c r="AQ1418" s="254"/>
      <c r="AR1418" s="254"/>
      <c r="AS1418" s="254"/>
      <c r="AT1418" s="254"/>
      <c r="AU1418" s="254"/>
      <c r="AW1418" s="283" t="str">
        <f t="shared" si="166"/>
        <v/>
      </c>
      <c r="AX1418" s="283" t="str">
        <f t="shared" si="167"/>
        <v/>
      </c>
      <c r="AY1418" s="283" t="str">
        <f t="shared" si="168"/>
        <v/>
      </c>
      <c r="AZ1418" s="283" t="str">
        <f t="shared" si="169"/>
        <v/>
      </c>
      <c r="BA1418" s="283" t="str">
        <f t="shared" si="170"/>
        <v/>
      </c>
      <c r="BD1418" s="254" t="str">
        <f>IF(W1418="","",IF(F1418="休日",AW1418,IF(F1418="法休",AW1418,VLOOKUP(F1418,カレンダマスタ!$Q$56:$R$69,2,FALSE))))</f>
        <v/>
      </c>
      <c r="BG1418" s="254" t="str">
        <f t="shared" si="171"/>
        <v/>
      </c>
      <c r="BH1418" s="254" t="str">
        <f>IF(AX1418="","",IF(P1418&lt;&gt;"","",IF(BG1418="CS","OK",IF(VLOOKUP(E1418,カレンダマスタ!$A$5:$D$381,4,FALSE)&gt;0,"",IF(OR(AX1418*24&gt;10.84,AZ1418*24&lt;14.5)=TRUE,"×","OK")))))</f>
        <v/>
      </c>
    </row>
    <row r="1419" spans="2:60">
      <c r="B1419" s="111"/>
      <c r="C1419" s="388" t="str">
        <f>IF(STEP!C1419&lt;&gt;"",STEP!C1419,"")</f>
        <v/>
      </c>
      <c r="D1419" s="389" t="str">
        <f>IF(STEP!D1419&lt;&gt;"",STEP!D1419,"")</f>
        <v/>
      </c>
      <c r="E1419" s="390" t="str">
        <f>IF(STEP!E1419&lt;&gt;"",STEP!E1419,"")</f>
        <v/>
      </c>
      <c r="F1419" s="259"/>
      <c r="G1419" s="266"/>
      <c r="H1419" s="260"/>
      <c r="I1419" s="260"/>
      <c r="J1419" s="260"/>
      <c r="K1419" s="260"/>
      <c r="L1419" s="260"/>
      <c r="M1419" s="260"/>
      <c r="N1419" s="260"/>
      <c r="O1419" s="260"/>
      <c r="P1419" s="260"/>
      <c r="Q1419" s="260"/>
      <c r="R1419" s="260"/>
      <c r="S1419" s="260"/>
      <c r="T1419" s="260"/>
      <c r="U1419" s="260"/>
      <c r="V1419" s="260"/>
      <c r="W1419" s="260"/>
      <c r="X1419" s="260"/>
      <c r="Y1419" s="260"/>
      <c r="Z1419" s="260"/>
      <c r="AA1419" s="260"/>
      <c r="AB1419" s="260"/>
      <c r="AC1419" s="260"/>
      <c r="AD1419" s="260"/>
      <c r="AE1419" s="261"/>
      <c r="AF1419" s="261"/>
      <c r="AG1419" s="261"/>
      <c r="AH1419" s="261"/>
      <c r="AI1419" s="261"/>
      <c r="AJ1419" s="261"/>
      <c r="AK1419" s="261"/>
      <c r="AL1419" s="261"/>
      <c r="AM1419" s="261"/>
      <c r="AN1419" s="261"/>
      <c r="AO1419" s="260"/>
      <c r="AP1419" s="260"/>
      <c r="AQ1419" s="260"/>
      <c r="AR1419" s="260"/>
      <c r="AS1419" s="260"/>
      <c r="AT1419" s="260"/>
      <c r="AU1419" s="260"/>
      <c r="AW1419" s="284" t="str">
        <f t="shared" si="166"/>
        <v/>
      </c>
      <c r="AX1419" s="284" t="str">
        <f t="shared" si="167"/>
        <v/>
      </c>
      <c r="AY1419" s="284" t="str">
        <f t="shared" si="168"/>
        <v/>
      </c>
      <c r="AZ1419" s="284" t="str">
        <f t="shared" si="169"/>
        <v/>
      </c>
      <c r="BA1419" s="284" t="str">
        <f t="shared" si="170"/>
        <v/>
      </c>
      <c r="BD1419" s="260" t="str">
        <f>IF(W1419="","",IF(F1419="休日",AW1419,IF(F1419="法休",AW1419,VLOOKUP(F1419,カレンダマスタ!$Q$56:$R$69,2,FALSE))))</f>
        <v/>
      </c>
      <c r="BG1419" s="260" t="str">
        <f t="shared" si="171"/>
        <v/>
      </c>
      <c r="BH1419" s="260" t="str">
        <f>IF(AX1419="","",IF(P1419&lt;&gt;"","",IF(BG1419="CS","OK",IF(VLOOKUP(E1419,カレンダマスタ!$A$5:$D$381,4,FALSE)&gt;0,"",IF(OR(AX1419*24&gt;10.84,AZ1419*24&lt;14.5)=TRUE,"×","OK")))))</f>
        <v/>
      </c>
    </row>
    <row r="1420" spans="2:60">
      <c r="B1420" s="111"/>
      <c r="C1420" s="391" t="str">
        <f>IF(STEP!C1420&lt;&gt;"",STEP!C1420,"")</f>
        <v/>
      </c>
      <c r="D1420" s="392" t="str">
        <f>IF(STEP!D1420&lt;&gt;"",STEP!D1420,"")</f>
        <v/>
      </c>
      <c r="E1420" s="393" t="str">
        <f>IF(STEP!E1420&lt;&gt;"",STEP!E1420,"")</f>
        <v/>
      </c>
      <c r="F1420" s="263"/>
      <c r="G1420" s="267"/>
      <c r="H1420" s="264"/>
      <c r="I1420" s="264"/>
      <c r="J1420" s="264"/>
      <c r="K1420" s="264"/>
      <c r="L1420" s="264"/>
      <c r="M1420" s="264"/>
      <c r="N1420" s="264"/>
      <c r="O1420" s="264"/>
      <c r="P1420" s="264"/>
      <c r="Q1420" s="264"/>
      <c r="R1420" s="264"/>
      <c r="S1420" s="264"/>
      <c r="T1420" s="264"/>
      <c r="U1420" s="264"/>
      <c r="V1420" s="264"/>
      <c r="W1420" s="264"/>
      <c r="X1420" s="264"/>
      <c r="Y1420" s="264"/>
      <c r="Z1420" s="264"/>
      <c r="AA1420" s="264"/>
      <c r="AB1420" s="264"/>
      <c r="AC1420" s="264"/>
      <c r="AD1420" s="264"/>
      <c r="AE1420" s="265"/>
      <c r="AF1420" s="265"/>
      <c r="AG1420" s="265"/>
      <c r="AH1420" s="265"/>
      <c r="AI1420" s="265"/>
      <c r="AJ1420" s="265"/>
      <c r="AK1420" s="265"/>
      <c r="AL1420" s="265"/>
      <c r="AM1420" s="265"/>
      <c r="AN1420" s="265"/>
      <c r="AO1420" s="264"/>
      <c r="AP1420" s="264"/>
      <c r="AQ1420" s="264"/>
      <c r="AR1420" s="264"/>
      <c r="AS1420" s="264"/>
      <c r="AT1420" s="264"/>
      <c r="AU1420" s="264"/>
      <c r="AW1420" s="285" t="str">
        <f t="shared" si="166"/>
        <v/>
      </c>
      <c r="AX1420" s="285" t="str">
        <f t="shared" si="167"/>
        <v/>
      </c>
      <c r="AY1420" s="285" t="str">
        <f t="shared" si="168"/>
        <v/>
      </c>
      <c r="AZ1420" s="285" t="str">
        <f t="shared" si="169"/>
        <v/>
      </c>
      <c r="BA1420" s="285" t="str">
        <f t="shared" si="170"/>
        <v/>
      </c>
      <c r="BD1420" s="264" t="str">
        <f>IF(W1420="","",IF(F1420="休日",AW1420,IF(F1420="法休",AW1420,VLOOKUP(F1420,カレンダマスタ!$Q$56:$R$69,2,FALSE))))</f>
        <v/>
      </c>
      <c r="BG1420" s="264" t="str">
        <f t="shared" si="171"/>
        <v/>
      </c>
      <c r="BH1420" s="264" t="str">
        <f>IF(AX1420="","",IF(P1420&lt;&gt;"","",IF(BG1420="CS","OK",IF(VLOOKUP(E1420,カレンダマスタ!$A$5:$D$381,4,FALSE)&gt;0,"",IF(OR(AX1420*24&gt;10.84,AZ1420*24&lt;14.5)=TRUE,"×","OK")))))</f>
        <v/>
      </c>
    </row>
    <row r="1421" spans="2:60">
      <c r="B1421" s="111"/>
      <c r="C1421" s="385" t="str">
        <f>IF(STEP!C1421&lt;&gt;"",STEP!C1421,"")</f>
        <v/>
      </c>
      <c r="D1421" s="386" t="str">
        <f>IF(STEP!D1421&lt;&gt;"",STEP!D1421,"")</f>
        <v/>
      </c>
      <c r="E1421" s="387" t="str">
        <f>IF(STEP!E1421&lt;&gt;"",STEP!E1421,"")</f>
        <v/>
      </c>
      <c r="F1421" s="253"/>
      <c r="G1421" s="252"/>
      <c r="H1421" s="254"/>
      <c r="I1421" s="254"/>
      <c r="J1421" s="254"/>
      <c r="K1421" s="254"/>
      <c r="L1421" s="254"/>
      <c r="M1421" s="254"/>
      <c r="N1421" s="254"/>
      <c r="O1421" s="254"/>
      <c r="P1421" s="254"/>
      <c r="Q1421" s="254"/>
      <c r="R1421" s="254"/>
      <c r="S1421" s="254"/>
      <c r="T1421" s="254"/>
      <c r="U1421" s="254"/>
      <c r="V1421" s="254"/>
      <c r="W1421" s="254"/>
      <c r="X1421" s="254"/>
      <c r="Y1421" s="254"/>
      <c r="Z1421" s="254"/>
      <c r="AA1421" s="254"/>
      <c r="AB1421" s="254"/>
      <c r="AC1421" s="254"/>
      <c r="AD1421" s="254"/>
      <c r="AE1421" s="255"/>
      <c r="AF1421" s="255"/>
      <c r="AG1421" s="255"/>
      <c r="AH1421" s="255"/>
      <c r="AI1421" s="255"/>
      <c r="AJ1421" s="255"/>
      <c r="AK1421" s="255"/>
      <c r="AL1421" s="255"/>
      <c r="AM1421" s="255"/>
      <c r="AN1421" s="255"/>
      <c r="AO1421" s="254"/>
      <c r="AP1421" s="254"/>
      <c r="AQ1421" s="254"/>
      <c r="AR1421" s="254"/>
      <c r="AS1421" s="254"/>
      <c r="AT1421" s="254"/>
      <c r="AU1421" s="254"/>
      <c r="AW1421" s="283" t="str">
        <f t="shared" si="166"/>
        <v/>
      </c>
      <c r="AX1421" s="283" t="str">
        <f t="shared" si="167"/>
        <v/>
      </c>
      <c r="AY1421" s="283" t="str">
        <f t="shared" si="168"/>
        <v/>
      </c>
      <c r="AZ1421" s="283" t="str">
        <f t="shared" si="169"/>
        <v/>
      </c>
      <c r="BA1421" s="283" t="str">
        <f t="shared" si="170"/>
        <v/>
      </c>
      <c r="BD1421" s="254" t="str">
        <f>IF(W1421="","",IF(F1421="休日",AW1421,IF(F1421="法休",AW1421,VLOOKUP(F1421,カレンダマスタ!$Q$56:$R$69,2,FALSE))))</f>
        <v/>
      </c>
      <c r="BG1421" s="503" t="str">
        <f t="shared" si="171"/>
        <v/>
      </c>
      <c r="BH1421" s="503" t="str">
        <f>IF(AX1421="","",IF(P1421&lt;&gt;"","",IF(BG1421="CS","OK",IF(VLOOKUP(E1421,カレンダマスタ!$A$5:$D$381,4,FALSE)&gt;0,"",IF(OR(AX1421*24&gt;10.84,AZ1421*24&lt;14.5)=TRUE,"×","OK")))))</f>
        <v/>
      </c>
    </row>
    <row r="1422" spans="2:60">
      <c r="B1422" s="210"/>
      <c r="C1422" s="385" t="str">
        <f>IF(STEP!C1422&lt;&gt;"",STEP!C1422,"")</f>
        <v/>
      </c>
      <c r="D1422" s="386" t="str">
        <f>IF(STEP!D1422&lt;&gt;"",STEP!D1422,"")</f>
        <v/>
      </c>
      <c r="E1422" s="387" t="str">
        <f>IF(STEP!E1422&lt;&gt;"",STEP!E1422,"")</f>
        <v/>
      </c>
      <c r="F1422" s="253"/>
      <c r="G1422" s="252"/>
      <c r="H1422" s="254"/>
      <c r="I1422" s="254"/>
      <c r="J1422" s="254"/>
      <c r="K1422" s="254"/>
      <c r="L1422" s="254"/>
      <c r="M1422" s="254"/>
      <c r="N1422" s="254"/>
      <c r="O1422" s="254"/>
      <c r="P1422" s="254"/>
      <c r="Q1422" s="254"/>
      <c r="R1422" s="254"/>
      <c r="S1422" s="254"/>
      <c r="T1422" s="254"/>
      <c r="U1422" s="254"/>
      <c r="V1422" s="254"/>
      <c r="W1422" s="254"/>
      <c r="X1422" s="254"/>
      <c r="Y1422" s="254"/>
      <c r="Z1422" s="254"/>
      <c r="AA1422" s="254"/>
      <c r="AB1422" s="254"/>
      <c r="AC1422" s="254"/>
      <c r="AD1422" s="254"/>
      <c r="AE1422" s="255"/>
      <c r="AF1422" s="255"/>
      <c r="AG1422" s="255"/>
      <c r="AH1422" s="255"/>
      <c r="AI1422" s="255"/>
      <c r="AJ1422" s="255"/>
      <c r="AK1422" s="255"/>
      <c r="AL1422" s="255"/>
      <c r="AM1422" s="255"/>
      <c r="AN1422" s="255"/>
      <c r="AO1422" s="254"/>
      <c r="AP1422" s="254"/>
      <c r="AQ1422" s="254"/>
      <c r="AR1422" s="254"/>
      <c r="AS1422" s="254"/>
      <c r="AT1422" s="254"/>
      <c r="AU1422" s="254"/>
      <c r="AW1422" s="283" t="str">
        <f t="shared" si="166"/>
        <v/>
      </c>
      <c r="AX1422" s="283" t="str">
        <f t="shared" si="167"/>
        <v/>
      </c>
      <c r="AY1422" s="283" t="str">
        <f t="shared" si="168"/>
        <v/>
      </c>
      <c r="AZ1422" s="283" t="str">
        <f t="shared" si="169"/>
        <v/>
      </c>
      <c r="BA1422" s="283" t="str">
        <f t="shared" si="170"/>
        <v/>
      </c>
      <c r="BD1422" s="254" t="str">
        <f>IF(W1422="","",IF(F1422="休日",AW1422,IF(F1422="法休",AW1422,VLOOKUP(F1422,カレンダマスタ!$Q$56:$R$69,2,FALSE))))</f>
        <v/>
      </c>
      <c r="BG1422" s="254" t="str">
        <f t="shared" si="171"/>
        <v/>
      </c>
      <c r="BH1422" s="254" t="str">
        <f>IF(AX1422="","",IF(P1422&lt;&gt;"","",IF(BG1422="CS","OK",IF(VLOOKUP(E1422,カレンダマスタ!$A$5:$D$381,4,FALSE)&gt;0,"",IF(OR(AX1422*24&gt;10.84,AZ1422*24&lt;14.5)=TRUE,"×","OK")))))</f>
        <v/>
      </c>
    </row>
    <row r="1423" spans="2:60">
      <c r="B1423" s="210"/>
      <c r="C1423" s="385" t="str">
        <f>IF(STEP!C1423&lt;&gt;"",STEP!C1423,"")</f>
        <v/>
      </c>
      <c r="D1423" s="386" t="str">
        <f>IF(STEP!D1423&lt;&gt;"",STEP!D1423,"")</f>
        <v/>
      </c>
      <c r="E1423" s="387" t="str">
        <f>IF(STEP!E1423&lt;&gt;"",STEP!E1423,"")</f>
        <v/>
      </c>
      <c r="F1423" s="256"/>
      <c r="G1423" s="257"/>
      <c r="H1423" s="254"/>
      <c r="I1423" s="254"/>
      <c r="J1423" s="254"/>
      <c r="K1423" s="254"/>
      <c r="L1423" s="254"/>
      <c r="M1423" s="254"/>
      <c r="N1423" s="254"/>
      <c r="O1423" s="254"/>
      <c r="P1423" s="254"/>
      <c r="Q1423" s="254"/>
      <c r="R1423" s="254"/>
      <c r="S1423" s="254"/>
      <c r="T1423" s="254"/>
      <c r="U1423" s="254"/>
      <c r="V1423" s="254"/>
      <c r="W1423" s="254"/>
      <c r="X1423" s="254"/>
      <c r="Y1423" s="254"/>
      <c r="Z1423" s="254"/>
      <c r="AA1423" s="254"/>
      <c r="AB1423" s="254"/>
      <c r="AC1423" s="254"/>
      <c r="AD1423" s="254"/>
      <c r="AE1423" s="255"/>
      <c r="AF1423" s="255"/>
      <c r="AG1423" s="255"/>
      <c r="AH1423" s="255"/>
      <c r="AI1423" s="255"/>
      <c r="AJ1423" s="255"/>
      <c r="AK1423" s="255"/>
      <c r="AL1423" s="255"/>
      <c r="AM1423" s="255"/>
      <c r="AN1423" s="255"/>
      <c r="AO1423" s="254"/>
      <c r="AP1423" s="254"/>
      <c r="AQ1423" s="254"/>
      <c r="AR1423" s="254"/>
      <c r="AS1423" s="254"/>
      <c r="AT1423" s="254"/>
      <c r="AU1423" s="254"/>
      <c r="AW1423" s="283" t="str">
        <f t="shared" si="166"/>
        <v/>
      </c>
      <c r="AX1423" s="283" t="str">
        <f t="shared" si="167"/>
        <v/>
      </c>
      <c r="AY1423" s="283" t="str">
        <f t="shared" si="168"/>
        <v/>
      </c>
      <c r="AZ1423" s="283" t="str">
        <f t="shared" si="169"/>
        <v/>
      </c>
      <c r="BA1423" s="283" t="str">
        <f t="shared" si="170"/>
        <v/>
      </c>
      <c r="BD1423" s="254" t="str">
        <f>IF(W1423="","",IF(F1423="休日",AW1423,IF(F1423="法休",AW1423,VLOOKUP(F1423,カレンダマスタ!$Q$56:$R$69,2,FALSE))))</f>
        <v/>
      </c>
      <c r="BG1423" s="254" t="str">
        <f t="shared" si="171"/>
        <v/>
      </c>
      <c r="BH1423" s="254" t="str">
        <f>IF(AX1423="","",IF(P1423&lt;&gt;"","",IF(BG1423="CS","OK",IF(VLOOKUP(E1423,カレンダマスタ!$A$5:$D$381,4,FALSE)&gt;0,"",IF(OR(AX1423*24&gt;10.84,AZ1423*24&lt;14.5)=TRUE,"×","OK")))))</f>
        <v/>
      </c>
    </row>
    <row r="1424" spans="2:60">
      <c r="B1424" s="210"/>
      <c r="C1424" s="385" t="str">
        <f>IF(STEP!C1424&lt;&gt;"",STEP!C1424,"")</f>
        <v/>
      </c>
      <c r="D1424" s="386" t="str">
        <f>IF(STEP!D1424&lt;&gt;"",STEP!D1424,"")</f>
        <v/>
      </c>
      <c r="E1424" s="387" t="str">
        <f>IF(STEP!E1424&lt;&gt;"",STEP!E1424,"")</f>
        <v/>
      </c>
      <c r="F1424" s="256"/>
      <c r="G1424" s="257"/>
      <c r="H1424" s="254"/>
      <c r="I1424" s="254"/>
      <c r="J1424" s="254"/>
      <c r="K1424" s="254"/>
      <c r="L1424" s="254"/>
      <c r="M1424" s="254"/>
      <c r="N1424" s="254"/>
      <c r="O1424" s="254"/>
      <c r="P1424" s="254"/>
      <c r="Q1424" s="254"/>
      <c r="R1424" s="254"/>
      <c r="S1424" s="254"/>
      <c r="T1424" s="254"/>
      <c r="U1424" s="254"/>
      <c r="V1424" s="254"/>
      <c r="W1424" s="254"/>
      <c r="X1424" s="254"/>
      <c r="Y1424" s="254"/>
      <c r="Z1424" s="254"/>
      <c r="AA1424" s="254"/>
      <c r="AB1424" s="254"/>
      <c r="AC1424" s="254"/>
      <c r="AD1424" s="254"/>
      <c r="AE1424" s="255"/>
      <c r="AF1424" s="255"/>
      <c r="AG1424" s="255"/>
      <c r="AH1424" s="255"/>
      <c r="AI1424" s="255"/>
      <c r="AJ1424" s="255"/>
      <c r="AK1424" s="255"/>
      <c r="AL1424" s="255"/>
      <c r="AM1424" s="255"/>
      <c r="AN1424" s="255"/>
      <c r="AO1424" s="254"/>
      <c r="AP1424" s="254"/>
      <c r="AQ1424" s="254"/>
      <c r="AR1424" s="254"/>
      <c r="AS1424" s="254"/>
      <c r="AT1424" s="254"/>
      <c r="AU1424" s="254"/>
      <c r="AW1424" s="283" t="str">
        <f t="shared" si="166"/>
        <v/>
      </c>
      <c r="AX1424" s="283" t="str">
        <f t="shared" si="167"/>
        <v/>
      </c>
      <c r="AY1424" s="283" t="str">
        <f t="shared" si="168"/>
        <v/>
      </c>
      <c r="AZ1424" s="283" t="str">
        <f t="shared" si="169"/>
        <v/>
      </c>
      <c r="BA1424" s="283" t="str">
        <f t="shared" si="170"/>
        <v/>
      </c>
      <c r="BD1424" s="254" t="str">
        <f>IF(W1424="","",IF(F1424="休日",AW1424,IF(F1424="法休",AW1424,VLOOKUP(F1424,カレンダマスタ!$Q$56:$R$69,2,FALSE))))</f>
        <v/>
      </c>
      <c r="BG1424" s="254" t="str">
        <f t="shared" si="171"/>
        <v/>
      </c>
      <c r="BH1424" s="254" t="str">
        <f>IF(AX1424="","",IF(P1424&lt;&gt;"","",IF(BG1424="CS","OK",IF(VLOOKUP(E1424,カレンダマスタ!$A$5:$D$381,4,FALSE)&gt;0,"",IF(OR(AX1424*24&gt;10.84,AZ1424*24&lt;14.5)=TRUE,"×","OK")))))</f>
        <v/>
      </c>
    </row>
    <row r="1425" spans="2:60">
      <c r="B1425" s="210"/>
      <c r="C1425" s="385" t="str">
        <f>IF(STEP!C1425&lt;&gt;"",STEP!C1425,"")</f>
        <v/>
      </c>
      <c r="D1425" s="386" t="str">
        <f>IF(STEP!D1425&lt;&gt;"",STEP!D1425,"")</f>
        <v/>
      </c>
      <c r="E1425" s="387" t="str">
        <f>IF(STEP!E1425&lt;&gt;"",STEP!E1425,"")</f>
        <v/>
      </c>
      <c r="F1425" s="256"/>
      <c r="G1425" s="257"/>
      <c r="H1425" s="254"/>
      <c r="I1425" s="254"/>
      <c r="J1425" s="254"/>
      <c r="K1425" s="254"/>
      <c r="L1425" s="254"/>
      <c r="M1425" s="254"/>
      <c r="N1425" s="254"/>
      <c r="O1425" s="254"/>
      <c r="P1425" s="254"/>
      <c r="Q1425" s="254"/>
      <c r="R1425" s="254"/>
      <c r="S1425" s="254"/>
      <c r="T1425" s="254"/>
      <c r="U1425" s="254"/>
      <c r="V1425" s="254"/>
      <c r="W1425" s="254"/>
      <c r="X1425" s="254"/>
      <c r="Y1425" s="254"/>
      <c r="Z1425" s="254"/>
      <c r="AA1425" s="254"/>
      <c r="AB1425" s="254"/>
      <c r="AC1425" s="254"/>
      <c r="AD1425" s="254"/>
      <c r="AE1425" s="255"/>
      <c r="AF1425" s="255"/>
      <c r="AG1425" s="255"/>
      <c r="AH1425" s="255"/>
      <c r="AI1425" s="255"/>
      <c r="AJ1425" s="255"/>
      <c r="AK1425" s="255"/>
      <c r="AL1425" s="255"/>
      <c r="AM1425" s="255"/>
      <c r="AN1425" s="255"/>
      <c r="AO1425" s="254"/>
      <c r="AP1425" s="254"/>
      <c r="AQ1425" s="254"/>
      <c r="AR1425" s="254"/>
      <c r="AS1425" s="254"/>
      <c r="AT1425" s="254"/>
      <c r="AU1425" s="254"/>
      <c r="AW1425" s="283" t="str">
        <f t="shared" si="166"/>
        <v/>
      </c>
      <c r="AX1425" s="283" t="str">
        <f t="shared" si="167"/>
        <v/>
      </c>
      <c r="AY1425" s="283" t="str">
        <f t="shared" si="168"/>
        <v/>
      </c>
      <c r="AZ1425" s="283" t="str">
        <f t="shared" si="169"/>
        <v/>
      </c>
      <c r="BA1425" s="283" t="str">
        <f t="shared" si="170"/>
        <v/>
      </c>
      <c r="BD1425" s="254" t="str">
        <f>IF(W1425="","",IF(F1425="休日",AW1425,IF(F1425="法休",AW1425,VLOOKUP(F1425,カレンダマスタ!$Q$56:$R$69,2,FALSE))))</f>
        <v/>
      </c>
      <c r="BG1425" s="254" t="str">
        <f t="shared" si="171"/>
        <v/>
      </c>
      <c r="BH1425" s="254" t="str">
        <f>IF(AX1425="","",IF(P1425&lt;&gt;"","",IF(BG1425="CS","OK",IF(VLOOKUP(E1425,カレンダマスタ!$A$5:$D$381,4,FALSE)&gt;0,"",IF(OR(AX1425*24&gt;10.84,AZ1425*24&lt;14.5)=TRUE,"×","OK")))))</f>
        <v/>
      </c>
    </row>
    <row r="1426" spans="2:60">
      <c r="B1426" s="210"/>
      <c r="C1426" s="388" t="str">
        <f>IF(STEP!C1426&lt;&gt;"",STEP!C1426,"")</f>
        <v/>
      </c>
      <c r="D1426" s="389" t="str">
        <f>IF(STEP!D1426&lt;&gt;"",STEP!D1426,"")</f>
        <v/>
      </c>
      <c r="E1426" s="390" t="str">
        <f>IF(STEP!E1426&lt;&gt;"",STEP!E1426,"")</f>
        <v/>
      </c>
      <c r="F1426" s="259"/>
      <c r="G1426" s="266"/>
      <c r="H1426" s="260"/>
      <c r="I1426" s="260"/>
      <c r="J1426" s="260"/>
      <c r="K1426" s="260"/>
      <c r="L1426" s="260"/>
      <c r="M1426" s="260"/>
      <c r="N1426" s="260"/>
      <c r="O1426" s="260"/>
      <c r="P1426" s="260"/>
      <c r="Q1426" s="260"/>
      <c r="R1426" s="260"/>
      <c r="S1426" s="260"/>
      <c r="T1426" s="260"/>
      <c r="U1426" s="260"/>
      <c r="V1426" s="260"/>
      <c r="W1426" s="260"/>
      <c r="X1426" s="260"/>
      <c r="Y1426" s="260"/>
      <c r="Z1426" s="260"/>
      <c r="AA1426" s="260"/>
      <c r="AB1426" s="260"/>
      <c r="AC1426" s="260"/>
      <c r="AD1426" s="260"/>
      <c r="AE1426" s="261"/>
      <c r="AF1426" s="261"/>
      <c r="AG1426" s="261"/>
      <c r="AH1426" s="261"/>
      <c r="AI1426" s="261"/>
      <c r="AJ1426" s="261"/>
      <c r="AK1426" s="261"/>
      <c r="AL1426" s="261"/>
      <c r="AM1426" s="261"/>
      <c r="AN1426" s="261"/>
      <c r="AO1426" s="260"/>
      <c r="AP1426" s="260"/>
      <c r="AQ1426" s="260"/>
      <c r="AR1426" s="260"/>
      <c r="AS1426" s="260"/>
      <c r="AT1426" s="260"/>
      <c r="AU1426" s="260"/>
      <c r="AW1426" s="284" t="str">
        <f t="shared" si="166"/>
        <v/>
      </c>
      <c r="AX1426" s="284" t="str">
        <f t="shared" si="167"/>
        <v/>
      </c>
      <c r="AY1426" s="284" t="str">
        <f t="shared" si="168"/>
        <v/>
      </c>
      <c r="AZ1426" s="284" t="str">
        <f t="shared" si="169"/>
        <v/>
      </c>
      <c r="BA1426" s="284" t="str">
        <f t="shared" si="170"/>
        <v/>
      </c>
      <c r="BD1426" s="260" t="str">
        <f>IF(W1426="","",IF(F1426="休日",AW1426,IF(F1426="法休",AW1426,VLOOKUP(F1426,カレンダマスタ!$Q$56:$R$69,2,FALSE))))</f>
        <v/>
      </c>
      <c r="BG1426" s="260" t="str">
        <f t="shared" si="171"/>
        <v/>
      </c>
      <c r="BH1426" s="260" t="str">
        <f>IF(AX1426="","",IF(P1426&lt;&gt;"","",IF(BG1426="CS","OK",IF(VLOOKUP(E1426,カレンダマスタ!$A$5:$D$381,4,FALSE)&gt;0,"",IF(OR(AX1426*24&gt;10.84,AZ1426*24&lt;14.5)=TRUE,"×","OK")))))</f>
        <v/>
      </c>
    </row>
    <row r="1427" spans="2:60">
      <c r="B1427" s="210"/>
      <c r="C1427" s="391" t="str">
        <f>IF(STEP!C1427&lt;&gt;"",STEP!C1427,"")</f>
        <v/>
      </c>
      <c r="D1427" s="392" t="str">
        <f>IF(STEP!D1427&lt;&gt;"",STEP!D1427,"")</f>
        <v/>
      </c>
      <c r="E1427" s="393" t="str">
        <f>IF(STEP!E1427&lt;&gt;"",STEP!E1427,"")</f>
        <v/>
      </c>
      <c r="F1427" s="263"/>
      <c r="G1427" s="267"/>
      <c r="H1427" s="264"/>
      <c r="I1427" s="264"/>
      <c r="J1427" s="264"/>
      <c r="K1427" s="264"/>
      <c r="L1427" s="264"/>
      <c r="M1427" s="264"/>
      <c r="N1427" s="264"/>
      <c r="O1427" s="264"/>
      <c r="P1427" s="264"/>
      <c r="Q1427" s="264"/>
      <c r="R1427" s="264"/>
      <c r="S1427" s="264"/>
      <c r="T1427" s="264"/>
      <c r="U1427" s="264"/>
      <c r="V1427" s="264"/>
      <c r="W1427" s="264"/>
      <c r="X1427" s="264"/>
      <c r="Y1427" s="264"/>
      <c r="Z1427" s="264"/>
      <c r="AA1427" s="264"/>
      <c r="AB1427" s="264"/>
      <c r="AC1427" s="264"/>
      <c r="AD1427" s="264"/>
      <c r="AE1427" s="265"/>
      <c r="AF1427" s="265"/>
      <c r="AG1427" s="265"/>
      <c r="AH1427" s="265"/>
      <c r="AI1427" s="265"/>
      <c r="AJ1427" s="265"/>
      <c r="AK1427" s="265"/>
      <c r="AL1427" s="265"/>
      <c r="AM1427" s="265"/>
      <c r="AN1427" s="265"/>
      <c r="AO1427" s="264"/>
      <c r="AP1427" s="264"/>
      <c r="AQ1427" s="264"/>
      <c r="AR1427" s="264"/>
      <c r="AS1427" s="264"/>
      <c r="AT1427" s="264"/>
      <c r="AU1427" s="264"/>
      <c r="AW1427" s="285" t="str">
        <f t="shared" si="166"/>
        <v/>
      </c>
      <c r="AX1427" s="285" t="str">
        <f t="shared" si="167"/>
        <v/>
      </c>
      <c r="AY1427" s="285" t="str">
        <f t="shared" si="168"/>
        <v/>
      </c>
      <c r="AZ1427" s="285" t="str">
        <f t="shared" si="169"/>
        <v/>
      </c>
      <c r="BA1427" s="285" t="str">
        <f t="shared" si="170"/>
        <v/>
      </c>
      <c r="BD1427" s="264" t="str">
        <f>IF(W1427="","",IF(F1427="休日",AW1427,IF(F1427="法休",AW1427,VLOOKUP(F1427,カレンダマスタ!$Q$56:$R$69,2,FALSE))))</f>
        <v/>
      </c>
      <c r="BG1427" s="264" t="str">
        <f t="shared" si="171"/>
        <v/>
      </c>
      <c r="BH1427" s="264" t="str">
        <f>IF(AX1427="","",IF(P1427&lt;&gt;"","",IF(BG1427="CS","OK",IF(VLOOKUP(E1427,カレンダマスタ!$A$5:$D$381,4,FALSE)&gt;0,"",IF(OR(AX1427*24&gt;10.84,AZ1427*24&lt;14.5)=TRUE,"×","OK")))))</f>
        <v/>
      </c>
    </row>
    <row r="1428" spans="2:60">
      <c r="B1428" s="210"/>
      <c r="C1428" s="385" t="str">
        <f>IF(STEP!C1428&lt;&gt;"",STEP!C1428,"")</f>
        <v/>
      </c>
      <c r="D1428" s="386" t="str">
        <f>IF(STEP!D1428&lt;&gt;"",STEP!D1428,"")</f>
        <v/>
      </c>
      <c r="E1428" s="387" t="str">
        <f>IF(STEP!E1428&lt;&gt;"",STEP!E1428,"")</f>
        <v/>
      </c>
      <c r="F1428" s="253"/>
      <c r="G1428" s="252"/>
      <c r="H1428" s="254"/>
      <c r="I1428" s="254"/>
      <c r="J1428" s="254"/>
      <c r="K1428" s="254"/>
      <c r="L1428" s="254"/>
      <c r="M1428" s="254"/>
      <c r="N1428" s="254"/>
      <c r="O1428" s="254"/>
      <c r="P1428" s="254"/>
      <c r="Q1428" s="254"/>
      <c r="R1428" s="254"/>
      <c r="S1428" s="254"/>
      <c r="T1428" s="254"/>
      <c r="U1428" s="254"/>
      <c r="V1428" s="254"/>
      <c r="W1428" s="254"/>
      <c r="X1428" s="254"/>
      <c r="Y1428" s="254"/>
      <c r="Z1428" s="254"/>
      <c r="AA1428" s="254"/>
      <c r="AB1428" s="254"/>
      <c r="AC1428" s="254"/>
      <c r="AD1428" s="254"/>
      <c r="AE1428" s="255"/>
      <c r="AF1428" s="255"/>
      <c r="AG1428" s="255"/>
      <c r="AH1428" s="255"/>
      <c r="AI1428" s="255"/>
      <c r="AJ1428" s="255"/>
      <c r="AK1428" s="255"/>
      <c r="AL1428" s="255"/>
      <c r="AM1428" s="255"/>
      <c r="AN1428" s="255"/>
      <c r="AO1428" s="254"/>
      <c r="AP1428" s="254"/>
      <c r="AQ1428" s="254"/>
      <c r="AR1428" s="254"/>
      <c r="AS1428" s="254"/>
      <c r="AT1428" s="254"/>
      <c r="AU1428" s="254"/>
      <c r="AW1428" s="283" t="str">
        <f t="shared" si="166"/>
        <v/>
      </c>
      <c r="AX1428" s="283" t="str">
        <f t="shared" si="167"/>
        <v/>
      </c>
      <c r="AY1428" s="283" t="str">
        <f t="shared" si="168"/>
        <v/>
      </c>
      <c r="AZ1428" s="283" t="str">
        <f t="shared" si="169"/>
        <v/>
      </c>
      <c r="BA1428" s="283" t="str">
        <f t="shared" si="170"/>
        <v/>
      </c>
      <c r="BD1428" s="254" t="str">
        <f>IF(W1428="","",IF(F1428="休日",AW1428,IF(F1428="法休",AW1428,VLOOKUP(F1428,カレンダマスタ!$Q$56:$R$69,2,FALSE))))</f>
        <v/>
      </c>
      <c r="BG1428" s="503" t="str">
        <f t="shared" si="171"/>
        <v/>
      </c>
      <c r="BH1428" s="503" t="str">
        <f>IF(AX1428="","",IF(P1428&lt;&gt;"","",IF(BG1428="CS","OK",IF(VLOOKUP(E1428,カレンダマスタ!$A$5:$D$381,4,FALSE)&gt;0,"",IF(OR(AX1428*24&gt;10.84,AZ1428*24&lt;14.5)=TRUE,"×","OK")))))</f>
        <v/>
      </c>
    </row>
    <row r="1429" spans="2:60">
      <c r="B1429" s="210"/>
      <c r="C1429" s="385" t="str">
        <f>IF(STEP!C1429&lt;&gt;"",STEP!C1429,"")</f>
        <v/>
      </c>
      <c r="D1429" s="386" t="str">
        <f>IF(STEP!D1429&lt;&gt;"",STEP!D1429,"")</f>
        <v/>
      </c>
      <c r="E1429" s="387" t="str">
        <f>IF(STEP!E1429&lt;&gt;"",STEP!E1429,"")</f>
        <v/>
      </c>
      <c r="F1429" s="253"/>
      <c r="G1429" s="252"/>
      <c r="H1429" s="254"/>
      <c r="I1429" s="254"/>
      <c r="J1429" s="254"/>
      <c r="K1429" s="254"/>
      <c r="L1429" s="254"/>
      <c r="M1429" s="254"/>
      <c r="N1429" s="254"/>
      <c r="O1429" s="254"/>
      <c r="P1429" s="254"/>
      <c r="Q1429" s="254"/>
      <c r="R1429" s="254"/>
      <c r="S1429" s="254"/>
      <c r="T1429" s="254"/>
      <c r="U1429" s="254"/>
      <c r="V1429" s="254"/>
      <c r="W1429" s="254"/>
      <c r="X1429" s="254"/>
      <c r="Y1429" s="254"/>
      <c r="Z1429" s="254"/>
      <c r="AA1429" s="254"/>
      <c r="AB1429" s="254"/>
      <c r="AC1429" s="254"/>
      <c r="AD1429" s="254"/>
      <c r="AE1429" s="255"/>
      <c r="AF1429" s="255"/>
      <c r="AG1429" s="255"/>
      <c r="AH1429" s="255"/>
      <c r="AI1429" s="255"/>
      <c r="AJ1429" s="255"/>
      <c r="AK1429" s="255"/>
      <c r="AL1429" s="255"/>
      <c r="AM1429" s="255"/>
      <c r="AN1429" s="255"/>
      <c r="AO1429" s="254"/>
      <c r="AP1429" s="254"/>
      <c r="AQ1429" s="254"/>
      <c r="AR1429" s="254"/>
      <c r="AS1429" s="254"/>
      <c r="AT1429" s="254"/>
      <c r="AU1429" s="254"/>
      <c r="AW1429" s="283" t="str">
        <f t="shared" si="166"/>
        <v/>
      </c>
      <c r="AX1429" s="283" t="str">
        <f t="shared" si="167"/>
        <v/>
      </c>
      <c r="AY1429" s="283" t="str">
        <f t="shared" si="168"/>
        <v/>
      </c>
      <c r="AZ1429" s="283" t="str">
        <f t="shared" si="169"/>
        <v/>
      </c>
      <c r="BA1429" s="283" t="str">
        <f t="shared" si="170"/>
        <v/>
      </c>
      <c r="BD1429" s="254" t="str">
        <f>IF(W1429="","",IF(F1429="休日",AW1429,IF(F1429="法休",AW1429,VLOOKUP(F1429,カレンダマスタ!$Q$56:$R$69,2,FALSE))))</f>
        <v/>
      </c>
      <c r="BG1429" s="254" t="str">
        <f t="shared" si="171"/>
        <v/>
      </c>
      <c r="BH1429" s="254" t="str">
        <f>IF(AX1429="","",IF(P1429&lt;&gt;"","",IF(BG1429="CS","OK",IF(VLOOKUP(E1429,カレンダマスタ!$A$5:$D$381,4,FALSE)&gt;0,"",IF(OR(AX1429*24&gt;10.84,AZ1429*24&lt;14.5)=TRUE,"×","OK")))))</f>
        <v/>
      </c>
    </row>
    <row r="1430" spans="2:60">
      <c r="B1430" s="210"/>
      <c r="C1430" s="385" t="str">
        <f>IF(STEP!C1430&lt;&gt;"",STEP!C1430,"")</f>
        <v/>
      </c>
      <c r="D1430" s="386" t="str">
        <f>IF(STEP!D1430&lt;&gt;"",STEP!D1430,"")</f>
        <v/>
      </c>
      <c r="E1430" s="387" t="str">
        <f>IF(STEP!E1430&lt;&gt;"",STEP!E1430,"")</f>
        <v/>
      </c>
      <c r="F1430" s="253"/>
      <c r="G1430" s="252"/>
      <c r="H1430" s="254"/>
      <c r="I1430" s="254"/>
      <c r="J1430" s="254"/>
      <c r="K1430" s="254"/>
      <c r="L1430" s="254"/>
      <c r="M1430" s="254"/>
      <c r="N1430" s="254"/>
      <c r="O1430" s="254"/>
      <c r="P1430" s="254"/>
      <c r="Q1430" s="254"/>
      <c r="R1430" s="254"/>
      <c r="S1430" s="254"/>
      <c r="T1430" s="254"/>
      <c r="U1430" s="254"/>
      <c r="V1430" s="254"/>
      <c r="W1430" s="254"/>
      <c r="X1430" s="254"/>
      <c r="Y1430" s="254"/>
      <c r="Z1430" s="254"/>
      <c r="AA1430" s="254"/>
      <c r="AB1430" s="254"/>
      <c r="AC1430" s="254"/>
      <c r="AD1430" s="254"/>
      <c r="AE1430" s="255"/>
      <c r="AF1430" s="255"/>
      <c r="AG1430" s="255"/>
      <c r="AH1430" s="255"/>
      <c r="AI1430" s="255"/>
      <c r="AJ1430" s="255"/>
      <c r="AK1430" s="255"/>
      <c r="AL1430" s="255"/>
      <c r="AM1430" s="255"/>
      <c r="AN1430" s="255"/>
      <c r="AO1430" s="254"/>
      <c r="AP1430" s="254"/>
      <c r="AQ1430" s="254"/>
      <c r="AR1430" s="254"/>
      <c r="AS1430" s="254"/>
      <c r="AT1430" s="254"/>
      <c r="AU1430" s="254"/>
      <c r="AW1430" s="283" t="str">
        <f t="shared" si="166"/>
        <v/>
      </c>
      <c r="AX1430" s="283" t="str">
        <f t="shared" si="167"/>
        <v/>
      </c>
      <c r="AY1430" s="283" t="str">
        <f t="shared" si="168"/>
        <v/>
      </c>
      <c r="AZ1430" s="283" t="str">
        <f t="shared" si="169"/>
        <v/>
      </c>
      <c r="BA1430" s="283" t="str">
        <f t="shared" si="170"/>
        <v/>
      </c>
      <c r="BD1430" s="254" t="str">
        <f>IF(W1430="","",IF(F1430="休日",AW1430,IF(F1430="法休",AW1430,VLOOKUP(F1430,カレンダマスタ!$Q$56:$R$69,2,FALSE))))</f>
        <v/>
      </c>
      <c r="BG1430" s="254" t="str">
        <f t="shared" si="171"/>
        <v/>
      </c>
      <c r="BH1430" s="254" t="str">
        <f>IF(AX1430="","",IF(P1430&lt;&gt;"","",IF(BG1430="CS","OK",IF(VLOOKUP(E1430,カレンダマスタ!$A$5:$D$381,4,FALSE)&gt;0,"",IF(OR(AX1430*24&gt;10.84,AZ1430*24&lt;14.5)=TRUE,"×","OK")))))</f>
        <v/>
      </c>
    </row>
    <row r="1431" spans="2:60">
      <c r="B1431" s="210"/>
      <c r="C1431" s="385" t="str">
        <f>IF(STEP!C1431&lt;&gt;"",STEP!C1431,"")</f>
        <v/>
      </c>
      <c r="D1431" s="386" t="str">
        <f>IF(STEP!D1431&lt;&gt;"",STEP!D1431,"")</f>
        <v/>
      </c>
      <c r="E1431" s="387" t="str">
        <f>IF(STEP!E1431&lt;&gt;"",STEP!E1431,"")</f>
        <v/>
      </c>
      <c r="F1431" s="256"/>
      <c r="G1431" s="257"/>
      <c r="H1431" s="254"/>
      <c r="I1431" s="254"/>
      <c r="J1431" s="254"/>
      <c r="K1431" s="254"/>
      <c r="L1431" s="254"/>
      <c r="M1431" s="254"/>
      <c r="N1431" s="254"/>
      <c r="O1431" s="254"/>
      <c r="P1431" s="254"/>
      <c r="Q1431" s="254"/>
      <c r="R1431" s="254"/>
      <c r="S1431" s="254"/>
      <c r="T1431" s="254"/>
      <c r="U1431" s="254"/>
      <c r="V1431" s="254"/>
      <c r="W1431" s="254"/>
      <c r="X1431" s="254"/>
      <c r="Y1431" s="254"/>
      <c r="Z1431" s="254"/>
      <c r="AA1431" s="254"/>
      <c r="AB1431" s="254"/>
      <c r="AC1431" s="254"/>
      <c r="AD1431" s="254"/>
      <c r="AE1431" s="255"/>
      <c r="AF1431" s="255"/>
      <c r="AG1431" s="255"/>
      <c r="AH1431" s="255"/>
      <c r="AI1431" s="255"/>
      <c r="AJ1431" s="255"/>
      <c r="AK1431" s="255"/>
      <c r="AL1431" s="255"/>
      <c r="AM1431" s="255"/>
      <c r="AN1431" s="255"/>
      <c r="AO1431" s="254"/>
      <c r="AP1431" s="254"/>
      <c r="AQ1431" s="254"/>
      <c r="AR1431" s="254"/>
      <c r="AS1431" s="254"/>
      <c r="AT1431" s="254"/>
      <c r="AU1431" s="254"/>
      <c r="AW1431" s="283" t="str">
        <f t="shared" si="166"/>
        <v/>
      </c>
      <c r="AX1431" s="283" t="str">
        <f t="shared" si="167"/>
        <v/>
      </c>
      <c r="AY1431" s="283" t="str">
        <f t="shared" si="168"/>
        <v/>
      </c>
      <c r="AZ1431" s="283" t="str">
        <f t="shared" si="169"/>
        <v/>
      </c>
      <c r="BA1431" s="283" t="str">
        <f t="shared" si="170"/>
        <v/>
      </c>
      <c r="BD1431" s="254" t="str">
        <f>IF(W1431="","",IF(F1431="休日",AW1431,IF(F1431="法休",AW1431,VLOOKUP(F1431,カレンダマスタ!$Q$56:$R$69,2,FALSE))))</f>
        <v/>
      </c>
      <c r="BG1431" s="254" t="str">
        <f t="shared" si="171"/>
        <v/>
      </c>
      <c r="BH1431" s="254" t="str">
        <f>IF(AX1431="","",IF(P1431&lt;&gt;"","",IF(BG1431="CS","OK",IF(VLOOKUP(E1431,カレンダマスタ!$A$5:$D$381,4,FALSE)&gt;0,"",IF(OR(AX1431*24&gt;10.84,AZ1431*24&lt;14.5)=TRUE,"×","OK")))))</f>
        <v/>
      </c>
    </row>
    <row r="1432" spans="2:60">
      <c r="B1432" s="210"/>
      <c r="C1432" s="385" t="str">
        <f>IF(STEP!C1432&lt;&gt;"",STEP!C1432,"")</f>
        <v/>
      </c>
      <c r="D1432" s="386" t="str">
        <f>IF(STEP!D1432&lt;&gt;"",STEP!D1432,"")</f>
        <v/>
      </c>
      <c r="E1432" s="387" t="str">
        <f>IF(STEP!E1432&lt;&gt;"",STEP!E1432,"")</f>
        <v/>
      </c>
      <c r="F1432" s="256"/>
      <c r="G1432" s="257"/>
      <c r="H1432" s="254"/>
      <c r="I1432" s="254"/>
      <c r="J1432" s="254"/>
      <c r="K1432" s="254"/>
      <c r="L1432" s="254"/>
      <c r="M1432" s="254"/>
      <c r="N1432" s="254"/>
      <c r="O1432" s="254"/>
      <c r="P1432" s="254"/>
      <c r="Q1432" s="254"/>
      <c r="R1432" s="254"/>
      <c r="S1432" s="254"/>
      <c r="T1432" s="254"/>
      <c r="U1432" s="254"/>
      <c r="V1432" s="254"/>
      <c r="W1432" s="254"/>
      <c r="X1432" s="254"/>
      <c r="Y1432" s="254"/>
      <c r="Z1432" s="254"/>
      <c r="AA1432" s="254"/>
      <c r="AB1432" s="254"/>
      <c r="AC1432" s="254"/>
      <c r="AD1432" s="254"/>
      <c r="AE1432" s="255"/>
      <c r="AF1432" s="255"/>
      <c r="AG1432" s="255"/>
      <c r="AH1432" s="255"/>
      <c r="AI1432" s="255"/>
      <c r="AJ1432" s="255"/>
      <c r="AK1432" s="255"/>
      <c r="AL1432" s="255"/>
      <c r="AM1432" s="255"/>
      <c r="AN1432" s="255"/>
      <c r="AO1432" s="254"/>
      <c r="AP1432" s="254"/>
      <c r="AQ1432" s="254"/>
      <c r="AR1432" s="254"/>
      <c r="AS1432" s="254"/>
      <c r="AT1432" s="254"/>
      <c r="AU1432" s="254"/>
      <c r="AW1432" s="283" t="str">
        <f t="shared" si="166"/>
        <v/>
      </c>
      <c r="AX1432" s="283" t="str">
        <f t="shared" si="167"/>
        <v/>
      </c>
      <c r="AY1432" s="283" t="str">
        <f t="shared" si="168"/>
        <v/>
      </c>
      <c r="AZ1432" s="283" t="str">
        <f t="shared" si="169"/>
        <v/>
      </c>
      <c r="BA1432" s="283" t="str">
        <f t="shared" si="170"/>
        <v/>
      </c>
      <c r="BD1432" s="254" t="str">
        <f>IF(W1432="","",IF(F1432="休日",AW1432,IF(F1432="法休",AW1432,VLOOKUP(F1432,カレンダマスタ!$Q$56:$R$69,2,FALSE))))</f>
        <v/>
      </c>
      <c r="BG1432" s="254" t="str">
        <f t="shared" si="171"/>
        <v/>
      </c>
      <c r="BH1432" s="254" t="str">
        <f>IF(AX1432="","",IF(P1432&lt;&gt;"","",IF(BG1432="CS","OK",IF(VLOOKUP(E1432,カレンダマスタ!$A$5:$D$381,4,FALSE)&gt;0,"",IF(OR(AX1432*24&gt;10.84,AZ1432*24&lt;14.5)=TRUE,"×","OK")))))</f>
        <v/>
      </c>
    </row>
    <row r="1433" spans="2:60">
      <c r="B1433" s="210"/>
      <c r="C1433" s="388" t="str">
        <f>IF(STEP!C1433&lt;&gt;"",STEP!C1433,"")</f>
        <v/>
      </c>
      <c r="D1433" s="389" t="str">
        <f>IF(STEP!D1433&lt;&gt;"",STEP!D1433,"")</f>
        <v/>
      </c>
      <c r="E1433" s="390" t="str">
        <f>IF(STEP!E1433&lt;&gt;"",STEP!E1433,"")</f>
        <v/>
      </c>
      <c r="F1433" s="259"/>
      <c r="G1433" s="266"/>
      <c r="H1433" s="260"/>
      <c r="I1433" s="260"/>
      <c r="J1433" s="260"/>
      <c r="K1433" s="260"/>
      <c r="L1433" s="260"/>
      <c r="M1433" s="260"/>
      <c r="N1433" s="260"/>
      <c r="O1433" s="260"/>
      <c r="P1433" s="260"/>
      <c r="Q1433" s="260"/>
      <c r="R1433" s="260"/>
      <c r="S1433" s="260"/>
      <c r="T1433" s="260"/>
      <c r="U1433" s="260"/>
      <c r="V1433" s="260"/>
      <c r="W1433" s="260"/>
      <c r="X1433" s="260"/>
      <c r="Y1433" s="260"/>
      <c r="Z1433" s="260"/>
      <c r="AA1433" s="260"/>
      <c r="AB1433" s="260"/>
      <c r="AC1433" s="260"/>
      <c r="AD1433" s="260"/>
      <c r="AE1433" s="261"/>
      <c r="AF1433" s="261"/>
      <c r="AG1433" s="261"/>
      <c r="AH1433" s="261"/>
      <c r="AI1433" s="261"/>
      <c r="AJ1433" s="261"/>
      <c r="AK1433" s="261"/>
      <c r="AL1433" s="261"/>
      <c r="AM1433" s="261"/>
      <c r="AN1433" s="261"/>
      <c r="AO1433" s="260"/>
      <c r="AP1433" s="260"/>
      <c r="AQ1433" s="260"/>
      <c r="AR1433" s="260"/>
      <c r="AS1433" s="260"/>
      <c r="AT1433" s="260"/>
      <c r="AU1433" s="260"/>
      <c r="AW1433" s="284" t="str">
        <f t="shared" si="166"/>
        <v/>
      </c>
      <c r="AX1433" s="284" t="str">
        <f t="shared" si="167"/>
        <v/>
      </c>
      <c r="AY1433" s="284" t="str">
        <f t="shared" si="168"/>
        <v/>
      </c>
      <c r="AZ1433" s="284" t="str">
        <f t="shared" si="169"/>
        <v/>
      </c>
      <c r="BA1433" s="284" t="str">
        <f t="shared" si="170"/>
        <v/>
      </c>
      <c r="BD1433" s="260" t="str">
        <f>IF(W1433="","",IF(F1433="休日",AW1433,IF(F1433="法休",AW1433,VLOOKUP(F1433,カレンダマスタ!$Q$56:$R$69,2,FALSE))))</f>
        <v/>
      </c>
      <c r="BG1433" s="260" t="str">
        <f t="shared" si="171"/>
        <v/>
      </c>
      <c r="BH1433" s="260" t="str">
        <f>IF(AX1433="","",IF(P1433&lt;&gt;"","",IF(BG1433="CS","OK",IF(VLOOKUP(E1433,カレンダマスタ!$A$5:$D$381,4,FALSE)&gt;0,"",IF(OR(AX1433*24&gt;10.84,AZ1433*24&lt;14.5)=TRUE,"×","OK")))))</f>
        <v/>
      </c>
    </row>
    <row r="1434" spans="2:60">
      <c r="B1434" s="210"/>
      <c r="C1434" s="394" t="str">
        <f>IF(STEP!C1434&lt;&gt;"",STEP!C1434,"")</f>
        <v/>
      </c>
      <c r="D1434" s="395" t="str">
        <f>IF(STEP!D1434&lt;&gt;"",STEP!D1434,"")</f>
        <v/>
      </c>
      <c r="E1434" s="396" t="str">
        <f>IF(STEP!E1434&lt;&gt;"",STEP!E1434,"")</f>
        <v/>
      </c>
      <c r="F1434" s="269"/>
      <c r="G1434" s="268"/>
      <c r="H1434" s="270"/>
      <c r="I1434" s="270"/>
      <c r="J1434" s="270"/>
      <c r="K1434" s="270"/>
      <c r="L1434" s="270"/>
      <c r="M1434" s="270"/>
      <c r="N1434" s="270"/>
      <c r="O1434" s="270"/>
      <c r="P1434" s="270"/>
      <c r="Q1434" s="270"/>
      <c r="R1434" s="270"/>
      <c r="S1434" s="270"/>
      <c r="T1434" s="270"/>
      <c r="U1434" s="270"/>
      <c r="V1434" s="270"/>
      <c r="W1434" s="270"/>
      <c r="X1434" s="270"/>
      <c r="Y1434" s="270"/>
      <c r="Z1434" s="270"/>
      <c r="AA1434" s="270"/>
      <c r="AB1434" s="270"/>
      <c r="AC1434" s="270"/>
      <c r="AD1434" s="270"/>
      <c r="AE1434" s="271"/>
      <c r="AF1434" s="271"/>
      <c r="AG1434" s="271"/>
      <c r="AH1434" s="271"/>
      <c r="AI1434" s="271"/>
      <c r="AJ1434" s="271"/>
      <c r="AK1434" s="271"/>
      <c r="AL1434" s="271"/>
      <c r="AM1434" s="271"/>
      <c r="AN1434" s="271"/>
      <c r="AO1434" s="270"/>
      <c r="AP1434" s="270"/>
      <c r="AQ1434" s="270"/>
      <c r="AR1434" s="270"/>
      <c r="AS1434" s="270"/>
      <c r="AT1434" s="270"/>
      <c r="AU1434" s="270"/>
      <c r="AW1434" s="282" t="str">
        <f t="shared" si="166"/>
        <v/>
      </c>
      <c r="AX1434" s="282" t="str">
        <f t="shared" si="167"/>
        <v/>
      </c>
      <c r="AY1434" s="282" t="str">
        <f t="shared" si="168"/>
        <v/>
      </c>
      <c r="AZ1434" s="282" t="str">
        <f t="shared" si="169"/>
        <v/>
      </c>
      <c r="BA1434" s="282" t="str">
        <f t="shared" si="170"/>
        <v/>
      </c>
      <c r="BD1434" s="270" t="str">
        <f>IF(W1434="","",IF(F1434="休日",AW1434,IF(F1434="法休",AW1434,VLOOKUP(F1434,カレンダマスタ!$Q$56:$R$69,2,FALSE))))</f>
        <v/>
      </c>
      <c r="BG1434" s="270" t="str">
        <f t="shared" si="171"/>
        <v/>
      </c>
      <c r="BH1434" s="270" t="str">
        <f>IF(AX1434="","",IF(P1434&lt;&gt;"","",IF(BG1434="CS","OK",IF(VLOOKUP(E1434,カレンダマスタ!$A$5:$D$381,4,FALSE)&gt;0,"",IF(OR(AX1434*24&gt;10.84,AZ1434*24&lt;14.5)=TRUE,"×","OK")))))</f>
        <v/>
      </c>
    </row>
    <row r="1435" spans="2:60">
      <c r="B1435" s="210"/>
      <c r="C1435" s="385" t="str">
        <f>IF(STEP!C1435&lt;&gt;"",STEP!C1435,"")</f>
        <v/>
      </c>
      <c r="D1435" s="386" t="str">
        <f>IF(STEP!D1435&lt;&gt;"",STEP!D1435,"")</f>
        <v/>
      </c>
      <c r="E1435" s="387" t="str">
        <f>IF(STEP!E1435&lt;&gt;"",STEP!E1435,"")</f>
        <v/>
      </c>
      <c r="F1435" s="253"/>
      <c r="G1435" s="252"/>
      <c r="H1435" s="254"/>
      <c r="I1435" s="254"/>
      <c r="J1435" s="254"/>
      <c r="K1435" s="254"/>
      <c r="L1435" s="254"/>
      <c r="M1435" s="254"/>
      <c r="N1435" s="254"/>
      <c r="O1435" s="254"/>
      <c r="P1435" s="254"/>
      <c r="Q1435" s="254"/>
      <c r="R1435" s="254"/>
      <c r="S1435" s="254"/>
      <c r="T1435" s="254"/>
      <c r="U1435" s="254"/>
      <c r="V1435" s="254"/>
      <c r="W1435" s="254"/>
      <c r="X1435" s="254"/>
      <c r="Y1435" s="254"/>
      <c r="Z1435" s="254"/>
      <c r="AA1435" s="254"/>
      <c r="AB1435" s="254"/>
      <c r="AC1435" s="254"/>
      <c r="AD1435" s="254"/>
      <c r="AE1435" s="255"/>
      <c r="AF1435" s="255"/>
      <c r="AG1435" s="255"/>
      <c r="AH1435" s="255"/>
      <c r="AI1435" s="255"/>
      <c r="AJ1435" s="255"/>
      <c r="AK1435" s="255"/>
      <c r="AL1435" s="255"/>
      <c r="AM1435" s="255"/>
      <c r="AN1435" s="255"/>
      <c r="AO1435" s="254"/>
      <c r="AP1435" s="254"/>
      <c r="AQ1435" s="254"/>
      <c r="AR1435" s="254"/>
      <c r="AS1435" s="254"/>
      <c r="AT1435" s="254"/>
      <c r="AU1435" s="254"/>
      <c r="AW1435" s="283" t="str">
        <f t="shared" si="166"/>
        <v/>
      </c>
      <c r="AX1435" s="283" t="str">
        <f t="shared" si="167"/>
        <v/>
      </c>
      <c r="AY1435" s="283" t="str">
        <f t="shared" si="168"/>
        <v/>
      </c>
      <c r="AZ1435" s="283" t="str">
        <f t="shared" si="169"/>
        <v/>
      </c>
      <c r="BA1435" s="283" t="str">
        <f t="shared" si="170"/>
        <v/>
      </c>
      <c r="BD1435" s="254" t="str">
        <f>IF(W1435="","",IF(F1435="休日",AW1435,IF(F1435="法休",AW1435,VLOOKUP(F1435,カレンダマスタ!$Q$56:$R$69,2,FALSE))))</f>
        <v/>
      </c>
      <c r="BG1435" s="254" t="str">
        <f t="shared" si="171"/>
        <v/>
      </c>
      <c r="BH1435" s="254" t="str">
        <f>IF(AX1435="","",IF(P1435&lt;&gt;"","",IF(BG1435="CS","OK",IF(VLOOKUP(E1435,カレンダマスタ!$A$5:$D$381,4,FALSE)&gt;0,"",IF(OR(AX1435*24&gt;10.84,AZ1435*24&lt;14.5)=TRUE,"×","OK")))))</f>
        <v/>
      </c>
    </row>
    <row r="1436" spans="2:60">
      <c r="B1436" s="210"/>
      <c r="C1436" s="397" t="str">
        <f>IF(STEP!C1436&lt;&gt;"",STEP!C1436,"")</f>
        <v/>
      </c>
      <c r="D1436" s="398" t="str">
        <f>IF(STEP!D1436&lt;&gt;"",STEP!D1436,"")</f>
        <v/>
      </c>
      <c r="E1436" s="399" t="str">
        <f>IF(STEP!E1436&lt;&gt;"",STEP!E1436,"")</f>
        <v/>
      </c>
      <c r="F1436" s="273"/>
      <c r="G1436" s="272"/>
      <c r="H1436" s="274"/>
      <c r="I1436" s="274"/>
      <c r="J1436" s="274"/>
      <c r="K1436" s="274"/>
      <c r="L1436" s="274"/>
      <c r="M1436" s="274"/>
      <c r="N1436" s="274"/>
      <c r="O1436" s="274"/>
      <c r="P1436" s="274"/>
      <c r="Q1436" s="274"/>
      <c r="R1436" s="274"/>
      <c r="S1436" s="274"/>
      <c r="T1436" s="274"/>
      <c r="U1436" s="274"/>
      <c r="V1436" s="274"/>
      <c r="W1436" s="274"/>
      <c r="X1436" s="274"/>
      <c r="Y1436" s="274"/>
      <c r="Z1436" s="274"/>
      <c r="AA1436" s="274"/>
      <c r="AB1436" s="274"/>
      <c r="AC1436" s="274"/>
      <c r="AD1436" s="274"/>
      <c r="AE1436" s="275"/>
      <c r="AF1436" s="275"/>
      <c r="AG1436" s="275"/>
      <c r="AH1436" s="275"/>
      <c r="AI1436" s="275"/>
      <c r="AJ1436" s="275"/>
      <c r="AK1436" s="275"/>
      <c r="AL1436" s="275"/>
      <c r="AM1436" s="275"/>
      <c r="AN1436" s="275"/>
      <c r="AO1436" s="274"/>
      <c r="AP1436" s="274"/>
      <c r="AQ1436" s="274"/>
      <c r="AR1436" s="274"/>
      <c r="AS1436" s="274"/>
      <c r="AT1436" s="274"/>
      <c r="AU1436" s="274"/>
      <c r="AW1436" s="286" t="str">
        <f t="shared" si="166"/>
        <v/>
      </c>
      <c r="AX1436" s="286" t="str">
        <f t="shared" si="167"/>
        <v/>
      </c>
      <c r="AY1436" s="286" t="str">
        <f t="shared" si="168"/>
        <v/>
      </c>
      <c r="AZ1436" s="286" t="str">
        <f t="shared" si="169"/>
        <v/>
      </c>
      <c r="BA1436" s="286" t="str">
        <f t="shared" si="170"/>
        <v/>
      </c>
      <c r="BD1436" s="274" t="str">
        <f>IF(W1436="","",IF(F1436="休日",AW1436,IF(F1436="法休",AW1436,VLOOKUP(F1436,カレンダマスタ!$Q$56:$R$69,2,FALSE))))</f>
        <v/>
      </c>
      <c r="BG1436" s="274" t="str">
        <f t="shared" si="171"/>
        <v/>
      </c>
      <c r="BH1436" s="274" t="str">
        <f>IF(AX1436="","",IF(P1436&lt;&gt;"","",IF(BG1436="CS","OK",IF(VLOOKUP(E1436,カレンダマスタ!$A$5:$D$381,4,FALSE)&gt;0,"",IF(OR(AX1436*24&gt;10.84,AZ1436*24&lt;14.5)=TRUE,"×","OK")))))</f>
        <v/>
      </c>
    </row>
    <row r="1437" spans="2:60">
      <c r="B1437" s="210"/>
      <c r="C1437" s="397" t="str">
        <f>IF(STEP!C1437&lt;&gt;"",STEP!C1437,"")</f>
        <v/>
      </c>
      <c r="D1437" s="398" t="str">
        <f>IF(STEP!D1437&lt;&gt;"",STEP!D1437,"")</f>
        <v/>
      </c>
      <c r="E1437" s="399" t="str">
        <f>IF(STEP!E1437&lt;&gt;"",STEP!E1437,"")</f>
        <v/>
      </c>
      <c r="F1437" s="273"/>
      <c r="G1437" s="272"/>
      <c r="H1437" s="274"/>
      <c r="I1437" s="274"/>
      <c r="J1437" s="274"/>
      <c r="K1437" s="274"/>
      <c r="L1437" s="274"/>
      <c r="M1437" s="274"/>
      <c r="N1437" s="274"/>
      <c r="O1437" s="274"/>
      <c r="P1437" s="274"/>
      <c r="Q1437" s="274"/>
      <c r="R1437" s="274"/>
      <c r="S1437" s="274"/>
      <c r="T1437" s="274"/>
      <c r="U1437" s="274"/>
      <c r="V1437" s="274"/>
      <c r="W1437" s="274"/>
      <c r="X1437" s="274"/>
      <c r="Y1437" s="274"/>
      <c r="Z1437" s="274"/>
      <c r="AA1437" s="274"/>
      <c r="AB1437" s="274"/>
      <c r="AC1437" s="274"/>
      <c r="AD1437" s="274"/>
      <c r="AE1437" s="275"/>
      <c r="AF1437" s="275"/>
      <c r="AG1437" s="275"/>
      <c r="AH1437" s="275"/>
      <c r="AI1437" s="275"/>
      <c r="AJ1437" s="275"/>
      <c r="AK1437" s="275"/>
      <c r="AL1437" s="275"/>
      <c r="AM1437" s="275"/>
      <c r="AN1437" s="275"/>
      <c r="AO1437" s="274"/>
      <c r="AP1437" s="274"/>
      <c r="AQ1437" s="274"/>
      <c r="AR1437" s="274"/>
      <c r="AS1437" s="274"/>
      <c r="AT1437" s="274"/>
      <c r="AU1437" s="274"/>
      <c r="AW1437" s="286" t="str">
        <f t="shared" si="166"/>
        <v/>
      </c>
      <c r="AX1437" s="286" t="str">
        <f t="shared" si="167"/>
        <v/>
      </c>
      <c r="AY1437" s="286" t="str">
        <f t="shared" si="168"/>
        <v/>
      </c>
      <c r="AZ1437" s="286" t="str">
        <f t="shared" si="169"/>
        <v/>
      </c>
      <c r="BA1437" s="286" t="str">
        <f t="shared" si="170"/>
        <v/>
      </c>
      <c r="BD1437" s="274" t="str">
        <f>IF(W1437="","",IF(F1437="休日",AW1437,IF(F1437="法休",AW1437,VLOOKUP(F1437,カレンダマスタ!$Q$56:$R$69,2,FALSE))))</f>
        <v/>
      </c>
      <c r="BG1437" s="274" t="str">
        <f t="shared" si="171"/>
        <v/>
      </c>
      <c r="BH1437" s="274" t="str">
        <f>IF(AX1437="","",IF(P1437&lt;&gt;"","",IF(BG1437="CS","OK",IF(VLOOKUP(E1437,カレンダマスタ!$A$5:$D$381,4,FALSE)&gt;0,"",IF(OR(AX1437*24&gt;10.84,AZ1437*24&lt;14.5)=TRUE,"×","OK")))))</f>
        <v/>
      </c>
    </row>
    <row r="1438" spans="2:60">
      <c r="B1438" s="210"/>
      <c r="C1438" s="397" t="str">
        <f>IF(STEP!C1438&lt;&gt;"",STEP!C1438,"")</f>
        <v/>
      </c>
      <c r="D1438" s="398" t="str">
        <f>IF(STEP!D1438&lt;&gt;"",STEP!D1438,"")</f>
        <v/>
      </c>
      <c r="E1438" s="399" t="str">
        <f>IF(STEP!E1438&lt;&gt;"",STEP!E1438,"")</f>
        <v/>
      </c>
      <c r="F1438" s="273"/>
      <c r="G1438" s="272"/>
      <c r="H1438" s="274"/>
      <c r="I1438" s="274"/>
      <c r="J1438" s="274"/>
      <c r="K1438" s="274"/>
      <c r="L1438" s="274"/>
      <c r="M1438" s="274"/>
      <c r="N1438" s="274"/>
      <c r="O1438" s="274"/>
      <c r="P1438" s="274"/>
      <c r="Q1438" s="274"/>
      <c r="R1438" s="274"/>
      <c r="S1438" s="274"/>
      <c r="T1438" s="274"/>
      <c r="U1438" s="274"/>
      <c r="V1438" s="274"/>
      <c r="W1438" s="274"/>
      <c r="X1438" s="274"/>
      <c r="Y1438" s="274"/>
      <c r="Z1438" s="274"/>
      <c r="AA1438" s="274"/>
      <c r="AB1438" s="274"/>
      <c r="AC1438" s="274"/>
      <c r="AD1438" s="274"/>
      <c r="AE1438" s="275"/>
      <c r="AF1438" s="275"/>
      <c r="AG1438" s="275"/>
      <c r="AH1438" s="275"/>
      <c r="AI1438" s="275"/>
      <c r="AJ1438" s="275"/>
      <c r="AK1438" s="275"/>
      <c r="AL1438" s="275"/>
      <c r="AM1438" s="275"/>
      <c r="AN1438" s="275"/>
      <c r="AO1438" s="274"/>
      <c r="AP1438" s="274"/>
      <c r="AQ1438" s="274"/>
      <c r="AR1438" s="274"/>
      <c r="AS1438" s="274"/>
      <c r="AT1438" s="274"/>
      <c r="AU1438" s="274"/>
      <c r="AW1438" s="286" t="str">
        <f t="shared" si="166"/>
        <v/>
      </c>
      <c r="AX1438" s="286" t="str">
        <f t="shared" si="167"/>
        <v/>
      </c>
      <c r="AY1438" s="286" t="str">
        <f t="shared" si="168"/>
        <v/>
      </c>
      <c r="AZ1438" s="286" t="str">
        <f t="shared" si="169"/>
        <v/>
      </c>
      <c r="BA1438" s="286" t="str">
        <f t="shared" si="170"/>
        <v/>
      </c>
      <c r="BD1438" s="274" t="str">
        <f>IF(W1438="","",IF(F1438="休日",AW1438,IF(F1438="法休",AW1438,VLOOKUP(F1438,カレンダマスタ!$Q$56:$R$69,2,FALSE))))</f>
        <v/>
      </c>
      <c r="BG1438" s="274" t="str">
        <f t="shared" si="171"/>
        <v/>
      </c>
      <c r="BH1438" s="274" t="str">
        <f>IF(AX1438="","",IF(P1438&lt;&gt;"","",IF(BG1438="CS","OK",IF(VLOOKUP(E1438,カレンダマスタ!$A$5:$D$381,4,FALSE)&gt;0,"",IF(OR(AX1438*24&gt;10.84,AZ1438*24&lt;14.5)=TRUE,"×","OK")))))</f>
        <v/>
      </c>
    </row>
    <row r="1439" spans="2:60">
      <c r="B1439" s="210"/>
      <c r="C1439" s="397" t="str">
        <f>IF(STEP!C1439&lt;&gt;"",STEP!C1439,"")</f>
        <v/>
      </c>
      <c r="D1439" s="398" t="str">
        <f>IF(STEP!D1439&lt;&gt;"",STEP!D1439,"")</f>
        <v/>
      </c>
      <c r="E1439" s="399" t="str">
        <f>IF(STEP!E1439&lt;&gt;"",STEP!E1439,"")</f>
        <v/>
      </c>
      <c r="F1439" s="273"/>
      <c r="G1439" s="272"/>
      <c r="H1439" s="274"/>
      <c r="I1439" s="274"/>
      <c r="J1439" s="274"/>
      <c r="K1439" s="274"/>
      <c r="L1439" s="274"/>
      <c r="M1439" s="274"/>
      <c r="N1439" s="274"/>
      <c r="O1439" s="274"/>
      <c r="P1439" s="274"/>
      <c r="Q1439" s="274"/>
      <c r="R1439" s="274"/>
      <c r="S1439" s="274"/>
      <c r="T1439" s="274"/>
      <c r="U1439" s="274"/>
      <c r="V1439" s="274"/>
      <c r="W1439" s="274"/>
      <c r="X1439" s="274"/>
      <c r="Y1439" s="274"/>
      <c r="Z1439" s="274"/>
      <c r="AA1439" s="274"/>
      <c r="AB1439" s="274"/>
      <c r="AC1439" s="274"/>
      <c r="AD1439" s="274"/>
      <c r="AE1439" s="275"/>
      <c r="AF1439" s="275"/>
      <c r="AG1439" s="275"/>
      <c r="AH1439" s="275"/>
      <c r="AI1439" s="275"/>
      <c r="AJ1439" s="275"/>
      <c r="AK1439" s="275"/>
      <c r="AL1439" s="275"/>
      <c r="AM1439" s="275"/>
      <c r="AN1439" s="275"/>
      <c r="AO1439" s="274"/>
      <c r="AP1439" s="274"/>
      <c r="AQ1439" s="274"/>
      <c r="AR1439" s="274"/>
      <c r="AS1439" s="274"/>
      <c r="AT1439" s="274"/>
      <c r="AU1439" s="274"/>
      <c r="AW1439" s="286" t="str">
        <f t="shared" si="166"/>
        <v/>
      </c>
      <c r="AX1439" s="286" t="str">
        <f t="shared" si="167"/>
        <v/>
      </c>
      <c r="AY1439" s="286" t="str">
        <f t="shared" si="168"/>
        <v/>
      </c>
      <c r="AZ1439" s="286" t="str">
        <f t="shared" si="169"/>
        <v/>
      </c>
      <c r="BA1439" s="286" t="str">
        <f t="shared" si="170"/>
        <v/>
      </c>
      <c r="BD1439" s="274" t="str">
        <f>IF(W1439="","",IF(F1439="休日",AW1439,IF(F1439="法休",AW1439,VLOOKUP(F1439,カレンダマスタ!$Q$56:$R$69,2,FALSE))))</f>
        <v/>
      </c>
      <c r="BG1439" s="274" t="str">
        <f t="shared" si="171"/>
        <v/>
      </c>
      <c r="BH1439" s="274" t="str">
        <f>IF(AX1439="","",IF(P1439&lt;&gt;"","",IF(BG1439="CS","OK",IF(VLOOKUP(E1439,カレンダマスタ!$A$5:$D$381,4,FALSE)&gt;0,"",IF(OR(AX1439*24&gt;10.84,AZ1439*24&lt;14.5)=TRUE,"×","OK")))))</f>
        <v/>
      </c>
    </row>
    <row r="1440" spans="2:60" ht="13.8" thickBot="1">
      <c r="B1440" s="211"/>
      <c r="C1440" s="400" t="str">
        <f>IF(STEP!C1440&lt;&gt;"",STEP!C1440,"")</f>
        <v/>
      </c>
      <c r="D1440" s="401" t="str">
        <f>IF(STEP!D1440&lt;&gt;"",STEP!D1440,"")</f>
        <v/>
      </c>
      <c r="E1440" s="402" t="str">
        <f>IF(STEP!E1440&lt;&gt;"",STEP!E1440,"")</f>
        <v/>
      </c>
      <c r="F1440" s="277"/>
      <c r="G1440" s="276"/>
      <c r="H1440" s="278"/>
      <c r="I1440" s="278"/>
      <c r="J1440" s="278"/>
      <c r="K1440" s="278"/>
      <c r="L1440" s="278"/>
      <c r="M1440" s="278"/>
      <c r="N1440" s="278"/>
      <c r="O1440" s="278"/>
      <c r="P1440" s="278"/>
      <c r="Q1440" s="278"/>
      <c r="R1440" s="278"/>
      <c r="S1440" s="278"/>
      <c r="T1440" s="278"/>
      <c r="U1440" s="278"/>
      <c r="V1440" s="278"/>
      <c r="W1440" s="278"/>
      <c r="X1440" s="278"/>
      <c r="Y1440" s="278"/>
      <c r="Z1440" s="278"/>
      <c r="AA1440" s="278"/>
      <c r="AB1440" s="278"/>
      <c r="AC1440" s="278"/>
      <c r="AD1440" s="278"/>
      <c r="AE1440" s="279"/>
      <c r="AF1440" s="279"/>
      <c r="AG1440" s="279"/>
      <c r="AH1440" s="279"/>
      <c r="AI1440" s="279"/>
      <c r="AJ1440" s="279"/>
      <c r="AK1440" s="279"/>
      <c r="AL1440" s="279"/>
      <c r="AM1440" s="279"/>
      <c r="AN1440" s="279"/>
      <c r="AO1440" s="278"/>
      <c r="AP1440" s="278"/>
      <c r="AQ1440" s="278"/>
      <c r="AR1440" s="278"/>
      <c r="AS1440" s="278"/>
      <c r="AT1440" s="278"/>
      <c r="AU1440" s="278"/>
      <c r="AW1440" s="287" t="str">
        <f t="shared" si="166"/>
        <v/>
      </c>
      <c r="AX1440" s="287" t="str">
        <f t="shared" si="167"/>
        <v/>
      </c>
      <c r="AY1440" s="287" t="str">
        <f t="shared" si="168"/>
        <v/>
      </c>
      <c r="AZ1440" s="287" t="str">
        <f t="shared" si="169"/>
        <v/>
      </c>
      <c r="BA1440" s="287" t="str">
        <f t="shared" si="170"/>
        <v/>
      </c>
      <c r="BD1440" s="278" t="str">
        <f>IF(W1440="","",IF(F1440="休日",AW1440,IF(F1440="法休",AW1440,VLOOKUP(F1440,カレンダマスタ!$Q$56:$R$69,2,FALSE))))</f>
        <v/>
      </c>
      <c r="BG1440" s="278" t="str">
        <f t="shared" si="171"/>
        <v/>
      </c>
      <c r="BH1440" s="278" t="str">
        <f>IF(AX1440="","",IF(P1440&lt;&gt;"","",IF(BG1440="CS","OK",IF(VLOOKUP(E1440,カレンダマスタ!$A$5:$D$381,4,FALSE)&gt;0,"",IF(OR(AX1440*24&gt;10.84,AZ1440*24&lt;14.5)=TRUE,"×","OK")))))</f>
        <v/>
      </c>
    </row>
    <row r="1441" spans="2:60">
      <c r="B1441" s="323"/>
      <c r="C1441" s="366"/>
      <c r="D1441" s="367"/>
      <c r="E1441" s="368"/>
      <c r="F1441" s="367"/>
      <c r="G1441" s="366"/>
      <c r="H1441" s="369"/>
      <c r="I1441" s="369"/>
      <c r="J1441" s="369"/>
      <c r="K1441" s="369"/>
      <c r="L1441" s="369"/>
      <c r="M1441" s="369"/>
      <c r="N1441" s="369"/>
      <c r="O1441" s="369"/>
      <c r="P1441" s="369"/>
      <c r="Q1441" s="369"/>
      <c r="R1441" s="369"/>
      <c r="S1441" s="369"/>
      <c r="T1441" s="369"/>
      <c r="U1441" s="369"/>
      <c r="V1441" s="369"/>
      <c r="W1441" s="369"/>
      <c r="X1441" s="369"/>
      <c r="Y1441" s="369"/>
      <c r="Z1441" s="369"/>
      <c r="AA1441" s="369"/>
      <c r="AB1441" s="369"/>
      <c r="AC1441" s="369"/>
      <c r="AD1441" s="369"/>
      <c r="AE1441" s="370"/>
      <c r="AF1441" s="370"/>
      <c r="AG1441" s="370"/>
      <c r="AH1441" s="370"/>
      <c r="AI1441" s="370"/>
      <c r="AJ1441" s="370"/>
      <c r="AK1441" s="370"/>
      <c r="AL1441" s="370"/>
      <c r="AM1441" s="370"/>
      <c r="AN1441" s="370"/>
      <c r="AO1441" s="369"/>
      <c r="AP1441" s="369"/>
      <c r="AQ1441" s="369"/>
      <c r="AR1441" s="369"/>
      <c r="AS1441" s="369"/>
      <c r="AT1441" s="369"/>
      <c r="AU1441" s="369"/>
      <c r="AW1441" s="363"/>
      <c r="AX1441" s="363"/>
      <c r="AY1441" s="363"/>
      <c r="AZ1441" s="363"/>
      <c r="BA1441" s="363"/>
      <c r="BD1441" s="369" t="str">
        <f>IF(W1441="","",IF(F1441="休日",AW1441,IF(F1441="法休",AW1441,VLOOKUP(F1441,カレンダマスタ!$Q$56:$R$69,2,FALSE))))</f>
        <v/>
      </c>
      <c r="BG1441" s="369"/>
      <c r="BH1441" s="369"/>
    </row>
    <row r="1442" spans="2:60">
      <c r="B1442" s="323"/>
      <c r="C1442" s="371"/>
      <c r="D1442" s="372"/>
      <c r="E1442" s="373"/>
      <c r="F1442" s="372"/>
      <c r="G1442" s="371"/>
      <c r="H1442" s="374"/>
      <c r="I1442" s="374"/>
      <c r="J1442" s="374"/>
      <c r="K1442" s="374"/>
      <c r="L1442" s="374"/>
      <c r="M1442" s="374"/>
      <c r="N1442" s="374"/>
      <c r="O1442" s="374"/>
      <c r="P1442" s="374"/>
      <c r="Q1442" s="374"/>
      <c r="R1442" s="374"/>
      <c r="S1442" s="374"/>
      <c r="T1442" s="374"/>
      <c r="U1442" s="374"/>
      <c r="V1442" s="374"/>
      <c r="W1442" s="374"/>
      <c r="X1442" s="374"/>
      <c r="Y1442" s="374"/>
      <c r="Z1442" s="374"/>
      <c r="AA1442" s="374"/>
      <c r="AB1442" s="374"/>
      <c r="AC1442" s="374"/>
      <c r="AD1442" s="374"/>
      <c r="AE1442" s="375"/>
      <c r="AF1442" s="375"/>
      <c r="AG1442" s="375"/>
      <c r="AH1442" s="375"/>
      <c r="AI1442" s="375"/>
      <c r="AJ1442" s="375"/>
      <c r="AK1442" s="375"/>
      <c r="AL1442" s="375"/>
      <c r="AM1442" s="375"/>
      <c r="AN1442" s="375"/>
      <c r="AO1442" s="374"/>
      <c r="AP1442" s="374"/>
      <c r="AQ1442" s="374"/>
      <c r="AR1442" s="374"/>
      <c r="AS1442" s="374"/>
      <c r="AT1442" s="374"/>
      <c r="AU1442" s="374"/>
      <c r="AW1442" s="363"/>
      <c r="AX1442" s="363"/>
      <c r="AY1442" s="363"/>
      <c r="AZ1442" s="363"/>
      <c r="BA1442" s="363"/>
      <c r="BD1442" s="374" t="str">
        <f>IF(W1442="","",IF(F1442="休日",AW1442,IF(F1442="法休",AW1442,VLOOKUP(F1442,カレンダマスタ!$Q$56:$R$69,2,FALSE))))</f>
        <v/>
      </c>
      <c r="BG1442" s="374"/>
      <c r="BH1442" s="374"/>
    </row>
    <row r="1443" spans="2:60">
      <c r="B1443" s="323"/>
      <c r="C1443" s="371"/>
      <c r="D1443" s="372"/>
      <c r="E1443" s="373"/>
      <c r="F1443" s="372"/>
      <c r="G1443" s="371"/>
      <c r="H1443" s="374"/>
      <c r="I1443" s="374"/>
      <c r="J1443" s="374"/>
      <c r="K1443" s="374"/>
      <c r="L1443" s="374"/>
      <c r="M1443" s="374"/>
      <c r="N1443" s="374"/>
      <c r="O1443" s="374"/>
      <c r="P1443" s="374"/>
      <c r="Q1443" s="374"/>
      <c r="R1443" s="374"/>
      <c r="S1443" s="374"/>
      <c r="T1443" s="374"/>
      <c r="U1443" s="374"/>
      <c r="V1443" s="374"/>
      <c r="W1443" s="374"/>
      <c r="X1443" s="374"/>
      <c r="Y1443" s="374"/>
      <c r="Z1443" s="374"/>
      <c r="AA1443" s="374"/>
      <c r="AB1443" s="374"/>
      <c r="AC1443" s="374"/>
      <c r="AD1443" s="374"/>
      <c r="AE1443" s="375"/>
      <c r="AF1443" s="375"/>
      <c r="AG1443" s="375"/>
      <c r="AH1443" s="375"/>
      <c r="AI1443" s="375"/>
      <c r="AJ1443" s="375"/>
      <c r="AK1443" s="375"/>
      <c r="AL1443" s="375"/>
      <c r="AM1443" s="375"/>
      <c r="AN1443" s="375"/>
      <c r="AO1443" s="374"/>
      <c r="AP1443" s="374"/>
      <c r="AQ1443" s="374"/>
      <c r="AR1443" s="374"/>
      <c r="AS1443" s="374"/>
      <c r="AT1443" s="374"/>
      <c r="AU1443" s="374"/>
      <c r="AW1443" s="363"/>
      <c r="AX1443" s="363"/>
      <c r="AY1443" s="363"/>
      <c r="AZ1443" s="363"/>
      <c r="BA1443" s="363"/>
      <c r="BD1443" s="374" t="str">
        <f>IF(W1443="","",IF(F1443="休日",AW1443,IF(F1443="法休",AW1443,VLOOKUP(F1443,カレンダマスタ!$Q$56:$R$69,2,FALSE))))</f>
        <v/>
      </c>
      <c r="BG1443" s="374"/>
      <c r="BH1443" s="374"/>
    </row>
    <row r="1444" spans="2:60">
      <c r="B1444" s="323"/>
      <c r="C1444" s="371"/>
      <c r="D1444" s="372"/>
      <c r="E1444" s="373"/>
      <c r="F1444" s="372"/>
      <c r="G1444" s="371"/>
      <c r="H1444" s="374"/>
      <c r="I1444" s="374"/>
      <c r="J1444" s="374"/>
      <c r="K1444" s="374"/>
      <c r="L1444" s="374"/>
      <c r="M1444" s="374"/>
      <c r="N1444" s="374"/>
      <c r="O1444" s="374"/>
      <c r="P1444" s="374"/>
      <c r="Q1444" s="374"/>
      <c r="R1444" s="374"/>
      <c r="S1444" s="374"/>
      <c r="T1444" s="374"/>
      <c r="U1444" s="374"/>
      <c r="V1444" s="374"/>
      <c r="W1444" s="374"/>
      <c r="X1444" s="374"/>
      <c r="Y1444" s="374"/>
      <c r="Z1444" s="374"/>
      <c r="AA1444" s="374"/>
      <c r="AB1444" s="374"/>
      <c r="AC1444" s="374"/>
      <c r="AD1444" s="374"/>
      <c r="AE1444" s="375"/>
      <c r="AF1444" s="375"/>
      <c r="AG1444" s="375"/>
      <c r="AH1444" s="375"/>
      <c r="AI1444" s="375"/>
      <c r="AJ1444" s="375"/>
      <c r="AK1444" s="375"/>
      <c r="AL1444" s="375"/>
      <c r="AM1444" s="375"/>
      <c r="AN1444" s="375"/>
      <c r="AO1444" s="374"/>
      <c r="AP1444" s="374"/>
      <c r="AQ1444" s="374"/>
      <c r="AR1444" s="374"/>
      <c r="AS1444" s="374"/>
      <c r="AT1444" s="374"/>
      <c r="AU1444" s="374"/>
      <c r="AW1444" s="363"/>
      <c r="AX1444" s="363"/>
      <c r="AY1444" s="363"/>
      <c r="AZ1444" s="363"/>
      <c r="BA1444" s="363"/>
      <c r="BD1444" s="374" t="str">
        <f>IF(W1444="","",IF(F1444="休日",AW1444,IF(F1444="法休",AW1444,VLOOKUP(F1444,カレンダマスタ!$Q$56:$R$69,2,FALSE))))</f>
        <v/>
      </c>
      <c r="BG1444" s="374"/>
      <c r="BH1444" s="374"/>
    </row>
    <row r="1445" spans="2:60">
      <c r="B1445" s="323"/>
      <c r="C1445" s="371"/>
      <c r="D1445" s="372"/>
      <c r="E1445" s="373"/>
      <c r="F1445" s="372"/>
      <c r="G1445" s="371"/>
      <c r="H1445" s="374"/>
      <c r="I1445" s="374"/>
      <c r="J1445" s="374"/>
      <c r="K1445" s="374"/>
      <c r="L1445" s="374"/>
      <c r="M1445" s="374"/>
      <c r="N1445" s="374"/>
      <c r="O1445" s="374"/>
      <c r="P1445" s="374"/>
      <c r="Q1445" s="374"/>
      <c r="R1445" s="374"/>
      <c r="S1445" s="374"/>
      <c r="T1445" s="374"/>
      <c r="U1445" s="374"/>
      <c r="V1445" s="374"/>
      <c r="W1445" s="374"/>
      <c r="X1445" s="374"/>
      <c r="Y1445" s="374"/>
      <c r="Z1445" s="374"/>
      <c r="AA1445" s="374"/>
      <c r="AB1445" s="374"/>
      <c r="AC1445" s="374"/>
      <c r="AD1445" s="374"/>
      <c r="AE1445" s="375"/>
      <c r="AF1445" s="375"/>
      <c r="AG1445" s="375"/>
      <c r="AH1445" s="375"/>
      <c r="AI1445" s="375"/>
      <c r="AJ1445" s="375"/>
      <c r="AK1445" s="375"/>
      <c r="AL1445" s="375"/>
      <c r="AM1445" s="375"/>
      <c r="AN1445" s="375"/>
      <c r="AO1445" s="374"/>
      <c r="AP1445" s="374"/>
      <c r="AQ1445" s="374"/>
      <c r="AR1445" s="374"/>
      <c r="AS1445" s="374"/>
      <c r="AT1445" s="374"/>
      <c r="AU1445" s="374"/>
      <c r="AW1445" s="363"/>
      <c r="AX1445" s="363"/>
      <c r="AY1445" s="363"/>
      <c r="AZ1445" s="363"/>
      <c r="BA1445" s="363"/>
      <c r="BD1445" s="374" t="str">
        <f>IF(W1445="","",IF(F1445="休日",AW1445,IF(F1445="法休",AW1445,VLOOKUP(F1445,カレンダマスタ!$Q$56:$R$69,2,FALSE))))</f>
        <v/>
      </c>
      <c r="BG1445" s="374"/>
      <c r="BH1445" s="374"/>
    </row>
    <row r="1446" spans="2:60">
      <c r="B1446" s="323"/>
      <c r="C1446" s="371"/>
      <c r="D1446" s="372"/>
      <c r="E1446" s="373"/>
      <c r="F1446" s="372"/>
      <c r="G1446" s="371"/>
      <c r="H1446" s="374"/>
      <c r="I1446" s="374"/>
      <c r="J1446" s="374"/>
      <c r="K1446" s="374"/>
      <c r="L1446" s="374"/>
      <c r="M1446" s="374"/>
      <c r="N1446" s="374"/>
      <c r="O1446" s="374"/>
      <c r="P1446" s="374"/>
      <c r="Q1446" s="374"/>
      <c r="R1446" s="374"/>
      <c r="S1446" s="374"/>
      <c r="T1446" s="374"/>
      <c r="U1446" s="374"/>
      <c r="V1446" s="374"/>
      <c r="W1446" s="374"/>
      <c r="X1446" s="374"/>
      <c r="Y1446" s="374"/>
      <c r="Z1446" s="374"/>
      <c r="AA1446" s="374"/>
      <c r="AB1446" s="374"/>
      <c r="AC1446" s="374"/>
      <c r="AD1446" s="374"/>
      <c r="AE1446" s="375"/>
      <c r="AF1446" s="375"/>
      <c r="AG1446" s="375"/>
      <c r="AH1446" s="375"/>
      <c r="AI1446" s="375"/>
      <c r="AJ1446" s="375"/>
      <c r="AK1446" s="375"/>
      <c r="AL1446" s="375"/>
      <c r="AM1446" s="375"/>
      <c r="AN1446" s="375"/>
      <c r="AO1446" s="374"/>
      <c r="AP1446" s="374"/>
      <c r="AQ1446" s="374"/>
      <c r="AR1446" s="374"/>
      <c r="AS1446" s="374"/>
      <c r="AT1446" s="374"/>
      <c r="AU1446" s="374"/>
      <c r="AW1446" s="363"/>
      <c r="AX1446" s="363"/>
      <c r="AY1446" s="363"/>
      <c r="AZ1446" s="363"/>
      <c r="BA1446" s="363"/>
      <c r="BD1446" s="374" t="str">
        <f>IF(W1446="","",IF(F1446="休日",AW1446,IF(F1446="法休",AW1446,VLOOKUP(F1446,カレンダマスタ!$Q$56:$R$69,2,FALSE))))</f>
        <v/>
      </c>
      <c r="BG1446" s="374"/>
      <c r="BH1446" s="374"/>
    </row>
    <row r="1447" spans="2:60">
      <c r="B1447" s="323"/>
      <c r="C1447" s="371"/>
      <c r="D1447" s="372"/>
      <c r="E1447" s="373"/>
      <c r="F1447" s="372"/>
      <c r="G1447" s="371"/>
      <c r="H1447" s="374"/>
      <c r="I1447" s="374"/>
      <c r="J1447" s="374"/>
      <c r="K1447" s="374"/>
      <c r="L1447" s="374"/>
      <c r="M1447" s="374"/>
      <c r="N1447" s="374"/>
      <c r="O1447" s="374"/>
      <c r="P1447" s="374"/>
      <c r="Q1447" s="374"/>
      <c r="R1447" s="374"/>
      <c r="S1447" s="374"/>
      <c r="T1447" s="374"/>
      <c r="U1447" s="374"/>
      <c r="V1447" s="374"/>
      <c r="W1447" s="374"/>
      <c r="X1447" s="374"/>
      <c r="Y1447" s="374"/>
      <c r="Z1447" s="374"/>
      <c r="AA1447" s="374"/>
      <c r="AB1447" s="374"/>
      <c r="AC1447" s="374"/>
      <c r="AD1447" s="374"/>
      <c r="AE1447" s="375"/>
      <c r="AF1447" s="375"/>
      <c r="AG1447" s="375"/>
      <c r="AH1447" s="375"/>
      <c r="AI1447" s="375"/>
      <c r="AJ1447" s="375"/>
      <c r="AK1447" s="375"/>
      <c r="AL1447" s="375"/>
      <c r="AM1447" s="375"/>
      <c r="AN1447" s="375"/>
      <c r="AO1447" s="374"/>
      <c r="AP1447" s="374"/>
      <c r="AQ1447" s="374"/>
      <c r="AR1447" s="374"/>
      <c r="AS1447" s="374"/>
      <c r="AT1447" s="374"/>
      <c r="AU1447" s="374"/>
      <c r="AW1447" s="363"/>
      <c r="AX1447" s="363"/>
      <c r="AY1447" s="363"/>
      <c r="AZ1447" s="363"/>
      <c r="BA1447" s="363"/>
      <c r="BD1447" s="374" t="str">
        <f>IF(W1447="","",IF(F1447="休日",AW1447,IF(F1447="法休",AW1447,VLOOKUP(F1447,カレンダマスタ!$Q$56:$R$69,2,FALSE))))</f>
        <v/>
      </c>
      <c r="BG1447" s="374"/>
      <c r="BH1447" s="374"/>
    </row>
    <row r="1448" spans="2:60">
      <c r="B1448" s="323"/>
      <c r="C1448" s="371"/>
      <c r="D1448" s="372"/>
      <c r="E1448" s="373"/>
      <c r="F1448" s="372"/>
      <c r="G1448" s="371"/>
      <c r="H1448" s="374"/>
      <c r="I1448" s="374"/>
      <c r="J1448" s="374"/>
      <c r="K1448" s="374"/>
      <c r="L1448" s="374"/>
      <c r="M1448" s="374"/>
      <c r="N1448" s="374"/>
      <c r="O1448" s="374"/>
      <c r="P1448" s="374"/>
      <c r="Q1448" s="374"/>
      <c r="R1448" s="374"/>
      <c r="S1448" s="374"/>
      <c r="T1448" s="374"/>
      <c r="U1448" s="374"/>
      <c r="V1448" s="374"/>
      <c r="W1448" s="374"/>
      <c r="X1448" s="374"/>
      <c r="Y1448" s="374"/>
      <c r="Z1448" s="374"/>
      <c r="AA1448" s="374"/>
      <c r="AB1448" s="374"/>
      <c r="AC1448" s="374"/>
      <c r="AD1448" s="374"/>
      <c r="AE1448" s="375"/>
      <c r="AF1448" s="375"/>
      <c r="AG1448" s="375"/>
      <c r="AH1448" s="375"/>
      <c r="AI1448" s="375"/>
      <c r="AJ1448" s="375"/>
      <c r="AK1448" s="375"/>
      <c r="AL1448" s="375"/>
      <c r="AM1448" s="375"/>
      <c r="AN1448" s="375"/>
      <c r="AO1448" s="374"/>
      <c r="AP1448" s="374"/>
      <c r="AQ1448" s="374"/>
      <c r="AR1448" s="374"/>
      <c r="AS1448" s="374"/>
      <c r="AT1448" s="374"/>
      <c r="AU1448" s="374"/>
      <c r="AW1448" s="363"/>
      <c r="AX1448" s="363"/>
      <c r="AY1448" s="363"/>
      <c r="AZ1448" s="363"/>
      <c r="BA1448" s="363"/>
      <c r="BD1448" s="374" t="str">
        <f>IF(W1448="","",IF(F1448="休日",AW1448,IF(F1448="法休",AW1448,VLOOKUP(F1448,カレンダマスタ!$Q$56:$R$69,2,FALSE))))</f>
        <v/>
      </c>
      <c r="BG1448" s="374"/>
      <c r="BH1448" s="374"/>
    </row>
    <row r="1449" spans="2:60">
      <c r="B1449" s="323"/>
      <c r="C1449" s="371"/>
      <c r="D1449" s="372"/>
      <c r="E1449" s="373"/>
      <c r="F1449" s="372"/>
      <c r="G1449" s="371"/>
      <c r="H1449" s="374"/>
      <c r="I1449" s="374"/>
      <c r="J1449" s="374"/>
      <c r="K1449" s="374"/>
      <c r="L1449" s="374"/>
      <c r="M1449" s="374"/>
      <c r="N1449" s="374"/>
      <c r="O1449" s="374"/>
      <c r="P1449" s="374"/>
      <c r="Q1449" s="374"/>
      <c r="R1449" s="374"/>
      <c r="S1449" s="374"/>
      <c r="T1449" s="374"/>
      <c r="U1449" s="374"/>
      <c r="V1449" s="374"/>
      <c r="W1449" s="374"/>
      <c r="X1449" s="374"/>
      <c r="Y1449" s="374"/>
      <c r="Z1449" s="374"/>
      <c r="AA1449" s="374"/>
      <c r="AB1449" s="374"/>
      <c r="AC1449" s="374"/>
      <c r="AD1449" s="374"/>
      <c r="AE1449" s="375"/>
      <c r="AF1449" s="375"/>
      <c r="AG1449" s="375"/>
      <c r="AH1449" s="375"/>
      <c r="AI1449" s="375"/>
      <c r="AJ1449" s="375"/>
      <c r="AK1449" s="375"/>
      <c r="AL1449" s="375"/>
      <c r="AM1449" s="375"/>
      <c r="AN1449" s="375"/>
      <c r="AO1449" s="374"/>
      <c r="AP1449" s="374"/>
      <c r="AQ1449" s="374"/>
      <c r="AR1449" s="374"/>
      <c r="AS1449" s="374"/>
      <c r="AT1449" s="374"/>
      <c r="AU1449" s="374"/>
      <c r="AW1449" s="363"/>
      <c r="AX1449" s="363"/>
      <c r="AY1449" s="363"/>
      <c r="AZ1449" s="363"/>
      <c r="BA1449" s="363"/>
      <c r="BD1449" s="374" t="str">
        <f>IF(W1449="","",IF(F1449="休日",AW1449,IF(F1449="法休",AW1449,VLOOKUP(F1449,カレンダマスタ!$Q$56:$R$69,2,FALSE))))</f>
        <v/>
      </c>
      <c r="BG1449" s="374"/>
      <c r="BH1449" s="374"/>
    </row>
    <row r="1450" spans="2:60" ht="13.8" thickBot="1">
      <c r="B1450" s="329"/>
      <c r="C1450" s="377"/>
      <c r="D1450" s="378"/>
      <c r="E1450" s="379"/>
      <c r="F1450" s="378"/>
      <c r="G1450" s="377"/>
      <c r="H1450" s="380"/>
      <c r="I1450" s="380"/>
      <c r="J1450" s="380"/>
      <c r="K1450" s="380"/>
      <c r="L1450" s="380"/>
      <c r="M1450" s="380"/>
      <c r="N1450" s="380"/>
      <c r="O1450" s="380"/>
      <c r="P1450" s="380"/>
      <c r="Q1450" s="380"/>
      <c r="R1450" s="380"/>
      <c r="S1450" s="380"/>
      <c r="T1450" s="380"/>
      <c r="U1450" s="380"/>
      <c r="V1450" s="380"/>
      <c r="W1450" s="380"/>
      <c r="X1450" s="380"/>
      <c r="Y1450" s="380"/>
      <c r="Z1450" s="380"/>
      <c r="AA1450" s="380"/>
      <c r="AB1450" s="380"/>
      <c r="AC1450" s="380"/>
      <c r="AD1450" s="380"/>
      <c r="AE1450" s="381"/>
      <c r="AF1450" s="381"/>
      <c r="AG1450" s="381"/>
      <c r="AH1450" s="381"/>
      <c r="AI1450" s="381"/>
      <c r="AJ1450" s="381"/>
      <c r="AK1450" s="381"/>
      <c r="AL1450" s="381"/>
      <c r="AM1450" s="381"/>
      <c r="AN1450" s="381"/>
      <c r="AO1450" s="380"/>
      <c r="AP1450" s="380"/>
      <c r="AQ1450" s="380"/>
      <c r="AR1450" s="380"/>
      <c r="AS1450" s="380"/>
      <c r="AT1450" s="380"/>
      <c r="AU1450" s="380"/>
      <c r="AW1450" s="364"/>
      <c r="AX1450" s="364"/>
      <c r="AY1450" s="364"/>
      <c r="AZ1450" s="364"/>
      <c r="BA1450" s="364"/>
      <c r="BD1450" s="380" t="str">
        <f>IF(W1450="","",IF(F1450="休日",AW1450,IF(F1450="法休",AW1450,VLOOKUP(F1450,カレンダマスタ!$Q$56:$R$69,2,FALSE))))</f>
        <v/>
      </c>
      <c r="BG1450" s="380"/>
      <c r="BH1450" s="380"/>
    </row>
    <row r="1451" spans="2:60">
      <c r="B1451" s="176">
        <f>B1406+1</f>
        <v>33</v>
      </c>
      <c r="C1451" s="403" t="str">
        <f>IF(STEP!C1451&lt;&gt;"",STEP!C1451,"")</f>
        <v/>
      </c>
      <c r="D1451" s="383" t="str">
        <f>IF(STEP!D1451&lt;&gt;"",STEP!D1451,"")</f>
        <v/>
      </c>
      <c r="E1451" s="384" t="str">
        <f>IF(STEP!E1451&lt;&gt;"",STEP!E1451,"")</f>
        <v/>
      </c>
      <c r="F1451" s="248"/>
      <c r="G1451" s="249"/>
      <c r="H1451" s="250"/>
      <c r="I1451" s="250"/>
      <c r="J1451" s="250"/>
      <c r="K1451" s="250"/>
      <c r="L1451" s="250"/>
      <c r="M1451" s="250"/>
      <c r="N1451" s="250"/>
      <c r="O1451" s="250"/>
      <c r="P1451" s="250"/>
      <c r="Q1451" s="250"/>
      <c r="R1451" s="250"/>
      <c r="S1451" s="250"/>
      <c r="T1451" s="250"/>
      <c r="U1451" s="250"/>
      <c r="V1451" s="250"/>
      <c r="W1451" s="250"/>
      <c r="X1451" s="250"/>
      <c r="Y1451" s="250"/>
      <c r="Z1451" s="250"/>
      <c r="AA1451" s="250"/>
      <c r="AB1451" s="250"/>
      <c r="AC1451" s="250"/>
      <c r="AD1451" s="250"/>
      <c r="AE1451" s="251"/>
      <c r="AF1451" s="251"/>
      <c r="AG1451" s="251"/>
      <c r="AH1451" s="251"/>
      <c r="AI1451" s="251"/>
      <c r="AJ1451" s="251"/>
      <c r="AK1451" s="251"/>
      <c r="AL1451" s="251"/>
      <c r="AM1451" s="251"/>
      <c r="AN1451" s="251"/>
      <c r="AO1451" s="250"/>
      <c r="AP1451" s="250"/>
      <c r="AQ1451" s="250"/>
      <c r="AR1451" s="250"/>
      <c r="AS1451" s="250"/>
      <c r="AT1451" s="250"/>
      <c r="AU1451" s="250"/>
      <c r="AW1451" s="282" t="str">
        <f t="shared" ref="AW1451:AW1485" si="172">IF(W1451&lt;&gt;"",IF(W1451&lt;&gt;"",CEILING(IF(J1451&lt;&gt;"",J1451,I1451),$AY$8),""),"")</f>
        <v/>
      </c>
      <c r="AX1451" s="282" t="str">
        <f>IF(W1451&lt;&gt;"",IF(W1451&lt;&gt;"",IF(OR(K1451="早出",AND(BD1451&lt;AW1451,K1451&lt;&gt;"有償遅刻")),AW1451,BD1451),""),"")</f>
        <v/>
      </c>
      <c r="AY1451" s="282" t="str">
        <f t="shared" ref="AY1451:AY1485" si="173">IF(W1451&lt;&gt;"",FLOOR(IF(N1451&lt;&gt;"",N1451,M1451),$AY$8),"")</f>
        <v/>
      </c>
      <c r="AZ1451" s="282" t="str">
        <f t="shared" ref="AZ1451:AZ1485" si="174">IF(W1451&lt;&gt;"",IF(AY1451&lt;&gt;0,AY1451-AR1451,L1451-AR1451),"")</f>
        <v/>
      </c>
      <c r="BA1451" s="282" t="str">
        <f t="shared" ref="BA1451:BA1485" si="175">IF(W1451&lt;&gt;"",W1451,"")</f>
        <v/>
      </c>
      <c r="BD1451" s="250" t="str">
        <f>IF(W1451="","",IF(F1451="休日",AW1451,IF(F1451="法休",AW1451,VLOOKUP(F1451,カレンダマスタ!$Q$56:$R$69,2,FALSE))))</f>
        <v/>
      </c>
      <c r="BG1451" s="250" t="str">
        <f>STEP!AF1451</f>
        <v/>
      </c>
      <c r="BH1451" s="250" t="str">
        <f>IF(AX1451="","",IF(P1451&lt;&gt;"","",IF(BG1451="CS","OK",IF(VLOOKUP(E1451,カレンダマスタ!$A$5:$D$381,4,FALSE)&gt;0,"",IF(OR(AX1451*24&gt;10.84,AZ1451*24&lt;14.5)=TRUE,"×","OK")))))</f>
        <v/>
      </c>
    </row>
    <row r="1452" spans="2:60">
      <c r="B1452" s="210"/>
      <c r="C1452" s="385" t="str">
        <f>IF(STEP!C1452&lt;&gt;"",STEP!C1452,"")</f>
        <v/>
      </c>
      <c r="D1452" s="386" t="str">
        <f>IF(STEP!D1452&lt;&gt;"",STEP!D1452,"")</f>
        <v/>
      </c>
      <c r="E1452" s="387" t="str">
        <f>IF(STEP!E1452&lt;&gt;"",STEP!E1452,"")</f>
        <v/>
      </c>
      <c r="F1452" s="253"/>
      <c r="G1452" s="252"/>
      <c r="H1452" s="254"/>
      <c r="I1452" s="254"/>
      <c r="J1452" s="254"/>
      <c r="K1452" s="254"/>
      <c r="L1452" s="254"/>
      <c r="M1452" s="254"/>
      <c r="N1452" s="254"/>
      <c r="O1452" s="254"/>
      <c r="P1452" s="254"/>
      <c r="Q1452" s="254"/>
      <c r="R1452" s="254"/>
      <c r="S1452" s="254"/>
      <c r="T1452" s="254"/>
      <c r="U1452" s="254"/>
      <c r="V1452" s="254"/>
      <c r="W1452" s="254"/>
      <c r="X1452" s="254"/>
      <c r="Y1452" s="254"/>
      <c r="Z1452" s="254"/>
      <c r="AA1452" s="254"/>
      <c r="AB1452" s="254"/>
      <c r="AC1452" s="254"/>
      <c r="AD1452" s="254"/>
      <c r="AE1452" s="255"/>
      <c r="AF1452" s="255"/>
      <c r="AG1452" s="255"/>
      <c r="AH1452" s="255"/>
      <c r="AI1452" s="255"/>
      <c r="AJ1452" s="255"/>
      <c r="AK1452" s="255"/>
      <c r="AL1452" s="255"/>
      <c r="AM1452" s="255"/>
      <c r="AN1452" s="255"/>
      <c r="AO1452" s="254"/>
      <c r="AP1452" s="254"/>
      <c r="AQ1452" s="254"/>
      <c r="AR1452" s="254"/>
      <c r="AS1452" s="254"/>
      <c r="AT1452" s="254"/>
      <c r="AU1452" s="254"/>
      <c r="AW1452" s="283" t="str">
        <f t="shared" si="172"/>
        <v/>
      </c>
      <c r="AX1452" s="283" t="str">
        <f t="shared" si="167"/>
        <v/>
      </c>
      <c r="AY1452" s="283" t="str">
        <f t="shared" si="173"/>
        <v/>
      </c>
      <c r="AZ1452" s="283" t="str">
        <f t="shared" si="174"/>
        <v/>
      </c>
      <c r="BA1452" s="283" t="str">
        <f t="shared" si="175"/>
        <v/>
      </c>
      <c r="BD1452" s="254" t="str">
        <f>IF(W1452="","",IF(F1452="休日",AW1452,IF(F1452="法休",AW1452,VLOOKUP(F1452,カレンダマスタ!$Q$56:$R$69,2,FALSE))))</f>
        <v/>
      </c>
      <c r="BG1452" s="254" t="str">
        <f>BG1451</f>
        <v/>
      </c>
      <c r="BH1452" s="254" t="str">
        <f>IF(AX1452="","",IF(P1452&lt;&gt;"","",IF(BG1452="CS","OK",IF(VLOOKUP(E1452,カレンダマスタ!$A$5:$D$381,4,FALSE)&gt;0,"",IF(OR(AX1452*24&gt;10.84,AZ1452*24&lt;14.5)=TRUE,"×","OK")))))</f>
        <v/>
      </c>
    </row>
    <row r="1453" spans="2:60">
      <c r="B1453" s="210"/>
      <c r="C1453" s="385" t="str">
        <f>IF(STEP!C1453&lt;&gt;"",STEP!C1453,"")</f>
        <v/>
      </c>
      <c r="D1453" s="386" t="str">
        <f>IF(STEP!D1453&lt;&gt;"",STEP!D1453,"")</f>
        <v/>
      </c>
      <c r="E1453" s="387" t="str">
        <f>IF(STEP!E1453&lt;&gt;"",STEP!E1453,"")</f>
        <v/>
      </c>
      <c r="F1453" s="253"/>
      <c r="G1453" s="252"/>
      <c r="H1453" s="254"/>
      <c r="I1453" s="254"/>
      <c r="J1453" s="254"/>
      <c r="K1453" s="254"/>
      <c r="L1453" s="254"/>
      <c r="M1453" s="254"/>
      <c r="N1453" s="254"/>
      <c r="O1453" s="254"/>
      <c r="P1453" s="254"/>
      <c r="Q1453" s="254"/>
      <c r="R1453" s="254"/>
      <c r="S1453" s="254"/>
      <c r="T1453" s="254"/>
      <c r="U1453" s="254"/>
      <c r="V1453" s="254"/>
      <c r="W1453" s="254"/>
      <c r="X1453" s="254"/>
      <c r="Y1453" s="254"/>
      <c r="Z1453" s="254"/>
      <c r="AA1453" s="254"/>
      <c r="AB1453" s="254"/>
      <c r="AC1453" s="254"/>
      <c r="AD1453" s="254"/>
      <c r="AE1453" s="255"/>
      <c r="AF1453" s="255"/>
      <c r="AG1453" s="255"/>
      <c r="AH1453" s="255"/>
      <c r="AI1453" s="255"/>
      <c r="AJ1453" s="255"/>
      <c r="AK1453" s="255"/>
      <c r="AL1453" s="255"/>
      <c r="AM1453" s="255"/>
      <c r="AN1453" s="255"/>
      <c r="AO1453" s="254"/>
      <c r="AP1453" s="254"/>
      <c r="AQ1453" s="254"/>
      <c r="AR1453" s="254"/>
      <c r="AS1453" s="254"/>
      <c r="AT1453" s="254"/>
      <c r="AU1453" s="254"/>
      <c r="AW1453" s="283" t="str">
        <f t="shared" si="172"/>
        <v/>
      </c>
      <c r="AX1453" s="283" t="str">
        <f t="shared" si="167"/>
        <v/>
      </c>
      <c r="AY1453" s="283" t="str">
        <f t="shared" si="173"/>
        <v/>
      </c>
      <c r="AZ1453" s="283" t="str">
        <f t="shared" si="174"/>
        <v/>
      </c>
      <c r="BA1453" s="283" t="str">
        <f t="shared" si="175"/>
        <v/>
      </c>
      <c r="BD1453" s="254" t="str">
        <f>IF(W1453="","",IF(F1453="休日",AW1453,IF(F1453="法休",AW1453,VLOOKUP(F1453,カレンダマスタ!$Q$56:$R$69,2,FALSE))))</f>
        <v/>
      </c>
      <c r="BG1453" s="254" t="str">
        <f t="shared" si="171"/>
        <v/>
      </c>
      <c r="BH1453" s="254" t="str">
        <f>IF(AX1453="","",IF(P1453&lt;&gt;"","",IF(BG1453="CS","OK",IF(VLOOKUP(E1453,カレンダマスタ!$A$5:$D$381,4,FALSE)&gt;0,"",IF(OR(AX1453*24&gt;10.84,AZ1453*24&lt;14.5)=TRUE,"×","OK")))))</f>
        <v/>
      </c>
    </row>
    <row r="1454" spans="2:60">
      <c r="B1454" s="210"/>
      <c r="C1454" s="385" t="str">
        <f>IF(STEP!C1454&lt;&gt;"",STEP!C1454,"")</f>
        <v/>
      </c>
      <c r="D1454" s="386" t="str">
        <f>IF(STEP!D1454&lt;&gt;"",STEP!D1454,"")</f>
        <v/>
      </c>
      <c r="E1454" s="387" t="str">
        <f>IF(STEP!E1454&lt;&gt;"",STEP!E1454,"")</f>
        <v/>
      </c>
      <c r="F1454" s="256"/>
      <c r="G1454" s="257"/>
      <c r="H1454" s="254"/>
      <c r="I1454" s="254"/>
      <c r="J1454" s="254"/>
      <c r="K1454" s="254"/>
      <c r="L1454" s="254"/>
      <c r="M1454" s="254"/>
      <c r="N1454" s="254"/>
      <c r="O1454" s="254"/>
      <c r="P1454" s="254"/>
      <c r="Q1454" s="254"/>
      <c r="R1454" s="254"/>
      <c r="S1454" s="254"/>
      <c r="T1454" s="254"/>
      <c r="U1454" s="254"/>
      <c r="V1454" s="254"/>
      <c r="W1454" s="254"/>
      <c r="X1454" s="254"/>
      <c r="Y1454" s="254"/>
      <c r="Z1454" s="254"/>
      <c r="AA1454" s="254"/>
      <c r="AB1454" s="254"/>
      <c r="AC1454" s="254"/>
      <c r="AD1454" s="254"/>
      <c r="AE1454" s="255"/>
      <c r="AF1454" s="255"/>
      <c r="AG1454" s="255"/>
      <c r="AH1454" s="255"/>
      <c r="AI1454" s="255"/>
      <c r="AJ1454" s="255"/>
      <c r="AK1454" s="255"/>
      <c r="AL1454" s="255"/>
      <c r="AM1454" s="255"/>
      <c r="AN1454" s="255"/>
      <c r="AO1454" s="254"/>
      <c r="AP1454" s="254"/>
      <c r="AQ1454" s="254"/>
      <c r="AR1454" s="254"/>
      <c r="AS1454" s="254"/>
      <c r="AT1454" s="254"/>
      <c r="AU1454" s="254"/>
      <c r="AW1454" s="283" t="str">
        <f t="shared" si="172"/>
        <v/>
      </c>
      <c r="AX1454" s="283" t="str">
        <f t="shared" si="167"/>
        <v/>
      </c>
      <c r="AY1454" s="283" t="str">
        <f t="shared" si="173"/>
        <v/>
      </c>
      <c r="AZ1454" s="283" t="str">
        <f t="shared" si="174"/>
        <v/>
      </c>
      <c r="BA1454" s="283" t="str">
        <f t="shared" si="175"/>
        <v/>
      </c>
      <c r="BD1454" s="254" t="str">
        <f>IF(W1454="","",IF(F1454="休日",AW1454,IF(F1454="法休",AW1454,VLOOKUP(F1454,カレンダマスタ!$Q$56:$R$69,2,FALSE))))</f>
        <v/>
      </c>
      <c r="BG1454" s="254" t="str">
        <f t="shared" si="171"/>
        <v/>
      </c>
      <c r="BH1454" s="254" t="str">
        <f>IF(AX1454="","",IF(P1454&lt;&gt;"","",IF(BG1454="CS","OK",IF(VLOOKUP(E1454,カレンダマスタ!$A$5:$D$381,4,FALSE)&gt;0,"",IF(OR(AX1454*24&gt;10.84,AZ1454*24&lt;14.5)=TRUE,"×","OK")))))</f>
        <v/>
      </c>
    </row>
    <row r="1455" spans="2:60">
      <c r="B1455" s="210"/>
      <c r="C1455" s="385" t="str">
        <f>IF(STEP!C1455&lt;&gt;"",STEP!C1455,"")</f>
        <v/>
      </c>
      <c r="D1455" s="386" t="str">
        <f>IF(STEP!D1455&lt;&gt;"",STEP!D1455,"")</f>
        <v/>
      </c>
      <c r="E1455" s="387" t="str">
        <f>IF(STEP!E1455&lt;&gt;"",STEP!E1455,"")</f>
        <v/>
      </c>
      <c r="F1455" s="256"/>
      <c r="G1455" s="257"/>
      <c r="H1455" s="254"/>
      <c r="I1455" s="254"/>
      <c r="J1455" s="254"/>
      <c r="K1455" s="254"/>
      <c r="L1455" s="254"/>
      <c r="M1455" s="254"/>
      <c r="N1455" s="254"/>
      <c r="O1455" s="254"/>
      <c r="P1455" s="254"/>
      <c r="Q1455" s="254"/>
      <c r="R1455" s="254"/>
      <c r="S1455" s="254"/>
      <c r="T1455" s="254"/>
      <c r="U1455" s="254"/>
      <c r="V1455" s="254"/>
      <c r="W1455" s="254"/>
      <c r="X1455" s="254"/>
      <c r="Y1455" s="254"/>
      <c r="Z1455" s="254"/>
      <c r="AA1455" s="254"/>
      <c r="AB1455" s="254"/>
      <c r="AC1455" s="254"/>
      <c r="AD1455" s="254"/>
      <c r="AE1455" s="255"/>
      <c r="AF1455" s="255"/>
      <c r="AG1455" s="255"/>
      <c r="AH1455" s="255"/>
      <c r="AI1455" s="255"/>
      <c r="AJ1455" s="255"/>
      <c r="AK1455" s="255"/>
      <c r="AL1455" s="255"/>
      <c r="AM1455" s="255"/>
      <c r="AN1455" s="255"/>
      <c r="AO1455" s="254"/>
      <c r="AP1455" s="254"/>
      <c r="AQ1455" s="254"/>
      <c r="AR1455" s="254"/>
      <c r="AS1455" s="254"/>
      <c r="AT1455" s="254"/>
      <c r="AU1455" s="254"/>
      <c r="AW1455" s="283" t="str">
        <f t="shared" si="172"/>
        <v/>
      </c>
      <c r="AX1455" s="283" t="str">
        <f t="shared" si="167"/>
        <v/>
      </c>
      <c r="AY1455" s="283" t="str">
        <f t="shared" si="173"/>
        <v/>
      </c>
      <c r="AZ1455" s="283" t="str">
        <f t="shared" si="174"/>
        <v/>
      </c>
      <c r="BA1455" s="283" t="str">
        <f t="shared" si="175"/>
        <v/>
      </c>
      <c r="BD1455" s="254" t="str">
        <f>IF(W1455="","",IF(F1455="休日",AW1455,IF(F1455="法休",AW1455,VLOOKUP(F1455,カレンダマスタ!$Q$56:$R$69,2,FALSE))))</f>
        <v/>
      </c>
      <c r="BG1455" s="254" t="str">
        <f t="shared" si="171"/>
        <v/>
      </c>
      <c r="BH1455" s="254" t="str">
        <f>IF(AX1455="","",IF(P1455&lt;&gt;"","",IF(BG1455="CS","OK",IF(VLOOKUP(E1455,カレンダマスタ!$A$5:$D$381,4,FALSE)&gt;0,"",IF(OR(AX1455*24&gt;10.84,AZ1455*24&lt;14.5)=TRUE,"×","OK")))))</f>
        <v/>
      </c>
    </row>
    <row r="1456" spans="2:60">
      <c r="B1456" s="210"/>
      <c r="C1456" s="385" t="str">
        <f>IF(STEP!C1456&lt;&gt;"",STEP!C1456,"")</f>
        <v/>
      </c>
      <c r="D1456" s="386" t="str">
        <f>IF(STEP!D1456&lt;&gt;"",STEP!D1456,"")</f>
        <v/>
      </c>
      <c r="E1456" s="387" t="str">
        <f>IF(STEP!E1456&lt;&gt;"",STEP!E1456,"")</f>
        <v/>
      </c>
      <c r="F1456" s="256"/>
      <c r="G1456" s="252"/>
      <c r="H1456" s="254"/>
      <c r="I1456" s="254"/>
      <c r="J1456" s="254"/>
      <c r="K1456" s="254"/>
      <c r="L1456" s="254"/>
      <c r="M1456" s="254"/>
      <c r="N1456" s="254"/>
      <c r="O1456" s="254"/>
      <c r="P1456" s="254"/>
      <c r="Q1456" s="254"/>
      <c r="R1456" s="254"/>
      <c r="S1456" s="254"/>
      <c r="T1456" s="254"/>
      <c r="U1456" s="254"/>
      <c r="V1456" s="254"/>
      <c r="W1456" s="254"/>
      <c r="X1456" s="254"/>
      <c r="Y1456" s="254"/>
      <c r="Z1456" s="254"/>
      <c r="AA1456" s="254"/>
      <c r="AB1456" s="254"/>
      <c r="AC1456" s="254"/>
      <c r="AD1456" s="254"/>
      <c r="AE1456" s="255"/>
      <c r="AF1456" s="255"/>
      <c r="AG1456" s="255"/>
      <c r="AH1456" s="255"/>
      <c r="AI1456" s="255"/>
      <c r="AJ1456" s="255"/>
      <c r="AK1456" s="255"/>
      <c r="AL1456" s="255"/>
      <c r="AM1456" s="255"/>
      <c r="AN1456" s="255"/>
      <c r="AO1456" s="254"/>
      <c r="AP1456" s="254"/>
      <c r="AQ1456" s="254"/>
      <c r="AR1456" s="254"/>
      <c r="AS1456" s="254"/>
      <c r="AT1456" s="254"/>
      <c r="AU1456" s="254"/>
      <c r="AW1456" s="283" t="str">
        <f t="shared" si="172"/>
        <v/>
      </c>
      <c r="AX1456" s="283" t="str">
        <f t="shared" si="167"/>
        <v/>
      </c>
      <c r="AY1456" s="283" t="str">
        <f t="shared" si="173"/>
        <v/>
      </c>
      <c r="AZ1456" s="283" t="str">
        <f t="shared" si="174"/>
        <v/>
      </c>
      <c r="BA1456" s="283" t="str">
        <f t="shared" si="175"/>
        <v/>
      </c>
      <c r="BD1456" s="254" t="str">
        <f>IF(W1456="","",IF(F1456="休日",AW1456,IF(F1456="法休",AW1456,VLOOKUP(F1456,カレンダマスタ!$Q$56:$R$69,2,FALSE))))</f>
        <v/>
      </c>
      <c r="BG1456" s="254" t="str">
        <f t="shared" si="171"/>
        <v/>
      </c>
      <c r="BH1456" s="254" t="str">
        <f>IF(AX1456="","",IF(P1456&lt;&gt;"","",IF(BG1456="CS","OK",IF(VLOOKUP(E1456,カレンダマスタ!$A$5:$D$381,4,FALSE)&gt;0,"",IF(OR(AX1456*24&gt;10.84,AZ1456*24&lt;14.5)=TRUE,"×","OK")))))</f>
        <v/>
      </c>
    </row>
    <row r="1457" spans="2:60">
      <c r="B1457" s="210"/>
      <c r="C1457" s="388" t="str">
        <f>IF(STEP!C1457&lt;&gt;"",STEP!C1457,"")</f>
        <v/>
      </c>
      <c r="D1457" s="389" t="str">
        <f>IF(STEP!D1457&lt;&gt;"",STEP!D1457,"")</f>
        <v/>
      </c>
      <c r="E1457" s="390" t="str">
        <f>IF(STEP!E1457&lt;&gt;"",STEP!E1457,"")</f>
        <v/>
      </c>
      <c r="F1457" s="259"/>
      <c r="G1457" s="258"/>
      <c r="H1457" s="260"/>
      <c r="I1457" s="260"/>
      <c r="J1457" s="260"/>
      <c r="K1457" s="260"/>
      <c r="L1457" s="260"/>
      <c r="M1457" s="260"/>
      <c r="N1457" s="260"/>
      <c r="O1457" s="260"/>
      <c r="P1457" s="260"/>
      <c r="Q1457" s="260"/>
      <c r="R1457" s="260"/>
      <c r="S1457" s="260"/>
      <c r="T1457" s="260"/>
      <c r="U1457" s="260"/>
      <c r="V1457" s="260"/>
      <c r="W1457" s="260"/>
      <c r="X1457" s="260"/>
      <c r="Y1457" s="260"/>
      <c r="Z1457" s="260"/>
      <c r="AA1457" s="260"/>
      <c r="AB1457" s="260"/>
      <c r="AC1457" s="260"/>
      <c r="AD1457" s="260"/>
      <c r="AE1457" s="261"/>
      <c r="AF1457" s="261"/>
      <c r="AG1457" s="261"/>
      <c r="AH1457" s="261"/>
      <c r="AI1457" s="261"/>
      <c r="AJ1457" s="261"/>
      <c r="AK1457" s="261"/>
      <c r="AL1457" s="261"/>
      <c r="AM1457" s="261"/>
      <c r="AN1457" s="261"/>
      <c r="AO1457" s="260"/>
      <c r="AP1457" s="260"/>
      <c r="AQ1457" s="260"/>
      <c r="AR1457" s="260"/>
      <c r="AS1457" s="260"/>
      <c r="AT1457" s="260"/>
      <c r="AU1457" s="260"/>
      <c r="AW1457" s="284" t="str">
        <f t="shared" si="172"/>
        <v/>
      </c>
      <c r="AX1457" s="284" t="str">
        <f t="shared" si="167"/>
        <v/>
      </c>
      <c r="AY1457" s="284" t="str">
        <f t="shared" si="173"/>
        <v/>
      </c>
      <c r="AZ1457" s="284" t="str">
        <f t="shared" si="174"/>
        <v/>
      </c>
      <c r="BA1457" s="284" t="str">
        <f t="shared" si="175"/>
        <v/>
      </c>
      <c r="BD1457" s="260" t="str">
        <f>IF(W1457="","",IF(F1457="休日",AW1457,IF(F1457="法休",AW1457,VLOOKUP(F1457,カレンダマスタ!$Q$56:$R$69,2,FALSE))))</f>
        <v/>
      </c>
      <c r="BG1457" s="260" t="str">
        <f t="shared" si="171"/>
        <v/>
      </c>
      <c r="BH1457" s="260" t="str">
        <f>IF(AX1457="","",IF(P1457&lt;&gt;"","",IF(BG1457="CS","OK",IF(VLOOKUP(E1457,カレンダマスタ!$A$5:$D$381,4,FALSE)&gt;0,"",IF(OR(AX1457*24&gt;10.84,AZ1457*24&lt;14.5)=TRUE,"×","OK")))))</f>
        <v/>
      </c>
    </row>
    <row r="1458" spans="2:60">
      <c r="B1458" s="210"/>
      <c r="C1458" s="391" t="str">
        <f>IF(STEP!C1458&lt;&gt;"",STEP!C1458,"")</f>
        <v/>
      </c>
      <c r="D1458" s="392" t="str">
        <f>IF(STEP!D1458&lt;&gt;"",STEP!D1458,"")</f>
        <v/>
      </c>
      <c r="E1458" s="393" t="str">
        <f>IF(STEP!E1458&lt;&gt;"",STEP!E1458,"")</f>
        <v/>
      </c>
      <c r="F1458" s="263"/>
      <c r="G1458" s="262"/>
      <c r="H1458" s="264"/>
      <c r="I1458" s="264"/>
      <c r="J1458" s="264"/>
      <c r="K1458" s="264"/>
      <c r="L1458" s="264"/>
      <c r="M1458" s="264"/>
      <c r="N1458" s="264"/>
      <c r="O1458" s="264"/>
      <c r="P1458" s="264"/>
      <c r="Q1458" s="264"/>
      <c r="R1458" s="264"/>
      <c r="S1458" s="264"/>
      <c r="T1458" s="264"/>
      <c r="U1458" s="264"/>
      <c r="V1458" s="264"/>
      <c r="W1458" s="264"/>
      <c r="X1458" s="264"/>
      <c r="Y1458" s="264"/>
      <c r="Z1458" s="264"/>
      <c r="AA1458" s="264"/>
      <c r="AB1458" s="264"/>
      <c r="AC1458" s="264"/>
      <c r="AD1458" s="264"/>
      <c r="AE1458" s="265"/>
      <c r="AF1458" s="265"/>
      <c r="AG1458" s="265"/>
      <c r="AH1458" s="265"/>
      <c r="AI1458" s="265"/>
      <c r="AJ1458" s="265"/>
      <c r="AK1458" s="265"/>
      <c r="AL1458" s="265"/>
      <c r="AM1458" s="265"/>
      <c r="AN1458" s="265"/>
      <c r="AO1458" s="264"/>
      <c r="AP1458" s="264"/>
      <c r="AQ1458" s="264"/>
      <c r="AR1458" s="264"/>
      <c r="AS1458" s="264"/>
      <c r="AT1458" s="264"/>
      <c r="AU1458" s="264"/>
      <c r="AW1458" s="285" t="str">
        <f t="shared" si="172"/>
        <v/>
      </c>
      <c r="AX1458" s="285" t="str">
        <f t="shared" si="167"/>
        <v/>
      </c>
      <c r="AY1458" s="285" t="str">
        <f t="shared" si="173"/>
        <v/>
      </c>
      <c r="AZ1458" s="285" t="str">
        <f t="shared" si="174"/>
        <v/>
      </c>
      <c r="BA1458" s="285" t="str">
        <f t="shared" si="175"/>
        <v/>
      </c>
      <c r="BD1458" s="264" t="str">
        <f>IF(W1458="","",IF(F1458="休日",AW1458,IF(F1458="法休",AW1458,VLOOKUP(F1458,カレンダマスタ!$Q$56:$R$69,2,FALSE))))</f>
        <v/>
      </c>
      <c r="BG1458" s="264" t="str">
        <f t="shared" si="171"/>
        <v/>
      </c>
      <c r="BH1458" s="264" t="str">
        <f>IF(AX1458="","",IF(P1458&lt;&gt;"","",IF(BG1458="CS","OK",IF(VLOOKUP(E1458,カレンダマスタ!$A$5:$D$381,4,FALSE)&gt;0,"",IF(OR(AX1458*24&gt;10.84,AZ1458*24&lt;14.5)=TRUE,"×","OK")))))</f>
        <v/>
      </c>
    </row>
    <row r="1459" spans="2:60">
      <c r="B1459" s="210"/>
      <c r="C1459" s="385" t="str">
        <f>IF(STEP!C1459&lt;&gt;"",STEP!C1459,"")</f>
        <v/>
      </c>
      <c r="D1459" s="386" t="str">
        <f>IF(STEP!D1459&lt;&gt;"",STEP!D1459,"")</f>
        <v/>
      </c>
      <c r="E1459" s="387" t="str">
        <f>IF(STEP!E1459&lt;&gt;"",STEP!E1459,"")</f>
        <v/>
      </c>
      <c r="F1459" s="253"/>
      <c r="G1459" s="252"/>
      <c r="H1459" s="254"/>
      <c r="I1459" s="254"/>
      <c r="J1459" s="254"/>
      <c r="K1459" s="254"/>
      <c r="L1459" s="254"/>
      <c r="M1459" s="254"/>
      <c r="N1459" s="254"/>
      <c r="O1459" s="254"/>
      <c r="P1459" s="254"/>
      <c r="Q1459" s="254"/>
      <c r="R1459" s="254"/>
      <c r="S1459" s="254"/>
      <c r="T1459" s="254"/>
      <c r="U1459" s="254"/>
      <c r="V1459" s="254"/>
      <c r="W1459" s="254"/>
      <c r="X1459" s="254"/>
      <c r="Y1459" s="254"/>
      <c r="Z1459" s="254"/>
      <c r="AA1459" s="254"/>
      <c r="AB1459" s="254"/>
      <c r="AC1459" s="254"/>
      <c r="AD1459" s="254"/>
      <c r="AE1459" s="255"/>
      <c r="AF1459" s="255"/>
      <c r="AG1459" s="255"/>
      <c r="AH1459" s="255"/>
      <c r="AI1459" s="255"/>
      <c r="AJ1459" s="255"/>
      <c r="AK1459" s="255"/>
      <c r="AL1459" s="255"/>
      <c r="AM1459" s="255"/>
      <c r="AN1459" s="255"/>
      <c r="AO1459" s="254"/>
      <c r="AP1459" s="254"/>
      <c r="AQ1459" s="254"/>
      <c r="AR1459" s="254"/>
      <c r="AS1459" s="254"/>
      <c r="AT1459" s="254"/>
      <c r="AU1459" s="254"/>
      <c r="AW1459" s="283" t="str">
        <f t="shared" si="172"/>
        <v/>
      </c>
      <c r="AX1459" s="283" t="str">
        <f t="shared" si="167"/>
        <v/>
      </c>
      <c r="AY1459" s="283" t="str">
        <f t="shared" si="173"/>
        <v/>
      </c>
      <c r="AZ1459" s="283" t="str">
        <f t="shared" si="174"/>
        <v/>
      </c>
      <c r="BA1459" s="283" t="str">
        <f t="shared" si="175"/>
        <v/>
      </c>
      <c r="BD1459" s="254" t="str">
        <f>IF(W1459="","",IF(F1459="休日",AW1459,IF(F1459="法休",AW1459,VLOOKUP(F1459,カレンダマスタ!$Q$56:$R$69,2,FALSE))))</f>
        <v/>
      </c>
      <c r="BG1459" s="254" t="str">
        <f t="shared" si="171"/>
        <v/>
      </c>
      <c r="BH1459" s="254" t="str">
        <f>IF(AX1459="","",IF(P1459&lt;&gt;"","",IF(BG1459="CS","OK",IF(VLOOKUP(E1459,カレンダマスタ!$A$5:$D$381,4,FALSE)&gt;0,"",IF(OR(AX1459*24&gt;10.84,AZ1459*24&lt;14.5)=TRUE,"×","OK")))))</f>
        <v/>
      </c>
    </row>
    <row r="1460" spans="2:60">
      <c r="B1460" s="210"/>
      <c r="C1460" s="385" t="str">
        <f>IF(STEP!C1460&lt;&gt;"",STEP!C1460,"")</f>
        <v/>
      </c>
      <c r="D1460" s="386" t="str">
        <f>IF(STEP!D1460&lt;&gt;"",STEP!D1460,"")</f>
        <v/>
      </c>
      <c r="E1460" s="387" t="str">
        <f>IF(STEP!E1460&lt;&gt;"",STEP!E1460,"")</f>
        <v/>
      </c>
      <c r="F1460" s="253"/>
      <c r="G1460" s="252"/>
      <c r="H1460" s="254"/>
      <c r="I1460" s="254"/>
      <c r="J1460" s="254"/>
      <c r="K1460" s="254"/>
      <c r="L1460" s="254"/>
      <c r="M1460" s="254"/>
      <c r="N1460" s="254"/>
      <c r="O1460" s="254"/>
      <c r="P1460" s="254"/>
      <c r="Q1460" s="254"/>
      <c r="R1460" s="254"/>
      <c r="S1460" s="254"/>
      <c r="T1460" s="254"/>
      <c r="U1460" s="254"/>
      <c r="V1460" s="254"/>
      <c r="W1460" s="254"/>
      <c r="X1460" s="254"/>
      <c r="Y1460" s="254"/>
      <c r="Z1460" s="254"/>
      <c r="AA1460" s="254"/>
      <c r="AB1460" s="254"/>
      <c r="AC1460" s="254"/>
      <c r="AD1460" s="254"/>
      <c r="AE1460" s="255"/>
      <c r="AF1460" s="255"/>
      <c r="AG1460" s="255"/>
      <c r="AH1460" s="255"/>
      <c r="AI1460" s="255"/>
      <c r="AJ1460" s="255"/>
      <c r="AK1460" s="255"/>
      <c r="AL1460" s="255"/>
      <c r="AM1460" s="255"/>
      <c r="AN1460" s="255"/>
      <c r="AO1460" s="254"/>
      <c r="AP1460" s="254"/>
      <c r="AQ1460" s="254"/>
      <c r="AR1460" s="254"/>
      <c r="AS1460" s="254"/>
      <c r="AT1460" s="254"/>
      <c r="AU1460" s="254"/>
      <c r="AW1460" s="283" t="str">
        <f t="shared" si="172"/>
        <v/>
      </c>
      <c r="AX1460" s="283" t="str">
        <f t="shared" si="167"/>
        <v/>
      </c>
      <c r="AY1460" s="283" t="str">
        <f t="shared" si="173"/>
        <v/>
      </c>
      <c r="AZ1460" s="283" t="str">
        <f t="shared" si="174"/>
        <v/>
      </c>
      <c r="BA1460" s="283" t="str">
        <f t="shared" si="175"/>
        <v/>
      </c>
      <c r="BD1460" s="254" t="str">
        <f>IF(W1460="","",IF(F1460="休日",AW1460,IF(F1460="法休",AW1460,VLOOKUP(F1460,カレンダマスタ!$Q$56:$R$69,2,FALSE))))</f>
        <v/>
      </c>
      <c r="BG1460" s="254" t="str">
        <f t="shared" si="171"/>
        <v/>
      </c>
      <c r="BH1460" s="254" t="str">
        <f>IF(AX1460="","",IF(P1460&lt;&gt;"","",IF(BG1460="CS","OK",IF(VLOOKUP(E1460,カレンダマスタ!$A$5:$D$381,4,FALSE)&gt;0,"",IF(OR(AX1460*24&gt;10.84,AZ1460*24&lt;14.5)=TRUE,"×","OK")))))</f>
        <v/>
      </c>
    </row>
    <row r="1461" spans="2:60">
      <c r="B1461" s="210"/>
      <c r="C1461" s="385" t="str">
        <f>IF(STEP!C1461&lt;&gt;"",STEP!C1461,"")</f>
        <v/>
      </c>
      <c r="D1461" s="386" t="str">
        <f>IF(STEP!D1461&lt;&gt;"",STEP!D1461,"")</f>
        <v/>
      </c>
      <c r="E1461" s="387" t="str">
        <f>IF(STEP!E1461&lt;&gt;"",STEP!E1461,"")</f>
        <v/>
      </c>
      <c r="F1461" s="256"/>
      <c r="G1461" s="257"/>
      <c r="H1461" s="254"/>
      <c r="I1461" s="254"/>
      <c r="J1461" s="254"/>
      <c r="K1461" s="254"/>
      <c r="L1461" s="254"/>
      <c r="M1461" s="254"/>
      <c r="N1461" s="254"/>
      <c r="O1461" s="254"/>
      <c r="P1461" s="254"/>
      <c r="Q1461" s="254"/>
      <c r="R1461" s="254"/>
      <c r="S1461" s="254"/>
      <c r="T1461" s="254"/>
      <c r="U1461" s="254"/>
      <c r="V1461" s="254"/>
      <c r="W1461" s="254"/>
      <c r="X1461" s="254"/>
      <c r="Y1461" s="254"/>
      <c r="Z1461" s="254"/>
      <c r="AA1461" s="254"/>
      <c r="AB1461" s="254"/>
      <c r="AC1461" s="254"/>
      <c r="AD1461" s="254"/>
      <c r="AE1461" s="255"/>
      <c r="AF1461" s="255"/>
      <c r="AG1461" s="255"/>
      <c r="AH1461" s="255"/>
      <c r="AI1461" s="255"/>
      <c r="AJ1461" s="255"/>
      <c r="AK1461" s="255"/>
      <c r="AL1461" s="255"/>
      <c r="AM1461" s="255"/>
      <c r="AN1461" s="255"/>
      <c r="AO1461" s="254"/>
      <c r="AP1461" s="254"/>
      <c r="AQ1461" s="254"/>
      <c r="AR1461" s="254"/>
      <c r="AS1461" s="254"/>
      <c r="AT1461" s="254"/>
      <c r="AU1461" s="254"/>
      <c r="AW1461" s="283" t="str">
        <f t="shared" si="172"/>
        <v/>
      </c>
      <c r="AX1461" s="283" t="str">
        <f t="shared" si="167"/>
        <v/>
      </c>
      <c r="AY1461" s="283" t="str">
        <f t="shared" si="173"/>
        <v/>
      </c>
      <c r="AZ1461" s="283" t="str">
        <f t="shared" si="174"/>
        <v/>
      </c>
      <c r="BA1461" s="283" t="str">
        <f t="shared" si="175"/>
        <v/>
      </c>
      <c r="BD1461" s="254" t="str">
        <f>IF(W1461="","",IF(F1461="休日",AW1461,IF(F1461="法休",AW1461,VLOOKUP(F1461,カレンダマスタ!$Q$56:$R$69,2,FALSE))))</f>
        <v/>
      </c>
      <c r="BG1461" s="254" t="str">
        <f t="shared" si="171"/>
        <v/>
      </c>
      <c r="BH1461" s="254" t="str">
        <f>IF(AX1461="","",IF(P1461&lt;&gt;"","",IF(BG1461="CS","OK",IF(VLOOKUP(E1461,カレンダマスタ!$A$5:$D$381,4,FALSE)&gt;0,"",IF(OR(AX1461*24&gt;10.84,AZ1461*24&lt;14.5)=TRUE,"×","OK")))))</f>
        <v/>
      </c>
    </row>
    <row r="1462" spans="2:60">
      <c r="B1462" s="111"/>
      <c r="C1462" s="385" t="str">
        <f>IF(STEP!C1462&lt;&gt;"",STEP!C1462,"")</f>
        <v/>
      </c>
      <c r="D1462" s="386" t="str">
        <f>IF(STEP!D1462&lt;&gt;"",STEP!D1462,"")</f>
        <v/>
      </c>
      <c r="E1462" s="387" t="str">
        <f>IF(STEP!E1462&lt;&gt;"",STEP!E1462,"")</f>
        <v/>
      </c>
      <c r="F1462" s="256"/>
      <c r="G1462" s="257"/>
      <c r="H1462" s="254"/>
      <c r="I1462" s="254"/>
      <c r="J1462" s="254"/>
      <c r="K1462" s="254"/>
      <c r="L1462" s="254"/>
      <c r="M1462" s="254"/>
      <c r="N1462" s="254"/>
      <c r="O1462" s="254"/>
      <c r="P1462" s="254"/>
      <c r="Q1462" s="254"/>
      <c r="R1462" s="254"/>
      <c r="S1462" s="254"/>
      <c r="T1462" s="254"/>
      <c r="U1462" s="254"/>
      <c r="V1462" s="254"/>
      <c r="W1462" s="254"/>
      <c r="X1462" s="254"/>
      <c r="Y1462" s="254"/>
      <c r="Z1462" s="254"/>
      <c r="AA1462" s="254"/>
      <c r="AB1462" s="254"/>
      <c r="AC1462" s="254"/>
      <c r="AD1462" s="254"/>
      <c r="AE1462" s="255"/>
      <c r="AF1462" s="255"/>
      <c r="AG1462" s="255"/>
      <c r="AH1462" s="255"/>
      <c r="AI1462" s="255"/>
      <c r="AJ1462" s="255"/>
      <c r="AK1462" s="255"/>
      <c r="AL1462" s="255"/>
      <c r="AM1462" s="255"/>
      <c r="AN1462" s="255"/>
      <c r="AO1462" s="254"/>
      <c r="AP1462" s="254"/>
      <c r="AQ1462" s="254"/>
      <c r="AR1462" s="254"/>
      <c r="AS1462" s="254"/>
      <c r="AT1462" s="254"/>
      <c r="AU1462" s="254"/>
      <c r="AW1462" s="283" t="str">
        <f t="shared" si="172"/>
        <v/>
      </c>
      <c r="AX1462" s="283" t="str">
        <f t="shared" si="167"/>
        <v/>
      </c>
      <c r="AY1462" s="283" t="str">
        <f t="shared" si="173"/>
        <v/>
      </c>
      <c r="AZ1462" s="283" t="str">
        <f t="shared" si="174"/>
        <v/>
      </c>
      <c r="BA1462" s="283" t="str">
        <f t="shared" si="175"/>
        <v/>
      </c>
      <c r="BD1462" s="254" t="str">
        <f>IF(W1462="","",IF(F1462="休日",AW1462,IF(F1462="法休",AW1462,VLOOKUP(F1462,カレンダマスタ!$Q$56:$R$69,2,FALSE))))</f>
        <v/>
      </c>
      <c r="BG1462" s="254" t="str">
        <f t="shared" si="171"/>
        <v/>
      </c>
      <c r="BH1462" s="254" t="str">
        <f>IF(AX1462="","",IF(P1462&lt;&gt;"","",IF(BG1462="CS","OK",IF(VLOOKUP(E1462,カレンダマスタ!$A$5:$D$381,4,FALSE)&gt;0,"",IF(OR(AX1462*24&gt;10.84,AZ1462*24&lt;14.5)=TRUE,"×","OK")))))</f>
        <v/>
      </c>
    </row>
    <row r="1463" spans="2:60">
      <c r="B1463" s="111"/>
      <c r="C1463" s="385" t="str">
        <f>IF(STEP!C1463&lt;&gt;"",STEP!C1463,"")</f>
        <v/>
      </c>
      <c r="D1463" s="386" t="str">
        <f>IF(STEP!D1463&lt;&gt;"",STEP!D1463,"")</f>
        <v/>
      </c>
      <c r="E1463" s="387" t="str">
        <f>IF(STEP!E1463&lt;&gt;"",STEP!E1463,"")</f>
        <v/>
      </c>
      <c r="F1463" s="256"/>
      <c r="G1463" s="257"/>
      <c r="H1463" s="254"/>
      <c r="I1463" s="254"/>
      <c r="J1463" s="254"/>
      <c r="K1463" s="254"/>
      <c r="L1463" s="254"/>
      <c r="M1463" s="254"/>
      <c r="N1463" s="254"/>
      <c r="O1463" s="254"/>
      <c r="P1463" s="254"/>
      <c r="Q1463" s="254"/>
      <c r="R1463" s="254"/>
      <c r="S1463" s="254"/>
      <c r="T1463" s="254"/>
      <c r="U1463" s="254"/>
      <c r="V1463" s="254"/>
      <c r="W1463" s="254"/>
      <c r="X1463" s="254"/>
      <c r="Y1463" s="254"/>
      <c r="Z1463" s="254"/>
      <c r="AA1463" s="254"/>
      <c r="AB1463" s="254"/>
      <c r="AC1463" s="254"/>
      <c r="AD1463" s="254"/>
      <c r="AE1463" s="255"/>
      <c r="AF1463" s="255"/>
      <c r="AG1463" s="255"/>
      <c r="AH1463" s="255"/>
      <c r="AI1463" s="255"/>
      <c r="AJ1463" s="255"/>
      <c r="AK1463" s="255"/>
      <c r="AL1463" s="255"/>
      <c r="AM1463" s="255"/>
      <c r="AN1463" s="255"/>
      <c r="AO1463" s="254"/>
      <c r="AP1463" s="254"/>
      <c r="AQ1463" s="254"/>
      <c r="AR1463" s="254"/>
      <c r="AS1463" s="254"/>
      <c r="AT1463" s="254"/>
      <c r="AU1463" s="254"/>
      <c r="AW1463" s="283" t="str">
        <f t="shared" si="172"/>
        <v/>
      </c>
      <c r="AX1463" s="283" t="str">
        <f t="shared" si="167"/>
        <v/>
      </c>
      <c r="AY1463" s="283" t="str">
        <f t="shared" si="173"/>
        <v/>
      </c>
      <c r="AZ1463" s="283" t="str">
        <f t="shared" si="174"/>
        <v/>
      </c>
      <c r="BA1463" s="283" t="str">
        <f t="shared" si="175"/>
        <v/>
      </c>
      <c r="BD1463" s="254" t="str">
        <f>IF(W1463="","",IF(F1463="休日",AW1463,IF(F1463="法休",AW1463,VLOOKUP(F1463,カレンダマスタ!$Q$56:$R$69,2,FALSE))))</f>
        <v/>
      </c>
      <c r="BG1463" s="254" t="str">
        <f t="shared" si="171"/>
        <v/>
      </c>
      <c r="BH1463" s="254" t="str">
        <f>IF(AX1463="","",IF(P1463&lt;&gt;"","",IF(BG1463="CS","OK",IF(VLOOKUP(E1463,カレンダマスタ!$A$5:$D$381,4,FALSE)&gt;0,"",IF(OR(AX1463*24&gt;10.84,AZ1463*24&lt;14.5)=TRUE,"×","OK")))))</f>
        <v/>
      </c>
    </row>
    <row r="1464" spans="2:60">
      <c r="B1464" s="111"/>
      <c r="C1464" s="388" t="str">
        <f>IF(STEP!C1464&lt;&gt;"",STEP!C1464,"")</f>
        <v/>
      </c>
      <c r="D1464" s="389" t="str">
        <f>IF(STEP!D1464&lt;&gt;"",STEP!D1464,"")</f>
        <v/>
      </c>
      <c r="E1464" s="390" t="str">
        <f>IF(STEP!E1464&lt;&gt;"",STEP!E1464,"")</f>
        <v/>
      </c>
      <c r="F1464" s="259"/>
      <c r="G1464" s="266"/>
      <c r="H1464" s="260"/>
      <c r="I1464" s="260"/>
      <c r="J1464" s="260"/>
      <c r="K1464" s="260"/>
      <c r="L1464" s="260"/>
      <c r="M1464" s="260"/>
      <c r="N1464" s="260"/>
      <c r="O1464" s="260"/>
      <c r="P1464" s="260"/>
      <c r="Q1464" s="260"/>
      <c r="R1464" s="260"/>
      <c r="S1464" s="260"/>
      <c r="T1464" s="260"/>
      <c r="U1464" s="260"/>
      <c r="V1464" s="260"/>
      <c r="W1464" s="260"/>
      <c r="X1464" s="260"/>
      <c r="Y1464" s="260"/>
      <c r="Z1464" s="260"/>
      <c r="AA1464" s="260"/>
      <c r="AB1464" s="260"/>
      <c r="AC1464" s="260"/>
      <c r="AD1464" s="260"/>
      <c r="AE1464" s="261"/>
      <c r="AF1464" s="261"/>
      <c r="AG1464" s="261"/>
      <c r="AH1464" s="261"/>
      <c r="AI1464" s="261"/>
      <c r="AJ1464" s="261"/>
      <c r="AK1464" s="261"/>
      <c r="AL1464" s="261"/>
      <c r="AM1464" s="261"/>
      <c r="AN1464" s="261"/>
      <c r="AO1464" s="260"/>
      <c r="AP1464" s="260"/>
      <c r="AQ1464" s="260"/>
      <c r="AR1464" s="260"/>
      <c r="AS1464" s="260"/>
      <c r="AT1464" s="260"/>
      <c r="AU1464" s="260"/>
      <c r="AW1464" s="284" t="str">
        <f t="shared" si="172"/>
        <v/>
      </c>
      <c r="AX1464" s="284" t="str">
        <f t="shared" si="167"/>
        <v/>
      </c>
      <c r="AY1464" s="284" t="str">
        <f t="shared" si="173"/>
        <v/>
      </c>
      <c r="AZ1464" s="284" t="str">
        <f t="shared" si="174"/>
        <v/>
      </c>
      <c r="BA1464" s="284" t="str">
        <f t="shared" si="175"/>
        <v/>
      </c>
      <c r="BD1464" s="260" t="str">
        <f>IF(W1464="","",IF(F1464="休日",AW1464,IF(F1464="法休",AW1464,VLOOKUP(F1464,カレンダマスタ!$Q$56:$R$69,2,FALSE))))</f>
        <v/>
      </c>
      <c r="BG1464" s="260" t="str">
        <f t="shared" si="171"/>
        <v/>
      </c>
      <c r="BH1464" s="260" t="str">
        <f>IF(AX1464="","",IF(P1464&lt;&gt;"","",IF(BG1464="CS","OK",IF(VLOOKUP(E1464,カレンダマスタ!$A$5:$D$381,4,FALSE)&gt;0,"",IF(OR(AX1464*24&gt;10.84,AZ1464*24&lt;14.5)=TRUE,"×","OK")))))</f>
        <v/>
      </c>
    </row>
    <row r="1465" spans="2:60">
      <c r="B1465" s="111"/>
      <c r="C1465" s="391" t="str">
        <f>IF(STEP!C1465&lt;&gt;"",STEP!C1465,"")</f>
        <v/>
      </c>
      <c r="D1465" s="392" t="str">
        <f>IF(STEP!D1465&lt;&gt;"",STEP!D1465,"")</f>
        <v/>
      </c>
      <c r="E1465" s="393" t="str">
        <f>IF(STEP!E1465&lt;&gt;"",STEP!E1465,"")</f>
        <v/>
      </c>
      <c r="F1465" s="263"/>
      <c r="G1465" s="267"/>
      <c r="H1465" s="264"/>
      <c r="I1465" s="264"/>
      <c r="J1465" s="264"/>
      <c r="K1465" s="264"/>
      <c r="L1465" s="264"/>
      <c r="M1465" s="264"/>
      <c r="N1465" s="264"/>
      <c r="O1465" s="264"/>
      <c r="P1465" s="264"/>
      <c r="Q1465" s="264"/>
      <c r="R1465" s="264"/>
      <c r="S1465" s="264"/>
      <c r="T1465" s="264"/>
      <c r="U1465" s="264"/>
      <c r="V1465" s="264"/>
      <c r="W1465" s="264"/>
      <c r="X1465" s="264"/>
      <c r="Y1465" s="264"/>
      <c r="Z1465" s="264"/>
      <c r="AA1465" s="264"/>
      <c r="AB1465" s="264"/>
      <c r="AC1465" s="264"/>
      <c r="AD1465" s="264"/>
      <c r="AE1465" s="265"/>
      <c r="AF1465" s="265"/>
      <c r="AG1465" s="265"/>
      <c r="AH1465" s="265"/>
      <c r="AI1465" s="265"/>
      <c r="AJ1465" s="265"/>
      <c r="AK1465" s="265"/>
      <c r="AL1465" s="265"/>
      <c r="AM1465" s="265"/>
      <c r="AN1465" s="265"/>
      <c r="AO1465" s="264"/>
      <c r="AP1465" s="264"/>
      <c r="AQ1465" s="264"/>
      <c r="AR1465" s="264"/>
      <c r="AS1465" s="264"/>
      <c r="AT1465" s="264"/>
      <c r="AU1465" s="264"/>
      <c r="AW1465" s="285" t="str">
        <f t="shared" si="172"/>
        <v/>
      </c>
      <c r="AX1465" s="285" t="str">
        <f t="shared" si="167"/>
        <v/>
      </c>
      <c r="AY1465" s="285" t="str">
        <f t="shared" si="173"/>
        <v/>
      </c>
      <c r="AZ1465" s="285" t="str">
        <f t="shared" si="174"/>
        <v/>
      </c>
      <c r="BA1465" s="285" t="str">
        <f t="shared" si="175"/>
        <v/>
      </c>
      <c r="BD1465" s="264" t="str">
        <f>IF(W1465="","",IF(F1465="休日",AW1465,IF(F1465="法休",AW1465,VLOOKUP(F1465,カレンダマスタ!$Q$56:$R$69,2,FALSE))))</f>
        <v/>
      </c>
      <c r="BG1465" s="264" t="str">
        <f t="shared" si="171"/>
        <v/>
      </c>
      <c r="BH1465" s="264" t="str">
        <f>IF(AX1465="","",IF(P1465&lt;&gt;"","",IF(BG1465="CS","OK",IF(VLOOKUP(E1465,カレンダマスタ!$A$5:$D$381,4,FALSE)&gt;0,"",IF(OR(AX1465*24&gt;10.84,AZ1465*24&lt;14.5)=TRUE,"×","OK")))))</f>
        <v/>
      </c>
    </row>
    <row r="1466" spans="2:60">
      <c r="B1466" s="111"/>
      <c r="C1466" s="385" t="str">
        <f>IF(STEP!C1466&lt;&gt;"",STEP!C1466,"")</f>
        <v/>
      </c>
      <c r="D1466" s="386" t="str">
        <f>IF(STEP!D1466&lt;&gt;"",STEP!D1466,"")</f>
        <v/>
      </c>
      <c r="E1466" s="387" t="str">
        <f>IF(STEP!E1466&lt;&gt;"",STEP!E1466,"")</f>
        <v/>
      </c>
      <c r="F1466" s="253"/>
      <c r="G1466" s="252"/>
      <c r="H1466" s="254"/>
      <c r="I1466" s="254"/>
      <c r="J1466" s="254"/>
      <c r="K1466" s="254"/>
      <c r="L1466" s="254"/>
      <c r="M1466" s="254"/>
      <c r="N1466" s="254"/>
      <c r="O1466" s="254"/>
      <c r="P1466" s="254"/>
      <c r="Q1466" s="254"/>
      <c r="R1466" s="254"/>
      <c r="S1466" s="254"/>
      <c r="T1466" s="254"/>
      <c r="U1466" s="254"/>
      <c r="V1466" s="254"/>
      <c r="W1466" s="254"/>
      <c r="X1466" s="254"/>
      <c r="Y1466" s="254"/>
      <c r="Z1466" s="254"/>
      <c r="AA1466" s="254"/>
      <c r="AB1466" s="254"/>
      <c r="AC1466" s="254"/>
      <c r="AD1466" s="254"/>
      <c r="AE1466" s="255"/>
      <c r="AF1466" s="255"/>
      <c r="AG1466" s="255"/>
      <c r="AH1466" s="255"/>
      <c r="AI1466" s="255"/>
      <c r="AJ1466" s="255"/>
      <c r="AK1466" s="255"/>
      <c r="AL1466" s="255"/>
      <c r="AM1466" s="255"/>
      <c r="AN1466" s="255"/>
      <c r="AO1466" s="254"/>
      <c r="AP1466" s="254"/>
      <c r="AQ1466" s="254"/>
      <c r="AR1466" s="254"/>
      <c r="AS1466" s="254"/>
      <c r="AT1466" s="254"/>
      <c r="AU1466" s="254"/>
      <c r="AW1466" s="283" t="str">
        <f t="shared" si="172"/>
        <v/>
      </c>
      <c r="AX1466" s="283" t="str">
        <f t="shared" si="167"/>
        <v/>
      </c>
      <c r="AY1466" s="283" t="str">
        <f t="shared" si="173"/>
        <v/>
      </c>
      <c r="AZ1466" s="283" t="str">
        <f t="shared" si="174"/>
        <v/>
      </c>
      <c r="BA1466" s="283" t="str">
        <f t="shared" si="175"/>
        <v/>
      </c>
      <c r="BD1466" s="254" t="str">
        <f>IF(W1466="","",IF(F1466="休日",AW1466,IF(F1466="法休",AW1466,VLOOKUP(F1466,カレンダマスタ!$Q$56:$R$69,2,FALSE))))</f>
        <v/>
      </c>
      <c r="BG1466" s="503" t="str">
        <f t="shared" si="171"/>
        <v/>
      </c>
      <c r="BH1466" s="503" t="str">
        <f>IF(AX1466="","",IF(P1466&lt;&gt;"","",IF(BG1466="CS","OK",IF(VLOOKUP(E1466,カレンダマスタ!$A$5:$D$381,4,FALSE)&gt;0,"",IF(OR(AX1466*24&gt;10.84,AZ1466*24&lt;14.5)=TRUE,"×","OK")))))</f>
        <v/>
      </c>
    </row>
    <row r="1467" spans="2:60">
      <c r="B1467" s="111"/>
      <c r="C1467" s="385" t="str">
        <f>IF(STEP!C1467&lt;&gt;"",STEP!C1467,"")</f>
        <v/>
      </c>
      <c r="D1467" s="386" t="str">
        <f>IF(STEP!D1467&lt;&gt;"",STEP!D1467,"")</f>
        <v/>
      </c>
      <c r="E1467" s="387" t="str">
        <f>IF(STEP!E1467&lt;&gt;"",STEP!E1467,"")</f>
        <v/>
      </c>
      <c r="F1467" s="253"/>
      <c r="G1467" s="252"/>
      <c r="H1467" s="254"/>
      <c r="I1467" s="254"/>
      <c r="J1467" s="254"/>
      <c r="K1467" s="254"/>
      <c r="L1467" s="254"/>
      <c r="M1467" s="254"/>
      <c r="N1467" s="254"/>
      <c r="O1467" s="254"/>
      <c r="P1467" s="254"/>
      <c r="Q1467" s="254"/>
      <c r="R1467" s="254"/>
      <c r="S1467" s="254"/>
      <c r="T1467" s="254"/>
      <c r="U1467" s="254"/>
      <c r="V1467" s="254"/>
      <c r="W1467" s="254"/>
      <c r="X1467" s="254"/>
      <c r="Y1467" s="254"/>
      <c r="Z1467" s="254"/>
      <c r="AA1467" s="254"/>
      <c r="AB1467" s="254"/>
      <c r="AC1467" s="254"/>
      <c r="AD1467" s="254"/>
      <c r="AE1467" s="255"/>
      <c r="AF1467" s="255"/>
      <c r="AG1467" s="255"/>
      <c r="AH1467" s="255"/>
      <c r="AI1467" s="255"/>
      <c r="AJ1467" s="255"/>
      <c r="AK1467" s="255"/>
      <c r="AL1467" s="255"/>
      <c r="AM1467" s="255"/>
      <c r="AN1467" s="255"/>
      <c r="AO1467" s="254"/>
      <c r="AP1467" s="254"/>
      <c r="AQ1467" s="254"/>
      <c r="AR1467" s="254"/>
      <c r="AS1467" s="254"/>
      <c r="AT1467" s="254"/>
      <c r="AU1467" s="254"/>
      <c r="AW1467" s="283" t="str">
        <f t="shared" si="172"/>
        <v/>
      </c>
      <c r="AX1467" s="283" t="str">
        <f t="shared" si="167"/>
        <v/>
      </c>
      <c r="AY1467" s="283" t="str">
        <f t="shared" si="173"/>
        <v/>
      </c>
      <c r="AZ1467" s="283" t="str">
        <f t="shared" si="174"/>
        <v/>
      </c>
      <c r="BA1467" s="283" t="str">
        <f t="shared" si="175"/>
        <v/>
      </c>
      <c r="BD1467" s="254" t="str">
        <f>IF(W1467="","",IF(F1467="休日",AW1467,IF(F1467="法休",AW1467,VLOOKUP(F1467,カレンダマスタ!$Q$56:$R$69,2,FALSE))))</f>
        <v/>
      </c>
      <c r="BG1467" s="254" t="str">
        <f t="shared" si="171"/>
        <v/>
      </c>
      <c r="BH1467" s="254" t="str">
        <f>IF(AX1467="","",IF(P1467&lt;&gt;"","",IF(BG1467="CS","OK",IF(VLOOKUP(E1467,カレンダマスタ!$A$5:$D$381,4,FALSE)&gt;0,"",IF(OR(AX1467*24&gt;10.84,AZ1467*24&lt;14.5)=TRUE,"×","OK")))))</f>
        <v/>
      </c>
    </row>
    <row r="1468" spans="2:60">
      <c r="B1468" s="111"/>
      <c r="C1468" s="385" t="str">
        <f>IF(STEP!C1468&lt;&gt;"",STEP!C1468,"")</f>
        <v/>
      </c>
      <c r="D1468" s="386" t="str">
        <f>IF(STEP!D1468&lt;&gt;"",STEP!D1468,"")</f>
        <v/>
      </c>
      <c r="E1468" s="387" t="str">
        <f>IF(STEP!E1468&lt;&gt;"",STEP!E1468,"")</f>
        <v/>
      </c>
      <c r="F1468" s="256"/>
      <c r="G1468" s="257"/>
      <c r="H1468" s="254"/>
      <c r="I1468" s="254"/>
      <c r="J1468" s="254"/>
      <c r="K1468" s="254"/>
      <c r="L1468" s="254"/>
      <c r="M1468" s="254"/>
      <c r="N1468" s="254"/>
      <c r="O1468" s="254"/>
      <c r="P1468" s="254"/>
      <c r="Q1468" s="254"/>
      <c r="R1468" s="254"/>
      <c r="S1468" s="254"/>
      <c r="T1468" s="254"/>
      <c r="U1468" s="254"/>
      <c r="V1468" s="254"/>
      <c r="W1468" s="254"/>
      <c r="X1468" s="254"/>
      <c r="Y1468" s="254"/>
      <c r="Z1468" s="254"/>
      <c r="AA1468" s="254"/>
      <c r="AB1468" s="254"/>
      <c r="AC1468" s="254"/>
      <c r="AD1468" s="254"/>
      <c r="AE1468" s="255"/>
      <c r="AF1468" s="255"/>
      <c r="AG1468" s="255"/>
      <c r="AH1468" s="255"/>
      <c r="AI1468" s="255"/>
      <c r="AJ1468" s="255"/>
      <c r="AK1468" s="255"/>
      <c r="AL1468" s="255"/>
      <c r="AM1468" s="255"/>
      <c r="AN1468" s="255"/>
      <c r="AO1468" s="254"/>
      <c r="AP1468" s="254"/>
      <c r="AQ1468" s="254"/>
      <c r="AR1468" s="254"/>
      <c r="AS1468" s="254"/>
      <c r="AT1468" s="254"/>
      <c r="AU1468" s="254"/>
      <c r="AW1468" s="283" t="str">
        <f t="shared" si="172"/>
        <v/>
      </c>
      <c r="AX1468" s="283" t="str">
        <f t="shared" si="167"/>
        <v/>
      </c>
      <c r="AY1468" s="283" t="str">
        <f t="shared" si="173"/>
        <v/>
      </c>
      <c r="AZ1468" s="283" t="str">
        <f t="shared" si="174"/>
        <v/>
      </c>
      <c r="BA1468" s="283" t="str">
        <f t="shared" si="175"/>
        <v/>
      </c>
      <c r="BD1468" s="254" t="str">
        <f>IF(W1468="","",IF(F1468="休日",AW1468,IF(F1468="法休",AW1468,VLOOKUP(F1468,カレンダマスタ!$Q$56:$R$69,2,FALSE))))</f>
        <v/>
      </c>
      <c r="BG1468" s="254" t="str">
        <f t="shared" si="171"/>
        <v/>
      </c>
      <c r="BH1468" s="254" t="str">
        <f>IF(AX1468="","",IF(P1468&lt;&gt;"","",IF(BG1468="CS","OK",IF(VLOOKUP(E1468,カレンダマスタ!$A$5:$D$381,4,FALSE)&gt;0,"",IF(OR(AX1468*24&gt;10.84,AZ1468*24&lt;14.5)=TRUE,"×","OK")))))</f>
        <v/>
      </c>
    </row>
    <row r="1469" spans="2:60">
      <c r="B1469" s="111"/>
      <c r="C1469" s="385" t="str">
        <f>IF(STEP!C1469&lt;&gt;"",STEP!C1469,"")</f>
        <v/>
      </c>
      <c r="D1469" s="386" t="str">
        <f>IF(STEP!D1469&lt;&gt;"",STEP!D1469,"")</f>
        <v/>
      </c>
      <c r="E1469" s="387" t="str">
        <f>IF(STEP!E1469&lt;&gt;"",STEP!E1469,"")</f>
        <v/>
      </c>
      <c r="F1469" s="256"/>
      <c r="G1469" s="257"/>
      <c r="H1469" s="254"/>
      <c r="I1469" s="254"/>
      <c r="J1469" s="254"/>
      <c r="K1469" s="254"/>
      <c r="L1469" s="254"/>
      <c r="M1469" s="254"/>
      <c r="N1469" s="254"/>
      <c r="O1469" s="254"/>
      <c r="P1469" s="254"/>
      <c r="Q1469" s="254"/>
      <c r="R1469" s="254"/>
      <c r="S1469" s="254"/>
      <c r="T1469" s="254"/>
      <c r="U1469" s="254"/>
      <c r="V1469" s="254"/>
      <c r="W1469" s="254"/>
      <c r="X1469" s="254"/>
      <c r="Y1469" s="254"/>
      <c r="Z1469" s="254"/>
      <c r="AA1469" s="254"/>
      <c r="AB1469" s="254"/>
      <c r="AC1469" s="254"/>
      <c r="AD1469" s="254"/>
      <c r="AE1469" s="255"/>
      <c r="AF1469" s="255"/>
      <c r="AG1469" s="255"/>
      <c r="AH1469" s="255"/>
      <c r="AI1469" s="255"/>
      <c r="AJ1469" s="255"/>
      <c r="AK1469" s="255"/>
      <c r="AL1469" s="255"/>
      <c r="AM1469" s="255"/>
      <c r="AN1469" s="255"/>
      <c r="AO1469" s="254"/>
      <c r="AP1469" s="254"/>
      <c r="AQ1469" s="254"/>
      <c r="AR1469" s="254"/>
      <c r="AS1469" s="254"/>
      <c r="AT1469" s="254"/>
      <c r="AU1469" s="254"/>
      <c r="AW1469" s="283" t="str">
        <f t="shared" si="172"/>
        <v/>
      </c>
      <c r="AX1469" s="283" t="str">
        <f t="shared" si="167"/>
        <v/>
      </c>
      <c r="AY1469" s="283" t="str">
        <f t="shared" si="173"/>
        <v/>
      </c>
      <c r="AZ1469" s="283" t="str">
        <f t="shared" si="174"/>
        <v/>
      </c>
      <c r="BA1469" s="283" t="str">
        <f t="shared" si="175"/>
        <v/>
      </c>
      <c r="BD1469" s="254" t="str">
        <f>IF(W1469="","",IF(F1469="休日",AW1469,IF(F1469="法休",AW1469,VLOOKUP(F1469,カレンダマスタ!$Q$56:$R$69,2,FALSE))))</f>
        <v/>
      </c>
      <c r="BG1469" s="254" t="str">
        <f t="shared" si="171"/>
        <v/>
      </c>
      <c r="BH1469" s="254" t="str">
        <f>IF(AX1469="","",IF(P1469&lt;&gt;"","",IF(BG1469="CS","OK",IF(VLOOKUP(E1469,カレンダマスタ!$A$5:$D$381,4,FALSE)&gt;0,"",IF(OR(AX1469*24&gt;10.84,AZ1469*24&lt;14.5)=TRUE,"×","OK")))))</f>
        <v/>
      </c>
    </row>
    <row r="1470" spans="2:60">
      <c r="B1470" s="111"/>
      <c r="C1470" s="385" t="str">
        <f>IF(STEP!C1470&lt;&gt;"",STEP!C1470,"")</f>
        <v/>
      </c>
      <c r="D1470" s="386" t="str">
        <f>IF(STEP!D1470&lt;&gt;"",STEP!D1470,"")</f>
        <v/>
      </c>
      <c r="E1470" s="387" t="str">
        <f>IF(STEP!E1470&lt;&gt;"",STEP!E1470,"")</f>
        <v/>
      </c>
      <c r="F1470" s="256"/>
      <c r="G1470" s="257"/>
      <c r="H1470" s="254"/>
      <c r="I1470" s="254"/>
      <c r="J1470" s="254"/>
      <c r="K1470" s="254"/>
      <c r="L1470" s="254"/>
      <c r="M1470" s="254"/>
      <c r="N1470" s="254"/>
      <c r="O1470" s="254"/>
      <c r="P1470" s="254"/>
      <c r="Q1470" s="254"/>
      <c r="R1470" s="254"/>
      <c r="S1470" s="254"/>
      <c r="T1470" s="254"/>
      <c r="U1470" s="254"/>
      <c r="V1470" s="254"/>
      <c r="W1470" s="254"/>
      <c r="X1470" s="254"/>
      <c r="Y1470" s="254"/>
      <c r="Z1470" s="254"/>
      <c r="AA1470" s="254"/>
      <c r="AB1470" s="254"/>
      <c r="AC1470" s="254"/>
      <c r="AD1470" s="254"/>
      <c r="AE1470" s="255"/>
      <c r="AF1470" s="255"/>
      <c r="AG1470" s="255"/>
      <c r="AH1470" s="255"/>
      <c r="AI1470" s="255"/>
      <c r="AJ1470" s="255"/>
      <c r="AK1470" s="255"/>
      <c r="AL1470" s="255"/>
      <c r="AM1470" s="255"/>
      <c r="AN1470" s="255"/>
      <c r="AO1470" s="254"/>
      <c r="AP1470" s="254"/>
      <c r="AQ1470" s="254"/>
      <c r="AR1470" s="254"/>
      <c r="AS1470" s="254"/>
      <c r="AT1470" s="254"/>
      <c r="AU1470" s="254"/>
      <c r="AW1470" s="283" t="str">
        <f t="shared" si="172"/>
        <v/>
      </c>
      <c r="AX1470" s="283" t="str">
        <f t="shared" ref="AX1470:AX1530" si="176">IF(W1470&lt;&gt;"",IF(W1470&lt;&gt;"",IF(OR(K1470="早出",AND(BD1470&lt;AW1470,K1470&lt;&gt;"有償遅刻")),AW1470,BD1470),""),"")</f>
        <v/>
      </c>
      <c r="AY1470" s="283" t="str">
        <f t="shared" si="173"/>
        <v/>
      </c>
      <c r="AZ1470" s="283" t="str">
        <f t="shared" si="174"/>
        <v/>
      </c>
      <c r="BA1470" s="283" t="str">
        <f t="shared" si="175"/>
        <v/>
      </c>
      <c r="BD1470" s="254" t="str">
        <f>IF(W1470="","",IF(F1470="休日",AW1470,IF(F1470="法休",AW1470,VLOOKUP(F1470,カレンダマスタ!$Q$56:$R$69,2,FALSE))))</f>
        <v/>
      </c>
      <c r="BG1470" s="254" t="str">
        <f t="shared" si="171"/>
        <v/>
      </c>
      <c r="BH1470" s="254" t="str">
        <f>IF(AX1470="","",IF(P1470&lt;&gt;"","",IF(BG1470="CS","OK",IF(VLOOKUP(E1470,カレンダマスタ!$A$5:$D$381,4,FALSE)&gt;0,"",IF(OR(AX1470*24&gt;10.84,AZ1470*24&lt;14.5)=TRUE,"×","OK")))))</f>
        <v/>
      </c>
    </row>
    <row r="1471" spans="2:60">
      <c r="B1471" s="111"/>
      <c r="C1471" s="388" t="str">
        <f>IF(STEP!C1471&lt;&gt;"",STEP!C1471,"")</f>
        <v/>
      </c>
      <c r="D1471" s="389" t="str">
        <f>IF(STEP!D1471&lt;&gt;"",STEP!D1471,"")</f>
        <v/>
      </c>
      <c r="E1471" s="390" t="str">
        <f>IF(STEP!E1471&lt;&gt;"",STEP!E1471,"")</f>
        <v/>
      </c>
      <c r="F1471" s="259"/>
      <c r="G1471" s="266"/>
      <c r="H1471" s="260"/>
      <c r="I1471" s="260"/>
      <c r="J1471" s="260"/>
      <c r="K1471" s="260"/>
      <c r="L1471" s="260"/>
      <c r="M1471" s="260"/>
      <c r="N1471" s="260"/>
      <c r="O1471" s="260"/>
      <c r="P1471" s="260"/>
      <c r="Q1471" s="260"/>
      <c r="R1471" s="260"/>
      <c r="S1471" s="260"/>
      <c r="T1471" s="260"/>
      <c r="U1471" s="260"/>
      <c r="V1471" s="260"/>
      <c r="W1471" s="260"/>
      <c r="X1471" s="260"/>
      <c r="Y1471" s="260"/>
      <c r="Z1471" s="260"/>
      <c r="AA1471" s="260"/>
      <c r="AB1471" s="260"/>
      <c r="AC1471" s="260"/>
      <c r="AD1471" s="260"/>
      <c r="AE1471" s="261"/>
      <c r="AF1471" s="261"/>
      <c r="AG1471" s="261"/>
      <c r="AH1471" s="261"/>
      <c r="AI1471" s="261"/>
      <c r="AJ1471" s="261"/>
      <c r="AK1471" s="261"/>
      <c r="AL1471" s="261"/>
      <c r="AM1471" s="261"/>
      <c r="AN1471" s="261"/>
      <c r="AO1471" s="260"/>
      <c r="AP1471" s="260"/>
      <c r="AQ1471" s="260"/>
      <c r="AR1471" s="260"/>
      <c r="AS1471" s="260"/>
      <c r="AT1471" s="260"/>
      <c r="AU1471" s="260"/>
      <c r="AW1471" s="284" t="str">
        <f t="shared" si="172"/>
        <v/>
      </c>
      <c r="AX1471" s="284" t="str">
        <f t="shared" si="176"/>
        <v/>
      </c>
      <c r="AY1471" s="284" t="str">
        <f t="shared" si="173"/>
        <v/>
      </c>
      <c r="AZ1471" s="284" t="str">
        <f t="shared" si="174"/>
        <v/>
      </c>
      <c r="BA1471" s="284" t="str">
        <f t="shared" si="175"/>
        <v/>
      </c>
      <c r="BD1471" s="260" t="str">
        <f>IF(W1471="","",IF(F1471="休日",AW1471,IF(F1471="法休",AW1471,VLOOKUP(F1471,カレンダマスタ!$Q$56:$R$69,2,FALSE))))</f>
        <v/>
      </c>
      <c r="BG1471" s="260" t="str">
        <f t="shared" ref="BG1471:BG1530" si="177">BG1470</f>
        <v/>
      </c>
      <c r="BH1471" s="260" t="str">
        <f>IF(AX1471="","",IF(P1471&lt;&gt;"","",IF(BG1471="CS","OK",IF(VLOOKUP(E1471,カレンダマスタ!$A$5:$D$381,4,FALSE)&gt;0,"",IF(OR(AX1471*24&gt;10.84,AZ1471*24&lt;14.5)=TRUE,"×","OK")))))</f>
        <v/>
      </c>
    </row>
    <row r="1472" spans="2:60">
      <c r="B1472" s="111"/>
      <c r="C1472" s="391" t="str">
        <f>IF(STEP!C1472&lt;&gt;"",STEP!C1472,"")</f>
        <v/>
      </c>
      <c r="D1472" s="392" t="str">
        <f>IF(STEP!D1472&lt;&gt;"",STEP!D1472,"")</f>
        <v/>
      </c>
      <c r="E1472" s="393" t="str">
        <f>IF(STEP!E1472&lt;&gt;"",STEP!E1472,"")</f>
        <v/>
      </c>
      <c r="F1472" s="263"/>
      <c r="G1472" s="267"/>
      <c r="H1472" s="264"/>
      <c r="I1472" s="264"/>
      <c r="J1472" s="264"/>
      <c r="K1472" s="264"/>
      <c r="L1472" s="264"/>
      <c r="M1472" s="264"/>
      <c r="N1472" s="264"/>
      <c r="O1472" s="264"/>
      <c r="P1472" s="264"/>
      <c r="Q1472" s="264"/>
      <c r="R1472" s="264"/>
      <c r="S1472" s="264"/>
      <c r="T1472" s="264"/>
      <c r="U1472" s="264"/>
      <c r="V1472" s="264"/>
      <c r="W1472" s="264"/>
      <c r="X1472" s="264"/>
      <c r="Y1472" s="264"/>
      <c r="Z1472" s="264"/>
      <c r="AA1472" s="264"/>
      <c r="AB1472" s="264"/>
      <c r="AC1472" s="264"/>
      <c r="AD1472" s="264"/>
      <c r="AE1472" s="265"/>
      <c r="AF1472" s="265"/>
      <c r="AG1472" s="265"/>
      <c r="AH1472" s="265"/>
      <c r="AI1472" s="265"/>
      <c r="AJ1472" s="265"/>
      <c r="AK1472" s="265"/>
      <c r="AL1472" s="265"/>
      <c r="AM1472" s="265"/>
      <c r="AN1472" s="265"/>
      <c r="AO1472" s="264"/>
      <c r="AP1472" s="264"/>
      <c r="AQ1472" s="264"/>
      <c r="AR1472" s="264"/>
      <c r="AS1472" s="264"/>
      <c r="AT1472" s="264"/>
      <c r="AU1472" s="264"/>
      <c r="AW1472" s="285" t="str">
        <f t="shared" si="172"/>
        <v/>
      </c>
      <c r="AX1472" s="285" t="str">
        <f t="shared" si="176"/>
        <v/>
      </c>
      <c r="AY1472" s="285" t="str">
        <f t="shared" si="173"/>
        <v/>
      </c>
      <c r="AZ1472" s="285" t="str">
        <f t="shared" si="174"/>
        <v/>
      </c>
      <c r="BA1472" s="285" t="str">
        <f t="shared" si="175"/>
        <v/>
      </c>
      <c r="BD1472" s="264" t="str">
        <f>IF(W1472="","",IF(F1472="休日",AW1472,IF(F1472="法休",AW1472,VLOOKUP(F1472,カレンダマスタ!$Q$56:$R$69,2,FALSE))))</f>
        <v/>
      </c>
      <c r="BG1472" s="264" t="str">
        <f t="shared" si="177"/>
        <v/>
      </c>
      <c r="BH1472" s="264" t="str">
        <f>IF(AX1472="","",IF(P1472&lt;&gt;"","",IF(BG1472="CS","OK",IF(VLOOKUP(E1472,カレンダマスタ!$A$5:$D$381,4,FALSE)&gt;0,"",IF(OR(AX1472*24&gt;10.84,AZ1472*24&lt;14.5)=TRUE,"×","OK")))))</f>
        <v/>
      </c>
    </row>
    <row r="1473" spans="2:60">
      <c r="B1473" s="111"/>
      <c r="C1473" s="385" t="str">
        <f>IF(STEP!C1473&lt;&gt;"",STEP!C1473,"")</f>
        <v/>
      </c>
      <c r="D1473" s="386" t="str">
        <f>IF(STEP!D1473&lt;&gt;"",STEP!D1473,"")</f>
        <v/>
      </c>
      <c r="E1473" s="387" t="str">
        <f>IF(STEP!E1473&lt;&gt;"",STEP!E1473,"")</f>
        <v/>
      </c>
      <c r="F1473" s="253"/>
      <c r="G1473" s="252"/>
      <c r="H1473" s="254"/>
      <c r="I1473" s="254"/>
      <c r="J1473" s="254"/>
      <c r="K1473" s="254"/>
      <c r="L1473" s="254"/>
      <c r="M1473" s="254"/>
      <c r="N1473" s="254"/>
      <c r="O1473" s="254"/>
      <c r="P1473" s="254"/>
      <c r="Q1473" s="254"/>
      <c r="R1473" s="254"/>
      <c r="S1473" s="254"/>
      <c r="T1473" s="254"/>
      <c r="U1473" s="254"/>
      <c r="V1473" s="254"/>
      <c r="W1473" s="254"/>
      <c r="X1473" s="254"/>
      <c r="Y1473" s="254"/>
      <c r="Z1473" s="254"/>
      <c r="AA1473" s="254"/>
      <c r="AB1473" s="254"/>
      <c r="AC1473" s="254"/>
      <c r="AD1473" s="254"/>
      <c r="AE1473" s="255"/>
      <c r="AF1473" s="255"/>
      <c r="AG1473" s="255"/>
      <c r="AH1473" s="255"/>
      <c r="AI1473" s="255"/>
      <c r="AJ1473" s="255"/>
      <c r="AK1473" s="255"/>
      <c r="AL1473" s="255"/>
      <c r="AM1473" s="255"/>
      <c r="AN1473" s="255"/>
      <c r="AO1473" s="254"/>
      <c r="AP1473" s="254"/>
      <c r="AQ1473" s="254"/>
      <c r="AR1473" s="254"/>
      <c r="AS1473" s="254"/>
      <c r="AT1473" s="254"/>
      <c r="AU1473" s="254"/>
      <c r="AW1473" s="283" t="str">
        <f t="shared" si="172"/>
        <v/>
      </c>
      <c r="AX1473" s="283" t="str">
        <f t="shared" si="176"/>
        <v/>
      </c>
      <c r="AY1473" s="283" t="str">
        <f t="shared" si="173"/>
        <v/>
      </c>
      <c r="AZ1473" s="283" t="str">
        <f t="shared" si="174"/>
        <v/>
      </c>
      <c r="BA1473" s="283" t="str">
        <f t="shared" si="175"/>
        <v/>
      </c>
      <c r="BD1473" s="254" t="str">
        <f>IF(W1473="","",IF(F1473="休日",AW1473,IF(F1473="法休",AW1473,VLOOKUP(F1473,カレンダマスタ!$Q$56:$R$69,2,FALSE))))</f>
        <v/>
      </c>
      <c r="BG1473" s="503" t="str">
        <f t="shared" si="177"/>
        <v/>
      </c>
      <c r="BH1473" s="503" t="str">
        <f>IF(AX1473="","",IF(P1473&lt;&gt;"","",IF(BG1473="CS","OK",IF(VLOOKUP(E1473,カレンダマスタ!$A$5:$D$381,4,FALSE)&gt;0,"",IF(OR(AX1473*24&gt;10.84,AZ1473*24&lt;14.5)=TRUE,"×","OK")))))</f>
        <v/>
      </c>
    </row>
    <row r="1474" spans="2:60">
      <c r="B1474" s="111"/>
      <c r="C1474" s="385" t="str">
        <f>IF(STEP!C1474&lt;&gt;"",STEP!C1474,"")</f>
        <v/>
      </c>
      <c r="D1474" s="386" t="str">
        <f>IF(STEP!D1474&lt;&gt;"",STEP!D1474,"")</f>
        <v/>
      </c>
      <c r="E1474" s="387" t="str">
        <f>IF(STEP!E1474&lt;&gt;"",STEP!E1474,"")</f>
        <v/>
      </c>
      <c r="F1474" s="253"/>
      <c r="G1474" s="252"/>
      <c r="H1474" s="254"/>
      <c r="I1474" s="254"/>
      <c r="J1474" s="254"/>
      <c r="K1474" s="254"/>
      <c r="L1474" s="254"/>
      <c r="M1474" s="254"/>
      <c r="N1474" s="254"/>
      <c r="O1474" s="254"/>
      <c r="P1474" s="254"/>
      <c r="Q1474" s="254"/>
      <c r="R1474" s="254"/>
      <c r="S1474" s="254"/>
      <c r="T1474" s="254"/>
      <c r="U1474" s="254"/>
      <c r="V1474" s="254"/>
      <c r="W1474" s="254"/>
      <c r="X1474" s="254"/>
      <c r="Y1474" s="254"/>
      <c r="Z1474" s="254"/>
      <c r="AA1474" s="254"/>
      <c r="AB1474" s="254"/>
      <c r="AC1474" s="254"/>
      <c r="AD1474" s="254"/>
      <c r="AE1474" s="255"/>
      <c r="AF1474" s="255"/>
      <c r="AG1474" s="255"/>
      <c r="AH1474" s="255"/>
      <c r="AI1474" s="255"/>
      <c r="AJ1474" s="255"/>
      <c r="AK1474" s="255"/>
      <c r="AL1474" s="255"/>
      <c r="AM1474" s="255"/>
      <c r="AN1474" s="255"/>
      <c r="AO1474" s="254"/>
      <c r="AP1474" s="254"/>
      <c r="AQ1474" s="254"/>
      <c r="AR1474" s="254"/>
      <c r="AS1474" s="254"/>
      <c r="AT1474" s="254"/>
      <c r="AU1474" s="254"/>
      <c r="AW1474" s="283" t="str">
        <f t="shared" si="172"/>
        <v/>
      </c>
      <c r="AX1474" s="283" t="str">
        <f t="shared" si="176"/>
        <v/>
      </c>
      <c r="AY1474" s="283" t="str">
        <f t="shared" si="173"/>
        <v/>
      </c>
      <c r="AZ1474" s="283" t="str">
        <f t="shared" si="174"/>
        <v/>
      </c>
      <c r="BA1474" s="283" t="str">
        <f t="shared" si="175"/>
        <v/>
      </c>
      <c r="BD1474" s="254" t="str">
        <f>IF(W1474="","",IF(F1474="休日",AW1474,IF(F1474="法休",AW1474,VLOOKUP(F1474,カレンダマスタ!$Q$56:$R$69,2,FALSE))))</f>
        <v/>
      </c>
      <c r="BG1474" s="254" t="str">
        <f t="shared" si="177"/>
        <v/>
      </c>
      <c r="BH1474" s="254" t="str">
        <f>IF(AX1474="","",IF(P1474&lt;&gt;"","",IF(BG1474="CS","OK",IF(VLOOKUP(E1474,カレンダマスタ!$A$5:$D$381,4,FALSE)&gt;0,"",IF(OR(AX1474*24&gt;10.84,AZ1474*24&lt;14.5)=TRUE,"×","OK")))))</f>
        <v/>
      </c>
    </row>
    <row r="1475" spans="2:60">
      <c r="B1475" s="111"/>
      <c r="C1475" s="385" t="str">
        <f>IF(STEP!C1475&lt;&gt;"",STEP!C1475,"")</f>
        <v/>
      </c>
      <c r="D1475" s="386" t="str">
        <f>IF(STEP!D1475&lt;&gt;"",STEP!D1475,"")</f>
        <v/>
      </c>
      <c r="E1475" s="387" t="str">
        <f>IF(STEP!E1475&lt;&gt;"",STEP!E1475,"")</f>
        <v/>
      </c>
      <c r="F1475" s="253"/>
      <c r="G1475" s="252"/>
      <c r="H1475" s="254"/>
      <c r="I1475" s="254"/>
      <c r="J1475" s="254"/>
      <c r="K1475" s="254"/>
      <c r="L1475" s="254"/>
      <c r="M1475" s="254"/>
      <c r="N1475" s="254"/>
      <c r="O1475" s="254"/>
      <c r="P1475" s="254"/>
      <c r="Q1475" s="254"/>
      <c r="R1475" s="254"/>
      <c r="S1475" s="254"/>
      <c r="T1475" s="254"/>
      <c r="U1475" s="254"/>
      <c r="V1475" s="254"/>
      <c r="W1475" s="254"/>
      <c r="X1475" s="254"/>
      <c r="Y1475" s="254"/>
      <c r="Z1475" s="254"/>
      <c r="AA1475" s="254"/>
      <c r="AB1475" s="254"/>
      <c r="AC1475" s="254"/>
      <c r="AD1475" s="254"/>
      <c r="AE1475" s="255"/>
      <c r="AF1475" s="255"/>
      <c r="AG1475" s="255"/>
      <c r="AH1475" s="255"/>
      <c r="AI1475" s="255"/>
      <c r="AJ1475" s="255"/>
      <c r="AK1475" s="255"/>
      <c r="AL1475" s="255"/>
      <c r="AM1475" s="255"/>
      <c r="AN1475" s="255"/>
      <c r="AO1475" s="254"/>
      <c r="AP1475" s="254"/>
      <c r="AQ1475" s="254"/>
      <c r="AR1475" s="254"/>
      <c r="AS1475" s="254"/>
      <c r="AT1475" s="254"/>
      <c r="AU1475" s="254"/>
      <c r="AW1475" s="283" t="str">
        <f t="shared" si="172"/>
        <v/>
      </c>
      <c r="AX1475" s="283" t="str">
        <f t="shared" si="176"/>
        <v/>
      </c>
      <c r="AY1475" s="283" t="str">
        <f t="shared" si="173"/>
        <v/>
      </c>
      <c r="AZ1475" s="283" t="str">
        <f t="shared" si="174"/>
        <v/>
      </c>
      <c r="BA1475" s="283" t="str">
        <f t="shared" si="175"/>
        <v/>
      </c>
      <c r="BD1475" s="254" t="str">
        <f>IF(W1475="","",IF(F1475="休日",AW1475,IF(F1475="法休",AW1475,VLOOKUP(F1475,カレンダマスタ!$Q$56:$R$69,2,FALSE))))</f>
        <v/>
      </c>
      <c r="BG1475" s="254" t="str">
        <f t="shared" si="177"/>
        <v/>
      </c>
      <c r="BH1475" s="254" t="str">
        <f>IF(AX1475="","",IF(P1475&lt;&gt;"","",IF(BG1475="CS","OK",IF(VLOOKUP(E1475,カレンダマスタ!$A$5:$D$381,4,FALSE)&gt;0,"",IF(OR(AX1475*24&gt;10.84,AZ1475*24&lt;14.5)=TRUE,"×","OK")))))</f>
        <v/>
      </c>
    </row>
    <row r="1476" spans="2:60">
      <c r="B1476" s="111"/>
      <c r="C1476" s="385" t="str">
        <f>IF(STEP!C1476&lt;&gt;"",STEP!C1476,"")</f>
        <v/>
      </c>
      <c r="D1476" s="386" t="str">
        <f>IF(STEP!D1476&lt;&gt;"",STEP!D1476,"")</f>
        <v/>
      </c>
      <c r="E1476" s="387" t="str">
        <f>IF(STEP!E1476&lt;&gt;"",STEP!E1476,"")</f>
        <v/>
      </c>
      <c r="F1476" s="256"/>
      <c r="G1476" s="257"/>
      <c r="H1476" s="254"/>
      <c r="I1476" s="254"/>
      <c r="J1476" s="254"/>
      <c r="K1476" s="254"/>
      <c r="L1476" s="254"/>
      <c r="M1476" s="254"/>
      <c r="N1476" s="254"/>
      <c r="O1476" s="254"/>
      <c r="P1476" s="254"/>
      <c r="Q1476" s="254"/>
      <c r="R1476" s="254"/>
      <c r="S1476" s="254"/>
      <c r="T1476" s="254"/>
      <c r="U1476" s="254"/>
      <c r="V1476" s="254"/>
      <c r="W1476" s="254"/>
      <c r="X1476" s="254"/>
      <c r="Y1476" s="254"/>
      <c r="Z1476" s="254"/>
      <c r="AA1476" s="254"/>
      <c r="AB1476" s="254"/>
      <c r="AC1476" s="254"/>
      <c r="AD1476" s="254"/>
      <c r="AE1476" s="255"/>
      <c r="AF1476" s="255"/>
      <c r="AG1476" s="255"/>
      <c r="AH1476" s="255"/>
      <c r="AI1476" s="255"/>
      <c r="AJ1476" s="255"/>
      <c r="AK1476" s="255"/>
      <c r="AL1476" s="255"/>
      <c r="AM1476" s="255"/>
      <c r="AN1476" s="255"/>
      <c r="AO1476" s="254"/>
      <c r="AP1476" s="254"/>
      <c r="AQ1476" s="254"/>
      <c r="AR1476" s="254"/>
      <c r="AS1476" s="254"/>
      <c r="AT1476" s="254"/>
      <c r="AU1476" s="254"/>
      <c r="AW1476" s="283" t="str">
        <f t="shared" si="172"/>
        <v/>
      </c>
      <c r="AX1476" s="283" t="str">
        <f t="shared" si="176"/>
        <v/>
      </c>
      <c r="AY1476" s="283" t="str">
        <f t="shared" si="173"/>
        <v/>
      </c>
      <c r="AZ1476" s="283" t="str">
        <f t="shared" si="174"/>
        <v/>
      </c>
      <c r="BA1476" s="283" t="str">
        <f t="shared" si="175"/>
        <v/>
      </c>
      <c r="BD1476" s="254" t="str">
        <f>IF(W1476="","",IF(F1476="休日",AW1476,IF(F1476="法休",AW1476,VLOOKUP(F1476,カレンダマスタ!$Q$56:$R$69,2,FALSE))))</f>
        <v/>
      </c>
      <c r="BG1476" s="254" t="str">
        <f t="shared" si="177"/>
        <v/>
      </c>
      <c r="BH1476" s="254" t="str">
        <f>IF(AX1476="","",IF(P1476&lt;&gt;"","",IF(BG1476="CS","OK",IF(VLOOKUP(E1476,カレンダマスタ!$A$5:$D$381,4,FALSE)&gt;0,"",IF(OR(AX1476*24&gt;10.84,AZ1476*24&lt;14.5)=TRUE,"×","OK")))))</f>
        <v/>
      </c>
    </row>
    <row r="1477" spans="2:60">
      <c r="B1477" s="111"/>
      <c r="C1477" s="385" t="str">
        <f>IF(STEP!C1477&lt;&gt;"",STEP!C1477,"")</f>
        <v/>
      </c>
      <c r="D1477" s="386" t="str">
        <f>IF(STEP!D1477&lt;&gt;"",STEP!D1477,"")</f>
        <v/>
      </c>
      <c r="E1477" s="387" t="str">
        <f>IF(STEP!E1477&lt;&gt;"",STEP!E1477,"")</f>
        <v/>
      </c>
      <c r="F1477" s="256"/>
      <c r="G1477" s="257"/>
      <c r="H1477" s="254"/>
      <c r="I1477" s="254"/>
      <c r="J1477" s="254"/>
      <c r="K1477" s="254"/>
      <c r="L1477" s="254"/>
      <c r="M1477" s="254"/>
      <c r="N1477" s="254"/>
      <c r="O1477" s="254"/>
      <c r="P1477" s="254"/>
      <c r="Q1477" s="254"/>
      <c r="R1477" s="254"/>
      <c r="S1477" s="254"/>
      <c r="T1477" s="254"/>
      <c r="U1477" s="254"/>
      <c r="V1477" s="254"/>
      <c r="W1477" s="254"/>
      <c r="X1477" s="254"/>
      <c r="Y1477" s="254"/>
      <c r="Z1477" s="254"/>
      <c r="AA1477" s="254"/>
      <c r="AB1477" s="254"/>
      <c r="AC1477" s="254"/>
      <c r="AD1477" s="254"/>
      <c r="AE1477" s="255"/>
      <c r="AF1477" s="255"/>
      <c r="AG1477" s="255"/>
      <c r="AH1477" s="255"/>
      <c r="AI1477" s="255"/>
      <c r="AJ1477" s="255"/>
      <c r="AK1477" s="255"/>
      <c r="AL1477" s="255"/>
      <c r="AM1477" s="255"/>
      <c r="AN1477" s="255"/>
      <c r="AO1477" s="254"/>
      <c r="AP1477" s="254"/>
      <c r="AQ1477" s="254"/>
      <c r="AR1477" s="254"/>
      <c r="AS1477" s="254"/>
      <c r="AT1477" s="254"/>
      <c r="AU1477" s="254"/>
      <c r="AW1477" s="283" t="str">
        <f t="shared" si="172"/>
        <v/>
      </c>
      <c r="AX1477" s="283" t="str">
        <f t="shared" si="176"/>
        <v/>
      </c>
      <c r="AY1477" s="283" t="str">
        <f t="shared" si="173"/>
        <v/>
      </c>
      <c r="AZ1477" s="283" t="str">
        <f t="shared" si="174"/>
        <v/>
      </c>
      <c r="BA1477" s="283" t="str">
        <f t="shared" si="175"/>
        <v/>
      </c>
      <c r="BD1477" s="254" t="str">
        <f>IF(W1477="","",IF(F1477="休日",AW1477,IF(F1477="法休",AW1477,VLOOKUP(F1477,カレンダマスタ!$Q$56:$R$69,2,FALSE))))</f>
        <v/>
      </c>
      <c r="BG1477" s="254" t="str">
        <f t="shared" si="177"/>
        <v/>
      </c>
      <c r="BH1477" s="254" t="str">
        <f>IF(AX1477="","",IF(P1477&lt;&gt;"","",IF(BG1477="CS","OK",IF(VLOOKUP(E1477,カレンダマスタ!$A$5:$D$381,4,FALSE)&gt;0,"",IF(OR(AX1477*24&gt;10.84,AZ1477*24&lt;14.5)=TRUE,"×","OK")))))</f>
        <v/>
      </c>
    </row>
    <row r="1478" spans="2:60">
      <c r="B1478" s="111"/>
      <c r="C1478" s="388" t="str">
        <f>IF(STEP!C1478&lt;&gt;"",STEP!C1478,"")</f>
        <v/>
      </c>
      <c r="D1478" s="389" t="str">
        <f>IF(STEP!D1478&lt;&gt;"",STEP!D1478,"")</f>
        <v/>
      </c>
      <c r="E1478" s="390" t="str">
        <f>IF(STEP!E1478&lt;&gt;"",STEP!E1478,"")</f>
        <v/>
      </c>
      <c r="F1478" s="259"/>
      <c r="G1478" s="266"/>
      <c r="H1478" s="260"/>
      <c r="I1478" s="260"/>
      <c r="J1478" s="260"/>
      <c r="K1478" s="260"/>
      <c r="L1478" s="260"/>
      <c r="M1478" s="260"/>
      <c r="N1478" s="260"/>
      <c r="O1478" s="260"/>
      <c r="P1478" s="260"/>
      <c r="Q1478" s="260"/>
      <c r="R1478" s="260"/>
      <c r="S1478" s="260"/>
      <c r="T1478" s="260"/>
      <c r="U1478" s="260"/>
      <c r="V1478" s="260"/>
      <c r="W1478" s="260"/>
      <c r="X1478" s="260"/>
      <c r="Y1478" s="260"/>
      <c r="Z1478" s="260"/>
      <c r="AA1478" s="260"/>
      <c r="AB1478" s="260"/>
      <c r="AC1478" s="260"/>
      <c r="AD1478" s="260"/>
      <c r="AE1478" s="261"/>
      <c r="AF1478" s="261"/>
      <c r="AG1478" s="261"/>
      <c r="AH1478" s="261"/>
      <c r="AI1478" s="261"/>
      <c r="AJ1478" s="261"/>
      <c r="AK1478" s="261"/>
      <c r="AL1478" s="261"/>
      <c r="AM1478" s="261"/>
      <c r="AN1478" s="261"/>
      <c r="AO1478" s="260"/>
      <c r="AP1478" s="260"/>
      <c r="AQ1478" s="260"/>
      <c r="AR1478" s="260"/>
      <c r="AS1478" s="260"/>
      <c r="AT1478" s="260"/>
      <c r="AU1478" s="260"/>
      <c r="AW1478" s="284" t="str">
        <f t="shared" si="172"/>
        <v/>
      </c>
      <c r="AX1478" s="284" t="str">
        <f t="shared" si="176"/>
        <v/>
      </c>
      <c r="AY1478" s="284" t="str">
        <f t="shared" si="173"/>
        <v/>
      </c>
      <c r="AZ1478" s="284" t="str">
        <f t="shared" si="174"/>
        <v/>
      </c>
      <c r="BA1478" s="284" t="str">
        <f t="shared" si="175"/>
        <v/>
      </c>
      <c r="BD1478" s="260" t="str">
        <f>IF(W1478="","",IF(F1478="休日",AW1478,IF(F1478="法休",AW1478,VLOOKUP(F1478,カレンダマスタ!$Q$56:$R$69,2,FALSE))))</f>
        <v/>
      </c>
      <c r="BG1478" s="260" t="str">
        <f t="shared" si="177"/>
        <v/>
      </c>
      <c r="BH1478" s="260" t="str">
        <f>IF(AX1478="","",IF(P1478&lt;&gt;"","",IF(BG1478="CS","OK",IF(VLOOKUP(E1478,カレンダマスタ!$A$5:$D$381,4,FALSE)&gt;0,"",IF(OR(AX1478*24&gt;10.84,AZ1478*24&lt;14.5)=TRUE,"×","OK")))))</f>
        <v/>
      </c>
    </row>
    <row r="1479" spans="2:60">
      <c r="B1479" s="111"/>
      <c r="C1479" s="394" t="str">
        <f>IF(STEP!C1479&lt;&gt;"",STEP!C1479,"")</f>
        <v/>
      </c>
      <c r="D1479" s="395" t="str">
        <f>IF(STEP!D1479&lt;&gt;"",STEP!D1479,"")</f>
        <v/>
      </c>
      <c r="E1479" s="396" t="str">
        <f>IF(STEP!E1479&lt;&gt;"",STEP!E1479,"")</f>
        <v/>
      </c>
      <c r="F1479" s="269"/>
      <c r="G1479" s="268"/>
      <c r="H1479" s="270"/>
      <c r="I1479" s="270"/>
      <c r="J1479" s="270"/>
      <c r="K1479" s="270"/>
      <c r="L1479" s="270"/>
      <c r="M1479" s="270"/>
      <c r="N1479" s="270"/>
      <c r="O1479" s="270"/>
      <c r="P1479" s="270"/>
      <c r="Q1479" s="270"/>
      <c r="R1479" s="270"/>
      <c r="S1479" s="270"/>
      <c r="T1479" s="270"/>
      <c r="U1479" s="270"/>
      <c r="V1479" s="270"/>
      <c r="W1479" s="270"/>
      <c r="X1479" s="270"/>
      <c r="Y1479" s="270"/>
      <c r="Z1479" s="270"/>
      <c r="AA1479" s="270"/>
      <c r="AB1479" s="270"/>
      <c r="AC1479" s="270"/>
      <c r="AD1479" s="270"/>
      <c r="AE1479" s="271"/>
      <c r="AF1479" s="271"/>
      <c r="AG1479" s="271"/>
      <c r="AH1479" s="271"/>
      <c r="AI1479" s="271"/>
      <c r="AJ1479" s="271"/>
      <c r="AK1479" s="271"/>
      <c r="AL1479" s="271"/>
      <c r="AM1479" s="271"/>
      <c r="AN1479" s="271"/>
      <c r="AO1479" s="270"/>
      <c r="AP1479" s="270"/>
      <c r="AQ1479" s="270"/>
      <c r="AR1479" s="270"/>
      <c r="AS1479" s="270"/>
      <c r="AT1479" s="270"/>
      <c r="AU1479" s="270"/>
      <c r="AW1479" s="282" t="str">
        <f t="shared" si="172"/>
        <v/>
      </c>
      <c r="AX1479" s="282" t="str">
        <f t="shared" si="176"/>
        <v/>
      </c>
      <c r="AY1479" s="282" t="str">
        <f t="shared" si="173"/>
        <v/>
      </c>
      <c r="AZ1479" s="282" t="str">
        <f t="shared" si="174"/>
        <v/>
      </c>
      <c r="BA1479" s="282" t="str">
        <f t="shared" si="175"/>
        <v/>
      </c>
      <c r="BD1479" s="270" t="str">
        <f>IF(W1479="","",IF(F1479="休日",AW1479,IF(F1479="法休",AW1479,VLOOKUP(F1479,カレンダマスタ!$Q$56:$R$69,2,FALSE))))</f>
        <v/>
      </c>
      <c r="BG1479" s="270" t="str">
        <f t="shared" si="177"/>
        <v/>
      </c>
      <c r="BH1479" s="270" t="str">
        <f>IF(AX1479="","",IF(P1479&lt;&gt;"","",IF(BG1479="CS","OK",IF(VLOOKUP(E1479,カレンダマスタ!$A$5:$D$381,4,FALSE)&gt;0,"",IF(OR(AX1479*24&gt;10.84,AZ1479*24&lt;14.5)=TRUE,"×","OK")))))</f>
        <v/>
      </c>
    </row>
    <row r="1480" spans="2:60">
      <c r="B1480" s="111"/>
      <c r="C1480" s="385" t="str">
        <f>IF(STEP!C1480&lt;&gt;"",STEP!C1480,"")</f>
        <v/>
      </c>
      <c r="D1480" s="386" t="str">
        <f>IF(STEP!D1480&lt;&gt;"",STEP!D1480,"")</f>
        <v/>
      </c>
      <c r="E1480" s="387" t="str">
        <f>IF(STEP!E1480&lt;&gt;"",STEP!E1480,"")</f>
        <v/>
      </c>
      <c r="F1480" s="253"/>
      <c r="G1480" s="252"/>
      <c r="H1480" s="254"/>
      <c r="I1480" s="254"/>
      <c r="J1480" s="254"/>
      <c r="K1480" s="254"/>
      <c r="L1480" s="254"/>
      <c r="M1480" s="254"/>
      <c r="N1480" s="254"/>
      <c r="O1480" s="254"/>
      <c r="P1480" s="254"/>
      <c r="Q1480" s="254"/>
      <c r="R1480" s="254"/>
      <c r="S1480" s="254"/>
      <c r="T1480" s="254"/>
      <c r="U1480" s="254"/>
      <c r="V1480" s="254"/>
      <c r="W1480" s="254"/>
      <c r="X1480" s="254"/>
      <c r="Y1480" s="254"/>
      <c r="Z1480" s="254"/>
      <c r="AA1480" s="254"/>
      <c r="AB1480" s="254"/>
      <c r="AC1480" s="254"/>
      <c r="AD1480" s="254"/>
      <c r="AE1480" s="255"/>
      <c r="AF1480" s="255"/>
      <c r="AG1480" s="255"/>
      <c r="AH1480" s="255"/>
      <c r="AI1480" s="255"/>
      <c r="AJ1480" s="255"/>
      <c r="AK1480" s="255"/>
      <c r="AL1480" s="255"/>
      <c r="AM1480" s="255"/>
      <c r="AN1480" s="255"/>
      <c r="AO1480" s="254"/>
      <c r="AP1480" s="254"/>
      <c r="AQ1480" s="254"/>
      <c r="AR1480" s="254"/>
      <c r="AS1480" s="254"/>
      <c r="AT1480" s="254"/>
      <c r="AU1480" s="254"/>
      <c r="AW1480" s="283" t="str">
        <f t="shared" si="172"/>
        <v/>
      </c>
      <c r="AX1480" s="283" t="str">
        <f t="shared" si="176"/>
        <v/>
      </c>
      <c r="AY1480" s="283" t="str">
        <f t="shared" si="173"/>
        <v/>
      </c>
      <c r="AZ1480" s="283" t="str">
        <f t="shared" si="174"/>
        <v/>
      </c>
      <c r="BA1480" s="283" t="str">
        <f t="shared" si="175"/>
        <v/>
      </c>
      <c r="BD1480" s="254" t="str">
        <f>IF(W1480="","",IF(F1480="休日",AW1480,IF(F1480="法休",AW1480,VLOOKUP(F1480,カレンダマスタ!$Q$56:$R$69,2,FALSE))))</f>
        <v/>
      </c>
      <c r="BG1480" s="254" t="str">
        <f t="shared" si="177"/>
        <v/>
      </c>
      <c r="BH1480" s="254" t="str">
        <f>IF(AX1480="","",IF(P1480&lt;&gt;"","",IF(BG1480="CS","OK",IF(VLOOKUP(E1480,カレンダマスタ!$A$5:$D$381,4,FALSE)&gt;0,"",IF(OR(AX1480*24&gt;10.84,AZ1480*24&lt;14.5)=TRUE,"×","OK")))))</f>
        <v/>
      </c>
    </row>
    <row r="1481" spans="2:60">
      <c r="B1481" s="111"/>
      <c r="C1481" s="397" t="str">
        <f>IF(STEP!C1481&lt;&gt;"",STEP!C1481,"")</f>
        <v/>
      </c>
      <c r="D1481" s="398" t="str">
        <f>IF(STEP!D1481&lt;&gt;"",STEP!D1481,"")</f>
        <v/>
      </c>
      <c r="E1481" s="399" t="str">
        <f>IF(STEP!E1481&lt;&gt;"",STEP!E1481,"")</f>
        <v/>
      </c>
      <c r="F1481" s="273"/>
      <c r="G1481" s="272"/>
      <c r="H1481" s="274"/>
      <c r="I1481" s="274"/>
      <c r="J1481" s="274"/>
      <c r="K1481" s="274"/>
      <c r="L1481" s="274"/>
      <c r="M1481" s="274"/>
      <c r="N1481" s="274"/>
      <c r="O1481" s="274"/>
      <c r="P1481" s="274"/>
      <c r="Q1481" s="274"/>
      <c r="R1481" s="274"/>
      <c r="S1481" s="274"/>
      <c r="T1481" s="274"/>
      <c r="U1481" s="274"/>
      <c r="V1481" s="274"/>
      <c r="W1481" s="274"/>
      <c r="X1481" s="274"/>
      <c r="Y1481" s="274"/>
      <c r="Z1481" s="274"/>
      <c r="AA1481" s="274"/>
      <c r="AB1481" s="274"/>
      <c r="AC1481" s="274"/>
      <c r="AD1481" s="274"/>
      <c r="AE1481" s="275"/>
      <c r="AF1481" s="275"/>
      <c r="AG1481" s="275"/>
      <c r="AH1481" s="275"/>
      <c r="AI1481" s="275"/>
      <c r="AJ1481" s="275"/>
      <c r="AK1481" s="275"/>
      <c r="AL1481" s="275"/>
      <c r="AM1481" s="275"/>
      <c r="AN1481" s="275"/>
      <c r="AO1481" s="274"/>
      <c r="AP1481" s="274"/>
      <c r="AQ1481" s="274"/>
      <c r="AR1481" s="274"/>
      <c r="AS1481" s="274"/>
      <c r="AT1481" s="274"/>
      <c r="AU1481" s="274"/>
      <c r="AW1481" s="286" t="str">
        <f t="shared" si="172"/>
        <v/>
      </c>
      <c r="AX1481" s="286" t="str">
        <f t="shared" si="176"/>
        <v/>
      </c>
      <c r="AY1481" s="286" t="str">
        <f t="shared" si="173"/>
        <v/>
      </c>
      <c r="AZ1481" s="286" t="str">
        <f t="shared" si="174"/>
        <v/>
      </c>
      <c r="BA1481" s="286" t="str">
        <f t="shared" si="175"/>
        <v/>
      </c>
      <c r="BD1481" s="274" t="str">
        <f>IF(W1481="","",IF(F1481="休日",AW1481,IF(F1481="法休",AW1481,VLOOKUP(F1481,カレンダマスタ!$Q$56:$R$69,2,FALSE))))</f>
        <v/>
      </c>
      <c r="BG1481" s="274" t="str">
        <f t="shared" si="177"/>
        <v/>
      </c>
      <c r="BH1481" s="274" t="str">
        <f>IF(AX1481="","",IF(P1481&lt;&gt;"","",IF(BG1481="CS","OK",IF(VLOOKUP(E1481,カレンダマスタ!$A$5:$D$381,4,FALSE)&gt;0,"",IF(OR(AX1481*24&gt;10.84,AZ1481*24&lt;14.5)=TRUE,"×","OK")))))</f>
        <v/>
      </c>
    </row>
    <row r="1482" spans="2:60">
      <c r="B1482" s="111"/>
      <c r="C1482" s="397" t="str">
        <f>IF(STEP!C1482&lt;&gt;"",STEP!C1482,"")</f>
        <v/>
      </c>
      <c r="D1482" s="398" t="str">
        <f>IF(STEP!D1482&lt;&gt;"",STEP!D1482,"")</f>
        <v/>
      </c>
      <c r="E1482" s="399" t="str">
        <f>IF(STEP!E1482&lt;&gt;"",STEP!E1482,"")</f>
        <v/>
      </c>
      <c r="F1482" s="273"/>
      <c r="G1482" s="272"/>
      <c r="H1482" s="274"/>
      <c r="I1482" s="274"/>
      <c r="J1482" s="274"/>
      <c r="K1482" s="274"/>
      <c r="L1482" s="274"/>
      <c r="M1482" s="274"/>
      <c r="N1482" s="274"/>
      <c r="O1482" s="274"/>
      <c r="P1482" s="274"/>
      <c r="Q1482" s="274"/>
      <c r="R1482" s="274"/>
      <c r="S1482" s="274"/>
      <c r="T1482" s="274"/>
      <c r="U1482" s="274"/>
      <c r="V1482" s="274"/>
      <c r="W1482" s="274"/>
      <c r="X1482" s="274"/>
      <c r="Y1482" s="274"/>
      <c r="Z1482" s="274"/>
      <c r="AA1482" s="274"/>
      <c r="AB1482" s="274"/>
      <c r="AC1482" s="274"/>
      <c r="AD1482" s="274"/>
      <c r="AE1482" s="275"/>
      <c r="AF1482" s="275"/>
      <c r="AG1482" s="275"/>
      <c r="AH1482" s="275"/>
      <c r="AI1482" s="275"/>
      <c r="AJ1482" s="275"/>
      <c r="AK1482" s="275"/>
      <c r="AL1482" s="275"/>
      <c r="AM1482" s="275"/>
      <c r="AN1482" s="275"/>
      <c r="AO1482" s="274"/>
      <c r="AP1482" s="274"/>
      <c r="AQ1482" s="274"/>
      <c r="AR1482" s="274"/>
      <c r="AS1482" s="274"/>
      <c r="AT1482" s="274"/>
      <c r="AU1482" s="274"/>
      <c r="AW1482" s="286" t="str">
        <f t="shared" si="172"/>
        <v/>
      </c>
      <c r="AX1482" s="286" t="str">
        <f t="shared" si="176"/>
        <v/>
      </c>
      <c r="AY1482" s="286" t="str">
        <f t="shared" si="173"/>
        <v/>
      </c>
      <c r="AZ1482" s="286" t="str">
        <f t="shared" si="174"/>
        <v/>
      </c>
      <c r="BA1482" s="286" t="str">
        <f t="shared" si="175"/>
        <v/>
      </c>
      <c r="BD1482" s="274" t="str">
        <f>IF(W1482="","",IF(F1482="休日",AW1482,IF(F1482="法休",AW1482,VLOOKUP(F1482,カレンダマスタ!$Q$56:$R$69,2,FALSE))))</f>
        <v/>
      </c>
      <c r="BG1482" s="274" t="str">
        <f t="shared" si="177"/>
        <v/>
      </c>
      <c r="BH1482" s="274" t="str">
        <f>IF(AX1482="","",IF(P1482&lt;&gt;"","",IF(BG1482="CS","OK",IF(VLOOKUP(E1482,カレンダマスタ!$A$5:$D$381,4,FALSE)&gt;0,"",IF(OR(AX1482*24&gt;10.84,AZ1482*24&lt;14.5)=TRUE,"×","OK")))))</f>
        <v/>
      </c>
    </row>
    <row r="1483" spans="2:60">
      <c r="B1483" s="111"/>
      <c r="C1483" s="397" t="str">
        <f>IF(STEP!C1483&lt;&gt;"",STEP!C1483,"")</f>
        <v/>
      </c>
      <c r="D1483" s="398" t="str">
        <f>IF(STEP!D1483&lt;&gt;"",STEP!D1483,"")</f>
        <v/>
      </c>
      <c r="E1483" s="399" t="str">
        <f>IF(STEP!E1483&lt;&gt;"",STEP!E1483,"")</f>
        <v/>
      </c>
      <c r="F1483" s="273"/>
      <c r="G1483" s="272"/>
      <c r="H1483" s="274"/>
      <c r="I1483" s="274"/>
      <c r="J1483" s="274"/>
      <c r="K1483" s="274"/>
      <c r="L1483" s="274"/>
      <c r="M1483" s="274"/>
      <c r="N1483" s="274"/>
      <c r="O1483" s="274"/>
      <c r="P1483" s="274"/>
      <c r="Q1483" s="274"/>
      <c r="R1483" s="274"/>
      <c r="S1483" s="274"/>
      <c r="T1483" s="274"/>
      <c r="U1483" s="274"/>
      <c r="V1483" s="274"/>
      <c r="W1483" s="274"/>
      <c r="X1483" s="274"/>
      <c r="Y1483" s="274"/>
      <c r="Z1483" s="274"/>
      <c r="AA1483" s="274"/>
      <c r="AB1483" s="274"/>
      <c r="AC1483" s="274"/>
      <c r="AD1483" s="274"/>
      <c r="AE1483" s="275"/>
      <c r="AF1483" s="275"/>
      <c r="AG1483" s="275"/>
      <c r="AH1483" s="275"/>
      <c r="AI1483" s="275"/>
      <c r="AJ1483" s="275"/>
      <c r="AK1483" s="275"/>
      <c r="AL1483" s="275"/>
      <c r="AM1483" s="275"/>
      <c r="AN1483" s="275"/>
      <c r="AO1483" s="274"/>
      <c r="AP1483" s="274"/>
      <c r="AQ1483" s="274"/>
      <c r="AR1483" s="274"/>
      <c r="AS1483" s="274"/>
      <c r="AT1483" s="274"/>
      <c r="AU1483" s="274"/>
      <c r="AW1483" s="286" t="str">
        <f t="shared" si="172"/>
        <v/>
      </c>
      <c r="AX1483" s="286" t="str">
        <f t="shared" si="176"/>
        <v/>
      </c>
      <c r="AY1483" s="286" t="str">
        <f t="shared" si="173"/>
        <v/>
      </c>
      <c r="AZ1483" s="286" t="str">
        <f t="shared" si="174"/>
        <v/>
      </c>
      <c r="BA1483" s="286" t="str">
        <f t="shared" si="175"/>
        <v/>
      </c>
      <c r="BD1483" s="274" t="str">
        <f>IF(W1483="","",IF(F1483="休日",AW1483,IF(F1483="法休",AW1483,VLOOKUP(F1483,カレンダマスタ!$Q$56:$R$69,2,FALSE))))</f>
        <v/>
      </c>
      <c r="BG1483" s="274" t="str">
        <f t="shared" si="177"/>
        <v/>
      </c>
      <c r="BH1483" s="274" t="str">
        <f>IF(AX1483="","",IF(P1483&lt;&gt;"","",IF(BG1483="CS","OK",IF(VLOOKUP(E1483,カレンダマスタ!$A$5:$D$381,4,FALSE)&gt;0,"",IF(OR(AX1483*24&gt;10.84,AZ1483*24&lt;14.5)=TRUE,"×","OK")))))</f>
        <v/>
      </c>
    </row>
    <row r="1484" spans="2:60">
      <c r="B1484" s="111"/>
      <c r="C1484" s="397" t="str">
        <f>IF(STEP!C1484&lt;&gt;"",STEP!C1484,"")</f>
        <v/>
      </c>
      <c r="D1484" s="398" t="str">
        <f>IF(STEP!D1484&lt;&gt;"",STEP!D1484,"")</f>
        <v/>
      </c>
      <c r="E1484" s="399" t="str">
        <f>IF(STEP!E1484&lt;&gt;"",STEP!E1484,"")</f>
        <v/>
      </c>
      <c r="F1484" s="273"/>
      <c r="G1484" s="272"/>
      <c r="H1484" s="274"/>
      <c r="I1484" s="274"/>
      <c r="J1484" s="274"/>
      <c r="K1484" s="274"/>
      <c r="L1484" s="274"/>
      <c r="M1484" s="274"/>
      <c r="N1484" s="274"/>
      <c r="O1484" s="274"/>
      <c r="P1484" s="274"/>
      <c r="Q1484" s="274"/>
      <c r="R1484" s="274"/>
      <c r="S1484" s="274"/>
      <c r="T1484" s="274"/>
      <c r="U1484" s="274"/>
      <c r="V1484" s="274"/>
      <c r="W1484" s="274"/>
      <c r="X1484" s="274"/>
      <c r="Y1484" s="274"/>
      <c r="Z1484" s="274"/>
      <c r="AA1484" s="274"/>
      <c r="AB1484" s="274"/>
      <c r="AC1484" s="274"/>
      <c r="AD1484" s="274"/>
      <c r="AE1484" s="275"/>
      <c r="AF1484" s="275"/>
      <c r="AG1484" s="275"/>
      <c r="AH1484" s="275"/>
      <c r="AI1484" s="275"/>
      <c r="AJ1484" s="275"/>
      <c r="AK1484" s="275"/>
      <c r="AL1484" s="275"/>
      <c r="AM1484" s="275"/>
      <c r="AN1484" s="275"/>
      <c r="AO1484" s="274"/>
      <c r="AP1484" s="274"/>
      <c r="AQ1484" s="274"/>
      <c r="AR1484" s="274"/>
      <c r="AS1484" s="274"/>
      <c r="AT1484" s="274"/>
      <c r="AU1484" s="274"/>
      <c r="AW1484" s="286" t="str">
        <f t="shared" si="172"/>
        <v/>
      </c>
      <c r="AX1484" s="286" t="str">
        <f t="shared" si="176"/>
        <v/>
      </c>
      <c r="AY1484" s="286" t="str">
        <f t="shared" si="173"/>
        <v/>
      </c>
      <c r="AZ1484" s="286" t="str">
        <f t="shared" si="174"/>
        <v/>
      </c>
      <c r="BA1484" s="286" t="str">
        <f t="shared" si="175"/>
        <v/>
      </c>
      <c r="BD1484" s="274" t="str">
        <f>IF(W1484="","",IF(F1484="休日",AW1484,IF(F1484="法休",AW1484,VLOOKUP(F1484,カレンダマスタ!$Q$56:$R$69,2,FALSE))))</f>
        <v/>
      </c>
      <c r="BG1484" s="274" t="str">
        <f t="shared" si="177"/>
        <v/>
      </c>
      <c r="BH1484" s="274" t="str">
        <f>IF(AX1484="","",IF(P1484&lt;&gt;"","",IF(BG1484="CS","OK",IF(VLOOKUP(E1484,カレンダマスタ!$A$5:$D$381,4,FALSE)&gt;0,"",IF(OR(AX1484*24&gt;10.84,AZ1484*24&lt;14.5)=TRUE,"×","OK")))))</f>
        <v/>
      </c>
    </row>
    <row r="1485" spans="2:60" ht="13.8" thickBot="1">
      <c r="B1485" s="161"/>
      <c r="C1485" s="400" t="str">
        <f>IF(STEP!C1485&lt;&gt;"",STEP!C1485,"")</f>
        <v/>
      </c>
      <c r="D1485" s="401" t="str">
        <f>IF(STEP!D1485&lt;&gt;"",STEP!D1485,"")</f>
        <v/>
      </c>
      <c r="E1485" s="402" t="str">
        <f>IF(STEP!E1485&lt;&gt;"",STEP!E1485,"")</f>
        <v/>
      </c>
      <c r="F1485" s="277"/>
      <c r="G1485" s="276"/>
      <c r="H1485" s="278"/>
      <c r="I1485" s="278"/>
      <c r="J1485" s="278"/>
      <c r="K1485" s="278"/>
      <c r="L1485" s="278"/>
      <c r="M1485" s="278"/>
      <c r="N1485" s="278"/>
      <c r="O1485" s="278"/>
      <c r="P1485" s="278"/>
      <c r="Q1485" s="278"/>
      <c r="R1485" s="278"/>
      <c r="S1485" s="278"/>
      <c r="T1485" s="278"/>
      <c r="U1485" s="278"/>
      <c r="V1485" s="278"/>
      <c r="W1485" s="278"/>
      <c r="X1485" s="278"/>
      <c r="Y1485" s="278"/>
      <c r="Z1485" s="278"/>
      <c r="AA1485" s="278"/>
      <c r="AB1485" s="278"/>
      <c r="AC1485" s="278"/>
      <c r="AD1485" s="278"/>
      <c r="AE1485" s="279"/>
      <c r="AF1485" s="279"/>
      <c r="AG1485" s="279"/>
      <c r="AH1485" s="279"/>
      <c r="AI1485" s="279"/>
      <c r="AJ1485" s="279"/>
      <c r="AK1485" s="279"/>
      <c r="AL1485" s="279"/>
      <c r="AM1485" s="279"/>
      <c r="AN1485" s="279"/>
      <c r="AO1485" s="278"/>
      <c r="AP1485" s="278"/>
      <c r="AQ1485" s="278"/>
      <c r="AR1485" s="278"/>
      <c r="AS1485" s="278"/>
      <c r="AT1485" s="278"/>
      <c r="AU1485" s="278"/>
      <c r="AW1485" s="287" t="str">
        <f t="shared" si="172"/>
        <v/>
      </c>
      <c r="AX1485" s="287" t="str">
        <f t="shared" si="176"/>
        <v/>
      </c>
      <c r="AY1485" s="287" t="str">
        <f t="shared" si="173"/>
        <v/>
      </c>
      <c r="AZ1485" s="287" t="str">
        <f t="shared" si="174"/>
        <v/>
      </c>
      <c r="BA1485" s="287" t="str">
        <f t="shared" si="175"/>
        <v/>
      </c>
      <c r="BD1485" s="278" t="str">
        <f>IF(W1485="","",IF(F1485="休日",AW1485,IF(F1485="法休",AW1485,VLOOKUP(F1485,カレンダマスタ!$Q$56:$R$69,2,FALSE))))</f>
        <v/>
      </c>
      <c r="BG1485" s="278" t="str">
        <f t="shared" si="177"/>
        <v/>
      </c>
      <c r="BH1485" s="278" t="str">
        <f>IF(AX1485="","",IF(P1485&lt;&gt;"","",IF(BG1485="CS","OK",IF(VLOOKUP(E1485,カレンダマスタ!$A$5:$D$381,4,FALSE)&gt;0,"",IF(OR(AX1485*24&gt;10.84,AZ1485*24&lt;14.5)=TRUE,"×","OK")))))</f>
        <v/>
      </c>
    </row>
    <row r="1486" spans="2:60">
      <c r="B1486" s="323"/>
      <c r="C1486" s="366"/>
      <c r="D1486" s="367"/>
      <c r="E1486" s="368"/>
      <c r="F1486" s="367"/>
      <c r="G1486" s="366"/>
      <c r="H1486" s="369"/>
      <c r="I1486" s="369"/>
      <c r="J1486" s="369"/>
      <c r="K1486" s="369"/>
      <c r="L1486" s="369"/>
      <c r="M1486" s="369"/>
      <c r="N1486" s="369"/>
      <c r="O1486" s="369"/>
      <c r="P1486" s="369"/>
      <c r="Q1486" s="369"/>
      <c r="R1486" s="369"/>
      <c r="S1486" s="369"/>
      <c r="T1486" s="369"/>
      <c r="U1486" s="369"/>
      <c r="V1486" s="369"/>
      <c r="W1486" s="369"/>
      <c r="X1486" s="369"/>
      <c r="Y1486" s="369"/>
      <c r="Z1486" s="369"/>
      <c r="AA1486" s="369"/>
      <c r="AB1486" s="369"/>
      <c r="AC1486" s="369"/>
      <c r="AD1486" s="369"/>
      <c r="AE1486" s="370"/>
      <c r="AF1486" s="370"/>
      <c r="AG1486" s="370"/>
      <c r="AH1486" s="370"/>
      <c r="AI1486" s="370"/>
      <c r="AJ1486" s="370"/>
      <c r="AK1486" s="370"/>
      <c r="AL1486" s="370"/>
      <c r="AM1486" s="370"/>
      <c r="AN1486" s="370"/>
      <c r="AO1486" s="369"/>
      <c r="AP1486" s="369"/>
      <c r="AQ1486" s="369"/>
      <c r="AR1486" s="369"/>
      <c r="AS1486" s="369"/>
      <c r="AT1486" s="369"/>
      <c r="AU1486" s="369"/>
      <c r="AW1486" s="363"/>
      <c r="AX1486" s="363"/>
      <c r="AY1486" s="363"/>
      <c r="AZ1486" s="363"/>
      <c r="BA1486" s="363"/>
      <c r="BD1486" s="369" t="str">
        <f>IF(W1486="","",IF(F1486="休日",AW1486,IF(F1486="法休",AW1486,VLOOKUP(F1486,カレンダマスタ!$Q$56:$R$69,2,FALSE))))</f>
        <v/>
      </c>
      <c r="BG1486" s="369"/>
      <c r="BH1486" s="369"/>
    </row>
    <row r="1487" spans="2:60">
      <c r="B1487" s="323"/>
      <c r="C1487" s="371"/>
      <c r="D1487" s="372"/>
      <c r="E1487" s="373"/>
      <c r="F1487" s="372"/>
      <c r="G1487" s="371"/>
      <c r="H1487" s="374"/>
      <c r="I1487" s="374"/>
      <c r="J1487" s="374"/>
      <c r="K1487" s="374"/>
      <c r="L1487" s="374"/>
      <c r="M1487" s="374"/>
      <c r="N1487" s="374"/>
      <c r="O1487" s="374"/>
      <c r="P1487" s="374"/>
      <c r="Q1487" s="374"/>
      <c r="R1487" s="374"/>
      <c r="S1487" s="374"/>
      <c r="T1487" s="374"/>
      <c r="U1487" s="374"/>
      <c r="V1487" s="374"/>
      <c r="W1487" s="374"/>
      <c r="X1487" s="374"/>
      <c r="Y1487" s="374"/>
      <c r="Z1487" s="374"/>
      <c r="AA1487" s="374"/>
      <c r="AB1487" s="374"/>
      <c r="AC1487" s="374"/>
      <c r="AD1487" s="374"/>
      <c r="AE1487" s="375"/>
      <c r="AF1487" s="375"/>
      <c r="AG1487" s="375"/>
      <c r="AH1487" s="375"/>
      <c r="AI1487" s="375"/>
      <c r="AJ1487" s="375"/>
      <c r="AK1487" s="375"/>
      <c r="AL1487" s="375"/>
      <c r="AM1487" s="375"/>
      <c r="AN1487" s="375"/>
      <c r="AO1487" s="374"/>
      <c r="AP1487" s="374"/>
      <c r="AQ1487" s="374"/>
      <c r="AR1487" s="374"/>
      <c r="AS1487" s="374"/>
      <c r="AT1487" s="374"/>
      <c r="AU1487" s="374"/>
      <c r="AW1487" s="363"/>
      <c r="AX1487" s="363"/>
      <c r="AY1487" s="363"/>
      <c r="AZ1487" s="363"/>
      <c r="BA1487" s="363"/>
      <c r="BD1487" s="374" t="str">
        <f>IF(W1487="","",IF(F1487="休日",AW1487,IF(F1487="法休",AW1487,VLOOKUP(F1487,カレンダマスタ!$Q$56:$R$69,2,FALSE))))</f>
        <v/>
      </c>
      <c r="BG1487" s="374"/>
      <c r="BH1487" s="374"/>
    </row>
    <row r="1488" spans="2:60">
      <c r="B1488" s="323"/>
      <c r="C1488" s="371"/>
      <c r="D1488" s="372"/>
      <c r="E1488" s="373"/>
      <c r="F1488" s="372"/>
      <c r="G1488" s="371"/>
      <c r="H1488" s="374"/>
      <c r="I1488" s="374"/>
      <c r="J1488" s="374"/>
      <c r="K1488" s="374"/>
      <c r="L1488" s="374"/>
      <c r="M1488" s="374"/>
      <c r="N1488" s="374"/>
      <c r="O1488" s="374"/>
      <c r="P1488" s="374"/>
      <c r="Q1488" s="374"/>
      <c r="R1488" s="374"/>
      <c r="S1488" s="374"/>
      <c r="T1488" s="374"/>
      <c r="U1488" s="374"/>
      <c r="V1488" s="374"/>
      <c r="W1488" s="374"/>
      <c r="X1488" s="374"/>
      <c r="Y1488" s="374"/>
      <c r="Z1488" s="374"/>
      <c r="AA1488" s="374"/>
      <c r="AB1488" s="374"/>
      <c r="AC1488" s="374"/>
      <c r="AD1488" s="374"/>
      <c r="AE1488" s="375"/>
      <c r="AF1488" s="375"/>
      <c r="AG1488" s="375"/>
      <c r="AH1488" s="375"/>
      <c r="AI1488" s="375"/>
      <c r="AJ1488" s="375"/>
      <c r="AK1488" s="375"/>
      <c r="AL1488" s="375"/>
      <c r="AM1488" s="375"/>
      <c r="AN1488" s="375"/>
      <c r="AO1488" s="374"/>
      <c r="AP1488" s="374"/>
      <c r="AQ1488" s="374"/>
      <c r="AR1488" s="374"/>
      <c r="AS1488" s="374"/>
      <c r="AT1488" s="374"/>
      <c r="AU1488" s="374"/>
      <c r="AW1488" s="363"/>
      <c r="AX1488" s="363"/>
      <c r="AY1488" s="363"/>
      <c r="AZ1488" s="363"/>
      <c r="BA1488" s="363"/>
      <c r="BD1488" s="374" t="str">
        <f>IF(W1488="","",IF(F1488="休日",AW1488,IF(F1488="法休",AW1488,VLOOKUP(F1488,カレンダマスタ!$Q$56:$R$69,2,FALSE))))</f>
        <v/>
      </c>
      <c r="BG1488" s="374"/>
      <c r="BH1488" s="374"/>
    </row>
    <row r="1489" spans="2:60">
      <c r="B1489" s="323"/>
      <c r="C1489" s="371"/>
      <c r="D1489" s="372"/>
      <c r="E1489" s="373"/>
      <c r="F1489" s="372"/>
      <c r="G1489" s="371"/>
      <c r="H1489" s="374"/>
      <c r="I1489" s="374"/>
      <c r="J1489" s="374"/>
      <c r="K1489" s="374"/>
      <c r="L1489" s="374"/>
      <c r="M1489" s="374"/>
      <c r="N1489" s="374"/>
      <c r="O1489" s="374"/>
      <c r="P1489" s="374"/>
      <c r="Q1489" s="374"/>
      <c r="R1489" s="374"/>
      <c r="S1489" s="374"/>
      <c r="T1489" s="374"/>
      <c r="U1489" s="374"/>
      <c r="V1489" s="374"/>
      <c r="W1489" s="374"/>
      <c r="X1489" s="374"/>
      <c r="Y1489" s="374"/>
      <c r="Z1489" s="374"/>
      <c r="AA1489" s="374"/>
      <c r="AB1489" s="374"/>
      <c r="AC1489" s="374"/>
      <c r="AD1489" s="374"/>
      <c r="AE1489" s="375"/>
      <c r="AF1489" s="375"/>
      <c r="AG1489" s="375"/>
      <c r="AH1489" s="375"/>
      <c r="AI1489" s="375"/>
      <c r="AJ1489" s="375"/>
      <c r="AK1489" s="375"/>
      <c r="AL1489" s="375"/>
      <c r="AM1489" s="375"/>
      <c r="AN1489" s="375"/>
      <c r="AO1489" s="374"/>
      <c r="AP1489" s="374"/>
      <c r="AQ1489" s="374"/>
      <c r="AR1489" s="374"/>
      <c r="AS1489" s="374"/>
      <c r="AT1489" s="374"/>
      <c r="AU1489" s="374"/>
      <c r="AW1489" s="363"/>
      <c r="AX1489" s="363"/>
      <c r="AY1489" s="363"/>
      <c r="AZ1489" s="363"/>
      <c r="BA1489" s="363"/>
      <c r="BD1489" s="374" t="str">
        <f>IF(W1489="","",IF(F1489="休日",AW1489,IF(F1489="法休",AW1489,VLOOKUP(F1489,カレンダマスタ!$Q$56:$R$69,2,FALSE))))</f>
        <v/>
      </c>
      <c r="BG1489" s="374"/>
      <c r="BH1489" s="374"/>
    </row>
    <row r="1490" spans="2:60">
      <c r="B1490" s="323"/>
      <c r="C1490" s="371"/>
      <c r="D1490" s="372"/>
      <c r="E1490" s="373"/>
      <c r="F1490" s="372"/>
      <c r="G1490" s="371"/>
      <c r="H1490" s="374"/>
      <c r="I1490" s="374"/>
      <c r="J1490" s="374"/>
      <c r="K1490" s="374"/>
      <c r="L1490" s="374"/>
      <c r="M1490" s="374"/>
      <c r="N1490" s="374"/>
      <c r="O1490" s="374"/>
      <c r="P1490" s="374"/>
      <c r="Q1490" s="374"/>
      <c r="R1490" s="374"/>
      <c r="S1490" s="374"/>
      <c r="T1490" s="374"/>
      <c r="U1490" s="374"/>
      <c r="V1490" s="374"/>
      <c r="W1490" s="374"/>
      <c r="X1490" s="374"/>
      <c r="Y1490" s="374"/>
      <c r="Z1490" s="374"/>
      <c r="AA1490" s="374"/>
      <c r="AB1490" s="374"/>
      <c r="AC1490" s="374"/>
      <c r="AD1490" s="374"/>
      <c r="AE1490" s="375"/>
      <c r="AF1490" s="375"/>
      <c r="AG1490" s="375"/>
      <c r="AH1490" s="375"/>
      <c r="AI1490" s="375"/>
      <c r="AJ1490" s="375"/>
      <c r="AK1490" s="375"/>
      <c r="AL1490" s="375"/>
      <c r="AM1490" s="375"/>
      <c r="AN1490" s="375"/>
      <c r="AO1490" s="374"/>
      <c r="AP1490" s="374"/>
      <c r="AQ1490" s="374"/>
      <c r="AR1490" s="374"/>
      <c r="AS1490" s="374"/>
      <c r="AT1490" s="374"/>
      <c r="AU1490" s="374"/>
      <c r="AW1490" s="363"/>
      <c r="AX1490" s="363"/>
      <c r="AY1490" s="363"/>
      <c r="AZ1490" s="363"/>
      <c r="BA1490" s="363"/>
      <c r="BD1490" s="374" t="str">
        <f>IF(W1490="","",IF(F1490="休日",AW1490,IF(F1490="法休",AW1490,VLOOKUP(F1490,カレンダマスタ!$Q$56:$R$69,2,FALSE))))</f>
        <v/>
      </c>
      <c r="BG1490" s="374"/>
      <c r="BH1490" s="374"/>
    </row>
    <row r="1491" spans="2:60">
      <c r="B1491" s="323"/>
      <c r="C1491" s="371"/>
      <c r="D1491" s="372"/>
      <c r="E1491" s="373"/>
      <c r="F1491" s="372"/>
      <c r="G1491" s="371"/>
      <c r="H1491" s="374"/>
      <c r="I1491" s="374"/>
      <c r="J1491" s="374"/>
      <c r="K1491" s="374"/>
      <c r="L1491" s="374"/>
      <c r="M1491" s="374"/>
      <c r="N1491" s="374"/>
      <c r="O1491" s="374"/>
      <c r="P1491" s="374"/>
      <c r="Q1491" s="374"/>
      <c r="R1491" s="374"/>
      <c r="S1491" s="374"/>
      <c r="T1491" s="374"/>
      <c r="U1491" s="374"/>
      <c r="V1491" s="374"/>
      <c r="W1491" s="374"/>
      <c r="X1491" s="374"/>
      <c r="Y1491" s="374"/>
      <c r="Z1491" s="374"/>
      <c r="AA1491" s="374"/>
      <c r="AB1491" s="374"/>
      <c r="AC1491" s="374"/>
      <c r="AD1491" s="374"/>
      <c r="AE1491" s="375"/>
      <c r="AF1491" s="375"/>
      <c r="AG1491" s="375"/>
      <c r="AH1491" s="375"/>
      <c r="AI1491" s="375"/>
      <c r="AJ1491" s="375"/>
      <c r="AK1491" s="375"/>
      <c r="AL1491" s="375"/>
      <c r="AM1491" s="375"/>
      <c r="AN1491" s="375"/>
      <c r="AO1491" s="374"/>
      <c r="AP1491" s="374"/>
      <c r="AQ1491" s="374"/>
      <c r="AR1491" s="374"/>
      <c r="AS1491" s="374"/>
      <c r="AT1491" s="374"/>
      <c r="AU1491" s="374"/>
      <c r="AW1491" s="363"/>
      <c r="AX1491" s="363"/>
      <c r="AY1491" s="363"/>
      <c r="AZ1491" s="363"/>
      <c r="BA1491" s="363"/>
      <c r="BD1491" s="374" t="str">
        <f>IF(W1491="","",IF(F1491="休日",AW1491,IF(F1491="法休",AW1491,VLOOKUP(F1491,カレンダマスタ!$Q$56:$R$69,2,FALSE))))</f>
        <v/>
      </c>
      <c r="BG1491" s="374"/>
      <c r="BH1491" s="374"/>
    </row>
    <row r="1492" spans="2:60">
      <c r="B1492" s="323"/>
      <c r="C1492" s="371"/>
      <c r="D1492" s="372"/>
      <c r="E1492" s="373"/>
      <c r="F1492" s="372"/>
      <c r="G1492" s="371"/>
      <c r="H1492" s="374"/>
      <c r="I1492" s="374"/>
      <c r="J1492" s="374"/>
      <c r="K1492" s="374"/>
      <c r="L1492" s="374"/>
      <c r="M1492" s="374"/>
      <c r="N1492" s="374"/>
      <c r="O1492" s="374"/>
      <c r="P1492" s="374"/>
      <c r="Q1492" s="374"/>
      <c r="R1492" s="374"/>
      <c r="S1492" s="374"/>
      <c r="T1492" s="374"/>
      <c r="U1492" s="374"/>
      <c r="V1492" s="374"/>
      <c r="W1492" s="374"/>
      <c r="X1492" s="374"/>
      <c r="Y1492" s="374"/>
      <c r="Z1492" s="374"/>
      <c r="AA1492" s="374"/>
      <c r="AB1492" s="374"/>
      <c r="AC1492" s="374"/>
      <c r="AD1492" s="374"/>
      <c r="AE1492" s="375"/>
      <c r="AF1492" s="375"/>
      <c r="AG1492" s="375"/>
      <c r="AH1492" s="375"/>
      <c r="AI1492" s="375"/>
      <c r="AJ1492" s="375"/>
      <c r="AK1492" s="375"/>
      <c r="AL1492" s="375"/>
      <c r="AM1492" s="375"/>
      <c r="AN1492" s="375"/>
      <c r="AO1492" s="374"/>
      <c r="AP1492" s="374"/>
      <c r="AQ1492" s="374"/>
      <c r="AR1492" s="374"/>
      <c r="AS1492" s="374"/>
      <c r="AT1492" s="374"/>
      <c r="AU1492" s="374"/>
      <c r="AW1492" s="363"/>
      <c r="AX1492" s="363"/>
      <c r="AY1492" s="363"/>
      <c r="AZ1492" s="363"/>
      <c r="BA1492" s="363"/>
      <c r="BD1492" s="374" t="str">
        <f>IF(W1492="","",IF(F1492="休日",AW1492,IF(F1492="法休",AW1492,VLOOKUP(F1492,カレンダマスタ!$Q$56:$R$69,2,FALSE))))</f>
        <v/>
      </c>
      <c r="BG1492" s="374"/>
      <c r="BH1492" s="374"/>
    </row>
    <row r="1493" spans="2:60">
      <c r="B1493" s="323"/>
      <c r="C1493" s="371"/>
      <c r="D1493" s="372"/>
      <c r="E1493" s="373"/>
      <c r="F1493" s="372"/>
      <c r="G1493" s="371"/>
      <c r="H1493" s="374"/>
      <c r="I1493" s="374"/>
      <c r="J1493" s="374"/>
      <c r="K1493" s="374"/>
      <c r="L1493" s="374"/>
      <c r="M1493" s="374"/>
      <c r="N1493" s="374"/>
      <c r="O1493" s="374"/>
      <c r="P1493" s="374"/>
      <c r="Q1493" s="374"/>
      <c r="R1493" s="374"/>
      <c r="S1493" s="374"/>
      <c r="T1493" s="374"/>
      <c r="U1493" s="374"/>
      <c r="V1493" s="374"/>
      <c r="W1493" s="374"/>
      <c r="X1493" s="374"/>
      <c r="Y1493" s="374"/>
      <c r="Z1493" s="374"/>
      <c r="AA1493" s="374"/>
      <c r="AB1493" s="374"/>
      <c r="AC1493" s="374"/>
      <c r="AD1493" s="374"/>
      <c r="AE1493" s="375"/>
      <c r="AF1493" s="375"/>
      <c r="AG1493" s="375"/>
      <c r="AH1493" s="375"/>
      <c r="AI1493" s="375"/>
      <c r="AJ1493" s="375"/>
      <c r="AK1493" s="375"/>
      <c r="AL1493" s="375"/>
      <c r="AM1493" s="375"/>
      <c r="AN1493" s="375"/>
      <c r="AO1493" s="374"/>
      <c r="AP1493" s="374"/>
      <c r="AQ1493" s="374"/>
      <c r="AR1493" s="374"/>
      <c r="AS1493" s="374"/>
      <c r="AT1493" s="374"/>
      <c r="AU1493" s="374"/>
      <c r="AW1493" s="363"/>
      <c r="AX1493" s="363"/>
      <c r="AY1493" s="363"/>
      <c r="AZ1493" s="363"/>
      <c r="BA1493" s="363"/>
      <c r="BD1493" s="374" t="str">
        <f>IF(W1493="","",IF(F1493="休日",AW1493,IF(F1493="法休",AW1493,VLOOKUP(F1493,カレンダマスタ!$Q$56:$R$69,2,FALSE))))</f>
        <v/>
      </c>
      <c r="BG1493" s="374"/>
      <c r="BH1493" s="374"/>
    </row>
    <row r="1494" spans="2:60">
      <c r="B1494" s="323"/>
      <c r="C1494" s="371"/>
      <c r="D1494" s="372"/>
      <c r="E1494" s="373"/>
      <c r="F1494" s="372"/>
      <c r="G1494" s="371"/>
      <c r="H1494" s="374"/>
      <c r="I1494" s="374"/>
      <c r="J1494" s="374"/>
      <c r="K1494" s="374"/>
      <c r="L1494" s="374"/>
      <c r="M1494" s="374"/>
      <c r="N1494" s="374"/>
      <c r="O1494" s="374"/>
      <c r="P1494" s="374"/>
      <c r="Q1494" s="374"/>
      <c r="R1494" s="374"/>
      <c r="S1494" s="374"/>
      <c r="T1494" s="374"/>
      <c r="U1494" s="374"/>
      <c r="V1494" s="374"/>
      <c r="W1494" s="374"/>
      <c r="X1494" s="374"/>
      <c r="Y1494" s="374"/>
      <c r="Z1494" s="374"/>
      <c r="AA1494" s="374"/>
      <c r="AB1494" s="374"/>
      <c r="AC1494" s="374"/>
      <c r="AD1494" s="374"/>
      <c r="AE1494" s="375"/>
      <c r="AF1494" s="375"/>
      <c r="AG1494" s="375"/>
      <c r="AH1494" s="375"/>
      <c r="AI1494" s="375"/>
      <c r="AJ1494" s="375"/>
      <c r="AK1494" s="375"/>
      <c r="AL1494" s="375"/>
      <c r="AM1494" s="375"/>
      <c r="AN1494" s="375"/>
      <c r="AO1494" s="374"/>
      <c r="AP1494" s="374"/>
      <c r="AQ1494" s="374"/>
      <c r="AR1494" s="374"/>
      <c r="AS1494" s="374"/>
      <c r="AT1494" s="374"/>
      <c r="AU1494" s="374"/>
      <c r="AW1494" s="363"/>
      <c r="AX1494" s="363"/>
      <c r="AY1494" s="363"/>
      <c r="AZ1494" s="363"/>
      <c r="BA1494" s="363"/>
      <c r="BD1494" s="374" t="str">
        <f>IF(W1494="","",IF(F1494="休日",AW1494,IF(F1494="法休",AW1494,VLOOKUP(F1494,カレンダマスタ!$Q$56:$R$69,2,FALSE))))</f>
        <v/>
      </c>
      <c r="BG1494" s="374"/>
      <c r="BH1494" s="374"/>
    </row>
    <row r="1495" spans="2:60" ht="13.8" thickBot="1">
      <c r="B1495" s="329"/>
      <c r="C1495" s="377"/>
      <c r="D1495" s="378"/>
      <c r="E1495" s="379"/>
      <c r="F1495" s="378"/>
      <c r="G1495" s="377"/>
      <c r="H1495" s="380"/>
      <c r="I1495" s="380"/>
      <c r="J1495" s="380"/>
      <c r="K1495" s="380"/>
      <c r="L1495" s="380"/>
      <c r="M1495" s="380"/>
      <c r="N1495" s="380"/>
      <c r="O1495" s="380"/>
      <c r="P1495" s="380"/>
      <c r="Q1495" s="380"/>
      <c r="R1495" s="380"/>
      <c r="S1495" s="380"/>
      <c r="T1495" s="380"/>
      <c r="U1495" s="380"/>
      <c r="V1495" s="380"/>
      <c r="W1495" s="380"/>
      <c r="X1495" s="380"/>
      <c r="Y1495" s="380"/>
      <c r="Z1495" s="380"/>
      <c r="AA1495" s="380"/>
      <c r="AB1495" s="380"/>
      <c r="AC1495" s="380"/>
      <c r="AD1495" s="380"/>
      <c r="AE1495" s="381"/>
      <c r="AF1495" s="381"/>
      <c r="AG1495" s="381"/>
      <c r="AH1495" s="381"/>
      <c r="AI1495" s="381"/>
      <c r="AJ1495" s="381"/>
      <c r="AK1495" s="381"/>
      <c r="AL1495" s="381"/>
      <c r="AM1495" s="381"/>
      <c r="AN1495" s="381"/>
      <c r="AO1495" s="380"/>
      <c r="AP1495" s="380"/>
      <c r="AQ1495" s="380"/>
      <c r="AR1495" s="380"/>
      <c r="AS1495" s="380"/>
      <c r="AT1495" s="380"/>
      <c r="AU1495" s="380"/>
      <c r="AW1495" s="364"/>
      <c r="AX1495" s="364"/>
      <c r="AY1495" s="364"/>
      <c r="AZ1495" s="364"/>
      <c r="BA1495" s="364"/>
      <c r="BD1495" s="380" t="str">
        <f>IF(W1495="","",IF(F1495="休日",AW1495,IF(F1495="法休",AW1495,VLOOKUP(F1495,カレンダマスタ!$Q$56:$R$69,2,FALSE))))</f>
        <v/>
      </c>
      <c r="BG1495" s="380"/>
      <c r="BH1495" s="380"/>
    </row>
    <row r="1496" spans="2:60">
      <c r="B1496" s="176">
        <f>B1451+1</f>
        <v>34</v>
      </c>
      <c r="C1496" s="403" t="str">
        <f>IF(STEP!C1496&lt;&gt;"",STEP!C1496,"")</f>
        <v/>
      </c>
      <c r="D1496" s="383" t="str">
        <f>IF(STEP!D1496&lt;&gt;"",STEP!D1496,"")</f>
        <v/>
      </c>
      <c r="E1496" s="384" t="str">
        <f>IF(STEP!E1496&lt;&gt;"",STEP!E1496,"")</f>
        <v/>
      </c>
      <c r="F1496" s="248"/>
      <c r="G1496" s="249"/>
      <c r="H1496" s="250"/>
      <c r="I1496" s="250"/>
      <c r="J1496" s="250"/>
      <c r="K1496" s="250"/>
      <c r="L1496" s="250"/>
      <c r="M1496" s="250"/>
      <c r="N1496" s="250"/>
      <c r="O1496" s="250"/>
      <c r="P1496" s="250"/>
      <c r="Q1496" s="250"/>
      <c r="R1496" s="250"/>
      <c r="S1496" s="250"/>
      <c r="T1496" s="250"/>
      <c r="U1496" s="250"/>
      <c r="V1496" s="250"/>
      <c r="W1496" s="250"/>
      <c r="X1496" s="250"/>
      <c r="Y1496" s="250"/>
      <c r="Z1496" s="250"/>
      <c r="AA1496" s="250"/>
      <c r="AB1496" s="250"/>
      <c r="AC1496" s="250"/>
      <c r="AD1496" s="250"/>
      <c r="AE1496" s="251"/>
      <c r="AF1496" s="251"/>
      <c r="AG1496" s="251"/>
      <c r="AH1496" s="251"/>
      <c r="AI1496" s="251"/>
      <c r="AJ1496" s="251"/>
      <c r="AK1496" s="251"/>
      <c r="AL1496" s="251"/>
      <c r="AM1496" s="251"/>
      <c r="AN1496" s="251"/>
      <c r="AO1496" s="250"/>
      <c r="AP1496" s="250"/>
      <c r="AQ1496" s="250"/>
      <c r="AR1496" s="250"/>
      <c r="AS1496" s="250"/>
      <c r="AT1496" s="250"/>
      <c r="AU1496" s="250"/>
      <c r="AW1496" s="282" t="str">
        <f t="shared" ref="AW1496:AW1530" si="178">IF(W1496&lt;&gt;"",IF(W1496&lt;&gt;"",CEILING(IF(J1496&lt;&gt;"",J1496,I1496),$AY$8),""),"")</f>
        <v/>
      </c>
      <c r="AX1496" s="282" t="str">
        <f>IF(W1496&lt;&gt;"",IF(W1496&lt;&gt;"",IF(OR(K1496="早出",AND(BD1496&lt;AW1496,K1496&lt;&gt;"有償遅刻")),AW1496,BD1496),""),"")</f>
        <v/>
      </c>
      <c r="AY1496" s="282" t="str">
        <f t="shared" ref="AY1496:AY1530" si="179">IF(W1496&lt;&gt;"",FLOOR(IF(N1496&lt;&gt;"",N1496,M1496),$AY$8),"")</f>
        <v/>
      </c>
      <c r="AZ1496" s="282" t="str">
        <f t="shared" ref="AZ1496:AZ1530" si="180">IF(W1496&lt;&gt;"",IF(AY1496&lt;&gt;0,AY1496-AR1496,L1496-AR1496),"")</f>
        <v/>
      </c>
      <c r="BA1496" s="282" t="str">
        <f t="shared" ref="BA1496:BA1530" si="181">IF(W1496&lt;&gt;"",W1496,"")</f>
        <v/>
      </c>
      <c r="BD1496" s="250" t="str">
        <f>IF(W1496="","",IF(F1496="休日",AW1496,IF(F1496="法休",AW1496,VLOOKUP(F1496,カレンダマスタ!$Q$56:$R$69,2,FALSE))))</f>
        <v/>
      </c>
      <c r="BG1496" s="250" t="str">
        <f>STEP!AF1496</f>
        <v/>
      </c>
      <c r="BH1496" s="250" t="str">
        <f>IF(AX1496="","",IF(P1496&lt;&gt;"","",IF(BG1496="CS","OK",IF(VLOOKUP(E1496,カレンダマスタ!$A$5:$D$381,4,FALSE)&gt;0,"",IF(OR(AX1496*24&gt;10.84,AZ1496*24&lt;14.5)=TRUE,"×","OK")))))</f>
        <v/>
      </c>
    </row>
    <row r="1497" spans="2:60">
      <c r="B1497" s="111"/>
      <c r="C1497" s="385" t="str">
        <f>IF(STEP!C1497&lt;&gt;"",STEP!C1497,"")</f>
        <v/>
      </c>
      <c r="D1497" s="386" t="str">
        <f>IF(STEP!D1497&lt;&gt;"",STEP!D1497,"")</f>
        <v/>
      </c>
      <c r="E1497" s="387" t="str">
        <f>IF(STEP!E1497&lt;&gt;"",STEP!E1497,"")</f>
        <v/>
      </c>
      <c r="F1497" s="253"/>
      <c r="G1497" s="252"/>
      <c r="H1497" s="254"/>
      <c r="I1497" s="254"/>
      <c r="J1497" s="254"/>
      <c r="K1497" s="254"/>
      <c r="L1497" s="254"/>
      <c r="M1497" s="254"/>
      <c r="N1497" s="254"/>
      <c r="O1497" s="254"/>
      <c r="P1497" s="254"/>
      <c r="Q1497" s="254"/>
      <c r="R1497" s="254"/>
      <c r="S1497" s="254"/>
      <c r="T1497" s="254"/>
      <c r="U1497" s="254"/>
      <c r="V1497" s="254"/>
      <c r="W1497" s="254"/>
      <c r="X1497" s="254"/>
      <c r="Y1497" s="254"/>
      <c r="Z1497" s="254"/>
      <c r="AA1497" s="254"/>
      <c r="AB1497" s="254"/>
      <c r="AC1497" s="254"/>
      <c r="AD1497" s="254"/>
      <c r="AE1497" s="255"/>
      <c r="AF1497" s="255"/>
      <c r="AG1497" s="255"/>
      <c r="AH1497" s="255"/>
      <c r="AI1497" s="255"/>
      <c r="AJ1497" s="255"/>
      <c r="AK1497" s="255"/>
      <c r="AL1497" s="255"/>
      <c r="AM1497" s="255"/>
      <c r="AN1497" s="255"/>
      <c r="AO1497" s="254"/>
      <c r="AP1497" s="254"/>
      <c r="AQ1497" s="254"/>
      <c r="AR1497" s="254"/>
      <c r="AS1497" s="254"/>
      <c r="AT1497" s="254"/>
      <c r="AU1497" s="254"/>
      <c r="AW1497" s="283" t="str">
        <f t="shared" si="178"/>
        <v/>
      </c>
      <c r="AX1497" s="283" t="str">
        <f t="shared" si="176"/>
        <v/>
      </c>
      <c r="AY1497" s="283" t="str">
        <f t="shared" si="179"/>
        <v/>
      </c>
      <c r="AZ1497" s="283" t="str">
        <f t="shared" si="180"/>
        <v/>
      </c>
      <c r="BA1497" s="283" t="str">
        <f t="shared" si="181"/>
        <v/>
      </c>
      <c r="BD1497" s="254" t="str">
        <f>IF(W1497="","",IF(F1497="休日",AW1497,IF(F1497="法休",AW1497,VLOOKUP(F1497,カレンダマスタ!$Q$56:$R$69,2,FALSE))))</f>
        <v/>
      </c>
      <c r="BG1497" s="254" t="str">
        <f>BG1496</f>
        <v/>
      </c>
      <c r="BH1497" s="254" t="str">
        <f>IF(AX1497="","",IF(P1497&lt;&gt;"","",IF(BG1497="CS","OK",IF(VLOOKUP(E1497,カレンダマスタ!$A$5:$D$381,4,FALSE)&gt;0,"",IF(OR(AX1497*24&gt;10.84,AZ1497*24&lt;14.5)=TRUE,"×","OK")))))</f>
        <v/>
      </c>
    </row>
    <row r="1498" spans="2:60">
      <c r="B1498" s="111"/>
      <c r="C1498" s="385" t="str">
        <f>IF(STEP!C1498&lt;&gt;"",STEP!C1498,"")</f>
        <v/>
      </c>
      <c r="D1498" s="386" t="str">
        <f>IF(STEP!D1498&lt;&gt;"",STEP!D1498,"")</f>
        <v/>
      </c>
      <c r="E1498" s="387" t="str">
        <f>IF(STEP!E1498&lt;&gt;"",STEP!E1498,"")</f>
        <v/>
      </c>
      <c r="F1498" s="253"/>
      <c r="G1498" s="252"/>
      <c r="H1498" s="254"/>
      <c r="I1498" s="254"/>
      <c r="J1498" s="254"/>
      <c r="K1498" s="254"/>
      <c r="L1498" s="254"/>
      <c r="M1498" s="254"/>
      <c r="N1498" s="254"/>
      <c r="O1498" s="254"/>
      <c r="P1498" s="254"/>
      <c r="Q1498" s="254"/>
      <c r="R1498" s="254"/>
      <c r="S1498" s="254"/>
      <c r="T1498" s="254"/>
      <c r="U1498" s="254"/>
      <c r="V1498" s="254"/>
      <c r="W1498" s="254"/>
      <c r="X1498" s="254"/>
      <c r="Y1498" s="254"/>
      <c r="Z1498" s="254"/>
      <c r="AA1498" s="254"/>
      <c r="AB1498" s="254"/>
      <c r="AC1498" s="254"/>
      <c r="AD1498" s="254"/>
      <c r="AE1498" s="255"/>
      <c r="AF1498" s="255"/>
      <c r="AG1498" s="255"/>
      <c r="AH1498" s="255"/>
      <c r="AI1498" s="255"/>
      <c r="AJ1498" s="255"/>
      <c r="AK1498" s="255"/>
      <c r="AL1498" s="255"/>
      <c r="AM1498" s="255"/>
      <c r="AN1498" s="255"/>
      <c r="AO1498" s="254"/>
      <c r="AP1498" s="254"/>
      <c r="AQ1498" s="254"/>
      <c r="AR1498" s="254"/>
      <c r="AS1498" s="254"/>
      <c r="AT1498" s="254"/>
      <c r="AU1498" s="254"/>
      <c r="AW1498" s="283" t="str">
        <f t="shared" si="178"/>
        <v/>
      </c>
      <c r="AX1498" s="283" t="str">
        <f t="shared" si="176"/>
        <v/>
      </c>
      <c r="AY1498" s="283" t="str">
        <f t="shared" si="179"/>
        <v/>
      </c>
      <c r="AZ1498" s="283" t="str">
        <f t="shared" si="180"/>
        <v/>
      </c>
      <c r="BA1498" s="283" t="str">
        <f t="shared" si="181"/>
        <v/>
      </c>
      <c r="BD1498" s="254" t="str">
        <f>IF(W1498="","",IF(F1498="休日",AW1498,IF(F1498="法休",AW1498,VLOOKUP(F1498,カレンダマスタ!$Q$56:$R$69,2,FALSE))))</f>
        <v/>
      </c>
      <c r="BG1498" s="254" t="str">
        <f t="shared" si="177"/>
        <v/>
      </c>
      <c r="BH1498" s="254" t="str">
        <f>IF(AX1498="","",IF(P1498&lt;&gt;"","",IF(BG1498="CS","OK",IF(VLOOKUP(E1498,カレンダマスタ!$A$5:$D$381,4,FALSE)&gt;0,"",IF(OR(AX1498*24&gt;10.84,AZ1498*24&lt;14.5)=TRUE,"×","OK")))))</f>
        <v/>
      </c>
    </row>
    <row r="1499" spans="2:60">
      <c r="B1499" s="111"/>
      <c r="C1499" s="385" t="str">
        <f>IF(STEP!C1499&lt;&gt;"",STEP!C1499,"")</f>
        <v/>
      </c>
      <c r="D1499" s="386" t="str">
        <f>IF(STEP!D1499&lt;&gt;"",STEP!D1499,"")</f>
        <v/>
      </c>
      <c r="E1499" s="387" t="str">
        <f>IF(STEP!E1499&lt;&gt;"",STEP!E1499,"")</f>
        <v/>
      </c>
      <c r="F1499" s="256"/>
      <c r="G1499" s="257"/>
      <c r="H1499" s="254"/>
      <c r="I1499" s="254"/>
      <c r="J1499" s="254"/>
      <c r="K1499" s="254"/>
      <c r="L1499" s="254"/>
      <c r="M1499" s="254"/>
      <c r="N1499" s="254"/>
      <c r="O1499" s="254"/>
      <c r="P1499" s="254"/>
      <c r="Q1499" s="254"/>
      <c r="R1499" s="254"/>
      <c r="S1499" s="254"/>
      <c r="T1499" s="254"/>
      <c r="U1499" s="254"/>
      <c r="V1499" s="254"/>
      <c r="W1499" s="254"/>
      <c r="X1499" s="254"/>
      <c r="Y1499" s="254"/>
      <c r="Z1499" s="254"/>
      <c r="AA1499" s="254"/>
      <c r="AB1499" s="254"/>
      <c r="AC1499" s="254"/>
      <c r="AD1499" s="254"/>
      <c r="AE1499" s="255"/>
      <c r="AF1499" s="255"/>
      <c r="AG1499" s="255"/>
      <c r="AH1499" s="255"/>
      <c r="AI1499" s="255"/>
      <c r="AJ1499" s="255"/>
      <c r="AK1499" s="255"/>
      <c r="AL1499" s="255"/>
      <c r="AM1499" s="255"/>
      <c r="AN1499" s="255"/>
      <c r="AO1499" s="254"/>
      <c r="AP1499" s="254"/>
      <c r="AQ1499" s="254"/>
      <c r="AR1499" s="254"/>
      <c r="AS1499" s="254"/>
      <c r="AT1499" s="254"/>
      <c r="AU1499" s="254"/>
      <c r="AW1499" s="283" t="str">
        <f t="shared" si="178"/>
        <v/>
      </c>
      <c r="AX1499" s="283" t="str">
        <f t="shared" si="176"/>
        <v/>
      </c>
      <c r="AY1499" s="283" t="str">
        <f t="shared" si="179"/>
        <v/>
      </c>
      <c r="AZ1499" s="283" t="str">
        <f t="shared" si="180"/>
        <v/>
      </c>
      <c r="BA1499" s="283" t="str">
        <f t="shared" si="181"/>
        <v/>
      </c>
      <c r="BD1499" s="254" t="str">
        <f>IF(W1499="","",IF(F1499="休日",AW1499,IF(F1499="法休",AW1499,VLOOKUP(F1499,カレンダマスタ!$Q$56:$R$69,2,FALSE))))</f>
        <v/>
      </c>
      <c r="BG1499" s="254" t="str">
        <f t="shared" si="177"/>
        <v/>
      </c>
      <c r="BH1499" s="254" t="str">
        <f>IF(AX1499="","",IF(P1499&lt;&gt;"","",IF(BG1499="CS","OK",IF(VLOOKUP(E1499,カレンダマスタ!$A$5:$D$381,4,FALSE)&gt;0,"",IF(OR(AX1499*24&gt;10.84,AZ1499*24&lt;14.5)=TRUE,"×","OK")))))</f>
        <v/>
      </c>
    </row>
    <row r="1500" spans="2:60">
      <c r="B1500" s="111"/>
      <c r="C1500" s="385" t="str">
        <f>IF(STEP!C1500&lt;&gt;"",STEP!C1500,"")</f>
        <v/>
      </c>
      <c r="D1500" s="386" t="str">
        <f>IF(STEP!D1500&lt;&gt;"",STEP!D1500,"")</f>
        <v/>
      </c>
      <c r="E1500" s="387" t="str">
        <f>IF(STEP!E1500&lt;&gt;"",STEP!E1500,"")</f>
        <v/>
      </c>
      <c r="F1500" s="256"/>
      <c r="G1500" s="257"/>
      <c r="H1500" s="254"/>
      <c r="I1500" s="254"/>
      <c r="J1500" s="254"/>
      <c r="K1500" s="254"/>
      <c r="L1500" s="254"/>
      <c r="M1500" s="254"/>
      <c r="N1500" s="254"/>
      <c r="O1500" s="254"/>
      <c r="P1500" s="254"/>
      <c r="Q1500" s="254"/>
      <c r="R1500" s="254"/>
      <c r="S1500" s="254"/>
      <c r="T1500" s="254"/>
      <c r="U1500" s="254"/>
      <c r="V1500" s="254"/>
      <c r="W1500" s="254"/>
      <c r="X1500" s="254"/>
      <c r="Y1500" s="254"/>
      <c r="Z1500" s="254"/>
      <c r="AA1500" s="254"/>
      <c r="AB1500" s="254"/>
      <c r="AC1500" s="254"/>
      <c r="AD1500" s="254"/>
      <c r="AE1500" s="255"/>
      <c r="AF1500" s="255"/>
      <c r="AG1500" s="255"/>
      <c r="AH1500" s="255"/>
      <c r="AI1500" s="255"/>
      <c r="AJ1500" s="255"/>
      <c r="AK1500" s="255"/>
      <c r="AL1500" s="255"/>
      <c r="AM1500" s="255"/>
      <c r="AN1500" s="255"/>
      <c r="AO1500" s="254"/>
      <c r="AP1500" s="254"/>
      <c r="AQ1500" s="254"/>
      <c r="AR1500" s="254"/>
      <c r="AS1500" s="254"/>
      <c r="AT1500" s="254"/>
      <c r="AU1500" s="254"/>
      <c r="AW1500" s="283" t="str">
        <f t="shared" si="178"/>
        <v/>
      </c>
      <c r="AX1500" s="283" t="str">
        <f t="shared" si="176"/>
        <v/>
      </c>
      <c r="AY1500" s="283" t="str">
        <f t="shared" si="179"/>
        <v/>
      </c>
      <c r="AZ1500" s="283" t="str">
        <f t="shared" si="180"/>
        <v/>
      </c>
      <c r="BA1500" s="283" t="str">
        <f t="shared" si="181"/>
        <v/>
      </c>
      <c r="BD1500" s="254" t="str">
        <f>IF(W1500="","",IF(F1500="休日",AW1500,IF(F1500="法休",AW1500,VLOOKUP(F1500,カレンダマスタ!$Q$56:$R$69,2,FALSE))))</f>
        <v/>
      </c>
      <c r="BG1500" s="254" t="str">
        <f t="shared" si="177"/>
        <v/>
      </c>
      <c r="BH1500" s="254" t="str">
        <f>IF(AX1500="","",IF(P1500&lt;&gt;"","",IF(BG1500="CS","OK",IF(VLOOKUP(E1500,カレンダマスタ!$A$5:$D$381,4,FALSE)&gt;0,"",IF(OR(AX1500*24&gt;10.84,AZ1500*24&lt;14.5)=TRUE,"×","OK")))))</f>
        <v/>
      </c>
    </row>
    <row r="1501" spans="2:60">
      <c r="B1501" s="111"/>
      <c r="C1501" s="385" t="str">
        <f>IF(STEP!C1501&lt;&gt;"",STEP!C1501,"")</f>
        <v/>
      </c>
      <c r="D1501" s="386" t="str">
        <f>IF(STEP!D1501&lt;&gt;"",STEP!D1501,"")</f>
        <v/>
      </c>
      <c r="E1501" s="387" t="str">
        <f>IF(STEP!E1501&lt;&gt;"",STEP!E1501,"")</f>
        <v/>
      </c>
      <c r="F1501" s="256"/>
      <c r="G1501" s="252"/>
      <c r="H1501" s="254"/>
      <c r="I1501" s="254"/>
      <c r="J1501" s="254"/>
      <c r="K1501" s="254"/>
      <c r="L1501" s="254"/>
      <c r="M1501" s="254"/>
      <c r="N1501" s="254"/>
      <c r="O1501" s="254"/>
      <c r="P1501" s="254"/>
      <c r="Q1501" s="254"/>
      <c r="R1501" s="254"/>
      <c r="S1501" s="254"/>
      <c r="T1501" s="254"/>
      <c r="U1501" s="254"/>
      <c r="V1501" s="254"/>
      <c r="W1501" s="254"/>
      <c r="X1501" s="254"/>
      <c r="Y1501" s="254"/>
      <c r="Z1501" s="254"/>
      <c r="AA1501" s="254"/>
      <c r="AB1501" s="254"/>
      <c r="AC1501" s="254"/>
      <c r="AD1501" s="254"/>
      <c r="AE1501" s="255"/>
      <c r="AF1501" s="255"/>
      <c r="AG1501" s="255"/>
      <c r="AH1501" s="255"/>
      <c r="AI1501" s="255"/>
      <c r="AJ1501" s="255"/>
      <c r="AK1501" s="255"/>
      <c r="AL1501" s="255"/>
      <c r="AM1501" s="255"/>
      <c r="AN1501" s="255"/>
      <c r="AO1501" s="254"/>
      <c r="AP1501" s="254"/>
      <c r="AQ1501" s="254"/>
      <c r="AR1501" s="254"/>
      <c r="AS1501" s="254"/>
      <c r="AT1501" s="254"/>
      <c r="AU1501" s="254"/>
      <c r="AW1501" s="283" t="str">
        <f t="shared" si="178"/>
        <v/>
      </c>
      <c r="AX1501" s="283" t="str">
        <f t="shared" si="176"/>
        <v/>
      </c>
      <c r="AY1501" s="283" t="str">
        <f t="shared" si="179"/>
        <v/>
      </c>
      <c r="AZ1501" s="283" t="str">
        <f t="shared" si="180"/>
        <v/>
      </c>
      <c r="BA1501" s="283" t="str">
        <f t="shared" si="181"/>
        <v/>
      </c>
      <c r="BD1501" s="254" t="str">
        <f>IF(W1501="","",IF(F1501="休日",AW1501,IF(F1501="法休",AW1501,VLOOKUP(F1501,カレンダマスタ!$Q$56:$R$69,2,FALSE))))</f>
        <v/>
      </c>
      <c r="BG1501" s="254" t="str">
        <f t="shared" si="177"/>
        <v/>
      </c>
      <c r="BH1501" s="254" t="str">
        <f>IF(AX1501="","",IF(P1501&lt;&gt;"","",IF(BG1501="CS","OK",IF(VLOOKUP(E1501,カレンダマスタ!$A$5:$D$381,4,FALSE)&gt;0,"",IF(OR(AX1501*24&gt;10.84,AZ1501*24&lt;14.5)=TRUE,"×","OK")))))</f>
        <v/>
      </c>
    </row>
    <row r="1502" spans="2:60">
      <c r="B1502" s="111"/>
      <c r="C1502" s="388" t="str">
        <f>IF(STEP!C1502&lt;&gt;"",STEP!C1502,"")</f>
        <v/>
      </c>
      <c r="D1502" s="389" t="str">
        <f>IF(STEP!D1502&lt;&gt;"",STEP!D1502,"")</f>
        <v/>
      </c>
      <c r="E1502" s="390" t="str">
        <f>IF(STEP!E1502&lt;&gt;"",STEP!E1502,"")</f>
        <v/>
      </c>
      <c r="F1502" s="259"/>
      <c r="G1502" s="258"/>
      <c r="H1502" s="260"/>
      <c r="I1502" s="260"/>
      <c r="J1502" s="260"/>
      <c r="K1502" s="260"/>
      <c r="L1502" s="260"/>
      <c r="M1502" s="260"/>
      <c r="N1502" s="260"/>
      <c r="O1502" s="260"/>
      <c r="P1502" s="260"/>
      <c r="Q1502" s="260"/>
      <c r="R1502" s="260"/>
      <c r="S1502" s="260"/>
      <c r="T1502" s="260"/>
      <c r="U1502" s="260"/>
      <c r="V1502" s="260"/>
      <c r="W1502" s="260"/>
      <c r="X1502" s="260"/>
      <c r="Y1502" s="260"/>
      <c r="Z1502" s="260"/>
      <c r="AA1502" s="260"/>
      <c r="AB1502" s="260"/>
      <c r="AC1502" s="260"/>
      <c r="AD1502" s="260"/>
      <c r="AE1502" s="261"/>
      <c r="AF1502" s="261"/>
      <c r="AG1502" s="261"/>
      <c r="AH1502" s="261"/>
      <c r="AI1502" s="261"/>
      <c r="AJ1502" s="261"/>
      <c r="AK1502" s="261"/>
      <c r="AL1502" s="261"/>
      <c r="AM1502" s="261"/>
      <c r="AN1502" s="261"/>
      <c r="AO1502" s="260"/>
      <c r="AP1502" s="260"/>
      <c r="AQ1502" s="260"/>
      <c r="AR1502" s="260"/>
      <c r="AS1502" s="260"/>
      <c r="AT1502" s="260"/>
      <c r="AU1502" s="260"/>
      <c r="AW1502" s="284" t="str">
        <f t="shared" si="178"/>
        <v/>
      </c>
      <c r="AX1502" s="284" t="str">
        <f t="shared" si="176"/>
        <v/>
      </c>
      <c r="AY1502" s="284" t="str">
        <f t="shared" si="179"/>
        <v/>
      </c>
      <c r="AZ1502" s="284" t="str">
        <f t="shared" si="180"/>
        <v/>
      </c>
      <c r="BA1502" s="284" t="str">
        <f t="shared" si="181"/>
        <v/>
      </c>
      <c r="BD1502" s="260" t="str">
        <f>IF(W1502="","",IF(F1502="休日",AW1502,IF(F1502="法休",AW1502,VLOOKUP(F1502,カレンダマスタ!$Q$56:$R$69,2,FALSE))))</f>
        <v/>
      </c>
      <c r="BG1502" s="260" t="str">
        <f t="shared" si="177"/>
        <v/>
      </c>
      <c r="BH1502" s="260" t="str">
        <f>IF(AX1502="","",IF(P1502&lt;&gt;"","",IF(BG1502="CS","OK",IF(VLOOKUP(E1502,カレンダマスタ!$A$5:$D$381,4,FALSE)&gt;0,"",IF(OR(AX1502*24&gt;10.84,AZ1502*24&lt;14.5)=TRUE,"×","OK")))))</f>
        <v/>
      </c>
    </row>
    <row r="1503" spans="2:60">
      <c r="B1503" s="111"/>
      <c r="C1503" s="391" t="str">
        <f>IF(STEP!C1503&lt;&gt;"",STEP!C1503,"")</f>
        <v/>
      </c>
      <c r="D1503" s="392" t="str">
        <f>IF(STEP!D1503&lt;&gt;"",STEP!D1503,"")</f>
        <v/>
      </c>
      <c r="E1503" s="393" t="str">
        <f>IF(STEP!E1503&lt;&gt;"",STEP!E1503,"")</f>
        <v/>
      </c>
      <c r="F1503" s="263"/>
      <c r="G1503" s="262"/>
      <c r="H1503" s="264"/>
      <c r="I1503" s="264"/>
      <c r="J1503" s="264"/>
      <c r="K1503" s="264"/>
      <c r="L1503" s="264"/>
      <c r="M1503" s="264"/>
      <c r="N1503" s="264"/>
      <c r="O1503" s="264"/>
      <c r="P1503" s="264"/>
      <c r="Q1503" s="264"/>
      <c r="R1503" s="264"/>
      <c r="S1503" s="264"/>
      <c r="T1503" s="264"/>
      <c r="U1503" s="264"/>
      <c r="V1503" s="264"/>
      <c r="W1503" s="264"/>
      <c r="X1503" s="264"/>
      <c r="Y1503" s="264"/>
      <c r="Z1503" s="264"/>
      <c r="AA1503" s="264"/>
      <c r="AB1503" s="264"/>
      <c r="AC1503" s="264"/>
      <c r="AD1503" s="264"/>
      <c r="AE1503" s="265"/>
      <c r="AF1503" s="265"/>
      <c r="AG1503" s="265"/>
      <c r="AH1503" s="265"/>
      <c r="AI1503" s="265"/>
      <c r="AJ1503" s="265"/>
      <c r="AK1503" s="265"/>
      <c r="AL1503" s="265"/>
      <c r="AM1503" s="265"/>
      <c r="AN1503" s="265"/>
      <c r="AO1503" s="264"/>
      <c r="AP1503" s="264"/>
      <c r="AQ1503" s="264"/>
      <c r="AR1503" s="264"/>
      <c r="AS1503" s="264"/>
      <c r="AT1503" s="264"/>
      <c r="AU1503" s="264"/>
      <c r="AW1503" s="285" t="str">
        <f t="shared" si="178"/>
        <v/>
      </c>
      <c r="AX1503" s="285" t="str">
        <f t="shared" si="176"/>
        <v/>
      </c>
      <c r="AY1503" s="285" t="str">
        <f t="shared" si="179"/>
        <v/>
      </c>
      <c r="AZ1503" s="285" t="str">
        <f t="shared" si="180"/>
        <v/>
      </c>
      <c r="BA1503" s="285" t="str">
        <f t="shared" si="181"/>
        <v/>
      </c>
      <c r="BD1503" s="264" t="str">
        <f>IF(W1503="","",IF(F1503="休日",AW1503,IF(F1503="法休",AW1503,VLOOKUP(F1503,カレンダマスタ!$Q$56:$R$69,2,FALSE))))</f>
        <v/>
      </c>
      <c r="BG1503" s="264" t="str">
        <f t="shared" si="177"/>
        <v/>
      </c>
      <c r="BH1503" s="264" t="str">
        <f>IF(AX1503="","",IF(P1503&lt;&gt;"","",IF(BG1503="CS","OK",IF(VLOOKUP(E1503,カレンダマスタ!$A$5:$D$381,4,FALSE)&gt;0,"",IF(OR(AX1503*24&gt;10.84,AZ1503*24&lt;14.5)=TRUE,"×","OK")))))</f>
        <v/>
      </c>
    </row>
    <row r="1504" spans="2:60">
      <c r="B1504" s="111"/>
      <c r="C1504" s="385" t="str">
        <f>IF(STEP!C1504&lt;&gt;"",STEP!C1504,"")</f>
        <v/>
      </c>
      <c r="D1504" s="386" t="str">
        <f>IF(STEP!D1504&lt;&gt;"",STEP!D1504,"")</f>
        <v/>
      </c>
      <c r="E1504" s="387" t="str">
        <f>IF(STEP!E1504&lt;&gt;"",STEP!E1504,"")</f>
        <v/>
      </c>
      <c r="F1504" s="253"/>
      <c r="G1504" s="252"/>
      <c r="H1504" s="254"/>
      <c r="I1504" s="254"/>
      <c r="J1504" s="254"/>
      <c r="K1504" s="254"/>
      <c r="L1504" s="254"/>
      <c r="M1504" s="254"/>
      <c r="N1504" s="254"/>
      <c r="O1504" s="254"/>
      <c r="P1504" s="254"/>
      <c r="Q1504" s="254"/>
      <c r="R1504" s="254"/>
      <c r="S1504" s="254"/>
      <c r="T1504" s="254"/>
      <c r="U1504" s="254"/>
      <c r="V1504" s="254"/>
      <c r="W1504" s="254"/>
      <c r="X1504" s="254"/>
      <c r="Y1504" s="254"/>
      <c r="Z1504" s="254"/>
      <c r="AA1504" s="254"/>
      <c r="AB1504" s="254"/>
      <c r="AC1504" s="254"/>
      <c r="AD1504" s="254"/>
      <c r="AE1504" s="255"/>
      <c r="AF1504" s="255"/>
      <c r="AG1504" s="255"/>
      <c r="AH1504" s="255"/>
      <c r="AI1504" s="255"/>
      <c r="AJ1504" s="255"/>
      <c r="AK1504" s="255"/>
      <c r="AL1504" s="255"/>
      <c r="AM1504" s="255"/>
      <c r="AN1504" s="255"/>
      <c r="AO1504" s="254"/>
      <c r="AP1504" s="254"/>
      <c r="AQ1504" s="254"/>
      <c r="AR1504" s="254"/>
      <c r="AS1504" s="254"/>
      <c r="AT1504" s="254"/>
      <c r="AU1504" s="254"/>
      <c r="AW1504" s="283" t="str">
        <f t="shared" si="178"/>
        <v/>
      </c>
      <c r="AX1504" s="283" t="str">
        <f t="shared" si="176"/>
        <v/>
      </c>
      <c r="AY1504" s="283" t="str">
        <f t="shared" si="179"/>
        <v/>
      </c>
      <c r="AZ1504" s="283" t="str">
        <f t="shared" si="180"/>
        <v/>
      </c>
      <c r="BA1504" s="283" t="str">
        <f t="shared" si="181"/>
        <v/>
      </c>
      <c r="BD1504" s="254" t="str">
        <f>IF(W1504="","",IF(F1504="休日",AW1504,IF(F1504="法休",AW1504,VLOOKUP(F1504,カレンダマスタ!$Q$56:$R$69,2,FALSE))))</f>
        <v/>
      </c>
      <c r="BG1504" s="254" t="str">
        <f t="shared" si="177"/>
        <v/>
      </c>
      <c r="BH1504" s="254" t="str">
        <f>IF(AX1504="","",IF(P1504&lt;&gt;"","",IF(BG1504="CS","OK",IF(VLOOKUP(E1504,カレンダマスタ!$A$5:$D$381,4,FALSE)&gt;0,"",IF(OR(AX1504*24&gt;10.84,AZ1504*24&lt;14.5)=TRUE,"×","OK")))))</f>
        <v/>
      </c>
    </row>
    <row r="1505" spans="2:60">
      <c r="B1505" s="111"/>
      <c r="C1505" s="385" t="str">
        <f>IF(STEP!C1505&lt;&gt;"",STEP!C1505,"")</f>
        <v/>
      </c>
      <c r="D1505" s="386" t="str">
        <f>IF(STEP!D1505&lt;&gt;"",STEP!D1505,"")</f>
        <v/>
      </c>
      <c r="E1505" s="387" t="str">
        <f>IF(STEP!E1505&lt;&gt;"",STEP!E1505,"")</f>
        <v/>
      </c>
      <c r="F1505" s="253"/>
      <c r="G1505" s="252"/>
      <c r="H1505" s="254"/>
      <c r="I1505" s="254"/>
      <c r="J1505" s="254"/>
      <c r="K1505" s="254"/>
      <c r="L1505" s="254"/>
      <c r="M1505" s="254"/>
      <c r="N1505" s="254"/>
      <c r="O1505" s="254"/>
      <c r="P1505" s="254"/>
      <c r="Q1505" s="254"/>
      <c r="R1505" s="254"/>
      <c r="S1505" s="254"/>
      <c r="T1505" s="254"/>
      <c r="U1505" s="254"/>
      <c r="V1505" s="254"/>
      <c r="W1505" s="254"/>
      <c r="X1505" s="254"/>
      <c r="Y1505" s="254"/>
      <c r="Z1505" s="254"/>
      <c r="AA1505" s="254"/>
      <c r="AB1505" s="254"/>
      <c r="AC1505" s="254"/>
      <c r="AD1505" s="254"/>
      <c r="AE1505" s="255"/>
      <c r="AF1505" s="255"/>
      <c r="AG1505" s="255"/>
      <c r="AH1505" s="255"/>
      <c r="AI1505" s="255"/>
      <c r="AJ1505" s="255"/>
      <c r="AK1505" s="255"/>
      <c r="AL1505" s="255"/>
      <c r="AM1505" s="255"/>
      <c r="AN1505" s="255"/>
      <c r="AO1505" s="254"/>
      <c r="AP1505" s="254"/>
      <c r="AQ1505" s="254"/>
      <c r="AR1505" s="254"/>
      <c r="AS1505" s="254"/>
      <c r="AT1505" s="254"/>
      <c r="AU1505" s="254"/>
      <c r="AW1505" s="283" t="str">
        <f t="shared" si="178"/>
        <v/>
      </c>
      <c r="AX1505" s="283" t="str">
        <f t="shared" si="176"/>
        <v/>
      </c>
      <c r="AY1505" s="283" t="str">
        <f t="shared" si="179"/>
        <v/>
      </c>
      <c r="AZ1505" s="283" t="str">
        <f t="shared" si="180"/>
        <v/>
      </c>
      <c r="BA1505" s="283" t="str">
        <f t="shared" si="181"/>
        <v/>
      </c>
      <c r="BD1505" s="254" t="str">
        <f>IF(W1505="","",IF(F1505="休日",AW1505,IF(F1505="法休",AW1505,VLOOKUP(F1505,カレンダマスタ!$Q$56:$R$69,2,FALSE))))</f>
        <v/>
      </c>
      <c r="BG1505" s="254" t="str">
        <f t="shared" si="177"/>
        <v/>
      </c>
      <c r="BH1505" s="254" t="str">
        <f>IF(AX1505="","",IF(P1505&lt;&gt;"","",IF(BG1505="CS","OK",IF(VLOOKUP(E1505,カレンダマスタ!$A$5:$D$381,4,FALSE)&gt;0,"",IF(OR(AX1505*24&gt;10.84,AZ1505*24&lt;14.5)=TRUE,"×","OK")))))</f>
        <v/>
      </c>
    </row>
    <row r="1506" spans="2:60">
      <c r="B1506" s="111"/>
      <c r="C1506" s="385" t="str">
        <f>IF(STEP!C1506&lt;&gt;"",STEP!C1506,"")</f>
        <v/>
      </c>
      <c r="D1506" s="386" t="str">
        <f>IF(STEP!D1506&lt;&gt;"",STEP!D1506,"")</f>
        <v/>
      </c>
      <c r="E1506" s="387" t="str">
        <f>IF(STEP!E1506&lt;&gt;"",STEP!E1506,"")</f>
        <v/>
      </c>
      <c r="F1506" s="256"/>
      <c r="G1506" s="257"/>
      <c r="H1506" s="254"/>
      <c r="I1506" s="254"/>
      <c r="J1506" s="254"/>
      <c r="K1506" s="254"/>
      <c r="L1506" s="254"/>
      <c r="M1506" s="254"/>
      <c r="N1506" s="254"/>
      <c r="O1506" s="254"/>
      <c r="P1506" s="254"/>
      <c r="Q1506" s="254"/>
      <c r="R1506" s="254"/>
      <c r="S1506" s="254"/>
      <c r="T1506" s="254"/>
      <c r="U1506" s="254"/>
      <c r="V1506" s="254"/>
      <c r="W1506" s="254"/>
      <c r="X1506" s="254"/>
      <c r="Y1506" s="254"/>
      <c r="Z1506" s="254"/>
      <c r="AA1506" s="254"/>
      <c r="AB1506" s="254"/>
      <c r="AC1506" s="254"/>
      <c r="AD1506" s="254"/>
      <c r="AE1506" s="255"/>
      <c r="AF1506" s="255"/>
      <c r="AG1506" s="255"/>
      <c r="AH1506" s="255"/>
      <c r="AI1506" s="255"/>
      <c r="AJ1506" s="255"/>
      <c r="AK1506" s="255"/>
      <c r="AL1506" s="255"/>
      <c r="AM1506" s="255"/>
      <c r="AN1506" s="255"/>
      <c r="AO1506" s="254"/>
      <c r="AP1506" s="254"/>
      <c r="AQ1506" s="254"/>
      <c r="AR1506" s="254"/>
      <c r="AS1506" s="254"/>
      <c r="AT1506" s="254"/>
      <c r="AU1506" s="254"/>
      <c r="AW1506" s="283" t="str">
        <f t="shared" si="178"/>
        <v/>
      </c>
      <c r="AX1506" s="283" t="str">
        <f t="shared" si="176"/>
        <v/>
      </c>
      <c r="AY1506" s="283" t="str">
        <f t="shared" si="179"/>
        <v/>
      </c>
      <c r="AZ1506" s="283" t="str">
        <f t="shared" si="180"/>
        <v/>
      </c>
      <c r="BA1506" s="283" t="str">
        <f t="shared" si="181"/>
        <v/>
      </c>
      <c r="BD1506" s="254" t="str">
        <f>IF(W1506="","",IF(F1506="休日",AW1506,IF(F1506="法休",AW1506,VLOOKUP(F1506,カレンダマスタ!$Q$56:$R$69,2,FALSE))))</f>
        <v/>
      </c>
      <c r="BG1506" s="254" t="str">
        <f t="shared" si="177"/>
        <v/>
      </c>
      <c r="BH1506" s="254" t="str">
        <f>IF(AX1506="","",IF(P1506&lt;&gt;"","",IF(BG1506="CS","OK",IF(VLOOKUP(E1506,カレンダマスタ!$A$5:$D$381,4,FALSE)&gt;0,"",IF(OR(AX1506*24&gt;10.84,AZ1506*24&lt;14.5)=TRUE,"×","OK")))))</f>
        <v/>
      </c>
    </row>
    <row r="1507" spans="2:60">
      <c r="B1507" s="111"/>
      <c r="C1507" s="385" t="str">
        <f>IF(STEP!C1507&lt;&gt;"",STEP!C1507,"")</f>
        <v/>
      </c>
      <c r="D1507" s="386" t="str">
        <f>IF(STEP!D1507&lt;&gt;"",STEP!D1507,"")</f>
        <v/>
      </c>
      <c r="E1507" s="387" t="str">
        <f>IF(STEP!E1507&lt;&gt;"",STEP!E1507,"")</f>
        <v/>
      </c>
      <c r="F1507" s="256"/>
      <c r="G1507" s="257"/>
      <c r="H1507" s="254"/>
      <c r="I1507" s="254"/>
      <c r="J1507" s="254"/>
      <c r="K1507" s="254"/>
      <c r="L1507" s="254"/>
      <c r="M1507" s="254"/>
      <c r="N1507" s="254"/>
      <c r="O1507" s="254"/>
      <c r="P1507" s="254"/>
      <c r="Q1507" s="254"/>
      <c r="R1507" s="254"/>
      <c r="S1507" s="254"/>
      <c r="T1507" s="254"/>
      <c r="U1507" s="254"/>
      <c r="V1507" s="254"/>
      <c r="W1507" s="254"/>
      <c r="X1507" s="254"/>
      <c r="Y1507" s="254"/>
      <c r="Z1507" s="254"/>
      <c r="AA1507" s="254"/>
      <c r="AB1507" s="254"/>
      <c r="AC1507" s="254"/>
      <c r="AD1507" s="254"/>
      <c r="AE1507" s="255"/>
      <c r="AF1507" s="255"/>
      <c r="AG1507" s="255"/>
      <c r="AH1507" s="255"/>
      <c r="AI1507" s="255"/>
      <c r="AJ1507" s="255"/>
      <c r="AK1507" s="255"/>
      <c r="AL1507" s="255"/>
      <c r="AM1507" s="255"/>
      <c r="AN1507" s="255"/>
      <c r="AO1507" s="254"/>
      <c r="AP1507" s="254"/>
      <c r="AQ1507" s="254"/>
      <c r="AR1507" s="254"/>
      <c r="AS1507" s="254"/>
      <c r="AT1507" s="254"/>
      <c r="AU1507" s="254"/>
      <c r="AW1507" s="283" t="str">
        <f t="shared" si="178"/>
        <v/>
      </c>
      <c r="AX1507" s="283" t="str">
        <f t="shared" si="176"/>
        <v/>
      </c>
      <c r="AY1507" s="283" t="str">
        <f t="shared" si="179"/>
        <v/>
      </c>
      <c r="AZ1507" s="283" t="str">
        <f t="shared" si="180"/>
        <v/>
      </c>
      <c r="BA1507" s="283" t="str">
        <f t="shared" si="181"/>
        <v/>
      </c>
      <c r="BD1507" s="254" t="str">
        <f>IF(W1507="","",IF(F1507="休日",AW1507,IF(F1507="法休",AW1507,VLOOKUP(F1507,カレンダマスタ!$Q$56:$R$69,2,FALSE))))</f>
        <v/>
      </c>
      <c r="BG1507" s="254" t="str">
        <f t="shared" si="177"/>
        <v/>
      </c>
      <c r="BH1507" s="254" t="str">
        <f>IF(AX1507="","",IF(P1507&lt;&gt;"","",IF(BG1507="CS","OK",IF(VLOOKUP(E1507,カレンダマスタ!$A$5:$D$381,4,FALSE)&gt;0,"",IF(OR(AX1507*24&gt;10.84,AZ1507*24&lt;14.5)=TRUE,"×","OK")))))</f>
        <v/>
      </c>
    </row>
    <row r="1508" spans="2:60">
      <c r="B1508" s="111"/>
      <c r="C1508" s="385" t="str">
        <f>IF(STEP!C1508&lt;&gt;"",STEP!C1508,"")</f>
        <v/>
      </c>
      <c r="D1508" s="386" t="str">
        <f>IF(STEP!D1508&lt;&gt;"",STEP!D1508,"")</f>
        <v/>
      </c>
      <c r="E1508" s="387" t="str">
        <f>IF(STEP!E1508&lt;&gt;"",STEP!E1508,"")</f>
        <v/>
      </c>
      <c r="F1508" s="256"/>
      <c r="G1508" s="257"/>
      <c r="H1508" s="254"/>
      <c r="I1508" s="254"/>
      <c r="J1508" s="254"/>
      <c r="K1508" s="254"/>
      <c r="L1508" s="254"/>
      <c r="M1508" s="254"/>
      <c r="N1508" s="254"/>
      <c r="O1508" s="254"/>
      <c r="P1508" s="254"/>
      <c r="Q1508" s="254"/>
      <c r="R1508" s="254"/>
      <c r="S1508" s="254"/>
      <c r="T1508" s="254"/>
      <c r="U1508" s="254"/>
      <c r="V1508" s="254"/>
      <c r="W1508" s="254"/>
      <c r="X1508" s="254"/>
      <c r="Y1508" s="254"/>
      <c r="Z1508" s="254"/>
      <c r="AA1508" s="254"/>
      <c r="AB1508" s="254"/>
      <c r="AC1508" s="254"/>
      <c r="AD1508" s="254"/>
      <c r="AE1508" s="255"/>
      <c r="AF1508" s="255"/>
      <c r="AG1508" s="255"/>
      <c r="AH1508" s="255"/>
      <c r="AI1508" s="255"/>
      <c r="AJ1508" s="255"/>
      <c r="AK1508" s="255"/>
      <c r="AL1508" s="255"/>
      <c r="AM1508" s="255"/>
      <c r="AN1508" s="255"/>
      <c r="AO1508" s="254"/>
      <c r="AP1508" s="254"/>
      <c r="AQ1508" s="254"/>
      <c r="AR1508" s="254"/>
      <c r="AS1508" s="254"/>
      <c r="AT1508" s="254"/>
      <c r="AU1508" s="254"/>
      <c r="AW1508" s="283" t="str">
        <f t="shared" si="178"/>
        <v/>
      </c>
      <c r="AX1508" s="283" t="str">
        <f t="shared" si="176"/>
        <v/>
      </c>
      <c r="AY1508" s="283" t="str">
        <f t="shared" si="179"/>
        <v/>
      </c>
      <c r="AZ1508" s="283" t="str">
        <f t="shared" si="180"/>
        <v/>
      </c>
      <c r="BA1508" s="283" t="str">
        <f t="shared" si="181"/>
        <v/>
      </c>
      <c r="BD1508" s="254" t="str">
        <f>IF(W1508="","",IF(F1508="休日",AW1508,IF(F1508="法休",AW1508,VLOOKUP(F1508,カレンダマスタ!$Q$56:$R$69,2,FALSE))))</f>
        <v/>
      </c>
      <c r="BG1508" s="254" t="str">
        <f t="shared" si="177"/>
        <v/>
      </c>
      <c r="BH1508" s="254" t="str">
        <f>IF(AX1508="","",IF(P1508&lt;&gt;"","",IF(BG1508="CS","OK",IF(VLOOKUP(E1508,カレンダマスタ!$A$5:$D$381,4,FALSE)&gt;0,"",IF(OR(AX1508*24&gt;10.84,AZ1508*24&lt;14.5)=TRUE,"×","OK")))))</f>
        <v/>
      </c>
    </row>
    <row r="1509" spans="2:60">
      <c r="B1509" s="111"/>
      <c r="C1509" s="388" t="str">
        <f>IF(STEP!C1509&lt;&gt;"",STEP!C1509,"")</f>
        <v/>
      </c>
      <c r="D1509" s="389" t="str">
        <f>IF(STEP!D1509&lt;&gt;"",STEP!D1509,"")</f>
        <v/>
      </c>
      <c r="E1509" s="390" t="str">
        <f>IF(STEP!E1509&lt;&gt;"",STEP!E1509,"")</f>
        <v/>
      </c>
      <c r="F1509" s="259"/>
      <c r="G1509" s="266"/>
      <c r="H1509" s="260"/>
      <c r="I1509" s="260"/>
      <c r="J1509" s="260"/>
      <c r="K1509" s="260"/>
      <c r="L1509" s="260"/>
      <c r="M1509" s="260"/>
      <c r="N1509" s="260"/>
      <c r="O1509" s="260"/>
      <c r="P1509" s="260"/>
      <c r="Q1509" s="260"/>
      <c r="R1509" s="260"/>
      <c r="S1509" s="260"/>
      <c r="T1509" s="260"/>
      <c r="U1509" s="260"/>
      <c r="V1509" s="260"/>
      <c r="W1509" s="260"/>
      <c r="X1509" s="260"/>
      <c r="Y1509" s="260"/>
      <c r="Z1509" s="260"/>
      <c r="AA1509" s="260"/>
      <c r="AB1509" s="260"/>
      <c r="AC1509" s="260"/>
      <c r="AD1509" s="260"/>
      <c r="AE1509" s="261"/>
      <c r="AF1509" s="261"/>
      <c r="AG1509" s="261"/>
      <c r="AH1509" s="261"/>
      <c r="AI1509" s="261"/>
      <c r="AJ1509" s="261"/>
      <c r="AK1509" s="261"/>
      <c r="AL1509" s="261"/>
      <c r="AM1509" s="261"/>
      <c r="AN1509" s="261"/>
      <c r="AO1509" s="260"/>
      <c r="AP1509" s="260"/>
      <c r="AQ1509" s="260"/>
      <c r="AR1509" s="260"/>
      <c r="AS1509" s="260"/>
      <c r="AT1509" s="260"/>
      <c r="AU1509" s="260"/>
      <c r="AW1509" s="284" t="str">
        <f t="shared" si="178"/>
        <v/>
      </c>
      <c r="AX1509" s="284" t="str">
        <f t="shared" si="176"/>
        <v/>
      </c>
      <c r="AY1509" s="284" t="str">
        <f t="shared" si="179"/>
        <v/>
      </c>
      <c r="AZ1509" s="284" t="str">
        <f t="shared" si="180"/>
        <v/>
      </c>
      <c r="BA1509" s="284" t="str">
        <f t="shared" si="181"/>
        <v/>
      </c>
      <c r="BD1509" s="260" t="str">
        <f>IF(W1509="","",IF(F1509="休日",AW1509,IF(F1509="法休",AW1509,VLOOKUP(F1509,カレンダマスタ!$Q$56:$R$69,2,FALSE))))</f>
        <v/>
      </c>
      <c r="BG1509" s="260" t="str">
        <f t="shared" si="177"/>
        <v/>
      </c>
      <c r="BH1509" s="260" t="str">
        <f>IF(AX1509="","",IF(P1509&lt;&gt;"","",IF(BG1509="CS","OK",IF(VLOOKUP(E1509,カレンダマスタ!$A$5:$D$381,4,FALSE)&gt;0,"",IF(OR(AX1509*24&gt;10.84,AZ1509*24&lt;14.5)=TRUE,"×","OK")))))</f>
        <v/>
      </c>
    </row>
    <row r="1510" spans="2:60">
      <c r="B1510" s="111"/>
      <c r="C1510" s="391" t="str">
        <f>IF(STEP!C1510&lt;&gt;"",STEP!C1510,"")</f>
        <v/>
      </c>
      <c r="D1510" s="392" t="str">
        <f>IF(STEP!D1510&lt;&gt;"",STEP!D1510,"")</f>
        <v/>
      </c>
      <c r="E1510" s="393" t="str">
        <f>IF(STEP!E1510&lt;&gt;"",STEP!E1510,"")</f>
        <v/>
      </c>
      <c r="F1510" s="263"/>
      <c r="G1510" s="267"/>
      <c r="H1510" s="264"/>
      <c r="I1510" s="264"/>
      <c r="J1510" s="264"/>
      <c r="K1510" s="264"/>
      <c r="L1510" s="264"/>
      <c r="M1510" s="264"/>
      <c r="N1510" s="264"/>
      <c r="O1510" s="264"/>
      <c r="P1510" s="264"/>
      <c r="Q1510" s="264"/>
      <c r="R1510" s="264"/>
      <c r="S1510" s="264"/>
      <c r="T1510" s="264"/>
      <c r="U1510" s="264"/>
      <c r="V1510" s="264"/>
      <c r="W1510" s="264"/>
      <c r="X1510" s="264"/>
      <c r="Y1510" s="264"/>
      <c r="Z1510" s="264"/>
      <c r="AA1510" s="264"/>
      <c r="AB1510" s="264"/>
      <c r="AC1510" s="264"/>
      <c r="AD1510" s="264"/>
      <c r="AE1510" s="265"/>
      <c r="AF1510" s="265"/>
      <c r="AG1510" s="265"/>
      <c r="AH1510" s="265"/>
      <c r="AI1510" s="265"/>
      <c r="AJ1510" s="265"/>
      <c r="AK1510" s="265"/>
      <c r="AL1510" s="265"/>
      <c r="AM1510" s="265"/>
      <c r="AN1510" s="265"/>
      <c r="AO1510" s="264"/>
      <c r="AP1510" s="264"/>
      <c r="AQ1510" s="264"/>
      <c r="AR1510" s="264"/>
      <c r="AS1510" s="264"/>
      <c r="AT1510" s="264"/>
      <c r="AU1510" s="264"/>
      <c r="AW1510" s="285" t="str">
        <f t="shared" si="178"/>
        <v/>
      </c>
      <c r="AX1510" s="285" t="str">
        <f t="shared" si="176"/>
        <v/>
      </c>
      <c r="AY1510" s="285" t="str">
        <f t="shared" si="179"/>
        <v/>
      </c>
      <c r="AZ1510" s="285" t="str">
        <f t="shared" si="180"/>
        <v/>
      </c>
      <c r="BA1510" s="285" t="str">
        <f t="shared" si="181"/>
        <v/>
      </c>
      <c r="BD1510" s="264" t="str">
        <f>IF(W1510="","",IF(F1510="休日",AW1510,IF(F1510="法休",AW1510,VLOOKUP(F1510,カレンダマスタ!$Q$56:$R$69,2,FALSE))))</f>
        <v/>
      </c>
      <c r="BG1510" s="264" t="str">
        <f t="shared" si="177"/>
        <v/>
      </c>
      <c r="BH1510" s="264" t="str">
        <f>IF(AX1510="","",IF(P1510&lt;&gt;"","",IF(BG1510="CS","OK",IF(VLOOKUP(E1510,カレンダマスタ!$A$5:$D$381,4,FALSE)&gt;0,"",IF(OR(AX1510*24&gt;10.84,AZ1510*24&lt;14.5)=TRUE,"×","OK")))))</f>
        <v/>
      </c>
    </row>
    <row r="1511" spans="2:60">
      <c r="B1511" s="111"/>
      <c r="C1511" s="385" t="str">
        <f>IF(STEP!C1511&lt;&gt;"",STEP!C1511,"")</f>
        <v/>
      </c>
      <c r="D1511" s="386" t="str">
        <f>IF(STEP!D1511&lt;&gt;"",STEP!D1511,"")</f>
        <v/>
      </c>
      <c r="E1511" s="387" t="str">
        <f>IF(STEP!E1511&lt;&gt;"",STEP!E1511,"")</f>
        <v/>
      </c>
      <c r="F1511" s="253"/>
      <c r="G1511" s="252"/>
      <c r="H1511" s="254"/>
      <c r="I1511" s="254"/>
      <c r="J1511" s="254"/>
      <c r="K1511" s="254"/>
      <c r="L1511" s="254"/>
      <c r="M1511" s="254"/>
      <c r="N1511" s="254"/>
      <c r="O1511" s="254"/>
      <c r="P1511" s="254"/>
      <c r="Q1511" s="254"/>
      <c r="R1511" s="254"/>
      <c r="S1511" s="254"/>
      <c r="T1511" s="254"/>
      <c r="U1511" s="254"/>
      <c r="V1511" s="254"/>
      <c r="W1511" s="254"/>
      <c r="X1511" s="254"/>
      <c r="Y1511" s="254"/>
      <c r="Z1511" s="254"/>
      <c r="AA1511" s="254"/>
      <c r="AB1511" s="254"/>
      <c r="AC1511" s="254"/>
      <c r="AD1511" s="254"/>
      <c r="AE1511" s="255"/>
      <c r="AF1511" s="255"/>
      <c r="AG1511" s="255"/>
      <c r="AH1511" s="255"/>
      <c r="AI1511" s="255"/>
      <c r="AJ1511" s="255"/>
      <c r="AK1511" s="255"/>
      <c r="AL1511" s="255"/>
      <c r="AM1511" s="255"/>
      <c r="AN1511" s="255"/>
      <c r="AO1511" s="254"/>
      <c r="AP1511" s="254"/>
      <c r="AQ1511" s="254"/>
      <c r="AR1511" s="254"/>
      <c r="AS1511" s="254"/>
      <c r="AT1511" s="254"/>
      <c r="AU1511" s="254"/>
      <c r="AW1511" s="283" t="str">
        <f t="shared" si="178"/>
        <v/>
      </c>
      <c r="AX1511" s="283" t="str">
        <f t="shared" si="176"/>
        <v/>
      </c>
      <c r="AY1511" s="283" t="str">
        <f t="shared" si="179"/>
        <v/>
      </c>
      <c r="AZ1511" s="283" t="str">
        <f t="shared" si="180"/>
        <v/>
      </c>
      <c r="BA1511" s="283" t="str">
        <f t="shared" si="181"/>
        <v/>
      </c>
      <c r="BD1511" s="254" t="str">
        <f>IF(W1511="","",IF(F1511="休日",AW1511,IF(F1511="法休",AW1511,VLOOKUP(F1511,カレンダマスタ!$Q$56:$R$69,2,FALSE))))</f>
        <v/>
      </c>
      <c r="BG1511" s="503" t="str">
        <f t="shared" si="177"/>
        <v/>
      </c>
      <c r="BH1511" s="503" t="str">
        <f>IF(AX1511="","",IF(P1511&lt;&gt;"","",IF(BG1511="CS","OK",IF(VLOOKUP(E1511,カレンダマスタ!$A$5:$D$381,4,FALSE)&gt;0,"",IF(OR(AX1511*24&gt;10.84,AZ1511*24&lt;14.5)=TRUE,"×","OK")))))</f>
        <v/>
      </c>
    </row>
    <row r="1512" spans="2:60">
      <c r="B1512" s="111"/>
      <c r="C1512" s="385" t="str">
        <f>IF(STEP!C1512&lt;&gt;"",STEP!C1512,"")</f>
        <v/>
      </c>
      <c r="D1512" s="386" t="str">
        <f>IF(STEP!D1512&lt;&gt;"",STEP!D1512,"")</f>
        <v/>
      </c>
      <c r="E1512" s="387" t="str">
        <f>IF(STEP!E1512&lt;&gt;"",STEP!E1512,"")</f>
        <v/>
      </c>
      <c r="F1512" s="253"/>
      <c r="G1512" s="252"/>
      <c r="H1512" s="254"/>
      <c r="I1512" s="254"/>
      <c r="J1512" s="254"/>
      <c r="K1512" s="254"/>
      <c r="L1512" s="254"/>
      <c r="M1512" s="254"/>
      <c r="N1512" s="254"/>
      <c r="O1512" s="254"/>
      <c r="P1512" s="254"/>
      <c r="Q1512" s="254"/>
      <c r="R1512" s="254"/>
      <c r="S1512" s="254"/>
      <c r="T1512" s="254"/>
      <c r="U1512" s="254"/>
      <c r="V1512" s="254"/>
      <c r="W1512" s="254"/>
      <c r="X1512" s="254"/>
      <c r="Y1512" s="254"/>
      <c r="Z1512" s="254"/>
      <c r="AA1512" s="254"/>
      <c r="AB1512" s="254"/>
      <c r="AC1512" s="254"/>
      <c r="AD1512" s="254"/>
      <c r="AE1512" s="255"/>
      <c r="AF1512" s="255"/>
      <c r="AG1512" s="255"/>
      <c r="AH1512" s="255"/>
      <c r="AI1512" s="255"/>
      <c r="AJ1512" s="255"/>
      <c r="AK1512" s="255"/>
      <c r="AL1512" s="255"/>
      <c r="AM1512" s="255"/>
      <c r="AN1512" s="255"/>
      <c r="AO1512" s="254"/>
      <c r="AP1512" s="254"/>
      <c r="AQ1512" s="254"/>
      <c r="AR1512" s="254"/>
      <c r="AS1512" s="254"/>
      <c r="AT1512" s="254"/>
      <c r="AU1512" s="254"/>
      <c r="AW1512" s="283" t="str">
        <f t="shared" si="178"/>
        <v/>
      </c>
      <c r="AX1512" s="283" t="str">
        <f t="shared" si="176"/>
        <v/>
      </c>
      <c r="AY1512" s="283" t="str">
        <f t="shared" si="179"/>
        <v/>
      </c>
      <c r="AZ1512" s="283" t="str">
        <f t="shared" si="180"/>
        <v/>
      </c>
      <c r="BA1512" s="283" t="str">
        <f t="shared" si="181"/>
        <v/>
      </c>
      <c r="BD1512" s="254" t="str">
        <f>IF(W1512="","",IF(F1512="休日",AW1512,IF(F1512="法休",AW1512,VLOOKUP(F1512,カレンダマスタ!$Q$56:$R$69,2,FALSE))))</f>
        <v/>
      </c>
      <c r="BG1512" s="254" t="str">
        <f t="shared" si="177"/>
        <v/>
      </c>
      <c r="BH1512" s="254" t="str">
        <f>IF(AX1512="","",IF(P1512&lt;&gt;"","",IF(BG1512="CS","OK",IF(VLOOKUP(E1512,カレンダマスタ!$A$5:$D$381,4,FALSE)&gt;0,"",IF(OR(AX1512*24&gt;10.84,AZ1512*24&lt;14.5)=TRUE,"×","OK")))))</f>
        <v/>
      </c>
    </row>
    <row r="1513" spans="2:60">
      <c r="B1513" s="111"/>
      <c r="C1513" s="385" t="str">
        <f>IF(STEP!C1513&lt;&gt;"",STEP!C1513,"")</f>
        <v/>
      </c>
      <c r="D1513" s="386" t="str">
        <f>IF(STEP!D1513&lt;&gt;"",STEP!D1513,"")</f>
        <v/>
      </c>
      <c r="E1513" s="387" t="str">
        <f>IF(STEP!E1513&lt;&gt;"",STEP!E1513,"")</f>
        <v/>
      </c>
      <c r="F1513" s="256"/>
      <c r="G1513" s="257"/>
      <c r="H1513" s="254"/>
      <c r="I1513" s="254"/>
      <c r="J1513" s="254"/>
      <c r="K1513" s="254"/>
      <c r="L1513" s="254"/>
      <c r="M1513" s="254"/>
      <c r="N1513" s="254"/>
      <c r="O1513" s="254"/>
      <c r="P1513" s="254"/>
      <c r="Q1513" s="254"/>
      <c r="R1513" s="254"/>
      <c r="S1513" s="254"/>
      <c r="T1513" s="254"/>
      <c r="U1513" s="254"/>
      <c r="V1513" s="254"/>
      <c r="W1513" s="254"/>
      <c r="X1513" s="254"/>
      <c r="Y1513" s="254"/>
      <c r="Z1513" s="254"/>
      <c r="AA1513" s="254"/>
      <c r="AB1513" s="254"/>
      <c r="AC1513" s="254"/>
      <c r="AD1513" s="254"/>
      <c r="AE1513" s="255"/>
      <c r="AF1513" s="255"/>
      <c r="AG1513" s="255"/>
      <c r="AH1513" s="255"/>
      <c r="AI1513" s="255"/>
      <c r="AJ1513" s="255"/>
      <c r="AK1513" s="255"/>
      <c r="AL1513" s="255"/>
      <c r="AM1513" s="255"/>
      <c r="AN1513" s="255"/>
      <c r="AO1513" s="254"/>
      <c r="AP1513" s="254"/>
      <c r="AQ1513" s="254"/>
      <c r="AR1513" s="254"/>
      <c r="AS1513" s="254"/>
      <c r="AT1513" s="254"/>
      <c r="AU1513" s="254"/>
      <c r="AW1513" s="283" t="str">
        <f t="shared" si="178"/>
        <v/>
      </c>
      <c r="AX1513" s="283" t="str">
        <f t="shared" si="176"/>
        <v/>
      </c>
      <c r="AY1513" s="283" t="str">
        <f t="shared" si="179"/>
        <v/>
      </c>
      <c r="AZ1513" s="283" t="str">
        <f t="shared" si="180"/>
        <v/>
      </c>
      <c r="BA1513" s="283" t="str">
        <f t="shared" si="181"/>
        <v/>
      </c>
      <c r="BD1513" s="254" t="str">
        <f>IF(W1513="","",IF(F1513="休日",AW1513,IF(F1513="法休",AW1513,VLOOKUP(F1513,カレンダマスタ!$Q$56:$R$69,2,FALSE))))</f>
        <v/>
      </c>
      <c r="BG1513" s="254" t="str">
        <f t="shared" si="177"/>
        <v/>
      </c>
      <c r="BH1513" s="254" t="str">
        <f>IF(AX1513="","",IF(P1513&lt;&gt;"","",IF(BG1513="CS","OK",IF(VLOOKUP(E1513,カレンダマスタ!$A$5:$D$381,4,FALSE)&gt;0,"",IF(OR(AX1513*24&gt;10.84,AZ1513*24&lt;14.5)=TRUE,"×","OK")))))</f>
        <v/>
      </c>
    </row>
    <row r="1514" spans="2:60">
      <c r="B1514" s="111"/>
      <c r="C1514" s="385" t="str">
        <f>IF(STEP!C1514&lt;&gt;"",STEP!C1514,"")</f>
        <v/>
      </c>
      <c r="D1514" s="386" t="str">
        <f>IF(STEP!D1514&lt;&gt;"",STEP!D1514,"")</f>
        <v/>
      </c>
      <c r="E1514" s="387" t="str">
        <f>IF(STEP!E1514&lt;&gt;"",STEP!E1514,"")</f>
        <v/>
      </c>
      <c r="F1514" s="256"/>
      <c r="G1514" s="257"/>
      <c r="H1514" s="254"/>
      <c r="I1514" s="254"/>
      <c r="J1514" s="254"/>
      <c r="K1514" s="254"/>
      <c r="L1514" s="254"/>
      <c r="M1514" s="254"/>
      <c r="N1514" s="254"/>
      <c r="O1514" s="254"/>
      <c r="P1514" s="254"/>
      <c r="Q1514" s="254"/>
      <c r="R1514" s="254"/>
      <c r="S1514" s="254"/>
      <c r="T1514" s="254"/>
      <c r="U1514" s="254"/>
      <c r="V1514" s="254"/>
      <c r="W1514" s="254"/>
      <c r="X1514" s="254"/>
      <c r="Y1514" s="254"/>
      <c r="Z1514" s="254"/>
      <c r="AA1514" s="254"/>
      <c r="AB1514" s="254"/>
      <c r="AC1514" s="254"/>
      <c r="AD1514" s="254"/>
      <c r="AE1514" s="255"/>
      <c r="AF1514" s="255"/>
      <c r="AG1514" s="255"/>
      <c r="AH1514" s="255"/>
      <c r="AI1514" s="255"/>
      <c r="AJ1514" s="255"/>
      <c r="AK1514" s="255"/>
      <c r="AL1514" s="255"/>
      <c r="AM1514" s="255"/>
      <c r="AN1514" s="255"/>
      <c r="AO1514" s="254"/>
      <c r="AP1514" s="254"/>
      <c r="AQ1514" s="254"/>
      <c r="AR1514" s="254"/>
      <c r="AS1514" s="254"/>
      <c r="AT1514" s="254"/>
      <c r="AU1514" s="254"/>
      <c r="AW1514" s="283" t="str">
        <f t="shared" si="178"/>
        <v/>
      </c>
      <c r="AX1514" s="283" t="str">
        <f t="shared" si="176"/>
        <v/>
      </c>
      <c r="AY1514" s="283" t="str">
        <f t="shared" si="179"/>
        <v/>
      </c>
      <c r="AZ1514" s="283" t="str">
        <f t="shared" si="180"/>
        <v/>
      </c>
      <c r="BA1514" s="283" t="str">
        <f t="shared" si="181"/>
        <v/>
      </c>
      <c r="BD1514" s="254" t="str">
        <f>IF(W1514="","",IF(F1514="休日",AW1514,IF(F1514="法休",AW1514,VLOOKUP(F1514,カレンダマスタ!$Q$56:$R$69,2,FALSE))))</f>
        <v/>
      </c>
      <c r="BG1514" s="254" t="str">
        <f t="shared" si="177"/>
        <v/>
      </c>
      <c r="BH1514" s="254" t="str">
        <f>IF(AX1514="","",IF(P1514&lt;&gt;"","",IF(BG1514="CS","OK",IF(VLOOKUP(E1514,カレンダマスタ!$A$5:$D$381,4,FALSE)&gt;0,"",IF(OR(AX1514*24&gt;10.84,AZ1514*24&lt;14.5)=TRUE,"×","OK")))))</f>
        <v/>
      </c>
    </row>
    <row r="1515" spans="2:60">
      <c r="B1515" s="111"/>
      <c r="C1515" s="385" t="str">
        <f>IF(STEP!C1515&lt;&gt;"",STEP!C1515,"")</f>
        <v/>
      </c>
      <c r="D1515" s="386" t="str">
        <f>IF(STEP!D1515&lt;&gt;"",STEP!D1515,"")</f>
        <v/>
      </c>
      <c r="E1515" s="387" t="str">
        <f>IF(STEP!E1515&lt;&gt;"",STEP!E1515,"")</f>
        <v/>
      </c>
      <c r="F1515" s="256"/>
      <c r="G1515" s="257"/>
      <c r="H1515" s="254"/>
      <c r="I1515" s="254"/>
      <c r="J1515" s="254"/>
      <c r="K1515" s="254"/>
      <c r="L1515" s="254"/>
      <c r="M1515" s="254"/>
      <c r="N1515" s="254"/>
      <c r="O1515" s="254"/>
      <c r="P1515" s="254"/>
      <c r="Q1515" s="254"/>
      <c r="R1515" s="254"/>
      <c r="S1515" s="254"/>
      <c r="T1515" s="254"/>
      <c r="U1515" s="254"/>
      <c r="V1515" s="254"/>
      <c r="W1515" s="254"/>
      <c r="X1515" s="254"/>
      <c r="Y1515" s="254"/>
      <c r="Z1515" s="254"/>
      <c r="AA1515" s="254"/>
      <c r="AB1515" s="254"/>
      <c r="AC1515" s="254"/>
      <c r="AD1515" s="254"/>
      <c r="AE1515" s="255"/>
      <c r="AF1515" s="255"/>
      <c r="AG1515" s="255"/>
      <c r="AH1515" s="255"/>
      <c r="AI1515" s="255"/>
      <c r="AJ1515" s="255"/>
      <c r="AK1515" s="255"/>
      <c r="AL1515" s="255"/>
      <c r="AM1515" s="255"/>
      <c r="AN1515" s="255"/>
      <c r="AO1515" s="254"/>
      <c r="AP1515" s="254"/>
      <c r="AQ1515" s="254"/>
      <c r="AR1515" s="254"/>
      <c r="AS1515" s="254"/>
      <c r="AT1515" s="254"/>
      <c r="AU1515" s="254"/>
      <c r="AW1515" s="283" t="str">
        <f t="shared" si="178"/>
        <v/>
      </c>
      <c r="AX1515" s="283" t="str">
        <f t="shared" si="176"/>
        <v/>
      </c>
      <c r="AY1515" s="283" t="str">
        <f t="shared" si="179"/>
        <v/>
      </c>
      <c r="AZ1515" s="283" t="str">
        <f t="shared" si="180"/>
        <v/>
      </c>
      <c r="BA1515" s="283" t="str">
        <f t="shared" si="181"/>
        <v/>
      </c>
      <c r="BD1515" s="254" t="str">
        <f>IF(W1515="","",IF(F1515="休日",AW1515,IF(F1515="法休",AW1515,VLOOKUP(F1515,カレンダマスタ!$Q$56:$R$69,2,FALSE))))</f>
        <v/>
      </c>
      <c r="BG1515" s="254" t="str">
        <f t="shared" si="177"/>
        <v/>
      </c>
      <c r="BH1515" s="254" t="str">
        <f>IF(AX1515="","",IF(P1515&lt;&gt;"","",IF(BG1515="CS","OK",IF(VLOOKUP(E1515,カレンダマスタ!$A$5:$D$381,4,FALSE)&gt;0,"",IF(OR(AX1515*24&gt;10.84,AZ1515*24&lt;14.5)=TRUE,"×","OK")))))</f>
        <v/>
      </c>
    </row>
    <row r="1516" spans="2:60">
      <c r="B1516" s="111"/>
      <c r="C1516" s="388" t="str">
        <f>IF(STEP!C1516&lt;&gt;"",STEP!C1516,"")</f>
        <v/>
      </c>
      <c r="D1516" s="389" t="str">
        <f>IF(STEP!D1516&lt;&gt;"",STEP!D1516,"")</f>
        <v/>
      </c>
      <c r="E1516" s="390" t="str">
        <f>IF(STEP!E1516&lt;&gt;"",STEP!E1516,"")</f>
        <v/>
      </c>
      <c r="F1516" s="259"/>
      <c r="G1516" s="266"/>
      <c r="H1516" s="260"/>
      <c r="I1516" s="260"/>
      <c r="J1516" s="260"/>
      <c r="K1516" s="260"/>
      <c r="L1516" s="260"/>
      <c r="M1516" s="260"/>
      <c r="N1516" s="260"/>
      <c r="O1516" s="260"/>
      <c r="P1516" s="260"/>
      <c r="Q1516" s="260"/>
      <c r="R1516" s="260"/>
      <c r="S1516" s="260"/>
      <c r="T1516" s="260"/>
      <c r="U1516" s="260"/>
      <c r="V1516" s="260"/>
      <c r="W1516" s="260"/>
      <c r="X1516" s="260"/>
      <c r="Y1516" s="260"/>
      <c r="Z1516" s="260"/>
      <c r="AA1516" s="260"/>
      <c r="AB1516" s="260"/>
      <c r="AC1516" s="260"/>
      <c r="AD1516" s="260"/>
      <c r="AE1516" s="261"/>
      <c r="AF1516" s="261"/>
      <c r="AG1516" s="261"/>
      <c r="AH1516" s="261"/>
      <c r="AI1516" s="261"/>
      <c r="AJ1516" s="261"/>
      <c r="AK1516" s="261"/>
      <c r="AL1516" s="261"/>
      <c r="AM1516" s="261"/>
      <c r="AN1516" s="261"/>
      <c r="AO1516" s="260"/>
      <c r="AP1516" s="260"/>
      <c r="AQ1516" s="260"/>
      <c r="AR1516" s="260"/>
      <c r="AS1516" s="260"/>
      <c r="AT1516" s="260"/>
      <c r="AU1516" s="260"/>
      <c r="AW1516" s="284" t="str">
        <f t="shared" si="178"/>
        <v/>
      </c>
      <c r="AX1516" s="284" t="str">
        <f t="shared" si="176"/>
        <v/>
      </c>
      <c r="AY1516" s="284" t="str">
        <f t="shared" si="179"/>
        <v/>
      </c>
      <c r="AZ1516" s="284" t="str">
        <f t="shared" si="180"/>
        <v/>
      </c>
      <c r="BA1516" s="284" t="str">
        <f t="shared" si="181"/>
        <v/>
      </c>
      <c r="BD1516" s="260" t="str">
        <f>IF(W1516="","",IF(F1516="休日",AW1516,IF(F1516="法休",AW1516,VLOOKUP(F1516,カレンダマスタ!$Q$56:$R$69,2,FALSE))))</f>
        <v/>
      </c>
      <c r="BG1516" s="260" t="str">
        <f t="shared" si="177"/>
        <v/>
      </c>
      <c r="BH1516" s="260" t="str">
        <f>IF(AX1516="","",IF(P1516&lt;&gt;"","",IF(BG1516="CS","OK",IF(VLOOKUP(E1516,カレンダマスタ!$A$5:$D$381,4,FALSE)&gt;0,"",IF(OR(AX1516*24&gt;10.84,AZ1516*24&lt;14.5)=TRUE,"×","OK")))))</f>
        <v/>
      </c>
    </row>
    <row r="1517" spans="2:60">
      <c r="B1517" s="111"/>
      <c r="C1517" s="391" t="str">
        <f>IF(STEP!C1517&lt;&gt;"",STEP!C1517,"")</f>
        <v/>
      </c>
      <c r="D1517" s="392" t="str">
        <f>IF(STEP!D1517&lt;&gt;"",STEP!D1517,"")</f>
        <v/>
      </c>
      <c r="E1517" s="393" t="str">
        <f>IF(STEP!E1517&lt;&gt;"",STEP!E1517,"")</f>
        <v/>
      </c>
      <c r="F1517" s="263"/>
      <c r="G1517" s="267"/>
      <c r="H1517" s="264"/>
      <c r="I1517" s="264"/>
      <c r="J1517" s="264"/>
      <c r="K1517" s="264"/>
      <c r="L1517" s="264"/>
      <c r="M1517" s="264"/>
      <c r="N1517" s="264"/>
      <c r="O1517" s="264"/>
      <c r="P1517" s="264"/>
      <c r="Q1517" s="264"/>
      <c r="R1517" s="264"/>
      <c r="S1517" s="264"/>
      <c r="T1517" s="264"/>
      <c r="U1517" s="264"/>
      <c r="V1517" s="264"/>
      <c r="W1517" s="264"/>
      <c r="X1517" s="264"/>
      <c r="Y1517" s="264"/>
      <c r="Z1517" s="264"/>
      <c r="AA1517" s="264"/>
      <c r="AB1517" s="264"/>
      <c r="AC1517" s="264"/>
      <c r="AD1517" s="264"/>
      <c r="AE1517" s="265"/>
      <c r="AF1517" s="265"/>
      <c r="AG1517" s="265"/>
      <c r="AH1517" s="265"/>
      <c r="AI1517" s="265"/>
      <c r="AJ1517" s="265"/>
      <c r="AK1517" s="265"/>
      <c r="AL1517" s="265"/>
      <c r="AM1517" s="265"/>
      <c r="AN1517" s="265"/>
      <c r="AO1517" s="264"/>
      <c r="AP1517" s="264"/>
      <c r="AQ1517" s="264"/>
      <c r="AR1517" s="264"/>
      <c r="AS1517" s="264"/>
      <c r="AT1517" s="264"/>
      <c r="AU1517" s="264"/>
      <c r="AW1517" s="285" t="str">
        <f t="shared" si="178"/>
        <v/>
      </c>
      <c r="AX1517" s="285" t="str">
        <f t="shared" si="176"/>
        <v/>
      </c>
      <c r="AY1517" s="285" t="str">
        <f t="shared" si="179"/>
        <v/>
      </c>
      <c r="AZ1517" s="285" t="str">
        <f t="shared" si="180"/>
        <v/>
      </c>
      <c r="BA1517" s="285" t="str">
        <f t="shared" si="181"/>
        <v/>
      </c>
      <c r="BD1517" s="264" t="str">
        <f>IF(W1517="","",IF(F1517="休日",AW1517,IF(F1517="法休",AW1517,VLOOKUP(F1517,カレンダマスタ!$Q$56:$R$69,2,FALSE))))</f>
        <v/>
      </c>
      <c r="BG1517" s="264" t="str">
        <f t="shared" si="177"/>
        <v/>
      </c>
      <c r="BH1517" s="264" t="str">
        <f>IF(AX1517="","",IF(P1517&lt;&gt;"","",IF(BG1517="CS","OK",IF(VLOOKUP(E1517,カレンダマスタ!$A$5:$D$381,4,FALSE)&gt;0,"",IF(OR(AX1517*24&gt;10.84,AZ1517*24&lt;14.5)=TRUE,"×","OK")))))</f>
        <v/>
      </c>
    </row>
    <row r="1518" spans="2:60">
      <c r="B1518" s="111"/>
      <c r="C1518" s="385" t="str">
        <f>IF(STEP!C1518&lt;&gt;"",STEP!C1518,"")</f>
        <v/>
      </c>
      <c r="D1518" s="386" t="str">
        <f>IF(STEP!D1518&lt;&gt;"",STEP!D1518,"")</f>
        <v/>
      </c>
      <c r="E1518" s="387" t="str">
        <f>IF(STEP!E1518&lt;&gt;"",STEP!E1518,"")</f>
        <v/>
      </c>
      <c r="F1518" s="253"/>
      <c r="G1518" s="252"/>
      <c r="H1518" s="254"/>
      <c r="I1518" s="254"/>
      <c r="J1518" s="254"/>
      <c r="K1518" s="254"/>
      <c r="L1518" s="254"/>
      <c r="M1518" s="254"/>
      <c r="N1518" s="254"/>
      <c r="O1518" s="254"/>
      <c r="P1518" s="254"/>
      <c r="Q1518" s="254"/>
      <c r="R1518" s="254"/>
      <c r="S1518" s="254"/>
      <c r="T1518" s="254"/>
      <c r="U1518" s="254"/>
      <c r="V1518" s="254"/>
      <c r="W1518" s="254"/>
      <c r="X1518" s="254"/>
      <c r="Y1518" s="254"/>
      <c r="Z1518" s="254"/>
      <c r="AA1518" s="254"/>
      <c r="AB1518" s="254"/>
      <c r="AC1518" s="254"/>
      <c r="AD1518" s="254"/>
      <c r="AE1518" s="255"/>
      <c r="AF1518" s="255"/>
      <c r="AG1518" s="255"/>
      <c r="AH1518" s="255"/>
      <c r="AI1518" s="255"/>
      <c r="AJ1518" s="255"/>
      <c r="AK1518" s="255"/>
      <c r="AL1518" s="255"/>
      <c r="AM1518" s="255"/>
      <c r="AN1518" s="255"/>
      <c r="AO1518" s="254"/>
      <c r="AP1518" s="254"/>
      <c r="AQ1518" s="254"/>
      <c r="AR1518" s="254"/>
      <c r="AS1518" s="254"/>
      <c r="AT1518" s="254"/>
      <c r="AU1518" s="254"/>
      <c r="AW1518" s="283" t="str">
        <f t="shared" si="178"/>
        <v/>
      </c>
      <c r="AX1518" s="283" t="str">
        <f t="shared" si="176"/>
        <v/>
      </c>
      <c r="AY1518" s="283" t="str">
        <f t="shared" si="179"/>
        <v/>
      </c>
      <c r="AZ1518" s="283" t="str">
        <f t="shared" si="180"/>
        <v/>
      </c>
      <c r="BA1518" s="283" t="str">
        <f t="shared" si="181"/>
        <v/>
      </c>
      <c r="BD1518" s="254" t="str">
        <f>IF(W1518="","",IF(F1518="休日",AW1518,IF(F1518="法休",AW1518,VLOOKUP(F1518,カレンダマスタ!$Q$56:$R$69,2,FALSE))))</f>
        <v/>
      </c>
      <c r="BG1518" s="503" t="str">
        <f t="shared" si="177"/>
        <v/>
      </c>
      <c r="BH1518" s="503" t="str">
        <f>IF(AX1518="","",IF(P1518&lt;&gt;"","",IF(BG1518="CS","OK",IF(VLOOKUP(E1518,カレンダマスタ!$A$5:$D$381,4,FALSE)&gt;0,"",IF(OR(AX1518*24&gt;10.84,AZ1518*24&lt;14.5)=TRUE,"×","OK")))))</f>
        <v/>
      </c>
    </row>
    <row r="1519" spans="2:60">
      <c r="B1519" s="111"/>
      <c r="C1519" s="385" t="str">
        <f>IF(STEP!C1519&lt;&gt;"",STEP!C1519,"")</f>
        <v/>
      </c>
      <c r="D1519" s="386" t="str">
        <f>IF(STEP!D1519&lt;&gt;"",STEP!D1519,"")</f>
        <v/>
      </c>
      <c r="E1519" s="387" t="str">
        <f>IF(STEP!E1519&lt;&gt;"",STEP!E1519,"")</f>
        <v/>
      </c>
      <c r="F1519" s="253"/>
      <c r="G1519" s="252"/>
      <c r="H1519" s="254"/>
      <c r="I1519" s="254"/>
      <c r="J1519" s="254"/>
      <c r="K1519" s="254"/>
      <c r="L1519" s="254"/>
      <c r="M1519" s="254"/>
      <c r="N1519" s="254"/>
      <c r="O1519" s="254"/>
      <c r="P1519" s="254"/>
      <c r="Q1519" s="254"/>
      <c r="R1519" s="254"/>
      <c r="S1519" s="254"/>
      <c r="T1519" s="254"/>
      <c r="U1519" s="254"/>
      <c r="V1519" s="254"/>
      <c r="W1519" s="254"/>
      <c r="X1519" s="254"/>
      <c r="Y1519" s="254"/>
      <c r="Z1519" s="254"/>
      <c r="AA1519" s="254"/>
      <c r="AB1519" s="254"/>
      <c r="AC1519" s="254"/>
      <c r="AD1519" s="254"/>
      <c r="AE1519" s="255"/>
      <c r="AF1519" s="255"/>
      <c r="AG1519" s="255"/>
      <c r="AH1519" s="255"/>
      <c r="AI1519" s="255"/>
      <c r="AJ1519" s="255"/>
      <c r="AK1519" s="255"/>
      <c r="AL1519" s="255"/>
      <c r="AM1519" s="255"/>
      <c r="AN1519" s="255"/>
      <c r="AO1519" s="254"/>
      <c r="AP1519" s="254"/>
      <c r="AQ1519" s="254"/>
      <c r="AR1519" s="254"/>
      <c r="AS1519" s="254"/>
      <c r="AT1519" s="254"/>
      <c r="AU1519" s="254"/>
      <c r="AW1519" s="283" t="str">
        <f t="shared" si="178"/>
        <v/>
      </c>
      <c r="AX1519" s="283" t="str">
        <f t="shared" si="176"/>
        <v/>
      </c>
      <c r="AY1519" s="283" t="str">
        <f t="shared" si="179"/>
        <v/>
      </c>
      <c r="AZ1519" s="283" t="str">
        <f t="shared" si="180"/>
        <v/>
      </c>
      <c r="BA1519" s="283" t="str">
        <f t="shared" si="181"/>
        <v/>
      </c>
      <c r="BD1519" s="254" t="str">
        <f>IF(W1519="","",IF(F1519="休日",AW1519,IF(F1519="法休",AW1519,VLOOKUP(F1519,カレンダマスタ!$Q$56:$R$69,2,FALSE))))</f>
        <v/>
      </c>
      <c r="BG1519" s="254" t="str">
        <f t="shared" si="177"/>
        <v/>
      </c>
      <c r="BH1519" s="254" t="str">
        <f>IF(AX1519="","",IF(P1519&lt;&gt;"","",IF(BG1519="CS","OK",IF(VLOOKUP(E1519,カレンダマスタ!$A$5:$D$381,4,FALSE)&gt;0,"",IF(OR(AX1519*24&gt;10.84,AZ1519*24&lt;14.5)=TRUE,"×","OK")))))</f>
        <v/>
      </c>
    </row>
    <row r="1520" spans="2:60">
      <c r="B1520" s="111"/>
      <c r="C1520" s="385" t="str">
        <f>IF(STEP!C1520&lt;&gt;"",STEP!C1520,"")</f>
        <v/>
      </c>
      <c r="D1520" s="386" t="str">
        <f>IF(STEP!D1520&lt;&gt;"",STEP!D1520,"")</f>
        <v/>
      </c>
      <c r="E1520" s="387" t="str">
        <f>IF(STEP!E1520&lt;&gt;"",STEP!E1520,"")</f>
        <v/>
      </c>
      <c r="F1520" s="253"/>
      <c r="G1520" s="252"/>
      <c r="H1520" s="254"/>
      <c r="I1520" s="254"/>
      <c r="J1520" s="254"/>
      <c r="K1520" s="254"/>
      <c r="L1520" s="254"/>
      <c r="M1520" s="254"/>
      <c r="N1520" s="254"/>
      <c r="O1520" s="254"/>
      <c r="P1520" s="254"/>
      <c r="Q1520" s="254"/>
      <c r="R1520" s="254"/>
      <c r="S1520" s="254"/>
      <c r="T1520" s="254"/>
      <c r="U1520" s="254"/>
      <c r="V1520" s="254"/>
      <c r="W1520" s="254"/>
      <c r="X1520" s="254"/>
      <c r="Y1520" s="254"/>
      <c r="Z1520" s="254"/>
      <c r="AA1520" s="254"/>
      <c r="AB1520" s="254"/>
      <c r="AC1520" s="254"/>
      <c r="AD1520" s="254"/>
      <c r="AE1520" s="255"/>
      <c r="AF1520" s="255"/>
      <c r="AG1520" s="255"/>
      <c r="AH1520" s="255"/>
      <c r="AI1520" s="255"/>
      <c r="AJ1520" s="255"/>
      <c r="AK1520" s="255"/>
      <c r="AL1520" s="255"/>
      <c r="AM1520" s="255"/>
      <c r="AN1520" s="255"/>
      <c r="AO1520" s="254"/>
      <c r="AP1520" s="254"/>
      <c r="AQ1520" s="254"/>
      <c r="AR1520" s="254"/>
      <c r="AS1520" s="254"/>
      <c r="AT1520" s="254"/>
      <c r="AU1520" s="254"/>
      <c r="AW1520" s="283" t="str">
        <f t="shared" si="178"/>
        <v/>
      </c>
      <c r="AX1520" s="283" t="str">
        <f t="shared" si="176"/>
        <v/>
      </c>
      <c r="AY1520" s="283" t="str">
        <f t="shared" si="179"/>
        <v/>
      </c>
      <c r="AZ1520" s="283" t="str">
        <f t="shared" si="180"/>
        <v/>
      </c>
      <c r="BA1520" s="283" t="str">
        <f t="shared" si="181"/>
        <v/>
      </c>
      <c r="BD1520" s="254" t="str">
        <f>IF(W1520="","",IF(F1520="休日",AW1520,IF(F1520="法休",AW1520,VLOOKUP(F1520,カレンダマスタ!$Q$56:$R$69,2,FALSE))))</f>
        <v/>
      </c>
      <c r="BG1520" s="254" t="str">
        <f t="shared" si="177"/>
        <v/>
      </c>
      <c r="BH1520" s="254" t="str">
        <f>IF(AX1520="","",IF(P1520&lt;&gt;"","",IF(BG1520="CS","OK",IF(VLOOKUP(E1520,カレンダマスタ!$A$5:$D$381,4,FALSE)&gt;0,"",IF(OR(AX1520*24&gt;10.84,AZ1520*24&lt;14.5)=TRUE,"×","OK")))))</f>
        <v/>
      </c>
    </row>
    <row r="1521" spans="2:60">
      <c r="B1521" s="111"/>
      <c r="C1521" s="385" t="str">
        <f>IF(STEP!C1521&lt;&gt;"",STEP!C1521,"")</f>
        <v/>
      </c>
      <c r="D1521" s="386" t="str">
        <f>IF(STEP!D1521&lt;&gt;"",STEP!D1521,"")</f>
        <v/>
      </c>
      <c r="E1521" s="387" t="str">
        <f>IF(STEP!E1521&lt;&gt;"",STEP!E1521,"")</f>
        <v/>
      </c>
      <c r="F1521" s="256"/>
      <c r="G1521" s="257"/>
      <c r="H1521" s="254"/>
      <c r="I1521" s="254"/>
      <c r="J1521" s="254"/>
      <c r="K1521" s="254"/>
      <c r="L1521" s="254"/>
      <c r="M1521" s="254"/>
      <c r="N1521" s="254"/>
      <c r="O1521" s="254"/>
      <c r="P1521" s="254"/>
      <c r="Q1521" s="254"/>
      <c r="R1521" s="254"/>
      <c r="S1521" s="254"/>
      <c r="T1521" s="254"/>
      <c r="U1521" s="254"/>
      <c r="V1521" s="254"/>
      <c r="W1521" s="254"/>
      <c r="X1521" s="254"/>
      <c r="Y1521" s="254"/>
      <c r="Z1521" s="254"/>
      <c r="AA1521" s="254"/>
      <c r="AB1521" s="254"/>
      <c r="AC1521" s="254"/>
      <c r="AD1521" s="254"/>
      <c r="AE1521" s="255"/>
      <c r="AF1521" s="255"/>
      <c r="AG1521" s="255"/>
      <c r="AH1521" s="255"/>
      <c r="AI1521" s="255"/>
      <c r="AJ1521" s="255"/>
      <c r="AK1521" s="255"/>
      <c r="AL1521" s="255"/>
      <c r="AM1521" s="255"/>
      <c r="AN1521" s="255"/>
      <c r="AO1521" s="254"/>
      <c r="AP1521" s="254"/>
      <c r="AQ1521" s="254"/>
      <c r="AR1521" s="254"/>
      <c r="AS1521" s="254"/>
      <c r="AT1521" s="254"/>
      <c r="AU1521" s="254"/>
      <c r="AW1521" s="283" t="str">
        <f t="shared" si="178"/>
        <v/>
      </c>
      <c r="AX1521" s="283" t="str">
        <f t="shared" si="176"/>
        <v/>
      </c>
      <c r="AY1521" s="283" t="str">
        <f t="shared" si="179"/>
        <v/>
      </c>
      <c r="AZ1521" s="283" t="str">
        <f t="shared" si="180"/>
        <v/>
      </c>
      <c r="BA1521" s="283" t="str">
        <f t="shared" si="181"/>
        <v/>
      </c>
      <c r="BD1521" s="254" t="str">
        <f>IF(W1521="","",IF(F1521="休日",AW1521,IF(F1521="法休",AW1521,VLOOKUP(F1521,カレンダマスタ!$Q$56:$R$69,2,FALSE))))</f>
        <v/>
      </c>
      <c r="BG1521" s="254" t="str">
        <f t="shared" si="177"/>
        <v/>
      </c>
      <c r="BH1521" s="254" t="str">
        <f>IF(AX1521="","",IF(P1521&lt;&gt;"","",IF(BG1521="CS","OK",IF(VLOOKUP(E1521,カレンダマスタ!$A$5:$D$381,4,FALSE)&gt;0,"",IF(OR(AX1521*24&gt;10.84,AZ1521*24&lt;14.5)=TRUE,"×","OK")))))</f>
        <v/>
      </c>
    </row>
    <row r="1522" spans="2:60">
      <c r="B1522" s="111"/>
      <c r="C1522" s="385" t="str">
        <f>IF(STEP!C1522&lt;&gt;"",STEP!C1522,"")</f>
        <v/>
      </c>
      <c r="D1522" s="386" t="str">
        <f>IF(STEP!D1522&lt;&gt;"",STEP!D1522,"")</f>
        <v/>
      </c>
      <c r="E1522" s="387" t="str">
        <f>IF(STEP!E1522&lt;&gt;"",STEP!E1522,"")</f>
        <v/>
      </c>
      <c r="F1522" s="256"/>
      <c r="G1522" s="257"/>
      <c r="H1522" s="254"/>
      <c r="I1522" s="254"/>
      <c r="J1522" s="254"/>
      <c r="K1522" s="254"/>
      <c r="L1522" s="254"/>
      <c r="M1522" s="254"/>
      <c r="N1522" s="254"/>
      <c r="O1522" s="254"/>
      <c r="P1522" s="254"/>
      <c r="Q1522" s="254"/>
      <c r="R1522" s="254"/>
      <c r="S1522" s="254"/>
      <c r="T1522" s="254"/>
      <c r="U1522" s="254"/>
      <c r="V1522" s="254"/>
      <c r="W1522" s="254"/>
      <c r="X1522" s="254"/>
      <c r="Y1522" s="254"/>
      <c r="Z1522" s="254"/>
      <c r="AA1522" s="254"/>
      <c r="AB1522" s="254"/>
      <c r="AC1522" s="254"/>
      <c r="AD1522" s="254"/>
      <c r="AE1522" s="255"/>
      <c r="AF1522" s="255"/>
      <c r="AG1522" s="255"/>
      <c r="AH1522" s="255"/>
      <c r="AI1522" s="255"/>
      <c r="AJ1522" s="255"/>
      <c r="AK1522" s="255"/>
      <c r="AL1522" s="255"/>
      <c r="AM1522" s="255"/>
      <c r="AN1522" s="255"/>
      <c r="AO1522" s="254"/>
      <c r="AP1522" s="254"/>
      <c r="AQ1522" s="254"/>
      <c r="AR1522" s="254"/>
      <c r="AS1522" s="254"/>
      <c r="AT1522" s="254"/>
      <c r="AU1522" s="254"/>
      <c r="AW1522" s="283" t="str">
        <f t="shared" si="178"/>
        <v/>
      </c>
      <c r="AX1522" s="283" t="str">
        <f t="shared" si="176"/>
        <v/>
      </c>
      <c r="AY1522" s="283" t="str">
        <f t="shared" si="179"/>
        <v/>
      </c>
      <c r="AZ1522" s="283" t="str">
        <f t="shared" si="180"/>
        <v/>
      </c>
      <c r="BA1522" s="283" t="str">
        <f t="shared" si="181"/>
        <v/>
      </c>
      <c r="BD1522" s="254" t="str">
        <f>IF(W1522="","",IF(F1522="休日",AW1522,IF(F1522="法休",AW1522,VLOOKUP(F1522,カレンダマスタ!$Q$56:$R$69,2,FALSE))))</f>
        <v/>
      </c>
      <c r="BG1522" s="254" t="str">
        <f t="shared" si="177"/>
        <v/>
      </c>
      <c r="BH1522" s="254" t="str">
        <f>IF(AX1522="","",IF(P1522&lt;&gt;"","",IF(BG1522="CS","OK",IF(VLOOKUP(E1522,カレンダマスタ!$A$5:$D$381,4,FALSE)&gt;0,"",IF(OR(AX1522*24&gt;10.84,AZ1522*24&lt;14.5)=TRUE,"×","OK")))))</f>
        <v/>
      </c>
    </row>
    <row r="1523" spans="2:60">
      <c r="B1523" s="111"/>
      <c r="C1523" s="388" t="str">
        <f>IF(STEP!C1523&lt;&gt;"",STEP!C1523,"")</f>
        <v/>
      </c>
      <c r="D1523" s="389" t="str">
        <f>IF(STEP!D1523&lt;&gt;"",STEP!D1523,"")</f>
        <v/>
      </c>
      <c r="E1523" s="390" t="str">
        <f>IF(STEP!E1523&lt;&gt;"",STEP!E1523,"")</f>
        <v/>
      </c>
      <c r="F1523" s="259"/>
      <c r="G1523" s="266"/>
      <c r="H1523" s="260"/>
      <c r="I1523" s="260"/>
      <c r="J1523" s="260"/>
      <c r="K1523" s="260"/>
      <c r="L1523" s="260"/>
      <c r="M1523" s="260"/>
      <c r="N1523" s="260"/>
      <c r="O1523" s="260"/>
      <c r="P1523" s="260"/>
      <c r="Q1523" s="260"/>
      <c r="R1523" s="260"/>
      <c r="S1523" s="260"/>
      <c r="T1523" s="260"/>
      <c r="U1523" s="260"/>
      <c r="V1523" s="260"/>
      <c r="W1523" s="260"/>
      <c r="X1523" s="260"/>
      <c r="Y1523" s="260"/>
      <c r="Z1523" s="260"/>
      <c r="AA1523" s="260"/>
      <c r="AB1523" s="260"/>
      <c r="AC1523" s="260"/>
      <c r="AD1523" s="260"/>
      <c r="AE1523" s="261"/>
      <c r="AF1523" s="261"/>
      <c r="AG1523" s="261"/>
      <c r="AH1523" s="261"/>
      <c r="AI1523" s="261"/>
      <c r="AJ1523" s="261"/>
      <c r="AK1523" s="261"/>
      <c r="AL1523" s="261"/>
      <c r="AM1523" s="261"/>
      <c r="AN1523" s="261"/>
      <c r="AO1523" s="260"/>
      <c r="AP1523" s="260"/>
      <c r="AQ1523" s="260"/>
      <c r="AR1523" s="260"/>
      <c r="AS1523" s="260"/>
      <c r="AT1523" s="260"/>
      <c r="AU1523" s="260"/>
      <c r="AW1523" s="284" t="str">
        <f t="shared" si="178"/>
        <v/>
      </c>
      <c r="AX1523" s="284" t="str">
        <f t="shared" si="176"/>
        <v/>
      </c>
      <c r="AY1523" s="284" t="str">
        <f t="shared" si="179"/>
        <v/>
      </c>
      <c r="AZ1523" s="284" t="str">
        <f t="shared" si="180"/>
        <v/>
      </c>
      <c r="BA1523" s="284" t="str">
        <f t="shared" si="181"/>
        <v/>
      </c>
      <c r="BD1523" s="260" t="str">
        <f>IF(W1523="","",IF(F1523="休日",AW1523,IF(F1523="法休",AW1523,VLOOKUP(F1523,カレンダマスタ!$Q$56:$R$69,2,FALSE))))</f>
        <v/>
      </c>
      <c r="BG1523" s="260" t="str">
        <f t="shared" si="177"/>
        <v/>
      </c>
      <c r="BH1523" s="260" t="str">
        <f>IF(AX1523="","",IF(P1523&lt;&gt;"","",IF(BG1523="CS","OK",IF(VLOOKUP(E1523,カレンダマスタ!$A$5:$D$381,4,FALSE)&gt;0,"",IF(OR(AX1523*24&gt;10.84,AZ1523*24&lt;14.5)=TRUE,"×","OK")))))</f>
        <v/>
      </c>
    </row>
    <row r="1524" spans="2:60">
      <c r="B1524" s="111"/>
      <c r="C1524" s="394" t="str">
        <f>IF(STEP!C1524&lt;&gt;"",STEP!C1524,"")</f>
        <v/>
      </c>
      <c r="D1524" s="395" t="str">
        <f>IF(STEP!D1524&lt;&gt;"",STEP!D1524,"")</f>
        <v/>
      </c>
      <c r="E1524" s="396" t="str">
        <f>IF(STEP!E1524&lt;&gt;"",STEP!E1524,"")</f>
        <v/>
      </c>
      <c r="F1524" s="269"/>
      <c r="G1524" s="268"/>
      <c r="H1524" s="270"/>
      <c r="I1524" s="270"/>
      <c r="J1524" s="270"/>
      <c r="K1524" s="270"/>
      <c r="L1524" s="270"/>
      <c r="M1524" s="270"/>
      <c r="N1524" s="270"/>
      <c r="O1524" s="270"/>
      <c r="P1524" s="270"/>
      <c r="Q1524" s="270"/>
      <c r="R1524" s="270"/>
      <c r="S1524" s="270"/>
      <c r="T1524" s="270"/>
      <c r="U1524" s="270"/>
      <c r="V1524" s="270"/>
      <c r="W1524" s="270"/>
      <c r="X1524" s="270"/>
      <c r="Y1524" s="270"/>
      <c r="Z1524" s="270"/>
      <c r="AA1524" s="270"/>
      <c r="AB1524" s="270"/>
      <c r="AC1524" s="270"/>
      <c r="AD1524" s="270"/>
      <c r="AE1524" s="271"/>
      <c r="AF1524" s="271"/>
      <c r="AG1524" s="271"/>
      <c r="AH1524" s="271"/>
      <c r="AI1524" s="271"/>
      <c r="AJ1524" s="271"/>
      <c r="AK1524" s="271"/>
      <c r="AL1524" s="271"/>
      <c r="AM1524" s="271"/>
      <c r="AN1524" s="271"/>
      <c r="AO1524" s="270"/>
      <c r="AP1524" s="270"/>
      <c r="AQ1524" s="270"/>
      <c r="AR1524" s="270"/>
      <c r="AS1524" s="270"/>
      <c r="AT1524" s="270"/>
      <c r="AU1524" s="270"/>
      <c r="AW1524" s="282" t="str">
        <f t="shared" si="178"/>
        <v/>
      </c>
      <c r="AX1524" s="282" t="str">
        <f t="shared" si="176"/>
        <v/>
      </c>
      <c r="AY1524" s="282" t="str">
        <f t="shared" si="179"/>
        <v/>
      </c>
      <c r="AZ1524" s="282" t="str">
        <f t="shared" si="180"/>
        <v/>
      </c>
      <c r="BA1524" s="282" t="str">
        <f t="shared" si="181"/>
        <v/>
      </c>
      <c r="BD1524" s="270" t="str">
        <f>IF(W1524="","",IF(F1524="休日",AW1524,IF(F1524="法休",AW1524,VLOOKUP(F1524,カレンダマスタ!$Q$56:$R$69,2,FALSE))))</f>
        <v/>
      </c>
      <c r="BG1524" s="270" t="str">
        <f t="shared" si="177"/>
        <v/>
      </c>
      <c r="BH1524" s="270" t="str">
        <f>IF(AX1524="","",IF(P1524&lt;&gt;"","",IF(BG1524="CS","OK",IF(VLOOKUP(E1524,カレンダマスタ!$A$5:$D$381,4,FALSE)&gt;0,"",IF(OR(AX1524*24&gt;10.84,AZ1524*24&lt;14.5)=TRUE,"×","OK")))))</f>
        <v/>
      </c>
    </row>
    <row r="1525" spans="2:60">
      <c r="B1525" s="111"/>
      <c r="C1525" s="385" t="str">
        <f>IF(STEP!C1525&lt;&gt;"",STEP!C1525,"")</f>
        <v/>
      </c>
      <c r="D1525" s="386" t="str">
        <f>IF(STEP!D1525&lt;&gt;"",STEP!D1525,"")</f>
        <v/>
      </c>
      <c r="E1525" s="387" t="str">
        <f>IF(STEP!E1525&lt;&gt;"",STEP!E1525,"")</f>
        <v/>
      </c>
      <c r="F1525" s="253"/>
      <c r="G1525" s="252"/>
      <c r="H1525" s="254"/>
      <c r="I1525" s="254"/>
      <c r="J1525" s="254"/>
      <c r="K1525" s="254"/>
      <c r="L1525" s="254"/>
      <c r="M1525" s="254"/>
      <c r="N1525" s="254"/>
      <c r="O1525" s="254"/>
      <c r="P1525" s="254"/>
      <c r="Q1525" s="254"/>
      <c r="R1525" s="254"/>
      <c r="S1525" s="254"/>
      <c r="T1525" s="254"/>
      <c r="U1525" s="254"/>
      <c r="V1525" s="254"/>
      <c r="W1525" s="254"/>
      <c r="X1525" s="254"/>
      <c r="Y1525" s="254"/>
      <c r="Z1525" s="254"/>
      <c r="AA1525" s="254"/>
      <c r="AB1525" s="254"/>
      <c r="AC1525" s="254"/>
      <c r="AD1525" s="254"/>
      <c r="AE1525" s="255"/>
      <c r="AF1525" s="255"/>
      <c r="AG1525" s="255"/>
      <c r="AH1525" s="255"/>
      <c r="AI1525" s="255"/>
      <c r="AJ1525" s="255"/>
      <c r="AK1525" s="255"/>
      <c r="AL1525" s="255"/>
      <c r="AM1525" s="255"/>
      <c r="AN1525" s="255"/>
      <c r="AO1525" s="254"/>
      <c r="AP1525" s="254"/>
      <c r="AQ1525" s="254"/>
      <c r="AR1525" s="254"/>
      <c r="AS1525" s="254"/>
      <c r="AT1525" s="254"/>
      <c r="AU1525" s="254"/>
      <c r="AW1525" s="283" t="str">
        <f t="shared" si="178"/>
        <v/>
      </c>
      <c r="AX1525" s="283" t="str">
        <f t="shared" si="176"/>
        <v/>
      </c>
      <c r="AY1525" s="283" t="str">
        <f t="shared" si="179"/>
        <v/>
      </c>
      <c r="AZ1525" s="283" t="str">
        <f t="shared" si="180"/>
        <v/>
      </c>
      <c r="BA1525" s="283" t="str">
        <f t="shared" si="181"/>
        <v/>
      </c>
      <c r="BD1525" s="254" t="str">
        <f>IF(W1525="","",IF(F1525="休日",AW1525,IF(F1525="法休",AW1525,VLOOKUP(F1525,カレンダマスタ!$Q$56:$R$69,2,FALSE))))</f>
        <v/>
      </c>
      <c r="BG1525" s="254" t="str">
        <f t="shared" si="177"/>
        <v/>
      </c>
      <c r="BH1525" s="254" t="str">
        <f>IF(AX1525="","",IF(P1525&lt;&gt;"","",IF(BG1525="CS","OK",IF(VLOOKUP(E1525,カレンダマスタ!$A$5:$D$381,4,FALSE)&gt;0,"",IF(OR(AX1525*24&gt;10.84,AZ1525*24&lt;14.5)=TRUE,"×","OK")))))</f>
        <v/>
      </c>
    </row>
    <row r="1526" spans="2:60">
      <c r="B1526" s="111"/>
      <c r="C1526" s="397" t="str">
        <f>IF(STEP!C1526&lt;&gt;"",STEP!C1526,"")</f>
        <v/>
      </c>
      <c r="D1526" s="398" t="str">
        <f>IF(STEP!D1526&lt;&gt;"",STEP!D1526,"")</f>
        <v/>
      </c>
      <c r="E1526" s="399" t="str">
        <f>IF(STEP!E1526&lt;&gt;"",STEP!E1526,"")</f>
        <v/>
      </c>
      <c r="F1526" s="273"/>
      <c r="G1526" s="272"/>
      <c r="H1526" s="274"/>
      <c r="I1526" s="274"/>
      <c r="J1526" s="274"/>
      <c r="K1526" s="274"/>
      <c r="L1526" s="274"/>
      <c r="M1526" s="274"/>
      <c r="N1526" s="274"/>
      <c r="O1526" s="274"/>
      <c r="P1526" s="274"/>
      <c r="Q1526" s="274"/>
      <c r="R1526" s="274"/>
      <c r="S1526" s="274"/>
      <c r="T1526" s="274"/>
      <c r="U1526" s="274"/>
      <c r="V1526" s="274"/>
      <c r="W1526" s="274"/>
      <c r="X1526" s="274"/>
      <c r="Y1526" s="274"/>
      <c r="Z1526" s="274"/>
      <c r="AA1526" s="274"/>
      <c r="AB1526" s="274"/>
      <c r="AC1526" s="274"/>
      <c r="AD1526" s="274"/>
      <c r="AE1526" s="275"/>
      <c r="AF1526" s="275"/>
      <c r="AG1526" s="275"/>
      <c r="AH1526" s="275"/>
      <c r="AI1526" s="275"/>
      <c r="AJ1526" s="275"/>
      <c r="AK1526" s="275"/>
      <c r="AL1526" s="275"/>
      <c r="AM1526" s="275"/>
      <c r="AN1526" s="275"/>
      <c r="AO1526" s="274"/>
      <c r="AP1526" s="274"/>
      <c r="AQ1526" s="274"/>
      <c r="AR1526" s="274"/>
      <c r="AS1526" s="274"/>
      <c r="AT1526" s="274"/>
      <c r="AU1526" s="274"/>
      <c r="AW1526" s="286" t="str">
        <f t="shared" si="178"/>
        <v/>
      </c>
      <c r="AX1526" s="286" t="str">
        <f t="shared" si="176"/>
        <v/>
      </c>
      <c r="AY1526" s="286" t="str">
        <f t="shared" si="179"/>
        <v/>
      </c>
      <c r="AZ1526" s="286" t="str">
        <f t="shared" si="180"/>
        <v/>
      </c>
      <c r="BA1526" s="286" t="str">
        <f t="shared" si="181"/>
        <v/>
      </c>
      <c r="BD1526" s="274" t="str">
        <f>IF(W1526="","",IF(F1526="休日",AW1526,IF(F1526="法休",AW1526,VLOOKUP(F1526,カレンダマスタ!$Q$56:$R$69,2,FALSE))))</f>
        <v/>
      </c>
      <c r="BG1526" s="274" t="str">
        <f t="shared" si="177"/>
        <v/>
      </c>
      <c r="BH1526" s="274" t="str">
        <f>IF(AX1526="","",IF(P1526&lt;&gt;"","",IF(BG1526="CS","OK",IF(VLOOKUP(E1526,カレンダマスタ!$A$5:$D$381,4,FALSE)&gt;0,"",IF(OR(AX1526*24&gt;10.84,AZ1526*24&lt;14.5)=TRUE,"×","OK")))))</f>
        <v/>
      </c>
    </row>
    <row r="1527" spans="2:60">
      <c r="B1527" s="111"/>
      <c r="C1527" s="397" t="str">
        <f>IF(STEP!C1527&lt;&gt;"",STEP!C1527,"")</f>
        <v/>
      </c>
      <c r="D1527" s="398" t="str">
        <f>IF(STEP!D1527&lt;&gt;"",STEP!D1527,"")</f>
        <v/>
      </c>
      <c r="E1527" s="399" t="str">
        <f>IF(STEP!E1527&lt;&gt;"",STEP!E1527,"")</f>
        <v/>
      </c>
      <c r="F1527" s="273"/>
      <c r="G1527" s="272"/>
      <c r="H1527" s="274"/>
      <c r="I1527" s="274"/>
      <c r="J1527" s="274"/>
      <c r="K1527" s="274"/>
      <c r="L1527" s="274"/>
      <c r="M1527" s="274"/>
      <c r="N1527" s="274"/>
      <c r="O1527" s="274"/>
      <c r="P1527" s="274"/>
      <c r="Q1527" s="274"/>
      <c r="R1527" s="274"/>
      <c r="S1527" s="274"/>
      <c r="T1527" s="274"/>
      <c r="U1527" s="274"/>
      <c r="V1527" s="274"/>
      <c r="W1527" s="274"/>
      <c r="X1527" s="274"/>
      <c r="Y1527" s="274"/>
      <c r="Z1527" s="274"/>
      <c r="AA1527" s="274"/>
      <c r="AB1527" s="274"/>
      <c r="AC1527" s="274"/>
      <c r="AD1527" s="274"/>
      <c r="AE1527" s="275"/>
      <c r="AF1527" s="275"/>
      <c r="AG1527" s="275"/>
      <c r="AH1527" s="275"/>
      <c r="AI1527" s="275"/>
      <c r="AJ1527" s="275"/>
      <c r="AK1527" s="275"/>
      <c r="AL1527" s="275"/>
      <c r="AM1527" s="275"/>
      <c r="AN1527" s="275"/>
      <c r="AO1527" s="274"/>
      <c r="AP1527" s="274"/>
      <c r="AQ1527" s="274"/>
      <c r="AR1527" s="274"/>
      <c r="AS1527" s="274"/>
      <c r="AT1527" s="274"/>
      <c r="AU1527" s="274"/>
      <c r="AW1527" s="286" t="str">
        <f t="shared" si="178"/>
        <v/>
      </c>
      <c r="AX1527" s="286" t="str">
        <f t="shared" si="176"/>
        <v/>
      </c>
      <c r="AY1527" s="286" t="str">
        <f t="shared" si="179"/>
        <v/>
      </c>
      <c r="AZ1527" s="286" t="str">
        <f t="shared" si="180"/>
        <v/>
      </c>
      <c r="BA1527" s="286" t="str">
        <f t="shared" si="181"/>
        <v/>
      </c>
      <c r="BD1527" s="274" t="str">
        <f>IF(W1527="","",IF(F1527="休日",AW1527,IF(F1527="法休",AW1527,VLOOKUP(F1527,カレンダマスタ!$Q$56:$R$69,2,FALSE))))</f>
        <v/>
      </c>
      <c r="BG1527" s="274" t="str">
        <f t="shared" si="177"/>
        <v/>
      </c>
      <c r="BH1527" s="274" t="str">
        <f>IF(AX1527="","",IF(P1527&lt;&gt;"","",IF(BG1527="CS","OK",IF(VLOOKUP(E1527,カレンダマスタ!$A$5:$D$381,4,FALSE)&gt;0,"",IF(OR(AX1527*24&gt;10.84,AZ1527*24&lt;14.5)=TRUE,"×","OK")))))</f>
        <v/>
      </c>
    </row>
    <row r="1528" spans="2:60">
      <c r="B1528" s="111"/>
      <c r="C1528" s="397" t="str">
        <f>IF(STEP!C1528&lt;&gt;"",STEP!C1528,"")</f>
        <v/>
      </c>
      <c r="D1528" s="398" t="str">
        <f>IF(STEP!D1528&lt;&gt;"",STEP!D1528,"")</f>
        <v/>
      </c>
      <c r="E1528" s="399" t="str">
        <f>IF(STEP!E1528&lt;&gt;"",STEP!E1528,"")</f>
        <v/>
      </c>
      <c r="F1528" s="273"/>
      <c r="G1528" s="272"/>
      <c r="H1528" s="274"/>
      <c r="I1528" s="274"/>
      <c r="J1528" s="274"/>
      <c r="K1528" s="274"/>
      <c r="L1528" s="274"/>
      <c r="M1528" s="274"/>
      <c r="N1528" s="274"/>
      <c r="O1528" s="274"/>
      <c r="P1528" s="274"/>
      <c r="Q1528" s="274"/>
      <c r="R1528" s="274"/>
      <c r="S1528" s="274"/>
      <c r="T1528" s="274"/>
      <c r="U1528" s="274"/>
      <c r="V1528" s="274"/>
      <c r="W1528" s="274"/>
      <c r="X1528" s="274"/>
      <c r="Y1528" s="274"/>
      <c r="Z1528" s="274"/>
      <c r="AA1528" s="274"/>
      <c r="AB1528" s="274"/>
      <c r="AC1528" s="274"/>
      <c r="AD1528" s="274"/>
      <c r="AE1528" s="275"/>
      <c r="AF1528" s="275"/>
      <c r="AG1528" s="275"/>
      <c r="AH1528" s="275"/>
      <c r="AI1528" s="275"/>
      <c r="AJ1528" s="275"/>
      <c r="AK1528" s="275"/>
      <c r="AL1528" s="275"/>
      <c r="AM1528" s="275"/>
      <c r="AN1528" s="275"/>
      <c r="AO1528" s="274"/>
      <c r="AP1528" s="274"/>
      <c r="AQ1528" s="274"/>
      <c r="AR1528" s="274"/>
      <c r="AS1528" s="274"/>
      <c r="AT1528" s="274"/>
      <c r="AU1528" s="274"/>
      <c r="AW1528" s="286" t="str">
        <f t="shared" si="178"/>
        <v/>
      </c>
      <c r="AX1528" s="286" t="str">
        <f t="shared" si="176"/>
        <v/>
      </c>
      <c r="AY1528" s="286" t="str">
        <f t="shared" si="179"/>
        <v/>
      </c>
      <c r="AZ1528" s="286" t="str">
        <f t="shared" si="180"/>
        <v/>
      </c>
      <c r="BA1528" s="286" t="str">
        <f t="shared" si="181"/>
        <v/>
      </c>
      <c r="BD1528" s="274" t="str">
        <f>IF(W1528="","",IF(F1528="休日",AW1528,IF(F1528="法休",AW1528,VLOOKUP(F1528,カレンダマスタ!$Q$56:$R$69,2,FALSE))))</f>
        <v/>
      </c>
      <c r="BG1528" s="274" t="str">
        <f t="shared" si="177"/>
        <v/>
      </c>
      <c r="BH1528" s="274" t="str">
        <f>IF(AX1528="","",IF(P1528&lt;&gt;"","",IF(BG1528="CS","OK",IF(VLOOKUP(E1528,カレンダマスタ!$A$5:$D$381,4,FALSE)&gt;0,"",IF(OR(AX1528*24&gt;10.84,AZ1528*24&lt;14.5)=TRUE,"×","OK")))))</f>
        <v/>
      </c>
    </row>
    <row r="1529" spans="2:60">
      <c r="B1529" s="111"/>
      <c r="C1529" s="397" t="str">
        <f>IF(STEP!C1529&lt;&gt;"",STEP!C1529,"")</f>
        <v/>
      </c>
      <c r="D1529" s="398" t="str">
        <f>IF(STEP!D1529&lt;&gt;"",STEP!D1529,"")</f>
        <v/>
      </c>
      <c r="E1529" s="399" t="str">
        <f>IF(STEP!E1529&lt;&gt;"",STEP!E1529,"")</f>
        <v/>
      </c>
      <c r="F1529" s="273"/>
      <c r="G1529" s="272"/>
      <c r="H1529" s="274"/>
      <c r="I1529" s="274"/>
      <c r="J1529" s="274"/>
      <c r="K1529" s="274"/>
      <c r="L1529" s="274"/>
      <c r="M1529" s="274"/>
      <c r="N1529" s="274"/>
      <c r="O1529" s="274"/>
      <c r="P1529" s="274"/>
      <c r="Q1529" s="274"/>
      <c r="R1529" s="274"/>
      <c r="S1529" s="274"/>
      <c r="T1529" s="274"/>
      <c r="U1529" s="274"/>
      <c r="V1529" s="274"/>
      <c r="W1529" s="274"/>
      <c r="X1529" s="274"/>
      <c r="Y1529" s="274"/>
      <c r="Z1529" s="274"/>
      <c r="AA1529" s="274"/>
      <c r="AB1529" s="274"/>
      <c r="AC1529" s="274"/>
      <c r="AD1529" s="274"/>
      <c r="AE1529" s="275"/>
      <c r="AF1529" s="275"/>
      <c r="AG1529" s="275"/>
      <c r="AH1529" s="275"/>
      <c r="AI1529" s="275"/>
      <c r="AJ1529" s="275"/>
      <c r="AK1529" s="275"/>
      <c r="AL1529" s="275"/>
      <c r="AM1529" s="275"/>
      <c r="AN1529" s="275"/>
      <c r="AO1529" s="274"/>
      <c r="AP1529" s="274"/>
      <c r="AQ1529" s="274"/>
      <c r="AR1529" s="274"/>
      <c r="AS1529" s="274"/>
      <c r="AT1529" s="274"/>
      <c r="AU1529" s="274"/>
      <c r="AW1529" s="286" t="str">
        <f t="shared" si="178"/>
        <v/>
      </c>
      <c r="AX1529" s="286" t="str">
        <f t="shared" si="176"/>
        <v/>
      </c>
      <c r="AY1529" s="286" t="str">
        <f t="shared" si="179"/>
        <v/>
      </c>
      <c r="AZ1529" s="286" t="str">
        <f t="shared" si="180"/>
        <v/>
      </c>
      <c r="BA1529" s="286" t="str">
        <f t="shared" si="181"/>
        <v/>
      </c>
      <c r="BD1529" s="274" t="str">
        <f>IF(W1529="","",IF(F1529="休日",AW1529,IF(F1529="法休",AW1529,VLOOKUP(F1529,カレンダマスタ!$Q$56:$R$69,2,FALSE))))</f>
        <v/>
      </c>
      <c r="BG1529" s="274" t="str">
        <f t="shared" si="177"/>
        <v/>
      </c>
      <c r="BH1529" s="274" t="str">
        <f>IF(AX1529="","",IF(P1529&lt;&gt;"","",IF(BG1529="CS","OK",IF(VLOOKUP(E1529,カレンダマスタ!$A$5:$D$381,4,FALSE)&gt;0,"",IF(OR(AX1529*24&gt;10.84,AZ1529*24&lt;14.5)=TRUE,"×","OK")))))</f>
        <v/>
      </c>
    </row>
    <row r="1530" spans="2:60" ht="13.8" thickBot="1">
      <c r="B1530" s="161"/>
      <c r="C1530" s="400" t="str">
        <f>IF(STEP!C1530&lt;&gt;"",STEP!C1530,"")</f>
        <v/>
      </c>
      <c r="D1530" s="401" t="str">
        <f>IF(STEP!D1530&lt;&gt;"",STEP!D1530,"")</f>
        <v/>
      </c>
      <c r="E1530" s="402" t="str">
        <f>IF(STEP!E1530&lt;&gt;"",STEP!E1530,"")</f>
        <v/>
      </c>
      <c r="F1530" s="277"/>
      <c r="G1530" s="276"/>
      <c r="H1530" s="278"/>
      <c r="I1530" s="278"/>
      <c r="J1530" s="278"/>
      <c r="K1530" s="278"/>
      <c r="L1530" s="278"/>
      <c r="M1530" s="278"/>
      <c r="N1530" s="278"/>
      <c r="O1530" s="278"/>
      <c r="P1530" s="278"/>
      <c r="Q1530" s="278"/>
      <c r="R1530" s="278"/>
      <c r="S1530" s="278"/>
      <c r="T1530" s="278"/>
      <c r="U1530" s="278"/>
      <c r="V1530" s="278"/>
      <c r="W1530" s="278"/>
      <c r="X1530" s="278"/>
      <c r="Y1530" s="278"/>
      <c r="Z1530" s="278"/>
      <c r="AA1530" s="278"/>
      <c r="AB1530" s="278"/>
      <c r="AC1530" s="278"/>
      <c r="AD1530" s="278"/>
      <c r="AE1530" s="279"/>
      <c r="AF1530" s="279"/>
      <c r="AG1530" s="279"/>
      <c r="AH1530" s="279"/>
      <c r="AI1530" s="279"/>
      <c r="AJ1530" s="279"/>
      <c r="AK1530" s="279"/>
      <c r="AL1530" s="279"/>
      <c r="AM1530" s="279"/>
      <c r="AN1530" s="279"/>
      <c r="AO1530" s="278"/>
      <c r="AP1530" s="278"/>
      <c r="AQ1530" s="278"/>
      <c r="AR1530" s="278"/>
      <c r="AS1530" s="278"/>
      <c r="AT1530" s="278"/>
      <c r="AU1530" s="278"/>
      <c r="AW1530" s="287" t="str">
        <f t="shared" si="178"/>
        <v/>
      </c>
      <c r="AX1530" s="287" t="str">
        <f t="shared" si="176"/>
        <v/>
      </c>
      <c r="AY1530" s="287" t="str">
        <f t="shared" si="179"/>
        <v/>
      </c>
      <c r="AZ1530" s="287" t="str">
        <f t="shared" si="180"/>
        <v/>
      </c>
      <c r="BA1530" s="287" t="str">
        <f t="shared" si="181"/>
        <v/>
      </c>
      <c r="BD1530" s="278" t="str">
        <f>IF(W1530="","",IF(F1530="休日",AW1530,IF(F1530="法休",AW1530,VLOOKUP(F1530,カレンダマスタ!$Q$56:$R$69,2,FALSE))))</f>
        <v/>
      </c>
      <c r="BG1530" s="278" t="str">
        <f t="shared" si="177"/>
        <v/>
      </c>
      <c r="BH1530" s="278" t="str">
        <f>IF(AX1530="","",IF(P1530&lt;&gt;"","",IF(BG1530="CS","OK",IF(VLOOKUP(E1530,カレンダマスタ!$A$5:$D$381,4,FALSE)&gt;0,"",IF(OR(AX1530*24&gt;10.84,AZ1530*24&lt;14.5)=TRUE,"×","OK")))))</f>
        <v/>
      </c>
    </row>
    <row r="1531" spans="2:60">
      <c r="B1531" s="323"/>
      <c r="C1531" s="366"/>
      <c r="D1531" s="367"/>
      <c r="E1531" s="368"/>
      <c r="F1531" s="367"/>
      <c r="G1531" s="366"/>
      <c r="H1531" s="369"/>
      <c r="I1531" s="369"/>
      <c r="J1531" s="369"/>
      <c r="K1531" s="369"/>
      <c r="L1531" s="369"/>
      <c r="M1531" s="369"/>
      <c r="N1531" s="369"/>
      <c r="O1531" s="369"/>
      <c r="P1531" s="369"/>
      <c r="Q1531" s="369"/>
      <c r="R1531" s="369"/>
      <c r="S1531" s="369"/>
      <c r="T1531" s="369"/>
      <c r="U1531" s="369"/>
      <c r="V1531" s="369"/>
      <c r="W1531" s="369"/>
      <c r="X1531" s="369"/>
      <c r="Y1531" s="369"/>
      <c r="Z1531" s="369"/>
      <c r="AA1531" s="369"/>
      <c r="AB1531" s="369"/>
      <c r="AC1531" s="369"/>
      <c r="AD1531" s="369"/>
      <c r="AE1531" s="370"/>
      <c r="AF1531" s="370"/>
      <c r="AG1531" s="370"/>
      <c r="AH1531" s="370"/>
      <c r="AI1531" s="370"/>
      <c r="AJ1531" s="370"/>
      <c r="AK1531" s="370"/>
      <c r="AL1531" s="370"/>
      <c r="AM1531" s="370"/>
      <c r="AN1531" s="370"/>
      <c r="AO1531" s="369"/>
      <c r="AP1531" s="369"/>
      <c r="AQ1531" s="369"/>
      <c r="AR1531" s="369"/>
      <c r="AS1531" s="369"/>
      <c r="AT1531" s="369"/>
      <c r="AU1531" s="369"/>
      <c r="AW1531" s="363"/>
      <c r="AX1531" s="363"/>
      <c r="AY1531" s="363"/>
      <c r="AZ1531" s="363"/>
      <c r="BA1531" s="363"/>
      <c r="BD1531" s="369" t="str">
        <f>IF(W1531="","",IF(F1531="休日",AW1531,IF(F1531="法休",AW1531,VLOOKUP(F1531,カレンダマスタ!$Q$56:$R$69,2,FALSE))))</f>
        <v/>
      </c>
      <c r="BG1531" s="369"/>
      <c r="BH1531" s="369"/>
    </row>
    <row r="1532" spans="2:60">
      <c r="B1532" s="323"/>
      <c r="C1532" s="371"/>
      <c r="D1532" s="372"/>
      <c r="E1532" s="373"/>
      <c r="F1532" s="372"/>
      <c r="G1532" s="371"/>
      <c r="H1532" s="374"/>
      <c r="I1532" s="374"/>
      <c r="J1532" s="374"/>
      <c r="K1532" s="374"/>
      <c r="L1532" s="374"/>
      <c r="M1532" s="374"/>
      <c r="N1532" s="374"/>
      <c r="O1532" s="374"/>
      <c r="P1532" s="374"/>
      <c r="Q1532" s="374"/>
      <c r="R1532" s="374"/>
      <c r="S1532" s="374"/>
      <c r="T1532" s="374"/>
      <c r="U1532" s="374"/>
      <c r="V1532" s="374"/>
      <c r="W1532" s="374"/>
      <c r="X1532" s="374"/>
      <c r="Y1532" s="374"/>
      <c r="Z1532" s="374"/>
      <c r="AA1532" s="374"/>
      <c r="AB1532" s="374"/>
      <c r="AC1532" s="374"/>
      <c r="AD1532" s="374"/>
      <c r="AE1532" s="375"/>
      <c r="AF1532" s="375"/>
      <c r="AG1532" s="375"/>
      <c r="AH1532" s="375"/>
      <c r="AI1532" s="375"/>
      <c r="AJ1532" s="375"/>
      <c r="AK1532" s="375"/>
      <c r="AL1532" s="375"/>
      <c r="AM1532" s="375"/>
      <c r="AN1532" s="375"/>
      <c r="AO1532" s="374"/>
      <c r="AP1532" s="374"/>
      <c r="AQ1532" s="374"/>
      <c r="AR1532" s="374"/>
      <c r="AS1532" s="374"/>
      <c r="AT1532" s="374"/>
      <c r="AU1532" s="374"/>
      <c r="AW1532" s="363"/>
      <c r="AX1532" s="363"/>
      <c r="AY1532" s="363"/>
      <c r="AZ1532" s="363"/>
      <c r="BA1532" s="363"/>
      <c r="BD1532" s="374" t="str">
        <f>IF(W1532="","",IF(F1532="休日",AW1532,IF(F1532="法休",AW1532,VLOOKUP(F1532,カレンダマスタ!$Q$56:$R$69,2,FALSE))))</f>
        <v/>
      </c>
      <c r="BG1532" s="374"/>
      <c r="BH1532" s="374"/>
    </row>
    <row r="1533" spans="2:60">
      <c r="B1533" s="323"/>
      <c r="C1533" s="371"/>
      <c r="D1533" s="372"/>
      <c r="E1533" s="373"/>
      <c r="F1533" s="372"/>
      <c r="G1533" s="371"/>
      <c r="H1533" s="374"/>
      <c r="I1533" s="374"/>
      <c r="J1533" s="374"/>
      <c r="K1533" s="374"/>
      <c r="L1533" s="374"/>
      <c r="M1533" s="374"/>
      <c r="N1533" s="374"/>
      <c r="O1533" s="374"/>
      <c r="P1533" s="374"/>
      <c r="Q1533" s="374"/>
      <c r="R1533" s="374"/>
      <c r="S1533" s="374"/>
      <c r="T1533" s="374"/>
      <c r="U1533" s="374"/>
      <c r="V1533" s="374"/>
      <c r="W1533" s="374"/>
      <c r="X1533" s="374"/>
      <c r="Y1533" s="374"/>
      <c r="Z1533" s="374"/>
      <c r="AA1533" s="374"/>
      <c r="AB1533" s="374"/>
      <c r="AC1533" s="374"/>
      <c r="AD1533" s="374"/>
      <c r="AE1533" s="375"/>
      <c r="AF1533" s="375"/>
      <c r="AG1533" s="375"/>
      <c r="AH1533" s="375"/>
      <c r="AI1533" s="375"/>
      <c r="AJ1533" s="375"/>
      <c r="AK1533" s="375"/>
      <c r="AL1533" s="375"/>
      <c r="AM1533" s="375"/>
      <c r="AN1533" s="375"/>
      <c r="AO1533" s="374"/>
      <c r="AP1533" s="374"/>
      <c r="AQ1533" s="374"/>
      <c r="AR1533" s="374"/>
      <c r="AS1533" s="374"/>
      <c r="AT1533" s="374"/>
      <c r="AU1533" s="374"/>
      <c r="AW1533" s="363"/>
      <c r="AX1533" s="363"/>
      <c r="AY1533" s="363"/>
      <c r="AZ1533" s="363"/>
      <c r="BA1533" s="363"/>
      <c r="BD1533" s="374" t="str">
        <f>IF(W1533="","",IF(F1533="休日",AW1533,IF(F1533="法休",AW1533,VLOOKUP(F1533,カレンダマスタ!$Q$56:$R$69,2,FALSE))))</f>
        <v/>
      </c>
      <c r="BG1533" s="374"/>
      <c r="BH1533" s="374"/>
    </row>
    <row r="1534" spans="2:60">
      <c r="B1534" s="323"/>
      <c r="C1534" s="371"/>
      <c r="D1534" s="372"/>
      <c r="E1534" s="373"/>
      <c r="F1534" s="372"/>
      <c r="G1534" s="371"/>
      <c r="H1534" s="374"/>
      <c r="I1534" s="374"/>
      <c r="J1534" s="374"/>
      <c r="K1534" s="374"/>
      <c r="L1534" s="374"/>
      <c r="M1534" s="374"/>
      <c r="N1534" s="374"/>
      <c r="O1534" s="374"/>
      <c r="P1534" s="374"/>
      <c r="Q1534" s="374"/>
      <c r="R1534" s="374"/>
      <c r="S1534" s="374"/>
      <c r="T1534" s="374"/>
      <c r="U1534" s="374"/>
      <c r="V1534" s="374"/>
      <c r="W1534" s="374"/>
      <c r="X1534" s="374"/>
      <c r="Y1534" s="374"/>
      <c r="Z1534" s="374"/>
      <c r="AA1534" s="374"/>
      <c r="AB1534" s="374"/>
      <c r="AC1534" s="374"/>
      <c r="AD1534" s="374"/>
      <c r="AE1534" s="375"/>
      <c r="AF1534" s="375"/>
      <c r="AG1534" s="375"/>
      <c r="AH1534" s="375"/>
      <c r="AI1534" s="375"/>
      <c r="AJ1534" s="375"/>
      <c r="AK1534" s="375"/>
      <c r="AL1534" s="375"/>
      <c r="AM1534" s="375"/>
      <c r="AN1534" s="375"/>
      <c r="AO1534" s="374"/>
      <c r="AP1534" s="374"/>
      <c r="AQ1534" s="374"/>
      <c r="AR1534" s="374"/>
      <c r="AS1534" s="374"/>
      <c r="AT1534" s="374"/>
      <c r="AU1534" s="374"/>
      <c r="AW1534" s="363"/>
      <c r="AX1534" s="363"/>
      <c r="AY1534" s="363"/>
      <c r="AZ1534" s="363"/>
      <c r="BA1534" s="363"/>
      <c r="BD1534" s="374" t="str">
        <f>IF(W1534="","",IF(F1534="休日",AW1534,IF(F1534="法休",AW1534,VLOOKUP(F1534,カレンダマスタ!$Q$56:$R$69,2,FALSE))))</f>
        <v/>
      </c>
      <c r="BG1534" s="374"/>
      <c r="BH1534" s="374"/>
    </row>
    <row r="1535" spans="2:60">
      <c r="B1535" s="323"/>
      <c r="C1535" s="371"/>
      <c r="D1535" s="372"/>
      <c r="E1535" s="373"/>
      <c r="F1535" s="372"/>
      <c r="G1535" s="371"/>
      <c r="H1535" s="374"/>
      <c r="I1535" s="374"/>
      <c r="J1535" s="374"/>
      <c r="K1535" s="374"/>
      <c r="L1535" s="374"/>
      <c r="M1535" s="374"/>
      <c r="N1535" s="374"/>
      <c r="O1535" s="374"/>
      <c r="P1535" s="374"/>
      <c r="Q1535" s="374"/>
      <c r="R1535" s="374"/>
      <c r="S1535" s="374"/>
      <c r="T1535" s="374"/>
      <c r="U1535" s="374"/>
      <c r="V1535" s="374"/>
      <c r="W1535" s="374"/>
      <c r="X1535" s="374"/>
      <c r="Y1535" s="374"/>
      <c r="Z1535" s="374"/>
      <c r="AA1535" s="374"/>
      <c r="AB1535" s="374"/>
      <c r="AC1535" s="374"/>
      <c r="AD1535" s="374"/>
      <c r="AE1535" s="375"/>
      <c r="AF1535" s="375"/>
      <c r="AG1535" s="375"/>
      <c r="AH1535" s="375"/>
      <c r="AI1535" s="375"/>
      <c r="AJ1535" s="375"/>
      <c r="AK1535" s="375"/>
      <c r="AL1535" s="375"/>
      <c r="AM1535" s="375"/>
      <c r="AN1535" s="375"/>
      <c r="AO1535" s="374"/>
      <c r="AP1535" s="374"/>
      <c r="AQ1535" s="374"/>
      <c r="AR1535" s="374"/>
      <c r="AS1535" s="374"/>
      <c r="AT1535" s="374"/>
      <c r="AU1535" s="374"/>
      <c r="AW1535" s="363"/>
      <c r="AX1535" s="363"/>
      <c r="AY1535" s="363"/>
      <c r="AZ1535" s="363"/>
      <c r="BA1535" s="363"/>
      <c r="BD1535" s="374" t="str">
        <f>IF(W1535="","",IF(F1535="休日",AW1535,IF(F1535="法休",AW1535,VLOOKUP(F1535,カレンダマスタ!$Q$56:$R$69,2,FALSE))))</f>
        <v/>
      </c>
      <c r="BG1535" s="374"/>
      <c r="BH1535" s="374"/>
    </row>
    <row r="1536" spans="2:60">
      <c r="B1536" s="323"/>
      <c r="C1536" s="371"/>
      <c r="D1536" s="372"/>
      <c r="E1536" s="373"/>
      <c r="F1536" s="372"/>
      <c r="G1536" s="371"/>
      <c r="H1536" s="374"/>
      <c r="I1536" s="374"/>
      <c r="J1536" s="374"/>
      <c r="K1536" s="374"/>
      <c r="L1536" s="374"/>
      <c r="M1536" s="374"/>
      <c r="N1536" s="374"/>
      <c r="O1536" s="374"/>
      <c r="P1536" s="374"/>
      <c r="Q1536" s="374"/>
      <c r="R1536" s="374"/>
      <c r="S1536" s="374"/>
      <c r="T1536" s="374"/>
      <c r="U1536" s="374"/>
      <c r="V1536" s="374"/>
      <c r="W1536" s="374"/>
      <c r="X1536" s="374"/>
      <c r="Y1536" s="374"/>
      <c r="Z1536" s="374"/>
      <c r="AA1536" s="374"/>
      <c r="AB1536" s="374"/>
      <c r="AC1536" s="374"/>
      <c r="AD1536" s="374"/>
      <c r="AE1536" s="375"/>
      <c r="AF1536" s="375"/>
      <c r="AG1536" s="375"/>
      <c r="AH1536" s="375"/>
      <c r="AI1536" s="375"/>
      <c r="AJ1536" s="375"/>
      <c r="AK1536" s="375"/>
      <c r="AL1536" s="375"/>
      <c r="AM1536" s="375"/>
      <c r="AN1536" s="375"/>
      <c r="AO1536" s="374"/>
      <c r="AP1536" s="374"/>
      <c r="AQ1536" s="374"/>
      <c r="AR1536" s="374"/>
      <c r="AS1536" s="374"/>
      <c r="AT1536" s="374"/>
      <c r="AU1536" s="374"/>
      <c r="AW1536" s="363"/>
      <c r="AX1536" s="363"/>
      <c r="AY1536" s="363"/>
      <c r="AZ1536" s="363"/>
      <c r="BA1536" s="363"/>
      <c r="BD1536" s="374" t="str">
        <f>IF(W1536="","",IF(F1536="休日",AW1536,IF(F1536="法休",AW1536,VLOOKUP(F1536,カレンダマスタ!$Q$56:$R$69,2,FALSE))))</f>
        <v/>
      </c>
      <c r="BG1536" s="374"/>
      <c r="BH1536" s="374"/>
    </row>
    <row r="1537" spans="2:60">
      <c r="B1537" s="323"/>
      <c r="C1537" s="371"/>
      <c r="D1537" s="372"/>
      <c r="E1537" s="373"/>
      <c r="F1537" s="372"/>
      <c r="G1537" s="371"/>
      <c r="H1537" s="374"/>
      <c r="I1537" s="374"/>
      <c r="J1537" s="374"/>
      <c r="K1537" s="374"/>
      <c r="L1537" s="374"/>
      <c r="M1537" s="374"/>
      <c r="N1537" s="374"/>
      <c r="O1537" s="374"/>
      <c r="P1537" s="374"/>
      <c r="Q1537" s="374"/>
      <c r="R1537" s="374"/>
      <c r="S1537" s="374"/>
      <c r="T1537" s="374"/>
      <c r="U1537" s="374"/>
      <c r="V1537" s="374"/>
      <c r="W1537" s="374"/>
      <c r="X1537" s="374"/>
      <c r="Y1537" s="374"/>
      <c r="Z1537" s="374"/>
      <c r="AA1537" s="374"/>
      <c r="AB1537" s="374"/>
      <c r="AC1537" s="374"/>
      <c r="AD1537" s="374"/>
      <c r="AE1537" s="375"/>
      <c r="AF1537" s="375"/>
      <c r="AG1537" s="375"/>
      <c r="AH1537" s="375"/>
      <c r="AI1537" s="375"/>
      <c r="AJ1537" s="375"/>
      <c r="AK1537" s="375"/>
      <c r="AL1537" s="375"/>
      <c r="AM1537" s="375"/>
      <c r="AN1537" s="375"/>
      <c r="AO1537" s="374"/>
      <c r="AP1537" s="374"/>
      <c r="AQ1537" s="374"/>
      <c r="AR1537" s="374"/>
      <c r="AS1537" s="374"/>
      <c r="AT1537" s="374"/>
      <c r="AU1537" s="374"/>
      <c r="AW1537" s="363"/>
      <c r="AX1537" s="363"/>
      <c r="AY1537" s="363"/>
      <c r="AZ1537" s="363"/>
      <c r="BA1537" s="363"/>
      <c r="BD1537" s="374" t="str">
        <f>IF(W1537="","",IF(F1537="休日",AW1537,IF(F1537="法休",AW1537,VLOOKUP(F1537,カレンダマスタ!$Q$56:$R$69,2,FALSE))))</f>
        <v/>
      </c>
      <c r="BG1537" s="374"/>
      <c r="BH1537" s="374"/>
    </row>
    <row r="1538" spans="2:60">
      <c r="B1538" s="323"/>
      <c r="C1538" s="371"/>
      <c r="D1538" s="372"/>
      <c r="E1538" s="373"/>
      <c r="F1538" s="372"/>
      <c r="G1538" s="371"/>
      <c r="H1538" s="374"/>
      <c r="I1538" s="374"/>
      <c r="J1538" s="374"/>
      <c r="K1538" s="374"/>
      <c r="L1538" s="374"/>
      <c r="M1538" s="374"/>
      <c r="N1538" s="374"/>
      <c r="O1538" s="374"/>
      <c r="P1538" s="374"/>
      <c r="Q1538" s="374"/>
      <c r="R1538" s="374"/>
      <c r="S1538" s="374"/>
      <c r="T1538" s="374"/>
      <c r="U1538" s="374"/>
      <c r="V1538" s="374"/>
      <c r="W1538" s="374"/>
      <c r="X1538" s="374"/>
      <c r="Y1538" s="374"/>
      <c r="Z1538" s="374"/>
      <c r="AA1538" s="374"/>
      <c r="AB1538" s="374"/>
      <c r="AC1538" s="374"/>
      <c r="AD1538" s="374"/>
      <c r="AE1538" s="375"/>
      <c r="AF1538" s="375"/>
      <c r="AG1538" s="375"/>
      <c r="AH1538" s="375"/>
      <c r="AI1538" s="375"/>
      <c r="AJ1538" s="375"/>
      <c r="AK1538" s="375"/>
      <c r="AL1538" s="375"/>
      <c r="AM1538" s="375"/>
      <c r="AN1538" s="375"/>
      <c r="AO1538" s="374"/>
      <c r="AP1538" s="374"/>
      <c r="AQ1538" s="374"/>
      <c r="AR1538" s="374"/>
      <c r="AS1538" s="374"/>
      <c r="AT1538" s="374"/>
      <c r="AU1538" s="374"/>
      <c r="AW1538" s="363"/>
      <c r="AX1538" s="363"/>
      <c r="AY1538" s="363"/>
      <c r="AZ1538" s="363"/>
      <c r="BA1538" s="363"/>
      <c r="BD1538" s="374" t="str">
        <f>IF(W1538="","",IF(F1538="休日",AW1538,IF(F1538="法休",AW1538,VLOOKUP(F1538,カレンダマスタ!$Q$56:$R$69,2,FALSE))))</f>
        <v/>
      </c>
      <c r="BG1538" s="374"/>
      <c r="BH1538" s="374"/>
    </row>
    <row r="1539" spans="2:60">
      <c r="B1539" s="323"/>
      <c r="C1539" s="371"/>
      <c r="D1539" s="372"/>
      <c r="E1539" s="373"/>
      <c r="F1539" s="372"/>
      <c r="G1539" s="371"/>
      <c r="H1539" s="374"/>
      <c r="I1539" s="374"/>
      <c r="J1539" s="374"/>
      <c r="K1539" s="374"/>
      <c r="L1539" s="374"/>
      <c r="M1539" s="374"/>
      <c r="N1539" s="374"/>
      <c r="O1539" s="374"/>
      <c r="P1539" s="374"/>
      <c r="Q1539" s="374"/>
      <c r="R1539" s="374"/>
      <c r="S1539" s="374"/>
      <c r="T1539" s="374"/>
      <c r="U1539" s="374"/>
      <c r="V1539" s="374"/>
      <c r="W1539" s="374"/>
      <c r="X1539" s="374"/>
      <c r="Y1539" s="374"/>
      <c r="Z1539" s="374"/>
      <c r="AA1539" s="374"/>
      <c r="AB1539" s="374"/>
      <c r="AC1539" s="374"/>
      <c r="AD1539" s="374"/>
      <c r="AE1539" s="375"/>
      <c r="AF1539" s="375"/>
      <c r="AG1539" s="375"/>
      <c r="AH1539" s="375"/>
      <c r="AI1539" s="375"/>
      <c r="AJ1539" s="375"/>
      <c r="AK1539" s="375"/>
      <c r="AL1539" s="375"/>
      <c r="AM1539" s="375"/>
      <c r="AN1539" s="375"/>
      <c r="AO1539" s="374"/>
      <c r="AP1539" s="374"/>
      <c r="AQ1539" s="374"/>
      <c r="AR1539" s="374"/>
      <c r="AS1539" s="374"/>
      <c r="AT1539" s="374"/>
      <c r="AU1539" s="374"/>
      <c r="AW1539" s="363"/>
      <c r="AX1539" s="363"/>
      <c r="AY1539" s="363"/>
      <c r="AZ1539" s="363"/>
      <c r="BA1539" s="363"/>
      <c r="BD1539" s="374" t="str">
        <f>IF(W1539="","",IF(F1539="休日",AW1539,IF(F1539="法休",AW1539,VLOOKUP(F1539,カレンダマスタ!$Q$56:$R$69,2,FALSE))))</f>
        <v/>
      </c>
      <c r="BG1539" s="374"/>
      <c r="BH1539" s="374"/>
    </row>
    <row r="1540" spans="2:60" ht="13.8" thickBot="1">
      <c r="B1540" s="329"/>
      <c r="C1540" s="377"/>
      <c r="D1540" s="378"/>
      <c r="E1540" s="379"/>
      <c r="F1540" s="378"/>
      <c r="G1540" s="377"/>
      <c r="H1540" s="380"/>
      <c r="I1540" s="380"/>
      <c r="J1540" s="380"/>
      <c r="K1540" s="380"/>
      <c r="L1540" s="380"/>
      <c r="M1540" s="380"/>
      <c r="N1540" s="380"/>
      <c r="O1540" s="380"/>
      <c r="P1540" s="380"/>
      <c r="Q1540" s="380"/>
      <c r="R1540" s="380"/>
      <c r="S1540" s="380"/>
      <c r="T1540" s="380"/>
      <c r="U1540" s="380"/>
      <c r="V1540" s="380"/>
      <c r="W1540" s="380"/>
      <c r="X1540" s="380"/>
      <c r="Y1540" s="380"/>
      <c r="Z1540" s="380"/>
      <c r="AA1540" s="380"/>
      <c r="AB1540" s="380"/>
      <c r="AC1540" s="380"/>
      <c r="AD1540" s="380"/>
      <c r="AE1540" s="381"/>
      <c r="AF1540" s="381"/>
      <c r="AG1540" s="381"/>
      <c r="AH1540" s="381"/>
      <c r="AI1540" s="381"/>
      <c r="AJ1540" s="381"/>
      <c r="AK1540" s="381"/>
      <c r="AL1540" s="381"/>
      <c r="AM1540" s="381"/>
      <c r="AN1540" s="381"/>
      <c r="AO1540" s="380"/>
      <c r="AP1540" s="380"/>
      <c r="AQ1540" s="380"/>
      <c r="AR1540" s="380"/>
      <c r="AS1540" s="380"/>
      <c r="AT1540" s="380"/>
      <c r="AU1540" s="380"/>
      <c r="AW1540" s="364"/>
      <c r="AX1540" s="364"/>
      <c r="AY1540" s="364"/>
      <c r="AZ1540" s="364"/>
      <c r="BA1540" s="364"/>
      <c r="BD1540" s="380" t="str">
        <f>IF(W1540="","",IF(F1540="休日",AW1540,IF(F1540="法休",AW1540,VLOOKUP(F1540,カレンダマスタ!$Q$56:$R$69,2,FALSE))))</f>
        <v/>
      </c>
      <c r="BG1540" s="380"/>
      <c r="BH1540" s="380"/>
    </row>
    <row r="1541" spans="2:60">
      <c r="B1541" s="176">
        <f>B1496+1</f>
        <v>35</v>
      </c>
      <c r="C1541" s="403" t="str">
        <f>IF(STEP!C1541&lt;&gt;"",STEP!C1541,"")</f>
        <v/>
      </c>
      <c r="D1541" s="383" t="str">
        <f>IF(STEP!D1541&lt;&gt;"",STEP!D1541,"")</f>
        <v/>
      </c>
      <c r="E1541" s="384" t="str">
        <f>IF(STEP!E1541&lt;&gt;"",STEP!E1541,"")</f>
        <v/>
      </c>
      <c r="F1541" s="248"/>
      <c r="G1541" s="249"/>
      <c r="H1541" s="250"/>
      <c r="I1541" s="250"/>
      <c r="J1541" s="250"/>
      <c r="K1541" s="250"/>
      <c r="L1541" s="250"/>
      <c r="M1541" s="250"/>
      <c r="N1541" s="250"/>
      <c r="O1541" s="250"/>
      <c r="P1541" s="250"/>
      <c r="Q1541" s="250"/>
      <c r="R1541" s="250"/>
      <c r="S1541" s="250"/>
      <c r="T1541" s="250"/>
      <c r="U1541" s="250"/>
      <c r="V1541" s="250"/>
      <c r="W1541" s="250"/>
      <c r="X1541" s="250"/>
      <c r="Y1541" s="250"/>
      <c r="Z1541" s="250"/>
      <c r="AA1541" s="250"/>
      <c r="AB1541" s="250"/>
      <c r="AC1541" s="250"/>
      <c r="AD1541" s="250"/>
      <c r="AE1541" s="251"/>
      <c r="AF1541" s="251"/>
      <c r="AG1541" s="251"/>
      <c r="AH1541" s="251"/>
      <c r="AI1541" s="251"/>
      <c r="AJ1541" s="251"/>
      <c r="AK1541" s="251"/>
      <c r="AL1541" s="251"/>
      <c r="AM1541" s="251"/>
      <c r="AN1541" s="251"/>
      <c r="AO1541" s="250"/>
      <c r="AP1541" s="250"/>
      <c r="AQ1541" s="250"/>
      <c r="AR1541" s="250"/>
      <c r="AS1541" s="250"/>
      <c r="AT1541" s="250"/>
      <c r="AU1541" s="250"/>
      <c r="AW1541" s="282" t="str">
        <f t="shared" ref="AW1541:AW1575" si="182">IF(W1541&lt;&gt;"",IF(W1541&lt;&gt;"",CEILING(IF(J1541&lt;&gt;"",J1541,I1541),$AY$8),""),"")</f>
        <v/>
      </c>
      <c r="AX1541" s="282" t="str">
        <f t="shared" ref="AX1541:AX1604" si="183">IF(W1541&lt;&gt;"",IF(W1541&lt;&gt;"",IF(OR(K1541="早出",AND(BD1541&lt;AW1541,K1541&lt;&gt;"有償遅刻")),AW1541,BD1541),""),"")</f>
        <v/>
      </c>
      <c r="AY1541" s="282" t="str">
        <f t="shared" ref="AY1541:AY1575" si="184">IF(W1541&lt;&gt;"",FLOOR(IF(N1541&lt;&gt;"",N1541,M1541),$AY$8),"")</f>
        <v/>
      </c>
      <c r="AZ1541" s="282" t="str">
        <f t="shared" ref="AZ1541:AZ1575" si="185">IF(W1541&lt;&gt;"",IF(AY1541&lt;&gt;0,AY1541-AR1541,L1541-AR1541),"")</f>
        <v/>
      </c>
      <c r="BA1541" s="282" t="str">
        <f t="shared" ref="BA1541:BA1575" si="186">IF(W1541&lt;&gt;"",W1541,"")</f>
        <v/>
      </c>
      <c r="BD1541" s="250" t="str">
        <f>IF(W1541="","",IF(F1541="休日",AW1541,IF(F1541="法休",AW1541,VLOOKUP(F1541,カレンダマスタ!$Q$56:$R$69,2,FALSE))))</f>
        <v/>
      </c>
      <c r="BG1541" s="250" t="str">
        <f>STEP!AF1541</f>
        <v/>
      </c>
      <c r="BH1541" s="250" t="str">
        <f>IF(AX1541="","",IF(P1541&lt;&gt;"","",IF(BG1541="CS","OK",IF(VLOOKUP(E1541,カレンダマスタ!$A$5:$D$381,4,FALSE)&gt;0,"",IF(OR(AX1541*24&gt;10.84,AZ1541*24&lt;14.5)=TRUE,"×","OK")))))</f>
        <v/>
      </c>
    </row>
    <row r="1542" spans="2:60">
      <c r="B1542" s="111"/>
      <c r="C1542" s="385" t="str">
        <f>IF(STEP!C1542&lt;&gt;"",STEP!C1542,"")</f>
        <v/>
      </c>
      <c r="D1542" s="386" t="str">
        <f>IF(STEP!D1542&lt;&gt;"",STEP!D1542,"")</f>
        <v/>
      </c>
      <c r="E1542" s="387" t="str">
        <f>IF(STEP!E1542&lt;&gt;"",STEP!E1542,"")</f>
        <v/>
      </c>
      <c r="F1542" s="253"/>
      <c r="G1542" s="252"/>
      <c r="H1542" s="254"/>
      <c r="I1542" s="254"/>
      <c r="J1542" s="254"/>
      <c r="K1542" s="254"/>
      <c r="L1542" s="254"/>
      <c r="M1542" s="254"/>
      <c r="N1542" s="254"/>
      <c r="O1542" s="254"/>
      <c r="P1542" s="254"/>
      <c r="Q1542" s="254"/>
      <c r="R1542" s="254"/>
      <c r="S1542" s="254"/>
      <c r="T1542" s="254"/>
      <c r="U1542" s="254"/>
      <c r="V1542" s="254"/>
      <c r="W1542" s="254"/>
      <c r="X1542" s="254"/>
      <c r="Y1542" s="254"/>
      <c r="Z1542" s="254"/>
      <c r="AA1542" s="254"/>
      <c r="AB1542" s="254"/>
      <c r="AC1542" s="254"/>
      <c r="AD1542" s="254"/>
      <c r="AE1542" s="255"/>
      <c r="AF1542" s="255"/>
      <c r="AG1542" s="255"/>
      <c r="AH1542" s="255"/>
      <c r="AI1542" s="255"/>
      <c r="AJ1542" s="255"/>
      <c r="AK1542" s="255"/>
      <c r="AL1542" s="255"/>
      <c r="AM1542" s="255"/>
      <c r="AN1542" s="255"/>
      <c r="AO1542" s="254"/>
      <c r="AP1542" s="254"/>
      <c r="AQ1542" s="254"/>
      <c r="AR1542" s="254"/>
      <c r="AS1542" s="254"/>
      <c r="AT1542" s="254"/>
      <c r="AU1542" s="254"/>
      <c r="AW1542" s="283" t="str">
        <f t="shared" si="182"/>
        <v/>
      </c>
      <c r="AX1542" s="283" t="str">
        <f t="shared" si="183"/>
        <v/>
      </c>
      <c r="AY1542" s="283" t="str">
        <f t="shared" si="184"/>
        <v/>
      </c>
      <c r="AZ1542" s="283" t="str">
        <f t="shared" si="185"/>
        <v/>
      </c>
      <c r="BA1542" s="283" t="str">
        <f t="shared" si="186"/>
        <v/>
      </c>
      <c r="BD1542" s="254" t="str">
        <f>IF(W1542="","",IF(F1542="休日",AW1542,IF(F1542="法休",AW1542,VLOOKUP(F1542,カレンダマスタ!$Q$56:$R$69,2,FALSE))))</f>
        <v/>
      </c>
      <c r="BG1542" s="254" t="str">
        <f t="shared" ref="BG1542:BG1605" si="187">BG1541</f>
        <v/>
      </c>
      <c r="BH1542" s="254" t="str">
        <f>IF(AX1542="","",IF(P1542&lt;&gt;"","",IF(BG1542="CS","OK",IF(VLOOKUP(E1542,カレンダマスタ!$A$5:$D$381,4,FALSE)&gt;0,"",IF(OR(AX1542*24&gt;10.84,AZ1542*24&lt;14.5)=TRUE,"×","OK")))))</f>
        <v/>
      </c>
    </row>
    <row r="1543" spans="2:60">
      <c r="B1543" s="111"/>
      <c r="C1543" s="385" t="str">
        <f>IF(STEP!C1543&lt;&gt;"",STEP!C1543,"")</f>
        <v/>
      </c>
      <c r="D1543" s="386" t="str">
        <f>IF(STEP!D1543&lt;&gt;"",STEP!D1543,"")</f>
        <v/>
      </c>
      <c r="E1543" s="387" t="str">
        <f>IF(STEP!E1543&lt;&gt;"",STEP!E1543,"")</f>
        <v/>
      </c>
      <c r="F1543" s="253"/>
      <c r="G1543" s="252"/>
      <c r="H1543" s="254"/>
      <c r="I1543" s="254"/>
      <c r="J1543" s="254"/>
      <c r="K1543" s="254"/>
      <c r="L1543" s="254"/>
      <c r="M1543" s="254"/>
      <c r="N1543" s="254"/>
      <c r="O1543" s="254"/>
      <c r="P1543" s="254"/>
      <c r="Q1543" s="254"/>
      <c r="R1543" s="254"/>
      <c r="S1543" s="254"/>
      <c r="T1543" s="254"/>
      <c r="U1543" s="254"/>
      <c r="V1543" s="254"/>
      <c r="W1543" s="254"/>
      <c r="X1543" s="254"/>
      <c r="Y1543" s="254"/>
      <c r="Z1543" s="254"/>
      <c r="AA1543" s="254"/>
      <c r="AB1543" s="254"/>
      <c r="AC1543" s="254"/>
      <c r="AD1543" s="254"/>
      <c r="AE1543" s="255"/>
      <c r="AF1543" s="255"/>
      <c r="AG1543" s="255"/>
      <c r="AH1543" s="255"/>
      <c r="AI1543" s="255"/>
      <c r="AJ1543" s="255"/>
      <c r="AK1543" s="255"/>
      <c r="AL1543" s="255"/>
      <c r="AM1543" s="255"/>
      <c r="AN1543" s="255"/>
      <c r="AO1543" s="254"/>
      <c r="AP1543" s="254"/>
      <c r="AQ1543" s="254"/>
      <c r="AR1543" s="254"/>
      <c r="AS1543" s="254"/>
      <c r="AT1543" s="254"/>
      <c r="AU1543" s="254"/>
      <c r="AW1543" s="283" t="str">
        <f t="shared" si="182"/>
        <v/>
      </c>
      <c r="AX1543" s="283" t="str">
        <f t="shared" si="183"/>
        <v/>
      </c>
      <c r="AY1543" s="283" t="str">
        <f t="shared" si="184"/>
        <v/>
      </c>
      <c r="AZ1543" s="283" t="str">
        <f t="shared" si="185"/>
        <v/>
      </c>
      <c r="BA1543" s="283" t="str">
        <f t="shared" si="186"/>
        <v/>
      </c>
      <c r="BD1543" s="254" t="str">
        <f>IF(W1543="","",IF(F1543="休日",AW1543,IF(F1543="法休",AW1543,VLOOKUP(F1543,カレンダマスタ!$Q$56:$R$69,2,FALSE))))</f>
        <v/>
      </c>
      <c r="BG1543" s="254" t="str">
        <f t="shared" si="187"/>
        <v/>
      </c>
      <c r="BH1543" s="254" t="str">
        <f>IF(AX1543="","",IF(P1543&lt;&gt;"","",IF(BG1543="CS","OK",IF(VLOOKUP(E1543,カレンダマスタ!$A$5:$D$381,4,FALSE)&gt;0,"",IF(OR(AX1543*24&gt;10.84,AZ1543*24&lt;14.5)=TRUE,"×","OK")))))</f>
        <v/>
      </c>
    </row>
    <row r="1544" spans="2:60">
      <c r="B1544" s="111"/>
      <c r="C1544" s="385" t="str">
        <f>IF(STEP!C1544&lt;&gt;"",STEP!C1544,"")</f>
        <v/>
      </c>
      <c r="D1544" s="386" t="str">
        <f>IF(STEP!D1544&lt;&gt;"",STEP!D1544,"")</f>
        <v/>
      </c>
      <c r="E1544" s="387" t="str">
        <f>IF(STEP!E1544&lt;&gt;"",STEP!E1544,"")</f>
        <v/>
      </c>
      <c r="F1544" s="256"/>
      <c r="G1544" s="257"/>
      <c r="H1544" s="254"/>
      <c r="I1544" s="254"/>
      <c r="J1544" s="254"/>
      <c r="K1544" s="254"/>
      <c r="L1544" s="254"/>
      <c r="M1544" s="254"/>
      <c r="N1544" s="254"/>
      <c r="O1544" s="254"/>
      <c r="P1544" s="254"/>
      <c r="Q1544" s="254"/>
      <c r="R1544" s="254"/>
      <c r="S1544" s="254"/>
      <c r="T1544" s="254"/>
      <c r="U1544" s="254"/>
      <c r="V1544" s="254"/>
      <c r="W1544" s="254"/>
      <c r="X1544" s="254"/>
      <c r="Y1544" s="254"/>
      <c r="Z1544" s="254"/>
      <c r="AA1544" s="254"/>
      <c r="AB1544" s="254"/>
      <c r="AC1544" s="254"/>
      <c r="AD1544" s="254"/>
      <c r="AE1544" s="255"/>
      <c r="AF1544" s="255"/>
      <c r="AG1544" s="255"/>
      <c r="AH1544" s="255"/>
      <c r="AI1544" s="255"/>
      <c r="AJ1544" s="255"/>
      <c r="AK1544" s="255"/>
      <c r="AL1544" s="255"/>
      <c r="AM1544" s="255"/>
      <c r="AN1544" s="255"/>
      <c r="AO1544" s="254"/>
      <c r="AP1544" s="254"/>
      <c r="AQ1544" s="254"/>
      <c r="AR1544" s="254"/>
      <c r="AS1544" s="254"/>
      <c r="AT1544" s="254"/>
      <c r="AU1544" s="254"/>
      <c r="AW1544" s="283" t="str">
        <f t="shared" si="182"/>
        <v/>
      </c>
      <c r="AX1544" s="283" t="str">
        <f t="shared" si="183"/>
        <v/>
      </c>
      <c r="AY1544" s="283" t="str">
        <f t="shared" si="184"/>
        <v/>
      </c>
      <c r="AZ1544" s="283" t="str">
        <f t="shared" si="185"/>
        <v/>
      </c>
      <c r="BA1544" s="283" t="str">
        <f t="shared" si="186"/>
        <v/>
      </c>
      <c r="BD1544" s="254" t="str">
        <f>IF(W1544="","",IF(F1544="休日",AW1544,IF(F1544="法休",AW1544,VLOOKUP(F1544,カレンダマスタ!$Q$56:$R$69,2,FALSE))))</f>
        <v/>
      </c>
      <c r="BG1544" s="254" t="str">
        <f t="shared" si="187"/>
        <v/>
      </c>
      <c r="BH1544" s="254" t="str">
        <f>IF(AX1544="","",IF(P1544&lt;&gt;"","",IF(BG1544="CS","OK",IF(VLOOKUP(E1544,カレンダマスタ!$A$5:$D$381,4,FALSE)&gt;0,"",IF(OR(AX1544*24&gt;10.84,AZ1544*24&lt;14.5)=TRUE,"×","OK")))))</f>
        <v/>
      </c>
    </row>
    <row r="1545" spans="2:60">
      <c r="B1545" s="111"/>
      <c r="C1545" s="385" t="str">
        <f>IF(STEP!C1545&lt;&gt;"",STEP!C1545,"")</f>
        <v/>
      </c>
      <c r="D1545" s="386" t="str">
        <f>IF(STEP!D1545&lt;&gt;"",STEP!D1545,"")</f>
        <v/>
      </c>
      <c r="E1545" s="387" t="str">
        <f>IF(STEP!E1545&lt;&gt;"",STEP!E1545,"")</f>
        <v/>
      </c>
      <c r="F1545" s="256"/>
      <c r="G1545" s="257"/>
      <c r="H1545" s="254"/>
      <c r="I1545" s="254"/>
      <c r="J1545" s="254"/>
      <c r="K1545" s="254"/>
      <c r="L1545" s="254"/>
      <c r="M1545" s="254"/>
      <c r="N1545" s="254"/>
      <c r="O1545" s="254"/>
      <c r="P1545" s="254"/>
      <c r="Q1545" s="254"/>
      <c r="R1545" s="254"/>
      <c r="S1545" s="254"/>
      <c r="T1545" s="254"/>
      <c r="U1545" s="254"/>
      <c r="V1545" s="254"/>
      <c r="W1545" s="254"/>
      <c r="X1545" s="254"/>
      <c r="Y1545" s="254"/>
      <c r="Z1545" s="254"/>
      <c r="AA1545" s="254"/>
      <c r="AB1545" s="254"/>
      <c r="AC1545" s="254"/>
      <c r="AD1545" s="254"/>
      <c r="AE1545" s="255"/>
      <c r="AF1545" s="255"/>
      <c r="AG1545" s="255"/>
      <c r="AH1545" s="255"/>
      <c r="AI1545" s="255"/>
      <c r="AJ1545" s="255"/>
      <c r="AK1545" s="255"/>
      <c r="AL1545" s="255"/>
      <c r="AM1545" s="255"/>
      <c r="AN1545" s="255"/>
      <c r="AO1545" s="254"/>
      <c r="AP1545" s="254"/>
      <c r="AQ1545" s="254"/>
      <c r="AR1545" s="254"/>
      <c r="AS1545" s="254"/>
      <c r="AT1545" s="254"/>
      <c r="AU1545" s="254"/>
      <c r="AW1545" s="283" t="str">
        <f t="shared" si="182"/>
        <v/>
      </c>
      <c r="AX1545" s="283" t="str">
        <f t="shared" si="183"/>
        <v/>
      </c>
      <c r="AY1545" s="283" t="str">
        <f t="shared" si="184"/>
        <v/>
      </c>
      <c r="AZ1545" s="283" t="str">
        <f t="shared" si="185"/>
        <v/>
      </c>
      <c r="BA1545" s="283" t="str">
        <f t="shared" si="186"/>
        <v/>
      </c>
      <c r="BD1545" s="254" t="str">
        <f>IF(W1545="","",IF(F1545="休日",AW1545,IF(F1545="法休",AW1545,VLOOKUP(F1545,カレンダマスタ!$Q$56:$R$69,2,FALSE))))</f>
        <v/>
      </c>
      <c r="BG1545" s="254" t="str">
        <f t="shared" si="187"/>
        <v/>
      </c>
      <c r="BH1545" s="254" t="str">
        <f>IF(AX1545="","",IF(P1545&lt;&gt;"","",IF(BG1545="CS","OK",IF(VLOOKUP(E1545,カレンダマスタ!$A$5:$D$381,4,FALSE)&gt;0,"",IF(OR(AX1545*24&gt;10.84,AZ1545*24&lt;14.5)=TRUE,"×","OK")))))</f>
        <v/>
      </c>
    </row>
    <row r="1546" spans="2:60">
      <c r="B1546" s="111"/>
      <c r="C1546" s="385" t="str">
        <f>IF(STEP!C1546&lt;&gt;"",STEP!C1546,"")</f>
        <v/>
      </c>
      <c r="D1546" s="386" t="str">
        <f>IF(STEP!D1546&lt;&gt;"",STEP!D1546,"")</f>
        <v/>
      </c>
      <c r="E1546" s="387" t="str">
        <f>IF(STEP!E1546&lt;&gt;"",STEP!E1546,"")</f>
        <v/>
      </c>
      <c r="F1546" s="256"/>
      <c r="G1546" s="252"/>
      <c r="H1546" s="254"/>
      <c r="I1546" s="254"/>
      <c r="J1546" s="254"/>
      <c r="K1546" s="254"/>
      <c r="L1546" s="254"/>
      <c r="M1546" s="254"/>
      <c r="N1546" s="254"/>
      <c r="O1546" s="254"/>
      <c r="P1546" s="254"/>
      <c r="Q1546" s="254"/>
      <c r="R1546" s="254"/>
      <c r="S1546" s="254"/>
      <c r="T1546" s="254"/>
      <c r="U1546" s="254"/>
      <c r="V1546" s="254"/>
      <c r="W1546" s="254"/>
      <c r="X1546" s="254"/>
      <c r="Y1546" s="254"/>
      <c r="Z1546" s="254"/>
      <c r="AA1546" s="254"/>
      <c r="AB1546" s="254"/>
      <c r="AC1546" s="254"/>
      <c r="AD1546" s="254"/>
      <c r="AE1546" s="255"/>
      <c r="AF1546" s="255"/>
      <c r="AG1546" s="255"/>
      <c r="AH1546" s="255"/>
      <c r="AI1546" s="255"/>
      <c r="AJ1546" s="255"/>
      <c r="AK1546" s="255"/>
      <c r="AL1546" s="255"/>
      <c r="AM1546" s="255"/>
      <c r="AN1546" s="255"/>
      <c r="AO1546" s="254"/>
      <c r="AP1546" s="254"/>
      <c r="AQ1546" s="254"/>
      <c r="AR1546" s="254"/>
      <c r="AS1546" s="254"/>
      <c r="AT1546" s="254"/>
      <c r="AU1546" s="254"/>
      <c r="AW1546" s="283" t="str">
        <f t="shared" si="182"/>
        <v/>
      </c>
      <c r="AX1546" s="283" t="str">
        <f t="shared" si="183"/>
        <v/>
      </c>
      <c r="AY1546" s="283" t="str">
        <f t="shared" si="184"/>
        <v/>
      </c>
      <c r="AZ1546" s="283" t="str">
        <f t="shared" si="185"/>
        <v/>
      </c>
      <c r="BA1546" s="283" t="str">
        <f t="shared" si="186"/>
        <v/>
      </c>
      <c r="BD1546" s="254" t="str">
        <f>IF(W1546="","",IF(F1546="休日",AW1546,IF(F1546="法休",AW1546,VLOOKUP(F1546,カレンダマスタ!$Q$56:$R$69,2,FALSE))))</f>
        <v/>
      </c>
      <c r="BG1546" s="254" t="str">
        <f t="shared" si="187"/>
        <v/>
      </c>
      <c r="BH1546" s="254" t="str">
        <f>IF(AX1546="","",IF(P1546&lt;&gt;"","",IF(BG1546="CS","OK",IF(VLOOKUP(E1546,カレンダマスタ!$A$5:$D$381,4,FALSE)&gt;0,"",IF(OR(AX1546*24&gt;10.84,AZ1546*24&lt;14.5)=TRUE,"×","OK")))))</f>
        <v/>
      </c>
    </row>
    <row r="1547" spans="2:60">
      <c r="B1547" s="111"/>
      <c r="C1547" s="388" t="str">
        <f>IF(STEP!C1547&lt;&gt;"",STEP!C1547,"")</f>
        <v/>
      </c>
      <c r="D1547" s="389" t="str">
        <f>IF(STEP!D1547&lt;&gt;"",STEP!D1547,"")</f>
        <v/>
      </c>
      <c r="E1547" s="390" t="str">
        <f>IF(STEP!E1547&lt;&gt;"",STEP!E1547,"")</f>
        <v/>
      </c>
      <c r="F1547" s="259"/>
      <c r="G1547" s="258"/>
      <c r="H1547" s="260"/>
      <c r="I1547" s="260"/>
      <c r="J1547" s="260"/>
      <c r="K1547" s="260"/>
      <c r="L1547" s="260"/>
      <c r="M1547" s="260"/>
      <c r="N1547" s="260"/>
      <c r="O1547" s="260"/>
      <c r="P1547" s="260"/>
      <c r="Q1547" s="260"/>
      <c r="R1547" s="260"/>
      <c r="S1547" s="260"/>
      <c r="T1547" s="260"/>
      <c r="U1547" s="260"/>
      <c r="V1547" s="260"/>
      <c r="W1547" s="260"/>
      <c r="X1547" s="260"/>
      <c r="Y1547" s="260"/>
      <c r="Z1547" s="260"/>
      <c r="AA1547" s="260"/>
      <c r="AB1547" s="260"/>
      <c r="AC1547" s="260"/>
      <c r="AD1547" s="260"/>
      <c r="AE1547" s="261"/>
      <c r="AF1547" s="261"/>
      <c r="AG1547" s="261"/>
      <c r="AH1547" s="261"/>
      <c r="AI1547" s="261"/>
      <c r="AJ1547" s="261"/>
      <c r="AK1547" s="261"/>
      <c r="AL1547" s="261"/>
      <c r="AM1547" s="261"/>
      <c r="AN1547" s="261"/>
      <c r="AO1547" s="260"/>
      <c r="AP1547" s="260"/>
      <c r="AQ1547" s="260"/>
      <c r="AR1547" s="260"/>
      <c r="AS1547" s="260"/>
      <c r="AT1547" s="260"/>
      <c r="AU1547" s="260"/>
      <c r="AW1547" s="284" t="str">
        <f t="shared" si="182"/>
        <v/>
      </c>
      <c r="AX1547" s="284" t="str">
        <f t="shared" si="183"/>
        <v/>
      </c>
      <c r="AY1547" s="284" t="str">
        <f t="shared" si="184"/>
        <v/>
      </c>
      <c r="AZ1547" s="284" t="str">
        <f t="shared" si="185"/>
        <v/>
      </c>
      <c r="BA1547" s="284" t="str">
        <f t="shared" si="186"/>
        <v/>
      </c>
      <c r="BD1547" s="260" t="str">
        <f>IF(W1547="","",IF(F1547="休日",AW1547,IF(F1547="法休",AW1547,VLOOKUP(F1547,カレンダマスタ!$Q$56:$R$69,2,FALSE))))</f>
        <v/>
      </c>
      <c r="BG1547" s="260" t="str">
        <f t="shared" si="187"/>
        <v/>
      </c>
      <c r="BH1547" s="260" t="str">
        <f>IF(AX1547="","",IF(P1547&lt;&gt;"","",IF(BG1547="CS","OK",IF(VLOOKUP(E1547,カレンダマスタ!$A$5:$D$381,4,FALSE)&gt;0,"",IF(OR(AX1547*24&gt;10.84,AZ1547*24&lt;14.5)=TRUE,"×","OK")))))</f>
        <v/>
      </c>
    </row>
    <row r="1548" spans="2:60">
      <c r="B1548" s="111"/>
      <c r="C1548" s="391" t="str">
        <f>IF(STEP!C1548&lt;&gt;"",STEP!C1548,"")</f>
        <v/>
      </c>
      <c r="D1548" s="392" t="str">
        <f>IF(STEP!D1548&lt;&gt;"",STEP!D1548,"")</f>
        <v/>
      </c>
      <c r="E1548" s="393" t="str">
        <f>IF(STEP!E1548&lt;&gt;"",STEP!E1548,"")</f>
        <v/>
      </c>
      <c r="F1548" s="263"/>
      <c r="G1548" s="262"/>
      <c r="H1548" s="264"/>
      <c r="I1548" s="264"/>
      <c r="J1548" s="264"/>
      <c r="K1548" s="264"/>
      <c r="L1548" s="264"/>
      <c r="M1548" s="264"/>
      <c r="N1548" s="264"/>
      <c r="O1548" s="264"/>
      <c r="P1548" s="264"/>
      <c r="Q1548" s="264"/>
      <c r="R1548" s="264"/>
      <c r="S1548" s="264"/>
      <c r="T1548" s="264"/>
      <c r="U1548" s="264"/>
      <c r="V1548" s="264"/>
      <c r="W1548" s="264"/>
      <c r="X1548" s="264"/>
      <c r="Y1548" s="264"/>
      <c r="Z1548" s="264"/>
      <c r="AA1548" s="264"/>
      <c r="AB1548" s="264"/>
      <c r="AC1548" s="264"/>
      <c r="AD1548" s="264"/>
      <c r="AE1548" s="265"/>
      <c r="AF1548" s="265"/>
      <c r="AG1548" s="265"/>
      <c r="AH1548" s="265"/>
      <c r="AI1548" s="265"/>
      <c r="AJ1548" s="265"/>
      <c r="AK1548" s="265"/>
      <c r="AL1548" s="265"/>
      <c r="AM1548" s="265"/>
      <c r="AN1548" s="265"/>
      <c r="AO1548" s="264"/>
      <c r="AP1548" s="264"/>
      <c r="AQ1548" s="264"/>
      <c r="AR1548" s="264"/>
      <c r="AS1548" s="264"/>
      <c r="AT1548" s="264"/>
      <c r="AU1548" s="264"/>
      <c r="AW1548" s="285" t="str">
        <f t="shared" si="182"/>
        <v/>
      </c>
      <c r="AX1548" s="285" t="str">
        <f t="shared" si="183"/>
        <v/>
      </c>
      <c r="AY1548" s="285" t="str">
        <f t="shared" si="184"/>
        <v/>
      </c>
      <c r="AZ1548" s="285" t="str">
        <f t="shared" si="185"/>
        <v/>
      </c>
      <c r="BA1548" s="285" t="str">
        <f t="shared" si="186"/>
        <v/>
      </c>
      <c r="BD1548" s="264" t="str">
        <f>IF(W1548="","",IF(F1548="休日",AW1548,IF(F1548="法休",AW1548,VLOOKUP(F1548,カレンダマスタ!$Q$56:$R$69,2,FALSE))))</f>
        <v/>
      </c>
      <c r="BG1548" s="264" t="str">
        <f t="shared" si="187"/>
        <v/>
      </c>
      <c r="BH1548" s="264" t="str">
        <f>IF(AX1548="","",IF(P1548&lt;&gt;"","",IF(BG1548="CS","OK",IF(VLOOKUP(E1548,カレンダマスタ!$A$5:$D$381,4,FALSE)&gt;0,"",IF(OR(AX1548*24&gt;10.84,AZ1548*24&lt;14.5)=TRUE,"×","OK")))))</f>
        <v/>
      </c>
    </row>
    <row r="1549" spans="2:60">
      <c r="B1549" s="111"/>
      <c r="C1549" s="385" t="str">
        <f>IF(STEP!C1549&lt;&gt;"",STEP!C1549,"")</f>
        <v/>
      </c>
      <c r="D1549" s="386" t="str">
        <f>IF(STEP!D1549&lt;&gt;"",STEP!D1549,"")</f>
        <v/>
      </c>
      <c r="E1549" s="387" t="str">
        <f>IF(STEP!E1549&lt;&gt;"",STEP!E1549,"")</f>
        <v/>
      </c>
      <c r="F1549" s="253"/>
      <c r="G1549" s="252"/>
      <c r="H1549" s="254"/>
      <c r="I1549" s="254"/>
      <c r="J1549" s="254"/>
      <c r="K1549" s="254"/>
      <c r="L1549" s="254"/>
      <c r="M1549" s="254"/>
      <c r="N1549" s="254"/>
      <c r="O1549" s="254"/>
      <c r="P1549" s="254"/>
      <c r="Q1549" s="254"/>
      <c r="R1549" s="254"/>
      <c r="S1549" s="254"/>
      <c r="T1549" s="254"/>
      <c r="U1549" s="254"/>
      <c r="V1549" s="254"/>
      <c r="W1549" s="254"/>
      <c r="X1549" s="254"/>
      <c r="Y1549" s="254"/>
      <c r="Z1549" s="254"/>
      <c r="AA1549" s="254"/>
      <c r="AB1549" s="254"/>
      <c r="AC1549" s="254"/>
      <c r="AD1549" s="254"/>
      <c r="AE1549" s="255"/>
      <c r="AF1549" s="255"/>
      <c r="AG1549" s="255"/>
      <c r="AH1549" s="255"/>
      <c r="AI1549" s="255"/>
      <c r="AJ1549" s="255"/>
      <c r="AK1549" s="255"/>
      <c r="AL1549" s="255"/>
      <c r="AM1549" s="255"/>
      <c r="AN1549" s="255"/>
      <c r="AO1549" s="254"/>
      <c r="AP1549" s="254"/>
      <c r="AQ1549" s="254"/>
      <c r="AR1549" s="254"/>
      <c r="AS1549" s="254"/>
      <c r="AT1549" s="254"/>
      <c r="AU1549" s="254"/>
      <c r="AW1549" s="283" t="str">
        <f t="shared" si="182"/>
        <v/>
      </c>
      <c r="AX1549" s="283" t="str">
        <f t="shared" si="183"/>
        <v/>
      </c>
      <c r="AY1549" s="283" t="str">
        <f t="shared" si="184"/>
        <v/>
      </c>
      <c r="AZ1549" s="283" t="str">
        <f t="shared" si="185"/>
        <v/>
      </c>
      <c r="BA1549" s="283" t="str">
        <f t="shared" si="186"/>
        <v/>
      </c>
      <c r="BD1549" s="254" t="str">
        <f>IF(W1549="","",IF(F1549="休日",AW1549,IF(F1549="法休",AW1549,VLOOKUP(F1549,カレンダマスタ!$Q$56:$R$69,2,FALSE))))</f>
        <v/>
      </c>
      <c r="BG1549" s="254" t="str">
        <f t="shared" si="187"/>
        <v/>
      </c>
      <c r="BH1549" s="254" t="str">
        <f>IF(AX1549="","",IF(P1549&lt;&gt;"","",IF(BG1549="CS","OK",IF(VLOOKUP(E1549,カレンダマスタ!$A$5:$D$381,4,FALSE)&gt;0,"",IF(OR(AX1549*24&gt;10.84,AZ1549*24&lt;14.5)=TRUE,"×","OK")))))</f>
        <v/>
      </c>
    </row>
    <row r="1550" spans="2:60">
      <c r="B1550" s="111"/>
      <c r="C1550" s="385" t="str">
        <f>IF(STEP!C1550&lt;&gt;"",STEP!C1550,"")</f>
        <v/>
      </c>
      <c r="D1550" s="386" t="str">
        <f>IF(STEP!D1550&lt;&gt;"",STEP!D1550,"")</f>
        <v/>
      </c>
      <c r="E1550" s="387" t="str">
        <f>IF(STEP!E1550&lt;&gt;"",STEP!E1550,"")</f>
        <v/>
      </c>
      <c r="F1550" s="253"/>
      <c r="G1550" s="252"/>
      <c r="H1550" s="254"/>
      <c r="I1550" s="254"/>
      <c r="J1550" s="254"/>
      <c r="K1550" s="254"/>
      <c r="L1550" s="254"/>
      <c r="M1550" s="254"/>
      <c r="N1550" s="254"/>
      <c r="O1550" s="254"/>
      <c r="P1550" s="254"/>
      <c r="Q1550" s="254"/>
      <c r="R1550" s="254"/>
      <c r="S1550" s="254"/>
      <c r="T1550" s="254"/>
      <c r="U1550" s="254"/>
      <c r="V1550" s="254"/>
      <c r="W1550" s="254"/>
      <c r="X1550" s="254"/>
      <c r="Y1550" s="254"/>
      <c r="Z1550" s="254"/>
      <c r="AA1550" s="254"/>
      <c r="AB1550" s="254"/>
      <c r="AC1550" s="254"/>
      <c r="AD1550" s="254"/>
      <c r="AE1550" s="255"/>
      <c r="AF1550" s="255"/>
      <c r="AG1550" s="255"/>
      <c r="AH1550" s="255"/>
      <c r="AI1550" s="255"/>
      <c r="AJ1550" s="255"/>
      <c r="AK1550" s="255"/>
      <c r="AL1550" s="255"/>
      <c r="AM1550" s="255"/>
      <c r="AN1550" s="255"/>
      <c r="AO1550" s="254"/>
      <c r="AP1550" s="254"/>
      <c r="AQ1550" s="254"/>
      <c r="AR1550" s="254"/>
      <c r="AS1550" s="254"/>
      <c r="AT1550" s="254"/>
      <c r="AU1550" s="254"/>
      <c r="AW1550" s="283" t="str">
        <f t="shared" si="182"/>
        <v/>
      </c>
      <c r="AX1550" s="283" t="str">
        <f t="shared" si="183"/>
        <v/>
      </c>
      <c r="AY1550" s="283" t="str">
        <f t="shared" si="184"/>
        <v/>
      </c>
      <c r="AZ1550" s="283" t="str">
        <f t="shared" si="185"/>
        <v/>
      </c>
      <c r="BA1550" s="283" t="str">
        <f t="shared" si="186"/>
        <v/>
      </c>
      <c r="BD1550" s="254" t="str">
        <f>IF(W1550="","",IF(F1550="休日",AW1550,IF(F1550="法休",AW1550,VLOOKUP(F1550,カレンダマスタ!$Q$56:$R$69,2,FALSE))))</f>
        <v/>
      </c>
      <c r="BG1550" s="254" t="str">
        <f t="shared" si="187"/>
        <v/>
      </c>
      <c r="BH1550" s="254" t="str">
        <f>IF(AX1550="","",IF(P1550&lt;&gt;"","",IF(BG1550="CS","OK",IF(VLOOKUP(E1550,カレンダマスタ!$A$5:$D$381,4,FALSE)&gt;0,"",IF(OR(AX1550*24&gt;10.84,AZ1550*24&lt;14.5)=TRUE,"×","OK")))))</f>
        <v/>
      </c>
    </row>
    <row r="1551" spans="2:60">
      <c r="B1551" s="111"/>
      <c r="C1551" s="385" t="str">
        <f>IF(STEP!C1551&lt;&gt;"",STEP!C1551,"")</f>
        <v/>
      </c>
      <c r="D1551" s="386" t="str">
        <f>IF(STEP!D1551&lt;&gt;"",STEP!D1551,"")</f>
        <v/>
      </c>
      <c r="E1551" s="387" t="str">
        <f>IF(STEP!E1551&lt;&gt;"",STEP!E1551,"")</f>
        <v/>
      </c>
      <c r="F1551" s="256"/>
      <c r="G1551" s="257"/>
      <c r="H1551" s="254"/>
      <c r="I1551" s="254"/>
      <c r="J1551" s="254"/>
      <c r="K1551" s="254"/>
      <c r="L1551" s="254"/>
      <c r="M1551" s="254"/>
      <c r="N1551" s="254"/>
      <c r="O1551" s="254"/>
      <c r="P1551" s="254"/>
      <c r="Q1551" s="254"/>
      <c r="R1551" s="254"/>
      <c r="S1551" s="254"/>
      <c r="T1551" s="254"/>
      <c r="U1551" s="254"/>
      <c r="V1551" s="254"/>
      <c r="W1551" s="254"/>
      <c r="X1551" s="254"/>
      <c r="Y1551" s="254"/>
      <c r="Z1551" s="254"/>
      <c r="AA1551" s="254"/>
      <c r="AB1551" s="254"/>
      <c r="AC1551" s="254"/>
      <c r="AD1551" s="254"/>
      <c r="AE1551" s="255"/>
      <c r="AF1551" s="255"/>
      <c r="AG1551" s="255"/>
      <c r="AH1551" s="255"/>
      <c r="AI1551" s="255"/>
      <c r="AJ1551" s="255"/>
      <c r="AK1551" s="255"/>
      <c r="AL1551" s="255"/>
      <c r="AM1551" s="255"/>
      <c r="AN1551" s="255"/>
      <c r="AO1551" s="254"/>
      <c r="AP1551" s="254"/>
      <c r="AQ1551" s="254"/>
      <c r="AR1551" s="254"/>
      <c r="AS1551" s="254"/>
      <c r="AT1551" s="254"/>
      <c r="AU1551" s="254"/>
      <c r="AW1551" s="283" t="str">
        <f t="shared" si="182"/>
        <v/>
      </c>
      <c r="AX1551" s="283" t="str">
        <f t="shared" si="183"/>
        <v/>
      </c>
      <c r="AY1551" s="283" t="str">
        <f t="shared" si="184"/>
        <v/>
      </c>
      <c r="AZ1551" s="283" t="str">
        <f t="shared" si="185"/>
        <v/>
      </c>
      <c r="BA1551" s="283" t="str">
        <f t="shared" si="186"/>
        <v/>
      </c>
      <c r="BD1551" s="254" t="str">
        <f>IF(W1551="","",IF(F1551="休日",AW1551,IF(F1551="法休",AW1551,VLOOKUP(F1551,カレンダマスタ!$Q$56:$R$69,2,FALSE))))</f>
        <v/>
      </c>
      <c r="BG1551" s="254" t="str">
        <f t="shared" si="187"/>
        <v/>
      </c>
      <c r="BH1551" s="254" t="str">
        <f>IF(AX1551="","",IF(P1551&lt;&gt;"","",IF(BG1551="CS","OK",IF(VLOOKUP(E1551,カレンダマスタ!$A$5:$D$381,4,FALSE)&gt;0,"",IF(OR(AX1551*24&gt;10.84,AZ1551*24&lt;14.5)=TRUE,"×","OK")))))</f>
        <v/>
      </c>
    </row>
    <row r="1552" spans="2:60">
      <c r="B1552" s="111"/>
      <c r="C1552" s="385" t="str">
        <f>IF(STEP!C1552&lt;&gt;"",STEP!C1552,"")</f>
        <v/>
      </c>
      <c r="D1552" s="386" t="str">
        <f>IF(STEP!D1552&lt;&gt;"",STEP!D1552,"")</f>
        <v/>
      </c>
      <c r="E1552" s="387" t="str">
        <f>IF(STEP!E1552&lt;&gt;"",STEP!E1552,"")</f>
        <v/>
      </c>
      <c r="F1552" s="256"/>
      <c r="G1552" s="257"/>
      <c r="H1552" s="254"/>
      <c r="I1552" s="254"/>
      <c r="J1552" s="254"/>
      <c r="K1552" s="254"/>
      <c r="L1552" s="254"/>
      <c r="M1552" s="254"/>
      <c r="N1552" s="254"/>
      <c r="O1552" s="254"/>
      <c r="P1552" s="254"/>
      <c r="Q1552" s="254"/>
      <c r="R1552" s="254"/>
      <c r="S1552" s="254"/>
      <c r="T1552" s="254"/>
      <c r="U1552" s="254"/>
      <c r="V1552" s="254"/>
      <c r="W1552" s="254"/>
      <c r="X1552" s="254"/>
      <c r="Y1552" s="254"/>
      <c r="Z1552" s="254"/>
      <c r="AA1552" s="254"/>
      <c r="AB1552" s="254"/>
      <c r="AC1552" s="254"/>
      <c r="AD1552" s="254"/>
      <c r="AE1552" s="255"/>
      <c r="AF1552" s="255"/>
      <c r="AG1552" s="255"/>
      <c r="AH1552" s="255"/>
      <c r="AI1552" s="255"/>
      <c r="AJ1552" s="255"/>
      <c r="AK1552" s="255"/>
      <c r="AL1552" s="255"/>
      <c r="AM1552" s="255"/>
      <c r="AN1552" s="255"/>
      <c r="AO1552" s="254"/>
      <c r="AP1552" s="254"/>
      <c r="AQ1552" s="254"/>
      <c r="AR1552" s="254"/>
      <c r="AS1552" s="254"/>
      <c r="AT1552" s="254"/>
      <c r="AU1552" s="254"/>
      <c r="AW1552" s="283" t="str">
        <f t="shared" si="182"/>
        <v/>
      </c>
      <c r="AX1552" s="283" t="str">
        <f t="shared" si="183"/>
        <v/>
      </c>
      <c r="AY1552" s="283" t="str">
        <f t="shared" si="184"/>
        <v/>
      </c>
      <c r="AZ1552" s="283" t="str">
        <f t="shared" si="185"/>
        <v/>
      </c>
      <c r="BA1552" s="283" t="str">
        <f t="shared" si="186"/>
        <v/>
      </c>
      <c r="BD1552" s="254" t="str">
        <f>IF(W1552="","",IF(F1552="休日",AW1552,IF(F1552="法休",AW1552,VLOOKUP(F1552,カレンダマスタ!$Q$56:$R$69,2,FALSE))))</f>
        <v/>
      </c>
      <c r="BG1552" s="254" t="str">
        <f t="shared" si="187"/>
        <v/>
      </c>
      <c r="BH1552" s="254" t="str">
        <f>IF(AX1552="","",IF(P1552&lt;&gt;"","",IF(BG1552="CS","OK",IF(VLOOKUP(E1552,カレンダマスタ!$A$5:$D$381,4,FALSE)&gt;0,"",IF(OR(AX1552*24&gt;10.84,AZ1552*24&lt;14.5)=TRUE,"×","OK")))))</f>
        <v/>
      </c>
    </row>
    <row r="1553" spans="2:60">
      <c r="B1553" s="111"/>
      <c r="C1553" s="385" t="str">
        <f>IF(STEP!C1553&lt;&gt;"",STEP!C1553,"")</f>
        <v/>
      </c>
      <c r="D1553" s="386" t="str">
        <f>IF(STEP!D1553&lt;&gt;"",STEP!D1553,"")</f>
        <v/>
      </c>
      <c r="E1553" s="387" t="str">
        <f>IF(STEP!E1553&lt;&gt;"",STEP!E1553,"")</f>
        <v/>
      </c>
      <c r="F1553" s="256"/>
      <c r="G1553" s="257"/>
      <c r="H1553" s="254"/>
      <c r="I1553" s="254"/>
      <c r="J1553" s="254"/>
      <c r="K1553" s="254"/>
      <c r="L1553" s="254"/>
      <c r="M1553" s="254"/>
      <c r="N1553" s="254"/>
      <c r="O1553" s="254"/>
      <c r="P1553" s="254"/>
      <c r="Q1553" s="254"/>
      <c r="R1553" s="254"/>
      <c r="S1553" s="254"/>
      <c r="T1553" s="254"/>
      <c r="U1553" s="254"/>
      <c r="V1553" s="254"/>
      <c r="W1553" s="254"/>
      <c r="X1553" s="254"/>
      <c r="Y1553" s="254"/>
      <c r="Z1553" s="254"/>
      <c r="AA1553" s="254"/>
      <c r="AB1553" s="254"/>
      <c r="AC1553" s="254"/>
      <c r="AD1553" s="254"/>
      <c r="AE1553" s="255"/>
      <c r="AF1553" s="255"/>
      <c r="AG1553" s="255"/>
      <c r="AH1553" s="255"/>
      <c r="AI1553" s="255"/>
      <c r="AJ1553" s="255"/>
      <c r="AK1553" s="255"/>
      <c r="AL1553" s="255"/>
      <c r="AM1553" s="255"/>
      <c r="AN1553" s="255"/>
      <c r="AO1553" s="254"/>
      <c r="AP1553" s="254"/>
      <c r="AQ1553" s="254"/>
      <c r="AR1553" s="254"/>
      <c r="AS1553" s="254"/>
      <c r="AT1553" s="254"/>
      <c r="AU1553" s="254"/>
      <c r="AW1553" s="283" t="str">
        <f t="shared" si="182"/>
        <v/>
      </c>
      <c r="AX1553" s="283" t="str">
        <f t="shared" si="183"/>
        <v/>
      </c>
      <c r="AY1553" s="283" t="str">
        <f t="shared" si="184"/>
        <v/>
      </c>
      <c r="AZ1553" s="283" t="str">
        <f t="shared" si="185"/>
        <v/>
      </c>
      <c r="BA1553" s="283" t="str">
        <f t="shared" si="186"/>
        <v/>
      </c>
      <c r="BD1553" s="254" t="str">
        <f>IF(W1553="","",IF(F1553="休日",AW1553,IF(F1553="法休",AW1553,VLOOKUP(F1553,カレンダマスタ!$Q$56:$R$69,2,FALSE))))</f>
        <v/>
      </c>
      <c r="BG1553" s="254" t="str">
        <f t="shared" si="187"/>
        <v/>
      </c>
      <c r="BH1553" s="254" t="str">
        <f>IF(AX1553="","",IF(P1553&lt;&gt;"","",IF(BG1553="CS","OK",IF(VLOOKUP(E1553,カレンダマスタ!$A$5:$D$381,4,FALSE)&gt;0,"",IF(OR(AX1553*24&gt;10.84,AZ1553*24&lt;14.5)=TRUE,"×","OK")))))</f>
        <v/>
      </c>
    </row>
    <row r="1554" spans="2:60">
      <c r="B1554" s="111"/>
      <c r="C1554" s="388" t="str">
        <f>IF(STEP!C1554&lt;&gt;"",STEP!C1554,"")</f>
        <v/>
      </c>
      <c r="D1554" s="389" t="str">
        <f>IF(STEP!D1554&lt;&gt;"",STEP!D1554,"")</f>
        <v/>
      </c>
      <c r="E1554" s="390" t="str">
        <f>IF(STEP!E1554&lt;&gt;"",STEP!E1554,"")</f>
        <v/>
      </c>
      <c r="F1554" s="259"/>
      <c r="G1554" s="266"/>
      <c r="H1554" s="260"/>
      <c r="I1554" s="260"/>
      <c r="J1554" s="260"/>
      <c r="K1554" s="260"/>
      <c r="L1554" s="260"/>
      <c r="M1554" s="260"/>
      <c r="N1554" s="260"/>
      <c r="O1554" s="260"/>
      <c r="P1554" s="260"/>
      <c r="Q1554" s="260"/>
      <c r="R1554" s="260"/>
      <c r="S1554" s="260"/>
      <c r="T1554" s="260"/>
      <c r="U1554" s="260"/>
      <c r="V1554" s="260"/>
      <c r="W1554" s="260"/>
      <c r="X1554" s="260"/>
      <c r="Y1554" s="260"/>
      <c r="Z1554" s="260"/>
      <c r="AA1554" s="260"/>
      <c r="AB1554" s="260"/>
      <c r="AC1554" s="260"/>
      <c r="AD1554" s="260"/>
      <c r="AE1554" s="261"/>
      <c r="AF1554" s="261"/>
      <c r="AG1554" s="261"/>
      <c r="AH1554" s="261"/>
      <c r="AI1554" s="261"/>
      <c r="AJ1554" s="261"/>
      <c r="AK1554" s="261"/>
      <c r="AL1554" s="261"/>
      <c r="AM1554" s="261"/>
      <c r="AN1554" s="261"/>
      <c r="AO1554" s="260"/>
      <c r="AP1554" s="260"/>
      <c r="AQ1554" s="260"/>
      <c r="AR1554" s="260"/>
      <c r="AS1554" s="260"/>
      <c r="AT1554" s="260"/>
      <c r="AU1554" s="260"/>
      <c r="AW1554" s="284" t="str">
        <f t="shared" si="182"/>
        <v/>
      </c>
      <c r="AX1554" s="284" t="str">
        <f t="shared" si="183"/>
        <v/>
      </c>
      <c r="AY1554" s="284" t="str">
        <f t="shared" si="184"/>
        <v/>
      </c>
      <c r="AZ1554" s="284" t="str">
        <f t="shared" si="185"/>
        <v/>
      </c>
      <c r="BA1554" s="284" t="str">
        <f t="shared" si="186"/>
        <v/>
      </c>
      <c r="BD1554" s="260" t="str">
        <f>IF(W1554="","",IF(F1554="休日",AW1554,IF(F1554="法休",AW1554,VLOOKUP(F1554,カレンダマスタ!$Q$56:$R$69,2,FALSE))))</f>
        <v/>
      </c>
      <c r="BG1554" s="260" t="str">
        <f t="shared" si="187"/>
        <v/>
      </c>
      <c r="BH1554" s="260" t="str">
        <f>IF(AX1554="","",IF(P1554&lt;&gt;"","",IF(BG1554="CS","OK",IF(VLOOKUP(E1554,カレンダマスタ!$A$5:$D$381,4,FALSE)&gt;0,"",IF(OR(AX1554*24&gt;10.84,AZ1554*24&lt;14.5)=TRUE,"×","OK")))))</f>
        <v/>
      </c>
    </row>
    <row r="1555" spans="2:60">
      <c r="B1555" s="111"/>
      <c r="C1555" s="391" t="str">
        <f>IF(STEP!C1555&lt;&gt;"",STEP!C1555,"")</f>
        <v/>
      </c>
      <c r="D1555" s="392" t="str">
        <f>IF(STEP!D1555&lt;&gt;"",STEP!D1555,"")</f>
        <v/>
      </c>
      <c r="E1555" s="393" t="str">
        <f>IF(STEP!E1555&lt;&gt;"",STEP!E1555,"")</f>
        <v/>
      </c>
      <c r="F1555" s="263"/>
      <c r="G1555" s="267"/>
      <c r="H1555" s="264"/>
      <c r="I1555" s="264"/>
      <c r="J1555" s="264"/>
      <c r="K1555" s="264"/>
      <c r="L1555" s="264"/>
      <c r="M1555" s="264"/>
      <c r="N1555" s="264"/>
      <c r="O1555" s="264"/>
      <c r="P1555" s="264"/>
      <c r="Q1555" s="264"/>
      <c r="R1555" s="264"/>
      <c r="S1555" s="264"/>
      <c r="T1555" s="264"/>
      <c r="U1555" s="264"/>
      <c r="V1555" s="264"/>
      <c r="W1555" s="264"/>
      <c r="X1555" s="264"/>
      <c r="Y1555" s="264"/>
      <c r="Z1555" s="264"/>
      <c r="AA1555" s="264"/>
      <c r="AB1555" s="264"/>
      <c r="AC1555" s="264"/>
      <c r="AD1555" s="264"/>
      <c r="AE1555" s="265"/>
      <c r="AF1555" s="265"/>
      <c r="AG1555" s="265"/>
      <c r="AH1555" s="265"/>
      <c r="AI1555" s="265"/>
      <c r="AJ1555" s="265"/>
      <c r="AK1555" s="265"/>
      <c r="AL1555" s="265"/>
      <c r="AM1555" s="265"/>
      <c r="AN1555" s="265"/>
      <c r="AO1555" s="264"/>
      <c r="AP1555" s="264"/>
      <c r="AQ1555" s="264"/>
      <c r="AR1555" s="264"/>
      <c r="AS1555" s="264"/>
      <c r="AT1555" s="264"/>
      <c r="AU1555" s="264"/>
      <c r="AW1555" s="285" t="str">
        <f t="shared" si="182"/>
        <v/>
      </c>
      <c r="AX1555" s="285" t="str">
        <f t="shared" si="183"/>
        <v/>
      </c>
      <c r="AY1555" s="285" t="str">
        <f t="shared" si="184"/>
        <v/>
      </c>
      <c r="AZ1555" s="285" t="str">
        <f t="shared" si="185"/>
        <v/>
      </c>
      <c r="BA1555" s="285" t="str">
        <f t="shared" si="186"/>
        <v/>
      </c>
      <c r="BD1555" s="264" t="str">
        <f>IF(W1555="","",IF(F1555="休日",AW1555,IF(F1555="法休",AW1555,VLOOKUP(F1555,カレンダマスタ!$Q$56:$R$69,2,FALSE))))</f>
        <v/>
      </c>
      <c r="BG1555" s="264" t="str">
        <f t="shared" si="187"/>
        <v/>
      </c>
      <c r="BH1555" s="264" t="str">
        <f>IF(AX1555="","",IF(P1555&lt;&gt;"","",IF(BG1555="CS","OK",IF(VLOOKUP(E1555,カレンダマスタ!$A$5:$D$381,4,FALSE)&gt;0,"",IF(OR(AX1555*24&gt;10.84,AZ1555*24&lt;14.5)=TRUE,"×","OK")))))</f>
        <v/>
      </c>
    </row>
    <row r="1556" spans="2:60">
      <c r="B1556" s="111"/>
      <c r="C1556" s="385" t="str">
        <f>IF(STEP!C1556&lt;&gt;"",STEP!C1556,"")</f>
        <v/>
      </c>
      <c r="D1556" s="386" t="str">
        <f>IF(STEP!D1556&lt;&gt;"",STEP!D1556,"")</f>
        <v/>
      </c>
      <c r="E1556" s="387" t="str">
        <f>IF(STEP!E1556&lt;&gt;"",STEP!E1556,"")</f>
        <v/>
      </c>
      <c r="F1556" s="253"/>
      <c r="G1556" s="252"/>
      <c r="H1556" s="254"/>
      <c r="I1556" s="254"/>
      <c r="J1556" s="254"/>
      <c r="K1556" s="254"/>
      <c r="L1556" s="254"/>
      <c r="M1556" s="254"/>
      <c r="N1556" s="254"/>
      <c r="O1556" s="254"/>
      <c r="P1556" s="254"/>
      <c r="Q1556" s="254"/>
      <c r="R1556" s="254"/>
      <c r="S1556" s="254"/>
      <c r="T1556" s="254"/>
      <c r="U1556" s="254"/>
      <c r="V1556" s="254"/>
      <c r="W1556" s="254"/>
      <c r="X1556" s="254"/>
      <c r="Y1556" s="254"/>
      <c r="Z1556" s="254"/>
      <c r="AA1556" s="254"/>
      <c r="AB1556" s="254"/>
      <c r="AC1556" s="254"/>
      <c r="AD1556" s="254"/>
      <c r="AE1556" s="255"/>
      <c r="AF1556" s="255"/>
      <c r="AG1556" s="255"/>
      <c r="AH1556" s="255"/>
      <c r="AI1556" s="255"/>
      <c r="AJ1556" s="255"/>
      <c r="AK1556" s="255"/>
      <c r="AL1556" s="255"/>
      <c r="AM1556" s="255"/>
      <c r="AN1556" s="255"/>
      <c r="AO1556" s="254"/>
      <c r="AP1556" s="254"/>
      <c r="AQ1556" s="254"/>
      <c r="AR1556" s="254"/>
      <c r="AS1556" s="254"/>
      <c r="AT1556" s="254"/>
      <c r="AU1556" s="254"/>
      <c r="AW1556" s="283" t="str">
        <f t="shared" si="182"/>
        <v/>
      </c>
      <c r="AX1556" s="283" t="str">
        <f t="shared" si="183"/>
        <v/>
      </c>
      <c r="AY1556" s="283" t="str">
        <f t="shared" si="184"/>
        <v/>
      </c>
      <c r="AZ1556" s="283" t="str">
        <f t="shared" si="185"/>
        <v/>
      </c>
      <c r="BA1556" s="283" t="str">
        <f t="shared" si="186"/>
        <v/>
      </c>
      <c r="BD1556" s="254" t="str">
        <f>IF(W1556="","",IF(F1556="休日",AW1556,IF(F1556="法休",AW1556,VLOOKUP(F1556,カレンダマスタ!$Q$56:$R$69,2,FALSE))))</f>
        <v/>
      </c>
      <c r="BG1556" s="503" t="str">
        <f t="shared" si="187"/>
        <v/>
      </c>
      <c r="BH1556" s="503" t="str">
        <f>IF(AX1556="","",IF(P1556&lt;&gt;"","",IF(BG1556="CS","OK",IF(VLOOKUP(E1556,カレンダマスタ!$A$5:$D$381,4,FALSE)&gt;0,"",IF(OR(AX1556*24&gt;10.84,AZ1556*24&lt;14.5)=TRUE,"×","OK")))))</f>
        <v/>
      </c>
    </row>
    <row r="1557" spans="2:60">
      <c r="B1557" s="111"/>
      <c r="C1557" s="385" t="str">
        <f>IF(STEP!C1557&lt;&gt;"",STEP!C1557,"")</f>
        <v/>
      </c>
      <c r="D1557" s="386" t="str">
        <f>IF(STEP!D1557&lt;&gt;"",STEP!D1557,"")</f>
        <v/>
      </c>
      <c r="E1557" s="387" t="str">
        <f>IF(STEP!E1557&lt;&gt;"",STEP!E1557,"")</f>
        <v/>
      </c>
      <c r="F1557" s="253"/>
      <c r="G1557" s="252"/>
      <c r="H1557" s="254"/>
      <c r="I1557" s="254"/>
      <c r="J1557" s="254"/>
      <c r="K1557" s="254"/>
      <c r="L1557" s="254"/>
      <c r="M1557" s="254"/>
      <c r="N1557" s="254"/>
      <c r="O1557" s="254"/>
      <c r="P1557" s="254"/>
      <c r="Q1557" s="254"/>
      <c r="R1557" s="254"/>
      <c r="S1557" s="254"/>
      <c r="T1557" s="254"/>
      <c r="U1557" s="254"/>
      <c r="V1557" s="254"/>
      <c r="W1557" s="254"/>
      <c r="X1557" s="254"/>
      <c r="Y1557" s="254"/>
      <c r="Z1557" s="254"/>
      <c r="AA1557" s="254"/>
      <c r="AB1557" s="254"/>
      <c r="AC1557" s="254"/>
      <c r="AD1557" s="254"/>
      <c r="AE1557" s="255"/>
      <c r="AF1557" s="255"/>
      <c r="AG1557" s="255"/>
      <c r="AH1557" s="255"/>
      <c r="AI1557" s="255"/>
      <c r="AJ1557" s="255"/>
      <c r="AK1557" s="255"/>
      <c r="AL1557" s="255"/>
      <c r="AM1557" s="255"/>
      <c r="AN1557" s="255"/>
      <c r="AO1557" s="254"/>
      <c r="AP1557" s="254"/>
      <c r="AQ1557" s="254"/>
      <c r="AR1557" s="254"/>
      <c r="AS1557" s="254"/>
      <c r="AT1557" s="254"/>
      <c r="AU1557" s="254"/>
      <c r="AW1557" s="283" t="str">
        <f t="shared" si="182"/>
        <v/>
      </c>
      <c r="AX1557" s="283" t="str">
        <f t="shared" si="183"/>
        <v/>
      </c>
      <c r="AY1557" s="283" t="str">
        <f t="shared" si="184"/>
        <v/>
      </c>
      <c r="AZ1557" s="283" t="str">
        <f t="shared" si="185"/>
        <v/>
      </c>
      <c r="BA1557" s="283" t="str">
        <f t="shared" si="186"/>
        <v/>
      </c>
      <c r="BD1557" s="254" t="str">
        <f>IF(W1557="","",IF(F1557="休日",AW1557,IF(F1557="法休",AW1557,VLOOKUP(F1557,カレンダマスタ!$Q$56:$R$69,2,FALSE))))</f>
        <v/>
      </c>
      <c r="BG1557" s="254" t="str">
        <f t="shared" si="187"/>
        <v/>
      </c>
      <c r="BH1557" s="254" t="str">
        <f>IF(AX1557="","",IF(P1557&lt;&gt;"","",IF(BG1557="CS","OK",IF(VLOOKUP(E1557,カレンダマスタ!$A$5:$D$381,4,FALSE)&gt;0,"",IF(OR(AX1557*24&gt;10.84,AZ1557*24&lt;14.5)=TRUE,"×","OK")))))</f>
        <v/>
      </c>
    </row>
    <row r="1558" spans="2:60">
      <c r="B1558" s="111"/>
      <c r="C1558" s="385" t="str">
        <f>IF(STEP!C1558&lt;&gt;"",STEP!C1558,"")</f>
        <v/>
      </c>
      <c r="D1558" s="386" t="str">
        <f>IF(STEP!D1558&lt;&gt;"",STEP!D1558,"")</f>
        <v/>
      </c>
      <c r="E1558" s="387" t="str">
        <f>IF(STEP!E1558&lt;&gt;"",STEP!E1558,"")</f>
        <v/>
      </c>
      <c r="F1558" s="256"/>
      <c r="G1558" s="257"/>
      <c r="H1558" s="254"/>
      <c r="I1558" s="254"/>
      <c r="J1558" s="254"/>
      <c r="K1558" s="254"/>
      <c r="L1558" s="254"/>
      <c r="M1558" s="254"/>
      <c r="N1558" s="254"/>
      <c r="O1558" s="254"/>
      <c r="P1558" s="254"/>
      <c r="Q1558" s="254"/>
      <c r="R1558" s="254"/>
      <c r="S1558" s="254"/>
      <c r="T1558" s="254"/>
      <c r="U1558" s="254"/>
      <c r="V1558" s="254"/>
      <c r="W1558" s="254"/>
      <c r="X1558" s="254"/>
      <c r="Y1558" s="254"/>
      <c r="Z1558" s="254"/>
      <c r="AA1558" s="254"/>
      <c r="AB1558" s="254"/>
      <c r="AC1558" s="254"/>
      <c r="AD1558" s="254"/>
      <c r="AE1558" s="255"/>
      <c r="AF1558" s="255"/>
      <c r="AG1558" s="255"/>
      <c r="AH1558" s="255"/>
      <c r="AI1558" s="255"/>
      <c r="AJ1558" s="255"/>
      <c r="AK1558" s="255"/>
      <c r="AL1558" s="255"/>
      <c r="AM1558" s="255"/>
      <c r="AN1558" s="255"/>
      <c r="AO1558" s="254"/>
      <c r="AP1558" s="254"/>
      <c r="AQ1558" s="254"/>
      <c r="AR1558" s="254"/>
      <c r="AS1558" s="254"/>
      <c r="AT1558" s="254"/>
      <c r="AU1558" s="254"/>
      <c r="AW1558" s="283" t="str">
        <f t="shared" si="182"/>
        <v/>
      </c>
      <c r="AX1558" s="283" t="str">
        <f t="shared" si="183"/>
        <v/>
      </c>
      <c r="AY1558" s="283" t="str">
        <f t="shared" si="184"/>
        <v/>
      </c>
      <c r="AZ1558" s="283" t="str">
        <f t="shared" si="185"/>
        <v/>
      </c>
      <c r="BA1558" s="283" t="str">
        <f t="shared" si="186"/>
        <v/>
      </c>
      <c r="BD1558" s="254" t="str">
        <f>IF(W1558="","",IF(F1558="休日",AW1558,IF(F1558="法休",AW1558,VLOOKUP(F1558,カレンダマスタ!$Q$56:$R$69,2,FALSE))))</f>
        <v/>
      </c>
      <c r="BG1558" s="254" t="str">
        <f t="shared" si="187"/>
        <v/>
      </c>
      <c r="BH1558" s="254" t="str">
        <f>IF(AX1558="","",IF(P1558&lt;&gt;"","",IF(BG1558="CS","OK",IF(VLOOKUP(E1558,カレンダマスタ!$A$5:$D$381,4,FALSE)&gt;0,"",IF(OR(AX1558*24&gt;10.84,AZ1558*24&lt;14.5)=TRUE,"×","OK")))))</f>
        <v/>
      </c>
    </row>
    <row r="1559" spans="2:60">
      <c r="B1559" s="111"/>
      <c r="C1559" s="385" t="str">
        <f>IF(STEP!C1559&lt;&gt;"",STEP!C1559,"")</f>
        <v/>
      </c>
      <c r="D1559" s="386" t="str">
        <f>IF(STEP!D1559&lt;&gt;"",STEP!D1559,"")</f>
        <v/>
      </c>
      <c r="E1559" s="387" t="str">
        <f>IF(STEP!E1559&lt;&gt;"",STEP!E1559,"")</f>
        <v/>
      </c>
      <c r="F1559" s="256"/>
      <c r="G1559" s="257"/>
      <c r="H1559" s="254"/>
      <c r="I1559" s="254"/>
      <c r="J1559" s="254"/>
      <c r="K1559" s="254"/>
      <c r="L1559" s="254"/>
      <c r="M1559" s="254"/>
      <c r="N1559" s="254"/>
      <c r="O1559" s="254"/>
      <c r="P1559" s="254"/>
      <c r="Q1559" s="254"/>
      <c r="R1559" s="254"/>
      <c r="S1559" s="254"/>
      <c r="T1559" s="254"/>
      <c r="U1559" s="254"/>
      <c r="V1559" s="254"/>
      <c r="W1559" s="254"/>
      <c r="X1559" s="254"/>
      <c r="Y1559" s="254"/>
      <c r="Z1559" s="254"/>
      <c r="AA1559" s="254"/>
      <c r="AB1559" s="254"/>
      <c r="AC1559" s="254"/>
      <c r="AD1559" s="254"/>
      <c r="AE1559" s="255"/>
      <c r="AF1559" s="255"/>
      <c r="AG1559" s="255"/>
      <c r="AH1559" s="255"/>
      <c r="AI1559" s="255"/>
      <c r="AJ1559" s="255"/>
      <c r="AK1559" s="255"/>
      <c r="AL1559" s="255"/>
      <c r="AM1559" s="255"/>
      <c r="AN1559" s="255"/>
      <c r="AO1559" s="254"/>
      <c r="AP1559" s="254"/>
      <c r="AQ1559" s="254"/>
      <c r="AR1559" s="254"/>
      <c r="AS1559" s="254"/>
      <c r="AT1559" s="254"/>
      <c r="AU1559" s="254"/>
      <c r="AW1559" s="283" t="str">
        <f t="shared" si="182"/>
        <v/>
      </c>
      <c r="AX1559" s="283" t="str">
        <f t="shared" si="183"/>
        <v/>
      </c>
      <c r="AY1559" s="283" t="str">
        <f t="shared" si="184"/>
        <v/>
      </c>
      <c r="AZ1559" s="283" t="str">
        <f t="shared" si="185"/>
        <v/>
      </c>
      <c r="BA1559" s="283" t="str">
        <f t="shared" si="186"/>
        <v/>
      </c>
      <c r="BD1559" s="254" t="str">
        <f>IF(W1559="","",IF(F1559="休日",AW1559,IF(F1559="法休",AW1559,VLOOKUP(F1559,カレンダマスタ!$Q$56:$R$69,2,FALSE))))</f>
        <v/>
      </c>
      <c r="BG1559" s="254" t="str">
        <f t="shared" si="187"/>
        <v/>
      </c>
      <c r="BH1559" s="254" t="str">
        <f>IF(AX1559="","",IF(P1559&lt;&gt;"","",IF(BG1559="CS","OK",IF(VLOOKUP(E1559,カレンダマスタ!$A$5:$D$381,4,FALSE)&gt;0,"",IF(OR(AX1559*24&gt;10.84,AZ1559*24&lt;14.5)=TRUE,"×","OK")))))</f>
        <v/>
      </c>
    </row>
    <row r="1560" spans="2:60">
      <c r="B1560" s="111"/>
      <c r="C1560" s="385" t="str">
        <f>IF(STEP!C1560&lt;&gt;"",STEP!C1560,"")</f>
        <v/>
      </c>
      <c r="D1560" s="386" t="str">
        <f>IF(STEP!D1560&lt;&gt;"",STEP!D1560,"")</f>
        <v/>
      </c>
      <c r="E1560" s="387" t="str">
        <f>IF(STEP!E1560&lt;&gt;"",STEP!E1560,"")</f>
        <v/>
      </c>
      <c r="F1560" s="256"/>
      <c r="G1560" s="257"/>
      <c r="H1560" s="254"/>
      <c r="I1560" s="254"/>
      <c r="J1560" s="254"/>
      <c r="K1560" s="254"/>
      <c r="L1560" s="254"/>
      <c r="M1560" s="254"/>
      <c r="N1560" s="254"/>
      <c r="O1560" s="254"/>
      <c r="P1560" s="254"/>
      <c r="Q1560" s="254"/>
      <c r="R1560" s="254"/>
      <c r="S1560" s="254"/>
      <c r="T1560" s="254"/>
      <c r="U1560" s="254"/>
      <c r="V1560" s="254"/>
      <c r="W1560" s="254"/>
      <c r="X1560" s="254"/>
      <c r="Y1560" s="254"/>
      <c r="Z1560" s="254"/>
      <c r="AA1560" s="254"/>
      <c r="AB1560" s="254"/>
      <c r="AC1560" s="254"/>
      <c r="AD1560" s="254"/>
      <c r="AE1560" s="255"/>
      <c r="AF1560" s="255"/>
      <c r="AG1560" s="255"/>
      <c r="AH1560" s="255"/>
      <c r="AI1560" s="255"/>
      <c r="AJ1560" s="255"/>
      <c r="AK1560" s="255"/>
      <c r="AL1560" s="255"/>
      <c r="AM1560" s="255"/>
      <c r="AN1560" s="255"/>
      <c r="AO1560" s="254"/>
      <c r="AP1560" s="254"/>
      <c r="AQ1560" s="254"/>
      <c r="AR1560" s="254"/>
      <c r="AS1560" s="254"/>
      <c r="AT1560" s="254"/>
      <c r="AU1560" s="254"/>
      <c r="AW1560" s="283" t="str">
        <f t="shared" si="182"/>
        <v/>
      </c>
      <c r="AX1560" s="283" t="str">
        <f t="shared" si="183"/>
        <v/>
      </c>
      <c r="AY1560" s="283" t="str">
        <f t="shared" si="184"/>
        <v/>
      </c>
      <c r="AZ1560" s="283" t="str">
        <f t="shared" si="185"/>
        <v/>
      </c>
      <c r="BA1560" s="283" t="str">
        <f t="shared" si="186"/>
        <v/>
      </c>
      <c r="BD1560" s="254" t="str">
        <f>IF(W1560="","",IF(F1560="休日",AW1560,IF(F1560="法休",AW1560,VLOOKUP(F1560,カレンダマスタ!$Q$56:$R$69,2,FALSE))))</f>
        <v/>
      </c>
      <c r="BG1560" s="254" t="str">
        <f t="shared" si="187"/>
        <v/>
      </c>
      <c r="BH1560" s="254" t="str">
        <f>IF(AX1560="","",IF(P1560&lt;&gt;"","",IF(BG1560="CS","OK",IF(VLOOKUP(E1560,カレンダマスタ!$A$5:$D$381,4,FALSE)&gt;0,"",IF(OR(AX1560*24&gt;10.84,AZ1560*24&lt;14.5)=TRUE,"×","OK")))))</f>
        <v/>
      </c>
    </row>
    <row r="1561" spans="2:60">
      <c r="B1561" s="111"/>
      <c r="C1561" s="388" t="str">
        <f>IF(STEP!C1561&lt;&gt;"",STEP!C1561,"")</f>
        <v/>
      </c>
      <c r="D1561" s="389" t="str">
        <f>IF(STEP!D1561&lt;&gt;"",STEP!D1561,"")</f>
        <v/>
      </c>
      <c r="E1561" s="390" t="str">
        <f>IF(STEP!E1561&lt;&gt;"",STEP!E1561,"")</f>
        <v/>
      </c>
      <c r="F1561" s="259"/>
      <c r="G1561" s="266"/>
      <c r="H1561" s="260"/>
      <c r="I1561" s="260"/>
      <c r="J1561" s="260"/>
      <c r="K1561" s="260"/>
      <c r="L1561" s="260"/>
      <c r="M1561" s="260"/>
      <c r="N1561" s="260"/>
      <c r="O1561" s="260"/>
      <c r="P1561" s="260"/>
      <c r="Q1561" s="260"/>
      <c r="R1561" s="260"/>
      <c r="S1561" s="260"/>
      <c r="T1561" s="260"/>
      <c r="U1561" s="260"/>
      <c r="V1561" s="260"/>
      <c r="W1561" s="260"/>
      <c r="X1561" s="260"/>
      <c r="Y1561" s="260"/>
      <c r="Z1561" s="260"/>
      <c r="AA1561" s="260"/>
      <c r="AB1561" s="260"/>
      <c r="AC1561" s="260"/>
      <c r="AD1561" s="260"/>
      <c r="AE1561" s="261"/>
      <c r="AF1561" s="261"/>
      <c r="AG1561" s="261"/>
      <c r="AH1561" s="261"/>
      <c r="AI1561" s="261"/>
      <c r="AJ1561" s="261"/>
      <c r="AK1561" s="261"/>
      <c r="AL1561" s="261"/>
      <c r="AM1561" s="261"/>
      <c r="AN1561" s="261"/>
      <c r="AO1561" s="260"/>
      <c r="AP1561" s="260"/>
      <c r="AQ1561" s="260"/>
      <c r="AR1561" s="260"/>
      <c r="AS1561" s="260"/>
      <c r="AT1561" s="260"/>
      <c r="AU1561" s="260"/>
      <c r="AW1561" s="284" t="str">
        <f t="shared" si="182"/>
        <v/>
      </c>
      <c r="AX1561" s="284" t="str">
        <f t="shared" si="183"/>
        <v/>
      </c>
      <c r="AY1561" s="284" t="str">
        <f t="shared" si="184"/>
        <v/>
      </c>
      <c r="AZ1561" s="284" t="str">
        <f t="shared" si="185"/>
        <v/>
      </c>
      <c r="BA1561" s="284" t="str">
        <f t="shared" si="186"/>
        <v/>
      </c>
      <c r="BD1561" s="260" t="str">
        <f>IF(W1561="","",IF(F1561="休日",AW1561,IF(F1561="法休",AW1561,VLOOKUP(F1561,カレンダマスタ!$Q$56:$R$69,2,FALSE))))</f>
        <v/>
      </c>
      <c r="BG1561" s="260" t="str">
        <f t="shared" si="187"/>
        <v/>
      </c>
      <c r="BH1561" s="260" t="str">
        <f>IF(AX1561="","",IF(P1561&lt;&gt;"","",IF(BG1561="CS","OK",IF(VLOOKUP(E1561,カレンダマスタ!$A$5:$D$381,4,FALSE)&gt;0,"",IF(OR(AX1561*24&gt;10.84,AZ1561*24&lt;14.5)=TRUE,"×","OK")))))</f>
        <v/>
      </c>
    </row>
    <row r="1562" spans="2:60">
      <c r="B1562" s="111"/>
      <c r="C1562" s="391" t="str">
        <f>IF(STEP!C1562&lt;&gt;"",STEP!C1562,"")</f>
        <v/>
      </c>
      <c r="D1562" s="392" t="str">
        <f>IF(STEP!D1562&lt;&gt;"",STEP!D1562,"")</f>
        <v/>
      </c>
      <c r="E1562" s="393" t="str">
        <f>IF(STEP!E1562&lt;&gt;"",STEP!E1562,"")</f>
        <v/>
      </c>
      <c r="F1562" s="263"/>
      <c r="G1562" s="267"/>
      <c r="H1562" s="264"/>
      <c r="I1562" s="264"/>
      <c r="J1562" s="264"/>
      <c r="K1562" s="264"/>
      <c r="L1562" s="264"/>
      <c r="M1562" s="264"/>
      <c r="N1562" s="264"/>
      <c r="O1562" s="264"/>
      <c r="P1562" s="264"/>
      <c r="Q1562" s="264"/>
      <c r="R1562" s="264"/>
      <c r="S1562" s="264"/>
      <c r="T1562" s="264"/>
      <c r="U1562" s="264"/>
      <c r="V1562" s="264"/>
      <c r="W1562" s="264"/>
      <c r="X1562" s="264"/>
      <c r="Y1562" s="264"/>
      <c r="Z1562" s="264"/>
      <c r="AA1562" s="264"/>
      <c r="AB1562" s="264"/>
      <c r="AC1562" s="264"/>
      <c r="AD1562" s="264"/>
      <c r="AE1562" s="265"/>
      <c r="AF1562" s="265"/>
      <c r="AG1562" s="265"/>
      <c r="AH1562" s="265"/>
      <c r="AI1562" s="265"/>
      <c r="AJ1562" s="265"/>
      <c r="AK1562" s="265"/>
      <c r="AL1562" s="265"/>
      <c r="AM1562" s="265"/>
      <c r="AN1562" s="265"/>
      <c r="AO1562" s="264"/>
      <c r="AP1562" s="264"/>
      <c r="AQ1562" s="264"/>
      <c r="AR1562" s="264"/>
      <c r="AS1562" s="264"/>
      <c r="AT1562" s="264"/>
      <c r="AU1562" s="264"/>
      <c r="AW1562" s="285" t="str">
        <f t="shared" si="182"/>
        <v/>
      </c>
      <c r="AX1562" s="285" t="str">
        <f t="shared" si="183"/>
        <v/>
      </c>
      <c r="AY1562" s="285" t="str">
        <f t="shared" si="184"/>
        <v/>
      </c>
      <c r="AZ1562" s="285" t="str">
        <f t="shared" si="185"/>
        <v/>
      </c>
      <c r="BA1562" s="285" t="str">
        <f t="shared" si="186"/>
        <v/>
      </c>
      <c r="BD1562" s="264" t="str">
        <f>IF(W1562="","",IF(F1562="休日",AW1562,IF(F1562="法休",AW1562,VLOOKUP(F1562,カレンダマスタ!$Q$56:$R$69,2,FALSE))))</f>
        <v/>
      </c>
      <c r="BG1562" s="264" t="str">
        <f t="shared" si="187"/>
        <v/>
      </c>
      <c r="BH1562" s="264" t="str">
        <f>IF(AX1562="","",IF(P1562&lt;&gt;"","",IF(BG1562="CS","OK",IF(VLOOKUP(E1562,カレンダマスタ!$A$5:$D$381,4,FALSE)&gt;0,"",IF(OR(AX1562*24&gt;10.84,AZ1562*24&lt;14.5)=TRUE,"×","OK")))))</f>
        <v/>
      </c>
    </row>
    <row r="1563" spans="2:60">
      <c r="B1563" s="111"/>
      <c r="C1563" s="385" t="str">
        <f>IF(STEP!C1563&lt;&gt;"",STEP!C1563,"")</f>
        <v/>
      </c>
      <c r="D1563" s="386" t="str">
        <f>IF(STEP!D1563&lt;&gt;"",STEP!D1563,"")</f>
        <v/>
      </c>
      <c r="E1563" s="387" t="str">
        <f>IF(STEP!E1563&lt;&gt;"",STEP!E1563,"")</f>
        <v/>
      </c>
      <c r="F1563" s="253"/>
      <c r="G1563" s="252"/>
      <c r="H1563" s="254"/>
      <c r="I1563" s="254"/>
      <c r="J1563" s="254"/>
      <c r="K1563" s="254"/>
      <c r="L1563" s="254"/>
      <c r="M1563" s="254"/>
      <c r="N1563" s="254"/>
      <c r="O1563" s="254"/>
      <c r="P1563" s="254"/>
      <c r="Q1563" s="254"/>
      <c r="R1563" s="254"/>
      <c r="S1563" s="254"/>
      <c r="T1563" s="254"/>
      <c r="U1563" s="254"/>
      <c r="V1563" s="254"/>
      <c r="W1563" s="254"/>
      <c r="X1563" s="254"/>
      <c r="Y1563" s="254"/>
      <c r="Z1563" s="254"/>
      <c r="AA1563" s="254"/>
      <c r="AB1563" s="254"/>
      <c r="AC1563" s="254"/>
      <c r="AD1563" s="254"/>
      <c r="AE1563" s="255"/>
      <c r="AF1563" s="255"/>
      <c r="AG1563" s="255"/>
      <c r="AH1563" s="255"/>
      <c r="AI1563" s="255"/>
      <c r="AJ1563" s="255"/>
      <c r="AK1563" s="255"/>
      <c r="AL1563" s="255"/>
      <c r="AM1563" s="255"/>
      <c r="AN1563" s="255"/>
      <c r="AO1563" s="254"/>
      <c r="AP1563" s="254"/>
      <c r="AQ1563" s="254"/>
      <c r="AR1563" s="254"/>
      <c r="AS1563" s="254"/>
      <c r="AT1563" s="254"/>
      <c r="AU1563" s="254"/>
      <c r="AW1563" s="283" t="str">
        <f t="shared" si="182"/>
        <v/>
      </c>
      <c r="AX1563" s="283" t="str">
        <f t="shared" si="183"/>
        <v/>
      </c>
      <c r="AY1563" s="283" t="str">
        <f t="shared" si="184"/>
        <v/>
      </c>
      <c r="AZ1563" s="283" t="str">
        <f t="shared" si="185"/>
        <v/>
      </c>
      <c r="BA1563" s="283" t="str">
        <f t="shared" si="186"/>
        <v/>
      </c>
      <c r="BD1563" s="254" t="str">
        <f>IF(W1563="","",IF(F1563="休日",AW1563,IF(F1563="法休",AW1563,VLOOKUP(F1563,カレンダマスタ!$Q$56:$R$69,2,FALSE))))</f>
        <v/>
      </c>
      <c r="BG1563" s="503" t="str">
        <f t="shared" si="187"/>
        <v/>
      </c>
      <c r="BH1563" s="503" t="str">
        <f>IF(AX1563="","",IF(P1563&lt;&gt;"","",IF(BG1563="CS","OK",IF(VLOOKUP(E1563,カレンダマスタ!$A$5:$D$381,4,FALSE)&gt;0,"",IF(OR(AX1563*24&gt;10.84,AZ1563*24&lt;14.5)=TRUE,"×","OK")))))</f>
        <v/>
      </c>
    </row>
    <row r="1564" spans="2:60">
      <c r="B1564" s="111"/>
      <c r="C1564" s="385" t="str">
        <f>IF(STEP!C1564&lt;&gt;"",STEP!C1564,"")</f>
        <v/>
      </c>
      <c r="D1564" s="386" t="str">
        <f>IF(STEP!D1564&lt;&gt;"",STEP!D1564,"")</f>
        <v/>
      </c>
      <c r="E1564" s="387" t="str">
        <f>IF(STEP!E1564&lt;&gt;"",STEP!E1564,"")</f>
        <v/>
      </c>
      <c r="F1564" s="253"/>
      <c r="G1564" s="252"/>
      <c r="H1564" s="254"/>
      <c r="I1564" s="254"/>
      <c r="J1564" s="254"/>
      <c r="K1564" s="254"/>
      <c r="L1564" s="254"/>
      <c r="M1564" s="254"/>
      <c r="N1564" s="254"/>
      <c r="O1564" s="254"/>
      <c r="P1564" s="254"/>
      <c r="Q1564" s="254"/>
      <c r="R1564" s="254"/>
      <c r="S1564" s="254"/>
      <c r="T1564" s="254"/>
      <c r="U1564" s="254"/>
      <c r="V1564" s="254"/>
      <c r="W1564" s="254"/>
      <c r="X1564" s="254"/>
      <c r="Y1564" s="254"/>
      <c r="Z1564" s="254"/>
      <c r="AA1564" s="254"/>
      <c r="AB1564" s="254"/>
      <c r="AC1564" s="254"/>
      <c r="AD1564" s="254"/>
      <c r="AE1564" s="255"/>
      <c r="AF1564" s="255"/>
      <c r="AG1564" s="255"/>
      <c r="AH1564" s="255"/>
      <c r="AI1564" s="255"/>
      <c r="AJ1564" s="255"/>
      <c r="AK1564" s="255"/>
      <c r="AL1564" s="255"/>
      <c r="AM1564" s="255"/>
      <c r="AN1564" s="255"/>
      <c r="AO1564" s="254"/>
      <c r="AP1564" s="254"/>
      <c r="AQ1564" s="254"/>
      <c r="AR1564" s="254"/>
      <c r="AS1564" s="254"/>
      <c r="AT1564" s="254"/>
      <c r="AU1564" s="254"/>
      <c r="AW1564" s="283" t="str">
        <f t="shared" si="182"/>
        <v/>
      </c>
      <c r="AX1564" s="283" t="str">
        <f t="shared" si="183"/>
        <v/>
      </c>
      <c r="AY1564" s="283" t="str">
        <f t="shared" si="184"/>
        <v/>
      </c>
      <c r="AZ1564" s="283" t="str">
        <f t="shared" si="185"/>
        <v/>
      </c>
      <c r="BA1564" s="283" t="str">
        <f t="shared" si="186"/>
        <v/>
      </c>
      <c r="BD1564" s="254" t="str">
        <f>IF(W1564="","",IF(F1564="休日",AW1564,IF(F1564="法休",AW1564,VLOOKUP(F1564,カレンダマスタ!$Q$56:$R$69,2,FALSE))))</f>
        <v/>
      </c>
      <c r="BG1564" s="254" t="str">
        <f t="shared" si="187"/>
        <v/>
      </c>
      <c r="BH1564" s="254" t="str">
        <f>IF(AX1564="","",IF(P1564&lt;&gt;"","",IF(BG1564="CS","OK",IF(VLOOKUP(E1564,カレンダマスタ!$A$5:$D$381,4,FALSE)&gt;0,"",IF(OR(AX1564*24&gt;10.84,AZ1564*24&lt;14.5)=TRUE,"×","OK")))))</f>
        <v/>
      </c>
    </row>
    <row r="1565" spans="2:60">
      <c r="B1565" s="111"/>
      <c r="C1565" s="385" t="str">
        <f>IF(STEP!C1565&lt;&gt;"",STEP!C1565,"")</f>
        <v/>
      </c>
      <c r="D1565" s="386" t="str">
        <f>IF(STEP!D1565&lt;&gt;"",STEP!D1565,"")</f>
        <v/>
      </c>
      <c r="E1565" s="387" t="str">
        <f>IF(STEP!E1565&lt;&gt;"",STEP!E1565,"")</f>
        <v/>
      </c>
      <c r="F1565" s="253"/>
      <c r="G1565" s="252"/>
      <c r="H1565" s="254"/>
      <c r="I1565" s="254"/>
      <c r="J1565" s="254"/>
      <c r="K1565" s="254"/>
      <c r="L1565" s="254"/>
      <c r="M1565" s="254"/>
      <c r="N1565" s="254"/>
      <c r="O1565" s="254"/>
      <c r="P1565" s="254"/>
      <c r="Q1565" s="254"/>
      <c r="R1565" s="254"/>
      <c r="S1565" s="254"/>
      <c r="T1565" s="254"/>
      <c r="U1565" s="254"/>
      <c r="V1565" s="254"/>
      <c r="W1565" s="254"/>
      <c r="X1565" s="254"/>
      <c r="Y1565" s="254"/>
      <c r="Z1565" s="254"/>
      <c r="AA1565" s="254"/>
      <c r="AB1565" s="254"/>
      <c r="AC1565" s="254"/>
      <c r="AD1565" s="254"/>
      <c r="AE1565" s="255"/>
      <c r="AF1565" s="255"/>
      <c r="AG1565" s="255"/>
      <c r="AH1565" s="255"/>
      <c r="AI1565" s="255"/>
      <c r="AJ1565" s="255"/>
      <c r="AK1565" s="255"/>
      <c r="AL1565" s="255"/>
      <c r="AM1565" s="255"/>
      <c r="AN1565" s="255"/>
      <c r="AO1565" s="254"/>
      <c r="AP1565" s="254"/>
      <c r="AQ1565" s="254"/>
      <c r="AR1565" s="254"/>
      <c r="AS1565" s="254"/>
      <c r="AT1565" s="254"/>
      <c r="AU1565" s="254"/>
      <c r="AW1565" s="283" t="str">
        <f t="shared" si="182"/>
        <v/>
      </c>
      <c r="AX1565" s="283" t="str">
        <f t="shared" si="183"/>
        <v/>
      </c>
      <c r="AY1565" s="283" t="str">
        <f t="shared" si="184"/>
        <v/>
      </c>
      <c r="AZ1565" s="283" t="str">
        <f t="shared" si="185"/>
        <v/>
      </c>
      <c r="BA1565" s="283" t="str">
        <f t="shared" si="186"/>
        <v/>
      </c>
      <c r="BD1565" s="254" t="str">
        <f>IF(W1565="","",IF(F1565="休日",AW1565,IF(F1565="法休",AW1565,VLOOKUP(F1565,カレンダマスタ!$Q$56:$R$69,2,FALSE))))</f>
        <v/>
      </c>
      <c r="BG1565" s="254" t="str">
        <f t="shared" si="187"/>
        <v/>
      </c>
      <c r="BH1565" s="254" t="str">
        <f>IF(AX1565="","",IF(P1565&lt;&gt;"","",IF(BG1565="CS","OK",IF(VLOOKUP(E1565,カレンダマスタ!$A$5:$D$381,4,FALSE)&gt;0,"",IF(OR(AX1565*24&gt;10.84,AZ1565*24&lt;14.5)=TRUE,"×","OK")))))</f>
        <v/>
      </c>
    </row>
    <row r="1566" spans="2:60">
      <c r="B1566" s="111"/>
      <c r="C1566" s="385" t="str">
        <f>IF(STEP!C1566&lt;&gt;"",STEP!C1566,"")</f>
        <v/>
      </c>
      <c r="D1566" s="386" t="str">
        <f>IF(STEP!D1566&lt;&gt;"",STEP!D1566,"")</f>
        <v/>
      </c>
      <c r="E1566" s="387" t="str">
        <f>IF(STEP!E1566&lt;&gt;"",STEP!E1566,"")</f>
        <v/>
      </c>
      <c r="F1566" s="256"/>
      <c r="G1566" s="257"/>
      <c r="H1566" s="254"/>
      <c r="I1566" s="254"/>
      <c r="J1566" s="254"/>
      <c r="K1566" s="254"/>
      <c r="L1566" s="254"/>
      <c r="M1566" s="254"/>
      <c r="N1566" s="254"/>
      <c r="O1566" s="254"/>
      <c r="P1566" s="254"/>
      <c r="Q1566" s="254"/>
      <c r="R1566" s="254"/>
      <c r="S1566" s="254"/>
      <c r="T1566" s="254"/>
      <c r="U1566" s="254"/>
      <c r="V1566" s="254"/>
      <c r="W1566" s="254"/>
      <c r="X1566" s="254"/>
      <c r="Y1566" s="254"/>
      <c r="Z1566" s="254"/>
      <c r="AA1566" s="254"/>
      <c r="AB1566" s="254"/>
      <c r="AC1566" s="254"/>
      <c r="AD1566" s="254"/>
      <c r="AE1566" s="255"/>
      <c r="AF1566" s="255"/>
      <c r="AG1566" s="255"/>
      <c r="AH1566" s="255"/>
      <c r="AI1566" s="255"/>
      <c r="AJ1566" s="255"/>
      <c r="AK1566" s="255"/>
      <c r="AL1566" s="255"/>
      <c r="AM1566" s="255"/>
      <c r="AN1566" s="255"/>
      <c r="AO1566" s="254"/>
      <c r="AP1566" s="254"/>
      <c r="AQ1566" s="254"/>
      <c r="AR1566" s="254"/>
      <c r="AS1566" s="254"/>
      <c r="AT1566" s="254"/>
      <c r="AU1566" s="254"/>
      <c r="AW1566" s="283" t="str">
        <f t="shared" si="182"/>
        <v/>
      </c>
      <c r="AX1566" s="283" t="str">
        <f t="shared" si="183"/>
        <v/>
      </c>
      <c r="AY1566" s="283" t="str">
        <f t="shared" si="184"/>
        <v/>
      </c>
      <c r="AZ1566" s="283" t="str">
        <f t="shared" si="185"/>
        <v/>
      </c>
      <c r="BA1566" s="283" t="str">
        <f t="shared" si="186"/>
        <v/>
      </c>
      <c r="BD1566" s="254" t="str">
        <f>IF(W1566="","",IF(F1566="休日",AW1566,IF(F1566="法休",AW1566,VLOOKUP(F1566,カレンダマスタ!$Q$56:$R$69,2,FALSE))))</f>
        <v/>
      </c>
      <c r="BG1566" s="254" t="str">
        <f t="shared" si="187"/>
        <v/>
      </c>
      <c r="BH1566" s="254" t="str">
        <f>IF(AX1566="","",IF(P1566&lt;&gt;"","",IF(BG1566="CS","OK",IF(VLOOKUP(E1566,カレンダマスタ!$A$5:$D$381,4,FALSE)&gt;0,"",IF(OR(AX1566*24&gt;10.84,AZ1566*24&lt;14.5)=TRUE,"×","OK")))))</f>
        <v/>
      </c>
    </row>
    <row r="1567" spans="2:60">
      <c r="B1567" s="111"/>
      <c r="C1567" s="385" t="str">
        <f>IF(STEP!C1567&lt;&gt;"",STEP!C1567,"")</f>
        <v/>
      </c>
      <c r="D1567" s="386" t="str">
        <f>IF(STEP!D1567&lt;&gt;"",STEP!D1567,"")</f>
        <v/>
      </c>
      <c r="E1567" s="387" t="str">
        <f>IF(STEP!E1567&lt;&gt;"",STEP!E1567,"")</f>
        <v/>
      </c>
      <c r="F1567" s="256"/>
      <c r="G1567" s="257"/>
      <c r="H1567" s="254"/>
      <c r="I1567" s="254"/>
      <c r="J1567" s="254"/>
      <c r="K1567" s="254"/>
      <c r="L1567" s="254"/>
      <c r="M1567" s="254"/>
      <c r="N1567" s="254"/>
      <c r="O1567" s="254"/>
      <c r="P1567" s="254"/>
      <c r="Q1567" s="254"/>
      <c r="R1567" s="254"/>
      <c r="S1567" s="254"/>
      <c r="T1567" s="254"/>
      <c r="U1567" s="254"/>
      <c r="V1567" s="254"/>
      <c r="W1567" s="254"/>
      <c r="X1567" s="254"/>
      <c r="Y1567" s="254"/>
      <c r="Z1567" s="254"/>
      <c r="AA1567" s="254"/>
      <c r="AB1567" s="254"/>
      <c r="AC1567" s="254"/>
      <c r="AD1567" s="254"/>
      <c r="AE1567" s="255"/>
      <c r="AF1567" s="255"/>
      <c r="AG1567" s="255"/>
      <c r="AH1567" s="255"/>
      <c r="AI1567" s="255"/>
      <c r="AJ1567" s="255"/>
      <c r="AK1567" s="255"/>
      <c r="AL1567" s="255"/>
      <c r="AM1567" s="255"/>
      <c r="AN1567" s="255"/>
      <c r="AO1567" s="254"/>
      <c r="AP1567" s="254"/>
      <c r="AQ1567" s="254"/>
      <c r="AR1567" s="254"/>
      <c r="AS1567" s="254"/>
      <c r="AT1567" s="254"/>
      <c r="AU1567" s="254"/>
      <c r="AW1567" s="283" t="str">
        <f t="shared" si="182"/>
        <v/>
      </c>
      <c r="AX1567" s="283" t="str">
        <f t="shared" si="183"/>
        <v/>
      </c>
      <c r="AY1567" s="283" t="str">
        <f t="shared" si="184"/>
        <v/>
      </c>
      <c r="AZ1567" s="283" t="str">
        <f t="shared" si="185"/>
        <v/>
      </c>
      <c r="BA1567" s="283" t="str">
        <f t="shared" si="186"/>
        <v/>
      </c>
      <c r="BD1567" s="254" t="str">
        <f>IF(W1567="","",IF(F1567="休日",AW1567,IF(F1567="法休",AW1567,VLOOKUP(F1567,カレンダマスタ!$Q$56:$R$69,2,FALSE))))</f>
        <v/>
      </c>
      <c r="BG1567" s="254" t="str">
        <f t="shared" si="187"/>
        <v/>
      </c>
      <c r="BH1567" s="254" t="str">
        <f>IF(AX1567="","",IF(P1567&lt;&gt;"","",IF(BG1567="CS","OK",IF(VLOOKUP(E1567,カレンダマスタ!$A$5:$D$381,4,FALSE)&gt;0,"",IF(OR(AX1567*24&gt;10.84,AZ1567*24&lt;14.5)=TRUE,"×","OK")))))</f>
        <v/>
      </c>
    </row>
    <row r="1568" spans="2:60">
      <c r="B1568" s="111"/>
      <c r="C1568" s="388" t="str">
        <f>IF(STEP!C1568&lt;&gt;"",STEP!C1568,"")</f>
        <v/>
      </c>
      <c r="D1568" s="389" t="str">
        <f>IF(STEP!D1568&lt;&gt;"",STEP!D1568,"")</f>
        <v/>
      </c>
      <c r="E1568" s="390" t="str">
        <f>IF(STEP!E1568&lt;&gt;"",STEP!E1568,"")</f>
        <v/>
      </c>
      <c r="F1568" s="259"/>
      <c r="G1568" s="266"/>
      <c r="H1568" s="260"/>
      <c r="I1568" s="260"/>
      <c r="J1568" s="260"/>
      <c r="K1568" s="260"/>
      <c r="L1568" s="260"/>
      <c r="M1568" s="260"/>
      <c r="N1568" s="260"/>
      <c r="O1568" s="260"/>
      <c r="P1568" s="260"/>
      <c r="Q1568" s="260"/>
      <c r="R1568" s="260"/>
      <c r="S1568" s="260"/>
      <c r="T1568" s="260"/>
      <c r="U1568" s="260"/>
      <c r="V1568" s="260"/>
      <c r="W1568" s="260"/>
      <c r="X1568" s="260"/>
      <c r="Y1568" s="260"/>
      <c r="Z1568" s="260"/>
      <c r="AA1568" s="260"/>
      <c r="AB1568" s="260"/>
      <c r="AC1568" s="260"/>
      <c r="AD1568" s="260"/>
      <c r="AE1568" s="261"/>
      <c r="AF1568" s="261"/>
      <c r="AG1568" s="261"/>
      <c r="AH1568" s="261"/>
      <c r="AI1568" s="261"/>
      <c r="AJ1568" s="261"/>
      <c r="AK1568" s="261"/>
      <c r="AL1568" s="261"/>
      <c r="AM1568" s="261"/>
      <c r="AN1568" s="261"/>
      <c r="AO1568" s="260"/>
      <c r="AP1568" s="260"/>
      <c r="AQ1568" s="260"/>
      <c r="AR1568" s="260"/>
      <c r="AS1568" s="260"/>
      <c r="AT1568" s="260"/>
      <c r="AU1568" s="260"/>
      <c r="AW1568" s="284" t="str">
        <f t="shared" si="182"/>
        <v/>
      </c>
      <c r="AX1568" s="284" t="str">
        <f t="shared" si="183"/>
        <v/>
      </c>
      <c r="AY1568" s="284" t="str">
        <f t="shared" si="184"/>
        <v/>
      </c>
      <c r="AZ1568" s="284" t="str">
        <f t="shared" si="185"/>
        <v/>
      </c>
      <c r="BA1568" s="284" t="str">
        <f t="shared" si="186"/>
        <v/>
      </c>
      <c r="BD1568" s="260" t="str">
        <f>IF(W1568="","",IF(F1568="休日",AW1568,IF(F1568="法休",AW1568,VLOOKUP(F1568,カレンダマスタ!$Q$56:$R$69,2,FALSE))))</f>
        <v/>
      </c>
      <c r="BG1568" s="260" t="str">
        <f t="shared" si="187"/>
        <v/>
      </c>
      <c r="BH1568" s="260" t="str">
        <f>IF(AX1568="","",IF(P1568&lt;&gt;"","",IF(BG1568="CS","OK",IF(VLOOKUP(E1568,カレンダマスタ!$A$5:$D$381,4,FALSE)&gt;0,"",IF(OR(AX1568*24&gt;10.84,AZ1568*24&lt;14.5)=TRUE,"×","OK")))))</f>
        <v/>
      </c>
    </row>
    <row r="1569" spans="2:60">
      <c r="B1569" s="111"/>
      <c r="C1569" s="394" t="str">
        <f>IF(STEP!C1569&lt;&gt;"",STEP!C1569,"")</f>
        <v/>
      </c>
      <c r="D1569" s="395" t="str">
        <f>IF(STEP!D1569&lt;&gt;"",STEP!D1569,"")</f>
        <v/>
      </c>
      <c r="E1569" s="396" t="str">
        <f>IF(STEP!E1569&lt;&gt;"",STEP!E1569,"")</f>
        <v/>
      </c>
      <c r="F1569" s="269"/>
      <c r="G1569" s="268"/>
      <c r="H1569" s="270"/>
      <c r="I1569" s="270"/>
      <c r="J1569" s="270"/>
      <c r="K1569" s="270"/>
      <c r="L1569" s="270"/>
      <c r="M1569" s="270"/>
      <c r="N1569" s="270"/>
      <c r="O1569" s="270"/>
      <c r="P1569" s="270"/>
      <c r="Q1569" s="270"/>
      <c r="R1569" s="270"/>
      <c r="S1569" s="270"/>
      <c r="T1569" s="270"/>
      <c r="U1569" s="270"/>
      <c r="V1569" s="270"/>
      <c r="W1569" s="270"/>
      <c r="X1569" s="270"/>
      <c r="Y1569" s="270"/>
      <c r="Z1569" s="270"/>
      <c r="AA1569" s="270"/>
      <c r="AB1569" s="270"/>
      <c r="AC1569" s="270"/>
      <c r="AD1569" s="270"/>
      <c r="AE1569" s="271"/>
      <c r="AF1569" s="271"/>
      <c r="AG1569" s="271"/>
      <c r="AH1569" s="271"/>
      <c r="AI1569" s="271"/>
      <c r="AJ1569" s="271"/>
      <c r="AK1569" s="271"/>
      <c r="AL1569" s="271"/>
      <c r="AM1569" s="271"/>
      <c r="AN1569" s="271"/>
      <c r="AO1569" s="270"/>
      <c r="AP1569" s="270"/>
      <c r="AQ1569" s="270"/>
      <c r="AR1569" s="270"/>
      <c r="AS1569" s="270"/>
      <c r="AT1569" s="270"/>
      <c r="AU1569" s="270"/>
      <c r="AW1569" s="282" t="str">
        <f t="shared" si="182"/>
        <v/>
      </c>
      <c r="AX1569" s="282" t="str">
        <f t="shared" si="183"/>
        <v/>
      </c>
      <c r="AY1569" s="282" t="str">
        <f t="shared" si="184"/>
        <v/>
      </c>
      <c r="AZ1569" s="282" t="str">
        <f t="shared" si="185"/>
        <v/>
      </c>
      <c r="BA1569" s="282" t="str">
        <f t="shared" si="186"/>
        <v/>
      </c>
      <c r="BD1569" s="270" t="str">
        <f>IF(W1569="","",IF(F1569="休日",AW1569,IF(F1569="法休",AW1569,VLOOKUP(F1569,カレンダマスタ!$Q$56:$R$69,2,FALSE))))</f>
        <v/>
      </c>
      <c r="BG1569" s="270" t="str">
        <f t="shared" si="187"/>
        <v/>
      </c>
      <c r="BH1569" s="270" t="str">
        <f>IF(AX1569="","",IF(P1569&lt;&gt;"","",IF(BG1569="CS","OK",IF(VLOOKUP(E1569,カレンダマスタ!$A$5:$D$381,4,FALSE)&gt;0,"",IF(OR(AX1569*24&gt;10.84,AZ1569*24&lt;14.5)=TRUE,"×","OK")))))</f>
        <v/>
      </c>
    </row>
    <row r="1570" spans="2:60">
      <c r="B1570" s="111"/>
      <c r="C1570" s="385" t="str">
        <f>IF(STEP!C1570&lt;&gt;"",STEP!C1570,"")</f>
        <v/>
      </c>
      <c r="D1570" s="386" t="str">
        <f>IF(STEP!D1570&lt;&gt;"",STEP!D1570,"")</f>
        <v/>
      </c>
      <c r="E1570" s="387" t="str">
        <f>IF(STEP!E1570&lt;&gt;"",STEP!E1570,"")</f>
        <v/>
      </c>
      <c r="F1570" s="253"/>
      <c r="G1570" s="252"/>
      <c r="H1570" s="254"/>
      <c r="I1570" s="254"/>
      <c r="J1570" s="254"/>
      <c r="K1570" s="254"/>
      <c r="L1570" s="254"/>
      <c r="M1570" s="254"/>
      <c r="N1570" s="254"/>
      <c r="O1570" s="254"/>
      <c r="P1570" s="254"/>
      <c r="Q1570" s="254"/>
      <c r="R1570" s="254"/>
      <c r="S1570" s="254"/>
      <c r="T1570" s="254"/>
      <c r="U1570" s="254"/>
      <c r="V1570" s="254"/>
      <c r="W1570" s="254"/>
      <c r="X1570" s="254"/>
      <c r="Y1570" s="254"/>
      <c r="Z1570" s="254"/>
      <c r="AA1570" s="254"/>
      <c r="AB1570" s="254"/>
      <c r="AC1570" s="254"/>
      <c r="AD1570" s="254"/>
      <c r="AE1570" s="255"/>
      <c r="AF1570" s="255"/>
      <c r="AG1570" s="255"/>
      <c r="AH1570" s="255"/>
      <c r="AI1570" s="255"/>
      <c r="AJ1570" s="255"/>
      <c r="AK1570" s="255"/>
      <c r="AL1570" s="255"/>
      <c r="AM1570" s="255"/>
      <c r="AN1570" s="255"/>
      <c r="AO1570" s="254"/>
      <c r="AP1570" s="254"/>
      <c r="AQ1570" s="254"/>
      <c r="AR1570" s="254"/>
      <c r="AS1570" s="254"/>
      <c r="AT1570" s="254"/>
      <c r="AU1570" s="254"/>
      <c r="AW1570" s="283" t="str">
        <f t="shared" si="182"/>
        <v/>
      </c>
      <c r="AX1570" s="283" t="str">
        <f t="shared" si="183"/>
        <v/>
      </c>
      <c r="AY1570" s="283" t="str">
        <f t="shared" si="184"/>
        <v/>
      </c>
      <c r="AZ1570" s="283" t="str">
        <f t="shared" si="185"/>
        <v/>
      </c>
      <c r="BA1570" s="283" t="str">
        <f t="shared" si="186"/>
        <v/>
      </c>
      <c r="BD1570" s="254" t="str">
        <f>IF(W1570="","",IF(F1570="休日",AW1570,IF(F1570="法休",AW1570,VLOOKUP(F1570,カレンダマスタ!$Q$56:$R$69,2,FALSE))))</f>
        <v/>
      </c>
      <c r="BG1570" s="254" t="str">
        <f t="shared" si="187"/>
        <v/>
      </c>
      <c r="BH1570" s="254" t="str">
        <f>IF(AX1570="","",IF(P1570&lt;&gt;"","",IF(BG1570="CS","OK",IF(VLOOKUP(E1570,カレンダマスタ!$A$5:$D$381,4,FALSE)&gt;0,"",IF(OR(AX1570*24&gt;10.84,AZ1570*24&lt;14.5)=TRUE,"×","OK")))))</f>
        <v/>
      </c>
    </row>
    <row r="1571" spans="2:60">
      <c r="B1571" s="111"/>
      <c r="C1571" s="397" t="str">
        <f>IF(STEP!C1571&lt;&gt;"",STEP!C1571,"")</f>
        <v/>
      </c>
      <c r="D1571" s="398" t="str">
        <f>IF(STEP!D1571&lt;&gt;"",STEP!D1571,"")</f>
        <v/>
      </c>
      <c r="E1571" s="399" t="str">
        <f>IF(STEP!E1571&lt;&gt;"",STEP!E1571,"")</f>
        <v/>
      </c>
      <c r="F1571" s="273"/>
      <c r="G1571" s="272"/>
      <c r="H1571" s="274"/>
      <c r="I1571" s="274"/>
      <c r="J1571" s="274"/>
      <c r="K1571" s="274"/>
      <c r="L1571" s="274"/>
      <c r="M1571" s="274"/>
      <c r="N1571" s="274"/>
      <c r="O1571" s="274"/>
      <c r="P1571" s="274"/>
      <c r="Q1571" s="274"/>
      <c r="R1571" s="274"/>
      <c r="S1571" s="274"/>
      <c r="T1571" s="274"/>
      <c r="U1571" s="274"/>
      <c r="V1571" s="274"/>
      <c r="W1571" s="274"/>
      <c r="X1571" s="274"/>
      <c r="Y1571" s="274"/>
      <c r="Z1571" s="274"/>
      <c r="AA1571" s="274"/>
      <c r="AB1571" s="274"/>
      <c r="AC1571" s="274"/>
      <c r="AD1571" s="274"/>
      <c r="AE1571" s="275"/>
      <c r="AF1571" s="275"/>
      <c r="AG1571" s="275"/>
      <c r="AH1571" s="275"/>
      <c r="AI1571" s="275"/>
      <c r="AJ1571" s="275"/>
      <c r="AK1571" s="275"/>
      <c r="AL1571" s="275"/>
      <c r="AM1571" s="275"/>
      <c r="AN1571" s="275"/>
      <c r="AO1571" s="274"/>
      <c r="AP1571" s="274"/>
      <c r="AQ1571" s="274"/>
      <c r="AR1571" s="274"/>
      <c r="AS1571" s="274"/>
      <c r="AT1571" s="274"/>
      <c r="AU1571" s="274"/>
      <c r="AW1571" s="286" t="str">
        <f t="shared" si="182"/>
        <v/>
      </c>
      <c r="AX1571" s="286" t="str">
        <f t="shared" si="183"/>
        <v/>
      </c>
      <c r="AY1571" s="286" t="str">
        <f t="shared" si="184"/>
        <v/>
      </c>
      <c r="AZ1571" s="286" t="str">
        <f t="shared" si="185"/>
        <v/>
      </c>
      <c r="BA1571" s="286" t="str">
        <f t="shared" si="186"/>
        <v/>
      </c>
      <c r="BD1571" s="274" t="str">
        <f>IF(W1571="","",IF(F1571="休日",AW1571,IF(F1571="法休",AW1571,VLOOKUP(F1571,カレンダマスタ!$Q$56:$R$69,2,FALSE))))</f>
        <v/>
      </c>
      <c r="BG1571" s="274" t="str">
        <f t="shared" si="187"/>
        <v/>
      </c>
      <c r="BH1571" s="274" t="str">
        <f>IF(AX1571="","",IF(P1571&lt;&gt;"","",IF(BG1571="CS","OK",IF(VLOOKUP(E1571,カレンダマスタ!$A$5:$D$381,4,FALSE)&gt;0,"",IF(OR(AX1571*24&gt;10.84,AZ1571*24&lt;14.5)=TRUE,"×","OK")))))</f>
        <v/>
      </c>
    </row>
    <row r="1572" spans="2:60">
      <c r="B1572" s="111"/>
      <c r="C1572" s="397" t="str">
        <f>IF(STEP!C1572&lt;&gt;"",STEP!C1572,"")</f>
        <v/>
      </c>
      <c r="D1572" s="398" t="str">
        <f>IF(STEP!D1572&lt;&gt;"",STEP!D1572,"")</f>
        <v/>
      </c>
      <c r="E1572" s="399" t="str">
        <f>IF(STEP!E1572&lt;&gt;"",STEP!E1572,"")</f>
        <v/>
      </c>
      <c r="F1572" s="273"/>
      <c r="G1572" s="272"/>
      <c r="H1572" s="274"/>
      <c r="I1572" s="274"/>
      <c r="J1572" s="274"/>
      <c r="K1572" s="274"/>
      <c r="L1572" s="274"/>
      <c r="M1572" s="274"/>
      <c r="N1572" s="274"/>
      <c r="O1572" s="274"/>
      <c r="P1572" s="274"/>
      <c r="Q1572" s="274"/>
      <c r="R1572" s="274"/>
      <c r="S1572" s="274"/>
      <c r="T1572" s="274"/>
      <c r="U1572" s="274"/>
      <c r="V1572" s="274"/>
      <c r="W1572" s="274"/>
      <c r="X1572" s="274"/>
      <c r="Y1572" s="274"/>
      <c r="Z1572" s="274"/>
      <c r="AA1572" s="274"/>
      <c r="AB1572" s="274"/>
      <c r="AC1572" s="274"/>
      <c r="AD1572" s="274"/>
      <c r="AE1572" s="275"/>
      <c r="AF1572" s="275"/>
      <c r="AG1572" s="275"/>
      <c r="AH1572" s="275"/>
      <c r="AI1572" s="275"/>
      <c r="AJ1572" s="275"/>
      <c r="AK1572" s="275"/>
      <c r="AL1572" s="275"/>
      <c r="AM1572" s="275"/>
      <c r="AN1572" s="275"/>
      <c r="AO1572" s="274"/>
      <c r="AP1572" s="274"/>
      <c r="AQ1572" s="274"/>
      <c r="AR1572" s="274"/>
      <c r="AS1572" s="274"/>
      <c r="AT1572" s="274"/>
      <c r="AU1572" s="274"/>
      <c r="AW1572" s="286" t="str">
        <f t="shared" si="182"/>
        <v/>
      </c>
      <c r="AX1572" s="286" t="str">
        <f t="shared" si="183"/>
        <v/>
      </c>
      <c r="AY1572" s="286" t="str">
        <f t="shared" si="184"/>
        <v/>
      </c>
      <c r="AZ1572" s="286" t="str">
        <f t="shared" si="185"/>
        <v/>
      </c>
      <c r="BA1572" s="286" t="str">
        <f t="shared" si="186"/>
        <v/>
      </c>
      <c r="BD1572" s="274" t="str">
        <f>IF(W1572="","",IF(F1572="休日",AW1572,IF(F1572="法休",AW1572,VLOOKUP(F1572,カレンダマスタ!$Q$56:$R$69,2,FALSE))))</f>
        <v/>
      </c>
      <c r="BG1572" s="274" t="str">
        <f t="shared" si="187"/>
        <v/>
      </c>
      <c r="BH1572" s="274" t="str">
        <f>IF(AX1572="","",IF(P1572&lt;&gt;"","",IF(BG1572="CS","OK",IF(VLOOKUP(E1572,カレンダマスタ!$A$5:$D$381,4,FALSE)&gt;0,"",IF(OR(AX1572*24&gt;10.84,AZ1572*24&lt;14.5)=TRUE,"×","OK")))))</f>
        <v/>
      </c>
    </row>
    <row r="1573" spans="2:60">
      <c r="B1573" s="111"/>
      <c r="C1573" s="397" t="str">
        <f>IF(STEP!C1573&lt;&gt;"",STEP!C1573,"")</f>
        <v/>
      </c>
      <c r="D1573" s="398" t="str">
        <f>IF(STEP!D1573&lt;&gt;"",STEP!D1573,"")</f>
        <v/>
      </c>
      <c r="E1573" s="399" t="str">
        <f>IF(STEP!E1573&lt;&gt;"",STEP!E1573,"")</f>
        <v/>
      </c>
      <c r="F1573" s="273"/>
      <c r="G1573" s="272"/>
      <c r="H1573" s="274"/>
      <c r="I1573" s="274"/>
      <c r="J1573" s="274"/>
      <c r="K1573" s="274"/>
      <c r="L1573" s="274"/>
      <c r="M1573" s="274"/>
      <c r="N1573" s="274"/>
      <c r="O1573" s="274"/>
      <c r="P1573" s="274"/>
      <c r="Q1573" s="274"/>
      <c r="R1573" s="274"/>
      <c r="S1573" s="274"/>
      <c r="T1573" s="274"/>
      <c r="U1573" s="274"/>
      <c r="V1573" s="274"/>
      <c r="W1573" s="274"/>
      <c r="X1573" s="274"/>
      <c r="Y1573" s="274"/>
      <c r="Z1573" s="274"/>
      <c r="AA1573" s="274"/>
      <c r="AB1573" s="274"/>
      <c r="AC1573" s="274"/>
      <c r="AD1573" s="274"/>
      <c r="AE1573" s="275"/>
      <c r="AF1573" s="275"/>
      <c r="AG1573" s="275"/>
      <c r="AH1573" s="275"/>
      <c r="AI1573" s="275"/>
      <c r="AJ1573" s="275"/>
      <c r="AK1573" s="275"/>
      <c r="AL1573" s="275"/>
      <c r="AM1573" s="275"/>
      <c r="AN1573" s="275"/>
      <c r="AO1573" s="274"/>
      <c r="AP1573" s="274"/>
      <c r="AQ1573" s="274"/>
      <c r="AR1573" s="274"/>
      <c r="AS1573" s="274"/>
      <c r="AT1573" s="274"/>
      <c r="AU1573" s="274"/>
      <c r="AW1573" s="286" t="str">
        <f t="shared" si="182"/>
        <v/>
      </c>
      <c r="AX1573" s="286" t="str">
        <f t="shared" si="183"/>
        <v/>
      </c>
      <c r="AY1573" s="286" t="str">
        <f t="shared" si="184"/>
        <v/>
      </c>
      <c r="AZ1573" s="286" t="str">
        <f t="shared" si="185"/>
        <v/>
      </c>
      <c r="BA1573" s="286" t="str">
        <f t="shared" si="186"/>
        <v/>
      </c>
      <c r="BD1573" s="274" t="str">
        <f>IF(W1573="","",IF(F1573="休日",AW1573,IF(F1573="法休",AW1573,VLOOKUP(F1573,カレンダマスタ!$Q$56:$R$69,2,FALSE))))</f>
        <v/>
      </c>
      <c r="BG1573" s="274" t="str">
        <f t="shared" si="187"/>
        <v/>
      </c>
      <c r="BH1573" s="274" t="str">
        <f>IF(AX1573="","",IF(P1573&lt;&gt;"","",IF(BG1573="CS","OK",IF(VLOOKUP(E1573,カレンダマスタ!$A$5:$D$381,4,FALSE)&gt;0,"",IF(OR(AX1573*24&gt;10.84,AZ1573*24&lt;14.5)=TRUE,"×","OK")))))</f>
        <v/>
      </c>
    </row>
    <row r="1574" spans="2:60">
      <c r="B1574" s="111"/>
      <c r="C1574" s="397" t="str">
        <f>IF(STEP!C1574&lt;&gt;"",STEP!C1574,"")</f>
        <v/>
      </c>
      <c r="D1574" s="398" t="str">
        <f>IF(STEP!D1574&lt;&gt;"",STEP!D1574,"")</f>
        <v/>
      </c>
      <c r="E1574" s="399" t="str">
        <f>IF(STEP!E1574&lt;&gt;"",STEP!E1574,"")</f>
        <v/>
      </c>
      <c r="F1574" s="273"/>
      <c r="G1574" s="272"/>
      <c r="H1574" s="274"/>
      <c r="I1574" s="274"/>
      <c r="J1574" s="274"/>
      <c r="K1574" s="274"/>
      <c r="L1574" s="274"/>
      <c r="M1574" s="274"/>
      <c r="N1574" s="274"/>
      <c r="O1574" s="274"/>
      <c r="P1574" s="274"/>
      <c r="Q1574" s="274"/>
      <c r="R1574" s="274"/>
      <c r="S1574" s="274"/>
      <c r="T1574" s="274"/>
      <c r="U1574" s="274"/>
      <c r="V1574" s="274"/>
      <c r="W1574" s="274"/>
      <c r="X1574" s="274"/>
      <c r="Y1574" s="274"/>
      <c r="Z1574" s="274"/>
      <c r="AA1574" s="274"/>
      <c r="AB1574" s="274"/>
      <c r="AC1574" s="274"/>
      <c r="AD1574" s="274"/>
      <c r="AE1574" s="275"/>
      <c r="AF1574" s="275"/>
      <c r="AG1574" s="275"/>
      <c r="AH1574" s="275"/>
      <c r="AI1574" s="275"/>
      <c r="AJ1574" s="275"/>
      <c r="AK1574" s="275"/>
      <c r="AL1574" s="275"/>
      <c r="AM1574" s="275"/>
      <c r="AN1574" s="275"/>
      <c r="AO1574" s="274"/>
      <c r="AP1574" s="274"/>
      <c r="AQ1574" s="274"/>
      <c r="AR1574" s="274"/>
      <c r="AS1574" s="274"/>
      <c r="AT1574" s="274"/>
      <c r="AU1574" s="274"/>
      <c r="AW1574" s="286" t="str">
        <f t="shared" si="182"/>
        <v/>
      </c>
      <c r="AX1574" s="286" t="str">
        <f t="shared" si="183"/>
        <v/>
      </c>
      <c r="AY1574" s="286" t="str">
        <f t="shared" si="184"/>
        <v/>
      </c>
      <c r="AZ1574" s="286" t="str">
        <f t="shared" si="185"/>
        <v/>
      </c>
      <c r="BA1574" s="286" t="str">
        <f t="shared" si="186"/>
        <v/>
      </c>
      <c r="BD1574" s="274" t="str">
        <f>IF(W1574="","",IF(F1574="休日",AW1574,IF(F1574="法休",AW1574,VLOOKUP(F1574,カレンダマスタ!$Q$56:$R$69,2,FALSE))))</f>
        <v/>
      </c>
      <c r="BG1574" s="274" t="str">
        <f t="shared" si="187"/>
        <v/>
      </c>
      <c r="BH1574" s="274" t="str">
        <f>IF(AX1574="","",IF(P1574&lt;&gt;"","",IF(BG1574="CS","OK",IF(VLOOKUP(E1574,カレンダマスタ!$A$5:$D$381,4,FALSE)&gt;0,"",IF(OR(AX1574*24&gt;10.84,AZ1574*24&lt;14.5)=TRUE,"×","OK")))))</f>
        <v/>
      </c>
    </row>
    <row r="1575" spans="2:60" ht="13.8" thickBot="1">
      <c r="B1575" s="161"/>
      <c r="C1575" s="400" t="str">
        <f>IF(STEP!C1575&lt;&gt;"",STEP!C1575,"")</f>
        <v/>
      </c>
      <c r="D1575" s="401" t="str">
        <f>IF(STEP!D1575&lt;&gt;"",STEP!D1575,"")</f>
        <v/>
      </c>
      <c r="E1575" s="402" t="str">
        <f>IF(STEP!E1575&lt;&gt;"",STEP!E1575,"")</f>
        <v/>
      </c>
      <c r="F1575" s="277"/>
      <c r="G1575" s="276"/>
      <c r="H1575" s="278"/>
      <c r="I1575" s="278"/>
      <c r="J1575" s="278"/>
      <c r="K1575" s="278"/>
      <c r="L1575" s="278"/>
      <c r="M1575" s="278"/>
      <c r="N1575" s="278"/>
      <c r="O1575" s="278"/>
      <c r="P1575" s="278"/>
      <c r="Q1575" s="278"/>
      <c r="R1575" s="278"/>
      <c r="S1575" s="278"/>
      <c r="T1575" s="278"/>
      <c r="U1575" s="278"/>
      <c r="V1575" s="278"/>
      <c r="W1575" s="278"/>
      <c r="X1575" s="278"/>
      <c r="Y1575" s="278"/>
      <c r="Z1575" s="278"/>
      <c r="AA1575" s="278"/>
      <c r="AB1575" s="278"/>
      <c r="AC1575" s="278"/>
      <c r="AD1575" s="278"/>
      <c r="AE1575" s="279"/>
      <c r="AF1575" s="279"/>
      <c r="AG1575" s="279"/>
      <c r="AH1575" s="279"/>
      <c r="AI1575" s="279"/>
      <c r="AJ1575" s="279"/>
      <c r="AK1575" s="279"/>
      <c r="AL1575" s="279"/>
      <c r="AM1575" s="279"/>
      <c r="AN1575" s="279"/>
      <c r="AO1575" s="278"/>
      <c r="AP1575" s="278"/>
      <c r="AQ1575" s="278"/>
      <c r="AR1575" s="278"/>
      <c r="AS1575" s="278"/>
      <c r="AT1575" s="278"/>
      <c r="AU1575" s="278"/>
      <c r="AW1575" s="287" t="str">
        <f t="shared" si="182"/>
        <v/>
      </c>
      <c r="AX1575" s="287" t="str">
        <f t="shared" si="183"/>
        <v/>
      </c>
      <c r="AY1575" s="287" t="str">
        <f t="shared" si="184"/>
        <v/>
      </c>
      <c r="AZ1575" s="287" t="str">
        <f t="shared" si="185"/>
        <v/>
      </c>
      <c r="BA1575" s="287" t="str">
        <f t="shared" si="186"/>
        <v/>
      </c>
      <c r="BD1575" s="278" t="str">
        <f>IF(W1575="","",IF(F1575="休日",AW1575,IF(F1575="法休",AW1575,VLOOKUP(F1575,カレンダマスタ!$Q$56:$R$69,2,FALSE))))</f>
        <v/>
      </c>
      <c r="BG1575" s="278" t="str">
        <f t="shared" si="187"/>
        <v/>
      </c>
      <c r="BH1575" s="278" t="str">
        <f>IF(AX1575="","",IF(P1575&lt;&gt;"","",IF(BG1575="CS","OK",IF(VLOOKUP(E1575,カレンダマスタ!$A$5:$D$381,4,FALSE)&gt;0,"",IF(OR(AX1575*24&gt;10.84,AZ1575*24&lt;14.5)=TRUE,"×","OK")))))</f>
        <v/>
      </c>
    </row>
    <row r="1576" spans="2:60">
      <c r="B1576" s="323"/>
      <c r="C1576" s="366"/>
      <c r="D1576" s="367"/>
      <c r="E1576" s="368"/>
      <c r="F1576" s="367"/>
      <c r="G1576" s="366"/>
      <c r="H1576" s="369"/>
      <c r="I1576" s="369"/>
      <c r="J1576" s="369"/>
      <c r="K1576" s="369"/>
      <c r="L1576" s="369"/>
      <c r="M1576" s="369"/>
      <c r="N1576" s="369"/>
      <c r="O1576" s="369"/>
      <c r="P1576" s="369"/>
      <c r="Q1576" s="369"/>
      <c r="R1576" s="369"/>
      <c r="S1576" s="369"/>
      <c r="T1576" s="369"/>
      <c r="U1576" s="369"/>
      <c r="V1576" s="369"/>
      <c r="W1576" s="369"/>
      <c r="X1576" s="369"/>
      <c r="Y1576" s="369"/>
      <c r="Z1576" s="369"/>
      <c r="AA1576" s="369"/>
      <c r="AB1576" s="369"/>
      <c r="AC1576" s="369"/>
      <c r="AD1576" s="369"/>
      <c r="AE1576" s="370"/>
      <c r="AF1576" s="370"/>
      <c r="AG1576" s="370"/>
      <c r="AH1576" s="370"/>
      <c r="AI1576" s="370"/>
      <c r="AJ1576" s="370"/>
      <c r="AK1576" s="370"/>
      <c r="AL1576" s="370"/>
      <c r="AM1576" s="370"/>
      <c r="AN1576" s="370"/>
      <c r="AO1576" s="369"/>
      <c r="AP1576" s="369"/>
      <c r="AQ1576" s="369"/>
      <c r="AR1576" s="369"/>
      <c r="AS1576" s="369"/>
      <c r="AT1576" s="369"/>
      <c r="AU1576" s="369"/>
      <c r="AW1576" s="363"/>
      <c r="AX1576" s="363"/>
      <c r="AY1576" s="363"/>
      <c r="AZ1576" s="363"/>
      <c r="BA1576" s="363"/>
      <c r="BD1576" s="369" t="str">
        <f>IF(W1576="","",IF(F1576="休日",AW1576,IF(F1576="法休",AW1576,VLOOKUP(F1576,カレンダマスタ!$Q$56:$R$69,2,FALSE))))</f>
        <v/>
      </c>
      <c r="BG1576" s="369"/>
      <c r="BH1576" s="369"/>
    </row>
    <row r="1577" spans="2:60">
      <c r="B1577" s="323"/>
      <c r="C1577" s="371"/>
      <c r="D1577" s="372"/>
      <c r="E1577" s="373"/>
      <c r="F1577" s="372"/>
      <c r="G1577" s="371"/>
      <c r="H1577" s="374"/>
      <c r="I1577" s="374"/>
      <c r="J1577" s="374"/>
      <c r="K1577" s="374"/>
      <c r="L1577" s="374"/>
      <c r="M1577" s="374"/>
      <c r="N1577" s="374"/>
      <c r="O1577" s="374"/>
      <c r="P1577" s="374"/>
      <c r="Q1577" s="374"/>
      <c r="R1577" s="374"/>
      <c r="S1577" s="374"/>
      <c r="T1577" s="374"/>
      <c r="U1577" s="374"/>
      <c r="V1577" s="374"/>
      <c r="W1577" s="374"/>
      <c r="X1577" s="374"/>
      <c r="Y1577" s="374"/>
      <c r="Z1577" s="374"/>
      <c r="AA1577" s="374"/>
      <c r="AB1577" s="374"/>
      <c r="AC1577" s="374"/>
      <c r="AD1577" s="374"/>
      <c r="AE1577" s="375"/>
      <c r="AF1577" s="375"/>
      <c r="AG1577" s="375"/>
      <c r="AH1577" s="375"/>
      <c r="AI1577" s="375"/>
      <c r="AJ1577" s="375"/>
      <c r="AK1577" s="375"/>
      <c r="AL1577" s="375"/>
      <c r="AM1577" s="375"/>
      <c r="AN1577" s="375"/>
      <c r="AO1577" s="374"/>
      <c r="AP1577" s="374"/>
      <c r="AQ1577" s="374"/>
      <c r="AR1577" s="374"/>
      <c r="AS1577" s="374"/>
      <c r="AT1577" s="374"/>
      <c r="AU1577" s="374"/>
      <c r="AW1577" s="363"/>
      <c r="AX1577" s="363"/>
      <c r="AY1577" s="363"/>
      <c r="AZ1577" s="363"/>
      <c r="BA1577" s="363"/>
      <c r="BD1577" s="374" t="str">
        <f>IF(W1577="","",IF(F1577="休日",AW1577,IF(F1577="法休",AW1577,VLOOKUP(F1577,カレンダマスタ!$Q$56:$R$69,2,FALSE))))</f>
        <v/>
      </c>
      <c r="BG1577" s="374"/>
      <c r="BH1577" s="374"/>
    </row>
    <row r="1578" spans="2:60">
      <c r="B1578" s="323"/>
      <c r="C1578" s="371"/>
      <c r="D1578" s="372"/>
      <c r="E1578" s="373"/>
      <c r="F1578" s="372"/>
      <c r="G1578" s="371"/>
      <c r="H1578" s="374"/>
      <c r="I1578" s="374"/>
      <c r="J1578" s="374"/>
      <c r="K1578" s="374"/>
      <c r="L1578" s="374"/>
      <c r="M1578" s="374"/>
      <c r="N1578" s="374"/>
      <c r="O1578" s="374"/>
      <c r="P1578" s="374"/>
      <c r="Q1578" s="374"/>
      <c r="R1578" s="374"/>
      <c r="S1578" s="374"/>
      <c r="T1578" s="374"/>
      <c r="U1578" s="374"/>
      <c r="V1578" s="374"/>
      <c r="W1578" s="374"/>
      <c r="X1578" s="374"/>
      <c r="Y1578" s="374"/>
      <c r="Z1578" s="374"/>
      <c r="AA1578" s="374"/>
      <c r="AB1578" s="374"/>
      <c r="AC1578" s="374"/>
      <c r="AD1578" s="374"/>
      <c r="AE1578" s="375"/>
      <c r="AF1578" s="375"/>
      <c r="AG1578" s="375"/>
      <c r="AH1578" s="375"/>
      <c r="AI1578" s="375"/>
      <c r="AJ1578" s="375"/>
      <c r="AK1578" s="375"/>
      <c r="AL1578" s="375"/>
      <c r="AM1578" s="375"/>
      <c r="AN1578" s="375"/>
      <c r="AO1578" s="374"/>
      <c r="AP1578" s="374"/>
      <c r="AQ1578" s="374"/>
      <c r="AR1578" s="374"/>
      <c r="AS1578" s="374"/>
      <c r="AT1578" s="374"/>
      <c r="AU1578" s="374"/>
      <c r="AW1578" s="363"/>
      <c r="AX1578" s="363"/>
      <c r="AY1578" s="363"/>
      <c r="AZ1578" s="363"/>
      <c r="BA1578" s="363"/>
      <c r="BD1578" s="374" t="str">
        <f>IF(W1578="","",IF(F1578="休日",AW1578,IF(F1578="法休",AW1578,VLOOKUP(F1578,カレンダマスタ!$Q$56:$R$69,2,FALSE))))</f>
        <v/>
      </c>
      <c r="BG1578" s="374"/>
      <c r="BH1578" s="374"/>
    </row>
    <row r="1579" spans="2:60">
      <c r="B1579" s="323"/>
      <c r="C1579" s="371"/>
      <c r="D1579" s="372"/>
      <c r="E1579" s="373"/>
      <c r="F1579" s="372"/>
      <c r="G1579" s="371"/>
      <c r="H1579" s="374"/>
      <c r="I1579" s="374"/>
      <c r="J1579" s="374"/>
      <c r="K1579" s="374"/>
      <c r="L1579" s="374"/>
      <c r="M1579" s="374"/>
      <c r="N1579" s="374"/>
      <c r="O1579" s="374"/>
      <c r="P1579" s="374"/>
      <c r="Q1579" s="374"/>
      <c r="R1579" s="374"/>
      <c r="S1579" s="374"/>
      <c r="T1579" s="374"/>
      <c r="U1579" s="374"/>
      <c r="V1579" s="374"/>
      <c r="W1579" s="374"/>
      <c r="X1579" s="374"/>
      <c r="Y1579" s="374"/>
      <c r="Z1579" s="374"/>
      <c r="AA1579" s="374"/>
      <c r="AB1579" s="374"/>
      <c r="AC1579" s="374"/>
      <c r="AD1579" s="374"/>
      <c r="AE1579" s="375"/>
      <c r="AF1579" s="375"/>
      <c r="AG1579" s="375"/>
      <c r="AH1579" s="375"/>
      <c r="AI1579" s="375"/>
      <c r="AJ1579" s="375"/>
      <c r="AK1579" s="375"/>
      <c r="AL1579" s="375"/>
      <c r="AM1579" s="375"/>
      <c r="AN1579" s="375"/>
      <c r="AO1579" s="374"/>
      <c r="AP1579" s="374"/>
      <c r="AQ1579" s="374"/>
      <c r="AR1579" s="374"/>
      <c r="AS1579" s="374"/>
      <c r="AT1579" s="374"/>
      <c r="AU1579" s="374"/>
      <c r="AW1579" s="363"/>
      <c r="AX1579" s="363"/>
      <c r="AY1579" s="363"/>
      <c r="AZ1579" s="363"/>
      <c r="BA1579" s="363"/>
      <c r="BD1579" s="374" t="str">
        <f>IF(W1579="","",IF(F1579="休日",AW1579,IF(F1579="法休",AW1579,VLOOKUP(F1579,カレンダマスタ!$Q$56:$R$69,2,FALSE))))</f>
        <v/>
      </c>
      <c r="BG1579" s="374"/>
      <c r="BH1579" s="374"/>
    </row>
    <row r="1580" spans="2:60">
      <c r="B1580" s="323"/>
      <c r="C1580" s="371"/>
      <c r="D1580" s="372"/>
      <c r="E1580" s="373"/>
      <c r="F1580" s="372"/>
      <c r="G1580" s="371"/>
      <c r="H1580" s="374"/>
      <c r="I1580" s="374"/>
      <c r="J1580" s="374"/>
      <c r="K1580" s="374"/>
      <c r="L1580" s="374"/>
      <c r="M1580" s="374"/>
      <c r="N1580" s="374"/>
      <c r="O1580" s="374"/>
      <c r="P1580" s="374"/>
      <c r="Q1580" s="374"/>
      <c r="R1580" s="374"/>
      <c r="S1580" s="374"/>
      <c r="T1580" s="374"/>
      <c r="U1580" s="374"/>
      <c r="V1580" s="374"/>
      <c r="W1580" s="374"/>
      <c r="X1580" s="374"/>
      <c r="Y1580" s="374"/>
      <c r="Z1580" s="374"/>
      <c r="AA1580" s="374"/>
      <c r="AB1580" s="374"/>
      <c r="AC1580" s="374"/>
      <c r="AD1580" s="374"/>
      <c r="AE1580" s="375"/>
      <c r="AF1580" s="375"/>
      <c r="AG1580" s="375"/>
      <c r="AH1580" s="375"/>
      <c r="AI1580" s="375"/>
      <c r="AJ1580" s="375"/>
      <c r="AK1580" s="375"/>
      <c r="AL1580" s="375"/>
      <c r="AM1580" s="375"/>
      <c r="AN1580" s="375"/>
      <c r="AO1580" s="374"/>
      <c r="AP1580" s="374"/>
      <c r="AQ1580" s="374"/>
      <c r="AR1580" s="374"/>
      <c r="AS1580" s="374"/>
      <c r="AT1580" s="374"/>
      <c r="AU1580" s="374"/>
      <c r="AW1580" s="363"/>
      <c r="AX1580" s="363"/>
      <c r="AY1580" s="363"/>
      <c r="AZ1580" s="363"/>
      <c r="BA1580" s="363"/>
      <c r="BD1580" s="374" t="str">
        <f>IF(W1580="","",IF(F1580="休日",AW1580,IF(F1580="法休",AW1580,VLOOKUP(F1580,カレンダマスタ!$Q$56:$R$69,2,FALSE))))</f>
        <v/>
      </c>
      <c r="BG1580" s="374"/>
      <c r="BH1580" s="374"/>
    </row>
    <row r="1581" spans="2:60">
      <c r="B1581" s="323"/>
      <c r="C1581" s="371"/>
      <c r="D1581" s="372"/>
      <c r="E1581" s="373"/>
      <c r="F1581" s="372"/>
      <c r="G1581" s="371"/>
      <c r="H1581" s="374"/>
      <c r="I1581" s="374"/>
      <c r="J1581" s="374"/>
      <c r="K1581" s="374"/>
      <c r="L1581" s="374"/>
      <c r="M1581" s="374"/>
      <c r="N1581" s="374"/>
      <c r="O1581" s="374"/>
      <c r="P1581" s="374"/>
      <c r="Q1581" s="374"/>
      <c r="R1581" s="374"/>
      <c r="S1581" s="374"/>
      <c r="T1581" s="374"/>
      <c r="U1581" s="374"/>
      <c r="V1581" s="374"/>
      <c r="W1581" s="374"/>
      <c r="X1581" s="374"/>
      <c r="Y1581" s="374"/>
      <c r="Z1581" s="374"/>
      <c r="AA1581" s="374"/>
      <c r="AB1581" s="374"/>
      <c r="AC1581" s="374"/>
      <c r="AD1581" s="374"/>
      <c r="AE1581" s="375"/>
      <c r="AF1581" s="375"/>
      <c r="AG1581" s="375"/>
      <c r="AH1581" s="375"/>
      <c r="AI1581" s="375"/>
      <c r="AJ1581" s="375"/>
      <c r="AK1581" s="375"/>
      <c r="AL1581" s="375"/>
      <c r="AM1581" s="375"/>
      <c r="AN1581" s="375"/>
      <c r="AO1581" s="374"/>
      <c r="AP1581" s="374"/>
      <c r="AQ1581" s="374"/>
      <c r="AR1581" s="374"/>
      <c r="AS1581" s="374"/>
      <c r="AT1581" s="374"/>
      <c r="AU1581" s="374"/>
      <c r="AW1581" s="363"/>
      <c r="AX1581" s="363"/>
      <c r="AY1581" s="363"/>
      <c r="AZ1581" s="363"/>
      <c r="BA1581" s="363"/>
      <c r="BD1581" s="374" t="str">
        <f>IF(W1581="","",IF(F1581="休日",AW1581,IF(F1581="法休",AW1581,VLOOKUP(F1581,カレンダマスタ!$Q$56:$R$69,2,FALSE))))</f>
        <v/>
      </c>
      <c r="BG1581" s="374"/>
      <c r="BH1581" s="374"/>
    </row>
    <row r="1582" spans="2:60">
      <c r="B1582" s="323"/>
      <c r="C1582" s="371"/>
      <c r="D1582" s="372"/>
      <c r="E1582" s="373"/>
      <c r="F1582" s="372"/>
      <c r="G1582" s="371"/>
      <c r="H1582" s="374"/>
      <c r="I1582" s="374"/>
      <c r="J1582" s="374"/>
      <c r="K1582" s="374"/>
      <c r="L1582" s="374"/>
      <c r="M1582" s="374"/>
      <c r="N1582" s="374"/>
      <c r="O1582" s="374"/>
      <c r="P1582" s="374"/>
      <c r="Q1582" s="374"/>
      <c r="R1582" s="374"/>
      <c r="S1582" s="374"/>
      <c r="T1582" s="374"/>
      <c r="U1582" s="374"/>
      <c r="V1582" s="374"/>
      <c r="W1582" s="374"/>
      <c r="X1582" s="374"/>
      <c r="Y1582" s="374"/>
      <c r="Z1582" s="374"/>
      <c r="AA1582" s="374"/>
      <c r="AB1582" s="374"/>
      <c r="AC1582" s="374"/>
      <c r="AD1582" s="374"/>
      <c r="AE1582" s="375"/>
      <c r="AF1582" s="375"/>
      <c r="AG1582" s="375"/>
      <c r="AH1582" s="375"/>
      <c r="AI1582" s="375"/>
      <c r="AJ1582" s="375"/>
      <c r="AK1582" s="375"/>
      <c r="AL1582" s="375"/>
      <c r="AM1582" s="375"/>
      <c r="AN1582" s="375"/>
      <c r="AO1582" s="374"/>
      <c r="AP1582" s="374"/>
      <c r="AQ1582" s="374"/>
      <c r="AR1582" s="374"/>
      <c r="AS1582" s="374"/>
      <c r="AT1582" s="374"/>
      <c r="AU1582" s="374"/>
      <c r="AW1582" s="363"/>
      <c r="AX1582" s="363"/>
      <c r="AY1582" s="363"/>
      <c r="AZ1582" s="363"/>
      <c r="BA1582" s="363"/>
      <c r="BD1582" s="374" t="str">
        <f>IF(W1582="","",IF(F1582="休日",AW1582,IF(F1582="法休",AW1582,VLOOKUP(F1582,カレンダマスタ!$Q$56:$R$69,2,FALSE))))</f>
        <v/>
      </c>
      <c r="BG1582" s="374"/>
      <c r="BH1582" s="374"/>
    </row>
    <row r="1583" spans="2:60">
      <c r="B1583" s="323"/>
      <c r="C1583" s="371"/>
      <c r="D1583" s="372"/>
      <c r="E1583" s="373"/>
      <c r="F1583" s="372"/>
      <c r="G1583" s="371"/>
      <c r="H1583" s="374"/>
      <c r="I1583" s="374"/>
      <c r="J1583" s="374"/>
      <c r="K1583" s="374"/>
      <c r="L1583" s="374"/>
      <c r="M1583" s="374"/>
      <c r="N1583" s="374"/>
      <c r="O1583" s="374"/>
      <c r="P1583" s="374"/>
      <c r="Q1583" s="374"/>
      <c r="R1583" s="374"/>
      <c r="S1583" s="374"/>
      <c r="T1583" s="374"/>
      <c r="U1583" s="374"/>
      <c r="V1583" s="374"/>
      <c r="W1583" s="374"/>
      <c r="X1583" s="374"/>
      <c r="Y1583" s="374"/>
      <c r="Z1583" s="374"/>
      <c r="AA1583" s="374"/>
      <c r="AB1583" s="374"/>
      <c r="AC1583" s="374"/>
      <c r="AD1583" s="374"/>
      <c r="AE1583" s="375"/>
      <c r="AF1583" s="375"/>
      <c r="AG1583" s="375"/>
      <c r="AH1583" s="375"/>
      <c r="AI1583" s="375"/>
      <c r="AJ1583" s="375"/>
      <c r="AK1583" s="375"/>
      <c r="AL1583" s="375"/>
      <c r="AM1583" s="375"/>
      <c r="AN1583" s="375"/>
      <c r="AO1583" s="374"/>
      <c r="AP1583" s="374"/>
      <c r="AQ1583" s="374"/>
      <c r="AR1583" s="374"/>
      <c r="AS1583" s="374"/>
      <c r="AT1583" s="374"/>
      <c r="AU1583" s="374"/>
      <c r="AW1583" s="363"/>
      <c r="AX1583" s="363"/>
      <c r="AY1583" s="363"/>
      <c r="AZ1583" s="363"/>
      <c r="BA1583" s="363"/>
      <c r="BD1583" s="374" t="str">
        <f>IF(W1583="","",IF(F1583="休日",AW1583,IF(F1583="法休",AW1583,VLOOKUP(F1583,カレンダマスタ!$Q$56:$R$69,2,FALSE))))</f>
        <v/>
      </c>
      <c r="BG1583" s="374"/>
      <c r="BH1583" s="374"/>
    </row>
    <row r="1584" spans="2:60">
      <c r="B1584" s="323"/>
      <c r="C1584" s="371"/>
      <c r="D1584" s="372"/>
      <c r="E1584" s="373"/>
      <c r="F1584" s="372"/>
      <c r="G1584" s="371"/>
      <c r="H1584" s="374"/>
      <c r="I1584" s="374"/>
      <c r="J1584" s="374"/>
      <c r="K1584" s="374"/>
      <c r="L1584" s="374"/>
      <c r="M1584" s="374"/>
      <c r="N1584" s="374"/>
      <c r="O1584" s="374"/>
      <c r="P1584" s="374"/>
      <c r="Q1584" s="374"/>
      <c r="R1584" s="374"/>
      <c r="S1584" s="374"/>
      <c r="T1584" s="374"/>
      <c r="U1584" s="374"/>
      <c r="V1584" s="374"/>
      <c r="W1584" s="374"/>
      <c r="X1584" s="374"/>
      <c r="Y1584" s="374"/>
      <c r="Z1584" s="374"/>
      <c r="AA1584" s="374"/>
      <c r="AB1584" s="374"/>
      <c r="AC1584" s="374"/>
      <c r="AD1584" s="374"/>
      <c r="AE1584" s="375"/>
      <c r="AF1584" s="375"/>
      <c r="AG1584" s="375"/>
      <c r="AH1584" s="375"/>
      <c r="AI1584" s="375"/>
      <c r="AJ1584" s="375"/>
      <c r="AK1584" s="375"/>
      <c r="AL1584" s="375"/>
      <c r="AM1584" s="375"/>
      <c r="AN1584" s="375"/>
      <c r="AO1584" s="374"/>
      <c r="AP1584" s="374"/>
      <c r="AQ1584" s="374"/>
      <c r="AR1584" s="374"/>
      <c r="AS1584" s="374"/>
      <c r="AT1584" s="374"/>
      <c r="AU1584" s="374"/>
      <c r="AW1584" s="363"/>
      <c r="AX1584" s="363"/>
      <c r="AY1584" s="363"/>
      <c r="AZ1584" s="363"/>
      <c r="BA1584" s="363"/>
      <c r="BD1584" s="374" t="str">
        <f>IF(W1584="","",IF(F1584="休日",AW1584,IF(F1584="法休",AW1584,VLOOKUP(F1584,カレンダマスタ!$Q$56:$R$69,2,FALSE))))</f>
        <v/>
      </c>
      <c r="BG1584" s="374"/>
      <c r="BH1584" s="374"/>
    </row>
    <row r="1585" spans="2:60" ht="13.8" thickBot="1">
      <c r="B1585" s="329"/>
      <c r="C1585" s="377"/>
      <c r="D1585" s="378"/>
      <c r="E1585" s="379"/>
      <c r="F1585" s="378"/>
      <c r="G1585" s="377"/>
      <c r="H1585" s="380"/>
      <c r="I1585" s="380"/>
      <c r="J1585" s="380"/>
      <c r="K1585" s="380"/>
      <c r="L1585" s="380"/>
      <c r="M1585" s="380"/>
      <c r="N1585" s="380"/>
      <c r="O1585" s="380"/>
      <c r="P1585" s="380"/>
      <c r="Q1585" s="380"/>
      <c r="R1585" s="380"/>
      <c r="S1585" s="380"/>
      <c r="T1585" s="380"/>
      <c r="U1585" s="380"/>
      <c r="V1585" s="380"/>
      <c r="W1585" s="380"/>
      <c r="X1585" s="380"/>
      <c r="Y1585" s="380"/>
      <c r="Z1585" s="380"/>
      <c r="AA1585" s="380"/>
      <c r="AB1585" s="380"/>
      <c r="AC1585" s="380"/>
      <c r="AD1585" s="380"/>
      <c r="AE1585" s="381"/>
      <c r="AF1585" s="381"/>
      <c r="AG1585" s="381"/>
      <c r="AH1585" s="381"/>
      <c r="AI1585" s="381"/>
      <c r="AJ1585" s="381"/>
      <c r="AK1585" s="381"/>
      <c r="AL1585" s="381"/>
      <c r="AM1585" s="381"/>
      <c r="AN1585" s="381"/>
      <c r="AO1585" s="380"/>
      <c r="AP1585" s="380"/>
      <c r="AQ1585" s="380"/>
      <c r="AR1585" s="380"/>
      <c r="AS1585" s="380"/>
      <c r="AT1585" s="380"/>
      <c r="AU1585" s="380"/>
      <c r="AW1585" s="364"/>
      <c r="AX1585" s="364"/>
      <c r="AY1585" s="364"/>
      <c r="AZ1585" s="364"/>
      <c r="BA1585" s="364"/>
      <c r="BD1585" s="380" t="str">
        <f>IF(W1585="","",IF(F1585="休日",AW1585,IF(F1585="法休",AW1585,VLOOKUP(F1585,カレンダマスタ!$Q$56:$R$69,2,FALSE))))</f>
        <v/>
      </c>
      <c r="BG1585" s="380"/>
      <c r="BH1585" s="380"/>
    </row>
    <row r="1586" spans="2:60">
      <c r="B1586" s="111">
        <f>B1541+1</f>
        <v>36</v>
      </c>
      <c r="C1586" s="403" t="str">
        <f>IF(STEP!C1586&lt;&gt;"",STEP!C1586,"")</f>
        <v/>
      </c>
      <c r="D1586" s="383" t="str">
        <f>IF(STEP!D1586&lt;&gt;"",STEP!D1586,"")</f>
        <v/>
      </c>
      <c r="E1586" s="384" t="str">
        <f>IF(STEP!E1586&lt;&gt;"",STEP!E1586,"")</f>
        <v/>
      </c>
      <c r="F1586" s="248"/>
      <c r="G1586" s="249"/>
      <c r="H1586" s="250"/>
      <c r="I1586" s="250"/>
      <c r="J1586" s="250"/>
      <c r="K1586" s="250"/>
      <c r="L1586" s="250"/>
      <c r="M1586" s="250"/>
      <c r="N1586" s="250"/>
      <c r="O1586" s="250"/>
      <c r="P1586" s="250"/>
      <c r="Q1586" s="250"/>
      <c r="R1586" s="250"/>
      <c r="S1586" s="250"/>
      <c r="T1586" s="250"/>
      <c r="U1586" s="250"/>
      <c r="V1586" s="250"/>
      <c r="W1586" s="250"/>
      <c r="X1586" s="250"/>
      <c r="Y1586" s="250"/>
      <c r="Z1586" s="250"/>
      <c r="AA1586" s="250"/>
      <c r="AB1586" s="250"/>
      <c r="AC1586" s="250"/>
      <c r="AD1586" s="250"/>
      <c r="AE1586" s="251"/>
      <c r="AF1586" s="251"/>
      <c r="AG1586" s="251"/>
      <c r="AH1586" s="251"/>
      <c r="AI1586" s="251"/>
      <c r="AJ1586" s="251"/>
      <c r="AK1586" s="251"/>
      <c r="AL1586" s="251"/>
      <c r="AM1586" s="251"/>
      <c r="AN1586" s="251"/>
      <c r="AO1586" s="250"/>
      <c r="AP1586" s="250"/>
      <c r="AQ1586" s="250"/>
      <c r="AR1586" s="250"/>
      <c r="AS1586" s="250"/>
      <c r="AT1586" s="250"/>
      <c r="AU1586" s="250"/>
      <c r="AW1586" s="282" t="str">
        <f t="shared" ref="AW1586:AW1620" si="188">IF(W1586&lt;&gt;"",IF(W1586&lt;&gt;"",CEILING(IF(J1586&lt;&gt;"",J1586,I1586),$AY$8),""),"")</f>
        <v/>
      </c>
      <c r="AX1586" s="282" t="str">
        <f>IF(W1586&lt;&gt;"",IF(W1586&lt;&gt;"",IF(OR(K1586="早出",AND(BD1586&lt;AW1586,K1586&lt;&gt;"有償遅刻")),AW1586,BD1586),""),"")</f>
        <v/>
      </c>
      <c r="AY1586" s="282" t="str">
        <f t="shared" ref="AY1586:AY1620" si="189">IF(W1586&lt;&gt;"",FLOOR(IF(N1586&lt;&gt;"",N1586,M1586),$AY$8),"")</f>
        <v/>
      </c>
      <c r="AZ1586" s="282" t="str">
        <f t="shared" ref="AZ1586:AZ1620" si="190">IF(W1586&lt;&gt;"",IF(AY1586&lt;&gt;0,AY1586-AR1586,L1586-AR1586),"")</f>
        <v/>
      </c>
      <c r="BA1586" s="282" t="str">
        <f t="shared" ref="BA1586:BA1620" si="191">IF(W1586&lt;&gt;"",W1586,"")</f>
        <v/>
      </c>
      <c r="BD1586" s="250" t="str">
        <f>IF(W1586="","",IF(F1586="休日",AW1586,IF(F1586="法休",AW1586,VLOOKUP(F1586,カレンダマスタ!$Q$56:$R$69,2,FALSE))))</f>
        <v/>
      </c>
      <c r="BG1586" s="250" t="str">
        <f>STEP!AF1586</f>
        <v/>
      </c>
      <c r="BH1586" s="250" t="str">
        <f>IF(AX1586="","",IF(P1586&lt;&gt;"","",IF(BG1586="CS","OK",IF(VLOOKUP(E1586,カレンダマスタ!$A$5:$D$381,4,FALSE)&gt;0,"",IF(OR(AX1586*24&gt;10.84,AZ1586*24&lt;14.5)=TRUE,"×","OK")))))</f>
        <v/>
      </c>
    </row>
    <row r="1587" spans="2:60">
      <c r="B1587" s="111"/>
      <c r="C1587" s="385" t="str">
        <f>IF(STEP!C1587&lt;&gt;"",STEP!C1587,"")</f>
        <v/>
      </c>
      <c r="D1587" s="386" t="str">
        <f>IF(STEP!D1587&lt;&gt;"",STEP!D1587,"")</f>
        <v/>
      </c>
      <c r="E1587" s="387" t="str">
        <f>IF(STEP!E1587&lt;&gt;"",STEP!E1587,"")</f>
        <v/>
      </c>
      <c r="F1587" s="253"/>
      <c r="G1587" s="252"/>
      <c r="H1587" s="254"/>
      <c r="I1587" s="254"/>
      <c r="J1587" s="254"/>
      <c r="K1587" s="254"/>
      <c r="L1587" s="254"/>
      <c r="M1587" s="254"/>
      <c r="N1587" s="254"/>
      <c r="O1587" s="254"/>
      <c r="P1587" s="254"/>
      <c r="Q1587" s="254"/>
      <c r="R1587" s="254"/>
      <c r="S1587" s="254"/>
      <c r="T1587" s="254"/>
      <c r="U1587" s="254"/>
      <c r="V1587" s="254"/>
      <c r="W1587" s="254"/>
      <c r="X1587" s="254"/>
      <c r="Y1587" s="254"/>
      <c r="Z1587" s="254"/>
      <c r="AA1587" s="254"/>
      <c r="AB1587" s="254"/>
      <c r="AC1587" s="254"/>
      <c r="AD1587" s="254"/>
      <c r="AE1587" s="255"/>
      <c r="AF1587" s="255"/>
      <c r="AG1587" s="255"/>
      <c r="AH1587" s="255"/>
      <c r="AI1587" s="255"/>
      <c r="AJ1587" s="255"/>
      <c r="AK1587" s="255"/>
      <c r="AL1587" s="255"/>
      <c r="AM1587" s="255"/>
      <c r="AN1587" s="255"/>
      <c r="AO1587" s="254"/>
      <c r="AP1587" s="254"/>
      <c r="AQ1587" s="254"/>
      <c r="AR1587" s="254"/>
      <c r="AS1587" s="254"/>
      <c r="AT1587" s="254"/>
      <c r="AU1587" s="254"/>
      <c r="AW1587" s="283" t="str">
        <f t="shared" si="188"/>
        <v/>
      </c>
      <c r="AX1587" s="283" t="str">
        <f t="shared" si="183"/>
        <v/>
      </c>
      <c r="AY1587" s="283" t="str">
        <f t="shared" si="189"/>
        <v/>
      </c>
      <c r="AZ1587" s="283" t="str">
        <f t="shared" si="190"/>
        <v/>
      </c>
      <c r="BA1587" s="283" t="str">
        <f t="shared" si="191"/>
        <v/>
      </c>
      <c r="BD1587" s="254" t="str">
        <f>IF(W1587="","",IF(F1587="休日",AW1587,IF(F1587="法休",AW1587,VLOOKUP(F1587,カレンダマスタ!$Q$56:$R$69,2,FALSE))))</f>
        <v/>
      </c>
      <c r="BG1587" s="254" t="str">
        <f>BG1586</f>
        <v/>
      </c>
      <c r="BH1587" s="254" t="str">
        <f>IF(AX1587="","",IF(P1587&lt;&gt;"","",IF(BG1587="CS","OK",IF(VLOOKUP(E1587,カレンダマスタ!$A$5:$D$381,4,FALSE)&gt;0,"",IF(OR(AX1587*24&gt;10.84,AZ1587*24&lt;14.5)=TRUE,"×","OK")))))</f>
        <v/>
      </c>
    </row>
    <row r="1588" spans="2:60">
      <c r="B1588" s="111"/>
      <c r="C1588" s="385" t="str">
        <f>IF(STEP!C1588&lt;&gt;"",STEP!C1588,"")</f>
        <v/>
      </c>
      <c r="D1588" s="386" t="str">
        <f>IF(STEP!D1588&lt;&gt;"",STEP!D1588,"")</f>
        <v/>
      </c>
      <c r="E1588" s="387" t="str">
        <f>IF(STEP!E1588&lt;&gt;"",STEP!E1588,"")</f>
        <v/>
      </c>
      <c r="F1588" s="253"/>
      <c r="G1588" s="252"/>
      <c r="H1588" s="254"/>
      <c r="I1588" s="254"/>
      <c r="J1588" s="254"/>
      <c r="K1588" s="254"/>
      <c r="L1588" s="254"/>
      <c r="M1588" s="254"/>
      <c r="N1588" s="254"/>
      <c r="O1588" s="254"/>
      <c r="P1588" s="254"/>
      <c r="Q1588" s="254"/>
      <c r="R1588" s="254"/>
      <c r="S1588" s="254"/>
      <c r="T1588" s="254"/>
      <c r="U1588" s="254"/>
      <c r="V1588" s="254"/>
      <c r="W1588" s="254"/>
      <c r="X1588" s="254"/>
      <c r="Y1588" s="254"/>
      <c r="Z1588" s="254"/>
      <c r="AA1588" s="254"/>
      <c r="AB1588" s="254"/>
      <c r="AC1588" s="254"/>
      <c r="AD1588" s="254"/>
      <c r="AE1588" s="255"/>
      <c r="AF1588" s="255"/>
      <c r="AG1588" s="255"/>
      <c r="AH1588" s="255"/>
      <c r="AI1588" s="255"/>
      <c r="AJ1588" s="255"/>
      <c r="AK1588" s="255"/>
      <c r="AL1588" s="255"/>
      <c r="AM1588" s="255"/>
      <c r="AN1588" s="255"/>
      <c r="AO1588" s="254"/>
      <c r="AP1588" s="254"/>
      <c r="AQ1588" s="254"/>
      <c r="AR1588" s="254"/>
      <c r="AS1588" s="254"/>
      <c r="AT1588" s="254"/>
      <c r="AU1588" s="254"/>
      <c r="AW1588" s="283" t="str">
        <f t="shared" si="188"/>
        <v/>
      </c>
      <c r="AX1588" s="283" t="str">
        <f t="shared" si="183"/>
        <v/>
      </c>
      <c r="AY1588" s="283" t="str">
        <f t="shared" si="189"/>
        <v/>
      </c>
      <c r="AZ1588" s="283" t="str">
        <f t="shared" si="190"/>
        <v/>
      </c>
      <c r="BA1588" s="283" t="str">
        <f t="shared" si="191"/>
        <v/>
      </c>
      <c r="BD1588" s="254" t="str">
        <f>IF(W1588="","",IF(F1588="休日",AW1588,IF(F1588="法休",AW1588,VLOOKUP(F1588,カレンダマスタ!$Q$56:$R$69,2,FALSE))))</f>
        <v/>
      </c>
      <c r="BG1588" s="254" t="str">
        <f t="shared" si="187"/>
        <v/>
      </c>
      <c r="BH1588" s="254" t="str">
        <f>IF(AX1588="","",IF(P1588&lt;&gt;"","",IF(BG1588="CS","OK",IF(VLOOKUP(E1588,カレンダマスタ!$A$5:$D$381,4,FALSE)&gt;0,"",IF(OR(AX1588*24&gt;10.84,AZ1588*24&lt;14.5)=TRUE,"×","OK")))))</f>
        <v/>
      </c>
    </row>
    <row r="1589" spans="2:60">
      <c r="B1589" s="111"/>
      <c r="C1589" s="385" t="str">
        <f>IF(STEP!C1589&lt;&gt;"",STEP!C1589,"")</f>
        <v/>
      </c>
      <c r="D1589" s="386" t="str">
        <f>IF(STEP!D1589&lt;&gt;"",STEP!D1589,"")</f>
        <v/>
      </c>
      <c r="E1589" s="387" t="str">
        <f>IF(STEP!E1589&lt;&gt;"",STEP!E1589,"")</f>
        <v/>
      </c>
      <c r="F1589" s="256"/>
      <c r="G1589" s="257"/>
      <c r="H1589" s="254"/>
      <c r="I1589" s="254"/>
      <c r="J1589" s="254"/>
      <c r="K1589" s="254"/>
      <c r="L1589" s="254"/>
      <c r="M1589" s="254"/>
      <c r="N1589" s="254"/>
      <c r="O1589" s="254"/>
      <c r="P1589" s="254"/>
      <c r="Q1589" s="254"/>
      <c r="R1589" s="254"/>
      <c r="S1589" s="254"/>
      <c r="T1589" s="254"/>
      <c r="U1589" s="254"/>
      <c r="V1589" s="254"/>
      <c r="W1589" s="254"/>
      <c r="X1589" s="254"/>
      <c r="Y1589" s="254"/>
      <c r="Z1589" s="254"/>
      <c r="AA1589" s="254"/>
      <c r="AB1589" s="254"/>
      <c r="AC1589" s="254"/>
      <c r="AD1589" s="254"/>
      <c r="AE1589" s="255"/>
      <c r="AF1589" s="255"/>
      <c r="AG1589" s="255"/>
      <c r="AH1589" s="255"/>
      <c r="AI1589" s="255"/>
      <c r="AJ1589" s="255"/>
      <c r="AK1589" s="255"/>
      <c r="AL1589" s="255"/>
      <c r="AM1589" s="255"/>
      <c r="AN1589" s="255"/>
      <c r="AO1589" s="254"/>
      <c r="AP1589" s="254"/>
      <c r="AQ1589" s="254"/>
      <c r="AR1589" s="254"/>
      <c r="AS1589" s="254"/>
      <c r="AT1589" s="254"/>
      <c r="AU1589" s="254"/>
      <c r="AW1589" s="283" t="str">
        <f t="shared" si="188"/>
        <v/>
      </c>
      <c r="AX1589" s="283" t="str">
        <f t="shared" si="183"/>
        <v/>
      </c>
      <c r="AY1589" s="283" t="str">
        <f t="shared" si="189"/>
        <v/>
      </c>
      <c r="AZ1589" s="283" t="str">
        <f t="shared" si="190"/>
        <v/>
      </c>
      <c r="BA1589" s="283" t="str">
        <f t="shared" si="191"/>
        <v/>
      </c>
      <c r="BD1589" s="254" t="str">
        <f>IF(W1589="","",IF(F1589="休日",AW1589,IF(F1589="法休",AW1589,VLOOKUP(F1589,カレンダマスタ!$Q$56:$R$69,2,FALSE))))</f>
        <v/>
      </c>
      <c r="BG1589" s="254" t="str">
        <f t="shared" si="187"/>
        <v/>
      </c>
      <c r="BH1589" s="254" t="str">
        <f>IF(AX1589="","",IF(P1589&lt;&gt;"","",IF(BG1589="CS","OK",IF(VLOOKUP(E1589,カレンダマスタ!$A$5:$D$381,4,FALSE)&gt;0,"",IF(OR(AX1589*24&gt;10.84,AZ1589*24&lt;14.5)=TRUE,"×","OK")))))</f>
        <v/>
      </c>
    </row>
    <row r="1590" spans="2:60">
      <c r="B1590" s="111"/>
      <c r="C1590" s="385" t="str">
        <f>IF(STEP!C1590&lt;&gt;"",STEP!C1590,"")</f>
        <v/>
      </c>
      <c r="D1590" s="386" t="str">
        <f>IF(STEP!D1590&lt;&gt;"",STEP!D1590,"")</f>
        <v/>
      </c>
      <c r="E1590" s="387" t="str">
        <f>IF(STEP!E1590&lt;&gt;"",STEP!E1590,"")</f>
        <v/>
      </c>
      <c r="F1590" s="256"/>
      <c r="G1590" s="257"/>
      <c r="H1590" s="254"/>
      <c r="I1590" s="254"/>
      <c r="J1590" s="254"/>
      <c r="K1590" s="254"/>
      <c r="L1590" s="254"/>
      <c r="M1590" s="254"/>
      <c r="N1590" s="254"/>
      <c r="O1590" s="254"/>
      <c r="P1590" s="254"/>
      <c r="Q1590" s="254"/>
      <c r="R1590" s="254"/>
      <c r="S1590" s="254"/>
      <c r="T1590" s="254"/>
      <c r="U1590" s="254"/>
      <c r="V1590" s="254"/>
      <c r="W1590" s="254"/>
      <c r="X1590" s="254"/>
      <c r="Y1590" s="254"/>
      <c r="Z1590" s="254"/>
      <c r="AA1590" s="254"/>
      <c r="AB1590" s="254"/>
      <c r="AC1590" s="254"/>
      <c r="AD1590" s="254"/>
      <c r="AE1590" s="255"/>
      <c r="AF1590" s="255"/>
      <c r="AG1590" s="255"/>
      <c r="AH1590" s="255"/>
      <c r="AI1590" s="255"/>
      <c r="AJ1590" s="255"/>
      <c r="AK1590" s="255"/>
      <c r="AL1590" s="255"/>
      <c r="AM1590" s="255"/>
      <c r="AN1590" s="255"/>
      <c r="AO1590" s="254"/>
      <c r="AP1590" s="254"/>
      <c r="AQ1590" s="254"/>
      <c r="AR1590" s="254"/>
      <c r="AS1590" s="254"/>
      <c r="AT1590" s="254"/>
      <c r="AU1590" s="254"/>
      <c r="AW1590" s="283" t="str">
        <f t="shared" si="188"/>
        <v/>
      </c>
      <c r="AX1590" s="283" t="str">
        <f t="shared" si="183"/>
        <v/>
      </c>
      <c r="AY1590" s="283" t="str">
        <f t="shared" si="189"/>
        <v/>
      </c>
      <c r="AZ1590" s="283" t="str">
        <f t="shared" si="190"/>
        <v/>
      </c>
      <c r="BA1590" s="283" t="str">
        <f t="shared" si="191"/>
        <v/>
      </c>
      <c r="BD1590" s="254" t="str">
        <f>IF(W1590="","",IF(F1590="休日",AW1590,IF(F1590="法休",AW1590,VLOOKUP(F1590,カレンダマスタ!$Q$56:$R$69,2,FALSE))))</f>
        <v/>
      </c>
      <c r="BG1590" s="254" t="str">
        <f t="shared" si="187"/>
        <v/>
      </c>
      <c r="BH1590" s="254" t="str">
        <f>IF(AX1590="","",IF(P1590&lt;&gt;"","",IF(BG1590="CS","OK",IF(VLOOKUP(E1590,カレンダマスタ!$A$5:$D$381,4,FALSE)&gt;0,"",IF(OR(AX1590*24&gt;10.84,AZ1590*24&lt;14.5)=TRUE,"×","OK")))))</f>
        <v/>
      </c>
    </row>
    <row r="1591" spans="2:60">
      <c r="B1591" s="111"/>
      <c r="C1591" s="385" t="str">
        <f>IF(STEP!C1591&lt;&gt;"",STEP!C1591,"")</f>
        <v/>
      </c>
      <c r="D1591" s="386" t="str">
        <f>IF(STEP!D1591&lt;&gt;"",STEP!D1591,"")</f>
        <v/>
      </c>
      <c r="E1591" s="387" t="str">
        <f>IF(STEP!E1591&lt;&gt;"",STEP!E1591,"")</f>
        <v/>
      </c>
      <c r="F1591" s="256"/>
      <c r="G1591" s="252"/>
      <c r="H1591" s="254"/>
      <c r="I1591" s="254"/>
      <c r="J1591" s="254"/>
      <c r="K1591" s="254"/>
      <c r="L1591" s="254"/>
      <c r="M1591" s="254"/>
      <c r="N1591" s="254"/>
      <c r="O1591" s="254"/>
      <c r="P1591" s="254"/>
      <c r="Q1591" s="254"/>
      <c r="R1591" s="254"/>
      <c r="S1591" s="254"/>
      <c r="T1591" s="254"/>
      <c r="U1591" s="254"/>
      <c r="V1591" s="254"/>
      <c r="W1591" s="254"/>
      <c r="X1591" s="254"/>
      <c r="Y1591" s="254"/>
      <c r="Z1591" s="254"/>
      <c r="AA1591" s="254"/>
      <c r="AB1591" s="254"/>
      <c r="AC1591" s="254"/>
      <c r="AD1591" s="254"/>
      <c r="AE1591" s="255"/>
      <c r="AF1591" s="255"/>
      <c r="AG1591" s="255"/>
      <c r="AH1591" s="255"/>
      <c r="AI1591" s="255"/>
      <c r="AJ1591" s="255"/>
      <c r="AK1591" s="255"/>
      <c r="AL1591" s="255"/>
      <c r="AM1591" s="255"/>
      <c r="AN1591" s="255"/>
      <c r="AO1591" s="254"/>
      <c r="AP1591" s="254"/>
      <c r="AQ1591" s="254"/>
      <c r="AR1591" s="254"/>
      <c r="AS1591" s="254"/>
      <c r="AT1591" s="254"/>
      <c r="AU1591" s="254"/>
      <c r="AW1591" s="283" t="str">
        <f t="shared" si="188"/>
        <v/>
      </c>
      <c r="AX1591" s="283" t="str">
        <f t="shared" si="183"/>
        <v/>
      </c>
      <c r="AY1591" s="283" t="str">
        <f t="shared" si="189"/>
        <v/>
      </c>
      <c r="AZ1591" s="283" t="str">
        <f t="shared" si="190"/>
        <v/>
      </c>
      <c r="BA1591" s="283" t="str">
        <f t="shared" si="191"/>
        <v/>
      </c>
      <c r="BD1591" s="254" t="str">
        <f>IF(W1591="","",IF(F1591="休日",AW1591,IF(F1591="法休",AW1591,VLOOKUP(F1591,カレンダマスタ!$Q$56:$R$69,2,FALSE))))</f>
        <v/>
      </c>
      <c r="BG1591" s="254" t="str">
        <f t="shared" si="187"/>
        <v/>
      </c>
      <c r="BH1591" s="254" t="str">
        <f>IF(AX1591="","",IF(P1591&lt;&gt;"","",IF(BG1591="CS","OK",IF(VLOOKUP(E1591,カレンダマスタ!$A$5:$D$381,4,FALSE)&gt;0,"",IF(OR(AX1591*24&gt;10.84,AZ1591*24&lt;14.5)=TRUE,"×","OK")))))</f>
        <v/>
      </c>
    </row>
    <row r="1592" spans="2:60">
      <c r="B1592" s="111"/>
      <c r="C1592" s="388" t="str">
        <f>IF(STEP!C1592&lt;&gt;"",STEP!C1592,"")</f>
        <v/>
      </c>
      <c r="D1592" s="389" t="str">
        <f>IF(STEP!D1592&lt;&gt;"",STEP!D1592,"")</f>
        <v/>
      </c>
      <c r="E1592" s="390" t="str">
        <f>IF(STEP!E1592&lt;&gt;"",STEP!E1592,"")</f>
        <v/>
      </c>
      <c r="F1592" s="259"/>
      <c r="G1592" s="258"/>
      <c r="H1592" s="260"/>
      <c r="I1592" s="260"/>
      <c r="J1592" s="260"/>
      <c r="K1592" s="260"/>
      <c r="L1592" s="260"/>
      <c r="M1592" s="260"/>
      <c r="N1592" s="260"/>
      <c r="O1592" s="260"/>
      <c r="P1592" s="260"/>
      <c r="Q1592" s="260"/>
      <c r="R1592" s="260"/>
      <c r="S1592" s="260"/>
      <c r="T1592" s="260"/>
      <c r="U1592" s="260"/>
      <c r="V1592" s="260"/>
      <c r="W1592" s="260"/>
      <c r="X1592" s="260"/>
      <c r="Y1592" s="260"/>
      <c r="Z1592" s="260"/>
      <c r="AA1592" s="260"/>
      <c r="AB1592" s="260"/>
      <c r="AC1592" s="260"/>
      <c r="AD1592" s="260"/>
      <c r="AE1592" s="261"/>
      <c r="AF1592" s="261"/>
      <c r="AG1592" s="261"/>
      <c r="AH1592" s="261"/>
      <c r="AI1592" s="261"/>
      <c r="AJ1592" s="261"/>
      <c r="AK1592" s="261"/>
      <c r="AL1592" s="261"/>
      <c r="AM1592" s="261"/>
      <c r="AN1592" s="261"/>
      <c r="AO1592" s="260"/>
      <c r="AP1592" s="260"/>
      <c r="AQ1592" s="260"/>
      <c r="AR1592" s="260"/>
      <c r="AS1592" s="260"/>
      <c r="AT1592" s="260"/>
      <c r="AU1592" s="260"/>
      <c r="AW1592" s="284" t="str">
        <f t="shared" si="188"/>
        <v/>
      </c>
      <c r="AX1592" s="284" t="str">
        <f t="shared" si="183"/>
        <v/>
      </c>
      <c r="AY1592" s="284" t="str">
        <f t="shared" si="189"/>
        <v/>
      </c>
      <c r="AZ1592" s="284" t="str">
        <f t="shared" si="190"/>
        <v/>
      </c>
      <c r="BA1592" s="284" t="str">
        <f t="shared" si="191"/>
        <v/>
      </c>
      <c r="BD1592" s="260" t="str">
        <f>IF(W1592="","",IF(F1592="休日",AW1592,IF(F1592="法休",AW1592,VLOOKUP(F1592,カレンダマスタ!$Q$56:$R$69,2,FALSE))))</f>
        <v/>
      </c>
      <c r="BG1592" s="260" t="str">
        <f t="shared" si="187"/>
        <v/>
      </c>
      <c r="BH1592" s="260" t="str">
        <f>IF(AX1592="","",IF(P1592&lt;&gt;"","",IF(BG1592="CS","OK",IF(VLOOKUP(E1592,カレンダマスタ!$A$5:$D$381,4,FALSE)&gt;0,"",IF(OR(AX1592*24&gt;10.84,AZ1592*24&lt;14.5)=TRUE,"×","OK")))))</f>
        <v/>
      </c>
    </row>
    <row r="1593" spans="2:60">
      <c r="B1593" s="111"/>
      <c r="C1593" s="391" t="str">
        <f>IF(STEP!C1593&lt;&gt;"",STEP!C1593,"")</f>
        <v/>
      </c>
      <c r="D1593" s="392" t="str">
        <f>IF(STEP!D1593&lt;&gt;"",STEP!D1593,"")</f>
        <v/>
      </c>
      <c r="E1593" s="393" t="str">
        <f>IF(STEP!E1593&lt;&gt;"",STEP!E1593,"")</f>
        <v/>
      </c>
      <c r="F1593" s="263"/>
      <c r="G1593" s="262"/>
      <c r="H1593" s="264"/>
      <c r="I1593" s="264"/>
      <c r="J1593" s="264"/>
      <c r="K1593" s="264"/>
      <c r="L1593" s="264"/>
      <c r="M1593" s="264"/>
      <c r="N1593" s="264"/>
      <c r="O1593" s="264"/>
      <c r="P1593" s="264"/>
      <c r="Q1593" s="264"/>
      <c r="R1593" s="264"/>
      <c r="S1593" s="264"/>
      <c r="T1593" s="264"/>
      <c r="U1593" s="264"/>
      <c r="V1593" s="264"/>
      <c r="W1593" s="264"/>
      <c r="X1593" s="264"/>
      <c r="Y1593" s="264"/>
      <c r="Z1593" s="264"/>
      <c r="AA1593" s="264"/>
      <c r="AB1593" s="264"/>
      <c r="AC1593" s="264"/>
      <c r="AD1593" s="264"/>
      <c r="AE1593" s="265"/>
      <c r="AF1593" s="265"/>
      <c r="AG1593" s="265"/>
      <c r="AH1593" s="265"/>
      <c r="AI1593" s="265"/>
      <c r="AJ1593" s="265"/>
      <c r="AK1593" s="265"/>
      <c r="AL1593" s="265"/>
      <c r="AM1593" s="265"/>
      <c r="AN1593" s="265"/>
      <c r="AO1593" s="264"/>
      <c r="AP1593" s="264"/>
      <c r="AQ1593" s="264"/>
      <c r="AR1593" s="264"/>
      <c r="AS1593" s="264"/>
      <c r="AT1593" s="264"/>
      <c r="AU1593" s="264"/>
      <c r="AW1593" s="285" t="str">
        <f t="shared" si="188"/>
        <v/>
      </c>
      <c r="AX1593" s="285" t="str">
        <f t="shared" si="183"/>
        <v/>
      </c>
      <c r="AY1593" s="285" t="str">
        <f t="shared" si="189"/>
        <v/>
      </c>
      <c r="AZ1593" s="285" t="str">
        <f t="shared" si="190"/>
        <v/>
      </c>
      <c r="BA1593" s="285" t="str">
        <f t="shared" si="191"/>
        <v/>
      </c>
      <c r="BD1593" s="264" t="str">
        <f>IF(W1593="","",IF(F1593="休日",AW1593,IF(F1593="法休",AW1593,VLOOKUP(F1593,カレンダマスタ!$Q$56:$R$69,2,FALSE))))</f>
        <v/>
      </c>
      <c r="BG1593" s="264" t="str">
        <f t="shared" si="187"/>
        <v/>
      </c>
      <c r="BH1593" s="264" t="str">
        <f>IF(AX1593="","",IF(P1593&lt;&gt;"","",IF(BG1593="CS","OK",IF(VLOOKUP(E1593,カレンダマスタ!$A$5:$D$381,4,FALSE)&gt;0,"",IF(OR(AX1593*24&gt;10.84,AZ1593*24&lt;14.5)=TRUE,"×","OK")))))</f>
        <v/>
      </c>
    </row>
    <row r="1594" spans="2:60">
      <c r="B1594" s="111"/>
      <c r="C1594" s="385" t="str">
        <f>IF(STEP!C1594&lt;&gt;"",STEP!C1594,"")</f>
        <v/>
      </c>
      <c r="D1594" s="386" t="str">
        <f>IF(STEP!D1594&lt;&gt;"",STEP!D1594,"")</f>
        <v/>
      </c>
      <c r="E1594" s="387" t="str">
        <f>IF(STEP!E1594&lt;&gt;"",STEP!E1594,"")</f>
        <v/>
      </c>
      <c r="F1594" s="253"/>
      <c r="G1594" s="252"/>
      <c r="H1594" s="254"/>
      <c r="I1594" s="254"/>
      <c r="J1594" s="254"/>
      <c r="K1594" s="254"/>
      <c r="L1594" s="254"/>
      <c r="M1594" s="254"/>
      <c r="N1594" s="254"/>
      <c r="O1594" s="254"/>
      <c r="P1594" s="254"/>
      <c r="Q1594" s="254"/>
      <c r="R1594" s="254"/>
      <c r="S1594" s="254"/>
      <c r="T1594" s="254"/>
      <c r="U1594" s="254"/>
      <c r="V1594" s="254"/>
      <c r="W1594" s="254"/>
      <c r="X1594" s="254"/>
      <c r="Y1594" s="254"/>
      <c r="Z1594" s="254"/>
      <c r="AA1594" s="254"/>
      <c r="AB1594" s="254"/>
      <c r="AC1594" s="254"/>
      <c r="AD1594" s="254"/>
      <c r="AE1594" s="255"/>
      <c r="AF1594" s="255"/>
      <c r="AG1594" s="255"/>
      <c r="AH1594" s="255"/>
      <c r="AI1594" s="255"/>
      <c r="AJ1594" s="255"/>
      <c r="AK1594" s="255"/>
      <c r="AL1594" s="255"/>
      <c r="AM1594" s="255"/>
      <c r="AN1594" s="255"/>
      <c r="AO1594" s="254"/>
      <c r="AP1594" s="254"/>
      <c r="AQ1594" s="254"/>
      <c r="AR1594" s="254"/>
      <c r="AS1594" s="254"/>
      <c r="AT1594" s="254"/>
      <c r="AU1594" s="254"/>
      <c r="AW1594" s="283" t="str">
        <f t="shared" si="188"/>
        <v/>
      </c>
      <c r="AX1594" s="283" t="str">
        <f t="shared" si="183"/>
        <v/>
      </c>
      <c r="AY1594" s="283" t="str">
        <f t="shared" si="189"/>
        <v/>
      </c>
      <c r="AZ1594" s="283" t="str">
        <f t="shared" si="190"/>
        <v/>
      </c>
      <c r="BA1594" s="283" t="str">
        <f t="shared" si="191"/>
        <v/>
      </c>
      <c r="BD1594" s="254" t="str">
        <f>IF(W1594="","",IF(F1594="休日",AW1594,IF(F1594="法休",AW1594,VLOOKUP(F1594,カレンダマスタ!$Q$56:$R$69,2,FALSE))))</f>
        <v/>
      </c>
      <c r="BG1594" s="254" t="str">
        <f t="shared" si="187"/>
        <v/>
      </c>
      <c r="BH1594" s="254" t="str">
        <f>IF(AX1594="","",IF(P1594&lt;&gt;"","",IF(BG1594="CS","OK",IF(VLOOKUP(E1594,カレンダマスタ!$A$5:$D$381,4,FALSE)&gt;0,"",IF(OR(AX1594*24&gt;10.84,AZ1594*24&lt;14.5)=TRUE,"×","OK")))))</f>
        <v/>
      </c>
    </row>
    <row r="1595" spans="2:60">
      <c r="B1595" s="111"/>
      <c r="C1595" s="385" t="str">
        <f>IF(STEP!C1595&lt;&gt;"",STEP!C1595,"")</f>
        <v/>
      </c>
      <c r="D1595" s="386" t="str">
        <f>IF(STEP!D1595&lt;&gt;"",STEP!D1595,"")</f>
        <v/>
      </c>
      <c r="E1595" s="387" t="str">
        <f>IF(STEP!E1595&lt;&gt;"",STEP!E1595,"")</f>
        <v/>
      </c>
      <c r="F1595" s="253"/>
      <c r="G1595" s="252"/>
      <c r="H1595" s="254"/>
      <c r="I1595" s="254"/>
      <c r="J1595" s="254"/>
      <c r="K1595" s="254"/>
      <c r="L1595" s="254"/>
      <c r="M1595" s="254"/>
      <c r="N1595" s="254"/>
      <c r="O1595" s="254"/>
      <c r="P1595" s="254"/>
      <c r="Q1595" s="254"/>
      <c r="R1595" s="254"/>
      <c r="S1595" s="254"/>
      <c r="T1595" s="254"/>
      <c r="U1595" s="254"/>
      <c r="V1595" s="254"/>
      <c r="W1595" s="254"/>
      <c r="X1595" s="254"/>
      <c r="Y1595" s="254"/>
      <c r="Z1595" s="254"/>
      <c r="AA1595" s="254"/>
      <c r="AB1595" s="254"/>
      <c r="AC1595" s="254"/>
      <c r="AD1595" s="254"/>
      <c r="AE1595" s="255"/>
      <c r="AF1595" s="255"/>
      <c r="AG1595" s="255"/>
      <c r="AH1595" s="255"/>
      <c r="AI1595" s="255"/>
      <c r="AJ1595" s="255"/>
      <c r="AK1595" s="255"/>
      <c r="AL1595" s="255"/>
      <c r="AM1595" s="255"/>
      <c r="AN1595" s="255"/>
      <c r="AO1595" s="254"/>
      <c r="AP1595" s="254"/>
      <c r="AQ1595" s="254"/>
      <c r="AR1595" s="254"/>
      <c r="AS1595" s="254"/>
      <c r="AT1595" s="254"/>
      <c r="AU1595" s="254"/>
      <c r="AW1595" s="283" t="str">
        <f t="shared" si="188"/>
        <v/>
      </c>
      <c r="AX1595" s="283" t="str">
        <f t="shared" si="183"/>
        <v/>
      </c>
      <c r="AY1595" s="283" t="str">
        <f t="shared" si="189"/>
        <v/>
      </c>
      <c r="AZ1595" s="283" t="str">
        <f t="shared" si="190"/>
        <v/>
      </c>
      <c r="BA1595" s="283" t="str">
        <f t="shared" si="191"/>
        <v/>
      </c>
      <c r="BD1595" s="254" t="str">
        <f>IF(W1595="","",IF(F1595="休日",AW1595,IF(F1595="法休",AW1595,VLOOKUP(F1595,カレンダマスタ!$Q$56:$R$69,2,FALSE))))</f>
        <v/>
      </c>
      <c r="BG1595" s="254" t="str">
        <f t="shared" si="187"/>
        <v/>
      </c>
      <c r="BH1595" s="254" t="str">
        <f>IF(AX1595="","",IF(P1595&lt;&gt;"","",IF(BG1595="CS","OK",IF(VLOOKUP(E1595,カレンダマスタ!$A$5:$D$381,4,FALSE)&gt;0,"",IF(OR(AX1595*24&gt;10.84,AZ1595*24&lt;14.5)=TRUE,"×","OK")))))</f>
        <v/>
      </c>
    </row>
    <row r="1596" spans="2:60">
      <c r="B1596" s="111"/>
      <c r="C1596" s="385" t="str">
        <f>IF(STEP!C1596&lt;&gt;"",STEP!C1596,"")</f>
        <v/>
      </c>
      <c r="D1596" s="386" t="str">
        <f>IF(STEP!D1596&lt;&gt;"",STEP!D1596,"")</f>
        <v/>
      </c>
      <c r="E1596" s="387" t="str">
        <f>IF(STEP!E1596&lt;&gt;"",STEP!E1596,"")</f>
        <v/>
      </c>
      <c r="F1596" s="256"/>
      <c r="G1596" s="257"/>
      <c r="H1596" s="254"/>
      <c r="I1596" s="254"/>
      <c r="J1596" s="254"/>
      <c r="K1596" s="254"/>
      <c r="L1596" s="254"/>
      <c r="M1596" s="254"/>
      <c r="N1596" s="254"/>
      <c r="O1596" s="254"/>
      <c r="P1596" s="254"/>
      <c r="Q1596" s="254"/>
      <c r="R1596" s="254"/>
      <c r="S1596" s="254"/>
      <c r="T1596" s="254"/>
      <c r="U1596" s="254"/>
      <c r="V1596" s="254"/>
      <c r="W1596" s="254"/>
      <c r="X1596" s="254"/>
      <c r="Y1596" s="254"/>
      <c r="Z1596" s="254"/>
      <c r="AA1596" s="254"/>
      <c r="AB1596" s="254"/>
      <c r="AC1596" s="254"/>
      <c r="AD1596" s="254"/>
      <c r="AE1596" s="255"/>
      <c r="AF1596" s="255"/>
      <c r="AG1596" s="255"/>
      <c r="AH1596" s="255"/>
      <c r="AI1596" s="255"/>
      <c r="AJ1596" s="255"/>
      <c r="AK1596" s="255"/>
      <c r="AL1596" s="255"/>
      <c r="AM1596" s="255"/>
      <c r="AN1596" s="255"/>
      <c r="AO1596" s="254"/>
      <c r="AP1596" s="254"/>
      <c r="AQ1596" s="254"/>
      <c r="AR1596" s="254"/>
      <c r="AS1596" s="254"/>
      <c r="AT1596" s="254"/>
      <c r="AU1596" s="254"/>
      <c r="AW1596" s="283" t="str">
        <f t="shared" si="188"/>
        <v/>
      </c>
      <c r="AX1596" s="283" t="str">
        <f t="shared" si="183"/>
        <v/>
      </c>
      <c r="AY1596" s="283" t="str">
        <f t="shared" si="189"/>
        <v/>
      </c>
      <c r="AZ1596" s="283" t="str">
        <f t="shared" si="190"/>
        <v/>
      </c>
      <c r="BA1596" s="283" t="str">
        <f t="shared" si="191"/>
        <v/>
      </c>
      <c r="BD1596" s="254" t="str">
        <f>IF(W1596="","",IF(F1596="休日",AW1596,IF(F1596="法休",AW1596,VLOOKUP(F1596,カレンダマスタ!$Q$56:$R$69,2,FALSE))))</f>
        <v/>
      </c>
      <c r="BG1596" s="254" t="str">
        <f t="shared" si="187"/>
        <v/>
      </c>
      <c r="BH1596" s="254" t="str">
        <f>IF(AX1596="","",IF(P1596&lt;&gt;"","",IF(BG1596="CS","OK",IF(VLOOKUP(E1596,カレンダマスタ!$A$5:$D$381,4,FALSE)&gt;0,"",IF(OR(AX1596*24&gt;10.84,AZ1596*24&lt;14.5)=TRUE,"×","OK")))))</f>
        <v/>
      </c>
    </row>
    <row r="1597" spans="2:60">
      <c r="B1597" s="111"/>
      <c r="C1597" s="385" t="str">
        <f>IF(STEP!C1597&lt;&gt;"",STEP!C1597,"")</f>
        <v/>
      </c>
      <c r="D1597" s="386" t="str">
        <f>IF(STEP!D1597&lt;&gt;"",STEP!D1597,"")</f>
        <v/>
      </c>
      <c r="E1597" s="387" t="str">
        <f>IF(STEP!E1597&lt;&gt;"",STEP!E1597,"")</f>
        <v/>
      </c>
      <c r="F1597" s="256"/>
      <c r="G1597" s="257"/>
      <c r="H1597" s="254"/>
      <c r="I1597" s="254"/>
      <c r="J1597" s="254"/>
      <c r="K1597" s="254"/>
      <c r="L1597" s="254"/>
      <c r="M1597" s="254"/>
      <c r="N1597" s="254"/>
      <c r="O1597" s="254"/>
      <c r="P1597" s="254"/>
      <c r="Q1597" s="254"/>
      <c r="R1597" s="254"/>
      <c r="S1597" s="254"/>
      <c r="T1597" s="254"/>
      <c r="U1597" s="254"/>
      <c r="V1597" s="254"/>
      <c r="W1597" s="254"/>
      <c r="X1597" s="254"/>
      <c r="Y1597" s="254"/>
      <c r="Z1597" s="254"/>
      <c r="AA1597" s="254"/>
      <c r="AB1597" s="254"/>
      <c r="AC1597" s="254"/>
      <c r="AD1597" s="254"/>
      <c r="AE1597" s="255"/>
      <c r="AF1597" s="255"/>
      <c r="AG1597" s="255"/>
      <c r="AH1597" s="255"/>
      <c r="AI1597" s="255"/>
      <c r="AJ1597" s="255"/>
      <c r="AK1597" s="255"/>
      <c r="AL1597" s="255"/>
      <c r="AM1597" s="255"/>
      <c r="AN1597" s="255"/>
      <c r="AO1597" s="254"/>
      <c r="AP1597" s="254"/>
      <c r="AQ1597" s="254"/>
      <c r="AR1597" s="254"/>
      <c r="AS1597" s="254"/>
      <c r="AT1597" s="254"/>
      <c r="AU1597" s="254"/>
      <c r="AW1597" s="283" t="str">
        <f t="shared" si="188"/>
        <v/>
      </c>
      <c r="AX1597" s="283" t="str">
        <f t="shared" si="183"/>
        <v/>
      </c>
      <c r="AY1597" s="283" t="str">
        <f t="shared" si="189"/>
        <v/>
      </c>
      <c r="AZ1597" s="283" t="str">
        <f t="shared" si="190"/>
        <v/>
      </c>
      <c r="BA1597" s="283" t="str">
        <f t="shared" si="191"/>
        <v/>
      </c>
      <c r="BD1597" s="254" t="str">
        <f>IF(W1597="","",IF(F1597="休日",AW1597,IF(F1597="法休",AW1597,VLOOKUP(F1597,カレンダマスタ!$Q$56:$R$69,2,FALSE))))</f>
        <v/>
      </c>
      <c r="BG1597" s="254" t="str">
        <f t="shared" si="187"/>
        <v/>
      </c>
      <c r="BH1597" s="254" t="str">
        <f>IF(AX1597="","",IF(P1597&lt;&gt;"","",IF(BG1597="CS","OK",IF(VLOOKUP(E1597,カレンダマスタ!$A$5:$D$381,4,FALSE)&gt;0,"",IF(OR(AX1597*24&gt;10.84,AZ1597*24&lt;14.5)=TRUE,"×","OK")))))</f>
        <v/>
      </c>
    </row>
    <row r="1598" spans="2:60">
      <c r="B1598" s="111"/>
      <c r="C1598" s="385" t="str">
        <f>IF(STEP!C1598&lt;&gt;"",STEP!C1598,"")</f>
        <v/>
      </c>
      <c r="D1598" s="386" t="str">
        <f>IF(STEP!D1598&lt;&gt;"",STEP!D1598,"")</f>
        <v/>
      </c>
      <c r="E1598" s="387" t="str">
        <f>IF(STEP!E1598&lt;&gt;"",STEP!E1598,"")</f>
        <v/>
      </c>
      <c r="F1598" s="256"/>
      <c r="G1598" s="257"/>
      <c r="H1598" s="254"/>
      <c r="I1598" s="254"/>
      <c r="J1598" s="254"/>
      <c r="K1598" s="254"/>
      <c r="L1598" s="254"/>
      <c r="M1598" s="254"/>
      <c r="N1598" s="254"/>
      <c r="O1598" s="254"/>
      <c r="P1598" s="254"/>
      <c r="Q1598" s="254"/>
      <c r="R1598" s="254"/>
      <c r="S1598" s="254"/>
      <c r="T1598" s="254"/>
      <c r="U1598" s="254"/>
      <c r="V1598" s="254"/>
      <c r="W1598" s="254"/>
      <c r="X1598" s="254"/>
      <c r="Y1598" s="254"/>
      <c r="Z1598" s="254"/>
      <c r="AA1598" s="254"/>
      <c r="AB1598" s="254"/>
      <c r="AC1598" s="254"/>
      <c r="AD1598" s="254"/>
      <c r="AE1598" s="255"/>
      <c r="AF1598" s="255"/>
      <c r="AG1598" s="255"/>
      <c r="AH1598" s="255"/>
      <c r="AI1598" s="255"/>
      <c r="AJ1598" s="255"/>
      <c r="AK1598" s="255"/>
      <c r="AL1598" s="255"/>
      <c r="AM1598" s="255"/>
      <c r="AN1598" s="255"/>
      <c r="AO1598" s="254"/>
      <c r="AP1598" s="254"/>
      <c r="AQ1598" s="254"/>
      <c r="AR1598" s="254"/>
      <c r="AS1598" s="254"/>
      <c r="AT1598" s="254"/>
      <c r="AU1598" s="254"/>
      <c r="AW1598" s="283" t="str">
        <f t="shared" si="188"/>
        <v/>
      </c>
      <c r="AX1598" s="283" t="str">
        <f t="shared" si="183"/>
        <v/>
      </c>
      <c r="AY1598" s="283" t="str">
        <f t="shared" si="189"/>
        <v/>
      </c>
      <c r="AZ1598" s="283" t="str">
        <f t="shared" si="190"/>
        <v/>
      </c>
      <c r="BA1598" s="283" t="str">
        <f t="shared" si="191"/>
        <v/>
      </c>
      <c r="BD1598" s="254" t="str">
        <f>IF(W1598="","",IF(F1598="休日",AW1598,IF(F1598="法休",AW1598,VLOOKUP(F1598,カレンダマスタ!$Q$56:$R$69,2,FALSE))))</f>
        <v/>
      </c>
      <c r="BG1598" s="254" t="str">
        <f t="shared" si="187"/>
        <v/>
      </c>
      <c r="BH1598" s="254" t="str">
        <f>IF(AX1598="","",IF(P1598&lt;&gt;"","",IF(BG1598="CS","OK",IF(VLOOKUP(E1598,カレンダマスタ!$A$5:$D$381,4,FALSE)&gt;0,"",IF(OR(AX1598*24&gt;10.84,AZ1598*24&lt;14.5)=TRUE,"×","OK")))))</f>
        <v/>
      </c>
    </row>
    <row r="1599" spans="2:60">
      <c r="B1599" s="111"/>
      <c r="C1599" s="388" t="str">
        <f>IF(STEP!C1599&lt;&gt;"",STEP!C1599,"")</f>
        <v/>
      </c>
      <c r="D1599" s="389" t="str">
        <f>IF(STEP!D1599&lt;&gt;"",STEP!D1599,"")</f>
        <v/>
      </c>
      <c r="E1599" s="390" t="str">
        <f>IF(STEP!E1599&lt;&gt;"",STEP!E1599,"")</f>
        <v/>
      </c>
      <c r="F1599" s="259"/>
      <c r="G1599" s="266"/>
      <c r="H1599" s="260"/>
      <c r="I1599" s="260"/>
      <c r="J1599" s="260"/>
      <c r="K1599" s="260"/>
      <c r="L1599" s="260"/>
      <c r="M1599" s="260"/>
      <c r="N1599" s="260"/>
      <c r="O1599" s="260"/>
      <c r="P1599" s="260"/>
      <c r="Q1599" s="260"/>
      <c r="R1599" s="260"/>
      <c r="S1599" s="260"/>
      <c r="T1599" s="260"/>
      <c r="U1599" s="260"/>
      <c r="V1599" s="260"/>
      <c r="W1599" s="260"/>
      <c r="X1599" s="260"/>
      <c r="Y1599" s="260"/>
      <c r="Z1599" s="260"/>
      <c r="AA1599" s="260"/>
      <c r="AB1599" s="260"/>
      <c r="AC1599" s="260"/>
      <c r="AD1599" s="260"/>
      <c r="AE1599" s="261"/>
      <c r="AF1599" s="261"/>
      <c r="AG1599" s="261"/>
      <c r="AH1599" s="261"/>
      <c r="AI1599" s="261"/>
      <c r="AJ1599" s="261"/>
      <c r="AK1599" s="261"/>
      <c r="AL1599" s="261"/>
      <c r="AM1599" s="261"/>
      <c r="AN1599" s="261"/>
      <c r="AO1599" s="260"/>
      <c r="AP1599" s="260"/>
      <c r="AQ1599" s="260"/>
      <c r="AR1599" s="260"/>
      <c r="AS1599" s="260"/>
      <c r="AT1599" s="260"/>
      <c r="AU1599" s="260"/>
      <c r="AW1599" s="284" t="str">
        <f t="shared" si="188"/>
        <v/>
      </c>
      <c r="AX1599" s="284" t="str">
        <f t="shared" si="183"/>
        <v/>
      </c>
      <c r="AY1599" s="284" t="str">
        <f t="shared" si="189"/>
        <v/>
      </c>
      <c r="AZ1599" s="284" t="str">
        <f t="shared" si="190"/>
        <v/>
      </c>
      <c r="BA1599" s="284" t="str">
        <f t="shared" si="191"/>
        <v/>
      </c>
      <c r="BD1599" s="260" t="str">
        <f>IF(W1599="","",IF(F1599="休日",AW1599,IF(F1599="法休",AW1599,VLOOKUP(F1599,カレンダマスタ!$Q$56:$R$69,2,FALSE))))</f>
        <v/>
      </c>
      <c r="BG1599" s="260" t="str">
        <f t="shared" si="187"/>
        <v/>
      </c>
      <c r="BH1599" s="260" t="str">
        <f>IF(AX1599="","",IF(P1599&lt;&gt;"","",IF(BG1599="CS","OK",IF(VLOOKUP(E1599,カレンダマスタ!$A$5:$D$381,4,FALSE)&gt;0,"",IF(OR(AX1599*24&gt;10.84,AZ1599*24&lt;14.5)=TRUE,"×","OK")))))</f>
        <v/>
      </c>
    </row>
    <row r="1600" spans="2:60">
      <c r="B1600" s="111"/>
      <c r="C1600" s="391" t="str">
        <f>IF(STEP!C1600&lt;&gt;"",STEP!C1600,"")</f>
        <v/>
      </c>
      <c r="D1600" s="392" t="str">
        <f>IF(STEP!D1600&lt;&gt;"",STEP!D1600,"")</f>
        <v/>
      </c>
      <c r="E1600" s="393" t="str">
        <f>IF(STEP!E1600&lt;&gt;"",STEP!E1600,"")</f>
        <v/>
      </c>
      <c r="F1600" s="263"/>
      <c r="G1600" s="267"/>
      <c r="H1600" s="264"/>
      <c r="I1600" s="264"/>
      <c r="J1600" s="264"/>
      <c r="K1600" s="264"/>
      <c r="L1600" s="264"/>
      <c r="M1600" s="264"/>
      <c r="N1600" s="264"/>
      <c r="O1600" s="264"/>
      <c r="P1600" s="264"/>
      <c r="Q1600" s="264"/>
      <c r="R1600" s="264"/>
      <c r="S1600" s="264"/>
      <c r="T1600" s="264"/>
      <c r="U1600" s="264"/>
      <c r="V1600" s="264"/>
      <c r="W1600" s="264"/>
      <c r="X1600" s="264"/>
      <c r="Y1600" s="264"/>
      <c r="Z1600" s="264"/>
      <c r="AA1600" s="264"/>
      <c r="AB1600" s="264"/>
      <c r="AC1600" s="264"/>
      <c r="AD1600" s="264"/>
      <c r="AE1600" s="265"/>
      <c r="AF1600" s="265"/>
      <c r="AG1600" s="265"/>
      <c r="AH1600" s="265"/>
      <c r="AI1600" s="265"/>
      <c r="AJ1600" s="265"/>
      <c r="AK1600" s="265"/>
      <c r="AL1600" s="265"/>
      <c r="AM1600" s="265"/>
      <c r="AN1600" s="265"/>
      <c r="AO1600" s="264"/>
      <c r="AP1600" s="264"/>
      <c r="AQ1600" s="264"/>
      <c r="AR1600" s="264"/>
      <c r="AS1600" s="264"/>
      <c r="AT1600" s="264"/>
      <c r="AU1600" s="264"/>
      <c r="AW1600" s="285" t="str">
        <f t="shared" si="188"/>
        <v/>
      </c>
      <c r="AX1600" s="285" t="str">
        <f t="shared" si="183"/>
        <v/>
      </c>
      <c r="AY1600" s="285" t="str">
        <f t="shared" si="189"/>
        <v/>
      </c>
      <c r="AZ1600" s="285" t="str">
        <f t="shared" si="190"/>
        <v/>
      </c>
      <c r="BA1600" s="285" t="str">
        <f t="shared" si="191"/>
        <v/>
      </c>
      <c r="BD1600" s="264" t="str">
        <f>IF(W1600="","",IF(F1600="休日",AW1600,IF(F1600="法休",AW1600,VLOOKUP(F1600,カレンダマスタ!$Q$56:$R$69,2,FALSE))))</f>
        <v/>
      </c>
      <c r="BG1600" s="264" t="str">
        <f t="shared" si="187"/>
        <v/>
      </c>
      <c r="BH1600" s="264" t="str">
        <f>IF(AX1600="","",IF(P1600&lt;&gt;"","",IF(BG1600="CS","OK",IF(VLOOKUP(E1600,カレンダマスタ!$A$5:$D$381,4,FALSE)&gt;0,"",IF(OR(AX1600*24&gt;10.84,AZ1600*24&lt;14.5)=TRUE,"×","OK")))))</f>
        <v/>
      </c>
    </row>
    <row r="1601" spans="2:60">
      <c r="B1601" s="111"/>
      <c r="C1601" s="385" t="str">
        <f>IF(STEP!C1601&lt;&gt;"",STEP!C1601,"")</f>
        <v/>
      </c>
      <c r="D1601" s="386" t="str">
        <f>IF(STEP!D1601&lt;&gt;"",STEP!D1601,"")</f>
        <v/>
      </c>
      <c r="E1601" s="387" t="str">
        <f>IF(STEP!E1601&lt;&gt;"",STEP!E1601,"")</f>
        <v/>
      </c>
      <c r="F1601" s="253"/>
      <c r="G1601" s="252"/>
      <c r="H1601" s="254"/>
      <c r="I1601" s="254"/>
      <c r="J1601" s="254"/>
      <c r="K1601" s="254"/>
      <c r="L1601" s="254"/>
      <c r="M1601" s="254"/>
      <c r="N1601" s="254"/>
      <c r="O1601" s="254"/>
      <c r="P1601" s="254"/>
      <c r="Q1601" s="254"/>
      <c r="R1601" s="254"/>
      <c r="S1601" s="254"/>
      <c r="T1601" s="254"/>
      <c r="U1601" s="254"/>
      <c r="V1601" s="254"/>
      <c r="W1601" s="254"/>
      <c r="X1601" s="254"/>
      <c r="Y1601" s="254"/>
      <c r="Z1601" s="254"/>
      <c r="AA1601" s="254"/>
      <c r="AB1601" s="254"/>
      <c r="AC1601" s="254"/>
      <c r="AD1601" s="254"/>
      <c r="AE1601" s="255"/>
      <c r="AF1601" s="255"/>
      <c r="AG1601" s="255"/>
      <c r="AH1601" s="255"/>
      <c r="AI1601" s="255"/>
      <c r="AJ1601" s="255"/>
      <c r="AK1601" s="255"/>
      <c r="AL1601" s="255"/>
      <c r="AM1601" s="255"/>
      <c r="AN1601" s="255"/>
      <c r="AO1601" s="254"/>
      <c r="AP1601" s="254"/>
      <c r="AQ1601" s="254"/>
      <c r="AR1601" s="254"/>
      <c r="AS1601" s="254"/>
      <c r="AT1601" s="254"/>
      <c r="AU1601" s="254"/>
      <c r="AW1601" s="283" t="str">
        <f t="shared" si="188"/>
        <v/>
      </c>
      <c r="AX1601" s="283" t="str">
        <f t="shared" si="183"/>
        <v/>
      </c>
      <c r="AY1601" s="283" t="str">
        <f t="shared" si="189"/>
        <v/>
      </c>
      <c r="AZ1601" s="283" t="str">
        <f t="shared" si="190"/>
        <v/>
      </c>
      <c r="BA1601" s="283" t="str">
        <f t="shared" si="191"/>
        <v/>
      </c>
      <c r="BD1601" s="254" t="str">
        <f>IF(W1601="","",IF(F1601="休日",AW1601,IF(F1601="法休",AW1601,VLOOKUP(F1601,カレンダマスタ!$Q$56:$R$69,2,FALSE))))</f>
        <v/>
      </c>
      <c r="BG1601" s="503" t="str">
        <f t="shared" si="187"/>
        <v/>
      </c>
      <c r="BH1601" s="503" t="str">
        <f>IF(AX1601="","",IF(P1601&lt;&gt;"","",IF(BG1601="CS","OK",IF(VLOOKUP(E1601,カレンダマスタ!$A$5:$D$381,4,FALSE)&gt;0,"",IF(OR(AX1601*24&gt;10.84,AZ1601*24&lt;14.5)=TRUE,"×","OK")))))</f>
        <v/>
      </c>
    </row>
    <row r="1602" spans="2:60">
      <c r="B1602" s="111"/>
      <c r="C1602" s="385" t="str">
        <f>IF(STEP!C1602&lt;&gt;"",STEP!C1602,"")</f>
        <v/>
      </c>
      <c r="D1602" s="386" t="str">
        <f>IF(STEP!D1602&lt;&gt;"",STEP!D1602,"")</f>
        <v/>
      </c>
      <c r="E1602" s="387" t="str">
        <f>IF(STEP!E1602&lt;&gt;"",STEP!E1602,"")</f>
        <v/>
      </c>
      <c r="F1602" s="253"/>
      <c r="G1602" s="252"/>
      <c r="H1602" s="254"/>
      <c r="I1602" s="254"/>
      <c r="J1602" s="254"/>
      <c r="K1602" s="254"/>
      <c r="L1602" s="254"/>
      <c r="M1602" s="254"/>
      <c r="N1602" s="254"/>
      <c r="O1602" s="254"/>
      <c r="P1602" s="254"/>
      <c r="Q1602" s="254"/>
      <c r="R1602" s="254"/>
      <c r="S1602" s="254"/>
      <c r="T1602" s="254"/>
      <c r="U1602" s="254"/>
      <c r="V1602" s="254"/>
      <c r="W1602" s="254"/>
      <c r="X1602" s="254"/>
      <c r="Y1602" s="254"/>
      <c r="Z1602" s="254"/>
      <c r="AA1602" s="254"/>
      <c r="AB1602" s="254"/>
      <c r="AC1602" s="254"/>
      <c r="AD1602" s="254"/>
      <c r="AE1602" s="255"/>
      <c r="AF1602" s="255"/>
      <c r="AG1602" s="255"/>
      <c r="AH1602" s="255"/>
      <c r="AI1602" s="255"/>
      <c r="AJ1602" s="255"/>
      <c r="AK1602" s="255"/>
      <c r="AL1602" s="255"/>
      <c r="AM1602" s="255"/>
      <c r="AN1602" s="255"/>
      <c r="AO1602" s="254"/>
      <c r="AP1602" s="254"/>
      <c r="AQ1602" s="254"/>
      <c r="AR1602" s="254"/>
      <c r="AS1602" s="254"/>
      <c r="AT1602" s="254"/>
      <c r="AU1602" s="254"/>
      <c r="AW1602" s="283" t="str">
        <f t="shared" si="188"/>
        <v/>
      </c>
      <c r="AX1602" s="283" t="str">
        <f t="shared" si="183"/>
        <v/>
      </c>
      <c r="AY1602" s="283" t="str">
        <f t="shared" si="189"/>
        <v/>
      </c>
      <c r="AZ1602" s="283" t="str">
        <f t="shared" si="190"/>
        <v/>
      </c>
      <c r="BA1602" s="283" t="str">
        <f t="shared" si="191"/>
        <v/>
      </c>
      <c r="BD1602" s="254" t="str">
        <f>IF(W1602="","",IF(F1602="休日",AW1602,IF(F1602="法休",AW1602,VLOOKUP(F1602,カレンダマスタ!$Q$56:$R$69,2,FALSE))))</f>
        <v/>
      </c>
      <c r="BG1602" s="254" t="str">
        <f t="shared" si="187"/>
        <v/>
      </c>
      <c r="BH1602" s="254" t="str">
        <f>IF(AX1602="","",IF(P1602&lt;&gt;"","",IF(BG1602="CS","OK",IF(VLOOKUP(E1602,カレンダマスタ!$A$5:$D$381,4,FALSE)&gt;0,"",IF(OR(AX1602*24&gt;10.84,AZ1602*24&lt;14.5)=TRUE,"×","OK")))))</f>
        <v/>
      </c>
    </row>
    <row r="1603" spans="2:60">
      <c r="B1603" s="111"/>
      <c r="C1603" s="385" t="str">
        <f>IF(STEP!C1603&lt;&gt;"",STEP!C1603,"")</f>
        <v/>
      </c>
      <c r="D1603" s="386" t="str">
        <f>IF(STEP!D1603&lt;&gt;"",STEP!D1603,"")</f>
        <v/>
      </c>
      <c r="E1603" s="387" t="str">
        <f>IF(STEP!E1603&lt;&gt;"",STEP!E1603,"")</f>
        <v/>
      </c>
      <c r="F1603" s="256"/>
      <c r="G1603" s="257"/>
      <c r="H1603" s="254"/>
      <c r="I1603" s="254"/>
      <c r="J1603" s="254"/>
      <c r="K1603" s="254"/>
      <c r="L1603" s="254"/>
      <c r="M1603" s="254"/>
      <c r="N1603" s="254"/>
      <c r="O1603" s="254"/>
      <c r="P1603" s="254"/>
      <c r="Q1603" s="254"/>
      <c r="R1603" s="254"/>
      <c r="S1603" s="254"/>
      <c r="T1603" s="254"/>
      <c r="U1603" s="254"/>
      <c r="V1603" s="254"/>
      <c r="W1603" s="254"/>
      <c r="X1603" s="254"/>
      <c r="Y1603" s="254"/>
      <c r="Z1603" s="254"/>
      <c r="AA1603" s="254"/>
      <c r="AB1603" s="254"/>
      <c r="AC1603" s="254"/>
      <c r="AD1603" s="254"/>
      <c r="AE1603" s="255"/>
      <c r="AF1603" s="255"/>
      <c r="AG1603" s="255"/>
      <c r="AH1603" s="255"/>
      <c r="AI1603" s="255"/>
      <c r="AJ1603" s="255"/>
      <c r="AK1603" s="255"/>
      <c r="AL1603" s="255"/>
      <c r="AM1603" s="255"/>
      <c r="AN1603" s="255"/>
      <c r="AO1603" s="254"/>
      <c r="AP1603" s="254"/>
      <c r="AQ1603" s="254"/>
      <c r="AR1603" s="254"/>
      <c r="AS1603" s="254"/>
      <c r="AT1603" s="254"/>
      <c r="AU1603" s="254"/>
      <c r="AW1603" s="283" t="str">
        <f t="shared" si="188"/>
        <v/>
      </c>
      <c r="AX1603" s="283" t="str">
        <f t="shared" si="183"/>
        <v/>
      </c>
      <c r="AY1603" s="283" t="str">
        <f t="shared" si="189"/>
        <v/>
      </c>
      <c r="AZ1603" s="283" t="str">
        <f t="shared" si="190"/>
        <v/>
      </c>
      <c r="BA1603" s="283" t="str">
        <f t="shared" si="191"/>
        <v/>
      </c>
      <c r="BD1603" s="254" t="str">
        <f>IF(W1603="","",IF(F1603="休日",AW1603,IF(F1603="法休",AW1603,VLOOKUP(F1603,カレンダマスタ!$Q$56:$R$69,2,FALSE))))</f>
        <v/>
      </c>
      <c r="BG1603" s="254" t="str">
        <f t="shared" si="187"/>
        <v/>
      </c>
      <c r="BH1603" s="254" t="str">
        <f>IF(AX1603="","",IF(P1603&lt;&gt;"","",IF(BG1603="CS","OK",IF(VLOOKUP(E1603,カレンダマスタ!$A$5:$D$381,4,FALSE)&gt;0,"",IF(OR(AX1603*24&gt;10.84,AZ1603*24&lt;14.5)=TRUE,"×","OK")))))</f>
        <v/>
      </c>
    </row>
    <row r="1604" spans="2:60">
      <c r="B1604" s="111"/>
      <c r="C1604" s="385" t="str">
        <f>IF(STEP!C1604&lt;&gt;"",STEP!C1604,"")</f>
        <v/>
      </c>
      <c r="D1604" s="386" t="str">
        <f>IF(STEP!D1604&lt;&gt;"",STEP!D1604,"")</f>
        <v/>
      </c>
      <c r="E1604" s="387" t="str">
        <f>IF(STEP!E1604&lt;&gt;"",STEP!E1604,"")</f>
        <v/>
      </c>
      <c r="F1604" s="256"/>
      <c r="G1604" s="257"/>
      <c r="H1604" s="254"/>
      <c r="I1604" s="254"/>
      <c r="J1604" s="254"/>
      <c r="K1604" s="254"/>
      <c r="L1604" s="254"/>
      <c r="M1604" s="254"/>
      <c r="N1604" s="254"/>
      <c r="O1604" s="254"/>
      <c r="P1604" s="254"/>
      <c r="Q1604" s="254"/>
      <c r="R1604" s="254"/>
      <c r="S1604" s="254"/>
      <c r="T1604" s="254"/>
      <c r="U1604" s="254"/>
      <c r="V1604" s="254"/>
      <c r="W1604" s="254"/>
      <c r="X1604" s="254"/>
      <c r="Y1604" s="254"/>
      <c r="Z1604" s="254"/>
      <c r="AA1604" s="254"/>
      <c r="AB1604" s="254"/>
      <c r="AC1604" s="254"/>
      <c r="AD1604" s="254"/>
      <c r="AE1604" s="255"/>
      <c r="AF1604" s="255"/>
      <c r="AG1604" s="255"/>
      <c r="AH1604" s="255"/>
      <c r="AI1604" s="255"/>
      <c r="AJ1604" s="255"/>
      <c r="AK1604" s="255"/>
      <c r="AL1604" s="255"/>
      <c r="AM1604" s="255"/>
      <c r="AN1604" s="255"/>
      <c r="AO1604" s="254"/>
      <c r="AP1604" s="254"/>
      <c r="AQ1604" s="254"/>
      <c r="AR1604" s="254"/>
      <c r="AS1604" s="254"/>
      <c r="AT1604" s="254"/>
      <c r="AU1604" s="254"/>
      <c r="AW1604" s="283" t="str">
        <f t="shared" si="188"/>
        <v/>
      </c>
      <c r="AX1604" s="283" t="str">
        <f t="shared" si="183"/>
        <v/>
      </c>
      <c r="AY1604" s="283" t="str">
        <f t="shared" si="189"/>
        <v/>
      </c>
      <c r="AZ1604" s="283" t="str">
        <f t="shared" si="190"/>
        <v/>
      </c>
      <c r="BA1604" s="283" t="str">
        <f t="shared" si="191"/>
        <v/>
      </c>
      <c r="BD1604" s="254" t="str">
        <f>IF(W1604="","",IF(F1604="休日",AW1604,IF(F1604="法休",AW1604,VLOOKUP(F1604,カレンダマスタ!$Q$56:$R$69,2,FALSE))))</f>
        <v/>
      </c>
      <c r="BG1604" s="254" t="str">
        <f t="shared" si="187"/>
        <v/>
      </c>
      <c r="BH1604" s="254" t="str">
        <f>IF(AX1604="","",IF(P1604&lt;&gt;"","",IF(BG1604="CS","OK",IF(VLOOKUP(E1604,カレンダマスタ!$A$5:$D$381,4,FALSE)&gt;0,"",IF(OR(AX1604*24&gt;10.84,AZ1604*24&lt;14.5)=TRUE,"×","OK")))))</f>
        <v/>
      </c>
    </row>
    <row r="1605" spans="2:60">
      <c r="B1605" s="111"/>
      <c r="C1605" s="385" t="str">
        <f>IF(STEP!C1605&lt;&gt;"",STEP!C1605,"")</f>
        <v/>
      </c>
      <c r="D1605" s="386" t="str">
        <f>IF(STEP!D1605&lt;&gt;"",STEP!D1605,"")</f>
        <v/>
      </c>
      <c r="E1605" s="387" t="str">
        <f>IF(STEP!E1605&lt;&gt;"",STEP!E1605,"")</f>
        <v/>
      </c>
      <c r="F1605" s="256"/>
      <c r="G1605" s="257"/>
      <c r="H1605" s="254"/>
      <c r="I1605" s="254"/>
      <c r="J1605" s="254"/>
      <c r="K1605" s="254"/>
      <c r="L1605" s="254"/>
      <c r="M1605" s="254"/>
      <c r="N1605" s="254"/>
      <c r="O1605" s="254"/>
      <c r="P1605" s="254"/>
      <c r="Q1605" s="254"/>
      <c r="R1605" s="254"/>
      <c r="S1605" s="254"/>
      <c r="T1605" s="254"/>
      <c r="U1605" s="254"/>
      <c r="V1605" s="254"/>
      <c r="W1605" s="254"/>
      <c r="X1605" s="254"/>
      <c r="Y1605" s="254"/>
      <c r="Z1605" s="254"/>
      <c r="AA1605" s="254"/>
      <c r="AB1605" s="254"/>
      <c r="AC1605" s="254"/>
      <c r="AD1605" s="254"/>
      <c r="AE1605" s="255"/>
      <c r="AF1605" s="255"/>
      <c r="AG1605" s="255"/>
      <c r="AH1605" s="255"/>
      <c r="AI1605" s="255"/>
      <c r="AJ1605" s="255"/>
      <c r="AK1605" s="255"/>
      <c r="AL1605" s="255"/>
      <c r="AM1605" s="255"/>
      <c r="AN1605" s="255"/>
      <c r="AO1605" s="254"/>
      <c r="AP1605" s="254"/>
      <c r="AQ1605" s="254"/>
      <c r="AR1605" s="254"/>
      <c r="AS1605" s="254"/>
      <c r="AT1605" s="254"/>
      <c r="AU1605" s="254"/>
      <c r="AW1605" s="283" t="str">
        <f t="shared" si="188"/>
        <v/>
      </c>
      <c r="AX1605" s="283" t="str">
        <f t="shared" ref="AX1605:AX1665" si="192">IF(W1605&lt;&gt;"",IF(W1605&lt;&gt;"",IF(OR(K1605="早出",AND(BD1605&lt;AW1605,K1605&lt;&gt;"有償遅刻")),AW1605,BD1605),""),"")</f>
        <v/>
      </c>
      <c r="AY1605" s="283" t="str">
        <f t="shared" si="189"/>
        <v/>
      </c>
      <c r="AZ1605" s="283" t="str">
        <f t="shared" si="190"/>
        <v/>
      </c>
      <c r="BA1605" s="283" t="str">
        <f t="shared" si="191"/>
        <v/>
      </c>
      <c r="BD1605" s="254" t="str">
        <f>IF(W1605="","",IF(F1605="休日",AW1605,IF(F1605="法休",AW1605,VLOOKUP(F1605,カレンダマスタ!$Q$56:$R$69,2,FALSE))))</f>
        <v/>
      </c>
      <c r="BG1605" s="254" t="str">
        <f t="shared" si="187"/>
        <v/>
      </c>
      <c r="BH1605" s="254" t="str">
        <f>IF(AX1605="","",IF(P1605&lt;&gt;"","",IF(BG1605="CS","OK",IF(VLOOKUP(E1605,カレンダマスタ!$A$5:$D$381,4,FALSE)&gt;0,"",IF(OR(AX1605*24&gt;10.84,AZ1605*24&lt;14.5)=TRUE,"×","OK")))))</f>
        <v/>
      </c>
    </row>
    <row r="1606" spans="2:60">
      <c r="B1606" s="111"/>
      <c r="C1606" s="388" t="str">
        <f>IF(STEP!C1606&lt;&gt;"",STEP!C1606,"")</f>
        <v/>
      </c>
      <c r="D1606" s="389" t="str">
        <f>IF(STEP!D1606&lt;&gt;"",STEP!D1606,"")</f>
        <v/>
      </c>
      <c r="E1606" s="390" t="str">
        <f>IF(STEP!E1606&lt;&gt;"",STEP!E1606,"")</f>
        <v/>
      </c>
      <c r="F1606" s="259"/>
      <c r="G1606" s="266"/>
      <c r="H1606" s="260"/>
      <c r="I1606" s="260"/>
      <c r="J1606" s="260"/>
      <c r="K1606" s="260"/>
      <c r="L1606" s="260"/>
      <c r="M1606" s="260"/>
      <c r="N1606" s="260"/>
      <c r="O1606" s="260"/>
      <c r="P1606" s="260"/>
      <c r="Q1606" s="260"/>
      <c r="R1606" s="260"/>
      <c r="S1606" s="260"/>
      <c r="T1606" s="260"/>
      <c r="U1606" s="260"/>
      <c r="V1606" s="260"/>
      <c r="W1606" s="260"/>
      <c r="X1606" s="260"/>
      <c r="Y1606" s="260"/>
      <c r="Z1606" s="260"/>
      <c r="AA1606" s="260"/>
      <c r="AB1606" s="260"/>
      <c r="AC1606" s="260"/>
      <c r="AD1606" s="260"/>
      <c r="AE1606" s="261"/>
      <c r="AF1606" s="261"/>
      <c r="AG1606" s="261"/>
      <c r="AH1606" s="261"/>
      <c r="AI1606" s="261"/>
      <c r="AJ1606" s="261"/>
      <c r="AK1606" s="261"/>
      <c r="AL1606" s="261"/>
      <c r="AM1606" s="261"/>
      <c r="AN1606" s="261"/>
      <c r="AO1606" s="260"/>
      <c r="AP1606" s="260"/>
      <c r="AQ1606" s="260"/>
      <c r="AR1606" s="260"/>
      <c r="AS1606" s="260"/>
      <c r="AT1606" s="260"/>
      <c r="AU1606" s="260"/>
      <c r="AW1606" s="284" t="str">
        <f t="shared" si="188"/>
        <v/>
      </c>
      <c r="AX1606" s="284" t="str">
        <f t="shared" si="192"/>
        <v/>
      </c>
      <c r="AY1606" s="284" t="str">
        <f t="shared" si="189"/>
        <v/>
      </c>
      <c r="AZ1606" s="284" t="str">
        <f t="shared" si="190"/>
        <v/>
      </c>
      <c r="BA1606" s="284" t="str">
        <f t="shared" si="191"/>
        <v/>
      </c>
      <c r="BD1606" s="260" t="str">
        <f>IF(W1606="","",IF(F1606="休日",AW1606,IF(F1606="法休",AW1606,VLOOKUP(F1606,カレンダマスタ!$Q$56:$R$69,2,FALSE))))</f>
        <v/>
      </c>
      <c r="BG1606" s="260" t="str">
        <f t="shared" ref="BG1606:BG1665" si="193">BG1605</f>
        <v/>
      </c>
      <c r="BH1606" s="260" t="str">
        <f>IF(AX1606="","",IF(P1606&lt;&gt;"","",IF(BG1606="CS","OK",IF(VLOOKUP(E1606,カレンダマスタ!$A$5:$D$381,4,FALSE)&gt;0,"",IF(OR(AX1606*24&gt;10.84,AZ1606*24&lt;14.5)=TRUE,"×","OK")))))</f>
        <v/>
      </c>
    </row>
    <row r="1607" spans="2:60">
      <c r="B1607" s="111"/>
      <c r="C1607" s="391" t="str">
        <f>IF(STEP!C1607&lt;&gt;"",STEP!C1607,"")</f>
        <v/>
      </c>
      <c r="D1607" s="392" t="str">
        <f>IF(STEP!D1607&lt;&gt;"",STEP!D1607,"")</f>
        <v/>
      </c>
      <c r="E1607" s="393" t="str">
        <f>IF(STEP!E1607&lt;&gt;"",STEP!E1607,"")</f>
        <v/>
      </c>
      <c r="F1607" s="263"/>
      <c r="G1607" s="267"/>
      <c r="H1607" s="264"/>
      <c r="I1607" s="264"/>
      <c r="J1607" s="264"/>
      <c r="K1607" s="264"/>
      <c r="L1607" s="264"/>
      <c r="M1607" s="264"/>
      <c r="N1607" s="264"/>
      <c r="O1607" s="264"/>
      <c r="P1607" s="264"/>
      <c r="Q1607" s="264"/>
      <c r="R1607" s="264"/>
      <c r="S1607" s="264"/>
      <c r="T1607" s="264"/>
      <c r="U1607" s="264"/>
      <c r="V1607" s="264"/>
      <c r="W1607" s="264"/>
      <c r="X1607" s="264"/>
      <c r="Y1607" s="264"/>
      <c r="Z1607" s="264"/>
      <c r="AA1607" s="264"/>
      <c r="AB1607" s="264"/>
      <c r="AC1607" s="264"/>
      <c r="AD1607" s="264"/>
      <c r="AE1607" s="265"/>
      <c r="AF1607" s="265"/>
      <c r="AG1607" s="265"/>
      <c r="AH1607" s="265"/>
      <c r="AI1607" s="265"/>
      <c r="AJ1607" s="265"/>
      <c r="AK1607" s="265"/>
      <c r="AL1607" s="265"/>
      <c r="AM1607" s="265"/>
      <c r="AN1607" s="265"/>
      <c r="AO1607" s="264"/>
      <c r="AP1607" s="264"/>
      <c r="AQ1607" s="264"/>
      <c r="AR1607" s="264"/>
      <c r="AS1607" s="264"/>
      <c r="AT1607" s="264"/>
      <c r="AU1607" s="264"/>
      <c r="AW1607" s="285" t="str">
        <f t="shared" si="188"/>
        <v/>
      </c>
      <c r="AX1607" s="285" t="str">
        <f t="shared" si="192"/>
        <v/>
      </c>
      <c r="AY1607" s="285" t="str">
        <f t="shared" si="189"/>
        <v/>
      </c>
      <c r="AZ1607" s="285" t="str">
        <f t="shared" si="190"/>
        <v/>
      </c>
      <c r="BA1607" s="285" t="str">
        <f t="shared" si="191"/>
        <v/>
      </c>
      <c r="BD1607" s="264" t="str">
        <f>IF(W1607="","",IF(F1607="休日",AW1607,IF(F1607="法休",AW1607,VLOOKUP(F1607,カレンダマスタ!$Q$56:$R$69,2,FALSE))))</f>
        <v/>
      </c>
      <c r="BG1607" s="264" t="str">
        <f t="shared" si="193"/>
        <v/>
      </c>
      <c r="BH1607" s="264" t="str">
        <f>IF(AX1607="","",IF(P1607&lt;&gt;"","",IF(BG1607="CS","OK",IF(VLOOKUP(E1607,カレンダマスタ!$A$5:$D$381,4,FALSE)&gt;0,"",IF(OR(AX1607*24&gt;10.84,AZ1607*24&lt;14.5)=TRUE,"×","OK")))))</f>
        <v/>
      </c>
    </row>
    <row r="1608" spans="2:60">
      <c r="B1608" s="111"/>
      <c r="C1608" s="385" t="str">
        <f>IF(STEP!C1608&lt;&gt;"",STEP!C1608,"")</f>
        <v/>
      </c>
      <c r="D1608" s="386" t="str">
        <f>IF(STEP!D1608&lt;&gt;"",STEP!D1608,"")</f>
        <v/>
      </c>
      <c r="E1608" s="387" t="str">
        <f>IF(STEP!E1608&lt;&gt;"",STEP!E1608,"")</f>
        <v/>
      </c>
      <c r="F1608" s="253"/>
      <c r="G1608" s="252"/>
      <c r="H1608" s="254"/>
      <c r="I1608" s="254"/>
      <c r="J1608" s="254"/>
      <c r="K1608" s="254"/>
      <c r="L1608" s="254"/>
      <c r="M1608" s="254"/>
      <c r="N1608" s="254"/>
      <c r="O1608" s="254"/>
      <c r="P1608" s="254"/>
      <c r="Q1608" s="254"/>
      <c r="R1608" s="254"/>
      <c r="S1608" s="254"/>
      <c r="T1608" s="254"/>
      <c r="U1608" s="254"/>
      <c r="V1608" s="254"/>
      <c r="W1608" s="254"/>
      <c r="X1608" s="254"/>
      <c r="Y1608" s="254"/>
      <c r="Z1608" s="254"/>
      <c r="AA1608" s="254"/>
      <c r="AB1608" s="254"/>
      <c r="AC1608" s="254"/>
      <c r="AD1608" s="254"/>
      <c r="AE1608" s="255"/>
      <c r="AF1608" s="255"/>
      <c r="AG1608" s="255"/>
      <c r="AH1608" s="255"/>
      <c r="AI1608" s="255"/>
      <c r="AJ1608" s="255"/>
      <c r="AK1608" s="255"/>
      <c r="AL1608" s="255"/>
      <c r="AM1608" s="255"/>
      <c r="AN1608" s="255"/>
      <c r="AO1608" s="254"/>
      <c r="AP1608" s="254"/>
      <c r="AQ1608" s="254"/>
      <c r="AR1608" s="254"/>
      <c r="AS1608" s="254"/>
      <c r="AT1608" s="254"/>
      <c r="AU1608" s="254"/>
      <c r="AW1608" s="283" t="str">
        <f t="shared" si="188"/>
        <v/>
      </c>
      <c r="AX1608" s="283" t="str">
        <f t="shared" si="192"/>
        <v/>
      </c>
      <c r="AY1608" s="283" t="str">
        <f t="shared" si="189"/>
        <v/>
      </c>
      <c r="AZ1608" s="283" t="str">
        <f t="shared" si="190"/>
        <v/>
      </c>
      <c r="BA1608" s="283" t="str">
        <f t="shared" si="191"/>
        <v/>
      </c>
      <c r="BD1608" s="254" t="str">
        <f>IF(W1608="","",IF(F1608="休日",AW1608,IF(F1608="法休",AW1608,VLOOKUP(F1608,カレンダマスタ!$Q$56:$R$69,2,FALSE))))</f>
        <v/>
      </c>
      <c r="BG1608" s="503" t="str">
        <f t="shared" si="193"/>
        <v/>
      </c>
      <c r="BH1608" s="503" t="str">
        <f>IF(AX1608="","",IF(P1608&lt;&gt;"","",IF(BG1608="CS","OK",IF(VLOOKUP(E1608,カレンダマスタ!$A$5:$D$381,4,FALSE)&gt;0,"",IF(OR(AX1608*24&gt;10.84,AZ1608*24&lt;14.5)=TRUE,"×","OK")))))</f>
        <v/>
      </c>
    </row>
    <row r="1609" spans="2:60">
      <c r="B1609" s="111"/>
      <c r="C1609" s="385" t="str">
        <f>IF(STEP!C1609&lt;&gt;"",STEP!C1609,"")</f>
        <v/>
      </c>
      <c r="D1609" s="386" t="str">
        <f>IF(STEP!D1609&lt;&gt;"",STEP!D1609,"")</f>
        <v/>
      </c>
      <c r="E1609" s="387" t="str">
        <f>IF(STEP!E1609&lt;&gt;"",STEP!E1609,"")</f>
        <v/>
      </c>
      <c r="F1609" s="253"/>
      <c r="G1609" s="252"/>
      <c r="H1609" s="254"/>
      <c r="I1609" s="254"/>
      <c r="J1609" s="254"/>
      <c r="K1609" s="254"/>
      <c r="L1609" s="254"/>
      <c r="M1609" s="254"/>
      <c r="N1609" s="254"/>
      <c r="O1609" s="254"/>
      <c r="P1609" s="254"/>
      <c r="Q1609" s="254"/>
      <c r="R1609" s="254"/>
      <c r="S1609" s="254"/>
      <c r="T1609" s="254"/>
      <c r="U1609" s="254"/>
      <c r="V1609" s="254"/>
      <c r="W1609" s="254"/>
      <c r="X1609" s="254"/>
      <c r="Y1609" s="254"/>
      <c r="Z1609" s="254"/>
      <c r="AA1609" s="254"/>
      <c r="AB1609" s="254"/>
      <c r="AC1609" s="254"/>
      <c r="AD1609" s="254"/>
      <c r="AE1609" s="255"/>
      <c r="AF1609" s="255"/>
      <c r="AG1609" s="255"/>
      <c r="AH1609" s="255"/>
      <c r="AI1609" s="255"/>
      <c r="AJ1609" s="255"/>
      <c r="AK1609" s="255"/>
      <c r="AL1609" s="255"/>
      <c r="AM1609" s="255"/>
      <c r="AN1609" s="255"/>
      <c r="AO1609" s="254"/>
      <c r="AP1609" s="254"/>
      <c r="AQ1609" s="254"/>
      <c r="AR1609" s="254"/>
      <c r="AS1609" s="254"/>
      <c r="AT1609" s="254"/>
      <c r="AU1609" s="254"/>
      <c r="AW1609" s="283" t="str">
        <f t="shared" si="188"/>
        <v/>
      </c>
      <c r="AX1609" s="283" t="str">
        <f t="shared" si="192"/>
        <v/>
      </c>
      <c r="AY1609" s="283" t="str">
        <f t="shared" si="189"/>
        <v/>
      </c>
      <c r="AZ1609" s="283" t="str">
        <f t="shared" si="190"/>
        <v/>
      </c>
      <c r="BA1609" s="283" t="str">
        <f t="shared" si="191"/>
        <v/>
      </c>
      <c r="BD1609" s="254" t="str">
        <f>IF(W1609="","",IF(F1609="休日",AW1609,IF(F1609="法休",AW1609,VLOOKUP(F1609,カレンダマスタ!$Q$56:$R$69,2,FALSE))))</f>
        <v/>
      </c>
      <c r="BG1609" s="254" t="str">
        <f t="shared" si="193"/>
        <v/>
      </c>
      <c r="BH1609" s="254" t="str">
        <f>IF(AX1609="","",IF(P1609&lt;&gt;"","",IF(BG1609="CS","OK",IF(VLOOKUP(E1609,カレンダマスタ!$A$5:$D$381,4,FALSE)&gt;0,"",IF(OR(AX1609*24&gt;10.84,AZ1609*24&lt;14.5)=TRUE,"×","OK")))))</f>
        <v/>
      </c>
    </row>
    <row r="1610" spans="2:60">
      <c r="B1610" s="111"/>
      <c r="C1610" s="385" t="str">
        <f>IF(STEP!C1610&lt;&gt;"",STEP!C1610,"")</f>
        <v/>
      </c>
      <c r="D1610" s="386" t="str">
        <f>IF(STEP!D1610&lt;&gt;"",STEP!D1610,"")</f>
        <v/>
      </c>
      <c r="E1610" s="387" t="str">
        <f>IF(STEP!E1610&lt;&gt;"",STEP!E1610,"")</f>
        <v/>
      </c>
      <c r="F1610" s="253"/>
      <c r="G1610" s="252"/>
      <c r="H1610" s="254"/>
      <c r="I1610" s="254"/>
      <c r="J1610" s="254"/>
      <c r="K1610" s="254"/>
      <c r="L1610" s="254"/>
      <c r="M1610" s="254"/>
      <c r="N1610" s="254"/>
      <c r="O1610" s="254"/>
      <c r="P1610" s="254"/>
      <c r="Q1610" s="254"/>
      <c r="R1610" s="254"/>
      <c r="S1610" s="254"/>
      <c r="T1610" s="254"/>
      <c r="U1610" s="254"/>
      <c r="V1610" s="254"/>
      <c r="W1610" s="254"/>
      <c r="X1610" s="254"/>
      <c r="Y1610" s="254"/>
      <c r="Z1610" s="254"/>
      <c r="AA1610" s="254"/>
      <c r="AB1610" s="254"/>
      <c r="AC1610" s="254"/>
      <c r="AD1610" s="254"/>
      <c r="AE1610" s="255"/>
      <c r="AF1610" s="255"/>
      <c r="AG1610" s="255"/>
      <c r="AH1610" s="255"/>
      <c r="AI1610" s="255"/>
      <c r="AJ1610" s="255"/>
      <c r="AK1610" s="255"/>
      <c r="AL1610" s="255"/>
      <c r="AM1610" s="255"/>
      <c r="AN1610" s="255"/>
      <c r="AO1610" s="254"/>
      <c r="AP1610" s="254"/>
      <c r="AQ1610" s="254"/>
      <c r="AR1610" s="254"/>
      <c r="AS1610" s="254"/>
      <c r="AT1610" s="254"/>
      <c r="AU1610" s="254"/>
      <c r="AW1610" s="283" t="str">
        <f t="shared" si="188"/>
        <v/>
      </c>
      <c r="AX1610" s="283" t="str">
        <f t="shared" si="192"/>
        <v/>
      </c>
      <c r="AY1610" s="283" t="str">
        <f t="shared" si="189"/>
        <v/>
      </c>
      <c r="AZ1610" s="283" t="str">
        <f t="shared" si="190"/>
        <v/>
      </c>
      <c r="BA1610" s="283" t="str">
        <f t="shared" si="191"/>
        <v/>
      </c>
      <c r="BD1610" s="254" t="str">
        <f>IF(W1610="","",IF(F1610="休日",AW1610,IF(F1610="法休",AW1610,VLOOKUP(F1610,カレンダマスタ!$Q$56:$R$69,2,FALSE))))</f>
        <v/>
      </c>
      <c r="BG1610" s="254" t="str">
        <f t="shared" si="193"/>
        <v/>
      </c>
      <c r="BH1610" s="254" t="str">
        <f>IF(AX1610="","",IF(P1610&lt;&gt;"","",IF(BG1610="CS","OK",IF(VLOOKUP(E1610,カレンダマスタ!$A$5:$D$381,4,FALSE)&gt;0,"",IF(OR(AX1610*24&gt;10.84,AZ1610*24&lt;14.5)=TRUE,"×","OK")))))</f>
        <v/>
      </c>
    </row>
    <row r="1611" spans="2:60">
      <c r="B1611" s="111"/>
      <c r="C1611" s="385" t="str">
        <f>IF(STEP!C1611&lt;&gt;"",STEP!C1611,"")</f>
        <v/>
      </c>
      <c r="D1611" s="386" t="str">
        <f>IF(STEP!D1611&lt;&gt;"",STEP!D1611,"")</f>
        <v/>
      </c>
      <c r="E1611" s="387" t="str">
        <f>IF(STEP!E1611&lt;&gt;"",STEP!E1611,"")</f>
        <v/>
      </c>
      <c r="F1611" s="256"/>
      <c r="G1611" s="257"/>
      <c r="H1611" s="254"/>
      <c r="I1611" s="254"/>
      <c r="J1611" s="254"/>
      <c r="K1611" s="254"/>
      <c r="L1611" s="254"/>
      <c r="M1611" s="254"/>
      <c r="N1611" s="254"/>
      <c r="O1611" s="254"/>
      <c r="P1611" s="254"/>
      <c r="Q1611" s="254"/>
      <c r="R1611" s="254"/>
      <c r="S1611" s="254"/>
      <c r="T1611" s="254"/>
      <c r="U1611" s="254"/>
      <c r="V1611" s="254"/>
      <c r="W1611" s="254"/>
      <c r="X1611" s="254"/>
      <c r="Y1611" s="254"/>
      <c r="Z1611" s="254"/>
      <c r="AA1611" s="254"/>
      <c r="AB1611" s="254"/>
      <c r="AC1611" s="254"/>
      <c r="AD1611" s="254"/>
      <c r="AE1611" s="255"/>
      <c r="AF1611" s="255"/>
      <c r="AG1611" s="255"/>
      <c r="AH1611" s="255"/>
      <c r="AI1611" s="255"/>
      <c r="AJ1611" s="255"/>
      <c r="AK1611" s="255"/>
      <c r="AL1611" s="255"/>
      <c r="AM1611" s="255"/>
      <c r="AN1611" s="255"/>
      <c r="AO1611" s="254"/>
      <c r="AP1611" s="254"/>
      <c r="AQ1611" s="254"/>
      <c r="AR1611" s="254"/>
      <c r="AS1611" s="254"/>
      <c r="AT1611" s="254"/>
      <c r="AU1611" s="254"/>
      <c r="AW1611" s="283" t="str">
        <f t="shared" si="188"/>
        <v/>
      </c>
      <c r="AX1611" s="283" t="str">
        <f t="shared" si="192"/>
        <v/>
      </c>
      <c r="AY1611" s="283" t="str">
        <f t="shared" si="189"/>
        <v/>
      </c>
      <c r="AZ1611" s="283" t="str">
        <f t="shared" si="190"/>
        <v/>
      </c>
      <c r="BA1611" s="283" t="str">
        <f t="shared" si="191"/>
        <v/>
      </c>
      <c r="BD1611" s="254" t="str">
        <f>IF(W1611="","",IF(F1611="休日",AW1611,IF(F1611="法休",AW1611,VLOOKUP(F1611,カレンダマスタ!$Q$56:$R$69,2,FALSE))))</f>
        <v/>
      </c>
      <c r="BG1611" s="254" t="str">
        <f t="shared" si="193"/>
        <v/>
      </c>
      <c r="BH1611" s="254" t="str">
        <f>IF(AX1611="","",IF(P1611&lt;&gt;"","",IF(BG1611="CS","OK",IF(VLOOKUP(E1611,カレンダマスタ!$A$5:$D$381,4,FALSE)&gt;0,"",IF(OR(AX1611*24&gt;10.84,AZ1611*24&lt;14.5)=TRUE,"×","OK")))))</f>
        <v/>
      </c>
    </row>
    <row r="1612" spans="2:60">
      <c r="B1612" s="111"/>
      <c r="C1612" s="385" t="str">
        <f>IF(STEP!C1612&lt;&gt;"",STEP!C1612,"")</f>
        <v/>
      </c>
      <c r="D1612" s="386" t="str">
        <f>IF(STEP!D1612&lt;&gt;"",STEP!D1612,"")</f>
        <v/>
      </c>
      <c r="E1612" s="387" t="str">
        <f>IF(STEP!E1612&lt;&gt;"",STEP!E1612,"")</f>
        <v/>
      </c>
      <c r="F1612" s="256"/>
      <c r="G1612" s="257"/>
      <c r="H1612" s="254"/>
      <c r="I1612" s="254"/>
      <c r="J1612" s="254"/>
      <c r="K1612" s="254"/>
      <c r="L1612" s="254"/>
      <c r="M1612" s="254"/>
      <c r="N1612" s="254"/>
      <c r="O1612" s="254"/>
      <c r="P1612" s="254"/>
      <c r="Q1612" s="254"/>
      <c r="R1612" s="254"/>
      <c r="S1612" s="254"/>
      <c r="T1612" s="254"/>
      <c r="U1612" s="254"/>
      <c r="V1612" s="254"/>
      <c r="W1612" s="254"/>
      <c r="X1612" s="254"/>
      <c r="Y1612" s="254"/>
      <c r="Z1612" s="254"/>
      <c r="AA1612" s="254"/>
      <c r="AB1612" s="254"/>
      <c r="AC1612" s="254"/>
      <c r="AD1612" s="254"/>
      <c r="AE1612" s="255"/>
      <c r="AF1612" s="255"/>
      <c r="AG1612" s="255"/>
      <c r="AH1612" s="255"/>
      <c r="AI1612" s="255"/>
      <c r="AJ1612" s="255"/>
      <c r="AK1612" s="255"/>
      <c r="AL1612" s="255"/>
      <c r="AM1612" s="255"/>
      <c r="AN1612" s="255"/>
      <c r="AO1612" s="254"/>
      <c r="AP1612" s="254"/>
      <c r="AQ1612" s="254"/>
      <c r="AR1612" s="254"/>
      <c r="AS1612" s="254"/>
      <c r="AT1612" s="254"/>
      <c r="AU1612" s="254"/>
      <c r="AW1612" s="283" t="str">
        <f t="shared" si="188"/>
        <v/>
      </c>
      <c r="AX1612" s="283" t="str">
        <f t="shared" si="192"/>
        <v/>
      </c>
      <c r="AY1612" s="283" t="str">
        <f t="shared" si="189"/>
        <v/>
      </c>
      <c r="AZ1612" s="283" t="str">
        <f t="shared" si="190"/>
        <v/>
      </c>
      <c r="BA1612" s="283" t="str">
        <f t="shared" si="191"/>
        <v/>
      </c>
      <c r="BD1612" s="254" t="str">
        <f>IF(W1612="","",IF(F1612="休日",AW1612,IF(F1612="法休",AW1612,VLOOKUP(F1612,カレンダマスタ!$Q$56:$R$69,2,FALSE))))</f>
        <v/>
      </c>
      <c r="BG1612" s="254" t="str">
        <f t="shared" si="193"/>
        <v/>
      </c>
      <c r="BH1612" s="254" t="str">
        <f>IF(AX1612="","",IF(P1612&lt;&gt;"","",IF(BG1612="CS","OK",IF(VLOOKUP(E1612,カレンダマスタ!$A$5:$D$381,4,FALSE)&gt;0,"",IF(OR(AX1612*24&gt;10.84,AZ1612*24&lt;14.5)=TRUE,"×","OK")))))</f>
        <v/>
      </c>
    </row>
    <row r="1613" spans="2:60">
      <c r="B1613" s="111"/>
      <c r="C1613" s="388" t="str">
        <f>IF(STEP!C1613&lt;&gt;"",STEP!C1613,"")</f>
        <v/>
      </c>
      <c r="D1613" s="389" t="str">
        <f>IF(STEP!D1613&lt;&gt;"",STEP!D1613,"")</f>
        <v/>
      </c>
      <c r="E1613" s="390" t="str">
        <f>IF(STEP!E1613&lt;&gt;"",STEP!E1613,"")</f>
        <v/>
      </c>
      <c r="F1613" s="259"/>
      <c r="G1613" s="266"/>
      <c r="H1613" s="260"/>
      <c r="I1613" s="260"/>
      <c r="J1613" s="260"/>
      <c r="K1613" s="260"/>
      <c r="L1613" s="260"/>
      <c r="M1613" s="260"/>
      <c r="N1613" s="260"/>
      <c r="O1613" s="260"/>
      <c r="P1613" s="260"/>
      <c r="Q1613" s="260"/>
      <c r="R1613" s="260"/>
      <c r="S1613" s="260"/>
      <c r="T1613" s="260"/>
      <c r="U1613" s="260"/>
      <c r="V1613" s="260"/>
      <c r="W1613" s="260"/>
      <c r="X1613" s="260"/>
      <c r="Y1613" s="260"/>
      <c r="Z1613" s="260"/>
      <c r="AA1613" s="260"/>
      <c r="AB1613" s="260"/>
      <c r="AC1613" s="260"/>
      <c r="AD1613" s="260"/>
      <c r="AE1613" s="261"/>
      <c r="AF1613" s="261"/>
      <c r="AG1613" s="261"/>
      <c r="AH1613" s="261"/>
      <c r="AI1613" s="261"/>
      <c r="AJ1613" s="261"/>
      <c r="AK1613" s="261"/>
      <c r="AL1613" s="261"/>
      <c r="AM1613" s="261"/>
      <c r="AN1613" s="261"/>
      <c r="AO1613" s="260"/>
      <c r="AP1613" s="260"/>
      <c r="AQ1613" s="260"/>
      <c r="AR1613" s="260"/>
      <c r="AS1613" s="260"/>
      <c r="AT1613" s="260"/>
      <c r="AU1613" s="260"/>
      <c r="AW1613" s="284" t="str">
        <f t="shared" si="188"/>
        <v/>
      </c>
      <c r="AX1613" s="284" t="str">
        <f t="shared" si="192"/>
        <v/>
      </c>
      <c r="AY1613" s="284" t="str">
        <f t="shared" si="189"/>
        <v/>
      </c>
      <c r="AZ1613" s="284" t="str">
        <f t="shared" si="190"/>
        <v/>
      </c>
      <c r="BA1613" s="284" t="str">
        <f t="shared" si="191"/>
        <v/>
      </c>
      <c r="BD1613" s="260" t="str">
        <f>IF(W1613="","",IF(F1613="休日",AW1613,IF(F1613="法休",AW1613,VLOOKUP(F1613,カレンダマスタ!$Q$56:$R$69,2,FALSE))))</f>
        <v/>
      </c>
      <c r="BG1613" s="260" t="str">
        <f t="shared" si="193"/>
        <v/>
      </c>
      <c r="BH1613" s="260" t="str">
        <f>IF(AX1613="","",IF(P1613&lt;&gt;"","",IF(BG1613="CS","OK",IF(VLOOKUP(E1613,カレンダマスタ!$A$5:$D$381,4,FALSE)&gt;0,"",IF(OR(AX1613*24&gt;10.84,AZ1613*24&lt;14.5)=TRUE,"×","OK")))))</f>
        <v/>
      </c>
    </row>
    <row r="1614" spans="2:60">
      <c r="B1614" s="111"/>
      <c r="C1614" s="394" t="str">
        <f>IF(STEP!C1614&lt;&gt;"",STEP!C1614,"")</f>
        <v/>
      </c>
      <c r="D1614" s="395" t="str">
        <f>IF(STEP!D1614&lt;&gt;"",STEP!D1614,"")</f>
        <v/>
      </c>
      <c r="E1614" s="396" t="str">
        <f>IF(STEP!E1614&lt;&gt;"",STEP!E1614,"")</f>
        <v/>
      </c>
      <c r="F1614" s="269"/>
      <c r="G1614" s="268"/>
      <c r="H1614" s="270"/>
      <c r="I1614" s="270"/>
      <c r="J1614" s="270"/>
      <c r="K1614" s="270"/>
      <c r="L1614" s="270"/>
      <c r="M1614" s="270"/>
      <c r="N1614" s="270"/>
      <c r="O1614" s="270"/>
      <c r="P1614" s="270"/>
      <c r="Q1614" s="270"/>
      <c r="R1614" s="270"/>
      <c r="S1614" s="270"/>
      <c r="T1614" s="270"/>
      <c r="U1614" s="270"/>
      <c r="V1614" s="270"/>
      <c r="W1614" s="270"/>
      <c r="X1614" s="270"/>
      <c r="Y1614" s="270"/>
      <c r="Z1614" s="270"/>
      <c r="AA1614" s="270"/>
      <c r="AB1614" s="270"/>
      <c r="AC1614" s="270"/>
      <c r="AD1614" s="270"/>
      <c r="AE1614" s="271"/>
      <c r="AF1614" s="271"/>
      <c r="AG1614" s="271"/>
      <c r="AH1614" s="271"/>
      <c r="AI1614" s="271"/>
      <c r="AJ1614" s="271"/>
      <c r="AK1614" s="271"/>
      <c r="AL1614" s="271"/>
      <c r="AM1614" s="271"/>
      <c r="AN1614" s="271"/>
      <c r="AO1614" s="270"/>
      <c r="AP1614" s="270"/>
      <c r="AQ1614" s="270"/>
      <c r="AR1614" s="270"/>
      <c r="AS1614" s="270"/>
      <c r="AT1614" s="270"/>
      <c r="AU1614" s="270"/>
      <c r="AW1614" s="282" t="str">
        <f t="shared" si="188"/>
        <v/>
      </c>
      <c r="AX1614" s="282" t="str">
        <f t="shared" si="192"/>
        <v/>
      </c>
      <c r="AY1614" s="282" t="str">
        <f t="shared" si="189"/>
        <v/>
      </c>
      <c r="AZ1614" s="282" t="str">
        <f t="shared" si="190"/>
        <v/>
      </c>
      <c r="BA1614" s="282" t="str">
        <f t="shared" si="191"/>
        <v/>
      </c>
      <c r="BD1614" s="270" t="str">
        <f>IF(W1614="","",IF(F1614="休日",AW1614,IF(F1614="法休",AW1614,VLOOKUP(F1614,カレンダマスタ!$Q$56:$R$69,2,FALSE))))</f>
        <v/>
      </c>
      <c r="BG1614" s="270" t="str">
        <f t="shared" si="193"/>
        <v/>
      </c>
      <c r="BH1614" s="270" t="str">
        <f>IF(AX1614="","",IF(P1614&lt;&gt;"","",IF(BG1614="CS","OK",IF(VLOOKUP(E1614,カレンダマスタ!$A$5:$D$381,4,FALSE)&gt;0,"",IF(OR(AX1614*24&gt;10.84,AZ1614*24&lt;14.5)=TRUE,"×","OK")))))</f>
        <v/>
      </c>
    </row>
    <row r="1615" spans="2:60">
      <c r="B1615" s="111"/>
      <c r="C1615" s="385" t="str">
        <f>IF(STEP!C1615&lt;&gt;"",STEP!C1615,"")</f>
        <v/>
      </c>
      <c r="D1615" s="386" t="str">
        <f>IF(STEP!D1615&lt;&gt;"",STEP!D1615,"")</f>
        <v/>
      </c>
      <c r="E1615" s="387" t="str">
        <f>IF(STEP!E1615&lt;&gt;"",STEP!E1615,"")</f>
        <v/>
      </c>
      <c r="F1615" s="253"/>
      <c r="G1615" s="252"/>
      <c r="H1615" s="254"/>
      <c r="I1615" s="254"/>
      <c r="J1615" s="254"/>
      <c r="K1615" s="254"/>
      <c r="L1615" s="254"/>
      <c r="M1615" s="254"/>
      <c r="N1615" s="254"/>
      <c r="O1615" s="254"/>
      <c r="P1615" s="254"/>
      <c r="Q1615" s="254"/>
      <c r="R1615" s="254"/>
      <c r="S1615" s="254"/>
      <c r="T1615" s="254"/>
      <c r="U1615" s="254"/>
      <c r="V1615" s="254"/>
      <c r="W1615" s="254"/>
      <c r="X1615" s="254"/>
      <c r="Y1615" s="254"/>
      <c r="Z1615" s="254"/>
      <c r="AA1615" s="254"/>
      <c r="AB1615" s="254"/>
      <c r="AC1615" s="254"/>
      <c r="AD1615" s="254"/>
      <c r="AE1615" s="255"/>
      <c r="AF1615" s="255"/>
      <c r="AG1615" s="255"/>
      <c r="AH1615" s="255"/>
      <c r="AI1615" s="255"/>
      <c r="AJ1615" s="255"/>
      <c r="AK1615" s="255"/>
      <c r="AL1615" s="255"/>
      <c r="AM1615" s="255"/>
      <c r="AN1615" s="255"/>
      <c r="AO1615" s="254"/>
      <c r="AP1615" s="254"/>
      <c r="AQ1615" s="254"/>
      <c r="AR1615" s="254"/>
      <c r="AS1615" s="254"/>
      <c r="AT1615" s="254"/>
      <c r="AU1615" s="254"/>
      <c r="AW1615" s="283" t="str">
        <f t="shared" si="188"/>
        <v/>
      </c>
      <c r="AX1615" s="283" t="str">
        <f t="shared" si="192"/>
        <v/>
      </c>
      <c r="AY1615" s="283" t="str">
        <f t="shared" si="189"/>
        <v/>
      </c>
      <c r="AZ1615" s="283" t="str">
        <f t="shared" si="190"/>
        <v/>
      </c>
      <c r="BA1615" s="283" t="str">
        <f t="shared" si="191"/>
        <v/>
      </c>
      <c r="BD1615" s="254" t="str">
        <f>IF(W1615="","",IF(F1615="休日",AW1615,IF(F1615="法休",AW1615,VLOOKUP(F1615,カレンダマスタ!$Q$56:$R$69,2,FALSE))))</f>
        <v/>
      </c>
      <c r="BG1615" s="254" t="str">
        <f t="shared" si="193"/>
        <v/>
      </c>
      <c r="BH1615" s="254" t="str">
        <f>IF(AX1615="","",IF(P1615&lt;&gt;"","",IF(BG1615="CS","OK",IF(VLOOKUP(E1615,カレンダマスタ!$A$5:$D$381,4,FALSE)&gt;0,"",IF(OR(AX1615*24&gt;10.84,AZ1615*24&lt;14.5)=TRUE,"×","OK")))))</f>
        <v/>
      </c>
    </row>
    <row r="1616" spans="2:60">
      <c r="B1616" s="111"/>
      <c r="C1616" s="397" t="str">
        <f>IF(STEP!C1616&lt;&gt;"",STEP!C1616,"")</f>
        <v/>
      </c>
      <c r="D1616" s="398" t="str">
        <f>IF(STEP!D1616&lt;&gt;"",STEP!D1616,"")</f>
        <v/>
      </c>
      <c r="E1616" s="399" t="str">
        <f>IF(STEP!E1616&lt;&gt;"",STEP!E1616,"")</f>
        <v/>
      </c>
      <c r="F1616" s="273"/>
      <c r="G1616" s="272"/>
      <c r="H1616" s="274"/>
      <c r="I1616" s="274"/>
      <c r="J1616" s="274"/>
      <c r="K1616" s="274"/>
      <c r="L1616" s="274"/>
      <c r="M1616" s="274"/>
      <c r="N1616" s="274"/>
      <c r="O1616" s="274"/>
      <c r="P1616" s="274"/>
      <c r="Q1616" s="274"/>
      <c r="R1616" s="274"/>
      <c r="S1616" s="274"/>
      <c r="T1616" s="274"/>
      <c r="U1616" s="274"/>
      <c r="V1616" s="274"/>
      <c r="W1616" s="274"/>
      <c r="X1616" s="274"/>
      <c r="Y1616" s="274"/>
      <c r="Z1616" s="274"/>
      <c r="AA1616" s="274"/>
      <c r="AB1616" s="274"/>
      <c r="AC1616" s="274"/>
      <c r="AD1616" s="274"/>
      <c r="AE1616" s="275"/>
      <c r="AF1616" s="275"/>
      <c r="AG1616" s="275"/>
      <c r="AH1616" s="275"/>
      <c r="AI1616" s="275"/>
      <c r="AJ1616" s="275"/>
      <c r="AK1616" s="275"/>
      <c r="AL1616" s="275"/>
      <c r="AM1616" s="275"/>
      <c r="AN1616" s="275"/>
      <c r="AO1616" s="274"/>
      <c r="AP1616" s="274"/>
      <c r="AQ1616" s="274"/>
      <c r="AR1616" s="274"/>
      <c r="AS1616" s="274"/>
      <c r="AT1616" s="274"/>
      <c r="AU1616" s="274"/>
      <c r="AW1616" s="286" t="str">
        <f t="shared" si="188"/>
        <v/>
      </c>
      <c r="AX1616" s="286" t="str">
        <f t="shared" si="192"/>
        <v/>
      </c>
      <c r="AY1616" s="286" t="str">
        <f t="shared" si="189"/>
        <v/>
      </c>
      <c r="AZ1616" s="286" t="str">
        <f t="shared" si="190"/>
        <v/>
      </c>
      <c r="BA1616" s="286" t="str">
        <f t="shared" si="191"/>
        <v/>
      </c>
      <c r="BD1616" s="274" t="str">
        <f>IF(W1616="","",IF(F1616="休日",AW1616,IF(F1616="法休",AW1616,VLOOKUP(F1616,カレンダマスタ!$Q$56:$R$69,2,FALSE))))</f>
        <v/>
      </c>
      <c r="BG1616" s="274" t="str">
        <f t="shared" si="193"/>
        <v/>
      </c>
      <c r="BH1616" s="274" t="str">
        <f>IF(AX1616="","",IF(P1616&lt;&gt;"","",IF(BG1616="CS","OK",IF(VLOOKUP(E1616,カレンダマスタ!$A$5:$D$381,4,FALSE)&gt;0,"",IF(OR(AX1616*24&gt;10.84,AZ1616*24&lt;14.5)=TRUE,"×","OK")))))</f>
        <v/>
      </c>
    </row>
    <row r="1617" spans="2:60">
      <c r="B1617" s="111"/>
      <c r="C1617" s="397" t="str">
        <f>IF(STEP!C1617&lt;&gt;"",STEP!C1617,"")</f>
        <v/>
      </c>
      <c r="D1617" s="398" t="str">
        <f>IF(STEP!D1617&lt;&gt;"",STEP!D1617,"")</f>
        <v/>
      </c>
      <c r="E1617" s="399" t="str">
        <f>IF(STEP!E1617&lt;&gt;"",STEP!E1617,"")</f>
        <v/>
      </c>
      <c r="F1617" s="273"/>
      <c r="G1617" s="272"/>
      <c r="H1617" s="274"/>
      <c r="I1617" s="274"/>
      <c r="J1617" s="274"/>
      <c r="K1617" s="274"/>
      <c r="L1617" s="274"/>
      <c r="M1617" s="274"/>
      <c r="N1617" s="274"/>
      <c r="O1617" s="274"/>
      <c r="P1617" s="274"/>
      <c r="Q1617" s="274"/>
      <c r="R1617" s="274"/>
      <c r="S1617" s="274"/>
      <c r="T1617" s="274"/>
      <c r="U1617" s="274"/>
      <c r="V1617" s="274"/>
      <c r="W1617" s="274"/>
      <c r="X1617" s="274"/>
      <c r="Y1617" s="274"/>
      <c r="Z1617" s="274"/>
      <c r="AA1617" s="274"/>
      <c r="AB1617" s="274"/>
      <c r="AC1617" s="274"/>
      <c r="AD1617" s="274"/>
      <c r="AE1617" s="275"/>
      <c r="AF1617" s="275"/>
      <c r="AG1617" s="275"/>
      <c r="AH1617" s="275"/>
      <c r="AI1617" s="275"/>
      <c r="AJ1617" s="275"/>
      <c r="AK1617" s="275"/>
      <c r="AL1617" s="275"/>
      <c r="AM1617" s="275"/>
      <c r="AN1617" s="275"/>
      <c r="AO1617" s="274"/>
      <c r="AP1617" s="274"/>
      <c r="AQ1617" s="274"/>
      <c r="AR1617" s="274"/>
      <c r="AS1617" s="274"/>
      <c r="AT1617" s="274"/>
      <c r="AU1617" s="274"/>
      <c r="AW1617" s="286" t="str">
        <f t="shared" si="188"/>
        <v/>
      </c>
      <c r="AX1617" s="286" t="str">
        <f t="shared" si="192"/>
        <v/>
      </c>
      <c r="AY1617" s="286" t="str">
        <f t="shared" si="189"/>
        <v/>
      </c>
      <c r="AZ1617" s="286" t="str">
        <f t="shared" si="190"/>
        <v/>
      </c>
      <c r="BA1617" s="286" t="str">
        <f t="shared" si="191"/>
        <v/>
      </c>
      <c r="BD1617" s="274" t="str">
        <f>IF(W1617="","",IF(F1617="休日",AW1617,IF(F1617="法休",AW1617,VLOOKUP(F1617,カレンダマスタ!$Q$56:$R$69,2,FALSE))))</f>
        <v/>
      </c>
      <c r="BG1617" s="274" t="str">
        <f t="shared" si="193"/>
        <v/>
      </c>
      <c r="BH1617" s="274" t="str">
        <f>IF(AX1617="","",IF(P1617&lt;&gt;"","",IF(BG1617="CS","OK",IF(VLOOKUP(E1617,カレンダマスタ!$A$5:$D$381,4,FALSE)&gt;0,"",IF(OR(AX1617*24&gt;10.84,AZ1617*24&lt;14.5)=TRUE,"×","OK")))))</f>
        <v/>
      </c>
    </row>
    <row r="1618" spans="2:60">
      <c r="B1618" s="111"/>
      <c r="C1618" s="397" t="str">
        <f>IF(STEP!C1618&lt;&gt;"",STEP!C1618,"")</f>
        <v/>
      </c>
      <c r="D1618" s="398" t="str">
        <f>IF(STEP!D1618&lt;&gt;"",STEP!D1618,"")</f>
        <v/>
      </c>
      <c r="E1618" s="399" t="str">
        <f>IF(STEP!E1618&lt;&gt;"",STEP!E1618,"")</f>
        <v/>
      </c>
      <c r="F1618" s="273"/>
      <c r="G1618" s="272"/>
      <c r="H1618" s="274"/>
      <c r="I1618" s="274"/>
      <c r="J1618" s="274"/>
      <c r="K1618" s="274"/>
      <c r="L1618" s="274"/>
      <c r="M1618" s="274"/>
      <c r="N1618" s="274"/>
      <c r="O1618" s="274"/>
      <c r="P1618" s="274"/>
      <c r="Q1618" s="274"/>
      <c r="R1618" s="274"/>
      <c r="S1618" s="274"/>
      <c r="T1618" s="274"/>
      <c r="U1618" s="274"/>
      <c r="V1618" s="274"/>
      <c r="W1618" s="274"/>
      <c r="X1618" s="274"/>
      <c r="Y1618" s="274"/>
      <c r="Z1618" s="274"/>
      <c r="AA1618" s="274"/>
      <c r="AB1618" s="274"/>
      <c r="AC1618" s="274"/>
      <c r="AD1618" s="274"/>
      <c r="AE1618" s="275"/>
      <c r="AF1618" s="275"/>
      <c r="AG1618" s="275"/>
      <c r="AH1618" s="275"/>
      <c r="AI1618" s="275"/>
      <c r="AJ1618" s="275"/>
      <c r="AK1618" s="275"/>
      <c r="AL1618" s="275"/>
      <c r="AM1618" s="275"/>
      <c r="AN1618" s="275"/>
      <c r="AO1618" s="274"/>
      <c r="AP1618" s="274"/>
      <c r="AQ1618" s="274"/>
      <c r="AR1618" s="274"/>
      <c r="AS1618" s="274"/>
      <c r="AT1618" s="274"/>
      <c r="AU1618" s="274"/>
      <c r="AW1618" s="286" t="str">
        <f t="shared" si="188"/>
        <v/>
      </c>
      <c r="AX1618" s="286" t="str">
        <f t="shared" si="192"/>
        <v/>
      </c>
      <c r="AY1618" s="286" t="str">
        <f t="shared" si="189"/>
        <v/>
      </c>
      <c r="AZ1618" s="286" t="str">
        <f t="shared" si="190"/>
        <v/>
      </c>
      <c r="BA1618" s="286" t="str">
        <f t="shared" si="191"/>
        <v/>
      </c>
      <c r="BD1618" s="274" t="str">
        <f>IF(W1618="","",IF(F1618="休日",AW1618,IF(F1618="法休",AW1618,VLOOKUP(F1618,カレンダマスタ!$Q$56:$R$69,2,FALSE))))</f>
        <v/>
      </c>
      <c r="BG1618" s="274" t="str">
        <f t="shared" si="193"/>
        <v/>
      </c>
      <c r="BH1618" s="274" t="str">
        <f>IF(AX1618="","",IF(P1618&lt;&gt;"","",IF(BG1618="CS","OK",IF(VLOOKUP(E1618,カレンダマスタ!$A$5:$D$381,4,FALSE)&gt;0,"",IF(OR(AX1618*24&gt;10.84,AZ1618*24&lt;14.5)=TRUE,"×","OK")))))</f>
        <v/>
      </c>
    </row>
    <row r="1619" spans="2:60">
      <c r="B1619" s="111"/>
      <c r="C1619" s="397" t="str">
        <f>IF(STEP!C1619&lt;&gt;"",STEP!C1619,"")</f>
        <v/>
      </c>
      <c r="D1619" s="398" t="str">
        <f>IF(STEP!D1619&lt;&gt;"",STEP!D1619,"")</f>
        <v/>
      </c>
      <c r="E1619" s="399" t="str">
        <f>IF(STEP!E1619&lt;&gt;"",STEP!E1619,"")</f>
        <v/>
      </c>
      <c r="F1619" s="273"/>
      <c r="G1619" s="272"/>
      <c r="H1619" s="274"/>
      <c r="I1619" s="274"/>
      <c r="J1619" s="274"/>
      <c r="K1619" s="274"/>
      <c r="L1619" s="274"/>
      <c r="M1619" s="274"/>
      <c r="N1619" s="274"/>
      <c r="O1619" s="274"/>
      <c r="P1619" s="274"/>
      <c r="Q1619" s="274"/>
      <c r="R1619" s="274"/>
      <c r="S1619" s="274"/>
      <c r="T1619" s="274"/>
      <c r="U1619" s="274"/>
      <c r="V1619" s="274"/>
      <c r="W1619" s="274"/>
      <c r="X1619" s="274"/>
      <c r="Y1619" s="274"/>
      <c r="Z1619" s="274"/>
      <c r="AA1619" s="274"/>
      <c r="AB1619" s="274"/>
      <c r="AC1619" s="274"/>
      <c r="AD1619" s="274"/>
      <c r="AE1619" s="275"/>
      <c r="AF1619" s="275"/>
      <c r="AG1619" s="275"/>
      <c r="AH1619" s="275"/>
      <c r="AI1619" s="275"/>
      <c r="AJ1619" s="275"/>
      <c r="AK1619" s="275"/>
      <c r="AL1619" s="275"/>
      <c r="AM1619" s="275"/>
      <c r="AN1619" s="275"/>
      <c r="AO1619" s="274"/>
      <c r="AP1619" s="274"/>
      <c r="AQ1619" s="274"/>
      <c r="AR1619" s="274"/>
      <c r="AS1619" s="274"/>
      <c r="AT1619" s="274"/>
      <c r="AU1619" s="274"/>
      <c r="AW1619" s="286" t="str">
        <f t="shared" si="188"/>
        <v/>
      </c>
      <c r="AX1619" s="286" t="str">
        <f t="shared" si="192"/>
        <v/>
      </c>
      <c r="AY1619" s="286" t="str">
        <f t="shared" si="189"/>
        <v/>
      </c>
      <c r="AZ1619" s="286" t="str">
        <f t="shared" si="190"/>
        <v/>
      </c>
      <c r="BA1619" s="286" t="str">
        <f t="shared" si="191"/>
        <v/>
      </c>
      <c r="BD1619" s="274" t="str">
        <f>IF(W1619="","",IF(F1619="休日",AW1619,IF(F1619="法休",AW1619,VLOOKUP(F1619,カレンダマスタ!$Q$56:$R$69,2,FALSE))))</f>
        <v/>
      </c>
      <c r="BG1619" s="274" t="str">
        <f t="shared" si="193"/>
        <v/>
      </c>
      <c r="BH1619" s="274" t="str">
        <f>IF(AX1619="","",IF(P1619&lt;&gt;"","",IF(BG1619="CS","OK",IF(VLOOKUP(E1619,カレンダマスタ!$A$5:$D$381,4,FALSE)&gt;0,"",IF(OR(AX1619*24&gt;10.84,AZ1619*24&lt;14.5)=TRUE,"×","OK")))))</f>
        <v/>
      </c>
    </row>
    <row r="1620" spans="2:60" ht="13.8" thickBot="1">
      <c r="B1620" s="161"/>
      <c r="C1620" s="400" t="str">
        <f>IF(STEP!C1620&lt;&gt;"",STEP!C1620,"")</f>
        <v/>
      </c>
      <c r="D1620" s="401" t="str">
        <f>IF(STEP!D1620&lt;&gt;"",STEP!D1620,"")</f>
        <v/>
      </c>
      <c r="E1620" s="402" t="str">
        <f>IF(STEP!E1620&lt;&gt;"",STEP!E1620,"")</f>
        <v/>
      </c>
      <c r="F1620" s="277"/>
      <c r="G1620" s="276"/>
      <c r="H1620" s="278"/>
      <c r="I1620" s="278"/>
      <c r="J1620" s="278"/>
      <c r="K1620" s="278"/>
      <c r="L1620" s="278"/>
      <c r="M1620" s="278"/>
      <c r="N1620" s="278"/>
      <c r="O1620" s="278"/>
      <c r="P1620" s="278"/>
      <c r="Q1620" s="278"/>
      <c r="R1620" s="278"/>
      <c r="S1620" s="278"/>
      <c r="T1620" s="278"/>
      <c r="U1620" s="278"/>
      <c r="V1620" s="278"/>
      <c r="W1620" s="278"/>
      <c r="X1620" s="278"/>
      <c r="Y1620" s="278"/>
      <c r="Z1620" s="278"/>
      <c r="AA1620" s="278"/>
      <c r="AB1620" s="278"/>
      <c r="AC1620" s="278"/>
      <c r="AD1620" s="278"/>
      <c r="AE1620" s="279"/>
      <c r="AF1620" s="279"/>
      <c r="AG1620" s="279"/>
      <c r="AH1620" s="279"/>
      <c r="AI1620" s="279"/>
      <c r="AJ1620" s="279"/>
      <c r="AK1620" s="279"/>
      <c r="AL1620" s="279"/>
      <c r="AM1620" s="279"/>
      <c r="AN1620" s="279"/>
      <c r="AO1620" s="278"/>
      <c r="AP1620" s="278"/>
      <c r="AQ1620" s="278"/>
      <c r="AR1620" s="278"/>
      <c r="AS1620" s="278"/>
      <c r="AT1620" s="278"/>
      <c r="AU1620" s="278"/>
      <c r="AW1620" s="287" t="str">
        <f t="shared" si="188"/>
        <v/>
      </c>
      <c r="AX1620" s="287" t="str">
        <f t="shared" si="192"/>
        <v/>
      </c>
      <c r="AY1620" s="287" t="str">
        <f t="shared" si="189"/>
        <v/>
      </c>
      <c r="AZ1620" s="287" t="str">
        <f t="shared" si="190"/>
        <v/>
      </c>
      <c r="BA1620" s="287" t="str">
        <f t="shared" si="191"/>
        <v/>
      </c>
      <c r="BD1620" s="278" t="str">
        <f>IF(W1620="","",IF(F1620="休日",AW1620,IF(F1620="法休",AW1620,VLOOKUP(F1620,カレンダマスタ!$Q$56:$R$69,2,FALSE))))</f>
        <v/>
      </c>
      <c r="BG1620" s="278" t="str">
        <f t="shared" si="193"/>
        <v/>
      </c>
      <c r="BH1620" s="278" t="str">
        <f>IF(AX1620="","",IF(P1620&lt;&gt;"","",IF(BG1620="CS","OK",IF(VLOOKUP(E1620,カレンダマスタ!$A$5:$D$381,4,FALSE)&gt;0,"",IF(OR(AX1620*24&gt;10.84,AZ1620*24&lt;14.5)=TRUE,"×","OK")))))</f>
        <v/>
      </c>
    </row>
    <row r="1621" spans="2:60">
      <c r="B1621" s="323"/>
      <c r="C1621" s="366"/>
      <c r="D1621" s="367"/>
      <c r="E1621" s="368"/>
      <c r="F1621" s="367"/>
      <c r="G1621" s="366"/>
      <c r="H1621" s="369"/>
      <c r="I1621" s="369"/>
      <c r="J1621" s="369"/>
      <c r="K1621" s="369"/>
      <c r="L1621" s="369"/>
      <c r="M1621" s="369"/>
      <c r="N1621" s="369"/>
      <c r="O1621" s="369"/>
      <c r="P1621" s="369"/>
      <c r="Q1621" s="369"/>
      <c r="R1621" s="369"/>
      <c r="S1621" s="369"/>
      <c r="T1621" s="369"/>
      <c r="U1621" s="369"/>
      <c r="V1621" s="369"/>
      <c r="W1621" s="369"/>
      <c r="X1621" s="369"/>
      <c r="Y1621" s="369"/>
      <c r="Z1621" s="369"/>
      <c r="AA1621" s="369"/>
      <c r="AB1621" s="369"/>
      <c r="AC1621" s="369"/>
      <c r="AD1621" s="369"/>
      <c r="AE1621" s="370"/>
      <c r="AF1621" s="370"/>
      <c r="AG1621" s="370"/>
      <c r="AH1621" s="370"/>
      <c r="AI1621" s="370"/>
      <c r="AJ1621" s="370"/>
      <c r="AK1621" s="370"/>
      <c r="AL1621" s="370"/>
      <c r="AM1621" s="370"/>
      <c r="AN1621" s="370"/>
      <c r="AO1621" s="369"/>
      <c r="AP1621" s="369"/>
      <c r="AQ1621" s="369"/>
      <c r="AR1621" s="369"/>
      <c r="AS1621" s="369"/>
      <c r="AT1621" s="369"/>
      <c r="AU1621" s="369"/>
      <c r="AW1621" s="363"/>
      <c r="AX1621" s="363"/>
      <c r="AY1621" s="363"/>
      <c r="AZ1621" s="363"/>
      <c r="BA1621" s="363"/>
      <c r="BD1621" s="369" t="str">
        <f>IF(W1621="","",IF(F1621="休日",AW1621,IF(F1621="法休",AW1621,VLOOKUP(F1621,カレンダマスタ!$Q$56:$R$69,2,FALSE))))</f>
        <v/>
      </c>
      <c r="BG1621" s="369"/>
      <c r="BH1621" s="369"/>
    </row>
    <row r="1622" spans="2:60">
      <c r="B1622" s="323"/>
      <c r="C1622" s="371"/>
      <c r="D1622" s="372"/>
      <c r="E1622" s="373"/>
      <c r="F1622" s="372"/>
      <c r="G1622" s="371"/>
      <c r="H1622" s="374"/>
      <c r="I1622" s="374"/>
      <c r="J1622" s="374"/>
      <c r="K1622" s="374"/>
      <c r="L1622" s="374"/>
      <c r="M1622" s="374"/>
      <c r="N1622" s="374"/>
      <c r="O1622" s="374"/>
      <c r="P1622" s="374"/>
      <c r="Q1622" s="374"/>
      <c r="R1622" s="374"/>
      <c r="S1622" s="374"/>
      <c r="T1622" s="374"/>
      <c r="U1622" s="374"/>
      <c r="V1622" s="374"/>
      <c r="W1622" s="374"/>
      <c r="X1622" s="374"/>
      <c r="Y1622" s="374"/>
      <c r="Z1622" s="374"/>
      <c r="AA1622" s="374"/>
      <c r="AB1622" s="374"/>
      <c r="AC1622" s="374"/>
      <c r="AD1622" s="374"/>
      <c r="AE1622" s="375"/>
      <c r="AF1622" s="375"/>
      <c r="AG1622" s="375"/>
      <c r="AH1622" s="375"/>
      <c r="AI1622" s="375"/>
      <c r="AJ1622" s="375"/>
      <c r="AK1622" s="375"/>
      <c r="AL1622" s="375"/>
      <c r="AM1622" s="375"/>
      <c r="AN1622" s="375"/>
      <c r="AO1622" s="374"/>
      <c r="AP1622" s="374"/>
      <c r="AQ1622" s="374"/>
      <c r="AR1622" s="374"/>
      <c r="AS1622" s="374"/>
      <c r="AT1622" s="374"/>
      <c r="AU1622" s="374"/>
      <c r="AW1622" s="363"/>
      <c r="AX1622" s="363"/>
      <c r="AY1622" s="363"/>
      <c r="AZ1622" s="363"/>
      <c r="BA1622" s="363"/>
      <c r="BD1622" s="374" t="str">
        <f>IF(W1622="","",IF(F1622="休日",AW1622,IF(F1622="法休",AW1622,VLOOKUP(F1622,カレンダマスタ!$Q$56:$R$69,2,FALSE))))</f>
        <v/>
      </c>
      <c r="BG1622" s="374"/>
      <c r="BH1622" s="374"/>
    </row>
    <row r="1623" spans="2:60">
      <c r="B1623" s="323"/>
      <c r="C1623" s="371"/>
      <c r="D1623" s="372"/>
      <c r="E1623" s="373"/>
      <c r="F1623" s="372"/>
      <c r="G1623" s="371"/>
      <c r="H1623" s="374"/>
      <c r="I1623" s="374"/>
      <c r="J1623" s="374"/>
      <c r="K1623" s="374"/>
      <c r="L1623" s="374"/>
      <c r="M1623" s="374"/>
      <c r="N1623" s="374"/>
      <c r="O1623" s="374"/>
      <c r="P1623" s="374"/>
      <c r="Q1623" s="374"/>
      <c r="R1623" s="374"/>
      <c r="S1623" s="374"/>
      <c r="T1623" s="374"/>
      <c r="U1623" s="374"/>
      <c r="V1623" s="374"/>
      <c r="W1623" s="374"/>
      <c r="X1623" s="374"/>
      <c r="Y1623" s="374"/>
      <c r="Z1623" s="374"/>
      <c r="AA1623" s="374"/>
      <c r="AB1623" s="374"/>
      <c r="AC1623" s="374"/>
      <c r="AD1623" s="374"/>
      <c r="AE1623" s="375"/>
      <c r="AF1623" s="375"/>
      <c r="AG1623" s="375"/>
      <c r="AH1623" s="375"/>
      <c r="AI1623" s="375"/>
      <c r="AJ1623" s="375"/>
      <c r="AK1623" s="375"/>
      <c r="AL1623" s="375"/>
      <c r="AM1623" s="375"/>
      <c r="AN1623" s="375"/>
      <c r="AO1623" s="374"/>
      <c r="AP1623" s="374"/>
      <c r="AQ1623" s="374"/>
      <c r="AR1623" s="374"/>
      <c r="AS1623" s="374"/>
      <c r="AT1623" s="374"/>
      <c r="AU1623" s="374"/>
      <c r="AW1623" s="363"/>
      <c r="AX1623" s="363"/>
      <c r="AY1623" s="363"/>
      <c r="AZ1623" s="363"/>
      <c r="BA1623" s="363"/>
      <c r="BD1623" s="374" t="str">
        <f>IF(W1623="","",IF(F1623="休日",AW1623,IF(F1623="法休",AW1623,VLOOKUP(F1623,カレンダマスタ!$Q$56:$R$69,2,FALSE))))</f>
        <v/>
      </c>
      <c r="BG1623" s="374"/>
      <c r="BH1623" s="374"/>
    </row>
    <row r="1624" spans="2:60">
      <c r="B1624" s="323"/>
      <c r="C1624" s="371"/>
      <c r="D1624" s="372"/>
      <c r="E1624" s="373"/>
      <c r="F1624" s="372"/>
      <c r="G1624" s="371"/>
      <c r="H1624" s="374"/>
      <c r="I1624" s="374"/>
      <c r="J1624" s="374"/>
      <c r="K1624" s="374"/>
      <c r="L1624" s="374"/>
      <c r="M1624" s="374"/>
      <c r="N1624" s="374"/>
      <c r="O1624" s="374"/>
      <c r="P1624" s="374"/>
      <c r="Q1624" s="374"/>
      <c r="R1624" s="374"/>
      <c r="S1624" s="374"/>
      <c r="T1624" s="374"/>
      <c r="U1624" s="374"/>
      <c r="V1624" s="374"/>
      <c r="W1624" s="374"/>
      <c r="X1624" s="374"/>
      <c r="Y1624" s="374"/>
      <c r="Z1624" s="374"/>
      <c r="AA1624" s="374"/>
      <c r="AB1624" s="374"/>
      <c r="AC1624" s="374"/>
      <c r="AD1624" s="374"/>
      <c r="AE1624" s="375"/>
      <c r="AF1624" s="375"/>
      <c r="AG1624" s="375"/>
      <c r="AH1624" s="375"/>
      <c r="AI1624" s="375"/>
      <c r="AJ1624" s="375"/>
      <c r="AK1624" s="375"/>
      <c r="AL1624" s="375"/>
      <c r="AM1624" s="375"/>
      <c r="AN1624" s="375"/>
      <c r="AO1624" s="374"/>
      <c r="AP1624" s="374"/>
      <c r="AQ1624" s="374"/>
      <c r="AR1624" s="374"/>
      <c r="AS1624" s="374"/>
      <c r="AT1624" s="374"/>
      <c r="AU1624" s="374"/>
      <c r="AW1624" s="363"/>
      <c r="AX1624" s="363"/>
      <c r="AY1624" s="363"/>
      <c r="AZ1624" s="363"/>
      <c r="BA1624" s="363"/>
      <c r="BD1624" s="374" t="str">
        <f>IF(W1624="","",IF(F1624="休日",AW1624,IF(F1624="法休",AW1624,VLOOKUP(F1624,カレンダマスタ!$Q$56:$R$69,2,FALSE))))</f>
        <v/>
      </c>
      <c r="BG1624" s="374"/>
      <c r="BH1624" s="374"/>
    </row>
    <row r="1625" spans="2:60">
      <c r="B1625" s="323"/>
      <c r="C1625" s="371"/>
      <c r="D1625" s="372"/>
      <c r="E1625" s="373"/>
      <c r="F1625" s="372"/>
      <c r="G1625" s="371"/>
      <c r="H1625" s="374"/>
      <c r="I1625" s="374"/>
      <c r="J1625" s="374"/>
      <c r="K1625" s="374"/>
      <c r="L1625" s="374"/>
      <c r="M1625" s="374"/>
      <c r="N1625" s="374"/>
      <c r="O1625" s="374"/>
      <c r="P1625" s="374"/>
      <c r="Q1625" s="374"/>
      <c r="R1625" s="374"/>
      <c r="S1625" s="374"/>
      <c r="T1625" s="374"/>
      <c r="U1625" s="374"/>
      <c r="V1625" s="374"/>
      <c r="W1625" s="374"/>
      <c r="X1625" s="374"/>
      <c r="Y1625" s="374"/>
      <c r="Z1625" s="374"/>
      <c r="AA1625" s="374"/>
      <c r="AB1625" s="374"/>
      <c r="AC1625" s="374"/>
      <c r="AD1625" s="374"/>
      <c r="AE1625" s="375"/>
      <c r="AF1625" s="375"/>
      <c r="AG1625" s="375"/>
      <c r="AH1625" s="375"/>
      <c r="AI1625" s="375"/>
      <c r="AJ1625" s="375"/>
      <c r="AK1625" s="375"/>
      <c r="AL1625" s="375"/>
      <c r="AM1625" s="375"/>
      <c r="AN1625" s="375"/>
      <c r="AO1625" s="374"/>
      <c r="AP1625" s="374"/>
      <c r="AQ1625" s="374"/>
      <c r="AR1625" s="374"/>
      <c r="AS1625" s="374"/>
      <c r="AT1625" s="374"/>
      <c r="AU1625" s="374"/>
      <c r="AW1625" s="363"/>
      <c r="AX1625" s="363"/>
      <c r="AY1625" s="363"/>
      <c r="AZ1625" s="363"/>
      <c r="BA1625" s="363"/>
      <c r="BD1625" s="374" t="str">
        <f>IF(W1625="","",IF(F1625="休日",AW1625,IF(F1625="法休",AW1625,VLOOKUP(F1625,カレンダマスタ!$Q$56:$R$69,2,FALSE))))</f>
        <v/>
      </c>
      <c r="BG1625" s="374"/>
      <c r="BH1625" s="374"/>
    </row>
    <row r="1626" spans="2:60">
      <c r="B1626" s="323"/>
      <c r="C1626" s="371"/>
      <c r="D1626" s="372"/>
      <c r="E1626" s="373"/>
      <c r="F1626" s="372"/>
      <c r="G1626" s="371"/>
      <c r="H1626" s="374"/>
      <c r="I1626" s="374"/>
      <c r="J1626" s="374"/>
      <c r="K1626" s="374"/>
      <c r="L1626" s="374"/>
      <c r="M1626" s="374"/>
      <c r="N1626" s="374"/>
      <c r="O1626" s="374"/>
      <c r="P1626" s="374"/>
      <c r="Q1626" s="374"/>
      <c r="R1626" s="374"/>
      <c r="S1626" s="374"/>
      <c r="T1626" s="374"/>
      <c r="U1626" s="374"/>
      <c r="V1626" s="374"/>
      <c r="W1626" s="374"/>
      <c r="X1626" s="374"/>
      <c r="Y1626" s="374"/>
      <c r="Z1626" s="374"/>
      <c r="AA1626" s="374"/>
      <c r="AB1626" s="374"/>
      <c r="AC1626" s="374"/>
      <c r="AD1626" s="374"/>
      <c r="AE1626" s="375"/>
      <c r="AF1626" s="375"/>
      <c r="AG1626" s="375"/>
      <c r="AH1626" s="375"/>
      <c r="AI1626" s="375"/>
      <c r="AJ1626" s="375"/>
      <c r="AK1626" s="375"/>
      <c r="AL1626" s="375"/>
      <c r="AM1626" s="375"/>
      <c r="AN1626" s="375"/>
      <c r="AO1626" s="374"/>
      <c r="AP1626" s="374"/>
      <c r="AQ1626" s="374"/>
      <c r="AR1626" s="374"/>
      <c r="AS1626" s="374"/>
      <c r="AT1626" s="374"/>
      <c r="AU1626" s="374"/>
      <c r="AW1626" s="363"/>
      <c r="AX1626" s="363"/>
      <c r="AY1626" s="363"/>
      <c r="AZ1626" s="363"/>
      <c r="BA1626" s="363"/>
      <c r="BD1626" s="374" t="str">
        <f>IF(W1626="","",IF(F1626="休日",AW1626,IF(F1626="法休",AW1626,VLOOKUP(F1626,カレンダマスタ!$Q$56:$R$69,2,FALSE))))</f>
        <v/>
      </c>
      <c r="BG1626" s="374"/>
      <c r="BH1626" s="374"/>
    </row>
    <row r="1627" spans="2:60">
      <c r="B1627" s="323"/>
      <c r="C1627" s="371"/>
      <c r="D1627" s="372"/>
      <c r="E1627" s="373"/>
      <c r="F1627" s="372"/>
      <c r="G1627" s="371"/>
      <c r="H1627" s="374"/>
      <c r="I1627" s="374"/>
      <c r="J1627" s="374"/>
      <c r="K1627" s="374"/>
      <c r="L1627" s="374"/>
      <c r="M1627" s="374"/>
      <c r="N1627" s="374"/>
      <c r="O1627" s="374"/>
      <c r="P1627" s="374"/>
      <c r="Q1627" s="374"/>
      <c r="R1627" s="374"/>
      <c r="S1627" s="374"/>
      <c r="T1627" s="374"/>
      <c r="U1627" s="374"/>
      <c r="V1627" s="374"/>
      <c r="W1627" s="374"/>
      <c r="X1627" s="374"/>
      <c r="Y1627" s="374"/>
      <c r="Z1627" s="374"/>
      <c r="AA1627" s="374"/>
      <c r="AB1627" s="374"/>
      <c r="AC1627" s="374"/>
      <c r="AD1627" s="374"/>
      <c r="AE1627" s="375"/>
      <c r="AF1627" s="375"/>
      <c r="AG1627" s="375"/>
      <c r="AH1627" s="375"/>
      <c r="AI1627" s="375"/>
      <c r="AJ1627" s="375"/>
      <c r="AK1627" s="375"/>
      <c r="AL1627" s="375"/>
      <c r="AM1627" s="375"/>
      <c r="AN1627" s="375"/>
      <c r="AO1627" s="374"/>
      <c r="AP1627" s="374"/>
      <c r="AQ1627" s="374"/>
      <c r="AR1627" s="374"/>
      <c r="AS1627" s="374"/>
      <c r="AT1627" s="374"/>
      <c r="AU1627" s="374"/>
      <c r="AW1627" s="363"/>
      <c r="AX1627" s="363"/>
      <c r="AY1627" s="363"/>
      <c r="AZ1627" s="363"/>
      <c r="BA1627" s="363"/>
      <c r="BD1627" s="374" t="str">
        <f>IF(W1627="","",IF(F1627="休日",AW1627,IF(F1627="法休",AW1627,VLOOKUP(F1627,カレンダマスタ!$Q$56:$R$69,2,FALSE))))</f>
        <v/>
      </c>
      <c r="BG1627" s="374"/>
      <c r="BH1627" s="374"/>
    </row>
    <row r="1628" spans="2:60">
      <c r="B1628" s="323"/>
      <c r="C1628" s="371"/>
      <c r="D1628" s="372"/>
      <c r="E1628" s="373"/>
      <c r="F1628" s="372"/>
      <c r="G1628" s="371"/>
      <c r="H1628" s="374"/>
      <c r="I1628" s="374"/>
      <c r="J1628" s="374"/>
      <c r="K1628" s="374"/>
      <c r="L1628" s="374"/>
      <c r="M1628" s="374"/>
      <c r="N1628" s="374"/>
      <c r="O1628" s="374"/>
      <c r="P1628" s="374"/>
      <c r="Q1628" s="374"/>
      <c r="R1628" s="374"/>
      <c r="S1628" s="374"/>
      <c r="T1628" s="374"/>
      <c r="U1628" s="374"/>
      <c r="V1628" s="374"/>
      <c r="W1628" s="374"/>
      <c r="X1628" s="374"/>
      <c r="Y1628" s="374"/>
      <c r="Z1628" s="374"/>
      <c r="AA1628" s="374"/>
      <c r="AB1628" s="374"/>
      <c r="AC1628" s="374"/>
      <c r="AD1628" s="374"/>
      <c r="AE1628" s="375"/>
      <c r="AF1628" s="375"/>
      <c r="AG1628" s="375"/>
      <c r="AH1628" s="375"/>
      <c r="AI1628" s="375"/>
      <c r="AJ1628" s="375"/>
      <c r="AK1628" s="375"/>
      <c r="AL1628" s="375"/>
      <c r="AM1628" s="375"/>
      <c r="AN1628" s="375"/>
      <c r="AO1628" s="374"/>
      <c r="AP1628" s="374"/>
      <c r="AQ1628" s="374"/>
      <c r="AR1628" s="374"/>
      <c r="AS1628" s="374"/>
      <c r="AT1628" s="374"/>
      <c r="AU1628" s="374"/>
      <c r="AW1628" s="363"/>
      <c r="AX1628" s="363"/>
      <c r="AY1628" s="363"/>
      <c r="AZ1628" s="363"/>
      <c r="BA1628" s="363"/>
      <c r="BD1628" s="374" t="str">
        <f>IF(W1628="","",IF(F1628="休日",AW1628,IF(F1628="法休",AW1628,VLOOKUP(F1628,カレンダマスタ!$Q$56:$R$69,2,FALSE))))</f>
        <v/>
      </c>
      <c r="BG1628" s="374"/>
      <c r="BH1628" s="374"/>
    </row>
    <row r="1629" spans="2:60">
      <c r="B1629" s="323"/>
      <c r="C1629" s="371"/>
      <c r="D1629" s="372"/>
      <c r="E1629" s="373"/>
      <c r="F1629" s="372"/>
      <c r="G1629" s="371"/>
      <c r="H1629" s="374"/>
      <c r="I1629" s="374"/>
      <c r="J1629" s="374"/>
      <c r="K1629" s="374"/>
      <c r="L1629" s="374"/>
      <c r="M1629" s="374"/>
      <c r="N1629" s="374"/>
      <c r="O1629" s="374"/>
      <c r="P1629" s="374"/>
      <c r="Q1629" s="374"/>
      <c r="R1629" s="374"/>
      <c r="S1629" s="374"/>
      <c r="T1629" s="374"/>
      <c r="U1629" s="374"/>
      <c r="V1629" s="374"/>
      <c r="W1629" s="374"/>
      <c r="X1629" s="374"/>
      <c r="Y1629" s="374"/>
      <c r="Z1629" s="374"/>
      <c r="AA1629" s="374"/>
      <c r="AB1629" s="374"/>
      <c r="AC1629" s="374"/>
      <c r="AD1629" s="374"/>
      <c r="AE1629" s="375"/>
      <c r="AF1629" s="375"/>
      <c r="AG1629" s="375"/>
      <c r="AH1629" s="375"/>
      <c r="AI1629" s="375"/>
      <c r="AJ1629" s="375"/>
      <c r="AK1629" s="375"/>
      <c r="AL1629" s="375"/>
      <c r="AM1629" s="375"/>
      <c r="AN1629" s="375"/>
      <c r="AO1629" s="374"/>
      <c r="AP1629" s="374"/>
      <c r="AQ1629" s="374"/>
      <c r="AR1629" s="374"/>
      <c r="AS1629" s="374"/>
      <c r="AT1629" s="374"/>
      <c r="AU1629" s="374"/>
      <c r="AW1629" s="363"/>
      <c r="AX1629" s="363"/>
      <c r="AY1629" s="363"/>
      <c r="AZ1629" s="363"/>
      <c r="BA1629" s="363"/>
      <c r="BD1629" s="374" t="str">
        <f>IF(W1629="","",IF(F1629="休日",AW1629,IF(F1629="法休",AW1629,VLOOKUP(F1629,カレンダマスタ!$Q$56:$R$69,2,FALSE))))</f>
        <v/>
      </c>
      <c r="BG1629" s="374"/>
      <c r="BH1629" s="374"/>
    </row>
    <row r="1630" spans="2:60" ht="13.8" thickBot="1">
      <c r="B1630" s="329"/>
      <c r="C1630" s="377"/>
      <c r="D1630" s="378"/>
      <c r="E1630" s="379"/>
      <c r="F1630" s="378"/>
      <c r="G1630" s="377"/>
      <c r="H1630" s="380"/>
      <c r="I1630" s="380"/>
      <c r="J1630" s="380"/>
      <c r="K1630" s="380"/>
      <c r="L1630" s="380"/>
      <c r="M1630" s="380"/>
      <c r="N1630" s="380"/>
      <c r="O1630" s="380"/>
      <c r="P1630" s="380"/>
      <c r="Q1630" s="380"/>
      <c r="R1630" s="380"/>
      <c r="S1630" s="380"/>
      <c r="T1630" s="380"/>
      <c r="U1630" s="380"/>
      <c r="V1630" s="380"/>
      <c r="W1630" s="380"/>
      <c r="X1630" s="380"/>
      <c r="Y1630" s="380"/>
      <c r="Z1630" s="380"/>
      <c r="AA1630" s="380"/>
      <c r="AB1630" s="380"/>
      <c r="AC1630" s="380"/>
      <c r="AD1630" s="380"/>
      <c r="AE1630" s="381"/>
      <c r="AF1630" s="381"/>
      <c r="AG1630" s="381"/>
      <c r="AH1630" s="381"/>
      <c r="AI1630" s="381"/>
      <c r="AJ1630" s="381"/>
      <c r="AK1630" s="381"/>
      <c r="AL1630" s="381"/>
      <c r="AM1630" s="381"/>
      <c r="AN1630" s="381"/>
      <c r="AO1630" s="380"/>
      <c r="AP1630" s="380"/>
      <c r="AQ1630" s="380"/>
      <c r="AR1630" s="380"/>
      <c r="AS1630" s="380"/>
      <c r="AT1630" s="380"/>
      <c r="AU1630" s="380"/>
      <c r="AW1630" s="364"/>
      <c r="AX1630" s="364"/>
      <c r="AY1630" s="364"/>
      <c r="AZ1630" s="364"/>
      <c r="BA1630" s="364"/>
      <c r="BD1630" s="380" t="str">
        <f>IF(W1630="","",IF(F1630="休日",AW1630,IF(F1630="法休",AW1630,VLOOKUP(F1630,カレンダマスタ!$Q$56:$R$69,2,FALSE))))</f>
        <v/>
      </c>
      <c r="BG1630" s="380"/>
      <c r="BH1630" s="380"/>
    </row>
    <row r="1631" spans="2:60">
      <c r="B1631" s="176">
        <f>B1586+1</f>
        <v>37</v>
      </c>
      <c r="C1631" s="382" t="str">
        <f>IF(STEP!C1631&lt;&gt;"",STEP!C1631,"")</f>
        <v/>
      </c>
      <c r="D1631" s="383" t="str">
        <f>IF(STEP!D1631&lt;&gt;"",STEP!D1631,"")</f>
        <v/>
      </c>
      <c r="E1631" s="384" t="str">
        <f>IF(STEP!E1631&lt;&gt;"",STEP!E1631,"")</f>
        <v/>
      </c>
      <c r="F1631" s="248"/>
      <c r="G1631" s="249"/>
      <c r="H1631" s="250"/>
      <c r="I1631" s="250"/>
      <c r="J1631" s="250"/>
      <c r="K1631" s="250"/>
      <c r="L1631" s="250"/>
      <c r="M1631" s="250"/>
      <c r="N1631" s="250"/>
      <c r="O1631" s="250"/>
      <c r="P1631" s="250"/>
      <c r="Q1631" s="250"/>
      <c r="R1631" s="250"/>
      <c r="S1631" s="250"/>
      <c r="T1631" s="250"/>
      <c r="U1631" s="250"/>
      <c r="V1631" s="250"/>
      <c r="W1631" s="250"/>
      <c r="X1631" s="250"/>
      <c r="Y1631" s="250"/>
      <c r="Z1631" s="250"/>
      <c r="AA1631" s="250"/>
      <c r="AB1631" s="250"/>
      <c r="AC1631" s="250"/>
      <c r="AD1631" s="250"/>
      <c r="AE1631" s="251"/>
      <c r="AF1631" s="251"/>
      <c r="AG1631" s="251"/>
      <c r="AH1631" s="251"/>
      <c r="AI1631" s="251"/>
      <c r="AJ1631" s="251"/>
      <c r="AK1631" s="251"/>
      <c r="AL1631" s="251"/>
      <c r="AM1631" s="251"/>
      <c r="AN1631" s="251"/>
      <c r="AO1631" s="250"/>
      <c r="AP1631" s="250"/>
      <c r="AQ1631" s="250"/>
      <c r="AR1631" s="250"/>
      <c r="AS1631" s="250"/>
      <c r="AT1631" s="250"/>
      <c r="AU1631" s="250"/>
      <c r="AW1631" s="282" t="str">
        <f t="shared" ref="AW1631:AW1665" si="194">IF(W1631&lt;&gt;"",IF(W1631&lt;&gt;"",CEILING(IF(J1631&lt;&gt;"",J1631,I1631),$AY$8),""),"")</f>
        <v/>
      </c>
      <c r="AX1631" s="282" t="str">
        <f>IF(W1631&lt;&gt;"",IF(W1631&lt;&gt;"",IF(OR(K1631="早出",AND(BD1631&lt;AW1631,K1631&lt;&gt;"有償遅刻")),AW1631,BD1631),""),"")</f>
        <v/>
      </c>
      <c r="AY1631" s="282" t="str">
        <f t="shared" ref="AY1631:AY1665" si="195">IF(W1631&lt;&gt;"",FLOOR(IF(N1631&lt;&gt;"",N1631,M1631),$AY$8),"")</f>
        <v/>
      </c>
      <c r="AZ1631" s="282" t="str">
        <f t="shared" ref="AZ1631:AZ1665" si="196">IF(W1631&lt;&gt;"",IF(AY1631&lt;&gt;0,AY1631-AR1631,L1631-AR1631),"")</f>
        <v/>
      </c>
      <c r="BA1631" s="282" t="str">
        <f t="shared" ref="BA1631:BA1665" si="197">IF(W1631&lt;&gt;"",W1631,"")</f>
        <v/>
      </c>
      <c r="BD1631" s="250" t="str">
        <f>IF(W1631="","",IF(F1631="休日",AW1631,IF(F1631="法休",AW1631,VLOOKUP(F1631,カレンダマスタ!$Q$56:$R$69,2,FALSE))))</f>
        <v/>
      </c>
      <c r="BG1631" s="250" t="str">
        <f>STEP!AF1631</f>
        <v/>
      </c>
      <c r="BH1631" s="250" t="str">
        <f>IF(AX1631="","",IF(P1631&lt;&gt;"","",IF(BG1631="CS","OK",IF(VLOOKUP(E1631,カレンダマスタ!$A$5:$D$381,4,FALSE)&gt;0,"",IF(OR(AX1631*24&gt;10.84,AZ1631*24&lt;14.5)=TRUE,"×","OK")))))</f>
        <v/>
      </c>
    </row>
    <row r="1632" spans="2:60">
      <c r="B1632" s="111"/>
      <c r="C1632" s="385" t="str">
        <f>IF(STEP!C1632&lt;&gt;"",STEP!C1632,"")</f>
        <v/>
      </c>
      <c r="D1632" s="386" t="str">
        <f>IF(STEP!D1632&lt;&gt;"",STEP!D1632,"")</f>
        <v/>
      </c>
      <c r="E1632" s="387" t="str">
        <f>IF(STEP!E1632&lt;&gt;"",STEP!E1632,"")</f>
        <v/>
      </c>
      <c r="F1632" s="253"/>
      <c r="G1632" s="252"/>
      <c r="H1632" s="254"/>
      <c r="I1632" s="254"/>
      <c r="J1632" s="254"/>
      <c r="K1632" s="254"/>
      <c r="L1632" s="254"/>
      <c r="M1632" s="254"/>
      <c r="N1632" s="254"/>
      <c r="O1632" s="254"/>
      <c r="P1632" s="254"/>
      <c r="Q1632" s="254"/>
      <c r="R1632" s="254"/>
      <c r="S1632" s="254"/>
      <c r="T1632" s="254"/>
      <c r="U1632" s="254"/>
      <c r="V1632" s="254"/>
      <c r="W1632" s="254"/>
      <c r="X1632" s="254"/>
      <c r="Y1632" s="254"/>
      <c r="Z1632" s="254"/>
      <c r="AA1632" s="254"/>
      <c r="AB1632" s="254"/>
      <c r="AC1632" s="254"/>
      <c r="AD1632" s="254"/>
      <c r="AE1632" s="255"/>
      <c r="AF1632" s="255"/>
      <c r="AG1632" s="255"/>
      <c r="AH1632" s="255"/>
      <c r="AI1632" s="255"/>
      <c r="AJ1632" s="255"/>
      <c r="AK1632" s="255"/>
      <c r="AL1632" s="255"/>
      <c r="AM1632" s="255"/>
      <c r="AN1632" s="255"/>
      <c r="AO1632" s="254"/>
      <c r="AP1632" s="254"/>
      <c r="AQ1632" s="254"/>
      <c r="AR1632" s="254"/>
      <c r="AS1632" s="254"/>
      <c r="AT1632" s="254"/>
      <c r="AU1632" s="254"/>
      <c r="AW1632" s="283" t="str">
        <f t="shared" si="194"/>
        <v/>
      </c>
      <c r="AX1632" s="283" t="str">
        <f t="shared" si="192"/>
        <v/>
      </c>
      <c r="AY1632" s="283" t="str">
        <f t="shared" si="195"/>
        <v/>
      </c>
      <c r="AZ1632" s="283" t="str">
        <f t="shared" si="196"/>
        <v/>
      </c>
      <c r="BA1632" s="283" t="str">
        <f t="shared" si="197"/>
        <v/>
      </c>
      <c r="BD1632" s="254" t="str">
        <f>IF(W1632="","",IF(F1632="休日",AW1632,IF(F1632="法休",AW1632,VLOOKUP(F1632,カレンダマスタ!$Q$56:$R$69,2,FALSE))))</f>
        <v/>
      </c>
      <c r="BG1632" s="254" t="str">
        <f>BG1631</f>
        <v/>
      </c>
      <c r="BH1632" s="254" t="str">
        <f>IF(AX1632="","",IF(P1632&lt;&gt;"","",IF(BG1632="CS","OK",IF(VLOOKUP(E1632,カレンダマスタ!$A$5:$D$381,4,FALSE)&gt;0,"",IF(OR(AX1632*24&gt;10.84,AZ1632*24&lt;14.5)=TRUE,"×","OK")))))</f>
        <v/>
      </c>
    </row>
    <row r="1633" spans="2:60">
      <c r="B1633" s="111"/>
      <c r="C1633" s="385" t="str">
        <f>IF(STEP!C1633&lt;&gt;"",STEP!C1633,"")</f>
        <v/>
      </c>
      <c r="D1633" s="386" t="str">
        <f>IF(STEP!D1633&lt;&gt;"",STEP!D1633,"")</f>
        <v/>
      </c>
      <c r="E1633" s="387" t="str">
        <f>IF(STEP!E1633&lt;&gt;"",STEP!E1633,"")</f>
        <v/>
      </c>
      <c r="F1633" s="253"/>
      <c r="G1633" s="252"/>
      <c r="H1633" s="254"/>
      <c r="I1633" s="254"/>
      <c r="J1633" s="254"/>
      <c r="K1633" s="254"/>
      <c r="L1633" s="254"/>
      <c r="M1633" s="254"/>
      <c r="N1633" s="254"/>
      <c r="O1633" s="254"/>
      <c r="P1633" s="254"/>
      <c r="Q1633" s="254"/>
      <c r="R1633" s="254"/>
      <c r="S1633" s="254"/>
      <c r="T1633" s="254"/>
      <c r="U1633" s="254"/>
      <c r="V1633" s="254"/>
      <c r="W1633" s="254"/>
      <c r="X1633" s="254"/>
      <c r="Y1633" s="254"/>
      <c r="Z1633" s="254"/>
      <c r="AA1633" s="254"/>
      <c r="AB1633" s="254"/>
      <c r="AC1633" s="254"/>
      <c r="AD1633" s="254"/>
      <c r="AE1633" s="255"/>
      <c r="AF1633" s="255"/>
      <c r="AG1633" s="255"/>
      <c r="AH1633" s="255"/>
      <c r="AI1633" s="255"/>
      <c r="AJ1633" s="255"/>
      <c r="AK1633" s="255"/>
      <c r="AL1633" s="255"/>
      <c r="AM1633" s="255"/>
      <c r="AN1633" s="255"/>
      <c r="AO1633" s="254"/>
      <c r="AP1633" s="254"/>
      <c r="AQ1633" s="254"/>
      <c r="AR1633" s="254"/>
      <c r="AS1633" s="254"/>
      <c r="AT1633" s="254"/>
      <c r="AU1633" s="254"/>
      <c r="AW1633" s="283" t="str">
        <f t="shared" si="194"/>
        <v/>
      </c>
      <c r="AX1633" s="283" t="str">
        <f t="shared" si="192"/>
        <v/>
      </c>
      <c r="AY1633" s="283" t="str">
        <f t="shared" si="195"/>
        <v/>
      </c>
      <c r="AZ1633" s="283" t="str">
        <f t="shared" si="196"/>
        <v/>
      </c>
      <c r="BA1633" s="283" t="str">
        <f t="shared" si="197"/>
        <v/>
      </c>
      <c r="BD1633" s="254" t="str">
        <f>IF(W1633="","",IF(F1633="休日",AW1633,IF(F1633="法休",AW1633,VLOOKUP(F1633,カレンダマスタ!$Q$56:$R$69,2,FALSE))))</f>
        <v/>
      </c>
      <c r="BG1633" s="254" t="str">
        <f t="shared" si="193"/>
        <v/>
      </c>
      <c r="BH1633" s="254" t="str">
        <f>IF(AX1633="","",IF(P1633&lt;&gt;"","",IF(BG1633="CS","OK",IF(VLOOKUP(E1633,カレンダマスタ!$A$5:$D$381,4,FALSE)&gt;0,"",IF(OR(AX1633*24&gt;10.84,AZ1633*24&lt;14.5)=TRUE,"×","OK")))))</f>
        <v/>
      </c>
    </row>
    <row r="1634" spans="2:60">
      <c r="B1634" s="111"/>
      <c r="C1634" s="385" t="str">
        <f>IF(STEP!C1634&lt;&gt;"",STEP!C1634,"")</f>
        <v/>
      </c>
      <c r="D1634" s="386" t="str">
        <f>IF(STEP!D1634&lt;&gt;"",STEP!D1634,"")</f>
        <v/>
      </c>
      <c r="E1634" s="387" t="str">
        <f>IF(STEP!E1634&lt;&gt;"",STEP!E1634,"")</f>
        <v/>
      </c>
      <c r="F1634" s="256"/>
      <c r="G1634" s="257"/>
      <c r="H1634" s="254"/>
      <c r="I1634" s="254"/>
      <c r="J1634" s="254"/>
      <c r="K1634" s="254"/>
      <c r="L1634" s="254"/>
      <c r="M1634" s="254"/>
      <c r="N1634" s="254"/>
      <c r="O1634" s="254"/>
      <c r="P1634" s="254"/>
      <c r="Q1634" s="254"/>
      <c r="R1634" s="254"/>
      <c r="S1634" s="254"/>
      <c r="T1634" s="254"/>
      <c r="U1634" s="254"/>
      <c r="V1634" s="254"/>
      <c r="W1634" s="254"/>
      <c r="X1634" s="254"/>
      <c r="Y1634" s="254"/>
      <c r="Z1634" s="254"/>
      <c r="AA1634" s="254"/>
      <c r="AB1634" s="254"/>
      <c r="AC1634" s="254"/>
      <c r="AD1634" s="254"/>
      <c r="AE1634" s="255"/>
      <c r="AF1634" s="255"/>
      <c r="AG1634" s="255"/>
      <c r="AH1634" s="255"/>
      <c r="AI1634" s="255"/>
      <c r="AJ1634" s="255"/>
      <c r="AK1634" s="255"/>
      <c r="AL1634" s="255"/>
      <c r="AM1634" s="255"/>
      <c r="AN1634" s="255"/>
      <c r="AO1634" s="254"/>
      <c r="AP1634" s="254"/>
      <c r="AQ1634" s="254"/>
      <c r="AR1634" s="254"/>
      <c r="AS1634" s="254"/>
      <c r="AT1634" s="254"/>
      <c r="AU1634" s="254"/>
      <c r="AW1634" s="283" t="str">
        <f t="shared" si="194"/>
        <v/>
      </c>
      <c r="AX1634" s="283" t="str">
        <f t="shared" si="192"/>
        <v/>
      </c>
      <c r="AY1634" s="283" t="str">
        <f t="shared" si="195"/>
        <v/>
      </c>
      <c r="AZ1634" s="283" t="str">
        <f t="shared" si="196"/>
        <v/>
      </c>
      <c r="BA1634" s="283" t="str">
        <f t="shared" si="197"/>
        <v/>
      </c>
      <c r="BD1634" s="254" t="str">
        <f>IF(W1634="","",IF(F1634="休日",AW1634,IF(F1634="法休",AW1634,VLOOKUP(F1634,カレンダマスタ!$Q$56:$R$69,2,FALSE))))</f>
        <v/>
      </c>
      <c r="BG1634" s="254" t="str">
        <f t="shared" si="193"/>
        <v/>
      </c>
      <c r="BH1634" s="254" t="str">
        <f>IF(AX1634="","",IF(P1634&lt;&gt;"","",IF(BG1634="CS","OK",IF(VLOOKUP(E1634,カレンダマスタ!$A$5:$D$381,4,FALSE)&gt;0,"",IF(OR(AX1634*24&gt;10.84,AZ1634*24&lt;14.5)=TRUE,"×","OK")))))</f>
        <v/>
      </c>
    </row>
    <row r="1635" spans="2:60">
      <c r="B1635" s="111"/>
      <c r="C1635" s="385" t="str">
        <f>IF(STEP!C1635&lt;&gt;"",STEP!C1635,"")</f>
        <v/>
      </c>
      <c r="D1635" s="386" t="str">
        <f>IF(STEP!D1635&lt;&gt;"",STEP!D1635,"")</f>
        <v/>
      </c>
      <c r="E1635" s="387" t="str">
        <f>IF(STEP!E1635&lt;&gt;"",STEP!E1635,"")</f>
        <v/>
      </c>
      <c r="F1635" s="256"/>
      <c r="G1635" s="257"/>
      <c r="H1635" s="254"/>
      <c r="I1635" s="254"/>
      <c r="J1635" s="254"/>
      <c r="K1635" s="254"/>
      <c r="L1635" s="254"/>
      <c r="M1635" s="254"/>
      <c r="N1635" s="254"/>
      <c r="O1635" s="254"/>
      <c r="P1635" s="254"/>
      <c r="Q1635" s="254"/>
      <c r="R1635" s="254"/>
      <c r="S1635" s="254"/>
      <c r="T1635" s="254"/>
      <c r="U1635" s="254"/>
      <c r="V1635" s="254"/>
      <c r="W1635" s="254"/>
      <c r="X1635" s="254"/>
      <c r="Y1635" s="254"/>
      <c r="Z1635" s="254"/>
      <c r="AA1635" s="254"/>
      <c r="AB1635" s="254"/>
      <c r="AC1635" s="254"/>
      <c r="AD1635" s="254"/>
      <c r="AE1635" s="255"/>
      <c r="AF1635" s="255"/>
      <c r="AG1635" s="255"/>
      <c r="AH1635" s="255"/>
      <c r="AI1635" s="255"/>
      <c r="AJ1635" s="255"/>
      <c r="AK1635" s="255"/>
      <c r="AL1635" s="255"/>
      <c r="AM1635" s="255"/>
      <c r="AN1635" s="255"/>
      <c r="AO1635" s="254"/>
      <c r="AP1635" s="254"/>
      <c r="AQ1635" s="254"/>
      <c r="AR1635" s="254"/>
      <c r="AS1635" s="254"/>
      <c r="AT1635" s="254"/>
      <c r="AU1635" s="254"/>
      <c r="AW1635" s="283" t="str">
        <f t="shared" si="194"/>
        <v/>
      </c>
      <c r="AX1635" s="283" t="str">
        <f t="shared" si="192"/>
        <v/>
      </c>
      <c r="AY1635" s="283" t="str">
        <f t="shared" si="195"/>
        <v/>
      </c>
      <c r="AZ1635" s="283" t="str">
        <f t="shared" si="196"/>
        <v/>
      </c>
      <c r="BA1635" s="283" t="str">
        <f t="shared" si="197"/>
        <v/>
      </c>
      <c r="BD1635" s="254" t="str">
        <f>IF(W1635="","",IF(F1635="休日",AW1635,IF(F1635="法休",AW1635,VLOOKUP(F1635,カレンダマスタ!$Q$56:$R$69,2,FALSE))))</f>
        <v/>
      </c>
      <c r="BG1635" s="254" t="str">
        <f t="shared" si="193"/>
        <v/>
      </c>
      <c r="BH1635" s="254" t="str">
        <f>IF(AX1635="","",IF(P1635&lt;&gt;"","",IF(BG1635="CS","OK",IF(VLOOKUP(E1635,カレンダマスタ!$A$5:$D$381,4,FALSE)&gt;0,"",IF(OR(AX1635*24&gt;10.84,AZ1635*24&lt;14.5)=TRUE,"×","OK")))))</f>
        <v/>
      </c>
    </row>
    <row r="1636" spans="2:60">
      <c r="B1636" s="111"/>
      <c r="C1636" s="385" t="str">
        <f>IF(STEP!C1636&lt;&gt;"",STEP!C1636,"")</f>
        <v/>
      </c>
      <c r="D1636" s="386" t="str">
        <f>IF(STEP!D1636&lt;&gt;"",STEP!D1636,"")</f>
        <v/>
      </c>
      <c r="E1636" s="387" t="str">
        <f>IF(STEP!E1636&lt;&gt;"",STEP!E1636,"")</f>
        <v/>
      </c>
      <c r="F1636" s="256"/>
      <c r="G1636" s="252"/>
      <c r="H1636" s="254"/>
      <c r="I1636" s="254"/>
      <c r="J1636" s="254"/>
      <c r="K1636" s="254"/>
      <c r="L1636" s="254"/>
      <c r="M1636" s="254"/>
      <c r="N1636" s="254"/>
      <c r="O1636" s="254"/>
      <c r="P1636" s="254"/>
      <c r="Q1636" s="254"/>
      <c r="R1636" s="254"/>
      <c r="S1636" s="254"/>
      <c r="T1636" s="254"/>
      <c r="U1636" s="254"/>
      <c r="V1636" s="254"/>
      <c r="W1636" s="254"/>
      <c r="X1636" s="254"/>
      <c r="Y1636" s="254"/>
      <c r="Z1636" s="254"/>
      <c r="AA1636" s="254"/>
      <c r="AB1636" s="254"/>
      <c r="AC1636" s="254"/>
      <c r="AD1636" s="254"/>
      <c r="AE1636" s="255"/>
      <c r="AF1636" s="255"/>
      <c r="AG1636" s="255"/>
      <c r="AH1636" s="255"/>
      <c r="AI1636" s="255"/>
      <c r="AJ1636" s="255"/>
      <c r="AK1636" s="255"/>
      <c r="AL1636" s="255"/>
      <c r="AM1636" s="255"/>
      <c r="AN1636" s="255"/>
      <c r="AO1636" s="254"/>
      <c r="AP1636" s="254"/>
      <c r="AQ1636" s="254"/>
      <c r="AR1636" s="254"/>
      <c r="AS1636" s="254"/>
      <c r="AT1636" s="254"/>
      <c r="AU1636" s="254"/>
      <c r="AW1636" s="283" t="str">
        <f t="shared" si="194"/>
        <v/>
      </c>
      <c r="AX1636" s="283" t="str">
        <f t="shared" si="192"/>
        <v/>
      </c>
      <c r="AY1636" s="283" t="str">
        <f t="shared" si="195"/>
        <v/>
      </c>
      <c r="AZ1636" s="283" t="str">
        <f t="shared" si="196"/>
        <v/>
      </c>
      <c r="BA1636" s="283" t="str">
        <f t="shared" si="197"/>
        <v/>
      </c>
      <c r="BD1636" s="254" t="str">
        <f>IF(W1636="","",IF(F1636="休日",AW1636,IF(F1636="法休",AW1636,VLOOKUP(F1636,カレンダマスタ!$Q$56:$R$69,2,FALSE))))</f>
        <v/>
      </c>
      <c r="BG1636" s="254" t="str">
        <f t="shared" si="193"/>
        <v/>
      </c>
      <c r="BH1636" s="254" t="str">
        <f>IF(AX1636="","",IF(P1636&lt;&gt;"","",IF(BG1636="CS","OK",IF(VLOOKUP(E1636,カレンダマスタ!$A$5:$D$381,4,FALSE)&gt;0,"",IF(OR(AX1636*24&gt;10.84,AZ1636*24&lt;14.5)=TRUE,"×","OK")))))</f>
        <v/>
      </c>
    </row>
    <row r="1637" spans="2:60">
      <c r="B1637" s="111"/>
      <c r="C1637" s="388" t="str">
        <f>IF(STEP!C1637&lt;&gt;"",STEP!C1637,"")</f>
        <v/>
      </c>
      <c r="D1637" s="389" t="str">
        <f>IF(STEP!D1637&lt;&gt;"",STEP!D1637,"")</f>
        <v/>
      </c>
      <c r="E1637" s="390" t="str">
        <f>IF(STEP!E1637&lt;&gt;"",STEP!E1637,"")</f>
        <v/>
      </c>
      <c r="F1637" s="259"/>
      <c r="G1637" s="258"/>
      <c r="H1637" s="260"/>
      <c r="I1637" s="260"/>
      <c r="J1637" s="260"/>
      <c r="K1637" s="260"/>
      <c r="L1637" s="260"/>
      <c r="M1637" s="260"/>
      <c r="N1637" s="260"/>
      <c r="O1637" s="260"/>
      <c r="P1637" s="260"/>
      <c r="Q1637" s="260"/>
      <c r="R1637" s="260"/>
      <c r="S1637" s="260"/>
      <c r="T1637" s="260"/>
      <c r="U1637" s="260"/>
      <c r="V1637" s="260"/>
      <c r="W1637" s="260"/>
      <c r="X1637" s="260"/>
      <c r="Y1637" s="260"/>
      <c r="Z1637" s="260"/>
      <c r="AA1637" s="260"/>
      <c r="AB1637" s="260"/>
      <c r="AC1637" s="260"/>
      <c r="AD1637" s="260"/>
      <c r="AE1637" s="261"/>
      <c r="AF1637" s="261"/>
      <c r="AG1637" s="261"/>
      <c r="AH1637" s="261"/>
      <c r="AI1637" s="261"/>
      <c r="AJ1637" s="261"/>
      <c r="AK1637" s="261"/>
      <c r="AL1637" s="261"/>
      <c r="AM1637" s="261"/>
      <c r="AN1637" s="261"/>
      <c r="AO1637" s="260"/>
      <c r="AP1637" s="260"/>
      <c r="AQ1637" s="260"/>
      <c r="AR1637" s="260"/>
      <c r="AS1637" s="260"/>
      <c r="AT1637" s="260"/>
      <c r="AU1637" s="260"/>
      <c r="AW1637" s="284" t="str">
        <f t="shared" si="194"/>
        <v/>
      </c>
      <c r="AX1637" s="284" t="str">
        <f t="shared" si="192"/>
        <v/>
      </c>
      <c r="AY1637" s="284" t="str">
        <f t="shared" si="195"/>
        <v/>
      </c>
      <c r="AZ1637" s="284" t="str">
        <f t="shared" si="196"/>
        <v/>
      </c>
      <c r="BA1637" s="284" t="str">
        <f t="shared" si="197"/>
        <v/>
      </c>
      <c r="BD1637" s="260" t="str">
        <f>IF(W1637="","",IF(F1637="休日",AW1637,IF(F1637="法休",AW1637,VLOOKUP(F1637,カレンダマスタ!$Q$56:$R$69,2,FALSE))))</f>
        <v/>
      </c>
      <c r="BG1637" s="260" t="str">
        <f t="shared" si="193"/>
        <v/>
      </c>
      <c r="BH1637" s="260" t="str">
        <f>IF(AX1637="","",IF(P1637&lt;&gt;"","",IF(BG1637="CS","OK",IF(VLOOKUP(E1637,カレンダマスタ!$A$5:$D$381,4,FALSE)&gt;0,"",IF(OR(AX1637*24&gt;10.84,AZ1637*24&lt;14.5)=TRUE,"×","OK")))))</f>
        <v/>
      </c>
    </row>
    <row r="1638" spans="2:60">
      <c r="B1638" s="111"/>
      <c r="C1638" s="391" t="str">
        <f>IF(STEP!C1638&lt;&gt;"",STEP!C1638,"")</f>
        <v/>
      </c>
      <c r="D1638" s="392" t="str">
        <f>IF(STEP!D1638&lt;&gt;"",STEP!D1638,"")</f>
        <v/>
      </c>
      <c r="E1638" s="393" t="str">
        <f>IF(STEP!E1638&lt;&gt;"",STEP!E1638,"")</f>
        <v/>
      </c>
      <c r="F1638" s="263"/>
      <c r="G1638" s="262"/>
      <c r="H1638" s="264"/>
      <c r="I1638" s="264"/>
      <c r="J1638" s="264"/>
      <c r="K1638" s="264"/>
      <c r="L1638" s="264"/>
      <c r="M1638" s="264"/>
      <c r="N1638" s="264"/>
      <c r="O1638" s="264"/>
      <c r="P1638" s="264"/>
      <c r="Q1638" s="264"/>
      <c r="R1638" s="264"/>
      <c r="S1638" s="264"/>
      <c r="T1638" s="264"/>
      <c r="U1638" s="264"/>
      <c r="V1638" s="264"/>
      <c r="W1638" s="264"/>
      <c r="X1638" s="264"/>
      <c r="Y1638" s="264"/>
      <c r="Z1638" s="264"/>
      <c r="AA1638" s="264"/>
      <c r="AB1638" s="264"/>
      <c r="AC1638" s="264"/>
      <c r="AD1638" s="264"/>
      <c r="AE1638" s="265"/>
      <c r="AF1638" s="265"/>
      <c r="AG1638" s="265"/>
      <c r="AH1638" s="265"/>
      <c r="AI1638" s="265"/>
      <c r="AJ1638" s="265"/>
      <c r="AK1638" s="265"/>
      <c r="AL1638" s="265"/>
      <c r="AM1638" s="265"/>
      <c r="AN1638" s="265"/>
      <c r="AO1638" s="264"/>
      <c r="AP1638" s="264"/>
      <c r="AQ1638" s="264"/>
      <c r="AR1638" s="264"/>
      <c r="AS1638" s="264"/>
      <c r="AT1638" s="264"/>
      <c r="AU1638" s="264"/>
      <c r="AW1638" s="285" t="str">
        <f t="shared" si="194"/>
        <v/>
      </c>
      <c r="AX1638" s="285" t="str">
        <f t="shared" si="192"/>
        <v/>
      </c>
      <c r="AY1638" s="285" t="str">
        <f t="shared" si="195"/>
        <v/>
      </c>
      <c r="AZ1638" s="285" t="str">
        <f t="shared" si="196"/>
        <v/>
      </c>
      <c r="BA1638" s="285" t="str">
        <f t="shared" si="197"/>
        <v/>
      </c>
      <c r="BD1638" s="264" t="str">
        <f>IF(W1638="","",IF(F1638="休日",AW1638,IF(F1638="法休",AW1638,VLOOKUP(F1638,カレンダマスタ!$Q$56:$R$69,2,FALSE))))</f>
        <v/>
      </c>
      <c r="BG1638" s="264" t="str">
        <f t="shared" si="193"/>
        <v/>
      </c>
      <c r="BH1638" s="264" t="str">
        <f>IF(AX1638="","",IF(P1638&lt;&gt;"","",IF(BG1638="CS","OK",IF(VLOOKUP(E1638,カレンダマスタ!$A$5:$D$381,4,FALSE)&gt;0,"",IF(OR(AX1638*24&gt;10.84,AZ1638*24&lt;14.5)=TRUE,"×","OK")))))</f>
        <v/>
      </c>
    </row>
    <row r="1639" spans="2:60">
      <c r="B1639" s="111"/>
      <c r="C1639" s="385" t="str">
        <f>IF(STEP!C1639&lt;&gt;"",STEP!C1639,"")</f>
        <v/>
      </c>
      <c r="D1639" s="386" t="str">
        <f>IF(STEP!D1639&lt;&gt;"",STEP!D1639,"")</f>
        <v/>
      </c>
      <c r="E1639" s="387" t="str">
        <f>IF(STEP!E1639&lt;&gt;"",STEP!E1639,"")</f>
        <v/>
      </c>
      <c r="F1639" s="253"/>
      <c r="G1639" s="252"/>
      <c r="H1639" s="254"/>
      <c r="I1639" s="254"/>
      <c r="J1639" s="254"/>
      <c r="K1639" s="254"/>
      <c r="L1639" s="254"/>
      <c r="M1639" s="254"/>
      <c r="N1639" s="254"/>
      <c r="O1639" s="254"/>
      <c r="P1639" s="254"/>
      <c r="Q1639" s="254"/>
      <c r="R1639" s="254"/>
      <c r="S1639" s="254"/>
      <c r="T1639" s="254"/>
      <c r="U1639" s="254"/>
      <c r="V1639" s="254"/>
      <c r="W1639" s="254"/>
      <c r="X1639" s="254"/>
      <c r="Y1639" s="254"/>
      <c r="Z1639" s="254"/>
      <c r="AA1639" s="254"/>
      <c r="AB1639" s="254"/>
      <c r="AC1639" s="254"/>
      <c r="AD1639" s="254"/>
      <c r="AE1639" s="255"/>
      <c r="AF1639" s="255"/>
      <c r="AG1639" s="255"/>
      <c r="AH1639" s="255"/>
      <c r="AI1639" s="255"/>
      <c r="AJ1639" s="255"/>
      <c r="AK1639" s="255"/>
      <c r="AL1639" s="255"/>
      <c r="AM1639" s="255"/>
      <c r="AN1639" s="255"/>
      <c r="AO1639" s="254"/>
      <c r="AP1639" s="254"/>
      <c r="AQ1639" s="254"/>
      <c r="AR1639" s="254"/>
      <c r="AS1639" s="254"/>
      <c r="AT1639" s="254"/>
      <c r="AU1639" s="254"/>
      <c r="AW1639" s="283" t="str">
        <f t="shared" si="194"/>
        <v/>
      </c>
      <c r="AX1639" s="283" t="str">
        <f t="shared" si="192"/>
        <v/>
      </c>
      <c r="AY1639" s="283" t="str">
        <f t="shared" si="195"/>
        <v/>
      </c>
      <c r="AZ1639" s="283" t="str">
        <f t="shared" si="196"/>
        <v/>
      </c>
      <c r="BA1639" s="283" t="str">
        <f t="shared" si="197"/>
        <v/>
      </c>
      <c r="BD1639" s="254" t="str">
        <f>IF(W1639="","",IF(F1639="休日",AW1639,IF(F1639="法休",AW1639,VLOOKUP(F1639,カレンダマスタ!$Q$56:$R$69,2,FALSE))))</f>
        <v/>
      </c>
      <c r="BG1639" s="254" t="str">
        <f t="shared" si="193"/>
        <v/>
      </c>
      <c r="BH1639" s="254" t="str">
        <f>IF(AX1639="","",IF(P1639&lt;&gt;"","",IF(BG1639="CS","OK",IF(VLOOKUP(E1639,カレンダマスタ!$A$5:$D$381,4,FALSE)&gt;0,"",IF(OR(AX1639*24&gt;10.84,AZ1639*24&lt;14.5)=TRUE,"×","OK")))))</f>
        <v/>
      </c>
    </row>
    <row r="1640" spans="2:60">
      <c r="B1640" s="111"/>
      <c r="C1640" s="385" t="str">
        <f>IF(STEP!C1640&lt;&gt;"",STEP!C1640,"")</f>
        <v/>
      </c>
      <c r="D1640" s="386" t="str">
        <f>IF(STEP!D1640&lt;&gt;"",STEP!D1640,"")</f>
        <v/>
      </c>
      <c r="E1640" s="387" t="str">
        <f>IF(STEP!E1640&lt;&gt;"",STEP!E1640,"")</f>
        <v/>
      </c>
      <c r="F1640" s="253"/>
      <c r="G1640" s="252"/>
      <c r="H1640" s="254"/>
      <c r="I1640" s="254"/>
      <c r="J1640" s="254"/>
      <c r="K1640" s="254"/>
      <c r="L1640" s="254"/>
      <c r="M1640" s="254"/>
      <c r="N1640" s="254"/>
      <c r="O1640" s="254"/>
      <c r="P1640" s="254"/>
      <c r="Q1640" s="254"/>
      <c r="R1640" s="254"/>
      <c r="S1640" s="254"/>
      <c r="T1640" s="254"/>
      <c r="U1640" s="254"/>
      <c r="V1640" s="254"/>
      <c r="W1640" s="254"/>
      <c r="X1640" s="254"/>
      <c r="Y1640" s="254"/>
      <c r="Z1640" s="254"/>
      <c r="AA1640" s="254"/>
      <c r="AB1640" s="254"/>
      <c r="AC1640" s="254"/>
      <c r="AD1640" s="254"/>
      <c r="AE1640" s="255"/>
      <c r="AF1640" s="255"/>
      <c r="AG1640" s="255"/>
      <c r="AH1640" s="255"/>
      <c r="AI1640" s="255"/>
      <c r="AJ1640" s="255"/>
      <c r="AK1640" s="255"/>
      <c r="AL1640" s="255"/>
      <c r="AM1640" s="255"/>
      <c r="AN1640" s="255"/>
      <c r="AO1640" s="254"/>
      <c r="AP1640" s="254"/>
      <c r="AQ1640" s="254"/>
      <c r="AR1640" s="254"/>
      <c r="AS1640" s="254"/>
      <c r="AT1640" s="254"/>
      <c r="AU1640" s="254"/>
      <c r="AW1640" s="283" t="str">
        <f t="shared" si="194"/>
        <v/>
      </c>
      <c r="AX1640" s="283" t="str">
        <f t="shared" si="192"/>
        <v/>
      </c>
      <c r="AY1640" s="283" t="str">
        <f t="shared" si="195"/>
        <v/>
      </c>
      <c r="AZ1640" s="283" t="str">
        <f t="shared" si="196"/>
        <v/>
      </c>
      <c r="BA1640" s="283" t="str">
        <f t="shared" si="197"/>
        <v/>
      </c>
      <c r="BD1640" s="254" t="str">
        <f>IF(W1640="","",IF(F1640="休日",AW1640,IF(F1640="法休",AW1640,VLOOKUP(F1640,カレンダマスタ!$Q$56:$R$69,2,FALSE))))</f>
        <v/>
      </c>
      <c r="BG1640" s="254" t="str">
        <f t="shared" si="193"/>
        <v/>
      </c>
      <c r="BH1640" s="254" t="str">
        <f>IF(AX1640="","",IF(P1640&lt;&gt;"","",IF(BG1640="CS","OK",IF(VLOOKUP(E1640,カレンダマスタ!$A$5:$D$381,4,FALSE)&gt;0,"",IF(OR(AX1640*24&gt;10.84,AZ1640*24&lt;14.5)=TRUE,"×","OK")))))</f>
        <v/>
      </c>
    </row>
    <row r="1641" spans="2:60">
      <c r="B1641" s="111"/>
      <c r="C1641" s="385" t="str">
        <f>IF(STEP!C1641&lt;&gt;"",STEP!C1641,"")</f>
        <v/>
      </c>
      <c r="D1641" s="386" t="str">
        <f>IF(STEP!D1641&lt;&gt;"",STEP!D1641,"")</f>
        <v/>
      </c>
      <c r="E1641" s="387" t="str">
        <f>IF(STEP!E1641&lt;&gt;"",STEP!E1641,"")</f>
        <v/>
      </c>
      <c r="F1641" s="256"/>
      <c r="G1641" s="257"/>
      <c r="H1641" s="254"/>
      <c r="I1641" s="254"/>
      <c r="J1641" s="254"/>
      <c r="K1641" s="254"/>
      <c r="L1641" s="254"/>
      <c r="M1641" s="254"/>
      <c r="N1641" s="254"/>
      <c r="O1641" s="254"/>
      <c r="P1641" s="254"/>
      <c r="Q1641" s="254"/>
      <c r="R1641" s="254"/>
      <c r="S1641" s="254"/>
      <c r="T1641" s="254"/>
      <c r="U1641" s="254"/>
      <c r="V1641" s="254"/>
      <c r="W1641" s="254"/>
      <c r="X1641" s="254"/>
      <c r="Y1641" s="254"/>
      <c r="Z1641" s="254"/>
      <c r="AA1641" s="254"/>
      <c r="AB1641" s="254"/>
      <c r="AC1641" s="254"/>
      <c r="AD1641" s="254"/>
      <c r="AE1641" s="255"/>
      <c r="AF1641" s="255"/>
      <c r="AG1641" s="255"/>
      <c r="AH1641" s="255"/>
      <c r="AI1641" s="255"/>
      <c r="AJ1641" s="255"/>
      <c r="AK1641" s="255"/>
      <c r="AL1641" s="255"/>
      <c r="AM1641" s="255"/>
      <c r="AN1641" s="255"/>
      <c r="AO1641" s="254"/>
      <c r="AP1641" s="254"/>
      <c r="AQ1641" s="254"/>
      <c r="AR1641" s="254"/>
      <c r="AS1641" s="254"/>
      <c r="AT1641" s="254"/>
      <c r="AU1641" s="254"/>
      <c r="AW1641" s="283" t="str">
        <f t="shared" si="194"/>
        <v/>
      </c>
      <c r="AX1641" s="283" t="str">
        <f t="shared" si="192"/>
        <v/>
      </c>
      <c r="AY1641" s="283" t="str">
        <f t="shared" si="195"/>
        <v/>
      </c>
      <c r="AZ1641" s="283" t="str">
        <f t="shared" si="196"/>
        <v/>
      </c>
      <c r="BA1641" s="283" t="str">
        <f t="shared" si="197"/>
        <v/>
      </c>
      <c r="BD1641" s="254" t="str">
        <f>IF(W1641="","",IF(F1641="休日",AW1641,IF(F1641="法休",AW1641,VLOOKUP(F1641,カレンダマスタ!$Q$56:$R$69,2,FALSE))))</f>
        <v/>
      </c>
      <c r="BG1641" s="254" t="str">
        <f t="shared" si="193"/>
        <v/>
      </c>
      <c r="BH1641" s="254" t="str">
        <f>IF(AX1641="","",IF(P1641&lt;&gt;"","",IF(BG1641="CS","OK",IF(VLOOKUP(E1641,カレンダマスタ!$A$5:$D$381,4,FALSE)&gt;0,"",IF(OR(AX1641*24&gt;10.84,AZ1641*24&lt;14.5)=TRUE,"×","OK")))))</f>
        <v/>
      </c>
    </row>
    <row r="1642" spans="2:60">
      <c r="B1642" s="111"/>
      <c r="C1642" s="385" t="str">
        <f>IF(STEP!C1642&lt;&gt;"",STEP!C1642,"")</f>
        <v/>
      </c>
      <c r="D1642" s="386" t="str">
        <f>IF(STEP!D1642&lt;&gt;"",STEP!D1642,"")</f>
        <v/>
      </c>
      <c r="E1642" s="387" t="str">
        <f>IF(STEP!E1642&lt;&gt;"",STEP!E1642,"")</f>
        <v/>
      </c>
      <c r="F1642" s="256"/>
      <c r="G1642" s="257"/>
      <c r="H1642" s="254"/>
      <c r="I1642" s="254"/>
      <c r="J1642" s="254"/>
      <c r="K1642" s="254"/>
      <c r="L1642" s="254"/>
      <c r="M1642" s="254"/>
      <c r="N1642" s="254"/>
      <c r="O1642" s="254"/>
      <c r="P1642" s="254"/>
      <c r="Q1642" s="254"/>
      <c r="R1642" s="254"/>
      <c r="S1642" s="254"/>
      <c r="T1642" s="254"/>
      <c r="U1642" s="254"/>
      <c r="V1642" s="254"/>
      <c r="W1642" s="254"/>
      <c r="X1642" s="254"/>
      <c r="Y1642" s="254"/>
      <c r="Z1642" s="254"/>
      <c r="AA1642" s="254"/>
      <c r="AB1642" s="254"/>
      <c r="AC1642" s="254"/>
      <c r="AD1642" s="254"/>
      <c r="AE1642" s="255"/>
      <c r="AF1642" s="255"/>
      <c r="AG1642" s="255"/>
      <c r="AH1642" s="255"/>
      <c r="AI1642" s="255"/>
      <c r="AJ1642" s="255"/>
      <c r="AK1642" s="255"/>
      <c r="AL1642" s="255"/>
      <c r="AM1642" s="255"/>
      <c r="AN1642" s="255"/>
      <c r="AO1642" s="254"/>
      <c r="AP1642" s="254"/>
      <c r="AQ1642" s="254"/>
      <c r="AR1642" s="254"/>
      <c r="AS1642" s="254"/>
      <c r="AT1642" s="254"/>
      <c r="AU1642" s="254"/>
      <c r="AW1642" s="283" t="str">
        <f t="shared" si="194"/>
        <v/>
      </c>
      <c r="AX1642" s="283" t="str">
        <f t="shared" si="192"/>
        <v/>
      </c>
      <c r="AY1642" s="283" t="str">
        <f t="shared" si="195"/>
        <v/>
      </c>
      <c r="AZ1642" s="283" t="str">
        <f t="shared" si="196"/>
        <v/>
      </c>
      <c r="BA1642" s="283" t="str">
        <f t="shared" si="197"/>
        <v/>
      </c>
      <c r="BD1642" s="254" t="str">
        <f>IF(W1642="","",IF(F1642="休日",AW1642,IF(F1642="法休",AW1642,VLOOKUP(F1642,カレンダマスタ!$Q$56:$R$69,2,FALSE))))</f>
        <v/>
      </c>
      <c r="BG1642" s="254" t="str">
        <f t="shared" si="193"/>
        <v/>
      </c>
      <c r="BH1642" s="254" t="str">
        <f>IF(AX1642="","",IF(P1642&lt;&gt;"","",IF(BG1642="CS","OK",IF(VLOOKUP(E1642,カレンダマスタ!$A$5:$D$381,4,FALSE)&gt;0,"",IF(OR(AX1642*24&gt;10.84,AZ1642*24&lt;14.5)=TRUE,"×","OK")))))</f>
        <v/>
      </c>
    </row>
    <row r="1643" spans="2:60">
      <c r="B1643" s="111"/>
      <c r="C1643" s="385" t="str">
        <f>IF(STEP!C1643&lt;&gt;"",STEP!C1643,"")</f>
        <v/>
      </c>
      <c r="D1643" s="386" t="str">
        <f>IF(STEP!D1643&lt;&gt;"",STEP!D1643,"")</f>
        <v/>
      </c>
      <c r="E1643" s="387" t="str">
        <f>IF(STEP!E1643&lt;&gt;"",STEP!E1643,"")</f>
        <v/>
      </c>
      <c r="F1643" s="256"/>
      <c r="G1643" s="257"/>
      <c r="H1643" s="254"/>
      <c r="I1643" s="254"/>
      <c r="J1643" s="254"/>
      <c r="K1643" s="254"/>
      <c r="L1643" s="254"/>
      <c r="M1643" s="254"/>
      <c r="N1643" s="254"/>
      <c r="O1643" s="254"/>
      <c r="P1643" s="254"/>
      <c r="Q1643" s="254"/>
      <c r="R1643" s="254"/>
      <c r="S1643" s="254"/>
      <c r="T1643" s="254"/>
      <c r="U1643" s="254"/>
      <c r="V1643" s="254"/>
      <c r="W1643" s="254"/>
      <c r="X1643" s="254"/>
      <c r="Y1643" s="254"/>
      <c r="Z1643" s="254"/>
      <c r="AA1643" s="254"/>
      <c r="AB1643" s="254"/>
      <c r="AC1643" s="254"/>
      <c r="AD1643" s="254"/>
      <c r="AE1643" s="255"/>
      <c r="AF1643" s="255"/>
      <c r="AG1643" s="255"/>
      <c r="AH1643" s="255"/>
      <c r="AI1643" s="255"/>
      <c r="AJ1643" s="255"/>
      <c r="AK1643" s="255"/>
      <c r="AL1643" s="255"/>
      <c r="AM1643" s="255"/>
      <c r="AN1643" s="255"/>
      <c r="AO1643" s="254"/>
      <c r="AP1643" s="254"/>
      <c r="AQ1643" s="254"/>
      <c r="AR1643" s="254"/>
      <c r="AS1643" s="254"/>
      <c r="AT1643" s="254"/>
      <c r="AU1643" s="254"/>
      <c r="AW1643" s="283" t="str">
        <f t="shared" si="194"/>
        <v/>
      </c>
      <c r="AX1643" s="283" t="str">
        <f t="shared" si="192"/>
        <v/>
      </c>
      <c r="AY1643" s="283" t="str">
        <f t="shared" si="195"/>
        <v/>
      </c>
      <c r="AZ1643" s="283" t="str">
        <f t="shared" si="196"/>
        <v/>
      </c>
      <c r="BA1643" s="283" t="str">
        <f t="shared" si="197"/>
        <v/>
      </c>
      <c r="BD1643" s="254" t="str">
        <f>IF(W1643="","",IF(F1643="休日",AW1643,IF(F1643="法休",AW1643,VLOOKUP(F1643,カレンダマスタ!$Q$56:$R$69,2,FALSE))))</f>
        <v/>
      </c>
      <c r="BG1643" s="254" t="str">
        <f t="shared" si="193"/>
        <v/>
      </c>
      <c r="BH1643" s="254" t="str">
        <f>IF(AX1643="","",IF(P1643&lt;&gt;"","",IF(BG1643="CS","OK",IF(VLOOKUP(E1643,カレンダマスタ!$A$5:$D$381,4,FALSE)&gt;0,"",IF(OR(AX1643*24&gt;10.84,AZ1643*24&lt;14.5)=TRUE,"×","OK")))))</f>
        <v/>
      </c>
    </row>
    <row r="1644" spans="2:60">
      <c r="B1644" s="111"/>
      <c r="C1644" s="388" t="str">
        <f>IF(STEP!C1644&lt;&gt;"",STEP!C1644,"")</f>
        <v/>
      </c>
      <c r="D1644" s="389" t="str">
        <f>IF(STEP!D1644&lt;&gt;"",STEP!D1644,"")</f>
        <v/>
      </c>
      <c r="E1644" s="390" t="str">
        <f>IF(STEP!E1644&lt;&gt;"",STEP!E1644,"")</f>
        <v/>
      </c>
      <c r="F1644" s="259"/>
      <c r="G1644" s="266"/>
      <c r="H1644" s="260"/>
      <c r="I1644" s="260"/>
      <c r="J1644" s="260"/>
      <c r="K1644" s="260"/>
      <c r="L1644" s="260"/>
      <c r="M1644" s="260"/>
      <c r="N1644" s="260"/>
      <c r="O1644" s="260"/>
      <c r="P1644" s="260"/>
      <c r="Q1644" s="260"/>
      <c r="R1644" s="260"/>
      <c r="S1644" s="260"/>
      <c r="T1644" s="260"/>
      <c r="U1644" s="260"/>
      <c r="V1644" s="260"/>
      <c r="W1644" s="260"/>
      <c r="X1644" s="260"/>
      <c r="Y1644" s="260"/>
      <c r="Z1644" s="260"/>
      <c r="AA1644" s="260"/>
      <c r="AB1644" s="260"/>
      <c r="AC1644" s="260"/>
      <c r="AD1644" s="260"/>
      <c r="AE1644" s="261"/>
      <c r="AF1644" s="261"/>
      <c r="AG1644" s="261"/>
      <c r="AH1644" s="261"/>
      <c r="AI1644" s="261"/>
      <c r="AJ1644" s="261"/>
      <c r="AK1644" s="261"/>
      <c r="AL1644" s="261"/>
      <c r="AM1644" s="261"/>
      <c r="AN1644" s="261"/>
      <c r="AO1644" s="260"/>
      <c r="AP1644" s="260"/>
      <c r="AQ1644" s="260"/>
      <c r="AR1644" s="260"/>
      <c r="AS1644" s="260"/>
      <c r="AT1644" s="260"/>
      <c r="AU1644" s="260"/>
      <c r="AW1644" s="284" t="str">
        <f t="shared" si="194"/>
        <v/>
      </c>
      <c r="AX1644" s="284" t="str">
        <f t="shared" si="192"/>
        <v/>
      </c>
      <c r="AY1644" s="284" t="str">
        <f t="shared" si="195"/>
        <v/>
      </c>
      <c r="AZ1644" s="284" t="str">
        <f t="shared" si="196"/>
        <v/>
      </c>
      <c r="BA1644" s="284" t="str">
        <f t="shared" si="197"/>
        <v/>
      </c>
      <c r="BD1644" s="260" t="str">
        <f>IF(W1644="","",IF(F1644="休日",AW1644,IF(F1644="法休",AW1644,VLOOKUP(F1644,カレンダマスタ!$Q$56:$R$69,2,FALSE))))</f>
        <v/>
      </c>
      <c r="BG1644" s="260" t="str">
        <f t="shared" si="193"/>
        <v/>
      </c>
      <c r="BH1644" s="260" t="str">
        <f>IF(AX1644="","",IF(P1644&lt;&gt;"","",IF(BG1644="CS","OK",IF(VLOOKUP(E1644,カレンダマスタ!$A$5:$D$381,4,FALSE)&gt;0,"",IF(OR(AX1644*24&gt;10.84,AZ1644*24&lt;14.5)=TRUE,"×","OK")))))</f>
        <v/>
      </c>
    </row>
    <row r="1645" spans="2:60">
      <c r="B1645" s="111"/>
      <c r="C1645" s="391" t="str">
        <f>IF(STEP!C1645&lt;&gt;"",STEP!C1645,"")</f>
        <v/>
      </c>
      <c r="D1645" s="392" t="str">
        <f>IF(STEP!D1645&lt;&gt;"",STEP!D1645,"")</f>
        <v/>
      </c>
      <c r="E1645" s="393" t="str">
        <f>IF(STEP!E1645&lt;&gt;"",STEP!E1645,"")</f>
        <v/>
      </c>
      <c r="F1645" s="263"/>
      <c r="G1645" s="267"/>
      <c r="H1645" s="264"/>
      <c r="I1645" s="264"/>
      <c r="J1645" s="264"/>
      <c r="K1645" s="264"/>
      <c r="L1645" s="264"/>
      <c r="M1645" s="264"/>
      <c r="N1645" s="264"/>
      <c r="O1645" s="264"/>
      <c r="P1645" s="264"/>
      <c r="Q1645" s="264"/>
      <c r="R1645" s="264"/>
      <c r="S1645" s="264"/>
      <c r="T1645" s="264"/>
      <c r="U1645" s="264"/>
      <c r="V1645" s="264"/>
      <c r="W1645" s="264"/>
      <c r="X1645" s="264"/>
      <c r="Y1645" s="264"/>
      <c r="Z1645" s="264"/>
      <c r="AA1645" s="264"/>
      <c r="AB1645" s="264"/>
      <c r="AC1645" s="264"/>
      <c r="AD1645" s="264"/>
      <c r="AE1645" s="265"/>
      <c r="AF1645" s="265"/>
      <c r="AG1645" s="265"/>
      <c r="AH1645" s="265"/>
      <c r="AI1645" s="265"/>
      <c r="AJ1645" s="265"/>
      <c r="AK1645" s="265"/>
      <c r="AL1645" s="265"/>
      <c r="AM1645" s="265"/>
      <c r="AN1645" s="265"/>
      <c r="AO1645" s="264"/>
      <c r="AP1645" s="264"/>
      <c r="AQ1645" s="264"/>
      <c r="AR1645" s="264"/>
      <c r="AS1645" s="264"/>
      <c r="AT1645" s="264"/>
      <c r="AU1645" s="264"/>
      <c r="AW1645" s="285" t="str">
        <f t="shared" si="194"/>
        <v/>
      </c>
      <c r="AX1645" s="285" t="str">
        <f t="shared" si="192"/>
        <v/>
      </c>
      <c r="AY1645" s="285" t="str">
        <f t="shared" si="195"/>
        <v/>
      </c>
      <c r="AZ1645" s="285" t="str">
        <f t="shared" si="196"/>
        <v/>
      </c>
      <c r="BA1645" s="285" t="str">
        <f t="shared" si="197"/>
        <v/>
      </c>
      <c r="BD1645" s="264" t="str">
        <f>IF(W1645="","",IF(F1645="休日",AW1645,IF(F1645="法休",AW1645,VLOOKUP(F1645,カレンダマスタ!$Q$56:$R$69,2,FALSE))))</f>
        <v/>
      </c>
      <c r="BG1645" s="264" t="str">
        <f t="shared" si="193"/>
        <v/>
      </c>
      <c r="BH1645" s="264" t="str">
        <f>IF(AX1645="","",IF(P1645&lt;&gt;"","",IF(BG1645="CS","OK",IF(VLOOKUP(E1645,カレンダマスタ!$A$5:$D$381,4,FALSE)&gt;0,"",IF(OR(AX1645*24&gt;10.84,AZ1645*24&lt;14.5)=TRUE,"×","OK")))))</f>
        <v/>
      </c>
    </row>
    <row r="1646" spans="2:60">
      <c r="B1646" s="111"/>
      <c r="C1646" s="385" t="str">
        <f>IF(STEP!C1646&lt;&gt;"",STEP!C1646,"")</f>
        <v/>
      </c>
      <c r="D1646" s="386" t="str">
        <f>IF(STEP!D1646&lt;&gt;"",STEP!D1646,"")</f>
        <v/>
      </c>
      <c r="E1646" s="387" t="str">
        <f>IF(STEP!E1646&lt;&gt;"",STEP!E1646,"")</f>
        <v/>
      </c>
      <c r="F1646" s="253"/>
      <c r="G1646" s="252"/>
      <c r="H1646" s="254"/>
      <c r="I1646" s="254"/>
      <c r="J1646" s="254"/>
      <c r="K1646" s="254"/>
      <c r="L1646" s="254"/>
      <c r="M1646" s="254"/>
      <c r="N1646" s="254"/>
      <c r="O1646" s="254"/>
      <c r="P1646" s="254"/>
      <c r="Q1646" s="254"/>
      <c r="R1646" s="254"/>
      <c r="S1646" s="254"/>
      <c r="T1646" s="254"/>
      <c r="U1646" s="254"/>
      <c r="V1646" s="254"/>
      <c r="W1646" s="254"/>
      <c r="X1646" s="254"/>
      <c r="Y1646" s="254"/>
      <c r="Z1646" s="254"/>
      <c r="AA1646" s="254"/>
      <c r="AB1646" s="254"/>
      <c r="AC1646" s="254"/>
      <c r="AD1646" s="254"/>
      <c r="AE1646" s="255"/>
      <c r="AF1646" s="255"/>
      <c r="AG1646" s="255"/>
      <c r="AH1646" s="255"/>
      <c r="AI1646" s="255"/>
      <c r="AJ1646" s="255"/>
      <c r="AK1646" s="255"/>
      <c r="AL1646" s="255"/>
      <c r="AM1646" s="255"/>
      <c r="AN1646" s="255"/>
      <c r="AO1646" s="254"/>
      <c r="AP1646" s="254"/>
      <c r="AQ1646" s="254"/>
      <c r="AR1646" s="254"/>
      <c r="AS1646" s="254"/>
      <c r="AT1646" s="254"/>
      <c r="AU1646" s="254"/>
      <c r="AW1646" s="283" t="str">
        <f t="shared" si="194"/>
        <v/>
      </c>
      <c r="AX1646" s="283" t="str">
        <f t="shared" si="192"/>
        <v/>
      </c>
      <c r="AY1646" s="283" t="str">
        <f t="shared" si="195"/>
        <v/>
      </c>
      <c r="AZ1646" s="283" t="str">
        <f t="shared" si="196"/>
        <v/>
      </c>
      <c r="BA1646" s="283" t="str">
        <f t="shared" si="197"/>
        <v/>
      </c>
      <c r="BD1646" s="254" t="str">
        <f>IF(W1646="","",IF(F1646="休日",AW1646,IF(F1646="法休",AW1646,VLOOKUP(F1646,カレンダマスタ!$Q$56:$R$69,2,FALSE))))</f>
        <v/>
      </c>
      <c r="BG1646" s="503" t="str">
        <f t="shared" si="193"/>
        <v/>
      </c>
      <c r="BH1646" s="503" t="str">
        <f>IF(AX1646="","",IF(P1646&lt;&gt;"","",IF(BG1646="CS","OK",IF(VLOOKUP(E1646,カレンダマスタ!$A$5:$D$381,4,FALSE)&gt;0,"",IF(OR(AX1646*24&gt;10.84,AZ1646*24&lt;14.5)=TRUE,"×","OK")))))</f>
        <v/>
      </c>
    </row>
    <row r="1647" spans="2:60">
      <c r="B1647" s="111"/>
      <c r="C1647" s="385" t="str">
        <f>IF(STEP!C1647&lt;&gt;"",STEP!C1647,"")</f>
        <v/>
      </c>
      <c r="D1647" s="386" t="str">
        <f>IF(STEP!D1647&lt;&gt;"",STEP!D1647,"")</f>
        <v/>
      </c>
      <c r="E1647" s="387" t="str">
        <f>IF(STEP!E1647&lt;&gt;"",STEP!E1647,"")</f>
        <v/>
      </c>
      <c r="F1647" s="253"/>
      <c r="G1647" s="252"/>
      <c r="H1647" s="254"/>
      <c r="I1647" s="254"/>
      <c r="J1647" s="254"/>
      <c r="K1647" s="254"/>
      <c r="L1647" s="254"/>
      <c r="M1647" s="254"/>
      <c r="N1647" s="254"/>
      <c r="O1647" s="254"/>
      <c r="P1647" s="254"/>
      <c r="Q1647" s="254"/>
      <c r="R1647" s="254"/>
      <c r="S1647" s="254"/>
      <c r="T1647" s="254"/>
      <c r="U1647" s="254"/>
      <c r="V1647" s="254"/>
      <c r="W1647" s="254"/>
      <c r="X1647" s="254"/>
      <c r="Y1647" s="254"/>
      <c r="Z1647" s="254"/>
      <c r="AA1647" s="254"/>
      <c r="AB1647" s="254"/>
      <c r="AC1647" s="254"/>
      <c r="AD1647" s="254"/>
      <c r="AE1647" s="255"/>
      <c r="AF1647" s="255"/>
      <c r="AG1647" s="255"/>
      <c r="AH1647" s="255"/>
      <c r="AI1647" s="255"/>
      <c r="AJ1647" s="255"/>
      <c r="AK1647" s="255"/>
      <c r="AL1647" s="255"/>
      <c r="AM1647" s="255"/>
      <c r="AN1647" s="255"/>
      <c r="AO1647" s="254"/>
      <c r="AP1647" s="254"/>
      <c r="AQ1647" s="254"/>
      <c r="AR1647" s="254"/>
      <c r="AS1647" s="254"/>
      <c r="AT1647" s="254"/>
      <c r="AU1647" s="254"/>
      <c r="AW1647" s="283" t="str">
        <f t="shared" si="194"/>
        <v/>
      </c>
      <c r="AX1647" s="283" t="str">
        <f t="shared" si="192"/>
        <v/>
      </c>
      <c r="AY1647" s="283" t="str">
        <f t="shared" si="195"/>
        <v/>
      </c>
      <c r="AZ1647" s="283" t="str">
        <f t="shared" si="196"/>
        <v/>
      </c>
      <c r="BA1647" s="283" t="str">
        <f t="shared" si="197"/>
        <v/>
      </c>
      <c r="BD1647" s="254" t="str">
        <f>IF(W1647="","",IF(F1647="休日",AW1647,IF(F1647="法休",AW1647,VLOOKUP(F1647,カレンダマスタ!$Q$56:$R$69,2,FALSE))))</f>
        <v/>
      </c>
      <c r="BG1647" s="254" t="str">
        <f t="shared" si="193"/>
        <v/>
      </c>
      <c r="BH1647" s="254" t="str">
        <f>IF(AX1647="","",IF(P1647&lt;&gt;"","",IF(BG1647="CS","OK",IF(VLOOKUP(E1647,カレンダマスタ!$A$5:$D$381,4,FALSE)&gt;0,"",IF(OR(AX1647*24&gt;10.84,AZ1647*24&lt;14.5)=TRUE,"×","OK")))))</f>
        <v/>
      </c>
    </row>
    <row r="1648" spans="2:60">
      <c r="B1648" s="111"/>
      <c r="C1648" s="385" t="str">
        <f>IF(STEP!C1648&lt;&gt;"",STEP!C1648,"")</f>
        <v/>
      </c>
      <c r="D1648" s="386" t="str">
        <f>IF(STEP!D1648&lt;&gt;"",STEP!D1648,"")</f>
        <v/>
      </c>
      <c r="E1648" s="387" t="str">
        <f>IF(STEP!E1648&lt;&gt;"",STEP!E1648,"")</f>
        <v/>
      </c>
      <c r="F1648" s="256"/>
      <c r="G1648" s="257"/>
      <c r="H1648" s="254"/>
      <c r="I1648" s="254"/>
      <c r="J1648" s="254"/>
      <c r="K1648" s="254"/>
      <c r="L1648" s="254"/>
      <c r="M1648" s="254"/>
      <c r="N1648" s="254"/>
      <c r="O1648" s="254"/>
      <c r="P1648" s="254"/>
      <c r="Q1648" s="254"/>
      <c r="R1648" s="254"/>
      <c r="S1648" s="254"/>
      <c r="T1648" s="254"/>
      <c r="U1648" s="254"/>
      <c r="V1648" s="254"/>
      <c r="W1648" s="254"/>
      <c r="X1648" s="254"/>
      <c r="Y1648" s="254"/>
      <c r="Z1648" s="254"/>
      <c r="AA1648" s="254"/>
      <c r="AB1648" s="254"/>
      <c r="AC1648" s="254"/>
      <c r="AD1648" s="254"/>
      <c r="AE1648" s="255"/>
      <c r="AF1648" s="255"/>
      <c r="AG1648" s="255"/>
      <c r="AH1648" s="255"/>
      <c r="AI1648" s="255"/>
      <c r="AJ1648" s="255"/>
      <c r="AK1648" s="255"/>
      <c r="AL1648" s="255"/>
      <c r="AM1648" s="255"/>
      <c r="AN1648" s="255"/>
      <c r="AO1648" s="254"/>
      <c r="AP1648" s="254"/>
      <c r="AQ1648" s="254"/>
      <c r="AR1648" s="254"/>
      <c r="AS1648" s="254"/>
      <c r="AT1648" s="254"/>
      <c r="AU1648" s="254"/>
      <c r="AW1648" s="283" t="str">
        <f t="shared" si="194"/>
        <v/>
      </c>
      <c r="AX1648" s="283" t="str">
        <f t="shared" si="192"/>
        <v/>
      </c>
      <c r="AY1648" s="283" t="str">
        <f t="shared" si="195"/>
        <v/>
      </c>
      <c r="AZ1648" s="283" t="str">
        <f t="shared" si="196"/>
        <v/>
      </c>
      <c r="BA1648" s="283" t="str">
        <f t="shared" si="197"/>
        <v/>
      </c>
      <c r="BD1648" s="254" t="str">
        <f>IF(W1648="","",IF(F1648="休日",AW1648,IF(F1648="法休",AW1648,VLOOKUP(F1648,カレンダマスタ!$Q$56:$R$69,2,FALSE))))</f>
        <v/>
      </c>
      <c r="BG1648" s="254" t="str">
        <f t="shared" si="193"/>
        <v/>
      </c>
      <c r="BH1648" s="254" t="str">
        <f>IF(AX1648="","",IF(P1648&lt;&gt;"","",IF(BG1648="CS","OK",IF(VLOOKUP(E1648,カレンダマスタ!$A$5:$D$381,4,FALSE)&gt;0,"",IF(OR(AX1648*24&gt;10.84,AZ1648*24&lt;14.5)=TRUE,"×","OK")))))</f>
        <v/>
      </c>
    </row>
    <row r="1649" spans="2:60">
      <c r="B1649" s="111"/>
      <c r="C1649" s="385" t="str">
        <f>IF(STEP!C1649&lt;&gt;"",STEP!C1649,"")</f>
        <v/>
      </c>
      <c r="D1649" s="386" t="str">
        <f>IF(STEP!D1649&lt;&gt;"",STEP!D1649,"")</f>
        <v/>
      </c>
      <c r="E1649" s="387" t="str">
        <f>IF(STEP!E1649&lt;&gt;"",STEP!E1649,"")</f>
        <v/>
      </c>
      <c r="F1649" s="256"/>
      <c r="G1649" s="257"/>
      <c r="H1649" s="254"/>
      <c r="I1649" s="254"/>
      <c r="J1649" s="254"/>
      <c r="K1649" s="254"/>
      <c r="L1649" s="254"/>
      <c r="M1649" s="254"/>
      <c r="N1649" s="254"/>
      <c r="O1649" s="254"/>
      <c r="P1649" s="254"/>
      <c r="Q1649" s="254"/>
      <c r="R1649" s="254"/>
      <c r="S1649" s="254"/>
      <c r="T1649" s="254"/>
      <c r="U1649" s="254"/>
      <c r="V1649" s="254"/>
      <c r="W1649" s="254"/>
      <c r="X1649" s="254"/>
      <c r="Y1649" s="254"/>
      <c r="Z1649" s="254"/>
      <c r="AA1649" s="254"/>
      <c r="AB1649" s="254"/>
      <c r="AC1649" s="254"/>
      <c r="AD1649" s="254"/>
      <c r="AE1649" s="255"/>
      <c r="AF1649" s="255"/>
      <c r="AG1649" s="255"/>
      <c r="AH1649" s="255"/>
      <c r="AI1649" s="255"/>
      <c r="AJ1649" s="255"/>
      <c r="AK1649" s="255"/>
      <c r="AL1649" s="255"/>
      <c r="AM1649" s="255"/>
      <c r="AN1649" s="255"/>
      <c r="AO1649" s="254"/>
      <c r="AP1649" s="254"/>
      <c r="AQ1649" s="254"/>
      <c r="AR1649" s="254"/>
      <c r="AS1649" s="254"/>
      <c r="AT1649" s="254"/>
      <c r="AU1649" s="254"/>
      <c r="AW1649" s="283" t="str">
        <f t="shared" si="194"/>
        <v/>
      </c>
      <c r="AX1649" s="283" t="str">
        <f t="shared" si="192"/>
        <v/>
      </c>
      <c r="AY1649" s="283" t="str">
        <f t="shared" si="195"/>
        <v/>
      </c>
      <c r="AZ1649" s="283" t="str">
        <f t="shared" si="196"/>
        <v/>
      </c>
      <c r="BA1649" s="283" t="str">
        <f t="shared" si="197"/>
        <v/>
      </c>
      <c r="BD1649" s="254" t="str">
        <f>IF(W1649="","",IF(F1649="休日",AW1649,IF(F1649="法休",AW1649,VLOOKUP(F1649,カレンダマスタ!$Q$56:$R$69,2,FALSE))))</f>
        <v/>
      </c>
      <c r="BG1649" s="254" t="str">
        <f t="shared" si="193"/>
        <v/>
      </c>
      <c r="BH1649" s="254" t="str">
        <f>IF(AX1649="","",IF(P1649&lt;&gt;"","",IF(BG1649="CS","OK",IF(VLOOKUP(E1649,カレンダマスタ!$A$5:$D$381,4,FALSE)&gt;0,"",IF(OR(AX1649*24&gt;10.84,AZ1649*24&lt;14.5)=TRUE,"×","OK")))))</f>
        <v/>
      </c>
    </row>
    <row r="1650" spans="2:60">
      <c r="B1650" s="111"/>
      <c r="C1650" s="385" t="str">
        <f>IF(STEP!C1650&lt;&gt;"",STEP!C1650,"")</f>
        <v/>
      </c>
      <c r="D1650" s="386" t="str">
        <f>IF(STEP!D1650&lt;&gt;"",STEP!D1650,"")</f>
        <v/>
      </c>
      <c r="E1650" s="387" t="str">
        <f>IF(STEP!E1650&lt;&gt;"",STEP!E1650,"")</f>
        <v/>
      </c>
      <c r="F1650" s="256"/>
      <c r="G1650" s="257"/>
      <c r="H1650" s="254"/>
      <c r="I1650" s="254"/>
      <c r="J1650" s="254"/>
      <c r="K1650" s="254"/>
      <c r="L1650" s="254"/>
      <c r="M1650" s="254"/>
      <c r="N1650" s="254"/>
      <c r="O1650" s="254"/>
      <c r="P1650" s="254"/>
      <c r="Q1650" s="254"/>
      <c r="R1650" s="254"/>
      <c r="S1650" s="254"/>
      <c r="T1650" s="254"/>
      <c r="U1650" s="254"/>
      <c r="V1650" s="254"/>
      <c r="W1650" s="254"/>
      <c r="X1650" s="254"/>
      <c r="Y1650" s="254"/>
      <c r="Z1650" s="254"/>
      <c r="AA1650" s="254"/>
      <c r="AB1650" s="254"/>
      <c r="AC1650" s="254"/>
      <c r="AD1650" s="254"/>
      <c r="AE1650" s="255"/>
      <c r="AF1650" s="255"/>
      <c r="AG1650" s="255"/>
      <c r="AH1650" s="255"/>
      <c r="AI1650" s="255"/>
      <c r="AJ1650" s="255"/>
      <c r="AK1650" s="255"/>
      <c r="AL1650" s="255"/>
      <c r="AM1650" s="255"/>
      <c r="AN1650" s="255"/>
      <c r="AO1650" s="254"/>
      <c r="AP1650" s="254"/>
      <c r="AQ1650" s="254"/>
      <c r="AR1650" s="254"/>
      <c r="AS1650" s="254"/>
      <c r="AT1650" s="254"/>
      <c r="AU1650" s="254"/>
      <c r="AW1650" s="283" t="str">
        <f t="shared" si="194"/>
        <v/>
      </c>
      <c r="AX1650" s="283" t="str">
        <f t="shared" si="192"/>
        <v/>
      </c>
      <c r="AY1650" s="283" t="str">
        <f t="shared" si="195"/>
        <v/>
      </c>
      <c r="AZ1650" s="283" t="str">
        <f t="shared" si="196"/>
        <v/>
      </c>
      <c r="BA1650" s="283" t="str">
        <f t="shared" si="197"/>
        <v/>
      </c>
      <c r="BD1650" s="254" t="str">
        <f>IF(W1650="","",IF(F1650="休日",AW1650,IF(F1650="法休",AW1650,VLOOKUP(F1650,カレンダマスタ!$Q$56:$R$69,2,FALSE))))</f>
        <v/>
      </c>
      <c r="BG1650" s="254" t="str">
        <f t="shared" si="193"/>
        <v/>
      </c>
      <c r="BH1650" s="254" t="str">
        <f>IF(AX1650="","",IF(P1650&lt;&gt;"","",IF(BG1650="CS","OK",IF(VLOOKUP(E1650,カレンダマスタ!$A$5:$D$381,4,FALSE)&gt;0,"",IF(OR(AX1650*24&gt;10.84,AZ1650*24&lt;14.5)=TRUE,"×","OK")))))</f>
        <v/>
      </c>
    </row>
    <row r="1651" spans="2:60">
      <c r="B1651" s="111"/>
      <c r="C1651" s="388" t="str">
        <f>IF(STEP!C1651&lt;&gt;"",STEP!C1651,"")</f>
        <v/>
      </c>
      <c r="D1651" s="389" t="str">
        <f>IF(STEP!D1651&lt;&gt;"",STEP!D1651,"")</f>
        <v/>
      </c>
      <c r="E1651" s="390" t="str">
        <f>IF(STEP!E1651&lt;&gt;"",STEP!E1651,"")</f>
        <v/>
      </c>
      <c r="F1651" s="259"/>
      <c r="G1651" s="266"/>
      <c r="H1651" s="260"/>
      <c r="I1651" s="260"/>
      <c r="J1651" s="260"/>
      <c r="K1651" s="260"/>
      <c r="L1651" s="260"/>
      <c r="M1651" s="260"/>
      <c r="N1651" s="260"/>
      <c r="O1651" s="260"/>
      <c r="P1651" s="260"/>
      <c r="Q1651" s="260"/>
      <c r="R1651" s="260"/>
      <c r="S1651" s="260"/>
      <c r="T1651" s="260"/>
      <c r="U1651" s="260"/>
      <c r="V1651" s="260"/>
      <c r="W1651" s="260"/>
      <c r="X1651" s="260"/>
      <c r="Y1651" s="260"/>
      <c r="Z1651" s="260"/>
      <c r="AA1651" s="260"/>
      <c r="AB1651" s="260"/>
      <c r="AC1651" s="260"/>
      <c r="AD1651" s="260"/>
      <c r="AE1651" s="261"/>
      <c r="AF1651" s="261"/>
      <c r="AG1651" s="261"/>
      <c r="AH1651" s="261"/>
      <c r="AI1651" s="261"/>
      <c r="AJ1651" s="261"/>
      <c r="AK1651" s="261"/>
      <c r="AL1651" s="261"/>
      <c r="AM1651" s="261"/>
      <c r="AN1651" s="261"/>
      <c r="AO1651" s="260"/>
      <c r="AP1651" s="260"/>
      <c r="AQ1651" s="260"/>
      <c r="AR1651" s="260"/>
      <c r="AS1651" s="260"/>
      <c r="AT1651" s="260"/>
      <c r="AU1651" s="260"/>
      <c r="AW1651" s="284" t="str">
        <f t="shared" si="194"/>
        <v/>
      </c>
      <c r="AX1651" s="284" t="str">
        <f t="shared" si="192"/>
        <v/>
      </c>
      <c r="AY1651" s="284" t="str">
        <f t="shared" si="195"/>
        <v/>
      </c>
      <c r="AZ1651" s="284" t="str">
        <f t="shared" si="196"/>
        <v/>
      </c>
      <c r="BA1651" s="284" t="str">
        <f t="shared" si="197"/>
        <v/>
      </c>
      <c r="BD1651" s="260" t="str">
        <f>IF(W1651="","",IF(F1651="休日",AW1651,IF(F1651="法休",AW1651,VLOOKUP(F1651,カレンダマスタ!$Q$56:$R$69,2,FALSE))))</f>
        <v/>
      </c>
      <c r="BG1651" s="260" t="str">
        <f t="shared" si="193"/>
        <v/>
      </c>
      <c r="BH1651" s="260" t="str">
        <f>IF(AX1651="","",IF(P1651&lt;&gt;"","",IF(BG1651="CS","OK",IF(VLOOKUP(E1651,カレンダマスタ!$A$5:$D$381,4,FALSE)&gt;0,"",IF(OR(AX1651*24&gt;10.84,AZ1651*24&lt;14.5)=TRUE,"×","OK")))))</f>
        <v/>
      </c>
    </row>
    <row r="1652" spans="2:60">
      <c r="B1652" s="111"/>
      <c r="C1652" s="391" t="str">
        <f>IF(STEP!C1652&lt;&gt;"",STEP!C1652,"")</f>
        <v/>
      </c>
      <c r="D1652" s="392" t="str">
        <f>IF(STEP!D1652&lt;&gt;"",STEP!D1652,"")</f>
        <v/>
      </c>
      <c r="E1652" s="393" t="str">
        <f>IF(STEP!E1652&lt;&gt;"",STEP!E1652,"")</f>
        <v/>
      </c>
      <c r="F1652" s="263"/>
      <c r="G1652" s="267"/>
      <c r="H1652" s="264"/>
      <c r="I1652" s="264"/>
      <c r="J1652" s="264"/>
      <c r="K1652" s="264"/>
      <c r="L1652" s="264"/>
      <c r="M1652" s="264"/>
      <c r="N1652" s="264"/>
      <c r="O1652" s="264"/>
      <c r="P1652" s="264"/>
      <c r="Q1652" s="264"/>
      <c r="R1652" s="264"/>
      <c r="S1652" s="264"/>
      <c r="T1652" s="264"/>
      <c r="U1652" s="264"/>
      <c r="V1652" s="264"/>
      <c r="W1652" s="264"/>
      <c r="X1652" s="264"/>
      <c r="Y1652" s="264"/>
      <c r="Z1652" s="264"/>
      <c r="AA1652" s="264"/>
      <c r="AB1652" s="264"/>
      <c r="AC1652" s="264"/>
      <c r="AD1652" s="264"/>
      <c r="AE1652" s="265"/>
      <c r="AF1652" s="265"/>
      <c r="AG1652" s="265"/>
      <c r="AH1652" s="265"/>
      <c r="AI1652" s="265"/>
      <c r="AJ1652" s="265"/>
      <c r="AK1652" s="265"/>
      <c r="AL1652" s="265"/>
      <c r="AM1652" s="265"/>
      <c r="AN1652" s="265"/>
      <c r="AO1652" s="264"/>
      <c r="AP1652" s="264"/>
      <c r="AQ1652" s="264"/>
      <c r="AR1652" s="264"/>
      <c r="AS1652" s="264"/>
      <c r="AT1652" s="264"/>
      <c r="AU1652" s="264"/>
      <c r="AW1652" s="285" t="str">
        <f t="shared" si="194"/>
        <v/>
      </c>
      <c r="AX1652" s="285" t="str">
        <f t="shared" si="192"/>
        <v/>
      </c>
      <c r="AY1652" s="285" t="str">
        <f t="shared" si="195"/>
        <v/>
      </c>
      <c r="AZ1652" s="285" t="str">
        <f t="shared" si="196"/>
        <v/>
      </c>
      <c r="BA1652" s="285" t="str">
        <f t="shared" si="197"/>
        <v/>
      </c>
      <c r="BD1652" s="264" t="str">
        <f>IF(W1652="","",IF(F1652="休日",AW1652,IF(F1652="法休",AW1652,VLOOKUP(F1652,カレンダマスタ!$Q$56:$R$69,2,FALSE))))</f>
        <v/>
      </c>
      <c r="BG1652" s="264" t="str">
        <f t="shared" si="193"/>
        <v/>
      </c>
      <c r="BH1652" s="264" t="str">
        <f>IF(AX1652="","",IF(P1652&lt;&gt;"","",IF(BG1652="CS","OK",IF(VLOOKUP(E1652,カレンダマスタ!$A$5:$D$381,4,FALSE)&gt;0,"",IF(OR(AX1652*24&gt;10.84,AZ1652*24&lt;14.5)=TRUE,"×","OK")))))</f>
        <v/>
      </c>
    </row>
    <row r="1653" spans="2:60">
      <c r="B1653" s="111"/>
      <c r="C1653" s="385" t="str">
        <f>IF(STEP!C1653&lt;&gt;"",STEP!C1653,"")</f>
        <v/>
      </c>
      <c r="D1653" s="386" t="str">
        <f>IF(STEP!D1653&lt;&gt;"",STEP!D1653,"")</f>
        <v/>
      </c>
      <c r="E1653" s="387" t="str">
        <f>IF(STEP!E1653&lt;&gt;"",STEP!E1653,"")</f>
        <v/>
      </c>
      <c r="F1653" s="253"/>
      <c r="G1653" s="252"/>
      <c r="H1653" s="254"/>
      <c r="I1653" s="254"/>
      <c r="J1653" s="254"/>
      <c r="K1653" s="254"/>
      <c r="L1653" s="254"/>
      <c r="M1653" s="254"/>
      <c r="N1653" s="254"/>
      <c r="O1653" s="254"/>
      <c r="P1653" s="254"/>
      <c r="Q1653" s="254"/>
      <c r="R1653" s="254"/>
      <c r="S1653" s="254"/>
      <c r="T1653" s="254"/>
      <c r="U1653" s="254"/>
      <c r="V1653" s="254"/>
      <c r="W1653" s="254"/>
      <c r="X1653" s="254"/>
      <c r="Y1653" s="254"/>
      <c r="Z1653" s="254"/>
      <c r="AA1653" s="254"/>
      <c r="AB1653" s="254"/>
      <c r="AC1653" s="254"/>
      <c r="AD1653" s="254"/>
      <c r="AE1653" s="255"/>
      <c r="AF1653" s="255"/>
      <c r="AG1653" s="255"/>
      <c r="AH1653" s="255"/>
      <c r="AI1653" s="255"/>
      <c r="AJ1653" s="255"/>
      <c r="AK1653" s="255"/>
      <c r="AL1653" s="255"/>
      <c r="AM1653" s="255"/>
      <c r="AN1653" s="255"/>
      <c r="AO1653" s="254"/>
      <c r="AP1653" s="254"/>
      <c r="AQ1653" s="254"/>
      <c r="AR1653" s="254"/>
      <c r="AS1653" s="254"/>
      <c r="AT1653" s="254"/>
      <c r="AU1653" s="254"/>
      <c r="AW1653" s="283" t="str">
        <f t="shared" si="194"/>
        <v/>
      </c>
      <c r="AX1653" s="283" t="str">
        <f t="shared" si="192"/>
        <v/>
      </c>
      <c r="AY1653" s="283" t="str">
        <f t="shared" si="195"/>
        <v/>
      </c>
      <c r="AZ1653" s="283" t="str">
        <f t="shared" si="196"/>
        <v/>
      </c>
      <c r="BA1653" s="283" t="str">
        <f t="shared" si="197"/>
        <v/>
      </c>
      <c r="BD1653" s="254" t="str">
        <f>IF(W1653="","",IF(F1653="休日",AW1653,IF(F1653="法休",AW1653,VLOOKUP(F1653,カレンダマスタ!$Q$56:$R$69,2,FALSE))))</f>
        <v/>
      </c>
      <c r="BG1653" s="503" t="str">
        <f t="shared" si="193"/>
        <v/>
      </c>
      <c r="BH1653" s="503" t="str">
        <f>IF(AX1653="","",IF(P1653&lt;&gt;"","",IF(BG1653="CS","OK",IF(VLOOKUP(E1653,カレンダマスタ!$A$5:$D$381,4,FALSE)&gt;0,"",IF(OR(AX1653*24&gt;10.84,AZ1653*24&lt;14.5)=TRUE,"×","OK")))))</f>
        <v/>
      </c>
    </row>
    <row r="1654" spans="2:60">
      <c r="B1654" s="111"/>
      <c r="C1654" s="385" t="str">
        <f>IF(STEP!C1654&lt;&gt;"",STEP!C1654,"")</f>
        <v/>
      </c>
      <c r="D1654" s="386" t="str">
        <f>IF(STEP!D1654&lt;&gt;"",STEP!D1654,"")</f>
        <v/>
      </c>
      <c r="E1654" s="387" t="str">
        <f>IF(STEP!E1654&lt;&gt;"",STEP!E1654,"")</f>
        <v/>
      </c>
      <c r="F1654" s="253"/>
      <c r="G1654" s="252"/>
      <c r="H1654" s="254"/>
      <c r="I1654" s="254"/>
      <c r="J1654" s="254"/>
      <c r="K1654" s="254"/>
      <c r="L1654" s="254"/>
      <c r="M1654" s="254"/>
      <c r="N1654" s="254"/>
      <c r="O1654" s="254"/>
      <c r="P1654" s="254"/>
      <c r="Q1654" s="254"/>
      <c r="R1654" s="254"/>
      <c r="S1654" s="254"/>
      <c r="T1654" s="254"/>
      <c r="U1654" s="254"/>
      <c r="V1654" s="254"/>
      <c r="W1654" s="254"/>
      <c r="X1654" s="254"/>
      <c r="Y1654" s="254"/>
      <c r="Z1654" s="254"/>
      <c r="AA1654" s="254"/>
      <c r="AB1654" s="254"/>
      <c r="AC1654" s="254"/>
      <c r="AD1654" s="254"/>
      <c r="AE1654" s="255"/>
      <c r="AF1654" s="255"/>
      <c r="AG1654" s="255"/>
      <c r="AH1654" s="255"/>
      <c r="AI1654" s="255"/>
      <c r="AJ1654" s="255"/>
      <c r="AK1654" s="255"/>
      <c r="AL1654" s="255"/>
      <c r="AM1654" s="255"/>
      <c r="AN1654" s="255"/>
      <c r="AO1654" s="254"/>
      <c r="AP1654" s="254"/>
      <c r="AQ1654" s="254"/>
      <c r="AR1654" s="254"/>
      <c r="AS1654" s="254"/>
      <c r="AT1654" s="254"/>
      <c r="AU1654" s="254"/>
      <c r="AW1654" s="283" t="str">
        <f t="shared" si="194"/>
        <v/>
      </c>
      <c r="AX1654" s="283" t="str">
        <f t="shared" si="192"/>
        <v/>
      </c>
      <c r="AY1654" s="283" t="str">
        <f t="shared" si="195"/>
        <v/>
      </c>
      <c r="AZ1654" s="283" t="str">
        <f t="shared" si="196"/>
        <v/>
      </c>
      <c r="BA1654" s="283" t="str">
        <f t="shared" si="197"/>
        <v/>
      </c>
      <c r="BD1654" s="254" t="str">
        <f>IF(W1654="","",IF(F1654="休日",AW1654,IF(F1654="法休",AW1654,VLOOKUP(F1654,カレンダマスタ!$Q$56:$R$69,2,FALSE))))</f>
        <v/>
      </c>
      <c r="BG1654" s="254" t="str">
        <f t="shared" si="193"/>
        <v/>
      </c>
      <c r="BH1654" s="254" t="str">
        <f>IF(AX1654="","",IF(P1654&lt;&gt;"","",IF(BG1654="CS","OK",IF(VLOOKUP(E1654,カレンダマスタ!$A$5:$D$381,4,FALSE)&gt;0,"",IF(OR(AX1654*24&gt;10.84,AZ1654*24&lt;14.5)=TRUE,"×","OK")))))</f>
        <v/>
      </c>
    </row>
    <row r="1655" spans="2:60">
      <c r="B1655" s="111"/>
      <c r="C1655" s="385" t="str">
        <f>IF(STEP!C1655&lt;&gt;"",STEP!C1655,"")</f>
        <v/>
      </c>
      <c r="D1655" s="386" t="str">
        <f>IF(STEP!D1655&lt;&gt;"",STEP!D1655,"")</f>
        <v/>
      </c>
      <c r="E1655" s="387" t="str">
        <f>IF(STEP!E1655&lt;&gt;"",STEP!E1655,"")</f>
        <v/>
      </c>
      <c r="F1655" s="253"/>
      <c r="G1655" s="252"/>
      <c r="H1655" s="254"/>
      <c r="I1655" s="254"/>
      <c r="J1655" s="254"/>
      <c r="K1655" s="254"/>
      <c r="L1655" s="254"/>
      <c r="M1655" s="254"/>
      <c r="N1655" s="254"/>
      <c r="O1655" s="254"/>
      <c r="P1655" s="254"/>
      <c r="Q1655" s="254"/>
      <c r="R1655" s="254"/>
      <c r="S1655" s="254"/>
      <c r="T1655" s="254"/>
      <c r="U1655" s="254"/>
      <c r="V1655" s="254"/>
      <c r="W1655" s="254"/>
      <c r="X1655" s="254"/>
      <c r="Y1655" s="254"/>
      <c r="Z1655" s="254"/>
      <c r="AA1655" s="254"/>
      <c r="AB1655" s="254"/>
      <c r="AC1655" s="254"/>
      <c r="AD1655" s="254"/>
      <c r="AE1655" s="255"/>
      <c r="AF1655" s="255"/>
      <c r="AG1655" s="255"/>
      <c r="AH1655" s="255"/>
      <c r="AI1655" s="255"/>
      <c r="AJ1655" s="255"/>
      <c r="AK1655" s="255"/>
      <c r="AL1655" s="255"/>
      <c r="AM1655" s="255"/>
      <c r="AN1655" s="255"/>
      <c r="AO1655" s="254"/>
      <c r="AP1655" s="254"/>
      <c r="AQ1655" s="254"/>
      <c r="AR1655" s="254"/>
      <c r="AS1655" s="254"/>
      <c r="AT1655" s="254"/>
      <c r="AU1655" s="254"/>
      <c r="AW1655" s="283" t="str">
        <f t="shared" si="194"/>
        <v/>
      </c>
      <c r="AX1655" s="283" t="str">
        <f t="shared" si="192"/>
        <v/>
      </c>
      <c r="AY1655" s="283" t="str">
        <f t="shared" si="195"/>
        <v/>
      </c>
      <c r="AZ1655" s="283" t="str">
        <f t="shared" si="196"/>
        <v/>
      </c>
      <c r="BA1655" s="283" t="str">
        <f t="shared" si="197"/>
        <v/>
      </c>
      <c r="BD1655" s="254" t="str">
        <f>IF(W1655="","",IF(F1655="休日",AW1655,IF(F1655="法休",AW1655,VLOOKUP(F1655,カレンダマスタ!$Q$56:$R$69,2,FALSE))))</f>
        <v/>
      </c>
      <c r="BG1655" s="254" t="str">
        <f t="shared" si="193"/>
        <v/>
      </c>
      <c r="BH1655" s="254" t="str">
        <f>IF(AX1655="","",IF(P1655&lt;&gt;"","",IF(BG1655="CS","OK",IF(VLOOKUP(E1655,カレンダマスタ!$A$5:$D$381,4,FALSE)&gt;0,"",IF(OR(AX1655*24&gt;10.84,AZ1655*24&lt;14.5)=TRUE,"×","OK")))))</f>
        <v/>
      </c>
    </row>
    <row r="1656" spans="2:60">
      <c r="B1656" s="111"/>
      <c r="C1656" s="385" t="str">
        <f>IF(STEP!C1656&lt;&gt;"",STEP!C1656,"")</f>
        <v/>
      </c>
      <c r="D1656" s="386" t="str">
        <f>IF(STEP!D1656&lt;&gt;"",STEP!D1656,"")</f>
        <v/>
      </c>
      <c r="E1656" s="387" t="str">
        <f>IF(STEP!E1656&lt;&gt;"",STEP!E1656,"")</f>
        <v/>
      </c>
      <c r="F1656" s="256"/>
      <c r="G1656" s="257"/>
      <c r="H1656" s="254"/>
      <c r="I1656" s="254"/>
      <c r="J1656" s="254"/>
      <c r="K1656" s="254"/>
      <c r="L1656" s="254"/>
      <c r="M1656" s="254"/>
      <c r="N1656" s="254"/>
      <c r="O1656" s="254"/>
      <c r="P1656" s="254"/>
      <c r="Q1656" s="254"/>
      <c r="R1656" s="254"/>
      <c r="S1656" s="254"/>
      <c r="T1656" s="254"/>
      <c r="U1656" s="254"/>
      <c r="V1656" s="254"/>
      <c r="W1656" s="254"/>
      <c r="X1656" s="254"/>
      <c r="Y1656" s="254"/>
      <c r="Z1656" s="254"/>
      <c r="AA1656" s="254"/>
      <c r="AB1656" s="254"/>
      <c r="AC1656" s="254"/>
      <c r="AD1656" s="254"/>
      <c r="AE1656" s="255"/>
      <c r="AF1656" s="255"/>
      <c r="AG1656" s="255"/>
      <c r="AH1656" s="255"/>
      <c r="AI1656" s="255"/>
      <c r="AJ1656" s="255"/>
      <c r="AK1656" s="255"/>
      <c r="AL1656" s="255"/>
      <c r="AM1656" s="255"/>
      <c r="AN1656" s="255"/>
      <c r="AO1656" s="254"/>
      <c r="AP1656" s="254"/>
      <c r="AQ1656" s="254"/>
      <c r="AR1656" s="254"/>
      <c r="AS1656" s="254"/>
      <c r="AT1656" s="254"/>
      <c r="AU1656" s="254"/>
      <c r="AW1656" s="283" t="str">
        <f t="shared" si="194"/>
        <v/>
      </c>
      <c r="AX1656" s="283" t="str">
        <f t="shared" si="192"/>
        <v/>
      </c>
      <c r="AY1656" s="283" t="str">
        <f t="shared" si="195"/>
        <v/>
      </c>
      <c r="AZ1656" s="283" t="str">
        <f t="shared" si="196"/>
        <v/>
      </c>
      <c r="BA1656" s="283" t="str">
        <f t="shared" si="197"/>
        <v/>
      </c>
      <c r="BD1656" s="254" t="str">
        <f>IF(W1656="","",IF(F1656="休日",AW1656,IF(F1656="法休",AW1656,VLOOKUP(F1656,カレンダマスタ!$Q$56:$R$69,2,FALSE))))</f>
        <v/>
      </c>
      <c r="BG1656" s="254" t="str">
        <f t="shared" si="193"/>
        <v/>
      </c>
      <c r="BH1656" s="254" t="str">
        <f>IF(AX1656="","",IF(P1656&lt;&gt;"","",IF(BG1656="CS","OK",IF(VLOOKUP(E1656,カレンダマスタ!$A$5:$D$381,4,FALSE)&gt;0,"",IF(OR(AX1656*24&gt;10.84,AZ1656*24&lt;14.5)=TRUE,"×","OK")))))</f>
        <v/>
      </c>
    </row>
    <row r="1657" spans="2:60">
      <c r="B1657" s="111"/>
      <c r="C1657" s="385" t="str">
        <f>IF(STEP!C1657&lt;&gt;"",STEP!C1657,"")</f>
        <v/>
      </c>
      <c r="D1657" s="386" t="str">
        <f>IF(STEP!D1657&lt;&gt;"",STEP!D1657,"")</f>
        <v/>
      </c>
      <c r="E1657" s="387" t="str">
        <f>IF(STEP!E1657&lt;&gt;"",STEP!E1657,"")</f>
        <v/>
      </c>
      <c r="F1657" s="256"/>
      <c r="G1657" s="257"/>
      <c r="H1657" s="254"/>
      <c r="I1657" s="254"/>
      <c r="J1657" s="254"/>
      <c r="K1657" s="254"/>
      <c r="L1657" s="254"/>
      <c r="M1657" s="254"/>
      <c r="N1657" s="254"/>
      <c r="O1657" s="254"/>
      <c r="P1657" s="254"/>
      <c r="Q1657" s="254"/>
      <c r="R1657" s="254"/>
      <c r="S1657" s="254"/>
      <c r="T1657" s="254"/>
      <c r="U1657" s="254"/>
      <c r="V1657" s="254"/>
      <c r="W1657" s="254"/>
      <c r="X1657" s="254"/>
      <c r="Y1657" s="254"/>
      <c r="Z1657" s="254"/>
      <c r="AA1657" s="254"/>
      <c r="AB1657" s="254"/>
      <c r="AC1657" s="254"/>
      <c r="AD1657" s="254"/>
      <c r="AE1657" s="255"/>
      <c r="AF1657" s="255"/>
      <c r="AG1657" s="255"/>
      <c r="AH1657" s="255"/>
      <c r="AI1657" s="255"/>
      <c r="AJ1657" s="255"/>
      <c r="AK1657" s="255"/>
      <c r="AL1657" s="255"/>
      <c r="AM1657" s="255"/>
      <c r="AN1657" s="255"/>
      <c r="AO1657" s="254"/>
      <c r="AP1657" s="254"/>
      <c r="AQ1657" s="254"/>
      <c r="AR1657" s="254"/>
      <c r="AS1657" s="254"/>
      <c r="AT1657" s="254"/>
      <c r="AU1657" s="254"/>
      <c r="AW1657" s="283" t="str">
        <f t="shared" si="194"/>
        <v/>
      </c>
      <c r="AX1657" s="283" t="str">
        <f t="shared" si="192"/>
        <v/>
      </c>
      <c r="AY1657" s="283" t="str">
        <f t="shared" si="195"/>
        <v/>
      </c>
      <c r="AZ1657" s="283" t="str">
        <f t="shared" si="196"/>
        <v/>
      </c>
      <c r="BA1657" s="283" t="str">
        <f t="shared" si="197"/>
        <v/>
      </c>
      <c r="BD1657" s="254" t="str">
        <f>IF(W1657="","",IF(F1657="休日",AW1657,IF(F1657="法休",AW1657,VLOOKUP(F1657,カレンダマスタ!$Q$56:$R$69,2,FALSE))))</f>
        <v/>
      </c>
      <c r="BG1657" s="254" t="str">
        <f t="shared" si="193"/>
        <v/>
      </c>
      <c r="BH1657" s="254" t="str">
        <f>IF(AX1657="","",IF(P1657&lt;&gt;"","",IF(BG1657="CS","OK",IF(VLOOKUP(E1657,カレンダマスタ!$A$5:$D$381,4,FALSE)&gt;0,"",IF(OR(AX1657*24&gt;10.84,AZ1657*24&lt;14.5)=TRUE,"×","OK")))))</f>
        <v/>
      </c>
    </row>
    <row r="1658" spans="2:60">
      <c r="B1658" s="111"/>
      <c r="C1658" s="388" t="str">
        <f>IF(STEP!C1658&lt;&gt;"",STEP!C1658,"")</f>
        <v/>
      </c>
      <c r="D1658" s="389" t="str">
        <f>IF(STEP!D1658&lt;&gt;"",STEP!D1658,"")</f>
        <v/>
      </c>
      <c r="E1658" s="390" t="str">
        <f>IF(STEP!E1658&lt;&gt;"",STEP!E1658,"")</f>
        <v/>
      </c>
      <c r="F1658" s="259"/>
      <c r="G1658" s="266"/>
      <c r="H1658" s="260"/>
      <c r="I1658" s="260"/>
      <c r="J1658" s="260"/>
      <c r="K1658" s="260"/>
      <c r="L1658" s="260"/>
      <c r="M1658" s="260"/>
      <c r="N1658" s="260"/>
      <c r="O1658" s="260"/>
      <c r="P1658" s="260"/>
      <c r="Q1658" s="260"/>
      <c r="R1658" s="260"/>
      <c r="S1658" s="260"/>
      <c r="T1658" s="260"/>
      <c r="U1658" s="260"/>
      <c r="V1658" s="260"/>
      <c r="W1658" s="260"/>
      <c r="X1658" s="260"/>
      <c r="Y1658" s="260"/>
      <c r="Z1658" s="260"/>
      <c r="AA1658" s="260"/>
      <c r="AB1658" s="260"/>
      <c r="AC1658" s="260"/>
      <c r="AD1658" s="260"/>
      <c r="AE1658" s="261"/>
      <c r="AF1658" s="261"/>
      <c r="AG1658" s="261"/>
      <c r="AH1658" s="261"/>
      <c r="AI1658" s="261"/>
      <c r="AJ1658" s="261"/>
      <c r="AK1658" s="261"/>
      <c r="AL1658" s="261"/>
      <c r="AM1658" s="261"/>
      <c r="AN1658" s="261"/>
      <c r="AO1658" s="260"/>
      <c r="AP1658" s="260"/>
      <c r="AQ1658" s="260"/>
      <c r="AR1658" s="260"/>
      <c r="AS1658" s="260"/>
      <c r="AT1658" s="260"/>
      <c r="AU1658" s="260"/>
      <c r="AW1658" s="284" t="str">
        <f t="shared" si="194"/>
        <v/>
      </c>
      <c r="AX1658" s="284" t="str">
        <f t="shared" si="192"/>
        <v/>
      </c>
      <c r="AY1658" s="284" t="str">
        <f t="shared" si="195"/>
        <v/>
      </c>
      <c r="AZ1658" s="284" t="str">
        <f t="shared" si="196"/>
        <v/>
      </c>
      <c r="BA1658" s="284" t="str">
        <f t="shared" si="197"/>
        <v/>
      </c>
      <c r="BD1658" s="260" t="str">
        <f>IF(W1658="","",IF(F1658="休日",AW1658,IF(F1658="法休",AW1658,VLOOKUP(F1658,カレンダマスタ!$Q$56:$R$69,2,FALSE))))</f>
        <v/>
      </c>
      <c r="BG1658" s="260" t="str">
        <f t="shared" si="193"/>
        <v/>
      </c>
      <c r="BH1658" s="260" t="str">
        <f>IF(AX1658="","",IF(P1658&lt;&gt;"","",IF(BG1658="CS","OK",IF(VLOOKUP(E1658,カレンダマスタ!$A$5:$D$381,4,FALSE)&gt;0,"",IF(OR(AX1658*24&gt;10.84,AZ1658*24&lt;14.5)=TRUE,"×","OK")))))</f>
        <v/>
      </c>
    </row>
    <row r="1659" spans="2:60">
      <c r="B1659" s="111"/>
      <c r="C1659" s="394" t="str">
        <f>IF(STEP!C1659&lt;&gt;"",STEP!C1659,"")</f>
        <v/>
      </c>
      <c r="D1659" s="395" t="str">
        <f>IF(STEP!D1659&lt;&gt;"",STEP!D1659,"")</f>
        <v/>
      </c>
      <c r="E1659" s="396" t="str">
        <f>IF(STEP!E1659&lt;&gt;"",STEP!E1659,"")</f>
        <v/>
      </c>
      <c r="F1659" s="269"/>
      <c r="G1659" s="268"/>
      <c r="H1659" s="270"/>
      <c r="I1659" s="270"/>
      <c r="J1659" s="270"/>
      <c r="K1659" s="270"/>
      <c r="L1659" s="270"/>
      <c r="M1659" s="270"/>
      <c r="N1659" s="270"/>
      <c r="O1659" s="270"/>
      <c r="P1659" s="270"/>
      <c r="Q1659" s="270"/>
      <c r="R1659" s="270"/>
      <c r="S1659" s="270"/>
      <c r="T1659" s="270"/>
      <c r="U1659" s="270"/>
      <c r="V1659" s="270"/>
      <c r="W1659" s="270"/>
      <c r="X1659" s="270"/>
      <c r="Y1659" s="270"/>
      <c r="Z1659" s="270"/>
      <c r="AA1659" s="270"/>
      <c r="AB1659" s="270"/>
      <c r="AC1659" s="270"/>
      <c r="AD1659" s="270"/>
      <c r="AE1659" s="271"/>
      <c r="AF1659" s="271"/>
      <c r="AG1659" s="271"/>
      <c r="AH1659" s="271"/>
      <c r="AI1659" s="271"/>
      <c r="AJ1659" s="271"/>
      <c r="AK1659" s="271"/>
      <c r="AL1659" s="271"/>
      <c r="AM1659" s="271"/>
      <c r="AN1659" s="271"/>
      <c r="AO1659" s="270"/>
      <c r="AP1659" s="270"/>
      <c r="AQ1659" s="270"/>
      <c r="AR1659" s="270"/>
      <c r="AS1659" s="270"/>
      <c r="AT1659" s="270"/>
      <c r="AU1659" s="270"/>
      <c r="AW1659" s="282" t="str">
        <f t="shared" si="194"/>
        <v/>
      </c>
      <c r="AX1659" s="282" t="str">
        <f t="shared" si="192"/>
        <v/>
      </c>
      <c r="AY1659" s="282" t="str">
        <f t="shared" si="195"/>
        <v/>
      </c>
      <c r="AZ1659" s="282" t="str">
        <f t="shared" si="196"/>
        <v/>
      </c>
      <c r="BA1659" s="282" t="str">
        <f t="shared" si="197"/>
        <v/>
      </c>
      <c r="BD1659" s="270" t="str">
        <f>IF(W1659="","",IF(F1659="休日",AW1659,IF(F1659="法休",AW1659,VLOOKUP(F1659,カレンダマスタ!$Q$56:$R$69,2,FALSE))))</f>
        <v/>
      </c>
      <c r="BG1659" s="270" t="str">
        <f t="shared" si="193"/>
        <v/>
      </c>
      <c r="BH1659" s="270" t="str">
        <f>IF(AX1659="","",IF(P1659&lt;&gt;"","",IF(BG1659="CS","OK",IF(VLOOKUP(E1659,カレンダマスタ!$A$5:$D$381,4,FALSE)&gt;0,"",IF(OR(AX1659*24&gt;10.84,AZ1659*24&lt;14.5)=TRUE,"×","OK")))))</f>
        <v/>
      </c>
    </row>
    <row r="1660" spans="2:60">
      <c r="B1660" s="111"/>
      <c r="C1660" s="385" t="str">
        <f>IF(STEP!C1660&lt;&gt;"",STEP!C1660,"")</f>
        <v/>
      </c>
      <c r="D1660" s="386" t="str">
        <f>IF(STEP!D1660&lt;&gt;"",STEP!D1660,"")</f>
        <v/>
      </c>
      <c r="E1660" s="387" t="str">
        <f>IF(STEP!E1660&lt;&gt;"",STEP!E1660,"")</f>
        <v/>
      </c>
      <c r="F1660" s="253"/>
      <c r="G1660" s="252"/>
      <c r="H1660" s="254"/>
      <c r="I1660" s="254"/>
      <c r="J1660" s="254"/>
      <c r="K1660" s="254"/>
      <c r="L1660" s="254"/>
      <c r="M1660" s="254"/>
      <c r="N1660" s="254"/>
      <c r="O1660" s="254"/>
      <c r="P1660" s="254"/>
      <c r="Q1660" s="254"/>
      <c r="R1660" s="254"/>
      <c r="S1660" s="254"/>
      <c r="T1660" s="254"/>
      <c r="U1660" s="254"/>
      <c r="V1660" s="254"/>
      <c r="W1660" s="254"/>
      <c r="X1660" s="254"/>
      <c r="Y1660" s="254"/>
      <c r="Z1660" s="254"/>
      <c r="AA1660" s="254"/>
      <c r="AB1660" s="254"/>
      <c r="AC1660" s="254"/>
      <c r="AD1660" s="254"/>
      <c r="AE1660" s="255"/>
      <c r="AF1660" s="255"/>
      <c r="AG1660" s="255"/>
      <c r="AH1660" s="255"/>
      <c r="AI1660" s="255"/>
      <c r="AJ1660" s="255"/>
      <c r="AK1660" s="255"/>
      <c r="AL1660" s="255"/>
      <c r="AM1660" s="255"/>
      <c r="AN1660" s="255"/>
      <c r="AO1660" s="254"/>
      <c r="AP1660" s="254"/>
      <c r="AQ1660" s="254"/>
      <c r="AR1660" s="254"/>
      <c r="AS1660" s="254"/>
      <c r="AT1660" s="254"/>
      <c r="AU1660" s="254"/>
      <c r="AW1660" s="283" t="str">
        <f t="shared" si="194"/>
        <v/>
      </c>
      <c r="AX1660" s="283" t="str">
        <f t="shared" si="192"/>
        <v/>
      </c>
      <c r="AY1660" s="283" t="str">
        <f t="shared" si="195"/>
        <v/>
      </c>
      <c r="AZ1660" s="283" t="str">
        <f t="shared" si="196"/>
        <v/>
      </c>
      <c r="BA1660" s="283" t="str">
        <f t="shared" si="197"/>
        <v/>
      </c>
      <c r="BD1660" s="254" t="str">
        <f>IF(W1660="","",IF(F1660="休日",AW1660,IF(F1660="法休",AW1660,VLOOKUP(F1660,カレンダマスタ!$Q$56:$R$69,2,FALSE))))</f>
        <v/>
      </c>
      <c r="BG1660" s="254" t="str">
        <f t="shared" si="193"/>
        <v/>
      </c>
      <c r="BH1660" s="254" t="str">
        <f>IF(AX1660="","",IF(P1660&lt;&gt;"","",IF(BG1660="CS","OK",IF(VLOOKUP(E1660,カレンダマスタ!$A$5:$D$381,4,FALSE)&gt;0,"",IF(OR(AX1660*24&gt;10.84,AZ1660*24&lt;14.5)=TRUE,"×","OK")))))</f>
        <v/>
      </c>
    </row>
    <row r="1661" spans="2:60">
      <c r="B1661" s="111"/>
      <c r="C1661" s="397" t="str">
        <f>IF(STEP!C1661&lt;&gt;"",STEP!C1661,"")</f>
        <v/>
      </c>
      <c r="D1661" s="398" t="str">
        <f>IF(STEP!D1661&lt;&gt;"",STEP!D1661,"")</f>
        <v/>
      </c>
      <c r="E1661" s="399" t="str">
        <f>IF(STEP!E1661&lt;&gt;"",STEP!E1661,"")</f>
        <v/>
      </c>
      <c r="F1661" s="273"/>
      <c r="G1661" s="272"/>
      <c r="H1661" s="274"/>
      <c r="I1661" s="274"/>
      <c r="J1661" s="274"/>
      <c r="K1661" s="274"/>
      <c r="L1661" s="274"/>
      <c r="M1661" s="274"/>
      <c r="N1661" s="274"/>
      <c r="O1661" s="274"/>
      <c r="P1661" s="274"/>
      <c r="Q1661" s="274"/>
      <c r="R1661" s="274"/>
      <c r="S1661" s="274"/>
      <c r="T1661" s="274"/>
      <c r="U1661" s="274"/>
      <c r="V1661" s="274"/>
      <c r="W1661" s="274"/>
      <c r="X1661" s="274"/>
      <c r="Y1661" s="274"/>
      <c r="Z1661" s="274"/>
      <c r="AA1661" s="274"/>
      <c r="AB1661" s="274"/>
      <c r="AC1661" s="274"/>
      <c r="AD1661" s="274"/>
      <c r="AE1661" s="275"/>
      <c r="AF1661" s="275"/>
      <c r="AG1661" s="275"/>
      <c r="AH1661" s="275"/>
      <c r="AI1661" s="275"/>
      <c r="AJ1661" s="275"/>
      <c r="AK1661" s="275"/>
      <c r="AL1661" s="275"/>
      <c r="AM1661" s="275"/>
      <c r="AN1661" s="275"/>
      <c r="AO1661" s="274"/>
      <c r="AP1661" s="274"/>
      <c r="AQ1661" s="274"/>
      <c r="AR1661" s="274"/>
      <c r="AS1661" s="274"/>
      <c r="AT1661" s="274"/>
      <c r="AU1661" s="274"/>
      <c r="AW1661" s="286" t="str">
        <f t="shared" si="194"/>
        <v/>
      </c>
      <c r="AX1661" s="286" t="str">
        <f t="shared" si="192"/>
        <v/>
      </c>
      <c r="AY1661" s="286" t="str">
        <f t="shared" si="195"/>
        <v/>
      </c>
      <c r="AZ1661" s="286" t="str">
        <f t="shared" si="196"/>
        <v/>
      </c>
      <c r="BA1661" s="286" t="str">
        <f t="shared" si="197"/>
        <v/>
      </c>
      <c r="BD1661" s="274" t="str">
        <f>IF(W1661="","",IF(F1661="休日",AW1661,IF(F1661="法休",AW1661,VLOOKUP(F1661,カレンダマスタ!$Q$56:$R$69,2,FALSE))))</f>
        <v/>
      </c>
      <c r="BG1661" s="274" t="str">
        <f t="shared" si="193"/>
        <v/>
      </c>
      <c r="BH1661" s="274" t="str">
        <f>IF(AX1661="","",IF(P1661&lt;&gt;"","",IF(BG1661="CS","OK",IF(VLOOKUP(E1661,カレンダマスタ!$A$5:$D$381,4,FALSE)&gt;0,"",IF(OR(AX1661*24&gt;10.84,AZ1661*24&lt;14.5)=TRUE,"×","OK")))))</f>
        <v/>
      </c>
    </row>
    <row r="1662" spans="2:60">
      <c r="B1662" s="111"/>
      <c r="C1662" s="397" t="str">
        <f>IF(STEP!C1662&lt;&gt;"",STEP!C1662,"")</f>
        <v/>
      </c>
      <c r="D1662" s="398" t="str">
        <f>IF(STEP!D1662&lt;&gt;"",STEP!D1662,"")</f>
        <v/>
      </c>
      <c r="E1662" s="399" t="str">
        <f>IF(STEP!E1662&lt;&gt;"",STEP!E1662,"")</f>
        <v/>
      </c>
      <c r="F1662" s="273"/>
      <c r="G1662" s="272"/>
      <c r="H1662" s="274"/>
      <c r="I1662" s="274"/>
      <c r="J1662" s="274"/>
      <c r="K1662" s="274"/>
      <c r="L1662" s="274"/>
      <c r="M1662" s="274"/>
      <c r="N1662" s="274"/>
      <c r="O1662" s="274"/>
      <c r="P1662" s="274"/>
      <c r="Q1662" s="274"/>
      <c r="R1662" s="274"/>
      <c r="S1662" s="274"/>
      <c r="T1662" s="274"/>
      <c r="U1662" s="274"/>
      <c r="V1662" s="274"/>
      <c r="W1662" s="274"/>
      <c r="X1662" s="274"/>
      <c r="Y1662" s="274"/>
      <c r="Z1662" s="274"/>
      <c r="AA1662" s="274"/>
      <c r="AB1662" s="274"/>
      <c r="AC1662" s="274"/>
      <c r="AD1662" s="274"/>
      <c r="AE1662" s="275"/>
      <c r="AF1662" s="275"/>
      <c r="AG1662" s="275"/>
      <c r="AH1662" s="275"/>
      <c r="AI1662" s="275"/>
      <c r="AJ1662" s="275"/>
      <c r="AK1662" s="275"/>
      <c r="AL1662" s="275"/>
      <c r="AM1662" s="275"/>
      <c r="AN1662" s="275"/>
      <c r="AO1662" s="274"/>
      <c r="AP1662" s="274"/>
      <c r="AQ1662" s="274"/>
      <c r="AR1662" s="274"/>
      <c r="AS1662" s="274"/>
      <c r="AT1662" s="274"/>
      <c r="AU1662" s="274"/>
      <c r="AW1662" s="286" t="str">
        <f t="shared" si="194"/>
        <v/>
      </c>
      <c r="AX1662" s="286" t="str">
        <f t="shared" si="192"/>
        <v/>
      </c>
      <c r="AY1662" s="286" t="str">
        <f t="shared" si="195"/>
        <v/>
      </c>
      <c r="AZ1662" s="286" t="str">
        <f t="shared" si="196"/>
        <v/>
      </c>
      <c r="BA1662" s="286" t="str">
        <f t="shared" si="197"/>
        <v/>
      </c>
      <c r="BD1662" s="274" t="str">
        <f>IF(W1662="","",IF(F1662="休日",AW1662,IF(F1662="法休",AW1662,VLOOKUP(F1662,カレンダマスタ!$Q$56:$R$69,2,FALSE))))</f>
        <v/>
      </c>
      <c r="BG1662" s="274" t="str">
        <f t="shared" si="193"/>
        <v/>
      </c>
      <c r="BH1662" s="274" t="str">
        <f>IF(AX1662="","",IF(P1662&lt;&gt;"","",IF(BG1662="CS","OK",IF(VLOOKUP(E1662,カレンダマスタ!$A$5:$D$381,4,FALSE)&gt;0,"",IF(OR(AX1662*24&gt;10.84,AZ1662*24&lt;14.5)=TRUE,"×","OK")))))</f>
        <v/>
      </c>
    </row>
    <row r="1663" spans="2:60">
      <c r="B1663" s="111"/>
      <c r="C1663" s="397" t="str">
        <f>IF(STEP!C1663&lt;&gt;"",STEP!C1663,"")</f>
        <v/>
      </c>
      <c r="D1663" s="398" t="str">
        <f>IF(STEP!D1663&lt;&gt;"",STEP!D1663,"")</f>
        <v/>
      </c>
      <c r="E1663" s="399" t="str">
        <f>IF(STEP!E1663&lt;&gt;"",STEP!E1663,"")</f>
        <v/>
      </c>
      <c r="F1663" s="273"/>
      <c r="G1663" s="272"/>
      <c r="H1663" s="274"/>
      <c r="I1663" s="274"/>
      <c r="J1663" s="274"/>
      <c r="K1663" s="274"/>
      <c r="L1663" s="274"/>
      <c r="M1663" s="274"/>
      <c r="N1663" s="274"/>
      <c r="O1663" s="274"/>
      <c r="P1663" s="274"/>
      <c r="Q1663" s="274"/>
      <c r="R1663" s="274"/>
      <c r="S1663" s="274"/>
      <c r="T1663" s="274"/>
      <c r="U1663" s="274"/>
      <c r="V1663" s="274"/>
      <c r="W1663" s="274"/>
      <c r="X1663" s="274"/>
      <c r="Y1663" s="274"/>
      <c r="Z1663" s="274"/>
      <c r="AA1663" s="274"/>
      <c r="AB1663" s="274"/>
      <c r="AC1663" s="274"/>
      <c r="AD1663" s="274"/>
      <c r="AE1663" s="275"/>
      <c r="AF1663" s="275"/>
      <c r="AG1663" s="275"/>
      <c r="AH1663" s="275"/>
      <c r="AI1663" s="275"/>
      <c r="AJ1663" s="275"/>
      <c r="AK1663" s="275"/>
      <c r="AL1663" s="275"/>
      <c r="AM1663" s="275"/>
      <c r="AN1663" s="275"/>
      <c r="AO1663" s="274"/>
      <c r="AP1663" s="274"/>
      <c r="AQ1663" s="274"/>
      <c r="AR1663" s="274"/>
      <c r="AS1663" s="274"/>
      <c r="AT1663" s="274"/>
      <c r="AU1663" s="274"/>
      <c r="AW1663" s="286" t="str">
        <f t="shared" si="194"/>
        <v/>
      </c>
      <c r="AX1663" s="286" t="str">
        <f t="shared" si="192"/>
        <v/>
      </c>
      <c r="AY1663" s="286" t="str">
        <f t="shared" si="195"/>
        <v/>
      </c>
      <c r="AZ1663" s="286" t="str">
        <f t="shared" si="196"/>
        <v/>
      </c>
      <c r="BA1663" s="286" t="str">
        <f t="shared" si="197"/>
        <v/>
      </c>
      <c r="BD1663" s="274" t="str">
        <f>IF(W1663="","",IF(F1663="休日",AW1663,IF(F1663="法休",AW1663,VLOOKUP(F1663,カレンダマスタ!$Q$56:$R$69,2,FALSE))))</f>
        <v/>
      </c>
      <c r="BG1663" s="274" t="str">
        <f t="shared" si="193"/>
        <v/>
      </c>
      <c r="BH1663" s="274" t="str">
        <f>IF(AX1663="","",IF(P1663&lt;&gt;"","",IF(BG1663="CS","OK",IF(VLOOKUP(E1663,カレンダマスタ!$A$5:$D$381,4,FALSE)&gt;0,"",IF(OR(AX1663*24&gt;10.84,AZ1663*24&lt;14.5)=TRUE,"×","OK")))))</f>
        <v/>
      </c>
    </row>
    <row r="1664" spans="2:60">
      <c r="B1664" s="111"/>
      <c r="C1664" s="397" t="str">
        <f>IF(STEP!C1664&lt;&gt;"",STEP!C1664,"")</f>
        <v/>
      </c>
      <c r="D1664" s="398" t="str">
        <f>IF(STEP!D1664&lt;&gt;"",STEP!D1664,"")</f>
        <v/>
      </c>
      <c r="E1664" s="399" t="str">
        <f>IF(STEP!E1664&lt;&gt;"",STEP!E1664,"")</f>
        <v/>
      </c>
      <c r="F1664" s="273"/>
      <c r="G1664" s="272"/>
      <c r="H1664" s="274"/>
      <c r="I1664" s="274"/>
      <c r="J1664" s="274"/>
      <c r="K1664" s="274"/>
      <c r="L1664" s="274"/>
      <c r="M1664" s="274"/>
      <c r="N1664" s="274"/>
      <c r="O1664" s="274"/>
      <c r="P1664" s="274"/>
      <c r="Q1664" s="274"/>
      <c r="R1664" s="274"/>
      <c r="S1664" s="274"/>
      <c r="T1664" s="274"/>
      <c r="U1664" s="274"/>
      <c r="V1664" s="274"/>
      <c r="W1664" s="274"/>
      <c r="X1664" s="274"/>
      <c r="Y1664" s="274"/>
      <c r="Z1664" s="274"/>
      <c r="AA1664" s="274"/>
      <c r="AB1664" s="274"/>
      <c r="AC1664" s="274"/>
      <c r="AD1664" s="274"/>
      <c r="AE1664" s="275"/>
      <c r="AF1664" s="275"/>
      <c r="AG1664" s="275"/>
      <c r="AH1664" s="275"/>
      <c r="AI1664" s="275"/>
      <c r="AJ1664" s="275"/>
      <c r="AK1664" s="275"/>
      <c r="AL1664" s="275"/>
      <c r="AM1664" s="275"/>
      <c r="AN1664" s="275"/>
      <c r="AO1664" s="274"/>
      <c r="AP1664" s="274"/>
      <c r="AQ1664" s="274"/>
      <c r="AR1664" s="274"/>
      <c r="AS1664" s="274"/>
      <c r="AT1664" s="274"/>
      <c r="AU1664" s="274"/>
      <c r="AW1664" s="286" t="str">
        <f t="shared" si="194"/>
        <v/>
      </c>
      <c r="AX1664" s="286" t="str">
        <f t="shared" si="192"/>
        <v/>
      </c>
      <c r="AY1664" s="286" t="str">
        <f t="shared" si="195"/>
        <v/>
      </c>
      <c r="AZ1664" s="286" t="str">
        <f t="shared" si="196"/>
        <v/>
      </c>
      <c r="BA1664" s="286" t="str">
        <f t="shared" si="197"/>
        <v/>
      </c>
      <c r="BD1664" s="274" t="str">
        <f>IF(W1664="","",IF(F1664="休日",AW1664,IF(F1664="法休",AW1664,VLOOKUP(F1664,カレンダマスタ!$Q$56:$R$69,2,FALSE))))</f>
        <v/>
      </c>
      <c r="BG1664" s="274" t="str">
        <f t="shared" si="193"/>
        <v/>
      </c>
      <c r="BH1664" s="274" t="str">
        <f>IF(AX1664="","",IF(P1664&lt;&gt;"","",IF(BG1664="CS","OK",IF(VLOOKUP(E1664,カレンダマスタ!$A$5:$D$381,4,FALSE)&gt;0,"",IF(OR(AX1664*24&gt;10.84,AZ1664*24&lt;14.5)=TRUE,"×","OK")))))</f>
        <v/>
      </c>
    </row>
    <row r="1665" spans="2:60" ht="13.8" thickBot="1">
      <c r="B1665" s="161"/>
      <c r="C1665" s="400" t="str">
        <f>IF(STEP!C1665&lt;&gt;"",STEP!C1665,"")</f>
        <v/>
      </c>
      <c r="D1665" s="401" t="str">
        <f>IF(STEP!D1665&lt;&gt;"",STEP!D1665,"")</f>
        <v/>
      </c>
      <c r="E1665" s="402" t="str">
        <f>IF(STEP!E1665&lt;&gt;"",STEP!E1665,"")</f>
        <v/>
      </c>
      <c r="F1665" s="277"/>
      <c r="G1665" s="276"/>
      <c r="H1665" s="278"/>
      <c r="I1665" s="278"/>
      <c r="J1665" s="278"/>
      <c r="K1665" s="278"/>
      <c r="L1665" s="278"/>
      <c r="M1665" s="278"/>
      <c r="N1665" s="278"/>
      <c r="O1665" s="278"/>
      <c r="P1665" s="278"/>
      <c r="Q1665" s="278"/>
      <c r="R1665" s="278"/>
      <c r="S1665" s="278"/>
      <c r="T1665" s="278"/>
      <c r="U1665" s="278"/>
      <c r="V1665" s="278"/>
      <c r="W1665" s="278"/>
      <c r="X1665" s="278"/>
      <c r="Y1665" s="278"/>
      <c r="Z1665" s="278"/>
      <c r="AA1665" s="278"/>
      <c r="AB1665" s="278"/>
      <c r="AC1665" s="278"/>
      <c r="AD1665" s="278"/>
      <c r="AE1665" s="279"/>
      <c r="AF1665" s="279"/>
      <c r="AG1665" s="279"/>
      <c r="AH1665" s="279"/>
      <c r="AI1665" s="279"/>
      <c r="AJ1665" s="279"/>
      <c r="AK1665" s="279"/>
      <c r="AL1665" s="279"/>
      <c r="AM1665" s="279"/>
      <c r="AN1665" s="279"/>
      <c r="AO1665" s="278"/>
      <c r="AP1665" s="278"/>
      <c r="AQ1665" s="278"/>
      <c r="AR1665" s="278"/>
      <c r="AS1665" s="278"/>
      <c r="AT1665" s="278"/>
      <c r="AU1665" s="278"/>
      <c r="AW1665" s="287" t="str">
        <f t="shared" si="194"/>
        <v/>
      </c>
      <c r="AX1665" s="287" t="str">
        <f t="shared" si="192"/>
        <v/>
      </c>
      <c r="AY1665" s="287" t="str">
        <f t="shared" si="195"/>
        <v/>
      </c>
      <c r="AZ1665" s="287" t="str">
        <f t="shared" si="196"/>
        <v/>
      </c>
      <c r="BA1665" s="287" t="str">
        <f t="shared" si="197"/>
        <v/>
      </c>
      <c r="BD1665" s="278" t="str">
        <f>IF(W1665="","",IF(F1665="休日",AW1665,IF(F1665="法休",AW1665,VLOOKUP(F1665,カレンダマスタ!$Q$56:$R$69,2,FALSE))))</f>
        <v/>
      </c>
      <c r="BG1665" s="278" t="str">
        <f t="shared" si="193"/>
        <v/>
      </c>
      <c r="BH1665" s="278" t="str">
        <f>IF(AX1665="","",IF(P1665&lt;&gt;"","",IF(BG1665="CS","OK",IF(VLOOKUP(E1665,カレンダマスタ!$A$5:$D$381,4,FALSE)&gt;0,"",IF(OR(AX1665*24&gt;10.84,AZ1665*24&lt;14.5)=TRUE,"×","OK")))))</f>
        <v/>
      </c>
    </row>
    <row r="1666" spans="2:60">
      <c r="B1666" s="323"/>
      <c r="C1666" s="366"/>
      <c r="D1666" s="367"/>
      <c r="E1666" s="368"/>
      <c r="F1666" s="367"/>
      <c r="G1666" s="366"/>
      <c r="H1666" s="369"/>
      <c r="I1666" s="369"/>
      <c r="J1666" s="369"/>
      <c r="K1666" s="369"/>
      <c r="L1666" s="369"/>
      <c r="M1666" s="369"/>
      <c r="N1666" s="369"/>
      <c r="O1666" s="369"/>
      <c r="P1666" s="369"/>
      <c r="Q1666" s="369"/>
      <c r="R1666" s="369"/>
      <c r="S1666" s="369"/>
      <c r="T1666" s="369"/>
      <c r="U1666" s="369"/>
      <c r="V1666" s="369"/>
      <c r="W1666" s="369"/>
      <c r="X1666" s="369"/>
      <c r="Y1666" s="369"/>
      <c r="Z1666" s="369"/>
      <c r="AA1666" s="369"/>
      <c r="AB1666" s="369"/>
      <c r="AC1666" s="369"/>
      <c r="AD1666" s="369"/>
      <c r="AE1666" s="370"/>
      <c r="AF1666" s="370"/>
      <c r="AG1666" s="370"/>
      <c r="AH1666" s="370"/>
      <c r="AI1666" s="370"/>
      <c r="AJ1666" s="370"/>
      <c r="AK1666" s="370"/>
      <c r="AL1666" s="370"/>
      <c r="AM1666" s="370"/>
      <c r="AN1666" s="370"/>
      <c r="AO1666" s="369"/>
      <c r="AP1666" s="369"/>
      <c r="AQ1666" s="369"/>
      <c r="AR1666" s="369"/>
      <c r="AS1666" s="369"/>
      <c r="AT1666" s="369"/>
      <c r="AU1666" s="369"/>
      <c r="AW1666" s="363"/>
      <c r="AX1666" s="363"/>
      <c r="AY1666" s="363"/>
      <c r="AZ1666" s="363"/>
      <c r="BA1666" s="363"/>
      <c r="BD1666" s="369" t="str">
        <f>IF(W1666="","",IF(F1666="休日",AW1666,IF(F1666="法休",AW1666,VLOOKUP(F1666,カレンダマスタ!$Q$56:$R$69,2,FALSE))))</f>
        <v/>
      </c>
      <c r="BG1666" s="369"/>
      <c r="BH1666" s="369"/>
    </row>
    <row r="1667" spans="2:60">
      <c r="B1667" s="323"/>
      <c r="C1667" s="371"/>
      <c r="D1667" s="372"/>
      <c r="E1667" s="373"/>
      <c r="F1667" s="372"/>
      <c r="G1667" s="371"/>
      <c r="H1667" s="374"/>
      <c r="I1667" s="374"/>
      <c r="J1667" s="374"/>
      <c r="K1667" s="374"/>
      <c r="L1667" s="374"/>
      <c r="M1667" s="374"/>
      <c r="N1667" s="374"/>
      <c r="O1667" s="374"/>
      <c r="P1667" s="374"/>
      <c r="Q1667" s="374"/>
      <c r="R1667" s="374"/>
      <c r="S1667" s="374"/>
      <c r="T1667" s="374"/>
      <c r="U1667" s="374"/>
      <c r="V1667" s="374"/>
      <c r="W1667" s="374"/>
      <c r="X1667" s="374"/>
      <c r="Y1667" s="374"/>
      <c r="Z1667" s="374"/>
      <c r="AA1667" s="374"/>
      <c r="AB1667" s="374"/>
      <c r="AC1667" s="374"/>
      <c r="AD1667" s="374"/>
      <c r="AE1667" s="375"/>
      <c r="AF1667" s="375"/>
      <c r="AG1667" s="375"/>
      <c r="AH1667" s="375"/>
      <c r="AI1667" s="375"/>
      <c r="AJ1667" s="375"/>
      <c r="AK1667" s="375"/>
      <c r="AL1667" s="375"/>
      <c r="AM1667" s="375"/>
      <c r="AN1667" s="375"/>
      <c r="AO1667" s="374"/>
      <c r="AP1667" s="374"/>
      <c r="AQ1667" s="374"/>
      <c r="AR1667" s="374"/>
      <c r="AS1667" s="374"/>
      <c r="AT1667" s="374"/>
      <c r="AU1667" s="374"/>
      <c r="AW1667" s="363"/>
      <c r="AX1667" s="363"/>
      <c r="AY1667" s="363"/>
      <c r="AZ1667" s="363"/>
      <c r="BA1667" s="363"/>
      <c r="BD1667" s="374" t="str">
        <f>IF(W1667="","",IF(F1667="休日",AW1667,IF(F1667="法休",AW1667,VLOOKUP(F1667,カレンダマスタ!$Q$56:$R$69,2,FALSE))))</f>
        <v/>
      </c>
      <c r="BG1667" s="374"/>
      <c r="BH1667" s="374"/>
    </row>
    <row r="1668" spans="2:60">
      <c r="B1668" s="323"/>
      <c r="C1668" s="371"/>
      <c r="D1668" s="372"/>
      <c r="E1668" s="373"/>
      <c r="F1668" s="372"/>
      <c r="G1668" s="371"/>
      <c r="H1668" s="374"/>
      <c r="I1668" s="374"/>
      <c r="J1668" s="374"/>
      <c r="K1668" s="374"/>
      <c r="L1668" s="374"/>
      <c r="M1668" s="374"/>
      <c r="N1668" s="374"/>
      <c r="O1668" s="374"/>
      <c r="P1668" s="374"/>
      <c r="Q1668" s="374"/>
      <c r="R1668" s="374"/>
      <c r="S1668" s="374"/>
      <c r="T1668" s="374"/>
      <c r="U1668" s="374"/>
      <c r="V1668" s="374"/>
      <c r="W1668" s="374"/>
      <c r="X1668" s="374"/>
      <c r="Y1668" s="374"/>
      <c r="Z1668" s="374"/>
      <c r="AA1668" s="374"/>
      <c r="AB1668" s="374"/>
      <c r="AC1668" s="374"/>
      <c r="AD1668" s="374"/>
      <c r="AE1668" s="375"/>
      <c r="AF1668" s="375"/>
      <c r="AG1668" s="375"/>
      <c r="AH1668" s="375"/>
      <c r="AI1668" s="375"/>
      <c r="AJ1668" s="375"/>
      <c r="AK1668" s="375"/>
      <c r="AL1668" s="375"/>
      <c r="AM1668" s="375"/>
      <c r="AN1668" s="375"/>
      <c r="AO1668" s="374"/>
      <c r="AP1668" s="374"/>
      <c r="AQ1668" s="374"/>
      <c r="AR1668" s="374"/>
      <c r="AS1668" s="374"/>
      <c r="AT1668" s="374"/>
      <c r="AU1668" s="374"/>
      <c r="AW1668" s="363"/>
      <c r="AX1668" s="363"/>
      <c r="AY1668" s="363"/>
      <c r="AZ1668" s="363"/>
      <c r="BA1668" s="363"/>
      <c r="BD1668" s="374" t="str">
        <f>IF(W1668="","",IF(F1668="休日",AW1668,IF(F1668="法休",AW1668,VLOOKUP(F1668,カレンダマスタ!$Q$56:$R$69,2,FALSE))))</f>
        <v/>
      </c>
      <c r="BG1668" s="374"/>
      <c r="BH1668" s="374"/>
    </row>
    <row r="1669" spans="2:60">
      <c r="B1669" s="323"/>
      <c r="C1669" s="371"/>
      <c r="D1669" s="372"/>
      <c r="E1669" s="373"/>
      <c r="F1669" s="372"/>
      <c r="G1669" s="371"/>
      <c r="H1669" s="374"/>
      <c r="I1669" s="374"/>
      <c r="J1669" s="374"/>
      <c r="K1669" s="374"/>
      <c r="L1669" s="374"/>
      <c r="M1669" s="374"/>
      <c r="N1669" s="374"/>
      <c r="O1669" s="374"/>
      <c r="P1669" s="374"/>
      <c r="Q1669" s="374"/>
      <c r="R1669" s="374"/>
      <c r="S1669" s="374"/>
      <c r="T1669" s="374"/>
      <c r="U1669" s="374"/>
      <c r="V1669" s="374"/>
      <c r="W1669" s="374"/>
      <c r="X1669" s="374"/>
      <c r="Y1669" s="374"/>
      <c r="Z1669" s="374"/>
      <c r="AA1669" s="374"/>
      <c r="AB1669" s="374"/>
      <c r="AC1669" s="374"/>
      <c r="AD1669" s="374"/>
      <c r="AE1669" s="375"/>
      <c r="AF1669" s="375"/>
      <c r="AG1669" s="375"/>
      <c r="AH1669" s="375"/>
      <c r="AI1669" s="375"/>
      <c r="AJ1669" s="375"/>
      <c r="AK1669" s="375"/>
      <c r="AL1669" s="375"/>
      <c r="AM1669" s="375"/>
      <c r="AN1669" s="375"/>
      <c r="AO1669" s="374"/>
      <c r="AP1669" s="374"/>
      <c r="AQ1669" s="374"/>
      <c r="AR1669" s="374"/>
      <c r="AS1669" s="374"/>
      <c r="AT1669" s="374"/>
      <c r="AU1669" s="374"/>
      <c r="AW1669" s="363"/>
      <c r="AX1669" s="363"/>
      <c r="AY1669" s="363"/>
      <c r="AZ1669" s="363"/>
      <c r="BA1669" s="363"/>
      <c r="BD1669" s="374" t="str">
        <f>IF(W1669="","",IF(F1669="休日",AW1669,IF(F1669="法休",AW1669,VLOOKUP(F1669,カレンダマスタ!$Q$56:$R$69,2,FALSE))))</f>
        <v/>
      </c>
      <c r="BG1669" s="374"/>
      <c r="BH1669" s="374"/>
    </row>
    <row r="1670" spans="2:60">
      <c r="B1670" s="323"/>
      <c r="C1670" s="371"/>
      <c r="D1670" s="372"/>
      <c r="E1670" s="373"/>
      <c r="F1670" s="372"/>
      <c r="G1670" s="371"/>
      <c r="H1670" s="374"/>
      <c r="I1670" s="374"/>
      <c r="J1670" s="374"/>
      <c r="K1670" s="374"/>
      <c r="L1670" s="374"/>
      <c r="M1670" s="374"/>
      <c r="N1670" s="374"/>
      <c r="O1670" s="374"/>
      <c r="P1670" s="374"/>
      <c r="Q1670" s="374"/>
      <c r="R1670" s="374"/>
      <c r="S1670" s="374"/>
      <c r="T1670" s="374"/>
      <c r="U1670" s="374"/>
      <c r="V1670" s="374"/>
      <c r="W1670" s="374"/>
      <c r="X1670" s="374"/>
      <c r="Y1670" s="374"/>
      <c r="Z1670" s="374"/>
      <c r="AA1670" s="374"/>
      <c r="AB1670" s="374"/>
      <c r="AC1670" s="374"/>
      <c r="AD1670" s="374"/>
      <c r="AE1670" s="375"/>
      <c r="AF1670" s="375"/>
      <c r="AG1670" s="375"/>
      <c r="AH1670" s="375"/>
      <c r="AI1670" s="375"/>
      <c r="AJ1670" s="375"/>
      <c r="AK1670" s="375"/>
      <c r="AL1670" s="375"/>
      <c r="AM1670" s="375"/>
      <c r="AN1670" s="375"/>
      <c r="AO1670" s="374"/>
      <c r="AP1670" s="374"/>
      <c r="AQ1670" s="374"/>
      <c r="AR1670" s="374"/>
      <c r="AS1670" s="374"/>
      <c r="AT1670" s="374"/>
      <c r="AU1670" s="374"/>
      <c r="AW1670" s="363"/>
      <c r="AX1670" s="363"/>
      <c r="AY1670" s="363"/>
      <c r="AZ1670" s="363"/>
      <c r="BA1670" s="363"/>
      <c r="BD1670" s="374" t="str">
        <f>IF(W1670="","",IF(F1670="休日",AW1670,IF(F1670="法休",AW1670,VLOOKUP(F1670,カレンダマスタ!$Q$56:$R$69,2,FALSE))))</f>
        <v/>
      </c>
      <c r="BG1670" s="374"/>
      <c r="BH1670" s="374"/>
    </row>
    <row r="1671" spans="2:60">
      <c r="B1671" s="323"/>
      <c r="C1671" s="371"/>
      <c r="D1671" s="372"/>
      <c r="E1671" s="373"/>
      <c r="F1671" s="372"/>
      <c r="G1671" s="371"/>
      <c r="H1671" s="374"/>
      <c r="I1671" s="374"/>
      <c r="J1671" s="374"/>
      <c r="K1671" s="374"/>
      <c r="L1671" s="374"/>
      <c r="M1671" s="374"/>
      <c r="N1671" s="374"/>
      <c r="O1671" s="374"/>
      <c r="P1671" s="374"/>
      <c r="Q1671" s="374"/>
      <c r="R1671" s="374"/>
      <c r="S1671" s="374"/>
      <c r="T1671" s="374"/>
      <c r="U1671" s="374"/>
      <c r="V1671" s="374"/>
      <c r="W1671" s="374"/>
      <c r="X1671" s="374"/>
      <c r="Y1671" s="374"/>
      <c r="Z1671" s="374"/>
      <c r="AA1671" s="374"/>
      <c r="AB1671" s="374"/>
      <c r="AC1671" s="374"/>
      <c r="AD1671" s="374"/>
      <c r="AE1671" s="375"/>
      <c r="AF1671" s="375"/>
      <c r="AG1671" s="375"/>
      <c r="AH1671" s="375"/>
      <c r="AI1671" s="375"/>
      <c r="AJ1671" s="375"/>
      <c r="AK1671" s="375"/>
      <c r="AL1671" s="375"/>
      <c r="AM1671" s="375"/>
      <c r="AN1671" s="375"/>
      <c r="AO1671" s="374"/>
      <c r="AP1671" s="374"/>
      <c r="AQ1671" s="374"/>
      <c r="AR1671" s="374"/>
      <c r="AS1671" s="374"/>
      <c r="AT1671" s="374"/>
      <c r="AU1671" s="374"/>
      <c r="AW1671" s="363"/>
      <c r="AX1671" s="363"/>
      <c r="AY1671" s="363"/>
      <c r="AZ1671" s="363"/>
      <c r="BA1671" s="363"/>
      <c r="BD1671" s="374" t="str">
        <f>IF(W1671="","",IF(F1671="休日",AW1671,IF(F1671="法休",AW1671,VLOOKUP(F1671,カレンダマスタ!$Q$56:$R$69,2,FALSE))))</f>
        <v/>
      </c>
      <c r="BG1671" s="374"/>
      <c r="BH1671" s="374"/>
    </row>
    <row r="1672" spans="2:60">
      <c r="B1672" s="323"/>
      <c r="C1672" s="371"/>
      <c r="D1672" s="372"/>
      <c r="E1672" s="373"/>
      <c r="F1672" s="372"/>
      <c r="G1672" s="371"/>
      <c r="H1672" s="374"/>
      <c r="I1672" s="374"/>
      <c r="J1672" s="374"/>
      <c r="K1672" s="374"/>
      <c r="L1672" s="374"/>
      <c r="M1672" s="374"/>
      <c r="N1672" s="374"/>
      <c r="O1672" s="374"/>
      <c r="P1672" s="374"/>
      <c r="Q1672" s="374"/>
      <c r="R1672" s="374"/>
      <c r="S1672" s="374"/>
      <c r="T1672" s="374"/>
      <c r="U1672" s="374"/>
      <c r="V1672" s="374"/>
      <c r="W1672" s="374"/>
      <c r="X1672" s="374"/>
      <c r="Y1672" s="374"/>
      <c r="Z1672" s="374"/>
      <c r="AA1672" s="374"/>
      <c r="AB1672" s="374"/>
      <c r="AC1672" s="374"/>
      <c r="AD1672" s="374"/>
      <c r="AE1672" s="375"/>
      <c r="AF1672" s="375"/>
      <c r="AG1672" s="375"/>
      <c r="AH1672" s="375"/>
      <c r="AI1672" s="375"/>
      <c r="AJ1672" s="375"/>
      <c r="AK1672" s="375"/>
      <c r="AL1672" s="375"/>
      <c r="AM1672" s="375"/>
      <c r="AN1672" s="375"/>
      <c r="AO1672" s="374"/>
      <c r="AP1672" s="374"/>
      <c r="AQ1672" s="374"/>
      <c r="AR1672" s="374"/>
      <c r="AS1672" s="374"/>
      <c r="AT1672" s="374"/>
      <c r="AU1672" s="374"/>
      <c r="AW1672" s="363"/>
      <c r="AX1672" s="363"/>
      <c r="AY1672" s="363"/>
      <c r="AZ1672" s="363"/>
      <c r="BA1672" s="363"/>
      <c r="BD1672" s="374" t="str">
        <f>IF(W1672="","",IF(F1672="休日",AW1672,IF(F1672="法休",AW1672,VLOOKUP(F1672,カレンダマスタ!$Q$56:$R$69,2,FALSE))))</f>
        <v/>
      </c>
      <c r="BG1672" s="374"/>
      <c r="BH1672" s="374"/>
    </row>
    <row r="1673" spans="2:60">
      <c r="B1673" s="323"/>
      <c r="C1673" s="371"/>
      <c r="D1673" s="372"/>
      <c r="E1673" s="373"/>
      <c r="F1673" s="372"/>
      <c r="G1673" s="371"/>
      <c r="H1673" s="374"/>
      <c r="I1673" s="374"/>
      <c r="J1673" s="374"/>
      <c r="K1673" s="374"/>
      <c r="L1673" s="374"/>
      <c r="M1673" s="374"/>
      <c r="N1673" s="374"/>
      <c r="O1673" s="374"/>
      <c r="P1673" s="374"/>
      <c r="Q1673" s="374"/>
      <c r="R1673" s="374"/>
      <c r="S1673" s="374"/>
      <c r="T1673" s="374"/>
      <c r="U1673" s="374"/>
      <c r="V1673" s="374"/>
      <c r="W1673" s="374"/>
      <c r="X1673" s="374"/>
      <c r="Y1673" s="374"/>
      <c r="Z1673" s="374"/>
      <c r="AA1673" s="374"/>
      <c r="AB1673" s="374"/>
      <c r="AC1673" s="374"/>
      <c r="AD1673" s="374"/>
      <c r="AE1673" s="375"/>
      <c r="AF1673" s="375"/>
      <c r="AG1673" s="375"/>
      <c r="AH1673" s="375"/>
      <c r="AI1673" s="375"/>
      <c r="AJ1673" s="375"/>
      <c r="AK1673" s="375"/>
      <c r="AL1673" s="375"/>
      <c r="AM1673" s="375"/>
      <c r="AN1673" s="375"/>
      <c r="AO1673" s="374"/>
      <c r="AP1673" s="374"/>
      <c r="AQ1673" s="374"/>
      <c r="AR1673" s="374"/>
      <c r="AS1673" s="374"/>
      <c r="AT1673" s="374"/>
      <c r="AU1673" s="374"/>
      <c r="AW1673" s="363"/>
      <c r="AX1673" s="363"/>
      <c r="AY1673" s="363"/>
      <c r="AZ1673" s="363"/>
      <c r="BA1673" s="363"/>
      <c r="BD1673" s="374" t="str">
        <f>IF(W1673="","",IF(F1673="休日",AW1673,IF(F1673="法休",AW1673,VLOOKUP(F1673,カレンダマスタ!$Q$56:$R$69,2,FALSE))))</f>
        <v/>
      </c>
      <c r="BG1673" s="374"/>
      <c r="BH1673" s="374"/>
    </row>
    <row r="1674" spans="2:60">
      <c r="B1674" s="323"/>
      <c r="C1674" s="371"/>
      <c r="D1674" s="372"/>
      <c r="E1674" s="373"/>
      <c r="F1674" s="372"/>
      <c r="G1674" s="371"/>
      <c r="H1674" s="374"/>
      <c r="I1674" s="374"/>
      <c r="J1674" s="374"/>
      <c r="K1674" s="374"/>
      <c r="L1674" s="374"/>
      <c r="M1674" s="374"/>
      <c r="N1674" s="374"/>
      <c r="O1674" s="374"/>
      <c r="P1674" s="374"/>
      <c r="Q1674" s="374"/>
      <c r="R1674" s="374"/>
      <c r="S1674" s="374"/>
      <c r="T1674" s="374"/>
      <c r="U1674" s="374"/>
      <c r="V1674" s="374"/>
      <c r="W1674" s="374"/>
      <c r="X1674" s="374"/>
      <c r="Y1674" s="374"/>
      <c r="Z1674" s="374"/>
      <c r="AA1674" s="374"/>
      <c r="AB1674" s="374"/>
      <c r="AC1674" s="374"/>
      <c r="AD1674" s="374"/>
      <c r="AE1674" s="375"/>
      <c r="AF1674" s="375"/>
      <c r="AG1674" s="375"/>
      <c r="AH1674" s="375"/>
      <c r="AI1674" s="375"/>
      <c r="AJ1674" s="375"/>
      <c r="AK1674" s="375"/>
      <c r="AL1674" s="375"/>
      <c r="AM1674" s="375"/>
      <c r="AN1674" s="375"/>
      <c r="AO1674" s="374"/>
      <c r="AP1674" s="374"/>
      <c r="AQ1674" s="374"/>
      <c r="AR1674" s="374"/>
      <c r="AS1674" s="374"/>
      <c r="AT1674" s="374"/>
      <c r="AU1674" s="374"/>
      <c r="AW1674" s="363"/>
      <c r="AX1674" s="363"/>
      <c r="AY1674" s="363"/>
      <c r="AZ1674" s="363"/>
      <c r="BA1674" s="363"/>
      <c r="BD1674" s="374" t="str">
        <f>IF(W1674="","",IF(F1674="休日",AW1674,IF(F1674="法休",AW1674,VLOOKUP(F1674,カレンダマスタ!$Q$56:$R$69,2,FALSE))))</f>
        <v/>
      </c>
      <c r="BG1674" s="374"/>
      <c r="BH1674" s="374"/>
    </row>
    <row r="1675" spans="2:60" ht="13.8" thickBot="1">
      <c r="B1675" s="329"/>
      <c r="C1675" s="377"/>
      <c r="D1675" s="378"/>
      <c r="E1675" s="379"/>
      <c r="F1675" s="378"/>
      <c r="G1675" s="377"/>
      <c r="H1675" s="380"/>
      <c r="I1675" s="380"/>
      <c r="J1675" s="380"/>
      <c r="K1675" s="380"/>
      <c r="L1675" s="380"/>
      <c r="M1675" s="380"/>
      <c r="N1675" s="380"/>
      <c r="O1675" s="380"/>
      <c r="P1675" s="380"/>
      <c r="Q1675" s="380"/>
      <c r="R1675" s="380"/>
      <c r="S1675" s="380"/>
      <c r="T1675" s="380"/>
      <c r="U1675" s="380"/>
      <c r="V1675" s="380"/>
      <c r="W1675" s="380"/>
      <c r="X1675" s="380"/>
      <c r="Y1675" s="380"/>
      <c r="Z1675" s="380"/>
      <c r="AA1675" s="380"/>
      <c r="AB1675" s="380"/>
      <c r="AC1675" s="380"/>
      <c r="AD1675" s="380"/>
      <c r="AE1675" s="381"/>
      <c r="AF1675" s="381"/>
      <c r="AG1675" s="381"/>
      <c r="AH1675" s="381"/>
      <c r="AI1675" s="381"/>
      <c r="AJ1675" s="381"/>
      <c r="AK1675" s="381"/>
      <c r="AL1675" s="381"/>
      <c r="AM1675" s="381"/>
      <c r="AN1675" s="381"/>
      <c r="AO1675" s="380"/>
      <c r="AP1675" s="380"/>
      <c r="AQ1675" s="380"/>
      <c r="AR1675" s="380"/>
      <c r="AS1675" s="380"/>
      <c r="AT1675" s="380"/>
      <c r="AU1675" s="380"/>
      <c r="AW1675" s="364"/>
      <c r="AX1675" s="364"/>
      <c r="AY1675" s="364"/>
      <c r="AZ1675" s="364"/>
      <c r="BA1675" s="364"/>
      <c r="BD1675" s="380" t="str">
        <f>IF(W1675="","",IF(F1675="休日",AW1675,IF(F1675="法休",AW1675,VLOOKUP(F1675,カレンダマスタ!$Q$56:$R$69,2,FALSE))))</f>
        <v/>
      </c>
      <c r="BG1675" s="380"/>
      <c r="BH1675" s="380"/>
    </row>
    <row r="1676" spans="2:60">
      <c r="B1676" s="176">
        <f>B1631+1</f>
        <v>38</v>
      </c>
      <c r="C1676" s="382" t="str">
        <f>IF(STEP!C1676&lt;&gt;"",STEP!C1676,"")</f>
        <v/>
      </c>
      <c r="D1676" s="383" t="str">
        <f>IF(STEP!D1676&lt;&gt;"",STEP!D1676,"")</f>
        <v/>
      </c>
      <c r="E1676" s="384" t="str">
        <f>IF(STEP!E1676&lt;&gt;"",STEP!E1676,"")</f>
        <v/>
      </c>
      <c r="F1676" s="248"/>
      <c r="G1676" s="249"/>
      <c r="H1676" s="250"/>
      <c r="I1676" s="250"/>
      <c r="J1676" s="250"/>
      <c r="K1676" s="250"/>
      <c r="L1676" s="250"/>
      <c r="M1676" s="250"/>
      <c r="N1676" s="250"/>
      <c r="O1676" s="250"/>
      <c r="P1676" s="250"/>
      <c r="Q1676" s="250"/>
      <c r="R1676" s="250"/>
      <c r="S1676" s="250"/>
      <c r="T1676" s="250"/>
      <c r="U1676" s="250"/>
      <c r="V1676" s="250"/>
      <c r="W1676" s="250"/>
      <c r="X1676" s="250"/>
      <c r="Y1676" s="250"/>
      <c r="Z1676" s="250"/>
      <c r="AA1676" s="250"/>
      <c r="AB1676" s="250"/>
      <c r="AC1676" s="250"/>
      <c r="AD1676" s="250"/>
      <c r="AE1676" s="251"/>
      <c r="AF1676" s="251"/>
      <c r="AG1676" s="251"/>
      <c r="AH1676" s="251"/>
      <c r="AI1676" s="251"/>
      <c r="AJ1676" s="251"/>
      <c r="AK1676" s="251"/>
      <c r="AL1676" s="251"/>
      <c r="AM1676" s="251"/>
      <c r="AN1676" s="251"/>
      <c r="AO1676" s="250"/>
      <c r="AP1676" s="250"/>
      <c r="AQ1676" s="250"/>
      <c r="AR1676" s="250"/>
      <c r="AS1676" s="250"/>
      <c r="AT1676" s="250"/>
      <c r="AU1676" s="250"/>
      <c r="AW1676" s="290" t="str">
        <f t="shared" ref="AW1676:AW1710" si="198">IF(W1676&lt;&gt;"",IF(W1676&lt;&gt;"",CEILING(IF(J1676&lt;&gt;"",J1676,I1676),$AY$8),""),"")</f>
        <v/>
      </c>
      <c r="AX1676" s="290" t="str">
        <f t="shared" ref="AX1676:AX1739" si="199">IF(W1676&lt;&gt;"",IF(W1676&lt;&gt;"",IF(OR(K1676="早出",AND(BD1676&lt;AW1676,K1676&lt;&gt;"有償遅刻")),AW1676,BD1676),""),"")</f>
        <v/>
      </c>
      <c r="AY1676" s="290" t="str">
        <f t="shared" ref="AY1676:AY1710" si="200">IF(W1676&lt;&gt;"",FLOOR(IF(N1676&lt;&gt;"",N1676,M1676),$AY$8),"")</f>
        <v/>
      </c>
      <c r="AZ1676" s="290" t="str">
        <f t="shared" ref="AZ1676:AZ1710" si="201">IF(W1676&lt;&gt;"",IF(AY1676&lt;&gt;0,AY1676-AR1676,L1676-AR1676),"")</f>
        <v/>
      </c>
      <c r="BA1676" s="290" t="str">
        <f t="shared" ref="BA1676:BA1710" si="202">IF(W1676&lt;&gt;"",W1676,"")</f>
        <v/>
      </c>
      <c r="BD1676" s="250" t="str">
        <f>IF(W1676="","",IF(F1676="休日",AW1676,IF(F1676="法休",AW1676,VLOOKUP(F1676,カレンダマスタ!$Q$56:$R$69,2,FALSE))))</f>
        <v/>
      </c>
      <c r="BG1676" s="250" t="str">
        <f>STEP!AF1676</f>
        <v/>
      </c>
      <c r="BH1676" s="250" t="str">
        <f>IF(AX1676="","",IF(P1676&lt;&gt;"","",IF(BG1676="CS","OK",IF(VLOOKUP(E1676,カレンダマスタ!$A$5:$D$381,4,FALSE)&gt;0,"",IF(OR(AX1676*24&gt;10.84,AZ1676*24&lt;14.5)=TRUE,"×","OK")))))</f>
        <v/>
      </c>
    </row>
    <row r="1677" spans="2:60">
      <c r="B1677" s="111"/>
      <c r="C1677" s="385" t="str">
        <f>IF(STEP!C1677&lt;&gt;"",STEP!C1677,"")</f>
        <v/>
      </c>
      <c r="D1677" s="386" t="str">
        <f>IF(STEP!D1677&lt;&gt;"",STEP!D1677,"")</f>
        <v/>
      </c>
      <c r="E1677" s="387" t="str">
        <f>IF(STEP!E1677&lt;&gt;"",STEP!E1677,"")</f>
        <v/>
      </c>
      <c r="F1677" s="253"/>
      <c r="G1677" s="252"/>
      <c r="H1677" s="254"/>
      <c r="I1677" s="254"/>
      <c r="J1677" s="254"/>
      <c r="K1677" s="254"/>
      <c r="L1677" s="254"/>
      <c r="M1677" s="254"/>
      <c r="N1677" s="254"/>
      <c r="O1677" s="254"/>
      <c r="P1677" s="254"/>
      <c r="Q1677" s="254"/>
      <c r="R1677" s="254"/>
      <c r="S1677" s="254"/>
      <c r="T1677" s="254"/>
      <c r="U1677" s="254"/>
      <c r="V1677" s="254"/>
      <c r="W1677" s="254"/>
      <c r="X1677" s="254"/>
      <c r="Y1677" s="254"/>
      <c r="Z1677" s="254"/>
      <c r="AA1677" s="254"/>
      <c r="AB1677" s="254"/>
      <c r="AC1677" s="254"/>
      <c r="AD1677" s="254"/>
      <c r="AE1677" s="255"/>
      <c r="AF1677" s="255"/>
      <c r="AG1677" s="255"/>
      <c r="AH1677" s="255"/>
      <c r="AI1677" s="255"/>
      <c r="AJ1677" s="255"/>
      <c r="AK1677" s="255"/>
      <c r="AL1677" s="255"/>
      <c r="AM1677" s="255"/>
      <c r="AN1677" s="255"/>
      <c r="AO1677" s="254"/>
      <c r="AP1677" s="254"/>
      <c r="AQ1677" s="254"/>
      <c r="AR1677" s="254"/>
      <c r="AS1677" s="254"/>
      <c r="AT1677" s="254"/>
      <c r="AU1677" s="254"/>
      <c r="AW1677" s="291" t="str">
        <f t="shared" si="198"/>
        <v/>
      </c>
      <c r="AX1677" s="283" t="str">
        <f t="shared" si="199"/>
        <v/>
      </c>
      <c r="AY1677" s="283" t="str">
        <f t="shared" si="200"/>
        <v/>
      </c>
      <c r="AZ1677" s="283" t="str">
        <f t="shared" si="201"/>
        <v/>
      </c>
      <c r="BA1677" s="283" t="str">
        <f t="shared" si="202"/>
        <v/>
      </c>
      <c r="BD1677" s="254" t="str">
        <f>IF(W1677="","",IF(F1677="休日",AW1677,IF(F1677="法休",AW1677,VLOOKUP(F1677,カレンダマスタ!$Q$56:$R$69,2,FALSE))))</f>
        <v/>
      </c>
      <c r="BG1677" s="254" t="str">
        <f t="shared" ref="BG1677:BG1740" si="203">BG1676</f>
        <v/>
      </c>
      <c r="BH1677" s="254" t="str">
        <f>IF(AX1677="","",IF(P1677&lt;&gt;"","",IF(BG1677="CS","OK",IF(VLOOKUP(E1677,カレンダマスタ!$A$5:$D$381,4,FALSE)&gt;0,"",IF(OR(AX1677*24&gt;10.84,AZ1677*24&lt;14.5)=TRUE,"×","OK")))))</f>
        <v/>
      </c>
    </row>
    <row r="1678" spans="2:60">
      <c r="B1678" s="111"/>
      <c r="C1678" s="385" t="str">
        <f>IF(STEP!C1678&lt;&gt;"",STEP!C1678,"")</f>
        <v/>
      </c>
      <c r="D1678" s="386" t="str">
        <f>IF(STEP!D1678&lt;&gt;"",STEP!D1678,"")</f>
        <v/>
      </c>
      <c r="E1678" s="387" t="str">
        <f>IF(STEP!E1678&lt;&gt;"",STEP!E1678,"")</f>
        <v/>
      </c>
      <c r="F1678" s="253"/>
      <c r="G1678" s="252"/>
      <c r="H1678" s="254"/>
      <c r="I1678" s="254"/>
      <c r="J1678" s="254"/>
      <c r="K1678" s="254"/>
      <c r="L1678" s="254"/>
      <c r="M1678" s="254"/>
      <c r="N1678" s="254"/>
      <c r="O1678" s="254"/>
      <c r="P1678" s="254"/>
      <c r="Q1678" s="254"/>
      <c r="R1678" s="254"/>
      <c r="S1678" s="254"/>
      <c r="T1678" s="254"/>
      <c r="U1678" s="254"/>
      <c r="V1678" s="254"/>
      <c r="W1678" s="254"/>
      <c r="X1678" s="254"/>
      <c r="Y1678" s="254"/>
      <c r="Z1678" s="254"/>
      <c r="AA1678" s="254"/>
      <c r="AB1678" s="254"/>
      <c r="AC1678" s="254"/>
      <c r="AD1678" s="254"/>
      <c r="AE1678" s="255"/>
      <c r="AF1678" s="255"/>
      <c r="AG1678" s="255"/>
      <c r="AH1678" s="255"/>
      <c r="AI1678" s="255"/>
      <c r="AJ1678" s="255"/>
      <c r="AK1678" s="255"/>
      <c r="AL1678" s="255"/>
      <c r="AM1678" s="255"/>
      <c r="AN1678" s="255"/>
      <c r="AO1678" s="254"/>
      <c r="AP1678" s="254"/>
      <c r="AQ1678" s="254"/>
      <c r="AR1678" s="254"/>
      <c r="AS1678" s="254"/>
      <c r="AT1678" s="254"/>
      <c r="AU1678" s="254"/>
      <c r="AW1678" s="291" t="str">
        <f t="shared" si="198"/>
        <v/>
      </c>
      <c r="AX1678" s="283" t="str">
        <f t="shared" si="199"/>
        <v/>
      </c>
      <c r="AY1678" s="283" t="str">
        <f t="shared" si="200"/>
        <v/>
      </c>
      <c r="AZ1678" s="283" t="str">
        <f t="shared" si="201"/>
        <v/>
      </c>
      <c r="BA1678" s="283" t="str">
        <f t="shared" si="202"/>
        <v/>
      </c>
      <c r="BD1678" s="254" t="str">
        <f>IF(W1678="","",IF(F1678="休日",AW1678,IF(F1678="法休",AW1678,VLOOKUP(F1678,カレンダマスタ!$Q$56:$R$69,2,FALSE))))</f>
        <v/>
      </c>
      <c r="BG1678" s="254" t="str">
        <f t="shared" si="203"/>
        <v/>
      </c>
      <c r="BH1678" s="254" t="str">
        <f>IF(AX1678="","",IF(P1678&lt;&gt;"","",IF(BG1678="CS","OK",IF(VLOOKUP(E1678,カレンダマスタ!$A$5:$D$381,4,FALSE)&gt;0,"",IF(OR(AX1678*24&gt;10.84,AZ1678*24&lt;14.5)=TRUE,"×","OK")))))</f>
        <v/>
      </c>
    </row>
    <row r="1679" spans="2:60">
      <c r="B1679" s="111"/>
      <c r="C1679" s="385" t="str">
        <f>IF(STEP!C1679&lt;&gt;"",STEP!C1679,"")</f>
        <v/>
      </c>
      <c r="D1679" s="386" t="str">
        <f>IF(STEP!D1679&lt;&gt;"",STEP!D1679,"")</f>
        <v/>
      </c>
      <c r="E1679" s="387" t="str">
        <f>IF(STEP!E1679&lt;&gt;"",STEP!E1679,"")</f>
        <v/>
      </c>
      <c r="F1679" s="256"/>
      <c r="G1679" s="257"/>
      <c r="H1679" s="254"/>
      <c r="I1679" s="254"/>
      <c r="J1679" s="254"/>
      <c r="K1679" s="254"/>
      <c r="L1679" s="254"/>
      <c r="M1679" s="254"/>
      <c r="N1679" s="254"/>
      <c r="O1679" s="254"/>
      <c r="P1679" s="254"/>
      <c r="Q1679" s="254"/>
      <c r="R1679" s="254"/>
      <c r="S1679" s="254"/>
      <c r="T1679" s="254"/>
      <c r="U1679" s="254"/>
      <c r="V1679" s="254"/>
      <c r="W1679" s="254"/>
      <c r="X1679" s="254"/>
      <c r="Y1679" s="254"/>
      <c r="Z1679" s="254"/>
      <c r="AA1679" s="254"/>
      <c r="AB1679" s="254"/>
      <c r="AC1679" s="254"/>
      <c r="AD1679" s="254"/>
      <c r="AE1679" s="255"/>
      <c r="AF1679" s="255"/>
      <c r="AG1679" s="255"/>
      <c r="AH1679" s="255"/>
      <c r="AI1679" s="255"/>
      <c r="AJ1679" s="255"/>
      <c r="AK1679" s="255"/>
      <c r="AL1679" s="255"/>
      <c r="AM1679" s="255"/>
      <c r="AN1679" s="255"/>
      <c r="AO1679" s="254"/>
      <c r="AP1679" s="254"/>
      <c r="AQ1679" s="254"/>
      <c r="AR1679" s="254"/>
      <c r="AS1679" s="254"/>
      <c r="AT1679" s="254"/>
      <c r="AU1679" s="254"/>
      <c r="AW1679" s="291" t="str">
        <f t="shared" si="198"/>
        <v/>
      </c>
      <c r="AX1679" s="283" t="str">
        <f t="shared" si="199"/>
        <v/>
      </c>
      <c r="AY1679" s="283" t="str">
        <f t="shared" si="200"/>
        <v/>
      </c>
      <c r="AZ1679" s="283" t="str">
        <f t="shared" si="201"/>
        <v/>
      </c>
      <c r="BA1679" s="283" t="str">
        <f t="shared" si="202"/>
        <v/>
      </c>
      <c r="BD1679" s="254" t="str">
        <f>IF(W1679="","",IF(F1679="休日",AW1679,IF(F1679="法休",AW1679,VLOOKUP(F1679,カレンダマスタ!$Q$56:$R$69,2,FALSE))))</f>
        <v/>
      </c>
      <c r="BG1679" s="254" t="str">
        <f t="shared" si="203"/>
        <v/>
      </c>
      <c r="BH1679" s="254" t="str">
        <f>IF(AX1679="","",IF(P1679&lt;&gt;"","",IF(BG1679="CS","OK",IF(VLOOKUP(E1679,カレンダマスタ!$A$5:$D$381,4,FALSE)&gt;0,"",IF(OR(AX1679*24&gt;10.84,AZ1679*24&lt;14.5)=TRUE,"×","OK")))))</f>
        <v/>
      </c>
    </row>
    <row r="1680" spans="2:60">
      <c r="B1680" s="111"/>
      <c r="C1680" s="385" t="str">
        <f>IF(STEP!C1680&lt;&gt;"",STEP!C1680,"")</f>
        <v/>
      </c>
      <c r="D1680" s="386" t="str">
        <f>IF(STEP!D1680&lt;&gt;"",STEP!D1680,"")</f>
        <v/>
      </c>
      <c r="E1680" s="387" t="str">
        <f>IF(STEP!E1680&lt;&gt;"",STEP!E1680,"")</f>
        <v/>
      </c>
      <c r="F1680" s="256"/>
      <c r="G1680" s="257"/>
      <c r="H1680" s="254"/>
      <c r="I1680" s="254"/>
      <c r="J1680" s="254"/>
      <c r="K1680" s="254"/>
      <c r="L1680" s="254"/>
      <c r="M1680" s="254"/>
      <c r="N1680" s="254"/>
      <c r="O1680" s="254"/>
      <c r="P1680" s="254"/>
      <c r="Q1680" s="254"/>
      <c r="R1680" s="254"/>
      <c r="S1680" s="254"/>
      <c r="T1680" s="254"/>
      <c r="U1680" s="254"/>
      <c r="V1680" s="254"/>
      <c r="W1680" s="254"/>
      <c r="X1680" s="254"/>
      <c r="Y1680" s="254"/>
      <c r="Z1680" s="254"/>
      <c r="AA1680" s="254"/>
      <c r="AB1680" s="254"/>
      <c r="AC1680" s="254"/>
      <c r="AD1680" s="254"/>
      <c r="AE1680" s="255"/>
      <c r="AF1680" s="255"/>
      <c r="AG1680" s="255"/>
      <c r="AH1680" s="255"/>
      <c r="AI1680" s="255"/>
      <c r="AJ1680" s="255"/>
      <c r="AK1680" s="255"/>
      <c r="AL1680" s="255"/>
      <c r="AM1680" s="255"/>
      <c r="AN1680" s="255"/>
      <c r="AO1680" s="254"/>
      <c r="AP1680" s="254"/>
      <c r="AQ1680" s="254"/>
      <c r="AR1680" s="254"/>
      <c r="AS1680" s="254"/>
      <c r="AT1680" s="254"/>
      <c r="AU1680" s="254"/>
      <c r="AW1680" s="291" t="str">
        <f t="shared" si="198"/>
        <v/>
      </c>
      <c r="AX1680" s="283" t="str">
        <f t="shared" si="199"/>
        <v/>
      </c>
      <c r="AY1680" s="283" t="str">
        <f t="shared" si="200"/>
        <v/>
      </c>
      <c r="AZ1680" s="283" t="str">
        <f t="shared" si="201"/>
        <v/>
      </c>
      <c r="BA1680" s="283" t="str">
        <f t="shared" si="202"/>
        <v/>
      </c>
      <c r="BD1680" s="254" t="str">
        <f>IF(W1680="","",IF(F1680="休日",AW1680,IF(F1680="法休",AW1680,VLOOKUP(F1680,カレンダマスタ!$Q$56:$R$69,2,FALSE))))</f>
        <v/>
      </c>
      <c r="BG1680" s="254" t="str">
        <f t="shared" si="203"/>
        <v/>
      </c>
      <c r="BH1680" s="254" t="str">
        <f>IF(AX1680="","",IF(P1680&lt;&gt;"","",IF(BG1680="CS","OK",IF(VLOOKUP(E1680,カレンダマスタ!$A$5:$D$381,4,FALSE)&gt;0,"",IF(OR(AX1680*24&gt;10.84,AZ1680*24&lt;14.5)=TRUE,"×","OK")))))</f>
        <v/>
      </c>
    </row>
    <row r="1681" spans="2:60">
      <c r="B1681" s="111"/>
      <c r="C1681" s="385" t="str">
        <f>IF(STEP!C1681&lt;&gt;"",STEP!C1681,"")</f>
        <v/>
      </c>
      <c r="D1681" s="386" t="str">
        <f>IF(STEP!D1681&lt;&gt;"",STEP!D1681,"")</f>
        <v/>
      </c>
      <c r="E1681" s="387" t="str">
        <f>IF(STEP!E1681&lt;&gt;"",STEP!E1681,"")</f>
        <v/>
      </c>
      <c r="F1681" s="256"/>
      <c r="G1681" s="252"/>
      <c r="H1681" s="254"/>
      <c r="I1681" s="254"/>
      <c r="J1681" s="254"/>
      <c r="K1681" s="254"/>
      <c r="L1681" s="254"/>
      <c r="M1681" s="254"/>
      <c r="N1681" s="254"/>
      <c r="O1681" s="254"/>
      <c r="P1681" s="254"/>
      <c r="Q1681" s="254"/>
      <c r="R1681" s="254"/>
      <c r="S1681" s="254"/>
      <c r="T1681" s="254"/>
      <c r="U1681" s="254"/>
      <c r="V1681" s="254"/>
      <c r="W1681" s="254"/>
      <c r="X1681" s="254"/>
      <c r="Y1681" s="254"/>
      <c r="Z1681" s="254"/>
      <c r="AA1681" s="254"/>
      <c r="AB1681" s="254"/>
      <c r="AC1681" s="254"/>
      <c r="AD1681" s="254"/>
      <c r="AE1681" s="255"/>
      <c r="AF1681" s="255"/>
      <c r="AG1681" s="255"/>
      <c r="AH1681" s="255"/>
      <c r="AI1681" s="255"/>
      <c r="AJ1681" s="255"/>
      <c r="AK1681" s="255"/>
      <c r="AL1681" s="255"/>
      <c r="AM1681" s="255"/>
      <c r="AN1681" s="255"/>
      <c r="AO1681" s="254"/>
      <c r="AP1681" s="254"/>
      <c r="AQ1681" s="254"/>
      <c r="AR1681" s="254"/>
      <c r="AS1681" s="254"/>
      <c r="AT1681" s="254"/>
      <c r="AU1681" s="254"/>
      <c r="AW1681" s="291" t="str">
        <f t="shared" si="198"/>
        <v/>
      </c>
      <c r="AX1681" s="283" t="str">
        <f t="shared" si="199"/>
        <v/>
      </c>
      <c r="AY1681" s="283" t="str">
        <f t="shared" si="200"/>
        <v/>
      </c>
      <c r="AZ1681" s="283" t="str">
        <f t="shared" si="201"/>
        <v/>
      </c>
      <c r="BA1681" s="283" t="str">
        <f t="shared" si="202"/>
        <v/>
      </c>
      <c r="BD1681" s="254" t="str">
        <f>IF(W1681="","",IF(F1681="休日",AW1681,IF(F1681="法休",AW1681,VLOOKUP(F1681,カレンダマスタ!$Q$56:$R$69,2,FALSE))))</f>
        <v/>
      </c>
      <c r="BG1681" s="254" t="str">
        <f t="shared" si="203"/>
        <v/>
      </c>
      <c r="BH1681" s="254" t="str">
        <f>IF(AX1681="","",IF(P1681&lt;&gt;"","",IF(BG1681="CS","OK",IF(VLOOKUP(E1681,カレンダマスタ!$A$5:$D$381,4,FALSE)&gt;0,"",IF(OR(AX1681*24&gt;10.84,AZ1681*24&lt;14.5)=TRUE,"×","OK")))))</f>
        <v/>
      </c>
    </row>
    <row r="1682" spans="2:60">
      <c r="B1682" s="111"/>
      <c r="C1682" s="388" t="str">
        <f>IF(STEP!C1682&lt;&gt;"",STEP!C1682,"")</f>
        <v/>
      </c>
      <c r="D1682" s="389" t="str">
        <f>IF(STEP!D1682&lt;&gt;"",STEP!D1682,"")</f>
        <v/>
      </c>
      <c r="E1682" s="390" t="str">
        <f>IF(STEP!E1682&lt;&gt;"",STEP!E1682,"")</f>
        <v/>
      </c>
      <c r="F1682" s="259"/>
      <c r="G1682" s="258"/>
      <c r="H1682" s="260"/>
      <c r="I1682" s="260"/>
      <c r="J1682" s="260"/>
      <c r="K1682" s="260"/>
      <c r="L1682" s="260"/>
      <c r="M1682" s="260"/>
      <c r="N1682" s="260"/>
      <c r="O1682" s="260"/>
      <c r="P1682" s="260"/>
      <c r="Q1682" s="260"/>
      <c r="R1682" s="260"/>
      <c r="S1682" s="260"/>
      <c r="T1682" s="260"/>
      <c r="U1682" s="260"/>
      <c r="V1682" s="260"/>
      <c r="W1682" s="260"/>
      <c r="X1682" s="260"/>
      <c r="Y1682" s="260"/>
      <c r="Z1682" s="260"/>
      <c r="AA1682" s="260"/>
      <c r="AB1682" s="260"/>
      <c r="AC1682" s="260"/>
      <c r="AD1682" s="260"/>
      <c r="AE1682" s="261"/>
      <c r="AF1682" s="261"/>
      <c r="AG1682" s="261"/>
      <c r="AH1682" s="261"/>
      <c r="AI1682" s="261"/>
      <c r="AJ1682" s="261"/>
      <c r="AK1682" s="261"/>
      <c r="AL1682" s="261"/>
      <c r="AM1682" s="261"/>
      <c r="AN1682" s="261"/>
      <c r="AO1682" s="260"/>
      <c r="AP1682" s="260"/>
      <c r="AQ1682" s="260"/>
      <c r="AR1682" s="260"/>
      <c r="AS1682" s="260"/>
      <c r="AT1682" s="260"/>
      <c r="AU1682" s="260"/>
      <c r="AW1682" s="292" t="str">
        <f t="shared" si="198"/>
        <v/>
      </c>
      <c r="AX1682" s="284" t="str">
        <f t="shared" si="199"/>
        <v/>
      </c>
      <c r="AY1682" s="284" t="str">
        <f t="shared" si="200"/>
        <v/>
      </c>
      <c r="AZ1682" s="284" t="str">
        <f t="shared" si="201"/>
        <v/>
      </c>
      <c r="BA1682" s="284" t="str">
        <f t="shared" si="202"/>
        <v/>
      </c>
      <c r="BD1682" s="260" t="str">
        <f>IF(W1682="","",IF(F1682="休日",AW1682,IF(F1682="法休",AW1682,VLOOKUP(F1682,カレンダマスタ!$Q$56:$R$69,2,FALSE))))</f>
        <v/>
      </c>
      <c r="BG1682" s="260" t="str">
        <f t="shared" si="203"/>
        <v/>
      </c>
      <c r="BH1682" s="260" t="str">
        <f>IF(AX1682="","",IF(P1682&lt;&gt;"","",IF(BG1682="CS","OK",IF(VLOOKUP(E1682,カレンダマスタ!$A$5:$D$381,4,FALSE)&gt;0,"",IF(OR(AX1682*24&gt;10.84,AZ1682*24&lt;14.5)=TRUE,"×","OK")))))</f>
        <v/>
      </c>
    </row>
    <row r="1683" spans="2:60">
      <c r="B1683" s="111"/>
      <c r="C1683" s="391" t="str">
        <f>IF(STEP!C1683&lt;&gt;"",STEP!C1683,"")</f>
        <v/>
      </c>
      <c r="D1683" s="392" t="str">
        <f>IF(STEP!D1683&lt;&gt;"",STEP!D1683,"")</f>
        <v/>
      </c>
      <c r="E1683" s="393" t="str">
        <f>IF(STEP!E1683&lt;&gt;"",STEP!E1683,"")</f>
        <v/>
      </c>
      <c r="F1683" s="263"/>
      <c r="G1683" s="262"/>
      <c r="H1683" s="264"/>
      <c r="I1683" s="264"/>
      <c r="J1683" s="264"/>
      <c r="K1683" s="264"/>
      <c r="L1683" s="264"/>
      <c r="M1683" s="264"/>
      <c r="N1683" s="264"/>
      <c r="O1683" s="264"/>
      <c r="P1683" s="264"/>
      <c r="Q1683" s="264"/>
      <c r="R1683" s="264"/>
      <c r="S1683" s="264"/>
      <c r="T1683" s="264"/>
      <c r="U1683" s="264"/>
      <c r="V1683" s="264"/>
      <c r="W1683" s="264"/>
      <c r="X1683" s="264"/>
      <c r="Y1683" s="264"/>
      <c r="Z1683" s="264"/>
      <c r="AA1683" s="264"/>
      <c r="AB1683" s="264"/>
      <c r="AC1683" s="264"/>
      <c r="AD1683" s="264"/>
      <c r="AE1683" s="265"/>
      <c r="AF1683" s="265"/>
      <c r="AG1683" s="265"/>
      <c r="AH1683" s="265"/>
      <c r="AI1683" s="265"/>
      <c r="AJ1683" s="265"/>
      <c r="AK1683" s="265"/>
      <c r="AL1683" s="265"/>
      <c r="AM1683" s="265"/>
      <c r="AN1683" s="265"/>
      <c r="AO1683" s="264"/>
      <c r="AP1683" s="264"/>
      <c r="AQ1683" s="264"/>
      <c r="AR1683" s="264"/>
      <c r="AS1683" s="264"/>
      <c r="AT1683" s="264"/>
      <c r="AU1683" s="264"/>
      <c r="AW1683" s="293" t="str">
        <f t="shared" si="198"/>
        <v/>
      </c>
      <c r="AX1683" s="285" t="str">
        <f t="shared" si="199"/>
        <v/>
      </c>
      <c r="AY1683" s="285" t="str">
        <f t="shared" si="200"/>
        <v/>
      </c>
      <c r="AZ1683" s="285" t="str">
        <f t="shared" si="201"/>
        <v/>
      </c>
      <c r="BA1683" s="285" t="str">
        <f t="shared" si="202"/>
        <v/>
      </c>
      <c r="BD1683" s="264" t="str">
        <f>IF(W1683="","",IF(F1683="休日",AW1683,IF(F1683="法休",AW1683,VLOOKUP(F1683,カレンダマスタ!$Q$56:$R$69,2,FALSE))))</f>
        <v/>
      </c>
      <c r="BG1683" s="264" t="str">
        <f t="shared" si="203"/>
        <v/>
      </c>
      <c r="BH1683" s="264" t="str">
        <f>IF(AX1683="","",IF(P1683&lt;&gt;"","",IF(BG1683="CS","OK",IF(VLOOKUP(E1683,カレンダマスタ!$A$5:$D$381,4,FALSE)&gt;0,"",IF(OR(AX1683*24&gt;10.84,AZ1683*24&lt;14.5)=TRUE,"×","OK")))))</f>
        <v/>
      </c>
    </row>
    <row r="1684" spans="2:60">
      <c r="B1684" s="111"/>
      <c r="C1684" s="385" t="str">
        <f>IF(STEP!C1684&lt;&gt;"",STEP!C1684,"")</f>
        <v/>
      </c>
      <c r="D1684" s="386" t="str">
        <f>IF(STEP!D1684&lt;&gt;"",STEP!D1684,"")</f>
        <v/>
      </c>
      <c r="E1684" s="387" t="str">
        <f>IF(STEP!E1684&lt;&gt;"",STEP!E1684,"")</f>
        <v/>
      </c>
      <c r="F1684" s="253"/>
      <c r="G1684" s="252"/>
      <c r="H1684" s="254"/>
      <c r="I1684" s="254"/>
      <c r="J1684" s="254"/>
      <c r="K1684" s="254"/>
      <c r="L1684" s="254"/>
      <c r="M1684" s="254"/>
      <c r="N1684" s="254"/>
      <c r="O1684" s="254"/>
      <c r="P1684" s="254"/>
      <c r="Q1684" s="254"/>
      <c r="R1684" s="254"/>
      <c r="S1684" s="254"/>
      <c r="T1684" s="254"/>
      <c r="U1684" s="254"/>
      <c r="V1684" s="254"/>
      <c r="W1684" s="254"/>
      <c r="X1684" s="254"/>
      <c r="Y1684" s="254"/>
      <c r="Z1684" s="254"/>
      <c r="AA1684" s="254"/>
      <c r="AB1684" s="254"/>
      <c r="AC1684" s="254"/>
      <c r="AD1684" s="254"/>
      <c r="AE1684" s="255"/>
      <c r="AF1684" s="255"/>
      <c r="AG1684" s="255"/>
      <c r="AH1684" s="255"/>
      <c r="AI1684" s="255"/>
      <c r="AJ1684" s="255"/>
      <c r="AK1684" s="255"/>
      <c r="AL1684" s="255"/>
      <c r="AM1684" s="255"/>
      <c r="AN1684" s="255"/>
      <c r="AO1684" s="254"/>
      <c r="AP1684" s="254"/>
      <c r="AQ1684" s="254"/>
      <c r="AR1684" s="254"/>
      <c r="AS1684" s="254"/>
      <c r="AT1684" s="254"/>
      <c r="AU1684" s="254"/>
      <c r="AW1684" s="291" t="str">
        <f t="shared" si="198"/>
        <v/>
      </c>
      <c r="AX1684" s="283" t="str">
        <f t="shared" si="199"/>
        <v/>
      </c>
      <c r="AY1684" s="283" t="str">
        <f t="shared" si="200"/>
        <v/>
      </c>
      <c r="AZ1684" s="283" t="str">
        <f t="shared" si="201"/>
        <v/>
      </c>
      <c r="BA1684" s="283" t="str">
        <f t="shared" si="202"/>
        <v/>
      </c>
      <c r="BD1684" s="254" t="str">
        <f>IF(W1684="","",IF(F1684="休日",AW1684,IF(F1684="法休",AW1684,VLOOKUP(F1684,カレンダマスタ!$Q$56:$R$69,2,FALSE))))</f>
        <v/>
      </c>
      <c r="BG1684" s="254" t="str">
        <f t="shared" si="203"/>
        <v/>
      </c>
      <c r="BH1684" s="254" t="str">
        <f>IF(AX1684="","",IF(P1684&lt;&gt;"","",IF(BG1684="CS","OK",IF(VLOOKUP(E1684,カレンダマスタ!$A$5:$D$381,4,FALSE)&gt;0,"",IF(OR(AX1684*24&gt;10.84,AZ1684*24&lt;14.5)=TRUE,"×","OK")))))</f>
        <v/>
      </c>
    </row>
    <row r="1685" spans="2:60">
      <c r="B1685" s="111"/>
      <c r="C1685" s="385" t="str">
        <f>IF(STEP!C1685&lt;&gt;"",STEP!C1685,"")</f>
        <v/>
      </c>
      <c r="D1685" s="386" t="str">
        <f>IF(STEP!D1685&lt;&gt;"",STEP!D1685,"")</f>
        <v/>
      </c>
      <c r="E1685" s="387" t="str">
        <f>IF(STEP!E1685&lt;&gt;"",STEP!E1685,"")</f>
        <v/>
      </c>
      <c r="F1685" s="253"/>
      <c r="G1685" s="252"/>
      <c r="H1685" s="254"/>
      <c r="I1685" s="254"/>
      <c r="J1685" s="254"/>
      <c r="K1685" s="254"/>
      <c r="L1685" s="254"/>
      <c r="M1685" s="254"/>
      <c r="N1685" s="254"/>
      <c r="O1685" s="254"/>
      <c r="P1685" s="254"/>
      <c r="Q1685" s="254"/>
      <c r="R1685" s="254"/>
      <c r="S1685" s="254"/>
      <c r="T1685" s="254"/>
      <c r="U1685" s="254"/>
      <c r="V1685" s="254"/>
      <c r="W1685" s="254"/>
      <c r="X1685" s="254"/>
      <c r="Y1685" s="254"/>
      <c r="Z1685" s="254"/>
      <c r="AA1685" s="254"/>
      <c r="AB1685" s="254"/>
      <c r="AC1685" s="254"/>
      <c r="AD1685" s="254"/>
      <c r="AE1685" s="255"/>
      <c r="AF1685" s="255"/>
      <c r="AG1685" s="255"/>
      <c r="AH1685" s="255"/>
      <c r="AI1685" s="255"/>
      <c r="AJ1685" s="255"/>
      <c r="AK1685" s="255"/>
      <c r="AL1685" s="255"/>
      <c r="AM1685" s="255"/>
      <c r="AN1685" s="255"/>
      <c r="AO1685" s="254"/>
      <c r="AP1685" s="254"/>
      <c r="AQ1685" s="254"/>
      <c r="AR1685" s="254"/>
      <c r="AS1685" s="254"/>
      <c r="AT1685" s="254"/>
      <c r="AU1685" s="254"/>
      <c r="AW1685" s="291" t="str">
        <f t="shared" si="198"/>
        <v/>
      </c>
      <c r="AX1685" s="283" t="str">
        <f t="shared" si="199"/>
        <v/>
      </c>
      <c r="AY1685" s="283" t="str">
        <f t="shared" si="200"/>
        <v/>
      </c>
      <c r="AZ1685" s="283" t="str">
        <f t="shared" si="201"/>
        <v/>
      </c>
      <c r="BA1685" s="283" t="str">
        <f t="shared" si="202"/>
        <v/>
      </c>
      <c r="BD1685" s="254" t="str">
        <f>IF(W1685="","",IF(F1685="休日",AW1685,IF(F1685="法休",AW1685,VLOOKUP(F1685,カレンダマスタ!$Q$56:$R$69,2,FALSE))))</f>
        <v/>
      </c>
      <c r="BG1685" s="254" t="str">
        <f t="shared" si="203"/>
        <v/>
      </c>
      <c r="BH1685" s="254" t="str">
        <f>IF(AX1685="","",IF(P1685&lt;&gt;"","",IF(BG1685="CS","OK",IF(VLOOKUP(E1685,カレンダマスタ!$A$5:$D$381,4,FALSE)&gt;0,"",IF(OR(AX1685*24&gt;10.84,AZ1685*24&lt;14.5)=TRUE,"×","OK")))))</f>
        <v/>
      </c>
    </row>
    <row r="1686" spans="2:60">
      <c r="B1686" s="111"/>
      <c r="C1686" s="385" t="str">
        <f>IF(STEP!C1686&lt;&gt;"",STEP!C1686,"")</f>
        <v/>
      </c>
      <c r="D1686" s="386" t="str">
        <f>IF(STEP!D1686&lt;&gt;"",STEP!D1686,"")</f>
        <v/>
      </c>
      <c r="E1686" s="387" t="str">
        <f>IF(STEP!E1686&lt;&gt;"",STEP!E1686,"")</f>
        <v/>
      </c>
      <c r="F1686" s="256"/>
      <c r="G1686" s="257"/>
      <c r="H1686" s="254"/>
      <c r="I1686" s="254"/>
      <c r="J1686" s="254"/>
      <c r="K1686" s="254"/>
      <c r="L1686" s="254"/>
      <c r="M1686" s="254"/>
      <c r="N1686" s="254"/>
      <c r="O1686" s="254"/>
      <c r="P1686" s="254"/>
      <c r="Q1686" s="254"/>
      <c r="R1686" s="254"/>
      <c r="S1686" s="254"/>
      <c r="T1686" s="254"/>
      <c r="U1686" s="254"/>
      <c r="V1686" s="254"/>
      <c r="W1686" s="254"/>
      <c r="X1686" s="254"/>
      <c r="Y1686" s="254"/>
      <c r="Z1686" s="254"/>
      <c r="AA1686" s="254"/>
      <c r="AB1686" s="254"/>
      <c r="AC1686" s="254"/>
      <c r="AD1686" s="254"/>
      <c r="AE1686" s="255"/>
      <c r="AF1686" s="255"/>
      <c r="AG1686" s="255"/>
      <c r="AH1686" s="255"/>
      <c r="AI1686" s="255"/>
      <c r="AJ1686" s="255"/>
      <c r="AK1686" s="255"/>
      <c r="AL1686" s="255"/>
      <c r="AM1686" s="255"/>
      <c r="AN1686" s="255"/>
      <c r="AO1686" s="254"/>
      <c r="AP1686" s="254"/>
      <c r="AQ1686" s="254"/>
      <c r="AR1686" s="254"/>
      <c r="AS1686" s="254"/>
      <c r="AT1686" s="254"/>
      <c r="AU1686" s="254"/>
      <c r="AW1686" s="291" t="str">
        <f t="shared" si="198"/>
        <v/>
      </c>
      <c r="AX1686" s="283" t="str">
        <f t="shared" si="199"/>
        <v/>
      </c>
      <c r="AY1686" s="283" t="str">
        <f t="shared" si="200"/>
        <v/>
      </c>
      <c r="AZ1686" s="283" t="str">
        <f t="shared" si="201"/>
        <v/>
      </c>
      <c r="BA1686" s="283" t="str">
        <f t="shared" si="202"/>
        <v/>
      </c>
      <c r="BD1686" s="254" t="str">
        <f>IF(W1686="","",IF(F1686="休日",AW1686,IF(F1686="法休",AW1686,VLOOKUP(F1686,カレンダマスタ!$Q$56:$R$69,2,FALSE))))</f>
        <v/>
      </c>
      <c r="BG1686" s="254" t="str">
        <f t="shared" si="203"/>
        <v/>
      </c>
      <c r="BH1686" s="254" t="str">
        <f>IF(AX1686="","",IF(P1686&lt;&gt;"","",IF(BG1686="CS","OK",IF(VLOOKUP(E1686,カレンダマスタ!$A$5:$D$381,4,FALSE)&gt;0,"",IF(OR(AX1686*24&gt;10.84,AZ1686*24&lt;14.5)=TRUE,"×","OK")))))</f>
        <v/>
      </c>
    </row>
    <row r="1687" spans="2:60">
      <c r="B1687" s="111"/>
      <c r="C1687" s="385" t="str">
        <f>IF(STEP!C1687&lt;&gt;"",STEP!C1687,"")</f>
        <v/>
      </c>
      <c r="D1687" s="386" t="str">
        <f>IF(STEP!D1687&lt;&gt;"",STEP!D1687,"")</f>
        <v/>
      </c>
      <c r="E1687" s="387" t="str">
        <f>IF(STEP!E1687&lt;&gt;"",STEP!E1687,"")</f>
        <v/>
      </c>
      <c r="F1687" s="256"/>
      <c r="G1687" s="257"/>
      <c r="H1687" s="254"/>
      <c r="I1687" s="254"/>
      <c r="J1687" s="254"/>
      <c r="K1687" s="254"/>
      <c r="L1687" s="254"/>
      <c r="M1687" s="254"/>
      <c r="N1687" s="254"/>
      <c r="O1687" s="254"/>
      <c r="P1687" s="254"/>
      <c r="Q1687" s="254"/>
      <c r="R1687" s="254"/>
      <c r="S1687" s="254"/>
      <c r="T1687" s="254"/>
      <c r="U1687" s="254"/>
      <c r="V1687" s="254"/>
      <c r="W1687" s="254"/>
      <c r="X1687" s="254"/>
      <c r="Y1687" s="254"/>
      <c r="Z1687" s="254"/>
      <c r="AA1687" s="254"/>
      <c r="AB1687" s="254"/>
      <c r="AC1687" s="254"/>
      <c r="AD1687" s="254"/>
      <c r="AE1687" s="255"/>
      <c r="AF1687" s="255"/>
      <c r="AG1687" s="255"/>
      <c r="AH1687" s="255"/>
      <c r="AI1687" s="255"/>
      <c r="AJ1687" s="255"/>
      <c r="AK1687" s="255"/>
      <c r="AL1687" s="255"/>
      <c r="AM1687" s="255"/>
      <c r="AN1687" s="255"/>
      <c r="AO1687" s="254"/>
      <c r="AP1687" s="254"/>
      <c r="AQ1687" s="254"/>
      <c r="AR1687" s="254"/>
      <c r="AS1687" s="254"/>
      <c r="AT1687" s="254"/>
      <c r="AU1687" s="254"/>
      <c r="AW1687" s="291" t="str">
        <f t="shared" si="198"/>
        <v/>
      </c>
      <c r="AX1687" s="283" t="str">
        <f t="shared" si="199"/>
        <v/>
      </c>
      <c r="AY1687" s="283" t="str">
        <f t="shared" si="200"/>
        <v/>
      </c>
      <c r="AZ1687" s="283" t="str">
        <f t="shared" si="201"/>
        <v/>
      </c>
      <c r="BA1687" s="283" t="str">
        <f t="shared" si="202"/>
        <v/>
      </c>
      <c r="BD1687" s="254" t="str">
        <f>IF(W1687="","",IF(F1687="休日",AW1687,IF(F1687="法休",AW1687,VLOOKUP(F1687,カレンダマスタ!$Q$56:$R$69,2,FALSE))))</f>
        <v/>
      </c>
      <c r="BG1687" s="254" t="str">
        <f t="shared" si="203"/>
        <v/>
      </c>
      <c r="BH1687" s="254" t="str">
        <f>IF(AX1687="","",IF(P1687&lt;&gt;"","",IF(BG1687="CS","OK",IF(VLOOKUP(E1687,カレンダマスタ!$A$5:$D$381,4,FALSE)&gt;0,"",IF(OR(AX1687*24&gt;10.84,AZ1687*24&lt;14.5)=TRUE,"×","OK")))))</f>
        <v/>
      </c>
    </row>
    <row r="1688" spans="2:60">
      <c r="B1688" s="111"/>
      <c r="C1688" s="385" t="str">
        <f>IF(STEP!C1688&lt;&gt;"",STEP!C1688,"")</f>
        <v/>
      </c>
      <c r="D1688" s="386" t="str">
        <f>IF(STEP!D1688&lt;&gt;"",STEP!D1688,"")</f>
        <v/>
      </c>
      <c r="E1688" s="387" t="str">
        <f>IF(STEP!E1688&lt;&gt;"",STEP!E1688,"")</f>
        <v/>
      </c>
      <c r="F1688" s="256"/>
      <c r="G1688" s="257"/>
      <c r="H1688" s="254"/>
      <c r="I1688" s="254"/>
      <c r="J1688" s="254"/>
      <c r="K1688" s="254"/>
      <c r="L1688" s="254"/>
      <c r="M1688" s="254"/>
      <c r="N1688" s="254"/>
      <c r="O1688" s="254"/>
      <c r="P1688" s="254"/>
      <c r="Q1688" s="254"/>
      <c r="R1688" s="254"/>
      <c r="S1688" s="254"/>
      <c r="T1688" s="254"/>
      <c r="U1688" s="254"/>
      <c r="V1688" s="254"/>
      <c r="W1688" s="254"/>
      <c r="X1688" s="254"/>
      <c r="Y1688" s="254"/>
      <c r="Z1688" s="254"/>
      <c r="AA1688" s="254"/>
      <c r="AB1688" s="254"/>
      <c r="AC1688" s="254"/>
      <c r="AD1688" s="254"/>
      <c r="AE1688" s="255"/>
      <c r="AF1688" s="255"/>
      <c r="AG1688" s="255"/>
      <c r="AH1688" s="255"/>
      <c r="AI1688" s="255"/>
      <c r="AJ1688" s="255"/>
      <c r="AK1688" s="255"/>
      <c r="AL1688" s="255"/>
      <c r="AM1688" s="255"/>
      <c r="AN1688" s="255"/>
      <c r="AO1688" s="254"/>
      <c r="AP1688" s="254"/>
      <c r="AQ1688" s="254"/>
      <c r="AR1688" s="254"/>
      <c r="AS1688" s="254"/>
      <c r="AT1688" s="254"/>
      <c r="AU1688" s="254"/>
      <c r="AW1688" s="291" t="str">
        <f t="shared" si="198"/>
        <v/>
      </c>
      <c r="AX1688" s="283" t="str">
        <f t="shared" si="199"/>
        <v/>
      </c>
      <c r="AY1688" s="283" t="str">
        <f t="shared" si="200"/>
        <v/>
      </c>
      <c r="AZ1688" s="283" t="str">
        <f t="shared" si="201"/>
        <v/>
      </c>
      <c r="BA1688" s="283" t="str">
        <f t="shared" si="202"/>
        <v/>
      </c>
      <c r="BD1688" s="254" t="str">
        <f>IF(W1688="","",IF(F1688="休日",AW1688,IF(F1688="法休",AW1688,VLOOKUP(F1688,カレンダマスタ!$Q$56:$R$69,2,FALSE))))</f>
        <v/>
      </c>
      <c r="BG1688" s="254" t="str">
        <f t="shared" si="203"/>
        <v/>
      </c>
      <c r="BH1688" s="254" t="str">
        <f>IF(AX1688="","",IF(P1688&lt;&gt;"","",IF(BG1688="CS","OK",IF(VLOOKUP(E1688,カレンダマスタ!$A$5:$D$381,4,FALSE)&gt;0,"",IF(OR(AX1688*24&gt;10.84,AZ1688*24&lt;14.5)=TRUE,"×","OK")))))</f>
        <v/>
      </c>
    </row>
    <row r="1689" spans="2:60">
      <c r="B1689" s="111"/>
      <c r="C1689" s="388" t="str">
        <f>IF(STEP!C1689&lt;&gt;"",STEP!C1689,"")</f>
        <v/>
      </c>
      <c r="D1689" s="389" t="str">
        <f>IF(STEP!D1689&lt;&gt;"",STEP!D1689,"")</f>
        <v/>
      </c>
      <c r="E1689" s="390" t="str">
        <f>IF(STEP!E1689&lt;&gt;"",STEP!E1689,"")</f>
        <v/>
      </c>
      <c r="F1689" s="259"/>
      <c r="G1689" s="266"/>
      <c r="H1689" s="260"/>
      <c r="I1689" s="260"/>
      <c r="J1689" s="260"/>
      <c r="K1689" s="260"/>
      <c r="L1689" s="260"/>
      <c r="M1689" s="260"/>
      <c r="N1689" s="260"/>
      <c r="O1689" s="260"/>
      <c r="P1689" s="260"/>
      <c r="Q1689" s="260"/>
      <c r="R1689" s="260"/>
      <c r="S1689" s="260"/>
      <c r="T1689" s="260"/>
      <c r="U1689" s="260"/>
      <c r="V1689" s="260"/>
      <c r="W1689" s="260"/>
      <c r="X1689" s="260"/>
      <c r="Y1689" s="260"/>
      <c r="Z1689" s="260"/>
      <c r="AA1689" s="260"/>
      <c r="AB1689" s="260"/>
      <c r="AC1689" s="260"/>
      <c r="AD1689" s="260"/>
      <c r="AE1689" s="261"/>
      <c r="AF1689" s="261"/>
      <c r="AG1689" s="261"/>
      <c r="AH1689" s="261"/>
      <c r="AI1689" s="261"/>
      <c r="AJ1689" s="261"/>
      <c r="AK1689" s="261"/>
      <c r="AL1689" s="261"/>
      <c r="AM1689" s="261"/>
      <c r="AN1689" s="261"/>
      <c r="AO1689" s="260"/>
      <c r="AP1689" s="260"/>
      <c r="AQ1689" s="260"/>
      <c r="AR1689" s="260"/>
      <c r="AS1689" s="260"/>
      <c r="AT1689" s="260"/>
      <c r="AU1689" s="260"/>
      <c r="AW1689" s="292" t="str">
        <f t="shared" si="198"/>
        <v/>
      </c>
      <c r="AX1689" s="284" t="str">
        <f t="shared" si="199"/>
        <v/>
      </c>
      <c r="AY1689" s="284" t="str">
        <f t="shared" si="200"/>
        <v/>
      </c>
      <c r="AZ1689" s="284" t="str">
        <f t="shared" si="201"/>
        <v/>
      </c>
      <c r="BA1689" s="284" t="str">
        <f t="shared" si="202"/>
        <v/>
      </c>
      <c r="BD1689" s="260" t="str">
        <f>IF(W1689="","",IF(F1689="休日",AW1689,IF(F1689="法休",AW1689,VLOOKUP(F1689,カレンダマスタ!$Q$56:$R$69,2,FALSE))))</f>
        <v/>
      </c>
      <c r="BG1689" s="260" t="str">
        <f t="shared" si="203"/>
        <v/>
      </c>
      <c r="BH1689" s="260" t="str">
        <f>IF(AX1689="","",IF(P1689&lt;&gt;"","",IF(BG1689="CS","OK",IF(VLOOKUP(E1689,カレンダマスタ!$A$5:$D$381,4,FALSE)&gt;0,"",IF(OR(AX1689*24&gt;10.84,AZ1689*24&lt;14.5)=TRUE,"×","OK")))))</f>
        <v/>
      </c>
    </row>
    <row r="1690" spans="2:60">
      <c r="B1690" s="111"/>
      <c r="C1690" s="391" t="str">
        <f>IF(STEP!C1690&lt;&gt;"",STEP!C1690,"")</f>
        <v/>
      </c>
      <c r="D1690" s="392" t="str">
        <f>IF(STEP!D1690&lt;&gt;"",STEP!D1690,"")</f>
        <v/>
      </c>
      <c r="E1690" s="393" t="str">
        <f>IF(STEP!E1690&lt;&gt;"",STEP!E1690,"")</f>
        <v/>
      </c>
      <c r="F1690" s="263"/>
      <c r="G1690" s="267"/>
      <c r="H1690" s="264"/>
      <c r="I1690" s="264"/>
      <c r="J1690" s="264"/>
      <c r="K1690" s="264"/>
      <c r="L1690" s="264"/>
      <c r="M1690" s="264"/>
      <c r="N1690" s="264"/>
      <c r="O1690" s="264"/>
      <c r="P1690" s="264"/>
      <c r="Q1690" s="264"/>
      <c r="R1690" s="264"/>
      <c r="S1690" s="264"/>
      <c r="T1690" s="264"/>
      <c r="U1690" s="264"/>
      <c r="V1690" s="264"/>
      <c r="W1690" s="264"/>
      <c r="X1690" s="264"/>
      <c r="Y1690" s="264"/>
      <c r="Z1690" s="264"/>
      <c r="AA1690" s="264"/>
      <c r="AB1690" s="264"/>
      <c r="AC1690" s="264"/>
      <c r="AD1690" s="264"/>
      <c r="AE1690" s="265"/>
      <c r="AF1690" s="265"/>
      <c r="AG1690" s="265"/>
      <c r="AH1690" s="265"/>
      <c r="AI1690" s="265"/>
      <c r="AJ1690" s="265"/>
      <c r="AK1690" s="265"/>
      <c r="AL1690" s="265"/>
      <c r="AM1690" s="265"/>
      <c r="AN1690" s="265"/>
      <c r="AO1690" s="264"/>
      <c r="AP1690" s="264"/>
      <c r="AQ1690" s="264"/>
      <c r="AR1690" s="264"/>
      <c r="AS1690" s="264"/>
      <c r="AT1690" s="264"/>
      <c r="AU1690" s="264"/>
      <c r="AW1690" s="293" t="str">
        <f t="shared" si="198"/>
        <v/>
      </c>
      <c r="AX1690" s="285" t="str">
        <f t="shared" si="199"/>
        <v/>
      </c>
      <c r="AY1690" s="285" t="str">
        <f t="shared" si="200"/>
        <v/>
      </c>
      <c r="AZ1690" s="285" t="str">
        <f t="shared" si="201"/>
        <v/>
      </c>
      <c r="BA1690" s="285" t="str">
        <f t="shared" si="202"/>
        <v/>
      </c>
      <c r="BD1690" s="264" t="str">
        <f>IF(W1690="","",IF(F1690="休日",AW1690,IF(F1690="法休",AW1690,VLOOKUP(F1690,カレンダマスタ!$Q$56:$R$69,2,FALSE))))</f>
        <v/>
      </c>
      <c r="BG1690" s="264" t="str">
        <f t="shared" si="203"/>
        <v/>
      </c>
      <c r="BH1690" s="264" t="str">
        <f>IF(AX1690="","",IF(P1690&lt;&gt;"","",IF(BG1690="CS","OK",IF(VLOOKUP(E1690,カレンダマスタ!$A$5:$D$381,4,FALSE)&gt;0,"",IF(OR(AX1690*24&gt;10.84,AZ1690*24&lt;14.5)=TRUE,"×","OK")))))</f>
        <v/>
      </c>
    </row>
    <row r="1691" spans="2:60">
      <c r="B1691" s="111"/>
      <c r="C1691" s="385" t="str">
        <f>IF(STEP!C1691&lt;&gt;"",STEP!C1691,"")</f>
        <v/>
      </c>
      <c r="D1691" s="386" t="str">
        <f>IF(STEP!D1691&lt;&gt;"",STEP!D1691,"")</f>
        <v/>
      </c>
      <c r="E1691" s="387" t="str">
        <f>IF(STEP!E1691&lt;&gt;"",STEP!E1691,"")</f>
        <v/>
      </c>
      <c r="F1691" s="253"/>
      <c r="G1691" s="252"/>
      <c r="H1691" s="254"/>
      <c r="I1691" s="254"/>
      <c r="J1691" s="254"/>
      <c r="K1691" s="254"/>
      <c r="L1691" s="254"/>
      <c r="M1691" s="254"/>
      <c r="N1691" s="254"/>
      <c r="O1691" s="254"/>
      <c r="P1691" s="254"/>
      <c r="Q1691" s="254"/>
      <c r="R1691" s="254"/>
      <c r="S1691" s="254"/>
      <c r="T1691" s="254"/>
      <c r="U1691" s="254"/>
      <c r="V1691" s="254"/>
      <c r="W1691" s="254"/>
      <c r="X1691" s="254"/>
      <c r="Y1691" s="254"/>
      <c r="Z1691" s="254"/>
      <c r="AA1691" s="254"/>
      <c r="AB1691" s="254"/>
      <c r="AC1691" s="254"/>
      <c r="AD1691" s="254"/>
      <c r="AE1691" s="255"/>
      <c r="AF1691" s="255"/>
      <c r="AG1691" s="255"/>
      <c r="AH1691" s="255"/>
      <c r="AI1691" s="255"/>
      <c r="AJ1691" s="255"/>
      <c r="AK1691" s="255"/>
      <c r="AL1691" s="255"/>
      <c r="AM1691" s="255"/>
      <c r="AN1691" s="255"/>
      <c r="AO1691" s="254"/>
      <c r="AP1691" s="254"/>
      <c r="AQ1691" s="254"/>
      <c r="AR1691" s="254"/>
      <c r="AS1691" s="254"/>
      <c r="AT1691" s="254"/>
      <c r="AU1691" s="254"/>
      <c r="AW1691" s="291" t="str">
        <f t="shared" si="198"/>
        <v/>
      </c>
      <c r="AX1691" s="283" t="str">
        <f t="shared" si="199"/>
        <v/>
      </c>
      <c r="AY1691" s="283" t="str">
        <f t="shared" si="200"/>
        <v/>
      </c>
      <c r="AZ1691" s="283" t="str">
        <f t="shared" si="201"/>
        <v/>
      </c>
      <c r="BA1691" s="283" t="str">
        <f t="shared" si="202"/>
        <v/>
      </c>
      <c r="BD1691" s="254" t="str">
        <f>IF(W1691="","",IF(F1691="休日",AW1691,IF(F1691="法休",AW1691,VLOOKUP(F1691,カレンダマスタ!$Q$56:$R$69,2,FALSE))))</f>
        <v/>
      </c>
      <c r="BG1691" s="503" t="str">
        <f t="shared" si="203"/>
        <v/>
      </c>
      <c r="BH1691" s="503" t="str">
        <f>IF(AX1691="","",IF(P1691&lt;&gt;"","",IF(BG1691="CS","OK",IF(VLOOKUP(E1691,カレンダマスタ!$A$5:$D$381,4,FALSE)&gt;0,"",IF(OR(AX1691*24&gt;10.84,AZ1691*24&lt;14.5)=TRUE,"×","OK")))))</f>
        <v/>
      </c>
    </row>
    <row r="1692" spans="2:60">
      <c r="B1692" s="111"/>
      <c r="C1692" s="385" t="str">
        <f>IF(STEP!C1692&lt;&gt;"",STEP!C1692,"")</f>
        <v/>
      </c>
      <c r="D1692" s="386" t="str">
        <f>IF(STEP!D1692&lt;&gt;"",STEP!D1692,"")</f>
        <v/>
      </c>
      <c r="E1692" s="387" t="str">
        <f>IF(STEP!E1692&lt;&gt;"",STEP!E1692,"")</f>
        <v/>
      </c>
      <c r="F1692" s="253"/>
      <c r="G1692" s="252"/>
      <c r="H1692" s="254"/>
      <c r="I1692" s="254"/>
      <c r="J1692" s="254"/>
      <c r="K1692" s="254"/>
      <c r="L1692" s="254"/>
      <c r="M1692" s="254"/>
      <c r="N1692" s="254"/>
      <c r="O1692" s="254"/>
      <c r="P1692" s="254"/>
      <c r="Q1692" s="254"/>
      <c r="R1692" s="254"/>
      <c r="S1692" s="254"/>
      <c r="T1692" s="254"/>
      <c r="U1692" s="254"/>
      <c r="V1692" s="254"/>
      <c r="W1692" s="254"/>
      <c r="X1692" s="254"/>
      <c r="Y1692" s="254"/>
      <c r="Z1692" s="254"/>
      <c r="AA1692" s="254"/>
      <c r="AB1692" s="254"/>
      <c r="AC1692" s="254"/>
      <c r="AD1692" s="254"/>
      <c r="AE1692" s="255"/>
      <c r="AF1692" s="255"/>
      <c r="AG1692" s="255"/>
      <c r="AH1692" s="255"/>
      <c r="AI1692" s="255"/>
      <c r="AJ1692" s="255"/>
      <c r="AK1692" s="255"/>
      <c r="AL1692" s="255"/>
      <c r="AM1692" s="255"/>
      <c r="AN1692" s="255"/>
      <c r="AO1692" s="254"/>
      <c r="AP1692" s="254"/>
      <c r="AQ1692" s="254"/>
      <c r="AR1692" s="254"/>
      <c r="AS1692" s="254"/>
      <c r="AT1692" s="254"/>
      <c r="AU1692" s="254"/>
      <c r="AW1692" s="291" t="str">
        <f t="shared" si="198"/>
        <v/>
      </c>
      <c r="AX1692" s="283" t="str">
        <f t="shared" si="199"/>
        <v/>
      </c>
      <c r="AY1692" s="283" t="str">
        <f t="shared" si="200"/>
        <v/>
      </c>
      <c r="AZ1692" s="283" t="str">
        <f t="shared" si="201"/>
        <v/>
      </c>
      <c r="BA1692" s="283" t="str">
        <f t="shared" si="202"/>
        <v/>
      </c>
      <c r="BD1692" s="254" t="str">
        <f>IF(W1692="","",IF(F1692="休日",AW1692,IF(F1692="法休",AW1692,VLOOKUP(F1692,カレンダマスタ!$Q$56:$R$69,2,FALSE))))</f>
        <v/>
      </c>
      <c r="BG1692" s="254" t="str">
        <f t="shared" si="203"/>
        <v/>
      </c>
      <c r="BH1692" s="254" t="str">
        <f>IF(AX1692="","",IF(P1692&lt;&gt;"","",IF(BG1692="CS","OK",IF(VLOOKUP(E1692,カレンダマスタ!$A$5:$D$381,4,FALSE)&gt;0,"",IF(OR(AX1692*24&gt;10.84,AZ1692*24&lt;14.5)=TRUE,"×","OK")))))</f>
        <v/>
      </c>
    </row>
    <row r="1693" spans="2:60">
      <c r="B1693" s="111"/>
      <c r="C1693" s="385" t="str">
        <f>IF(STEP!C1693&lt;&gt;"",STEP!C1693,"")</f>
        <v/>
      </c>
      <c r="D1693" s="386" t="str">
        <f>IF(STEP!D1693&lt;&gt;"",STEP!D1693,"")</f>
        <v/>
      </c>
      <c r="E1693" s="387" t="str">
        <f>IF(STEP!E1693&lt;&gt;"",STEP!E1693,"")</f>
        <v/>
      </c>
      <c r="F1693" s="256"/>
      <c r="G1693" s="257"/>
      <c r="H1693" s="254"/>
      <c r="I1693" s="254"/>
      <c r="J1693" s="254"/>
      <c r="K1693" s="254"/>
      <c r="L1693" s="254"/>
      <c r="M1693" s="254"/>
      <c r="N1693" s="254"/>
      <c r="O1693" s="254"/>
      <c r="P1693" s="254"/>
      <c r="Q1693" s="254"/>
      <c r="R1693" s="254"/>
      <c r="S1693" s="254"/>
      <c r="T1693" s="254"/>
      <c r="U1693" s="254"/>
      <c r="V1693" s="254"/>
      <c r="W1693" s="254"/>
      <c r="X1693" s="254"/>
      <c r="Y1693" s="254"/>
      <c r="Z1693" s="254"/>
      <c r="AA1693" s="254"/>
      <c r="AB1693" s="254"/>
      <c r="AC1693" s="254"/>
      <c r="AD1693" s="254"/>
      <c r="AE1693" s="255"/>
      <c r="AF1693" s="255"/>
      <c r="AG1693" s="255"/>
      <c r="AH1693" s="255"/>
      <c r="AI1693" s="255"/>
      <c r="AJ1693" s="255"/>
      <c r="AK1693" s="255"/>
      <c r="AL1693" s="255"/>
      <c r="AM1693" s="255"/>
      <c r="AN1693" s="255"/>
      <c r="AO1693" s="254"/>
      <c r="AP1693" s="254"/>
      <c r="AQ1693" s="254"/>
      <c r="AR1693" s="254"/>
      <c r="AS1693" s="254"/>
      <c r="AT1693" s="254"/>
      <c r="AU1693" s="254"/>
      <c r="AW1693" s="291" t="str">
        <f t="shared" si="198"/>
        <v/>
      </c>
      <c r="AX1693" s="283" t="str">
        <f t="shared" si="199"/>
        <v/>
      </c>
      <c r="AY1693" s="283" t="str">
        <f t="shared" si="200"/>
        <v/>
      </c>
      <c r="AZ1693" s="283" t="str">
        <f t="shared" si="201"/>
        <v/>
      </c>
      <c r="BA1693" s="283" t="str">
        <f t="shared" si="202"/>
        <v/>
      </c>
      <c r="BD1693" s="254" t="str">
        <f>IF(W1693="","",IF(F1693="休日",AW1693,IF(F1693="法休",AW1693,VLOOKUP(F1693,カレンダマスタ!$Q$56:$R$69,2,FALSE))))</f>
        <v/>
      </c>
      <c r="BG1693" s="254" t="str">
        <f t="shared" si="203"/>
        <v/>
      </c>
      <c r="BH1693" s="254" t="str">
        <f>IF(AX1693="","",IF(P1693&lt;&gt;"","",IF(BG1693="CS","OK",IF(VLOOKUP(E1693,カレンダマスタ!$A$5:$D$381,4,FALSE)&gt;0,"",IF(OR(AX1693*24&gt;10.84,AZ1693*24&lt;14.5)=TRUE,"×","OK")))))</f>
        <v/>
      </c>
    </row>
    <row r="1694" spans="2:60">
      <c r="B1694" s="111"/>
      <c r="C1694" s="385" t="str">
        <f>IF(STEP!C1694&lt;&gt;"",STEP!C1694,"")</f>
        <v/>
      </c>
      <c r="D1694" s="386" t="str">
        <f>IF(STEP!D1694&lt;&gt;"",STEP!D1694,"")</f>
        <v/>
      </c>
      <c r="E1694" s="387" t="str">
        <f>IF(STEP!E1694&lt;&gt;"",STEP!E1694,"")</f>
        <v/>
      </c>
      <c r="F1694" s="256"/>
      <c r="G1694" s="257"/>
      <c r="H1694" s="254"/>
      <c r="I1694" s="254"/>
      <c r="J1694" s="254"/>
      <c r="K1694" s="254"/>
      <c r="L1694" s="254"/>
      <c r="M1694" s="254"/>
      <c r="N1694" s="254"/>
      <c r="O1694" s="254"/>
      <c r="P1694" s="254"/>
      <c r="Q1694" s="254"/>
      <c r="R1694" s="254"/>
      <c r="S1694" s="254"/>
      <c r="T1694" s="254"/>
      <c r="U1694" s="254"/>
      <c r="V1694" s="254"/>
      <c r="W1694" s="254"/>
      <c r="X1694" s="254"/>
      <c r="Y1694" s="254"/>
      <c r="Z1694" s="254"/>
      <c r="AA1694" s="254"/>
      <c r="AB1694" s="254"/>
      <c r="AC1694" s="254"/>
      <c r="AD1694" s="254"/>
      <c r="AE1694" s="255"/>
      <c r="AF1694" s="255"/>
      <c r="AG1694" s="255"/>
      <c r="AH1694" s="255"/>
      <c r="AI1694" s="255"/>
      <c r="AJ1694" s="255"/>
      <c r="AK1694" s="255"/>
      <c r="AL1694" s="255"/>
      <c r="AM1694" s="255"/>
      <c r="AN1694" s="255"/>
      <c r="AO1694" s="254"/>
      <c r="AP1694" s="254"/>
      <c r="AQ1694" s="254"/>
      <c r="AR1694" s="254"/>
      <c r="AS1694" s="254"/>
      <c r="AT1694" s="254"/>
      <c r="AU1694" s="254"/>
      <c r="AW1694" s="291" t="str">
        <f t="shared" si="198"/>
        <v/>
      </c>
      <c r="AX1694" s="283" t="str">
        <f t="shared" si="199"/>
        <v/>
      </c>
      <c r="AY1694" s="283" t="str">
        <f t="shared" si="200"/>
        <v/>
      </c>
      <c r="AZ1694" s="283" t="str">
        <f t="shared" si="201"/>
        <v/>
      </c>
      <c r="BA1694" s="283" t="str">
        <f t="shared" si="202"/>
        <v/>
      </c>
      <c r="BD1694" s="254" t="str">
        <f>IF(W1694="","",IF(F1694="休日",AW1694,IF(F1694="法休",AW1694,VLOOKUP(F1694,カレンダマスタ!$Q$56:$R$69,2,FALSE))))</f>
        <v/>
      </c>
      <c r="BG1694" s="254" t="str">
        <f t="shared" si="203"/>
        <v/>
      </c>
      <c r="BH1694" s="254" t="str">
        <f>IF(AX1694="","",IF(P1694&lt;&gt;"","",IF(BG1694="CS","OK",IF(VLOOKUP(E1694,カレンダマスタ!$A$5:$D$381,4,FALSE)&gt;0,"",IF(OR(AX1694*24&gt;10.84,AZ1694*24&lt;14.5)=TRUE,"×","OK")))))</f>
        <v/>
      </c>
    </row>
    <row r="1695" spans="2:60">
      <c r="B1695" s="111"/>
      <c r="C1695" s="385" t="str">
        <f>IF(STEP!C1695&lt;&gt;"",STEP!C1695,"")</f>
        <v/>
      </c>
      <c r="D1695" s="386" t="str">
        <f>IF(STEP!D1695&lt;&gt;"",STEP!D1695,"")</f>
        <v/>
      </c>
      <c r="E1695" s="387" t="str">
        <f>IF(STEP!E1695&lt;&gt;"",STEP!E1695,"")</f>
        <v/>
      </c>
      <c r="F1695" s="256"/>
      <c r="G1695" s="257"/>
      <c r="H1695" s="254"/>
      <c r="I1695" s="254"/>
      <c r="J1695" s="254"/>
      <c r="K1695" s="254"/>
      <c r="L1695" s="254"/>
      <c r="M1695" s="254"/>
      <c r="N1695" s="254"/>
      <c r="O1695" s="254"/>
      <c r="P1695" s="254"/>
      <c r="Q1695" s="254"/>
      <c r="R1695" s="254"/>
      <c r="S1695" s="254"/>
      <c r="T1695" s="254"/>
      <c r="U1695" s="254"/>
      <c r="V1695" s="254"/>
      <c r="W1695" s="254"/>
      <c r="X1695" s="254"/>
      <c r="Y1695" s="254"/>
      <c r="Z1695" s="254"/>
      <c r="AA1695" s="254"/>
      <c r="AB1695" s="254"/>
      <c r="AC1695" s="254"/>
      <c r="AD1695" s="254"/>
      <c r="AE1695" s="255"/>
      <c r="AF1695" s="255"/>
      <c r="AG1695" s="255"/>
      <c r="AH1695" s="255"/>
      <c r="AI1695" s="255"/>
      <c r="AJ1695" s="255"/>
      <c r="AK1695" s="255"/>
      <c r="AL1695" s="255"/>
      <c r="AM1695" s="255"/>
      <c r="AN1695" s="255"/>
      <c r="AO1695" s="254"/>
      <c r="AP1695" s="254"/>
      <c r="AQ1695" s="254"/>
      <c r="AR1695" s="254"/>
      <c r="AS1695" s="254"/>
      <c r="AT1695" s="254"/>
      <c r="AU1695" s="254"/>
      <c r="AW1695" s="291" t="str">
        <f t="shared" si="198"/>
        <v/>
      </c>
      <c r="AX1695" s="283" t="str">
        <f t="shared" si="199"/>
        <v/>
      </c>
      <c r="AY1695" s="283" t="str">
        <f t="shared" si="200"/>
        <v/>
      </c>
      <c r="AZ1695" s="283" t="str">
        <f t="shared" si="201"/>
        <v/>
      </c>
      <c r="BA1695" s="283" t="str">
        <f t="shared" si="202"/>
        <v/>
      </c>
      <c r="BD1695" s="254" t="str">
        <f>IF(W1695="","",IF(F1695="休日",AW1695,IF(F1695="法休",AW1695,VLOOKUP(F1695,カレンダマスタ!$Q$56:$R$69,2,FALSE))))</f>
        <v/>
      </c>
      <c r="BG1695" s="254" t="str">
        <f t="shared" si="203"/>
        <v/>
      </c>
      <c r="BH1695" s="254" t="str">
        <f>IF(AX1695="","",IF(P1695&lt;&gt;"","",IF(BG1695="CS","OK",IF(VLOOKUP(E1695,カレンダマスタ!$A$5:$D$381,4,FALSE)&gt;0,"",IF(OR(AX1695*24&gt;10.84,AZ1695*24&lt;14.5)=TRUE,"×","OK")))))</f>
        <v/>
      </c>
    </row>
    <row r="1696" spans="2:60">
      <c r="B1696" s="111"/>
      <c r="C1696" s="388" t="str">
        <f>IF(STEP!C1696&lt;&gt;"",STEP!C1696,"")</f>
        <v/>
      </c>
      <c r="D1696" s="389" t="str">
        <f>IF(STEP!D1696&lt;&gt;"",STEP!D1696,"")</f>
        <v/>
      </c>
      <c r="E1696" s="390" t="str">
        <f>IF(STEP!E1696&lt;&gt;"",STEP!E1696,"")</f>
        <v/>
      </c>
      <c r="F1696" s="259"/>
      <c r="G1696" s="266"/>
      <c r="H1696" s="260"/>
      <c r="I1696" s="260"/>
      <c r="J1696" s="260"/>
      <c r="K1696" s="260"/>
      <c r="L1696" s="260"/>
      <c r="M1696" s="260"/>
      <c r="N1696" s="260"/>
      <c r="O1696" s="260"/>
      <c r="P1696" s="260"/>
      <c r="Q1696" s="260"/>
      <c r="R1696" s="260"/>
      <c r="S1696" s="260"/>
      <c r="T1696" s="260"/>
      <c r="U1696" s="260"/>
      <c r="V1696" s="260"/>
      <c r="W1696" s="260"/>
      <c r="X1696" s="260"/>
      <c r="Y1696" s="260"/>
      <c r="Z1696" s="260"/>
      <c r="AA1696" s="260"/>
      <c r="AB1696" s="260"/>
      <c r="AC1696" s="260"/>
      <c r="AD1696" s="260"/>
      <c r="AE1696" s="261"/>
      <c r="AF1696" s="261"/>
      <c r="AG1696" s="261"/>
      <c r="AH1696" s="261"/>
      <c r="AI1696" s="261"/>
      <c r="AJ1696" s="261"/>
      <c r="AK1696" s="261"/>
      <c r="AL1696" s="261"/>
      <c r="AM1696" s="261"/>
      <c r="AN1696" s="261"/>
      <c r="AO1696" s="260"/>
      <c r="AP1696" s="260"/>
      <c r="AQ1696" s="260"/>
      <c r="AR1696" s="260"/>
      <c r="AS1696" s="260"/>
      <c r="AT1696" s="260"/>
      <c r="AU1696" s="260"/>
      <c r="AW1696" s="292" t="str">
        <f t="shared" si="198"/>
        <v/>
      </c>
      <c r="AX1696" s="284" t="str">
        <f t="shared" si="199"/>
        <v/>
      </c>
      <c r="AY1696" s="284" t="str">
        <f t="shared" si="200"/>
        <v/>
      </c>
      <c r="AZ1696" s="284" t="str">
        <f t="shared" si="201"/>
        <v/>
      </c>
      <c r="BA1696" s="284" t="str">
        <f t="shared" si="202"/>
        <v/>
      </c>
      <c r="BD1696" s="260" t="str">
        <f>IF(W1696="","",IF(F1696="休日",AW1696,IF(F1696="法休",AW1696,VLOOKUP(F1696,カレンダマスタ!$Q$56:$R$69,2,FALSE))))</f>
        <v/>
      </c>
      <c r="BG1696" s="260" t="str">
        <f t="shared" si="203"/>
        <v/>
      </c>
      <c r="BH1696" s="260" t="str">
        <f>IF(AX1696="","",IF(P1696&lt;&gt;"","",IF(BG1696="CS","OK",IF(VLOOKUP(E1696,カレンダマスタ!$A$5:$D$381,4,FALSE)&gt;0,"",IF(OR(AX1696*24&gt;10.84,AZ1696*24&lt;14.5)=TRUE,"×","OK")))))</f>
        <v/>
      </c>
    </row>
    <row r="1697" spans="2:60">
      <c r="B1697" s="111"/>
      <c r="C1697" s="391" t="str">
        <f>IF(STEP!C1697&lt;&gt;"",STEP!C1697,"")</f>
        <v/>
      </c>
      <c r="D1697" s="392" t="str">
        <f>IF(STEP!D1697&lt;&gt;"",STEP!D1697,"")</f>
        <v/>
      </c>
      <c r="E1697" s="393" t="str">
        <f>IF(STEP!E1697&lt;&gt;"",STEP!E1697,"")</f>
        <v/>
      </c>
      <c r="F1697" s="263"/>
      <c r="G1697" s="267"/>
      <c r="H1697" s="264"/>
      <c r="I1697" s="264"/>
      <c r="J1697" s="264"/>
      <c r="K1697" s="264"/>
      <c r="L1697" s="264"/>
      <c r="M1697" s="264"/>
      <c r="N1697" s="264"/>
      <c r="O1697" s="264"/>
      <c r="P1697" s="264"/>
      <c r="Q1697" s="264"/>
      <c r="R1697" s="264"/>
      <c r="S1697" s="264"/>
      <c r="T1697" s="264"/>
      <c r="U1697" s="264"/>
      <c r="V1697" s="264"/>
      <c r="W1697" s="264"/>
      <c r="X1697" s="264"/>
      <c r="Y1697" s="264"/>
      <c r="Z1697" s="264"/>
      <c r="AA1697" s="264"/>
      <c r="AB1697" s="264"/>
      <c r="AC1697" s="264"/>
      <c r="AD1697" s="264"/>
      <c r="AE1697" s="265"/>
      <c r="AF1697" s="265"/>
      <c r="AG1697" s="265"/>
      <c r="AH1697" s="265"/>
      <c r="AI1697" s="265"/>
      <c r="AJ1697" s="265"/>
      <c r="AK1697" s="265"/>
      <c r="AL1697" s="265"/>
      <c r="AM1697" s="265"/>
      <c r="AN1697" s="265"/>
      <c r="AO1697" s="264"/>
      <c r="AP1697" s="264"/>
      <c r="AQ1697" s="264"/>
      <c r="AR1697" s="264"/>
      <c r="AS1697" s="264"/>
      <c r="AT1697" s="264"/>
      <c r="AU1697" s="264"/>
      <c r="AW1697" s="293" t="str">
        <f t="shared" si="198"/>
        <v/>
      </c>
      <c r="AX1697" s="285" t="str">
        <f t="shared" si="199"/>
        <v/>
      </c>
      <c r="AY1697" s="285" t="str">
        <f t="shared" si="200"/>
        <v/>
      </c>
      <c r="AZ1697" s="285" t="str">
        <f t="shared" si="201"/>
        <v/>
      </c>
      <c r="BA1697" s="285" t="str">
        <f t="shared" si="202"/>
        <v/>
      </c>
      <c r="BD1697" s="264" t="str">
        <f>IF(W1697="","",IF(F1697="休日",AW1697,IF(F1697="法休",AW1697,VLOOKUP(F1697,カレンダマスタ!$Q$56:$R$69,2,FALSE))))</f>
        <v/>
      </c>
      <c r="BG1697" s="264" t="str">
        <f t="shared" si="203"/>
        <v/>
      </c>
      <c r="BH1697" s="264" t="str">
        <f>IF(AX1697="","",IF(P1697&lt;&gt;"","",IF(BG1697="CS","OK",IF(VLOOKUP(E1697,カレンダマスタ!$A$5:$D$381,4,FALSE)&gt;0,"",IF(OR(AX1697*24&gt;10.84,AZ1697*24&lt;14.5)=TRUE,"×","OK")))))</f>
        <v/>
      </c>
    </row>
    <row r="1698" spans="2:60">
      <c r="B1698" s="111"/>
      <c r="C1698" s="385" t="str">
        <f>IF(STEP!C1698&lt;&gt;"",STEP!C1698,"")</f>
        <v/>
      </c>
      <c r="D1698" s="386" t="str">
        <f>IF(STEP!D1698&lt;&gt;"",STEP!D1698,"")</f>
        <v/>
      </c>
      <c r="E1698" s="387" t="str">
        <f>IF(STEP!E1698&lt;&gt;"",STEP!E1698,"")</f>
        <v/>
      </c>
      <c r="F1698" s="253"/>
      <c r="G1698" s="252"/>
      <c r="H1698" s="254"/>
      <c r="I1698" s="254"/>
      <c r="J1698" s="254"/>
      <c r="K1698" s="254"/>
      <c r="L1698" s="254"/>
      <c r="M1698" s="254"/>
      <c r="N1698" s="254"/>
      <c r="O1698" s="254"/>
      <c r="P1698" s="254"/>
      <c r="Q1698" s="254"/>
      <c r="R1698" s="254"/>
      <c r="S1698" s="254"/>
      <c r="T1698" s="254"/>
      <c r="U1698" s="254"/>
      <c r="V1698" s="254"/>
      <c r="W1698" s="254"/>
      <c r="X1698" s="254"/>
      <c r="Y1698" s="254"/>
      <c r="Z1698" s="254"/>
      <c r="AA1698" s="254"/>
      <c r="AB1698" s="254"/>
      <c r="AC1698" s="254"/>
      <c r="AD1698" s="254"/>
      <c r="AE1698" s="255"/>
      <c r="AF1698" s="255"/>
      <c r="AG1698" s="255"/>
      <c r="AH1698" s="255"/>
      <c r="AI1698" s="255"/>
      <c r="AJ1698" s="255"/>
      <c r="AK1698" s="255"/>
      <c r="AL1698" s="255"/>
      <c r="AM1698" s="255"/>
      <c r="AN1698" s="255"/>
      <c r="AO1698" s="254"/>
      <c r="AP1698" s="254"/>
      <c r="AQ1698" s="254"/>
      <c r="AR1698" s="254"/>
      <c r="AS1698" s="254"/>
      <c r="AT1698" s="254"/>
      <c r="AU1698" s="254"/>
      <c r="AW1698" s="291" t="str">
        <f t="shared" si="198"/>
        <v/>
      </c>
      <c r="AX1698" s="283" t="str">
        <f t="shared" si="199"/>
        <v/>
      </c>
      <c r="AY1698" s="283" t="str">
        <f t="shared" si="200"/>
        <v/>
      </c>
      <c r="AZ1698" s="283" t="str">
        <f t="shared" si="201"/>
        <v/>
      </c>
      <c r="BA1698" s="283" t="str">
        <f t="shared" si="202"/>
        <v/>
      </c>
      <c r="BD1698" s="254" t="str">
        <f>IF(W1698="","",IF(F1698="休日",AW1698,IF(F1698="法休",AW1698,VLOOKUP(F1698,カレンダマスタ!$Q$56:$R$69,2,FALSE))))</f>
        <v/>
      </c>
      <c r="BG1698" s="503" t="str">
        <f t="shared" si="203"/>
        <v/>
      </c>
      <c r="BH1698" s="503" t="str">
        <f>IF(AX1698="","",IF(P1698&lt;&gt;"","",IF(BG1698="CS","OK",IF(VLOOKUP(E1698,カレンダマスタ!$A$5:$D$381,4,FALSE)&gt;0,"",IF(OR(AX1698*24&gt;10.84,AZ1698*24&lt;14.5)=TRUE,"×","OK")))))</f>
        <v/>
      </c>
    </row>
    <row r="1699" spans="2:60">
      <c r="B1699" s="111"/>
      <c r="C1699" s="385" t="str">
        <f>IF(STEP!C1699&lt;&gt;"",STEP!C1699,"")</f>
        <v/>
      </c>
      <c r="D1699" s="386" t="str">
        <f>IF(STEP!D1699&lt;&gt;"",STEP!D1699,"")</f>
        <v/>
      </c>
      <c r="E1699" s="387" t="str">
        <f>IF(STEP!E1699&lt;&gt;"",STEP!E1699,"")</f>
        <v/>
      </c>
      <c r="F1699" s="253"/>
      <c r="G1699" s="252"/>
      <c r="H1699" s="254"/>
      <c r="I1699" s="254"/>
      <c r="J1699" s="254"/>
      <c r="K1699" s="254"/>
      <c r="L1699" s="254"/>
      <c r="M1699" s="254"/>
      <c r="N1699" s="254"/>
      <c r="O1699" s="254"/>
      <c r="P1699" s="254"/>
      <c r="Q1699" s="254"/>
      <c r="R1699" s="254"/>
      <c r="S1699" s="254"/>
      <c r="T1699" s="254"/>
      <c r="U1699" s="254"/>
      <c r="V1699" s="254"/>
      <c r="W1699" s="254"/>
      <c r="X1699" s="254"/>
      <c r="Y1699" s="254"/>
      <c r="Z1699" s="254"/>
      <c r="AA1699" s="254"/>
      <c r="AB1699" s="254"/>
      <c r="AC1699" s="254"/>
      <c r="AD1699" s="254"/>
      <c r="AE1699" s="255"/>
      <c r="AF1699" s="255"/>
      <c r="AG1699" s="255"/>
      <c r="AH1699" s="255"/>
      <c r="AI1699" s="255"/>
      <c r="AJ1699" s="255"/>
      <c r="AK1699" s="255"/>
      <c r="AL1699" s="255"/>
      <c r="AM1699" s="255"/>
      <c r="AN1699" s="255"/>
      <c r="AO1699" s="254"/>
      <c r="AP1699" s="254"/>
      <c r="AQ1699" s="254"/>
      <c r="AR1699" s="254"/>
      <c r="AS1699" s="254"/>
      <c r="AT1699" s="254"/>
      <c r="AU1699" s="254"/>
      <c r="AW1699" s="291" t="str">
        <f t="shared" si="198"/>
        <v/>
      </c>
      <c r="AX1699" s="283" t="str">
        <f t="shared" si="199"/>
        <v/>
      </c>
      <c r="AY1699" s="283" t="str">
        <f t="shared" si="200"/>
        <v/>
      </c>
      <c r="AZ1699" s="283" t="str">
        <f t="shared" si="201"/>
        <v/>
      </c>
      <c r="BA1699" s="283" t="str">
        <f t="shared" si="202"/>
        <v/>
      </c>
      <c r="BD1699" s="254" t="str">
        <f>IF(W1699="","",IF(F1699="休日",AW1699,IF(F1699="法休",AW1699,VLOOKUP(F1699,カレンダマスタ!$Q$56:$R$69,2,FALSE))))</f>
        <v/>
      </c>
      <c r="BG1699" s="254" t="str">
        <f t="shared" si="203"/>
        <v/>
      </c>
      <c r="BH1699" s="254" t="str">
        <f>IF(AX1699="","",IF(P1699&lt;&gt;"","",IF(BG1699="CS","OK",IF(VLOOKUP(E1699,カレンダマスタ!$A$5:$D$381,4,FALSE)&gt;0,"",IF(OR(AX1699*24&gt;10.84,AZ1699*24&lt;14.5)=TRUE,"×","OK")))))</f>
        <v/>
      </c>
    </row>
    <row r="1700" spans="2:60">
      <c r="B1700" s="111"/>
      <c r="C1700" s="385" t="str">
        <f>IF(STEP!C1700&lt;&gt;"",STEP!C1700,"")</f>
        <v/>
      </c>
      <c r="D1700" s="386" t="str">
        <f>IF(STEP!D1700&lt;&gt;"",STEP!D1700,"")</f>
        <v/>
      </c>
      <c r="E1700" s="387" t="str">
        <f>IF(STEP!E1700&lt;&gt;"",STEP!E1700,"")</f>
        <v/>
      </c>
      <c r="F1700" s="253"/>
      <c r="G1700" s="252"/>
      <c r="H1700" s="254"/>
      <c r="I1700" s="254"/>
      <c r="J1700" s="254"/>
      <c r="K1700" s="254"/>
      <c r="L1700" s="254"/>
      <c r="M1700" s="254"/>
      <c r="N1700" s="254"/>
      <c r="O1700" s="254"/>
      <c r="P1700" s="254"/>
      <c r="Q1700" s="254"/>
      <c r="R1700" s="254"/>
      <c r="S1700" s="254"/>
      <c r="T1700" s="254"/>
      <c r="U1700" s="254"/>
      <c r="V1700" s="254"/>
      <c r="W1700" s="254"/>
      <c r="X1700" s="254"/>
      <c r="Y1700" s="254"/>
      <c r="Z1700" s="254"/>
      <c r="AA1700" s="254"/>
      <c r="AB1700" s="254"/>
      <c r="AC1700" s="254"/>
      <c r="AD1700" s="254"/>
      <c r="AE1700" s="255"/>
      <c r="AF1700" s="255"/>
      <c r="AG1700" s="255"/>
      <c r="AH1700" s="255"/>
      <c r="AI1700" s="255"/>
      <c r="AJ1700" s="255"/>
      <c r="AK1700" s="255"/>
      <c r="AL1700" s="255"/>
      <c r="AM1700" s="255"/>
      <c r="AN1700" s="255"/>
      <c r="AO1700" s="254"/>
      <c r="AP1700" s="254"/>
      <c r="AQ1700" s="254"/>
      <c r="AR1700" s="254"/>
      <c r="AS1700" s="254"/>
      <c r="AT1700" s="254"/>
      <c r="AU1700" s="254"/>
      <c r="AW1700" s="291" t="str">
        <f t="shared" si="198"/>
        <v/>
      </c>
      <c r="AX1700" s="283" t="str">
        <f t="shared" si="199"/>
        <v/>
      </c>
      <c r="AY1700" s="283" t="str">
        <f t="shared" si="200"/>
        <v/>
      </c>
      <c r="AZ1700" s="283" t="str">
        <f t="shared" si="201"/>
        <v/>
      </c>
      <c r="BA1700" s="283" t="str">
        <f t="shared" si="202"/>
        <v/>
      </c>
      <c r="BD1700" s="254" t="str">
        <f>IF(W1700="","",IF(F1700="休日",AW1700,IF(F1700="法休",AW1700,VLOOKUP(F1700,カレンダマスタ!$Q$56:$R$69,2,FALSE))))</f>
        <v/>
      </c>
      <c r="BG1700" s="254" t="str">
        <f t="shared" si="203"/>
        <v/>
      </c>
      <c r="BH1700" s="254" t="str">
        <f>IF(AX1700="","",IF(P1700&lt;&gt;"","",IF(BG1700="CS","OK",IF(VLOOKUP(E1700,カレンダマスタ!$A$5:$D$381,4,FALSE)&gt;0,"",IF(OR(AX1700*24&gt;10.84,AZ1700*24&lt;14.5)=TRUE,"×","OK")))))</f>
        <v/>
      </c>
    </row>
    <row r="1701" spans="2:60">
      <c r="B1701" s="111"/>
      <c r="C1701" s="385" t="str">
        <f>IF(STEP!C1701&lt;&gt;"",STEP!C1701,"")</f>
        <v/>
      </c>
      <c r="D1701" s="386" t="str">
        <f>IF(STEP!D1701&lt;&gt;"",STEP!D1701,"")</f>
        <v/>
      </c>
      <c r="E1701" s="387" t="str">
        <f>IF(STEP!E1701&lt;&gt;"",STEP!E1701,"")</f>
        <v/>
      </c>
      <c r="F1701" s="256"/>
      <c r="G1701" s="257"/>
      <c r="H1701" s="254"/>
      <c r="I1701" s="254"/>
      <c r="J1701" s="254"/>
      <c r="K1701" s="254"/>
      <c r="L1701" s="254"/>
      <c r="M1701" s="254"/>
      <c r="N1701" s="254"/>
      <c r="O1701" s="254"/>
      <c r="P1701" s="254"/>
      <c r="Q1701" s="254"/>
      <c r="R1701" s="254"/>
      <c r="S1701" s="254"/>
      <c r="T1701" s="254"/>
      <c r="U1701" s="254"/>
      <c r="V1701" s="254"/>
      <c r="W1701" s="254"/>
      <c r="X1701" s="254"/>
      <c r="Y1701" s="254"/>
      <c r="Z1701" s="254"/>
      <c r="AA1701" s="254"/>
      <c r="AB1701" s="254"/>
      <c r="AC1701" s="254"/>
      <c r="AD1701" s="254"/>
      <c r="AE1701" s="255"/>
      <c r="AF1701" s="255"/>
      <c r="AG1701" s="255"/>
      <c r="AH1701" s="255"/>
      <c r="AI1701" s="255"/>
      <c r="AJ1701" s="255"/>
      <c r="AK1701" s="255"/>
      <c r="AL1701" s="255"/>
      <c r="AM1701" s="255"/>
      <c r="AN1701" s="255"/>
      <c r="AO1701" s="254"/>
      <c r="AP1701" s="254"/>
      <c r="AQ1701" s="254"/>
      <c r="AR1701" s="254"/>
      <c r="AS1701" s="254"/>
      <c r="AT1701" s="254"/>
      <c r="AU1701" s="254"/>
      <c r="AW1701" s="291" t="str">
        <f t="shared" si="198"/>
        <v/>
      </c>
      <c r="AX1701" s="283" t="str">
        <f t="shared" si="199"/>
        <v/>
      </c>
      <c r="AY1701" s="283" t="str">
        <f t="shared" si="200"/>
        <v/>
      </c>
      <c r="AZ1701" s="283" t="str">
        <f t="shared" si="201"/>
        <v/>
      </c>
      <c r="BA1701" s="283" t="str">
        <f t="shared" si="202"/>
        <v/>
      </c>
      <c r="BD1701" s="254" t="str">
        <f>IF(W1701="","",IF(F1701="休日",AW1701,IF(F1701="法休",AW1701,VLOOKUP(F1701,カレンダマスタ!$Q$56:$R$69,2,FALSE))))</f>
        <v/>
      </c>
      <c r="BG1701" s="254" t="str">
        <f t="shared" si="203"/>
        <v/>
      </c>
      <c r="BH1701" s="254" t="str">
        <f>IF(AX1701="","",IF(P1701&lt;&gt;"","",IF(BG1701="CS","OK",IF(VLOOKUP(E1701,カレンダマスタ!$A$5:$D$381,4,FALSE)&gt;0,"",IF(OR(AX1701*24&gt;10.84,AZ1701*24&lt;14.5)=TRUE,"×","OK")))))</f>
        <v/>
      </c>
    </row>
    <row r="1702" spans="2:60">
      <c r="B1702" s="111"/>
      <c r="C1702" s="385" t="str">
        <f>IF(STEP!C1702&lt;&gt;"",STEP!C1702,"")</f>
        <v/>
      </c>
      <c r="D1702" s="386" t="str">
        <f>IF(STEP!D1702&lt;&gt;"",STEP!D1702,"")</f>
        <v/>
      </c>
      <c r="E1702" s="387" t="str">
        <f>IF(STEP!E1702&lt;&gt;"",STEP!E1702,"")</f>
        <v/>
      </c>
      <c r="F1702" s="256"/>
      <c r="G1702" s="257"/>
      <c r="H1702" s="254"/>
      <c r="I1702" s="254"/>
      <c r="J1702" s="254"/>
      <c r="K1702" s="254"/>
      <c r="L1702" s="254"/>
      <c r="M1702" s="254"/>
      <c r="N1702" s="254"/>
      <c r="O1702" s="254"/>
      <c r="P1702" s="254"/>
      <c r="Q1702" s="254"/>
      <c r="R1702" s="254"/>
      <c r="S1702" s="254"/>
      <c r="T1702" s="254"/>
      <c r="U1702" s="254"/>
      <c r="V1702" s="254"/>
      <c r="W1702" s="254"/>
      <c r="X1702" s="254"/>
      <c r="Y1702" s="254"/>
      <c r="Z1702" s="254"/>
      <c r="AA1702" s="254"/>
      <c r="AB1702" s="254"/>
      <c r="AC1702" s="254"/>
      <c r="AD1702" s="254"/>
      <c r="AE1702" s="255"/>
      <c r="AF1702" s="255"/>
      <c r="AG1702" s="255"/>
      <c r="AH1702" s="255"/>
      <c r="AI1702" s="255"/>
      <c r="AJ1702" s="255"/>
      <c r="AK1702" s="255"/>
      <c r="AL1702" s="255"/>
      <c r="AM1702" s="255"/>
      <c r="AN1702" s="255"/>
      <c r="AO1702" s="254"/>
      <c r="AP1702" s="254"/>
      <c r="AQ1702" s="254"/>
      <c r="AR1702" s="254"/>
      <c r="AS1702" s="254"/>
      <c r="AT1702" s="254"/>
      <c r="AU1702" s="254"/>
      <c r="AW1702" s="291" t="str">
        <f t="shared" si="198"/>
        <v/>
      </c>
      <c r="AX1702" s="283" t="str">
        <f t="shared" si="199"/>
        <v/>
      </c>
      <c r="AY1702" s="283" t="str">
        <f t="shared" si="200"/>
        <v/>
      </c>
      <c r="AZ1702" s="283" t="str">
        <f t="shared" si="201"/>
        <v/>
      </c>
      <c r="BA1702" s="283" t="str">
        <f t="shared" si="202"/>
        <v/>
      </c>
      <c r="BD1702" s="254" t="str">
        <f>IF(W1702="","",IF(F1702="休日",AW1702,IF(F1702="法休",AW1702,VLOOKUP(F1702,カレンダマスタ!$Q$56:$R$69,2,FALSE))))</f>
        <v/>
      </c>
      <c r="BG1702" s="254" t="str">
        <f t="shared" si="203"/>
        <v/>
      </c>
      <c r="BH1702" s="254" t="str">
        <f>IF(AX1702="","",IF(P1702&lt;&gt;"","",IF(BG1702="CS","OK",IF(VLOOKUP(E1702,カレンダマスタ!$A$5:$D$381,4,FALSE)&gt;0,"",IF(OR(AX1702*24&gt;10.84,AZ1702*24&lt;14.5)=TRUE,"×","OK")))))</f>
        <v/>
      </c>
    </row>
    <row r="1703" spans="2:60">
      <c r="B1703" s="111"/>
      <c r="C1703" s="388" t="str">
        <f>IF(STEP!C1703&lt;&gt;"",STEP!C1703,"")</f>
        <v/>
      </c>
      <c r="D1703" s="389" t="str">
        <f>IF(STEP!D1703&lt;&gt;"",STEP!D1703,"")</f>
        <v/>
      </c>
      <c r="E1703" s="390" t="str">
        <f>IF(STEP!E1703&lt;&gt;"",STEP!E1703,"")</f>
        <v/>
      </c>
      <c r="F1703" s="259"/>
      <c r="G1703" s="266"/>
      <c r="H1703" s="260"/>
      <c r="I1703" s="260"/>
      <c r="J1703" s="260"/>
      <c r="K1703" s="260"/>
      <c r="L1703" s="260"/>
      <c r="M1703" s="260"/>
      <c r="N1703" s="260"/>
      <c r="O1703" s="260"/>
      <c r="P1703" s="260"/>
      <c r="Q1703" s="260"/>
      <c r="R1703" s="260"/>
      <c r="S1703" s="260"/>
      <c r="T1703" s="260"/>
      <c r="U1703" s="260"/>
      <c r="V1703" s="260"/>
      <c r="W1703" s="260"/>
      <c r="X1703" s="260"/>
      <c r="Y1703" s="260"/>
      <c r="Z1703" s="260"/>
      <c r="AA1703" s="260"/>
      <c r="AB1703" s="260"/>
      <c r="AC1703" s="260"/>
      <c r="AD1703" s="260"/>
      <c r="AE1703" s="261"/>
      <c r="AF1703" s="261"/>
      <c r="AG1703" s="261"/>
      <c r="AH1703" s="261"/>
      <c r="AI1703" s="261"/>
      <c r="AJ1703" s="261"/>
      <c r="AK1703" s="261"/>
      <c r="AL1703" s="261"/>
      <c r="AM1703" s="261"/>
      <c r="AN1703" s="261"/>
      <c r="AO1703" s="260"/>
      <c r="AP1703" s="260"/>
      <c r="AQ1703" s="260"/>
      <c r="AR1703" s="260"/>
      <c r="AS1703" s="260"/>
      <c r="AT1703" s="260"/>
      <c r="AU1703" s="260"/>
      <c r="AW1703" s="292" t="str">
        <f t="shared" si="198"/>
        <v/>
      </c>
      <c r="AX1703" s="284" t="str">
        <f t="shared" si="199"/>
        <v/>
      </c>
      <c r="AY1703" s="284" t="str">
        <f t="shared" si="200"/>
        <v/>
      </c>
      <c r="AZ1703" s="284" t="str">
        <f t="shared" si="201"/>
        <v/>
      </c>
      <c r="BA1703" s="284" t="str">
        <f t="shared" si="202"/>
        <v/>
      </c>
      <c r="BD1703" s="260" t="str">
        <f>IF(W1703="","",IF(F1703="休日",AW1703,IF(F1703="法休",AW1703,VLOOKUP(F1703,カレンダマスタ!$Q$56:$R$69,2,FALSE))))</f>
        <v/>
      </c>
      <c r="BG1703" s="260" t="str">
        <f t="shared" si="203"/>
        <v/>
      </c>
      <c r="BH1703" s="260" t="str">
        <f>IF(AX1703="","",IF(P1703&lt;&gt;"","",IF(BG1703="CS","OK",IF(VLOOKUP(E1703,カレンダマスタ!$A$5:$D$381,4,FALSE)&gt;0,"",IF(OR(AX1703*24&gt;10.84,AZ1703*24&lt;14.5)=TRUE,"×","OK")))))</f>
        <v/>
      </c>
    </row>
    <row r="1704" spans="2:60">
      <c r="B1704" s="111"/>
      <c r="C1704" s="394" t="str">
        <f>IF(STEP!C1704&lt;&gt;"",STEP!C1704,"")</f>
        <v/>
      </c>
      <c r="D1704" s="395" t="str">
        <f>IF(STEP!D1704&lt;&gt;"",STEP!D1704,"")</f>
        <v/>
      </c>
      <c r="E1704" s="396" t="str">
        <f>IF(STEP!E1704&lt;&gt;"",STEP!E1704,"")</f>
        <v/>
      </c>
      <c r="F1704" s="269"/>
      <c r="G1704" s="268"/>
      <c r="H1704" s="270"/>
      <c r="I1704" s="270"/>
      <c r="J1704" s="270"/>
      <c r="K1704" s="270"/>
      <c r="L1704" s="270"/>
      <c r="M1704" s="270"/>
      <c r="N1704" s="270"/>
      <c r="O1704" s="270"/>
      <c r="P1704" s="270"/>
      <c r="Q1704" s="270"/>
      <c r="R1704" s="270"/>
      <c r="S1704" s="270"/>
      <c r="T1704" s="270"/>
      <c r="U1704" s="270"/>
      <c r="V1704" s="270"/>
      <c r="W1704" s="270"/>
      <c r="X1704" s="270"/>
      <c r="Y1704" s="270"/>
      <c r="Z1704" s="270"/>
      <c r="AA1704" s="270"/>
      <c r="AB1704" s="270"/>
      <c r="AC1704" s="270"/>
      <c r="AD1704" s="270"/>
      <c r="AE1704" s="271"/>
      <c r="AF1704" s="271"/>
      <c r="AG1704" s="271"/>
      <c r="AH1704" s="271"/>
      <c r="AI1704" s="271"/>
      <c r="AJ1704" s="271"/>
      <c r="AK1704" s="271"/>
      <c r="AL1704" s="271"/>
      <c r="AM1704" s="271"/>
      <c r="AN1704" s="271"/>
      <c r="AO1704" s="270"/>
      <c r="AP1704" s="270"/>
      <c r="AQ1704" s="270"/>
      <c r="AR1704" s="270"/>
      <c r="AS1704" s="270"/>
      <c r="AT1704" s="270"/>
      <c r="AU1704" s="270"/>
      <c r="AW1704" s="290" t="str">
        <f t="shared" si="198"/>
        <v/>
      </c>
      <c r="AX1704" s="282" t="str">
        <f t="shared" si="199"/>
        <v/>
      </c>
      <c r="AY1704" s="282" t="str">
        <f t="shared" si="200"/>
        <v/>
      </c>
      <c r="AZ1704" s="282" t="str">
        <f t="shared" si="201"/>
        <v/>
      </c>
      <c r="BA1704" s="282" t="str">
        <f t="shared" si="202"/>
        <v/>
      </c>
      <c r="BD1704" s="270" t="str">
        <f>IF(W1704="","",IF(F1704="休日",AW1704,IF(F1704="法休",AW1704,VLOOKUP(F1704,カレンダマスタ!$Q$56:$R$69,2,FALSE))))</f>
        <v/>
      </c>
      <c r="BG1704" s="270" t="str">
        <f t="shared" si="203"/>
        <v/>
      </c>
      <c r="BH1704" s="270" t="str">
        <f>IF(AX1704="","",IF(P1704&lt;&gt;"","",IF(BG1704="CS","OK",IF(VLOOKUP(E1704,カレンダマスタ!$A$5:$D$381,4,FALSE)&gt;0,"",IF(OR(AX1704*24&gt;10.84,AZ1704*24&lt;14.5)=TRUE,"×","OK")))))</f>
        <v/>
      </c>
    </row>
    <row r="1705" spans="2:60">
      <c r="B1705" s="111"/>
      <c r="C1705" s="385" t="str">
        <f>IF(STEP!C1705&lt;&gt;"",STEP!C1705,"")</f>
        <v/>
      </c>
      <c r="D1705" s="386" t="str">
        <f>IF(STEP!D1705&lt;&gt;"",STEP!D1705,"")</f>
        <v/>
      </c>
      <c r="E1705" s="387" t="str">
        <f>IF(STEP!E1705&lt;&gt;"",STEP!E1705,"")</f>
        <v/>
      </c>
      <c r="F1705" s="253"/>
      <c r="G1705" s="252"/>
      <c r="H1705" s="254"/>
      <c r="I1705" s="254"/>
      <c r="J1705" s="254"/>
      <c r="K1705" s="254"/>
      <c r="L1705" s="254"/>
      <c r="M1705" s="254"/>
      <c r="N1705" s="254"/>
      <c r="O1705" s="254"/>
      <c r="P1705" s="254"/>
      <c r="Q1705" s="254"/>
      <c r="R1705" s="254"/>
      <c r="S1705" s="254"/>
      <c r="T1705" s="254"/>
      <c r="U1705" s="254"/>
      <c r="V1705" s="254"/>
      <c r="W1705" s="254"/>
      <c r="X1705" s="254"/>
      <c r="Y1705" s="254"/>
      <c r="Z1705" s="254"/>
      <c r="AA1705" s="254"/>
      <c r="AB1705" s="254"/>
      <c r="AC1705" s="254"/>
      <c r="AD1705" s="254"/>
      <c r="AE1705" s="255"/>
      <c r="AF1705" s="255"/>
      <c r="AG1705" s="255"/>
      <c r="AH1705" s="255"/>
      <c r="AI1705" s="255"/>
      <c r="AJ1705" s="255"/>
      <c r="AK1705" s="255"/>
      <c r="AL1705" s="255"/>
      <c r="AM1705" s="255"/>
      <c r="AN1705" s="255"/>
      <c r="AO1705" s="254"/>
      <c r="AP1705" s="254"/>
      <c r="AQ1705" s="254"/>
      <c r="AR1705" s="254"/>
      <c r="AS1705" s="254"/>
      <c r="AT1705" s="254"/>
      <c r="AU1705" s="254"/>
      <c r="AW1705" s="291" t="str">
        <f t="shared" si="198"/>
        <v/>
      </c>
      <c r="AX1705" s="283" t="str">
        <f t="shared" si="199"/>
        <v/>
      </c>
      <c r="AY1705" s="283" t="str">
        <f t="shared" si="200"/>
        <v/>
      </c>
      <c r="AZ1705" s="283" t="str">
        <f t="shared" si="201"/>
        <v/>
      </c>
      <c r="BA1705" s="283" t="str">
        <f t="shared" si="202"/>
        <v/>
      </c>
      <c r="BD1705" s="254" t="str">
        <f>IF(W1705="","",IF(F1705="休日",AW1705,IF(F1705="法休",AW1705,VLOOKUP(F1705,カレンダマスタ!$Q$56:$R$69,2,FALSE))))</f>
        <v/>
      </c>
      <c r="BG1705" s="254" t="str">
        <f t="shared" si="203"/>
        <v/>
      </c>
      <c r="BH1705" s="254" t="str">
        <f>IF(AX1705="","",IF(P1705&lt;&gt;"","",IF(BG1705="CS","OK",IF(VLOOKUP(E1705,カレンダマスタ!$A$5:$D$381,4,FALSE)&gt;0,"",IF(OR(AX1705*24&gt;10.84,AZ1705*24&lt;14.5)=TRUE,"×","OK")))))</f>
        <v/>
      </c>
    </row>
    <row r="1706" spans="2:60">
      <c r="B1706" s="111"/>
      <c r="C1706" s="397" t="str">
        <f>IF(STEP!C1706&lt;&gt;"",STEP!C1706,"")</f>
        <v/>
      </c>
      <c r="D1706" s="398" t="str">
        <f>IF(STEP!D1706&lt;&gt;"",STEP!D1706,"")</f>
        <v/>
      </c>
      <c r="E1706" s="399" t="str">
        <f>IF(STEP!E1706&lt;&gt;"",STEP!E1706,"")</f>
        <v/>
      </c>
      <c r="F1706" s="273"/>
      <c r="G1706" s="272"/>
      <c r="H1706" s="274"/>
      <c r="I1706" s="274"/>
      <c r="J1706" s="274"/>
      <c r="K1706" s="274"/>
      <c r="L1706" s="274"/>
      <c r="M1706" s="274"/>
      <c r="N1706" s="274"/>
      <c r="O1706" s="274"/>
      <c r="P1706" s="274"/>
      <c r="Q1706" s="274"/>
      <c r="R1706" s="274"/>
      <c r="S1706" s="274"/>
      <c r="T1706" s="274"/>
      <c r="U1706" s="274"/>
      <c r="V1706" s="274"/>
      <c r="W1706" s="274"/>
      <c r="X1706" s="274"/>
      <c r="Y1706" s="274"/>
      <c r="Z1706" s="274"/>
      <c r="AA1706" s="274"/>
      <c r="AB1706" s="274"/>
      <c r="AC1706" s="274"/>
      <c r="AD1706" s="274"/>
      <c r="AE1706" s="275"/>
      <c r="AF1706" s="275"/>
      <c r="AG1706" s="275"/>
      <c r="AH1706" s="275"/>
      <c r="AI1706" s="275"/>
      <c r="AJ1706" s="275"/>
      <c r="AK1706" s="275"/>
      <c r="AL1706" s="275"/>
      <c r="AM1706" s="275"/>
      <c r="AN1706" s="275"/>
      <c r="AO1706" s="274"/>
      <c r="AP1706" s="274"/>
      <c r="AQ1706" s="274"/>
      <c r="AR1706" s="274"/>
      <c r="AS1706" s="274"/>
      <c r="AT1706" s="274"/>
      <c r="AU1706" s="274"/>
      <c r="AW1706" s="294" t="str">
        <f t="shared" si="198"/>
        <v/>
      </c>
      <c r="AX1706" s="286" t="str">
        <f t="shared" si="199"/>
        <v/>
      </c>
      <c r="AY1706" s="286" t="str">
        <f t="shared" si="200"/>
        <v/>
      </c>
      <c r="AZ1706" s="286" t="str">
        <f t="shared" si="201"/>
        <v/>
      </c>
      <c r="BA1706" s="286" t="str">
        <f t="shared" si="202"/>
        <v/>
      </c>
      <c r="BD1706" s="274" t="str">
        <f>IF(W1706="","",IF(F1706="休日",AW1706,IF(F1706="法休",AW1706,VLOOKUP(F1706,カレンダマスタ!$Q$56:$R$69,2,FALSE))))</f>
        <v/>
      </c>
      <c r="BG1706" s="274" t="str">
        <f t="shared" si="203"/>
        <v/>
      </c>
      <c r="BH1706" s="274" t="str">
        <f>IF(AX1706="","",IF(P1706&lt;&gt;"","",IF(BG1706="CS","OK",IF(VLOOKUP(E1706,カレンダマスタ!$A$5:$D$381,4,FALSE)&gt;0,"",IF(OR(AX1706*24&gt;10.84,AZ1706*24&lt;14.5)=TRUE,"×","OK")))))</f>
        <v/>
      </c>
    </row>
    <row r="1707" spans="2:60">
      <c r="B1707" s="111"/>
      <c r="C1707" s="397" t="str">
        <f>IF(STEP!C1707&lt;&gt;"",STEP!C1707,"")</f>
        <v/>
      </c>
      <c r="D1707" s="398" t="str">
        <f>IF(STEP!D1707&lt;&gt;"",STEP!D1707,"")</f>
        <v/>
      </c>
      <c r="E1707" s="399" t="str">
        <f>IF(STEP!E1707&lt;&gt;"",STEP!E1707,"")</f>
        <v/>
      </c>
      <c r="F1707" s="273"/>
      <c r="G1707" s="272"/>
      <c r="H1707" s="274"/>
      <c r="I1707" s="274"/>
      <c r="J1707" s="274"/>
      <c r="K1707" s="274"/>
      <c r="L1707" s="274"/>
      <c r="M1707" s="274"/>
      <c r="N1707" s="274"/>
      <c r="O1707" s="274"/>
      <c r="P1707" s="274"/>
      <c r="Q1707" s="274"/>
      <c r="R1707" s="274"/>
      <c r="S1707" s="274"/>
      <c r="T1707" s="274"/>
      <c r="U1707" s="274"/>
      <c r="V1707" s="274"/>
      <c r="W1707" s="274"/>
      <c r="X1707" s="274"/>
      <c r="Y1707" s="274"/>
      <c r="Z1707" s="274"/>
      <c r="AA1707" s="274"/>
      <c r="AB1707" s="274"/>
      <c r="AC1707" s="274"/>
      <c r="AD1707" s="274"/>
      <c r="AE1707" s="275"/>
      <c r="AF1707" s="275"/>
      <c r="AG1707" s="275"/>
      <c r="AH1707" s="275"/>
      <c r="AI1707" s="275"/>
      <c r="AJ1707" s="275"/>
      <c r="AK1707" s="275"/>
      <c r="AL1707" s="275"/>
      <c r="AM1707" s="275"/>
      <c r="AN1707" s="275"/>
      <c r="AO1707" s="274"/>
      <c r="AP1707" s="274"/>
      <c r="AQ1707" s="274"/>
      <c r="AR1707" s="274"/>
      <c r="AS1707" s="274"/>
      <c r="AT1707" s="274"/>
      <c r="AU1707" s="274"/>
      <c r="AW1707" s="294" t="str">
        <f t="shared" si="198"/>
        <v/>
      </c>
      <c r="AX1707" s="286" t="str">
        <f t="shared" si="199"/>
        <v/>
      </c>
      <c r="AY1707" s="286" t="str">
        <f t="shared" si="200"/>
        <v/>
      </c>
      <c r="AZ1707" s="286" t="str">
        <f t="shared" si="201"/>
        <v/>
      </c>
      <c r="BA1707" s="286" t="str">
        <f t="shared" si="202"/>
        <v/>
      </c>
      <c r="BD1707" s="274" t="str">
        <f>IF(W1707="","",IF(F1707="休日",AW1707,IF(F1707="法休",AW1707,VLOOKUP(F1707,カレンダマスタ!$Q$56:$R$69,2,FALSE))))</f>
        <v/>
      </c>
      <c r="BG1707" s="274" t="str">
        <f t="shared" si="203"/>
        <v/>
      </c>
      <c r="BH1707" s="274" t="str">
        <f>IF(AX1707="","",IF(P1707&lt;&gt;"","",IF(BG1707="CS","OK",IF(VLOOKUP(E1707,カレンダマスタ!$A$5:$D$381,4,FALSE)&gt;0,"",IF(OR(AX1707*24&gt;10.84,AZ1707*24&lt;14.5)=TRUE,"×","OK")))))</f>
        <v/>
      </c>
    </row>
    <row r="1708" spans="2:60">
      <c r="B1708" s="111"/>
      <c r="C1708" s="397" t="str">
        <f>IF(STEP!C1708&lt;&gt;"",STEP!C1708,"")</f>
        <v/>
      </c>
      <c r="D1708" s="398" t="str">
        <f>IF(STEP!D1708&lt;&gt;"",STEP!D1708,"")</f>
        <v/>
      </c>
      <c r="E1708" s="399" t="str">
        <f>IF(STEP!E1708&lt;&gt;"",STEP!E1708,"")</f>
        <v/>
      </c>
      <c r="F1708" s="273"/>
      <c r="G1708" s="272"/>
      <c r="H1708" s="274"/>
      <c r="I1708" s="274"/>
      <c r="J1708" s="274"/>
      <c r="K1708" s="274"/>
      <c r="L1708" s="274"/>
      <c r="M1708" s="274"/>
      <c r="N1708" s="274"/>
      <c r="O1708" s="274"/>
      <c r="P1708" s="274"/>
      <c r="Q1708" s="274"/>
      <c r="R1708" s="274"/>
      <c r="S1708" s="274"/>
      <c r="T1708" s="274"/>
      <c r="U1708" s="274"/>
      <c r="V1708" s="274"/>
      <c r="W1708" s="274"/>
      <c r="X1708" s="274"/>
      <c r="Y1708" s="274"/>
      <c r="Z1708" s="274"/>
      <c r="AA1708" s="274"/>
      <c r="AB1708" s="274"/>
      <c r="AC1708" s="274"/>
      <c r="AD1708" s="274"/>
      <c r="AE1708" s="275"/>
      <c r="AF1708" s="275"/>
      <c r="AG1708" s="275"/>
      <c r="AH1708" s="275"/>
      <c r="AI1708" s="275"/>
      <c r="AJ1708" s="275"/>
      <c r="AK1708" s="275"/>
      <c r="AL1708" s="275"/>
      <c r="AM1708" s="275"/>
      <c r="AN1708" s="275"/>
      <c r="AO1708" s="274"/>
      <c r="AP1708" s="274"/>
      <c r="AQ1708" s="274"/>
      <c r="AR1708" s="274"/>
      <c r="AS1708" s="274"/>
      <c r="AT1708" s="274"/>
      <c r="AU1708" s="274"/>
      <c r="AW1708" s="294" t="str">
        <f t="shared" si="198"/>
        <v/>
      </c>
      <c r="AX1708" s="286" t="str">
        <f t="shared" si="199"/>
        <v/>
      </c>
      <c r="AY1708" s="286" t="str">
        <f t="shared" si="200"/>
        <v/>
      </c>
      <c r="AZ1708" s="286" t="str">
        <f t="shared" si="201"/>
        <v/>
      </c>
      <c r="BA1708" s="286" t="str">
        <f t="shared" si="202"/>
        <v/>
      </c>
      <c r="BD1708" s="274" t="str">
        <f>IF(W1708="","",IF(F1708="休日",AW1708,IF(F1708="法休",AW1708,VLOOKUP(F1708,カレンダマスタ!$Q$56:$R$69,2,FALSE))))</f>
        <v/>
      </c>
      <c r="BG1708" s="274" t="str">
        <f t="shared" si="203"/>
        <v/>
      </c>
      <c r="BH1708" s="274" t="str">
        <f>IF(AX1708="","",IF(P1708&lt;&gt;"","",IF(BG1708="CS","OK",IF(VLOOKUP(E1708,カレンダマスタ!$A$5:$D$381,4,FALSE)&gt;0,"",IF(OR(AX1708*24&gt;10.84,AZ1708*24&lt;14.5)=TRUE,"×","OK")))))</f>
        <v/>
      </c>
    </row>
    <row r="1709" spans="2:60">
      <c r="B1709" s="111"/>
      <c r="C1709" s="397" t="str">
        <f>IF(STEP!C1709&lt;&gt;"",STEP!C1709,"")</f>
        <v/>
      </c>
      <c r="D1709" s="398" t="str">
        <f>IF(STEP!D1709&lt;&gt;"",STEP!D1709,"")</f>
        <v/>
      </c>
      <c r="E1709" s="399" t="str">
        <f>IF(STEP!E1709&lt;&gt;"",STEP!E1709,"")</f>
        <v/>
      </c>
      <c r="F1709" s="273"/>
      <c r="G1709" s="272"/>
      <c r="H1709" s="274"/>
      <c r="I1709" s="274"/>
      <c r="J1709" s="274"/>
      <c r="K1709" s="274"/>
      <c r="L1709" s="274"/>
      <c r="M1709" s="274"/>
      <c r="N1709" s="274"/>
      <c r="O1709" s="274"/>
      <c r="P1709" s="274"/>
      <c r="Q1709" s="274"/>
      <c r="R1709" s="274"/>
      <c r="S1709" s="274"/>
      <c r="T1709" s="274"/>
      <c r="U1709" s="274"/>
      <c r="V1709" s="274"/>
      <c r="W1709" s="274"/>
      <c r="X1709" s="274"/>
      <c r="Y1709" s="274"/>
      <c r="Z1709" s="274"/>
      <c r="AA1709" s="274"/>
      <c r="AB1709" s="274"/>
      <c r="AC1709" s="274"/>
      <c r="AD1709" s="274"/>
      <c r="AE1709" s="275"/>
      <c r="AF1709" s="275"/>
      <c r="AG1709" s="275"/>
      <c r="AH1709" s="275"/>
      <c r="AI1709" s="275"/>
      <c r="AJ1709" s="275"/>
      <c r="AK1709" s="275"/>
      <c r="AL1709" s="275"/>
      <c r="AM1709" s="275"/>
      <c r="AN1709" s="275"/>
      <c r="AO1709" s="274"/>
      <c r="AP1709" s="274"/>
      <c r="AQ1709" s="274"/>
      <c r="AR1709" s="274"/>
      <c r="AS1709" s="274"/>
      <c r="AT1709" s="274"/>
      <c r="AU1709" s="274"/>
      <c r="AW1709" s="294" t="str">
        <f t="shared" si="198"/>
        <v/>
      </c>
      <c r="AX1709" s="286" t="str">
        <f t="shared" si="199"/>
        <v/>
      </c>
      <c r="AY1709" s="286" t="str">
        <f t="shared" si="200"/>
        <v/>
      </c>
      <c r="AZ1709" s="286" t="str">
        <f t="shared" si="201"/>
        <v/>
      </c>
      <c r="BA1709" s="286" t="str">
        <f t="shared" si="202"/>
        <v/>
      </c>
      <c r="BD1709" s="274" t="str">
        <f>IF(W1709="","",IF(F1709="休日",AW1709,IF(F1709="法休",AW1709,VLOOKUP(F1709,カレンダマスタ!$Q$56:$R$69,2,FALSE))))</f>
        <v/>
      </c>
      <c r="BG1709" s="274" t="str">
        <f t="shared" si="203"/>
        <v/>
      </c>
      <c r="BH1709" s="274" t="str">
        <f>IF(AX1709="","",IF(P1709&lt;&gt;"","",IF(BG1709="CS","OK",IF(VLOOKUP(E1709,カレンダマスタ!$A$5:$D$381,4,FALSE)&gt;0,"",IF(OR(AX1709*24&gt;10.84,AZ1709*24&lt;14.5)=TRUE,"×","OK")))))</f>
        <v/>
      </c>
    </row>
    <row r="1710" spans="2:60" ht="13.8" thickBot="1">
      <c r="B1710" s="161"/>
      <c r="C1710" s="400" t="str">
        <f>IF(STEP!C1710&lt;&gt;"",STEP!C1710,"")</f>
        <v/>
      </c>
      <c r="D1710" s="401" t="str">
        <f>IF(STEP!D1710&lt;&gt;"",STEP!D1710,"")</f>
        <v/>
      </c>
      <c r="E1710" s="402" t="str">
        <f>IF(STEP!E1710&lt;&gt;"",STEP!E1710,"")</f>
        <v/>
      </c>
      <c r="F1710" s="277"/>
      <c r="G1710" s="276"/>
      <c r="H1710" s="278"/>
      <c r="I1710" s="278"/>
      <c r="J1710" s="278"/>
      <c r="K1710" s="278"/>
      <c r="L1710" s="278"/>
      <c r="M1710" s="278"/>
      <c r="N1710" s="278"/>
      <c r="O1710" s="278"/>
      <c r="P1710" s="278"/>
      <c r="Q1710" s="278"/>
      <c r="R1710" s="278"/>
      <c r="S1710" s="278"/>
      <c r="T1710" s="278"/>
      <c r="U1710" s="278"/>
      <c r="V1710" s="278"/>
      <c r="W1710" s="278"/>
      <c r="X1710" s="278"/>
      <c r="Y1710" s="278"/>
      <c r="Z1710" s="278"/>
      <c r="AA1710" s="278"/>
      <c r="AB1710" s="278"/>
      <c r="AC1710" s="278"/>
      <c r="AD1710" s="278"/>
      <c r="AE1710" s="279"/>
      <c r="AF1710" s="279"/>
      <c r="AG1710" s="279"/>
      <c r="AH1710" s="279"/>
      <c r="AI1710" s="279"/>
      <c r="AJ1710" s="279"/>
      <c r="AK1710" s="279"/>
      <c r="AL1710" s="279"/>
      <c r="AM1710" s="279"/>
      <c r="AN1710" s="279"/>
      <c r="AO1710" s="278"/>
      <c r="AP1710" s="278"/>
      <c r="AQ1710" s="278"/>
      <c r="AR1710" s="278"/>
      <c r="AS1710" s="278"/>
      <c r="AT1710" s="278"/>
      <c r="AU1710" s="278"/>
      <c r="AW1710" s="295" t="str">
        <f t="shared" si="198"/>
        <v/>
      </c>
      <c r="AX1710" s="287" t="str">
        <f t="shared" si="199"/>
        <v/>
      </c>
      <c r="AY1710" s="287" t="str">
        <f t="shared" si="200"/>
        <v/>
      </c>
      <c r="AZ1710" s="287" t="str">
        <f t="shared" si="201"/>
        <v/>
      </c>
      <c r="BA1710" s="287" t="str">
        <f t="shared" si="202"/>
        <v/>
      </c>
      <c r="BD1710" s="278" t="str">
        <f>IF(W1710="","",IF(F1710="休日",AW1710,IF(F1710="法休",AW1710,VLOOKUP(F1710,カレンダマスタ!$Q$56:$R$69,2,FALSE))))</f>
        <v/>
      </c>
      <c r="BG1710" s="278" t="str">
        <f t="shared" si="203"/>
        <v/>
      </c>
      <c r="BH1710" s="278" t="str">
        <f>IF(AX1710="","",IF(P1710&lt;&gt;"","",IF(BG1710="CS","OK",IF(VLOOKUP(E1710,カレンダマスタ!$A$5:$D$381,4,FALSE)&gt;0,"",IF(OR(AX1710*24&gt;10.84,AZ1710*24&lt;14.5)=TRUE,"×","OK")))))</f>
        <v/>
      </c>
    </row>
    <row r="1711" spans="2:60">
      <c r="B1711" s="323"/>
      <c r="C1711" s="366"/>
      <c r="D1711" s="367"/>
      <c r="E1711" s="368"/>
      <c r="F1711" s="367"/>
      <c r="G1711" s="366"/>
      <c r="H1711" s="369"/>
      <c r="I1711" s="369"/>
      <c r="J1711" s="369"/>
      <c r="K1711" s="369"/>
      <c r="L1711" s="369"/>
      <c r="M1711" s="369"/>
      <c r="N1711" s="369"/>
      <c r="O1711" s="369"/>
      <c r="P1711" s="369"/>
      <c r="Q1711" s="369"/>
      <c r="R1711" s="369"/>
      <c r="S1711" s="369"/>
      <c r="T1711" s="369"/>
      <c r="U1711" s="369"/>
      <c r="V1711" s="369"/>
      <c r="W1711" s="369"/>
      <c r="X1711" s="369"/>
      <c r="Y1711" s="369"/>
      <c r="Z1711" s="369"/>
      <c r="AA1711" s="369"/>
      <c r="AB1711" s="369"/>
      <c r="AC1711" s="369"/>
      <c r="AD1711" s="369"/>
      <c r="AE1711" s="370"/>
      <c r="AF1711" s="370"/>
      <c r="AG1711" s="370"/>
      <c r="AH1711" s="370"/>
      <c r="AI1711" s="370"/>
      <c r="AJ1711" s="370"/>
      <c r="AK1711" s="370"/>
      <c r="AL1711" s="370"/>
      <c r="AM1711" s="370"/>
      <c r="AN1711" s="370"/>
      <c r="AO1711" s="369"/>
      <c r="AP1711" s="369"/>
      <c r="AQ1711" s="369"/>
      <c r="AR1711" s="369"/>
      <c r="AS1711" s="369"/>
      <c r="AT1711" s="369"/>
      <c r="AU1711" s="369"/>
      <c r="AW1711" s="363"/>
      <c r="AX1711" s="363"/>
      <c r="AY1711" s="363"/>
      <c r="AZ1711" s="363"/>
      <c r="BA1711" s="363"/>
      <c r="BD1711" s="369" t="str">
        <f>IF(W1711="","",IF(F1711="休日",AW1711,IF(F1711="法休",AW1711,VLOOKUP(F1711,カレンダマスタ!$Q$56:$R$69,2,FALSE))))</f>
        <v/>
      </c>
      <c r="BG1711" s="369"/>
      <c r="BH1711" s="369"/>
    </row>
    <row r="1712" spans="2:60">
      <c r="B1712" s="323"/>
      <c r="C1712" s="371"/>
      <c r="D1712" s="372"/>
      <c r="E1712" s="373"/>
      <c r="F1712" s="372"/>
      <c r="G1712" s="371"/>
      <c r="H1712" s="374"/>
      <c r="I1712" s="374"/>
      <c r="J1712" s="374"/>
      <c r="K1712" s="374"/>
      <c r="L1712" s="374"/>
      <c r="M1712" s="374"/>
      <c r="N1712" s="374"/>
      <c r="O1712" s="374"/>
      <c r="P1712" s="374"/>
      <c r="Q1712" s="374"/>
      <c r="R1712" s="374"/>
      <c r="S1712" s="374"/>
      <c r="T1712" s="374"/>
      <c r="U1712" s="374"/>
      <c r="V1712" s="374"/>
      <c r="W1712" s="374"/>
      <c r="X1712" s="374"/>
      <c r="Y1712" s="374"/>
      <c r="Z1712" s="374"/>
      <c r="AA1712" s="374"/>
      <c r="AB1712" s="374"/>
      <c r="AC1712" s="374"/>
      <c r="AD1712" s="374"/>
      <c r="AE1712" s="375"/>
      <c r="AF1712" s="375"/>
      <c r="AG1712" s="375"/>
      <c r="AH1712" s="375"/>
      <c r="AI1712" s="375"/>
      <c r="AJ1712" s="375"/>
      <c r="AK1712" s="375"/>
      <c r="AL1712" s="375"/>
      <c r="AM1712" s="375"/>
      <c r="AN1712" s="375"/>
      <c r="AO1712" s="374"/>
      <c r="AP1712" s="374"/>
      <c r="AQ1712" s="374"/>
      <c r="AR1712" s="374"/>
      <c r="AS1712" s="374"/>
      <c r="AT1712" s="374"/>
      <c r="AU1712" s="374"/>
      <c r="AW1712" s="363"/>
      <c r="AX1712" s="363"/>
      <c r="AY1712" s="363"/>
      <c r="AZ1712" s="363"/>
      <c r="BA1712" s="363"/>
      <c r="BD1712" s="374" t="str">
        <f>IF(W1712="","",IF(F1712="休日",AW1712,IF(F1712="法休",AW1712,VLOOKUP(F1712,カレンダマスタ!$Q$56:$R$69,2,FALSE))))</f>
        <v/>
      </c>
      <c r="BG1712" s="374"/>
      <c r="BH1712" s="374"/>
    </row>
    <row r="1713" spans="2:60">
      <c r="B1713" s="323"/>
      <c r="C1713" s="371"/>
      <c r="D1713" s="372"/>
      <c r="E1713" s="373"/>
      <c r="F1713" s="372"/>
      <c r="G1713" s="371"/>
      <c r="H1713" s="374"/>
      <c r="I1713" s="374"/>
      <c r="J1713" s="374"/>
      <c r="K1713" s="374"/>
      <c r="L1713" s="374"/>
      <c r="M1713" s="374"/>
      <c r="N1713" s="374"/>
      <c r="O1713" s="374"/>
      <c r="P1713" s="374"/>
      <c r="Q1713" s="374"/>
      <c r="R1713" s="374"/>
      <c r="S1713" s="374"/>
      <c r="T1713" s="374"/>
      <c r="U1713" s="374"/>
      <c r="V1713" s="374"/>
      <c r="W1713" s="374"/>
      <c r="X1713" s="374"/>
      <c r="Y1713" s="374"/>
      <c r="Z1713" s="374"/>
      <c r="AA1713" s="374"/>
      <c r="AB1713" s="374"/>
      <c r="AC1713" s="374"/>
      <c r="AD1713" s="374"/>
      <c r="AE1713" s="375"/>
      <c r="AF1713" s="375"/>
      <c r="AG1713" s="375"/>
      <c r="AH1713" s="375"/>
      <c r="AI1713" s="375"/>
      <c r="AJ1713" s="375"/>
      <c r="AK1713" s="375"/>
      <c r="AL1713" s="375"/>
      <c r="AM1713" s="375"/>
      <c r="AN1713" s="375"/>
      <c r="AO1713" s="374"/>
      <c r="AP1713" s="374"/>
      <c r="AQ1713" s="374"/>
      <c r="AR1713" s="374"/>
      <c r="AS1713" s="374"/>
      <c r="AT1713" s="374"/>
      <c r="AU1713" s="374"/>
      <c r="AW1713" s="363"/>
      <c r="AX1713" s="363"/>
      <c r="AY1713" s="363"/>
      <c r="AZ1713" s="363"/>
      <c r="BA1713" s="363"/>
      <c r="BD1713" s="374" t="str">
        <f>IF(W1713="","",IF(F1713="休日",AW1713,IF(F1713="法休",AW1713,VLOOKUP(F1713,カレンダマスタ!$Q$56:$R$69,2,FALSE))))</f>
        <v/>
      </c>
      <c r="BG1713" s="374"/>
      <c r="BH1713" s="374"/>
    </row>
    <row r="1714" spans="2:60">
      <c r="B1714" s="323"/>
      <c r="C1714" s="371"/>
      <c r="D1714" s="372"/>
      <c r="E1714" s="373"/>
      <c r="F1714" s="372"/>
      <c r="G1714" s="371"/>
      <c r="H1714" s="374"/>
      <c r="I1714" s="374"/>
      <c r="J1714" s="374"/>
      <c r="K1714" s="374"/>
      <c r="L1714" s="374"/>
      <c r="M1714" s="374"/>
      <c r="N1714" s="374"/>
      <c r="O1714" s="374"/>
      <c r="P1714" s="374"/>
      <c r="Q1714" s="374"/>
      <c r="R1714" s="374"/>
      <c r="S1714" s="374"/>
      <c r="T1714" s="374"/>
      <c r="U1714" s="374"/>
      <c r="V1714" s="374"/>
      <c r="W1714" s="374"/>
      <c r="X1714" s="374"/>
      <c r="Y1714" s="374"/>
      <c r="Z1714" s="374"/>
      <c r="AA1714" s="374"/>
      <c r="AB1714" s="374"/>
      <c r="AC1714" s="374"/>
      <c r="AD1714" s="374"/>
      <c r="AE1714" s="375"/>
      <c r="AF1714" s="375"/>
      <c r="AG1714" s="375"/>
      <c r="AH1714" s="375"/>
      <c r="AI1714" s="375"/>
      <c r="AJ1714" s="375"/>
      <c r="AK1714" s="375"/>
      <c r="AL1714" s="375"/>
      <c r="AM1714" s="375"/>
      <c r="AN1714" s="375"/>
      <c r="AO1714" s="374"/>
      <c r="AP1714" s="374"/>
      <c r="AQ1714" s="374"/>
      <c r="AR1714" s="374"/>
      <c r="AS1714" s="374"/>
      <c r="AT1714" s="374"/>
      <c r="AU1714" s="374"/>
      <c r="AW1714" s="363"/>
      <c r="AX1714" s="363"/>
      <c r="AY1714" s="363"/>
      <c r="AZ1714" s="363"/>
      <c r="BA1714" s="363"/>
      <c r="BD1714" s="374" t="str">
        <f>IF(W1714="","",IF(F1714="休日",AW1714,IF(F1714="法休",AW1714,VLOOKUP(F1714,カレンダマスタ!$Q$56:$R$69,2,FALSE))))</f>
        <v/>
      </c>
      <c r="BG1714" s="374"/>
      <c r="BH1714" s="374"/>
    </row>
    <row r="1715" spans="2:60">
      <c r="B1715" s="323"/>
      <c r="C1715" s="371"/>
      <c r="D1715" s="372"/>
      <c r="E1715" s="373"/>
      <c r="F1715" s="372"/>
      <c r="G1715" s="371"/>
      <c r="H1715" s="374"/>
      <c r="I1715" s="374"/>
      <c r="J1715" s="374"/>
      <c r="K1715" s="374"/>
      <c r="L1715" s="374"/>
      <c r="M1715" s="374"/>
      <c r="N1715" s="374"/>
      <c r="O1715" s="374"/>
      <c r="P1715" s="374"/>
      <c r="Q1715" s="374"/>
      <c r="R1715" s="374"/>
      <c r="S1715" s="374"/>
      <c r="T1715" s="374"/>
      <c r="U1715" s="374"/>
      <c r="V1715" s="374"/>
      <c r="W1715" s="374"/>
      <c r="X1715" s="374"/>
      <c r="Y1715" s="374"/>
      <c r="Z1715" s="374"/>
      <c r="AA1715" s="374"/>
      <c r="AB1715" s="374"/>
      <c r="AC1715" s="374"/>
      <c r="AD1715" s="374"/>
      <c r="AE1715" s="375"/>
      <c r="AF1715" s="375"/>
      <c r="AG1715" s="375"/>
      <c r="AH1715" s="375"/>
      <c r="AI1715" s="375"/>
      <c r="AJ1715" s="375"/>
      <c r="AK1715" s="375"/>
      <c r="AL1715" s="375"/>
      <c r="AM1715" s="375"/>
      <c r="AN1715" s="375"/>
      <c r="AO1715" s="374"/>
      <c r="AP1715" s="374"/>
      <c r="AQ1715" s="374"/>
      <c r="AR1715" s="374"/>
      <c r="AS1715" s="374"/>
      <c r="AT1715" s="374"/>
      <c r="AU1715" s="374"/>
      <c r="AW1715" s="363"/>
      <c r="AX1715" s="363"/>
      <c r="AY1715" s="363"/>
      <c r="AZ1715" s="363"/>
      <c r="BA1715" s="363"/>
      <c r="BD1715" s="374" t="str">
        <f>IF(W1715="","",IF(F1715="休日",AW1715,IF(F1715="法休",AW1715,VLOOKUP(F1715,カレンダマスタ!$Q$56:$R$69,2,FALSE))))</f>
        <v/>
      </c>
      <c r="BG1715" s="374"/>
      <c r="BH1715" s="374"/>
    </row>
    <row r="1716" spans="2:60">
      <c r="B1716" s="323"/>
      <c r="C1716" s="371"/>
      <c r="D1716" s="372"/>
      <c r="E1716" s="373"/>
      <c r="F1716" s="372"/>
      <c r="G1716" s="371"/>
      <c r="H1716" s="374"/>
      <c r="I1716" s="374"/>
      <c r="J1716" s="374"/>
      <c r="K1716" s="374"/>
      <c r="L1716" s="374"/>
      <c r="M1716" s="374"/>
      <c r="N1716" s="374"/>
      <c r="O1716" s="374"/>
      <c r="P1716" s="374"/>
      <c r="Q1716" s="374"/>
      <c r="R1716" s="374"/>
      <c r="S1716" s="374"/>
      <c r="T1716" s="374"/>
      <c r="U1716" s="374"/>
      <c r="V1716" s="374"/>
      <c r="W1716" s="374"/>
      <c r="X1716" s="374"/>
      <c r="Y1716" s="374"/>
      <c r="Z1716" s="374"/>
      <c r="AA1716" s="374"/>
      <c r="AB1716" s="374"/>
      <c r="AC1716" s="374"/>
      <c r="AD1716" s="374"/>
      <c r="AE1716" s="375"/>
      <c r="AF1716" s="375"/>
      <c r="AG1716" s="375"/>
      <c r="AH1716" s="375"/>
      <c r="AI1716" s="375"/>
      <c r="AJ1716" s="375"/>
      <c r="AK1716" s="375"/>
      <c r="AL1716" s="375"/>
      <c r="AM1716" s="375"/>
      <c r="AN1716" s="375"/>
      <c r="AO1716" s="374"/>
      <c r="AP1716" s="374"/>
      <c r="AQ1716" s="374"/>
      <c r="AR1716" s="374"/>
      <c r="AS1716" s="374"/>
      <c r="AT1716" s="374"/>
      <c r="AU1716" s="374"/>
      <c r="AW1716" s="363"/>
      <c r="AX1716" s="363"/>
      <c r="AY1716" s="363"/>
      <c r="AZ1716" s="363"/>
      <c r="BA1716" s="363"/>
      <c r="BD1716" s="374" t="str">
        <f>IF(W1716="","",IF(F1716="休日",AW1716,IF(F1716="法休",AW1716,VLOOKUP(F1716,カレンダマスタ!$Q$56:$R$69,2,FALSE))))</f>
        <v/>
      </c>
      <c r="BG1716" s="374"/>
      <c r="BH1716" s="374"/>
    </row>
    <row r="1717" spans="2:60">
      <c r="B1717" s="323"/>
      <c r="C1717" s="371"/>
      <c r="D1717" s="372"/>
      <c r="E1717" s="373"/>
      <c r="F1717" s="372"/>
      <c r="G1717" s="371"/>
      <c r="H1717" s="374"/>
      <c r="I1717" s="374"/>
      <c r="J1717" s="374"/>
      <c r="K1717" s="374"/>
      <c r="L1717" s="374"/>
      <c r="M1717" s="374"/>
      <c r="N1717" s="374"/>
      <c r="O1717" s="374"/>
      <c r="P1717" s="374"/>
      <c r="Q1717" s="374"/>
      <c r="R1717" s="374"/>
      <c r="S1717" s="374"/>
      <c r="T1717" s="374"/>
      <c r="U1717" s="374"/>
      <c r="V1717" s="374"/>
      <c r="W1717" s="374"/>
      <c r="X1717" s="374"/>
      <c r="Y1717" s="374"/>
      <c r="Z1717" s="374"/>
      <c r="AA1717" s="374"/>
      <c r="AB1717" s="374"/>
      <c r="AC1717" s="374"/>
      <c r="AD1717" s="374"/>
      <c r="AE1717" s="375"/>
      <c r="AF1717" s="375"/>
      <c r="AG1717" s="375"/>
      <c r="AH1717" s="375"/>
      <c r="AI1717" s="375"/>
      <c r="AJ1717" s="375"/>
      <c r="AK1717" s="375"/>
      <c r="AL1717" s="375"/>
      <c r="AM1717" s="375"/>
      <c r="AN1717" s="375"/>
      <c r="AO1717" s="374"/>
      <c r="AP1717" s="374"/>
      <c r="AQ1717" s="374"/>
      <c r="AR1717" s="374"/>
      <c r="AS1717" s="374"/>
      <c r="AT1717" s="374"/>
      <c r="AU1717" s="374"/>
      <c r="AW1717" s="363"/>
      <c r="AX1717" s="363"/>
      <c r="AY1717" s="363"/>
      <c r="AZ1717" s="363"/>
      <c r="BA1717" s="363"/>
      <c r="BD1717" s="374" t="str">
        <f>IF(W1717="","",IF(F1717="休日",AW1717,IF(F1717="法休",AW1717,VLOOKUP(F1717,カレンダマスタ!$Q$56:$R$69,2,FALSE))))</f>
        <v/>
      </c>
      <c r="BG1717" s="374"/>
      <c r="BH1717" s="374"/>
    </row>
    <row r="1718" spans="2:60">
      <c r="B1718" s="323"/>
      <c r="C1718" s="371"/>
      <c r="D1718" s="372"/>
      <c r="E1718" s="373"/>
      <c r="F1718" s="372"/>
      <c r="G1718" s="371"/>
      <c r="H1718" s="374"/>
      <c r="I1718" s="374"/>
      <c r="J1718" s="374"/>
      <c r="K1718" s="374"/>
      <c r="L1718" s="374"/>
      <c r="M1718" s="374"/>
      <c r="N1718" s="374"/>
      <c r="O1718" s="374"/>
      <c r="P1718" s="374"/>
      <c r="Q1718" s="374"/>
      <c r="R1718" s="374"/>
      <c r="S1718" s="374"/>
      <c r="T1718" s="374"/>
      <c r="U1718" s="374"/>
      <c r="V1718" s="374"/>
      <c r="W1718" s="374"/>
      <c r="X1718" s="374"/>
      <c r="Y1718" s="374"/>
      <c r="Z1718" s="374"/>
      <c r="AA1718" s="374"/>
      <c r="AB1718" s="374"/>
      <c r="AC1718" s="374"/>
      <c r="AD1718" s="374"/>
      <c r="AE1718" s="375"/>
      <c r="AF1718" s="375"/>
      <c r="AG1718" s="375"/>
      <c r="AH1718" s="375"/>
      <c r="AI1718" s="375"/>
      <c r="AJ1718" s="375"/>
      <c r="AK1718" s="375"/>
      <c r="AL1718" s="375"/>
      <c r="AM1718" s="375"/>
      <c r="AN1718" s="375"/>
      <c r="AO1718" s="374"/>
      <c r="AP1718" s="374"/>
      <c r="AQ1718" s="374"/>
      <c r="AR1718" s="374"/>
      <c r="AS1718" s="374"/>
      <c r="AT1718" s="374"/>
      <c r="AU1718" s="374"/>
      <c r="AW1718" s="363"/>
      <c r="AX1718" s="363"/>
      <c r="AY1718" s="363"/>
      <c r="AZ1718" s="363"/>
      <c r="BA1718" s="363"/>
      <c r="BD1718" s="374" t="str">
        <f>IF(W1718="","",IF(F1718="休日",AW1718,IF(F1718="法休",AW1718,VLOOKUP(F1718,カレンダマスタ!$Q$56:$R$69,2,FALSE))))</f>
        <v/>
      </c>
      <c r="BG1718" s="374"/>
      <c r="BH1718" s="374"/>
    </row>
    <row r="1719" spans="2:60">
      <c r="B1719" s="323"/>
      <c r="C1719" s="371"/>
      <c r="D1719" s="372"/>
      <c r="E1719" s="373"/>
      <c r="F1719" s="372"/>
      <c r="G1719" s="371"/>
      <c r="H1719" s="374"/>
      <c r="I1719" s="374"/>
      <c r="J1719" s="374"/>
      <c r="K1719" s="374"/>
      <c r="L1719" s="374"/>
      <c r="M1719" s="374"/>
      <c r="N1719" s="374"/>
      <c r="O1719" s="374"/>
      <c r="P1719" s="374"/>
      <c r="Q1719" s="374"/>
      <c r="R1719" s="374"/>
      <c r="S1719" s="374"/>
      <c r="T1719" s="374"/>
      <c r="U1719" s="374"/>
      <c r="V1719" s="374"/>
      <c r="W1719" s="374"/>
      <c r="X1719" s="374"/>
      <c r="Y1719" s="374"/>
      <c r="Z1719" s="374"/>
      <c r="AA1719" s="374"/>
      <c r="AB1719" s="374"/>
      <c r="AC1719" s="374"/>
      <c r="AD1719" s="374"/>
      <c r="AE1719" s="375"/>
      <c r="AF1719" s="375"/>
      <c r="AG1719" s="375"/>
      <c r="AH1719" s="375"/>
      <c r="AI1719" s="375"/>
      <c r="AJ1719" s="375"/>
      <c r="AK1719" s="375"/>
      <c r="AL1719" s="375"/>
      <c r="AM1719" s="375"/>
      <c r="AN1719" s="375"/>
      <c r="AO1719" s="374"/>
      <c r="AP1719" s="374"/>
      <c r="AQ1719" s="374"/>
      <c r="AR1719" s="374"/>
      <c r="AS1719" s="374"/>
      <c r="AT1719" s="374"/>
      <c r="AU1719" s="374"/>
      <c r="AW1719" s="363"/>
      <c r="AX1719" s="363"/>
      <c r="AY1719" s="363"/>
      <c r="AZ1719" s="363"/>
      <c r="BA1719" s="363"/>
      <c r="BD1719" s="374" t="str">
        <f>IF(W1719="","",IF(F1719="休日",AW1719,IF(F1719="法休",AW1719,VLOOKUP(F1719,カレンダマスタ!$Q$56:$R$69,2,FALSE))))</f>
        <v/>
      </c>
      <c r="BG1719" s="374"/>
      <c r="BH1719" s="374"/>
    </row>
    <row r="1720" spans="2:60" ht="13.8" thickBot="1">
      <c r="B1720" s="329"/>
      <c r="C1720" s="377"/>
      <c r="D1720" s="378"/>
      <c r="E1720" s="379"/>
      <c r="F1720" s="378"/>
      <c r="G1720" s="377"/>
      <c r="H1720" s="380"/>
      <c r="I1720" s="380"/>
      <c r="J1720" s="380"/>
      <c r="K1720" s="380"/>
      <c r="L1720" s="380"/>
      <c r="M1720" s="380"/>
      <c r="N1720" s="380"/>
      <c r="O1720" s="380"/>
      <c r="P1720" s="380"/>
      <c r="Q1720" s="380"/>
      <c r="R1720" s="380"/>
      <c r="S1720" s="380"/>
      <c r="T1720" s="380"/>
      <c r="U1720" s="380"/>
      <c r="V1720" s="380"/>
      <c r="W1720" s="380"/>
      <c r="X1720" s="380"/>
      <c r="Y1720" s="380"/>
      <c r="Z1720" s="380"/>
      <c r="AA1720" s="380"/>
      <c r="AB1720" s="380"/>
      <c r="AC1720" s="380"/>
      <c r="AD1720" s="380"/>
      <c r="AE1720" s="381"/>
      <c r="AF1720" s="381"/>
      <c r="AG1720" s="381"/>
      <c r="AH1720" s="381"/>
      <c r="AI1720" s="381"/>
      <c r="AJ1720" s="381"/>
      <c r="AK1720" s="381"/>
      <c r="AL1720" s="381"/>
      <c r="AM1720" s="381"/>
      <c r="AN1720" s="381"/>
      <c r="AO1720" s="380"/>
      <c r="AP1720" s="380"/>
      <c r="AQ1720" s="380"/>
      <c r="AR1720" s="380"/>
      <c r="AS1720" s="380"/>
      <c r="AT1720" s="380"/>
      <c r="AU1720" s="380"/>
      <c r="AW1720" s="364"/>
      <c r="AX1720" s="364"/>
      <c r="AY1720" s="364"/>
      <c r="AZ1720" s="364"/>
      <c r="BA1720" s="364"/>
      <c r="BD1720" s="380" t="str">
        <f>IF(W1720="","",IF(F1720="休日",AW1720,IF(F1720="法休",AW1720,VLOOKUP(F1720,カレンダマスタ!$Q$56:$R$69,2,FALSE))))</f>
        <v/>
      </c>
      <c r="BG1720" s="380"/>
      <c r="BH1720" s="380"/>
    </row>
    <row r="1721" spans="2:60">
      <c r="B1721" s="176">
        <f>B1676+1</f>
        <v>39</v>
      </c>
      <c r="C1721" s="382" t="str">
        <f>IF(STEP!C1721&lt;&gt;"",STEP!C1721,"")</f>
        <v/>
      </c>
      <c r="D1721" s="383" t="str">
        <f>IF(STEP!D1721&lt;&gt;"",STEP!D1721,"")</f>
        <v/>
      </c>
      <c r="E1721" s="384" t="str">
        <f>IF(STEP!E1721&lt;&gt;"",STEP!E1721,"")</f>
        <v/>
      </c>
      <c r="F1721" s="248"/>
      <c r="G1721" s="249"/>
      <c r="H1721" s="250"/>
      <c r="I1721" s="250"/>
      <c r="J1721" s="250"/>
      <c r="K1721" s="250"/>
      <c r="L1721" s="250"/>
      <c r="M1721" s="250"/>
      <c r="N1721" s="250"/>
      <c r="O1721" s="250"/>
      <c r="P1721" s="250"/>
      <c r="Q1721" s="250"/>
      <c r="R1721" s="250"/>
      <c r="S1721" s="250"/>
      <c r="T1721" s="250"/>
      <c r="U1721" s="250"/>
      <c r="V1721" s="250"/>
      <c r="W1721" s="250"/>
      <c r="X1721" s="250"/>
      <c r="Y1721" s="250"/>
      <c r="Z1721" s="250"/>
      <c r="AA1721" s="250"/>
      <c r="AB1721" s="250"/>
      <c r="AC1721" s="250"/>
      <c r="AD1721" s="250"/>
      <c r="AE1721" s="251"/>
      <c r="AF1721" s="251"/>
      <c r="AG1721" s="251"/>
      <c r="AH1721" s="251"/>
      <c r="AI1721" s="251"/>
      <c r="AJ1721" s="251"/>
      <c r="AK1721" s="251"/>
      <c r="AL1721" s="251"/>
      <c r="AM1721" s="251"/>
      <c r="AN1721" s="251"/>
      <c r="AO1721" s="250"/>
      <c r="AP1721" s="250"/>
      <c r="AQ1721" s="250"/>
      <c r="AR1721" s="250"/>
      <c r="AS1721" s="250"/>
      <c r="AT1721" s="250"/>
      <c r="AU1721" s="250"/>
      <c r="AW1721" s="282" t="str">
        <f t="shared" ref="AW1721:AW1755" si="204">IF(W1721&lt;&gt;"",IF(W1721&lt;&gt;"",CEILING(IF(J1721&lt;&gt;"",J1721,I1721),$AY$8),""),"")</f>
        <v/>
      </c>
      <c r="AX1721" s="282" t="str">
        <f>IF(W1721&lt;&gt;"",IF(W1721&lt;&gt;"",IF(OR(K1721="早出",AND(BD1721&lt;AW1721,K1721&lt;&gt;"有償遅刻")),AW1721,BD1721),""),"")</f>
        <v/>
      </c>
      <c r="AY1721" s="282" t="str">
        <f t="shared" ref="AY1721:AY1755" si="205">IF(W1721&lt;&gt;"",FLOOR(IF(N1721&lt;&gt;"",N1721,M1721),$AY$8),"")</f>
        <v/>
      </c>
      <c r="AZ1721" s="282" t="str">
        <f t="shared" ref="AZ1721:AZ1755" si="206">IF(W1721&lt;&gt;"",IF(AY1721&lt;&gt;0,AY1721-AR1721,L1721-AR1721),"")</f>
        <v/>
      </c>
      <c r="BA1721" s="282" t="str">
        <f t="shared" ref="BA1721:BA1755" si="207">IF(W1721&lt;&gt;"",W1721,"")</f>
        <v/>
      </c>
      <c r="BD1721" s="250" t="str">
        <f>IF(W1721="","",IF(F1721="休日",AW1721,IF(F1721="法休",AW1721,VLOOKUP(F1721,カレンダマスタ!$Q$56:$R$69,2,FALSE))))</f>
        <v/>
      </c>
      <c r="BG1721" s="250" t="str">
        <f>STEP!AF1721</f>
        <v/>
      </c>
      <c r="BH1721" s="250" t="str">
        <f>IF(AX1721="","",IF(P1721&lt;&gt;"","",IF(BG1721="CS","OK",IF(VLOOKUP(E1721,カレンダマスタ!$A$5:$D$381,4,FALSE)&gt;0,"",IF(OR(AX1721*24&gt;10.84,AZ1721*24&lt;14.5)=TRUE,"×","OK")))))</f>
        <v/>
      </c>
    </row>
    <row r="1722" spans="2:60">
      <c r="B1722" s="111"/>
      <c r="C1722" s="385" t="str">
        <f>IF(STEP!C1722&lt;&gt;"",STEP!C1722,"")</f>
        <v/>
      </c>
      <c r="D1722" s="386" t="str">
        <f>IF(STEP!D1722&lt;&gt;"",STEP!D1722,"")</f>
        <v/>
      </c>
      <c r="E1722" s="387" t="str">
        <f>IF(STEP!E1722&lt;&gt;"",STEP!E1722,"")</f>
        <v/>
      </c>
      <c r="F1722" s="253"/>
      <c r="G1722" s="252"/>
      <c r="H1722" s="254"/>
      <c r="I1722" s="254"/>
      <c r="J1722" s="254"/>
      <c r="K1722" s="254"/>
      <c r="L1722" s="254"/>
      <c r="M1722" s="254"/>
      <c r="N1722" s="254"/>
      <c r="O1722" s="254"/>
      <c r="P1722" s="254"/>
      <c r="Q1722" s="254"/>
      <c r="R1722" s="254"/>
      <c r="S1722" s="254"/>
      <c r="T1722" s="254"/>
      <c r="U1722" s="254"/>
      <c r="V1722" s="254"/>
      <c r="W1722" s="254"/>
      <c r="X1722" s="254"/>
      <c r="Y1722" s="254"/>
      <c r="Z1722" s="254"/>
      <c r="AA1722" s="254"/>
      <c r="AB1722" s="254"/>
      <c r="AC1722" s="254"/>
      <c r="AD1722" s="254"/>
      <c r="AE1722" s="255"/>
      <c r="AF1722" s="255"/>
      <c r="AG1722" s="255"/>
      <c r="AH1722" s="255"/>
      <c r="AI1722" s="255"/>
      <c r="AJ1722" s="255"/>
      <c r="AK1722" s="255"/>
      <c r="AL1722" s="255"/>
      <c r="AM1722" s="255"/>
      <c r="AN1722" s="255"/>
      <c r="AO1722" s="254"/>
      <c r="AP1722" s="254"/>
      <c r="AQ1722" s="254"/>
      <c r="AR1722" s="254"/>
      <c r="AS1722" s="254"/>
      <c r="AT1722" s="254"/>
      <c r="AU1722" s="254"/>
      <c r="AW1722" s="283" t="str">
        <f t="shared" si="204"/>
        <v/>
      </c>
      <c r="AX1722" s="283" t="str">
        <f t="shared" si="199"/>
        <v/>
      </c>
      <c r="AY1722" s="283" t="str">
        <f t="shared" si="205"/>
        <v/>
      </c>
      <c r="AZ1722" s="283" t="str">
        <f t="shared" si="206"/>
        <v/>
      </c>
      <c r="BA1722" s="283" t="str">
        <f t="shared" si="207"/>
        <v/>
      </c>
      <c r="BD1722" s="254" t="str">
        <f>IF(W1722="","",IF(F1722="休日",AW1722,IF(F1722="法休",AW1722,VLOOKUP(F1722,カレンダマスタ!$Q$56:$R$69,2,FALSE))))</f>
        <v/>
      </c>
      <c r="BG1722" s="254" t="str">
        <f>BG1721</f>
        <v/>
      </c>
      <c r="BH1722" s="254" t="str">
        <f>IF(AX1722="","",IF(P1722&lt;&gt;"","",IF(BG1722="CS","OK",IF(VLOOKUP(E1722,カレンダマスタ!$A$5:$D$381,4,FALSE)&gt;0,"",IF(OR(AX1722*24&gt;10.84,AZ1722*24&lt;14.5)=TRUE,"×","OK")))))</f>
        <v/>
      </c>
    </row>
    <row r="1723" spans="2:60">
      <c r="B1723" s="111"/>
      <c r="C1723" s="385" t="str">
        <f>IF(STEP!C1723&lt;&gt;"",STEP!C1723,"")</f>
        <v/>
      </c>
      <c r="D1723" s="386" t="str">
        <f>IF(STEP!D1723&lt;&gt;"",STEP!D1723,"")</f>
        <v/>
      </c>
      <c r="E1723" s="387" t="str">
        <f>IF(STEP!E1723&lt;&gt;"",STEP!E1723,"")</f>
        <v/>
      </c>
      <c r="F1723" s="253"/>
      <c r="G1723" s="252"/>
      <c r="H1723" s="254"/>
      <c r="I1723" s="254"/>
      <c r="J1723" s="254"/>
      <c r="K1723" s="254"/>
      <c r="L1723" s="254"/>
      <c r="M1723" s="254"/>
      <c r="N1723" s="254"/>
      <c r="O1723" s="254"/>
      <c r="P1723" s="254"/>
      <c r="Q1723" s="254"/>
      <c r="R1723" s="254"/>
      <c r="S1723" s="254"/>
      <c r="T1723" s="254"/>
      <c r="U1723" s="254"/>
      <c r="V1723" s="254"/>
      <c r="W1723" s="254"/>
      <c r="X1723" s="254"/>
      <c r="Y1723" s="254"/>
      <c r="Z1723" s="254"/>
      <c r="AA1723" s="254"/>
      <c r="AB1723" s="254"/>
      <c r="AC1723" s="254"/>
      <c r="AD1723" s="254"/>
      <c r="AE1723" s="255"/>
      <c r="AF1723" s="255"/>
      <c r="AG1723" s="255"/>
      <c r="AH1723" s="255"/>
      <c r="AI1723" s="255"/>
      <c r="AJ1723" s="255"/>
      <c r="AK1723" s="255"/>
      <c r="AL1723" s="255"/>
      <c r="AM1723" s="255"/>
      <c r="AN1723" s="255"/>
      <c r="AO1723" s="254"/>
      <c r="AP1723" s="254"/>
      <c r="AQ1723" s="254"/>
      <c r="AR1723" s="254"/>
      <c r="AS1723" s="254"/>
      <c r="AT1723" s="254"/>
      <c r="AU1723" s="254"/>
      <c r="AW1723" s="283" t="str">
        <f t="shared" si="204"/>
        <v/>
      </c>
      <c r="AX1723" s="283" t="str">
        <f t="shared" si="199"/>
        <v/>
      </c>
      <c r="AY1723" s="283" t="str">
        <f t="shared" si="205"/>
        <v/>
      </c>
      <c r="AZ1723" s="283" t="str">
        <f t="shared" si="206"/>
        <v/>
      </c>
      <c r="BA1723" s="283" t="str">
        <f t="shared" si="207"/>
        <v/>
      </c>
      <c r="BD1723" s="254" t="str">
        <f>IF(W1723="","",IF(F1723="休日",AW1723,IF(F1723="法休",AW1723,VLOOKUP(F1723,カレンダマスタ!$Q$56:$R$69,2,FALSE))))</f>
        <v/>
      </c>
      <c r="BG1723" s="254" t="str">
        <f t="shared" si="203"/>
        <v/>
      </c>
      <c r="BH1723" s="254" t="str">
        <f>IF(AX1723="","",IF(P1723&lt;&gt;"","",IF(BG1723="CS","OK",IF(VLOOKUP(E1723,カレンダマスタ!$A$5:$D$381,4,FALSE)&gt;0,"",IF(OR(AX1723*24&gt;10.84,AZ1723*24&lt;14.5)=TRUE,"×","OK")))))</f>
        <v/>
      </c>
    </row>
    <row r="1724" spans="2:60">
      <c r="B1724" s="111"/>
      <c r="C1724" s="385" t="str">
        <f>IF(STEP!C1724&lt;&gt;"",STEP!C1724,"")</f>
        <v/>
      </c>
      <c r="D1724" s="386" t="str">
        <f>IF(STEP!D1724&lt;&gt;"",STEP!D1724,"")</f>
        <v/>
      </c>
      <c r="E1724" s="387" t="str">
        <f>IF(STEP!E1724&lt;&gt;"",STEP!E1724,"")</f>
        <v/>
      </c>
      <c r="F1724" s="256"/>
      <c r="G1724" s="257"/>
      <c r="H1724" s="254"/>
      <c r="I1724" s="254"/>
      <c r="J1724" s="254"/>
      <c r="K1724" s="254"/>
      <c r="L1724" s="254"/>
      <c r="M1724" s="254"/>
      <c r="N1724" s="254"/>
      <c r="O1724" s="254"/>
      <c r="P1724" s="254"/>
      <c r="Q1724" s="254"/>
      <c r="R1724" s="254"/>
      <c r="S1724" s="254"/>
      <c r="T1724" s="254"/>
      <c r="U1724" s="254"/>
      <c r="V1724" s="254"/>
      <c r="W1724" s="254"/>
      <c r="X1724" s="254"/>
      <c r="Y1724" s="254"/>
      <c r="Z1724" s="254"/>
      <c r="AA1724" s="254"/>
      <c r="AB1724" s="254"/>
      <c r="AC1724" s="254"/>
      <c r="AD1724" s="254"/>
      <c r="AE1724" s="255"/>
      <c r="AF1724" s="255"/>
      <c r="AG1724" s="255"/>
      <c r="AH1724" s="255"/>
      <c r="AI1724" s="255"/>
      <c r="AJ1724" s="255"/>
      <c r="AK1724" s="255"/>
      <c r="AL1724" s="255"/>
      <c r="AM1724" s="255"/>
      <c r="AN1724" s="255"/>
      <c r="AO1724" s="254"/>
      <c r="AP1724" s="254"/>
      <c r="AQ1724" s="254"/>
      <c r="AR1724" s="254"/>
      <c r="AS1724" s="254"/>
      <c r="AT1724" s="254"/>
      <c r="AU1724" s="254"/>
      <c r="AW1724" s="283" t="str">
        <f t="shared" si="204"/>
        <v/>
      </c>
      <c r="AX1724" s="283" t="str">
        <f t="shared" si="199"/>
        <v/>
      </c>
      <c r="AY1724" s="283" t="str">
        <f t="shared" si="205"/>
        <v/>
      </c>
      <c r="AZ1724" s="283" t="str">
        <f t="shared" si="206"/>
        <v/>
      </c>
      <c r="BA1724" s="283" t="str">
        <f t="shared" si="207"/>
        <v/>
      </c>
      <c r="BD1724" s="254" t="str">
        <f>IF(W1724="","",IF(F1724="休日",AW1724,IF(F1724="法休",AW1724,VLOOKUP(F1724,カレンダマスタ!$Q$56:$R$69,2,FALSE))))</f>
        <v/>
      </c>
      <c r="BG1724" s="254" t="str">
        <f t="shared" si="203"/>
        <v/>
      </c>
      <c r="BH1724" s="254" t="str">
        <f>IF(AX1724="","",IF(P1724&lt;&gt;"","",IF(BG1724="CS","OK",IF(VLOOKUP(E1724,カレンダマスタ!$A$5:$D$381,4,FALSE)&gt;0,"",IF(OR(AX1724*24&gt;10.84,AZ1724*24&lt;14.5)=TRUE,"×","OK")))))</f>
        <v/>
      </c>
    </row>
    <row r="1725" spans="2:60">
      <c r="B1725" s="111"/>
      <c r="C1725" s="385" t="str">
        <f>IF(STEP!C1725&lt;&gt;"",STEP!C1725,"")</f>
        <v/>
      </c>
      <c r="D1725" s="386" t="str">
        <f>IF(STEP!D1725&lt;&gt;"",STEP!D1725,"")</f>
        <v/>
      </c>
      <c r="E1725" s="387" t="str">
        <f>IF(STEP!E1725&lt;&gt;"",STEP!E1725,"")</f>
        <v/>
      </c>
      <c r="F1725" s="256"/>
      <c r="G1725" s="257"/>
      <c r="H1725" s="254"/>
      <c r="I1725" s="254"/>
      <c r="J1725" s="254"/>
      <c r="K1725" s="254"/>
      <c r="L1725" s="254"/>
      <c r="M1725" s="254"/>
      <c r="N1725" s="254"/>
      <c r="O1725" s="254"/>
      <c r="P1725" s="254"/>
      <c r="Q1725" s="254"/>
      <c r="R1725" s="254"/>
      <c r="S1725" s="254"/>
      <c r="T1725" s="254"/>
      <c r="U1725" s="254"/>
      <c r="V1725" s="254"/>
      <c r="W1725" s="254"/>
      <c r="X1725" s="254"/>
      <c r="Y1725" s="254"/>
      <c r="Z1725" s="254"/>
      <c r="AA1725" s="254"/>
      <c r="AB1725" s="254"/>
      <c r="AC1725" s="254"/>
      <c r="AD1725" s="254"/>
      <c r="AE1725" s="255"/>
      <c r="AF1725" s="255"/>
      <c r="AG1725" s="255"/>
      <c r="AH1725" s="255"/>
      <c r="AI1725" s="255"/>
      <c r="AJ1725" s="255"/>
      <c r="AK1725" s="255"/>
      <c r="AL1725" s="255"/>
      <c r="AM1725" s="255"/>
      <c r="AN1725" s="255"/>
      <c r="AO1725" s="254"/>
      <c r="AP1725" s="254"/>
      <c r="AQ1725" s="254"/>
      <c r="AR1725" s="254"/>
      <c r="AS1725" s="254"/>
      <c r="AT1725" s="254"/>
      <c r="AU1725" s="254"/>
      <c r="AW1725" s="283" t="str">
        <f t="shared" si="204"/>
        <v/>
      </c>
      <c r="AX1725" s="283" t="str">
        <f t="shared" si="199"/>
        <v/>
      </c>
      <c r="AY1725" s="283" t="str">
        <f t="shared" si="205"/>
        <v/>
      </c>
      <c r="AZ1725" s="283" t="str">
        <f t="shared" si="206"/>
        <v/>
      </c>
      <c r="BA1725" s="283" t="str">
        <f t="shared" si="207"/>
        <v/>
      </c>
      <c r="BD1725" s="254" t="str">
        <f>IF(W1725="","",IF(F1725="休日",AW1725,IF(F1725="法休",AW1725,VLOOKUP(F1725,カレンダマスタ!$Q$56:$R$69,2,FALSE))))</f>
        <v/>
      </c>
      <c r="BG1725" s="254" t="str">
        <f t="shared" si="203"/>
        <v/>
      </c>
      <c r="BH1725" s="254" t="str">
        <f>IF(AX1725="","",IF(P1725&lt;&gt;"","",IF(BG1725="CS","OK",IF(VLOOKUP(E1725,カレンダマスタ!$A$5:$D$381,4,FALSE)&gt;0,"",IF(OR(AX1725*24&gt;10.84,AZ1725*24&lt;14.5)=TRUE,"×","OK")))))</f>
        <v/>
      </c>
    </row>
    <row r="1726" spans="2:60">
      <c r="B1726" s="111"/>
      <c r="C1726" s="385" t="str">
        <f>IF(STEP!C1726&lt;&gt;"",STEP!C1726,"")</f>
        <v/>
      </c>
      <c r="D1726" s="386" t="str">
        <f>IF(STEP!D1726&lt;&gt;"",STEP!D1726,"")</f>
        <v/>
      </c>
      <c r="E1726" s="387" t="str">
        <f>IF(STEP!E1726&lt;&gt;"",STEP!E1726,"")</f>
        <v/>
      </c>
      <c r="F1726" s="256"/>
      <c r="G1726" s="252"/>
      <c r="H1726" s="254"/>
      <c r="I1726" s="254"/>
      <c r="J1726" s="254"/>
      <c r="K1726" s="254"/>
      <c r="L1726" s="254"/>
      <c r="M1726" s="254"/>
      <c r="N1726" s="254"/>
      <c r="O1726" s="254"/>
      <c r="P1726" s="254"/>
      <c r="Q1726" s="254"/>
      <c r="R1726" s="254"/>
      <c r="S1726" s="254"/>
      <c r="T1726" s="254"/>
      <c r="U1726" s="254"/>
      <c r="V1726" s="254"/>
      <c r="W1726" s="254"/>
      <c r="X1726" s="254"/>
      <c r="Y1726" s="254"/>
      <c r="Z1726" s="254"/>
      <c r="AA1726" s="254"/>
      <c r="AB1726" s="254"/>
      <c r="AC1726" s="254"/>
      <c r="AD1726" s="254"/>
      <c r="AE1726" s="255"/>
      <c r="AF1726" s="255"/>
      <c r="AG1726" s="255"/>
      <c r="AH1726" s="255"/>
      <c r="AI1726" s="255"/>
      <c r="AJ1726" s="255"/>
      <c r="AK1726" s="255"/>
      <c r="AL1726" s="255"/>
      <c r="AM1726" s="255"/>
      <c r="AN1726" s="255"/>
      <c r="AO1726" s="254"/>
      <c r="AP1726" s="254"/>
      <c r="AQ1726" s="254"/>
      <c r="AR1726" s="254"/>
      <c r="AS1726" s="254"/>
      <c r="AT1726" s="254"/>
      <c r="AU1726" s="254"/>
      <c r="AW1726" s="283" t="str">
        <f t="shared" si="204"/>
        <v/>
      </c>
      <c r="AX1726" s="283" t="str">
        <f t="shared" si="199"/>
        <v/>
      </c>
      <c r="AY1726" s="283" t="str">
        <f t="shared" si="205"/>
        <v/>
      </c>
      <c r="AZ1726" s="283" t="str">
        <f t="shared" si="206"/>
        <v/>
      </c>
      <c r="BA1726" s="283" t="str">
        <f t="shared" si="207"/>
        <v/>
      </c>
      <c r="BD1726" s="254" t="str">
        <f>IF(W1726="","",IF(F1726="休日",AW1726,IF(F1726="法休",AW1726,VLOOKUP(F1726,カレンダマスタ!$Q$56:$R$69,2,FALSE))))</f>
        <v/>
      </c>
      <c r="BG1726" s="254" t="str">
        <f t="shared" si="203"/>
        <v/>
      </c>
      <c r="BH1726" s="254" t="str">
        <f>IF(AX1726="","",IF(P1726&lt;&gt;"","",IF(BG1726="CS","OK",IF(VLOOKUP(E1726,カレンダマスタ!$A$5:$D$381,4,FALSE)&gt;0,"",IF(OR(AX1726*24&gt;10.84,AZ1726*24&lt;14.5)=TRUE,"×","OK")))))</f>
        <v/>
      </c>
    </row>
    <row r="1727" spans="2:60">
      <c r="B1727" s="111"/>
      <c r="C1727" s="388" t="str">
        <f>IF(STEP!C1727&lt;&gt;"",STEP!C1727,"")</f>
        <v/>
      </c>
      <c r="D1727" s="389" t="str">
        <f>IF(STEP!D1727&lt;&gt;"",STEP!D1727,"")</f>
        <v/>
      </c>
      <c r="E1727" s="390" t="str">
        <f>IF(STEP!E1727&lt;&gt;"",STEP!E1727,"")</f>
        <v/>
      </c>
      <c r="F1727" s="259"/>
      <c r="G1727" s="258"/>
      <c r="H1727" s="260"/>
      <c r="I1727" s="260"/>
      <c r="J1727" s="260"/>
      <c r="K1727" s="260"/>
      <c r="L1727" s="260"/>
      <c r="M1727" s="260"/>
      <c r="N1727" s="260"/>
      <c r="O1727" s="260"/>
      <c r="P1727" s="260"/>
      <c r="Q1727" s="260"/>
      <c r="R1727" s="260"/>
      <c r="S1727" s="260"/>
      <c r="T1727" s="260"/>
      <c r="U1727" s="260"/>
      <c r="V1727" s="260"/>
      <c r="W1727" s="260"/>
      <c r="X1727" s="260"/>
      <c r="Y1727" s="260"/>
      <c r="Z1727" s="260"/>
      <c r="AA1727" s="260"/>
      <c r="AB1727" s="260"/>
      <c r="AC1727" s="260"/>
      <c r="AD1727" s="260"/>
      <c r="AE1727" s="261"/>
      <c r="AF1727" s="261"/>
      <c r="AG1727" s="261"/>
      <c r="AH1727" s="261"/>
      <c r="AI1727" s="261"/>
      <c r="AJ1727" s="261"/>
      <c r="AK1727" s="261"/>
      <c r="AL1727" s="261"/>
      <c r="AM1727" s="261"/>
      <c r="AN1727" s="261"/>
      <c r="AO1727" s="260"/>
      <c r="AP1727" s="260"/>
      <c r="AQ1727" s="260"/>
      <c r="AR1727" s="260"/>
      <c r="AS1727" s="260"/>
      <c r="AT1727" s="260"/>
      <c r="AU1727" s="260"/>
      <c r="AW1727" s="284" t="str">
        <f t="shared" si="204"/>
        <v/>
      </c>
      <c r="AX1727" s="284" t="str">
        <f t="shared" si="199"/>
        <v/>
      </c>
      <c r="AY1727" s="284" t="str">
        <f t="shared" si="205"/>
        <v/>
      </c>
      <c r="AZ1727" s="284" t="str">
        <f t="shared" si="206"/>
        <v/>
      </c>
      <c r="BA1727" s="284" t="str">
        <f t="shared" si="207"/>
        <v/>
      </c>
      <c r="BD1727" s="260" t="str">
        <f>IF(W1727="","",IF(F1727="休日",AW1727,IF(F1727="法休",AW1727,VLOOKUP(F1727,カレンダマスタ!$Q$56:$R$69,2,FALSE))))</f>
        <v/>
      </c>
      <c r="BG1727" s="260" t="str">
        <f t="shared" si="203"/>
        <v/>
      </c>
      <c r="BH1727" s="260" t="str">
        <f>IF(AX1727="","",IF(P1727&lt;&gt;"","",IF(BG1727="CS","OK",IF(VLOOKUP(E1727,カレンダマスタ!$A$5:$D$381,4,FALSE)&gt;0,"",IF(OR(AX1727*24&gt;10.84,AZ1727*24&lt;14.5)=TRUE,"×","OK")))))</f>
        <v/>
      </c>
    </row>
    <row r="1728" spans="2:60">
      <c r="B1728" s="111"/>
      <c r="C1728" s="391" t="str">
        <f>IF(STEP!C1728&lt;&gt;"",STEP!C1728,"")</f>
        <v/>
      </c>
      <c r="D1728" s="392" t="str">
        <f>IF(STEP!D1728&lt;&gt;"",STEP!D1728,"")</f>
        <v/>
      </c>
      <c r="E1728" s="393" t="str">
        <f>IF(STEP!E1728&lt;&gt;"",STEP!E1728,"")</f>
        <v/>
      </c>
      <c r="F1728" s="263"/>
      <c r="G1728" s="262"/>
      <c r="H1728" s="264"/>
      <c r="I1728" s="264"/>
      <c r="J1728" s="264"/>
      <c r="K1728" s="264"/>
      <c r="L1728" s="264"/>
      <c r="M1728" s="264"/>
      <c r="N1728" s="264"/>
      <c r="O1728" s="264"/>
      <c r="P1728" s="264"/>
      <c r="Q1728" s="264"/>
      <c r="R1728" s="264"/>
      <c r="S1728" s="264"/>
      <c r="T1728" s="264"/>
      <c r="U1728" s="264"/>
      <c r="V1728" s="264"/>
      <c r="W1728" s="264"/>
      <c r="X1728" s="264"/>
      <c r="Y1728" s="264"/>
      <c r="Z1728" s="264"/>
      <c r="AA1728" s="264"/>
      <c r="AB1728" s="264"/>
      <c r="AC1728" s="264"/>
      <c r="AD1728" s="264"/>
      <c r="AE1728" s="265"/>
      <c r="AF1728" s="265"/>
      <c r="AG1728" s="265"/>
      <c r="AH1728" s="265"/>
      <c r="AI1728" s="265"/>
      <c r="AJ1728" s="265"/>
      <c r="AK1728" s="265"/>
      <c r="AL1728" s="265"/>
      <c r="AM1728" s="265"/>
      <c r="AN1728" s="265"/>
      <c r="AO1728" s="264"/>
      <c r="AP1728" s="264"/>
      <c r="AQ1728" s="264"/>
      <c r="AR1728" s="264"/>
      <c r="AS1728" s="264"/>
      <c r="AT1728" s="264"/>
      <c r="AU1728" s="264"/>
      <c r="AW1728" s="285" t="str">
        <f t="shared" si="204"/>
        <v/>
      </c>
      <c r="AX1728" s="285" t="str">
        <f t="shared" si="199"/>
        <v/>
      </c>
      <c r="AY1728" s="285" t="str">
        <f t="shared" si="205"/>
        <v/>
      </c>
      <c r="AZ1728" s="285" t="str">
        <f t="shared" si="206"/>
        <v/>
      </c>
      <c r="BA1728" s="285" t="str">
        <f t="shared" si="207"/>
        <v/>
      </c>
      <c r="BD1728" s="264" t="str">
        <f>IF(W1728="","",IF(F1728="休日",AW1728,IF(F1728="法休",AW1728,VLOOKUP(F1728,カレンダマスタ!$Q$56:$R$69,2,FALSE))))</f>
        <v/>
      </c>
      <c r="BG1728" s="264" t="str">
        <f t="shared" si="203"/>
        <v/>
      </c>
      <c r="BH1728" s="264" t="str">
        <f>IF(AX1728="","",IF(P1728&lt;&gt;"","",IF(BG1728="CS","OK",IF(VLOOKUP(E1728,カレンダマスタ!$A$5:$D$381,4,FALSE)&gt;0,"",IF(OR(AX1728*24&gt;10.84,AZ1728*24&lt;14.5)=TRUE,"×","OK")))))</f>
        <v/>
      </c>
    </row>
    <row r="1729" spans="2:60">
      <c r="B1729" s="111"/>
      <c r="C1729" s="385" t="str">
        <f>IF(STEP!C1729&lt;&gt;"",STEP!C1729,"")</f>
        <v/>
      </c>
      <c r="D1729" s="386" t="str">
        <f>IF(STEP!D1729&lt;&gt;"",STEP!D1729,"")</f>
        <v/>
      </c>
      <c r="E1729" s="387" t="str">
        <f>IF(STEP!E1729&lt;&gt;"",STEP!E1729,"")</f>
        <v/>
      </c>
      <c r="F1729" s="253"/>
      <c r="G1729" s="252"/>
      <c r="H1729" s="254"/>
      <c r="I1729" s="254"/>
      <c r="J1729" s="254"/>
      <c r="K1729" s="254"/>
      <c r="L1729" s="254"/>
      <c r="M1729" s="254"/>
      <c r="N1729" s="254"/>
      <c r="O1729" s="254"/>
      <c r="P1729" s="254"/>
      <c r="Q1729" s="254"/>
      <c r="R1729" s="254"/>
      <c r="S1729" s="254"/>
      <c r="T1729" s="254"/>
      <c r="U1729" s="254"/>
      <c r="V1729" s="254"/>
      <c r="W1729" s="254"/>
      <c r="X1729" s="254"/>
      <c r="Y1729" s="254"/>
      <c r="Z1729" s="254"/>
      <c r="AA1729" s="254"/>
      <c r="AB1729" s="254"/>
      <c r="AC1729" s="254"/>
      <c r="AD1729" s="254"/>
      <c r="AE1729" s="255"/>
      <c r="AF1729" s="255"/>
      <c r="AG1729" s="255"/>
      <c r="AH1729" s="255"/>
      <c r="AI1729" s="255"/>
      <c r="AJ1729" s="255"/>
      <c r="AK1729" s="255"/>
      <c r="AL1729" s="255"/>
      <c r="AM1729" s="255"/>
      <c r="AN1729" s="255"/>
      <c r="AO1729" s="254"/>
      <c r="AP1729" s="254"/>
      <c r="AQ1729" s="254"/>
      <c r="AR1729" s="254"/>
      <c r="AS1729" s="254"/>
      <c r="AT1729" s="254"/>
      <c r="AU1729" s="254"/>
      <c r="AW1729" s="283" t="str">
        <f t="shared" si="204"/>
        <v/>
      </c>
      <c r="AX1729" s="283" t="str">
        <f t="shared" si="199"/>
        <v/>
      </c>
      <c r="AY1729" s="283" t="str">
        <f t="shared" si="205"/>
        <v/>
      </c>
      <c r="AZ1729" s="283" t="str">
        <f t="shared" si="206"/>
        <v/>
      </c>
      <c r="BA1729" s="283" t="str">
        <f t="shared" si="207"/>
        <v/>
      </c>
      <c r="BD1729" s="254" t="str">
        <f>IF(W1729="","",IF(F1729="休日",AW1729,IF(F1729="法休",AW1729,VLOOKUP(F1729,カレンダマスタ!$Q$56:$R$69,2,FALSE))))</f>
        <v/>
      </c>
      <c r="BG1729" s="254" t="str">
        <f t="shared" si="203"/>
        <v/>
      </c>
      <c r="BH1729" s="254" t="str">
        <f>IF(AX1729="","",IF(P1729&lt;&gt;"","",IF(BG1729="CS","OK",IF(VLOOKUP(E1729,カレンダマスタ!$A$5:$D$381,4,FALSE)&gt;0,"",IF(OR(AX1729*24&gt;10.84,AZ1729*24&lt;14.5)=TRUE,"×","OK")))))</f>
        <v/>
      </c>
    </row>
    <row r="1730" spans="2:60">
      <c r="B1730" s="111"/>
      <c r="C1730" s="385" t="str">
        <f>IF(STEP!C1730&lt;&gt;"",STEP!C1730,"")</f>
        <v/>
      </c>
      <c r="D1730" s="386" t="str">
        <f>IF(STEP!D1730&lt;&gt;"",STEP!D1730,"")</f>
        <v/>
      </c>
      <c r="E1730" s="387" t="str">
        <f>IF(STEP!E1730&lt;&gt;"",STEP!E1730,"")</f>
        <v/>
      </c>
      <c r="F1730" s="253"/>
      <c r="G1730" s="252"/>
      <c r="H1730" s="254"/>
      <c r="I1730" s="254"/>
      <c r="J1730" s="254"/>
      <c r="K1730" s="254"/>
      <c r="L1730" s="254"/>
      <c r="M1730" s="254"/>
      <c r="N1730" s="254"/>
      <c r="O1730" s="254"/>
      <c r="P1730" s="254"/>
      <c r="Q1730" s="254"/>
      <c r="R1730" s="254"/>
      <c r="S1730" s="254"/>
      <c r="T1730" s="254"/>
      <c r="U1730" s="254"/>
      <c r="V1730" s="254"/>
      <c r="W1730" s="254"/>
      <c r="X1730" s="254"/>
      <c r="Y1730" s="254"/>
      <c r="Z1730" s="254"/>
      <c r="AA1730" s="254"/>
      <c r="AB1730" s="254"/>
      <c r="AC1730" s="254"/>
      <c r="AD1730" s="254"/>
      <c r="AE1730" s="255"/>
      <c r="AF1730" s="255"/>
      <c r="AG1730" s="255"/>
      <c r="AH1730" s="255"/>
      <c r="AI1730" s="255"/>
      <c r="AJ1730" s="255"/>
      <c r="AK1730" s="255"/>
      <c r="AL1730" s="255"/>
      <c r="AM1730" s="255"/>
      <c r="AN1730" s="255"/>
      <c r="AO1730" s="254"/>
      <c r="AP1730" s="254"/>
      <c r="AQ1730" s="254"/>
      <c r="AR1730" s="254"/>
      <c r="AS1730" s="254"/>
      <c r="AT1730" s="254"/>
      <c r="AU1730" s="254"/>
      <c r="AW1730" s="283" t="str">
        <f t="shared" si="204"/>
        <v/>
      </c>
      <c r="AX1730" s="283" t="str">
        <f t="shared" si="199"/>
        <v/>
      </c>
      <c r="AY1730" s="283" t="str">
        <f t="shared" si="205"/>
        <v/>
      </c>
      <c r="AZ1730" s="283" t="str">
        <f t="shared" si="206"/>
        <v/>
      </c>
      <c r="BA1730" s="283" t="str">
        <f t="shared" si="207"/>
        <v/>
      </c>
      <c r="BD1730" s="254" t="str">
        <f>IF(W1730="","",IF(F1730="休日",AW1730,IF(F1730="法休",AW1730,VLOOKUP(F1730,カレンダマスタ!$Q$56:$R$69,2,FALSE))))</f>
        <v/>
      </c>
      <c r="BG1730" s="254" t="str">
        <f t="shared" si="203"/>
        <v/>
      </c>
      <c r="BH1730" s="254" t="str">
        <f>IF(AX1730="","",IF(P1730&lt;&gt;"","",IF(BG1730="CS","OK",IF(VLOOKUP(E1730,カレンダマスタ!$A$5:$D$381,4,FALSE)&gt;0,"",IF(OR(AX1730*24&gt;10.84,AZ1730*24&lt;14.5)=TRUE,"×","OK")))))</f>
        <v/>
      </c>
    </row>
    <row r="1731" spans="2:60">
      <c r="B1731" s="111"/>
      <c r="C1731" s="385" t="str">
        <f>IF(STEP!C1731&lt;&gt;"",STEP!C1731,"")</f>
        <v/>
      </c>
      <c r="D1731" s="386" t="str">
        <f>IF(STEP!D1731&lt;&gt;"",STEP!D1731,"")</f>
        <v/>
      </c>
      <c r="E1731" s="387" t="str">
        <f>IF(STEP!E1731&lt;&gt;"",STEP!E1731,"")</f>
        <v/>
      </c>
      <c r="F1731" s="256"/>
      <c r="G1731" s="257"/>
      <c r="H1731" s="254"/>
      <c r="I1731" s="254"/>
      <c r="J1731" s="254"/>
      <c r="K1731" s="254"/>
      <c r="L1731" s="254"/>
      <c r="M1731" s="254"/>
      <c r="N1731" s="254"/>
      <c r="O1731" s="254"/>
      <c r="P1731" s="254"/>
      <c r="Q1731" s="254"/>
      <c r="R1731" s="254"/>
      <c r="S1731" s="254"/>
      <c r="T1731" s="254"/>
      <c r="U1731" s="254"/>
      <c r="V1731" s="254"/>
      <c r="W1731" s="254"/>
      <c r="X1731" s="254"/>
      <c r="Y1731" s="254"/>
      <c r="Z1731" s="254"/>
      <c r="AA1731" s="254"/>
      <c r="AB1731" s="254"/>
      <c r="AC1731" s="254"/>
      <c r="AD1731" s="254"/>
      <c r="AE1731" s="255"/>
      <c r="AF1731" s="255"/>
      <c r="AG1731" s="255"/>
      <c r="AH1731" s="255"/>
      <c r="AI1731" s="255"/>
      <c r="AJ1731" s="255"/>
      <c r="AK1731" s="255"/>
      <c r="AL1731" s="255"/>
      <c r="AM1731" s="255"/>
      <c r="AN1731" s="255"/>
      <c r="AO1731" s="254"/>
      <c r="AP1731" s="254"/>
      <c r="AQ1731" s="254"/>
      <c r="AR1731" s="254"/>
      <c r="AS1731" s="254"/>
      <c r="AT1731" s="254"/>
      <c r="AU1731" s="254"/>
      <c r="AW1731" s="283" t="str">
        <f t="shared" si="204"/>
        <v/>
      </c>
      <c r="AX1731" s="283" t="str">
        <f t="shared" si="199"/>
        <v/>
      </c>
      <c r="AY1731" s="283" t="str">
        <f t="shared" si="205"/>
        <v/>
      </c>
      <c r="AZ1731" s="283" t="str">
        <f t="shared" si="206"/>
        <v/>
      </c>
      <c r="BA1731" s="283" t="str">
        <f t="shared" si="207"/>
        <v/>
      </c>
      <c r="BD1731" s="254" t="str">
        <f>IF(W1731="","",IF(F1731="休日",AW1731,IF(F1731="法休",AW1731,VLOOKUP(F1731,カレンダマスタ!$Q$56:$R$69,2,FALSE))))</f>
        <v/>
      </c>
      <c r="BG1731" s="254" t="str">
        <f t="shared" si="203"/>
        <v/>
      </c>
      <c r="BH1731" s="254" t="str">
        <f>IF(AX1731="","",IF(P1731&lt;&gt;"","",IF(BG1731="CS","OK",IF(VLOOKUP(E1731,カレンダマスタ!$A$5:$D$381,4,FALSE)&gt;0,"",IF(OR(AX1731*24&gt;10.84,AZ1731*24&lt;14.5)=TRUE,"×","OK")))))</f>
        <v/>
      </c>
    </row>
    <row r="1732" spans="2:60">
      <c r="B1732" s="111"/>
      <c r="C1732" s="385" t="str">
        <f>IF(STEP!C1732&lt;&gt;"",STEP!C1732,"")</f>
        <v/>
      </c>
      <c r="D1732" s="386" t="str">
        <f>IF(STEP!D1732&lt;&gt;"",STEP!D1732,"")</f>
        <v/>
      </c>
      <c r="E1732" s="387" t="str">
        <f>IF(STEP!E1732&lt;&gt;"",STEP!E1732,"")</f>
        <v/>
      </c>
      <c r="F1732" s="256"/>
      <c r="G1732" s="257"/>
      <c r="H1732" s="254"/>
      <c r="I1732" s="254"/>
      <c r="J1732" s="254"/>
      <c r="K1732" s="254"/>
      <c r="L1732" s="254"/>
      <c r="M1732" s="254"/>
      <c r="N1732" s="254"/>
      <c r="O1732" s="254"/>
      <c r="P1732" s="254"/>
      <c r="Q1732" s="254"/>
      <c r="R1732" s="254"/>
      <c r="S1732" s="254"/>
      <c r="T1732" s="254"/>
      <c r="U1732" s="254"/>
      <c r="V1732" s="254"/>
      <c r="W1732" s="254"/>
      <c r="X1732" s="254"/>
      <c r="Y1732" s="254"/>
      <c r="Z1732" s="254"/>
      <c r="AA1732" s="254"/>
      <c r="AB1732" s="254"/>
      <c r="AC1732" s="254"/>
      <c r="AD1732" s="254"/>
      <c r="AE1732" s="255"/>
      <c r="AF1732" s="255"/>
      <c r="AG1732" s="255"/>
      <c r="AH1732" s="255"/>
      <c r="AI1732" s="255"/>
      <c r="AJ1732" s="255"/>
      <c r="AK1732" s="255"/>
      <c r="AL1732" s="255"/>
      <c r="AM1732" s="255"/>
      <c r="AN1732" s="255"/>
      <c r="AO1732" s="254"/>
      <c r="AP1732" s="254"/>
      <c r="AQ1732" s="254"/>
      <c r="AR1732" s="254"/>
      <c r="AS1732" s="254"/>
      <c r="AT1732" s="254"/>
      <c r="AU1732" s="254"/>
      <c r="AW1732" s="283" t="str">
        <f t="shared" si="204"/>
        <v/>
      </c>
      <c r="AX1732" s="283" t="str">
        <f t="shared" si="199"/>
        <v/>
      </c>
      <c r="AY1732" s="283" t="str">
        <f t="shared" si="205"/>
        <v/>
      </c>
      <c r="AZ1732" s="283" t="str">
        <f t="shared" si="206"/>
        <v/>
      </c>
      <c r="BA1732" s="283" t="str">
        <f t="shared" si="207"/>
        <v/>
      </c>
      <c r="BD1732" s="254" t="str">
        <f>IF(W1732="","",IF(F1732="休日",AW1732,IF(F1732="法休",AW1732,VLOOKUP(F1732,カレンダマスタ!$Q$56:$R$69,2,FALSE))))</f>
        <v/>
      </c>
      <c r="BG1732" s="254" t="str">
        <f t="shared" si="203"/>
        <v/>
      </c>
      <c r="BH1732" s="254" t="str">
        <f>IF(AX1732="","",IF(P1732&lt;&gt;"","",IF(BG1732="CS","OK",IF(VLOOKUP(E1732,カレンダマスタ!$A$5:$D$381,4,FALSE)&gt;0,"",IF(OR(AX1732*24&gt;10.84,AZ1732*24&lt;14.5)=TRUE,"×","OK")))))</f>
        <v/>
      </c>
    </row>
    <row r="1733" spans="2:60">
      <c r="B1733" s="111"/>
      <c r="C1733" s="385" t="str">
        <f>IF(STEP!C1733&lt;&gt;"",STEP!C1733,"")</f>
        <v/>
      </c>
      <c r="D1733" s="386" t="str">
        <f>IF(STEP!D1733&lt;&gt;"",STEP!D1733,"")</f>
        <v/>
      </c>
      <c r="E1733" s="387" t="str">
        <f>IF(STEP!E1733&lt;&gt;"",STEP!E1733,"")</f>
        <v/>
      </c>
      <c r="F1733" s="256"/>
      <c r="G1733" s="257"/>
      <c r="H1733" s="254"/>
      <c r="I1733" s="254"/>
      <c r="J1733" s="254"/>
      <c r="K1733" s="254"/>
      <c r="L1733" s="254"/>
      <c r="M1733" s="254"/>
      <c r="N1733" s="254"/>
      <c r="O1733" s="254"/>
      <c r="P1733" s="254"/>
      <c r="Q1733" s="254"/>
      <c r="R1733" s="254"/>
      <c r="S1733" s="254"/>
      <c r="T1733" s="254"/>
      <c r="U1733" s="254"/>
      <c r="V1733" s="254"/>
      <c r="W1733" s="254"/>
      <c r="X1733" s="254"/>
      <c r="Y1733" s="254"/>
      <c r="Z1733" s="254"/>
      <c r="AA1733" s="254"/>
      <c r="AB1733" s="254"/>
      <c r="AC1733" s="254"/>
      <c r="AD1733" s="254"/>
      <c r="AE1733" s="255"/>
      <c r="AF1733" s="255"/>
      <c r="AG1733" s="255"/>
      <c r="AH1733" s="255"/>
      <c r="AI1733" s="255"/>
      <c r="AJ1733" s="255"/>
      <c r="AK1733" s="255"/>
      <c r="AL1733" s="255"/>
      <c r="AM1733" s="255"/>
      <c r="AN1733" s="255"/>
      <c r="AO1733" s="254"/>
      <c r="AP1733" s="254"/>
      <c r="AQ1733" s="254"/>
      <c r="AR1733" s="254"/>
      <c r="AS1733" s="254"/>
      <c r="AT1733" s="254"/>
      <c r="AU1733" s="254"/>
      <c r="AW1733" s="283" t="str">
        <f t="shared" si="204"/>
        <v/>
      </c>
      <c r="AX1733" s="283" t="str">
        <f t="shared" si="199"/>
        <v/>
      </c>
      <c r="AY1733" s="283" t="str">
        <f t="shared" si="205"/>
        <v/>
      </c>
      <c r="AZ1733" s="283" t="str">
        <f t="shared" si="206"/>
        <v/>
      </c>
      <c r="BA1733" s="283" t="str">
        <f t="shared" si="207"/>
        <v/>
      </c>
      <c r="BD1733" s="254" t="str">
        <f>IF(W1733="","",IF(F1733="休日",AW1733,IF(F1733="法休",AW1733,VLOOKUP(F1733,カレンダマスタ!$Q$56:$R$69,2,FALSE))))</f>
        <v/>
      </c>
      <c r="BG1733" s="254" t="str">
        <f t="shared" si="203"/>
        <v/>
      </c>
      <c r="BH1733" s="254" t="str">
        <f>IF(AX1733="","",IF(P1733&lt;&gt;"","",IF(BG1733="CS","OK",IF(VLOOKUP(E1733,カレンダマスタ!$A$5:$D$381,4,FALSE)&gt;0,"",IF(OR(AX1733*24&gt;10.84,AZ1733*24&lt;14.5)=TRUE,"×","OK")))))</f>
        <v/>
      </c>
    </row>
    <row r="1734" spans="2:60">
      <c r="B1734" s="111"/>
      <c r="C1734" s="388" t="str">
        <f>IF(STEP!C1734&lt;&gt;"",STEP!C1734,"")</f>
        <v/>
      </c>
      <c r="D1734" s="389" t="str">
        <f>IF(STEP!D1734&lt;&gt;"",STEP!D1734,"")</f>
        <v/>
      </c>
      <c r="E1734" s="390" t="str">
        <f>IF(STEP!E1734&lt;&gt;"",STEP!E1734,"")</f>
        <v/>
      </c>
      <c r="F1734" s="259"/>
      <c r="G1734" s="266"/>
      <c r="H1734" s="260"/>
      <c r="I1734" s="260"/>
      <c r="J1734" s="260"/>
      <c r="K1734" s="260"/>
      <c r="L1734" s="260"/>
      <c r="M1734" s="260"/>
      <c r="N1734" s="260"/>
      <c r="O1734" s="260"/>
      <c r="P1734" s="260"/>
      <c r="Q1734" s="260"/>
      <c r="R1734" s="260"/>
      <c r="S1734" s="260"/>
      <c r="T1734" s="260"/>
      <c r="U1734" s="260"/>
      <c r="V1734" s="260"/>
      <c r="W1734" s="260"/>
      <c r="X1734" s="260"/>
      <c r="Y1734" s="260"/>
      <c r="Z1734" s="260"/>
      <c r="AA1734" s="260"/>
      <c r="AB1734" s="260"/>
      <c r="AC1734" s="260"/>
      <c r="AD1734" s="260"/>
      <c r="AE1734" s="261"/>
      <c r="AF1734" s="261"/>
      <c r="AG1734" s="261"/>
      <c r="AH1734" s="261"/>
      <c r="AI1734" s="261"/>
      <c r="AJ1734" s="261"/>
      <c r="AK1734" s="261"/>
      <c r="AL1734" s="261"/>
      <c r="AM1734" s="261"/>
      <c r="AN1734" s="261"/>
      <c r="AO1734" s="260"/>
      <c r="AP1734" s="260"/>
      <c r="AQ1734" s="260"/>
      <c r="AR1734" s="260"/>
      <c r="AS1734" s="260"/>
      <c r="AT1734" s="260"/>
      <c r="AU1734" s="260"/>
      <c r="AW1734" s="284" t="str">
        <f t="shared" si="204"/>
        <v/>
      </c>
      <c r="AX1734" s="284" t="str">
        <f t="shared" si="199"/>
        <v/>
      </c>
      <c r="AY1734" s="284" t="str">
        <f t="shared" si="205"/>
        <v/>
      </c>
      <c r="AZ1734" s="284" t="str">
        <f t="shared" si="206"/>
        <v/>
      </c>
      <c r="BA1734" s="284" t="str">
        <f t="shared" si="207"/>
        <v/>
      </c>
      <c r="BD1734" s="260" t="str">
        <f>IF(W1734="","",IF(F1734="休日",AW1734,IF(F1734="法休",AW1734,VLOOKUP(F1734,カレンダマスタ!$Q$56:$R$69,2,FALSE))))</f>
        <v/>
      </c>
      <c r="BG1734" s="260" t="str">
        <f t="shared" si="203"/>
        <v/>
      </c>
      <c r="BH1734" s="260" t="str">
        <f>IF(AX1734="","",IF(P1734&lt;&gt;"","",IF(BG1734="CS","OK",IF(VLOOKUP(E1734,カレンダマスタ!$A$5:$D$381,4,FALSE)&gt;0,"",IF(OR(AX1734*24&gt;10.84,AZ1734*24&lt;14.5)=TRUE,"×","OK")))))</f>
        <v/>
      </c>
    </row>
    <row r="1735" spans="2:60">
      <c r="B1735" s="111"/>
      <c r="C1735" s="391" t="str">
        <f>IF(STEP!C1735&lt;&gt;"",STEP!C1735,"")</f>
        <v/>
      </c>
      <c r="D1735" s="392" t="str">
        <f>IF(STEP!D1735&lt;&gt;"",STEP!D1735,"")</f>
        <v/>
      </c>
      <c r="E1735" s="393" t="str">
        <f>IF(STEP!E1735&lt;&gt;"",STEP!E1735,"")</f>
        <v/>
      </c>
      <c r="F1735" s="263"/>
      <c r="G1735" s="267"/>
      <c r="H1735" s="264"/>
      <c r="I1735" s="264"/>
      <c r="J1735" s="264"/>
      <c r="K1735" s="264"/>
      <c r="L1735" s="264"/>
      <c r="M1735" s="264"/>
      <c r="N1735" s="264"/>
      <c r="O1735" s="264"/>
      <c r="P1735" s="264"/>
      <c r="Q1735" s="264"/>
      <c r="R1735" s="264"/>
      <c r="S1735" s="264"/>
      <c r="T1735" s="264"/>
      <c r="U1735" s="264"/>
      <c r="V1735" s="264"/>
      <c r="W1735" s="264"/>
      <c r="X1735" s="264"/>
      <c r="Y1735" s="264"/>
      <c r="Z1735" s="264"/>
      <c r="AA1735" s="264"/>
      <c r="AB1735" s="264"/>
      <c r="AC1735" s="264"/>
      <c r="AD1735" s="264"/>
      <c r="AE1735" s="265"/>
      <c r="AF1735" s="265"/>
      <c r="AG1735" s="265"/>
      <c r="AH1735" s="265"/>
      <c r="AI1735" s="265"/>
      <c r="AJ1735" s="265"/>
      <c r="AK1735" s="265"/>
      <c r="AL1735" s="265"/>
      <c r="AM1735" s="265"/>
      <c r="AN1735" s="265"/>
      <c r="AO1735" s="264"/>
      <c r="AP1735" s="264"/>
      <c r="AQ1735" s="264"/>
      <c r="AR1735" s="264"/>
      <c r="AS1735" s="264"/>
      <c r="AT1735" s="264"/>
      <c r="AU1735" s="264"/>
      <c r="AW1735" s="285" t="str">
        <f t="shared" si="204"/>
        <v/>
      </c>
      <c r="AX1735" s="285" t="str">
        <f t="shared" si="199"/>
        <v/>
      </c>
      <c r="AY1735" s="285" t="str">
        <f t="shared" si="205"/>
        <v/>
      </c>
      <c r="AZ1735" s="285" t="str">
        <f t="shared" si="206"/>
        <v/>
      </c>
      <c r="BA1735" s="285" t="str">
        <f t="shared" si="207"/>
        <v/>
      </c>
      <c r="BD1735" s="264" t="str">
        <f>IF(W1735="","",IF(F1735="休日",AW1735,IF(F1735="法休",AW1735,VLOOKUP(F1735,カレンダマスタ!$Q$56:$R$69,2,FALSE))))</f>
        <v/>
      </c>
      <c r="BG1735" s="264" t="str">
        <f t="shared" si="203"/>
        <v/>
      </c>
      <c r="BH1735" s="264" t="str">
        <f>IF(AX1735="","",IF(P1735&lt;&gt;"","",IF(BG1735="CS","OK",IF(VLOOKUP(E1735,カレンダマスタ!$A$5:$D$381,4,FALSE)&gt;0,"",IF(OR(AX1735*24&gt;10.84,AZ1735*24&lt;14.5)=TRUE,"×","OK")))))</f>
        <v/>
      </c>
    </row>
    <row r="1736" spans="2:60">
      <c r="B1736" s="111"/>
      <c r="C1736" s="385" t="str">
        <f>IF(STEP!C1736&lt;&gt;"",STEP!C1736,"")</f>
        <v/>
      </c>
      <c r="D1736" s="386" t="str">
        <f>IF(STEP!D1736&lt;&gt;"",STEP!D1736,"")</f>
        <v/>
      </c>
      <c r="E1736" s="387" t="str">
        <f>IF(STEP!E1736&lt;&gt;"",STEP!E1736,"")</f>
        <v/>
      </c>
      <c r="F1736" s="253"/>
      <c r="G1736" s="252"/>
      <c r="H1736" s="254"/>
      <c r="I1736" s="254"/>
      <c r="J1736" s="254"/>
      <c r="K1736" s="254"/>
      <c r="L1736" s="254"/>
      <c r="M1736" s="254"/>
      <c r="N1736" s="254"/>
      <c r="O1736" s="254"/>
      <c r="P1736" s="254"/>
      <c r="Q1736" s="254"/>
      <c r="R1736" s="254"/>
      <c r="S1736" s="254"/>
      <c r="T1736" s="254"/>
      <c r="U1736" s="254"/>
      <c r="V1736" s="254"/>
      <c r="W1736" s="254"/>
      <c r="X1736" s="254"/>
      <c r="Y1736" s="254"/>
      <c r="Z1736" s="254"/>
      <c r="AA1736" s="254"/>
      <c r="AB1736" s="254"/>
      <c r="AC1736" s="254"/>
      <c r="AD1736" s="254"/>
      <c r="AE1736" s="255"/>
      <c r="AF1736" s="255"/>
      <c r="AG1736" s="255"/>
      <c r="AH1736" s="255"/>
      <c r="AI1736" s="255"/>
      <c r="AJ1736" s="255"/>
      <c r="AK1736" s="255"/>
      <c r="AL1736" s="255"/>
      <c r="AM1736" s="255"/>
      <c r="AN1736" s="255"/>
      <c r="AO1736" s="254"/>
      <c r="AP1736" s="254"/>
      <c r="AQ1736" s="254"/>
      <c r="AR1736" s="254"/>
      <c r="AS1736" s="254"/>
      <c r="AT1736" s="254"/>
      <c r="AU1736" s="254"/>
      <c r="AW1736" s="283" t="str">
        <f t="shared" si="204"/>
        <v/>
      </c>
      <c r="AX1736" s="283" t="str">
        <f t="shared" si="199"/>
        <v/>
      </c>
      <c r="AY1736" s="283" t="str">
        <f t="shared" si="205"/>
        <v/>
      </c>
      <c r="AZ1736" s="283" t="str">
        <f t="shared" si="206"/>
        <v/>
      </c>
      <c r="BA1736" s="283" t="str">
        <f t="shared" si="207"/>
        <v/>
      </c>
      <c r="BD1736" s="254" t="str">
        <f>IF(W1736="","",IF(F1736="休日",AW1736,IF(F1736="法休",AW1736,VLOOKUP(F1736,カレンダマスタ!$Q$56:$R$69,2,FALSE))))</f>
        <v/>
      </c>
      <c r="BG1736" s="503" t="str">
        <f t="shared" si="203"/>
        <v/>
      </c>
      <c r="BH1736" s="503" t="str">
        <f>IF(AX1736="","",IF(P1736&lt;&gt;"","",IF(BG1736="CS","OK",IF(VLOOKUP(E1736,カレンダマスタ!$A$5:$D$381,4,FALSE)&gt;0,"",IF(OR(AX1736*24&gt;10.84,AZ1736*24&lt;14.5)=TRUE,"×","OK")))))</f>
        <v/>
      </c>
    </row>
    <row r="1737" spans="2:60">
      <c r="B1737" s="111"/>
      <c r="C1737" s="385" t="str">
        <f>IF(STEP!C1737&lt;&gt;"",STEP!C1737,"")</f>
        <v/>
      </c>
      <c r="D1737" s="386" t="str">
        <f>IF(STEP!D1737&lt;&gt;"",STEP!D1737,"")</f>
        <v/>
      </c>
      <c r="E1737" s="387" t="str">
        <f>IF(STEP!E1737&lt;&gt;"",STEP!E1737,"")</f>
        <v/>
      </c>
      <c r="F1737" s="253"/>
      <c r="G1737" s="252"/>
      <c r="H1737" s="254"/>
      <c r="I1737" s="254"/>
      <c r="J1737" s="254"/>
      <c r="K1737" s="254"/>
      <c r="L1737" s="254"/>
      <c r="M1737" s="254"/>
      <c r="N1737" s="254"/>
      <c r="O1737" s="254"/>
      <c r="P1737" s="254"/>
      <c r="Q1737" s="254"/>
      <c r="R1737" s="254"/>
      <c r="S1737" s="254"/>
      <c r="T1737" s="254"/>
      <c r="U1737" s="254"/>
      <c r="V1737" s="254"/>
      <c r="W1737" s="254"/>
      <c r="X1737" s="254"/>
      <c r="Y1737" s="254"/>
      <c r="Z1737" s="254"/>
      <c r="AA1737" s="254"/>
      <c r="AB1737" s="254"/>
      <c r="AC1737" s="254"/>
      <c r="AD1737" s="254"/>
      <c r="AE1737" s="255"/>
      <c r="AF1737" s="255"/>
      <c r="AG1737" s="255"/>
      <c r="AH1737" s="255"/>
      <c r="AI1737" s="255"/>
      <c r="AJ1737" s="255"/>
      <c r="AK1737" s="255"/>
      <c r="AL1737" s="255"/>
      <c r="AM1737" s="255"/>
      <c r="AN1737" s="255"/>
      <c r="AO1737" s="254"/>
      <c r="AP1737" s="254"/>
      <c r="AQ1737" s="254"/>
      <c r="AR1737" s="254"/>
      <c r="AS1737" s="254"/>
      <c r="AT1737" s="254"/>
      <c r="AU1737" s="254"/>
      <c r="AW1737" s="283" t="str">
        <f t="shared" si="204"/>
        <v/>
      </c>
      <c r="AX1737" s="283" t="str">
        <f t="shared" si="199"/>
        <v/>
      </c>
      <c r="AY1737" s="283" t="str">
        <f t="shared" si="205"/>
        <v/>
      </c>
      <c r="AZ1737" s="283" t="str">
        <f t="shared" si="206"/>
        <v/>
      </c>
      <c r="BA1737" s="283" t="str">
        <f t="shared" si="207"/>
        <v/>
      </c>
      <c r="BD1737" s="254" t="str">
        <f>IF(W1737="","",IF(F1737="休日",AW1737,IF(F1737="法休",AW1737,VLOOKUP(F1737,カレンダマスタ!$Q$56:$R$69,2,FALSE))))</f>
        <v/>
      </c>
      <c r="BG1737" s="254" t="str">
        <f t="shared" si="203"/>
        <v/>
      </c>
      <c r="BH1737" s="254" t="str">
        <f>IF(AX1737="","",IF(P1737&lt;&gt;"","",IF(BG1737="CS","OK",IF(VLOOKUP(E1737,カレンダマスタ!$A$5:$D$381,4,FALSE)&gt;0,"",IF(OR(AX1737*24&gt;10.84,AZ1737*24&lt;14.5)=TRUE,"×","OK")))))</f>
        <v/>
      </c>
    </row>
    <row r="1738" spans="2:60">
      <c r="B1738" s="111"/>
      <c r="C1738" s="385" t="str">
        <f>IF(STEP!C1738&lt;&gt;"",STEP!C1738,"")</f>
        <v/>
      </c>
      <c r="D1738" s="386" t="str">
        <f>IF(STEP!D1738&lt;&gt;"",STEP!D1738,"")</f>
        <v/>
      </c>
      <c r="E1738" s="387" t="str">
        <f>IF(STEP!E1738&lt;&gt;"",STEP!E1738,"")</f>
        <v/>
      </c>
      <c r="F1738" s="256"/>
      <c r="G1738" s="257"/>
      <c r="H1738" s="254"/>
      <c r="I1738" s="254"/>
      <c r="J1738" s="254"/>
      <c r="K1738" s="254"/>
      <c r="L1738" s="254"/>
      <c r="M1738" s="254"/>
      <c r="N1738" s="254"/>
      <c r="O1738" s="254"/>
      <c r="P1738" s="254"/>
      <c r="Q1738" s="254"/>
      <c r="R1738" s="254"/>
      <c r="S1738" s="254"/>
      <c r="T1738" s="254"/>
      <c r="U1738" s="254"/>
      <c r="V1738" s="254"/>
      <c r="W1738" s="254"/>
      <c r="X1738" s="254"/>
      <c r="Y1738" s="254"/>
      <c r="Z1738" s="254"/>
      <c r="AA1738" s="254"/>
      <c r="AB1738" s="254"/>
      <c r="AC1738" s="254"/>
      <c r="AD1738" s="254"/>
      <c r="AE1738" s="255"/>
      <c r="AF1738" s="255"/>
      <c r="AG1738" s="255"/>
      <c r="AH1738" s="255"/>
      <c r="AI1738" s="255"/>
      <c r="AJ1738" s="255"/>
      <c r="AK1738" s="255"/>
      <c r="AL1738" s="255"/>
      <c r="AM1738" s="255"/>
      <c r="AN1738" s="255"/>
      <c r="AO1738" s="254"/>
      <c r="AP1738" s="254"/>
      <c r="AQ1738" s="254"/>
      <c r="AR1738" s="254"/>
      <c r="AS1738" s="254"/>
      <c r="AT1738" s="254"/>
      <c r="AU1738" s="254"/>
      <c r="AW1738" s="283" t="str">
        <f t="shared" si="204"/>
        <v/>
      </c>
      <c r="AX1738" s="283" t="str">
        <f t="shared" si="199"/>
        <v/>
      </c>
      <c r="AY1738" s="283" t="str">
        <f t="shared" si="205"/>
        <v/>
      </c>
      <c r="AZ1738" s="283" t="str">
        <f t="shared" si="206"/>
        <v/>
      </c>
      <c r="BA1738" s="283" t="str">
        <f t="shared" si="207"/>
        <v/>
      </c>
      <c r="BD1738" s="254" t="str">
        <f>IF(W1738="","",IF(F1738="休日",AW1738,IF(F1738="法休",AW1738,VLOOKUP(F1738,カレンダマスタ!$Q$56:$R$69,2,FALSE))))</f>
        <v/>
      </c>
      <c r="BG1738" s="254" t="str">
        <f t="shared" si="203"/>
        <v/>
      </c>
      <c r="BH1738" s="254" t="str">
        <f>IF(AX1738="","",IF(P1738&lt;&gt;"","",IF(BG1738="CS","OK",IF(VLOOKUP(E1738,カレンダマスタ!$A$5:$D$381,4,FALSE)&gt;0,"",IF(OR(AX1738*24&gt;10.84,AZ1738*24&lt;14.5)=TRUE,"×","OK")))))</f>
        <v/>
      </c>
    </row>
    <row r="1739" spans="2:60">
      <c r="B1739" s="111"/>
      <c r="C1739" s="385" t="str">
        <f>IF(STEP!C1739&lt;&gt;"",STEP!C1739,"")</f>
        <v/>
      </c>
      <c r="D1739" s="386" t="str">
        <f>IF(STEP!D1739&lt;&gt;"",STEP!D1739,"")</f>
        <v/>
      </c>
      <c r="E1739" s="387" t="str">
        <f>IF(STEP!E1739&lt;&gt;"",STEP!E1739,"")</f>
        <v/>
      </c>
      <c r="F1739" s="256"/>
      <c r="G1739" s="257"/>
      <c r="H1739" s="254"/>
      <c r="I1739" s="254"/>
      <c r="J1739" s="254"/>
      <c r="K1739" s="254"/>
      <c r="L1739" s="254"/>
      <c r="M1739" s="254"/>
      <c r="N1739" s="254"/>
      <c r="O1739" s="254"/>
      <c r="P1739" s="254"/>
      <c r="Q1739" s="254"/>
      <c r="R1739" s="254"/>
      <c r="S1739" s="254"/>
      <c r="T1739" s="254"/>
      <c r="U1739" s="254"/>
      <c r="V1739" s="254"/>
      <c r="W1739" s="254"/>
      <c r="X1739" s="254"/>
      <c r="Y1739" s="254"/>
      <c r="Z1739" s="254"/>
      <c r="AA1739" s="254"/>
      <c r="AB1739" s="254"/>
      <c r="AC1739" s="254"/>
      <c r="AD1739" s="254"/>
      <c r="AE1739" s="255"/>
      <c r="AF1739" s="255"/>
      <c r="AG1739" s="255"/>
      <c r="AH1739" s="255"/>
      <c r="AI1739" s="255"/>
      <c r="AJ1739" s="255"/>
      <c r="AK1739" s="255"/>
      <c r="AL1739" s="255"/>
      <c r="AM1739" s="255"/>
      <c r="AN1739" s="255"/>
      <c r="AO1739" s="254"/>
      <c r="AP1739" s="254"/>
      <c r="AQ1739" s="254"/>
      <c r="AR1739" s="254"/>
      <c r="AS1739" s="254"/>
      <c r="AT1739" s="254"/>
      <c r="AU1739" s="254"/>
      <c r="AW1739" s="283" t="str">
        <f t="shared" si="204"/>
        <v/>
      </c>
      <c r="AX1739" s="283" t="str">
        <f t="shared" si="199"/>
        <v/>
      </c>
      <c r="AY1739" s="283" t="str">
        <f t="shared" si="205"/>
        <v/>
      </c>
      <c r="AZ1739" s="283" t="str">
        <f t="shared" si="206"/>
        <v/>
      </c>
      <c r="BA1739" s="283" t="str">
        <f t="shared" si="207"/>
        <v/>
      </c>
      <c r="BD1739" s="254" t="str">
        <f>IF(W1739="","",IF(F1739="休日",AW1739,IF(F1739="法休",AW1739,VLOOKUP(F1739,カレンダマスタ!$Q$56:$R$69,2,FALSE))))</f>
        <v/>
      </c>
      <c r="BG1739" s="254" t="str">
        <f t="shared" si="203"/>
        <v/>
      </c>
      <c r="BH1739" s="254" t="str">
        <f>IF(AX1739="","",IF(P1739&lt;&gt;"","",IF(BG1739="CS","OK",IF(VLOOKUP(E1739,カレンダマスタ!$A$5:$D$381,4,FALSE)&gt;0,"",IF(OR(AX1739*24&gt;10.84,AZ1739*24&lt;14.5)=TRUE,"×","OK")))))</f>
        <v/>
      </c>
    </row>
    <row r="1740" spans="2:60">
      <c r="B1740" s="111"/>
      <c r="C1740" s="385" t="str">
        <f>IF(STEP!C1740&lt;&gt;"",STEP!C1740,"")</f>
        <v/>
      </c>
      <c r="D1740" s="386" t="str">
        <f>IF(STEP!D1740&lt;&gt;"",STEP!D1740,"")</f>
        <v/>
      </c>
      <c r="E1740" s="387" t="str">
        <f>IF(STEP!E1740&lt;&gt;"",STEP!E1740,"")</f>
        <v/>
      </c>
      <c r="F1740" s="256"/>
      <c r="G1740" s="257"/>
      <c r="H1740" s="254"/>
      <c r="I1740" s="254"/>
      <c r="J1740" s="254"/>
      <c r="K1740" s="254"/>
      <c r="L1740" s="254"/>
      <c r="M1740" s="254"/>
      <c r="N1740" s="254"/>
      <c r="O1740" s="254"/>
      <c r="P1740" s="254"/>
      <c r="Q1740" s="254"/>
      <c r="R1740" s="254"/>
      <c r="S1740" s="254"/>
      <c r="T1740" s="254"/>
      <c r="U1740" s="254"/>
      <c r="V1740" s="254"/>
      <c r="W1740" s="254"/>
      <c r="X1740" s="254"/>
      <c r="Y1740" s="254"/>
      <c r="Z1740" s="254"/>
      <c r="AA1740" s="254"/>
      <c r="AB1740" s="254"/>
      <c r="AC1740" s="254"/>
      <c r="AD1740" s="254"/>
      <c r="AE1740" s="255"/>
      <c r="AF1740" s="255"/>
      <c r="AG1740" s="255"/>
      <c r="AH1740" s="255"/>
      <c r="AI1740" s="255"/>
      <c r="AJ1740" s="255"/>
      <c r="AK1740" s="255"/>
      <c r="AL1740" s="255"/>
      <c r="AM1740" s="255"/>
      <c r="AN1740" s="255"/>
      <c r="AO1740" s="254"/>
      <c r="AP1740" s="254"/>
      <c r="AQ1740" s="254"/>
      <c r="AR1740" s="254"/>
      <c r="AS1740" s="254"/>
      <c r="AT1740" s="254"/>
      <c r="AU1740" s="254"/>
      <c r="AW1740" s="283" t="str">
        <f t="shared" si="204"/>
        <v/>
      </c>
      <c r="AX1740" s="283" t="str">
        <f t="shared" ref="AX1740:AX1800" si="208">IF(W1740&lt;&gt;"",IF(W1740&lt;&gt;"",IF(OR(K1740="早出",AND(BD1740&lt;AW1740,K1740&lt;&gt;"有償遅刻")),AW1740,BD1740),""),"")</f>
        <v/>
      </c>
      <c r="AY1740" s="283" t="str">
        <f t="shared" si="205"/>
        <v/>
      </c>
      <c r="AZ1740" s="283" t="str">
        <f t="shared" si="206"/>
        <v/>
      </c>
      <c r="BA1740" s="283" t="str">
        <f t="shared" si="207"/>
        <v/>
      </c>
      <c r="BD1740" s="254" t="str">
        <f>IF(W1740="","",IF(F1740="休日",AW1740,IF(F1740="法休",AW1740,VLOOKUP(F1740,カレンダマスタ!$Q$56:$R$69,2,FALSE))))</f>
        <v/>
      </c>
      <c r="BG1740" s="254" t="str">
        <f t="shared" si="203"/>
        <v/>
      </c>
      <c r="BH1740" s="254" t="str">
        <f>IF(AX1740="","",IF(P1740&lt;&gt;"","",IF(BG1740="CS","OK",IF(VLOOKUP(E1740,カレンダマスタ!$A$5:$D$381,4,FALSE)&gt;0,"",IF(OR(AX1740*24&gt;10.84,AZ1740*24&lt;14.5)=TRUE,"×","OK")))))</f>
        <v/>
      </c>
    </row>
    <row r="1741" spans="2:60">
      <c r="B1741" s="111"/>
      <c r="C1741" s="388" t="str">
        <f>IF(STEP!C1741&lt;&gt;"",STEP!C1741,"")</f>
        <v/>
      </c>
      <c r="D1741" s="389" t="str">
        <f>IF(STEP!D1741&lt;&gt;"",STEP!D1741,"")</f>
        <v/>
      </c>
      <c r="E1741" s="390" t="str">
        <f>IF(STEP!E1741&lt;&gt;"",STEP!E1741,"")</f>
        <v/>
      </c>
      <c r="F1741" s="259"/>
      <c r="G1741" s="266"/>
      <c r="H1741" s="260"/>
      <c r="I1741" s="260"/>
      <c r="J1741" s="260"/>
      <c r="K1741" s="260"/>
      <c r="L1741" s="260"/>
      <c r="M1741" s="260"/>
      <c r="N1741" s="260"/>
      <c r="O1741" s="260"/>
      <c r="P1741" s="260"/>
      <c r="Q1741" s="260"/>
      <c r="R1741" s="260"/>
      <c r="S1741" s="260"/>
      <c r="T1741" s="260"/>
      <c r="U1741" s="260"/>
      <c r="V1741" s="260"/>
      <c r="W1741" s="260"/>
      <c r="X1741" s="260"/>
      <c r="Y1741" s="260"/>
      <c r="Z1741" s="260"/>
      <c r="AA1741" s="260"/>
      <c r="AB1741" s="260"/>
      <c r="AC1741" s="260"/>
      <c r="AD1741" s="260"/>
      <c r="AE1741" s="261"/>
      <c r="AF1741" s="261"/>
      <c r="AG1741" s="261"/>
      <c r="AH1741" s="261"/>
      <c r="AI1741" s="261"/>
      <c r="AJ1741" s="261"/>
      <c r="AK1741" s="261"/>
      <c r="AL1741" s="261"/>
      <c r="AM1741" s="261"/>
      <c r="AN1741" s="261"/>
      <c r="AO1741" s="260"/>
      <c r="AP1741" s="260"/>
      <c r="AQ1741" s="260"/>
      <c r="AR1741" s="260"/>
      <c r="AS1741" s="260"/>
      <c r="AT1741" s="260"/>
      <c r="AU1741" s="260"/>
      <c r="AW1741" s="284" t="str">
        <f t="shared" si="204"/>
        <v/>
      </c>
      <c r="AX1741" s="284" t="str">
        <f t="shared" si="208"/>
        <v/>
      </c>
      <c r="AY1741" s="284" t="str">
        <f t="shared" si="205"/>
        <v/>
      </c>
      <c r="AZ1741" s="284" t="str">
        <f t="shared" si="206"/>
        <v/>
      </c>
      <c r="BA1741" s="284" t="str">
        <f t="shared" si="207"/>
        <v/>
      </c>
      <c r="BD1741" s="260" t="str">
        <f>IF(W1741="","",IF(F1741="休日",AW1741,IF(F1741="法休",AW1741,VLOOKUP(F1741,カレンダマスタ!$Q$56:$R$69,2,FALSE))))</f>
        <v/>
      </c>
      <c r="BG1741" s="260" t="str">
        <f t="shared" ref="BG1741:BG1800" si="209">BG1740</f>
        <v/>
      </c>
      <c r="BH1741" s="260" t="str">
        <f>IF(AX1741="","",IF(P1741&lt;&gt;"","",IF(BG1741="CS","OK",IF(VLOOKUP(E1741,カレンダマスタ!$A$5:$D$381,4,FALSE)&gt;0,"",IF(OR(AX1741*24&gt;10.84,AZ1741*24&lt;14.5)=TRUE,"×","OK")))))</f>
        <v/>
      </c>
    </row>
    <row r="1742" spans="2:60">
      <c r="B1742" s="111"/>
      <c r="C1742" s="391" t="str">
        <f>IF(STEP!C1742&lt;&gt;"",STEP!C1742,"")</f>
        <v/>
      </c>
      <c r="D1742" s="392" t="str">
        <f>IF(STEP!D1742&lt;&gt;"",STEP!D1742,"")</f>
        <v/>
      </c>
      <c r="E1742" s="393" t="str">
        <f>IF(STEP!E1742&lt;&gt;"",STEP!E1742,"")</f>
        <v/>
      </c>
      <c r="F1742" s="263"/>
      <c r="G1742" s="267"/>
      <c r="H1742" s="264"/>
      <c r="I1742" s="264"/>
      <c r="J1742" s="264"/>
      <c r="K1742" s="264"/>
      <c r="L1742" s="264"/>
      <c r="M1742" s="264"/>
      <c r="N1742" s="264"/>
      <c r="O1742" s="264"/>
      <c r="P1742" s="264"/>
      <c r="Q1742" s="264"/>
      <c r="R1742" s="264"/>
      <c r="S1742" s="264"/>
      <c r="T1742" s="264"/>
      <c r="U1742" s="264"/>
      <c r="V1742" s="264"/>
      <c r="W1742" s="264"/>
      <c r="X1742" s="264"/>
      <c r="Y1742" s="264"/>
      <c r="Z1742" s="264"/>
      <c r="AA1742" s="264"/>
      <c r="AB1742" s="264"/>
      <c r="AC1742" s="264"/>
      <c r="AD1742" s="264"/>
      <c r="AE1742" s="265"/>
      <c r="AF1742" s="265"/>
      <c r="AG1742" s="265"/>
      <c r="AH1742" s="265"/>
      <c r="AI1742" s="265"/>
      <c r="AJ1742" s="265"/>
      <c r="AK1742" s="265"/>
      <c r="AL1742" s="265"/>
      <c r="AM1742" s="265"/>
      <c r="AN1742" s="265"/>
      <c r="AO1742" s="264"/>
      <c r="AP1742" s="264"/>
      <c r="AQ1742" s="264"/>
      <c r="AR1742" s="264"/>
      <c r="AS1742" s="264"/>
      <c r="AT1742" s="264"/>
      <c r="AU1742" s="264"/>
      <c r="AW1742" s="285" t="str">
        <f t="shared" si="204"/>
        <v/>
      </c>
      <c r="AX1742" s="285" t="str">
        <f t="shared" si="208"/>
        <v/>
      </c>
      <c r="AY1742" s="285" t="str">
        <f t="shared" si="205"/>
        <v/>
      </c>
      <c r="AZ1742" s="285" t="str">
        <f t="shared" si="206"/>
        <v/>
      </c>
      <c r="BA1742" s="285" t="str">
        <f t="shared" si="207"/>
        <v/>
      </c>
      <c r="BD1742" s="264" t="str">
        <f>IF(W1742="","",IF(F1742="休日",AW1742,IF(F1742="法休",AW1742,VLOOKUP(F1742,カレンダマスタ!$Q$56:$R$69,2,FALSE))))</f>
        <v/>
      </c>
      <c r="BG1742" s="264" t="str">
        <f t="shared" si="209"/>
        <v/>
      </c>
      <c r="BH1742" s="264" t="str">
        <f>IF(AX1742="","",IF(P1742&lt;&gt;"","",IF(BG1742="CS","OK",IF(VLOOKUP(E1742,カレンダマスタ!$A$5:$D$381,4,FALSE)&gt;0,"",IF(OR(AX1742*24&gt;10.84,AZ1742*24&lt;14.5)=TRUE,"×","OK")))))</f>
        <v/>
      </c>
    </row>
    <row r="1743" spans="2:60">
      <c r="B1743" s="111"/>
      <c r="C1743" s="385" t="str">
        <f>IF(STEP!C1743&lt;&gt;"",STEP!C1743,"")</f>
        <v/>
      </c>
      <c r="D1743" s="386" t="str">
        <f>IF(STEP!D1743&lt;&gt;"",STEP!D1743,"")</f>
        <v/>
      </c>
      <c r="E1743" s="387" t="str">
        <f>IF(STEP!E1743&lt;&gt;"",STEP!E1743,"")</f>
        <v/>
      </c>
      <c r="F1743" s="253"/>
      <c r="G1743" s="252"/>
      <c r="H1743" s="254"/>
      <c r="I1743" s="254"/>
      <c r="J1743" s="254"/>
      <c r="K1743" s="254"/>
      <c r="L1743" s="254"/>
      <c r="M1743" s="254"/>
      <c r="N1743" s="254"/>
      <c r="O1743" s="254"/>
      <c r="P1743" s="254"/>
      <c r="Q1743" s="254"/>
      <c r="R1743" s="254"/>
      <c r="S1743" s="254"/>
      <c r="T1743" s="254"/>
      <c r="U1743" s="254"/>
      <c r="V1743" s="254"/>
      <c r="W1743" s="254"/>
      <c r="X1743" s="254"/>
      <c r="Y1743" s="254"/>
      <c r="Z1743" s="254"/>
      <c r="AA1743" s="254"/>
      <c r="AB1743" s="254"/>
      <c r="AC1743" s="254"/>
      <c r="AD1743" s="254"/>
      <c r="AE1743" s="255"/>
      <c r="AF1743" s="255"/>
      <c r="AG1743" s="255"/>
      <c r="AH1743" s="255"/>
      <c r="AI1743" s="255"/>
      <c r="AJ1743" s="255"/>
      <c r="AK1743" s="255"/>
      <c r="AL1743" s="255"/>
      <c r="AM1743" s="255"/>
      <c r="AN1743" s="255"/>
      <c r="AO1743" s="254"/>
      <c r="AP1743" s="254"/>
      <c r="AQ1743" s="254"/>
      <c r="AR1743" s="254"/>
      <c r="AS1743" s="254"/>
      <c r="AT1743" s="254"/>
      <c r="AU1743" s="254"/>
      <c r="AW1743" s="283" t="str">
        <f t="shared" si="204"/>
        <v/>
      </c>
      <c r="AX1743" s="283" t="str">
        <f t="shared" si="208"/>
        <v/>
      </c>
      <c r="AY1743" s="283" t="str">
        <f t="shared" si="205"/>
        <v/>
      </c>
      <c r="AZ1743" s="283" t="str">
        <f t="shared" si="206"/>
        <v/>
      </c>
      <c r="BA1743" s="283" t="str">
        <f t="shared" si="207"/>
        <v/>
      </c>
      <c r="BD1743" s="254" t="str">
        <f>IF(W1743="","",IF(F1743="休日",AW1743,IF(F1743="法休",AW1743,VLOOKUP(F1743,カレンダマスタ!$Q$56:$R$69,2,FALSE))))</f>
        <v/>
      </c>
      <c r="BG1743" s="503" t="str">
        <f t="shared" si="209"/>
        <v/>
      </c>
      <c r="BH1743" s="503" t="str">
        <f>IF(AX1743="","",IF(P1743&lt;&gt;"","",IF(BG1743="CS","OK",IF(VLOOKUP(E1743,カレンダマスタ!$A$5:$D$381,4,FALSE)&gt;0,"",IF(OR(AX1743*24&gt;10.84,AZ1743*24&lt;14.5)=TRUE,"×","OK")))))</f>
        <v/>
      </c>
    </row>
    <row r="1744" spans="2:60">
      <c r="B1744" s="111"/>
      <c r="C1744" s="385" t="str">
        <f>IF(STEP!C1744&lt;&gt;"",STEP!C1744,"")</f>
        <v/>
      </c>
      <c r="D1744" s="386" t="str">
        <f>IF(STEP!D1744&lt;&gt;"",STEP!D1744,"")</f>
        <v/>
      </c>
      <c r="E1744" s="387" t="str">
        <f>IF(STEP!E1744&lt;&gt;"",STEP!E1744,"")</f>
        <v/>
      </c>
      <c r="F1744" s="253"/>
      <c r="G1744" s="252"/>
      <c r="H1744" s="254"/>
      <c r="I1744" s="254"/>
      <c r="J1744" s="254"/>
      <c r="K1744" s="254"/>
      <c r="L1744" s="254"/>
      <c r="M1744" s="254"/>
      <c r="N1744" s="254"/>
      <c r="O1744" s="254"/>
      <c r="P1744" s="254"/>
      <c r="Q1744" s="254"/>
      <c r="R1744" s="254"/>
      <c r="S1744" s="254"/>
      <c r="T1744" s="254"/>
      <c r="U1744" s="254"/>
      <c r="V1744" s="254"/>
      <c r="W1744" s="254"/>
      <c r="X1744" s="254"/>
      <c r="Y1744" s="254"/>
      <c r="Z1744" s="254"/>
      <c r="AA1744" s="254"/>
      <c r="AB1744" s="254"/>
      <c r="AC1744" s="254"/>
      <c r="AD1744" s="254"/>
      <c r="AE1744" s="255"/>
      <c r="AF1744" s="255"/>
      <c r="AG1744" s="255"/>
      <c r="AH1744" s="255"/>
      <c r="AI1744" s="255"/>
      <c r="AJ1744" s="255"/>
      <c r="AK1744" s="255"/>
      <c r="AL1744" s="255"/>
      <c r="AM1744" s="255"/>
      <c r="AN1744" s="255"/>
      <c r="AO1744" s="254"/>
      <c r="AP1744" s="254"/>
      <c r="AQ1744" s="254"/>
      <c r="AR1744" s="254"/>
      <c r="AS1744" s="254"/>
      <c r="AT1744" s="254"/>
      <c r="AU1744" s="254"/>
      <c r="AW1744" s="283" t="str">
        <f t="shared" si="204"/>
        <v/>
      </c>
      <c r="AX1744" s="283" t="str">
        <f t="shared" si="208"/>
        <v/>
      </c>
      <c r="AY1744" s="283" t="str">
        <f t="shared" si="205"/>
        <v/>
      </c>
      <c r="AZ1744" s="283" t="str">
        <f t="shared" si="206"/>
        <v/>
      </c>
      <c r="BA1744" s="283" t="str">
        <f t="shared" si="207"/>
        <v/>
      </c>
      <c r="BD1744" s="254" t="str">
        <f>IF(W1744="","",IF(F1744="休日",AW1744,IF(F1744="法休",AW1744,VLOOKUP(F1744,カレンダマスタ!$Q$56:$R$69,2,FALSE))))</f>
        <v/>
      </c>
      <c r="BG1744" s="254" t="str">
        <f t="shared" si="209"/>
        <v/>
      </c>
      <c r="BH1744" s="254" t="str">
        <f>IF(AX1744="","",IF(P1744&lt;&gt;"","",IF(BG1744="CS","OK",IF(VLOOKUP(E1744,カレンダマスタ!$A$5:$D$381,4,FALSE)&gt;0,"",IF(OR(AX1744*24&gt;10.84,AZ1744*24&lt;14.5)=TRUE,"×","OK")))))</f>
        <v/>
      </c>
    </row>
    <row r="1745" spans="2:60">
      <c r="B1745" s="111"/>
      <c r="C1745" s="385" t="str">
        <f>IF(STEP!C1745&lt;&gt;"",STEP!C1745,"")</f>
        <v/>
      </c>
      <c r="D1745" s="386" t="str">
        <f>IF(STEP!D1745&lt;&gt;"",STEP!D1745,"")</f>
        <v/>
      </c>
      <c r="E1745" s="387" t="str">
        <f>IF(STEP!E1745&lt;&gt;"",STEP!E1745,"")</f>
        <v/>
      </c>
      <c r="F1745" s="253"/>
      <c r="G1745" s="252"/>
      <c r="H1745" s="254"/>
      <c r="I1745" s="254"/>
      <c r="J1745" s="254"/>
      <c r="K1745" s="254"/>
      <c r="L1745" s="254"/>
      <c r="M1745" s="254"/>
      <c r="N1745" s="254"/>
      <c r="O1745" s="254"/>
      <c r="P1745" s="254"/>
      <c r="Q1745" s="254"/>
      <c r="R1745" s="254"/>
      <c r="S1745" s="254"/>
      <c r="T1745" s="254"/>
      <c r="U1745" s="254"/>
      <c r="V1745" s="254"/>
      <c r="W1745" s="254"/>
      <c r="X1745" s="254"/>
      <c r="Y1745" s="254"/>
      <c r="Z1745" s="254"/>
      <c r="AA1745" s="254"/>
      <c r="AB1745" s="254"/>
      <c r="AC1745" s="254"/>
      <c r="AD1745" s="254"/>
      <c r="AE1745" s="255"/>
      <c r="AF1745" s="255"/>
      <c r="AG1745" s="255"/>
      <c r="AH1745" s="255"/>
      <c r="AI1745" s="255"/>
      <c r="AJ1745" s="255"/>
      <c r="AK1745" s="255"/>
      <c r="AL1745" s="255"/>
      <c r="AM1745" s="255"/>
      <c r="AN1745" s="255"/>
      <c r="AO1745" s="254"/>
      <c r="AP1745" s="254"/>
      <c r="AQ1745" s="254"/>
      <c r="AR1745" s="254"/>
      <c r="AS1745" s="254"/>
      <c r="AT1745" s="254"/>
      <c r="AU1745" s="254"/>
      <c r="AW1745" s="283" t="str">
        <f t="shared" si="204"/>
        <v/>
      </c>
      <c r="AX1745" s="283" t="str">
        <f t="shared" si="208"/>
        <v/>
      </c>
      <c r="AY1745" s="283" t="str">
        <f t="shared" si="205"/>
        <v/>
      </c>
      <c r="AZ1745" s="283" t="str">
        <f t="shared" si="206"/>
        <v/>
      </c>
      <c r="BA1745" s="283" t="str">
        <f t="shared" si="207"/>
        <v/>
      </c>
      <c r="BD1745" s="254" t="str">
        <f>IF(W1745="","",IF(F1745="休日",AW1745,IF(F1745="法休",AW1745,VLOOKUP(F1745,カレンダマスタ!$Q$56:$R$69,2,FALSE))))</f>
        <v/>
      </c>
      <c r="BG1745" s="254" t="str">
        <f t="shared" si="209"/>
        <v/>
      </c>
      <c r="BH1745" s="254" t="str">
        <f>IF(AX1745="","",IF(P1745&lt;&gt;"","",IF(BG1745="CS","OK",IF(VLOOKUP(E1745,カレンダマスタ!$A$5:$D$381,4,FALSE)&gt;0,"",IF(OR(AX1745*24&gt;10.84,AZ1745*24&lt;14.5)=TRUE,"×","OK")))))</f>
        <v/>
      </c>
    </row>
    <row r="1746" spans="2:60">
      <c r="B1746" s="111"/>
      <c r="C1746" s="385" t="str">
        <f>IF(STEP!C1746&lt;&gt;"",STEP!C1746,"")</f>
        <v/>
      </c>
      <c r="D1746" s="386" t="str">
        <f>IF(STEP!D1746&lt;&gt;"",STEP!D1746,"")</f>
        <v/>
      </c>
      <c r="E1746" s="387" t="str">
        <f>IF(STEP!E1746&lt;&gt;"",STEP!E1746,"")</f>
        <v/>
      </c>
      <c r="F1746" s="256"/>
      <c r="G1746" s="257"/>
      <c r="H1746" s="254"/>
      <c r="I1746" s="254"/>
      <c r="J1746" s="254"/>
      <c r="K1746" s="254"/>
      <c r="L1746" s="254"/>
      <c r="M1746" s="254"/>
      <c r="N1746" s="254"/>
      <c r="O1746" s="254"/>
      <c r="P1746" s="254"/>
      <c r="Q1746" s="254"/>
      <c r="R1746" s="254"/>
      <c r="S1746" s="254"/>
      <c r="T1746" s="254"/>
      <c r="U1746" s="254"/>
      <c r="V1746" s="254"/>
      <c r="W1746" s="254"/>
      <c r="X1746" s="254"/>
      <c r="Y1746" s="254"/>
      <c r="Z1746" s="254"/>
      <c r="AA1746" s="254"/>
      <c r="AB1746" s="254"/>
      <c r="AC1746" s="254"/>
      <c r="AD1746" s="254"/>
      <c r="AE1746" s="255"/>
      <c r="AF1746" s="255"/>
      <c r="AG1746" s="255"/>
      <c r="AH1746" s="255"/>
      <c r="AI1746" s="255"/>
      <c r="AJ1746" s="255"/>
      <c r="AK1746" s="255"/>
      <c r="AL1746" s="255"/>
      <c r="AM1746" s="255"/>
      <c r="AN1746" s="255"/>
      <c r="AO1746" s="254"/>
      <c r="AP1746" s="254"/>
      <c r="AQ1746" s="254"/>
      <c r="AR1746" s="254"/>
      <c r="AS1746" s="254"/>
      <c r="AT1746" s="254"/>
      <c r="AU1746" s="254"/>
      <c r="AW1746" s="283" t="str">
        <f t="shared" si="204"/>
        <v/>
      </c>
      <c r="AX1746" s="283" t="str">
        <f t="shared" si="208"/>
        <v/>
      </c>
      <c r="AY1746" s="283" t="str">
        <f t="shared" si="205"/>
        <v/>
      </c>
      <c r="AZ1746" s="283" t="str">
        <f t="shared" si="206"/>
        <v/>
      </c>
      <c r="BA1746" s="283" t="str">
        <f t="shared" si="207"/>
        <v/>
      </c>
      <c r="BD1746" s="254" t="str">
        <f>IF(W1746="","",IF(F1746="休日",AW1746,IF(F1746="法休",AW1746,VLOOKUP(F1746,カレンダマスタ!$Q$56:$R$69,2,FALSE))))</f>
        <v/>
      </c>
      <c r="BG1746" s="254" t="str">
        <f t="shared" si="209"/>
        <v/>
      </c>
      <c r="BH1746" s="254" t="str">
        <f>IF(AX1746="","",IF(P1746&lt;&gt;"","",IF(BG1746="CS","OK",IF(VLOOKUP(E1746,カレンダマスタ!$A$5:$D$381,4,FALSE)&gt;0,"",IF(OR(AX1746*24&gt;10.84,AZ1746*24&lt;14.5)=TRUE,"×","OK")))))</f>
        <v/>
      </c>
    </row>
    <row r="1747" spans="2:60">
      <c r="B1747" s="111"/>
      <c r="C1747" s="385" t="str">
        <f>IF(STEP!C1747&lt;&gt;"",STEP!C1747,"")</f>
        <v/>
      </c>
      <c r="D1747" s="386" t="str">
        <f>IF(STEP!D1747&lt;&gt;"",STEP!D1747,"")</f>
        <v/>
      </c>
      <c r="E1747" s="387" t="str">
        <f>IF(STEP!E1747&lt;&gt;"",STEP!E1747,"")</f>
        <v/>
      </c>
      <c r="F1747" s="256"/>
      <c r="G1747" s="257"/>
      <c r="H1747" s="254"/>
      <c r="I1747" s="254"/>
      <c r="J1747" s="254"/>
      <c r="K1747" s="254"/>
      <c r="L1747" s="254"/>
      <c r="M1747" s="254"/>
      <c r="N1747" s="254"/>
      <c r="O1747" s="254"/>
      <c r="P1747" s="254"/>
      <c r="Q1747" s="254"/>
      <c r="R1747" s="254"/>
      <c r="S1747" s="254"/>
      <c r="T1747" s="254"/>
      <c r="U1747" s="254"/>
      <c r="V1747" s="254"/>
      <c r="W1747" s="254"/>
      <c r="X1747" s="254"/>
      <c r="Y1747" s="254"/>
      <c r="Z1747" s="254"/>
      <c r="AA1747" s="254"/>
      <c r="AB1747" s="254"/>
      <c r="AC1747" s="254"/>
      <c r="AD1747" s="254"/>
      <c r="AE1747" s="255"/>
      <c r="AF1747" s="255"/>
      <c r="AG1747" s="255"/>
      <c r="AH1747" s="255"/>
      <c r="AI1747" s="255"/>
      <c r="AJ1747" s="255"/>
      <c r="AK1747" s="255"/>
      <c r="AL1747" s="255"/>
      <c r="AM1747" s="255"/>
      <c r="AN1747" s="255"/>
      <c r="AO1747" s="254"/>
      <c r="AP1747" s="254"/>
      <c r="AQ1747" s="254"/>
      <c r="AR1747" s="254"/>
      <c r="AS1747" s="254"/>
      <c r="AT1747" s="254"/>
      <c r="AU1747" s="254"/>
      <c r="AW1747" s="283" t="str">
        <f t="shared" si="204"/>
        <v/>
      </c>
      <c r="AX1747" s="283" t="str">
        <f t="shared" si="208"/>
        <v/>
      </c>
      <c r="AY1747" s="283" t="str">
        <f t="shared" si="205"/>
        <v/>
      </c>
      <c r="AZ1747" s="283" t="str">
        <f t="shared" si="206"/>
        <v/>
      </c>
      <c r="BA1747" s="283" t="str">
        <f t="shared" si="207"/>
        <v/>
      </c>
      <c r="BD1747" s="254" t="str">
        <f>IF(W1747="","",IF(F1747="休日",AW1747,IF(F1747="法休",AW1747,VLOOKUP(F1747,カレンダマスタ!$Q$56:$R$69,2,FALSE))))</f>
        <v/>
      </c>
      <c r="BG1747" s="254" t="str">
        <f t="shared" si="209"/>
        <v/>
      </c>
      <c r="BH1747" s="254" t="str">
        <f>IF(AX1747="","",IF(P1747&lt;&gt;"","",IF(BG1747="CS","OK",IF(VLOOKUP(E1747,カレンダマスタ!$A$5:$D$381,4,FALSE)&gt;0,"",IF(OR(AX1747*24&gt;10.84,AZ1747*24&lt;14.5)=TRUE,"×","OK")))))</f>
        <v/>
      </c>
    </row>
    <row r="1748" spans="2:60">
      <c r="B1748" s="111"/>
      <c r="C1748" s="388" t="str">
        <f>IF(STEP!C1748&lt;&gt;"",STEP!C1748,"")</f>
        <v/>
      </c>
      <c r="D1748" s="389" t="str">
        <f>IF(STEP!D1748&lt;&gt;"",STEP!D1748,"")</f>
        <v/>
      </c>
      <c r="E1748" s="390" t="str">
        <f>IF(STEP!E1748&lt;&gt;"",STEP!E1748,"")</f>
        <v/>
      </c>
      <c r="F1748" s="259"/>
      <c r="G1748" s="266"/>
      <c r="H1748" s="260"/>
      <c r="I1748" s="260"/>
      <c r="J1748" s="260"/>
      <c r="K1748" s="260"/>
      <c r="L1748" s="260"/>
      <c r="M1748" s="260"/>
      <c r="N1748" s="260"/>
      <c r="O1748" s="260"/>
      <c r="P1748" s="260"/>
      <c r="Q1748" s="260"/>
      <c r="R1748" s="260"/>
      <c r="S1748" s="260"/>
      <c r="T1748" s="260"/>
      <c r="U1748" s="260"/>
      <c r="V1748" s="260"/>
      <c r="W1748" s="260"/>
      <c r="X1748" s="260"/>
      <c r="Y1748" s="260"/>
      <c r="Z1748" s="260"/>
      <c r="AA1748" s="260"/>
      <c r="AB1748" s="260"/>
      <c r="AC1748" s="260"/>
      <c r="AD1748" s="260"/>
      <c r="AE1748" s="261"/>
      <c r="AF1748" s="261"/>
      <c r="AG1748" s="261"/>
      <c r="AH1748" s="261"/>
      <c r="AI1748" s="261"/>
      <c r="AJ1748" s="261"/>
      <c r="AK1748" s="261"/>
      <c r="AL1748" s="261"/>
      <c r="AM1748" s="261"/>
      <c r="AN1748" s="261"/>
      <c r="AO1748" s="260"/>
      <c r="AP1748" s="260"/>
      <c r="AQ1748" s="260"/>
      <c r="AR1748" s="260"/>
      <c r="AS1748" s="260"/>
      <c r="AT1748" s="260"/>
      <c r="AU1748" s="260"/>
      <c r="AW1748" s="284" t="str">
        <f t="shared" si="204"/>
        <v/>
      </c>
      <c r="AX1748" s="284" t="str">
        <f t="shared" si="208"/>
        <v/>
      </c>
      <c r="AY1748" s="284" t="str">
        <f t="shared" si="205"/>
        <v/>
      </c>
      <c r="AZ1748" s="284" t="str">
        <f t="shared" si="206"/>
        <v/>
      </c>
      <c r="BA1748" s="284" t="str">
        <f t="shared" si="207"/>
        <v/>
      </c>
      <c r="BD1748" s="260" t="str">
        <f>IF(W1748="","",IF(F1748="休日",AW1748,IF(F1748="法休",AW1748,VLOOKUP(F1748,カレンダマスタ!$Q$56:$R$69,2,FALSE))))</f>
        <v/>
      </c>
      <c r="BG1748" s="260" t="str">
        <f t="shared" si="209"/>
        <v/>
      </c>
      <c r="BH1748" s="260" t="str">
        <f>IF(AX1748="","",IF(P1748&lt;&gt;"","",IF(BG1748="CS","OK",IF(VLOOKUP(E1748,カレンダマスタ!$A$5:$D$381,4,FALSE)&gt;0,"",IF(OR(AX1748*24&gt;10.84,AZ1748*24&lt;14.5)=TRUE,"×","OK")))))</f>
        <v/>
      </c>
    </row>
    <row r="1749" spans="2:60">
      <c r="B1749" s="111"/>
      <c r="C1749" s="394" t="str">
        <f>IF(STEP!C1749&lt;&gt;"",STEP!C1749,"")</f>
        <v/>
      </c>
      <c r="D1749" s="395" t="str">
        <f>IF(STEP!D1749&lt;&gt;"",STEP!D1749,"")</f>
        <v/>
      </c>
      <c r="E1749" s="396" t="str">
        <f>IF(STEP!E1749&lt;&gt;"",STEP!E1749,"")</f>
        <v/>
      </c>
      <c r="F1749" s="269"/>
      <c r="G1749" s="268"/>
      <c r="H1749" s="270"/>
      <c r="I1749" s="270"/>
      <c r="J1749" s="270"/>
      <c r="K1749" s="270"/>
      <c r="L1749" s="270"/>
      <c r="M1749" s="270"/>
      <c r="N1749" s="270"/>
      <c r="O1749" s="270"/>
      <c r="P1749" s="270"/>
      <c r="Q1749" s="270"/>
      <c r="R1749" s="270"/>
      <c r="S1749" s="270"/>
      <c r="T1749" s="270"/>
      <c r="U1749" s="270"/>
      <c r="V1749" s="270"/>
      <c r="W1749" s="270"/>
      <c r="X1749" s="270"/>
      <c r="Y1749" s="270"/>
      <c r="Z1749" s="270"/>
      <c r="AA1749" s="270"/>
      <c r="AB1749" s="270"/>
      <c r="AC1749" s="270"/>
      <c r="AD1749" s="270"/>
      <c r="AE1749" s="271"/>
      <c r="AF1749" s="271"/>
      <c r="AG1749" s="271"/>
      <c r="AH1749" s="271"/>
      <c r="AI1749" s="271"/>
      <c r="AJ1749" s="271"/>
      <c r="AK1749" s="271"/>
      <c r="AL1749" s="271"/>
      <c r="AM1749" s="271"/>
      <c r="AN1749" s="271"/>
      <c r="AO1749" s="270"/>
      <c r="AP1749" s="270"/>
      <c r="AQ1749" s="270"/>
      <c r="AR1749" s="270"/>
      <c r="AS1749" s="270"/>
      <c r="AT1749" s="270"/>
      <c r="AU1749" s="270"/>
      <c r="AW1749" s="282" t="str">
        <f t="shared" si="204"/>
        <v/>
      </c>
      <c r="AX1749" s="282" t="str">
        <f t="shared" si="208"/>
        <v/>
      </c>
      <c r="AY1749" s="282" t="str">
        <f t="shared" si="205"/>
        <v/>
      </c>
      <c r="AZ1749" s="282" t="str">
        <f t="shared" si="206"/>
        <v/>
      </c>
      <c r="BA1749" s="282" t="str">
        <f t="shared" si="207"/>
        <v/>
      </c>
      <c r="BD1749" s="270" t="str">
        <f>IF(W1749="","",IF(F1749="休日",AW1749,IF(F1749="法休",AW1749,VLOOKUP(F1749,カレンダマスタ!$Q$56:$R$69,2,FALSE))))</f>
        <v/>
      </c>
      <c r="BG1749" s="270" t="str">
        <f t="shared" si="209"/>
        <v/>
      </c>
      <c r="BH1749" s="270" t="str">
        <f>IF(AX1749="","",IF(P1749&lt;&gt;"","",IF(BG1749="CS","OK",IF(VLOOKUP(E1749,カレンダマスタ!$A$5:$D$381,4,FALSE)&gt;0,"",IF(OR(AX1749*24&gt;10.84,AZ1749*24&lt;14.5)=TRUE,"×","OK")))))</f>
        <v/>
      </c>
    </row>
    <row r="1750" spans="2:60">
      <c r="B1750" s="111"/>
      <c r="C1750" s="385" t="str">
        <f>IF(STEP!C1750&lt;&gt;"",STEP!C1750,"")</f>
        <v/>
      </c>
      <c r="D1750" s="386" t="str">
        <f>IF(STEP!D1750&lt;&gt;"",STEP!D1750,"")</f>
        <v/>
      </c>
      <c r="E1750" s="387" t="str">
        <f>IF(STEP!E1750&lt;&gt;"",STEP!E1750,"")</f>
        <v/>
      </c>
      <c r="F1750" s="253"/>
      <c r="G1750" s="252"/>
      <c r="H1750" s="254"/>
      <c r="I1750" s="254"/>
      <c r="J1750" s="254"/>
      <c r="K1750" s="254"/>
      <c r="L1750" s="254"/>
      <c r="M1750" s="254"/>
      <c r="N1750" s="254"/>
      <c r="O1750" s="254"/>
      <c r="P1750" s="254"/>
      <c r="Q1750" s="254"/>
      <c r="R1750" s="254"/>
      <c r="S1750" s="254"/>
      <c r="T1750" s="254"/>
      <c r="U1750" s="254"/>
      <c r="V1750" s="254"/>
      <c r="W1750" s="254"/>
      <c r="X1750" s="254"/>
      <c r="Y1750" s="254"/>
      <c r="Z1750" s="254"/>
      <c r="AA1750" s="254"/>
      <c r="AB1750" s="254"/>
      <c r="AC1750" s="254"/>
      <c r="AD1750" s="254"/>
      <c r="AE1750" s="255"/>
      <c r="AF1750" s="255"/>
      <c r="AG1750" s="255"/>
      <c r="AH1750" s="255"/>
      <c r="AI1750" s="255"/>
      <c r="AJ1750" s="255"/>
      <c r="AK1750" s="255"/>
      <c r="AL1750" s="255"/>
      <c r="AM1750" s="255"/>
      <c r="AN1750" s="255"/>
      <c r="AO1750" s="254"/>
      <c r="AP1750" s="254"/>
      <c r="AQ1750" s="254"/>
      <c r="AR1750" s="254"/>
      <c r="AS1750" s="254"/>
      <c r="AT1750" s="254"/>
      <c r="AU1750" s="254"/>
      <c r="AW1750" s="283" t="str">
        <f t="shared" si="204"/>
        <v/>
      </c>
      <c r="AX1750" s="283" t="str">
        <f t="shared" si="208"/>
        <v/>
      </c>
      <c r="AY1750" s="283" t="str">
        <f t="shared" si="205"/>
        <v/>
      </c>
      <c r="AZ1750" s="283" t="str">
        <f t="shared" si="206"/>
        <v/>
      </c>
      <c r="BA1750" s="283" t="str">
        <f t="shared" si="207"/>
        <v/>
      </c>
      <c r="BD1750" s="254" t="str">
        <f>IF(W1750="","",IF(F1750="休日",AW1750,IF(F1750="法休",AW1750,VLOOKUP(F1750,カレンダマスタ!$Q$56:$R$69,2,FALSE))))</f>
        <v/>
      </c>
      <c r="BG1750" s="254" t="str">
        <f t="shared" si="209"/>
        <v/>
      </c>
      <c r="BH1750" s="254" t="str">
        <f>IF(AX1750="","",IF(P1750&lt;&gt;"","",IF(BG1750="CS","OK",IF(VLOOKUP(E1750,カレンダマスタ!$A$5:$D$381,4,FALSE)&gt;0,"",IF(OR(AX1750*24&gt;10.84,AZ1750*24&lt;14.5)=TRUE,"×","OK")))))</f>
        <v/>
      </c>
    </row>
    <row r="1751" spans="2:60">
      <c r="B1751" s="111"/>
      <c r="C1751" s="397" t="str">
        <f>IF(STEP!C1751&lt;&gt;"",STEP!C1751,"")</f>
        <v/>
      </c>
      <c r="D1751" s="398" t="str">
        <f>IF(STEP!D1751&lt;&gt;"",STEP!D1751,"")</f>
        <v/>
      </c>
      <c r="E1751" s="399" t="str">
        <f>IF(STEP!E1751&lt;&gt;"",STEP!E1751,"")</f>
        <v/>
      </c>
      <c r="F1751" s="273"/>
      <c r="G1751" s="272"/>
      <c r="H1751" s="274"/>
      <c r="I1751" s="274"/>
      <c r="J1751" s="274"/>
      <c r="K1751" s="274"/>
      <c r="L1751" s="274"/>
      <c r="M1751" s="274"/>
      <c r="N1751" s="274"/>
      <c r="O1751" s="274"/>
      <c r="P1751" s="274"/>
      <c r="Q1751" s="274"/>
      <c r="R1751" s="274"/>
      <c r="S1751" s="274"/>
      <c r="T1751" s="274"/>
      <c r="U1751" s="274"/>
      <c r="V1751" s="274"/>
      <c r="W1751" s="274"/>
      <c r="X1751" s="274"/>
      <c r="Y1751" s="274"/>
      <c r="Z1751" s="274"/>
      <c r="AA1751" s="274"/>
      <c r="AB1751" s="274"/>
      <c r="AC1751" s="274"/>
      <c r="AD1751" s="274"/>
      <c r="AE1751" s="275"/>
      <c r="AF1751" s="275"/>
      <c r="AG1751" s="275"/>
      <c r="AH1751" s="275"/>
      <c r="AI1751" s="275"/>
      <c r="AJ1751" s="275"/>
      <c r="AK1751" s="275"/>
      <c r="AL1751" s="275"/>
      <c r="AM1751" s="275"/>
      <c r="AN1751" s="275"/>
      <c r="AO1751" s="274"/>
      <c r="AP1751" s="274"/>
      <c r="AQ1751" s="274"/>
      <c r="AR1751" s="274"/>
      <c r="AS1751" s="274"/>
      <c r="AT1751" s="274"/>
      <c r="AU1751" s="274"/>
      <c r="AW1751" s="286" t="str">
        <f t="shared" si="204"/>
        <v/>
      </c>
      <c r="AX1751" s="286" t="str">
        <f t="shared" si="208"/>
        <v/>
      </c>
      <c r="AY1751" s="286" t="str">
        <f t="shared" si="205"/>
        <v/>
      </c>
      <c r="AZ1751" s="286" t="str">
        <f t="shared" si="206"/>
        <v/>
      </c>
      <c r="BA1751" s="286" t="str">
        <f t="shared" si="207"/>
        <v/>
      </c>
      <c r="BD1751" s="274" t="str">
        <f>IF(W1751="","",IF(F1751="休日",AW1751,IF(F1751="法休",AW1751,VLOOKUP(F1751,カレンダマスタ!$Q$56:$R$69,2,FALSE))))</f>
        <v/>
      </c>
      <c r="BG1751" s="274" t="str">
        <f t="shared" si="209"/>
        <v/>
      </c>
      <c r="BH1751" s="274" t="str">
        <f>IF(AX1751="","",IF(P1751&lt;&gt;"","",IF(BG1751="CS","OK",IF(VLOOKUP(E1751,カレンダマスタ!$A$5:$D$381,4,FALSE)&gt;0,"",IF(OR(AX1751*24&gt;10.84,AZ1751*24&lt;14.5)=TRUE,"×","OK")))))</f>
        <v/>
      </c>
    </row>
    <row r="1752" spans="2:60">
      <c r="B1752" s="111"/>
      <c r="C1752" s="397" t="str">
        <f>IF(STEP!C1752&lt;&gt;"",STEP!C1752,"")</f>
        <v/>
      </c>
      <c r="D1752" s="398" t="str">
        <f>IF(STEP!D1752&lt;&gt;"",STEP!D1752,"")</f>
        <v/>
      </c>
      <c r="E1752" s="399" t="str">
        <f>IF(STEP!E1752&lt;&gt;"",STEP!E1752,"")</f>
        <v/>
      </c>
      <c r="F1752" s="273"/>
      <c r="G1752" s="272"/>
      <c r="H1752" s="274"/>
      <c r="I1752" s="274"/>
      <c r="J1752" s="274"/>
      <c r="K1752" s="274"/>
      <c r="L1752" s="274"/>
      <c r="M1752" s="274"/>
      <c r="N1752" s="274"/>
      <c r="O1752" s="274"/>
      <c r="P1752" s="274"/>
      <c r="Q1752" s="274"/>
      <c r="R1752" s="274"/>
      <c r="S1752" s="274"/>
      <c r="T1752" s="274"/>
      <c r="U1752" s="274"/>
      <c r="V1752" s="274"/>
      <c r="W1752" s="274"/>
      <c r="X1752" s="274"/>
      <c r="Y1752" s="274"/>
      <c r="Z1752" s="274"/>
      <c r="AA1752" s="274"/>
      <c r="AB1752" s="274"/>
      <c r="AC1752" s="274"/>
      <c r="AD1752" s="274"/>
      <c r="AE1752" s="275"/>
      <c r="AF1752" s="275"/>
      <c r="AG1752" s="275"/>
      <c r="AH1752" s="275"/>
      <c r="AI1752" s="275"/>
      <c r="AJ1752" s="275"/>
      <c r="AK1752" s="275"/>
      <c r="AL1752" s="275"/>
      <c r="AM1752" s="275"/>
      <c r="AN1752" s="275"/>
      <c r="AO1752" s="274"/>
      <c r="AP1752" s="274"/>
      <c r="AQ1752" s="274"/>
      <c r="AR1752" s="274"/>
      <c r="AS1752" s="274"/>
      <c r="AT1752" s="274"/>
      <c r="AU1752" s="274"/>
      <c r="AW1752" s="286" t="str">
        <f t="shared" si="204"/>
        <v/>
      </c>
      <c r="AX1752" s="286" t="str">
        <f t="shared" si="208"/>
        <v/>
      </c>
      <c r="AY1752" s="286" t="str">
        <f t="shared" si="205"/>
        <v/>
      </c>
      <c r="AZ1752" s="286" t="str">
        <f t="shared" si="206"/>
        <v/>
      </c>
      <c r="BA1752" s="286" t="str">
        <f t="shared" si="207"/>
        <v/>
      </c>
      <c r="BD1752" s="274" t="str">
        <f>IF(W1752="","",IF(F1752="休日",AW1752,IF(F1752="法休",AW1752,VLOOKUP(F1752,カレンダマスタ!$Q$56:$R$69,2,FALSE))))</f>
        <v/>
      </c>
      <c r="BG1752" s="274" t="str">
        <f t="shared" si="209"/>
        <v/>
      </c>
      <c r="BH1752" s="274" t="str">
        <f>IF(AX1752="","",IF(P1752&lt;&gt;"","",IF(BG1752="CS","OK",IF(VLOOKUP(E1752,カレンダマスタ!$A$5:$D$381,4,FALSE)&gt;0,"",IF(OR(AX1752*24&gt;10.84,AZ1752*24&lt;14.5)=TRUE,"×","OK")))))</f>
        <v/>
      </c>
    </row>
    <row r="1753" spans="2:60">
      <c r="B1753" s="111"/>
      <c r="C1753" s="397" t="str">
        <f>IF(STEP!C1753&lt;&gt;"",STEP!C1753,"")</f>
        <v/>
      </c>
      <c r="D1753" s="398" t="str">
        <f>IF(STEP!D1753&lt;&gt;"",STEP!D1753,"")</f>
        <v/>
      </c>
      <c r="E1753" s="399" t="str">
        <f>IF(STEP!E1753&lt;&gt;"",STEP!E1753,"")</f>
        <v/>
      </c>
      <c r="F1753" s="273"/>
      <c r="G1753" s="272"/>
      <c r="H1753" s="274"/>
      <c r="I1753" s="274"/>
      <c r="J1753" s="274"/>
      <c r="K1753" s="274"/>
      <c r="L1753" s="274"/>
      <c r="M1753" s="274"/>
      <c r="N1753" s="274"/>
      <c r="O1753" s="274"/>
      <c r="P1753" s="274"/>
      <c r="Q1753" s="274"/>
      <c r="R1753" s="274"/>
      <c r="S1753" s="274"/>
      <c r="T1753" s="274"/>
      <c r="U1753" s="274"/>
      <c r="V1753" s="274"/>
      <c r="W1753" s="274"/>
      <c r="X1753" s="274"/>
      <c r="Y1753" s="274"/>
      <c r="Z1753" s="274"/>
      <c r="AA1753" s="274"/>
      <c r="AB1753" s="274"/>
      <c r="AC1753" s="274"/>
      <c r="AD1753" s="274"/>
      <c r="AE1753" s="275"/>
      <c r="AF1753" s="275"/>
      <c r="AG1753" s="275"/>
      <c r="AH1753" s="275"/>
      <c r="AI1753" s="275"/>
      <c r="AJ1753" s="275"/>
      <c r="AK1753" s="275"/>
      <c r="AL1753" s="275"/>
      <c r="AM1753" s="275"/>
      <c r="AN1753" s="275"/>
      <c r="AO1753" s="274"/>
      <c r="AP1753" s="274"/>
      <c r="AQ1753" s="274"/>
      <c r="AR1753" s="274"/>
      <c r="AS1753" s="274"/>
      <c r="AT1753" s="274"/>
      <c r="AU1753" s="274"/>
      <c r="AW1753" s="286" t="str">
        <f t="shared" si="204"/>
        <v/>
      </c>
      <c r="AX1753" s="286" t="str">
        <f t="shared" si="208"/>
        <v/>
      </c>
      <c r="AY1753" s="286" t="str">
        <f t="shared" si="205"/>
        <v/>
      </c>
      <c r="AZ1753" s="286" t="str">
        <f t="shared" si="206"/>
        <v/>
      </c>
      <c r="BA1753" s="286" t="str">
        <f t="shared" si="207"/>
        <v/>
      </c>
      <c r="BD1753" s="274" t="str">
        <f>IF(W1753="","",IF(F1753="休日",AW1753,IF(F1753="法休",AW1753,VLOOKUP(F1753,カレンダマスタ!$Q$56:$R$69,2,FALSE))))</f>
        <v/>
      </c>
      <c r="BG1753" s="274" t="str">
        <f t="shared" si="209"/>
        <v/>
      </c>
      <c r="BH1753" s="274" t="str">
        <f>IF(AX1753="","",IF(P1753&lt;&gt;"","",IF(BG1753="CS","OK",IF(VLOOKUP(E1753,カレンダマスタ!$A$5:$D$381,4,FALSE)&gt;0,"",IF(OR(AX1753*24&gt;10.84,AZ1753*24&lt;14.5)=TRUE,"×","OK")))))</f>
        <v/>
      </c>
    </row>
    <row r="1754" spans="2:60">
      <c r="B1754" s="111"/>
      <c r="C1754" s="397" t="str">
        <f>IF(STEP!C1754&lt;&gt;"",STEP!C1754,"")</f>
        <v/>
      </c>
      <c r="D1754" s="398" t="str">
        <f>IF(STEP!D1754&lt;&gt;"",STEP!D1754,"")</f>
        <v/>
      </c>
      <c r="E1754" s="399" t="str">
        <f>IF(STEP!E1754&lt;&gt;"",STEP!E1754,"")</f>
        <v/>
      </c>
      <c r="F1754" s="273"/>
      <c r="G1754" s="272"/>
      <c r="H1754" s="274"/>
      <c r="I1754" s="274"/>
      <c r="J1754" s="274"/>
      <c r="K1754" s="274"/>
      <c r="L1754" s="274"/>
      <c r="M1754" s="274"/>
      <c r="N1754" s="274"/>
      <c r="O1754" s="274"/>
      <c r="P1754" s="274"/>
      <c r="Q1754" s="274"/>
      <c r="R1754" s="274"/>
      <c r="S1754" s="274"/>
      <c r="T1754" s="274"/>
      <c r="U1754" s="274"/>
      <c r="V1754" s="274"/>
      <c r="W1754" s="274"/>
      <c r="X1754" s="274"/>
      <c r="Y1754" s="274"/>
      <c r="Z1754" s="274"/>
      <c r="AA1754" s="274"/>
      <c r="AB1754" s="274"/>
      <c r="AC1754" s="274"/>
      <c r="AD1754" s="274"/>
      <c r="AE1754" s="275"/>
      <c r="AF1754" s="275"/>
      <c r="AG1754" s="275"/>
      <c r="AH1754" s="275"/>
      <c r="AI1754" s="275"/>
      <c r="AJ1754" s="275"/>
      <c r="AK1754" s="275"/>
      <c r="AL1754" s="275"/>
      <c r="AM1754" s="275"/>
      <c r="AN1754" s="275"/>
      <c r="AO1754" s="274"/>
      <c r="AP1754" s="274"/>
      <c r="AQ1754" s="274"/>
      <c r="AR1754" s="274"/>
      <c r="AS1754" s="274"/>
      <c r="AT1754" s="274"/>
      <c r="AU1754" s="274"/>
      <c r="AW1754" s="286" t="str">
        <f t="shared" si="204"/>
        <v/>
      </c>
      <c r="AX1754" s="286" t="str">
        <f t="shared" si="208"/>
        <v/>
      </c>
      <c r="AY1754" s="286" t="str">
        <f t="shared" si="205"/>
        <v/>
      </c>
      <c r="AZ1754" s="286" t="str">
        <f t="shared" si="206"/>
        <v/>
      </c>
      <c r="BA1754" s="286" t="str">
        <f t="shared" si="207"/>
        <v/>
      </c>
      <c r="BD1754" s="274" t="str">
        <f>IF(W1754="","",IF(F1754="休日",AW1754,IF(F1754="法休",AW1754,VLOOKUP(F1754,カレンダマスタ!$Q$56:$R$69,2,FALSE))))</f>
        <v/>
      </c>
      <c r="BG1754" s="274" t="str">
        <f t="shared" si="209"/>
        <v/>
      </c>
      <c r="BH1754" s="274" t="str">
        <f>IF(AX1754="","",IF(P1754&lt;&gt;"","",IF(BG1754="CS","OK",IF(VLOOKUP(E1754,カレンダマスタ!$A$5:$D$381,4,FALSE)&gt;0,"",IF(OR(AX1754*24&gt;10.84,AZ1754*24&lt;14.5)=TRUE,"×","OK")))))</f>
        <v/>
      </c>
    </row>
    <row r="1755" spans="2:60" ht="13.8" thickBot="1">
      <c r="B1755" s="161"/>
      <c r="C1755" s="400" t="str">
        <f>IF(STEP!C1755&lt;&gt;"",STEP!C1755,"")</f>
        <v/>
      </c>
      <c r="D1755" s="401" t="str">
        <f>IF(STEP!D1755&lt;&gt;"",STEP!D1755,"")</f>
        <v/>
      </c>
      <c r="E1755" s="402" t="str">
        <f>IF(STEP!E1755&lt;&gt;"",STEP!E1755,"")</f>
        <v/>
      </c>
      <c r="F1755" s="277"/>
      <c r="G1755" s="276"/>
      <c r="H1755" s="278"/>
      <c r="I1755" s="278"/>
      <c r="J1755" s="278"/>
      <c r="K1755" s="278"/>
      <c r="L1755" s="278"/>
      <c r="M1755" s="278"/>
      <c r="N1755" s="278"/>
      <c r="O1755" s="278"/>
      <c r="P1755" s="278"/>
      <c r="Q1755" s="278"/>
      <c r="R1755" s="278"/>
      <c r="S1755" s="278"/>
      <c r="T1755" s="278"/>
      <c r="U1755" s="278"/>
      <c r="V1755" s="278"/>
      <c r="W1755" s="278"/>
      <c r="X1755" s="278"/>
      <c r="Y1755" s="278"/>
      <c r="Z1755" s="278"/>
      <c r="AA1755" s="278"/>
      <c r="AB1755" s="278"/>
      <c r="AC1755" s="278"/>
      <c r="AD1755" s="278"/>
      <c r="AE1755" s="279"/>
      <c r="AF1755" s="279"/>
      <c r="AG1755" s="279"/>
      <c r="AH1755" s="279"/>
      <c r="AI1755" s="279"/>
      <c r="AJ1755" s="279"/>
      <c r="AK1755" s="279"/>
      <c r="AL1755" s="279"/>
      <c r="AM1755" s="279"/>
      <c r="AN1755" s="279"/>
      <c r="AO1755" s="278"/>
      <c r="AP1755" s="278"/>
      <c r="AQ1755" s="278"/>
      <c r="AR1755" s="278"/>
      <c r="AS1755" s="278"/>
      <c r="AT1755" s="278"/>
      <c r="AU1755" s="278"/>
      <c r="AW1755" s="287" t="str">
        <f t="shared" si="204"/>
        <v/>
      </c>
      <c r="AX1755" s="287" t="str">
        <f t="shared" si="208"/>
        <v/>
      </c>
      <c r="AY1755" s="287" t="str">
        <f t="shared" si="205"/>
        <v/>
      </c>
      <c r="AZ1755" s="287" t="str">
        <f t="shared" si="206"/>
        <v/>
      </c>
      <c r="BA1755" s="287" t="str">
        <f t="shared" si="207"/>
        <v/>
      </c>
      <c r="BD1755" s="278" t="str">
        <f>IF(W1755="","",IF(F1755="休日",AW1755,IF(F1755="法休",AW1755,VLOOKUP(F1755,カレンダマスタ!$Q$56:$R$69,2,FALSE))))</f>
        <v/>
      </c>
      <c r="BG1755" s="278" t="str">
        <f t="shared" si="209"/>
        <v/>
      </c>
      <c r="BH1755" s="278" t="str">
        <f>IF(AX1755="","",IF(P1755&lt;&gt;"","",IF(BG1755="CS","OK",IF(VLOOKUP(E1755,カレンダマスタ!$A$5:$D$381,4,FALSE)&gt;0,"",IF(OR(AX1755*24&gt;10.84,AZ1755*24&lt;14.5)=TRUE,"×","OK")))))</f>
        <v/>
      </c>
    </row>
    <row r="1756" spans="2:60">
      <c r="B1756" s="323"/>
      <c r="C1756" s="366"/>
      <c r="D1756" s="367"/>
      <c r="E1756" s="368"/>
      <c r="F1756" s="367"/>
      <c r="G1756" s="366"/>
      <c r="H1756" s="369"/>
      <c r="I1756" s="369"/>
      <c r="J1756" s="369"/>
      <c r="K1756" s="369"/>
      <c r="L1756" s="369"/>
      <c r="M1756" s="369"/>
      <c r="N1756" s="369"/>
      <c r="O1756" s="369"/>
      <c r="P1756" s="369"/>
      <c r="Q1756" s="369"/>
      <c r="R1756" s="369"/>
      <c r="S1756" s="369"/>
      <c r="T1756" s="369"/>
      <c r="U1756" s="369"/>
      <c r="V1756" s="369"/>
      <c r="W1756" s="369"/>
      <c r="X1756" s="369"/>
      <c r="Y1756" s="369"/>
      <c r="Z1756" s="369"/>
      <c r="AA1756" s="369"/>
      <c r="AB1756" s="369"/>
      <c r="AC1756" s="369"/>
      <c r="AD1756" s="369"/>
      <c r="AE1756" s="370"/>
      <c r="AF1756" s="370"/>
      <c r="AG1756" s="370"/>
      <c r="AH1756" s="370"/>
      <c r="AI1756" s="370"/>
      <c r="AJ1756" s="370"/>
      <c r="AK1756" s="370"/>
      <c r="AL1756" s="370"/>
      <c r="AM1756" s="370"/>
      <c r="AN1756" s="370"/>
      <c r="AO1756" s="369"/>
      <c r="AP1756" s="369"/>
      <c r="AQ1756" s="369"/>
      <c r="AR1756" s="369"/>
      <c r="AS1756" s="369"/>
      <c r="AT1756" s="369"/>
      <c r="AU1756" s="369"/>
      <c r="AW1756" s="363"/>
      <c r="AX1756" s="363"/>
      <c r="AY1756" s="363"/>
      <c r="AZ1756" s="363"/>
      <c r="BA1756" s="363"/>
      <c r="BD1756" s="369" t="str">
        <f>IF(W1756="","",IF(F1756="休日",AW1756,IF(F1756="法休",AW1756,VLOOKUP(F1756,カレンダマスタ!$Q$56:$R$69,2,FALSE))))</f>
        <v/>
      </c>
      <c r="BG1756" s="369"/>
      <c r="BH1756" s="369"/>
    </row>
    <row r="1757" spans="2:60">
      <c r="B1757" s="323"/>
      <c r="C1757" s="371"/>
      <c r="D1757" s="372"/>
      <c r="E1757" s="373"/>
      <c r="F1757" s="372"/>
      <c r="G1757" s="371"/>
      <c r="H1757" s="374"/>
      <c r="I1757" s="374"/>
      <c r="J1757" s="374"/>
      <c r="K1757" s="374"/>
      <c r="L1757" s="374"/>
      <c r="M1757" s="374"/>
      <c r="N1757" s="374"/>
      <c r="O1757" s="374"/>
      <c r="P1757" s="374"/>
      <c r="Q1757" s="374"/>
      <c r="R1757" s="374"/>
      <c r="S1757" s="374"/>
      <c r="T1757" s="374"/>
      <c r="U1757" s="374"/>
      <c r="V1757" s="374"/>
      <c r="W1757" s="374"/>
      <c r="X1757" s="374"/>
      <c r="Y1757" s="374"/>
      <c r="Z1757" s="374"/>
      <c r="AA1757" s="374"/>
      <c r="AB1757" s="374"/>
      <c r="AC1757" s="374"/>
      <c r="AD1757" s="374"/>
      <c r="AE1757" s="375"/>
      <c r="AF1757" s="375"/>
      <c r="AG1757" s="375"/>
      <c r="AH1757" s="375"/>
      <c r="AI1757" s="375"/>
      <c r="AJ1757" s="375"/>
      <c r="AK1757" s="375"/>
      <c r="AL1757" s="375"/>
      <c r="AM1757" s="375"/>
      <c r="AN1757" s="375"/>
      <c r="AO1757" s="374"/>
      <c r="AP1757" s="374"/>
      <c r="AQ1757" s="374"/>
      <c r="AR1757" s="374"/>
      <c r="AS1757" s="374"/>
      <c r="AT1757" s="374"/>
      <c r="AU1757" s="374"/>
      <c r="AW1757" s="363"/>
      <c r="AX1757" s="363"/>
      <c r="AY1757" s="363"/>
      <c r="AZ1757" s="363"/>
      <c r="BA1757" s="363"/>
      <c r="BD1757" s="374" t="str">
        <f>IF(W1757="","",IF(F1757="休日",AW1757,IF(F1757="法休",AW1757,VLOOKUP(F1757,カレンダマスタ!$Q$56:$R$69,2,FALSE))))</f>
        <v/>
      </c>
      <c r="BG1757" s="374"/>
      <c r="BH1757" s="374"/>
    </row>
    <row r="1758" spans="2:60">
      <c r="B1758" s="323"/>
      <c r="C1758" s="371"/>
      <c r="D1758" s="372"/>
      <c r="E1758" s="373"/>
      <c r="F1758" s="372"/>
      <c r="G1758" s="371"/>
      <c r="H1758" s="374"/>
      <c r="I1758" s="374"/>
      <c r="J1758" s="374"/>
      <c r="K1758" s="374"/>
      <c r="L1758" s="374"/>
      <c r="M1758" s="374"/>
      <c r="N1758" s="374"/>
      <c r="O1758" s="374"/>
      <c r="P1758" s="374"/>
      <c r="Q1758" s="374"/>
      <c r="R1758" s="374"/>
      <c r="S1758" s="374"/>
      <c r="T1758" s="374"/>
      <c r="U1758" s="374"/>
      <c r="V1758" s="374"/>
      <c r="W1758" s="374"/>
      <c r="X1758" s="374"/>
      <c r="Y1758" s="374"/>
      <c r="Z1758" s="374"/>
      <c r="AA1758" s="374"/>
      <c r="AB1758" s="374"/>
      <c r="AC1758" s="374"/>
      <c r="AD1758" s="374"/>
      <c r="AE1758" s="375"/>
      <c r="AF1758" s="375"/>
      <c r="AG1758" s="375"/>
      <c r="AH1758" s="375"/>
      <c r="AI1758" s="375"/>
      <c r="AJ1758" s="375"/>
      <c r="AK1758" s="375"/>
      <c r="AL1758" s="375"/>
      <c r="AM1758" s="375"/>
      <c r="AN1758" s="375"/>
      <c r="AO1758" s="374"/>
      <c r="AP1758" s="374"/>
      <c r="AQ1758" s="374"/>
      <c r="AR1758" s="374"/>
      <c r="AS1758" s="374"/>
      <c r="AT1758" s="374"/>
      <c r="AU1758" s="374"/>
      <c r="AW1758" s="363"/>
      <c r="AX1758" s="363"/>
      <c r="AY1758" s="363"/>
      <c r="AZ1758" s="363"/>
      <c r="BA1758" s="363"/>
      <c r="BD1758" s="374" t="str">
        <f>IF(W1758="","",IF(F1758="休日",AW1758,IF(F1758="法休",AW1758,VLOOKUP(F1758,カレンダマスタ!$Q$56:$R$69,2,FALSE))))</f>
        <v/>
      </c>
      <c r="BG1758" s="374"/>
      <c r="BH1758" s="374"/>
    </row>
    <row r="1759" spans="2:60">
      <c r="B1759" s="323"/>
      <c r="C1759" s="371"/>
      <c r="D1759" s="372"/>
      <c r="E1759" s="373"/>
      <c r="F1759" s="372"/>
      <c r="G1759" s="371"/>
      <c r="H1759" s="374"/>
      <c r="I1759" s="374"/>
      <c r="J1759" s="374"/>
      <c r="K1759" s="374"/>
      <c r="L1759" s="374"/>
      <c r="M1759" s="374"/>
      <c r="N1759" s="374"/>
      <c r="O1759" s="374"/>
      <c r="P1759" s="374"/>
      <c r="Q1759" s="374"/>
      <c r="R1759" s="374"/>
      <c r="S1759" s="374"/>
      <c r="T1759" s="374"/>
      <c r="U1759" s="374"/>
      <c r="V1759" s="374"/>
      <c r="W1759" s="374"/>
      <c r="X1759" s="374"/>
      <c r="Y1759" s="374"/>
      <c r="Z1759" s="374"/>
      <c r="AA1759" s="374"/>
      <c r="AB1759" s="374"/>
      <c r="AC1759" s="374"/>
      <c r="AD1759" s="374"/>
      <c r="AE1759" s="375"/>
      <c r="AF1759" s="375"/>
      <c r="AG1759" s="375"/>
      <c r="AH1759" s="375"/>
      <c r="AI1759" s="375"/>
      <c r="AJ1759" s="375"/>
      <c r="AK1759" s="375"/>
      <c r="AL1759" s="375"/>
      <c r="AM1759" s="375"/>
      <c r="AN1759" s="375"/>
      <c r="AO1759" s="374"/>
      <c r="AP1759" s="374"/>
      <c r="AQ1759" s="374"/>
      <c r="AR1759" s="374"/>
      <c r="AS1759" s="374"/>
      <c r="AT1759" s="374"/>
      <c r="AU1759" s="374"/>
      <c r="AW1759" s="363"/>
      <c r="AX1759" s="363"/>
      <c r="AY1759" s="363"/>
      <c r="AZ1759" s="363"/>
      <c r="BA1759" s="363"/>
      <c r="BD1759" s="374" t="str">
        <f>IF(W1759="","",IF(F1759="休日",AW1759,IF(F1759="法休",AW1759,VLOOKUP(F1759,カレンダマスタ!$Q$56:$R$69,2,FALSE))))</f>
        <v/>
      </c>
      <c r="BG1759" s="374"/>
      <c r="BH1759" s="374"/>
    </row>
    <row r="1760" spans="2:60">
      <c r="B1760" s="323"/>
      <c r="C1760" s="371"/>
      <c r="D1760" s="372"/>
      <c r="E1760" s="373"/>
      <c r="F1760" s="372"/>
      <c r="G1760" s="371"/>
      <c r="H1760" s="374"/>
      <c r="I1760" s="374"/>
      <c r="J1760" s="374"/>
      <c r="K1760" s="374"/>
      <c r="L1760" s="374"/>
      <c r="M1760" s="374"/>
      <c r="N1760" s="374"/>
      <c r="O1760" s="374"/>
      <c r="P1760" s="374"/>
      <c r="Q1760" s="374"/>
      <c r="R1760" s="374"/>
      <c r="S1760" s="374"/>
      <c r="T1760" s="374"/>
      <c r="U1760" s="374"/>
      <c r="V1760" s="374"/>
      <c r="W1760" s="374"/>
      <c r="X1760" s="374"/>
      <c r="Y1760" s="374"/>
      <c r="Z1760" s="374"/>
      <c r="AA1760" s="374"/>
      <c r="AB1760" s="374"/>
      <c r="AC1760" s="374"/>
      <c r="AD1760" s="374"/>
      <c r="AE1760" s="375"/>
      <c r="AF1760" s="375"/>
      <c r="AG1760" s="375"/>
      <c r="AH1760" s="375"/>
      <c r="AI1760" s="375"/>
      <c r="AJ1760" s="375"/>
      <c r="AK1760" s="375"/>
      <c r="AL1760" s="375"/>
      <c r="AM1760" s="375"/>
      <c r="AN1760" s="375"/>
      <c r="AO1760" s="374"/>
      <c r="AP1760" s="374"/>
      <c r="AQ1760" s="374"/>
      <c r="AR1760" s="374"/>
      <c r="AS1760" s="374"/>
      <c r="AT1760" s="374"/>
      <c r="AU1760" s="374"/>
      <c r="AW1760" s="363"/>
      <c r="AX1760" s="363"/>
      <c r="AY1760" s="363"/>
      <c r="AZ1760" s="363"/>
      <c r="BA1760" s="363"/>
      <c r="BD1760" s="374" t="str">
        <f>IF(W1760="","",IF(F1760="休日",AW1760,IF(F1760="法休",AW1760,VLOOKUP(F1760,カレンダマスタ!$Q$56:$R$69,2,FALSE))))</f>
        <v/>
      </c>
      <c r="BG1760" s="374"/>
      <c r="BH1760" s="374"/>
    </row>
    <row r="1761" spans="2:60">
      <c r="B1761" s="323"/>
      <c r="C1761" s="371"/>
      <c r="D1761" s="372"/>
      <c r="E1761" s="373"/>
      <c r="F1761" s="372"/>
      <c r="G1761" s="371"/>
      <c r="H1761" s="374"/>
      <c r="I1761" s="374"/>
      <c r="J1761" s="374"/>
      <c r="K1761" s="374"/>
      <c r="L1761" s="374"/>
      <c r="M1761" s="374"/>
      <c r="N1761" s="374"/>
      <c r="O1761" s="374"/>
      <c r="P1761" s="374"/>
      <c r="Q1761" s="374"/>
      <c r="R1761" s="374"/>
      <c r="S1761" s="374"/>
      <c r="T1761" s="374"/>
      <c r="U1761" s="374"/>
      <c r="V1761" s="374"/>
      <c r="W1761" s="374"/>
      <c r="X1761" s="374"/>
      <c r="Y1761" s="374"/>
      <c r="Z1761" s="374"/>
      <c r="AA1761" s="374"/>
      <c r="AB1761" s="374"/>
      <c r="AC1761" s="374"/>
      <c r="AD1761" s="374"/>
      <c r="AE1761" s="375"/>
      <c r="AF1761" s="375"/>
      <c r="AG1761" s="375"/>
      <c r="AH1761" s="375"/>
      <c r="AI1761" s="375"/>
      <c r="AJ1761" s="375"/>
      <c r="AK1761" s="375"/>
      <c r="AL1761" s="375"/>
      <c r="AM1761" s="375"/>
      <c r="AN1761" s="375"/>
      <c r="AO1761" s="374"/>
      <c r="AP1761" s="374"/>
      <c r="AQ1761" s="374"/>
      <c r="AR1761" s="374"/>
      <c r="AS1761" s="374"/>
      <c r="AT1761" s="374"/>
      <c r="AU1761" s="374"/>
      <c r="AW1761" s="363"/>
      <c r="AX1761" s="363"/>
      <c r="AY1761" s="363"/>
      <c r="AZ1761" s="363"/>
      <c r="BA1761" s="363"/>
      <c r="BD1761" s="374" t="str">
        <f>IF(W1761="","",IF(F1761="休日",AW1761,IF(F1761="法休",AW1761,VLOOKUP(F1761,カレンダマスタ!$Q$56:$R$69,2,FALSE))))</f>
        <v/>
      </c>
      <c r="BG1761" s="374"/>
      <c r="BH1761" s="374"/>
    </row>
    <row r="1762" spans="2:60">
      <c r="B1762" s="323"/>
      <c r="C1762" s="371"/>
      <c r="D1762" s="372"/>
      <c r="E1762" s="373"/>
      <c r="F1762" s="372"/>
      <c r="G1762" s="371"/>
      <c r="H1762" s="374"/>
      <c r="I1762" s="374"/>
      <c r="J1762" s="374"/>
      <c r="K1762" s="374"/>
      <c r="L1762" s="374"/>
      <c r="M1762" s="374"/>
      <c r="N1762" s="374"/>
      <c r="O1762" s="374"/>
      <c r="P1762" s="374"/>
      <c r="Q1762" s="374"/>
      <c r="R1762" s="374"/>
      <c r="S1762" s="374"/>
      <c r="T1762" s="374"/>
      <c r="U1762" s="374"/>
      <c r="V1762" s="374"/>
      <c r="W1762" s="374"/>
      <c r="X1762" s="374"/>
      <c r="Y1762" s="374"/>
      <c r="Z1762" s="374"/>
      <c r="AA1762" s="374"/>
      <c r="AB1762" s="374"/>
      <c r="AC1762" s="374"/>
      <c r="AD1762" s="374"/>
      <c r="AE1762" s="375"/>
      <c r="AF1762" s="375"/>
      <c r="AG1762" s="375"/>
      <c r="AH1762" s="375"/>
      <c r="AI1762" s="375"/>
      <c r="AJ1762" s="375"/>
      <c r="AK1762" s="375"/>
      <c r="AL1762" s="375"/>
      <c r="AM1762" s="375"/>
      <c r="AN1762" s="375"/>
      <c r="AO1762" s="374"/>
      <c r="AP1762" s="374"/>
      <c r="AQ1762" s="374"/>
      <c r="AR1762" s="374"/>
      <c r="AS1762" s="374"/>
      <c r="AT1762" s="374"/>
      <c r="AU1762" s="374"/>
      <c r="AW1762" s="363"/>
      <c r="AX1762" s="363"/>
      <c r="AY1762" s="363"/>
      <c r="AZ1762" s="363"/>
      <c r="BA1762" s="363"/>
      <c r="BD1762" s="374" t="str">
        <f>IF(W1762="","",IF(F1762="休日",AW1762,IF(F1762="法休",AW1762,VLOOKUP(F1762,カレンダマスタ!$Q$56:$R$69,2,FALSE))))</f>
        <v/>
      </c>
      <c r="BG1762" s="374"/>
      <c r="BH1762" s="374"/>
    </row>
    <row r="1763" spans="2:60">
      <c r="B1763" s="323"/>
      <c r="C1763" s="371"/>
      <c r="D1763" s="372"/>
      <c r="E1763" s="373"/>
      <c r="F1763" s="372"/>
      <c r="G1763" s="371"/>
      <c r="H1763" s="374"/>
      <c r="I1763" s="374"/>
      <c r="J1763" s="374"/>
      <c r="K1763" s="374"/>
      <c r="L1763" s="374"/>
      <c r="M1763" s="374"/>
      <c r="N1763" s="374"/>
      <c r="O1763" s="374"/>
      <c r="P1763" s="374"/>
      <c r="Q1763" s="374"/>
      <c r="R1763" s="374"/>
      <c r="S1763" s="374"/>
      <c r="T1763" s="374"/>
      <c r="U1763" s="374"/>
      <c r="V1763" s="374"/>
      <c r="W1763" s="374"/>
      <c r="X1763" s="374"/>
      <c r="Y1763" s="374"/>
      <c r="Z1763" s="374"/>
      <c r="AA1763" s="374"/>
      <c r="AB1763" s="374"/>
      <c r="AC1763" s="374"/>
      <c r="AD1763" s="374"/>
      <c r="AE1763" s="375"/>
      <c r="AF1763" s="375"/>
      <c r="AG1763" s="375"/>
      <c r="AH1763" s="375"/>
      <c r="AI1763" s="375"/>
      <c r="AJ1763" s="375"/>
      <c r="AK1763" s="375"/>
      <c r="AL1763" s="375"/>
      <c r="AM1763" s="375"/>
      <c r="AN1763" s="375"/>
      <c r="AO1763" s="374"/>
      <c r="AP1763" s="374"/>
      <c r="AQ1763" s="374"/>
      <c r="AR1763" s="374"/>
      <c r="AS1763" s="374"/>
      <c r="AT1763" s="374"/>
      <c r="AU1763" s="374"/>
      <c r="AW1763" s="363"/>
      <c r="AX1763" s="363"/>
      <c r="AY1763" s="363"/>
      <c r="AZ1763" s="363"/>
      <c r="BA1763" s="363"/>
      <c r="BD1763" s="374" t="str">
        <f>IF(W1763="","",IF(F1763="休日",AW1763,IF(F1763="法休",AW1763,VLOOKUP(F1763,カレンダマスタ!$Q$56:$R$69,2,FALSE))))</f>
        <v/>
      </c>
      <c r="BG1763" s="374"/>
      <c r="BH1763" s="374"/>
    </row>
    <row r="1764" spans="2:60">
      <c r="B1764" s="323"/>
      <c r="C1764" s="371"/>
      <c r="D1764" s="372"/>
      <c r="E1764" s="373"/>
      <c r="F1764" s="372"/>
      <c r="G1764" s="371"/>
      <c r="H1764" s="374"/>
      <c r="I1764" s="374"/>
      <c r="J1764" s="374"/>
      <c r="K1764" s="374"/>
      <c r="L1764" s="374"/>
      <c r="M1764" s="374"/>
      <c r="N1764" s="374"/>
      <c r="O1764" s="374"/>
      <c r="P1764" s="374"/>
      <c r="Q1764" s="374"/>
      <c r="R1764" s="374"/>
      <c r="S1764" s="374"/>
      <c r="T1764" s="374"/>
      <c r="U1764" s="374"/>
      <c r="V1764" s="374"/>
      <c r="W1764" s="374"/>
      <c r="X1764" s="374"/>
      <c r="Y1764" s="374"/>
      <c r="Z1764" s="374"/>
      <c r="AA1764" s="374"/>
      <c r="AB1764" s="374"/>
      <c r="AC1764" s="374"/>
      <c r="AD1764" s="374"/>
      <c r="AE1764" s="375"/>
      <c r="AF1764" s="375"/>
      <c r="AG1764" s="375"/>
      <c r="AH1764" s="375"/>
      <c r="AI1764" s="375"/>
      <c r="AJ1764" s="375"/>
      <c r="AK1764" s="375"/>
      <c r="AL1764" s="375"/>
      <c r="AM1764" s="375"/>
      <c r="AN1764" s="375"/>
      <c r="AO1764" s="374"/>
      <c r="AP1764" s="374"/>
      <c r="AQ1764" s="374"/>
      <c r="AR1764" s="374"/>
      <c r="AS1764" s="374"/>
      <c r="AT1764" s="374"/>
      <c r="AU1764" s="374"/>
      <c r="AW1764" s="363"/>
      <c r="AX1764" s="363"/>
      <c r="AY1764" s="363"/>
      <c r="AZ1764" s="363"/>
      <c r="BA1764" s="363"/>
      <c r="BD1764" s="374" t="str">
        <f>IF(W1764="","",IF(F1764="休日",AW1764,IF(F1764="法休",AW1764,VLOOKUP(F1764,カレンダマスタ!$Q$56:$R$69,2,FALSE))))</f>
        <v/>
      </c>
      <c r="BG1764" s="374"/>
      <c r="BH1764" s="374"/>
    </row>
    <row r="1765" spans="2:60" ht="13.8" thickBot="1">
      <c r="B1765" s="329"/>
      <c r="C1765" s="377"/>
      <c r="D1765" s="378"/>
      <c r="E1765" s="379"/>
      <c r="F1765" s="378"/>
      <c r="G1765" s="377"/>
      <c r="H1765" s="380"/>
      <c r="I1765" s="380"/>
      <c r="J1765" s="380"/>
      <c r="K1765" s="380"/>
      <c r="L1765" s="380"/>
      <c r="M1765" s="380"/>
      <c r="N1765" s="380"/>
      <c r="O1765" s="380"/>
      <c r="P1765" s="380"/>
      <c r="Q1765" s="380"/>
      <c r="R1765" s="380"/>
      <c r="S1765" s="380"/>
      <c r="T1765" s="380"/>
      <c r="U1765" s="380"/>
      <c r="V1765" s="380"/>
      <c r="W1765" s="380"/>
      <c r="X1765" s="380"/>
      <c r="Y1765" s="380"/>
      <c r="Z1765" s="380"/>
      <c r="AA1765" s="380"/>
      <c r="AB1765" s="380"/>
      <c r="AC1765" s="380"/>
      <c r="AD1765" s="380"/>
      <c r="AE1765" s="381"/>
      <c r="AF1765" s="381"/>
      <c r="AG1765" s="381"/>
      <c r="AH1765" s="381"/>
      <c r="AI1765" s="381"/>
      <c r="AJ1765" s="381"/>
      <c r="AK1765" s="381"/>
      <c r="AL1765" s="381"/>
      <c r="AM1765" s="381"/>
      <c r="AN1765" s="381"/>
      <c r="AO1765" s="380"/>
      <c r="AP1765" s="380"/>
      <c r="AQ1765" s="380"/>
      <c r="AR1765" s="380"/>
      <c r="AS1765" s="380"/>
      <c r="AT1765" s="380"/>
      <c r="AU1765" s="380"/>
      <c r="AW1765" s="364"/>
      <c r="AX1765" s="364"/>
      <c r="AY1765" s="364"/>
      <c r="AZ1765" s="364"/>
      <c r="BA1765" s="364"/>
      <c r="BD1765" s="380" t="str">
        <f>IF(W1765="","",IF(F1765="休日",AW1765,IF(F1765="法休",AW1765,VLOOKUP(F1765,カレンダマスタ!$Q$56:$R$69,2,FALSE))))</f>
        <v/>
      </c>
      <c r="BG1765" s="380"/>
      <c r="BH1765" s="380"/>
    </row>
    <row r="1766" spans="2:60">
      <c r="B1766" s="176">
        <f>B1721+1</f>
        <v>40</v>
      </c>
      <c r="C1766" s="382" t="str">
        <f>IF(STEP!C1766&lt;&gt;"",STEP!C1766,"")</f>
        <v/>
      </c>
      <c r="D1766" s="383" t="str">
        <f>IF(STEP!D1766&lt;&gt;"",STEP!D1766,"")</f>
        <v/>
      </c>
      <c r="E1766" s="384" t="str">
        <f>IF(STEP!E1766&lt;&gt;"",STEP!E1766,"")</f>
        <v/>
      </c>
      <c r="F1766" s="248"/>
      <c r="G1766" s="249"/>
      <c r="H1766" s="250"/>
      <c r="I1766" s="250"/>
      <c r="J1766" s="250"/>
      <c r="K1766" s="250"/>
      <c r="L1766" s="250"/>
      <c r="M1766" s="250"/>
      <c r="N1766" s="250"/>
      <c r="O1766" s="250"/>
      <c r="P1766" s="250"/>
      <c r="Q1766" s="250"/>
      <c r="R1766" s="250"/>
      <c r="S1766" s="250"/>
      <c r="T1766" s="250"/>
      <c r="U1766" s="250"/>
      <c r="V1766" s="250"/>
      <c r="W1766" s="250"/>
      <c r="X1766" s="250"/>
      <c r="Y1766" s="250"/>
      <c r="Z1766" s="250"/>
      <c r="AA1766" s="250"/>
      <c r="AB1766" s="250"/>
      <c r="AC1766" s="250"/>
      <c r="AD1766" s="250"/>
      <c r="AE1766" s="251"/>
      <c r="AF1766" s="251"/>
      <c r="AG1766" s="251"/>
      <c r="AH1766" s="251"/>
      <c r="AI1766" s="251"/>
      <c r="AJ1766" s="251"/>
      <c r="AK1766" s="251"/>
      <c r="AL1766" s="251"/>
      <c r="AM1766" s="251"/>
      <c r="AN1766" s="251"/>
      <c r="AO1766" s="250"/>
      <c r="AP1766" s="250"/>
      <c r="AQ1766" s="250"/>
      <c r="AR1766" s="250"/>
      <c r="AS1766" s="250"/>
      <c r="AT1766" s="250"/>
      <c r="AU1766" s="250"/>
      <c r="AW1766" s="282" t="str">
        <f t="shared" ref="AW1766:AW1800" si="210">IF(W1766&lt;&gt;"",IF(W1766&lt;&gt;"",CEILING(IF(J1766&lt;&gt;"",J1766,I1766),$AY$8),""),"")</f>
        <v/>
      </c>
      <c r="AX1766" s="282" t="str">
        <f>IF(W1766&lt;&gt;"",IF(W1766&lt;&gt;"",IF(OR(K1766="早出",AND(BD1766&lt;AW1766,K1766&lt;&gt;"有償遅刻")),AW1766,BD1766),""),"")</f>
        <v/>
      </c>
      <c r="AY1766" s="282" t="str">
        <f t="shared" ref="AY1766:AY1800" si="211">IF(W1766&lt;&gt;"",FLOOR(IF(N1766&lt;&gt;"",N1766,M1766),$AY$8),"")</f>
        <v/>
      </c>
      <c r="AZ1766" s="282" t="str">
        <f t="shared" ref="AZ1766:AZ1800" si="212">IF(W1766&lt;&gt;"",IF(AY1766&lt;&gt;0,AY1766-AR1766,L1766-AR1766),"")</f>
        <v/>
      </c>
      <c r="BA1766" s="282" t="str">
        <f t="shared" ref="BA1766:BA1800" si="213">IF(W1766&lt;&gt;"",W1766,"")</f>
        <v/>
      </c>
      <c r="BD1766" s="250" t="str">
        <f>IF(W1766="","",IF(F1766="休日",AW1766,IF(F1766="法休",AW1766,VLOOKUP(F1766,カレンダマスタ!$Q$56:$R$69,2,FALSE))))</f>
        <v/>
      </c>
      <c r="BG1766" s="250" t="str">
        <f>STEP!AF1766</f>
        <v/>
      </c>
      <c r="BH1766" s="250" t="str">
        <f>IF(AX1766="","",IF(P1766&lt;&gt;"","",IF(BG1766="CS","OK",IF(VLOOKUP(E1766,カレンダマスタ!$A$5:$D$381,4,FALSE)&gt;0,"",IF(OR(AX1766*24&gt;10.84,AZ1766*24&lt;14.5)=TRUE,"×","OK")))))</f>
        <v/>
      </c>
    </row>
    <row r="1767" spans="2:60">
      <c r="B1767" s="111"/>
      <c r="C1767" s="385" t="str">
        <f>IF(STEP!C1767&lt;&gt;"",STEP!C1767,"")</f>
        <v/>
      </c>
      <c r="D1767" s="386" t="str">
        <f>IF(STEP!D1767&lt;&gt;"",STEP!D1767,"")</f>
        <v/>
      </c>
      <c r="E1767" s="387" t="str">
        <f>IF(STEP!E1767&lt;&gt;"",STEP!E1767,"")</f>
        <v/>
      </c>
      <c r="F1767" s="253"/>
      <c r="G1767" s="252"/>
      <c r="H1767" s="254"/>
      <c r="I1767" s="254"/>
      <c r="J1767" s="254"/>
      <c r="K1767" s="254"/>
      <c r="L1767" s="254"/>
      <c r="M1767" s="254"/>
      <c r="N1767" s="254"/>
      <c r="O1767" s="254"/>
      <c r="P1767" s="254"/>
      <c r="Q1767" s="254"/>
      <c r="R1767" s="254"/>
      <c r="S1767" s="254"/>
      <c r="T1767" s="254"/>
      <c r="U1767" s="254"/>
      <c r="V1767" s="254"/>
      <c r="W1767" s="254"/>
      <c r="X1767" s="254"/>
      <c r="Y1767" s="254"/>
      <c r="Z1767" s="254"/>
      <c r="AA1767" s="254"/>
      <c r="AB1767" s="254"/>
      <c r="AC1767" s="254"/>
      <c r="AD1767" s="254"/>
      <c r="AE1767" s="255"/>
      <c r="AF1767" s="255"/>
      <c r="AG1767" s="255"/>
      <c r="AH1767" s="255"/>
      <c r="AI1767" s="255"/>
      <c r="AJ1767" s="255"/>
      <c r="AK1767" s="255"/>
      <c r="AL1767" s="255"/>
      <c r="AM1767" s="255"/>
      <c r="AN1767" s="255"/>
      <c r="AO1767" s="254"/>
      <c r="AP1767" s="254"/>
      <c r="AQ1767" s="254"/>
      <c r="AR1767" s="254"/>
      <c r="AS1767" s="254"/>
      <c r="AT1767" s="254"/>
      <c r="AU1767" s="254"/>
      <c r="AW1767" s="283" t="str">
        <f t="shared" si="210"/>
        <v/>
      </c>
      <c r="AX1767" s="283" t="str">
        <f t="shared" si="208"/>
        <v/>
      </c>
      <c r="AY1767" s="283" t="str">
        <f t="shared" si="211"/>
        <v/>
      </c>
      <c r="AZ1767" s="283" t="str">
        <f t="shared" si="212"/>
        <v/>
      </c>
      <c r="BA1767" s="283" t="str">
        <f t="shared" si="213"/>
        <v/>
      </c>
      <c r="BD1767" s="254" t="str">
        <f>IF(W1767="","",IF(F1767="休日",AW1767,IF(F1767="法休",AW1767,VLOOKUP(F1767,カレンダマスタ!$Q$56:$R$69,2,FALSE))))</f>
        <v/>
      </c>
      <c r="BG1767" s="254" t="str">
        <f>BG1766</f>
        <v/>
      </c>
      <c r="BH1767" s="254" t="str">
        <f>IF(AX1767="","",IF(P1767&lt;&gt;"","",IF(BG1767="CS","OK",IF(VLOOKUP(E1767,カレンダマスタ!$A$5:$D$381,4,FALSE)&gt;0,"",IF(OR(AX1767*24&gt;10.84,AZ1767*24&lt;14.5)=TRUE,"×","OK")))))</f>
        <v/>
      </c>
    </row>
    <row r="1768" spans="2:60">
      <c r="B1768" s="111"/>
      <c r="C1768" s="385" t="str">
        <f>IF(STEP!C1768&lt;&gt;"",STEP!C1768,"")</f>
        <v/>
      </c>
      <c r="D1768" s="386" t="str">
        <f>IF(STEP!D1768&lt;&gt;"",STEP!D1768,"")</f>
        <v/>
      </c>
      <c r="E1768" s="387" t="str">
        <f>IF(STEP!E1768&lt;&gt;"",STEP!E1768,"")</f>
        <v/>
      </c>
      <c r="F1768" s="253"/>
      <c r="G1768" s="252"/>
      <c r="H1768" s="254"/>
      <c r="I1768" s="254"/>
      <c r="J1768" s="254"/>
      <c r="K1768" s="254"/>
      <c r="L1768" s="254"/>
      <c r="M1768" s="254"/>
      <c r="N1768" s="254"/>
      <c r="O1768" s="254"/>
      <c r="P1768" s="254"/>
      <c r="Q1768" s="254"/>
      <c r="R1768" s="254"/>
      <c r="S1768" s="254"/>
      <c r="T1768" s="254"/>
      <c r="U1768" s="254"/>
      <c r="V1768" s="254"/>
      <c r="W1768" s="254"/>
      <c r="X1768" s="254"/>
      <c r="Y1768" s="254"/>
      <c r="Z1768" s="254"/>
      <c r="AA1768" s="254"/>
      <c r="AB1768" s="254"/>
      <c r="AC1768" s="254"/>
      <c r="AD1768" s="254"/>
      <c r="AE1768" s="255"/>
      <c r="AF1768" s="255"/>
      <c r="AG1768" s="255"/>
      <c r="AH1768" s="255"/>
      <c r="AI1768" s="255"/>
      <c r="AJ1768" s="255"/>
      <c r="AK1768" s="255"/>
      <c r="AL1768" s="255"/>
      <c r="AM1768" s="255"/>
      <c r="AN1768" s="255"/>
      <c r="AO1768" s="254"/>
      <c r="AP1768" s="254"/>
      <c r="AQ1768" s="254"/>
      <c r="AR1768" s="254"/>
      <c r="AS1768" s="254"/>
      <c r="AT1768" s="254"/>
      <c r="AU1768" s="254"/>
      <c r="AW1768" s="283" t="str">
        <f t="shared" si="210"/>
        <v/>
      </c>
      <c r="AX1768" s="283" t="str">
        <f t="shared" si="208"/>
        <v/>
      </c>
      <c r="AY1768" s="283" t="str">
        <f t="shared" si="211"/>
        <v/>
      </c>
      <c r="AZ1768" s="283" t="str">
        <f t="shared" si="212"/>
        <v/>
      </c>
      <c r="BA1768" s="283" t="str">
        <f t="shared" si="213"/>
        <v/>
      </c>
      <c r="BD1768" s="254" t="str">
        <f>IF(W1768="","",IF(F1768="休日",AW1768,IF(F1768="法休",AW1768,VLOOKUP(F1768,カレンダマスタ!$Q$56:$R$69,2,FALSE))))</f>
        <v/>
      </c>
      <c r="BG1768" s="254" t="str">
        <f t="shared" si="209"/>
        <v/>
      </c>
      <c r="BH1768" s="254" t="str">
        <f>IF(AX1768="","",IF(P1768&lt;&gt;"","",IF(BG1768="CS","OK",IF(VLOOKUP(E1768,カレンダマスタ!$A$5:$D$381,4,FALSE)&gt;0,"",IF(OR(AX1768*24&gt;10.84,AZ1768*24&lt;14.5)=TRUE,"×","OK")))))</f>
        <v/>
      </c>
    </row>
    <row r="1769" spans="2:60">
      <c r="B1769" s="111"/>
      <c r="C1769" s="385" t="str">
        <f>IF(STEP!C1769&lt;&gt;"",STEP!C1769,"")</f>
        <v/>
      </c>
      <c r="D1769" s="386" t="str">
        <f>IF(STEP!D1769&lt;&gt;"",STEP!D1769,"")</f>
        <v/>
      </c>
      <c r="E1769" s="387" t="str">
        <f>IF(STEP!E1769&lt;&gt;"",STEP!E1769,"")</f>
        <v/>
      </c>
      <c r="F1769" s="256"/>
      <c r="G1769" s="257"/>
      <c r="H1769" s="254"/>
      <c r="I1769" s="254"/>
      <c r="J1769" s="254"/>
      <c r="K1769" s="254"/>
      <c r="L1769" s="254"/>
      <c r="M1769" s="254"/>
      <c r="N1769" s="254"/>
      <c r="O1769" s="254"/>
      <c r="P1769" s="254"/>
      <c r="Q1769" s="254"/>
      <c r="R1769" s="254"/>
      <c r="S1769" s="254"/>
      <c r="T1769" s="254"/>
      <c r="U1769" s="254"/>
      <c r="V1769" s="254"/>
      <c r="W1769" s="254"/>
      <c r="X1769" s="254"/>
      <c r="Y1769" s="254"/>
      <c r="Z1769" s="254"/>
      <c r="AA1769" s="254"/>
      <c r="AB1769" s="254"/>
      <c r="AC1769" s="254"/>
      <c r="AD1769" s="254"/>
      <c r="AE1769" s="255"/>
      <c r="AF1769" s="255"/>
      <c r="AG1769" s="255"/>
      <c r="AH1769" s="255"/>
      <c r="AI1769" s="255"/>
      <c r="AJ1769" s="255"/>
      <c r="AK1769" s="255"/>
      <c r="AL1769" s="255"/>
      <c r="AM1769" s="255"/>
      <c r="AN1769" s="255"/>
      <c r="AO1769" s="254"/>
      <c r="AP1769" s="254"/>
      <c r="AQ1769" s="254"/>
      <c r="AR1769" s="254"/>
      <c r="AS1769" s="254"/>
      <c r="AT1769" s="254"/>
      <c r="AU1769" s="254"/>
      <c r="AW1769" s="283" t="str">
        <f t="shared" si="210"/>
        <v/>
      </c>
      <c r="AX1769" s="283" t="str">
        <f t="shared" si="208"/>
        <v/>
      </c>
      <c r="AY1769" s="283" t="str">
        <f t="shared" si="211"/>
        <v/>
      </c>
      <c r="AZ1769" s="283" t="str">
        <f t="shared" si="212"/>
        <v/>
      </c>
      <c r="BA1769" s="283" t="str">
        <f t="shared" si="213"/>
        <v/>
      </c>
      <c r="BD1769" s="254" t="str">
        <f>IF(W1769="","",IF(F1769="休日",AW1769,IF(F1769="法休",AW1769,VLOOKUP(F1769,カレンダマスタ!$Q$56:$R$69,2,FALSE))))</f>
        <v/>
      </c>
      <c r="BG1769" s="254" t="str">
        <f t="shared" si="209"/>
        <v/>
      </c>
      <c r="BH1769" s="254" t="str">
        <f>IF(AX1769="","",IF(P1769&lt;&gt;"","",IF(BG1769="CS","OK",IF(VLOOKUP(E1769,カレンダマスタ!$A$5:$D$381,4,FALSE)&gt;0,"",IF(OR(AX1769*24&gt;10.84,AZ1769*24&lt;14.5)=TRUE,"×","OK")))))</f>
        <v/>
      </c>
    </row>
    <row r="1770" spans="2:60">
      <c r="B1770" s="111"/>
      <c r="C1770" s="385" t="str">
        <f>IF(STEP!C1770&lt;&gt;"",STEP!C1770,"")</f>
        <v/>
      </c>
      <c r="D1770" s="386" t="str">
        <f>IF(STEP!D1770&lt;&gt;"",STEP!D1770,"")</f>
        <v/>
      </c>
      <c r="E1770" s="387" t="str">
        <f>IF(STEP!E1770&lt;&gt;"",STEP!E1770,"")</f>
        <v/>
      </c>
      <c r="F1770" s="256"/>
      <c r="G1770" s="257"/>
      <c r="H1770" s="254"/>
      <c r="I1770" s="254"/>
      <c r="J1770" s="254"/>
      <c r="K1770" s="254"/>
      <c r="L1770" s="254"/>
      <c r="M1770" s="254"/>
      <c r="N1770" s="254"/>
      <c r="O1770" s="254"/>
      <c r="P1770" s="254"/>
      <c r="Q1770" s="254"/>
      <c r="R1770" s="254"/>
      <c r="S1770" s="254"/>
      <c r="T1770" s="254"/>
      <c r="U1770" s="254"/>
      <c r="V1770" s="254"/>
      <c r="W1770" s="254"/>
      <c r="X1770" s="254"/>
      <c r="Y1770" s="254"/>
      <c r="Z1770" s="254"/>
      <c r="AA1770" s="254"/>
      <c r="AB1770" s="254"/>
      <c r="AC1770" s="254"/>
      <c r="AD1770" s="254"/>
      <c r="AE1770" s="255"/>
      <c r="AF1770" s="255"/>
      <c r="AG1770" s="255"/>
      <c r="AH1770" s="255"/>
      <c r="AI1770" s="255"/>
      <c r="AJ1770" s="255"/>
      <c r="AK1770" s="255"/>
      <c r="AL1770" s="255"/>
      <c r="AM1770" s="255"/>
      <c r="AN1770" s="255"/>
      <c r="AO1770" s="254"/>
      <c r="AP1770" s="254"/>
      <c r="AQ1770" s="254"/>
      <c r="AR1770" s="254"/>
      <c r="AS1770" s="254"/>
      <c r="AT1770" s="254"/>
      <c r="AU1770" s="254"/>
      <c r="AW1770" s="283" t="str">
        <f t="shared" si="210"/>
        <v/>
      </c>
      <c r="AX1770" s="283" t="str">
        <f t="shared" si="208"/>
        <v/>
      </c>
      <c r="AY1770" s="283" t="str">
        <f t="shared" si="211"/>
        <v/>
      </c>
      <c r="AZ1770" s="283" t="str">
        <f t="shared" si="212"/>
        <v/>
      </c>
      <c r="BA1770" s="283" t="str">
        <f t="shared" si="213"/>
        <v/>
      </c>
      <c r="BD1770" s="254" t="str">
        <f>IF(W1770="","",IF(F1770="休日",AW1770,IF(F1770="法休",AW1770,VLOOKUP(F1770,カレンダマスタ!$Q$56:$R$69,2,FALSE))))</f>
        <v/>
      </c>
      <c r="BG1770" s="254" t="str">
        <f t="shared" si="209"/>
        <v/>
      </c>
      <c r="BH1770" s="254" t="str">
        <f>IF(AX1770="","",IF(P1770&lt;&gt;"","",IF(BG1770="CS","OK",IF(VLOOKUP(E1770,カレンダマスタ!$A$5:$D$381,4,FALSE)&gt;0,"",IF(OR(AX1770*24&gt;10.84,AZ1770*24&lt;14.5)=TRUE,"×","OK")))))</f>
        <v/>
      </c>
    </row>
    <row r="1771" spans="2:60">
      <c r="B1771" s="111"/>
      <c r="C1771" s="385" t="str">
        <f>IF(STEP!C1771&lt;&gt;"",STEP!C1771,"")</f>
        <v/>
      </c>
      <c r="D1771" s="386" t="str">
        <f>IF(STEP!D1771&lt;&gt;"",STEP!D1771,"")</f>
        <v/>
      </c>
      <c r="E1771" s="387" t="str">
        <f>IF(STEP!E1771&lt;&gt;"",STEP!E1771,"")</f>
        <v/>
      </c>
      <c r="F1771" s="256"/>
      <c r="G1771" s="252"/>
      <c r="H1771" s="254"/>
      <c r="I1771" s="254"/>
      <c r="J1771" s="254"/>
      <c r="K1771" s="254"/>
      <c r="L1771" s="254"/>
      <c r="M1771" s="254"/>
      <c r="N1771" s="254"/>
      <c r="O1771" s="254"/>
      <c r="P1771" s="254"/>
      <c r="Q1771" s="254"/>
      <c r="R1771" s="254"/>
      <c r="S1771" s="254"/>
      <c r="T1771" s="254"/>
      <c r="U1771" s="254"/>
      <c r="V1771" s="254"/>
      <c r="W1771" s="254"/>
      <c r="X1771" s="254"/>
      <c r="Y1771" s="254"/>
      <c r="Z1771" s="254"/>
      <c r="AA1771" s="254"/>
      <c r="AB1771" s="254"/>
      <c r="AC1771" s="254"/>
      <c r="AD1771" s="254"/>
      <c r="AE1771" s="255"/>
      <c r="AF1771" s="255"/>
      <c r="AG1771" s="255"/>
      <c r="AH1771" s="255"/>
      <c r="AI1771" s="255"/>
      <c r="AJ1771" s="255"/>
      <c r="AK1771" s="255"/>
      <c r="AL1771" s="255"/>
      <c r="AM1771" s="255"/>
      <c r="AN1771" s="255"/>
      <c r="AO1771" s="254"/>
      <c r="AP1771" s="254"/>
      <c r="AQ1771" s="254"/>
      <c r="AR1771" s="254"/>
      <c r="AS1771" s="254"/>
      <c r="AT1771" s="254"/>
      <c r="AU1771" s="254"/>
      <c r="AW1771" s="283" t="str">
        <f t="shared" si="210"/>
        <v/>
      </c>
      <c r="AX1771" s="283" t="str">
        <f t="shared" si="208"/>
        <v/>
      </c>
      <c r="AY1771" s="283" t="str">
        <f t="shared" si="211"/>
        <v/>
      </c>
      <c r="AZ1771" s="283" t="str">
        <f t="shared" si="212"/>
        <v/>
      </c>
      <c r="BA1771" s="283" t="str">
        <f t="shared" si="213"/>
        <v/>
      </c>
      <c r="BD1771" s="254" t="str">
        <f>IF(W1771="","",IF(F1771="休日",AW1771,IF(F1771="法休",AW1771,VLOOKUP(F1771,カレンダマスタ!$Q$56:$R$69,2,FALSE))))</f>
        <v/>
      </c>
      <c r="BG1771" s="254" t="str">
        <f t="shared" si="209"/>
        <v/>
      </c>
      <c r="BH1771" s="254" t="str">
        <f>IF(AX1771="","",IF(P1771&lt;&gt;"","",IF(BG1771="CS","OK",IF(VLOOKUP(E1771,カレンダマスタ!$A$5:$D$381,4,FALSE)&gt;0,"",IF(OR(AX1771*24&gt;10.84,AZ1771*24&lt;14.5)=TRUE,"×","OK")))))</f>
        <v/>
      </c>
    </row>
    <row r="1772" spans="2:60">
      <c r="B1772" s="111"/>
      <c r="C1772" s="388" t="str">
        <f>IF(STEP!C1772&lt;&gt;"",STEP!C1772,"")</f>
        <v/>
      </c>
      <c r="D1772" s="389" t="str">
        <f>IF(STEP!D1772&lt;&gt;"",STEP!D1772,"")</f>
        <v/>
      </c>
      <c r="E1772" s="390" t="str">
        <f>IF(STEP!E1772&lt;&gt;"",STEP!E1772,"")</f>
        <v/>
      </c>
      <c r="F1772" s="259"/>
      <c r="G1772" s="258"/>
      <c r="H1772" s="260"/>
      <c r="I1772" s="260"/>
      <c r="J1772" s="260"/>
      <c r="K1772" s="260"/>
      <c r="L1772" s="260"/>
      <c r="M1772" s="260"/>
      <c r="N1772" s="260"/>
      <c r="O1772" s="260"/>
      <c r="P1772" s="260"/>
      <c r="Q1772" s="260"/>
      <c r="R1772" s="260"/>
      <c r="S1772" s="260"/>
      <c r="T1772" s="260"/>
      <c r="U1772" s="260"/>
      <c r="V1772" s="260"/>
      <c r="W1772" s="260"/>
      <c r="X1772" s="260"/>
      <c r="Y1772" s="260"/>
      <c r="Z1772" s="260"/>
      <c r="AA1772" s="260"/>
      <c r="AB1772" s="260"/>
      <c r="AC1772" s="260"/>
      <c r="AD1772" s="260"/>
      <c r="AE1772" s="261"/>
      <c r="AF1772" s="261"/>
      <c r="AG1772" s="261"/>
      <c r="AH1772" s="261"/>
      <c r="AI1772" s="261"/>
      <c r="AJ1772" s="261"/>
      <c r="AK1772" s="261"/>
      <c r="AL1772" s="261"/>
      <c r="AM1772" s="261"/>
      <c r="AN1772" s="261"/>
      <c r="AO1772" s="260"/>
      <c r="AP1772" s="260"/>
      <c r="AQ1772" s="260"/>
      <c r="AR1772" s="260"/>
      <c r="AS1772" s="260"/>
      <c r="AT1772" s="260"/>
      <c r="AU1772" s="260"/>
      <c r="AW1772" s="284" t="str">
        <f t="shared" si="210"/>
        <v/>
      </c>
      <c r="AX1772" s="284" t="str">
        <f t="shared" si="208"/>
        <v/>
      </c>
      <c r="AY1772" s="284" t="str">
        <f t="shared" si="211"/>
        <v/>
      </c>
      <c r="AZ1772" s="284" t="str">
        <f t="shared" si="212"/>
        <v/>
      </c>
      <c r="BA1772" s="284" t="str">
        <f t="shared" si="213"/>
        <v/>
      </c>
      <c r="BD1772" s="260" t="str">
        <f>IF(W1772="","",IF(F1772="休日",AW1772,IF(F1772="法休",AW1772,VLOOKUP(F1772,カレンダマスタ!$Q$56:$R$69,2,FALSE))))</f>
        <v/>
      </c>
      <c r="BG1772" s="260" t="str">
        <f t="shared" si="209"/>
        <v/>
      </c>
      <c r="BH1772" s="260" t="str">
        <f>IF(AX1772="","",IF(P1772&lt;&gt;"","",IF(BG1772="CS","OK",IF(VLOOKUP(E1772,カレンダマスタ!$A$5:$D$381,4,FALSE)&gt;0,"",IF(OR(AX1772*24&gt;10.84,AZ1772*24&lt;14.5)=TRUE,"×","OK")))))</f>
        <v/>
      </c>
    </row>
    <row r="1773" spans="2:60">
      <c r="B1773" s="111"/>
      <c r="C1773" s="391" t="str">
        <f>IF(STEP!C1773&lt;&gt;"",STEP!C1773,"")</f>
        <v/>
      </c>
      <c r="D1773" s="392" t="str">
        <f>IF(STEP!D1773&lt;&gt;"",STEP!D1773,"")</f>
        <v/>
      </c>
      <c r="E1773" s="393" t="str">
        <f>IF(STEP!E1773&lt;&gt;"",STEP!E1773,"")</f>
        <v/>
      </c>
      <c r="F1773" s="263"/>
      <c r="G1773" s="262"/>
      <c r="H1773" s="264"/>
      <c r="I1773" s="264"/>
      <c r="J1773" s="264"/>
      <c r="K1773" s="264"/>
      <c r="L1773" s="264"/>
      <c r="M1773" s="264"/>
      <c r="N1773" s="264"/>
      <c r="O1773" s="264"/>
      <c r="P1773" s="264"/>
      <c r="Q1773" s="264"/>
      <c r="R1773" s="264"/>
      <c r="S1773" s="264"/>
      <c r="T1773" s="264"/>
      <c r="U1773" s="264"/>
      <c r="V1773" s="264"/>
      <c r="W1773" s="264"/>
      <c r="X1773" s="264"/>
      <c r="Y1773" s="264"/>
      <c r="Z1773" s="264"/>
      <c r="AA1773" s="264"/>
      <c r="AB1773" s="264"/>
      <c r="AC1773" s="264"/>
      <c r="AD1773" s="264"/>
      <c r="AE1773" s="265"/>
      <c r="AF1773" s="265"/>
      <c r="AG1773" s="265"/>
      <c r="AH1773" s="265"/>
      <c r="AI1773" s="265"/>
      <c r="AJ1773" s="265"/>
      <c r="AK1773" s="265"/>
      <c r="AL1773" s="265"/>
      <c r="AM1773" s="265"/>
      <c r="AN1773" s="265"/>
      <c r="AO1773" s="264"/>
      <c r="AP1773" s="264"/>
      <c r="AQ1773" s="264"/>
      <c r="AR1773" s="264"/>
      <c r="AS1773" s="264"/>
      <c r="AT1773" s="264"/>
      <c r="AU1773" s="264"/>
      <c r="AW1773" s="285" t="str">
        <f t="shared" si="210"/>
        <v/>
      </c>
      <c r="AX1773" s="285" t="str">
        <f t="shared" si="208"/>
        <v/>
      </c>
      <c r="AY1773" s="285" t="str">
        <f t="shared" si="211"/>
        <v/>
      </c>
      <c r="AZ1773" s="285" t="str">
        <f t="shared" si="212"/>
        <v/>
      </c>
      <c r="BA1773" s="285" t="str">
        <f t="shared" si="213"/>
        <v/>
      </c>
      <c r="BD1773" s="264" t="str">
        <f>IF(W1773="","",IF(F1773="休日",AW1773,IF(F1773="法休",AW1773,VLOOKUP(F1773,カレンダマスタ!$Q$56:$R$69,2,FALSE))))</f>
        <v/>
      </c>
      <c r="BG1773" s="264" t="str">
        <f t="shared" si="209"/>
        <v/>
      </c>
      <c r="BH1773" s="264" t="str">
        <f>IF(AX1773="","",IF(P1773&lt;&gt;"","",IF(BG1773="CS","OK",IF(VLOOKUP(E1773,カレンダマスタ!$A$5:$D$381,4,FALSE)&gt;0,"",IF(OR(AX1773*24&gt;10.84,AZ1773*24&lt;14.5)=TRUE,"×","OK")))))</f>
        <v/>
      </c>
    </row>
    <row r="1774" spans="2:60">
      <c r="B1774" s="111"/>
      <c r="C1774" s="385" t="str">
        <f>IF(STEP!C1774&lt;&gt;"",STEP!C1774,"")</f>
        <v/>
      </c>
      <c r="D1774" s="386" t="str">
        <f>IF(STEP!D1774&lt;&gt;"",STEP!D1774,"")</f>
        <v/>
      </c>
      <c r="E1774" s="387" t="str">
        <f>IF(STEP!E1774&lt;&gt;"",STEP!E1774,"")</f>
        <v/>
      </c>
      <c r="F1774" s="253"/>
      <c r="G1774" s="252"/>
      <c r="H1774" s="254"/>
      <c r="I1774" s="254"/>
      <c r="J1774" s="254"/>
      <c r="K1774" s="254"/>
      <c r="L1774" s="254"/>
      <c r="M1774" s="254"/>
      <c r="N1774" s="254"/>
      <c r="O1774" s="254"/>
      <c r="P1774" s="254"/>
      <c r="Q1774" s="254"/>
      <c r="R1774" s="254"/>
      <c r="S1774" s="254"/>
      <c r="T1774" s="254"/>
      <c r="U1774" s="254"/>
      <c r="V1774" s="254"/>
      <c r="W1774" s="254"/>
      <c r="X1774" s="254"/>
      <c r="Y1774" s="254"/>
      <c r="Z1774" s="254"/>
      <c r="AA1774" s="254"/>
      <c r="AB1774" s="254"/>
      <c r="AC1774" s="254"/>
      <c r="AD1774" s="254"/>
      <c r="AE1774" s="255"/>
      <c r="AF1774" s="255"/>
      <c r="AG1774" s="255"/>
      <c r="AH1774" s="255"/>
      <c r="AI1774" s="255"/>
      <c r="AJ1774" s="255"/>
      <c r="AK1774" s="255"/>
      <c r="AL1774" s="255"/>
      <c r="AM1774" s="255"/>
      <c r="AN1774" s="255"/>
      <c r="AO1774" s="254"/>
      <c r="AP1774" s="254"/>
      <c r="AQ1774" s="254"/>
      <c r="AR1774" s="254"/>
      <c r="AS1774" s="254"/>
      <c r="AT1774" s="254"/>
      <c r="AU1774" s="254"/>
      <c r="AW1774" s="283" t="str">
        <f t="shared" si="210"/>
        <v/>
      </c>
      <c r="AX1774" s="283" t="str">
        <f t="shared" si="208"/>
        <v/>
      </c>
      <c r="AY1774" s="283" t="str">
        <f t="shared" si="211"/>
        <v/>
      </c>
      <c r="AZ1774" s="283" t="str">
        <f t="shared" si="212"/>
        <v/>
      </c>
      <c r="BA1774" s="283" t="str">
        <f t="shared" si="213"/>
        <v/>
      </c>
      <c r="BD1774" s="254" t="str">
        <f>IF(W1774="","",IF(F1774="休日",AW1774,IF(F1774="法休",AW1774,VLOOKUP(F1774,カレンダマスタ!$Q$56:$R$69,2,FALSE))))</f>
        <v/>
      </c>
      <c r="BG1774" s="254" t="str">
        <f t="shared" si="209"/>
        <v/>
      </c>
      <c r="BH1774" s="254" t="str">
        <f>IF(AX1774="","",IF(P1774&lt;&gt;"","",IF(BG1774="CS","OK",IF(VLOOKUP(E1774,カレンダマスタ!$A$5:$D$381,4,FALSE)&gt;0,"",IF(OR(AX1774*24&gt;10.84,AZ1774*24&lt;14.5)=TRUE,"×","OK")))))</f>
        <v/>
      </c>
    </row>
    <row r="1775" spans="2:60">
      <c r="B1775" s="111"/>
      <c r="C1775" s="385" t="str">
        <f>IF(STEP!C1775&lt;&gt;"",STEP!C1775,"")</f>
        <v/>
      </c>
      <c r="D1775" s="386" t="str">
        <f>IF(STEP!D1775&lt;&gt;"",STEP!D1775,"")</f>
        <v/>
      </c>
      <c r="E1775" s="387" t="str">
        <f>IF(STEP!E1775&lt;&gt;"",STEP!E1775,"")</f>
        <v/>
      </c>
      <c r="F1775" s="253"/>
      <c r="G1775" s="252"/>
      <c r="H1775" s="254"/>
      <c r="I1775" s="254"/>
      <c r="J1775" s="254"/>
      <c r="K1775" s="254"/>
      <c r="L1775" s="254"/>
      <c r="M1775" s="254"/>
      <c r="N1775" s="254"/>
      <c r="O1775" s="254"/>
      <c r="P1775" s="254"/>
      <c r="Q1775" s="254"/>
      <c r="R1775" s="254"/>
      <c r="S1775" s="254"/>
      <c r="T1775" s="254"/>
      <c r="U1775" s="254"/>
      <c r="V1775" s="254"/>
      <c r="W1775" s="254"/>
      <c r="X1775" s="254"/>
      <c r="Y1775" s="254"/>
      <c r="Z1775" s="254"/>
      <c r="AA1775" s="254"/>
      <c r="AB1775" s="254"/>
      <c r="AC1775" s="254"/>
      <c r="AD1775" s="254"/>
      <c r="AE1775" s="255"/>
      <c r="AF1775" s="255"/>
      <c r="AG1775" s="255"/>
      <c r="AH1775" s="255"/>
      <c r="AI1775" s="255"/>
      <c r="AJ1775" s="255"/>
      <c r="AK1775" s="255"/>
      <c r="AL1775" s="255"/>
      <c r="AM1775" s="255"/>
      <c r="AN1775" s="255"/>
      <c r="AO1775" s="254"/>
      <c r="AP1775" s="254"/>
      <c r="AQ1775" s="254"/>
      <c r="AR1775" s="254"/>
      <c r="AS1775" s="254"/>
      <c r="AT1775" s="254"/>
      <c r="AU1775" s="254"/>
      <c r="AW1775" s="283" t="str">
        <f t="shared" si="210"/>
        <v/>
      </c>
      <c r="AX1775" s="283" t="str">
        <f t="shared" si="208"/>
        <v/>
      </c>
      <c r="AY1775" s="283" t="str">
        <f t="shared" si="211"/>
        <v/>
      </c>
      <c r="AZ1775" s="283" t="str">
        <f t="shared" si="212"/>
        <v/>
      </c>
      <c r="BA1775" s="283" t="str">
        <f t="shared" si="213"/>
        <v/>
      </c>
      <c r="BD1775" s="254" t="str">
        <f>IF(W1775="","",IF(F1775="休日",AW1775,IF(F1775="法休",AW1775,VLOOKUP(F1775,カレンダマスタ!$Q$56:$R$69,2,FALSE))))</f>
        <v/>
      </c>
      <c r="BG1775" s="254" t="str">
        <f t="shared" si="209"/>
        <v/>
      </c>
      <c r="BH1775" s="254" t="str">
        <f>IF(AX1775="","",IF(P1775&lt;&gt;"","",IF(BG1775="CS","OK",IF(VLOOKUP(E1775,カレンダマスタ!$A$5:$D$381,4,FALSE)&gt;0,"",IF(OR(AX1775*24&gt;10.84,AZ1775*24&lt;14.5)=TRUE,"×","OK")))))</f>
        <v/>
      </c>
    </row>
    <row r="1776" spans="2:60">
      <c r="B1776" s="111"/>
      <c r="C1776" s="385" t="str">
        <f>IF(STEP!C1776&lt;&gt;"",STEP!C1776,"")</f>
        <v/>
      </c>
      <c r="D1776" s="386" t="str">
        <f>IF(STEP!D1776&lt;&gt;"",STEP!D1776,"")</f>
        <v/>
      </c>
      <c r="E1776" s="387" t="str">
        <f>IF(STEP!E1776&lt;&gt;"",STEP!E1776,"")</f>
        <v/>
      </c>
      <c r="F1776" s="256"/>
      <c r="G1776" s="257"/>
      <c r="H1776" s="254"/>
      <c r="I1776" s="254"/>
      <c r="J1776" s="254"/>
      <c r="K1776" s="254"/>
      <c r="L1776" s="254"/>
      <c r="M1776" s="254"/>
      <c r="N1776" s="254"/>
      <c r="O1776" s="254"/>
      <c r="P1776" s="254"/>
      <c r="Q1776" s="254"/>
      <c r="R1776" s="254"/>
      <c r="S1776" s="254"/>
      <c r="T1776" s="254"/>
      <c r="U1776" s="254"/>
      <c r="V1776" s="254"/>
      <c r="W1776" s="254"/>
      <c r="X1776" s="254"/>
      <c r="Y1776" s="254"/>
      <c r="Z1776" s="254"/>
      <c r="AA1776" s="254"/>
      <c r="AB1776" s="254"/>
      <c r="AC1776" s="254"/>
      <c r="AD1776" s="254"/>
      <c r="AE1776" s="255"/>
      <c r="AF1776" s="255"/>
      <c r="AG1776" s="255"/>
      <c r="AH1776" s="255"/>
      <c r="AI1776" s="255"/>
      <c r="AJ1776" s="255"/>
      <c r="AK1776" s="255"/>
      <c r="AL1776" s="255"/>
      <c r="AM1776" s="255"/>
      <c r="AN1776" s="255"/>
      <c r="AO1776" s="254"/>
      <c r="AP1776" s="254"/>
      <c r="AQ1776" s="254"/>
      <c r="AR1776" s="254"/>
      <c r="AS1776" s="254"/>
      <c r="AT1776" s="254"/>
      <c r="AU1776" s="254"/>
      <c r="AW1776" s="283" t="str">
        <f t="shared" si="210"/>
        <v/>
      </c>
      <c r="AX1776" s="283" t="str">
        <f t="shared" si="208"/>
        <v/>
      </c>
      <c r="AY1776" s="283" t="str">
        <f t="shared" si="211"/>
        <v/>
      </c>
      <c r="AZ1776" s="283" t="str">
        <f t="shared" si="212"/>
        <v/>
      </c>
      <c r="BA1776" s="283" t="str">
        <f t="shared" si="213"/>
        <v/>
      </c>
      <c r="BD1776" s="254" t="str">
        <f>IF(W1776="","",IF(F1776="休日",AW1776,IF(F1776="法休",AW1776,VLOOKUP(F1776,カレンダマスタ!$Q$56:$R$69,2,FALSE))))</f>
        <v/>
      </c>
      <c r="BG1776" s="254" t="str">
        <f t="shared" si="209"/>
        <v/>
      </c>
      <c r="BH1776" s="254" t="str">
        <f>IF(AX1776="","",IF(P1776&lt;&gt;"","",IF(BG1776="CS","OK",IF(VLOOKUP(E1776,カレンダマスタ!$A$5:$D$381,4,FALSE)&gt;0,"",IF(OR(AX1776*24&gt;10.84,AZ1776*24&lt;14.5)=TRUE,"×","OK")))))</f>
        <v/>
      </c>
    </row>
    <row r="1777" spans="2:60">
      <c r="B1777" s="111"/>
      <c r="C1777" s="385" t="str">
        <f>IF(STEP!C1777&lt;&gt;"",STEP!C1777,"")</f>
        <v/>
      </c>
      <c r="D1777" s="386" t="str">
        <f>IF(STEP!D1777&lt;&gt;"",STEP!D1777,"")</f>
        <v/>
      </c>
      <c r="E1777" s="387" t="str">
        <f>IF(STEP!E1777&lt;&gt;"",STEP!E1777,"")</f>
        <v/>
      </c>
      <c r="F1777" s="256"/>
      <c r="G1777" s="257"/>
      <c r="H1777" s="254"/>
      <c r="I1777" s="254"/>
      <c r="J1777" s="254"/>
      <c r="K1777" s="254"/>
      <c r="L1777" s="254"/>
      <c r="M1777" s="254"/>
      <c r="N1777" s="254"/>
      <c r="O1777" s="254"/>
      <c r="P1777" s="254"/>
      <c r="Q1777" s="254"/>
      <c r="R1777" s="254"/>
      <c r="S1777" s="254"/>
      <c r="T1777" s="254"/>
      <c r="U1777" s="254"/>
      <c r="V1777" s="254"/>
      <c r="W1777" s="254"/>
      <c r="X1777" s="254"/>
      <c r="Y1777" s="254"/>
      <c r="Z1777" s="254"/>
      <c r="AA1777" s="254"/>
      <c r="AB1777" s="254"/>
      <c r="AC1777" s="254"/>
      <c r="AD1777" s="254"/>
      <c r="AE1777" s="255"/>
      <c r="AF1777" s="255"/>
      <c r="AG1777" s="255"/>
      <c r="AH1777" s="255"/>
      <c r="AI1777" s="255"/>
      <c r="AJ1777" s="255"/>
      <c r="AK1777" s="255"/>
      <c r="AL1777" s="255"/>
      <c r="AM1777" s="255"/>
      <c r="AN1777" s="255"/>
      <c r="AO1777" s="254"/>
      <c r="AP1777" s="254"/>
      <c r="AQ1777" s="254"/>
      <c r="AR1777" s="254"/>
      <c r="AS1777" s="254"/>
      <c r="AT1777" s="254"/>
      <c r="AU1777" s="254"/>
      <c r="AW1777" s="283" t="str">
        <f t="shared" si="210"/>
        <v/>
      </c>
      <c r="AX1777" s="283" t="str">
        <f t="shared" si="208"/>
        <v/>
      </c>
      <c r="AY1777" s="283" t="str">
        <f t="shared" si="211"/>
        <v/>
      </c>
      <c r="AZ1777" s="283" t="str">
        <f t="shared" si="212"/>
        <v/>
      </c>
      <c r="BA1777" s="283" t="str">
        <f t="shared" si="213"/>
        <v/>
      </c>
      <c r="BD1777" s="254" t="str">
        <f>IF(W1777="","",IF(F1777="休日",AW1777,IF(F1777="法休",AW1777,VLOOKUP(F1777,カレンダマスタ!$Q$56:$R$69,2,FALSE))))</f>
        <v/>
      </c>
      <c r="BG1777" s="254" t="str">
        <f t="shared" si="209"/>
        <v/>
      </c>
      <c r="BH1777" s="254" t="str">
        <f>IF(AX1777="","",IF(P1777&lt;&gt;"","",IF(BG1777="CS","OK",IF(VLOOKUP(E1777,カレンダマスタ!$A$5:$D$381,4,FALSE)&gt;0,"",IF(OR(AX1777*24&gt;10.84,AZ1777*24&lt;14.5)=TRUE,"×","OK")))))</f>
        <v/>
      </c>
    </row>
    <row r="1778" spans="2:60">
      <c r="B1778" s="111"/>
      <c r="C1778" s="385" t="str">
        <f>IF(STEP!C1778&lt;&gt;"",STEP!C1778,"")</f>
        <v/>
      </c>
      <c r="D1778" s="386" t="str">
        <f>IF(STEP!D1778&lt;&gt;"",STEP!D1778,"")</f>
        <v/>
      </c>
      <c r="E1778" s="387" t="str">
        <f>IF(STEP!E1778&lt;&gt;"",STEP!E1778,"")</f>
        <v/>
      </c>
      <c r="F1778" s="256"/>
      <c r="G1778" s="257"/>
      <c r="H1778" s="254"/>
      <c r="I1778" s="254"/>
      <c r="J1778" s="254"/>
      <c r="K1778" s="254"/>
      <c r="L1778" s="254"/>
      <c r="M1778" s="254"/>
      <c r="N1778" s="254"/>
      <c r="O1778" s="254"/>
      <c r="P1778" s="254"/>
      <c r="Q1778" s="254"/>
      <c r="R1778" s="254"/>
      <c r="S1778" s="254"/>
      <c r="T1778" s="254"/>
      <c r="U1778" s="254"/>
      <c r="V1778" s="254"/>
      <c r="W1778" s="254"/>
      <c r="X1778" s="254"/>
      <c r="Y1778" s="254"/>
      <c r="Z1778" s="254"/>
      <c r="AA1778" s="254"/>
      <c r="AB1778" s="254"/>
      <c r="AC1778" s="254"/>
      <c r="AD1778" s="254"/>
      <c r="AE1778" s="255"/>
      <c r="AF1778" s="255"/>
      <c r="AG1778" s="255"/>
      <c r="AH1778" s="255"/>
      <c r="AI1778" s="255"/>
      <c r="AJ1778" s="255"/>
      <c r="AK1778" s="255"/>
      <c r="AL1778" s="255"/>
      <c r="AM1778" s="255"/>
      <c r="AN1778" s="255"/>
      <c r="AO1778" s="254"/>
      <c r="AP1778" s="254"/>
      <c r="AQ1778" s="254"/>
      <c r="AR1778" s="254"/>
      <c r="AS1778" s="254"/>
      <c r="AT1778" s="254"/>
      <c r="AU1778" s="254"/>
      <c r="AW1778" s="283" t="str">
        <f t="shared" si="210"/>
        <v/>
      </c>
      <c r="AX1778" s="283" t="str">
        <f t="shared" si="208"/>
        <v/>
      </c>
      <c r="AY1778" s="283" t="str">
        <f t="shared" si="211"/>
        <v/>
      </c>
      <c r="AZ1778" s="283" t="str">
        <f t="shared" si="212"/>
        <v/>
      </c>
      <c r="BA1778" s="283" t="str">
        <f t="shared" si="213"/>
        <v/>
      </c>
      <c r="BD1778" s="254" t="str">
        <f>IF(W1778="","",IF(F1778="休日",AW1778,IF(F1778="法休",AW1778,VLOOKUP(F1778,カレンダマスタ!$Q$56:$R$69,2,FALSE))))</f>
        <v/>
      </c>
      <c r="BG1778" s="254" t="str">
        <f t="shared" si="209"/>
        <v/>
      </c>
      <c r="BH1778" s="254" t="str">
        <f>IF(AX1778="","",IF(P1778&lt;&gt;"","",IF(BG1778="CS","OK",IF(VLOOKUP(E1778,カレンダマスタ!$A$5:$D$381,4,FALSE)&gt;0,"",IF(OR(AX1778*24&gt;10.84,AZ1778*24&lt;14.5)=TRUE,"×","OK")))))</f>
        <v/>
      </c>
    </row>
    <row r="1779" spans="2:60">
      <c r="B1779" s="111"/>
      <c r="C1779" s="388" t="str">
        <f>IF(STEP!C1779&lt;&gt;"",STEP!C1779,"")</f>
        <v/>
      </c>
      <c r="D1779" s="389" t="str">
        <f>IF(STEP!D1779&lt;&gt;"",STEP!D1779,"")</f>
        <v/>
      </c>
      <c r="E1779" s="390" t="str">
        <f>IF(STEP!E1779&lt;&gt;"",STEP!E1779,"")</f>
        <v/>
      </c>
      <c r="F1779" s="259"/>
      <c r="G1779" s="266"/>
      <c r="H1779" s="260"/>
      <c r="I1779" s="260"/>
      <c r="J1779" s="260"/>
      <c r="K1779" s="260"/>
      <c r="L1779" s="260"/>
      <c r="M1779" s="260"/>
      <c r="N1779" s="260"/>
      <c r="O1779" s="260"/>
      <c r="P1779" s="260"/>
      <c r="Q1779" s="260"/>
      <c r="R1779" s="260"/>
      <c r="S1779" s="260"/>
      <c r="T1779" s="260"/>
      <c r="U1779" s="260"/>
      <c r="V1779" s="260"/>
      <c r="W1779" s="260"/>
      <c r="X1779" s="260"/>
      <c r="Y1779" s="260"/>
      <c r="Z1779" s="260"/>
      <c r="AA1779" s="260"/>
      <c r="AB1779" s="260"/>
      <c r="AC1779" s="260"/>
      <c r="AD1779" s="260"/>
      <c r="AE1779" s="261"/>
      <c r="AF1779" s="261"/>
      <c r="AG1779" s="261"/>
      <c r="AH1779" s="261"/>
      <c r="AI1779" s="261"/>
      <c r="AJ1779" s="261"/>
      <c r="AK1779" s="261"/>
      <c r="AL1779" s="261"/>
      <c r="AM1779" s="261"/>
      <c r="AN1779" s="261"/>
      <c r="AO1779" s="260"/>
      <c r="AP1779" s="260"/>
      <c r="AQ1779" s="260"/>
      <c r="AR1779" s="260"/>
      <c r="AS1779" s="260"/>
      <c r="AT1779" s="260"/>
      <c r="AU1779" s="260"/>
      <c r="AW1779" s="284" t="str">
        <f t="shared" si="210"/>
        <v/>
      </c>
      <c r="AX1779" s="284" t="str">
        <f t="shared" si="208"/>
        <v/>
      </c>
      <c r="AY1779" s="284" t="str">
        <f t="shared" si="211"/>
        <v/>
      </c>
      <c r="AZ1779" s="284" t="str">
        <f t="shared" si="212"/>
        <v/>
      </c>
      <c r="BA1779" s="284" t="str">
        <f t="shared" si="213"/>
        <v/>
      </c>
      <c r="BD1779" s="260" t="str">
        <f>IF(W1779="","",IF(F1779="休日",AW1779,IF(F1779="法休",AW1779,VLOOKUP(F1779,カレンダマスタ!$Q$56:$R$69,2,FALSE))))</f>
        <v/>
      </c>
      <c r="BG1779" s="260" t="str">
        <f t="shared" si="209"/>
        <v/>
      </c>
      <c r="BH1779" s="260" t="str">
        <f>IF(AX1779="","",IF(P1779&lt;&gt;"","",IF(BG1779="CS","OK",IF(VLOOKUP(E1779,カレンダマスタ!$A$5:$D$381,4,FALSE)&gt;0,"",IF(OR(AX1779*24&gt;10.84,AZ1779*24&lt;14.5)=TRUE,"×","OK")))))</f>
        <v/>
      </c>
    </row>
    <row r="1780" spans="2:60">
      <c r="B1780" s="111"/>
      <c r="C1780" s="391" t="str">
        <f>IF(STEP!C1780&lt;&gt;"",STEP!C1780,"")</f>
        <v/>
      </c>
      <c r="D1780" s="392" t="str">
        <f>IF(STEP!D1780&lt;&gt;"",STEP!D1780,"")</f>
        <v/>
      </c>
      <c r="E1780" s="393" t="str">
        <f>IF(STEP!E1780&lt;&gt;"",STEP!E1780,"")</f>
        <v/>
      </c>
      <c r="F1780" s="263"/>
      <c r="G1780" s="267"/>
      <c r="H1780" s="264"/>
      <c r="I1780" s="264"/>
      <c r="J1780" s="264"/>
      <c r="K1780" s="264"/>
      <c r="L1780" s="264"/>
      <c r="M1780" s="264"/>
      <c r="N1780" s="264"/>
      <c r="O1780" s="264"/>
      <c r="P1780" s="264"/>
      <c r="Q1780" s="264"/>
      <c r="R1780" s="264"/>
      <c r="S1780" s="264"/>
      <c r="T1780" s="264"/>
      <c r="U1780" s="264"/>
      <c r="V1780" s="264"/>
      <c r="W1780" s="264"/>
      <c r="X1780" s="264"/>
      <c r="Y1780" s="264"/>
      <c r="Z1780" s="264"/>
      <c r="AA1780" s="264"/>
      <c r="AB1780" s="264"/>
      <c r="AC1780" s="264"/>
      <c r="AD1780" s="264"/>
      <c r="AE1780" s="265"/>
      <c r="AF1780" s="265"/>
      <c r="AG1780" s="265"/>
      <c r="AH1780" s="265"/>
      <c r="AI1780" s="265"/>
      <c r="AJ1780" s="265"/>
      <c r="AK1780" s="265"/>
      <c r="AL1780" s="265"/>
      <c r="AM1780" s="265"/>
      <c r="AN1780" s="265"/>
      <c r="AO1780" s="264"/>
      <c r="AP1780" s="264"/>
      <c r="AQ1780" s="264"/>
      <c r="AR1780" s="264"/>
      <c r="AS1780" s="264"/>
      <c r="AT1780" s="264"/>
      <c r="AU1780" s="264"/>
      <c r="AW1780" s="285" t="str">
        <f t="shared" si="210"/>
        <v/>
      </c>
      <c r="AX1780" s="285" t="str">
        <f t="shared" si="208"/>
        <v/>
      </c>
      <c r="AY1780" s="285" t="str">
        <f t="shared" si="211"/>
        <v/>
      </c>
      <c r="AZ1780" s="285" t="str">
        <f t="shared" si="212"/>
        <v/>
      </c>
      <c r="BA1780" s="285" t="str">
        <f t="shared" si="213"/>
        <v/>
      </c>
      <c r="BD1780" s="264" t="str">
        <f>IF(W1780="","",IF(F1780="休日",AW1780,IF(F1780="法休",AW1780,VLOOKUP(F1780,カレンダマスタ!$Q$56:$R$69,2,FALSE))))</f>
        <v/>
      </c>
      <c r="BG1780" s="264" t="str">
        <f t="shared" si="209"/>
        <v/>
      </c>
      <c r="BH1780" s="264" t="str">
        <f>IF(AX1780="","",IF(P1780&lt;&gt;"","",IF(BG1780="CS","OK",IF(VLOOKUP(E1780,カレンダマスタ!$A$5:$D$381,4,FALSE)&gt;0,"",IF(OR(AX1780*24&gt;10.84,AZ1780*24&lt;14.5)=TRUE,"×","OK")))))</f>
        <v/>
      </c>
    </row>
    <row r="1781" spans="2:60">
      <c r="B1781" s="111"/>
      <c r="C1781" s="385" t="str">
        <f>IF(STEP!C1781&lt;&gt;"",STEP!C1781,"")</f>
        <v/>
      </c>
      <c r="D1781" s="386" t="str">
        <f>IF(STEP!D1781&lt;&gt;"",STEP!D1781,"")</f>
        <v/>
      </c>
      <c r="E1781" s="387" t="str">
        <f>IF(STEP!E1781&lt;&gt;"",STEP!E1781,"")</f>
        <v/>
      </c>
      <c r="F1781" s="253"/>
      <c r="G1781" s="252"/>
      <c r="H1781" s="254"/>
      <c r="I1781" s="254"/>
      <c r="J1781" s="254"/>
      <c r="K1781" s="254"/>
      <c r="L1781" s="254"/>
      <c r="M1781" s="254"/>
      <c r="N1781" s="254"/>
      <c r="O1781" s="254"/>
      <c r="P1781" s="254"/>
      <c r="Q1781" s="254"/>
      <c r="R1781" s="254"/>
      <c r="S1781" s="254"/>
      <c r="T1781" s="254"/>
      <c r="U1781" s="254"/>
      <c r="V1781" s="254"/>
      <c r="W1781" s="254"/>
      <c r="X1781" s="254"/>
      <c r="Y1781" s="254"/>
      <c r="Z1781" s="254"/>
      <c r="AA1781" s="254"/>
      <c r="AB1781" s="254"/>
      <c r="AC1781" s="254"/>
      <c r="AD1781" s="254"/>
      <c r="AE1781" s="255"/>
      <c r="AF1781" s="255"/>
      <c r="AG1781" s="255"/>
      <c r="AH1781" s="255"/>
      <c r="AI1781" s="255"/>
      <c r="AJ1781" s="255"/>
      <c r="AK1781" s="255"/>
      <c r="AL1781" s="255"/>
      <c r="AM1781" s="255"/>
      <c r="AN1781" s="255"/>
      <c r="AO1781" s="254"/>
      <c r="AP1781" s="254"/>
      <c r="AQ1781" s="254"/>
      <c r="AR1781" s="254"/>
      <c r="AS1781" s="254"/>
      <c r="AT1781" s="254"/>
      <c r="AU1781" s="254"/>
      <c r="AW1781" s="283" t="str">
        <f t="shared" si="210"/>
        <v/>
      </c>
      <c r="AX1781" s="283" t="str">
        <f t="shared" si="208"/>
        <v/>
      </c>
      <c r="AY1781" s="283" t="str">
        <f t="shared" si="211"/>
        <v/>
      </c>
      <c r="AZ1781" s="283" t="str">
        <f t="shared" si="212"/>
        <v/>
      </c>
      <c r="BA1781" s="283" t="str">
        <f t="shared" si="213"/>
        <v/>
      </c>
      <c r="BD1781" s="254" t="str">
        <f>IF(W1781="","",IF(F1781="休日",AW1781,IF(F1781="法休",AW1781,VLOOKUP(F1781,カレンダマスタ!$Q$56:$R$69,2,FALSE))))</f>
        <v/>
      </c>
      <c r="BG1781" s="503" t="str">
        <f t="shared" si="209"/>
        <v/>
      </c>
      <c r="BH1781" s="503" t="str">
        <f>IF(AX1781="","",IF(P1781&lt;&gt;"","",IF(BG1781="CS","OK",IF(VLOOKUP(E1781,カレンダマスタ!$A$5:$D$381,4,FALSE)&gt;0,"",IF(OR(AX1781*24&gt;10.84,AZ1781*24&lt;14.5)=TRUE,"×","OK")))))</f>
        <v/>
      </c>
    </row>
    <row r="1782" spans="2:60">
      <c r="B1782" s="111"/>
      <c r="C1782" s="385" t="str">
        <f>IF(STEP!C1782&lt;&gt;"",STEP!C1782,"")</f>
        <v/>
      </c>
      <c r="D1782" s="386" t="str">
        <f>IF(STEP!D1782&lt;&gt;"",STEP!D1782,"")</f>
        <v/>
      </c>
      <c r="E1782" s="387" t="str">
        <f>IF(STEP!E1782&lt;&gt;"",STEP!E1782,"")</f>
        <v/>
      </c>
      <c r="F1782" s="253"/>
      <c r="G1782" s="252"/>
      <c r="H1782" s="254"/>
      <c r="I1782" s="254"/>
      <c r="J1782" s="254"/>
      <c r="K1782" s="254"/>
      <c r="L1782" s="254"/>
      <c r="M1782" s="254"/>
      <c r="N1782" s="254"/>
      <c r="O1782" s="254"/>
      <c r="P1782" s="254"/>
      <c r="Q1782" s="254"/>
      <c r="R1782" s="254"/>
      <c r="S1782" s="254"/>
      <c r="T1782" s="254"/>
      <c r="U1782" s="254"/>
      <c r="V1782" s="254"/>
      <c r="W1782" s="254"/>
      <c r="X1782" s="254"/>
      <c r="Y1782" s="254"/>
      <c r="Z1782" s="254"/>
      <c r="AA1782" s="254"/>
      <c r="AB1782" s="254"/>
      <c r="AC1782" s="254"/>
      <c r="AD1782" s="254"/>
      <c r="AE1782" s="255"/>
      <c r="AF1782" s="255"/>
      <c r="AG1782" s="255"/>
      <c r="AH1782" s="255"/>
      <c r="AI1782" s="255"/>
      <c r="AJ1782" s="255"/>
      <c r="AK1782" s="255"/>
      <c r="AL1782" s="255"/>
      <c r="AM1782" s="255"/>
      <c r="AN1782" s="255"/>
      <c r="AO1782" s="254"/>
      <c r="AP1782" s="254"/>
      <c r="AQ1782" s="254"/>
      <c r="AR1782" s="254"/>
      <c r="AS1782" s="254"/>
      <c r="AT1782" s="254"/>
      <c r="AU1782" s="254"/>
      <c r="AW1782" s="283" t="str">
        <f t="shared" si="210"/>
        <v/>
      </c>
      <c r="AX1782" s="283" t="str">
        <f t="shared" si="208"/>
        <v/>
      </c>
      <c r="AY1782" s="283" t="str">
        <f t="shared" si="211"/>
        <v/>
      </c>
      <c r="AZ1782" s="283" t="str">
        <f t="shared" si="212"/>
        <v/>
      </c>
      <c r="BA1782" s="283" t="str">
        <f t="shared" si="213"/>
        <v/>
      </c>
      <c r="BD1782" s="254" t="str">
        <f>IF(W1782="","",IF(F1782="休日",AW1782,IF(F1782="法休",AW1782,VLOOKUP(F1782,カレンダマスタ!$Q$56:$R$69,2,FALSE))))</f>
        <v/>
      </c>
      <c r="BG1782" s="254" t="str">
        <f t="shared" si="209"/>
        <v/>
      </c>
      <c r="BH1782" s="254" t="str">
        <f>IF(AX1782="","",IF(P1782&lt;&gt;"","",IF(BG1782="CS","OK",IF(VLOOKUP(E1782,カレンダマスタ!$A$5:$D$381,4,FALSE)&gt;0,"",IF(OR(AX1782*24&gt;10.84,AZ1782*24&lt;14.5)=TRUE,"×","OK")))))</f>
        <v/>
      </c>
    </row>
    <row r="1783" spans="2:60">
      <c r="B1783" s="111"/>
      <c r="C1783" s="385" t="str">
        <f>IF(STEP!C1783&lt;&gt;"",STEP!C1783,"")</f>
        <v/>
      </c>
      <c r="D1783" s="386" t="str">
        <f>IF(STEP!D1783&lt;&gt;"",STEP!D1783,"")</f>
        <v/>
      </c>
      <c r="E1783" s="387" t="str">
        <f>IF(STEP!E1783&lt;&gt;"",STEP!E1783,"")</f>
        <v/>
      </c>
      <c r="F1783" s="256"/>
      <c r="G1783" s="257"/>
      <c r="H1783" s="254"/>
      <c r="I1783" s="254"/>
      <c r="J1783" s="254"/>
      <c r="K1783" s="254"/>
      <c r="L1783" s="254"/>
      <c r="M1783" s="254"/>
      <c r="N1783" s="254"/>
      <c r="O1783" s="254"/>
      <c r="P1783" s="254"/>
      <c r="Q1783" s="254"/>
      <c r="R1783" s="254"/>
      <c r="S1783" s="254"/>
      <c r="T1783" s="254"/>
      <c r="U1783" s="254"/>
      <c r="V1783" s="254"/>
      <c r="W1783" s="254"/>
      <c r="X1783" s="254"/>
      <c r="Y1783" s="254"/>
      <c r="Z1783" s="254"/>
      <c r="AA1783" s="254"/>
      <c r="AB1783" s="254"/>
      <c r="AC1783" s="254"/>
      <c r="AD1783" s="254"/>
      <c r="AE1783" s="255"/>
      <c r="AF1783" s="255"/>
      <c r="AG1783" s="255"/>
      <c r="AH1783" s="255"/>
      <c r="AI1783" s="255"/>
      <c r="AJ1783" s="255"/>
      <c r="AK1783" s="255"/>
      <c r="AL1783" s="255"/>
      <c r="AM1783" s="255"/>
      <c r="AN1783" s="255"/>
      <c r="AO1783" s="254"/>
      <c r="AP1783" s="254"/>
      <c r="AQ1783" s="254"/>
      <c r="AR1783" s="254"/>
      <c r="AS1783" s="254"/>
      <c r="AT1783" s="254"/>
      <c r="AU1783" s="254"/>
      <c r="AW1783" s="283" t="str">
        <f t="shared" si="210"/>
        <v/>
      </c>
      <c r="AX1783" s="283" t="str">
        <f t="shared" si="208"/>
        <v/>
      </c>
      <c r="AY1783" s="283" t="str">
        <f t="shared" si="211"/>
        <v/>
      </c>
      <c r="AZ1783" s="283" t="str">
        <f t="shared" si="212"/>
        <v/>
      </c>
      <c r="BA1783" s="283" t="str">
        <f t="shared" si="213"/>
        <v/>
      </c>
      <c r="BD1783" s="254" t="str">
        <f>IF(W1783="","",IF(F1783="休日",AW1783,IF(F1783="法休",AW1783,VLOOKUP(F1783,カレンダマスタ!$Q$56:$R$69,2,FALSE))))</f>
        <v/>
      </c>
      <c r="BG1783" s="254" t="str">
        <f t="shared" si="209"/>
        <v/>
      </c>
      <c r="BH1783" s="254" t="str">
        <f>IF(AX1783="","",IF(P1783&lt;&gt;"","",IF(BG1783="CS","OK",IF(VLOOKUP(E1783,カレンダマスタ!$A$5:$D$381,4,FALSE)&gt;0,"",IF(OR(AX1783*24&gt;10.84,AZ1783*24&lt;14.5)=TRUE,"×","OK")))))</f>
        <v/>
      </c>
    </row>
    <row r="1784" spans="2:60">
      <c r="B1784" s="111"/>
      <c r="C1784" s="385" t="str">
        <f>IF(STEP!C1784&lt;&gt;"",STEP!C1784,"")</f>
        <v/>
      </c>
      <c r="D1784" s="386" t="str">
        <f>IF(STEP!D1784&lt;&gt;"",STEP!D1784,"")</f>
        <v/>
      </c>
      <c r="E1784" s="387" t="str">
        <f>IF(STEP!E1784&lt;&gt;"",STEP!E1784,"")</f>
        <v/>
      </c>
      <c r="F1784" s="256"/>
      <c r="G1784" s="257"/>
      <c r="H1784" s="254"/>
      <c r="I1784" s="254"/>
      <c r="J1784" s="254"/>
      <c r="K1784" s="254"/>
      <c r="L1784" s="254"/>
      <c r="M1784" s="254"/>
      <c r="N1784" s="254"/>
      <c r="O1784" s="254"/>
      <c r="P1784" s="254"/>
      <c r="Q1784" s="254"/>
      <c r="R1784" s="254"/>
      <c r="S1784" s="254"/>
      <c r="T1784" s="254"/>
      <c r="U1784" s="254"/>
      <c r="V1784" s="254"/>
      <c r="W1784" s="254"/>
      <c r="X1784" s="254"/>
      <c r="Y1784" s="254"/>
      <c r="Z1784" s="254"/>
      <c r="AA1784" s="254"/>
      <c r="AB1784" s="254"/>
      <c r="AC1784" s="254"/>
      <c r="AD1784" s="254"/>
      <c r="AE1784" s="255"/>
      <c r="AF1784" s="255"/>
      <c r="AG1784" s="255"/>
      <c r="AH1784" s="255"/>
      <c r="AI1784" s="255"/>
      <c r="AJ1784" s="255"/>
      <c r="AK1784" s="255"/>
      <c r="AL1784" s="255"/>
      <c r="AM1784" s="255"/>
      <c r="AN1784" s="255"/>
      <c r="AO1784" s="254"/>
      <c r="AP1784" s="254"/>
      <c r="AQ1784" s="254"/>
      <c r="AR1784" s="254"/>
      <c r="AS1784" s="254"/>
      <c r="AT1784" s="254"/>
      <c r="AU1784" s="254"/>
      <c r="AW1784" s="283" t="str">
        <f t="shared" si="210"/>
        <v/>
      </c>
      <c r="AX1784" s="283" t="str">
        <f t="shared" si="208"/>
        <v/>
      </c>
      <c r="AY1784" s="283" t="str">
        <f t="shared" si="211"/>
        <v/>
      </c>
      <c r="AZ1784" s="283" t="str">
        <f t="shared" si="212"/>
        <v/>
      </c>
      <c r="BA1784" s="283" t="str">
        <f t="shared" si="213"/>
        <v/>
      </c>
      <c r="BD1784" s="254" t="str">
        <f>IF(W1784="","",IF(F1784="休日",AW1784,IF(F1784="法休",AW1784,VLOOKUP(F1784,カレンダマスタ!$Q$56:$R$69,2,FALSE))))</f>
        <v/>
      </c>
      <c r="BG1784" s="254" t="str">
        <f t="shared" si="209"/>
        <v/>
      </c>
      <c r="BH1784" s="254" t="str">
        <f>IF(AX1784="","",IF(P1784&lt;&gt;"","",IF(BG1784="CS","OK",IF(VLOOKUP(E1784,カレンダマスタ!$A$5:$D$381,4,FALSE)&gt;0,"",IF(OR(AX1784*24&gt;10.84,AZ1784*24&lt;14.5)=TRUE,"×","OK")))))</f>
        <v/>
      </c>
    </row>
    <row r="1785" spans="2:60">
      <c r="B1785" s="111"/>
      <c r="C1785" s="385" t="str">
        <f>IF(STEP!C1785&lt;&gt;"",STEP!C1785,"")</f>
        <v/>
      </c>
      <c r="D1785" s="386" t="str">
        <f>IF(STEP!D1785&lt;&gt;"",STEP!D1785,"")</f>
        <v/>
      </c>
      <c r="E1785" s="387" t="str">
        <f>IF(STEP!E1785&lt;&gt;"",STEP!E1785,"")</f>
        <v/>
      </c>
      <c r="F1785" s="256"/>
      <c r="G1785" s="257"/>
      <c r="H1785" s="254"/>
      <c r="I1785" s="254"/>
      <c r="J1785" s="254"/>
      <c r="K1785" s="254"/>
      <c r="L1785" s="254"/>
      <c r="M1785" s="254"/>
      <c r="N1785" s="254"/>
      <c r="O1785" s="254"/>
      <c r="P1785" s="254"/>
      <c r="Q1785" s="254"/>
      <c r="R1785" s="254"/>
      <c r="S1785" s="254"/>
      <c r="T1785" s="254"/>
      <c r="U1785" s="254"/>
      <c r="V1785" s="254"/>
      <c r="W1785" s="254"/>
      <c r="X1785" s="254"/>
      <c r="Y1785" s="254"/>
      <c r="Z1785" s="254"/>
      <c r="AA1785" s="254"/>
      <c r="AB1785" s="254"/>
      <c r="AC1785" s="254"/>
      <c r="AD1785" s="254"/>
      <c r="AE1785" s="255"/>
      <c r="AF1785" s="255"/>
      <c r="AG1785" s="255"/>
      <c r="AH1785" s="255"/>
      <c r="AI1785" s="255"/>
      <c r="AJ1785" s="255"/>
      <c r="AK1785" s="255"/>
      <c r="AL1785" s="255"/>
      <c r="AM1785" s="255"/>
      <c r="AN1785" s="255"/>
      <c r="AO1785" s="254"/>
      <c r="AP1785" s="254"/>
      <c r="AQ1785" s="254"/>
      <c r="AR1785" s="254"/>
      <c r="AS1785" s="254"/>
      <c r="AT1785" s="254"/>
      <c r="AU1785" s="254"/>
      <c r="AW1785" s="283" t="str">
        <f t="shared" si="210"/>
        <v/>
      </c>
      <c r="AX1785" s="283" t="str">
        <f t="shared" si="208"/>
        <v/>
      </c>
      <c r="AY1785" s="283" t="str">
        <f t="shared" si="211"/>
        <v/>
      </c>
      <c r="AZ1785" s="283" t="str">
        <f t="shared" si="212"/>
        <v/>
      </c>
      <c r="BA1785" s="283" t="str">
        <f t="shared" si="213"/>
        <v/>
      </c>
      <c r="BD1785" s="254" t="str">
        <f>IF(W1785="","",IF(F1785="休日",AW1785,IF(F1785="法休",AW1785,VLOOKUP(F1785,カレンダマスタ!$Q$56:$R$69,2,FALSE))))</f>
        <v/>
      </c>
      <c r="BG1785" s="254" t="str">
        <f t="shared" si="209"/>
        <v/>
      </c>
      <c r="BH1785" s="254" t="str">
        <f>IF(AX1785="","",IF(P1785&lt;&gt;"","",IF(BG1785="CS","OK",IF(VLOOKUP(E1785,カレンダマスタ!$A$5:$D$381,4,FALSE)&gt;0,"",IF(OR(AX1785*24&gt;10.84,AZ1785*24&lt;14.5)=TRUE,"×","OK")))))</f>
        <v/>
      </c>
    </row>
    <row r="1786" spans="2:60">
      <c r="B1786" s="111"/>
      <c r="C1786" s="388" t="str">
        <f>IF(STEP!C1786&lt;&gt;"",STEP!C1786,"")</f>
        <v/>
      </c>
      <c r="D1786" s="389" t="str">
        <f>IF(STEP!D1786&lt;&gt;"",STEP!D1786,"")</f>
        <v/>
      </c>
      <c r="E1786" s="390" t="str">
        <f>IF(STEP!E1786&lt;&gt;"",STEP!E1786,"")</f>
        <v/>
      </c>
      <c r="F1786" s="259"/>
      <c r="G1786" s="266"/>
      <c r="H1786" s="260"/>
      <c r="I1786" s="260"/>
      <c r="J1786" s="260"/>
      <c r="K1786" s="260"/>
      <c r="L1786" s="260"/>
      <c r="M1786" s="260"/>
      <c r="N1786" s="260"/>
      <c r="O1786" s="260"/>
      <c r="P1786" s="260"/>
      <c r="Q1786" s="260"/>
      <c r="R1786" s="260"/>
      <c r="S1786" s="260"/>
      <c r="T1786" s="260"/>
      <c r="U1786" s="260"/>
      <c r="V1786" s="260"/>
      <c r="W1786" s="260"/>
      <c r="X1786" s="260"/>
      <c r="Y1786" s="260"/>
      <c r="Z1786" s="260"/>
      <c r="AA1786" s="260"/>
      <c r="AB1786" s="260"/>
      <c r="AC1786" s="260"/>
      <c r="AD1786" s="260"/>
      <c r="AE1786" s="261"/>
      <c r="AF1786" s="261"/>
      <c r="AG1786" s="261"/>
      <c r="AH1786" s="261"/>
      <c r="AI1786" s="261"/>
      <c r="AJ1786" s="261"/>
      <c r="AK1786" s="261"/>
      <c r="AL1786" s="261"/>
      <c r="AM1786" s="261"/>
      <c r="AN1786" s="261"/>
      <c r="AO1786" s="260"/>
      <c r="AP1786" s="260"/>
      <c r="AQ1786" s="260"/>
      <c r="AR1786" s="260"/>
      <c r="AS1786" s="260"/>
      <c r="AT1786" s="260"/>
      <c r="AU1786" s="260"/>
      <c r="AW1786" s="284" t="str">
        <f t="shared" si="210"/>
        <v/>
      </c>
      <c r="AX1786" s="284" t="str">
        <f t="shared" si="208"/>
        <v/>
      </c>
      <c r="AY1786" s="284" t="str">
        <f t="shared" si="211"/>
        <v/>
      </c>
      <c r="AZ1786" s="284" t="str">
        <f t="shared" si="212"/>
        <v/>
      </c>
      <c r="BA1786" s="284" t="str">
        <f t="shared" si="213"/>
        <v/>
      </c>
      <c r="BD1786" s="260" t="str">
        <f>IF(W1786="","",IF(F1786="休日",AW1786,IF(F1786="法休",AW1786,VLOOKUP(F1786,カレンダマスタ!$Q$56:$R$69,2,FALSE))))</f>
        <v/>
      </c>
      <c r="BG1786" s="260" t="str">
        <f t="shared" si="209"/>
        <v/>
      </c>
      <c r="BH1786" s="260" t="str">
        <f>IF(AX1786="","",IF(P1786&lt;&gt;"","",IF(BG1786="CS","OK",IF(VLOOKUP(E1786,カレンダマスタ!$A$5:$D$381,4,FALSE)&gt;0,"",IF(OR(AX1786*24&gt;10.84,AZ1786*24&lt;14.5)=TRUE,"×","OK")))))</f>
        <v/>
      </c>
    </row>
    <row r="1787" spans="2:60">
      <c r="B1787" s="111"/>
      <c r="C1787" s="391" t="str">
        <f>IF(STEP!C1787&lt;&gt;"",STEP!C1787,"")</f>
        <v/>
      </c>
      <c r="D1787" s="392" t="str">
        <f>IF(STEP!D1787&lt;&gt;"",STEP!D1787,"")</f>
        <v/>
      </c>
      <c r="E1787" s="393" t="str">
        <f>IF(STEP!E1787&lt;&gt;"",STEP!E1787,"")</f>
        <v/>
      </c>
      <c r="F1787" s="263"/>
      <c r="G1787" s="267"/>
      <c r="H1787" s="264"/>
      <c r="I1787" s="264"/>
      <c r="J1787" s="264"/>
      <c r="K1787" s="264"/>
      <c r="L1787" s="264"/>
      <c r="M1787" s="264"/>
      <c r="N1787" s="264"/>
      <c r="O1787" s="264"/>
      <c r="P1787" s="264"/>
      <c r="Q1787" s="264"/>
      <c r="R1787" s="264"/>
      <c r="S1787" s="264"/>
      <c r="T1787" s="264"/>
      <c r="U1787" s="264"/>
      <c r="V1787" s="264"/>
      <c r="W1787" s="264"/>
      <c r="X1787" s="264"/>
      <c r="Y1787" s="264"/>
      <c r="Z1787" s="264"/>
      <c r="AA1787" s="264"/>
      <c r="AB1787" s="264"/>
      <c r="AC1787" s="264"/>
      <c r="AD1787" s="264"/>
      <c r="AE1787" s="265"/>
      <c r="AF1787" s="265"/>
      <c r="AG1787" s="265"/>
      <c r="AH1787" s="265"/>
      <c r="AI1787" s="265"/>
      <c r="AJ1787" s="265"/>
      <c r="AK1787" s="265"/>
      <c r="AL1787" s="265"/>
      <c r="AM1787" s="265"/>
      <c r="AN1787" s="265"/>
      <c r="AO1787" s="264"/>
      <c r="AP1787" s="264"/>
      <c r="AQ1787" s="264"/>
      <c r="AR1787" s="264"/>
      <c r="AS1787" s="264"/>
      <c r="AT1787" s="264"/>
      <c r="AU1787" s="264"/>
      <c r="AW1787" s="285" t="str">
        <f t="shared" si="210"/>
        <v/>
      </c>
      <c r="AX1787" s="285" t="str">
        <f t="shared" si="208"/>
        <v/>
      </c>
      <c r="AY1787" s="285" t="str">
        <f t="shared" si="211"/>
        <v/>
      </c>
      <c r="AZ1787" s="285" t="str">
        <f t="shared" si="212"/>
        <v/>
      </c>
      <c r="BA1787" s="285" t="str">
        <f t="shared" si="213"/>
        <v/>
      </c>
      <c r="BD1787" s="264" t="str">
        <f>IF(W1787="","",IF(F1787="休日",AW1787,IF(F1787="法休",AW1787,VLOOKUP(F1787,カレンダマスタ!$Q$56:$R$69,2,FALSE))))</f>
        <v/>
      </c>
      <c r="BG1787" s="264" t="str">
        <f t="shared" si="209"/>
        <v/>
      </c>
      <c r="BH1787" s="264" t="str">
        <f>IF(AX1787="","",IF(P1787&lt;&gt;"","",IF(BG1787="CS","OK",IF(VLOOKUP(E1787,カレンダマスタ!$A$5:$D$381,4,FALSE)&gt;0,"",IF(OR(AX1787*24&gt;10.84,AZ1787*24&lt;14.5)=TRUE,"×","OK")))))</f>
        <v/>
      </c>
    </row>
    <row r="1788" spans="2:60">
      <c r="B1788" s="111"/>
      <c r="C1788" s="385" t="str">
        <f>IF(STEP!C1788&lt;&gt;"",STEP!C1788,"")</f>
        <v/>
      </c>
      <c r="D1788" s="386" t="str">
        <f>IF(STEP!D1788&lt;&gt;"",STEP!D1788,"")</f>
        <v/>
      </c>
      <c r="E1788" s="387" t="str">
        <f>IF(STEP!E1788&lt;&gt;"",STEP!E1788,"")</f>
        <v/>
      </c>
      <c r="F1788" s="253"/>
      <c r="G1788" s="252"/>
      <c r="H1788" s="254"/>
      <c r="I1788" s="254"/>
      <c r="J1788" s="254"/>
      <c r="K1788" s="254"/>
      <c r="L1788" s="254"/>
      <c r="M1788" s="254"/>
      <c r="N1788" s="254"/>
      <c r="O1788" s="254"/>
      <c r="P1788" s="254"/>
      <c r="Q1788" s="254"/>
      <c r="R1788" s="254"/>
      <c r="S1788" s="254"/>
      <c r="T1788" s="254"/>
      <c r="U1788" s="254"/>
      <c r="V1788" s="254"/>
      <c r="W1788" s="254"/>
      <c r="X1788" s="254"/>
      <c r="Y1788" s="254"/>
      <c r="Z1788" s="254"/>
      <c r="AA1788" s="254"/>
      <c r="AB1788" s="254"/>
      <c r="AC1788" s="254"/>
      <c r="AD1788" s="254"/>
      <c r="AE1788" s="255"/>
      <c r="AF1788" s="255"/>
      <c r="AG1788" s="255"/>
      <c r="AH1788" s="255"/>
      <c r="AI1788" s="255"/>
      <c r="AJ1788" s="255"/>
      <c r="AK1788" s="255"/>
      <c r="AL1788" s="255"/>
      <c r="AM1788" s="255"/>
      <c r="AN1788" s="255"/>
      <c r="AO1788" s="254"/>
      <c r="AP1788" s="254"/>
      <c r="AQ1788" s="254"/>
      <c r="AR1788" s="254"/>
      <c r="AS1788" s="254"/>
      <c r="AT1788" s="254"/>
      <c r="AU1788" s="254"/>
      <c r="AW1788" s="283" t="str">
        <f t="shared" si="210"/>
        <v/>
      </c>
      <c r="AX1788" s="283" t="str">
        <f t="shared" si="208"/>
        <v/>
      </c>
      <c r="AY1788" s="283" t="str">
        <f t="shared" si="211"/>
        <v/>
      </c>
      <c r="AZ1788" s="283" t="str">
        <f t="shared" si="212"/>
        <v/>
      </c>
      <c r="BA1788" s="283" t="str">
        <f t="shared" si="213"/>
        <v/>
      </c>
      <c r="BD1788" s="254" t="str">
        <f>IF(W1788="","",IF(F1788="休日",AW1788,IF(F1788="法休",AW1788,VLOOKUP(F1788,カレンダマスタ!$Q$56:$R$69,2,FALSE))))</f>
        <v/>
      </c>
      <c r="BG1788" s="503" t="str">
        <f t="shared" si="209"/>
        <v/>
      </c>
      <c r="BH1788" s="503" t="str">
        <f>IF(AX1788="","",IF(P1788&lt;&gt;"","",IF(BG1788="CS","OK",IF(VLOOKUP(E1788,カレンダマスタ!$A$5:$D$381,4,FALSE)&gt;0,"",IF(OR(AX1788*24&gt;10.84,AZ1788*24&lt;14.5)=TRUE,"×","OK")))))</f>
        <v/>
      </c>
    </row>
    <row r="1789" spans="2:60">
      <c r="B1789" s="111"/>
      <c r="C1789" s="385" t="str">
        <f>IF(STEP!C1789&lt;&gt;"",STEP!C1789,"")</f>
        <v/>
      </c>
      <c r="D1789" s="386" t="str">
        <f>IF(STEP!D1789&lt;&gt;"",STEP!D1789,"")</f>
        <v/>
      </c>
      <c r="E1789" s="387" t="str">
        <f>IF(STEP!E1789&lt;&gt;"",STEP!E1789,"")</f>
        <v/>
      </c>
      <c r="F1789" s="253"/>
      <c r="G1789" s="252"/>
      <c r="H1789" s="254"/>
      <c r="I1789" s="254"/>
      <c r="J1789" s="254"/>
      <c r="K1789" s="254"/>
      <c r="L1789" s="254"/>
      <c r="M1789" s="254"/>
      <c r="N1789" s="254"/>
      <c r="O1789" s="254"/>
      <c r="P1789" s="254"/>
      <c r="Q1789" s="254"/>
      <c r="R1789" s="254"/>
      <c r="S1789" s="254"/>
      <c r="T1789" s="254"/>
      <c r="U1789" s="254"/>
      <c r="V1789" s="254"/>
      <c r="W1789" s="254"/>
      <c r="X1789" s="254"/>
      <c r="Y1789" s="254"/>
      <c r="Z1789" s="254"/>
      <c r="AA1789" s="254"/>
      <c r="AB1789" s="254"/>
      <c r="AC1789" s="254"/>
      <c r="AD1789" s="254"/>
      <c r="AE1789" s="255"/>
      <c r="AF1789" s="255"/>
      <c r="AG1789" s="255"/>
      <c r="AH1789" s="255"/>
      <c r="AI1789" s="255"/>
      <c r="AJ1789" s="255"/>
      <c r="AK1789" s="255"/>
      <c r="AL1789" s="255"/>
      <c r="AM1789" s="255"/>
      <c r="AN1789" s="255"/>
      <c r="AO1789" s="254"/>
      <c r="AP1789" s="254"/>
      <c r="AQ1789" s="254"/>
      <c r="AR1789" s="254"/>
      <c r="AS1789" s="254"/>
      <c r="AT1789" s="254"/>
      <c r="AU1789" s="254"/>
      <c r="AW1789" s="283" t="str">
        <f t="shared" si="210"/>
        <v/>
      </c>
      <c r="AX1789" s="283" t="str">
        <f t="shared" si="208"/>
        <v/>
      </c>
      <c r="AY1789" s="283" t="str">
        <f t="shared" si="211"/>
        <v/>
      </c>
      <c r="AZ1789" s="283" t="str">
        <f t="shared" si="212"/>
        <v/>
      </c>
      <c r="BA1789" s="283" t="str">
        <f t="shared" si="213"/>
        <v/>
      </c>
      <c r="BD1789" s="254" t="str">
        <f>IF(W1789="","",IF(F1789="休日",AW1789,IF(F1789="法休",AW1789,VLOOKUP(F1789,カレンダマスタ!$Q$56:$R$69,2,FALSE))))</f>
        <v/>
      </c>
      <c r="BG1789" s="254" t="str">
        <f t="shared" si="209"/>
        <v/>
      </c>
      <c r="BH1789" s="254" t="str">
        <f>IF(AX1789="","",IF(P1789&lt;&gt;"","",IF(BG1789="CS","OK",IF(VLOOKUP(E1789,カレンダマスタ!$A$5:$D$381,4,FALSE)&gt;0,"",IF(OR(AX1789*24&gt;10.84,AZ1789*24&lt;14.5)=TRUE,"×","OK")))))</f>
        <v/>
      </c>
    </row>
    <row r="1790" spans="2:60">
      <c r="B1790" s="111"/>
      <c r="C1790" s="385" t="str">
        <f>IF(STEP!C1790&lt;&gt;"",STEP!C1790,"")</f>
        <v/>
      </c>
      <c r="D1790" s="386" t="str">
        <f>IF(STEP!D1790&lt;&gt;"",STEP!D1790,"")</f>
        <v/>
      </c>
      <c r="E1790" s="387" t="str">
        <f>IF(STEP!E1790&lt;&gt;"",STEP!E1790,"")</f>
        <v/>
      </c>
      <c r="F1790" s="253"/>
      <c r="G1790" s="252"/>
      <c r="H1790" s="254"/>
      <c r="I1790" s="254"/>
      <c r="J1790" s="254"/>
      <c r="K1790" s="254"/>
      <c r="L1790" s="254"/>
      <c r="M1790" s="254"/>
      <c r="N1790" s="254"/>
      <c r="O1790" s="254"/>
      <c r="P1790" s="254"/>
      <c r="Q1790" s="254"/>
      <c r="R1790" s="254"/>
      <c r="S1790" s="254"/>
      <c r="T1790" s="254"/>
      <c r="U1790" s="254"/>
      <c r="V1790" s="254"/>
      <c r="W1790" s="254"/>
      <c r="X1790" s="254"/>
      <c r="Y1790" s="254"/>
      <c r="Z1790" s="254"/>
      <c r="AA1790" s="254"/>
      <c r="AB1790" s="254"/>
      <c r="AC1790" s="254"/>
      <c r="AD1790" s="254"/>
      <c r="AE1790" s="255"/>
      <c r="AF1790" s="255"/>
      <c r="AG1790" s="255"/>
      <c r="AH1790" s="255"/>
      <c r="AI1790" s="255"/>
      <c r="AJ1790" s="255"/>
      <c r="AK1790" s="255"/>
      <c r="AL1790" s="255"/>
      <c r="AM1790" s="255"/>
      <c r="AN1790" s="255"/>
      <c r="AO1790" s="254"/>
      <c r="AP1790" s="254"/>
      <c r="AQ1790" s="254"/>
      <c r="AR1790" s="254"/>
      <c r="AS1790" s="254"/>
      <c r="AT1790" s="254"/>
      <c r="AU1790" s="254"/>
      <c r="AW1790" s="283" t="str">
        <f t="shared" si="210"/>
        <v/>
      </c>
      <c r="AX1790" s="283" t="str">
        <f t="shared" si="208"/>
        <v/>
      </c>
      <c r="AY1790" s="283" t="str">
        <f t="shared" si="211"/>
        <v/>
      </c>
      <c r="AZ1790" s="283" t="str">
        <f t="shared" si="212"/>
        <v/>
      </c>
      <c r="BA1790" s="283" t="str">
        <f t="shared" si="213"/>
        <v/>
      </c>
      <c r="BD1790" s="254" t="str">
        <f>IF(W1790="","",IF(F1790="休日",AW1790,IF(F1790="法休",AW1790,VLOOKUP(F1790,カレンダマスタ!$Q$56:$R$69,2,FALSE))))</f>
        <v/>
      </c>
      <c r="BG1790" s="254" t="str">
        <f t="shared" si="209"/>
        <v/>
      </c>
      <c r="BH1790" s="254" t="str">
        <f>IF(AX1790="","",IF(P1790&lt;&gt;"","",IF(BG1790="CS","OK",IF(VLOOKUP(E1790,カレンダマスタ!$A$5:$D$381,4,FALSE)&gt;0,"",IF(OR(AX1790*24&gt;10.84,AZ1790*24&lt;14.5)=TRUE,"×","OK")))))</f>
        <v/>
      </c>
    </row>
    <row r="1791" spans="2:60">
      <c r="B1791" s="111"/>
      <c r="C1791" s="385" t="str">
        <f>IF(STEP!C1791&lt;&gt;"",STEP!C1791,"")</f>
        <v/>
      </c>
      <c r="D1791" s="386" t="str">
        <f>IF(STEP!D1791&lt;&gt;"",STEP!D1791,"")</f>
        <v/>
      </c>
      <c r="E1791" s="387" t="str">
        <f>IF(STEP!E1791&lt;&gt;"",STEP!E1791,"")</f>
        <v/>
      </c>
      <c r="F1791" s="256"/>
      <c r="G1791" s="257"/>
      <c r="H1791" s="254"/>
      <c r="I1791" s="254"/>
      <c r="J1791" s="254"/>
      <c r="K1791" s="254"/>
      <c r="L1791" s="254"/>
      <c r="M1791" s="254"/>
      <c r="N1791" s="254"/>
      <c r="O1791" s="254"/>
      <c r="P1791" s="254"/>
      <c r="Q1791" s="254"/>
      <c r="R1791" s="254"/>
      <c r="S1791" s="254"/>
      <c r="T1791" s="254"/>
      <c r="U1791" s="254"/>
      <c r="V1791" s="254"/>
      <c r="W1791" s="254"/>
      <c r="X1791" s="254"/>
      <c r="Y1791" s="254"/>
      <c r="Z1791" s="254"/>
      <c r="AA1791" s="254"/>
      <c r="AB1791" s="254"/>
      <c r="AC1791" s="254"/>
      <c r="AD1791" s="254"/>
      <c r="AE1791" s="255"/>
      <c r="AF1791" s="255"/>
      <c r="AG1791" s="255"/>
      <c r="AH1791" s="255"/>
      <c r="AI1791" s="255"/>
      <c r="AJ1791" s="255"/>
      <c r="AK1791" s="255"/>
      <c r="AL1791" s="255"/>
      <c r="AM1791" s="255"/>
      <c r="AN1791" s="255"/>
      <c r="AO1791" s="254"/>
      <c r="AP1791" s="254"/>
      <c r="AQ1791" s="254"/>
      <c r="AR1791" s="254"/>
      <c r="AS1791" s="254"/>
      <c r="AT1791" s="254"/>
      <c r="AU1791" s="254"/>
      <c r="AW1791" s="283" t="str">
        <f t="shared" si="210"/>
        <v/>
      </c>
      <c r="AX1791" s="283" t="str">
        <f t="shared" si="208"/>
        <v/>
      </c>
      <c r="AY1791" s="283" t="str">
        <f t="shared" si="211"/>
        <v/>
      </c>
      <c r="AZ1791" s="283" t="str">
        <f t="shared" si="212"/>
        <v/>
      </c>
      <c r="BA1791" s="283" t="str">
        <f t="shared" si="213"/>
        <v/>
      </c>
      <c r="BD1791" s="254" t="str">
        <f>IF(W1791="","",IF(F1791="休日",AW1791,IF(F1791="法休",AW1791,VLOOKUP(F1791,カレンダマスタ!$Q$56:$R$69,2,FALSE))))</f>
        <v/>
      </c>
      <c r="BG1791" s="254" t="str">
        <f t="shared" si="209"/>
        <v/>
      </c>
      <c r="BH1791" s="254" t="str">
        <f>IF(AX1791="","",IF(P1791&lt;&gt;"","",IF(BG1791="CS","OK",IF(VLOOKUP(E1791,カレンダマスタ!$A$5:$D$381,4,FALSE)&gt;0,"",IF(OR(AX1791*24&gt;10.84,AZ1791*24&lt;14.5)=TRUE,"×","OK")))))</f>
        <v/>
      </c>
    </row>
    <row r="1792" spans="2:60">
      <c r="B1792" s="111"/>
      <c r="C1792" s="385" t="str">
        <f>IF(STEP!C1792&lt;&gt;"",STEP!C1792,"")</f>
        <v/>
      </c>
      <c r="D1792" s="386" t="str">
        <f>IF(STEP!D1792&lt;&gt;"",STEP!D1792,"")</f>
        <v/>
      </c>
      <c r="E1792" s="387" t="str">
        <f>IF(STEP!E1792&lt;&gt;"",STEP!E1792,"")</f>
        <v/>
      </c>
      <c r="F1792" s="256"/>
      <c r="G1792" s="257"/>
      <c r="H1792" s="254"/>
      <c r="I1792" s="254"/>
      <c r="J1792" s="254"/>
      <c r="K1792" s="254"/>
      <c r="L1792" s="254"/>
      <c r="M1792" s="254"/>
      <c r="N1792" s="254"/>
      <c r="O1792" s="254"/>
      <c r="P1792" s="254"/>
      <c r="Q1792" s="254"/>
      <c r="R1792" s="254"/>
      <c r="S1792" s="254"/>
      <c r="T1792" s="254"/>
      <c r="U1792" s="254"/>
      <c r="V1792" s="254"/>
      <c r="W1792" s="254"/>
      <c r="X1792" s="254"/>
      <c r="Y1792" s="254"/>
      <c r="Z1792" s="254"/>
      <c r="AA1792" s="254"/>
      <c r="AB1792" s="254"/>
      <c r="AC1792" s="254"/>
      <c r="AD1792" s="254"/>
      <c r="AE1792" s="255"/>
      <c r="AF1792" s="255"/>
      <c r="AG1792" s="255"/>
      <c r="AH1792" s="255"/>
      <c r="AI1792" s="255"/>
      <c r="AJ1792" s="255"/>
      <c r="AK1792" s="255"/>
      <c r="AL1792" s="255"/>
      <c r="AM1792" s="255"/>
      <c r="AN1792" s="255"/>
      <c r="AO1792" s="254"/>
      <c r="AP1792" s="254"/>
      <c r="AQ1792" s="254"/>
      <c r="AR1792" s="254"/>
      <c r="AS1792" s="254"/>
      <c r="AT1792" s="254"/>
      <c r="AU1792" s="254"/>
      <c r="AW1792" s="283" t="str">
        <f t="shared" si="210"/>
        <v/>
      </c>
      <c r="AX1792" s="283" t="str">
        <f t="shared" si="208"/>
        <v/>
      </c>
      <c r="AY1792" s="283" t="str">
        <f t="shared" si="211"/>
        <v/>
      </c>
      <c r="AZ1792" s="283" t="str">
        <f t="shared" si="212"/>
        <v/>
      </c>
      <c r="BA1792" s="283" t="str">
        <f t="shared" si="213"/>
        <v/>
      </c>
      <c r="BD1792" s="254" t="str">
        <f>IF(W1792="","",IF(F1792="休日",AW1792,IF(F1792="法休",AW1792,VLOOKUP(F1792,カレンダマスタ!$Q$56:$R$69,2,FALSE))))</f>
        <v/>
      </c>
      <c r="BG1792" s="254" t="str">
        <f t="shared" si="209"/>
        <v/>
      </c>
      <c r="BH1792" s="254" t="str">
        <f>IF(AX1792="","",IF(P1792&lt;&gt;"","",IF(BG1792="CS","OK",IF(VLOOKUP(E1792,カレンダマスタ!$A$5:$D$381,4,FALSE)&gt;0,"",IF(OR(AX1792*24&gt;10.84,AZ1792*24&lt;14.5)=TRUE,"×","OK")))))</f>
        <v/>
      </c>
    </row>
    <row r="1793" spans="2:60">
      <c r="B1793" s="111"/>
      <c r="C1793" s="388" t="str">
        <f>IF(STEP!C1793&lt;&gt;"",STEP!C1793,"")</f>
        <v/>
      </c>
      <c r="D1793" s="389" t="str">
        <f>IF(STEP!D1793&lt;&gt;"",STEP!D1793,"")</f>
        <v/>
      </c>
      <c r="E1793" s="390" t="str">
        <f>IF(STEP!E1793&lt;&gt;"",STEP!E1793,"")</f>
        <v/>
      </c>
      <c r="F1793" s="259"/>
      <c r="G1793" s="266"/>
      <c r="H1793" s="260"/>
      <c r="I1793" s="260"/>
      <c r="J1793" s="260"/>
      <c r="K1793" s="260"/>
      <c r="L1793" s="260"/>
      <c r="M1793" s="260"/>
      <c r="N1793" s="260"/>
      <c r="O1793" s="260"/>
      <c r="P1793" s="260"/>
      <c r="Q1793" s="260"/>
      <c r="R1793" s="260"/>
      <c r="S1793" s="260"/>
      <c r="T1793" s="260"/>
      <c r="U1793" s="260"/>
      <c r="V1793" s="260"/>
      <c r="W1793" s="260"/>
      <c r="X1793" s="260"/>
      <c r="Y1793" s="260"/>
      <c r="Z1793" s="260"/>
      <c r="AA1793" s="260"/>
      <c r="AB1793" s="260"/>
      <c r="AC1793" s="260"/>
      <c r="AD1793" s="260"/>
      <c r="AE1793" s="261"/>
      <c r="AF1793" s="261"/>
      <c r="AG1793" s="261"/>
      <c r="AH1793" s="261"/>
      <c r="AI1793" s="261"/>
      <c r="AJ1793" s="261"/>
      <c r="AK1793" s="261"/>
      <c r="AL1793" s="261"/>
      <c r="AM1793" s="261"/>
      <c r="AN1793" s="261"/>
      <c r="AO1793" s="260"/>
      <c r="AP1793" s="260"/>
      <c r="AQ1793" s="260"/>
      <c r="AR1793" s="260"/>
      <c r="AS1793" s="260"/>
      <c r="AT1793" s="260"/>
      <c r="AU1793" s="260"/>
      <c r="AW1793" s="284" t="str">
        <f t="shared" si="210"/>
        <v/>
      </c>
      <c r="AX1793" s="284" t="str">
        <f t="shared" si="208"/>
        <v/>
      </c>
      <c r="AY1793" s="284" t="str">
        <f t="shared" si="211"/>
        <v/>
      </c>
      <c r="AZ1793" s="284" t="str">
        <f t="shared" si="212"/>
        <v/>
      </c>
      <c r="BA1793" s="284" t="str">
        <f t="shared" si="213"/>
        <v/>
      </c>
      <c r="BD1793" s="260" t="str">
        <f>IF(W1793="","",IF(F1793="休日",AW1793,IF(F1793="法休",AW1793,VLOOKUP(F1793,カレンダマスタ!$Q$56:$R$69,2,FALSE))))</f>
        <v/>
      </c>
      <c r="BG1793" s="260" t="str">
        <f t="shared" si="209"/>
        <v/>
      </c>
      <c r="BH1793" s="260" t="str">
        <f>IF(AX1793="","",IF(P1793&lt;&gt;"","",IF(BG1793="CS","OK",IF(VLOOKUP(E1793,カレンダマスタ!$A$5:$D$381,4,FALSE)&gt;0,"",IF(OR(AX1793*24&gt;10.84,AZ1793*24&lt;14.5)=TRUE,"×","OK")))))</f>
        <v/>
      </c>
    </row>
    <row r="1794" spans="2:60">
      <c r="B1794" s="111"/>
      <c r="C1794" s="394" t="str">
        <f>IF(STEP!C1794&lt;&gt;"",STEP!C1794,"")</f>
        <v/>
      </c>
      <c r="D1794" s="395" t="str">
        <f>IF(STEP!D1794&lt;&gt;"",STEP!D1794,"")</f>
        <v/>
      </c>
      <c r="E1794" s="396" t="str">
        <f>IF(STEP!E1794&lt;&gt;"",STEP!E1794,"")</f>
        <v/>
      </c>
      <c r="F1794" s="269"/>
      <c r="G1794" s="268"/>
      <c r="H1794" s="270"/>
      <c r="I1794" s="270"/>
      <c r="J1794" s="270"/>
      <c r="K1794" s="270"/>
      <c r="L1794" s="270"/>
      <c r="M1794" s="270"/>
      <c r="N1794" s="270"/>
      <c r="O1794" s="270"/>
      <c r="P1794" s="270"/>
      <c r="Q1794" s="270"/>
      <c r="R1794" s="270"/>
      <c r="S1794" s="270"/>
      <c r="T1794" s="270"/>
      <c r="U1794" s="270"/>
      <c r="V1794" s="270"/>
      <c r="W1794" s="270"/>
      <c r="X1794" s="270"/>
      <c r="Y1794" s="270"/>
      <c r="Z1794" s="270"/>
      <c r="AA1794" s="270"/>
      <c r="AB1794" s="270"/>
      <c r="AC1794" s="270"/>
      <c r="AD1794" s="270"/>
      <c r="AE1794" s="271"/>
      <c r="AF1794" s="271"/>
      <c r="AG1794" s="271"/>
      <c r="AH1794" s="271"/>
      <c r="AI1794" s="271"/>
      <c r="AJ1794" s="271"/>
      <c r="AK1794" s="271"/>
      <c r="AL1794" s="271"/>
      <c r="AM1794" s="271"/>
      <c r="AN1794" s="271"/>
      <c r="AO1794" s="270"/>
      <c r="AP1794" s="270"/>
      <c r="AQ1794" s="270"/>
      <c r="AR1794" s="270"/>
      <c r="AS1794" s="270"/>
      <c r="AT1794" s="270"/>
      <c r="AU1794" s="270"/>
      <c r="AW1794" s="282" t="str">
        <f t="shared" si="210"/>
        <v/>
      </c>
      <c r="AX1794" s="282" t="str">
        <f t="shared" si="208"/>
        <v/>
      </c>
      <c r="AY1794" s="282" t="str">
        <f t="shared" si="211"/>
        <v/>
      </c>
      <c r="AZ1794" s="282" t="str">
        <f t="shared" si="212"/>
        <v/>
      </c>
      <c r="BA1794" s="282" t="str">
        <f t="shared" si="213"/>
        <v/>
      </c>
      <c r="BD1794" s="270" t="str">
        <f>IF(W1794="","",IF(F1794="休日",AW1794,IF(F1794="法休",AW1794,VLOOKUP(F1794,カレンダマスタ!$Q$56:$R$69,2,FALSE))))</f>
        <v/>
      </c>
      <c r="BG1794" s="270" t="str">
        <f t="shared" si="209"/>
        <v/>
      </c>
      <c r="BH1794" s="270" t="str">
        <f>IF(AX1794="","",IF(P1794&lt;&gt;"","",IF(BG1794="CS","OK",IF(VLOOKUP(E1794,カレンダマスタ!$A$5:$D$381,4,FALSE)&gt;0,"",IF(OR(AX1794*24&gt;10.84,AZ1794*24&lt;14.5)=TRUE,"×","OK")))))</f>
        <v/>
      </c>
    </row>
    <row r="1795" spans="2:60">
      <c r="B1795" s="111"/>
      <c r="C1795" s="385" t="str">
        <f>IF(STEP!C1795&lt;&gt;"",STEP!C1795,"")</f>
        <v/>
      </c>
      <c r="D1795" s="386" t="str">
        <f>IF(STEP!D1795&lt;&gt;"",STEP!D1795,"")</f>
        <v/>
      </c>
      <c r="E1795" s="387" t="str">
        <f>IF(STEP!E1795&lt;&gt;"",STEP!E1795,"")</f>
        <v/>
      </c>
      <c r="F1795" s="253"/>
      <c r="G1795" s="252"/>
      <c r="H1795" s="254"/>
      <c r="I1795" s="254"/>
      <c r="J1795" s="254"/>
      <c r="K1795" s="254"/>
      <c r="L1795" s="254"/>
      <c r="M1795" s="254"/>
      <c r="N1795" s="254"/>
      <c r="O1795" s="254"/>
      <c r="P1795" s="254"/>
      <c r="Q1795" s="254"/>
      <c r="R1795" s="254"/>
      <c r="S1795" s="254"/>
      <c r="T1795" s="254"/>
      <c r="U1795" s="254"/>
      <c r="V1795" s="254"/>
      <c r="W1795" s="254"/>
      <c r="X1795" s="254"/>
      <c r="Y1795" s="254"/>
      <c r="Z1795" s="254"/>
      <c r="AA1795" s="254"/>
      <c r="AB1795" s="254"/>
      <c r="AC1795" s="254"/>
      <c r="AD1795" s="254"/>
      <c r="AE1795" s="255"/>
      <c r="AF1795" s="255"/>
      <c r="AG1795" s="255"/>
      <c r="AH1795" s="255"/>
      <c r="AI1795" s="255"/>
      <c r="AJ1795" s="255"/>
      <c r="AK1795" s="255"/>
      <c r="AL1795" s="255"/>
      <c r="AM1795" s="255"/>
      <c r="AN1795" s="255"/>
      <c r="AO1795" s="254"/>
      <c r="AP1795" s="254"/>
      <c r="AQ1795" s="254"/>
      <c r="AR1795" s="254"/>
      <c r="AS1795" s="254"/>
      <c r="AT1795" s="254"/>
      <c r="AU1795" s="254"/>
      <c r="AW1795" s="283" t="str">
        <f t="shared" si="210"/>
        <v/>
      </c>
      <c r="AX1795" s="283" t="str">
        <f t="shared" si="208"/>
        <v/>
      </c>
      <c r="AY1795" s="283" t="str">
        <f t="shared" si="211"/>
        <v/>
      </c>
      <c r="AZ1795" s="283" t="str">
        <f t="shared" si="212"/>
        <v/>
      </c>
      <c r="BA1795" s="283" t="str">
        <f t="shared" si="213"/>
        <v/>
      </c>
      <c r="BD1795" s="254" t="str">
        <f>IF(W1795="","",IF(F1795="休日",AW1795,IF(F1795="法休",AW1795,VLOOKUP(F1795,カレンダマスタ!$Q$56:$R$69,2,FALSE))))</f>
        <v/>
      </c>
      <c r="BG1795" s="254" t="str">
        <f t="shared" si="209"/>
        <v/>
      </c>
      <c r="BH1795" s="254" t="str">
        <f>IF(AX1795="","",IF(P1795&lt;&gt;"","",IF(BG1795="CS","OK",IF(VLOOKUP(E1795,カレンダマスタ!$A$5:$D$381,4,FALSE)&gt;0,"",IF(OR(AX1795*24&gt;10.84,AZ1795*24&lt;14.5)=TRUE,"×","OK")))))</f>
        <v/>
      </c>
    </row>
    <row r="1796" spans="2:60">
      <c r="B1796" s="111"/>
      <c r="C1796" s="397" t="str">
        <f>IF(STEP!C1796&lt;&gt;"",STEP!C1796,"")</f>
        <v/>
      </c>
      <c r="D1796" s="398" t="str">
        <f>IF(STEP!D1796&lt;&gt;"",STEP!D1796,"")</f>
        <v/>
      </c>
      <c r="E1796" s="399" t="str">
        <f>IF(STEP!E1796&lt;&gt;"",STEP!E1796,"")</f>
        <v/>
      </c>
      <c r="F1796" s="273"/>
      <c r="G1796" s="272"/>
      <c r="H1796" s="274"/>
      <c r="I1796" s="274"/>
      <c r="J1796" s="274"/>
      <c r="K1796" s="274"/>
      <c r="L1796" s="274"/>
      <c r="M1796" s="274"/>
      <c r="N1796" s="274"/>
      <c r="O1796" s="274"/>
      <c r="P1796" s="274"/>
      <c r="Q1796" s="274"/>
      <c r="R1796" s="274"/>
      <c r="S1796" s="274"/>
      <c r="T1796" s="274"/>
      <c r="U1796" s="274"/>
      <c r="V1796" s="274"/>
      <c r="W1796" s="274"/>
      <c r="X1796" s="274"/>
      <c r="Y1796" s="274"/>
      <c r="Z1796" s="274"/>
      <c r="AA1796" s="274"/>
      <c r="AB1796" s="274"/>
      <c r="AC1796" s="274"/>
      <c r="AD1796" s="274"/>
      <c r="AE1796" s="275"/>
      <c r="AF1796" s="275"/>
      <c r="AG1796" s="275"/>
      <c r="AH1796" s="275"/>
      <c r="AI1796" s="275"/>
      <c r="AJ1796" s="275"/>
      <c r="AK1796" s="275"/>
      <c r="AL1796" s="275"/>
      <c r="AM1796" s="275"/>
      <c r="AN1796" s="275"/>
      <c r="AO1796" s="274"/>
      <c r="AP1796" s="274"/>
      <c r="AQ1796" s="274"/>
      <c r="AR1796" s="274"/>
      <c r="AS1796" s="274"/>
      <c r="AT1796" s="274"/>
      <c r="AU1796" s="274"/>
      <c r="AW1796" s="286" t="str">
        <f t="shared" si="210"/>
        <v/>
      </c>
      <c r="AX1796" s="286" t="str">
        <f t="shared" si="208"/>
        <v/>
      </c>
      <c r="AY1796" s="286" t="str">
        <f t="shared" si="211"/>
        <v/>
      </c>
      <c r="AZ1796" s="286" t="str">
        <f t="shared" si="212"/>
        <v/>
      </c>
      <c r="BA1796" s="286" t="str">
        <f t="shared" si="213"/>
        <v/>
      </c>
      <c r="BD1796" s="274" t="str">
        <f>IF(W1796="","",IF(F1796="休日",AW1796,IF(F1796="法休",AW1796,VLOOKUP(F1796,カレンダマスタ!$Q$56:$R$69,2,FALSE))))</f>
        <v/>
      </c>
      <c r="BG1796" s="274" t="str">
        <f t="shared" si="209"/>
        <v/>
      </c>
      <c r="BH1796" s="274" t="str">
        <f>IF(AX1796="","",IF(P1796&lt;&gt;"","",IF(BG1796="CS","OK",IF(VLOOKUP(E1796,カレンダマスタ!$A$5:$D$381,4,FALSE)&gt;0,"",IF(OR(AX1796*24&gt;10.84,AZ1796*24&lt;14.5)=TRUE,"×","OK")))))</f>
        <v/>
      </c>
    </row>
    <row r="1797" spans="2:60">
      <c r="B1797" s="111"/>
      <c r="C1797" s="397" t="str">
        <f>IF(STEP!C1797&lt;&gt;"",STEP!C1797,"")</f>
        <v/>
      </c>
      <c r="D1797" s="398" t="str">
        <f>IF(STEP!D1797&lt;&gt;"",STEP!D1797,"")</f>
        <v/>
      </c>
      <c r="E1797" s="399" t="str">
        <f>IF(STEP!E1797&lt;&gt;"",STEP!E1797,"")</f>
        <v/>
      </c>
      <c r="F1797" s="273"/>
      <c r="G1797" s="272"/>
      <c r="H1797" s="274"/>
      <c r="I1797" s="274"/>
      <c r="J1797" s="274"/>
      <c r="K1797" s="274"/>
      <c r="L1797" s="274"/>
      <c r="M1797" s="274"/>
      <c r="N1797" s="274"/>
      <c r="O1797" s="274"/>
      <c r="P1797" s="274"/>
      <c r="Q1797" s="274"/>
      <c r="R1797" s="274"/>
      <c r="S1797" s="274"/>
      <c r="T1797" s="274"/>
      <c r="U1797" s="274"/>
      <c r="V1797" s="274"/>
      <c r="W1797" s="274"/>
      <c r="X1797" s="274"/>
      <c r="Y1797" s="274"/>
      <c r="Z1797" s="274"/>
      <c r="AA1797" s="274"/>
      <c r="AB1797" s="274"/>
      <c r="AC1797" s="274"/>
      <c r="AD1797" s="274"/>
      <c r="AE1797" s="275"/>
      <c r="AF1797" s="275"/>
      <c r="AG1797" s="275"/>
      <c r="AH1797" s="275"/>
      <c r="AI1797" s="275"/>
      <c r="AJ1797" s="275"/>
      <c r="AK1797" s="275"/>
      <c r="AL1797" s="275"/>
      <c r="AM1797" s="275"/>
      <c r="AN1797" s="275"/>
      <c r="AO1797" s="274"/>
      <c r="AP1797" s="274"/>
      <c r="AQ1797" s="274"/>
      <c r="AR1797" s="274"/>
      <c r="AS1797" s="274"/>
      <c r="AT1797" s="274"/>
      <c r="AU1797" s="274"/>
      <c r="AW1797" s="286" t="str">
        <f t="shared" si="210"/>
        <v/>
      </c>
      <c r="AX1797" s="286" t="str">
        <f t="shared" si="208"/>
        <v/>
      </c>
      <c r="AY1797" s="286" t="str">
        <f t="shared" si="211"/>
        <v/>
      </c>
      <c r="AZ1797" s="286" t="str">
        <f t="shared" si="212"/>
        <v/>
      </c>
      <c r="BA1797" s="286" t="str">
        <f t="shared" si="213"/>
        <v/>
      </c>
      <c r="BD1797" s="274" t="str">
        <f>IF(W1797="","",IF(F1797="休日",AW1797,IF(F1797="法休",AW1797,VLOOKUP(F1797,カレンダマスタ!$Q$56:$R$69,2,FALSE))))</f>
        <v/>
      </c>
      <c r="BG1797" s="274" t="str">
        <f t="shared" si="209"/>
        <v/>
      </c>
      <c r="BH1797" s="274" t="str">
        <f>IF(AX1797="","",IF(P1797&lt;&gt;"","",IF(BG1797="CS","OK",IF(VLOOKUP(E1797,カレンダマスタ!$A$5:$D$381,4,FALSE)&gt;0,"",IF(OR(AX1797*24&gt;10.84,AZ1797*24&lt;14.5)=TRUE,"×","OK")))))</f>
        <v/>
      </c>
    </row>
    <row r="1798" spans="2:60">
      <c r="B1798" s="111"/>
      <c r="C1798" s="397" t="str">
        <f>IF(STEP!C1798&lt;&gt;"",STEP!C1798,"")</f>
        <v/>
      </c>
      <c r="D1798" s="398" t="str">
        <f>IF(STEP!D1798&lt;&gt;"",STEP!D1798,"")</f>
        <v/>
      </c>
      <c r="E1798" s="399" t="str">
        <f>IF(STEP!E1798&lt;&gt;"",STEP!E1798,"")</f>
        <v/>
      </c>
      <c r="F1798" s="273"/>
      <c r="G1798" s="272"/>
      <c r="H1798" s="274"/>
      <c r="I1798" s="274"/>
      <c r="J1798" s="274"/>
      <c r="K1798" s="274"/>
      <c r="L1798" s="274"/>
      <c r="M1798" s="274"/>
      <c r="N1798" s="274"/>
      <c r="O1798" s="274"/>
      <c r="P1798" s="274"/>
      <c r="Q1798" s="274"/>
      <c r="R1798" s="274"/>
      <c r="S1798" s="274"/>
      <c r="T1798" s="274"/>
      <c r="U1798" s="274"/>
      <c r="V1798" s="274"/>
      <c r="W1798" s="274"/>
      <c r="X1798" s="274"/>
      <c r="Y1798" s="274"/>
      <c r="Z1798" s="274"/>
      <c r="AA1798" s="274"/>
      <c r="AB1798" s="274"/>
      <c r="AC1798" s="274"/>
      <c r="AD1798" s="274"/>
      <c r="AE1798" s="275"/>
      <c r="AF1798" s="275"/>
      <c r="AG1798" s="275"/>
      <c r="AH1798" s="275"/>
      <c r="AI1798" s="275"/>
      <c r="AJ1798" s="275"/>
      <c r="AK1798" s="275"/>
      <c r="AL1798" s="275"/>
      <c r="AM1798" s="275"/>
      <c r="AN1798" s="275"/>
      <c r="AO1798" s="274"/>
      <c r="AP1798" s="274"/>
      <c r="AQ1798" s="274"/>
      <c r="AR1798" s="274"/>
      <c r="AS1798" s="274"/>
      <c r="AT1798" s="274"/>
      <c r="AU1798" s="274"/>
      <c r="AW1798" s="286" t="str">
        <f t="shared" si="210"/>
        <v/>
      </c>
      <c r="AX1798" s="286" t="str">
        <f t="shared" si="208"/>
        <v/>
      </c>
      <c r="AY1798" s="286" t="str">
        <f t="shared" si="211"/>
        <v/>
      </c>
      <c r="AZ1798" s="286" t="str">
        <f t="shared" si="212"/>
        <v/>
      </c>
      <c r="BA1798" s="286" t="str">
        <f t="shared" si="213"/>
        <v/>
      </c>
      <c r="BD1798" s="274" t="str">
        <f>IF(W1798="","",IF(F1798="休日",AW1798,IF(F1798="法休",AW1798,VLOOKUP(F1798,カレンダマスタ!$Q$56:$R$69,2,FALSE))))</f>
        <v/>
      </c>
      <c r="BG1798" s="274" t="str">
        <f t="shared" si="209"/>
        <v/>
      </c>
      <c r="BH1798" s="274" t="str">
        <f>IF(AX1798="","",IF(P1798&lt;&gt;"","",IF(BG1798="CS","OK",IF(VLOOKUP(E1798,カレンダマスタ!$A$5:$D$381,4,FALSE)&gt;0,"",IF(OR(AX1798*24&gt;10.84,AZ1798*24&lt;14.5)=TRUE,"×","OK")))))</f>
        <v/>
      </c>
    </row>
    <row r="1799" spans="2:60">
      <c r="B1799" s="111"/>
      <c r="C1799" s="397" t="str">
        <f>IF(STEP!C1799&lt;&gt;"",STEP!C1799,"")</f>
        <v/>
      </c>
      <c r="D1799" s="398" t="str">
        <f>IF(STEP!D1799&lt;&gt;"",STEP!D1799,"")</f>
        <v/>
      </c>
      <c r="E1799" s="399" t="str">
        <f>IF(STEP!E1799&lt;&gt;"",STEP!E1799,"")</f>
        <v/>
      </c>
      <c r="F1799" s="273"/>
      <c r="G1799" s="272"/>
      <c r="H1799" s="274"/>
      <c r="I1799" s="274"/>
      <c r="J1799" s="274"/>
      <c r="K1799" s="274"/>
      <c r="L1799" s="274"/>
      <c r="M1799" s="274"/>
      <c r="N1799" s="274"/>
      <c r="O1799" s="274"/>
      <c r="P1799" s="274"/>
      <c r="Q1799" s="274"/>
      <c r="R1799" s="274"/>
      <c r="S1799" s="274"/>
      <c r="T1799" s="274"/>
      <c r="U1799" s="274"/>
      <c r="V1799" s="274"/>
      <c r="W1799" s="274"/>
      <c r="X1799" s="274"/>
      <c r="Y1799" s="274"/>
      <c r="Z1799" s="274"/>
      <c r="AA1799" s="274"/>
      <c r="AB1799" s="274"/>
      <c r="AC1799" s="274"/>
      <c r="AD1799" s="274"/>
      <c r="AE1799" s="275"/>
      <c r="AF1799" s="275"/>
      <c r="AG1799" s="275"/>
      <c r="AH1799" s="275"/>
      <c r="AI1799" s="275"/>
      <c r="AJ1799" s="275"/>
      <c r="AK1799" s="275"/>
      <c r="AL1799" s="275"/>
      <c r="AM1799" s="275"/>
      <c r="AN1799" s="275"/>
      <c r="AO1799" s="274"/>
      <c r="AP1799" s="274"/>
      <c r="AQ1799" s="274"/>
      <c r="AR1799" s="274"/>
      <c r="AS1799" s="274"/>
      <c r="AT1799" s="274"/>
      <c r="AU1799" s="274"/>
      <c r="AW1799" s="286" t="str">
        <f t="shared" si="210"/>
        <v/>
      </c>
      <c r="AX1799" s="286" t="str">
        <f t="shared" si="208"/>
        <v/>
      </c>
      <c r="AY1799" s="286" t="str">
        <f t="shared" si="211"/>
        <v/>
      </c>
      <c r="AZ1799" s="286" t="str">
        <f t="shared" si="212"/>
        <v/>
      </c>
      <c r="BA1799" s="286" t="str">
        <f t="shared" si="213"/>
        <v/>
      </c>
      <c r="BD1799" s="274" t="str">
        <f>IF(W1799="","",IF(F1799="休日",AW1799,IF(F1799="法休",AW1799,VLOOKUP(F1799,カレンダマスタ!$Q$56:$R$69,2,FALSE))))</f>
        <v/>
      </c>
      <c r="BG1799" s="274" t="str">
        <f t="shared" si="209"/>
        <v/>
      </c>
      <c r="BH1799" s="274" t="str">
        <f>IF(AX1799="","",IF(P1799&lt;&gt;"","",IF(BG1799="CS","OK",IF(VLOOKUP(E1799,カレンダマスタ!$A$5:$D$381,4,FALSE)&gt;0,"",IF(OR(AX1799*24&gt;10.84,AZ1799*24&lt;14.5)=TRUE,"×","OK")))))</f>
        <v/>
      </c>
    </row>
    <row r="1800" spans="2:60" ht="13.8" thickBot="1">
      <c r="B1800" s="161"/>
      <c r="C1800" s="400" t="str">
        <f>IF(STEP!C1800&lt;&gt;"",STEP!C1800,"")</f>
        <v/>
      </c>
      <c r="D1800" s="401" t="str">
        <f>IF(STEP!D1800&lt;&gt;"",STEP!D1800,"")</f>
        <v/>
      </c>
      <c r="E1800" s="402" t="str">
        <f>IF(STEP!E1800&lt;&gt;"",STEP!E1800,"")</f>
        <v/>
      </c>
      <c r="F1800" s="277"/>
      <c r="G1800" s="276"/>
      <c r="H1800" s="278"/>
      <c r="I1800" s="278"/>
      <c r="J1800" s="278"/>
      <c r="K1800" s="278"/>
      <c r="L1800" s="278"/>
      <c r="M1800" s="278"/>
      <c r="N1800" s="278"/>
      <c r="O1800" s="278"/>
      <c r="P1800" s="278"/>
      <c r="Q1800" s="278"/>
      <c r="R1800" s="278"/>
      <c r="S1800" s="278"/>
      <c r="T1800" s="278"/>
      <c r="U1800" s="278"/>
      <c r="V1800" s="278"/>
      <c r="W1800" s="278"/>
      <c r="X1800" s="278"/>
      <c r="Y1800" s="278"/>
      <c r="Z1800" s="278"/>
      <c r="AA1800" s="278"/>
      <c r="AB1800" s="278"/>
      <c r="AC1800" s="278"/>
      <c r="AD1800" s="278"/>
      <c r="AE1800" s="279"/>
      <c r="AF1800" s="279"/>
      <c r="AG1800" s="279"/>
      <c r="AH1800" s="279"/>
      <c r="AI1800" s="279"/>
      <c r="AJ1800" s="279"/>
      <c r="AK1800" s="279"/>
      <c r="AL1800" s="279"/>
      <c r="AM1800" s="279"/>
      <c r="AN1800" s="279"/>
      <c r="AO1800" s="278"/>
      <c r="AP1800" s="278"/>
      <c r="AQ1800" s="278"/>
      <c r="AR1800" s="278"/>
      <c r="AS1800" s="278"/>
      <c r="AT1800" s="278"/>
      <c r="AU1800" s="278"/>
      <c r="AW1800" s="287" t="str">
        <f t="shared" si="210"/>
        <v/>
      </c>
      <c r="AX1800" s="287" t="str">
        <f t="shared" si="208"/>
        <v/>
      </c>
      <c r="AY1800" s="287" t="str">
        <f t="shared" si="211"/>
        <v/>
      </c>
      <c r="AZ1800" s="287" t="str">
        <f t="shared" si="212"/>
        <v/>
      </c>
      <c r="BA1800" s="287" t="str">
        <f t="shared" si="213"/>
        <v/>
      </c>
      <c r="BD1800" s="278" t="str">
        <f>IF(W1800="","",IF(F1800="休日",AW1800,IF(F1800="法休",AW1800,VLOOKUP(F1800,カレンダマスタ!$Q$56:$R$69,2,FALSE))))</f>
        <v/>
      </c>
      <c r="BG1800" s="278" t="str">
        <f t="shared" si="209"/>
        <v/>
      </c>
      <c r="BH1800" s="278" t="str">
        <f>IF(AX1800="","",IF(P1800&lt;&gt;"","",IF(BG1800="CS","OK",IF(VLOOKUP(E1800,カレンダマスタ!$A$5:$D$381,4,FALSE)&gt;0,"",IF(OR(AX1800*24&gt;10.84,AZ1800*24&lt;14.5)=TRUE,"×","OK")))))</f>
        <v/>
      </c>
    </row>
    <row r="1801" spans="2:60">
      <c r="B1801" s="323"/>
      <c r="C1801" s="366"/>
      <c r="D1801" s="367"/>
      <c r="E1801" s="368"/>
      <c r="F1801" s="367"/>
      <c r="G1801" s="366"/>
      <c r="H1801" s="369"/>
      <c r="I1801" s="369"/>
      <c r="J1801" s="369"/>
      <c r="K1801" s="369"/>
      <c r="L1801" s="369"/>
      <c r="M1801" s="369"/>
      <c r="N1801" s="369"/>
      <c r="O1801" s="369"/>
      <c r="P1801" s="369"/>
      <c r="Q1801" s="369"/>
      <c r="R1801" s="369"/>
      <c r="S1801" s="369"/>
      <c r="T1801" s="369"/>
      <c r="U1801" s="369"/>
      <c r="V1801" s="369"/>
      <c r="W1801" s="369"/>
      <c r="X1801" s="369"/>
      <c r="Y1801" s="369"/>
      <c r="Z1801" s="369"/>
      <c r="AA1801" s="369"/>
      <c r="AB1801" s="369"/>
      <c r="AC1801" s="369"/>
      <c r="AD1801" s="369"/>
      <c r="AE1801" s="370"/>
      <c r="AF1801" s="370"/>
      <c r="AG1801" s="370"/>
      <c r="AH1801" s="370"/>
      <c r="AI1801" s="370"/>
      <c r="AJ1801" s="370"/>
      <c r="AK1801" s="370"/>
      <c r="AL1801" s="370"/>
      <c r="AM1801" s="370"/>
      <c r="AN1801" s="370"/>
      <c r="AO1801" s="369"/>
      <c r="AP1801" s="369"/>
      <c r="AQ1801" s="369"/>
      <c r="AR1801" s="369"/>
      <c r="AS1801" s="369"/>
      <c r="AT1801" s="369"/>
      <c r="AU1801" s="369"/>
      <c r="AW1801" s="363"/>
      <c r="AX1801" s="363"/>
      <c r="AY1801" s="363"/>
      <c r="AZ1801" s="363"/>
      <c r="BA1801" s="363"/>
      <c r="BD1801" s="369" t="str">
        <f>IF(W1801="","",IF(F1801="休日",AW1801,IF(F1801="法休",AW1801,VLOOKUP(F1801,カレンダマスタ!$Q$56:$R$69,2,FALSE))))</f>
        <v/>
      </c>
      <c r="BG1801" s="369"/>
      <c r="BH1801" s="369"/>
    </row>
    <row r="1802" spans="2:60">
      <c r="B1802" s="323"/>
      <c r="C1802" s="371"/>
      <c r="D1802" s="372"/>
      <c r="E1802" s="373"/>
      <c r="F1802" s="372"/>
      <c r="G1802" s="371"/>
      <c r="H1802" s="374"/>
      <c r="I1802" s="374"/>
      <c r="J1802" s="374"/>
      <c r="K1802" s="374"/>
      <c r="L1802" s="374"/>
      <c r="M1802" s="374"/>
      <c r="N1802" s="374"/>
      <c r="O1802" s="374"/>
      <c r="P1802" s="374"/>
      <c r="Q1802" s="374"/>
      <c r="R1802" s="374"/>
      <c r="S1802" s="374"/>
      <c r="T1802" s="374"/>
      <c r="U1802" s="374"/>
      <c r="V1802" s="374"/>
      <c r="W1802" s="374"/>
      <c r="X1802" s="374"/>
      <c r="Y1802" s="374"/>
      <c r="Z1802" s="374"/>
      <c r="AA1802" s="374"/>
      <c r="AB1802" s="374"/>
      <c r="AC1802" s="374"/>
      <c r="AD1802" s="374"/>
      <c r="AE1802" s="375"/>
      <c r="AF1802" s="375"/>
      <c r="AG1802" s="375"/>
      <c r="AH1802" s="375"/>
      <c r="AI1802" s="375"/>
      <c r="AJ1802" s="375"/>
      <c r="AK1802" s="375"/>
      <c r="AL1802" s="375"/>
      <c r="AM1802" s="375"/>
      <c r="AN1802" s="375"/>
      <c r="AO1802" s="374"/>
      <c r="AP1802" s="374"/>
      <c r="AQ1802" s="374"/>
      <c r="AR1802" s="374"/>
      <c r="AS1802" s="374"/>
      <c r="AT1802" s="374"/>
      <c r="AU1802" s="374"/>
      <c r="AW1802" s="363"/>
      <c r="AX1802" s="363"/>
      <c r="AY1802" s="363"/>
      <c r="AZ1802" s="363"/>
      <c r="BA1802" s="363"/>
      <c r="BD1802" s="374" t="str">
        <f>IF(W1802="","",IF(F1802="休日",AW1802,IF(F1802="法休",AW1802,VLOOKUP(F1802,カレンダマスタ!$Q$56:$R$69,2,FALSE))))</f>
        <v/>
      </c>
      <c r="BG1802" s="374"/>
      <c r="BH1802" s="374"/>
    </row>
    <row r="1803" spans="2:60">
      <c r="B1803" s="323"/>
      <c r="C1803" s="371"/>
      <c r="D1803" s="372"/>
      <c r="E1803" s="373"/>
      <c r="F1803" s="372"/>
      <c r="G1803" s="371"/>
      <c r="H1803" s="374"/>
      <c r="I1803" s="374"/>
      <c r="J1803" s="374"/>
      <c r="K1803" s="374"/>
      <c r="L1803" s="374"/>
      <c r="M1803" s="374"/>
      <c r="N1803" s="374"/>
      <c r="O1803" s="374"/>
      <c r="P1803" s="374"/>
      <c r="Q1803" s="374"/>
      <c r="R1803" s="374"/>
      <c r="S1803" s="374"/>
      <c r="T1803" s="374"/>
      <c r="U1803" s="374"/>
      <c r="V1803" s="374"/>
      <c r="W1803" s="374"/>
      <c r="X1803" s="374"/>
      <c r="Y1803" s="374"/>
      <c r="Z1803" s="374"/>
      <c r="AA1803" s="374"/>
      <c r="AB1803" s="374"/>
      <c r="AC1803" s="374"/>
      <c r="AD1803" s="374"/>
      <c r="AE1803" s="375"/>
      <c r="AF1803" s="375"/>
      <c r="AG1803" s="375"/>
      <c r="AH1803" s="375"/>
      <c r="AI1803" s="375"/>
      <c r="AJ1803" s="375"/>
      <c r="AK1803" s="375"/>
      <c r="AL1803" s="375"/>
      <c r="AM1803" s="375"/>
      <c r="AN1803" s="375"/>
      <c r="AO1803" s="374"/>
      <c r="AP1803" s="374"/>
      <c r="AQ1803" s="374"/>
      <c r="AR1803" s="374"/>
      <c r="AS1803" s="374"/>
      <c r="AT1803" s="374"/>
      <c r="AU1803" s="374"/>
      <c r="AW1803" s="363"/>
      <c r="AX1803" s="363"/>
      <c r="AY1803" s="363"/>
      <c r="AZ1803" s="363"/>
      <c r="BA1803" s="363"/>
      <c r="BD1803" s="374" t="str">
        <f>IF(W1803="","",IF(F1803="休日",AW1803,IF(F1803="法休",AW1803,VLOOKUP(F1803,カレンダマスタ!$Q$56:$R$69,2,FALSE))))</f>
        <v/>
      </c>
      <c r="BG1803" s="374"/>
      <c r="BH1803" s="374"/>
    </row>
    <row r="1804" spans="2:60">
      <c r="B1804" s="323"/>
      <c r="C1804" s="371"/>
      <c r="D1804" s="372"/>
      <c r="E1804" s="373"/>
      <c r="F1804" s="372"/>
      <c r="G1804" s="371"/>
      <c r="H1804" s="374"/>
      <c r="I1804" s="374"/>
      <c r="J1804" s="374"/>
      <c r="K1804" s="374"/>
      <c r="L1804" s="374"/>
      <c r="M1804" s="374"/>
      <c r="N1804" s="374"/>
      <c r="O1804" s="374"/>
      <c r="P1804" s="374"/>
      <c r="Q1804" s="374"/>
      <c r="R1804" s="374"/>
      <c r="S1804" s="374"/>
      <c r="T1804" s="374"/>
      <c r="U1804" s="374"/>
      <c r="V1804" s="374"/>
      <c r="W1804" s="374"/>
      <c r="X1804" s="374"/>
      <c r="Y1804" s="374"/>
      <c r="Z1804" s="374"/>
      <c r="AA1804" s="374"/>
      <c r="AB1804" s="374"/>
      <c r="AC1804" s="374"/>
      <c r="AD1804" s="374"/>
      <c r="AE1804" s="375"/>
      <c r="AF1804" s="375"/>
      <c r="AG1804" s="375"/>
      <c r="AH1804" s="375"/>
      <c r="AI1804" s="375"/>
      <c r="AJ1804" s="375"/>
      <c r="AK1804" s="375"/>
      <c r="AL1804" s="375"/>
      <c r="AM1804" s="375"/>
      <c r="AN1804" s="375"/>
      <c r="AO1804" s="374"/>
      <c r="AP1804" s="374"/>
      <c r="AQ1804" s="374"/>
      <c r="AR1804" s="374"/>
      <c r="AS1804" s="374"/>
      <c r="AT1804" s="374"/>
      <c r="AU1804" s="374"/>
      <c r="AW1804" s="363"/>
      <c r="AX1804" s="363"/>
      <c r="AY1804" s="363"/>
      <c r="AZ1804" s="363"/>
      <c r="BA1804" s="363"/>
      <c r="BD1804" s="374" t="str">
        <f>IF(W1804="","",IF(F1804="休日",AW1804,IF(F1804="法休",AW1804,VLOOKUP(F1804,カレンダマスタ!$Q$56:$R$69,2,FALSE))))</f>
        <v/>
      </c>
      <c r="BG1804" s="374"/>
      <c r="BH1804" s="374"/>
    </row>
    <row r="1805" spans="2:60">
      <c r="B1805" s="323"/>
      <c r="C1805" s="371"/>
      <c r="D1805" s="372"/>
      <c r="E1805" s="373"/>
      <c r="F1805" s="372"/>
      <c r="G1805" s="371"/>
      <c r="H1805" s="374"/>
      <c r="I1805" s="374"/>
      <c r="J1805" s="374"/>
      <c r="K1805" s="374"/>
      <c r="L1805" s="374"/>
      <c r="M1805" s="374"/>
      <c r="N1805" s="374"/>
      <c r="O1805" s="374"/>
      <c r="P1805" s="374"/>
      <c r="Q1805" s="374"/>
      <c r="R1805" s="374"/>
      <c r="S1805" s="374"/>
      <c r="T1805" s="374"/>
      <c r="U1805" s="374"/>
      <c r="V1805" s="374"/>
      <c r="W1805" s="374"/>
      <c r="X1805" s="374"/>
      <c r="Y1805" s="374"/>
      <c r="Z1805" s="374"/>
      <c r="AA1805" s="374"/>
      <c r="AB1805" s="374"/>
      <c r="AC1805" s="374"/>
      <c r="AD1805" s="374"/>
      <c r="AE1805" s="375"/>
      <c r="AF1805" s="375"/>
      <c r="AG1805" s="375"/>
      <c r="AH1805" s="375"/>
      <c r="AI1805" s="375"/>
      <c r="AJ1805" s="375"/>
      <c r="AK1805" s="375"/>
      <c r="AL1805" s="375"/>
      <c r="AM1805" s="375"/>
      <c r="AN1805" s="375"/>
      <c r="AO1805" s="374"/>
      <c r="AP1805" s="374"/>
      <c r="AQ1805" s="374"/>
      <c r="AR1805" s="374"/>
      <c r="AS1805" s="374"/>
      <c r="AT1805" s="374"/>
      <c r="AU1805" s="374"/>
      <c r="AW1805" s="363"/>
      <c r="AX1805" s="363"/>
      <c r="AY1805" s="363"/>
      <c r="AZ1805" s="363"/>
      <c r="BA1805" s="363"/>
      <c r="BD1805" s="374" t="str">
        <f>IF(W1805="","",IF(F1805="休日",AW1805,IF(F1805="法休",AW1805,VLOOKUP(F1805,カレンダマスタ!$Q$56:$R$69,2,FALSE))))</f>
        <v/>
      </c>
      <c r="BG1805" s="374"/>
      <c r="BH1805" s="374"/>
    </row>
    <row r="1806" spans="2:60">
      <c r="B1806" s="323"/>
      <c r="C1806" s="371"/>
      <c r="D1806" s="372"/>
      <c r="E1806" s="373"/>
      <c r="F1806" s="372"/>
      <c r="G1806" s="371"/>
      <c r="H1806" s="374"/>
      <c r="I1806" s="374"/>
      <c r="J1806" s="374"/>
      <c r="K1806" s="374"/>
      <c r="L1806" s="374"/>
      <c r="M1806" s="374"/>
      <c r="N1806" s="374"/>
      <c r="O1806" s="374"/>
      <c r="P1806" s="374"/>
      <c r="Q1806" s="374"/>
      <c r="R1806" s="374"/>
      <c r="S1806" s="374"/>
      <c r="T1806" s="374"/>
      <c r="U1806" s="374"/>
      <c r="V1806" s="374"/>
      <c r="W1806" s="374"/>
      <c r="X1806" s="374"/>
      <c r="Y1806" s="374"/>
      <c r="Z1806" s="374"/>
      <c r="AA1806" s="374"/>
      <c r="AB1806" s="374"/>
      <c r="AC1806" s="374"/>
      <c r="AD1806" s="374"/>
      <c r="AE1806" s="375"/>
      <c r="AF1806" s="375"/>
      <c r="AG1806" s="375"/>
      <c r="AH1806" s="375"/>
      <c r="AI1806" s="375"/>
      <c r="AJ1806" s="375"/>
      <c r="AK1806" s="375"/>
      <c r="AL1806" s="375"/>
      <c r="AM1806" s="375"/>
      <c r="AN1806" s="375"/>
      <c r="AO1806" s="374"/>
      <c r="AP1806" s="374"/>
      <c r="AQ1806" s="374"/>
      <c r="AR1806" s="374"/>
      <c r="AS1806" s="374"/>
      <c r="AT1806" s="374"/>
      <c r="AU1806" s="374"/>
      <c r="AW1806" s="363"/>
      <c r="AX1806" s="363"/>
      <c r="AY1806" s="363"/>
      <c r="AZ1806" s="363"/>
      <c r="BA1806" s="363"/>
      <c r="BD1806" s="374" t="str">
        <f>IF(W1806="","",IF(F1806="休日",AW1806,IF(F1806="法休",AW1806,VLOOKUP(F1806,カレンダマスタ!$Q$56:$R$69,2,FALSE))))</f>
        <v/>
      </c>
      <c r="BG1806" s="374"/>
      <c r="BH1806" s="374"/>
    </row>
    <row r="1807" spans="2:60">
      <c r="B1807" s="323"/>
      <c r="C1807" s="371"/>
      <c r="D1807" s="372"/>
      <c r="E1807" s="373"/>
      <c r="F1807" s="372"/>
      <c r="G1807" s="371"/>
      <c r="H1807" s="374"/>
      <c r="I1807" s="374"/>
      <c r="J1807" s="374"/>
      <c r="K1807" s="374"/>
      <c r="L1807" s="374"/>
      <c r="M1807" s="374"/>
      <c r="N1807" s="374"/>
      <c r="O1807" s="374"/>
      <c r="P1807" s="374"/>
      <c r="Q1807" s="374"/>
      <c r="R1807" s="374"/>
      <c r="S1807" s="374"/>
      <c r="T1807" s="374"/>
      <c r="U1807" s="374"/>
      <c r="V1807" s="374"/>
      <c r="W1807" s="374"/>
      <c r="X1807" s="374"/>
      <c r="Y1807" s="374"/>
      <c r="Z1807" s="374"/>
      <c r="AA1807" s="374"/>
      <c r="AB1807" s="374"/>
      <c r="AC1807" s="374"/>
      <c r="AD1807" s="374"/>
      <c r="AE1807" s="375"/>
      <c r="AF1807" s="375"/>
      <c r="AG1807" s="375"/>
      <c r="AH1807" s="375"/>
      <c r="AI1807" s="375"/>
      <c r="AJ1807" s="375"/>
      <c r="AK1807" s="375"/>
      <c r="AL1807" s="375"/>
      <c r="AM1807" s="375"/>
      <c r="AN1807" s="375"/>
      <c r="AO1807" s="374"/>
      <c r="AP1807" s="374"/>
      <c r="AQ1807" s="374"/>
      <c r="AR1807" s="374"/>
      <c r="AS1807" s="374"/>
      <c r="AT1807" s="374"/>
      <c r="AU1807" s="374"/>
      <c r="AW1807" s="363"/>
      <c r="AX1807" s="363"/>
      <c r="AY1807" s="363"/>
      <c r="AZ1807" s="363"/>
      <c r="BA1807" s="363"/>
      <c r="BD1807" s="374" t="str">
        <f>IF(W1807="","",IF(F1807="休日",AW1807,IF(F1807="法休",AW1807,VLOOKUP(F1807,カレンダマスタ!$Q$56:$R$69,2,FALSE))))</f>
        <v/>
      </c>
      <c r="BG1807" s="374"/>
      <c r="BH1807" s="374"/>
    </row>
    <row r="1808" spans="2:60">
      <c r="B1808" s="323"/>
      <c r="C1808" s="371"/>
      <c r="D1808" s="372"/>
      <c r="E1808" s="373"/>
      <c r="F1808" s="372"/>
      <c r="G1808" s="371"/>
      <c r="H1808" s="374"/>
      <c r="I1808" s="374"/>
      <c r="J1808" s="374"/>
      <c r="K1808" s="374"/>
      <c r="L1808" s="374"/>
      <c r="M1808" s="374"/>
      <c r="N1808" s="374"/>
      <c r="O1808" s="374"/>
      <c r="P1808" s="374"/>
      <c r="Q1808" s="374"/>
      <c r="R1808" s="374"/>
      <c r="S1808" s="374"/>
      <c r="T1808" s="374"/>
      <c r="U1808" s="374"/>
      <c r="V1808" s="374"/>
      <c r="W1808" s="374"/>
      <c r="X1808" s="374"/>
      <c r="Y1808" s="374"/>
      <c r="Z1808" s="374"/>
      <c r="AA1808" s="374"/>
      <c r="AB1808" s="374"/>
      <c r="AC1808" s="374"/>
      <c r="AD1808" s="374"/>
      <c r="AE1808" s="375"/>
      <c r="AF1808" s="375"/>
      <c r="AG1808" s="375"/>
      <c r="AH1808" s="375"/>
      <c r="AI1808" s="375"/>
      <c r="AJ1808" s="375"/>
      <c r="AK1808" s="375"/>
      <c r="AL1808" s="375"/>
      <c r="AM1808" s="375"/>
      <c r="AN1808" s="375"/>
      <c r="AO1808" s="374"/>
      <c r="AP1808" s="374"/>
      <c r="AQ1808" s="374"/>
      <c r="AR1808" s="374"/>
      <c r="AS1808" s="374"/>
      <c r="AT1808" s="374"/>
      <c r="AU1808" s="374"/>
      <c r="AW1808" s="363"/>
      <c r="AX1808" s="363"/>
      <c r="AY1808" s="363"/>
      <c r="AZ1808" s="363"/>
      <c r="BA1808" s="363"/>
      <c r="BD1808" s="374" t="str">
        <f>IF(W1808="","",IF(F1808="休日",AW1808,IF(F1808="法休",AW1808,VLOOKUP(F1808,カレンダマスタ!$Q$56:$R$69,2,FALSE))))</f>
        <v/>
      </c>
      <c r="BG1808" s="374"/>
      <c r="BH1808" s="374"/>
    </row>
    <row r="1809" spans="2:60">
      <c r="B1809" s="323"/>
      <c r="C1809" s="371"/>
      <c r="D1809" s="372"/>
      <c r="E1809" s="373"/>
      <c r="F1809" s="372"/>
      <c r="G1809" s="371"/>
      <c r="H1809" s="374"/>
      <c r="I1809" s="374"/>
      <c r="J1809" s="374"/>
      <c r="K1809" s="374"/>
      <c r="L1809" s="374"/>
      <c r="M1809" s="374"/>
      <c r="N1809" s="374"/>
      <c r="O1809" s="374"/>
      <c r="P1809" s="374"/>
      <c r="Q1809" s="374"/>
      <c r="R1809" s="374"/>
      <c r="S1809" s="374"/>
      <c r="T1809" s="374"/>
      <c r="U1809" s="374"/>
      <c r="V1809" s="374"/>
      <c r="W1809" s="374"/>
      <c r="X1809" s="374"/>
      <c r="Y1809" s="374"/>
      <c r="Z1809" s="374"/>
      <c r="AA1809" s="374"/>
      <c r="AB1809" s="374"/>
      <c r="AC1809" s="374"/>
      <c r="AD1809" s="374"/>
      <c r="AE1809" s="375"/>
      <c r="AF1809" s="375"/>
      <c r="AG1809" s="375"/>
      <c r="AH1809" s="375"/>
      <c r="AI1809" s="375"/>
      <c r="AJ1809" s="375"/>
      <c r="AK1809" s="375"/>
      <c r="AL1809" s="375"/>
      <c r="AM1809" s="375"/>
      <c r="AN1809" s="375"/>
      <c r="AO1809" s="374"/>
      <c r="AP1809" s="374"/>
      <c r="AQ1809" s="374"/>
      <c r="AR1809" s="374"/>
      <c r="AS1809" s="374"/>
      <c r="AT1809" s="374"/>
      <c r="AU1809" s="374"/>
      <c r="AW1809" s="363"/>
      <c r="AX1809" s="363"/>
      <c r="AY1809" s="363"/>
      <c r="AZ1809" s="363"/>
      <c r="BA1809" s="363"/>
      <c r="BD1809" s="374" t="str">
        <f>IF(W1809="","",IF(F1809="休日",AW1809,IF(F1809="法休",AW1809,VLOOKUP(F1809,カレンダマスタ!$Q$56:$R$69,2,FALSE))))</f>
        <v/>
      </c>
      <c r="BG1809" s="374"/>
      <c r="BH1809" s="374"/>
    </row>
    <row r="1810" spans="2:60" ht="13.8" thickBot="1">
      <c r="B1810" s="329"/>
      <c r="C1810" s="377"/>
      <c r="D1810" s="378"/>
      <c r="E1810" s="379"/>
      <c r="F1810" s="378"/>
      <c r="G1810" s="377"/>
      <c r="H1810" s="380"/>
      <c r="I1810" s="380"/>
      <c r="J1810" s="380"/>
      <c r="K1810" s="380"/>
      <c r="L1810" s="380"/>
      <c r="M1810" s="380"/>
      <c r="N1810" s="380"/>
      <c r="O1810" s="380"/>
      <c r="P1810" s="380"/>
      <c r="Q1810" s="380"/>
      <c r="R1810" s="380"/>
      <c r="S1810" s="380"/>
      <c r="T1810" s="380"/>
      <c r="U1810" s="380"/>
      <c r="V1810" s="380"/>
      <c r="W1810" s="380"/>
      <c r="X1810" s="380"/>
      <c r="Y1810" s="380"/>
      <c r="Z1810" s="380"/>
      <c r="AA1810" s="380"/>
      <c r="AB1810" s="380"/>
      <c r="AC1810" s="380"/>
      <c r="AD1810" s="380"/>
      <c r="AE1810" s="381"/>
      <c r="AF1810" s="381"/>
      <c r="AG1810" s="381"/>
      <c r="AH1810" s="381"/>
      <c r="AI1810" s="381"/>
      <c r="AJ1810" s="381"/>
      <c r="AK1810" s="381"/>
      <c r="AL1810" s="381"/>
      <c r="AM1810" s="381"/>
      <c r="AN1810" s="381"/>
      <c r="AO1810" s="380"/>
      <c r="AP1810" s="380"/>
      <c r="AQ1810" s="380"/>
      <c r="AR1810" s="380"/>
      <c r="AS1810" s="380"/>
      <c r="AT1810" s="380"/>
      <c r="AU1810" s="380"/>
      <c r="AW1810" s="364"/>
      <c r="AX1810" s="364"/>
      <c r="AY1810" s="364"/>
      <c r="AZ1810" s="364"/>
      <c r="BA1810" s="364"/>
      <c r="BD1810" s="380" t="str">
        <f>IF(W1810="","",IF(F1810="休日",AW1810,IF(F1810="法休",AW1810,VLOOKUP(F1810,カレンダマスタ!$Q$56:$R$69,2,FALSE))))</f>
        <v/>
      </c>
      <c r="BG1810" s="380"/>
      <c r="BH1810" s="380"/>
    </row>
    <row r="1811" spans="2:60">
      <c r="B1811" s="111">
        <f>B1766+1</f>
        <v>41</v>
      </c>
      <c r="C1811" s="403" t="str">
        <f>IF(STEP!C1811&lt;&gt;"",STEP!C1811,"")</f>
        <v/>
      </c>
      <c r="D1811" s="383" t="str">
        <f>IF(STEP!D1811&lt;&gt;"",STEP!D1811,"")</f>
        <v/>
      </c>
      <c r="E1811" s="384" t="str">
        <f>IF(STEP!E1811&lt;&gt;"",STEP!E1811,"")</f>
        <v/>
      </c>
      <c r="F1811" s="248"/>
      <c r="G1811" s="249"/>
      <c r="H1811" s="250"/>
      <c r="I1811" s="250"/>
      <c r="J1811" s="250"/>
      <c r="K1811" s="250"/>
      <c r="L1811" s="250"/>
      <c r="M1811" s="250"/>
      <c r="N1811" s="250"/>
      <c r="O1811" s="250"/>
      <c r="P1811" s="250"/>
      <c r="Q1811" s="250"/>
      <c r="R1811" s="250"/>
      <c r="S1811" s="250"/>
      <c r="T1811" s="250"/>
      <c r="U1811" s="250"/>
      <c r="V1811" s="250"/>
      <c r="W1811" s="250"/>
      <c r="X1811" s="250"/>
      <c r="Y1811" s="250"/>
      <c r="Z1811" s="250"/>
      <c r="AA1811" s="250"/>
      <c r="AB1811" s="250"/>
      <c r="AC1811" s="250"/>
      <c r="AD1811" s="250"/>
      <c r="AE1811" s="251"/>
      <c r="AF1811" s="251"/>
      <c r="AG1811" s="251"/>
      <c r="AH1811" s="251"/>
      <c r="AI1811" s="251"/>
      <c r="AJ1811" s="251"/>
      <c r="AK1811" s="251"/>
      <c r="AL1811" s="251"/>
      <c r="AM1811" s="251"/>
      <c r="AN1811" s="251"/>
      <c r="AO1811" s="250"/>
      <c r="AP1811" s="250"/>
      <c r="AQ1811" s="250"/>
      <c r="AR1811" s="250"/>
      <c r="AS1811" s="250"/>
      <c r="AT1811" s="250"/>
      <c r="AU1811" s="250"/>
      <c r="AW1811" s="282" t="str">
        <f t="shared" ref="AW1811:AW1845" si="214">IF(W1811&lt;&gt;"",IF(W1811&lt;&gt;"",CEILING(IF(J1811&lt;&gt;"",J1811,I1811),$AY$8),""),"")</f>
        <v/>
      </c>
      <c r="AX1811" s="282" t="str">
        <f t="shared" ref="AX1811:AX1874" si="215">IF(W1811&lt;&gt;"",IF(W1811&lt;&gt;"",IF(OR(K1811="早出",AND(BD1811&lt;AW1811,K1811&lt;&gt;"有償遅刻")),AW1811,BD1811),""),"")</f>
        <v/>
      </c>
      <c r="AY1811" s="282" t="str">
        <f t="shared" ref="AY1811:AY1845" si="216">IF(W1811&lt;&gt;"",FLOOR(IF(N1811&lt;&gt;"",N1811,M1811),$AY$8),"")</f>
        <v/>
      </c>
      <c r="AZ1811" s="282" t="str">
        <f t="shared" ref="AZ1811:AZ1845" si="217">IF(W1811&lt;&gt;"",IF(AY1811&lt;&gt;0,AY1811-AR1811,L1811-AR1811),"")</f>
        <v/>
      </c>
      <c r="BA1811" s="282" t="str">
        <f t="shared" ref="BA1811:BA1845" si="218">IF(W1811&lt;&gt;"",W1811,"")</f>
        <v/>
      </c>
      <c r="BD1811" s="250" t="str">
        <f>IF(W1811="","",IF(F1811="休日",AW1811,IF(F1811="法休",AW1811,VLOOKUP(F1811,カレンダマスタ!$Q$56:$R$69,2,FALSE))))</f>
        <v/>
      </c>
      <c r="BG1811" s="250" t="str">
        <f>STEP!AF1811</f>
        <v/>
      </c>
      <c r="BH1811" s="250" t="str">
        <f>IF(AX1811="","",IF(P1811&lt;&gt;"","",IF(BG1811="CS","OK",IF(VLOOKUP(E1811,カレンダマスタ!$A$5:$D$381,4,FALSE)&gt;0,"",IF(OR(AX1811*24&gt;10.84,AZ1811*24&lt;14.5)=TRUE,"×","OK")))))</f>
        <v/>
      </c>
    </row>
    <row r="1812" spans="2:60">
      <c r="B1812" s="111"/>
      <c r="C1812" s="385" t="str">
        <f>IF(STEP!C1812&lt;&gt;"",STEP!C1812,"")</f>
        <v/>
      </c>
      <c r="D1812" s="386" t="str">
        <f>IF(STEP!D1812&lt;&gt;"",STEP!D1812,"")</f>
        <v/>
      </c>
      <c r="E1812" s="387" t="str">
        <f>IF(STEP!E1812&lt;&gt;"",STEP!E1812,"")</f>
        <v/>
      </c>
      <c r="F1812" s="253"/>
      <c r="G1812" s="252"/>
      <c r="H1812" s="254"/>
      <c r="I1812" s="254"/>
      <c r="J1812" s="254"/>
      <c r="K1812" s="254"/>
      <c r="L1812" s="254"/>
      <c r="M1812" s="254"/>
      <c r="N1812" s="254"/>
      <c r="O1812" s="254"/>
      <c r="P1812" s="254"/>
      <c r="Q1812" s="254"/>
      <c r="R1812" s="254"/>
      <c r="S1812" s="254"/>
      <c r="T1812" s="254"/>
      <c r="U1812" s="254"/>
      <c r="V1812" s="254"/>
      <c r="W1812" s="254"/>
      <c r="X1812" s="254"/>
      <c r="Y1812" s="254"/>
      <c r="Z1812" s="254"/>
      <c r="AA1812" s="254"/>
      <c r="AB1812" s="254"/>
      <c r="AC1812" s="254"/>
      <c r="AD1812" s="254"/>
      <c r="AE1812" s="255"/>
      <c r="AF1812" s="255"/>
      <c r="AG1812" s="255"/>
      <c r="AH1812" s="255"/>
      <c r="AI1812" s="255"/>
      <c r="AJ1812" s="255"/>
      <c r="AK1812" s="255"/>
      <c r="AL1812" s="255"/>
      <c r="AM1812" s="255"/>
      <c r="AN1812" s="255"/>
      <c r="AO1812" s="254"/>
      <c r="AP1812" s="254"/>
      <c r="AQ1812" s="254"/>
      <c r="AR1812" s="254"/>
      <c r="AS1812" s="254"/>
      <c r="AT1812" s="254"/>
      <c r="AU1812" s="254"/>
      <c r="AW1812" s="283" t="str">
        <f t="shared" si="214"/>
        <v/>
      </c>
      <c r="AX1812" s="283" t="str">
        <f t="shared" si="215"/>
        <v/>
      </c>
      <c r="AY1812" s="283" t="str">
        <f t="shared" si="216"/>
        <v/>
      </c>
      <c r="AZ1812" s="283" t="str">
        <f t="shared" si="217"/>
        <v/>
      </c>
      <c r="BA1812" s="283" t="str">
        <f t="shared" si="218"/>
        <v/>
      </c>
      <c r="BD1812" s="254" t="str">
        <f>IF(W1812="","",IF(F1812="休日",AW1812,IF(F1812="法休",AW1812,VLOOKUP(F1812,カレンダマスタ!$Q$56:$R$69,2,FALSE))))</f>
        <v/>
      </c>
      <c r="BG1812" s="254" t="str">
        <f t="shared" ref="BG1812:BG1875" si="219">BG1811</f>
        <v/>
      </c>
      <c r="BH1812" s="254" t="str">
        <f>IF(AX1812="","",IF(P1812&lt;&gt;"","",IF(BG1812="CS","OK",IF(VLOOKUP(E1812,カレンダマスタ!$A$5:$D$381,4,FALSE)&gt;0,"",IF(OR(AX1812*24&gt;10.84,AZ1812*24&lt;14.5)=TRUE,"×","OK")))))</f>
        <v/>
      </c>
    </row>
    <row r="1813" spans="2:60">
      <c r="B1813" s="111"/>
      <c r="C1813" s="385" t="str">
        <f>IF(STEP!C1813&lt;&gt;"",STEP!C1813,"")</f>
        <v/>
      </c>
      <c r="D1813" s="386" t="str">
        <f>IF(STEP!D1813&lt;&gt;"",STEP!D1813,"")</f>
        <v/>
      </c>
      <c r="E1813" s="387" t="str">
        <f>IF(STEP!E1813&lt;&gt;"",STEP!E1813,"")</f>
        <v/>
      </c>
      <c r="F1813" s="253"/>
      <c r="G1813" s="252"/>
      <c r="H1813" s="254"/>
      <c r="I1813" s="254"/>
      <c r="J1813" s="254"/>
      <c r="K1813" s="254"/>
      <c r="L1813" s="254"/>
      <c r="M1813" s="254"/>
      <c r="N1813" s="254"/>
      <c r="O1813" s="254"/>
      <c r="P1813" s="254"/>
      <c r="Q1813" s="254"/>
      <c r="R1813" s="254"/>
      <c r="S1813" s="254"/>
      <c r="T1813" s="254"/>
      <c r="U1813" s="254"/>
      <c r="V1813" s="254"/>
      <c r="W1813" s="254"/>
      <c r="X1813" s="254"/>
      <c r="Y1813" s="254"/>
      <c r="Z1813" s="254"/>
      <c r="AA1813" s="254"/>
      <c r="AB1813" s="254"/>
      <c r="AC1813" s="254"/>
      <c r="AD1813" s="254"/>
      <c r="AE1813" s="255"/>
      <c r="AF1813" s="255"/>
      <c r="AG1813" s="255"/>
      <c r="AH1813" s="255"/>
      <c r="AI1813" s="255"/>
      <c r="AJ1813" s="255"/>
      <c r="AK1813" s="255"/>
      <c r="AL1813" s="255"/>
      <c r="AM1813" s="255"/>
      <c r="AN1813" s="255"/>
      <c r="AO1813" s="254"/>
      <c r="AP1813" s="254"/>
      <c r="AQ1813" s="254"/>
      <c r="AR1813" s="254"/>
      <c r="AS1813" s="254"/>
      <c r="AT1813" s="254"/>
      <c r="AU1813" s="254"/>
      <c r="AW1813" s="283" t="str">
        <f t="shared" si="214"/>
        <v/>
      </c>
      <c r="AX1813" s="283" t="str">
        <f t="shared" si="215"/>
        <v/>
      </c>
      <c r="AY1813" s="283" t="str">
        <f t="shared" si="216"/>
        <v/>
      </c>
      <c r="AZ1813" s="283" t="str">
        <f t="shared" si="217"/>
        <v/>
      </c>
      <c r="BA1813" s="283" t="str">
        <f t="shared" si="218"/>
        <v/>
      </c>
      <c r="BD1813" s="254" t="str">
        <f>IF(W1813="","",IF(F1813="休日",AW1813,IF(F1813="法休",AW1813,VLOOKUP(F1813,カレンダマスタ!$Q$56:$R$69,2,FALSE))))</f>
        <v/>
      </c>
      <c r="BG1813" s="254" t="str">
        <f t="shared" si="219"/>
        <v/>
      </c>
      <c r="BH1813" s="254" t="str">
        <f>IF(AX1813="","",IF(P1813&lt;&gt;"","",IF(BG1813="CS","OK",IF(VLOOKUP(E1813,カレンダマスタ!$A$5:$D$381,4,FALSE)&gt;0,"",IF(OR(AX1813*24&gt;10.84,AZ1813*24&lt;14.5)=TRUE,"×","OK")))))</f>
        <v/>
      </c>
    </row>
    <row r="1814" spans="2:60">
      <c r="B1814" s="111"/>
      <c r="C1814" s="385" t="str">
        <f>IF(STEP!C1814&lt;&gt;"",STEP!C1814,"")</f>
        <v/>
      </c>
      <c r="D1814" s="386" t="str">
        <f>IF(STEP!D1814&lt;&gt;"",STEP!D1814,"")</f>
        <v/>
      </c>
      <c r="E1814" s="387" t="str">
        <f>IF(STEP!E1814&lt;&gt;"",STEP!E1814,"")</f>
        <v/>
      </c>
      <c r="F1814" s="256"/>
      <c r="G1814" s="257"/>
      <c r="H1814" s="254"/>
      <c r="I1814" s="254"/>
      <c r="J1814" s="254"/>
      <c r="K1814" s="254"/>
      <c r="L1814" s="254"/>
      <c r="M1814" s="254"/>
      <c r="N1814" s="254"/>
      <c r="O1814" s="254"/>
      <c r="P1814" s="254"/>
      <c r="Q1814" s="254"/>
      <c r="R1814" s="254"/>
      <c r="S1814" s="254"/>
      <c r="T1814" s="254"/>
      <c r="U1814" s="254"/>
      <c r="V1814" s="254"/>
      <c r="W1814" s="254"/>
      <c r="X1814" s="254"/>
      <c r="Y1814" s="254"/>
      <c r="Z1814" s="254"/>
      <c r="AA1814" s="254"/>
      <c r="AB1814" s="254"/>
      <c r="AC1814" s="254"/>
      <c r="AD1814" s="254"/>
      <c r="AE1814" s="255"/>
      <c r="AF1814" s="255"/>
      <c r="AG1814" s="255"/>
      <c r="AH1814" s="255"/>
      <c r="AI1814" s="255"/>
      <c r="AJ1814" s="255"/>
      <c r="AK1814" s="255"/>
      <c r="AL1814" s="255"/>
      <c r="AM1814" s="255"/>
      <c r="AN1814" s="255"/>
      <c r="AO1814" s="254"/>
      <c r="AP1814" s="254"/>
      <c r="AQ1814" s="254"/>
      <c r="AR1814" s="254"/>
      <c r="AS1814" s="254"/>
      <c r="AT1814" s="254"/>
      <c r="AU1814" s="254"/>
      <c r="AW1814" s="283" t="str">
        <f t="shared" si="214"/>
        <v/>
      </c>
      <c r="AX1814" s="283" t="str">
        <f t="shared" si="215"/>
        <v/>
      </c>
      <c r="AY1814" s="283" t="str">
        <f t="shared" si="216"/>
        <v/>
      </c>
      <c r="AZ1814" s="283" t="str">
        <f t="shared" si="217"/>
        <v/>
      </c>
      <c r="BA1814" s="283" t="str">
        <f t="shared" si="218"/>
        <v/>
      </c>
      <c r="BD1814" s="254" t="str">
        <f>IF(W1814="","",IF(F1814="休日",AW1814,IF(F1814="法休",AW1814,VLOOKUP(F1814,カレンダマスタ!$Q$56:$R$69,2,FALSE))))</f>
        <v/>
      </c>
      <c r="BG1814" s="254" t="str">
        <f t="shared" si="219"/>
        <v/>
      </c>
      <c r="BH1814" s="254" t="str">
        <f>IF(AX1814="","",IF(P1814&lt;&gt;"","",IF(BG1814="CS","OK",IF(VLOOKUP(E1814,カレンダマスタ!$A$5:$D$381,4,FALSE)&gt;0,"",IF(OR(AX1814*24&gt;10.84,AZ1814*24&lt;14.5)=TRUE,"×","OK")))))</f>
        <v/>
      </c>
    </row>
    <row r="1815" spans="2:60">
      <c r="B1815" s="111"/>
      <c r="C1815" s="385" t="str">
        <f>IF(STEP!C1815&lt;&gt;"",STEP!C1815,"")</f>
        <v/>
      </c>
      <c r="D1815" s="386" t="str">
        <f>IF(STEP!D1815&lt;&gt;"",STEP!D1815,"")</f>
        <v/>
      </c>
      <c r="E1815" s="387" t="str">
        <f>IF(STEP!E1815&lt;&gt;"",STEP!E1815,"")</f>
        <v/>
      </c>
      <c r="F1815" s="256"/>
      <c r="G1815" s="257"/>
      <c r="H1815" s="254"/>
      <c r="I1815" s="254"/>
      <c r="J1815" s="254"/>
      <c r="K1815" s="254"/>
      <c r="L1815" s="254"/>
      <c r="M1815" s="254"/>
      <c r="N1815" s="254"/>
      <c r="O1815" s="254"/>
      <c r="P1815" s="254"/>
      <c r="Q1815" s="254"/>
      <c r="R1815" s="254"/>
      <c r="S1815" s="254"/>
      <c r="T1815" s="254"/>
      <c r="U1815" s="254"/>
      <c r="V1815" s="254"/>
      <c r="W1815" s="254"/>
      <c r="X1815" s="254"/>
      <c r="Y1815" s="254"/>
      <c r="Z1815" s="254"/>
      <c r="AA1815" s="254"/>
      <c r="AB1815" s="254"/>
      <c r="AC1815" s="254"/>
      <c r="AD1815" s="254"/>
      <c r="AE1815" s="255"/>
      <c r="AF1815" s="255"/>
      <c r="AG1815" s="255"/>
      <c r="AH1815" s="255"/>
      <c r="AI1815" s="255"/>
      <c r="AJ1815" s="255"/>
      <c r="AK1815" s="255"/>
      <c r="AL1815" s="255"/>
      <c r="AM1815" s="255"/>
      <c r="AN1815" s="255"/>
      <c r="AO1815" s="254"/>
      <c r="AP1815" s="254"/>
      <c r="AQ1815" s="254"/>
      <c r="AR1815" s="254"/>
      <c r="AS1815" s="254"/>
      <c r="AT1815" s="254"/>
      <c r="AU1815" s="254"/>
      <c r="AW1815" s="283" t="str">
        <f t="shared" si="214"/>
        <v/>
      </c>
      <c r="AX1815" s="283" t="str">
        <f t="shared" si="215"/>
        <v/>
      </c>
      <c r="AY1815" s="283" t="str">
        <f t="shared" si="216"/>
        <v/>
      </c>
      <c r="AZ1815" s="283" t="str">
        <f t="shared" si="217"/>
        <v/>
      </c>
      <c r="BA1815" s="283" t="str">
        <f t="shared" si="218"/>
        <v/>
      </c>
      <c r="BD1815" s="254" t="str">
        <f>IF(W1815="","",IF(F1815="休日",AW1815,IF(F1815="法休",AW1815,VLOOKUP(F1815,カレンダマスタ!$Q$56:$R$69,2,FALSE))))</f>
        <v/>
      </c>
      <c r="BG1815" s="254" t="str">
        <f t="shared" si="219"/>
        <v/>
      </c>
      <c r="BH1815" s="254" t="str">
        <f>IF(AX1815="","",IF(P1815&lt;&gt;"","",IF(BG1815="CS","OK",IF(VLOOKUP(E1815,カレンダマスタ!$A$5:$D$381,4,FALSE)&gt;0,"",IF(OR(AX1815*24&gt;10.84,AZ1815*24&lt;14.5)=TRUE,"×","OK")))))</f>
        <v/>
      </c>
    </row>
    <row r="1816" spans="2:60">
      <c r="B1816" s="111"/>
      <c r="C1816" s="385" t="str">
        <f>IF(STEP!C1816&lt;&gt;"",STEP!C1816,"")</f>
        <v/>
      </c>
      <c r="D1816" s="386" t="str">
        <f>IF(STEP!D1816&lt;&gt;"",STEP!D1816,"")</f>
        <v/>
      </c>
      <c r="E1816" s="387" t="str">
        <f>IF(STEP!E1816&lt;&gt;"",STEP!E1816,"")</f>
        <v/>
      </c>
      <c r="F1816" s="256"/>
      <c r="G1816" s="252"/>
      <c r="H1816" s="254"/>
      <c r="I1816" s="254"/>
      <c r="J1816" s="254"/>
      <c r="K1816" s="254"/>
      <c r="L1816" s="254"/>
      <c r="M1816" s="254"/>
      <c r="N1816" s="254"/>
      <c r="O1816" s="254"/>
      <c r="P1816" s="254"/>
      <c r="Q1816" s="254"/>
      <c r="R1816" s="254"/>
      <c r="S1816" s="254"/>
      <c r="T1816" s="254"/>
      <c r="U1816" s="254"/>
      <c r="V1816" s="254"/>
      <c r="W1816" s="254"/>
      <c r="X1816" s="254"/>
      <c r="Y1816" s="254"/>
      <c r="Z1816" s="254"/>
      <c r="AA1816" s="254"/>
      <c r="AB1816" s="254"/>
      <c r="AC1816" s="254"/>
      <c r="AD1816" s="254"/>
      <c r="AE1816" s="255"/>
      <c r="AF1816" s="255"/>
      <c r="AG1816" s="255"/>
      <c r="AH1816" s="255"/>
      <c r="AI1816" s="255"/>
      <c r="AJ1816" s="255"/>
      <c r="AK1816" s="255"/>
      <c r="AL1816" s="255"/>
      <c r="AM1816" s="255"/>
      <c r="AN1816" s="255"/>
      <c r="AO1816" s="254"/>
      <c r="AP1816" s="254"/>
      <c r="AQ1816" s="254"/>
      <c r="AR1816" s="254"/>
      <c r="AS1816" s="254"/>
      <c r="AT1816" s="254"/>
      <c r="AU1816" s="254"/>
      <c r="AW1816" s="283" t="str">
        <f t="shared" si="214"/>
        <v/>
      </c>
      <c r="AX1816" s="283" t="str">
        <f t="shared" si="215"/>
        <v/>
      </c>
      <c r="AY1816" s="283" t="str">
        <f t="shared" si="216"/>
        <v/>
      </c>
      <c r="AZ1816" s="283" t="str">
        <f t="shared" si="217"/>
        <v/>
      </c>
      <c r="BA1816" s="283" t="str">
        <f t="shared" si="218"/>
        <v/>
      </c>
      <c r="BD1816" s="254" t="str">
        <f>IF(W1816="","",IF(F1816="休日",AW1816,IF(F1816="法休",AW1816,VLOOKUP(F1816,カレンダマスタ!$Q$56:$R$69,2,FALSE))))</f>
        <v/>
      </c>
      <c r="BG1816" s="254" t="str">
        <f t="shared" si="219"/>
        <v/>
      </c>
      <c r="BH1816" s="254" t="str">
        <f>IF(AX1816="","",IF(P1816&lt;&gt;"","",IF(BG1816="CS","OK",IF(VLOOKUP(E1816,カレンダマスタ!$A$5:$D$381,4,FALSE)&gt;0,"",IF(OR(AX1816*24&gt;10.84,AZ1816*24&lt;14.5)=TRUE,"×","OK")))))</f>
        <v/>
      </c>
    </row>
    <row r="1817" spans="2:60">
      <c r="B1817" s="111"/>
      <c r="C1817" s="388" t="str">
        <f>IF(STEP!C1817&lt;&gt;"",STEP!C1817,"")</f>
        <v/>
      </c>
      <c r="D1817" s="389" t="str">
        <f>IF(STEP!D1817&lt;&gt;"",STEP!D1817,"")</f>
        <v/>
      </c>
      <c r="E1817" s="390" t="str">
        <f>IF(STEP!E1817&lt;&gt;"",STEP!E1817,"")</f>
        <v/>
      </c>
      <c r="F1817" s="259"/>
      <c r="G1817" s="258"/>
      <c r="H1817" s="260"/>
      <c r="I1817" s="260"/>
      <c r="J1817" s="260"/>
      <c r="K1817" s="260"/>
      <c r="L1817" s="260"/>
      <c r="M1817" s="260"/>
      <c r="N1817" s="260"/>
      <c r="O1817" s="260"/>
      <c r="P1817" s="260"/>
      <c r="Q1817" s="260"/>
      <c r="R1817" s="260"/>
      <c r="S1817" s="260"/>
      <c r="T1817" s="260"/>
      <c r="U1817" s="260"/>
      <c r="V1817" s="260"/>
      <c r="W1817" s="260"/>
      <c r="X1817" s="260"/>
      <c r="Y1817" s="260"/>
      <c r="Z1817" s="260"/>
      <c r="AA1817" s="260"/>
      <c r="AB1817" s="260"/>
      <c r="AC1817" s="260"/>
      <c r="AD1817" s="260"/>
      <c r="AE1817" s="261"/>
      <c r="AF1817" s="261"/>
      <c r="AG1817" s="261"/>
      <c r="AH1817" s="261"/>
      <c r="AI1817" s="261"/>
      <c r="AJ1817" s="261"/>
      <c r="AK1817" s="261"/>
      <c r="AL1817" s="261"/>
      <c r="AM1817" s="261"/>
      <c r="AN1817" s="261"/>
      <c r="AO1817" s="260"/>
      <c r="AP1817" s="260"/>
      <c r="AQ1817" s="260"/>
      <c r="AR1817" s="260"/>
      <c r="AS1817" s="260"/>
      <c r="AT1817" s="260"/>
      <c r="AU1817" s="260"/>
      <c r="AW1817" s="284" t="str">
        <f t="shared" si="214"/>
        <v/>
      </c>
      <c r="AX1817" s="284" t="str">
        <f t="shared" si="215"/>
        <v/>
      </c>
      <c r="AY1817" s="284" t="str">
        <f t="shared" si="216"/>
        <v/>
      </c>
      <c r="AZ1817" s="284" t="str">
        <f t="shared" si="217"/>
        <v/>
      </c>
      <c r="BA1817" s="284" t="str">
        <f t="shared" si="218"/>
        <v/>
      </c>
      <c r="BD1817" s="260" t="str">
        <f>IF(W1817="","",IF(F1817="休日",AW1817,IF(F1817="法休",AW1817,VLOOKUP(F1817,カレンダマスタ!$Q$56:$R$69,2,FALSE))))</f>
        <v/>
      </c>
      <c r="BG1817" s="260" t="str">
        <f t="shared" si="219"/>
        <v/>
      </c>
      <c r="BH1817" s="260" t="str">
        <f>IF(AX1817="","",IF(P1817&lt;&gt;"","",IF(BG1817="CS","OK",IF(VLOOKUP(E1817,カレンダマスタ!$A$5:$D$381,4,FALSE)&gt;0,"",IF(OR(AX1817*24&gt;10.84,AZ1817*24&lt;14.5)=TRUE,"×","OK")))))</f>
        <v/>
      </c>
    </row>
    <row r="1818" spans="2:60">
      <c r="B1818" s="111"/>
      <c r="C1818" s="391" t="str">
        <f>IF(STEP!C1818&lt;&gt;"",STEP!C1818,"")</f>
        <v/>
      </c>
      <c r="D1818" s="392" t="str">
        <f>IF(STEP!D1818&lt;&gt;"",STEP!D1818,"")</f>
        <v/>
      </c>
      <c r="E1818" s="393" t="str">
        <f>IF(STEP!E1818&lt;&gt;"",STEP!E1818,"")</f>
        <v/>
      </c>
      <c r="F1818" s="263"/>
      <c r="G1818" s="262"/>
      <c r="H1818" s="264"/>
      <c r="I1818" s="264"/>
      <c r="J1818" s="264"/>
      <c r="K1818" s="264"/>
      <c r="L1818" s="264"/>
      <c r="M1818" s="264"/>
      <c r="N1818" s="264"/>
      <c r="O1818" s="264"/>
      <c r="P1818" s="264"/>
      <c r="Q1818" s="264"/>
      <c r="R1818" s="264"/>
      <c r="S1818" s="264"/>
      <c r="T1818" s="264"/>
      <c r="U1818" s="264"/>
      <c r="V1818" s="264"/>
      <c r="W1818" s="264"/>
      <c r="X1818" s="264"/>
      <c r="Y1818" s="264"/>
      <c r="Z1818" s="264"/>
      <c r="AA1818" s="264"/>
      <c r="AB1818" s="264"/>
      <c r="AC1818" s="264"/>
      <c r="AD1818" s="264"/>
      <c r="AE1818" s="265"/>
      <c r="AF1818" s="265"/>
      <c r="AG1818" s="265"/>
      <c r="AH1818" s="265"/>
      <c r="AI1818" s="265"/>
      <c r="AJ1818" s="265"/>
      <c r="AK1818" s="265"/>
      <c r="AL1818" s="265"/>
      <c r="AM1818" s="265"/>
      <c r="AN1818" s="265"/>
      <c r="AO1818" s="264"/>
      <c r="AP1818" s="264"/>
      <c r="AQ1818" s="264"/>
      <c r="AR1818" s="264"/>
      <c r="AS1818" s="264"/>
      <c r="AT1818" s="264"/>
      <c r="AU1818" s="264"/>
      <c r="AW1818" s="285" t="str">
        <f t="shared" si="214"/>
        <v/>
      </c>
      <c r="AX1818" s="285" t="str">
        <f t="shared" si="215"/>
        <v/>
      </c>
      <c r="AY1818" s="285" t="str">
        <f t="shared" si="216"/>
        <v/>
      </c>
      <c r="AZ1818" s="285" t="str">
        <f t="shared" si="217"/>
        <v/>
      </c>
      <c r="BA1818" s="285" t="str">
        <f t="shared" si="218"/>
        <v/>
      </c>
      <c r="BD1818" s="264" t="str">
        <f>IF(W1818="","",IF(F1818="休日",AW1818,IF(F1818="法休",AW1818,VLOOKUP(F1818,カレンダマスタ!$Q$56:$R$69,2,FALSE))))</f>
        <v/>
      </c>
      <c r="BG1818" s="264" t="str">
        <f t="shared" si="219"/>
        <v/>
      </c>
      <c r="BH1818" s="264" t="str">
        <f>IF(AX1818="","",IF(P1818&lt;&gt;"","",IF(BG1818="CS","OK",IF(VLOOKUP(E1818,カレンダマスタ!$A$5:$D$381,4,FALSE)&gt;0,"",IF(OR(AX1818*24&gt;10.84,AZ1818*24&lt;14.5)=TRUE,"×","OK")))))</f>
        <v/>
      </c>
    </row>
    <row r="1819" spans="2:60">
      <c r="B1819" s="111"/>
      <c r="C1819" s="385" t="str">
        <f>IF(STEP!C1819&lt;&gt;"",STEP!C1819,"")</f>
        <v/>
      </c>
      <c r="D1819" s="386" t="str">
        <f>IF(STEP!D1819&lt;&gt;"",STEP!D1819,"")</f>
        <v/>
      </c>
      <c r="E1819" s="387" t="str">
        <f>IF(STEP!E1819&lt;&gt;"",STEP!E1819,"")</f>
        <v/>
      </c>
      <c r="F1819" s="253"/>
      <c r="G1819" s="252"/>
      <c r="H1819" s="254"/>
      <c r="I1819" s="254"/>
      <c r="J1819" s="254"/>
      <c r="K1819" s="254"/>
      <c r="L1819" s="254"/>
      <c r="M1819" s="254"/>
      <c r="N1819" s="254"/>
      <c r="O1819" s="254"/>
      <c r="P1819" s="254"/>
      <c r="Q1819" s="254"/>
      <c r="R1819" s="254"/>
      <c r="S1819" s="254"/>
      <c r="T1819" s="254"/>
      <c r="U1819" s="254"/>
      <c r="V1819" s="254"/>
      <c r="W1819" s="254"/>
      <c r="X1819" s="254"/>
      <c r="Y1819" s="254"/>
      <c r="Z1819" s="254"/>
      <c r="AA1819" s="254"/>
      <c r="AB1819" s="254"/>
      <c r="AC1819" s="254"/>
      <c r="AD1819" s="254"/>
      <c r="AE1819" s="255"/>
      <c r="AF1819" s="255"/>
      <c r="AG1819" s="255"/>
      <c r="AH1819" s="255"/>
      <c r="AI1819" s="255"/>
      <c r="AJ1819" s="255"/>
      <c r="AK1819" s="255"/>
      <c r="AL1819" s="255"/>
      <c r="AM1819" s="255"/>
      <c r="AN1819" s="255"/>
      <c r="AO1819" s="254"/>
      <c r="AP1819" s="254"/>
      <c r="AQ1819" s="254"/>
      <c r="AR1819" s="254"/>
      <c r="AS1819" s="254"/>
      <c r="AT1819" s="254"/>
      <c r="AU1819" s="254"/>
      <c r="AW1819" s="283" t="str">
        <f t="shared" si="214"/>
        <v/>
      </c>
      <c r="AX1819" s="283" t="str">
        <f t="shared" si="215"/>
        <v/>
      </c>
      <c r="AY1819" s="283" t="str">
        <f t="shared" si="216"/>
        <v/>
      </c>
      <c r="AZ1819" s="283" t="str">
        <f t="shared" si="217"/>
        <v/>
      </c>
      <c r="BA1819" s="283" t="str">
        <f t="shared" si="218"/>
        <v/>
      </c>
      <c r="BD1819" s="254" t="str">
        <f>IF(W1819="","",IF(F1819="休日",AW1819,IF(F1819="法休",AW1819,VLOOKUP(F1819,カレンダマスタ!$Q$56:$R$69,2,FALSE))))</f>
        <v/>
      </c>
      <c r="BG1819" s="254" t="str">
        <f t="shared" si="219"/>
        <v/>
      </c>
      <c r="BH1819" s="254" t="str">
        <f>IF(AX1819="","",IF(P1819&lt;&gt;"","",IF(BG1819="CS","OK",IF(VLOOKUP(E1819,カレンダマスタ!$A$5:$D$381,4,FALSE)&gt;0,"",IF(OR(AX1819*24&gt;10.84,AZ1819*24&lt;14.5)=TRUE,"×","OK")))))</f>
        <v/>
      </c>
    </row>
    <row r="1820" spans="2:60">
      <c r="B1820" s="111"/>
      <c r="C1820" s="385" t="str">
        <f>IF(STEP!C1820&lt;&gt;"",STEP!C1820,"")</f>
        <v/>
      </c>
      <c r="D1820" s="386" t="str">
        <f>IF(STEP!D1820&lt;&gt;"",STEP!D1820,"")</f>
        <v/>
      </c>
      <c r="E1820" s="387" t="str">
        <f>IF(STEP!E1820&lt;&gt;"",STEP!E1820,"")</f>
        <v/>
      </c>
      <c r="F1820" s="253"/>
      <c r="G1820" s="252"/>
      <c r="H1820" s="254"/>
      <c r="I1820" s="254"/>
      <c r="J1820" s="254"/>
      <c r="K1820" s="254"/>
      <c r="L1820" s="254"/>
      <c r="M1820" s="254"/>
      <c r="N1820" s="254"/>
      <c r="O1820" s="254"/>
      <c r="P1820" s="254"/>
      <c r="Q1820" s="254"/>
      <c r="R1820" s="254"/>
      <c r="S1820" s="254"/>
      <c r="T1820" s="254"/>
      <c r="U1820" s="254"/>
      <c r="V1820" s="254"/>
      <c r="W1820" s="254"/>
      <c r="X1820" s="254"/>
      <c r="Y1820" s="254"/>
      <c r="Z1820" s="254"/>
      <c r="AA1820" s="254"/>
      <c r="AB1820" s="254"/>
      <c r="AC1820" s="254"/>
      <c r="AD1820" s="254"/>
      <c r="AE1820" s="255"/>
      <c r="AF1820" s="255"/>
      <c r="AG1820" s="255"/>
      <c r="AH1820" s="255"/>
      <c r="AI1820" s="255"/>
      <c r="AJ1820" s="255"/>
      <c r="AK1820" s="255"/>
      <c r="AL1820" s="255"/>
      <c r="AM1820" s="255"/>
      <c r="AN1820" s="255"/>
      <c r="AO1820" s="254"/>
      <c r="AP1820" s="254"/>
      <c r="AQ1820" s="254"/>
      <c r="AR1820" s="254"/>
      <c r="AS1820" s="254"/>
      <c r="AT1820" s="254"/>
      <c r="AU1820" s="254"/>
      <c r="AW1820" s="283" t="str">
        <f t="shared" si="214"/>
        <v/>
      </c>
      <c r="AX1820" s="283" t="str">
        <f t="shared" si="215"/>
        <v/>
      </c>
      <c r="AY1820" s="283" t="str">
        <f t="shared" si="216"/>
        <v/>
      </c>
      <c r="AZ1820" s="283" t="str">
        <f t="shared" si="217"/>
        <v/>
      </c>
      <c r="BA1820" s="283" t="str">
        <f t="shared" si="218"/>
        <v/>
      </c>
      <c r="BD1820" s="254" t="str">
        <f>IF(W1820="","",IF(F1820="休日",AW1820,IF(F1820="法休",AW1820,VLOOKUP(F1820,カレンダマスタ!$Q$56:$R$69,2,FALSE))))</f>
        <v/>
      </c>
      <c r="BG1820" s="254" t="str">
        <f t="shared" si="219"/>
        <v/>
      </c>
      <c r="BH1820" s="254" t="str">
        <f>IF(AX1820="","",IF(P1820&lt;&gt;"","",IF(BG1820="CS","OK",IF(VLOOKUP(E1820,カレンダマスタ!$A$5:$D$381,4,FALSE)&gt;0,"",IF(OR(AX1820*24&gt;10.84,AZ1820*24&lt;14.5)=TRUE,"×","OK")))))</f>
        <v/>
      </c>
    </row>
    <row r="1821" spans="2:60">
      <c r="B1821" s="111"/>
      <c r="C1821" s="385" t="str">
        <f>IF(STEP!C1821&lt;&gt;"",STEP!C1821,"")</f>
        <v/>
      </c>
      <c r="D1821" s="386" t="str">
        <f>IF(STEP!D1821&lt;&gt;"",STEP!D1821,"")</f>
        <v/>
      </c>
      <c r="E1821" s="387" t="str">
        <f>IF(STEP!E1821&lt;&gt;"",STEP!E1821,"")</f>
        <v/>
      </c>
      <c r="F1821" s="256"/>
      <c r="G1821" s="257"/>
      <c r="H1821" s="254"/>
      <c r="I1821" s="254"/>
      <c r="J1821" s="254"/>
      <c r="K1821" s="254"/>
      <c r="L1821" s="254"/>
      <c r="M1821" s="254"/>
      <c r="N1821" s="254"/>
      <c r="O1821" s="254"/>
      <c r="P1821" s="254"/>
      <c r="Q1821" s="254"/>
      <c r="R1821" s="254"/>
      <c r="S1821" s="254"/>
      <c r="T1821" s="254"/>
      <c r="U1821" s="254"/>
      <c r="V1821" s="254"/>
      <c r="W1821" s="254"/>
      <c r="X1821" s="254"/>
      <c r="Y1821" s="254"/>
      <c r="Z1821" s="254"/>
      <c r="AA1821" s="254"/>
      <c r="AB1821" s="254"/>
      <c r="AC1821" s="254"/>
      <c r="AD1821" s="254"/>
      <c r="AE1821" s="255"/>
      <c r="AF1821" s="255"/>
      <c r="AG1821" s="255"/>
      <c r="AH1821" s="255"/>
      <c r="AI1821" s="255"/>
      <c r="AJ1821" s="255"/>
      <c r="AK1821" s="255"/>
      <c r="AL1821" s="255"/>
      <c r="AM1821" s="255"/>
      <c r="AN1821" s="255"/>
      <c r="AO1821" s="254"/>
      <c r="AP1821" s="254"/>
      <c r="AQ1821" s="254"/>
      <c r="AR1821" s="254"/>
      <c r="AS1821" s="254"/>
      <c r="AT1821" s="254"/>
      <c r="AU1821" s="254"/>
      <c r="AW1821" s="283" t="str">
        <f t="shared" si="214"/>
        <v/>
      </c>
      <c r="AX1821" s="283" t="str">
        <f t="shared" si="215"/>
        <v/>
      </c>
      <c r="AY1821" s="283" t="str">
        <f t="shared" si="216"/>
        <v/>
      </c>
      <c r="AZ1821" s="283" t="str">
        <f t="shared" si="217"/>
        <v/>
      </c>
      <c r="BA1821" s="283" t="str">
        <f t="shared" si="218"/>
        <v/>
      </c>
      <c r="BD1821" s="254" t="str">
        <f>IF(W1821="","",IF(F1821="休日",AW1821,IF(F1821="法休",AW1821,VLOOKUP(F1821,カレンダマスタ!$Q$56:$R$69,2,FALSE))))</f>
        <v/>
      </c>
      <c r="BG1821" s="254" t="str">
        <f t="shared" si="219"/>
        <v/>
      </c>
      <c r="BH1821" s="254" t="str">
        <f>IF(AX1821="","",IF(P1821&lt;&gt;"","",IF(BG1821="CS","OK",IF(VLOOKUP(E1821,カレンダマスタ!$A$5:$D$381,4,FALSE)&gt;0,"",IF(OR(AX1821*24&gt;10.84,AZ1821*24&lt;14.5)=TRUE,"×","OK")))))</f>
        <v/>
      </c>
    </row>
    <row r="1822" spans="2:60">
      <c r="B1822" s="111"/>
      <c r="C1822" s="385" t="str">
        <f>IF(STEP!C1822&lt;&gt;"",STEP!C1822,"")</f>
        <v/>
      </c>
      <c r="D1822" s="386" t="str">
        <f>IF(STEP!D1822&lt;&gt;"",STEP!D1822,"")</f>
        <v/>
      </c>
      <c r="E1822" s="387" t="str">
        <f>IF(STEP!E1822&lt;&gt;"",STEP!E1822,"")</f>
        <v/>
      </c>
      <c r="F1822" s="256"/>
      <c r="G1822" s="257"/>
      <c r="H1822" s="254"/>
      <c r="I1822" s="254"/>
      <c r="J1822" s="254"/>
      <c r="K1822" s="254"/>
      <c r="L1822" s="254"/>
      <c r="M1822" s="254"/>
      <c r="N1822" s="254"/>
      <c r="O1822" s="254"/>
      <c r="P1822" s="254"/>
      <c r="Q1822" s="254"/>
      <c r="R1822" s="254"/>
      <c r="S1822" s="254"/>
      <c r="T1822" s="254"/>
      <c r="U1822" s="254"/>
      <c r="V1822" s="254"/>
      <c r="W1822" s="254"/>
      <c r="X1822" s="254"/>
      <c r="Y1822" s="254"/>
      <c r="Z1822" s="254"/>
      <c r="AA1822" s="254"/>
      <c r="AB1822" s="254"/>
      <c r="AC1822" s="254"/>
      <c r="AD1822" s="254"/>
      <c r="AE1822" s="255"/>
      <c r="AF1822" s="255"/>
      <c r="AG1822" s="255"/>
      <c r="AH1822" s="255"/>
      <c r="AI1822" s="255"/>
      <c r="AJ1822" s="255"/>
      <c r="AK1822" s="255"/>
      <c r="AL1822" s="255"/>
      <c r="AM1822" s="255"/>
      <c r="AN1822" s="255"/>
      <c r="AO1822" s="254"/>
      <c r="AP1822" s="254"/>
      <c r="AQ1822" s="254"/>
      <c r="AR1822" s="254"/>
      <c r="AS1822" s="254"/>
      <c r="AT1822" s="254"/>
      <c r="AU1822" s="254"/>
      <c r="AW1822" s="283" t="str">
        <f t="shared" si="214"/>
        <v/>
      </c>
      <c r="AX1822" s="283" t="str">
        <f t="shared" si="215"/>
        <v/>
      </c>
      <c r="AY1822" s="283" t="str">
        <f t="shared" si="216"/>
        <v/>
      </c>
      <c r="AZ1822" s="283" t="str">
        <f t="shared" si="217"/>
        <v/>
      </c>
      <c r="BA1822" s="283" t="str">
        <f t="shared" si="218"/>
        <v/>
      </c>
      <c r="BD1822" s="254" t="str">
        <f>IF(W1822="","",IF(F1822="休日",AW1822,IF(F1822="法休",AW1822,VLOOKUP(F1822,カレンダマスタ!$Q$56:$R$69,2,FALSE))))</f>
        <v/>
      </c>
      <c r="BG1822" s="254" t="str">
        <f t="shared" si="219"/>
        <v/>
      </c>
      <c r="BH1822" s="254" t="str">
        <f>IF(AX1822="","",IF(P1822&lt;&gt;"","",IF(BG1822="CS","OK",IF(VLOOKUP(E1822,カレンダマスタ!$A$5:$D$381,4,FALSE)&gt;0,"",IF(OR(AX1822*24&gt;10.84,AZ1822*24&lt;14.5)=TRUE,"×","OK")))))</f>
        <v/>
      </c>
    </row>
    <row r="1823" spans="2:60">
      <c r="B1823" s="111"/>
      <c r="C1823" s="385" t="str">
        <f>IF(STEP!C1823&lt;&gt;"",STEP!C1823,"")</f>
        <v/>
      </c>
      <c r="D1823" s="386" t="str">
        <f>IF(STEP!D1823&lt;&gt;"",STEP!D1823,"")</f>
        <v/>
      </c>
      <c r="E1823" s="387" t="str">
        <f>IF(STEP!E1823&lt;&gt;"",STEP!E1823,"")</f>
        <v/>
      </c>
      <c r="F1823" s="256"/>
      <c r="G1823" s="257"/>
      <c r="H1823" s="254"/>
      <c r="I1823" s="254"/>
      <c r="J1823" s="254"/>
      <c r="K1823" s="254"/>
      <c r="L1823" s="254"/>
      <c r="M1823" s="254"/>
      <c r="N1823" s="254"/>
      <c r="O1823" s="254"/>
      <c r="P1823" s="254"/>
      <c r="Q1823" s="254"/>
      <c r="R1823" s="254"/>
      <c r="S1823" s="254"/>
      <c r="T1823" s="254"/>
      <c r="U1823" s="254"/>
      <c r="V1823" s="254"/>
      <c r="W1823" s="254"/>
      <c r="X1823" s="254"/>
      <c r="Y1823" s="254"/>
      <c r="Z1823" s="254"/>
      <c r="AA1823" s="254"/>
      <c r="AB1823" s="254"/>
      <c r="AC1823" s="254"/>
      <c r="AD1823" s="254"/>
      <c r="AE1823" s="255"/>
      <c r="AF1823" s="255"/>
      <c r="AG1823" s="255"/>
      <c r="AH1823" s="255"/>
      <c r="AI1823" s="255"/>
      <c r="AJ1823" s="255"/>
      <c r="AK1823" s="255"/>
      <c r="AL1823" s="255"/>
      <c r="AM1823" s="255"/>
      <c r="AN1823" s="255"/>
      <c r="AO1823" s="254"/>
      <c r="AP1823" s="254"/>
      <c r="AQ1823" s="254"/>
      <c r="AR1823" s="254"/>
      <c r="AS1823" s="254"/>
      <c r="AT1823" s="254"/>
      <c r="AU1823" s="254"/>
      <c r="AW1823" s="283" t="str">
        <f t="shared" si="214"/>
        <v/>
      </c>
      <c r="AX1823" s="283" t="str">
        <f t="shared" si="215"/>
        <v/>
      </c>
      <c r="AY1823" s="283" t="str">
        <f t="shared" si="216"/>
        <v/>
      </c>
      <c r="AZ1823" s="283" t="str">
        <f t="shared" si="217"/>
        <v/>
      </c>
      <c r="BA1823" s="283" t="str">
        <f t="shared" si="218"/>
        <v/>
      </c>
      <c r="BD1823" s="254" t="str">
        <f>IF(W1823="","",IF(F1823="休日",AW1823,IF(F1823="法休",AW1823,VLOOKUP(F1823,カレンダマスタ!$Q$56:$R$69,2,FALSE))))</f>
        <v/>
      </c>
      <c r="BG1823" s="254" t="str">
        <f t="shared" si="219"/>
        <v/>
      </c>
      <c r="BH1823" s="254" t="str">
        <f>IF(AX1823="","",IF(P1823&lt;&gt;"","",IF(BG1823="CS","OK",IF(VLOOKUP(E1823,カレンダマスタ!$A$5:$D$381,4,FALSE)&gt;0,"",IF(OR(AX1823*24&gt;10.84,AZ1823*24&lt;14.5)=TRUE,"×","OK")))))</f>
        <v/>
      </c>
    </row>
    <row r="1824" spans="2:60">
      <c r="B1824" s="111"/>
      <c r="C1824" s="388" t="str">
        <f>IF(STEP!C1824&lt;&gt;"",STEP!C1824,"")</f>
        <v/>
      </c>
      <c r="D1824" s="389" t="str">
        <f>IF(STEP!D1824&lt;&gt;"",STEP!D1824,"")</f>
        <v/>
      </c>
      <c r="E1824" s="390" t="str">
        <f>IF(STEP!E1824&lt;&gt;"",STEP!E1824,"")</f>
        <v/>
      </c>
      <c r="F1824" s="259"/>
      <c r="G1824" s="266"/>
      <c r="H1824" s="260"/>
      <c r="I1824" s="260"/>
      <c r="J1824" s="260"/>
      <c r="K1824" s="260"/>
      <c r="L1824" s="260"/>
      <c r="M1824" s="260"/>
      <c r="N1824" s="260"/>
      <c r="O1824" s="260"/>
      <c r="P1824" s="260"/>
      <c r="Q1824" s="260"/>
      <c r="R1824" s="260"/>
      <c r="S1824" s="260"/>
      <c r="T1824" s="260"/>
      <c r="U1824" s="260"/>
      <c r="V1824" s="260"/>
      <c r="W1824" s="260"/>
      <c r="X1824" s="260"/>
      <c r="Y1824" s="260"/>
      <c r="Z1824" s="260"/>
      <c r="AA1824" s="260"/>
      <c r="AB1824" s="260"/>
      <c r="AC1824" s="260"/>
      <c r="AD1824" s="260"/>
      <c r="AE1824" s="261"/>
      <c r="AF1824" s="261"/>
      <c r="AG1824" s="261"/>
      <c r="AH1824" s="261"/>
      <c r="AI1824" s="261"/>
      <c r="AJ1824" s="261"/>
      <c r="AK1824" s="261"/>
      <c r="AL1824" s="261"/>
      <c r="AM1824" s="261"/>
      <c r="AN1824" s="261"/>
      <c r="AO1824" s="260"/>
      <c r="AP1824" s="260"/>
      <c r="AQ1824" s="260"/>
      <c r="AR1824" s="260"/>
      <c r="AS1824" s="260"/>
      <c r="AT1824" s="260"/>
      <c r="AU1824" s="260"/>
      <c r="AW1824" s="284" t="str">
        <f t="shared" si="214"/>
        <v/>
      </c>
      <c r="AX1824" s="284" t="str">
        <f t="shared" si="215"/>
        <v/>
      </c>
      <c r="AY1824" s="284" t="str">
        <f t="shared" si="216"/>
        <v/>
      </c>
      <c r="AZ1824" s="284" t="str">
        <f t="shared" si="217"/>
        <v/>
      </c>
      <c r="BA1824" s="284" t="str">
        <f t="shared" si="218"/>
        <v/>
      </c>
      <c r="BD1824" s="260" t="str">
        <f>IF(W1824="","",IF(F1824="休日",AW1824,IF(F1824="法休",AW1824,VLOOKUP(F1824,カレンダマスタ!$Q$56:$R$69,2,FALSE))))</f>
        <v/>
      </c>
      <c r="BG1824" s="260" t="str">
        <f t="shared" si="219"/>
        <v/>
      </c>
      <c r="BH1824" s="260" t="str">
        <f>IF(AX1824="","",IF(P1824&lt;&gt;"","",IF(BG1824="CS","OK",IF(VLOOKUP(E1824,カレンダマスタ!$A$5:$D$381,4,FALSE)&gt;0,"",IF(OR(AX1824*24&gt;10.84,AZ1824*24&lt;14.5)=TRUE,"×","OK")))))</f>
        <v/>
      </c>
    </row>
    <row r="1825" spans="2:60">
      <c r="B1825" s="111"/>
      <c r="C1825" s="391" t="str">
        <f>IF(STEP!C1825&lt;&gt;"",STEP!C1825,"")</f>
        <v/>
      </c>
      <c r="D1825" s="392" t="str">
        <f>IF(STEP!D1825&lt;&gt;"",STEP!D1825,"")</f>
        <v/>
      </c>
      <c r="E1825" s="393" t="str">
        <f>IF(STEP!E1825&lt;&gt;"",STEP!E1825,"")</f>
        <v/>
      </c>
      <c r="F1825" s="263"/>
      <c r="G1825" s="267"/>
      <c r="H1825" s="264"/>
      <c r="I1825" s="264"/>
      <c r="J1825" s="264"/>
      <c r="K1825" s="264"/>
      <c r="L1825" s="264"/>
      <c r="M1825" s="264"/>
      <c r="N1825" s="264"/>
      <c r="O1825" s="264"/>
      <c r="P1825" s="264"/>
      <c r="Q1825" s="264"/>
      <c r="R1825" s="264"/>
      <c r="S1825" s="264"/>
      <c r="T1825" s="264"/>
      <c r="U1825" s="264"/>
      <c r="V1825" s="264"/>
      <c r="W1825" s="264"/>
      <c r="X1825" s="264"/>
      <c r="Y1825" s="264"/>
      <c r="Z1825" s="264"/>
      <c r="AA1825" s="264"/>
      <c r="AB1825" s="264"/>
      <c r="AC1825" s="264"/>
      <c r="AD1825" s="264"/>
      <c r="AE1825" s="265"/>
      <c r="AF1825" s="265"/>
      <c r="AG1825" s="265"/>
      <c r="AH1825" s="265"/>
      <c r="AI1825" s="265"/>
      <c r="AJ1825" s="265"/>
      <c r="AK1825" s="265"/>
      <c r="AL1825" s="265"/>
      <c r="AM1825" s="265"/>
      <c r="AN1825" s="265"/>
      <c r="AO1825" s="264"/>
      <c r="AP1825" s="264"/>
      <c r="AQ1825" s="264"/>
      <c r="AR1825" s="264"/>
      <c r="AS1825" s="264"/>
      <c r="AT1825" s="264"/>
      <c r="AU1825" s="264"/>
      <c r="AW1825" s="285" t="str">
        <f t="shared" si="214"/>
        <v/>
      </c>
      <c r="AX1825" s="285" t="str">
        <f t="shared" si="215"/>
        <v/>
      </c>
      <c r="AY1825" s="285" t="str">
        <f t="shared" si="216"/>
        <v/>
      </c>
      <c r="AZ1825" s="285" t="str">
        <f t="shared" si="217"/>
        <v/>
      </c>
      <c r="BA1825" s="285" t="str">
        <f t="shared" si="218"/>
        <v/>
      </c>
      <c r="BD1825" s="264" t="str">
        <f>IF(W1825="","",IF(F1825="休日",AW1825,IF(F1825="法休",AW1825,VLOOKUP(F1825,カレンダマスタ!$Q$56:$R$69,2,FALSE))))</f>
        <v/>
      </c>
      <c r="BG1825" s="264" t="str">
        <f t="shared" si="219"/>
        <v/>
      </c>
      <c r="BH1825" s="264" t="str">
        <f>IF(AX1825="","",IF(P1825&lt;&gt;"","",IF(BG1825="CS","OK",IF(VLOOKUP(E1825,カレンダマスタ!$A$5:$D$381,4,FALSE)&gt;0,"",IF(OR(AX1825*24&gt;10.84,AZ1825*24&lt;14.5)=TRUE,"×","OK")))))</f>
        <v/>
      </c>
    </row>
    <row r="1826" spans="2:60">
      <c r="B1826" s="111"/>
      <c r="C1826" s="385" t="str">
        <f>IF(STEP!C1826&lt;&gt;"",STEP!C1826,"")</f>
        <v/>
      </c>
      <c r="D1826" s="386" t="str">
        <f>IF(STEP!D1826&lt;&gt;"",STEP!D1826,"")</f>
        <v/>
      </c>
      <c r="E1826" s="387" t="str">
        <f>IF(STEP!E1826&lt;&gt;"",STEP!E1826,"")</f>
        <v/>
      </c>
      <c r="F1826" s="253"/>
      <c r="G1826" s="252"/>
      <c r="H1826" s="254"/>
      <c r="I1826" s="254"/>
      <c r="J1826" s="254"/>
      <c r="K1826" s="254"/>
      <c r="L1826" s="254"/>
      <c r="M1826" s="254"/>
      <c r="N1826" s="254"/>
      <c r="O1826" s="254"/>
      <c r="P1826" s="254"/>
      <c r="Q1826" s="254"/>
      <c r="R1826" s="254"/>
      <c r="S1826" s="254"/>
      <c r="T1826" s="254"/>
      <c r="U1826" s="254"/>
      <c r="V1826" s="254"/>
      <c r="W1826" s="254"/>
      <c r="X1826" s="254"/>
      <c r="Y1826" s="254"/>
      <c r="Z1826" s="254"/>
      <c r="AA1826" s="254"/>
      <c r="AB1826" s="254"/>
      <c r="AC1826" s="254"/>
      <c r="AD1826" s="254"/>
      <c r="AE1826" s="255"/>
      <c r="AF1826" s="255"/>
      <c r="AG1826" s="255"/>
      <c r="AH1826" s="255"/>
      <c r="AI1826" s="255"/>
      <c r="AJ1826" s="255"/>
      <c r="AK1826" s="255"/>
      <c r="AL1826" s="255"/>
      <c r="AM1826" s="255"/>
      <c r="AN1826" s="255"/>
      <c r="AO1826" s="254"/>
      <c r="AP1826" s="254"/>
      <c r="AQ1826" s="254"/>
      <c r="AR1826" s="254"/>
      <c r="AS1826" s="254"/>
      <c r="AT1826" s="254"/>
      <c r="AU1826" s="254"/>
      <c r="AW1826" s="283" t="str">
        <f t="shared" si="214"/>
        <v/>
      </c>
      <c r="AX1826" s="283" t="str">
        <f t="shared" si="215"/>
        <v/>
      </c>
      <c r="AY1826" s="283" t="str">
        <f t="shared" si="216"/>
        <v/>
      </c>
      <c r="AZ1826" s="283" t="str">
        <f t="shared" si="217"/>
        <v/>
      </c>
      <c r="BA1826" s="283" t="str">
        <f t="shared" si="218"/>
        <v/>
      </c>
      <c r="BD1826" s="254" t="str">
        <f>IF(W1826="","",IF(F1826="休日",AW1826,IF(F1826="法休",AW1826,VLOOKUP(F1826,カレンダマスタ!$Q$56:$R$69,2,FALSE))))</f>
        <v/>
      </c>
      <c r="BG1826" s="503" t="str">
        <f t="shared" si="219"/>
        <v/>
      </c>
      <c r="BH1826" s="503" t="str">
        <f>IF(AX1826="","",IF(P1826&lt;&gt;"","",IF(BG1826="CS","OK",IF(VLOOKUP(E1826,カレンダマスタ!$A$5:$D$381,4,FALSE)&gt;0,"",IF(OR(AX1826*24&gt;10.84,AZ1826*24&lt;14.5)=TRUE,"×","OK")))))</f>
        <v/>
      </c>
    </row>
    <row r="1827" spans="2:60">
      <c r="B1827" s="111"/>
      <c r="C1827" s="385" t="str">
        <f>IF(STEP!C1827&lt;&gt;"",STEP!C1827,"")</f>
        <v/>
      </c>
      <c r="D1827" s="386" t="str">
        <f>IF(STEP!D1827&lt;&gt;"",STEP!D1827,"")</f>
        <v/>
      </c>
      <c r="E1827" s="387" t="str">
        <f>IF(STEP!E1827&lt;&gt;"",STEP!E1827,"")</f>
        <v/>
      </c>
      <c r="F1827" s="253"/>
      <c r="G1827" s="252"/>
      <c r="H1827" s="254"/>
      <c r="I1827" s="254"/>
      <c r="J1827" s="254"/>
      <c r="K1827" s="254"/>
      <c r="L1827" s="254"/>
      <c r="M1827" s="254"/>
      <c r="N1827" s="254"/>
      <c r="O1827" s="254"/>
      <c r="P1827" s="254"/>
      <c r="Q1827" s="254"/>
      <c r="R1827" s="254"/>
      <c r="S1827" s="254"/>
      <c r="T1827" s="254"/>
      <c r="U1827" s="254"/>
      <c r="V1827" s="254"/>
      <c r="W1827" s="254"/>
      <c r="X1827" s="254"/>
      <c r="Y1827" s="254"/>
      <c r="Z1827" s="254"/>
      <c r="AA1827" s="254"/>
      <c r="AB1827" s="254"/>
      <c r="AC1827" s="254"/>
      <c r="AD1827" s="254"/>
      <c r="AE1827" s="255"/>
      <c r="AF1827" s="255"/>
      <c r="AG1827" s="255"/>
      <c r="AH1827" s="255"/>
      <c r="AI1827" s="255"/>
      <c r="AJ1827" s="255"/>
      <c r="AK1827" s="255"/>
      <c r="AL1827" s="255"/>
      <c r="AM1827" s="255"/>
      <c r="AN1827" s="255"/>
      <c r="AO1827" s="254"/>
      <c r="AP1827" s="254"/>
      <c r="AQ1827" s="254"/>
      <c r="AR1827" s="254"/>
      <c r="AS1827" s="254"/>
      <c r="AT1827" s="254"/>
      <c r="AU1827" s="254"/>
      <c r="AW1827" s="283" t="str">
        <f t="shared" si="214"/>
        <v/>
      </c>
      <c r="AX1827" s="283" t="str">
        <f t="shared" si="215"/>
        <v/>
      </c>
      <c r="AY1827" s="283" t="str">
        <f t="shared" si="216"/>
        <v/>
      </c>
      <c r="AZ1827" s="283" t="str">
        <f t="shared" si="217"/>
        <v/>
      </c>
      <c r="BA1827" s="283" t="str">
        <f t="shared" si="218"/>
        <v/>
      </c>
      <c r="BD1827" s="254" t="str">
        <f>IF(W1827="","",IF(F1827="休日",AW1827,IF(F1827="法休",AW1827,VLOOKUP(F1827,カレンダマスタ!$Q$56:$R$69,2,FALSE))))</f>
        <v/>
      </c>
      <c r="BG1827" s="254" t="str">
        <f t="shared" si="219"/>
        <v/>
      </c>
      <c r="BH1827" s="254" t="str">
        <f>IF(AX1827="","",IF(P1827&lt;&gt;"","",IF(BG1827="CS","OK",IF(VLOOKUP(E1827,カレンダマスタ!$A$5:$D$381,4,FALSE)&gt;0,"",IF(OR(AX1827*24&gt;10.84,AZ1827*24&lt;14.5)=TRUE,"×","OK")))))</f>
        <v/>
      </c>
    </row>
    <row r="1828" spans="2:60">
      <c r="B1828" s="111"/>
      <c r="C1828" s="385" t="str">
        <f>IF(STEP!C1828&lt;&gt;"",STEP!C1828,"")</f>
        <v/>
      </c>
      <c r="D1828" s="386" t="str">
        <f>IF(STEP!D1828&lt;&gt;"",STEP!D1828,"")</f>
        <v/>
      </c>
      <c r="E1828" s="387" t="str">
        <f>IF(STEP!E1828&lt;&gt;"",STEP!E1828,"")</f>
        <v/>
      </c>
      <c r="F1828" s="256"/>
      <c r="G1828" s="257"/>
      <c r="H1828" s="254"/>
      <c r="I1828" s="254"/>
      <c r="J1828" s="254"/>
      <c r="K1828" s="254"/>
      <c r="L1828" s="254"/>
      <c r="M1828" s="254"/>
      <c r="N1828" s="254"/>
      <c r="O1828" s="254"/>
      <c r="P1828" s="254"/>
      <c r="Q1828" s="254"/>
      <c r="R1828" s="254"/>
      <c r="S1828" s="254"/>
      <c r="T1828" s="254"/>
      <c r="U1828" s="254"/>
      <c r="V1828" s="254"/>
      <c r="W1828" s="254"/>
      <c r="X1828" s="254"/>
      <c r="Y1828" s="254"/>
      <c r="Z1828" s="254"/>
      <c r="AA1828" s="254"/>
      <c r="AB1828" s="254"/>
      <c r="AC1828" s="254"/>
      <c r="AD1828" s="254"/>
      <c r="AE1828" s="255"/>
      <c r="AF1828" s="255"/>
      <c r="AG1828" s="255"/>
      <c r="AH1828" s="255"/>
      <c r="AI1828" s="255"/>
      <c r="AJ1828" s="255"/>
      <c r="AK1828" s="255"/>
      <c r="AL1828" s="255"/>
      <c r="AM1828" s="255"/>
      <c r="AN1828" s="255"/>
      <c r="AO1828" s="254"/>
      <c r="AP1828" s="254"/>
      <c r="AQ1828" s="254"/>
      <c r="AR1828" s="254"/>
      <c r="AS1828" s="254"/>
      <c r="AT1828" s="254"/>
      <c r="AU1828" s="254"/>
      <c r="AW1828" s="283" t="str">
        <f t="shared" si="214"/>
        <v/>
      </c>
      <c r="AX1828" s="283" t="str">
        <f t="shared" si="215"/>
        <v/>
      </c>
      <c r="AY1828" s="283" t="str">
        <f t="shared" si="216"/>
        <v/>
      </c>
      <c r="AZ1828" s="283" t="str">
        <f t="shared" si="217"/>
        <v/>
      </c>
      <c r="BA1828" s="283" t="str">
        <f t="shared" si="218"/>
        <v/>
      </c>
      <c r="BD1828" s="254" t="str">
        <f>IF(W1828="","",IF(F1828="休日",AW1828,IF(F1828="法休",AW1828,VLOOKUP(F1828,カレンダマスタ!$Q$56:$R$69,2,FALSE))))</f>
        <v/>
      </c>
      <c r="BG1828" s="254" t="str">
        <f t="shared" si="219"/>
        <v/>
      </c>
      <c r="BH1828" s="254" t="str">
        <f>IF(AX1828="","",IF(P1828&lt;&gt;"","",IF(BG1828="CS","OK",IF(VLOOKUP(E1828,カレンダマスタ!$A$5:$D$381,4,FALSE)&gt;0,"",IF(OR(AX1828*24&gt;10.84,AZ1828*24&lt;14.5)=TRUE,"×","OK")))))</f>
        <v/>
      </c>
    </row>
    <row r="1829" spans="2:60">
      <c r="B1829" s="111"/>
      <c r="C1829" s="385" t="str">
        <f>IF(STEP!C1829&lt;&gt;"",STEP!C1829,"")</f>
        <v/>
      </c>
      <c r="D1829" s="386" t="str">
        <f>IF(STEP!D1829&lt;&gt;"",STEP!D1829,"")</f>
        <v/>
      </c>
      <c r="E1829" s="387" t="str">
        <f>IF(STEP!E1829&lt;&gt;"",STEP!E1829,"")</f>
        <v/>
      </c>
      <c r="F1829" s="256"/>
      <c r="G1829" s="257"/>
      <c r="H1829" s="254"/>
      <c r="I1829" s="254"/>
      <c r="J1829" s="254"/>
      <c r="K1829" s="254"/>
      <c r="L1829" s="254"/>
      <c r="M1829" s="254"/>
      <c r="N1829" s="254"/>
      <c r="O1829" s="254"/>
      <c r="P1829" s="254"/>
      <c r="Q1829" s="254"/>
      <c r="R1829" s="254"/>
      <c r="S1829" s="254"/>
      <c r="T1829" s="254"/>
      <c r="U1829" s="254"/>
      <c r="V1829" s="254"/>
      <c r="W1829" s="254"/>
      <c r="X1829" s="254"/>
      <c r="Y1829" s="254"/>
      <c r="Z1829" s="254"/>
      <c r="AA1829" s="254"/>
      <c r="AB1829" s="254"/>
      <c r="AC1829" s="254"/>
      <c r="AD1829" s="254"/>
      <c r="AE1829" s="255"/>
      <c r="AF1829" s="255"/>
      <c r="AG1829" s="255"/>
      <c r="AH1829" s="255"/>
      <c r="AI1829" s="255"/>
      <c r="AJ1829" s="255"/>
      <c r="AK1829" s="255"/>
      <c r="AL1829" s="255"/>
      <c r="AM1829" s="255"/>
      <c r="AN1829" s="255"/>
      <c r="AO1829" s="254"/>
      <c r="AP1829" s="254"/>
      <c r="AQ1829" s="254"/>
      <c r="AR1829" s="254"/>
      <c r="AS1829" s="254"/>
      <c r="AT1829" s="254"/>
      <c r="AU1829" s="254"/>
      <c r="AW1829" s="283" t="str">
        <f t="shared" si="214"/>
        <v/>
      </c>
      <c r="AX1829" s="283" t="str">
        <f t="shared" si="215"/>
        <v/>
      </c>
      <c r="AY1829" s="283" t="str">
        <f t="shared" si="216"/>
        <v/>
      </c>
      <c r="AZ1829" s="283" t="str">
        <f t="shared" si="217"/>
        <v/>
      </c>
      <c r="BA1829" s="283" t="str">
        <f t="shared" si="218"/>
        <v/>
      </c>
      <c r="BD1829" s="254" t="str">
        <f>IF(W1829="","",IF(F1829="休日",AW1829,IF(F1829="法休",AW1829,VLOOKUP(F1829,カレンダマスタ!$Q$56:$R$69,2,FALSE))))</f>
        <v/>
      </c>
      <c r="BG1829" s="254" t="str">
        <f t="shared" si="219"/>
        <v/>
      </c>
      <c r="BH1829" s="254" t="str">
        <f>IF(AX1829="","",IF(P1829&lt;&gt;"","",IF(BG1829="CS","OK",IF(VLOOKUP(E1829,カレンダマスタ!$A$5:$D$381,4,FALSE)&gt;0,"",IF(OR(AX1829*24&gt;10.84,AZ1829*24&lt;14.5)=TRUE,"×","OK")))))</f>
        <v/>
      </c>
    </row>
    <row r="1830" spans="2:60">
      <c r="B1830" s="111"/>
      <c r="C1830" s="385" t="str">
        <f>IF(STEP!C1830&lt;&gt;"",STEP!C1830,"")</f>
        <v/>
      </c>
      <c r="D1830" s="386" t="str">
        <f>IF(STEP!D1830&lt;&gt;"",STEP!D1830,"")</f>
        <v/>
      </c>
      <c r="E1830" s="387" t="str">
        <f>IF(STEP!E1830&lt;&gt;"",STEP!E1830,"")</f>
        <v/>
      </c>
      <c r="F1830" s="256"/>
      <c r="G1830" s="257"/>
      <c r="H1830" s="254"/>
      <c r="I1830" s="254"/>
      <c r="J1830" s="254"/>
      <c r="K1830" s="254"/>
      <c r="L1830" s="254"/>
      <c r="M1830" s="254"/>
      <c r="N1830" s="254"/>
      <c r="O1830" s="254"/>
      <c r="P1830" s="254"/>
      <c r="Q1830" s="254"/>
      <c r="R1830" s="254"/>
      <c r="S1830" s="254"/>
      <c r="T1830" s="254"/>
      <c r="U1830" s="254"/>
      <c r="V1830" s="254"/>
      <c r="W1830" s="254"/>
      <c r="X1830" s="254"/>
      <c r="Y1830" s="254"/>
      <c r="Z1830" s="254"/>
      <c r="AA1830" s="254"/>
      <c r="AB1830" s="254"/>
      <c r="AC1830" s="254"/>
      <c r="AD1830" s="254"/>
      <c r="AE1830" s="255"/>
      <c r="AF1830" s="255"/>
      <c r="AG1830" s="255"/>
      <c r="AH1830" s="255"/>
      <c r="AI1830" s="255"/>
      <c r="AJ1830" s="255"/>
      <c r="AK1830" s="255"/>
      <c r="AL1830" s="255"/>
      <c r="AM1830" s="255"/>
      <c r="AN1830" s="255"/>
      <c r="AO1830" s="254"/>
      <c r="AP1830" s="254"/>
      <c r="AQ1830" s="254"/>
      <c r="AR1830" s="254"/>
      <c r="AS1830" s="254"/>
      <c r="AT1830" s="254"/>
      <c r="AU1830" s="254"/>
      <c r="AW1830" s="283" t="str">
        <f t="shared" si="214"/>
        <v/>
      </c>
      <c r="AX1830" s="283" t="str">
        <f t="shared" si="215"/>
        <v/>
      </c>
      <c r="AY1830" s="283" t="str">
        <f t="shared" si="216"/>
        <v/>
      </c>
      <c r="AZ1830" s="283" t="str">
        <f t="shared" si="217"/>
        <v/>
      </c>
      <c r="BA1830" s="283" t="str">
        <f t="shared" si="218"/>
        <v/>
      </c>
      <c r="BD1830" s="254" t="str">
        <f>IF(W1830="","",IF(F1830="休日",AW1830,IF(F1830="法休",AW1830,VLOOKUP(F1830,カレンダマスタ!$Q$56:$R$69,2,FALSE))))</f>
        <v/>
      </c>
      <c r="BG1830" s="254" t="str">
        <f t="shared" si="219"/>
        <v/>
      </c>
      <c r="BH1830" s="254" t="str">
        <f>IF(AX1830="","",IF(P1830&lt;&gt;"","",IF(BG1830="CS","OK",IF(VLOOKUP(E1830,カレンダマスタ!$A$5:$D$381,4,FALSE)&gt;0,"",IF(OR(AX1830*24&gt;10.84,AZ1830*24&lt;14.5)=TRUE,"×","OK")))))</f>
        <v/>
      </c>
    </row>
    <row r="1831" spans="2:60">
      <c r="B1831" s="111"/>
      <c r="C1831" s="388" t="str">
        <f>IF(STEP!C1831&lt;&gt;"",STEP!C1831,"")</f>
        <v/>
      </c>
      <c r="D1831" s="389" t="str">
        <f>IF(STEP!D1831&lt;&gt;"",STEP!D1831,"")</f>
        <v/>
      </c>
      <c r="E1831" s="390" t="str">
        <f>IF(STEP!E1831&lt;&gt;"",STEP!E1831,"")</f>
        <v/>
      </c>
      <c r="F1831" s="259"/>
      <c r="G1831" s="266"/>
      <c r="H1831" s="260"/>
      <c r="I1831" s="260"/>
      <c r="J1831" s="260"/>
      <c r="K1831" s="260"/>
      <c r="L1831" s="260"/>
      <c r="M1831" s="260"/>
      <c r="N1831" s="260"/>
      <c r="O1831" s="260"/>
      <c r="P1831" s="260"/>
      <c r="Q1831" s="260"/>
      <c r="R1831" s="260"/>
      <c r="S1831" s="260"/>
      <c r="T1831" s="260"/>
      <c r="U1831" s="260"/>
      <c r="V1831" s="260"/>
      <c r="W1831" s="260"/>
      <c r="X1831" s="260"/>
      <c r="Y1831" s="260"/>
      <c r="Z1831" s="260"/>
      <c r="AA1831" s="260"/>
      <c r="AB1831" s="260"/>
      <c r="AC1831" s="260"/>
      <c r="AD1831" s="260"/>
      <c r="AE1831" s="261"/>
      <c r="AF1831" s="261"/>
      <c r="AG1831" s="261"/>
      <c r="AH1831" s="261"/>
      <c r="AI1831" s="261"/>
      <c r="AJ1831" s="261"/>
      <c r="AK1831" s="261"/>
      <c r="AL1831" s="261"/>
      <c r="AM1831" s="261"/>
      <c r="AN1831" s="261"/>
      <c r="AO1831" s="260"/>
      <c r="AP1831" s="260"/>
      <c r="AQ1831" s="260"/>
      <c r="AR1831" s="260"/>
      <c r="AS1831" s="260"/>
      <c r="AT1831" s="260"/>
      <c r="AU1831" s="260"/>
      <c r="AW1831" s="284" t="str">
        <f t="shared" si="214"/>
        <v/>
      </c>
      <c r="AX1831" s="284" t="str">
        <f t="shared" si="215"/>
        <v/>
      </c>
      <c r="AY1831" s="284" t="str">
        <f t="shared" si="216"/>
        <v/>
      </c>
      <c r="AZ1831" s="284" t="str">
        <f t="shared" si="217"/>
        <v/>
      </c>
      <c r="BA1831" s="284" t="str">
        <f t="shared" si="218"/>
        <v/>
      </c>
      <c r="BD1831" s="260" t="str">
        <f>IF(W1831="","",IF(F1831="休日",AW1831,IF(F1831="法休",AW1831,VLOOKUP(F1831,カレンダマスタ!$Q$56:$R$69,2,FALSE))))</f>
        <v/>
      </c>
      <c r="BG1831" s="260" t="str">
        <f t="shared" si="219"/>
        <v/>
      </c>
      <c r="BH1831" s="260" t="str">
        <f>IF(AX1831="","",IF(P1831&lt;&gt;"","",IF(BG1831="CS","OK",IF(VLOOKUP(E1831,カレンダマスタ!$A$5:$D$381,4,FALSE)&gt;0,"",IF(OR(AX1831*24&gt;10.84,AZ1831*24&lt;14.5)=TRUE,"×","OK")))))</f>
        <v/>
      </c>
    </row>
    <row r="1832" spans="2:60">
      <c r="B1832" s="111"/>
      <c r="C1832" s="391" t="str">
        <f>IF(STEP!C1832&lt;&gt;"",STEP!C1832,"")</f>
        <v/>
      </c>
      <c r="D1832" s="392" t="str">
        <f>IF(STEP!D1832&lt;&gt;"",STEP!D1832,"")</f>
        <v/>
      </c>
      <c r="E1832" s="393" t="str">
        <f>IF(STEP!E1832&lt;&gt;"",STEP!E1832,"")</f>
        <v/>
      </c>
      <c r="F1832" s="263"/>
      <c r="G1832" s="267"/>
      <c r="H1832" s="264"/>
      <c r="I1832" s="264"/>
      <c r="J1832" s="264"/>
      <c r="K1832" s="264"/>
      <c r="L1832" s="264"/>
      <c r="M1832" s="264"/>
      <c r="N1832" s="264"/>
      <c r="O1832" s="264"/>
      <c r="P1832" s="264"/>
      <c r="Q1832" s="264"/>
      <c r="R1832" s="264"/>
      <c r="S1832" s="264"/>
      <c r="T1832" s="264"/>
      <c r="U1832" s="264"/>
      <c r="V1832" s="264"/>
      <c r="W1832" s="264"/>
      <c r="X1832" s="264"/>
      <c r="Y1832" s="264"/>
      <c r="Z1832" s="264"/>
      <c r="AA1832" s="264"/>
      <c r="AB1832" s="264"/>
      <c r="AC1832" s="264"/>
      <c r="AD1832" s="264"/>
      <c r="AE1832" s="265"/>
      <c r="AF1832" s="265"/>
      <c r="AG1832" s="265"/>
      <c r="AH1832" s="265"/>
      <c r="AI1832" s="265"/>
      <c r="AJ1832" s="265"/>
      <c r="AK1832" s="265"/>
      <c r="AL1832" s="265"/>
      <c r="AM1832" s="265"/>
      <c r="AN1832" s="265"/>
      <c r="AO1832" s="264"/>
      <c r="AP1832" s="264"/>
      <c r="AQ1832" s="264"/>
      <c r="AR1832" s="264"/>
      <c r="AS1832" s="264"/>
      <c r="AT1832" s="264"/>
      <c r="AU1832" s="264"/>
      <c r="AW1832" s="285" t="str">
        <f t="shared" si="214"/>
        <v/>
      </c>
      <c r="AX1832" s="285" t="str">
        <f t="shared" si="215"/>
        <v/>
      </c>
      <c r="AY1832" s="285" t="str">
        <f t="shared" si="216"/>
        <v/>
      </c>
      <c r="AZ1832" s="285" t="str">
        <f t="shared" si="217"/>
        <v/>
      </c>
      <c r="BA1832" s="285" t="str">
        <f t="shared" si="218"/>
        <v/>
      </c>
      <c r="BD1832" s="264" t="str">
        <f>IF(W1832="","",IF(F1832="休日",AW1832,IF(F1832="法休",AW1832,VLOOKUP(F1832,カレンダマスタ!$Q$56:$R$69,2,FALSE))))</f>
        <v/>
      </c>
      <c r="BG1832" s="264" t="str">
        <f t="shared" si="219"/>
        <v/>
      </c>
      <c r="BH1832" s="264" t="str">
        <f>IF(AX1832="","",IF(P1832&lt;&gt;"","",IF(BG1832="CS","OK",IF(VLOOKUP(E1832,カレンダマスタ!$A$5:$D$381,4,FALSE)&gt;0,"",IF(OR(AX1832*24&gt;10.84,AZ1832*24&lt;14.5)=TRUE,"×","OK")))))</f>
        <v/>
      </c>
    </row>
    <row r="1833" spans="2:60">
      <c r="B1833" s="111"/>
      <c r="C1833" s="385" t="str">
        <f>IF(STEP!C1833&lt;&gt;"",STEP!C1833,"")</f>
        <v/>
      </c>
      <c r="D1833" s="386" t="str">
        <f>IF(STEP!D1833&lt;&gt;"",STEP!D1833,"")</f>
        <v/>
      </c>
      <c r="E1833" s="387" t="str">
        <f>IF(STEP!E1833&lt;&gt;"",STEP!E1833,"")</f>
        <v/>
      </c>
      <c r="F1833" s="253"/>
      <c r="G1833" s="252"/>
      <c r="H1833" s="254"/>
      <c r="I1833" s="254"/>
      <c r="J1833" s="254"/>
      <c r="K1833" s="254"/>
      <c r="L1833" s="254"/>
      <c r="M1833" s="254"/>
      <c r="N1833" s="254"/>
      <c r="O1833" s="254"/>
      <c r="P1833" s="254"/>
      <c r="Q1833" s="254"/>
      <c r="R1833" s="254"/>
      <c r="S1833" s="254"/>
      <c r="T1833" s="254"/>
      <c r="U1833" s="254"/>
      <c r="V1833" s="254"/>
      <c r="W1833" s="254"/>
      <c r="X1833" s="254"/>
      <c r="Y1833" s="254"/>
      <c r="Z1833" s="254"/>
      <c r="AA1833" s="254"/>
      <c r="AB1833" s="254"/>
      <c r="AC1833" s="254"/>
      <c r="AD1833" s="254"/>
      <c r="AE1833" s="255"/>
      <c r="AF1833" s="255"/>
      <c r="AG1833" s="255"/>
      <c r="AH1833" s="255"/>
      <c r="AI1833" s="255"/>
      <c r="AJ1833" s="255"/>
      <c r="AK1833" s="255"/>
      <c r="AL1833" s="255"/>
      <c r="AM1833" s="255"/>
      <c r="AN1833" s="255"/>
      <c r="AO1833" s="254"/>
      <c r="AP1833" s="254"/>
      <c r="AQ1833" s="254"/>
      <c r="AR1833" s="254"/>
      <c r="AS1833" s="254"/>
      <c r="AT1833" s="254"/>
      <c r="AU1833" s="254"/>
      <c r="AW1833" s="283" t="str">
        <f t="shared" si="214"/>
        <v/>
      </c>
      <c r="AX1833" s="283" t="str">
        <f t="shared" si="215"/>
        <v/>
      </c>
      <c r="AY1833" s="283" t="str">
        <f t="shared" si="216"/>
        <v/>
      </c>
      <c r="AZ1833" s="283" t="str">
        <f t="shared" si="217"/>
        <v/>
      </c>
      <c r="BA1833" s="283" t="str">
        <f t="shared" si="218"/>
        <v/>
      </c>
      <c r="BD1833" s="254" t="str">
        <f>IF(W1833="","",IF(F1833="休日",AW1833,IF(F1833="法休",AW1833,VLOOKUP(F1833,カレンダマスタ!$Q$56:$R$69,2,FALSE))))</f>
        <v/>
      </c>
      <c r="BG1833" s="503" t="str">
        <f t="shared" si="219"/>
        <v/>
      </c>
      <c r="BH1833" s="503" t="str">
        <f>IF(AX1833="","",IF(P1833&lt;&gt;"","",IF(BG1833="CS","OK",IF(VLOOKUP(E1833,カレンダマスタ!$A$5:$D$381,4,FALSE)&gt;0,"",IF(OR(AX1833*24&gt;10.84,AZ1833*24&lt;14.5)=TRUE,"×","OK")))))</f>
        <v/>
      </c>
    </row>
    <row r="1834" spans="2:60">
      <c r="B1834" s="111"/>
      <c r="C1834" s="385" t="str">
        <f>IF(STEP!C1834&lt;&gt;"",STEP!C1834,"")</f>
        <v/>
      </c>
      <c r="D1834" s="386" t="str">
        <f>IF(STEP!D1834&lt;&gt;"",STEP!D1834,"")</f>
        <v/>
      </c>
      <c r="E1834" s="387" t="str">
        <f>IF(STEP!E1834&lt;&gt;"",STEP!E1834,"")</f>
        <v/>
      </c>
      <c r="F1834" s="253"/>
      <c r="G1834" s="252"/>
      <c r="H1834" s="254"/>
      <c r="I1834" s="254"/>
      <c r="J1834" s="254"/>
      <c r="K1834" s="254"/>
      <c r="L1834" s="254"/>
      <c r="M1834" s="254"/>
      <c r="N1834" s="254"/>
      <c r="O1834" s="254"/>
      <c r="P1834" s="254"/>
      <c r="Q1834" s="254"/>
      <c r="R1834" s="254"/>
      <c r="S1834" s="254"/>
      <c r="T1834" s="254"/>
      <c r="U1834" s="254"/>
      <c r="V1834" s="254"/>
      <c r="W1834" s="254"/>
      <c r="X1834" s="254"/>
      <c r="Y1834" s="254"/>
      <c r="Z1834" s="254"/>
      <c r="AA1834" s="254"/>
      <c r="AB1834" s="254"/>
      <c r="AC1834" s="254"/>
      <c r="AD1834" s="254"/>
      <c r="AE1834" s="255"/>
      <c r="AF1834" s="255"/>
      <c r="AG1834" s="255"/>
      <c r="AH1834" s="255"/>
      <c r="AI1834" s="255"/>
      <c r="AJ1834" s="255"/>
      <c r="AK1834" s="255"/>
      <c r="AL1834" s="255"/>
      <c r="AM1834" s="255"/>
      <c r="AN1834" s="255"/>
      <c r="AO1834" s="254"/>
      <c r="AP1834" s="254"/>
      <c r="AQ1834" s="254"/>
      <c r="AR1834" s="254"/>
      <c r="AS1834" s="254"/>
      <c r="AT1834" s="254"/>
      <c r="AU1834" s="254"/>
      <c r="AW1834" s="283" t="str">
        <f t="shared" si="214"/>
        <v/>
      </c>
      <c r="AX1834" s="283" t="str">
        <f t="shared" si="215"/>
        <v/>
      </c>
      <c r="AY1834" s="283" t="str">
        <f t="shared" si="216"/>
        <v/>
      </c>
      <c r="AZ1834" s="283" t="str">
        <f t="shared" si="217"/>
        <v/>
      </c>
      <c r="BA1834" s="283" t="str">
        <f t="shared" si="218"/>
        <v/>
      </c>
      <c r="BD1834" s="254" t="str">
        <f>IF(W1834="","",IF(F1834="休日",AW1834,IF(F1834="法休",AW1834,VLOOKUP(F1834,カレンダマスタ!$Q$56:$R$69,2,FALSE))))</f>
        <v/>
      </c>
      <c r="BG1834" s="254" t="str">
        <f t="shared" si="219"/>
        <v/>
      </c>
      <c r="BH1834" s="254" t="str">
        <f>IF(AX1834="","",IF(P1834&lt;&gt;"","",IF(BG1834="CS","OK",IF(VLOOKUP(E1834,カレンダマスタ!$A$5:$D$381,4,FALSE)&gt;0,"",IF(OR(AX1834*24&gt;10.84,AZ1834*24&lt;14.5)=TRUE,"×","OK")))))</f>
        <v/>
      </c>
    </row>
    <row r="1835" spans="2:60">
      <c r="B1835" s="111"/>
      <c r="C1835" s="385" t="str">
        <f>IF(STEP!C1835&lt;&gt;"",STEP!C1835,"")</f>
        <v/>
      </c>
      <c r="D1835" s="386" t="str">
        <f>IF(STEP!D1835&lt;&gt;"",STEP!D1835,"")</f>
        <v/>
      </c>
      <c r="E1835" s="387" t="str">
        <f>IF(STEP!E1835&lt;&gt;"",STEP!E1835,"")</f>
        <v/>
      </c>
      <c r="F1835" s="253"/>
      <c r="G1835" s="252"/>
      <c r="H1835" s="254"/>
      <c r="I1835" s="254"/>
      <c r="J1835" s="254"/>
      <c r="K1835" s="254"/>
      <c r="L1835" s="254"/>
      <c r="M1835" s="254"/>
      <c r="N1835" s="254"/>
      <c r="O1835" s="254"/>
      <c r="P1835" s="254"/>
      <c r="Q1835" s="254"/>
      <c r="R1835" s="254"/>
      <c r="S1835" s="254"/>
      <c r="T1835" s="254"/>
      <c r="U1835" s="254"/>
      <c r="V1835" s="254"/>
      <c r="W1835" s="254"/>
      <c r="X1835" s="254"/>
      <c r="Y1835" s="254"/>
      <c r="Z1835" s="254"/>
      <c r="AA1835" s="254"/>
      <c r="AB1835" s="254"/>
      <c r="AC1835" s="254"/>
      <c r="AD1835" s="254"/>
      <c r="AE1835" s="255"/>
      <c r="AF1835" s="255"/>
      <c r="AG1835" s="255"/>
      <c r="AH1835" s="255"/>
      <c r="AI1835" s="255"/>
      <c r="AJ1835" s="255"/>
      <c r="AK1835" s="255"/>
      <c r="AL1835" s="255"/>
      <c r="AM1835" s="255"/>
      <c r="AN1835" s="255"/>
      <c r="AO1835" s="254"/>
      <c r="AP1835" s="254"/>
      <c r="AQ1835" s="254"/>
      <c r="AR1835" s="254"/>
      <c r="AS1835" s="254"/>
      <c r="AT1835" s="254"/>
      <c r="AU1835" s="254"/>
      <c r="AW1835" s="283" t="str">
        <f t="shared" si="214"/>
        <v/>
      </c>
      <c r="AX1835" s="283" t="str">
        <f t="shared" si="215"/>
        <v/>
      </c>
      <c r="AY1835" s="283" t="str">
        <f t="shared" si="216"/>
        <v/>
      </c>
      <c r="AZ1835" s="283" t="str">
        <f t="shared" si="217"/>
        <v/>
      </c>
      <c r="BA1835" s="283" t="str">
        <f t="shared" si="218"/>
        <v/>
      </c>
      <c r="BD1835" s="254" t="str">
        <f>IF(W1835="","",IF(F1835="休日",AW1835,IF(F1835="法休",AW1835,VLOOKUP(F1835,カレンダマスタ!$Q$56:$R$69,2,FALSE))))</f>
        <v/>
      </c>
      <c r="BG1835" s="254" t="str">
        <f t="shared" si="219"/>
        <v/>
      </c>
      <c r="BH1835" s="254" t="str">
        <f>IF(AX1835="","",IF(P1835&lt;&gt;"","",IF(BG1835="CS","OK",IF(VLOOKUP(E1835,カレンダマスタ!$A$5:$D$381,4,FALSE)&gt;0,"",IF(OR(AX1835*24&gt;10.84,AZ1835*24&lt;14.5)=TRUE,"×","OK")))))</f>
        <v/>
      </c>
    </row>
    <row r="1836" spans="2:60">
      <c r="B1836" s="111"/>
      <c r="C1836" s="385" t="str">
        <f>IF(STEP!C1836&lt;&gt;"",STEP!C1836,"")</f>
        <v/>
      </c>
      <c r="D1836" s="386" t="str">
        <f>IF(STEP!D1836&lt;&gt;"",STEP!D1836,"")</f>
        <v/>
      </c>
      <c r="E1836" s="387" t="str">
        <f>IF(STEP!E1836&lt;&gt;"",STEP!E1836,"")</f>
        <v/>
      </c>
      <c r="F1836" s="256"/>
      <c r="G1836" s="257"/>
      <c r="H1836" s="254"/>
      <c r="I1836" s="254"/>
      <c r="J1836" s="254"/>
      <c r="K1836" s="254"/>
      <c r="L1836" s="254"/>
      <c r="M1836" s="254"/>
      <c r="N1836" s="254"/>
      <c r="O1836" s="254"/>
      <c r="P1836" s="254"/>
      <c r="Q1836" s="254"/>
      <c r="R1836" s="254"/>
      <c r="S1836" s="254"/>
      <c r="T1836" s="254"/>
      <c r="U1836" s="254"/>
      <c r="V1836" s="254"/>
      <c r="W1836" s="254"/>
      <c r="X1836" s="254"/>
      <c r="Y1836" s="254"/>
      <c r="Z1836" s="254"/>
      <c r="AA1836" s="254"/>
      <c r="AB1836" s="254"/>
      <c r="AC1836" s="254"/>
      <c r="AD1836" s="254"/>
      <c r="AE1836" s="255"/>
      <c r="AF1836" s="255"/>
      <c r="AG1836" s="255"/>
      <c r="AH1836" s="255"/>
      <c r="AI1836" s="255"/>
      <c r="AJ1836" s="255"/>
      <c r="AK1836" s="255"/>
      <c r="AL1836" s="255"/>
      <c r="AM1836" s="255"/>
      <c r="AN1836" s="255"/>
      <c r="AO1836" s="254"/>
      <c r="AP1836" s="254"/>
      <c r="AQ1836" s="254"/>
      <c r="AR1836" s="254"/>
      <c r="AS1836" s="254"/>
      <c r="AT1836" s="254"/>
      <c r="AU1836" s="254"/>
      <c r="AW1836" s="283" t="str">
        <f t="shared" si="214"/>
        <v/>
      </c>
      <c r="AX1836" s="283" t="str">
        <f t="shared" si="215"/>
        <v/>
      </c>
      <c r="AY1836" s="283" t="str">
        <f t="shared" si="216"/>
        <v/>
      </c>
      <c r="AZ1836" s="283" t="str">
        <f t="shared" si="217"/>
        <v/>
      </c>
      <c r="BA1836" s="283" t="str">
        <f t="shared" si="218"/>
        <v/>
      </c>
      <c r="BD1836" s="254" t="str">
        <f>IF(W1836="","",IF(F1836="休日",AW1836,IF(F1836="法休",AW1836,VLOOKUP(F1836,カレンダマスタ!$Q$56:$R$69,2,FALSE))))</f>
        <v/>
      </c>
      <c r="BG1836" s="254" t="str">
        <f t="shared" si="219"/>
        <v/>
      </c>
      <c r="BH1836" s="254" t="str">
        <f>IF(AX1836="","",IF(P1836&lt;&gt;"","",IF(BG1836="CS","OK",IF(VLOOKUP(E1836,カレンダマスタ!$A$5:$D$381,4,FALSE)&gt;0,"",IF(OR(AX1836*24&gt;10.84,AZ1836*24&lt;14.5)=TRUE,"×","OK")))))</f>
        <v/>
      </c>
    </row>
    <row r="1837" spans="2:60">
      <c r="B1837" s="111"/>
      <c r="C1837" s="385" t="str">
        <f>IF(STEP!C1837&lt;&gt;"",STEP!C1837,"")</f>
        <v/>
      </c>
      <c r="D1837" s="386" t="str">
        <f>IF(STEP!D1837&lt;&gt;"",STEP!D1837,"")</f>
        <v/>
      </c>
      <c r="E1837" s="387" t="str">
        <f>IF(STEP!E1837&lt;&gt;"",STEP!E1837,"")</f>
        <v/>
      </c>
      <c r="F1837" s="256"/>
      <c r="G1837" s="257"/>
      <c r="H1837" s="254"/>
      <c r="I1837" s="254"/>
      <c r="J1837" s="254"/>
      <c r="K1837" s="254"/>
      <c r="L1837" s="254"/>
      <c r="M1837" s="254"/>
      <c r="N1837" s="254"/>
      <c r="O1837" s="254"/>
      <c r="P1837" s="254"/>
      <c r="Q1837" s="254"/>
      <c r="R1837" s="254"/>
      <c r="S1837" s="254"/>
      <c r="T1837" s="254"/>
      <c r="U1837" s="254"/>
      <c r="V1837" s="254"/>
      <c r="W1837" s="254"/>
      <c r="X1837" s="254"/>
      <c r="Y1837" s="254"/>
      <c r="Z1837" s="254"/>
      <c r="AA1837" s="254"/>
      <c r="AB1837" s="254"/>
      <c r="AC1837" s="254"/>
      <c r="AD1837" s="254"/>
      <c r="AE1837" s="255"/>
      <c r="AF1837" s="255"/>
      <c r="AG1837" s="255"/>
      <c r="AH1837" s="255"/>
      <c r="AI1837" s="255"/>
      <c r="AJ1837" s="255"/>
      <c r="AK1837" s="255"/>
      <c r="AL1837" s="255"/>
      <c r="AM1837" s="255"/>
      <c r="AN1837" s="255"/>
      <c r="AO1837" s="254"/>
      <c r="AP1837" s="254"/>
      <c r="AQ1837" s="254"/>
      <c r="AR1837" s="254"/>
      <c r="AS1837" s="254"/>
      <c r="AT1837" s="254"/>
      <c r="AU1837" s="254"/>
      <c r="AW1837" s="283" t="str">
        <f t="shared" si="214"/>
        <v/>
      </c>
      <c r="AX1837" s="283" t="str">
        <f t="shared" si="215"/>
        <v/>
      </c>
      <c r="AY1837" s="283" t="str">
        <f t="shared" si="216"/>
        <v/>
      </c>
      <c r="AZ1837" s="283" t="str">
        <f t="shared" si="217"/>
        <v/>
      </c>
      <c r="BA1837" s="283" t="str">
        <f t="shared" si="218"/>
        <v/>
      </c>
      <c r="BD1837" s="254" t="str">
        <f>IF(W1837="","",IF(F1837="休日",AW1837,IF(F1837="法休",AW1837,VLOOKUP(F1837,カレンダマスタ!$Q$56:$R$69,2,FALSE))))</f>
        <v/>
      </c>
      <c r="BG1837" s="254" t="str">
        <f t="shared" si="219"/>
        <v/>
      </c>
      <c r="BH1837" s="254" t="str">
        <f>IF(AX1837="","",IF(P1837&lt;&gt;"","",IF(BG1837="CS","OK",IF(VLOOKUP(E1837,カレンダマスタ!$A$5:$D$381,4,FALSE)&gt;0,"",IF(OR(AX1837*24&gt;10.84,AZ1837*24&lt;14.5)=TRUE,"×","OK")))))</f>
        <v/>
      </c>
    </row>
    <row r="1838" spans="2:60">
      <c r="B1838" s="111"/>
      <c r="C1838" s="388" t="str">
        <f>IF(STEP!C1838&lt;&gt;"",STEP!C1838,"")</f>
        <v/>
      </c>
      <c r="D1838" s="389" t="str">
        <f>IF(STEP!D1838&lt;&gt;"",STEP!D1838,"")</f>
        <v/>
      </c>
      <c r="E1838" s="390" t="str">
        <f>IF(STEP!E1838&lt;&gt;"",STEP!E1838,"")</f>
        <v/>
      </c>
      <c r="F1838" s="259"/>
      <c r="G1838" s="266"/>
      <c r="H1838" s="260"/>
      <c r="I1838" s="260"/>
      <c r="J1838" s="260"/>
      <c r="K1838" s="260"/>
      <c r="L1838" s="260"/>
      <c r="M1838" s="260"/>
      <c r="N1838" s="260"/>
      <c r="O1838" s="260"/>
      <c r="P1838" s="260"/>
      <c r="Q1838" s="260"/>
      <c r="R1838" s="260"/>
      <c r="S1838" s="260"/>
      <c r="T1838" s="260"/>
      <c r="U1838" s="260"/>
      <c r="V1838" s="260"/>
      <c r="W1838" s="260"/>
      <c r="X1838" s="260"/>
      <c r="Y1838" s="260"/>
      <c r="Z1838" s="260"/>
      <c r="AA1838" s="260"/>
      <c r="AB1838" s="260"/>
      <c r="AC1838" s="260"/>
      <c r="AD1838" s="260"/>
      <c r="AE1838" s="261"/>
      <c r="AF1838" s="261"/>
      <c r="AG1838" s="261"/>
      <c r="AH1838" s="261"/>
      <c r="AI1838" s="261"/>
      <c r="AJ1838" s="261"/>
      <c r="AK1838" s="261"/>
      <c r="AL1838" s="261"/>
      <c r="AM1838" s="261"/>
      <c r="AN1838" s="261"/>
      <c r="AO1838" s="260"/>
      <c r="AP1838" s="260"/>
      <c r="AQ1838" s="260"/>
      <c r="AR1838" s="260"/>
      <c r="AS1838" s="260"/>
      <c r="AT1838" s="260"/>
      <c r="AU1838" s="260"/>
      <c r="AW1838" s="284" t="str">
        <f t="shared" si="214"/>
        <v/>
      </c>
      <c r="AX1838" s="284" t="str">
        <f t="shared" si="215"/>
        <v/>
      </c>
      <c r="AY1838" s="284" t="str">
        <f t="shared" si="216"/>
        <v/>
      </c>
      <c r="AZ1838" s="284" t="str">
        <f t="shared" si="217"/>
        <v/>
      </c>
      <c r="BA1838" s="284" t="str">
        <f t="shared" si="218"/>
        <v/>
      </c>
      <c r="BD1838" s="260" t="str">
        <f>IF(W1838="","",IF(F1838="休日",AW1838,IF(F1838="法休",AW1838,VLOOKUP(F1838,カレンダマスタ!$Q$56:$R$69,2,FALSE))))</f>
        <v/>
      </c>
      <c r="BG1838" s="260" t="str">
        <f t="shared" si="219"/>
        <v/>
      </c>
      <c r="BH1838" s="260" t="str">
        <f>IF(AX1838="","",IF(P1838&lt;&gt;"","",IF(BG1838="CS","OK",IF(VLOOKUP(E1838,カレンダマスタ!$A$5:$D$381,4,FALSE)&gt;0,"",IF(OR(AX1838*24&gt;10.84,AZ1838*24&lt;14.5)=TRUE,"×","OK")))))</f>
        <v/>
      </c>
    </row>
    <row r="1839" spans="2:60">
      <c r="B1839" s="111"/>
      <c r="C1839" s="394" t="str">
        <f>IF(STEP!C1839&lt;&gt;"",STEP!C1839,"")</f>
        <v/>
      </c>
      <c r="D1839" s="395" t="str">
        <f>IF(STEP!D1839&lt;&gt;"",STEP!D1839,"")</f>
        <v/>
      </c>
      <c r="E1839" s="396" t="str">
        <f>IF(STEP!E1839&lt;&gt;"",STEP!E1839,"")</f>
        <v/>
      </c>
      <c r="F1839" s="269"/>
      <c r="G1839" s="268"/>
      <c r="H1839" s="270"/>
      <c r="I1839" s="270"/>
      <c r="J1839" s="270"/>
      <c r="K1839" s="270"/>
      <c r="L1839" s="270"/>
      <c r="M1839" s="270"/>
      <c r="N1839" s="270"/>
      <c r="O1839" s="270"/>
      <c r="P1839" s="270"/>
      <c r="Q1839" s="270"/>
      <c r="R1839" s="270"/>
      <c r="S1839" s="270"/>
      <c r="T1839" s="270"/>
      <c r="U1839" s="270"/>
      <c r="V1839" s="270"/>
      <c r="W1839" s="270"/>
      <c r="X1839" s="270"/>
      <c r="Y1839" s="270"/>
      <c r="Z1839" s="270"/>
      <c r="AA1839" s="270"/>
      <c r="AB1839" s="270"/>
      <c r="AC1839" s="270"/>
      <c r="AD1839" s="270"/>
      <c r="AE1839" s="271"/>
      <c r="AF1839" s="271"/>
      <c r="AG1839" s="271"/>
      <c r="AH1839" s="271"/>
      <c r="AI1839" s="271"/>
      <c r="AJ1839" s="271"/>
      <c r="AK1839" s="271"/>
      <c r="AL1839" s="271"/>
      <c r="AM1839" s="271"/>
      <c r="AN1839" s="271"/>
      <c r="AO1839" s="270"/>
      <c r="AP1839" s="270"/>
      <c r="AQ1839" s="270"/>
      <c r="AR1839" s="270"/>
      <c r="AS1839" s="270"/>
      <c r="AT1839" s="270"/>
      <c r="AU1839" s="270"/>
      <c r="AW1839" s="282" t="str">
        <f t="shared" si="214"/>
        <v/>
      </c>
      <c r="AX1839" s="282" t="str">
        <f t="shared" si="215"/>
        <v/>
      </c>
      <c r="AY1839" s="282" t="str">
        <f t="shared" si="216"/>
        <v/>
      </c>
      <c r="AZ1839" s="282" t="str">
        <f t="shared" si="217"/>
        <v/>
      </c>
      <c r="BA1839" s="282" t="str">
        <f t="shared" si="218"/>
        <v/>
      </c>
      <c r="BD1839" s="270" t="str">
        <f>IF(W1839="","",IF(F1839="休日",AW1839,IF(F1839="法休",AW1839,VLOOKUP(F1839,カレンダマスタ!$Q$56:$R$69,2,FALSE))))</f>
        <v/>
      </c>
      <c r="BG1839" s="270" t="str">
        <f t="shared" si="219"/>
        <v/>
      </c>
      <c r="BH1839" s="270" t="str">
        <f>IF(AX1839="","",IF(P1839&lt;&gt;"","",IF(BG1839="CS","OK",IF(VLOOKUP(E1839,カレンダマスタ!$A$5:$D$381,4,FALSE)&gt;0,"",IF(OR(AX1839*24&gt;10.84,AZ1839*24&lt;14.5)=TRUE,"×","OK")))))</f>
        <v/>
      </c>
    </row>
    <row r="1840" spans="2:60">
      <c r="B1840" s="111"/>
      <c r="C1840" s="385" t="str">
        <f>IF(STEP!C1840&lt;&gt;"",STEP!C1840,"")</f>
        <v/>
      </c>
      <c r="D1840" s="386" t="str">
        <f>IF(STEP!D1840&lt;&gt;"",STEP!D1840,"")</f>
        <v/>
      </c>
      <c r="E1840" s="387" t="str">
        <f>IF(STEP!E1840&lt;&gt;"",STEP!E1840,"")</f>
        <v/>
      </c>
      <c r="F1840" s="253"/>
      <c r="G1840" s="252"/>
      <c r="H1840" s="254"/>
      <c r="I1840" s="254"/>
      <c r="J1840" s="254"/>
      <c r="K1840" s="254"/>
      <c r="L1840" s="254"/>
      <c r="M1840" s="254"/>
      <c r="N1840" s="254"/>
      <c r="O1840" s="254"/>
      <c r="P1840" s="254"/>
      <c r="Q1840" s="254"/>
      <c r="R1840" s="254"/>
      <c r="S1840" s="254"/>
      <c r="T1840" s="254"/>
      <c r="U1840" s="254"/>
      <c r="V1840" s="254"/>
      <c r="W1840" s="254"/>
      <c r="X1840" s="254"/>
      <c r="Y1840" s="254"/>
      <c r="Z1840" s="254"/>
      <c r="AA1840" s="254"/>
      <c r="AB1840" s="254"/>
      <c r="AC1840" s="254"/>
      <c r="AD1840" s="254"/>
      <c r="AE1840" s="255"/>
      <c r="AF1840" s="255"/>
      <c r="AG1840" s="255"/>
      <c r="AH1840" s="255"/>
      <c r="AI1840" s="255"/>
      <c r="AJ1840" s="255"/>
      <c r="AK1840" s="255"/>
      <c r="AL1840" s="255"/>
      <c r="AM1840" s="255"/>
      <c r="AN1840" s="255"/>
      <c r="AO1840" s="254"/>
      <c r="AP1840" s="254"/>
      <c r="AQ1840" s="254"/>
      <c r="AR1840" s="254"/>
      <c r="AS1840" s="254"/>
      <c r="AT1840" s="254"/>
      <c r="AU1840" s="254"/>
      <c r="AW1840" s="283" t="str">
        <f t="shared" si="214"/>
        <v/>
      </c>
      <c r="AX1840" s="283" t="str">
        <f t="shared" si="215"/>
        <v/>
      </c>
      <c r="AY1840" s="283" t="str">
        <f t="shared" si="216"/>
        <v/>
      </c>
      <c r="AZ1840" s="283" t="str">
        <f t="shared" si="217"/>
        <v/>
      </c>
      <c r="BA1840" s="283" t="str">
        <f t="shared" si="218"/>
        <v/>
      </c>
      <c r="BD1840" s="254" t="str">
        <f>IF(W1840="","",IF(F1840="休日",AW1840,IF(F1840="法休",AW1840,VLOOKUP(F1840,カレンダマスタ!$Q$56:$R$69,2,FALSE))))</f>
        <v/>
      </c>
      <c r="BG1840" s="254" t="str">
        <f t="shared" si="219"/>
        <v/>
      </c>
      <c r="BH1840" s="254" t="str">
        <f>IF(AX1840="","",IF(P1840&lt;&gt;"","",IF(BG1840="CS","OK",IF(VLOOKUP(E1840,カレンダマスタ!$A$5:$D$381,4,FALSE)&gt;0,"",IF(OR(AX1840*24&gt;10.84,AZ1840*24&lt;14.5)=TRUE,"×","OK")))))</f>
        <v/>
      </c>
    </row>
    <row r="1841" spans="2:60">
      <c r="B1841" s="111"/>
      <c r="C1841" s="397" t="str">
        <f>IF(STEP!C1841&lt;&gt;"",STEP!C1841,"")</f>
        <v/>
      </c>
      <c r="D1841" s="398" t="str">
        <f>IF(STEP!D1841&lt;&gt;"",STEP!D1841,"")</f>
        <v/>
      </c>
      <c r="E1841" s="399" t="str">
        <f>IF(STEP!E1841&lt;&gt;"",STEP!E1841,"")</f>
        <v/>
      </c>
      <c r="F1841" s="273"/>
      <c r="G1841" s="272"/>
      <c r="H1841" s="274"/>
      <c r="I1841" s="274"/>
      <c r="J1841" s="274"/>
      <c r="K1841" s="274"/>
      <c r="L1841" s="274"/>
      <c r="M1841" s="274"/>
      <c r="N1841" s="274"/>
      <c r="O1841" s="274"/>
      <c r="P1841" s="274"/>
      <c r="Q1841" s="274"/>
      <c r="R1841" s="274"/>
      <c r="S1841" s="274"/>
      <c r="T1841" s="274"/>
      <c r="U1841" s="274"/>
      <c r="V1841" s="274"/>
      <c r="W1841" s="274"/>
      <c r="X1841" s="274"/>
      <c r="Y1841" s="274"/>
      <c r="Z1841" s="274"/>
      <c r="AA1841" s="274"/>
      <c r="AB1841" s="274"/>
      <c r="AC1841" s="274"/>
      <c r="AD1841" s="274"/>
      <c r="AE1841" s="275"/>
      <c r="AF1841" s="275"/>
      <c r="AG1841" s="275"/>
      <c r="AH1841" s="275"/>
      <c r="AI1841" s="275"/>
      <c r="AJ1841" s="275"/>
      <c r="AK1841" s="275"/>
      <c r="AL1841" s="275"/>
      <c r="AM1841" s="275"/>
      <c r="AN1841" s="275"/>
      <c r="AO1841" s="274"/>
      <c r="AP1841" s="274"/>
      <c r="AQ1841" s="274"/>
      <c r="AR1841" s="274"/>
      <c r="AS1841" s="274"/>
      <c r="AT1841" s="274"/>
      <c r="AU1841" s="274"/>
      <c r="AW1841" s="286" t="str">
        <f t="shared" si="214"/>
        <v/>
      </c>
      <c r="AX1841" s="286" t="str">
        <f t="shared" si="215"/>
        <v/>
      </c>
      <c r="AY1841" s="286" t="str">
        <f t="shared" si="216"/>
        <v/>
      </c>
      <c r="AZ1841" s="286" t="str">
        <f t="shared" si="217"/>
        <v/>
      </c>
      <c r="BA1841" s="286" t="str">
        <f t="shared" si="218"/>
        <v/>
      </c>
      <c r="BD1841" s="274" t="str">
        <f>IF(W1841="","",IF(F1841="休日",AW1841,IF(F1841="法休",AW1841,VLOOKUP(F1841,カレンダマスタ!$Q$56:$R$69,2,FALSE))))</f>
        <v/>
      </c>
      <c r="BG1841" s="274" t="str">
        <f t="shared" si="219"/>
        <v/>
      </c>
      <c r="BH1841" s="274" t="str">
        <f>IF(AX1841="","",IF(P1841&lt;&gt;"","",IF(BG1841="CS","OK",IF(VLOOKUP(E1841,カレンダマスタ!$A$5:$D$381,4,FALSE)&gt;0,"",IF(OR(AX1841*24&gt;10.84,AZ1841*24&lt;14.5)=TRUE,"×","OK")))))</f>
        <v/>
      </c>
    </row>
    <row r="1842" spans="2:60">
      <c r="B1842" s="111"/>
      <c r="C1842" s="397" t="str">
        <f>IF(STEP!C1842&lt;&gt;"",STEP!C1842,"")</f>
        <v/>
      </c>
      <c r="D1842" s="398" t="str">
        <f>IF(STEP!D1842&lt;&gt;"",STEP!D1842,"")</f>
        <v/>
      </c>
      <c r="E1842" s="399" t="str">
        <f>IF(STEP!E1842&lt;&gt;"",STEP!E1842,"")</f>
        <v/>
      </c>
      <c r="F1842" s="273"/>
      <c r="G1842" s="272"/>
      <c r="H1842" s="274"/>
      <c r="I1842" s="274"/>
      <c r="J1842" s="274"/>
      <c r="K1842" s="274"/>
      <c r="L1842" s="274"/>
      <c r="M1842" s="274"/>
      <c r="N1842" s="274"/>
      <c r="O1842" s="274"/>
      <c r="P1842" s="274"/>
      <c r="Q1842" s="274"/>
      <c r="R1842" s="274"/>
      <c r="S1842" s="274"/>
      <c r="T1842" s="274"/>
      <c r="U1842" s="274"/>
      <c r="V1842" s="274"/>
      <c r="W1842" s="274"/>
      <c r="X1842" s="274"/>
      <c r="Y1842" s="274"/>
      <c r="Z1842" s="274"/>
      <c r="AA1842" s="274"/>
      <c r="AB1842" s="274"/>
      <c r="AC1842" s="274"/>
      <c r="AD1842" s="274"/>
      <c r="AE1842" s="275"/>
      <c r="AF1842" s="275"/>
      <c r="AG1842" s="275"/>
      <c r="AH1842" s="275"/>
      <c r="AI1842" s="275"/>
      <c r="AJ1842" s="275"/>
      <c r="AK1842" s="275"/>
      <c r="AL1842" s="275"/>
      <c r="AM1842" s="275"/>
      <c r="AN1842" s="275"/>
      <c r="AO1842" s="274"/>
      <c r="AP1842" s="274"/>
      <c r="AQ1842" s="274"/>
      <c r="AR1842" s="274"/>
      <c r="AS1842" s="274"/>
      <c r="AT1842" s="274"/>
      <c r="AU1842" s="274"/>
      <c r="AW1842" s="286" t="str">
        <f t="shared" si="214"/>
        <v/>
      </c>
      <c r="AX1842" s="286" t="str">
        <f t="shared" si="215"/>
        <v/>
      </c>
      <c r="AY1842" s="286" t="str">
        <f t="shared" si="216"/>
        <v/>
      </c>
      <c r="AZ1842" s="286" t="str">
        <f t="shared" si="217"/>
        <v/>
      </c>
      <c r="BA1842" s="286" t="str">
        <f t="shared" si="218"/>
        <v/>
      </c>
      <c r="BD1842" s="274" t="str">
        <f>IF(W1842="","",IF(F1842="休日",AW1842,IF(F1842="法休",AW1842,VLOOKUP(F1842,カレンダマスタ!$Q$56:$R$69,2,FALSE))))</f>
        <v/>
      </c>
      <c r="BG1842" s="274" t="str">
        <f t="shared" si="219"/>
        <v/>
      </c>
      <c r="BH1842" s="274" t="str">
        <f>IF(AX1842="","",IF(P1842&lt;&gt;"","",IF(BG1842="CS","OK",IF(VLOOKUP(E1842,カレンダマスタ!$A$5:$D$381,4,FALSE)&gt;0,"",IF(OR(AX1842*24&gt;10.84,AZ1842*24&lt;14.5)=TRUE,"×","OK")))))</f>
        <v/>
      </c>
    </row>
    <row r="1843" spans="2:60">
      <c r="B1843" s="111"/>
      <c r="C1843" s="397" t="str">
        <f>IF(STEP!C1843&lt;&gt;"",STEP!C1843,"")</f>
        <v/>
      </c>
      <c r="D1843" s="398" t="str">
        <f>IF(STEP!D1843&lt;&gt;"",STEP!D1843,"")</f>
        <v/>
      </c>
      <c r="E1843" s="399" t="str">
        <f>IF(STEP!E1843&lt;&gt;"",STEP!E1843,"")</f>
        <v/>
      </c>
      <c r="F1843" s="273"/>
      <c r="G1843" s="272"/>
      <c r="H1843" s="274"/>
      <c r="I1843" s="274"/>
      <c r="J1843" s="274"/>
      <c r="K1843" s="274"/>
      <c r="L1843" s="274"/>
      <c r="M1843" s="274"/>
      <c r="N1843" s="274"/>
      <c r="O1843" s="274"/>
      <c r="P1843" s="274"/>
      <c r="Q1843" s="274"/>
      <c r="R1843" s="274"/>
      <c r="S1843" s="274"/>
      <c r="T1843" s="274"/>
      <c r="U1843" s="274"/>
      <c r="V1843" s="274"/>
      <c r="W1843" s="274"/>
      <c r="X1843" s="274"/>
      <c r="Y1843" s="274"/>
      <c r="Z1843" s="274"/>
      <c r="AA1843" s="274"/>
      <c r="AB1843" s="274"/>
      <c r="AC1843" s="274"/>
      <c r="AD1843" s="274"/>
      <c r="AE1843" s="275"/>
      <c r="AF1843" s="275"/>
      <c r="AG1843" s="275"/>
      <c r="AH1843" s="275"/>
      <c r="AI1843" s="275"/>
      <c r="AJ1843" s="275"/>
      <c r="AK1843" s="275"/>
      <c r="AL1843" s="275"/>
      <c r="AM1843" s="275"/>
      <c r="AN1843" s="275"/>
      <c r="AO1843" s="274"/>
      <c r="AP1843" s="274"/>
      <c r="AQ1843" s="274"/>
      <c r="AR1843" s="274"/>
      <c r="AS1843" s="274"/>
      <c r="AT1843" s="274"/>
      <c r="AU1843" s="274"/>
      <c r="AW1843" s="286" t="str">
        <f t="shared" si="214"/>
        <v/>
      </c>
      <c r="AX1843" s="286" t="str">
        <f t="shared" si="215"/>
        <v/>
      </c>
      <c r="AY1843" s="286" t="str">
        <f t="shared" si="216"/>
        <v/>
      </c>
      <c r="AZ1843" s="286" t="str">
        <f t="shared" si="217"/>
        <v/>
      </c>
      <c r="BA1843" s="286" t="str">
        <f t="shared" si="218"/>
        <v/>
      </c>
      <c r="BD1843" s="274" t="str">
        <f>IF(W1843="","",IF(F1843="休日",AW1843,IF(F1843="法休",AW1843,VLOOKUP(F1843,カレンダマスタ!$Q$56:$R$69,2,FALSE))))</f>
        <v/>
      </c>
      <c r="BG1843" s="274" t="str">
        <f t="shared" si="219"/>
        <v/>
      </c>
      <c r="BH1843" s="274" t="str">
        <f>IF(AX1843="","",IF(P1843&lt;&gt;"","",IF(BG1843="CS","OK",IF(VLOOKUP(E1843,カレンダマスタ!$A$5:$D$381,4,FALSE)&gt;0,"",IF(OR(AX1843*24&gt;10.84,AZ1843*24&lt;14.5)=TRUE,"×","OK")))))</f>
        <v/>
      </c>
    </row>
    <row r="1844" spans="2:60">
      <c r="B1844" s="111"/>
      <c r="C1844" s="397" t="str">
        <f>IF(STEP!C1844&lt;&gt;"",STEP!C1844,"")</f>
        <v/>
      </c>
      <c r="D1844" s="398" t="str">
        <f>IF(STEP!D1844&lt;&gt;"",STEP!D1844,"")</f>
        <v/>
      </c>
      <c r="E1844" s="399" t="str">
        <f>IF(STEP!E1844&lt;&gt;"",STEP!E1844,"")</f>
        <v/>
      </c>
      <c r="F1844" s="273"/>
      <c r="G1844" s="272"/>
      <c r="H1844" s="274"/>
      <c r="I1844" s="274"/>
      <c r="J1844" s="274"/>
      <c r="K1844" s="274"/>
      <c r="L1844" s="274"/>
      <c r="M1844" s="274"/>
      <c r="N1844" s="274"/>
      <c r="O1844" s="274"/>
      <c r="P1844" s="274"/>
      <c r="Q1844" s="274"/>
      <c r="R1844" s="274"/>
      <c r="S1844" s="274"/>
      <c r="T1844" s="274"/>
      <c r="U1844" s="274"/>
      <c r="V1844" s="274"/>
      <c r="W1844" s="274"/>
      <c r="X1844" s="274"/>
      <c r="Y1844" s="274"/>
      <c r="Z1844" s="274"/>
      <c r="AA1844" s="274"/>
      <c r="AB1844" s="274"/>
      <c r="AC1844" s="274"/>
      <c r="AD1844" s="274"/>
      <c r="AE1844" s="275"/>
      <c r="AF1844" s="275"/>
      <c r="AG1844" s="275"/>
      <c r="AH1844" s="275"/>
      <c r="AI1844" s="275"/>
      <c r="AJ1844" s="275"/>
      <c r="AK1844" s="275"/>
      <c r="AL1844" s="275"/>
      <c r="AM1844" s="275"/>
      <c r="AN1844" s="275"/>
      <c r="AO1844" s="274"/>
      <c r="AP1844" s="274"/>
      <c r="AQ1844" s="274"/>
      <c r="AR1844" s="274"/>
      <c r="AS1844" s="274"/>
      <c r="AT1844" s="274"/>
      <c r="AU1844" s="274"/>
      <c r="AW1844" s="286" t="str">
        <f t="shared" si="214"/>
        <v/>
      </c>
      <c r="AX1844" s="286" t="str">
        <f t="shared" si="215"/>
        <v/>
      </c>
      <c r="AY1844" s="286" t="str">
        <f t="shared" si="216"/>
        <v/>
      </c>
      <c r="AZ1844" s="286" t="str">
        <f t="shared" si="217"/>
        <v/>
      </c>
      <c r="BA1844" s="286" t="str">
        <f t="shared" si="218"/>
        <v/>
      </c>
      <c r="BD1844" s="274" t="str">
        <f>IF(W1844="","",IF(F1844="休日",AW1844,IF(F1844="法休",AW1844,VLOOKUP(F1844,カレンダマスタ!$Q$56:$R$69,2,FALSE))))</f>
        <v/>
      </c>
      <c r="BG1844" s="274" t="str">
        <f t="shared" si="219"/>
        <v/>
      </c>
      <c r="BH1844" s="274" t="str">
        <f>IF(AX1844="","",IF(P1844&lt;&gt;"","",IF(BG1844="CS","OK",IF(VLOOKUP(E1844,カレンダマスタ!$A$5:$D$381,4,FALSE)&gt;0,"",IF(OR(AX1844*24&gt;10.84,AZ1844*24&lt;14.5)=TRUE,"×","OK")))))</f>
        <v/>
      </c>
    </row>
    <row r="1845" spans="2:60" ht="13.8" thickBot="1">
      <c r="B1845" s="161"/>
      <c r="C1845" s="400" t="str">
        <f>IF(STEP!C1845&lt;&gt;"",STEP!C1845,"")</f>
        <v/>
      </c>
      <c r="D1845" s="401" t="str">
        <f>IF(STEP!D1845&lt;&gt;"",STEP!D1845,"")</f>
        <v/>
      </c>
      <c r="E1845" s="402" t="str">
        <f>IF(STEP!E1845&lt;&gt;"",STEP!E1845,"")</f>
        <v/>
      </c>
      <c r="F1845" s="277"/>
      <c r="G1845" s="276"/>
      <c r="H1845" s="278"/>
      <c r="I1845" s="278"/>
      <c r="J1845" s="278"/>
      <c r="K1845" s="278"/>
      <c r="L1845" s="278"/>
      <c r="M1845" s="278"/>
      <c r="N1845" s="278"/>
      <c r="O1845" s="278"/>
      <c r="P1845" s="278"/>
      <c r="Q1845" s="278"/>
      <c r="R1845" s="278"/>
      <c r="S1845" s="278"/>
      <c r="T1845" s="278"/>
      <c r="U1845" s="278"/>
      <c r="V1845" s="278"/>
      <c r="W1845" s="278"/>
      <c r="X1845" s="278"/>
      <c r="Y1845" s="278"/>
      <c r="Z1845" s="278"/>
      <c r="AA1845" s="278"/>
      <c r="AB1845" s="278"/>
      <c r="AC1845" s="278"/>
      <c r="AD1845" s="278"/>
      <c r="AE1845" s="279"/>
      <c r="AF1845" s="279"/>
      <c r="AG1845" s="279"/>
      <c r="AH1845" s="279"/>
      <c r="AI1845" s="279"/>
      <c r="AJ1845" s="279"/>
      <c r="AK1845" s="279"/>
      <c r="AL1845" s="279"/>
      <c r="AM1845" s="279"/>
      <c r="AN1845" s="279"/>
      <c r="AO1845" s="278"/>
      <c r="AP1845" s="278"/>
      <c r="AQ1845" s="278"/>
      <c r="AR1845" s="278"/>
      <c r="AS1845" s="278"/>
      <c r="AT1845" s="278"/>
      <c r="AU1845" s="278"/>
      <c r="AW1845" s="287" t="str">
        <f t="shared" si="214"/>
        <v/>
      </c>
      <c r="AX1845" s="287" t="str">
        <f t="shared" si="215"/>
        <v/>
      </c>
      <c r="AY1845" s="287" t="str">
        <f t="shared" si="216"/>
        <v/>
      </c>
      <c r="AZ1845" s="287" t="str">
        <f t="shared" si="217"/>
        <v/>
      </c>
      <c r="BA1845" s="287" t="str">
        <f t="shared" si="218"/>
        <v/>
      </c>
      <c r="BD1845" s="278" t="str">
        <f>IF(W1845="","",IF(F1845="休日",AW1845,IF(F1845="法休",AW1845,VLOOKUP(F1845,カレンダマスタ!$Q$56:$R$69,2,FALSE))))</f>
        <v/>
      </c>
      <c r="BG1845" s="278" t="str">
        <f t="shared" si="219"/>
        <v/>
      </c>
      <c r="BH1845" s="278" t="str">
        <f>IF(AX1845="","",IF(P1845&lt;&gt;"","",IF(BG1845="CS","OK",IF(VLOOKUP(E1845,カレンダマスタ!$A$5:$D$381,4,FALSE)&gt;0,"",IF(OR(AX1845*24&gt;10.84,AZ1845*24&lt;14.5)=TRUE,"×","OK")))))</f>
        <v/>
      </c>
    </row>
    <row r="1846" spans="2:60">
      <c r="B1846" s="323"/>
      <c r="C1846" s="366"/>
      <c r="D1846" s="367"/>
      <c r="E1846" s="368"/>
      <c r="F1846" s="367"/>
      <c r="G1846" s="366"/>
      <c r="H1846" s="369"/>
      <c r="I1846" s="369"/>
      <c r="J1846" s="369"/>
      <c r="K1846" s="369"/>
      <c r="L1846" s="369"/>
      <c r="M1846" s="369"/>
      <c r="N1846" s="369"/>
      <c r="O1846" s="369"/>
      <c r="P1846" s="369"/>
      <c r="Q1846" s="369"/>
      <c r="R1846" s="369"/>
      <c r="S1846" s="369"/>
      <c r="T1846" s="369"/>
      <c r="U1846" s="369"/>
      <c r="V1846" s="369"/>
      <c r="W1846" s="369"/>
      <c r="X1846" s="369"/>
      <c r="Y1846" s="369"/>
      <c r="Z1846" s="369"/>
      <c r="AA1846" s="369"/>
      <c r="AB1846" s="369"/>
      <c r="AC1846" s="369"/>
      <c r="AD1846" s="369"/>
      <c r="AE1846" s="370"/>
      <c r="AF1846" s="370"/>
      <c r="AG1846" s="370"/>
      <c r="AH1846" s="370"/>
      <c r="AI1846" s="370"/>
      <c r="AJ1846" s="370"/>
      <c r="AK1846" s="370"/>
      <c r="AL1846" s="370"/>
      <c r="AM1846" s="370"/>
      <c r="AN1846" s="370"/>
      <c r="AO1846" s="369"/>
      <c r="AP1846" s="369"/>
      <c r="AQ1846" s="369"/>
      <c r="AR1846" s="369"/>
      <c r="AS1846" s="369"/>
      <c r="AT1846" s="369"/>
      <c r="AU1846" s="369"/>
      <c r="AW1846" s="363"/>
      <c r="AX1846" s="363"/>
      <c r="AY1846" s="363"/>
      <c r="AZ1846" s="363"/>
      <c r="BA1846" s="363"/>
      <c r="BD1846" s="369" t="str">
        <f>IF(W1846="","",IF(F1846="休日",AW1846,IF(F1846="法休",AW1846,VLOOKUP(F1846,カレンダマスタ!$Q$56:$R$69,2,FALSE))))</f>
        <v/>
      </c>
      <c r="BG1846" s="369"/>
      <c r="BH1846" s="369"/>
    </row>
    <row r="1847" spans="2:60">
      <c r="B1847" s="323"/>
      <c r="C1847" s="371"/>
      <c r="D1847" s="372"/>
      <c r="E1847" s="373"/>
      <c r="F1847" s="372"/>
      <c r="G1847" s="371"/>
      <c r="H1847" s="374"/>
      <c r="I1847" s="374"/>
      <c r="J1847" s="374"/>
      <c r="K1847" s="374"/>
      <c r="L1847" s="374"/>
      <c r="M1847" s="374"/>
      <c r="N1847" s="374"/>
      <c r="O1847" s="374"/>
      <c r="P1847" s="374"/>
      <c r="Q1847" s="374"/>
      <c r="R1847" s="374"/>
      <c r="S1847" s="374"/>
      <c r="T1847" s="374"/>
      <c r="U1847" s="374"/>
      <c r="V1847" s="374"/>
      <c r="W1847" s="374"/>
      <c r="X1847" s="374"/>
      <c r="Y1847" s="374"/>
      <c r="Z1847" s="374"/>
      <c r="AA1847" s="374"/>
      <c r="AB1847" s="374"/>
      <c r="AC1847" s="374"/>
      <c r="AD1847" s="374"/>
      <c r="AE1847" s="375"/>
      <c r="AF1847" s="375"/>
      <c r="AG1847" s="375"/>
      <c r="AH1847" s="375"/>
      <c r="AI1847" s="375"/>
      <c r="AJ1847" s="375"/>
      <c r="AK1847" s="375"/>
      <c r="AL1847" s="375"/>
      <c r="AM1847" s="375"/>
      <c r="AN1847" s="375"/>
      <c r="AO1847" s="374"/>
      <c r="AP1847" s="374"/>
      <c r="AQ1847" s="374"/>
      <c r="AR1847" s="374"/>
      <c r="AS1847" s="374"/>
      <c r="AT1847" s="374"/>
      <c r="AU1847" s="374"/>
      <c r="AW1847" s="363"/>
      <c r="AX1847" s="363"/>
      <c r="AY1847" s="363"/>
      <c r="AZ1847" s="363"/>
      <c r="BA1847" s="363"/>
      <c r="BD1847" s="374" t="str">
        <f>IF(W1847="","",IF(F1847="休日",AW1847,IF(F1847="法休",AW1847,VLOOKUP(F1847,カレンダマスタ!$Q$56:$R$69,2,FALSE))))</f>
        <v/>
      </c>
      <c r="BG1847" s="374"/>
      <c r="BH1847" s="374"/>
    </row>
    <row r="1848" spans="2:60">
      <c r="B1848" s="323"/>
      <c r="C1848" s="371"/>
      <c r="D1848" s="372"/>
      <c r="E1848" s="373"/>
      <c r="F1848" s="372"/>
      <c r="G1848" s="371"/>
      <c r="H1848" s="374"/>
      <c r="I1848" s="374"/>
      <c r="J1848" s="374"/>
      <c r="K1848" s="374"/>
      <c r="L1848" s="374"/>
      <c r="M1848" s="374"/>
      <c r="N1848" s="374"/>
      <c r="O1848" s="374"/>
      <c r="P1848" s="374"/>
      <c r="Q1848" s="374"/>
      <c r="R1848" s="374"/>
      <c r="S1848" s="374"/>
      <c r="T1848" s="374"/>
      <c r="U1848" s="374"/>
      <c r="V1848" s="374"/>
      <c r="W1848" s="374"/>
      <c r="X1848" s="374"/>
      <c r="Y1848" s="374"/>
      <c r="Z1848" s="374"/>
      <c r="AA1848" s="374"/>
      <c r="AB1848" s="374"/>
      <c r="AC1848" s="374"/>
      <c r="AD1848" s="374"/>
      <c r="AE1848" s="375"/>
      <c r="AF1848" s="375"/>
      <c r="AG1848" s="375"/>
      <c r="AH1848" s="375"/>
      <c r="AI1848" s="375"/>
      <c r="AJ1848" s="375"/>
      <c r="AK1848" s="375"/>
      <c r="AL1848" s="375"/>
      <c r="AM1848" s="375"/>
      <c r="AN1848" s="375"/>
      <c r="AO1848" s="374"/>
      <c r="AP1848" s="374"/>
      <c r="AQ1848" s="374"/>
      <c r="AR1848" s="374"/>
      <c r="AS1848" s="374"/>
      <c r="AT1848" s="374"/>
      <c r="AU1848" s="374"/>
      <c r="AW1848" s="363"/>
      <c r="AX1848" s="363"/>
      <c r="AY1848" s="363"/>
      <c r="AZ1848" s="363"/>
      <c r="BA1848" s="363"/>
      <c r="BD1848" s="374" t="str">
        <f>IF(W1848="","",IF(F1848="休日",AW1848,IF(F1848="法休",AW1848,VLOOKUP(F1848,カレンダマスタ!$Q$56:$R$69,2,FALSE))))</f>
        <v/>
      </c>
      <c r="BG1848" s="374"/>
      <c r="BH1848" s="374"/>
    </row>
    <row r="1849" spans="2:60">
      <c r="B1849" s="323"/>
      <c r="C1849" s="371"/>
      <c r="D1849" s="372"/>
      <c r="E1849" s="373"/>
      <c r="F1849" s="372"/>
      <c r="G1849" s="371"/>
      <c r="H1849" s="374"/>
      <c r="I1849" s="374"/>
      <c r="J1849" s="374"/>
      <c r="K1849" s="374"/>
      <c r="L1849" s="374"/>
      <c r="M1849" s="374"/>
      <c r="N1849" s="374"/>
      <c r="O1849" s="374"/>
      <c r="P1849" s="374"/>
      <c r="Q1849" s="374"/>
      <c r="R1849" s="374"/>
      <c r="S1849" s="374"/>
      <c r="T1849" s="374"/>
      <c r="U1849" s="374"/>
      <c r="V1849" s="374"/>
      <c r="W1849" s="374"/>
      <c r="X1849" s="374"/>
      <c r="Y1849" s="374"/>
      <c r="Z1849" s="374"/>
      <c r="AA1849" s="374"/>
      <c r="AB1849" s="374"/>
      <c r="AC1849" s="374"/>
      <c r="AD1849" s="374"/>
      <c r="AE1849" s="375"/>
      <c r="AF1849" s="375"/>
      <c r="AG1849" s="375"/>
      <c r="AH1849" s="375"/>
      <c r="AI1849" s="375"/>
      <c r="AJ1849" s="375"/>
      <c r="AK1849" s="375"/>
      <c r="AL1849" s="375"/>
      <c r="AM1849" s="375"/>
      <c r="AN1849" s="375"/>
      <c r="AO1849" s="374"/>
      <c r="AP1849" s="374"/>
      <c r="AQ1849" s="374"/>
      <c r="AR1849" s="374"/>
      <c r="AS1849" s="374"/>
      <c r="AT1849" s="374"/>
      <c r="AU1849" s="374"/>
      <c r="AW1849" s="363"/>
      <c r="AX1849" s="363"/>
      <c r="AY1849" s="363"/>
      <c r="AZ1849" s="363"/>
      <c r="BA1849" s="363"/>
      <c r="BD1849" s="374" t="str">
        <f>IF(W1849="","",IF(F1849="休日",AW1849,IF(F1849="法休",AW1849,VLOOKUP(F1849,カレンダマスタ!$Q$56:$R$69,2,FALSE))))</f>
        <v/>
      </c>
      <c r="BG1849" s="374"/>
      <c r="BH1849" s="374"/>
    </row>
    <row r="1850" spans="2:60">
      <c r="B1850" s="323"/>
      <c r="C1850" s="371"/>
      <c r="D1850" s="372"/>
      <c r="E1850" s="373"/>
      <c r="F1850" s="372"/>
      <c r="G1850" s="371"/>
      <c r="H1850" s="374"/>
      <c r="I1850" s="374"/>
      <c r="J1850" s="374"/>
      <c r="K1850" s="374"/>
      <c r="L1850" s="374"/>
      <c r="M1850" s="374"/>
      <c r="N1850" s="374"/>
      <c r="O1850" s="374"/>
      <c r="P1850" s="374"/>
      <c r="Q1850" s="374"/>
      <c r="R1850" s="374"/>
      <c r="S1850" s="374"/>
      <c r="T1850" s="374"/>
      <c r="U1850" s="374"/>
      <c r="V1850" s="374"/>
      <c r="W1850" s="374"/>
      <c r="X1850" s="374"/>
      <c r="Y1850" s="374"/>
      <c r="Z1850" s="374"/>
      <c r="AA1850" s="374"/>
      <c r="AB1850" s="374"/>
      <c r="AC1850" s="374"/>
      <c r="AD1850" s="374"/>
      <c r="AE1850" s="375"/>
      <c r="AF1850" s="375"/>
      <c r="AG1850" s="375"/>
      <c r="AH1850" s="375"/>
      <c r="AI1850" s="375"/>
      <c r="AJ1850" s="375"/>
      <c r="AK1850" s="375"/>
      <c r="AL1850" s="375"/>
      <c r="AM1850" s="375"/>
      <c r="AN1850" s="375"/>
      <c r="AO1850" s="374"/>
      <c r="AP1850" s="374"/>
      <c r="AQ1850" s="374"/>
      <c r="AR1850" s="374"/>
      <c r="AS1850" s="374"/>
      <c r="AT1850" s="374"/>
      <c r="AU1850" s="374"/>
      <c r="AW1850" s="363"/>
      <c r="AX1850" s="363"/>
      <c r="AY1850" s="363"/>
      <c r="AZ1850" s="363"/>
      <c r="BA1850" s="363"/>
      <c r="BD1850" s="374" t="str">
        <f>IF(W1850="","",IF(F1850="休日",AW1850,IF(F1850="法休",AW1850,VLOOKUP(F1850,カレンダマスタ!$Q$56:$R$69,2,FALSE))))</f>
        <v/>
      </c>
      <c r="BG1850" s="374"/>
      <c r="BH1850" s="374"/>
    </row>
    <row r="1851" spans="2:60">
      <c r="B1851" s="323"/>
      <c r="C1851" s="371"/>
      <c r="D1851" s="372"/>
      <c r="E1851" s="373"/>
      <c r="F1851" s="372"/>
      <c r="G1851" s="371"/>
      <c r="H1851" s="374"/>
      <c r="I1851" s="374"/>
      <c r="J1851" s="374"/>
      <c r="K1851" s="374"/>
      <c r="L1851" s="374"/>
      <c r="M1851" s="374"/>
      <c r="N1851" s="374"/>
      <c r="O1851" s="374"/>
      <c r="P1851" s="374"/>
      <c r="Q1851" s="374"/>
      <c r="R1851" s="374"/>
      <c r="S1851" s="374"/>
      <c r="T1851" s="374"/>
      <c r="U1851" s="374"/>
      <c r="V1851" s="374"/>
      <c r="W1851" s="374"/>
      <c r="X1851" s="374"/>
      <c r="Y1851" s="374"/>
      <c r="Z1851" s="374"/>
      <c r="AA1851" s="374"/>
      <c r="AB1851" s="374"/>
      <c r="AC1851" s="374"/>
      <c r="AD1851" s="374"/>
      <c r="AE1851" s="375"/>
      <c r="AF1851" s="375"/>
      <c r="AG1851" s="375"/>
      <c r="AH1851" s="375"/>
      <c r="AI1851" s="375"/>
      <c r="AJ1851" s="375"/>
      <c r="AK1851" s="375"/>
      <c r="AL1851" s="375"/>
      <c r="AM1851" s="375"/>
      <c r="AN1851" s="375"/>
      <c r="AO1851" s="374"/>
      <c r="AP1851" s="374"/>
      <c r="AQ1851" s="374"/>
      <c r="AR1851" s="374"/>
      <c r="AS1851" s="374"/>
      <c r="AT1851" s="374"/>
      <c r="AU1851" s="374"/>
      <c r="AW1851" s="363"/>
      <c r="AX1851" s="363"/>
      <c r="AY1851" s="363"/>
      <c r="AZ1851" s="363"/>
      <c r="BA1851" s="363"/>
      <c r="BD1851" s="374" t="str">
        <f>IF(W1851="","",IF(F1851="休日",AW1851,IF(F1851="法休",AW1851,VLOOKUP(F1851,カレンダマスタ!$Q$56:$R$69,2,FALSE))))</f>
        <v/>
      </c>
      <c r="BG1851" s="374"/>
      <c r="BH1851" s="374"/>
    </row>
    <row r="1852" spans="2:60">
      <c r="B1852" s="323"/>
      <c r="C1852" s="371"/>
      <c r="D1852" s="372"/>
      <c r="E1852" s="373"/>
      <c r="F1852" s="372"/>
      <c r="G1852" s="371"/>
      <c r="H1852" s="374"/>
      <c r="I1852" s="374"/>
      <c r="J1852" s="374"/>
      <c r="K1852" s="374"/>
      <c r="L1852" s="374"/>
      <c r="M1852" s="374"/>
      <c r="N1852" s="374"/>
      <c r="O1852" s="374"/>
      <c r="P1852" s="374"/>
      <c r="Q1852" s="374"/>
      <c r="R1852" s="374"/>
      <c r="S1852" s="374"/>
      <c r="T1852" s="374"/>
      <c r="U1852" s="374"/>
      <c r="V1852" s="374"/>
      <c r="W1852" s="374"/>
      <c r="X1852" s="374"/>
      <c r="Y1852" s="374"/>
      <c r="Z1852" s="374"/>
      <c r="AA1852" s="374"/>
      <c r="AB1852" s="374"/>
      <c r="AC1852" s="374"/>
      <c r="AD1852" s="374"/>
      <c r="AE1852" s="375"/>
      <c r="AF1852" s="375"/>
      <c r="AG1852" s="375"/>
      <c r="AH1852" s="375"/>
      <c r="AI1852" s="375"/>
      <c r="AJ1852" s="375"/>
      <c r="AK1852" s="375"/>
      <c r="AL1852" s="375"/>
      <c r="AM1852" s="375"/>
      <c r="AN1852" s="375"/>
      <c r="AO1852" s="374"/>
      <c r="AP1852" s="374"/>
      <c r="AQ1852" s="374"/>
      <c r="AR1852" s="374"/>
      <c r="AS1852" s="374"/>
      <c r="AT1852" s="374"/>
      <c r="AU1852" s="374"/>
      <c r="AW1852" s="363"/>
      <c r="AX1852" s="363"/>
      <c r="AY1852" s="363"/>
      <c r="AZ1852" s="363"/>
      <c r="BA1852" s="363"/>
      <c r="BD1852" s="374" t="str">
        <f>IF(W1852="","",IF(F1852="休日",AW1852,IF(F1852="法休",AW1852,VLOOKUP(F1852,カレンダマスタ!$Q$56:$R$69,2,FALSE))))</f>
        <v/>
      </c>
      <c r="BG1852" s="374"/>
      <c r="BH1852" s="374"/>
    </row>
    <row r="1853" spans="2:60">
      <c r="B1853" s="323"/>
      <c r="C1853" s="371"/>
      <c r="D1853" s="372"/>
      <c r="E1853" s="373"/>
      <c r="F1853" s="372"/>
      <c r="G1853" s="371"/>
      <c r="H1853" s="374"/>
      <c r="I1853" s="374"/>
      <c r="J1853" s="374"/>
      <c r="K1853" s="374"/>
      <c r="L1853" s="374"/>
      <c r="M1853" s="374"/>
      <c r="N1853" s="374"/>
      <c r="O1853" s="374"/>
      <c r="P1853" s="374"/>
      <c r="Q1853" s="374"/>
      <c r="R1853" s="374"/>
      <c r="S1853" s="374"/>
      <c r="T1853" s="374"/>
      <c r="U1853" s="374"/>
      <c r="V1853" s="374"/>
      <c r="W1853" s="374"/>
      <c r="X1853" s="374"/>
      <c r="Y1853" s="374"/>
      <c r="Z1853" s="374"/>
      <c r="AA1853" s="374"/>
      <c r="AB1853" s="374"/>
      <c r="AC1853" s="374"/>
      <c r="AD1853" s="374"/>
      <c r="AE1853" s="375"/>
      <c r="AF1853" s="375"/>
      <c r="AG1853" s="375"/>
      <c r="AH1853" s="375"/>
      <c r="AI1853" s="375"/>
      <c r="AJ1853" s="375"/>
      <c r="AK1853" s="375"/>
      <c r="AL1853" s="375"/>
      <c r="AM1853" s="375"/>
      <c r="AN1853" s="375"/>
      <c r="AO1853" s="374"/>
      <c r="AP1853" s="374"/>
      <c r="AQ1853" s="374"/>
      <c r="AR1853" s="374"/>
      <c r="AS1853" s="374"/>
      <c r="AT1853" s="374"/>
      <c r="AU1853" s="374"/>
      <c r="AW1853" s="363"/>
      <c r="AX1853" s="363"/>
      <c r="AY1853" s="363"/>
      <c r="AZ1853" s="363"/>
      <c r="BA1853" s="363"/>
      <c r="BD1853" s="374" t="str">
        <f>IF(W1853="","",IF(F1853="休日",AW1853,IF(F1853="法休",AW1853,VLOOKUP(F1853,カレンダマスタ!$Q$56:$R$69,2,FALSE))))</f>
        <v/>
      </c>
      <c r="BG1853" s="374"/>
      <c r="BH1853" s="374"/>
    </row>
    <row r="1854" spans="2:60">
      <c r="B1854" s="323"/>
      <c r="C1854" s="371"/>
      <c r="D1854" s="372"/>
      <c r="E1854" s="373"/>
      <c r="F1854" s="372"/>
      <c r="G1854" s="371"/>
      <c r="H1854" s="374"/>
      <c r="I1854" s="374"/>
      <c r="J1854" s="374"/>
      <c r="K1854" s="374"/>
      <c r="L1854" s="374"/>
      <c r="M1854" s="374"/>
      <c r="N1854" s="374"/>
      <c r="O1854" s="374"/>
      <c r="P1854" s="374"/>
      <c r="Q1854" s="374"/>
      <c r="R1854" s="374"/>
      <c r="S1854" s="374"/>
      <c r="T1854" s="374"/>
      <c r="U1854" s="374"/>
      <c r="V1854" s="374"/>
      <c r="W1854" s="374"/>
      <c r="X1854" s="374"/>
      <c r="Y1854" s="374"/>
      <c r="Z1854" s="374"/>
      <c r="AA1854" s="374"/>
      <c r="AB1854" s="374"/>
      <c r="AC1854" s="374"/>
      <c r="AD1854" s="374"/>
      <c r="AE1854" s="375"/>
      <c r="AF1854" s="375"/>
      <c r="AG1854" s="375"/>
      <c r="AH1854" s="375"/>
      <c r="AI1854" s="375"/>
      <c r="AJ1854" s="375"/>
      <c r="AK1854" s="375"/>
      <c r="AL1854" s="375"/>
      <c r="AM1854" s="375"/>
      <c r="AN1854" s="375"/>
      <c r="AO1854" s="374"/>
      <c r="AP1854" s="374"/>
      <c r="AQ1854" s="374"/>
      <c r="AR1854" s="374"/>
      <c r="AS1854" s="374"/>
      <c r="AT1854" s="374"/>
      <c r="AU1854" s="374"/>
      <c r="AW1854" s="363"/>
      <c r="AX1854" s="363"/>
      <c r="AY1854" s="363"/>
      <c r="AZ1854" s="363"/>
      <c r="BA1854" s="363"/>
      <c r="BD1854" s="374" t="str">
        <f>IF(W1854="","",IF(F1854="休日",AW1854,IF(F1854="法休",AW1854,VLOOKUP(F1854,カレンダマスタ!$Q$56:$R$69,2,FALSE))))</f>
        <v/>
      </c>
      <c r="BG1854" s="374"/>
      <c r="BH1854" s="374"/>
    </row>
    <row r="1855" spans="2:60" ht="13.8" thickBot="1">
      <c r="B1855" s="329"/>
      <c r="C1855" s="377"/>
      <c r="D1855" s="378"/>
      <c r="E1855" s="379"/>
      <c r="F1855" s="378"/>
      <c r="G1855" s="377"/>
      <c r="H1855" s="380"/>
      <c r="I1855" s="380"/>
      <c r="J1855" s="380"/>
      <c r="K1855" s="380"/>
      <c r="L1855" s="380"/>
      <c r="M1855" s="380"/>
      <c r="N1855" s="380"/>
      <c r="O1855" s="380"/>
      <c r="P1855" s="380"/>
      <c r="Q1855" s="380"/>
      <c r="R1855" s="380"/>
      <c r="S1855" s="380"/>
      <c r="T1855" s="380"/>
      <c r="U1855" s="380"/>
      <c r="V1855" s="380"/>
      <c r="W1855" s="380"/>
      <c r="X1855" s="380"/>
      <c r="Y1855" s="380"/>
      <c r="Z1855" s="380"/>
      <c r="AA1855" s="380"/>
      <c r="AB1855" s="380"/>
      <c r="AC1855" s="380"/>
      <c r="AD1855" s="380"/>
      <c r="AE1855" s="381"/>
      <c r="AF1855" s="381"/>
      <c r="AG1855" s="381"/>
      <c r="AH1855" s="381"/>
      <c r="AI1855" s="381"/>
      <c r="AJ1855" s="381"/>
      <c r="AK1855" s="381"/>
      <c r="AL1855" s="381"/>
      <c r="AM1855" s="381"/>
      <c r="AN1855" s="381"/>
      <c r="AO1855" s="380"/>
      <c r="AP1855" s="380"/>
      <c r="AQ1855" s="380"/>
      <c r="AR1855" s="380"/>
      <c r="AS1855" s="380"/>
      <c r="AT1855" s="380"/>
      <c r="AU1855" s="380"/>
      <c r="AW1855" s="364"/>
      <c r="AX1855" s="364"/>
      <c r="AY1855" s="364"/>
      <c r="AZ1855" s="364"/>
      <c r="BA1855" s="364"/>
      <c r="BD1855" s="380" t="str">
        <f>IF(W1855="","",IF(F1855="休日",AW1855,IF(F1855="法休",AW1855,VLOOKUP(F1855,カレンダマスタ!$Q$56:$R$69,2,FALSE))))</f>
        <v/>
      </c>
      <c r="BG1855" s="380"/>
      <c r="BH1855" s="380"/>
    </row>
    <row r="1856" spans="2:60">
      <c r="B1856" s="111">
        <f>B1811+1</f>
        <v>42</v>
      </c>
      <c r="C1856" s="403" t="str">
        <f>IF(STEP!C1856&lt;&gt;"",STEP!C1856,"")</f>
        <v/>
      </c>
      <c r="D1856" s="383" t="str">
        <f>IF(STEP!D1856&lt;&gt;"",STEP!D1856,"")</f>
        <v/>
      </c>
      <c r="E1856" s="384" t="str">
        <f>IF(STEP!E1856&lt;&gt;"",STEP!E1856,"")</f>
        <v/>
      </c>
      <c r="F1856" s="248"/>
      <c r="G1856" s="249"/>
      <c r="H1856" s="250"/>
      <c r="I1856" s="250"/>
      <c r="J1856" s="250"/>
      <c r="K1856" s="250"/>
      <c r="L1856" s="250"/>
      <c r="M1856" s="250"/>
      <c r="N1856" s="250"/>
      <c r="O1856" s="250"/>
      <c r="P1856" s="250"/>
      <c r="Q1856" s="250"/>
      <c r="R1856" s="250"/>
      <c r="S1856" s="250"/>
      <c r="T1856" s="250"/>
      <c r="U1856" s="250"/>
      <c r="V1856" s="250"/>
      <c r="W1856" s="250"/>
      <c r="X1856" s="250"/>
      <c r="Y1856" s="250"/>
      <c r="Z1856" s="250"/>
      <c r="AA1856" s="250"/>
      <c r="AB1856" s="250"/>
      <c r="AC1856" s="250"/>
      <c r="AD1856" s="250"/>
      <c r="AE1856" s="251"/>
      <c r="AF1856" s="251"/>
      <c r="AG1856" s="251"/>
      <c r="AH1856" s="251"/>
      <c r="AI1856" s="251"/>
      <c r="AJ1856" s="251"/>
      <c r="AK1856" s="251"/>
      <c r="AL1856" s="251"/>
      <c r="AM1856" s="251"/>
      <c r="AN1856" s="251"/>
      <c r="AO1856" s="250"/>
      <c r="AP1856" s="250"/>
      <c r="AQ1856" s="250"/>
      <c r="AR1856" s="250"/>
      <c r="AS1856" s="250"/>
      <c r="AT1856" s="250"/>
      <c r="AU1856" s="250"/>
      <c r="AW1856" s="282" t="str">
        <f t="shared" ref="AW1856:AW1890" si="220">IF(W1856&lt;&gt;"",IF(W1856&lt;&gt;"",CEILING(IF(J1856&lt;&gt;"",J1856,I1856),$AY$8),""),"")</f>
        <v/>
      </c>
      <c r="AX1856" s="282" t="str">
        <f>IF(W1856&lt;&gt;"",IF(W1856&lt;&gt;"",IF(OR(K1856="早出",AND(BD1856&lt;AW1856,K1856&lt;&gt;"有償遅刻")),AW1856,BD1856),""),"")</f>
        <v/>
      </c>
      <c r="AY1856" s="282" t="str">
        <f t="shared" ref="AY1856:AY1890" si="221">IF(W1856&lt;&gt;"",FLOOR(IF(N1856&lt;&gt;"",N1856,M1856),$AY$8),"")</f>
        <v/>
      </c>
      <c r="AZ1856" s="282" t="str">
        <f t="shared" ref="AZ1856:AZ1890" si="222">IF(W1856&lt;&gt;"",IF(AY1856&lt;&gt;0,AY1856-AR1856,L1856-AR1856),"")</f>
        <v/>
      </c>
      <c r="BA1856" s="282" t="str">
        <f t="shared" ref="BA1856:BA1890" si="223">IF(W1856&lt;&gt;"",W1856,"")</f>
        <v/>
      </c>
      <c r="BD1856" s="250" t="str">
        <f>IF(W1856="","",IF(F1856="休日",AW1856,IF(F1856="法休",AW1856,VLOOKUP(F1856,カレンダマスタ!$Q$56:$R$69,2,FALSE))))</f>
        <v/>
      </c>
      <c r="BG1856" s="250" t="str">
        <f>STEP!AF1856</f>
        <v/>
      </c>
      <c r="BH1856" s="250" t="str">
        <f>IF(AX1856="","",IF(P1856&lt;&gt;"","",IF(BG1856="CS","OK",IF(VLOOKUP(E1856,カレンダマスタ!$A$5:$D$381,4,FALSE)&gt;0,"",IF(OR(AX1856*24&gt;10.84,AZ1856*24&lt;14.5)=TRUE,"×","OK")))))</f>
        <v/>
      </c>
    </row>
    <row r="1857" spans="2:60">
      <c r="B1857" s="111"/>
      <c r="C1857" s="385" t="str">
        <f>IF(STEP!C1857&lt;&gt;"",STEP!C1857,"")</f>
        <v/>
      </c>
      <c r="D1857" s="386" t="str">
        <f>IF(STEP!D1857&lt;&gt;"",STEP!D1857,"")</f>
        <v/>
      </c>
      <c r="E1857" s="387" t="str">
        <f>IF(STEP!E1857&lt;&gt;"",STEP!E1857,"")</f>
        <v/>
      </c>
      <c r="F1857" s="253"/>
      <c r="G1857" s="252"/>
      <c r="H1857" s="254"/>
      <c r="I1857" s="254"/>
      <c r="J1857" s="254"/>
      <c r="K1857" s="254"/>
      <c r="L1857" s="254"/>
      <c r="M1857" s="254"/>
      <c r="N1857" s="254"/>
      <c r="O1857" s="254"/>
      <c r="P1857" s="254"/>
      <c r="Q1857" s="254"/>
      <c r="R1857" s="254"/>
      <c r="S1857" s="254"/>
      <c r="T1857" s="254"/>
      <c r="U1857" s="254"/>
      <c r="V1857" s="254"/>
      <c r="W1857" s="254"/>
      <c r="X1857" s="254"/>
      <c r="Y1857" s="254"/>
      <c r="Z1857" s="254"/>
      <c r="AA1857" s="254"/>
      <c r="AB1857" s="254"/>
      <c r="AC1857" s="254"/>
      <c r="AD1857" s="254"/>
      <c r="AE1857" s="255"/>
      <c r="AF1857" s="255"/>
      <c r="AG1857" s="255"/>
      <c r="AH1857" s="255"/>
      <c r="AI1857" s="255"/>
      <c r="AJ1857" s="255"/>
      <c r="AK1857" s="255"/>
      <c r="AL1857" s="255"/>
      <c r="AM1857" s="255"/>
      <c r="AN1857" s="255"/>
      <c r="AO1857" s="254"/>
      <c r="AP1857" s="254"/>
      <c r="AQ1857" s="254"/>
      <c r="AR1857" s="254"/>
      <c r="AS1857" s="254"/>
      <c r="AT1857" s="254"/>
      <c r="AU1857" s="254"/>
      <c r="AW1857" s="283" t="str">
        <f t="shared" si="220"/>
        <v/>
      </c>
      <c r="AX1857" s="283" t="str">
        <f t="shared" si="215"/>
        <v/>
      </c>
      <c r="AY1857" s="283" t="str">
        <f t="shared" si="221"/>
        <v/>
      </c>
      <c r="AZ1857" s="283" t="str">
        <f t="shared" si="222"/>
        <v/>
      </c>
      <c r="BA1857" s="283" t="str">
        <f t="shared" si="223"/>
        <v/>
      </c>
      <c r="BD1857" s="254" t="str">
        <f>IF(W1857="","",IF(F1857="休日",AW1857,IF(F1857="法休",AW1857,VLOOKUP(F1857,カレンダマスタ!$Q$56:$R$69,2,FALSE))))</f>
        <v/>
      </c>
      <c r="BG1857" s="254" t="str">
        <f>BG1856</f>
        <v/>
      </c>
      <c r="BH1857" s="254" t="str">
        <f>IF(AX1857="","",IF(P1857&lt;&gt;"","",IF(BG1857="CS","OK",IF(VLOOKUP(E1857,カレンダマスタ!$A$5:$D$381,4,FALSE)&gt;0,"",IF(OR(AX1857*24&gt;10.84,AZ1857*24&lt;14.5)=TRUE,"×","OK")))))</f>
        <v/>
      </c>
    </row>
    <row r="1858" spans="2:60">
      <c r="B1858" s="111"/>
      <c r="C1858" s="385" t="str">
        <f>IF(STEP!C1858&lt;&gt;"",STEP!C1858,"")</f>
        <v/>
      </c>
      <c r="D1858" s="386" t="str">
        <f>IF(STEP!D1858&lt;&gt;"",STEP!D1858,"")</f>
        <v/>
      </c>
      <c r="E1858" s="387" t="str">
        <f>IF(STEP!E1858&lt;&gt;"",STEP!E1858,"")</f>
        <v/>
      </c>
      <c r="F1858" s="253"/>
      <c r="G1858" s="252"/>
      <c r="H1858" s="254"/>
      <c r="I1858" s="254"/>
      <c r="J1858" s="254"/>
      <c r="K1858" s="254"/>
      <c r="L1858" s="254"/>
      <c r="M1858" s="254"/>
      <c r="N1858" s="254"/>
      <c r="O1858" s="254"/>
      <c r="P1858" s="254"/>
      <c r="Q1858" s="254"/>
      <c r="R1858" s="254"/>
      <c r="S1858" s="254"/>
      <c r="T1858" s="254"/>
      <c r="U1858" s="254"/>
      <c r="V1858" s="254"/>
      <c r="W1858" s="254"/>
      <c r="X1858" s="254"/>
      <c r="Y1858" s="254"/>
      <c r="Z1858" s="254"/>
      <c r="AA1858" s="254"/>
      <c r="AB1858" s="254"/>
      <c r="AC1858" s="254"/>
      <c r="AD1858" s="254"/>
      <c r="AE1858" s="255"/>
      <c r="AF1858" s="255"/>
      <c r="AG1858" s="255"/>
      <c r="AH1858" s="255"/>
      <c r="AI1858" s="255"/>
      <c r="AJ1858" s="255"/>
      <c r="AK1858" s="255"/>
      <c r="AL1858" s="255"/>
      <c r="AM1858" s="255"/>
      <c r="AN1858" s="255"/>
      <c r="AO1858" s="254"/>
      <c r="AP1858" s="254"/>
      <c r="AQ1858" s="254"/>
      <c r="AR1858" s="254"/>
      <c r="AS1858" s="254"/>
      <c r="AT1858" s="254"/>
      <c r="AU1858" s="254"/>
      <c r="AW1858" s="283" t="str">
        <f t="shared" si="220"/>
        <v/>
      </c>
      <c r="AX1858" s="283" t="str">
        <f t="shared" si="215"/>
        <v/>
      </c>
      <c r="AY1858" s="283" t="str">
        <f t="shared" si="221"/>
        <v/>
      </c>
      <c r="AZ1858" s="283" t="str">
        <f t="shared" si="222"/>
        <v/>
      </c>
      <c r="BA1858" s="283" t="str">
        <f t="shared" si="223"/>
        <v/>
      </c>
      <c r="BD1858" s="254" t="str">
        <f>IF(W1858="","",IF(F1858="休日",AW1858,IF(F1858="法休",AW1858,VLOOKUP(F1858,カレンダマスタ!$Q$56:$R$69,2,FALSE))))</f>
        <v/>
      </c>
      <c r="BG1858" s="254" t="str">
        <f t="shared" si="219"/>
        <v/>
      </c>
      <c r="BH1858" s="254" t="str">
        <f>IF(AX1858="","",IF(P1858&lt;&gt;"","",IF(BG1858="CS","OK",IF(VLOOKUP(E1858,カレンダマスタ!$A$5:$D$381,4,FALSE)&gt;0,"",IF(OR(AX1858*24&gt;10.84,AZ1858*24&lt;14.5)=TRUE,"×","OK")))))</f>
        <v/>
      </c>
    </row>
    <row r="1859" spans="2:60">
      <c r="B1859" s="111"/>
      <c r="C1859" s="385" t="str">
        <f>IF(STEP!C1859&lt;&gt;"",STEP!C1859,"")</f>
        <v/>
      </c>
      <c r="D1859" s="386" t="str">
        <f>IF(STEP!D1859&lt;&gt;"",STEP!D1859,"")</f>
        <v/>
      </c>
      <c r="E1859" s="387" t="str">
        <f>IF(STEP!E1859&lt;&gt;"",STEP!E1859,"")</f>
        <v/>
      </c>
      <c r="F1859" s="256"/>
      <c r="G1859" s="257"/>
      <c r="H1859" s="254"/>
      <c r="I1859" s="254"/>
      <c r="J1859" s="254"/>
      <c r="K1859" s="254"/>
      <c r="L1859" s="254"/>
      <c r="M1859" s="254"/>
      <c r="N1859" s="254"/>
      <c r="O1859" s="254"/>
      <c r="P1859" s="254"/>
      <c r="Q1859" s="254"/>
      <c r="R1859" s="254"/>
      <c r="S1859" s="254"/>
      <c r="T1859" s="254"/>
      <c r="U1859" s="254"/>
      <c r="V1859" s="254"/>
      <c r="W1859" s="254"/>
      <c r="X1859" s="254"/>
      <c r="Y1859" s="254"/>
      <c r="Z1859" s="254"/>
      <c r="AA1859" s="254"/>
      <c r="AB1859" s="254"/>
      <c r="AC1859" s="254"/>
      <c r="AD1859" s="254"/>
      <c r="AE1859" s="255"/>
      <c r="AF1859" s="255"/>
      <c r="AG1859" s="255"/>
      <c r="AH1859" s="255"/>
      <c r="AI1859" s="255"/>
      <c r="AJ1859" s="255"/>
      <c r="AK1859" s="255"/>
      <c r="AL1859" s="255"/>
      <c r="AM1859" s="255"/>
      <c r="AN1859" s="255"/>
      <c r="AO1859" s="254"/>
      <c r="AP1859" s="254"/>
      <c r="AQ1859" s="254"/>
      <c r="AR1859" s="254"/>
      <c r="AS1859" s="254"/>
      <c r="AT1859" s="254"/>
      <c r="AU1859" s="254"/>
      <c r="AW1859" s="283" t="str">
        <f t="shared" si="220"/>
        <v/>
      </c>
      <c r="AX1859" s="283" t="str">
        <f t="shared" si="215"/>
        <v/>
      </c>
      <c r="AY1859" s="283" t="str">
        <f t="shared" si="221"/>
        <v/>
      </c>
      <c r="AZ1859" s="283" t="str">
        <f t="shared" si="222"/>
        <v/>
      </c>
      <c r="BA1859" s="283" t="str">
        <f t="shared" si="223"/>
        <v/>
      </c>
      <c r="BD1859" s="254" t="str">
        <f>IF(W1859="","",IF(F1859="休日",AW1859,IF(F1859="法休",AW1859,VLOOKUP(F1859,カレンダマスタ!$Q$56:$R$69,2,FALSE))))</f>
        <v/>
      </c>
      <c r="BG1859" s="254" t="str">
        <f t="shared" si="219"/>
        <v/>
      </c>
      <c r="BH1859" s="254" t="str">
        <f>IF(AX1859="","",IF(P1859&lt;&gt;"","",IF(BG1859="CS","OK",IF(VLOOKUP(E1859,カレンダマスタ!$A$5:$D$381,4,FALSE)&gt;0,"",IF(OR(AX1859*24&gt;10.84,AZ1859*24&lt;14.5)=TRUE,"×","OK")))))</f>
        <v/>
      </c>
    </row>
    <row r="1860" spans="2:60">
      <c r="B1860" s="111"/>
      <c r="C1860" s="385" t="str">
        <f>IF(STEP!C1860&lt;&gt;"",STEP!C1860,"")</f>
        <v/>
      </c>
      <c r="D1860" s="386" t="str">
        <f>IF(STEP!D1860&lt;&gt;"",STEP!D1860,"")</f>
        <v/>
      </c>
      <c r="E1860" s="387" t="str">
        <f>IF(STEP!E1860&lt;&gt;"",STEP!E1860,"")</f>
        <v/>
      </c>
      <c r="F1860" s="256"/>
      <c r="G1860" s="257"/>
      <c r="H1860" s="254"/>
      <c r="I1860" s="254"/>
      <c r="J1860" s="254"/>
      <c r="K1860" s="254"/>
      <c r="L1860" s="254"/>
      <c r="M1860" s="254"/>
      <c r="N1860" s="254"/>
      <c r="O1860" s="254"/>
      <c r="P1860" s="254"/>
      <c r="Q1860" s="254"/>
      <c r="R1860" s="254"/>
      <c r="S1860" s="254"/>
      <c r="T1860" s="254"/>
      <c r="U1860" s="254"/>
      <c r="V1860" s="254"/>
      <c r="W1860" s="254"/>
      <c r="X1860" s="254"/>
      <c r="Y1860" s="254"/>
      <c r="Z1860" s="254"/>
      <c r="AA1860" s="254"/>
      <c r="AB1860" s="254"/>
      <c r="AC1860" s="254"/>
      <c r="AD1860" s="254"/>
      <c r="AE1860" s="255"/>
      <c r="AF1860" s="255"/>
      <c r="AG1860" s="255"/>
      <c r="AH1860" s="255"/>
      <c r="AI1860" s="255"/>
      <c r="AJ1860" s="255"/>
      <c r="AK1860" s="255"/>
      <c r="AL1860" s="255"/>
      <c r="AM1860" s="255"/>
      <c r="AN1860" s="255"/>
      <c r="AO1860" s="254"/>
      <c r="AP1860" s="254"/>
      <c r="AQ1860" s="254"/>
      <c r="AR1860" s="254"/>
      <c r="AS1860" s="254"/>
      <c r="AT1860" s="254"/>
      <c r="AU1860" s="254"/>
      <c r="AW1860" s="283" t="str">
        <f t="shared" si="220"/>
        <v/>
      </c>
      <c r="AX1860" s="283" t="str">
        <f t="shared" si="215"/>
        <v/>
      </c>
      <c r="AY1860" s="283" t="str">
        <f t="shared" si="221"/>
        <v/>
      </c>
      <c r="AZ1860" s="283" t="str">
        <f t="shared" si="222"/>
        <v/>
      </c>
      <c r="BA1860" s="283" t="str">
        <f t="shared" si="223"/>
        <v/>
      </c>
      <c r="BD1860" s="254" t="str">
        <f>IF(W1860="","",IF(F1860="休日",AW1860,IF(F1860="法休",AW1860,VLOOKUP(F1860,カレンダマスタ!$Q$56:$R$69,2,FALSE))))</f>
        <v/>
      </c>
      <c r="BG1860" s="254" t="str">
        <f t="shared" si="219"/>
        <v/>
      </c>
      <c r="BH1860" s="254" t="str">
        <f>IF(AX1860="","",IF(P1860&lt;&gt;"","",IF(BG1860="CS","OK",IF(VLOOKUP(E1860,カレンダマスタ!$A$5:$D$381,4,FALSE)&gt;0,"",IF(OR(AX1860*24&gt;10.84,AZ1860*24&lt;14.5)=TRUE,"×","OK")))))</f>
        <v/>
      </c>
    </row>
    <row r="1861" spans="2:60">
      <c r="B1861" s="111"/>
      <c r="C1861" s="385" t="str">
        <f>IF(STEP!C1861&lt;&gt;"",STEP!C1861,"")</f>
        <v/>
      </c>
      <c r="D1861" s="386" t="str">
        <f>IF(STEP!D1861&lt;&gt;"",STEP!D1861,"")</f>
        <v/>
      </c>
      <c r="E1861" s="387" t="str">
        <f>IF(STEP!E1861&lt;&gt;"",STEP!E1861,"")</f>
        <v/>
      </c>
      <c r="F1861" s="256"/>
      <c r="G1861" s="252"/>
      <c r="H1861" s="254"/>
      <c r="I1861" s="254"/>
      <c r="J1861" s="254"/>
      <c r="K1861" s="254"/>
      <c r="L1861" s="254"/>
      <c r="M1861" s="254"/>
      <c r="N1861" s="254"/>
      <c r="O1861" s="254"/>
      <c r="P1861" s="254"/>
      <c r="Q1861" s="254"/>
      <c r="R1861" s="254"/>
      <c r="S1861" s="254"/>
      <c r="T1861" s="254"/>
      <c r="U1861" s="254"/>
      <c r="V1861" s="254"/>
      <c r="W1861" s="254"/>
      <c r="X1861" s="254"/>
      <c r="Y1861" s="254"/>
      <c r="Z1861" s="254"/>
      <c r="AA1861" s="254"/>
      <c r="AB1861" s="254"/>
      <c r="AC1861" s="254"/>
      <c r="AD1861" s="254"/>
      <c r="AE1861" s="255"/>
      <c r="AF1861" s="255"/>
      <c r="AG1861" s="255"/>
      <c r="AH1861" s="255"/>
      <c r="AI1861" s="255"/>
      <c r="AJ1861" s="255"/>
      <c r="AK1861" s="255"/>
      <c r="AL1861" s="255"/>
      <c r="AM1861" s="255"/>
      <c r="AN1861" s="255"/>
      <c r="AO1861" s="254"/>
      <c r="AP1861" s="254"/>
      <c r="AQ1861" s="254"/>
      <c r="AR1861" s="254"/>
      <c r="AS1861" s="254"/>
      <c r="AT1861" s="254"/>
      <c r="AU1861" s="254"/>
      <c r="AW1861" s="283" t="str">
        <f t="shared" si="220"/>
        <v/>
      </c>
      <c r="AX1861" s="283" t="str">
        <f t="shared" si="215"/>
        <v/>
      </c>
      <c r="AY1861" s="283" t="str">
        <f t="shared" si="221"/>
        <v/>
      </c>
      <c r="AZ1861" s="283" t="str">
        <f t="shared" si="222"/>
        <v/>
      </c>
      <c r="BA1861" s="283" t="str">
        <f t="shared" si="223"/>
        <v/>
      </c>
      <c r="BD1861" s="254" t="str">
        <f>IF(W1861="","",IF(F1861="休日",AW1861,IF(F1861="法休",AW1861,VLOOKUP(F1861,カレンダマスタ!$Q$56:$R$69,2,FALSE))))</f>
        <v/>
      </c>
      <c r="BG1861" s="254" t="str">
        <f t="shared" si="219"/>
        <v/>
      </c>
      <c r="BH1861" s="254" t="str">
        <f>IF(AX1861="","",IF(P1861&lt;&gt;"","",IF(BG1861="CS","OK",IF(VLOOKUP(E1861,カレンダマスタ!$A$5:$D$381,4,FALSE)&gt;0,"",IF(OR(AX1861*24&gt;10.84,AZ1861*24&lt;14.5)=TRUE,"×","OK")))))</f>
        <v/>
      </c>
    </row>
    <row r="1862" spans="2:60">
      <c r="B1862" s="111"/>
      <c r="C1862" s="388" t="str">
        <f>IF(STEP!C1862&lt;&gt;"",STEP!C1862,"")</f>
        <v/>
      </c>
      <c r="D1862" s="389" t="str">
        <f>IF(STEP!D1862&lt;&gt;"",STEP!D1862,"")</f>
        <v/>
      </c>
      <c r="E1862" s="390" t="str">
        <f>IF(STEP!E1862&lt;&gt;"",STEP!E1862,"")</f>
        <v/>
      </c>
      <c r="F1862" s="259"/>
      <c r="G1862" s="258"/>
      <c r="H1862" s="260"/>
      <c r="I1862" s="260"/>
      <c r="J1862" s="260"/>
      <c r="K1862" s="260"/>
      <c r="L1862" s="260"/>
      <c r="M1862" s="260"/>
      <c r="N1862" s="260"/>
      <c r="O1862" s="260"/>
      <c r="P1862" s="260"/>
      <c r="Q1862" s="260"/>
      <c r="R1862" s="260"/>
      <c r="S1862" s="260"/>
      <c r="T1862" s="260"/>
      <c r="U1862" s="260"/>
      <c r="V1862" s="260"/>
      <c r="W1862" s="260"/>
      <c r="X1862" s="260"/>
      <c r="Y1862" s="260"/>
      <c r="Z1862" s="260"/>
      <c r="AA1862" s="260"/>
      <c r="AB1862" s="260"/>
      <c r="AC1862" s="260"/>
      <c r="AD1862" s="260"/>
      <c r="AE1862" s="261"/>
      <c r="AF1862" s="261"/>
      <c r="AG1862" s="261"/>
      <c r="AH1862" s="261"/>
      <c r="AI1862" s="261"/>
      <c r="AJ1862" s="261"/>
      <c r="AK1862" s="261"/>
      <c r="AL1862" s="261"/>
      <c r="AM1862" s="261"/>
      <c r="AN1862" s="261"/>
      <c r="AO1862" s="260"/>
      <c r="AP1862" s="260"/>
      <c r="AQ1862" s="260"/>
      <c r="AR1862" s="260"/>
      <c r="AS1862" s="260"/>
      <c r="AT1862" s="260"/>
      <c r="AU1862" s="260"/>
      <c r="AW1862" s="284" t="str">
        <f t="shared" si="220"/>
        <v/>
      </c>
      <c r="AX1862" s="284" t="str">
        <f t="shared" si="215"/>
        <v/>
      </c>
      <c r="AY1862" s="284" t="str">
        <f t="shared" si="221"/>
        <v/>
      </c>
      <c r="AZ1862" s="284" t="str">
        <f t="shared" si="222"/>
        <v/>
      </c>
      <c r="BA1862" s="284" t="str">
        <f t="shared" si="223"/>
        <v/>
      </c>
      <c r="BD1862" s="260" t="str">
        <f>IF(W1862="","",IF(F1862="休日",AW1862,IF(F1862="法休",AW1862,VLOOKUP(F1862,カレンダマスタ!$Q$56:$R$69,2,FALSE))))</f>
        <v/>
      </c>
      <c r="BG1862" s="260" t="str">
        <f t="shared" si="219"/>
        <v/>
      </c>
      <c r="BH1862" s="260" t="str">
        <f>IF(AX1862="","",IF(P1862&lt;&gt;"","",IF(BG1862="CS","OK",IF(VLOOKUP(E1862,カレンダマスタ!$A$5:$D$381,4,FALSE)&gt;0,"",IF(OR(AX1862*24&gt;10.84,AZ1862*24&lt;14.5)=TRUE,"×","OK")))))</f>
        <v/>
      </c>
    </row>
    <row r="1863" spans="2:60">
      <c r="B1863" s="111"/>
      <c r="C1863" s="391" t="str">
        <f>IF(STEP!C1863&lt;&gt;"",STEP!C1863,"")</f>
        <v/>
      </c>
      <c r="D1863" s="392" t="str">
        <f>IF(STEP!D1863&lt;&gt;"",STEP!D1863,"")</f>
        <v/>
      </c>
      <c r="E1863" s="393" t="str">
        <f>IF(STEP!E1863&lt;&gt;"",STEP!E1863,"")</f>
        <v/>
      </c>
      <c r="F1863" s="263"/>
      <c r="G1863" s="262"/>
      <c r="H1863" s="264"/>
      <c r="I1863" s="264"/>
      <c r="J1863" s="264"/>
      <c r="K1863" s="264"/>
      <c r="L1863" s="264"/>
      <c r="M1863" s="264"/>
      <c r="N1863" s="264"/>
      <c r="O1863" s="264"/>
      <c r="P1863" s="264"/>
      <c r="Q1863" s="264"/>
      <c r="R1863" s="264"/>
      <c r="S1863" s="264"/>
      <c r="T1863" s="264"/>
      <c r="U1863" s="264"/>
      <c r="V1863" s="264"/>
      <c r="W1863" s="264"/>
      <c r="X1863" s="264"/>
      <c r="Y1863" s="264"/>
      <c r="Z1863" s="264"/>
      <c r="AA1863" s="264"/>
      <c r="AB1863" s="264"/>
      <c r="AC1863" s="264"/>
      <c r="AD1863" s="264"/>
      <c r="AE1863" s="265"/>
      <c r="AF1863" s="265"/>
      <c r="AG1863" s="265"/>
      <c r="AH1863" s="265"/>
      <c r="AI1863" s="265"/>
      <c r="AJ1863" s="265"/>
      <c r="AK1863" s="265"/>
      <c r="AL1863" s="265"/>
      <c r="AM1863" s="265"/>
      <c r="AN1863" s="265"/>
      <c r="AO1863" s="264"/>
      <c r="AP1863" s="264"/>
      <c r="AQ1863" s="264"/>
      <c r="AR1863" s="264"/>
      <c r="AS1863" s="264"/>
      <c r="AT1863" s="264"/>
      <c r="AU1863" s="264"/>
      <c r="AW1863" s="285" t="str">
        <f t="shared" si="220"/>
        <v/>
      </c>
      <c r="AX1863" s="285" t="str">
        <f t="shared" si="215"/>
        <v/>
      </c>
      <c r="AY1863" s="285" t="str">
        <f t="shared" si="221"/>
        <v/>
      </c>
      <c r="AZ1863" s="285" t="str">
        <f t="shared" si="222"/>
        <v/>
      </c>
      <c r="BA1863" s="285" t="str">
        <f t="shared" si="223"/>
        <v/>
      </c>
      <c r="BD1863" s="264" t="str">
        <f>IF(W1863="","",IF(F1863="休日",AW1863,IF(F1863="法休",AW1863,VLOOKUP(F1863,カレンダマスタ!$Q$56:$R$69,2,FALSE))))</f>
        <v/>
      </c>
      <c r="BG1863" s="264" t="str">
        <f t="shared" si="219"/>
        <v/>
      </c>
      <c r="BH1863" s="264" t="str">
        <f>IF(AX1863="","",IF(P1863&lt;&gt;"","",IF(BG1863="CS","OK",IF(VLOOKUP(E1863,カレンダマスタ!$A$5:$D$381,4,FALSE)&gt;0,"",IF(OR(AX1863*24&gt;10.84,AZ1863*24&lt;14.5)=TRUE,"×","OK")))))</f>
        <v/>
      </c>
    </row>
    <row r="1864" spans="2:60">
      <c r="B1864" s="111"/>
      <c r="C1864" s="385" t="str">
        <f>IF(STEP!C1864&lt;&gt;"",STEP!C1864,"")</f>
        <v/>
      </c>
      <c r="D1864" s="386" t="str">
        <f>IF(STEP!D1864&lt;&gt;"",STEP!D1864,"")</f>
        <v/>
      </c>
      <c r="E1864" s="387" t="str">
        <f>IF(STEP!E1864&lt;&gt;"",STEP!E1864,"")</f>
        <v/>
      </c>
      <c r="F1864" s="253"/>
      <c r="G1864" s="252"/>
      <c r="H1864" s="254"/>
      <c r="I1864" s="254"/>
      <c r="J1864" s="254"/>
      <c r="K1864" s="254"/>
      <c r="L1864" s="254"/>
      <c r="M1864" s="254"/>
      <c r="N1864" s="254"/>
      <c r="O1864" s="254"/>
      <c r="P1864" s="254"/>
      <c r="Q1864" s="254"/>
      <c r="R1864" s="254"/>
      <c r="S1864" s="254"/>
      <c r="T1864" s="254"/>
      <c r="U1864" s="254"/>
      <c r="V1864" s="254"/>
      <c r="W1864" s="254"/>
      <c r="X1864" s="254"/>
      <c r="Y1864" s="254"/>
      <c r="Z1864" s="254"/>
      <c r="AA1864" s="254"/>
      <c r="AB1864" s="254"/>
      <c r="AC1864" s="254"/>
      <c r="AD1864" s="254"/>
      <c r="AE1864" s="255"/>
      <c r="AF1864" s="255"/>
      <c r="AG1864" s="255"/>
      <c r="AH1864" s="255"/>
      <c r="AI1864" s="255"/>
      <c r="AJ1864" s="255"/>
      <c r="AK1864" s="255"/>
      <c r="AL1864" s="255"/>
      <c r="AM1864" s="255"/>
      <c r="AN1864" s="255"/>
      <c r="AO1864" s="254"/>
      <c r="AP1864" s="254"/>
      <c r="AQ1864" s="254"/>
      <c r="AR1864" s="254"/>
      <c r="AS1864" s="254"/>
      <c r="AT1864" s="254"/>
      <c r="AU1864" s="254"/>
      <c r="AW1864" s="283" t="str">
        <f t="shared" si="220"/>
        <v/>
      </c>
      <c r="AX1864" s="283" t="str">
        <f t="shared" si="215"/>
        <v/>
      </c>
      <c r="AY1864" s="283" t="str">
        <f t="shared" si="221"/>
        <v/>
      </c>
      <c r="AZ1864" s="283" t="str">
        <f t="shared" si="222"/>
        <v/>
      </c>
      <c r="BA1864" s="283" t="str">
        <f t="shared" si="223"/>
        <v/>
      </c>
      <c r="BD1864" s="254" t="str">
        <f>IF(W1864="","",IF(F1864="休日",AW1864,IF(F1864="法休",AW1864,VLOOKUP(F1864,カレンダマスタ!$Q$56:$R$69,2,FALSE))))</f>
        <v/>
      </c>
      <c r="BG1864" s="254" t="str">
        <f t="shared" si="219"/>
        <v/>
      </c>
      <c r="BH1864" s="254" t="str">
        <f>IF(AX1864="","",IF(P1864&lt;&gt;"","",IF(BG1864="CS","OK",IF(VLOOKUP(E1864,カレンダマスタ!$A$5:$D$381,4,FALSE)&gt;0,"",IF(OR(AX1864*24&gt;10.84,AZ1864*24&lt;14.5)=TRUE,"×","OK")))))</f>
        <v/>
      </c>
    </row>
    <row r="1865" spans="2:60">
      <c r="B1865" s="111"/>
      <c r="C1865" s="385" t="str">
        <f>IF(STEP!C1865&lt;&gt;"",STEP!C1865,"")</f>
        <v/>
      </c>
      <c r="D1865" s="386" t="str">
        <f>IF(STEP!D1865&lt;&gt;"",STEP!D1865,"")</f>
        <v/>
      </c>
      <c r="E1865" s="387" t="str">
        <f>IF(STEP!E1865&lt;&gt;"",STEP!E1865,"")</f>
        <v/>
      </c>
      <c r="F1865" s="253"/>
      <c r="G1865" s="252"/>
      <c r="H1865" s="254"/>
      <c r="I1865" s="254"/>
      <c r="J1865" s="254"/>
      <c r="K1865" s="254"/>
      <c r="L1865" s="254"/>
      <c r="M1865" s="254"/>
      <c r="N1865" s="254"/>
      <c r="O1865" s="254"/>
      <c r="P1865" s="254"/>
      <c r="Q1865" s="254"/>
      <c r="R1865" s="254"/>
      <c r="S1865" s="254"/>
      <c r="T1865" s="254"/>
      <c r="U1865" s="254"/>
      <c r="V1865" s="254"/>
      <c r="W1865" s="254"/>
      <c r="X1865" s="254"/>
      <c r="Y1865" s="254"/>
      <c r="Z1865" s="254"/>
      <c r="AA1865" s="254"/>
      <c r="AB1865" s="254"/>
      <c r="AC1865" s="254"/>
      <c r="AD1865" s="254"/>
      <c r="AE1865" s="255"/>
      <c r="AF1865" s="255"/>
      <c r="AG1865" s="255"/>
      <c r="AH1865" s="255"/>
      <c r="AI1865" s="255"/>
      <c r="AJ1865" s="255"/>
      <c r="AK1865" s="255"/>
      <c r="AL1865" s="255"/>
      <c r="AM1865" s="255"/>
      <c r="AN1865" s="255"/>
      <c r="AO1865" s="254"/>
      <c r="AP1865" s="254"/>
      <c r="AQ1865" s="254"/>
      <c r="AR1865" s="254"/>
      <c r="AS1865" s="254"/>
      <c r="AT1865" s="254"/>
      <c r="AU1865" s="254"/>
      <c r="AW1865" s="283" t="str">
        <f t="shared" si="220"/>
        <v/>
      </c>
      <c r="AX1865" s="283" t="str">
        <f t="shared" si="215"/>
        <v/>
      </c>
      <c r="AY1865" s="283" t="str">
        <f t="shared" si="221"/>
        <v/>
      </c>
      <c r="AZ1865" s="283" t="str">
        <f t="shared" si="222"/>
        <v/>
      </c>
      <c r="BA1865" s="283" t="str">
        <f t="shared" si="223"/>
        <v/>
      </c>
      <c r="BD1865" s="254" t="str">
        <f>IF(W1865="","",IF(F1865="休日",AW1865,IF(F1865="法休",AW1865,VLOOKUP(F1865,カレンダマスタ!$Q$56:$R$69,2,FALSE))))</f>
        <v/>
      </c>
      <c r="BG1865" s="254" t="str">
        <f t="shared" si="219"/>
        <v/>
      </c>
      <c r="BH1865" s="254" t="str">
        <f>IF(AX1865="","",IF(P1865&lt;&gt;"","",IF(BG1865="CS","OK",IF(VLOOKUP(E1865,カレンダマスタ!$A$5:$D$381,4,FALSE)&gt;0,"",IF(OR(AX1865*24&gt;10.84,AZ1865*24&lt;14.5)=TRUE,"×","OK")))))</f>
        <v/>
      </c>
    </row>
    <row r="1866" spans="2:60">
      <c r="B1866" s="111"/>
      <c r="C1866" s="385" t="str">
        <f>IF(STEP!C1866&lt;&gt;"",STEP!C1866,"")</f>
        <v/>
      </c>
      <c r="D1866" s="386" t="str">
        <f>IF(STEP!D1866&lt;&gt;"",STEP!D1866,"")</f>
        <v/>
      </c>
      <c r="E1866" s="387" t="str">
        <f>IF(STEP!E1866&lt;&gt;"",STEP!E1866,"")</f>
        <v/>
      </c>
      <c r="F1866" s="256"/>
      <c r="G1866" s="257"/>
      <c r="H1866" s="254"/>
      <c r="I1866" s="254"/>
      <c r="J1866" s="254"/>
      <c r="K1866" s="254"/>
      <c r="L1866" s="254"/>
      <c r="M1866" s="254"/>
      <c r="N1866" s="254"/>
      <c r="O1866" s="254"/>
      <c r="P1866" s="254"/>
      <c r="Q1866" s="254"/>
      <c r="R1866" s="254"/>
      <c r="S1866" s="254"/>
      <c r="T1866" s="254"/>
      <c r="U1866" s="254"/>
      <c r="V1866" s="254"/>
      <c r="W1866" s="254"/>
      <c r="X1866" s="254"/>
      <c r="Y1866" s="254"/>
      <c r="Z1866" s="254"/>
      <c r="AA1866" s="254"/>
      <c r="AB1866" s="254"/>
      <c r="AC1866" s="254"/>
      <c r="AD1866" s="254"/>
      <c r="AE1866" s="255"/>
      <c r="AF1866" s="255"/>
      <c r="AG1866" s="255"/>
      <c r="AH1866" s="255"/>
      <c r="AI1866" s="255"/>
      <c r="AJ1866" s="255"/>
      <c r="AK1866" s="255"/>
      <c r="AL1866" s="255"/>
      <c r="AM1866" s="255"/>
      <c r="AN1866" s="255"/>
      <c r="AO1866" s="254"/>
      <c r="AP1866" s="254"/>
      <c r="AQ1866" s="254"/>
      <c r="AR1866" s="254"/>
      <c r="AS1866" s="254"/>
      <c r="AT1866" s="254"/>
      <c r="AU1866" s="254"/>
      <c r="AW1866" s="283" t="str">
        <f t="shared" si="220"/>
        <v/>
      </c>
      <c r="AX1866" s="283" t="str">
        <f t="shared" si="215"/>
        <v/>
      </c>
      <c r="AY1866" s="283" t="str">
        <f t="shared" si="221"/>
        <v/>
      </c>
      <c r="AZ1866" s="283" t="str">
        <f t="shared" si="222"/>
        <v/>
      </c>
      <c r="BA1866" s="283" t="str">
        <f t="shared" si="223"/>
        <v/>
      </c>
      <c r="BD1866" s="254" t="str">
        <f>IF(W1866="","",IF(F1866="休日",AW1866,IF(F1866="法休",AW1866,VLOOKUP(F1866,カレンダマスタ!$Q$56:$R$69,2,FALSE))))</f>
        <v/>
      </c>
      <c r="BG1866" s="254" t="str">
        <f t="shared" si="219"/>
        <v/>
      </c>
      <c r="BH1866" s="254" t="str">
        <f>IF(AX1866="","",IF(P1866&lt;&gt;"","",IF(BG1866="CS","OK",IF(VLOOKUP(E1866,カレンダマスタ!$A$5:$D$381,4,FALSE)&gt;0,"",IF(OR(AX1866*24&gt;10.84,AZ1866*24&lt;14.5)=TRUE,"×","OK")))))</f>
        <v/>
      </c>
    </row>
    <row r="1867" spans="2:60">
      <c r="B1867" s="111"/>
      <c r="C1867" s="385" t="str">
        <f>IF(STEP!C1867&lt;&gt;"",STEP!C1867,"")</f>
        <v/>
      </c>
      <c r="D1867" s="386" t="str">
        <f>IF(STEP!D1867&lt;&gt;"",STEP!D1867,"")</f>
        <v/>
      </c>
      <c r="E1867" s="387" t="str">
        <f>IF(STEP!E1867&lt;&gt;"",STEP!E1867,"")</f>
        <v/>
      </c>
      <c r="F1867" s="256"/>
      <c r="G1867" s="257"/>
      <c r="H1867" s="254"/>
      <c r="I1867" s="254"/>
      <c r="J1867" s="254"/>
      <c r="K1867" s="254"/>
      <c r="L1867" s="254"/>
      <c r="M1867" s="254"/>
      <c r="N1867" s="254"/>
      <c r="O1867" s="254"/>
      <c r="P1867" s="254"/>
      <c r="Q1867" s="254"/>
      <c r="R1867" s="254"/>
      <c r="S1867" s="254"/>
      <c r="T1867" s="254"/>
      <c r="U1867" s="254"/>
      <c r="V1867" s="254"/>
      <c r="W1867" s="254"/>
      <c r="X1867" s="254"/>
      <c r="Y1867" s="254"/>
      <c r="Z1867" s="254"/>
      <c r="AA1867" s="254"/>
      <c r="AB1867" s="254"/>
      <c r="AC1867" s="254"/>
      <c r="AD1867" s="254"/>
      <c r="AE1867" s="255"/>
      <c r="AF1867" s="255"/>
      <c r="AG1867" s="255"/>
      <c r="AH1867" s="255"/>
      <c r="AI1867" s="255"/>
      <c r="AJ1867" s="255"/>
      <c r="AK1867" s="255"/>
      <c r="AL1867" s="255"/>
      <c r="AM1867" s="255"/>
      <c r="AN1867" s="255"/>
      <c r="AO1867" s="254"/>
      <c r="AP1867" s="254"/>
      <c r="AQ1867" s="254"/>
      <c r="AR1867" s="254"/>
      <c r="AS1867" s="254"/>
      <c r="AT1867" s="254"/>
      <c r="AU1867" s="254"/>
      <c r="AW1867" s="283" t="str">
        <f t="shared" si="220"/>
        <v/>
      </c>
      <c r="AX1867" s="283" t="str">
        <f t="shared" si="215"/>
        <v/>
      </c>
      <c r="AY1867" s="283" t="str">
        <f t="shared" si="221"/>
        <v/>
      </c>
      <c r="AZ1867" s="283" t="str">
        <f t="shared" si="222"/>
        <v/>
      </c>
      <c r="BA1867" s="283" t="str">
        <f t="shared" si="223"/>
        <v/>
      </c>
      <c r="BD1867" s="254" t="str">
        <f>IF(W1867="","",IF(F1867="休日",AW1867,IF(F1867="法休",AW1867,VLOOKUP(F1867,カレンダマスタ!$Q$56:$R$69,2,FALSE))))</f>
        <v/>
      </c>
      <c r="BG1867" s="254" t="str">
        <f t="shared" si="219"/>
        <v/>
      </c>
      <c r="BH1867" s="254" t="str">
        <f>IF(AX1867="","",IF(P1867&lt;&gt;"","",IF(BG1867="CS","OK",IF(VLOOKUP(E1867,カレンダマスタ!$A$5:$D$381,4,FALSE)&gt;0,"",IF(OR(AX1867*24&gt;10.84,AZ1867*24&lt;14.5)=TRUE,"×","OK")))))</f>
        <v/>
      </c>
    </row>
    <row r="1868" spans="2:60">
      <c r="B1868" s="111"/>
      <c r="C1868" s="385" t="str">
        <f>IF(STEP!C1868&lt;&gt;"",STEP!C1868,"")</f>
        <v/>
      </c>
      <c r="D1868" s="386" t="str">
        <f>IF(STEP!D1868&lt;&gt;"",STEP!D1868,"")</f>
        <v/>
      </c>
      <c r="E1868" s="387" t="str">
        <f>IF(STEP!E1868&lt;&gt;"",STEP!E1868,"")</f>
        <v/>
      </c>
      <c r="F1868" s="256"/>
      <c r="G1868" s="257"/>
      <c r="H1868" s="254"/>
      <c r="I1868" s="254"/>
      <c r="J1868" s="254"/>
      <c r="K1868" s="254"/>
      <c r="L1868" s="254"/>
      <c r="M1868" s="254"/>
      <c r="N1868" s="254"/>
      <c r="O1868" s="254"/>
      <c r="P1868" s="254"/>
      <c r="Q1868" s="254"/>
      <c r="R1868" s="254"/>
      <c r="S1868" s="254"/>
      <c r="T1868" s="254"/>
      <c r="U1868" s="254"/>
      <c r="V1868" s="254"/>
      <c r="W1868" s="254"/>
      <c r="X1868" s="254"/>
      <c r="Y1868" s="254"/>
      <c r="Z1868" s="254"/>
      <c r="AA1868" s="254"/>
      <c r="AB1868" s="254"/>
      <c r="AC1868" s="254"/>
      <c r="AD1868" s="254"/>
      <c r="AE1868" s="255"/>
      <c r="AF1868" s="255"/>
      <c r="AG1868" s="255"/>
      <c r="AH1868" s="255"/>
      <c r="AI1868" s="255"/>
      <c r="AJ1868" s="255"/>
      <c r="AK1868" s="255"/>
      <c r="AL1868" s="255"/>
      <c r="AM1868" s="255"/>
      <c r="AN1868" s="255"/>
      <c r="AO1868" s="254"/>
      <c r="AP1868" s="254"/>
      <c r="AQ1868" s="254"/>
      <c r="AR1868" s="254"/>
      <c r="AS1868" s="254"/>
      <c r="AT1868" s="254"/>
      <c r="AU1868" s="254"/>
      <c r="AW1868" s="283" t="str">
        <f t="shared" si="220"/>
        <v/>
      </c>
      <c r="AX1868" s="283" t="str">
        <f t="shared" si="215"/>
        <v/>
      </c>
      <c r="AY1868" s="283" t="str">
        <f t="shared" si="221"/>
        <v/>
      </c>
      <c r="AZ1868" s="283" t="str">
        <f t="shared" si="222"/>
        <v/>
      </c>
      <c r="BA1868" s="283" t="str">
        <f t="shared" si="223"/>
        <v/>
      </c>
      <c r="BD1868" s="254" t="str">
        <f>IF(W1868="","",IF(F1868="休日",AW1868,IF(F1868="法休",AW1868,VLOOKUP(F1868,カレンダマスタ!$Q$56:$R$69,2,FALSE))))</f>
        <v/>
      </c>
      <c r="BG1868" s="254" t="str">
        <f t="shared" si="219"/>
        <v/>
      </c>
      <c r="BH1868" s="254" t="str">
        <f>IF(AX1868="","",IF(P1868&lt;&gt;"","",IF(BG1868="CS","OK",IF(VLOOKUP(E1868,カレンダマスタ!$A$5:$D$381,4,FALSE)&gt;0,"",IF(OR(AX1868*24&gt;10.84,AZ1868*24&lt;14.5)=TRUE,"×","OK")))))</f>
        <v/>
      </c>
    </row>
    <row r="1869" spans="2:60">
      <c r="B1869" s="111"/>
      <c r="C1869" s="388" t="str">
        <f>IF(STEP!C1869&lt;&gt;"",STEP!C1869,"")</f>
        <v/>
      </c>
      <c r="D1869" s="389" t="str">
        <f>IF(STEP!D1869&lt;&gt;"",STEP!D1869,"")</f>
        <v/>
      </c>
      <c r="E1869" s="390" t="str">
        <f>IF(STEP!E1869&lt;&gt;"",STEP!E1869,"")</f>
        <v/>
      </c>
      <c r="F1869" s="259"/>
      <c r="G1869" s="266"/>
      <c r="H1869" s="260"/>
      <c r="I1869" s="260"/>
      <c r="J1869" s="260"/>
      <c r="K1869" s="260"/>
      <c r="L1869" s="260"/>
      <c r="M1869" s="260"/>
      <c r="N1869" s="260"/>
      <c r="O1869" s="260"/>
      <c r="P1869" s="260"/>
      <c r="Q1869" s="260"/>
      <c r="R1869" s="260"/>
      <c r="S1869" s="260"/>
      <c r="T1869" s="260"/>
      <c r="U1869" s="260"/>
      <c r="V1869" s="260"/>
      <c r="W1869" s="260"/>
      <c r="X1869" s="260"/>
      <c r="Y1869" s="260"/>
      <c r="Z1869" s="260"/>
      <c r="AA1869" s="260"/>
      <c r="AB1869" s="260"/>
      <c r="AC1869" s="260"/>
      <c r="AD1869" s="260"/>
      <c r="AE1869" s="261"/>
      <c r="AF1869" s="261"/>
      <c r="AG1869" s="261"/>
      <c r="AH1869" s="261"/>
      <c r="AI1869" s="261"/>
      <c r="AJ1869" s="261"/>
      <c r="AK1869" s="261"/>
      <c r="AL1869" s="261"/>
      <c r="AM1869" s="261"/>
      <c r="AN1869" s="261"/>
      <c r="AO1869" s="260"/>
      <c r="AP1869" s="260"/>
      <c r="AQ1869" s="260"/>
      <c r="AR1869" s="260"/>
      <c r="AS1869" s="260"/>
      <c r="AT1869" s="260"/>
      <c r="AU1869" s="260"/>
      <c r="AW1869" s="284" t="str">
        <f t="shared" si="220"/>
        <v/>
      </c>
      <c r="AX1869" s="284" t="str">
        <f t="shared" si="215"/>
        <v/>
      </c>
      <c r="AY1869" s="284" t="str">
        <f t="shared" si="221"/>
        <v/>
      </c>
      <c r="AZ1869" s="284" t="str">
        <f t="shared" si="222"/>
        <v/>
      </c>
      <c r="BA1869" s="284" t="str">
        <f t="shared" si="223"/>
        <v/>
      </c>
      <c r="BD1869" s="260" t="str">
        <f>IF(W1869="","",IF(F1869="休日",AW1869,IF(F1869="法休",AW1869,VLOOKUP(F1869,カレンダマスタ!$Q$56:$R$69,2,FALSE))))</f>
        <v/>
      </c>
      <c r="BG1869" s="260" t="str">
        <f t="shared" si="219"/>
        <v/>
      </c>
      <c r="BH1869" s="260" t="str">
        <f>IF(AX1869="","",IF(P1869&lt;&gt;"","",IF(BG1869="CS","OK",IF(VLOOKUP(E1869,カレンダマスタ!$A$5:$D$381,4,FALSE)&gt;0,"",IF(OR(AX1869*24&gt;10.84,AZ1869*24&lt;14.5)=TRUE,"×","OK")))))</f>
        <v/>
      </c>
    </row>
    <row r="1870" spans="2:60">
      <c r="B1870" s="111"/>
      <c r="C1870" s="391" t="str">
        <f>IF(STEP!C1870&lt;&gt;"",STEP!C1870,"")</f>
        <v/>
      </c>
      <c r="D1870" s="392" t="str">
        <f>IF(STEP!D1870&lt;&gt;"",STEP!D1870,"")</f>
        <v/>
      </c>
      <c r="E1870" s="393" t="str">
        <f>IF(STEP!E1870&lt;&gt;"",STEP!E1870,"")</f>
        <v/>
      </c>
      <c r="F1870" s="263"/>
      <c r="G1870" s="267"/>
      <c r="H1870" s="264"/>
      <c r="I1870" s="264"/>
      <c r="J1870" s="264"/>
      <c r="K1870" s="264"/>
      <c r="L1870" s="264"/>
      <c r="M1870" s="264"/>
      <c r="N1870" s="264"/>
      <c r="O1870" s="264"/>
      <c r="P1870" s="264"/>
      <c r="Q1870" s="264"/>
      <c r="R1870" s="264"/>
      <c r="S1870" s="264"/>
      <c r="T1870" s="264"/>
      <c r="U1870" s="264"/>
      <c r="V1870" s="264"/>
      <c r="W1870" s="264"/>
      <c r="X1870" s="264"/>
      <c r="Y1870" s="264"/>
      <c r="Z1870" s="264"/>
      <c r="AA1870" s="264"/>
      <c r="AB1870" s="264"/>
      <c r="AC1870" s="264"/>
      <c r="AD1870" s="264"/>
      <c r="AE1870" s="265"/>
      <c r="AF1870" s="265"/>
      <c r="AG1870" s="265"/>
      <c r="AH1870" s="265"/>
      <c r="AI1870" s="265"/>
      <c r="AJ1870" s="265"/>
      <c r="AK1870" s="265"/>
      <c r="AL1870" s="265"/>
      <c r="AM1870" s="265"/>
      <c r="AN1870" s="265"/>
      <c r="AO1870" s="264"/>
      <c r="AP1870" s="264"/>
      <c r="AQ1870" s="264"/>
      <c r="AR1870" s="264"/>
      <c r="AS1870" s="264"/>
      <c r="AT1870" s="264"/>
      <c r="AU1870" s="264"/>
      <c r="AW1870" s="285" t="str">
        <f t="shared" si="220"/>
        <v/>
      </c>
      <c r="AX1870" s="285" t="str">
        <f t="shared" si="215"/>
        <v/>
      </c>
      <c r="AY1870" s="285" t="str">
        <f t="shared" si="221"/>
        <v/>
      </c>
      <c r="AZ1870" s="285" t="str">
        <f t="shared" si="222"/>
        <v/>
      </c>
      <c r="BA1870" s="285" t="str">
        <f t="shared" si="223"/>
        <v/>
      </c>
      <c r="BD1870" s="264" t="str">
        <f>IF(W1870="","",IF(F1870="休日",AW1870,IF(F1870="法休",AW1870,VLOOKUP(F1870,カレンダマスタ!$Q$56:$R$69,2,FALSE))))</f>
        <v/>
      </c>
      <c r="BG1870" s="264" t="str">
        <f t="shared" si="219"/>
        <v/>
      </c>
      <c r="BH1870" s="264" t="str">
        <f>IF(AX1870="","",IF(P1870&lt;&gt;"","",IF(BG1870="CS","OK",IF(VLOOKUP(E1870,カレンダマスタ!$A$5:$D$381,4,FALSE)&gt;0,"",IF(OR(AX1870*24&gt;10.84,AZ1870*24&lt;14.5)=TRUE,"×","OK")))))</f>
        <v/>
      </c>
    </row>
    <row r="1871" spans="2:60">
      <c r="B1871" s="111"/>
      <c r="C1871" s="385" t="str">
        <f>IF(STEP!C1871&lt;&gt;"",STEP!C1871,"")</f>
        <v/>
      </c>
      <c r="D1871" s="386" t="str">
        <f>IF(STEP!D1871&lt;&gt;"",STEP!D1871,"")</f>
        <v/>
      </c>
      <c r="E1871" s="387" t="str">
        <f>IF(STEP!E1871&lt;&gt;"",STEP!E1871,"")</f>
        <v/>
      </c>
      <c r="F1871" s="253"/>
      <c r="G1871" s="252"/>
      <c r="H1871" s="254"/>
      <c r="I1871" s="254"/>
      <c r="J1871" s="254"/>
      <c r="K1871" s="254"/>
      <c r="L1871" s="254"/>
      <c r="M1871" s="254"/>
      <c r="N1871" s="254"/>
      <c r="O1871" s="254"/>
      <c r="P1871" s="254"/>
      <c r="Q1871" s="254"/>
      <c r="R1871" s="254"/>
      <c r="S1871" s="254"/>
      <c r="T1871" s="254"/>
      <c r="U1871" s="254"/>
      <c r="V1871" s="254"/>
      <c r="W1871" s="254"/>
      <c r="X1871" s="254"/>
      <c r="Y1871" s="254"/>
      <c r="Z1871" s="254"/>
      <c r="AA1871" s="254"/>
      <c r="AB1871" s="254"/>
      <c r="AC1871" s="254"/>
      <c r="AD1871" s="254"/>
      <c r="AE1871" s="255"/>
      <c r="AF1871" s="255"/>
      <c r="AG1871" s="255"/>
      <c r="AH1871" s="255"/>
      <c r="AI1871" s="255"/>
      <c r="AJ1871" s="255"/>
      <c r="AK1871" s="255"/>
      <c r="AL1871" s="255"/>
      <c r="AM1871" s="255"/>
      <c r="AN1871" s="255"/>
      <c r="AO1871" s="254"/>
      <c r="AP1871" s="254"/>
      <c r="AQ1871" s="254"/>
      <c r="AR1871" s="254"/>
      <c r="AS1871" s="254"/>
      <c r="AT1871" s="254"/>
      <c r="AU1871" s="254"/>
      <c r="AW1871" s="283" t="str">
        <f t="shared" si="220"/>
        <v/>
      </c>
      <c r="AX1871" s="283" t="str">
        <f t="shared" si="215"/>
        <v/>
      </c>
      <c r="AY1871" s="283" t="str">
        <f t="shared" si="221"/>
        <v/>
      </c>
      <c r="AZ1871" s="283" t="str">
        <f t="shared" si="222"/>
        <v/>
      </c>
      <c r="BA1871" s="283" t="str">
        <f t="shared" si="223"/>
        <v/>
      </c>
      <c r="BD1871" s="254" t="str">
        <f>IF(W1871="","",IF(F1871="休日",AW1871,IF(F1871="法休",AW1871,VLOOKUP(F1871,カレンダマスタ!$Q$56:$R$69,2,FALSE))))</f>
        <v/>
      </c>
      <c r="BG1871" s="503" t="str">
        <f t="shared" si="219"/>
        <v/>
      </c>
      <c r="BH1871" s="503" t="str">
        <f>IF(AX1871="","",IF(P1871&lt;&gt;"","",IF(BG1871="CS","OK",IF(VLOOKUP(E1871,カレンダマスタ!$A$5:$D$381,4,FALSE)&gt;0,"",IF(OR(AX1871*24&gt;10.84,AZ1871*24&lt;14.5)=TRUE,"×","OK")))))</f>
        <v/>
      </c>
    </row>
    <row r="1872" spans="2:60">
      <c r="B1872" s="210"/>
      <c r="C1872" s="385" t="str">
        <f>IF(STEP!C1872&lt;&gt;"",STEP!C1872,"")</f>
        <v/>
      </c>
      <c r="D1872" s="386" t="str">
        <f>IF(STEP!D1872&lt;&gt;"",STEP!D1872,"")</f>
        <v/>
      </c>
      <c r="E1872" s="387" t="str">
        <f>IF(STEP!E1872&lt;&gt;"",STEP!E1872,"")</f>
        <v/>
      </c>
      <c r="F1872" s="253"/>
      <c r="G1872" s="252"/>
      <c r="H1872" s="254"/>
      <c r="I1872" s="254"/>
      <c r="J1872" s="254"/>
      <c r="K1872" s="254"/>
      <c r="L1872" s="254"/>
      <c r="M1872" s="254"/>
      <c r="N1872" s="254"/>
      <c r="O1872" s="254"/>
      <c r="P1872" s="254"/>
      <c r="Q1872" s="254"/>
      <c r="R1872" s="254"/>
      <c r="S1872" s="254"/>
      <c r="T1872" s="254"/>
      <c r="U1872" s="254"/>
      <c r="V1872" s="254"/>
      <c r="W1872" s="254"/>
      <c r="X1872" s="254"/>
      <c r="Y1872" s="254"/>
      <c r="Z1872" s="254"/>
      <c r="AA1872" s="254"/>
      <c r="AB1872" s="254"/>
      <c r="AC1872" s="254"/>
      <c r="AD1872" s="254"/>
      <c r="AE1872" s="255"/>
      <c r="AF1872" s="255"/>
      <c r="AG1872" s="255"/>
      <c r="AH1872" s="255"/>
      <c r="AI1872" s="255"/>
      <c r="AJ1872" s="255"/>
      <c r="AK1872" s="255"/>
      <c r="AL1872" s="255"/>
      <c r="AM1872" s="255"/>
      <c r="AN1872" s="255"/>
      <c r="AO1872" s="254"/>
      <c r="AP1872" s="254"/>
      <c r="AQ1872" s="254"/>
      <c r="AR1872" s="254"/>
      <c r="AS1872" s="254"/>
      <c r="AT1872" s="254"/>
      <c r="AU1872" s="254"/>
      <c r="AW1872" s="283" t="str">
        <f t="shared" si="220"/>
        <v/>
      </c>
      <c r="AX1872" s="283" t="str">
        <f t="shared" si="215"/>
        <v/>
      </c>
      <c r="AY1872" s="283" t="str">
        <f t="shared" si="221"/>
        <v/>
      </c>
      <c r="AZ1872" s="283" t="str">
        <f t="shared" si="222"/>
        <v/>
      </c>
      <c r="BA1872" s="283" t="str">
        <f t="shared" si="223"/>
        <v/>
      </c>
      <c r="BD1872" s="254" t="str">
        <f>IF(W1872="","",IF(F1872="休日",AW1872,IF(F1872="法休",AW1872,VLOOKUP(F1872,カレンダマスタ!$Q$56:$R$69,2,FALSE))))</f>
        <v/>
      </c>
      <c r="BG1872" s="254" t="str">
        <f t="shared" si="219"/>
        <v/>
      </c>
      <c r="BH1872" s="254" t="str">
        <f>IF(AX1872="","",IF(P1872&lt;&gt;"","",IF(BG1872="CS","OK",IF(VLOOKUP(E1872,カレンダマスタ!$A$5:$D$381,4,FALSE)&gt;0,"",IF(OR(AX1872*24&gt;10.84,AZ1872*24&lt;14.5)=TRUE,"×","OK")))))</f>
        <v/>
      </c>
    </row>
    <row r="1873" spans="2:60">
      <c r="B1873" s="210"/>
      <c r="C1873" s="385" t="str">
        <f>IF(STEP!C1873&lt;&gt;"",STEP!C1873,"")</f>
        <v/>
      </c>
      <c r="D1873" s="386" t="str">
        <f>IF(STEP!D1873&lt;&gt;"",STEP!D1873,"")</f>
        <v/>
      </c>
      <c r="E1873" s="387" t="str">
        <f>IF(STEP!E1873&lt;&gt;"",STEP!E1873,"")</f>
        <v/>
      </c>
      <c r="F1873" s="256"/>
      <c r="G1873" s="257"/>
      <c r="H1873" s="254"/>
      <c r="I1873" s="254"/>
      <c r="J1873" s="254"/>
      <c r="K1873" s="254"/>
      <c r="L1873" s="254"/>
      <c r="M1873" s="254"/>
      <c r="N1873" s="254"/>
      <c r="O1873" s="254"/>
      <c r="P1873" s="254"/>
      <c r="Q1873" s="254"/>
      <c r="R1873" s="254"/>
      <c r="S1873" s="254"/>
      <c r="T1873" s="254"/>
      <c r="U1873" s="254"/>
      <c r="V1873" s="254"/>
      <c r="W1873" s="254"/>
      <c r="X1873" s="254"/>
      <c r="Y1873" s="254"/>
      <c r="Z1873" s="254"/>
      <c r="AA1873" s="254"/>
      <c r="AB1873" s="254"/>
      <c r="AC1873" s="254"/>
      <c r="AD1873" s="254"/>
      <c r="AE1873" s="255"/>
      <c r="AF1873" s="255"/>
      <c r="AG1873" s="255"/>
      <c r="AH1873" s="255"/>
      <c r="AI1873" s="255"/>
      <c r="AJ1873" s="255"/>
      <c r="AK1873" s="255"/>
      <c r="AL1873" s="255"/>
      <c r="AM1873" s="255"/>
      <c r="AN1873" s="255"/>
      <c r="AO1873" s="254"/>
      <c r="AP1873" s="254"/>
      <c r="AQ1873" s="254"/>
      <c r="AR1873" s="254"/>
      <c r="AS1873" s="254"/>
      <c r="AT1873" s="254"/>
      <c r="AU1873" s="254"/>
      <c r="AW1873" s="283" t="str">
        <f t="shared" si="220"/>
        <v/>
      </c>
      <c r="AX1873" s="283" t="str">
        <f t="shared" si="215"/>
        <v/>
      </c>
      <c r="AY1873" s="283" t="str">
        <f t="shared" si="221"/>
        <v/>
      </c>
      <c r="AZ1873" s="283" t="str">
        <f t="shared" si="222"/>
        <v/>
      </c>
      <c r="BA1873" s="283" t="str">
        <f t="shared" si="223"/>
        <v/>
      </c>
      <c r="BD1873" s="254" t="str">
        <f>IF(W1873="","",IF(F1873="休日",AW1873,IF(F1873="法休",AW1873,VLOOKUP(F1873,カレンダマスタ!$Q$56:$R$69,2,FALSE))))</f>
        <v/>
      </c>
      <c r="BG1873" s="254" t="str">
        <f t="shared" si="219"/>
        <v/>
      </c>
      <c r="BH1873" s="254" t="str">
        <f>IF(AX1873="","",IF(P1873&lt;&gt;"","",IF(BG1873="CS","OK",IF(VLOOKUP(E1873,カレンダマスタ!$A$5:$D$381,4,FALSE)&gt;0,"",IF(OR(AX1873*24&gt;10.84,AZ1873*24&lt;14.5)=TRUE,"×","OK")))))</f>
        <v/>
      </c>
    </row>
    <row r="1874" spans="2:60">
      <c r="B1874" s="210"/>
      <c r="C1874" s="385" t="str">
        <f>IF(STEP!C1874&lt;&gt;"",STEP!C1874,"")</f>
        <v/>
      </c>
      <c r="D1874" s="386" t="str">
        <f>IF(STEP!D1874&lt;&gt;"",STEP!D1874,"")</f>
        <v/>
      </c>
      <c r="E1874" s="387" t="str">
        <f>IF(STEP!E1874&lt;&gt;"",STEP!E1874,"")</f>
        <v/>
      </c>
      <c r="F1874" s="256"/>
      <c r="G1874" s="257"/>
      <c r="H1874" s="254"/>
      <c r="I1874" s="254"/>
      <c r="J1874" s="254"/>
      <c r="K1874" s="254"/>
      <c r="L1874" s="254"/>
      <c r="M1874" s="254"/>
      <c r="N1874" s="254"/>
      <c r="O1874" s="254"/>
      <c r="P1874" s="254"/>
      <c r="Q1874" s="254"/>
      <c r="R1874" s="254"/>
      <c r="S1874" s="254"/>
      <c r="T1874" s="254"/>
      <c r="U1874" s="254"/>
      <c r="V1874" s="254"/>
      <c r="W1874" s="254"/>
      <c r="X1874" s="254"/>
      <c r="Y1874" s="254"/>
      <c r="Z1874" s="254"/>
      <c r="AA1874" s="254"/>
      <c r="AB1874" s="254"/>
      <c r="AC1874" s="254"/>
      <c r="AD1874" s="254"/>
      <c r="AE1874" s="255"/>
      <c r="AF1874" s="255"/>
      <c r="AG1874" s="255"/>
      <c r="AH1874" s="255"/>
      <c r="AI1874" s="255"/>
      <c r="AJ1874" s="255"/>
      <c r="AK1874" s="255"/>
      <c r="AL1874" s="255"/>
      <c r="AM1874" s="255"/>
      <c r="AN1874" s="255"/>
      <c r="AO1874" s="254"/>
      <c r="AP1874" s="254"/>
      <c r="AQ1874" s="254"/>
      <c r="AR1874" s="254"/>
      <c r="AS1874" s="254"/>
      <c r="AT1874" s="254"/>
      <c r="AU1874" s="254"/>
      <c r="AW1874" s="283" t="str">
        <f t="shared" si="220"/>
        <v/>
      </c>
      <c r="AX1874" s="283" t="str">
        <f t="shared" si="215"/>
        <v/>
      </c>
      <c r="AY1874" s="283" t="str">
        <f t="shared" si="221"/>
        <v/>
      </c>
      <c r="AZ1874" s="283" t="str">
        <f t="shared" si="222"/>
        <v/>
      </c>
      <c r="BA1874" s="283" t="str">
        <f t="shared" si="223"/>
        <v/>
      </c>
      <c r="BD1874" s="254" t="str">
        <f>IF(W1874="","",IF(F1874="休日",AW1874,IF(F1874="法休",AW1874,VLOOKUP(F1874,カレンダマスタ!$Q$56:$R$69,2,FALSE))))</f>
        <v/>
      </c>
      <c r="BG1874" s="254" t="str">
        <f t="shared" si="219"/>
        <v/>
      </c>
      <c r="BH1874" s="254" t="str">
        <f>IF(AX1874="","",IF(P1874&lt;&gt;"","",IF(BG1874="CS","OK",IF(VLOOKUP(E1874,カレンダマスタ!$A$5:$D$381,4,FALSE)&gt;0,"",IF(OR(AX1874*24&gt;10.84,AZ1874*24&lt;14.5)=TRUE,"×","OK")))))</f>
        <v/>
      </c>
    </row>
    <row r="1875" spans="2:60">
      <c r="B1875" s="210"/>
      <c r="C1875" s="385" t="str">
        <f>IF(STEP!C1875&lt;&gt;"",STEP!C1875,"")</f>
        <v/>
      </c>
      <c r="D1875" s="386" t="str">
        <f>IF(STEP!D1875&lt;&gt;"",STEP!D1875,"")</f>
        <v/>
      </c>
      <c r="E1875" s="387" t="str">
        <f>IF(STEP!E1875&lt;&gt;"",STEP!E1875,"")</f>
        <v/>
      </c>
      <c r="F1875" s="256"/>
      <c r="G1875" s="257"/>
      <c r="H1875" s="254"/>
      <c r="I1875" s="254"/>
      <c r="J1875" s="254"/>
      <c r="K1875" s="254"/>
      <c r="L1875" s="254"/>
      <c r="M1875" s="254"/>
      <c r="N1875" s="254"/>
      <c r="O1875" s="254"/>
      <c r="P1875" s="254"/>
      <c r="Q1875" s="254"/>
      <c r="R1875" s="254"/>
      <c r="S1875" s="254"/>
      <c r="T1875" s="254"/>
      <c r="U1875" s="254"/>
      <c r="V1875" s="254"/>
      <c r="W1875" s="254"/>
      <c r="X1875" s="254"/>
      <c r="Y1875" s="254"/>
      <c r="Z1875" s="254"/>
      <c r="AA1875" s="254"/>
      <c r="AB1875" s="254"/>
      <c r="AC1875" s="254"/>
      <c r="AD1875" s="254"/>
      <c r="AE1875" s="255"/>
      <c r="AF1875" s="255"/>
      <c r="AG1875" s="255"/>
      <c r="AH1875" s="255"/>
      <c r="AI1875" s="255"/>
      <c r="AJ1875" s="255"/>
      <c r="AK1875" s="255"/>
      <c r="AL1875" s="255"/>
      <c r="AM1875" s="255"/>
      <c r="AN1875" s="255"/>
      <c r="AO1875" s="254"/>
      <c r="AP1875" s="254"/>
      <c r="AQ1875" s="254"/>
      <c r="AR1875" s="254"/>
      <c r="AS1875" s="254"/>
      <c r="AT1875" s="254"/>
      <c r="AU1875" s="254"/>
      <c r="AW1875" s="283" t="str">
        <f t="shared" si="220"/>
        <v/>
      </c>
      <c r="AX1875" s="283" t="str">
        <f t="shared" ref="AX1875:AX1935" si="224">IF(W1875&lt;&gt;"",IF(W1875&lt;&gt;"",IF(OR(K1875="早出",AND(BD1875&lt;AW1875,K1875&lt;&gt;"有償遅刻")),AW1875,BD1875),""),"")</f>
        <v/>
      </c>
      <c r="AY1875" s="283" t="str">
        <f t="shared" si="221"/>
        <v/>
      </c>
      <c r="AZ1875" s="283" t="str">
        <f t="shared" si="222"/>
        <v/>
      </c>
      <c r="BA1875" s="283" t="str">
        <f t="shared" si="223"/>
        <v/>
      </c>
      <c r="BD1875" s="254" t="str">
        <f>IF(W1875="","",IF(F1875="休日",AW1875,IF(F1875="法休",AW1875,VLOOKUP(F1875,カレンダマスタ!$Q$56:$R$69,2,FALSE))))</f>
        <v/>
      </c>
      <c r="BG1875" s="254" t="str">
        <f t="shared" si="219"/>
        <v/>
      </c>
      <c r="BH1875" s="254" t="str">
        <f>IF(AX1875="","",IF(P1875&lt;&gt;"","",IF(BG1875="CS","OK",IF(VLOOKUP(E1875,カレンダマスタ!$A$5:$D$381,4,FALSE)&gt;0,"",IF(OR(AX1875*24&gt;10.84,AZ1875*24&lt;14.5)=TRUE,"×","OK")))))</f>
        <v/>
      </c>
    </row>
    <row r="1876" spans="2:60">
      <c r="B1876" s="210"/>
      <c r="C1876" s="388" t="str">
        <f>IF(STEP!C1876&lt;&gt;"",STEP!C1876,"")</f>
        <v/>
      </c>
      <c r="D1876" s="389" t="str">
        <f>IF(STEP!D1876&lt;&gt;"",STEP!D1876,"")</f>
        <v/>
      </c>
      <c r="E1876" s="390" t="str">
        <f>IF(STEP!E1876&lt;&gt;"",STEP!E1876,"")</f>
        <v/>
      </c>
      <c r="F1876" s="259"/>
      <c r="G1876" s="266"/>
      <c r="H1876" s="260"/>
      <c r="I1876" s="260"/>
      <c r="J1876" s="260"/>
      <c r="K1876" s="260"/>
      <c r="L1876" s="260"/>
      <c r="M1876" s="260"/>
      <c r="N1876" s="260"/>
      <c r="O1876" s="260"/>
      <c r="P1876" s="260"/>
      <c r="Q1876" s="260"/>
      <c r="R1876" s="260"/>
      <c r="S1876" s="260"/>
      <c r="T1876" s="260"/>
      <c r="U1876" s="260"/>
      <c r="V1876" s="260"/>
      <c r="W1876" s="260"/>
      <c r="X1876" s="260"/>
      <c r="Y1876" s="260"/>
      <c r="Z1876" s="260"/>
      <c r="AA1876" s="260"/>
      <c r="AB1876" s="260"/>
      <c r="AC1876" s="260"/>
      <c r="AD1876" s="260"/>
      <c r="AE1876" s="261"/>
      <c r="AF1876" s="261"/>
      <c r="AG1876" s="261"/>
      <c r="AH1876" s="261"/>
      <c r="AI1876" s="261"/>
      <c r="AJ1876" s="261"/>
      <c r="AK1876" s="261"/>
      <c r="AL1876" s="261"/>
      <c r="AM1876" s="261"/>
      <c r="AN1876" s="261"/>
      <c r="AO1876" s="260"/>
      <c r="AP1876" s="260"/>
      <c r="AQ1876" s="260"/>
      <c r="AR1876" s="260"/>
      <c r="AS1876" s="260"/>
      <c r="AT1876" s="260"/>
      <c r="AU1876" s="260"/>
      <c r="AW1876" s="284" t="str">
        <f t="shared" si="220"/>
        <v/>
      </c>
      <c r="AX1876" s="284" t="str">
        <f t="shared" si="224"/>
        <v/>
      </c>
      <c r="AY1876" s="284" t="str">
        <f t="shared" si="221"/>
        <v/>
      </c>
      <c r="AZ1876" s="284" t="str">
        <f t="shared" si="222"/>
        <v/>
      </c>
      <c r="BA1876" s="284" t="str">
        <f t="shared" si="223"/>
        <v/>
      </c>
      <c r="BD1876" s="260" t="str">
        <f>IF(W1876="","",IF(F1876="休日",AW1876,IF(F1876="法休",AW1876,VLOOKUP(F1876,カレンダマスタ!$Q$56:$R$69,2,FALSE))))</f>
        <v/>
      </c>
      <c r="BG1876" s="260" t="str">
        <f t="shared" ref="BG1876:BG1935" si="225">BG1875</f>
        <v/>
      </c>
      <c r="BH1876" s="260" t="str">
        <f>IF(AX1876="","",IF(P1876&lt;&gt;"","",IF(BG1876="CS","OK",IF(VLOOKUP(E1876,カレンダマスタ!$A$5:$D$381,4,FALSE)&gt;0,"",IF(OR(AX1876*24&gt;10.84,AZ1876*24&lt;14.5)=TRUE,"×","OK")))))</f>
        <v/>
      </c>
    </row>
    <row r="1877" spans="2:60">
      <c r="B1877" s="210"/>
      <c r="C1877" s="391" t="str">
        <f>IF(STEP!C1877&lt;&gt;"",STEP!C1877,"")</f>
        <v/>
      </c>
      <c r="D1877" s="392" t="str">
        <f>IF(STEP!D1877&lt;&gt;"",STEP!D1877,"")</f>
        <v/>
      </c>
      <c r="E1877" s="393" t="str">
        <f>IF(STEP!E1877&lt;&gt;"",STEP!E1877,"")</f>
        <v/>
      </c>
      <c r="F1877" s="263"/>
      <c r="G1877" s="267"/>
      <c r="H1877" s="264"/>
      <c r="I1877" s="264"/>
      <c r="J1877" s="264"/>
      <c r="K1877" s="264"/>
      <c r="L1877" s="264"/>
      <c r="M1877" s="264"/>
      <c r="N1877" s="264"/>
      <c r="O1877" s="264"/>
      <c r="P1877" s="264"/>
      <c r="Q1877" s="264"/>
      <c r="R1877" s="264"/>
      <c r="S1877" s="264"/>
      <c r="T1877" s="264"/>
      <c r="U1877" s="264"/>
      <c r="V1877" s="264"/>
      <c r="W1877" s="264"/>
      <c r="X1877" s="264"/>
      <c r="Y1877" s="264"/>
      <c r="Z1877" s="264"/>
      <c r="AA1877" s="264"/>
      <c r="AB1877" s="264"/>
      <c r="AC1877" s="264"/>
      <c r="AD1877" s="264"/>
      <c r="AE1877" s="265"/>
      <c r="AF1877" s="265"/>
      <c r="AG1877" s="265"/>
      <c r="AH1877" s="265"/>
      <c r="AI1877" s="265"/>
      <c r="AJ1877" s="265"/>
      <c r="AK1877" s="265"/>
      <c r="AL1877" s="265"/>
      <c r="AM1877" s="265"/>
      <c r="AN1877" s="265"/>
      <c r="AO1877" s="264"/>
      <c r="AP1877" s="264"/>
      <c r="AQ1877" s="264"/>
      <c r="AR1877" s="264"/>
      <c r="AS1877" s="264"/>
      <c r="AT1877" s="264"/>
      <c r="AU1877" s="264"/>
      <c r="AW1877" s="285" t="str">
        <f t="shared" si="220"/>
        <v/>
      </c>
      <c r="AX1877" s="285" t="str">
        <f t="shared" si="224"/>
        <v/>
      </c>
      <c r="AY1877" s="285" t="str">
        <f t="shared" si="221"/>
        <v/>
      </c>
      <c r="AZ1877" s="285" t="str">
        <f t="shared" si="222"/>
        <v/>
      </c>
      <c r="BA1877" s="285" t="str">
        <f t="shared" si="223"/>
        <v/>
      </c>
      <c r="BD1877" s="264" t="str">
        <f>IF(W1877="","",IF(F1877="休日",AW1877,IF(F1877="法休",AW1877,VLOOKUP(F1877,カレンダマスタ!$Q$56:$R$69,2,FALSE))))</f>
        <v/>
      </c>
      <c r="BG1877" s="264" t="str">
        <f t="shared" si="225"/>
        <v/>
      </c>
      <c r="BH1877" s="264" t="str">
        <f>IF(AX1877="","",IF(P1877&lt;&gt;"","",IF(BG1877="CS","OK",IF(VLOOKUP(E1877,カレンダマスタ!$A$5:$D$381,4,FALSE)&gt;0,"",IF(OR(AX1877*24&gt;10.84,AZ1877*24&lt;14.5)=TRUE,"×","OK")))))</f>
        <v/>
      </c>
    </row>
    <row r="1878" spans="2:60">
      <c r="B1878" s="210"/>
      <c r="C1878" s="385" t="str">
        <f>IF(STEP!C1878&lt;&gt;"",STEP!C1878,"")</f>
        <v/>
      </c>
      <c r="D1878" s="386" t="str">
        <f>IF(STEP!D1878&lt;&gt;"",STEP!D1878,"")</f>
        <v/>
      </c>
      <c r="E1878" s="387" t="str">
        <f>IF(STEP!E1878&lt;&gt;"",STEP!E1878,"")</f>
        <v/>
      </c>
      <c r="F1878" s="253"/>
      <c r="G1878" s="252"/>
      <c r="H1878" s="254"/>
      <c r="I1878" s="254"/>
      <c r="J1878" s="254"/>
      <c r="K1878" s="254"/>
      <c r="L1878" s="254"/>
      <c r="M1878" s="254"/>
      <c r="N1878" s="254"/>
      <c r="O1878" s="254"/>
      <c r="P1878" s="254"/>
      <c r="Q1878" s="254"/>
      <c r="R1878" s="254"/>
      <c r="S1878" s="254"/>
      <c r="T1878" s="254"/>
      <c r="U1878" s="254"/>
      <c r="V1878" s="254"/>
      <c r="W1878" s="254"/>
      <c r="X1878" s="254"/>
      <c r="Y1878" s="254"/>
      <c r="Z1878" s="254"/>
      <c r="AA1878" s="254"/>
      <c r="AB1878" s="254"/>
      <c r="AC1878" s="254"/>
      <c r="AD1878" s="254"/>
      <c r="AE1878" s="255"/>
      <c r="AF1878" s="255"/>
      <c r="AG1878" s="255"/>
      <c r="AH1878" s="255"/>
      <c r="AI1878" s="255"/>
      <c r="AJ1878" s="255"/>
      <c r="AK1878" s="255"/>
      <c r="AL1878" s="255"/>
      <c r="AM1878" s="255"/>
      <c r="AN1878" s="255"/>
      <c r="AO1878" s="254"/>
      <c r="AP1878" s="254"/>
      <c r="AQ1878" s="254"/>
      <c r="AR1878" s="254"/>
      <c r="AS1878" s="254"/>
      <c r="AT1878" s="254"/>
      <c r="AU1878" s="254"/>
      <c r="AW1878" s="283" t="str">
        <f t="shared" si="220"/>
        <v/>
      </c>
      <c r="AX1878" s="283" t="str">
        <f t="shared" si="224"/>
        <v/>
      </c>
      <c r="AY1878" s="283" t="str">
        <f t="shared" si="221"/>
        <v/>
      </c>
      <c r="AZ1878" s="283" t="str">
        <f t="shared" si="222"/>
        <v/>
      </c>
      <c r="BA1878" s="283" t="str">
        <f t="shared" si="223"/>
        <v/>
      </c>
      <c r="BD1878" s="254" t="str">
        <f>IF(W1878="","",IF(F1878="休日",AW1878,IF(F1878="法休",AW1878,VLOOKUP(F1878,カレンダマスタ!$Q$56:$R$69,2,FALSE))))</f>
        <v/>
      </c>
      <c r="BG1878" s="503" t="str">
        <f t="shared" si="225"/>
        <v/>
      </c>
      <c r="BH1878" s="503" t="str">
        <f>IF(AX1878="","",IF(P1878&lt;&gt;"","",IF(BG1878="CS","OK",IF(VLOOKUP(E1878,カレンダマスタ!$A$5:$D$381,4,FALSE)&gt;0,"",IF(OR(AX1878*24&gt;10.84,AZ1878*24&lt;14.5)=TRUE,"×","OK")))))</f>
        <v/>
      </c>
    </row>
    <row r="1879" spans="2:60">
      <c r="B1879" s="210"/>
      <c r="C1879" s="385" t="str">
        <f>IF(STEP!C1879&lt;&gt;"",STEP!C1879,"")</f>
        <v/>
      </c>
      <c r="D1879" s="386" t="str">
        <f>IF(STEP!D1879&lt;&gt;"",STEP!D1879,"")</f>
        <v/>
      </c>
      <c r="E1879" s="387" t="str">
        <f>IF(STEP!E1879&lt;&gt;"",STEP!E1879,"")</f>
        <v/>
      </c>
      <c r="F1879" s="253"/>
      <c r="G1879" s="252"/>
      <c r="H1879" s="254"/>
      <c r="I1879" s="254"/>
      <c r="J1879" s="254"/>
      <c r="K1879" s="254"/>
      <c r="L1879" s="254"/>
      <c r="M1879" s="254"/>
      <c r="N1879" s="254"/>
      <c r="O1879" s="254"/>
      <c r="P1879" s="254"/>
      <c r="Q1879" s="254"/>
      <c r="R1879" s="254"/>
      <c r="S1879" s="254"/>
      <c r="T1879" s="254"/>
      <c r="U1879" s="254"/>
      <c r="V1879" s="254"/>
      <c r="W1879" s="254"/>
      <c r="X1879" s="254"/>
      <c r="Y1879" s="254"/>
      <c r="Z1879" s="254"/>
      <c r="AA1879" s="254"/>
      <c r="AB1879" s="254"/>
      <c r="AC1879" s="254"/>
      <c r="AD1879" s="254"/>
      <c r="AE1879" s="255"/>
      <c r="AF1879" s="255"/>
      <c r="AG1879" s="255"/>
      <c r="AH1879" s="255"/>
      <c r="AI1879" s="255"/>
      <c r="AJ1879" s="255"/>
      <c r="AK1879" s="255"/>
      <c r="AL1879" s="255"/>
      <c r="AM1879" s="255"/>
      <c r="AN1879" s="255"/>
      <c r="AO1879" s="254"/>
      <c r="AP1879" s="254"/>
      <c r="AQ1879" s="254"/>
      <c r="AR1879" s="254"/>
      <c r="AS1879" s="254"/>
      <c r="AT1879" s="254"/>
      <c r="AU1879" s="254"/>
      <c r="AW1879" s="283" t="str">
        <f t="shared" si="220"/>
        <v/>
      </c>
      <c r="AX1879" s="283" t="str">
        <f t="shared" si="224"/>
        <v/>
      </c>
      <c r="AY1879" s="283" t="str">
        <f t="shared" si="221"/>
        <v/>
      </c>
      <c r="AZ1879" s="283" t="str">
        <f t="shared" si="222"/>
        <v/>
      </c>
      <c r="BA1879" s="283" t="str">
        <f t="shared" si="223"/>
        <v/>
      </c>
      <c r="BD1879" s="254" t="str">
        <f>IF(W1879="","",IF(F1879="休日",AW1879,IF(F1879="法休",AW1879,VLOOKUP(F1879,カレンダマスタ!$Q$56:$R$69,2,FALSE))))</f>
        <v/>
      </c>
      <c r="BG1879" s="254" t="str">
        <f t="shared" si="225"/>
        <v/>
      </c>
      <c r="BH1879" s="254" t="str">
        <f>IF(AX1879="","",IF(P1879&lt;&gt;"","",IF(BG1879="CS","OK",IF(VLOOKUP(E1879,カレンダマスタ!$A$5:$D$381,4,FALSE)&gt;0,"",IF(OR(AX1879*24&gt;10.84,AZ1879*24&lt;14.5)=TRUE,"×","OK")))))</f>
        <v/>
      </c>
    </row>
    <row r="1880" spans="2:60">
      <c r="B1880" s="210"/>
      <c r="C1880" s="385" t="str">
        <f>IF(STEP!C1880&lt;&gt;"",STEP!C1880,"")</f>
        <v/>
      </c>
      <c r="D1880" s="386" t="str">
        <f>IF(STEP!D1880&lt;&gt;"",STEP!D1880,"")</f>
        <v/>
      </c>
      <c r="E1880" s="387" t="str">
        <f>IF(STEP!E1880&lt;&gt;"",STEP!E1880,"")</f>
        <v/>
      </c>
      <c r="F1880" s="253"/>
      <c r="G1880" s="252"/>
      <c r="H1880" s="254"/>
      <c r="I1880" s="254"/>
      <c r="J1880" s="254"/>
      <c r="K1880" s="254"/>
      <c r="L1880" s="254"/>
      <c r="M1880" s="254"/>
      <c r="N1880" s="254"/>
      <c r="O1880" s="254"/>
      <c r="P1880" s="254"/>
      <c r="Q1880" s="254"/>
      <c r="R1880" s="254"/>
      <c r="S1880" s="254"/>
      <c r="T1880" s="254"/>
      <c r="U1880" s="254"/>
      <c r="V1880" s="254"/>
      <c r="W1880" s="254"/>
      <c r="X1880" s="254"/>
      <c r="Y1880" s="254"/>
      <c r="Z1880" s="254"/>
      <c r="AA1880" s="254"/>
      <c r="AB1880" s="254"/>
      <c r="AC1880" s="254"/>
      <c r="AD1880" s="254"/>
      <c r="AE1880" s="255"/>
      <c r="AF1880" s="255"/>
      <c r="AG1880" s="255"/>
      <c r="AH1880" s="255"/>
      <c r="AI1880" s="255"/>
      <c r="AJ1880" s="255"/>
      <c r="AK1880" s="255"/>
      <c r="AL1880" s="255"/>
      <c r="AM1880" s="255"/>
      <c r="AN1880" s="255"/>
      <c r="AO1880" s="254"/>
      <c r="AP1880" s="254"/>
      <c r="AQ1880" s="254"/>
      <c r="AR1880" s="254"/>
      <c r="AS1880" s="254"/>
      <c r="AT1880" s="254"/>
      <c r="AU1880" s="254"/>
      <c r="AW1880" s="283" t="str">
        <f t="shared" si="220"/>
        <v/>
      </c>
      <c r="AX1880" s="283" t="str">
        <f t="shared" si="224"/>
        <v/>
      </c>
      <c r="AY1880" s="283" t="str">
        <f t="shared" si="221"/>
        <v/>
      </c>
      <c r="AZ1880" s="283" t="str">
        <f t="shared" si="222"/>
        <v/>
      </c>
      <c r="BA1880" s="283" t="str">
        <f t="shared" si="223"/>
        <v/>
      </c>
      <c r="BD1880" s="254" t="str">
        <f>IF(W1880="","",IF(F1880="休日",AW1880,IF(F1880="法休",AW1880,VLOOKUP(F1880,カレンダマスタ!$Q$56:$R$69,2,FALSE))))</f>
        <v/>
      </c>
      <c r="BG1880" s="254" t="str">
        <f t="shared" si="225"/>
        <v/>
      </c>
      <c r="BH1880" s="254" t="str">
        <f>IF(AX1880="","",IF(P1880&lt;&gt;"","",IF(BG1880="CS","OK",IF(VLOOKUP(E1880,カレンダマスタ!$A$5:$D$381,4,FALSE)&gt;0,"",IF(OR(AX1880*24&gt;10.84,AZ1880*24&lt;14.5)=TRUE,"×","OK")))))</f>
        <v/>
      </c>
    </row>
    <row r="1881" spans="2:60">
      <c r="B1881" s="210"/>
      <c r="C1881" s="385" t="str">
        <f>IF(STEP!C1881&lt;&gt;"",STEP!C1881,"")</f>
        <v/>
      </c>
      <c r="D1881" s="386" t="str">
        <f>IF(STEP!D1881&lt;&gt;"",STEP!D1881,"")</f>
        <v/>
      </c>
      <c r="E1881" s="387" t="str">
        <f>IF(STEP!E1881&lt;&gt;"",STEP!E1881,"")</f>
        <v/>
      </c>
      <c r="F1881" s="256"/>
      <c r="G1881" s="257"/>
      <c r="H1881" s="254"/>
      <c r="I1881" s="254"/>
      <c r="J1881" s="254"/>
      <c r="K1881" s="254"/>
      <c r="L1881" s="254"/>
      <c r="M1881" s="254"/>
      <c r="N1881" s="254"/>
      <c r="O1881" s="254"/>
      <c r="P1881" s="254"/>
      <c r="Q1881" s="254"/>
      <c r="R1881" s="254"/>
      <c r="S1881" s="254"/>
      <c r="T1881" s="254"/>
      <c r="U1881" s="254"/>
      <c r="V1881" s="254"/>
      <c r="W1881" s="254"/>
      <c r="X1881" s="254"/>
      <c r="Y1881" s="254"/>
      <c r="Z1881" s="254"/>
      <c r="AA1881" s="254"/>
      <c r="AB1881" s="254"/>
      <c r="AC1881" s="254"/>
      <c r="AD1881" s="254"/>
      <c r="AE1881" s="255"/>
      <c r="AF1881" s="255"/>
      <c r="AG1881" s="255"/>
      <c r="AH1881" s="255"/>
      <c r="AI1881" s="255"/>
      <c r="AJ1881" s="255"/>
      <c r="AK1881" s="255"/>
      <c r="AL1881" s="255"/>
      <c r="AM1881" s="255"/>
      <c r="AN1881" s="255"/>
      <c r="AO1881" s="254"/>
      <c r="AP1881" s="254"/>
      <c r="AQ1881" s="254"/>
      <c r="AR1881" s="254"/>
      <c r="AS1881" s="254"/>
      <c r="AT1881" s="254"/>
      <c r="AU1881" s="254"/>
      <c r="AW1881" s="283" t="str">
        <f t="shared" si="220"/>
        <v/>
      </c>
      <c r="AX1881" s="283" t="str">
        <f t="shared" si="224"/>
        <v/>
      </c>
      <c r="AY1881" s="283" t="str">
        <f t="shared" si="221"/>
        <v/>
      </c>
      <c r="AZ1881" s="283" t="str">
        <f t="shared" si="222"/>
        <v/>
      </c>
      <c r="BA1881" s="283" t="str">
        <f t="shared" si="223"/>
        <v/>
      </c>
      <c r="BD1881" s="254" t="str">
        <f>IF(W1881="","",IF(F1881="休日",AW1881,IF(F1881="法休",AW1881,VLOOKUP(F1881,カレンダマスタ!$Q$56:$R$69,2,FALSE))))</f>
        <v/>
      </c>
      <c r="BG1881" s="254" t="str">
        <f t="shared" si="225"/>
        <v/>
      </c>
      <c r="BH1881" s="254" t="str">
        <f>IF(AX1881="","",IF(P1881&lt;&gt;"","",IF(BG1881="CS","OK",IF(VLOOKUP(E1881,カレンダマスタ!$A$5:$D$381,4,FALSE)&gt;0,"",IF(OR(AX1881*24&gt;10.84,AZ1881*24&lt;14.5)=TRUE,"×","OK")))))</f>
        <v/>
      </c>
    </row>
    <row r="1882" spans="2:60">
      <c r="B1882" s="210"/>
      <c r="C1882" s="385" t="str">
        <f>IF(STEP!C1882&lt;&gt;"",STEP!C1882,"")</f>
        <v/>
      </c>
      <c r="D1882" s="386" t="str">
        <f>IF(STEP!D1882&lt;&gt;"",STEP!D1882,"")</f>
        <v/>
      </c>
      <c r="E1882" s="387" t="str">
        <f>IF(STEP!E1882&lt;&gt;"",STEP!E1882,"")</f>
        <v/>
      </c>
      <c r="F1882" s="256"/>
      <c r="G1882" s="257"/>
      <c r="H1882" s="254"/>
      <c r="I1882" s="254"/>
      <c r="J1882" s="254"/>
      <c r="K1882" s="254"/>
      <c r="L1882" s="254"/>
      <c r="M1882" s="254"/>
      <c r="N1882" s="254"/>
      <c r="O1882" s="254"/>
      <c r="P1882" s="254"/>
      <c r="Q1882" s="254"/>
      <c r="R1882" s="254"/>
      <c r="S1882" s="254"/>
      <c r="T1882" s="254"/>
      <c r="U1882" s="254"/>
      <c r="V1882" s="254"/>
      <c r="W1882" s="254"/>
      <c r="X1882" s="254"/>
      <c r="Y1882" s="254"/>
      <c r="Z1882" s="254"/>
      <c r="AA1882" s="254"/>
      <c r="AB1882" s="254"/>
      <c r="AC1882" s="254"/>
      <c r="AD1882" s="254"/>
      <c r="AE1882" s="255"/>
      <c r="AF1882" s="255"/>
      <c r="AG1882" s="255"/>
      <c r="AH1882" s="255"/>
      <c r="AI1882" s="255"/>
      <c r="AJ1882" s="255"/>
      <c r="AK1882" s="255"/>
      <c r="AL1882" s="255"/>
      <c r="AM1882" s="255"/>
      <c r="AN1882" s="255"/>
      <c r="AO1882" s="254"/>
      <c r="AP1882" s="254"/>
      <c r="AQ1882" s="254"/>
      <c r="AR1882" s="254"/>
      <c r="AS1882" s="254"/>
      <c r="AT1882" s="254"/>
      <c r="AU1882" s="254"/>
      <c r="AW1882" s="283" t="str">
        <f t="shared" si="220"/>
        <v/>
      </c>
      <c r="AX1882" s="283" t="str">
        <f t="shared" si="224"/>
        <v/>
      </c>
      <c r="AY1882" s="283" t="str">
        <f t="shared" si="221"/>
        <v/>
      </c>
      <c r="AZ1882" s="283" t="str">
        <f t="shared" si="222"/>
        <v/>
      </c>
      <c r="BA1882" s="283" t="str">
        <f t="shared" si="223"/>
        <v/>
      </c>
      <c r="BD1882" s="254" t="str">
        <f>IF(W1882="","",IF(F1882="休日",AW1882,IF(F1882="法休",AW1882,VLOOKUP(F1882,カレンダマスタ!$Q$56:$R$69,2,FALSE))))</f>
        <v/>
      </c>
      <c r="BG1882" s="254" t="str">
        <f t="shared" si="225"/>
        <v/>
      </c>
      <c r="BH1882" s="254" t="str">
        <f>IF(AX1882="","",IF(P1882&lt;&gt;"","",IF(BG1882="CS","OK",IF(VLOOKUP(E1882,カレンダマスタ!$A$5:$D$381,4,FALSE)&gt;0,"",IF(OR(AX1882*24&gt;10.84,AZ1882*24&lt;14.5)=TRUE,"×","OK")))))</f>
        <v/>
      </c>
    </row>
    <row r="1883" spans="2:60">
      <c r="B1883" s="210"/>
      <c r="C1883" s="388" t="str">
        <f>IF(STEP!C1883&lt;&gt;"",STEP!C1883,"")</f>
        <v/>
      </c>
      <c r="D1883" s="389" t="str">
        <f>IF(STEP!D1883&lt;&gt;"",STEP!D1883,"")</f>
        <v/>
      </c>
      <c r="E1883" s="390" t="str">
        <f>IF(STEP!E1883&lt;&gt;"",STEP!E1883,"")</f>
        <v/>
      </c>
      <c r="F1883" s="259"/>
      <c r="G1883" s="266"/>
      <c r="H1883" s="260"/>
      <c r="I1883" s="260"/>
      <c r="J1883" s="260"/>
      <c r="K1883" s="260"/>
      <c r="L1883" s="260"/>
      <c r="M1883" s="260"/>
      <c r="N1883" s="260"/>
      <c r="O1883" s="260"/>
      <c r="P1883" s="260"/>
      <c r="Q1883" s="260"/>
      <c r="R1883" s="260"/>
      <c r="S1883" s="260"/>
      <c r="T1883" s="260"/>
      <c r="U1883" s="260"/>
      <c r="V1883" s="260"/>
      <c r="W1883" s="260"/>
      <c r="X1883" s="260"/>
      <c r="Y1883" s="260"/>
      <c r="Z1883" s="260"/>
      <c r="AA1883" s="260"/>
      <c r="AB1883" s="260"/>
      <c r="AC1883" s="260"/>
      <c r="AD1883" s="260"/>
      <c r="AE1883" s="261"/>
      <c r="AF1883" s="261"/>
      <c r="AG1883" s="261"/>
      <c r="AH1883" s="261"/>
      <c r="AI1883" s="261"/>
      <c r="AJ1883" s="261"/>
      <c r="AK1883" s="261"/>
      <c r="AL1883" s="261"/>
      <c r="AM1883" s="261"/>
      <c r="AN1883" s="261"/>
      <c r="AO1883" s="260"/>
      <c r="AP1883" s="260"/>
      <c r="AQ1883" s="260"/>
      <c r="AR1883" s="260"/>
      <c r="AS1883" s="260"/>
      <c r="AT1883" s="260"/>
      <c r="AU1883" s="260"/>
      <c r="AW1883" s="284" t="str">
        <f t="shared" si="220"/>
        <v/>
      </c>
      <c r="AX1883" s="284" t="str">
        <f t="shared" si="224"/>
        <v/>
      </c>
      <c r="AY1883" s="284" t="str">
        <f t="shared" si="221"/>
        <v/>
      </c>
      <c r="AZ1883" s="284" t="str">
        <f t="shared" si="222"/>
        <v/>
      </c>
      <c r="BA1883" s="284" t="str">
        <f t="shared" si="223"/>
        <v/>
      </c>
      <c r="BD1883" s="260" t="str">
        <f>IF(W1883="","",IF(F1883="休日",AW1883,IF(F1883="法休",AW1883,VLOOKUP(F1883,カレンダマスタ!$Q$56:$R$69,2,FALSE))))</f>
        <v/>
      </c>
      <c r="BG1883" s="260" t="str">
        <f t="shared" si="225"/>
        <v/>
      </c>
      <c r="BH1883" s="260" t="str">
        <f>IF(AX1883="","",IF(P1883&lt;&gt;"","",IF(BG1883="CS","OK",IF(VLOOKUP(E1883,カレンダマスタ!$A$5:$D$381,4,FALSE)&gt;0,"",IF(OR(AX1883*24&gt;10.84,AZ1883*24&lt;14.5)=TRUE,"×","OK")))))</f>
        <v/>
      </c>
    </row>
    <row r="1884" spans="2:60">
      <c r="B1884" s="210"/>
      <c r="C1884" s="394" t="str">
        <f>IF(STEP!C1884&lt;&gt;"",STEP!C1884,"")</f>
        <v/>
      </c>
      <c r="D1884" s="395" t="str">
        <f>IF(STEP!D1884&lt;&gt;"",STEP!D1884,"")</f>
        <v/>
      </c>
      <c r="E1884" s="396" t="str">
        <f>IF(STEP!E1884&lt;&gt;"",STEP!E1884,"")</f>
        <v/>
      </c>
      <c r="F1884" s="269"/>
      <c r="G1884" s="268"/>
      <c r="H1884" s="270"/>
      <c r="I1884" s="270"/>
      <c r="J1884" s="270"/>
      <c r="K1884" s="270"/>
      <c r="L1884" s="270"/>
      <c r="M1884" s="270"/>
      <c r="N1884" s="270"/>
      <c r="O1884" s="270"/>
      <c r="P1884" s="270"/>
      <c r="Q1884" s="270"/>
      <c r="R1884" s="270"/>
      <c r="S1884" s="270"/>
      <c r="T1884" s="270"/>
      <c r="U1884" s="270"/>
      <c r="V1884" s="270"/>
      <c r="W1884" s="270"/>
      <c r="X1884" s="270"/>
      <c r="Y1884" s="270"/>
      <c r="Z1884" s="270"/>
      <c r="AA1884" s="270"/>
      <c r="AB1884" s="270"/>
      <c r="AC1884" s="270"/>
      <c r="AD1884" s="270"/>
      <c r="AE1884" s="271"/>
      <c r="AF1884" s="271"/>
      <c r="AG1884" s="271"/>
      <c r="AH1884" s="271"/>
      <c r="AI1884" s="271"/>
      <c r="AJ1884" s="271"/>
      <c r="AK1884" s="271"/>
      <c r="AL1884" s="271"/>
      <c r="AM1884" s="271"/>
      <c r="AN1884" s="271"/>
      <c r="AO1884" s="270"/>
      <c r="AP1884" s="270"/>
      <c r="AQ1884" s="270"/>
      <c r="AR1884" s="270"/>
      <c r="AS1884" s="270"/>
      <c r="AT1884" s="270"/>
      <c r="AU1884" s="270"/>
      <c r="AW1884" s="282" t="str">
        <f t="shared" si="220"/>
        <v/>
      </c>
      <c r="AX1884" s="282" t="str">
        <f t="shared" si="224"/>
        <v/>
      </c>
      <c r="AY1884" s="282" t="str">
        <f t="shared" si="221"/>
        <v/>
      </c>
      <c r="AZ1884" s="282" t="str">
        <f t="shared" si="222"/>
        <v/>
      </c>
      <c r="BA1884" s="282" t="str">
        <f t="shared" si="223"/>
        <v/>
      </c>
      <c r="BD1884" s="270" t="str">
        <f>IF(W1884="","",IF(F1884="休日",AW1884,IF(F1884="法休",AW1884,VLOOKUP(F1884,カレンダマスタ!$Q$56:$R$69,2,FALSE))))</f>
        <v/>
      </c>
      <c r="BG1884" s="270" t="str">
        <f t="shared" si="225"/>
        <v/>
      </c>
      <c r="BH1884" s="270" t="str">
        <f>IF(AX1884="","",IF(P1884&lt;&gt;"","",IF(BG1884="CS","OK",IF(VLOOKUP(E1884,カレンダマスタ!$A$5:$D$381,4,FALSE)&gt;0,"",IF(OR(AX1884*24&gt;10.84,AZ1884*24&lt;14.5)=TRUE,"×","OK")))))</f>
        <v/>
      </c>
    </row>
    <row r="1885" spans="2:60">
      <c r="B1885" s="210"/>
      <c r="C1885" s="385" t="str">
        <f>IF(STEP!C1885&lt;&gt;"",STEP!C1885,"")</f>
        <v/>
      </c>
      <c r="D1885" s="386" t="str">
        <f>IF(STEP!D1885&lt;&gt;"",STEP!D1885,"")</f>
        <v/>
      </c>
      <c r="E1885" s="387" t="str">
        <f>IF(STEP!E1885&lt;&gt;"",STEP!E1885,"")</f>
        <v/>
      </c>
      <c r="F1885" s="253"/>
      <c r="G1885" s="252"/>
      <c r="H1885" s="254"/>
      <c r="I1885" s="254"/>
      <c r="J1885" s="254"/>
      <c r="K1885" s="254"/>
      <c r="L1885" s="254"/>
      <c r="M1885" s="254"/>
      <c r="N1885" s="254"/>
      <c r="O1885" s="254"/>
      <c r="P1885" s="254"/>
      <c r="Q1885" s="254"/>
      <c r="R1885" s="254"/>
      <c r="S1885" s="254"/>
      <c r="T1885" s="254"/>
      <c r="U1885" s="254"/>
      <c r="V1885" s="254"/>
      <c r="W1885" s="254"/>
      <c r="X1885" s="254"/>
      <c r="Y1885" s="254"/>
      <c r="Z1885" s="254"/>
      <c r="AA1885" s="254"/>
      <c r="AB1885" s="254"/>
      <c r="AC1885" s="254"/>
      <c r="AD1885" s="254"/>
      <c r="AE1885" s="255"/>
      <c r="AF1885" s="255"/>
      <c r="AG1885" s="255"/>
      <c r="AH1885" s="255"/>
      <c r="AI1885" s="255"/>
      <c r="AJ1885" s="255"/>
      <c r="AK1885" s="255"/>
      <c r="AL1885" s="255"/>
      <c r="AM1885" s="255"/>
      <c r="AN1885" s="255"/>
      <c r="AO1885" s="254"/>
      <c r="AP1885" s="254"/>
      <c r="AQ1885" s="254"/>
      <c r="AR1885" s="254"/>
      <c r="AS1885" s="254"/>
      <c r="AT1885" s="254"/>
      <c r="AU1885" s="254"/>
      <c r="AW1885" s="283" t="str">
        <f t="shared" si="220"/>
        <v/>
      </c>
      <c r="AX1885" s="283" t="str">
        <f t="shared" si="224"/>
        <v/>
      </c>
      <c r="AY1885" s="283" t="str">
        <f t="shared" si="221"/>
        <v/>
      </c>
      <c r="AZ1885" s="283" t="str">
        <f t="shared" si="222"/>
        <v/>
      </c>
      <c r="BA1885" s="283" t="str">
        <f t="shared" si="223"/>
        <v/>
      </c>
      <c r="BD1885" s="254" t="str">
        <f>IF(W1885="","",IF(F1885="休日",AW1885,IF(F1885="法休",AW1885,VLOOKUP(F1885,カレンダマスタ!$Q$56:$R$69,2,FALSE))))</f>
        <v/>
      </c>
      <c r="BG1885" s="254" t="str">
        <f t="shared" si="225"/>
        <v/>
      </c>
      <c r="BH1885" s="254" t="str">
        <f>IF(AX1885="","",IF(P1885&lt;&gt;"","",IF(BG1885="CS","OK",IF(VLOOKUP(E1885,カレンダマスタ!$A$5:$D$381,4,FALSE)&gt;0,"",IF(OR(AX1885*24&gt;10.84,AZ1885*24&lt;14.5)=TRUE,"×","OK")))))</f>
        <v/>
      </c>
    </row>
    <row r="1886" spans="2:60">
      <c r="B1886" s="210"/>
      <c r="C1886" s="397" t="str">
        <f>IF(STEP!C1886&lt;&gt;"",STEP!C1886,"")</f>
        <v/>
      </c>
      <c r="D1886" s="398" t="str">
        <f>IF(STEP!D1886&lt;&gt;"",STEP!D1886,"")</f>
        <v/>
      </c>
      <c r="E1886" s="399" t="str">
        <f>IF(STEP!E1886&lt;&gt;"",STEP!E1886,"")</f>
        <v/>
      </c>
      <c r="F1886" s="273"/>
      <c r="G1886" s="272"/>
      <c r="H1886" s="274"/>
      <c r="I1886" s="274"/>
      <c r="J1886" s="274"/>
      <c r="K1886" s="274"/>
      <c r="L1886" s="274"/>
      <c r="M1886" s="274"/>
      <c r="N1886" s="274"/>
      <c r="O1886" s="274"/>
      <c r="P1886" s="274"/>
      <c r="Q1886" s="274"/>
      <c r="R1886" s="274"/>
      <c r="S1886" s="274"/>
      <c r="T1886" s="274"/>
      <c r="U1886" s="274"/>
      <c r="V1886" s="274"/>
      <c r="W1886" s="274"/>
      <c r="X1886" s="274"/>
      <c r="Y1886" s="274"/>
      <c r="Z1886" s="274"/>
      <c r="AA1886" s="274"/>
      <c r="AB1886" s="274"/>
      <c r="AC1886" s="274"/>
      <c r="AD1886" s="274"/>
      <c r="AE1886" s="275"/>
      <c r="AF1886" s="275"/>
      <c r="AG1886" s="275"/>
      <c r="AH1886" s="275"/>
      <c r="AI1886" s="275"/>
      <c r="AJ1886" s="275"/>
      <c r="AK1886" s="275"/>
      <c r="AL1886" s="275"/>
      <c r="AM1886" s="275"/>
      <c r="AN1886" s="275"/>
      <c r="AO1886" s="274"/>
      <c r="AP1886" s="274"/>
      <c r="AQ1886" s="274"/>
      <c r="AR1886" s="274"/>
      <c r="AS1886" s="274"/>
      <c r="AT1886" s="274"/>
      <c r="AU1886" s="274"/>
      <c r="AW1886" s="286" t="str">
        <f t="shared" si="220"/>
        <v/>
      </c>
      <c r="AX1886" s="286" t="str">
        <f t="shared" si="224"/>
        <v/>
      </c>
      <c r="AY1886" s="286" t="str">
        <f t="shared" si="221"/>
        <v/>
      </c>
      <c r="AZ1886" s="286" t="str">
        <f t="shared" si="222"/>
        <v/>
      </c>
      <c r="BA1886" s="286" t="str">
        <f t="shared" si="223"/>
        <v/>
      </c>
      <c r="BD1886" s="274" t="str">
        <f>IF(W1886="","",IF(F1886="休日",AW1886,IF(F1886="法休",AW1886,VLOOKUP(F1886,カレンダマスタ!$Q$56:$R$69,2,FALSE))))</f>
        <v/>
      </c>
      <c r="BG1886" s="274" t="str">
        <f t="shared" si="225"/>
        <v/>
      </c>
      <c r="BH1886" s="274" t="str">
        <f>IF(AX1886="","",IF(P1886&lt;&gt;"","",IF(BG1886="CS","OK",IF(VLOOKUP(E1886,カレンダマスタ!$A$5:$D$381,4,FALSE)&gt;0,"",IF(OR(AX1886*24&gt;10.84,AZ1886*24&lt;14.5)=TRUE,"×","OK")))))</f>
        <v/>
      </c>
    </row>
    <row r="1887" spans="2:60">
      <c r="B1887" s="210"/>
      <c r="C1887" s="397" t="str">
        <f>IF(STEP!C1887&lt;&gt;"",STEP!C1887,"")</f>
        <v/>
      </c>
      <c r="D1887" s="398" t="str">
        <f>IF(STEP!D1887&lt;&gt;"",STEP!D1887,"")</f>
        <v/>
      </c>
      <c r="E1887" s="399" t="str">
        <f>IF(STEP!E1887&lt;&gt;"",STEP!E1887,"")</f>
        <v/>
      </c>
      <c r="F1887" s="273"/>
      <c r="G1887" s="272"/>
      <c r="H1887" s="274"/>
      <c r="I1887" s="274"/>
      <c r="J1887" s="274"/>
      <c r="K1887" s="274"/>
      <c r="L1887" s="274"/>
      <c r="M1887" s="274"/>
      <c r="N1887" s="274"/>
      <c r="O1887" s="274"/>
      <c r="P1887" s="274"/>
      <c r="Q1887" s="274"/>
      <c r="R1887" s="274"/>
      <c r="S1887" s="274"/>
      <c r="T1887" s="274"/>
      <c r="U1887" s="274"/>
      <c r="V1887" s="274"/>
      <c r="W1887" s="274"/>
      <c r="X1887" s="274"/>
      <c r="Y1887" s="274"/>
      <c r="Z1887" s="274"/>
      <c r="AA1887" s="274"/>
      <c r="AB1887" s="274"/>
      <c r="AC1887" s="274"/>
      <c r="AD1887" s="274"/>
      <c r="AE1887" s="275"/>
      <c r="AF1887" s="275"/>
      <c r="AG1887" s="275"/>
      <c r="AH1887" s="275"/>
      <c r="AI1887" s="275"/>
      <c r="AJ1887" s="275"/>
      <c r="AK1887" s="275"/>
      <c r="AL1887" s="275"/>
      <c r="AM1887" s="275"/>
      <c r="AN1887" s="275"/>
      <c r="AO1887" s="274"/>
      <c r="AP1887" s="274"/>
      <c r="AQ1887" s="274"/>
      <c r="AR1887" s="274"/>
      <c r="AS1887" s="274"/>
      <c r="AT1887" s="274"/>
      <c r="AU1887" s="274"/>
      <c r="AW1887" s="286" t="str">
        <f t="shared" si="220"/>
        <v/>
      </c>
      <c r="AX1887" s="286" t="str">
        <f t="shared" si="224"/>
        <v/>
      </c>
      <c r="AY1887" s="286" t="str">
        <f t="shared" si="221"/>
        <v/>
      </c>
      <c r="AZ1887" s="286" t="str">
        <f t="shared" si="222"/>
        <v/>
      </c>
      <c r="BA1887" s="286" t="str">
        <f t="shared" si="223"/>
        <v/>
      </c>
      <c r="BD1887" s="274" t="str">
        <f>IF(W1887="","",IF(F1887="休日",AW1887,IF(F1887="法休",AW1887,VLOOKUP(F1887,カレンダマスタ!$Q$56:$R$69,2,FALSE))))</f>
        <v/>
      </c>
      <c r="BG1887" s="274" t="str">
        <f t="shared" si="225"/>
        <v/>
      </c>
      <c r="BH1887" s="274" t="str">
        <f>IF(AX1887="","",IF(P1887&lt;&gt;"","",IF(BG1887="CS","OK",IF(VLOOKUP(E1887,カレンダマスタ!$A$5:$D$381,4,FALSE)&gt;0,"",IF(OR(AX1887*24&gt;10.84,AZ1887*24&lt;14.5)=TRUE,"×","OK")))))</f>
        <v/>
      </c>
    </row>
    <row r="1888" spans="2:60">
      <c r="B1888" s="210"/>
      <c r="C1888" s="397" t="str">
        <f>IF(STEP!C1888&lt;&gt;"",STEP!C1888,"")</f>
        <v/>
      </c>
      <c r="D1888" s="398" t="str">
        <f>IF(STEP!D1888&lt;&gt;"",STEP!D1888,"")</f>
        <v/>
      </c>
      <c r="E1888" s="399" t="str">
        <f>IF(STEP!E1888&lt;&gt;"",STEP!E1888,"")</f>
        <v/>
      </c>
      <c r="F1888" s="273"/>
      <c r="G1888" s="272"/>
      <c r="H1888" s="274"/>
      <c r="I1888" s="274"/>
      <c r="J1888" s="274"/>
      <c r="K1888" s="274"/>
      <c r="L1888" s="274"/>
      <c r="M1888" s="274"/>
      <c r="N1888" s="274"/>
      <c r="O1888" s="274"/>
      <c r="P1888" s="274"/>
      <c r="Q1888" s="274"/>
      <c r="R1888" s="274"/>
      <c r="S1888" s="274"/>
      <c r="T1888" s="274"/>
      <c r="U1888" s="274"/>
      <c r="V1888" s="274"/>
      <c r="W1888" s="274"/>
      <c r="X1888" s="274"/>
      <c r="Y1888" s="274"/>
      <c r="Z1888" s="274"/>
      <c r="AA1888" s="274"/>
      <c r="AB1888" s="274"/>
      <c r="AC1888" s="274"/>
      <c r="AD1888" s="274"/>
      <c r="AE1888" s="275"/>
      <c r="AF1888" s="275"/>
      <c r="AG1888" s="275"/>
      <c r="AH1888" s="275"/>
      <c r="AI1888" s="275"/>
      <c r="AJ1888" s="275"/>
      <c r="AK1888" s="275"/>
      <c r="AL1888" s="275"/>
      <c r="AM1888" s="275"/>
      <c r="AN1888" s="275"/>
      <c r="AO1888" s="274"/>
      <c r="AP1888" s="274"/>
      <c r="AQ1888" s="274"/>
      <c r="AR1888" s="274"/>
      <c r="AS1888" s="274"/>
      <c r="AT1888" s="274"/>
      <c r="AU1888" s="274"/>
      <c r="AW1888" s="286" t="str">
        <f t="shared" si="220"/>
        <v/>
      </c>
      <c r="AX1888" s="286" t="str">
        <f t="shared" si="224"/>
        <v/>
      </c>
      <c r="AY1888" s="286" t="str">
        <f t="shared" si="221"/>
        <v/>
      </c>
      <c r="AZ1888" s="286" t="str">
        <f t="shared" si="222"/>
        <v/>
      </c>
      <c r="BA1888" s="286" t="str">
        <f t="shared" si="223"/>
        <v/>
      </c>
      <c r="BD1888" s="274" t="str">
        <f>IF(W1888="","",IF(F1888="休日",AW1888,IF(F1888="法休",AW1888,VLOOKUP(F1888,カレンダマスタ!$Q$56:$R$69,2,FALSE))))</f>
        <v/>
      </c>
      <c r="BG1888" s="274" t="str">
        <f t="shared" si="225"/>
        <v/>
      </c>
      <c r="BH1888" s="274" t="str">
        <f>IF(AX1888="","",IF(P1888&lt;&gt;"","",IF(BG1888="CS","OK",IF(VLOOKUP(E1888,カレンダマスタ!$A$5:$D$381,4,FALSE)&gt;0,"",IF(OR(AX1888*24&gt;10.84,AZ1888*24&lt;14.5)=TRUE,"×","OK")))))</f>
        <v/>
      </c>
    </row>
    <row r="1889" spans="2:60">
      <c r="B1889" s="210"/>
      <c r="C1889" s="397" t="str">
        <f>IF(STEP!C1889&lt;&gt;"",STEP!C1889,"")</f>
        <v/>
      </c>
      <c r="D1889" s="398" t="str">
        <f>IF(STEP!D1889&lt;&gt;"",STEP!D1889,"")</f>
        <v/>
      </c>
      <c r="E1889" s="399" t="str">
        <f>IF(STEP!E1889&lt;&gt;"",STEP!E1889,"")</f>
        <v/>
      </c>
      <c r="F1889" s="273"/>
      <c r="G1889" s="272"/>
      <c r="H1889" s="274"/>
      <c r="I1889" s="274"/>
      <c r="J1889" s="274"/>
      <c r="K1889" s="274"/>
      <c r="L1889" s="274"/>
      <c r="M1889" s="274"/>
      <c r="N1889" s="274"/>
      <c r="O1889" s="274"/>
      <c r="P1889" s="274"/>
      <c r="Q1889" s="274"/>
      <c r="R1889" s="274"/>
      <c r="S1889" s="274"/>
      <c r="T1889" s="274"/>
      <c r="U1889" s="274"/>
      <c r="V1889" s="274"/>
      <c r="W1889" s="274"/>
      <c r="X1889" s="274"/>
      <c r="Y1889" s="274"/>
      <c r="Z1889" s="274"/>
      <c r="AA1889" s="274"/>
      <c r="AB1889" s="274"/>
      <c r="AC1889" s="274"/>
      <c r="AD1889" s="274"/>
      <c r="AE1889" s="275"/>
      <c r="AF1889" s="275"/>
      <c r="AG1889" s="275"/>
      <c r="AH1889" s="275"/>
      <c r="AI1889" s="275"/>
      <c r="AJ1889" s="275"/>
      <c r="AK1889" s="275"/>
      <c r="AL1889" s="275"/>
      <c r="AM1889" s="275"/>
      <c r="AN1889" s="275"/>
      <c r="AO1889" s="274"/>
      <c r="AP1889" s="274"/>
      <c r="AQ1889" s="274"/>
      <c r="AR1889" s="274"/>
      <c r="AS1889" s="274"/>
      <c r="AT1889" s="274"/>
      <c r="AU1889" s="274"/>
      <c r="AW1889" s="286" t="str">
        <f t="shared" si="220"/>
        <v/>
      </c>
      <c r="AX1889" s="286" t="str">
        <f t="shared" si="224"/>
        <v/>
      </c>
      <c r="AY1889" s="286" t="str">
        <f t="shared" si="221"/>
        <v/>
      </c>
      <c r="AZ1889" s="286" t="str">
        <f t="shared" si="222"/>
        <v/>
      </c>
      <c r="BA1889" s="286" t="str">
        <f t="shared" si="223"/>
        <v/>
      </c>
      <c r="BD1889" s="274" t="str">
        <f>IF(W1889="","",IF(F1889="休日",AW1889,IF(F1889="法休",AW1889,VLOOKUP(F1889,カレンダマスタ!$Q$56:$R$69,2,FALSE))))</f>
        <v/>
      </c>
      <c r="BG1889" s="274" t="str">
        <f t="shared" si="225"/>
        <v/>
      </c>
      <c r="BH1889" s="274" t="str">
        <f>IF(AX1889="","",IF(P1889&lt;&gt;"","",IF(BG1889="CS","OK",IF(VLOOKUP(E1889,カレンダマスタ!$A$5:$D$381,4,FALSE)&gt;0,"",IF(OR(AX1889*24&gt;10.84,AZ1889*24&lt;14.5)=TRUE,"×","OK")))))</f>
        <v/>
      </c>
    </row>
    <row r="1890" spans="2:60" ht="13.8" thickBot="1">
      <c r="B1890" s="211"/>
      <c r="C1890" s="400" t="str">
        <f>IF(STEP!C1890&lt;&gt;"",STEP!C1890,"")</f>
        <v/>
      </c>
      <c r="D1890" s="401" t="str">
        <f>IF(STEP!D1890&lt;&gt;"",STEP!D1890,"")</f>
        <v/>
      </c>
      <c r="E1890" s="402" t="str">
        <f>IF(STEP!E1890&lt;&gt;"",STEP!E1890,"")</f>
        <v/>
      </c>
      <c r="F1890" s="277"/>
      <c r="G1890" s="276"/>
      <c r="H1890" s="278"/>
      <c r="I1890" s="278"/>
      <c r="J1890" s="278"/>
      <c r="K1890" s="278"/>
      <c r="L1890" s="278"/>
      <c r="M1890" s="278"/>
      <c r="N1890" s="278"/>
      <c r="O1890" s="278"/>
      <c r="P1890" s="278"/>
      <c r="Q1890" s="278"/>
      <c r="R1890" s="278"/>
      <c r="S1890" s="278"/>
      <c r="T1890" s="278"/>
      <c r="U1890" s="278"/>
      <c r="V1890" s="278"/>
      <c r="W1890" s="278"/>
      <c r="X1890" s="278"/>
      <c r="Y1890" s="278"/>
      <c r="Z1890" s="278"/>
      <c r="AA1890" s="278"/>
      <c r="AB1890" s="278"/>
      <c r="AC1890" s="278"/>
      <c r="AD1890" s="278"/>
      <c r="AE1890" s="279"/>
      <c r="AF1890" s="279"/>
      <c r="AG1890" s="279"/>
      <c r="AH1890" s="279"/>
      <c r="AI1890" s="279"/>
      <c r="AJ1890" s="279"/>
      <c r="AK1890" s="279"/>
      <c r="AL1890" s="279"/>
      <c r="AM1890" s="279"/>
      <c r="AN1890" s="279"/>
      <c r="AO1890" s="278"/>
      <c r="AP1890" s="278"/>
      <c r="AQ1890" s="278"/>
      <c r="AR1890" s="278"/>
      <c r="AS1890" s="278"/>
      <c r="AT1890" s="278"/>
      <c r="AU1890" s="278"/>
      <c r="AW1890" s="287" t="str">
        <f t="shared" si="220"/>
        <v/>
      </c>
      <c r="AX1890" s="287" t="str">
        <f t="shared" si="224"/>
        <v/>
      </c>
      <c r="AY1890" s="287" t="str">
        <f t="shared" si="221"/>
        <v/>
      </c>
      <c r="AZ1890" s="287" t="str">
        <f t="shared" si="222"/>
        <v/>
      </c>
      <c r="BA1890" s="287" t="str">
        <f t="shared" si="223"/>
        <v/>
      </c>
      <c r="BD1890" s="278" t="str">
        <f>IF(W1890="","",IF(F1890="休日",AW1890,IF(F1890="法休",AW1890,VLOOKUP(F1890,カレンダマスタ!$Q$56:$R$69,2,FALSE))))</f>
        <v/>
      </c>
      <c r="BG1890" s="278" t="str">
        <f t="shared" si="225"/>
        <v/>
      </c>
      <c r="BH1890" s="278" t="str">
        <f>IF(AX1890="","",IF(P1890&lt;&gt;"","",IF(BG1890="CS","OK",IF(VLOOKUP(E1890,カレンダマスタ!$A$5:$D$381,4,FALSE)&gt;0,"",IF(OR(AX1890*24&gt;10.84,AZ1890*24&lt;14.5)=TRUE,"×","OK")))))</f>
        <v/>
      </c>
    </row>
    <row r="1891" spans="2:60">
      <c r="B1891" s="323"/>
      <c r="C1891" s="366"/>
      <c r="D1891" s="367"/>
      <c r="E1891" s="368"/>
      <c r="F1891" s="367"/>
      <c r="G1891" s="366"/>
      <c r="H1891" s="369"/>
      <c r="I1891" s="369"/>
      <c r="J1891" s="369"/>
      <c r="K1891" s="369"/>
      <c r="L1891" s="369"/>
      <c r="M1891" s="369"/>
      <c r="N1891" s="369"/>
      <c r="O1891" s="369"/>
      <c r="P1891" s="369"/>
      <c r="Q1891" s="369"/>
      <c r="R1891" s="369"/>
      <c r="S1891" s="369"/>
      <c r="T1891" s="369"/>
      <c r="U1891" s="369"/>
      <c r="V1891" s="369"/>
      <c r="W1891" s="369"/>
      <c r="X1891" s="369"/>
      <c r="Y1891" s="369"/>
      <c r="Z1891" s="369"/>
      <c r="AA1891" s="369"/>
      <c r="AB1891" s="369"/>
      <c r="AC1891" s="369"/>
      <c r="AD1891" s="369"/>
      <c r="AE1891" s="370"/>
      <c r="AF1891" s="370"/>
      <c r="AG1891" s="370"/>
      <c r="AH1891" s="370"/>
      <c r="AI1891" s="370"/>
      <c r="AJ1891" s="370"/>
      <c r="AK1891" s="370"/>
      <c r="AL1891" s="370"/>
      <c r="AM1891" s="370"/>
      <c r="AN1891" s="370"/>
      <c r="AO1891" s="369"/>
      <c r="AP1891" s="369"/>
      <c r="AQ1891" s="369"/>
      <c r="AR1891" s="369"/>
      <c r="AS1891" s="369"/>
      <c r="AT1891" s="369"/>
      <c r="AU1891" s="369"/>
      <c r="AW1891" s="363"/>
      <c r="AX1891" s="363"/>
      <c r="AY1891" s="363"/>
      <c r="AZ1891" s="363"/>
      <c r="BA1891" s="363"/>
      <c r="BD1891" s="369" t="str">
        <f>IF(W1891="","",IF(F1891="休日",AW1891,IF(F1891="法休",AW1891,VLOOKUP(F1891,カレンダマスタ!$Q$56:$R$69,2,FALSE))))</f>
        <v/>
      </c>
      <c r="BG1891" s="369"/>
      <c r="BH1891" s="369"/>
    </row>
    <row r="1892" spans="2:60">
      <c r="B1892" s="323"/>
      <c r="C1892" s="371"/>
      <c r="D1892" s="372"/>
      <c r="E1892" s="373"/>
      <c r="F1892" s="372"/>
      <c r="G1892" s="371"/>
      <c r="H1892" s="374"/>
      <c r="I1892" s="374"/>
      <c r="J1892" s="374"/>
      <c r="K1892" s="374"/>
      <c r="L1892" s="374"/>
      <c r="M1892" s="374"/>
      <c r="N1892" s="374"/>
      <c r="O1892" s="374"/>
      <c r="P1892" s="374"/>
      <c r="Q1892" s="374"/>
      <c r="R1892" s="374"/>
      <c r="S1892" s="374"/>
      <c r="T1892" s="374"/>
      <c r="U1892" s="374"/>
      <c r="V1892" s="374"/>
      <c r="W1892" s="374"/>
      <c r="X1892" s="374"/>
      <c r="Y1892" s="374"/>
      <c r="Z1892" s="374"/>
      <c r="AA1892" s="374"/>
      <c r="AB1892" s="374"/>
      <c r="AC1892" s="374"/>
      <c r="AD1892" s="374"/>
      <c r="AE1892" s="375"/>
      <c r="AF1892" s="375"/>
      <c r="AG1892" s="375"/>
      <c r="AH1892" s="375"/>
      <c r="AI1892" s="375"/>
      <c r="AJ1892" s="375"/>
      <c r="AK1892" s="375"/>
      <c r="AL1892" s="375"/>
      <c r="AM1892" s="375"/>
      <c r="AN1892" s="375"/>
      <c r="AO1892" s="374"/>
      <c r="AP1892" s="374"/>
      <c r="AQ1892" s="374"/>
      <c r="AR1892" s="374"/>
      <c r="AS1892" s="374"/>
      <c r="AT1892" s="374"/>
      <c r="AU1892" s="374"/>
      <c r="AW1892" s="363"/>
      <c r="AX1892" s="363"/>
      <c r="AY1892" s="363"/>
      <c r="AZ1892" s="363"/>
      <c r="BA1892" s="363"/>
      <c r="BD1892" s="374" t="str">
        <f>IF(W1892="","",IF(F1892="休日",AW1892,IF(F1892="法休",AW1892,VLOOKUP(F1892,カレンダマスタ!$Q$56:$R$69,2,FALSE))))</f>
        <v/>
      </c>
      <c r="BG1892" s="374"/>
      <c r="BH1892" s="374"/>
    </row>
    <row r="1893" spans="2:60">
      <c r="B1893" s="323"/>
      <c r="C1893" s="371"/>
      <c r="D1893" s="372"/>
      <c r="E1893" s="373"/>
      <c r="F1893" s="372"/>
      <c r="G1893" s="371"/>
      <c r="H1893" s="374"/>
      <c r="I1893" s="374"/>
      <c r="J1893" s="374"/>
      <c r="K1893" s="374"/>
      <c r="L1893" s="374"/>
      <c r="M1893" s="374"/>
      <c r="N1893" s="374"/>
      <c r="O1893" s="374"/>
      <c r="P1893" s="374"/>
      <c r="Q1893" s="374"/>
      <c r="R1893" s="374"/>
      <c r="S1893" s="374"/>
      <c r="T1893" s="374"/>
      <c r="U1893" s="374"/>
      <c r="V1893" s="374"/>
      <c r="W1893" s="374"/>
      <c r="X1893" s="374"/>
      <c r="Y1893" s="374"/>
      <c r="Z1893" s="374"/>
      <c r="AA1893" s="374"/>
      <c r="AB1893" s="374"/>
      <c r="AC1893" s="374"/>
      <c r="AD1893" s="374"/>
      <c r="AE1893" s="375"/>
      <c r="AF1893" s="375"/>
      <c r="AG1893" s="375"/>
      <c r="AH1893" s="375"/>
      <c r="AI1893" s="375"/>
      <c r="AJ1893" s="375"/>
      <c r="AK1893" s="375"/>
      <c r="AL1893" s="375"/>
      <c r="AM1893" s="375"/>
      <c r="AN1893" s="375"/>
      <c r="AO1893" s="374"/>
      <c r="AP1893" s="374"/>
      <c r="AQ1893" s="374"/>
      <c r="AR1893" s="374"/>
      <c r="AS1893" s="374"/>
      <c r="AT1893" s="374"/>
      <c r="AU1893" s="374"/>
      <c r="AW1893" s="363"/>
      <c r="AX1893" s="363"/>
      <c r="AY1893" s="363"/>
      <c r="AZ1893" s="363"/>
      <c r="BA1893" s="363"/>
      <c r="BD1893" s="374" t="str">
        <f>IF(W1893="","",IF(F1893="休日",AW1893,IF(F1893="法休",AW1893,VLOOKUP(F1893,カレンダマスタ!$Q$56:$R$69,2,FALSE))))</f>
        <v/>
      </c>
      <c r="BG1893" s="374"/>
      <c r="BH1893" s="374"/>
    </row>
    <row r="1894" spans="2:60">
      <c r="B1894" s="323"/>
      <c r="C1894" s="371"/>
      <c r="D1894" s="372"/>
      <c r="E1894" s="373"/>
      <c r="F1894" s="372"/>
      <c r="G1894" s="371"/>
      <c r="H1894" s="374"/>
      <c r="I1894" s="374"/>
      <c r="J1894" s="374"/>
      <c r="K1894" s="374"/>
      <c r="L1894" s="374"/>
      <c r="M1894" s="374"/>
      <c r="N1894" s="374"/>
      <c r="O1894" s="374"/>
      <c r="P1894" s="374"/>
      <c r="Q1894" s="374"/>
      <c r="R1894" s="374"/>
      <c r="S1894" s="374"/>
      <c r="T1894" s="374"/>
      <c r="U1894" s="374"/>
      <c r="V1894" s="374"/>
      <c r="W1894" s="374"/>
      <c r="X1894" s="374"/>
      <c r="Y1894" s="374"/>
      <c r="Z1894" s="374"/>
      <c r="AA1894" s="374"/>
      <c r="AB1894" s="374"/>
      <c r="AC1894" s="374"/>
      <c r="AD1894" s="374"/>
      <c r="AE1894" s="375"/>
      <c r="AF1894" s="375"/>
      <c r="AG1894" s="375"/>
      <c r="AH1894" s="375"/>
      <c r="AI1894" s="375"/>
      <c r="AJ1894" s="375"/>
      <c r="AK1894" s="375"/>
      <c r="AL1894" s="375"/>
      <c r="AM1894" s="375"/>
      <c r="AN1894" s="375"/>
      <c r="AO1894" s="374"/>
      <c r="AP1894" s="374"/>
      <c r="AQ1894" s="374"/>
      <c r="AR1894" s="374"/>
      <c r="AS1894" s="374"/>
      <c r="AT1894" s="374"/>
      <c r="AU1894" s="374"/>
      <c r="AW1894" s="363"/>
      <c r="AX1894" s="363"/>
      <c r="AY1894" s="363"/>
      <c r="AZ1894" s="363"/>
      <c r="BA1894" s="363"/>
      <c r="BD1894" s="374" t="str">
        <f>IF(W1894="","",IF(F1894="休日",AW1894,IF(F1894="法休",AW1894,VLOOKUP(F1894,カレンダマスタ!$Q$56:$R$69,2,FALSE))))</f>
        <v/>
      </c>
      <c r="BG1894" s="374"/>
      <c r="BH1894" s="374"/>
    </row>
    <row r="1895" spans="2:60">
      <c r="B1895" s="323"/>
      <c r="C1895" s="371"/>
      <c r="D1895" s="372"/>
      <c r="E1895" s="373"/>
      <c r="F1895" s="372"/>
      <c r="G1895" s="371"/>
      <c r="H1895" s="374"/>
      <c r="I1895" s="374"/>
      <c r="J1895" s="374"/>
      <c r="K1895" s="374"/>
      <c r="L1895" s="374"/>
      <c r="M1895" s="374"/>
      <c r="N1895" s="374"/>
      <c r="O1895" s="374"/>
      <c r="P1895" s="374"/>
      <c r="Q1895" s="374"/>
      <c r="R1895" s="374"/>
      <c r="S1895" s="374"/>
      <c r="T1895" s="374"/>
      <c r="U1895" s="374"/>
      <c r="V1895" s="374"/>
      <c r="W1895" s="374"/>
      <c r="X1895" s="374"/>
      <c r="Y1895" s="374"/>
      <c r="Z1895" s="374"/>
      <c r="AA1895" s="374"/>
      <c r="AB1895" s="374"/>
      <c r="AC1895" s="374"/>
      <c r="AD1895" s="374"/>
      <c r="AE1895" s="375"/>
      <c r="AF1895" s="375"/>
      <c r="AG1895" s="375"/>
      <c r="AH1895" s="375"/>
      <c r="AI1895" s="375"/>
      <c r="AJ1895" s="375"/>
      <c r="AK1895" s="375"/>
      <c r="AL1895" s="375"/>
      <c r="AM1895" s="375"/>
      <c r="AN1895" s="375"/>
      <c r="AO1895" s="374"/>
      <c r="AP1895" s="374"/>
      <c r="AQ1895" s="374"/>
      <c r="AR1895" s="374"/>
      <c r="AS1895" s="374"/>
      <c r="AT1895" s="374"/>
      <c r="AU1895" s="374"/>
      <c r="AW1895" s="363"/>
      <c r="AX1895" s="363"/>
      <c r="AY1895" s="363"/>
      <c r="AZ1895" s="363"/>
      <c r="BA1895" s="363"/>
      <c r="BD1895" s="374" t="str">
        <f>IF(W1895="","",IF(F1895="休日",AW1895,IF(F1895="法休",AW1895,VLOOKUP(F1895,カレンダマスタ!$Q$56:$R$69,2,FALSE))))</f>
        <v/>
      </c>
      <c r="BG1895" s="374"/>
      <c r="BH1895" s="374"/>
    </row>
    <row r="1896" spans="2:60">
      <c r="B1896" s="323"/>
      <c r="C1896" s="371"/>
      <c r="D1896" s="372"/>
      <c r="E1896" s="373"/>
      <c r="F1896" s="372"/>
      <c r="G1896" s="371"/>
      <c r="H1896" s="374"/>
      <c r="I1896" s="374"/>
      <c r="J1896" s="374"/>
      <c r="K1896" s="374"/>
      <c r="L1896" s="374"/>
      <c r="M1896" s="374"/>
      <c r="N1896" s="374"/>
      <c r="O1896" s="374"/>
      <c r="P1896" s="374"/>
      <c r="Q1896" s="374"/>
      <c r="R1896" s="374"/>
      <c r="S1896" s="374"/>
      <c r="T1896" s="374"/>
      <c r="U1896" s="374"/>
      <c r="V1896" s="374"/>
      <c r="W1896" s="374"/>
      <c r="X1896" s="374"/>
      <c r="Y1896" s="374"/>
      <c r="Z1896" s="374"/>
      <c r="AA1896" s="374"/>
      <c r="AB1896" s="374"/>
      <c r="AC1896" s="374"/>
      <c r="AD1896" s="374"/>
      <c r="AE1896" s="375"/>
      <c r="AF1896" s="375"/>
      <c r="AG1896" s="375"/>
      <c r="AH1896" s="375"/>
      <c r="AI1896" s="375"/>
      <c r="AJ1896" s="375"/>
      <c r="AK1896" s="375"/>
      <c r="AL1896" s="375"/>
      <c r="AM1896" s="375"/>
      <c r="AN1896" s="375"/>
      <c r="AO1896" s="374"/>
      <c r="AP1896" s="374"/>
      <c r="AQ1896" s="374"/>
      <c r="AR1896" s="374"/>
      <c r="AS1896" s="374"/>
      <c r="AT1896" s="374"/>
      <c r="AU1896" s="374"/>
      <c r="AW1896" s="363"/>
      <c r="AX1896" s="363"/>
      <c r="AY1896" s="363"/>
      <c r="AZ1896" s="363"/>
      <c r="BA1896" s="363"/>
      <c r="BD1896" s="374" t="str">
        <f>IF(W1896="","",IF(F1896="休日",AW1896,IF(F1896="法休",AW1896,VLOOKUP(F1896,カレンダマスタ!$Q$56:$R$69,2,FALSE))))</f>
        <v/>
      </c>
      <c r="BG1896" s="374"/>
      <c r="BH1896" s="374"/>
    </row>
    <row r="1897" spans="2:60">
      <c r="B1897" s="323"/>
      <c r="C1897" s="371"/>
      <c r="D1897" s="372"/>
      <c r="E1897" s="373"/>
      <c r="F1897" s="372"/>
      <c r="G1897" s="371"/>
      <c r="H1897" s="374"/>
      <c r="I1897" s="374"/>
      <c r="J1897" s="374"/>
      <c r="K1897" s="374"/>
      <c r="L1897" s="374"/>
      <c r="M1897" s="374"/>
      <c r="N1897" s="374"/>
      <c r="O1897" s="374"/>
      <c r="P1897" s="374"/>
      <c r="Q1897" s="374"/>
      <c r="R1897" s="374"/>
      <c r="S1897" s="374"/>
      <c r="T1897" s="374"/>
      <c r="U1897" s="374"/>
      <c r="V1897" s="374"/>
      <c r="W1897" s="374"/>
      <c r="X1897" s="374"/>
      <c r="Y1897" s="374"/>
      <c r="Z1897" s="374"/>
      <c r="AA1897" s="374"/>
      <c r="AB1897" s="374"/>
      <c r="AC1897" s="374"/>
      <c r="AD1897" s="374"/>
      <c r="AE1897" s="375"/>
      <c r="AF1897" s="375"/>
      <c r="AG1897" s="375"/>
      <c r="AH1897" s="375"/>
      <c r="AI1897" s="375"/>
      <c r="AJ1897" s="375"/>
      <c r="AK1897" s="375"/>
      <c r="AL1897" s="375"/>
      <c r="AM1897" s="375"/>
      <c r="AN1897" s="375"/>
      <c r="AO1897" s="374"/>
      <c r="AP1897" s="374"/>
      <c r="AQ1897" s="374"/>
      <c r="AR1897" s="374"/>
      <c r="AS1897" s="374"/>
      <c r="AT1897" s="374"/>
      <c r="AU1897" s="374"/>
      <c r="AW1897" s="363"/>
      <c r="AX1897" s="363"/>
      <c r="AY1897" s="363"/>
      <c r="AZ1897" s="363"/>
      <c r="BA1897" s="363"/>
      <c r="BD1897" s="374" t="str">
        <f>IF(W1897="","",IF(F1897="休日",AW1897,IF(F1897="法休",AW1897,VLOOKUP(F1897,カレンダマスタ!$Q$56:$R$69,2,FALSE))))</f>
        <v/>
      </c>
      <c r="BG1897" s="374"/>
      <c r="BH1897" s="374"/>
    </row>
    <row r="1898" spans="2:60">
      <c r="B1898" s="323"/>
      <c r="C1898" s="371"/>
      <c r="D1898" s="372"/>
      <c r="E1898" s="373"/>
      <c r="F1898" s="372"/>
      <c r="G1898" s="371"/>
      <c r="H1898" s="374"/>
      <c r="I1898" s="374"/>
      <c r="J1898" s="374"/>
      <c r="K1898" s="374"/>
      <c r="L1898" s="374"/>
      <c r="M1898" s="374"/>
      <c r="N1898" s="374"/>
      <c r="O1898" s="374"/>
      <c r="P1898" s="374"/>
      <c r="Q1898" s="374"/>
      <c r="R1898" s="374"/>
      <c r="S1898" s="374"/>
      <c r="T1898" s="374"/>
      <c r="U1898" s="374"/>
      <c r="V1898" s="374"/>
      <c r="W1898" s="374"/>
      <c r="X1898" s="374"/>
      <c r="Y1898" s="374"/>
      <c r="Z1898" s="374"/>
      <c r="AA1898" s="374"/>
      <c r="AB1898" s="374"/>
      <c r="AC1898" s="374"/>
      <c r="AD1898" s="374"/>
      <c r="AE1898" s="375"/>
      <c r="AF1898" s="375"/>
      <c r="AG1898" s="375"/>
      <c r="AH1898" s="375"/>
      <c r="AI1898" s="375"/>
      <c r="AJ1898" s="375"/>
      <c r="AK1898" s="375"/>
      <c r="AL1898" s="375"/>
      <c r="AM1898" s="375"/>
      <c r="AN1898" s="375"/>
      <c r="AO1898" s="374"/>
      <c r="AP1898" s="374"/>
      <c r="AQ1898" s="374"/>
      <c r="AR1898" s="374"/>
      <c r="AS1898" s="374"/>
      <c r="AT1898" s="374"/>
      <c r="AU1898" s="374"/>
      <c r="AW1898" s="363"/>
      <c r="AX1898" s="363"/>
      <c r="AY1898" s="363"/>
      <c r="AZ1898" s="363"/>
      <c r="BA1898" s="363"/>
      <c r="BD1898" s="374" t="str">
        <f>IF(W1898="","",IF(F1898="休日",AW1898,IF(F1898="法休",AW1898,VLOOKUP(F1898,カレンダマスタ!$Q$56:$R$69,2,FALSE))))</f>
        <v/>
      </c>
      <c r="BG1898" s="374"/>
      <c r="BH1898" s="374"/>
    </row>
    <row r="1899" spans="2:60">
      <c r="B1899" s="323"/>
      <c r="C1899" s="371"/>
      <c r="D1899" s="372"/>
      <c r="E1899" s="373"/>
      <c r="F1899" s="372"/>
      <c r="G1899" s="371"/>
      <c r="H1899" s="374"/>
      <c r="I1899" s="374"/>
      <c r="J1899" s="374"/>
      <c r="K1899" s="374"/>
      <c r="L1899" s="374"/>
      <c r="M1899" s="374"/>
      <c r="N1899" s="374"/>
      <c r="O1899" s="374"/>
      <c r="P1899" s="374"/>
      <c r="Q1899" s="374"/>
      <c r="R1899" s="374"/>
      <c r="S1899" s="374"/>
      <c r="T1899" s="374"/>
      <c r="U1899" s="374"/>
      <c r="V1899" s="374"/>
      <c r="W1899" s="374"/>
      <c r="X1899" s="374"/>
      <c r="Y1899" s="374"/>
      <c r="Z1899" s="374"/>
      <c r="AA1899" s="374"/>
      <c r="AB1899" s="374"/>
      <c r="AC1899" s="374"/>
      <c r="AD1899" s="374"/>
      <c r="AE1899" s="375"/>
      <c r="AF1899" s="375"/>
      <c r="AG1899" s="375"/>
      <c r="AH1899" s="375"/>
      <c r="AI1899" s="375"/>
      <c r="AJ1899" s="375"/>
      <c r="AK1899" s="375"/>
      <c r="AL1899" s="375"/>
      <c r="AM1899" s="375"/>
      <c r="AN1899" s="375"/>
      <c r="AO1899" s="374"/>
      <c r="AP1899" s="374"/>
      <c r="AQ1899" s="374"/>
      <c r="AR1899" s="374"/>
      <c r="AS1899" s="374"/>
      <c r="AT1899" s="374"/>
      <c r="AU1899" s="374"/>
      <c r="AW1899" s="363"/>
      <c r="AX1899" s="363"/>
      <c r="AY1899" s="363"/>
      <c r="AZ1899" s="363"/>
      <c r="BA1899" s="363"/>
      <c r="BD1899" s="374" t="str">
        <f>IF(W1899="","",IF(F1899="休日",AW1899,IF(F1899="法休",AW1899,VLOOKUP(F1899,カレンダマスタ!$Q$56:$R$69,2,FALSE))))</f>
        <v/>
      </c>
      <c r="BG1899" s="374"/>
      <c r="BH1899" s="374"/>
    </row>
    <row r="1900" spans="2:60" ht="13.8" thickBot="1">
      <c r="B1900" s="329"/>
      <c r="C1900" s="377"/>
      <c r="D1900" s="378"/>
      <c r="E1900" s="379"/>
      <c r="F1900" s="378"/>
      <c r="G1900" s="377"/>
      <c r="H1900" s="380"/>
      <c r="I1900" s="380"/>
      <c r="J1900" s="380"/>
      <c r="K1900" s="380"/>
      <c r="L1900" s="380"/>
      <c r="M1900" s="380"/>
      <c r="N1900" s="380"/>
      <c r="O1900" s="380"/>
      <c r="P1900" s="380"/>
      <c r="Q1900" s="380"/>
      <c r="R1900" s="380"/>
      <c r="S1900" s="380"/>
      <c r="T1900" s="380"/>
      <c r="U1900" s="380"/>
      <c r="V1900" s="380"/>
      <c r="W1900" s="380"/>
      <c r="X1900" s="380"/>
      <c r="Y1900" s="380"/>
      <c r="Z1900" s="380"/>
      <c r="AA1900" s="380"/>
      <c r="AB1900" s="380"/>
      <c r="AC1900" s="380"/>
      <c r="AD1900" s="380"/>
      <c r="AE1900" s="381"/>
      <c r="AF1900" s="381"/>
      <c r="AG1900" s="381"/>
      <c r="AH1900" s="381"/>
      <c r="AI1900" s="381"/>
      <c r="AJ1900" s="381"/>
      <c r="AK1900" s="381"/>
      <c r="AL1900" s="381"/>
      <c r="AM1900" s="381"/>
      <c r="AN1900" s="381"/>
      <c r="AO1900" s="380"/>
      <c r="AP1900" s="380"/>
      <c r="AQ1900" s="380"/>
      <c r="AR1900" s="380"/>
      <c r="AS1900" s="380"/>
      <c r="AT1900" s="380"/>
      <c r="AU1900" s="380"/>
      <c r="AW1900" s="364"/>
      <c r="AX1900" s="364"/>
      <c r="AY1900" s="364"/>
      <c r="AZ1900" s="364"/>
      <c r="BA1900" s="364"/>
      <c r="BD1900" s="380" t="str">
        <f>IF(W1900="","",IF(F1900="休日",AW1900,IF(F1900="法休",AW1900,VLOOKUP(F1900,カレンダマスタ!$Q$56:$R$69,2,FALSE))))</f>
        <v/>
      </c>
      <c r="BG1900" s="380"/>
      <c r="BH1900" s="380"/>
    </row>
    <row r="1901" spans="2:60">
      <c r="B1901" s="176">
        <f>B1856+1</f>
        <v>43</v>
      </c>
      <c r="C1901" s="403" t="str">
        <f>IF(STEP!C1901&lt;&gt;"",STEP!C1901,"")</f>
        <v/>
      </c>
      <c r="D1901" s="383" t="str">
        <f>IF(STEP!D1901&lt;&gt;"",STEP!D1901,"")</f>
        <v/>
      </c>
      <c r="E1901" s="384" t="str">
        <f>IF(STEP!E1901&lt;&gt;"",STEP!E1901,"")</f>
        <v/>
      </c>
      <c r="F1901" s="248"/>
      <c r="G1901" s="249"/>
      <c r="H1901" s="250"/>
      <c r="I1901" s="250"/>
      <c r="J1901" s="250"/>
      <c r="K1901" s="250"/>
      <c r="L1901" s="250"/>
      <c r="M1901" s="250"/>
      <c r="N1901" s="250"/>
      <c r="O1901" s="250"/>
      <c r="P1901" s="250"/>
      <c r="Q1901" s="250"/>
      <c r="R1901" s="250"/>
      <c r="S1901" s="250"/>
      <c r="T1901" s="250"/>
      <c r="U1901" s="250"/>
      <c r="V1901" s="250"/>
      <c r="W1901" s="250"/>
      <c r="X1901" s="250"/>
      <c r="Y1901" s="250"/>
      <c r="Z1901" s="250"/>
      <c r="AA1901" s="250"/>
      <c r="AB1901" s="250"/>
      <c r="AC1901" s="250"/>
      <c r="AD1901" s="250"/>
      <c r="AE1901" s="251"/>
      <c r="AF1901" s="251"/>
      <c r="AG1901" s="251"/>
      <c r="AH1901" s="251"/>
      <c r="AI1901" s="251"/>
      <c r="AJ1901" s="251"/>
      <c r="AK1901" s="251"/>
      <c r="AL1901" s="251"/>
      <c r="AM1901" s="251"/>
      <c r="AN1901" s="251"/>
      <c r="AO1901" s="250"/>
      <c r="AP1901" s="250"/>
      <c r="AQ1901" s="250"/>
      <c r="AR1901" s="250"/>
      <c r="AS1901" s="250"/>
      <c r="AT1901" s="250"/>
      <c r="AU1901" s="250"/>
      <c r="AW1901" s="282" t="str">
        <f t="shared" ref="AW1901:AW1935" si="226">IF(W1901&lt;&gt;"",IF(W1901&lt;&gt;"",CEILING(IF(J1901&lt;&gt;"",J1901,I1901),$AY$8),""),"")</f>
        <v/>
      </c>
      <c r="AX1901" s="282" t="str">
        <f>IF(W1901&lt;&gt;"",IF(W1901&lt;&gt;"",IF(OR(K1901="早出",AND(BD1901&lt;AW1901,K1901&lt;&gt;"有償遅刻")),AW1901,BD1901),""),"")</f>
        <v/>
      </c>
      <c r="AY1901" s="282" t="str">
        <f t="shared" ref="AY1901:AY1935" si="227">IF(W1901&lt;&gt;"",FLOOR(IF(N1901&lt;&gt;"",N1901,M1901),$AY$8),"")</f>
        <v/>
      </c>
      <c r="AZ1901" s="282" t="str">
        <f t="shared" ref="AZ1901:AZ1935" si="228">IF(W1901&lt;&gt;"",IF(AY1901&lt;&gt;0,AY1901-AR1901,L1901-AR1901),"")</f>
        <v/>
      </c>
      <c r="BA1901" s="282" t="str">
        <f t="shared" ref="BA1901:BA1935" si="229">IF(W1901&lt;&gt;"",W1901,"")</f>
        <v/>
      </c>
      <c r="BD1901" s="250" t="str">
        <f>IF(W1901="","",IF(F1901="休日",AW1901,IF(F1901="法休",AW1901,VLOOKUP(F1901,カレンダマスタ!$Q$56:$R$69,2,FALSE))))</f>
        <v/>
      </c>
      <c r="BG1901" s="250" t="str">
        <f>STEP!AF1901</f>
        <v/>
      </c>
      <c r="BH1901" s="250" t="str">
        <f>IF(AX1901="","",IF(P1901&lt;&gt;"","",IF(BG1901="CS","OK",IF(VLOOKUP(E1901,カレンダマスタ!$A$5:$D$381,4,FALSE)&gt;0,"",IF(OR(AX1901*24&gt;10.84,AZ1901*24&lt;14.5)=TRUE,"×","OK")))))</f>
        <v/>
      </c>
    </row>
    <row r="1902" spans="2:60">
      <c r="B1902" s="210"/>
      <c r="C1902" s="385" t="str">
        <f>IF(STEP!C1902&lt;&gt;"",STEP!C1902,"")</f>
        <v/>
      </c>
      <c r="D1902" s="386" t="str">
        <f>IF(STEP!D1902&lt;&gt;"",STEP!D1902,"")</f>
        <v/>
      </c>
      <c r="E1902" s="387" t="str">
        <f>IF(STEP!E1902&lt;&gt;"",STEP!E1902,"")</f>
        <v/>
      </c>
      <c r="F1902" s="253"/>
      <c r="G1902" s="252"/>
      <c r="H1902" s="254"/>
      <c r="I1902" s="254"/>
      <c r="J1902" s="254"/>
      <c r="K1902" s="254"/>
      <c r="L1902" s="254"/>
      <c r="M1902" s="254"/>
      <c r="N1902" s="254"/>
      <c r="O1902" s="254"/>
      <c r="P1902" s="254"/>
      <c r="Q1902" s="254"/>
      <c r="R1902" s="254"/>
      <c r="S1902" s="254"/>
      <c r="T1902" s="254"/>
      <c r="U1902" s="254"/>
      <c r="V1902" s="254"/>
      <c r="W1902" s="254"/>
      <c r="X1902" s="254"/>
      <c r="Y1902" s="254"/>
      <c r="Z1902" s="254"/>
      <c r="AA1902" s="254"/>
      <c r="AB1902" s="254"/>
      <c r="AC1902" s="254"/>
      <c r="AD1902" s="254"/>
      <c r="AE1902" s="255"/>
      <c r="AF1902" s="255"/>
      <c r="AG1902" s="255"/>
      <c r="AH1902" s="255"/>
      <c r="AI1902" s="255"/>
      <c r="AJ1902" s="255"/>
      <c r="AK1902" s="255"/>
      <c r="AL1902" s="255"/>
      <c r="AM1902" s="255"/>
      <c r="AN1902" s="255"/>
      <c r="AO1902" s="254"/>
      <c r="AP1902" s="254"/>
      <c r="AQ1902" s="254"/>
      <c r="AR1902" s="254"/>
      <c r="AS1902" s="254"/>
      <c r="AT1902" s="254"/>
      <c r="AU1902" s="254"/>
      <c r="AW1902" s="283" t="str">
        <f t="shared" si="226"/>
        <v/>
      </c>
      <c r="AX1902" s="283" t="str">
        <f t="shared" si="224"/>
        <v/>
      </c>
      <c r="AY1902" s="283" t="str">
        <f t="shared" si="227"/>
        <v/>
      </c>
      <c r="AZ1902" s="283" t="str">
        <f t="shared" si="228"/>
        <v/>
      </c>
      <c r="BA1902" s="283" t="str">
        <f t="shared" si="229"/>
        <v/>
      </c>
      <c r="BD1902" s="254" t="str">
        <f>IF(W1902="","",IF(F1902="休日",AW1902,IF(F1902="法休",AW1902,VLOOKUP(F1902,カレンダマスタ!$Q$56:$R$69,2,FALSE))))</f>
        <v/>
      </c>
      <c r="BG1902" s="254" t="str">
        <f>BG1901</f>
        <v/>
      </c>
      <c r="BH1902" s="254" t="str">
        <f>IF(AX1902="","",IF(P1902&lt;&gt;"","",IF(BG1902="CS","OK",IF(VLOOKUP(E1902,カレンダマスタ!$A$5:$D$381,4,FALSE)&gt;0,"",IF(OR(AX1902*24&gt;10.84,AZ1902*24&lt;14.5)=TRUE,"×","OK")))))</f>
        <v/>
      </c>
    </row>
    <row r="1903" spans="2:60">
      <c r="B1903" s="210"/>
      <c r="C1903" s="385" t="str">
        <f>IF(STEP!C1903&lt;&gt;"",STEP!C1903,"")</f>
        <v/>
      </c>
      <c r="D1903" s="386" t="str">
        <f>IF(STEP!D1903&lt;&gt;"",STEP!D1903,"")</f>
        <v/>
      </c>
      <c r="E1903" s="387" t="str">
        <f>IF(STEP!E1903&lt;&gt;"",STEP!E1903,"")</f>
        <v/>
      </c>
      <c r="F1903" s="253"/>
      <c r="G1903" s="252"/>
      <c r="H1903" s="254"/>
      <c r="I1903" s="254"/>
      <c r="J1903" s="254"/>
      <c r="K1903" s="254"/>
      <c r="L1903" s="254"/>
      <c r="M1903" s="254"/>
      <c r="N1903" s="254"/>
      <c r="O1903" s="254"/>
      <c r="P1903" s="254"/>
      <c r="Q1903" s="254"/>
      <c r="R1903" s="254"/>
      <c r="S1903" s="254"/>
      <c r="T1903" s="254"/>
      <c r="U1903" s="254"/>
      <c r="V1903" s="254"/>
      <c r="W1903" s="254"/>
      <c r="X1903" s="254"/>
      <c r="Y1903" s="254"/>
      <c r="Z1903" s="254"/>
      <c r="AA1903" s="254"/>
      <c r="AB1903" s="254"/>
      <c r="AC1903" s="254"/>
      <c r="AD1903" s="254"/>
      <c r="AE1903" s="255"/>
      <c r="AF1903" s="255"/>
      <c r="AG1903" s="255"/>
      <c r="AH1903" s="255"/>
      <c r="AI1903" s="255"/>
      <c r="AJ1903" s="255"/>
      <c r="AK1903" s="255"/>
      <c r="AL1903" s="255"/>
      <c r="AM1903" s="255"/>
      <c r="AN1903" s="255"/>
      <c r="AO1903" s="254"/>
      <c r="AP1903" s="254"/>
      <c r="AQ1903" s="254"/>
      <c r="AR1903" s="254"/>
      <c r="AS1903" s="254"/>
      <c r="AT1903" s="254"/>
      <c r="AU1903" s="254"/>
      <c r="AW1903" s="283" t="str">
        <f t="shared" si="226"/>
        <v/>
      </c>
      <c r="AX1903" s="283" t="str">
        <f t="shared" si="224"/>
        <v/>
      </c>
      <c r="AY1903" s="283" t="str">
        <f t="shared" si="227"/>
        <v/>
      </c>
      <c r="AZ1903" s="283" t="str">
        <f t="shared" si="228"/>
        <v/>
      </c>
      <c r="BA1903" s="283" t="str">
        <f t="shared" si="229"/>
        <v/>
      </c>
      <c r="BD1903" s="254" t="str">
        <f>IF(W1903="","",IF(F1903="休日",AW1903,IF(F1903="法休",AW1903,VLOOKUP(F1903,カレンダマスタ!$Q$56:$R$69,2,FALSE))))</f>
        <v/>
      </c>
      <c r="BG1903" s="254" t="str">
        <f t="shared" si="225"/>
        <v/>
      </c>
      <c r="BH1903" s="254" t="str">
        <f>IF(AX1903="","",IF(P1903&lt;&gt;"","",IF(BG1903="CS","OK",IF(VLOOKUP(E1903,カレンダマスタ!$A$5:$D$381,4,FALSE)&gt;0,"",IF(OR(AX1903*24&gt;10.84,AZ1903*24&lt;14.5)=TRUE,"×","OK")))))</f>
        <v/>
      </c>
    </row>
    <row r="1904" spans="2:60">
      <c r="B1904" s="210"/>
      <c r="C1904" s="385" t="str">
        <f>IF(STEP!C1904&lt;&gt;"",STEP!C1904,"")</f>
        <v/>
      </c>
      <c r="D1904" s="386" t="str">
        <f>IF(STEP!D1904&lt;&gt;"",STEP!D1904,"")</f>
        <v/>
      </c>
      <c r="E1904" s="387" t="str">
        <f>IF(STEP!E1904&lt;&gt;"",STEP!E1904,"")</f>
        <v/>
      </c>
      <c r="F1904" s="256"/>
      <c r="G1904" s="257"/>
      <c r="H1904" s="254"/>
      <c r="I1904" s="254"/>
      <c r="J1904" s="254"/>
      <c r="K1904" s="254"/>
      <c r="L1904" s="254"/>
      <c r="M1904" s="254"/>
      <c r="N1904" s="254"/>
      <c r="O1904" s="254"/>
      <c r="P1904" s="254"/>
      <c r="Q1904" s="254"/>
      <c r="R1904" s="254"/>
      <c r="S1904" s="254"/>
      <c r="T1904" s="254"/>
      <c r="U1904" s="254"/>
      <c r="V1904" s="254"/>
      <c r="W1904" s="254"/>
      <c r="X1904" s="254"/>
      <c r="Y1904" s="254"/>
      <c r="Z1904" s="254"/>
      <c r="AA1904" s="254"/>
      <c r="AB1904" s="254"/>
      <c r="AC1904" s="254"/>
      <c r="AD1904" s="254"/>
      <c r="AE1904" s="255"/>
      <c r="AF1904" s="255"/>
      <c r="AG1904" s="255"/>
      <c r="AH1904" s="255"/>
      <c r="AI1904" s="255"/>
      <c r="AJ1904" s="255"/>
      <c r="AK1904" s="255"/>
      <c r="AL1904" s="255"/>
      <c r="AM1904" s="255"/>
      <c r="AN1904" s="255"/>
      <c r="AO1904" s="254"/>
      <c r="AP1904" s="254"/>
      <c r="AQ1904" s="254"/>
      <c r="AR1904" s="254"/>
      <c r="AS1904" s="254"/>
      <c r="AT1904" s="254"/>
      <c r="AU1904" s="254"/>
      <c r="AW1904" s="283" t="str">
        <f t="shared" si="226"/>
        <v/>
      </c>
      <c r="AX1904" s="283" t="str">
        <f t="shared" si="224"/>
        <v/>
      </c>
      <c r="AY1904" s="283" t="str">
        <f t="shared" si="227"/>
        <v/>
      </c>
      <c r="AZ1904" s="283" t="str">
        <f t="shared" si="228"/>
        <v/>
      </c>
      <c r="BA1904" s="283" t="str">
        <f t="shared" si="229"/>
        <v/>
      </c>
      <c r="BD1904" s="254" t="str">
        <f>IF(W1904="","",IF(F1904="休日",AW1904,IF(F1904="法休",AW1904,VLOOKUP(F1904,カレンダマスタ!$Q$56:$R$69,2,FALSE))))</f>
        <v/>
      </c>
      <c r="BG1904" s="254" t="str">
        <f t="shared" si="225"/>
        <v/>
      </c>
      <c r="BH1904" s="254" t="str">
        <f>IF(AX1904="","",IF(P1904&lt;&gt;"","",IF(BG1904="CS","OK",IF(VLOOKUP(E1904,カレンダマスタ!$A$5:$D$381,4,FALSE)&gt;0,"",IF(OR(AX1904*24&gt;10.84,AZ1904*24&lt;14.5)=TRUE,"×","OK")))))</f>
        <v/>
      </c>
    </row>
    <row r="1905" spans="2:60">
      <c r="B1905" s="210"/>
      <c r="C1905" s="385" t="str">
        <f>IF(STEP!C1905&lt;&gt;"",STEP!C1905,"")</f>
        <v/>
      </c>
      <c r="D1905" s="386" t="str">
        <f>IF(STEP!D1905&lt;&gt;"",STEP!D1905,"")</f>
        <v/>
      </c>
      <c r="E1905" s="387" t="str">
        <f>IF(STEP!E1905&lt;&gt;"",STEP!E1905,"")</f>
        <v/>
      </c>
      <c r="F1905" s="256"/>
      <c r="G1905" s="257"/>
      <c r="H1905" s="254"/>
      <c r="I1905" s="254"/>
      <c r="J1905" s="254"/>
      <c r="K1905" s="254"/>
      <c r="L1905" s="254"/>
      <c r="M1905" s="254"/>
      <c r="N1905" s="254"/>
      <c r="O1905" s="254"/>
      <c r="P1905" s="254"/>
      <c r="Q1905" s="254"/>
      <c r="R1905" s="254"/>
      <c r="S1905" s="254"/>
      <c r="T1905" s="254"/>
      <c r="U1905" s="254"/>
      <c r="V1905" s="254"/>
      <c r="W1905" s="254"/>
      <c r="X1905" s="254"/>
      <c r="Y1905" s="254"/>
      <c r="Z1905" s="254"/>
      <c r="AA1905" s="254"/>
      <c r="AB1905" s="254"/>
      <c r="AC1905" s="254"/>
      <c r="AD1905" s="254"/>
      <c r="AE1905" s="255"/>
      <c r="AF1905" s="255"/>
      <c r="AG1905" s="255"/>
      <c r="AH1905" s="255"/>
      <c r="AI1905" s="255"/>
      <c r="AJ1905" s="255"/>
      <c r="AK1905" s="255"/>
      <c r="AL1905" s="255"/>
      <c r="AM1905" s="255"/>
      <c r="AN1905" s="255"/>
      <c r="AO1905" s="254"/>
      <c r="AP1905" s="254"/>
      <c r="AQ1905" s="254"/>
      <c r="AR1905" s="254"/>
      <c r="AS1905" s="254"/>
      <c r="AT1905" s="254"/>
      <c r="AU1905" s="254"/>
      <c r="AW1905" s="283" t="str">
        <f t="shared" si="226"/>
        <v/>
      </c>
      <c r="AX1905" s="283" t="str">
        <f t="shared" si="224"/>
        <v/>
      </c>
      <c r="AY1905" s="283" t="str">
        <f t="shared" si="227"/>
        <v/>
      </c>
      <c r="AZ1905" s="283" t="str">
        <f t="shared" si="228"/>
        <v/>
      </c>
      <c r="BA1905" s="283" t="str">
        <f t="shared" si="229"/>
        <v/>
      </c>
      <c r="BD1905" s="254" t="str">
        <f>IF(W1905="","",IF(F1905="休日",AW1905,IF(F1905="法休",AW1905,VLOOKUP(F1905,カレンダマスタ!$Q$56:$R$69,2,FALSE))))</f>
        <v/>
      </c>
      <c r="BG1905" s="254" t="str">
        <f t="shared" si="225"/>
        <v/>
      </c>
      <c r="BH1905" s="254" t="str">
        <f>IF(AX1905="","",IF(P1905&lt;&gt;"","",IF(BG1905="CS","OK",IF(VLOOKUP(E1905,カレンダマスタ!$A$5:$D$381,4,FALSE)&gt;0,"",IF(OR(AX1905*24&gt;10.84,AZ1905*24&lt;14.5)=TRUE,"×","OK")))))</f>
        <v/>
      </c>
    </row>
    <row r="1906" spans="2:60">
      <c r="B1906" s="210"/>
      <c r="C1906" s="385" t="str">
        <f>IF(STEP!C1906&lt;&gt;"",STEP!C1906,"")</f>
        <v/>
      </c>
      <c r="D1906" s="386" t="str">
        <f>IF(STEP!D1906&lt;&gt;"",STEP!D1906,"")</f>
        <v/>
      </c>
      <c r="E1906" s="387" t="str">
        <f>IF(STEP!E1906&lt;&gt;"",STEP!E1906,"")</f>
        <v/>
      </c>
      <c r="F1906" s="256"/>
      <c r="G1906" s="252"/>
      <c r="H1906" s="254"/>
      <c r="I1906" s="254"/>
      <c r="J1906" s="254"/>
      <c r="K1906" s="254"/>
      <c r="L1906" s="254"/>
      <c r="M1906" s="254"/>
      <c r="N1906" s="254"/>
      <c r="O1906" s="254"/>
      <c r="P1906" s="254"/>
      <c r="Q1906" s="254"/>
      <c r="R1906" s="254"/>
      <c r="S1906" s="254"/>
      <c r="T1906" s="254"/>
      <c r="U1906" s="254"/>
      <c r="V1906" s="254"/>
      <c r="W1906" s="254"/>
      <c r="X1906" s="254"/>
      <c r="Y1906" s="254"/>
      <c r="Z1906" s="254"/>
      <c r="AA1906" s="254"/>
      <c r="AB1906" s="254"/>
      <c r="AC1906" s="254"/>
      <c r="AD1906" s="254"/>
      <c r="AE1906" s="255"/>
      <c r="AF1906" s="255"/>
      <c r="AG1906" s="255"/>
      <c r="AH1906" s="255"/>
      <c r="AI1906" s="255"/>
      <c r="AJ1906" s="255"/>
      <c r="AK1906" s="255"/>
      <c r="AL1906" s="255"/>
      <c r="AM1906" s="255"/>
      <c r="AN1906" s="255"/>
      <c r="AO1906" s="254"/>
      <c r="AP1906" s="254"/>
      <c r="AQ1906" s="254"/>
      <c r="AR1906" s="254"/>
      <c r="AS1906" s="254"/>
      <c r="AT1906" s="254"/>
      <c r="AU1906" s="254"/>
      <c r="AW1906" s="283" t="str">
        <f t="shared" si="226"/>
        <v/>
      </c>
      <c r="AX1906" s="283" t="str">
        <f t="shared" si="224"/>
        <v/>
      </c>
      <c r="AY1906" s="283" t="str">
        <f t="shared" si="227"/>
        <v/>
      </c>
      <c r="AZ1906" s="283" t="str">
        <f t="shared" si="228"/>
        <v/>
      </c>
      <c r="BA1906" s="283" t="str">
        <f t="shared" si="229"/>
        <v/>
      </c>
      <c r="BD1906" s="254" t="str">
        <f>IF(W1906="","",IF(F1906="休日",AW1906,IF(F1906="法休",AW1906,VLOOKUP(F1906,カレンダマスタ!$Q$56:$R$69,2,FALSE))))</f>
        <v/>
      </c>
      <c r="BG1906" s="254" t="str">
        <f t="shared" si="225"/>
        <v/>
      </c>
      <c r="BH1906" s="254" t="str">
        <f>IF(AX1906="","",IF(P1906&lt;&gt;"","",IF(BG1906="CS","OK",IF(VLOOKUP(E1906,カレンダマスタ!$A$5:$D$381,4,FALSE)&gt;0,"",IF(OR(AX1906*24&gt;10.84,AZ1906*24&lt;14.5)=TRUE,"×","OK")))))</f>
        <v/>
      </c>
    </row>
    <row r="1907" spans="2:60">
      <c r="B1907" s="210"/>
      <c r="C1907" s="388" t="str">
        <f>IF(STEP!C1907&lt;&gt;"",STEP!C1907,"")</f>
        <v/>
      </c>
      <c r="D1907" s="389" t="str">
        <f>IF(STEP!D1907&lt;&gt;"",STEP!D1907,"")</f>
        <v/>
      </c>
      <c r="E1907" s="390" t="str">
        <f>IF(STEP!E1907&lt;&gt;"",STEP!E1907,"")</f>
        <v/>
      </c>
      <c r="F1907" s="259"/>
      <c r="G1907" s="258"/>
      <c r="H1907" s="260"/>
      <c r="I1907" s="260"/>
      <c r="J1907" s="260"/>
      <c r="K1907" s="260"/>
      <c r="L1907" s="260"/>
      <c r="M1907" s="260"/>
      <c r="N1907" s="260"/>
      <c r="O1907" s="260"/>
      <c r="P1907" s="260"/>
      <c r="Q1907" s="260"/>
      <c r="R1907" s="260"/>
      <c r="S1907" s="260"/>
      <c r="T1907" s="260"/>
      <c r="U1907" s="260"/>
      <c r="V1907" s="260"/>
      <c r="W1907" s="260"/>
      <c r="X1907" s="260"/>
      <c r="Y1907" s="260"/>
      <c r="Z1907" s="260"/>
      <c r="AA1907" s="260"/>
      <c r="AB1907" s="260"/>
      <c r="AC1907" s="260"/>
      <c r="AD1907" s="260"/>
      <c r="AE1907" s="261"/>
      <c r="AF1907" s="261"/>
      <c r="AG1907" s="261"/>
      <c r="AH1907" s="261"/>
      <c r="AI1907" s="261"/>
      <c r="AJ1907" s="261"/>
      <c r="AK1907" s="261"/>
      <c r="AL1907" s="261"/>
      <c r="AM1907" s="261"/>
      <c r="AN1907" s="261"/>
      <c r="AO1907" s="260"/>
      <c r="AP1907" s="260"/>
      <c r="AQ1907" s="260"/>
      <c r="AR1907" s="260"/>
      <c r="AS1907" s="260"/>
      <c r="AT1907" s="260"/>
      <c r="AU1907" s="260"/>
      <c r="AW1907" s="284" t="str">
        <f t="shared" si="226"/>
        <v/>
      </c>
      <c r="AX1907" s="284" t="str">
        <f t="shared" si="224"/>
        <v/>
      </c>
      <c r="AY1907" s="284" t="str">
        <f t="shared" si="227"/>
        <v/>
      </c>
      <c r="AZ1907" s="284" t="str">
        <f t="shared" si="228"/>
        <v/>
      </c>
      <c r="BA1907" s="284" t="str">
        <f t="shared" si="229"/>
        <v/>
      </c>
      <c r="BD1907" s="260" t="str">
        <f>IF(W1907="","",IF(F1907="休日",AW1907,IF(F1907="法休",AW1907,VLOOKUP(F1907,カレンダマスタ!$Q$56:$R$69,2,FALSE))))</f>
        <v/>
      </c>
      <c r="BG1907" s="260" t="str">
        <f t="shared" si="225"/>
        <v/>
      </c>
      <c r="BH1907" s="260" t="str">
        <f>IF(AX1907="","",IF(P1907&lt;&gt;"","",IF(BG1907="CS","OK",IF(VLOOKUP(E1907,カレンダマスタ!$A$5:$D$381,4,FALSE)&gt;0,"",IF(OR(AX1907*24&gt;10.84,AZ1907*24&lt;14.5)=TRUE,"×","OK")))))</f>
        <v/>
      </c>
    </row>
    <row r="1908" spans="2:60">
      <c r="B1908" s="210"/>
      <c r="C1908" s="391" t="str">
        <f>IF(STEP!C1908&lt;&gt;"",STEP!C1908,"")</f>
        <v/>
      </c>
      <c r="D1908" s="392" t="str">
        <f>IF(STEP!D1908&lt;&gt;"",STEP!D1908,"")</f>
        <v/>
      </c>
      <c r="E1908" s="393" t="str">
        <f>IF(STEP!E1908&lt;&gt;"",STEP!E1908,"")</f>
        <v/>
      </c>
      <c r="F1908" s="263"/>
      <c r="G1908" s="262"/>
      <c r="H1908" s="264"/>
      <c r="I1908" s="264"/>
      <c r="J1908" s="264"/>
      <c r="K1908" s="264"/>
      <c r="L1908" s="264"/>
      <c r="M1908" s="264"/>
      <c r="N1908" s="264"/>
      <c r="O1908" s="264"/>
      <c r="P1908" s="264"/>
      <c r="Q1908" s="264"/>
      <c r="R1908" s="264"/>
      <c r="S1908" s="264"/>
      <c r="T1908" s="264"/>
      <c r="U1908" s="264"/>
      <c r="V1908" s="264"/>
      <c r="W1908" s="264"/>
      <c r="X1908" s="264"/>
      <c r="Y1908" s="264"/>
      <c r="Z1908" s="264"/>
      <c r="AA1908" s="264"/>
      <c r="AB1908" s="264"/>
      <c r="AC1908" s="264"/>
      <c r="AD1908" s="264"/>
      <c r="AE1908" s="265"/>
      <c r="AF1908" s="265"/>
      <c r="AG1908" s="265"/>
      <c r="AH1908" s="265"/>
      <c r="AI1908" s="265"/>
      <c r="AJ1908" s="265"/>
      <c r="AK1908" s="265"/>
      <c r="AL1908" s="265"/>
      <c r="AM1908" s="265"/>
      <c r="AN1908" s="265"/>
      <c r="AO1908" s="264"/>
      <c r="AP1908" s="264"/>
      <c r="AQ1908" s="264"/>
      <c r="AR1908" s="264"/>
      <c r="AS1908" s="264"/>
      <c r="AT1908" s="264"/>
      <c r="AU1908" s="264"/>
      <c r="AW1908" s="285" t="str">
        <f t="shared" si="226"/>
        <v/>
      </c>
      <c r="AX1908" s="285" t="str">
        <f t="shared" si="224"/>
        <v/>
      </c>
      <c r="AY1908" s="285" t="str">
        <f t="shared" si="227"/>
        <v/>
      </c>
      <c r="AZ1908" s="285" t="str">
        <f t="shared" si="228"/>
        <v/>
      </c>
      <c r="BA1908" s="285" t="str">
        <f t="shared" si="229"/>
        <v/>
      </c>
      <c r="BD1908" s="264" t="str">
        <f>IF(W1908="","",IF(F1908="休日",AW1908,IF(F1908="法休",AW1908,VLOOKUP(F1908,カレンダマスタ!$Q$56:$R$69,2,FALSE))))</f>
        <v/>
      </c>
      <c r="BG1908" s="264" t="str">
        <f t="shared" si="225"/>
        <v/>
      </c>
      <c r="BH1908" s="264" t="str">
        <f>IF(AX1908="","",IF(P1908&lt;&gt;"","",IF(BG1908="CS","OK",IF(VLOOKUP(E1908,カレンダマスタ!$A$5:$D$381,4,FALSE)&gt;0,"",IF(OR(AX1908*24&gt;10.84,AZ1908*24&lt;14.5)=TRUE,"×","OK")))))</f>
        <v/>
      </c>
    </row>
    <row r="1909" spans="2:60">
      <c r="B1909" s="210"/>
      <c r="C1909" s="385" t="str">
        <f>IF(STEP!C1909&lt;&gt;"",STEP!C1909,"")</f>
        <v/>
      </c>
      <c r="D1909" s="386" t="str">
        <f>IF(STEP!D1909&lt;&gt;"",STEP!D1909,"")</f>
        <v/>
      </c>
      <c r="E1909" s="387" t="str">
        <f>IF(STEP!E1909&lt;&gt;"",STEP!E1909,"")</f>
        <v/>
      </c>
      <c r="F1909" s="253"/>
      <c r="G1909" s="252"/>
      <c r="H1909" s="254"/>
      <c r="I1909" s="254"/>
      <c r="J1909" s="254"/>
      <c r="K1909" s="254"/>
      <c r="L1909" s="254"/>
      <c r="M1909" s="254"/>
      <c r="N1909" s="254"/>
      <c r="O1909" s="254"/>
      <c r="P1909" s="254"/>
      <c r="Q1909" s="254"/>
      <c r="R1909" s="254"/>
      <c r="S1909" s="254"/>
      <c r="T1909" s="254"/>
      <c r="U1909" s="254"/>
      <c r="V1909" s="254"/>
      <c r="W1909" s="254"/>
      <c r="X1909" s="254"/>
      <c r="Y1909" s="254"/>
      <c r="Z1909" s="254"/>
      <c r="AA1909" s="254"/>
      <c r="AB1909" s="254"/>
      <c r="AC1909" s="254"/>
      <c r="AD1909" s="254"/>
      <c r="AE1909" s="255"/>
      <c r="AF1909" s="255"/>
      <c r="AG1909" s="255"/>
      <c r="AH1909" s="255"/>
      <c r="AI1909" s="255"/>
      <c r="AJ1909" s="255"/>
      <c r="AK1909" s="255"/>
      <c r="AL1909" s="255"/>
      <c r="AM1909" s="255"/>
      <c r="AN1909" s="255"/>
      <c r="AO1909" s="254"/>
      <c r="AP1909" s="254"/>
      <c r="AQ1909" s="254"/>
      <c r="AR1909" s="254"/>
      <c r="AS1909" s="254"/>
      <c r="AT1909" s="254"/>
      <c r="AU1909" s="254"/>
      <c r="AW1909" s="283" t="str">
        <f t="shared" si="226"/>
        <v/>
      </c>
      <c r="AX1909" s="283" t="str">
        <f t="shared" si="224"/>
        <v/>
      </c>
      <c r="AY1909" s="283" t="str">
        <f t="shared" si="227"/>
        <v/>
      </c>
      <c r="AZ1909" s="283" t="str">
        <f t="shared" si="228"/>
        <v/>
      </c>
      <c r="BA1909" s="283" t="str">
        <f t="shared" si="229"/>
        <v/>
      </c>
      <c r="BD1909" s="254" t="str">
        <f>IF(W1909="","",IF(F1909="休日",AW1909,IF(F1909="法休",AW1909,VLOOKUP(F1909,カレンダマスタ!$Q$56:$R$69,2,FALSE))))</f>
        <v/>
      </c>
      <c r="BG1909" s="254" t="str">
        <f t="shared" si="225"/>
        <v/>
      </c>
      <c r="BH1909" s="254" t="str">
        <f>IF(AX1909="","",IF(P1909&lt;&gt;"","",IF(BG1909="CS","OK",IF(VLOOKUP(E1909,カレンダマスタ!$A$5:$D$381,4,FALSE)&gt;0,"",IF(OR(AX1909*24&gt;10.84,AZ1909*24&lt;14.5)=TRUE,"×","OK")))))</f>
        <v/>
      </c>
    </row>
    <row r="1910" spans="2:60">
      <c r="B1910" s="210"/>
      <c r="C1910" s="385" t="str">
        <f>IF(STEP!C1910&lt;&gt;"",STEP!C1910,"")</f>
        <v/>
      </c>
      <c r="D1910" s="386" t="str">
        <f>IF(STEP!D1910&lt;&gt;"",STEP!D1910,"")</f>
        <v/>
      </c>
      <c r="E1910" s="387" t="str">
        <f>IF(STEP!E1910&lt;&gt;"",STEP!E1910,"")</f>
        <v/>
      </c>
      <c r="F1910" s="253"/>
      <c r="G1910" s="252"/>
      <c r="H1910" s="254"/>
      <c r="I1910" s="254"/>
      <c r="J1910" s="254"/>
      <c r="K1910" s="254"/>
      <c r="L1910" s="254"/>
      <c r="M1910" s="254"/>
      <c r="N1910" s="254"/>
      <c r="O1910" s="254"/>
      <c r="P1910" s="254"/>
      <c r="Q1910" s="254"/>
      <c r="R1910" s="254"/>
      <c r="S1910" s="254"/>
      <c r="T1910" s="254"/>
      <c r="U1910" s="254"/>
      <c r="V1910" s="254"/>
      <c r="W1910" s="254"/>
      <c r="X1910" s="254"/>
      <c r="Y1910" s="254"/>
      <c r="Z1910" s="254"/>
      <c r="AA1910" s="254"/>
      <c r="AB1910" s="254"/>
      <c r="AC1910" s="254"/>
      <c r="AD1910" s="254"/>
      <c r="AE1910" s="255"/>
      <c r="AF1910" s="255"/>
      <c r="AG1910" s="255"/>
      <c r="AH1910" s="255"/>
      <c r="AI1910" s="255"/>
      <c r="AJ1910" s="255"/>
      <c r="AK1910" s="255"/>
      <c r="AL1910" s="255"/>
      <c r="AM1910" s="255"/>
      <c r="AN1910" s="255"/>
      <c r="AO1910" s="254"/>
      <c r="AP1910" s="254"/>
      <c r="AQ1910" s="254"/>
      <c r="AR1910" s="254"/>
      <c r="AS1910" s="254"/>
      <c r="AT1910" s="254"/>
      <c r="AU1910" s="254"/>
      <c r="AW1910" s="283" t="str">
        <f t="shared" si="226"/>
        <v/>
      </c>
      <c r="AX1910" s="283" t="str">
        <f t="shared" si="224"/>
        <v/>
      </c>
      <c r="AY1910" s="283" t="str">
        <f t="shared" si="227"/>
        <v/>
      </c>
      <c r="AZ1910" s="283" t="str">
        <f t="shared" si="228"/>
        <v/>
      </c>
      <c r="BA1910" s="283" t="str">
        <f t="shared" si="229"/>
        <v/>
      </c>
      <c r="BD1910" s="254" t="str">
        <f>IF(W1910="","",IF(F1910="休日",AW1910,IF(F1910="法休",AW1910,VLOOKUP(F1910,カレンダマスタ!$Q$56:$R$69,2,FALSE))))</f>
        <v/>
      </c>
      <c r="BG1910" s="254" t="str">
        <f t="shared" si="225"/>
        <v/>
      </c>
      <c r="BH1910" s="254" t="str">
        <f>IF(AX1910="","",IF(P1910&lt;&gt;"","",IF(BG1910="CS","OK",IF(VLOOKUP(E1910,カレンダマスタ!$A$5:$D$381,4,FALSE)&gt;0,"",IF(OR(AX1910*24&gt;10.84,AZ1910*24&lt;14.5)=TRUE,"×","OK")))))</f>
        <v/>
      </c>
    </row>
    <row r="1911" spans="2:60">
      <c r="B1911" s="210"/>
      <c r="C1911" s="385" t="str">
        <f>IF(STEP!C1911&lt;&gt;"",STEP!C1911,"")</f>
        <v/>
      </c>
      <c r="D1911" s="386" t="str">
        <f>IF(STEP!D1911&lt;&gt;"",STEP!D1911,"")</f>
        <v/>
      </c>
      <c r="E1911" s="387" t="str">
        <f>IF(STEP!E1911&lt;&gt;"",STEP!E1911,"")</f>
        <v/>
      </c>
      <c r="F1911" s="256"/>
      <c r="G1911" s="257"/>
      <c r="H1911" s="254"/>
      <c r="I1911" s="254"/>
      <c r="J1911" s="254"/>
      <c r="K1911" s="254"/>
      <c r="L1911" s="254"/>
      <c r="M1911" s="254"/>
      <c r="N1911" s="254"/>
      <c r="O1911" s="254"/>
      <c r="P1911" s="254"/>
      <c r="Q1911" s="254"/>
      <c r="R1911" s="254"/>
      <c r="S1911" s="254"/>
      <c r="T1911" s="254"/>
      <c r="U1911" s="254"/>
      <c r="V1911" s="254"/>
      <c r="W1911" s="254"/>
      <c r="X1911" s="254"/>
      <c r="Y1911" s="254"/>
      <c r="Z1911" s="254"/>
      <c r="AA1911" s="254"/>
      <c r="AB1911" s="254"/>
      <c r="AC1911" s="254"/>
      <c r="AD1911" s="254"/>
      <c r="AE1911" s="255"/>
      <c r="AF1911" s="255"/>
      <c r="AG1911" s="255"/>
      <c r="AH1911" s="255"/>
      <c r="AI1911" s="255"/>
      <c r="AJ1911" s="255"/>
      <c r="AK1911" s="255"/>
      <c r="AL1911" s="255"/>
      <c r="AM1911" s="255"/>
      <c r="AN1911" s="255"/>
      <c r="AO1911" s="254"/>
      <c r="AP1911" s="254"/>
      <c r="AQ1911" s="254"/>
      <c r="AR1911" s="254"/>
      <c r="AS1911" s="254"/>
      <c r="AT1911" s="254"/>
      <c r="AU1911" s="254"/>
      <c r="AW1911" s="283" t="str">
        <f t="shared" si="226"/>
        <v/>
      </c>
      <c r="AX1911" s="283" t="str">
        <f t="shared" si="224"/>
        <v/>
      </c>
      <c r="AY1911" s="283" t="str">
        <f t="shared" si="227"/>
        <v/>
      </c>
      <c r="AZ1911" s="283" t="str">
        <f t="shared" si="228"/>
        <v/>
      </c>
      <c r="BA1911" s="283" t="str">
        <f t="shared" si="229"/>
        <v/>
      </c>
      <c r="BD1911" s="254" t="str">
        <f>IF(W1911="","",IF(F1911="休日",AW1911,IF(F1911="法休",AW1911,VLOOKUP(F1911,カレンダマスタ!$Q$56:$R$69,2,FALSE))))</f>
        <v/>
      </c>
      <c r="BG1911" s="254" t="str">
        <f t="shared" si="225"/>
        <v/>
      </c>
      <c r="BH1911" s="254" t="str">
        <f>IF(AX1911="","",IF(P1911&lt;&gt;"","",IF(BG1911="CS","OK",IF(VLOOKUP(E1911,カレンダマスタ!$A$5:$D$381,4,FALSE)&gt;0,"",IF(OR(AX1911*24&gt;10.84,AZ1911*24&lt;14.5)=TRUE,"×","OK")))))</f>
        <v/>
      </c>
    </row>
    <row r="1912" spans="2:60">
      <c r="B1912" s="111"/>
      <c r="C1912" s="385" t="str">
        <f>IF(STEP!C1912&lt;&gt;"",STEP!C1912,"")</f>
        <v/>
      </c>
      <c r="D1912" s="386" t="str">
        <f>IF(STEP!D1912&lt;&gt;"",STEP!D1912,"")</f>
        <v/>
      </c>
      <c r="E1912" s="387" t="str">
        <f>IF(STEP!E1912&lt;&gt;"",STEP!E1912,"")</f>
        <v/>
      </c>
      <c r="F1912" s="256"/>
      <c r="G1912" s="257"/>
      <c r="H1912" s="254"/>
      <c r="I1912" s="254"/>
      <c r="J1912" s="254"/>
      <c r="K1912" s="254"/>
      <c r="L1912" s="254"/>
      <c r="M1912" s="254"/>
      <c r="N1912" s="254"/>
      <c r="O1912" s="254"/>
      <c r="P1912" s="254"/>
      <c r="Q1912" s="254"/>
      <c r="R1912" s="254"/>
      <c r="S1912" s="254"/>
      <c r="T1912" s="254"/>
      <c r="U1912" s="254"/>
      <c r="V1912" s="254"/>
      <c r="W1912" s="254"/>
      <c r="X1912" s="254"/>
      <c r="Y1912" s="254"/>
      <c r="Z1912" s="254"/>
      <c r="AA1912" s="254"/>
      <c r="AB1912" s="254"/>
      <c r="AC1912" s="254"/>
      <c r="AD1912" s="254"/>
      <c r="AE1912" s="255"/>
      <c r="AF1912" s="255"/>
      <c r="AG1912" s="255"/>
      <c r="AH1912" s="255"/>
      <c r="AI1912" s="255"/>
      <c r="AJ1912" s="255"/>
      <c r="AK1912" s="255"/>
      <c r="AL1912" s="255"/>
      <c r="AM1912" s="255"/>
      <c r="AN1912" s="255"/>
      <c r="AO1912" s="254"/>
      <c r="AP1912" s="254"/>
      <c r="AQ1912" s="254"/>
      <c r="AR1912" s="254"/>
      <c r="AS1912" s="254"/>
      <c r="AT1912" s="254"/>
      <c r="AU1912" s="254"/>
      <c r="AW1912" s="283" t="str">
        <f t="shared" si="226"/>
        <v/>
      </c>
      <c r="AX1912" s="283" t="str">
        <f t="shared" si="224"/>
        <v/>
      </c>
      <c r="AY1912" s="283" t="str">
        <f t="shared" si="227"/>
        <v/>
      </c>
      <c r="AZ1912" s="283" t="str">
        <f t="shared" si="228"/>
        <v/>
      </c>
      <c r="BA1912" s="283" t="str">
        <f t="shared" si="229"/>
        <v/>
      </c>
      <c r="BD1912" s="254" t="str">
        <f>IF(W1912="","",IF(F1912="休日",AW1912,IF(F1912="法休",AW1912,VLOOKUP(F1912,カレンダマスタ!$Q$56:$R$69,2,FALSE))))</f>
        <v/>
      </c>
      <c r="BG1912" s="254" t="str">
        <f t="shared" si="225"/>
        <v/>
      </c>
      <c r="BH1912" s="254" t="str">
        <f>IF(AX1912="","",IF(P1912&lt;&gt;"","",IF(BG1912="CS","OK",IF(VLOOKUP(E1912,カレンダマスタ!$A$5:$D$381,4,FALSE)&gt;0,"",IF(OR(AX1912*24&gt;10.84,AZ1912*24&lt;14.5)=TRUE,"×","OK")))))</f>
        <v/>
      </c>
    </row>
    <row r="1913" spans="2:60">
      <c r="B1913" s="111"/>
      <c r="C1913" s="385" t="str">
        <f>IF(STEP!C1913&lt;&gt;"",STEP!C1913,"")</f>
        <v/>
      </c>
      <c r="D1913" s="386" t="str">
        <f>IF(STEP!D1913&lt;&gt;"",STEP!D1913,"")</f>
        <v/>
      </c>
      <c r="E1913" s="387" t="str">
        <f>IF(STEP!E1913&lt;&gt;"",STEP!E1913,"")</f>
        <v/>
      </c>
      <c r="F1913" s="256"/>
      <c r="G1913" s="257"/>
      <c r="H1913" s="254"/>
      <c r="I1913" s="254"/>
      <c r="J1913" s="254"/>
      <c r="K1913" s="254"/>
      <c r="L1913" s="254"/>
      <c r="M1913" s="254"/>
      <c r="N1913" s="254"/>
      <c r="O1913" s="254"/>
      <c r="P1913" s="254"/>
      <c r="Q1913" s="254"/>
      <c r="R1913" s="254"/>
      <c r="S1913" s="254"/>
      <c r="T1913" s="254"/>
      <c r="U1913" s="254"/>
      <c r="V1913" s="254"/>
      <c r="W1913" s="254"/>
      <c r="X1913" s="254"/>
      <c r="Y1913" s="254"/>
      <c r="Z1913" s="254"/>
      <c r="AA1913" s="254"/>
      <c r="AB1913" s="254"/>
      <c r="AC1913" s="254"/>
      <c r="AD1913" s="254"/>
      <c r="AE1913" s="255"/>
      <c r="AF1913" s="255"/>
      <c r="AG1913" s="255"/>
      <c r="AH1913" s="255"/>
      <c r="AI1913" s="255"/>
      <c r="AJ1913" s="255"/>
      <c r="AK1913" s="255"/>
      <c r="AL1913" s="255"/>
      <c r="AM1913" s="255"/>
      <c r="AN1913" s="255"/>
      <c r="AO1913" s="254"/>
      <c r="AP1913" s="254"/>
      <c r="AQ1913" s="254"/>
      <c r="AR1913" s="254"/>
      <c r="AS1913" s="254"/>
      <c r="AT1913" s="254"/>
      <c r="AU1913" s="254"/>
      <c r="AW1913" s="283" t="str">
        <f t="shared" si="226"/>
        <v/>
      </c>
      <c r="AX1913" s="283" t="str">
        <f t="shared" si="224"/>
        <v/>
      </c>
      <c r="AY1913" s="283" t="str">
        <f t="shared" si="227"/>
        <v/>
      </c>
      <c r="AZ1913" s="283" t="str">
        <f t="shared" si="228"/>
        <v/>
      </c>
      <c r="BA1913" s="283" t="str">
        <f t="shared" si="229"/>
        <v/>
      </c>
      <c r="BD1913" s="254" t="str">
        <f>IF(W1913="","",IF(F1913="休日",AW1913,IF(F1913="法休",AW1913,VLOOKUP(F1913,カレンダマスタ!$Q$56:$R$69,2,FALSE))))</f>
        <v/>
      </c>
      <c r="BG1913" s="254" t="str">
        <f t="shared" si="225"/>
        <v/>
      </c>
      <c r="BH1913" s="254" t="str">
        <f>IF(AX1913="","",IF(P1913&lt;&gt;"","",IF(BG1913="CS","OK",IF(VLOOKUP(E1913,カレンダマスタ!$A$5:$D$381,4,FALSE)&gt;0,"",IF(OR(AX1913*24&gt;10.84,AZ1913*24&lt;14.5)=TRUE,"×","OK")))))</f>
        <v/>
      </c>
    </row>
    <row r="1914" spans="2:60">
      <c r="B1914" s="111"/>
      <c r="C1914" s="388" t="str">
        <f>IF(STEP!C1914&lt;&gt;"",STEP!C1914,"")</f>
        <v/>
      </c>
      <c r="D1914" s="389" t="str">
        <f>IF(STEP!D1914&lt;&gt;"",STEP!D1914,"")</f>
        <v/>
      </c>
      <c r="E1914" s="390" t="str">
        <f>IF(STEP!E1914&lt;&gt;"",STEP!E1914,"")</f>
        <v/>
      </c>
      <c r="F1914" s="259"/>
      <c r="G1914" s="266"/>
      <c r="H1914" s="260"/>
      <c r="I1914" s="260"/>
      <c r="J1914" s="260"/>
      <c r="K1914" s="260"/>
      <c r="L1914" s="260"/>
      <c r="M1914" s="260"/>
      <c r="N1914" s="260"/>
      <c r="O1914" s="260"/>
      <c r="P1914" s="260"/>
      <c r="Q1914" s="260"/>
      <c r="R1914" s="260"/>
      <c r="S1914" s="260"/>
      <c r="T1914" s="260"/>
      <c r="U1914" s="260"/>
      <c r="V1914" s="260"/>
      <c r="W1914" s="260"/>
      <c r="X1914" s="260"/>
      <c r="Y1914" s="260"/>
      <c r="Z1914" s="260"/>
      <c r="AA1914" s="260"/>
      <c r="AB1914" s="260"/>
      <c r="AC1914" s="260"/>
      <c r="AD1914" s="260"/>
      <c r="AE1914" s="261"/>
      <c r="AF1914" s="261"/>
      <c r="AG1914" s="261"/>
      <c r="AH1914" s="261"/>
      <c r="AI1914" s="261"/>
      <c r="AJ1914" s="261"/>
      <c r="AK1914" s="261"/>
      <c r="AL1914" s="261"/>
      <c r="AM1914" s="261"/>
      <c r="AN1914" s="261"/>
      <c r="AO1914" s="260"/>
      <c r="AP1914" s="260"/>
      <c r="AQ1914" s="260"/>
      <c r="AR1914" s="260"/>
      <c r="AS1914" s="260"/>
      <c r="AT1914" s="260"/>
      <c r="AU1914" s="260"/>
      <c r="AW1914" s="284" t="str">
        <f t="shared" si="226"/>
        <v/>
      </c>
      <c r="AX1914" s="284" t="str">
        <f t="shared" si="224"/>
        <v/>
      </c>
      <c r="AY1914" s="284" t="str">
        <f t="shared" si="227"/>
        <v/>
      </c>
      <c r="AZ1914" s="284" t="str">
        <f t="shared" si="228"/>
        <v/>
      </c>
      <c r="BA1914" s="284" t="str">
        <f t="shared" si="229"/>
        <v/>
      </c>
      <c r="BD1914" s="260" t="str">
        <f>IF(W1914="","",IF(F1914="休日",AW1914,IF(F1914="法休",AW1914,VLOOKUP(F1914,カレンダマスタ!$Q$56:$R$69,2,FALSE))))</f>
        <v/>
      </c>
      <c r="BG1914" s="260" t="str">
        <f t="shared" si="225"/>
        <v/>
      </c>
      <c r="BH1914" s="260" t="str">
        <f>IF(AX1914="","",IF(P1914&lt;&gt;"","",IF(BG1914="CS","OK",IF(VLOOKUP(E1914,カレンダマスタ!$A$5:$D$381,4,FALSE)&gt;0,"",IF(OR(AX1914*24&gt;10.84,AZ1914*24&lt;14.5)=TRUE,"×","OK")))))</f>
        <v/>
      </c>
    </row>
    <row r="1915" spans="2:60">
      <c r="B1915" s="111"/>
      <c r="C1915" s="391" t="str">
        <f>IF(STEP!C1915&lt;&gt;"",STEP!C1915,"")</f>
        <v/>
      </c>
      <c r="D1915" s="392" t="str">
        <f>IF(STEP!D1915&lt;&gt;"",STEP!D1915,"")</f>
        <v/>
      </c>
      <c r="E1915" s="393" t="str">
        <f>IF(STEP!E1915&lt;&gt;"",STEP!E1915,"")</f>
        <v/>
      </c>
      <c r="F1915" s="263"/>
      <c r="G1915" s="267"/>
      <c r="H1915" s="264"/>
      <c r="I1915" s="264"/>
      <c r="J1915" s="264"/>
      <c r="K1915" s="264"/>
      <c r="L1915" s="264"/>
      <c r="M1915" s="264"/>
      <c r="N1915" s="264"/>
      <c r="O1915" s="264"/>
      <c r="P1915" s="264"/>
      <c r="Q1915" s="264"/>
      <c r="R1915" s="264"/>
      <c r="S1915" s="264"/>
      <c r="T1915" s="264"/>
      <c r="U1915" s="264"/>
      <c r="V1915" s="264"/>
      <c r="W1915" s="264"/>
      <c r="X1915" s="264"/>
      <c r="Y1915" s="264"/>
      <c r="Z1915" s="264"/>
      <c r="AA1915" s="264"/>
      <c r="AB1915" s="264"/>
      <c r="AC1915" s="264"/>
      <c r="AD1915" s="264"/>
      <c r="AE1915" s="265"/>
      <c r="AF1915" s="265"/>
      <c r="AG1915" s="265"/>
      <c r="AH1915" s="265"/>
      <c r="AI1915" s="265"/>
      <c r="AJ1915" s="265"/>
      <c r="AK1915" s="265"/>
      <c r="AL1915" s="265"/>
      <c r="AM1915" s="265"/>
      <c r="AN1915" s="265"/>
      <c r="AO1915" s="264"/>
      <c r="AP1915" s="264"/>
      <c r="AQ1915" s="264"/>
      <c r="AR1915" s="264"/>
      <c r="AS1915" s="264"/>
      <c r="AT1915" s="264"/>
      <c r="AU1915" s="264"/>
      <c r="AW1915" s="285" t="str">
        <f t="shared" si="226"/>
        <v/>
      </c>
      <c r="AX1915" s="285" t="str">
        <f t="shared" si="224"/>
        <v/>
      </c>
      <c r="AY1915" s="285" t="str">
        <f t="shared" si="227"/>
        <v/>
      </c>
      <c r="AZ1915" s="285" t="str">
        <f t="shared" si="228"/>
        <v/>
      </c>
      <c r="BA1915" s="285" t="str">
        <f t="shared" si="229"/>
        <v/>
      </c>
      <c r="BD1915" s="264" t="str">
        <f>IF(W1915="","",IF(F1915="休日",AW1915,IF(F1915="法休",AW1915,VLOOKUP(F1915,カレンダマスタ!$Q$56:$R$69,2,FALSE))))</f>
        <v/>
      </c>
      <c r="BG1915" s="264" t="str">
        <f t="shared" si="225"/>
        <v/>
      </c>
      <c r="BH1915" s="264" t="str">
        <f>IF(AX1915="","",IF(P1915&lt;&gt;"","",IF(BG1915="CS","OK",IF(VLOOKUP(E1915,カレンダマスタ!$A$5:$D$381,4,FALSE)&gt;0,"",IF(OR(AX1915*24&gt;10.84,AZ1915*24&lt;14.5)=TRUE,"×","OK")))))</f>
        <v/>
      </c>
    </row>
    <row r="1916" spans="2:60">
      <c r="B1916" s="111"/>
      <c r="C1916" s="385" t="str">
        <f>IF(STEP!C1916&lt;&gt;"",STEP!C1916,"")</f>
        <v/>
      </c>
      <c r="D1916" s="386" t="str">
        <f>IF(STEP!D1916&lt;&gt;"",STEP!D1916,"")</f>
        <v/>
      </c>
      <c r="E1916" s="387" t="str">
        <f>IF(STEP!E1916&lt;&gt;"",STEP!E1916,"")</f>
        <v/>
      </c>
      <c r="F1916" s="253"/>
      <c r="G1916" s="252"/>
      <c r="H1916" s="254"/>
      <c r="I1916" s="254"/>
      <c r="J1916" s="254"/>
      <c r="K1916" s="254"/>
      <c r="L1916" s="254"/>
      <c r="M1916" s="254"/>
      <c r="N1916" s="254"/>
      <c r="O1916" s="254"/>
      <c r="P1916" s="254"/>
      <c r="Q1916" s="254"/>
      <c r="R1916" s="254"/>
      <c r="S1916" s="254"/>
      <c r="T1916" s="254"/>
      <c r="U1916" s="254"/>
      <c r="V1916" s="254"/>
      <c r="W1916" s="254"/>
      <c r="X1916" s="254"/>
      <c r="Y1916" s="254"/>
      <c r="Z1916" s="254"/>
      <c r="AA1916" s="254"/>
      <c r="AB1916" s="254"/>
      <c r="AC1916" s="254"/>
      <c r="AD1916" s="254"/>
      <c r="AE1916" s="255"/>
      <c r="AF1916" s="255"/>
      <c r="AG1916" s="255"/>
      <c r="AH1916" s="255"/>
      <c r="AI1916" s="255"/>
      <c r="AJ1916" s="255"/>
      <c r="AK1916" s="255"/>
      <c r="AL1916" s="255"/>
      <c r="AM1916" s="255"/>
      <c r="AN1916" s="255"/>
      <c r="AO1916" s="254"/>
      <c r="AP1916" s="254"/>
      <c r="AQ1916" s="254"/>
      <c r="AR1916" s="254"/>
      <c r="AS1916" s="254"/>
      <c r="AT1916" s="254"/>
      <c r="AU1916" s="254"/>
      <c r="AW1916" s="283" t="str">
        <f t="shared" si="226"/>
        <v/>
      </c>
      <c r="AX1916" s="283" t="str">
        <f t="shared" si="224"/>
        <v/>
      </c>
      <c r="AY1916" s="283" t="str">
        <f t="shared" si="227"/>
        <v/>
      </c>
      <c r="AZ1916" s="283" t="str">
        <f t="shared" si="228"/>
        <v/>
      </c>
      <c r="BA1916" s="283" t="str">
        <f t="shared" si="229"/>
        <v/>
      </c>
      <c r="BD1916" s="254" t="str">
        <f>IF(W1916="","",IF(F1916="休日",AW1916,IF(F1916="法休",AW1916,VLOOKUP(F1916,カレンダマスタ!$Q$56:$R$69,2,FALSE))))</f>
        <v/>
      </c>
      <c r="BG1916" s="503" t="str">
        <f t="shared" si="225"/>
        <v/>
      </c>
      <c r="BH1916" s="503" t="str">
        <f>IF(AX1916="","",IF(P1916&lt;&gt;"","",IF(BG1916="CS","OK",IF(VLOOKUP(E1916,カレンダマスタ!$A$5:$D$381,4,FALSE)&gt;0,"",IF(OR(AX1916*24&gt;10.84,AZ1916*24&lt;14.5)=TRUE,"×","OK")))))</f>
        <v/>
      </c>
    </row>
    <row r="1917" spans="2:60">
      <c r="B1917" s="111"/>
      <c r="C1917" s="385" t="str">
        <f>IF(STEP!C1917&lt;&gt;"",STEP!C1917,"")</f>
        <v/>
      </c>
      <c r="D1917" s="386" t="str">
        <f>IF(STEP!D1917&lt;&gt;"",STEP!D1917,"")</f>
        <v/>
      </c>
      <c r="E1917" s="387" t="str">
        <f>IF(STEP!E1917&lt;&gt;"",STEP!E1917,"")</f>
        <v/>
      </c>
      <c r="F1917" s="253"/>
      <c r="G1917" s="252"/>
      <c r="H1917" s="254"/>
      <c r="I1917" s="254"/>
      <c r="J1917" s="254"/>
      <c r="K1917" s="254"/>
      <c r="L1917" s="254"/>
      <c r="M1917" s="254"/>
      <c r="N1917" s="254"/>
      <c r="O1917" s="254"/>
      <c r="P1917" s="254"/>
      <c r="Q1917" s="254"/>
      <c r="R1917" s="254"/>
      <c r="S1917" s="254"/>
      <c r="T1917" s="254"/>
      <c r="U1917" s="254"/>
      <c r="V1917" s="254"/>
      <c r="W1917" s="254"/>
      <c r="X1917" s="254"/>
      <c r="Y1917" s="254"/>
      <c r="Z1917" s="254"/>
      <c r="AA1917" s="254"/>
      <c r="AB1917" s="254"/>
      <c r="AC1917" s="254"/>
      <c r="AD1917" s="254"/>
      <c r="AE1917" s="255"/>
      <c r="AF1917" s="255"/>
      <c r="AG1917" s="255"/>
      <c r="AH1917" s="255"/>
      <c r="AI1917" s="255"/>
      <c r="AJ1917" s="255"/>
      <c r="AK1917" s="255"/>
      <c r="AL1917" s="255"/>
      <c r="AM1917" s="255"/>
      <c r="AN1917" s="255"/>
      <c r="AO1917" s="254"/>
      <c r="AP1917" s="254"/>
      <c r="AQ1917" s="254"/>
      <c r="AR1917" s="254"/>
      <c r="AS1917" s="254"/>
      <c r="AT1917" s="254"/>
      <c r="AU1917" s="254"/>
      <c r="AW1917" s="283" t="str">
        <f t="shared" si="226"/>
        <v/>
      </c>
      <c r="AX1917" s="283" t="str">
        <f t="shared" si="224"/>
        <v/>
      </c>
      <c r="AY1917" s="283" t="str">
        <f t="shared" si="227"/>
        <v/>
      </c>
      <c r="AZ1917" s="283" t="str">
        <f t="shared" si="228"/>
        <v/>
      </c>
      <c r="BA1917" s="283" t="str">
        <f t="shared" si="229"/>
        <v/>
      </c>
      <c r="BD1917" s="254" t="str">
        <f>IF(W1917="","",IF(F1917="休日",AW1917,IF(F1917="法休",AW1917,VLOOKUP(F1917,カレンダマスタ!$Q$56:$R$69,2,FALSE))))</f>
        <v/>
      </c>
      <c r="BG1917" s="254" t="str">
        <f t="shared" si="225"/>
        <v/>
      </c>
      <c r="BH1917" s="254" t="str">
        <f>IF(AX1917="","",IF(P1917&lt;&gt;"","",IF(BG1917="CS","OK",IF(VLOOKUP(E1917,カレンダマスタ!$A$5:$D$381,4,FALSE)&gt;0,"",IF(OR(AX1917*24&gt;10.84,AZ1917*24&lt;14.5)=TRUE,"×","OK")))))</f>
        <v/>
      </c>
    </row>
    <row r="1918" spans="2:60">
      <c r="B1918" s="111"/>
      <c r="C1918" s="385" t="str">
        <f>IF(STEP!C1918&lt;&gt;"",STEP!C1918,"")</f>
        <v/>
      </c>
      <c r="D1918" s="386" t="str">
        <f>IF(STEP!D1918&lt;&gt;"",STEP!D1918,"")</f>
        <v/>
      </c>
      <c r="E1918" s="387" t="str">
        <f>IF(STEP!E1918&lt;&gt;"",STEP!E1918,"")</f>
        <v/>
      </c>
      <c r="F1918" s="256"/>
      <c r="G1918" s="257"/>
      <c r="H1918" s="254"/>
      <c r="I1918" s="254"/>
      <c r="J1918" s="254"/>
      <c r="K1918" s="254"/>
      <c r="L1918" s="254"/>
      <c r="M1918" s="254"/>
      <c r="N1918" s="254"/>
      <c r="O1918" s="254"/>
      <c r="P1918" s="254"/>
      <c r="Q1918" s="254"/>
      <c r="R1918" s="254"/>
      <c r="S1918" s="254"/>
      <c r="T1918" s="254"/>
      <c r="U1918" s="254"/>
      <c r="V1918" s="254"/>
      <c r="W1918" s="254"/>
      <c r="X1918" s="254"/>
      <c r="Y1918" s="254"/>
      <c r="Z1918" s="254"/>
      <c r="AA1918" s="254"/>
      <c r="AB1918" s="254"/>
      <c r="AC1918" s="254"/>
      <c r="AD1918" s="254"/>
      <c r="AE1918" s="255"/>
      <c r="AF1918" s="255"/>
      <c r="AG1918" s="255"/>
      <c r="AH1918" s="255"/>
      <c r="AI1918" s="255"/>
      <c r="AJ1918" s="255"/>
      <c r="AK1918" s="255"/>
      <c r="AL1918" s="255"/>
      <c r="AM1918" s="255"/>
      <c r="AN1918" s="255"/>
      <c r="AO1918" s="254"/>
      <c r="AP1918" s="254"/>
      <c r="AQ1918" s="254"/>
      <c r="AR1918" s="254"/>
      <c r="AS1918" s="254"/>
      <c r="AT1918" s="254"/>
      <c r="AU1918" s="254"/>
      <c r="AW1918" s="283" t="str">
        <f t="shared" si="226"/>
        <v/>
      </c>
      <c r="AX1918" s="283" t="str">
        <f t="shared" si="224"/>
        <v/>
      </c>
      <c r="AY1918" s="283" t="str">
        <f t="shared" si="227"/>
        <v/>
      </c>
      <c r="AZ1918" s="283" t="str">
        <f t="shared" si="228"/>
        <v/>
      </c>
      <c r="BA1918" s="283" t="str">
        <f t="shared" si="229"/>
        <v/>
      </c>
      <c r="BD1918" s="254" t="str">
        <f>IF(W1918="","",IF(F1918="休日",AW1918,IF(F1918="法休",AW1918,VLOOKUP(F1918,カレンダマスタ!$Q$56:$R$69,2,FALSE))))</f>
        <v/>
      </c>
      <c r="BG1918" s="254" t="str">
        <f t="shared" si="225"/>
        <v/>
      </c>
      <c r="BH1918" s="254" t="str">
        <f>IF(AX1918="","",IF(P1918&lt;&gt;"","",IF(BG1918="CS","OK",IF(VLOOKUP(E1918,カレンダマスタ!$A$5:$D$381,4,FALSE)&gt;0,"",IF(OR(AX1918*24&gt;10.84,AZ1918*24&lt;14.5)=TRUE,"×","OK")))))</f>
        <v/>
      </c>
    </row>
    <row r="1919" spans="2:60">
      <c r="B1919" s="111"/>
      <c r="C1919" s="385" t="str">
        <f>IF(STEP!C1919&lt;&gt;"",STEP!C1919,"")</f>
        <v/>
      </c>
      <c r="D1919" s="386" t="str">
        <f>IF(STEP!D1919&lt;&gt;"",STEP!D1919,"")</f>
        <v/>
      </c>
      <c r="E1919" s="387" t="str">
        <f>IF(STEP!E1919&lt;&gt;"",STEP!E1919,"")</f>
        <v/>
      </c>
      <c r="F1919" s="256"/>
      <c r="G1919" s="257"/>
      <c r="H1919" s="254"/>
      <c r="I1919" s="254"/>
      <c r="J1919" s="254"/>
      <c r="K1919" s="254"/>
      <c r="L1919" s="254"/>
      <c r="M1919" s="254"/>
      <c r="N1919" s="254"/>
      <c r="O1919" s="254"/>
      <c r="P1919" s="254"/>
      <c r="Q1919" s="254"/>
      <c r="R1919" s="254"/>
      <c r="S1919" s="254"/>
      <c r="T1919" s="254"/>
      <c r="U1919" s="254"/>
      <c r="V1919" s="254"/>
      <c r="W1919" s="254"/>
      <c r="X1919" s="254"/>
      <c r="Y1919" s="254"/>
      <c r="Z1919" s="254"/>
      <c r="AA1919" s="254"/>
      <c r="AB1919" s="254"/>
      <c r="AC1919" s="254"/>
      <c r="AD1919" s="254"/>
      <c r="AE1919" s="255"/>
      <c r="AF1919" s="255"/>
      <c r="AG1919" s="255"/>
      <c r="AH1919" s="255"/>
      <c r="AI1919" s="255"/>
      <c r="AJ1919" s="255"/>
      <c r="AK1919" s="255"/>
      <c r="AL1919" s="255"/>
      <c r="AM1919" s="255"/>
      <c r="AN1919" s="255"/>
      <c r="AO1919" s="254"/>
      <c r="AP1919" s="254"/>
      <c r="AQ1919" s="254"/>
      <c r="AR1919" s="254"/>
      <c r="AS1919" s="254"/>
      <c r="AT1919" s="254"/>
      <c r="AU1919" s="254"/>
      <c r="AW1919" s="283" t="str">
        <f t="shared" si="226"/>
        <v/>
      </c>
      <c r="AX1919" s="283" t="str">
        <f t="shared" si="224"/>
        <v/>
      </c>
      <c r="AY1919" s="283" t="str">
        <f t="shared" si="227"/>
        <v/>
      </c>
      <c r="AZ1919" s="283" t="str">
        <f t="shared" si="228"/>
        <v/>
      </c>
      <c r="BA1919" s="283" t="str">
        <f t="shared" si="229"/>
        <v/>
      </c>
      <c r="BD1919" s="254" t="str">
        <f>IF(W1919="","",IF(F1919="休日",AW1919,IF(F1919="法休",AW1919,VLOOKUP(F1919,カレンダマスタ!$Q$56:$R$69,2,FALSE))))</f>
        <v/>
      </c>
      <c r="BG1919" s="254" t="str">
        <f t="shared" si="225"/>
        <v/>
      </c>
      <c r="BH1919" s="254" t="str">
        <f>IF(AX1919="","",IF(P1919&lt;&gt;"","",IF(BG1919="CS","OK",IF(VLOOKUP(E1919,カレンダマスタ!$A$5:$D$381,4,FALSE)&gt;0,"",IF(OR(AX1919*24&gt;10.84,AZ1919*24&lt;14.5)=TRUE,"×","OK")))))</f>
        <v/>
      </c>
    </row>
    <row r="1920" spans="2:60">
      <c r="B1920" s="111"/>
      <c r="C1920" s="385" t="str">
        <f>IF(STEP!C1920&lt;&gt;"",STEP!C1920,"")</f>
        <v/>
      </c>
      <c r="D1920" s="386" t="str">
        <f>IF(STEP!D1920&lt;&gt;"",STEP!D1920,"")</f>
        <v/>
      </c>
      <c r="E1920" s="387" t="str">
        <f>IF(STEP!E1920&lt;&gt;"",STEP!E1920,"")</f>
        <v/>
      </c>
      <c r="F1920" s="256"/>
      <c r="G1920" s="257"/>
      <c r="H1920" s="254"/>
      <c r="I1920" s="254"/>
      <c r="J1920" s="254"/>
      <c r="K1920" s="254"/>
      <c r="L1920" s="254"/>
      <c r="M1920" s="254"/>
      <c r="N1920" s="254"/>
      <c r="O1920" s="254"/>
      <c r="P1920" s="254"/>
      <c r="Q1920" s="254"/>
      <c r="R1920" s="254"/>
      <c r="S1920" s="254"/>
      <c r="T1920" s="254"/>
      <c r="U1920" s="254"/>
      <c r="V1920" s="254"/>
      <c r="W1920" s="254"/>
      <c r="X1920" s="254"/>
      <c r="Y1920" s="254"/>
      <c r="Z1920" s="254"/>
      <c r="AA1920" s="254"/>
      <c r="AB1920" s="254"/>
      <c r="AC1920" s="254"/>
      <c r="AD1920" s="254"/>
      <c r="AE1920" s="255"/>
      <c r="AF1920" s="255"/>
      <c r="AG1920" s="255"/>
      <c r="AH1920" s="255"/>
      <c r="AI1920" s="255"/>
      <c r="AJ1920" s="255"/>
      <c r="AK1920" s="255"/>
      <c r="AL1920" s="255"/>
      <c r="AM1920" s="255"/>
      <c r="AN1920" s="255"/>
      <c r="AO1920" s="254"/>
      <c r="AP1920" s="254"/>
      <c r="AQ1920" s="254"/>
      <c r="AR1920" s="254"/>
      <c r="AS1920" s="254"/>
      <c r="AT1920" s="254"/>
      <c r="AU1920" s="254"/>
      <c r="AW1920" s="283" t="str">
        <f t="shared" si="226"/>
        <v/>
      </c>
      <c r="AX1920" s="283" t="str">
        <f t="shared" si="224"/>
        <v/>
      </c>
      <c r="AY1920" s="283" t="str">
        <f t="shared" si="227"/>
        <v/>
      </c>
      <c r="AZ1920" s="283" t="str">
        <f t="shared" si="228"/>
        <v/>
      </c>
      <c r="BA1920" s="283" t="str">
        <f t="shared" si="229"/>
        <v/>
      </c>
      <c r="BD1920" s="254" t="str">
        <f>IF(W1920="","",IF(F1920="休日",AW1920,IF(F1920="法休",AW1920,VLOOKUP(F1920,カレンダマスタ!$Q$56:$R$69,2,FALSE))))</f>
        <v/>
      </c>
      <c r="BG1920" s="254" t="str">
        <f t="shared" si="225"/>
        <v/>
      </c>
      <c r="BH1920" s="254" t="str">
        <f>IF(AX1920="","",IF(P1920&lt;&gt;"","",IF(BG1920="CS","OK",IF(VLOOKUP(E1920,カレンダマスタ!$A$5:$D$381,4,FALSE)&gt;0,"",IF(OR(AX1920*24&gt;10.84,AZ1920*24&lt;14.5)=TRUE,"×","OK")))))</f>
        <v/>
      </c>
    </row>
    <row r="1921" spans="2:60">
      <c r="B1921" s="111"/>
      <c r="C1921" s="388" t="str">
        <f>IF(STEP!C1921&lt;&gt;"",STEP!C1921,"")</f>
        <v/>
      </c>
      <c r="D1921" s="389" t="str">
        <f>IF(STEP!D1921&lt;&gt;"",STEP!D1921,"")</f>
        <v/>
      </c>
      <c r="E1921" s="390" t="str">
        <f>IF(STEP!E1921&lt;&gt;"",STEP!E1921,"")</f>
        <v/>
      </c>
      <c r="F1921" s="259"/>
      <c r="G1921" s="266"/>
      <c r="H1921" s="260"/>
      <c r="I1921" s="260"/>
      <c r="J1921" s="260"/>
      <c r="K1921" s="260"/>
      <c r="L1921" s="260"/>
      <c r="M1921" s="260"/>
      <c r="N1921" s="260"/>
      <c r="O1921" s="260"/>
      <c r="P1921" s="260"/>
      <c r="Q1921" s="260"/>
      <c r="R1921" s="260"/>
      <c r="S1921" s="260"/>
      <c r="T1921" s="260"/>
      <c r="U1921" s="260"/>
      <c r="V1921" s="260"/>
      <c r="W1921" s="260"/>
      <c r="X1921" s="260"/>
      <c r="Y1921" s="260"/>
      <c r="Z1921" s="260"/>
      <c r="AA1921" s="260"/>
      <c r="AB1921" s="260"/>
      <c r="AC1921" s="260"/>
      <c r="AD1921" s="260"/>
      <c r="AE1921" s="261"/>
      <c r="AF1921" s="261"/>
      <c r="AG1921" s="261"/>
      <c r="AH1921" s="261"/>
      <c r="AI1921" s="261"/>
      <c r="AJ1921" s="261"/>
      <c r="AK1921" s="261"/>
      <c r="AL1921" s="261"/>
      <c r="AM1921" s="261"/>
      <c r="AN1921" s="261"/>
      <c r="AO1921" s="260"/>
      <c r="AP1921" s="260"/>
      <c r="AQ1921" s="260"/>
      <c r="AR1921" s="260"/>
      <c r="AS1921" s="260"/>
      <c r="AT1921" s="260"/>
      <c r="AU1921" s="260"/>
      <c r="AW1921" s="284" t="str">
        <f t="shared" si="226"/>
        <v/>
      </c>
      <c r="AX1921" s="284" t="str">
        <f t="shared" si="224"/>
        <v/>
      </c>
      <c r="AY1921" s="284" t="str">
        <f t="shared" si="227"/>
        <v/>
      </c>
      <c r="AZ1921" s="284" t="str">
        <f t="shared" si="228"/>
        <v/>
      </c>
      <c r="BA1921" s="284" t="str">
        <f t="shared" si="229"/>
        <v/>
      </c>
      <c r="BD1921" s="260" t="str">
        <f>IF(W1921="","",IF(F1921="休日",AW1921,IF(F1921="法休",AW1921,VLOOKUP(F1921,カレンダマスタ!$Q$56:$R$69,2,FALSE))))</f>
        <v/>
      </c>
      <c r="BG1921" s="260" t="str">
        <f t="shared" si="225"/>
        <v/>
      </c>
      <c r="BH1921" s="260" t="str">
        <f>IF(AX1921="","",IF(P1921&lt;&gt;"","",IF(BG1921="CS","OK",IF(VLOOKUP(E1921,カレンダマスタ!$A$5:$D$381,4,FALSE)&gt;0,"",IF(OR(AX1921*24&gt;10.84,AZ1921*24&lt;14.5)=TRUE,"×","OK")))))</f>
        <v/>
      </c>
    </row>
    <row r="1922" spans="2:60">
      <c r="B1922" s="111"/>
      <c r="C1922" s="391" t="str">
        <f>IF(STEP!C1922&lt;&gt;"",STEP!C1922,"")</f>
        <v/>
      </c>
      <c r="D1922" s="392" t="str">
        <f>IF(STEP!D1922&lt;&gt;"",STEP!D1922,"")</f>
        <v/>
      </c>
      <c r="E1922" s="393" t="str">
        <f>IF(STEP!E1922&lt;&gt;"",STEP!E1922,"")</f>
        <v/>
      </c>
      <c r="F1922" s="263"/>
      <c r="G1922" s="267"/>
      <c r="H1922" s="264"/>
      <c r="I1922" s="264"/>
      <c r="J1922" s="264"/>
      <c r="K1922" s="264"/>
      <c r="L1922" s="264"/>
      <c r="M1922" s="264"/>
      <c r="N1922" s="264"/>
      <c r="O1922" s="264"/>
      <c r="P1922" s="264"/>
      <c r="Q1922" s="264"/>
      <c r="R1922" s="264"/>
      <c r="S1922" s="264"/>
      <c r="T1922" s="264"/>
      <c r="U1922" s="264"/>
      <c r="V1922" s="264"/>
      <c r="W1922" s="264"/>
      <c r="X1922" s="264"/>
      <c r="Y1922" s="264"/>
      <c r="Z1922" s="264"/>
      <c r="AA1922" s="264"/>
      <c r="AB1922" s="264"/>
      <c r="AC1922" s="264"/>
      <c r="AD1922" s="264"/>
      <c r="AE1922" s="265"/>
      <c r="AF1922" s="265"/>
      <c r="AG1922" s="265"/>
      <c r="AH1922" s="265"/>
      <c r="AI1922" s="265"/>
      <c r="AJ1922" s="265"/>
      <c r="AK1922" s="265"/>
      <c r="AL1922" s="265"/>
      <c r="AM1922" s="265"/>
      <c r="AN1922" s="265"/>
      <c r="AO1922" s="264"/>
      <c r="AP1922" s="264"/>
      <c r="AQ1922" s="264"/>
      <c r="AR1922" s="264"/>
      <c r="AS1922" s="264"/>
      <c r="AT1922" s="264"/>
      <c r="AU1922" s="264"/>
      <c r="AW1922" s="285" t="str">
        <f t="shared" si="226"/>
        <v/>
      </c>
      <c r="AX1922" s="285" t="str">
        <f t="shared" si="224"/>
        <v/>
      </c>
      <c r="AY1922" s="285" t="str">
        <f t="shared" si="227"/>
        <v/>
      </c>
      <c r="AZ1922" s="285" t="str">
        <f t="shared" si="228"/>
        <v/>
      </c>
      <c r="BA1922" s="285" t="str">
        <f t="shared" si="229"/>
        <v/>
      </c>
      <c r="BD1922" s="264" t="str">
        <f>IF(W1922="","",IF(F1922="休日",AW1922,IF(F1922="法休",AW1922,VLOOKUP(F1922,カレンダマスタ!$Q$56:$R$69,2,FALSE))))</f>
        <v/>
      </c>
      <c r="BG1922" s="264" t="str">
        <f t="shared" si="225"/>
        <v/>
      </c>
      <c r="BH1922" s="264" t="str">
        <f>IF(AX1922="","",IF(P1922&lt;&gt;"","",IF(BG1922="CS","OK",IF(VLOOKUP(E1922,カレンダマスタ!$A$5:$D$381,4,FALSE)&gt;0,"",IF(OR(AX1922*24&gt;10.84,AZ1922*24&lt;14.5)=TRUE,"×","OK")))))</f>
        <v/>
      </c>
    </row>
    <row r="1923" spans="2:60">
      <c r="B1923" s="111"/>
      <c r="C1923" s="385" t="str">
        <f>IF(STEP!C1923&lt;&gt;"",STEP!C1923,"")</f>
        <v/>
      </c>
      <c r="D1923" s="386" t="str">
        <f>IF(STEP!D1923&lt;&gt;"",STEP!D1923,"")</f>
        <v/>
      </c>
      <c r="E1923" s="387" t="str">
        <f>IF(STEP!E1923&lt;&gt;"",STEP!E1923,"")</f>
        <v/>
      </c>
      <c r="F1923" s="253"/>
      <c r="G1923" s="252"/>
      <c r="H1923" s="254"/>
      <c r="I1923" s="254"/>
      <c r="J1923" s="254"/>
      <c r="K1923" s="254"/>
      <c r="L1923" s="254"/>
      <c r="M1923" s="254"/>
      <c r="N1923" s="254"/>
      <c r="O1923" s="254"/>
      <c r="P1923" s="254"/>
      <c r="Q1923" s="254"/>
      <c r="R1923" s="254"/>
      <c r="S1923" s="254"/>
      <c r="T1923" s="254"/>
      <c r="U1923" s="254"/>
      <c r="V1923" s="254"/>
      <c r="W1923" s="254"/>
      <c r="X1923" s="254"/>
      <c r="Y1923" s="254"/>
      <c r="Z1923" s="254"/>
      <c r="AA1923" s="254"/>
      <c r="AB1923" s="254"/>
      <c r="AC1923" s="254"/>
      <c r="AD1923" s="254"/>
      <c r="AE1923" s="255"/>
      <c r="AF1923" s="255"/>
      <c r="AG1923" s="255"/>
      <c r="AH1923" s="255"/>
      <c r="AI1923" s="255"/>
      <c r="AJ1923" s="255"/>
      <c r="AK1923" s="255"/>
      <c r="AL1923" s="255"/>
      <c r="AM1923" s="255"/>
      <c r="AN1923" s="255"/>
      <c r="AO1923" s="254"/>
      <c r="AP1923" s="254"/>
      <c r="AQ1923" s="254"/>
      <c r="AR1923" s="254"/>
      <c r="AS1923" s="254"/>
      <c r="AT1923" s="254"/>
      <c r="AU1923" s="254"/>
      <c r="AW1923" s="283" t="str">
        <f t="shared" si="226"/>
        <v/>
      </c>
      <c r="AX1923" s="283" t="str">
        <f t="shared" si="224"/>
        <v/>
      </c>
      <c r="AY1923" s="283" t="str">
        <f t="shared" si="227"/>
        <v/>
      </c>
      <c r="AZ1923" s="283" t="str">
        <f t="shared" si="228"/>
        <v/>
      </c>
      <c r="BA1923" s="283" t="str">
        <f t="shared" si="229"/>
        <v/>
      </c>
      <c r="BD1923" s="254" t="str">
        <f>IF(W1923="","",IF(F1923="休日",AW1923,IF(F1923="法休",AW1923,VLOOKUP(F1923,カレンダマスタ!$Q$56:$R$69,2,FALSE))))</f>
        <v/>
      </c>
      <c r="BG1923" s="503" t="str">
        <f t="shared" si="225"/>
        <v/>
      </c>
      <c r="BH1923" s="503" t="str">
        <f>IF(AX1923="","",IF(P1923&lt;&gt;"","",IF(BG1923="CS","OK",IF(VLOOKUP(E1923,カレンダマスタ!$A$5:$D$381,4,FALSE)&gt;0,"",IF(OR(AX1923*24&gt;10.84,AZ1923*24&lt;14.5)=TRUE,"×","OK")))))</f>
        <v/>
      </c>
    </row>
    <row r="1924" spans="2:60">
      <c r="B1924" s="111"/>
      <c r="C1924" s="385" t="str">
        <f>IF(STEP!C1924&lt;&gt;"",STEP!C1924,"")</f>
        <v/>
      </c>
      <c r="D1924" s="386" t="str">
        <f>IF(STEP!D1924&lt;&gt;"",STEP!D1924,"")</f>
        <v/>
      </c>
      <c r="E1924" s="387" t="str">
        <f>IF(STEP!E1924&lt;&gt;"",STEP!E1924,"")</f>
        <v/>
      </c>
      <c r="F1924" s="253"/>
      <c r="G1924" s="252"/>
      <c r="H1924" s="254"/>
      <c r="I1924" s="254"/>
      <c r="J1924" s="254"/>
      <c r="K1924" s="254"/>
      <c r="L1924" s="254"/>
      <c r="M1924" s="254"/>
      <c r="N1924" s="254"/>
      <c r="O1924" s="254"/>
      <c r="P1924" s="254"/>
      <c r="Q1924" s="254"/>
      <c r="R1924" s="254"/>
      <c r="S1924" s="254"/>
      <c r="T1924" s="254"/>
      <c r="U1924" s="254"/>
      <c r="V1924" s="254"/>
      <c r="W1924" s="254"/>
      <c r="X1924" s="254"/>
      <c r="Y1924" s="254"/>
      <c r="Z1924" s="254"/>
      <c r="AA1924" s="254"/>
      <c r="AB1924" s="254"/>
      <c r="AC1924" s="254"/>
      <c r="AD1924" s="254"/>
      <c r="AE1924" s="255"/>
      <c r="AF1924" s="255"/>
      <c r="AG1924" s="255"/>
      <c r="AH1924" s="255"/>
      <c r="AI1924" s="255"/>
      <c r="AJ1924" s="255"/>
      <c r="AK1924" s="255"/>
      <c r="AL1924" s="255"/>
      <c r="AM1924" s="255"/>
      <c r="AN1924" s="255"/>
      <c r="AO1924" s="254"/>
      <c r="AP1924" s="254"/>
      <c r="AQ1924" s="254"/>
      <c r="AR1924" s="254"/>
      <c r="AS1924" s="254"/>
      <c r="AT1924" s="254"/>
      <c r="AU1924" s="254"/>
      <c r="AW1924" s="283" t="str">
        <f t="shared" si="226"/>
        <v/>
      </c>
      <c r="AX1924" s="283" t="str">
        <f t="shared" si="224"/>
        <v/>
      </c>
      <c r="AY1924" s="283" t="str">
        <f t="shared" si="227"/>
        <v/>
      </c>
      <c r="AZ1924" s="283" t="str">
        <f t="shared" si="228"/>
        <v/>
      </c>
      <c r="BA1924" s="283" t="str">
        <f t="shared" si="229"/>
        <v/>
      </c>
      <c r="BD1924" s="254" t="str">
        <f>IF(W1924="","",IF(F1924="休日",AW1924,IF(F1924="法休",AW1924,VLOOKUP(F1924,カレンダマスタ!$Q$56:$R$69,2,FALSE))))</f>
        <v/>
      </c>
      <c r="BG1924" s="254" t="str">
        <f t="shared" si="225"/>
        <v/>
      </c>
      <c r="BH1924" s="254" t="str">
        <f>IF(AX1924="","",IF(P1924&lt;&gt;"","",IF(BG1924="CS","OK",IF(VLOOKUP(E1924,カレンダマスタ!$A$5:$D$381,4,FALSE)&gt;0,"",IF(OR(AX1924*24&gt;10.84,AZ1924*24&lt;14.5)=TRUE,"×","OK")))))</f>
        <v/>
      </c>
    </row>
    <row r="1925" spans="2:60">
      <c r="B1925" s="111"/>
      <c r="C1925" s="385" t="str">
        <f>IF(STEP!C1925&lt;&gt;"",STEP!C1925,"")</f>
        <v/>
      </c>
      <c r="D1925" s="386" t="str">
        <f>IF(STEP!D1925&lt;&gt;"",STEP!D1925,"")</f>
        <v/>
      </c>
      <c r="E1925" s="387" t="str">
        <f>IF(STEP!E1925&lt;&gt;"",STEP!E1925,"")</f>
        <v/>
      </c>
      <c r="F1925" s="253"/>
      <c r="G1925" s="252"/>
      <c r="H1925" s="254"/>
      <c r="I1925" s="254"/>
      <c r="J1925" s="254"/>
      <c r="K1925" s="254"/>
      <c r="L1925" s="254"/>
      <c r="M1925" s="254"/>
      <c r="N1925" s="254"/>
      <c r="O1925" s="254"/>
      <c r="P1925" s="254"/>
      <c r="Q1925" s="254"/>
      <c r="R1925" s="254"/>
      <c r="S1925" s="254"/>
      <c r="T1925" s="254"/>
      <c r="U1925" s="254"/>
      <c r="V1925" s="254"/>
      <c r="W1925" s="254"/>
      <c r="X1925" s="254"/>
      <c r="Y1925" s="254"/>
      <c r="Z1925" s="254"/>
      <c r="AA1925" s="254"/>
      <c r="AB1925" s="254"/>
      <c r="AC1925" s="254"/>
      <c r="AD1925" s="254"/>
      <c r="AE1925" s="255"/>
      <c r="AF1925" s="255"/>
      <c r="AG1925" s="255"/>
      <c r="AH1925" s="255"/>
      <c r="AI1925" s="255"/>
      <c r="AJ1925" s="255"/>
      <c r="AK1925" s="255"/>
      <c r="AL1925" s="255"/>
      <c r="AM1925" s="255"/>
      <c r="AN1925" s="255"/>
      <c r="AO1925" s="254"/>
      <c r="AP1925" s="254"/>
      <c r="AQ1925" s="254"/>
      <c r="AR1925" s="254"/>
      <c r="AS1925" s="254"/>
      <c r="AT1925" s="254"/>
      <c r="AU1925" s="254"/>
      <c r="AW1925" s="283" t="str">
        <f t="shared" si="226"/>
        <v/>
      </c>
      <c r="AX1925" s="283" t="str">
        <f t="shared" si="224"/>
        <v/>
      </c>
      <c r="AY1925" s="283" t="str">
        <f t="shared" si="227"/>
        <v/>
      </c>
      <c r="AZ1925" s="283" t="str">
        <f t="shared" si="228"/>
        <v/>
      </c>
      <c r="BA1925" s="283" t="str">
        <f t="shared" si="229"/>
        <v/>
      </c>
      <c r="BD1925" s="254" t="str">
        <f>IF(W1925="","",IF(F1925="休日",AW1925,IF(F1925="法休",AW1925,VLOOKUP(F1925,カレンダマスタ!$Q$56:$R$69,2,FALSE))))</f>
        <v/>
      </c>
      <c r="BG1925" s="254" t="str">
        <f t="shared" si="225"/>
        <v/>
      </c>
      <c r="BH1925" s="254" t="str">
        <f>IF(AX1925="","",IF(P1925&lt;&gt;"","",IF(BG1925="CS","OK",IF(VLOOKUP(E1925,カレンダマスタ!$A$5:$D$381,4,FALSE)&gt;0,"",IF(OR(AX1925*24&gt;10.84,AZ1925*24&lt;14.5)=TRUE,"×","OK")))))</f>
        <v/>
      </c>
    </row>
    <row r="1926" spans="2:60">
      <c r="B1926" s="111"/>
      <c r="C1926" s="385" t="str">
        <f>IF(STEP!C1926&lt;&gt;"",STEP!C1926,"")</f>
        <v/>
      </c>
      <c r="D1926" s="386" t="str">
        <f>IF(STEP!D1926&lt;&gt;"",STEP!D1926,"")</f>
        <v/>
      </c>
      <c r="E1926" s="387" t="str">
        <f>IF(STEP!E1926&lt;&gt;"",STEP!E1926,"")</f>
        <v/>
      </c>
      <c r="F1926" s="256"/>
      <c r="G1926" s="257"/>
      <c r="H1926" s="254"/>
      <c r="I1926" s="254"/>
      <c r="J1926" s="254"/>
      <c r="K1926" s="254"/>
      <c r="L1926" s="254"/>
      <c r="M1926" s="254"/>
      <c r="N1926" s="254"/>
      <c r="O1926" s="254"/>
      <c r="P1926" s="254"/>
      <c r="Q1926" s="254"/>
      <c r="R1926" s="254"/>
      <c r="S1926" s="254"/>
      <c r="T1926" s="254"/>
      <c r="U1926" s="254"/>
      <c r="V1926" s="254"/>
      <c r="W1926" s="254"/>
      <c r="X1926" s="254"/>
      <c r="Y1926" s="254"/>
      <c r="Z1926" s="254"/>
      <c r="AA1926" s="254"/>
      <c r="AB1926" s="254"/>
      <c r="AC1926" s="254"/>
      <c r="AD1926" s="254"/>
      <c r="AE1926" s="255"/>
      <c r="AF1926" s="255"/>
      <c r="AG1926" s="255"/>
      <c r="AH1926" s="255"/>
      <c r="AI1926" s="255"/>
      <c r="AJ1926" s="255"/>
      <c r="AK1926" s="255"/>
      <c r="AL1926" s="255"/>
      <c r="AM1926" s="255"/>
      <c r="AN1926" s="255"/>
      <c r="AO1926" s="254"/>
      <c r="AP1926" s="254"/>
      <c r="AQ1926" s="254"/>
      <c r="AR1926" s="254"/>
      <c r="AS1926" s="254"/>
      <c r="AT1926" s="254"/>
      <c r="AU1926" s="254"/>
      <c r="AW1926" s="283" t="str">
        <f t="shared" si="226"/>
        <v/>
      </c>
      <c r="AX1926" s="283" t="str">
        <f t="shared" si="224"/>
        <v/>
      </c>
      <c r="AY1926" s="283" t="str">
        <f t="shared" si="227"/>
        <v/>
      </c>
      <c r="AZ1926" s="283" t="str">
        <f t="shared" si="228"/>
        <v/>
      </c>
      <c r="BA1926" s="283" t="str">
        <f t="shared" si="229"/>
        <v/>
      </c>
      <c r="BD1926" s="254" t="str">
        <f>IF(W1926="","",IF(F1926="休日",AW1926,IF(F1926="法休",AW1926,VLOOKUP(F1926,カレンダマスタ!$Q$56:$R$69,2,FALSE))))</f>
        <v/>
      </c>
      <c r="BG1926" s="254" t="str">
        <f t="shared" si="225"/>
        <v/>
      </c>
      <c r="BH1926" s="254" t="str">
        <f>IF(AX1926="","",IF(P1926&lt;&gt;"","",IF(BG1926="CS","OK",IF(VLOOKUP(E1926,カレンダマスタ!$A$5:$D$381,4,FALSE)&gt;0,"",IF(OR(AX1926*24&gt;10.84,AZ1926*24&lt;14.5)=TRUE,"×","OK")))))</f>
        <v/>
      </c>
    </row>
    <row r="1927" spans="2:60">
      <c r="B1927" s="111"/>
      <c r="C1927" s="385" t="str">
        <f>IF(STEP!C1927&lt;&gt;"",STEP!C1927,"")</f>
        <v/>
      </c>
      <c r="D1927" s="386" t="str">
        <f>IF(STEP!D1927&lt;&gt;"",STEP!D1927,"")</f>
        <v/>
      </c>
      <c r="E1927" s="387" t="str">
        <f>IF(STEP!E1927&lt;&gt;"",STEP!E1927,"")</f>
        <v/>
      </c>
      <c r="F1927" s="256"/>
      <c r="G1927" s="257"/>
      <c r="H1927" s="254"/>
      <c r="I1927" s="254"/>
      <c r="J1927" s="254"/>
      <c r="K1927" s="254"/>
      <c r="L1927" s="254"/>
      <c r="M1927" s="254"/>
      <c r="N1927" s="254"/>
      <c r="O1927" s="254"/>
      <c r="P1927" s="254"/>
      <c r="Q1927" s="254"/>
      <c r="R1927" s="254"/>
      <c r="S1927" s="254"/>
      <c r="T1927" s="254"/>
      <c r="U1927" s="254"/>
      <c r="V1927" s="254"/>
      <c r="W1927" s="254"/>
      <c r="X1927" s="254"/>
      <c r="Y1927" s="254"/>
      <c r="Z1927" s="254"/>
      <c r="AA1927" s="254"/>
      <c r="AB1927" s="254"/>
      <c r="AC1927" s="254"/>
      <c r="AD1927" s="254"/>
      <c r="AE1927" s="255"/>
      <c r="AF1927" s="255"/>
      <c r="AG1927" s="255"/>
      <c r="AH1927" s="255"/>
      <c r="AI1927" s="255"/>
      <c r="AJ1927" s="255"/>
      <c r="AK1927" s="255"/>
      <c r="AL1927" s="255"/>
      <c r="AM1927" s="255"/>
      <c r="AN1927" s="255"/>
      <c r="AO1927" s="254"/>
      <c r="AP1927" s="254"/>
      <c r="AQ1927" s="254"/>
      <c r="AR1927" s="254"/>
      <c r="AS1927" s="254"/>
      <c r="AT1927" s="254"/>
      <c r="AU1927" s="254"/>
      <c r="AW1927" s="283" t="str">
        <f t="shared" si="226"/>
        <v/>
      </c>
      <c r="AX1927" s="283" t="str">
        <f t="shared" si="224"/>
        <v/>
      </c>
      <c r="AY1927" s="283" t="str">
        <f t="shared" si="227"/>
        <v/>
      </c>
      <c r="AZ1927" s="283" t="str">
        <f t="shared" si="228"/>
        <v/>
      </c>
      <c r="BA1927" s="283" t="str">
        <f t="shared" si="229"/>
        <v/>
      </c>
      <c r="BD1927" s="254" t="str">
        <f>IF(W1927="","",IF(F1927="休日",AW1927,IF(F1927="法休",AW1927,VLOOKUP(F1927,カレンダマスタ!$Q$56:$R$69,2,FALSE))))</f>
        <v/>
      </c>
      <c r="BG1927" s="254" t="str">
        <f t="shared" si="225"/>
        <v/>
      </c>
      <c r="BH1927" s="254" t="str">
        <f>IF(AX1927="","",IF(P1927&lt;&gt;"","",IF(BG1927="CS","OK",IF(VLOOKUP(E1927,カレンダマスタ!$A$5:$D$381,4,FALSE)&gt;0,"",IF(OR(AX1927*24&gt;10.84,AZ1927*24&lt;14.5)=TRUE,"×","OK")))))</f>
        <v/>
      </c>
    </row>
    <row r="1928" spans="2:60">
      <c r="B1928" s="111"/>
      <c r="C1928" s="388" t="str">
        <f>IF(STEP!C1928&lt;&gt;"",STEP!C1928,"")</f>
        <v/>
      </c>
      <c r="D1928" s="389" t="str">
        <f>IF(STEP!D1928&lt;&gt;"",STEP!D1928,"")</f>
        <v/>
      </c>
      <c r="E1928" s="390" t="str">
        <f>IF(STEP!E1928&lt;&gt;"",STEP!E1928,"")</f>
        <v/>
      </c>
      <c r="F1928" s="259"/>
      <c r="G1928" s="266"/>
      <c r="H1928" s="260"/>
      <c r="I1928" s="260"/>
      <c r="J1928" s="260"/>
      <c r="K1928" s="260"/>
      <c r="L1928" s="260"/>
      <c r="M1928" s="260"/>
      <c r="N1928" s="260"/>
      <c r="O1928" s="260"/>
      <c r="P1928" s="260"/>
      <c r="Q1928" s="260"/>
      <c r="R1928" s="260"/>
      <c r="S1928" s="260"/>
      <c r="T1928" s="260"/>
      <c r="U1928" s="260"/>
      <c r="V1928" s="260"/>
      <c r="W1928" s="260"/>
      <c r="X1928" s="260"/>
      <c r="Y1928" s="260"/>
      <c r="Z1928" s="260"/>
      <c r="AA1928" s="260"/>
      <c r="AB1928" s="260"/>
      <c r="AC1928" s="260"/>
      <c r="AD1928" s="260"/>
      <c r="AE1928" s="261"/>
      <c r="AF1928" s="261"/>
      <c r="AG1928" s="261"/>
      <c r="AH1928" s="261"/>
      <c r="AI1928" s="261"/>
      <c r="AJ1928" s="261"/>
      <c r="AK1928" s="261"/>
      <c r="AL1928" s="261"/>
      <c r="AM1928" s="261"/>
      <c r="AN1928" s="261"/>
      <c r="AO1928" s="260"/>
      <c r="AP1928" s="260"/>
      <c r="AQ1928" s="260"/>
      <c r="AR1928" s="260"/>
      <c r="AS1928" s="260"/>
      <c r="AT1928" s="260"/>
      <c r="AU1928" s="260"/>
      <c r="AW1928" s="284" t="str">
        <f t="shared" si="226"/>
        <v/>
      </c>
      <c r="AX1928" s="284" t="str">
        <f t="shared" si="224"/>
        <v/>
      </c>
      <c r="AY1928" s="284" t="str">
        <f t="shared" si="227"/>
        <v/>
      </c>
      <c r="AZ1928" s="284" t="str">
        <f t="shared" si="228"/>
        <v/>
      </c>
      <c r="BA1928" s="284" t="str">
        <f t="shared" si="229"/>
        <v/>
      </c>
      <c r="BD1928" s="260" t="str">
        <f>IF(W1928="","",IF(F1928="休日",AW1928,IF(F1928="法休",AW1928,VLOOKUP(F1928,カレンダマスタ!$Q$56:$R$69,2,FALSE))))</f>
        <v/>
      </c>
      <c r="BG1928" s="260" t="str">
        <f t="shared" si="225"/>
        <v/>
      </c>
      <c r="BH1928" s="260" t="str">
        <f>IF(AX1928="","",IF(P1928&lt;&gt;"","",IF(BG1928="CS","OK",IF(VLOOKUP(E1928,カレンダマスタ!$A$5:$D$381,4,FALSE)&gt;0,"",IF(OR(AX1928*24&gt;10.84,AZ1928*24&lt;14.5)=TRUE,"×","OK")))))</f>
        <v/>
      </c>
    </row>
    <row r="1929" spans="2:60">
      <c r="B1929" s="111"/>
      <c r="C1929" s="394" t="str">
        <f>IF(STEP!C1929&lt;&gt;"",STEP!C1929,"")</f>
        <v/>
      </c>
      <c r="D1929" s="395" t="str">
        <f>IF(STEP!D1929&lt;&gt;"",STEP!D1929,"")</f>
        <v/>
      </c>
      <c r="E1929" s="396" t="str">
        <f>IF(STEP!E1929&lt;&gt;"",STEP!E1929,"")</f>
        <v/>
      </c>
      <c r="F1929" s="269"/>
      <c r="G1929" s="268"/>
      <c r="H1929" s="270"/>
      <c r="I1929" s="270"/>
      <c r="J1929" s="270"/>
      <c r="K1929" s="270"/>
      <c r="L1929" s="270"/>
      <c r="M1929" s="270"/>
      <c r="N1929" s="270"/>
      <c r="O1929" s="270"/>
      <c r="P1929" s="270"/>
      <c r="Q1929" s="270"/>
      <c r="R1929" s="270"/>
      <c r="S1929" s="270"/>
      <c r="T1929" s="270"/>
      <c r="U1929" s="270"/>
      <c r="V1929" s="270"/>
      <c r="W1929" s="270"/>
      <c r="X1929" s="270"/>
      <c r="Y1929" s="270"/>
      <c r="Z1929" s="270"/>
      <c r="AA1929" s="270"/>
      <c r="AB1929" s="270"/>
      <c r="AC1929" s="270"/>
      <c r="AD1929" s="270"/>
      <c r="AE1929" s="271"/>
      <c r="AF1929" s="271"/>
      <c r="AG1929" s="271"/>
      <c r="AH1929" s="271"/>
      <c r="AI1929" s="271"/>
      <c r="AJ1929" s="271"/>
      <c r="AK1929" s="271"/>
      <c r="AL1929" s="271"/>
      <c r="AM1929" s="271"/>
      <c r="AN1929" s="271"/>
      <c r="AO1929" s="270"/>
      <c r="AP1929" s="270"/>
      <c r="AQ1929" s="270"/>
      <c r="AR1929" s="270"/>
      <c r="AS1929" s="270"/>
      <c r="AT1929" s="270"/>
      <c r="AU1929" s="270"/>
      <c r="AW1929" s="282" t="str">
        <f t="shared" si="226"/>
        <v/>
      </c>
      <c r="AX1929" s="282" t="str">
        <f t="shared" si="224"/>
        <v/>
      </c>
      <c r="AY1929" s="282" t="str">
        <f t="shared" si="227"/>
        <v/>
      </c>
      <c r="AZ1929" s="282" t="str">
        <f t="shared" si="228"/>
        <v/>
      </c>
      <c r="BA1929" s="282" t="str">
        <f t="shared" si="229"/>
        <v/>
      </c>
      <c r="BD1929" s="270" t="str">
        <f>IF(W1929="","",IF(F1929="休日",AW1929,IF(F1929="法休",AW1929,VLOOKUP(F1929,カレンダマスタ!$Q$56:$R$69,2,FALSE))))</f>
        <v/>
      </c>
      <c r="BG1929" s="270" t="str">
        <f t="shared" si="225"/>
        <v/>
      </c>
      <c r="BH1929" s="270" t="str">
        <f>IF(AX1929="","",IF(P1929&lt;&gt;"","",IF(BG1929="CS","OK",IF(VLOOKUP(E1929,カレンダマスタ!$A$5:$D$381,4,FALSE)&gt;0,"",IF(OR(AX1929*24&gt;10.84,AZ1929*24&lt;14.5)=TRUE,"×","OK")))))</f>
        <v/>
      </c>
    </row>
    <row r="1930" spans="2:60">
      <c r="B1930" s="111"/>
      <c r="C1930" s="385" t="str">
        <f>IF(STEP!C1930&lt;&gt;"",STEP!C1930,"")</f>
        <v/>
      </c>
      <c r="D1930" s="386" t="str">
        <f>IF(STEP!D1930&lt;&gt;"",STEP!D1930,"")</f>
        <v/>
      </c>
      <c r="E1930" s="387" t="str">
        <f>IF(STEP!E1930&lt;&gt;"",STEP!E1930,"")</f>
        <v/>
      </c>
      <c r="F1930" s="253"/>
      <c r="G1930" s="252"/>
      <c r="H1930" s="254"/>
      <c r="I1930" s="254"/>
      <c r="J1930" s="254"/>
      <c r="K1930" s="254"/>
      <c r="L1930" s="254"/>
      <c r="M1930" s="254"/>
      <c r="N1930" s="254"/>
      <c r="O1930" s="254"/>
      <c r="P1930" s="254"/>
      <c r="Q1930" s="254"/>
      <c r="R1930" s="254"/>
      <c r="S1930" s="254"/>
      <c r="T1930" s="254"/>
      <c r="U1930" s="254"/>
      <c r="V1930" s="254"/>
      <c r="W1930" s="254"/>
      <c r="X1930" s="254"/>
      <c r="Y1930" s="254"/>
      <c r="Z1930" s="254"/>
      <c r="AA1930" s="254"/>
      <c r="AB1930" s="254"/>
      <c r="AC1930" s="254"/>
      <c r="AD1930" s="254"/>
      <c r="AE1930" s="255"/>
      <c r="AF1930" s="255"/>
      <c r="AG1930" s="255"/>
      <c r="AH1930" s="255"/>
      <c r="AI1930" s="255"/>
      <c r="AJ1930" s="255"/>
      <c r="AK1930" s="255"/>
      <c r="AL1930" s="255"/>
      <c r="AM1930" s="255"/>
      <c r="AN1930" s="255"/>
      <c r="AO1930" s="254"/>
      <c r="AP1930" s="254"/>
      <c r="AQ1930" s="254"/>
      <c r="AR1930" s="254"/>
      <c r="AS1930" s="254"/>
      <c r="AT1930" s="254"/>
      <c r="AU1930" s="254"/>
      <c r="AW1930" s="283" t="str">
        <f t="shared" si="226"/>
        <v/>
      </c>
      <c r="AX1930" s="283" t="str">
        <f t="shared" si="224"/>
        <v/>
      </c>
      <c r="AY1930" s="283" t="str">
        <f t="shared" si="227"/>
        <v/>
      </c>
      <c r="AZ1930" s="283" t="str">
        <f t="shared" si="228"/>
        <v/>
      </c>
      <c r="BA1930" s="283" t="str">
        <f t="shared" si="229"/>
        <v/>
      </c>
      <c r="BD1930" s="254" t="str">
        <f>IF(W1930="","",IF(F1930="休日",AW1930,IF(F1930="法休",AW1930,VLOOKUP(F1930,カレンダマスタ!$Q$56:$R$69,2,FALSE))))</f>
        <v/>
      </c>
      <c r="BG1930" s="254" t="str">
        <f t="shared" si="225"/>
        <v/>
      </c>
      <c r="BH1930" s="254" t="str">
        <f>IF(AX1930="","",IF(P1930&lt;&gt;"","",IF(BG1930="CS","OK",IF(VLOOKUP(E1930,カレンダマスタ!$A$5:$D$381,4,FALSE)&gt;0,"",IF(OR(AX1930*24&gt;10.84,AZ1930*24&lt;14.5)=TRUE,"×","OK")))))</f>
        <v/>
      </c>
    </row>
    <row r="1931" spans="2:60">
      <c r="B1931" s="111"/>
      <c r="C1931" s="397" t="str">
        <f>IF(STEP!C1931&lt;&gt;"",STEP!C1931,"")</f>
        <v/>
      </c>
      <c r="D1931" s="398" t="str">
        <f>IF(STEP!D1931&lt;&gt;"",STEP!D1931,"")</f>
        <v/>
      </c>
      <c r="E1931" s="399" t="str">
        <f>IF(STEP!E1931&lt;&gt;"",STEP!E1931,"")</f>
        <v/>
      </c>
      <c r="F1931" s="273"/>
      <c r="G1931" s="272"/>
      <c r="H1931" s="274"/>
      <c r="I1931" s="274"/>
      <c r="J1931" s="274"/>
      <c r="K1931" s="274"/>
      <c r="L1931" s="274"/>
      <c r="M1931" s="274"/>
      <c r="N1931" s="274"/>
      <c r="O1931" s="274"/>
      <c r="P1931" s="274"/>
      <c r="Q1931" s="274"/>
      <c r="R1931" s="274"/>
      <c r="S1931" s="274"/>
      <c r="T1931" s="274"/>
      <c r="U1931" s="274"/>
      <c r="V1931" s="274"/>
      <c r="W1931" s="274"/>
      <c r="X1931" s="274"/>
      <c r="Y1931" s="274"/>
      <c r="Z1931" s="274"/>
      <c r="AA1931" s="274"/>
      <c r="AB1931" s="274"/>
      <c r="AC1931" s="274"/>
      <c r="AD1931" s="274"/>
      <c r="AE1931" s="275"/>
      <c r="AF1931" s="275"/>
      <c r="AG1931" s="275"/>
      <c r="AH1931" s="275"/>
      <c r="AI1931" s="275"/>
      <c r="AJ1931" s="275"/>
      <c r="AK1931" s="275"/>
      <c r="AL1931" s="275"/>
      <c r="AM1931" s="275"/>
      <c r="AN1931" s="275"/>
      <c r="AO1931" s="274"/>
      <c r="AP1931" s="274"/>
      <c r="AQ1931" s="274"/>
      <c r="AR1931" s="274"/>
      <c r="AS1931" s="274"/>
      <c r="AT1931" s="274"/>
      <c r="AU1931" s="274"/>
      <c r="AW1931" s="286" t="str">
        <f t="shared" si="226"/>
        <v/>
      </c>
      <c r="AX1931" s="286" t="str">
        <f t="shared" si="224"/>
        <v/>
      </c>
      <c r="AY1931" s="286" t="str">
        <f t="shared" si="227"/>
        <v/>
      </c>
      <c r="AZ1931" s="286" t="str">
        <f t="shared" si="228"/>
        <v/>
      </c>
      <c r="BA1931" s="286" t="str">
        <f t="shared" si="229"/>
        <v/>
      </c>
      <c r="BD1931" s="274" t="str">
        <f>IF(W1931="","",IF(F1931="休日",AW1931,IF(F1931="法休",AW1931,VLOOKUP(F1931,カレンダマスタ!$Q$56:$R$69,2,FALSE))))</f>
        <v/>
      </c>
      <c r="BG1931" s="274" t="str">
        <f t="shared" si="225"/>
        <v/>
      </c>
      <c r="BH1931" s="274" t="str">
        <f>IF(AX1931="","",IF(P1931&lt;&gt;"","",IF(BG1931="CS","OK",IF(VLOOKUP(E1931,カレンダマスタ!$A$5:$D$381,4,FALSE)&gt;0,"",IF(OR(AX1931*24&gt;10.84,AZ1931*24&lt;14.5)=TRUE,"×","OK")))))</f>
        <v/>
      </c>
    </row>
    <row r="1932" spans="2:60">
      <c r="B1932" s="111"/>
      <c r="C1932" s="397" t="str">
        <f>IF(STEP!C1932&lt;&gt;"",STEP!C1932,"")</f>
        <v/>
      </c>
      <c r="D1932" s="398" t="str">
        <f>IF(STEP!D1932&lt;&gt;"",STEP!D1932,"")</f>
        <v/>
      </c>
      <c r="E1932" s="399" t="str">
        <f>IF(STEP!E1932&lt;&gt;"",STEP!E1932,"")</f>
        <v/>
      </c>
      <c r="F1932" s="273"/>
      <c r="G1932" s="272"/>
      <c r="H1932" s="274"/>
      <c r="I1932" s="274"/>
      <c r="J1932" s="274"/>
      <c r="K1932" s="274"/>
      <c r="L1932" s="274"/>
      <c r="M1932" s="274"/>
      <c r="N1932" s="274"/>
      <c r="O1932" s="274"/>
      <c r="P1932" s="274"/>
      <c r="Q1932" s="274"/>
      <c r="R1932" s="274"/>
      <c r="S1932" s="274"/>
      <c r="T1932" s="274"/>
      <c r="U1932" s="274"/>
      <c r="V1932" s="274"/>
      <c r="W1932" s="274"/>
      <c r="X1932" s="274"/>
      <c r="Y1932" s="274"/>
      <c r="Z1932" s="274"/>
      <c r="AA1932" s="274"/>
      <c r="AB1932" s="274"/>
      <c r="AC1932" s="274"/>
      <c r="AD1932" s="274"/>
      <c r="AE1932" s="275"/>
      <c r="AF1932" s="275"/>
      <c r="AG1932" s="275"/>
      <c r="AH1932" s="275"/>
      <c r="AI1932" s="275"/>
      <c r="AJ1932" s="275"/>
      <c r="AK1932" s="275"/>
      <c r="AL1932" s="275"/>
      <c r="AM1932" s="275"/>
      <c r="AN1932" s="275"/>
      <c r="AO1932" s="274"/>
      <c r="AP1932" s="274"/>
      <c r="AQ1932" s="274"/>
      <c r="AR1932" s="274"/>
      <c r="AS1932" s="274"/>
      <c r="AT1932" s="274"/>
      <c r="AU1932" s="274"/>
      <c r="AW1932" s="286" t="str">
        <f t="shared" si="226"/>
        <v/>
      </c>
      <c r="AX1932" s="286" t="str">
        <f t="shared" si="224"/>
        <v/>
      </c>
      <c r="AY1932" s="286" t="str">
        <f t="shared" si="227"/>
        <v/>
      </c>
      <c r="AZ1932" s="286" t="str">
        <f t="shared" si="228"/>
        <v/>
      </c>
      <c r="BA1932" s="286" t="str">
        <f t="shared" si="229"/>
        <v/>
      </c>
      <c r="BD1932" s="274" t="str">
        <f>IF(W1932="","",IF(F1932="休日",AW1932,IF(F1932="法休",AW1932,VLOOKUP(F1932,カレンダマスタ!$Q$56:$R$69,2,FALSE))))</f>
        <v/>
      </c>
      <c r="BG1932" s="274" t="str">
        <f t="shared" si="225"/>
        <v/>
      </c>
      <c r="BH1932" s="274" t="str">
        <f>IF(AX1932="","",IF(P1932&lt;&gt;"","",IF(BG1932="CS","OK",IF(VLOOKUP(E1932,カレンダマスタ!$A$5:$D$381,4,FALSE)&gt;0,"",IF(OR(AX1932*24&gt;10.84,AZ1932*24&lt;14.5)=TRUE,"×","OK")))))</f>
        <v/>
      </c>
    </row>
    <row r="1933" spans="2:60">
      <c r="B1933" s="111"/>
      <c r="C1933" s="397" t="str">
        <f>IF(STEP!C1933&lt;&gt;"",STEP!C1933,"")</f>
        <v/>
      </c>
      <c r="D1933" s="398" t="str">
        <f>IF(STEP!D1933&lt;&gt;"",STEP!D1933,"")</f>
        <v/>
      </c>
      <c r="E1933" s="399" t="str">
        <f>IF(STEP!E1933&lt;&gt;"",STEP!E1933,"")</f>
        <v/>
      </c>
      <c r="F1933" s="273"/>
      <c r="G1933" s="272"/>
      <c r="H1933" s="274"/>
      <c r="I1933" s="274"/>
      <c r="J1933" s="274"/>
      <c r="K1933" s="274"/>
      <c r="L1933" s="274"/>
      <c r="M1933" s="274"/>
      <c r="N1933" s="274"/>
      <c r="O1933" s="274"/>
      <c r="P1933" s="274"/>
      <c r="Q1933" s="274"/>
      <c r="R1933" s="274"/>
      <c r="S1933" s="274"/>
      <c r="T1933" s="274"/>
      <c r="U1933" s="274"/>
      <c r="V1933" s="274"/>
      <c r="W1933" s="274"/>
      <c r="X1933" s="274"/>
      <c r="Y1933" s="274"/>
      <c r="Z1933" s="274"/>
      <c r="AA1933" s="274"/>
      <c r="AB1933" s="274"/>
      <c r="AC1933" s="274"/>
      <c r="AD1933" s="274"/>
      <c r="AE1933" s="275"/>
      <c r="AF1933" s="275"/>
      <c r="AG1933" s="275"/>
      <c r="AH1933" s="275"/>
      <c r="AI1933" s="275"/>
      <c r="AJ1933" s="275"/>
      <c r="AK1933" s="275"/>
      <c r="AL1933" s="275"/>
      <c r="AM1933" s="275"/>
      <c r="AN1933" s="275"/>
      <c r="AO1933" s="274"/>
      <c r="AP1933" s="274"/>
      <c r="AQ1933" s="274"/>
      <c r="AR1933" s="274"/>
      <c r="AS1933" s="274"/>
      <c r="AT1933" s="274"/>
      <c r="AU1933" s="274"/>
      <c r="AW1933" s="286" t="str">
        <f t="shared" si="226"/>
        <v/>
      </c>
      <c r="AX1933" s="286" t="str">
        <f t="shared" si="224"/>
        <v/>
      </c>
      <c r="AY1933" s="286" t="str">
        <f t="shared" si="227"/>
        <v/>
      </c>
      <c r="AZ1933" s="286" t="str">
        <f t="shared" si="228"/>
        <v/>
      </c>
      <c r="BA1933" s="286" t="str">
        <f t="shared" si="229"/>
        <v/>
      </c>
      <c r="BD1933" s="274" t="str">
        <f>IF(W1933="","",IF(F1933="休日",AW1933,IF(F1933="法休",AW1933,VLOOKUP(F1933,カレンダマスタ!$Q$56:$R$69,2,FALSE))))</f>
        <v/>
      </c>
      <c r="BG1933" s="274" t="str">
        <f t="shared" si="225"/>
        <v/>
      </c>
      <c r="BH1933" s="274" t="str">
        <f>IF(AX1933="","",IF(P1933&lt;&gt;"","",IF(BG1933="CS","OK",IF(VLOOKUP(E1933,カレンダマスタ!$A$5:$D$381,4,FALSE)&gt;0,"",IF(OR(AX1933*24&gt;10.84,AZ1933*24&lt;14.5)=TRUE,"×","OK")))))</f>
        <v/>
      </c>
    </row>
    <row r="1934" spans="2:60">
      <c r="B1934" s="111"/>
      <c r="C1934" s="397" t="str">
        <f>IF(STEP!C1934&lt;&gt;"",STEP!C1934,"")</f>
        <v/>
      </c>
      <c r="D1934" s="398" t="str">
        <f>IF(STEP!D1934&lt;&gt;"",STEP!D1934,"")</f>
        <v/>
      </c>
      <c r="E1934" s="399" t="str">
        <f>IF(STEP!E1934&lt;&gt;"",STEP!E1934,"")</f>
        <v/>
      </c>
      <c r="F1934" s="273"/>
      <c r="G1934" s="272"/>
      <c r="H1934" s="274"/>
      <c r="I1934" s="274"/>
      <c r="J1934" s="274"/>
      <c r="K1934" s="274"/>
      <c r="L1934" s="274"/>
      <c r="M1934" s="274"/>
      <c r="N1934" s="274"/>
      <c r="O1934" s="274"/>
      <c r="P1934" s="274"/>
      <c r="Q1934" s="274"/>
      <c r="R1934" s="274"/>
      <c r="S1934" s="274"/>
      <c r="T1934" s="274"/>
      <c r="U1934" s="274"/>
      <c r="V1934" s="274"/>
      <c r="W1934" s="274"/>
      <c r="X1934" s="274"/>
      <c r="Y1934" s="274"/>
      <c r="Z1934" s="274"/>
      <c r="AA1934" s="274"/>
      <c r="AB1934" s="274"/>
      <c r="AC1934" s="274"/>
      <c r="AD1934" s="274"/>
      <c r="AE1934" s="275"/>
      <c r="AF1934" s="275"/>
      <c r="AG1934" s="275"/>
      <c r="AH1934" s="275"/>
      <c r="AI1934" s="275"/>
      <c r="AJ1934" s="275"/>
      <c r="AK1934" s="275"/>
      <c r="AL1934" s="275"/>
      <c r="AM1934" s="275"/>
      <c r="AN1934" s="275"/>
      <c r="AO1934" s="274"/>
      <c r="AP1934" s="274"/>
      <c r="AQ1934" s="274"/>
      <c r="AR1934" s="274"/>
      <c r="AS1934" s="274"/>
      <c r="AT1934" s="274"/>
      <c r="AU1934" s="274"/>
      <c r="AW1934" s="286" t="str">
        <f t="shared" si="226"/>
        <v/>
      </c>
      <c r="AX1934" s="286" t="str">
        <f t="shared" si="224"/>
        <v/>
      </c>
      <c r="AY1934" s="286" t="str">
        <f t="shared" si="227"/>
        <v/>
      </c>
      <c r="AZ1934" s="286" t="str">
        <f t="shared" si="228"/>
        <v/>
      </c>
      <c r="BA1934" s="286" t="str">
        <f t="shared" si="229"/>
        <v/>
      </c>
      <c r="BD1934" s="274" t="str">
        <f>IF(W1934="","",IF(F1934="休日",AW1934,IF(F1934="法休",AW1934,VLOOKUP(F1934,カレンダマスタ!$Q$56:$R$69,2,FALSE))))</f>
        <v/>
      </c>
      <c r="BG1934" s="274" t="str">
        <f t="shared" si="225"/>
        <v/>
      </c>
      <c r="BH1934" s="274" t="str">
        <f>IF(AX1934="","",IF(P1934&lt;&gt;"","",IF(BG1934="CS","OK",IF(VLOOKUP(E1934,カレンダマスタ!$A$5:$D$381,4,FALSE)&gt;0,"",IF(OR(AX1934*24&gt;10.84,AZ1934*24&lt;14.5)=TRUE,"×","OK")))))</f>
        <v/>
      </c>
    </row>
    <row r="1935" spans="2:60" ht="13.8" thickBot="1">
      <c r="B1935" s="161"/>
      <c r="C1935" s="400" t="str">
        <f>IF(STEP!C1935&lt;&gt;"",STEP!C1935,"")</f>
        <v/>
      </c>
      <c r="D1935" s="401" t="str">
        <f>IF(STEP!D1935&lt;&gt;"",STEP!D1935,"")</f>
        <v/>
      </c>
      <c r="E1935" s="402" t="str">
        <f>IF(STEP!E1935&lt;&gt;"",STEP!E1935,"")</f>
        <v/>
      </c>
      <c r="F1935" s="277"/>
      <c r="G1935" s="276"/>
      <c r="H1935" s="278"/>
      <c r="I1935" s="278"/>
      <c r="J1935" s="278"/>
      <c r="K1935" s="278"/>
      <c r="L1935" s="278"/>
      <c r="M1935" s="278"/>
      <c r="N1935" s="278"/>
      <c r="O1935" s="278"/>
      <c r="P1935" s="278"/>
      <c r="Q1935" s="278"/>
      <c r="R1935" s="278"/>
      <c r="S1935" s="278"/>
      <c r="T1935" s="278"/>
      <c r="U1935" s="278"/>
      <c r="V1935" s="278"/>
      <c r="W1935" s="278"/>
      <c r="X1935" s="278"/>
      <c r="Y1935" s="278"/>
      <c r="Z1935" s="278"/>
      <c r="AA1935" s="278"/>
      <c r="AB1935" s="278"/>
      <c r="AC1935" s="278"/>
      <c r="AD1935" s="278"/>
      <c r="AE1935" s="279"/>
      <c r="AF1935" s="279"/>
      <c r="AG1935" s="279"/>
      <c r="AH1935" s="279"/>
      <c r="AI1935" s="279"/>
      <c r="AJ1935" s="279"/>
      <c r="AK1935" s="279"/>
      <c r="AL1935" s="279"/>
      <c r="AM1935" s="279"/>
      <c r="AN1935" s="279"/>
      <c r="AO1935" s="278"/>
      <c r="AP1935" s="278"/>
      <c r="AQ1935" s="278"/>
      <c r="AR1935" s="278"/>
      <c r="AS1935" s="278"/>
      <c r="AT1935" s="278"/>
      <c r="AU1935" s="278"/>
      <c r="AW1935" s="287" t="str">
        <f t="shared" si="226"/>
        <v/>
      </c>
      <c r="AX1935" s="287" t="str">
        <f t="shared" si="224"/>
        <v/>
      </c>
      <c r="AY1935" s="287" t="str">
        <f t="shared" si="227"/>
        <v/>
      </c>
      <c r="AZ1935" s="287" t="str">
        <f t="shared" si="228"/>
        <v/>
      </c>
      <c r="BA1935" s="287" t="str">
        <f t="shared" si="229"/>
        <v/>
      </c>
      <c r="BD1935" s="278" t="str">
        <f>IF(W1935="","",IF(F1935="休日",AW1935,IF(F1935="法休",AW1935,VLOOKUP(F1935,カレンダマスタ!$Q$56:$R$69,2,FALSE))))</f>
        <v/>
      </c>
      <c r="BG1935" s="278" t="str">
        <f t="shared" si="225"/>
        <v/>
      </c>
      <c r="BH1935" s="278" t="str">
        <f>IF(AX1935="","",IF(P1935&lt;&gt;"","",IF(BG1935="CS","OK",IF(VLOOKUP(E1935,カレンダマスタ!$A$5:$D$381,4,FALSE)&gt;0,"",IF(OR(AX1935*24&gt;10.84,AZ1935*24&lt;14.5)=TRUE,"×","OK")))))</f>
        <v/>
      </c>
    </row>
    <row r="1936" spans="2:60">
      <c r="B1936" s="323"/>
      <c r="C1936" s="366"/>
      <c r="D1936" s="367"/>
      <c r="E1936" s="368"/>
      <c r="F1936" s="367"/>
      <c r="G1936" s="366"/>
      <c r="H1936" s="369"/>
      <c r="I1936" s="369"/>
      <c r="J1936" s="369"/>
      <c r="K1936" s="369"/>
      <c r="L1936" s="369"/>
      <c r="M1936" s="369"/>
      <c r="N1936" s="369"/>
      <c r="O1936" s="369"/>
      <c r="P1936" s="369"/>
      <c r="Q1936" s="369"/>
      <c r="R1936" s="369"/>
      <c r="S1936" s="369"/>
      <c r="T1936" s="369"/>
      <c r="U1936" s="369"/>
      <c r="V1936" s="369"/>
      <c r="W1936" s="369"/>
      <c r="X1936" s="369"/>
      <c r="Y1936" s="369"/>
      <c r="Z1936" s="369"/>
      <c r="AA1936" s="369"/>
      <c r="AB1936" s="369"/>
      <c r="AC1936" s="369"/>
      <c r="AD1936" s="369"/>
      <c r="AE1936" s="370"/>
      <c r="AF1936" s="370"/>
      <c r="AG1936" s="370"/>
      <c r="AH1936" s="370"/>
      <c r="AI1936" s="370"/>
      <c r="AJ1936" s="370"/>
      <c r="AK1936" s="370"/>
      <c r="AL1936" s="370"/>
      <c r="AM1936" s="370"/>
      <c r="AN1936" s="370"/>
      <c r="AO1936" s="369"/>
      <c r="AP1936" s="369"/>
      <c r="AQ1936" s="369"/>
      <c r="AR1936" s="369"/>
      <c r="AS1936" s="369"/>
      <c r="AT1936" s="369"/>
      <c r="AU1936" s="369"/>
      <c r="AW1936" s="363"/>
      <c r="AX1936" s="363"/>
      <c r="AY1936" s="363"/>
      <c r="AZ1936" s="363"/>
      <c r="BA1936" s="363"/>
      <c r="BD1936" s="369" t="str">
        <f>IF(W1936="","",IF(F1936="休日",AW1936,IF(F1936="法休",AW1936,VLOOKUP(F1936,カレンダマスタ!$Q$56:$R$69,2,FALSE))))</f>
        <v/>
      </c>
      <c r="BG1936" s="369"/>
      <c r="BH1936" s="369"/>
    </row>
    <row r="1937" spans="2:60">
      <c r="B1937" s="323"/>
      <c r="C1937" s="371"/>
      <c r="D1937" s="372"/>
      <c r="E1937" s="373"/>
      <c r="F1937" s="372"/>
      <c r="G1937" s="371"/>
      <c r="H1937" s="374"/>
      <c r="I1937" s="374"/>
      <c r="J1937" s="374"/>
      <c r="K1937" s="374"/>
      <c r="L1937" s="374"/>
      <c r="M1937" s="374"/>
      <c r="N1937" s="374"/>
      <c r="O1937" s="374"/>
      <c r="P1937" s="374"/>
      <c r="Q1937" s="374"/>
      <c r="R1937" s="374"/>
      <c r="S1937" s="374"/>
      <c r="T1937" s="374"/>
      <c r="U1937" s="374"/>
      <c r="V1937" s="374"/>
      <c r="W1937" s="374"/>
      <c r="X1937" s="374"/>
      <c r="Y1937" s="374"/>
      <c r="Z1937" s="374"/>
      <c r="AA1937" s="374"/>
      <c r="AB1937" s="374"/>
      <c r="AC1937" s="374"/>
      <c r="AD1937" s="374"/>
      <c r="AE1937" s="375"/>
      <c r="AF1937" s="375"/>
      <c r="AG1937" s="375"/>
      <c r="AH1937" s="375"/>
      <c r="AI1937" s="375"/>
      <c r="AJ1937" s="375"/>
      <c r="AK1937" s="375"/>
      <c r="AL1937" s="375"/>
      <c r="AM1937" s="375"/>
      <c r="AN1937" s="375"/>
      <c r="AO1937" s="374"/>
      <c r="AP1937" s="374"/>
      <c r="AQ1937" s="374"/>
      <c r="AR1937" s="374"/>
      <c r="AS1937" s="374"/>
      <c r="AT1937" s="374"/>
      <c r="AU1937" s="374"/>
      <c r="AW1937" s="363"/>
      <c r="AX1937" s="363"/>
      <c r="AY1937" s="363"/>
      <c r="AZ1937" s="363"/>
      <c r="BA1937" s="363"/>
      <c r="BD1937" s="374" t="str">
        <f>IF(W1937="","",IF(F1937="休日",AW1937,IF(F1937="法休",AW1937,VLOOKUP(F1937,カレンダマスタ!$Q$56:$R$69,2,FALSE))))</f>
        <v/>
      </c>
      <c r="BG1937" s="374"/>
      <c r="BH1937" s="374"/>
    </row>
    <row r="1938" spans="2:60">
      <c r="B1938" s="323"/>
      <c r="C1938" s="371"/>
      <c r="D1938" s="372"/>
      <c r="E1938" s="373"/>
      <c r="F1938" s="372"/>
      <c r="G1938" s="371"/>
      <c r="H1938" s="374"/>
      <c r="I1938" s="374"/>
      <c r="J1938" s="374"/>
      <c r="K1938" s="374"/>
      <c r="L1938" s="374"/>
      <c r="M1938" s="374"/>
      <c r="N1938" s="374"/>
      <c r="O1938" s="374"/>
      <c r="P1938" s="374"/>
      <c r="Q1938" s="374"/>
      <c r="R1938" s="374"/>
      <c r="S1938" s="374"/>
      <c r="T1938" s="374"/>
      <c r="U1938" s="374"/>
      <c r="V1938" s="374"/>
      <c r="W1938" s="374"/>
      <c r="X1938" s="374"/>
      <c r="Y1938" s="374"/>
      <c r="Z1938" s="374"/>
      <c r="AA1938" s="374"/>
      <c r="AB1938" s="374"/>
      <c r="AC1938" s="374"/>
      <c r="AD1938" s="374"/>
      <c r="AE1938" s="375"/>
      <c r="AF1938" s="375"/>
      <c r="AG1938" s="375"/>
      <c r="AH1938" s="375"/>
      <c r="AI1938" s="375"/>
      <c r="AJ1938" s="375"/>
      <c r="AK1938" s="375"/>
      <c r="AL1938" s="375"/>
      <c r="AM1938" s="375"/>
      <c r="AN1938" s="375"/>
      <c r="AO1938" s="374"/>
      <c r="AP1938" s="374"/>
      <c r="AQ1938" s="374"/>
      <c r="AR1938" s="374"/>
      <c r="AS1938" s="374"/>
      <c r="AT1938" s="374"/>
      <c r="AU1938" s="374"/>
      <c r="AW1938" s="363"/>
      <c r="AX1938" s="363"/>
      <c r="AY1938" s="363"/>
      <c r="AZ1938" s="363"/>
      <c r="BA1938" s="363"/>
      <c r="BD1938" s="374" t="str">
        <f>IF(W1938="","",IF(F1938="休日",AW1938,IF(F1938="法休",AW1938,VLOOKUP(F1938,カレンダマスタ!$Q$56:$R$69,2,FALSE))))</f>
        <v/>
      </c>
      <c r="BG1938" s="374"/>
      <c r="BH1938" s="374"/>
    </row>
    <row r="1939" spans="2:60">
      <c r="B1939" s="323"/>
      <c r="C1939" s="371"/>
      <c r="D1939" s="372"/>
      <c r="E1939" s="373"/>
      <c r="F1939" s="372"/>
      <c r="G1939" s="371"/>
      <c r="H1939" s="374"/>
      <c r="I1939" s="374"/>
      <c r="J1939" s="374"/>
      <c r="K1939" s="374"/>
      <c r="L1939" s="374"/>
      <c r="M1939" s="374"/>
      <c r="N1939" s="374"/>
      <c r="O1939" s="374"/>
      <c r="P1939" s="374"/>
      <c r="Q1939" s="374"/>
      <c r="R1939" s="374"/>
      <c r="S1939" s="374"/>
      <c r="T1939" s="374"/>
      <c r="U1939" s="374"/>
      <c r="V1939" s="374"/>
      <c r="W1939" s="374"/>
      <c r="X1939" s="374"/>
      <c r="Y1939" s="374"/>
      <c r="Z1939" s="374"/>
      <c r="AA1939" s="374"/>
      <c r="AB1939" s="374"/>
      <c r="AC1939" s="374"/>
      <c r="AD1939" s="374"/>
      <c r="AE1939" s="375"/>
      <c r="AF1939" s="375"/>
      <c r="AG1939" s="375"/>
      <c r="AH1939" s="375"/>
      <c r="AI1939" s="375"/>
      <c r="AJ1939" s="375"/>
      <c r="AK1939" s="375"/>
      <c r="AL1939" s="375"/>
      <c r="AM1939" s="375"/>
      <c r="AN1939" s="375"/>
      <c r="AO1939" s="374"/>
      <c r="AP1939" s="374"/>
      <c r="AQ1939" s="374"/>
      <c r="AR1939" s="374"/>
      <c r="AS1939" s="374"/>
      <c r="AT1939" s="374"/>
      <c r="AU1939" s="374"/>
      <c r="AW1939" s="363"/>
      <c r="AX1939" s="363"/>
      <c r="AY1939" s="363"/>
      <c r="AZ1939" s="363"/>
      <c r="BA1939" s="363"/>
      <c r="BD1939" s="374" t="str">
        <f>IF(W1939="","",IF(F1939="休日",AW1939,IF(F1939="法休",AW1939,VLOOKUP(F1939,カレンダマスタ!$Q$56:$R$69,2,FALSE))))</f>
        <v/>
      </c>
      <c r="BG1939" s="374"/>
      <c r="BH1939" s="374"/>
    </row>
    <row r="1940" spans="2:60">
      <c r="B1940" s="323"/>
      <c r="C1940" s="371"/>
      <c r="D1940" s="372"/>
      <c r="E1940" s="373"/>
      <c r="F1940" s="372"/>
      <c r="G1940" s="371"/>
      <c r="H1940" s="374"/>
      <c r="I1940" s="374"/>
      <c r="J1940" s="374"/>
      <c r="K1940" s="374"/>
      <c r="L1940" s="374"/>
      <c r="M1940" s="374"/>
      <c r="N1940" s="374"/>
      <c r="O1940" s="374"/>
      <c r="P1940" s="374"/>
      <c r="Q1940" s="374"/>
      <c r="R1940" s="374"/>
      <c r="S1940" s="374"/>
      <c r="T1940" s="374"/>
      <c r="U1940" s="374"/>
      <c r="V1940" s="374"/>
      <c r="W1940" s="374"/>
      <c r="X1940" s="374"/>
      <c r="Y1940" s="374"/>
      <c r="Z1940" s="374"/>
      <c r="AA1940" s="374"/>
      <c r="AB1940" s="374"/>
      <c r="AC1940" s="374"/>
      <c r="AD1940" s="374"/>
      <c r="AE1940" s="375"/>
      <c r="AF1940" s="375"/>
      <c r="AG1940" s="375"/>
      <c r="AH1940" s="375"/>
      <c r="AI1940" s="375"/>
      <c r="AJ1940" s="375"/>
      <c r="AK1940" s="375"/>
      <c r="AL1940" s="375"/>
      <c r="AM1940" s="375"/>
      <c r="AN1940" s="375"/>
      <c r="AO1940" s="374"/>
      <c r="AP1940" s="374"/>
      <c r="AQ1940" s="374"/>
      <c r="AR1940" s="374"/>
      <c r="AS1940" s="374"/>
      <c r="AT1940" s="374"/>
      <c r="AU1940" s="374"/>
      <c r="AW1940" s="363"/>
      <c r="AX1940" s="363"/>
      <c r="AY1940" s="363"/>
      <c r="AZ1940" s="363"/>
      <c r="BA1940" s="363"/>
      <c r="BD1940" s="374" t="str">
        <f>IF(W1940="","",IF(F1940="休日",AW1940,IF(F1940="法休",AW1940,VLOOKUP(F1940,カレンダマスタ!$Q$56:$R$69,2,FALSE))))</f>
        <v/>
      </c>
      <c r="BG1940" s="374"/>
      <c r="BH1940" s="374"/>
    </row>
    <row r="1941" spans="2:60">
      <c r="B1941" s="323"/>
      <c r="C1941" s="371"/>
      <c r="D1941" s="372"/>
      <c r="E1941" s="373"/>
      <c r="F1941" s="372"/>
      <c r="G1941" s="371"/>
      <c r="H1941" s="374"/>
      <c r="I1941" s="374"/>
      <c r="J1941" s="374"/>
      <c r="K1941" s="374"/>
      <c r="L1941" s="374"/>
      <c r="M1941" s="374"/>
      <c r="N1941" s="374"/>
      <c r="O1941" s="374"/>
      <c r="P1941" s="374"/>
      <c r="Q1941" s="374"/>
      <c r="R1941" s="374"/>
      <c r="S1941" s="374"/>
      <c r="T1941" s="374"/>
      <c r="U1941" s="374"/>
      <c r="V1941" s="374"/>
      <c r="W1941" s="374"/>
      <c r="X1941" s="374"/>
      <c r="Y1941" s="374"/>
      <c r="Z1941" s="374"/>
      <c r="AA1941" s="374"/>
      <c r="AB1941" s="374"/>
      <c r="AC1941" s="374"/>
      <c r="AD1941" s="374"/>
      <c r="AE1941" s="375"/>
      <c r="AF1941" s="375"/>
      <c r="AG1941" s="375"/>
      <c r="AH1941" s="375"/>
      <c r="AI1941" s="375"/>
      <c r="AJ1941" s="375"/>
      <c r="AK1941" s="375"/>
      <c r="AL1941" s="375"/>
      <c r="AM1941" s="375"/>
      <c r="AN1941" s="375"/>
      <c r="AO1941" s="374"/>
      <c r="AP1941" s="374"/>
      <c r="AQ1941" s="374"/>
      <c r="AR1941" s="374"/>
      <c r="AS1941" s="374"/>
      <c r="AT1941" s="374"/>
      <c r="AU1941" s="374"/>
      <c r="AW1941" s="363"/>
      <c r="AX1941" s="363"/>
      <c r="AY1941" s="363"/>
      <c r="AZ1941" s="363"/>
      <c r="BA1941" s="363"/>
      <c r="BD1941" s="374" t="str">
        <f>IF(W1941="","",IF(F1941="休日",AW1941,IF(F1941="法休",AW1941,VLOOKUP(F1941,カレンダマスタ!$Q$56:$R$69,2,FALSE))))</f>
        <v/>
      </c>
      <c r="BG1941" s="374"/>
      <c r="BH1941" s="374"/>
    </row>
    <row r="1942" spans="2:60">
      <c r="B1942" s="323"/>
      <c r="C1942" s="371"/>
      <c r="D1942" s="372"/>
      <c r="E1942" s="373"/>
      <c r="F1942" s="372"/>
      <c r="G1942" s="371"/>
      <c r="H1942" s="374"/>
      <c r="I1942" s="374"/>
      <c r="J1942" s="374"/>
      <c r="K1942" s="374"/>
      <c r="L1942" s="374"/>
      <c r="M1942" s="374"/>
      <c r="N1942" s="374"/>
      <c r="O1942" s="374"/>
      <c r="P1942" s="374"/>
      <c r="Q1942" s="374"/>
      <c r="R1942" s="374"/>
      <c r="S1942" s="374"/>
      <c r="T1942" s="374"/>
      <c r="U1942" s="374"/>
      <c r="V1942" s="374"/>
      <c r="W1942" s="374"/>
      <c r="X1942" s="374"/>
      <c r="Y1942" s="374"/>
      <c r="Z1942" s="374"/>
      <c r="AA1942" s="374"/>
      <c r="AB1942" s="374"/>
      <c r="AC1942" s="374"/>
      <c r="AD1942" s="374"/>
      <c r="AE1942" s="375"/>
      <c r="AF1942" s="375"/>
      <c r="AG1942" s="375"/>
      <c r="AH1942" s="375"/>
      <c r="AI1942" s="375"/>
      <c r="AJ1942" s="375"/>
      <c r="AK1942" s="375"/>
      <c r="AL1942" s="375"/>
      <c r="AM1942" s="375"/>
      <c r="AN1942" s="375"/>
      <c r="AO1942" s="374"/>
      <c r="AP1942" s="374"/>
      <c r="AQ1942" s="374"/>
      <c r="AR1942" s="374"/>
      <c r="AS1942" s="374"/>
      <c r="AT1942" s="374"/>
      <c r="AU1942" s="374"/>
      <c r="AW1942" s="363"/>
      <c r="AX1942" s="363"/>
      <c r="AY1942" s="363"/>
      <c r="AZ1942" s="363"/>
      <c r="BA1942" s="363"/>
      <c r="BD1942" s="374" t="str">
        <f>IF(W1942="","",IF(F1942="休日",AW1942,IF(F1942="法休",AW1942,VLOOKUP(F1942,カレンダマスタ!$Q$56:$R$69,2,FALSE))))</f>
        <v/>
      </c>
      <c r="BG1942" s="374"/>
      <c r="BH1942" s="374"/>
    </row>
    <row r="1943" spans="2:60">
      <c r="B1943" s="323"/>
      <c r="C1943" s="371"/>
      <c r="D1943" s="372"/>
      <c r="E1943" s="373"/>
      <c r="F1943" s="372"/>
      <c r="G1943" s="371"/>
      <c r="H1943" s="374"/>
      <c r="I1943" s="374"/>
      <c r="J1943" s="374"/>
      <c r="K1943" s="374"/>
      <c r="L1943" s="374"/>
      <c r="M1943" s="374"/>
      <c r="N1943" s="374"/>
      <c r="O1943" s="374"/>
      <c r="P1943" s="374"/>
      <c r="Q1943" s="374"/>
      <c r="R1943" s="374"/>
      <c r="S1943" s="374"/>
      <c r="T1943" s="374"/>
      <c r="U1943" s="374"/>
      <c r="V1943" s="374"/>
      <c r="W1943" s="374"/>
      <c r="X1943" s="374"/>
      <c r="Y1943" s="374"/>
      <c r="Z1943" s="374"/>
      <c r="AA1943" s="374"/>
      <c r="AB1943" s="374"/>
      <c r="AC1943" s="374"/>
      <c r="AD1943" s="374"/>
      <c r="AE1943" s="375"/>
      <c r="AF1943" s="375"/>
      <c r="AG1943" s="375"/>
      <c r="AH1943" s="375"/>
      <c r="AI1943" s="375"/>
      <c r="AJ1943" s="375"/>
      <c r="AK1943" s="375"/>
      <c r="AL1943" s="375"/>
      <c r="AM1943" s="375"/>
      <c r="AN1943" s="375"/>
      <c r="AO1943" s="374"/>
      <c r="AP1943" s="374"/>
      <c r="AQ1943" s="374"/>
      <c r="AR1943" s="374"/>
      <c r="AS1943" s="374"/>
      <c r="AT1943" s="374"/>
      <c r="AU1943" s="374"/>
      <c r="AW1943" s="363"/>
      <c r="AX1943" s="363"/>
      <c r="AY1943" s="363"/>
      <c r="AZ1943" s="363"/>
      <c r="BA1943" s="363"/>
      <c r="BD1943" s="374" t="str">
        <f>IF(W1943="","",IF(F1943="休日",AW1943,IF(F1943="法休",AW1943,VLOOKUP(F1943,カレンダマスタ!$Q$56:$R$69,2,FALSE))))</f>
        <v/>
      </c>
      <c r="BG1943" s="374"/>
      <c r="BH1943" s="374"/>
    </row>
    <row r="1944" spans="2:60">
      <c r="B1944" s="323"/>
      <c r="C1944" s="371"/>
      <c r="D1944" s="372"/>
      <c r="E1944" s="373"/>
      <c r="F1944" s="372"/>
      <c r="G1944" s="371"/>
      <c r="H1944" s="374"/>
      <c r="I1944" s="374"/>
      <c r="J1944" s="374"/>
      <c r="K1944" s="374"/>
      <c r="L1944" s="374"/>
      <c r="M1944" s="374"/>
      <c r="N1944" s="374"/>
      <c r="O1944" s="374"/>
      <c r="P1944" s="374"/>
      <c r="Q1944" s="374"/>
      <c r="R1944" s="374"/>
      <c r="S1944" s="374"/>
      <c r="T1944" s="374"/>
      <c r="U1944" s="374"/>
      <c r="V1944" s="374"/>
      <c r="W1944" s="374"/>
      <c r="X1944" s="374"/>
      <c r="Y1944" s="374"/>
      <c r="Z1944" s="374"/>
      <c r="AA1944" s="374"/>
      <c r="AB1944" s="374"/>
      <c r="AC1944" s="374"/>
      <c r="AD1944" s="374"/>
      <c r="AE1944" s="375"/>
      <c r="AF1944" s="375"/>
      <c r="AG1944" s="375"/>
      <c r="AH1944" s="375"/>
      <c r="AI1944" s="375"/>
      <c r="AJ1944" s="375"/>
      <c r="AK1944" s="375"/>
      <c r="AL1944" s="375"/>
      <c r="AM1944" s="375"/>
      <c r="AN1944" s="375"/>
      <c r="AO1944" s="374"/>
      <c r="AP1944" s="374"/>
      <c r="AQ1944" s="374"/>
      <c r="AR1944" s="374"/>
      <c r="AS1944" s="374"/>
      <c r="AT1944" s="374"/>
      <c r="AU1944" s="374"/>
      <c r="AW1944" s="363"/>
      <c r="AX1944" s="363"/>
      <c r="AY1944" s="363"/>
      <c r="AZ1944" s="363"/>
      <c r="BA1944" s="363"/>
      <c r="BD1944" s="374" t="str">
        <f>IF(W1944="","",IF(F1944="休日",AW1944,IF(F1944="法休",AW1944,VLOOKUP(F1944,カレンダマスタ!$Q$56:$R$69,2,FALSE))))</f>
        <v/>
      </c>
      <c r="BG1944" s="374"/>
      <c r="BH1944" s="374"/>
    </row>
    <row r="1945" spans="2:60" ht="13.8" thickBot="1">
      <c r="B1945" s="329"/>
      <c r="C1945" s="377"/>
      <c r="D1945" s="378"/>
      <c r="E1945" s="379"/>
      <c r="F1945" s="378"/>
      <c r="G1945" s="377"/>
      <c r="H1945" s="380"/>
      <c r="I1945" s="380"/>
      <c r="J1945" s="380"/>
      <c r="K1945" s="380"/>
      <c r="L1945" s="380"/>
      <c r="M1945" s="380"/>
      <c r="N1945" s="380"/>
      <c r="O1945" s="380"/>
      <c r="P1945" s="380"/>
      <c r="Q1945" s="380"/>
      <c r="R1945" s="380"/>
      <c r="S1945" s="380"/>
      <c r="T1945" s="380"/>
      <c r="U1945" s="380"/>
      <c r="V1945" s="380"/>
      <c r="W1945" s="380"/>
      <c r="X1945" s="380"/>
      <c r="Y1945" s="380"/>
      <c r="Z1945" s="380"/>
      <c r="AA1945" s="380"/>
      <c r="AB1945" s="380"/>
      <c r="AC1945" s="380"/>
      <c r="AD1945" s="380"/>
      <c r="AE1945" s="381"/>
      <c r="AF1945" s="381"/>
      <c r="AG1945" s="381"/>
      <c r="AH1945" s="381"/>
      <c r="AI1945" s="381"/>
      <c r="AJ1945" s="381"/>
      <c r="AK1945" s="381"/>
      <c r="AL1945" s="381"/>
      <c r="AM1945" s="381"/>
      <c r="AN1945" s="381"/>
      <c r="AO1945" s="380"/>
      <c r="AP1945" s="380"/>
      <c r="AQ1945" s="380"/>
      <c r="AR1945" s="380"/>
      <c r="AS1945" s="380"/>
      <c r="AT1945" s="380"/>
      <c r="AU1945" s="380"/>
      <c r="AW1945" s="364"/>
      <c r="AX1945" s="364"/>
      <c r="AY1945" s="364"/>
      <c r="AZ1945" s="364"/>
      <c r="BA1945" s="364"/>
      <c r="BD1945" s="380" t="str">
        <f>IF(W1945="","",IF(F1945="休日",AW1945,IF(F1945="法休",AW1945,VLOOKUP(F1945,カレンダマスタ!$Q$56:$R$69,2,FALSE))))</f>
        <v/>
      </c>
      <c r="BG1945" s="380"/>
      <c r="BH1945" s="380"/>
    </row>
    <row r="1946" spans="2:60">
      <c r="B1946" s="176">
        <f>B1901+1</f>
        <v>44</v>
      </c>
      <c r="C1946" s="403" t="str">
        <f>IF(STEP!C1946&lt;&gt;"",STEP!C1946,"")</f>
        <v/>
      </c>
      <c r="D1946" s="383" t="str">
        <f>IF(STEP!D1946&lt;&gt;"",STEP!D1946,"")</f>
        <v/>
      </c>
      <c r="E1946" s="384" t="str">
        <f>IF(STEP!E1946&lt;&gt;"",STEP!E1946,"")</f>
        <v/>
      </c>
      <c r="F1946" s="248"/>
      <c r="G1946" s="249"/>
      <c r="H1946" s="250"/>
      <c r="I1946" s="250"/>
      <c r="J1946" s="250"/>
      <c r="K1946" s="250"/>
      <c r="L1946" s="250"/>
      <c r="M1946" s="250"/>
      <c r="N1946" s="250"/>
      <c r="O1946" s="250"/>
      <c r="P1946" s="250"/>
      <c r="Q1946" s="250"/>
      <c r="R1946" s="250"/>
      <c r="S1946" s="250"/>
      <c r="T1946" s="250"/>
      <c r="U1946" s="250"/>
      <c r="V1946" s="250"/>
      <c r="W1946" s="250"/>
      <c r="X1946" s="250"/>
      <c r="Y1946" s="250"/>
      <c r="Z1946" s="250"/>
      <c r="AA1946" s="250"/>
      <c r="AB1946" s="250"/>
      <c r="AC1946" s="250"/>
      <c r="AD1946" s="250"/>
      <c r="AE1946" s="251"/>
      <c r="AF1946" s="251"/>
      <c r="AG1946" s="251"/>
      <c r="AH1946" s="251"/>
      <c r="AI1946" s="251"/>
      <c r="AJ1946" s="251"/>
      <c r="AK1946" s="251"/>
      <c r="AL1946" s="251"/>
      <c r="AM1946" s="251"/>
      <c r="AN1946" s="251"/>
      <c r="AO1946" s="250"/>
      <c r="AP1946" s="250"/>
      <c r="AQ1946" s="250"/>
      <c r="AR1946" s="250"/>
      <c r="AS1946" s="250"/>
      <c r="AT1946" s="250"/>
      <c r="AU1946" s="250"/>
      <c r="AW1946" s="282" t="str">
        <f t="shared" ref="AW1946:AW1980" si="230">IF(W1946&lt;&gt;"",IF(W1946&lt;&gt;"",CEILING(IF(J1946&lt;&gt;"",J1946,I1946),$AY$8),""),"")</f>
        <v/>
      </c>
      <c r="AX1946" s="282" t="str">
        <f t="shared" ref="AX1946:AX2009" si="231">IF(W1946&lt;&gt;"",IF(W1946&lt;&gt;"",IF(OR(K1946="早出",AND(BD1946&lt;AW1946,K1946&lt;&gt;"有償遅刻")),AW1946,BD1946),""),"")</f>
        <v/>
      </c>
      <c r="AY1946" s="282" t="str">
        <f t="shared" ref="AY1946:AY1980" si="232">IF(W1946&lt;&gt;"",FLOOR(IF(N1946&lt;&gt;"",N1946,M1946),$AY$8),"")</f>
        <v/>
      </c>
      <c r="AZ1946" s="282" t="str">
        <f t="shared" ref="AZ1946:AZ1980" si="233">IF(W1946&lt;&gt;"",IF(AY1946&lt;&gt;0,AY1946-AR1946,L1946-AR1946),"")</f>
        <v/>
      </c>
      <c r="BA1946" s="282" t="str">
        <f t="shared" ref="BA1946:BA1980" si="234">IF(W1946&lt;&gt;"",W1946,"")</f>
        <v/>
      </c>
      <c r="BD1946" s="250" t="str">
        <f>IF(W1946="","",IF(F1946="休日",AW1946,IF(F1946="法休",AW1946,VLOOKUP(F1946,カレンダマスタ!$Q$56:$R$69,2,FALSE))))</f>
        <v/>
      </c>
      <c r="BG1946" s="250" t="str">
        <f>STEP!AF1946</f>
        <v/>
      </c>
      <c r="BH1946" s="250" t="str">
        <f>IF(AX1946="","",IF(P1946&lt;&gt;"","",IF(BG1946="CS","OK",IF(VLOOKUP(E1946,カレンダマスタ!$A$5:$D$381,4,FALSE)&gt;0,"",IF(OR(AX1946*24&gt;10.84,AZ1946*24&lt;14.5)=TRUE,"×","OK")))))</f>
        <v/>
      </c>
    </row>
    <row r="1947" spans="2:60">
      <c r="B1947" s="111"/>
      <c r="C1947" s="385" t="str">
        <f>IF(STEP!C1947&lt;&gt;"",STEP!C1947,"")</f>
        <v/>
      </c>
      <c r="D1947" s="386" t="str">
        <f>IF(STEP!D1947&lt;&gt;"",STEP!D1947,"")</f>
        <v/>
      </c>
      <c r="E1947" s="387" t="str">
        <f>IF(STEP!E1947&lt;&gt;"",STEP!E1947,"")</f>
        <v/>
      </c>
      <c r="F1947" s="253"/>
      <c r="G1947" s="252"/>
      <c r="H1947" s="254"/>
      <c r="I1947" s="254"/>
      <c r="J1947" s="254"/>
      <c r="K1947" s="254"/>
      <c r="L1947" s="254"/>
      <c r="M1947" s="254"/>
      <c r="N1947" s="254"/>
      <c r="O1947" s="254"/>
      <c r="P1947" s="254"/>
      <c r="Q1947" s="254"/>
      <c r="R1947" s="254"/>
      <c r="S1947" s="254"/>
      <c r="T1947" s="254"/>
      <c r="U1947" s="254"/>
      <c r="V1947" s="254"/>
      <c r="W1947" s="254"/>
      <c r="X1947" s="254"/>
      <c r="Y1947" s="254"/>
      <c r="Z1947" s="254"/>
      <c r="AA1947" s="254"/>
      <c r="AB1947" s="254"/>
      <c r="AC1947" s="254"/>
      <c r="AD1947" s="254"/>
      <c r="AE1947" s="255"/>
      <c r="AF1947" s="255"/>
      <c r="AG1947" s="255"/>
      <c r="AH1947" s="255"/>
      <c r="AI1947" s="255"/>
      <c r="AJ1947" s="255"/>
      <c r="AK1947" s="255"/>
      <c r="AL1947" s="255"/>
      <c r="AM1947" s="255"/>
      <c r="AN1947" s="255"/>
      <c r="AO1947" s="254"/>
      <c r="AP1947" s="254"/>
      <c r="AQ1947" s="254"/>
      <c r="AR1947" s="254"/>
      <c r="AS1947" s="254"/>
      <c r="AT1947" s="254"/>
      <c r="AU1947" s="254"/>
      <c r="AW1947" s="283" t="str">
        <f t="shared" si="230"/>
        <v/>
      </c>
      <c r="AX1947" s="283" t="str">
        <f t="shared" si="231"/>
        <v/>
      </c>
      <c r="AY1947" s="283" t="str">
        <f t="shared" si="232"/>
        <v/>
      </c>
      <c r="AZ1947" s="283" t="str">
        <f t="shared" si="233"/>
        <v/>
      </c>
      <c r="BA1947" s="283" t="str">
        <f t="shared" si="234"/>
        <v/>
      </c>
      <c r="BD1947" s="254" t="str">
        <f>IF(W1947="","",IF(F1947="休日",AW1947,IF(F1947="法休",AW1947,VLOOKUP(F1947,カレンダマスタ!$Q$56:$R$69,2,FALSE))))</f>
        <v/>
      </c>
      <c r="BG1947" s="254" t="str">
        <f t="shared" ref="BG1947:BG2010" si="235">BG1946</f>
        <v/>
      </c>
      <c r="BH1947" s="254" t="str">
        <f>IF(AX1947="","",IF(P1947&lt;&gt;"","",IF(BG1947="CS","OK",IF(VLOOKUP(E1947,カレンダマスタ!$A$5:$D$381,4,FALSE)&gt;0,"",IF(OR(AX1947*24&gt;10.84,AZ1947*24&lt;14.5)=TRUE,"×","OK")))))</f>
        <v/>
      </c>
    </row>
    <row r="1948" spans="2:60">
      <c r="B1948" s="111"/>
      <c r="C1948" s="385" t="str">
        <f>IF(STEP!C1948&lt;&gt;"",STEP!C1948,"")</f>
        <v/>
      </c>
      <c r="D1948" s="386" t="str">
        <f>IF(STEP!D1948&lt;&gt;"",STEP!D1948,"")</f>
        <v/>
      </c>
      <c r="E1948" s="387" t="str">
        <f>IF(STEP!E1948&lt;&gt;"",STEP!E1948,"")</f>
        <v/>
      </c>
      <c r="F1948" s="253"/>
      <c r="G1948" s="252"/>
      <c r="H1948" s="254"/>
      <c r="I1948" s="254"/>
      <c r="J1948" s="254"/>
      <c r="K1948" s="254"/>
      <c r="L1948" s="254"/>
      <c r="M1948" s="254"/>
      <c r="N1948" s="254"/>
      <c r="O1948" s="254"/>
      <c r="P1948" s="254"/>
      <c r="Q1948" s="254"/>
      <c r="R1948" s="254"/>
      <c r="S1948" s="254"/>
      <c r="T1948" s="254"/>
      <c r="U1948" s="254"/>
      <c r="V1948" s="254"/>
      <c r="W1948" s="254"/>
      <c r="X1948" s="254"/>
      <c r="Y1948" s="254"/>
      <c r="Z1948" s="254"/>
      <c r="AA1948" s="254"/>
      <c r="AB1948" s="254"/>
      <c r="AC1948" s="254"/>
      <c r="AD1948" s="254"/>
      <c r="AE1948" s="255"/>
      <c r="AF1948" s="255"/>
      <c r="AG1948" s="255"/>
      <c r="AH1948" s="255"/>
      <c r="AI1948" s="255"/>
      <c r="AJ1948" s="255"/>
      <c r="AK1948" s="255"/>
      <c r="AL1948" s="255"/>
      <c r="AM1948" s="255"/>
      <c r="AN1948" s="255"/>
      <c r="AO1948" s="254"/>
      <c r="AP1948" s="254"/>
      <c r="AQ1948" s="254"/>
      <c r="AR1948" s="254"/>
      <c r="AS1948" s="254"/>
      <c r="AT1948" s="254"/>
      <c r="AU1948" s="254"/>
      <c r="AW1948" s="283" t="str">
        <f t="shared" si="230"/>
        <v/>
      </c>
      <c r="AX1948" s="283" t="str">
        <f t="shared" si="231"/>
        <v/>
      </c>
      <c r="AY1948" s="283" t="str">
        <f t="shared" si="232"/>
        <v/>
      </c>
      <c r="AZ1948" s="283" t="str">
        <f t="shared" si="233"/>
        <v/>
      </c>
      <c r="BA1948" s="283" t="str">
        <f t="shared" si="234"/>
        <v/>
      </c>
      <c r="BD1948" s="254" t="str">
        <f>IF(W1948="","",IF(F1948="休日",AW1948,IF(F1948="法休",AW1948,VLOOKUP(F1948,カレンダマスタ!$Q$56:$R$69,2,FALSE))))</f>
        <v/>
      </c>
      <c r="BG1948" s="254" t="str">
        <f t="shared" si="235"/>
        <v/>
      </c>
      <c r="BH1948" s="254" t="str">
        <f>IF(AX1948="","",IF(P1948&lt;&gt;"","",IF(BG1948="CS","OK",IF(VLOOKUP(E1948,カレンダマスタ!$A$5:$D$381,4,FALSE)&gt;0,"",IF(OR(AX1948*24&gt;10.84,AZ1948*24&lt;14.5)=TRUE,"×","OK")))))</f>
        <v/>
      </c>
    </row>
    <row r="1949" spans="2:60">
      <c r="B1949" s="111"/>
      <c r="C1949" s="385" t="str">
        <f>IF(STEP!C1949&lt;&gt;"",STEP!C1949,"")</f>
        <v/>
      </c>
      <c r="D1949" s="386" t="str">
        <f>IF(STEP!D1949&lt;&gt;"",STEP!D1949,"")</f>
        <v/>
      </c>
      <c r="E1949" s="387" t="str">
        <f>IF(STEP!E1949&lt;&gt;"",STEP!E1949,"")</f>
        <v/>
      </c>
      <c r="F1949" s="256"/>
      <c r="G1949" s="257"/>
      <c r="H1949" s="254"/>
      <c r="I1949" s="254"/>
      <c r="J1949" s="254"/>
      <c r="K1949" s="254"/>
      <c r="L1949" s="254"/>
      <c r="M1949" s="254"/>
      <c r="N1949" s="254"/>
      <c r="O1949" s="254"/>
      <c r="P1949" s="254"/>
      <c r="Q1949" s="254"/>
      <c r="R1949" s="254"/>
      <c r="S1949" s="254"/>
      <c r="T1949" s="254"/>
      <c r="U1949" s="254"/>
      <c r="V1949" s="254"/>
      <c r="W1949" s="254"/>
      <c r="X1949" s="254"/>
      <c r="Y1949" s="254"/>
      <c r="Z1949" s="254"/>
      <c r="AA1949" s="254"/>
      <c r="AB1949" s="254"/>
      <c r="AC1949" s="254"/>
      <c r="AD1949" s="254"/>
      <c r="AE1949" s="255"/>
      <c r="AF1949" s="255"/>
      <c r="AG1949" s="255"/>
      <c r="AH1949" s="255"/>
      <c r="AI1949" s="255"/>
      <c r="AJ1949" s="255"/>
      <c r="AK1949" s="255"/>
      <c r="AL1949" s="255"/>
      <c r="AM1949" s="255"/>
      <c r="AN1949" s="255"/>
      <c r="AO1949" s="254"/>
      <c r="AP1949" s="254"/>
      <c r="AQ1949" s="254"/>
      <c r="AR1949" s="254"/>
      <c r="AS1949" s="254"/>
      <c r="AT1949" s="254"/>
      <c r="AU1949" s="254"/>
      <c r="AW1949" s="283" t="str">
        <f t="shared" si="230"/>
        <v/>
      </c>
      <c r="AX1949" s="283" t="str">
        <f t="shared" si="231"/>
        <v/>
      </c>
      <c r="AY1949" s="283" t="str">
        <f t="shared" si="232"/>
        <v/>
      </c>
      <c r="AZ1949" s="283" t="str">
        <f t="shared" si="233"/>
        <v/>
      </c>
      <c r="BA1949" s="283" t="str">
        <f t="shared" si="234"/>
        <v/>
      </c>
      <c r="BD1949" s="254" t="str">
        <f>IF(W1949="","",IF(F1949="休日",AW1949,IF(F1949="法休",AW1949,VLOOKUP(F1949,カレンダマスタ!$Q$56:$R$69,2,FALSE))))</f>
        <v/>
      </c>
      <c r="BG1949" s="254" t="str">
        <f t="shared" si="235"/>
        <v/>
      </c>
      <c r="BH1949" s="254" t="str">
        <f>IF(AX1949="","",IF(P1949&lt;&gt;"","",IF(BG1949="CS","OK",IF(VLOOKUP(E1949,カレンダマスタ!$A$5:$D$381,4,FALSE)&gt;0,"",IF(OR(AX1949*24&gt;10.84,AZ1949*24&lt;14.5)=TRUE,"×","OK")))))</f>
        <v/>
      </c>
    </row>
    <row r="1950" spans="2:60">
      <c r="B1950" s="111"/>
      <c r="C1950" s="385" t="str">
        <f>IF(STEP!C1950&lt;&gt;"",STEP!C1950,"")</f>
        <v/>
      </c>
      <c r="D1950" s="386" t="str">
        <f>IF(STEP!D1950&lt;&gt;"",STEP!D1950,"")</f>
        <v/>
      </c>
      <c r="E1950" s="387" t="str">
        <f>IF(STEP!E1950&lt;&gt;"",STEP!E1950,"")</f>
        <v/>
      </c>
      <c r="F1950" s="256"/>
      <c r="G1950" s="257"/>
      <c r="H1950" s="254"/>
      <c r="I1950" s="254"/>
      <c r="J1950" s="254"/>
      <c r="K1950" s="254"/>
      <c r="L1950" s="254"/>
      <c r="M1950" s="254"/>
      <c r="N1950" s="254"/>
      <c r="O1950" s="254"/>
      <c r="P1950" s="254"/>
      <c r="Q1950" s="254"/>
      <c r="R1950" s="254"/>
      <c r="S1950" s="254"/>
      <c r="T1950" s="254"/>
      <c r="U1950" s="254"/>
      <c r="V1950" s="254"/>
      <c r="W1950" s="254"/>
      <c r="X1950" s="254"/>
      <c r="Y1950" s="254"/>
      <c r="Z1950" s="254"/>
      <c r="AA1950" s="254"/>
      <c r="AB1950" s="254"/>
      <c r="AC1950" s="254"/>
      <c r="AD1950" s="254"/>
      <c r="AE1950" s="255"/>
      <c r="AF1950" s="255"/>
      <c r="AG1950" s="255"/>
      <c r="AH1950" s="255"/>
      <c r="AI1950" s="255"/>
      <c r="AJ1950" s="255"/>
      <c r="AK1950" s="255"/>
      <c r="AL1950" s="255"/>
      <c r="AM1950" s="255"/>
      <c r="AN1950" s="255"/>
      <c r="AO1950" s="254"/>
      <c r="AP1950" s="254"/>
      <c r="AQ1950" s="254"/>
      <c r="AR1950" s="254"/>
      <c r="AS1950" s="254"/>
      <c r="AT1950" s="254"/>
      <c r="AU1950" s="254"/>
      <c r="AW1950" s="283" t="str">
        <f t="shared" si="230"/>
        <v/>
      </c>
      <c r="AX1950" s="283" t="str">
        <f t="shared" si="231"/>
        <v/>
      </c>
      <c r="AY1950" s="283" t="str">
        <f t="shared" si="232"/>
        <v/>
      </c>
      <c r="AZ1950" s="283" t="str">
        <f t="shared" si="233"/>
        <v/>
      </c>
      <c r="BA1950" s="283" t="str">
        <f t="shared" si="234"/>
        <v/>
      </c>
      <c r="BD1950" s="254" t="str">
        <f>IF(W1950="","",IF(F1950="休日",AW1950,IF(F1950="法休",AW1950,VLOOKUP(F1950,カレンダマスタ!$Q$56:$R$69,2,FALSE))))</f>
        <v/>
      </c>
      <c r="BG1950" s="254" t="str">
        <f t="shared" si="235"/>
        <v/>
      </c>
      <c r="BH1950" s="254" t="str">
        <f>IF(AX1950="","",IF(P1950&lt;&gt;"","",IF(BG1950="CS","OK",IF(VLOOKUP(E1950,カレンダマスタ!$A$5:$D$381,4,FALSE)&gt;0,"",IF(OR(AX1950*24&gt;10.84,AZ1950*24&lt;14.5)=TRUE,"×","OK")))))</f>
        <v/>
      </c>
    </row>
    <row r="1951" spans="2:60">
      <c r="B1951" s="111"/>
      <c r="C1951" s="385" t="str">
        <f>IF(STEP!C1951&lt;&gt;"",STEP!C1951,"")</f>
        <v/>
      </c>
      <c r="D1951" s="386" t="str">
        <f>IF(STEP!D1951&lt;&gt;"",STEP!D1951,"")</f>
        <v/>
      </c>
      <c r="E1951" s="387" t="str">
        <f>IF(STEP!E1951&lt;&gt;"",STEP!E1951,"")</f>
        <v/>
      </c>
      <c r="F1951" s="256"/>
      <c r="G1951" s="252"/>
      <c r="H1951" s="254"/>
      <c r="I1951" s="254"/>
      <c r="J1951" s="254"/>
      <c r="K1951" s="254"/>
      <c r="L1951" s="254"/>
      <c r="M1951" s="254"/>
      <c r="N1951" s="254"/>
      <c r="O1951" s="254"/>
      <c r="P1951" s="254"/>
      <c r="Q1951" s="254"/>
      <c r="R1951" s="254"/>
      <c r="S1951" s="254"/>
      <c r="T1951" s="254"/>
      <c r="U1951" s="254"/>
      <c r="V1951" s="254"/>
      <c r="W1951" s="254"/>
      <c r="X1951" s="254"/>
      <c r="Y1951" s="254"/>
      <c r="Z1951" s="254"/>
      <c r="AA1951" s="254"/>
      <c r="AB1951" s="254"/>
      <c r="AC1951" s="254"/>
      <c r="AD1951" s="254"/>
      <c r="AE1951" s="255"/>
      <c r="AF1951" s="255"/>
      <c r="AG1951" s="255"/>
      <c r="AH1951" s="255"/>
      <c r="AI1951" s="255"/>
      <c r="AJ1951" s="255"/>
      <c r="AK1951" s="255"/>
      <c r="AL1951" s="255"/>
      <c r="AM1951" s="255"/>
      <c r="AN1951" s="255"/>
      <c r="AO1951" s="254"/>
      <c r="AP1951" s="254"/>
      <c r="AQ1951" s="254"/>
      <c r="AR1951" s="254"/>
      <c r="AS1951" s="254"/>
      <c r="AT1951" s="254"/>
      <c r="AU1951" s="254"/>
      <c r="AW1951" s="283" t="str">
        <f t="shared" si="230"/>
        <v/>
      </c>
      <c r="AX1951" s="283" t="str">
        <f t="shared" si="231"/>
        <v/>
      </c>
      <c r="AY1951" s="283" t="str">
        <f t="shared" si="232"/>
        <v/>
      </c>
      <c r="AZ1951" s="283" t="str">
        <f t="shared" si="233"/>
        <v/>
      </c>
      <c r="BA1951" s="283" t="str">
        <f t="shared" si="234"/>
        <v/>
      </c>
      <c r="BD1951" s="254" t="str">
        <f>IF(W1951="","",IF(F1951="休日",AW1951,IF(F1951="法休",AW1951,VLOOKUP(F1951,カレンダマスタ!$Q$56:$R$69,2,FALSE))))</f>
        <v/>
      </c>
      <c r="BG1951" s="254" t="str">
        <f t="shared" si="235"/>
        <v/>
      </c>
      <c r="BH1951" s="254" t="str">
        <f>IF(AX1951="","",IF(P1951&lt;&gt;"","",IF(BG1951="CS","OK",IF(VLOOKUP(E1951,カレンダマスタ!$A$5:$D$381,4,FALSE)&gt;0,"",IF(OR(AX1951*24&gt;10.84,AZ1951*24&lt;14.5)=TRUE,"×","OK")))))</f>
        <v/>
      </c>
    </row>
    <row r="1952" spans="2:60">
      <c r="B1952" s="111"/>
      <c r="C1952" s="388" t="str">
        <f>IF(STEP!C1952&lt;&gt;"",STEP!C1952,"")</f>
        <v/>
      </c>
      <c r="D1952" s="389" t="str">
        <f>IF(STEP!D1952&lt;&gt;"",STEP!D1952,"")</f>
        <v/>
      </c>
      <c r="E1952" s="390" t="str">
        <f>IF(STEP!E1952&lt;&gt;"",STEP!E1952,"")</f>
        <v/>
      </c>
      <c r="F1952" s="259"/>
      <c r="G1952" s="258"/>
      <c r="H1952" s="260"/>
      <c r="I1952" s="260"/>
      <c r="J1952" s="260"/>
      <c r="K1952" s="260"/>
      <c r="L1952" s="260"/>
      <c r="M1952" s="260"/>
      <c r="N1952" s="260"/>
      <c r="O1952" s="260"/>
      <c r="P1952" s="260"/>
      <c r="Q1952" s="260"/>
      <c r="R1952" s="260"/>
      <c r="S1952" s="260"/>
      <c r="T1952" s="260"/>
      <c r="U1952" s="260"/>
      <c r="V1952" s="260"/>
      <c r="W1952" s="260"/>
      <c r="X1952" s="260"/>
      <c r="Y1952" s="260"/>
      <c r="Z1952" s="260"/>
      <c r="AA1952" s="260"/>
      <c r="AB1952" s="260"/>
      <c r="AC1952" s="260"/>
      <c r="AD1952" s="260"/>
      <c r="AE1952" s="261"/>
      <c r="AF1952" s="261"/>
      <c r="AG1952" s="261"/>
      <c r="AH1952" s="261"/>
      <c r="AI1952" s="261"/>
      <c r="AJ1952" s="261"/>
      <c r="AK1952" s="261"/>
      <c r="AL1952" s="261"/>
      <c r="AM1952" s="261"/>
      <c r="AN1952" s="261"/>
      <c r="AO1952" s="260"/>
      <c r="AP1952" s="260"/>
      <c r="AQ1952" s="260"/>
      <c r="AR1952" s="260"/>
      <c r="AS1952" s="260"/>
      <c r="AT1952" s="260"/>
      <c r="AU1952" s="260"/>
      <c r="AW1952" s="284" t="str">
        <f t="shared" si="230"/>
        <v/>
      </c>
      <c r="AX1952" s="284" t="str">
        <f t="shared" si="231"/>
        <v/>
      </c>
      <c r="AY1952" s="284" t="str">
        <f t="shared" si="232"/>
        <v/>
      </c>
      <c r="AZ1952" s="284" t="str">
        <f t="shared" si="233"/>
        <v/>
      </c>
      <c r="BA1952" s="284" t="str">
        <f t="shared" si="234"/>
        <v/>
      </c>
      <c r="BD1952" s="260" t="str">
        <f>IF(W1952="","",IF(F1952="休日",AW1952,IF(F1952="法休",AW1952,VLOOKUP(F1952,カレンダマスタ!$Q$56:$R$69,2,FALSE))))</f>
        <v/>
      </c>
      <c r="BG1952" s="260" t="str">
        <f t="shared" si="235"/>
        <v/>
      </c>
      <c r="BH1952" s="260" t="str">
        <f>IF(AX1952="","",IF(P1952&lt;&gt;"","",IF(BG1952="CS","OK",IF(VLOOKUP(E1952,カレンダマスタ!$A$5:$D$381,4,FALSE)&gt;0,"",IF(OR(AX1952*24&gt;10.84,AZ1952*24&lt;14.5)=TRUE,"×","OK")))))</f>
        <v/>
      </c>
    </row>
    <row r="1953" spans="2:60">
      <c r="B1953" s="111"/>
      <c r="C1953" s="391" t="str">
        <f>IF(STEP!C1953&lt;&gt;"",STEP!C1953,"")</f>
        <v/>
      </c>
      <c r="D1953" s="392" t="str">
        <f>IF(STEP!D1953&lt;&gt;"",STEP!D1953,"")</f>
        <v/>
      </c>
      <c r="E1953" s="393" t="str">
        <f>IF(STEP!E1953&lt;&gt;"",STEP!E1953,"")</f>
        <v/>
      </c>
      <c r="F1953" s="263"/>
      <c r="G1953" s="262"/>
      <c r="H1953" s="264"/>
      <c r="I1953" s="264"/>
      <c r="J1953" s="264"/>
      <c r="K1953" s="264"/>
      <c r="L1953" s="264"/>
      <c r="M1953" s="264"/>
      <c r="N1953" s="264"/>
      <c r="O1953" s="264"/>
      <c r="P1953" s="264"/>
      <c r="Q1953" s="264"/>
      <c r="R1953" s="264"/>
      <c r="S1953" s="264"/>
      <c r="T1953" s="264"/>
      <c r="U1953" s="264"/>
      <c r="V1953" s="264"/>
      <c r="W1953" s="264"/>
      <c r="X1953" s="264"/>
      <c r="Y1953" s="264"/>
      <c r="Z1953" s="264"/>
      <c r="AA1953" s="264"/>
      <c r="AB1953" s="264"/>
      <c r="AC1953" s="264"/>
      <c r="AD1953" s="264"/>
      <c r="AE1953" s="265"/>
      <c r="AF1953" s="265"/>
      <c r="AG1953" s="265"/>
      <c r="AH1953" s="265"/>
      <c r="AI1953" s="265"/>
      <c r="AJ1953" s="265"/>
      <c r="AK1953" s="265"/>
      <c r="AL1953" s="265"/>
      <c r="AM1953" s="265"/>
      <c r="AN1953" s="265"/>
      <c r="AO1953" s="264"/>
      <c r="AP1953" s="264"/>
      <c r="AQ1953" s="264"/>
      <c r="AR1953" s="264"/>
      <c r="AS1953" s="264"/>
      <c r="AT1953" s="264"/>
      <c r="AU1953" s="264"/>
      <c r="AW1953" s="285" t="str">
        <f t="shared" si="230"/>
        <v/>
      </c>
      <c r="AX1953" s="285" t="str">
        <f t="shared" si="231"/>
        <v/>
      </c>
      <c r="AY1953" s="285" t="str">
        <f t="shared" si="232"/>
        <v/>
      </c>
      <c r="AZ1953" s="285" t="str">
        <f t="shared" si="233"/>
        <v/>
      </c>
      <c r="BA1953" s="285" t="str">
        <f t="shared" si="234"/>
        <v/>
      </c>
      <c r="BD1953" s="264" t="str">
        <f>IF(W1953="","",IF(F1953="休日",AW1953,IF(F1953="法休",AW1953,VLOOKUP(F1953,カレンダマスタ!$Q$56:$R$69,2,FALSE))))</f>
        <v/>
      </c>
      <c r="BG1953" s="264" t="str">
        <f t="shared" si="235"/>
        <v/>
      </c>
      <c r="BH1953" s="264" t="str">
        <f>IF(AX1953="","",IF(P1953&lt;&gt;"","",IF(BG1953="CS","OK",IF(VLOOKUP(E1953,カレンダマスタ!$A$5:$D$381,4,FALSE)&gt;0,"",IF(OR(AX1953*24&gt;10.84,AZ1953*24&lt;14.5)=TRUE,"×","OK")))))</f>
        <v/>
      </c>
    </row>
    <row r="1954" spans="2:60">
      <c r="B1954" s="111"/>
      <c r="C1954" s="385" t="str">
        <f>IF(STEP!C1954&lt;&gt;"",STEP!C1954,"")</f>
        <v/>
      </c>
      <c r="D1954" s="386" t="str">
        <f>IF(STEP!D1954&lt;&gt;"",STEP!D1954,"")</f>
        <v/>
      </c>
      <c r="E1954" s="387" t="str">
        <f>IF(STEP!E1954&lt;&gt;"",STEP!E1954,"")</f>
        <v/>
      </c>
      <c r="F1954" s="253"/>
      <c r="G1954" s="252"/>
      <c r="H1954" s="254"/>
      <c r="I1954" s="254"/>
      <c r="J1954" s="254"/>
      <c r="K1954" s="254"/>
      <c r="L1954" s="254"/>
      <c r="M1954" s="254"/>
      <c r="N1954" s="254"/>
      <c r="O1954" s="254"/>
      <c r="P1954" s="254"/>
      <c r="Q1954" s="254"/>
      <c r="R1954" s="254"/>
      <c r="S1954" s="254"/>
      <c r="T1954" s="254"/>
      <c r="U1954" s="254"/>
      <c r="V1954" s="254"/>
      <c r="W1954" s="254"/>
      <c r="X1954" s="254"/>
      <c r="Y1954" s="254"/>
      <c r="Z1954" s="254"/>
      <c r="AA1954" s="254"/>
      <c r="AB1954" s="254"/>
      <c r="AC1954" s="254"/>
      <c r="AD1954" s="254"/>
      <c r="AE1954" s="255"/>
      <c r="AF1954" s="255"/>
      <c r="AG1954" s="255"/>
      <c r="AH1954" s="255"/>
      <c r="AI1954" s="255"/>
      <c r="AJ1954" s="255"/>
      <c r="AK1954" s="255"/>
      <c r="AL1954" s="255"/>
      <c r="AM1954" s="255"/>
      <c r="AN1954" s="255"/>
      <c r="AO1954" s="254"/>
      <c r="AP1954" s="254"/>
      <c r="AQ1954" s="254"/>
      <c r="AR1954" s="254"/>
      <c r="AS1954" s="254"/>
      <c r="AT1954" s="254"/>
      <c r="AU1954" s="254"/>
      <c r="AW1954" s="283" t="str">
        <f t="shared" si="230"/>
        <v/>
      </c>
      <c r="AX1954" s="283" t="str">
        <f t="shared" si="231"/>
        <v/>
      </c>
      <c r="AY1954" s="283" t="str">
        <f t="shared" si="232"/>
        <v/>
      </c>
      <c r="AZ1954" s="283" t="str">
        <f t="shared" si="233"/>
        <v/>
      </c>
      <c r="BA1954" s="283" t="str">
        <f t="shared" si="234"/>
        <v/>
      </c>
      <c r="BD1954" s="254" t="str">
        <f>IF(W1954="","",IF(F1954="休日",AW1954,IF(F1954="法休",AW1954,VLOOKUP(F1954,カレンダマスタ!$Q$56:$R$69,2,FALSE))))</f>
        <v/>
      </c>
      <c r="BG1954" s="254" t="str">
        <f t="shared" si="235"/>
        <v/>
      </c>
      <c r="BH1954" s="254" t="str">
        <f>IF(AX1954="","",IF(P1954&lt;&gt;"","",IF(BG1954="CS","OK",IF(VLOOKUP(E1954,カレンダマスタ!$A$5:$D$381,4,FALSE)&gt;0,"",IF(OR(AX1954*24&gt;10.84,AZ1954*24&lt;14.5)=TRUE,"×","OK")))))</f>
        <v/>
      </c>
    </row>
    <row r="1955" spans="2:60">
      <c r="B1955" s="111"/>
      <c r="C1955" s="385" t="str">
        <f>IF(STEP!C1955&lt;&gt;"",STEP!C1955,"")</f>
        <v/>
      </c>
      <c r="D1955" s="386" t="str">
        <f>IF(STEP!D1955&lt;&gt;"",STEP!D1955,"")</f>
        <v/>
      </c>
      <c r="E1955" s="387" t="str">
        <f>IF(STEP!E1955&lt;&gt;"",STEP!E1955,"")</f>
        <v/>
      </c>
      <c r="F1955" s="253"/>
      <c r="G1955" s="252"/>
      <c r="H1955" s="254"/>
      <c r="I1955" s="254"/>
      <c r="J1955" s="254"/>
      <c r="K1955" s="254"/>
      <c r="L1955" s="254"/>
      <c r="M1955" s="254"/>
      <c r="N1955" s="254"/>
      <c r="O1955" s="254"/>
      <c r="P1955" s="254"/>
      <c r="Q1955" s="254"/>
      <c r="R1955" s="254"/>
      <c r="S1955" s="254"/>
      <c r="T1955" s="254"/>
      <c r="U1955" s="254"/>
      <c r="V1955" s="254"/>
      <c r="W1955" s="254"/>
      <c r="X1955" s="254"/>
      <c r="Y1955" s="254"/>
      <c r="Z1955" s="254"/>
      <c r="AA1955" s="254"/>
      <c r="AB1955" s="254"/>
      <c r="AC1955" s="254"/>
      <c r="AD1955" s="254"/>
      <c r="AE1955" s="255"/>
      <c r="AF1955" s="255"/>
      <c r="AG1955" s="255"/>
      <c r="AH1955" s="255"/>
      <c r="AI1955" s="255"/>
      <c r="AJ1955" s="255"/>
      <c r="AK1955" s="255"/>
      <c r="AL1955" s="255"/>
      <c r="AM1955" s="255"/>
      <c r="AN1955" s="255"/>
      <c r="AO1955" s="254"/>
      <c r="AP1955" s="254"/>
      <c r="AQ1955" s="254"/>
      <c r="AR1955" s="254"/>
      <c r="AS1955" s="254"/>
      <c r="AT1955" s="254"/>
      <c r="AU1955" s="254"/>
      <c r="AW1955" s="283" t="str">
        <f t="shared" si="230"/>
        <v/>
      </c>
      <c r="AX1955" s="283" t="str">
        <f t="shared" si="231"/>
        <v/>
      </c>
      <c r="AY1955" s="283" t="str">
        <f t="shared" si="232"/>
        <v/>
      </c>
      <c r="AZ1955" s="283" t="str">
        <f t="shared" si="233"/>
        <v/>
      </c>
      <c r="BA1955" s="283" t="str">
        <f t="shared" si="234"/>
        <v/>
      </c>
      <c r="BD1955" s="254" t="str">
        <f>IF(W1955="","",IF(F1955="休日",AW1955,IF(F1955="法休",AW1955,VLOOKUP(F1955,カレンダマスタ!$Q$56:$R$69,2,FALSE))))</f>
        <v/>
      </c>
      <c r="BG1955" s="254" t="str">
        <f t="shared" si="235"/>
        <v/>
      </c>
      <c r="BH1955" s="254" t="str">
        <f>IF(AX1955="","",IF(P1955&lt;&gt;"","",IF(BG1955="CS","OK",IF(VLOOKUP(E1955,カレンダマスタ!$A$5:$D$381,4,FALSE)&gt;0,"",IF(OR(AX1955*24&gt;10.84,AZ1955*24&lt;14.5)=TRUE,"×","OK")))))</f>
        <v/>
      </c>
    </row>
    <row r="1956" spans="2:60">
      <c r="B1956" s="111"/>
      <c r="C1956" s="385" t="str">
        <f>IF(STEP!C1956&lt;&gt;"",STEP!C1956,"")</f>
        <v/>
      </c>
      <c r="D1956" s="386" t="str">
        <f>IF(STEP!D1956&lt;&gt;"",STEP!D1956,"")</f>
        <v/>
      </c>
      <c r="E1956" s="387" t="str">
        <f>IF(STEP!E1956&lt;&gt;"",STEP!E1956,"")</f>
        <v/>
      </c>
      <c r="F1956" s="256"/>
      <c r="G1956" s="257"/>
      <c r="H1956" s="254"/>
      <c r="I1956" s="254"/>
      <c r="J1956" s="254"/>
      <c r="K1956" s="254"/>
      <c r="L1956" s="254"/>
      <c r="M1956" s="254"/>
      <c r="N1956" s="254"/>
      <c r="O1956" s="254"/>
      <c r="P1956" s="254"/>
      <c r="Q1956" s="254"/>
      <c r="R1956" s="254"/>
      <c r="S1956" s="254"/>
      <c r="T1956" s="254"/>
      <c r="U1956" s="254"/>
      <c r="V1956" s="254"/>
      <c r="W1956" s="254"/>
      <c r="X1956" s="254"/>
      <c r="Y1956" s="254"/>
      <c r="Z1956" s="254"/>
      <c r="AA1956" s="254"/>
      <c r="AB1956" s="254"/>
      <c r="AC1956" s="254"/>
      <c r="AD1956" s="254"/>
      <c r="AE1956" s="255"/>
      <c r="AF1956" s="255"/>
      <c r="AG1956" s="255"/>
      <c r="AH1956" s="255"/>
      <c r="AI1956" s="255"/>
      <c r="AJ1956" s="255"/>
      <c r="AK1956" s="255"/>
      <c r="AL1956" s="255"/>
      <c r="AM1956" s="255"/>
      <c r="AN1956" s="255"/>
      <c r="AO1956" s="254"/>
      <c r="AP1956" s="254"/>
      <c r="AQ1956" s="254"/>
      <c r="AR1956" s="254"/>
      <c r="AS1956" s="254"/>
      <c r="AT1956" s="254"/>
      <c r="AU1956" s="254"/>
      <c r="AW1956" s="283" t="str">
        <f t="shared" si="230"/>
        <v/>
      </c>
      <c r="AX1956" s="283" t="str">
        <f t="shared" si="231"/>
        <v/>
      </c>
      <c r="AY1956" s="283" t="str">
        <f t="shared" si="232"/>
        <v/>
      </c>
      <c r="AZ1956" s="283" t="str">
        <f t="shared" si="233"/>
        <v/>
      </c>
      <c r="BA1956" s="283" t="str">
        <f t="shared" si="234"/>
        <v/>
      </c>
      <c r="BD1956" s="254" t="str">
        <f>IF(W1956="","",IF(F1956="休日",AW1956,IF(F1956="法休",AW1956,VLOOKUP(F1956,カレンダマスタ!$Q$56:$R$69,2,FALSE))))</f>
        <v/>
      </c>
      <c r="BG1956" s="254" t="str">
        <f t="shared" si="235"/>
        <v/>
      </c>
      <c r="BH1956" s="254" t="str">
        <f>IF(AX1956="","",IF(P1956&lt;&gt;"","",IF(BG1956="CS","OK",IF(VLOOKUP(E1956,カレンダマスタ!$A$5:$D$381,4,FALSE)&gt;0,"",IF(OR(AX1956*24&gt;10.84,AZ1956*24&lt;14.5)=TRUE,"×","OK")))))</f>
        <v/>
      </c>
    </row>
    <row r="1957" spans="2:60">
      <c r="B1957" s="111"/>
      <c r="C1957" s="385" t="str">
        <f>IF(STEP!C1957&lt;&gt;"",STEP!C1957,"")</f>
        <v/>
      </c>
      <c r="D1957" s="386" t="str">
        <f>IF(STEP!D1957&lt;&gt;"",STEP!D1957,"")</f>
        <v/>
      </c>
      <c r="E1957" s="387" t="str">
        <f>IF(STEP!E1957&lt;&gt;"",STEP!E1957,"")</f>
        <v/>
      </c>
      <c r="F1957" s="256"/>
      <c r="G1957" s="257"/>
      <c r="H1957" s="254"/>
      <c r="I1957" s="254"/>
      <c r="J1957" s="254"/>
      <c r="K1957" s="254"/>
      <c r="L1957" s="254"/>
      <c r="M1957" s="254"/>
      <c r="N1957" s="254"/>
      <c r="O1957" s="254"/>
      <c r="P1957" s="254"/>
      <c r="Q1957" s="254"/>
      <c r="R1957" s="254"/>
      <c r="S1957" s="254"/>
      <c r="T1957" s="254"/>
      <c r="U1957" s="254"/>
      <c r="V1957" s="254"/>
      <c r="W1957" s="254"/>
      <c r="X1957" s="254"/>
      <c r="Y1957" s="254"/>
      <c r="Z1957" s="254"/>
      <c r="AA1957" s="254"/>
      <c r="AB1957" s="254"/>
      <c r="AC1957" s="254"/>
      <c r="AD1957" s="254"/>
      <c r="AE1957" s="255"/>
      <c r="AF1957" s="255"/>
      <c r="AG1957" s="255"/>
      <c r="AH1957" s="255"/>
      <c r="AI1957" s="255"/>
      <c r="AJ1957" s="255"/>
      <c r="AK1957" s="255"/>
      <c r="AL1957" s="255"/>
      <c r="AM1957" s="255"/>
      <c r="AN1957" s="255"/>
      <c r="AO1957" s="254"/>
      <c r="AP1957" s="254"/>
      <c r="AQ1957" s="254"/>
      <c r="AR1957" s="254"/>
      <c r="AS1957" s="254"/>
      <c r="AT1957" s="254"/>
      <c r="AU1957" s="254"/>
      <c r="AW1957" s="283" t="str">
        <f t="shared" si="230"/>
        <v/>
      </c>
      <c r="AX1957" s="283" t="str">
        <f t="shared" si="231"/>
        <v/>
      </c>
      <c r="AY1957" s="283" t="str">
        <f t="shared" si="232"/>
        <v/>
      </c>
      <c r="AZ1957" s="283" t="str">
        <f t="shared" si="233"/>
        <v/>
      </c>
      <c r="BA1957" s="283" t="str">
        <f t="shared" si="234"/>
        <v/>
      </c>
      <c r="BD1957" s="254" t="str">
        <f>IF(W1957="","",IF(F1957="休日",AW1957,IF(F1957="法休",AW1957,VLOOKUP(F1957,カレンダマスタ!$Q$56:$R$69,2,FALSE))))</f>
        <v/>
      </c>
      <c r="BG1957" s="254" t="str">
        <f t="shared" si="235"/>
        <v/>
      </c>
      <c r="BH1957" s="254" t="str">
        <f>IF(AX1957="","",IF(P1957&lt;&gt;"","",IF(BG1957="CS","OK",IF(VLOOKUP(E1957,カレンダマスタ!$A$5:$D$381,4,FALSE)&gt;0,"",IF(OR(AX1957*24&gt;10.84,AZ1957*24&lt;14.5)=TRUE,"×","OK")))))</f>
        <v/>
      </c>
    </row>
    <row r="1958" spans="2:60">
      <c r="B1958" s="111"/>
      <c r="C1958" s="385" t="str">
        <f>IF(STEP!C1958&lt;&gt;"",STEP!C1958,"")</f>
        <v/>
      </c>
      <c r="D1958" s="386" t="str">
        <f>IF(STEP!D1958&lt;&gt;"",STEP!D1958,"")</f>
        <v/>
      </c>
      <c r="E1958" s="387" t="str">
        <f>IF(STEP!E1958&lt;&gt;"",STEP!E1958,"")</f>
        <v/>
      </c>
      <c r="F1958" s="256"/>
      <c r="G1958" s="257"/>
      <c r="H1958" s="254"/>
      <c r="I1958" s="254"/>
      <c r="J1958" s="254"/>
      <c r="K1958" s="254"/>
      <c r="L1958" s="254"/>
      <c r="M1958" s="254"/>
      <c r="N1958" s="254"/>
      <c r="O1958" s="254"/>
      <c r="P1958" s="254"/>
      <c r="Q1958" s="254"/>
      <c r="R1958" s="254"/>
      <c r="S1958" s="254"/>
      <c r="T1958" s="254"/>
      <c r="U1958" s="254"/>
      <c r="V1958" s="254"/>
      <c r="W1958" s="254"/>
      <c r="X1958" s="254"/>
      <c r="Y1958" s="254"/>
      <c r="Z1958" s="254"/>
      <c r="AA1958" s="254"/>
      <c r="AB1958" s="254"/>
      <c r="AC1958" s="254"/>
      <c r="AD1958" s="254"/>
      <c r="AE1958" s="255"/>
      <c r="AF1958" s="255"/>
      <c r="AG1958" s="255"/>
      <c r="AH1958" s="255"/>
      <c r="AI1958" s="255"/>
      <c r="AJ1958" s="255"/>
      <c r="AK1958" s="255"/>
      <c r="AL1958" s="255"/>
      <c r="AM1958" s="255"/>
      <c r="AN1958" s="255"/>
      <c r="AO1958" s="254"/>
      <c r="AP1958" s="254"/>
      <c r="AQ1958" s="254"/>
      <c r="AR1958" s="254"/>
      <c r="AS1958" s="254"/>
      <c r="AT1958" s="254"/>
      <c r="AU1958" s="254"/>
      <c r="AW1958" s="283" t="str">
        <f t="shared" si="230"/>
        <v/>
      </c>
      <c r="AX1958" s="283" t="str">
        <f t="shared" si="231"/>
        <v/>
      </c>
      <c r="AY1958" s="283" t="str">
        <f t="shared" si="232"/>
        <v/>
      </c>
      <c r="AZ1958" s="283" t="str">
        <f t="shared" si="233"/>
        <v/>
      </c>
      <c r="BA1958" s="283" t="str">
        <f t="shared" si="234"/>
        <v/>
      </c>
      <c r="BD1958" s="254" t="str">
        <f>IF(W1958="","",IF(F1958="休日",AW1958,IF(F1958="法休",AW1958,VLOOKUP(F1958,カレンダマスタ!$Q$56:$R$69,2,FALSE))))</f>
        <v/>
      </c>
      <c r="BG1958" s="254" t="str">
        <f t="shared" si="235"/>
        <v/>
      </c>
      <c r="BH1958" s="254" t="str">
        <f>IF(AX1958="","",IF(P1958&lt;&gt;"","",IF(BG1958="CS","OK",IF(VLOOKUP(E1958,カレンダマスタ!$A$5:$D$381,4,FALSE)&gt;0,"",IF(OR(AX1958*24&gt;10.84,AZ1958*24&lt;14.5)=TRUE,"×","OK")))))</f>
        <v/>
      </c>
    </row>
    <row r="1959" spans="2:60">
      <c r="B1959" s="111"/>
      <c r="C1959" s="388" t="str">
        <f>IF(STEP!C1959&lt;&gt;"",STEP!C1959,"")</f>
        <v/>
      </c>
      <c r="D1959" s="389" t="str">
        <f>IF(STEP!D1959&lt;&gt;"",STEP!D1959,"")</f>
        <v/>
      </c>
      <c r="E1959" s="390" t="str">
        <f>IF(STEP!E1959&lt;&gt;"",STEP!E1959,"")</f>
        <v/>
      </c>
      <c r="F1959" s="259"/>
      <c r="G1959" s="266"/>
      <c r="H1959" s="260"/>
      <c r="I1959" s="260"/>
      <c r="J1959" s="260"/>
      <c r="K1959" s="260"/>
      <c r="L1959" s="260"/>
      <c r="M1959" s="260"/>
      <c r="N1959" s="260"/>
      <c r="O1959" s="260"/>
      <c r="P1959" s="260"/>
      <c r="Q1959" s="260"/>
      <c r="R1959" s="260"/>
      <c r="S1959" s="260"/>
      <c r="T1959" s="260"/>
      <c r="U1959" s="260"/>
      <c r="V1959" s="260"/>
      <c r="W1959" s="260"/>
      <c r="X1959" s="260"/>
      <c r="Y1959" s="260"/>
      <c r="Z1959" s="260"/>
      <c r="AA1959" s="260"/>
      <c r="AB1959" s="260"/>
      <c r="AC1959" s="260"/>
      <c r="AD1959" s="260"/>
      <c r="AE1959" s="261"/>
      <c r="AF1959" s="261"/>
      <c r="AG1959" s="261"/>
      <c r="AH1959" s="261"/>
      <c r="AI1959" s="261"/>
      <c r="AJ1959" s="261"/>
      <c r="AK1959" s="261"/>
      <c r="AL1959" s="261"/>
      <c r="AM1959" s="261"/>
      <c r="AN1959" s="261"/>
      <c r="AO1959" s="260"/>
      <c r="AP1959" s="260"/>
      <c r="AQ1959" s="260"/>
      <c r="AR1959" s="260"/>
      <c r="AS1959" s="260"/>
      <c r="AT1959" s="260"/>
      <c r="AU1959" s="260"/>
      <c r="AW1959" s="284" t="str">
        <f t="shared" si="230"/>
        <v/>
      </c>
      <c r="AX1959" s="284" t="str">
        <f t="shared" si="231"/>
        <v/>
      </c>
      <c r="AY1959" s="284" t="str">
        <f t="shared" si="232"/>
        <v/>
      </c>
      <c r="AZ1959" s="284" t="str">
        <f t="shared" si="233"/>
        <v/>
      </c>
      <c r="BA1959" s="284" t="str">
        <f t="shared" si="234"/>
        <v/>
      </c>
      <c r="BD1959" s="260" t="str">
        <f>IF(W1959="","",IF(F1959="休日",AW1959,IF(F1959="法休",AW1959,VLOOKUP(F1959,カレンダマスタ!$Q$56:$R$69,2,FALSE))))</f>
        <v/>
      </c>
      <c r="BG1959" s="260" t="str">
        <f t="shared" si="235"/>
        <v/>
      </c>
      <c r="BH1959" s="260" t="str">
        <f>IF(AX1959="","",IF(P1959&lt;&gt;"","",IF(BG1959="CS","OK",IF(VLOOKUP(E1959,カレンダマスタ!$A$5:$D$381,4,FALSE)&gt;0,"",IF(OR(AX1959*24&gt;10.84,AZ1959*24&lt;14.5)=TRUE,"×","OK")))))</f>
        <v/>
      </c>
    </row>
    <row r="1960" spans="2:60">
      <c r="B1960" s="111"/>
      <c r="C1960" s="391" t="str">
        <f>IF(STEP!C1960&lt;&gt;"",STEP!C1960,"")</f>
        <v/>
      </c>
      <c r="D1960" s="392" t="str">
        <f>IF(STEP!D1960&lt;&gt;"",STEP!D1960,"")</f>
        <v/>
      </c>
      <c r="E1960" s="393" t="str">
        <f>IF(STEP!E1960&lt;&gt;"",STEP!E1960,"")</f>
        <v/>
      </c>
      <c r="F1960" s="263"/>
      <c r="G1960" s="267"/>
      <c r="H1960" s="264"/>
      <c r="I1960" s="264"/>
      <c r="J1960" s="264"/>
      <c r="K1960" s="264"/>
      <c r="L1960" s="264"/>
      <c r="M1960" s="264"/>
      <c r="N1960" s="264"/>
      <c r="O1960" s="264"/>
      <c r="P1960" s="264"/>
      <c r="Q1960" s="264"/>
      <c r="R1960" s="264"/>
      <c r="S1960" s="264"/>
      <c r="T1960" s="264"/>
      <c r="U1960" s="264"/>
      <c r="V1960" s="264"/>
      <c r="W1960" s="264"/>
      <c r="X1960" s="264"/>
      <c r="Y1960" s="264"/>
      <c r="Z1960" s="264"/>
      <c r="AA1960" s="264"/>
      <c r="AB1960" s="264"/>
      <c r="AC1960" s="264"/>
      <c r="AD1960" s="264"/>
      <c r="AE1960" s="265"/>
      <c r="AF1960" s="265"/>
      <c r="AG1960" s="265"/>
      <c r="AH1960" s="265"/>
      <c r="AI1960" s="265"/>
      <c r="AJ1960" s="265"/>
      <c r="AK1960" s="265"/>
      <c r="AL1960" s="265"/>
      <c r="AM1960" s="265"/>
      <c r="AN1960" s="265"/>
      <c r="AO1960" s="264"/>
      <c r="AP1960" s="264"/>
      <c r="AQ1960" s="264"/>
      <c r="AR1960" s="264"/>
      <c r="AS1960" s="264"/>
      <c r="AT1960" s="264"/>
      <c r="AU1960" s="264"/>
      <c r="AW1960" s="285" t="str">
        <f t="shared" si="230"/>
        <v/>
      </c>
      <c r="AX1960" s="285" t="str">
        <f t="shared" si="231"/>
        <v/>
      </c>
      <c r="AY1960" s="285" t="str">
        <f t="shared" si="232"/>
        <v/>
      </c>
      <c r="AZ1960" s="285" t="str">
        <f t="shared" si="233"/>
        <v/>
      </c>
      <c r="BA1960" s="285" t="str">
        <f t="shared" si="234"/>
        <v/>
      </c>
      <c r="BD1960" s="264" t="str">
        <f>IF(W1960="","",IF(F1960="休日",AW1960,IF(F1960="法休",AW1960,VLOOKUP(F1960,カレンダマスタ!$Q$56:$R$69,2,FALSE))))</f>
        <v/>
      </c>
      <c r="BG1960" s="264" t="str">
        <f t="shared" si="235"/>
        <v/>
      </c>
      <c r="BH1960" s="264" t="str">
        <f>IF(AX1960="","",IF(P1960&lt;&gt;"","",IF(BG1960="CS","OK",IF(VLOOKUP(E1960,カレンダマスタ!$A$5:$D$381,4,FALSE)&gt;0,"",IF(OR(AX1960*24&gt;10.84,AZ1960*24&lt;14.5)=TRUE,"×","OK")))))</f>
        <v/>
      </c>
    </row>
    <row r="1961" spans="2:60">
      <c r="B1961" s="111"/>
      <c r="C1961" s="385" t="str">
        <f>IF(STEP!C1961&lt;&gt;"",STEP!C1961,"")</f>
        <v/>
      </c>
      <c r="D1961" s="386" t="str">
        <f>IF(STEP!D1961&lt;&gt;"",STEP!D1961,"")</f>
        <v/>
      </c>
      <c r="E1961" s="387" t="str">
        <f>IF(STEP!E1961&lt;&gt;"",STEP!E1961,"")</f>
        <v/>
      </c>
      <c r="F1961" s="253"/>
      <c r="G1961" s="252"/>
      <c r="H1961" s="254"/>
      <c r="I1961" s="254"/>
      <c r="J1961" s="254"/>
      <c r="K1961" s="254"/>
      <c r="L1961" s="254"/>
      <c r="M1961" s="254"/>
      <c r="N1961" s="254"/>
      <c r="O1961" s="254"/>
      <c r="P1961" s="254"/>
      <c r="Q1961" s="254"/>
      <c r="R1961" s="254"/>
      <c r="S1961" s="254"/>
      <c r="T1961" s="254"/>
      <c r="U1961" s="254"/>
      <c r="V1961" s="254"/>
      <c r="W1961" s="254"/>
      <c r="X1961" s="254"/>
      <c r="Y1961" s="254"/>
      <c r="Z1961" s="254"/>
      <c r="AA1961" s="254"/>
      <c r="AB1961" s="254"/>
      <c r="AC1961" s="254"/>
      <c r="AD1961" s="254"/>
      <c r="AE1961" s="255"/>
      <c r="AF1961" s="255"/>
      <c r="AG1961" s="255"/>
      <c r="AH1961" s="255"/>
      <c r="AI1961" s="255"/>
      <c r="AJ1961" s="255"/>
      <c r="AK1961" s="255"/>
      <c r="AL1961" s="255"/>
      <c r="AM1961" s="255"/>
      <c r="AN1961" s="255"/>
      <c r="AO1961" s="254"/>
      <c r="AP1961" s="254"/>
      <c r="AQ1961" s="254"/>
      <c r="AR1961" s="254"/>
      <c r="AS1961" s="254"/>
      <c r="AT1961" s="254"/>
      <c r="AU1961" s="254"/>
      <c r="AW1961" s="283" t="str">
        <f t="shared" si="230"/>
        <v/>
      </c>
      <c r="AX1961" s="283" t="str">
        <f t="shared" si="231"/>
        <v/>
      </c>
      <c r="AY1961" s="283" t="str">
        <f t="shared" si="232"/>
        <v/>
      </c>
      <c r="AZ1961" s="283" t="str">
        <f t="shared" si="233"/>
        <v/>
      </c>
      <c r="BA1961" s="283" t="str">
        <f t="shared" si="234"/>
        <v/>
      </c>
      <c r="BD1961" s="254" t="str">
        <f>IF(W1961="","",IF(F1961="休日",AW1961,IF(F1961="法休",AW1961,VLOOKUP(F1961,カレンダマスタ!$Q$56:$R$69,2,FALSE))))</f>
        <v/>
      </c>
      <c r="BG1961" s="503" t="str">
        <f t="shared" si="235"/>
        <v/>
      </c>
      <c r="BH1961" s="503" t="str">
        <f>IF(AX1961="","",IF(P1961&lt;&gt;"","",IF(BG1961="CS","OK",IF(VLOOKUP(E1961,カレンダマスタ!$A$5:$D$381,4,FALSE)&gt;0,"",IF(OR(AX1961*24&gt;10.84,AZ1961*24&lt;14.5)=TRUE,"×","OK")))))</f>
        <v/>
      </c>
    </row>
    <row r="1962" spans="2:60">
      <c r="B1962" s="111"/>
      <c r="C1962" s="385" t="str">
        <f>IF(STEP!C1962&lt;&gt;"",STEP!C1962,"")</f>
        <v/>
      </c>
      <c r="D1962" s="386" t="str">
        <f>IF(STEP!D1962&lt;&gt;"",STEP!D1962,"")</f>
        <v/>
      </c>
      <c r="E1962" s="387" t="str">
        <f>IF(STEP!E1962&lt;&gt;"",STEP!E1962,"")</f>
        <v/>
      </c>
      <c r="F1962" s="253"/>
      <c r="G1962" s="252"/>
      <c r="H1962" s="254"/>
      <c r="I1962" s="254"/>
      <c r="J1962" s="254"/>
      <c r="K1962" s="254"/>
      <c r="L1962" s="254"/>
      <c r="M1962" s="254"/>
      <c r="N1962" s="254"/>
      <c r="O1962" s="254"/>
      <c r="P1962" s="254"/>
      <c r="Q1962" s="254"/>
      <c r="R1962" s="254"/>
      <c r="S1962" s="254"/>
      <c r="T1962" s="254"/>
      <c r="U1962" s="254"/>
      <c r="V1962" s="254"/>
      <c r="W1962" s="254"/>
      <c r="X1962" s="254"/>
      <c r="Y1962" s="254"/>
      <c r="Z1962" s="254"/>
      <c r="AA1962" s="254"/>
      <c r="AB1962" s="254"/>
      <c r="AC1962" s="254"/>
      <c r="AD1962" s="254"/>
      <c r="AE1962" s="255"/>
      <c r="AF1962" s="255"/>
      <c r="AG1962" s="255"/>
      <c r="AH1962" s="255"/>
      <c r="AI1962" s="255"/>
      <c r="AJ1962" s="255"/>
      <c r="AK1962" s="255"/>
      <c r="AL1962" s="255"/>
      <c r="AM1962" s="255"/>
      <c r="AN1962" s="255"/>
      <c r="AO1962" s="254"/>
      <c r="AP1962" s="254"/>
      <c r="AQ1962" s="254"/>
      <c r="AR1962" s="254"/>
      <c r="AS1962" s="254"/>
      <c r="AT1962" s="254"/>
      <c r="AU1962" s="254"/>
      <c r="AW1962" s="283" t="str">
        <f t="shared" si="230"/>
        <v/>
      </c>
      <c r="AX1962" s="283" t="str">
        <f t="shared" si="231"/>
        <v/>
      </c>
      <c r="AY1962" s="283" t="str">
        <f t="shared" si="232"/>
        <v/>
      </c>
      <c r="AZ1962" s="283" t="str">
        <f t="shared" si="233"/>
        <v/>
      </c>
      <c r="BA1962" s="283" t="str">
        <f t="shared" si="234"/>
        <v/>
      </c>
      <c r="BD1962" s="254" t="str">
        <f>IF(W1962="","",IF(F1962="休日",AW1962,IF(F1962="法休",AW1962,VLOOKUP(F1962,カレンダマスタ!$Q$56:$R$69,2,FALSE))))</f>
        <v/>
      </c>
      <c r="BG1962" s="254" t="str">
        <f t="shared" si="235"/>
        <v/>
      </c>
      <c r="BH1962" s="254" t="str">
        <f>IF(AX1962="","",IF(P1962&lt;&gt;"","",IF(BG1962="CS","OK",IF(VLOOKUP(E1962,カレンダマスタ!$A$5:$D$381,4,FALSE)&gt;0,"",IF(OR(AX1962*24&gt;10.84,AZ1962*24&lt;14.5)=TRUE,"×","OK")))))</f>
        <v/>
      </c>
    </row>
    <row r="1963" spans="2:60">
      <c r="B1963" s="111"/>
      <c r="C1963" s="385" t="str">
        <f>IF(STEP!C1963&lt;&gt;"",STEP!C1963,"")</f>
        <v/>
      </c>
      <c r="D1963" s="386" t="str">
        <f>IF(STEP!D1963&lt;&gt;"",STEP!D1963,"")</f>
        <v/>
      </c>
      <c r="E1963" s="387" t="str">
        <f>IF(STEP!E1963&lt;&gt;"",STEP!E1963,"")</f>
        <v/>
      </c>
      <c r="F1963" s="256"/>
      <c r="G1963" s="257"/>
      <c r="H1963" s="254"/>
      <c r="I1963" s="254"/>
      <c r="J1963" s="254"/>
      <c r="K1963" s="254"/>
      <c r="L1963" s="254"/>
      <c r="M1963" s="254"/>
      <c r="N1963" s="254"/>
      <c r="O1963" s="254"/>
      <c r="P1963" s="254"/>
      <c r="Q1963" s="254"/>
      <c r="R1963" s="254"/>
      <c r="S1963" s="254"/>
      <c r="T1963" s="254"/>
      <c r="U1963" s="254"/>
      <c r="V1963" s="254"/>
      <c r="W1963" s="254"/>
      <c r="X1963" s="254"/>
      <c r="Y1963" s="254"/>
      <c r="Z1963" s="254"/>
      <c r="AA1963" s="254"/>
      <c r="AB1963" s="254"/>
      <c r="AC1963" s="254"/>
      <c r="AD1963" s="254"/>
      <c r="AE1963" s="255"/>
      <c r="AF1963" s="255"/>
      <c r="AG1963" s="255"/>
      <c r="AH1963" s="255"/>
      <c r="AI1963" s="255"/>
      <c r="AJ1963" s="255"/>
      <c r="AK1963" s="255"/>
      <c r="AL1963" s="255"/>
      <c r="AM1963" s="255"/>
      <c r="AN1963" s="255"/>
      <c r="AO1963" s="254"/>
      <c r="AP1963" s="254"/>
      <c r="AQ1963" s="254"/>
      <c r="AR1963" s="254"/>
      <c r="AS1963" s="254"/>
      <c r="AT1963" s="254"/>
      <c r="AU1963" s="254"/>
      <c r="AW1963" s="283" t="str">
        <f t="shared" si="230"/>
        <v/>
      </c>
      <c r="AX1963" s="283" t="str">
        <f t="shared" si="231"/>
        <v/>
      </c>
      <c r="AY1963" s="283" t="str">
        <f t="shared" si="232"/>
        <v/>
      </c>
      <c r="AZ1963" s="283" t="str">
        <f t="shared" si="233"/>
        <v/>
      </c>
      <c r="BA1963" s="283" t="str">
        <f t="shared" si="234"/>
        <v/>
      </c>
      <c r="BD1963" s="254" t="str">
        <f>IF(W1963="","",IF(F1963="休日",AW1963,IF(F1963="法休",AW1963,VLOOKUP(F1963,カレンダマスタ!$Q$56:$R$69,2,FALSE))))</f>
        <v/>
      </c>
      <c r="BG1963" s="254" t="str">
        <f t="shared" si="235"/>
        <v/>
      </c>
      <c r="BH1963" s="254" t="str">
        <f>IF(AX1963="","",IF(P1963&lt;&gt;"","",IF(BG1963="CS","OK",IF(VLOOKUP(E1963,カレンダマスタ!$A$5:$D$381,4,FALSE)&gt;0,"",IF(OR(AX1963*24&gt;10.84,AZ1963*24&lt;14.5)=TRUE,"×","OK")))))</f>
        <v/>
      </c>
    </row>
    <row r="1964" spans="2:60">
      <c r="B1964" s="111"/>
      <c r="C1964" s="385" t="str">
        <f>IF(STEP!C1964&lt;&gt;"",STEP!C1964,"")</f>
        <v/>
      </c>
      <c r="D1964" s="386" t="str">
        <f>IF(STEP!D1964&lt;&gt;"",STEP!D1964,"")</f>
        <v/>
      </c>
      <c r="E1964" s="387" t="str">
        <f>IF(STEP!E1964&lt;&gt;"",STEP!E1964,"")</f>
        <v/>
      </c>
      <c r="F1964" s="256"/>
      <c r="G1964" s="257"/>
      <c r="H1964" s="254"/>
      <c r="I1964" s="254"/>
      <c r="J1964" s="254"/>
      <c r="K1964" s="254"/>
      <c r="L1964" s="254"/>
      <c r="M1964" s="254"/>
      <c r="N1964" s="254"/>
      <c r="O1964" s="254"/>
      <c r="P1964" s="254"/>
      <c r="Q1964" s="254"/>
      <c r="R1964" s="254"/>
      <c r="S1964" s="254"/>
      <c r="T1964" s="254"/>
      <c r="U1964" s="254"/>
      <c r="V1964" s="254"/>
      <c r="W1964" s="254"/>
      <c r="X1964" s="254"/>
      <c r="Y1964" s="254"/>
      <c r="Z1964" s="254"/>
      <c r="AA1964" s="254"/>
      <c r="AB1964" s="254"/>
      <c r="AC1964" s="254"/>
      <c r="AD1964" s="254"/>
      <c r="AE1964" s="255"/>
      <c r="AF1964" s="255"/>
      <c r="AG1964" s="255"/>
      <c r="AH1964" s="255"/>
      <c r="AI1964" s="255"/>
      <c r="AJ1964" s="255"/>
      <c r="AK1964" s="255"/>
      <c r="AL1964" s="255"/>
      <c r="AM1964" s="255"/>
      <c r="AN1964" s="255"/>
      <c r="AO1964" s="254"/>
      <c r="AP1964" s="254"/>
      <c r="AQ1964" s="254"/>
      <c r="AR1964" s="254"/>
      <c r="AS1964" s="254"/>
      <c r="AT1964" s="254"/>
      <c r="AU1964" s="254"/>
      <c r="AW1964" s="283" t="str">
        <f t="shared" si="230"/>
        <v/>
      </c>
      <c r="AX1964" s="283" t="str">
        <f t="shared" si="231"/>
        <v/>
      </c>
      <c r="AY1964" s="283" t="str">
        <f t="shared" si="232"/>
        <v/>
      </c>
      <c r="AZ1964" s="283" t="str">
        <f t="shared" si="233"/>
        <v/>
      </c>
      <c r="BA1964" s="283" t="str">
        <f t="shared" si="234"/>
        <v/>
      </c>
      <c r="BD1964" s="254" t="str">
        <f>IF(W1964="","",IF(F1964="休日",AW1964,IF(F1964="法休",AW1964,VLOOKUP(F1964,カレンダマスタ!$Q$56:$R$69,2,FALSE))))</f>
        <v/>
      </c>
      <c r="BG1964" s="254" t="str">
        <f t="shared" si="235"/>
        <v/>
      </c>
      <c r="BH1964" s="254" t="str">
        <f>IF(AX1964="","",IF(P1964&lt;&gt;"","",IF(BG1964="CS","OK",IF(VLOOKUP(E1964,カレンダマスタ!$A$5:$D$381,4,FALSE)&gt;0,"",IF(OR(AX1964*24&gt;10.84,AZ1964*24&lt;14.5)=TRUE,"×","OK")))))</f>
        <v/>
      </c>
    </row>
    <row r="1965" spans="2:60">
      <c r="B1965" s="111"/>
      <c r="C1965" s="385" t="str">
        <f>IF(STEP!C1965&lt;&gt;"",STEP!C1965,"")</f>
        <v/>
      </c>
      <c r="D1965" s="386" t="str">
        <f>IF(STEP!D1965&lt;&gt;"",STEP!D1965,"")</f>
        <v/>
      </c>
      <c r="E1965" s="387" t="str">
        <f>IF(STEP!E1965&lt;&gt;"",STEP!E1965,"")</f>
        <v/>
      </c>
      <c r="F1965" s="256"/>
      <c r="G1965" s="257"/>
      <c r="H1965" s="254"/>
      <c r="I1965" s="254"/>
      <c r="J1965" s="254"/>
      <c r="K1965" s="254"/>
      <c r="L1965" s="254"/>
      <c r="M1965" s="254"/>
      <c r="N1965" s="254"/>
      <c r="O1965" s="254"/>
      <c r="P1965" s="254"/>
      <c r="Q1965" s="254"/>
      <c r="R1965" s="254"/>
      <c r="S1965" s="254"/>
      <c r="T1965" s="254"/>
      <c r="U1965" s="254"/>
      <c r="V1965" s="254"/>
      <c r="W1965" s="254"/>
      <c r="X1965" s="254"/>
      <c r="Y1965" s="254"/>
      <c r="Z1965" s="254"/>
      <c r="AA1965" s="254"/>
      <c r="AB1965" s="254"/>
      <c r="AC1965" s="254"/>
      <c r="AD1965" s="254"/>
      <c r="AE1965" s="255"/>
      <c r="AF1965" s="255"/>
      <c r="AG1965" s="255"/>
      <c r="AH1965" s="255"/>
      <c r="AI1965" s="255"/>
      <c r="AJ1965" s="255"/>
      <c r="AK1965" s="255"/>
      <c r="AL1965" s="255"/>
      <c r="AM1965" s="255"/>
      <c r="AN1965" s="255"/>
      <c r="AO1965" s="254"/>
      <c r="AP1965" s="254"/>
      <c r="AQ1965" s="254"/>
      <c r="AR1965" s="254"/>
      <c r="AS1965" s="254"/>
      <c r="AT1965" s="254"/>
      <c r="AU1965" s="254"/>
      <c r="AW1965" s="283" t="str">
        <f t="shared" si="230"/>
        <v/>
      </c>
      <c r="AX1965" s="283" t="str">
        <f t="shared" si="231"/>
        <v/>
      </c>
      <c r="AY1965" s="283" t="str">
        <f t="shared" si="232"/>
        <v/>
      </c>
      <c r="AZ1965" s="283" t="str">
        <f t="shared" si="233"/>
        <v/>
      </c>
      <c r="BA1965" s="283" t="str">
        <f t="shared" si="234"/>
        <v/>
      </c>
      <c r="BD1965" s="254" t="str">
        <f>IF(W1965="","",IF(F1965="休日",AW1965,IF(F1965="法休",AW1965,VLOOKUP(F1965,カレンダマスタ!$Q$56:$R$69,2,FALSE))))</f>
        <v/>
      </c>
      <c r="BG1965" s="254" t="str">
        <f t="shared" si="235"/>
        <v/>
      </c>
      <c r="BH1965" s="254" t="str">
        <f>IF(AX1965="","",IF(P1965&lt;&gt;"","",IF(BG1965="CS","OK",IF(VLOOKUP(E1965,カレンダマスタ!$A$5:$D$381,4,FALSE)&gt;0,"",IF(OR(AX1965*24&gt;10.84,AZ1965*24&lt;14.5)=TRUE,"×","OK")))))</f>
        <v/>
      </c>
    </row>
    <row r="1966" spans="2:60">
      <c r="B1966" s="111"/>
      <c r="C1966" s="388" t="str">
        <f>IF(STEP!C1966&lt;&gt;"",STEP!C1966,"")</f>
        <v/>
      </c>
      <c r="D1966" s="389" t="str">
        <f>IF(STEP!D1966&lt;&gt;"",STEP!D1966,"")</f>
        <v/>
      </c>
      <c r="E1966" s="390" t="str">
        <f>IF(STEP!E1966&lt;&gt;"",STEP!E1966,"")</f>
        <v/>
      </c>
      <c r="F1966" s="259"/>
      <c r="G1966" s="266"/>
      <c r="H1966" s="260"/>
      <c r="I1966" s="260"/>
      <c r="J1966" s="260"/>
      <c r="K1966" s="260"/>
      <c r="L1966" s="260"/>
      <c r="M1966" s="260"/>
      <c r="N1966" s="260"/>
      <c r="O1966" s="260"/>
      <c r="P1966" s="260"/>
      <c r="Q1966" s="260"/>
      <c r="R1966" s="260"/>
      <c r="S1966" s="260"/>
      <c r="T1966" s="260"/>
      <c r="U1966" s="260"/>
      <c r="V1966" s="260"/>
      <c r="W1966" s="260"/>
      <c r="X1966" s="260"/>
      <c r="Y1966" s="260"/>
      <c r="Z1966" s="260"/>
      <c r="AA1966" s="260"/>
      <c r="AB1966" s="260"/>
      <c r="AC1966" s="260"/>
      <c r="AD1966" s="260"/>
      <c r="AE1966" s="261"/>
      <c r="AF1966" s="261"/>
      <c r="AG1966" s="261"/>
      <c r="AH1966" s="261"/>
      <c r="AI1966" s="261"/>
      <c r="AJ1966" s="261"/>
      <c r="AK1966" s="261"/>
      <c r="AL1966" s="261"/>
      <c r="AM1966" s="261"/>
      <c r="AN1966" s="261"/>
      <c r="AO1966" s="260"/>
      <c r="AP1966" s="260"/>
      <c r="AQ1966" s="260"/>
      <c r="AR1966" s="260"/>
      <c r="AS1966" s="260"/>
      <c r="AT1966" s="260"/>
      <c r="AU1966" s="260"/>
      <c r="AW1966" s="284" t="str">
        <f t="shared" si="230"/>
        <v/>
      </c>
      <c r="AX1966" s="284" t="str">
        <f t="shared" si="231"/>
        <v/>
      </c>
      <c r="AY1966" s="284" t="str">
        <f t="shared" si="232"/>
        <v/>
      </c>
      <c r="AZ1966" s="284" t="str">
        <f t="shared" si="233"/>
        <v/>
      </c>
      <c r="BA1966" s="284" t="str">
        <f t="shared" si="234"/>
        <v/>
      </c>
      <c r="BD1966" s="260" t="str">
        <f>IF(W1966="","",IF(F1966="休日",AW1966,IF(F1966="法休",AW1966,VLOOKUP(F1966,カレンダマスタ!$Q$56:$R$69,2,FALSE))))</f>
        <v/>
      </c>
      <c r="BG1966" s="260" t="str">
        <f t="shared" si="235"/>
        <v/>
      </c>
      <c r="BH1966" s="260" t="str">
        <f>IF(AX1966="","",IF(P1966&lt;&gt;"","",IF(BG1966="CS","OK",IF(VLOOKUP(E1966,カレンダマスタ!$A$5:$D$381,4,FALSE)&gt;0,"",IF(OR(AX1966*24&gt;10.84,AZ1966*24&lt;14.5)=TRUE,"×","OK")))))</f>
        <v/>
      </c>
    </row>
    <row r="1967" spans="2:60">
      <c r="B1967" s="111"/>
      <c r="C1967" s="391" t="str">
        <f>IF(STEP!C1967&lt;&gt;"",STEP!C1967,"")</f>
        <v/>
      </c>
      <c r="D1967" s="392" t="str">
        <f>IF(STEP!D1967&lt;&gt;"",STEP!D1967,"")</f>
        <v/>
      </c>
      <c r="E1967" s="393" t="str">
        <f>IF(STEP!E1967&lt;&gt;"",STEP!E1967,"")</f>
        <v/>
      </c>
      <c r="F1967" s="263"/>
      <c r="G1967" s="267"/>
      <c r="H1967" s="264"/>
      <c r="I1967" s="264"/>
      <c r="J1967" s="264"/>
      <c r="K1967" s="264"/>
      <c r="L1967" s="264"/>
      <c r="M1967" s="264"/>
      <c r="N1967" s="264"/>
      <c r="O1967" s="264"/>
      <c r="P1967" s="264"/>
      <c r="Q1967" s="264"/>
      <c r="R1967" s="264"/>
      <c r="S1967" s="264"/>
      <c r="T1967" s="264"/>
      <c r="U1967" s="264"/>
      <c r="V1967" s="264"/>
      <c r="W1967" s="264"/>
      <c r="X1967" s="264"/>
      <c r="Y1967" s="264"/>
      <c r="Z1967" s="264"/>
      <c r="AA1967" s="264"/>
      <c r="AB1967" s="264"/>
      <c r="AC1967" s="264"/>
      <c r="AD1967" s="264"/>
      <c r="AE1967" s="265"/>
      <c r="AF1967" s="265"/>
      <c r="AG1967" s="265"/>
      <c r="AH1967" s="265"/>
      <c r="AI1967" s="265"/>
      <c r="AJ1967" s="265"/>
      <c r="AK1967" s="265"/>
      <c r="AL1967" s="265"/>
      <c r="AM1967" s="265"/>
      <c r="AN1967" s="265"/>
      <c r="AO1967" s="264"/>
      <c r="AP1967" s="264"/>
      <c r="AQ1967" s="264"/>
      <c r="AR1967" s="264"/>
      <c r="AS1967" s="264"/>
      <c r="AT1967" s="264"/>
      <c r="AU1967" s="264"/>
      <c r="AW1967" s="285" t="str">
        <f t="shared" si="230"/>
        <v/>
      </c>
      <c r="AX1967" s="285" t="str">
        <f t="shared" si="231"/>
        <v/>
      </c>
      <c r="AY1967" s="285" t="str">
        <f t="shared" si="232"/>
        <v/>
      </c>
      <c r="AZ1967" s="285" t="str">
        <f t="shared" si="233"/>
        <v/>
      </c>
      <c r="BA1967" s="285" t="str">
        <f t="shared" si="234"/>
        <v/>
      </c>
      <c r="BD1967" s="264" t="str">
        <f>IF(W1967="","",IF(F1967="休日",AW1967,IF(F1967="法休",AW1967,VLOOKUP(F1967,カレンダマスタ!$Q$56:$R$69,2,FALSE))))</f>
        <v/>
      </c>
      <c r="BG1967" s="264" t="str">
        <f t="shared" si="235"/>
        <v/>
      </c>
      <c r="BH1967" s="264" t="str">
        <f>IF(AX1967="","",IF(P1967&lt;&gt;"","",IF(BG1967="CS","OK",IF(VLOOKUP(E1967,カレンダマスタ!$A$5:$D$381,4,FALSE)&gt;0,"",IF(OR(AX1967*24&gt;10.84,AZ1967*24&lt;14.5)=TRUE,"×","OK")))))</f>
        <v/>
      </c>
    </row>
    <row r="1968" spans="2:60">
      <c r="B1968" s="111"/>
      <c r="C1968" s="385" t="str">
        <f>IF(STEP!C1968&lt;&gt;"",STEP!C1968,"")</f>
        <v/>
      </c>
      <c r="D1968" s="386" t="str">
        <f>IF(STEP!D1968&lt;&gt;"",STEP!D1968,"")</f>
        <v/>
      </c>
      <c r="E1968" s="387" t="str">
        <f>IF(STEP!E1968&lt;&gt;"",STEP!E1968,"")</f>
        <v/>
      </c>
      <c r="F1968" s="253"/>
      <c r="G1968" s="252"/>
      <c r="H1968" s="254"/>
      <c r="I1968" s="254"/>
      <c r="J1968" s="254"/>
      <c r="K1968" s="254"/>
      <c r="L1968" s="254"/>
      <c r="M1968" s="254"/>
      <c r="N1968" s="254"/>
      <c r="O1968" s="254"/>
      <c r="P1968" s="254"/>
      <c r="Q1968" s="254"/>
      <c r="R1968" s="254"/>
      <c r="S1968" s="254"/>
      <c r="T1968" s="254"/>
      <c r="U1968" s="254"/>
      <c r="V1968" s="254"/>
      <c r="W1968" s="254"/>
      <c r="X1968" s="254"/>
      <c r="Y1968" s="254"/>
      <c r="Z1968" s="254"/>
      <c r="AA1968" s="254"/>
      <c r="AB1968" s="254"/>
      <c r="AC1968" s="254"/>
      <c r="AD1968" s="254"/>
      <c r="AE1968" s="255"/>
      <c r="AF1968" s="255"/>
      <c r="AG1968" s="255"/>
      <c r="AH1968" s="255"/>
      <c r="AI1968" s="255"/>
      <c r="AJ1968" s="255"/>
      <c r="AK1968" s="255"/>
      <c r="AL1968" s="255"/>
      <c r="AM1968" s="255"/>
      <c r="AN1968" s="255"/>
      <c r="AO1968" s="254"/>
      <c r="AP1968" s="254"/>
      <c r="AQ1968" s="254"/>
      <c r="AR1968" s="254"/>
      <c r="AS1968" s="254"/>
      <c r="AT1968" s="254"/>
      <c r="AU1968" s="254"/>
      <c r="AW1968" s="283" t="str">
        <f t="shared" si="230"/>
        <v/>
      </c>
      <c r="AX1968" s="283" t="str">
        <f t="shared" si="231"/>
        <v/>
      </c>
      <c r="AY1968" s="283" t="str">
        <f t="shared" si="232"/>
        <v/>
      </c>
      <c r="AZ1968" s="283" t="str">
        <f t="shared" si="233"/>
        <v/>
      </c>
      <c r="BA1968" s="283" t="str">
        <f t="shared" si="234"/>
        <v/>
      </c>
      <c r="BD1968" s="254" t="str">
        <f>IF(W1968="","",IF(F1968="休日",AW1968,IF(F1968="法休",AW1968,VLOOKUP(F1968,カレンダマスタ!$Q$56:$R$69,2,FALSE))))</f>
        <v/>
      </c>
      <c r="BG1968" s="503" t="str">
        <f t="shared" si="235"/>
        <v/>
      </c>
      <c r="BH1968" s="503" t="str">
        <f>IF(AX1968="","",IF(P1968&lt;&gt;"","",IF(BG1968="CS","OK",IF(VLOOKUP(E1968,カレンダマスタ!$A$5:$D$381,4,FALSE)&gt;0,"",IF(OR(AX1968*24&gt;10.84,AZ1968*24&lt;14.5)=TRUE,"×","OK")))))</f>
        <v/>
      </c>
    </row>
    <row r="1969" spans="2:60">
      <c r="B1969" s="111"/>
      <c r="C1969" s="385" t="str">
        <f>IF(STEP!C1969&lt;&gt;"",STEP!C1969,"")</f>
        <v/>
      </c>
      <c r="D1969" s="386" t="str">
        <f>IF(STEP!D1969&lt;&gt;"",STEP!D1969,"")</f>
        <v/>
      </c>
      <c r="E1969" s="387" t="str">
        <f>IF(STEP!E1969&lt;&gt;"",STEP!E1969,"")</f>
        <v/>
      </c>
      <c r="F1969" s="253"/>
      <c r="G1969" s="252"/>
      <c r="H1969" s="254"/>
      <c r="I1969" s="254"/>
      <c r="J1969" s="254"/>
      <c r="K1969" s="254"/>
      <c r="L1969" s="254"/>
      <c r="M1969" s="254"/>
      <c r="N1969" s="254"/>
      <c r="O1969" s="254"/>
      <c r="P1969" s="254"/>
      <c r="Q1969" s="254"/>
      <c r="R1969" s="254"/>
      <c r="S1969" s="254"/>
      <c r="T1969" s="254"/>
      <c r="U1969" s="254"/>
      <c r="V1969" s="254"/>
      <c r="W1969" s="254"/>
      <c r="X1969" s="254"/>
      <c r="Y1969" s="254"/>
      <c r="Z1969" s="254"/>
      <c r="AA1969" s="254"/>
      <c r="AB1969" s="254"/>
      <c r="AC1969" s="254"/>
      <c r="AD1969" s="254"/>
      <c r="AE1969" s="255"/>
      <c r="AF1969" s="255"/>
      <c r="AG1969" s="255"/>
      <c r="AH1969" s="255"/>
      <c r="AI1969" s="255"/>
      <c r="AJ1969" s="255"/>
      <c r="AK1969" s="255"/>
      <c r="AL1969" s="255"/>
      <c r="AM1969" s="255"/>
      <c r="AN1969" s="255"/>
      <c r="AO1969" s="254"/>
      <c r="AP1969" s="254"/>
      <c r="AQ1969" s="254"/>
      <c r="AR1969" s="254"/>
      <c r="AS1969" s="254"/>
      <c r="AT1969" s="254"/>
      <c r="AU1969" s="254"/>
      <c r="AW1969" s="283" t="str">
        <f t="shared" si="230"/>
        <v/>
      </c>
      <c r="AX1969" s="283" t="str">
        <f t="shared" si="231"/>
        <v/>
      </c>
      <c r="AY1969" s="283" t="str">
        <f t="shared" si="232"/>
        <v/>
      </c>
      <c r="AZ1969" s="283" t="str">
        <f t="shared" si="233"/>
        <v/>
      </c>
      <c r="BA1969" s="283" t="str">
        <f t="shared" si="234"/>
        <v/>
      </c>
      <c r="BD1969" s="254" t="str">
        <f>IF(W1969="","",IF(F1969="休日",AW1969,IF(F1969="法休",AW1969,VLOOKUP(F1969,カレンダマスタ!$Q$56:$R$69,2,FALSE))))</f>
        <v/>
      </c>
      <c r="BG1969" s="254" t="str">
        <f t="shared" si="235"/>
        <v/>
      </c>
      <c r="BH1969" s="254" t="str">
        <f>IF(AX1969="","",IF(P1969&lt;&gt;"","",IF(BG1969="CS","OK",IF(VLOOKUP(E1969,カレンダマスタ!$A$5:$D$381,4,FALSE)&gt;0,"",IF(OR(AX1969*24&gt;10.84,AZ1969*24&lt;14.5)=TRUE,"×","OK")))))</f>
        <v/>
      </c>
    </row>
    <row r="1970" spans="2:60">
      <c r="B1970" s="111"/>
      <c r="C1970" s="385" t="str">
        <f>IF(STEP!C1970&lt;&gt;"",STEP!C1970,"")</f>
        <v/>
      </c>
      <c r="D1970" s="386" t="str">
        <f>IF(STEP!D1970&lt;&gt;"",STEP!D1970,"")</f>
        <v/>
      </c>
      <c r="E1970" s="387" t="str">
        <f>IF(STEP!E1970&lt;&gt;"",STEP!E1970,"")</f>
        <v/>
      </c>
      <c r="F1970" s="253"/>
      <c r="G1970" s="252"/>
      <c r="H1970" s="254"/>
      <c r="I1970" s="254"/>
      <c r="J1970" s="254"/>
      <c r="K1970" s="254"/>
      <c r="L1970" s="254"/>
      <c r="M1970" s="254"/>
      <c r="N1970" s="254"/>
      <c r="O1970" s="254"/>
      <c r="P1970" s="254"/>
      <c r="Q1970" s="254"/>
      <c r="R1970" s="254"/>
      <c r="S1970" s="254"/>
      <c r="T1970" s="254"/>
      <c r="U1970" s="254"/>
      <c r="V1970" s="254"/>
      <c r="W1970" s="254"/>
      <c r="X1970" s="254"/>
      <c r="Y1970" s="254"/>
      <c r="Z1970" s="254"/>
      <c r="AA1970" s="254"/>
      <c r="AB1970" s="254"/>
      <c r="AC1970" s="254"/>
      <c r="AD1970" s="254"/>
      <c r="AE1970" s="255"/>
      <c r="AF1970" s="255"/>
      <c r="AG1970" s="255"/>
      <c r="AH1970" s="255"/>
      <c r="AI1970" s="255"/>
      <c r="AJ1970" s="255"/>
      <c r="AK1970" s="255"/>
      <c r="AL1970" s="255"/>
      <c r="AM1970" s="255"/>
      <c r="AN1970" s="255"/>
      <c r="AO1970" s="254"/>
      <c r="AP1970" s="254"/>
      <c r="AQ1970" s="254"/>
      <c r="AR1970" s="254"/>
      <c r="AS1970" s="254"/>
      <c r="AT1970" s="254"/>
      <c r="AU1970" s="254"/>
      <c r="AW1970" s="283" t="str">
        <f t="shared" si="230"/>
        <v/>
      </c>
      <c r="AX1970" s="283" t="str">
        <f t="shared" si="231"/>
        <v/>
      </c>
      <c r="AY1970" s="283" t="str">
        <f t="shared" si="232"/>
        <v/>
      </c>
      <c r="AZ1970" s="283" t="str">
        <f t="shared" si="233"/>
        <v/>
      </c>
      <c r="BA1970" s="283" t="str">
        <f t="shared" si="234"/>
        <v/>
      </c>
      <c r="BD1970" s="254" t="str">
        <f>IF(W1970="","",IF(F1970="休日",AW1970,IF(F1970="法休",AW1970,VLOOKUP(F1970,カレンダマスタ!$Q$56:$R$69,2,FALSE))))</f>
        <v/>
      </c>
      <c r="BG1970" s="254" t="str">
        <f t="shared" si="235"/>
        <v/>
      </c>
      <c r="BH1970" s="254" t="str">
        <f>IF(AX1970="","",IF(P1970&lt;&gt;"","",IF(BG1970="CS","OK",IF(VLOOKUP(E1970,カレンダマスタ!$A$5:$D$381,4,FALSE)&gt;0,"",IF(OR(AX1970*24&gt;10.84,AZ1970*24&lt;14.5)=TRUE,"×","OK")))))</f>
        <v/>
      </c>
    </row>
    <row r="1971" spans="2:60">
      <c r="B1971" s="111"/>
      <c r="C1971" s="385" t="str">
        <f>IF(STEP!C1971&lt;&gt;"",STEP!C1971,"")</f>
        <v/>
      </c>
      <c r="D1971" s="386" t="str">
        <f>IF(STEP!D1971&lt;&gt;"",STEP!D1971,"")</f>
        <v/>
      </c>
      <c r="E1971" s="387" t="str">
        <f>IF(STEP!E1971&lt;&gt;"",STEP!E1971,"")</f>
        <v/>
      </c>
      <c r="F1971" s="256"/>
      <c r="G1971" s="257"/>
      <c r="H1971" s="254"/>
      <c r="I1971" s="254"/>
      <c r="J1971" s="254"/>
      <c r="K1971" s="254"/>
      <c r="L1971" s="254"/>
      <c r="M1971" s="254"/>
      <c r="N1971" s="254"/>
      <c r="O1971" s="254"/>
      <c r="P1971" s="254"/>
      <c r="Q1971" s="254"/>
      <c r="R1971" s="254"/>
      <c r="S1971" s="254"/>
      <c r="T1971" s="254"/>
      <c r="U1971" s="254"/>
      <c r="V1971" s="254"/>
      <c r="W1971" s="254"/>
      <c r="X1971" s="254"/>
      <c r="Y1971" s="254"/>
      <c r="Z1971" s="254"/>
      <c r="AA1971" s="254"/>
      <c r="AB1971" s="254"/>
      <c r="AC1971" s="254"/>
      <c r="AD1971" s="254"/>
      <c r="AE1971" s="255"/>
      <c r="AF1971" s="255"/>
      <c r="AG1971" s="255"/>
      <c r="AH1971" s="255"/>
      <c r="AI1971" s="255"/>
      <c r="AJ1971" s="255"/>
      <c r="AK1971" s="255"/>
      <c r="AL1971" s="255"/>
      <c r="AM1971" s="255"/>
      <c r="AN1971" s="255"/>
      <c r="AO1971" s="254"/>
      <c r="AP1971" s="254"/>
      <c r="AQ1971" s="254"/>
      <c r="AR1971" s="254"/>
      <c r="AS1971" s="254"/>
      <c r="AT1971" s="254"/>
      <c r="AU1971" s="254"/>
      <c r="AW1971" s="283" t="str">
        <f t="shared" si="230"/>
        <v/>
      </c>
      <c r="AX1971" s="283" t="str">
        <f t="shared" si="231"/>
        <v/>
      </c>
      <c r="AY1971" s="283" t="str">
        <f t="shared" si="232"/>
        <v/>
      </c>
      <c r="AZ1971" s="283" t="str">
        <f t="shared" si="233"/>
        <v/>
      </c>
      <c r="BA1971" s="283" t="str">
        <f t="shared" si="234"/>
        <v/>
      </c>
      <c r="BD1971" s="254" t="str">
        <f>IF(W1971="","",IF(F1971="休日",AW1971,IF(F1971="法休",AW1971,VLOOKUP(F1971,カレンダマスタ!$Q$56:$R$69,2,FALSE))))</f>
        <v/>
      </c>
      <c r="BG1971" s="254" t="str">
        <f t="shared" si="235"/>
        <v/>
      </c>
      <c r="BH1971" s="254" t="str">
        <f>IF(AX1971="","",IF(P1971&lt;&gt;"","",IF(BG1971="CS","OK",IF(VLOOKUP(E1971,カレンダマスタ!$A$5:$D$381,4,FALSE)&gt;0,"",IF(OR(AX1971*24&gt;10.84,AZ1971*24&lt;14.5)=TRUE,"×","OK")))))</f>
        <v/>
      </c>
    </row>
    <row r="1972" spans="2:60">
      <c r="B1972" s="111"/>
      <c r="C1972" s="385" t="str">
        <f>IF(STEP!C1972&lt;&gt;"",STEP!C1972,"")</f>
        <v/>
      </c>
      <c r="D1972" s="386" t="str">
        <f>IF(STEP!D1972&lt;&gt;"",STEP!D1972,"")</f>
        <v/>
      </c>
      <c r="E1972" s="387" t="str">
        <f>IF(STEP!E1972&lt;&gt;"",STEP!E1972,"")</f>
        <v/>
      </c>
      <c r="F1972" s="256"/>
      <c r="G1972" s="257"/>
      <c r="H1972" s="254"/>
      <c r="I1972" s="254"/>
      <c r="J1972" s="254"/>
      <c r="K1972" s="254"/>
      <c r="L1972" s="254"/>
      <c r="M1972" s="254"/>
      <c r="N1972" s="254"/>
      <c r="O1972" s="254"/>
      <c r="P1972" s="254"/>
      <c r="Q1972" s="254"/>
      <c r="R1972" s="254"/>
      <c r="S1972" s="254"/>
      <c r="T1972" s="254"/>
      <c r="U1972" s="254"/>
      <c r="V1972" s="254"/>
      <c r="W1972" s="254"/>
      <c r="X1972" s="254"/>
      <c r="Y1972" s="254"/>
      <c r="Z1972" s="254"/>
      <c r="AA1972" s="254"/>
      <c r="AB1972" s="254"/>
      <c r="AC1972" s="254"/>
      <c r="AD1972" s="254"/>
      <c r="AE1972" s="255"/>
      <c r="AF1972" s="255"/>
      <c r="AG1972" s="255"/>
      <c r="AH1972" s="255"/>
      <c r="AI1972" s="255"/>
      <c r="AJ1972" s="255"/>
      <c r="AK1972" s="255"/>
      <c r="AL1972" s="255"/>
      <c r="AM1972" s="255"/>
      <c r="AN1972" s="255"/>
      <c r="AO1972" s="254"/>
      <c r="AP1972" s="254"/>
      <c r="AQ1972" s="254"/>
      <c r="AR1972" s="254"/>
      <c r="AS1972" s="254"/>
      <c r="AT1972" s="254"/>
      <c r="AU1972" s="254"/>
      <c r="AW1972" s="283" t="str">
        <f t="shared" si="230"/>
        <v/>
      </c>
      <c r="AX1972" s="283" t="str">
        <f t="shared" si="231"/>
        <v/>
      </c>
      <c r="AY1972" s="283" t="str">
        <f t="shared" si="232"/>
        <v/>
      </c>
      <c r="AZ1972" s="283" t="str">
        <f t="shared" si="233"/>
        <v/>
      </c>
      <c r="BA1972" s="283" t="str">
        <f t="shared" si="234"/>
        <v/>
      </c>
      <c r="BD1972" s="254" t="str">
        <f>IF(W1972="","",IF(F1972="休日",AW1972,IF(F1972="法休",AW1972,VLOOKUP(F1972,カレンダマスタ!$Q$56:$R$69,2,FALSE))))</f>
        <v/>
      </c>
      <c r="BG1972" s="254" t="str">
        <f t="shared" si="235"/>
        <v/>
      </c>
      <c r="BH1972" s="254" t="str">
        <f>IF(AX1972="","",IF(P1972&lt;&gt;"","",IF(BG1972="CS","OK",IF(VLOOKUP(E1972,カレンダマスタ!$A$5:$D$381,4,FALSE)&gt;0,"",IF(OR(AX1972*24&gt;10.84,AZ1972*24&lt;14.5)=TRUE,"×","OK")))))</f>
        <v/>
      </c>
    </row>
    <row r="1973" spans="2:60">
      <c r="B1973" s="111"/>
      <c r="C1973" s="388" t="str">
        <f>IF(STEP!C1973&lt;&gt;"",STEP!C1973,"")</f>
        <v/>
      </c>
      <c r="D1973" s="389" t="str">
        <f>IF(STEP!D1973&lt;&gt;"",STEP!D1973,"")</f>
        <v/>
      </c>
      <c r="E1973" s="390" t="str">
        <f>IF(STEP!E1973&lt;&gt;"",STEP!E1973,"")</f>
        <v/>
      </c>
      <c r="F1973" s="259"/>
      <c r="G1973" s="266"/>
      <c r="H1973" s="260"/>
      <c r="I1973" s="260"/>
      <c r="J1973" s="260"/>
      <c r="K1973" s="260"/>
      <c r="L1973" s="260"/>
      <c r="M1973" s="260"/>
      <c r="N1973" s="260"/>
      <c r="O1973" s="260"/>
      <c r="P1973" s="260"/>
      <c r="Q1973" s="260"/>
      <c r="R1973" s="260"/>
      <c r="S1973" s="260"/>
      <c r="T1973" s="260"/>
      <c r="U1973" s="260"/>
      <c r="V1973" s="260"/>
      <c r="W1973" s="260"/>
      <c r="X1973" s="260"/>
      <c r="Y1973" s="260"/>
      <c r="Z1973" s="260"/>
      <c r="AA1973" s="260"/>
      <c r="AB1973" s="260"/>
      <c r="AC1973" s="260"/>
      <c r="AD1973" s="260"/>
      <c r="AE1973" s="261"/>
      <c r="AF1973" s="261"/>
      <c r="AG1973" s="261"/>
      <c r="AH1973" s="261"/>
      <c r="AI1973" s="261"/>
      <c r="AJ1973" s="261"/>
      <c r="AK1973" s="261"/>
      <c r="AL1973" s="261"/>
      <c r="AM1973" s="261"/>
      <c r="AN1973" s="261"/>
      <c r="AO1973" s="260"/>
      <c r="AP1973" s="260"/>
      <c r="AQ1973" s="260"/>
      <c r="AR1973" s="260"/>
      <c r="AS1973" s="260"/>
      <c r="AT1973" s="260"/>
      <c r="AU1973" s="260"/>
      <c r="AW1973" s="284" t="str">
        <f t="shared" si="230"/>
        <v/>
      </c>
      <c r="AX1973" s="284" t="str">
        <f t="shared" si="231"/>
        <v/>
      </c>
      <c r="AY1973" s="284" t="str">
        <f t="shared" si="232"/>
        <v/>
      </c>
      <c r="AZ1973" s="284" t="str">
        <f t="shared" si="233"/>
        <v/>
      </c>
      <c r="BA1973" s="284" t="str">
        <f t="shared" si="234"/>
        <v/>
      </c>
      <c r="BD1973" s="260" t="str">
        <f>IF(W1973="","",IF(F1973="休日",AW1973,IF(F1973="法休",AW1973,VLOOKUP(F1973,カレンダマスタ!$Q$56:$R$69,2,FALSE))))</f>
        <v/>
      </c>
      <c r="BG1973" s="260" t="str">
        <f t="shared" si="235"/>
        <v/>
      </c>
      <c r="BH1973" s="260" t="str">
        <f>IF(AX1973="","",IF(P1973&lt;&gt;"","",IF(BG1973="CS","OK",IF(VLOOKUP(E1973,カレンダマスタ!$A$5:$D$381,4,FALSE)&gt;0,"",IF(OR(AX1973*24&gt;10.84,AZ1973*24&lt;14.5)=TRUE,"×","OK")))))</f>
        <v/>
      </c>
    </row>
    <row r="1974" spans="2:60">
      <c r="B1974" s="111"/>
      <c r="C1974" s="394" t="str">
        <f>IF(STEP!C1974&lt;&gt;"",STEP!C1974,"")</f>
        <v/>
      </c>
      <c r="D1974" s="395" t="str">
        <f>IF(STEP!D1974&lt;&gt;"",STEP!D1974,"")</f>
        <v/>
      </c>
      <c r="E1974" s="396" t="str">
        <f>IF(STEP!E1974&lt;&gt;"",STEP!E1974,"")</f>
        <v/>
      </c>
      <c r="F1974" s="269"/>
      <c r="G1974" s="268"/>
      <c r="H1974" s="270"/>
      <c r="I1974" s="270"/>
      <c r="J1974" s="270"/>
      <c r="K1974" s="270"/>
      <c r="L1974" s="270"/>
      <c r="M1974" s="270"/>
      <c r="N1974" s="270"/>
      <c r="O1974" s="270"/>
      <c r="P1974" s="270"/>
      <c r="Q1974" s="270"/>
      <c r="R1974" s="270"/>
      <c r="S1974" s="270"/>
      <c r="T1974" s="270"/>
      <c r="U1974" s="270"/>
      <c r="V1974" s="270"/>
      <c r="W1974" s="270"/>
      <c r="X1974" s="270"/>
      <c r="Y1974" s="270"/>
      <c r="Z1974" s="270"/>
      <c r="AA1974" s="270"/>
      <c r="AB1974" s="270"/>
      <c r="AC1974" s="270"/>
      <c r="AD1974" s="270"/>
      <c r="AE1974" s="271"/>
      <c r="AF1974" s="271"/>
      <c r="AG1974" s="271"/>
      <c r="AH1974" s="271"/>
      <c r="AI1974" s="271"/>
      <c r="AJ1974" s="271"/>
      <c r="AK1974" s="271"/>
      <c r="AL1974" s="271"/>
      <c r="AM1974" s="271"/>
      <c r="AN1974" s="271"/>
      <c r="AO1974" s="270"/>
      <c r="AP1974" s="270"/>
      <c r="AQ1974" s="270"/>
      <c r="AR1974" s="270"/>
      <c r="AS1974" s="270"/>
      <c r="AT1974" s="270"/>
      <c r="AU1974" s="270"/>
      <c r="AW1974" s="282" t="str">
        <f t="shared" si="230"/>
        <v/>
      </c>
      <c r="AX1974" s="282" t="str">
        <f t="shared" si="231"/>
        <v/>
      </c>
      <c r="AY1974" s="282" t="str">
        <f t="shared" si="232"/>
        <v/>
      </c>
      <c r="AZ1974" s="282" t="str">
        <f t="shared" si="233"/>
        <v/>
      </c>
      <c r="BA1974" s="282" t="str">
        <f t="shared" si="234"/>
        <v/>
      </c>
      <c r="BD1974" s="270" t="str">
        <f>IF(W1974="","",IF(F1974="休日",AW1974,IF(F1974="法休",AW1974,VLOOKUP(F1974,カレンダマスタ!$Q$56:$R$69,2,FALSE))))</f>
        <v/>
      </c>
      <c r="BG1974" s="270" t="str">
        <f t="shared" si="235"/>
        <v/>
      </c>
      <c r="BH1974" s="270" t="str">
        <f>IF(AX1974="","",IF(P1974&lt;&gt;"","",IF(BG1974="CS","OK",IF(VLOOKUP(E1974,カレンダマスタ!$A$5:$D$381,4,FALSE)&gt;0,"",IF(OR(AX1974*24&gt;10.84,AZ1974*24&lt;14.5)=TRUE,"×","OK")))))</f>
        <v/>
      </c>
    </row>
    <row r="1975" spans="2:60">
      <c r="B1975" s="111"/>
      <c r="C1975" s="385" t="str">
        <f>IF(STEP!C1975&lt;&gt;"",STEP!C1975,"")</f>
        <v/>
      </c>
      <c r="D1975" s="386" t="str">
        <f>IF(STEP!D1975&lt;&gt;"",STEP!D1975,"")</f>
        <v/>
      </c>
      <c r="E1975" s="387" t="str">
        <f>IF(STEP!E1975&lt;&gt;"",STEP!E1975,"")</f>
        <v/>
      </c>
      <c r="F1975" s="253"/>
      <c r="G1975" s="252"/>
      <c r="H1975" s="254"/>
      <c r="I1975" s="254"/>
      <c r="J1975" s="254"/>
      <c r="K1975" s="254"/>
      <c r="L1975" s="254"/>
      <c r="M1975" s="254"/>
      <c r="N1975" s="254"/>
      <c r="O1975" s="254"/>
      <c r="P1975" s="254"/>
      <c r="Q1975" s="254"/>
      <c r="R1975" s="254"/>
      <c r="S1975" s="254"/>
      <c r="T1975" s="254"/>
      <c r="U1975" s="254"/>
      <c r="V1975" s="254"/>
      <c r="W1975" s="254"/>
      <c r="X1975" s="254"/>
      <c r="Y1975" s="254"/>
      <c r="Z1975" s="254"/>
      <c r="AA1975" s="254"/>
      <c r="AB1975" s="254"/>
      <c r="AC1975" s="254"/>
      <c r="AD1975" s="254"/>
      <c r="AE1975" s="255"/>
      <c r="AF1975" s="255"/>
      <c r="AG1975" s="255"/>
      <c r="AH1975" s="255"/>
      <c r="AI1975" s="255"/>
      <c r="AJ1975" s="255"/>
      <c r="AK1975" s="255"/>
      <c r="AL1975" s="255"/>
      <c r="AM1975" s="255"/>
      <c r="AN1975" s="255"/>
      <c r="AO1975" s="254"/>
      <c r="AP1975" s="254"/>
      <c r="AQ1975" s="254"/>
      <c r="AR1975" s="254"/>
      <c r="AS1975" s="254"/>
      <c r="AT1975" s="254"/>
      <c r="AU1975" s="254"/>
      <c r="AW1975" s="283" t="str">
        <f t="shared" si="230"/>
        <v/>
      </c>
      <c r="AX1975" s="283" t="str">
        <f t="shared" si="231"/>
        <v/>
      </c>
      <c r="AY1975" s="283" t="str">
        <f t="shared" si="232"/>
        <v/>
      </c>
      <c r="AZ1975" s="283" t="str">
        <f t="shared" si="233"/>
        <v/>
      </c>
      <c r="BA1975" s="283" t="str">
        <f t="shared" si="234"/>
        <v/>
      </c>
      <c r="BD1975" s="254" t="str">
        <f>IF(W1975="","",IF(F1975="休日",AW1975,IF(F1975="法休",AW1975,VLOOKUP(F1975,カレンダマスタ!$Q$56:$R$69,2,FALSE))))</f>
        <v/>
      </c>
      <c r="BG1975" s="254" t="str">
        <f t="shared" si="235"/>
        <v/>
      </c>
      <c r="BH1975" s="254" t="str">
        <f>IF(AX1975="","",IF(P1975&lt;&gt;"","",IF(BG1975="CS","OK",IF(VLOOKUP(E1975,カレンダマスタ!$A$5:$D$381,4,FALSE)&gt;0,"",IF(OR(AX1975*24&gt;10.84,AZ1975*24&lt;14.5)=TRUE,"×","OK")))))</f>
        <v/>
      </c>
    </row>
    <row r="1976" spans="2:60">
      <c r="B1976" s="111"/>
      <c r="C1976" s="397" t="str">
        <f>IF(STEP!C1976&lt;&gt;"",STEP!C1976,"")</f>
        <v/>
      </c>
      <c r="D1976" s="398" t="str">
        <f>IF(STEP!D1976&lt;&gt;"",STEP!D1976,"")</f>
        <v/>
      </c>
      <c r="E1976" s="399" t="str">
        <f>IF(STEP!E1976&lt;&gt;"",STEP!E1976,"")</f>
        <v/>
      </c>
      <c r="F1976" s="273"/>
      <c r="G1976" s="272"/>
      <c r="H1976" s="274"/>
      <c r="I1976" s="274"/>
      <c r="J1976" s="274"/>
      <c r="K1976" s="274"/>
      <c r="L1976" s="274"/>
      <c r="M1976" s="274"/>
      <c r="N1976" s="274"/>
      <c r="O1976" s="274"/>
      <c r="P1976" s="274"/>
      <c r="Q1976" s="274"/>
      <c r="R1976" s="274"/>
      <c r="S1976" s="274"/>
      <c r="T1976" s="274"/>
      <c r="U1976" s="274"/>
      <c r="V1976" s="274"/>
      <c r="W1976" s="274"/>
      <c r="X1976" s="274"/>
      <c r="Y1976" s="274"/>
      <c r="Z1976" s="274"/>
      <c r="AA1976" s="274"/>
      <c r="AB1976" s="274"/>
      <c r="AC1976" s="274"/>
      <c r="AD1976" s="274"/>
      <c r="AE1976" s="275"/>
      <c r="AF1976" s="275"/>
      <c r="AG1976" s="275"/>
      <c r="AH1976" s="275"/>
      <c r="AI1976" s="275"/>
      <c r="AJ1976" s="275"/>
      <c r="AK1976" s="275"/>
      <c r="AL1976" s="275"/>
      <c r="AM1976" s="275"/>
      <c r="AN1976" s="275"/>
      <c r="AO1976" s="274"/>
      <c r="AP1976" s="274"/>
      <c r="AQ1976" s="274"/>
      <c r="AR1976" s="274"/>
      <c r="AS1976" s="274"/>
      <c r="AT1976" s="274"/>
      <c r="AU1976" s="274"/>
      <c r="AW1976" s="286" t="str">
        <f t="shared" si="230"/>
        <v/>
      </c>
      <c r="AX1976" s="286" t="str">
        <f t="shared" si="231"/>
        <v/>
      </c>
      <c r="AY1976" s="286" t="str">
        <f t="shared" si="232"/>
        <v/>
      </c>
      <c r="AZ1976" s="286" t="str">
        <f t="shared" si="233"/>
        <v/>
      </c>
      <c r="BA1976" s="286" t="str">
        <f t="shared" si="234"/>
        <v/>
      </c>
      <c r="BD1976" s="274" t="str">
        <f>IF(W1976="","",IF(F1976="休日",AW1976,IF(F1976="法休",AW1976,VLOOKUP(F1976,カレンダマスタ!$Q$56:$R$69,2,FALSE))))</f>
        <v/>
      </c>
      <c r="BG1976" s="274" t="str">
        <f t="shared" si="235"/>
        <v/>
      </c>
      <c r="BH1976" s="274" t="str">
        <f>IF(AX1976="","",IF(P1976&lt;&gt;"","",IF(BG1976="CS","OK",IF(VLOOKUP(E1976,カレンダマスタ!$A$5:$D$381,4,FALSE)&gt;0,"",IF(OR(AX1976*24&gt;10.84,AZ1976*24&lt;14.5)=TRUE,"×","OK")))))</f>
        <v/>
      </c>
    </row>
    <row r="1977" spans="2:60">
      <c r="B1977" s="111"/>
      <c r="C1977" s="397" t="str">
        <f>IF(STEP!C1977&lt;&gt;"",STEP!C1977,"")</f>
        <v/>
      </c>
      <c r="D1977" s="398" t="str">
        <f>IF(STEP!D1977&lt;&gt;"",STEP!D1977,"")</f>
        <v/>
      </c>
      <c r="E1977" s="399" t="str">
        <f>IF(STEP!E1977&lt;&gt;"",STEP!E1977,"")</f>
        <v/>
      </c>
      <c r="F1977" s="273"/>
      <c r="G1977" s="272"/>
      <c r="H1977" s="274"/>
      <c r="I1977" s="274"/>
      <c r="J1977" s="274"/>
      <c r="K1977" s="274"/>
      <c r="L1977" s="274"/>
      <c r="M1977" s="274"/>
      <c r="N1977" s="274"/>
      <c r="O1977" s="274"/>
      <c r="P1977" s="274"/>
      <c r="Q1977" s="274"/>
      <c r="R1977" s="274"/>
      <c r="S1977" s="274"/>
      <c r="T1977" s="274"/>
      <c r="U1977" s="274"/>
      <c r="V1977" s="274"/>
      <c r="W1977" s="274"/>
      <c r="X1977" s="274"/>
      <c r="Y1977" s="274"/>
      <c r="Z1977" s="274"/>
      <c r="AA1977" s="274"/>
      <c r="AB1977" s="274"/>
      <c r="AC1977" s="274"/>
      <c r="AD1977" s="274"/>
      <c r="AE1977" s="275"/>
      <c r="AF1977" s="275"/>
      <c r="AG1977" s="275"/>
      <c r="AH1977" s="275"/>
      <c r="AI1977" s="275"/>
      <c r="AJ1977" s="275"/>
      <c r="AK1977" s="275"/>
      <c r="AL1977" s="275"/>
      <c r="AM1977" s="275"/>
      <c r="AN1977" s="275"/>
      <c r="AO1977" s="274"/>
      <c r="AP1977" s="274"/>
      <c r="AQ1977" s="274"/>
      <c r="AR1977" s="274"/>
      <c r="AS1977" s="274"/>
      <c r="AT1977" s="274"/>
      <c r="AU1977" s="274"/>
      <c r="AW1977" s="286" t="str">
        <f t="shared" si="230"/>
        <v/>
      </c>
      <c r="AX1977" s="286" t="str">
        <f t="shared" si="231"/>
        <v/>
      </c>
      <c r="AY1977" s="286" t="str">
        <f t="shared" si="232"/>
        <v/>
      </c>
      <c r="AZ1977" s="286" t="str">
        <f t="shared" si="233"/>
        <v/>
      </c>
      <c r="BA1977" s="286" t="str">
        <f t="shared" si="234"/>
        <v/>
      </c>
      <c r="BD1977" s="274" t="str">
        <f>IF(W1977="","",IF(F1977="休日",AW1977,IF(F1977="法休",AW1977,VLOOKUP(F1977,カレンダマスタ!$Q$56:$R$69,2,FALSE))))</f>
        <v/>
      </c>
      <c r="BG1977" s="274" t="str">
        <f t="shared" si="235"/>
        <v/>
      </c>
      <c r="BH1977" s="274" t="str">
        <f>IF(AX1977="","",IF(P1977&lt;&gt;"","",IF(BG1977="CS","OK",IF(VLOOKUP(E1977,カレンダマスタ!$A$5:$D$381,4,FALSE)&gt;0,"",IF(OR(AX1977*24&gt;10.84,AZ1977*24&lt;14.5)=TRUE,"×","OK")))))</f>
        <v/>
      </c>
    </row>
    <row r="1978" spans="2:60">
      <c r="B1978" s="111"/>
      <c r="C1978" s="397" t="str">
        <f>IF(STEP!C1978&lt;&gt;"",STEP!C1978,"")</f>
        <v/>
      </c>
      <c r="D1978" s="398" t="str">
        <f>IF(STEP!D1978&lt;&gt;"",STEP!D1978,"")</f>
        <v/>
      </c>
      <c r="E1978" s="399" t="str">
        <f>IF(STEP!E1978&lt;&gt;"",STEP!E1978,"")</f>
        <v/>
      </c>
      <c r="F1978" s="273"/>
      <c r="G1978" s="272"/>
      <c r="H1978" s="274"/>
      <c r="I1978" s="274"/>
      <c r="J1978" s="274"/>
      <c r="K1978" s="274"/>
      <c r="L1978" s="274"/>
      <c r="M1978" s="274"/>
      <c r="N1978" s="274"/>
      <c r="O1978" s="274"/>
      <c r="P1978" s="274"/>
      <c r="Q1978" s="274"/>
      <c r="R1978" s="274"/>
      <c r="S1978" s="274"/>
      <c r="T1978" s="274"/>
      <c r="U1978" s="274"/>
      <c r="V1978" s="274"/>
      <c r="W1978" s="274"/>
      <c r="X1978" s="274"/>
      <c r="Y1978" s="274"/>
      <c r="Z1978" s="274"/>
      <c r="AA1978" s="274"/>
      <c r="AB1978" s="274"/>
      <c r="AC1978" s="274"/>
      <c r="AD1978" s="274"/>
      <c r="AE1978" s="275"/>
      <c r="AF1978" s="275"/>
      <c r="AG1978" s="275"/>
      <c r="AH1978" s="275"/>
      <c r="AI1978" s="275"/>
      <c r="AJ1978" s="275"/>
      <c r="AK1978" s="275"/>
      <c r="AL1978" s="275"/>
      <c r="AM1978" s="275"/>
      <c r="AN1978" s="275"/>
      <c r="AO1978" s="274"/>
      <c r="AP1978" s="274"/>
      <c r="AQ1978" s="274"/>
      <c r="AR1978" s="274"/>
      <c r="AS1978" s="274"/>
      <c r="AT1978" s="274"/>
      <c r="AU1978" s="274"/>
      <c r="AW1978" s="286" t="str">
        <f t="shared" si="230"/>
        <v/>
      </c>
      <c r="AX1978" s="286" t="str">
        <f t="shared" si="231"/>
        <v/>
      </c>
      <c r="AY1978" s="286" t="str">
        <f t="shared" si="232"/>
        <v/>
      </c>
      <c r="AZ1978" s="286" t="str">
        <f t="shared" si="233"/>
        <v/>
      </c>
      <c r="BA1978" s="286" t="str">
        <f t="shared" si="234"/>
        <v/>
      </c>
      <c r="BD1978" s="274" t="str">
        <f>IF(W1978="","",IF(F1978="休日",AW1978,IF(F1978="法休",AW1978,VLOOKUP(F1978,カレンダマスタ!$Q$56:$R$69,2,FALSE))))</f>
        <v/>
      </c>
      <c r="BG1978" s="274" t="str">
        <f t="shared" si="235"/>
        <v/>
      </c>
      <c r="BH1978" s="274" t="str">
        <f>IF(AX1978="","",IF(P1978&lt;&gt;"","",IF(BG1978="CS","OK",IF(VLOOKUP(E1978,カレンダマスタ!$A$5:$D$381,4,FALSE)&gt;0,"",IF(OR(AX1978*24&gt;10.84,AZ1978*24&lt;14.5)=TRUE,"×","OK")))))</f>
        <v/>
      </c>
    </row>
    <row r="1979" spans="2:60">
      <c r="B1979" s="111"/>
      <c r="C1979" s="397" t="str">
        <f>IF(STEP!C1979&lt;&gt;"",STEP!C1979,"")</f>
        <v/>
      </c>
      <c r="D1979" s="398" t="str">
        <f>IF(STEP!D1979&lt;&gt;"",STEP!D1979,"")</f>
        <v/>
      </c>
      <c r="E1979" s="399" t="str">
        <f>IF(STEP!E1979&lt;&gt;"",STEP!E1979,"")</f>
        <v/>
      </c>
      <c r="F1979" s="273"/>
      <c r="G1979" s="272"/>
      <c r="H1979" s="274"/>
      <c r="I1979" s="274"/>
      <c r="J1979" s="274"/>
      <c r="K1979" s="274"/>
      <c r="L1979" s="274"/>
      <c r="M1979" s="274"/>
      <c r="N1979" s="274"/>
      <c r="O1979" s="274"/>
      <c r="P1979" s="274"/>
      <c r="Q1979" s="274"/>
      <c r="R1979" s="274"/>
      <c r="S1979" s="274"/>
      <c r="T1979" s="274"/>
      <c r="U1979" s="274"/>
      <c r="V1979" s="274"/>
      <c r="W1979" s="274"/>
      <c r="X1979" s="274"/>
      <c r="Y1979" s="274"/>
      <c r="Z1979" s="274"/>
      <c r="AA1979" s="274"/>
      <c r="AB1979" s="274"/>
      <c r="AC1979" s="274"/>
      <c r="AD1979" s="274"/>
      <c r="AE1979" s="275"/>
      <c r="AF1979" s="275"/>
      <c r="AG1979" s="275"/>
      <c r="AH1979" s="275"/>
      <c r="AI1979" s="275"/>
      <c r="AJ1979" s="275"/>
      <c r="AK1979" s="275"/>
      <c r="AL1979" s="275"/>
      <c r="AM1979" s="275"/>
      <c r="AN1979" s="275"/>
      <c r="AO1979" s="274"/>
      <c r="AP1979" s="274"/>
      <c r="AQ1979" s="274"/>
      <c r="AR1979" s="274"/>
      <c r="AS1979" s="274"/>
      <c r="AT1979" s="274"/>
      <c r="AU1979" s="274"/>
      <c r="AW1979" s="286" t="str">
        <f t="shared" si="230"/>
        <v/>
      </c>
      <c r="AX1979" s="286" t="str">
        <f t="shared" si="231"/>
        <v/>
      </c>
      <c r="AY1979" s="286" t="str">
        <f t="shared" si="232"/>
        <v/>
      </c>
      <c r="AZ1979" s="286" t="str">
        <f t="shared" si="233"/>
        <v/>
      </c>
      <c r="BA1979" s="286" t="str">
        <f t="shared" si="234"/>
        <v/>
      </c>
      <c r="BD1979" s="274" t="str">
        <f>IF(W1979="","",IF(F1979="休日",AW1979,IF(F1979="法休",AW1979,VLOOKUP(F1979,カレンダマスタ!$Q$56:$R$69,2,FALSE))))</f>
        <v/>
      </c>
      <c r="BG1979" s="274" t="str">
        <f t="shared" si="235"/>
        <v/>
      </c>
      <c r="BH1979" s="274" t="str">
        <f>IF(AX1979="","",IF(P1979&lt;&gt;"","",IF(BG1979="CS","OK",IF(VLOOKUP(E1979,カレンダマスタ!$A$5:$D$381,4,FALSE)&gt;0,"",IF(OR(AX1979*24&gt;10.84,AZ1979*24&lt;14.5)=TRUE,"×","OK")))))</f>
        <v/>
      </c>
    </row>
    <row r="1980" spans="2:60" ht="13.8" thickBot="1">
      <c r="B1980" s="161"/>
      <c r="C1980" s="400" t="str">
        <f>IF(STEP!C1980&lt;&gt;"",STEP!C1980,"")</f>
        <v/>
      </c>
      <c r="D1980" s="401" t="str">
        <f>IF(STEP!D1980&lt;&gt;"",STEP!D1980,"")</f>
        <v/>
      </c>
      <c r="E1980" s="402" t="str">
        <f>IF(STEP!E1980&lt;&gt;"",STEP!E1980,"")</f>
        <v/>
      </c>
      <c r="F1980" s="277"/>
      <c r="G1980" s="276"/>
      <c r="H1980" s="278"/>
      <c r="I1980" s="278"/>
      <c r="J1980" s="278"/>
      <c r="K1980" s="278"/>
      <c r="L1980" s="278"/>
      <c r="M1980" s="278"/>
      <c r="N1980" s="278"/>
      <c r="O1980" s="278"/>
      <c r="P1980" s="278"/>
      <c r="Q1980" s="278"/>
      <c r="R1980" s="278"/>
      <c r="S1980" s="278"/>
      <c r="T1980" s="278"/>
      <c r="U1980" s="278"/>
      <c r="V1980" s="278"/>
      <c r="W1980" s="278"/>
      <c r="X1980" s="278"/>
      <c r="Y1980" s="278"/>
      <c r="Z1980" s="278"/>
      <c r="AA1980" s="278"/>
      <c r="AB1980" s="278"/>
      <c r="AC1980" s="278"/>
      <c r="AD1980" s="278"/>
      <c r="AE1980" s="279"/>
      <c r="AF1980" s="279"/>
      <c r="AG1980" s="279"/>
      <c r="AH1980" s="279"/>
      <c r="AI1980" s="279"/>
      <c r="AJ1980" s="279"/>
      <c r="AK1980" s="279"/>
      <c r="AL1980" s="279"/>
      <c r="AM1980" s="279"/>
      <c r="AN1980" s="279"/>
      <c r="AO1980" s="278"/>
      <c r="AP1980" s="278"/>
      <c r="AQ1980" s="278"/>
      <c r="AR1980" s="278"/>
      <c r="AS1980" s="278"/>
      <c r="AT1980" s="278"/>
      <c r="AU1980" s="278"/>
      <c r="AW1980" s="287" t="str">
        <f t="shared" si="230"/>
        <v/>
      </c>
      <c r="AX1980" s="287" t="str">
        <f t="shared" si="231"/>
        <v/>
      </c>
      <c r="AY1980" s="287" t="str">
        <f t="shared" si="232"/>
        <v/>
      </c>
      <c r="AZ1980" s="287" t="str">
        <f t="shared" si="233"/>
        <v/>
      </c>
      <c r="BA1980" s="287" t="str">
        <f t="shared" si="234"/>
        <v/>
      </c>
      <c r="BD1980" s="278" t="str">
        <f>IF(W1980="","",IF(F1980="休日",AW1980,IF(F1980="法休",AW1980,VLOOKUP(F1980,カレンダマスタ!$Q$56:$R$69,2,FALSE))))</f>
        <v/>
      </c>
      <c r="BG1980" s="278" t="str">
        <f t="shared" si="235"/>
        <v/>
      </c>
      <c r="BH1980" s="278" t="str">
        <f>IF(AX1980="","",IF(P1980&lt;&gt;"","",IF(BG1980="CS","OK",IF(VLOOKUP(E1980,カレンダマスタ!$A$5:$D$381,4,FALSE)&gt;0,"",IF(OR(AX1980*24&gt;10.84,AZ1980*24&lt;14.5)=TRUE,"×","OK")))))</f>
        <v/>
      </c>
    </row>
    <row r="1981" spans="2:60">
      <c r="B1981" s="323"/>
      <c r="C1981" s="366"/>
      <c r="D1981" s="367"/>
      <c r="E1981" s="368"/>
      <c r="F1981" s="367"/>
      <c r="G1981" s="366"/>
      <c r="H1981" s="369"/>
      <c r="I1981" s="369"/>
      <c r="J1981" s="369"/>
      <c r="K1981" s="369"/>
      <c r="L1981" s="369"/>
      <c r="M1981" s="369"/>
      <c r="N1981" s="369"/>
      <c r="O1981" s="369"/>
      <c r="P1981" s="369"/>
      <c r="Q1981" s="369"/>
      <c r="R1981" s="369"/>
      <c r="S1981" s="369"/>
      <c r="T1981" s="369"/>
      <c r="U1981" s="369"/>
      <c r="V1981" s="369"/>
      <c r="W1981" s="369"/>
      <c r="X1981" s="369"/>
      <c r="Y1981" s="369"/>
      <c r="Z1981" s="369"/>
      <c r="AA1981" s="369"/>
      <c r="AB1981" s="369"/>
      <c r="AC1981" s="369"/>
      <c r="AD1981" s="369"/>
      <c r="AE1981" s="370"/>
      <c r="AF1981" s="370"/>
      <c r="AG1981" s="370"/>
      <c r="AH1981" s="370"/>
      <c r="AI1981" s="370"/>
      <c r="AJ1981" s="370"/>
      <c r="AK1981" s="370"/>
      <c r="AL1981" s="370"/>
      <c r="AM1981" s="370"/>
      <c r="AN1981" s="370"/>
      <c r="AO1981" s="369"/>
      <c r="AP1981" s="369"/>
      <c r="AQ1981" s="369"/>
      <c r="AR1981" s="369"/>
      <c r="AS1981" s="369"/>
      <c r="AT1981" s="369"/>
      <c r="AU1981" s="369"/>
      <c r="AW1981" s="363"/>
      <c r="AX1981" s="363"/>
      <c r="AY1981" s="363"/>
      <c r="AZ1981" s="363"/>
      <c r="BA1981" s="363"/>
      <c r="BD1981" s="369" t="str">
        <f>IF(W1981="","",IF(F1981="休日",AW1981,IF(F1981="法休",AW1981,VLOOKUP(F1981,カレンダマスタ!$Q$56:$R$69,2,FALSE))))</f>
        <v/>
      </c>
      <c r="BG1981" s="369"/>
      <c r="BH1981" s="369"/>
    </row>
    <row r="1982" spans="2:60">
      <c r="B1982" s="323"/>
      <c r="C1982" s="371"/>
      <c r="D1982" s="372"/>
      <c r="E1982" s="373"/>
      <c r="F1982" s="372"/>
      <c r="G1982" s="371"/>
      <c r="H1982" s="374"/>
      <c r="I1982" s="374"/>
      <c r="J1982" s="374"/>
      <c r="K1982" s="374"/>
      <c r="L1982" s="374"/>
      <c r="M1982" s="374"/>
      <c r="N1982" s="374"/>
      <c r="O1982" s="374"/>
      <c r="P1982" s="374"/>
      <c r="Q1982" s="374"/>
      <c r="R1982" s="374"/>
      <c r="S1982" s="374"/>
      <c r="T1982" s="374"/>
      <c r="U1982" s="374"/>
      <c r="V1982" s="374"/>
      <c r="W1982" s="374"/>
      <c r="X1982" s="374"/>
      <c r="Y1982" s="374"/>
      <c r="Z1982" s="374"/>
      <c r="AA1982" s="374"/>
      <c r="AB1982" s="374"/>
      <c r="AC1982" s="374"/>
      <c r="AD1982" s="374"/>
      <c r="AE1982" s="375"/>
      <c r="AF1982" s="375"/>
      <c r="AG1982" s="375"/>
      <c r="AH1982" s="375"/>
      <c r="AI1982" s="375"/>
      <c r="AJ1982" s="375"/>
      <c r="AK1982" s="375"/>
      <c r="AL1982" s="375"/>
      <c r="AM1982" s="375"/>
      <c r="AN1982" s="375"/>
      <c r="AO1982" s="374"/>
      <c r="AP1982" s="374"/>
      <c r="AQ1982" s="374"/>
      <c r="AR1982" s="374"/>
      <c r="AS1982" s="374"/>
      <c r="AT1982" s="374"/>
      <c r="AU1982" s="374"/>
      <c r="AW1982" s="363"/>
      <c r="AX1982" s="363"/>
      <c r="AY1982" s="363"/>
      <c r="AZ1982" s="363"/>
      <c r="BA1982" s="363"/>
      <c r="BD1982" s="374" t="str">
        <f>IF(W1982="","",IF(F1982="休日",AW1982,IF(F1982="法休",AW1982,VLOOKUP(F1982,カレンダマスタ!$Q$56:$R$69,2,FALSE))))</f>
        <v/>
      </c>
      <c r="BG1982" s="374"/>
      <c r="BH1982" s="374"/>
    </row>
    <row r="1983" spans="2:60">
      <c r="B1983" s="323"/>
      <c r="C1983" s="371"/>
      <c r="D1983" s="372"/>
      <c r="E1983" s="373"/>
      <c r="F1983" s="372"/>
      <c r="G1983" s="371"/>
      <c r="H1983" s="374"/>
      <c r="I1983" s="374"/>
      <c r="J1983" s="374"/>
      <c r="K1983" s="374"/>
      <c r="L1983" s="374"/>
      <c r="M1983" s="374"/>
      <c r="N1983" s="374"/>
      <c r="O1983" s="374"/>
      <c r="P1983" s="374"/>
      <c r="Q1983" s="374"/>
      <c r="R1983" s="374"/>
      <c r="S1983" s="374"/>
      <c r="T1983" s="374"/>
      <c r="U1983" s="374"/>
      <c r="V1983" s="374"/>
      <c r="W1983" s="374"/>
      <c r="X1983" s="374"/>
      <c r="Y1983" s="374"/>
      <c r="Z1983" s="374"/>
      <c r="AA1983" s="374"/>
      <c r="AB1983" s="374"/>
      <c r="AC1983" s="374"/>
      <c r="AD1983" s="374"/>
      <c r="AE1983" s="375"/>
      <c r="AF1983" s="375"/>
      <c r="AG1983" s="375"/>
      <c r="AH1983" s="375"/>
      <c r="AI1983" s="375"/>
      <c r="AJ1983" s="375"/>
      <c r="AK1983" s="375"/>
      <c r="AL1983" s="375"/>
      <c r="AM1983" s="375"/>
      <c r="AN1983" s="375"/>
      <c r="AO1983" s="374"/>
      <c r="AP1983" s="374"/>
      <c r="AQ1983" s="374"/>
      <c r="AR1983" s="374"/>
      <c r="AS1983" s="374"/>
      <c r="AT1983" s="374"/>
      <c r="AU1983" s="374"/>
      <c r="AW1983" s="363"/>
      <c r="AX1983" s="363"/>
      <c r="AY1983" s="363"/>
      <c r="AZ1983" s="363"/>
      <c r="BA1983" s="363"/>
      <c r="BD1983" s="374" t="str">
        <f>IF(W1983="","",IF(F1983="休日",AW1983,IF(F1983="法休",AW1983,VLOOKUP(F1983,カレンダマスタ!$Q$56:$R$69,2,FALSE))))</f>
        <v/>
      </c>
      <c r="BG1983" s="374"/>
      <c r="BH1983" s="374"/>
    </row>
    <row r="1984" spans="2:60">
      <c r="B1984" s="323"/>
      <c r="C1984" s="371"/>
      <c r="D1984" s="372"/>
      <c r="E1984" s="373"/>
      <c r="F1984" s="372"/>
      <c r="G1984" s="371"/>
      <c r="H1984" s="374"/>
      <c r="I1984" s="374"/>
      <c r="J1984" s="374"/>
      <c r="K1984" s="374"/>
      <c r="L1984" s="374"/>
      <c r="M1984" s="374"/>
      <c r="N1984" s="374"/>
      <c r="O1984" s="374"/>
      <c r="P1984" s="374"/>
      <c r="Q1984" s="374"/>
      <c r="R1984" s="374"/>
      <c r="S1984" s="374"/>
      <c r="T1984" s="374"/>
      <c r="U1984" s="374"/>
      <c r="V1984" s="374"/>
      <c r="W1984" s="374"/>
      <c r="X1984" s="374"/>
      <c r="Y1984" s="374"/>
      <c r="Z1984" s="374"/>
      <c r="AA1984" s="374"/>
      <c r="AB1984" s="374"/>
      <c r="AC1984" s="374"/>
      <c r="AD1984" s="374"/>
      <c r="AE1984" s="375"/>
      <c r="AF1984" s="375"/>
      <c r="AG1984" s="375"/>
      <c r="AH1984" s="375"/>
      <c r="AI1984" s="375"/>
      <c r="AJ1984" s="375"/>
      <c r="AK1984" s="375"/>
      <c r="AL1984" s="375"/>
      <c r="AM1984" s="375"/>
      <c r="AN1984" s="375"/>
      <c r="AO1984" s="374"/>
      <c r="AP1984" s="374"/>
      <c r="AQ1984" s="374"/>
      <c r="AR1984" s="374"/>
      <c r="AS1984" s="374"/>
      <c r="AT1984" s="374"/>
      <c r="AU1984" s="374"/>
      <c r="AW1984" s="363"/>
      <c r="AX1984" s="363"/>
      <c r="AY1984" s="363"/>
      <c r="AZ1984" s="363"/>
      <c r="BA1984" s="363"/>
      <c r="BD1984" s="374" t="str">
        <f>IF(W1984="","",IF(F1984="休日",AW1984,IF(F1984="法休",AW1984,VLOOKUP(F1984,カレンダマスタ!$Q$56:$R$69,2,FALSE))))</f>
        <v/>
      </c>
      <c r="BG1984" s="374"/>
      <c r="BH1984" s="374"/>
    </row>
    <row r="1985" spans="2:60">
      <c r="B1985" s="323"/>
      <c r="C1985" s="371"/>
      <c r="D1985" s="372"/>
      <c r="E1985" s="373"/>
      <c r="F1985" s="372"/>
      <c r="G1985" s="371"/>
      <c r="H1985" s="374"/>
      <c r="I1985" s="374"/>
      <c r="J1985" s="374"/>
      <c r="K1985" s="374"/>
      <c r="L1985" s="374"/>
      <c r="M1985" s="374"/>
      <c r="N1985" s="374"/>
      <c r="O1985" s="374"/>
      <c r="P1985" s="374"/>
      <c r="Q1985" s="374"/>
      <c r="R1985" s="374"/>
      <c r="S1985" s="374"/>
      <c r="T1985" s="374"/>
      <c r="U1985" s="374"/>
      <c r="V1985" s="374"/>
      <c r="W1985" s="374"/>
      <c r="X1985" s="374"/>
      <c r="Y1985" s="374"/>
      <c r="Z1985" s="374"/>
      <c r="AA1985" s="374"/>
      <c r="AB1985" s="374"/>
      <c r="AC1985" s="374"/>
      <c r="AD1985" s="374"/>
      <c r="AE1985" s="375"/>
      <c r="AF1985" s="375"/>
      <c r="AG1985" s="375"/>
      <c r="AH1985" s="375"/>
      <c r="AI1985" s="375"/>
      <c r="AJ1985" s="375"/>
      <c r="AK1985" s="375"/>
      <c r="AL1985" s="375"/>
      <c r="AM1985" s="375"/>
      <c r="AN1985" s="375"/>
      <c r="AO1985" s="374"/>
      <c r="AP1985" s="374"/>
      <c r="AQ1985" s="374"/>
      <c r="AR1985" s="374"/>
      <c r="AS1985" s="374"/>
      <c r="AT1985" s="374"/>
      <c r="AU1985" s="374"/>
      <c r="AW1985" s="363"/>
      <c r="AX1985" s="363"/>
      <c r="AY1985" s="363"/>
      <c r="AZ1985" s="363"/>
      <c r="BA1985" s="363"/>
      <c r="BD1985" s="374" t="str">
        <f>IF(W1985="","",IF(F1985="休日",AW1985,IF(F1985="法休",AW1985,VLOOKUP(F1985,カレンダマスタ!$Q$56:$R$69,2,FALSE))))</f>
        <v/>
      </c>
      <c r="BG1985" s="374"/>
      <c r="BH1985" s="374"/>
    </row>
    <row r="1986" spans="2:60">
      <c r="B1986" s="323"/>
      <c r="C1986" s="371"/>
      <c r="D1986" s="372"/>
      <c r="E1986" s="373"/>
      <c r="F1986" s="372"/>
      <c r="G1986" s="371"/>
      <c r="H1986" s="374"/>
      <c r="I1986" s="374"/>
      <c r="J1986" s="374"/>
      <c r="K1986" s="374"/>
      <c r="L1986" s="374"/>
      <c r="M1986" s="374"/>
      <c r="N1986" s="374"/>
      <c r="O1986" s="374"/>
      <c r="P1986" s="374"/>
      <c r="Q1986" s="374"/>
      <c r="R1986" s="374"/>
      <c r="S1986" s="374"/>
      <c r="T1986" s="374"/>
      <c r="U1986" s="374"/>
      <c r="V1986" s="374"/>
      <c r="W1986" s="374"/>
      <c r="X1986" s="374"/>
      <c r="Y1986" s="374"/>
      <c r="Z1986" s="374"/>
      <c r="AA1986" s="374"/>
      <c r="AB1986" s="374"/>
      <c r="AC1986" s="374"/>
      <c r="AD1986" s="374"/>
      <c r="AE1986" s="375"/>
      <c r="AF1986" s="375"/>
      <c r="AG1986" s="375"/>
      <c r="AH1986" s="375"/>
      <c r="AI1986" s="375"/>
      <c r="AJ1986" s="375"/>
      <c r="AK1986" s="375"/>
      <c r="AL1986" s="375"/>
      <c r="AM1986" s="375"/>
      <c r="AN1986" s="375"/>
      <c r="AO1986" s="374"/>
      <c r="AP1986" s="374"/>
      <c r="AQ1986" s="374"/>
      <c r="AR1986" s="374"/>
      <c r="AS1986" s="374"/>
      <c r="AT1986" s="374"/>
      <c r="AU1986" s="374"/>
      <c r="AW1986" s="363"/>
      <c r="AX1986" s="363"/>
      <c r="AY1986" s="363"/>
      <c r="AZ1986" s="363"/>
      <c r="BA1986" s="363"/>
      <c r="BD1986" s="374" t="str">
        <f>IF(W1986="","",IF(F1986="休日",AW1986,IF(F1986="法休",AW1986,VLOOKUP(F1986,カレンダマスタ!$Q$56:$R$69,2,FALSE))))</f>
        <v/>
      </c>
      <c r="BG1986" s="374"/>
      <c r="BH1986" s="374"/>
    </row>
    <row r="1987" spans="2:60">
      <c r="B1987" s="323"/>
      <c r="C1987" s="371"/>
      <c r="D1987" s="372"/>
      <c r="E1987" s="373"/>
      <c r="F1987" s="372"/>
      <c r="G1987" s="371"/>
      <c r="H1987" s="374"/>
      <c r="I1987" s="374"/>
      <c r="J1987" s="374"/>
      <c r="K1987" s="374"/>
      <c r="L1987" s="374"/>
      <c r="M1987" s="374"/>
      <c r="N1987" s="374"/>
      <c r="O1987" s="374"/>
      <c r="P1987" s="374"/>
      <c r="Q1987" s="374"/>
      <c r="R1987" s="374"/>
      <c r="S1987" s="374"/>
      <c r="T1987" s="374"/>
      <c r="U1987" s="374"/>
      <c r="V1987" s="374"/>
      <c r="W1987" s="374"/>
      <c r="X1987" s="374"/>
      <c r="Y1987" s="374"/>
      <c r="Z1987" s="374"/>
      <c r="AA1987" s="374"/>
      <c r="AB1987" s="374"/>
      <c r="AC1987" s="374"/>
      <c r="AD1987" s="374"/>
      <c r="AE1987" s="375"/>
      <c r="AF1987" s="375"/>
      <c r="AG1987" s="375"/>
      <c r="AH1987" s="375"/>
      <c r="AI1987" s="375"/>
      <c r="AJ1987" s="375"/>
      <c r="AK1987" s="375"/>
      <c r="AL1987" s="375"/>
      <c r="AM1987" s="375"/>
      <c r="AN1987" s="375"/>
      <c r="AO1987" s="374"/>
      <c r="AP1987" s="374"/>
      <c r="AQ1987" s="374"/>
      <c r="AR1987" s="374"/>
      <c r="AS1987" s="374"/>
      <c r="AT1987" s="374"/>
      <c r="AU1987" s="374"/>
      <c r="AW1987" s="363"/>
      <c r="AX1987" s="363"/>
      <c r="AY1987" s="363"/>
      <c r="AZ1987" s="363"/>
      <c r="BA1987" s="363"/>
      <c r="BD1987" s="374" t="str">
        <f>IF(W1987="","",IF(F1987="休日",AW1987,IF(F1987="法休",AW1987,VLOOKUP(F1987,カレンダマスタ!$Q$56:$R$69,2,FALSE))))</f>
        <v/>
      </c>
      <c r="BG1987" s="374"/>
      <c r="BH1987" s="374"/>
    </row>
    <row r="1988" spans="2:60">
      <c r="B1988" s="323"/>
      <c r="C1988" s="371"/>
      <c r="D1988" s="372"/>
      <c r="E1988" s="373"/>
      <c r="F1988" s="372"/>
      <c r="G1988" s="371"/>
      <c r="H1988" s="374"/>
      <c r="I1988" s="374"/>
      <c r="J1988" s="374"/>
      <c r="K1988" s="374"/>
      <c r="L1988" s="374"/>
      <c r="M1988" s="374"/>
      <c r="N1988" s="374"/>
      <c r="O1988" s="374"/>
      <c r="P1988" s="374"/>
      <c r="Q1988" s="374"/>
      <c r="R1988" s="374"/>
      <c r="S1988" s="374"/>
      <c r="T1988" s="374"/>
      <c r="U1988" s="374"/>
      <c r="V1988" s="374"/>
      <c r="W1988" s="374"/>
      <c r="X1988" s="374"/>
      <c r="Y1988" s="374"/>
      <c r="Z1988" s="374"/>
      <c r="AA1988" s="374"/>
      <c r="AB1988" s="374"/>
      <c r="AC1988" s="374"/>
      <c r="AD1988" s="374"/>
      <c r="AE1988" s="375"/>
      <c r="AF1988" s="375"/>
      <c r="AG1988" s="375"/>
      <c r="AH1988" s="375"/>
      <c r="AI1988" s="375"/>
      <c r="AJ1988" s="375"/>
      <c r="AK1988" s="375"/>
      <c r="AL1988" s="375"/>
      <c r="AM1988" s="375"/>
      <c r="AN1988" s="375"/>
      <c r="AO1988" s="374"/>
      <c r="AP1988" s="374"/>
      <c r="AQ1988" s="374"/>
      <c r="AR1988" s="374"/>
      <c r="AS1988" s="374"/>
      <c r="AT1988" s="374"/>
      <c r="AU1988" s="374"/>
      <c r="AW1988" s="363"/>
      <c r="AX1988" s="363"/>
      <c r="AY1988" s="363"/>
      <c r="AZ1988" s="363"/>
      <c r="BA1988" s="363"/>
      <c r="BD1988" s="374" t="str">
        <f>IF(W1988="","",IF(F1988="休日",AW1988,IF(F1988="法休",AW1988,VLOOKUP(F1988,カレンダマスタ!$Q$56:$R$69,2,FALSE))))</f>
        <v/>
      </c>
      <c r="BG1988" s="374"/>
      <c r="BH1988" s="374"/>
    </row>
    <row r="1989" spans="2:60">
      <c r="B1989" s="323"/>
      <c r="C1989" s="371"/>
      <c r="D1989" s="372"/>
      <c r="E1989" s="373"/>
      <c r="F1989" s="372"/>
      <c r="G1989" s="371"/>
      <c r="H1989" s="374"/>
      <c r="I1989" s="374"/>
      <c r="J1989" s="374"/>
      <c r="K1989" s="374"/>
      <c r="L1989" s="374"/>
      <c r="M1989" s="374"/>
      <c r="N1989" s="374"/>
      <c r="O1989" s="374"/>
      <c r="P1989" s="374"/>
      <c r="Q1989" s="374"/>
      <c r="R1989" s="374"/>
      <c r="S1989" s="374"/>
      <c r="T1989" s="374"/>
      <c r="U1989" s="374"/>
      <c r="V1989" s="374"/>
      <c r="W1989" s="374"/>
      <c r="X1989" s="374"/>
      <c r="Y1989" s="374"/>
      <c r="Z1989" s="374"/>
      <c r="AA1989" s="374"/>
      <c r="AB1989" s="374"/>
      <c r="AC1989" s="374"/>
      <c r="AD1989" s="374"/>
      <c r="AE1989" s="375"/>
      <c r="AF1989" s="375"/>
      <c r="AG1989" s="375"/>
      <c r="AH1989" s="375"/>
      <c r="AI1989" s="375"/>
      <c r="AJ1989" s="375"/>
      <c r="AK1989" s="375"/>
      <c r="AL1989" s="375"/>
      <c r="AM1989" s="375"/>
      <c r="AN1989" s="375"/>
      <c r="AO1989" s="374"/>
      <c r="AP1989" s="374"/>
      <c r="AQ1989" s="374"/>
      <c r="AR1989" s="374"/>
      <c r="AS1989" s="374"/>
      <c r="AT1989" s="374"/>
      <c r="AU1989" s="374"/>
      <c r="AW1989" s="363"/>
      <c r="AX1989" s="363"/>
      <c r="AY1989" s="363"/>
      <c r="AZ1989" s="363"/>
      <c r="BA1989" s="363"/>
      <c r="BD1989" s="374" t="str">
        <f>IF(W1989="","",IF(F1989="休日",AW1989,IF(F1989="法休",AW1989,VLOOKUP(F1989,カレンダマスタ!$Q$56:$R$69,2,FALSE))))</f>
        <v/>
      </c>
      <c r="BG1989" s="374"/>
      <c r="BH1989" s="374"/>
    </row>
    <row r="1990" spans="2:60" ht="13.8" thickBot="1">
      <c r="B1990" s="329"/>
      <c r="C1990" s="377"/>
      <c r="D1990" s="378"/>
      <c r="E1990" s="379"/>
      <c r="F1990" s="378"/>
      <c r="G1990" s="377"/>
      <c r="H1990" s="380"/>
      <c r="I1990" s="380"/>
      <c r="J1990" s="380"/>
      <c r="K1990" s="380"/>
      <c r="L1990" s="380"/>
      <c r="M1990" s="380"/>
      <c r="N1990" s="380"/>
      <c r="O1990" s="380"/>
      <c r="P1990" s="380"/>
      <c r="Q1990" s="380"/>
      <c r="R1990" s="380"/>
      <c r="S1990" s="380"/>
      <c r="T1990" s="380"/>
      <c r="U1990" s="380"/>
      <c r="V1990" s="380"/>
      <c r="W1990" s="380"/>
      <c r="X1990" s="380"/>
      <c r="Y1990" s="380"/>
      <c r="Z1990" s="380"/>
      <c r="AA1990" s="380"/>
      <c r="AB1990" s="380"/>
      <c r="AC1990" s="380"/>
      <c r="AD1990" s="380"/>
      <c r="AE1990" s="381"/>
      <c r="AF1990" s="381"/>
      <c r="AG1990" s="381"/>
      <c r="AH1990" s="381"/>
      <c r="AI1990" s="381"/>
      <c r="AJ1990" s="381"/>
      <c r="AK1990" s="381"/>
      <c r="AL1990" s="381"/>
      <c r="AM1990" s="381"/>
      <c r="AN1990" s="381"/>
      <c r="AO1990" s="380"/>
      <c r="AP1990" s="380"/>
      <c r="AQ1990" s="380"/>
      <c r="AR1990" s="380"/>
      <c r="AS1990" s="380"/>
      <c r="AT1990" s="380"/>
      <c r="AU1990" s="380"/>
      <c r="AW1990" s="364"/>
      <c r="AX1990" s="364"/>
      <c r="AY1990" s="364"/>
      <c r="AZ1990" s="364"/>
      <c r="BA1990" s="364"/>
      <c r="BD1990" s="380" t="str">
        <f>IF(W1990="","",IF(F1990="休日",AW1990,IF(F1990="法休",AW1990,VLOOKUP(F1990,カレンダマスタ!$Q$56:$R$69,2,FALSE))))</f>
        <v/>
      </c>
      <c r="BG1990" s="380"/>
      <c r="BH1990" s="380"/>
    </row>
    <row r="1991" spans="2:60">
      <c r="B1991" s="176">
        <f>B1946+1</f>
        <v>45</v>
      </c>
      <c r="C1991" s="403" t="str">
        <f>IF(STEP!C1991&lt;&gt;"",STEP!C1991,"")</f>
        <v/>
      </c>
      <c r="D1991" s="383" t="str">
        <f>IF(STEP!D1991&lt;&gt;"",STEP!D1991,"")</f>
        <v/>
      </c>
      <c r="E1991" s="384" t="str">
        <f>IF(STEP!E1991&lt;&gt;"",STEP!E1991,"")</f>
        <v/>
      </c>
      <c r="F1991" s="248"/>
      <c r="G1991" s="249"/>
      <c r="H1991" s="250"/>
      <c r="I1991" s="250"/>
      <c r="J1991" s="250"/>
      <c r="K1991" s="250"/>
      <c r="L1991" s="250"/>
      <c r="M1991" s="250"/>
      <c r="N1991" s="250"/>
      <c r="O1991" s="250"/>
      <c r="P1991" s="250"/>
      <c r="Q1991" s="250"/>
      <c r="R1991" s="250"/>
      <c r="S1991" s="250"/>
      <c r="T1991" s="250"/>
      <c r="U1991" s="250"/>
      <c r="V1991" s="250"/>
      <c r="W1991" s="250"/>
      <c r="X1991" s="250"/>
      <c r="Y1991" s="250"/>
      <c r="Z1991" s="250"/>
      <c r="AA1991" s="250"/>
      <c r="AB1991" s="250"/>
      <c r="AC1991" s="250"/>
      <c r="AD1991" s="250"/>
      <c r="AE1991" s="251"/>
      <c r="AF1991" s="251"/>
      <c r="AG1991" s="251"/>
      <c r="AH1991" s="251"/>
      <c r="AI1991" s="251"/>
      <c r="AJ1991" s="251"/>
      <c r="AK1991" s="251"/>
      <c r="AL1991" s="251"/>
      <c r="AM1991" s="251"/>
      <c r="AN1991" s="251"/>
      <c r="AO1991" s="250"/>
      <c r="AP1991" s="250"/>
      <c r="AQ1991" s="250"/>
      <c r="AR1991" s="250"/>
      <c r="AS1991" s="250"/>
      <c r="AT1991" s="250"/>
      <c r="AU1991" s="250"/>
      <c r="AW1991" s="282" t="str">
        <f t="shared" ref="AW1991:AW2025" si="236">IF(W1991&lt;&gt;"",IF(W1991&lt;&gt;"",CEILING(IF(J1991&lt;&gt;"",J1991,I1991),$AY$8),""),"")</f>
        <v/>
      </c>
      <c r="AX1991" s="282" t="str">
        <f>IF(W1991&lt;&gt;"",IF(W1991&lt;&gt;"",IF(OR(K1991="早出",AND(BD1991&lt;AW1991,K1991&lt;&gt;"有償遅刻")),AW1991,BD1991),""),"")</f>
        <v/>
      </c>
      <c r="AY1991" s="282" t="str">
        <f t="shared" ref="AY1991:AY2025" si="237">IF(W1991&lt;&gt;"",FLOOR(IF(N1991&lt;&gt;"",N1991,M1991),$AY$8),"")</f>
        <v/>
      </c>
      <c r="AZ1991" s="282" t="str">
        <f t="shared" ref="AZ1991:AZ2025" si="238">IF(W1991&lt;&gt;"",IF(AY1991&lt;&gt;0,AY1991-AR1991,L1991-AR1991),"")</f>
        <v/>
      </c>
      <c r="BA1991" s="282" t="str">
        <f t="shared" ref="BA1991:BA2025" si="239">IF(W1991&lt;&gt;"",W1991,"")</f>
        <v/>
      </c>
      <c r="BD1991" s="250" t="str">
        <f>IF(W1991="","",IF(F1991="休日",AW1991,IF(F1991="法休",AW1991,VLOOKUP(F1991,カレンダマスタ!$Q$56:$R$69,2,FALSE))))</f>
        <v/>
      </c>
      <c r="BG1991" s="250" t="str">
        <f>STEP!AF1991</f>
        <v/>
      </c>
      <c r="BH1991" s="250" t="str">
        <f>IF(AX1991="","",IF(P1991&lt;&gt;"","",IF(BG1991="CS","OK",IF(VLOOKUP(E1991,カレンダマスタ!$A$5:$D$381,4,FALSE)&gt;0,"",IF(OR(AX1991*24&gt;10.84,AZ1991*24&lt;14.5)=TRUE,"×","OK")))))</f>
        <v/>
      </c>
    </row>
    <row r="1992" spans="2:60">
      <c r="B1992" s="111"/>
      <c r="C1992" s="385" t="str">
        <f>IF(STEP!C1992&lt;&gt;"",STEP!C1992,"")</f>
        <v/>
      </c>
      <c r="D1992" s="386" t="str">
        <f>IF(STEP!D1992&lt;&gt;"",STEP!D1992,"")</f>
        <v/>
      </c>
      <c r="E1992" s="387" t="str">
        <f>IF(STEP!E1992&lt;&gt;"",STEP!E1992,"")</f>
        <v/>
      </c>
      <c r="F1992" s="253"/>
      <c r="G1992" s="252"/>
      <c r="H1992" s="254"/>
      <c r="I1992" s="254"/>
      <c r="J1992" s="254"/>
      <c r="K1992" s="254"/>
      <c r="L1992" s="254"/>
      <c r="M1992" s="254"/>
      <c r="N1992" s="254"/>
      <c r="O1992" s="254"/>
      <c r="P1992" s="254"/>
      <c r="Q1992" s="254"/>
      <c r="R1992" s="254"/>
      <c r="S1992" s="254"/>
      <c r="T1992" s="254"/>
      <c r="U1992" s="254"/>
      <c r="V1992" s="254"/>
      <c r="W1992" s="254"/>
      <c r="X1992" s="254"/>
      <c r="Y1992" s="254"/>
      <c r="Z1992" s="254"/>
      <c r="AA1992" s="254"/>
      <c r="AB1992" s="254"/>
      <c r="AC1992" s="254"/>
      <c r="AD1992" s="254"/>
      <c r="AE1992" s="255"/>
      <c r="AF1992" s="255"/>
      <c r="AG1992" s="255"/>
      <c r="AH1992" s="255"/>
      <c r="AI1992" s="255"/>
      <c r="AJ1992" s="255"/>
      <c r="AK1992" s="255"/>
      <c r="AL1992" s="255"/>
      <c r="AM1992" s="255"/>
      <c r="AN1992" s="255"/>
      <c r="AO1992" s="254"/>
      <c r="AP1992" s="254"/>
      <c r="AQ1992" s="254"/>
      <c r="AR1992" s="254"/>
      <c r="AS1992" s="254"/>
      <c r="AT1992" s="254"/>
      <c r="AU1992" s="254"/>
      <c r="AW1992" s="283" t="str">
        <f t="shared" si="236"/>
        <v/>
      </c>
      <c r="AX1992" s="283" t="str">
        <f t="shared" si="231"/>
        <v/>
      </c>
      <c r="AY1992" s="283" t="str">
        <f t="shared" si="237"/>
        <v/>
      </c>
      <c r="AZ1992" s="283" t="str">
        <f t="shared" si="238"/>
        <v/>
      </c>
      <c r="BA1992" s="283" t="str">
        <f t="shared" si="239"/>
        <v/>
      </c>
      <c r="BD1992" s="254" t="str">
        <f>IF(W1992="","",IF(F1992="休日",AW1992,IF(F1992="法休",AW1992,VLOOKUP(F1992,カレンダマスタ!$Q$56:$R$69,2,FALSE))))</f>
        <v/>
      </c>
      <c r="BG1992" s="254" t="str">
        <f>BG1991</f>
        <v/>
      </c>
      <c r="BH1992" s="254" t="str">
        <f>IF(AX1992="","",IF(P1992&lt;&gt;"","",IF(BG1992="CS","OK",IF(VLOOKUP(E1992,カレンダマスタ!$A$5:$D$381,4,FALSE)&gt;0,"",IF(OR(AX1992*24&gt;10.84,AZ1992*24&lt;14.5)=TRUE,"×","OK")))))</f>
        <v/>
      </c>
    </row>
    <row r="1993" spans="2:60">
      <c r="B1993" s="111"/>
      <c r="C1993" s="385" t="str">
        <f>IF(STEP!C1993&lt;&gt;"",STEP!C1993,"")</f>
        <v/>
      </c>
      <c r="D1993" s="386" t="str">
        <f>IF(STEP!D1993&lt;&gt;"",STEP!D1993,"")</f>
        <v/>
      </c>
      <c r="E1993" s="387" t="str">
        <f>IF(STEP!E1993&lt;&gt;"",STEP!E1993,"")</f>
        <v/>
      </c>
      <c r="F1993" s="253"/>
      <c r="G1993" s="252"/>
      <c r="H1993" s="254"/>
      <c r="I1993" s="254"/>
      <c r="J1993" s="254"/>
      <c r="K1993" s="254"/>
      <c r="L1993" s="254"/>
      <c r="M1993" s="254"/>
      <c r="N1993" s="254"/>
      <c r="O1993" s="254"/>
      <c r="P1993" s="254"/>
      <c r="Q1993" s="254"/>
      <c r="R1993" s="254"/>
      <c r="S1993" s="254"/>
      <c r="T1993" s="254"/>
      <c r="U1993" s="254"/>
      <c r="V1993" s="254"/>
      <c r="W1993" s="254"/>
      <c r="X1993" s="254"/>
      <c r="Y1993" s="254"/>
      <c r="Z1993" s="254"/>
      <c r="AA1993" s="254"/>
      <c r="AB1993" s="254"/>
      <c r="AC1993" s="254"/>
      <c r="AD1993" s="254"/>
      <c r="AE1993" s="255"/>
      <c r="AF1993" s="255"/>
      <c r="AG1993" s="255"/>
      <c r="AH1993" s="255"/>
      <c r="AI1993" s="255"/>
      <c r="AJ1993" s="255"/>
      <c r="AK1993" s="255"/>
      <c r="AL1993" s="255"/>
      <c r="AM1993" s="255"/>
      <c r="AN1993" s="255"/>
      <c r="AO1993" s="254"/>
      <c r="AP1993" s="254"/>
      <c r="AQ1993" s="254"/>
      <c r="AR1993" s="254"/>
      <c r="AS1993" s="254"/>
      <c r="AT1993" s="254"/>
      <c r="AU1993" s="254"/>
      <c r="AW1993" s="283" t="str">
        <f t="shared" si="236"/>
        <v/>
      </c>
      <c r="AX1993" s="283" t="str">
        <f t="shared" si="231"/>
        <v/>
      </c>
      <c r="AY1993" s="283" t="str">
        <f t="shared" si="237"/>
        <v/>
      </c>
      <c r="AZ1993" s="283" t="str">
        <f t="shared" si="238"/>
        <v/>
      </c>
      <c r="BA1993" s="283" t="str">
        <f t="shared" si="239"/>
        <v/>
      </c>
      <c r="BD1993" s="254" t="str">
        <f>IF(W1993="","",IF(F1993="休日",AW1993,IF(F1993="法休",AW1993,VLOOKUP(F1993,カレンダマスタ!$Q$56:$R$69,2,FALSE))))</f>
        <v/>
      </c>
      <c r="BG1993" s="254" t="str">
        <f t="shared" si="235"/>
        <v/>
      </c>
      <c r="BH1993" s="254" t="str">
        <f>IF(AX1993="","",IF(P1993&lt;&gt;"","",IF(BG1993="CS","OK",IF(VLOOKUP(E1993,カレンダマスタ!$A$5:$D$381,4,FALSE)&gt;0,"",IF(OR(AX1993*24&gt;10.84,AZ1993*24&lt;14.5)=TRUE,"×","OK")))))</f>
        <v/>
      </c>
    </row>
    <row r="1994" spans="2:60">
      <c r="B1994" s="111"/>
      <c r="C1994" s="385" t="str">
        <f>IF(STEP!C1994&lt;&gt;"",STEP!C1994,"")</f>
        <v/>
      </c>
      <c r="D1994" s="386" t="str">
        <f>IF(STEP!D1994&lt;&gt;"",STEP!D1994,"")</f>
        <v/>
      </c>
      <c r="E1994" s="387" t="str">
        <f>IF(STEP!E1994&lt;&gt;"",STEP!E1994,"")</f>
        <v/>
      </c>
      <c r="F1994" s="256"/>
      <c r="G1994" s="257"/>
      <c r="H1994" s="254"/>
      <c r="I1994" s="254"/>
      <c r="J1994" s="254"/>
      <c r="K1994" s="254"/>
      <c r="L1994" s="254"/>
      <c r="M1994" s="254"/>
      <c r="N1994" s="254"/>
      <c r="O1994" s="254"/>
      <c r="P1994" s="254"/>
      <c r="Q1994" s="254"/>
      <c r="R1994" s="254"/>
      <c r="S1994" s="254"/>
      <c r="T1994" s="254"/>
      <c r="U1994" s="254"/>
      <c r="V1994" s="254"/>
      <c r="W1994" s="254"/>
      <c r="X1994" s="254"/>
      <c r="Y1994" s="254"/>
      <c r="Z1994" s="254"/>
      <c r="AA1994" s="254"/>
      <c r="AB1994" s="254"/>
      <c r="AC1994" s="254"/>
      <c r="AD1994" s="254"/>
      <c r="AE1994" s="255"/>
      <c r="AF1994" s="255"/>
      <c r="AG1994" s="255"/>
      <c r="AH1994" s="255"/>
      <c r="AI1994" s="255"/>
      <c r="AJ1994" s="255"/>
      <c r="AK1994" s="255"/>
      <c r="AL1994" s="255"/>
      <c r="AM1994" s="255"/>
      <c r="AN1994" s="255"/>
      <c r="AO1994" s="254"/>
      <c r="AP1994" s="254"/>
      <c r="AQ1994" s="254"/>
      <c r="AR1994" s="254"/>
      <c r="AS1994" s="254"/>
      <c r="AT1994" s="254"/>
      <c r="AU1994" s="254"/>
      <c r="AW1994" s="283" t="str">
        <f t="shared" si="236"/>
        <v/>
      </c>
      <c r="AX1994" s="283" t="str">
        <f t="shared" si="231"/>
        <v/>
      </c>
      <c r="AY1994" s="283" t="str">
        <f t="shared" si="237"/>
        <v/>
      </c>
      <c r="AZ1994" s="283" t="str">
        <f t="shared" si="238"/>
        <v/>
      </c>
      <c r="BA1994" s="283" t="str">
        <f t="shared" si="239"/>
        <v/>
      </c>
      <c r="BD1994" s="254" t="str">
        <f>IF(W1994="","",IF(F1994="休日",AW1994,IF(F1994="法休",AW1994,VLOOKUP(F1994,カレンダマスタ!$Q$56:$R$69,2,FALSE))))</f>
        <v/>
      </c>
      <c r="BG1994" s="254" t="str">
        <f t="shared" si="235"/>
        <v/>
      </c>
      <c r="BH1994" s="254" t="str">
        <f>IF(AX1994="","",IF(P1994&lt;&gt;"","",IF(BG1994="CS","OK",IF(VLOOKUP(E1994,カレンダマスタ!$A$5:$D$381,4,FALSE)&gt;0,"",IF(OR(AX1994*24&gt;10.84,AZ1994*24&lt;14.5)=TRUE,"×","OK")))))</f>
        <v/>
      </c>
    </row>
    <row r="1995" spans="2:60">
      <c r="B1995" s="111"/>
      <c r="C1995" s="385" t="str">
        <f>IF(STEP!C1995&lt;&gt;"",STEP!C1995,"")</f>
        <v/>
      </c>
      <c r="D1995" s="386" t="str">
        <f>IF(STEP!D1995&lt;&gt;"",STEP!D1995,"")</f>
        <v/>
      </c>
      <c r="E1995" s="387" t="str">
        <f>IF(STEP!E1995&lt;&gt;"",STEP!E1995,"")</f>
        <v/>
      </c>
      <c r="F1995" s="256"/>
      <c r="G1995" s="257"/>
      <c r="H1995" s="254"/>
      <c r="I1995" s="254"/>
      <c r="J1995" s="254"/>
      <c r="K1995" s="254"/>
      <c r="L1995" s="254"/>
      <c r="M1995" s="254"/>
      <c r="N1995" s="254"/>
      <c r="O1995" s="254"/>
      <c r="P1995" s="254"/>
      <c r="Q1995" s="254"/>
      <c r="R1995" s="254"/>
      <c r="S1995" s="254"/>
      <c r="T1995" s="254"/>
      <c r="U1995" s="254"/>
      <c r="V1995" s="254"/>
      <c r="W1995" s="254"/>
      <c r="X1995" s="254"/>
      <c r="Y1995" s="254"/>
      <c r="Z1995" s="254"/>
      <c r="AA1995" s="254"/>
      <c r="AB1995" s="254"/>
      <c r="AC1995" s="254"/>
      <c r="AD1995" s="254"/>
      <c r="AE1995" s="255"/>
      <c r="AF1995" s="255"/>
      <c r="AG1995" s="255"/>
      <c r="AH1995" s="255"/>
      <c r="AI1995" s="255"/>
      <c r="AJ1995" s="255"/>
      <c r="AK1995" s="255"/>
      <c r="AL1995" s="255"/>
      <c r="AM1995" s="255"/>
      <c r="AN1995" s="255"/>
      <c r="AO1995" s="254"/>
      <c r="AP1995" s="254"/>
      <c r="AQ1995" s="254"/>
      <c r="AR1995" s="254"/>
      <c r="AS1995" s="254"/>
      <c r="AT1995" s="254"/>
      <c r="AU1995" s="254"/>
      <c r="AW1995" s="283" t="str">
        <f t="shared" si="236"/>
        <v/>
      </c>
      <c r="AX1995" s="283" t="str">
        <f t="shared" si="231"/>
        <v/>
      </c>
      <c r="AY1995" s="283" t="str">
        <f t="shared" si="237"/>
        <v/>
      </c>
      <c r="AZ1995" s="283" t="str">
        <f t="shared" si="238"/>
        <v/>
      </c>
      <c r="BA1995" s="283" t="str">
        <f t="shared" si="239"/>
        <v/>
      </c>
      <c r="BD1995" s="254" t="str">
        <f>IF(W1995="","",IF(F1995="休日",AW1995,IF(F1995="法休",AW1995,VLOOKUP(F1995,カレンダマスタ!$Q$56:$R$69,2,FALSE))))</f>
        <v/>
      </c>
      <c r="BG1995" s="254" t="str">
        <f t="shared" si="235"/>
        <v/>
      </c>
      <c r="BH1995" s="254" t="str">
        <f>IF(AX1995="","",IF(P1995&lt;&gt;"","",IF(BG1995="CS","OK",IF(VLOOKUP(E1995,カレンダマスタ!$A$5:$D$381,4,FALSE)&gt;0,"",IF(OR(AX1995*24&gt;10.84,AZ1995*24&lt;14.5)=TRUE,"×","OK")))))</f>
        <v/>
      </c>
    </row>
    <row r="1996" spans="2:60">
      <c r="B1996" s="111"/>
      <c r="C1996" s="385" t="str">
        <f>IF(STEP!C1996&lt;&gt;"",STEP!C1996,"")</f>
        <v/>
      </c>
      <c r="D1996" s="386" t="str">
        <f>IF(STEP!D1996&lt;&gt;"",STEP!D1996,"")</f>
        <v/>
      </c>
      <c r="E1996" s="387" t="str">
        <f>IF(STEP!E1996&lt;&gt;"",STEP!E1996,"")</f>
        <v/>
      </c>
      <c r="F1996" s="256"/>
      <c r="G1996" s="252"/>
      <c r="H1996" s="254"/>
      <c r="I1996" s="254"/>
      <c r="J1996" s="254"/>
      <c r="K1996" s="254"/>
      <c r="L1996" s="254"/>
      <c r="M1996" s="254"/>
      <c r="N1996" s="254"/>
      <c r="O1996" s="254"/>
      <c r="P1996" s="254"/>
      <c r="Q1996" s="254"/>
      <c r="R1996" s="254"/>
      <c r="S1996" s="254"/>
      <c r="T1996" s="254"/>
      <c r="U1996" s="254"/>
      <c r="V1996" s="254"/>
      <c r="W1996" s="254"/>
      <c r="X1996" s="254"/>
      <c r="Y1996" s="254"/>
      <c r="Z1996" s="254"/>
      <c r="AA1996" s="254"/>
      <c r="AB1996" s="254"/>
      <c r="AC1996" s="254"/>
      <c r="AD1996" s="254"/>
      <c r="AE1996" s="255"/>
      <c r="AF1996" s="255"/>
      <c r="AG1996" s="255"/>
      <c r="AH1996" s="255"/>
      <c r="AI1996" s="255"/>
      <c r="AJ1996" s="255"/>
      <c r="AK1996" s="255"/>
      <c r="AL1996" s="255"/>
      <c r="AM1996" s="255"/>
      <c r="AN1996" s="255"/>
      <c r="AO1996" s="254"/>
      <c r="AP1996" s="254"/>
      <c r="AQ1996" s="254"/>
      <c r="AR1996" s="254"/>
      <c r="AS1996" s="254"/>
      <c r="AT1996" s="254"/>
      <c r="AU1996" s="254"/>
      <c r="AW1996" s="283" t="str">
        <f t="shared" si="236"/>
        <v/>
      </c>
      <c r="AX1996" s="283" t="str">
        <f t="shared" si="231"/>
        <v/>
      </c>
      <c r="AY1996" s="283" t="str">
        <f t="shared" si="237"/>
        <v/>
      </c>
      <c r="AZ1996" s="283" t="str">
        <f t="shared" si="238"/>
        <v/>
      </c>
      <c r="BA1996" s="283" t="str">
        <f t="shared" si="239"/>
        <v/>
      </c>
      <c r="BD1996" s="254" t="str">
        <f>IF(W1996="","",IF(F1996="休日",AW1996,IF(F1996="法休",AW1996,VLOOKUP(F1996,カレンダマスタ!$Q$56:$R$69,2,FALSE))))</f>
        <v/>
      </c>
      <c r="BG1996" s="254" t="str">
        <f t="shared" si="235"/>
        <v/>
      </c>
      <c r="BH1996" s="254" t="str">
        <f>IF(AX1996="","",IF(P1996&lt;&gt;"","",IF(BG1996="CS","OK",IF(VLOOKUP(E1996,カレンダマスタ!$A$5:$D$381,4,FALSE)&gt;0,"",IF(OR(AX1996*24&gt;10.84,AZ1996*24&lt;14.5)=TRUE,"×","OK")))))</f>
        <v/>
      </c>
    </row>
    <row r="1997" spans="2:60">
      <c r="B1997" s="111"/>
      <c r="C1997" s="388" t="str">
        <f>IF(STEP!C1997&lt;&gt;"",STEP!C1997,"")</f>
        <v/>
      </c>
      <c r="D1997" s="389" t="str">
        <f>IF(STEP!D1997&lt;&gt;"",STEP!D1997,"")</f>
        <v/>
      </c>
      <c r="E1997" s="390" t="str">
        <f>IF(STEP!E1997&lt;&gt;"",STEP!E1997,"")</f>
        <v/>
      </c>
      <c r="F1997" s="259"/>
      <c r="G1997" s="258"/>
      <c r="H1997" s="260"/>
      <c r="I1997" s="260"/>
      <c r="J1997" s="260"/>
      <c r="K1997" s="260"/>
      <c r="L1997" s="260"/>
      <c r="M1997" s="260"/>
      <c r="N1997" s="260"/>
      <c r="O1997" s="260"/>
      <c r="P1997" s="260"/>
      <c r="Q1997" s="260"/>
      <c r="R1997" s="260"/>
      <c r="S1997" s="260"/>
      <c r="T1997" s="260"/>
      <c r="U1997" s="260"/>
      <c r="V1997" s="260"/>
      <c r="W1997" s="260"/>
      <c r="X1997" s="260"/>
      <c r="Y1997" s="260"/>
      <c r="Z1997" s="260"/>
      <c r="AA1997" s="260"/>
      <c r="AB1997" s="260"/>
      <c r="AC1997" s="260"/>
      <c r="AD1997" s="260"/>
      <c r="AE1997" s="261"/>
      <c r="AF1997" s="261"/>
      <c r="AG1997" s="261"/>
      <c r="AH1997" s="261"/>
      <c r="AI1997" s="261"/>
      <c r="AJ1997" s="261"/>
      <c r="AK1997" s="261"/>
      <c r="AL1997" s="261"/>
      <c r="AM1997" s="261"/>
      <c r="AN1997" s="261"/>
      <c r="AO1997" s="260"/>
      <c r="AP1997" s="260"/>
      <c r="AQ1997" s="260"/>
      <c r="AR1997" s="260"/>
      <c r="AS1997" s="260"/>
      <c r="AT1997" s="260"/>
      <c r="AU1997" s="260"/>
      <c r="AW1997" s="284" t="str">
        <f t="shared" si="236"/>
        <v/>
      </c>
      <c r="AX1997" s="284" t="str">
        <f t="shared" si="231"/>
        <v/>
      </c>
      <c r="AY1997" s="284" t="str">
        <f t="shared" si="237"/>
        <v/>
      </c>
      <c r="AZ1997" s="284" t="str">
        <f t="shared" si="238"/>
        <v/>
      </c>
      <c r="BA1997" s="284" t="str">
        <f t="shared" si="239"/>
        <v/>
      </c>
      <c r="BD1997" s="260" t="str">
        <f>IF(W1997="","",IF(F1997="休日",AW1997,IF(F1997="法休",AW1997,VLOOKUP(F1997,カレンダマスタ!$Q$56:$R$69,2,FALSE))))</f>
        <v/>
      </c>
      <c r="BG1997" s="260" t="str">
        <f t="shared" si="235"/>
        <v/>
      </c>
      <c r="BH1997" s="260" t="str">
        <f>IF(AX1997="","",IF(P1997&lt;&gt;"","",IF(BG1997="CS","OK",IF(VLOOKUP(E1997,カレンダマスタ!$A$5:$D$381,4,FALSE)&gt;0,"",IF(OR(AX1997*24&gt;10.84,AZ1997*24&lt;14.5)=TRUE,"×","OK")))))</f>
        <v/>
      </c>
    </row>
    <row r="1998" spans="2:60">
      <c r="B1998" s="111"/>
      <c r="C1998" s="391" t="str">
        <f>IF(STEP!C1998&lt;&gt;"",STEP!C1998,"")</f>
        <v/>
      </c>
      <c r="D1998" s="392" t="str">
        <f>IF(STEP!D1998&lt;&gt;"",STEP!D1998,"")</f>
        <v/>
      </c>
      <c r="E1998" s="393" t="str">
        <f>IF(STEP!E1998&lt;&gt;"",STEP!E1998,"")</f>
        <v/>
      </c>
      <c r="F1998" s="263"/>
      <c r="G1998" s="262"/>
      <c r="H1998" s="264"/>
      <c r="I1998" s="264"/>
      <c r="J1998" s="264"/>
      <c r="K1998" s="264"/>
      <c r="L1998" s="264"/>
      <c r="M1998" s="264"/>
      <c r="N1998" s="264"/>
      <c r="O1998" s="264"/>
      <c r="P1998" s="264"/>
      <c r="Q1998" s="264"/>
      <c r="R1998" s="264"/>
      <c r="S1998" s="264"/>
      <c r="T1998" s="264"/>
      <c r="U1998" s="264"/>
      <c r="V1998" s="264"/>
      <c r="W1998" s="264"/>
      <c r="X1998" s="264"/>
      <c r="Y1998" s="264"/>
      <c r="Z1998" s="264"/>
      <c r="AA1998" s="264"/>
      <c r="AB1998" s="264"/>
      <c r="AC1998" s="264"/>
      <c r="AD1998" s="264"/>
      <c r="AE1998" s="265"/>
      <c r="AF1998" s="265"/>
      <c r="AG1998" s="265"/>
      <c r="AH1998" s="265"/>
      <c r="AI1998" s="265"/>
      <c r="AJ1998" s="265"/>
      <c r="AK1998" s="265"/>
      <c r="AL1998" s="265"/>
      <c r="AM1998" s="265"/>
      <c r="AN1998" s="265"/>
      <c r="AO1998" s="264"/>
      <c r="AP1998" s="264"/>
      <c r="AQ1998" s="264"/>
      <c r="AR1998" s="264"/>
      <c r="AS1998" s="264"/>
      <c r="AT1998" s="264"/>
      <c r="AU1998" s="264"/>
      <c r="AW1998" s="285" t="str">
        <f t="shared" si="236"/>
        <v/>
      </c>
      <c r="AX1998" s="285" t="str">
        <f t="shared" si="231"/>
        <v/>
      </c>
      <c r="AY1998" s="285" t="str">
        <f t="shared" si="237"/>
        <v/>
      </c>
      <c r="AZ1998" s="285" t="str">
        <f t="shared" si="238"/>
        <v/>
      </c>
      <c r="BA1998" s="285" t="str">
        <f t="shared" si="239"/>
        <v/>
      </c>
      <c r="BD1998" s="264" t="str">
        <f>IF(W1998="","",IF(F1998="休日",AW1998,IF(F1998="法休",AW1998,VLOOKUP(F1998,カレンダマスタ!$Q$56:$R$69,2,FALSE))))</f>
        <v/>
      </c>
      <c r="BG1998" s="264" t="str">
        <f t="shared" si="235"/>
        <v/>
      </c>
      <c r="BH1998" s="264" t="str">
        <f>IF(AX1998="","",IF(P1998&lt;&gt;"","",IF(BG1998="CS","OK",IF(VLOOKUP(E1998,カレンダマスタ!$A$5:$D$381,4,FALSE)&gt;0,"",IF(OR(AX1998*24&gt;10.84,AZ1998*24&lt;14.5)=TRUE,"×","OK")))))</f>
        <v/>
      </c>
    </row>
    <row r="1999" spans="2:60">
      <c r="B1999" s="111"/>
      <c r="C1999" s="385" t="str">
        <f>IF(STEP!C1999&lt;&gt;"",STEP!C1999,"")</f>
        <v/>
      </c>
      <c r="D1999" s="386" t="str">
        <f>IF(STEP!D1999&lt;&gt;"",STEP!D1999,"")</f>
        <v/>
      </c>
      <c r="E1999" s="387" t="str">
        <f>IF(STEP!E1999&lt;&gt;"",STEP!E1999,"")</f>
        <v/>
      </c>
      <c r="F1999" s="253"/>
      <c r="G1999" s="252"/>
      <c r="H1999" s="254"/>
      <c r="I1999" s="254"/>
      <c r="J1999" s="254"/>
      <c r="K1999" s="254"/>
      <c r="L1999" s="254"/>
      <c r="M1999" s="254"/>
      <c r="N1999" s="254"/>
      <c r="O1999" s="254"/>
      <c r="P1999" s="254"/>
      <c r="Q1999" s="254"/>
      <c r="R1999" s="254"/>
      <c r="S1999" s="254"/>
      <c r="T1999" s="254"/>
      <c r="U1999" s="254"/>
      <c r="V1999" s="254"/>
      <c r="W1999" s="254"/>
      <c r="X1999" s="254"/>
      <c r="Y1999" s="254"/>
      <c r="Z1999" s="254"/>
      <c r="AA1999" s="254"/>
      <c r="AB1999" s="254"/>
      <c r="AC1999" s="254"/>
      <c r="AD1999" s="254"/>
      <c r="AE1999" s="255"/>
      <c r="AF1999" s="255"/>
      <c r="AG1999" s="255"/>
      <c r="AH1999" s="255"/>
      <c r="AI1999" s="255"/>
      <c r="AJ1999" s="255"/>
      <c r="AK1999" s="255"/>
      <c r="AL1999" s="255"/>
      <c r="AM1999" s="255"/>
      <c r="AN1999" s="255"/>
      <c r="AO1999" s="254"/>
      <c r="AP1999" s="254"/>
      <c r="AQ1999" s="254"/>
      <c r="AR1999" s="254"/>
      <c r="AS1999" s="254"/>
      <c r="AT1999" s="254"/>
      <c r="AU1999" s="254"/>
      <c r="AW1999" s="283" t="str">
        <f t="shared" si="236"/>
        <v/>
      </c>
      <c r="AX1999" s="283" t="str">
        <f t="shared" si="231"/>
        <v/>
      </c>
      <c r="AY1999" s="283" t="str">
        <f t="shared" si="237"/>
        <v/>
      </c>
      <c r="AZ1999" s="283" t="str">
        <f t="shared" si="238"/>
        <v/>
      </c>
      <c r="BA1999" s="283" t="str">
        <f t="shared" si="239"/>
        <v/>
      </c>
      <c r="BD1999" s="254" t="str">
        <f>IF(W1999="","",IF(F1999="休日",AW1999,IF(F1999="法休",AW1999,VLOOKUP(F1999,カレンダマスタ!$Q$56:$R$69,2,FALSE))))</f>
        <v/>
      </c>
      <c r="BG1999" s="254" t="str">
        <f t="shared" si="235"/>
        <v/>
      </c>
      <c r="BH1999" s="254" t="str">
        <f>IF(AX1999="","",IF(P1999&lt;&gt;"","",IF(BG1999="CS","OK",IF(VLOOKUP(E1999,カレンダマスタ!$A$5:$D$381,4,FALSE)&gt;0,"",IF(OR(AX1999*24&gt;10.84,AZ1999*24&lt;14.5)=TRUE,"×","OK")))))</f>
        <v/>
      </c>
    </row>
    <row r="2000" spans="2:60">
      <c r="B2000" s="111"/>
      <c r="C2000" s="385" t="str">
        <f>IF(STEP!C2000&lt;&gt;"",STEP!C2000,"")</f>
        <v/>
      </c>
      <c r="D2000" s="386" t="str">
        <f>IF(STEP!D2000&lt;&gt;"",STEP!D2000,"")</f>
        <v/>
      </c>
      <c r="E2000" s="387" t="str">
        <f>IF(STEP!E2000&lt;&gt;"",STEP!E2000,"")</f>
        <v/>
      </c>
      <c r="F2000" s="253"/>
      <c r="G2000" s="252"/>
      <c r="H2000" s="254"/>
      <c r="I2000" s="254"/>
      <c r="J2000" s="254"/>
      <c r="K2000" s="254"/>
      <c r="L2000" s="254"/>
      <c r="M2000" s="254"/>
      <c r="N2000" s="254"/>
      <c r="O2000" s="254"/>
      <c r="P2000" s="254"/>
      <c r="Q2000" s="254"/>
      <c r="R2000" s="254"/>
      <c r="S2000" s="254"/>
      <c r="T2000" s="254"/>
      <c r="U2000" s="254"/>
      <c r="V2000" s="254"/>
      <c r="W2000" s="254"/>
      <c r="X2000" s="254"/>
      <c r="Y2000" s="254"/>
      <c r="Z2000" s="254"/>
      <c r="AA2000" s="254"/>
      <c r="AB2000" s="254"/>
      <c r="AC2000" s="254"/>
      <c r="AD2000" s="254"/>
      <c r="AE2000" s="255"/>
      <c r="AF2000" s="255"/>
      <c r="AG2000" s="255"/>
      <c r="AH2000" s="255"/>
      <c r="AI2000" s="255"/>
      <c r="AJ2000" s="255"/>
      <c r="AK2000" s="255"/>
      <c r="AL2000" s="255"/>
      <c r="AM2000" s="255"/>
      <c r="AN2000" s="255"/>
      <c r="AO2000" s="254"/>
      <c r="AP2000" s="254"/>
      <c r="AQ2000" s="254"/>
      <c r="AR2000" s="254"/>
      <c r="AS2000" s="254"/>
      <c r="AT2000" s="254"/>
      <c r="AU2000" s="254"/>
      <c r="AW2000" s="283" t="str">
        <f t="shared" si="236"/>
        <v/>
      </c>
      <c r="AX2000" s="283" t="str">
        <f t="shared" si="231"/>
        <v/>
      </c>
      <c r="AY2000" s="283" t="str">
        <f t="shared" si="237"/>
        <v/>
      </c>
      <c r="AZ2000" s="283" t="str">
        <f t="shared" si="238"/>
        <v/>
      </c>
      <c r="BA2000" s="283" t="str">
        <f t="shared" si="239"/>
        <v/>
      </c>
      <c r="BD2000" s="254" t="str">
        <f>IF(W2000="","",IF(F2000="休日",AW2000,IF(F2000="法休",AW2000,VLOOKUP(F2000,カレンダマスタ!$Q$56:$R$69,2,FALSE))))</f>
        <v/>
      </c>
      <c r="BG2000" s="254" t="str">
        <f t="shared" si="235"/>
        <v/>
      </c>
      <c r="BH2000" s="254" t="str">
        <f>IF(AX2000="","",IF(P2000&lt;&gt;"","",IF(BG2000="CS","OK",IF(VLOOKUP(E2000,カレンダマスタ!$A$5:$D$381,4,FALSE)&gt;0,"",IF(OR(AX2000*24&gt;10.84,AZ2000*24&lt;14.5)=TRUE,"×","OK")))))</f>
        <v/>
      </c>
    </row>
    <row r="2001" spans="2:60">
      <c r="B2001" s="111"/>
      <c r="C2001" s="385" t="str">
        <f>IF(STEP!C2001&lt;&gt;"",STEP!C2001,"")</f>
        <v/>
      </c>
      <c r="D2001" s="386" t="str">
        <f>IF(STEP!D2001&lt;&gt;"",STEP!D2001,"")</f>
        <v/>
      </c>
      <c r="E2001" s="387" t="str">
        <f>IF(STEP!E2001&lt;&gt;"",STEP!E2001,"")</f>
        <v/>
      </c>
      <c r="F2001" s="256"/>
      <c r="G2001" s="257"/>
      <c r="H2001" s="254"/>
      <c r="I2001" s="254"/>
      <c r="J2001" s="254"/>
      <c r="K2001" s="254"/>
      <c r="L2001" s="254"/>
      <c r="M2001" s="254"/>
      <c r="N2001" s="254"/>
      <c r="O2001" s="254"/>
      <c r="P2001" s="254"/>
      <c r="Q2001" s="254"/>
      <c r="R2001" s="254"/>
      <c r="S2001" s="254"/>
      <c r="T2001" s="254"/>
      <c r="U2001" s="254"/>
      <c r="V2001" s="254"/>
      <c r="W2001" s="254"/>
      <c r="X2001" s="254"/>
      <c r="Y2001" s="254"/>
      <c r="Z2001" s="254"/>
      <c r="AA2001" s="254"/>
      <c r="AB2001" s="254"/>
      <c r="AC2001" s="254"/>
      <c r="AD2001" s="254"/>
      <c r="AE2001" s="255"/>
      <c r="AF2001" s="255"/>
      <c r="AG2001" s="255"/>
      <c r="AH2001" s="255"/>
      <c r="AI2001" s="255"/>
      <c r="AJ2001" s="255"/>
      <c r="AK2001" s="255"/>
      <c r="AL2001" s="255"/>
      <c r="AM2001" s="255"/>
      <c r="AN2001" s="255"/>
      <c r="AO2001" s="254"/>
      <c r="AP2001" s="254"/>
      <c r="AQ2001" s="254"/>
      <c r="AR2001" s="254"/>
      <c r="AS2001" s="254"/>
      <c r="AT2001" s="254"/>
      <c r="AU2001" s="254"/>
      <c r="AW2001" s="283" t="str">
        <f t="shared" si="236"/>
        <v/>
      </c>
      <c r="AX2001" s="283" t="str">
        <f t="shared" si="231"/>
        <v/>
      </c>
      <c r="AY2001" s="283" t="str">
        <f t="shared" si="237"/>
        <v/>
      </c>
      <c r="AZ2001" s="283" t="str">
        <f t="shared" si="238"/>
        <v/>
      </c>
      <c r="BA2001" s="283" t="str">
        <f t="shared" si="239"/>
        <v/>
      </c>
      <c r="BD2001" s="254" t="str">
        <f>IF(W2001="","",IF(F2001="休日",AW2001,IF(F2001="法休",AW2001,VLOOKUP(F2001,カレンダマスタ!$Q$56:$R$69,2,FALSE))))</f>
        <v/>
      </c>
      <c r="BG2001" s="254" t="str">
        <f t="shared" si="235"/>
        <v/>
      </c>
      <c r="BH2001" s="254" t="str">
        <f>IF(AX2001="","",IF(P2001&lt;&gt;"","",IF(BG2001="CS","OK",IF(VLOOKUP(E2001,カレンダマスタ!$A$5:$D$381,4,FALSE)&gt;0,"",IF(OR(AX2001*24&gt;10.84,AZ2001*24&lt;14.5)=TRUE,"×","OK")))))</f>
        <v/>
      </c>
    </row>
    <row r="2002" spans="2:60">
      <c r="B2002" s="111"/>
      <c r="C2002" s="385" t="str">
        <f>IF(STEP!C2002&lt;&gt;"",STEP!C2002,"")</f>
        <v/>
      </c>
      <c r="D2002" s="386" t="str">
        <f>IF(STEP!D2002&lt;&gt;"",STEP!D2002,"")</f>
        <v/>
      </c>
      <c r="E2002" s="387" t="str">
        <f>IF(STEP!E2002&lt;&gt;"",STEP!E2002,"")</f>
        <v/>
      </c>
      <c r="F2002" s="256"/>
      <c r="G2002" s="257"/>
      <c r="H2002" s="254"/>
      <c r="I2002" s="254"/>
      <c r="J2002" s="254"/>
      <c r="K2002" s="254"/>
      <c r="L2002" s="254"/>
      <c r="M2002" s="254"/>
      <c r="N2002" s="254"/>
      <c r="O2002" s="254"/>
      <c r="P2002" s="254"/>
      <c r="Q2002" s="254"/>
      <c r="R2002" s="254"/>
      <c r="S2002" s="254"/>
      <c r="T2002" s="254"/>
      <c r="U2002" s="254"/>
      <c r="V2002" s="254"/>
      <c r="W2002" s="254"/>
      <c r="X2002" s="254"/>
      <c r="Y2002" s="254"/>
      <c r="Z2002" s="254"/>
      <c r="AA2002" s="254"/>
      <c r="AB2002" s="254"/>
      <c r="AC2002" s="254"/>
      <c r="AD2002" s="254"/>
      <c r="AE2002" s="255"/>
      <c r="AF2002" s="255"/>
      <c r="AG2002" s="255"/>
      <c r="AH2002" s="255"/>
      <c r="AI2002" s="255"/>
      <c r="AJ2002" s="255"/>
      <c r="AK2002" s="255"/>
      <c r="AL2002" s="255"/>
      <c r="AM2002" s="255"/>
      <c r="AN2002" s="255"/>
      <c r="AO2002" s="254"/>
      <c r="AP2002" s="254"/>
      <c r="AQ2002" s="254"/>
      <c r="AR2002" s="254"/>
      <c r="AS2002" s="254"/>
      <c r="AT2002" s="254"/>
      <c r="AU2002" s="254"/>
      <c r="AW2002" s="283" t="str">
        <f t="shared" si="236"/>
        <v/>
      </c>
      <c r="AX2002" s="283" t="str">
        <f t="shared" si="231"/>
        <v/>
      </c>
      <c r="AY2002" s="283" t="str">
        <f t="shared" si="237"/>
        <v/>
      </c>
      <c r="AZ2002" s="283" t="str">
        <f t="shared" si="238"/>
        <v/>
      </c>
      <c r="BA2002" s="283" t="str">
        <f t="shared" si="239"/>
        <v/>
      </c>
      <c r="BD2002" s="254" t="str">
        <f>IF(W2002="","",IF(F2002="休日",AW2002,IF(F2002="法休",AW2002,VLOOKUP(F2002,カレンダマスタ!$Q$56:$R$69,2,FALSE))))</f>
        <v/>
      </c>
      <c r="BG2002" s="254" t="str">
        <f t="shared" si="235"/>
        <v/>
      </c>
      <c r="BH2002" s="254" t="str">
        <f>IF(AX2002="","",IF(P2002&lt;&gt;"","",IF(BG2002="CS","OK",IF(VLOOKUP(E2002,カレンダマスタ!$A$5:$D$381,4,FALSE)&gt;0,"",IF(OR(AX2002*24&gt;10.84,AZ2002*24&lt;14.5)=TRUE,"×","OK")))))</f>
        <v/>
      </c>
    </row>
    <row r="2003" spans="2:60">
      <c r="B2003" s="111"/>
      <c r="C2003" s="385" t="str">
        <f>IF(STEP!C2003&lt;&gt;"",STEP!C2003,"")</f>
        <v/>
      </c>
      <c r="D2003" s="386" t="str">
        <f>IF(STEP!D2003&lt;&gt;"",STEP!D2003,"")</f>
        <v/>
      </c>
      <c r="E2003" s="387" t="str">
        <f>IF(STEP!E2003&lt;&gt;"",STEP!E2003,"")</f>
        <v/>
      </c>
      <c r="F2003" s="256"/>
      <c r="G2003" s="257"/>
      <c r="H2003" s="254"/>
      <c r="I2003" s="254"/>
      <c r="J2003" s="254"/>
      <c r="K2003" s="254"/>
      <c r="L2003" s="254"/>
      <c r="M2003" s="254"/>
      <c r="N2003" s="254"/>
      <c r="O2003" s="254"/>
      <c r="P2003" s="254"/>
      <c r="Q2003" s="254"/>
      <c r="R2003" s="254"/>
      <c r="S2003" s="254"/>
      <c r="T2003" s="254"/>
      <c r="U2003" s="254"/>
      <c r="V2003" s="254"/>
      <c r="W2003" s="254"/>
      <c r="X2003" s="254"/>
      <c r="Y2003" s="254"/>
      <c r="Z2003" s="254"/>
      <c r="AA2003" s="254"/>
      <c r="AB2003" s="254"/>
      <c r="AC2003" s="254"/>
      <c r="AD2003" s="254"/>
      <c r="AE2003" s="255"/>
      <c r="AF2003" s="255"/>
      <c r="AG2003" s="255"/>
      <c r="AH2003" s="255"/>
      <c r="AI2003" s="255"/>
      <c r="AJ2003" s="255"/>
      <c r="AK2003" s="255"/>
      <c r="AL2003" s="255"/>
      <c r="AM2003" s="255"/>
      <c r="AN2003" s="255"/>
      <c r="AO2003" s="254"/>
      <c r="AP2003" s="254"/>
      <c r="AQ2003" s="254"/>
      <c r="AR2003" s="254"/>
      <c r="AS2003" s="254"/>
      <c r="AT2003" s="254"/>
      <c r="AU2003" s="254"/>
      <c r="AW2003" s="283" t="str">
        <f t="shared" si="236"/>
        <v/>
      </c>
      <c r="AX2003" s="283" t="str">
        <f t="shared" si="231"/>
        <v/>
      </c>
      <c r="AY2003" s="283" t="str">
        <f t="shared" si="237"/>
        <v/>
      </c>
      <c r="AZ2003" s="283" t="str">
        <f t="shared" si="238"/>
        <v/>
      </c>
      <c r="BA2003" s="283" t="str">
        <f t="shared" si="239"/>
        <v/>
      </c>
      <c r="BD2003" s="254" t="str">
        <f>IF(W2003="","",IF(F2003="休日",AW2003,IF(F2003="法休",AW2003,VLOOKUP(F2003,カレンダマスタ!$Q$56:$R$69,2,FALSE))))</f>
        <v/>
      </c>
      <c r="BG2003" s="254" t="str">
        <f t="shared" si="235"/>
        <v/>
      </c>
      <c r="BH2003" s="254" t="str">
        <f>IF(AX2003="","",IF(P2003&lt;&gt;"","",IF(BG2003="CS","OK",IF(VLOOKUP(E2003,カレンダマスタ!$A$5:$D$381,4,FALSE)&gt;0,"",IF(OR(AX2003*24&gt;10.84,AZ2003*24&lt;14.5)=TRUE,"×","OK")))))</f>
        <v/>
      </c>
    </row>
    <row r="2004" spans="2:60">
      <c r="B2004" s="111"/>
      <c r="C2004" s="388" t="str">
        <f>IF(STEP!C2004&lt;&gt;"",STEP!C2004,"")</f>
        <v/>
      </c>
      <c r="D2004" s="389" t="str">
        <f>IF(STEP!D2004&lt;&gt;"",STEP!D2004,"")</f>
        <v/>
      </c>
      <c r="E2004" s="390" t="str">
        <f>IF(STEP!E2004&lt;&gt;"",STEP!E2004,"")</f>
        <v/>
      </c>
      <c r="F2004" s="259"/>
      <c r="G2004" s="266"/>
      <c r="H2004" s="260"/>
      <c r="I2004" s="260"/>
      <c r="J2004" s="260"/>
      <c r="K2004" s="260"/>
      <c r="L2004" s="260"/>
      <c r="M2004" s="260"/>
      <c r="N2004" s="260"/>
      <c r="O2004" s="260"/>
      <c r="P2004" s="260"/>
      <c r="Q2004" s="260"/>
      <c r="R2004" s="260"/>
      <c r="S2004" s="260"/>
      <c r="T2004" s="260"/>
      <c r="U2004" s="260"/>
      <c r="V2004" s="260"/>
      <c r="W2004" s="260"/>
      <c r="X2004" s="260"/>
      <c r="Y2004" s="260"/>
      <c r="Z2004" s="260"/>
      <c r="AA2004" s="260"/>
      <c r="AB2004" s="260"/>
      <c r="AC2004" s="260"/>
      <c r="AD2004" s="260"/>
      <c r="AE2004" s="261"/>
      <c r="AF2004" s="261"/>
      <c r="AG2004" s="261"/>
      <c r="AH2004" s="261"/>
      <c r="AI2004" s="261"/>
      <c r="AJ2004" s="261"/>
      <c r="AK2004" s="261"/>
      <c r="AL2004" s="261"/>
      <c r="AM2004" s="261"/>
      <c r="AN2004" s="261"/>
      <c r="AO2004" s="260"/>
      <c r="AP2004" s="260"/>
      <c r="AQ2004" s="260"/>
      <c r="AR2004" s="260"/>
      <c r="AS2004" s="260"/>
      <c r="AT2004" s="260"/>
      <c r="AU2004" s="260"/>
      <c r="AW2004" s="284" t="str">
        <f t="shared" si="236"/>
        <v/>
      </c>
      <c r="AX2004" s="284" t="str">
        <f t="shared" si="231"/>
        <v/>
      </c>
      <c r="AY2004" s="284" t="str">
        <f t="shared" si="237"/>
        <v/>
      </c>
      <c r="AZ2004" s="284" t="str">
        <f t="shared" si="238"/>
        <v/>
      </c>
      <c r="BA2004" s="284" t="str">
        <f t="shared" si="239"/>
        <v/>
      </c>
      <c r="BD2004" s="260" t="str">
        <f>IF(W2004="","",IF(F2004="休日",AW2004,IF(F2004="法休",AW2004,VLOOKUP(F2004,カレンダマスタ!$Q$56:$R$69,2,FALSE))))</f>
        <v/>
      </c>
      <c r="BG2004" s="260" t="str">
        <f t="shared" si="235"/>
        <v/>
      </c>
      <c r="BH2004" s="260" t="str">
        <f>IF(AX2004="","",IF(P2004&lt;&gt;"","",IF(BG2004="CS","OK",IF(VLOOKUP(E2004,カレンダマスタ!$A$5:$D$381,4,FALSE)&gt;0,"",IF(OR(AX2004*24&gt;10.84,AZ2004*24&lt;14.5)=TRUE,"×","OK")))))</f>
        <v/>
      </c>
    </row>
    <row r="2005" spans="2:60">
      <c r="B2005" s="111"/>
      <c r="C2005" s="391" t="str">
        <f>IF(STEP!C2005&lt;&gt;"",STEP!C2005,"")</f>
        <v/>
      </c>
      <c r="D2005" s="392" t="str">
        <f>IF(STEP!D2005&lt;&gt;"",STEP!D2005,"")</f>
        <v/>
      </c>
      <c r="E2005" s="393" t="str">
        <f>IF(STEP!E2005&lt;&gt;"",STEP!E2005,"")</f>
        <v/>
      </c>
      <c r="F2005" s="263"/>
      <c r="G2005" s="267"/>
      <c r="H2005" s="264"/>
      <c r="I2005" s="264"/>
      <c r="J2005" s="264"/>
      <c r="K2005" s="264"/>
      <c r="L2005" s="264"/>
      <c r="M2005" s="264"/>
      <c r="N2005" s="264"/>
      <c r="O2005" s="264"/>
      <c r="P2005" s="264"/>
      <c r="Q2005" s="264"/>
      <c r="R2005" s="264"/>
      <c r="S2005" s="264"/>
      <c r="T2005" s="264"/>
      <c r="U2005" s="264"/>
      <c r="V2005" s="264"/>
      <c r="W2005" s="264"/>
      <c r="X2005" s="264"/>
      <c r="Y2005" s="264"/>
      <c r="Z2005" s="264"/>
      <c r="AA2005" s="264"/>
      <c r="AB2005" s="264"/>
      <c r="AC2005" s="264"/>
      <c r="AD2005" s="264"/>
      <c r="AE2005" s="265"/>
      <c r="AF2005" s="265"/>
      <c r="AG2005" s="265"/>
      <c r="AH2005" s="265"/>
      <c r="AI2005" s="265"/>
      <c r="AJ2005" s="265"/>
      <c r="AK2005" s="265"/>
      <c r="AL2005" s="265"/>
      <c r="AM2005" s="265"/>
      <c r="AN2005" s="265"/>
      <c r="AO2005" s="264"/>
      <c r="AP2005" s="264"/>
      <c r="AQ2005" s="264"/>
      <c r="AR2005" s="264"/>
      <c r="AS2005" s="264"/>
      <c r="AT2005" s="264"/>
      <c r="AU2005" s="264"/>
      <c r="AW2005" s="285" t="str">
        <f t="shared" si="236"/>
        <v/>
      </c>
      <c r="AX2005" s="285" t="str">
        <f t="shared" si="231"/>
        <v/>
      </c>
      <c r="AY2005" s="285" t="str">
        <f t="shared" si="237"/>
        <v/>
      </c>
      <c r="AZ2005" s="285" t="str">
        <f t="shared" si="238"/>
        <v/>
      </c>
      <c r="BA2005" s="285" t="str">
        <f t="shared" si="239"/>
        <v/>
      </c>
      <c r="BD2005" s="264" t="str">
        <f>IF(W2005="","",IF(F2005="休日",AW2005,IF(F2005="法休",AW2005,VLOOKUP(F2005,カレンダマスタ!$Q$56:$R$69,2,FALSE))))</f>
        <v/>
      </c>
      <c r="BG2005" s="264" t="str">
        <f t="shared" si="235"/>
        <v/>
      </c>
      <c r="BH2005" s="264" t="str">
        <f>IF(AX2005="","",IF(P2005&lt;&gt;"","",IF(BG2005="CS","OK",IF(VLOOKUP(E2005,カレンダマスタ!$A$5:$D$381,4,FALSE)&gt;0,"",IF(OR(AX2005*24&gt;10.84,AZ2005*24&lt;14.5)=TRUE,"×","OK")))))</f>
        <v/>
      </c>
    </row>
    <row r="2006" spans="2:60">
      <c r="B2006" s="111"/>
      <c r="C2006" s="385" t="str">
        <f>IF(STEP!C2006&lt;&gt;"",STEP!C2006,"")</f>
        <v/>
      </c>
      <c r="D2006" s="386" t="str">
        <f>IF(STEP!D2006&lt;&gt;"",STEP!D2006,"")</f>
        <v/>
      </c>
      <c r="E2006" s="387" t="str">
        <f>IF(STEP!E2006&lt;&gt;"",STEP!E2006,"")</f>
        <v/>
      </c>
      <c r="F2006" s="253"/>
      <c r="G2006" s="252"/>
      <c r="H2006" s="254"/>
      <c r="I2006" s="254"/>
      <c r="J2006" s="254"/>
      <c r="K2006" s="254"/>
      <c r="L2006" s="254"/>
      <c r="M2006" s="254"/>
      <c r="N2006" s="254"/>
      <c r="O2006" s="254"/>
      <c r="P2006" s="254"/>
      <c r="Q2006" s="254"/>
      <c r="R2006" s="254"/>
      <c r="S2006" s="254"/>
      <c r="T2006" s="254"/>
      <c r="U2006" s="254"/>
      <c r="V2006" s="254"/>
      <c r="W2006" s="254"/>
      <c r="X2006" s="254"/>
      <c r="Y2006" s="254"/>
      <c r="Z2006" s="254"/>
      <c r="AA2006" s="254"/>
      <c r="AB2006" s="254"/>
      <c r="AC2006" s="254"/>
      <c r="AD2006" s="254"/>
      <c r="AE2006" s="255"/>
      <c r="AF2006" s="255"/>
      <c r="AG2006" s="255"/>
      <c r="AH2006" s="255"/>
      <c r="AI2006" s="255"/>
      <c r="AJ2006" s="255"/>
      <c r="AK2006" s="255"/>
      <c r="AL2006" s="255"/>
      <c r="AM2006" s="255"/>
      <c r="AN2006" s="255"/>
      <c r="AO2006" s="254"/>
      <c r="AP2006" s="254"/>
      <c r="AQ2006" s="254"/>
      <c r="AR2006" s="254"/>
      <c r="AS2006" s="254"/>
      <c r="AT2006" s="254"/>
      <c r="AU2006" s="254"/>
      <c r="AW2006" s="283" t="str">
        <f t="shared" si="236"/>
        <v/>
      </c>
      <c r="AX2006" s="283" t="str">
        <f t="shared" si="231"/>
        <v/>
      </c>
      <c r="AY2006" s="283" t="str">
        <f t="shared" si="237"/>
        <v/>
      </c>
      <c r="AZ2006" s="283" t="str">
        <f t="shared" si="238"/>
        <v/>
      </c>
      <c r="BA2006" s="283" t="str">
        <f t="shared" si="239"/>
        <v/>
      </c>
      <c r="BD2006" s="254" t="str">
        <f>IF(W2006="","",IF(F2006="休日",AW2006,IF(F2006="法休",AW2006,VLOOKUP(F2006,カレンダマスタ!$Q$56:$R$69,2,FALSE))))</f>
        <v/>
      </c>
      <c r="BG2006" s="503" t="str">
        <f t="shared" si="235"/>
        <v/>
      </c>
      <c r="BH2006" s="503" t="str">
        <f>IF(AX2006="","",IF(P2006&lt;&gt;"","",IF(BG2006="CS","OK",IF(VLOOKUP(E2006,カレンダマスタ!$A$5:$D$381,4,FALSE)&gt;0,"",IF(OR(AX2006*24&gt;10.84,AZ2006*24&lt;14.5)=TRUE,"×","OK")))))</f>
        <v/>
      </c>
    </row>
    <row r="2007" spans="2:60">
      <c r="B2007" s="111"/>
      <c r="C2007" s="385" t="str">
        <f>IF(STEP!C2007&lt;&gt;"",STEP!C2007,"")</f>
        <v/>
      </c>
      <c r="D2007" s="386" t="str">
        <f>IF(STEP!D2007&lt;&gt;"",STEP!D2007,"")</f>
        <v/>
      </c>
      <c r="E2007" s="387" t="str">
        <f>IF(STEP!E2007&lt;&gt;"",STEP!E2007,"")</f>
        <v/>
      </c>
      <c r="F2007" s="253"/>
      <c r="G2007" s="252"/>
      <c r="H2007" s="254"/>
      <c r="I2007" s="254"/>
      <c r="J2007" s="254"/>
      <c r="K2007" s="254"/>
      <c r="L2007" s="254"/>
      <c r="M2007" s="254"/>
      <c r="N2007" s="254"/>
      <c r="O2007" s="254"/>
      <c r="P2007" s="254"/>
      <c r="Q2007" s="254"/>
      <c r="R2007" s="254"/>
      <c r="S2007" s="254"/>
      <c r="T2007" s="254"/>
      <c r="U2007" s="254"/>
      <c r="V2007" s="254"/>
      <c r="W2007" s="254"/>
      <c r="X2007" s="254"/>
      <c r="Y2007" s="254"/>
      <c r="Z2007" s="254"/>
      <c r="AA2007" s="254"/>
      <c r="AB2007" s="254"/>
      <c r="AC2007" s="254"/>
      <c r="AD2007" s="254"/>
      <c r="AE2007" s="255"/>
      <c r="AF2007" s="255"/>
      <c r="AG2007" s="255"/>
      <c r="AH2007" s="255"/>
      <c r="AI2007" s="255"/>
      <c r="AJ2007" s="255"/>
      <c r="AK2007" s="255"/>
      <c r="AL2007" s="255"/>
      <c r="AM2007" s="255"/>
      <c r="AN2007" s="255"/>
      <c r="AO2007" s="254"/>
      <c r="AP2007" s="254"/>
      <c r="AQ2007" s="254"/>
      <c r="AR2007" s="254"/>
      <c r="AS2007" s="254"/>
      <c r="AT2007" s="254"/>
      <c r="AU2007" s="254"/>
      <c r="AW2007" s="283" t="str">
        <f t="shared" si="236"/>
        <v/>
      </c>
      <c r="AX2007" s="283" t="str">
        <f t="shared" si="231"/>
        <v/>
      </c>
      <c r="AY2007" s="283" t="str">
        <f t="shared" si="237"/>
        <v/>
      </c>
      <c r="AZ2007" s="283" t="str">
        <f t="shared" si="238"/>
        <v/>
      </c>
      <c r="BA2007" s="283" t="str">
        <f t="shared" si="239"/>
        <v/>
      </c>
      <c r="BD2007" s="254" t="str">
        <f>IF(W2007="","",IF(F2007="休日",AW2007,IF(F2007="法休",AW2007,VLOOKUP(F2007,カレンダマスタ!$Q$56:$R$69,2,FALSE))))</f>
        <v/>
      </c>
      <c r="BG2007" s="254" t="str">
        <f t="shared" si="235"/>
        <v/>
      </c>
      <c r="BH2007" s="254" t="str">
        <f>IF(AX2007="","",IF(P2007&lt;&gt;"","",IF(BG2007="CS","OK",IF(VLOOKUP(E2007,カレンダマスタ!$A$5:$D$381,4,FALSE)&gt;0,"",IF(OR(AX2007*24&gt;10.84,AZ2007*24&lt;14.5)=TRUE,"×","OK")))))</f>
        <v/>
      </c>
    </row>
    <row r="2008" spans="2:60">
      <c r="B2008" s="111"/>
      <c r="C2008" s="385" t="str">
        <f>IF(STEP!C2008&lt;&gt;"",STEP!C2008,"")</f>
        <v/>
      </c>
      <c r="D2008" s="386" t="str">
        <f>IF(STEP!D2008&lt;&gt;"",STEP!D2008,"")</f>
        <v/>
      </c>
      <c r="E2008" s="387" t="str">
        <f>IF(STEP!E2008&lt;&gt;"",STEP!E2008,"")</f>
        <v/>
      </c>
      <c r="F2008" s="256"/>
      <c r="G2008" s="257"/>
      <c r="H2008" s="254"/>
      <c r="I2008" s="254"/>
      <c r="J2008" s="254"/>
      <c r="K2008" s="254"/>
      <c r="L2008" s="254"/>
      <c r="M2008" s="254"/>
      <c r="N2008" s="254"/>
      <c r="O2008" s="254"/>
      <c r="P2008" s="254"/>
      <c r="Q2008" s="254"/>
      <c r="R2008" s="254"/>
      <c r="S2008" s="254"/>
      <c r="T2008" s="254"/>
      <c r="U2008" s="254"/>
      <c r="V2008" s="254"/>
      <c r="W2008" s="254"/>
      <c r="X2008" s="254"/>
      <c r="Y2008" s="254"/>
      <c r="Z2008" s="254"/>
      <c r="AA2008" s="254"/>
      <c r="AB2008" s="254"/>
      <c r="AC2008" s="254"/>
      <c r="AD2008" s="254"/>
      <c r="AE2008" s="255"/>
      <c r="AF2008" s="255"/>
      <c r="AG2008" s="255"/>
      <c r="AH2008" s="255"/>
      <c r="AI2008" s="255"/>
      <c r="AJ2008" s="255"/>
      <c r="AK2008" s="255"/>
      <c r="AL2008" s="255"/>
      <c r="AM2008" s="255"/>
      <c r="AN2008" s="255"/>
      <c r="AO2008" s="254"/>
      <c r="AP2008" s="254"/>
      <c r="AQ2008" s="254"/>
      <c r="AR2008" s="254"/>
      <c r="AS2008" s="254"/>
      <c r="AT2008" s="254"/>
      <c r="AU2008" s="254"/>
      <c r="AW2008" s="283" t="str">
        <f t="shared" si="236"/>
        <v/>
      </c>
      <c r="AX2008" s="283" t="str">
        <f t="shared" si="231"/>
        <v/>
      </c>
      <c r="AY2008" s="283" t="str">
        <f t="shared" si="237"/>
        <v/>
      </c>
      <c r="AZ2008" s="283" t="str">
        <f t="shared" si="238"/>
        <v/>
      </c>
      <c r="BA2008" s="283" t="str">
        <f t="shared" si="239"/>
        <v/>
      </c>
      <c r="BD2008" s="254" t="str">
        <f>IF(W2008="","",IF(F2008="休日",AW2008,IF(F2008="法休",AW2008,VLOOKUP(F2008,カレンダマスタ!$Q$56:$R$69,2,FALSE))))</f>
        <v/>
      </c>
      <c r="BG2008" s="254" t="str">
        <f t="shared" si="235"/>
        <v/>
      </c>
      <c r="BH2008" s="254" t="str">
        <f>IF(AX2008="","",IF(P2008&lt;&gt;"","",IF(BG2008="CS","OK",IF(VLOOKUP(E2008,カレンダマスタ!$A$5:$D$381,4,FALSE)&gt;0,"",IF(OR(AX2008*24&gt;10.84,AZ2008*24&lt;14.5)=TRUE,"×","OK")))))</f>
        <v/>
      </c>
    </row>
    <row r="2009" spans="2:60">
      <c r="B2009" s="111"/>
      <c r="C2009" s="385" t="str">
        <f>IF(STEP!C2009&lt;&gt;"",STEP!C2009,"")</f>
        <v/>
      </c>
      <c r="D2009" s="386" t="str">
        <f>IF(STEP!D2009&lt;&gt;"",STEP!D2009,"")</f>
        <v/>
      </c>
      <c r="E2009" s="387" t="str">
        <f>IF(STEP!E2009&lt;&gt;"",STEP!E2009,"")</f>
        <v/>
      </c>
      <c r="F2009" s="256"/>
      <c r="G2009" s="257"/>
      <c r="H2009" s="254"/>
      <c r="I2009" s="254"/>
      <c r="J2009" s="254"/>
      <c r="K2009" s="254"/>
      <c r="L2009" s="254"/>
      <c r="M2009" s="254"/>
      <c r="N2009" s="254"/>
      <c r="O2009" s="254"/>
      <c r="P2009" s="254"/>
      <c r="Q2009" s="254"/>
      <c r="R2009" s="254"/>
      <c r="S2009" s="254"/>
      <c r="T2009" s="254"/>
      <c r="U2009" s="254"/>
      <c r="V2009" s="254"/>
      <c r="W2009" s="254"/>
      <c r="X2009" s="254"/>
      <c r="Y2009" s="254"/>
      <c r="Z2009" s="254"/>
      <c r="AA2009" s="254"/>
      <c r="AB2009" s="254"/>
      <c r="AC2009" s="254"/>
      <c r="AD2009" s="254"/>
      <c r="AE2009" s="255"/>
      <c r="AF2009" s="255"/>
      <c r="AG2009" s="255"/>
      <c r="AH2009" s="255"/>
      <c r="AI2009" s="255"/>
      <c r="AJ2009" s="255"/>
      <c r="AK2009" s="255"/>
      <c r="AL2009" s="255"/>
      <c r="AM2009" s="255"/>
      <c r="AN2009" s="255"/>
      <c r="AO2009" s="254"/>
      <c r="AP2009" s="254"/>
      <c r="AQ2009" s="254"/>
      <c r="AR2009" s="254"/>
      <c r="AS2009" s="254"/>
      <c r="AT2009" s="254"/>
      <c r="AU2009" s="254"/>
      <c r="AW2009" s="283" t="str">
        <f t="shared" si="236"/>
        <v/>
      </c>
      <c r="AX2009" s="283" t="str">
        <f t="shared" si="231"/>
        <v/>
      </c>
      <c r="AY2009" s="283" t="str">
        <f t="shared" si="237"/>
        <v/>
      </c>
      <c r="AZ2009" s="283" t="str">
        <f t="shared" si="238"/>
        <v/>
      </c>
      <c r="BA2009" s="283" t="str">
        <f t="shared" si="239"/>
        <v/>
      </c>
      <c r="BD2009" s="254" t="str">
        <f>IF(W2009="","",IF(F2009="休日",AW2009,IF(F2009="法休",AW2009,VLOOKUP(F2009,カレンダマスタ!$Q$56:$R$69,2,FALSE))))</f>
        <v/>
      </c>
      <c r="BG2009" s="254" t="str">
        <f t="shared" si="235"/>
        <v/>
      </c>
      <c r="BH2009" s="254" t="str">
        <f>IF(AX2009="","",IF(P2009&lt;&gt;"","",IF(BG2009="CS","OK",IF(VLOOKUP(E2009,カレンダマスタ!$A$5:$D$381,4,FALSE)&gt;0,"",IF(OR(AX2009*24&gt;10.84,AZ2009*24&lt;14.5)=TRUE,"×","OK")))))</f>
        <v/>
      </c>
    </row>
    <row r="2010" spans="2:60">
      <c r="B2010" s="111"/>
      <c r="C2010" s="385" t="str">
        <f>IF(STEP!C2010&lt;&gt;"",STEP!C2010,"")</f>
        <v/>
      </c>
      <c r="D2010" s="386" t="str">
        <f>IF(STEP!D2010&lt;&gt;"",STEP!D2010,"")</f>
        <v/>
      </c>
      <c r="E2010" s="387" t="str">
        <f>IF(STEP!E2010&lt;&gt;"",STEP!E2010,"")</f>
        <v/>
      </c>
      <c r="F2010" s="256"/>
      <c r="G2010" s="257"/>
      <c r="H2010" s="254"/>
      <c r="I2010" s="254"/>
      <c r="J2010" s="254"/>
      <c r="K2010" s="254"/>
      <c r="L2010" s="254"/>
      <c r="M2010" s="254"/>
      <c r="N2010" s="254"/>
      <c r="O2010" s="254"/>
      <c r="P2010" s="254"/>
      <c r="Q2010" s="254"/>
      <c r="R2010" s="254"/>
      <c r="S2010" s="254"/>
      <c r="T2010" s="254"/>
      <c r="U2010" s="254"/>
      <c r="V2010" s="254"/>
      <c r="W2010" s="254"/>
      <c r="X2010" s="254"/>
      <c r="Y2010" s="254"/>
      <c r="Z2010" s="254"/>
      <c r="AA2010" s="254"/>
      <c r="AB2010" s="254"/>
      <c r="AC2010" s="254"/>
      <c r="AD2010" s="254"/>
      <c r="AE2010" s="255"/>
      <c r="AF2010" s="255"/>
      <c r="AG2010" s="255"/>
      <c r="AH2010" s="255"/>
      <c r="AI2010" s="255"/>
      <c r="AJ2010" s="255"/>
      <c r="AK2010" s="255"/>
      <c r="AL2010" s="255"/>
      <c r="AM2010" s="255"/>
      <c r="AN2010" s="255"/>
      <c r="AO2010" s="254"/>
      <c r="AP2010" s="254"/>
      <c r="AQ2010" s="254"/>
      <c r="AR2010" s="254"/>
      <c r="AS2010" s="254"/>
      <c r="AT2010" s="254"/>
      <c r="AU2010" s="254"/>
      <c r="AW2010" s="283" t="str">
        <f t="shared" si="236"/>
        <v/>
      </c>
      <c r="AX2010" s="283" t="str">
        <f t="shared" ref="AX2010:AX2070" si="240">IF(W2010&lt;&gt;"",IF(W2010&lt;&gt;"",IF(OR(K2010="早出",AND(BD2010&lt;AW2010,K2010&lt;&gt;"有償遅刻")),AW2010,BD2010),""),"")</f>
        <v/>
      </c>
      <c r="AY2010" s="283" t="str">
        <f t="shared" si="237"/>
        <v/>
      </c>
      <c r="AZ2010" s="283" t="str">
        <f t="shared" si="238"/>
        <v/>
      </c>
      <c r="BA2010" s="283" t="str">
        <f t="shared" si="239"/>
        <v/>
      </c>
      <c r="BD2010" s="254" t="str">
        <f>IF(W2010="","",IF(F2010="休日",AW2010,IF(F2010="法休",AW2010,VLOOKUP(F2010,カレンダマスタ!$Q$56:$R$69,2,FALSE))))</f>
        <v/>
      </c>
      <c r="BG2010" s="254" t="str">
        <f t="shared" si="235"/>
        <v/>
      </c>
      <c r="BH2010" s="254" t="str">
        <f>IF(AX2010="","",IF(P2010&lt;&gt;"","",IF(BG2010="CS","OK",IF(VLOOKUP(E2010,カレンダマスタ!$A$5:$D$381,4,FALSE)&gt;0,"",IF(OR(AX2010*24&gt;10.84,AZ2010*24&lt;14.5)=TRUE,"×","OK")))))</f>
        <v/>
      </c>
    </row>
    <row r="2011" spans="2:60">
      <c r="B2011" s="111"/>
      <c r="C2011" s="388" t="str">
        <f>IF(STEP!C2011&lt;&gt;"",STEP!C2011,"")</f>
        <v/>
      </c>
      <c r="D2011" s="389" t="str">
        <f>IF(STEP!D2011&lt;&gt;"",STEP!D2011,"")</f>
        <v/>
      </c>
      <c r="E2011" s="390" t="str">
        <f>IF(STEP!E2011&lt;&gt;"",STEP!E2011,"")</f>
        <v/>
      </c>
      <c r="F2011" s="259"/>
      <c r="G2011" s="266"/>
      <c r="H2011" s="260"/>
      <c r="I2011" s="260"/>
      <c r="J2011" s="260"/>
      <c r="K2011" s="260"/>
      <c r="L2011" s="260"/>
      <c r="M2011" s="260"/>
      <c r="N2011" s="260"/>
      <c r="O2011" s="260"/>
      <c r="P2011" s="260"/>
      <c r="Q2011" s="260"/>
      <c r="R2011" s="260"/>
      <c r="S2011" s="260"/>
      <c r="T2011" s="260"/>
      <c r="U2011" s="260"/>
      <c r="V2011" s="260"/>
      <c r="W2011" s="260"/>
      <c r="X2011" s="260"/>
      <c r="Y2011" s="260"/>
      <c r="Z2011" s="260"/>
      <c r="AA2011" s="260"/>
      <c r="AB2011" s="260"/>
      <c r="AC2011" s="260"/>
      <c r="AD2011" s="260"/>
      <c r="AE2011" s="261"/>
      <c r="AF2011" s="261"/>
      <c r="AG2011" s="261"/>
      <c r="AH2011" s="261"/>
      <c r="AI2011" s="261"/>
      <c r="AJ2011" s="261"/>
      <c r="AK2011" s="261"/>
      <c r="AL2011" s="261"/>
      <c r="AM2011" s="261"/>
      <c r="AN2011" s="261"/>
      <c r="AO2011" s="260"/>
      <c r="AP2011" s="260"/>
      <c r="AQ2011" s="260"/>
      <c r="AR2011" s="260"/>
      <c r="AS2011" s="260"/>
      <c r="AT2011" s="260"/>
      <c r="AU2011" s="260"/>
      <c r="AW2011" s="284" t="str">
        <f t="shared" si="236"/>
        <v/>
      </c>
      <c r="AX2011" s="284" t="str">
        <f t="shared" si="240"/>
        <v/>
      </c>
      <c r="AY2011" s="284" t="str">
        <f t="shared" si="237"/>
        <v/>
      </c>
      <c r="AZ2011" s="284" t="str">
        <f t="shared" si="238"/>
        <v/>
      </c>
      <c r="BA2011" s="284" t="str">
        <f t="shared" si="239"/>
        <v/>
      </c>
      <c r="BD2011" s="260" t="str">
        <f>IF(W2011="","",IF(F2011="休日",AW2011,IF(F2011="法休",AW2011,VLOOKUP(F2011,カレンダマスタ!$Q$56:$R$69,2,FALSE))))</f>
        <v/>
      </c>
      <c r="BG2011" s="260" t="str">
        <f t="shared" ref="BG2011:BG2070" si="241">BG2010</f>
        <v/>
      </c>
      <c r="BH2011" s="260" t="str">
        <f>IF(AX2011="","",IF(P2011&lt;&gt;"","",IF(BG2011="CS","OK",IF(VLOOKUP(E2011,カレンダマスタ!$A$5:$D$381,4,FALSE)&gt;0,"",IF(OR(AX2011*24&gt;10.84,AZ2011*24&lt;14.5)=TRUE,"×","OK")))))</f>
        <v/>
      </c>
    </row>
    <row r="2012" spans="2:60">
      <c r="B2012" s="111"/>
      <c r="C2012" s="391" t="str">
        <f>IF(STEP!C2012&lt;&gt;"",STEP!C2012,"")</f>
        <v/>
      </c>
      <c r="D2012" s="392" t="str">
        <f>IF(STEP!D2012&lt;&gt;"",STEP!D2012,"")</f>
        <v/>
      </c>
      <c r="E2012" s="393" t="str">
        <f>IF(STEP!E2012&lt;&gt;"",STEP!E2012,"")</f>
        <v/>
      </c>
      <c r="F2012" s="263"/>
      <c r="G2012" s="267"/>
      <c r="H2012" s="264"/>
      <c r="I2012" s="264"/>
      <c r="J2012" s="264"/>
      <c r="K2012" s="264"/>
      <c r="L2012" s="264"/>
      <c r="M2012" s="264"/>
      <c r="N2012" s="264"/>
      <c r="O2012" s="264"/>
      <c r="P2012" s="264"/>
      <c r="Q2012" s="264"/>
      <c r="R2012" s="264"/>
      <c r="S2012" s="264"/>
      <c r="T2012" s="264"/>
      <c r="U2012" s="264"/>
      <c r="V2012" s="264"/>
      <c r="W2012" s="264"/>
      <c r="X2012" s="264"/>
      <c r="Y2012" s="264"/>
      <c r="Z2012" s="264"/>
      <c r="AA2012" s="264"/>
      <c r="AB2012" s="264"/>
      <c r="AC2012" s="264"/>
      <c r="AD2012" s="264"/>
      <c r="AE2012" s="265"/>
      <c r="AF2012" s="265"/>
      <c r="AG2012" s="265"/>
      <c r="AH2012" s="265"/>
      <c r="AI2012" s="265"/>
      <c r="AJ2012" s="265"/>
      <c r="AK2012" s="265"/>
      <c r="AL2012" s="265"/>
      <c r="AM2012" s="265"/>
      <c r="AN2012" s="265"/>
      <c r="AO2012" s="264"/>
      <c r="AP2012" s="264"/>
      <c r="AQ2012" s="264"/>
      <c r="AR2012" s="264"/>
      <c r="AS2012" s="264"/>
      <c r="AT2012" s="264"/>
      <c r="AU2012" s="264"/>
      <c r="AW2012" s="285" t="str">
        <f t="shared" si="236"/>
        <v/>
      </c>
      <c r="AX2012" s="285" t="str">
        <f t="shared" si="240"/>
        <v/>
      </c>
      <c r="AY2012" s="285" t="str">
        <f t="shared" si="237"/>
        <v/>
      </c>
      <c r="AZ2012" s="285" t="str">
        <f t="shared" si="238"/>
        <v/>
      </c>
      <c r="BA2012" s="285" t="str">
        <f t="shared" si="239"/>
        <v/>
      </c>
      <c r="BD2012" s="264" t="str">
        <f>IF(W2012="","",IF(F2012="休日",AW2012,IF(F2012="法休",AW2012,VLOOKUP(F2012,カレンダマスタ!$Q$56:$R$69,2,FALSE))))</f>
        <v/>
      </c>
      <c r="BG2012" s="264" t="str">
        <f t="shared" si="241"/>
        <v/>
      </c>
      <c r="BH2012" s="264" t="str">
        <f>IF(AX2012="","",IF(P2012&lt;&gt;"","",IF(BG2012="CS","OK",IF(VLOOKUP(E2012,カレンダマスタ!$A$5:$D$381,4,FALSE)&gt;0,"",IF(OR(AX2012*24&gt;10.84,AZ2012*24&lt;14.5)=TRUE,"×","OK")))))</f>
        <v/>
      </c>
    </row>
    <row r="2013" spans="2:60">
      <c r="B2013" s="111"/>
      <c r="C2013" s="385" t="str">
        <f>IF(STEP!C2013&lt;&gt;"",STEP!C2013,"")</f>
        <v/>
      </c>
      <c r="D2013" s="386" t="str">
        <f>IF(STEP!D2013&lt;&gt;"",STEP!D2013,"")</f>
        <v/>
      </c>
      <c r="E2013" s="387" t="str">
        <f>IF(STEP!E2013&lt;&gt;"",STEP!E2013,"")</f>
        <v/>
      </c>
      <c r="F2013" s="253"/>
      <c r="G2013" s="252"/>
      <c r="H2013" s="254"/>
      <c r="I2013" s="254"/>
      <c r="J2013" s="254"/>
      <c r="K2013" s="254"/>
      <c r="L2013" s="254"/>
      <c r="M2013" s="254"/>
      <c r="N2013" s="254"/>
      <c r="O2013" s="254"/>
      <c r="P2013" s="254"/>
      <c r="Q2013" s="254"/>
      <c r="R2013" s="254"/>
      <c r="S2013" s="254"/>
      <c r="T2013" s="254"/>
      <c r="U2013" s="254"/>
      <c r="V2013" s="254"/>
      <c r="W2013" s="254"/>
      <c r="X2013" s="254"/>
      <c r="Y2013" s="254"/>
      <c r="Z2013" s="254"/>
      <c r="AA2013" s="254"/>
      <c r="AB2013" s="254"/>
      <c r="AC2013" s="254"/>
      <c r="AD2013" s="254"/>
      <c r="AE2013" s="255"/>
      <c r="AF2013" s="255"/>
      <c r="AG2013" s="255"/>
      <c r="AH2013" s="255"/>
      <c r="AI2013" s="255"/>
      <c r="AJ2013" s="255"/>
      <c r="AK2013" s="255"/>
      <c r="AL2013" s="255"/>
      <c r="AM2013" s="255"/>
      <c r="AN2013" s="255"/>
      <c r="AO2013" s="254"/>
      <c r="AP2013" s="254"/>
      <c r="AQ2013" s="254"/>
      <c r="AR2013" s="254"/>
      <c r="AS2013" s="254"/>
      <c r="AT2013" s="254"/>
      <c r="AU2013" s="254"/>
      <c r="AW2013" s="283" t="str">
        <f t="shared" si="236"/>
        <v/>
      </c>
      <c r="AX2013" s="283" t="str">
        <f t="shared" si="240"/>
        <v/>
      </c>
      <c r="AY2013" s="283" t="str">
        <f t="shared" si="237"/>
        <v/>
      </c>
      <c r="AZ2013" s="283" t="str">
        <f t="shared" si="238"/>
        <v/>
      </c>
      <c r="BA2013" s="283" t="str">
        <f t="shared" si="239"/>
        <v/>
      </c>
      <c r="BD2013" s="254" t="str">
        <f>IF(W2013="","",IF(F2013="休日",AW2013,IF(F2013="法休",AW2013,VLOOKUP(F2013,カレンダマスタ!$Q$56:$R$69,2,FALSE))))</f>
        <v/>
      </c>
      <c r="BG2013" s="503" t="str">
        <f t="shared" si="241"/>
        <v/>
      </c>
      <c r="BH2013" s="503" t="str">
        <f>IF(AX2013="","",IF(P2013&lt;&gt;"","",IF(BG2013="CS","OK",IF(VLOOKUP(E2013,カレンダマスタ!$A$5:$D$381,4,FALSE)&gt;0,"",IF(OR(AX2013*24&gt;10.84,AZ2013*24&lt;14.5)=TRUE,"×","OK")))))</f>
        <v/>
      </c>
    </row>
    <row r="2014" spans="2:60">
      <c r="B2014" s="111"/>
      <c r="C2014" s="385" t="str">
        <f>IF(STEP!C2014&lt;&gt;"",STEP!C2014,"")</f>
        <v/>
      </c>
      <c r="D2014" s="386" t="str">
        <f>IF(STEP!D2014&lt;&gt;"",STEP!D2014,"")</f>
        <v/>
      </c>
      <c r="E2014" s="387" t="str">
        <f>IF(STEP!E2014&lt;&gt;"",STEP!E2014,"")</f>
        <v/>
      </c>
      <c r="F2014" s="253"/>
      <c r="G2014" s="252"/>
      <c r="H2014" s="254"/>
      <c r="I2014" s="254"/>
      <c r="J2014" s="254"/>
      <c r="K2014" s="254"/>
      <c r="L2014" s="254"/>
      <c r="M2014" s="254"/>
      <c r="N2014" s="254"/>
      <c r="O2014" s="254"/>
      <c r="P2014" s="254"/>
      <c r="Q2014" s="254"/>
      <c r="R2014" s="254"/>
      <c r="S2014" s="254"/>
      <c r="T2014" s="254"/>
      <c r="U2014" s="254"/>
      <c r="V2014" s="254"/>
      <c r="W2014" s="254"/>
      <c r="X2014" s="254"/>
      <c r="Y2014" s="254"/>
      <c r="Z2014" s="254"/>
      <c r="AA2014" s="254"/>
      <c r="AB2014" s="254"/>
      <c r="AC2014" s="254"/>
      <c r="AD2014" s="254"/>
      <c r="AE2014" s="255"/>
      <c r="AF2014" s="255"/>
      <c r="AG2014" s="255"/>
      <c r="AH2014" s="255"/>
      <c r="AI2014" s="255"/>
      <c r="AJ2014" s="255"/>
      <c r="AK2014" s="255"/>
      <c r="AL2014" s="255"/>
      <c r="AM2014" s="255"/>
      <c r="AN2014" s="255"/>
      <c r="AO2014" s="254"/>
      <c r="AP2014" s="254"/>
      <c r="AQ2014" s="254"/>
      <c r="AR2014" s="254"/>
      <c r="AS2014" s="254"/>
      <c r="AT2014" s="254"/>
      <c r="AU2014" s="254"/>
      <c r="AW2014" s="283" t="str">
        <f t="shared" si="236"/>
        <v/>
      </c>
      <c r="AX2014" s="283" t="str">
        <f t="shared" si="240"/>
        <v/>
      </c>
      <c r="AY2014" s="283" t="str">
        <f t="shared" si="237"/>
        <v/>
      </c>
      <c r="AZ2014" s="283" t="str">
        <f t="shared" si="238"/>
        <v/>
      </c>
      <c r="BA2014" s="283" t="str">
        <f t="shared" si="239"/>
        <v/>
      </c>
      <c r="BD2014" s="254" t="str">
        <f>IF(W2014="","",IF(F2014="休日",AW2014,IF(F2014="法休",AW2014,VLOOKUP(F2014,カレンダマスタ!$Q$56:$R$69,2,FALSE))))</f>
        <v/>
      </c>
      <c r="BG2014" s="254" t="str">
        <f t="shared" si="241"/>
        <v/>
      </c>
      <c r="BH2014" s="254" t="str">
        <f>IF(AX2014="","",IF(P2014&lt;&gt;"","",IF(BG2014="CS","OK",IF(VLOOKUP(E2014,カレンダマスタ!$A$5:$D$381,4,FALSE)&gt;0,"",IF(OR(AX2014*24&gt;10.84,AZ2014*24&lt;14.5)=TRUE,"×","OK")))))</f>
        <v/>
      </c>
    </row>
    <row r="2015" spans="2:60">
      <c r="B2015" s="111"/>
      <c r="C2015" s="385" t="str">
        <f>IF(STEP!C2015&lt;&gt;"",STEP!C2015,"")</f>
        <v/>
      </c>
      <c r="D2015" s="386" t="str">
        <f>IF(STEP!D2015&lt;&gt;"",STEP!D2015,"")</f>
        <v/>
      </c>
      <c r="E2015" s="387" t="str">
        <f>IF(STEP!E2015&lt;&gt;"",STEP!E2015,"")</f>
        <v/>
      </c>
      <c r="F2015" s="253"/>
      <c r="G2015" s="252"/>
      <c r="H2015" s="254"/>
      <c r="I2015" s="254"/>
      <c r="J2015" s="254"/>
      <c r="K2015" s="254"/>
      <c r="L2015" s="254"/>
      <c r="M2015" s="254"/>
      <c r="N2015" s="254"/>
      <c r="O2015" s="254"/>
      <c r="P2015" s="254"/>
      <c r="Q2015" s="254"/>
      <c r="R2015" s="254"/>
      <c r="S2015" s="254"/>
      <c r="T2015" s="254"/>
      <c r="U2015" s="254"/>
      <c r="V2015" s="254"/>
      <c r="W2015" s="254"/>
      <c r="X2015" s="254"/>
      <c r="Y2015" s="254"/>
      <c r="Z2015" s="254"/>
      <c r="AA2015" s="254"/>
      <c r="AB2015" s="254"/>
      <c r="AC2015" s="254"/>
      <c r="AD2015" s="254"/>
      <c r="AE2015" s="255"/>
      <c r="AF2015" s="255"/>
      <c r="AG2015" s="255"/>
      <c r="AH2015" s="255"/>
      <c r="AI2015" s="255"/>
      <c r="AJ2015" s="255"/>
      <c r="AK2015" s="255"/>
      <c r="AL2015" s="255"/>
      <c r="AM2015" s="255"/>
      <c r="AN2015" s="255"/>
      <c r="AO2015" s="254"/>
      <c r="AP2015" s="254"/>
      <c r="AQ2015" s="254"/>
      <c r="AR2015" s="254"/>
      <c r="AS2015" s="254"/>
      <c r="AT2015" s="254"/>
      <c r="AU2015" s="254"/>
      <c r="AW2015" s="283" t="str">
        <f t="shared" si="236"/>
        <v/>
      </c>
      <c r="AX2015" s="283" t="str">
        <f t="shared" si="240"/>
        <v/>
      </c>
      <c r="AY2015" s="283" t="str">
        <f t="shared" si="237"/>
        <v/>
      </c>
      <c r="AZ2015" s="283" t="str">
        <f t="shared" si="238"/>
        <v/>
      </c>
      <c r="BA2015" s="283" t="str">
        <f t="shared" si="239"/>
        <v/>
      </c>
      <c r="BD2015" s="254" t="str">
        <f>IF(W2015="","",IF(F2015="休日",AW2015,IF(F2015="法休",AW2015,VLOOKUP(F2015,カレンダマスタ!$Q$56:$R$69,2,FALSE))))</f>
        <v/>
      </c>
      <c r="BG2015" s="254" t="str">
        <f t="shared" si="241"/>
        <v/>
      </c>
      <c r="BH2015" s="254" t="str">
        <f>IF(AX2015="","",IF(P2015&lt;&gt;"","",IF(BG2015="CS","OK",IF(VLOOKUP(E2015,カレンダマスタ!$A$5:$D$381,4,FALSE)&gt;0,"",IF(OR(AX2015*24&gt;10.84,AZ2015*24&lt;14.5)=TRUE,"×","OK")))))</f>
        <v/>
      </c>
    </row>
    <row r="2016" spans="2:60">
      <c r="B2016" s="111"/>
      <c r="C2016" s="385" t="str">
        <f>IF(STEP!C2016&lt;&gt;"",STEP!C2016,"")</f>
        <v/>
      </c>
      <c r="D2016" s="386" t="str">
        <f>IF(STEP!D2016&lt;&gt;"",STEP!D2016,"")</f>
        <v/>
      </c>
      <c r="E2016" s="387" t="str">
        <f>IF(STEP!E2016&lt;&gt;"",STEP!E2016,"")</f>
        <v/>
      </c>
      <c r="F2016" s="256"/>
      <c r="G2016" s="257"/>
      <c r="H2016" s="254"/>
      <c r="I2016" s="254"/>
      <c r="J2016" s="254"/>
      <c r="K2016" s="254"/>
      <c r="L2016" s="254"/>
      <c r="M2016" s="254"/>
      <c r="N2016" s="254"/>
      <c r="O2016" s="254"/>
      <c r="P2016" s="254"/>
      <c r="Q2016" s="254"/>
      <c r="R2016" s="254"/>
      <c r="S2016" s="254"/>
      <c r="T2016" s="254"/>
      <c r="U2016" s="254"/>
      <c r="V2016" s="254"/>
      <c r="W2016" s="254"/>
      <c r="X2016" s="254"/>
      <c r="Y2016" s="254"/>
      <c r="Z2016" s="254"/>
      <c r="AA2016" s="254"/>
      <c r="AB2016" s="254"/>
      <c r="AC2016" s="254"/>
      <c r="AD2016" s="254"/>
      <c r="AE2016" s="255"/>
      <c r="AF2016" s="255"/>
      <c r="AG2016" s="255"/>
      <c r="AH2016" s="255"/>
      <c r="AI2016" s="255"/>
      <c r="AJ2016" s="255"/>
      <c r="AK2016" s="255"/>
      <c r="AL2016" s="255"/>
      <c r="AM2016" s="255"/>
      <c r="AN2016" s="255"/>
      <c r="AO2016" s="254"/>
      <c r="AP2016" s="254"/>
      <c r="AQ2016" s="254"/>
      <c r="AR2016" s="254"/>
      <c r="AS2016" s="254"/>
      <c r="AT2016" s="254"/>
      <c r="AU2016" s="254"/>
      <c r="AW2016" s="283" t="str">
        <f t="shared" si="236"/>
        <v/>
      </c>
      <c r="AX2016" s="283" t="str">
        <f t="shared" si="240"/>
        <v/>
      </c>
      <c r="AY2016" s="283" t="str">
        <f t="shared" si="237"/>
        <v/>
      </c>
      <c r="AZ2016" s="283" t="str">
        <f t="shared" si="238"/>
        <v/>
      </c>
      <c r="BA2016" s="283" t="str">
        <f t="shared" si="239"/>
        <v/>
      </c>
      <c r="BD2016" s="254" t="str">
        <f>IF(W2016="","",IF(F2016="休日",AW2016,IF(F2016="法休",AW2016,VLOOKUP(F2016,カレンダマスタ!$Q$56:$R$69,2,FALSE))))</f>
        <v/>
      </c>
      <c r="BG2016" s="254" t="str">
        <f t="shared" si="241"/>
        <v/>
      </c>
      <c r="BH2016" s="254" t="str">
        <f>IF(AX2016="","",IF(P2016&lt;&gt;"","",IF(BG2016="CS","OK",IF(VLOOKUP(E2016,カレンダマスタ!$A$5:$D$381,4,FALSE)&gt;0,"",IF(OR(AX2016*24&gt;10.84,AZ2016*24&lt;14.5)=TRUE,"×","OK")))))</f>
        <v/>
      </c>
    </row>
    <row r="2017" spans="2:60">
      <c r="B2017" s="111"/>
      <c r="C2017" s="385" t="str">
        <f>IF(STEP!C2017&lt;&gt;"",STEP!C2017,"")</f>
        <v/>
      </c>
      <c r="D2017" s="386" t="str">
        <f>IF(STEP!D2017&lt;&gt;"",STEP!D2017,"")</f>
        <v/>
      </c>
      <c r="E2017" s="387" t="str">
        <f>IF(STEP!E2017&lt;&gt;"",STEP!E2017,"")</f>
        <v/>
      </c>
      <c r="F2017" s="256"/>
      <c r="G2017" s="257"/>
      <c r="H2017" s="254"/>
      <c r="I2017" s="254"/>
      <c r="J2017" s="254"/>
      <c r="K2017" s="254"/>
      <c r="L2017" s="254"/>
      <c r="M2017" s="254"/>
      <c r="N2017" s="254"/>
      <c r="O2017" s="254"/>
      <c r="P2017" s="254"/>
      <c r="Q2017" s="254"/>
      <c r="R2017" s="254"/>
      <c r="S2017" s="254"/>
      <c r="T2017" s="254"/>
      <c r="U2017" s="254"/>
      <c r="V2017" s="254"/>
      <c r="W2017" s="254"/>
      <c r="X2017" s="254"/>
      <c r="Y2017" s="254"/>
      <c r="Z2017" s="254"/>
      <c r="AA2017" s="254"/>
      <c r="AB2017" s="254"/>
      <c r="AC2017" s="254"/>
      <c r="AD2017" s="254"/>
      <c r="AE2017" s="255"/>
      <c r="AF2017" s="255"/>
      <c r="AG2017" s="255"/>
      <c r="AH2017" s="255"/>
      <c r="AI2017" s="255"/>
      <c r="AJ2017" s="255"/>
      <c r="AK2017" s="255"/>
      <c r="AL2017" s="255"/>
      <c r="AM2017" s="255"/>
      <c r="AN2017" s="255"/>
      <c r="AO2017" s="254"/>
      <c r="AP2017" s="254"/>
      <c r="AQ2017" s="254"/>
      <c r="AR2017" s="254"/>
      <c r="AS2017" s="254"/>
      <c r="AT2017" s="254"/>
      <c r="AU2017" s="254"/>
      <c r="AW2017" s="283" t="str">
        <f t="shared" si="236"/>
        <v/>
      </c>
      <c r="AX2017" s="283" t="str">
        <f t="shared" si="240"/>
        <v/>
      </c>
      <c r="AY2017" s="283" t="str">
        <f t="shared" si="237"/>
        <v/>
      </c>
      <c r="AZ2017" s="283" t="str">
        <f t="shared" si="238"/>
        <v/>
      </c>
      <c r="BA2017" s="283" t="str">
        <f t="shared" si="239"/>
        <v/>
      </c>
      <c r="BD2017" s="254" t="str">
        <f>IF(W2017="","",IF(F2017="休日",AW2017,IF(F2017="法休",AW2017,VLOOKUP(F2017,カレンダマスタ!$Q$56:$R$69,2,FALSE))))</f>
        <v/>
      </c>
      <c r="BG2017" s="254" t="str">
        <f t="shared" si="241"/>
        <v/>
      </c>
      <c r="BH2017" s="254" t="str">
        <f>IF(AX2017="","",IF(P2017&lt;&gt;"","",IF(BG2017="CS","OK",IF(VLOOKUP(E2017,カレンダマスタ!$A$5:$D$381,4,FALSE)&gt;0,"",IF(OR(AX2017*24&gt;10.84,AZ2017*24&lt;14.5)=TRUE,"×","OK")))))</f>
        <v/>
      </c>
    </row>
    <row r="2018" spans="2:60">
      <c r="B2018" s="111"/>
      <c r="C2018" s="388" t="str">
        <f>IF(STEP!C2018&lt;&gt;"",STEP!C2018,"")</f>
        <v/>
      </c>
      <c r="D2018" s="389" t="str">
        <f>IF(STEP!D2018&lt;&gt;"",STEP!D2018,"")</f>
        <v/>
      </c>
      <c r="E2018" s="390" t="str">
        <f>IF(STEP!E2018&lt;&gt;"",STEP!E2018,"")</f>
        <v/>
      </c>
      <c r="F2018" s="259"/>
      <c r="G2018" s="266"/>
      <c r="H2018" s="260"/>
      <c r="I2018" s="260"/>
      <c r="J2018" s="260"/>
      <c r="K2018" s="260"/>
      <c r="L2018" s="260"/>
      <c r="M2018" s="260"/>
      <c r="N2018" s="260"/>
      <c r="O2018" s="260"/>
      <c r="P2018" s="260"/>
      <c r="Q2018" s="260"/>
      <c r="R2018" s="260"/>
      <c r="S2018" s="260"/>
      <c r="T2018" s="260"/>
      <c r="U2018" s="260"/>
      <c r="V2018" s="260"/>
      <c r="W2018" s="260"/>
      <c r="X2018" s="260"/>
      <c r="Y2018" s="260"/>
      <c r="Z2018" s="260"/>
      <c r="AA2018" s="260"/>
      <c r="AB2018" s="260"/>
      <c r="AC2018" s="260"/>
      <c r="AD2018" s="260"/>
      <c r="AE2018" s="261"/>
      <c r="AF2018" s="261"/>
      <c r="AG2018" s="261"/>
      <c r="AH2018" s="261"/>
      <c r="AI2018" s="261"/>
      <c r="AJ2018" s="261"/>
      <c r="AK2018" s="261"/>
      <c r="AL2018" s="261"/>
      <c r="AM2018" s="261"/>
      <c r="AN2018" s="261"/>
      <c r="AO2018" s="260"/>
      <c r="AP2018" s="260"/>
      <c r="AQ2018" s="260"/>
      <c r="AR2018" s="260"/>
      <c r="AS2018" s="260"/>
      <c r="AT2018" s="260"/>
      <c r="AU2018" s="260"/>
      <c r="AW2018" s="284" t="str">
        <f t="shared" si="236"/>
        <v/>
      </c>
      <c r="AX2018" s="284" t="str">
        <f t="shared" si="240"/>
        <v/>
      </c>
      <c r="AY2018" s="284" t="str">
        <f t="shared" si="237"/>
        <v/>
      </c>
      <c r="AZ2018" s="284" t="str">
        <f t="shared" si="238"/>
        <v/>
      </c>
      <c r="BA2018" s="284" t="str">
        <f t="shared" si="239"/>
        <v/>
      </c>
      <c r="BD2018" s="260" t="str">
        <f>IF(W2018="","",IF(F2018="休日",AW2018,IF(F2018="法休",AW2018,VLOOKUP(F2018,カレンダマスタ!$Q$56:$R$69,2,FALSE))))</f>
        <v/>
      </c>
      <c r="BG2018" s="260" t="str">
        <f t="shared" si="241"/>
        <v/>
      </c>
      <c r="BH2018" s="260" t="str">
        <f>IF(AX2018="","",IF(P2018&lt;&gt;"","",IF(BG2018="CS","OK",IF(VLOOKUP(E2018,カレンダマスタ!$A$5:$D$381,4,FALSE)&gt;0,"",IF(OR(AX2018*24&gt;10.84,AZ2018*24&lt;14.5)=TRUE,"×","OK")))))</f>
        <v/>
      </c>
    </row>
    <row r="2019" spans="2:60">
      <c r="B2019" s="111"/>
      <c r="C2019" s="394" t="str">
        <f>IF(STEP!C2019&lt;&gt;"",STEP!C2019,"")</f>
        <v/>
      </c>
      <c r="D2019" s="395" t="str">
        <f>IF(STEP!D2019&lt;&gt;"",STEP!D2019,"")</f>
        <v/>
      </c>
      <c r="E2019" s="396" t="str">
        <f>IF(STEP!E2019&lt;&gt;"",STEP!E2019,"")</f>
        <v/>
      </c>
      <c r="F2019" s="269"/>
      <c r="G2019" s="268"/>
      <c r="H2019" s="270"/>
      <c r="I2019" s="270"/>
      <c r="J2019" s="270"/>
      <c r="K2019" s="270"/>
      <c r="L2019" s="270"/>
      <c r="M2019" s="270"/>
      <c r="N2019" s="270"/>
      <c r="O2019" s="270"/>
      <c r="P2019" s="270"/>
      <c r="Q2019" s="270"/>
      <c r="R2019" s="270"/>
      <c r="S2019" s="270"/>
      <c r="T2019" s="270"/>
      <c r="U2019" s="270"/>
      <c r="V2019" s="270"/>
      <c r="W2019" s="270"/>
      <c r="X2019" s="270"/>
      <c r="Y2019" s="270"/>
      <c r="Z2019" s="270"/>
      <c r="AA2019" s="270"/>
      <c r="AB2019" s="270"/>
      <c r="AC2019" s="270"/>
      <c r="AD2019" s="270"/>
      <c r="AE2019" s="271"/>
      <c r="AF2019" s="271"/>
      <c r="AG2019" s="271"/>
      <c r="AH2019" s="271"/>
      <c r="AI2019" s="271"/>
      <c r="AJ2019" s="271"/>
      <c r="AK2019" s="271"/>
      <c r="AL2019" s="271"/>
      <c r="AM2019" s="271"/>
      <c r="AN2019" s="271"/>
      <c r="AO2019" s="270"/>
      <c r="AP2019" s="270"/>
      <c r="AQ2019" s="270"/>
      <c r="AR2019" s="270"/>
      <c r="AS2019" s="270"/>
      <c r="AT2019" s="270"/>
      <c r="AU2019" s="270"/>
      <c r="AW2019" s="282" t="str">
        <f t="shared" si="236"/>
        <v/>
      </c>
      <c r="AX2019" s="282" t="str">
        <f t="shared" si="240"/>
        <v/>
      </c>
      <c r="AY2019" s="282" t="str">
        <f t="shared" si="237"/>
        <v/>
      </c>
      <c r="AZ2019" s="282" t="str">
        <f t="shared" si="238"/>
        <v/>
      </c>
      <c r="BA2019" s="282" t="str">
        <f t="shared" si="239"/>
        <v/>
      </c>
      <c r="BD2019" s="270" t="str">
        <f>IF(W2019="","",IF(F2019="休日",AW2019,IF(F2019="法休",AW2019,VLOOKUP(F2019,カレンダマスタ!$Q$56:$R$69,2,FALSE))))</f>
        <v/>
      </c>
      <c r="BG2019" s="270" t="str">
        <f t="shared" si="241"/>
        <v/>
      </c>
      <c r="BH2019" s="270" t="str">
        <f>IF(AX2019="","",IF(P2019&lt;&gt;"","",IF(BG2019="CS","OK",IF(VLOOKUP(E2019,カレンダマスタ!$A$5:$D$381,4,FALSE)&gt;0,"",IF(OR(AX2019*24&gt;10.84,AZ2019*24&lt;14.5)=TRUE,"×","OK")))))</f>
        <v/>
      </c>
    </row>
    <row r="2020" spans="2:60">
      <c r="B2020" s="111"/>
      <c r="C2020" s="385" t="str">
        <f>IF(STEP!C2020&lt;&gt;"",STEP!C2020,"")</f>
        <v/>
      </c>
      <c r="D2020" s="386" t="str">
        <f>IF(STEP!D2020&lt;&gt;"",STEP!D2020,"")</f>
        <v/>
      </c>
      <c r="E2020" s="387" t="str">
        <f>IF(STEP!E2020&lt;&gt;"",STEP!E2020,"")</f>
        <v/>
      </c>
      <c r="F2020" s="253"/>
      <c r="G2020" s="252"/>
      <c r="H2020" s="254"/>
      <c r="I2020" s="254"/>
      <c r="J2020" s="254"/>
      <c r="K2020" s="254"/>
      <c r="L2020" s="254"/>
      <c r="M2020" s="254"/>
      <c r="N2020" s="254"/>
      <c r="O2020" s="254"/>
      <c r="P2020" s="254"/>
      <c r="Q2020" s="254"/>
      <c r="R2020" s="254"/>
      <c r="S2020" s="254"/>
      <c r="T2020" s="254"/>
      <c r="U2020" s="254"/>
      <c r="V2020" s="254"/>
      <c r="W2020" s="254"/>
      <c r="X2020" s="254"/>
      <c r="Y2020" s="254"/>
      <c r="Z2020" s="254"/>
      <c r="AA2020" s="254"/>
      <c r="AB2020" s="254"/>
      <c r="AC2020" s="254"/>
      <c r="AD2020" s="254"/>
      <c r="AE2020" s="255"/>
      <c r="AF2020" s="255"/>
      <c r="AG2020" s="255"/>
      <c r="AH2020" s="255"/>
      <c r="AI2020" s="255"/>
      <c r="AJ2020" s="255"/>
      <c r="AK2020" s="255"/>
      <c r="AL2020" s="255"/>
      <c r="AM2020" s="255"/>
      <c r="AN2020" s="255"/>
      <c r="AO2020" s="254"/>
      <c r="AP2020" s="254"/>
      <c r="AQ2020" s="254"/>
      <c r="AR2020" s="254"/>
      <c r="AS2020" s="254"/>
      <c r="AT2020" s="254"/>
      <c r="AU2020" s="254"/>
      <c r="AW2020" s="283" t="str">
        <f t="shared" si="236"/>
        <v/>
      </c>
      <c r="AX2020" s="283" t="str">
        <f t="shared" si="240"/>
        <v/>
      </c>
      <c r="AY2020" s="283" t="str">
        <f t="shared" si="237"/>
        <v/>
      </c>
      <c r="AZ2020" s="283" t="str">
        <f t="shared" si="238"/>
        <v/>
      </c>
      <c r="BA2020" s="283" t="str">
        <f t="shared" si="239"/>
        <v/>
      </c>
      <c r="BD2020" s="254" t="str">
        <f>IF(W2020="","",IF(F2020="休日",AW2020,IF(F2020="法休",AW2020,VLOOKUP(F2020,カレンダマスタ!$Q$56:$R$69,2,FALSE))))</f>
        <v/>
      </c>
      <c r="BG2020" s="254" t="str">
        <f t="shared" si="241"/>
        <v/>
      </c>
      <c r="BH2020" s="254" t="str">
        <f>IF(AX2020="","",IF(P2020&lt;&gt;"","",IF(BG2020="CS","OK",IF(VLOOKUP(E2020,カレンダマスタ!$A$5:$D$381,4,FALSE)&gt;0,"",IF(OR(AX2020*24&gt;10.84,AZ2020*24&lt;14.5)=TRUE,"×","OK")))))</f>
        <v/>
      </c>
    </row>
    <row r="2021" spans="2:60">
      <c r="B2021" s="111"/>
      <c r="C2021" s="397" t="str">
        <f>IF(STEP!C2021&lt;&gt;"",STEP!C2021,"")</f>
        <v/>
      </c>
      <c r="D2021" s="398" t="str">
        <f>IF(STEP!D2021&lt;&gt;"",STEP!D2021,"")</f>
        <v/>
      </c>
      <c r="E2021" s="399" t="str">
        <f>IF(STEP!E2021&lt;&gt;"",STEP!E2021,"")</f>
        <v/>
      </c>
      <c r="F2021" s="273"/>
      <c r="G2021" s="272"/>
      <c r="H2021" s="274"/>
      <c r="I2021" s="274"/>
      <c r="J2021" s="274"/>
      <c r="K2021" s="274"/>
      <c r="L2021" s="274"/>
      <c r="M2021" s="274"/>
      <c r="N2021" s="274"/>
      <c r="O2021" s="274"/>
      <c r="P2021" s="274"/>
      <c r="Q2021" s="274"/>
      <c r="R2021" s="274"/>
      <c r="S2021" s="274"/>
      <c r="T2021" s="274"/>
      <c r="U2021" s="274"/>
      <c r="V2021" s="274"/>
      <c r="W2021" s="274"/>
      <c r="X2021" s="274"/>
      <c r="Y2021" s="274"/>
      <c r="Z2021" s="274"/>
      <c r="AA2021" s="274"/>
      <c r="AB2021" s="274"/>
      <c r="AC2021" s="274"/>
      <c r="AD2021" s="274"/>
      <c r="AE2021" s="275"/>
      <c r="AF2021" s="275"/>
      <c r="AG2021" s="275"/>
      <c r="AH2021" s="275"/>
      <c r="AI2021" s="275"/>
      <c r="AJ2021" s="275"/>
      <c r="AK2021" s="275"/>
      <c r="AL2021" s="275"/>
      <c r="AM2021" s="275"/>
      <c r="AN2021" s="275"/>
      <c r="AO2021" s="274"/>
      <c r="AP2021" s="274"/>
      <c r="AQ2021" s="274"/>
      <c r="AR2021" s="274"/>
      <c r="AS2021" s="274"/>
      <c r="AT2021" s="274"/>
      <c r="AU2021" s="274"/>
      <c r="AW2021" s="286" t="str">
        <f t="shared" si="236"/>
        <v/>
      </c>
      <c r="AX2021" s="286" t="str">
        <f t="shared" si="240"/>
        <v/>
      </c>
      <c r="AY2021" s="286" t="str">
        <f t="shared" si="237"/>
        <v/>
      </c>
      <c r="AZ2021" s="286" t="str">
        <f t="shared" si="238"/>
        <v/>
      </c>
      <c r="BA2021" s="286" t="str">
        <f t="shared" si="239"/>
        <v/>
      </c>
      <c r="BD2021" s="274" t="str">
        <f>IF(W2021="","",IF(F2021="休日",AW2021,IF(F2021="法休",AW2021,VLOOKUP(F2021,カレンダマスタ!$Q$56:$R$69,2,FALSE))))</f>
        <v/>
      </c>
      <c r="BG2021" s="274" t="str">
        <f t="shared" si="241"/>
        <v/>
      </c>
      <c r="BH2021" s="274" t="str">
        <f>IF(AX2021="","",IF(P2021&lt;&gt;"","",IF(BG2021="CS","OK",IF(VLOOKUP(E2021,カレンダマスタ!$A$5:$D$381,4,FALSE)&gt;0,"",IF(OR(AX2021*24&gt;10.84,AZ2021*24&lt;14.5)=TRUE,"×","OK")))))</f>
        <v/>
      </c>
    </row>
    <row r="2022" spans="2:60">
      <c r="B2022" s="111"/>
      <c r="C2022" s="397" t="str">
        <f>IF(STEP!C2022&lt;&gt;"",STEP!C2022,"")</f>
        <v/>
      </c>
      <c r="D2022" s="398" t="str">
        <f>IF(STEP!D2022&lt;&gt;"",STEP!D2022,"")</f>
        <v/>
      </c>
      <c r="E2022" s="399" t="str">
        <f>IF(STEP!E2022&lt;&gt;"",STEP!E2022,"")</f>
        <v/>
      </c>
      <c r="F2022" s="273"/>
      <c r="G2022" s="272"/>
      <c r="H2022" s="274"/>
      <c r="I2022" s="274"/>
      <c r="J2022" s="274"/>
      <c r="K2022" s="274"/>
      <c r="L2022" s="274"/>
      <c r="M2022" s="274"/>
      <c r="N2022" s="274"/>
      <c r="O2022" s="274"/>
      <c r="P2022" s="274"/>
      <c r="Q2022" s="274"/>
      <c r="R2022" s="274"/>
      <c r="S2022" s="274"/>
      <c r="T2022" s="274"/>
      <c r="U2022" s="274"/>
      <c r="V2022" s="274"/>
      <c r="W2022" s="274"/>
      <c r="X2022" s="274"/>
      <c r="Y2022" s="274"/>
      <c r="Z2022" s="274"/>
      <c r="AA2022" s="274"/>
      <c r="AB2022" s="274"/>
      <c r="AC2022" s="274"/>
      <c r="AD2022" s="274"/>
      <c r="AE2022" s="275"/>
      <c r="AF2022" s="275"/>
      <c r="AG2022" s="275"/>
      <c r="AH2022" s="275"/>
      <c r="AI2022" s="275"/>
      <c r="AJ2022" s="275"/>
      <c r="AK2022" s="275"/>
      <c r="AL2022" s="275"/>
      <c r="AM2022" s="275"/>
      <c r="AN2022" s="275"/>
      <c r="AO2022" s="274"/>
      <c r="AP2022" s="274"/>
      <c r="AQ2022" s="274"/>
      <c r="AR2022" s="274"/>
      <c r="AS2022" s="274"/>
      <c r="AT2022" s="274"/>
      <c r="AU2022" s="274"/>
      <c r="AW2022" s="286" t="str">
        <f t="shared" si="236"/>
        <v/>
      </c>
      <c r="AX2022" s="286" t="str">
        <f t="shared" si="240"/>
        <v/>
      </c>
      <c r="AY2022" s="286" t="str">
        <f t="shared" si="237"/>
        <v/>
      </c>
      <c r="AZ2022" s="286" t="str">
        <f t="shared" si="238"/>
        <v/>
      </c>
      <c r="BA2022" s="286" t="str">
        <f t="shared" si="239"/>
        <v/>
      </c>
      <c r="BD2022" s="274" t="str">
        <f>IF(W2022="","",IF(F2022="休日",AW2022,IF(F2022="法休",AW2022,VLOOKUP(F2022,カレンダマスタ!$Q$56:$R$69,2,FALSE))))</f>
        <v/>
      </c>
      <c r="BG2022" s="274" t="str">
        <f t="shared" si="241"/>
        <v/>
      </c>
      <c r="BH2022" s="274" t="str">
        <f>IF(AX2022="","",IF(P2022&lt;&gt;"","",IF(BG2022="CS","OK",IF(VLOOKUP(E2022,カレンダマスタ!$A$5:$D$381,4,FALSE)&gt;0,"",IF(OR(AX2022*24&gt;10.84,AZ2022*24&lt;14.5)=TRUE,"×","OK")))))</f>
        <v/>
      </c>
    </row>
    <row r="2023" spans="2:60">
      <c r="B2023" s="111"/>
      <c r="C2023" s="397" t="str">
        <f>IF(STEP!C2023&lt;&gt;"",STEP!C2023,"")</f>
        <v/>
      </c>
      <c r="D2023" s="398" t="str">
        <f>IF(STEP!D2023&lt;&gt;"",STEP!D2023,"")</f>
        <v/>
      </c>
      <c r="E2023" s="399" t="str">
        <f>IF(STEP!E2023&lt;&gt;"",STEP!E2023,"")</f>
        <v/>
      </c>
      <c r="F2023" s="273"/>
      <c r="G2023" s="272"/>
      <c r="H2023" s="274"/>
      <c r="I2023" s="274"/>
      <c r="J2023" s="274"/>
      <c r="K2023" s="274"/>
      <c r="L2023" s="274"/>
      <c r="M2023" s="274"/>
      <c r="N2023" s="274"/>
      <c r="O2023" s="274"/>
      <c r="P2023" s="274"/>
      <c r="Q2023" s="274"/>
      <c r="R2023" s="274"/>
      <c r="S2023" s="274"/>
      <c r="T2023" s="274"/>
      <c r="U2023" s="274"/>
      <c r="V2023" s="274"/>
      <c r="W2023" s="274"/>
      <c r="X2023" s="274"/>
      <c r="Y2023" s="274"/>
      <c r="Z2023" s="274"/>
      <c r="AA2023" s="274"/>
      <c r="AB2023" s="274"/>
      <c r="AC2023" s="274"/>
      <c r="AD2023" s="274"/>
      <c r="AE2023" s="275"/>
      <c r="AF2023" s="275"/>
      <c r="AG2023" s="275"/>
      <c r="AH2023" s="275"/>
      <c r="AI2023" s="275"/>
      <c r="AJ2023" s="275"/>
      <c r="AK2023" s="275"/>
      <c r="AL2023" s="275"/>
      <c r="AM2023" s="275"/>
      <c r="AN2023" s="275"/>
      <c r="AO2023" s="274"/>
      <c r="AP2023" s="274"/>
      <c r="AQ2023" s="274"/>
      <c r="AR2023" s="274"/>
      <c r="AS2023" s="274"/>
      <c r="AT2023" s="274"/>
      <c r="AU2023" s="274"/>
      <c r="AW2023" s="286" t="str">
        <f t="shared" si="236"/>
        <v/>
      </c>
      <c r="AX2023" s="286" t="str">
        <f t="shared" si="240"/>
        <v/>
      </c>
      <c r="AY2023" s="286" t="str">
        <f t="shared" si="237"/>
        <v/>
      </c>
      <c r="AZ2023" s="286" t="str">
        <f t="shared" si="238"/>
        <v/>
      </c>
      <c r="BA2023" s="286" t="str">
        <f t="shared" si="239"/>
        <v/>
      </c>
      <c r="BD2023" s="274" t="str">
        <f>IF(W2023="","",IF(F2023="休日",AW2023,IF(F2023="法休",AW2023,VLOOKUP(F2023,カレンダマスタ!$Q$56:$R$69,2,FALSE))))</f>
        <v/>
      </c>
      <c r="BG2023" s="274" t="str">
        <f t="shared" si="241"/>
        <v/>
      </c>
      <c r="BH2023" s="274" t="str">
        <f>IF(AX2023="","",IF(P2023&lt;&gt;"","",IF(BG2023="CS","OK",IF(VLOOKUP(E2023,カレンダマスタ!$A$5:$D$381,4,FALSE)&gt;0,"",IF(OR(AX2023*24&gt;10.84,AZ2023*24&lt;14.5)=TRUE,"×","OK")))))</f>
        <v/>
      </c>
    </row>
    <row r="2024" spans="2:60">
      <c r="B2024" s="111"/>
      <c r="C2024" s="397" t="str">
        <f>IF(STEP!C2024&lt;&gt;"",STEP!C2024,"")</f>
        <v/>
      </c>
      <c r="D2024" s="398" t="str">
        <f>IF(STEP!D2024&lt;&gt;"",STEP!D2024,"")</f>
        <v/>
      </c>
      <c r="E2024" s="399" t="str">
        <f>IF(STEP!E2024&lt;&gt;"",STEP!E2024,"")</f>
        <v/>
      </c>
      <c r="F2024" s="273"/>
      <c r="G2024" s="272"/>
      <c r="H2024" s="274"/>
      <c r="I2024" s="274"/>
      <c r="J2024" s="274"/>
      <c r="K2024" s="274"/>
      <c r="L2024" s="274"/>
      <c r="M2024" s="274"/>
      <c r="N2024" s="274"/>
      <c r="O2024" s="274"/>
      <c r="P2024" s="274"/>
      <c r="Q2024" s="274"/>
      <c r="R2024" s="274"/>
      <c r="S2024" s="274"/>
      <c r="T2024" s="274"/>
      <c r="U2024" s="274"/>
      <c r="V2024" s="274"/>
      <c r="W2024" s="274"/>
      <c r="X2024" s="274"/>
      <c r="Y2024" s="274"/>
      <c r="Z2024" s="274"/>
      <c r="AA2024" s="274"/>
      <c r="AB2024" s="274"/>
      <c r="AC2024" s="274"/>
      <c r="AD2024" s="274"/>
      <c r="AE2024" s="275"/>
      <c r="AF2024" s="275"/>
      <c r="AG2024" s="275"/>
      <c r="AH2024" s="275"/>
      <c r="AI2024" s="275"/>
      <c r="AJ2024" s="275"/>
      <c r="AK2024" s="275"/>
      <c r="AL2024" s="275"/>
      <c r="AM2024" s="275"/>
      <c r="AN2024" s="275"/>
      <c r="AO2024" s="274"/>
      <c r="AP2024" s="274"/>
      <c r="AQ2024" s="274"/>
      <c r="AR2024" s="274"/>
      <c r="AS2024" s="274"/>
      <c r="AT2024" s="274"/>
      <c r="AU2024" s="274"/>
      <c r="AW2024" s="286" t="str">
        <f t="shared" si="236"/>
        <v/>
      </c>
      <c r="AX2024" s="286" t="str">
        <f t="shared" si="240"/>
        <v/>
      </c>
      <c r="AY2024" s="286" t="str">
        <f t="shared" si="237"/>
        <v/>
      </c>
      <c r="AZ2024" s="286" t="str">
        <f t="shared" si="238"/>
        <v/>
      </c>
      <c r="BA2024" s="286" t="str">
        <f t="shared" si="239"/>
        <v/>
      </c>
      <c r="BD2024" s="274" t="str">
        <f>IF(W2024="","",IF(F2024="休日",AW2024,IF(F2024="法休",AW2024,VLOOKUP(F2024,カレンダマスタ!$Q$56:$R$69,2,FALSE))))</f>
        <v/>
      </c>
      <c r="BG2024" s="274" t="str">
        <f t="shared" si="241"/>
        <v/>
      </c>
      <c r="BH2024" s="274" t="str">
        <f>IF(AX2024="","",IF(P2024&lt;&gt;"","",IF(BG2024="CS","OK",IF(VLOOKUP(E2024,カレンダマスタ!$A$5:$D$381,4,FALSE)&gt;0,"",IF(OR(AX2024*24&gt;10.84,AZ2024*24&lt;14.5)=TRUE,"×","OK")))))</f>
        <v/>
      </c>
    </row>
    <row r="2025" spans="2:60" ht="13.8" thickBot="1">
      <c r="B2025" s="161"/>
      <c r="C2025" s="400" t="str">
        <f>IF(STEP!C2025&lt;&gt;"",STEP!C2025,"")</f>
        <v/>
      </c>
      <c r="D2025" s="401" t="str">
        <f>IF(STEP!D2025&lt;&gt;"",STEP!D2025,"")</f>
        <v/>
      </c>
      <c r="E2025" s="402" t="str">
        <f>IF(STEP!E2025&lt;&gt;"",STEP!E2025,"")</f>
        <v/>
      </c>
      <c r="F2025" s="277"/>
      <c r="G2025" s="276"/>
      <c r="H2025" s="278"/>
      <c r="I2025" s="278"/>
      <c r="J2025" s="278"/>
      <c r="K2025" s="278"/>
      <c r="L2025" s="278"/>
      <c r="M2025" s="278"/>
      <c r="N2025" s="278"/>
      <c r="O2025" s="278"/>
      <c r="P2025" s="278"/>
      <c r="Q2025" s="278"/>
      <c r="R2025" s="278"/>
      <c r="S2025" s="278"/>
      <c r="T2025" s="278"/>
      <c r="U2025" s="278"/>
      <c r="V2025" s="278"/>
      <c r="W2025" s="278"/>
      <c r="X2025" s="278"/>
      <c r="Y2025" s="278"/>
      <c r="Z2025" s="278"/>
      <c r="AA2025" s="278"/>
      <c r="AB2025" s="278"/>
      <c r="AC2025" s="278"/>
      <c r="AD2025" s="278"/>
      <c r="AE2025" s="279"/>
      <c r="AF2025" s="279"/>
      <c r="AG2025" s="279"/>
      <c r="AH2025" s="279"/>
      <c r="AI2025" s="279"/>
      <c r="AJ2025" s="279"/>
      <c r="AK2025" s="279"/>
      <c r="AL2025" s="279"/>
      <c r="AM2025" s="279"/>
      <c r="AN2025" s="279"/>
      <c r="AO2025" s="278"/>
      <c r="AP2025" s="278"/>
      <c r="AQ2025" s="278"/>
      <c r="AR2025" s="278"/>
      <c r="AS2025" s="278"/>
      <c r="AT2025" s="278"/>
      <c r="AU2025" s="278"/>
      <c r="AW2025" s="287" t="str">
        <f t="shared" si="236"/>
        <v/>
      </c>
      <c r="AX2025" s="287" t="str">
        <f t="shared" si="240"/>
        <v/>
      </c>
      <c r="AY2025" s="287" t="str">
        <f t="shared" si="237"/>
        <v/>
      </c>
      <c r="AZ2025" s="287" t="str">
        <f t="shared" si="238"/>
        <v/>
      </c>
      <c r="BA2025" s="287" t="str">
        <f t="shared" si="239"/>
        <v/>
      </c>
      <c r="BD2025" s="278" t="str">
        <f>IF(W2025="","",IF(F2025="休日",AW2025,IF(F2025="法休",AW2025,VLOOKUP(F2025,カレンダマスタ!$Q$56:$R$69,2,FALSE))))</f>
        <v/>
      </c>
      <c r="BG2025" s="278" t="str">
        <f t="shared" si="241"/>
        <v/>
      </c>
      <c r="BH2025" s="278" t="str">
        <f>IF(AX2025="","",IF(P2025&lt;&gt;"","",IF(BG2025="CS","OK",IF(VLOOKUP(E2025,カレンダマスタ!$A$5:$D$381,4,FALSE)&gt;0,"",IF(OR(AX2025*24&gt;10.84,AZ2025*24&lt;14.5)=TRUE,"×","OK")))))</f>
        <v/>
      </c>
    </row>
    <row r="2026" spans="2:60">
      <c r="B2026" s="323"/>
      <c r="C2026" s="366"/>
      <c r="D2026" s="367"/>
      <c r="E2026" s="368"/>
      <c r="F2026" s="367"/>
      <c r="G2026" s="366"/>
      <c r="H2026" s="369"/>
      <c r="I2026" s="369"/>
      <c r="J2026" s="369"/>
      <c r="K2026" s="369"/>
      <c r="L2026" s="369"/>
      <c r="M2026" s="369"/>
      <c r="N2026" s="369"/>
      <c r="O2026" s="369"/>
      <c r="P2026" s="369"/>
      <c r="Q2026" s="369"/>
      <c r="R2026" s="369"/>
      <c r="S2026" s="369"/>
      <c r="T2026" s="369"/>
      <c r="U2026" s="369"/>
      <c r="V2026" s="369"/>
      <c r="W2026" s="369"/>
      <c r="X2026" s="369"/>
      <c r="Y2026" s="369"/>
      <c r="Z2026" s="369"/>
      <c r="AA2026" s="369"/>
      <c r="AB2026" s="369"/>
      <c r="AC2026" s="369"/>
      <c r="AD2026" s="369"/>
      <c r="AE2026" s="370"/>
      <c r="AF2026" s="370"/>
      <c r="AG2026" s="370"/>
      <c r="AH2026" s="370"/>
      <c r="AI2026" s="370"/>
      <c r="AJ2026" s="370"/>
      <c r="AK2026" s="370"/>
      <c r="AL2026" s="370"/>
      <c r="AM2026" s="370"/>
      <c r="AN2026" s="370"/>
      <c r="AO2026" s="369"/>
      <c r="AP2026" s="369"/>
      <c r="AQ2026" s="369"/>
      <c r="AR2026" s="369"/>
      <c r="AS2026" s="369"/>
      <c r="AT2026" s="369"/>
      <c r="AU2026" s="369"/>
      <c r="AW2026" s="363"/>
      <c r="AX2026" s="363"/>
      <c r="AY2026" s="363"/>
      <c r="AZ2026" s="363"/>
      <c r="BA2026" s="363"/>
      <c r="BD2026" s="369" t="str">
        <f>IF(W2026="","",IF(F2026="休日",AW2026,IF(F2026="法休",AW2026,VLOOKUP(F2026,カレンダマスタ!$Q$56:$R$69,2,FALSE))))</f>
        <v/>
      </c>
      <c r="BG2026" s="369"/>
      <c r="BH2026" s="369"/>
    </row>
    <row r="2027" spans="2:60">
      <c r="B2027" s="323"/>
      <c r="C2027" s="371"/>
      <c r="D2027" s="372"/>
      <c r="E2027" s="373"/>
      <c r="F2027" s="372"/>
      <c r="G2027" s="371"/>
      <c r="H2027" s="374"/>
      <c r="I2027" s="374"/>
      <c r="J2027" s="374"/>
      <c r="K2027" s="374"/>
      <c r="L2027" s="374"/>
      <c r="M2027" s="374"/>
      <c r="N2027" s="374"/>
      <c r="O2027" s="374"/>
      <c r="P2027" s="374"/>
      <c r="Q2027" s="374"/>
      <c r="R2027" s="374"/>
      <c r="S2027" s="374"/>
      <c r="T2027" s="374"/>
      <c r="U2027" s="374"/>
      <c r="V2027" s="374"/>
      <c r="W2027" s="374"/>
      <c r="X2027" s="374"/>
      <c r="Y2027" s="374"/>
      <c r="Z2027" s="374"/>
      <c r="AA2027" s="374"/>
      <c r="AB2027" s="374"/>
      <c r="AC2027" s="374"/>
      <c r="AD2027" s="374"/>
      <c r="AE2027" s="375"/>
      <c r="AF2027" s="375"/>
      <c r="AG2027" s="375"/>
      <c r="AH2027" s="375"/>
      <c r="AI2027" s="375"/>
      <c r="AJ2027" s="375"/>
      <c r="AK2027" s="375"/>
      <c r="AL2027" s="375"/>
      <c r="AM2027" s="375"/>
      <c r="AN2027" s="375"/>
      <c r="AO2027" s="374"/>
      <c r="AP2027" s="374"/>
      <c r="AQ2027" s="374"/>
      <c r="AR2027" s="374"/>
      <c r="AS2027" s="374"/>
      <c r="AT2027" s="374"/>
      <c r="AU2027" s="374"/>
      <c r="AW2027" s="363"/>
      <c r="AX2027" s="363"/>
      <c r="AY2027" s="363"/>
      <c r="AZ2027" s="363"/>
      <c r="BA2027" s="363"/>
      <c r="BD2027" s="374" t="str">
        <f>IF(W2027="","",IF(F2027="休日",AW2027,IF(F2027="法休",AW2027,VLOOKUP(F2027,カレンダマスタ!$Q$56:$R$69,2,FALSE))))</f>
        <v/>
      </c>
      <c r="BG2027" s="374"/>
      <c r="BH2027" s="374"/>
    </row>
    <row r="2028" spans="2:60">
      <c r="B2028" s="323"/>
      <c r="C2028" s="371"/>
      <c r="D2028" s="372"/>
      <c r="E2028" s="373"/>
      <c r="F2028" s="372"/>
      <c r="G2028" s="371"/>
      <c r="H2028" s="374"/>
      <c r="I2028" s="374"/>
      <c r="J2028" s="374"/>
      <c r="K2028" s="374"/>
      <c r="L2028" s="374"/>
      <c r="M2028" s="374"/>
      <c r="N2028" s="374"/>
      <c r="O2028" s="374"/>
      <c r="P2028" s="374"/>
      <c r="Q2028" s="374"/>
      <c r="R2028" s="374"/>
      <c r="S2028" s="374"/>
      <c r="T2028" s="374"/>
      <c r="U2028" s="374"/>
      <c r="V2028" s="374"/>
      <c r="W2028" s="374"/>
      <c r="X2028" s="374"/>
      <c r="Y2028" s="374"/>
      <c r="Z2028" s="374"/>
      <c r="AA2028" s="374"/>
      <c r="AB2028" s="374"/>
      <c r="AC2028" s="374"/>
      <c r="AD2028" s="374"/>
      <c r="AE2028" s="375"/>
      <c r="AF2028" s="375"/>
      <c r="AG2028" s="375"/>
      <c r="AH2028" s="375"/>
      <c r="AI2028" s="375"/>
      <c r="AJ2028" s="375"/>
      <c r="AK2028" s="375"/>
      <c r="AL2028" s="375"/>
      <c r="AM2028" s="375"/>
      <c r="AN2028" s="375"/>
      <c r="AO2028" s="374"/>
      <c r="AP2028" s="374"/>
      <c r="AQ2028" s="374"/>
      <c r="AR2028" s="374"/>
      <c r="AS2028" s="374"/>
      <c r="AT2028" s="374"/>
      <c r="AU2028" s="374"/>
      <c r="AW2028" s="363"/>
      <c r="AX2028" s="363"/>
      <c r="AY2028" s="363"/>
      <c r="AZ2028" s="363"/>
      <c r="BA2028" s="363"/>
      <c r="BD2028" s="374" t="str">
        <f>IF(W2028="","",IF(F2028="休日",AW2028,IF(F2028="法休",AW2028,VLOOKUP(F2028,カレンダマスタ!$Q$56:$R$69,2,FALSE))))</f>
        <v/>
      </c>
      <c r="BG2028" s="374"/>
      <c r="BH2028" s="374"/>
    </row>
    <row r="2029" spans="2:60">
      <c r="B2029" s="323"/>
      <c r="C2029" s="371"/>
      <c r="D2029" s="372"/>
      <c r="E2029" s="373"/>
      <c r="F2029" s="372"/>
      <c r="G2029" s="371"/>
      <c r="H2029" s="374"/>
      <c r="I2029" s="374"/>
      <c r="J2029" s="374"/>
      <c r="K2029" s="374"/>
      <c r="L2029" s="374"/>
      <c r="M2029" s="374"/>
      <c r="N2029" s="374"/>
      <c r="O2029" s="374"/>
      <c r="P2029" s="374"/>
      <c r="Q2029" s="374"/>
      <c r="R2029" s="374"/>
      <c r="S2029" s="374"/>
      <c r="T2029" s="374"/>
      <c r="U2029" s="374"/>
      <c r="V2029" s="374"/>
      <c r="W2029" s="374"/>
      <c r="X2029" s="374"/>
      <c r="Y2029" s="374"/>
      <c r="Z2029" s="374"/>
      <c r="AA2029" s="374"/>
      <c r="AB2029" s="374"/>
      <c r="AC2029" s="374"/>
      <c r="AD2029" s="374"/>
      <c r="AE2029" s="375"/>
      <c r="AF2029" s="375"/>
      <c r="AG2029" s="375"/>
      <c r="AH2029" s="375"/>
      <c r="AI2029" s="375"/>
      <c r="AJ2029" s="375"/>
      <c r="AK2029" s="375"/>
      <c r="AL2029" s="375"/>
      <c r="AM2029" s="375"/>
      <c r="AN2029" s="375"/>
      <c r="AO2029" s="374"/>
      <c r="AP2029" s="374"/>
      <c r="AQ2029" s="374"/>
      <c r="AR2029" s="374"/>
      <c r="AS2029" s="374"/>
      <c r="AT2029" s="374"/>
      <c r="AU2029" s="374"/>
      <c r="AW2029" s="363"/>
      <c r="AX2029" s="363"/>
      <c r="AY2029" s="363"/>
      <c r="AZ2029" s="363"/>
      <c r="BA2029" s="363"/>
      <c r="BD2029" s="374" t="str">
        <f>IF(W2029="","",IF(F2029="休日",AW2029,IF(F2029="法休",AW2029,VLOOKUP(F2029,カレンダマスタ!$Q$56:$R$69,2,FALSE))))</f>
        <v/>
      </c>
      <c r="BG2029" s="374"/>
      <c r="BH2029" s="374"/>
    </row>
    <row r="2030" spans="2:60">
      <c r="B2030" s="323"/>
      <c r="C2030" s="371"/>
      <c r="D2030" s="372"/>
      <c r="E2030" s="373"/>
      <c r="F2030" s="372"/>
      <c r="G2030" s="371"/>
      <c r="H2030" s="374"/>
      <c r="I2030" s="374"/>
      <c r="J2030" s="374"/>
      <c r="K2030" s="374"/>
      <c r="L2030" s="374"/>
      <c r="M2030" s="374"/>
      <c r="N2030" s="374"/>
      <c r="O2030" s="374"/>
      <c r="P2030" s="374"/>
      <c r="Q2030" s="374"/>
      <c r="R2030" s="374"/>
      <c r="S2030" s="374"/>
      <c r="T2030" s="374"/>
      <c r="U2030" s="374"/>
      <c r="V2030" s="374"/>
      <c r="W2030" s="374"/>
      <c r="X2030" s="374"/>
      <c r="Y2030" s="374"/>
      <c r="Z2030" s="374"/>
      <c r="AA2030" s="374"/>
      <c r="AB2030" s="374"/>
      <c r="AC2030" s="374"/>
      <c r="AD2030" s="374"/>
      <c r="AE2030" s="375"/>
      <c r="AF2030" s="375"/>
      <c r="AG2030" s="375"/>
      <c r="AH2030" s="375"/>
      <c r="AI2030" s="375"/>
      <c r="AJ2030" s="375"/>
      <c r="AK2030" s="375"/>
      <c r="AL2030" s="375"/>
      <c r="AM2030" s="375"/>
      <c r="AN2030" s="375"/>
      <c r="AO2030" s="374"/>
      <c r="AP2030" s="374"/>
      <c r="AQ2030" s="374"/>
      <c r="AR2030" s="374"/>
      <c r="AS2030" s="374"/>
      <c r="AT2030" s="374"/>
      <c r="AU2030" s="374"/>
      <c r="AW2030" s="363"/>
      <c r="AX2030" s="363"/>
      <c r="AY2030" s="363"/>
      <c r="AZ2030" s="363"/>
      <c r="BA2030" s="363"/>
      <c r="BD2030" s="374" t="str">
        <f>IF(W2030="","",IF(F2030="休日",AW2030,IF(F2030="法休",AW2030,VLOOKUP(F2030,カレンダマスタ!$Q$56:$R$69,2,FALSE))))</f>
        <v/>
      </c>
      <c r="BG2030" s="374"/>
      <c r="BH2030" s="374"/>
    </row>
    <row r="2031" spans="2:60">
      <c r="B2031" s="323"/>
      <c r="C2031" s="371"/>
      <c r="D2031" s="372"/>
      <c r="E2031" s="373"/>
      <c r="F2031" s="372"/>
      <c r="G2031" s="371"/>
      <c r="H2031" s="374"/>
      <c r="I2031" s="374"/>
      <c r="J2031" s="374"/>
      <c r="K2031" s="374"/>
      <c r="L2031" s="374"/>
      <c r="M2031" s="374"/>
      <c r="N2031" s="374"/>
      <c r="O2031" s="374"/>
      <c r="P2031" s="374"/>
      <c r="Q2031" s="374"/>
      <c r="R2031" s="374"/>
      <c r="S2031" s="374"/>
      <c r="T2031" s="374"/>
      <c r="U2031" s="374"/>
      <c r="V2031" s="374"/>
      <c r="W2031" s="374"/>
      <c r="X2031" s="374"/>
      <c r="Y2031" s="374"/>
      <c r="Z2031" s="374"/>
      <c r="AA2031" s="374"/>
      <c r="AB2031" s="374"/>
      <c r="AC2031" s="374"/>
      <c r="AD2031" s="374"/>
      <c r="AE2031" s="375"/>
      <c r="AF2031" s="375"/>
      <c r="AG2031" s="375"/>
      <c r="AH2031" s="375"/>
      <c r="AI2031" s="375"/>
      <c r="AJ2031" s="375"/>
      <c r="AK2031" s="375"/>
      <c r="AL2031" s="375"/>
      <c r="AM2031" s="375"/>
      <c r="AN2031" s="375"/>
      <c r="AO2031" s="374"/>
      <c r="AP2031" s="374"/>
      <c r="AQ2031" s="374"/>
      <c r="AR2031" s="374"/>
      <c r="AS2031" s="374"/>
      <c r="AT2031" s="374"/>
      <c r="AU2031" s="374"/>
      <c r="AW2031" s="363"/>
      <c r="AX2031" s="363"/>
      <c r="AY2031" s="363"/>
      <c r="AZ2031" s="363"/>
      <c r="BA2031" s="363"/>
      <c r="BD2031" s="374" t="str">
        <f>IF(W2031="","",IF(F2031="休日",AW2031,IF(F2031="法休",AW2031,VLOOKUP(F2031,カレンダマスタ!$Q$56:$R$69,2,FALSE))))</f>
        <v/>
      </c>
      <c r="BG2031" s="374"/>
      <c r="BH2031" s="374"/>
    </row>
    <row r="2032" spans="2:60">
      <c r="B2032" s="323"/>
      <c r="C2032" s="371"/>
      <c r="D2032" s="372"/>
      <c r="E2032" s="373"/>
      <c r="F2032" s="372"/>
      <c r="G2032" s="371"/>
      <c r="H2032" s="374"/>
      <c r="I2032" s="374"/>
      <c r="J2032" s="374"/>
      <c r="K2032" s="374"/>
      <c r="L2032" s="374"/>
      <c r="M2032" s="374"/>
      <c r="N2032" s="374"/>
      <c r="O2032" s="374"/>
      <c r="P2032" s="374"/>
      <c r="Q2032" s="374"/>
      <c r="R2032" s="374"/>
      <c r="S2032" s="374"/>
      <c r="T2032" s="374"/>
      <c r="U2032" s="374"/>
      <c r="V2032" s="374"/>
      <c r="W2032" s="374"/>
      <c r="X2032" s="374"/>
      <c r="Y2032" s="374"/>
      <c r="Z2032" s="374"/>
      <c r="AA2032" s="374"/>
      <c r="AB2032" s="374"/>
      <c r="AC2032" s="374"/>
      <c r="AD2032" s="374"/>
      <c r="AE2032" s="375"/>
      <c r="AF2032" s="375"/>
      <c r="AG2032" s="375"/>
      <c r="AH2032" s="375"/>
      <c r="AI2032" s="375"/>
      <c r="AJ2032" s="375"/>
      <c r="AK2032" s="375"/>
      <c r="AL2032" s="375"/>
      <c r="AM2032" s="375"/>
      <c r="AN2032" s="375"/>
      <c r="AO2032" s="374"/>
      <c r="AP2032" s="374"/>
      <c r="AQ2032" s="374"/>
      <c r="AR2032" s="374"/>
      <c r="AS2032" s="374"/>
      <c r="AT2032" s="374"/>
      <c r="AU2032" s="374"/>
      <c r="AW2032" s="363"/>
      <c r="AX2032" s="363"/>
      <c r="AY2032" s="363"/>
      <c r="AZ2032" s="363"/>
      <c r="BA2032" s="363"/>
      <c r="BD2032" s="374" t="str">
        <f>IF(W2032="","",IF(F2032="休日",AW2032,IF(F2032="法休",AW2032,VLOOKUP(F2032,カレンダマスタ!$Q$56:$R$69,2,FALSE))))</f>
        <v/>
      </c>
      <c r="BG2032" s="374"/>
      <c r="BH2032" s="374"/>
    </row>
    <row r="2033" spans="2:60">
      <c r="B2033" s="323"/>
      <c r="C2033" s="371"/>
      <c r="D2033" s="372"/>
      <c r="E2033" s="373"/>
      <c r="F2033" s="372"/>
      <c r="G2033" s="371"/>
      <c r="H2033" s="374"/>
      <c r="I2033" s="374"/>
      <c r="J2033" s="374"/>
      <c r="K2033" s="374"/>
      <c r="L2033" s="374"/>
      <c r="M2033" s="374"/>
      <c r="N2033" s="374"/>
      <c r="O2033" s="374"/>
      <c r="P2033" s="374"/>
      <c r="Q2033" s="374"/>
      <c r="R2033" s="374"/>
      <c r="S2033" s="374"/>
      <c r="T2033" s="374"/>
      <c r="U2033" s="374"/>
      <c r="V2033" s="374"/>
      <c r="W2033" s="374"/>
      <c r="X2033" s="374"/>
      <c r="Y2033" s="374"/>
      <c r="Z2033" s="374"/>
      <c r="AA2033" s="374"/>
      <c r="AB2033" s="374"/>
      <c r="AC2033" s="374"/>
      <c r="AD2033" s="374"/>
      <c r="AE2033" s="375"/>
      <c r="AF2033" s="375"/>
      <c r="AG2033" s="375"/>
      <c r="AH2033" s="375"/>
      <c r="AI2033" s="375"/>
      <c r="AJ2033" s="375"/>
      <c r="AK2033" s="375"/>
      <c r="AL2033" s="375"/>
      <c r="AM2033" s="375"/>
      <c r="AN2033" s="375"/>
      <c r="AO2033" s="374"/>
      <c r="AP2033" s="374"/>
      <c r="AQ2033" s="374"/>
      <c r="AR2033" s="374"/>
      <c r="AS2033" s="374"/>
      <c r="AT2033" s="374"/>
      <c r="AU2033" s="374"/>
      <c r="AW2033" s="363"/>
      <c r="AX2033" s="363"/>
      <c r="AY2033" s="363"/>
      <c r="AZ2033" s="363"/>
      <c r="BA2033" s="363"/>
      <c r="BD2033" s="374" t="str">
        <f>IF(W2033="","",IF(F2033="休日",AW2033,IF(F2033="法休",AW2033,VLOOKUP(F2033,カレンダマスタ!$Q$56:$R$69,2,FALSE))))</f>
        <v/>
      </c>
      <c r="BG2033" s="374"/>
      <c r="BH2033" s="374"/>
    </row>
    <row r="2034" spans="2:60">
      <c r="B2034" s="323"/>
      <c r="C2034" s="371"/>
      <c r="D2034" s="372"/>
      <c r="E2034" s="373"/>
      <c r="F2034" s="372"/>
      <c r="G2034" s="371"/>
      <c r="H2034" s="374"/>
      <c r="I2034" s="374"/>
      <c r="J2034" s="374"/>
      <c r="K2034" s="374"/>
      <c r="L2034" s="374"/>
      <c r="M2034" s="374"/>
      <c r="N2034" s="374"/>
      <c r="O2034" s="374"/>
      <c r="P2034" s="374"/>
      <c r="Q2034" s="374"/>
      <c r="R2034" s="374"/>
      <c r="S2034" s="374"/>
      <c r="T2034" s="374"/>
      <c r="U2034" s="374"/>
      <c r="V2034" s="374"/>
      <c r="W2034" s="374"/>
      <c r="X2034" s="374"/>
      <c r="Y2034" s="374"/>
      <c r="Z2034" s="374"/>
      <c r="AA2034" s="374"/>
      <c r="AB2034" s="374"/>
      <c r="AC2034" s="374"/>
      <c r="AD2034" s="374"/>
      <c r="AE2034" s="375"/>
      <c r="AF2034" s="375"/>
      <c r="AG2034" s="375"/>
      <c r="AH2034" s="375"/>
      <c r="AI2034" s="375"/>
      <c r="AJ2034" s="375"/>
      <c r="AK2034" s="375"/>
      <c r="AL2034" s="375"/>
      <c r="AM2034" s="375"/>
      <c r="AN2034" s="375"/>
      <c r="AO2034" s="374"/>
      <c r="AP2034" s="374"/>
      <c r="AQ2034" s="374"/>
      <c r="AR2034" s="374"/>
      <c r="AS2034" s="374"/>
      <c r="AT2034" s="374"/>
      <c r="AU2034" s="374"/>
      <c r="AW2034" s="363"/>
      <c r="AX2034" s="363"/>
      <c r="AY2034" s="363"/>
      <c r="AZ2034" s="363"/>
      <c r="BA2034" s="363"/>
      <c r="BD2034" s="374" t="str">
        <f>IF(W2034="","",IF(F2034="休日",AW2034,IF(F2034="法休",AW2034,VLOOKUP(F2034,カレンダマスタ!$Q$56:$R$69,2,FALSE))))</f>
        <v/>
      </c>
      <c r="BG2034" s="374"/>
      <c r="BH2034" s="374"/>
    </row>
    <row r="2035" spans="2:60" ht="13.8" thickBot="1">
      <c r="B2035" s="329"/>
      <c r="C2035" s="377"/>
      <c r="D2035" s="378"/>
      <c r="E2035" s="379"/>
      <c r="F2035" s="378"/>
      <c r="G2035" s="377"/>
      <c r="H2035" s="380"/>
      <c r="I2035" s="380"/>
      <c r="J2035" s="380"/>
      <c r="K2035" s="380"/>
      <c r="L2035" s="380"/>
      <c r="M2035" s="380"/>
      <c r="N2035" s="380"/>
      <c r="O2035" s="380"/>
      <c r="P2035" s="380"/>
      <c r="Q2035" s="380"/>
      <c r="R2035" s="380"/>
      <c r="S2035" s="380"/>
      <c r="T2035" s="380"/>
      <c r="U2035" s="380"/>
      <c r="V2035" s="380"/>
      <c r="W2035" s="380"/>
      <c r="X2035" s="380"/>
      <c r="Y2035" s="380"/>
      <c r="Z2035" s="380"/>
      <c r="AA2035" s="380"/>
      <c r="AB2035" s="380"/>
      <c r="AC2035" s="380"/>
      <c r="AD2035" s="380"/>
      <c r="AE2035" s="381"/>
      <c r="AF2035" s="381"/>
      <c r="AG2035" s="381"/>
      <c r="AH2035" s="381"/>
      <c r="AI2035" s="381"/>
      <c r="AJ2035" s="381"/>
      <c r="AK2035" s="381"/>
      <c r="AL2035" s="381"/>
      <c r="AM2035" s="381"/>
      <c r="AN2035" s="381"/>
      <c r="AO2035" s="380"/>
      <c r="AP2035" s="380"/>
      <c r="AQ2035" s="380"/>
      <c r="AR2035" s="380"/>
      <c r="AS2035" s="380"/>
      <c r="AT2035" s="380"/>
      <c r="AU2035" s="380"/>
      <c r="AW2035" s="364"/>
      <c r="AX2035" s="364"/>
      <c r="AY2035" s="364"/>
      <c r="AZ2035" s="364"/>
      <c r="BA2035" s="364"/>
      <c r="BD2035" s="380" t="str">
        <f>IF(W2035="","",IF(F2035="休日",AW2035,IF(F2035="法休",AW2035,VLOOKUP(F2035,カレンダマスタ!$Q$56:$R$69,2,FALSE))))</f>
        <v/>
      </c>
      <c r="BG2035" s="380"/>
      <c r="BH2035" s="380"/>
    </row>
    <row r="2036" spans="2:60">
      <c r="B2036" s="111">
        <f>B1991+1</f>
        <v>46</v>
      </c>
      <c r="C2036" s="403" t="str">
        <f>IF(STEP!C2036&lt;&gt;"",STEP!C2036,"")</f>
        <v/>
      </c>
      <c r="D2036" s="383" t="str">
        <f>IF(STEP!D2036&lt;&gt;"",STEP!D2036,"")</f>
        <v/>
      </c>
      <c r="E2036" s="384" t="str">
        <f>IF(STEP!E2036&lt;&gt;"",STEP!E2036,"")</f>
        <v/>
      </c>
      <c r="F2036" s="248"/>
      <c r="G2036" s="249"/>
      <c r="H2036" s="250"/>
      <c r="I2036" s="250"/>
      <c r="J2036" s="250"/>
      <c r="K2036" s="250"/>
      <c r="L2036" s="250"/>
      <c r="M2036" s="250"/>
      <c r="N2036" s="250"/>
      <c r="O2036" s="250"/>
      <c r="P2036" s="250"/>
      <c r="Q2036" s="250"/>
      <c r="R2036" s="250"/>
      <c r="S2036" s="250"/>
      <c r="T2036" s="250"/>
      <c r="U2036" s="250"/>
      <c r="V2036" s="250"/>
      <c r="W2036" s="250"/>
      <c r="X2036" s="250"/>
      <c r="Y2036" s="250"/>
      <c r="Z2036" s="250"/>
      <c r="AA2036" s="250"/>
      <c r="AB2036" s="250"/>
      <c r="AC2036" s="250"/>
      <c r="AD2036" s="250"/>
      <c r="AE2036" s="251"/>
      <c r="AF2036" s="251"/>
      <c r="AG2036" s="251"/>
      <c r="AH2036" s="251"/>
      <c r="AI2036" s="251"/>
      <c r="AJ2036" s="251"/>
      <c r="AK2036" s="251"/>
      <c r="AL2036" s="251"/>
      <c r="AM2036" s="251"/>
      <c r="AN2036" s="251"/>
      <c r="AO2036" s="250"/>
      <c r="AP2036" s="250"/>
      <c r="AQ2036" s="250"/>
      <c r="AR2036" s="250"/>
      <c r="AS2036" s="250"/>
      <c r="AT2036" s="250"/>
      <c r="AU2036" s="250"/>
      <c r="AW2036" s="282" t="str">
        <f t="shared" ref="AW2036:AW2070" si="242">IF(W2036&lt;&gt;"",IF(W2036&lt;&gt;"",CEILING(IF(J2036&lt;&gt;"",J2036,I2036),$AY$8),""),"")</f>
        <v/>
      </c>
      <c r="AX2036" s="282" t="str">
        <f>IF(W2036&lt;&gt;"",IF(W2036&lt;&gt;"",IF(OR(K2036="早出",AND(BD2036&lt;AW2036,K2036&lt;&gt;"有償遅刻")),AW2036,BD2036),""),"")</f>
        <v/>
      </c>
      <c r="AY2036" s="282" t="str">
        <f t="shared" ref="AY2036:AY2070" si="243">IF(W2036&lt;&gt;"",FLOOR(IF(N2036&lt;&gt;"",N2036,M2036),$AY$8),"")</f>
        <v/>
      </c>
      <c r="AZ2036" s="282" t="str">
        <f t="shared" ref="AZ2036:AZ2070" si="244">IF(W2036&lt;&gt;"",IF(AY2036&lt;&gt;0,AY2036-AR2036,L2036-AR2036),"")</f>
        <v/>
      </c>
      <c r="BA2036" s="282" t="str">
        <f t="shared" ref="BA2036:BA2070" si="245">IF(W2036&lt;&gt;"",W2036,"")</f>
        <v/>
      </c>
      <c r="BD2036" s="250" t="str">
        <f>IF(W2036="","",IF(F2036="休日",AW2036,IF(F2036="法休",AW2036,VLOOKUP(F2036,カレンダマスタ!$Q$56:$R$69,2,FALSE))))</f>
        <v/>
      </c>
      <c r="BG2036" s="250" t="str">
        <f>STEP!AF2036</f>
        <v/>
      </c>
      <c r="BH2036" s="250" t="str">
        <f>IF(AX2036="","",IF(P2036&lt;&gt;"","",IF(BG2036="CS","OK",IF(VLOOKUP(E2036,カレンダマスタ!$A$5:$D$381,4,FALSE)&gt;0,"",IF(OR(AX2036*24&gt;10.84,AZ2036*24&lt;14.5)=TRUE,"×","OK")))))</f>
        <v/>
      </c>
    </row>
    <row r="2037" spans="2:60">
      <c r="B2037" s="111"/>
      <c r="C2037" s="385" t="str">
        <f>IF(STEP!C2037&lt;&gt;"",STEP!C2037,"")</f>
        <v/>
      </c>
      <c r="D2037" s="386" t="str">
        <f>IF(STEP!D2037&lt;&gt;"",STEP!D2037,"")</f>
        <v/>
      </c>
      <c r="E2037" s="387" t="str">
        <f>IF(STEP!E2037&lt;&gt;"",STEP!E2037,"")</f>
        <v/>
      </c>
      <c r="F2037" s="253"/>
      <c r="G2037" s="252"/>
      <c r="H2037" s="254"/>
      <c r="I2037" s="254"/>
      <c r="J2037" s="254"/>
      <c r="K2037" s="254"/>
      <c r="L2037" s="254"/>
      <c r="M2037" s="254"/>
      <c r="N2037" s="254"/>
      <c r="O2037" s="254"/>
      <c r="P2037" s="254"/>
      <c r="Q2037" s="254"/>
      <c r="R2037" s="254"/>
      <c r="S2037" s="254"/>
      <c r="T2037" s="254"/>
      <c r="U2037" s="254"/>
      <c r="V2037" s="254"/>
      <c r="W2037" s="254"/>
      <c r="X2037" s="254"/>
      <c r="Y2037" s="254"/>
      <c r="Z2037" s="254"/>
      <c r="AA2037" s="254"/>
      <c r="AB2037" s="254"/>
      <c r="AC2037" s="254"/>
      <c r="AD2037" s="254"/>
      <c r="AE2037" s="255"/>
      <c r="AF2037" s="255"/>
      <c r="AG2037" s="255"/>
      <c r="AH2037" s="255"/>
      <c r="AI2037" s="255"/>
      <c r="AJ2037" s="255"/>
      <c r="AK2037" s="255"/>
      <c r="AL2037" s="255"/>
      <c r="AM2037" s="255"/>
      <c r="AN2037" s="255"/>
      <c r="AO2037" s="254"/>
      <c r="AP2037" s="254"/>
      <c r="AQ2037" s="254"/>
      <c r="AR2037" s="254"/>
      <c r="AS2037" s="254"/>
      <c r="AT2037" s="254"/>
      <c r="AU2037" s="254"/>
      <c r="AW2037" s="283" t="str">
        <f t="shared" si="242"/>
        <v/>
      </c>
      <c r="AX2037" s="283" t="str">
        <f t="shared" si="240"/>
        <v/>
      </c>
      <c r="AY2037" s="283" t="str">
        <f t="shared" si="243"/>
        <v/>
      </c>
      <c r="AZ2037" s="283" t="str">
        <f t="shared" si="244"/>
        <v/>
      </c>
      <c r="BA2037" s="283" t="str">
        <f t="shared" si="245"/>
        <v/>
      </c>
      <c r="BD2037" s="254" t="str">
        <f>IF(W2037="","",IF(F2037="休日",AW2037,IF(F2037="法休",AW2037,VLOOKUP(F2037,カレンダマスタ!$Q$56:$R$69,2,FALSE))))</f>
        <v/>
      </c>
      <c r="BG2037" s="254" t="str">
        <f>BG2036</f>
        <v/>
      </c>
      <c r="BH2037" s="254" t="str">
        <f>IF(AX2037="","",IF(P2037&lt;&gt;"","",IF(BG2037="CS","OK",IF(VLOOKUP(E2037,カレンダマスタ!$A$5:$D$381,4,FALSE)&gt;0,"",IF(OR(AX2037*24&gt;10.84,AZ2037*24&lt;14.5)=TRUE,"×","OK")))))</f>
        <v/>
      </c>
    </row>
    <row r="2038" spans="2:60">
      <c r="B2038" s="111"/>
      <c r="C2038" s="385" t="str">
        <f>IF(STEP!C2038&lt;&gt;"",STEP!C2038,"")</f>
        <v/>
      </c>
      <c r="D2038" s="386" t="str">
        <f>IF(STEP!D2038&lt;&gt;"",STEP!D2038,"")</f>
        <v/>
      </c>
      <c r="E2038" s="387" t="str">
        <f>IF(STEP!E2038&lt;&gt;"",STEP!E2038,"")</f>
        <v/>
      </c>
      <c r="F2038" s="253"/>
      <c r="G2038" s="252"/>
      <c r="H2038" s="254"/>
      <c r="I2038" s="254"/>
      <c r="J2038" s="254"/>
      <c r="K2038" s="254"/>
      <c r="L2038" s="254"/>
      <c r="M2038" s="254"/>
      <c r="N2038" s="254"/>
      <c r="O2038" s="254"/>
      <c r="P2038" s="254"/>
      <c r="Q2038" s="254"/>
      <c r="R2038" s="254"/>
      <c r="S2038" s="254"/>
      <c r="T2038" s="254"/>
      <c r="U2038" s="254"/>
      <c r="V2038" s="254"/>
      <c r="W2038" s="254"/>
      <c r="X2038" s="254"/>
      <c r="Y2038" s="254"/>
      <c r="Z2038" s="254"/>
      <c r="AA2038" s="254"/>
      <c r="AB2038" s="254"/>
      <c r="AC2038" s="254"/>
      <c r="AD2038" s="254"/>
      <c r="AE2038" s="255"/>
      <c r="AF2038" s="255"/>
      <c r="AG2038" s="255"/>
      <c r="AH2038" s="255"/>
      <c r="AI2038" s="255"/>
      <c r="AJ2038" s="255"/>
      <c r="AK2038" s="255"/>
      <c r="AL2038" s="255"/>
      <c r="AM2038" s="255"/>
      <c r="AN2038" s="255"/>
      <c r="AO2038" s="254"/>
      <c r="AP2038" s="254"/>
      <c r="AQ2038" s="254"/>
      <c r="AR2038" s="254"/>
      <c r="AS2038" s="254"/>
      <c r="AT2038" s="254"/>
      <c r="AU2038" s="254"/>
      <c r="AW2038" s="283" t="str">
        <f t="shared" si="242"/>
        <v/>
      </c>
      <c r="AX2038" s="283" t="str">
        <f t="shared" si="240"/>
        <v/>
      </c>
      <c r="AY2038" s="283" t="str">
        <f t="shared" si="243"/>
        <v/>
      </c>
      <c r="AZ2038" s="283" t="str">
        <f t="shared" si="244"/>
        <v/>
      </c>
      <c r="BA2038" s="283" t="str">
        <f t="shared" si="245"/>
        <v/>
      </c>
      <c r="BD2038" s="254" t="str">
        <f>IF(W2038="","",IF(F2038="休日",AW2038,IF(F2038="法休",AW2038,VLOOKUP(F2038,カレンダマスタ!$Q$56:$R$69,2,FALSE))))</f>
        <v/>
      </c>
      <c r="BG2038" s="254" t="str">
        <f t="shared" si="241"/>
        <v/>
      </c>
      <c r="BH2038" s="254" t="str">
        <f>IF(AX2038="","",IF(P2038&lt;&gt;"","",IF(BG2038="CS","OK",IF(VLOOKUP(E2038,カレンダマスタ!$A$5:$D$381,4,FALSE)&gt;0,"",IF(OR(AX2038*24&gt;10.84,AZ2038*24&lt;14.5)=TRUE,"×","OK")))))</f>
        <v/>
      </c>
    </row>
    <row r="2039" spans="2:60">
      <c r="B2039" s="111"/>
      <c r="C2039" s="385" t="str">
        <f>IF(STEP!C2039&lt;&gt;"",STEP!C2039,"")</f>
        <v/>
      </c>
      <c r="D2039" s="386" t="str">
        <f>IF(STEP!D2039&lt;&gt;"",STEP!D2039,"")</f>
        <v/>
      </c>
      <c r="E2039" s="387" t="str">
        <f>IF(STEP!E2039&lt;&gt;"",STEP!E2039,"")</f>
        <v/>
      </c>
      <c r="F2039" s="256"/>
      <c r="G2039" s="257"/>
      <c r="H2039" s="254"/>
      <c r="I2039" s="254"/>
      <c r="J2039" s="254"/>
      <c r="K2039" s="254"/>
      <c r="L2039" s="254"/>
      <c r="M2039" s="254"/>
      <c r="N2039" s="254"/>
      <c r="O2039" s="254"/>
      <c r="P2039" s="254"/>
      <c r="Q2039" s="254"/>
      <c r="R2039" s="254"/>
      <c r="S2039" s="254"/>
      <c r="T2039" s="254"/>
      <c r="U2039" s="254"/>
      <c r="V2039" s="254"/>
      <c r="W2039" s="254"/>
      <c r="X2039" s="254"/>
      <c r="Y2039" s="254"/>
      <c r="Z2039" s="254"/>
      <c r="AA2039" s="254"/>
      <c r="AB2039" s="254"/>
      <c r="AC2039" s="254"/>
      <c r="AD2039" s="254"/>
      <c r="AE2039" s="255"/>
      <c r="AF2039" s="255"/>
      <c r="AG2039" s="255"/>
      <c r="AH2039" s="255"/>
      <c r="AI2039" s="255"/>
      <c r="AJ2039" s="255"/>
      <c r="AK2039" s="255"/>
      <c r="AL2039" s="255"/>
      <c r="AM2039" s="255"/>
      <c r="AN2039" s="255"/>
      <c r="AO2039" s="254"/>
      <c r="AP2039" s="254"/>
      <c r="AQ2039" s="254"/>
      <c r="AR2039" s="254"/>
      <c r="AS2039" s="254"/>
      <c r="AT2039" s="254"/>
      <c r="AU2039" s="254"/>
      <c r="AW2039" s="283" t="str">
        <f t="shared" si="242"/>
        <v/>
      </c>
      <c r="AX2039" s="283" t="str">
        <f t="shared" si="240"/>
        <v/>
      </c>
      <c r="AY2039" s="283" t="str">
        <f t="shared" si="243"/>
        <v/>
      </c>
      <c r="AZ2039" s="283" t="str">
        <f t="shared" si="244"/>
        <v/>
      </c>
      <c r="BA2039" s="283" t="str">
        <f t="shared" si="245"/>
        <v/>
      </c>
      <c r="BD2039" s="254" t="str">
        <f>IF(W2039="","",IF(F2039="休日",AW2039,IF(F2039="法休",AW2039,VLOOKUP(F2039,カレンダマスタ!$Q$56:$R$69,2,FALSE))))</f>
        <v/>
      </c>
      <c r="BG2039" s="254" t="str">
        <f t="shared" si="241"/>
        <v/>
      </c>
      <c r="BH2039" s="254" t="str">
        <f>IF(AX2039="","",IF(P2039&lt;&gt;"","",IF(BG2039="CS","OK",IF(VLOOKUP(E2039,カレンダマスタ!$A$5:$D$381,4,FALSE)&gt;0,"",IF(OR(AX2039*24&gt;10.84,AZ2039*24&lt;14.5)=TRUE,"×","OK")))))</f>
        <v/>
      </c>
    </row>
    <row r="2040" spans="2:60">
      <c r="B2040" s="111"/>
      <c r="C2040" s="385" t="str">
        <f>IF(STEP!C2040&lt;&gt;"",STEP!C2040,"")</f>
        <v/>
      </c>
      <c r="D2040" s="386" t="str">
        <f>IF(STEP!D2040&lt;&gt;"",STEP!D2040,"")</f>
        <v/>
      </c>
      <c r="E2040" s="387" t="str">
        <f>IF(STEP!E2040&lt;&gt;"",STEP!E2040,"")</f>
        <v/>
      </c>
      <c r="F2040" s="256"/>
      <c r="G2040" s="257"/>
      <c r="H2040" s="254"/>
      <c r="I2040" s="254"/>
      <c r="J2040" s="254"/>
      <c r="K2040" s="254"/>
      <c r="L2040" s="254"/>
      <c r="M2040" s="254"/>
      <c r="N2040" s="254"/>
      <c r="O2040" s="254"/>
      <c r="P2040" s="254"/>
      <c r="Q2040" s="254"/>
      <c r="R2040" s="254"/>
      <c r="S2040" s="254"/>
      <c r="T2040" s="254"/>
      <c r="U2040" s="254"/>
      <c r="V2040" s="254"/>
      <c r="W2040" s="254"/>
      <c r="X2040" s="254"/>
      <c r="Y2040" s="254"/>
      <c r="Z2040" s="254"/>
      <c r="AA2040" s="254"/>
      <c r="AB2040" s="254"/>
      <c r="AC2040" s="254"/>
      <c r="AD2040" s="254"/>
      <c r="AE2040" s="255"/>
      <c r="AF2040" s="255"/>
      <c r="AG2040" s="255"/>
      <c r="AH2040" s="255"/>
      <c r="AI2040" s="255"/>
      <c r="AJ2040" s="255"/>
      <c r="AK2040" s="255"/>
      <c r="AL2040" s="255"/>
      <c r="AM2040" s="255"/>
      <c r="AN2040" s="255"/>
      <c r="AO2040" s="254"/>
      <c r="AP2040" s="254"/>
      <c r="AQ2040" s="254"/>
      <c r="AR2040" s="254"/>
      <c r="AS2040" s="254"/>
      <c r="AT2040" s="254"/>
      <c r="AU2040" s="254"/>
      <c r="AW2040" s="283" t="str">
        <f t="shared" si="242"/>
        <v/>
      </c>
      <c r="AX2040" s="283" t="str">
        <f t="shared" si="240"/>
        <v/>
      </c>
      <c r="AY2040" s="283" t="str">
        <f t="shared" si="243"/>
        <v/>
      </c>
      <c r="AZ2040" s="283" t="str">
        <f t="shared" si="244"/>
        <v/>
      </c>
      <c r="BA2040" s="283" t="str">
        <f t="shared" si="245"/>
        <v/>
      </c>
      <c r="BD2040" s="254" t="str">
        <f>IF(W2040="","",IF(F2040="休日",AW2040,IF(F2040="法休",AW2040,VLOOKUP(F2040,カレンダマスタ!$Q$56:$R$69,2,FALSE))))</f>
        <v/>
      </c>
      <c r="BG2040" s="254" t="str">
        <f t="shared" si="241"/>
        <v/>
      </c>
      <c r="BH2040" s="254" t="str">
        <f>IF(AX2040="","",IF(P2040&lt;&gt;"","",IF(BG2040="CS","OK",IF(VLOOKUP(E2040,カレンダマスタ!$A$5:$D$381,4,FALSE)&gt;0,"",IF(OR(AX2040*24&gt;10.84,AZ2040*24&lt;14.5)=TRUE,"×","OK")))))</f>
        <v/>
      </c>
    </row>
    <row r="2041" spans="2:60">
      <c r="B2041" s="111"/>
      <c r="C2041" s="385" t="str">
        <f>IF(STEP!C2041&lt;&gt;"",STEP!C2041,"")</f>
        <v/>
      </c>
      <c r="D2041" s="386" t="str">
        <f>IF(STEP!D2041&lt;&gt;"",STEP!D2041,"")</f>
        <v/>
      </c>
      <c r="E2041" s="387" t="str">
        <f>IF(STEP!E2041&lt;&gt;"",STEP!E2041,"")</f>
        <v/>
      </c>
      <c r="F2041" s="256"/>
      <c r="G2041" s="252"/>
      <c r="H2041" s="254"/>
      <c r="I2041" s="254"/>
      <c r="J2041" s="254"/>
      <c r="K2041" s="254"/>
      <c r="L2041" s="254"/>
      <c r="M2041" s="254"/>
      <c r="N2041" s="254"/>
      <c r="O2041" s="254"/>
      <c r="P2041" s="254"/>
      <c r="Q2041" s="254"/>
      <c r="R2041" s="254"/>
      <c r="S2041" s="254"/>
      <c r="T2041" s="254"/>
      <c r="U2041" s="254"/>
      <c r="V2041" s="254"/>
      <c r="W2041" s="254"/>
      <c r="X2041" s="254"/>
      <c r="Y2041" s="254"/>
      <c r="Z2041" s="254"/>
      <c r="AA2041" s="254"/>
      <c r="AB2041" s="254"/>
      <c r="AC2041" s="254"/>
      <c r="AD2041" s="254"/>
      <c r="AE2041" s="255"/>
      <c r="AF2041" s="255"/>
      <c r="AG2041" s="255"/>
      <c r="AH2041" s="255"/>
      <c r="AI2041" s="255"/>
      <c r="AJ2041" s="255"/>
      <c r="AK2041" s="255"/>
      <c r="AL2041" s="255"/>
      <c r="AM2041" s="255"/>
      <c r="AN2041" s="255"/>
      <c r="AO2041" s="254"/>
      <c r="AP2041" s="254"/>
      <c r="AQ2041" s="254"/>
      <c r="AR2041" s="254"/>
      <c r="AS2041" s="254"/>
      <c r="AT2041" s="254"/>
      <c r="AU2041" s="254"/>
      <c r="AW2041" s="283" t="str">
        <f t="shared" si="242"/>
        <v/>
      </c>
      <c r="AX2041" s="283" t="str">
        <f t="shared" si="240"/>
        <v/>
      </c>
      <c r="AY2041" s="283" t="str">
        <f t="shared" si="243"/>
        <v/>
      </c>
      <c r="AZ2041" s="283" t="str">
        <f t="shared" si="244"/>
        <v/>
      </c>
      <c r="BA2041" s="283" t="str">
        <f t="shared" si="245"/>
        <v/>
      </c>
      <c r="BD2041" s="254" t="str">
        <f>IF(W2041="","",IF(F2041="休日",AW2041,IF(F2041="法休",AW2041,VLOOKUP(F2041,カレンダマスタ!$Q$56:$R$69,2,FALSE))))</f>
        <v/>
      </c>
      <c r="BG2041" s="254" t="str">
        <f t="shared" si="241"/>
        <v/>
      </c>
      <c r="BH2041" s="254" t="str">
        <f>IF(AX2041="","",IF(P2041&lt;&gt;"","",IF(BG2041="CS","OK",IF(VLOOKUP(E2041,カレンダマスタ!$A$5:$D$381,4,FALSE)&gt;0,"",IF(OR(AX2041*24&gt;10.84,AZ2041*24&lt;14.5)=TRUE,"×","OK")))))</f>
        <v/>
      </c>
    </row>
    <row r="2042" spans="2:60">
      <c r="B2042" s="111"/>
      <c r="C2042" s="388" t="str">
        <f>IF(STEP!C2042&lt;&gt;"",STEP!C2042,"")</f>
        <v/>
      </c>
      <c r="D2042" s="389" t="str">
        <f>IF(STEP!D2042&lt;&gt;"",STEP!D2042,"")</f>
        <v/>
      </c>
      <c r="E2042" s="390" t="str">
        <f>IF(STEP!E2042&lt;&gt;"",STEP!E2042,"")</f>
        <v/>
      </c>
      <c r="F2042" s="259"/>
      <c r="G2042" s="258"/>
      <c r="H2042" s="260"/>
      <c r="I2042" s="260"/>
      <c r="J2042" s="260"/>
      <c r="K2042" s="260"/>
      <c r="L2042" s="260"/>
      <c r="M2042" s="260"/>
      <c r="N2042" s="260"/>
      <c r="O2042" s="260"/>
      <c r="P2042" s="260"/>
      <c r="Q2042" s="260"/>
      <c r="R2042" s="260"/>
      <c r="S2042" s="260"/>
      <c r="T2042" s="260"/>
      <c r="U2042" s="260"/>
      <c r="V2042" s="260"/>
      <c r="W2042" s="260"/>
      <c r="X2042" s="260"/>
      <c r="Y2042" s="260"/>
      <c r="Z2042" s="260"/>
      <c r="AA2042" s="260"/>
      <c r="AB2042" s="260"/>
      <c r="AC2042" s="260"/>
      <c r="AD2042" s="260"/>
      <c r="AE2042" s="261"/>
      <c r="AF2042" s="261"/>
      <c r="AG2042" s="261"/>
      <c r="AH2042" s="261"/>
      <c r="AI2042" s="261"/>
      <c r="AJ2042" s="261"/>
      <c r="AK2042" s="261"/>
      <c r="AL2042" s="261"/>
      <c r="AM2042" s="261"/>
      <c r="AN2042" s="261"/>
      <c r="AO2042" s="260"/>
      <c r="AP2042" s="260"/>
      <c r="AQ2042" s="260"/>
      <c r="AR2042" s="260"/>
      <c r="AS2042" s="260"/>
      <c r="AT2042" s="260"/>
      <c r="AU2042" s="260"/>
      <c r="AW2042" s="284" t="str">
        <f t="shared" si="242"/>
        <v/>
      </c>
      <c r="AX2042" s="284" t="str">
        <f t="shared" si="240"/>
        <v/>
      </c>
      <c r="AY2042" s="284" t="str">
        <f t="shared" si="243"/>
        <v/>
      </c>
      <c r="AZ2042" s="284" t="str">
        <f t="shared" si="244"/>
        <v/>
      </c>
      <c r="BA2042" s="284" t="str">
        <f t="shared" si="245"/>
        <v/>
      </c>
      <c r="BD2042" s="260" t="str">
        <f>IF(W2042="","",IF(F2042="休日",AW2042,IF(F2042="法休",AW2042,VLOOKUP(F2042,カレンダマスタ!$Q$56:$R$69,2,FALSE))))</f>
        <v/>
      </c>
      <c r="BG2042" s="260" t="str">
        <f t="shared" si="241"/>
        <v/>
      </c>
      <c r="BH2042" s="260" t="str">
        <f>IF(AX2042="","",IF(P2042&lt;&gt;"","",IF(BG2042="CS","OK",IF(VLOOKUP(E2042,カレンダマスタ!$A$5:$D$381,4,FALSE)&gt;0,"",IF(OR(AX2042*24&gt;10.84,AZ2042*24&lt;14.5)=TRUE,"×","OK")))))</f>
        <v/>
      </c>
    </row>
    <row r="2043" spans="2:60">
      <c r="B2043" s="111"/>
      <c r="C2043" s="391" t="str">
        <f>IF(STEP!C2043&lt;&gt;"",STEP!C2043,"")</f>
        <v/>
      </c>
      <c r="D2043" s="392" t="str">
        <f>IF(STEP!D2043&lt;&gt;"",STEP!D2043,"")</f>
        <v/>
      </c>
      <c r="E2043" s="393" t="str">
        <f>IF(STEP!E2043&lt;&gt;"",STEP!E2043,"")</f>
        <v/>
      </c>
      <c r="F2043" s="263"/>
      <c r="G2043" s="262"/>
      <c r="H2043" s="264"/>
      <c r="I2043" s="264"/>
      <c r="J2043" s="264"/>
      <c r="K2043" s="264"/>
      <c r="L2043" s="264"/>
      <c r="M2043" s="264"/>
      <c r="N2043" s="264"/>
      <c r="O2043" s="264"/>
      <c r="P2043" s="264"/>
      <c r="Q2043" s="264"/>
      <c r="R2043" s="264"/>
      <c r="S2043" s="264"/>
      <c r="T2043" s="264"/>
      <c r="U2043" s="264"/>
      <c r="V2043" s="264"/>
      <c r="W2043" s="264"/>
      <c r="X2043" s="264"/>
      <c r="Y2043" s="264"/>
      <c r="Z2043" s="264"/>
      <c r="AA2043" s="264"/>
      <c r="AB2043" s="264"/>
      <c r="AC2043" s="264"/>
      <c r="AD2043" s="264"/>
      <c r="AE2043" s="265"/>
      <c r="AF2043" s="265"/>
      <c r="AG2043" s="265"/>
      <c r="AH2043" s="265"/>
      <c r="AI2043" s="265"/>
      <c r="AJ2043" s="265"/>
      <c r="AK2043" s="265"/>
      <c r="AL2043" s="265"/>
      <c r="AM2043" s="265"/>
      <c r="AN2043" s="265"/>
      <c r="AO2043" s="264"/>
      <c r="AP2043" s="264"/>
      <c r="AQ2043" s="264"/>
      <c r="AR2043" s="264"/>
      <c r="AS2043" s="264"/>
      <c r="AT2043" s="264"/>
      <c r="AU2043" s="264"/>
      <c r="AW2043" s="285" t="str">
        <f t="shared" si="242"/>
        <v/>
      </c>
      <c r="AX2043" s="285" t="str">
        <f t="shared" si="240"/>
        <v/>
      </c>
      <c r="AY2043" s="285" t="str">
        <f t="shared" si="243"/>
        <v/>
      </c>
      <c r="AZ2043" s="285" t="str">
        <f t="shared" si="244"/>
        <v/>
      </c>
      <c r="BA2043" s="285" t="str">
        <f t="shared" si="245"/>
        <v/>
      </c>
      <c r="BD2043" s="264" t="str">
        <f>IF(W2043="","",IF(F2043="休日",AW2043,IF(F2043="法休",AW2043,VLOOKUP(F2043,カレンダマスタ!$Q$56:$R$69,2,FALSE))))</f>
        <v/>
      </c>
      <c r="BG2043" s="264" t="str">
        <f t="shared" si="241"/>
        <v/>
      </c>
      <c r="BH2043" s="264" t="str">
        <f>IF(AX2043="","",IF(P2043&lt;&gt;"","",IF(BG2043="CS","OK",IF(VLOOKUP(E2043,カレンダマスタ!$A$5:$D$381,4,FALSE)&gt;0,"",IF(OR(AX2043*24&gt;10.84,AZ2043*24&lt;14.5)=TRUE,"×","OK")))))</f>
        <v/>
      </c>
    </row>
    <row r="2044" spans="2:60">
      <c r="B2044" s="111"/>
      <c r="C2044" s="385" t="str">
        <f>IF(STEP!C2044&lt;&gt;"",STEP!C2044,"")</f>
        <v/>
      </c>
      <c r="D2044" s="386" t="str">
        <f>IF(STEP!D2044&lt;&gt;"",STEP!D2044,"")</f>
        <v/>
      </c>
      <c r="E2044" s="387" t="str">
        <f>IF(STEP!E2044&lt;&gt;"",STEP!E2044,"")</f>
        <v/>
      </c>
      <c r="F2044" s="253"/>
      <c r="G2044" s="252"/>
      <c r="H2044" s="254"/>
      <c r="I2044" s="254"/>
      <c r="J2044" s="254"/>
      <c r="K2044" s="254"/>
      <c r="L2044" s="254"/>
      <c r="M2044" s="254"/>
      <c r="N2044" s="254"/>
      <c r="O2044" s="254"/>
      <c r="P2044" s="254"/>
      <c r="Q2044" s="254"/>
      <c r="R2044" s="254"/>
      <c r="S2044" s="254"/>
      <c r="T2044" s="254"/>
      <c r="U2044" s="254"/>
      <c r="V2044" s="254"/>
      <c r="W2044" s="254"/>
      <c r="X2044" s="254"/>
      <c r="Y2044" s="254"/>
      <c r="Z2044" s="254"/>
      <c r="AA2044" s="254"/>
      <c r="AB2044" s="254"/>
      <c r="AC2044" s="254"/>
      <c r="AD2044" s="254"/>
      <c r="AE2044" s="255"/>
      <c r="AF2044" s="255"/>
      <c r="AG2044" s="255"/>
      <c r="AH2044" s="255"/>
      <c r="AI2044" s="255"/>
      <c r="AJ2044" s="255"/>
      <c r="AK2044" s="255"/>
      <c r="AL2044" s="255"/>
      <c r="AM2044" s="255"/>
      <c r="AN2044" s="255"/>
      <c r="AO2044" s="254"/>
      <c r="AP2044" s="254"/>
      <c r="AQ2044" s="254"/>
      <c r="AR2044" s="254"/>
      <c r="AS2044" s="254"/>
      <c r="AT2044" s="254"/>
      <c r="AU2044" s="254"/>
      <c r="AW2044" s="283" t="str">
        <f t="shared" si="242"/>
        <v/>
      </c>
      <c r="AX2044" s="283" t="str">
        <f t="shared" si="240"/>
        <v/>
      </c>
      <c r="AY2044" s="283" t="str">
        <f t="shared" si="243"/>
        <v/>
      </c>
      <c r="AZ2044" s="283" t="str">
        <f t="shared" si="244"/>
        <v/>
      </c>
      <c r="BA2044" s="283" t="str">
        <f t="shared" si="245"/>
        <v/>
      </c>
      <c r="BD2044" s="254" t="str">
        <f>IF(W2044="","",IF(F2044="休日",AW2044,IF(F2044="法休",AW2044,VLOOKUP(F2044,カレンダマスタ!$Q$56:$R$69,2,FALSE))))</f>
        <v/>
      </c>
      <c r="BG2044" s="254" t="str">
        <f t="shared" si="241"/>
        <v/>
      </c>
      <c r="BH2044" s="254" t="str">
        <f>IF(AX2044="","",IF(P2044&lt;&gt;"","",IF(BG2044="CS","OK",IF(VLOOKUP(E2044,カレンダマスタ!$A$5:$D$381,4,FALSE)&gt;0,"",IF(OR(AX2044*24&gt;10.84,AZ2044*24&lt;14.5)=TRUE,"×","OK")))))</f>
        <v/>
      </c>
    </row>
    <row r="2045" spans="2:60">
      <c r="B2045" s="111"/>
      <c r="C2045" s="385" t="str">
        <f>IF(STEP!C2045&lt;&gt;"",STEP!C2045,"")</f>
        <v/>
      </c>
      <c r="D2045" s="386" t="str">
        <f>IF(STEP!D2045&lt;&gt;"",STEP!D2045,"")</f>
        <v/>
      </c>
      <c r="E2045" s="387" t="str">
        <f>IF(STEP!E2045&lt;&gt;"",STEP!E2045,"")</f>
        <v/>
      </c>
      <c r="F2045" s="253"/>
      <c r="G2045" s="252"/>
      <c r="H2045" s="254"/>
      <c r="I2045" s="254"/>
      <c r="J2045" s="254"/>
      <c r="K2045" s="254"/>
      <c r="L2045" s="254"/>
      <c r="M2045" s="254"/>
      <c r="N2045" s="254"/>
      <c r="O2045" s="254"/>
      <c r="P2045" s="254"/>
      <c r="Q2045" s="254"/>
      <c r="R2045" s="254"/>
      <c r="S2045" s="254"/>
      <c r="T2045" s="254"/>
      <c r="U2045" s="254"/>
      <c r="V2045" s="254"/>
      <c r="W2045" s="254"/>
      <c r="X2045" s="254"/>
      <c r="Y2045" s="254"/>
      <c r="Z2045" s="254"/>
      <c r="AA2045" s="254"/>
      <c r="AB2045" s="254"/>
      <c r="AC2045" s="254"/>
      <c r="AD2045" s="254"/>
      <c r="AE2045" s="255"/>
      <c r="AF2045" s="255"/>
      <c r="AG2045" s="255"/>
      <c r="AH2045" s="255"/>
      <c r="AI2045" s="255"/>
      <c r="AJ2045" s="255"/>
      <c r="AK2045" s="255"/>
      <c r="AL2045" s="255"/>
      <c r="AM2045" s="255"/>
      <c r="AN2045" s="255"/>
      <c r="AO2045" s="254"/>
      <c r="AP2045" s="254"/>
      <c r="AQ2045" s="254"/>
      <c r="AR2045" s="254"/>
      <c r="AS2045" s="254"/>
      <c r="AT2045" s="254"/>
      <c r="AU2045" s="254"/>
      <c r="AW2045" s="283" t="str">
        <f t="shared" si="242"/>
        <v/>
      </c>
      <c r="AX2045" s="283" t="str">
        <f t="shared" si="240"/>
        <v/>
      </c>
      <c r="AY2045" s="283" t="str">
        <f t="shared" si="243"/>
        <v/>
      </c>
      <c r="AZ2045" s="283" t="str">
        <f t="shared" si="244"/>
        <v/>
      </c>
      <c r="BA2045" s="283" t="str">
        <f t="shared" si="245"/>
        <v/>
      </c>
      <c r="BD2045" s="254" t="str">
        <f>IF(W2045="","",IF(F2045="休日",AW2045,IF(F2045="法休",AW2045,VLOOKUP(F2045,カレンダマスタ!$Q$56:$R$69,2,FALSE))))</f>
        <v/>
      </c>
      <c r="BG2045" s="254" t="str">
        <f t="shared" si="241"/>
        <v/>
      </c>
      <c r="BH2045" s="254" t="str">
        <f>IF(AX2045="","",IF(P2045&lt;&gt;"","",IF(BG2045="CS","OK",IF(VLOOKUP(E2045,カレンダマスタ!$A$5:$D$381,4,FALSE)&gt;0,"",IF(OR(AX2045*24&gt;10.84,AZ2045*24&lt;14.5)=TRUE,"×","OK")))))</f>
        <v/>
      </c>
    </row>
    <row r="2046" spans="2:60">
      <c r="B2046" s="111"/>
      <c r="C2046" s="385" t="str">
        <f>IF(STEP!C2046&lt;&gt;"",STEP!C2046,"")</f>
        <v/>
      </c>
      <c r="D2046" s="386" t="str">
        <f>IF(STEP!D2046&lt;&gt;"",STEP!D2046,"")</f>
        <v/>
      </c>
      <c r="E2046" s="387" t="str">
        <f>IF(STEP!E2046&lt;&gt;"",STEP!E2046,"")</f>
        <v/>
      </c>
      <c r="F2046" s="256"/>
      <c r="G2046" s="257"/>
      <c r="H2046" s="254"/>
      <c r="I2046" s="254"/>
      <c r="J2046" s="254"/>
      <c r="K2046" s="254"/>
      <c r="L2046" s="254"/>
      <c r="M2046" s="254"/>
      <c r="N2046" s="254"/>
      <c r="O2046" s="254"/>
      <c r="P2046" s="254"/>
      <c r="Q2046" s="254"/>
      <c r="R2046" s="254"/>
      <c r="S2046" s="254"/>
      <c r="T2046" s="254"/>
      <c r="U2046" s="254"/>
      <c r="V2046" s="254"/>
      <c r="W2046" s="254"/>
      <c r="X2046" s="254"/>
      <c r="Y2046" s="254"/>
      <c r="Z2046" s="254"/>
      <c r="AA2046" s="254"/>
      <c r="AB2046" s="254"/>
      <c r="AC2046" s="254"/>
      <c r="AD2046" s="254"/>
      <c r="AE2046" s="255"/>
      <c r="AF2046" s="255"/>
      <c r="AG2046" s="255"/>
      <c r="AH2046" s="255"/>
      <c r="AI2046" s="255"/>
      <c r="AJ2046" s="255"/>
      <c r="AK2046" s="255"/>
      <c r="AL2046" s="255"/>
      <c r="AM2046" s="255"/>
      <c r="AN2046" s="255"/>
      <c r="AO2046" s="254"/>
      <c r="AP2046" s="254"/>
      <c r="AQ2046" s="254"/>
      <c r="AR2046" s="254"/>
      <c r="AS2046" s="254"/>
      <c r="AT2046" s="254"/>
      <c r="AU2046" s="254"/>
      <c r="AW2046" s="283" t="str">
        <f t="shared" si="242"/>
        <v/>
      </c>
      <c r="AX2046" s="283" t="str">
        <f t="shared" si="240"/>
        <v/>
      </c>
      <c r="AY2046" s="283" t="str">
        <f t="shared" si="243"/>
        <v/>
      </c>
      <c r="AZ2046" s="283" t="str">
        <f t="shared" si="244"/>
        <v/>
      </c>
      <c r="BA2046" s="283" t="str">
        <f t="shared" si="245"/>
        <v/>
      </c>
      <c r="BD2046" s="254" t="str">
        <f>IF(W2046="","",IF(F2046="休日",AW2046,IF(F2046="法休",AW2046,VLOOKUP(F2046,カレンダマスタ!$Q$56:$R$69,2,FALSE))))</f>
        <v/>
      </c>
      <c r="BG2046" s="254" t="str">
        <f t="shared" si="241"/>
        <v/>
      </c>
      <c r="BH2046" s="254" t="str">
        <f>IF(AX2046="","",IF(P2046&lt;&gt;"","",IF(BG2046="CS","OK",IF(VLOOKUP(E2046,カレンダマスタ!$A$5:$D$381,4,FALSE)&gt;0,"",IF(OR(AX2046*24&gt;10.84,AZ2046*24&lt;14.5)=TRUE,"×","OK")))))</f>
        <v/>
      </c>
    </row>
    <row r="2047" spans="2:60">
      <c r="B2047" s="111"/>
      <c r="C2047" s="385" t="str">
        <f>IF(STEP!C2047&lt;&gt;"",STEP!C2047,"")</f>
        <v/>
      </c>
      <c r="D2047" s="386" t="str">
        <f>IF(STEP!D2047&lt;&gt;"",STEP!D2047,"")</f>
        <v/>
      </c>
      <c r="E2047" s="387" t="str">
        <f>IF(STEP!E2047&lt;&gt;"",STEP!E2047,"")</f>
        <v/>
      </c>
      <c r="F2047" s="256"/>
      <c r="G2047" s="257"/>
      <c r="H2047" s="254"/>
      <c r="I2047" s="254"/>
      <c r="J2047" s="254"/>
      <c r="K2047" s="254"/>
      <c r="L2047" s="254"/>
      <c r="M2047" s="254"/>
      <c r="N2047" s="254"/>
      <c r="O2047" s="254"/>
      <c r="P2047" s="254"/>
      <c r="Q2047" s="254"/>
      <c r="R2047" s="254"/>
      <c r="S2047" s="254"/>
      <c r="T2047" s="254"/>
      <c r="U2047" s="254"/>
      <c r="V2047" s="254"/>
      <c r="W2047" s="254"/>
      <c r="X2047" s="254"/>
      <c r="Y2047" s="254"/>
      <c r="Z2047" s="254"/>
      <c r="AA2047" s="254"/>
      <c r="AB2047" s="254"/>
      <c r="AC2047" s="254"/>
      <c r="AD2047" s="254"/>
      <c r="AE2047" s="255"/>
      <c r="AF2047" s="255"/>
      <c r="AG2047" s="255"/>
      <c r="AH2047" s="255"/>
      <c r="AI2047" s="255"/>
      <c r="AJ2047" s="255"/>
      <c r="AK2047" s="255"/>
      <c r="AL2047" s="255"/>
      <c r="AM2047" s="255"/>
      <c r="AN2047" s="255"/>
      <c r="AO2047" s="254"/>
      <c r="AP2047" s="254"/>
      <c r="AQ2047" s="254"/>
      <c r="AR2047" s="254"/>
      <c r="AS2047" s="254"/>
      <c r="AT2047" s="254"/>
      <c r="AU2047" s="254"/>
      <c r="AW2047" s="283" t="str">
        <f t="shared" si="242"/>
        <v/>
      </c>
      <c r="AX2047" s="283" t="str">
        <f t="shared" si="240"/>
        <v/>
      </c>
      <c r="AY2047" s="283" t="str">
        <f t="shared" si="243"/>
        <v/>
      </c>
      <c r="AZ2047" s="283" t="str">
        <f t="shared" si="244"/>
        <v/>
      </c>
      <c r="BA2047" s="283" t="str">
        <f t="shared" si="245"/>
        <v/>
      </c>
      <c r="BD2047" s="254" t="str">
        <f>IF(W2047="","",IF(F2047="休日",AW2047,IF(F2047="法休",AW2047,VLOOKUP(F2047,カレンダマスタ!$Q$56:$R$69,2,FALSE))))</f>
        <v/>
      </c>
      <c r="BG2047" s="254" t="str">
        <f t="shared" si="241"/>
        <v/>
      </c>
      <c r="BH2047" s="254" t="str">
        <f>IF(AX2047="","",IF(P2047&lt;&gt;"","",IF(BG2047="CS","OK",IF(VLOOKUP(E2047,カレンダマスタ!$A$5:$D$381,4,FALSE)&gt;0,"",IF(OR(AX2047*24&gt;10.84,AZ2047*24&lt;14.5)=TRUE,"×","OK")))))</f>
        <v/>
      </c>
    </row>
    <row r="2048" spans="2:60">
      <c r="B2048" s="111"/>
      <c r="C2048" s="385" t="str">
        <f>IF(STEP!C2048&lt;&gt;"",STEP!C2048,"")</f>
        <v/>
      </c>
      <c r="D2048" s="386" t="str">
        <f>IF(STEP!D2048&lt;&gt;"",STEP!D2048,"")</f>
        <v/>
      </c>
      <c r="E2048" s="387" t="str">
        <f>IF(STEP!E2048&lt;&gt;"",STEP!E2048,"")</f>
        <v/>
      </c>
      <c r="F2048" s="256"/>
      <c r="G2048" s="257"/>
      <c r="H2048" s="254"/>
      <c r="I2048" s="254"/>
      <c r="J2048" s="254"/>
      <c r="K2048" s="254"/>
      <c r="L2048" s="254"/>
      <c r="M2048" s="254"/>
      <c r="N2048" s="254"/>
      <c r="O2048" s="254"/>
      <c r="P2048" s="254"/>
      <c r="Q2048" s="254"/>
      <c r="R2048" s="254"/>
      <c r="S2048" s="254"/>
      <c r="T2048" s="254"/>
      <c r="U2048" s="254"/>
      <c r="V2048" s="254"/>
      <c r="W2048" s="254"/>
      <c r="X2048" s="254"/>
      <c r="Y2048" s="254"/>
      <c r="Z2048" s="254"/>
      <c r="AA2048" s="254"/>
      <c r="AB2048" s="254"/>
      <c r="AC2048" s="254"/>
      <c r="AD2048" s="254"/>
      <c r="AE2048" s="255"/>
      <c r="AF2048" s="255"/>
      <c r="AG2048" s="255"/>
      <c r="AH2048" s="255"/>
      <c r="AI2048" s="255"/>
      <c r="AJ2048" s="255"/>
      <c r="AK2048" s="255"/>
      <c r="AL2048" s="255"/>
      <c r="AM2048" s="255"/>
      <c r="AN2048" s="255"/>
      <c r="AO2048" s="254"/>
      <c r="AP2048" s="254"/>
      <c r="AQ2048" s="254"/>
      <c r="AR2048" s="254"/>
      <c r="AS2048" s="254"/>
      <c r="AT2048" s="254"/>
      <c r="AU2048" s="254"/>
      <c r="AW2048" s="283" t="str">
        <f t="shared" si="242"/>
        <v/>
      </c>
      <c r="AX2048" s="283" t="str">
        <f t="shared" si="240"/>
        <v/>
      </c>
      <c r="AY2048" s="283" t="str">
        <f t="shared" si="243"/>
        <v/>
      </c>
      <c r="AZ2048" s="283" t="str">
        <f t="shared" si="244"/>
        <v/>
      </c>
      <c r="BA2048" s="283" t="str">
        <f t="shared" si="245"/>
        <v/>
      </c>
      <c r="BD2048" s="254" t="str">
        <f>IF(W2048="","",IF(F2048="休日",AW2048,IF(F2048="法休",AW2048,VLOOKUP(F2048,カレンダマスタ!$Q$56:$R$69,2,FALSE))))</f>
        <v/>
      </c>
      <c r="BG2048" s="254" t="str">
        <f t="shared" si="241"/>
        <v/>
      </c>
      <c r="BH2048" s="254" t="str">
        <f>IF(AX2048="","",IF(P2048&lt;&gt;"","",IF(BG2048="CS","OK",IF(VLOOKUP(E2048,カレンダマスタ!$A$5:$D$381,4,FALSE)&gt;0,"",IF(OR(AX2048*24&gt;10.84,AZ2048*24&lt;14.5)=TRUE,"×","OK")))))</f>
        <v/>
      </c>
    </row>
    <row r="2049" spans="2:60">
      <c r="B2049" s="111"/>
      <c r="C2049" s="388" t="str">
        <f>IF(STEP!C2049&lt;&gt;"",STEP!C2049,"")</f>
        <v/>
      </c>
      <c r="D2049" s="389" t="str">
        <f>IF(STEP!D2049&lt;&gt;"",STEP!D2049,"")</f>
        <v/>
      </c>
      <c r="E2049" s="390" t="str">
        <f>IF(STEP!E2049&lt;&gt;"",STEP!E2049,"")</f>
        <v/>
      </c>
      <c r="F2049" s="259"/>
      <c r="G2049" s="266"/>
      <c r="H2049" s="260"/>
      <c r="I2049" s="260"/>
      <c r="J2049" s="260"/>
      <c r="K2049" s="260"/>
      <c r="L2049" s="260"/>
      <c r="M2049" s="260"/>
      <c r="N2049" s="260"/>
      <c r="O2049" s="260"/>
      <c r="P2049" s="260"/>
      <c r="Q2049" s="260"/>
      <c r="R2049" s="260"/>
      <c r="S2049" s="260"/>
      <c r="T2049" s="260"/>
      <c r="U2049" s="260"/>
      <c r="V2049" s="260"/>
      <c r="W2049" s="260"/>
      <c r="X2049" s="260"/>
      <c r="Y2049" s="260"/>
      <c r="Z2049" s="260"/>
      <c r="AA2049" s="260"/>
      <c r="AB2049" s="260"/>
      <c r="AC2049" s="260"/>
      <c r="AD2049" s="260"/>
      <c r="AE2049" s="261"/>
      <c r="AF2049" s="261"/>
      <c r="AG2049" s="261"/>
      <c r="AH2049" s="261"/>
      <c r="AI2049" s="261"/>
      <c r="AJ2049" s="261"/>
      <c r="AK2049" s="261"/>
      <c r="AL2049" s="261"/>
      <c r="AM2049" s="261"/>
      <c r="AN2049" s="261"/>
      <c r="AO2049" s="260"/>
      <c r="AP2049" s="260"/>
      <c r="AQ2049" s="260"/>
      <c r="AR2049" s="260"/>
      <c r="AS2049" s="260"/>
      <c r="AT2049" s="260"/>
      <c r="AU2049" s="260"/>
      <c r="AW2049" s="284" t="str">
        <f t="shared" si="242"/>
        <v/>
      </c>
      <c r="AX2049" s="284" t="str">
        <f t="shared" si="240"/>
        <v/>
      </c>
      <c r="AY2049" s="284" t="str">
        <f t="shared" si="243"/>
        <v/>
      </c>
      <c r="AZ2049" s="284" t="str">
        <f t="shared" si="244"/>
        <v/>
      </c>
      <c r="BA2049" s="284" t="str">
        <f t="shared" si="245"/>
        <v/>
      </c>
      <c r="BD2049" s="260" t="str">
        <f>IF(W2049="","",IF(F2049="休日",AW2049,IF(F2049="法休",AW2049,VLOOKUP(F2049,カレンダマスタ!$Q$56:$R$69,2,FALSE))))</f>
        <v/>
      </c>
      <c r="BG2049" s="260" t="str">
        <f t="shared" si="241"/>
        <v/>
      </c>
      <c r="BH2049" s="260" t="str">
        <f>IF(AX2049="","",IF(P2049&lt;&gt;"","",IF(BG2049="CS","OK",IF(VLOOKUP(E2049,カレンダマスタ!$A$5:$D$381,4,FALSE)&gt;0,"",IF(OR(AX2049*24&gt;10.84,AZ2049*24&lt;14.5)=TRUE,"×","OK")))))</f>
        <v/>
      </c>
    </row>
    <row r="2050" spans="2:60">
      <c r="B2050" s="111"/>
      <c r="C2050" s="391" t="str">
        <f>IF(STEP!C2050&lt;&gt;"",STEP!C2050,"")</f>
        <v/>
      </c>
      <c r="D2050" s="392" t="str">
        <f>IF(STEP!D2050&lt;&gt;"",STEP!D2050,"")</f>
        <v/>
      </c>
      <c r="E2050" s="393" t="str">
        <f>IF(STEP!E2050&lt;&gt;"",STEP!E2050,"")</f>
        <v/>
      </c>
      <c r="F2050" s="263"/>
      <c r="G2050" s="267"/>
      <c r="H2050" s="264"/>
      <c r="I2050" s="264"/>
      <c r="J2050" s="264"/>
      <c r="K2050" s="264"/>
      <c r="L2050" s="264"/>
      <c r="M2050" s="264"/>
      <c r="N2050" s="264"/>
      <c r="O2050" s="264"/>
      <c r="P2050" s="264"/>
      <c r="Q2050" s="264"/>
      <c r="R2050" s="264"/>
      <c r="S2050" s="264"/>
      <c r="T2050" s="264"/>
      <c r="U2050" s="264"/>
      <c r="V2050" s="264"/>
      <c r="W2050" s="264"/>
      <c r="X2050" s="264"/>
      <c r="Y2050" s="264"/>
      <c r="Z2050" s="264"/>
      <c r="AA2050" s="264"/>
      <c r="AB2050" s="264"/>
      <c r="AC2050" s="264"/>
      <c r="AD2050" s="264"/>
      <c r="AE2050" s="265"/>
      <c r="AF2050" s="265"/>
      <c r="AG2050" s="265"/>
      <c r="AH2050" s="265"/>
      <c r="AI2050" s="265"/>
      <c r="AJ2050" s="265"/>
      <c r="AK2050" s="265"/>
      <c r="AL2050" s="265"/>
      <c r="AM2050" s="265"/>
      <c r="AN2050" s="265"/>
      <c r="AO2050" s="264"/>
      <c r="AP2050" s="264"/>
      <c r="AQ2050" s="264"/>
      <c r="AR2050" s="264"/>
      <c r="AS2050" s="264"/>
      <c r="AT2050" s="264"/>
      <c r="AU2050" s="264"/>
      <c r="AW2050" s="285" t="str">
        <f t="shared" si="242"/>
        <v/>
      </c>
      <c r="AX2050" s="285" t="str">
        <f t="shared" si="240"/>
        <v/>
      </c>
      <c r="AY2050" s="285" t="str">
        <f t="shared" si="243"/>
        <v/>
      </c>
      <c r="AZ2050" s="285" t="str">
        <f t="shared" si="244"/>
        <v/>
      </c>
      <c r="BA2050" s="285" t="str">
        <f t="shared" si="245"/>
        <v/>
      </c>
      <c r="BD2050" s="264" t="str">
        <f>IF(W2050="","",IF(F2050="休日",AW2050,IF(F2050="法休",AW2050,VLOOKUP(F2050,カレンダマスタ!$Q$56:$R$69,2,FALSE))))</f>
        <v/>
      </c>
      <c r="BG2050" s="264" t="str">
        <f t="shared" si="241"/>
        <v/>
      </c>
      <c r="BH2050" s="264" t="str">
        <f>IF(AX2050="","",IF(P2050&lt;&gt;"","",IF(BG2050="CS","OK",IF(VLOOKUP(E2050,カレンダマスタ!$A$5:$D$381,4,FALSE)&gt;0,"",IF(OR(AX2050*24&gt;10.84,AZ2050*24&lt;14.5)=TRUE,"×","OK")))))</f>
        <v/>
      </c>
    </row>
    <row r="2051" spans="2:60">
      <c r="B2051" s="111"/>
      <c r="C2051" s="385" t="str">
        <f>IF(STEP!C2051&lt;&gt;"",STEP!C2051,"")</f>
        <v/>
      </c>
      <c r="D2051" s="386" t="str">
        <f>IF(STEP!D2051&lt;&gt;"",STEP!D2051,"")</f>
        <v/>
      </c>
      <c r="E2051" s="387" t="str">
        <f>IF(STEP!E2051&lt;&gt;"",STEP!E2051,"")</f>
        <v/>
      </c>
      <c r="F2051" s="253"/>
      <c r="G2051" s="252"/>
      <c r="H2051" s="254"/>
      <c r="I2051" s="254"/>
      <c r="J2051" s="254"/>
      <c r="K2051" s="254"/>
      <c r="L2051" s="254"/>
      <c r="M2051" s="254"/>
      <c r="N2051" s="254"/>
      <c r="O2051" s="254"/>
      <c r="P2051" s="254"/>
      <c r="Q2051" s="254"/>
      <c r="R2051" s="254"/>
      <c r="S2051" s="254"/>
      <c r="T2051" s="254"/>
      <c r="U2051" s="254"/>
      <c r="V2051" s="254"/>
      <c r="W2051" s="254"/>
      <c r="X2051" s="254"/>
      <c r="Y2051" s="254"/>
      <c r="Z2051" s="254"/>
      <c r="AA2051" s="254"/>
      <c r="AB2051" s="254"/>
      <c r="AC2051" s="254"/>
      <c r="AD2051" s="254"/>
      <c r="AE2051" s="255"/>
      <c r="AF2051" s="255"/>
      <c r="AG2051" s="255"/>
      <c r="AH2051" s="255"/>
      <c r="AI2051" s="255"/>
      <c r="AJ2051" s="255"/>
      <c r="AK2051" s="255"/>
      <c r="AL2051" s="255"/>
      <c r="AM2051" s="255"/>
      <c r="AN2051" s="255"/>
      <c r="AO2051" s="254"/>
      <c r="AP2051" s="254"/>
      <c r="AQ2051" s="254"/>
      <c r="AR2051" s="254"/>
      <c r="AS2051" s="254"/>
      <c r="AT2051" s="254"/>
      <c r="AU2051" s="254"/>
      <c r="AW2051" s="283" t="str">
        <f t="shared" si="242"/>
        <v/>
      </c>
      <c r="AX2051" s="283" t="str">
        <f t="shared" si="240"/>
        <v/>
      </c>
      <c r="AY2051" s="283" t="str">
        <f t="shared" si="243"/>
        <v/>
      </c>
      <c r="AZ2051" s="283" t="str">
        <f t="shared" si="244"/>
        <v/>
      </c>
      <c r="BA2051" s="283" t="str">
        <f t="shared" si="245"/>
        <v/>
      </c>
      <c r="BD2051" s="254" t="str">
        <f>IF(W2051="","",IF(F2051="休日",AW2051,IF(F2051="法休",AW2051,VLOOKUP(F2051,カレンダマスタ!$Q$56:$R$69,2,FALSE))))</f>
        <v/>
      </c>
      <c r="BG2051" s="503" t="str">
        <f t="shared" si="241"/>
        <v/>
      </c>
      <c r="BH2051" s="503" t="str">
        <f>IF(AX2051="","",IF(P2051&lt;&gt;"","",IF(BG2051="CS","OK",IF(VLOOKUP(E2051,カレンダマスタ!$A$5:$D$381,4,FALSE)&gt;0,"",IF(OR(AX2051*24&gt;10.84,AZ2051*24&lt;14.5)=TRUE,"×","OK")))))</f>
        <v/>
      </c>
    </row>
    <row r="2052" spans="2:60">
      <c r="B2052" s="111"/>
      <c r="C2052" s="385" t="str">
        <f>IF(STEP!C2052&lt;&gt;"",STEP!C2052,"")</f>
        <v/>
      </c>
      <c r="D2052" s="386" t="str">
        <f>IF(STEP!D2052&lt;&gt;"",STEP!D2052,"")</f>
        <v/>
      </c>
      <c r="E2052" s="387" t="str">
        <f>IF(STEP!E2052&lt;&gt;"",STEP!E2052,"")</f>
        <v/>
      </c>
      <c r="F2052" s="253"/>
      <c r="G2052" s="252"/>
      <c r="H2052" s="254"/>
      <c r="I2052" s="254"/>
      <c r="J2052" s="254"/>
      <c r="K2052" s="254"/>
      <c r="L2052" s="254"/>
      <c r="M2052" s="254"/>
      <c r="N2052" s="254"/>
      <c r="O2052" s="254"/>
      <c r="P2052" s="254"/>
      <c r="Q2052" s="254"/>
      <c r="R2052" s="254"/>
      <c r="S2052" s="254"/>
      <c r="T2052" s="254"/>
      <c r="U2052" s="254"/>
      <c r="V2052" s="254"/>
      <c r="W2052" s="254"/>
      <c r="X2052" s="254"/>
      <c r="Y2052" s="254"/>
      <c r="Z2052" s="254"/>
      <c r="AA2052" s="254"/>
      <c r="AB2052" s="254"/>
      <c r="AC2052" s="254"/>
      <c r="AD2052" s="254"/>
      <c r="AE2052" s="255"/>
      <c r="AF2052" s="255"/>
      <c r="AG2052" s="255"/>
      <c r="AH2052" s="255"/>
      <c r="AI2052" s="255"/>
      <c r="AJ2052" s="255"/>
      <c r="AK2052" s="255"/>
      <c r="AL2052" s="255"/>
      <c r="AM2052" s="255"/>
      <c r="AN2052" s="255"/>
      <c r="AO2052" s="254"/>
      <c r="AP2052" s="254"/>
      <c r="AQ2052" s="254"/>
      <c r="AR2052" s="254"/>
      <c r="AS2052" s="254"/>
      <c r="AT2052" s="254"/>
      <c r="AU2052" s="254"/>
      <c r="AW2052" s="283" t="str">
        <f t="shared" si="242"/>
        <v/>
      </c>
      <c r="AX2052" s="283" t="str">
        <f t="shared" si="240"/>
        <v/>
      </c>
      <c r="AY2052" s="283" t="str">
        <f t="shared" si="243"/>
        <v/>
      </c>
      <c r="AZ2052" s="283" t="str">
        <f t="shared" si="244"/>
        <v/>
      </c>
      <c r="BA2052" s="283" t="str">
        <f t="shared" si="245"/>
        <v/>
      </c>
      <c r="BD2052" s="254" t="str">
        <f>IF(W2052="","",IF(F2052="休日",AW2052,IF(F2052="法休",AW2052,VLOOKUP(F2052,カレンダマスタ!$Q$56:$R$69,2,FALSE))))</f>
        <v/>
      </c>
      <c r="BG2052" s="254" t="str">
        <f t="shared" si="241"/>
        <v/>
      </c>
      <c r="BH2052" s="254" t="str">
        <f>IF(AX2052="","",IF(P2052&lt;&gt;"","",IF(BG2052="CS","OK",IF(VLOOKUP(E2052,カレンダマスタ!$A$5:$D$381,4,FALSE)&gt;0,"",IF(OR(AX2052*24&gt;10.84,AZ2052*24&lt;14.5)=TRUE,"×","OK")))))</f>
        <v/>
      </c>
    </row>
    <row r="2053" spans="2:60">
      <c r="B2053" s="111"/>
      <c r="C2053" s="385" t="str">
        <f>IF(STEP!C2053&lt;&gt;"",STEP!C2053,"")</f>
        <v/>
      </c>
      <c r="D2053" s="386" t="str">
        <f>IF(STEP!D2053&lt;&gt;"",STEP!D2053,"")</f>
        <v/>
      </c>
      <c r="E2053" s="387" t="str">
        <f>IF(STEP!E2053&lt;&gt;"",STEP!E2053,"")</f>
        <v/>
      </c>
      <c r="F2053" s="256"/>
      <c r="G2053" s="257"/>
      <c r="H2053" s="254"/>
      <c r="I2053" s="254"/>
      <c r="J2053" s="254"/>
      <c r="K2053" s="254"/>
      <c r="L2053" s="254"/>
      <c r="M2053" s="254"/>
      <c r="N2053" s="254"/>
      <c r="O2053" s="254"/>
      <c r="P2053" s="254"/>
      <c r="Q2053" s="254"/>
      <c r="R2053" s="254"/>
      <c r="S2053" s="254"/>
      <c r="T2053" s="254"/>
      <c r="U2053" s="254"/>
      <c r="V2053" s="254"/>
      <c r="W2053" s="254"/>
      <c r="X2053" s="254"/>
      <c r="Y2053" s="254"/>
      <c r="Z2053" s="254"/>
      <c r="AA2053" s="254"/>
      <c r="AB2053" s="254"/>
      <c r="AC2053" s="254"/>
      <c r="AD2053" s="254"/>
      <c r="AE2053" s="255"/>
      <c r="AF2053" s="255"/>
      <c r="AG2053" s="255"/>
      <c r="AH2053" s="255"/>
      <c r="AI2053" s="255"/>
      <c r="AJ2053" s="255"/>
      <c r="AK2053" s="255"/>
      <c r="AL2053" s="255"/>
      <c r="AM2053" s="255"/>
      <c r="AN2053" s="255"/>
      <c r="AO2053" s="254"/>
      <c r="AP2053" s="254"/>
      <c r="AQ2053" s="254"/>
      <c r="AR2053" s="254"/>
      <c r="AS2053" s="254"/>
      <c r="AT2053" s="254"/>
      <c r="AU2053" s="254"/>
      <c r="AW2053" s="283" t="str">
        <f t="shared" si="242"/>
        <v/>
      </c>
      <c r="AX2053" s="283" t="str">
        <f t="shared" si="240"/>
        <v/>
      </c>
      <c r="AY2053" s="283" t="str">
        <f t="shared" si="243"/>
        <v/>
      </c>
      <c r="AZ2053" s="283" t="str">
        <f t="shared" si="244"/>
        <v/>
      </c>
      <c r="BA2053" s="283" t="str">
        <f t="shared" si="245"/>
        <v/>
      </c>
      <c r="BD2053" s="254" t="str">
        <f>IF(W2053="","",IF(F2053="休日",AW2053,IF(F2053="法休",AW2053,VLOOKUP(F2053,カレンダマスタ!$Q$56:$R$69,2,FALSE))))</f>
        <v/>
      </c>
      <c r="BG2053" s="254" t="str">
        <f t="shared" si="241"/>
        <v/>
      </c>
      <c r="BH2053" s="254" t="str">
        <f>IF(AX2053="","",IF(P2053&lt;&gt;"","",IF(BG2053="CS","OK",IF(VLOOKUP(E2053,カレンダマスタ!$A$5:$D$381,4,FALSE)&gt;0,"",IF(OR(AX2053*24&gt;10.84,AZ2053*24&lt;14.5)=TRUE,"×","OK")))))</f>
        <v/>
      </c>
    </row>
    <row r="2054" spans="2:60">
      <c r="B2054" s="111"/>
      <c r="C2054" s="385" t="str">
        <f>IF(STEP!C2054&lt;&gt;"",STEP!C2054,"")</f>
        <v/>
      </c>
      <c r="D2054" s="386" t="str">
        <f>IF(STEP!D2054&lt;&gt;"",STEP!D2054,"")</f>
        <v/>
      </c>
      <c r="E2054" s="387" t="str">
        <f>IF(STEP!E2054&lt;&gt;"",STEP!E2054,"")</f>
        <v/>
      </c>
      <c r="F2054" s="256"/>
      <c r="G2054" s="257"/>
      <c r="H2054" s="254"/>
      <c r="I2054" s="254"/>
      <c r="J2054" s="254"/>
      <c r="K2054" s="254"/>
      <c r="L2054" s="254"/>
      <c r="M2054" s="254"/>
      <c r="N2054" s="254"/>
      <c r="O2054" s="254"/>
      <c r="P2054" s="254"/>
      <c r="Q2054" s="254"/>
      <c r="R2054" s="254"/>
      <c r="S2054" s="254"/>
      <c r="T2054" s="254"/>
      <c r="U2054" s="254"/>
      <c r="V2054" s="254"/>
      <c r="W2054" s="254"/>
      <c r="X2054" s="254"/>
      <c r="Y2054" s="254"/>
      <c r="Z2054" s="254"/>
      <c r="AA2054" s="254"/>
      <c r="AB2054" s="254"/>
      <c r="AC2054" s="254"/>
      <c r="AD2054" s="254"/>
      <c r="AE2054" s="255"/>
      <c r="AF2054" s="255"/>
      <c r="AG2054" s="255"/>
      <c r="AH2054" s="255"/>
      <c r="AI2054" s="255"/>
      <c r="AJ2054" s="255"/>
      <c r="AK2054" s="255"/>
      <c r="AL2054" s="255"/>
      <c r="AM2054" s="255"/>
      <c r="AN2054" s="255"/>
      <c r="AO2054" s="254"/>
      <c r="AP2054" s="254"/>
      <c r="AQ2054" s="254"/>
      <c r="AR2054" s="254"/>
      <c r="AS2054" s="254"/>
      <c r="AT2054" s="254"/>
      <c r="AU2054" s="254"/>
      <c r="AW2054" s="283" t="str">
        <f t="shared" si="242"/>
        <v/>
      </c>
      <c r="AX2054" s="283" t="str">
        <f t="shared" si="240"/>
        <v/>
      </c>
      <c r="AY2054" s="283" t="str">
        <f t="shared" si="243"/>
        <v/>
      </c>
      <c r="AZ2054" s="283" t="str">
        <f t="shared" si="244"/>
        <v/>
      </c>
      <c r="BA2054" s="283" t="str">
        <f t="shared" si="245"/>
        <v/>
      </c>
      <c r="BD2054" s="254" t="str">
        <f>IF(W2054="","",IF(F2054="休日",AW2054,IF(F2054="法休",AW2054,VLOOKUP(F2054,カレンダマスタ!$Q$56:$R$69,2,FALSE))))</f>
        <v/>
      </c>
      <c r="BG2054" s="254" t="str">
        <f t="shared" si="241"/>
        <v/>
      </c>
      <c r="BH2054" s="254" t="str">
        <f>IF(AX2054="","",IF(P2054&lt;&gt;"","",IF(BG2054="CS","OK",IF(VLOOKUP(E2054,カレンダマスタ!$A$5:$D$381,4,FALSE)&gt;0,"",IF(OR(AX2054*24&gt;10.84,AZ2054*24&lt;14.5)=TRUE,"×","OK")))))</f>
        <v/>
      </c>
    </row>
    <row r="2055" spans="2:60">
      <c r="B2055" s="111"/>
      <c r="C2055" s="385" t="str">
        <f>IF(STEP!C2055&lt;&gt;"",STEP!C2055,"")</f>
        <v/>
      </c>
      <c r="D2055" s="386" t="str">
        <f>IF(STEP!D2055&lt;&gt;"",STEP!D2055,"")</f>
        <v/>
      </c>
      <c r="E2055" s="387" t="str">
        <f>IF(STEP!E2055&lt;&gt;"",STEP!E2055,"")</f>
        <v/>
      </c>
      <c r="F2055" s="256"/>
      <c r="G2055" s="257"/>
      <c r="H2055" s="254"/>
      <c r="I2055" s="254"/>
      <c r="J2055" s="254"/>
      <c r="K2055" s="254"/>
      <c r="L2055" s="254"/>
      <c r="M2055" s="254"/>
      <c r="N2055" s="254"/>
      <c r="O2055" s="254"/>
      <c r="P2055" s="254"/>
      <c r="Q2055" s="254"/>
      <c r="R2055" s="254"/>
      <c r="S2055" s="254"/>
      <c r="T2055" s="254"/>
      <c r="U2055" s="254"/>
      <c r="V2055" s="254"/>
      <c r="W2055" s="254"/>
      <c r="X2055" s="254"/>
      <c r="Y2055" s="254"/>
      <c r="Z2055" s="254"/>
      <c r="AA2055" s="254"/>
      <c r="AB2055" s="254"/>
      <c r="AC2055" s="254"/>
      <c r="AD2055" s="254"/>
      <c r="AE2055" s="255"/>
      <c r="AF2055" s="255"/>
      <c r="AG2055" s="255"/>
      <c r="AH2055" s="255"/>
      <c r="AI2055" s="255"/>
      <c r="AJ2055" s="255"/>
      <c r="AK2055" s="255"/>
      <c r="AL2055" s="255"/>
      <c r="AM2055" s="255"/>
      <c r="AN2055" s="255"/>
      <c r="AO2055" s="254"/>
      <c r="AP2055" s="254"/>
      <c r="AQ2055" s="254"/>
      <c r="AR2055" s="254"/>
      <c r="AS2055" s="254"/>
      <c r="AT2055" s="254"/>
      <c r="AU2055" s="254"/>
      <c r="AW2055" s="283" t="str">
        <f t="shared" si="242"/>
        <v/>
      </c>
      <c r="AX2055" s="283" t="str">
        <f t="shared" si="240"/>
        <v/>
      </c>
      <c r="AY2055" s="283" t="str">
        <f t="shared" si="243"/>
        <v/>
      </c>
      <c r="AZ2055" s="283" t="str">
        <f t="shared" si="244"/>
        <v/>
      </c>
      <c r="BA2055" s="283" t="str">
        <f t="shared" si="245"/>
        <v/>
      </c>
      <c r="BD2055" s="254" t="str">
        <f>IF(W2055="","",IF(F2055="休日",AW2055,IF(F2055="法休",AW2055,VLOOKUP(F2055,カレンダマスタ!$Q$56:$R$69,2,FALSE))))</f>
        <v/>
      </c>
      <c r="BG2055" s="254" t="str">
        <f t="shared" si="241"/>
        <v/>
      </c>
      <c r="BH2055" s="254" t="str">
        <f>IF(AX2055="","",IF(P2055&lt;&gt;"","",IF(BG2055="CS","OK",IF(VLOOKUP(E2055,カレンダマスタ!$A$5:$D$381,4,FALSE)&gt;0,"",IF(OR(AX2055*24&gt;10.84,AZ2055*24&lt;14.5)=TRUE,"×","OK")))))</f>
        <v/>
      </c>
    </row>
    <row r="2056" spans="2:60">
      <c r="B2056" s="111"/>
      <c r="C2056" s="388" t="str">
        <f>IF(STEP!C2056&lt;&gt;"",STEP!C2056,"")</f>
        <v/>
      </c>
      <c r="D2056" s="389" t="str">
        <f>IF(STEP!D2056&lt;&gt;"",STEP!D2056,"")</f>
        <v/>
      </c>
      <c r="E2056" s="390" t="str">
        <f>IF(STEP!E2056&lt;&gt;"",STEP!E2056,"")</f>
        <v/>
      </c>
      <c r="F2056" s="259"/>
      <c r="G2056" s="266"/>
      <c r="H2056" s="260"/>
      <c r="I2056" s="260"/>
      <c r="J2056" s="260"/>
      <c r="K2056" s="260"/>
      <c r="L2056" s="260"/>
      <c r="M2056" s="260"/>
      <c r="N2056" s="260"/>
      <c r="O2056" s="260"/>
      <c r="P2056" s="260"/>
      <c r="Q2056" s="260"/>
      <c r="R2056" s="260"/>
      <c r="S2056" s="260"/>
      <c r="T2056" s="260"/>
      <c r="U2056" s="260"/>
      <c r="V2056" s="260"/>
      <c r="W2056" s="260"/>
      <c r="X2056" s="260"/>
      <c r="Y2056" s="260"/>
      <c r="Z2056" s="260"/>
      <c r="AA2056" s="260"/>
      <c r="AB2056" s="260"/>
      <c r="AC2056" s="260"/>
      <c r="AD2056" s="260"/>
      <c r="AE2056" s="261"/>
      <c r="AF2056" s="261"/>
      <c r="AG2056" s="261"/>
      <c r="AH2056" s="261"/>
      <c r="AI2056" s="261"/>
      <c r="AJ2056" s="261"/>
      <c r="AK2056" s="261"/>
      <c r="AL2056" s="261"/>
      <c r="AM2056" s="261"/>
      <c r="AN2056" s="261"/>
      <c r="AO2056" s="260"/>
      <c r="AP2056" s="260"/>
      <c r="AQ2056" s="260"/>
      <c r="AR2056" s="260"/>
      <c r="AS2056" s="260"/>
      <c r="AT2056" s="260"/>
      <c r="AU2056" s="260"/>
      <c r="AW2056" s="284" t="str">
        <f t="shared" si="242"/>
        <v/>
      </c>
      <c r="AX2056" s="284" t="str">
        <f t="shared" si="240"/>
        <v/>
      </c>
      <c r="AY2056" s="284" t="str">
        <f t="shared" si="243"/>
        <v/>
      </c>
      <c r="AZ2056" s="284" t="str">
        <f t="shared" si="244"/>
        <v/>
      </c>
      <c r="BA2056" s="284" t="str">
        <f t="shared" si="245"/>
        <v/>
      </c>
      <c r="BD2056" s="260" t="str">
        <f>IF(W2056="","",IF(F2056="休日",AW2056,IF(F2056="法休",AW2056,VLOOKUP(F2056,カレンダマスタ!$Q$56:$R$69,2,FALSE))))</f>
        <v/>
      </c>
      <c r="BG2056" s="260" t="str">
        <f t="shared" si="241"/>
        <v/>
      </c>
      <c r="BH2056" s="260" t="str">
        <f>IF(AX2056="","",IF(P2056&lt;&gt;"","",IF(BG2056="CS","OK",IF(VLOOKUP(E2056,カレンダマスタ!$A$5:$D$381,4,FALSE)&gt;0,"",IF(OR(AX2056*24&gt;10.84,AZ2056*24&lt;14.5)=TRUE,"×","OK")))))</f>
        <v/>
      </c>
    </row>
    <row r="2057" spans="2:60">
      <c r="B2057" s="111"/>
      <c r="C2057" s="391" t="str">
        <f>IF(STEP!C2057&lt;&gt;"",STEP!C2057,"")</f>
        <v/>
      </c>
      <c r="D2057" s="392" t="str">
        <f>IF(STEP!D2057&lt;&gt;"",STEP!D2057,"")</f>
        <v/>
      </c>
      <c r="E2057" s="393" t="str">
        <f>IF(STEP!E2057&lt;&gt;"",STEP!E2057,"")</f>
        <v/>
      </c>
      <c r="F2057" s="263"/>
      <c r="G2057" s="267"/>
      <c r="H2057" s="264"/>
      <c r="I2057" s="264"/>
      <c r="J2057" s="264"/>
      <c r="K2057" s="264"/>
      <c r="L2057" s="264"/>
      <c r="M2057" s="264"/>
      <c r="N2057" s="264"/>
      <c r="O2057" s="264"/>
      <c r="P2057" s="264"/>
      <c r="Q2057" s="264"/>
      <c r="R2057" s="264"/>
      <c r="S2057" s="264"/>
      <c r="T2057" s="264"/>
      <c r="U2057" s="264"/>
      <c r="V2057" s="264"/>
      <c r="W2057" s="264"/>
      <c r="X2057" s="264"/>
      <c r="Y2057" s="264"/>
      <c r="Z2057" s="264"/>
      <c r="AA2057" s="264"/>
      <c r="AB2057" s="264"/>
      <c r="AC2057" s="264"/>
      <c r="AD2057" s="264"/>
      <c r="AE2057" s="265"/>
      <c r="AF2057" s="265"/>
      <c r="AG2057" s="265"/>
      <c r="AH2057" s="265"/>
      <c r="AI2057" s="265"/>
      <c r="AJ2057" s="265"/>
      <c r="AK2057" s="265"/>
      <c r="AL2057" s="265"/>
      <c r="AM2057" s="265"/>
      <c r="AN2057" s="265"/>
      <c r="AO2057" s="264"/>
      <c r="AP2057" s="264"/>
      <c r="AQ2057" s="264"/>
      <c r="AR2057" s="264"/>
      <c r="AS2057" s="264"/>
      <c r="AT2057" s="264"/>
      <c r="AU2057" s="264"/>
      <c r="AW2057" s="285" t="str">
        <f t="shared" si="242"/>
        <v/>
      </c>
      <c r="AX2057" s="285" t="str">
        <f t="shared" si="240"/>
        <v/>
      </c>
      <c r="AY2057" s="285" t="str">
        <f t="shared" si="243"/>
        <v/>
      </c>
      <c r="AZ2057" s="285" t="str">
        <f t="shared" si="244"/>
        <v/>
      </c>
      <c r="BA2057" s="285" t="str">
        <f t="shared" si="245"/>
        <v/>
      </c>
      <c r="BD2057" s="264" t="str">
        <f>IF(W2057="","",IF(F2057="休日",AW2057,IF(F2057="法休",AW2057,VLOOKUP(F2057,カレンダマスタ!$Q$56:$R$69,2,FALSE))))</f>
        <v/>
      </c>
      <c r="BG2057" s="264" t="str">
        <f t="shared" si="241"/>
        <v/>
      </c>
      <c r="BH2057" s="264" t="str">
        <f>IF(AX2057="","",IF(P2057&lt;&gt;"","",IF(BG2057="CS","OK",IF(VLOOKUP(E2057,カレンダマスタ!$A$5:$D$381,4,FALSE)&gt;0,"",IF(OR(AX2057*24&gt;10.84,AZ2057*24&lt;14.5)=TRUE,"×","OK")))))</f>
        <v/>
      </c>
    </row>
    <row r="2058" spans="2:60">
      <c r="B2058" s="111"/>
      <c r="C2058" s="385" t="str">
        <f>IF(STEP!C2058&lt;&gt;"",STEP!C2058,"")</f>
        <v/>
      </c>
      <c r="D2058" s="386" t="str">
        <f>IF(STEP!D2058&lt;&gt;"",STEP!D2058,"")</f>
        <v/>
      </c>
      <c r="E2058" s="387" t="str">
        <f>IF(STEP!E2058&lt;&gt;"",STEP!E2058,"")</f>
        <v/>
      </c>
      <c r="F2058" s="253"/>
      <c r="G2058" s="252"/>
      <c r="H2058" s="254"/>
      <c r="I2058" s="254"/>
      <c r="J2058" s="254"/>
      <c r="K2058" s="254"/>
      <c r="L2058" s="254"/>
      <c r="M2058" s="254"/>
      <c r="N2058" s="254"/>
      <c r="O2058" s="254"/>
      <c r="P2058" s="254"/>
      <c r="Q2058" s="254"/>
      <c r="R2058" s="254"/>
      <c r="S2058" s="254"/>
      <c r="T2058" s="254"/>
      <c r="U2058" s="254"/>
      <c r="V2058" s="254"/>
      <c r="W2058" s="254"/>
      <c r="X2058" s="254"/>
      <c r="Y2058" s="254"/>
      <c r="Z2058" s="254"/>
      <c r="AA2058" s="254"/>
      <c r="AB2058" s="254"/>
      <c r="AC2058" s="254"/>
      <c r="AD2058" s="254"/>
      <c r="AE2058" s="255"/>
      <c r="AF2058" s="255"/>
      <c r="AG2058" s="255"/>
      <c r="AH2058" s="255"/>
      <c r="AI2058" s="255"/>
      <c r="AJ2058" s="255"/>
      <c r="AK2058" s="255"/>
      <c r="AL2058" s="255"/>
      <c r="AM2058" s="255"/>
      <c r="AN2058" s="255"/>
      <c r="AO2058" s="254"/>
      <c r="AP2058" s="254"/>
      <c r="AQ2058" s="254"/>
      <c r="AR2058" s="254"/>
      <c r="AS2058" s="254"/>
      <c r="AT2058" s="254"/>
      <c r="AU2058" s="254"/>
      <c r="AW2058" s="283" t="str">
        <f t="shared" si="242"/>
        <v/>
      </c>
      <c r="AX2058" s="283" t="str">
        <f t="shared" si="240"/>
        <v/>
      </c>
      <c r="AY2058" s="283" t="str">
        <f t="shared" si="243"/>
        <v/>
      </c>
      <c r="AZ2058" s="283" t="str">
        <f t="shared" si="244"/>
        <v/>
      </c>
      <c r="BA2058" s="283" t="str">
        <f t="shared" si="245"/>
        <v/>
      </c>
      <c r="BD2058" s="254" t="str">
        <f>IF(W2058="","",IF(F2058="休日",AW2058,IF(F2058="法休",AW2058,VLOOKUP(F2058,カレンダマスタ!$Q$56:$R$69,2,FALSE))))</f>
        <v/>
      </c>
      <c r="BG2058" s="503" t="str">
        <f t="shared" si="241"/>
        <v/>
      </c>
      <c r="BH2058" s="503" t="str">
        <f>IF(AX2058="","",IF(P2058&lt;&gt;"","",IF(BG2058="CS","OK",IF(VLOOKUP(E2058,カレンダマスタ!$A$5:$D$381,4,FALSE)&gt;0,"",IF(OR(AX2058*24&gt;10.84,AZ2058*24&lt;14.5)=TRUE,"×","OK")))))</f>
        <v/>
      </c>
    </row>
    <row r="2059" spans="2:60">
      <c r="B2059" s="111"/>
      <c r="C2059" s="385" t="str">
        <f>IF(STEP!C2059&lt;&gt;"",STEP!C2059,"")</f>
        <v/>
      </c>
      <c r="D2059" s="386" t="str">
        <f>IF(STEP!D2059&lt;&gt;"",STEP!D2059,"")</f>
        <v/>
      </c>
      <c r="E2059" s="387" t="str">
        <f>IF(STEP!E2059&lt;&gt;"",STEP!E2059,"")</f>
        <v/>
      </c>
      <c r="F2059" s="253"/>
      <c r="G2059" s="252"/>
      <c r="H2059" s="254"/>
      <c r="I2059" s="254"/>
      <c r="J2059" s="254"/>
      <c r="K2059" s="254"/>
      <c r="L2059" s="254"/>
      <c r="M2059" s="254"/>
      <c r="N2059" s="254"/>
      <c r="O2059" s="254"/>
      <c r="P2059" s="254"/>
      <c r="Q2059" s="254"/>
      <c r="R2059" s="254"/>
      <c r="S2059" s="254"/>
      <c r="T2059" s="254"/>
      <c r="U2059" s="254"/>
      <c r="V2059" s="254"/>
      <c r="W2059" s="254"/>
      <c r="X2059" s="254"/>
      <c r="Y2059" s="254"/>
      <c r="Z2059" s="254"/>
      <c r="AA2059" s="254"/>
      <c r="AB2059" s="254"/>
      <c r="AC2059" s="254"/>
      <c r="AD2059" s="254"/>
      <c r="AE2059" s="255"/>
      <c r="AF2059" s="255"/>
      <c r="AG2059" s="255"/>
      <c r="AH2059" s="255"/>
      <c r="AI2059" s="255"/>
      <c r="AJ2059" s="255"/>
      <c r="AK2059" s="255"/>
      <c r="AL2059" s="255"/>
      <c r="AM2059" s="255"/>
      <c r="AN2059" s="255"/>
      <c r="AO2059" s="254"/>
      <c r="AP2059" s="254"/>
      <c r="AQ2059" s="254"/>
      <c r="AR2059" s="254"/>
      <c r="AS2059" s="254"/>
      <c r="AT2059" s="254"/>
      <c r="AU2059" s="254"/>
      <c r="AW2059" s="283" t="str">
        <f t="shared" si="242"/>
        <v/>
      </c>
      <c r="AX2059" s="283" t="str">
        <f t="shared" si="240"/>
        <v/>
      </c>
      <c r="AY2059" s="283" t="str">
        <f t="shared" si="243"/>
        <v/>
      </c>
      <c r="AZ2059" s="283" t="str">
        <f t="shared" si="244"/>
        <v/>
      </c>
      <c r="BA2059" s="283" t="str">
        <f t="shared" si="245"/>
        <v/>
      </c>
      <c r="BD2059" s="254" t="str">
        <f>IF(W2059="","",IF(F2059="休日",AW2059,IF(F2059="法休",AW2059,VLOOKUP(F2059,カレンダマスタ!$Q$56:$R$69,2,FALSE))))</f>
        <v/>
      </c>
      <c r="BG2059" s="254" t="str">
        <f t="shared" si="241"/>
        <v/>
      </c>
      <c r="BH2059" s="254" t="str">
        <f>IF(AX2059="","",IF(P2059&lt;&gt;"","",IF(BG2059="CS","OK",IF(VLOOKUP(E2059,カレンダマスタ!$A$5:$D$381,4,FALSE)&gt;0,"",IF(OR(AX2059*24&gt;10.84,AZ2059*24&lt;14.5)=TRUE,"×","OK")))))</f>
        <v/>
      </c>
    </row>
    <row r="2060" spans="2:60">
      <c r="B2060" s="111"/>
      <c r="C2060" s="385" t="str">
        <f>IF(STEP!C2060&lt;&gt;"",STEP!C2060,"")</f>
        <v/>
      </c>
      <c r="D2060" s="386" t="str">
        <f>IF(STEP!D2060&lt;&gt;"",STEP!D2060,"")</f>
        <v/>
      </c>
      <c r="E2060" s="387" t="str">
        <f>IF(STEP!E2060&lt;&gt;"",STEP!E2060,"")</f>
        <v/>
      </c>
      <c r="F2060" s="253"/>
      <c r="G2060" s="252"/>
      <c r="H2060" s="254"/>
      <c r="I2060" s="254"/>
      <c r="J2060" s="254"/>
      <c r="K2060" s="254"/>
      <c r="L2060" s="254"/>
      <c r="M2060" s="254"/>
      <c r="N2060" s="254"/>
      <c r="O2060" s="254"/>
      <c r="P2060" s="254"/>
      <c r="Q2060" s="254"/>
      <c r="R2060" s="254"/>
      <c r="S2060" s="254"/>
      <c r="T2060" s="254"/>
      <c r="U2060" s="254"/>
      <c r="V2060" s="254"/>
      <c r="W2060" s="254"/>
      <c r="X2060" s="254"/>
      <c r="Y2060" s="254"/>
      <c r="Z2060" s="254"/>
      <c r="AA2060" s="254"/>
      <c r="AB2060" s="254"/>
      <c r="AC2060" s="254"/>
      <c r="AD2060" s="254"/>
      <c r="AE2060" s="255"/>
      <c r="AF2060" s="255"/>
      <c r="AG2060" s="255"/>
      <c r="AH2060" s="255"/>
      <c r="AI2060" s="255"/>
      <c r="AJ2060" s="255"/>
      <c r="AK2060" s="255"/>
      <c r="AL2060" s="255"/>
      <c r="AM2060" s="255"/>
      <c r="AN2060" s="255"/>
      <c r="AO2060" s="254"/>
      <c r="AP2060" s="254"/>
      <c r="AQ2060" s="254"/>
      <c r="AR2060" s="254"/>
      <c r="AS2060" s="254"/>
      <c r="AT2060" s="254"/>
      <c r="AU2060" s="254"/>
      <c r="AW2060" s="283" t="str">
        <f t="shared" si="242"/>
        <v/>
      </c>
      <c r="AX2060" s="283" t="str">
        <f t="shared" si="240"/>
        <v/>
      </c>
      <c r="AY2060" s="283" t="str">
        <f t="shared" si="243"/>
        <v/>
      </c>
      <c r="AZ2060" s="283" t="str">
        <f t="shared" si="244"/>
        <v/>
      </c>
      <c r="BA2060" s="283" t="str">
        <f t="shared" si="245"/>
        <v/>
      </c>
      <c r="BD2060" s="254" t="str">
        <f>IF(W2060="","",IF(F2060="休日",AW2060,IF(F2060="法休",AW2060,VLOOKUP(F2060,カレンダマスタ!$Q$56:$R$69,2,FALSE))))</f>
        <v/>
      </c>
      <c r="BG2060" s="254" t="str">
        <f t="shared" si="241"/>
        <v/>
      </c>
      <c r="BH2060" s="254" t="str">
        <f>IF(AX2060="","",IF(P2060&lt;&gt;"","",IF(BG2060="CS","OK",IF(VLOOKUP(E2060,カレンダマスタ!$A$5:$D$381,4,FALSE)&gt;0,"",IF(OR(AX2060*24&gt;10.84,AZ2060*24&lt;14.5)=TRUE,"×","OK")))))</f>
        <v/>
      </c>
    </row>
    <row r="2061" spans="2:60">
      <c r="B2061" s="111"/>
      <c r="C2061" s="385" t="str">
        <f>IF(STEP!C2061&lt;&gt;"",STEP!C2061,"")</f>
        <v/>
      </c>
      <c r="D2061" s="386" t="str">
        <f>IF(STEP!D2061&lt;&gt;"",STEP!D2061,"")</f>
        <v/>
      </c>
      <c r="E2061" s="387" t="str">
        <f>IF(STEP!E2061&lt;&gt;"",STEP!E2061,"")</f>
        <v/>
      </c>
      <c r="F2061" s="256"/>
      <c r="G2061" s="257"/>
      <c r="H2061" s="254"/>
      <c r="I2061" s="254"/>
      <c r="J2061" s="254"/>
      <c r="K2061" s="254"/>
      <c r="L2061" s="254"/>
      <c r="M2061" s="254"/>
      <c r="N2061" s="254"/>
      <c r="O2061" s="254"/>
      <c r="P2061" s="254"/>
      <c r="Q2061" s="254"/>
      <c r="R2061" s="254"/>
      <c r="S2061" s="254"/>
      <c r="T2061" s="254"/>
      <c r="U2061" s="254"/>
      <c r="V2061" s="254"/>
      <c r="W2061" s="254"/>
      <c r="X2061" s="254"/>
      <c r="Y2061" s="254"/>
      <c r="Z2061" s="254"/>
      <c r="AA2061" s="254"/>
      <c r="AB2061" s="254"/>
      <c r="AC2061" s="254"/>
      <c r="AD2061" s="254"/>
      <c r="AE2061" s="255"/>
      <c r="AF2061" s="255"/>
      <c r="AG2061" s="255"/>
      <c r="AH2061" s="255"/>
      <c r="AI2061" s="255"/>
      <c r="AJ2061" s="255"/>
      <c r="AK2061" s="255"/>
      <c r="AL2061" s="255"/>
      <c r="AM2061" s="255"/>
      <c r="AN2061" s="255"/>
      <c r="AO2061" s="254"/>
      <c r="AP2061" s="254"/>
      <c r="AQ2061" s="254"/>
      <c r="AR2061" s="254"/>
      <c r="AS2061" s="254"/>
      <c r="AT2061" s="254"/>
      <c r="AU2061" s="254"/>
      <c r="AW2061" s="283" t="str">
        <f t="shared" si="242"/>
        <v/>
      </c>
      <c r="AX2061" s="283" t="str">
        <f t="shared" si="240"/>
        <v/>
      </c>
      <c r="AY2061" s="283" t="str">
        <f t="shared" si="243"/>
        <v/>
      </c>
      <c r="AZ2061" s="283" t="str">
        <f t="shared" si="244"/>
        <v/>
      </c>
      <c r="BA2061" s="283" t="str">
        <f t="shared" si="245"/>
        <v/>
      </c>
      <c r="BD2061" s="254" t="str">
        <f>IF(W2061="","",IF(F2061="休日",AW2061,IF(F2061="法休",AW2061,VLOOKUP(F2061,カレンダマスタ!$Q$56:$R$69,2,FALSE))))</f>
        <v/>
      </c>
      <c r="BG2061" s="254" t="str">
        <f t="shared" si="241"/>
        <v/>
      </c>
      <c r="BH2061" s="254" t="str">
        <f>IF(AX2061="","",IF(P2061&lt;&gt;"","",IF(BG2061="CS","OK",IF(VLOOKUP(E2061,カレンダマスタ!$A$5:$D$381,4,FALSE)&gt;0,"",IF(OR(AX2061*24&gt;10.84,AZ2061*24&lt;14.5)=TRUE,"×","OK")))))</f>
        <v/>
      </c>
    </row>
    <row r="2062" spans="2:60">
      <c r="B2062" s="111"/>
      <c r="C2062" s="385" t="str">
        <f>IF(STEP!C2062&lt;&gt;"",STEP!C2062,"")</f>
        <v/>
      </c>
      <c r="D2062" s="386" t="str">
        <f>IF(STEP!D2062&lt;&gt;"",STEP!D2062,"")</f>
        <v/>
      </c>
      <c r="E2062" s="387" t="str">
        <f>IF(STEP!E2062&lt;&gt;"",STEP!E2062,"")</f>
        <v/>
      </c>
      <c r="F2062" s="256"/>
      <c r="G2062" s="257"/>
      <c r="H2062" s="254"/>
      <c r="I2062" s="254"/>
      <c r="J2062" s="254"/>
      <c r="K2062" s="254"/>
      <c r="L2062" s="254"/>
      <c r="M2062" s="254"/>
      <c r="N2062" s="254"/>
      <c r="O2062" s="254"/>
      <c r="P2062" s="254"/>
      <c r="Q2062" s="254"/>
      <c r="R2062" s="254"/>
      <c r="S2062" s="254"/>
      <c r="T2062" s="254"/>
      <c r="U2062" s="254"/>
      <c r="V2062" s="254"/>
      <c r="W2062" s="254"/>
      <c r="X2062" s="254"/>
      <c r="Y2062" s="254"/>
      <c r="Z2062" s="254"/>
      <c r="AA2062" s="254"/>
      <c r="AB2062" s="254"/>
      <c r="AC2062" s="254"/>
      <c r="AD2062" s="254"/>
      <c r="AE2062" s="255"/>
      <c r="AF2062" s="255"/>
      <c r="AG2062" s="255"/>
      <c r="AH2062" s="255"/>
      <c r="AI2062" s="255"/>
      <c r="AJ2062" s="255"/>
      <c r="AK2062" s="255"/>
      <c r="AL2062" s="255"/>
      <c r="AM2062" s="255"/>
      <c r="AN2062" s="255"/>
      <c r="AO2062" s="254"/>
      <c r="AP2062" s="254"/>
      <c r="AQ2062" s="254"/>
      <c r="AR2062" s="254"/>
      <c r="AS2062" s="254"/>
      <c r="AT2062" s="254"/>
      <c r="AU2062" s="254"/>
      <c r="AW2062" s="283" t="str">
        <f t="shared" si="242"/>
        <v/>
      </c>
      <c r="AX2062" s="283" t="str">
        <f t="shared" si="240"/>
        <v/>
      </c>
      <c r="AY2062" s="283" t="str">
        <f t="shared" si="243"/>
        <v/>
      </c>
      <c r="AZ2062" s="283" t="str">
        <f t="shared" si="244"/>
        <v/>
      </c>
      <c r="BA2062" s="283" t="str">
        <f t="shared" si="245"/>
        <v/>
      </c>
      <c r="BD2062" s="254" t="str">
        <f>IF(W2062="","",IF(F2062="休日",AW2062,IF(F2062="法休",AW2062,VLOOKUP(F2062,カレンダマスタ!$Q$56:$R$69,2,FALSE))))</f>
        <v/>
      </c>
      <c r="BG2062" s="254" t="str">
        <f t="shared" si="241"/>
        <v/>
      </c>
      <c r="BH2062" s="254" t="str">
        <f>IF(AX2062="","",IF(P2062&lt;&gt;"","",IF(BG2062="CS","OK",IF(VLOOKUP(E2062,カレンダマスタ!$A$5:$D$381,4,FALSE)&gt;0,"",IF(OR(AX2062*24&gt;10.84,AZ2062*24&lt;14.5)=TRUE,"×","OK")))))</f>
        <v/>
      </c>
    </row>
    <row r="2063" spans="2:60">
      <c r="B2063" s="111"/>
      <c r="C2063" s="388" t="str">
        <f>IF(STEP!C2063&lt;&gt;"",STEP!C2063,"")</f>
        <v/>
      </c>
      <c r="D2063" s="389" t="str">
        <f>IF(STEP!D2063&lt;&gt;"",STEP!D2063,"")</f>
        <v/>
      </c>
      <c r="E2063" s="390" t="str">
        <f>IF(STEP!E2063&lt;&gt;"",STEP!E2063,"")</f>
        <v/>
      </c>
      <c r="F2063" s="259"/>
      <c r="G2063" s="266"/>
      <c r="H2063" s="260"/>
      <c r="I2063" s="260"/>
      <c r="J2063" s="260"/>
      <c r="K2063" s="260"/>
      <c r="L2063" s="260"/>
      <c r="M2063" s="260"/>
      <c r="N2063" s="260"/>
      <c r="O2063" s="260"/>
      <c r="P2063" s="260"/>
      <c r="Q2063" s="260"/>
      <c r="R2063" s="260"/>
      <c r="S2063" s="260"/>
      <c r="T2063" s="260"/>
      <c r="U2063" s="260"/>
      <c r="V2063" s="260"/>
      <c r="W2063" s="260"/>
      <c r="X2063" s="260"/>
      <c r="Y2063" s="260"/>
      <c r="Z2063" s="260"/>
      <c r="AA2063" s="260"/>
      <c r="AB2063" s="260"/>
      <c r="AC2063" s="260"/>
      <c r="AD2063" s="260"/>
      <c r="AE2063" s="261"/>
      <c r="AF2063" s="261"/>
      <c r="AG2063" s="261"/>
      <c r="AH2063" s="261"/>
      <c r="AI2063" s="261"/>
      <c r="AJ2063" s="261"/>
      <c r="AK2063" s="261"/>
      <c r="AL2063" s="261"/>
      <c r="AM2063" s="261"/>
      <c r="AN2063" s="261"/>
      <c r="AO2063" s="260"/>
      <c r="AP2063" s="260"/>
      <c r="AQ2063" s="260"/>
      <c r="AR2063" s="260"/>
      <c r="AS2063" s="260"/>
      <c r="AT2063" s="260"/>
      <c r="AU2063" s="260"/>
      <c r="AW2063" s="284" t="str">
        <f t="shared" si="242"/>
        <v/>
      </c>
      <c r="AX2063" s="284" t="str">
        <f t="shared" si="240"/>
        <v/>
      </c>
      <c r="AY2063" s="284" t="str">
        <f t="shared" si="243"/>
        <v/>
      </c>
      <c r="AZ2063" s="284" t="str">
        <f t="shared" si="244"/>
        <v/>
      </c>
      <c r="BA2063" s="284" t="str">
        <f t="shared" si="245"/>
        <v/>
      </c>
      <c r="BD2063" s="260" t="str">
        <f>IF(W2063="","",IF(F2063="休日",AW2063,IF(F2063="法休",AW2063,VLOOKUP(F2063,カレンダマスタ!$Q$56:$R$69,2,FALSE))))</f>
        <v/>
      </c>
      <c r="BG2063" s="260" t="str">
        <f t="shared" si="241"/>
        <v/>
      </c>
      <c r="BH2063" s="260" t="str">
        <f>IF(AX2063="","",IF(P2063&lt;&gt;"","",IF(BG2063="CS","OK",IF(VLOOKUP(E2063,カレンダマスタ!$A$5:$D$381,4,FALSE)&gt;0,"",IF(OR(AX2063*24&gt;10.84,AZ2063*24&lt;14.5)=TRUE,"×","OK")))))</f>
        <v/>
      </c>
    </row>
    <row r="2064" spans="2:60">
      <c r="B2064" s="111"/>
      <c r="C2064" s="394" t="str">
        <f>IF(STEP!C2064&lt;&gt;"",STEP!C2064,"")</f>
        <v/>
      </c>
      <c r="D2064" s="395" t="str">
        <f>IF(STEP!D2064&lt;&gt;"",STEP!D2064,"")</f>
        <v/>
      </c>
      <c r="E2064" s="396" t="str">
        <f>IF(STEP!E2064&lt;&gt;"",STEP!E2064,"")</f>
        <v/>
      </c>
      <c r="F2064" s="269"/>
      <c r="G2064" s="268"/>
      <c r="H2064" s="270"/>
      <c r="I2064" s="270"/>
      <c r="J2064" s="270"/>
      <c r="K2064" s="270"/>
      <c r="L2064" s="270"/>
      <c r="M2064" s="270"/>
      <c r="N2064" s="270"/>
      <c r="O2064" s="270"/>
      <c r="P2064" s="270"/>
      <c r="Q2064" s="270"/>
      <c r="R2064" s="270"/>
      <c r="S2064" s="270"/>
      <c r="T2064" s="270"/>
      <c r="U2064" s="270"/>
      <c r="V2064" s="270"/>
      <c r="W2064" s="270"/>
      <c r="X2064" s="270"/>
      <c r="Y2064" s="270"/>
      <c r="Z2064" s="270"/>
      <c r="AA2064" s="270"/>
      <c r="AB2064" s="270"/>
      <c r="AC2064" s="270"/>
      <c r="AD2064" s="270"/>
      <c r="AE2064" s="271"/>
      <c r="AF2064" s="271"/>
      <c r="AG2064" s="271"/>
      <c r="AH2064" s="271"/>
      <c r="AI2064" s="271"/>
      <c r="AJ2064" s="271"/>
      <c r="AK2064" s="271"/>
      <c r="AL2064" s="271"/>
      <c r="AM2064" s="271"/>
      <c r="AN2064" s="271"/>
      <c r="AO2064" s="270"/>
      <c r="AP2064" s="270"/>
      <c r="AQ2064" s="270"/>
      <c r="AR2064" s="270"/>
      <c r="AS2064" s="270"/>
      <c r="AT2064" s="270"/>
      <c r="AU2064" s="270"/>
      <c r="AW2064" s="282" t="str">
        <f t="shared" si="242"/>
        <v/>
      </c>
      <c r="AX2064" s="282" t="str">
        <f t="shared" si="240"/>
        <v/>
      </c>
      <c r="AY2064" s="282" t="str">
        <f t="shared" si="243"/>
        <v/>
      </c>
      <c r="AZ2064" s="282" t="str">
        <f t="shared" si="244"/>
        <v/>
      </c>
      <c r="BA2064" s="282" t="str">
        <f t="shared" si="245"/>
        <v/>
      </c>
      <c r="BD2064" s="270" t="str">
        <f>IF(W2064="","",IF(F2064="休日",AW2064,IF(F2064="法休",AW2064,VLOOKUP(F2064,カレンダマスタ!$Q$56:$R$69,2,FALSE))))</f>
        <v/>
      </c>
      <c r="BG2064" s="270" t="str">
        <f t="shared" si="241"/>
        <v/>
      </c>
      <c r="BH2064" s="270" t="str">
        <f>IF(AX2064="","",IF(P2064&lt;&gt;"","",IF(BG2064="CS","OK",IF(VLOOKUP(E2064,カレンダマスタ!$A$5:$D$381,4,FALSE)&gt;0,"",IF(OR(AX2064*24&gt;10.84,AZ2064*24&lt;14.5)=TRUE,"×","OK")))))</f>
        <v/>
      </c>
    </row>
    <row r="2065" spans="2:60">
      <c r="B2065" s="111"/>
      <c r="C2065" s="385" t="str">
        <f>IF(STEP!C2065&lt;&gt;"",STEP!C2065,"")</f>
        <v/>
      </c>
      <c r="D2065" s="386" t="str">
        <f>IF(STEP!D2065&lt;&gt;"",STEP!D2065,"")</f>
        <v/>
      </c>
      <c r="E2065" s="387" t="str">
        <f>IF(STEP!E2065&lt;&gt;"",STEP!E2065,"")</f>
        <v/>
      </c>
      <c r="F2065" s="253"/>
      <c r="G2065" s="252"/>
      <c r="H2065" s="254"/>
      <c r="I2065" s="254"/>
      <c r="J2065" s="254"/>
      <c r="K2065" s="254"/>
      <c r="L2065" s="254"/>
      <c r="M2065" s="254"/>
      <c r="N2065" s="254"/>
      <c r="O2065" s="254"/>
      <c r="P2065" s="254"/>
      <c r="Q2065" s="254"/>
      <c r="R2065" s="254"/>
      <c r="S2065" s="254"/>
      <c r="T2065" s="254"/>
      <c r="U2065" s="254"/>
      <c r="V2065" s="254"/>
      <c r="W2065" s="254"/>
      <c r="X2065" s="254"/>
      <c r="Y2065" s="254"/>
      <c r="Z2065" s="254"/>
      <c r="AA2065" s="254"/>
      <c r="AB2065" s="254"/>
      <c r="AC2065" s="254"/>
      <c r="AD2065" s="254"/>
      <c r="AE2065" s="255"/>
      <c r="AF2065" s="255"/>
      <c r="AG2065" s="255"/>
      <c r="AH2065" s="255"/>
      <c r="AI2065" s="255"/>
      <c r="AJ2065" s="255"/>
      <c r="AK2065" s="255"/>
      <c r="AL2065" s="255"/>
      <c r="AM2065" s="255"/>
      <c r="AN2065" s="255"/>
      <c r="AO2065" s="254"/>
      <c r="AP2065" s="254"/>
      <c r="AQ2065" s="254"/>
      <c r="AR2065" s="254"/>
      <c r="AS2065" s="254"/>
      <c r="AT2065" s="254"/>
      <c r="AU2065" s="254"/>
      <c r="AW2065" s="283" t="str">
        <f t="shared" si="242"/>
        <v/>
      </c>
      <c r="AX2065" s="283" t="str">
        <f t="shared" si="240"/>
        <v/>
      </c>
      <c r="AY2065" s="283" t="str">
        <f t="shared" si="243"/>
        <v/>
      </c>
      <c r="AZ2065" s="283" t="str">
        <f t="shared" si="244"/>
        <v/>
      </c>
      <c r="BA2065" s="283" t="str">
        <f t="shared" si="245"/>
        <v/>
      </c>
      <c r="BD2065" s="254" t="str">
        <f>IF(W2065="","",IF(F2065="休日",AW2065,IF(F2065="法休",AW2065,VLOOKUP(F2065,カレンダマスタ!$Q$56:$R$69,2,FALSE))))</f>
        <v/>
      </c>
      <c r="BG2065" s="254" t="str">
        <f t="shared" si="241"/>
        <v/>
      </c>
      <c r="BH2065" s="254" t="str">
        <f>IF(AX2065="","",IF(P2065&lt;&gt;"","",IF(BG2065="CS","OK",IF(VLOOKUP(E2065,カレンダマスタ!$A$5:$D$381,4,FALSE)&gt;0,"",IF(OR(AX2065*24&gt;10.84,AZ2065*24&lt;14.5)=TRUE,"×","OK")))))</f>
        <v/>
      </c>
    </row>
    <row r="2066" spans="2:60">
      <c r="B2066" s="111"/>
      <c r="C2066" s="397" t="str">
        <f>IF(STEP!C2066&lt;&gt;"",STEP!C2066,"")</f>
        <v/>
      </c>
      <c r="D2066" s="398" t="str">
        <f>IF(STEP!D2066&lt;&gt;"",STEP!D2066,"")</f>
        <v/>
      </c>
      <c r="E2066" s="399" t="str">
        <f>IF(STEP!E2066&lt;&gt;"",STEP!E2066,"")</f>
        <v/>
      </c>
      <c r="F2066" s="273"/>
      <c r="G2066" s="272"/>
      <c r="H2066" s="274"/>
      <c r="I2066" s="274"/>
      <c r="J2066" s="274"/>
      <c r="K2066" s="274"/>
      <c r="L2066" s="274"/>
      <c r="M2066" s="274"/>
      <c r="N2066" s="274"/>
      <c r="O2066" s="274"/>
      <c r="P2066" s="274"/>
      <c r="Q2066" s="274"/>
      <c r="R2066" s="274"/>
      <c r="S2066" s="274"/>
      <c r="T2066" s="274"/>
      <c r="U2066" s="274"/>
      <c r="V2066" s="274"/>
      <c r="W2066" s="274"/>
      <c r="X2066" s="274"/>
      <c r="Y2066" s="274"/>
      <c r="Z2066" s="274"/>
      <c r="AA2066" s="274"/>
      <c r="AB2066" s="274"/>
      <c r="AC2066" s="274"/>
      <c r="AD2066" s="274"/>
      <c r="AE2066" s="275"/>
      <c r="AF2066" s="275"/>
      <c r="AG2066" s="275"/>
      <c r="AH2066" s="275"/>
      <c r="AI2066" s="275"/>
      <c r="AJ2066" s="275"/>
      <c r="AK2066" s="275"/>
      <c r="AL2066" s="275"/>
      <c r="AM2066" s="275"/>
      <c r="AN2066" s="275"/>
      <c r="AO2066" s="274"/>
      <c r="AP2066" s="274"/>
      <c r="AQ2066" s="274"/>
      <c r="AR2066" s="274"/>
      <c r="AS2066" s="274"/>
      <c r="AT2066" s="274"/>
      <c r="AU2066" s="274"/>
      <c r="AW2066" s="286" t="str">
        <f t="shared" si="242"/>
        <v/>
      </c>
      <c r="AX2066" s="286" t="str">
        <f t="shared" si="240"/>
        <v/>
      </c>
      <c r="AY2066" s="286" t="str">
        <f t="shared" si="243"/>
        <v/>
      </c>
      <c r="AZ2066" s="286" t="str">
        <f t="shared" si="244"/>
        <v/>
      </c>
      <c r="BA2066" s="286" t="str">
        <f t="shared" si="245"/>
        <v/>
      </c>
      <c r="BD2066" s="274" t="str">
        <f>IF(W2066="","",IF(F2066="休日",AW2066,IF(F2066="法休",AW2066,VLOOKUP(F2066,カレンダマスタ!$Q$56:$R$69,2,FALSE))))</f>
        <v/>
      </c>
      <c r="BG2066" s="274" t="str">
        <f t="shared" si="241"/>
        <v/>
      </c>
      <c r="BH2066" s="274" t="str">
        <f>IF(AX2066="","",IF(P2066&lt;&gt;"","",IF(BG2066="CS","OK",IF(VLOOKUP(E2066,カレンダマスタ!$A$5:$D$381,4,FALSE)&gt;0,"",IF(OR(AX2066*24&gt;10.84,AZ2066*24&lt;14.5)=TRUE,"×","OK")))))</f>
        <v/>
      </c>
    </row>
    <row r="2067" spans="2:60">
      <c r="B2067" s="111"/>
      <c r="C2067" s="397" t="str">
        <f>IF(STEP!C2067&lt;&gt;"",STEP!C2067,"")</f>
        <v/>
      </c>
      <c r="D2067" s="398" t="str">
        <f>IF(STEP!D2067&lt;&gt;"",STEP!D2067,"")</f>
        <v/>
      </c>
      <c r="E2067" s="399" t="str">
        <f>IF(STEP!E2067&lt;&gt;"",STEP!E2067,"")</f>
        <v/>
      </c>
      <c r="F2067" s="273"/>
      <c r="G2067" s="272"/>
      <c r="H2067" s="274"/>
      <c r="I2067" s="274"/>
      <c r="J2067" s="274"/>
      <c r="K2067" s="274"/>
      <c r="L2067" s="274"/>
      <c r="M2067" s="274"/>
      <c r="N2067" s="274"/>
      <c r="O2067" s="274"/>
      <c r="P2067" s="274"/>
      <c r="Q2067" s="274"/>
      <c r="R2067" s="274"/>
      <c r="S2067" s="274"/>
      <c r="T2067" s="274"/>
      <c r="U2067" s="274"/>
      <c r="V2067" s="274"/>
      <c r="W2067" s="274"/>
      <c r="X2067" s="274"/>
      <c r="Y2067" s="274"/>
      <c r="Z2067" s="274"/>
      <c r="AA2067" s="274"/>
      <c r="AB2067" s="274"/>
      <c r="AC2067" s="274"/>
      <c r="AD2067" s="274"/>
      <c r="AE2067" s="275"/>
      <c r="AF2067" s="275"/>
      <c r="AG2067" s="275"/>
      <c r="AH2067" s="275"/>
      <c r="AI2067" s="275"/>
      <c r="AJ2067" s="275"/>
      <c r="AK2067" s="275"/>
      <c r="AL2067" s="275"/>
      <c r="AM2067" s="275"/>
      <c r="AN2067" s="275"/>
      <c r="AO2067" s="274"/>
      <c r="AP2067" s="274"/>
      <c r="AQ2067" s="274"/>
      <c r="AR2067" s="274"/>
      <c r="AS2067" s="274"/>
      <c r="AT2067" s="274"/>
      <c r="AU2067" s="274"/>
      <c r="AW2067" s="286" t="str">
        <f t="shared" si="242"/>
        <v/>
      </c>
      <c r="AX2067" s="286" t="str">
        <f t="shared" si="240"/>
        <v/>
      </c>
      <c r="AY2067" s="286" t="str">
        <f t="shared" si="243"/>
        <v/>
      </c>
      <c r="AZ2067" s="286" t="str">
        <f t="shared" si="244"/>
        <v/>
      </c>
      <c r="BA2067" s="286" t="str">
        <f t="shared" si="245"/>
        <v/>
      </c>
      <c r="BD2067" s="274" t="str">
        <f>IF(W2067="","",IF(F2067="休日",AW2067,IF(F2067="法休",AW2067,VLOOKUP(F2067,カレンダマスタ!$Q$56:$R$69,2,FALSE))))</f>
        <v/>
      </c>
      <c r="BG2067" s="274" t="str">
        <f t="shared" si="241"/>
        <v/>
      </c>
      <c r="BH2067" s="274" t="str">
        <f>IF(AX2067="","",IF(P2067&lt;&gt;"","",IF(BG2067="CS","OK",IF(VLOOKUP(E2067,カレンダマスタ!$A$5:$D$381,4,FALSE)&gt;0,"",IF(OR(AX2067*24&gt;10.84,AZ2067*24&lt;14.5)=TRUE,"×","OK")))))</f>
        <v/>
      </c>
    </row>
    <row r="2068" spans="2:60">
      <c r="B2068" s="111"/>
      <c r="C2068" s="397" t="str">
        <f>IF(STEP!C2068&lt;&gt;"",STEP!C2068,"")</f>
        <v/>
      </c>
      <c r="D2068" s="398" t="str">
        <f>IF(STEP!D2068&lt;&gt;"",STEP!D2068,"")</f>
        <v/>
      </c>
      <c r="E2068" s="399" t="str">
        <f>IF(STEP!E2068&lt;&gt;"",STEP!E2068,"")</f>
        <v/>
      </c>
      <c r="F2068" s="273"/>
      <c r="G2068" s="272"/>
      <c r="H2068" s="274"/>
      <c r="I2068" s="274"/>
      <c r="J2068" s="274"/>
      <c r="K2068" s="274"/>
      <c r="L2068" s="274"/>
      <c r="M2068" s="274"/>
      <c r="N2068" s="274"/>
      <c r="O2068" s="274"/>
      <c r="P2068" s="274"/>
      <c r="Q2068" s="274"/>
      <c r="R2068" s="274"/>
      <c r="S2068" s="274"/>
      <c r="T2068" s="274"/>
      <c r="U2068" s="274"/>
      <c r="V2068" s="274"/>
      <c r="W2068" s="274"/>
      <c r="X2068" s="274"/>
      <c r="Y2068" s="274"/>
      <c r="Z2068" s="274"/>
      <c r="AA2068" s="274"/>
      <c r="AB2068" s="274"/>
      <c r="AC2068" s="274"/>
      <c r="AD2068" s="274"/>
      <c r="AE2068" s="275"/>
      <c r="AF2068" s="275"/>
      <c r="AG2068" s="275"/>
      <c r="AH2068" s="275"/>
      <c r="AI2068" s="275"/>
      <c r="AJ2068" s="275"/>
      <c r="AK2068" s="275"/>
      <c r="AL2068" s="275"/>
      <c r="AM2068" s="275"/>
      <c r="AN2068" s="275"/>
      <c r="AO2068" s="274"/>
      <c r="AP2068" s="274"/>
      <c r="AQ2068" s="274"/>
      <c r="AR2068" s="274"/>
      <c r="AS2068" s="274"/>
      <c r="AT2068" s="274"/>
      <c r="AU2068" s="274"/>
      <c r="AW2068" s="286" t="str">
        <f t="shared" si="242"/>
        <v/>
      </c>
      <c r="AX2068" s="286" t="str">
        <f t="shared" si="240"/>
        <v/>
      </c>
      <c r="AY2068" s="286" t="str">
        <f t="shared" si="243"/>
        <v/>
      </c>
      <c r="AZ2068" s="286" t="str">
        <f t="shared" si="244"/>
        <v/>
      </c>
      <c r="BA2068" s="286" t="str">
        <f t="shared" si="245"/>
        <v/>
      </c>
      <c r="BD2068" s="274" t="str">
        <f>IF(W2068="","",IF(F2068="休日",AW2068,IF(F2068="法休",AW2068,VLOOKUP(F2068,カレンダマスタ!$Q$56:$R$69,2,FALSE))))</f>
        <v/>
      </c>
      <c r="BG2068" s="274" t="str">
        <f t="shared" si="241"/>
        <v/>
      </c>
      <c r="BH2068" s="274" t="str">
        <f>IF(AX2068="","",IF(P2068&lt;&gt;"","",IF(BG2068="CS","OK",IF(VLOOKUP(E2068,カレンダマスタ!$A$5:$D$381,4,FALSE)&gt;0,"",IF(OR(AX2068*24&gt;10.84,AZ2068*24&lt;14.5)=TRUE,"×","OK")))))</f>
        <v/>
      </c>
    </row>
    <row r="2069" spans="2:60">
      <c r="B2069" s="111"/>
      <c r="C2069" s="397" t="str">
        <f>IF(STEP!C2069&lt;&gt;"",STEP!C2069,"")</f>
        <v/>
      </c>
      <c r="D2069" s="398" t="str">
        <f>IF(STEP!D2069&lt;&gt;"",STEP!D2069,"")</f>
        <v/>
      </c>
      <c r="E2069" s="399" t="str">
        <f>IF(STEP!E2069&lt;&gt;"",STEP!E2069,"")</f>
        <v/>
      </c>
      <c r="F2069" s="273"/>
      <c r="G2069" s="272"/>
      <c r="H2069" s="274"/>
      <c r="I2069" s="274"/>
      <c r="J2069" s="274"/>
      <c r="K2069" s="274"/>
      <c r="L2069" s="274"/>
      <c r="M2069" s="274"/>
      <c r="N2069" s="274"/>
      <c r="O2069" s="274"/>
      <c r="P2069" s="274"/>
      <c r="Q2069" s="274"/>
      <c r="R2069" s="274"/>
      <c r="S2069" s="274"/>
      <c r="T2069" s="274"/>
      <c r="U2069" s="274"/>
      <c r="V2069" s="274"/>
      <c r="W2069" s="274"/>
      <c r="X2069" s="274"/>
      <c r="Y2069" s="274"/>
      <c r="Z2069" s="274"/>
      <c r="AA2069" s="274"/>
      <c r="AB2069" s="274"/>
      <c r="AC2069" s="274"/>
      <c r="AD2069" s="274"/>
      <c r="AE2069" s="275"/>
      <c r="AF2069" s="275"/>
      <c r="AG2069" s="275"/>
      <c r="AH2069" s="275"/>
      <c r="AI2069" s="275"/>
      <c r="AJ2069" s="275"/>
      <c r="AK2069" s="275"/>
      <c r="AL2069" s="275"/>
      <c r="AM2069" s="275"/>
      <c r="AN2069" s="275"/>
      <c r="AO2069" s="274"/>
      <c r="AP2069" s="274"/>
      <c r="AQ2069" s="274"/>
      <c r="AR2069" s="274"/>
      <c r="AS2069" s="274"/>
      <c r="AT2069" s="274"/>
      <c r="AU2069" s="274"/>
      <c r="AW2069" s="286" t="str">
        <f t="shared" si="242"/>
        <v/>
      </c>
      <c r="AX2069" s="286" t="str">
        <f t="shared" si="240"/>
        <v/>
      </c>
      <c r="AY2069" s="286" t="str">
        <f t="shared" si="243"/>
        <v/>
      </c>
      <c r="AZ2069" s="286" t="str">
        <f t="shared" si="244"/>
        <v/>
      </c>
      <c r="BA2069" s="286" t="str">
        <f t="shared" si="245"/>
        <v/>
      </c>
      <c r="BD2069" s="274" t="str">
        <f>IF(W2069="","",IF(F2069="休日",AW2069,IF(F2069="法休",AW2069,VLOOKUP(F2069,カレンダマスタ!$Q$56:$R$69,2,FALSE))))</f>
        <v/>
      </c>
      <c r="BG2069" s="274" t="str">
        <f t="shared" si="241"/>
        <v/>
      </c>
      <c r="BH2069" s="274" t="str">
        <f>IF(AX2069="","",IF(P2069&lt;&gt;"","",IF(BG2069="CS","OK",IF(VLOOKUP(E2069,カレンダマスタ!$A$5:$D$381,4,FALSE)&gt;0,"",IF(OR(AX2069*24&gt;10.84,AZ2069*24&lt;14.5)=TRUE,"×","OK")))))</f>
        <v/>
      </c>
    </row>
    <row r="2070" spans="2:60" ht="13.8" thickBot="1">
      <c r="B2070" s="161"/>
      <c r="C2070" s="400" t="str">
        <f>IF(STEP!C2070&lt;&gt;"",STEP!C2070,"")</f>
        <v/>
      </c>
      <c r="D2070" s="401" t="str">
        <f>IF(STEP!D2070&lt;&gt;"",STEP!D2070,"")</f>
        <v/>
      </c>
      <c r="E2070" s="402" t="str">
        <f>IF(STEP!E2070&lt;&gt;"",STEP!E2070,"")</f>
        <v/>
      </c>
      <c r="F2070" s="277"/>
      <c r="G2070" s="276"/>
      <c r="H2070" s="278"/>
      <c r="I2070" s="278"/>
      <c r="J2070" s="278"/>
      <c r="K2070" s="278"/>
      <c r="L2070" s="278"/>
      <c r="M2070" s="278"/>
      <c r="N2070" s="278"/>
      <c r="O2070" s="278"/>
      <c r="P2070" s="278"/>
      <c r="Q2070" s="278"/>
      <c r="R2070" s="278"/>
      <c r="S2070" s="278"/>
      <c r="T2070" s="278"/>
      <c r="U2070" s="278"/>
      <c r="V2070" s="278"/>
      <c r="W2070" s="278"/>
      <c r="X2070" s="278"/>
      <c r="Y2070" s="278"/>
      <c r="Z2070" s="278"/>
      <c r="AA2070" s="278"/>
      <c r="AB2070" s="278"/>
      <c r="AC2070" s="278"/>
      <c r="AD2070" s="278"/>
      <c r="AE2070" s="279"/>
      <c r="AF2070" s="279"/>
      <c r="AG2070" s="279"/>
      <c r="AH2070" s="279"/>
      <c r="AI2070" s="279"/>
      <c r="AJ2070" s="279"/>
      <c r="AK2070" s="279"/>
      <c r="AL2070" s="279"/>
      <c r="AM2070" s="279"/>
      <c r="AN2070" s="279"/>
      <c r="AO2070" s="278"/>
      <c r="AP2070" s="278"/>
      <c r="AQ2070" s="278"/>
      <c r="AR2070" s="278"/>
      <c r="AS2070" s="278"/>
      <c r="AT2070" s="278"/>
      <c r="AU2070" s="278"/>
      <c r="AW2070" s="287" t="str">
        <f t="shared" si="242"/>
        <v/>
      </c>
      <c r="AX2070" s="287" t="str">
        <f t="shared" si="240"/>
        <v/>
      </c>
      <c r="AY2070" s="287" t="str">
        <f t="shared" si="243"/>
        <v/>
      </c>
      <c r="AZ2070" s="287" t="str">
        <f t="shared" si="244"/>
        <v/>
      </c>
      <c r="BA2070" s="287" t="str">
        <f t="shared" si="245"/>
        <v/>
      </c>
      <c r="BD2070" s="278" t="str">
        <f>IF(W2070="","",IF(F2070="休日",AW2070,IF(F2070="法休",AW2070,VLOOKUP(F2070,カレンダマスタ!$Q$56:$R$69,2,FALSE))))</f>
        <v/>
      </c>
      <c r="BG2070" s="278" t="str">
        <f t="shared" si="241"/>
        <v/>
      </c>
      <c r="BH2070" s="278" t="str">
        <f>IF(AX2070="","",IF(P2070&lt;&gt;"","",IF(BG2070="CS","OK",IF(VLOOKUP(E2070,カレンダマスタ!$A$5:$D$381,4,FALSE)&gt;0,"",IF(OR(AX2070*24&gt;10.84,AZ2070*24&lt;14.5)=TRUE,"×","OK")))))</f>
        <v/>
      </c>
    </row>
    <row r="2071" spans="2:60">
      <c r="B2071" s="323"/>
      <c r="C2071" s="366"/>
      <c r="D2071" s="367"/>
      <c r="E2071" s="368"/>
      <c r="F2071" s="367"/>
      <c r="G2071" s="366"/>
      <c r="H2071" s="369"/>
      <c r="I2071" s="369"/>
      <c r="J2071" s="369"/>
      <c r="K2071" s="369"/>
      <c r="L2071" s="369"/>
      <c r="M2071" s="369"/>
      <c r="N2071" s="369"/>
      <c r="O2071" s="369"/>
      <c r="P2071" s="369"/>
      <c r="Q2071" s="369"/>
      <c r="R2071" s="369"/>
      <c r="S2071" s="369"/>
      <c r="T2071" s="369"/>
      <c r="U2071" s="369"/>
      <c r="V2071" s="369"/>
      <c r="W2071" s="369"/>
      <c r="X2071" s="369"/>
      <c r="Y2071" s="369"/>
      <c r="Z2071" s="369"/>
      <c r="AA2071" s="369"/>
      <c r="AB2071" s="369"/>
      <c r="AC2071" s="369"/>
      <c r="AD2071" s="369"/>
      <c r="AE2071" s="370"/>
      <c r="AF2071" s="370"/>
      <c r="AG2071" s="370"/>
      <c r="AH2071" s="370"/>
      <c r="AI2071" s="370"/>
      <c r="AJ2071" s="370"/>
      <c r="AK2071" s="370"/>
      <c r="AL2071" s="370"/>
      <c r="AM2071" s="370"/>
      <c r="AN2071" s="370"/>
      <c r="AO2071" s="369"/>
      <c r="AP2071" s="369"/>
      <c r="AQ2071" s="369"/>
      <c r="AR2071" s="369"/>
      <c r="AS2071" s="369"/>
      <c r="AT2071" s="369"/>
      <c r="AU2071" s="369"/>
      <c r="AW2071" s="363"/>
      <c r="AX2071" s="363"/>
      <c r="AY2071" s="363"/>
      <c r="AZ2071" s="363"/>
      <c r="BA2071" s="363"/>
      <c r="BD2071" s="369" t="str">
        <f>IF(W2071="","",IF(F2071="休日",AW2071,IF(F2071="法休",AW2071,VLOOKUP(F2071,カレンダマスタ!$Q$56:$R$69,2,FALSE))))</f>
        <v/>
      </c>
      <c r="BG2071" s="369"/>
      <c r="BH2071" s="369"/>
    </row>
    <row r="2072" spans="2:60">
      <c r="B2072" s="323"/>
      <c r="C2072" s="371"/>
      <c r="D2072" s="372"/>
      <c r="E2072" s="373"/>
      <c r="F2072" s="372"/>
      <c r="G2072" s="371"/>
      <c r="H2072" s="374"/>
      <c r="I2072" s="374"/>
      <c r="J2072" s="374"/>
      <c r="K2072" s="374"/>
      <c r="L2072" s="374"/>
      <c r="M2072" s="374"/>
      <c r="N2072" s="374"/>
      <c r="O2072" s="374"/>
      <c r="P2072" s="374"/>
      <c r="Q2072" s="374"/>
      <c r="R2072" s="374"/>
      <c r="S2072" s="374"/>
      <c r="T2072" s="374"/>
      <c r="U2072" s="374"/>
      <c r="V2072" s="374"/>
      <c r="W2072" s="374"/>
      <c r="X2072" s="374"/>
      <c r="Y2072" s="374"/>
      <c r="Z2072" s="374"/>
      <c r="AA2072" s="374"/>
      <c r="AB2072" s="374"/>
      <c r="AC2072" s="374"/>
      <c r="AD2072" s="374"/>
      <c r="AE2072" s="375"/>
      <c r="AF2072" s="375"/>
      <c r="AG2072" s="375"/>
      <c r="AH2072" s="375"/>
      <c r="AI2072" s="375"/>
      <c r="AJ2072" s="375"/>
      <c r="AK2072" s="375"/>
      <c r="AL2072" s="375"/>
      <c r="AM2072" s="375"/>
      <c r="AN2072" s="375"/>
      <c r="AO2072" s="374"/>
      <c r="AP2072" s="374"/>
      <c r="AQ2072" s="374"/>
      <c r="AR2072" s="374"/>
      <c r="AS2072" s="374"/>
      <c r="AT2072" s="374"/>
      <c r="AU2072" s="374"/>
      <c r="AW2072" s="363"/>
      <c r="AX2072" s="363"/>
      <c r="AY2072" s="363"/>
      <c r="AZ2072" s="363"/>
      <c r="BA2072" s="363"/>
      <c r="BD2072" s="374" t="str">
        <f>IF(W2072="","",IF(F2072="休日",AW2072,IF(F2072="法休",AW2072,VLOOKUP(F2072,カレンダマスタ!$Q$56:$R$69,2,FALSE))))</f>
        <v/>
      </c>
      <c r="BG2072" s="374"/>
      <c r="BH2072" s="374"/>
    </row>
    <row r="2073" spans="2:60">
      <c r="B2073" s="323"/>
      <c r="C2073" s="371"/>
      <c r="D2073" s="372"/>
      <c r="E2073" s="373"/>
      <c r="F2073" s="372"/>
      <c r="G2073" s="371"/>
      <c r="H2073" s="374"/>
      <c r="I2073" s="374"/>
      <c r="J2073" s="374"/>
      <c r="K2073" s="374"/>
      <c r="L2073" s="374"/>
      <c r="M2073" s="374"/>
      <c r="N2073" s="374"/>
      <c r="O2073" s="374"/>
      <c r="P2073" s="374"/>
      <c r="Q2073" s="374"/>
      <c r="R2073" s="374"/>
      <c r="S2073" s="374"/>
      <c r="T2073" s="374"/>
      <c r="U2073" s="374"/>
      <c r="V2073" s="374"/>
      <c r="W2073" s="374"/>
      <c r="X2073" s="374"/>
      <c r="Y2073" s="374"/>
      <c r="Z2073" s="374"/>
      <c r="AA2073" s="374"/>
      <c r="AB2073" s="374"/>
      <c r="AC2073" s="374"/>
      <c r="AD2073" s="374"/>
      <c r="AE2073" s="375"/>
      <c r="AF2073" s="375"/>
      <c r="AG2073" s="375"/>
      <c r="AH2073" s="375"/>
      <c r="AI2073" s="375"/>
      <c r="AJ2073" s="375"/>
      <c r="AK2073" s="375"/>
      <c r="AL2073" s="375"/>
      <c r="AM2073" s="375"/>
      <c r="AN2073" s="375"/>
      <c r="AO2073" s="374"/>
      <c r="AP2073" s="374"/>
      <c r="AQ2073" s="374"/>
      <c r="AR2073" s="374"/>
      <c r="AS2073" s="374"/>
      <c r="AT2073" s="374"/>
      <c r="AU2073" s="374"/>
      <c r="AW2073" s="363"/>
      <c r="AX2073" s="363"/>
      <c r="AY2073" s="363"/>
      <c r="AZ2073" s="363"/>
      <c r="BA2073" s="363"/>
      <c r="BD2073" s="374" t="str">
        <f>IF(W2073="","",IF(F2073="休日",AW2073,IF(F2073="法休",AW2073,VLOOKUP(F2073,カレンダマスタ!$Q$56:$R$69,2,FALSE))))</f>
        <v/>
      </c>
      <c r="BG2073" s="374"/>
      <c r="BH2073" s="374"/>
    </row>
    <row r="2074" spans="2:60">
      <c r="B2074" s="323"/>
      <c r="C2074" s="371"/>
      <c r="D2074" s="372"/>
      <c r="E2074" s="373"/>
      <c r="F2074" s="372"/>
      <c r="G2074" s="371"/>
      <c r="H2074" s="374"/>
      <c r="I2074" s="374"/>
      <c r="J2074" s="374"/>
      <c r="K2074" s="374"/>
      <c r="L2074" s="374"/>
      <c r="M2074" s="374"/>
      <c r="N2074" s="374"/>
      <c r="O2074" s="374"/>
      <c r="P2074" s="374"/>
      <c r="Q2074" s="374"/>
      <c r="R2074" s="374"/>
      <c r="S2074" s="374"/>
      <c r="T2074" s="374"/>
      <c r="U2074" s="374"/>
      <c r="V2074" s="374"/>
      <c r="W2074" s="374"/>
      <c r="X2074" s="374"/>
      <c r="Y2074" s="374"/>
      <c r="Z2074" s="374"/>
      <c r="AA2074" s="374"/>
      <c r="AB2074" s="374"/>
      <c r="AC2074" s="374"/>
      <c r="AD2074" s="374"/>
      <c r="AE2074" s="375"/>
      <c r="AF2074" s="375"/>
      <c r="AG2074" s="375"/>
      <c r="AH2074" s="375"/>
      <c r="AI2074" s="375"/>
      <c r="AJ2074" s="375"/>
      <c r="AK2074" s="375"/>
      <c r="AL2074" s="375"/>
      <c r="AM2074" s="375"/>
      <c r="AN2074" s="375"/>
      <c r="AO2074" s="374"/>
      <c r="AP2074" s="374"/>
      <c r="AQ2074" s="374"/>
      <c r="AR2074" s="374"/>
      <c r="AS2074" s="374"/>
      <c r="AT2074" s="374"/>
      <c r="AU2074" s="374"/>
      <c r="AW2074" s="363"/>
      <c r="AX2074" s="363"/>
      <c r="AY2074" s="363"/>
      <c r="AZ2074" s="363"/>
      <c r="BA2074" s="363"/>
      <c r="BD2074" s="374" t="str">
        <f>IF(W2074="","",IF(F2074="休日",AW2074,IF(F2074="法休",AW2074,VLOOKUP(F2074,カレンダマスタ!$Q$56:$R$69,2,FALSE))))</f>
        <v/>
      </c>
      <c r="BG2074" s="374"/>
      <c r="BH2074" s="374"/>
    </row>
    <row r="2075" spans="2:60">
      <c r="B2075" s="323"/>
      <c r="C2075" s="371"/>
      <c r="D2075" s="372"/>
      <c r="E2075" s="373"/>
      <c r="F2075" s="372"/>
      <c r="G2075" s="371"/>
      <c r="H2075" s="374"/>
      <c r="I2075" s="374"/>
      <c r="J2075" s="374"/>
      <c r="K2075" s="374"/>
      <c r="L2075" s="374"/>
      <c r="M2075" s="374"/>
      <c r="N2075" s="374"/>
      <c r="O2075" s="374"/>
      <c r="P2075" s="374"/>
      <c r="Q2075" s="374"/>
      <c r="R2075" s="374"/>
      <c r="S2075" s="374"/>
      <c r="T2075" s="374"/>
      <c r="U2075" s="374"/>
      <c r="V2075" s="374"/>
      <c r="W2075" s="374"/>
      <c r="X2075" s="374"/>
      <c r="Y2075" s="374"/>
      <c r="Z2075" s="374"/>
      <c r="AA2075" s="374"/>
      <c r="AB2075" s="374"/>
      <c r="AC2075" s="374"/>
      <c r="AD2075" s="374"/>
      <c r="AE2075" s="375"/>
      <c r="AF2075" s="375"/>
      <c r="AG2075" s="375"/>
      <c r="AH2075" s="375"/>
      <c r="AI2075" s="375"/>
      <c r="AJ2075" s="375"/>
      <c r="AK2075" s="375"/>
      <c r="AL2075" s="375"/>
      <c r="AM2075" s="375"/>
      <c r="AN2075" s="375"/>
      <c r="AO2075" s="374"/>
      <c r="AP2075" s="374"/>
      <c r="AQ2075" s="374"/>
      <c r="AR2075" s="374"/>
      <c r="AS2075" s="374"/>
      <c r="AT2075" s="374"/>
      <c r="AU2075" s="374"/>
      <c r="AW2075" s="363"/>
      <c r="AX2075" s="363"/>
      <c r="AY2075" s="363"/>
      <c r="AZ2075" s="363"/>
      <c r="BA2075" s="363"/>
      <c r="BD2075" s="374" t="str">
        <f>IF(W2075="","",IF(F2075="休日",AW2075,IF(F2075="法休",AW2075,VLOOKUP(F2075,カレンダマスタ!$Q$56:$R$69,2,FALSE))))</f>
        <v/>
      </c>
      <c r="BG2075" s="374"/>
      <c r="BH2075" s="374"/>
    </row>
    <row r="2076" spans="2:60">
      <c r="B2076" s="323"/>
      <c r="C2076" s="371"/>
      <c r="D2076" s="372"/>
      <c r="E2076" s="373"/>
      <c r="F2076" s="372"/>
      <c r="G2076" s="371"/>
      <c r="H2076" s="374"/>
      <c r="I2076" s="374"/>
      <c r="J2076" s="374"/>
      <c r="K2076" s="374"/>
      <c r="L2076" s="374"/>
      <c r="M2076" s="374"/>
      <c r="N2076" s="374"/>
      <c r="O2076" s="374"/>
      <c r="P2076" s="374"/>
      <c r="Q2076" s="374"/>
      <c r="R2076" s="374"/>
      <c r="S2076" s="374"/>
      <c r="T2076" s="374"/>
      <c r="U2076" s="374"/>
      <c r="V2076" s="374"/>
      <c r="W2076" s="374"/>
      <c r="X2076" s="374"/>
      <c r="Y2076" s="374"/>
      <c r="Z2076" s="374"/>
      <c r="AA2076" s="374"/>
      <c r="AB2076" s="374"/>
      <c r="AC2076" s="374"/>
      <c r="AD2076" s="374"/>
      <c r="AE2076" s="375"/>
      <c r="AF2076" s="375"/>
      <c r="AG2076" s="375"/>
      <c r="AH2076" s="375"/>
      <c r="AI2076" s="375"/>
      <c r="AJ2076" s="375"/>
      <c r="AK2076" s="375"/>
      <c r="AL2076" s="375"/>
      <c r="AM2076" s="375"/>
      <c r="AN2076" s="375"/>
      <c r="AO2076" s="374"/>
      <c r="AP2076" s="374"/>
      <c r="AQ2076" s="374"/>
      <c r="AR2076" s="374"/>
      <c r="AS2076" s="374"/>
      <c r="AT2076" s="374"/>
      <c r="AU2076" s="374"/>
      <c r="AW2076" s="363"/>
      <c r="AX2076" s="363"/>
      <c r="AY2076" s="363"/>
      <c r="AZ2076" s="363"/>
      <c r="BA2076" s="363"/>
      <c r="BD2076" s="374" t="str">
        <f>IF(W2076="","",IF(F2076="休日",AW2076,IF(F2076="法休",AW2076,VLOOKUP(F2076,カレンダマスタ!$Q$56:$R$69,2,FALSE))))</f>
        <v/>
      </c>
      <c r="BG2076" s="374"/>
      <c r="BH2076" s="374"/>
    </row>
    <row r="2077" spans="2:60">
      <c r="B2077" s="323"/>
      <c r="C2077" s="371"/>
      <c r="D2077" s="372"/>
      <c r="E2077" s="373"/>
      <c r="F2077" s="372"/>
      <c r="G2077" s="371"/>
      <c r="H2077" s="374"/>
      <c r="I2077" s="374"/>
      <c r="J2077" s="374"/>
      <c r="K2077" s="374"/>
      <c r="L2077" s="374"/>
      <c r="M2077" s="374"/>
      <c r="N2077" s="374"/>
      <c r="O2077" s="374"/>
      <c r="P2077" s="374"/>
      <c r="Q2077" s="374"/>
      <c r="R2077" s="374"/>
      <c r="S2077" s="374"/>
      <c r="T2077" s="374"/>
      <c r="U2077" s="374"/>
      <c r="V2077" s="374"/>
      <c r="W2077" s="374"/>
      <c r="X2077" s="374"/>
      <c r="Y2077" s="374"/>
      <c r="Z2077" s="374"/>
      <c r="AA2077" s="374"/>
      <c r="AB2077" s="374"/>
      <c r="AC2077" s="374"/>
      <c r="AD2077" s="374"/>
      <c r="AE2077" s="375"/>
      <c r="AF2077" s="375"/>
      <c r="AG2077" s="375"/>
      <c r="AH2077" s="375"/>
      <c r="AI2077" s="375"/>
      <c r="AJ2077" s="375"/>
      <c r="AK2077" s="375"/>
      <c r="AL2077" s="375"/>
      <c r="AM2077" s="375"/>
      <c r="AN2077" s="375"/>
      <c r="AO2077" s="374"/>
      <c r="AP2077" s="374"/>
      <c r="AQ2077" s="374"/>
      <c r="AR2077" s="374"/>
      <c r="AS2077" s="374"/>
      <c r="AT2077" s="374"/>
      <c r="AU2077" s="374"/>
      <c r="AW2077" s="363"/>
      <c r="AX2077" s="363"/>
      <c r="AY2077" s="363"/>
      <c r="AZ2077" s="363"/>
      <c r="BA2077" s="363"/>
      <c r="BD2077" s="374" t="str">
        <f>IF(W2077="","",IF(F2077="休日",AW2077,IF(F2077="法休",AW2077,VLOOKUP(F2077,カレンダマスタ!$Q$56:$R$69,2,FALSE))))</f>
        <v/>
      </c>
      <c r="BG2077" s="374"/>
      <c r="BH2077" s="374"/>
    </row>
    <row r="2078" spans="2:60">
      <c r="B2078" s="323"/>
      <c r="C2078" s="371"/>
      <c r="D2078" s="372"/>
      <c r="E2078" s="373"/>
      <c r="F2078" s="372"/>
      <c r="G2078" s="371"/>
      <c r="H2078" s="374"/>
      <c r="I2078" s="374"/>
      <c r="J2078" s="374"/>
      <c r="K2078" s="374"/>
      <c r="L2078" s="374"/>
      <c r="M2078" s="374"/>
      <c r="N2078" s="374"/>
      <c r="O2078" s="374"/>
      <c r="P2078" s="374"/>
      <c r="Q2078" s="374"/>
      <c r="R2078" s="374"/>
      <c r="S2078" s="374"/>
      <c r="T2078" s="374"/>
      <c r="U2078" s="374"/>
      <c r="V2078" s="374"/>
      <c r="W2078" s="374"/>
      <c r="X2078" s="374"/>
      <c r="Y2078" s="374"/>
      <c r="Z2078" s="374"/>
      <c r="AA2078" s="374"/>
      <c r="AB2078" s="374"/>
      <c r="AC2078" s="374"/>
      <c r="AD2078" s="374"/>
      <c r="AE2078" s="375"/>
      <c r="AF2078" s="375"/>
      <c r="AG2078" s="375"/>
      <c r="AH2078" s="375"/>
      <c r="AI2078" s="375"/>
      <c r="AJ2078" s="375"/>
      <c r="AK2078" s="375"/>
      <c r="AL2078" s="375"/>
      <c r="AM2078" s="375"/>
      <c r="AN2078" s="375"/>
      <c r="AO2078" s="374"/>
      <c r="AP2078" s="374"/>
      <c r="AQ2078" s="374"/>
      <c r="AR2078" s="374"/>
      <c r="AS2078" s="374"/>
      <c r="AT2078" s="374"/>
      <c r="AU2078" s="374"/>
      <c r="AW2078" s="363"/>
      <c r="AX2078" s="363"/>
      <c r="AY2078" s="363"/>
      <c r="AZ2078" s="363"/>
      <c r="BA2078" s="363"/>
      <c r="BD2078" s="374" t="str">
        <f>IF(W2078="","",IF(F2078="休日",AW2078,IF(F2078="法休",AW2078,VLOOKUP(F2078,カレンダマスタ!$Q$56:$R$69,2,FALSE))))</f>
        <v/>
      </c>
      <c r="BG2078" s="374"/>
      <c r="BH2078" s="374"/>
    </row>
    <row r="2079" spans="2:60">
      <c r="B2079" s="323"/>
      <c r="C2079" s="371"/>
      <c r="D2079" s="372"/>
      <c r="E2079" s="373"/>
      <c r="F2079" s="372"/>
      <c r="G2079" s="371"/>
      <c r="H2079" s="374"/>
      <c r="I2079" s="374"/>
      <c r="J2079" s="374"/>
      <c r="K2079" s="374"/>
      <c r="L2079" s="374"/>
      <c r="M2079" s="374"/>
      <c r="N2079" s="374"/>
      <c r="O2079" s="374"/>
      <c r="P2079" s="374"/>
      <c r="Q2079" s="374"/>
      <c r="R2079" s="374"/>
      <c r="S2079" s="374"/>
      <c r="T2079" s="374"/>
      <c r="U2079" s="374"/>
      <c r="V2079" s="374"/>
      <c r="W2079" s="374"/>
      <c r="X2079" s="374"/>
      <c r="Y2079" s="374"/>
      <c r="Z2079" s="374"/>
      <c r="AA2079" s="374"/>
      <c r="AB2079" s="374"/>
      <c r="AC2079" s="374"/>
      <c r="AD2079" s="374"/>
      <c r="AE2079" s="375"/>
      <c r="AF2079" s="375"/>
      <c r="AG2079" s="375"/>
      <c r="AH2079" s="375"/>
      <c r="AI2079" s="375"/>
      <c r="AJ2079" s="375"/>
      <c r="AK2079" s="375"/>
      <c r="AL2079" s="375"/>
      <c r="AM2079" s="375"/>
      <c r="AN2079" s="375"/>
      <c r="AO2079" s="374"/>
      <c r="AP2079" s="374"/>
      <c r="AQ2079" s="374"/>
      <c r="AR2079" s="374"/>
      <c r="AS2079" s="374"/>
      <c r="AT2079" s="374"/>
      <c r="AU2079" s="374"/>
      <c r="AW2079" s="363"/>
      <c r="AX2079" s="363"/>
      <c r="AY2079" s="363"/>
      <c r="AZ2079" s="363"/>
      <c r="BA2079" s="363"/>
      <c r="BD2079" s="374" t="str">
        <f>IF(W2079="","",IF(F2079="休日",AW2079,IF(F2079="法休",AW2079,VLOOKUP(F2079,カレンダマスタ!$Q$56:$R$69,2,FALSE))))</f>
        <v/>
      </c>
      <c r="BG2079" s="374"/>
      <c r="BH2079" s="374"/>
    </row>
    <row r="2080" spans="2:60" ht="13.8" thickBot="1">
      <c r="B2080" s="329"/>
      <c r="C2080" s="377"/>
      <c r="D2080" s="378"/>
      <c r="E2080" s="379"/>
      <c r="F2080" s="378"/>
      <c r="G2080" s="377"/>
      <c r="H2080" s="380"/>
      <c r="I2080" s="380"/>
      <c r="J2080" s="380"/>
      <c r="K2080" s="380"/>
      <c r="L2080" s="380"/>
      <c r="M2080" s="380"/>
      <c r="N2080" s="380"/>
      <c r="O2080" s="380"/>
      <c r="P2080" s="380"/>
      <c r="Q2080" s="380"/>
      <c r="R2080" s="380"/>
      <c r="S2080" s="380"/>
      <c r="T2080" s="380"/>
      <c r="U2080" s="380"/>
      <c r="V2080" s="380"/>
      <c r="W2080" s="380"/>
      <c r="X2080" s="380"/>
      <c r="Y2080" s="380"/>
      <c r="Z2080" s="380"/>
      <c r="AA2080" s="380"/>
      <c r="AB2080" s="380"/>
      <c r="AC2080" s="380"/>
      <c r="AD2080" s="380"/>
      <c r="AE2080" s="381"/>
      <c r="AF2080" s="381"/>
      <c r="AG2080" s="381"/>
      <c r="AH2080" s="381"/>
      <c r="AI2080" s="381"/>
      <c r="AJ2080" s="381"/>
      <c r="AK2080" s="381"/>
      <c r="AL2080" s="381"/>
      <c r="AM2080" s="381"/>
      <c r="AN2080" s="381"/>
      <c r="AO2080" s="380"/>
      <c r="AP2080" s="380"/>
      <c r="AQ2080" s="380"/>
      <c r="AR2080" s="380"/>
      <c r="AS2080" s="380"/>
      <c r="AT2080" s="380"/>
      <c r="AU2080" s="380"/>
      <c r="AW2080" s="364"/>
      <c r="AX2080" s="364"/>
      <c r="AY2080" s="364"/>
      <c r="AZ2080" s="364"/>
      <c r="BA2080" s="364"/>
      <c r="BD2080" s="380" t="str">
        <f>IF(W2080="","",IF(F2080="休日",AW2080,IF(F2080="法休",AW2080,VLOOKUP(F2080,カレンダマスタ!$Q$56:$R$69,2,FALSE))))</f>
        <v/>
      </c>
      <c r="BG2080" s="380"/>
      <c r="BH2080" s="380"/>
    </row>
    <row r="2081" spans="2:60">
      <c r="B2081" s="176">
        <f>B2036+1</f>
        <v>47</v>
      </c>
      <c r="C2081" s="382" t="str">
        <f>IF(STEP!C2081&lt;&gt;"",STEP!C2081,"")</f>
        <v/>
      </c>
      <c r="D2081" s="383" t="str">
        <f>IF(STEP!D2081&lt;&gt;"",STEP!D2081,"")</f>
        <v/>
      </c>
      <c r="E2081" s="384" t="str">
        <f>IF(STEP!E2081&lt;&gt;"",STEP!E2081,"")</f>
        <v/>
      </c>
      <c r="F2081" s="248"/>
      <c r="G2081" s="249"/>
      <c r="H2081" s="250"/>
      <c r="I2081" s="250"/>
      <c r="J2081" s="250"/>
      <c r="K2081" s="250"/>
      <c r="L2081" s="250"/>
      <c r="M2081" s="250"/>
      <c r="N2081" s="250"/>
      <c r="O2081" s="250"/>
      <c r="P2081" s="250"/>
      <c r="Q2081" s="250"/>
      <c r="R2081" s="250"/>
      <c r="S2081" s="250"/>
      <c r="T2081" s="250"/>
      <c r="U2081" s="250"/>
      <c r="V2081" s="250"/>
      <c r="W2081" s="250"/>
      <c r="X2081" s="250"/>
      <c r="Y2081" s="250"/>
      <c r="Z2081" s="250"/>
      <c r="AA2081" s="250"/>
      <c r="AB2081" s="250"/>
      <c r="AC2081" s="250"/>
      <c r="AD2081" s="250"/>
      <c r="AE2081" s="251"/>
      <c r="AF2081" s="251"/>
      <c r="AG2081" s="251"/>
      <c r="AH2081" s="251"/>
      <c r="AI2081" s="251"/>
      <c r="AJ2081" s="251"/>
      <c r="AK2081" s="251"/>
      <c r="AL2081" s="251"/>
      <c r="AM2081" s="251"/>
      <c r="AN2081" s="251"/>
      <c r="AO2081" s="250"/>
      <c r="AP2081" s="250"/>
      <c r="AQ2081" s="250"/>
      <c r="AR2081" s="250"/>
      <c r="AS2081" s="250"/>
      <c r="AT2081" s="250"/>
      <c r="AU2081" s="250"/>
      <c r="AW2081" s="290" t="str">
        <f t="shared" ref="AW2081:AW2115" si="246">IF(W2081&lt;&gt;"",IF(W2081&lt;&gt;"",CEILING(IF(J2081&lt;&gt;"",J2081,I2081),$AY$8),""),"")</f>
        <v/>
      </c>
      <c r="AX2081" s="290" t="str">
        <f t="shared" ref="AX2081:AX2144" si="247">IF(W2081&lt;&gt;"",IF(W2081&lt;&gt;"",IF(OR(K2081="早出",AND(BD2081&lt;AW2081,K2081&lt;&gt;"有償遅刻")),AW2081,BD2081),""),"")</f>
        <v/>
      </c>
      <c r="AY2081" s="290" t="str">
        <f t="shared" ref="AY2081:AY2115" si="248">IF(W2081&lt;&gt;"",FLOOR(IF(N2081&lt;&gt;"",N2081,M2081),$AY$8),"")</f>
        <v/>
      </c>
      <c r="AZ2081" s="290" t="str">
        <f t="shared" ref="AZ2081:AZ2115" si="249">IF(W2081&lt;&gt;"",IF(AY2081&lt;&gt;0,AY2081-AR2081,L2081-AR2081),"")</f>
        <v/>
      </c>
      <c r="BA2081" s="290" t="str">
        <f t="shared" ref="BA2081:BA2115" si="250">IF(W2081&lt;&gt;"",W2081,"")</f>
        <v/>
      </c>
      <c r="BD2081" s="250" t="str">
        <f>IF(W2081="","",IF(F2081="休日",AW2081,IF(F2081="法休",AW2081,VLOOKUP(F2081,カレンダマスタ!$Q$56:$R$69,2,FALSE))))</f>
        <v/>
      </c>
      <c r="BG2081" s="250" t="str">
        <f>STEP!AF2081</f>
        <v/>
      </c>
      <c r="BH2081" s="250" t="str">
        <f>IF(AX2081="","",IF(P2081&lt;&gt;"","",IF(BG2081="CS","OK",IF(VLOOKUP(E2081,カレンダマスタ!$A$5:$D$381,4,FALSE)&gt;0,"",IF(OR(AX2081*24&gt;10.84,AZ2081*24&lt;14.5)=TRUE,"×","OK")))))</f>
        <v/>
      </c>
    </row>
    <row r="2082" spans="2:60">
      <c r="B2082" s="111"/>
      <c r="C2082" s="385" t="str">
        <f>IF(STEP!C2082&lt;&gt;"",STEP!C2082,"")</f>
        <v/>
      </c>
      <c r="D2082" s="386" t="str">
        <f>IF(STEP!D2082&lt;&gt;"",STEP!D2082,"")</f>
        <v/>
      </c>
      <c r="E2082" s="387" t="str">
        <f>IF(STEP!E2082&lt;&gt;"",STEP!E2082,"")</f>
        <v/>
      </c>
      <c r="F2082" s="253"/>
      <c r="G2082" s="252"/>
      <c r="H2082" s="254"/>
      <c r="I2082" s="254"/>
      <c r="J2082" s="254"/>
      <c r="K2082" s="254"/>
      <c r="L2082" s="254"/>
      <c r="M2082" s="254"/>
      <c r="N2082" s="254"/>
      <c r="O2082" s="254"/>
      <c r="P2082" s="254"/>
      <c r="Q2082" s="254"/>
      <c r="R2082" s="254"/>
      <c r="S2082" s="254"/>
      <c r="T2082" s="254"/>
      <c r="U2082" s="254"/>
      <c r="V2082" s="254"/>
      <c r="W2082" s="254"/>
      <c r="X2082" s="254"/>
      <c r="Y2082" s="254"/>
      <c r="Z2082" s="254"/>
      <c r="AA2082" s="254"/>
      <c r="AB2082" s="254"/>
      <c r="AC2082" s="254"/>
      <c r="AD2082" s="254"/>
      <c r="AE2082" s="255"/>
      <c r="AF2082" s="255"/>
      <c r="AG2082" s="255"/>
      <c r="AH2082" s="255"/>
      <c r="AI2082" s="255"/>
      <c r="AJ2082" s="255"/>
      <c r="AK2082" s="255"/>
      <c r="AL2082" s="255"/>
      <c r="AM2082" s="255"/>
      <c r="AN2082" s="255"/>
      <c r="AO2082" s="254"/>
      <c r="AP2082" s="254"/>
      <c r="AQ2082" s="254"/>
      <c r="AR2082" s="254"/>
      <c r="AS2082" s="254"/>
      <c r="AT2082" s="254"/>
      <c r="AU2082" s="254"/>
      <c r="AW2082" s="291" t="str">
        <f t="shared" si="246"/>
        <v/>
      </c>
      <c r="AX2082" s="283" t="str">
        <f t="shared" si="247"/>
        <v/>
      </c>
      <c r="AY2082" s="283" t="str">
        <f t="shared" si="248"/>
        <v/>
      </c>
      <c r="AZ2082" s="283" t="str">
        <f t="shared" si="249"/>
        <v/>
      </c>
      <c r="BA2082" s="283" t="str">
        <f t="shared" si="250"/>
        <v/>
      </c>
      <c r="BD2082" s="254" t="str">
        <f>IF(W2082="","",IF(F2082="休日",AW2082,IF(F2082="法休",AW2082,VLOOKUP(F2082,カレンダマスタ!$Q$56:$R$69,2,FALSE))))</f>
        <v/>
      </c>
      <c r="BG2082" s="254" t="str">
        <f t="shared" ref="BG2082:BG2145" si="251">BG2081</f>
        <v/>
      </c>
      <c r="BH2082" s="254" t="str">
        <f>IF(AX2082="","",IF(P2082&lt;&gt;"","",IF(BG2082="CS","OK",IF(VLOOKUP(E2082,カレンダマスタ!$A$5:$D$381,4,FALSE)&gt;0,"",IF(OR(AX2082*24&gt;10.84,AZ2082*24&lt;14.5)=TRUE,"×","OK")))))</f>
        <v/>
      </c>
    </row>
    <row r="2083" spans="2:60">
      <c r="B2083" s="111"/>
      <c r="C2083" s="385" t="str">
        <f>IF(STEP!C2083&lt;&gt;"",STEP!C2083,"")</f>
        <v/>
      </c>
      <c r="D2083" s="386" t="str">
        <f>IF(STEP!D2083&lt;&gt;"",STEP!D2083,"")</f>
        <v/>
      </c>
      <c r="E2083" s="387" t="str">
        <f>IF(STEP!E2083&lt;&gt;"",STEP!E2083,"")</f>
        <v/>
      </c>
      <c r="F2083" s="253"/>
      <c r="G2083" s="252"/>
      <c r="H2083" s="254"/>
      <c r="I2083" s="254"/>
      <c r="J2083" s="254"/>
      <c r="K2083" s="254"/>
      <c r="L2083" s="254"/>
      <c r="M2083" s="254"/>
      <c r="N2083" s="254"/>
      <c r="O2083" s="254"/>
      <c r="P2083" s="254"/>
      <c r="Q2083" s="254"/>
      <c r="R2083" s="254"/>
      <c r="S2083" s="254"/>
      <c r="T2083" s="254"/>
      <c r="U2083" s="254"/>
      <c r="V2083" s="254"/>
      <c r="W2083" s="254"/>
      <c r="X2083" s="254"/>
      <c r="Y2083" s="254"/>
      <c r="Z2083" s="254"/>
      <c r="AA2083" s="254"/>
      <c r="AB2083" s="254"/>
      <c r="AC2083" s="254"/>
      <c r="AD2083" s="254"/>
      <c r="AE2083" s="255"/>
      <c r="AF2083" s="255"/>
      <c r="AG2083" s="255"/>
      <c r="AH2083" s="255"/>
      <c r="AI2083" s="255"/>
      <c r="AJ2083" s="255"/>
      <c r="AK2083" s="255"/>
      <c r="AL2083" s="255"/>
      <c r="AM2083" s="255"/>
      <c r="AN2083" s="255"/>
      <c r="AO2083" s="254"/>
      <c r="AP2083" s="254"/>
      <c r="AQ2083" s="254"/>
      <c r="AR2083" s="254"/>
      <c r="AS2083" s="254"/>
      <c r="AT2083" s="254"/>
      <c r="AU2083" s="254"/>
      <c r="AW2083" s="291" t="str">
        <f t="shared" si="246"/>
        <v/>
      </c>
      <c r="AX2083" s="283" t="str">
        <f t="shared" si="247"/>
        <v/>
      </c>
      <c r="AY2083" s="283" t="str">
        <f t="shared" si="248"/>
        <v/>
      </c>
      <c r="AZ2083" s="283" t="str">
        <f t="shared" si="249"/>
        <v/>
      </c>
      <c r="BA2083" s="283" t="str">
        <f t="shared" si="250"/>
        <v/>
      </c>
      <c r="BD2083" s="254" t="str">
        <f>IF(W2083="","",IF(F2083="休日",AW2083,IF(F2083="法休",AW2083,VLOOKUP(F2083,カレンダマスタ!$Q$56:$R$69,2,FALSE))))</f>
        <v/>
      </c>
      <c r="BG2083" s="254" t="str">
        <f t="shared" si="251"/>
        <v/>
      </c>
      <c r="BH2083" s="254" t="str">
        <f>IF(AX2083="","",IF(P2083&lt;&gt;"","",IF(BG2083="CS","OK",IF(VLOOKUP(E2083,カレンダマスタ!$A$5:$D$381,4,FALSE)&gt;0,"",IF(OR(AX2083*24&gt;10.84,AZ2083*24&lt;14.5)=TRUE,"×","OK")))))</f>
        <v/>
      </c>
    </row>
    <row r="2084" spans="2:60">
      <c r="B2084" s="111"/>
      <c r="C2084" s="385" t="str">
        <f>IF(STEP!C2084&lt;&gt;"",STEP!C2084,"")</f>
        <v/>
      </c>
      <c r="D2084" s="386" t="str">
        <f>IF(STEP!D2084&lt;&gt;"",STEP!D2084,"")</f>
        <v/>
      </c>
      <c r="E2084" s="387" t="str">
        <f>IF(STEP!E2084&lt;&gt;"",STEP!E2084,"")</f>
        <v/>
      </c>
      <c r="F2084" s="256"/>
      <c r="G2084" s="257"/>
      <c r="H2084" s="254"/>
      <c r="I2084" s="254"/>
      <c r="J2084" s="254"/>
      <c r="K2084" s="254"/>
      <c r="L2084" s="254"/>
      <c r="M2084" s="254"/>
      <c r="N2084" s="254"/>
      <c r="O2084" s="254"/>
      <c r="P2084" s="254"/>
      <c r="Q2084" s="254"/>
      <c r="R2084" s="254"/>
      <c r="S2084" s="254"/>
      <c r="T2084" s="254"/>
      <c r="U2084" s="254"/>
      <c r="V2084" s="254"/>
      <c r="W2084" s="254"/>
      <c r="X2084" s="254"/>
      <c r="Y2084" s="254"/>
      <c r="Z2084" s="254"/>
      <c r="AA2084" s="254"/>
      <c r="AB2084" s="254"/>
      <c r="AC2084" s="254"/>
      <c r="AD2084" s="254"/>
      <c r="AE2084" s="255"/>
      <c r="AF2084" s="255"/>
      <c r="AG2084" s="255"/>
      <c r="AH2084" s="255"/>
      <c r="AI2084" s="255"/>
      <c r="AJ2084" s="255"/>
      <c r="AK2084" s="255"/>
      <c r="AL2084" s="255"/>
      <c r="AM2084" s="255"/>
      <c r="AN2084" s="255"/>
      <c r="AO2084" s="254"/>
      <c r="AP2084" s="254"/>
      <c r="AQ2084" s="254"/>
      <c r="AR2084" s="254"/>
      <c r="AS2084" s="254"/>
      <c r="AT2084" s="254"/>
      <c r="AU2084" s="254"/>
      <c r="AW2084" s="291" t="str">
        <f t="shared" si="246"/>
        <v/>
      </c>
      <c r="AX2084" s="283" t="str">
        <f t="shared" si="247"/>
        <v/>
      </c>
      <c r="AY2084" s="283" t="str">
        <f t="shared" si="248"/>
        <v/>
      </c>
      <c r="AZ2084" s="283" t="str">
        <f t="shared" si="249"/>
        <v/>
      </c>
      <c r="BA2084" s="283" t="str">
        <f t="shared" si="250"/>
        <v/>
      </c>
      <c r="BD2084" s="254" t="str">
        <f>IF(W2084="","",IF(F2084="休日",AW2084,IF(F2084="法休",AW2084,VLOOKUP(F2084,カレンダマスタ!$Q$56:$R$69,2,FALSE))))</f>
        <v/>
      </c>
      <c r="BG2084" s="254" t="str">
        <f t="shared" si="251"/>
        <v/>
      </c>
      <c r="BH2084" s="254" t="str">
        <f>IF(AX2084="","",IF(P2084&lt;&gt;"","",IF(BG2084="CS","OK",IF(VLOOKUP(E2084,カレンダマスタ!$A$5:$D$381,4,FALSE)&gt;0,"",IF(OR(AX2084*24&gt;10.84,AZ2084*24&lt;14.5)=TRUE,"×","OK")))))</f>
        <v/>
      </c>
    </row>
    <row r="2085" spans="2:60">
      <c r="B2085" s="111"/>
      <c r="C2085" s="385" t="str">
        <f>IF(STEP!C2085&lt;&gt;"",STEP!C2085,"")</f>
        <v/>
      </c>
      <c r="D2085" s="386" t="str">
        <f>IF(STEP!D2085&lt;&gt;"",STEP!D2085,"")</f>
        <v/>
      </c>
      <c r="E2085" s="387" t="str">
        <f>IF(STEP!E2085&lt;&gt;"",STEP!E2085,"")</f>
        <v/>
      </c>
      <c r="F2085" s="256"/>
      <c r="G2085" s="257"/>
      <c r="H2085" s="254"/>
      <c r="I2085" s="254"/>
      <c r="J2085" s="254"/>
      <c r="K2085" s="254"/>
      <c r="L2085" s="254"/>
      <c r="M2085" s="254"/>
      <c r="N2085" s="254"/>
      <c r="O2085" s="254"/>
      <c r="P2085" s="254"/>
      <c r="Q2085" s="254"/>
      <c r="R2085" s="254"/>
      <c r="S2085" s="254"/>
      <c r="T2085" s="254"/>
      <c r="U2085" s="254"/>
      <c r="V2085" s="254"/>
      <c r="W2085" s="254"/>
      <c r="X2085" s="254"/>
      <c r="Y2085" s="254"/>
      <c r="Z2085" s="254"/>
      <c r="AA2085" s="254"/>
      <c r="AB2085" s="254"/>
      <c r="AC2085" s="254"/>
      <c r="AD2085" s="254"/>
      <c r="AE2085" s="255"/>
      <c r="AF2085" s="255"/>
      <c r="AG2085" s="255"/>
      <c r="AH2085" s="255"/>
      <c r="AI2085" s="255"/>
      <c r="AJ2085" s="255"/>
      <c r="AK2085" s="255"/>
      <c r="AL2085" s="255"/>
      <c r="AM2085" s="255"/>
      <c r="AN2085" s="255"/>
      <c r="AO2085" s="254"/>
      <c r="AP2085" s="254"/>
      <c r="AQ2085" s="254"/>
      <c r="AR2085" s="254"/>
      <c r="AS2085" s="254"/>
      <c r="AT2085" s="254"/>
      <c r="AU2085" s="254"/>
      <c r="AW2085" s="291" t="str">
        <f t="shared" si="246"/>
        <v/>
      </c>
      <c r="AX2085" s="283" t="str">
        <f t="shared" si="247"/>
        <v/>
      </c>
      <c r="AY2085" s="283" t="str">
        <f t="shared" si="248"/>
        <v/>
      </c>
      <c r="AZ2085" s="283" t="str">
        <f t="shared" si="249"/>
        <v/>
      </c>
      <c r="BA2085" s="283" t="str">
        <f t="shared" si="250"/>
        <v/>
      </c>
      <c r="BD2085" s="254" t="str">
        <f>IF(W2085="","",IF(F2085="休日",AW2085,IF(F2085="法休",AW2085,VLOOKUP(F2085,カレンダマスタ!$Q$56:$R$69,2,FALSE))))</f>
        <v/>
      </c>
      <c r="BG2085" s="254" t="str">
        <f t="shared" si="251"/>
        <v/>
      </c>
      <c r="BH2085" s="254" t="str">
        <f>IF(AX2085="","",IF(P2085&lt;&gt;"","",IF(BG2085="CS","OK",IF(VLOOKUP(E2085,カレンダマスタ!$A$5:$D$381,4,FALSE)&gt;0,"",IF(OR(AX2085*24&gt;10.84,AZ2085*24&lt;14.5)=TRUE,"×","OK")))))</f>
        <v/>
      </c>
    </row>
    <row r="2086" spans="2:60">
      <c r="B2086" s="111"/>
      <c r="C2086" s="385" t="str">
        <f>IF(STEP!C2086&lt;&gt;"",STEP!C2086,"")</f>
        <v/>
      </c>
      <c r="D2086" s="386" t="str">
        <f>IF(STEP!D2086&lt;&gt;"",STEP!D2086,"")</f>
        <v/>
      </c>
      <c r="E2086" s="387" t="str">
        <f>IF(STEP!E2086&lt;&gt;"",STEP!E2086,"")</f>
        <v/>
      </c>
      <c r="F2086" s="256"/>
      <c r="G2086" s="252"/>
      <c r="H2086" s="254"/>
      <c r="I2086" s="254"/>
      <c r="J2086" s="254"/>
      <c r="K2086" s="254"/>
      <c r="L2086" s="254"/>
      <c r="M2086" s="254"/>
      <c r="N2086" s="254"/>
      <c r="O2086" s="254"/>
      <c r="P2086" s="254"/>
      <c r="Q2086" s="254"/>
      <c r="R2086" s="254"/>
      <c r="S2086" s="254"/>
      <c r="T2086" s="254"/>
      <c r="U2086" s="254"/>
      <c r="V2086" s="254"/>
      <c r="W2086" s="254"/>
      <c r="X2086" s="254"/>
      <c r="Y2086" s="254"/>
      <c r="Z2086" s="254"/>
      <c r="AA2086" s="254"/>
      <c r="AB2086" s="254"/>
      <c r="AC2086" s="254"/>
      <c r="AD2086" s="254"/>
      <c r="AE2086" s="255"/>
      <c r="AF2086" s="255"/>
      <c r="AG2086" s="255"/>
      <c r="AH2086" s="255"/>
      <c r="AI2086" s="255"/>
      <c r="AJ2086" s="255"/>
      <c r="AK2086" s="255"/>
      <c r="AL2086" s="255"/>
      <c r="AM2086" s="255"/>
      <c r="AN2086" s="255"/>
      <c r="AO2086" s="254"/>
      <c r="AP2086" s="254"/>
      <c r="AQ2086" s="254"/>
      <c r="AR2086" s="254"/>
      <c r="AS2086" s="254"/>
      <c r="AT2086" s="254"/>
      <c r="AU2086" s="254"/>
      <c r="AW2086" s="291" t="str">
        <f t="shared" si="246"/>
        <v/>
      </c>
      <c r="AX2086" s="283" t="str">
        <f t="shared" si="247"/>
        <v/>
      </c>
      <c r="AY2086" s="283" t="str">
        <f t="shared" si="248"/>
        <v/>
      </c>
      <c r="AZ2086" s="283" t="str">
        <f t="shared" si="249"/>
        <v/>
      </c>
      <c r="BA2086" s="283" t="str">
        <f t="shared" si="250"/>
        <v/>
      </c>
      <c r="BD2086" s="254" t="str">
        <f>IF(W2086="","",IF(F2086="休日",AW2086,IF(F2086="法休",AW2086,VLOOKUP(F2086,カレンダマスタ!$Q$56:$R$69,2,FALSE))))</f>
        <v/>
      </c>
      <c r="BG2086" s="254" t="str">
        <f t="shared" si="251"/>
        <v/>
      </c>
      <c r="BH2086" s="254" t="str">
        <f>IF(AX2086="","",IF(P2086&lt;&gt;"","",IF(BG2086="CS","OK",IF(VLOOKUP(E2086,カレンダマスタ!$A$5:$D$381,4,FALSE)&gt;0,"",IF(OR(AX2086*24&gt;10.84,AZ2086*24&lt;14.5)=TRUE,"×","OK")))))</f>
        <v/>
      </c>
    </row>
    <row r="2087" spans="2:60">
      <c r="B2087" s="111"/>
      <c r="C2087" s="388" t="str">
        <f>IF(STEP!C2087&lt;&gt;"",STEP!C2087,"")</f>
        <v/>
      </c>
      <c r="D2087" s="389" t="str">
        <f>IF(STEP!D2087&lt;&gt;"",STEP!D2087,"")</f>
        <v/>
      </c>
      <c r="E2087" s="390" t="str">
        <f>IF(STEP!E2087&lt;&gt;"",STEP!E2087,"")</f>
        <v/>
      </c>
      <c r="F2087" s="259"/>
      <c r="G2087" s="258"/>
      <c r="H2087" s="260"/>
      <c r="I2087" s="260"/>
      <c r="J2087" s="260"/>
      <c r="K2087" s="260"/>
      <c r="L2087" s="260"/>
      <c r="M2087" s="260"/>
      <c r="N2087" s="260"/>
      <c r="O2087" s="260"/>
      <c r="P2087" s="260"/>
      <c r="Q2087" s="260"/>
      <c r="R2087" s="260"/>
      <c r="S2087" s="260"/>
      <c r="T2087" s="260"/>
      <c r="U2087" s="260"/>
      <c r="V2087" s="260"/>
      <c r="W2087" s="260"/>
      <c r="X2087" s="260"/>
      <c r="Y2087" s="260"/>
      <c r="Z2087" s="260"/>
      <c r="AA2087" s="260"/>
      <c r="AB2087" s="260"/>
      <c r="AC2087" s="260"/>
      <c r="AD2087" s="260"/>
      <c r="AE2087" s="261"/>
      <c r="AF2087" s="261"/>
      <c r="AG2087" s="261"/>
      <c r="AH2087" s="261"/>
      <c r="AI2087" s="261"/>
      <c r="AJ2087" s="261"/>
      <c r="AK2087" s="261"/>
      <c r="AL2087" s="261"/>
      <c r="AM2087" s="261"/>
      <c r="AN2087" s="261"/>
      <c r="AO2087" s="260"/>
      <c r="AP2087" s="260"/>
      <c r="AQ2087" s="260"/>
      <c r="AR2087" s="260"/>
      <c r="AS2087" s="260"/>
      <c r="AT2087" s="260"/>
      <c r="AU2087" s="260"/>
      <c r="AW2087" s="292" t="str">
        <f t="shared" si="246"/>
        <v/>
      </c>
      <c r="AX2087" s="284" t="str">
        <f t="shared" si="247"/>
        <v/>
      </c>
      <c r="AY2087" s="284" t="str">
        <f t="shared" si="248"/>
        <v/>
      </c>
      <c r="AZ2087" s="284" t="str">
        <f t="shared" si="249"/>
        <v/>
      </c>
      <c r="BA2087" s="284" t="str">
        <f t="shared" si="250"/>
        <v/>
      </c>
      <c r="BD2087" s="260" t="str">
        <f>IF(W2087="","",IF(F2087="休日",AW2087,IF(F2087="法休",AW2087,VLOOKUP(F2087,カレンダマスタ!$Q$56:$R$69,2,FALSE))))</f>
        <v/>
      </c>
      <c r="BG2087" s="260" t="str">
        <f t="shared" si="251"/>
        <v/>
      </c>
      <c r="BH2087" s="260" t="str">
        <f>IF(AX2087="","",IF(P2087&lt;&gt;"","",IF(BG2087="CS","OK",IF(VLOOKUP(E2087,カレンダマスタ!$A$5:$D$381,4,FALSE)&gt;0,"",IF(OR(AX2087*24&gt;10.84,AZ2087*24&lt;14.5)=TRUE,"×","OK")))))</f>
        <v/>
      </c>
    </row>
    <row r="2088" spans="2:60">
      <c r="B2088" s="111"/>
      <c r="C2088" s="391" t="str">
        <f>IF(STEP!C2088&lt;&gt;"",STEP!C2088,"")</f>
        <v/>
      </c>
      <c r="D2088" s="392" t="str">
        <f>IF(STEP!D2088&lt;&gt;"",STEP!D2088,"")</f>
        <v/>
      </c>
      <c r="E2088" s="393" t="str">
        <f>IF(STEP!E2088&lt;&gt;"",STEP!E2088,"")</f>
        <v/>
      </c>
      <c r="F2088" s="263"/>
      <c r="G2088" s="262"/>
      <c r="H2088" s="264"/>
      <c r="I2088" s="264"/>
      <c r="J2088" s="264"/>
      <c r="K2088" s="264"/>
      <c r="L2088" s="264"/>
      <c r="M2088" s="264"/>
      <c r="N2088" s="264"/>
      <c r="O2088" s="264"/>
      <c r="P2088" s="264"/>
      <c r="Q2088" s="264"/>
      <c r="R2088" s="264"/>
      <c r="S2088" s="264"/>
      <c r="T2088" s="264"/>
      <c r="U2088" s="264"/>
      <c r="V2088" s="264"/>
      <c r="W2088" s="264"/>
      <c r="X2088" s="264"/>
      <c r="Y2088" s="264"/>
      <c r="Z2088" s="264"/>
      <c r="AA2088" s="264"/>
      <c r="AB2088" s="264"/>
      <c r="AC2088" s="264"/>
      <c r="AD2088" s="264"/>
      <c r="AE2088" s="265"/>
      <c r="AF2088" s="265"/>
      <c r="AG2088" s="265"/>
      <c r="AH2088" s="265"/>
      <c r="AI2088" s="265"/>
      <c r="AJ2088" s="265"/>
      <c r="AK2088" s="265"/>
      <c r="AL2088" s="265"/>
      <c r="AM2088" s="265"/>
      <c r="AN2088" s="265"/>
      <c r="AO2088" s="264"/>
      <c r="AP2088" s="264"/>
      <c r="AQ2088" s="264"/>
      <c r="AR2088" s="264"/>
      <c r="AS2088" s="264"/>
      <c r="AT2088" s="264"/>
      <c r="AU2088" s="264"/>
      <c r="AW2088" s="293" t="str">
        <f t="shared" si="246"/>
        <v/>
      </c>
      <c r="AX2088" s="285" t="str">
        <f t="shared" si="247"/>
        <v/>
      </c>
      <c r="AY2088" s="285" t="str">
        <f t="shared" si="248"/>
        <v/>
      </c>
      <c r="AZ2088" s="285" t="str">
        <f t="shared" si="249"/>
        <v/>
      </c>
      <c r="BA2088" s="285" t="str">
        <f t="shared" si="250"/>
        <v/>
      </c>
      <c r="BD2088" s="264" t="str">
        <f>IF(W2088="","",IF(F2088="休日",AW2088,IF(F2088="法休",AW2088,VLOOKUP(F2088,カレンダマスタ!$Q$56:$R$69,2,FALSE))))</f>
        <v/>
      </c>
      <c r="BG2088" s="264" t="str">
        <f t="shared" si="251"/>
        <v/>
      </c>
      <c r="BH2088" s="264" t="str">
        <f>IF(AX2088="","",IF(P2088&lt;&gt;"","",IF(BG2088="CS","OK",IF(VLOOKUP(E2088,カレンダマスタ!$A$5:$D$381,4,FALSE)&gt;0,"",IF(OR(AX2088*24&gt;10.84,AZ2088*24&lt;14.5)=TRUE,"×","OK")))))</f>
        <v/>
      </c>
    </row>
    <row r="2089" spans="2:60">
      <c r="B2089" s="111"/>
      <c r="C2089" s="385" t="str">
        <f>IF(STEP!C2089&lt;&gt;"",STEP!C2089,"")</f>
        <v/>
      </c>
      <c r="D2089" s="386" t="str">
        <f>IF(STEP!D2089&lt;&gt;"",STEP!D2089,"")</f>
        <v/>
      </c>
      <c r="E2089" s="387" t="str">
        <f>IF(STEP!E2089&lt;&gt;"",STEP!E2089,"")</f>
        <v/>
      </c>
      <c r="F2089" s="253"/>
      <c r="G2089" s="252"/>
      <c r="H2089" s="254"/>
      <c r="I2089" s="254"/>
      <c r="J2089" s="254"/>
      <c r="K2089" s="254"/>
      <c r="L2089" s="254"/>
      <c r="M2089" s="254"/>
      <c r="N2089" s="254"/>
      <c r="O2089" s="254"/>
      <c r="P2089" s="254"/>
      <c r="Q2089" s="254"/>
      <c r="R2089" s="254"/>
      <c r="S2089" s="254"/>
      <c r="T2089" s="254"/>
      <c r="U2089" s="254"/>
      <c r="V2089" s="254"/>
      <c r="W2089" s="254"/>
      <c r="X2089" s="254"/>
      <c r="Y2089" s="254"/>
      <c r="Z2089" s="254"/>
      <c r="AA2089" s="254"/>
      <c r="AB2089" s="254"/>
      <c r="AC2089" s="254"/>
      <c r="AD2089" s="254"/>
      <c r="AE2089" s="255"/>
      <c r="AF2089" s="255"/>
      <c r="AG2089" s="255"/>
      <c r="AH2089" s="255"/>
      <c r="AI2089" s="255"/>
      <c r="AJ2089" s="255"/>
      <c r="AK2089" s="255"/>
      <c r="AL2089" s="255"/>
      <c r="AM2089" s="255"/>
      <c r="AN2089" s="255"/>
      <c r="AO2089" s="254"/>
      <c r="AP2089" s="254"/>
      <c r="AQ2089" s="254"/>
      <c r="AR2089" s="254"/>
      <c r="AS2089" s="254"/>
      <c r="AT2089" s="254"/>
      <c r="AU2089" s="254"/>
      <c r="AW2089" s="291" t="str">
        <f t="shared" si="246"/>
        <v/>
      </c>
      <c r="AX2089" s="283" t="str">
        <f t="shared" si="247"/>
        <v/>
      </c>
      <c r="AY2089" s="283" t="str">
        <f t="shared" si="248"/>
        <v/>
      </c>
      <c r="AZ2089" s="283" t="str">
        <f t="shared" si="249"/>
        <v/>
      </c>
      <c r="BA2089" s="283" t="str">
        <f t="shared" si="250"/>
        <v/>
      </c>
      <c r="BD2089" s="254" t="str">
        <f>IF(W2089="","",IF(F2089="休日",AW2089,IF(F2089="法休",AW2089,VLOOKUP(F2089,カレンダマスタ!$Q$56:$R$69,2,FALSE))))</f>
        <v/>
      </c>
      <c r="BG2089" s="254" t="str">
        <f t="shared" si="251"/>
        <v/>
      </c>
      <c r="BH2089" s="254" t="str">
        <f>IF(AX2089="","",IF(P2089&lt;&gt;"","",IF(BG2089="CS","OK",IF(VLOOKUP(E2089,カレンダマスタ!$A$5:$D$381,4,FALSE)&gt;0,"",IF(OR(AX2089*24&gt;10.84,AZ2089*24&lt;14.5)=TRUE,"×","OK")))))</f>
        <v/>
      </c>
    </row>
    <row r="2090" spans="2:60">
      <c r="B2090" s="111"/>
      <c r="C2090" s="385" t="str">
        <f>IF(STEP!C2090&lt;&gt;"",STEP!C2090,"")</f>
        <v/>
      </c>
      <c r="D2090" s="386" t="str">
        <f>IF(STEP!D2090&lt;&gt;"",STEP!D2090,"")</f>
        <v/>
      </c>
      <c r="E2090" s="387" t="str">
        <f>IF(STEP!E2090&lt;&gt;"",STEP!E2090,"")</f>
        <v/>
      </c>
      <c r="F2090" s="253"/>
      <c r="G2090" s="252"/>
      <c r="H2090" s="254"/>
      <c r="I2090" s="254"/>
      <c r="J2090" s="254"/>
      <c r="K2090" s="254"/>
      <c r="L2090" s="254"/>
      <c r="M2090" s="254"/>
      <c r="N2090" s="254"/>
      <c r="O2090" s="254"/>
      <c r="P2090" s="254"/>
      <c r="Q2090" s="254"/>
      <c r="R2090" s="254"/>
      <c r="S2090" s="254"/>
      <c r="T2090" s="254"/>
      <c r="U2090" s="254"/>
      <c r="V2090" s="254"/>
      <c r="W2090" s="254"/>
      <c r="X2090" s="254"/>
      <c r="Y2090" s="254"/>
      <c r="Z2090" s="254"/>
      <c r="AA2090" s="254"/>
      <c r="AB2090" s="254"/>
      <c r="AC2090" s="254"/>
      <c r="AD2090" s="254"/>
      <c r="AE2090" s="255"/>
      <c r="AF2090" s="255"/>
      <c r="AG2090" s="255"/>
      <c r="AH2090" s="255"/>
      <c r="AI2090" s="255"/>
      <c r="AJ2090" s="255"/>
      <c r="AK2090" s="255"/>
      <c r="AL2090" s="255"/>
      <c r="AM2090" s="255"/>
      <c r="AN2090" s="255"/>
      <c r="AO2090" s="254"/>
      <c r="AP2090" s="254"/>
      <c r="AQ2090" s="254"/>
      <c r="AR2090" s="254"/>
      <c r="AS2090" s="254"/>
      <c r="AT2090" s="254"/>
      <c r="AU2090" s="254"/>
      <c r="AW2090" s="291" t="str">
        <f t="shared" si="246"/>
        <v/>
      </c>
      <c r="AX2090" s="283" t="str">
        <f t="shared" si="247"/>
        <v/>
      </c>
      <c r="AY2090" s="283" t="str">
        <f t="shared" si="248"/>
        <v/>
      </c>
      <c r="AZ2090" s="283" t="str">
        <f t="shared" si="249"/>
        <v/>
      </c>
      <c r="BA2090" s="283" t="str">
        <f t="shared" si="250"/>
        <v/>
      </c>
      <c r="BD2090" s="254" t="str">
        <f>IF(W2090="","",IF(F2090="休日",AW2090,IF(F2090="法休",AW2090,VLOOKUP(F2090,カレンダマスタ!$Q$56:$R$69,2,FALSE))))</f>
        <v/>
      </c>
      <c r="BG2090" s="254" t="str">
        <f t="shared" si="251"/>
        <v/>
      </c>
      <c r="BH2090" s="254" t="str">
        <f>IF(AX2090="","",IF(P2090&lt;&gt;"","",IF(BG2090="CS","OK",IF(VLOOKUP(E2090,カレンダマスタ!$A$5:$D$381,4,FALSE)&gt;0,"",IF(OR(AX2090*24&gt;10.84,AZ2090*24&lt;14.5)=TRUE,"×","OK")))))</f>
        <v/>
      </c>
    </row>
    <row r="2091" spans="2:60">
      <c r="B2091" s="111"/>
      <c r="C2091" s="385" t="str">
        <f>IF(STEP!C2091&lt;&gt;"",STEP!C2091,"")</f>
        <v/>
      </c>
      <c r="D2091" s="386" t="str">
        <f>IF(STEP!D2091&lt;&gt;"",STEP!D2091,"")</f>
        <v/>
      </c>
      <c r="E2091" s="387" t="str">
        <f>IF(STEP!E2091&lt;&gt;"",STEP!E2091,"")</f>
        <v/>
      </c>
      <c r="F2091" s="256"/>
      <c r="G2091" s="257"/>
      <c r="H2091" s="254"/>
      <c r="I2091" s="254"/>
      <c r="J2091" s="254"/>
      <c r="K2091" s="254"/>
      <c r="L2091" s="254"/>
      <c r="M2091" s="254"/>
      <c r="N2091" s="254"/>
      <c r="O2091" s="254"/>
      <c r="P2091" s="254"/>
      <c r="Q2091" s="254"/>
      <c r="R2091" s="254"/>
      <c r="S2091" s="254"/>
      <c r="T2091" s="254"/>
      <c r="U2091" s="254"/>
      <c r="V2091" s="254"/>
      <c r="W2091" s="254"/>
      <c r="X2091" s="254"/>
      <c r="Y2091" s="254"/>
      <c r="Z2091" s="254"/>
      <c r="AA2091" s="254"/>
      <c r="AB2091" s="254"/>
      <c r="AC2091" s="254"/>
      <c r="AD2091" s="254"/>
      <c r="AE2091" s="255"/>
      <c r="AF2091" s="255"/>
      <c r="AG2091" s="255"/>
      <c r="AH2091" s="255"/>
      <c r="AI2091" s="255"/>
      <c r="AJ2091" s="255"/>
      <c r="AK2091" s="255"/>
      <c r="AL2091" s="255"/>
      <c r="AM2091" s="255"/>
      <c r="AN2091" s="255"/>
      <c r="AO2091" s="254"/>
      <c r="AP2091" s="254"/>
      <c r="AQ2091" s="254"/>
      <c r="AR2091" s="254"/>
      <c r="AS2091" s="254"/>
      <c r="AT2091" s="254"/>
      <c r="AU2091" s="254"/>
      <c r="AW2091" s="291" t="str">
        <f t="shared" si="246"/>
        <v/>
      </c>
      <c r="AX2091" s="283" t="str">
        <f t="shared" si="247"/>
        <v/>
      </c>
      <c r="AY2091" s="283" t="str">
        <f t="shared" si="248"/>
        <v/>
      </c>
      <c r="AZ2091" s="283" t="str">
        <f t="shared" si="249"/>
        <v/>
      </c>
      <c r="BA2091" s="283" t="str">
        <f t="shared" si="250"/>
        <v/>
      </c>
      <c r="BD2091" s="254" t="str">
        <f>IF(W2091="","",IF(F2091="休日",AW2091,IF(F2091="法休",AW2091,VLOOKUP(F2091,カレンダマスタ!$Q$56:$R$69,2,FALSE))))</f>
        <v/>
      </c>
      <c r="BG2091" s="254" t="str">
        <f t="shared" si="251"/>
        <v/>
      </c>
      <c r="BH2091" s="254" t="str">
        <f>IF(AX2091="","",IF(P2091&lt;&gt;"","",IF(BG2091="CS","OK",IF(VLOOKUP(E2091,カレンダマスタ!$A$5:$D$381,4,FALSE)&gt;0,"",IF(OR(AX2091*24&gt;10.84,AZ2091*24&lt;14.5)=TRUE,"×","OK")))))</f>
        <v/>
      </c>
    </row>
    <row r="2092" spans="2:60">
      <c r="B2092" s="111"/>
      <c r="C2092" s="385" t="str">
        <f>IF(STEP!C2092&lt;&gt;"",STEP!C2092,"")</f>
        <v/>
      </c>
      <c r="D2092" s="386" t="str">
        <f>IF(STEP!D2092&lt;&gt;"",STEP!D2092,"")</f>
        <v/>
      </c>
      <c r="E2092" s="387" t="str">
        <f>IF(STEP!E2092&lt;&gt;"",STEP!E2092,"")</f>
        <v/>
      </c>
      <c r="F2092" s="256"/>
      <c r="G2092" s="257"/>
      <c r="H2092" s="254"/>
      <c r="I2092" s="254"/>
      <c r="J2092" s="254"/>
      <c r="K2092" s="254"/>
      <c r="L2092" s="254"/>
      <c r="M2092" s="254"/>
      <c r="N2092" s="254"/>
      <c r="O2092" s="254"/>
      <c r="P2092" s="254"/>
      <c r="Q2092" s="254"/>
      <c r="R2092" s="254"/>
      <c r="S2092" s="254"/>
      <c r="T2092" s="254"/>
      <c r="U2092" s="254"/>
      <c r="V2092" s="254"/>
      <c r="W2092" s="254"/>
      <c r="X2092" s="254"/>
      <c r="Y2092" s="254"/>
      <c r="Z2092" s="254"/>
      <c r="AA2092" s="254"/>
      <c r="AB2092" s="254"/>
      <c r="AC2092" s="254"/>
      <c r="AD2092" s="254"/>
      <c r="AE2092" s="255"/>
      <c r="AF2092" s="255"/>
      <c r="AG2092" s="255"/>
      <c r="AH2092" s="255"/>
      <c r="AI2092" s="255"/>
      <c r="AJ2092" s="255"/>
      <c r="AK2092" s="255"/>
      <c r="AL2092" s="255"/>
      <c r="AM2092" s="255"/>
      <c r="AN2092" s="255"/>
      <c r="AO2092" s="254"/>
      <c r="AP2092" s="254"/>
      <c r="AQ2092" s="254"/>
      <c r="AR2092" s="254"/>
      <c r="AS2092" s="254"/>
      <c r="AT2092" s="254"/>
      <c r="AU2092" s="254"/>
      <c r="AW2092" s="291" t="str">
        <f t="shared" si="246"/>
        <v/>
      </c>
      <c r="AX2092" s="283" t="str">
        <f t="shared" si="247"/>
        <v/>
      </c>
      <c r="AY2092" s="283" t="str">
        <f t="shared" si="248"/>
        <v/>
      </c>
      <c r="AZ2092" s="283" t="str">
        <f t="shared" si="249"/>
        <v/>
      </c>
      <c r="BA2092" s="283" t="str">
        <f t="shared" si="250"/>
        <v/>
      </c>
      <c r="BD2092" s="254" t="str">
        <f>IF(W2092="","",IF(F2092="休日",AW2092,IF(F2092="法休",AW2092,VLOOKUP(F2092,カレンダマスタ!$Q$56:$R$69,2,FALSE))))</f>
        <v/>
      </c>
      <c r="BG2092" s="254" t="str">
        <f t="shared" si="251"/>
        <v/>
      </c>
      <c r="BH2092" s="254" t="str">
        <f>IF(AX2092="","",IF(P2092&lt;&gt;"","",IF(BG2092="CS","OK",IF(VLOOKUP(E2092,カレンダマスタ!$A$5:$D$381,4,FALSE)&gt;0,"",IF(OR(AX2092*24&gt;10.84,AZ2092*24&lt;14.5)=TRUE,"×","OK")))))</f>
        <v/>
      </c>
    </row>
    <row r="2093" spans="2:60">
      <c r="B2093" s="111"/>
      <c r="C2093" s="385" t="str">
        <f>IF(STEP!C2093&lt;&gt;"",STEP!C2093,"")</f>
        <v/>
      </c>
      <c r="D2093" s="386" t="str">
        <f>IF(STEP!D2093&lt;&gt;"",STEP!D2093,"")</f>
        <v/>
      </c>
      <c r="E2093" s="387" t="str">
        <f>IF(STEP!E2093&lt;&gt;"",STEP!E2093,"")</f>
        <v/>
      </c>
      <c r="F2093" s="256"/>
      <c r="G2093" s="257"/>
      <c r="H2093" s="254"/>
      <c r="I2093" s="254"/>
      <c r="J2093" s="254"/>
      <c r="K2093" s="254"/>
      <c r="L2093" s="254"/>
      <c r="M2093" s="254"/>
      <c r="N2093" s="254"/>
      <c r="O2093" s="254"/>
      <c r="P2093" s="254"/>
      <c r="Q2093" s="254"/>
      <c r="R2093" s="254"/>
      <c r="S2093" s="254"/>
      <c r="T2093" s="254"/>
      <c r="U2093" s="254"/>
      <c r="V2093" s="254"/>
      <c r="W2093" s="254"/>
      <c r="X2093" s="254"/>
      <c r="Y2093" s="254"/>
      <c r="Z2093" s="254"/>
      <c r="AA2093" s="254"/>
      <c r="AB2093" s="254"/>
      <c r="AC2093" s="254"/>
      <c r="AD2093" s="254"/>
      <c r="AE2093" s="255"/>
      <c r="AF2093" s="255"/>
      <c r="AG2093" s="255"/>
      <c r="AH2093" s="255"/>
      <c r="AI2093" s="255"/>
      <c r="AJ2093" s="255"/>
      <c r="AK2093" s="255"/>
      <c r="AL2093" s="255"/>
      <c r="AM2093" s="255"/>
      <c r="AN2093" s="255"/>
      <c r="AO2093" s="254"/>
      <c r="AP2093" s="254"/>
      <c r="AQ2093" s="254"/>
      <c r="AR2093" s="254"/>
      <c r="AS2093" s="254"/>
      <c r="AT2093" s="254"/>
      <c r="AU2093" s="254"/>
      <c r="AW2093" s="291" t="str">
        <f t="shared" si="246"/>
        <v/>
      </c>
      <c r="AX2093" s="283" t="str">
        <f t="shared" si="247"/>
        <v/>
      </c>
      <c r="AY2093" s="283" t="str">
        <f t="shared" si="248"/>
        <v/>
      </c>
      <c r="AZ2093" s="283" t="str">
        <f t="shared" si="249"/>
        <v/>
      </c>
      <c r="BA2093" s="283" t="str">
        <f t="shared" si="250"/>
        <v/>
      </c>
      <c r="BD2093" s="254" t="str">
        <f>IF(W2093="","",IF(F2093="休日",AW2093,IF(F2093="法休",AW2093,VLOOKUP(F2093,カレンダマスタ!$Q$56:$R$69,2,FALSE))))</f>
        <v/>
      </c>
      <c r="BG2093" s="254" t="str">
        <f t="shared" si="251"/>
        <v/>
      </c>
      <c r="BH2093" s="254" t="str">
        <f>IF(AX2093="","",IF(P2093&lt;&gt;"","",IF(BG2093="CS","OK",IF(VLOOKUP(E2093,カレンダマスタ!$A$5:$D$381,4,FALSE)&gt;0,"",IF(OR(AX2093*24&gt;10.84,AZ2093*24&lt;14.5)=TRUE,"×","OK")))))</f>
        <v/>
      </c>
    </row>
    <row r="2094" spans="2:60">
      <c r="B2094" s="111"/>
      <c r="C2094" s="388" t="str">
        <f>IF(STEP!C2094&lt;&gt;"",STEP!C2094,"")</f>
        <v/>
      </c>
      <c r="D2094" s="389" t="str">
        <f>IF(STEP!D2094&lt;&gt;"",STEP!D2094,"")</f>
        <v/>
      </c>
      <c r="E2094" s="390" t="str">
        <f>IF(STEP!E2094&lt;&gt;"",STEP!E2094,"")</f>
        <v/>
      </c>
      <c r="F2094" s="259"/>
      <c r="G2094" s="266"/>
      <c r="H2094" s="260"/>
      <c r="I2094" s="260"/>
      <c r="J2094" s="260"/>
      <c r="K2094" s="260"/>
      <c r="L2094" s="260"/>
      <c r="M2094" s="260"/>
      <c r="N2094" s="260"/>
      <c r="O2094" s="260"/>
      <c r="P2094" s="260"/>
      <c r="Q2094" s="260"/>
      <c r="R2094" s="260"/>
      <c r="S2094" s="260"/>
      <c r="T2094" s="260"/>
      <c r="U2094" s="260"/>
      <c r="V2094" s="260"/>
      <c r="W2094" s="260"/>
      <c r="X2094" s="260"/>
      <c r="Y2094" s="260"/>
      <c r="Z2094" s="260"/>
      <c r="AA2094" s="260"/>
      <c r="AB2094" s="260"/>
      <c r="AC2094" s="260"/>
      <c r="AD2094" s="260"/>
      <c r="AE2094" s="261"/>
      <c r="AF2094" s="261"/>
      <c r="AG2094" s="261"/>
      <c r="AH2094" s="261"/>
      <c r="AI2094" s="261"/>
      <c r="AJ2094" s="261"/>
      <c r="AK2094" s="261"/>
      <c r="AL2094" s="261"/>
      <c r="AM2094" s="261"/>
      <c r="AN2094" s="261"/>
      <c r="AO2094" s="260"/>
      <c r="AP2094" s="260"/>
      <c r="AQ2094" s="260"/>
      <c r="AR2094" s="260"/>
      <c r="AS2094" s="260"/>
      <c r="AT2094" s="260"/>
      <c r="AU2094" s="260"/>
      <c r="AW2094" s="292" t="str">
        <f t="shared" si="246"/>
        <v/>
      </c>
      <c r="AX2094" s="284" t="str">
        <f t="shared" si="247"/>
        <v/>
      </c>
      <c r="AY2094" s="284" t="str">
        <f t="shared" si="248"/>
        <v/>
      </c>
      <c r="AZ2094" s="284" t="str">
        <f t="shared" si="249"/>
        <v/>
      </c>
      <c r="BA2094" s="284" t="str">
        <f t="shared" si="250"/>
        <v/>
      </c>
      <c r="BD2094" s="260" t="str">
        <f>IF(W2094="","",IF(F2094="休日",AW2094,IF(F2094="法休",AW2094,VLOOKUP(F2094,カレンダマスタ!$Q$56:$R$69,2,FALSE))))</f>
        <v/>
      </c>
      <c r="BG2094" s="260" t="str">
        <f t="shared" si="251"/>
        <v/>
      </c>
      <c r="BH2094" s="260" t="str">
        <f>IF(AX2094="","",IF(P2094&lt;&gt;"","",IF(BG2094="CS","OK",IF(VLOOKUP(E2094,カレンダマスタ!$A$5:$D$381,4,FALSE)&gt;0,"",IF(OR(AX2094*24&gt;10.84,AZ2094*24&lt;14.5)=TRUE,"×","OK")))))</f>
        <v/>
      </c>
    </row>
    <row r="2095" spans="2:60">
      <c r="B2095" s="111"/>
      <c r="C2095" s="391" t="str">
        <f>IF(STEP!C2095&lt;&gt;"",STEP!C2095,"")</f>
        <v/>
      </c>
      <c r="D2095" s="392" t="str">
        <f>IF(STEP!D2095&lt;&gt;"",STEP!D2095,"")</f>
        <v/>
      </c>
      <c r="E2095" s="393" t="str">
        <f>IF(STEP!E2095&lt;&gt;"",STEP!E2095,"")</f>
        <v/>
      </c>
      <c r="F2095" s="263"/>
      <c r="G2095" s="267"/>
      <c r="H2095" s="264"/>
      <c r="I2095" s="264"/>
      <c r="J2095" s="264"/>
      <c r="K2095" s="264"/>
      <c r="L2095" s="264"/>
      <c r="M2095" s="264"/>
      <c r="N2095" s="264"/>
      <c r="O2095" s="264"/>
      <c r="P2095" s="264"/>
      <c r="Q2095" s="264"/>
      <c r="R2095" s="264"/>
      <c r="S2095" s="264"/>
      <c r="T2095" s="264"/>
      <c r="U2095" s="264"/>
      <c r="V2095" s="264"/>
      <c r="W2095" s="264"/>
      <c r="X2095" s="264"/>
      <c r="Y2095" s="264"/>
      <c r="Z2095" s="264"/>
      <c r="AA2095" s="264"/>
      <c r="AB2095" s="264"/>
      <c r="AC2095" s="264"/>
      <c r="AD2095" s="264"/>
      <c r="AE2095" s="265"/>
      <c r="AF2095" s="265"/>
      <c r="AG2095" s="265"/>
      <c r="AH2095" s="265"/>
      <c r="AI2095" s="265"/>
      <c r="AJ2095" s="265"/>
      <c r="AK2095" s="265"/>
      <c r="AL2095" s="265"/>
      <c r="AM2095" s="265"/>
      <c r="AN2095" s="265"/>
      <c r="AO2095" s="264"/>
      <c r="AP2095" s="264"/>
      <c r="AQ2095" s="264"/>
      <c r="AR2095" s="264"/>
      <c r="AS2095" s="264"/>
      <c r="AT2095" s="264"/>
      <c r="AU2095" s="264"/>
      <c r="AW2095" s="293" t="str">
        <f t="shared" si="246"/>
        <v/>
      </c>
      <c r="AX2095" s="285" t="str">
        <f t="shared" si="247"/>
        <v/>
      </c>
      <c r="AY2095" s="285" t="str">
        <f t="shared" si="248"/>
        <v/>
      </c>
      <c r="AZ2095" s="285" t="str">
        <f t="shared" si="249"/>
        <v/>
      </c>
      <c r="BA2095" s="285" t="str">
        <f t="shared" si="250"/>
        <v/>
      </c>
      <c r="BD2095" s="264" t="str">
        <f>IF(W2095="","",IF(F2095="休日",AW2095,IF(F2095="法休",AW2095,VLOOKUP(F2095,カレンダマスタ!$Q$56:$R$69,2,FALSE))))</f>
        <v/>
      </c>
      <c r="BG2095" s="264" t="str">
        <f t="shared" si="251"/>
        <v/>
      </c>
      <c r="BH2095" s="264" t="str">
        <f>IF(AX2095="","",IF(P2095&lt;&gt;"","",IF(BG2095="CS","OK",IF(VLOOKUP(E2095,カレンダマスタ!$A$5:$D$381,4,FALSE)&gt;0,"",IF(OR(AX2095*24&gt;10.84,AZ2095*24&lt;14.5)=TRUE,"×","OK")))))</f>
        <v/>
      </c>
    </row>
    <row r="2096" spans="2:60">
      <c r="B2096" s="111"/>
      <c r="C2096" s="385" t="str">
        <f>IF(STEP!C2096&lt;&gt;"",STEP!C2096,"")</f>
        <v/>
      </c>
      <c r="D2096" s="386" t="str">
        <f>IF(STEP!D2096&lt;&gt;"",STEP!D2096,"")</f>
        <v/>
      </c>
      <c r="E2096" s="387" t="str">
        <f>IF(STEP!E2096&lt;&gt;"",STEP!E2096,"")</f>
        <v/>
      </c>
      <c r="F2096" s="253"/>
      <c r="G2096" s="252"/>
      <c r="H2096" s="254"/>
      <c r="I2096" s="254"/>
      <c r="J2096" s="254"/>
      <c r="K2096" s="254"/>
      <c r="L2096" s="254"/>
      <c r="M2096" s="254"/>
      <c r="N2096" s="254"/>
      <c r="O2096" s="254"/>
      <c r="P2096" s="254"/>
      <c r="Q2096" s="254"/>
      <c r="R2096" s="254"/>
      <c r="S2096" s="254"/>
      <c r="T2096" s="254"/>
      <c r="U2096" s="254"/>
      <c r="V2096" s="254"/>
      <c r="W2096" s="254"/>
      <c r="X2096" s="254"/>
      <c r="Y2096" s="254"/>
      <c r="Z2096" s="254"/>
      <c r="AA2096" s="254"/>
      <c r="AB2096" s="254"/>
      <c r="AC2096" s="254"/>
      <c r="AD2096" s="254"/>
      <c r="AE2096" s="255"/>
      <c r="AF2096" s="255"/>
      <c r="AG2096" s="255"/>
      <c r="AH2096" s="255"/>
      <c r="AI2096" s="255"/>
      <c r="AJ2096" s="255"/>
      <c r="AK2096" s="255"/>
      <c r="AL2096" s="255"/>
      <c r="AM2096" s="255"/>
      <c r="AN2096" s="255"/>
      <c r="AO2096" s="254"/>
      <c r="AP2096" s="254"/>
      <c r="AQ2096" s="254"/>
      <c r="AR2096" s="254"/>
      <c r="AS2096" s="254"/>
      <c r="AT2096" s="254"/>
      <c r="AU2096" s="254"/>
      <c r="AW2096" s="291" t="str">
        <f t="shared" si="246"/>
        <v/>
      </c>
      <c r="AX2096" s="283" t="str">
        <f t="shared" si="247"/>
        <v/>
      </c>
      <c r="AY2096" s="283" t="str">
        <f t="shared" si="248"/>
        <v/>
      </c>
      <c r="AZ2096" s="283" t="str">
        <f t="shared" si="249"/>
        <v/>
      </c>
      <c r="BA2096" s="283" t="str">
        <f t="shared" si="250"/>
        <v/>
      </c>
      <c r="BD2096" s="254" t="str">
        <f>IF(W2096="","",IF(F2096="休日",AW2096,IF(F2096="法休",AW2096,VLOOKUP(F2096,カレンダマスタ!$Q$56:$R$69,2,FALSE))))</f>
        <v/>
      </c>
      <c r="BG2096" s="503" t="str">
        <f t="shared" si="251"/>
        <v/>
      </c>
      <c r="BH2096" s="503" t="str">
        <f>IF(AX2096="","",IF(P2096&lt;&gt;"","",IF(BG2096="CS","OK",IF(VLOOKUP(E2096,カレンダマスタ!$A$5:$D$381,4,FALSE)&gt;0,"",IF(OR(AX2096*24&gt;10.84,AZ2096*24&lt;14.5)=TRUE,"×","OK")))))</f>
        <v/>
      </c>
    </row>
    <row r="2097" spans="2:60">
      <c r="B2097" s="111"/>
      <c r="C2097" s="385" t="str">
        <f>IF(STEP!C2097&lt;&gt;"",STEP!C2097,"")</f>
        <v/>
      </c>
      <c r="D2097" s="386" t="str">
        <f>IF(STEP!D2097&lt;&gt;"",STEP!D2097,"")</f>
        <v/>
      </c>
      <c r="E2097" s="387" t="str">
        <f>IF(STEP!E2097&lt;&gt;"",STEP!E2097,"")</f>
        <v/>
      </c>
      <c r="F2097" s="253"/>
      <c r="G2097" s="252"/>
      <c r="H2097" s="254"/>
      <c r="I2097" s="254"/>
      <c r="J2097" s="254"/>
      <c r="K2097" s="254"/>
      <c r="L2097" s="254"/>
      <c r="M2097" s="254"/>
      <c r="N2097" s="254"/>
      <c r="O2097" s="254"/>
      <c r="P2097" s="254"/>
      <c r="Q2097" s="254"/>
      <c r="R2097" s="254"/>
      <c r="S2097" s="254"/>
      <c r="T2097" s="254"/>
      <c r="U2097" s="254"/>
      <c r="V2097" s="254"/>
      <c r="W2097" s="254"/>
      <c r="X2097" s="254"/>
      <c r="Y2097" s="254"/>
      <c r="Z2097" s="254"/>
      <c r="AA2097" s="254"/>
      <c r="AB2097" s="254"/>
      <c r="AC2097" s="254"/>
      <c r="AD2097" s="254"/>
      <c r="AE2097" s="255"/>
      <c r="AF2097" s="255"/>
      <c r="AG2097" s="255"/>
      <c r="AH2097" s="255"/>
      <c r="AI2097" s="255"/>
      <c r="AJ2097" s="255"/>
      <c r="AK2097" s="255"/>
      <c r="AL2097" s="255"/>
      <c r="AM2097" s="255"/>
      <c r="AN2097" s="255"/>
      <c r="AO2097" s="254"/>
      <c r="AP2097" s="254"/>
      <c r="AQ2097" s="254"/>
      <c r="AR2097" s="254"/>
      <c r="AS2097" s="254"/>
      <c r="AT2097" s="254"/>
      <c r="AU2097" s="254"/>
      <c r="AW2097" s="291" t="str">
        <f t="shared" si="246"/>
        <v/>
      </c>
      <c r="AX2097" s="283" t="str">
        <f t="shared" si="247"/>
        <v/>
      </c>
      <c r="AY2097" s="283" t="str">
        <f t="shared" si="248"/>
        <v/>
      </c>
      <c r="AZ2097" s="283" t="str">
        <f t="shared" si="249"/>
        <v/>
      </c>
      <c r="BA2097" s="283" t="str">
        <f t="shared" si="250"/>
        <v/>
      </c>
      <c r="BD2097" s="254" t="str">
        <f>IF(W2097="","",IF(F2097="休日",AW2097,IF(F2097="法休",AW2097,VLOOKUP(F2097,カレンダマスタ!$Q$56:$R$69,2,FALSE))))</f>
        <v/>
      </c>
      <c r="BG2097" s="254" t="str">
        <f t="shared" si="251"/>
        <v/>
      </c>
      <c r="BH2097" s="254" t="str">
        <f>IF(AX2097="","",IF(P2097&lt;&gt;"","",IF(BG2097="CS","OK",IF(VLOOKUP(E2097,カレンダマスタ!$A$5:$D$381,4,FALSE)&gt;0,"",IF(OR(AX2097*24&gt;10.84,AZ2097*24&lt;14.5)=TRUE,"×","OK")))))</f>
        <v/>
      </c>
    </row>
    <row r="2098" spans="2:60">
      <c r="B2098" s="111"/>
      <c r="C2098" s="385" t="str">
        <f>IF(STEP!C2098&lt;&gt;"",STEP!C2098,"")</f>
        <v/>
      </c>
      <c r="D2098" s="386" t="str">
        <f>IF(STEP!D2098&lt;&gt;"",STEP!D2098,"")</f>
        <v/>
      </c>
      <c r="E2098" s="387" t="str">
        <f>IF(STEP!E2098&lt;&gt;"",STEP!E2098,"")</f>
        <v/>
      </c>
      <c r="F2098" s="256"/>
      <c r="G2098" s="257"/>
      <c r="H2098" s="254"/>
      <c r="I2098" s="254"/>
      <c r="J2098" s="254"/>
      <c r="K2098" s="254"/>
      <c r="L2098" s="254"/>
      <c r="M2098" s="254"/>
      <c r="N2098" s="254"/>
      <c r="O2098" s="254"/>
      <c r="P2098" s="254"/>
      <c r="Q2098" s="254"/>
      <c r="R2098" s="254"/>
      <c r="S2098" s="254"/>
      <c r="T2098" s="254"/>
      <c r="U2098" s="254"/>
      <c r="V2098" s="254"/>
      <c r="W2098" s="254"/>
      <c r="X2098" s="254"/>
      <c r="Y2098" s="254"/>
      <c r="Z2098" s="254"/>
      <c r="AA2098" s="254"/>
      <c r="AB2098" s="254"/>
      <c r="AC2098" s="254"/>
      <c r="AD2098" s="254"/>
      <c r="AE2098" s="255"/>
      <c r="AF2098" s="255"/>
      <c r="AG2098" s="255"/>
      <c r="AH2098" s="255"/>
      <c r="AI2098" s="255"/>
      <c r="AJ2098" s="255"/>
      <c r="AK2098" s="255"/>
      <c r="AL2098" s="255"/>
      <c r="AM2098" s="255"/>
      <c r="AN2098" s="255"/>
      <c r="AO2098" s="254"/>
      <c r="AP2098" s="254"/>
      <c r="AQ2098" s="254"/>
      <c r="AR2098" s="254"/>
      <c r="AS2098" s="254"/>
      <c r="AT2098" s="254"/>
      <c r="AU2098" s="254"/>
      <c r="AW2098" s="291" t="str">
        <f t="shared" si="246"/>
        <v/>
      </c>
      <c r="AX2098" s="283" t="str">
        <f t="shared" si="247"/>
        <v/>
      </c>
      <c r="AY2098" s="283" t="str">
        <f t="shared" si="248"/>
        <v/>
      </c>
      <c r="AZ2098" s="283" t="str">
        <f t="shared" si="249"/>
        <v/>
      </c>
      <c r="BA2098" s="283" t="str">
        <f t="shared" si="250"/>
        <v/>
      </c>
      <c r="BD2098" s="254" t="str">
        <f>IF(W2098="","",IF(F2098="休日",AW2098,IF(F2098="法休",AW2098,VLOOKUP(F2098,カレンダマスタ!$Q$56:$R$69,2,FALSE))))</f>
        <v/>
      </c>
      <c r="BG2098" s="254" t="str">
        <f t="shared" si="251"/>
        <v/>
      </c>
      <c r="BH2098" s="254" t="str">
        <f>IF(AX2098="","",IF(P2098&lt;&gt;"","",IF(BG2098="CS","OK",IF(VLOOKUP(E2098,カレンダマスタ!$A$5:$D$381,4,FALSE)&gt;0,"",IF(OR(AX2098*24&gt;10.84,AZ2098*24&lt;14.5)=TRUE,"×","OK")))))</f>
        <v/>
      </c>
    </row>
    <row r="2099" spans="2:60">
      <c r="B2099" s="111"/>
      <c r="C2099" s="385" t="str">
        <f>IF(STEP!C2099&lt;&gt;"",STEP!C2099,"")</f>
        <v/>
      </c>
      <c r="D2099" s="386" t="str">
        <f>IF(STEP!D2099&lt;&gt;"",STEP!D2099,"")</f>
        <v/>
      </c>
      <c r="E2099" s="387" t="str">
        <f>IF(STEP!E2099&lt;&gt;"",STEP!E2099,"")</f>
        <v/>
      </c>
      <c r="F2099" s="256"/>
      <c r="G2099" s="257"/>
      <c r="H2099" s="254"/>
      <c r="I2099" s="254"/>
      <c r="J2099" s="254"/>
      <c r="K2099" s="254"/>
      <c r="L2099" s="254"/>
      <c r="M2099" s="254"/>
      <c r="N2099" s="254"/>
      <c r="O2099" s="254"/>
      <c r="P2099" s="254"/>
      <c r="Q2099" s="254"/>
      <c r="R2099" s="254"/>
      <c r="S2099" s="254"/>
      <c r="T2099" s="254"/>
      <c r="U2099" s="254"/>
      <c r="V2099" s="254"/>
      <c r="W2099" s="254"/>
      <c r="X2099" s="254"/>
      <c r="Y2099" s="254"/>
      <c r="Z2099" s="254"/>
      <c r="AA2099" s="254"/>
      <c r="AB2099" s="254"/>
      <c r="AC2099" s="254"/>
      <c r="AD2099" s="254"/>
      <c r="AE2099" s="255"/>
      <c r="AF2099" s="255"/>
      <c r="AG2099" s="255"/>
      <c r="AH2099" s="255"/>
      <c r="AI2099" s="255"/>
      <c r="AJ2099" s="255"/>
      <c r="AK2099" s="255"/>
      <c r="AL2099" s="255"/>
      <c r="AM2099" s="255"/>
      <c r="AN2099" s="255"/>
      <c r="AO2099" s="254"/>
      <c r="AP2099" s="254"/>
      <c r="AQ2099" s="254"/>
      <c r="AR2099" s="254"/>
      <c r="AS2099" s="254"/>
      <c r="AT2099" s="254"/>
      <c r="AU2099" s="254"/>
      <c r="AW2099" s="291" t="str">
        <f t="shared" si="246"/>
        <v/>
      </c>
      <c r="AX2099" s="283" t="str">
        <f t="shared" si="247"/>
        <v/>
      </c>
      <c r="AY2099" s="283" t="str">
        <f t="shared" si="248"/>
        <v/>
      </c>
      <c r="AZ2099" s="283" t="str">
        <f t="shared" si="249"/>
        <v/>
      </c>
      <c r="BA2099" s="283" t="str">
        <f t="shared" si="250"/>
        <v/>
      </c>
      <c r="BD2099" s="254" t="str">
        <f>IF(W2099="","",IF(F2099="休日",AW2099,IF(F2099="法休",AW2099,VLOOKUP(F2099,カレンダマスタ!$Q$56:$R$69,2,FALSE))))</f>
        <v/>
      </c>
      <c r="BG2099" s="254" t="str">
        <f t="shared" si="251"/>
        <v/>
      </c>
      <c r="BH2099" s="254" t="str">
        <f>IF(AX2099="","",IF(P2099&lt;&gt;"","",IF(BG2099="CS","OK",IF(VLOOKUP(E2099,カレンダマスタ!$A$5:$D$381,4,FALSE)&gt;0,"",IF(OR(AX2099*24&gt;10.84,AZ2099*24&lt;14.5)=TRUE,"×","OK")))))</f>
        <v/>
      </c>
    </row>
    <row r="2100" spans="2:60">
      <c r="B2100" s="111"/>
      <c r="C2100" s="385" t="str">
        <f>IF(STEP!C2100&lt;&gt;"",STEP!C2100,"")</f>
        <v/>
      </c>
      <c r="D2100" s="386" t="str">
        <f>IF(STEP!D2100&lt;&gt;"",STEP!D2100,"")</f>
        <v/>
      </c>
      <c r="E2100" s="387" t="str">
        <f>IF(STEP!E2100&lt;&gt;"",STEP!E2100,"")</f>
        <v/>
      </c>
      <c r="F2100" s="256"/>
      <c r="G2100" s="257"/>
      <c r="H2100" s="254"/>
      <c r="I2100" s="254"/>
      <c r="J2100" s="254"/>
      <c r="K2100" s="254"/>
      <c r="L2100" s="254"/>
      <c r="M2100" s="254"/>
      <c r="N2100" s="254"/>
      <c r="O2100" s="254"/>
      <c r="P2100" s="254"/>
      <c r="Q2100" s="254"/>
      <c r="R2100" s="254"/>
      <c r="S2100" s="254"/>
      <c r="T2100" s="254"/>
      <c r="U2100" s="254"/>
      <c r="V2100" s="254"/>
      <c r="W2100" s="254"/>
      <c r="X2100" s="254"/>
      <c r="Y2100" s="254"/>
      <c r="Z2100" s="254"/>
      <c r="AA2100" s="254"/>
      <c r="AB2100" s="254"/>
      <c r="AC2100" s="254"/>
      <c r="AD2100" s="254"/>
      <c r="AE2100" s="255"/>
      <c r="AF2100" s="255"/>
      <c r="AG2100" s="255"/>
      <c r="AH2100" s="255"/>
      <c r="AI2100" s="255"/>
      <c r="AJ2100" s="255"/>
      <c r="AK2100" s="255"/>
      <c r="AL2100" s="255"/>
      <c r="AM2100" s="255"/>
      <c r="AN2100" s="255"/>
      <c r="AO2100" s="254"/>
      <c r="AP2100" s="254"/>
      <c r="AQ2100" s="254"/>
      <c r="AR2100" s="254"/>
      <c r="AS2100" s="254"/>
      <c r="AT2100" s="254"/>
      <c r="AU2100" s="254"/>
      <c r="AW2100" s="291" t="str">
        <f t="shared" si="246"/>
        <v/>
      </c>
      <c r="AX2100" s="283" t="str">
        <f t="shared" si="247"/>
        <v/>
      </c>
      <c r="AY2100" s="283" t="str">
        <f t="shared" si="248"/>
        <v/>
      </c>
      <c r="AZ2100" s="283" t="str">
        <f t="shared" si="249"/>
        <v/>
      </c>
      <c r="BA2100" s="283" t="str">
        <f t="shared" si="250"/>
        <v/>
      </c>
      <c r="BD2100" s="254" t="str">
        <f>IF(W2100="","",IF(F2100="休日",AW2100,IF(F2100="法休",AW2100,VLOOKUP(F2100,カレンダマスタ!$Q$56:$R$69,2,FALSE))))</f>
        <v/>
      </c>
      <c r="BG2100" s="254" t="str">
        <f t="shared" si="251"/>
        <v/>
      </c>
      <c r="BH2100" s="254" t="str">
        <f>IF(AX2100="","",IF(P2100&lt;&gt;"","",IF(BG2100="CS","OK",IF(VLOOKUP(E2100,カレンダマスタ!$A$5:$D$381,4,FALSE)&gt;0,"",IF(OR(AX2100*24&gt;10.84,AZ2100*24&lt;14.5)=TRUE,"×","OK")))))</f>
        <v/>
      </c>
    </row>
    <row r="2101" spans="2:60">
      <c r="B2101" s="111"/>
      <c r="C2101" s="388" t="str">
        <f>IF(STEP!C2101&lt;&gt;"",STEP!C2101,"")</f>
        <v/>
      </c>
      <c r="D2101" s="389" t="str">
        <f>IF(STEP!D2101&lt;&gt;"",STEP!D2101,"")</f>
        <v/>
      </c>
      <c r="E2101" s="390" t="str">
        <f>IF(STEP!E2101&lt;&gt;"",STEP!E2101,"")</f>
        <v/>
      </c>
      <c r="F2101" s="259"/>
      <c r="G2101" s="266"/>
      <c r="H2101" s="260"/>
      <c r="I2101" s="260"/>
      <c r="J2101" s="260"/>
      <c r="K2101" s="260"/>
      <c r="L2101" s="260"/>
      <c r="M2101" s="260"/>
      <c r="N2101" s="260"/>
      <c r="O2101" s="260"/>
      <c r="P2101" s="260"/>
      <c r="Q2101" s="260"/>
      <c r="R2101" s="260"/>
      <c r="S2101" s="260"/>
      <c r="T2101" s="260"/>
      <c r="U2101" s="260"/>
      <c r="V2101" s="260"/>
      <c r="W2101" s="260"/>
      <c r="X2101" s="260"/>
      <c r="Y2101" s="260"/>
      <c r="Z2101" s="260"/>
      <c r="AA2101" s="260"/>
      <c r="AB2101" s="260"/>
      <c r="AC2101" s="260"/>
      <c r="AD2101" s="260"/>
      <c r="AE2101" s="261"/>
      <c r="AF2101" s="261"/>
      <c r="AG2101" s="261"/>
      <c r="AH2101" s="261"/>
      <c r="AI2101" s="261"/>
      <c r="AJ2101" s="261"/>
      <c r="AK2101" s="261"/>
      <c r="AL2101" s="261"/>
      <c r="AM2101" s="261"/>
      <c r="AN2101" s="261"/>
      <c r="AO2101" s="260"/>
      <c r="AP2101" s="260"/>
      <c r="AQ2101" s="260"/>
      <c r="AR2101" s="260"/>
      <c r="AS2101" s="260"/>
      <c r="AT2101" s="260"/>
      <c r="AU2101" s="260"/>
      <c r="AW2101" s="292" t="str">
        <f t="shared" si="246"/>
        <v/>
      </c>
      <c r="AX2101" s="284" t="str">
        <f t="shared" si="247"/>
        <v/>
      </c>
      <c r="AY2101" s="284" t="str">
        <f t="shared" si="248"/>
        <v/>
      </c>
      <c r="AZ2101" s="284" t="str">
        <f t="shared" si="249"/>
        <v/>
      </c>
      <c r="BA2101" s="284" t="str">
        <f t="shared" si="250"/>
        <v/>
      </c>
      <c r="BD2101" s="260" t="str">
        <f>IF(W2101="","",IF(F2101="休日",AW2101,IF(F2101="法休",AW2101,VLOOKUP(F2101,カレンダマスタ!$Q$56:$R$69,2,FALSE))))</f>
        <v/>
      </c>
      <c r="BG2101" s="260" t="str">
        <f t="shared" si="251"/>
        <v/>
      </c>
      <c r="BH2101" s="260" t="str">
        <f>IF(AX2101="","",IF(P2101&lt;&gt;"","",IF(BG2101="CS","OK",IF(VLOOKUP(E2101,カレンダマスタ!$A$5:$D$381,4,FALSE)&gt;0,"",IF(OR(AX2101*24&gt;10.84,AZ2101*24&lt;14.5)=TRUE,"×","OK")))))</f>
        <v/>
      </c>
    </row>
    <row r="2102" spans="2:60">
      <c r="B2102" s="111"/>
      <c r="C2102" s="391" t="str">
        <f>IF(STEP!C2102&lt;&gt;"",STEP!C2102,"")</f>
        <v/>
      </c>
      <c r="D2102" s="392" t="str">
        <f>IF(STEP!D2102&lt;&gt;"",STEP!D2102,"")</f>
        <v/>
      </c>
      <c r="E2102" s="393" t="str">
        <f>IF(STEP!E2102&lt;&gt;"",STEP!E2102,"")</f>
        <v/>
      </c>
      <c r="F2102" s="263"/>
      <c r="G2102" s="267"/>
      <c r="H2102" s="264"/>
      <c r="I2102" s="264"/>
      <c r="J2102" s="264"/>
      <c r="K2102" s="264"/>
      <c r="L2102" s="264"/>
      <c r="M2102" s="264"/>
      <c r="N2102" s="264"/>
      <c r="O2102" s="264"/>
      <c r="P2102" s="264"/>
      <c r="Q2102" s="264"/>
      <c r="R2102" s="264"/>
      <c r="S2102" s="264"/>
      <c r="T2102" s="264"/>
      <c r="U2102" s="264"/>
      <c r="V2102" s="264"/>
      <c r="W2102" s="264"/>
      <c r="X2102" s="264"/>
      <c r="Y2102" s="264"/>
      <c r="Z2102" s="264"/>
      <c r="AA2102" s="264"/>
      <c r="AB2102" s="264"/>
      <c r="AC2102" s="264"/>
      <c r="AD2102" s="264"/>
      <c r="AE2102" s="265"/>
      <c r="AF2102" s="265"/>
      <c r="AG2102" s="265"/>
      <c r="AH2102" s="265"/>
      <c r="AI2102" s="265"/>
      <c r="AJ2102" s="265"/>
      <c r="AK2102" s="265"/>
      <c r="AL2102" s="265"/>
      <c r="AM2102" s="265"/>
      <c r="AN2102" s="265"/>
      <c r="AO2102" s="264"/>
      <c r="AP2102" s="264"/>
      <c r="AQ2102" s="264"/>
      <c r="AR2102" s="264"/>
      <c r="AS2102" s="264"/>
      <c r="AT2102" s="264"/>
      <c r="AU2102" s="264"/>
      <c r="AW2102" s="293" t="str">
        <f t="shared" si="246"/>
        <v/>
      </c>
      <c r="AX2102" s="285" t="str">
        <f t="shared" si="247"/>
        <v/>
      </c>
      <c r="AY2102" s="285" t="str">
        <f t="shared" si="248"/>
        <v/>
      </c>
      <c r="AZ2102" s="285" t="str">
        <f t="shared" si="249"/>
        <v/>
      </c>
      <c r="BA2102" s="285" t="str">
        <f t="shared" si="250"/>
        <v/>
      </c>
      <c r="BD2102" s="264" t="str">
        <f>IF(W2102="","",IF(F2102="休日",AW2102,IF(F2102="法休",AW2102,VLOOKUP(F2102,カレンダマスタ!$Q$56:$R$69,2,FALSE))))</f>
        <v/>
      </c>
      <c r="BG2102" s="264" t="str">
        <f t="shared" si="251"/>
        <v/>
      </c>
      <c r="BH2102" s="264" t="str">
        <f>IF(AX2102="","",IF(P2102&lt;&gt;"","",IF(BG2102="CS","OK",IF(VLOOKUP(E2102,カレンダマスタ!$A$5:$D$381,4,FALSE)&gt;0,"",IF(OR(AX2102*24&gt;10.84,AZ2102*24&lt;14.5)=TRUE,"×","OK")))))</f>
        <v/>
      </c>
    </row>
    <row r="2103" spans="2:60">
      <c r="B2103" s="111"/>
      <c r="C2103" s="385" t="str">
        <f>IF(STEP!C2103&lt;&gt;"",STEP!C2103,"")</f>
        <v/>
      </c>
      <c r="D2103" s="386" t="str">
        <f>IF(STEP!D2103&lt;&gt;"",STEP!D2103,"")</f>
        <v/>
      </c>
      <c r="E2103" s="387" t="str">
        <f>IF(STEP!E2103&lt;&gt;"",STEP!E2103,"")</f>
        <v/>
      </c>
      <c r="F2103" s="253"/>
      <c r="G2103" s="252"/>
      <c r="H2103" s="254"/>
      <c r="I2103" s="254"/>
      <c r="J2103" s="254"/>
      <c r="K2103" s="254"/>
      <c r="L2103" s="254"/>
      <c r="M2103" s="254"/>
      <c r="N2103" s="254"/>
      <c r="O2103" s="254"/>
      <c r="P2103" s="254"/>
      <c r="Q2103" s="254"/>
      <c r="R2103" s="254"/>
      <c r="S2103" s="254"/>
      <c r="T2103" s="254"/>
      <c r="U2103" s="254"/>
      <c r="V2103" s="254"/>
      <c r="W2103" s="254"/>
      <c r="X2103" s="254"/>
      <c r="Y2103" s="254"/>
      <c r="Z2103" s="254"/>
      <c r="AA2103" s="254"/>
      <c r="AB2103" s="254"/>
      <c r="AC2103" s="254"/>
      <c r="AD2103" s="254"/>
      <c r="AE2103" s="255"/>
      <c r="AF2103" s="255"/>
      <c r="AG2103" s="255"/>
      <c r="AH2103" s="255"/>
      <c r="AI2103" s="255"/>
      <c r="AJ2103" s="255"/>
      <c r="AK2103" s="255"/>
      <c r="AL2103" s="255"/>
      <c r="AM2103" s="255"/>
      <c r="AN2103" s="255"/>
      <c r="AO2103" s="254"/>
      <c r="AP2103" s="254"/>
      <c r="AQ2103" s="254"/>
      <c r="AR2103" s="254"/>
      <c r="AS2103" s="254"/>
      <c r="AT2103" s="254"/>
      <c r="AU2103" s="254"/>
      <c r="AW2103" s="291" t="str">
        <f t="shared" si="246"/>
        <v/>
      </c>
      <c r="AX2103" s="283" t="str">
        <f t="shared" si="247"/>
        <v/>
      </c>
      <c r="AY2103" s="283" t="str">
        <f t="shared" si="248"/>
        <v/>
      </c>
      <c r="AZ2103" s="283" t="str">
        <f t="shared" si="249"/>
        <v/>
      </c>
      <c r="BA2103" s="283" t="str">
        <f t="shared" si="250"/>
        <v/>
      </c>
      <c r="BD2103" s="254" t="str">
        <f>IF(W2103="","",IF(F2103="休日",AW2103,IF(F2103="法休",AW2103,VLOOKUP(F2103,カレンダマスタ!$Q$56:$R$69,2,FALSE))))</f>
        <v/>
      </c>
      <c r="BG2103" s="503" t="str">
        <f t="shared" si="251"/>
        <v/>
      </c>
      <c r="BH2103" s="503" t="str">
        <f>IF(AX2103="","",IF(P2103&lt;&gt;"","",IF(BG2103="CS","OK",IF(VLOOKUP(E2103,カレンダマスタ!$A$5:$D$381,4,FALSE)&gt;0,"",IF(OR(AX2103*24&gt;10.84,AZ2103*24&lt;14.5)=TRUE,"×","OK")))))</f>
        <v/>
      </c>
    </row>
    <row r="2104" spans="2:60">
      <c r="B2104" s="111"/>
      <c r="C2104" s="385" t="str">
        <f>IF(STEP!C2104&lt;&gt;"",STEP!C2104,"")</f>
        <v/>
      </c>
      <c r="D2104" s="386" t="str">
        <f>IF(STEP!D2104&lt;&gt;"",STEP!D2104,"")</f>
        <v/>
      </c>
      <c r="E2104" s="387" t="str">
        <f>IF(STEP!E2104&lt;&gt;"",STEP!E2104,"")</f>
        <v/>
      </c>
      <c r="F2104" s="253"/>
      <c r="G2104" s="252"/>
      <c r="H2104" s="254"/>
      <c r="I2104" s="254"/>
      <c r="J2104" s="254"/>
      <c r="K2104" s="254"/>
      <c r="L2104" s="254"/>
      <c r="M2104" s="254"/>
      <c r="N2104" s="254"/>
      <c r="O2104" s="254"/>
      <c r="P2104" s="254"/>
      <c r="Q2104" s="254"/>
      <c r="R2104" s="254"/>
      <c r="S2104" s="254"/>
      <c r="T2104" s="254"/>
      <c r="U2104" s="254"/>
      <c r="V2104" s="254"/>
      <c r="W2104" s="254"/>
      <c r="X2104" s="254"/>
      <c r="Y2104" s="254"/>
      <c r="Z2104" s="254"/>
      <c r="AA2104" s="254"/>
      <c r="AB2104" s="254"/>
      <c r="AC2104" s="254"/>
      <c r="AD2104" s="254"/>
      <c r="AE2104" s="255"/>
      <c r="AF2104" s="255"/>
      <c r="AG2104" s="255"/>
      <c r="AH2104" s="255"/>
      <c r="AI2104" s="255"/>
      <c r="AJ2104" s="255"/>
      <c r="AK2104" s="255"/>
      <c r="AL2104" s="255"/>
      <c r="AM2104" s="255"/>
      <c r="AN2104" s="255"/>
      <c r="AO2104" s="254"/>
      <c r="AP2104" s="254"/>
      <c r="AQ2104" s="254"/>
      <c r="AR2104" s="254"/>
      <c r="AS2104" s="254"/>
      <c r="AT2104" s="254"/>
      <c r="AU2104" s="254"/>
      <c r="AW2104" s="291" t="str">
        <f t="shared" si="246"/>
        <v/>
      </c>
      <c r="AX2104" s="283" t="str">
        <f t="shared" si="247"/>
        <v/>
      </c>
      <c r="AY2104" s="283" t="str">
        <f t="shared" si="248"/>
        <v/>
      </c>
      <c r="AZ2104" s="283" t="str">
        <f t="shared" si="249"/>
        <v/>
      </c>
      <c r="BA2104" s="283" t="str">
        <f t="shared" si="250"/>
        <v/>
      </c>
      <c r="BD2104" s="254" t="str">
        <f>IF(W2104="","",IF(F2104="休日",AW2104,IF(F2104="法休",AW2104,VLOOKUP(F2104,カレンダマスタ!$Q$56:$R$69,2,FALSE))))</f>
        <v/>
      </c>
      <c r="BG2104" s="254" t="str">
        <f t="shared" si="251"/>
        <v/>
      </c>
      <c r="BH2104" s="254" t="str">
        <f>IF(AX2104="","",IF(P2104&lt;&gt;"","",IF(BG2104="CS","OK",IF(VLOOKUP(E2104,カレンダマスタ!$A$5:$D$381,4,FALSE)&gt;0,"",IF(OR(AX2104*24&gt;10.84,AZ2104*24&lt;14.5)=TRUE,"×","OK")))))</f>
        <v/>
      </c>
    </row>
    <row r="2105" spans="2:60">
      <c r="B2105" s="111"/>
      <c r="C2105" s="385" t="str">
        <f>IF(STEP!C2105&lt;&gt;"",STEP!C2105,"")</f>
        <v/>
      </c>
      <c r="D2105" s="386" t="str">
        <f>IF(STEP!D2105&lt;&gt;"",STEP!D2105,"")</f>
        <v/>
      </c>
      <c r="E2105" s="387" t="str">
        <f>IF(STEP!E2105&lt;&gt;"",STEP!E2105,"")</f>
        <v/>
      </c>
      <c r="F2105" s="253"/>
      <c r="G2105" s="252"/>
      <c r="H2105" s="254"/>
      <c r="I2105" s="254"/>
      <c r="J2105" s="254"/>
      <c r="K2105" s="254"/>
      <c r="L2105" s="254"/>
      <c r="M2105" s="254"/>
      <c r="N2105" s="254"/>
      <c r="O2105" s="254"/>
      <c r="P2105" s="254"/>
      <c r="Q2105" s="254"/>
      <c r="R2105" s="254"/>
      <c r="S2105" s="254"/>
      <c r="T2105" s="254"/>
      <c r="U2105" s="254"/>
      <c r="V2105" s="254"/>
      <c r="W2105" s="254"/>
      <c r="X2105" s="254"/>
      <c r="Y2105" s="254"/>
      <c r="Z2105" s="254"/>
      <c r="AA2105" s="254"/>
      <c r="AB2105" s="254"/>
      <c r="AC2105" s="254"/>
      <c r="AD2105" s="254"/>
      <c r="AE2105" s="255"/>
      <c r="AF2105" s="255"/>
      <c r="AG2105" s="255"/>
      <c r="AH2105" s="255"/>
      <c r="AI2105" s="255"/>
      <c r="AJ2105" s="255"/>
      <c r="AK2105" s="255"/>
      <c r="AL2105" s="255"/>
      <c r="AM2105" s="255"/>
      <c r="AN2105" s="255"/>
      <c r="AO2105" s="254"/>
      <c r="AP2105" s="254"/>
      <c r="AQ2105" s="254"/>
      <c r="AR2105" s="254"/>
      <c r="AS2105" s="254"/>
      <c r="AT2105" s="254"/>
      <c r="AU2105" s="254"/>
      <c r="AW2105" s="291" t="str">
        <f t="shared" si="246"/>
        <v/>
      </c>
      <c r="AX2105" s="283" t="str">
        <f t="shared" si="247"/>
        <v/>
      </c>
      <c r="AY2105" s="283" t="str">
        <f t="shared" si="248"/>
        <v/>
      </c>
      <c r="AZ2105" s="283" t="str">
        <f t="shared" si="249"/>
        <v/>
      </c>
      <c r="BA2105" s="283" t="str">
        <f t="shared" si="250"/>
        <v/>
      </c>
      <c r="BD2105" s="254" t="str">
        <f>IF(W2105="","",IF(F2105="休日",AW2105,IF(F2105="法休",AW2105,VLOOKUP(F2105,カレンダマスタ!$Q$56:$R$69,2,FALSE))))</f>
        <v/>
      </c>
      <c r="BG2105" s="254" t="str">
        <f t="shared" si="251"/>
        <v/>
      </c>
      <c r="BH2105" s="254" t="str">
        <f>IF(AX2105="","",IF(P2105&lt;&gt;"","",IF(BG2105="CS","OK",IF(VLOOKUP(E2105,カレンダマスタ!$A$5:$D$381,4,FALSE)&gt;0,"",IF(OR(AX2105*24&gt;10.84,AZ2105*24&lt;14.5)=TRUE,"×","OK")))))</f>
        <v/>
      </c>
    </row>
    <row r="2106" spans="2:60">
      <c r="B2106" s="111"/>
      <c r="C2106" s="385" t="str">
        <f>IF(STEP!C2106&lt;&gt;"",STEP!C2106,"")</f>
        <v/>
      </c>
      <c r="D2106" s="386" t="str">
        <f>IF(STEP!D2106&lt;&gt;"",STEP!D2106,"")</f>
        <v/>
      </c>
      <c r="E2106" s="387" t="str">
        <f>IF(STEP!E2106&lt;&gt;"",STEP!E2106,"")</f>
        <v/>
      </c>
      <c r="F2106" s="256"/>
      <c r="G2106" s="257"/>
      <c r="H2106" s="254"/>
      <c r="I2106" s="254"/>
      <c r="J2106" s="254"/>
      <c r="K2106" s="254"/>
      <c r="L2106" s="254"/>
      <c r="M2106" s="254"/>
      <c r="N2106" s="254"/>
      <c r="O2106" s="254"/>
      <c r="P2106" s="254"/>
      <c r="Q2106" s="254"/>
      <c r="R2106" s="254"/>
      <c r="S2106" s="254"/>
      <c r="T2106" s="254"/>
      <c r="U2106" s="254"/>
      <c r="V2106" s="254"/>
      <c r="W2106" s="254"/>
      <c r="X2106" s="254"/>
      <c r="Y2106" s="254"/>
      <c r="Z2106" s="254"/>
      <c r="AA2106" s="254"/>
      <c r="AB2106" s="254"/>
      <c r="AC2106" s="254"/>
      <c r="AD2106" s="254"/>
      <c r="AE2106" s="255"/>
      <c r="AF2106" s="255"/>
      <c r="AG2106" s="255"/>
      <c r="AH2106" s="255"/>
      <c r="AI2106" s="255"/>
      <c r="AJ2106" s="255"/>
      <c r="AK2106" s="255"/>
      <c r="AL2106" s="255"/>
      <c r="AM2106" s="255"/>
      <c r="AN2106" s="255"/>
      <c r="AO2106" s="254"/>
      <c r="AP2106" s="254"/>
      <c r="AQ2106" s="254"/>
      <c r="AR2106" s="254"/>
      <c r="AS2106" s="254"/>
      <c r="AT2106" s="254"/>
      <c r="AU2106" s="254"/>
      <c r="AW2106" s="291" t="str">
        <f t="shared" si="246"/>
        <v/>
      </c>
      <c r="AX2106" s="283" t="str">
        <f t="shared" si="247"/>
        <v/>
      </c>
      <c r="AY2106" s="283" t="str">
        <f t="shared" si="248"/>
        <v/>
      </c>
      <c r="AZ2106" s="283" t="str">
        <f t="shared" si="249"/>
        <v/>
      </c>
      <c r="BA2106" s="283" t="str">
        <f t="shared" si="250"/>
        <v/>
      </c>
      <c r="BD2106" s="254" t="str">
        <f>IF(W2106="","",IF(F2106="休日",AW2106,IF(F2106="法休",AW2106,VLOOKUP(F2106,カレンダマスタ!$Q$56:$R$69,2,FALSE))))</f>
        <v/>
      </c>
      <c r="BG2106" s="254" t="str">
        <f t="shared" si="251"/>
        <v/>
      </c>
      <c r="BH2106" s="254" t="str">
        <f>IF(AX2106="","",IF(P2106&lt;&gt;"","",IF(BG2106="CS","OK",IF(VLOOKUP(E2106,カレンダマスタ!$A$5:$D$381,4,FALSE)&gt;0,"",IF(OR(AX2106*24&gt;10.84,AZ2106*24&lt;14.5)=TRUE,"×","OK")))))</f>
        <v/>
      </c>
    </row>
    <row r="2107" spans="2:60">
      <c r="B2107" s="111"/>
      <c r="C2107" s="385" t="str">
        <f>IF(STEP!C2107&lt;&gt;"",STEP!C2107,"")</f>
        <v/>
      </c>
      <c r="D2107" s="386" t="str">
        <f>IF(STEP!D2107&lt;&gt;"",STEP!D2107,"")</f>
        <v/>
      </c>
      <c r="E2107" s="387" t="str">
        <f>IF(STEP!E2107&lt;&gt;"",STEP!E2107,"")</f>
        <v/>
      </c>
      <c r="F2107" s="256"/>
      <c r="G2107" s="257"/>
      <c r="H2107" s="254"/>
      <c r="I2107" s="254"/>
      <c r="J2107" s="254"/>
      <c r="K2107" s="254"/>
      <c r="L2107" s="254"/>
      <c r="M2107" s="254"/>
      <c r="N2107" s="254"/>
      <c r="O2107" s="254"/>
      <c r="P2107" s="254"/>
      <c r="Q2107" s="254"/>
      <c r="R2107" s="254"/>
      <c r="S2107" s="254"/>
      <c r="T2107" s="254"/>
      <c r="U2107" s="254"/>
      <c r="V2107" s="254"/>
      <c r="W2107" s="254"/>
      <c r="X2107" s="254"/>
      <c r="Y2107" s="254"/>
      <c r="Z2107" s="254"/>
      <c r="AA2107" s="254"/>
      <c r="AB2107" s="254"/>
      <c r="AC2107" s="254"/>
      <c r="AD2107" s="254"/>
      <c r="AE2107" s="255"/>
      <c r="AF2107" s="255"/>
      <c r="AG2107" s="255"/>
      <c r="AH2107" s="255"/>
      <c r="AI2107" s="255"/>
      <c r="AJ2107" s="255"/>
      <c r="AK2107" s="255"/>
      <c r="AL2107" s="255"/>
      <c r="AM2107" s="255"/>
      <c r="AN2107" s="255"/>
      <c r="AO2107" s="254"/>
      <c r="AP2107" s="254"/>
      <c r="AQ2107" s="254"/>
      <c r="AR2107" s="254"/>
      <c r="AS2107" s="254"/>
      <c r="AT2107" s="254"/>
      <c r="AU2107" s="254"/>
      <c r="AW2107" s="291" t="str">
        <f t="shared" si="246"/>
        <v/>
      </c>
      <c r="AX2107" s="283" t="str">
        <f t="shared" si="247"/>
        <v/>
      </c>
      <c r="AY2107" s="283" t="str">
        <f t="shared" si="248"/>
        <v/>
      </c>
      <c r="AZ2107" s="283" t="str">
        <f t="shared" si="249"/>
        <v/>
      </c>
      <c r="BA2107" s="283" t="str">
        <f t="shared" si="250"/>
        <v/>
      </c>
      <c r="BD2107" s="254" t="str">
        <f>IF(W2107="","",IF(F2107="休日",AW2107,IF(F2107="法休",AW2107,VLOOKUP(F2107,カレンダマスタ!$Q$56:$R$69,2,FALSE))))</f>
        <v/>
      </c>
      <c r="BG2107" s="254" t="str">
        <f t="shared" si="251"/>
        <v/>
      </c>
      <c r="BH2107" s="254" t="str">
        <f>IF(AX2107="","",IF(P2107&lt;&gt;"","",IF(BG2107="CS","OK",IF(VLOOKUP(E2107,カレンダマスタ!$A$5:$D$381,4,FALSE)&gt;0,"",IF(OR(AX2107*24&gt;10.84,AZ2107*24&lt;14.5)=TRUE,"×","OK")))))</f>
        <v/>
      </c>
    </row>
    <row r="2108" spans="2:60">
      <c r="B2108" s="111"/>
      <c r="C2108" s="388" t="str">
        <f>IF(STEP!C2108&lt;&gt;"",STEP!C2108,"")</f>
        <v/>
      </c>
      <c r="D2108" s="389" t="str">
        <f>IF(STEP!D2108&lt;&gt;"",STEP!D2108,"")</f>
        <v/>
      </c>
      <c r="E2108" s="390" t="str">
        <f>IF(STEP!E2108&lt;&gt;"",STEP!E2108,"")</f>
        <v/>
      </c>
      <c r="F2108" s="259"/>
      <c r="G2108" s="266"/>
      <c r="H2108" s="260"/>
      <c r="I2108" s="260"/>
      <c r="J2108" s="260"/>
      <c r="K2108" s="260"/>
      <c r="L2108" s="260"/>
      <c r="M2108" s="260"/>
      <c r="N2108" s="260"/>
      <c r="O2108" s="260"/>
      <c r="P2108" s="260"/>
      <c r="Q2108" s="260"/>
      <c r="R2108" s="260"/>
      <c r="S2108" s="260"/>
      <c r="T2108" s="260"/>
      <c r="U2108" s="260"/>
      <c r="V2108" s="260"/>
      <c r="W2108" s="260"/>
      <c r="X2108" s="260"/>
      <c r="Y2108" s="260"/>
      <c r="Z2108" s="260"/>
      <c r="AA2108" s="260"/>
      <c r="AB2108" s="260"/>
      <c r="AC2108" s="260"/>
      <c r="AD2108" s="260"/>
      <c r="AE2108" s="261"/>
      <c r="AF2108" s="261"/>
      <c r="AG2108" s="261"/>
      <c r="AH2108" s="261"/>
      <c r="AI2108" s="261"/>
      <c r="AJ2108" s="261"/>
      <c r="AK2108" s="261"/>
      <c r="AL2108" s="261"/>
      <c r="AM2108" s="261"/>
      <c r="AN2108" s="261"/>
      <c r="AO2108" s="260"/>
      <c r="AP2108" s="260"/>
      <c r="AQ2108" s="260"/>
      <c r="AR2108" s="260"/>
      <c r="AS2108" s="260"/>
      <c r="AT2108" s="260"/>
      <c r="AU2108" s="260"/>
      <c r="AW2108" s="292" t="str">
        <f t="shared" si="246"/>
        <v/>
      </c>
      <c r="AX2108" s="284" t="str">
        <f t="shared" si="247"/>
        <v/>
      </c>
      <c r="AY2108" s="284" t="str">
        <f t="shared" si="248"/>
        <v/>
      </c>
      <c r="AZ2108" s="284" t="str">
        <f t="shared" si="249"/>
        <v/>
      </c>
      <c r="BA2108" s="284" t="str">
        <f t="shared" si="250"/>
        <v/>
      </c>
      <c r="BD2108" s="260" t="str">
        <f>IF(W2108="","",IF(F2108="休日",AW2108,IF(F2108="法休",AW2108,VLOOKUP(F2108,カレンダマスタ!$Q$56:$R$69,2,FALSE))))</f>
        <v/>
      </c>
      <c r="BG2108" s="260" t="str">
        <f t="shared" si="251"/>
        <v/>
      </c>
      <c r="BH2108" s="260" t="str">
        <f>IF(AX2108="","",IF(P2108&lt;&gt;"","",IF(BG2108="CS","OK",IF(VLOOKUP(E2108,カレンダマスタ!$A$5:$D$381,4,FALSE)&gt;0,"",IF(OR(AX2108*24&gt;10.84,AZ2108*24&lt;14.5)=TRUE,"×","OK")))))</f>
        <v/>
      </c>
    </row>
    <row r="2109" spans="2:60">
      <c r="B2109" s="111"/>
      <c r="C2109" s="394" t="str">
        <f>IF(STEP!C2109&lt;&gt;"",STEP!C2109,"")</f>
        <v/>
      </c>
      <c r="D2109" s="395" t="str">
        <f>IF(STEP!D2109&lt;&gt;"",STEP!D2109,"")</f>
        <v/>
      </c>
      <c r="E2109" s="396" t="str">
        <f>IF(STEP!E2109&lt;&gt;"",STEP!E2109,"")</f>
        <v/>
      </c>
      <c r="F2109" s="269"/>
      <c r="G2109" s="268"/>
      <c r="H2109" s="270"/>
      <c r="I2109" s="270"/>
      <c r="J2109" s="270"/>
      <c r="K2109" s="270"/>
      <c r="L2109" s="270"/>
      <c r="M2109" s="270"/>
      <c r="N2109" s="270"/>
      <c r="O2109" s="270"/>
      <c r="P2109" s="270"/>
      <c r="Q2109" s="270"/>
      <c r="R2109" s="270"/>
      <c r="S2109" s="270"/>
      <c r="T2109" s="270"/>
      <c r="U2109" s="270"/>
      <c r="V2109" s="270"/>
      <c r="W2109" s="270"/>
      <c r="X2109" s="270"/>
      <c r="Y2109" s="270"/>
      <c r="Z2109" s="270"/>
      <c r="AA2109" s="270"/>
      <c r="AB2109" s="270"/>
      <c r="AC2109" s="270"/>
      <c r="AD2109" s="270"/>
      <c r="AE2109" s="271"/>
      <c r="AF2109" s="271"/>
      <c r="AG2109" s="271"/>
      <c r="AH2109" s="271"/>
      <c r="AI2109" s="271"/>
      <c r="AJ2109" s="271"/>
      <c r="AK2109" s="271"/>
      <c r="AL2109" s="271"/>
      <c r="AM2109" s="271"/>
      <c r="AN2109" s="271"/>
      <c r="AO2109" s="270"/>
      <c r="AP2109" s="270"/>
      <c r="AQ2109" s="270"/>
      <c r="AR2109" s="270"/>
      <c r="AS2109" s="270"/>
      <c r="AT2109" s="270"/>
      <c r="AU2109" s="270"/>
      <c r="AW2109" s="290" t="str">
        <f t="shared" si="246"/>
        <v/>
      </c>
      <c r="AX2109" s="282" t="str">
        <f t="shared" si="247"/>
        <v/>
      </c>
      <c r="AY2109" s="282" t="str">
        <f t="shared" si="248"/>
        <v/>
      </c>
      <c r="AZ2109" s="282" t="str">
        <f t="shared" si="249"/>
        <v/>
      </c>
      <c r="BA2109" s="282" t="str">
        <f t="shared" si="250"/>
        <v/>
      </c>
      <c r="BD2109" s="270" t="str">
        <f>IF(W2109="","",IF(F2109="休日",AW2109,IF(F2109="法休",AW2109,VLOOKUP(F2109,カレンダマスタ!$Q$56:$R$69,2,FALSE))))</f>
        <v/>
      </c>
      <c r="BG2109" s="270" t="str">
        <f t="shared" si="251"/>
        <v/>
      </c>
      <c r="BH2109" s="270" t="str">
        <f>IF(AX2109="","",IF(P2109&lt;&gt;"","",IF(BG2109="CS","OK",IF(VLOOKUP(E2109,カレンダマスタ!$A$5:$D$381,4,FALSE)&gt;0,"",IF(OR(AX2109*24&gt;10.84,AZ2109*24&lt;14.5)=TRUE,"×","OK")))))</f>
        <v/>
      </c>
    </row>
    <row r="2110" spans="2:60">
      <c r="B2110" s="111"/>
      <c r="C2110" s="385" t="str">
        <f>IF(STEP!C2110&lt;&gt;"",STEP!C2110,"")</f>
        <v/>
      </c>
      <c r="D2110" s="386" t="str">
        <f>IF(STEP!D2110&lt;&gt;"",STEP!D2110,"")</f>
        <v/>
      </c>
      <c r="E2110" s="387" t="str">
        <f>IF(STEP!E2110&lt;&gt;"",STEP!E2110,"")</f>
        <v/>
      </c>
      <c r="F2110" s="253"/>
      <c r="G2110" s="252"/>
      <c r="H2110" s="254"/>
      <c r="I2110" s="254"/>
      <c r="J2110" s="254"/>
      <c r="K2110" s="254"/>
      <c r="L2110" s="254"/>
      <c r="M2110" s="254"/>
      <c r="N2110" s="254"/>
      <c r="O2110" s="254"/>
      <c r="P2110" s="254"/>
      <c r="Q2110" s="254"/>
      <c r="R2110" s="254"/>
      <c r="S2110" s="254"/>
      <c r="T2110" s="254"/>
      <c r="U2110" s="254"/>
      <c r="V2110" s="254"/>
      <c r="W2110" s="254"/>
      <c r="X2110" s="254"/>
      <c r="Y2110" s="254"/>
      <c r="Z2110" s="254"/>
      <c r="AA2110" s="254"/>
      <c r="AB2110" s="254"/>
      <c r="AC2110" s="254"/>
      <c r="AD2110" s="254"/>
      <c r="AE2110" s="255"/>
      <c r="AF2110" s="255"/>
      <c r="AG2110" s="255"/>
      <c r="AH2110" s="255"/>
      <c r="AI2110" s="255"/>
      <c r="AJ2110" s="255"/>
      <c r="AK2110" s="255"/>
      <c r="AL2110" s="255"/>
      <c r="AM2110" s="255"/>
      <c r="AN2110" s="255"/>
      <c r="AO2110" s="254"/>
      <c r="AP2110" s="254"/>
      <c r="AQ2110" s="254"/>
      <c r="AR2110" s="254"/>
      <c r="AS2110" s="254"/>
      <c r="AT2110" s="254"/>
      <c r="AU2110" s="254"/>
      <c r="AW2110" s="291" t="str">
        <f t="shared" si="246"/>
        <v/>
      </c>
      <c r="AX2110" s="283" t="str">
        <f t="shared" si="247"/>
        <v/>
      </c>
      <c r="AY2110" s="283" t="str">
        <f t="shared" si="248"/>
        <v/>
      </c>
      <c r="AZ2110" s="283" t="str">
        <f t="shared" si="249"/>
        <v/>
      </c>
      <c r="BA2110" s="283" t="str">
        <f t="shared" si="250"/>
        <v/>
      </c>
      <c r="BD2110" s="254" t="str">
        <f>IF(W2110="","",IF(F2110="休日",AW2110,IF(F2110="法休",AW2110,VLOOKUP(F2110,カレンダマスタ!$Q$56:$R$69,2,FALSE))))</f>
        <v/>
      </c>
      <c r="BG2110" s="254" t="str">
        <f t="shared" si="251"/>
        <v/>
      </c>
      <c r="BH2110" s="254" t="str">
        <f>IF(AX2110="","",IF(P2110&lt;&gt;"","",IF(BG2110="CS","OK",IF(VLOOKUP(E2110,カレンダマスタ!$A$5:$D$381,4,FALSE)&gt;0,"",IF(OR(AX2110*24&gt;10.84,AZ2110*24&lt;14.5)=TRUE,"×","OK")))))</f>
        <v/>
      </c>
    </row>
    <row r="2111" spans="2:60">
      <c r="B2111" s="111"/>
      <c r="C2111" s="397" t="str">
        <f>IF(STEP!C2111&lt;&gt;"",STEP!C2111,"")</f>
        <v/>
      </c>
      <c r="D2111" s="398" t="str">
        <f>IF(STEP!D2111&lt;&gt;"",STEP!D2111,"")</f>
        <v/>
      </c>
      <c r="E2111" s="399" t="str">
        <f>IF(STEP!E2111&lt;&gt;"",STEP!E2111,"")</f>
        <v/>
      </c>
      <c r="F2111" s="273"/>
      <c r="G2111" s="272"/>
      <c r="H2111" s="274"/>
      <c r="I2111" s="274"/>
      <c r="J2111" s="274"/>
      <c r="K2111" s="274"/>
      <c r="L2111" s="274"/>
      <c r="M2111" s="274"/>
      <c r="N2111" s="274"/>
      <c r="O2111" s="274"/>
      <c r="P2111" s="274"/>
      <c r="Q2111" s="274"/>
      <c r="R2111" s="274"/>
      <c r="S2111" s="274"/>
      <c r="T2111" s="274"/>
      <c r="U2111" s="274"/>
      <c r="V2111" s="274"/>
      <c r="W2111" s="274"/>
      <c r="X2111" s="274"/>
      <c r="Y2111" s="274"/>
      <c r="Z2111" s="274"/>
      <c r="AA2111" s="274"/>
      <c r="AB2111" s="274"/>
      <c r="AC2111" s="274"/>
      <c r="AD2111" s="274"/>
      <c r="AE2111" s="275"/>
      <c r="AF2111" s="275"/>
      <c r="AG2111" s="275"/>
      <c r="AH2111" s="275"/>
      <c r="AI2111" s="275"/>
      <c r="AJ2111" s="275"/>
      <c r="AK2111" s="275"/>
      <c r="AL2111" s="275"/>
      <c r="AM2111" s="275"/>
      <c r="AN2111" s="275"/>
      <c r="AO2111" s="274"/>
      <c r="AP2111" s="274"/>
      <c r="AQ2111" s="274"/>
      <c r="AR2111" s="274"/>
      <c r="AS2111" s="274"/>
      <c r="AT2111" s="274"/>
      <c r="AU2111" s="274"/>
      <c r="AW2111" s="294" t="str">
        <f t="shared" si="246"/>
        <v/>
      </c>
      <c r="AX2111" s="286" t="str">
        <f t="shared" si="247"/>
        <v/>
      </c>
      <c r="AY2111" s="286" t="str">
        <f t="shared" si="248"/>
        <v/>
      </c>
      <c r="AZ2111" s="286" t="str">
        <f t="shared" si="249"/>
        <v/>
      </c>
      <c r="BA2111" s="286" t="str">
        <f t="shared" si="250"/>
        <v/>
      </c>
      <c r="BD2111" s="274" t="str">
        <f>IF(W2111="","",IF(F2111="休日",AW2111,IF(F2111="法休",AW2111,VLOOKUP(F2111,カレンダマスタ!$Q$56:$R$69,2,FALSE))))</f>
        <v/>
      </c>
      <c r="BG2111" s="274" t="str">
        <f t="shared" si="251"/>
        <v/>
      </c>
      <c r="BH2111" s="274" t="str">
        <f>IF(AX2111="","",IF(P2111&lt;&gt;"","",IF(BG2111="CS","OK",IF(VLOOKUP(E2111,カレンダマスタ!$A$5:$D$381,4,FALSE)&gt;0,"",IF(OR(AX2111*24&gt;10.84,AZ2111*24&lt;14.5)=TRUE,"×","OK")))))</f>
        <v/>
      </c>
    </row>
    <row r="2112" spans="2:60">
      <c r="B2112" s="111"/>
      <c r="C2112" s="397" t="str">
        <f>IF(STEP!C2112&lt;&gt;"",STEP!C2112,"")</f>
        <v/>
      </c>
      <c r="D2112" s="398" t="str">
        <f>IF(STEP!D2112&lt;&gt;"",STEP!D2112,"")</f>
        <v/>
      </c>
      <c r="E2112" s="399" t="str">
        <f>IF(STEP!E2112&lt;&gt;"",STEP!E2112,"")</f>
        <v/>
      </c>
      <c r="F2112" s="273"/>
      <c r="G2112" s="272"/>
      <c r="H2112" s="274"/>
      <c r="I2112" s="274"/>
      <c r="J2112" s="274"/>
      <c r="K2112" s="274"/>
      <c r="L2112" s="274"/>
      <c r="M2112" s="274"/>
      <c r="N2112" s="274"/>
      <c r="O2112" s="274"/>
      <c r="P2112" s="274"/>
      <c r="Q2112" s="274"/>
      <c r="R2112" s="274"/>
      <c r="S2112" s="274"/>
      <c r="T2112" s="274"/>
      <c r="U2112" s="274"/>
      <c r="V2112" s="274"/>
      <c r="W2112" s="274"/>
      <c r="X2112" s="274"/>
      <c r="Y2112" s="274"/>
      <c r="Z2112" s="274"/>
      <c r="AA2112" s="274"/>
      <c r="AB2112" s="274"/>
      <c r="AC2112" s="274"/>
      <c r="AD2112" s="274"/>
      <c r="AE2112" s="275"/>
      <c r="AF2112" s="275"/>
      <c r="AG2112" s="275"/>
      <c r="AH2112" s="275"/>
      <c r="AI2112" s="275"/>
      <c r="AJ2112" s="275"/>
      <c r="AK2112" s="275"/>
      <c r="AL2112" s="275"/>
      <c r="AM2112" s="275"/>
      <c r="AN2112" s="275"/>
      <c r="AO2112" s="274"/>
      <c r="AP2112" s="274"/>
      <c r="AQ2112" s="274"/>
      <c r="AR2112" s="274"/>
      <c r="AS2112" s="274"/>
      <c r="AT2112" s="274"/>
      <c r="AU2112" s="274"/>
      <c r="AW2112" s="294" t="str">
        <f t="shared" si="246"/>
        <v/>
      </c>
      <c r="AX2112" s="286" t="str">
        <f t="shared" si="247"/>
        <v/>
      </c>
      <c r="AY2112" s="286" t="str">
        <f t="shared" si="248"/>
        <v/>
      </c>
      <c r="AZ2112" s="286" t="str">
        <f t="shared" si="249"/>
        <v/>
      </c>
      <c r="BA2112" s="286" t="str">
        <f t="shared" si="250"/>
        <v/>
      </c>
      <c r="BD2112" s="274" t="str">
        <f>IF(W2112="","",IF(F2112="休日",AW2112,IF(F2112="法休",AW2112,VLOOKUP(F2112,カレンダマスタ!$Q$56:$R$69,2,FALSE))))</f>
        <v/>
      </c>
      <c r="BG2112" s="274" t="str">
        <f t="shared" si="251"/>
        <v/>
      </c>
      <c r="BH2112" s="274" t="str">
        <f>IF(AX2112="","",IF(P2112&lt;&gt;"","",IF(BG2112="CS","OK",IF(VLOOKUP(E2112,カレンダマスタ!$A$5:$D$381,4,FALSE)&gt;0,"",IF(OR(AX2112*24&gt;10.84,AZ2112*24&lt;14.5)=TRUE,"×","OK")))))</f>
        <v/>
      </c>
    </row>
    <row r="2113" spans="2:60">
      <c r="B2113" s="111"/>
      <c r="C2113" s="397" t="str">
        <f>IF(STEP!C2113&lt;&gt;"",STEP!C2113,"")</f>
        <v/>
      </c>
      <c r="D2113" s="398" t="str">
        <f>IF(STEP!D2113&lt;&gt;"",STEP!D2113,"")</f>
        <v/>
      </c>
      <c r="E2113" s="399" t="str">
        <f>IF(STEP!E2113&lt;&gt;"",STEP!E2113,"")</f>
        <v/>
      </c>
      <c r="F2113" s="273"/>
      <c r="G2113" s="272"/>
      <c r="H2113" s="274"/>
      <c r="I2113" s="274"/>
      <c r="J2113" s="274"/>
      <c r="K2113" s="274"/>
      <c r="L2113" s="274"/>
      <c r="M2113" s="274"/>
      <c r="N2113" s="274"/>
      <c r="O2113" s="274"/>
      <c r="P2113" s="274"/>
      <c r="Q2113" s="274"/>
      <c r="R2113" s="274"/>
      <c r="S2113" s="274"/>
      <c r="T2113" s="274"/>
      <c r="U2113" s="274"/>
      <c r="V2113" s="274"/>
      <c r="W2113" s="274"/>
      <c r="X2113" s="274"/>
      <c r="Y2113" s="274"/>
      <c r="Z2113" s="274"/>
      <c r="AA2113" s="274"/>
      <c r="AB2113" s="274"/>
      <c r="AC2113" s="274"/>
      <c r="AD2113" s="274"/>
      <c r="AE2113" s="275"/>
      <c r="AF2113" s="275"/>
      <c r="AG2113" s="275"/>
      <c r="AH2113" s="275"/>
      <c r="AI2113" s="275"/>
      <c r="AJ2113" s="275"/>
      <c r="AK2113" s="275"/>
      <c r="AL2113" s="275"/>
      <c r="AM2113" s="275"/>
      <c r="AN2113" s="275"/>
      <c r="AO2113" s="274"/>
      <c r="AP2113" s="274"/>
      <c r="AQ2113" s="274"/>
      <c r="AR2113" s="274"/>
      <c r="AS2113" s="274"/>
      <c r="AT2113" s="274"/>
      <c r="AU2113" s="274"/>
      <c r="AW2113" s="294" t="str">
        <f t="shared" si="246"/>
        <v/>
      </c>
      <c r="AX2113" s="286" t="str">
        <f t="shared" si="247"/>
        <v/>
      </c>
      <c r="AY2113" s="286" t="str">
        <f t="shared" si="248"/>
        <v/>
      </c>
      <c r="AZ2113" s="286" t="str">
        <f t="shared" si="249"/>
        <v/>
      </c>
      <c r="BA2113" s="286" t="str">
        <f t="shared" si="250"/>
        <v/>
      </c>
      <c r="BD2113" s="274" t="str">
        <f>IF(W2113="","",IF(F2113="休日",AW2113,IF(F2113="法休",AW2113,VLOOKUP(F2113,カレンダマスタ!$Q$56:$R$69,2,FALSE))))</f>
        <v/>
      </c>
      <c r="BG2113" s="274" t="str">
        <f t="shared" si="251"/>
        <v/>
      </c>
      <c r="BH2113" s="274" t="str">
        <f>IF(AX2113="","",IF(P2113&lt;&gt;"","",IF(BG2113="CS","OK",IF(VLOOKUP(E2113,カレンダマスタ!$A$5:$D$381,4,FALSE)&gt;0,"",IF(OR(AX2113*24&gt;10.84,AZ2113*24&lt;14.5)=TRUE,"×","OK")))))</f>
        <v/>
      </c>
    </row>
    <row r="2114" spans="2:60">
      <c r="B2114" s="111"/>
      <c r="C2114" s="397" t="str">
        <f>IF(STEP!C2114&lt;&gt;"",STEP!C2114,"")</f>
        <v/>
      </c>
      <c r="D2114" s="398" t="str">
        <f>IF(STEP!D2114&lt;&gt;"",STEP!D2114,"")</f>
        <v/>
      </c>
      <c r="E2114" s="399" t="str">
        <f>IF(STEP!E2114&lt;&gt;"",STEP!E2114,"")</f>
        <v/>
      </c>
      <c r="F2114" s="273"/>
      <c r="G2114" s="272"/>
      <c r="H2114" s="274"/>
      <c r="I2114" s="274"/>
      <c r="J2114" s="274"/>
      <c r="K2114" s="274"/>
      <c r="L2114" s="274"/>
      <c r="M2114" s="274"/>
      <c r="N2114" s="274"/>
      <c r="O2114" s="274"/>
      <c r="P2114" s="274"/>
      <c r="Q2114" s="274"/>
      <c r="R2114" s="274"/>
      <c r="S2114" s="274"/>
      <c r="T2114" s="274"/>
      <c r="U2114" s="274"/>
      <c r="V2114" s="274"/>
      <c r="W2114" s="274"/>
      <c r="X2114" s="274"/>
      <c r="Y2114" s="274"/>
      <c r="Z2114" s="274"/>
      <c r="AA2114" s="274"/>
      <c r="AB2114" s="274"/>
      <c r="AC2114" s="274"/>
      <c r="AD2114" s="274"/>
      <c r="AE2114" s="275"/>
      <c r="AF2114" s="275"/>
      <c r="AG2114" s="275"/>
      <c r="AH2114" s="275"/>
      <c r="AI2114" s="275"/>
      <c r="AJ2114" s="275"/>
      <c r="AK2114" s="275"/>
      <c r="AL2114" s="275"/>
      <c r="AM2114" s="275"/>
      <c r="AN2114" s="275"/>
      <c r="AO2114" s="274"/>
      <c r="AP2114" s="274"/>
      <c r="AQ2114" s="274"/>
      <c r="AR2114" s="274"/>
      <c r="AS2114" s="274"/>
      <c r="AT2114" s="274"/>
      <c r="AU2114" s="274"/>
      <c r="AW2114" s="294" t="str">
        <f t="shared" si="246"/>
        <v/>
      </c>
      <c r="AX2114" s="286" t="str">
        <f t="shared" si="247"/>
        <v/>
      </c>
      <c r="AY2114" s="286" t="str">
        <f t="shared" si="248"/>
        <v/>
      </c>
      <c r="AZ2114" s="286" t="str">
        <f t="shared" si="249"/>
        <v/>
      </c>
      <c r="BA2114" s="286" t="str">
        <f t="shared" si="250"/>
        <v/>
      </c>
      <c r="BD2114" s="274" t="str">
        <f>IF(W2114="","",IF(F2114="休日",AW2114,IF(F2114="法休",AW2114,VLOOKUP(F2114,カレンダマスタ!$Q$56:$R$69,2,FALSE))))</f>
        <v/>
      </c>
      <c r="BG2114" s="274" t="str">
        <f t="shared" si="251"/>
        <v/>
      </c>
      <c r="BH2114" s="274" t="str">
        <f>IF(AX2114="","",IF(P2114&lt;&gt;"","",IF(BG2114="CS","OK",IF(VLOOKUP(E2114,カレンダマスタ!$A$5:$D$381,4,FALSE)&gt;0,"",IF(OR(AX2114*24&gt;10.84,AZ2114*24&lt;14.5)=TRUE,"×","OK")))))</f>
        <v/>
      </c>
    </row>
    <row r="2115" spans="2:60" ht="13.8" thickBot="1">
      <c r="B2115" s="161"/>
      <c r="C2115" s="400" t="str">
        <f>IF(STEP!C2115&lt;&gt;"",STEP!C2115,"")</f>
        <v/>
      </c>
      <c r="D2115" s="401" t="str">
        <f>IF(STEP!D2115&lt;&gt;"",STEP!D2115,"")</f>
        <v/>
      </c>
      <c r="E2115" s="402" t="str">
        <f>IF(STEP!E2115&lt;&gt;"",STEP!E2115,"")</f>
        <v/>
      </c>
      <c r="F2115" s="277"/>
      <c r="G2115" s="276"/>
      <c r="H2115" s="278"/>
      <c r="I2115" s="278"/>
      <c r="J2115" s="278"/>
      <c r="K2115" s="278"/>
      <c r="L2115" s="278"/>
      <c r="M2115" s="278"/>
      <c r="N2115" s="278"/>
      <c r="O2115" s="278"/>
      <c r="P2115" s="278"/>
      <c r="Q2115" s="278"/>
      <c r="R2115" s="278"/>
      <c r="S2115" s="278"/>
      <c r="T2115" s="278"/>
      <c r="U2115" s="278"/>
      <c r="V2115" s="278"/>
      <c r="W2115" s="278"/>
      <c r="X2115" s="278"/>
      <c r="Y2115" s="278"/>
      <c r="Z2115" s="278"/>
      <c r="AA2115" s="278"/>
      <c r="AB2115" s="278"/>
      <c r="AC2115" s="278"/>
      <c r="AD2115" s="278"/>
      <c r="AE2115" s="279"/>
      <c r="AF2115" s="279"/>
      <c r="AG2115" s="279"/>
      <c r="AH2115" s="279"/>
      <c r="AI2115" s="279"/>
      <c r="AJ2115" s="279"/>
      <c r="AK2115" s="279"/>
      <c r="AL2115" s="279"/>
      <c r="AM2115" s="279"/>
      <c r="AN2115" s="279"/>
      <c r="AO2115" s="278"/>
      <c r="AP2115" s="278"/>
      <c r="AQ2115" s="278"/>
      <c r="AR2115" s="278"/>
      <c r="AS2115" s="278"/>
      <c r="AT2115" s="278"/>
      <c r="AU2115" s="278"/>
      <c r="AW2115" s="295" t="str">
        <f t="shared" si="246"/>
        <v/>
      </c>
      <c r="AX2115" s="287" t="str">
        <f t="shared" si="247"/>
        <v/>
      </c>
      <c r="AY2115" s="287" t="str">
        <f t="shared" si="248"/>
        <v/>
      </c>
      <c r="AZ2115" s="287" t="str">
        <f t="shared" si="249"/>
        <v/>
      </c>
      <c r="BA2115" s="287" t="str">
        <f t="shared" si="250"/>
        <v/>
      </c>
      <c r="BD2115" s="278" t="str">
        <f>IF(W2115="","",IF(F2115="休日",AW2115,IF(F2115="法休",AW2115,VLOOKUP(F2115,カレンダマスタ!$Q$56:$R$69,2,FALSE))))</f>
        <v/>
      </c>
      <c r="BG2115" s="278" t="str">
        <f t="shared" si="251"/>
        <v/>
      </c>
      <c r="BH2115" s="278" t="str">
        <f>IF(AX2115="","",IF(P2115&lt;&gt;"","",IF(BG2115="CS","OK",IF(VLOOKUP(E2115,カレンダマスタ!$A$5:$D$381,4,FALSE)&gt;0,"",IF(OR(AX2115*24&gt;10.84,AZ2115*24&lt;14.5)=TRUE,"×","OK")))))</f>
        <v/>
      </c>
    </row>
    <row r="2116" spans="2:60">
      <c r="B2116" s="323"/>
      <c r="C2116" s="366"/>
      <c r="D2116" s="367"/>
      <c r="E2116" s="368"/>
      <c r="F2116" s="367"/>
      <c r="G2116" s="366"/>
      <c r="H2116" s="369"/>
      <c r="I2116" s="369"/>
      <c r="J2116" s="369"/>
      <c r="K2116" s="369"/>
      <c r="L2116" s="369"/>
      <c r="M2116" s="369"/>
      <c r="N2116" s="369"/>
      <c r="O2116" s="369"/>
      <c r="P2116" s="369"/>
      <c r="Q2116" s="369"/>
      <c r="R2116" s="369"/>
      <c r="S2116" s="369"/>
      <c r="T2116" s="369"/>
      <c r="U2116" s="369"/>
      <c r="V2116" s="369"/>
      <c r="W2116" s="369"/>
      <c r="X2116" s="369"/>
      <c r="Y2116" s="369"/>
      <c r="Z2116" s="369"/>
      <c r="AA2116" s="369"/>
      <c r="AB2116" s="369"/>
      <c r="AC2116" s="369"/>
      <c r="AD2116" s="369"/>
      <c r="AE2116" s="370"/>
      <c r="AF2116" s="370"/>
      <c r="AG2116" s="370"/>
      <c r="AH2116" s="370"/>
      <c r="AI2116" s="370"/>
      <c r="AJ2116" s="370"/>
      <c r="AK2116" s="370"/>
      <c r="AL2116" s="370"/>
      <c r="AM2116" s="370"/>
      <c r="AN2116" s="370"/>
      <c r="AO2116" s="369"/>
      <c r="AP2116" s="369"/>
      <c r="AQ2116" s="369"/>
      <c r="AR2116" s="369"/>
      <c r="AS2116" s="369"/>
      <c r="AT2116" s="369"/>
      <c r="AU2116" s="369"/>
      <c r="AW2116" s="363"/>
      <c r="AX2116" s="363"/>
      <c r="AY2116" s="363"/>
      <c r="AZ2116" s="363"/>
      <c r="BA2116" s="363"/>
      <c r="BD2116" s="369" t="str">
        <f>IF(W2116="","",IF(F2116="休日",AW2116,IF(F2116="法休",AW2116,VLOOKUP(F2116,カレンダマスタ!$Q$56:$R$69,2,FALSE))))</f>
        <v/>
      </c>
      <c r="BG2116" s="369"/>
      <c r="BH2116" s="369"/>
    </row>
    <row r="2117" spans="2:60">
      <c r="B2117" s="323"/>
      <c r="C2117" s="371"/>
      <c r="D2117" s="372"/>
      <c r="E2117" s="373"/>
      <c r="F2117" s="372"/>
      <c r="G2117" s="371"/>
      <c r="H2117" s="374"/>
      <c r="I2117" s="374"/>
      <c r="J2117" s="374"/>
      <c r="K2117" s="374"/>
      <c r="L2117" s="374"/>
      <c r="M2117" s="374"/>
      <c r="N2117" s="374"/>
      <c r="O2117" s="374"/>
      <c r="P2117" s="374"/>
      <c r="Q2117" s="374"/>
      <c r="R2117" s="374"/>
      <c r="S2117" s="374"/>
      <c r="T2117" s="374"/>
      <c r="U2117" s="374"/>
      <c r="V2117" s="374"/>
      <c r="W2117" s="374"/>
      <c r="X2117" s="374"/>
      <c r="Y2117" s="374"/>
      <c r="Z2117" s="374"/>
      <c r="AA2117" s="374"/>
      <c r="AB2117" s="374"/>
      <c r="AC2117" s="374"/>
      <c r="AD2117" s="374"/>
      <c r="AE2117" s="375"/>
      <c r="AF2117" s="375"/>
      <c r="AG2117" s="375"/>
      <c r="AH2117" s="375"/>
      <c r="AI2117" s="375"/>
      <c r="AJ2117" s="375"/>
      <c r="AK2117" s="375"/>
      <c r="AL2117" s="375"/>
      <c r="AM2117" s="375"/>
      <c r="AN2117" s="375"/>
      <c r="AO2117" s="374"/>
      <c r="AP2117" s="374"/>
      <c r="AQ2117" s="374"/>
      <c r="AR2117" s="374"/>
      <c r="AS2117" s="374"/>
      <c r="AT2117" s="374"/>
      <c r="AU2117" s="374"/>
      <c r="AW2117" s="363"/>
      <c r="AX2117" s="363"/>
      <c r="AY2117" s="363"/>
      <c r="AZ2117" s="363"/>
      <c r="BA2117" s="363"/>
      <c r="BD2117" s="374" t="str">
        <f>IF(W2117="","",IF(F2117="休日",AW2117,IF(F2117="法休",AW2117,VLOOKUP(F2117,カレンダマスタ!$Q$56:$R$69,2,FALSE))))</f>
        <v/>
      </c>
      <c r="BG2117" s="374"/>
      <c r="BH2117" s="374"/>
    </row>
    <row r="2118" spans="2:60">
      <c r="B2118" s="323"/>
      <c r="C2118" s="371"/>
      <c r="D2118" s="372"/>
      <c r="E2118" s="373"/>
      <c r="F2118" s="372"/>
      <c r="G2118" s="371"/>
      <c r="H2118" s="374"/>
      <c r="I2118" s="374"/>
      <c r="J2118" s="374"/>
      <c r="K2118" s="374"/>
      <c r="L2118" s="374"/>
      <c r="M2118" s="374"/>
      <c r="N2118" s="374"/>
      <c r="O2118" s="374"/>
      <c r="P2118" s="374"/>
      <c r="Q2118" s="374"/>
      <c r="R2118" s="374"/>
      <c r="S2118" s="374"/>
      <c r="T2118" s="374"/>
      <c r="U2118" s="374"/>
      <c r="V2118" s="374"/>
      <c r="W2118" s="374"/>
      <c r="X2118" s="374"/>
      <c r="Y2118" s="374"/>
      <c r="Z2118" s="374"/>
      <c r="AA2118" s="374"/>
      <c r="AB2118" s="374"/>
      <c r="AC2118" s="374"/>
      <c r="AD2118" s="374"/>
      <c r="AE2118" s="375"/>
      <c r="AF2118" s="375"/>
      <c r="AG2118" s="375"/>
      <c r="AH2118" s="375"/>
      <c r="AI2118" s="375"/>
      <c r="AJ2118" s="375"/>
      <c r="AK2118" s="375"/>
      <c r="AL2118" s="375"/>
      <c r="AM2118" s="375"/>
      <c r="AN2118" s="375"/>
      <c r="AO2118" s="374"/>
      <c r="AP2118" s="374"/>
      <c r="AQ2118" s="374"/>
      <c r="AR2118" s="374"/>
      <c r="AS2118" s="374"/>
      <c r="AT2118" s="374"/>
      <c r="AU2118" s="374"/>
      <c r="AW2118" s="363"/>
      <c r="AX2118" s="363"/>
      <c r="AY2118" s="363"/>
      <c r="AZ2118" s="363"/>
      <c r="BA2118" s="363"/>
      <c r="BD2118" s="374" t="str">
        <f>IF(W2118="","",IF(F2118="休日",AW2118,IF(F2118="法休",AW2118,VLOOKUP(F2118,カレンダマスタ!$Q$56:$R$69,2,FALSE))))</f>
        <v/>
      </c>
      <c r="BG2118" s="374"/>
      <c r="BH2118" s="374"/>
    </row>
    <row r="2119" spans="2:60">
      <c r="B2119" s="323"/>
      <c r="C2119" s="371"/>
      <c r="D2119" s="372"/>
      <c r="E2119" s="373"/>
      <c r="F2119" s="372"/>
      <c r="G2119" s="371"/>
      <c r="H2119" s="374"/>
      <c r="I2119" s="374"/>
      <c r="J2119" s="374"/>
      <c r="K2119" s="374"/>
      <c r="L2119" s="374"/>
      <c r="M2119" s="374"/>
      <c r="N2119" s="374"/>
      <c r="O2119" s="374"/>
      <c r="P2119" s="374"/>
      <c r="Q2119" s="374"/>
      <c r="R2119" s="374"/>
      <c r="S2119" s="374"/>
      <c r="T2119" s="374"/>
      <c r="U2119" s="374"/>
      <c r="V2119" s="374"/>
      <c r="W2119" s="374"/>
      <c r="X2119" s="374"/>
      <c r="Y2119" s="374"/>
      <c r="Z2119" s="374"/>
      <c r="AA2119" s="374"/>
      <c r="AB2119" s="374"/>
      <c r="AC2119" s="374"/>
      <c r="AD2119" s="374"/>
      <c r="AE2119" s="375"/>
      <c r="AF2119" s="375"/>
      <c r="AG2119" s="375"/>
      <c r="AH2119" s="375"/>
      <c r="AI2119" s="375"/>
      <c r="AJ2119" s="375"/>
      <c r="AK2119" s="375"/>
      <c r="AL2119" s="375"/>
      <c r="AM2119" s="375"/>
      <c r="AN2119" s="375"/>
      <c r="AO2119" s="374"/>
      <c r="AP2119" s="374"/>
      <c r="AQ2119" s="374"/>
      <c r="AR2119" s="374"/>
      <c r="AS2119" s="374"/>
      <c r="AT2119" s="374"/>
      <c r="AU2119" s="374"/>
      <c r="AW2119" s="363"/>
      <c r="AX2119" s="363"/>
      <c r="AY2119" s="363"/>
      <c r="AZ2119" s="363"/>
      <c r="BA2119" s="363"/>
      <c r="BD2119" s="374" t="str">
        <f>IF(W2119="","",IF(F2119="休日",AW2119,IF(F2119="法休",AW2119,VLOOKUP(F2119,カレンダマスタ!$Q$56:$R$69,2,FALSE))))</f>
        <v/>
      </c>
      <c r="BG2119" s="374"/>
      <c r="BH2119" s="374"/>
    </row>
    <row r="2120" spans="2:60">
      <c r="B2120" s="323"/>
      <c r="C2120" s="371"/>
      <c r="D2120" s="372"/>
      <c r="E2120" s="373"/>
      <c r="F2120" s="372"/>
      <c r="G2120" s="371"/>
      <c r="H2120" s="374"/>
      <c r="I2120" s="374"/>
      <c r="J2120" s="374"/>
      <c r="K2120" s="374"/>
      <c r="L2120" s="374"/>
      <c r="M2120" s="374"/>
      <c r="N2120" s="374"/>
      <c r="O2120" s="374"/>
      <c r="P2120" s="374"/>
      <c r="Q2120" s="374"/>
      <c r="R2120" s="374"/>
      <c r="S2120" s="374"/>
      <c r="T2120" s="374"/>
      <c r="U2120" s="374"/>
      <c r="V2120" s="374"/>
      <c r="W2120" s="374"/>
      <c r="X2120" s="374"/>
      <c r="Y2120" s="374"/>
      <c r="Z2120" s="374"/>
      <c r="AA2120" s="374"/>
      <c r="AB2120" s="374"/>
      <c r="AC2120" s="374"/>
      <c r="AD2120" s="374"/>
      <c r="AE2120" s="375"/>
      <c r="AF2120" s="375"/>
      <c r="AG2120" s="375"/>
      <c r="AH2120" s="375"/>
      <c r="AI2120" s="375"/>
      <c r="AJ2120" s="375"/>
      <c r="AK2120" s="375"/>
      <c r="AL2120" s="375"/>
      <c r="AM2120" s="375"/>
      <c r="AN2120" s="375"/>
      <c r="AO2120" s="374"/>
      <c r="AP2120" s="374"/>
      <c r="AQ2120" s="374"/>
      <c r="AR2120" s="374"/>
      <c r="AS2120" s="374"/>
      <c r="AT2120" s="374"/>
      <c r="AU2120" s="374"/>
      <c r="AW2120" s="363"/>
      <c r="AX2120" s="363"/>
      <c r="AY2120" s="363"/>
      <c r="AZ2120" s="363"/>
      <c r="BA2120" s="363"/>
      <c r="BD2120" s="374" t="str">
        <f>IF(W2120="","",IF(F2120="休日",AW2120,IF(F2120="法休",AW2120,VLOOKUP(F2120,カレンダマスタ!$Q$56:$R$69,2,FALSE))))</f>
        <v/>
      </c>
      <c r="BG2120" s="374"/>
      <c r="BH2120" s="374"/>
    </row>
    <row r="2121" spans="2:60">
      <c r="B2121" s="323"/>
      <c r="C2121" s="371"/>
      <c r="D2121" s="372"/>
      <c r="E2121" s="373"/>
      <c r="F2121" s="372"/>
      <c r="G2121" s="371"/>
      <c r="H2121" s="374"/>
      <c r="I2121" s="374"/>
      <c r="J2121" s="374"/>
      <c r="K2121" s="374"/>
      <c r="L2121" s="374"/>
      <c r="M2121" s="374"/>
      <c r="N2121" s="374"/>
      <c r="O2121" s="374"/>
      <c r="P2121" s="374"/>
      <c r="Q2121" s="374"/>
      <c r="R2121" s="374"/>
      <c r="S2121" s="374"/>
      <c r="T2121" s="374"/>
      <c r="U2121" s="374"/>
      <c r="V2121" s="374"/>
      <c r="W2121" s="374"/>
      <c r="X2121" s="374"/>
      <c r="Y2121" s="374"/>
      <c r="Z2121" s="374"/>
      <c r="AA2121" s="374"/>
      <c r="AB2121" s="374"/>
      <c r="AC2121" s="374"/>
      <c r="AD2121" s="374"/>
      <c r="AE2121" s="375"/>
      <c r="AF2121" s="375"/>
      <c r="AG2121" s="375"/>
      <c r="AH2121" s="375"/>
      <c r="AI2121" s="375"/>
      <c r="AJ2121" s="375"/>
      <c r="AK2121" s="375"/>
      <c r="AL2121" s="375"/>
      <c r="AM2121" s="375"/>
      <c r="AN2121" s="375"/>
      <c r="AO2121" s="374"/>
      <c r="AP2121" s="374"/>
      <c r="AQ2121" s="374"/>
      <c r="AR2121" s="374"/>
      <c r="AS2121" s="374"/>
      <c r="AT2121" s="374"/>
      <c r="AU2121" s="374"/>
      <c r="AW2121" s="363"/>
      <c r="AX2121" s="363"/>
      <c r="AY2121" s="363"/>
      <c r="AZ2121" s="363"/>
      <c r="BA2121" s="363"/>
      <c r="BD2121" s="374" t="str">
        <f>IF(W2121="","",IF(F2121="休日",AW2121,IF(F2121="法休",AW2121,VLOOKUP(F2121,カレンダマスタ!$Q$56:$R$69,2,FALSE))))</f>
        <v/>
      </c>
      <c r="BG2121" s="374"/>
      <c r="BH2121" s="374"/>
    </row>
    <row r="2122" spans="2:60">
      <c r="B2122" s="323"/>
      <c r="C2122" s="371"/>
      <c r="D2122" s="372"/>
      <c r="E2122" s="373"/>
      <c r="F2122" s="372"/>
      <c r="G2122" s="371"/>
      <c r="H2122" s="374"/>
      <c r="I2122" s="374"/>
      <c r="J2122" s="374"/>
      <c r="K2122" s="374"/>
      <c r="L2122" s="374"/>
      <c r="M2122" s="374"/>
      <c r="N2122" s="374"/>
      <c r="O2122" s="374"/>
      <c r="P2122" s="374"/>
      <c r="Q2122" s="374"/>
      <c r="R2122" s="374"/>
      <c r="S2122" s="374"/>
      <c r="T2122" s="374"/>
      <c r="U2122" s="374"/>
      <c r="V2122" s="374"/>
      <c r="W2122" s="374"/>
      <c r="X2122" s="374"/>
      <c r="Y2122" s="374"/>
      <c r="Z2122" s="374"/>
      <c r="AA2122" s="374"/>
      <c r="AB2122" s="374"/>
      <c r="AC2122" s="374"/>
      <c r="AD2122" s="374"/>
      <c r="AE2122" s="375"/>
      <c r="AF2122" s="375"/>
      <c r="AG2122" s="375"/>
      <c r="AH2122" s="375"/>
      <c r="AI2122" s="375"/>
      <c r="AJ2122" s="375"/>
      <c r="AK2122" s="375"/>
      <c r="AL2122" s="375"/>
      <c r="AM2122" s="375"/>
      <c r="AN2122" s="375"/>
      <c r="AO2122" s="374"/>
      <c r="AP2122" s="374"/>
      <c r="AQ2122" s="374"/>
      <c r="AR2122" s="374"/>
      <c r="AS2122" s="374"/>
      <c r="AT2122" s="374"/>
      <c r="AU2122" s="374"/>
      <c r="AW2122" s="363"/>
      <c r="AX2122" s="363"/>
      <c r="AY2122" s="363"/>
      <c r="AZ2122" s="363"/>
      <c r="BA2122" s="363"/>
      <c r="BD2122" s="374" t="str">
        <f>IF(W2122="","",IF(F2122="休日",AW2122,IF(F2122="法休",AW2122,VLOOKUP(F2122,カレンダマスタ!$Q$56:$R$69,2,FALSE))))</f>
        <v/>
      </c>
      <c r="BG2122" s="374"/>
      <c r="BH2122" s="374"/>
    </row>
    <row r="2123" spans="2:60">
      <c r="B2123" s="323"/>
      <c r="C2123" s="371"/>
      <c r="D2123" s="372"/>
      <c r="E2123" s="373"/>
      <c r="F2123" s="372"/>
      <c r="G2123" s="371"/>
      <c r="H2123" s="374"/>
      <c r="I2123" s="374"/>
      <c r="J2123" s="374"/>
      <c r="K2123" s="374"/>
      <c r="L2123" s="374"/>
      <c r="M2123" s="374"/>
      <c r="N2123" s="374"/>
      <c r="O2123" s="374"/>
      <c r="P2123" s="374"/>
      <c r="Q2123" s="374"/>
      <c r="R2123" s="374"/>
      <c r="S2123" s="374"/>
      <c r="T2123" s="374"/>
      <c r="U2123" s="374"/>
      <c r="V2123" s="374"/>
      <c r="W2123" s="374"/>
      <c r="X2123" s="374"/>
      <c r="Y2123" s="374"/>
      <c r="Z2123" s="374"/>
      <c r="AA2123" s="374"/>
      <c r="AB2123" s="374"/>
      <c r="AC2123" s="374"/>
      <c r="AD2123" s="374"/>
      <c r="AE2123" s="375"/>
      <c r="AF2123" s="375"/>
      <c r="AG2123" s="375"/>
      <c r="AH2123" s="375"/>
      <c r="AI2123" s="375"/>
      <c r="AJ2123" s="375"/>
      <c r="AK2123" s="375"/>
      <c r="AL2123" s="375"/>
      <c r="AM2123" s="375"/>
      <c r="AN2123" s="375"/>
      <c r="AO2123" s="374"/>
      <c r="AP2123" s="374"/>
      <c r="AQ2123" s="374"/>
      <c r="AR2123" s="374"/>
      <c r="AS2123" s="374"/>
      <c r="AT2123" s="374"/>
      <c r="AU2123" s="374"/>
      <c r="AW2123" s="363"/>
      <c r="AX2123" s="363"/>
      <c r="AY2123" s="363"/>
      <c r="AZ2123" s="363"/>
      <c r="BA2123" s="363"/>
      <c r="BD2123" s="374" t="str">
        <f>IF(W2123="","",IF(F2123="休日",AW2123,IF(F2123="法休",AW2123,VLOOKUP(F2123,カレンダマスタ!$Q$56:$R$69,2,FALSE))))</f>
        <v/>
      </c>
      <c r="BG2123" s="374"/>
      <c r="BH2123" s="374"/>
    </row>
    <row r="2124" spans="2:60">
      <c r="B2124" s="323"/>
      <c r="C2124" s="371"/>
      <c r="D2124" s="372"/>
      <c r="E2124" s="373"/>
      <c r="F2124" s="372"/>
      <c r="G2124" s="371"/>
      <c r="H2124" s="374"/>
      <c r="I2124" s="374"/>
      <c r="J2124" s="374"/>
      <c r="K2124" s="374"/>
      <c r="L2124" s="374"/>
      <c r="M2124" s="374"/>
      <c r="N2124" s="374"/>
      <c r="O2124" s="374"/>
      <c r="P2124" s="374"/>
      <c r="Q2124" s="374"/>
      <c r="R2124" s="374"/>
      <c r="S2124" s="374"/>
      <c r="T2124" s="374"/>
      <c r="U2124" s="374"/>
      <c r="V2124" s="374"/>
      <c r="W2124" s="374"/>
      <c r="X2124" s="374"/>
      <c r="Y2124" s="374"/>
      <c r="Z2124" s="374"/>
      <c r="AA2124" s="374"/>
      <c r="AB2124" s="374"/>
      <c r="AC2124" s="374"/>
      <c r="AD2124" s="374"/>
      <c r="AE2124" s="375"/>
      <c r="AF2124" s="375"/>
      <c r="AG2124" s="375"/>
      <c r="AH2124" s="375"/>
      <c r="AI2124" s="375"/>
      <c r="AJ2124" s="375"/>
      <c r="AK2124" s="375"/>
      <c r="AL2124" s="375"/>
      <c r="AM2124" s="375"/>
      <c r="AN2124" s="375"/>
      <c r="AO2124" s="374"/>
      <c r="AP2124" s="374"/>
      <c r="AQ2124" s="374"/>
      <c r="AR2124" s="374"/>
      <c r="AS2124" s="374"/>
      <c r="AT2124" s="374"/>
      <c r="AU2124" s="374"/>
      <c r="AW2124" s="363"/>
      <c r="AX2124" s="363"/>
      <c r="AY2124" s="363"/>
      <c r="AZ2124" s="363"/>
      <c r="BA2124" s="363"/>
      <c r="BD2124" s="374" t="str">
        <f>IF(W2124="","",IF(F2124="休日",AW2124,IF(F2124="法休",AW2124,VLOOKUP(F2124,カレンダマスタ!$Q$56:$R$69,2,FALSE))))</f>
        <v/>
      </c>
      <c r="BG2124" s="374"/>
      <c r="BH2124" s="374"/>
    </row>
    <row r="2125" spans="2:60" ht="13.8" thickBot="1">
      <c r="B2125" s="329"/>
      <c r="C2125" s="377"/>
      <c r="D2125" s="378"/>
      <c r="E2125" s="379"/>
      <c r="F2125" s="378"/>
      <c r="G2125" s="377"/>
      <c r="H2125" s="380"/>
      <c r="I2125" s="380"/>
      <c r="J2125" s="380"/>
      <c r="K2125" s="380"/>
      <c r="L2125" s="380"/>
      <c r="M2125" s="380"/>
      <c r="N2125" s="380"/>
      <c r="O2125" s="380"/>
      <c r="P2125" s="380"/>
      <c r="Q2125" s="380"/>
      <c r="R2125" s="380"/>
      <c r="S2125" s="380"/>
      <c r="T2125" s="380"/>
      <c r="U2125" s="380"/>
      <c r="V2125" s="380"/>
      <c r="W2125" s="380"/>
      <c r="X2125" s="380"/>
      <c r="Y2125" s="380"/>
      <c r="Z2125" s="380"/>
      <c r="AA2125" s="380"/>
      <c r="AB2125" s="380"/>
      <c r="AC2125" s="380"/>
      <c r="AD2125" s="380"/>
      <c r="AE2125" s="381"/>
      <c r="AF2125" s="381"/>
      <c r="AG2125" s="381"/>
      <c r="AH2125" s="381"/>
      <c r="AI2125" s="381"/>
      <c r="AJ2125" s="381"/>
      <c r="AK2125" s="381"/>
      <c r="AL2125" s="381"/>
      <c r="AM2125" s="381"/>
      <c r="AN2125" s="381"/>
      <c r="AO2125" s="380"/>
      <c r="AP2125" s="380"/>
      <c r="AQ2125" s="380"/>
      <c r="AR2125" s="380"/>
      <c r="AS2125" s="380"/>
      <c r="AT2125" s="380"/>
      <c r="AU2125" s="380"/>
      <c r="AW2125" s="364"/>
      <c r="AX2125" s="364"/>
      <c r="AY2125" s="364"/>
      <c r="AZ2125" s="364"/>
      <c r="BA2125" s="364"/>
      <c r="BD2125" s="380" t="str">
        <f>IF(W2125="","",IF(F2125="休日",AW2125,IF(F2125="法休",AW2125,VLOOKUP(F2125,カレンダマスタ!$Q$56:$R$69,2,FALSE))))</f>
        <v/>
      </c>
      <c r="BG2125" s="380"/>
      <c r="BH2125" s="380"/>
    </row>
    <row r="2126" spans="2:60">
      <c r="B2126" s="176">
        <f>B2081+1</f>
        <v>48</v>
      </c>
      <c r="C2126" s="382" t="str">
        <f>IF(STEP!C2126&lt;&gt;"",STEP!C2126,"")</f>
        <v/>
      </c>
      <c r="D2126" s="383" t="str">
        <f>IF(STEP!D2126&lt;&gt;"",STEP!D2126,"")</f>
        <v/>
      </c>
      <c r="E2126" s="384" t="str">
        <f>IF(STEP!E2126&lt;&gt;"",STEP!E2126,"")</f>
        <v/>
      </c>
      <c r="F2126" s="248"/>
      <c r="G2126" s="249"/>
      <c r="H2126" s="250"/>
      <c r="I2126" s="250"/>
      <c r="J2126" s="250"/>
      <c r="K2126" s="250"/>
      <c r="L2126" s="250"/>
      <c r="M2126" s="250"/>
      <c r="N2126" s="250"/>
      <c r="O2126" s="250"/>
      <c r="P2126" s="250"/>
      <c r="Q2126" s="250"/>
      <c r="R2126" s="250"/>
      <c r="S2126" s="250"/>
      <c r="T2126" s="250"/>
      <c r="U2126" s="250"/>
      <c r="V2126" s="250"/>
      <c r="W2126" s="250"/>
      <c r="X2126" s="250"/>
      <c r="Y2126" s="250"/>
      <c r="Z2126" s="250"/>
      <c r="AA2126" s="250"/>
      <c r="AB2126" s="250"/>
      <c r="AC2126" s="250"/>
      <c r="AD2126" s="250"/>
      <c r="AE2126" s="251"/>
      <c r="AF2126" s="251"/>
      <c r="AG2126" s="251"/>
      <c r="AH2126" s="251"/>
      <c r="AI2126" s="251"/>
      <c r="AJ2126" s="251"/>
      <c r="AK2126" s="251"/>
      <c r="AL2126" s="251"/>
      <c r="AM2126" s="251"/>
      <c r="AN2126" s="251"/>
      <c r="AO2126" s="250"/>
      <c r="AP2126" s="250"/>
      <c r="AQ2126" s="250"/>
      <c r="AR2126" s="250"/>
      <c r="AS2126" s="250"/>
      <c r="AT2126" s="250"/>
      <c r="AU2126" s="250"/>
      <c r="AW2126" s="282" t="str">
        <f t="shared" ref="AW2126:AW2160" si="252">IF(W2126&lt;&gt;"",IF(W2126&lt;&gt;"",CEILING(IF(J2126&lt;&gt;"",J2126,I2126),$AY$8),""),"")</f>
        <v/>
      </c>
      <c r="AX2126" s="282" t="str">
        <f>IF(W2126&lt;&gt;"",IF(W2126&lt;&gt;"",IF(OR(K2126="早出",AND(BD2126&lt;AW2126,K2126&lt;&gt;"有償遅刻")),AW2126,BD2126),""),"")</f>
        <v/>
      </c>
      <c r="AY2126" s="282" t="str">
        <f t="shared" ref="AY2126:AY2160" si="253">IF(W2126&lt;&gt;"",FLOOR(IF(N2126&lt;&gt;"",N2126,M2126),$AY$8),"")</f>
        <v/>
      </c>
      <c r="AZ2126" s="282" t="str">
        <f t="shared" ref="AZ2126:AZ2160" si="254">IF(W2126&lt;&gt;"",IF(AY2126&lt;&gt;0,AY2126-AR2126,L2126-AR2126),"")</f>
        <v/>
      </c>
      <c r="BA2126" s="282" t="str">
        <f t="shared" ref="BA2126:BA2160" si="255">IF(W2126&lt;&gt;"",W2126,"")</f>
        <v/>
      </c>
      <c r="BD2126" s="250" t="str">
        <f>IF(W2126="","",IF(F2126="休日",AW2126,IF(F2126="法休",AW2126,VLOOKUP(F2126,カレンダマスタ!$Q$56:$R$69,2,FALSE))))</f>
        <v/>
      </c>
      <c r="BG2126" s="250" t="str">
        <f>STEP!AF2126</f>
        <v/>
      </c>
      <c r="BH2126" s="250" t="str">
        <f>IF(AX2126="","",IF(P2126&lt;&gt;"","",IF(BG2126="CS","OK",IF(VLOOKUP(E2126,カレンダマスタ!$A$5:$D$381,4,FALSE)&gt;0,"",IF(OR(AX2126*24&gt;10.84,AZ2126*24&lt;14.5)=TRUE,"×","OK")))))</f>
        <v/>
      </c>
    </row>
    <row r="2127" spans="2:60">
      <c r="B2127" s="111"/>
      <c r="C2127" s="385" t="str">
        <f>IF(STEP!C2127&lt;&gt;"",STEP!C2127,"")</f>
        <v/>
      </c>
      <c r="D2127" s="386" t="str">
        <f>IF(STEP!D2127&lt;&gt;"",STEP!D2127,"")</f>
        <v/>
      </c>
      <c r="E2127" s="387" t="str">
        <f>IF(STEP!E2127&lt;&gt;"",STEP!E2127,"")</f>
        <v/>
      </c>
      <c r="F2127" s="253"/>
      <c r="G2127" s="252"/>
      <c r="H2127" s="254"/>
      <c r="I2127" s="254"/>
      <c r="J2127" s="254"/>
      <c r="K2127" s="254"/>
      <c r="L2127" s="254"/>
      <c r="M2127" s="254"/>
      <c r="N2127" s="254"/>
      <c r="O2127" s="254"/>
      <c r="P2127" s="254"/>
      <c r="Q2127" s="254"/>
      <c r="R2127" s="254"/>
      <c r="S2127" s="254"/>
      <c r="T2127" s="254"/>
      <c r="U2127" s="254"/>
      <c r="V2127" s="254"/>
      <c r="W2127" s="254"/>
      <c r="X2127" s="254"/>
      <c r="Y2127" s="254"/>
      <c r="Z2127" s="254"/>
      <c r="AA2127" s="254"/>
      <c r="AB2127" s="254"/>
      <c r="AC2127" s="254"/>
      <c r="AD2127" s="254"/>
      <c r="AE2127" s="255"/>
      <c r="AF2127" s="255"/>
      <c r="AG2127" s="255"/>
      <c r="AH2127" s="255"/>
      <c r="AI2127" s="255"/>
      <c r="AJ2127" s="255"/>
      <c r="AK2127" s="255"/>
      <c r="AL2127" s="255"/>
      <c r="AM2127" s="255"/>
      <c r="AN2127" s="255"/>
      <c r="AO2127" s="254"/>
      <c r="AP2127" s="254"/>
      <c r="AQ2127" s="254"/>
      <c r="AR2127" s="254"/>
      <c r="AS2127" s="254"/>
      <c r="AT2127" s="254"/>
      <c r="AU2127" s="254"/>
      <c r="AW2127" s="283" t="str">
        <f t="shared" si="252"/>
        <v/>
      </c>
      <c r="AX2127" s="283" t="str">
        <f t="shared" si="247"/>
        <v/>
      </c>
      <c r="AY2127" s="283" t="str">
        <f t="shared" si="253"/>
        <v/>
      </c>
      <c r="AZ2127" s="283" t="str">
        <f t="shared" si="254"/>
        <v/>
      </c>
      <c r="BA2127" s="283" t="str">
        <f t="shared" si="255"/>
        <v/>
      </c>
      <c r="BD2127" s="254" t="str">
        <f>IF(W2127="","",IF(F2127="休日",AW2127,IF(F2127="法休",AW2127,VLOOKUP(F2127,カレンダマスタ!$Q$56:$R$69,2,FALSE))))</f>
        <v/>
      </c>
      <c r="BG2127" s="254" t="str">
        <f>BG2126</f>
        <v/>
      </c>
      <c r="BH2127" s="254" t="str">
        <f>IF(AX2127="","",IF(P2127&lt;&gt;"","",IF(BG2127="CS","OK",IF(VLOOKUP(E2127,カレンダマスタ!$A$5:$D$381,4,FALSE)&gt;0,"",IF(OR(AX2127*24&gt;10.84,AZ2127*24&lt;14.5)=TRUE,"×","OK")))))</f>
        <v/>
      </c>
    </row>
    <row r="2128" spans="2:60">
      <c r="B2128" s="111"/>
      <c r="C2128" s="385" t="str">
        <f>IF(STEP!C2128&lt;&gt;"",STEP!C2128,"")</f>
        <v/>
      </c>
      <c r="D2128" s="386" t="str">
        <f>IF(STEP!D2128&lt;&gt;"",STEP!D2128,"")</f>
        <v/>
      </c>
      <c r="E2128" s="387" t="str">
        <f>IF(STEP!E2128&lt;&gt;"",STEP!E2128,"")</f>
        <v/>
      </c>
      <c r="F2128" s="253"/>
      <c r="G2128" s="252"/>
      <c r="H2128" s="254"/>
      <c r="I2128" s="254"/>
      <c r="J2128" s="254"/>
      <c r="K2128" s="254"/>
      <c r="L2128" s="254"/>
      <c r="M2128" s="254"/>
      <c r="N2128" s="254"/>
      <c r="O2128" s="254"/>
      <c r="P2128" s="254"/>
      <c r="Q2128" s="254"/>
      <c r="R2128" s="254"/>
      <c r="S2128" s="254"/>
      <c r="T2128" s="254"/>
      <c r="U2128" s="254"/>
      <c r="V2128" s="254"/>
      <c r="W2128" s="254"/>
      <c r="X2128" s="254"/>
      <c r="Y2128" s="254"/>
      <c r="Z2128" s="254"/>
      <c r="AA2128" s="254"/>
      <c r="AB2128" s="254"/>
      <c r="AC2128" s="254"/>
      <c r="AD2128" s="254"/>
      <c r="AE2128" s="255"/>
      <c r="AF2128" s="255"/>
      <c r="AG2128" s="255"/>
      <c r="AH2128" s="255"/>
      <c r="AI2128" s="255"/>
      <c r="AJ2128" s="255"/>
      <c r="AK2128" s="255"/>
      <c r="AL2128" s="255"/>
      <c r="AM2128" s="255"/>
      <c r="AN2128" s="255"/>
      <c r="AO2128" s="254"/>
      <c r="AP2128" s="254"/>
      <c r="AQ2128" s="254"/>
      <c r="AR2128" s="254"/>
      <c r="AS2128" s="254"/>
      <c r="AT2128" s="254"/>
      <c r="AU2128" s="254"/>
      <c r="AW2128" s="283" t="str">
        <f t="shared" si="252"/>
        <v/>
      </c>
      <c r="AX2128" s="283" t="str">
        <f t="shared" si="247"/>
        <v/>
      </c>
      <c r="AY2128" s="283" t="str">
        <f t="shared" si="253"/>
        <v/>
      </c>
      <c r="AZ2128" s="283" t="str">
        <f t="shared" si="254"/>
        <v/>
      </c>
      <c r="BA2128" s="283" t="str">
        <f t="shared" si="255"/>
        <v/>
      </c>
      <c r="BD2128" s="254" t="str">
        <f>IF(W2128="","",IF(F2128="休日",AW2128,IF(F2128="法休",AW2128,VLOOKUP(F2128,カレンダマスタ!$Q$56:$R$69,2,FALSE))))</f>
        <v/>
      </c>
      <c r="BG2128" s="254" t="str">
        <f t="shared" si="251"/>
        <v/>
      </c>
      <c r="BH2128" s="254" t="str">
        <f>IF(AX2128="","",IF(P2128&lt;&gt;"","",IF(BG2128="CS","OK",IF(VLOOKUP(E2128,カレンダマスタ!$A$5:$D$381,4,FALSE)&gt;0,"",IF(OR(AX2128*24&gt;10.84,AZ2128*24&lt;14.5)=TRUE,"×","OK")))))</f>
        <v/>
      </c>
    </row>
    <row r="2129" spans="2:60">
      <c r="B2129" s="111"/>
      <c r="C2129" s="385" t="str">
        <f>IF(STEP!C2129&lt;&gt;"",STEP!C2129,"")</f>
        <v/>
      </c>
      <c r="D2129" s="386" t="str">
        <f>IF(STEP!D2129&lt;&gt;"",STEP!D2129,"")</f>
        <v/>
      </c>
      <c r="E2129" s="387" t="str">
        <f>IF(STEP!E2129&lt;&gt;"",STEP!E2129,"")</f>
        <v/>
      </c>
      <c r="F2129" s="256"/>
      <c r="G2129" s="257"/>
      <c r="H2129" s="254"/>
      <c r="I2129" s="254"/>
      <c r="J2129" s="254"/>
      <c r="K2129" s="254"/>
      <c r="L2129" s="254"/>
      <c r="M2129" s="254"/>
      <c r="N2129" s="254"/>
      <c r="O2129" s="254"/>
      <c r="P2129" s="254"/>
      <c r="Q2129" s="254"/>
      <c r="R2129" s="254"/>
      <c r="S2129" s="254"/>
      <c r="T2129" s="254"/>
      <c r="U2129" s="254"/>
      <c r="V2129" s="254"/>
      <c r="W2129" s="254"/>
      <c r="X2129" s="254"/>
      <c r="Y2129" s="254"/>
      <c r="Z2129" s="254"/>
      <c r="AA2129" s="254"/>
      <c r="AB2129" s="254"/>
      <c r="AC2129" s="254"/>
      <c r="AD2129" s="254"/>
      <c r="AE2129" s="255"/>
      <c r="AF2129" s="255"/>
      <c r="AG2129" s="255"/>
      <c r="AH2129" s="255"/>
      <c r="AI2129" s="255"/>
      <c r="AJ2129" s="255"/>
      <c r="AK2129" s="255"/>
      <c r="AL2129" s="255"/>
      <c r="AM2129" s="255"/>
      <c r="AN2129" s="255"/>
      <c r="AO2129" s="254"/>
      <c r="AP2129" s="254"/>
      <c r="AQ2129" s="254"/>
      <c r="AR2129" s="254"/>
      <c r="AS2129" s="254"/>
      <c r="AT2129" s="254"/>
      <c r="AU2129" s="254"/>
      <c r="AW2129" s="283" t="str">
        <f t="shared" si="252"/>
        <v/>
      </c>
      <c r="AX2129" s="283" t="str">
        <f t="shared" si="247"/>
        <v/>
      </c>
      <c r="AY2129" s="283" t="str">
        <f t="shared" si="253"/>
        <v/>
      </c>
      <c r="AZ2129" s="283" t="str">
        <f t="shared" si="254"/>
        <v/>
      </c>
      <c r="BA2129" s="283" t="str">
        <f t="shared" si="255"/>
        <v/>
      </c>
      <c r="BD2129" s="254" t="str">
        <f>IF(W2129="","",IF(F2129="休日",AW2129,IF(F2129="法休",AW2129,VLOOKUP(F2129,カレンダマスタ!$Q$56:$R$69,2,FALSE))))</f>
        <v/>
      </c>
      <c r="BG2129" s="254" t="str">
        <f t="shared" si="251"/>
        <v/>
      </c>
      <c r="BH2129" s="254" t="str">
        <f>IF(AX2129="","",IF(P2129&lt;&gt;"","",IF(BG2129="CS","OK",IF(VLOOKUP(E2129,カレンダマスタ!$A$5:$D$381,4,FALSE)&gt;0,"",IF(OR(AX2129*24&gt;10.84,AZ2129*24&lt;14.5)=TRUE,"×","OK")))))</f>
        <v/>
      </c>
    </row>
    <row r="2130" spans="2:60">
      <c r="B2130" s="111"/>
      <c r="C2130" s="385" t="str">
        <f>IF(STEP!C2130&lt;&gt;"",STEP!C2130,"")</f>
        <v/>
      </c>
      <c r="D2130" s="386" t="str">
        <f>IF(STEP!D2130&lt;&gt;"",STEP!D2130,"")</f>
        <v/>
      </c>
      <c r="E2130" s="387" t="str">
        <f>IF(STEP!E2130&lt;&gt;"",STEP!E2130,"")</f>
        <v/>
      </c>
      <c r="F2130" s="256"/>
      <c r="G2130" s="257"/>
      <c r="H2130" s="254"/>
      <c r="I2130" s="254"/>
      <c r="J2130" s="254"/>
      <c r="K2130" s="254"/>
      <c r="L2130" s="254"/>
      <c r="M2130" s="254"/>
      <c r="N2130" s="254"/>
      <c r="O2130" s="254"/>
      <c r="P2130" s="254"/>
      <c r="Q2130" s="254"/>
      <c r="R2130" s="254"/>
      <c r="S2130" s="254"/>
      <c r="T2130" s="254"/>
      <c r="U2130" s="254"/>
      <c r="V2130" s="254"/>
      <c r="W2130" s="254"/>
      <c r="X2130" s="254"/>
      <c r="Y2130" s="254"/>
      <c r="Z2130" s="254"/>
      <c r="AA2130" s="254"/>
      <c r="AB2130" s="254"/>
      <c r="AC2130" s="254"/>
      <c r="AD2130" s="254"/>
      <c r="AE2130" s="255"/>
      <c r="AF2130" s="255"/>
      <c r="AG2130" s="255"/>
      <c r="AH2130" s="255"/>
      <c r="AI2130" s="255"/>
      <c r="AJ2130" s="255"/>
      <c r="AK2130" s="255"/>
      <c r="AL2130" s="255"/>
      <c r="AM2130" s="255"/>
      <c r="AN2130" s="255"/>
      <c r="AO2130" s="254"/>
      <c r="AP2130" s="254"/>
      <c r="AQ2130" s="254"/>
      <c r="AR2130" s="254"/>
      <c r="AS2130" s="254"/>
      <c r="AT2130" s="254"/>
      <c r="AU2130" s="254"/>
      <c r="AW2130" s="283" t="str">
        <f t="shared" si="252"/>
        <v/>
      </c>
      <c r="AX2130" s="283" t="str">
        <f t="shared" si="247"/>
        <v/>
      </c>
      <c r="AY2130" s="283" t="str">
        <f t="shared" si="253"/>
        <v/>
      </c>
      <c r="AZ2130" s="283" t="str">
        <f t="shared" si="254"/>
        <v/>
      </c>
      <c r="BA2130" s="283" t="str">
        <f t="shared" si="255"/>
        <v/>
      </c>
      <c r="BD2130" s="254" t="str">
        <f>IF(W2130="","",IF(F2130="休日",AW2130,IF(F2130="法休",AW2130,VLOOKUP(F2130,カレンダマスタ!$Q$56:$R$69,2,FALSE))))</f>
        <v/>
      </c>
      <c r="BG2130" s="254" t="str">
        <f t="shared" si="251"/>
        <v/>
      </c>
      <c r="BH2130" s="254" t="str">
        <f>IF(AX2130="","",IF(P2130&lt;&gt;"","",IF(BG2130="CS","OK",IF(VLOOKUP(E2130,カレンダマスタ!$A$5:$D$381,4,FALSE)&gt;0,"",IF(OR(AX2130*24&gt;10.84,AZ2130*24&lt;14.5)=TRUE,"×","OK")))))</f>
        <v/>
      </c>
    </row>
    <row r="2131" spans="2:60">
      <c r="B2131" s="111"/>
      <c r="C2131" s="385" t="str">
        <f>IF(STEP!C2131&lt;&gt;"",STEP!C2131,"")</f>
        <v/>
      </c>
      <c r="D2131" s="386" t="str">
        <f>IF(STEP!D2131&lt;&gt;"",STEP!D2131,"")</f>
        <v/>
      </c>
      <c r="E2131" s="387" t="str">
        <f>IF(STEP!E2131&lt;&gt;"",STEP!E2131,"")</f>
        <v/>
      </c>
      <c r="F2131" s="256"/>
      <c r="G2131" s="252"/>
      <c r="H2131" s="254"/>
      <c r="I2131" s="254"/>
      <c r="J2131" s="254"/>
      <c r="K2131" s="254"/>
      <c r="L2131" s="254"/>
      <c r="M2131" s="254"/>
      <c r="N2131" s="254"/>
      <c r="O2131" s="254"/>
      <c r="P2131" s="254"/>
      <c r="Q2131" s="254"/>
      <c r="R2131" s="254"/>
      <c r="S2131" s="254"/>
      <c r="T2131" s="254"/>
      <c r="U2131" s="254"/>
      <c r="V2131" s="254"/>
      <c r="W2131" s="254"/>
      <c r="X2131" s="254"/>
      <c r="Y2131" s="254"/>
      <c r="Z2131" s="254"/>
      <c r="AA2131" s="254"/>
      <c r="AB2131" s="254"/>
      <c r="AC2131" s="254"/>
      <c r="AD2131" s="254"/>
      <c r="AE2131" s="255"/>
      <c r="AF2131" s="255"/>
      <c r="AG2131" s="255"/>
      <c r="AH2131" s="255"/>
      <c r="AI2131" s="255"/>
      <c r="AJ2131" s="255"/>
      <c r="AK2131" s="255"/>
      <c r="AL2131" s="255"/>
      <c r="AM2131" s="255"/>
      <c r="AN2131" s="255"/>
      <c r="AO2131" s="254"/>
      <c r="AP2131" s="254"/>
      <c r="AQ2131" s="254"/>
      <c r="AR2131" s="254"/>
      <c r="AS2131" s="254"/>
      <c r="AT2131" s="254"/>
      <c r="AU2131" s="254"/>
      <c r="AW2131" s="283" t="str">
        <f t="shared" si="252"/>
        <v/>
      </c>
      <c r="AX2131" s="283" t="str">
        <f t="shared" si="247"/>
        <v/>
      </c>
      <c r="AY2131" s="283" t="str">
        <f t="shared" si="253"/>
        <v/>
      </c>
      <c r="AZ2131" s="283" t="str">
        <f t="shared" si="254"/>
        <v/>
      </c>
      <c r="BA2131" s="283" t="str">
        <f t="shared" si="255"/>
        <v/>
      </c>
      <c r="BD2131" s="254" t="str">
        <f>IF(W2131="","",IF(F2131="休日",AW2131,IF(F2131="法休",AW2131,VLOOKUP(F2131,カレンダマスタ!$Q$56:$R$69,2,FALSE))))</f>
        <v/>
      </c>
      <c r="BG2131" s="254" t="str">
        <f t="shared" si="251"/>
        <v/>
      </c>
      <c r="BH2131" s="254" t="str">
        <f>IF(AX2131="","",IF(P2131&lt;&gt;"","",IF(BG2131="CS","OK",IF(VLOOKUP(E2131,カレンダマスタ!$A$5:$D$381,4,FALSE)&gt;0,"",IF(OR(AX2131*24&gt;10.84,AZ2131*24&lt;14.5)=TRUE,"×","OK")))))</f>
        <v/>
      </c>
    </row>
    <row r="2132" spans="2:60">
      <c r="B2132" s="111"/>
      <c r="C2132" s="388" t="str">
        <f>IF(STEP!C2132&lt;&gt;"",STEP!C2132,"")</f>
        <v/>
      </c>
      <c r="D2132" s="389" t="str">
        <f>IF(STEP!D2132&lt;&gt;"",STEP!D2132,"")</f>
        <v/>
      </c>
      <c r="E2132" s="390" t="str">
        <f>IF(STEP!E2132&lt;&gt;"",STEP!E2132,"")</f>
        <v/>
      </c>
      <c r="F2132" s="259"/>
      <c r="G2132" s="258"/>
      <c r="H2132" s="260"/>
      <c r="I2132" s="260"/>
      <c r="J2132" s="260"/>
      <c r="K2132" s="260"/>
      <c r="L2132" s="260"/>
      <c r="M2132" s="260"/>
      <c r="N2132" s="260"/>
      <c r="O2132" s="260"/>
      <c r="P2132" s="260"/>
      <c r="Q2132" s="260"/>
      <c r="R2132" s="260"/>
      <c r="S2132" s="260"/>
      <c r="T2132" s="260"/>
      <c r="U2132" s="260"/>
      <c r="V2132" s="260"/>
      <c r="W2132" s="260"/>
      <c r="X2132" s="260"/>
      <c r="Y2132" s="260"/>
      <c r="Z2132" s="260"/>
      <c r="AA2132" s="260"/>
      <c r="AB2132" s="260"/>
      <c r="AC2132" s="260"/>
      <c r="AD2132" s="260"/>
      <c r="AE2132" s="261"/>
      <c r="AF2132" s="261"/>
      <c r="AG2132" s="261"/>
      <c r="AH2132" s="261"/>
      <c r="AI2132" s="261"/>
      <c r="AJ2132" s="261"/>
      <c r="AK2132" s="261"/>
      <c r="AL2132" s="261"/>
      <c r="AM2132" s="261"/>
      <c r="AN2132" s="261"/>
      <c r="AO2132" s="260"/>
      <c r="AP2132" s="260"/>
      <c r="AQ2132" s="260"/>
      <c r="AR2132" s="260"/>
      <c r="AS2132" s="260"/>
      <c r="AT2132" s="260"/>
      <c r="AU2132" s="260"/>
      <c r="AW2132" s="284" t="str">
        <f t="shared" si="252"/>
        <v/>
      </c>
      <c r="AX2132" s="284" t="str">
        <f t="shared" si="247"/>
        <v/>
      </c>
      <c r="AY2132" s="284" t="str">
        <f t="shared" si="253"/>
        <v/>
      </c>
      <c r="AZ2132" s="284" t="str">
        <f t="shared" si="254"/>
        <v/>
      </c>
      <c r="BA2132" s="284" t="str">
        <f t="shared" si="255"/>
        <v/>
      </c>
      <c r="BD2132" s="260" t="str">
        <f>IF(W2132="","",IF(F2132="休日",AW2132,IF(F2132="法休",AW2132,VLOOKUP(F2132,カレンダマスタ!$Q$56:$R$69,2,FALSE))))</f>
        <v/>
      </c>
      <c r="BG2132" s="260" t="str">
        <f t="shared" si="251"/>
        <v/>
      </c>
      <c r="BH2132" s="260" t="str">
        <f>IF(AX2132="","",IF(P2132&lt;&gt;"","",IF(BG2132="CS","OK",IF(VLOOKUP(E2132,カレンダマスタ!$A$5:$D$381,4,FALSE)&gt;0,"",IF(OR(AX2132*24&gt;10.84,AZ2132*24&lt;14.5)=TRUE,"×","OK")))))</f>
        <v/>
      </c>
    </row>
    <row r="2133" spans="2:60">
      <c r="B2133" s="111"/>
      <c r="C2133" s="391" t="str">
        <f>IF(STEP!C2133&lt;&gt;"",STEP!C2133,"")</f>
        <v/>
      </c>
      <c r="D2133" s="392" t="str">
        <f>IF(STEP!D2133&lt;&gt;"",STEP!D2133,"")</f>
        <v/>
      </c>
      <c r="E2133" s="393" t="str">
        <f>IF(STEP!E2133&lt;&gt;"",STEP!E2133,"")</f>
        <v/>
      </c>
      <c r="F2133" s="263"/>
      <c r="G2133" s="262"/>
      <c r="H2133" s="264"/>
      <c r="I2133" s="264"/>
      <c r="J2133" s="264"/>
      <c r="K2133" s="264"/>
      <c r="L2133" s="264"/>
      <c r="M2133" s="264"/>
      <c r="N2133" s="264"/>
      <c r="O2133" s="264"/>
      <c r="P2133" s="264"/>
      <c r="Q2133" s="264"/>
      <c r="R2133" s="264"/>
      <c r="S2133" s="264"/>
      <c r="T2133" s="264"/>
      <c r="U2133" s="264"/>
      <c r="V2133" s="264"/>
      <c r="W2133" s="264"/>
      <c r="X2133" s="264"/>
      <c r="Y2133" s="264"/>
      <c r="Z2133" s="264"/>
      <c r="AA2133" s="264"/>
      <c r="AB2133" s="264"/>
      <c r="AC2133" s="264"/>
      <c r="AD2133" s="264"/>
      <c r="AE2133" s="265"/>
      <c r="AF2133" s="265"/>
      <c r="AG2133" s="265"/>
      <c r="AH2133" s="265"/>
      <c r="AI2133" s="265"/>
      <c r="AJ2133" s="265"/>
      <c r="AK2133" s="265"/>
      <c r="AL2133" s="265"/>
      <c r="AM2133" s="265"/>
      <c r="AN2133" s="265"/>
      <c r="AO2133" s="264"/>
      <c r="AP2133" s="264"/>
      <c r="AQ2133" s="264"/>
      <c r="AR2133" s="264"/>
      <c r="AS2133" s="264"/>
      <c r="AT2133" s="264"/>
      <c r="AU2133" s="264"/>
      <c r="AW2133" s="285" t="str">
        <f t="shared" si="252"/>
        <v/>
      </c>
      <c r="AX2133" s="285" t="str">
        <f t="shared" si="247"/>
        <v/>
      </c>
      <c r="AY2133" s="285" t="str">
        <f t="shared" si="253"/>
        <v/>
      </c>
      <c r="AZ2133" s="285" t="str">
        <f t="shared" si="254"/>
        <v/>
      </c>
      <c r="BA2133" s="285" t="str">
        <f t="shared" si="255"/>
        <v/>
      </c>
      <c r="BD2133" s="264" t="str">
        <f>IF(W2133="","",IF(F2133="休日",AW2133,IF(F2133="法休",AW2133,VLOOKUP(F2133,カレンダマスタ!$Q$56:$R$69,2,FALSE))))</f>
        <v/>
      </c>
      <c r="BG2133" s="264" t="str">
        <f t="shared" si="251"/>
        <v/>
      </c>
      <c r="BH2133" s="264" t="str">
        <f>IF(AX2133="","",IF(P2133&lt;&gt;"","",IF(BG2133="CS","OK",IF(VLOOKUP(E2133,カレンダマスタ!$A$5:$D$381,4,FALSE)&gt;0,"",IF(OR(AX2133*24&gt;10.84,AZ2133*24&lt;14.5)=TRUE,"×","OK")))))</f>
        <v/>
      </c>
    </row>
    <row r="2134" spans="2:60">
      <c r="B2134" s="111"/>
      <c r="C2134" s="385" t="str">
        <f>IF(STEP!C2134&lt;&gt;"",STEP!C2134,"")</f>
        <v/>
      </c>
      <c r="D2134" s="386" t="str">
        <f>IF(STEP!D2134&lt;&gt;"",STEP!D2134,"")</f>
        <v/>
      </c>
      <c r="E2134" s="387" t="str">
        <f>IF(STEP!E2134&lt;&gt;"",STEP!E2134,"")</f>
        <v/>
      </c>
      <c r="F2134" s="253"/>
      <c r="G2134" s="252"/>
      <c r="H2134" s="254"/>
      <c r="I2134" s="254"/>
      <c r="J2134" s="254"/>
      <c r="K2134" s="254"/>
      <c r="L2134" s="254"/>
      <c r="M2134" s="254"/>
      <c r="N2134" s="254"/>
      <c r="O2134" s="254"/>
      <c r="P2134" s="254"/>
      <c r="Q2134" s="254"/>
      <c r="R2134" s="254"/>
      <c r="S2134" s="254"/>
      <c r="T2134" s="254"/>
      <c r="U2134" s="254"/>
      <c r="V2134" s="254"/>
      <c r="W2134" s="254"/>
      <c r="X2134" s="254"/>
      <c r="Y2134" s="254"/>
      <c r="Z2134" s="254"/>
      <c r="AA2134" s="254"/>
      <c r="AB2134" s="254"/>
      <c r="AC2134" s="254"/>
      <c r="AD2134" s="254"/>
      <c r="AE2134" s="255"/>
      <c r="AF2134" s="255"/>
      <c r="AG2134" s="255"/>
      <c r="AH2134" s="255"/>
      <c r="AI2134" s="255"/>
      <c r="AJ2134" s="255"/>
      <c r="AK2134" s="255"/>
      <c r="AL2134" s="255"/>
      <c r="AM2134" s="255"/>
      <c r="AN2134" s="255"/>
      <c r="AO2134" s="254"/>
      <c r="AP2134" s="254"/>
      <c r="AQ2134" s="254"/>
      <c r="AR2134" s="254"/>
      <c r="AS2134" s="254"/>
      <c r="AT2134" s="254"/>
      <c r="AU2134" s="254"/>
      <c r="AW2134" s="283" t="str">
        <f t="shared" si="252"/>
        <v/>
      </c>
      <c r="AX2134" s="283" t="str">
        <f t="shared" si="247"/>
        <v/>
      </c>
      <c r="AY2134" s="283" t="str">
        <f t="shared" si="253"/>
        <v/>
      </c>
      <c r="AZ2134" s="283" t="str">
        <f t="shared" si="254"/>
        <v/>
      </c>
      <c r="BA2134" s="283" t="str">
        <f t="shared" si="255"/>
        <v/>
      </c>
      <c r="BD2134" s="254" t="str">
        <f>IF(W2134="","",IF(F2134="休日",AW2134,IF(F2134="法休",AW2134,VLOOKUP(F2134,カレンダマスタ!$Q$56:$R$69,2,FALSE))))</f>
        <v/>
      </c>
      <c r="BG2134" s="254" t="str">
        <f t="shared" si="251"/>
        <v/>
      </c>
      <c r="BH2134" s="254" t="str">
        <f>IF(AX2134="","",IF(P2134&lt;&gt;"","",IF(BG2134="CS","OK",IF(VLOOKUP(E2134,カレンダマスタ!$A$5:$D$381,4,FALSE)&gt;0,"",IF(OR(AX2134*24&gt;10.84,AZ2134*24&lt;14.5)=TRUE,"×","OK")))))</f>
        <v/>
      </c>
    </row>
    <row r="2135" spans="2:60">
      <c r="B2135" s="111"/>
      <c r="C2135" s="385" t="str">
        <f>IF(STEP!C2135&lt;&gt;"",STEP!C2135,"")</f>
        <v/>
      </c>
      <c r="D2135" s="386" t="str">
        <f>IF(STEP!D2135&lt;&gt;"",STEP!D2135,"")</f>
        <v/>
      </c>
      <c r="E2135" s="387" t="str">
        <f>IF(STEP!E2135&lt;&gt;"",STEP!E2135,"")</f>
        <v/>
      </c>
      <c r="F2135" s="253"/>
      <c r="G2135" s="252"/>
      <c r="H2135" s="254"/>
      <c r="I2135" s="254"/>
      <c r="J2135" s="254"/>
      <c r="K2135" s="254"/>
      <c r="L2135" s="254"/>
      <c r="M2135" s="254"/>
      <c r="N2135" s="254"/>
      <c r="O2135" s="254"/>
      <c r="P2135" s="254"/>
      <c r="Q2135" s="254"/>
      <c r="R2135" s="254"/>
      <c r="S2135" s="254"/>
      <c r="T2135" s="254"/>
      <c r="U2135" s="254"/>
      <c r="V2135" s="254"/>
      <c r="W2135" s="254"/>
      <c r="X2135" s="254"/>
      <c r="Y2135" s="254"/>
      <c r="Z2135" s="254"/>
      <c r="AA2135" s="254"/>
      <c r="AB2135" s="254"/>
      <c r="AC2135" s="254"/>
      <c r="AD2135" s="254"/>
      <c r="AE2135" s="255"/>
      <c r="AF2135" s="255"/>
      <c r="AG2135" s="255"/>
      <c r="AH2135" s="255"/>
      <c r="AI2135" s="255"/>
      <c r="AJ2135" s="255"/>
      <c r="AK2135" s="255"/>
      <c r="AL2135" s="255"/>
      <c r="AM2135" s="255"/>
      <c r="AN2135" s="255"/>
      <c r="AO2135" s="254"/>
      <c r="AP2135" s="254"/>
      <c r="AQ2135" s="254"/>
      <c r="AR2135" s="254"/>
      <c r="AS2135" s="254"/>
      <c r="AT2135" s="254"/>
      <c r="AU2135" s="254"/>
      <c r="AW2135" s="283" t="str">
        <f t="shared" si="252"/>
        <v/>
      </c>
      <c r="AX2135" s="283" t="str">
        <f t="shared" si="247"/>
        <v/>
      </c>
      <c r="AY2135" s="283" t="str">
        <f t="shared" si="253"/>
        <v/>
      </c>
      <c r="AZ2135" s="283" t="str">
        <f t="shared" si="254"/>
        <v/>
      </c>
      <c r="BA2135" s="283" t="str">
        <f t="shared" si="255"/>
        <v/>
      </c>
      <c r="BD2135" s="254" t="str">
        <f>IF(W2135="","",IF(F2135="休日",AW2135,IF(F2135="法休",AW2135,VLOOKUP(F2135,カレンダマスタ!$Q$56:$R$69,2,FALSE))))</f>
        <v/>
      </c>
      <c r="BG2135" s="254" t="str">
        <f t="shared" si="251"/>
        <v/>
      </c>
      <c r="BH2135" s="254" t="str">
        <f>IF(AX2135="","",IF(P2135&lt;&gt;"","",IF(BG2135="CS","OK",IF(VLOOKUP(E2135,カレンダマスタ!$A$5:$D$381,4,FALSE)&gt;0,"",IF(OR(AX2135*24&gt;10.84,AZ2135*24&lt;14.5)=TRUE,"×","OK")))))</f>
        <v/>
      </c>
    </row>
    <row r="2136" spans="2:60">
      <c r="B2136" s="111"/>
      <c r="C2136" s="385" t="str">
        <f>IF(STEP!C2136&lt;&gt;"",STEP!C2136,"")</f>
        <v/>
      </c>
      <c r="D2136" s="386" t="str">
        <f>IF(STEP!D2136&lt;&gt;"",STEP!D2136,"")</f>
        <v/>
      </c>
      <c r="E2136" s="387" t="str">
        <f>IF(STEP!E2136&lt;&gt;"",STEP!E2136,"")</f>
        <v/>
      </c>
      <c r="F2136" s="256"/>
      <c r="G2136" s="257"/>
      <c r="H2136" s="254"/>
      <c r="I2136" s="254"/>
      <c r="J2136" s="254"/>
      <c r="K2136" s="254"/>
      <c r="L2136" s="254"/>
      <c r="M2136" s="254"/>
      <c r="N2136" s="254"/>
      <c r="O2136" s="254"/>
      <c r="P2136" s="254"/>
      <c r="Q2136" s="254"/>
      <c r="R2136" s="254"/>
      <c r="S2136" s="254"/>
      <c r="T2136" s="254"/>
      <c r="U2136" s="254"/>
      <c r="V2136" s="254"/>
      <c r="W2136" s="254"/>
      <c r="X2136" s="254"/>
      <c r="Y2136" s="254"/>
      <c r="Z2136" s="254"/>
      <c r="AA2136" s="254"/>
      <c r="AB2136" s="254"/>
      <c r="AC2136" s="254"/>
      <c r="AD2136" s="254"/>
      <c r="AE2136" s="255"/>
      <c r="AF2136" s="255"/>
      <c r="AG2136" s="255"/>
      <c r="AH2136" s="255"/>
      <c r="AI2136" s="255"/>
      <c r="AJ2136" s="255"/>
      <c r="AK2136" s="255"/>
      <c r="AL2136" s="255"/>
      <c r="AM2136" s="255"/>
      <c r="AN2136" s="255"/>
      <c r="AO2136" s="254"/>
      <c r="AP2136" s="254"/>
      <c r="AQ2136" s="254"/>
      <c r="AR2136" s="254"/>
      <c r="AS2136" s="254"/>
      <c r="AT2136" s="254"/>
      <c r="AU2136" s="254"/>
      <c r="AW2136" s="283" t="str">
        <f t="shared" si="252"/>
        <v/>
      </c>
      <c r="AX2136" s="283" t="str">
        <f t="shared" si="247"/>
        <v/>
      </c>
      <c r="AY2136" s="283" t="str">
        <f t="shared" si="253"/>
        <v/>
      </c>
      <c r="AZ2136" s="283" t="str">
        <f t="shared" si="254"/>
        <v/>
      </c>
      <c r="BA2136" s="283" t="str">
        <f t="shared" si="255"/>
        <v/>
      </c>
      <c r="BD2136" s="254" t="str">
        <f>IF(W2136="","",IF(F2136="休日",AW2136,IF(F2136="法休",AW2136,VLOOKUP(F2136,カレンダマスタ!$Q$56:$R$69,2,FALSE))))</f>
        <v/>
      </c>
      <c r="BG2136" s="254" t="str">
        <f t="shared" si="251"/>
        <v/>
      </c>
      <c r="BH2136" s="254" t="str">
        <f>IF(AX2136="","",IF(P2136&lt;&gt;"","",IF(BG2136="CS","OK",IF(VLOOKUP(E2136,カレンダマスタ!$A$5:$D$381,4,FALSE)&gt;0,"",IF(OR(AX2136*24&gt;10.84,AZ2136*24&lt;14.5)=TRUE,"×","OK")))))</f>
        <v/>
      </c>
    </row>
    <row r="2137" spans="2:60">
      <c r="B2137" s="111"/>
      <c r="C2137" s="385" t="str">
        <f>IF(STEP!C2137&lt;&gt;"",STEP!C2137,"")</f>
        <v/>
      </c>
      <c r="D2137" s="386" t="str">
        <f>IF(STEP!D2137&lt;&gt;"",STEP!D2137,"")</f>
        <v/>
      </c>
      <c r="E2137" s="387" t="str">
        <f>IF(STEP!E2137&lt;&gt;"",STEP!E2137,"")</f>
        <v/>
      </c>
      <c r="F2137" s="256"/>
      <c r="G2137" s="257"/>
      <c r="H2137" s="254"/>
      <c r="I2137" s="254"/>
      <c r="J2137" s="254"/>
      <c r="K2137" s="254"/>
      <c r="L2137" s="254"/>
      <c r="M2137" s="254"/>
      <c r="N2137" s="254"/>
      <c r="O2137" s="254"/>
      <c r="P2137" s="254"/>
      <c r="Q2137" s="254"/>
      <c r="R2137" s="254"/>
      <c r="S2137" s="254"/>
      <c r="T2137" s="254"/>
      <c r="U2137" s="254"/>
      <c r="V2137" s="254"/>
      <c r="W2137" s="254"/>
      <c r="X2137" s="254"/>
      <c r="Y2137" s="254"/>
      <c r="Z2137" s="254"/>
      <c r="AA2137" s="254"/>
      <c r="AB2137" s="254"/>
      <c r="AC2137" s="254"/>
      <c r="AD2137" s="254"/>
      <c r="AE2137" s="255"/>
      <c r="AF2137" s="255"/>
      <c r="AG2137" s="255"/>
      <c r="AH2137" s="255"/>
      <c r="AI2137" s="255"/>
      <c r="AJ2137" s="255"/>
      <c r="AK2137" s="255"/>
      <c r="AL2137" s="255"/>
      <c r="AM2137" s="255"/>
      <c r="AN2137" s="255"/>
      <c r="AO2137" s="254"/>
      <c r="AP2137" s="254"/>
      <c r="AQ2137" s="254"/>
      <c r="AR2137" s="254"/>
      <c r="AS2137" s="254"/>
      <c r="AT2137" s="254"/>
      <c r="AU2137" s="254"/>
      <c r="AW2137" s="283" t="str">
        <f t="shared" si="252"/>
        <v/>
      </c>
      <c r="AX2137" s="283" t="str">
        <f t="shared" si="247"/>
        <v/>
      </c>
      <c r="AY2137" s="283" t="str">
        <f t="shared" si="253"/>
        <v/>
      </c>
      <c r="AZ2137" s="283" t="str">
        <f t="shared" si="254"/>
        <v/>
      </c>
      <c r="BA2137" s="283" t="str">
        <f t="shared" si="255"/>
        <v/>
      </c>
      <c r="BD2137" s="254" t="str">
        <f>IF(W2137="","",IF(F2137="休日",AW2137,IF(F2137="法休",AW2137,VLOOKUP(F2137,カレンダマスタ!$Q$56:$R$69,2,FALSE))))</f>
        <v/>
      </c>
      <c r="BG2137" s="254" t="str">
        <f t="shared" si="251"/>
        <v/>
      </c>
      <c r="BH2137" s="254" t="str">
        <f>IF(AX2137="","",IF(P2137&lt;&gt;"","",IF(BG2137="CS","OK",IF(VLOOKUP(E2137,カレンダマスタ!$A$5:$D$381,4,FALSE)&gt;0,"",IF(OR(AX2137*24&gt;10.84,AZ2137*24&lt;14.5)=TRUE,"×","OK")))))</f>
        <v/>
      </c>
    </row>
    <row r="2138" spans="2:60">
      <c r="B2138" s="111"/>
      <c r="C2138" s="385" t="str">
        <f>IF(STEP!C2138&lt;&gt;"",STEP!C2138,"")</f>
        <v/>
      </c>
      <c r="D2138" s="386" t="str">
        <f>IF(STEP!D2138&lt;&gt;"",STEP!D2138,"")</f>
        <v/>
      </c>
      <c r="E2138" s="387" t="str">
        <f>IF(STEP!E2138&lt;&gt;"",STEP!E2138,"")</f>
        <v/>
      </c>
      <c r="F2138" s="256"/>
      <c r="G2138" s="257"/>
      <c r="H2138" s="254"/>
      <c r="I2138" s="254"/>
      <c r="J2138" s="254"/>
      <c r="K2138" s="254"/>
      <c r="L2138" s="254"/>
      <c r="M2138" s="254"/>
      <c r="N2138" s="254"/>
      <c r="O2138" s="254"/>
      <c r="P2138" s="254"/>
      <c r="Q2138" s="254"/>
      <c r="R2138" s="254"/>
      <c r="S2138" s="254"/>
      <c r="T2138" s="254"/>
      <c r="U2138" s="254"/>
      <c r="V2138" s="254"/>
      <c r="W2138" s="254"/>
      <c r="X2138" s="254"/>
      <c r="Y2138" s="254"/>
      <c r="Z2138" s="254"/>
      <c r="AA2138" s="254"/>
      <c r="AB2138" s="254"/>
      <c r="AC2138" s="254"/>
      <c r="AD2138" s="254"/>
      <c r="AE2138" s="255"/>
      <c r="AF2138" s="255"/>
      <c r="AG2138" s="255"/>
      <c r="AH2138" s="255"/>
      <c r="AI2138" s="255"/>
      <c r="AJ2138" s="255"/>
      <c r="AK2138" s="255"/>
      <c r="AL2138" s="255"/>
      <c r="AM2138" s="255"/>
      <c r="AN2138" s="255"/>
      <c r="AO2138" s="254"/>
      <c r="AP2138" s="254"/>
      <c r="AQ2138" s="254"/>
      <c r="AR2138" s="254"/>
      <c r="AS2138" s="254"/>
      <c r="AT2138" s="254"/>
      <c r="AU2138" s="254"/>
      <c r="AW2138" s="283" t="str">
        <f t="shared" si="252"/>
        <v/>
      </c>
      <c r="AX2138" s="283" t="str">
        <f t="shared" si="247"/>
        <v/>
      </c>
      <c r="AY2138" s="283" t="str">
        <f t="shared" si="253"/>
        <v/>
      </c>
      <c r="AZ2138" s="283" t="str">
        <f t="shared" si="254"/>
        <v/>
      </c>
      <c r="BA2138" s="283" t="str">
        <f t="shared" si="255"/>
        <v/>
      </c>
      <c r="BD2138" s="254" t="str">
        <f>IF(W2138="","",IF(F2138="休日",AW2138,IF(F2138="法休",AW2138,VLOOKUP(F2138,カレンダマスタ!$Q$56:$R$69,2,FALSE))))</f>
        <v/>
      </c>
      <c r="BG2138" s="254" t="str">
        <f t="shared" si="251"/>
        <v/>
      </c>
      <c r="BH2138" s="254" t="str">
        <f>IF(AX2138="","",IF(P2138&lt;&gt;"","",IF(BG2138="CS","OK",IF(VLOOKUP(E2138,カレンダマスタ!$A$5:$D$381,4,FALSE)&gt;0,"",IF(OR(AX2138*24&gt;10.84,AZ2138*24&lt;14.5)=TRUE,"×","OK")))))</f>
        <v/>
      </c>
    </row>
    <row r="2139" spans="2:60">
      <c r="B2139" s="111"/>
      <c r="C2139" s="388" t="str">
        <f>IF(STEP!C2139&lt;&gt;"",STEP!C2139,"")</f>
        <v/>
      </c>
      <c r="D2139" s="389" t="str">
        <f>IF(STEP!D2139&lt;&gt;"",STEP!D2139,"")</f>
        <v/>
      </c>
      <c r="E2139" s="390" t="str">
        <f>IF(STEP!E2139&lt;&gt;"",STEP!E2139,"")</f>
        <v/>
      </c>
      <c r="F2139" s="259"/>
      <c r="G2139" s="266"/>
      <c r="H2139" s="260"/>
      <c r="I2139" s="260"/>
      <c r="J2139" s="260"/>
      <c r="K2139" s="260"/>
      <c r="L2139" s="260"/>
      <c r="M2139" s="260"/>
      <c r="N2139" s="260"/>
      <c r="O2139" s="260"/>
      <c r="P2139" s="260"/>
      <c r="Q2139" s="260"/>
      <c r="R2139" s="260"/>
      <c r="S2139" s="260"/>
      <c r="T2139" s="260"/>
      <c r="U2139" s="260"/>
      <c r="V2139" s="260"/>
      <c r="W2139" s="260"/>
      <c r="X2139" s="260"/>
      <c r="Y2139" s="260"/>
      <c r="Z2139" s="260"/>
      <c r="AA2139" s="260"/>
      <c r="AB2139" s="260"/>
      <c r="AC2139" s="260"/>
      <c r="AD2139" s="260"/>
      <c r="AE2139" s="261"/>
      <c r="AF2139" s="261"/>
      <c r="AG2139" s="261"/>
      <c r="AH2139" s="261"/>
      <c r="AI2139" s="261"/>
      <c r="AJ2139" s="261"/>
      <c r="AK2139" s="261"/>
      <c r="AL2139" s="261"/>
      <c r="AM2139" s="261"/>
      <c r="AN2139" s="261"/>
      <c r="AO2139" s="260"/>
      <c r="AP2139" s="260"/>
      <c r="AQ2139" s="260"/>
      <c r="AR2139" s="260"/>
      <c r="AS2139" s="260"/>
      <c r="AT2139" s="260"/>
      <c r="AU2139" s="260"/>
      <c r="AW2139" s="284" t="str">
        <f t="shared" si="252"/>
        <v/>
      </c>
      <c r="AX2139" s="284" t="str">
        <f t="shared" si="247"/>
        <v/>
      </c>
      <c r="AY2139" s="284" t="str">
        <f t="shared" si="253"/>
        <v/>
      </c>
      <c r="AZ2139" s="284" t="str">
        <f t="shared" si="254"/>
        <v/>
      </c>
      <c r="BA2139" s="284" t="str">
        <f t="shared" si="255"/>
        <v/>
      </c>
      <c r="BD2139" s="260" t="str">
        <f>IF(W2139="","",IF(F2139="休日",AW2139,IF(F2139="法休",AW2139,VLOOKUP(F2139,カレンダマスタ!$Q$56:$R$69,2,FALSE))))</f>
        <v/>
      </c>
      <c r="BG2139" s="260" t="str">
        <f t="shared" si="251"/>
        <v/>
      </c>
      <c r="BH2139" s="260" t="str">
        <f>IF(AX2139="","",IF(P2139&lt;&gt;"","",IF(BG2139="CS","OK",IF(VLOOKUP(E2139,カレンダマスタ!$A$5:$D$381,4,FALSE)&gt;0,"",IF(OR(AX2139*24&gt;10.84,AZ2139*24&lt;14.5)=TRUE,"×","OK")))))</f>
        <v/>
      </c>
    </row>
    <row r="2140" spans="2:60">
      <c r="B2140" s="111"/>
      <c r="C2140" s="391" t="str">
        <f>IF(STEP!C2140&lt;&gt;"",STEP!C2140,"")</f>
        <v/>
      </c>
      <c r="D2140" s="392" t="str">
        <f>IF(STEP!D2140&lt;&gt;"",STEP!D2140,"")</f>
        <v/>
      </c>
      <c r="E2140" s="393" t="str">
        <f>IF(STEP!E2140&lt;&gt;"",STEP!E2140,"")</f>
        <v/>
      </c>
      <c r="F2140" s="263"/>
      <c r="G2140" s="267"/>
      <c r="H2140" s="264"/>
      <c r="I2140" s="264"/>
      <c r="J2140" s="264"/>
      <c r="K2140" s="264"/>
      <c r="L2140" s="264"/>
      <c r="M2140" s="264"/>
      <c r="N2140" s="264"/>
      <c r="O2140" s="264"/>
      <c r="P2140" s="264"/>
      <c r="Q2140" s="264"/>
      <c r="R2140" s="264"/>
      <c r="S2140" s="264"/>
      <c r="T2140" s="264"/>
      <c r="U2140" s="264"/>
      <c r="V2140" s="264"/>
      <c r="W2140" s="264"/>
      <c r="X2140" s="264"/>
      <c r="Y2140" s="264"/>
      <c r="Z2140" s="264"/>
      <c r="AA2140" s="264"/>
      <c r="AB2140" s="264"/>
      <c r="AC2140" s="264"/>
      <c r="AD2140" s="264"/>
      <c r="AE2140" s="265"/>
      <c r="AF2140" s="265"/>
      <c r="AG2140" s="265"/>
      <c r="AH2140" s="265"/>
      <c r="AI2140" s="265"/>
      <c r="AJ2140" s="265"/>
      <c r="AK2140" s="265"/>
      <c r="AL2140" s="265"/>
      <c r="AM2140" s="265"/>
      <c r="AN2140" s="265"/>
      <c r="AO2140" s="264"/>
      <c r="AP2140" s="264"/>
      <c r="AQ2140" s="264"/>
      <c r="AR2140" s="264"/>
      <c r="AS2140" s="264"/>
      <c r="AT2140" s="264"/>
      <c r="AU2140" s="264"/>
      <c r="AW2140" s="285" t="str">
        <f t="shared" si="252"/>
        <v/>
      </c>
      <c r="AX2140" s="285" t="str">
        <f t="shared" si="247"/>
        <v/>
      </c>
      <c r="AY2140" s="285" t="str">
        <f t="shared" si="253"/>
        <v/>
      </c>
      <c r="AZ2140" s="285" t="str">
        <f t="shared" si="254"/>
        <v/>
      </c>
      <c r="BA2140" s="285" t="str">
        <f t="shared" si="255"/>
        <v/>
      </c>
      <c r="BD2140" s="264" t="str">
        <f>IF(W2140="","",IF(F2140="休日",AW2140,IF(F2140="法休",AW2140,VLOOKUP(F2140,カレンダマスタ!$Q$56:$R$69,2,FALSE))))</f>
        <v/>
      </c>
      <c r="BG2140" s="264" t="str">
        <f t="shared" si="251"/>
        <v/>
      </c>
      <c r="BH2140" s="264" t="str">
        <f>IF(AX2140="","",IF(P2140&lt;&gt;"","",IF(BG2140="CS","OK",IF(VLOOKUP(E2140,カレンダマスタ!$A$5:$D$381,4,FALSE)&gt;0,"",IF(OR(AX2140*24&gt;10.84,AZ2140*24&lt;14.5)=TRUE,"×","OK")))))</f>
        <v/>
      </c>
    </row>
    <row r="2141" spans="2:60">
      <c r="B2141" s="111"/>
      <c r="C2141" s="385" t="str">
        <f>IF(STEP!C2141&lt;&gt;"",STEP!C2141,"")</f>
        <v/>
      </c>
      <c r="D2141" s="386" t="str">
        <f>IF(STEP!D2141&lt;&gt;"",STEP!D2141,"")</f>
        <v/>
      </c>
      <c r="E2141" s="387" t="str">
        <f>IF(STEP!E2141&lt;&gt;"",STEP!E2141,"")</f>
        <v/>
      </c>
      <c r="F2141" s="253"/>
      <c r="G2141" s="252"/>
      <c r="H2141" s="254"/>
      <c r="I2141" s="254"/>
      <c r="J2141" s="254"/>
      <c r="K2141" s="254"/>
      <c r="L2141" s="254"/>
      <c r="M2141" s="254"/>
      <c r="N2141" s="254"/>
      <c r="O2141" s="254"/>
      <c r="P2141" s="254"/>
      <c r="Q2141" s="254"/>
      <c r="R2141" s="254"/>
      <c r="S2141" s="254"/>
      <c r="T2141" s="254"/>
      <c r="U2141" s="254"/>
      <c r="V2141" s="254"/>
      <c r="W2141" s="254"/>
      <c r="X2141" s="254"/>
      <c r="Y2141" s="254"/>
      <c r="Z2141" s="254"/>
      <c r="AA2141" s="254"/>
      <c r="AB2141" s="254"/>
      <c r="AC2141" s="254"/>
      <c r="AD2141" s="254"/>
      <c r="AE2141" s="255"/>
      <c r="AF2141" s="255"/>
      <c r="AG2141" s="255"/>
      <c r="AH2141" s="255"/>
      <c r="AI2141" s="255"/>
      <c r="AJ2141" s="255"/>
      <c r="AK2141" s="255"/>
      <c r="AL2141" s="255"/>
      <c r="AM2141" s="255"/>
      <c r="AN2141" s="255"/>
      <c r="AO2141" s="254"/>
      <c r="AP2141" s="254"/>
      <c r="AQ2141" s="254"/>
      <c r="AR2141" s="254"/>
      <c r="AS2141" s="254"/>
      <c r="AT2141" s="254"/>
      <c r="AU2141" s="254"/>
      <c r="AW2141" s="283" t="str">
        <f t="shared" si="252"/>
        <v/>
      </c>
      <c r="AX2141" s="283" t="str">
        <f t="shared" si="247"/>
        <v/>
      </c>
      <c r="AY2141" s="283" t="str">
        <f t="shared" si="253"/>
        <v/>
      </c>
      <c r="AZ2141" s="283" t="str">
        <f t="shared" si="254"/>
        <v/>
      </c>
      <c r="BA2141" s="283" t="str">
        <f t="shared" si="255"/>
        <v/>
      </c>
      <c r="BD2141" s="254" t="str">
        <f>IF(W2141="","",IF(F2141="休日",AW2141,IF(F2141="法休",AW2141,VLOOKUP(F2141,カレンダマスタ!$Q$56:$R$69,2,FALSE))))</f>
        <v/>
      </c>
      <c r="BG2141" s="503" t="str">
        <f t="shared" si="251"/>
        <v/>
      </c>
      <c r="BH2141" s="503" t="str">
        <f>IF(AX2141="","",IF(P2141&lt;&gt;"","",IF(BG2141="CS","OK",IF(VLOOKUP(E2141,カレンダマスタ!$A$5:$D$381,4,FALSE)&gt;0,"",IF(OR(AX2141*24&gt;10.84,AZ2141*24&lt;14.5)=TRUE,"×","OK")))))</f>
        <v/>
      </c>
    </row>
    <row r="2142" spans="2:60">
      <c r="B2142" s="111"/>
      <c r="C2142" s="385" t="str">
        <f>IF(STEP!C2142&lt;&gt;"",STEP!C2142,"")</f>
        <v/>
      </c>
      <c r="D2142" s="386" t="str">
        <f>IF(STEP!D2142&lt;&gt;"",STEP!D2142,"")</f>
        <v/>
      </c>
      <c r="E2142" s="387" t="str">
        <f>IF(STEP!E2142&lt;&gt;"",STEP!E2142,"")</f>
        <v/>
      </c>
      <c r="F2142" s="253"/>
      <c r="G2142" s="252"/>
      <c r="H2142" s="254"/>
      <c r="I2142" s="254"/>
      <c r="J2142" s="254"/>
      <c r="K2142" s="254"/>
      <c r="L2142" s="254"/>
      <c r="M2142" s="254"/>
      <c r="N2142" s="254"/>
      <c r="O2142" s="254"/>
      <c r="P2142" s="254"/>
      <c r="Q2142" s="254"/>
      <c r="R2142" s="254"/>
      <c r="S2142" s="254"/>
      <c r="T2142" s="254"/>
      <c r="U2142" s="254"/>
      <c r="V2142" s="254"/>
      <c r="W2142" s="254"/>
      <c r="X2142" s="254"/>
      <c r="Y2142" s="254"/>
      <c r="Z2142" s="254"/>
      <c r="AA2142" s="254"/>
      <c r="AB2142" s="254"/>
      <c r="AC2142" s="254"/>
      <c r="AD2142" s="254"/>
      <c r="AE2142" s="255"/>
      <c r="AF2142" s="255"/>
      <c r="AG2142" s="255"/>
      <c r="AH2142" s="255"/>
      <c r="AI2142" s="255"/>
      <c r="AJ2142" s="255"/>
      <c r="AK2142" s="255"/>
      <c r="AL2142" s="255"/>
      <c r="AM2142" s="255"/>
      <c r="AN2142" s="255"/>
      <c r="AO2142" s="254"/>
      <c r="AP2142" s="254"/>
      <c r="AQ2142" s="254"/>
      <c r="AR2142" s="254"/>
      <c r="AS2142" s="254"/>
      <c r="AT2142" s="254"/>
      <c r="AU2142" s="254"/>
      <c r="AW2142" s="283" t="str">
        <f t="shared" si="252"/>
        <v/>
      </c>
      <c r="AX2142" s="283" t="str">
        <f t="shared" si="247"/>
        <v/>
      </c>
      <c r="AY2142" s="283" t="str">
        <f t="shared" si="253"/>
        <v/>
      </c>
      <c r="AZ2142" s="283" t="str">
        <f t="shared" si="254"/>
        <v/>
      </c>
      <c r="BA2142" s="283" t="str">
        <f t="shared" si="255"/>
        <v/>
      </c>
      <c r="BD2142" s="254" t="str">
        <f>IF(W2142="","",IF(F2142="休日",AW2142,IF(F2142="法休",AW2142,VLOOKUP(F2142,カレンダマスタ!$Q$56:$R$69,2,FALSE))))</f>
        <v/>
      </c>
      <c r="BG2142" s="254" t="str">
        <f t="shared" si="251"/>
        <v/>
      </c>
      <c r="BH2142" s="254" t="str">
        <f>IF(AX2142="","",IF(P2142&lt;&gt;"","",IF(BG2142="CS","OK",IF(VLOOKUP(E2142,カレンダマスタ!$A$5:$D$381,4,FALSE)&gt;0,"",IF(OR(AX2142*24&gt;10.84,AZ2142*24&lt;14.5)=TRUE,"×","OK")))))</f>
        <v/>
      </c>
    </row>
    <row r="2143" spans="2:60">
      <c r="B2143" s="111"/>
      <c r="C2143" s="385" t="str">
        <f>IF(STEP!C2143&lt;&gt;"",STEP!C2143,"")</f>
        <v/>
      </c>
      <c r="D2143" s="386" t="str">
        <f>IF(STEP!D2143&lt;&gt;"",STEP!D2143,"")</f>
        <v/>
      </c>
      <c r="E2143" s="387" t="str">
        <f>IF(STEP!E2143&lt;&gt;"",STEP!E2143,"")</f>
        <v/>
      </c>
      <c r="F2143" s="256"/>
      <c r="G2143" s="257"/>
      <c r="H2143" s="254"/>
      <c r="I2143" s="254"/>
      <c r="J2143" s="254"/>
      <c r="K2143" s="254"/>
      <c r="L2143" s="254"/>
      <c r="M2143" s="254"/>
      <c r="N2143" s="254"/>
      <c r="O2143" s="254"/>
      <c r="P2143" s="254"/>
      <c r="Q2143" s="254"/>
      <c r="R2143" s="254"/>
      <c r="S2143" s="254"/>
      <c r="T2143" s="254"/>
      <c r="U2143" s="254"/>
      <c r="V2143" s="254"/>
      <c r="W2143" s="254"/>
      <c r="X2143" s="254"/>
      <c r="Y2143" s="254"/>
      <c r="Z2143" s="254"/>
      <c r="AA2143" s="254"/>
      <c r="AB2143" s="254"/>
      <c r="AC2143" s="254"/>
      <c r="AD2143" s="254"/>
      <c r="AE2143" s="255"/>
      <c r="AF2143" s="255"/>
      <c r="AG2143" s="255"/>
      <c r="AH2143" s="255"/>
      <c r="AI2143" s="255"/>
      <c r="AJ2143" s="255"/>
      <c r="AK2143" s="255"/>
      <c r="AL2143" s="255"/>
      <c r="AM2143" s="255"/>
      <c r="AN2143" s="255"/>
      <c r="AO2143" s="254"/>
      <c r="AP2143" s="254"/>
      <c r="AQ2143" s="254"/>
      <c r="AR2143" s="254"/>
      <c r="AS2143" s="254"/>
      <c r="AT2143" s="254"/>
      <c r="AU2143" s="254"/>
      <c r="AW2143" s="283" t="str">
        <f t="shared" si="252"/>
        <v/>
      </c>
      <c r="AX2143" s="283" t="str">
        <f t="shared" si="247"/>
        <v/>
      </c>
      <c r="AY2143" s="283" t="str">
        <f t="shared" si="253"/>
        <v/>
      </c>
      <c r="AZ2143" s="283" t="str">
        <f t="shared" si="254"/>
        <v/>
      </c>
      <c r="BA2143" s="283" t="str">
        <f t="shared" si="255"/>
        <v/>
      </c>
      <c r="BD2143" s="254" t="str">
        <f>IF(W2143="","",IF(F2143="休日",AW2143,IF(F2143="法休",AW2143,VLOOKUP(F2143,カレンダマスタ!$Q$56:$R$69,2,FALSE))))</f>
        <v/>
      </c>
      <c r="BG2143" s="254" t="str">
        <f t="shared" si="251"/>
        <v/>
      </c>
      <c r="BH2143" s="254" t="str">
        <f>IF(AX2143="","",IF(P2143&lt;&gt;"","",IF(BG2143="CS","OK",IF(VLOOKUP(E2143,カレンダマスタ!$A$5:$D$381,4,FALSE)&gt;0,"",IF(OR(AX2143*24&gt;10.84,AZ2143*24&lt;14.5)=TRUE,"×","OK")))))</f>
        <v/>
      </c>
    </row>
    <row r="2144" spans="2:60">
      <c r="B2144" s="111"/>
      <c r="C2144" s="385" t="str">
        <f>IF(STEP!C2144&lt;&gt;"",STEP!C2144,"")</f>
        <v/>
      </c>
      <c r="D2144" s="386" t="str">
        <f>IF(STEP!D2144&lt;&gt;"",STEP!D2144,"")</f>
        <v/>
      </c>
      <c r="E2144" s="387" t="str">
        <f>IF(STEP!E2144&lt;&gt;"",STEP!E2144,"")</f>
        <v/>
      </c>
      <c r="F2144" s="256"/>
      <c r="G2144" s="257"/>
      <c r="H2144" s="254"/>
      <c r="I2144" s="254"/>
      <c r="J2144" s="254"/>
      <c r="K2144" s="254"/>
      <c r="L2144" s="254"/>
      <c r="M2144" s="254"/>
      <c r="N2144" s="254"/>
      <c r="O2144" s="254"/>
      <c r="P2144" s="254"/>
      <c r="Q2144" s="254"/>
      <c r="R2144" s="254"/>
      <c r="S2144" s="254"/>
      <c r="T2144" s="254"/>
      <c r="U2144" s="254"/>
      <c r="V2144" s="254"/>
      <c r="W2144" s="254"/>
      <c r="X2144" s="254"/>
      <c r="Y2144" s="254"/>
      <c r="Z2144" s="254"/>
      <c r="AA2144" s="254"/>
      <c r="AB2144" s="254"/>
      <c r="AC2144" s="254"/>
      <c r="AD2144" s="254"/>
      <c r="AE2144" s="255"/>
      <c r="AF2144" s="255"/>
      <c r="AG2144" s="255"/>
      <c r="AH2144" s="255"/>
      <c r="AI2144" s="255"/>
      <c r="AJ2144" s="255"/>
      <c r="AK2144" s="255"/>
      <c r="AL2144" s="255"/>
      <c r="AM2144" s="255"/>
      <c r="AN2144" s="255"/>
      <c r="AO2144" s="254"/>
      <c r="AP2144" s="254"/>
      <c r="AQ2144" s="254"/>
      <c r="AR2144" s="254"/>
      <c r="AS2144" s="254"/>
      <c r="AT2144" s="254"/>
      <c r="AU2144" s="254"/>
      <c r="AW2144" s="283" t="str">
        <f t="shared" si="252"/>
        <v/>
      </c>
      <c r="AX2144" s="283" t="str">
        <f t="shared" si="247"/>
        <v/>
      </c>
      <c r="AY2144" s="283" t="str">
        <f t="shared" si="253"/>
        <v/>
      </c>
      <c r="AZ2144" s="283" t="str">
        <f t="shared" si="254"/>
        <v/>
      </c>
      <c r="BA2144" s="283" t="str">
        <f t="shared" si="255"/>
        <v/>
      </c>
      <c r="BD2144" s="254" t="str">
        <f>IF(W2144="","",IF(F2144="休日",AW2144,IF(F2144="法休",AW2144,VLOOKUP(F2144,カレンダマスタ!$Q$56:$R$69,2,FALSE))))</f>
        <v/>
      </c>
      <c r="BG2144" s="254" t="str">
        <f t="shared" si="251"/>
        <v/>
      </c>
      <c r="BH2144" s="254" t="str">
        <f>IF(AX2144="","",IF(P2144&lt;&gt;"","",IF(BG2144="CS","OK",IF(VLOOKUP(E2144,カレンダマスタ!$A$5:$D$381,4,FALSE)&gt;0,"",IF(OR(AX2144*24&gt;10.84,AZ2144*24&lt;14.5)=TRUE,"×","OK")))))</f>
        <v/>
      </c>
    </row>
    <row r="2145" spans="2:60">
      <c r="B2145" s="111"/>
      <c r="C2145" s="385" t="str">
        <f>IF(STEP!C2145&lt;&gt;"",STEP!C2145,"")</f>
        <v/>
      </c>
      <c r="D2145" s="386" t="str">
        <f>IF(STEP!D2145&lt;&gt;"",STEP!D2145,"")</f>
        <v/>
      </c>
      <c r="E2145" s="387" t="str">
        <f>IF(STEP!E2145&lt;&gt;"",STEP!E2145,"")</f>
        <v/>
      </c>
      <c r="F2145" s="256"/>
      <c r="G2145" s="257"/>
      <c r="H2145" s="254"/>
      <c r="I2145" s="254"/>
      <c r="J2145" s="254"/>
      <c r="K2145" s="254"/>
      <c r="L2145" s="254"/>
      <c r="M2145" s="254"/>
      <c r="N2145" s="254"/>
      <c r="O2145" s="254"/>
      <c r="P2145" s="254"/>
      <c r="Q2145" s="254"/>
      <c r="R2145" s="254"/>
      <c r="S2145" s="254"/>
      <c r="T2145" s="254"/>
      <c r="U2145" s="254"/>
      <c r="V2145" s="254"/>
      <c r="W2145" s="254"/>
      <c r="X2145" s="254"/>
      <c r="Y2145" s="254"/>
      <c r="Z2145" s="254"/>
      <c r="AA2145" s="254"/>
      <c r="AB2145" s="254"/>
      <c r="AC2145" s="254"/>
      <c r="AD2145" s="254"/>
      <c r="AE2145" s="255"/>
      <c r="AF2145" s="255"/>
      <c r="AG2145" s="255"/>
      <c r="AH2145" s="255"/>
      <c r="AI2145" s="255"/>
      <c r="AJ2145" s="255"/>
      <c r="AK2145" s="255"/>
      <c r="AL2145" s="255"/>
      <c r="AM2145" s="255"/>
      <c r="AN2145" s="255"/>
      <c r="AO2145" s="254"/>
      <c r="AP2145" s="254"/>
      <c r="AQ2145" s="254"/>
      <c r="AR2145" s="254"/>
      <c r="AS2145" s="254"/>
      <c r="AT2145" s="254"/>
      <c r="AU2145" s="254"/>
      <c r="AW2145" s="283" t="str">
        <f t="shared" si="252"/>
        <v/>
      </c>
      <c r="AX2145" s="283" t="str">
        <f t="shared" ref="AX2145:AX2205" si="256">IF(W2145&lt;&gt;"",IF(W2145&lt;&gt;"",IF(OR(K2145="早出",AND(BD2145&lt;AW2145,K2145&lt;&gt;"有償遅刻")),AW2145,BD2145),""),"")</f>
        <v/>
      </c>
      <c r="AY2145" s="283" t="str">
        <f t="shared" si="253"/>
        <v/>
      </c>
      <c r="AZ2145" s="283" t="str">
        <f t="shared" si="254"/>
        <v/>
      </c>
      <c r="BA2145" s="283" t="str">
        <f t="shared" si="255"/>
        <v/>
      </c>
      <c r="BD2145" s="254" t="str">
        <f>IF(W2145="","",IF(F2145="休日",AW2145,IF(F2145="法休",AW2145,VLOOKUP(F2145,カレンダマスタ!$Q$56:$R$69,2,FALSE))))</f>
        <v/>
      </c>
      <c r="BG2145" s="254" t="str">
        <f t="shared" si="251"/>
        <v/>
      </c>
      <c r="BH2145" s="254" t="str">
        <f>IF(AX2145="","",IF(P2145&lt;&gt;"","",IF(BG2145="CS","OK",IF(VLOOKUP(E2145,カレンダマスタ!$A$5:$D$381,4,FALSE)&gt;0,"",IF(OR(AX2145*24&gt;10.84,AZ2145*24&lt;14.5)=TRUE,"×","OK")))))</f>
        <v/>
      </c>
    </row>
    <row r="2146" spans="2:60">
      <c r="B2146" s="111"/>
      <c r="C2146" s="388" t="str">
        <f>IF(STEP!C2146&lt;&gt;"",STEP!C2146,"")</f>
        <v/>
      </c>
      <c r="D2146" s="389" t="str">
        <f>IF(STEP!D2146&lt;&gt;"",STEP!D2146,"")</f>
        <v/>
      </c>
      <c r="E2146" s="390" t="str">
        <f>IF(STEP!E2146&lt;&gt;"",STEP!E2146,"")</f>
        <v/>
      </c>
      <c r="F2146" s="259"/>
      <c r="G2146" s="266"/>
      <c r="H2146" s="260"/>
      <c r="I2146" s="260"/>
      <c r="J2146" s="260"/>
      <c r="K2146" s="260"/>
      <c r="L2146" s="260"/>
      <c r="M2146" s="260"/>
      <c r="N2146" s="260"/>
      <c r="O2146" s="260"/>
      <c r="P2146" s="260"/>
      <c r="Q2146" s="260"/>
      <c r="R2146" s="260"/>
      <c r="S2146" s="260"/>
      <c r="T2146" s="260"/>
      <c r="U2146" s="260"/>
      <c r="V2146" s="260"/>
      <c r="W2146" s="260"/>
      <c r="X2146" s="260"/>
      <c r="Y2146" s="260"/>
      <c r="Z2146" s="260"/>
      <c r="AA2146" s="260"/>
      <c r="AB2146" s="260"/>
      <c r="AC2146" s="260"/>
      <c r="AD2146" s="260"/>
      <c r="AE2146" s="261"/>
      <c r="AF2146" s="261"/>
      <c r="AG2146" s="261"/>
      <c r="AH2146" s="261"/>
      <c r="AI2146" s="261"/>
      <c r="AJ2146" s="261"/>
      <c r="AK2146" s="261"/>
      <c r="AL2146" s="261"/>
      <c r="AM2146" s="261"/>
      <c r="AN2146" s="261"/>
      <c r="AO2146" s="260"/>
      <c r="AP2146" s="260"/>
      <c r="AQ2146" s="260"/>
      <c r="AR2146" s="260"/>
      <c r="AS2146" s="260"/>
      <c r="AT2146" s="260"/>
      <c r="AU2146" s="260"/>
      <c r="AW2146" s="284" t="str">
        <f t="shared" si="252"/>
        <v/>
      </c>
      <c r="AX2146" s="284" t="str">
        <f t="shared" si="256"/>
        <v/>
      </c>
      <c r="AY2146" s="284" t="str">
        <f t="shared" si="253"/>
        <v/>
      </c>
      <c r="AZ2146" s="284" t="str">
        <f t="shared" si="254"/>
        <v/>
      </c>
      <c r="BA2146" s="284" t="str">
        <f t="shared" si="255"/>
        <v/>
      </c>
      <c r="BD2146" s="260" t="str">
        <f>IF(W2146="","",IF(F2146="休日",AW2146,IF(F2146="法休",AW2146,VLOOKUP(F2146,カレンダマスタ!$Q$56:$R$69,2,FALSE))))</f>
        <v/>
      </c>
      <c r="BG2146" s="260" t="str">
        <f t="shared" ref="BG2146:BG2205" si="257">BG2145</f>
        <v/>
      </c>
      <c r="BH2146" s="260" t="str">
        <f>IF(AX2146="","",IF(P2146&lt;&gt;"","",IF(BG2146="CS","OK",IF(VLOOKUP(E2146,カレンダマスタ!$A$5:$D$381,4,FALSE)&gt;0,"",IF(OR(AX2146*24&gt;10.84,AZ2146*24&lt;14.5)=TRUE,"×","OK")))))</f>
        <v/>
      </c>
    </row>
    <row r="2147" spans="2:60">
      <c r="B2147" s="111"/>
      <c r="C2147" s="391" t="str">
        <f>IF(STEP!C2147&lt;&gt;"",STEP!C2147,"")</f>
        <v/>
      </c>
      <c r="D2147" s="392" t="str">
        <f>IF(STEP!D2147&lt;&gt;"",STEP!D2147,"")</f>
        <v/>
      </c>
      <c r="E2147" s="393" t="str">
        <f>IF(STEP!E2147&lt;&gt;"",STEP!E2147,"")</f>
        <v/>
      </c>
      <c r="F2147" s="263"/>
      <c r="G2147" s="267"/>
      <c r="H2147" s="264"/>
      <c r="I2147" s="264"/>
      <c r="J2147" s="264"/>
      <c r="K2147" s="264"/>
      <c r="L2147" s="264"/>
      <c r="M2147" s="264"/>
      <c r="N2147" s="264"/>
      <c r="O2147" s="264"/>
      <c r="P2147" s="264"/>
      <c r="Q2147" s="264"/>
      <c r="R2147" s="264"/>
      <c r="S2147" s="264"/>
      <c r="T2147" s="264"/>
      <c r="U2147" s="264"/>
      <c r="V2147" s="264"/>
      <c r="W2147" s="264"/>
      <c r="X2147" s="264"/>
      <c r="Y2147" s="264"/>
      <c r="Z2147" s="264"/>
      <c r="AA2147" s="264"/>
      <c r="AB2147" s="264"/>
      <c r="AC2147" s="264"/>
      <c r="AD2147" s="264"/>
      <c r="AE2147" s="265"/>
      <c r="AF2147" s="265"/>
      <c r="AG2147" s="265"/>
      <c r="AH2147" s="265"/>
      <c r="AI2147" s="265"/>
      <c r="AJ2147" s="265"/>
      <c r="AK2147" s="265"/>
      <c r="AL2147" s="265"/>
      <c r="AM2147" s="265"/>
      <c r="AN2147" s="265"/>
      <c r="AO2147" s="264"/>
      <c r="AP2147" s="264"/>
      <c r="AQ2147" s="264"/>
      <c r="AR2147" s="264"/>
      <c r="AS2147" s="264"/>
      <c r="AT2147" s="264"/>
      <c r="AU2147" s="264"/>
      <c r="AW2147" s="285" t="str">
        <f t="shared" si="252"/>
        <v/>
      </c>
      <c r="AX2147" s="285" t="str">
        <f t="shared" si="256"/>
        <v/>
      </c>
      <c r="AY2147" s="285" t="str">
        <f t="shared" si="253"/>
        <v/>
      </c>
      <c r="AZ2147" s="285" t="str">
        <f t="shared" si="254"/>
        <v/>
      </c>
      <c r="BA2147" s="285" t="str">
        <f t="shared" si="255"/>
        <v/>
      </c>
      <c r="BD2147" s="264" t="str">
        <f>IF(W2147="","",IF(F2147="休日",AW2147,IF(F2147="法休",AW2147,VLOOKUP(F2147,カレンダマスタ!$Q$56:$R$69,2,FALSE))))</f>
        <v/>
      </c>
      <c r="BG2147" s="264" t="str">
        <f t="shared" si="257"/>
        <v/>
      </c>
      <c r="BH2147" s="264" t="str">
        <f>IF(AX2147="","",IF(P2147&lt;&gt;"","",IF(BG2147="CS","OK",IF(VLOOKUP(E2147,カレンダマスタ!$A$5:$D$381,4,FALSE)&gt;0,"",IF(OR(AX2147*24&gt;10.84,AZ2147*24&lt;14.5)=TRUE,"×","OK")))))</f>
        <v/>
      </c>
    </row>
    <row r="2148" spans="2:60">
      <c r="B2148" s="111"/>
      <c r="C2148" s="385" t="str">
        <f>IF(STEP!C2148&lt;&gt;"",STEP!C2148,"")</f>
        <v/>
      </c>
      <c r="D2148" s="386" t="str">
        <f>IF(STEP!D2148&lt;&gt;"",STEP!D2148,"")</f>
        <v/>
      </c>
      <c r="E2148" s="387" t="str">
        <f>IF(STEP!E2148&lt;&gt;"",STEP!E2148,"")</f>
        <v/>
      </c>
      <c r="F2148" s="253"/>
      <c r="G2148" s="252"/>
      <c r="H2148" s="254"/>
      <c r="I2148" s="254"/>
      <c r="J2148" s="254"/>
      <c r="K2148" s="254"/>
      <c r="L2148" s="254"/>
      <c r="M2148" s="254"/>
      <c r="N2148" s="254"/>
      <c r="O2148" s="254"/>
      <c r="P2148" s="254"/>
      <c r="Q2148" s="254"/>
      <c r="R2148" s="254"/>
      <c r="S2148" s="254"/>
      <c r="T2148" s="254"/>
      <c r="U2148" s="254"/>
      <c r="V2148" s="254"/>
      <c r="W2148" s="254"/>
      <c r="X2148" s="254"/>
      <c r="Y2148" s="254"/>
      <c r="Z2148" s="254"/>
      <c r="AA2148" s="254"/>
      <c r="AB2148" s="254"/>
      <c r="AC2148" s="254"/>
      <c r="AD2148" s="254"/>
      <c r="AE2148" s="255"/>
      <c r="AF2148" s="255"/>
      <c r="AG2148" s="255"/>
      <c r="AH2148" s="255"/>
      <c r="AI2148" s="255"/>
      <c r="AJ2148" s="255"/>
      <c r="AK2148" s="255"/>
      <c r="AL2148" s="255"/>
      <c r="AM2148" s="255"/>
      <c r="AN2148" s="255"/>
      <c r="AO2148" s="254"/>
      <c r="AP2148" s="254"/>
      <c r="AQ2148" s="254"/>
      <c r="AR2148" s="254"/>
      <c r="AS2148" s="254"/>
      <c r="AT2148" s="254"/>
      <c r="AU2148" s="254"/>
      <c r="AW2148" s="283" t="str">
        <f t="shared" si="252"/>
        <v/>
      </c>
      <c r="AX2148" s="283" t="str">
        <f t="shared" si="256"/>
        <v/>
      </c>
      <c r="AY2148" s="283" t="str">
        <f t="shared" si="253"/>
        <v/>
      </c>
      <c r="AZ2148" s="283" t="str">
        <f t="shared" si="254"/>
        <v/>
      </c>
      <c r="BA2148" s="283" t="str">
        <f t="shared" si="255"/>
        <v/>
      </c>
      <c r="BD2148" s="254" t="str">
        <f>IF(W2148="","",IF(F2148="休日",AW2148,IF(F2148="法休",AW2148,VLOOKUP(F2148,カレンダマスタ!$Q$56:$R$69,2,FALSE))))</f>
        <v/>
      </c>
      <c r="BG2148" s="503" t="str">
        <f t="shared" si="257"/>
        <v/>
      </c>
      <c r="BH2148" s="503" t="str">
        <f>IF(AX2148="","",IF(P2148&lt;&gt;"","",IF(BG2148="CS","OK",IF(VLOOKUP(E2148,カレンダマスタ!$A$5:$D$381,4,FALSE)&gt;0,"",IF(OR(AX2148*24&gt;10.84,AZ2148*24&lt;14.5)=TRUE,"×","OK")))))</f>
        <v/>
      </c>
    </row>
    <row r="2149" spans="2:60">
      <c r="B2149" s="111"/>
      <c r="C2149" s="385" t="str">
        <f>IF(STEP!C2149&lt;&gt;"",STEP!C2149,"")</f>
        <v/>
      </c>
      <c r="D2149" s="386" t="str">
        <f>IF(STEP!D2149&lt;&gt;"",STEP!D2149,"")</f>
        <v/>
      </c>
      <c r="E2149" s="387" t="str">
        <f>IF(STEP!E2149&lt;&gt;"",STEP!E2149,"")</f>
        <v/>
      </c>
      <c r="F2149" s="253"/>
      <c r="G2149" s="252"/>
      <c r="H2149" s="254"/>
      <c r="I2149" s="254"/>
      <c r="J2149" s="254"/>
      <c r="K2149" s="254"/>
      <c r="L2149" s="254"/>
      <c r="M2149" s="254"/>
      <c r="N2149" s="254"/>
      <c r="O2149" s="254"/>
      <c r="P2149" s="254"/>
      <c r="Q2149" s="254"/>
      <c r="R2149" s="254"/>
      <c r="S2149" s="254"/>
      <c r="T2149" s="254"/>
      <c r="U2149" s="254"/>
      <c r="V2149" s="254"/>
      <c r="W2149" s="254"/>
      <c r="X2149" s="254"/>
      <c r="Y2149" s="254"/>
      <c r="Z2149" s="254"/>
      <c r="AA2149" s="254"/>
      <c r="AB2149" s="254"/>
      <c r="AC2149" s="254"/>
      <c r="AD2149" s="254"/>
      <c r="AE2149" s="255"/>
      <c r="AF2149" s="255"/>
      <c r="AG2149" s="255"/>
      <c r="AH2149" s="255"/>
      <c r="AI2149" s="255"/>
      <c r="AJ2149" s="255"/>
      <c r="AK2149" s="255"/>
      <c r="AL2149" s="255"/>
      <c r="AM2149" s="255"/>
      <c r="AN2149" s="255"/>
      <c r="AO2149" s="254"/>
      <c r="AP2149" s="254"/>
      <c r="AQ2149" s="254"/>
      <c r="AR2149" s="254"/>
      <c r="AS2149" s="254"/>
      <c r="AT2149" s="254"/>
      <c r="AU2149" s="254"/>
      <c r="AW2149" s="283" t="str">
        <f t="shared" si="252"/>
        <v/>
      </c>
      <c r="AX2149" s="283" t="str">
        <f t="shared" si="256"/>
        <v/>
      </c>
      <c r="AY2149" s="283" t="str">
        <f t="shared" si="253"/>
        <v/>
      </c>
      <c r="AZ2149" s="283" t="str">
        <f t="shared" si="254"/>
        <v/>
      </c>
      <c r="BA2149" s="283" t="str">
        <f t="shared" si="255"/>
        <v/>
      </c>
      <c r="BD2149" s="254" t="str">
        <f>IF(W2149="","",IF(F2149="休日",AW2149,IF(F2149="法休",AW2149,VLOOKUP(F2149,カレンダマスタ!$Q$56:$R$69,2,FALSE))))</f>
        <v/>
      </c>
      <c r="BG2149" s="254" t="str">
        <f t="shared" si="257"/>
        <v/>
      </c>
      <c r="BH2149" s="254" t="str">
        <f>IF(AX2149="","",IF(P2149&lt;&gt;"","",IF(BG2149="CS","OK",IF(VLOOKUP(E2149,カレンダマスタ!$A$5:$D$381,4,FALSE)&gt;0,"",IF(OR(AX2149*24&gt;10.84,AZ2149*24&lt;14.5)=TRUE,"×","OK")))))</f>
        <v/>
      </c>
    </row>
    <row r="2150" spans="2:60">
      <c r="B2150" s="111"/>
      <c r="C2150" s="385" t="str">
        <f>IF(STEP!C2150&lt;&gt;"",STEP!C2150,"")</f>
        <v/>
      </c>
      <c r="D2150" s="386" t="str">
        <f>IF(STEP!D2150&lt;&gt;"",STEP!D2150,"")</f>
        <v/>
      </c>
      <c r="E2150" s="387" t="str">
        <f>IF(STEP!E2150&lt;&gt;"",STEP!E2150,"")</f>
        <v/>
      </c>
      <c r="F2150" s="253"/>
      <c r="G2150" s="252"/>
      <c r="H2150" s="254"/>
      <c r="I2150" s="254"/>
      <c r="J2150" s="254"/>
      <c r="K2150" s="254"/>
      <c r="L2150" s="254"/>
      <c r="M2150" s="254"/>
      <c r="N2150" s="254"/>
      <c r="O2150" s="254"/>
      <c r="P2150" s="254"/>
      <c r="Q2150" s="254"/>
      <c r="R2150" s="254"/>
      <c r="S2150" s="254"/>
      <c r="T2150" s="254"/>
      <c r="U2150" s="254"/>
      <c r="V2150" s="254"/>
      <c r="W2150" s="254"/>
      <c r="X2150" s="254"/>
      <c r="Y2150" s="254"/>
      <c r="Z2150" s="254"/>
      <c r="AA2150" s="254"/>
      <c r="AB2150" s="254"/>
      <c r="AC2150" s="254"/>
      <c r="AD2150" s="254"/>
      <c r="AE2150" s="255"/>
      <c r="AF2150" s="255"/>
      <c r="AG2150" s="255"/>
      <c r="AH2150" s="255"/>
      <c r="AI2150" s="255"/>
      <c r="AJ2150" s="255"/>
      <c r="AK2150" s="255"/>
      <c r="AL2150" s="255"/>
      <c r="AM2150" s="255"/>
      <c r="AN2150" s="255"/>
      <c r="AO2150" s="254"/>
      <c r="AP2150" s="254"/>
      <c r="AQ2150" s="254"/>
      <c r="AR2150" s="254"/>
      <c r="AS2150" s="254"/>
      <c r="AT2150" s="254"/>
      <c r="AU2150" s="254"/>
      <c r="AW2150" s="283" t="str">
        <f t="shared" si="252"/>
        <v/>
      </c>
      <c r="AX2150" s="283" t="str">
        <f t="shared" si="256"/>
        <v/>
      </c>
      <c r="AY2150" s="283" t="str">
        <f t="shared" si="253"/>
        <v/>
      </c>
      <c r="AZ2150" s="283" t="str">
        <f t="shared" si="254"/>
        <v/>
      </c>
      <c r="BA2150" s="283" t="str">
        <f t="shared" si="255"/>
        <v/>
      </c>
      <c r="BD2150" s="254" t="str">
        <f>IF(W2150="","",IF(F2150="休日",AW2150,IF(F2150="法休",AW2150,VLOOKUP(F2150,カレンダマスタ!$Q$56:$R$69,2,FALSE))))</f>
        <v/>
      </c>
      <c r="BG2150" s="254" t="str">
        <f t="shared" si="257"/>
        <v/>
      </c>
      <c r="BH2150" s="254" t="str">
        <f>IF(AX2150="","",IF(P2150&lt;&gt;"","",IF(BG2150="CS","OK",IF(VLOOKUP(E2150,カレンダマスタ!$A$5:$D$381,4,FALSE)&gt;0,"",IF(OR(AX2150*24&gt;10.84,AZ2150*24&lt;14.5)=TRUE,"×","OK")))))</f>
        <v/>
      </c>
    </row>
    <row r="2151" spans="2:60">
      <c r="B2151" s="111"/>
      <c r="C2151" s="385" t="str">
        <f>IF(STEP!C2151&lt;&gt;"",STEP!C2151,"")</f>
        <v/>
      </c>
      <c r="D2151" s="386" t="str">
        <f>IF(STEP!D2151&lt;&gt;"",STEP!D2151,"")</f>
        <v/>
      </c>
      <c r="E2151" s="387" t="str">
        <f>IF(STEP!E2151&lt;&gt;"",STEP!E2151,"")</f>
        <v/>
      </c>
      <c r="F2151" s="256"/>
      <c r="G2151" s="257"/>
      <c r="H2151" s="254"/>
      <c r="I2151" s="254"/>
      <c r="J2151" s="254"/>
      <c r="K2151" s="254"/>
      <c r="L2151" s="254"/>
      <c r="M2151" s="254"/>
      <c r="N2151" s="254"/>
      <c r="O2151" s="254"/>
      <c r="P2151" s="254"/>
      <c r="Q2151" s="254"/>
      <c r="R2151" s="254"/>
      <c r="S2151" s="254"/>
      <c r="T2151" s="254"/>
      <c r="U2151" s="254"/>
      <c r="V2151" s="254"/>
      <c r="W2151" s="254"/>
      <c r="X2151" s="254"/>
      <c r="Y2151" s="254"/>
      <c r="Z2151" s="254"/>
      <c r="AA2151" s="254"/>
      <c r="AB2151" s="254"/>
      <c r="AC2151" s="254"/>
      <c r="AD2151" s="254"/>
      <c r="AE2151" s="255"/>
      <c r="AF2151" s="255"/>
      <c r="AG2151" s="255"/>
      <c r="AH2151" s="255"/>
      <c r="AI2151" s="255"/>
      <c r="AJ2151" s="255"/>
      <c r="AK2151" s="255"/>
      <c r="AL2151" s="255"/>
      <c r="AM2151" s="255"/>
      <c r="AN2151" s="255"/>
      <c r="AO2151" s="254"/>
      <c r="AP2151" s="254"/>
      <c r="AQ2151" s="254"/>
      <c r="AR2151" s="254"/>
      <c r="AS2151" s="254"/>
      <c r="AT2151" s="254"/>
      <c r="AU2151" s="254"/>
      <c r="AW2151" s="283" t="str">
        <f t="shared" si="252"/>
        <v/>
      </c>
      <c r="AX2151" s="283" t="str">
        <f t="shared" si="256"/>
        <v/>
      </c>
      <c r="AY2151" s="283" t="str">
        <f t="shared" si="253"/>
        <v/>
      </c>
      <c r="AZ2151" s="283" t="str">
        <f t="shared" si="254"/>
        <v/>
      </c>
      <c r="BA2151" s="283" t="str">
        <f t="shared" si="255"/>
        <v/>
      </c>
      <c r="BD2151" s="254" t="str">
        <f>IF(W2151="","",IF(F2151="休日",AW2151,IF(F2151="法休",AW2151,VLOOKUP(F2151,カレンダマスタ!$Q$56:$R$69,2,FALSE))))</f>
        <v/>
      </c>
      <c r="BG2151" s="254" t="str">
        <f t="shared" si="257"/>
        <v/>
      </c>
      <c r="BH2151" s="254" t="str">
        <f>IF(AX2151="","",IF(P2151&lt;&gt;"","",IF(BG2151="CS","OK",IF(VLOOKUP(E2151,カレンダマスタ!$A$5:$D$381,4,FALSE)&gt;0,"",IF(OR(AX2151*24&gt;10.84,AZ2151*24&lt;14.5)=TRUE,"×","OK")))))</f>
        <v/>
      </c>
    </row>
    <row r="2152" spans="2:60">
      <c r="B2152" s="111"/>
      <c r="C2152" s="385" t="str">
        <f>IF(STEP!C2152&lt;&gt;"",STEP!C2152,"")</f>
        <v/>
      </c>
      <c r="D2152" s="386" t="str">
        <f>IF(STEP!D2152&lt;&gt;"",STEP!D2152,"")</f>
        <v/>
      </c>
      <c r="E2152" s="387" t="str">
        <f>IF(STEP!E2152&lt;&gt;"",STEP!E2152,"")</f>
        <v/>
      </c>
      <c r="F2152" s="256"/>
      <c r="G2152" s="257"/>
      <c r="H2152" s="254"/>
      <c r="I2152" s="254"/>
      <c r="J2152" s="254"/>
      <c r="K2152" s="254"/>
      <c r="L2152" s="254"/>
      <c r="M2152" s="254"/>
      <c r="N2152" s="254"/>
      <c r="O2152" s="254"/>
      <c r="P2152" s="254"/>
      <c r="Q2152" s="254"/>
      <c r="R2152" s="254"/>
      <c r="S2152" s="254"/>
      <c r="T2152" s="254"/>
      <c r="U2152" s="254"/>
      <c r="V2152" s="254"/>
      <c r="W2152" s="254"/>
      <c r="X2152" s="254"/>
      <c r="Y2152" s="254"/>
      <c r="Z2152" s="254"/>
      <c r="AA2152" s="254"/>
      <c r="AB2152" s="254"/>
      <c r="AC2152" s="254"/>
      <c r="AD2152" s="254"/>
      <c r="AE2152" s="255"/>
      <c r="AF2152" s="255"/>
      <c r="AG2152" s="255"/>
      <c r="AH2152" s="255"/>
      <c r="AI2152" s="255"/>
      <c r="AJ2152" s="255"/>
      <c r="AK2152" s="255"/>
      <c r="AL2152" s="255"/>
      <c r="AM2152" s="255"/>
      <c r="AN2152" s="255"/>
      <c r="AO2152" s="254"/>
      <c r="AP2152" s="254"/>
      <c r="AQ2152" s="254"/>
      <c r="AR2152" s="254"/>
      <c r="AS2152" s="254"/>
      <c r="AT2152" s="254"/>
      <c r="AU2152" s="254"/>
      <c r="AW2152" s="283" t="str">
        <f t="shared" si="252"/>
        <v/>
      </c>
      <c r="AX2152" s="283" t="str">
        <f t="shared" si="256"/>
        <v/>
      </c>
      <c r="AY2152" s="283" t="str">
        <f t="shared" si="253"/>
        <v/>
      </c>
      <c r="AZ2152" s="283" t="str">
        <f t="shared" si="254"/>
        <v/>
      </c>
      <c r="BA2152" s="283" t="str">
        <f t="shared" si="255"/>
        <v/>
      </c>
      <c r="BD2152" s="254" t="str">
        <f>IF(W2152="","",IF(F2152="休日",AW2152,IF(F2152="法休",AW2152,VLOOKUP(F2152,カレンダマスタ!$Q$56:$R$69,2,FALSE))))</f>
        <v/>
      </c>
      <c r="BG2152" s="254" t="str">
        <f t="shared" si="257"/>
        <v/>
      </c>
      <c r="BH2152" s="254" t="str">
        <f>IF(AX2152="","",IF(P2152&lt;&gt;"","",IF(BG2152="CS","OK",IF(VLOOKUP(E2152,カレンダマスタ!$A$5:$D$381,4,FALSE)&gt;0,"",IF(OR(AX2152*24&gt;10.84,AZ2152*24&lt;14.5)=TRUE,"×","OK")))))</f>
        <v/>
      </c>
    </row>
    <row r="2153" spans="2:60">
      <c r="B2153" s="111"/>
      <c r="C2153" s="388" t="str">
        <f>IF(STEP!C2153&lt;&gt;"",STEP!C2153,"")</f>
        <v/>
      </c>
      <c r="D2153" s="389" t="str">
        <f>IF(STEP!D2153&lt;&gt;"",STEP!D2153,"")</f>
        <v/>
      </c>
      <c r="E2153" s="390" t="str">
        <f>IF(STEP!E2153&lt;&gt;"",STEP!E2153,"")</f>
        <v/>
      </c>
      <c r="F2153" s="259"/>
      <c r="G2153" s="266"/>
      <c r="H2153" s="260"/>
      <c r="I2153" s="260"/>
      <c r="J2153" s="260"/>
      <c r="K2153" s="260"/>
      <c r="L2153" s="260"/>
      <c r="M2153" s="260"/>
      <c r="N2153" s="260"/>
      <c r="O2153" s="260"/>
      <c r="P2153" s="260"/>
      <c r="Q2153" s="260"/>
      <c r="R2153" s="260"/>
      <c r="S2153" s="260"/>
      <c r="T2153" s="260"/>
      <c r="U2153" s="260"/>
      <c r="V2153" s="260"/>
      <c r="W2153" s="260"/>
      <c r="X2153" s="260"/>
      <c r="Y2153" s="260"/>
      <c r="Z2153" s="260"/>
      <c r="AA2153" s="260"/>
      <c r="AB2153" s="260"/>
      <c r="AC2153" s="260"/>
      <c r="AD2153" s="260"/>
      <c r="AE2153" s="261"/>
      <c r="AF2153" s="261"/>
      <c r="AG2153" s="261"/>
      <c r="AH2153" s="261"/>
      <c r="AI2153" s="261"/>
      <c r="AJ2153" s="261"/>
      <c r="AK2153" s="261"/>
      <c r="AL2153" s="261"/>
      <c r="AM2153" s="261"/>
      <c r="AN2153" s="261"/>
      <c r="AO2153" s="260"/>
      <c r="AP2153" s="260"/>
      <c r="AQ2153" s="260"/>
      <c r="AR2153" s="260"/>
      <c r="AS2153" s="260"/>
      <c r="AT2153" s="260"/>
      <c r="AU2153" s="260"/>
      <c r="AW2153" s="284" t="str">
        <f t="shared" si="252"/>
        <v/>
      </c>
      <c r="AX2153" s="284" t="str">
        <f t="shared" si="256"/>
        <v/>
      </c>
      <c r="AY2153" s="284" t="str">
        <f t="shared" si="253"/>
        <v/>
      </c>
      <c r="AZ2153" s="284" t="str">
        <f t="shared" si="254"/>
        <v/>
      </c>
      <c r="BA2153" s="284" t="str">
        <f t="shared" si="255"/>
        <v/>
      </c>
      <c r="BD2153" s="260" t="str">
        <f>IF(W2153="","",IF(F2153="休日",AW2153,IF(F2153="法休",AW2153,VLOOKUP(F2153,カレンダマスタ!$Q$56:$R$69,2,FALSE))))</f>
        <v/>
      </c>
      <c r="BG2153" s="260" t="str">
        <f t="shared" si="257"/>
        <v/>
      </c>
      <c r="BH2153" s="260" t="str">
        <f>IF(AX2153="","",IF(P2153&lt;&gt;"","",IF(BG2153="CS","OK",IF(VLOOKUP(E2153,カレンダマスタ!$A$5:$D$381,4,FALSE)&gt;0,"",IF(OR(AX2153*24&gt;10.84,AZ2153*24&lt;14.5)=TRUE,"×","OK")))))</f>
        <v/>
      </c>
    </row>
    <row r="2154" spans="2:60">
      <c r="B2154" s="111"/>
      <c r="C2154" s="394" t="str">
        <f>IF(STEP!C2154&lt;&gt;"",STEP!C2154,"")</f>
        <v/>
      </c>
      <c r="D2154" s="395" t="str">
        <f>IF(STEP!D2154&lt;&gt;"",STEP!D2154,"")</f>
        <v/>
      </c>
      <c r="E2154" s="396" t="str">
        <f>IF(STEP!E2154&lt;&gt;"",STEP!E2154,"")</f>
        <v/>
      </c>
      <c r="F2154" s="269"/>
      <c r="G2154" s="268"/>
      <c r="H2154" s="270"/>
      <c r="I2154" s="270"/>
      <c r="J2154" s="270"/>
      <c r="K2154" s="270"/>
      <c r="L2154" s="270"/>
      <c r="M2154" s="270"/>
      <c r="N2154" s="270"/>
      <c r="O2154" s="270"/>
      <c r="P2154" s="270"/>
      <c r="Q2154" s="270"/>
      <c r="R2154" s="270"/>
      <c r="S2154" s="270"/>
      <c r="T2154" s="270"/>
      <c r="U2154" s="270"/>
      <c r="V2154" s="270"/>
      <c r="W2154" s="270"/>
      <c r="X2154" s="270"/>
      <c r="Y2154" s="270"/>
      <c r="Z2154" s="270"/>
      <c r="AA2154" s="270"/>
      <c r="AB2154" s="270"/>
      <c r="AC2154" s="270"/>
      <c r="AD2154" s="270"/>
      <c r="AE2154" s="271"/>
      <c r="AF2154" s="271"/>
      <c r="AG2154" s="271"/>
      <c r="AH2154" s="271"/>
      <c r="AI2154" s="271"/>
      <c r="AJ2154" s="271"/>
      <c r="AK2154" s="271"/>
      <c r="AL2154" s="271"/>
      <c r="AM2154" s="271"/>
      <c r="AN2154" s="271"/>
      <c r="AO2154" s="270"/>
      <c r="AP2154" s="270"/>
      <c r="AQ2154" s="270"/>
      <c r="AR2154" s="270"/>
      <c r="AS2154" s="270"/>
      <c r="AT2154" s="270"/>
      <c r="AU2154" s="270"/>
      <c r="AW2154" s="282" t="str">
        <f t="shared" si="252"/>
        <v/>
      </c>
      <c r="AX2154" s="282" t="str">
        <f t="shared" si="256"/>
        <v/>
      </c>
      <c r="AY2154" s="282" t="str">
        <f t="shared" si="253"/>
        <v/>
      </c>
      <c r="AZ2154" s="282" t="str">
        <f t="shared" si="254"/>
        <v/>
      </c>
      <c r="BA2154" s="282" t="str">
        <f t="shared" si="255"/>
        <v/>
      </c>
      <c r="BD2154" s="270" t="str">
        <f>IF(W2154="","",IF(F2154="休日",AW2154,IF(F2154="法休",AW2154,VLOOKUP(F2154,カレンダマスタ!$Q$56:$R$69,2,FALSE))))</f>
        <v/>
      </c>
      <c r="BG2154" s="270" t="str">
        <f t="shared" si="257"/>
        <v/>
      </c>
      <c r="BH2154" s="270" t="str">
        <f>IF(AX2154="","",IF(P2154&lt;&gt;"","",IF(BG2154="CS","OK",IF(VLOOKUP(E2154,カレンダマスタ!$A$5:$D$381,4,FALSE)&gt;0,"",IF(OR(AX2154*24&gt;10.84,AZ2154*24&lt;14.5)=TRUE,"×","OK")))))</f>
        <v/>
      </c>
    </row>
    <row r="2155" spans="2:60">
      <c r="B2155" s="111"/>
      <c r="C2155" s="385" t="str">
        <f>IF(STEP!C2155&lt;&gt;"",STEP!C2155,"")</f>
        <v/>
      </c>
      <c r="D2155" s="386" t="str">
        <f>IF(STEP!D2155&lt;&gt;"",STEP!D2155,"")</f>
        <v/>
      </c>
      <c r="E2155" s="387" t="str">
        <f>IF(STEP!E2155&lt;&gt;"",STEP!E2155,"")</f>
        <v/>
      </c>
      <c r="F2155" s="253"/>
      <c r="G2155" s="252"/>
      <c r="H2155" s="254"/>
      <c r="I2155" s="254"/>
      <c r="J2155" s="254"/>
      <c r="K2155" s="254"/>
      <c r="L2155" s="254"/>
      <c r="M2155" s="254"/>
      <c r="N2155" s="254"/>
      <c r="O2155" s="254"/>
      <c r="P2155" s="254"/>
      <c r="Q2155" s="254"/>
      <c r="R2155" s="254"/>
      <c r="S2155" s="254"/>
      <c r="T2155" s="254"/>
      <c r="U2155" s="254"/>
      <c r="V2155" s="254"/>
      <c r="W2155" s="254"/>
      <c r="X2155" s="254"/>
      <c r="Y2155" s="254"/>
      <c r="Z2155" s="254"/>
      <c r="AA2155" s="254"/>
      <c r="AB2155" s="254"/>
      <c r="AC2155" s="254"/>
      <c r="AD2155" s="254"/>
      <c r="AE2155" s="255"/>
      <c r="AF2155" s="255"/>
      <c r="AG2155" s="255"/>
      <c r="AH2155" s="255"/>
      <c r="AI2155" s="255"/>
      <c r="AJ2155" s="255"/>
      <c r="AK2155" s="255"/>
      <c r="AL2155" s="255"/>
      <c r="AM2155" s="255"/>
      <c r="AN2155" s="255"/>
      <c r="AO2155" s="254"/>
      <c r="AP2155" s="254"/>
      <c r="AQ2155" s="254"/>
      <c r="AR2155" s="254"/>
      <c r="AS2155" s="254"/>
      <c r="AT2155" s="254"/>
      <c r="AU2155" s="254"/>
      <c r="AW2155" s="283" t="str">
        <f t="shared" si="252"/>
        <v/>
      </c>
      <c r="AX2155" s="283" t="str">
        <f t="shared" si="256"/>
        <v/>
      </c>
      <c r="AY2155" s="283" t="str">
        <f t="shared" si="253"/>
        <v/>
      </c>
      <c r="AZ2155" s="283" t="str">
        <f t="shared" si="254"/>
        <v/>
      </c>
      <c r="BA2155" s="283" t="str">
        <f t="shared" si="255"/>
        <v/>
      </c>
      <c r="BD2155" s="254" t="str">
        <f>IF(W2155="","",IF(F2155="休日",AW2155,IF(F2155="法休",AW2155,VLOOKUP(F2155,カレンダマスタ!$Q$56:$R$69,2,FALSE))))</f>
        <v/>
      </c>
      <c r="BG2155" s="254" t="str">
        <f t="shared" si="257"/>
        <v/>
      </c>
      <c r="BH2155" s="254" t="str">
        <f>IF(AX2155="","",IF(P2155&lt;&gt;"","",IF(BG2155="CS","OK",IF(VLOOKUP(E2155,カレンダマスタ!$A$5:$D$381,4,FALSE)&gt;0,"",IF(OR(AX2155*24&gt;10.84,AZ2155*24&lt;14.5)=TRUE,"×","OK")))))</f>
        <v/>
      </c>
    </row>
    <row r="2156" spans="2:60">
      <c r="B2156" s="111"/>
      <c r="C2156" s="397" t="str">
        <f>IF(STEP!C2156&lt;&gt;"",STEP!C2156,"")</f>
        <v/>
      </c>
      <c r="D2156" s="398" t="str">
        <f>IF(STEP!D2156&lt;&gt;"",STEP!D2156,"")</f>
        <v/>
      </c>
      <c r="E2156" s="399" t="str">
        <f>IF(STEP!E2156&lt;&gt;"",STEP!E2156,"")</f>
        <v/>
      </c>
      <c r="F2156" s="273"/>
      <c r="G2156" s="272"/>
      <c r="H2156" s="274"/>
      <c r="I2156" s="274"/>
      <c r="J2156" s="274"/>
      <c r="K2156" s="274"/>
      <c r="L2156" s="274"/>
      <c r="M2156" s="274"/>
      <c r="N2156" s="274"/>
      <c r="O2156" s="274"/>
      <c r="P2156" s="274"/>
      <c r="Q2156" s="274"/>
      <c r="R2156" s="274"/>
      <c r="S2156" s="274"/>
      <c r="T2156" s="274"/>
      <c r="U2156" s="274"/>
      <c r="V2156" s="274"/>
      <c r="W2156" s="274"/>
      <c r="X2156" s="274"/>
      <c r="Y2156" s="274"/>
      <c r="Z2156" s="274"/>
      <c r="AA2156" s="274"/>
      <c r="AB2156" s="274"/>
      <c r="AC2156" s="274"/>
      <c r="AD2156" s="274"/>
      <c r="AE2156" s="275"/>
      <c r="AF2156" s="275"/>
      <c r="AG2156" s="275"/>
      <c r="AH2156" s="275"/>
      <c r="AI2156" s="275"/>
      <c r="AJ2156" s="275"/>
      <c r="AK2156" s="275"/>
      <c r="AL2156" s="275"/>
      <c r="AM2156" s="275"/>
      <c r="AN2156" s="275"/>
      <c r="AO2156" s="274"/>
      <c r="AP2156" s="274"/>
      <c r="AQ2156" s="274"/>
      <c r="AR2156" s="274"/>
      <c r="AS2156" s="274"/>
      <c r="AT2156" s="274"/>
      <c r="AU2156" s="274"/>
      <c r="AW2156" s="286" t="str">
        <f t="shared" si="252"/>
        <v/>
      </c>
      <c r="AX2156" s="286" t="str">
        <f t="shared" si="256"/>
        <v/>
      </c>
      <c r="AY2156" s="286" t="str">
        <f t="shared" si="253"/>
        <v/>
      </c>
      <c r="AZ2156" s="286" t="str">
        <f t="shared" si="254"/>
        <v/>
      </c>
      <c r="BA2156" s="286" t="str">
        <f t="shared" si="255"/>
        <v/>
      </c>
      <c r="BD2156" s="274" t="str">
        <f>IF(W2156="","",IF(F2156="休日",AW2156,IF(F2156="法休",AW2156,VLOOKUP(F2156,カレンダマスタ!$Q$56:$R$69,2,FALSE))))</f>
        <v/>
      </c>
      <c r="BG2156" s="274" t="str">
        <f t="shared" si="257"/>
        <v/>
      </c>
      <c r="BH2156" s="274" t="str">
        <f>IF(AX2156="","",IF(P2156&lt;&gt;"","",IF(BG2156="CS","OK",IF(VLOOKUP(E2156,カレンダマスタ!$A$5:$D$381,4,FALSE)&gt;0,"",IF(OR(AX2156*24&gt;10.84,AZ2156*24&lt;14.5)=TRUE,"×","OK")))))</f>
        <v/>
      </c>
    </row>
    <row r="2157" spans="2:60">
      <c r="B2157" s="111"/>
      <c r="C2157" s="397" t="str">
        <f>IF(STEP!C2157&lt;&gt;"",STEP!C2157,"")</f>
        <v/>
      </c>
      <c r="D2157" s="398" t="str">
        <f>IF(STEP!D2157&lt;&gt;"",STEP!D2157,"")</f>
        <v/>
      </c>
      <c r="E2157" s="399" t="str">
        <f>IF(STEP!E2157&lt;&gt;"",STEP!E2157,"")</f>
        <v/>
      </c>
      <c r="F2157" s="273"/>
      <c r="G2157" s="272"/>
      <c r="H2157" s="274"/>
      <c r="I2157" s="274"/>
      <c r="J2157" s="274"/>
      <c r="K2157" s="274"/>
      <c r="L2157" s="274"/>
      <c r="M2157" s="274"/>
      <c r="N2157" s="274"/>
      <c r="O2157" s="274"/>
      <c r="P2157" s="274"/>
      <c r="Q2157" s="274"/>
      <c r="R2157" s="274"/>
      <c r="S2157" s="274"/>
      <c r="T2157" s="274"/>
      <c r="U2157" s="274"/>
      <c r="V2157" s="274"/>
      <c r="W2157" s="274"/>
      <c r="X2157" s="274"/>
      <c r="Y2157" s="274"/>
      <c r="Z2157" s="274"/>
      <c r="AA2157" s="274"/>
      <c r="AB2157" s="274"/>
      <c r="AC2157" s="274"/>
      <c r="AD2157" s="274"/>
      <c r="AE2157" s="275"/>
      <c r="AF2157" s="275"/>
      <c r="AG2157" s="275"/>
      <c r="AH2157" s="275"/>
      <c r="AI2157" s="275"/>
      <c r="AJ2157" s="275"/>
      <c r="AK2157" s="275"/>
      <c r="AL2157" s="275"/>
      <c r="AM2157" s="275"/>
      <c r="AN2157" s="275"/>
      <c r="AO2157" s="274"/>
      <c r="AP2157" s="274"/>
      <c r="AQ2157" s="274"/>
      <c r="AR2157" s="274"/>
      <c r="AS2157" s="274"/>
      <c r="AT2157" s="274"/>
      <c r="AU2157" s="274"/>
      <c r="AW2157" s="286" t="str">
        <f t="shared" si="252"/>
        <v/>
      </c>
      <c r="AX2157" s="286" t="str">
        <f t="shared" si="256"/>
        <v/>
      </c>
      <c r="AY2157" s="286" t="str">
        <f t="shared" si="253"/>
        <v/>
      </c>
      <c r="AZ2157" s="286" t="str">
        <f t="shared" si="254"/>
        <v/>
      </c>
      <c r="BA2157" s="286" t="str">
        <f t="shared" si="255"/>
        <v/>
      </c>
      <c r="BD2157" s="274" t="str">
        <f>IF(W2157="","",IF(F2157="休日",AW2157,IF(F2157="法休",AW2157,VLOOKUP(F2157,カレンダマスタ!$Q$56:$R$69,2,FALSE))))</f>
        <v/>
      </c>
      <c r="BG2157" s="274" t="str">
        <f t="shared" si="257"/>
        <v/>
      </c>
      <c r="BH2157" s="274" t="str">
        <f>IF(AX2157="","",IF(P2157&lt;&gt;"","",IF(BG2157="CS","OK",IF(VLOOKUP(E2157,カレンダマスタ!$A$5:$D$381,4,FALSE)&gt;0,"",IF(OR(AX2157*24&gt;10.84,AZ2157*24&lt;14.5)=TRUE,"×","OK")))))</f>
        <v/>
      </c>
    </row>
    <row r="2158" spans="2:60">
      <c r="B2158" s="111"/>
      <c r="C2158" s="397" t="str">
        <f>IF(STEP!C2158&lt;&gt;"",STEP!C2158,"")</f>
        <v/>
      </c>
      <c r="D2158" s="398" t="str">
        <f>IF(STEP!D2158&lt;&gt;"",STEP!D2158,"")</f>
        <v/>
      </c>
      <c r="E2158" s="399" t="str">
        <f>IF(STEP!E2158&lt;&gt;"",STEP!E2158,"")</f>
        <v/>
      </c>
      <c r="F2158" s="273"/>
      <c r="G2158" s="272"/>
      <c r="H2158" s="274"/>
      <c r="I2158" s="274"/>
      <c r="J2158" s="274"/>
      <c r="K2158" s="274"/>
      <c r="L2158" s="274"/>
      <c r="M2158" s="274"/>
      <c r="N2158" s="274"/>
      <c r="O2158" s="274"/>
      <c r="P2158" s="274"/>
      <c r="Q2158" s="274"/>
      <c r="R2158" s="274"/>
      <c r="S2158" s="274"/>
      <c r="T2158" s="274"/>
      <c r="U2158" s="274"/>
      <c r="V2158" s="274"/>
      <c r="W2158" s="274"/>
      <c r="X2158" s="274"/>
      <c r="Y2158" s="274"/>
      <c r="Z2158" s="274"/>
      <c r="AA2158" s="274"/>
      <c r="AB2158" s="274"/>
      <c r="AC2158" s="274"/>
      <c r="AD2158" s="274"/>
      <c r="AE2158" s="275"/>
      <c r="AF2158" s="275"/>
      <c r="AG2158" s="275"/>
      <c r="AH2158" s="275"/>
      <c r="AI2158" s="275"/>
      <c r="AJ2158" s="275"/>
      <c r="AK2158" s="275"/>
      <c r="AL2158" s="275"/>
      <c r="AM2158" s="275"/>
      <c r="AN2158" s="275"/>
      <c r="AO2158" s="274"/>
      <c r="AP2158" s="274"/>
      <c r="AQ2158" s="274"/>
      <c r="AR2158" s="274"/>
      <c r="AS2158" s="274"/>
      <c r="AT2158" s="274"/>
      <c r="AU2158" s="274"/>
      <c r="AW2158" s="286" t="str">
        <f t="shared" si="252"/>
        <v/>
      </c>
      <c r="AX2158" s="286" t="str">
        <f t="shared" si="256"/>
        <v/>
      </c>
      <c r="AY2158" s="286" t="str">
        <f t="shared" si="253"/>
        <v/>
      </c>
      <c r="AZ2158" s="286" t="str">
        <f t="shared" si="254"/>
        <v/>
      </c>
      <c r="BA2158" s="286" t="str">
        <f t="shared" si="255"/>
        <v/>
      </c>
      <c r="BD2158" s="274" t="str">
        <f>IF(W2158="","",IF(F2158="休日",AW2158,IF(F2158="法休",AW2158,VLOOKUP(F2158,カレンダマスタ!$Q$56:$R$69,2,FALSE))))</f>
        <v/>
      </c>
      <c r="BG2158" s="274" t="str">
        <f t="shared" si="257"/>
        <v/>
      </c>
      <c r="BH2158" s="274" t="str">
        <f>IF(AX2158="","",IF(P2158&lt;&gt;"","",IF(BG2158="CS","OK",IF(VLOOKUP(E2158,カレンダマスタ!$A$5:$D$381,4,FALSE)&gt;0,"",IF(OR(AX2158*24&gt;10.84,AZ2158*24&lt;14.5)=TRUE,"×","OK")))))</f>
        <v/>
      </c>
    </row>
    <row r="2159" spans="2:60">
      <c r="B2159" s="111"/>
      <c r="C2159" s="397" t="str">
        <f>IF(STEP!C2159&lt;&gt;"",STEP!C2159,"")</f>
        <v/>
      </c>
      <c r="D2159" s="398" t="str">
        <f>IF(STEP!D2159&lt;&gt;"",STEP!D2159,"")</f>
        <v/>
      </c>
      <c r="E2159" s="399" t="str">
        <f>IF(STEP!E2159&lt;&gt;"",STEP!E2159,"")</f>
        <v/>
      </c>
      <c r="F2159" s="273"/>
      <c r="G2159" s="272"/>
      <c r="H2159" s="274"/>
      <c r="I2159" s="274"/>
      <c r="J2159" s="274"/>
      <c r="K2159" s="274"/>
      <c r="L2159" s="274"/>
      <c r="M2159" s="274"/>
      <c r="N2159" s="274"/>
      <c r="O2159" s="274"/>
      <c r="P2159" s="274"/>
      <c r="Q2159" s="274"/>
      <c r="R2159" s="274"/>
      <c r="S2159" s="274"/>
      <c r="T2159" s="274"/>
      <c r="U2159" s="274"/>
      <c r="V2159" s="274"/>
      <c r="W2159" s="274"/>
      <c r="X2159" s="274"/>
      <c r="Y2159" s="274"/>
      <c r="Z2159" s="274"/>
      <c r="AA2159" s="274"/>
      <c r="AB2159" s="274"/>
      <c r="AC2159" s="274"/>
      <c r="AD2159" s="274"/>
      <c r="AE2159" s="275"/>
      <c r="AF2159" s="275"/>
      <c r="AG2159" s="275"/>
      <c r="AH2159" s="275"/>
      <c r="AI2159" s="275"/>
      <c r="AJ2159" s="275"/>
      <c r="AK2159" s="275"/>
      <c r="AL2159" s="275"/>
      <c r="AM2159" s="275"/>
      <c r="AN2159" s="275"/>
      <c r="AO2159" s="274"/>
      <c r="AP2159" s="274"/>
      <c r="AQ2159" s="274"/>
      <c r="AR2159" s="274"/>
      <c r="AS2159" s="274"/>
      <c r="AT2159" s="274"/>
      <c r="AU2159" s="274"/>
      <c r="AW2159" s="286" t="str">
        <f t="shared" si="252"/>
        <v/>
      </c>
      <c r="AX2159" s="286" t="str">
        <f t="shared" si="256"/>
        <v/>
      </c>
      <c r="AY2159" s="286" t="str">
        <f t="shared" si="253"/>
        <v/>
      </c>
      <c r="AZ2159" s="286" t="str">
        <f t="shared" si="254"/>
        <v/>
      </c>
      <c r="BA2159" s="286" t="str">
        <f t="shared" si="255"/>
        <v/>
      </c>
      <c r="BD2159" s="274" t="str">
        <f>IF(W2159="","",IF(F2159="休日",AW2159,IF(F2159="法休",AW2159,VLOOKUP(F2159,カレンダマスタ!$Q$56:$R$69,2,FALSE))))</f>
        <v/>
      </c>
      <c r="BG2159" s="274" t="str">
        <f t="shared" si="257"/>
        <v/>
      </c>
      <c r="BH2159" s="274" t="str">
        <f>IF(AX2159="","",IF(P2159&lt;&gt;"","",IF(BG2159="CS","OK",IF(VLOOKUP(E2159,カレンダマスタ!$A$5:$D$381,4,FALSE)&gt;0,"",IF(OR(AX2159*24&gt;10.84,AZ2159*24&lt;14.5)=TRUE,"×","OK")))))</f>
        <v/>
      </c>
    </row>
    <row r="2160" spans="2:60" ht="13.8" thickBot="1">
      <c r="B2160" s="161"/>
      <c r="C2160" s="400" t="str">
        <f>IF(STEP!C2160&lt;&gt;"",STEP!C2160,"")</f>
        <v/>
      </c>
      <c r="D2160" s="401" t="str">
        <f>IF(STEP!D2160&lt;&gt;"",STEP!D2160,"")</f>
        <v/>
      </c>
      <c r="E2160" s="402" t="str">
        <f>IF(STEP!E2160&lt;&gt;"",STEP!E2160,"")</f>
        <v/>
      </c>
      <c r="F2160" s="277"/>
      <c r="G2160" s="276"/>
      <c r="H2160" s="278"/>
      <c r="I2160" s="278"/>
      <c r="J2160" s="278"/>
      <c r="K2160" s="278"/>
      <c r="L2160" s="278"/>
      <c r="M2160" s="278"/>
      <c r="N2160" s="278"/>
      <c r="O2160" s="278"/>
      <c r="P2160" s="278"/>
      <c r="Q2160" s="278"/>
      <c r="R2160" s="278"/>
      <c r="S2160" s="278"/>
      <c r="T2160" s="278"/>
      <c r="U2160" s="278"/>
      <c r="V2160" s="278"/>
      <c r="W2160" s="278"/>
      <c r="X2160" s="278"/>
      <c r="Y2160" s="278"/>
      <c r="Z2160" s="278"/>
      <c r="AA2160" s="278"/>
      <c r="AB2160" s="278"/>
      <c r="AC2160" s="278"/>
      <c r="AD2160" s="278"/>
      <c r="AE2160" s="279"/>
      <c r="AF2160" s="279"/>
      <c r="AG2160" s="279"/>
      <c r="AH2160" s="279"/>
      <c r="AI2160" s="279"/>
      <c r="AJ2160" s="279"/>
      <c r="AK2160" s="279"/>
      <c r="AL2160" s="279"/>
      <c r="AM2160" s="279"/>
      <c r="AN2160" s="279"/>
      <c r="AO2160" s="278"/>
      <c r="AP2160" s="278"/>
      <c r="AQ2160" s="278"/>
      <c r="AR2160" s="278"/>
      <c r="AS2160" s="278"/>
      <c r="AT2160" s="278"/>
      <c r="AU2160" s="278"/>
      <c r="AW2160" s="287" t="str">
        <f t="shared" si="252"/>
        <v/>
      </c>
      <c r="AX2160" s="287" t="str">
        <f t="shared" si="256"/>
        <v/>
      </c>
      <c r="AY2160" s="287" t="str">
        <f t="shared" si="253"/>
        <v/>
      </c>
      <c r="AZ2160" s="287" t="str">
        <f t="shared" si="254"/>
        <v/>
      </c>
      <c r="BA2160" s="287" t="str">
        <f t="shared" si="255"/>
        <v/>
      </c>
      <c r="BD2160" s="278" t="str">
        <f>IF(W2160="","",IF(F2160="休日",AW2160,IF(F2160="法休",AW2160,VLOOKUP(F2160,カレンダマスタ!$Q$56:$R$69,2,FALSE))))</f>
        <v/>
      </c>
      <c r="BG2160" s="278" t="str">
        <f t="shared" si="257"/>
        <v/>
      </c>
      <c r="BH2160" s="278" t="str">
        <f>IF(AX2160="","",IF(P2160&lt;&gt;"","",IF(BG2160="CS","OK",IF(VLOOKUP(E2160,カレンダマスタ!$A$5:$D$381,4,FALSE)&gt;0,"",IF(OR(AX2160*24&gt;10.84,AZ2160*24&lt;14.5)=TRUE,"×","OK")))))</f>
        <v/>
      </c>
    </row>
    <row r="2161" spans="2:60">
      <c r="B2161" s="323"/>
      <c r="C2161" s="366"/>
      <c r="D2161" s="367"/>
      <c r="E2161" s="368"/>
      <c r="F2161" s="367"/>
      <c r="G2161" s="366"/>
      <c r="H2161" s="369"/>
      <c r="I2161" s="369"/>
      <c r="J2161" s="369"/>
      <c r="K2161" s="369"/>
      <c r="L2161" s="369"/>
      <c r="M2161" s="369"/>
      <c r="N2161" s="369"/>
      <c r="O2161" s="369"/>
      <c r="P2161" s="369"/>
      <c r="Q2161" s="369"/>
      <c r="R2161" s="369"/>
      <c r="S2161" s="369"/>
      <c r="T2161" s="369"/>
      <c r="U2161" s="369"/>
      <c r="V2161" s="369"/>
      <c r="W2161" s="369"/>
      <c r="X2161" s="369"/>
      <c r="Y2161" s="369"/>
      <c r="Z2161" s="369"/>
      <c r="AA2161" s="369"/>
      <c r="AB2161" s="369"/>
      <c r="AC2161" s="369"/>
      <c r="AD2161" s="369"/>
      <c r="AE2161" s="370"/>
      <c r="AF2161" s="370"/>
      <c r="AG2161" s="370"/>
      <c r="AH2161" s="370"/>
      <c r="AI2161" s="370"/>
      <c r="AJ2161" s="370"/>
      <c r="AK2161" s="370"/>
      <c r="AL2161" s="370"/>
      <c r="AM2161" s="370"/>
      <c r="AN2161" s="370"/>
      <c r="AO2161" s="369"/>
      <c r="AP2161" s="369"/>
      <c r="AQ2161" s="369"/>
      <c r="AR2161" s="369"/>
      <c r="AS2161" s="369"/>
      <c r="AT2161" s="369"/>
      <c r="AU2161" s="369"/>
      <c r="AW2161" s="363"/>
      <c r="AX2161" s="363"/>
      <c r="AY2161" s="363"/>
      <c r="AZ2161" s="363"/>
      <c r="BA2161" s="363"/>
      <c r="BD2161" s="369" t="str">
        <f>IF(W2161="","",IF(F2161="休日",AW2161,IF(F2161="法休",AW2161,VLOOKUP(F2161,カレンダマスタ!$Q$56:$R$69,2,FALSE))))</f>
        <v/>
      </c>
      <c r="BG2161" s="369"/>
      <c r="BH2161" s="369"/>
    </row>
    <row r="2162" spans="2:60">
      <c r="B2162" s="323"/>
      <c r="C2162" s="371"/>
      <c r="D2162" s="372"/>
      <c r="E2162" s="373"/>
      <c r="F2162" s="372"/>
      <c r="G2162" s="371"/>
      <c r="H2162" s="374"/>
      <c r="I2162" s="374"/>
      <c r="J2162" s="374"/>
      <c r="K2162" s="374"/>
      <c r="L2162" s="374"/>
      <c r="M2162" s="374"/>
      <c r="N2162" s="374"/>
      <c r="O2162" s="374"/>
      <c r="P2162" s="374"/>
      <c r="Q2162" s="374"/>
      <c r="R2162" s="374"/>
      <c r="S2162" s="374"/>
      <c r="T2162" s="374"/>
      <c r="U2162" s="374"/>
      <c r="V2162" s="374"/>
      <c r="W2162" s="374"/>
      <c r="X2162" s="374"/>
      <c r="Y2162" s="374"/>
      <c r="Z2162" s="374"/>
      <c r="AA2162" s="374"/>
      <c r="AB2162" s="374"/>
      <c r="AC2162" s="374"/>
      <c r="AD2162" s="374"/>
      <c r="AE2162" s="375"/>
      <c r="AF2162" s="375"/>
      <c r="AG2162" s="375"/>
      <c r="AH2162" s="375"/>
      <c r="AI2162" s="375"/>
      <c r="AJ2162" s="375"/>
      <c r="AK2162" s="375"/>
      <c r="AL2162" s="375"/>
      <c r="AM2162" s="375"/>
      <c r="AN2162" s="375"/>
      <c r="AO2162" s="374"/>
      <c r="AP2162" s="374"/>
      <c r="AQ2162" s="374"/>
      <c r="AR2162" s="374"/>
      <c r="AS2162" s="374"/>
      <c r="AT2162" s="374"/>
      <c r="AU2162" s="374"/>
      <c r="AW2162" s="363"/>
      <c r="AX2162" s="363"/>
      <c r="AY2162" s="363"/>
      <c r="AZ2162" s="363"/>
      <c r="BA2162" s="363"/>
      <c r="BD2162" s="374" t="str">
        <f>IF(W2162="","",IF(F2162="休日",AW2162,IF(F2162="法休",AW2162,VLOOKUP(F2162,カレンダマスタ!$Q$56:$R$69,2,FALSE))))</f>
        <v/>
      </c>
      <c r="BG2162" s="374"/>
      <c r="BH2162" s="374"/>
    </row>
    <row r="2163" spans="2:60">
      <c r="B2163" s="323"/>
      <c r="C2163" s="371"/>
      <c r="D2163" s="372"/>
      <c r="E2163" s="373"/>
      <c r="F2163" s="372"/>
      <c r="G2163" s="371"/>
      <c r="H2163" s="374"/>
      <c r="I2163" s="374"/>
      <c r="J2163" s="374"/>
      <c r="K2163" s="374"/>
      <c r="L2163" s="374"/>
      <c r="M2163" s="374"/>
      <c r="N2163" s="374"/>
      <c r="O2163" s="374"/>
      <c r="P2163" s="374"/>
      <c r="Q2163" s="374"/>
      <c r="R2163" s="374"/>
      <c r="S2163" s="374"/>
      <c r="T2163" s="374"/>
      <c r="U2163" s="374"/>
      <c r="V2163" s="374"/>
      <c r="W2163" s="374"/>
      <c r="X2163" s="374"/>
      <c r="Y2163" s="374"/>
      <c r="Z2163" s="374"/>
      <c r="AA2163" s="374"/>
      <c r="AB2163" s="374"/>
      <c r="AC2163" s="374"/>
      <c r="AD2163" s="374"/>
      <c r="AE2163" s="375"/>
      <c r="AF2163" s="375"/>
      <c r="AG2163" s="375"/>
      <c r="AH2163" s="375"/>
      <c r="AI2163" s="375"/>
      <c r="AJ2163" s="375"/>
      <c r="AK2163" s="375"/>
      <c r="AL2163" s="375"/>
      <c r="AM2163" s="375"/>
      <c r="AN2163" s="375"/>
      <c r="AO2163" s="374"/>
      <c r="AP2163" s="374"/>
      <c r="AQ2163" s="374"/>
      <c r="AR2163" s="374"/>
      <c r="AS2163" s="374"/>
      <c r="AT2163" s="374"/>
      <c r="AU2163" s="374"/>
      <c r="AW2163" s="363"/>
      <c r="AX2163" s="363"/>
      <c r="AY2163" s="363"/>
      <c r="AZ2163" s="363"/>
      <c r="BA2163" s="363"/>
      <c r="BD2163" s="374" t="str">
        <f>IF(W2163="","",IF(F2163="休日",AW2163,IF(F2163="法休",AW2163,VLOOKUP(F2163,カレンダマスタ!$Q$56:$R$69,2,FALSE))))</f>
        <v/>
      </c>
      <c r="BG2163" s="374"/>
      <c r="BH2163" s="374"/>
    </row>
    <row r="2164" spans="2:60">
      <c r="B2164" s="323"/>
      <c r="C2164" s="371"/>
      <c r="D2164" s="372"/>
      <c r="E2164" s="373"/>
      <c r="F2164" s="372"/>
      <c r="G2164" s="371"/>
      <c r="H2164" s="374"/>
      <c r="I2164" s="374"/>
      <c r="J2164" s="374"/>
      <c r="K2164" s="374"/>
      <c r="L2164" s="374"/>
      <c r="M2164" s="374"/>
      <c r="N2164" s="374"/>
      <c r="O2164" s="374"/>
      <c r="P2164" s="374"/>
      <c r="Q2164" s="374"/>
      <c r="R2164" s="374"/>
      <c r="S2164" s="374"/>
      <c r="T2164" s="374"/>
      <c r="U2164" s="374"/>
      <c r="V2164" s="374"/>
      <c r="W2164" s="374"/>
      <c r="X2164" s="374"/>
      <c r="Y2164" s="374"/>
      <c r="Z2164" s="374"/>
      <c r="AA2164" s="374"/>
      <c r="AB2164" s="374"/>
      <c r="AC2164" s="374"/>
      <c r="AD2164" s="374"/>
      <c r="AE2164" s="375"/>
      <c r="AF2164" s="375"/>
      <c r="AG2164" s="375"/>
      <c r="AH2164" s="375"/>
      <c r="AI2164" s="375"/>
      <c r="AJ2164" s="375"/>
      <c r="AK2164" s="375"/>
      <c r="AL2164" s="375"/>
      <c r="AM2164" s="375"/>
      <c r="AN2164" s="375"/>
      <c r="AO2164" s="374"/>
      <c r="AP2164" s="374"/>
      <c r="AQ2164" s="374"/>
      <c r="AR2164" s="374"/>
      <c r="AS2164" s="374"/>
      <c r="AT2164" s="374"/>
      <c r="AU2164" s="374"/>
      <c r="AW2164" s="363"/>
      <c r="AX2164" s="363"/>
      <c r="AY2164" s="363"/>
      <c r="AZ2164" s="363"/>
      <c r="BA2164" s="363"/>
      <c r="BD2164" s="374" t="str">
        <f>IF(W2164="","",IF(F2164="休日",AW2164,IF(F2164="法休",AW2164,VLOOKUP(F2164,カレンダマスタ!$Q$56:$R$69,2,FALSE))))</f>
        <v/>
      </c>
      <c r="BG2164" s="374"/>
      <c r="BH2164" s="374"/>
    </row>
    <row r="2165" spans="2:60">
      <c r="B2165" s="323"/>
      <c r="C2165" s="371"/>
      <c r="D2165" s="372"/>
      <c r="E2165" s="373"/>
      <c r="F2165" s="372"/>
      <c r="G2165" s="371"/>
      <c r="H2165" s="374"/>
      <c r="I2165" s="374"/>
      <c r="J2165" s="374"/>
      <c r="K2165" s="374"/>
      <c r="L2165" s="374"/>
      <c r="M2165" s="374"/>
      <c r="N2165" s="374"/>
      <c r="O2165" s="374"/>
      <c r="P2165" s="374"/>
      <c r="Q2165" s="374"/>
      <c r="R2165" s="374"/>
      <c r="S2165" s="374"/>
      <c r="T2165" s="374"/>
      <c r="U2165" s="374"/>
      <c r="V2165" s="374"/>
      <c r="W2165" s="374"/>
      <c r="X2165" s="374"/>
      <c r="Y2165" s="374"/>
      <c r="Z2165" s="374"/>
      <c r="AA2165" s="374"/>
      <c r="AB2165" s="374"/>
      <c r="AC2165" s="374"/>
      <c r="AD2165" s="374"/>
      <c r="AE2165" s="375"/>
      <c r="AF2165" s="375"/>
      <c r="AG2165" s="375"/>
      <c r="AH2165" s="375"/>
      <c r="AI2165" s="375"/>
      <c r="AJ2165" s="375"/>
      <c r="AK2165" s="375"/>
      <c r="AL2165" s="375"/>
      <c r="AM2165" s="375"/>
      <c r="AN2165" s="375"/>
      <c r="AO2165" s="374"/>
      <c r="AP2165" s="374"/>
      <c r="AQ2165" s="374"/>
      <c r="AR2165" s="374"/>
      <c r="AS2165" s="374"/>
      <c r="AT2165" s="374"/>
      <c r="AU2165" s="374"/>
      <c r="AW2165" s="363"/>
      <c r="AX2165" s="363"/>
      <c r="AY2165" s="363"/>
      <c r="AZ2165" s="363"/>
      <c r="BA2165" s="363"/>
      <c r="BD2165" s="374" t="str">
        <f>IF(W2165="","",IF(F2165="休日",AW2165,IF(F2165="法休",AW2165,VLOOKUP(F2165,カレンダマスタ!$Q$56:$R$69,2,FALSE))))</f>
        <v/>
      </c>
      <c r="BG2165" s="374"/>
      <c r="BH2165" s="374"/>
    </row>
    <row r="2166" spans="2:60">
      <c r="B2166" s="323"/>
      <c r="C2166" s="371"/>
      <c r="D2166" s="372"/>
      <c r="E2166" s="373"/>
      <c r="F2166" s="372"/>
      <c r="G2166" s="371"/>
      <c r="H2166" s="374"/>
      <c r="I2166" s="374"/>
      <c r="J2166" s="374"/>
      <c r="K2166" s="374"/>
      <c r="L2166" s="374"/>
      <c r="M2166" s="374"/>
      <c r="N2166" s="374"/>
      <c r="O2166" s="374"/>
      <c r="P2166" s="374"/>
      <c r="Q2166" s="374"/>
      <c r="R2166" s="374"/>
      <c r="S2166" s="374"/>
      <c r="T2166" s="374"/>
      <c r="U2166" s="374"/>
      <c r="V2166" s="374"/>
      <c r="W2166" s="374"/>
      <c r="X2166" s="374"/>
      <c r="Y2166" s="374"/>
      <c r="Z2166" s="374"/>
      <c r="AA2166" s="374"/>
      <c r="AB2166" s="374"/>
      <c r="AC2166" s="374"/>
      <c r="AD2166" s="374"/>
      <c r="AE2166" s="375"/>
      <c r="AF2166" s="375"/>
      <c r="AG2166" s="375"/>
      <c r="AH2166" s="375"/>
      <c r="AI2166" s="375"/>
      <c r="AJ2166" s="375"/>
      <c r="AK2166" s="375"/>
      <c r="AL2166" s="375"/>
      <c r="AM2166" s="375"/>
      <c r="AN2166" s="375"/>
      <c r="AO2166" s="374"/>
      <c r="AP2166" s="374"/>
      <c r="AQ2166" s="374"/>
      <c r="AR2166" s="374"/>
      <c r="AS2166" s="374"/>
      <c r="AT2166" s="374"/>
      <c r="AU2166" s="374"/>
      <c r="AW2166" s="363"/>
      <c r="AX2166" s="363"/>
      <c r="AY2166" s="363"/>
      <c r="AZ2166" s="363"/>
      <c r="BA2166" s="363"/>
      <c r="BD2166" s="374" t="str">
        <f>IF(W2166="","",IF(F2166="休日",AW2166,IF(F2166="法休",AW2166,VLOOKUP(F2166,カレンダマスタ!$Q$56:$R$69,2,FALSE))))</f>
        <v/>
      </c>
      <c r="BG2166" s="374"/>
      <c r="BH2166" s="374"/>
    </row>
    <row r="2167" spans="2:60">
      <c r="B2167" s="323"/>
      <c r="C2167" s="371"/>
      <c r="D2167" s="372"/>
      <c r="E2167" s="373"/>
      <c r="F2167" s="372"/>
      <c r="G2167" s="371"/>
      <c r="H2167" s="374"/>
      <c r="I2167" s="374"/>
      <c r="J2167" s="374"/>
      <c r="K2167" s="374"/>
      <c r="L2167" s="374"/>
      <c r="M2167" s="374"/>
      <c r="N2167" s="374"/>
      <c r="O2167" s="374"/>
      <c r="P2167" s="374"/>
      <c r="Q2167" s="374"/>
      <c r="R2167" s="374"/>
      <c r="S2167" s="374"/>
      <c r="T2167" s="374"/>
      <c r="U2167" s="374"/>
      <c r="V2167" s="374"/>
      <c r="W2167" s="374"/>
      <c r="X2167" s="374"/>
      <c r="Y2167" s="374"/>
      <c r="Z2167" s="374"/>
      <c r="AA2167" s="374"/>
      <c r="AB2167" s="374"/>
      <c r="AC2167" s="374"/>
      <c r="AD2167" s="374"/>
      <c r="AE2167" s="375"/>
      <c r="AF2167" s="375"/>
      <c r="AG2167" s="375"/>
      <c r="AH2167" s="375"/>
      <c r="AI2167" s="375"/>
      <c r="AJ2167" s="375"/>
      <c r="AK2167" s="375"/>
      <c r="AL2167" s="375"/>
      <c r="AM2167" s="375"/>
      <c r="AN2167" s="375"/>
      <c r="AO2167" s="374"/>
      <c r="AP2167" s="374"/>
      <c r="AQ2167" s="374"/>
      <c r="AR2167" s="374"/>
      <c r="AS2167" s="374"/>
      <c r="AT2167" s="374"/>
      <c r="AU2167" s="374"/>
      <c r="AW2167" s="363"/>
      <c r="AX2167" s="363"/>
      <c r="AY2167" s="363"/>
      <c r="AZ2167" s="363"/>
      <c r="BA2167" s="363"/>
      <c r="BD2167" s="374" t="str">
        <f>IF(W2167="","",IF(F2167="休日",AW2167,IF(F2167="法休",AW2167,VLOOKUP(F2167,カレンダマスタ!$Q$56:$R$69,2,FALSE))))</f>
        <v/>
      </c>
      <c r="BG2167" s="374"/>
      <c r="BH2167" s="374"/>
    </row>
    <row r="2168" spans="2:60">
      <c r="B2168" s="323"/>
      <c r="C2168" s="371"/>
      <c r="D2168" s="372"/>
      <c r="E2168" s="373"/>
      <c r="F2168" s="372"/>
      <c r="G2168" s="371"/>
      <c r="H2168" s="374"/>
      <c r="I2168" s="374"/>
      <c r="J2168" s="374"/>
      <c r="K2168" s="374"/>
      <c r="L2168" s="374"/>
      <c r="M2168" s="374"/>
      <c r="N2168" s="374"/>
      <c r="O2168" s="374"/>
      <c r="P2168" s="374"/>
      <c r="Q2168" s="374"/>
      <c r="R2168" s="374"/>
      <c r="S2168" s="374"/>
      <c r="T2168" s="374"/>
      <c r="U2168" s="374"/>
      <c r="V2168" s="374"/>
      <c r="W2168" s="374"/>
      <c r="X2168" s="374"/>
      <c r="Y2168" s="374"/>
      <c r="Z2168" s="374"/>
      <c r="AA2168" s="374"/>
      <c r="AB2168" s="374"/>
      <c r="AC2168" s="374"/>
      <c r="AD2168" s="374"/>
      <c r="AE2168" s="375"/>
      <c r="AF2168" s="375"/>
      <c r="AG2168" s="375"/>
      <c r="AH2168" s="375"/>
      <c r="AI2168" s="375"/>
      <c r="AJ2168" s="375"/>
      <c r="AK2168" s="375"/>
      <c r="AL2168" s="375"/>
      <c r="AM2168" s="375"/>
      <c r="AN2168" s="375"/>
      <c r="AO2168" s="374"/>
      <c r="AP2168" s="374"/>
      <c r="AQ2168" s="374"/>
      <c r="AR2168" s="374"/>
      <c r="AS2168" s="374"/>
      <c r="AT2168" s="374"/>
      <c r="AU2168" s="374"/>
      <c r="AW2168" s="363"/>
      <c r="AX2168" s="363"/>
      <c r="AY2168" s="363"/>
      <c r="AZ2168" s="363"/>
      <c r="BA2168" s="363"/>
      <c r="BD2168" s="374" t="str">
        <f>IF(W2168="","",IF(F2168="休日",AW2168,IF(F2168="法休",AW2168,VLOOKUP(F2168,カレンダマスタ!$Q$56:$R$69,2,FALSE))))</f>
        <v/>
      </c>
      <c r="BG2168" s="374"/>
      <c r="BH2168" s="374"/>
    </row>
    <row r="2169" spans="2:60">
      <c r="B2169" s="323"/>
      <c r="C2169" s="371"/>
      <c r="D2169" s="372"/>
      <c r="E2169" s="373"/>
      <c r="F2169" s="372"/>
      <c r="G2169" s="371"/>
      <c r="H2169" s="374"/>
      <c r="I2169" s="374"/>
      <c r="J2169" s="374"/>
      <c r="K2169" s="374"/>
      <c r="L2169" s="374"/>
      <c r="M2169" s="374"/>
      <c r="N2169" s="374"/>
      <c r="O2169" s="374"/>
      <c r="P2169" s="374"/>
      <c r="Q2169" s="374"/>
      <c r="R2169" s="374"/>
      <c r="S2169" s="374"/>
      <c r="T2169" s="374"/>
      <c r="U2169" s="374"/>
      <c r="V2169" s="374"/>
      <c r="W2169" s="374"/>
      <c r="X2169" s="374"/>
      <c r="Y2169" s="374"/>
      <c r="Z2169" s="374"/>
      <c r="AA2169" s="374"/>
      <c r="AB2169" s="374"/>
      <c r="AC2169" s="374"/>
      <c r="AD2169" s="374"/>
      <c r="AE2169" s="375"/>
      <c r="AF2169" s="375"/>
      <c r="AG2169" s="375"/>
      <c r="AH2169" s="375"/>
      <c r="AI2169" s="375"/>
      <c r="AJ2169" s="375"/>
      <c r="AK2169" s="375"/>
      <c r="AL2169" s="375"/>
      <c r="AM2169" s="375"/>
      <c r="AN2169" s="375"/>
      <c r="AO2169" s="374"/>
      <c r="AP2169" s="374"/>
      <c r="AQ2169" s="374"/>
      <c r="AR2169" s="374"/>
      <c r="AS2169" s="374"/>
      <c r="AT2169" s="374"/>
      <c r="AU2169" s="374"/>
      <c r="AW2169" s="363"/>
      <c r="AX2169" s="363"/>
      <c r="AY2169" s="363"/>
      <c r="AZ2169" s="363"/>
      <c r="BA2169" s="363"/>
      <c r="BD2169" s="374" t="str">
        <f>IF(W2169="","",IF(F2169="休日",AW2169,IF(F2169="法休",AW2169,VLOOKUP(F2169,カレンダマスタ!$Q$56:$R$69,2,FALSE))))</f>
        <v/>
      </c>
      <c r="BG2169" s="374"/>
      <c r="BH2169" s="374"/>
    </row>
    <row r="2170" spans="2:60" ht="13.8" thickBot="1">
      <c r="B2170" s="329"/>
      <c r="C2170" s="377"/>
      <c r="D2170" s="378"/>
      <c r="E2170" s="379"/>
      <c r="F2170" s="378"/>
      <c r="G2170" s="377"/>
      <c r="H2170" s="380"/>
      <c r="I2170" s="380"/>
      <c r="J2170" s="380"/>
      <c r="K2170" s="380"/>
      <c r="L2170" s="380"/>
      <c r="M2170" s="380"/>
      <c r="N2170" s="380"/>
      <c r="O2170" s="380"/>
      <c r="P2170" s="380"/>
      <c r="Q2170" s="380"/>
      <c r="R2170" s="380"/>
      <c r="S2170" s="380"/>
      <c r="T2170" s="380"/>
      <c r="U2170" s="380"/>
      <c r="V2170" s="380"/>
      <c r="W2170" s="380"/>
      <c r="X2170" s="380"/>
      <c r="Y2170" s="380"/>
      <c r="Z2170" s="380"/>
      <c r="AA2170" s="380"/>
      <c r="AB2170" s="380"/>
      <c r="AC2170" s="380"/>
      <c r="AD2170" s="380"/>
      <c r="AE2170" s="381"/>
      <c r="AF2170" s="381"/>
      <c r="AG2170" s="381"/>
      <c r="AH2170" s="381"/>
      <c r="AI2170" s="381"/>
      <c r="AJ2170" s="381"/>
      <c r="AK2170" s="381"/>
      <c r="AL2170" s="381"/>
      <c r="AM2170" s="381"/>
      <c r="AN2170" s="381"/>
      <c r="AO2170" s="380"/>
      <c r="AP2170" s="380"/>
      <c r="AQ2170" s="380"/>
      <c r="AR2170" s="380"/>
      <c r="AS2170" s="380"/>
      <c r="AT2170" s="380"/>
      <c r="AU2170" s="380"/>
      <c r="AW2170" s="364"/>
      <c r="AX2170" s="364"/>
      <c r="AY2170" s="364"/>
      <c r="AZ2170" s="364"/>
      <c r="BA2170" s="364"/>
      <c r="BD2170" s="380" t="str">
        <f>IF(W2170="","",IF(F2170="休日",AW2170,IF(F2170="法休",AW2170,VLOOKUP(F2170,カレンダマスタ!$Q$56:$R$69,2,FALSE))))</f>
        <v/>
      </c>
      <c r="BG2170" s="380"/>
      <c r="BH2170" s="380"/>
    </row>
    <row r="2171" spans="2:60">
      <c r="B2171" s="176">
        <f>B2126+1</f>
        <v>49</v>
      </c>
      <c r="C2171" s="382" t="str">
        <f>IF(STEP!C2171&lt;&gt;"",STEP!C2171,"")</f>
        <v/>
      </c>
      <c r="D2171" s="383" t="str">
        <f>IF(STEP!D2171&lt;&gt;"",STEP!D2171,"")</f>
        <v/>
      </c>
      <c r="E2171" s="384" t="str">
        <f>IF(STEP!E2171&lt;&gt;"",STEP!E2171,"")</f>
        <v/>
      </c>
      <c r="F2171" s="248"/>
      <c r="G2171" s="249"/>
      <c r="H2171" s="250"/>
      <c r="I2171" s="250"/>
      <c r="J2171" s="250"/>
      <c r="K2171" s="250"/>
      <c r="L2171" s="250"/>
      <c r="M2171" s="250"/>
      <c r="N2171" s="250"/>
      <c r="O2171" s="250"/>
      <c r="P2171" s="250"/>
      <c r="Q2171" s="250"/>
      <c r="R2171" s="250"/>
      <c r="S2171" s="250"/>
      <c r="T2171" s="250"/>
      <c r="U2171" s="250"/>
      <c r="V2171" s="250"/>
      <c r="W2171" s="250"/>
      <c r="X2171" s="250"/>
      <c r="Y2171" s="250"/>
      <c r="Z2171" s="250"/>
      <c r="AA2171" s="250"/>
      <c r="AB2171" s="250"/>
      <c r="AC2171" s="250"/>
      <c r="AD2171" s="250"/>
      <c r="AE2171" s="251"/>
      <c r="AF2171" s="251"/>
      <c r="AG2171" s="251"/>
      <c r="AH2171" s="251"/>
      <c r="AI2171" s="251"/>
      <c r="AJ2171" s="251"/>
      <c r="AK2171" s="251"/>
      <c r="AL2171" s="251"/>
      <c r="AM2171" s="251"/>
      <c r="AN2171" s="251"/>
      <c r="AO2171" s="250"/>
      <c r="AP2171" s="250"/>
      <c r="AQ2171" s="250"/>
      <c r="AR2171" s="250"/>
      <c r="AS2171" s="250"/>
      <c r="AT2171" s="250"/>
      <c r="AU2171" s="250"/>
      <c r="AW2171" s="282" t="str">
        <f t="shared" ref="AW2171:AW2205" si="258">IF(W2171&lt;&gt;"",IF(W2171&lt;&gt;"",CEILING(IF(J2171&lt;&gt;"",J2171,I2171),$AY$8),""),"")</f>
        <v/>
      </c>
      <c r="AX2171" s="282" t="str">
        <f>IF(W2171&lt;&gt;"",IF(W2171&lt;&gt;"",IF(OR(K2171="早出",AND(BD2171&lt;AW2171,K2171&lt;&gt;"有償遅刻")),AW2171,BD2171),""),"")</f>
        <v/>
      </c>
      <c r="AY2171" s="282" t="str">
        <f t="shared" ref="AY2171:AY2205" si="259">IF(W2171&lt;&gt;"",FLOOR(IF(N2171&lt;&gt;"",N2171,M2171),$AY$8),"")</f>
        <v/>
      </c>
      <c r="AZ2171" s="282" t="str">
        <f t="shared" ref="AZ2171:AZ2205" si="260">IF(W2171&lt;&gt;"",IF(AY2171&lt;&gt;0,AY2171-AR2171,L2171-AR2171),"")</f>
        <v/>
      </c>
      <c r="BA2171" s="282" t="str">
        <f t="shared" ref="BA2171:BA2205" si="261">IF(W2171&lt;&gt;"",W2171,"")</f>
        <v/>
      </c>
      <c r="BD2171" s="250" t="str">
        <f>IF(W2171="","",IF(F2171="休日",AW2171,IF(F2171="法休",AW2171,VLOOKUP(F2171,カレンダマスタ!$Q$56:$R$69,2,FALSE))))</f>
        <v/>
      </c>
      <c r="BG2171" s="250" t="str">
        <f>STEP!AF2171</f>
        <v/>
      </c>
      <c r="BH2171" s="250" t="str">
        <f>IF(AX2171="","",IF(P2171&lt;&gt;"","",IF(BG2171="CS","OK",IF(VLOOKUP(E2171,カレンダマスタ!$A$5:$D$381,4,FALSE)&gt;0,"",IF(OR(AX2171*24&gt;10.84,AZ2171*24&lt;14.5)=TRUE,"×","OK")))))</f>
        <v/>
      </c>
    </row>
    <row r="2172" spans="2:60">
      <c r="B2172" s="111"/>
      <c r="C2172" s="385" t="str">
        <f>IF(STEP!C2172&lt;&gt;"",STEP!C2172,"")</f>
        <v/>
      </c>
      <c r="D2172" s="386" t="str">
        <f>IF(STEP!D2172&lt;&gt;"",STEP!D2172,"")</f>
        <v/>
      </c>
      <c r="E2172" s="387" t="str">
        <f>IF(STEP!E2172&lt;&gt;"",STEP!E2172,"")</f>
        <v/>
      </c>
      <c r="F2172" s="253"/>
      <c r="G2172" s="252"/>
      <c r="H2172" s="254"/>
      <c r="I2172" s="254"/>
      <c r="J2172" s="254"/>
      <c r="K2172" s="254"/>
      <c r="L2172" s="254"/>
      <c r="M2172" s="254"/>
      <c r="N2172" s="254"/>
      <c r="O2172" s="254"/>
      <c r="P2172" s="254"/>
      <c r="Q2172" s="254"/>
      <c r="R2172" s="254"/>
      <c r="S2172" s="254"/>
      <c r="T2172" s="254"/>
      <c r="U2172" s="254"/>
      <c r="V2172" s="254"/>
      <c r="W2172" s="254"/>
      <c r="X2172" s="254"/>
      <c r="Y2172" s="254"/>
      <c r="Z2172" s="254"/>
      <c r="AA2172" s="254"/>
      <c r="AB2172" s="254"/>
      <c r="AC2172" s="254"/>
      <c r="AD2172" s="254"/>
      <c r="AE2172" s="255"/>
      <c r="AF2172" s="255"/>
      <c r="AG2172" s="255"/>
      <c r="AH2172" s="255"/>
      <c r="AI2172" s="255"/>
      <c r="AJ2172" s="255"/>
      <c r="AK2172" s="255"/>
      <c r="AL2172" s="255"/>
      <c r="AM2172" s="255"/>
      <c r="AN2172" s="255"/>
      <c r="AO2172" s="254"/>
      <c r="AP2172" s="254"/>
      <c r="AQ2172" s="254"/>
      <c r="AR2172" s="254"/>
      <c r="AS2172" s="254"/>
      <c r="AT2172" s="254"/>
      <c r="AU2172" s="254"/>
      <c r="AW2172" s="283" t="str">
        <f t="shared" si="258"/>
        <v/>
      </c>
      <c r="AX2172" s="283" t="str">
        <f t="shared" si="256"/>
        <v/>
      </c>
      <c r="AY2172" s="283" t="str">
        <f t="shared" si="259"/>
        <v/>
      </c>
      <c r="AZ2172" s="283" t="str">
        <f t="shared" si="260"/>
        <v/>
      </c>
      <c r="BA2172" s="283" t="str">
        <f t="shared" si="261"/>
        <v/>
      </c>
      <c r="BD2172" s="254" t="str">
        <f>IF(W2172="","",IF(F2172="休日",AW2172,IF(F2172="法休",AW2172,VLOOKUP(F2172,カレンダマスタ!$Q$56:$R$69,2,FALSE))))</f>
        <v/>
      </c>
      <c r="BG2172" s="254" t="str">
        <f>BG2171</f>
        <v/>
      </c>
      <c r="BH2172" s="254" t="str">
        <f>IF(AX2172="","",IF(P2172&lt;&gt;"","",IF(BG2172="CS","OK",IF(VLOOKUP(E2172,カレンダマスタ!$A$5:$D$381,4,FALSE)&gt;0,"",IF(OR(AX2172*24&gt;10.84,AZ2172*24&lt;14.5)=TRUE,"×","OK")))))</f>
        <v/>
      </c>
    </row>
    <row r="2173" spans="2:60">
      <c r="B2173" s="111"/>
      <c r="C2173" s="385" t="str">
        <f>IF(STEP!C2173&lt;&gt;"",STEP!C2173,"")</f>
        <v/>
      </c>
      <c r="D2173" s="386" t="str">
        <f>IF(STEP!D2173&lt;&gt;"",STEP!D2173,"")</f>
        <v/>
      </c>
      <c r="E2173" s="387" t="str">
        <f>IF(STEP!E2173&lt;&gt;"",STEP!E2173,"")</f>
        <v/>
      </c>
      <c r="F2173" s="253"/>
      <c r="G2173" s="252"/>
      <c r="H2173" s="254"/>
      <c r="I2173" s="254"/>
      <c r="J2173" s="254"/>
      <c r="K2173" s="254"/>
      <c r="L2173" s="254"/>
      <c r="M2173" s="254"/>
      <c r="N2173" s="254"/>
      <c r="O2173" s="254"/>
      <c r="P2173" s="254"/>
      <c r="Q2173" s="254"/>
      <c r="R2173" s="254"/>
      <c r="S2173" s="254"/>
      <c r="T2173" s="254"/>
      <c r="U2173" s="254"/>
      <c r="V2173" s="254"/>
      <c r="W2173" s="254"/>
      <c r="X2173" s="254"/>
      <c r="Y2173" s="254"/>
      <c r="Z2173" s="254"/>
      <c r="AA2173" s="254"/>
      <c r="AB2173" s="254"/>
      <c r="AC2173" s="254"/>
      <c r="AD2173" s="254"/>
      <c r="AE2173" s="255"/>
      <c r="AF2173" s="255"/>
      <c r="AG2173" s="255"/>
      <c r="AH2173" s="255"/>
      <c r="AI2173" s="255"/>
      <c r="AJ2173" s="255"/>
      <c r="AK2173" s="255"/>
      <c r="AL2173" s="255"/>
      <c r="AM2173" s="255"/>
      <c r="AN2173" s="255"/>
      <c r="AO2173" s="254"/>
      <c r="AP2173" s="254"/>
      <c r="AQ2173" s="254"/>
      <c r="AR2173" s="254"/>
      <c r="AS2173" s="254"/>
      <c r="AT2173" s="254"/>
      <c r="AU2173" s="254"/>
      <c r="AW2173" s="283" t="str">
        <f t="shared" si="258"/>
        <v/>
      </c>
      <c r="AX2173" s="283" t="str">
        <f t="shared" si="256"/>
        <v/>
      </c>
      <c r="AY2173" s="283" t="str">
        <f t="shared" si="259"/>
        <v/>
      </c>
      <c r="AZ2173" s="283" t="str">
        <f t="shared" si="260"/>
        <v/>
      </c>
      <c r="BA2173" s="283" t="str">
        <f t="shared" si="261"/>
        <v/>
      </c>
      <c r="BD2173" s="254" t="str">
        <f>IF(W2173="","",IF(F2173="休日",AW2173,IF(F2173="法休",AW2173,VLOOKUP(F2173,カレンダマスタ!$Q$56:$R$69,2,FALSE))))</f>
        <v/>
      </c>
      <c r="BG2173" s="254" t="str">
        <f t="shared" si="257"/>
        <v/>
      </c>
      <c r="BH2173" s="254" t="str">
        <f>IF(AX2173="","",IF(P2173&lt;&gt;"","",IF(BG2173="CS","OK",IF(VLOOKUP(E2173,カレンダマスタ!$A$5:$D$381,4,FALSE)&gt;0,"",IF(OR(AX2173*24&gt;10.84,AZ2173*24&lt;14.5)=TRUE,"×","OK")))))</f>
        <v/>
      </c>
    </row>
    <row r="2174" spans="2:60">
      <c r="B2174" s="111"/>
      <c r="C2174" s="385" t="str">
        <f>IF(STEP!C2174&lt;&gt;"",STEP!C2174,"")</f>
        <v/>
      </c>
      <c r="D2174" s="386" t="str">
        <f>IF(STEP!D2174&lt;&gt;"",STEP!D2174,"")</f>
        <v/>
      </c>
      <c r="E2174" s="387" t="str">
        <f>IF(STEP!E2174&lt;&gt;"",STEP!E2174,"")</f>
        <v/>
      </c>
      <c r="F2174" s="256"/>
      <c r="G2174" s="257"/>
      <c r="H2174" s="254"/>
      <c r="I2174" s="254"/>
      <c r="J2174" s="254"/>
      <c r="K2174" s="254"/>
      <c r="L2174" s="254"/>
      <c r="M2174" s="254"/>
      <c r="N2174" s="254"/>
      <c r="O2174" s="254"/>
      <c r="P2174" s="254"/>
      <c r="Q2174" s="254"/>
      <c r="R2174" s="254"/>
      <c r="S2174" s="254"/>
      <c r="T2174" s="254"/>
      <c r="U2174" s="254"/>
      <c r="V2174" s="254"/>
      <c r="W2174" s="254"/>
      <c r="X2174" s="254"/>
      <c r="Y2174" s="254"/>
      <c r="Z2174" s="254"/>
      <c r="AA2174" s="254"/>
      <c r="AB2174" s="254"/>
      <c r="AC2174" s="254"/>
      <c r="AD2174" s="254"/>
      <c r="AE2174" s="255"/>
      <c r="AF2174" s="255"/>
      <c r="AG2174" s="255"/>
      <c r="AH2174" s="255"/>
      <c r="AI2174" s="255"/>
      <c r="AJ2174" s="255"/>
      <c r="AK2174" s="255"/>
      <c r="AL2174" s="255"/>
      <c r="AM2174" s="255"/>
      <c r="AN2174" s="255"/>
      <c r="AO2174" s="254"/>
      <c r="AP2174" s="254"/>
      <c r="AQ2174" s="254"/>
      <c r="AR2174" s="254"/>
      <c r="AS2174" s="254"/>
      <c r="AT2174" s="254"/>
      <c r="AU2174" s="254"/>
      <c r="AW2174" s="283" t="str">
        <f t="shared" si="258"/>
        <v/>
      </c>
      <c r="AX2174" s="283" t="str">
        <f t="shared" si="256"/>
        <v/>
      </c>
      <c r="AY2174" s="283" t="str">
        <f t="shared" si="259"/>
        <v/>
      </c>
      <c r="AZ2174" s="283" t="str">
        <f t="shared" si="260"/>
        <v/>
      </c>
      <c r="BA2174" s="283" t="str">
        <f t="shared" si="261"/>
        <v/>
      </c>
      <c r="BD2174" s="254" t="str">
        <f>IF(W2174="","",IF(F2174="休日",AW2174,IF(F2174="法休",AW2174,VLOOKUP(F2174,カレンダマスタ!$Q$56:$R$69,2,FALSE))))</f>
        <v/>
      </c>
      <c r="BG2174" s="254" t="str">
        <f t="shared" si="257"/>
        <v/>
      </c>
      <c r="BH2174" s="254" t="str">
        <f>IF(AX2174="","",IF(P2174&lt;&gt;"","",IF(BG2174="CS","OK",IF(VLOOKUP(E2174,カレンダマスタ!$A$5:$D$381,4,FALSE)&gt;0,"",IF(OR(AX2174*24&gt;10.84,AZ2174*24&lt;14.5)=TRUE,"×","OK")))))</f>
        <v/>
      </c>
    </row>
    <row r="2175" spans="2:60">
      <c r="B2175" s="111"/>
      <c r="C2175" s="385" t="str">
        <f>IF(STEP!C2175&lt;&gt;"",STEP!C2175,"")</f>
        <v/>
      </c>
      <c r="D2175" s="386" t="str">
        <f>IF(STEP!D2175&lt;&gt;"",STEP!D2175,"")</f>
        <v/>
      </c>
      <c r="E2175" s="387" t="str">
        <f>IF(STEP!E2175&lt;&gt;"",STEP!E2175,"")</f>
        <v/>
      </c>
      <c r="F2175" s="256"/>
      <c r="G2175" s="257"/>
      <c r="H2175" s="254"/>
      <c r="I2175" s="254"/>
      <c r="J2175" s="254"/>
      <c r="K2175" s="254"/>
      <c r="L2175" s="254"/>
      <c r="M2175" s="254"/>
      <c r="N2175" s="254"/>
      <c r="O2175" s="254"/>
      <c r="P2175" s="254"/>
      <c r="Q2175" s="254"/>
      <c r="R2175" s="254"/>
      <c r="S2175" s="254"/>
      <c r="T2175" s="254"/>
      <c r="U2175" s="254"/>
      <c r="V2175" s="254"/>
      <c r="W2175" s="254"/>
      <c r="X2175" s="254"/>
      <c r="Y2175" s="254"/>
      <c r="Z2175" s="254"/>
      <c r="AA2175" s="254"/>
      <c r="AB2175" s="254"/>
      <c r="AC2175" s="254"/>
      <c r="AD2175" s="254"/>
      <c r="AE2175" s="255"/>
      <c r="AF2175" s="255"/>
      <c r="AG2175" s="255"/>
      <c r="AH2175" s="255"/>
      <c r="AI2175" s="255"/>
      <c r="AJ2175" s="255"/>
      <c r="AK2175" s="255"/>
      <c r="AL2175" s="255"/>
      <c r="AM2175" s="255"/>
      <c r="AN2175" s="255"/>
      <c r="AO2175" s="254"/>
      <c r="AP2175" s="254"/>
      <c r="AQ2175" s="254"/>
      <c r="AR2175" s="254"/>
      <c r="AS2175" s="254"/>
      <c r="AT2175" s="254"/>
      <c r="AU2175" s="254"/>
      <c r="AW2175" s="283" t="str">
        <f t="shared" si="258"/>
        <v/>
      </c>
      <c r="AX2175" s="283" t="str">
        <f t="shared" si="256"/>
        <v/>
      </c>
      <c r="AY2175" s="283" t="str">
        <f t="shared" si="259"/>
        <v/>
      </c>
      <c r="AZ2175" s="283" t="str">
        <f t="shared" si="260"/>
        <v/>
      </c>
      <c r="BA2175" s="283" t="str">
        <f t="shared" si="261"/>
        <v/>
      </c>
      <c r="BD2175" s="254" t="str">
        <f>IF(W2175="","",IF(F2175="休日",AW2175,IF(F2175="法休",AW2175,VLOOKUP(F2175,カレンダマスタ!$Q$56:$R$69,2,FALSE))))</f>
        <v/>
      </c>
      <c r="BG2175" s="254" t="str">
        <f t="shared" si="257"/>
        <v/>
      </c>
      <c r="BH2175" s="254" t="str">
        <f>IF(AX2175="","",IF(P2175&lt;&gt;"","",IF(BG2175="CS","OK",IF(VLOOKUP(E2175,カレンダマスタ!$A$5:$D$381,4,FALSE)&gt;0,"",IF(OR(AX2175*24&gt;10.84,AZ2175*24&lt;14.5)=TRUE,"×","OK")))))</f>
        <v/>
      </c>
    </row>
    <row r="2176" spans="2:60">
      <c r="B2176" s="111"/>
      <c r="C2176" s="385" t="str">
        <f>IF(STEP!C2176&lt;&gt;"",STEP!C2176,"")</f>
        <v/>
      </c>
      <c r="D2176" s="386" t="str">
        <f>IF(STEP!D2176&lt;&gt;"",STEP!D2176,"")</f>
        <v/>
      </c>
      <c r="E2176" s="387" t="str">
        <f>IF(STEP!E2176&lt;&gt;"",STEP!E2176,"")</f>
        <v/>
      </c>
      <c r="F2176" s="256"/>
      <c r="G2176" s="252"/>
      <c r="H2176" s="254"/>
      <c r="I2176" s="254"/>
      <c r="J2176" s="254"/>
      <c r="K2176" s="254"/>
      <c r="L2176" s="254"/>
      <c r="M2176" s="254"/>
      <c r="N2176" s="254"/>
      <c r="O2176" s="254"/>
      <c r="P2176" s="254"/>
      <c r="Q2176" s="254"/>
      <c r="R2176" s="254"/>
      <c r="S2176" s="254"/>
      <c r="T2176" s="254"/>
      <c r="U2176" s="254"/>
      <c r="V2176" s="254"/>
      <c r="W2176" s="254"/>
      <c r="X2176" s="254"/>
      <c r="Y2176" s="254"/>
      <c r="Z2176" s="254"/>
      <c r="AA2176" s="254"/>
      <c r="AB2176" s="254"/>
      <c r="AC2176" s="254"/>
      <c r="AD2176" s="254"/>
      <c r="AE2176" s="255"/>
      <c r="AF2176" s="255"/>
      <c r="AG2176" s="255"/>
      <c r="AH2176" s="255"/>
      <c r="AI2176" s="255"/>
      <c r="AJ2176" s="255"/>
      <c r="AK2176" s="255"/>
      <c r="AL2176" s="255"/>
      <c r="AM2176" s="255"/>
      <c r="AN2176" s="255"/>
      <c r="AO2176" s="254"/>
      <c r="AP2176" s="254"/>
      <c r="AQ2176" s="254"/>
      <c r="AR2176" s="254"/>
      <c r="AS2176" s="254"/>
      <c r="AT2176" s="254"/>
      <c r="AU2176" s="254"/>
      <c r="AW2176" s="283" t="str">
        <f t="shared" si="258"/>
        <v/>
      </c>
      <c r="AX2176" s="283" t="str">
        <f t="shared" si="256"/>
        <v/>
      </c>
      <c r="AY2176" s="283" t="str">
        <f t="shared" si="259"/>
        <v/>
      </c>
      <c r="AZ2176" s="283" t="str">
        <f t="shared" si="260"/>
        <v/>
      </c>
      <c r="BA2176" s="283" t="str">
        <f t="shared" si="261"/>
        <v/>
      </c>
      <c r="BD2176" s="254" t="str">
        <f>IF(W2176="","",IF(F2176="休日",AW2176,IF(F2176="法休",AW2176,VLOOKUP(F2176,カレンダマスタ!$Q$56:$R$69,2,FALSE))))</f>
        <v/>
      </c>
      <c r="BG2176" s="254" t="str">
        <f t="shared" si="257"/>
        <v/>
      </c>
      <c r="BH2176" s="254" t="str">
        <f>IF(AX2176="","",IF(P2176&lt;&gt;"","",IF(BG2176="CS","OK",IF(VLOOKUP(E2176,カレンダマスタ!$A$5:$D$381,4,FALSE)&gt;0,"",IF(OR(AX2176*24&gt;10.84,AZ2176*24&lt;14.5)=TRUE,"×","OK")))))</f>
        <v/>
      </c>
    </row>
    <row r="2177" spans="2:60">
      <c r="B2177" s="111"/>
      <c r="C2177" s="388" t="str">
        <f>IF(STEP!C2177&lt;&gt;"",STEP!C2177,"")</f>
        <v/>
      </c>
      <c r="D2177" s="389" t="str">
        <f>IF(STEP!D2177&lt;&gt;"",STEP!D2177,"")</f>
        <v/>
      </c>
      <c r="E2177" s="390" t="str">
        <f>IF(STEP!E2177&lt;&gt;"",STEP!E2177,"")</f>
        <v/>
      </c>
      <c r="F2177" s="259"/>
      <c r="G2177" s="258"/>
      <c r="H2177" s="260"/>
      <c r="I2177" s="260"/>
      <c r="J2177" s="260"/>
      <c r="K2177" s="260"/>
      <c r="L2177" s="260"/>
      <c r="M2177" s="260"/>
      <c r="N2177" s="260"/>
      <c r="O2177" s="260"/>
      <c r="P2177" s="260"/>
      <c r="Q2177" s="260"/>
      <c r="R2177" s="260"/>
      <c r="S2177" s="260"/>
      <c r="T2177" s="260"/>
      <c r="U2177" s="260"/>
      <c r="V2177" s="260"/>
      <c r="W2177" s="260"/>
      <c r="X2177" s="260"/>
      <c r="Y2177" s="260"/>
      <c r="Z2177" s="260"/>
      <c r="AA2177" s="260"/>
      <c r="AB2177" s="260"/>
      <c r="AC2177" s="260"/>
      <c r="AD2177" s="260"/>
      <c r="AE2177" s="261"/>
      <c r="AF2177" s="261"/>
      <c r="AG2177" s="261"/>
      <c r="AH2177" s="261"/>
      <c r="AI2177" s="261"/>
      <c r="AJ2177" s="261"/>
      <c r="AK2177" s="261"/>
      <c r="AL2177" s="261"/>
      <c r="AM2177" s="261"/>
      <c r="AN2177" s="261"/>
      <c r="AO2177" s="260"/>
      <c r="AP2177" s="260"/>
      <c r="AQ2177" s="260"/>
      <c r="AR2177" s="260"/>
      <c r="AS2177" s="260"/>
      <c r="AT2177" s="260"/>
      <c r="AU2177" s="260"/>
      <c r="AW2177" s="284" t="str">
        <f t="shared" si="258"/>
        <v/>
      </c>
      <c r="AX2177" s="284" t="str">
        <f t="shared" si="256"/>
        <v/>
      </c>
      <c r="AY2177" s="284" t="str">
        <f t="shared" si="259"/>
        <v/>
      </c>
      <c r="AZ2177" s="284" t="str">
        <f t="shared" si="260"/>
        <v/>
      </c>
      <c r="BA2177" s="284" t="str">
        <f t="shared" si="261"/>
        <v/>
      </c>
      <c r="BD2177" s="260" t="str">
        <f>IF(W2177="","",IF(F2177="休日",AW2177,IF(F2177="法休",AW2177,VLOOKUP(F2177,カレンダマスタ!$Q$56:$R$69,2,FALSE))))</f>
        <v/>
      </c>
      <c r="BG2177" s="260" t="str">
        <f t="shared" si="257"/>
        <v/>
      </c>
      <c r="BH2177" s="260" t="str">
        <f>IF(AX2177="","",IF(P2177&lt;&gt;"","",IF(BG2177="CS","OK",IF(VLOOKUP(E2177,カレンダマスタ!$A$5:$D$381,4,FALSE)&gt;0,"",IF(OR(AX2177*24&gt;10.84,AZ2177*24&lt;14.5)=TRUE,"×","OK")))))</f>
        <v/>
      </c>
    </row>
    <row r="2178" spans="2:60">
      <c r="B2178" s="111"/>
      <c r="C2178" s="391" t="str">
        <f>IF(STEP!C2178&lt;&gt;"",STEP!C2178,"")</f>
        <v/>
      </c>
      <c r="D2178" s="392" t="str">
        <f>IF(STEP!D2178&lt;&gt;"",STEP!D2178,"")</f>
        <v/>
      </c>
      <c r="E2178" s="393" t="str">
        <f>IF(STEP!E2178&lt;&gt;"",STEP!E2178,"")</f>
        <v/>
      </c>
      <c r="F2178" s="263"/>
      <c r="G2178" s="262"/>
      <c r="H2178" s="264"/>
      <c r="I2178" s="264"/>
      <c r="J2178" s="264"/>
      <c r="K2178" s="264"/>
      <c r="L2178" s="264"/>
      <c r="M2178" s="264"/>
      <c r="N2178" s="264"/>
      <c r="O2178" s="264"/>
      <c r="P2178" s="264"/>
      <c r="Q2178" s="264"/>
      <c r="R2178" s="264"/>
      <c r="S2178" s="264"/>
      <c r="T2178" s="264"/>
      <c r="U2178" s="264"/>
      <c r="V2178" s="264"/>
      <c r="W2178" s="264"/>
      <c r="X2178" s="264"/>
      <c r="Y2178" s="264"/>
      <c r="Z2178" s="264"/>
      <c r="AA2178" s="264"/>
      <c r="AB2178" s="264"/>
      <c r="AC2178" s="264"/>
      <c r="AD2178" s="264"/>
      <c r="AE2178" s="265"/>
      <c r="AF2178" s="265"/>
      <c r="AG2178" s="265"/>
      <c r="AH2178" s="265"/>
      <c r="AI2178" s="265"/>
      <c r="AJ2178" s="265"/>
      <c r="AK2178" s="265"/>
      <c r="AL2178" s="265"/>
      <c r="AM2178" s="265"/>
      <c r="AN2178" s="265"/>
      <c r="AO2178" s="264"/>
      <c r="AP2178" s="264"/>
      <c r="AQ2178" s="264"/>
      <c r="AR2178" s="264"/>
      <c r="AS2178" s="264"/>
      <c r="AT2178" s="264"/>
      <c r="AU2178" s="264"/>
      <c r="AW2178" s="285" t="str">
        <f t="shared" si="258"/>
        <v/>
      </c>
      <c r="AX2178" s="285" t="str">
        <f t="shared" si="256"/>
        <v/>
      </c>
      <c r="AY2178" s="285" t="str">
        <f t="shared" si="259"/>
        <v/>
      </c>
      <c r="AZ2178" s="285" t="str">
        <f t="shared" si="260"/>
        <v/>
      </c>
      <c r="BA2178" s="285" t="str">
        <f t="shared" si="261"/>
        <v/>
      </c>
      <c r="BD2178" s="264" t="str">
        <f>IF(W2178="","",IF(F2178="休日",AW2178,IF(F2178="法休",AW2178,VLOOKUP(F2178,カレンダマスタ!$Q$56:$R$69,2,FALSE))))</f>
        <v/>
      </c>
      <c r="BG2178" s="264" t="str">
        <f t="shared" si="257"/>
        <v/>
      </c>
      <c r="BH2178" s="264" t="str">
        <f>IF(AX2178="","",IF(P2178&lt;&gt;"","",IF(BG2178="CS","OK",IF(VLOOKUP(E2178,カレンダマスタ!$A$5:$D$381,4,FALSE)&gt;0,"",IF(OR(AX2178*24&gt;10.84,AZ2178*24&lt;14.5)=TRUE,"×","OK")))))</f>
        <v/>
      </c>
    </row>
    <row r="2179" spans="2:60">
      <c r="B2179" s="111"/>
      <c r="C2179" s="385" t="str">
        <f>IF(STEP!C2179&lt;&gt;"",STEP!C2179,"")</f>
        <v/>
      </c>
      <c r="D2179" s="386" t="str">
        <f>IF(STEP!D2179&lt;&gt;"",STEP!D2179,"")</f>
        <v/>
      </c>
      <c r="E2179" s="387" t="str">
        <f>IF(STEP!E2179&lt;&gt;"",STEP!E2179,"")</f>
        <v/>
      </c>
      <c r="F2179" s="253"/>
      <c r="G2179" s="252"/>
      <c r="H2179" s="254"/>
      <c r="I2179" s="254"/>
      <c r="J2179" s="254"/>
      <c r="K2179" s="254"/>
      <c r="L2179" s="254"/>
      <c r="M2179" s="254"/>
      <c r="N2179" s="254"/>
      <c r="O2179" s="254"/>
      <c r="P2179" s="254"/>
      <c r="Q2179" s="254"/>
      <c r="R2179" s="254"/>
      <c r="S2179" s="254"/>
      <c r="T2179" s="254"/>
      <c r="U2179" s="254"/>
      <c r="V2179" s="254"/>
      <c r="W2179" s="254"/>
      <c r="X2179" s="254"/>
      <c r="Y2179" s="254"/>
      <c r="Z2179" s="254"/>
      <c r="AA2179" s="254"/>
      <c r="AB2179" s="254"/>
      <c r="AC2179" s="254"/>
      <c r="AD2179" s="254"/>
      <c r="AE2179" s="255"/>
      <c r="AF2179" s="255"/>
      <c r="AG2179" s="255"/>
      <c r="AH2179" s="255"/>
      <c r="AI2179" s="255"/>
      <c r="AJ2179" s="255"/>
      <c r="AK2179" s="255"/>
      <c r="AL2179" s="255"/>
      <c r="AM2179" s="255"/>
      <c r="AN2179" s="255"/>
      <c r="AO2179" s="254"/>
      <c r="AP2179" s="254"/>
      <c r="AQ2179" s="254"/>
      <c r="AR2179" s="254"/>
      <c r="AS2179" s="254"/>
      <c r="AT2179" s="254"/>
      <c r="AU2179" s="254"/>
      <c r="AW2179" s="283" t="str">
        <f t="shared" si="258"/>
        <v/>
      </c>
      <c r="AX2179" s="283" t="str">
        <f t="shared" si="256"/>
        <v/>
      </c>
      <c r="AY2179" s="283" t="str">
        <f t="shared" si="259"/>
        <v/>
      </c>
      <c r="AZ2179" s="283" t="str">
        <f t="shared" si="260"/>
        <v/>
      </c>
      <c r="BA2179" s="283" t="str">
        <f t="shared" si="261"/>
        <v/>
      </c>
      <c r="BD2179" s="254" t="str">
        <f>IF(W2179="","",IF(F2179="休日",AW2179,IF(F2179="法休",AW2179,VLOOKUP(F2179,カレンダマスタ!$Q$56:$R$69,2,FALSE))))</f>
        <v/>
      </c>
      <c r="BG2179" s="254" t="str">
        <f t="shared" si="257"/>
        <v/>
      </c>
      <c r="BH2179" s="254" t="str">
        <f>IF(AX2179="","",IF(P2179&lt;&gt;"","",IF(BG2179="CS","OK",IF(VLOOKUP(E2179,カレンダマスタ!$A$5:$D$381,4,FALSE)&gt;0,"",IF(OR(AX2179*24&gt;10.84,AZ2179*24&lt;14.5)=TRUE,"×","OK")))))</f>
        <v/>
      </c>
    </row>
    <row r="2180" spans="2:60">
      <c r="B2180" s="111"/>
      <c r="C2180" s="385" t="str">
        <f>IF(STEP!C2180&lt;&gt;"",STEP!C2180,"")</f>
        <v/>
      </c>
      <c r="D2180" s="386" t="str">
        <f>IF(STEP!D2180&lt;&gt;"",STEP!D2180,"")</f>
        <v/>
      </c>
      <c r="E2180" s="387" t="str">
        <f>IF(STEP!E2180&lt;&gt;"",STEP!E2180,"")</f>
        <v/>
      </c>
      <c r="F2180" s="253"/>
      <c r="G2180" s="252"/>
      <c r="H2180" s="254"/>
      <c r="I2180" s="254"/>
      <c r="J2180" s="254"/>
      <c r="K2180" s="254"/>
      <c r="L2180" s="254"/>
      <c r="M2180" s="254"/>
      <c r="N2180" s="254"/>
      <c r="O2180" s="254"/>
      <c r="P2180" s="254"/>
      <c r="Q2180" s="254"/>
      <c r="R2180" s="254"/>
      <c r="S2180" s="254"/>
      <c r="T2180" s="254"/>
      <c r="U2180" s="254"/>
      <c r="V2180" s="254"/>
      <c r="W2180" s="254"/>
      <c r="X2180" s="254"/>
      <c r="Y2180" s="254"/>
      <c r="Z2180" s="254"/>
      <c r="AA2180" s="254"/>
      <c r="AB2180" s="254"/>
      <c r="AC2180" s="254"/>
      <c r="AD2180" s="254"/>
      <c r="AE2180" s="255"/>
      <c r="AF2180" s="255"/>
      <c r="AG2180" s="255"/>
      <c r="AH2180" s="255"/>
      <c r="AI2180" s="255"/>
      <c r="AJ2180" s="255"/>
      <c r="AK2180" s="255"/>
      <c r="AL2180" s="255"/>
      <c r="AM2180" s="255"/>
      <c r="AN2180" s="255"/>
      <c r="AO2180" s="254"/>
      <c r="AP2180" s="254"/>
      <c r="AQ2180" s="254"/>
      <c r="AR2180" s="254"/>
      <c r="AS2180" s="254"/>
      <c r="AT2180" s="254"/>
      <c r="AU2180" s="254"/>
      <c r="AW2180" s="283" t="str">
        <f t="shared" si="258"/>
        <v/>
      </c>
      <c r="AX2180" s="283" t="str">
        <f t="shared" si="256"/>
        <v/>
      </c>
      <c r="AY2180" s="283" t="str">
        <f t="shared" si="259"/>
        <v/>
      </c>
      <c r="AZ2180" s="283" t="str">
        <f t="shared" si="260"/>
        <v/>
      </c>
      <c r="BA2180" s="283" t="str">
        <f t="shared" si="261"/>
        <v/>
      </c>
      <c r="BD2180" s="254" t="str">
        <f>IF(W2180="","",IF(F2180="休日",AW2180,IF(F2180="法休",AW2180,VLOOKUP(F2180,カレンダマスタ!$Q$56:$R$69,2,FALSE))))</f>
        <v/>
      </c>
      <c r="BG2180" s="254" t="str">
        <f t="shared" si="257"/>
        <v/>
      </c>
      <c r="BH2180" s="254" t="str">
        <f>IF(AX2180="","",IF(P2180&lt;&gt;"","",IF(BG2180="CS","OK",IF(VLOOKUP(E2180,カレンダマスタ!$A$5:$D$381,4,FALSE)&gt;0,"",IF(OR(AX2180*24&gt;10.84,AZ2180*24&lt;14.5)=TRUE,"×","OK")))))</f>
        <v/>
      </c>
    </row>
    <row r="2181" spans="2:60">
      <c r="B2181" s="111"/>
      <c r="C2181" s="385" t="str">
        <f>IF(STEP!C2181&lt;&gt;"",STEP!C2181,"")</f>
        <v/>
      </c>
      <c r="D2181" s="386" t="str">
        <f>IF(STEP!D2181&lt;&gt;"",STEP!D2181,"")</f>
        <v/>
      </c>
      <c r="E2181" s="387" t="str">
        <f>IF(STEP!E2181&lt;&gt;"",STEP!E2181,"")</f>
        <v/>
      </c>
      <c r="F2181" s="256"/>
      <c r="G2181" s="257"/>
      <c r="H2181" s="254"/>
      <c r="I2181" s="254"/>
      <c r="J2181" s="254"/>
      <c r="K2181" s="254"/>
      <c r="L2181" s="254"/>
      <c r="M2181" s="254"/>
      <c r="N2181" s="254"/>
      <c r="O2181" s="254"/>
      <c r="P2181" s="254"/>
      <c r="Q2181" s="254"/>
      <c r="R2181" s="254"/>
      <c r="S2181" s="254"/>
      <c r="T2181" s="254"/>
      <c r="U2181" s="254"/>
      <c r="V2181" s="254"/>
      <c r="W2181" s="254"/>
      <c r="X2181" s="254"/>
      <c r="Y2181" s="254"/>
      <c r="Z2181" s="254"/>
      <c r="AA2181" s="254"/>
      <c r="AB2181" s="254"/>
      <c r="AC2181" s="254"/>
      <c r="AD2181" s="254"/>
      <c r="AE2181" s="255"/>
      <c r="AF2181" s="255"/>
      <c r="AG2181" s="255"/>
      <c r="AH2181" s="255"/>
      <c r="AI2181" s="255"/>
      <c r="AJ2181" s="255"/>
      <c r="AK2181" s="255"/>
      <c r="AL2181" s="255"/>
      <c r="AM2181" s="255"/>
      <c r="AN2181" s="255"/>
      <c r="AO2181" s="254"/>
      <c r="AP2181" s="254"/>
      <c r="AQ2181" s="254"/>
      <c r="AR2181" s="254"/>
      <c r="AS2181" s="254"/>
      <c r="AT2181" s="254"/>
      <c r="AU2181" s="254"/>
      <c r="AW2181" s="283" t="str">
        <f t="shared" si="258"/>
        <v/>
      </c>
      <c r="AX2181" s="283" t="str">
        <f t="shared" si="256"/>
        <v/>
      </c>
      <c r="AY2181" s="283" t="str">
        <f t="shared" si="259"/>
        <v/>
      </c>
      <c r="AZ2181" s="283" t="str">
        <f t="shared" si="260"/>
        <v/>
      </c>
      <c r="BA2181" s="283" t="str">
        <f t="shared" si="261"/>
        <v/>
      </c>
      <c r="BD2181" s="254" t="str">
        <f>IF(W2181="","",IF(F2181="休日",AW2181,IF(F2181="法休",AW2181,VLOOKUP(F2181,カレンダマスタ!$Q$56:$R$69,2,FALSE))))</f>
        <v/>
      </c>
      <c r="BG2181" s="254" t="str">
        <f t="shared" si="257"/>
        <v/>
      </c>
      <c r="BH2181" s="254" t="str">
        <f>IF(AX2181="","",IF(P2181&lt;&gt;"","",IF(BG2181="CS","OK",IF(VLOOKUP(E2181,カレンダマスタ!$A$5:$D$381,4,FALSE)&gt;0,"",IF(OR(AX2181*24&gt;10.84,AZ2181*24&lt;14.5)=TRUE,"×","OK")))))</f>
        <v/>
      </c>
    </row>
    <row r="2182" spans="2:60">
      <c r="B2182" s="111"/>
      <c r="C2182" s="385" t="str">
        <f>IF(STEP!C2182&lt;&gt;"",STEP!C2182,"")</f>
        <v/>
      </c>
      <c r="D2182" s="386" t="str">
        <f>IF(STEP!D2182&lt;&gt;"",STEP!D2182,"")</f>
        <v/>
      </c>
      <c r="E2182" s="387" t="str">
        <f>IF(STEP!E2182&lt;&gt;"",STEP!E2182,"")</f>
        <v/>
      </c>
      <c r="F2182" s="256"/>
      <c r="G2182" s="257"/>
      <c r="H2182" s="254"/>
      <c r="I2182" s="254"/>
      <c r="J2182" s="254"/>
      <c r="K2182" s="254"/>
      <c r="L2182" s="254"/>
      <c r="M2182" s="254"/>
      <c r="N2182" s="254"/>
      <c r="O2182" s="254"/>
      <c r="P2182" s="254"/>
      <c r="Q2182" s="254"/>
      <c r="R2182" s="254"/>
      <c r="S2182" s="254"/>
      <c r="T2182" s="254"/>
      <c r="U2182" s="254"/>
      <c r="V2182" s="254"/>
      <c r="W2182" s="254"/>
      <c r="X2182" s="254"/>
      <c r="Y2182" s="254"/>
      <c r="Z2182" s="254"/>
      <c r="AA2182" s="254"/>
      <c r="AB2182" s="254"/>
      <c r="AC2182" s="254"/>
      <c r="AD2182" s="254"/>
      <c r="AE2182" s="255"/>
      <c r="AF2182" s="255"/>
      <c r="AG2182" s="255"/>
      <c r="AH2182" s="255"/>
      <c r="AI2182" s="255"/>
      <c r="AJ2182" s="255"/>
      <c r="AK2182" s="255"/>
      <c r="AL2182" s="255"/>
      <c r="AM2182" s="255"/>
      <c r="AN2182" s="255"/>
      <c r="AO2182" s="254"/>
      <c r="AP2182" s="254"/>
      <c r="AQ2182" s="254"/>
      <c r="AR2182" s="254"/>
      <c r="AS2182" s="254"/>
      <c r="AT2182" s="254"/>
      <c r="AU2182" s="254"/>
      <c r="AW2182" s="283" t="str">
        <f t="shared" si="258"/>
        <v/>
      </c>
      <c r="AX2182" s="283" t="str">
        <f t="shared" si="256"/>
        <v/>
      </c>
      <c r="AY2182" s="283" t="str">
        <f t="shared" si="259"/>
        <v/>
      </c>
      <c r="AZ2182" s="283" t="str">
        <f t="shared" si="260"/>
        <v/>
      </c>
      <c r="BA2182" s="283" t="str">
        <f t="shared" si="261"/>
        <v/>
      </c>
      <c r="BD2182" s="254" t="str">
        <f>IF(W2182="","",IF(F2182="休日",AW2182,IF(F2182="法休",AW2182,VLOOKUP(F2182,カレンダマスタ!$Q$56:$R$69,2,FALSE))))</f>
        <v/>
      </c>
      <c r="BG2182" s="254" t="str">
        <f t="shared" si="257"/>
        <v/>
      </c>
      <c r="BH2182" s="254" t="str">
        <f>IF(AX2182="","",IF(P2182&lt;&gt;"","",IF(BG2182="CS","OK",IF(VLOOKUP(E2182,カレンダマスタ!$A$5:$D$381,4,FALSE)&gt;0,"",IF(OR(AX2182*24&gt;10.84,AZ2182*24&lt;14.5)=TRUE,"×","OK")))))</f>
        <v/>
      </c>
    </row>
    <row r="2183" spans="2:60">
      <c r="B2183" s="111"/>
      <c r="C2183" s="385" t="str">
        <f>IF(STEP!C2183&lt;&gt;"",STEP!C2183,"")</f>
        <v/>
      </c>
      <c r="D2183" s="386" t="str">
        <f>IF(STEP!D2183&lt;&gt;"",STEP!D2183,"")</f>
        <v/>
      </c>
      <c r="E2183" s="387" t="str">
        <f>IF(STEP!E2183&lt;&gt;"",STEP!E2183,"")</f>
        <v/>
      </c>
      <c r="F2183" s="256"/>
      <c r="G2183" s="257"/>
      <c r="H2183" s="254"/>
      <c r="I2183" s="254"/>
      <c r="J2183" s="254"/>
      <c r="K2183" s="254"/>
      <c r="L2183" s="254"/>
      <c r="M2183" s="254"/>
      <c r="N2183" s="254"/>
      <c r="O2183" s="254"/>
      <c r="P2183" s="254"/>
      <c r="Q2183" s="254"/>
      <c r="R2183" s="254"/>
      <c r="S2183" s="254"/>
      <c r="T2183" s="254"/>
      <c r="U2183" s="254"/>
      <c r="V2183" s="254"/>
      <c r="W2183" s="254"/>
      <c r="X2183" s="254"/>
      <c r="Y2183" s="254"/>
      <c r="Z2183" s="254"/>
      <c r="AA2183" s="254"/>
      <c r="AB2183" s="254"/>
      <c r="AC2183" s="254"/>
      <c r="AD2183" s="254"/>
      <c r="AE2183" s="255"/>
      <c r="AF2183" s="255"/>
      <c r="AG2183" s="255"/>
      <c r="AH2183" s="255"/>
      <c r="AI2183" s="255"/>
      <c r="AJ2183" s="255"/>
      <c r="AK2183" s="255"/>
      <c r="AL2183" s="255"/>
      <c r="AM2183" s="255"/>
      <c r="AN2183" s="255"/>
      <c r="AO2183" s="254"/>
      <c r="AP2183" s="254"/>
      <c r="AQ2183" s="254"/>
      <c r="AR2183" s="254"/>
      <c r="AS2183" s="254"/>
      <c r="AT2183" s="254"/>
      <c r="AU2183" s="254"/>
      <c r="AW2183" s="283" t="str">
        <f t="shared" si="258"/>
        <v/>
      </c>
      <c r="AX2183" s="283" t="str">
        <f t="shared" si="256"/>
        <v/>
      </c>
      <c r="AY2183" s="283" t="str">
        <f t="shared" si="259"/>
        <v/>
      </c>
      <c r="AZ2183" s="283" t="str">
        <f t="shared" si="260"/>
        <v/>
      </c>
      <c r="BA2183" s="283" t="str">
        <f t="shared" si="261"/>
        <v/>
      </c>
      <c r="BD2183" s="254" t="str">
        <f>IF(W2183="","",IF(F2183="休日",AW2183,IF(F2183="法休",AW2183,VLOOKUP(F2183,カレンダマスタ!$Q$56:$R$69,2,FALSE))))</f>
        <v/>
      </c>
      <c r="BG2183" s="254" t="str">
        <f t="shared" si="257"/>
        <v/>
      </c>
      <c r="BH2183" s="254" t="str">
        <f>IF(AX2183="","",IF(P2183&lt;&gt;"","",IF(BG2183="CS","OK",IF(VLOOKUP(E2183,カレンダマスタ!$A$5:$D$381,4,FALSE)&gt;0,"",IF(OR(AX2183*24&gt;10.84,AZ2183*24&lt;14.5)=TRUE,"×","OK")))))</f>
        <v/>
      </c>
    </row>
    <row r="2184" spans="2:60">
      <c r="B2184" s="111"/>
      <c r="C2184" s="388" t="str">
        <f>IF(STEP!C2184&lt;&gt;"",STEP!C2184,"")</f>
        <v/>
      </c>
      <c r="D2184" s="389" t="str">
        <f>IF(STEP!D2184&lt;&gt;"",STEP!D2184,"")</f>
        <v/>
      </c>
      <c r="E2184" s="390" t="str">
        <f>IF(STEP!E2184&lt;&gt;"",STEP!E2184,"")</f>
        <v/>
      </c>
      <c r="F2184" s="259"/>
      <c r="G2184" s="266"/>
      <c r="H2184" s="260"/>
      <c r="I2184" s="260"/>
      <c r="J2184" s="260"/>
      <c r="K2184" s="260"/>
      <c r="L2184" s="260"/>
      <c r="M2184" s="260"/>
      <c r="N2184" s="260"/>
      <c r="O2184" s="260"/>
      <c r="P2184" s="260"/>
      <c r="Q2184" s="260"/>
      <c r="R2184" s="260"/>
      <c r="S2184" s="260"/>
      <c r="T2184" s="260"/>
      <c r="U2184" s="260"/>
      <c r="V2184" s="260"/>
      <c r="W2184" s="260"/>
      <c r="X2184" s="260"/>
      <c r="Y2184" s="260"/>
      <c r="Z2184" s="260"/>
      <c r="AA2184" s="260"/>
      <c r="AB2184" s="260"/>
      <c r="AC2184" s="260"/>
      <c r="AD2184" s="260"/>
      <c r="AE2184" s="261"/>
      <c r="AF2184" s="261"/>
      <c r="AG2184" s="261"/>
      <c r="AH2184" s="261"/>
      <c r="AI2184" s="261"/>
      <c r="AJ2184" s="261"/>
      <c r="AK2184" s="261"/>
      <c r="AL2184" s="261"/>
      <c r="AM2184" s="261"/>
      <c r="AN2184" s="261"/>
      <c r="AO2184" s="260"/>
      <c r="AP2184" s="260"/>
      <c r="AQ2184" s="260"/>
      <c r="AR2184" s="260"/>
      <c r="AS2184" s="260"/>
      <c r="AT2184" s="260"/>
      <c r="AU2184" s="260"/>
      <c r="AW2184" s="284" t="str">
        <f t="shared" si="258"/>
        <v/>
      </c>
      <c r="AX2184" s="284" t="str">
        <f t="shared" si="256"/>
        <v/>
      </c>
      <c r="AY2184" s="284" t="str">
        <f t="shared" si="259"/>
        <v/>
      </c>
      <c r="AZ2184" s="284" t="str">
        <f t="shared" si="260"/>
        <v/>
      </c>
      <c r="BA2184" s="284" t="str">
        <f t="shared" si="261"/>
        <v/>
      </c>
      <c r="BD2184" s="260" t="str">
        <f>IF(W2184="","",IF(F2184="休日",AW2184,IF(F2184="法休",AW2184,VLOOKUP(F2184,カレンダマスタ!$Q$56:$R$69,2,FALSE))))</f>
        <v/>
      </c>
      <c r="BG2184" s="260" t="str">
        <f t="shared" si="257"/>
        <v/>
      </c>
      <c r="BH2184" s="260" t="str">
        <f>IF(AX2184="","",IF(P2184&lt;&gt;"","",IF(BG2184="CS","OK",IF(VLOOKUP(E2184,カレンダマスタ!$A$5:$D$381,4,FALSE)&gt;0,"",IF(OR(AX2184*24&gt;10.84,AZ2184*24&lt;14.5)=TRUE,"×","OK")))))</f>
        <v/>
      </c>
    </row>
    <row r="2185" spans="2:60">
      <c r="B2185" s="111"/>
      <c r="C2185" s="391" t="str">
        <f>IF(STEP!C2185&lt;&gt;"",STEP!C2185,"")</f>
        <v/>
      </c>
      <c r="D2185" s="392" t="str">
        <f>IF(STEP!D2185&lt;&gt;"",STEP!D2185,"")</f>
        <v/>
      </c>
      <c r="E2185" s="393" t="str">
        <f>IF(STEP!E2185&lt;&gt;"",STEP!E2185,"")</f>
        <v/>
      </c>
      <c r="F2185" s="263"/>
      <c r="G2185" s="267"/>
      <c r="H2185" s="264"/>
      <c r="I2185" s="264"/>
      <c r="J2185" s="264"/>
      <c r="K2185" s="264"/>
      <c r="L2185" s="264"/>
      <c r="M2185" s="264"/>
      <c r="N2185" s="264"/>
      <c r="O2185" s="264"/>
      <c r="P2185" s="264"/>
      <c r="Q2185" s="264"/>
      <c r="R2185" s="264"/>
      <c r="S2185" s="264"/>
      <c r="T2185" s="264"/>
      <c r="U2185" s="264"/>
      <c r="V2185" s="264"/>
      <c r="W2185" s="264"/>
      <c r="X2185" s="264"/>
      <c r="Y2185" s="264"/>
      <c r="Z2185" s="264"/>
      <c r="AA2185" s="264"/>
      <c r="AB2185" s="264"/>
      <c r="AC2185" s="264"/>
      <c r="AD2185" s="264"/>
      <c r="AE2185" s="265"/>
      <c r="AF2185" s="265"/>
      <c r="AG2185" s="265"/>
      <c r="AH2185" s="265"/>
      <c r="AI2185" s="265"/>
      <c r="AJ2185" s="265"/>
      <c r="AK2185" s="265"/>
      <c r="AL2185" s="265"/>
      <c r="AM2185" s="265"/>
      <c r="AN2185" s="265"/>
      <c r="AO2185" s="264"/>
      <c r="AP2185" s="264"/>
      <c r="AQ2185" s="264"/>
      <c r="AR2185" s="264"/>
      <c r="AS2185" s="264"/>
      <c r="AT2185" s="264"/>
      <c r="AU2185" s="264"/>
      <c r="AW2185" s="285" t="str">
        <f t="shared" si="258"/>
        <v/>
      </c>
      <c r="AX2185" s="285" t="str">
        <f t="shared" si="256"/>
        <v/>
      </c>
      <c r="AY2185" s="285" t="str">
        <f t="shared" si="259"/>
        <v/>
      </c>
      <c r="AZ2185" s="285" t="str">
        <f t="shared" si="260"/>
        <v/>
      </c>
      <c r="BA2185" s="285" t="str">
        <f t="shared" si="261"/>
        <v/>
      </c>
      <c r="BD2185" s="264" t="str">
        <f>IF(W2185="","",IF(F2185="休日",AW2185,IF(F2185="法休",AW2185,VLOOKUP(F2185,カレンダマスタ!$Q$56:$R$69,2,FALSE))))</f>
        <v/>
      </c>
      <c r="BG2185" s="264" t="str">
        <f t="shared" si="257"/>
        <v/>
      </c>
      <c r="BH2185" s="264" t="str">
        <f>IF(AX2185="","",IF(P2185&lt;&gt;"","",IF(BG2185="CS","OK",IF(VLOOKUP(E2185,カレンダマスタ!$A$5:$D$381,4,FALSE)&gt;0,"",IF(OR(AX2185*24&gt;10.84,AZ2185*24&lt;14.5)=TRUE,"×","OK")))))</f>
        <v/>
      </c>
    </row>
    <row r="2186" spans="2:60">
      <c r="B2186" s="111"/>
      <c r="C2186" s="385" t="str">
        <f>IF(STEP!C2186&lt;&gt;"",STEP!C2186,"")</f>
        <v/>
      </c>
      <c r="D2186" s="386" t="str">
        <f>IF(STEP!D2186&lt;&gt;"",STEP!D2186,"")</f>
        <v/>
      </c>
      <c r="E2186" s="387" t="str">
        <f>IF(STEP!E2186&lt;&gt;"",STEP!E2186,"")</f>
        <v/>
      </c>
      <c r="F2186" s="253"/>
      <c r="G2186" s="252"/>
      <c r="H2186" s="254"/>
      <c r="I2186" s="254"/>
      <c r="J2186" s="254"/>
      <c r="K2186" s="254"/>
      <c r="L2186" s="254"/>
      <c r="M2186" s="254"/>
      <c r="N2186" s="254"/>
      <c r="O2186" s="254"/>
      <c r="P2186" s="254"/>
      <c r="Q2186" s="254"/>
      <c r="R2186" s="254"/>
      <c r="S2186" s="254"/>
      <c r="T2186" s="254"/>
      <c r="U2186" s="254"/>
      <c r="V2186" s="254"/>
      <c r="W2186" s="254"/>
      <c r="X2186" s="254"/>
      <c r="Y2186" s="254"/>
      <c r="Z2186" s="254"/>
      <c r="AA2186" s="254"/>
      <c r="AB2186" s="254"/>
      <c r="AC2186" s="254"/>
      <c r="AD2186" s="254"/>
      <c r="AE2186" s="255"/>
      <c r="AF2186" s="255"/>
      <c r="AG2186" s="255"/>
      <c r="AH2186" s="255"/>
      <c r="AI2186" s="255"/>
      <c r="AJ2186" s="255"/>
      <c r="AK2186" s="255"/>
      <c r="AL2186" s="255"/>
      <c r="AM2186" s="255"/>
      <c r="AN2186" s="255"/>
      <c r="AO2186" s="254"/>
      <c r="AP2186" s="254"/>
      <c r="AQ2186" s="254"/>
      <c r="AR2186" s="254"/>
      <c r="AS2186" s="254"/>
      <c r="AT2186" s="254"/>
      <c r="AU2186" s="254"/>
      <c r="AW2186" s="283" t="str">
        <f t="shared" si="258"/>
        <v/>
      </c>
      <c r="AX2186" s="283" t="str">
        <f t="shared" si="256"/>
        <v/>
      </c>
      <c r="AY2186" s="283" t="str">
        <f t="shared" si="259"/>
        <v/>
      </c>
      <c r="AZ2186" s="283" t="str">
        <f t="shared" si="260"/>
        <v/>
      </c>
      <c r="BA2186" s="283" t="str">
        <f t="shared" si="261"/>
        <v/>
      </c>
      <c r="BD2186" s="254" t="str">
        <f>IF(W2186="","",IF(F2186="休日",AW2186,IF(F2186="法休",AW2186,VLOOKUP(F2186,カレンダマスタ!$Q$56:$R$69,2,FALSE))))</f>
        <v/>
      </c>
      <c r="BG2186" s="503" t="str">
        <f t="shared" si="257"/>
        <v/>
      </c>
      <c r="BH2186" s="503" t="str">
        <f>IF(AX2186="","",IF(P2186&lt;&gt;"","",IF(BG2186="CS","OK",IF(VLOOKUP(E2186,カレンダマスタ!$A$5:$D$381,4,FALSE)&gt;0,"",IF(OR(AX2186*24&gt;10.84,AZ2186*24&lt;14.5)=TRUE,"×","OK")))))</f>
        <v/>
      </c>
    </row>
    <row r="2187" spans="2:60">
      <c r="B2187" s="111"/>
      <c r="C2187" s="385" t="str">
        <f>IF(STEP!C2187&lt;&gt;"",STEP!C2187,"")</f>
        <v/>
      </c>
      <c r="D2187" s="386" t="str">
        <f>IF(STEP!D2187&lt;&gt;"",STEP!D2187,"")</f>
        <v/>
      </c>
      <c r="E2187" s="387" t="str">
        <f>IF(STEP!E2187&lt;&gt;"",STEP!E2187,"")</f>
        <v/>
      </c>
      <c r="F2187" s="253"/>
      <c r="G2187" s="252"/>
      <c r="H2187" s="254"/>
      <c r="I2187" s="254"/>
      <c r="J2187" s="254"/>
      <c r="K2187" s="254"/>
      <c r="L2187" s="254"/>
      <c r="M2187" s="254"/>
      <c r="N2187" s="254"/>
      <c r="O2187" s="254"/>
      <c r="P2187" s="254"/>
      <c r="Q2187" s="254"/>
      <c r="R2187" s="254"/>
      <c r="S2187" s="254"/>
      <c r="T2187" s="254"/>
      <c r="U2187" s="254"/>
      <c r="V2187" s="254"/>
      <c r="W2187" s="254"/>
      <c r="X2187" s="254"/>
      <c r="Y2187" s="254"/>
      <c r="Z2187" s="254"/>
      <c r="AA2187" s="254"/>
      <c r="AB2187" s="254"/>
      <c r="AC2187" s="254"/>
      <c r="AD2187" s="254"/>
      <c r="AE2187" s="255"/>
      <c r="AF2187" s="255"/>
      <c r="AG2187" s="255"/>
      <c r="AH2187" s="255"/>
      <c r="AI2187" s="255"/>
      <c r="AJ2187" s="255"/>
      <c r="AK2187" s="255"/>
      <c r="AL2187" s="255"/>
      <c r="AM2187" s="255"/>
      <c r="AN2187" s="255"/>
      <c r="AO2187" s="254"/>
      <c r="AP2187" s="254"/>
      <c r="AQ2187" s="254"/>
      <c r="AR2187" s="254"/>
      <c r="AS2187" s="254"/>
      <c r="AT2187" s="254"/>
      <c r="AU2187" s="254"/>
      <c r="AW2187" s="283" t="str">
        <f t="shared" si="258"/>
        <v/>
      </c>
      <c r="AX2187" s="283" t="str">
        <f t="shared" si="256"/>
        <v/>
      </c>
      <c r="AY2187" s="283" t="str">
        <f t="shared" si="259"/>
        <v/>
      </c>
      <c r="AZ2187" s="283" t="str">
        <f t="shared" si="260"/>
        <v/>
      </c>
      <c r="BA2187" s="283" t="str">
        <f t="shared" si="261"/>
        <v/>
      </c>
      <c r="BD2187" s="254" t="str">
        <f>IF(W2187="","",IF(F2187="休日",AW2187,IF(F2187="法休",AW2187,VLOOKUP(F2187,カレンダマスタ!$Q$56:$R$69,2,FALSE))))</f>
        <v/>
      </c>
      <c r="BG2187" s="254" t="str">
        <f t="shared" si="257"/>
        <v/>
      </c>
      <c r="BH2187" s="254" t="str">
        <f>IF(AX2187="","",IF(P2187&lt;&gt;"","",IF(BG2187="CS","OK",IF(VLOOKUP(E2187,カレンダマスタ!$A$5:$D$381,4,FALSE)&gt;0,"",IF(OR(AX2187*24&gt;10.84,AZ2187*24&lt;14.5)=TRUE,"×","OK")))))</f>
        <v/>
      </c>
    </row>
    <row r="2188" spans="2:60">
      <c r="B2188" s="111"/>
      <c r="C2188" s="385" t="str">
        <f>IF(STEP!C2188&lt;&gt;"",STEP!C2188,"")</f>
        <v/>
      </c>
      <c r="D2188" s="386" t="str">
        <f>IF(STEP!D2188&lt;&gt;"",STEP!D2188,"")</f>
        <v/>
      </c>
      <c r="E2188" s="387" t="str">
        <f>IF(STEP!E2188&lt;&gt;"",STEP!E2188,"")</f>
        <v/>
      </c>
      <c r="F2188" s="256"/>
      <c r="G2188" s="257"/>
      <c r="H2188" s="254"/>
      <c r="I2188" s="254"/>
      <c r="J2188" s="254"/>
      <c r="K2188" s="254"/>
      <c r="L2188" s="254"/>
      <c r="M2188" s="254"/>
      <c r="N2188" s="254"/>
      <c r="O2188" s="254"/>
      <c r="P2188" s="254"/>
      <c r="Q2188" s="254"/>
      <c r="R2188" s="254"/>
      <c r="S2188" s="254"/>
      <c r="T2188" s="254"/>
      <c r="U2188" s="254"/>
      <c r="V2188" s="254"/>
      <c r="W2188" s="254"/>
      <c r="X2188" s="254"/>
      <c r="Y2188" s="254"/>
      <c r="Z2188" s="254"/>
      <c r="AA2188" s="254"/>
      <c r="AB2188" s="254"/>
      <c r="AC2188" s="254"/>
      <c r="AD2188" s="254"/>
      <c r="AE2188" s="255"/>
      <c r="AF2188" s="255"/>
      <c r="AG2188" s="255"/>
      <c r="AH2188" s="255"/>
      <c r="AI2188" s="255"/>
      <c r="AJ2188" s="255"/>
      <c r="AK2188" s="255"/>
      <c r="AL2188" s="255"/>
      <c r="AM2188" s="255"/>
      <c r="AN2188" s="255"/>
      <c r="AO2188" s="254"/>
      <c r="AP2188" s="254"/>
      <c r="AQ2188" s="254"/>
      <c r="AR2188" s="254"/>
      <c r="AS2188" s="254"/>
      <c r="AT2188" s="254"/>
      <c r="AU2188" s="254"/>
      <c r="AW2188" s="283" t="str">
        <f t="shared" si="258"/>
        <v/>
      </c>
      <c r="AX2188" s="283" t="str">
        <f t="shared" si="256"/>
        <v/>
      </c>
      <c r="AY2188" s="283" t="str">
        <f t="shared" si="259"/>
        <v/>
      </c>
      <c r="AZ2188" s="283" t="str">
        <f t="shared" si="260"/>
        <v/>
      </c>
      <c r="BA2188" s="283" t="str">
        <f t="shared" si="261"/>
        <v/>
      </c>
      <c r="BD2188" s="254" t="str">
        <f>IF(W2188="","",IF(F2188="休日",AW2188,IF(F2188="法休",AW2188,VLOOKUP(F2188,カレンダマスタ!$Q$56:$R$69,2,FALSE))))</f>
        <v/>
      </c>
      <c r="BG2188" s="254" t="str">
        <f t="shared" si="257"/>
        <v/>
      </c>
      <c r="BH2188" s="254" t="str">
        <f>IF(AX2188="","",IF(P2188&lt;&gt;"","",IF(BG2188="CS","OK",IF(VLOOKUP(E2188,カレンダマスタ!$A$5:$D$381,4,FALSE)&gt;0,"",IF(OR(AX2188*24&gt;10.84,AZ2188*24&lt;14.5)=TRUE,"×","OK")))))</f>
        <v/>
      </c>
    </row>
    <row r="2189" spans="2:60">
      <c r="B2189" s="111"/>
      <c r="C2189" s="385" t="str">
        <f>IF(STEP!C2189&lt;&gt;"",STEP!C2189,"")</f>
        <v/>
      </c>
      <c r="D2189" s="386" t="str">
        <f>IF(STEP!D2189&lt;&gt;"",STEP!D2189,"")</f>
        <v/>
      </c>
      <c r="E2189" s="387" t="str">
        <f>IF(STEP!E2189&lt;&gt;"",STEP!E2189,"")</f>
        <v/>
      </c>
      <c r="F2189" s="256"/>
      <c r="G2189" s="257"/>
      <c r="H2189" s="254"/>
      <c r="I2189" s="254"/>
      <c r="J2189" s="254"/>
      <c r="K2189" s="254"/>
      <c r="L2189" s="254"/>
      <c r="M2189" s="254"/>
      <c r="N2189" s="254"/>
      <c r="O2189" s="254"/>
      <c r="P2189" s="254"/>
      <c r="Q2189" s="254"/>
      <c r="R2189" s="254"/>
      <c r="S2189" s="254"/>
      <c r="T2189" s="254"/>
      <c r="U2189" s="254"/>
      <c r="V2189" s="254"/>
      <c r="W2189" s="254"/>
      <c r="X2189" s="254"/>
      <c r="Y2189" s="254"/>
      <c r="Z2189" s="254"/>
      <c r="AA2189" s="254"/>
      <c r="AB2189" s="254"/>
      <c r="AC2189" s="254"/>
      <c r="AD2189" s="254"/>
      <c r="AE2189" s="255"/>
      <c r="AF2189" s="255"/>
      <c r="AG2189" s="255"/>
      <c r="AH2189" s="255"/>
      <c r="AI2189" s="255"/>
      <c r="AJ2189" s="255"/>
      <c r="AK2189" s="255"/>
      <c r="AL2189" s="255"/>
      <c r="AM2189" s="255"/>
      <c r="AN2189" s="255"/>
      <c r="AO2189" s="254"/>
      <c r="AP2189" s="254"/>
      <c r="AQ2189" s="254"/>
      <c r="AR2189" s="254"/>
      <c r="AS2189" s="254"/>
      <c r="AT2189" s="254"/>
      <c r="AU2189" s="254"/>
      <c r="AW2189" s="283" t="str">
        <f t="shared" si="258"/>
        <v/>
      </c>
      <c r="AX2189" s="283" t="str">
        <f t="shared" si="256"/>
        <v/>
      </c>
      <c r="AY2189" s="283" t="str">
        <f t="shared" si="259"/>
        <v/>
      </c>
      <c r="AZ2189" s="283" t="str">
        <f t="shared" si="260"/>
        <v/>
      </c>
      <c r="BA2189" s="283" t="str">
        <f t="shared" si="261"/>
        <v/>
      </c>
      <c r="BD2189" s="254" t="str">
        <f>IF(W2189="","",IF(F2189="休日",AW2189,IF(F2189="法休",AW2189,VLOOKUP(F2189,カレンダマスタ!$Q$56:$R$69,2,FALSE))))</f>
        <v/>
      </c>
      <c r="BG2189" s="254" t="str">
        <f t="shared" si="257"/>
        <v/>
      </c>
      <c r="BH2189" s="254" t="str">
        <f>IF(AX2189="","",IF(P2189&lt;&gt;"","",IF(BG2189="CS","OK",IF(VLOOKUP(E2189,カレンダマスタ!$A$5:$D$381,4,FALSE)&gt;0,"",IF(OR(AX2189*24&gt;10.84,AZ2189*24&lt;14.5)=TRUE,"×","OK")))))</f>
        <v/>
      </c>
    </row>
    <row r="2190" spans="2:60">
      <c r="B2190" s="111"/>
      <c r="C2190" s="385" t="str">
        <f>IF(STEP!C2190&lt;&gt;"",STEP!C2190,"")</f>
        <v/>
      </c>
      <c r="D2190" s="386" t="str">
        <f>IF(STEP!D2190&lt;&gt;"",STEP!D2190,"")</f>
        <v/>
      </c>
      <c r="E2190" s="387" t="str">
        <f>IF(STEP!E2190&lt;&gt;"",STEP!E2190,"")</f>
        <v/>
      </c>
      <c r="F2190" s="256"/>
      <c r="G2190" s="257"/>
      <c r="H2190" s="254"/>
      <c r="I2190" s="254"/>
      <c r="J2190" s="254"/>
      <c r="K2190" s="254"/>
      <c r="L2190" s="254"/>
      <c r="M2190" s="254"/>
      <c r="N2190" s="254"/>
      <c r="O2190" s="254"/>
      <c r="P2190" s="254"/>
      <c r="Q2190" s="254"/>
      <c r="R2190" s="254"/>
      <c r="S2190" s="254"/>
      <c r="T2190" s="254"/>
      <c r="U2190" s="254"/>
      <c r="V2190" s="254"/>
      <c r="W2190" s="254"/>
      <c r="X2190" s="254"/>
      <c r="Y2190" s="254"/>
      <c r="Z2190" s="254"/>
      <c r="AA2190" s="254"/>
      <c r="AB2190" s="254"/>
      <c r="AC2190" s="254"/>
      <c r="AD2190" s="254"/>
      <c r="AE2190" s="255"/>
      <c r="AF2190" s="255"/>
      <c r="AG2190" s="255"/>
      <c r="AH2190" s="255"/>
      <c r="AI2190" s="255"/>
      <c r="AJ2190" s="255"/>
      <c r="AK2190" s="255"/>
      <c r="AL2190" s="255"/>
      <c r="AM2190" s="255"/>
      <c r="AN2190" s="255"/>
      <c r="AO2190" s="254"/>
      <c r="AP2190" s="254"/>
      <c r="AQ2190" s="254"/>
      <c r="AR2190" s="254"/>
      <c r="AS2190" s="254"/>
      <c r="AT2190" s="254"/>
      <c r="AU2190" s="254"/>
      <c r="AW2190" s="283" t="str">
        <f t="shared" si="258"/>
        <v/>
      </c>
      <c r="AX2190" s="283" t="str">
        <f t="shared" si="256"/>
        <v/>
      </c>
      <c r="AY2190" s="283" t="str">
        <f t="shared" si="259"/>
        <v/>
      </c>
      <c r="AZ2190" s="283" t="str">
        <f t="shared" si="260"/>
        <v/>
      </c>
      <c r="BA2190" s="283" t="str">
        <f t="shared" si="261"/>
        <v/>
      </c>
      <c r="BD2190" s="254" t="str">
        <f>IF(W2190="","",IF(F2190="休日",AW2190,IF(F2190="法休",AW2190,VLOOKUP(F2190,カレンダマスタ!$Q$56:$R$69,2,FALSE))))</f>
        <v/>
      </c>
      <c r="BG2190" s="254" t="str">
        <f t="shared" si="257"/>
        <v/>
      </c>
      <c r="BH2190" s="254" t="str">
        <f>IF(AX2190="","",IF(P2190&lt;&gt;"","",IF(BG2190="CS","OK",IF(VLOOKUP(E2190,カレンダマスタ!$A$5:$D$381,4,FALSE)&gt;0,"",IF(OR(AX2190*24&gt;10.84,AZ2190*24&lt;14.5)=TRUE,"×","OK")))))</f>
        <v/>
      </c>
    </row>
    <row r="2191" spans="2:60">
      <c r="B2191" s="111"/>
      <c r="C2191" s="388" t="str">
        <f>IF(STEP!C2191&lt;&gt;"",STEP!C2191,"")</f>
        <v/>
      </c>
      <c r="D2191" s="389" t="str">
        <f>IF(STEP!D2191&lt;&gt;"",STEP!D2191,"")</f>
        <v/>
      </c>
      <c r="E2191" s="390" t="str">
        <f>IF(STEP!E2191&lt;&gt;"",STEP!E2191,"")</f>
        <v/>
      </c>
      <c r="F2191" s="259"/>
      <c r="G2191" s="266"/>
      <c r="H2191" s="260"/>
      <c r="I2191" s="260"/>
      <c r="J2191" s="260"/>
      <c r="K2191" s="260"/>
      <c r="L2191" s="260"/>
      <c r="M2191" s="260"/>
      <c r="N2191" s="260"/>
      <c r="O2191" s="260"/>
      <c r="P2191" s="260"/>
      <c r="Q2191" s="260"/>
      <c r="R2191" s="260"/>
      <c r="S2191" s="260"/>
      <c r="T2191" s="260"/>
      <c r="U2191" s="260"/>
      <c r="V2191" s="260"/>
      <c r="W2191" s="260"/>
      <c r="X2191" s="260"/>
      <c r="Y2191" s="260"/>
      <c r="Z2191" s="260"/>
      <c r="AA2191" s="260"/>
      <c r="AB2191" s="260"/>
      <c r="AC2191" s="260"/>
      <c r="AD2191" s="260"/>
      <c r="AE2191" s="261"/>
      <c r="AF2191" s="261"/>
      <c r="AG2191" s="261"/>
      <c r="AH2191" s="261"/>
      <c r="AI2191" s="261"/>
      <c r="AJ2191" s="261"/>
      <c r="AK2191" s="261"/>
      <c r="AL2191" s="261"/>
      <c r="AM2191" s="261"/>
      <c r="AN2191" s="261"/>
      <c r="AO2191" s="260"/>
      <c r="AP2191" s="260"/>
      <c r="AQ2191" s="260"/>
      <c r="AR2191" s="260"/>
      <c r="AS2191" s="260"/>
      <c r="AT2191" s="260"/>
      <c r="AU2191" s="260"/>
      <c r="AW2191" s="284" t="str">
        <f t="shared" si="258"/>
        <v/>
      </c>
      <c r="AX2191" s="284" t="str">
        <f t="shared" si="256"/>
        <v/>
      </c>
      <c r="AY2191" s="284" t="str">
        <f t="shared" si="259"/>
        <v/>
      </c>
      <c r="AZ2191" s="284" t="str">
        <f t="shared" si="260"/>
        <v/>
      </c>
      <c r="BA2191" s="284" t="str">
        <f t="shared" si="261"/>
        <v/>
      </c>
      <c r="BD2191" s="260" t="str">
        <f>IF(W2191="","",IF(F2191="休日",AW2191,IF(F2191="法休",AW2191,VLOOKUP(F2191,カレンダマスタ!$Q$56:$R$69,2,FALSE))))</f>
        <v/>
      </c>
      <c r="BG2191" s="260" t="str">
        <f t="shared" si="257"/>
        <v/>
      </c>
      <c r="BH2191" s="260" t="str">
        <f>IF(AX2191="","",IF(P2191&lt;&gt;"","",IF(BG2191="CS","OK",IF(VLOOKUP(E2191,カレンダマスタ!$A$5:$D$381,4,FALSE)&gt;0,"",IF(OR(AX2191*24&gt;10.84,AZ2191*24&lt;14.5)=TRUE,"×","OK")))))</f>
        <v/>
      </c>
    </row>
    <row r="2192" spans="2:60">
      <c r="B2192" s="111"/>
      <c r="C2192" s="391" t="str">
        <f>IF(STEP!C2192&lt;&gt;"",STEP!C2192,"")</f>
        <v/>
      </c>
      <c r="D2192" s="392" t="str">
        <f>IF(STEP!D2192&lt;&gt;"",STEP!D2192,"")</f>
        <v/>
      </c>
      <c r="E2192" s="393" t="str">
        <f>IF(STEP!E2192&lt;&gt;"",STEP!E2192,"")</f>
        <v/>
      </c>
      <c r="F2192" s="263"/>
      <c r="G2192" s="267"/>
      <c r="H2192" s="264"/>
      <c r="I2192" s="264"/>
      <c r="J2192" s="264"/>
      <c r="K2192" s="264"/>
      <c r="L2192" s="264"/>
      <c r="M2192" s="264"/>
      <c r="N2192" s="264"/>
      <c r="O2192" s="264"/>
      <c r="P2192" s="264"/>
      <c r="Q2192" s="264"/>
      <c r="R2192" s="264"/>
      <c r="S2192" s="264"/>
      <c r="T2192" s="264"/>
      <c r="U2192" s="264"/>
      <c r="V2192" s="264"/>
      <c r="W2192" s="264"/>
      <c r="X2192" s="264"/>
      <c r="Y2192" s="264"/>
      <c r="Z2192" s="264"/>
      <c r="AA2192" s="264"/>
      <c r="AB2192" s="264"/>
      <c r="AC2192" s="264"/>
      <c r="AD2192" s="264"/>
      <c r="AE2192" s="265"/>
      <c r="AF2192" s="265"/>
      <c r="AG2192" s="265"/>
      <c r="AH2192" s="265"/>
      <c r="AI2192" s="265"/>
      <c r="AJ2192" s="265"/>
      <c r="AK2192" s="265"/>
      <c r="AL2192" s="265"/>
      <c r="AM2192" s="265"/>
      <c r="AN2192" s="265"/>
      <c r="AO2192" s="264"/>
      <c r="AP2192" s="264"/>
      <c r="AQ2192" s="264"/>
      <c r="AR2192" s="264"/>
      <c r="AS2192" s="264"/>
      <c r="AT2192" s="264"/>
      <c r="AU2192" s="264"/>
      <c r="AW2192" s="285" t="str">
        <f t="shared" si="258"/>
        <v/>
      </c>
      <c r="AX2192" s="285" t="str">
        <f t="shared" si="256"/>
        <v/>
      </c>
      <c r="AY2192" s="285" t="str">
        <f t="shared" si="259"/>
        <v/>
      </c>
      <c r="AZ2192" s="285" t="str">
        <f t="shared" si="260"/>
        <v/>
      </c>
      <c r="BA2192" s="285" t="str">
        <f t="shared" si="261"/>
        <v/>
      </c>
      <c r="BD2192" s="264" t="str">
        <f>IF(W2192="","",IF(F2192="休日",AW2192,IF(F2192="法休",AW2192,VLOOKUP(F2192,カレンダマスタ!$Q$56:$R$69,2,FALSE))))</f>
        <v/>
      </c>
      <c r="BG2192" s="264" t="str">
        <f t="shared" si="257"/>
        <v/>
      </c>
      <c r="BH2192" s="264" t="str">
        <f>IF(AX2192="","",IF(P2192&lt;&gt;"","",IF(BG2192="CS","OK",IF(VLOOKUP(E2192,カレンダマスタ!$A$5:$D$381,4,FALSE)&gt;0,"",IF(OR(AX2192*24&gt;10.84,AZ2192*24&lt;14.5)=TRUE,"×","OK")))))</f>
        <v/>
      </c>
    </row>
    <row r="2193" spans="2:60">
      <c r="B2193" s="111"/>
      <c r="C2193" s="385" t="str">
        <f>IF(STEP!C2193&lt;&gt;"",STEP!C2193,"")</f>
        <v/>
      </c>
      <c r="D2193" s="386" t="str">
        <f>IF(STEP!D2193&lt;&gt;"",STEP!D2193,"")</f>
        <v/>
      </c>
      <c r="E2193" s="387" t="str">
        <f>IF(STEP!E2193&lt;&gt;"",STEP!E2193,"")</f>
        <v/>
      </c>
      <c r="F2193" s="253"/>
      <c r="G2193" s="252"/>
      <c r="H2193" s="254"/>
      <c r="I2193" s="254"/>
      <c r="J2193" s="254"/>
      <c r="K2193" s="254"/>
      <c r="L2193" s="254"/>
      <c r="M2193" s="254"/>
      <c r="N2193" s="254"/>
      <c r="O2193" s="254"/>
      <c r="P2193" s="254"/>
      <c r="Q2193" s="254"/>
      <c r="R2193" s="254"/>
      <c r="S2193" s="254"/>
      <c r="T2193" s="254"/>
      <c r="U2193" s="254"/>
      <c r="V2193" s="254"/>
      <c r="W2193" s="254"/>
      <c r="X2193" s="254"/>
      <c r="Y2193" s="254"/>
      <c r="Z2193" s="254"/>
      <c r="AA2193" s="254"/>
      <c r="AB2193" s="254"/>
      <c r="AC2193" s="254"/>
      <c r="AD2193" s="254"/>
      <c r="AE2193" s="255"/>
      <c r="AF2193" s="255"/>
      <c r="AG2193" s="255"/>
      <c r="AH2193" s="255"/>
      <c r="AI2193" s="255"/>
      <c r="AJ2193" s="255"/>
      <c r="AK2193" s="255"/>
      <c r="AL2193" s="255"/>
      <c r="AM2193" s="255"/>
      <c r="AN2193" s="255"/>
      <c r="AO2193" s="254"/>
      <c r="AP2193" s="254"/>
      <c r="AQ2193" s="254"/>
      <c r="AR2193" s="254"/>
      <c r="AS2193" s="254"/>
      <c r="AT2193" s="254"/>
      <c r="AU2193" s="254"/>
      <c r="AW2193" s="283" t="str">
        <f t="shared" si="258"/>
        <v/>
      </c>
      <c r="AX2193" s="283" t="str">
        <f t="shared" si="256"/>
        <v/>
      </c>
      <c r="AY2193" s="283" t="str">
        <f t="shared" si="259"/>
        <v/>
      </c>
      <c r="AZ2193" s="283" t="str">
        <f t="shared" si="260"/>
        <v/>
      </c>
      <c r="BA2193" s="283" t="str">
        <f t="shared" si="261"/>
        <v/>
      </c>
      <c r="BD2193" s="254" t="str">
        <f>IF(W2193="","",IF(F2193="休日",AW2193,IF(F2193="法休",AW2193,VLOOKUP(F2193,カレンダマスタ!$Q$56:$R$69,2,FALSE))))</f>
        <v/>
      </c>
      <c r="BG2193" s="503" t="str">
        <f t="shared" si="257"/>
        <v/>
      </c>
      <c r="BH2193" s="503" t="str">
        <f>IF(AX2193="","",IF(P2193&lt;&gt;"","",IF(BG2193="CS","OK",IF(VLOOKUP(E2193,カレンダマスタ!$A$5:$D$381,4,FALSE)&gt;0,"",IF(OR(AX2193*24&gt;10.84,AZ2193*24&lt;14.5)=TRUE,"×","OK")))))</f>
        <v/>
      </c>
    </row>
    <row r="2194" spans="2:60">
      <c r="B2194" s="111"/>
      <c r="C2194" s="385" t="str">
        <f>IF(STEP!C2194&lt;&gt;"",STEP!C2194,"")</f>
        <v/>
      </c>
      <c r="D2194" s="386" t="str">
        <f>IF(STEP!D2194&lt;&gt;"",STEP!D2194,"")</f>
        <v/>
      </c>
      <c r="E2194" s="387" t="str">
        <f>IF(STEP!E2194&lt;&gt;"",STEP!E2194,"")</f>
        <v/>
      </c>
      <c r="F2194" s="253"/>
      <c r="G2194" s="252"/>
      <c r="H2194" s="254"/>
      <c r="I2194" s="254"/>
      <c r="J2194" s="254"/>
      <c r="K2194" s="254"/>
      <c r="L2194" s="254"/>
      <c r="M2194" s="254"/>
      <c r="N2194" s="254"/>
      <c r="O2194" s="254"/>
      <c r="P2194" s="254"/>
      <c r="Q2194" s="254"/>
      <c r="R2194" s="254"/>
      <c r="S2194" s="254"/>
      <c r="T2194" s="254"/>
      <c r="U2194" s="254"/>
      <c r="V2194" s="254"/>
      <c r="W2194" s="254"/>
      <c r="X2194" s="254"/>
      <c r="Y2194" s="254"/>
      <c r="Z2194" s="254"/>
      <c r="AA2194" s="254"/>
      <c r="AB2194" s="254"/>
      <c r="AC2194" s="254"/>
      <c r="AD2194" s="254"/>
      <c r="AE2194" s="255"/>
      <c r="AF2194" s="255"/>
      <c r="AG2194" s="255"/>
      <c r="AH2194" s="255"/>
      <c r="AI2194" s="255"/>
      <c r="AJ2194" s="255"/>
      <c r="AK2194" s="255"/>
      <c r="AL2194" s="255"/>
      <c r="AM2194" s="255"/>
      <c r="AN2194" s="255"/>
      <c r="AO2194" s="254"/>
      <c r="AP2194" s="254"/>
      <c r="AQ2194" s="254"/>
      <c r="AR2194" s="254"/>
      <c r="AS2194" s="254"/>
      <c r="AT2194" s="254"/>
      <c r="AU2194" s="254"/>
      <c r="AW2194" s="283" t="str">
        <f t="shared" si="258"/>
        <v/>
      </c>
      <c r="AX2194" s="283" t="str">
        <f t="shared" si="256"/>
        <v/>
      </c>
      <c r="AY2194" s="283" t="str">
        <f t="shared" si="259"/>
        <v/>
      </c>
      <c r="AZ2194" s="283" t="str">
        <f t="shared" si="260"/>
        <v/>
      </c>
      <c r="BA2194" s="283" t="str">
        <f t="shared" si="261"/>
        <v/>
      </c>
      <c r="BD2194" s="254" t="str">
        <f>IF(W2194="","",IF(F2194="休日",AW2194,IF(F2194="法休",AW2194,VLOOKUP(F2194,カレンダマスタ!$Q$56:$R$69,2,FALSE))))</f>
        <v/>
      </c>
      <c r="BG2194" s="254" t="str">
        <f t="shared" si="257"/>
        <v/>
      </c>
      <c r="BH2194" s="254" t="str">
        <f>IF(AX2194="","",IF(P2194&lt;&gt;"","",IF(BG2194="CS","OK",IF(VLOOKUP(E2194,カレンダマスタ!$A$5:$D$381,4,FALSE)&gt;0,"",IF(OR(AX2194*24&gt;10.84,AZ2194*24&lt;14.5)=TRUE,"×","OK")))))</f>
        <v/>
      </c>
    </row>
    <row r="2195" spans="2:60">
      <c r="B2195" s="111"/>
      <c r="C2195" s="385" t="str">
        <f>IF(STEP!C2195&lt;&gt;"",STEP!C2195,"")</f>
        <v/>
      </c>
      <c r="D2195" s="386" t="str">
        <f>IF(STEP!D2195&lt;&gt;"",STEP!D2195,"")</f>
        <v/>
      </c>
      <c r="E2195" s="387" t="str">
        <f>IF(STEP!E2195&lt;&gt;"",STEP!E2195,"")</f>
        <v/>
      </c>
      <c r="F2195" s="253"/>
      <c r="G2195" s="252"/>
      <c r="H2195" s="254"/>
      <c r="I2195" s="254"/>
      <c r="J2195" s="254"/>
      <c r="K2195" s="254"/>
      <c r="L2195" s="254"/>
      <c r="M2195" s="254"/>
      <c r="N2195" s="254"/>
      <c r="O2195" s="254"/>
      <c r="P2195" s="254"/>
      <c r="Q2195" s="254"/>
      <c r="R2195" s="254"/>
      <c r="S2195" s="254"/>
      <c r="T2195" s="254"/>
      <c r="U2195" s="254"/>
      <c r="V2195" s="254"/>
      <c r="W2195" s="254"/>
      <c r="X2195" s="254"/>
      <c r="Y2195" s="254"/>
      <c r="Z2195" s="254"/>
      <c r="AA2195" s="254"/>
      <c r="AB2195" s="254"/>
      <c r="AC2195" s="254"/>
      <c r="AD2195" s="254"/>
      <c r="AE2195" s="255"/>
      <c r="AF2195" s="255"/>
      <c r="AG2195" s="255"/>
      <c r="AH2195" s="255"/>
      <c r="AI2195" s="255"/>
      <c r="AJ2195" s="255"/>
      <c r="AK2195" s="255"/>
      <c r="AL2195" s="255"/>
      <c r="AM2195" s="255"/>
      <c r="AN2195" s="255"/>
      <c r="AO2195" s="254"/>
      <c r="AP2195" s="254"/>
      <c r="AQ2195" s="254"/>
      <c r="AR2195" s="254"/>
      <c r="AS2195" s="254"/>
      <c r="AT2195" s="254"/>
      <c r="AU2195" s="254"/>
      <c r="AW2195" s="283" t="str">
        <f t="shared" si="258"/>
        <v/>
      </c>
      <c r="AX2195" s="283" t="str">
        <f t="shared" si="256"/>
        <v/>
      </c>
      <c r="AY2195" s="283" t="str">
        <f t="shared" si="259"/>
        <v/>
      </c>
      <c r="AZ2195" s="283" t="str">
        <f t="shared" si="260"/>
        <v/>
      </c>
      <c r="BA2195" s="283" t="str">
        <f t="shared" si="261"/>
        <v/>
      </c>
      <c r="BD2195" s="254" t="str">
        <f>IF(W2195="","",IF(F2195="休日",AW2195,IF(F2195="法休",AW2195,VLOOKUP(F2195,カレンダマスタ!$Q$56:$R$69,2,FALSE))))</f>
        <v/>
      </c>
      <c r="BG2195" s="254" t="str">
        <f t="shared" si="257"/>
        <v/>
      </c>
      <c r="BH2195" s="254" t="str">
        <f>IF(AX2195="","",IF(P2195&lt;&gt;"","",IF(BG2195="CS","OK",IF(VLOOKUP(E2195,カレンダマスタ!$A$5:$D$381,4,FALSE)&gt;0,"",IF(OR(AX2195*24&gt;10.84,AZ2195*24&lt;14.5)=TRUE,"×","OK")))))</f>
        <v/>
      </c>
    </row>
    <row r="2196" spans="2:60">
      <c r="B2196" s="111"/>
      <c r="C2196" s="385" t="str">
        <f>IF(STEP!C2196&lt;&gt;"",STEP!C2196,"")</f>
        <v/>
      </c>
      <c r="D2196" s="386" t="str">
        <f>IF(STEP!D2196&lt;&gt;"",STEP!D2196,"")</f>
        <v/>
      </c>
      <c r="E2196" s="387" t="str">
        <f>IF(STEP!E2196&lt;&gt;"",STEP!E2196,"")</f>
        <v/>
      </c>
      <c r="F2196" s="256"/>
      <c r="G2196" s="257"/>
      <c r="H2196" s="254"/>
      <c r="I2196" s="254"/>
      <c r="J2196" s="254"/>
      <c r="K2196" s="254"/>
      <c r="L2196" s="254"/>
      <c r="M2196" s="254"/>
      <c r="N2196" s="254"/>
      <c r="O2196" s="254"/>
      <c r="P2196" s="254"/>
      <c r="Q2196" s="254"/>
      <c r="R2196" s="254"/>
      <c r="S2196" s="254"/>
      <c r="T2196" s="254"/>
      <c r="U2196" s="254"/>
      <c r="V2196" s="254"/>
      <c r="W2196" s="254"/>
      <c r="X2196" s="254"/>
      <c r="Y2196" s="254"/>
      <c r="Z2196" s="254"/>
      <c r="AA2196" s="254"/>
      <c r="AB2196" s="254"/>
      <c r="AC2196" s="254"/>
      <c r="AD2196" s="254"/>
      <c r="AE2196" s="255"/>
      <c r="AF2196" s="255"/>
      <c r="AG2196" s="255"/>
      <c r="AH2196" s="255"/>
      <c r="AI2196" s="255"/>
      <c r="AJ2196" s="255"/>
      <c r="AK2196" s="255"/>
      <c r="AL2196" s="255"/>
      <c r="AM2196" s="255"/>
      <c r="AN2196" s="255"/>
      <c r="AO2196" s="254"/>
      <c r="AP2196" s="254"/>
      <c r="AQ2196" s="254"/>
      <c r="AR2196" s="254"/>
      <c r="AS2196" s="254"/>
      <c r="AT2196" s="254"/>
      <c r="AU2196" s="254"/>
      <c r="AW2196" s="283" t="str">
        <f t="shared" si="258"/>
        <v/>
      </c>
      <c r="AX2196" s="283" t="str">
        <f t="shared" si="256"/>
        <v/>
      </c>
      <c r="AY2196" s="283" t="str">
        <f t="shared" si="259"/>
        <v/>
      </c>
      <c r="AZ2196" s="283" t="str">
        <f t="shared" si="260"/>
        <v/>
      </c>
      <c r="BA2196" s="283" t="str">
        <f t="shared" si="261"/>
        <v/>
      </c>
      <c r="BD2196" s="254" t="str">
        <f>IF(W2196="","",IF(F2196="休日",AW2196,IF(F2196="法休",AW2196,VLOOKUP(F2196,カレンダマスタ!$Q$56:$R$69,2,FALSE))))</f>
        <v/>
      </c>
      <c r="BG2196" s="254" t="str">
        <f t="shared" si="257"/>
        <v/>
      </c>
      <c r="BH2196" s="254" t="str">
        <f>IF(AX2196="","",IF(P2196&lt;&gt;"","",IF(BG2196="CS","OK",IF(VLOOKUP(E2196,カレンダマスタ!$A$5:$D$381,4,FALSE)&gt;0,"",IF(OR(AX2196*24&gt;10.84,AZ2196*24&lt;14.5)=TRUE,"×","OK")))))</f>
        <v/>
      </c>
    </row>
    <row r="2197" spans="2:60">
      <c r="B2197" s="111"/>
      <c r="C2197" s="385" t="str">
        <f>IF(STEP!C2197&lt;&gt;"",STEP!C2197,"")</f>
        <v/>
      </c>
      <c r="D2197" s="386" t="str">
        <f>IF(STEP!D2197&lt;&gt;"",STEP!D2197,"")</f>
        <v/>
      </c>
      <c r="E2197" s="387" t="str">
        <f>IF(STEP!E2197&lt;&gt;"",STEP!E2197,"")</f>
        <v/>
      </c>
      <c r="F2197" s="256"/>
      <c r="G2197" s="257"/>
      <c r="H2197" s="254"/>
      <c r="I2197" s="254"/>
      <c r="J2197" s="254"/>
      <c r="K2197" s="254"/>
      <c r="L2197" s="254"/>
      <c r="M2197" s="254"/>
      <c r="N2197" s="254"/>
      <c r="O2197" s="254"/>
      <c r="P2197" s="254"/>
      <c r="Q2197" s="254"/>
      <c r="R2197" s="254"/>
      <c r="S2197" s="254"/>
      <c r="T2197" s="254"/>
      <c r="U2197" s="254"/>
      <c r="V2197" s="254"/>
      <c r="W2197" s="254"/>
      <c r="X2197" s="254"/>
      <c r="Y2197" s="254"/>
      <c r="Z2197" s="254"/>
      <c r="AA2197" s="254"/>
      <c r="AB2197" s="254"/>
      <c r="AC2197" s="254"/>
      <c r="AD2197" s="254"/>
      <c r="AE2197" s="255"/>
      <c r="AF2197" s="255"/>
      <c r="AG2197" s="255"/>
      <c r="AH2197" s="255"/>
      <c r="AI2197" s="255"/>
      <c r="AJ2197" s="255"/>
      <c r="AK2197" s="255"/>
      <c r="AL2197" s="255"/>
      <c r="AM2197" s="255"/>
      <c r="AN2197" s="255"/>
      <c r="AO2197" s="254"/>
      <c r="AP2197" s="254"/>
      <c r="AQ2197" s="254"/>
      <c r="AR2197" s="254"/>
      <c r="AS2197" s="254"/>
      <c r="AT2197" s="254"/>
      <c r="AU2197" s="254"/>
      <c r="AW2197" s="283" t="str">
        <f t="shared" si="258"/>
        <v/>
      </c>
      <c r="AX2197" s="283" t="str">
        <f t="shared" si="256"/>
        <v/>
      </c>
      <c r="AY2197" s="283" t="str">
        <f t="shared" si="259"/>
        <v/>
      </c>
      <c r="AZ2197" s="283" t="str">
        <f t="shared" si="260"/>
        <v/>
      </c>
      <c r="BA2197" s="283" t="str">
        <f t="shared" si="261"/>
        <v/>
      </c>
      <c r="BD2197" s="254" t="str">
        <f>IF(W2197="","",IF(F2197="休日",AW2197,IF(F2197="法休",AW2197,VLOOKUP(F2197,カレンダマスタ!$Q$56:$R$69,2,FALSE))))</f>
        <v/>
      </c>
      <c r="BG2197" s="254" t="str">
        <f t="shared" si="257"/>
        <v/>
      </c>
      <c r="BH2197" s="254" t="str">
        <f>IF(AX2197="","",IF(P2197&lt;&gt;"","",IF(BG2197="CS","OK",IF(VLOOKUP(E2197,カレンダマスタ!$A$5:$D$381,4,FALSE)&gt;0,"",IF(OR(AX2197*24&gt;10.84,AZ2197*24&lt;14.5)=TRUE,"×","OK")))))</f>
        <v/>
      </c>
    </row>
    <row r="2198" spans="2:60">
      <c r="B2198" s="111"/>
      <c r="C2198" s="388" t="str">
        <f>IF(STEP!C2198&lt;&gt;"",STEP!C2198,"")</f>
        <v/>
      </c>
      <c r="D2198" s="389" t="str">
        <f>IF(STEP!D2198&lt;&gt;"",STEP!D2198,"")</f>
        <v/>
      </c>
      <c r="E2198" s="390" t="str">
        <f>IF(STEP!E2198&lt;&gt;"",STEP!E2198,"")</f>
        <v/>
      </c>
      <c r="F2198" s="259"/>
      <c r="G2198" s="266"/>
      <c r="H2198" s="260"/>
      <c r="I2198" s="260"/>
      <c r="J2198" s="260"/>
      <c r="K2198" s="260"/>
      <c r="L2198" s="260"/>
      <c r="M2198" s="260"/>
      <c r="N2198" s="260"/>
      <c r="O2198" s="260"/>
      <c r="P2198" s="260"/>
      <c r="Q2198" s="260"/>
      <c r="R2198" s="260"/>
      <c r="S2198" s="260"/>
      <c r="T2198" s="260"/>
      <c r="U2198" s="260"/>
      <c r="V2198" s="260"/>
      <c r="W2198" s="260"/>
      <c r="X2198" s="260"/>
      <c r="Y2198" s="260"/>
      <c r="Z2198" s="260"/>
      <c r="AA2198" s="260"/>
      <c r="AB2198" s="260"/>
      <c r="AC2198" s="260"/>
      <c r="AD2198" s="260"/>
      <c r="AE2198" s="261"/>
      <c r="AF2198" s="261"/>
      <c r="AG2198" s="261"/>
      <c r="AH2198" s="261"/>
      <c r="AI2198" s="261"/>
      <c r="AJ2198" s="261"/>
      <c r="AK2198" s="261"/>
      <c r="AL2198" s="261"/>
      <c r="AM2198" s="261"/>
      <c r="AN2198" s="261"/>
      <c r="AO2198" s="260"/>
      <c r="AP2198" s="260"/>
      <c r="AQ2198" s="260"/>
      <c r="AR2198" s="260"/>
      <c r="AS2198" s="260"/>
      <c r="AT2198" s="260"/>
      <c r="AU2198" s="260"/>
      <c r="AW2198" s="284" t="str">
        <f t="shared" si="258"/>
        <v/>
      </c>
      <c r="AX2198" s="284" t="str">
        <f t="shared" si="256"/>
        <v/>
      </c>
      <c r="AY2198" s="284" t="str">
        <f t="shared" si="259"/>
        <v/>
      </c>
      <c r="AZ2198" s="284" t="str">
        <f t="shared" si="260"/>
        <v/>
      </c>
      <c r="BA2198" s="284" t="str">
        <f t="shared" si="261"/>
        <v/>
      </c>
      <c r="BD2198" s="260" t="str">
        <f>IF(W2198="","",IF(F2198="休日",AW2198,IF(F2198="法休",AW2198,VLOOKUP(F2198,カレンダマスタ!$Q$56:$R$69,2,FALSE))))</f>
        <v/>
      </c>
      <c r="BG2198" s="260" t="str">
        <f t="shared" si="257"/>
        <v/>
      </c>
      <c r="BH2198" s="260" t="str">
        <f>IF(AX2198="","",IF(P2198&lt;&gt;"","",IF(BG2198="CS","OK",IF(VLOOKUP(E2198,カレンダマスタ!$A$5:$D$381,4,FALSE)&gt;0,"",IF(OR(AX2198*24&gt;10.84,AZ2198*24&lt;14.5)=TRUE,"×","OK")))))</f>
        <v/>
      </c>
    </row>
    <row r="2199" spans="2:60">
      <c r="B2199" s="111"/>
      <c r="C2199" s="394" t="str">
        <f>IF(STEP!C2199&lt;&gt;"",STEP!C2199,"")</f>
        <v/>
      </c>
      <c r="D2199" s="395" t="str">
        <f>IF(STEP!D2199&lt;&gt;"",STEP!D2199,"")</f>
        <v/>
      </c>
      <c r="E2199" s="396" t="str">
        <f>IF(STEP!E2199&lt;&gt;"",STEP!E2199,"")</f>
        <v/>
      </c>
      <c r="F2199" s="269"/>
      <c r="G2199" s="268"/>
      <c r="H2199" s="270"/>
      <c r="I2199" s="270"/>
      <c r="J2199" s="270"/>
      <c r="K2199" s="270"/>
      <c r="L2199" s="270"/>
      <c r="M2199" s="270"/>
      <c r="N2199" s="270"/>
      <c r="O2199" s="270"/>
      <c r="P2199" s="270"/>
      <c r="Q2199" s="270"/>
      <c r="R2199" s="270"/>
      <c r="S2199" s="270"/>
      <c r="T2199" s="270"/>
      <c r="U2199" s="270"/>
      <c r="V2199" s="270"/>
      <c r="W2199" s="270"/>
      <c r="X2199" s="270"/>
      <c r="Y2199" s="270"/>
      <c r="Z2199" s="270"/>
      <c r="AA2199" s="270"/>
      <c r="AB2199" s="270"/>
      <c r="AC2199" s="270"/>
      <c r="AD2199" s="270"/>
      <c r="AE2199" s="271"/>
      <c r="AF2199" s="271"/>
      <c r="AG2199" s="271"/>
      <c r="AH2199" s="271"/>
      <c r="AI2199" s="271"/>
      <c r="AJ2199" s="271"/>
      <c r="AK2199" s="271"/>
      <c r="AL2199" s="271"/>
      <c r="AM2199" s="271"/>
      <c r="AN2199" s="271"/>
      <c r="AO2199" s="270"/>
      <c r="AP2199" s="270"/>
      <c r="AQ2199" s="270"/>
      <c r="AR2199" s="270"/>
      <c r="AS2199" s="270"/>
      <c r="AT2199" s="270"/>
      <c r="AU2199" s="270"/>
      <c r="AW2199" s="282" t="str">
        <f t="shared" si="258"/>
        <v/>
      </c>
      <c r="AX2199" s="282" t="str">
        <f t="shared" si="256"/>
        <v/>
      </c>
      <c r="AY2199" s="282" t="str">
        <f t="shared" si="259"/>
        <v/>
      </c>
      <c r="AZ2199" s="282" t="str">
        <f t="shared" si="260"/>
        <v/>
      </c>
      <c r="BA2199" s="282" t="str">
        <f t="shared" si="261"/>
        <v/>
      </c>
      <c r="BD2199" s="270" t="str">
        <f>IF(W2199="","",IF(F2199="休日",AW2199,IF(F2199="法休",AW2199,VLOOKUP(F2199,カレンダマスタ!$Q$56:$R$69,2,FALSE))))</f>
        <v/>
      </c>
      <c r="BG2199" s="270" t="str">
        <f t="shared" si="257"/>
        <v/>
      </c>
      <c r="BH2199" s="270" t="str">
        <f>IF(AX2199="","",IF(P2199&lt;&gt;"","",IF(BG2199="CS","OK",IF(VLOOKUP(E2199,カレンダマスタ!$A$5:$D$381,4,FALSE)&gt;0,"",IF(OR(AX2199*24&gt;10.84,AZ2199*24&lt;14.5)=TRUE,"×","OK")))))</f>
        <v/>
      </c>
    </row>
    <row r="2200" spans="2:60">
      <c r="B2200" s="111"/>
      <c r="C2200" s="385" t="str">
        <f>IF(STEP!C2200&lt;&gt;"",STEP!C2200,"")</f>
        <v/>
      </c>
      <c r="D2200" s="386" t="str">
        <f>IF(STEP!D2200&lt;&gt;"",STEP!D2200,"")</f>
        <v/>
      </c>
      <c r="E2200" s="387" t="str">
        <f>IF(STEP!E2200&lt;&gt;"",STEP!E2200,"")</f>
        <v/>
      </c>
      <c r="F2200" s="253"/>
      <c r="G2200" s="252"/>
      <c r="H2200" s="254"/>
      <c r="I2200" s="254"/>
      <c r="J2200" s="254"/>
      <c r="K2200" s="254"/>
      <c r="L2200" s="254"/>
      <c r="M2200" s="254"/>
      <c r="N2200" s="254"/>
      <c r="O2200" s="254"/>
      <c r="P2200" s="254"/>
      <c r="Q2200" s="254"/>
      <c r="R2200" s="254"/>
      <c r="S2200" s="254"/>
      <c r="T2200" s="254"/>
      <c r="U2200" s="254"/>
      <c r="V2200" s="254"/>
      <c r="W2200" s="254"/>
      <c r="X2200" s="254"/>
      <c r="Y2200" s="254"/>
      <c r="Z2200" s="254"/>
      <c r="AA2200" s="254"/>
      <c r="AB2200" s="254"/>
      <c r="AC2200" s="254"/>
      <c r="AD2200" s="254"/>
      <c r="AE2200" s="255"/>
      <c r="AF2200" s="255"/>
      <c r="AG2200" s="255"/>
      <c r="AH2200" s="255"/>
      <c r="AI2200" s="255"/>
      <c r="AJ2200" s="255"/>
      <c r="AK2200" s="255"/>
      <c r="AL2200" s="255"/>
      <c r="AM2200" s="255"/>
      <c r="AN2200" s="255"/>
      <c r="AO2200" s="254"/>
      <c r="AP2200" s="254"/>
      <c r="AQ2200" s="254"/>
      <c r="AR2200" s="254"/>
      <c r="AS2200" s="254"/>
      <c r="AT2200" s="254"/>
      <c r="AU2200" s="254"/>
      <c r="AW2200" s="283" t="str">
        <f t="shared" si="258"/>
        <v/>
      </c>
      <c r="AX2200" s="283" t="str">
        <f t="shared" si="256"/>
        <v/>
      </c>
      <c r="AY2200" s="283" t="str">
        <f t="shared" si="259"/>
        <v/>
      </c>
      <c r="AZ2200" s="283" t="str">
        <f t="shared" si="260"/>
        <v/>
      </c>
      <c r="BA2200" s="283" t="str">
        <f t="shared" si="261"/>
        <v/>
      </c>
      <c r="BD2200" s="254" t="str">
        <f>IF(W2200="","",IF(F2200="休日",AW2200,IF(F2200="法休",AW2200,VLOOKUP(F2200,カレンダマスタ!$Q$56:$R$69,2,FALSE))))</f>
        <v/>
      </c>
      <c r="BG2200" s="254" t="str">
        <f t="shared" si="257"/>
        <v/>
      </c>
      <c r="BH2200" s="254" t="str">
        <f>IF(AX2200="","",IF(P2200&lt;&gt;"","",IF(BG2200="CS","OK",IF(VLOOKUP(E2200,カレンダマスタ!$A$5:$D$381,4,FALSE)&gt;0,"",IF(OR(AX2200*24&gt;10.84,AZ2200*24&lt;14.5)=TRUE,"×","OK")))))</f>
        <v/>
      </c>
    </row>
    <row r="2201" spans="2:60">
      <c r="B2201" s="111"/>
      <c r="C2201" s="397" t="str">
        <f>IF(STEP!C2201&lt;&gt;"",STEP!C2201,"")</f>
        <v/>
      </c>
      <c r="D2201" s="398" t="str">
        <f>IF(STEP!D2201&lt;&gt;"",STEP!D2201,"")</f>
        <v/>
      </c>
      <c r="E2201" s="399" t="str">
        <f>IF(STEP!E2201&lt;&gt;"",STEP!E2201,"")</f>
        <v/>
      </c>
      <c r="F2201" s="273"/>
      <c r="G2201" s="272"/>
      <c r="H2201" s="274"/>
      <c r="I2201" s="274"/>
      <c r="J2201" s="274"/>
      <c r="K2201" s="274"/>
      <c r="L2201" s="274"/>
      <c r="M2201" s="274"/>
      <c r="N2201" s="274"/>
      <c r="O2201" s="274"/>
      <c r="P2201" s="274"/>
      <c r="Q2201" s="274"/>
      <c r="R2201" s="274"/>
      <c r="S2201" s="274"/>
      <c r="T2201" s="274"/>
      <c r="U2201" s="274"/>
      <c r="V2201" s="274"/>
      <c r="W2201" s="274"/>
      <c r="X2201" s="274"/>
      <c r="Y2201" s="274"/>
      <c r="Z2201" s="274"/>
      <c r="AA2201" s="274"/>
      <c r="AB2201" s="274"/>
      <c r="AC2201" s="274"/>
      <c r="AD2201" s="274"/>
      <c r="AE2201" s="275"/>
      <c r="AF2201" s="275"/>
      <c r="AG2201" s="275"/>
      <c r="AH2201" s="275"/>
      <c r="AI2201" s="275"/>
      <c r="AJ2201" s="275"/>
      <c r="AK2201" s="275"/>
      <c r="AL2201" s="275"/>
      <c r="AM2201" s="275"/>
      <c r="AN2201" s="275"/>
      <c r="AO2201" s="274"/>
      <c r="AP2201" s="274"/>
      <c r="AQ2201" s="274"/>
      <c r="AR2201" s="274"/>
      <c r="AS2201" s="274"/>
      <c r="AT2201" s="274"/>
      <c r="AU2201" s="274"/>
      <c r="AW2201" s="286" t="str">
        <f t="shared" si="258"/>
        <v/>
      </c>
      <c r="AX2201" s="286" t="str">
        <f t="shared" si="256"/>
        <v/>
      </c>
      <c r="AY2201" s="286" t="str">
        <f t="shared" si="259"/>
        <v/>
      </c>
      <c r="AZ2201" s="286" t="str">
        <f t="shared" si="260"/>
        <v/>
      </c>
      <c r="BA2201" s="286" t="str">
        <f t="shared" si="261"/>
        <v/>
      </c>
      <c r="BD2201" s="274" t="str">
        <f>IF(W2201="","",IF(F2201="休日",AW2201,IF(F2201="法休",AW2201,VLOOKUP(F2201,カレンダマスタ!$Q$56:$R$69,2,FALSE))))</f>
        <v/>
      </c>
      <c r="BG2201" s="274" t="str">
        <f t="shared" si="257"/>
        <v/>
      </c>
      <c r="BH2201" s="274" t="str">
        <f>IF(AX2201="","",IF(P2201&lt;&gt;"","",IF(BG2201="CS","OK",IF(VLOOKUP(E2201,カレンダマスタ!$A$5:$D$381,4,FALSE)&gt;0,"",IF(OR(AX2201*24&gt;10.84,AZ2201*24&lt;14.5)=TRUE,"×","OK")))))</f>
        <v/>
      </c>
    </row>
    <row r="2202" spans="2:60">
      <c r="B2202" s="111"/>
      <c r="C2202" s="397" t="str">
        <f>IF(STEP!C2202&lt;&gt;"",STEP!C2202,"")</f>
        <v/>
      </c>
      <c r="D2202" s="398" t="str">
        <f>IF(STEP!D2202&lt;&gt;"",STEP!D2202,"")</f>
        <v/>
      </c>
      <c r="E2202" s="399" t="str">
        <f>IF(STEP!E2202&lt;&gt;"",STEP!E2202,"")</f>
        <v/>
      </c>
      <c r="F2202" s="273"/>
      <c r="G2202" s="272"/>
      <c r="H2202" s="274"/>
      <c r="I2202" s="274"/>
      <c r="J2202" s="274"/>
      <c r="K2202" s="274"/>
      <c r="L2202" s="274"/>
      <c r="M2202" s="274"/>
      <c r="N2202" s="274"/>
      <c r="O2202" s="274"/>
      <c r="P2202" s="274"/>
      <c r="Q2202" s="274"/>
      <c r="R2202" s="274"/>
      <c r="S2202" s="274"/>
      <c r="T2202" s="274"/>
      <c r="U2202" s="274"/>
      <c r="V2202" s="274"/>
      <c r="W2202" s="274"/>
      <c r="X2202" s="274"/>
      <c r="Y2202" s="274"/>
      <c r="Z2202" s="274"/>
      <c r="AA2202" s="274"/>
      <c r="AB2202" s="274"/>
      <c r="AC2202" s="274"/>
      <c r="AD2202" s="274"/>
      <c r="AE2202" s="275"/>
      <c r="AF2202" s="275"/>
      <c r="AG2202" s="275"/>
      <c r="AH2202" s="275"/>
      <c r="AI2202" s="275"/>
      <c r="AJ2202" s="275"/>
      <c r="AK2202" s="275"/>
      <c r="AL2202" s="275"/>
      <c r="AM2202" s="275"/>
      <c r="AN2202" s="275"/>
      <c r="AO2202" s="274"/>
      <c r="AP2202" s="274"/>
      <c r="AQ2202" s="274"/>
      <c r="AR2202" s="274"/>
      <c r="AS2202" s="274"/>
      <c r="AT2202" s="274"/>
      <c r="AU2202" s="274"/>
      <c r="AW2202" s="286" t="str">
        <f t="shared" si="258"/>
        <v/>
      </c>
      <c r="AX2202" s="286" t="str">
        <f t="shared" si="256"/>
        <v/>
      </c>
      <c r="AY2202" s="286" t="str">
        <f t="shared" si="259"/>
        <v/>
      </c>
      <c r="AZ2202" s="286" t="str">
        <f t="shared" si="260"/>
        <v/>
      </c>
      <c r="BA2202" s="286" t="str">
        <f t="shared" si="261"/>
        <v/>
      </c>
      <c r="BD2202" s="274" t="str">
        <f>IF(W2202="","",IF(F2202="休日",AW2202,IF(F2202="法休",AW2202,VLOOKUP(F2202,カレンダマスタ!$Q$56:$R$69,2,FALSE))))</f>
        <v/>
      </c>
      <c r="BG2202" s="274" t="str">
        <f t="shared" si="257"/>
        <v/>
      </c>
      <c r="BH2202" s="274" t="str">
        <f>IF(AX2202="","",IF(P2202&lt;&gt;"","",IF(BG2202="CS","OK",IF(VLOOKUP(E2202,カレンダマスタ!$A$5:$D$381,4,FALSE)&gt;0,"",IF(OR(AX2202*24&gt;10.84,AZ2202*24&lt;14.5)=TRUE,"×","OK")))))</f>
        <v/>
      </c>
    </row>
    <row r="2203" spans="2:60">
      <c r="B2203" s="111"/>
      <c r="C2203" s="397" t="str">
        <f>IF(STEP!C2203&lt;&gt;"",STEP!C2203,"")</f>
        <v/>
      </c>
      <c r="D2203" s="398" t="str">
        <f>IF(STEP!D2203&lt;&gt;"",STEP!D2203,"")</f>
        <v/>
      </c>
      <c r="E2203" s="399" t="str">
        <f>IF(STEP!E2203&lt;&gt;"",STEP!E2203,"")</f>
        <v/>
      </c>
      <c r="F2203" s="273"/>
      <c r="G2203" s="272"/>
      <c r="H2203" s="274"/>
      <c r="I2203" s="274"/>
      <c r="J2203" s="274"/>
      <c r="K2203" s="274"/>
      <c r="L2203" s="274"/>
      <c r="M2203" s="274"/>
      <c r="N2203" s="274"/>
      <c r="O2203" s="274"/>
      <c r="P2203" s="274"/>
      <c r="Q2203" s="274"/>
      <c r="R2203" s="274"/>
      <c r="S2203" s="274"/>
      <c r="T2203" s="274"/>
      <c r="U2203" s="274"/>
      <c r="V2203" s="274"/>
      <c r="W2203" s="274"/>
      <c r="X2203" s="274"/>
      <c r="Y2203" s="274"/>
      <c r="Z2203" s="274"/>
      <c r="AA2203" s="274"/>
      <c r="AB2203" s="274"/>
      <c r="AC2203" s="274"/>
      <c r="AD2203" s="274"/>
      <c r="AE2203" s="275"/>
      <c r="AF2203" s="275"/>
      <c r="AG2203" s="275"/>
      <c r="AH2203" s="275"/>
      <c r="AI2203" s="275"/>
      <c r="AJ2203" s="275"/>
      <c r="AK2203" s="275"/>
      <c r="AL2203" s="275"/>
      <c r="AM2203" s="275"/>
      <c r="AN2203" s="275"/>
      <c r="AO2203" s="274"/>
      <c r="AP2203" s="274"/>
      <c r="AQ2203" s="274"/>
      <c r="AR2203" s="274"/>
      <c r="AS2203" s="274"/>
      <c r="AT2203" s="274"/>
      <c r="AU2203" s="274"/>
      <c r="AW2203" s="286" t="str">
        <f t="shared" si="258"/>
        <v/>
      </c>
      <c r="AX2203" s="286" t="str">
        <f t="shared" si="256"/>
        <v/>
      </c>
      <c r="AY2203" s="286" t="str">
        <f t="shared" si="259"/>
        <v/>
      </c>
      <c r="AZ2203" s="286" t="str">
        <f t="shared" si="260"/>
        <v/>
      </c>
      <c r="BA2203" s="286" t="str">
        <f t="shared" si="261"/>
        <v/>
      </c>
      <c r="BD2203" s="274" t="str">
        <f>IF(W2203="","",IF(F2203="休日",AW2203,IF(F2203="法休",AW2203,VLOOKUP(F2203,カレンダマスタ!$Q$56:$R$69,2,FALSE))))</f>
        <v/>
      </c>
      <c r="BG2203" s="274" t="str">
        <f t="shared" si="257"/>
        <v/>
      </c>
      <c r="BH2203" s="274" t="str">
        <f>IF(AX2203="","",IF(P2203&lt;&gt;"","",IF(BG2203="CS","OK",IF(VLOOKUP(E2203,カレンダマスタ!$A$5:$D$381,4,FALSE)&gt;0,"",IF(OR(AX2203*24&gt;10.84,AZ2203*24&lt;14.5)=TRUE,"×","OK")))))</f>
        <v/>
      </c>
    </row>
    <row r="2204" spans="2:60">
      <c r="B2204" s="111"/>
      <c r="C2204" s="397" t="str">
        <f>IF(STEP!C2204&lt;&gt;"",STEP!C2204,"")</f>
        <v/>
      </c>
      <c r="D2204" s="398" t="str">
        <f>IF(STEP!D2204&lt;&gt;"",STEP!D2204,"")</f>
        <v/>
      </c>
      <c r="E2204" s="399" t="str">
        <f>IF(STEP!E2204&lt;&gt;"",STEP!E2204,"")</f>
        <v/>
      </c>
      <c r="F2204" s="273"/>
      <c r="G2204" s="272"/>
      <c r="H2204" s="274"/>
      <c r="I2204" s="274"/>
      <c r="J2204" s="274"/>
      <c r="K2204" s="274"/>
      <c r="L2204" s="274"/>
      <c r="M2204" s="274"/>
      <c r="N2204" s="274"/>
      <c r="O2204" s="274"/>
      <c r="P2204" s="274"/>
      <c r="Q2204" s="274"/>
      <c r="R2204" s="274"/>
      <c r="S2204" s="274"/>
      <c r="T2204" s="274"/>
      <c r="U2204" s="274"/>
      <c r="V2204" s="274"/>
      <c r="W2204" s="274"/>
      <c r="X2204" s="274"/>
      <c r="Y2204" s="274"/>
      <c r="Z2204" s="274"/>
      <c r="AA2204" s="274"/>
      <c r="AB2204" s="274"/>
      <c r="AC2204" s="274"/>
      <c r="AD2204" s="274"/>
      <c r="AE2204" s="275"/>
      <c r="AF2204" s="275"/>
      <c r="AG2204" s="275"/>
      <c r="AH2204" s="275"/>
      <c r="AI2204" s="275"/>
      <c r="AJ2204" s="275"/>
      <c r="AK2204" s="275"/>
      <c r="AL2204" s="275"/>
      <c r="AM2204" s="275"/>
      <c r="AN2204" s="275"/>
      <c r="AO2204" s="274"/>
      <c r="AP2204" s="274"/>
      <c r="AQ2204" s="274"/>
      <c r="AR2204" s="274"/>
      <c r="AS2204" s="274"/>
      <c r="AT2204" s="274"/>
      <c r="AU2204" s="274"/>
      <c r="AW2204" s="286" t="str">
        <f t="shared" si="258"/>
        <v/>
      </c>
      <c r="AX2204" s="286" t="str">
        <f t="shared" si="256"/>
        <v/>
      </c>
      <c r="AY2204" s="286" t="str">
        <f t="shared" si="259"/>
        <v/>
      </c>
      <c r="AZ2204" s="286" t="str">
        <f t="shared" si="260"/>
        <v/>
      </c>
      <c r="BA2204" s="286" t="str">
        <f t="shared" si="261"/>
        <v/>
      </c>
      <c r="BD2204" s="274" t="str">
        <f>IF(W2204="","",IF(F2204="休日",AW2204,IF(F2204="法休",AW2204,VLOOKUP(F2204,カレンダマスタ!$Q$56:$R$69,2,FALSE))))</f>
        <v/>
      </c>
      <c r="BG2204" s="274" t="str">
        <f t="shared" si="257"/>
        <v/>
      </c>
      <c r="BH2204" s="274" t="str">
        <f>IF(AX2204="","",IF(P2204&lt;&gt;"","",IF(BG2204="CS","OK",IF(VLOOKUP(E2204,カレンダマスタ!$A$5:$D$381,4,FALSE)&gt;0,"",IF(OR(AX2204*24&gt;10.84,AZ2204*24&lt;14.5)=TRUE,"×","OK")))))</f>
        <v/>
      </c>
    </row>
    <row r="2205" spans="2:60" ht="13.8" thickBot="1">
      <c r="B2205" s="161"/>
      <c r="C2205" s="400" t="str">
        <f>IF(STEP!C2205&lt;&gt;"",STEP!C2205,"")</f>
        <v/>
      </c>
      <c r="D2205" s="401" t="str">
        <f>IF(STEP!D2205&lt;&gt;"",STEP!D2205,"")</f>
        <v/>
      </c>
      <c r="E2205" s="402" t="str">
        <f>IF(STEP!E2205&lt;&gt;"",STEP!E2205,"")</f>
        <v/>
      </c>
      <c r="F2205" s="277"/>
      <c r="G2205" s="276"/>
      <c r="H2205" s="278"/>
      <c r="I2205" s="278"/>
      <c r="J2205" s="278"/>
      <c r="K2205" s="278"/>
      <c r="L2205" s="278"/>
      <c r="M2205" s="278"/>
      <c r="N2205" s="278"/>
      <c r="O2205" s="278"/>
      <c r="P2205" s="278"/>
      <c r="Q2205" s="278"/>
      <c r="R2205" s="278"/>
      <c r="S2205" s="278"/>
      <c r="T2205" s="278"/>
      <c r="U2205" s="278"/>
      <c r="V2205" s="278"/>
      <c r="W2205" s="278"/>
      <c r="X2205" s="278"/>
      <c r="Y2205" s="278"/>
      <c r="Z2205" s="278"/>
      <c r="AA2205" s="278"/>
      <c r="AB2205" s="278"/>
      <c r="AC2205" s="278"/>
      <c r="AD2205" s="278"/>
      <c r="AE2205" s="279"/>
      <c r="AF2205" s="279"/>
      <c r="AG2205" s="279"/>
      <c r="AH2205" s="279"/>
      <c r="AI2205" s="279"/>
      <c r="AJ2205" s="279"/>
      <c r="AK2205" s="279"/>
      <c r="AL2205" s="279"/>
      <c r="AM2205" s="279"/>
      <c r="AN2205" s="279"/>
      <c r="AO2205" s="278"/>
      <c r="AP2205" s="278"/>
      <c r="AQ2205" s="278"/>
      <c r="AR2205" s="278"/>
      <c r="AS2205" s="278"/>
      <c r="AT2205" s="278"/>
      <c r="AU2205" s="278"/>
      <c r="AW2205" s="287" t="str">
        <f t="shared" si="258"/>
        <v/>
      </c>
      <c r="AX2205" s="287" t="str">
        <f t="shared" si="256"/>
        <v/>
      </c>
      <c r="AY2205" s="287" t="str">
        <f t="shared" si="259"/>
        <v/>
      </c>
      <c r="AZ2205" s="287" t="str">
        <f t="shared" si="260"/>
        <v/>
      </c>
      <c r="BA2205" s="287" t="str">
        <f t="shared" si="261"/>
        <v/>
      </c>
      <c r="BD2205" s="278" t="str">
        <f>IF(W2205="","",IF(F2205="休日",AW2205,IF(F2205="法休",AW2205,VLOOKUP(F2205,カレンダマスタ!$Q$56:$R$69,2,FALSE))))</f>
        <v/>
      </c>
      <c r="BG2205" s="278" t="str">
        <f t="shared" si="257"/>
        <v/>
      </c>
      <c r="BH2205" s="278" t="str">
        <f>IF(AX2205="","",IF(P2205&lt;&gt;"","",IF(BG2205="CS","OK",IF(VLOOKUP(E2205,カレンダマスタ!$A$5:$D$381,4,FALSE)&gt;0,"",IF(OR(AX2205*24&gt;10.84,AZ2205*24&lt;14.5)=TRUE,"×","OK")))))</f>
        <v/>
      </c>
    </row>
    <row r="2206" spans="2:60">
      <c r="B2206" s="323"/>
      <c r="C2206" s="366"/>
      <c r="D2206" s="367"/>
      <c r="E2206" s="368"/>
      <c r="F2206" s="367"/>
      <c r="G2206" s="366"/>
      <c r="H2206" s="369"/>
      <c r="I2206" s="369"/>
      <c r="J2206" s="369"/>
      <c r="K2206" s="369"/>
      <c r="L2206" s="369"/>
      <c r="M2206" s="369"/>
      <c r="N2206" s="369"/>
      <c r="O2206" s="369"/>
      <c r="P2206" s="369"/>
      <c r="Q2206" s="369"/>
      <c r="R2206" s="369"/>
      <c r="S2206" s="369"/>
      <c r="T2206" s="369"/>
      <c r="U2206" s="369"/>
      <c r="V2206" s="369"/>
      <c r="W2206" s="369"/>
      <c r="X2206" s="369"/>
      <c r="Y2206" s="369"/>
      <c r="Z2206" s="369"/>
      <c r="AA2206" s="369"/>
      <c r="AB2206" s="369"/>
      <c r="AC2206" s="369"/>
      <c r="AD2206" s="369"/>
      <c r="AE2206" s="370"/>
      <c r="AF2206" s="370"/>
      <c r="AG2206" s="370"/>
      <c r="AH2206" s="370"/>
      <c r="AI2206" s="370"/>
      <c r="AJ2206" s="370"/>
      <c r="AK2206" s="370"/>
      <c r="AL2206" s="370"/>
      <c r="AM2206" s="370"/>
      <c r="AN2206" s="370"/>
      <c r="AO2206" s="369"/>
      <c r="AP2206" s="369"/>
      <c r="AQ2206" s="369"/>
      <c r="AR2206" s="369"/>
      <c r="AS2206" s="369"/>
      <c r="AT2206" s="369"/>
      <c r="AU2206" s="369"/>
      <c r="AW2206" s="363"/>
      <c r="AX2206" s="363"/>
      <c r="AY2206" s="363"/>
      <c r="AZ2206" s="363"/>
      <c r="BA2206" s="363"/>
      <c r="BD2206" s="369" t="str">
        <f>IF(W2206="","",IF(F2206="休日",AW2206,IF(F2206="法休",AW2206,VLOOKUP(F2206,カレンダマスタ!$Q$56:$R$69,2,FALSE))))</f>
        <v/>
      </c>
      <c r="BG2206" s="369"/>
      <c r="BH2206" s="369"/>
    </row>
    <row r="2207" spans="2:60">
      <c r="B2207" s="323"/>
      <c r="C2207" s="371"/>
      <c r="D2207" s="372"/>
      <c r="E2207" s="373"/>
      <c r="F2207" s="372"/>
      <c r="G2207" s="371"/>
      <c r="H2207" s="374"/>
      <c r="I2207" s="374"/>
      <c r="J2207" s="374"/>
      <c r="K2207" s="374"/>
      <c r="L2207" s="374"/>
      <c r="M2207" s="374"/>
      <c r="N2207" s="374"/>
      <c r="O2207" s="374"/>
      <c r="P2207" s="374"/>
      <c r="Q2207" s="374"/>
      <c r="R2207" s="374"/>
      <c r="S2207" s="374"/>
      <c r="T2207" s="374"/>
      <c r="U2207" s="374"/>
      <c r="V2207" s="374"/>
      <c r="W2207" s="374"/>
      <c r="X2207" s="374"/>
      <c r="Y2207" s="374"/>
      <c r="Z2207" s="374"/>
      <c r="AA2207" s="374"/>
      <c r="AB2207" s="374"/>
      <c r="AC2207" s="374"/>
      <c r="AD2207" s="374"/>
      <c r="AE2207" s="375"/>
      <c r="AF2207" s="375"/>
      <c r="AG2207" s="375"/>
      <c r="AH2207" s="375"/>
      <c r="AI2207" s="375"/>
      <c r="AJ2207" s="375"/>
      <c r="AK2207" s="375"/>
      <c r="AL2207" s="375"/>
      <c r="AM2207" s="375"/>
      <c r="AN2207" s="375"/>
      <c r="AO2207" s="374"/>
      <c r="AP2207" s="374"/>
      <c r="AQ2207" s="374"/>
      <c r="AR2207" s="374"/>
      <c r="AS2207" s="374"/>
      <c r="AT2207" s="374"/>
      <c r="AU2207" s="374"/>
      <c r="AW2207" s="363"/>
      <c r="AX2207" s="363"/>
      <c r="AY2207" s="363"/>
      <c r="AZ2207" s="363"/>
      <c r="BA2207" s="363"/>
      <c r="BD2207" s="374" t="str">
        <f>IF(W2207="","",IF(F2207="休日",AW2207,IF(F2207="法休",AW2207,VLOOKUP(F2207,カレンダマスタ!$Q$56:$R$69,2,FALSE))))</f>
        <v/>
      </c>
      <c r="BG2207" s="374"/>
      <c r="BH2207" s="374"/>
    </row>
    <row r="2208" spans="2:60">
      <c r="B2208" s="323"/>
      <c r="C2208" s="371"/>
      <c r="D2208" s="372"/>
      <c r="E2208" s="373"/>
      <c r="F2208" s="372"/>
      <c r="G2208" s="371"/>
      <c r="H2208" s="374"/>
      <c r="I2208" s="374"/>
      <c r="J2208" s="374"/>
      <c r="K2208" s="374"/>
      <c r="L2208" s="374"/>
      <c r="M2208" s="374"/>
      <c r="N2208" s="374"/>
      <c r="O2208" s="374"/>
      <c r="P2208" s="374"/>
      <c r="Q2208" s="374"/>
      <c r="R2208" s="374"/>
      <c r="S2208" s="374"/>
      <c r="T2208" s="374"/>
      <c r="U2208" s="374"/>
      <c r="V2208" s="374"/>
      <c r="W2208" s="374"/>
      <c r="X2208" s="374"/>
      <c r="Y2208" s="374"/>
      <c r="Z2208" s="374"/>
      <c r="AA2208" s="374"/>
      <c r="AB2208" s="374"/>
      <c r="AC2208" s="374"/>
      <c r="AD2208" s="374"/>
      <c r="AE2208" s="375"/>
      <c r="AF2208" s="375"/>
      <c r="AG2208" s="375"/>
      <c r="AH2208" s="375"/>
      <c r="AI2208" s="375"/>
      <c r="AJ2208" s="375"/>
      <c r="AK2208" s="375"/>
      <c r="AL2208" s="375"/>
      <c r="AM2208" s="375"/>
      <c r="AN2208" s="375"/>
      <c r="AO2208" s="374"/>
      <c r="AP2208" s="374"/>
      <c r="AQ2208" s="374"/>
      <c r="AR2208" s="374"/>
      <c r="AS2208" s="374"/>
      <c r="AT2208" s="374"/>
      <c r="AU2208" s="374"/>
      <c r="AW2208" s="363"/>
      <c r="AX2208" s="363"/>
      <c r="AY2208" s="363"/>
      <c r="AZ2208" s="363"/>
      <c r="BA2208" s="363"/>
      <c r="BD2208" s="374" t="str">
        <f>IF(W2208="","",IF(F2208="休日",AW2208,IF(F2208="法休",AW2208,VLOOKUP(F2208,カレンダマスタ!$Q$56:$R$69,2,FALSE))))</f>
        <v/>
      </c>
      <c r="BG2208" s="374"/>
      <c r="BH2208" s="374"/>
    </row>
    <row r="2209" spans="2:60">
      <c r="B2209" s="323"/>
      <c r="C2209" s="371"/>
      <c r="D2209" s="372"/>
      <c r="E2209" s="373"/>
      <c r="F2209" s="372"/>
      <c r="G2209" s="371"/>
      <c r="H2209" s="374"/>
      <c r="I2209" s="374"/>
      <c r="J2209" s="374"/>
      <c r="K2209" s="374"/>
      <c r="L2209" s="374"/>
      <c r="M2209" s="374"/>
      <c r="N2209" s="374"/>
      <c r="O2209" s="374"/>
      <c r="P2209" s="374"/>
      <c r="Q2209" s="374"/>
      <c r="R2209" s="374"/>
      <c r="S2209" s="374"/>
      <c r="T2209" s="374"/>
      <c r="U2209" s="374"/>
      <c r="V2209" s="374"/>
      <c r="W2209" s="374"/>
      <c r="X2209" s="374"/>
      <c r="Y2209" s="374"/>
      <c r="Z2209" s="374"/>
      <c r="AA2209" s="374"/>
      <c r="AB2209" s="374"/>
      <c r="AC2209" s="374"/>
      <c r="AD2209" s="374"/>
      <c r="AE2209" s="375"/>
      <c r="AF2209" s="375"/>
      <c r="AG2209" s="375"/>
      <c r="AH2209" s="375"/>
      <c r="AI2209" s="375"/>
      <c r="AJ2209" s="375"/>
      <c r="AK2209" s="375"/>
      <c r="AL2209" s="375"/>
      <c r="AM2209" s="375"/>
      <c r="AN2209" s="375"/>
      <c r="AO2209" s="374"/>
      <c r="AP2209" s="374"/>
      <c r="AQ2209" s="374"/>
      <c r="AR2209" s="374"/>
      <c r="AS2209" s="374"/>
      <c r="AT2209" s="374"/>
      <c r="AU2209" s="374"/>
      <c r="AW2209" s="363"/>
      <c r="AX2209" s="363"/>
      <c r="AY2209" s="363"/>
      <c r="AZ2209" s="363"/>
      <c r="BA2209" s="363"/>
      <c r="BD2209" s="374" t="str">
        <f>IF(W2209="","",IF(F2209="休日",AW2209,IF(F2209="法休",AW2209,VLOOKUP(F2209,カレンダマスタ!$Q$56:$R$69,2,FALSE))))</f>
        <v/>
      </c>
      <c r="BG2209" s="374"/>
      <c r="BH2209" s="374"/>
    </row>
    <row r="2210" spans="2:60">
      <c r="B2210" s="323"/>
      <c r="C2210" s="371"/>
      <c r="D2210" s="372"/>
      <c r="E2210" s="373"/>
      <c r="F2210" s="372"/>
      <c r="G2210" s="371"/>
      <c r="H2210" s="374"/>
      <c r="I2210" s="374"/>
      <c r="J2210" s="374"/>
      <c r="K2210" s="374"/>
      <c r="L2210" s="374"/>
      <c r="M2210" s="374"/>
      <c r="N2210" s="374"/>
      <c r="O2210" s="374"/>
      <c r="P2210" s="374"/>
      <c r="Q2210" s="374"/>
      <c r="R2210" s="374"/>
      <c r="S2210" s="374"/>
      <c r="T2210" s="374"/>
      <c r="U2210" s="374"/>
      <c r="V2210" s="374"/>
      <c r="W2210" s="374"/>
      <c r="X2210" s="374"/>
      <c r="Y2210" s="374"/>
      <c r="Z2210" s="374"/>
      <c r="AA2210" s="374"/>
      <c r="AB2210" s="374"/>
      <c r="AC2210" s="374"/>
      <c r="AD2210" s="374"/>
      <c r="AE2210" s="375"/>
      <c r="AF2210" s="375"/>
      <c r="AG2210" s="375"/>
      <c r="AH2210" s="375"/>
      <c r="AI2210" s="375"/>
      <c r="AJ2210" s="375"/>
      <c r="AK2210" s="375"/>
      <c r="AL2210" s="375"/>
      <c r="AM2210" s="375"/>
      <c r="AN2210" s="375"/>
      <c r="AO2210" s="374"/>
      <c r="AP2210" s="374"/>
      <c r="AQ2210" s="374"/>
      <c r="AR2210" s="374"/>
      <c r="AS2210" s="374"/>
      <c r="AT2210" s="374"/>
      <c r="AU2210" s="374"/>
      <c r="AW2210" s="363"/>
      <c r="AX2210" s="363"/>
      <c r="AY2210" s="363"/>
      <c r="AZ2210" s="363"/>
      <c r="BA2210" s="363"/>
      <c r="BD2210" s="374" t="str">
        <f>IF(W2210="","",IF(F2210="休日",AW2210,IF(F2210="法休",AW2210,VLOOKUP(F2210,カレンダマスタ!$Q$56:$R$69,2,FALSE))))</f>
        <v/>
      </c>
      <c r="BG2210" s="374"/>
      <c r="BH2210" s="374"/>
    </row>
    <row r="2211" spans="2:60">
      <c r="B2211" s="323"/>
      <c r="C2211" s="371"/>
      <c r="D2211" s="372"/>
      <c r="E2211" s="373"/>
      <c r="F2211" s="372"/>
      <c r="G2211" s="371"/>
      <c r="H2211" s="374"/>
      <c r="I2211" s="374"/>
      <c r="J2211" s="374"/>
      <c r="K2211" s="374"/>
      <c r="L2211" s="374"/>
      <c r="M2211" s="374"/>
      <c r="N2211" s="374"/>
      <c r="O2211" s="374"/>
      <c r="P2211" s="374"/>
      <c r="Q2211" s="374"/>
      <c r="R2211" s="374"/>
      <c r="S2211" s="374"/>
      <c r="T2211" s="374"/>
      <c r="U2211" s="374"/>
      <c r="V2211" s="374"/>
      <c r="W2211" s="374"/>
      <c r="X2211" s="374"/>
      <c r="Y2211" s="374"/>
      <c r="Z2211" s="374"/>
      <c r="AA2211" s="374"/>
      <c r="AB2211" s="374"/>
      <c r="AC2211" s="374"/>
      <c r="AD2211" s="374"/>
      <c r="AE2211" s="375"/>
      <c r="AF2211" s="375"/>
      <c r="AG2211" s="375"/>
      <c r="AH2211" s="375"/>
      <c r="AI2211" s="375"/>
      <c r="AJ2211" s="375"/>
      <c r="AK2211" s="375"/>
      <c r="AL2211" s="375"/>
      <c r="AM2211" s="375"/>
      <c r="AN2211" s="375"/>
      <c r="AO2211" s="374"/>
      <c r="AP2211" s="374"/>
      <c r="AQ2211" s="374"/>
      <c r="AR2211" s="374"/>
      <c r="AS2211" s="374"/>
      <c r="AT2211" s="374"/>
      <c r="AU2211" s="374"/>
      <c r="AW2211" s="363"/>
      <c r="AX2211" s="363"/>
      <c r="AY2211" s="363"/>
      <c r="AZ2211" s="363"/>
      <c r="BA2211" s="363"/>
      <c r="BD2211" s="374" t="str">
        <f>IF(W2211="","",IF(F2211="休日",AW2211,IF(F2211="法休",AW2211,VLOOKUP(F2211,カレンダマスタ!$Q$56:$R$69,2,FALSE))))</f>
        <v/>
      </c>
      <c r="BG2211" s="374"/>
      <c r="BH2211" s="374"/>
    </row>
    <row r="2212" spans="2:60">
      <c r="B2212" s="323"/>
      <c r="C2212" s="371"/>
      <c r="D2212" s="372"/>
      <c r="E2212" s="373"/>
      <c r="F2212" s="372"/>
      <c r="G2212" s="371"/>
      <c r="H2212" s="374"/>
      <c r="I2212" s="374"/>
      <c r="J2212" s="374"/>
      <c r="K2212" s="374"/>
      <c r="L2212" s="374"/>
      <c r="M2212" s="374"/>
      <c r="N2212" s="374"/>
      <c r="O2212" s="374"/>
      <c r="P2212" s="374"/>
      <c r="Q2212" s="374"/>
      <c r="R2212" s="374"/>
      <c r="S2212" s="374"/>
      <c r="T2212" s="374"/>
      <c r="U2212" s="374"/>
      <c r="V2212" s="374"/>
      <c r="W2212" s="374"/>
      <c r="X2212" s="374"/>
      <c r="Y2212" s="374"/>
      <c r="Z2212" s="374"/>
      <c r="AA2212" s="374"/>
      <c r="AB2212" s="374"/>
      <c r="AC2212" s="374"/>
      <c r="AD2212" s="374"/>
      <c r="AE2212" s="375"/>
      <c r="AF2212" s="375"/>
      <c r="AG2212" s="375"/>
      <c r="AH2212" s="375"/>
      <c r="AI2212" s="375"/>
      <c r="AJ2212" s="375"/>
      <c r="AK2212" s="375"/>
      <c r="AL2212" s="375"/>
      <c r="AM2212" s="375"/>
      <c r="AN2212" s="375"/>
      <c r="AO2212" s="374"/>
      <c r="AP2212" s="374"/>
      <c r="AQ2212" s="374"/>
      <c r="AR2212" s="374"/>
      <c r="AS2212" s="374"/>
      <c r="AT2212" s="374"/>
      <c r="AU2212" s="374"/>
      <c r="AW2212" s="363"/>
      <c r="AX2212" s="363"/>
      <c r="AY2212" s="363"/>
      <c r="AZ2212" s="363"/>
      <c r="BA2212" s="363"/>
      <c r="BD2212" s="374" t="str">
        <f>IF(W2212="","",IF(F2212="休日",AW2212,IF(F2212="法休",AW2212,VLOOKUP(F2212,カレンダマスタ!$Q$56:$R$69,2,FALSE))))</f>
        <v/>
      </c>
      <c r="BG2212" s="374"/>
      <c r="BH2212" s="374"/>
    </row>
    <row r="2213" spans="2:60">
      <c r="B2213" s="323"/>
      <c r="C2213" s="371"/>
      <c r="D2213" s="372"/>
      <c r="E2213" s="373"/>
      <c r="F2213" s="372"/>
      <c r="G2213" s="371"/>
      <c r="H2213" s="374"/>
      <c r="I2213" s="374"/>
      <c r="J2213" s="374"/>
      <c r="K2213" s="374"/>
      <c r="L2213" s="374"/>
      <c r="M2213" s="374"/>
      <c r="N2213" s="374"/>
      <c r="O2213" s="374"/>
      <c r="P2213" s="374"/>
      <c r="Q2213" s="374"/>
      <c r="R2213" s="374"/>
      <c r="S2213" s="374"/>
      <c r="T2213" s="374"/>
      <c r="U2213" s="374"/>
      <c r="V2213" s="374"/>
      <c r="W2213" s="374"/>
      <c r="X2213" s="374"/>
      <c r="Y2213" s="374"/>
      <c r="Z2213" s="374"/>
      <c r="AA2213" s="374"/>
      <c r="AB2213" s="374"/>
      <c r="AC2213" s="374"/>
      <c r="AD2213" s="374"/>
      <c r="AE2213" s="375"/>
      <c r="AF2213" s="375"/>
      <c r="AG2213" s="375"/>
      <c r="AH2213" s="375"/>
      <c r="AI2213" s="375"/>
      <c r="AJ2213" s="375"/>
      <c r="AK2213" s="375"/>
      <c r="AL2213" s="375"/>
      <c r="AM2213" s="375"/>
      <c r="AN2213" s="375"/>
      <c r="AO2213" s="374"/>
      <c r="AP2213" s="374"/>
      <c r="AQ2213" s="374"/>
      <c r="AR2213" s="374"/>
      <c r="AS2213" s="374"/>
      <c r="AT2213" s="374"/>
      <c r="AU2213" s="374"/>
      <c r="AW2213" s="363"/>
      <c r="AX2213" s="363"/>
      <c r="AY2213" s="363"/>
      <c r="AZ2213" s="363"/>
      <c r="BA2213" s="363"/>
      <c r="BD2213" s="374" t="str">
        <f>IF(W2213="","",IF(F2213="休日",AW2213,IF(F2213="法休",AW2213,VLOOKUP(F2213,カレンダマスタ!$Q$56:$R$69,2,FALSE))))</f>
        <v/>
      </c>
      <c r="BG2213" s="374"/>
      <c r="BH2213" s="374"/>
    </row>
    <row r="2214" spans="2:60">
      <c r="B2214" s="323"/>
      <c r="C2214" s="371"/>
      <c r="D2214" s="372"/>
      <c r="E2214" s="373"/>
      <c r="F2214" s="372"/>
      <c r="G2214" s="371"/>
      <c r="H2214" s="374"/>
      <c r="I2214" s="374"/>
      <c r="J2214" s="374"/>
      <c r="K2214" s="374"/>
      <c r="L2214" s="374"/>
      <c r="M2214" s="374"/>
      <c r="N2214" s="374"/>
      <c r="O2214" s="374"/>
      <c r="P2214" s="374"/>
      <c r="Q2214" s="374"/>
      <c r="R2214" s="374"/>
      <c r="S2214" s="374"/>
      <c r="T2214" s="374"/>
      <c r="U2214" s="374"/>
      <c r="V2214" s="374"/>
      <c r="W2214" s="374"/>
      <c r="X2214" s="374"/>
      <c r="Y2214" s="374"/>
      <c r="Z2214" s="374"/>
      <c r="AA2214" s="374"/>
      <c r="AB2214" s="374"/>
      <c r="AC2214" s="374"/>
      <c r="AD2214" s="374"/>
      <c r="AE2214" s="375"/>
      <c r="AF2214" s="375"/>
      <c r="AG2214" s="375"/>
      <c r="AH2214" s="375"/>
      <c r="AI2214" s="375"/>
      <c r="AJ2214" s="375"/>
      <c r="AK2214" s="375"/>
      <c r="AL2214" s="375"/>
      <c r="AM2214" s="375"/>
      <c r="AN2214" s="375"/>
      <c r="AO2214" s="374"/>
      <c r="AP2214" s="374"/>
      <c r="AQ2214" s="374"/>
      <c r="AR2214" s="374"/>
      <c r="AS2214" s="374"/>
      <c r="AT2214" s="374"/>
      <c r="AU2214" s="374"/>
      <c r="AW2214" s="363"/>
      <c r="AX2214" s="363"/>
      <c r="AY2214" s="363"/>
      <c r="AZ2214" s="363"/>
      <c r="BA2214" s="363"/>
      <c r="BD2214" s="374" t="str">
        <f>IF(W2214="","",IF(F2214="休日",AW2214,IF(F2214="法休",AW2214,VLOOKUP(F2214,カレンダマスタ!$Q$56:$R$69,2,FALSE))))</f>
        <v/>
      </c>
      <c r="BG2214" s="374"/>
      <c r="BH2214" s="374"/>
    </row>
    <row r="2215" spans="2:60" ht="13.8" thickBot="1">
      <c r="B2215" s="329"/>
      <c r="C2215" s="377"/>
      <c r="D2215" s="378"/>
      <c r="E2215" s="379"/>
      <c r="F2215" s="378"/>
      <c r="G2215" s="377"/>
      <c r="H2215" s="380"/>
      <c r="I2215" s="380"/>
      <c r="J2215" s="380"/>
      <c r="K2215" s="380"/>
      <c r="L2215" s="380"/>
      <c r="M2215" s="380"/>
      <c r="N2215" s="380"/>
      <c r="O2215" s="380"/>
      <c r="P2215" s="380"/>
      <c r="Q2215" s="380"/>
      <c r="R2215" s="380"/>
      <c r="S2215" s="380"/>
      <c r="T2215" s="380"/>
      <c r="U2215" s="380"/>
      <c r="V2215" s="380"/>
      <c r="W2215" s="380"/>
      <c r="X2215" s="380"/>
      <c r="Y2215" s="380"/>
      <c r="Z2215" s="380"/>
      <c r="AA2215" s="380"/>
      <c r="AB2215" s="380"/>
      <c r="AC2215" s="380"/>
      <c r="AD2215" s="380"/>
      <c r="AE2215" s="381"/>
      <c r="AF2215" s="381"/>
      <c r="AG2215" s="381"/>
      <c r="AH2215" s="381"/>
      <c r="AI2215" s="381"/>
      <c r="AJ2215" s="381"/>
      <c r="AK2215" s="381"/>
      <c r="AL2215" s="381"/>
      <c r="AM2215" s="381"/>
      <c r="AN2215" s="381"/>
      <c r="AO2215" s="380"/>
      <c r="AP2215" s="380"/>
      <c r="AQ2215" s="380"/>
      <c r="AR2215" s="380"/>
      <c r="AS2215" s="380"/>
      <c r="AT2215" s="380"/>
      <c r="AU2215" s="380"/>
      <c r="AW2215" s="364"/>
      <c r="AX2215" s="364"/>
      <c r="AY2215" s="364"/>
      <c r="AZ2215" s="364"/>
      <c r="BA2215" s="364"/>
      <c r="BD2215" s="380" t="str">
        <f>IF(W2215="","",IF(F2215="休日",AW2215,IF(F2215="法休",AW2215,VLOOKUP(F2215,カレンダマスタ!$Q$56:$R$69,2,FALSE))))</f>
        <v/>
      </c>
      <c r="BG2215" s="380"/>
      <c r="BH2215" s="380"/>
    </row>
    <row r="2216" spans="2:60">
      <c r="B2216" s="176">
        <f>B2171+1</f>
        <v>50</v>
      </c>
      <c r="C2216" s="382" t="str">
        <f>IF(STEP!C2216&lt;&gt;"",STEP!C2216,"")</f>
        <v/>
      </c>
      <c r="D2216" s="383" t="str">
        <f>IF(STEP!D2216&lt;&gt;"",STEP!D2216,"")</f>
        <v/>
      </c>
      <c r="E2216" s="384" t="str">
        <f>IF(STEP!E2216&lt;&gt;"",STEP!E2216,"")</f>
        <v/>
      </c>
      <c r="F2216" s="248"/>
      <c r="G2216" s="249"/>
      <c r="H2216" s="250"/>
      <c r="I2216" s="250"/>
      <c r="J2216" s="250"/>
      <c r="K2216" s="250"/>
      <c r="L2216" s="250"/>
      <c r="M2216" s="250"/>
      <c r="N2216" s="250"/>
      <c r="O2216" s="250"/>
      <c r="P2216" s="250"/>
      <c r="Q2216" s="250"/>
      <c r="R2216" s="250"/>
      <c r="S2216" s="250"/>
      <c r="T2216" s="250"/>
      <c r="U2216" s="250"/>
      <c r="V2216" s="250"/>
      <c r="W2216" s="250"/>
      <c r="X2216" s="250"/>
      <c r="Y2216" s="250"/>
      <c r="Z2216" s="250"/>
      <c r="AA2216" s="250"/>
      <c r="AB2216" s="250"/>
      <c r="AC2216" s="250"/>
      <c r="AD2216" s="250"/>
      <c r="AE2216" s="251"/>
      <c r="AF2216" s="251"/>
      <c r="AG2216" s="251"/>
      <c r="AH2216" s="251"/>
      <c r="AI2216" s="251"/>
      <c r="AJ2216" s="251"/>
      <c r="AK2216" s="251"/>
      <c r="AL2216" s="251"/>
      <c r="AM2216" s="251"/>
      <c r="AN2216" s="251"/>
      <c r="AO2216" s="250"/>
      <c r="AP2216" s="250"/>
      <c r="AQ2216" s="250"/>
      <c r="AR2216" s="250"/>
      <c r="AS2216" s="250"/>
      <c r="AT2216" s="250"/>
      <c r="AU2216" s="250"/>
      <c r="AW2216" s="282" t="str">
        <f t="shared" ref="AW2216:AW2250" si="262">IF(W2216&lt;&gt;"",IF(W2216&lt;&gt;"",CEILING(IF(J2216&lt;&gt;"",J2216,I2216),$AY$8),""),"")</f>
        <v/>
      </c>
      <c r="AX2216" s="282" t="str">
        <f t="shared" ref="AX2216:AX2250" si="263">IF(W2216&lt;&gt;"",IF(W2216&lt;&gt;"",IF(OR(K2216="早出",AND(BD2216&lt;AW2216,K2216&lt;&gt;"有償遅刻")),AW2216,BD2216),""),"")</f>
        <v/>
      </c>
      <c r="AY2216" s="282" t="str">
        <f t="shared" ref="AY2216:AY2250" si="264">IF(W2216&lt;&gt;"",FLOOR(IF(N2216&lt;&gt;"",N2216,M2216),$AY$8),"")</f>
        <v/>
      </c>
      <c r="AZ2216" s="282" t="str">
        <f t="shared" ref="AZ2216:AZ2250" si="265">IF(W2216&lt;&gt;"",IF(AY2216&lt;&gt;0,AY2216-AR2216,L2216-AR2216),"")</f>
        <v/>
      </c>
      <c r="BA2216" s="282" t="str">
        <f t="shared" ref="BA2216:BA2250" si="266">IF(W2216&lt;&gt;"",W2216,"")</f>
        <v/>
      </c>
      <c r="BD2216" s="250" t="str">
        <f>IF(W2216="","",IF(F2216="休日",AW2216,IF(F2216="法休",AW2216,VLOOKUP(F2216,カレンダマスタ!$Q$56:$R$69,2,FALSE))))</f>
        <v/>
      </c>
      <c r="BG2216" s="250" t="str">
        <f>STEP!AF2216</f>
        <v/>
      </c>
      <c r="BH2216" s="250" t="str">
        <f>IF(AX2216="","",IF(P2216&lt;&gt;"","",IF(BG2216="CS","OK",IF(VLOOKUP(E2216,カレンダマスタ!$A$5:$D$381,4,FALSE)&gt;0,"",IF(OR(AX2216*24&gt;10.84,AZ2216*24&lt;14.5)=TRUE,"×","OK")))))</f>
        <v/>
      </c>
    </row>
    <row r="2217" spans="2:60">
      <c r="B2217" s="111"/>
      <c r="C2217" s="385" t="str">
        <f>IF(STEP!C2217&lt;&gt;"",STEP!C2217,"")</f>
        <v/>
      </c>
      <c r="D2217" s="386" t="str">
        <f>IF(STEP!D2217&lt;&gt;"",STEP!D2217,"")</f>
        <v/>
      </c>
      <c r="E2217" s="387" t="str">
        <f>IF(STEP!E2217&lt;&gt;"",STEP!E2217,"")</f>
        <v/>
      </c>
      <c r="F2217" s="253"/>
      <c r="G2217" s="252"/>
      <c r="H2217" s="254"/>
      <c r="I2217" s="254"/>
      <c r="J2217" s="254"/>
      <c r="K2217" s="254"/>
      <c r="L2217" s="254"/>
      <c r="M2217" s="254"/>
      <c r="N2217" s="254"/>
      <c r="O2217" s="254"/>
      <c r="P2217" s="254"/>
      <c r="Q2217" s="254"/>
      <c r="R2217" s="254"/>
      <c r="S2217" s="254"/>
      <c r="T2217" s="254"/>
      <c r="U2217" s="254"/>
      <c r="V2217" s="254"/>
      <c r="W2217" s="254"/>
      <c r="X2217" s="254"/>
      <c r="Y2217" s="254"/>
      <c r="Z2217" s="254"/>
      <c r="AA2217" s="254"/>
      <c r="AB2217" s="254"/>
      <c r="AC2217" s="254"/>
      <c r="AD2217" s="254"/>
      <c r="AE2217" s="255"/>
      <c r="AF2217" s="255"/>
      <c r="AG2217" s="255"/>
      <c r="AH2217" s="255"/>
      <c r="AI2217" s="255"/>
      <c r="AJ2217" s="255"/>
      <c r="AK2217" s="255"/>
      <c r="AL2217" s="255"/>
      <c r="AM2217" s="255"/>
      <c r="AN2217" s="255"/>
      <c r="AO2217" s="254"/>
      <c r="AP2217" s="254"/>
      <c r="AQ2217" s="254"/>
      <c r="AR2217" s="254"/>
      <c r="AS2217" s="254"/>
      <c r="AT2217" s="254"/>
      <c r="AU2217" s="254"/>
      <c r="AW2217" s="283" t="str">
        <f t="shared" si="262"/>
        <v/>
      </c>
      <c r="AX2217" s="283" t="str">
        <f t="shared" si="263"/>
        <v/>
      </c>
      <c r="AY2217" s="283" t="str">
        <f t="shared" si="264"/>
        <v/>
      </c>
      <c r="AZ2217" s="283" t="str">
        <f t="shared" si="265"/>
        <v/>
      </c>
      <c r="BA2217" s="283" t="str">
        <f t="shared" si="266"/>
        <v/>
      </c>
      <c r="BD2217" s="254" t="str">
        <f>IF(W2217="","",IF(F2217="休日",AW2217,IF(F2217="法休",AW2217,VLOOKUP(F2217,カレンダマスタ!$Q$56:$R$69,2,FALSE))))</f>
        <v/>
      </c>
      <c r="BG2217" s="254" t="str">
        <f t="shared" ref="BG2217:BG2250" si="267">BG2216</f>
        <v/>
      </c>
      <c r="BH2217" s="254" t="str">
        <f>IF(AX2217="","",IF(P2217&lt;&gt;"","",IF(BG2217="CS","OK",IF(VLOOKUP(E2217,カレンダマスタ!$A$5:$D$381,4,FALSE)&gt;0,"",IF(OR(AX2217*24&gt;10.84,AZ2217*24&lt;14.5)=TRUE,"×","OK")))))</f>
        <v/>
      </c>
    </row>
    <row r="2218" spans="2:60">
      <c r="B2218" s="111"/>
      <c r="C2218" s="385" t="str">
        <f>IF(STEP!C2218&lt;&gt;"",STEP!C2218,"")</f>
        <v/>
      </c>
      <c r="D2218" s="386" t="str">
        <f>IF(STEP!D2218&lt;&gt;"",STEP!D2218,"")</f>
        <v/>
      </c>
      <c r="E2218" s="387" t="str">
        <f>IF(STEP!E2218&lt;&gt;"",STEP!E2218,"")</f>
        <v/>
      </c>
      <c r="F2218" s="253"/>
      <c r="G2218" s="252"/>
      <c r="H2218" s="254"/>
      <c r="I2218" s="254"/>
      <c r="J2218" s="254"/>
      <c r="K2218" s="254"/>
      <c r="L2218" s="254"/>
      <c r="M2218" s="254"/>
      <c r="N2218" s="254"/>
      <c r="O2218" s="254"/>
      <c r="P2218" s="254"/>
      <c r="Q2218" s="254"/>
      <c r="R2218" s="254"/>
      <c r="S2218" s="254"/>
      <c r="T2218" s="254"/>
      <c r="U2218" s="254"/>
      <c r="V2218" s="254"/>
      <c r="W2218" s="254"/>
      <c r="X2218" s="254"/>
      <c r="Y2218" s="254"/>
      <c r="Z2218" s="254"/>
      <c r="AA2218" s="254"/>
      <c r="AB2218" s="254"/>
      <c r="AC2218" s="254"/>
      <c r="AD2218" s="254"/>
      <c r="AE2218" s="255"/>
      <c r="AF2218" s="255"/>
      <c r="AG2218" s="255"/>
      <c r="AH2218" s="255"/>
      <c r="AI2218" s="255"/>
      <c r="AJ2218" s="255"/>
      <c r="AK2218" s="255"/>
      <c r="AL2218" s="255"/>
      <c r="AM2218" s="255"/>
      <c r="AN2218" s="255"/>
      <c r="AO2218" s="254"/>
      <c r="AP2218" s="254"/>
      <c r="AQ2218" s="254"/>
      <c r="AR2218" s="254"/>
      <c r="AS2218" s="254"/>
      <c r="AT2218" s="254"/>
      <c r="AU2218" s="254"/>
      <c r="AW2218" s="283" t="str">
        <f t="shared" si="262"/>
        <v/>
      </c>
      <c r="AX2218" s="283" t="str">
        <f t="shared" si="263"/>
        <v/>
      </c>
      <c r="AY2218" s="283" t="str">
        <f t="shared" si="264"/>
        <v/>
      </c>
      <c r="AZ2218" s="283" t="str">
        <f t="shared" si="265"/>
        <v/>
      </c>
      <c r="BA2218" s="283" t="str">
        <f t="shared" si="266"/>
        <v/>
      </c>
      <c r="BD2218" s="254" t="str">
        <f>IF(W2218="","",IF(F2218="休日",AW2218,IF(F2218="法休",AW2218,VLOOKUP(F2218,カレンダマスタ!$Q$56:$R$69,2,FALSE))))</f>
        <v/>
      </c>
      <c r="BG2218" s="254" t="str">
        <f t="shared" si="267"/>
        <v/>
      </c>
      <c r="BH2218" s="254" t="str">
        <f>IF(AX2218="","",IF(P2218&lt;&gt;"","",IF(BG2218="CS","OK",IF(VLOOKUP(E2218,カレンダマスタ!$A$5:$D$381,4,FALSE)&gt;0,"",IF(OR(AX2218*24&gt;10.84,AZ2218*24&lt;14.5)=TRUE,"×","OK")))))</f>
        <v/>
      </c>
    </row>
    <row r="2219" spans="2:60">
      <c r="B2219" s="111"/>
      <c r="C2219" s="385" t="str">
        <f>IF(STEP!C2219&lt;&gt;"",STEP!C2219,"")</f>
        <v/>
      </c>
      <c r="D2219" s="386" t="str">
        <f>IF(STEP!D2219&lt;&gt;"",STEP!D2219,"")</f>
        <v/>
      </c>
      <c r="E2219" s="387" t="str">
        <f>IF(STEP!E2219&lt;&gt;"",STEP!E2219,"")</f>
        <v/>
      </c>
      <c r="F2219" s="256"/>
      <c r="G2219" s="257"/>
      <c r="H2219" s="254"/>
      <c r="I2219" s="254"/>
      <c r="J2219" s="254"/>
      <c r="K2219" s="254"/>
      <c r="L2219" s="254"/>
      <c r="M2219" s="254"/>
      <c r="N2219" s="254"/>
      <c r="O2219" s="254"/>
      <c r="P2219" s="254"/>
      <c r="Q2219" s="254"/>
      <c r="R2219" s="254"/>
      <c r="S2219" s="254"/>
      <c r="T2219" s="254"/>
      <c r="U2219" s="254"/>
      <c r="V2219" s="254"/>
      <c r="W2219" s="254"/>
      <c r="X2219" s="254"/>
      <c r="Y2219" s="254"/>
      <c r="Z2219" s="254"/>
      <c r="AA2219" s="254"/>
      <c r="AB2219" s="254"/>
      <c r="AC2219" s="254"/>
      <c r="AD2219" s="254"/>
      <c r="AE2219" s="255"/>
      <c r="AF2219" s="255"/>
      <c r="AG2219" s="255"/>
      <c r="AH2219" s="255"/>
      <c r="AI2219" s="255"/>
      <c r="AJ2219" s="255"/>
      <c r="AK2219" s="255"/>
      <c r="AL2219" s="255"/>
      <c r="AM2219" s="255"/>
      <c r="AN2219" s="255"/>
      <c r="AO2219" s="254"/>
      <c r="AP2219" s="254"/>
      <c r="AQ2219" s="254"/>
      <c r="AR2219" s="254"/>
      <c r="AS2219" s="254"/>
      <c r="AT2219" s="254"/>
      <c r="AU2219" s="254"/>
      <c r="AW2219" s="283" t="str">
        <f t="shared" si="262"/>
        <v/>
      </c>
      <c r="AX2219" s="283" t="str">
        <f t="shared" si="263"/>
        <v/>
      </c>
      <c r="AY2219" s="283" t="str">
        <f t="shared" si="264"/>
        <v/>
      </c>
      <c r="AZ2219" s="283" t="str">
        <f t="shared" si="265"/>
        <v/>
      </c>
      <c r="BA2219" s="283" t="str">
        <f t="shared" si="266"/>
        <v/>
      </c>
      <c r="BD2219" s="254" t="str">
        <f>IF(W2219="","",IF(F2219="休日",AW2219,IF(F2219="法休",AW2219,VLOOKUP(F2219,カレンダマスタ!$Q$56:$R$69,2,FALSE))))</f>
        <v/>
      </c>
      <c r="BG2219" s="254" t="str">
        <f t="shared" si="267"/>
        <v/>
      </c>
      <c r="BH2219" s="254" t="str">
        <f>IF(AX2219="","",IF(P2219&lt;&gt;"","",IF(BG2219="CS","OK",IF(VLOOKUP(E2219,カレンダマスタ!$A$5:$D$381,4,FALSE)&gt;0,"",IF(OR(AX2219*24&gt;10.84,AZ2219*24&lt;14.5)=TRUE,"×","OK")))))</f>
        <v/>
      </c>
    </row>
    <row r="2220" spans="2:60">
      <c r="B2220" s="111"/>
      <c r="C2220" s="385" t="str">
        <f>IF(STEP!C2220&lt;&gt;"",STEP!C2220,"")</f>
        <v/>
      </c>
      <c r="D2220" s="386" t="str">
        <f>IF(STEP!D2220&lt;&gt;"",STEP!D2220,"")</f>
        <v/>
      </c>
      <c r="E2220" s="387" t="str">
        <f>IF(STEP!E2220&lt;&gt;"",STEP!E2220,"")</f>
        <v/>
      </c>
      <c r="F2220" s="256"/>
      <c r="G2220" s="257"/>
      <c r="H2220" s="254"/>
      <c r="I2220" s="254"/>
      <c r="J2220" s="254"/>
      <c r="K2220" s="254"/>
      <c r="L2220" s="254"/>
      <c r="M2220" s="254"/>
      <c r="N2220" s="254"/>
      <c r="O2220" s="254"/>
      <c r="P2220" s="254"/>
      <c r="Q2220" s="254"/>
      <c r="R2220" s="254"/>
      <c r="S2220" s="254"/>
      <c r="T2220" s="254"/>
      <c r="U2220" s="254"/>
      <c r="V2220" s="254"/>
      <c r="W2220" s="254"/>
      <c r="X2220" s="254"/>
      <c r="Y2220" s="254"/>
      <c r="Z2220" s="254"/>
      <c r="AA2220" s="254"/>
      <c r="AB2220" s="254"/>
      <c r="AC2220" s="254"/>
      <c r="AD2220" s="254"/>
      <c r="AE2220" s="255"/>
      <c r="AF2220" s="255"/>
      <c r="AG2220" s="255"/>
      <c r="AH2220" s="255"/>
      <c r="AI2220" s="255"/>
      <c r="AJ2220" s="255"/>
      <c r="AK2220" s="255"/>
      <c r="AL2220" s="255"/>
      <c r="AM2220" s="255"/>
      <c r="AN2220" s="255"/>
      <c r="AO2220" s="254"/>
      <c r="AP2220" s="254"/>
      <c r="AQ2220" s="254"/>
      <c r="AR2220" s="254"/>
      <c r="AS2220" s="254"/>
      <c r="AT2220" s="254"/>
      <c r="AU2220" s="254"/>
      <c r="AW2220" s="283" t="str">
        <f t="shared" si="262"/>
        <v/>
      </c>
      <c r="AX2220" s="283" t="str">
        <f t="shared" si="263"/>
        <v/>
      </c>
      <c r="AY2220" s="283" t="str">
        <f t="shared" si="264"/>
        <v/>
      </c>
      <c r="AZ2220" s="283" t="str">
        <f t="shared" si="265"/>
        <v/>
      </c>
      <c r="BA2220" s="283" t="str">
        <f t="shared" si="266"/>
        <v/>
      </c>
      <c r="BD2220" s="254" t="str">
        <f>IF(W2220="","",IF(F2220="休日",AW2220,IF(F2220="法休",AW2220,VLOOKUP(F2220,カレンダマスタ!$Q$56:$R$69,2,FALSE))))</f>
        <v/>
      </c>
      <c r="BG2220" s="254" t="str">
        <f t="shared" si="267"/>
        <v/>
      </c>
      <c r="BH2220" s="254" t="str">
        <f>IF(AX2220="","",IF(P2220&lt;&gt;"","",IF(BG2220="CS","OK",IF(VLOOKUP(E2220,カレンダマスタ!$A$5:$D$381,4,FALSE)&gt;0,"",IF(OR(AX2220*24&gt;10.84,AZ2220*24&lt;14.5)=TRUE,"×","OK")))))</f>
        <v/>
      </c>
    </row>
    <row r="2221" spans="2:60">
      <c r="B2221" s="111"/>
      <c r="C2221" s="385" t="str">
        <f>IF(STEP!C2221&lt;&gt;"",STEP!C2221,"")</f>
        <v/>
      </c>
      <c r="D2221" s="386" t="str">
        <f>IF(STEP!D2221&lt;&gt;"",STEP!D2221,"")</f>
        <v/>
      </c>
      <c r="E2221" s="387" t="str">
        <f>IF(STEP!E2221&lt;&gt;"",STEP!E2221,"")</f>
        <v/>
      </c>
      <c r="F2221" s="256"/>
      <c r="G2221" s="252"/>
      <c r="H2221" s="254"/>
      <c r="I2221" s="254"/>
      <c r="J2221" s="254"/>
      <c r="K2221" s="254"/>
      <c r="L2221" s="254"/>
      <c r="M2221" s="254"/>
      <c r="N2221" s="254"/>
      <c r="O2221" s="254"/>
      <c r="P2221" s="254"/>
      <c r="Q2221" s="254"/>
      <c r="R2221" s="254"/>
      <c r="S2221" s="254"/>
      <c r="T2221" s="254"/>
      <c r="U2221" s="254"/>
      <c r="V2221" s="254"/>
      <c r="W2221" s="254"/>
      <c r="X2221" s="254"/>
      <c r="Y2221" s="254"/>
      <c r="Z2221" s="254"/>
      <c r="AA2221" s="254"/>
      <c r="AB2221" s="254"/>
      <c r="AC2221" s="254"/>
      <c r="AD2221" s="254"/>
      <c r="AE2221" s="255"/>
      <c r="AF2221" s="255"/>
      <c r="AG2221" s="255"/>
      <c r="AH2221" s="255"/>
      <c r="AI2221" s="255"/>
      <c r="AJ2221" s="255"/>
      <c r="AK2221" s="255"/>
      <c r="AL2221" s="255"/>
      <c r="AM2221" s="255"/>
      <c r="AN2221" s="255"/>
      <c r="AO2221" s="254"/>
      <c r="AP2221" s="254"/>
      <c r="AQ2221" s="254"/>
      <c r="AR2221" s="254"/>
      <c r="AS2221" s="254"/>
      <c r="AT2221" s="254"/>
      <c r="AU2221" s="254"/>
      <c r="AW2221" s="283" t="str">
        <f t="shared" si="262"/>
        <v/>
      </c>
      <c r="AX2221" s="283" t="str">
        <f t="shared" si="263"/>
        <v/>
      </c>
      <c r="AY2221" s="283" t="str">
        <f t="shared" si="264"/>
        <v/>
      </c>
      <c r="AZ2221" s="283" t="str">
        <f t="shared" si="265"/>
        <v/>
      </c>
      <c r="BA2221" s="283" t="str">
        <f t="shared" si="266"/>
        <v/>
      </c>
      <c r="BD2221" s="254" t="str">
        <f>IF(W2221="","",IF(F2221="休日",AW2221,IF(F2221="法休",AW2221,VLOOKUP(F2221,カレンダマスタ!$Q$56:$R$69,2,FALSE))))</f>
        <v/>
      </c>
      <c r="BG2221" s="254" t="str">
        <f t="shared" si="267"/>
        <v/>
      </c>
      <c r="BH2221" s="254" t="str">
        <f>IF(AX2221="","",IF(P2221&lt;&gt;"","",IF(BG2221="CS","OK",IF(VLOOKUP(E2221,カレンダマスタ!$A$5:$D$381,4,FALSE)&gt;0,"",IF(OR(AX2221*24&gt;10.84,AZ2221*24&lt;14.5)=TRUE,"×","OK")))))</f>
        <v/>
      </c>
    </row>
    <row r="2222" spans="2:60">
      <c r="B2222" s="111"/>
      <c r="C2222" s="388" t="str">
        <f>IF(STEP!C2222&lt;&gt;"",STEP!C2222,"")</f>
        <v/>
      </c>
      <c r="D2222" s="389" t="str">
        <f>IF(STEP!D2222&lt;&gt;"",STEP!D2222,"")</f>
        <v/>
      </c>
      <c r="E2222" s="390" t="str">
        <f>IF(STEP!E2222&lt;&gt;"",STEP!E2222,"")</f>
        <v/>
      </c>
      <c r="F2222" s="259"/>
      <c r="G2222" s="258"/>
      <c r="H2222" s="260"/>
      <c r="I2222" s="260"/>
      <c r="J2222" s="260"/>
      <c r="K2222" s="260"/>
      <c r="L2222" s="260"/>
      <c r="M2222" s="260"/>
      <c r="N2222" s="260"/>
      <c r="O2222" s="260"/>
      <c r="P2222" s="260"/>
      <c r="Q2222" s="260"/>
      <c r="R2222" s="260"/>
      <c r="S2222" s="260"/>
      <c r="T2222" s="260"/>
      <c r="U2222" s="260"/>
      <c r="V2222" s="260"/>
      <c r="W2222" s="260"/>
      <c r="X2222" s="260"/>
      <c r="Y2222" s="260"/>
      <c r="Z2222" s="260"/>
      <c r="AA2222" s="260"/>
      <c r="AB2222" s="260"/>
      <c r="AC2222" s="260"/>
      <c r="AD2222" s="260"/>
      <c r="AE2222" s="261"/>
      <c r="AF2222" s="261"/>
      <c r="AG2222" s="261"/>
      <c r="AH2222" s="261"/>
      <c r="AI2222" s="261"/>
      <c r="AJ2222" s="261"/>
      <c r="AK2222" s="261"/>
      <c r="AL2222" s="261"/>
      <c r="AM2222" s="261"/>
      <c r="AN2222" s="261"/>
      <c r="AO2222" s="260"/>
      <c r="AP2222" s="260"/>
      <c r="AQ2222" s="260"/>
      <c r="AR2222" s="260"/>
      <c r="AS2222" s="260"/>
      <c r="AT2222" s="260"/>
      <c r="AU2222" s="260"/>
      <c r="AW2222" s="284" t="str">
        <f t="shared" si="262"/>
        <v/>
      </c>
      <c r="AX2222" s="284" t="str">
        <f t="shared" si="263"/>
        <v/>
      </c>
      <c r="AY2222" s="284" t="str">
        <f t="shared" si="264"/>
        <v/>
      </c>
      <c r="AZ2222" s="284" t="str">
        <f t="shared" si="265"/>
        <v/>
      </c>
      <c r="BA2222" s="284" t="str">
        <f t="shared" si="266"/>
        <v/>
      </c>
      <c r="BD2222" s="260" t="str">
        <f>IF(W2222="","",IF(F2222="休日",AW2222,IF(F2222="法休",AW2222,VLOOKUP(F2222,カレンダマスタ!$Q$56:$R$69,2,FALSE))))</f>
        <v/>
      </c>
      <c r="BG2222" s="260" t="str">
        <f t="shared" si="267"/>
        <v/>
      </c>
      <c r="BH2222" s="260" t="str">
        <f>IF(AX2222="","",IF(P2222&lt;&gt;"","",IF(BG2222="CS","OK",IF(VLOOKUP(E2222,カレンダマスタ!$A$5:$D$381,4,FALSE)&gt;0,"",IF(OR(AX2222*24&gt;10.84,AZ2222*24&lt;14.5)=TRUE,"×","OK")))))</f>
        <v/>
      </c>
    </row>
    <row r="2223" spans="2:60">
      <c r="B2223" s="111"/>
      <c r="C2223" s="391" t="str">
        <f>IF(STEP!C2223&lt;&gt;"",STEP!C2223,"")</f>
        <v/>
      </c>
      <c r="D2223" s="392" t="str">
        <f>IF(STEP!D2223&lt;&gt;"",STEP!D2223,"")</f>
        <v/>
      </c>
      <c r="E2223" s="393" t="str">
        <f>IF(STEP!E2223&lt;&gt;"",STEP!E2223,"")</f>
        <v/>
      </c>
      <c r="F2223" s="263"/>
      <c r="G2223" s="262"/>
      <c r="H2223" s="264"/>
      <c r="I2223" s="264"/>
      <c r="J2223" s="264"/>
      <c r="K2223" s="264"/>
      <c r="L2223" s="264"/>
      <c r="M2223" s="264"/>
      <c r="N2223" s="264"/>
      <c r="O2223" s="264"/>
      <c r="P2223" s="264"/>
      <c r="Q2223" s="264"/>
      <c r="R2223" s="264"/>
      <c r="S2223" s="264"/>
      <c r="T2223" s="264"/>
      <c r="U2223" s="264"/>
      <c r="V2223" s="264"/>
      <c r="W2223" s="264"/>
      <c r="X2223" s="264"/>
      <c r="Y2223" s="264"/>
      <c r="Z2223" s="264"/>
      <c r="AA2223" s="264"/>
      <c r="AB2223" s="264"/>
      <c r="AC2223" s="264"/>
      <c r="AD2223" s="264"/>
      <c r="AE2223" s="265"/>
      <c r="AF2223" s="265"/>
      <c r="AG2223" s="265"/>
      <c r="AH2223" s="265"/>
      <c r="AI2223" s="265"/>
      <c r="AJ2223" s="265"/>
      <c r="AK2223" s="265"/>
      <c r="AL2223" s="265"/>
      <c r="AM2223" s="265"/>
      <c r="AN2223" s="265"/>
      <c r="AO2223" s="264"/>
      <c r="AP2223" s="264"/>
      <c r="AQ2223" s="264"/>
      <c r="AR2223" s="264"/>
      <c r="AS2223" s="264"/>
      <c r="AT2223" s="264"/>
      <c r="AU2223" s="264"/>
      <c r="AW2223" s="285" t="str">
        <f t="shared" si="262"/>
        <v/>
      </c>
      <c r="AX2223" s="285" t="str">
        <f t="shared" si="263"/>
        <v/>
      </c>
      <c r="AY2223" s="285" t="str">
        <f t="shared" si="264"/>
        <v/>
      </c>
      <c r="AZ2223" s="285" t="str">
        <f t="shared" si="265"/>
        <v/>
      </c>
      <c r="BA2223" s="285" t="str">
        <f t="shared" si="266"/>
        <v/>
      </c>
      <c r="BD2223" s="264" t="str">
        <f>IF(W2223="","",IF(F2223="休日",AW2223,IF(F2223="法休",AW2223,VLOOKUP(F2223,カレンダマスタ!$Q$56:$R$69,2,FALSE))))</f>
        <v/>
      </c>
      <c r="BG2223" s="264" t="str">
        <f t="shared" si="267"/>
        <v/>
      </c>
      <c r="BH2223" s="264" t="str">
        <f>IF(AX2223="","",IF(P2223&lt;&gt;"","",IF(BG2223="CS","OK",IF(VLOOKUP(E2223,カレンダマスタ!$A$5:$D$381,4,FALSE)&gt;0,"",IF(OR(AX2223*24&gt;10.84,AZ2223*24&lt;14.5)=TRUE,"×","OK")))))</f>
        <v/>
      </c>
    </row>
    <row r="2224" spans="2:60">
      <c r="B2224" s="111"/>
      <c r="C2224" s="385" t="str">
        <f>IF(STEP!C2224&lt;&gt;"",STEP!C2224,"")</f>
        <v/>
      </c>
      <c r="D2224" s="386" t="str">
        <f>IF(STEP!D2224&lt;&gt;"",STEP!D2224,"")</f>
        <v/>
      </c>
      <c r="E2224" s="387" t="str">
        <f>IF(STEP!E2224&lt;&gt;"",STEP!E2224,"")</f>
        <v/>
      </c>
      <c r="F2224" s="253"/>
      <c r="G2224" s="252"/>
      <c r="H2224" s="254"/>
      <c r="I2224" s="254"/>
      <c r="J2224" s="254"/>
      <c r="K2224" s="254"/>
      <c r="L2224" s="254"/>
      <c r="M2224" s="254"/>
      <c r="N2224" s="254"/>
      <c r="O2224" s="254"/>
      <c r="P2224" s="254"/>
      <c r="Q2224" s="254"/>
      <c r="R2224" s="254"/>
      <c r="S2224" s="254"/>
      <c r="T2224" s="254"/>
      <c r="U2224" s="254"/>
      <c r="V2224" s="254"/>
      <c r="W2224" s="254"/>
      <c r="X2224" s="254"/>
      <c r="Y2224" s="254"/>
      <c r="Z2224" s="254"/>
      <c r="AA2224" s="254"/>
      <c r="AB2224" s="254"/>
      <c r="AC2224" s="254"/>
      <c r="AD2224" s="254"/>
      <c r="AE2224" s="255"/>
      <c r="AF2224" s="255"/>
      <c r="AG2224" s="255"/>
      <c r="AH2224" s="255"/>
      <c r="AI2224" s="255"/>
      <c r="AJ2224" s="255"/>
      <c r="AK2224" s="255"/>
      <c r="AL2224" s="255"/>
      <c r="AM2224" s="255"/>
      <c r="AN2224" s="255"/>
      <c r="AO2224" s="254"/>
      <c r="AP2224" s="254"/>
      <c r="AQ2224" s="254"/>
      <c r="AR2224" s="254"/>
      <c r="AS2224" s="254"/>
      <c r="AT2224" s="254"/>
      <c r="AU2224" s="254"/>
      <c r="AW2224" s="283" t="str">
        <f t="shared" si="262"/>
        <v/>
      </c>
      <c r="AX2224" s="283" t="str">
        <f t="shared" si="263"/>
        <v/>
      </c>
      <c r="AY2224" s="283" t="str">
        <f t="shared" si="264"/>
        <v/>
      </c>
      <c r="AZ2224" s="283" t="str">
        <f t="shared" si="265"/>
        <v/>
      </c>
      <c r="BA2224" s="283" t="str">
        <f t="shared" si="266"/>
        <v/>
      </c>
      <c r="BD2224" s="254" t="str">
        <f>IF(W2224="","",IF(F2224="休日",AW2224,IF(F2224="法休",AW2224,VLOOKUP(F2224,カレンダマスタ!$Q$56:$R$69,2,FALSE))))</f>
        <v/>
      </c>
      <c r="BG2224" s="254" t="str">
        <f t="shared" si="267"/>
        <v/>
      </c>
      <c r="BH2224" s="254" t="str">
        <f>IF(AX2224="","",IF(P2224&lt;&gt;"","",IF(BG2224="CS","OK",IF(VLOOKUP(E2224,カレンダマスタ!$A$5:$D$381,4,FALSE)&gt;0,"",IF(OR(AX2224*24&gt;10.84,AZ2224*24&lt;14.5)=TRUE,"×","OK")))))</f>
        <v/>
      </c>
    </row>
    <row r="2225" spans="2:60">
      <c r="B2225" s="111"/>
      <c r="C2225" s="385" t="str">
        <f>IF(STEP!C2225&lt;&gt;"",STEP!C2225,"")</f>
        <v/>
      </c>
      <c r="D2225" s="386" t="str">
        <f>IF(STEP!D2225&lt;&gt;"",STEP!D2225,"")</f>
        <v/>
      </c>
      <c r="E2225" s="387" t="str">
        <f>IF(STEP!E2225&lt;&gt;"",STEP!E2225,"")</f>
        <v/>
      </c>
      <c r="F2225" s="253"/>
      <c r="G2225" s="252"/>
      <c r="H2225" s="254"/>
      <c r="I2225" s="254"/>
      <c r="J2225" s="254"/>
      <c r="K2225" s="254"/>
      <c r="L2225" s="254"/>
      <c r="M2225" s="254"/>
      <c r="N2225" s="254"/>
      <c r="O2225" s="254"/>
      <c r="P2225" s="254"/>
      <c r="Q2225" s="254"/>
      <c r="R2225" s="254"/>
      <c r="S2225" s="254"/>
      <c r="T2225" s="254"/>
      <c r="U2225" s="254"/>
      <c r="V2225" s="254"/>
      <c r="W2225" s="254"/>
      <c r="X2225" s="254"/>
      <c r="Y2225" s="254"/>
      <c r="Z2225" s="254"/>
      <c r="AA2225" s="254"/>
      <c r="AB2225" s="254"/>
      <c r="AC2225" s="254"/>
      <c r="AD2225" s="254"/>
      <c r="AE2225" s="255"/>
      <c r="AF2225" s="255"/>
      <c r="AG2225" s="255"/>
      <c r="AH2225" s="255"/>
      <c r="AI2225" s="255"/>
      <c r="AJ2225" s="255"/>
      <c r="AK2225" s="255"/>
      <c r="AL2225" s="255"/>
      <c r="AM2225" s="255"/>
      <c r="AN2225" s="255"/>
      <c r="AO2225" s="254"/>
      <c r="AP2225" s="254"/>
      <c r="AQ2225" s="254"/>
      <c r="AR2225" s="254"/>
      <c r="AS2225" s="254"/>
      <c r="AT2225" s="254"/>
      <c r="AU2225" s="254"/>
      <c r="AW2225" s="283" t="str">
        <f t="shared" si="262"/>
        <v/>
      </c>
      <c r="AX2225" s="283" t="str">
        <f t="shared" si="263"/>
        <v/>
      </c>
      <c r="AY2225" s="283" t="str">
        <f t="shared" si="264"/>
        <v/>
      </c>
      <c r="AZ2225" s="283" t="str">
        <f t="shared" si="265"/>
        <v/>
      </c>
      <c r="BA2225" s="283" t="str">
        <f t="shared" si="266"/>
        <v/>
      </c>
      <c r="BD2225" s="254" t="str">
        <f>IF(W2225="","",IF(F2225="休日",AW2225,IF(F2225="法休",AW2225,VLOOKUP(F2225,カレンダマスタ!$Q$56:$R$69,2,FALSE))))</f>
        <v/>
      </c>
      <c r="BG2225" s="254" t="str">
        <f t="shared" si="267"/>
        <v/>
      </c>
      <c r="BH2225" s="254" t="str">
        <f>IF(AX2225="","",IF(P2225&lt;&gt;"","",IF(BG2225="CS","OK",IF(VLOOKUP(E2225,カレンダマスタ!$A$5:$D$381,4,FALSE)&gt;0,"",IF(OR(AX2225*24&gt;10.84,AZ2225*24&lt;14.5)=TRUE,"×","OK")))))</f>
        <v/>
      </c>
    </row>
    <row r="2226" spans="2:60">
      <c r="B2226" s="111"/>
      <c r="C2226" s="385" t="str">
        <f>IF(STEP!C2226&lt;&gt;"",STEP!C2226,"")</f>
        <v/>
      </c>
      <c r="D2226" s="386" t="str">
        <f>IF(STEP!D2226&lt;&gt;"",STEP!D2226,"")</f>
        <v/>
      </c>
      <c r="E2226" s="387" t="str">
        <f>IF(STEP!E2226&lt;&gt;"",STEP!E2226,"")</f>
        <v/>
      </c>
      <c r="F2226" s="256"/>
      <c r="G2226" s="257"/>
      <c r="H2226" s="254"/>
      <c r="I2226" s="254"/>
      <c r="J2226" s="254"/>
      <c r="K2226" s="254"/>
      <c r="L2226" s="254"/>
      <c r="M2226" s="254"/>
      <c r="N2226" s="254"/>
      <c r="O2226" s="254"/>
      <c r="P2226" s="254"/>
      <c r="Q2226" s="254"/>
      <c r="R2226" s="254"/>
      <c r="S2226" s="254"/>
      <c r="T2226" s="254"/>
      <c r="U2226" s="254"/>
      <c r="V2226" s="254"/>
      <c r="W2226" s="254"/>
      <c r="X2226" s="254"/>
      <c r="Y2226" s="254"/>
      <c r="Z2226" s="254"/>
      <c r="AA2226" s="254"/>
      <c r="AB2226" s="254"/>
      <c r="AC2226" s="254"/>
      <c r="AD2226" s="254"/>
      <c r="AE2226" s="255"/>
      <c r="AF2226" s="255"/>
      <c r="AG2226" s="255"/>
      <c r="AH2226" s="255"/>
      <c r="AI2226" s="255"/>
      <c r="AJ2226" s="255"/>
      <c r="AK2226" s="255"/>
      <c r="AL2226" s="255"/>
      <c r="AM2226" s="255"/>
      <c r="AN2226" s="255"/>
      <c r="AO2226" s="254"/>
      <c r="AP2226" s="254"/>
      <c r="AQ2226" s="254"/>
      <c r="AR2226" s="254"/>
      <c r="AS2226" s="254"/>
      <c r="AT2226" s="254"/>
      <c r="AU2226" s="254"/>
      <c r="AW2226" s="283" t="str">
        <f t="shared" si="262"/>
        <v/>
      </c>
      <c r="AX2226" s="283" t="str">
        <f t="shared" si="263"/>
        <v/>
      </c>
      <c r="AY2226" s="283" t="str">
        <f t="shared" si="264"/>
        <v/>
      </c>
      <c r="AZ2226" s="283" t="str">
        <f t="shared" si="265"/>
        <v/>
      </c>
      <c r="BA2226" s="283" t="str">
        <f t="shared" si="266"/>
        <v/>
      </c>
      <c r="BD2226" s="254" t="str">
        <f>IF(W2226="","",IF(F2226="休日",AW2226,IF(F2226="法休",AW2226,VLOOKUP(F2226,カレンダマスタ!$Q$56:$R$69,2,FALSE))))</f>
        <v/>
      </c>
      <c r="BG2226" s="254" t="str">
        <f t="shared" si="267"/>
        <v/>
      </c>
      <c r="BH2226" s="254" t="str">
        <f>IF(AX2226="","",IF(P2226&lt;&gt;"","",IF(BG2226="CS","OK",IF(VLOOKUP(E2226,カレンダマスタ!$A$5:$D$381,4,FALSE)&gt;0,"",IF(OR(AX2226*24&gt;10.84,AZ2226*24&lt;14.5)=TRUE,"×","OK")))))</f>
        <v/>
      </c>
    </row>
    <row r="2227" spans="2:60">
      <c r="B2227" s="111"/>
      <c r="C2227" s="385" t="str">
        <f>IF(STEP!C2227&lt;&gt;"",STEP!C2227,"")</f>
        <v/>
      </c>
      <c r="D2227" s="386" t="str">
        <f>IF(STEP!D2227&lt;&gt;"",STEP!D2227,"")</f>
        <v/>
      </c>
      <c r="E2227" s="387" t="str">
        <f>IF(STEP!E2227&lt;&gt;"",STEP!E2227,"")</f>
        <v/>
      </c>
      <c r="F2227" s="256"/>
      <c r="G2227" s="257"/>
      <c r="H2227" s="254"/>
      <c r="I2227" s="254"/>
      <c r="J2227" s="254"/>
      <c r="K2227" s="254"/>
      <c r="L2227" s="254"/>
      <c r="M2227" s="254"/>
      <c r="N2227" s="254"/>
      <c r="O2227" s="254"/>
      <c r="P2227" s="254"/>
      <c r="Q2227" s="254"/>
      <c r="R2227" s="254"/>
      <c r="S2227" s="254"/>
      <c r="T2227" s="254"/>
      <c r="U2227" s="254"/>
      <c r="V2227" s="254"/>
      <c r="W2227" s="254"/>
      <c r="X2227" s="254"/>
      <c r="Y2227" s="254"/>
      <c r="Z2227" s="254"/>
      <c r="AA2227" s="254"/>
      <c r="AB2227" s="254"/>
      <c r="AC2227" s="254"/>
      <c r="AD2227" s="254"/>
      <c r="AE2227" s="255"/>
      <c r="AF2227" s="255"/>
      <c r="AG2227" s="255"/>
      <c r="AH2227" s="255"/>
      <c r="AI2227" s="255"/>
      <c r="AJ2227" s="255"/>
      <c r="AK2227" s="255"/>
      <c r="AL2227" s="255"/>
      <c r="AM2227" s="255"/>
      <c r="AN2227" s="255"/>
      <c r="AO2227" s="254"/>
      <c r="AP2227" s="254"/>
      <c r="AQ2227" s="254"/>
      <c r="AR2227" s="254"/>
      <c r="AS2227" s="254"/>
      <c r="AT2227" s="254"/>
      <c r="AU2227" s="254"/>
      <c r="AW2227" s="283" t="str">
        <f t="shared" si="262"/>
        <v/>
      </c>
      <c r="AX2227" s="283" t="str">
        <f t="shared" si="263"/>
        <v/>
      </c>
      <c r="AY2227" s="283" t="str">
        <f t="shared" si="264"/>
        <v/>
      </c>
      <c r="AZ2227" s="283" t="str">
        <f t="shared" si="265"/>
        <v/>
      </c>
      <c r="BA2227" s="283" t="str">
        <f t="shared" si="266"/>
        <v/>
      </c>
      <c r="BD2227" s="254" t="str">
        <f>IF(W2227="","",IF(F2227="休日",AW2227,IF(F2227="法休",AW2227,VLOOKUP(F2227,カレンダマスタ!$Q$56:$R$69,2,FALSE))))</f>
        <v/>
      </c>
      <c r="BG2227" s="254" t="str">
        <f t="shared" si="267"/>
        <v/>
      </c>
      <c r="BH2227" s="254" t="str">
        <f>IF(AX2227="","",IF(P2227&lt;&gt;"","",IF(BG2227="CS","OK",IF(VLOOKUP(E2227,カレンダマスタ!$A$5:$D$381,4,FALSE)&gt;0,"",IF(OR(AX2227*24&gt;10.84,AZ2227*24&lt;14.5)=TRUE,"×","OK")))))</f>
        <v/>
      </c>
    </row>
    <row r="2228" spans="2:60">
      <c r="B2228" s="111"/>
      <c r="C2228" s="385" t="str">
        <f>IF(STEP!C2228&lt;&gt;"",STEP!C2228,"")</f>
        <v/>
      </c>
      <c r="D2228" s="386" t="str">
        <f>IF(STEP!D2228&lt;&gt;"",STEP!D2228,"")</f>
        <v/>
      </c>
      <c r="E2228" s="387" t="str">
        <f>IF(STEP!E2228&lt;&gt;"",STEP!E2228,"")</f>
        <v/>
      </c>
      <c r="F2228" s="256"/>
      <c r="G2228" s="257"/>
      <c r="H2228" s="254"/>
      <c r="I2228" s="254"/>
      <c r="J2228" s="254"/>
      <c r="K2228" s="254"/>
      <c r="L2228" s="254"/>
      <c r="M2228" s="254"/>
      <c r="N2228" s="254"/>
      <c r="O2228" s="254"/>
      <c r="P2228" s="254"/>
      <c r="Q2228" s="254"/>
      <c r="R2228" s="254"/>
      <c r="S2228" s="254"/>
      <c r="T2228" s="254"/>
      <c r="U2228" s="254"/>
      <c r="V2228" s="254"/>
      <c r="W2228" s="254"/>
      <c r="X2228" s="254"/>
      <c r="Y2228" s="254"/>
      <c r="Z2228" s="254"/>
      <c r="AA2228" s="254"/>
      <c r="AB2228" s="254"/>
      <c r="AC2228" s="254"/>
      <c r="AD2228" s="254"/>
      <c r="AE2228" s="255"/>
      <c r="AF2228" s="255"/>
      <c r="AG2228" s="255"/>
      <c r="AH2228" s="255"/>
      <c r="AI2228" s="255"/>
      <c r="AJ2228" s="255"/>
      <c r="AK2228" s="255"/>
      <c r="AL2228" s="255"/>
      <c r="AM2228" s="255"/>
      <c r="AN2228" s="255"/>
      <c r="AO2228" s="254"/>
      <c r="AP2228" s="254"/>
      <c r="AQ2228" s="254"/>
      <c r="AR2228" s="254"/>
      <c r="AS2228" s="254"/>
      <c r="AT2228" s="254"/>
      <c r="AU2228" s="254"/>
      <c r="AW2228" s="283" t="str">
        <f t="shared" si="262"/>
        <v/>
      </c>
      <c r="AX2228" s="283" t="str">
        <f t="shared" si="263"/>
        <v/>
      </c>
      <c r="AY2228" s="283" t="str">
        <f t="shared" si="264"/>
        <v/>
      </c>
      <c r="AZ2228" s="283" t="str">
        <f t="shared" si="265"/>
        <v/>
      </c>
      <c r="BA2228" s="283" t="str">
        <f t="shared" si="266"/>
        <v/>
      </c>
      <c r="BD2228" s="254" t="str">
        <f>IF(W2228="","",IF(F2228="休日",AW2228,IF(F2228="法休",AW2228,VLOOKUP(F2228,カレンダマスタ!$Q$56:$R$69,2,FALSE))))</f>
        <v/>
      </c>
      <c r="BG2228" s="254" t="str">
        <f t="shared" si="267"/>
        <v/>
      </c>
      <c r="BH2228" s="254" t="str">
        <f>IF(AX2228="","",IF(P2228&lt;&gt;"","",IF(BG2228="CS","OK",IF(VLOOKUP(E2228,カレンダマスタ!$A$5:$D$381,4,FALSE)&gt;0,"",IF(OR(AX2228*24&gt;10.84,AZ2228*24&lt;14.5)=TRUE,"×","OK")))))</f>
        <v/>
      </c>
    </row>
    <row r="2229" spans="2:60">
      <c r="B2229" s="111"/>
      <c r="C2229" s="388" t="str">
        <f>IF(STEP!C2229&lt;&gt;"",STEP!C2229,"")</f>
        <v/>
      </c>
      <c r="D2229" s="389" t="str">
        <f>IF(STEP!D2229&lt;&gt;"",STEP!D2229,"")</f>
        <v/>
      </c>
      <c r="E2229" s="390" t="str">
        <f>IF(STEP!E2229&lt;&gt;"",STEP!E2229,"")</f>
        <v/>
      </c>
      <c r="F2229" s="259"/>
      <c r="G2229" s="266"/>
      <c r="H2229" s="260"/>
      <c r="I2229" s="260"/>
      <c r="J2229" s="260"/>
      <c r="K2229" s="260"/>
      <c r="L2229" s="260"/>
      <c r="M2229" s="260"/>
      <c r="N2229" s="260"/>
      <c r="O2229" s="260"/>
      <c r="P2229" s="260"/>
      <c r="Q2229" s="260"/>
      <c r="R2229" s="260"/>
      <c r="S2229" s="260"/>
      <c r="T2229" s="260"/>
      <c r="U2229" s="260"/>
      <c r="V2229" s="260"/>
      <c r="W2229" s="260"/>
      <c r="X2229" s="260"/>
      <c r="Y2229" s="260"/>
      <c r="Z2229" s="260"/>
      <c r="AA2229" s="260"/>
      <c r="AB2229" s="260"/>
      <c r="AC2229" s="260"/>
      <c r="AD2229" s="260"/>
      <c r="AE2229" s="261"/>
      <c r="AF2229" s="261"/>
      <c r="AG2229" s="261"/>
      <c r="AH2229" s="261"/>
      <c r="AI2229" s="261"/>
      <c r="AJ2229" s="261"/>
      <c r="AK2229" s="261"/>
      <c r="AL2229" s="261"/>
      <c r="AM2229" s="261"/>
      <c r="AN2229" s="261"/>
      <c r="AO2229" s="260"/>
      <c r="AP2229" s="260"/>
      <c r="AQ2229" s="260"/>
      <c r="AR2229" s="260"/>
      <c r="AS2229" s="260"/>
      <c r="AT2229" s="260"/>
      <c r="AU2229" s="260"/>
      <c r="AW2229" s="284" t="str">
        <f t="shared" si="262"/>
        <v/>
      </c>
      <c r="AX2229" s="284" t="str">
        <f t="shared" si="263"/>
        <v/>
      </c>
      <c r="AY2229" s="284" t="str">
        <f t="shared" si="264"/>
        <v/>
      </c>
      <c r="AZ2229" s="284" t="str">
        <f t="shared" si="265"/>
        <v/>
      </c>
      <c r="BA2229" s="284" t="str">
        <f t="shared" si="266"/>
        <v/>
      </c>
      <c r="BD2229" s="260" t="str">
        <f>IF(W2229="","",IF(F2229="休日",AW2229,IF(F2229="法休",AW2229,VLOOKUP(F2229,カレンダマスタ!$Q$56:$R$69,2,FALSE))))</f>
        <v/>
      </c>
      <c r="BG2229" s="260" t="str">
        <f t="shared" si="267"/>
        <v/>
      </c>
      <c r="BH2229" s="260" t="str">
        <f>IF(AX2229="","",IF(P2229&lt;&gt;"","",IF(BG2229="CS","OK",IF(VLOOKUP(E2229,カレンダマスタ!$A$5:$D$381,4,FALSE)&gt;0,"",IF(OR(AX2229*24&gt;10.84,AZ2229*24&lt;14.5)=TRUE,"×","OK")))))</f>
        <v/>
      </c>
    </row>
    <row r="2230" spans="2:60">
      <c r="B2230" s="111"/>
      <c r="C2230" s="391" t="str">
        <f>IF(STEP!C2230&lt;&gt;"",STEP!C2230,"")</f>
        <v/>
      </c>
      <c r="D2230" s="392" t="str">
        <f>IF(STEP!D2230&lt;&gt;"",STEP!D2230,"")</f>
        <v/>
      </c>
      <c r="E2230" s="393" t="str">
        <f>IF(STEP!E2230&lt;&gt;"",STEP!E2230,"")</f>
        <v/>
      </c>
      <c r="F2230" s="263"/>
      <c r="G2230" s="267"/>
      <c r="H2230" s="264"/>
      <c r="I2230" s="264"/>
      <c r="J2230" s="264"/>
      <c r="K2230" s="264"/>
      <c r="L2230" s="264"/>
      <c r="M2230" s="264"/>
      <c r="N2230" s="264"/>
      <c r="O2230" s="264"/>
      <c r="P2230" s="264"/>
      <c r="Q2230" s="264"/>
      <c r="R2230" s="264"/>
      <c r="S2230" s="264"/>
      <c r="T2230" s="264"/>
      <c r="U2230" s="264"/>
      <c r="V2230" s="264"/>
      <c r="W2230" s="264"/>
      <c r="X2230" s="264"/>
      <c r="Y2230" s="264"/>
      <c r="Z2230" s="264"/>
      <c r="AA2230" s="264"/>
      <c r="AB2230" s="264"/>
      <c r="AC2230" s="264"/>
      <c r="AD2230" s="264"/>
      <c r="AE2230" s="265"/>
      <c r="AF2230" s="265"/>
      <c r="AG2230" s="265"/>
      <c r="AH2230" s="265"/>
      <c r="AI2230" s="265"/>
      <c r="AJ2230" s="265"/>
      <c r="AK2230" s="265"/>
      <c r="AL2230" s="265"/>
      <c r="AM2230" s="265"/>
      <c r="AN2230" s="265"/>
      <c r="AO2230" s="264"/>
      <c r="AP2230" s="264"/>
      <c r="AQ2230" s="264"/>
      <c r="AR2230" s="264"/>
      <c r="AS2230" s="264"/>
      <c r="AT2230" s="264"/>
      <c r="AU2230" s="264"/>
      <c r="AW2230" s="285" t="str">
        <f t="shared" si="262"/>
        <v/>
      </c>
      <c r="AX2230" s="285" t="str">
        <f t="shared" si="263"/>
        <v/>
      </c>
      <c r="AY2230" s="285" t="str">
        <f t="shared" si="264"/>
        <v/>
      </c>
      <c r="AZ2230" s="285" t="str">
        <f t="shared" si="265"/>
        <v/>
      </c>
      <c r="BA2230" s="285" t="str">
        <f t="shared" si="266"/>
        <v/>
      </c>
      <c r="BD2230" s="264" t="str">
        <f>IF(W2230="","",IF(F2230="休日",AW2230,IF(F2230="法休",AW2230,VLOOKUP(F2230,カレンダマスタ!$Q$56:$R$69,2,FALSE))))</f>
        <v/>
      </c>
      <c r="BG2230" s="264" t="str">
        <f t="shared" si="267"/>
        <v/>
      </c>
      <c r="BH2230" s="264" t="str">
        <f>IF(AX2230="","",IF(P2230&lt;&gt;"","",IF(BG2230="CS","OK",IF(VLOOKUP(E2230,カレンダマスタ!$A$5:$D$381,4,FALSE)&gt;0,"",IF(OR(AX2230*24&gt;10.84,AZ2230*24&lt;14.5)=TRUE,"×","OK")))))</f>
        <v/>
      </c>
    </row>
    <row r="2231" spans="2:60">
      <c r="B2231" s="111"/>
      <c r="C2231" s="385" t="str">
        <f>IF(STEP!C2231&lt;&gt;"",STEP!C2231,"")</f>
        <v/>
      </c>
      <c r="D2231" s="386" t="str">
        <f>IF(STEP!D2231&lt;&gt;"",STEP!D2231,"")</f>
        <v/>
      </c>
      <c r="E2231" s="387" t="str">
        <f>IF(STEP!E2231&lt;&gt;"",STEP!E2231,"")</f>
        <v/>
      </c>
      <c r="F2231" s="253"/>
      <c r="G2231" s="252"/>
      <c r="H2231" s="254"/>
      <c r="I2231" s="254"/>
      <c r="J2231" s="254"/>
      <c r="K2231" s="254"/>
      <c r="L2231" s="254"/>
      <c r="M2231" s="254"/>
      <c r="N2231" s="254"/>
      <c r="O2231" s="254"/>
      <c r="P2231" s="254"/>
      <c r="Q2231" s="254"/>
      <c r="R2231" s="254"/>
      <c r="S2231" s="254"/>
      <c r="T2231" s="254"/>
      <c r="U2231" s="254"/>
      <c r="V2231" s="254"/>
      <c r="W2231" s="254"/>
      <c r="X2231" s="254"/>
      <c r="Y2231" s="254"/>
      <c r="Z2231" s="254"/>
      <c r="AA2231" s="254"/>
      <c r="AB2231" s="254"/>
      <c r="AC2231" s="254"/>
      <c r="AD2231" s="254"/>
      <c r="AE2231" s="255"/>
      <c r="AF2231" s="255"/>
      <c r="AG2231" s="255"/>
      <c r="AH2231" s="255"/>
      <c r="AI2231" s="255"/>
      <c r="AJ2231" s="255"/>
      <c r="AK2231" s="255"/>
      <c r="AL2231" s="255"/>
      <c r="AM2231" s="255"/>
      <c r="AN2231" s="255"/>
      <c r="AO2231" s="254"/>
      <c r="AP2231" s="254"/>
      <c r="AQ2231" s="254"/>
      <c r="AR2231" s="254"/>
      <c r="AS2231" s="254"/>
      <c r="AT2231" s="254"/>
      <c r="AU2231" s="254"/>
      <c r="AW2231" s="283" t="str">
        <f t="shared" si="262"/>
        <v/>
      </c>
      <c r="AX2231" s="283" t="str">
        <f t="shared" si="263"/>
        <v/>
      </c>
      <c r="AY2231" s="283" t="str">
        <f t="shared" si="264"/>
        <v/>
      </c>
      <c r="AZ2231" s="283" t="str">
        <f t="shared" si="265"/>
        <v/>
      </c>
      <c r="BA2231" s="283" t="str">
        <f t="shared" si="266"/>
        <v/>
      </c>
      <c r="BD2231" s="254" t="str">
        <f>IF(W2231="","",IF(F2231="休日",AW2231,IF(F2231="法休",AW2231,VLOOKUP(F2231,カレンダマスタ!$Q$56:$R$69,2,FALSE))))</f>
        <v/>
      </c>
      <c r="BG2231" s="503" t="str">
        <f t="shared" si="267"/>
        <v/>
      </c>
      <c r="BH2231" s="503" t="str">
        <f>IF(AX2231="","",IF(P2231&lt;&gt;"","",IF(BG2231="CS","OK",IF(VLOOKUP(E2231,カレンダマスタ!$A$5:$D$381,4,FALSE)&gt;0,"",IF(OR(AX2231*24&gt;10.84,AZ2231*24&lt;14.5)=TRUE,"×","OK")))))</f>
        <v/>
      </c>
    </row>
    <row r="2232" spans="2:60">
      <c r="B2232" s="111"/>
      <c r="C2232" s="385" t="str">
        <f>IF(STEP!C2232&lt;&gt;"",STEP!C2232,"")</f>
        <v/>
      </c>
      <c r="D2232" s="386" t="str">
        <f>IF(STEP!D2232&lt;&gt;"",STEP!D2232,"")</f>
        <v/>
      </c>
      <c r="E2232" s="387" t="str">
        <f>IF(STEP!E2232&lt;&gt;"",STEP!E2232,"")</f>
        <v/>
      </c>
      <c r="F2232" s="253"/>
      <c r="G2232" s="252"/>
      <c r="H2232" s="254"/>
      <c r="I2232" s="254"/>
      <c r="J2232" s="254"/>
      <c r="K2232" s="254"/>
      <c r="L2232" s="254"/>
      <c r="M2232" s="254"/>
      <c r="N2232" s="254"/>
      <c r="O2232" s="254"/>
      <c r="P2232" s="254"/>
      <c r="Q2232" s="254"/>
      <c r="R2232" s="254"/>
      <c r="S2232" s="254"/>
      <c r="T2232" s="254"/>
      <c r="U2232" s="254"/>
      <c r="V2232" s="254"/>
      <c r="W2232" s="254"/>
      <c r="X2232" s="254"/>
      <c r="Y2232" s="254"/>
      <c r="Z2232" s="254"/>
      <c r="AA2232" s="254"/>
      <c r="AB2232" s="254"/>
      <c r="AC2232" s="254"/>
      <c r="AD2232" s="254"/>
      <c r="AE2232" s="255"/>
      <c r="AF2232" s="255"/>
      <c r="AG2232" s="255"/>
      <c r="AH2232" s="255"/>
      <c r="AI2232" s="255"/>
      <c r="AJ2232" s="255"/>
      <c r="AK2232" s="255"/>
      <c r="AL2232" s="255"/>
      <c r="AM2232" s="255"/>
      <c r="AN2232" s="255"/>
      <c r="AO2232" s="254"/>
      <c r="AP2232" s="254"/>
      <c r="AQ2232" s="254"/>
      <c r="AR2232" s="254"/>
      <c r="AS2232" s="254"/>
      <c r="AT2232" s="254"/>
      <c r="AU2232" s="254"/>
      <c r="AW2232" s="283" t="str">
        <f t="shared" si="262"/>
        <v/>
      </c>
      <c r="AX2232" s="283" t="str">
        <f t="shared" si="263"/>
        <v/>
      </c>
      <c r="AY2232" s="283" t="str">
        <f t="shared" si="264"/>
        <v/>
      </c>
      <c r="AZ2232" s="283" t="str">
        <f t="shared" si="265"/>
        <v/>
      </c>
      <c r="BA2232" s="283" t="str">
        <f t="shared" si="266"/>
        <v/>
      </c>
      <c r="BD2232" s="254" t="str">
        <f>IF(W2232="","",IF(F2232="休日",AW2232,IF(F2232="法休",AW2232,VLOOKUP(F2232,カレンダマスタ!$Q$56:$R$69,2,FALSE))))</f>
        <v/>
      </c>
      <c r="BG2232" s="254" t="str">
        <f t="shared" si="267"/>
        <v/>
      </c>
      <c r="BH2232" s="254" t="str">
        <f>IF(AX2232="","",IF(P2232&lt;&gt;"","",IF(BG2232="CS","OK",IF(VLOOKUP(E2232,カレンダマスタ!$A$5:$D$381,4,FALSE)&gt;0,"",IF(OR(AX2232*24&gt;10.84,AZ2232*24&lt;14.5)=TRUE,"×","OK")))))</f>
        <v/>
      </c>
    </row>
    <row r="2233" spans="2:60">
      <c r="B2233" s="111"/>
      <c r="C2233" s="385" t="str">
        <f>IF(STEP!C2233&lt;&gt;"",STEP!C2233,"")</f>
        <v/>
      </c>
      <c r="D2233" s="386" t="str">
        <f>IF(STEP!D2233&lt;&gt;"",STEP!D2233,"")</f>
        <v/>
      </c>
      <c r="E2233" s="387" t="str">
        <f>IF(STEP!E2233&lt;&gt;"",STEP!E2233,"")</f>
        <v/>
      </c>
      <c r="F2233" s="256"/>
      <c r="G2233" s="257"/>
      <c r="H2233" s="254"/>
      <c r="I2233" s="254"/>
      <c r="J2233" s="254"/>
      <c r="K2233" s="254"/>
      <c r="L2233" s="254"/>
      <c r="M2233" s="254"/>
      <c r="N2233" s="254"/>
      <c r="O2233" s="254"/>
      <c r="P2233" s="254"/>
      <c r="Q2233" s="254"/>
      <c r="R2233" s="254"/>
      <c r="S2233" s="254"/>
      <c r="T2233" s="254"/>
      <c r="U2233" s="254"/>
      <c r="V2233" s="254"/>
      <c r="W2233" s="254"/>
      <c r="X2233" s="254"/>
      <c r="Y2233" s="254"/>
      <c r="Z2233" s="254"/>
      <c r="AA2233" s="254"/>
      <c r="AB2233" s="254"/>
      <c r="AC2233" s="254"/>
      <c r="AD2233" s="254"/>
      <c r="AE2233" s="255"/>
      <c r="AF2233" s="255"/>
      <c r="AG2233" s="255"/>
      <c r="AH2233" s="255"/>
      <c r="AI2233" s="255"/>
      <c r="AJ2233" s="255"/>
      <c r="AK2233" s="255"/>
      <c r="AL2233" s="255"/>
      <c r="AM2233" s="255"/>
      <c r="AN2233" s="255"/>
      <c r="AO2233" s="254"/>
      <c r="AP2233" s="254"/>
      <c r="AQ2233" s="254"/>
      <c r="AR2233" s="254"/>
      <c r="AS2233" s="254"/>
      <c r="AT2233" s="254"/>
      <c r="AU2233" s="254"/>
      <c r="AW2233" s="283" t="str">
        <f t="shared" si="262"/>
        <v/>
      </c>
      <c r="AX2233" s="283" t="str">
        <f t="shared" si="263"/>
        <v/>
      </c>
      <c r="AY2233" s="283" t="str">
        <f t="shared" si="264"/>
        <v/>
      </c>
      <c r="AZ2233" s="283" t="str">
        <f t="shared" si="265"/>
        <v/>
      </c>
      <c r="BA2233" s="283" t="str">
        <f t="shared" si="266"/>
        <v/>
      </c>
      <c r="BD2233" s="254" t="str">
        <f>IF(W2233="","",IF(F2233="休日",AW2233,IF(F2233="法休",AW2233,VLOOKUP(F2233,カレンダマスタ!$Q$56:$R$69,2,FALSE))))</f>
        <v/>
      </c>
      <c r="BG2233" s="254" t="str">
        <f t="shared" si="267"/>
        <v/>
      </c>
      <c r="BH2233" s="254" t="str">
        <f>IF(AX2233="","",IF(P2233&lt;&gt;"","",IF(BG2233="CS","OK",IF(VLOOKUP(E2233,カレンダマスタ!$A$5:$D$381,4,FALSE)&gt;0,"",IF(OR(AX2233*24&gt;10.84,AZ2233*24&lt;14.5)=TRUE,"×","OK")))))</f>
        <v/>
      </c>
    </row>
    <row r="2234" spans="2:60">
      <c r="B2234" s="111"/>
      <c r="C2234" s="385" t="str">
        <f>IF(STEP!C2234&lt;&gt;"",STEP!C2234,"")</f>
        <v/>
      </c>
      <c r="D2234" s="386" t="str">
        <f>IF(STEP!D2234&lt;&gt;"",STEP!D2234,"")</f>
        <v/>
      </c>
      <c r="E2234" s="387" t="str">
        <f>IF(STEP!E2234&lt;&gt;"",STEP!E2234,"")</f>
        <v/>
      </c>
      <c r="F2234" s="256"/>
      <c r="G2234" s="257"/>
      <c r="H2234" s="254"/>
      <c r="I2234" s="254"/>
      <c r="J2234" s="254"/>
      <c r="K2234" s="254"/>
      <c r="L2234" s="254"/>
      <c r="M2234" s="254"/>
      <c r="N2234" s="254"/>
      <c r="O2234" s="254"/>
      <c r="P2234" s="254"/>
      <c r="Q2234" s="254"/>
      <c r="R2234" s="254"/>
      <c r="S2234" s="254"/>
      <c r="T2234" s="254"/>
      <c r="U2234" s="254"/>
      <c r="V2234" s="254"/>
      <c r="W2234" s="254"/>
      <c r="X2234" s="254"/>
      <c r="Y2234" s="254"/>
      <c r="Z2234" s="254"/>
      <c r="AA2234" s="254"/>
      <c r="AB2234" s="254"/>
      <c r="AC2234" s="254"/>
      <c r="AD2234" s="254"/>
      <c r="AE2234" s="255"/>
      <c r="AF2234" s="255"/>
      <c r="AG2234" s="255"/>
      <c r="AH2234" s="255"/>
      <c r="AI2234" s="255"/>
      <c r="AJ2234" s="255"/>
      <c r="AK2234" s="255"/>
      <c r="AL2234" s="255"/>
      <c r="AM2234" s="255"/>
      <c r="AN2234" s="255"/>
      <c r="AO2234" s="254"/>
      <c r="AP2234" s="254"/>
      <c r="AQ2234" s="254"/>
      <c r="AR2234" s="254"/>
      <c r="AS2234" s="254"/>
      <c r="AT2234" s="254"/>
      <c r="AU2234" s="254"/>
      <c r="AW2234" s="283" t="str">
        <f t="shared" si="262"/>
        <v/>
      </c>
      <c r="AX2234" s="283" t="str">
        <f t="shared" si="263"/>
        <v/>
      </c>
      <c r="AY2234" s="283" t="str">
        <f t="shared" si="264"/>
        <v/>
      </c>
      <c r="AZ2234" s="283" t="str">
        <f t="shared" si="265"/>
        <v/>
      </c>
      <c r="BA2234" s="283" t="str">
        <f t="shared" si="266"/>
        <v/>
      </c>
      <c r="BD2234" s="254" t="str">
        <f>IF(W2234="","",IF(F2234="休日",AW2234,IF(F2234="法休",AW2234,VLOOKUP(F2234,カレンダマスタ!$Q$56:$R$69,2,FALSE))))</f>
        <v/>
      </c>
      <c r="BG2234" s="254" t="str">
        <f t="shared" si="267"/>
        <v/>
      </c>
      <c r="BH2234" s="254" t="str">
        <f>IF(AX2234="","",IF(P2234&lt;&gt;"","",IF(BG2234="CS","OK",IF(VLOOKUP(E2234,カレンダマスタ!$A$5:$D$381,4,FALSE)&gt;0,"",IF(OR(AX2234*24&gt;10.84,AZ2234*24&lt;14.5)=TRUE,"×","OK")))))</f>
        <v/>
      </c>
    </row>
    <row r="2235" spans="2:60">
      <c r="B2235" s="111"/>
      <c r="C2235" s="385" t="str">
        <f>IF(STEP!C2235&lt;&gt;"",STEP!C2235,"")</f>
        <v/>
      </c>
      <c r="D2235" s="386" t="str">
        <f>IF(STEP!D2235&lt;&gt;"",STEP!D2235,"")</f>
        <v/>
      </c>
      <c r="E2235" s="387" t="str">
        <f>IF(STEP!E2235&lt;&gt;"",STEP!E2235,"")</f>
        <v/>
      </c>
      <c r="F2235" s="256"/>
      <c r="G2235" s="257"/>
      <c r="H2235" s="254"/>
      <c r="I2235" s="254"/>
      <c r="J2235" s="254"/>
      <c r="K2235" s="254"/>
      <c r="L2235" s="254"/>
      <c r="M2235" s="254"/>
      <c r="N2235" s="254"/>
      <c r="O2235" s="254"/>
      <c r="P2235" s="254"/>
      <c r="Q2235" s="254"/>
      <c r="R2235" s="254"/>
      <c r="S2235" s="254"/>
      <c r="T2235" s="254"/>
      <c r="U2235" s="254"/>
      <c r="V2235" s="254"/>
      <c r="W2235" s="254"/>
      <c r="X2235" s="254"/>
      <c r="Y2235" s="254"/>
      <c r="Z2235" s="254"/>
      <c r="AA2235" s="254"/>
      <c r="AB2235" s="254"/>
      <c r="AC2235" s="254"/>
      <c r="AD2235" s="254"/>
      <c r="AE2235" s="255"/>
      <c r="AF2235" s="255"/>
      <c r="AG2235" s="255"/>
      <c r="AH2235" s="255"/>
      <c r="AI2235" s="255"/>
      <c r="AJ2235" s="255"/>
      <c r="AK2235" s="255"/>
      <c r="AL2235" s="255"/>
      <c r="AM2235" s="255"/>
      <c r="AN2235" s="255"/>
      <c r="AO2235" s="254"/>
      <c r="AP2235" s="254"/>
      <c r="AQ2235" s="254"/>
      <c r="AR2235" s="254"/>
      <c r="AS2235" s="254"/>
      <c r="AT2235" s="254"/>
      <c r="AU2235" s="254"/>
      <c r="AW2235" s="283" t="str">
        <f t="shared" si="262"/>
        <v/>
      </c>
      <c r="AX2235" s="283" t="str">
        <f t="shared" si="263"/>
        <v/>
      </c>
      <c r="AY2235" s="283" t="str">
        <f t="shared" si="264"/>
        <v/>
      </c>
      <c r="AZ2235" s="283" t="str">
        <f t="shared" si="265"/>
        <v/>
      </c>
      <c r="BA2235" s="283" t="str">
        <f t="shared" si="266"/>
        <v/>
      </c>
      <c r="BD2235" s="254" t="str">
        <f>IF(W2235="","",IF(F2235="休日",AW2235,IF(F2235="法休",AW2235,VLOOKUP(F2235,カレンダマスタ!$Q$56:$R$69,2,FALSE))))</f>
        <v/>
      </c>
      <c r="BG2235" s="254" t="str">
        <f t="shared" si="267"/>
        <v/>
      </c>
      <c r="BH2235" s="254" t="str">
        <f>IF(AX2235="","",IF(P2235&lt;&gt;"","",IF(BG2235="CS","OK",IF(VLOOKUP(E2235,カレンダマスタ!$A$5:$D$381,4,FALSE)&gt;0,"",IF(OR(AX2235*24&gt;10.84,AZ2235*24&lt;14.5)=TRUE,"×","OK")))))</f>
        <v/>
      </c>
    </row>
    <row r="2236" spans="2:60">
      <c r="B2236" s="111"/>
      <c r="C2236" s="388" t="str">
        <f>IF(STEP!C2236&lt;&gt;"",STEP!C2236,"")</f>
        <v/>
      </c>
      <c r="D2236" s="389" t="str">
        <f>IF(STEP!D2236&lt;&gt;"",STEP!D2236,"")</f>
        <v/>
      </c>
      <c r="E2236" s="390" t="str">
        <f>IF(STEP!E2236&lt;&gt;"",STEP!E2236,"")</f>
        <v/>
      </c>
      <c r="F2236" s="259"/>
      <c r="G2236" s="266"/>
      <c r="H2236" s="260"/>
      <c r="I2236" s="260"/>
      <c r="J2236" s="260"/>
      <c r="K2236" s="260"/>
      <c r="L2236" s="260"/>
      <c r="M2236" s="260"/>
      <c r="N2236" s="260"/>
      <c r="O2236" s="260"/>
      <c r="P2236" s="260"/>
      <c r="Q2236" s="260"/>
      <c r="R2236" s="260"/>
      <c r="S2236" s="260"/>
      <c r="T2236" s="260"/>
      <c r="U2236" s="260"/>
      <c r="V2236" s="260"/>
      <c r="W2236" s="260"/>
      <c r="X2236" s="260"/>
      <c r="Y2236" s="260"/>
      <c r="Z2236" s="260"/>
      <c r="AA2236" s="260"/>
      <c r="AB2236" s="260"/>
      <c r="AC2236" s="260"/>
      <c r="AD2236" s="260"/>
      <c r="AE2236" s="261"/>
      <c r="AF2236" s="261"/>
      <c r="AG2236" s="261"/>
      <c r="AH2236" s="261"/>
      <c r="AI2236" s="261"/>
      <c r="AJ2236" s="261"/>
      <c r="AK2236" s="261"/>
      <c r="AL2236" s="261"/>
      <c r="AM2236" s="261"/>
      <c r="AN2236" s="261"/>
      <c r="AO2236" s="260"/>
      <c r="AP2236" s="260"/>
      <c r="AQ2236" s="260"/>
      <c r="AR2236" s="260"/>
      <c r="AS2236" s="260"/>
      <c r="AT2236" s="260"/>
      <c r="AU2236" s="260"/>
      <c r="AW2236" s="284" t="str">
        <f t="shared" si="262"/>
        <v/>
      </c>
      <c r="AX2236" s="284" t="str">
        <f t="shared" si="263"/>
        <v/>
      </c>
      <c r="AY2236" s="284" t="str">
        <f t="shared" si="264"/>
        <v/>
      </c>
      <c r="AZ2236" s="284" t="str">
        <f t="shared" si="265"/>
        <v/>
      </c>
      <c r="BA2236" s="284" t="str">
        <f t="shared" si="266"/>
        <v/>
      </c>
      <c r="BD2236" s="260" t="str">
        <f>IF(W2236="","",IF(F2236="休日",AW2236,IF(F2236="法休",AW2236,VLOOKUP(F2236,カレンダマスタ!$Q$56:$R$69,2,FALSE))))</f>
        <v/>
      </c>
      <c r="BG2236" s="260" t="str">
        <f t="shared" si="267"/>
        <v/>
      </c>
      <c r="BH2236" s="260" t="str">
        <f>IF(AX2236="","",IF(P2236&lt;&gt;"","",IF(BG2236="CS","OK",IF(VLOOKUP(E2236,カレンダマスタ!$A$5:$D$381,4,FALSE)&gt;0,"",IF(OR(AX2236*24&gt;10.84,AZ2236*24&lt;14.5)=TRUE,"×","OK")))))</f>
        <v/>
      </c>
    </row>
    <row r="2237" spans="2:60">
      <c r="B2237" s="111"/>
      <c r="C2237" s="391" t="str">
        <f>IF(STEP!C2237&lt;&gt;"",STEP!C2237,"")</f>
        <v/>
      </c>
      <c r="D2237" s="392" t="str">
        <f>IF(STEP!D2237&lt;&gt;"",STEP!D2237,"")</f>
        <v/>
      </c>
      <c r="E2237" s="393" t="str">
        <f>IF(STEP!E2237&lt;&gt;"",STEP!E2237,"")</f>
        <v/>
      </c>
      <c r="F2237" s="263"/>
      <c r="G2237" s="267"/>
      <c r="H2237" s="264"/>
      <c r="I2237" s="264"/>
      <c r="J2237" s="264"/>
      <c r="K2237" s="264"/>
      <c r="L2237" s="264"/>
      <c r="M2237" s="264"/>
      <c r="N2237" s="264"/>
      <c r="O2237" s="264"/>
      <c r="P2237" s="264"/>
      <c r="Q2237" s="264"/>
      <c r="R2237" s="264"/>
      <c r="S2237" s="264"/>
      <c r="T2237" s="264"/>
      <c r="U2237" s="264"/>
      <c r="V2237" s="264"/>
      <c r="W2237" s="264"/>
      <c r="X2237" s="264"/>
      <c r="Y2237" s="264"/>
      <c r="Z2237" s="264"/>
      <c r="AA2237" s="264"/>
      <c r="AB2237" s="264"/>
      <c r="AC2237" s="264"/>
      <c r="AD2237" s="264"/>
      <c r="AE2237" s="265"/>
      <c r="AF2237" s="265"/>
      <c r="AG2237" s="265"/>
      <c r="AH2237" s="265"/>
      <c r="AI2237" s="265"/>
      <c r="AJ2237" s="265"/>
      <c r="AK2237" s="265"/>
      <c r="AL2237" s="265"/>
      <c r="AM2237" s="265"/>
      <c r="AN2237" s="265"/>
      <c r="AO2237" s="264"/>
      <c r="AP2237" s="264"/>
      <c r="AQ2237" s="264"/>
      <c r="AR2237" s="264"/>
      <c r="AS2237" s="264"/>
      <c r="AT2237" s="264"/>
      <c r="AU2237" s="264"/>
      <c r="AW2237" s="285" t="str">
        <f t="shared" si="262"/>
        <v/>
      </c>
      <c r="AX2237" s="285" t="str">
        <f t="shared" si="263"/>
        <v/>
      </c>
      <c r="AY2237" s="285" t="str">
        <f t="shared" si="264"/>
        <v/>
      </c>
      <c r="AZ2237" s="285" t="str">
        <f t="shared" si="265"/>
        <v/>
      </c>
      <c r="BA2237" s="285" t="str">
        <f t="shared" si="266"/>
        <v/>
      </c>
      <c r="BD2237" s="264" t="str">
        <f>IF(W2237="","",IF(F2237="休日",AW2237,IF(F2237="法休",AW2237,VLOOKUP(F2237,カレンダマスタ!$Q$56:$R$69,2,FALSE))))</f>
        <v/>
      </c>
      <c r="BG2237" s="264" t="str">
        <f t="shared" si="267"/>
        <v/>
      </c>
      <c r="BH2237" s="264" t="str">
        <f>IF(AX2237="","",IF(P2237&lt;&gt;"","",IF(BG2237="CS","OK",IF(VLOOKUP(E2237,カレンダマスタ!$A$5:$D$381,4,FALSE)&gt;0,"",IF(OR(AX2237*24&gt;10.84,AZ2237*24&lt;14.5)=TRUE,"×","OK")))))</f>
        <v/>
      </c>
    </row>
    <row r="2238" spans="2:60">
      <c r="B2238" s="111"/>
      <c r="C2238" s="385" t="str">
        <f>IF(STEP!C2238&lt;&gt;"",STEP!C2238,"")</f>
        <v/>
      </c>
      <c r="D2238" s="386" t="str">
        <f>IF(STEP!D2238&lt;&gt;"",STEP!D2238,"")</f>
        <v/>
      </c>
      <c r="E2238" s="387" t="str">
        <f>IF(STEP!E2238&lt;&gt;"",STEP!E2238,"")</f>
        <v/>
      </c>
      <c r="F2238" s="253"/>
      <c r="G2238" s="252"/>
      <c r="H2238" s="254"/>
      <c r="I2238" s="254"/>
      <c r="J2238" s="254"/>
      <c r="K2238" s="254"/>
      <c r="L2238" s="254"/>
      <c r="M2238" s="254"/>
      <c r="N2238" s="254"/>
      <c r="O2238" s="254"/>
      <c r="P2238" s="254"/>
      <c r="Q2238" s="254"/>
      <c r="R2238" s="254"/>
      <c r="S2238" s="254"/>
      <c r="T2238" s="254"/>
      <c r="U2238" s="254"/>
      <c r="V2238" s="254"/>
      <c r="W2238" s="254"/>
      <c r="X2238" s="254"/>
      <c r="Y2238" s="254"/>
      <c r="Z2238" s="254"/>
      <c r="AA2238" s="254"/>
      <c r="AB2238" s="254"/>
      <c r="AC2238" s="254"/>
      <c r="AD2238" s="254"/>
      <c r="AE2238" s="255"/>
      <c r="AF2238" s="255"/>
      <c r="AG2238" s="255"/>
      <c r="AH2238" s="255"/>
      <c r="AI2238" s="255"/>
      <c r="AJ2238" s="255"/>
      <c r="AK2238" s="255"/>
      <c r="AL2238" s="255"/>
      <c r="AM2238" s="255"/>
      <c r="AN2238" s="255"/>
      <c r="AO2238" s="254"/>
      <c r="AP2238" s="254"/>
      <c r="AQ2238" s="254"/>
      <c r="AR2238" s="254"/>
      <c r="AS2238" s="254"/>
      <c r="AT2238" s="254"/>
      <c r="AU2238" s="254"/>
      <c r="AW2238" s="283" t="str">
        <f t="shared" si="262"/>
        <v/>
      </c>
      <c r="AX2238" s="283" t="str">
        <f t="shared" si="263"/>
        <v/>
      </c>
      <c r="AY2238" s="283" t="str">
        <f t="shared" si="264"/>
        <v/>
      </c>
      <c r="AZ2238" s="283" t="str">
        <f t="shared" si="265"/>
        <v/>
      </c>
      <c r="BA2238" s="283" t="str">
        <f t="shared" si="266"/>
        <v/>
      </c>
      <c r="BD2238" s="254" t="str">
        <f>IF(W2238="","",IF(F2238="休日",AW2238,IF(F2238="法休",AW2238,VLOOKUP(F2238,カレンダマスタ!$Q$56:$R$69,2,FALSE))))</f>
        <v/>
      </c>
      <c r="BG2238" s="503" t="str">
        <f t="shared" si="267"/>
        <v/>
      </c>
      <c r="BH2238" s="503" t="str">
        <f>IF(AX2238="","",IF(P2238&lt;&gt;"","",IF(BG2238="CS","OK",IF(VLOOKUP(E2238,カレンダマスタ!$A$5:$D$381,4,FALSE)&gt;0,"",IF(OR(AX2238*24&gt;10.84,AZ2238*24&lt;14.5)=TRUE,"×","OK")))))</f>
        <v/>
      </c>
    </row>
    <row r="2239" spans="2:60">
      <c r="B2239" s="111"/>
      <c r="C2239" s="385" t="str">
        <f>IF(STEP!C2239&lt;&gt;"",STEP!C2239,"")</f>
        <v/>
      </c>
      <c r="D2239" s="386" t="str">
        <f>IF(STEP!D2239&lt;&gt;"",STEP!D2239,"")</f>
        <v/>
      </c>
      <c r="E2239" s="387" t="str">
        <f>IF(STEP!E2239&lt;&gt;"",STEP!E2239,"")</f>
        <v/>
      </c>
      <c r="F2239" s="253"/>
      <c r="G2239" s="252"/>
      <c r="H2239" s="254"/>
      <c r="I2239" s="254"/>
      <c r="J2239" s="254"/>
      <c r="K2239" s="254"/>
      <c r="L2239" s="254"/>
      <c r="M2239" s="254"/>
      <c r="N2239" s="254"/>
      <c r="O2239" s="254"/>
      <c r="P2239" s="254"/>
      <c r="Q2239" s="254"/>
      <c r="R2239" s="254"/>
      <c r="S2239" s="254"/>
      <c r="T2239" s="254"/>
      <c r="U2239" s="254"/>
      <c r="V2239" s="254"/>
      <c r="W2239" s="254"/>
      <c r="X2239" s="254"/>
      <c r="Y2239" s="254"/>
      <c r="Z2239" s="254"/>
      <c r="AA2239" s="254"/>
      <c r="AB2239" s="254"/>
      <c r="AC2239" s="254"/>
      <c r="AD2239" s="254"/>
      <c r="AE2239" s="255"/>
      <c r="AF2239" s="255"/>
      <c r="AG2239" s="255"/>
      <c r="AH2239" s="255"/>
      <c r="AI2239" s="255"/>
      <c r="AJ2239" s="255"/>
      <c r="AK2239" s="255"/>
      <c r="AL2239" s="255"/>
      <c r="AM2239" s="255"/>
      <c r="AN2239" s="255"/>
      <c r="AO2239" s="254"/>
      <c r="AP2239" s="254"/>
      <c r="AQ2239" s="254"/>
      <c r="AR2239" s="254"/>
      <c r="AS2239" s="254"/>
      <c r="AT2239" s="254"/>
      <c r="AU2239" s="254"/>
      <c r="AW2239" s="283" t="str">
        <f t="shared" si="262"/>
        <v/>
      </c>
      <c r="AX2239" s="283" t="str">
        <f t="shared" si="263"/>
        <v/>
      </c>
      <c r="AY2239" s="283" t="str">
        <f t="shared" si="264"/>
        <v/>
      </c>
      <c r="AZ2239" s="283" t="str">
        <f t="shared" si="265"/>
        <v/>
      </c>
      <c r="BA2239" s="283" t="str">
        <f t="shared" si="266"/>
        <v/>
      </c>
      <c r="BD2239" s="254" t="str">
        <f>IF(W2239="","",IF(F2239="休日",AW2239,IF(F2239="法休",AW2239,VLOOKUP(F2239,カレンダマスタ!$Q$56:$R$69,2,FALSE))))</f>
        <v/>
      </c>
      <c r="BG2239" s="254" t="str">
        <f t="shared" si="267"/>
        <v/>
      </c>
      <c r="BH2239" s="254" t="str">
        <f>IF(AX2239="","",IF(P2239&lt;&gt;"","",IF(BG2239="CS","OK",IF(VLOOKUP(E2239,カレンダマスタ!$A$5:$D$381,4,FALSE)&gt;0,"",IF(OR(AX2239*24&gt;10.84,AZ2239*24&lt;14.5)=TRUE,"×","OK")))))</f>
        <v/>
      </c>
    </row>
    <row r="2240" spans="2:60">
      <c r="B2240" s="111"/>
      <c r="C2240" s="385" t="str">
        <f>IF(STEP!C2240&lt;&gt;"",STEP!C2240,"")</f>
        <v/>
      </c>
      <c r="D2240" s="386" t="str">
        <f>IF(STEP!D2240&lt;&gt;"",STEP!D2240,"")</f>
        <v/>
      </c>
      <c r="E2240" s="387" t="str">
        <f>IF(STEP!E2240&lt;&gt;"",STEP!E2240,"")</f>
        <v/>
      </c>
      <c r="F2240" s="253"/>
      <c r="G2240" s="252"/>
      <c r="H2240" s="254"/>
      <c r="I2240" s="254"/>
      <c r="J2240" s="254"/>
      <c r="K2240" s="254"/>
      <c r="L2240" s="254"/>
      <c r="M2240" s="254"/>
      <c r="N2240" s="254"/>
      <c r="O2240" s="254"/>
      <c r="P2240" s="254"/>
      <c r="Q2240" s="254"/>
      <c r="R2240" s="254"/>
      <c r="S2240" s="254"/>
      <c r="T2240" s="254"/>
      <c r="U2240" s="254"/>
      <c r="V2240" s="254"/>
      <c r="W2240" s="254"/>
      <c r="X2240" s="254"/>
      <c r="Y2240" s="254"/>
      <c r="Z2240" s="254"/>
      <c r="AA2240" s="254"/>
      <c r="AB2240" s="254"/>
      <c r="AC2240" s="254"/>
      <c r="AD2240" s="254"/>
      <c r="AE2240" s="255"/>
      <c r="AF2240" s="255"/>
      <c r="AG2240" s="255"/>
      <c r="AH2240" s="255"/>
      <c r="AI2240" s="255"/>
      <c r="AJ2240" s="255"/>
      <c r="AK2240" s="255"/>
      <c r="AL2240" s="255"/>
      <c r="AM2240" s="255"/>
      <c r="AN2240" s="255"/>
      <c r="AO2240" s="254"/>
      <c r="AP2240" s="254"/>
      <c r="AQ2240" s="254"/>
      <c r="AR2240" s="254"/>
      <c r="AS2240" s="254"/>
      <c r="AT2240" s="254"/>
      <c r="AU2240" s="254"/>
      <c r="AW2240" s="283" t="str">
        <f t="shared" si="262"/>
        <v/>
      </c>
      <c r="AX2240" s="283" t="str">
        <f t="shared" si="263"/>
        <v/>
      </c>
      <c r="AY2240" s="283" t="str">
        <f t="shared" si="264"/>
        <v/>
      </c>
      <c r="AZ2240" s="283" t="str">
        <f t="shared" si="265"/>
        <v/>
      </c>
      <c r="BA2240" s="283" t="str">
        <f t="shared" si="266"/>
        <v/>
      </c>
      <c r="BD2240" s="254" t="str">
        <f>IF(W2240="","",IF(F2240="休日",AW2240,IF(F2240="法休",AW2240,VLOOKUP(F2240,カレンダマスタ!$Q$56:$R$69,2,FALSE))))</f>
        <v/>
      </c>
      <c r="BG2240" s="254" t="str">
        <f t="shared" si="267"/>
        <v/>
      </c>
      <c r="BH2240" s="254" t="str">
        <f>IF(AX2240="","",IF(P2240&lt;&gt;"","",IF(BG2240="CS","OK",IF(VLOOKUP(E2240,カレンダマスタ!$A$5:$D$381,4,FALSE)&gt;0,"",IF(OR(AX2240*24&gt;10.84,AZ2240*24&lt;14.5)=TRUE,"×","OK")))))</f>
        <v/>
      </c>
    </row>
    <row r="2241" spans="2:60">
      <c r="B2241" s="111"/>
      <c r="C2241" s="385" t="str">
        <f>IF(STEP!C2241&lt;&gt;"",STEP!C2241,"")</f>
        <v/>
      </c>
      <c r="D2241" s="386" t="str">
        <f>IF(STEP!D2241&lt;&gt;"",STEP!D2241,"")</f>
        <v/>
      </c>
      <c r="E2241" s="387" t="str">
        <f>IF(STEP!E2241&lt;&gt;"",STEP!E2241,"")</f>
        <v/>
      </c>
      <c r="F2241" s="256"/>
      <c r="G2241" s="257"/>
      <c r="H2241" s="254"/>
      <c r="I2241" s="254"/>
      <c r="J2241" s="254"/>
      <c r="K2241" s="254"/>
      <c r="L2241" s="254"/>
      <c r="M2241" s="254"/>
      <c r="N2241" s="254"/>
      <c r="O2241" s="254"/>
      <c r="P2241" s="254"/>
      <c r="Q2241" s="254"/>
      <c r="R2241" s="254"/>
      <c r="S2241" s="254"/>
      <c r="T2241" s="254"/>
      <c r="U2241" s="254"/>
      <c r="V2241" s="254"/>
      <c r="W2241" s="254"/>
      <c r="X2241" s="254"/>
      <c r="Y2241" s="254"/>
      <c r="Z2241" s="254"/>
      <c r="AA2241" s="254"/>
      <c r="AB2241" s="254"/>
      <c r="AC2241" s="254"/>
      <c r="AD2241" s="254"/>
      <c r="AE2241" s="255"/>
      <c r="AF2241" s="255"/>
      <c r="AG2241" s="255"/>
      <c r="AH2241" s="255"/>
      <c r="AI2241" s="255"/>
      <c r="AJ2241" s="255"/>
      <c r="AK2241" s="255"/>
      <c r="AL2241" s="255"/>
      <c r="AM2241" s="255"/>
      <c r="AN2241" s="255"/>
      <c r="AO2241" s="254"/>
      <c r="AP2241" s="254"/>
      <c r="AQ2241" s="254"/>
      <c r="AR2241" s="254"/>
      <c r="AS2241" s="254"/>
      <c r="AT2241" s="254"/>
      <c r="AU2241" s="254"/>
      <c r="AW2241" s="283" t="str">
        <f t="shared" si="262"/>
        <v/>
      </c>
      <c r="AX2241" s="283" t="str">
        <f t="shared" si="263"/>
        <v/>
      </c>
      <c r="AY2241" s="283" t="str">
        <f t="shared" si="264"/>
        <v/>
      </c>
      <c r="AZ2241" s="283" t="str">
        <f t="shared" si="265"/>
        <v/>
      </c>
      <c r="BA2241" s="283" t="str">
        <f t="shared" si="266"/>
        <v/>
      </c>
      <c r="BD2241" s="254" t="str">
        <f>IF(W2241="","",IF(F2241="休日",AW2241,IF(F2241="法休",AW2241,VLOOKUP(F2241,カレンダマスタ!$Q$56:$R$69,2,FALSE))))</f>
        <v/>
      </c>
      <c r="BG2241" s="254" t="str">
        <f t="shared" si="267"/>
        <v/>
      </c>
      <c r="BH2241" s="254" t="str">
        <f>IF(AX2241="","",IF(P2241&lt;&gt;"","",IF(BG2241="CS","OK",IF(VLOOKUP(E2241,カレンダマスタ!$A$5:$D$381,4,FALSE)&gt;0,"",IF(OR(AX2241*24&gt;10.84,AZ2241*24&lt;14.5)=TRUE,"×","OK")))))</f>
        <v/>
      </c>
    </row>
    <row r="2242" spans="2:60">
      <c r="B2242" s="111"/>
      <c r="C2242" s="385" t="str">
        <f>IF(STEP!C2242&lt;&gt;"",STEP!C2242,"")</f>
        <v/>
      </c>
      <c r="D2242" s="386" t="str">
        <f>IF(STEP!D2242&lt;&gt;"",STEP!D2242,"")</f>
        <v/>
      </c>
      <c r="E2242" s="387" t="str">
        <f>IF(STEP!E2242&lt;&gt;"",STEP!E2242,"")</f>
        <v/>
      </c>
      <c r="F2242" s="256"/>
      <c r="G2242" s="257"/>
      <c r="H2242" s="254"/>
      <c r="I2242" s="254"/>
      <c r="J2242" s="254"/>
      <c r="K2242" s="254"/>
      <c r="L2242" s="254"/>
      <c r="M2242" s="254"/>
      <c r="N2242" s="254"/>
      <c r="O2242" s="254"/>
      <c r="P2242" s="254"/>
      <c r="Q2242" s="254"/>
      <c r="R2242" s="254"/>
      <c r="S2242" s="254"/>
      <c r="T2242" s="254"/>
      <c r="U2242" s="254"/>
      <c r="V2242" s="254"/>
      <c r="W2242" s="254"/>
      <c r="X2242" s="254"/>
      <c r="Y2242" s="254"/>
      <c r="Z2242" s="254"/>
      <c r="AA2242" s="254"/>
      <c r="AB2242" s="254"/>
      <c r="AC2242" s="254"/>
      <c r="AD2242" s="254"/>
      <c r="AE2242" s="255"/>
      <c r="AF2242" s="255"/>
      <c r="AG2242" s="255"/>
      <c r="AH2242" s="255"/>
      <c r="AI2242" s="255"/>
      <c r="AJ2242" s="255"/>
      <c r="AK2242" s="255"/>
      <c r="AL2242" s="255"/>
      <c r="AM2242" s="255"/>
      <c r="AN2242" s="255"/>
      <c r="AO2242" s="254"/>
      <c r="AP2242" s="254"/>
      <c r="AQ2242" s="254"/>
      <c r="AR2242" s="254"/>
      <c r="AS2242" s="254"/>
      <c r="AT2242" s="254"/>
      <c r="AU2242" s="254"/>
      <c r="AW2242" s="283" t="str">
        <f t="shared" si="262"/>
        <v/>
      </c>
      <c r="AX2242" s="283" t="str">
        <f t="shared" si="263"/>
        <v/>
      </c>
      <c r="AY2242" s="283" t="str">
        <f t="shared" si="264"/>
        <v/>
      </c>
      <c r="AZ2242" s="283" t="str">
        <f t="shared" si="265"/>
        <v/>
      </c>
      <c r="BA2242" s="283" t="str">
        <f t="shared" si="266"/>
        <v/>
      </c>
      <c r="BD2242" s="254" t="str">
        <f>IF(W2242="","",IF(F2242="休日",AW2242,IF(F2242="法休",AW2242,VLOOKUP(F2242,カレンダマスタ!$Q$56:$R$69,2,FALSE))))</f>
        <v/>
      </c>
      <c r="BG2242" s="254" t="str">
        <f t="shared" si="267"/>
        <v/>
      </c>
      <c r="BH2242" s="254" t="str">
        <f>IF(AX2242="","",IF(P2242&lt;&gt;"","",IF(BG2242="CS","OK",IF(VLOOKUP(E2242,カレンダマスタ!$A$5:$D$381,4,FALSE)&gt;0,"",IF(OR(AX2242*24&gt;10.84,AZ2242*24&lt;14.5)=TRUE,"×","OK")))))</f>
        <v/>
      </c>
    </row>
    <row r="2243" spans="2:60">
      <c r="B2243" s="111"/>
      <c r="C2243" s="388" t="str">
        <f>IF(STEP!C2243&lt;&gt;"",STEP!C2243,"")</f>
        <v/>
      </c>
      <c r="D2243" s="389" t="str">
        <f>IF(STEP!D2243&lt;&gt;"",STEP!D2243,"")</f>
        <v/>
      </c>
      <c r="E2243" s="390" t="str">
        <f>IF(STEP!E2243&lt;&gt;"",STEP!E2243,"")</f>
        <v/>
      </c>
      <c r="F2243" s="259"/>
      <c r="G2243" s="266"/>
      <c r="H2243" s="260"/>
      <c r="I2243" s="260"/>
      <c r="J2243" s="260"/>
      <c r="K2243" s="260"/>
      <c r="L2243" s="260"/>
      <c r="M2243" s="260"/>
      <c r="N2243" s="260"/>
      <c r="O2243" s="260"/>
      <c r="P2243" s="260"/>
      <c r="Q2243" s="260"/>
      <c r="R2243" s="260"/>
      <c r="S2243" s="260"/>
      <c r="T2243" s="260"/>
      <c r="U2243" s="260"/>
      <c r="V2243" s="260"/>
      <c r="W2243" s="260"/>
      <c r="X2243" s="260"/>
      <c r="Y2243" s="260"/>
      <c r="Z2243" s="260"/>
      <c r="AA2243" s="260"/>
      <c r="AB2243" s="260"/>
      <c r="AC2243" s="260"/>
      <c r="AD2243" s="260"/>
      <c r="AE2243" s="261"/>
      <c r="AF2243" s="261"/>
      <c r="AG2243" s="261"/>
      <c r="AH2243" s="261"/>
      <c r="AI2243" s="261"/>
      <c r="AJ2243" s="261"/>
      <c r="AK2243" s="261"/>
      <c r="AL2243" s="261"/>
      <c r="AM2243" s="261"/>
      <c r="AN2243" s="261"/>
      <c r="AO2243" s="260"/>
      <c r="AP2243" s="260"/>
      <c r="AQ2243" s="260"/>
      <c r="AR2243" s="260"/>
      <c r="AS2243" s="260"/>
      <c r="AT2243" s="260"/>
      <c r="AU2243" s="260"/>
      <c r="AW2243" s="284" t="str">
        <f t="shared" si="262"/>
        <v/>
      </c>
      <c r="AX2243" s="284" t="str">
        <f t="shared" si="263"/>
        <v/>
      </c>
      <c r="AY2243" s="284" t="str">
        <f t="shared" si="264"/>
        <v/>
      </c>
      <c r="AZ2243" s="284" t="str">
        <f t="shared" si="265"/>
        <v/>
      </c>
      <c r="BA2243" s="284" t="str">
        <f t="shared" si="266"/>
        <v/>
      </c>
      <c r="BD2243" s="260" t="str">
        <f>IF(W2243="","",IF(F2243="休日",AW2243,IF(F2243="法休",AW2243,VLOOKUP(F2243,カレンダマスタ!$Q$56:$R$69,2,FALSE))))</f>
        <v/>
      </c>
      <c r="BG2243" s="260" t="str">
        <f t="shared" si="267"/>
        <v/>
      </c>
      <c r="BH2243" s="260" t="str">
        <f>IF(AX2243="","",IF(P2243&lt;&gt;"","",IF(BG2243="CS","OK",IF(VLOOKUP(E2243,カレンダマスタ!$A$5:$D$381,4,FALSE)&gt;0,"",IF(OR(AX2243*24&gt;10.84,AZ2243*24&lt;14.5)=TRUE,"×","OK")))))</f>
        <v/>
      </c>
    </row>
    <row r="2244" spans="2:60">
      <c r="B2244" s="111"/>
      <c r="C2244" s="394" t="str">
        <f>IF(STEP!C2244&lt;&gt;"",STEP!C2244,"")</f>
        <v/>
      </c>
      <c r="D2244" s="395" t="str">
        <f>IF(STEP!D2244&lt;&gt;"",STEP!D2244,"")</f>
        <v/>
      </c>
      <c r="E2244" s="396" t="str">
        <f>IF(STEP!E2244&lt;&gt;"",STEP!E2244,"")</f>
        <v/>
      </c>
      <c r="F2244" s="269"/>
      <c r="G2244" s="268"/>
      <c r="H2244" s="270"/>
      <c r="I2244" s="270"/>
      <c r="J2244" s="270"/>
      <c r="K2244" s="270"/>
      <c r="L2244" s="270"/>
      <c r="M2244" s="270"/>
      <c r="N2244" s="270"/>
      <c r="O2244" s="270"/>
      <c r="P2244" s="270"/>
      <c r="Q2244" s="270"/>
      <c r="R2244" s="270"/>
      <c r="S2244" s="270"/>
      <c r="T2244" s="270"/>
      <c r="U2244" s="270"/>
      <c r="V2244" s="270"/>
      <c r="W2244" s="270"/>
      <c r="X2244" s="270"/>
      <c r="Y2244" s="270"/>
      <c r="Z2244" s="270"/>
      <c r="AA2244" s="270"/>
      <c r="AB2244" s="270"/>
      <c r="AC2244" s="270"/>
      <c r="AD2244" s="270"/>
      <c r="AE2244" s="271"/>
      <c r="AF2244" s="271"/>
      <c r="AG2244" s="271"/>
      <c r="AH2244" s="271"/>
      <c r="AI2244" s="271"/>
      <c r="AJ2244" s="271"/>
      <c r="AK2244" s="271"/>
      <c r="AL2244" s="271"/>
      <c r="AM2244" s="271"/>
      <c r="AN2244" s="271"/>
      <c r="AO2244" s="270"/>
      <c r="AP2244" s="270"/>
      <c r="AQ2244" s="270"/>
      <c r="AR2244" s="270"/>
      <c r="AS2244" s="270"/>
      <c r="AT2244" s="270"/>
      <c r="AU2244" s="270"/>
      <c r="AW2244" s="282" t="str">
        <f t="shared" si="262"/>
        <v/>
      </c>
      <c r="AX2244" s="282" t="str">
        <f t="shared" si="263"/>
        <v/>
      </c>
      <c r="AY2244" s="282" t="str">
        <f t="shared" si="264"/>
        <v/>
      </c>
      <c r="AZ2244" s="282" t="str">
        <f t="shared" si="265"/>
        <v/>
      </c>
      <c r="BA2244" s="282" t="str">
        <f t="shared" si="266"/>
        <v/>
      </c>
      <c r="BD2244" s="270" t="str">
        <f>IF(W2244="","",IF(F2244="休日",AW2244,IF(F2244="法休",AW2244,VLOOKUP(F2244,カレンダマスタ!$Q$56:$R$69,2,FALSE))))</f>
        <v/>
      </c>
      <c r="BG2244" s="270" t="str">
        <f t="shared" si="267"/>
        <v/>
      </c>
      <c r="BH2244" s="270" t="str">
        <f>IF(AX2244="","",IF(P2244&lt;&gt;"","",IF(BG2244="CS","OK",IF(VLOOKUP(E2244,カレンダマスタ!$A$5:$D$381,4,FALSE)&gt;0,"",IF(OR(AX2244*24&gt;10.84,AZ2244*24&lt;14.5)=TRUE,"×","OK")))))</f>
        <v/>
      </c>
    </row>
    <row r="2245" spans="2:60">
      <c r="B2245" s="111"/>
      <c r="C2245" s="385" t="str">
        <f>IF(STEP!C2245&lt;&gt;"",STEP!C2245,"")</f>
        <v/>
      </c>
      <c r="D2245" s="386" t="str">
        <f>IF(STEP!D2245&lt;&gt;"",STEP!D2245,"")</f>
        <v/>
      </c>
      <c r="E2245" s="387" t="str">
        <f>IF(STEP!E2245&lt;&gt;"",STEP!E2245,"")</f>
        <v/>
      </c>
      <c r="F2245" s="253"/>
      <c r="G2245" s="252"/>
      <c r="H2245" s="254"/>
      <c r="I2245" s="254"/>
      <c r="J2245" s="254"/>
      <c r="K2245" s="254"/>
      <c r="L2245" s="254"/>
      <c r="M2245" s="254"/>
      <c r="N2245" s="254"/>
      <c r="O2245" s="254"/>
      <c r="P2245" s="254"/>
      <c r="Q2245" s="254"/>
      <c r="R2245" s="254"/>
      <c r="S2245" s="254"/>
      <c r="T2245" s="254"/>
      <c r="U2245" s="254"/>
      <c r="V2245" s="254"/>
      <c r="W2245" s="254"/>
      <c r="X2245" s="254"/>
      <c r="Y2245" s="254"/>
      <c r="Z2245" s="254"/>
      <c r="AA2245" s="254"/>
      <c r="AB2245" s="254"/>
      <c r="AC2245" s="254"/>
      <c r="AD2245" s="254"/>
      <c r="AE2245" s="255"/>
      <c r="AF2245" s="255"/>
      <c r="AG2245" s="255"/>
      <c r="AH2245" s="255"/>
      <c r="AI2245" s="255"/>
      <c r="AJ2245" s="255"/>
      <c r="AK2245" s="255"/>
      <c r="AL2245" s="255"/>
      <c r="AM2245" s="255"/>
      <c r="AN2245" s="255"/>
      <c r="AO2245" s="254"/>
      <c r="AP2245" s="254"/>
      <c r="AQ2245" s="254"/>
      <c r="AR2245" s="254"/>
      <c r="AS2245" s="254"/>
      <c r="AT2245" s="254"/>
      <c r="AU2245" s="254"/>
      <c r="AW2245" s="283" t="str">
        <f t="shared" si="262"/>
        <v/>
      </c>
      <c r="AX2245" s="283" t="str">
        <f t="shared" si="263"/>
        <v/>
      </c>
      <c r="AY2245" s="283" t="str">
        <f t="shared" si="264"/>
        <v/>
      </c>
      <c r="AZ2245" s="283" t="str">
        <f t="shared" si="265"/>
        <v/>
      </c>
      <c r="BA2245" s="283" t="str">
        <f t="shared" si="266"/>
        <v/>
      </c>
      <c r="BD2245" s="254" t="str">
        <f>IF(W2245="","",IF(F2245="休日",AW2245,IF(F2245="法休",AW2245,VLOOKUP(F2245,カレンダマスタ!$Q$56:$R$69,2,FALSE))))</f>
        <v/>
      </c>
      <c r="BG2245" s="254" t="str">
        <f t="shared" si="267"/>
        <v/>
      </c>
      <c r="BH2245" s="254" t="str">
        <f>IF(AX2245="","",IF(P2245&lt;&gt;"","",IF(BG2245="CS","OK",IF(VLOOKUP(E2245,カレンダマスタ!$A$5:$D$381,4,FALSE)&gt;0,"",IF(OR(AX2245*24&gt;10.84,AZ2245*24&lt;14.5)=TRUE,"×","OK")))))</f>
        <v/>
      </c>
    </row>
    <row r="2246" spans="2:60">
      <c r="B2246" s="111"/>
      <c r="C2246" s="397" t="str">
        <f>IF(STEP!C2246&lt;&gt;"",STEP!C2246,"")</f>
        <v/>
      </c>
      <c r="D2246" s="398" t="str">
        <f>IF(STEP!D2246&lt;&gt;"",STEP!D2246,"")</f>
        <v/>
      </c>
      <c r="E2246" s="399" t="str">
        <f>IF(STEP!E2246&lt;&gt;"",STEP!E2246,"")</f>
        <v/>
      </c>
      <c r="F2246" s="273"/>
      <c r="G2246" s="272"/>
      <c r="H2246" s="274"/>
      <c r="I2246" s="274"/>
      <c r="J2246" s="274"/>
      <c r="K2246" s="274"/>
      <c r="L2246" s="274"/>
      <c r="M2246" s="274"/>
      <c r="N2246" s="274"/>
      <c r="O2246" s="274"/>
      <c r="P2246" s="274"/>
      <c r="Q2246" s="274"/>
      <c r="R2246" s="274"/>
      <c r="S2246" s="274"/>
      <c r="T2246" s="274"/>
      <c r="U2246" s="274"/>
      <c r="V2246" s="274"/>
      <c r="W2246" s="274"/>
      <c r="X2246" s="274"/>
      <c r="Y2246" s="274"/>
      <c r="Z2246" s="274"/>
      <c r="AA2246" s="274"/>
      <c r="AB2246" s="274"/>
      <c r="AC2246" s="274"/>
      <c r="AD2246" s="274"/>
      <c r="AE2246" s="275"/>
      <c r="AF2246" s="275"/>
      <c r="AG2246" s="275"/>
      <c r="AH2246" s="275"/>
      <c r="AI2246" s="275"/>
      <c r="AJ2246" s="275"/>
      <c r="AK2246" s="275"/>
      <c r="AL2246" s="275"/>
      <c r="AM2246" s="275"/>
      <c r="AN2246" s="275"/>
      <c r="AO2246" s="274"/>
      <c r="AP2246" s="274"/>
      <c r="AQ2246" s="274"/>
      <c r="AR2246" s="274"/>
      <c r="AS2246" s="274"/>
      <c r="AT2246" s="274"/>
      <c r="AU2246" s="274"/>
      <c r="AW2246" s="286" t="str">
        <f t="shared" si="262"/>
        <v/>
      </c>
      <c r="AX2246" s="286" t="str">
        <f t="shared" si="263"/>
        <v/>
      </c>
      <c r="AY2246" s="286" t="str">
        <f t="shared" si="264"/>
        <v/>
      </c>
      <c r="AZ2246" s="286" t="str">
        <f t="shared" si="265"/>
        <v/>
      </c>
      <c r="BA2246" s="286" t="str">
        <f t="shared" si="266"/>
        <v/>
      </c>
      <c r="BD2246" s="274" t="str">
        <f>IF(W2246="","",IF(F2246="休日",AW2246,IF(F2246="法休",AW2246,VLOOKUP(F2246,カレンダマスタ!$Q$56:$R$69,2,FALSE))))</f>
        <v/>
      </c>
      <c r="BG2246" s="274" t="str">
        <f t="shared" si="267"/>
        <v/>
      </c>
      <c r="BH2246" s="274" t="str">
        <f>IF(AX2246="","",IF(P2246&lt;&gt;"","",IF(BG2246="CS","OK",IF(VLOOKUP(E2246,カレンダマスタ!$A$5:$D$381,4,FALSE)&gt;0,"",IF(OR(AX2246*24&gt;10.84,AZ2246*24&lt;14.5)=TRUE,"×","OK")))))</f>
        <v/>
      </c>
    </row>
    <row r="2247" spans="2:60">
      <c r="B2247" s="111"/>
      <c r="C2247" s="397" t="str">
        <f>IF(STEP!C2247&lt;&gt;"",STEP!C2247,"")</f>
        <v/>
      </c>
      <c r="D2247" s="398" t="str">
        <f>IF(STEP!D2247&lt;&gt;"",STEP!D2247,"")</f>
        <v/>
      </c>
      <c r="E2247" s="399" t="str">
        <f>IF(STEP!E2247&lt;&gt;"",STEP!E2247,"")</f>
        <v/>
      </c>
      <c r="F2247" s="273"/>
      <c r="G2247" s="272"/>
      <c r="H2247" s="274"/>
      <c r="I2247" s="274"/>
      <c r="J2247" s="274"/>
      <c r="K2247" s="274"/>
      <c r="L2247" s="274"/>
      <c r="M2247" s="274"/>
      <c r="N2247" s="274"/>
      <c r="O2247" s="274"/>
      <c r="P2247" s="274"/>
      <c r="Q2247" s="274"/>
      <c r="R2247" s="274"/>
      <c r="S2247" s="274"/>
      <c r="T2247" s="274"/>
      <c r="U2247" s="274"/>
      <c r="V2247" s="274"/>
      <c r="W2247" s="274"/>
      <c r="X2247" s="274"/>
      <c r="Y2247" s="274"/>
      <c r="Z2247" s="274"/>
      <c r="AA2247" s="274"/>
      <c r="AB2247" s="274"/>
      <c r="AC2247" s="274"/>
      <c r="AD2247" s="274"/>
      <c r="AE2247" s="275"/>
      <c r="AF2247" s="275"/>
      <c r="AG2247" s="275"/>
      <c r="AH2247" s="275"/>
      <c r="AI2247" s="275"/>
      <c r="AJ2247" s="275"/>
      <c r="AK2247" s="275"/>
      <c r="AL2247" s="275"/>
      <c r="AM2247" s="275"/>
      <c r="AN2247" s="275"/>
      <c r="AO2247" s="274"/>
      <c r="AP2247" s="274"/>
      <c r="AQ2247" s="274"/>
      <c r="AR2247" s="274"/>
      <c r="AS2247" s="274"/>
      <c r="AT2247" s="274"/>
      <c r="AU2247" s="274"/>
      <c r="AW2247" s="286" t="str">
        <f t="shared" si="262"/>
        <v/>
      </c>
      <c r="AX2247" s="286" t="str">
        <f t="shared" si="263"/>
        <v/>
      </c>
      <c r="AY2247" s="286" t="str">
        <f t="shared" si="264"/>
        <v/>
      </c>
      <c r="AZ2247" s="286" t="str">
        <f t="shared" si="265"/>
        <v/>
      </c>
      <c r="BA2247" s="286" t="str">
        <f t="shared" si="266"/>
        <v/>
      </c>
      <c r="BD2247" s="274" t="str">
        <f>IF(W2247="","",IF(F2247="休日",AW2247,IF(F2247="法休",AW2247,VLOOKUP(F2247,カレンダマスタ!$Q$56:$R$69,2,FALSE))))</f>
        <v/>
      </c>
      <c r="BG2247" s="274" t="str">
        <f t="shared" si="267"/>
        <v/>
      </c>
      <c r="BH2247" s="274" t="str">
        <f>IF(AX2247="","",IF(P2247&lt;&gt;"","",IF(BG2247="CS","OK",IF(VLOOKUP(E2247,カレンダマスタ!$A$5:$D$381,4,FALSE)&gt;0,"",IF(OR(AX2247*24&gt;10.84,AZ2247*24&lt;14.5)=TRUE,"×","OK")))))</f>
        <v/>
      </c>
    </row>
    <row r="2248" spans="2:60">
      <c r="B2248" s="111"/>
      <c r="C2248" s="397" t="str">
        <f>IF(STEP!C2248&lt;&gt;"",STEP!C2248,"")</f>
        <v/>
      </c>
      <c r="D2248" s="398" t="str">
        <f>IF(STEP!D2248&lt;&gt;"",STEP!D2248,"")</f>
        <v/>
      </c>
      <c r="E2248" s="399" t="str">
        <f>IF(STEP!E2248&lt;&gt;"",STEP!E2248,"")</f>
        <v/>
      </c>
      <c r="F2248" s="273"/>
      <c r="G2248" s="272"/>
      <c r="H2248" s="274"/>
      <c r="I2248" s="274"/>
      <c r="J2248" s="274"/>
      <c r="K2248" s="274"/>
      <c r="L2248" s="274"/>
      <c r="M2248" s="274"/>
      <c r="N2248" s="274"/>
      <c r="O2248" s="274"/>
      <c r="P2248" s="274"/>
      <c r="Q2248" s="274"/>
      <c r="R2248" s="274"/>
      <c r="S2248" s="274"/>
      <c r="T2248" s="274"/>
      <c r="U2248" s="274"/>
      <c r="V2248" s="274"/>
      <c r="W2248" s="274"/>
      <c r="X2248" s="274"/>
      <c r="Y2248" s="274"/>
      <c r="Z2248" s="274"/>
      <c r="AA2248" s="274"/>
      <c r="AB2248" s="274"/>
      <c r="AC2248" s="274"/>
      <c r="AD2248" s="274"/>
      <c r="AE2248" s="275"/>
      <c r="AF2248" s="275"/>
      <c r="AG2248" s="275"/>
      <c r="AH2248" s="275"/>
      <c r="AI2248" s="275"/>
      <c r="AJ2248" s="275"/>
      <c r="AK2248" s="275"/>
      <c r="AL2248" s="275"/>
      <c r="AM2248" s="275"/>
      <c r="AN2248" s="275"/>
      <c r="AO2248" s="274"/>
      <c r="AP2248" s="274"/>
      <c r="AQ2248" s="274"/>
      <c r="AR2248" s="274"/>
      <c r="AS2248" s="274"/>
      <c r="AT2248" s="274"/>
      <c r="AU2248" s="274"/>
      <c r="AW2248" s="286" t="str">
        <f t="shared" si="262"/>
        <v/>
      </c>
      <c r="AX2248" s="286" t="str">
        <f t="shared" si="263"/>
        <v/>
      </c>
      <c r="AY2248" s="286" t="str">
        <f t="shared" si="264"/>
        <v/>
      </c>
      <c r="AZ2248" s="286" t="str">
        <f t="shared" si="265"/>
        <v/>
      </c>
      <c r="BA2248" s="286" t="str">
        <f t="shared" si="266"/>
        <v/>
      </c>
      <c r="BD2248" s="274" t="str">
        <f>IF(W2248="","",IF(F2248="休日",AW2248,IF(F2248="法休",AW2248,VLOOKUP(F2248,カレンダマスタ!$Q$56:$R$69,2,FALSE))))</f>
        <v/>
      </c>
      <c r="BG2248" s="274" t="str">
        <f t="shared" si="267"/>
        <v/>
      </c>
      <c r="BH2248" s="274" t="str">
        <f>IF(AX2248="","",IF(P2248&lt;&gt;"","",IF(BG2248="CS","OK",IF(VLOOKUP(E2248,カレンダマスタ!$A$5:$D$381,4,FALSE)&gt;0,"",IF(OR(AX2248*24&gt;10.84,AZ2248*24&lt;14.5)=TRUE,"×","OK")))))</f>
        <v/>
      </c>
    </row>
    <row r="2249" spans="2:60">
      <c r="B2249" s="111"/>
      <c r="C2249" s="397" t="str">
        <f>IF(STEP!C2249&lt;&gt;"",STEP!C2249,"")</f>
        <v/>
      </c>
      <c r="D2249" s="398" t="str">
        <f>IF(STEP!D2249&lt;&gt;"",STEP!D2249,"")</f>
        <v/>
      </c>
      <c r="E2249" s="399" t="str">
        <f>IF(STEP!E2249&lt;&gt;"",STEP!E2249,"")</f>
        <v/>
      </c>
      <c r="F2249" s="273"/>
      <c r="G2249" s="272"/>
      <c r="H2249" s="274"/>
      <c r="I2249" s="274"/>
      <c r="J2249" s="274"/>
      <c r="K2249" s="274"/>
      <c r="L2249" s="274"/>
      <c r="M2249" s="274"/>
      <c r="N2249" s="274"/>
      <c r="O2249" s="274"/>
      <c r="P2249" s="274"/>
      <c r="Q2249" s="274"/>
      <c r="R2249" s="274"/>
      <c r="S2249" s="274"/>
      <c r="T2249" s="274"/>
      <c r="U2249" s="274"/>
      <c r="V2249" s="274"/>
      <c r="W2249" s="274"/>
      <c r="X2249" s="274"/>
      <c r="Y2249" s="274"/>
      <c r="Z2249" s="274"/>
      <c r="AA2249" s="274"/>
      <c r="AB2249" s="274"/>
      <c r="AC2249" s="274"/>
      <c r="AD2249" s="274"/>
      <c r="AE2249" s="275"/>
      <c r="AF2249" s="275"/>
      <c r="AG2249" s="275"/>
      <c r="AH2249" s="275"/>
      <c r="AI2249" s="275"/>
      <c r="AJ2249" s="275"/>
      <c r="AK2249" s="275"/>
      <c r="AL2249" s="275"/>
      <c r="AM2249" s="275"/>
      <c r="AN2249" s="275"/>
      <c r="AO2249" s="274"/>
      <c r="AP2249" s="274"/>
      <c r="AQ2249" s="274"/>
      <c r="AR2249" s="274"/>
      <c r="AS2249" s="274"/>
      <c r="AT2249" s="274"/>
      <c r="AU2249" s="274"/>
      <c r="AW2249" s="286" t="str">
        <f t="shared" si="262"/>
        <v/>
      </c>
      <c r="AX2249" s="286" t="str">
        <f t="shared" si="263"/>
        <v/>
      </c>
      <c r="AY2249" s="286" t="str">
        <f t="shared" si="264"/>
        <v/>
      </c>
      <c r="AZ2249" s="286" t="str">
        <f t="shared" si="265"/>
        <v/>
      </c>
      <c r="BA2249" s="286" t="str">
        <f t="shared" si="266"/>
        <v/>
      </c>
      <c r="BD2249" s="274" t="str">
        <f>IF(W2249="","",IF(F2249="休日",AW2249,IF(F2249="法休",AW2249,VLOOKUP(F2249,カレンダマスタ!$Q$56:$R$69,2,FALSE))))</f>
        <v/>
      </c>
      <c r="BG2249" s="274" t="str">
        <f t="shared" si="267"/>
        <v/>
      </c>
      <c r="BH2249" s="274" t="str">
        <f>IF(AX2249="","",IF(P2249&lt;&gt;"","",IF(BG2249="CS","OK",IF(VLOOKUP(E2249,カレンダマスタ!$A$5:$D$381,4,FALSE)&gt;0,"",IF(OR(AX2249*24&gt;10.84,AZ2249*24&lt;14.5)=TRUE,"×","OK")))))</f>
        <v/>
      </c>
    </row>
    <row r="2250" spans="2:60" ht="13.8" thickBot="1">
      <c r="B2250" s="161"/>
      <c r="C2250" s="400" t="str">
        <f>IF(STEP!C2250&lt;&gt;"",STEP!C2250,"")</f>
        <v/>
      </c>
      <c r="D2250" s="401" t="str">
        <f>IF(STEP!D2250&lt;&gt;"",STEP!D2250,"")</f>
        <v/>
      </c>
      <c r="E2250" s="402" t="str">
        <f>IF(STEP!E2250&lt;&gt;"",STEP!E2250,"")</f>
        <v/>
      </c>
      <c r="F2250" s="277"/>
      <c r="G2250" s="276"/>
      <c r="H2250" s="278"/>
      <c r="I2250" s="278"/>
      <c r="J2250" s="278"/>
      <c r="K2250" s="278"/>
      <c r="L2250" s="278"/>
      <c r="M2250" s="278"/>
      <c r="N2250" s="278"/>
      <c r="O2250" s="278"/>
      <c r="P2250" s="278"/>
      <c r="Q2250" s="278"/>
      <c r="R2250" s="278"/>
      <c r="S2250" s="278"/>
      <c r="T2250" s="278"/>
      <c r="U2250" s="278"/>
      <c r="V2250" s="278"/>
      <c r="W2250" s="278"/>
      <c r="X2250" s="278"/>
      <c r="Y2250" s="278"/>
      <c r="Z2250" s="278"/>
      <c r="AA2250" s="278"/>
      <c r="AB2250" s="278"/>
      <c r="AC2250" s="278"/>
      <c r="AD2250" s="278"/>
      <c r="AE2250" s="279"/>
      <c r="AF2250" s="279"/>
      <c r="AG2250" s="279"/>
      <c r="AH2250" s="279"/>
      <c r="AI2250" s="279"/>
      <c r="AJ2250" s="279"/>
      <c r="AK2250" s="279"/>
      <c r="AL2250" s="279"/>
      <c r="AM2250" s="279"/>
      <c r="AN2250" s="279"/>
      <c r="AO2250" s="278"/>
      <c r="AP2250" s="278"/>
      <c r="AQ2250" s="278"/>
      <c r="AR2250" s="278"/>
      <c r="AS2250" s="278"/>
      <c r="AT2250" s="278"/>
      <c r="AU2250" s="278"/>
      <c r="AW2250" s="287" t="str">
        <f t="shared" si="262"/>
        <v/>
      </c>
      <c r="AX2250" s="287" t="str">
        <f t="shared" si="263"/>
        <v/>
      </c>
      <c r="AY2250" s="287" t="str">
        <f t="shared" si="264"/>
        <v/>
      </c>
      <c r="AZ2250" s="287" t="str">
        <f t="shared" si="265"/>
        <v/>
      </c>
      <c r="BA2250" s="287" t="str">
        <f t="shared" si="266"/>
        <v/>
      </c>
      <c r="BD2250" s="278" t="str">
        <f>IF(W2250="","",IF(F2250="休日",AW2250,IF(F2250="法休",AW2250,VLOOKUP(F2250,カレンダマスタ!$Q$56:$R$69,2,FALSE))))</f>
        <v/>
      </c>
      <c r="BG2250" s="278" t="str">
        <f t="shared" si="267"/>
        <v/>
      </c>
      <c r="BH2250" s="278" t="str">
        <f>IF(AX2250="","",IF(P2250&lt;&gt;"","",IF(BG2250="CS","OK",IF(VLOOKUP(E2250,カレンダマスタ!$A$5:$D$381,4,FALSE)&gt;0,"",IF(OR(AX2250*24&gt;10.84,AZ2250*24&lt;14.5)=TRUE,"×","OK")))))</f>
        <v/>
      </c>
    </row>
    <row r="2251" spans="2:60">
      <c r="B2251" s="365"/>
      <c r="C2251" s="366"/>
      <c r="D2251" s="367"/>
      <c r="E2251" s="368"/>
      <c r="F2251" s="367"/>
      <c r="G2251" s="366"/>
      <c r="H2251" s="369"/>
      <c r="I2251" s="369"/>
      <c r="J2251" s="369"/>
      <c r="K2251" s="369"/>
      <c r="L2251" s="369"/>
      <c r="M2251" s="369"/>
      <c r="N2251" s="369"/>
      <c r="O2251" s="369"/>
      <c r="P2251" s="369"/>
      <c r="Q2251" s="369"/>
      <c r="R2251" s="369"/>
      <c r="S2251" s="369"/>
      <c r="T2251" s="369"/>
      <c r="U2251" s="369"/>
      <c r="V2251" s="369"/>
      <c r="W2251" s="369"/>
      <c r="X2251" s="369"/>
      <c r="Y2251" s="369"/>
      <c r="Z2251" s="369"/>
      <c r="AA2251" s="369"/>
      <c r="AB2251" s="369"/>
      <c r="AC2251" s="369"/>
      <c r="AD2251" s="369"/>
      <c r="AE2251" s="370"/>
      <c r="AF2251" s="370"/>
      <c r="AG2251" s="370"/>
      <c r="AH2251" s="370"/>
      <c r="AI2251" s="370"/>
      <c r="AJ2251" s="370"/>
      <c r="AK2251" s="370"/>
      <c r="AL2251" s="370"/>
      <c r="AM2251" s="370"/>
      <c r="AN2251" s="370"/>
      <c r="AO2251" s="369"/>
      <c r="AP2251" s="369"/>
      <c r="AQ2251" s="369"/>
      <c r="AR2251" s="369"/>
      <c r="AS2251" s="369"/>
      <c r="AT2251" s="369"/>
      <c r="AU2251" s="369"/>
      <c r="AW2251" s="363"/>
      <c r="AX2251" s="363"/>
      <c r="AY2251" s="363"/>
      <c r="AZ2251" s="363"/>
      <c r="BA2251" s="363"/>
      <c r="BD2251" s="369" t="str">
        <f>IF(W2251="","",IF(F2251="休日",AW2251,IF(F2251="法休",AW2251,VLOOKUP(F2251,カレンダマスタ!$Q$56:$R$69,2,FALSE))))</f>
        <v/>
      </c>
      <c r="BG2251" s="369"/>
      <c r="BH2251" s="369"/>
    </row>
    <row r="2252" spans="2:60">
      <c r="B2252" s="362"/>
      <c r="C2252" s="371"/>
      <c r="D2252" s="372"/>
      <c r="E2252" s="373"/>
      <c r="F2252" s="372"/>
      <c r="G2252" s="371"/>
      <c r="H2252" s="374"/>
      <c r="I2252" s="374"/>
      <c r="J2252" s="374"/>
      <c r="K2252" s="374"/>
      <c r="L2252" s="374"/>
      <c r="M2252" s="374"/>
      <c r="N2252" s="374"/>
      <c r="O2252" s="374"/>
      <c r="P2252" s="374"/>
      <c r="Q2252" s="374"/>
      <c r="R2252" s="374"/>
      <c r="S2252" s="374"/>
      <c r="T2252" s="374"/>
      <c r="U2252" s="374"/>
      <c r="V2252" s="374"/>
      <c r="W2252" s="374"/>
      <c r="X2252" s="374"/>
      <c r="Y2252" s="374"/>
      <c r="Z2252" s="374"/>
      <c r="AA2252" s="374"/>
      <c r="AB2252" s="374"/>
      <c r="AC2252" s="374"/>
      <c r="AD2252" s="374"/>
      <c r="AE2252" s="375"/>
      <c r="AF2252" s="375"/>
      <c r="AG2252" s="375"/>
      <c r="AH2252" s="375"/>
      <c r="AI2252" s="375"/>
      <c r="AJ2252" s="375"/>
      <c r="AK2252" s="375"/>
      <c r="AL2252" s="375"/>
      <c r="AM2252" s="375"/>
      <c r="AN2252" s="375"/>
      <c r="AO2252" s="374"/>
      <c r="AP2252" s="374"/>
      <c r="AQ2252" s="374"/>
      <c r="AR2252" s="374"/>
      <c r="AS2252" s="374"/>
      <c r="AT2252" s="374"/>
      <c r="AU2252" s="374"/>
      <c r="AW2252" s="363"/>
      <c r="AX2252" s="363"/>
      <c r="AY2252" s="363"/>
      <c r="AZ2252" s="363"/>
      <c r="BA2252" s="363"/>
      <c r="BD2252" s="374" t="str">
        <f>IF(W2252="","",IF(F2252="休日",AW2252,IF(F2252="法休",AW2252,VLOOKUP(F2252,カレンダマスタ!$Q$56:$R$69,2,FALSE))))</f>
        <v/>
      </c>
      <c r="BG2252" s="374"/>
      <c r="BH2252" s="374"/>
    </row>
    <row r="2253" spans="2:60">
      <c r="B2253" s="362"/>
      <c r="C2253" s="371"/>
      <c r="D2253" s="372"/>
      <c r="E2253" s="373"/>
      <c r="F2253" s="372"/>
      <c r="G2253" s="371"/>
      <c r="H2253" s="374"/>
      <c r="I2253" s="374"/>
      <c r="J2253" s="374"/>
      <c r="K2253" s="374"/>
      <c r="L2253" s="374"/>
      <c r="M2253" s="374"/>
      <c r="N2253" s="374"/>
      <c r="O2253" s="374"/>
      <c r="P2253" s="374"/>
      <c r="Q2253" s="374"/>
      <c r="R2253" s="374"/>
      <c r="S2253" s="374"/>
      <c r="T2253" s="374"/>
      <c r="U2253" s="374"/>
      <c r="V2253" s="374"/>
      <c r="W2253" s="374"/>
      <c r="X2253" s="374"/>
      <c r="Y2253" s="374"/>
      <c r="Z2253" s="374"/>
      <c r="AA2253" s="374"/>
      <c r="AB2253" s="374"/>
      <c r="AC2253" s="374"/>
      <c r="AD2253" s="374"/>
      <c r="AE2253" s="375"/>
      <c r="AF2253" s="375"/>
      <c r="AG2253" s="375"/>
      <c r="AH2253" s="375"/>
      <c r="AI2253" s="375"/>
      <c r="AJ2253" s="375"/>
      <c r="AK2253" s="375"/>
      <c r="AL2253" s="375"/>
      <c r="AM2253" s="375"/>
      <c r="AN2253" s="375"/>
      <c r="AO2253" s="374"/>
      <c r="AP2253" s="374"/>
      <c r="AQ2253" s="374"/>
      <c r="AR2253" s="374"/>
      <c r="AS2253" s="374"/>
      <c r="AT2253" s="374"/>
      <c r="AU2253" s="374"/>
      <c r="AW2253" s="363"/>
      <c r="AX2253" s="363"/>
      <c r="AY2253" s="363"/>
      <c r="AZ2253" s="363"/>
      <c r="BA2253" s="363"/>
      <c r="BD2253" s="374" t="str">
        <f>IF(W2253="","",IF(F2253="休日",AW2253,IF(F2253="法休",AW2253,VLOOKUP(F2253,カレンダマスタ!$Q$56:$R$69,2,FALSE))))</f>
        <v/>
      </c>
      <c r="BG2253" s="374"/>
      <c r="BH2253" s="374"/>
    </row>
    <row r="2254" spans="2:60">
      <c r="B2254" s="362"/>
      <c r="C2254" s="371"/>
      <c r="D2254" s="372"/>
      <c r="E2254" s="373"/>
      <c r="F2254" s="372"/>
      <c r="G2254" s="371"/>
      <c r="H2254" s="374"/>
      <c r="I2254" s="374"/>
      <c r="J2254" s="374"/>
      <c r="K2254" s="374"/>
      <c r="L2254" s="374"/>
      <c r="M2254" s="374"/>
      <c r="N2254" s="374"/>
      <c r="O2254" s="374"/>
      <c r="P2254" s="374"/>
      <c r="Q2254" s="374"/>
      <c r="R2254" s="374"/>
      <c r="S2254" s="374"/>
      <c r="T2254" s="374"/>
      <c r="U2254" s="374"/>
      <c r="V2254" s="374"/>
      <c r="W2254" s="374"/>
      <c r="X2254" s="374"/>
      <c r="Y2254" s="374"/>
      <c r="Z2254" s="374"/>
      <c r="AA2254" s="374"/>
      <c r="AB2254" s="374"/>
      <c r="AC2254" s="374"/>
      <c r="AD2254" s="374"/>
      <c r="AE2254" s="375"/>
      <c r="AF2254" s="375"/>
      <c r="AG2254" s="375"/>
      <c r="AH2254" s="375"/>
      <c r="AI2254" s="375"/>
      <c r="AJ2254" s="375"/>
      <c r="AK2254" s="375"/>
      <c r="AL2254" s="375"/>
      <c r="AM2254" s="375"/>
      <c r="AN2254" s="375"/>
      <c r="AO2254" s="374"/>
      <c r="AP2254" s="374"/>
      <c r="AQ2254" s="374"/>
      <c r="AR2254" s="374"/>
      <c r="AS2254" s="374"/>
      <c r="AT2254" s="374"/>
      <c r="AU2254" s="374"/>
      <c r="AW2254" s="363"/>
      <c r="AX2254" s="363"/>
      <c r="AY2254" s="363"/>
      <c r="AZ2254" s="363"/>
      <c r="BA2254" s="363"/>
      <c r="BD2254" s="374" t="str">
        <f>IF(W2254="","",IF(F2254="休日",AW2254,IF(F2254="法休",AW2254,VLOOKUP(F2254,カレンダマスタ!$Q$56:$R$69,2,FALSE))))</f>
        <v/>
      </c>
      <c r="BG2254" s="374"/>
      <c r="BH2254" s="374"/>
    </row>
    <row r="2255" spans="2:60">
      <c r="B2255" s="362"/>
      <c r="C2255" s="371"/>
      <c r="D2255" s="372"/>
      <c r="E2255" s="373"/>
      <c r="F2255" s="372"/>
      <c r="G2255" s="371"/>
      <c r="H2255" s="374"/>
      <c r="I2255" s="374"/>
      <c r="J2255" s="374"/>
      <c r="K2255" s="374"/>
      <c r="L2255" s="374"/>
      <c r="M2255" s="374"/>
      <c r="N2255" s="374"/>
      <c r="O2255" s="374"/>
      <c r="P2255" s="374"/>
      <c r="Q2255" s="374"/>
      <c r="R2255" s="374"/>
      <c r="S2255" s="374"/>
      <c r="T2255" s="374"/>
      <c r="U2255" s="374"/>
      <c r="V2255" s="374"/>
      <c r="W2255" s="374"/>
      <c r="X2255" s="374"/>
      <c r="Y2255" s="374"/>
      <c r="Z2255" s="374"/>
      <c r="AA2255" s="374"/>
      <c r="AB2255" s="374"/>
      <c r="AC2255" s="374"/>
      <c r="AD2255" s="374"/>
      <c r="AE2255" s="375"/>
      <c r="AF2255" s="375"/>
      <c r="AG2255" s="375"/>
      <c r="AH2255" s="375"/>
      <c r="AI2255" s="375"/>
      <c r="AJ2255" s="375"/>
      <c r="AK2255" s="375"/>
      <c r="AL2255" s="375"/>
      <c r="AM2255" s="375"/>
      <c r="AN2255" s="375"/>
      <c r="AO2255" s="374"/>
      <c r="AP2255" s="374"/>
      <c r="AQ2255" s="374"/>
      <c r="AR2255" s="374"/>
      <c r="AS2255" s="374"/>
      <c r="AT2255" s="374"/>
      <c r="AU2255" s="374"/>
      <c r="AW2255" s="363"/>
      <c r="AX2255" s="363"/>
      <c r="AY2255" s="363"/>
      <c r="AZ2255" s="363"/>
      <c r="BA2255" s="363"/>
      <c r="BD2255" s="374" t="str">
        <f>IF(W2255="","",IF(F2255="休日",AW2255,IF(F2255="法休",AW2255,VLOOKUP(F2255,カレンダマスタ!$Q$56:$R$69,2,FALSE))))</f>
        <v/>
      </c>
      <c r="BG2255" s="374"/>
      <c r="BH2255" s="374"/>
    </row>
    <row r="2256" spans="2:60">
      <c r="B2256" s="362"/>
      <c r="C2256" s="371"/>
      <c r="D2256" s="372"/>
      <c r="E2256" s="373"/>
      <c r="F2256" s="372"/>
      <c r="G2256" s="371"/>
      <c r="H2256" s="374"/>
      <c r="I2256" s="374"/>
      <c r="J2256" s="374"/>
      <c r="K2256" s="374"/>
      <c r="L2256" s="374"/>
      <c r="M2256" s="374"/>
      <c r="N2256" s="374"/>
      <c r="O2256" s="374"/>
      <c r="P2256" s="374"/>
      <c r="Q2256" s="374"/>
      <c r="R2256" s="374"/>
      <c r="S2256" s="374"/>
      <c r="T2256" s="374"/>
      <c r="U2256" s="374"/>
      <c r="V2256" s="374"/>
      <c r="W2256" s="374"/>
      <c r="X2256" s="374"/>
      <c r="Y2256" s="374"/>
      <c r="Z2256" s="374"/>
      <c r="AA2256" s="374"/>
      <c r="AB2256" s="374"/>
      <c r="AC2256" s="374"/>
      <c r="AD2256" s="374"/>
      <c r="AE2256" s="375"/>
      <c r="AF2256" s="375"/>
      <c r="AG2256" s="375"/>
      <c r="AH2256" s="375"/>
      <c r="AI2256" s="375"/>
      <c r="AJ2256" s="375"/>
      <c r="AK2256" s="375"/>
      <c r="AL2256" s="375"/>
      <c r="AM2256" s="375"/>
      <c r="AN2256" s="375"/>
      <c r="AO2256" s="374"/>
      <c r="AP2256" s="374"/>
      <c r="AQ2256" s="374"/>
      <c r="AR2256" s="374"/>
      <c r="AS2256" s="374"/>
      <c r="AT2256" s="374"/>
      <c r="AU2256" s="374"/>
      <c r="AW2256" s="363"/>
      <c r="AX2256" s="363"/>
      <c r="AY2256" s="363"/>
      <c r="AZ2256" s="363"/>
      <c r="BA2256" s="363"/>
      <c r="BD2256" s="374" t="str">
        <f>IF(W2256="","",IF(F2256="休日",AW2256,IF(F2256="法休",AW2256,VLOOKUP(F2256,カレンダマスタ!$Q$56:$R$69,2,FALSE))))</f>
        <v/>
      </c>
      <c r="BG2256" s="374"/>
      <c r="BH2256" s="374"/>
    </row>
    <row r="2257" spans="2:60">
      <c r="B2257" s="362"/>
      <c r="C2257" s="371"/>
      <c r="D2257" s="372"/>
      <c r="E2257" s="373"/>
      <c r="F2257" s="372"/>
      <c r="G2257" s="371"/>
      <c r="H2257" s="374"/>
      <c r="I2257" s="374"/>
      <c r="J2257" s="374"/>
      <c r="K2257" s="374"/>
      <c r="L2257" s="374"/>
      <c r="M2257" s="374"/>
      <c r="N2257" s="374"/>
      <c r="O2257" s="374"/>
      <c r="P2257" s="374"/>
      <c r="Q2257" s="374"/>
      <c r="R2257" s="374"/>
      <c r="S2257" s="374"/>
      <c r="T2257" s="374"/>
      <c r="U2257" s="374"/>
      <c r="V2257" s="374"/>
      <c r="W2257" s="374"/>
      <c r="X2257" s="374"/>
      <c r="Y2257" s="374"/>
      <c r="Z2257" s="374"/>
      <c r="AA2257" s="374"/>
      <c r="AB2257" s="374"/>
      <c r="AC2257" s="374"/>
      <c r="AD2257" s="374"/>
      <c r="AE2257" s="375"/>
      <c r="AF2257" s="375"/>
      <c r="AG2257" s="375"/>
      <c r="AH2257" s="375"/>
      <c r="AI2257" s="375"/>
      <c r="AJ2257" s="375"/>
      <c r="AK2257" s="375"/>
      <c r="AL2257" s="375"/>
      <c r="AM2257" s="375"/>
      <c r="AN2257" s="375"/>
      <c r="AO2257" s="374"/>
      <c r="AP2257" s="374"/>
      <c r="AQ2257" s="374"/>
      <c r="AR2257" s="374"/>
      <c r="AS2257" s="374"/>
      <c r="AT2257" s="374"/>
      <c r="AU2257" s="374"/>
      <c r="AW2257" s="363"/>
      <c r="AX2257" s="363"/>
      <c r="AY2257" s="363"/>
      <c r="AZ2257" s="363"/>
      <c r="BA2257" s="363"/>
      <c r="BD2257" s="374" t="str">
        <f>IF(W2257="","",IF(F2257="休日",AW2257,IF(F2257="法休",AW2257,VLOOKUP(F2257,カレンダマスタ!$Q$56:$R$69,2,FALSE))))</f>
        <v/>
      </c>
      <c r="BG2257" s="374"/>
      <c r="BH2257" s="374"/>
    </row>
    <row r="2258" spans="2:60">
      <c r="B2258" s="362"/>
      <c r="C2258" s="371"/>
      <c r="D2258" s="372"/>
      <c r="E2258" s="373"/>
      <c r="F2258" s="372"/>
      <c r="G2258" s="371"/>
      <c r="H2258" s="374"/>
      <c r="I2258" s="374"/>
      <c r="J2258" s="374"/>
      <c r="K2258" s="374"/>
      <c r="L2258" s="374"/>
      <c r="M2258" s="374"/>
      <c r="N2258" s="374"/>
      <c r="O2258" s="374"/>
      <c r="P2258" s="374"/>
      <c r="Q2258" s="374"/>
      <c r="R2258" s="374"/>
      <c r="S2258" s="374"/>
      <c r="T2258" s="374"/>
      <c r="U2258" s="374"/>
      <c r="V2258" s="374"/>
      <c r="W2258" s="374"/>
      <c r="X2258" s="374"/>
      <c r="Y2258" s="374"/>
      <c r="Z2258" s="374"/>
      <c r="AA2258" s="374"/>
      <c r="AB2258" s="374"/>
      <c r="AC2258" s="374"/>
      <c r="AD2258" s="374"/>
      <c r="AE2258" s="375"/>
      <c r="AF2258" s="375"/>
      <c r="AG2258" s="375"/>
      <c r="AH2258" s="375"/>
      <c r="AI2258" s="375"/>
      <c r="AJ2258" s="375"/>
      <c r="AK2258" s="375"/>
      <c r="AL2258" s="375"/>
      <c r="AM2258" s="375"/>
      <c r="AN2258" s="375"/>
      <c r="AO2258" s="374"/>
      <c r="AP2258" s="374"/>
      <c r="AQ2258" s="374"/>
      <c r="AR2258" s="374"/>
      <c r="AS2258" s="374"/>
      <c r="AT2258" s="374"/>
      <c r="AU2258" s="374"/>
      <c r="AW2258" s="363"/>
      <c r="AX2258" s="363"/>
      <c r="AY2258" s="363"/>
      <c r="AZ2258" s="363"/>
      <c r="BA2258" s="363"/>
      <c r="BD2258" s="374" t="str">
        <f>IF(W2258="","",IF(F2258="休日",AW2258,IF(F2258="法休",AW2258,VLOOKUP(F2258,カレンダマスタ!$Q$56:$R$69,2,FALSE))))</f>
        <v/>
      </c>
      <c r="BG2258" s="374"/>
      <c r="BH2258" s="374"/>
    </row>
    <row r="2259" spans="2:60">
      <c r="B2259" s="362"/>
      <c r="C2259" s="371"/>
      <c r="D2259" s="372"/>
      <c r="E2259" s="373"/>
      <c r="F2259" s="372"/>
      <c r="G2259" s="371"/>
      <c r="H2259" s="374"/>
      <c r="I2259" s="374"/>
      <c r="J2259" s="374"/>
      <c r="K2259" s="374"/>
      <c r="L2259" s="374"/>
      <c r="M2259" s="374"/>
      <c r="N2259" s="374"/>
      <c r="O2259" s="374"/>
      <c r="P2259" s="374"/>
      <c r="Q2259" s="374"/>
      <c r="R2259" s="374"/>
      <c r="S2259" s="374"/>
      <c r="T2259" s="374"/>
      <c r="U2259" s="374"/>
      <c r="V2259" s="374"/>
      <c r="W2259" s="374"/>
      <c r="X2259" s="374"/>
      <c r="Y2259" s="374"/>
      <c r="Z2259" s="374"/>
      <c r="AA2259" s="374"/>
      <c r="AB2259" s="374"/>
      <c r="AC2259" s="374"/>
      <c r="AD2259" s="374"/>
      <c r="AE2259" s="375"/>
      <c r="AF2259" s="375"/>
      <c r="AG2259" s="375"/>
      <c r="AH2259" s="375"/>
      <c r="AI2259" s="375"/>
      <c r="AJ2259" s="375"/>
      <c r="AK2259" s="375"/>
      <c r="AL2259" s="375"/>
      <c r="AM2259" s="375"/>
      <c r="AN2259" s="375"/>
      <c r="AO2259" s="374"/>
      <c r="AP2259" s="374"/>
      <c r="AQ2259" s="374"/>
      <c r="AR2259" s="374"/>
      <c r="AS2259" s="374"/>
      <c r="AT2259" s="374"/>
      <c r="AU2259" s="374"/>
      <c r="AW2259" s="363"/>
      <c r="AX2259" s="363"/>
      <c r="AY2259" s="363"/>
      <c r="AZ2259" s="363"/>
      <c r="BA2259" s="363"/>
      <c r="BD2259" s="374" t="str">
        <f>IF(W2259="","",IF(F2259="休日",AW2259,IF(F2259="法休",AW2259,VLOOKUP(F2259,カレンダマスタ!$Q$56:$R$69,2,FALSE))))</f>
        <v/>
      </c>
      <c r="BG2259" s="374"/>
      <c r="BH2259" s="374"/>
    </row>
    <row r="2260" spans="2:60" ht="13.8" thickBot="1">
      <c r="B2260" s="376"/>
      <c r="C2260" s="377"/>
      <c r="D2260" s="378"/>
      <c r="E2260" s="379"/>
      <c r="F2260" s="378"/>
      <c r="G2260" s="377"/>
      <c r="H2260" s="380"/>
      <c r="I2260" s="380"/>
      <c r="J2260" s="380"/>
      <c r="K2260" s="380"/>
      <c r="L2260" s="380"/>
      <c r="M2260" s="380"/>
      <c r="N2260" s="380"/>
      <c r="O2260" s="380"/>
      <c r="P2260" s="380"/>
      <c r="Q2260" s="380"/>
      <c r="R2260" s="380"/>
      <c r="S2260" s="380"/>
      <c r="T2260" s="380"/>
      <c r="U2260" s="380"/>
      <c r="V2260" s="380"/>
      <c r="W2260" s="380"/>
      <c r="X2260" s="380"/>
      <c r="Y2260" s="380"/>
      <c r="Z2260" s="380"/>
      <c r="AA2260" s="380"/>
      <c r="AB2260" s="380"/>
      <c r="AC2260" s="380"/>
      <c r="AD2260" s="380"/>
      <c r="AE2260" s="381"/>
      <c r="AF2260" s="381"/>
      <c r="AG2260" s="381"/>
      <c r="AH2260" s="381"/>
      <c r="AI2260" s="381"/>
      <c r="AJ2260" s="381"/>
      <c r="AK2260" s="381"/>
      <c r="AL2260" s="381"/>
      <c r="AM2260" s="381"/>
      <c r="AN2260" s="381"/>
      <c r="AO2260" s="380"/>
      <c r="AP2260" s="380"/>
      <c r="AQ2260" s="380"/>
      <c r="AR2260" s="380"/>
      <c r="AS2260" s="380"/>
      <c r="AT2260" s="380"/>
      <c r="AU2260" s="380"/>
      <c r="AW2260" s="364"/>
      <c r="AX2260" s="364"/>
      <c r="AY2260" s="364"/>
      <c r="AZ2260" s="364"/>
      <c r="BA2260" s="364"/>
      <c r="BD2260" s="380" t="str">
        <f>IF(W2260="","",IF(F2260="休日",AW2260,IF(F2260="法休",AW2260,VLOOKUP(F2260,カレンダマスタ!$Q$56:$R$69,2,FALSE))))</f>
        <v/>
      </c>
      <c r="BG2260" s="380"/>
      <c r="BH2260" s="380"/>
    </row>
    <row r="2261" spans="2:60">
      <c r="B2261" s="176">
        <f>B2216+1</f>
        <v>51</v>
      </c>
      <c r="C2261" s="382" t="str">
        <f>IF(STEP!C2261&lt;&gt;"",STEP!C2261,"")</f>
        <v/>
      </c>
      <c r="D2261" s="383" t="str">
        <f>IF(STEP!D2261&lt;&gt;"",STEP!D2261,"")</f>
        <v/>
      </c>
      <c r="E2261" s="384" t="str">
        <f>IF(STEP!E2261&lt;&gt;"",STEP!E2261,"")</f>
        <v/>
      </c>
      <c r="F2261" s="248"/>
      <c r="G2261" s="249"/>
      <c r="H2261" s="250"/>
      <c r="I2261" s="250"/>
      <c r="J2261" s="250"/>
      <c r="K2261" s="250"/>
      <c r="L2261" s="250"/>
      <c r="M2261" s="250"/>
      <c r="N2261" s="250"/>
      <c r="O2261" s="250"/>
      <c r="P2261" s="250"/>
      <c r="Q2261" s="250"/>
      <c r="R2261" s="250"/>
      <c r="S2261" s="250"/>
      <c r="T2261" s="250"/>
      <c r="U2261" s="250"/>
      <c r="V2261" s="250"/>
      <c r="W2261" s="250"/>
      <c r="X2261" s="250"/>
      <c r="Y2261" s="250"/>
      <c r="Z2261" s="250"/>
      <c r="AA2261" s="250"/>
      <c r="AB2261" s="250"/>
      <c r="AC2261" s="250"/>
      <c r="AD2261" s="250"/>
      <c r="AE2261" s="251"/>
      <c r="AF2261" s="251"/>
      <c r="AG2261" s="251"/>
      <c r="AH2261" s="251"/>
      <c r="AI2261" s="251"/>
      <c r="AJ2261" s="251"/>
      <c r="AK2261" s="251"/>
      <c r="AL2261" s="251"/>
      <c r="AM2261" s="251"/>
      <c r="AN2261" s="251"/>
      <c r="AO2261" s="250"/>
      <c r="AP2261" s="250"/>
      <c r="AQ2261" s="250"/>
      <c r="AR2261" s="250"/>
      <c r="AS2261" s="250"/>
      <c r="AT2261" s="250"/>
      <c r="AU2261" s="250"/>
      <c r="AW2261" s="282" t="str">
        <f t="shared" ref="AW2261:AW2295" si="268">IF(W2261&lt;&gt;"",IF(W2261&lt;&gt;"",CEILING(IF(J2261&lt;&gt;"",J2261,I2261),$AY$8),""),"")</f>
        <v/>
      </c>
      <c r="AX2261" s="282" t="str">
        <f t="shared" ref="AX2261:AX2295" si="269">IF(W2261&lt;&gt;"",IF(W2261&lt;&gt;"",IF(OR(K2261="早出",AND(BD2261&lt;AW2261,K2261&lt;&gt;"有償遅刻")),AW2261,BD2261),""),"")</f>
        <v/>
      </c>
      <c r="AY2261" s="282" t="str">
        <f t="shared" ref="AY2261:AY2295" si="270">IF(W2261&lt;&gt;"",FLOOR(IF(N2261&lt;&gt;"",N2261,M2261),$AY$8),"")</f>
        <v/>
      </c>
      <c r="AZ2261" s="282" t="str">
        <f t="shared" ref="AZ2261:AZ2295" si="271">IF(W2261&lt;&gt;"",IF(AY2261&lt;&gt;0,AY2261-AR2261,L2261-AR2261),"")</f>
        <v/>
      </c>
      <c r="BA2261" s="282" t="str">
        <f t="shared" ref="BA2261:BA2295" si="272">IF(W2261&lt;&gt;"",W2261,"")</f>
        <v/>
      </c>
      <c r="BD2261" s="250" t="str">
        <f>IF(W2261="","",IF(F2261="休日",AW2261,IF(F2261="法休",AW2261,VLOOKUP(F2261,カレンダマスタ!$Q$56:$R$69,2,FALSE))))</f>
        <v/>
      </c>
      <c r="BG2261" s="250" t="str">
        <f>STEP!AF2261</f>
        <v/>
      </c>
      <c r="BH2261" s="250" t="str">
        <f>IF(AX2261="","",IF(P2261&lt;&gt;"","",IF(BG2261="CS","OK",IF(VLOOKUP(E2261,カレンダマスタ!$A$5:$D$381,4,FALSE)&gt;0,"",IF(OR(AX2261*24&gt;10.84,AZ2261*24&lt;14.5)=TRUE,"×","OK")))))</f>
        <v/>
      </c>
    </row>
    <row r="2262" spans="2:60">
      <c r="B2262" s="111"/>
      <c r="C2262" s="385" t="str">
        <f>IF(STEP!C2262&lt;&gt;"",STEP!C2262,"")</f>
        <v/>
      </c>
      <c r="D2262" s="386" t="str">
        <f>IF(STEP!D2262&lt;&gt;"",STEP!D2262,"")</f>
        <v/>
      </c>
      <c r="E2262" s="387" t="str">
        <f>IF(STEP!E2262&lt;&gt;"",STEP!E2262,"")</f>
        <v/>
      </c>
      <c r="F2262" s="253"/>
      <c r="G2262" s="252"/>
      <c r="H2262" s="254"/>
      <c r="I2262" s="254"/>
      <c r="J2262" s="254"/>
      <c r="K2262" s="254"/>
      <c r="L2262" s="254"/>
      <c r="M2262" s="254"/>
      <c r="N2262" s="254"/>
      <c r="O2262" s="254"/>
      <c r="P2262" s="254"/>
      <c r="Q2262" s="254"/>
      <c r="R2262" s="254"/>
      <c r="S2262" s="254"/>
      <c r="T2262" s="254"/>
      <c r="U2262" s="254"/>
      <c r="V2262" s="254"/>
      <c r="W2262" s="254"/>
      <c r="X2262" s="254"/>
      <c r="Y2262" s="254"/>
      <c r="Z2262" s="254"/>
      <c r="AA2262" s="254"/>
      <c r="AB2262" s="254"/>
      <c r="AC2262" s="254"/>
      <c r="AD2262" s="254"/>
      <c r="AE2262" s="255"/>
      <c r="AF2262" s="255"/>
      <c r="AG2262" s="255"/>
      <c r="AH2262" s="255"/>
      <c r="AI2262" s="255"/>
      <c r="AJ2262" s="255"/>
      <c r="AK2262" s="255"/>
      <c r="AL2262" s="255"/>
      <c r="AM2262" s="255"/>
      <c r="AN2262" s="255"/>
      <c r="AO2262" s="254"/>
      <c r="AP2262" s="254"/>
      <c r="AQ2262" s="254"/>
      <c r="AR2262" s="254"/>
      <c r="AS2262" s="254"/>
      <c r="AT2262" s="254"/>
      <c r="AU2262" s="254"/>
      <c r="AW2262" s="283" t="str">
        <f t="shared" si="268"/>
        <v/>
      </c>
      <c r="AX2262" s="283" t="str">
        <f t="shared" si="269"/>
        <v/>
      </c>
      <c r="AY2262" s="283" t="str">
        <f t="shared" si="270"/>
        <v/>
      </c>
      <c r="AZ2262" s="283" t="str">
        <f t="shared" si="271"/>
        <v/>
      </c>
      <c r="BA2262" s="283" t="str">
        <f t="shared" si="272"/>
        <v/>
      </c>
      <c r="BD2262" s="254" t="str">
        <f>IF(W2262="","",IF(F2262="休日",AW2262,IF(F2262="法休",AW2262,VLOOKUP(F2262,カレンダマスタ!$Q$56:$R$69,2,FALSE))))</f>
        <v/>
      </c>
      <c r="BG2262" s="254" t="str">
        <f t="shared" ref="BG2262:BG2295" si="273">BG2261</f>
        <v/>
      </c>
      <c r="BH2262" s="254" t="str">
        <f>IF(AX2262="","",IF(P2262&lt;&gt;"","",IF(BG2262="CS","OK",IF(VLOOKUP(E2262,カレンダマスタ!$A$5:$D$381,4,FALSE)&gt;0,"",IF(OR(AX2262*24&gt;10.84,AZ2262*24&lt;14.5)=TRUE,"×","OK")))))</f>
        <v/>
      </c>
    </row>
    <row r="2263" spans="2:60">
      <c r="B2263" s="111"/>
      <c r="C2263" s="385" t="str">
        <f>IF(STEP!C2263&lt;&gt;"",STEP!C2263,"")</f>
        <v/>
      </c>
      <c r="D2263" s="386" t="str">
        <f>IF(STEP!D2263&lt;&gt;"",STEP!D2263,"")</f>
        <v/>
      </c>
      <c r="E2263" s="387" t="str">
        <f>IF(STEP!E2263&lt;&gt;"",STEP!E2263,"")</f>
        <v/>
      </c>
      <c r="F2263" s="253"/>
      <c r="G2263" s="252"/>
      <c r="H2263" s="254"/>
      <c r="I2263" s="254"/>
      <c r="J2263" s="254"/>
      <c r="K2263" s="254"/>
      <c r="L2263" s="254"/>
      <c r="M2263" s="254"/>
      <c r="N2263" s="254"/>
      <c r="O2263" s="254"/>
      <c r="P2263" s="254"/>
      <c r="Q2263" s="254"/>
      <c r="R2263" s="254"/>
      <c r="S2263" s="254"/>
      <c r="T2263" s="254"/>
      <c r="U2263" s="254"/>
      <c r="V2263" s="254"/>
      <c r="W2263" s="254"/>
      <c r="X2263" s="254"/>
      <c r="Y2263" s="254"/>
      <c r="Z2263" s="254"/>
      <c r="AA2263" s="254"/>
      <c r="AB2263" s="254"/>
      <c r="AC2263" s="254"/>
      <c r="AD2263" s="254"/>
      <c r="AE2263" s="255"/>
      <c r="AF2263" s="255"/>
      <c r="AG2263" s="255"/>
      <c r="AH2263" s="255"/>
      <c r="AI2263" s="255"/>
      <c r="AJ2263" s="255"/>
      <c r="AK2263" s="255"/>
      <c r="AL2263" s="255"/>
      <c r="AM2263" s="255"/>
      <c r="AN2263" s="255"/>
      <c r="AO2263" s="254"/>
      <c r="AP2263" s="254"/>
      <c r="AQ2263" s="254"/>
      <c r="AR2263" s="254"/>
      <c r="AS2263" s="254"/>
      <c r="AT2263" s="254"/>
      <c r="AU2263" s="254"/>
      <c r="AW2263" s="283" t="str">
        <f t="shared" si="268"/>
        <v/>
      </c>
      <c r="AX2263" s="283" t="str">
        <f t="shared" si="269"/>
        <v/>
      </c>
      <c r="AY2263" s="283" t="str">
        <f t="shared" si="270"/>
        <v/>
      </c>
      <c r="AZ2263" s="283" t="str">
        <f t="shared" si="271"/>
        <v/>
      </c>
      <c r="BA2263" s="283" t="str">
        <f t="shared" si="272"/>
        <v/>
      </c>
      <c r="BD2263" s="254" t="str">
        <f>IF(W2263="","",IF(F2263="休日",AW2263,IF(F2263="法休",AW2263,VLOOKUP(F2263,カレンダマスタ!$Q$56:$R$69,2,FALSE))))</f>
        <v/>
      </c>
      <c r="BG2263" s="254" t="str">
        <f t="shared" si="273"/>
        <v/>
      </c>
      <c r="BH2263" s="254" t="str">
        <f>IF(AX2263="","",IF(P2263&lt;&gt;"","",IF(BG2263="CS","OK",IF(VLOOKUP(E2263,カレンダマスタ!$A$5:$D$381,4,FALSE)&gt;0,"",IF(OR(AX2263*24&gt;10.84,AZ2263*24&lt;14.5)=TRUE,"×","OK")))))</f>
        <v/>
      </c>
    </row>
    <row r="2264" spans="2:60">
      <c r="B2264" s="111"/>
      <c r="C2264" s="385" t="str">
        <f>IF(STEP!C2264&lt;&gt;"",STEP!C2264,"")</f>
        <v/>
      </c>
      <c r="D2264" s="386" t="str">
        <f>IF(STEP!D2264&lt;&gt;"",STEP!D2264,"")</f>
        <v/>
      </c>
      <c r="E2264" s="387" t="str">
        <f>IF(STEP!E2264&lt;&gt;"",STEP!E2264,"")</f>
        <v/>
      </c>
      <c r="F2264" s="256"/>
      <c r="G2264" s="257"/>
      <c r="H2264" s="254"/>
      <c r="I2264" s="254"/>
      <c r="J2264" s="254"/>
      <c r="K2264" s="254"/>
      <c r="L2264" s="254"/>
      <c r="M2264" s="254"/>
      <c r="N2264" s="254"/>
      <c r="O2264" s="254"/>
      <c r="P2264" s="254"/>
      <c r="Q2264" s="254"/>
      <c r="R2264" s="254"/>
      <c r="S2264" s="254"/>
      <c r="T2264" s="254"/>
      <c r="U2264" s="254"/>
      <c r="V2264" s="254"/>
      <c r="W2264" s="254"/>
      <c r="X2264" s="254"/>
      <c r="Y2264" s="254"/>
      <c r="Z2264" s="254"/>
      <c r="AA2264" s="254"/>
      <c r="AB2264" s="254"/>
      <c r="AC2264" s="254"/>
      <c r="AD2264" s="254"/>
      <c r="AE2264" s="255"/>
      <c r="AF2264" s="255"/>
      <c r="AG2264" s="255"/>
      <c r="AH2264" s="255"/>
      <c r="AI2264" s="255"/>
      <c r="AJ2264" s="255"/>
      <c r="AK2264" s="255"/>
      <c r="AL2264" s="255"/>
      <c r="AM2264" s="255"/>
      <c r="AN2264" s="255"/>
      <c r="AO2264" s="254"/>
      <c r="AP2264" s="254"/>
      <c r="AQ2264" s="254"/>
      <c r="AR2264" s="254"/>
      <c r="AS2264" s="254"/>
      <c r="AT2264" s="254"/>
      <c r="AU2264" s="254"/>
      <c r="AW2264" s="283" t="str">
        <f t="shared" si="268"/>
        <v/>
      </c>
      <c r="AX2264" s="283" t="str">
        <f t="shared" si="269"/>
        <v/>
      </c>
      <c r="AY2264" s="283" t="str">
        <f t="shared" si="270"/>
        <v/>
      </c>
      <c r="AZ2264" s="283" t="str">
        <f t="shared" si="271"/>
        <v/>
      </c>
      <c r="BA2264" s="283" t="str">
        <f t="shared" si="272"/>
        <v/>
      </c>
      <c r="BD2264" s="254" t="str">
        <f>IF(W2264="","",IF(F2264="休日",AW2264,IF(F2264="法休",AW2264,VLOOKUP(F2264,カレンダマスタ!$Q$56:$R$69,2,FALSE))))</f>
        <v/>
      </c>
      <c r="BG2264" s="254" t="str">
        <f t="shared" si="273"/>
        <v/>
      </c>
      <c r="BH2264" s="254" t="str">
        <f>IF(AX2264="","",IF(P2264&lt;&gt;"","",IF(BG2264="CS","OK",IF(VLOOKUP(E2264,カレンダマスタ!$A$5:$D$381,4,FALSE)&gt;0,"",IF(OR(AX2264*24&gt;10.84,AZ2264*24&lt;14.5)=TRUE,"×","OK")))))</f>
        <v/>
      </c>
    </row>
    <row r="2265" spans="2:60">
      <c r="B2265" s="111"/>
      <c r="C2265" s="385" t="str">
        <f>IF(STEP!C2265&lt;&gt;"",STEP!C2265,"")</f>
        <v/>
      </c>
      <c r="D2265" s="386" t="str">
        <f>IF(STEP!D2265&lt;&gt;"",STEP!D2265,"")</f>
        <v/>
      </c>
      <c r="E2265" s="387" t="str">
        <f>IF(STEP!E2265&lt;&gt;"",STEP!E2265,"")</f>
        <v/>
      </c>
      <c r="F2265" s="256"/>
      <c r="G2265" s="257"/>
      <c r="H2265" s="254"/>
      <c r="I2265" s="254"/>
      <c r="J2265" s="254"/>
      <c r="K2265" s="254"/>
      <c r="L2265" s="254"/>
      <c r="M2265" s="254"/>
      <c r="N2265" s="254"/>
      <c r="O2265" s="254"/>
      <c r="P2265" s="254"/>
      <c r="Q2265" s="254"/>
      <c r="R2265" s="254"/>
      <c r="S2265" s="254"/>
      <c r="T2265" s="254"/>
      <c r="U2265" s="254"/>
      <c r="V2265" s="254"/>
      <c r="W2265" s="254"/>
      <c r="X2265" s="254"/>
      <c r="Y2265" s="254"/>
      <c r="Z2265" s="254"/>
      <c r="AA2265" s="254"/>
      <c r="AB2265" s="254"/>
      <c r="AC2265" s="254"/>
      <c r="AD2265" s="254"/>
      <c r="AE2265" s="255"/>
      <c r="AF2265" s="255"/>
      <c r="AG2265" s="255"/>
      <c r="AH2265" s="255"/>
      <c r="AI2265" s="255"/>
      <c r="AJ2265" s="255"/>
      <c r="AK2265" s="255"/>
      <c r="AL2265" s="255"/>
      <c r="AM2265" s="255"/>
      <c r="AN2265" s="255"/>
      <c r="AO2265" s="254"/>
      <c r="AP2265" s="254"/>
      <c r="AQ2265" s="254"/>
      <c r="AR2265" s="254"/>
      <c r="AS2265" s="254"/>
      <c r="AT2265" s="254"/>
      <c r="AU2265" s="254"/>
      <c r="AW2265" s="283" t="str">
        <f t="shared" si="268"/>
        <v/>
      </c>
      <c r="AX2265" s="283" t="str">
        <f t="shared" si="269"/>
        <v/>
      </c>
      <c r="AY2265" s="283" t="str">
        <f t="shared" si="270"/>
        <v/>
      </c>
      <c r="AZ2265" s="283" t="str">
        <f t="shared" si="271"/>
        <v/>
      </c>
      <c r="BA2265" s="283" t="str">
        <f t="shared" si="272"/>
        <v/>
      </c>
      <c r="BD2265" s="254" t="str">
        <f>IF(W2265="","",IF(F2265="休日",AW2265,IF(F2265="法休",AW2265,VLOOKUP(F2265,カレンダマスタ!$Q$56:$R$69,2,FALSE))))</f>
        <v/>
      </c>
      <c r="BG2265" s="254" t="str">
        <f t="shared" si="273"/>
        <v/>
      </c>
      <c r="BH2265" s="254" t="str">
        <f>IF(AX2265="","",IF(P2265&lt;&gt;"","",IF(BG2265="CS","OK",IF(VLOOKUP(E2265,カレンダマスタ!$A$5:$D$381,4,FALSE)&gt;0,"",IF(OR(AX2265*24&gt;10.84,AZ2265*24&lt;14.5)=TRUE,"×","OK")))))</f>
        <v/>
      </c>
    </row>
    <row r="2266" spans="2:60">
      <c r="B2266" s="111"/>
      <c r="C2266" s="385" t="str">
        <f>IF(STEP!C2266&lt;&gt;"",STEP!C2266,"")</f>
        <v/>
      </c>
      <c r="D2266" s="386" t="str">
        <f>IF(STEP!D2266&lt;&gt;"",STEP!D2266,"")</f>
        <v/>
      </c>
      <c r="E2266" s="387" t="str">
        <f>IF(STEP!E2266&lt;&gt;"",STEP!E2266,"")</f>
        <v/>
      </c>
      <c r="F2266" s="256"/>
      <c r="G2266" s="252"/>
      <c r="H2266" s="254"/>
      <c r="I2266" s="254"/>
      <c r="J2266" s="254"/>
      <c r="K2266" s="254"/>
      <c r="L2266" s="254"/>
      <c r="M2266" s="254"/>
      <c r="N2266" s="254"/>
      <c r="O2266" s="254"/>
      <c r="P2266" s="254"/>
      <c r="Q2266" s="254"/>
      <c r="R2266" s="254"/>
      <c r="S2266" s="254"/>
      <c r="T2266" s="254"/>
      <c r="U2266" s="254"/>
      <c r="V2266" s="254"/>
      <c r="W2266" s="254"/>
      <c r="X2266" s="254"/>
      <c r="Y2266" s="254"/>
      <c r="Z2266" s="254"/>
      <c r="AA2266" s="254"/>
      <c r="AB2266" s="254"/>
      <c r="AC2266" s="254"/>
      <c r="AD2266" s="254"/>
      <c r="AE2266" s="255"/>
      <c r="AF2266" s="255"/>
      <c r="AG2266" s="255"/>
      <c r="AH2266" s="255"/>
      <c r="AI2266" s="255"/>
      <c r="AJ2266" s="255"/>
      <c r="AK2266" s="255"/>
      <c r="AL2266" s="255"/>
      <c r="AM2266" s="255"/>
      <c r="AN2266" s="255"/>
      <c r="AO2266" s="254"/>
      <c r="AP2266" s="254"/>
      <c r="AQ2266" s="254"/>
      <c r="AR2266" s="254"/>
      <c r="AS2266" s="254"/>
      <c r="AT2266" s="254"/>
      <c r="AU2266" s="254"/>
      <c r="AW2266" s="283" t="str">
        <f t="shared" si="268"/>
        <v/>
      </c>
      <c r="AX2266" s="283" t="str">
        <f t="shared" si="269"/>
        <v/>
      </c>
      <c r="AY2266" s="283" t="str">
        <f t="shared" si="270"/>
        <v/>
      </c>
      <c r="AZ2266" s="283" t="str">
        <f t="shared" si="271"/>
        <v/>
      </c>
      <c r="BA2266" s="283" t="str">
        <f t="shared" si="272"/>
        <v/>
      </c>
      <c r="BD2266" s="254" t="str">
        <f>IF(W2266="","",IF(F2266="休日",AW2266,IF(F2266="法休",AW2266,VLOOKUP(F2266,カレンダマスタ!$Q$56:$R$69,2,FALSE))))</f>
        <v/>
      </c>
      <c r="BG2266" s="254" t="str">
        <f t="shared" si="273"/>
        <v/>
      </c>
      <c r="BH2266" s="254" t="str">
        <f>IF(AX2266="","",IF(P2266&lt;&gt;"","",IF(BG2266="CS","OK",IF(VLOOKUP(E2266,カレンダマスタ!$A$5:$D$381,4,FALSE)&gt;0,"",IF(OR(AX2266*24&gt;10.84,AZ2266*24&lt;14.5)=TRUE,"×","OK")))))</f>
        <v/>
      </c>
    </row>
    <row r="2267" spans="2:60">
      <c r="B2267" s="111"/>
      <c r="C2267" s="388" t="str">
        <f>IF(STEP!C2267&lt;&gt;"",STEP!C2267,"")</f>
        <v/>
      </c>
      <c r="D2267" s="389" t="str">
        <f>IF(STEP!D2267&lt;&gt;"",STEP!D2267,"")</f>
        <v/>
      </c>
      <c r="E2267" s="390" t="str">
        <f>IF(STEP!E2267&lt;&gt;"",STEP!E2267,"")</f>
        <v/>
      </c>
      <c r="F2267" s="259"/>
      <c r="G2267" s="258"/>
      <c r="H2267" s="260"/>
      <c r="I2267" s="260"/>
      <c r="J2267" s="260"/>
      <c r="K2267" s="260"/>
      <c r="L2267" s="260"/>
      <c r="M2267" s="260"/>
      <c r="N2267" s="260"/>
      <c r="O2267" s="260"/>
      <c r="P2267" s="260"/>
      <c r="Q2267" s="260"/>
      <c r="R2267" s="260"/>
      <c r="S2267" s="260"/>
      <c r="T2267" s="260"/>
      <c r="U2267" s="260"/>
      <c r="V2267" s="260"/>
      <c r="W2267" s="260"/>
      <c r="X2267" s="260"/>
      <c r="Y2267" s="260"/>
      <c r="Z2267" s="260"/>
      <c r="AA2267" s="260"/>
      <c r="AB2267" s="260"/>
      <c r="AC2267" s="260"/>
      <c r="AD2267" s="260"/>
      <c r="AE2267" s="261"/>
      <c r="AF2267" s="261"/>
      <c r="AG2267" s="261"/>
      <c r="AH2267" s="261"/>
      <c r="AI2267" s="261"/>
      <c r="AJ2267" s="261"/>
      <c r="AK2267" s="261"/>
      <c r="AL2267" s="261"/>
      <c r="AM2267" s="261"/>
      <c r="AN2267" s="261"/>
      <c r="AO2267" s="260"/>
      <c r="AP2267" s="260"/>
      <c r="AQ2267" s="260"/>
      <c r="AR2267" s="260"/>
      <c r="AS2267" s="260"/>
      <c r="AT2267" s="260"/>
      <c r="AU2267" s="260"/>
      <c r="AW2267" s="284" t="str">
        <f t="shared" si="268"/>
        <v/>
      </c>
      <c r="AX2267" s="284" t="str">
        <f t="shared" si="269"/>
        <v/>
      </c>
      <c r="AY2267" s="284" t="str">
        <f t="shared" si="270"/>
        <v/>
      </c>
      <c r="AZ2267" s="284" t="str">
        <f t="shared" si="271"/>
        <v/>
      </c>
      <c r="BA2267" s="284" t="str">
        <f t="shared" si="272"/>
        <v/>
      </c>
      <c r="BD2267" s="260" t="str">
        <f>IF(W2267="","",IF(F2267="休日",AW2267,IF(F2267="法休",AW2267,VLOOKUP(F2267,カレンダマスタ!$Q$56:$R$69,2,FALSE))))</f>
        <v/>
      </c>
      <c r="BG2267" s="260" t="str">
        <f t="shared" si="273"/>
        <v/>
      </c>
      <c r="BH2267" s="260" t="str">
        <f>IF(AX2267="","",IF(P2267&lt;&gt;"","",IF(BG2267="CS","OK",IF(VLOOKUP(E2267,カレンダマスタ!$A$5:$D$381,4,FALSE)&gt;0,"",IF(OR(AX2267*24&gt;10.84,AZ2267*24&lt;14.5)=TRUE,"×","OK")))))</f>
        <v/>
      </c>
    </row>
    <row r="2268" spans="2:60">
      <c r="B2268" s="111"/>
      <c r="C2268" s="391" t="str">
        <f>IF(STEP!C2268&lt;&gt;"",STEP!C2268,"")</f>
        <v/>
      </c>
      <c r="D2268" s="392" t="str">
        <f>IF(STEP!D2268&lt;&gt;"",STEP!D2268,"")</f>
        <v/>
      </c>
      <c r="E2268" s="393" t="str">
        <f>IF(STEP!E2268&lt;&gt;"",STEP!E2268,"")</f>
        <v/>
      </c>
      <c r="F2268" s="263"/>
      <c r="G2268" s="262"/>
      <c r="H2268" s="264"/>
      <c r="I2268" s="264"/>
      <c r="J2268" s="264"/>
      <c r="K2268" s="264"/>
      <c r="L2268" s="264"/>
      <c r="M2268" s="264"/>
      <c r="N2268" s="264"/>
      <c r="O2268" s="264"/>
      <c r="P2268" s="264"/>
      <c r="Q2268" s="264"/>
      <c r="R2268" s="264"/>
      <c r="S2268" s="264"/>
      <c r="T2268" s="264"/>
      <c r="U2268" s="264"/>
      <c r="V2268" s="264"/>
      <c r="W2268" s="264"/>
      <c r="X2268" s="264"/>
      <c r="Y2268" s="264"/>
      <c r="Z2268" s="264"/>
      <c r="AA2268" s="264"/>
      <c r="AB2268" s="264"/>
      <c r="AC2268" s="264"/>
      <c r="AD2268" s="264"/>
      <c r="AE2268" s="265"/>
      <c r="AF2268" s="265"/>
      <c r="AG2268" s="265"/>
      <c r="AH2268" s="265"/>
      <c r="AI2268" s="265"/>
      <c r="AJ2268" s="265"/>
      <c r="AK2268" s="265"/>
      <c r="AL2268" s="265"/>
      <c r="AM2268" s="265"/>
      <c r="AN2268" s="265"/>
      <c r="AO2268" s="264"/>
      <c r="AP2268" s="264"/>
      <c r="AQ2268" s="264"/>
      <c r="AR2268" s="264"/>
      <c r="AS2268" s="264"/>
      <c r="AT2268" s="264"/>
      <c r="AU2268" s="264"/>
      <c r="AW2268" s="285" t="str">
        <f t="shared" si="268"/>
        <v/>
      </c>
      <c r="AX2268" s="285" t="str">
        <f t="shared" si="269"/>
        <v/>
      </c>
      <c r="AY2268" s="285" t="str">
        <f t="shared" si="270"/>
        <v/>
      </c>
      <c r="AZ2268" s="285" t="str">
        <f t="shared" si="271"/>
        <v/>
      </c>
      <c r="BA2268" s="285" t="str">
        <f t="shared" si="272"/>
        <v/>
      </c>
      <c r="BD2268" s="264" t="str">
        <f>IF(W2268="","",IF(F2268="休日",AW2268,IF(F2268="法休",AW2268,VLOOKUP(F2268,カレンダマスタ!$Q$56:$R$69,2,FALSE))))</f>
        <v/>
      </c>
      <c r="BG2268" s="264" t="str">
        <f t="shared" si="273"/>
        <v/>
      </c>
      <c r="BH2268" s="264" t="str">
        <f>IF(AX2268="","",IF(P2268&lt;&gt;"","",IF(BG2268="CS","OK",IF(VLOOKUP(E2268,カレンダマスタ!$A$5:$D$381,4,FALSE)&gt;0,"",IF(OR(AX2268*24&gt;10.84,AZ2268*24&lt;14.5)=TRUE,"×","OK")))))</f>
        <v/>
      </c>
    </row>
    <row r="2269" spans="2:60">
      <c r="B2269" s="111"/>
      <c r="C2269" s="385" t="str">
        <f>IF(STEP!C2269&lt;&gt;"",STEP!C2269,"")</f>
        <v/>
      </c>
      <c r="D2269" s="386" t="str">
        <f>IF(STEP!D2269&lt;&gt;"",STEP!D2269,"")</f>
        <v/>
      </c>
      <c r="E2269" s="387" t="str">
        <f>IF(STEP!E2269&lt;&gt;"",STEP!E2269,"")</f>
        <v/>
      </c>
      <c r="F2269" s="253"/>
      <c r="G2269" s="252"/>
      <c r="H2269" s="254"/>
      <c r="I2269" s="254"/>
      <c r="J2269" s="254"/>
      <c r="K2269" s="254"/>
      <c r="L2269" s="254"/>
      <c r="M2269" s="254"/>
      <c r="N2269" s="254"/>
      <c r="O2269" s="254"/>
      <c r="P2269" s="254"/>
      <c r="Q2269" s="254"/>
      <c r="R2269" s="254"/>
      <c r="S2269" s="254"/>
      <c r="T2269" s="254"/>
      <c r="U2269" s="254"/>
      <c r="V2269" s="254"/>
      <c r="W2269" s="254"/>
      <c r="X2269" s="254"/>
      <c r="Y2269" s="254"/>
      <c r="Z2269" s="254"/>
      <c r="AA2269" s="254"/>
      <c r="AB2269" s="254"/>
      <c r="AC2269" s="254"/>
      <c r="AD2269" s="254"/>
      <c r="AE2269" s="255"/>
      <c r="AF2269" s="255"/>
      <c r="AG2269" s="255"/>
      <c r="AH2269" s="255"/>
      <c r="AI2269" s="255"/>
      <c r="AJ2269" s="255"/>
      <c r="AK2269" s="255"/>
      <c r="AL2269" s="255"/>
      <c r="AM2269" s="255"/>
      <c r="AN2269" s="255"/>
      <c r="AO2269" s="254"/>
      <c r="AP2269" s="254"/>
      <c r="AQ2269" s="254"/>
      <c r="AR2269" s="254"/>
      <c r="AS2269" s="254"/>
      <c r="AT2269" s="254"/>
      <c r="AU2269" s="254"/>
      <c r="AW2269" s="283" t="str">
        <f t="shared" si="268"/>
        <v/>
      </c>
      <c r="AX2269" s="283" t="str">
        <f t="shared" si="269"/>
        <v/>
      </c>
      <c r="AY2269" s="283" t="str">
        <f t="shared" si="270"/>
        <v/>
      </c>
      <c r="AZ2269" s="283" t="str">
        <f t="shared" si="271"/>
        <v/>
      </c>
      <c r="BA2269" s="283" t="str">
        <f t="shared" si="272"/>
        <v/>
      </c>
      <c r="BD2269" s="254" t="str">
        <f>IF(W2269="","",IF(F2269="休日",AW2269,IF(F2269="法休",AW2269,VLOOKUP(F2269,カレンダマスタ!$Q$56:$R$69,2,FALSE))))</f>
        <v/>
      </c>
      <c r="BG2269" s="254" t="str">
        <f t="shared" si="273"/>
        <v/>
      </c>
      <c r="BH2269" s="254" t="str">
        <f>IF(AX2269="","",IF(P2269&lt;&gt;"","",IF(BG2269="CS","OK",IF(VLOOKUP(E2269,カレンダマスタ!$A$5:$D$381,4,FALSE)&gt;0,"",IF(OR(AX2269*24&gt;10.84,AZ2269*24&lt;14.5)=TRUE,"×","OK")))))</f>
        <v/>
      </c>
    </row>
    <row r="2270" spans="2:60">
      <c r="B2270" s="111"/>
      <c r="C2270" s="385" t="str">
        <f>IF(STEP!C2270&lt;&gt;"",STEP!C2270,"")</f>
        <v/>
      </c>
      <c r="D2270" s="386" t="str">
        <f>IF(STEP!D2270&lt;&gt;"",STEP!D2270,"")</f>
        <v/>
      </c>
      <c r="E2270" s="387" t="str">
        <f>IF(STEP!E2270&lt;&gt;"",STEP!E2270,"")</f>
        <v/>
      </c>
      <c r="F2270" s="253"/>
      <c r="G2270" s="252"/>
      <c r="H2270" s="254"/>
      <c r="I2270" s="254"/>
      <c r="J2270" s="254"/>
      <c r="K2270" s="254"/>
      <c r="L2270" s="254"/>
      <c r="M2270" s="254"/>
      <c r="N2270" s="254"/>
      <c r="O2270" s="254"/>
      <c r="P2270" s="254"/>
      <c r="Q2270" s="254"/>
      <c r="R2270" s="254"/>
      <c r="S2270" s="254"/>
      <c r="T2270" s="254"/>
      <c r="U2270" s="254"/>
      <c r="V2270" s="254"/>
      <c r="W2270" s="254"/>
      <c r="X2270" s="254"/>
      <c r="Y2270" s="254"/>
      <c r="Z2270" s="254"/>
      <c r="AA2270" s="254"/>
      <c r="AB2270" s="254"/>
      <c r="AC2270" s="254"/>
      <c r="AD2270" s="254"/>
      <c r="AE2270" s="255"/>
      <c r="AF2270" s="255"/>
      <c r="AG2270" s="255"/>
      <c r="AH2270" s="255"/>
      <c r="AI2270" s="255"/>
      <c r="AJ2270" s="255"/>
      <c r="AK2270" s="255"/>
      <c r="AL2270" s="255"/>
      <c r="AM2270" s="255"/>
      <c r="AN2270" s="255"/>
      <c r="AO2270" s="254"/>
      <c r="AP2270" s="254"/>
      <c r="AQ2270" s="254"/>
      <c r="AR2270" s="254"/>
      <c r="AS2270" s="254"/>
      <c r="AT2270" s="254"/>
      <c r="AU2270" s="254"/>
      <c r="AW2270" s="283" t="str">
        <f t="shared" si="268"/>
        <v/>
      </c>
      <c r="AX2270" s="283" t="str">
        <f t="shared" si="269"/>
        <v/>
      </c>
      <c r="AY2270" s="283" t="str">
        <f t="shared" si="270"/>
        <v/>
      </c>
      <c r="AZ2270" s="283" t="str">
        <f t="shared" si="271"/>
        <v/>
      </c>
      <c r="BA2270" s="283" t="str">
        <f t="shared" si="272"/>
        <v/>
      </c>
      <c r="BD2270" s="254" t="str">
        <f>IF(W2270="","",IF(F2270="休日",AW2270,IF(F2270="法休",AW2270,VLOOKUP(F2270,カレンダマスタ!$Q$56:$R$69,2,FALSE))))</f>
        <v/>
      </c>
      <c r="BG2270" s="254" t="str">
        <f t="shared" si="273"/>
        <v/>
      </c>
      <c r="BH2270" s="254" t="str">
        <f>IF(AX2270="","",IF(P2270&lt;&gt;"","",IF(BG2270="CS","OK",IF(VLOOKUP(E2270,カレンダマスタ!$A$5:$D$381,4,FALSE)&gt;0,"",IF(OR(AX2270*24&gt;10.84,AZ2270*24&lt;14.5)=TRUE,"×","OK")))))</f>
        <v/>
      </c>
    </row>
    <row r="2271" spans="2:60">
      <c r="B2271" s="111"/>
      <c r="C2271" s="385" t="str">
        <f>IF(STEP!C2271&lt;&gt;"",STEP!C2271,"")</f>
        <v/>
      </c>
      <c r="D2271" s="386" t="str">
        <f>IF(STEP!D2271&lt;&gt;"",STEP!D2271,"")</f>
        <v/>
      </c>
      <c r="E2271" s="387" t="str">
        <f>IF(STEP!E2271&lt;&gt;"",STEP!E2271,"")</f>
        <v/>
      </c>
      <c r="F2271" s="256"/>
      <c r="G2271" s="257"/>
      <c r="H2271" s="254"/>
      <c r="I2271" s="254"/>
      <c r="J2271" s="254"/>
      <c r="K2271" s="254"/>
      <c r="L2271" s="254"/>
      <c r="M2271" s="254"/>
      <c r="N2271" s="254"/>
      <c r="O2271" s="254"/>
      <c r="P2271" s="254"/>
      <c r="Q2271" s="254"/>
      <c r="R2271" s="254"/>
      <c r="S2271" s="254"/>
      <c r="T2271" s="254"/>
      <c r="U2271" s="254"/>
      <c r="V2271" s="254"/>
      <c r="W2271" s="254"/>
      <c r="X2271" s="254"/>
      <c r="Y2271" s="254"/>
      <c r="Z2271" s="254"/>
      <c r="AA2271" s="254"/>
      <c r="AB2271" s="254"/>
      <c r="AC2271" s="254"/>
      <c r="AD2271" s="254"/>
      <c r="AE2271" s="255"/>
      <c r="AF2271" s="255"/>
      <c r="AG2271" s="255"/>
      <c r="AH2271" s="255"/>
      <c r="AI2271" s="255"/>
      <c r="AJ2271" s="255"/>
      <c r="AK2271" s="255"/>
      <c r="AL2271" s="255"/>
      <c r="AM2271" s="255"/>
      <c r="AN2271" s="255"/>
      <c r="AO2271" s="254"/>
      <c r="AP2271" s="254"/>
      <c r="AQ2271" s="254"/>
      <c r="AR2271" s="254"/>
      <c r="AS2271" s="254"/>
      <c r="AT2271" s="254"/>
      <c r="AU2271" s="254"/>
      <c r="AW2271" s="283" t="str">
        <f t="shared" si="268"/>
        <v/>
      </c>
      <c r="AX2271" s="283" t="str">
        <f t="shared" si="269"/>
        <v/>
      </c>
      <c r="AY2271" s="283" t="str">
        <f t="shared" si="270"/>
        <v/>
      </c>
      <c r="AZ2271" s="283" t="str">
        <f t="shared" si="271"/>
        <v/>
      </c>
      <c r="BA2271" s="283" t="str">
        <f t="shared" si="272"/>
        <v/>
      </c>
      <c r="BD2271" s="254" t="str">
        <f>IF(W2271="","",IF(F2271="休日",AW2271,IF(F2271="法休",AW2271,VLOOKUP(F2271,カレンダマスタ!$Q$56:$R$69,2,FALSE))))</f>
        <v/>
      </c>
      <c r="BG2271" s="254" t="str">
        <f t="shared" si="273"/>
        <v/>
      </c>
      <c r="BH2271" s="254" t="str">
        <f>IF(AX2271="","",IF(P2271&lt;&gt;"","",IF(BG2271="CS","OK",IF(VLOOKUP(E2271,カレンダマスタ!$A$5:$D$381,4,FALSE)&gt;0,"",IF(OR(AX2271*24&gt;10.84,AZ2271*24&lt;14.5)=TRUE,"×","OK")))))</f>
        <v/>
      </c>
    </row>
    <row r="2272" spans="2:60">
      <c r="B2272" s="111"/>
      <c r="C2272" s="385" t="str">
        <f>IF(STEP!C2272&lt;&gt;"",STEP!C2272,"")</f>
        <v/>
      </c>
      <c r="D2272" s="386" t="str">
        <f>IF(STEP!D2272&lt;&gt;"",STEP!D2272,"")</f>
        <v/>
      </c>
      <c r="E2272" s="387" t="str">
        <f>IF(STEP!E2272&lt;&gt;"",STEP!E2272,"")</f>
        <v/>
      </c>
      <c r="F2272" s="256"/>
      <c r="G2272" s="257"/>
      <c r="H2272" s="254"/>
      <c r="I2272" s="254"/>
      <c r="J2272" s="254"/>
      <c r="K2272" s="254"/>
      <c r="L2272" s="254"/>
      <c r="M2272" s="254"/>
      <c r="N2272" s="254"/>
      <c r="O2272" s="254"/>
      <c r="P2272" s="254"/>
      <c r="Q2272" s="254"/>
      <c r="R2272" s="254"/>
      <c r="S2272" s="254"/>
      <c r="T2272" s="254"/>
      <c r="U2272" s="254"/>
      <c r="V2272" s="254"/>
      <c r="W2272" s="254"/>
      <c r="X2272" s="254"/>
      <c r="Y2272" s="254"/>
      <c r="Z2272" s="254"/>
      <c r="AA2272" s="254"/>
      <c r="AB2272" s="254"/>
      <c r="AC2272" s="254"/>
      <c r="AD2272" s="254"/>
      <c r="AE2272" s="255"/>
      <c r="AF2272" s="255"/>
      <c r="AG2272" s="255"/>
      <c r="AH2272" s="255"/>
      <c r="AI2272" s="255"/>
      <c r="AJ2272" s="255"/>
      <c r="AK2272" s="255"/>
      <c r="AL2272" s="255"/>
      <c r="AM2272" s="255"/>
      <c r="AN2272" s="255"/>
      <c r="AO2272" s="254"/>
      <c r="AP2272" s="254"/>
      <c r="AQ2272" s="254"/>
      <c r="AR2272" s="254"/>
      <c r="AS2272" s="254"/>
      <c r="AT2272" s="254"/>
      <c r="AU2272" s="254"/>
      <c r="AW2272" s="283" t="str">
        <f t="shared" si="268"/>
        <v/>
      </c>
      <c r="AX2272" s="283" t="str">
        <f t="shared" si="269"/>
        <v/>
      </c>
      <c r="AY2272" s="283" t="str">
        <f t="shared" si="270"/>
        <v/>
      </c>
      <c r="AZ2272" s="283" t="str">
        <f t="shared" si="271"/>
        <v/>
      </c>
      <c r="BA2272" s="283" t="str">
        <f t="shared" si="272"/>
        <v/>
      </c>
      <c r="BD2272" s="254" t="str">
        <f>IF(W2272="","",IF(F2272="休日",AW2272,IF(F2272="法休",AW2272,VLOOKUP(F2272,カレンダマスタ!$Q$56:$R$69,2,FALSE))))</f>
        <v/>
      </c>
      <c r="BG2272" s="254" t="str">
        <f t="shared" si="273"/>
        <v/>
      </c>
      <c r="BH2272" s="254" t="str">
        <f>IF(AX2272="","",IF(P2272&lt;&gt;"","",IF(BG2272="CS","OK",IF(VLOOKUP(E2272,カレンダマスタ!$A$5:$D$381,4,FALSE)&gt;0,"",IF(OR(AX2272*24&gt;10.84,AZ2272*24&lt;14.5)=TRUE,"×","OK")))))</f>
        <v/>
      </c>
    </row>
    <row r="2273" spans="2:60">
      <c r="B2273" s="111"/>
      <c r="C2273" s="385" t="str">
        <f>IF(STEP!C2273&lt;&gt;"",STEP!C2273,"")</f>
        <v/>
      </c>
      <c r="D2273" s="386" t="str">
        <f>IF(STEP!D2273&lt;&gt;"",STEP!D2273,"")</f>
        <v/>
      </c>
      <c r="E2273" s="387" t="str">
        <f>IF(STEP!E2273&lt;&gt;"",STEP!E2273,"")</f>
        <v/>
      </c>
      <c r="F2273" s="256"/>
      <c r="G2273" s="257"/>
      <c r="H2273" s="254"/>
      <c r="I2273" s="254"/>
      <c r="J2273" s="254"/>
      <c r="K2273" s="254"/>
      <c r="L2273" s="254"/>
      <c r="M2273" s="254"/>
      <c r="N2273" s="254"/>
      <c r="O2273" s="254"/>
      <c r="P2273" s="254"/>
      <c r="Q2273" s="254"/>
      <c r="R2273" s="254"/>
      <c r="S2273" s="254"/>
      <c r="T2273" s="254"/>
      <c r="U2273" s="254"/>
      <c r="V2273" s="254"/>
      <c r="W2273" s="254"/>
      <c r="X2273" s="254"/>
      <c r="Y2273" s="254"/>
      <c r="Z2273" s="254"/>
      <c r="AA2273" s="254"/>
      <c r="AB2273" s="254"/>
      <c r="AC2273" s="254"/>
      <c r="AD2273" s="254"/>
      <c r="AE2273" s="255"/>
      <c r="AF2273" s="255"/>
      <c r="AG2273" s="255"/>
      <c r="AH2273" s="255"/>
      <c r="AI2273" s="255"/>
      <c r="AJ2273" s="255"/>
      <c r="AK2273" s="255"/>
      <c r="AL2273" s="255"/>
      <c r="AM2273" s="255"/>
      <c r="AN2273" s="255"/>
      <c r="AO2273" s="254"/>
      <c r="AP2273" s="254"/>
      <c r="AQ2273" s="254"/>
      <c r="AR2273" s="254"/>
      <c r="AS2273" s="254"/>
      <c r="AT2273" s="254"/>
      <c r="AU2273" s="254"/>
      <c r="AW2273" s="283" t="str">
        <f t="shared" si="268"/>
        <v/>
      </c>
      <c r="AX2273" s="283" t="str">
        <f t="shared" si="269"/>
        <v/>
      </c>
      <c r="AY2273" s="283" t="str">
        <f t="shared" si="270"/>
        <v/>
      </c>
      <c r="AZ2273" s="283" t="str">
        <f t="shared" si="271"/>
        <v/>
      </c>
      <c r="BA2273" s="283" t="str">
        <f t="shared" si="272"/>
        <v/>
      </c>
      <c r="BD2273" s="254" t="str">
        <f>IF(W2273="","",IF(F2273="休日",AW2273,IF(F2273="法休",AW2273,VLOOKUP(F2273,カレンダマスタ!$Q$56:$R$69,2,FALSE))))</f>
        <v/>
      </c>
      <c r="BG2273" s="254" t="str">
        <f t="shared" si="273"/>
        <v/>
      </c>
      <c r="BH2273" s="254" t="str">
        <f>IF(AX2273="","",IF(P2273&lt;&gt;"","",IF(BG2273="CS","OK",IF(VLOOKUP(E2273,カレンダマスタ!$A$5:$D$381,4,FALSE)&gt;0,"",IF(OR(AX2273*24&gt;10.84,AZ2273*24&lt;14.5)=TRUE,"×","OK")))))</f>
        <v/>
      </c>
    </row>
    <row r="2274" spans="2:60">
      <c r="B2274" s="111"/>
      <c r="C2274" s="388" t="str">
        <f>IF(STEP!C2274&lt;&gt;"",STEP!C2274,"")</f>
        <v/>
      </c>
      <c r="D2274" s="389" t="str">
        <f>IF(STEP!D2274&lt;&gt;"",STEP!D2274,"")</f>
        <v/>
      </c>
      <c r="E2274" s="390" t="str">
        <f>IF(STEP!E2274&lt;&gt;"",STEP!E2274,"")</f>
        <v/>
      </c>
      <c r="F2274" s="259"/>
      <c r="G2274" s="266"/>
      <c r="H2274" s="260"/>
      <c r="I2274" s="260"/>
      <c r="J2274" s="260"/>
      <c r="K2274" s="260"/>
      <c r="L2274" s="260"/>
      <c r="M2274" s="260"/>
      <c r="N2274" s="260"/>
      <c r="O2274" s="260"/>
      <c r="P2274" s="260"/>
      <c r="Q2274" s="260"/>
      <c r="R2274" s="260"/>
      <c r="S2274" s="260"/>
      <c r="T2274" s="260"/>
      <c r="U2274" s="260"/>
      <c r="V2274" s="260"/>
      <c r="W2274" s="260"/>
      <c r="X2274" s="260"/>
      <c r="Y2274" s="260"/>
      <c r="Z2274" s="260"/>
      <c r="AA2274" s="260"/>
      <c r="AB2274" s="260"/>
      <c r="AC2274" s="260"/>
      <c r="AD2274" s="260"/>
      <c r="AE2274" s="261"/>
      <c r="AF2274" s="261"/>
      <c r="AG2274" s="261"/>
      <c r="AH2274" s="261"/>
      <c r="AI2274" s="261"/>
      <c r="AJ2274" s="261"/>
      <c r="AK2274" s="261"/>
      <c r="AL2274" s="261"/>
      <c r="AM2274" s="261"/>
      <c r="AN2274" s="261"/>
      <c r="AO2274" s="260"/>
      <c r="AP2274" s="260"/>
      <c r="AQ2274" s="260"/>
      <c r="AR2274" s="260"/>
      <c r="AS2274" s="260"/>
      <c r="AT2274" s="260"/>
      <c r="AU2274" s="260"/>
      <c r="AW2274" s="284" t="str">
        <f t="shared" si="268"/>
        <v/>
      </c>
      <c r="AX2274" s="284" t="str">
        <f t="shared" si="269"/>
        <v/>
      </c>
      <c r="AY2274" s="284" t="str">
        <f t="shared" si="270"/>
        <v/>
      </c>
      <c r="AZ2274" s="284" t="str">
        <f t="shared" si="271"/>
        <v/>
      </c>
      <c r="BA2274" s="284" t="str">
        <f t="shared" si="272"/>
        <v/>
      </c>
      <c r="BD2274" s="260" t="str">
        <f>IF(W2274="","",IF(F2274="休日",AW2274,IF(F2274="法休",AW2274,VLOOKUP(F2274,カレンダマスタ!$Q$56:$R$69,2,FALSE))))</f>
        <v/>
      </c>
      <c r="BG2274" s="260" t="str">
        <f t="shared" si="273"/>
        <v/>
      </c>
      <c r="BH2274" s="260" t="str">
        <f>IF(AX2274="","",IF(P2274&lt;&gt;"","",IF(BG2274="CS","OK",IF(VLOOKUP(E2274,カレンダマスタ!$A$5:$D$381,4,FALSE)&gt;0,"",IF(OR(AX2274*24&gt;10.84,AZ2274*24&lt;14.5)=TRUE,"×","OK")))))</f>
        <v/>
      </c>
    </row>
    <row r="2275" spans="2:60">
      <c r="B2275" s="111"/>
      <c r="C2275" s="391" t="str">
        <f>IF(STEP!C2275&lt;&gt;"",STEP!C2275,"")</f>
        <v/>
      </c>
      <c r="D2275" s="392" t="str">
        <f>IF(STEP!D2275&lt;&gt;"",STEP!D2275,"")</f>
        <v/>
      </c>
      <c r="E2275" s="393" t="str">
        <f>IF(STEP!E2275&lt;&gt;"",STEP!E2275,"")</f>
        <v/>
      </c>
      <c r="F2275" s="263"/>
      <c r="G2275" s="267"/>
      <c r="H2275" s="264"/>
      <c r="I2275" s="264"/>
      <c r="J2275" s="264"/>
      <c r="K2275" s="264"/>
      <c r="L2275" s="264"/>
      <c r="M2275" s="264"/>
      <c r="N2275" s="264"/>
      <c r="O2275" s="264"/>
      <c r="P2275" s="264"/>
      <c r="Q2275" s="264"/>
      <c r="R2275" s="264"/>
      <c r="S2275" s="264"/>
      <c r="T2275" s="264"/>
      <c r="U2275" s="264"/>
      <c r="V2275" s="264"/>
      <c r="W2275" s="264"/>
      <c r="X2275" s="264"/>
      <c r="Y2275" s="264"/>
      <c r="Z2275" s="264"/>
      <c r="AA2275" s="264"/>
      <c r="AB2275" s="264"/>
      <c r="AC2275" s="264"/>
      <c r="AD2275" s="264"/>
      <c r="AE2275" s="265"/>
      <c r="AF2275" s="265"/>
      <c r="AG2275" s="265"/>
      <c r="AH2275" s="265"/>
      <c r="AI2275" s="265"/>
      <c r="AJ2275" s="265"/>
      <c r="AK2275" s="265"/>
      <c r="AL2275" s="265"/>
      <c r="AM2275" s="265"/>
      <c r="AN2275" s="265"/>
      <c r="AO2275" s="264"/>
      <c r="AP2275" s="264"/>
      <c r="AQ2275" s="264"/>
      <c r="AR2275" s="264"/>
      <c r="AS2275" s="264"/>
      <c r="AT2275" s="264"/>
      <c r="AU2275" s="264"/>
      <c r="AW2275" s="285" t="str">
        <f t="shared" si="268"/>
        <v/>
      </c>
      <c r="AX2275" s="285" t="str">
        <f t="shared" si="269"/>
        <v/>
      </c>
      <c r="AY2275" s="285" t="str">
        <f t="shared" si="270"/>
        <v/>
      </c>
      <c r="AZ2275" s="285" t="str">
        <f t="shared" si="271"/>
        <v/>
      </c>
      <c r="BA2275" s="285" t="str">
        <f t="shared" si="272"/>
        <v/>
      </c>
      <c r="BD2275" s="264" t="str">
        <f>IF(W2275="","",IF(F2275="休日",AW2275,IF(F2275="法休",AW2275,VLOOKUP(F2275,カレンダマスタ!$Q$56:$R$69,2,FALSE))))</f>
        <v/>
      </c>
      <c r="BG2275" s="264" t="str">
        <f t="shared" si="273"/>
        <v/>
      </c>
      <c r="BH2275" s="264" t="str">
        <f>IF(AX2275="","",IF(P2275&lt;&gt;"","",IF(BG2275="CS","OK",IF(VLOOKUP(E2275,カレンダマスタ!$A$5:$D$381,4,FALSE)&gt;0,"",IF(OR(AX2275*24&gt;10.84,AZ2275*24&lt;14.5)=TRUE,"×","OK")))))</f>
        <v/>
      </c>
    </row>
    <row r="2276" spans="2:60">
      <c r="B2276" s="111"/>
      <c r="C2276" s="385" t="str">
        <f>IF(STEP!C2276&lt;&gt;"",STEP!C2276,"")</f>
        <v/>
      </c>
      <c r="D2276" s="386" t="str">
        <f>IF(STEP!D2276&lt;&gt;"",STEP!D2276,"")</f>
        <v/>
      </c>
      <c r="E2276" s="387" t="str">
        <f>IF(STEP!E2276&lt;&gt;"",STEP!E2276,"")</f>
        <v/>
      </c>
      <c r="F2276" s="253"/>
      <c r="G2276" s="252"/>
      <c r="H2276" s="254"/>
      <c r="I2276" s="254"/>
      <c r="J2276" s="254"/>
      <c r="K2276" s="254"/>
      <c r="L2276" s="254"/>
      <c r="M2276" s="254"/>
      <c r="N2276" s="254"/>
      <c r="O2276" s="254"/>
      <c r="P2276" s="254"/>
      <c r="Q2276" s="254"/>
      <c r="R2276" s="254"/>
      <c r="S2276" s="254"/>
      <c r="T2276" s="254"/>
      <c r="U2276" s="254"/>
      <c r="V2276" s="254"/>
      <c r="W2276" s="254"/>
      <c r="X2276" s="254"/>
      <c r="Y2276" s="254"/>
      <c r="Z2276" s="254"/>
      <c r="AA2276" s="254"/>
      <c r="AB2276" s="254"/>
      <c r="AC2276" s="254"/>
      <c r="AD2276" s="254"/>
      <c r="AE2276" s="255"/>
      <c r="AF2276" s="255"/>
      <c r="AG2276" s="255"/>
      <c r="AH2276" s="255"/>
      <c r="AI2276" s="255"/>
      <c r="AJ2276" s="255"/>
      <c r="AK2276" s="255"/>
      <c r="AL2276" s="255"/>
      <c r="AM2276" s="255"/>
      <c r="AN2276" s="255"/>
      <c r="AO2276" s="254"/>
      <c r="AP2276" s="254"/>
      <c r="AQ2276" s="254"/>
      <c r="AR2276" s="254"/>
      <c r="AS2276" s="254"/>
      <c r="AT2276" s="254"/>
      <c r="AU2276" s="254"/>
      <c r="AW2276" s="283" t="str">
        <f t="shared" si="268"/>
        <v/>
      </c>
      <c r="AX2276" s="283" t="str">
        <f t="shared" si="269"/>
        <v/>
      </c>
      <c r="AY2276" s="283" t="str">
        <f t="shared" si="270"/>
        <v/>
      </c>
      <c r="AZ2276" s="283" t="str">
        <f t="shared" si="271"/>
        <v/>
      </c>
      <c r="BA2276" s="283" t="str">
        <f t="shared" si="272"/>
        <v/>
      </c>
      <c r="BD2276" s="254" t="str">
        <f>IF(W2276="","",IF(F2276="休日",AW2276,IF(F2276="法休",AW2276,VLOOKUP(F2276,カレンダマスタ!$Q$56:$R$69,2,FALSE))))</f>
        <v/>
      </c>
      <c r="BG2276" s="503" t="str">
        <f t="shared" si="273"/>
        <v/>
      </c>
      <c r="BH2276" s="503" t="str">
        <f>IF(AX2276="","",IF(P2276&lt;&gt;"","",IF(BG2276="CS","OK",IF(VLOOKUP(E2276,カレンダマスタ!$A$5:$D$381,4,FALSE)&gt;0,"",IF(OR(AX2276*24&gt;10.84,AZ2276*24&lt;14.5)=TRUE,"×","OK")))))</f>
        <v/>
      </c>
    </row>
    <row r="2277" spans="2:60">
      <c r="B2277" s="111"/>
      <c r="C2277" s="385" t="str">
        <f>IF(STEP!C2277&lt;&gt;"",STEP!C2277,"")</f>
        <v/>
      </c>
      <c r="D2277" s="386" t="str">
        <f>IF(STEP!D2277&lt;&gt;"",STEP!D2277,"")</f>
        <v/>
      </c>
      <c r="E2277" s="387" t="str">
        <f>IF(STEP!E2277&lt;&gt;"",STEP!E2277,"")</f>
        <v/>
      </c>
      <c r="F2277" s="253"/>
      <c r="G2277" s="252"/>
      <c r="H2277" s="254"/>
      <c r="I2277" s="254"/>
      <c r="J2277" s="254"/>
      <c r="K2277" s="254"/>
      <c r="L2277" s="254"/>
      <c r="M2277" s="254"/>
      <c r="N2277" s="254"/>
      <c r="O2277" s="254"/>
      <c r="P2277" s="254"/>
      <c r="Q2277" s="254"/>
      <c r="R2277" s="254"/>
      <c r="S2277" s="254"/>
      <c r="T2277" s="254"/>
      <c r="U2277" s="254"/>
      <c r="V2277" s="254"/>
      <c r="W2277" s="254"/>
      <c r="X2277" s="254"/>
      <c r="Y2277" s="254"/>
      <c r="Z2277" s="254"/>
      <c r="AA2277" s="254"/>
      <c r="AB2277" s="254"/>
      <c r="AC2277" s="254"/>
      <c r="AD2277" s="254"/>
      <c r="AE2277" s="255"/>
      <c r="AF2277" s="255"/>
      <c r="AG2277" s="255"/>
      <c r="AH2277" s="255"/>
      <c r="AI2277" s="255"/>
      <c r="AJ2277" s="255"/>
      <c r="AK2277" s="255"/>
      <c r="AL2277" s="255"/>
      <c r="AM2277" s="255"/>
      <c r="AN2277" s="255"/>
      <c r="AO2277" s="254"/>
      <c r="AP2277" s="254"/>
      <c r="AQ2277" s="254"/>
      <c r="AR2277" s="254"/>
      <c r="AS2277" s="254"/>
      <c r="AT2277" s="254"/>
      <c r="AU2277" s="254"/>
      <c r="AW2277" s="283" t="str">
        <f t="shared" si="268"/>
        <v/>
      </c>
      <c r="AX2277" s="283" t="str">
        <f t="shared" si="269"/>
        <v/>
      </c>
      <c r="AY2277" s="283" t="str">
        <f t="shared" si="270"/>
        <v/>
      </c>
      <c r="AZ2277" s="283" t="str">
        <f t="shared" si="271"/>
        <v/>
      </c>
      <c r="BA2277" s="283" t="str">
        <f t="shared" si="272"/>
        <v/>
      </c>
      <c r="BD2277" s="254" t="str">
        <f>IF(W2277="","",IF(F2277="休日",AW2277,IF(F2277="法休",AW2277,VLOOKUP(F2277,カレンダマスタ!$Q$56:$R$69,2,FALSE))))</f>
        <v/>
      </c>
      <c r="BG2277" s="254" t="str">
        <f t="shared" si="273"/>
        <v/>
      </c>
      <c r="BH2277" s="254" t="str">
        <f>IF(AX2277="","",IF(P2277&lt;&gt;"","",IF(BG2277="CS","OK",IF(VLOOKUP(E2277,カレンダマスタ!$A$5:$D$381,4,FALSE)&gt;0,"",IF(OR(AX2277*24&gt;10.84,AZ2277*24&lt;14.5)=TRUE,"×","OK")))))</f>
        <v/>
      </c>
    </row>
    <row r="2278" spans="2:60">
      <c r="B2278" s="111"/>
      <c r="C2278" s="385" t="str">
        <f>IF(STEP!C2278&lt;&gt;"",STEP!C2278,"")</f>
        <v/>
      </c>
      <c r="D2278" s="386" t="str">
        <f>IF(STEP!D2278&lt;&gt;"",STEP!D2278,"")</f>
        <v/>
      </c>
      <c r="E2278" s="387" t="str">
        <f>IF(STEP!E2278&lt;&gt;"",STEP!E2278,"")</f>
        <v/>
      </c>
      <c r="F2278" s="256"/>
      <c r="G2278" s="257"/>
      <c r="H2278" s="254"/>
      <c r="I2278" s="254"/>
      <c r="J2278" s="254"/>
      <c r="K2278" s="254"/>
      <c r="L2278" s="254"/>
      <c r="M2278" s="254"/>
      <c r="N2278" s="254"/>
      <c r="O2278" s="254"/>
      <c r="P2278" s="254"/>
      <c r="Q2278" s="254"/>
      <c r="R2278" s="254"/>
      <c r="S2278" s="254"/>
      <c r="T2278" s="254"/>
      <c r="U2278" s="254"/>
      <c r="V2278" s="254"/>
      <c r="W2278" s="254"/>
      <c r="X2278" s="254"/>
      <c r="Y2278" s="254"/>
      <c r="Z2278" s="254"/>
      <c r="AA2278" s="254"/>
      <c r="AB2278" s="254"/>
      <c r="AC2278" s="254"/>
      <c r="AD2278" s="254"/>
      <c r="AE2278" s="255"/>
      <c r="AF2278" s="255"/>
      <c r="AG2278" s="255"/>
      <c r="AH2278" s="255"/>
      <c r="AI2278" s="255"/>
      <c r="AJ2278" s="255"/>
      <c r="AK2278" s="255"/>
      <c r="AL2278" s="255"/>
      <c r="AM2278" s="255"/>
      <c r="AN2278" s="255"/>
      <c r="AO2278" s="254"/>
      <c r="AP2278" s="254"/>
      <c r="AQ2278" s="254"/>
      <c r="AR2278" s="254"/>
      <c r="AS2278" s="254"/>
      <c r="AT2278" s="254"/>
      <c r="AU2278" s="254"/>
      <c r="AW2278" s="283" t="str">
        <f t="shared" si="268"/>
        <v/>
      </c>
      <c r="AX2278" s="283" t="str">
        <f t="shared" si="269"/>
        <v/>
      </c>
      <c r="AY2278" s="283" t="str">
        <f t="shared" si="270"/>
        <v/>
      </c>
      <c r="AZ2278" s="283" t="str">
        <f t="shared" si="271"/>
        <v/>
      </c>
      <c r="BA2278" s="283" t="str">
        <f t="shared" si="272"/>
        <v/>
      </c>
      <c r="BD2278" s="254" t="str">
        <f>IF(W2278="","",IF(F2278="休日",AW2278,IF(F2278="法休",AW2278,VLOOKUP(F2278,カレンダマスタ!$Q$56:$R$69,2,FALSE))))</f>
        <v/>
      </c>
      <c r="BG2278" s="254" t="str">
        <f t="shared" si="273"/>
        <v/>
      </c>
      <c r="BH2278" s="254" t="str">
        <f>IF(AX2278="","",IF(P2278&lt;&gt;"","",IF(BG2278="CS","OK",IF(VLOOKUP(E2278,カレンダマスタ!$A$5:$D$381,4,FALSE)&gt;0,"",IF(OR(AX2278*24&gt;10.84,AZ2278*24&lt;14.5)=TRUE,"×","OK")))))</f>
        <v/>
      </c>
    </row>
    <row r="2279" spans="2:60">
      <c r="B2279" s="111"/>
      <c r="C2279" s="385" t="str">
        <f>IF(STEP!C2279&lt;&gt;"",STEP!C2279,"")</f>
        <v/>
      </c>
      <c r="D2279" s="386" t="str">
        <f>IF(STEP!D2279&lt;&gt;"",STEP!D2279,"")</f>
        <v/>
      </c>
      <c r="E2279" s="387" t="str">
        <f>IF(STEP!E2279&lt;&gt;"",STEP!E2279,"")</f>
        <v/>
      </c>
      <c r="F2279" s="256"/>
      <c r="G2279" s="257"/>
      <c r="H2279" s="254"/>
      <c r="I2279" s="254"/>
      <c r="J2279" s="254"/>
      <c r="K2279" s="254"/>
      <c r="L2279" s="254"/>
      <c r="M2279" s="254"/>
      <c r="N2279" s="254"/>
      <c r="O2279" s="254"/>
      <c r="P2279" s="254"/>
      <c r="Q2279" s="254"/>
      <c r="R2279" s="254"/>
      <c r="S2279" s="254"/>
      <c r="T2279" s="254"/>
      <c r="U2279" s="254"/>
      <c r="V2279" s="254"/>
      <c r="W2279" s="254"/>
      <c r="X2279" s="254"/>
      <c r="Y2279" s="254"/>
      <c r="Z2279" s="254"/>
      <c r="AA2279" s="254"/>
      <c r="AB2279" s="254"/>
      <c r="AC2279" s="254"/>
      <c r="AD2279" s="254"/>
      <c r="AE2279" s="255"/>
      <c r="AF2279" s="255"/>
      <c r="AG2279" s="255"/>
      <c r="AH2279" s="255"/>
      <c r="AI2279" s="255"/>
      <c r="AJ2279" s="255"/>
      <c r="AK2279" s="255"/>
      <c r="AL2279" s="255"/>
      <c r="AM2279" s="255"/>
      <c r="AN2279" s="255"/>
      <c r="AO2279" s="254"/>
      <c r="AP2279" s="254"/>
      <c r="AQ2279" s="254"/>
      <c r="AR2279" s="254"/>
      <c r="AS2279" s="254"/>
      <c r="AT2279" s="254"/>
      <c r="AU2279" s="254"/>
      <c r="AW2279" s="283" t="str">
        <f t="shared" si="268"/>
        <v/>
      </c>
      <c r="AX2279" s="283" t="str">
        <f t="shared" si="269"/>
        <v/>
      </c>
      <c r="AY2279" s="283" t="str">
        <f t="shared" si="270"/>
        <v/>
      </c>
      <c r="AZ2279" s="283" t="str">
        <f t="shared" si="271"/>
        <v/>
      </c>
      <c r="BA2279" s="283" t="str">
        <f t="shared" si="272"/>
        <v/>
      </c>
      <c r="BD2279" s="254" t="str">
        <f>IF(W2279="","",IF(F2279="休日",AW2279,IF(F2279="法休",AW2279,VLOOKUP(F2279,カレンダマスタ!$Q$56:$R$69,2,FALSE))))</f>
        <v/>
      </c>
      <c r="BG2279" s="254" t="str">
        <f t="shared" si="273"/>
        <v/>
      </c>
      <c r="BH2279" s="254" t="str">
        <f>IF(AX2279="","",IF(P2279&lt;&gt;"","",IF(BG2279="CS","OK",IF(VLOOKUP(E2279,カレンダマスタ!$A$5:$D$381,4,FALSE)&gt;0,"",IF(OR(AX2279*24&gt;10.84,AZ2279*24&lt;14.5)=TRUE,"×","OK")))))</f>
        <v/>
      </c>
    </row>
    <row r="2280" spans="2:60">
      <c r="B2280" s="111"/>
      <c r="C2280" s="385" t="str">
        <f>IF(STEP!C2280&lt;&gt;"",STEP!C2280,"")</f>
        <v/>
      </c>
      <c r="D2280" s="386" t="str">
        <f>IF(STEP!D2280&lt;&gt;"",STEP!D2280,"")</f>
        <v/>
      </c>
      <c r="E2280" s="387" t="str">
        <f>IF(STEP!E2280&lt;&gt;"",STEP!E2280,"")</f>
        <v/>
      </c>
      <c r="F2280" s="256"/>
      <c r="G2280" s="257"/>
      <c r="H2280" s="254"/>
      <c r="I2280" s="254"/>
      <c r="J2280" s="254"/>
      <c r="K2280" s="254"/>
      <c r="L2280" s="254"/>
      <c r="M2280" s="254"/>
      <c r="N2280" s="254"/>
      <c r="O2280" s="254"/>
      <c r="P2280" s="254"/>
      <c r="Q2280" s="254"/>
      <c r="R2280" s="254"/>
      <c r="S2280" s="254"/>
      <c r="T2280" s="254"/>
      <c r="U2280" s="254"/>
      <c r="V2280" s="254"/>
      <c r="W2280" s="254"/>
      <c r="X2280" s="254"/>
      <c r="Y2280" s="254"/>
      <c r="Z2280" s="254"/>
      <c r="AA2280" s="254"/>
      <c r="AB2280" s="254"/>
      <c r="AC2280" s="254"/>
      <c r="AD2280" s="254"/>
      <c r="AE2280" s="255"/>
      <c r="AF2280" s="255"/>
      <c r="AG2280" s="255"/>
      <c r="AH2280" s="255"/>
      <c r="AI2280" s="255"/>
      <c r="AJ2280" s="255"/>
      <c r="AK2280" s="255"/>
      <c r="AL2280" s="255"/>
      <c r="AM2280" s="255"/>
      <c r="AN2280" s="255"/>
      <c r="AO2280" s="254"/>
      <c r="AP2280" s="254"/>
      <c r="AQ2280" s="254"/>
      <c r="AR2280" s="254"/>
      <c r="AS2280" s="254"/>
      <c r="AT2280" s="254"/>
      <c r="AU2280" s="254"/>
      <c r="AW2280" s="283" t="str">
        <f t="shared" si="268"/>
        <v/>
      </c>
      <c r="AX2280" s="283" t="str">
        <f t="shared" si="269"/>
        <v/>
      </c>
      <c r="AY2280" s="283" t="str">
        <f t="shared" si="270"/>
        <v/>
      </c>
      <c r="AZ2280" s="283" t="str">
        <f t="shared" si="271"/>
        <v/>
      </c>
      <c r="BA2280" s="283" t="str">
        <f t="shared" si="272"/>
        <v/>
      </c>
      <c r="BD2280" s="254" t="str">
        <f>IF(W2280="","",IF(F2280="休日",AW2280,IF(F2280="法休",AW2280,VLOOKUP(F2280,カレンダマスタ!$Q$56:$R$69,2,FALSE))))</f>
        <v/>
      </c>
      <c r="BG2280" s="254" t="str">
        <f t="shared" si="273"/>
        <v/>
      </c>
      <c r="BH2280" s="254" t="str">
        <f>IF(AX2280="","",IF(P2280&lt;&gt;"","",IF(BG2280="CS","OK",IF(VLOOKUP(E2280,カレンダマスタ!$A$5:$D$381,4,FALSE)&gt;0,"",IF(OR(AX2280*24&gt;10.84,AZ2280*24&lt;14.5)=TRUE,"×","OK")))))</f>
        <v/>
      </c>
    </row>
    <row r="2281" spans="2:60">
      <c r="B2281" s="111"/>
      <c r="C2281" s="388" t="str">
        <f>IF(STEP!C2281&lt;&gt;"",STEP!C2281,"")</f>
        <v/>
      </c>
      <c r="D2281" s="389" t="str">
        <f>IF(STEP!D2281&lt;&gt;"",STEP!D2281,"")</f>
        <v/>
      </c>
      <c r="E2281" s="390" t="str">
        <f>IF(STEP!E2281&lt;&gt;"",STEP!E2281,"")</f>
        <v/>
      </c>
      <c r="F2281" s="259"/>
      <c r="G2281" s="266"/>
      <c r="H2281" s="260"/>
      <c r="I2281" s="260"/>
      <c r="J2281" s="260"/>
      <c r="K2281" s="260"/>
      <c r="L2281" s="260"/>
      <c r="M2281" s="260"/>
      <c r="N2281" s="260"/>
      <c r="O2281" s="260"/>
      <c r="P2281" s="260"/>
      <c r="Q2281" s="260"/>
      <c r="R2281" s="260"/>
      <c r="S2281" s="260"/>
      <c r="T2281" s="260"/>
      <c r="U2281" s="260"/>
      <c r="V2281" s="260"/>
      <c r="W2281" s="260"/>
      <c r="X2281" s="260"/>
      <c r="Y2281" s="260"/>
      <c r="Z2281" s="260"/>
      <c r="AA2281" s="260"/>
      <c r="AB2281" s="260"/>
      <c r="AC2281" s="260"/>
      <c r="AD2281" s="260"/>
      <c r="AE2281" s="261"/>
      <c r="AF2281" s="261"/>
      <c r="AG2281" s="261"/>
      <c r="AH2281" s="261"/>
      <c r="AI2281" s="261"/>
      <c r="AJ2281" s="261"/>
      <c r="AK2281" s="261"/>
      <c r="AL2281" s="261"/>
      <c r="AM2281" s="261"/>
      <c r="AN2281" s="261"/>
      <c r="AO2281" s="260"/>
      <c r="AP2281" s="260"/>
      <c r="AQ2281" s="260"/>
      <c r="AR2281" s="260"/>
      <c r="AS2281" s="260"/>
      <c r="AT2281" s="260"/>
      <c r="AU2281" s="260"/>
      <c r="AW2281" s="284" t="str">
        <f t="shared" si="268"/>
        <v/>
      </c>
      <c r="AX2281" s="284" t="str">
        <f t="shared" si="269"/>
        <v/>
      </c>
      <c r="AY2281" s="284" t="str">
        <f t="shared" si="270"/>
        <v/>
      </c>
      <c r="AZ2281" s="284" t="str">
        <f t="shared" si="271"/>
        <v/>
      </c>
      <c r="BA2281" s="284" t="str">
        <f t="shared" si="272"/>
        <v/>
      </c>
      <c r="BD2281" s="260" t="str">
        <f>IF(W2281="","",IF(F2281="休日",AW2281,IF(F2281="法休",AW2281,VLOOKUP(F2281,カレンダマスタ!$Q$56:$R$69,2,FALSE))))</f>
        <v/>
      </c>
      <c r="BG2281" s="260" t="str">
        <f t="shared" si="273"/>
        <v/>
      </c>
      <c r="BH2281" s="260" t="str">
        <f>IF(AX2281="","",IF(P2281&lt;&gt;"","",IF(BG2281="CS","OK",IF(VLOOKUP(E2281,カレンダマスタ!$A$5:$D$381,4,FALSE)&gt;0,"",IF(OR(AX2281*24&gt;10.84,AZ2281*24&lt;14.5)=TRUE,"×","OK")))))</f>
        <v/>
      </c>
    </row>
    <row r="2282" spans="2:60">
      <c r="B2282" s="111"/>
      <c r="C2282" s="391" t="str">
        <f>IF(STEP!C2282&lt;&gt;"",STEP!C2282,"")</f>
        <v/>
      </c>
      <c r="D2282" s="392" t="str">
        <f>IF(STEP!D2282&lt;&gt;"",STEP!D2282,"")</f>
        <v/>
      </c>
      <c r="E2282" s="393" t="str">
        <f>IF(STEP!E2282&lt;&gt;"",STEP!E2282,"")</f>
        <v/>
      </c>
      <c r="F2282" s="263"/>
      <c r="G2282" s="267"/>
      <c r="H2282" s="264"/>
      <c r="I2282" s="264"/>
      <c r="J2282" s="264"/>
      <c r="K2282" s="264"/>
      <c r="L2282" s="264"/>
      <c r="M2282" s="264"/>
      <c r="N2282" s="264"/>
      <c r="O2282" s="264"/>
      <c r="P2282" s="264"/>
      <c r="Q2282" s="264"/>
      <c r="R2282" s="264"/>
      <c r="S2282" s="264"/>
      <c r="T2282" s="264"/>
      <c r="U2282" s="264"/>
      <c r="V2282" s="264"/>
      <c r="W2282" s="264"/>
      <c r="X2282" s="264"/>
      <c r="Y2282" s="264"/>
      <c r="Z2282" s="264"/>
      <c r="AA2282" s="264"/>
      <c r="AB2282" s="264"/>
      <c r="AC2282" s="264"/>
      <c r="AD2282" s="264"/>
      <c r="AE2282" s="265"/>
      <c r="AF2282" s="265"/>
      <c r="AG2282" s="265"/>
      <c r="AH2282" s="265"/>
      <c r="AI2282" s="265"/>
      <c r="AJ2282" s="265"/>
      <c r="AK2282" s="265"/>
      <c r="AL2282" s="265"/>
      <c r="AM2282" s="265"/>
      <c r="AN2282" s="265"/>
      <c r="AO2282" s="264"/>
      <c r="AP2282" s="264"/>
      <c r="AQ2282" s="264"/>
      <c r="AR2282" s="264"/>
      <c r="AS2282" s="264"/>
      <c r="AT2282" s="264"/>
      <c r="AU2282" s="264"/>
      <c r="AW2282" s="285" t="str">
        <f t="shared" si="268"/>
        <v/>
      </c>
      <c r="AX2282" s="285" t="str">
        <f t="shared" si="269"/>
        <v/>
      </c>
      <c r="AY2282" s="285" t="str">
        <f t="shared" si="270"/>
        <v/>
      </c>
      <c r="AZ2282" s="285" t="str">
        <f t="shared" si="271"/>
        <v/>
      </c>
      <c r="BA2282" s="285" t="str">
        <f t="shared" si="272"/>
        <v/>
      </c>
      <c r="BD2282" s="264" t="str">
        <f>IF(W2282="","",IF(F2282="休日",AW2282,IF(F2282="法休",AW2282,VLOOKUP(F2282,カレンダマスタ!$Q$56:$R$69,2,FALSE))))</f>
        <v/>
      </c>
      <c r="BG2282" s="264" t="str">
        <f t="shared" si="273"/>
        <v/>
      </c>
      <c r="BH2282" s="264" t="str">
        <f>IF(AX2282="","",IF(P2282&lt;&gt;"","",IF(BG2282="CS","OK",IF(VLOOKUP(E2282,カレンダマスタ!$A$5:$D$381,4,FALSE)&gt;0,"",IF(OR(AX2282*24&gt;10.84,AZ2282*24&lt;14.5)=TRUE,"×","OK")))))</f>
        <v/>
      </c>
    </row>
    <row r="2283" spans="2:60">
      <c r="B2283" s="111"/>
      <c r="C2283" s="385" t="str">
        <f>IF(STEP!C2283&lt;&gt;"",STEP!C2283,"")</f>
        <v/>
      </c>
      <c r="D2283" s="386" t="str">
        <f>IF(STEP!D2283&lt;&gt;"",STEP!D2283,"")</f>
        <v/>
      </c>
      <c r="E2283" s="387" t="str">
        <f>IF(STEP!E2283&lt;&gt;"",STEP!E2283,"")</f>
        <v/>
      </c>
      <c r="F2283" s="253"/>
      <c r="G2283" s="252"/>
      <c r="H2283" s="254"/>
      <c r="I2283" s="254"/>
      <c r="J2283" s="254"/>
      <c r="K2283" s="254"/>
      <c r="L2283" s="254"/>
      <c r="M2283" s="254"/>
      <c r="N2283" s="254"/>
      <c r="O2283" s="254"/>
      <c r="P2283" s="254"/>
      <c r="Q2283" s="254"/>
      <c r="R2283" s="254"/>
      <c r="S2283" s="254"/>
      <c r="T2283" s="254"/>
      <c r="U2283" s="254"/>
      <c r="V2283" s="254"/>
      <c r="W2283" s="254"/>
      <c r="X2283" s="254"/>
      <c r="Y2283" s="254"/>
      <c r="Z2283" s="254"/>
      <c r="AA2283" s="254"/>
      <c r="AB2283" s="254"/>
      <c r="AC2283" s="254"/>
      <c r="AD2283" s="254"/>
      <c r="AE2283" s="255"/>
      <c r="AF2283" s="255"/>
      <c r="AG2283" s="255"/>
      <c r="AH2283" s="255"/>
      <c r="AI2283" s="255"/>
      <c r="AJ2283" s="255"/>
      <c r="AK2283" s="255"/>
      <c r="AL2283" s="255"/>
      <c r="AM2283" s="255"/>
      <c r="AN2283" s="255"/>
      <c r="AO2283" s="254"/>
      <c r="AP2283" s="254"/>
      <c r="AQ2283" s="254"/>
      <c r="AR2283" s="254"/>
      <c r="AS2283" s="254"/>
      <c r="AT2283" s="254"/>
      <c r="AU2283" s="254"/>
      <c r="AW2283" s="283" t="str">
        <f t="shared" si="268"/>
        <v/>
      </c>
      <c r="AX2283" s="283" t="str">
        <f t="shared" si="269"/>
        <v/>
      </c>
      <c r="AY2283" s="283" t="str">
        <f t="shared" si="270"/>
        <v/>
      </c>
      <c r="AZ2283" s="283" t="str">
        <f t="shared" si="271"/>
        <v/>
      </c>
      <c r="BA2283" s="283" t="str">
        <f t="shared" si="272"/>
        <v/>
      </c>
      <c r="BD2283" s="254" t="str">
        <f>IF(W2283="","",IF(F2283="休日",AW2283,IF(F2283="法休",AW2283,VLOOKUP(F2283,カレンダマスタ!$Q$56:$R$69,2,FALSE))))</f>
        <v/>
      </c>
      <c r="BG2283" s="503" t="str">
        <f t="shared" si="273"/>
        <v/>
      </c>
      <c r="BH2283" s="503" t="str">
        <f>IF(AX2283="","",IF(P2283&lt;&gt;"","",IF(BG2283="CS","OK",IF(VLOOKUP(E2283,カレンダマスタ!$A$5:$D$381,4,FALSE)&gt;0,"",IF(OR(AX2283*24&gt;10.84,AZ2283*24&lt;14.5)=TRUE,"×","OK")))))</f>
        <v/>
      </c>
    </row>
    <row r="2284" spans="2:60">
      <c r="B2284" s="111"/>
      <c r="C2284" s="385" t="str">
        <f>IF(STEP!C2284&lt;&gt;"",STEP!C2284,"")</f>
        <v/>
      </c>
      <c r="D2284" s="386" t="str">
        <f>IF(STEP!D2284&lt;&gt;"",STEP!D2284,"")</f>
        <v/>
      </c>
      <c r="E2284" s="387" t="str">
        <f>IF(STEP!E2284&lt;&gt;"",STEP!E2284,"")</f>
        <v/>
      </c>
      <c r="F2284" s="253"/>
      <c r="G2284" s="252"/>
      <c r="H2284" s="254"/>
      <c r="I2284" s="254"/>
      <c r="J2284" s="254"/>
      <c r="K2284" s="254"/>
      <c r="L2284" s="254"/>
      <c r="M2284" s="254"/>
      <c r="N2284" s="254"/>
      <c r="O2284" s="254"/>
      <c r="P2284" s="254"/>
      <c r="Q2284" s="254"/>
      <c r="R2284" s="254"/>
      <c r="S2284" s="254"/>
      <c r="T2284" s="254"/>
      <c r="U2284" s="254"/>
      <c r="V2284" s="254"/>
      <c r="W2284" s="254"/>
      <c r="X2284" s="254"/>
      <c r="Y2284" s="254"/>
      <c r="Z2284" s="254"/>
      <c r="AA2284" s="254"/>
      <c r="AB2284" s="254"/>
      <c r="AC2284" s="254"/>
      <c r="AD2284" s="254"/>
      <c r="AE2284" s="255"/>
      <c r="AF2284" s="255"/>
      <c r="AG2284" s="255"/>
      <c r="AH2284" s="255"/>
      <c r="AI2284" s="255"/>
      <c r="AJ2284" s="255"/>
      <c r="AK2284" s="255"/>
      <c r="AL2284" s="255"/>
      <c r="AM2284" s="255"/>
      <c r="AN2284" s="255"/>
      <c r="AO2284" s="254"/>
      <c r="AP2284" s="254"/>
      <c r="AQ2284" s="254"/>
      <c r="AR2284" s="254"/>
      <c r="AS2284" s="254"/>
      <c r="AT2284" s="254"/>
      <c r="AU2284" s="254"/>
      <c r="AW2284" s="283" t="str">
        <f t="shared" si="268"/>
        <v/>
      </c>
      <c r="AX2284" s="283" t="str">
        <f t="shared" si="269"/>
        <v/>
      </c>
      <c r="AY2284" s="283" t="str">
        <f t="shared" si="270"/>
        <v/>
      </c>
      <c r="AZ2284" s="283" t="str">
        <f t="shared" si="271"/>
        <v/>
      </c>
      <c r="BA2284" s="283" t="str">
        <f t="shared" si="272"/>
        <v/>
      </c>
      <c r="BD2284" s="254" t="str">
        <f>IF(W2284="","",IF(F2284="休日",AW2284,IF(F2284="法休",AW2284,VLOOKUP(F2284,カレンダマスタ!$Q$56:$R$69,2,FALSE))))</f>
        <v/>
      </c>
      <c r="BG2284" s="254" t="str">
        <f t="shared" si="273"/>
        <v/>
      </c>
      <c r="BH2284" s="254" t="str">
        <f>IF(AX2284="","",IF(P2284&lt;&gt;"","",IF(BG2284="CS","OK",IF(VLOOKUP(E2284,カレンダマスタ!$A$5:$D$381,4,FALSE)&gt;0,"",IF(OR(AX2284*24&gt;10.84,AZ2284*24&lt;14.5)=TRUE,"×","OK")))))</f>
        <v/>
      </c>
    </row>
    <row r="2285" spans="2:60">
      <c r="B2285" s="111"/>
      <c r="C2285" s="385" t="str">
        <f>IF(STEP!C2285&lt;&gt;"",STEP!C2285,"")</f>
        <v/>
      </c>
      <c r="D2285" s="386" t="str">
        <f>IF(STEP!D2285&lt;&gt;"",STEP!D2285,"")</f>
        <v/>
      </c>
      <c r="E2285" s="387" t="str">
        <f>IF(STEP!E2285&lt;&gt;"",STEP!E2285,"")</f>
        <v/>
      </c>
      <c r="F2285" s="253"/>
      <c r="G2285" s="252"/>
      <c r="H2285" s="254"/>
      <c r="I2285" s="254"/>
      <c r="J2285" s="254"/>
      <c r="K2285" s="254"/>
      <c r="L2285" s="254"/>
      <c r="M2285" s="254"/>
      <c r="N2285" s="254"/>
      <c r="O2285" s="254"/>
      <c r="P2285" s="254"/>
      <c r="Q2285" s="254"/>
      <c r="R2285" s="254"/>
      <c r="S2285" s="254"/>
      <c r="T2285" s="254"/>
      <c r="U2285" s="254"/>
      <c r="V2285" s="254"/>
      <c r="W2285" s="254"/>
      <c r="X2285" s="254"/>
      <c r="Y2285" s="254"/>
      <c r="Z2285" s="254"/>
      <c r="AA2285" s="254"/>
      <c r="AB2285" s="254"/>
      <c r="AC2285" s="254"/>
      <c r="AD2285" s="254"/>
      <c r="AE2285" s="255"/>
      <c r="AF2285" s="255"/>
      <c r="AG2285" s="255"/>
      <c r="AH2285" s="255"/>
      <c r="AI2285" s="255"/>
      <c r="AJ2285" s="255"/>
      <c r="AK2285" s="255"/>
      <c r="AL2285" s="255"/>
      <c r="AM2285" s="255"/>
      <c r="AN2285" s="255"/>
      <c r="AO2285" s="254"/>
      <c r="AP2285" s="254"/>
      <c r="AQ2285" s="254"/>
      <c r="AR2285" s="254"/>
      <c r="AS2285" s="254"/>
      <c r="AT2285" s="254"/>
      <c r="AU2285" s="254"/>
      <c r="AW2285" s="283" t="str">
        <f t="shared" si="268"/>
        <v/>
      </c>
      <c r="AX2285" s="283" t="str">
        <f t="shared" si="269"/>
        <v/>
      </c>
      <c r="AY2285" s="283" t="str">
        <f t="shared" si="270"/>
        <v/>
      </c>
      <c r="AZ2285" s="283" t="str">
        <f t="shared" si="271"/>
        <v/>
      </c>
      <c r="BA2285" s="283" t="str">
        <f t="shared" si="272"/>
        <v/>
      </c>
      <c r="BD2285" s="254" t="str">
        <f>IF(W2285="","",IF(F2285="休日",AW2285,IF(F2285="法休",AW2285,VLOOKUP(F2285,カレンダマスタ!$Q$56:$R$69,2,FALSE))))</f>
        <v/>
      </c>
      <c r="BG2285" s="254" t="str">
        <f t="shared" si="273"/>
        <v/>
      </c>
      <c r="BH2285" s="254" t="str">
        <f>IF(AX2285="","",IF(P2285&lt;&gt;"","",IF(BG2285="CS","OK",IF(VLOOKUP(E2285,カレンダマスタ!$A$5:$D$381,4,FALSE)&gt;0,"",IF(OR(AX2285*24&gt;10.84,AZ2285*24&lt;14.5)=TRUE,"×","OK")))))</f>
        <v/>
      </c>
    </row>
    <row r="2286" spans="2:60">
      <c r="B2286" s="111"/>
      <c r="C2286" s="385" t="str">
        <f>IF(STEP!C2286&lt;&gt;"",STEP!C2286,"")</f>
        <v/>
      </c>
      <c r="D2286" s="386" t="str">
        <f>IF(STEP!D2286&lt;&gt;"",STEP!D2286,"")</f>
        <v/>
      </c>
      <c r="E2286" s="387" t="str">
        <f>IF(STEP!E2286&lt;&gt;"",STEP!E2286,"")</f>
        <v/>
      </c>
      <c r="F2286" s="256"/>
      <c r="G2286" s="257"/>
      <c r="H2286" s="254"/>
      <c r="I2286" s="254"/>
      <c r="J2286" s="254"/>
      <c r="K2286" s="254"/>
      <c r="L2286" s="254"/>
      <c r="M2286" s="254"/>
      <c r="N2286" s="254"/>
      <c r="O2286" s="254"/>
      <c r="P2286" s="254"/>
      <c r="Q2286" s="254"/>
      <c r="R2286" s="254"/>
      <c r="S2286" s="254"/>
      <c r="T2286" s="254"/>
      <c r="U2286" s="254"/>
      <c r="V2286" s="254"/>
      <c r="W2286" s="254"/>
      <c r="X2286" s="254"/>
      <c r="Y2286" s="254"/>
      <c r="Z2286" s="254"/>
      <c r="AA2286" s="254"/>
      <c r="AB2286" s="254"/>
      <c r="AC2286" s="254"/>
      <c r="AD2286" s="254"/>
      <c r="AE2286" s="255"/>
      <c r="AF2286" s="255"/>
      <c r="AG2286" s="255"/>
      <c r="AH2286" s="255"/>
      <c r="AI2286" s="255"/>
      <c r="AJ2286" s="255"/>
      <c r="AK2286" s="255"/>
      <c r="AL2286" s="255"/>
      <c r="AM2286" s="255"/>
      <c r="AN2286" s="255"/>
      <c r="AO2286" s="254"/>
      <c r="AP2286" s="254"/>
      <c r="AQ2286" s="254"/>
      <c r="AR2286" s="254"/>
      <c r="AS2286" s="254"/>
      <c r="AT2286" s="254"/>
      <c r="AU2286" s="254"/>
      <c r="AW2286" s="283" t="str">
        <f t="shared" si="268"/>
        <v/>
      </c>
      <c r="AX2286" s="283" t="str">
        <f t="shared" si="269"/>
        <v/>
      </c>
      <c r="AY2286" s="283" t="str">
        <f t="shared" si="270"/>
        <v/>
      </c>
      <c r="AZ2286" s="283" t="str">
        <f t="shared" si="271"/>
        <v/>
      </c>
      <c r="BA2286" s="283" t="str">
        <f t="shared" si="272"/>
        <v/>
      </c>
      <c r="BD2286" s="254" t="str">
        <f>IF(W2286="","",IF(F2286="休日",AW2286,IF(F2286="法休",AW2286,VLOOKUP(F2286,カレンダマスタ!$Q$56:$R$69,2,FALSE))))</f>
        <v/>
      </c>
      <c r="BG2286" s="254" t="str">
        <f t="shared" si="273"/>
        <v/>
      </c>
      <c r="BH2286" s="254" t="str">
        <f>IF(AX2286="","",IF(P2286&lt;&gt;"","",IF(BG2286="CS","OK",IF(VLOOKUP(E2286,カレンダマスタ!$A$5:$D$381,4,FALSE)&gt;0,"",IF(OR(AX2286*24&gt;10.84,AZ2286*24&lt;14.5)=TRUE,"×","OK")))))</f>
        <v/>
      </c>
    </row>
    <row r="2287" spans="2:60">
      <c r="B2287" s="111"/>
      <c r="C2287" s="385" t="str">
        <f>IF(STEP!C2287&lt;&gt;"",STEP!C2287,"")</f>
        <v/>
      </c>
      <c r="D2287" s="386" t="str">
        <f>IF(STEP!D2287&lt;&gt;"",STEP!D2287,"")</f>
        <v/>
      </c>
      <c r="E2287" s="387" t="str">
        <f>IF(STEP!E2287&lt;&gt;"",STEP!E2287,"")</f>
        <v/>
      </c>
      <c r="F2287" s="256"/>
      <c r="G2287" s="257"/>
      <c r="H2287" s="254"/>
      <c r="I2287" s="254"/>
      <c r="J2287" s="254"/>
      <c r="K2287" s="254"/>
      <c r="L2287" s="254"/>
      <c r="M2287" s="254"/>
      <c r="N2287" s="254"/>
      <c r="O2287" s="254"/>
      <c r="P2287" s="254"/>
      <c r="Q2287" s="254"/>
      <c r="R2287" s="254"/>
      <c r="S2287" s="254"/>
      <c r="T2287" s="254"/>
      <c r="U2287" s="254"/>
      <c r="V2287" s="254"/>
      <c r="W2287" s="254"/>
      <c r="X2287" s="254"/>
      <c r="Y2287" s="254"/>
      <c r="Z2287" s="254"/>
      <c r="AA2287" s="254"/>
      <c r="AB2287" s="254"/>
      <c r="AC2287" s="254"/>
      <c r="AD2287" s="254"/>
      <c r="AE2287" s="255"/>
      <c r="AF2287" s="255"/>
      <c r="AG2287" s="255"/>
      <c r="AH2287" s="255"/>
      <c r="AI2287" s="255"/>
      <c r="AJ2287" s="255"/>
      <c r="AK2287" s="255"/>
      <c r="AL2287" s="255"/>
      <c r="AM2287" s="255"/>
      <c r="AN2287" s="255"/>
      <c r="AO2287" s="254"/>
      <c r="AP2287" s="254"/>
      <c r="AQ2287" s="254"/>
      <c r="AR2287" s="254"/>
      <c r="AS2287" s="254"/>
      <c r="AT2287" s="254"/>
      <c r="AU2287" s="254"/>
      <c r="AW2287" s="283" t="str">
        <f t="shared" si="268"/>
        <v/>
      </c>
      <c r="AX2287" s="283" t="str">
        <f t="shared" si="269"/>
        <v/>
      </c>
      <c r="AY2287" s="283" t="str">
        <f t="shared" si="270"/>
        <v/>
      </c>
      <c r="AZ2287" s="283" t="str">
        <f t="shared" si="271"/>
        <v/>
      </c>
      <c r="BA2287" s="283" t="str">
        <f t="shared" si="272"/>
        <v/>
      </c>
      <c r="BD2287" s="254" t="str">
        <f>IF(W2287="","",IF(F2287="休日",AW2287,IF(F2287="法休",AW2287,VLOOKUP(F2287,カレンダマスタ!$Q$56:$R$69,2,FALSE))))</f>
        <v/>
      </c>
      <c r="BG2287" s="254" t="str">
        <f t="shared" si="273"/>
        <v/>
      </c>
      <c r="BH2287" s="254" t="str">
        <f>IF(AX2287="","",IF(P2287&lt;&gt;"","",IF(BG2287="CS","OK",IF(VLOOKUP(E2287,カレンダマスタ!$A$5:$D$381,4,FALSE)&gt;0,"",IF(OR(AX2287*24&gt;10.84,AZ2287*24&lt;14.5)=TRUE,"×","OK")))))</f>
        <v/>
      </c>
    </row>
    <row r="2288" spans="2:60">
      <c r="B2288" s="111"/>
      <c r="C2288" s="388" t="str">
        <f>IF(STEP!C2288&lt;&gt;"",STEP!C2288,"")</f>
        <v/>
      </c>
      <c r="D2288" s="389" t="str">
        <f>IF(STEP!D2288&lt;&gt;"",STEP!D2288,"")</f>
        <v/>
      </c>
      <c r="E2288" s="390" t="str">
        <f>IF(STEP!E2288&lt;&gt;"",STEP!E2288,"")</f>
        <v/>
      </c>
      <c r="F2288" s="259"/>
      <c r="G2288" s="266"/>
      <c r="H2288" s="260"/>
      <c r="I2288" s="260"/>
      <c r="J2288" s="260"/>
      <c r="K2288" s="260"/>
      <c r="L2288" s="260"/>
      <c r="M2288" s="260"/>
      <c r="N2288" s="260"/>
      <c r="O2288" s="260"/>
      <c r="P2288" s="260"/>
      <c r="Q2288" s="260"/>
      <c r="R2288" s="260"/>
      <c r="S2288" s="260"/>
      <c r="T2288" s="260"/>
      <c r="U2288" s="260"/>
      <c r="V2288" s="260"/>
      <c r="W2288" s="260"/>
      <c r="X2288" s="260"/>
      <c r="Y2288" s="260"/>
      <c r="Z2288" s="260"/>
      <c r="AA2288" s="260"/>
      <c r="AB2288" s="260"/>
      <c r="AC2288" s="260"/>
      <c r="AD2288" s="260"/>
      <c r="AE2288" s="261"/>
      <c r="AF2288" s="261"/>
      <c r="AG2288" s="261"/>
      <c r="AH2288" s="261"/>
      <c r="AI2288" s="261"/>
      <c r="AJ2288" s="261"/>
      <c r="AK2288" s="261"/>
      <c r="AL2288" s="261"/>
      <c r="AM2288" s="261"/>
      <c r="AN2288" s="261"/>
      <c r="AO2288" s="260"/>
      <c r="AP2288" s="260"/>
      <c r="AQ2288" s="260"/>
      <c r="AR2288" s="260"/>
      <c r="AS2288" s="260"/>
      <c r="AT2288" s="260"/>
      <c r="AU2288" s="260"/>
      <c r="AW2288" s="284" t="str">
        <f t="shared" si="268"/>
        <v/>
      </c>
      <c r="AX2288" s="284" t="str">
        <f t="shared" si="269"/>
        <v/>
      </c>
      <c r="AY2288" s="284" t="str">
        <f t="shared" si="270"/>
        <v/>
      </c>
      <c r="AZ2288" s="284" t="str">
        <f t="shared" si="271"/>
        <v/>
      </c>
      <c r="BA2288" s="284" t="str">
        <f t="shared" si="272"/>
        <v/>
      </c>
      <c r="BD2288" s="260" t="str">
        <f>IF(W2288="","",IF(F2288="休日",AW2288,IF(F2288="法休",AW2288,VLOOKUP(F2288,カレンダマスタ!$Q$56:$R$69,2,FALSE))))</f>
        <v/>
      </c>
      <c r="BG2288" s="260" t="str">
        <f t="shared" si="273"/>
        <v/>
      </c>
      <c r="BH2288" s="260" t="str">
        <f>IF(AX2288="","",IF(P2288&lt;&gt;"","",IF(BG2288="CS","OK",IF(VLOOKUP(E2288,カレンダマスタ!$A$5:$D$381,4,FALSE)&gt;0,"",IF(OR(AX2288*24&gt;10.84,AZ2288*24&lt;14.5)=TRUE,"×","OK")))))</f>
        <v/>
      </c>
    </row>
    <row r="2289" spans="2:60">
      <c r="B2289" s="111"/>
      <c r="C2289" s="394" t="str">
        <f>IF(STEP!C2289&lt;&gt;"",STEP!C2289,"")</f>
        <v/>
      </c>
      <c r="D2289" s="395" t="str">
        <f>IF(STEP!D2289&lt;&gt;"",STEP!D2289,"")</f>
        <v/>
      </c>
      <c r="E2289" s="396" t="str">
        <f>IF(STEP!E2289&lt;&gt;"",STEP!E2289,"")</f>
        <v/>
      </c>
      <c r="F2289" s="269"/>
      <c r="G2289" s="268"/>
      <c r="H2289" s="270"/>
      <c r="I2289" s="270"/>
      <c r="J2289" s="270"/>
      <c r="K2289" s="270"/>
      <c r="L2289" s="270"/>
      <c r="M2289" s="270"/>
      <c r="N2289" s="270"/>
      <c r="O2289" s="270"/>
      <c r="P2289" s="270"/>
      <c r="Q2289" s="270"/>
      <c r="R2289" s="270"/>
      <c r="S2289" s="270"/>
      <c r="T2289" s="270"/>
      <c r="U2289" s="270"/>
      <c r="V2289" s="270"/>
      <c r="W2289" s="270"/>
      <c r="X2289" s="270"/>
      <c r="Y2289" s="270"/>
      <c r="Z2289" s="270"/>
      <c r="AA2289" s="270"/>
      <c r="AB2289" s="270"/>
      <c r="AC2289" s="270"/>
      <c r="AD2289" s="270"/>
      <c r="AE2289" s="271"/>
      <c r="AF2289" s="271"/>
      <c r="AG2289" s="271"/>
      <c r="AH2289" s="271"/>
      <c r="AI2289" s="271"/>
      <c r="AJ2289" s="271"/>
      <c r="AK2289" s="271"/>
      <c r="AL2289" s="271"/>
      <c r="AM2289" s="271"/>
      <c r="AN2289" s="271"/>
      <c r="AO2289" s="270"/>
      <c r="AP2289" s="270"/>
      <c r="AQ2289" s="270"/>
      <c r="AR2289" s="270"/>
      <c r="AS2289" s="270"/>
      <c r="AT2289" s="270"/>
      <c r="AU2289" s="270"/>
      <c r="AW2289" s="282" t="str">
        <f t="shared" si="268"/>
        <v/>
      </c>
      <c r="AX2289" s="282" t="str">
        <f t="shared" si="269"/>
        <v/>
      </c>
      <c r="AY2289" s="282" t="str">
        <f t="shared" si="270"/>
        <v/>
      </c>
      <c r="AZ2289" s="282" t="str">
        <f t="shared" si="271"/>
        <v/>
      </c>
      <c r="BA2289" s="282" t="str">
        <f t="shared" si="272"/>
        <v/>
      </c>
      <c r="BD2289" s="270" t="str">
        <f>IF(W2289="","",IF(F2289="休日",AW2289,IF(F2289="法休",AW2289,VLOOKUP(F2289,カレンダマスタ!$Q$56:$R$69,2,FALSE))))</f>
        <v/>
      </c>
      <c r="BG2289" s="270" t="str">
        <f t="shared" si="273"/>
        <v/>
      </c>
      <c r="BH2289" s="270" t="str">
        <f>IF(AX2289="","",IF(P2289&lt;&gt;"","",IF(BG2289="CS","OK",IF(VLOOKUP(E2289,カレンダマスタ!$A$5:$D$381,4,FALSE)&gt;0,"",IF(OR(AX2289*24&gt;10.84,AZ2289*24&lt;14.5)=TRUE,"×","OK")))))</f>
        <v/>
      </c>
    </row>
    <row r="2290" spans="2:60">
      <c r="B2290" s="111"/>
      <c r="C2290" s="385" t="str">
        <f>IF(STEP!C2290&lt;&gt;"",STEP!C2290,"")</f>
        <v/>
      </c>
      <c r="D2290" s="386" t="str">
        <f>IF(STEP!D2290&lt;&gt;"",STEP!D2290,"")</f>
        <v/>
      </c>
      <c r="E2290" s="387" t="str">
        <f>IF(STEP!E2290&lt;&gt;"",STEP!E2290,"")</f>
        <v/>
      </c>
      <c r="F2290" s="253"/>
      <c r="G2290" s="252"/>
      <c r="H2290" s="254"/>
      <c r="I2290" s="254"/>
      <c r="J2290" s="254"/>
      <c r="K2290" s="254"/>
      <c r="L2290" s="254"/>
      <c r="M2290" s="254"/>
      <c r="N2290" s="254"/>
      <c r="O2290" s="254"/>
      <c r="P2290" s="254"/>
      <c r="Q2290" s="254"/>
      <c r="R2290" s="254"/>
      <c r="S2290" s="254"/>
      <c r="T2290" s="254"/>
      <c r="U2290" s="254"/>
      <c r="V2290" s="254"/>
      <c r="W2290" s="254"/>
      <c r="X2290" s="254"/>
      <c r="Y2290" s="254"/>
      <c r="Z2290" s="254"/>
      <c r="AA2290" s="254"/>
      <c r="AB2290" s="254"/>
      <c r="AC2290" s="254"/>
      <c r="AD2290" s="254"/>
      <c r="AE2290" s="255"/>
      <c r="AF2290" s="255"/>
      <c r="AG2290" s="255"/>
      <c r="AH2290" s="255"/>
      <c r="AI2290" s="255"/>
      <c r="AJ2290" s="255"/>
      <c r="AK2290" s="255"/>
      <c r="AL2290" s="255"/>
      <c r="AM2290" s="255"/>
      <c r="AN2290" s="255"/>
      <c r="AO2290" s="254"/>
      <c r="AP2290" s="254"/>
      <c r="AQ2290" s="254"/>
      <c r="AR2290" s="254"/>
      <c r="AS2290" s="254"/>
      <c r="AT2290" s="254"/>
      <c r="AU2290" s="254"/>
      <c r="AW2290" s="283" t="str">
        <f t="shared" si="268"/>
        <v/>
      </c>
      <c r="AX2290" s="283" t="str">
        <f t="shared" si="269"/>
        <v/>
      </c>
      <c r="AY2290" s="283" t="str">
        <f t="shared" si="270"/>
        <v/>
      </c>
      <c r="AZ2290" s="283" t="str">
        <f t="shared" si="271"/>
        <v/>
      </c>
      <c r="BA2290" s="283" t="str">
        <f t="shared" si="272"/>
        <v/>
      </c>
      <c r="BD2290" s="254" t="str">
        <f>IF(W2290="","",IF(F2290="休日",AW2290,IF(F2290="法休",AW2290,VLOOKUP(F2290,カレンダマスタ!$Q$56:$R$69,2,FALSE))))</f>
        <v/>
      </c>
      <c r="BG2290" s="254" t="str">
        <f t="shared" si="273"/>
        <v/>
      </c>
      <c r="BH2290" s="254" t="str">
        <f>IF(AX2290="","",IF(P2290&lt;&gt;"","",IF(BG2290="CS","OK",IF(VLOOKUP(E2290,カレンダマスタ!$A$5:$D$381,4,FALSE)&gt;0,"",IF(OR(AX2290*24&gt;10.84,AZ2290*24&lt;14.5)=TRUE,"×","OK")))))</f>
        <v/>
      </c>
    </row>
    <row r="2291" spans="2:60">
      <c r="B2291" s="111"/>
      <c r="C2291" s="397" t="str">
        <f>IF(STEP!C2291&lt;&gt;"",STEP!C2291,"")</f>
        <v/>
      </c>
      <c r="D2291" s="398" t="str">
        <f>IF(STEP!D2291&lt;&gt;"",STEP!D2291,"")</f>
        <v/>
      </c>
      <c r="E2291" s="399" t="str">
        <f>IF(STEP!E2291&lt;&gt;"",STEP!E2291,"")</f>
        <v/>
      </c>
      <c r="F2291" s="273"/>
      <c r="G2291" s="272"/>
      <c r="H2291" s="274"/>
      <c r="I2291" s="274"/>
      <c r="J2291" s="274"/>
      <c r="K2291" s="274"/>
      <c r="L2291" s="274"/>
      <c r="M2291" s="274"/>
      <c r="N2291" s="274"/>
      <c r="O2291" s="274"/>
      <c r="P2291" s="274"/>
      <c r="Q2291" s="274"/>
      <c r="R2291" s="274"/>
      <c r="S2291" s="274"/>
      <c r="T2291" s="274"/>
      <c r="U2291" s="274"/>
      <c r="V2291" s="274"/>
      <c r="W2291" s="274"/>
      <c r="X2291" s="274"/>
      <c r="Y2291" s="274"/>
      <c r="Z2291" s="274"/>
      <c r="AA2291" s="274"/>
      <c r="AB2291" s="274"/>
      <c r="AC2291" s="274"/>
      <c r="AD2291" s="274"/>
      <c r="AE2291" s="275"/>
      <c r="AF2291" s="275"/>
      <c r="AG2291" s="275"/>
      <c r="AH2291" s="275"/>
      <c r="AI2291" s="275"/>
      <c r="AJ2291" s="275"/>
      <c r="AK2291" s="275"/>
      <c r="AL2291" s="275"/>
      <c r="AM2291" s="275"/>
      <c r="AN2291" s="275"/>
      <c r="AO2291" s="274"/>
      <c r="AP2291" s="274"/>
      <c r="AQ2291" s="274"/>
      <c r="AR2291" s="274"/>
      <c r="AS2291" s="274"/>
      <c r="AT2291" s="274"/>
      <c r="AU2291" s="274"/>
      <c r="AW2291" s="286" t="str">
        <f t="shared" si="268"/>
        <v/>
      </c>
      <c r="AX2291" s="286" t="str">
        <f t="shared" si="269"/>
        <v/>
      </c>
      <c r="AY2291" s="286" t="str">
        <f t="shared" si="270"/>
        <v/>
      </c>
      <c r="AZ2291" s="286" t="str">
        <f t="shared" si="271"/>
        <v/>
      </c>
      <c r="BA2291" s="286" t="str">
        <f t="shared" si="272"/>
        <v/>
      </c>
      <c r="BD2291" s="274" t="str">
        <f>IF(W2291="","",IF(F2291="休日",AW2291,IF(F2291="法休",AW2291,VLOOKUP(F2291,カレンダマスタ!$Q$56:$R$69,2,FALSE))))</f>
        <v/>
      </c>
      <c r="BG2291" s="274" t="str">
        <f t="shared" si="273"/>
        <v/>
      </c>
      <c r="BH2291" s="274" t="str">
        <f>IF(AX2291="","",IF(P2291&lt;&gt;"","",IF(BG2291="CS","OK",IF(VLOOKUP(E2291,カレンダマスタ!$A$5:$D$381,4,FALSE)&gt;0,"",IF(OR(AX2291*24&gt;10.84,AZ2291*24&lt;14.5)=TRUE,"×","OK")))))</f>
        <v/>
      </c>
    </row>
    <row r="2292" spans="2:60">
      <c r="B2292" s="111"/>
      <c r="C2292" s="397" t="str">
        <f>IF(STEP!C2292&lt;&gt;"",STEP!C2292,"")</f>
        <v/>
      </c>
      <c r="D2292" s="398" t="str">
        <f>IF(STEP!D2292&lt;&gt;"",STEP!D2292,"")</f>
        <v/>
      </c>
      <c r="E2292" s="399" t="str">
        <f>IF(STEP!E2292&lt;&gt;"",STEP!E2292,"")</f>
        <v/>
      </c>
      <c r="F2292" s="273"/>
      <c r="G2292" s="272"/>
      <c r="H2292" s="274"/>
      <c r="I2292" s="274"/>
      <c r="J2292" s="274"/>
      <c r="K2292" s="274"/>
      <c r="L2292" s="274"/>
      <c r="M2292" s="274"/>
      <c r="N2292" s="274"/>
      <c r="O2292" s="274"/>
      <c r="P2292" s="274"/>
      <c r="Q2292" s="274"/>
      <c r="R2292" s="274"/>
      <c r="S2292" s="274"/>
      <c r="T2292" s="274"/>
      <c r="U2292" s="274"/>
      <c r="V2292" s="274"/>
      <c r="W2292" s="274"/>
      <c r="X2292" s="274"/>
      <c r="Y2292" s="274"/>
      <c r="Z2292" s="274"/>
      <c r="AA2292" s="274"/>
      <c r="AB2292" s="274"/>
      <c r="AC2292" s="274"/>
      <c r="AD2292" s="274"/>
      <c r="AE2292" s="275"/>
      <c r="AF2292" s="275"/>
      <c r="AG2292" s="275"/>
      <c r="AH2292" s="275"/>
      <c r="AI2292" s="275"/>
      <c r="AJ2292" s="275"/>
      <c r="AK2292" s="275"/>
      <c r="AL2292" s="275"/>
      <c r="AM2292" s="275"/>
      <c r="AN2292" s="275"/>
      <c r="AO2292" s="274"/>
      <c r="AP2292" s="274"/>
      <c r="AQ2292" s="274"/>
      <c r="AR2292" s="274"/>
      <c r="AS2292" s="274"/>
      <c r="AT2292" s="274"/>
      <c r="AU2292" s="274"/>
      <c r="AW2292" s="286" t="str">
        <f t="shared" si="268"/>
        <v/>
      </c>
      <c r="AX2292" s="286" t="str">
        <f t="shared" si="269"/>
        <v/>
      </c>
      <c r="AY2292" s="286" t="str">
        <f t="shared" si="270"/>
        <v/>
      </c>
      <c r="AZ2292" s="286" t="str">
        <f t="shared" si="271"/>
        <v/>
      </c>
      <c r="BA2292" s="286" t="str">
        <f t="shared" si="272"/>
        <v/>
      </c>
      <c r="BD2292" s="274" t="str">
        <f>IF(W2292="","",IF(F2292="休日",AW2292,IF(F2292="法休",AW2292,VLOOKUP(F2292,カレンダマスタ!$Q$56:$R$69,2,FALSE))))</f>
        <v/>
      </c>
      <c r="BG2292" s="274" t="str">
        <f t="shared" si="273"/>
        <v/>
      </c>
      <c r="BH2292" s="274" t="str">
        <f>IF(AX2292="","",IF(P2292&lt;&gt;"","",IF(BG2292="CS","OK",IF(VLOOKUP(E2292,カレンダマスタ!$A$5:$D$381,4,FALSE)&gt;0,"",IF(OR(AX2292*24&gt;10.84,AZ2292*24&lt;14.5)=TRUE,"×","OK")))))</f>
        <v/>
      </c>
    </row>
    <row r="2293" spans="2:60">
      <c r="B2293" s="111"/>
      <c r="C2293" s="397" t="str">
        <f>IF(STEP!C2293&lt;&gt;"",STEP!C2293,"")</f>
        <v/>
      </c>
      <c r="D2293" s="398" t="str">
        <f>IF(STEP!D2293&lt;&gt;"",STEP!D2293,"")</f>
        <v/>
      </c>
      <c r="E2293" s="399" t="str">
        <f>IF(STEP!E2293&lt;&gt;"",STEP!E2293,"")</f>
        <v/>
      </c>
      <c r="F2293" s="273"/>
      <c r="G2293" s="272"/>
      <c r="H2293" s="274"/>
      <c r="I2293" s="274"/>
      <c r="J2293" s="274"/>
      <c r="K2293" s="274"/>
      <c r="L2293" s="274"/>
      <c r="M2293" s="274"/>
      <c r="N2293" s="274"/>
      <c r="O2293" s="274"/>
      <c r="P2293" s="274"/>
      <c r="Q2293" s="274"/>
      <c r="R2293" s="274"/>
      <c r="S2293" s="274"/>
      <c r="T2293" s="274"/>
      <c r="U2293" s="274"/>
      <c r="V2293" s="274"/>
      <c r="W2293" s="274"/>
      <c r="X2293" s="274"/>
      <c r="Y2293" s="274"/>
      <c r="Z2293" s="274"/>
      <c r="AA2293" s="274"/>
      <c r="AB2293" s="274"/>
      <c r="AC2293" s="274"/>
      <c r="AD2293" s="274"/>
      <c r="AE2293" s="275"/>
      <c r="AF2293" s="275"/>
      <c r="AG2293" s="275"/>
      <c r="AH2293" s="275"/>
      <c r="AI2293" s="275"/>
      <c r="AJ2293" s="275"/>
      <c r="AK2293" s="275"/>
      <c r="AL2293" s="275"/>
      <c r="AM2293" s="275"/>
      <c r="AN2293" s="275"/>
      <c r="AO2293" s="274"/>
      <c r="AP2293" s="274"/>
      <c r="AQ2293" s="274"/>
      <c r="AR2293" s="274"/>
      <c r="AS2293" s="274"/>
      <c r="AT2293" s="274"/>
      <c r="AU2293" s="274"/>
      <c r="AW2293" s="286" t="str">
        <f t="shared" si="268"/>
        <v/>
      </c>
      <c r="AX2293" s="286" t="str">
        <f t="shared" si="269"/>
        <v/>
      </c>
      <c r="AY2293" s="286" t="str">
        <f t="shared" si="270"/>
        <v/>
      </c>
      <c r="AZ2293" s="286" t="str">
        <f t="shared" si="271"/>
        <v/>
      </c>
      <c r="BA2293" s="286" t="str">
        <f t="shared" si="272"/>
        <v/>
      </c>
      <c r="BD2293" s="274" t="str">
        <f>IF(W2293="","",IF(F2293="休日",AW2293,IF(F2293="法休",AW2293,VLOOKUP(F2293,カレンダマスタ!$Q$56:$R$69,2,FALSE))))</f>
        <v/>
      </c>
      <c r="BG2293" s="274" t="str">
        <f t="shared" si="273"/>
        <v/>
      </c>
      <c r="BH2293" s="274" t="str">
        <f>IF(AX2293="","",IF(P2293&lt;&gt;"","",IF(BG2293="CS","OK",IF(VLOOKUP(E2293,カレンダマスタ!$A$5:$D$381,4,FALSE)&gt;0,"",IF(OR(AX2293*24&gt;10.84,AZ2293*24&lt;14.5)=TRUE,"×","OK")))))</f>
        <v/>
      </c>
    </row>
    <row r="2294" spans="2:60">
      <c r="B2294" s="111"/>
      <c r="C2294" s="397" t="str">
        <f>IF(STEP!C2294&lt;&gt;"",STEP!C2294,"")</f>
        <v/>
      </c>
      <c r="D2294" s="398" t="str">
        <f>IF(STEP!D2294&lt;&gt;"",STEP!D2294,"")</f>
        <v/>
      </c>
      <c r="E2294" s="399" t="str">
        <f>IF(STEP!E2294&lt;&gt;"",STEP!E2294,"")</f>
        <v/>
      </c>
      <c r="F2294" s="273"/>
      <c r="G2294" s="272"/>
      <c r="H2294" s="274"/>
      <c r="I2294" s="274"/>
      <c r="J2294" s="274"/>
      <c r="K2294" s="274"/>
      <c r="L2294" s="274"/>
      <c r="M2294" s="274"/>
      <c r="N2294" s="274"/>
      <c r="O2294" s="274"/>
      <c r="P2294" s="274"/>
      <c r="Q2294" s="274"/>
      <c r="R2294" s="274"/>
      <c r="S2294" s="274"/>
      <c r="T2294" s="274"/>
      <c r="U2294" s="274"/>
      <c r="V2294" s="274"/>
      <c r="W2294" s="274"/>
      <c r="X2294" s="274"/>
      <c r="Y2294" s="274"/>
      <c r="Z2294" s="274"/>
      <c r="AA2294" s="274"/>
      <c r="AB2294" s="274"/>
      <c r="AC2294" s="274"/>
      <c r="AD2294" s="274"/>
      <c r="AE2294" s="275"/>
      <c r="AF2294" s="275"/>
      <c r="AG2294" s="275"/>
      <c r="AH2294" s="275"/>
      <c r="AI2294" s="275"/>
      <c r="AJ2294" s="275"/>
      <c r="AK2294" s="275"/>
      <c r="AL2294" s="275"/>
      <c r="AM2294" s="275"/>
      <c r="AN2294" s="275"/>
      <c r="AO2294" s="274"/>
      <c r="AP2294" s="274"/>
      <c r="AQ2294" s="274"/>
      <c r="AR2294" s="274"/>
      <c r="AS2294" s="274"/>
      <c r="AT2294" s="274"/>
      <c r="AU2294" s="274"/>
      <c r="AW2294" s="286" t="str">
        <f t="shared" si="268"/>
        <v/>
      </c>
      <c r="AX2294" s="286" t="str">
        <f t="shared" si="269"/>
        <v/>
      </c>
      <c r="AY2294" s="286" t="str">
        <f t="shared" si="270"/>
        <v/>
      </c>
      <c r="AZ2294" s="286" t="str">
        <f t="shared" si="271"/>
        <v/>
      </c>
      <c r="BA2294" s="286" t="str">
        <f t="shared" si="272"/>
        <v/>
      </c>
      <c r="BD2294" s="274" t="str">
        <f>IF(W2294="","",IF(F2294="休日",AW2294,IF(F2294="法休",AW2294,VLOOKUP(F2294,カレンダマスタ!$Q$56:$R$69,2,FALSE))))</f>
        <v/>
      </c>
      <c r="BG2294" s="274" t="str">
        <f t="shared" si="273"/>
        <v/>
      </c>
      <c r="BH2294" s="274" t="str">
        <f>IF(AX2294="","",IF(P2294&lt;&gt;"","",IF(BG2294="CS","OK",IF(VLOOKUP(E2294,カレンダマスタ!$A$5:$D$381,4,FALSE)&gt;0,"",IF(OR(AX2294*24&gt;10.84,AZ2294*24&lt;14.5)=TRUE,"×","OK")))))</f>
        <v/>
      </c>
    </row>
    <row r="2295" spans="2:60" ht="13.8" thickBot="1">
      <c r="B2295" s="161"/>
      <c r="C2295" s="400" t="str">
        <f>IF(STEP!C2295&lt;&gt;"",STEP!C2295,"")</f>
        <v/>
      </c>
      <c r="D2295" s="401" t="str">
        <f>IF(STEP!D2295&lt;&gt;"",STEP!D2295,"")</f>
        <v/>
      </c>
      <c r="E2295" s="402" t="str">
        <f>IF(STEP!E2295&lt;&gt;"",STEP!E2295,"")</f>
        <v/>
      </c>
      <c r="F2295" s="277"/>
      <c r="G2295" s="276"/>
      <c r="H2295" s="278"/>
      <c r="I2295" s="278"/>
      <c r="J2295" s="278"/>
      <c r="K2295" s="278"/>
      <c r="L2295" s="278"/>
      <c r="M2295" s="278"/>
      <c r="N2295" s="278"/>
      <c r="O2295" s="278"/>
      <c r="P2295" s="278"/>
      <c r="Q2295" s="278"/>
      <c r="R2295" s="278"/>
      <c r="S2295" s="278"/>
      <c r="T2295" s="278"/>
      <c r="U2295" s="278"/>
      <c r="V2295" s="278"/>
      <c r="W2295" s="278"/>
      <c r="X2295" s="278"/>
      <c r="Y2295" s="278"/>
      <c r="Z2295" s="278"/>
      <c r="AA2295" s="278"/>
      <c r="AB2295" s="278"/>
      <c r="AC2295" s="278"/>
      <c r="AD2295" s="278"/>
      <c r="AE2295" s="279"/>
      <c r="AF2295" s="279"/>
      <c r="AG2295" s="279"/>
      <c r="AH2295" s="279"/>
      <c r="AI2295" s="279"/>
      <c r="AJ2295" s="279"/>
      <c r="AK2295" s="279"/>
      <c r="AL2295" s="279"/>
      <c r="AM2295" s="279"/>
      <c r="AN2295" s="279"/>
      <c r="AO2295" s="278"/>
      <c r="AP2295" s="278"/>
      <c r="AQ2295" s="278"/>
      <c r="AR2295" s="278"/>
      <c r="AS2295" s="278"/>
      <c r="AT2295" s="278"/>
      <c r="AU2295" s="278"/>
      <c r="AW2295" s="287" t="str">
        <f t="shared" si="268"/>
        <v/>
      </c>
      <c r="AX2295" s="287" t="str">
        <f t="shared" si="269"/>
        <v/>
      </c>
      <c r="AY2295" s="287" t="str">
        <f t="shared" si="270"/>
        <v/>
      </c>
      <c r="AZ2295" s="287" t="str">
        <f t="shared" si="271"/>
        <v/>
      </c>
      <c r="BA2295" s="287" t="str">
        <f t="shared" si="272"/>
        <v/>
      </c>
      <c r="BD2295" s="278" t="str">
        <f>IF(W2295="","",IF(F2295="休日",AW2295,IF(F2295="法休",AW2295,VLOOKUP(F2295,カレンダマスタ!$Q$56:$R$69,2,FALSE))))</f>
        <v/>
      </c>
      <c r="BG2295" s="278" t="str">
        <f t="shared" si="273"/>
        <v/>
      </c>
      <c r="BH2295" s="278" t="str">
        <f>IF(AX2295="","",IF(P2295&lt;&gt;"","",IF(BG2295="CS","OK",IF(VLOOKUP(E2295,カレンダマスタ!$A$5:$D$381,4,FALSE)&gt;0,"",IF(OR(AX2295*24&gt;10.84,AZ2295*24&lt;14.5)=TRUE,"×","OK")))))</f>
        <v/>
      </c>
    </row>
    <row r="2296" spans="2:60">
      <c r="B2296" s="365"/>
      <c r="C2296" s="366"/>
      <c r="D2296" s="367"/>
      <c r="E2296" s="368"/>
      <c r="F2296" s="367"/>
      <c r="G2296" s="366"/>
      <c r="H2296" s="369"/>
      <c r="I2296" s="369"/>
      <c r="J2296" s="369"/>
      <c r="K2296" s="369"/>
      <c r="L2296" s="369"/>
      <c r="M2296" s="369"/>
      <c r="N2296" s="369"/>
      <c r="O2296" s="369"/>
      <c r="P2296" s="369"/>
      <c r="Q2296" s="369"/>
      <c r="R2296" s="369"/>
      <c r="S2296" s="369"/>
      <c r="T2296" s="369"/>
      <c r="U2296" s="369"/>
      <c r="V2296" s="369"/>
      <c r="W2296" s="369"/>
      <c r="X2296" s="369"/>
      <c r="Y2296" s="369"/>
      <c r="Z2296" s="369"/>
      <c r="AA2296" s="369"/>
      <c r="AB2296" s="369"/>
      <c r="AC2296" s="369"/>
      <c r="AD2296" s="369"/>
      <c r="AE2296" s="370"/>
      <c r="AF2296" s="370"/>
      <c r="AG2296" s="370"/>
      <c r="AH2296" s="370"/>
      <c r="AI2296" s="370"/>
      <c r="AJ2296" s="370"/>
      <c r="AK2296" s="370"/>
      <c r="AL2296" s="370"/>
      <c r="AM2296" s="370"/>
      <c r="AN2296" s="370"/>
      <c r="AO2296" s="369"/>
      <c r="AP2296" s="369"/>
      <c r="AQ2296" s="369"/>
      <c r="AR2296" s="369"/>
      <c r="AS2296" s="369"/>
      <c r="AT2296" s="369"/>
      <c r="AU2296" s="369"/>
      <c r="AW2296" s="363"/>
      <c r="AX2296" s="363"/>
      <c r="AY2296" s="363"/>
      <c r="AZ2296" s="363"/>
      <c r="BA2296" s="363"/>
      <c r="BD2296" s="369" t="str">
        <f>IF(W2296="","",IF(F2296="休日",AW2296,IF(F2296="法休",AW2296,VLOOKUP(F2296,カレンダマスタ!$Q$56:$R$69,2,FALSE))))</f>
        <v/>
      </c>
      <c r="BG2296" s="369"/>
      <c r="BH2296" s="369"/>
    </row>
    <row r="2297" spans="2:60">
      <c r="B2297" s="362"/>
      <c r="C2297" s="371"/>
      <c r="D2297" s="372"/>
      <c r="E2297" s="373"/>
      <c r="F2297" s="372"/>
      <c r="G2297" s="371"/>
      <c r="H2297" s="374"/>
      <c r="I2297" s="374"/>
      <c r="J2297" s="374"/>
      <c r="K2297" s="374"/>
      <c r="L2297" s="374"/>
      <c r="M2297" s="374"/>
      <c r="N2297" s="374"/>
      <c r="O2297" s="374"/>
      <c r="P2297" s="374"/>
      <c r="Q2297" s="374"/>
      <c r="R2297" s="374"/>
      <c r="S2297" s="374"/>
      <c r="T2297" s="374"/>
      <c r="U2297" s="374"/>
      <c r="V2297" s="374"/>
      <c r="W2297" s="374"/>
      <c r="X2297" s="374"/>
      <c r="Y2297" s="374"/>
      <c r="Z2297" s="374"/>
      <c r="AA2297" s="374"/>
      <c r="AB2297" s="374"/>
      <c r="AC2297" s="374"/>
      <c r="AD2297" s="374"/>
      <c r="AE2297" s="375"/>
      <c r="AF2297" s="375"/>
      <c r="AG2297" s="375"/>
      <c r="AH2297" s="375"/>
      <c r="AI2297" s="375"/>
      <c r="AJ2297" s="375"/>
      <c r="AK2297" s="375"/>
      <c r="AL2297" s="375"/>
      <c r="AM2297" s="375"/>
      <c r="AN2297" s="375"/>
      <c r="AO2297" s="374"/>
      <c r="AP2297" s="374"/>
      <c r="AQ2297" s="374"/>
      <c r="AR2297" s="374"/>
      <c r="AS2297" s="374"/>
      <c r="AT2297" s="374"/>
      <c r="AU2297" s="374"/>
      <c r="AW2297" s="363"/>
      <c r="AX2297" s="363"/>
      <c r="AY2297" s="363"/>
      <c r="AZ2297" s="363"/>
      <c r="BA2297" s="363"/>
      <c r="BD2297" s="374" t="str">
        <f>IF(W2297="","",IF(F2297="休日",AW2297,IF(F2297="法休",AW2297,VLOOKUP(F2297,カレンダマスタ!$Q$56:$R$69,2,FALSE))))</f>
        <v/>
      </c>
      <c r="BG2297" s="374"/>
      <c r="BH2297" s="374"/>
    </row>
    <row r="2298" spans="2:60">
      <c r="B2298" s="362"/>
      <c r="C2298" s="371"/>
      <c r="D2298" s="372"/>
      <c r="E2298" s="373"/>
      <c r="F2298" s="372"/>
      <c r="G2298" s="371"/>
      <c r="H2298" s="374"/>
      <c r="I2298" s="374"/>
      <c r="J2298" s="374"/>
      <c r="K2298" s="374"/>
      <c r="L2298" s="374"/>
      <c r="M2298" s="374"/>
      <c r="N2298" s="374"/>
      <c r="O2298" s="374"/>
      <c r="P2298" s="374"/>
      <c r="Q2298" s="374"/>
      <c r="R2298" s="374"/>
      <c r="S2298" s="374"/>
      <c r="T2298" s="374"/>
      <c r="U2298" s="374"/>
      <c r="V2298" s="374"/>
      <c r="W2298" s="374"/>
      <c r="X2298" s="374"/>
      <c r="Y2298" s="374"/>
      <c r="Z2298" s="374"/>
      <c r="AA2298" s="374"/>
      <c r="AB2298" s="374"/>
      <c r="AC2298" s="374"/>
      <c r="AD2298" s="374"/>
      <c r="AE2298" s="375"/>
      <c r="AF2298" s="375"/>
      <c r="AG2298" s="375"/>
      <c r="AH2298" s="375"/>
      <c r="AI2298" s="375"/>
      <c r="AJ2298" s="375"/>
      <c r="AK2298" s="375"/>
      <c r="AL2298" s="375"/>
      <c r="AM2298" s="375"/>
      <c r="AN2298" s="375"/>
      <c r="AO2298" s="374"/>
      <c r="AP2298" s="374"/>
      <c r="AQ2298" s="374"/>
      <c r="AR2298" s="374"/>
      <c r="AS2298" s="374"/>
      <c r="AT2298" s="374"/>
      <c r="AU2298" s="374"/>
      <c r="AW2298" s="363"/>
      <c r="AX2298" s="363"/>
      <c r="AY2298" s="363"/>
      <c r="AZ2298" s="363"/>
      <c r="BA2298" s="363"/>
      <c r="BD2298" s="374" t="str">
        <f>IF(W2298="","",IF(F2298="休日",AW2298,IF(F2298="法休",AW2298,VLOOKUP(F2298,カレンダマスタ!$Q$56:$R$69,2,FALSE))))</f>
        <v/>
      </c>
      <c r="BG2298" s="374"/>
      <c r="BH2298" s="374"/>
    </row>
    <row r="2299" spans="2:60">
      <c r="B2299" s="362"/>
      <c r="C2299" s="371"/>
      <c r="D2299" s="372"/>
      <c r="E2299" s="373"/>
      <c r="F2299" s="372"/>
      <c r="G2299" s="371"/>
      <c r="H2299" s="374"/>
      <c r="I2299" s="374"/>
      <c r="J2299" s="374"/>
      <c r="K2299" s="374"/>
      <c r="L2299" s="374"/>
      <c r="M2299" s="374"/>
      <c r="N2299" s="374"/>
      <c r="O2299" s="374"/>
      <c r="P2299" s="374"/>
      <c r="Q2299" s="374"/>
      <c r="R2299" s="374"/>
      <c r="S2299" s="374"/>
      <c r="T2299" s="374"/>
      <c r="U2299" s="374"/>
      <c r="V2299" s="374"/>
      <c r="W2299" s="374"/>
      <c r="X2299" s="374"/>
      <c r="Y2299" s="374"/>
      <c r="Z2299" s="374"/>
      <c r="AA2299" s="374"/>
      <c r="AB2299" s="374"/>
      <c r="AC2299" s="374"/>
      <c r="AD2299" s="374"/>
      <c r="AE2299" s="375"/>
      <c r="AF2299" s="375"/>
      <c r="AG2299" s="375"/>
      <c r="AH2299" s="375"/>
      <c r="AI2299" s="375"/>
      <c r="AJ2299" s="375"/>
      <c r="AK2299" s="375"/>
      <c r="AL2299" s="375"/>
      <c r="AM2299" s="375"/>
      <c r="AN2299" s="375"/>
      <c r="AO2299" s="374"/>
      <c r="AP2299" s="374"/>
      <c r="AQ2299" s="374"/>
      <c r="AR2299" s="374"/>
      <c r="AS2299" s="374"/>
      <c r="AT2299" s="374"/>
      <c r="AU2299" s="374"/>
      <c r="AW2299" s="363"/>
      <c r="AX2299" s="363"/>
      <c r="AY2299" s="363"/>
      <c r="AZ2299" s="363"/>
      <c r="BA2299" s="363"/>
      <c r="BD2299" s="374" t="str">
        <f>IF(W2299="","",IF(F2299="休日",AW2299,IF(F2299="法休",AW2299,VLOOKUP(F2299,カレンダマスタ!$Q$56:$R$69,2,FALSE))))</f>
        <v/>
      </c>
      <c r="BG2299" s="374"/>
      <c r="BH2299" s="374"/>
    </row>
    <row r="2300" spans="2:60">
      <c r="B2300" s="362"/>
      <c r="C2300" s="371"/>
      <c r="D2300" s="372"/>
      <c r="E2300" s="373"/>
      <c r="F2300" s="372"/>
      <c r="G2300" s="371"/>
      <c r="H2300" s="374"/>
      <c r="I2300" s="374"/>
      <c r="J2300" s="374"/>
      <c r="K2300" s="374"/>
      <c r="L2300" s="374"/>
      <c r="M2300" s="374"/>
      <c r="N2300" s="374"/>
      <c r="O2300" s="374"/>
      <c r="P2300" s="374"/>
      <c r="Q2300" s="374"/>
      <c r="R2300" s="374"/>
      <c r="S2300" s="374"/>
      <c r="T2300" s="374"/>
      <c r="U2300" s="374"/>
      <c r="V2300" s="374"/>
      <c r="W2300" s="374"/>
      <c r="X2300" s="374"/>
      <c r="Y2300" s="374"/>
      <c r="Z2300" s="374"/>
      <c r="AA2300" s="374"/>
      <c r="AB2300" s="374"/>
      <c r="AC2300" s="374"/>
      <c r="AD2300" s="374"/>
      <c r="AE2300" s="375"/>
      <c r="AF2300" s="375"/>
      <c r="AG2300" s="375"/>
      <c r="AH2300" s="375"/>
      <c r="AI2300" s="375"/>
      <c r="AJ2300" s="375"/>
      <c r="AK2300" s="375"/>
      <c r="AL2300" s="375"/>
      <c r="AM2300" s="375"/>
      <c r="AN2300" s="375"/>
      <c r="AO2300" s="374"/>
      <c r="AP2300" s="374"/>
      <c r="AQ2300" s="374"/>
      <c r="AR2300" s="374"/>
      <c r="AS2300" s="374"/>
      <c r="AT2300" s="374"/>
      <c r="AU2300" s="374"/>
      <c r="AW2300" s="363"/>
      <c r="AX2300" s="363"/>
      <c r="AY2300" s="363"/>
      <c r="AZ2300" s="363"/>
      <c r="BA2300" s="363"/>
      <c r="BD2300" s="374" t="str">
        <f>IF(W2300="","",IF(F2300="休日",AW2300,IF(F2300="法休",AW2300,VLOOKUP(F2300,カレンダマスタ!$Q$56:$R$69,2,FALSE))))</f>
        <v/>
      </c>
      <c r="BG2300" s="374"/>
      <c r="BH2300" s="374"/>
    </row>
    <row r="2301" spans="2:60">
      <c r="B2301" s="362"/>
      <c r="C2301" s="371"/>
      <c r="D2301" s="372"/>
      <c r="E2301" s="373"/>
      <c r="F2301" s="372"/>
      <c r="G2301" s="371"/>
      <c r="H2301" s="374"/>
      <c r="I2301" s="374"/>
      <c r="J2301" s="374"/>
      <c r="K2301" s="374"/>
      <c r="L2301" s="374"/>
      <c r="M2301" s="374"/>
      <c r="N2301" s="374"/>
      <c r="O2301" s="374"/>
      <c r="P2301" s="374"/>
      <c r="Q2301" s="374"/>
      <c r="R2301" s="374"/>
      <c r="S2301" s="374"/>
      <c r="T2301" s="374"/>
      <c r="U2301" s="374"/>
      <c r="V2301" s="374"/>
      <c r="W2301" s="374"/>
      <c r="X2301" s="374"/>
      <c r="Y2301" s="374"/>
      <c r="Z2301" s="374"/>
      <c r="AA2301" s="374"/>
      <c r="AB2301" s="374"/>
      <c r="AC2301" s="374"/>
      <c r="AD2301" s="374"/>
      <c r="AE2301" s="375"/>
      <c r="AF2301" s="375"/>
      <c r="AG2301" s="375"/>
      <c r="AH2301" s="375"/>
      <c r="AI2301" s="375"/>
      <c r="AJ2301" s="375"/>
      <c r="AK2301" s="375"/>
      <c r="AL2301" s="375"/>
      <c r="AM2301" s="375"/>
      <c r="AN2301" s="375"/>
      <c r="AO2301" s="374"/>
      <c r="AP2301" s="374"/>
      <c r="AQ2301" s="374"/>
      <c r="AR2301" s="374"/>
      <c r="AS2301" s="374"/>
      <c r="AT2301" s="374"/>
      <c r="AU2301" s="374"/>
      <c r="AW2301" s="363"/>
      <c r="AX2301" s="363"/>
      <c r="AY2301" s="363"/>
      <c r="AZ2301" s="363"/>
      <c r="BA2301" s="363"/>
      <c r="BD2301" s="374" t="str">
        <f>IF(W2301="","",IF(F2301="休日",AW2301,IF(F2301="法休",AW2301,VLOOKUP(F2301,カレンダマスタ!$Q$56:$R$69,2,FALSE))))</f>
        <v/>
      </c>
      <c r="BG2301" s="374"/>
      <c r="BH2301" s="374"/>
    </row>
    <row r="2302" spans="2:60">
      <c r="B2302" s="362"/>
      <c r="C2302" s="371"/>
      <c r="D2302" s="372"/>
      <c r="E2302" s="373"/>
      <c r="F2302" s="372"/>
      <c r="G2302" s="371"/>
      <c r="H2302" s="374"/>
      <c r="I2302" s="374"/>
      <c r="J2302" s="374"/>
      <c r="K2302" s="374"/>
      <c r="L2302" s="374"/>
      <c r="M2302" s="374"/>
      <c r="N2302" s="374"/>
      <c r="O2302" s="374"/>
      <c r="P2302" s="374"/>
      <c r="Q2302" s="374"/>
      <c r="R2302" s="374"/>
      <c r="S2302" s="374"/>
      <c r="T2302" s="374"/>
      <c r="U2302" s="374"/>
      <c r="V2302" s="374"/>
      <c r="W2302" s="374"/>
      <c r="X2302" s="374"/>
      <c r="Y2302" s="374"/>
      <c r="Z2302" s="374"/>
      <c r="AA2302" s="374"/>
      <c r="AB2302" s="374"/>
      <c r="AC2302" s="374"/>
      <c r="AD2302" s="374"/>
      <c r="AE2302" s="375"/>
      <c r="AF2302" s="375"/>
      <c r="AG2302" s="375"/>
      <c r="AH2302" s="375"/>
      <c r="AI2302" s="375"/>
      <c r="AJ2302" s="375"/>
      <c r="AK2302" s="375"/>
      <c r="AL2302" s="375"/>
      <c r="AM2302" s="375"/>
      <c r="AN2302" s="375"/>
      <c r="AO2302" s="374"/>
      <c r="AP2302" s="374"/>
      <c r="AQ2302" s="374"/>
      <c r="AR2302" s="374"/>
      <c r="AS2302" s="374"/>
      <c r="AT2302" s="374"/>
      <c r="AU2302" s="374"/>
      <c r="AW2302" s="363"/>
      <c r="AX2302" s="363"/>
      <c r="AY2302" s="363"/>
      <c r="AZ2302" s="363"/>
      <c r="BA2302" s="363"/>
      <c r="BD2302" s="374" t="str">
        <f>IF(W2302="","",IF(F2302="休日",AW2302,IF(F2302="法休",AW2302,VLOOKUP(F2302,カレンダマスタ!$Q$56:$R$69,2,FALSE))))</f>
        <v/>
      </c>
      <c r="BG2302" s="374"/>
      <c r="BH2302" s="374"/>
    </row>
    <row r="2303" spans="2:60">
      <c r="B2303" s="362"/>
      <c r="C2303" s="371"/>
      <c r="D2303" s="372"/>
      <c r="E2303" s="373"/>
      <c r="F2303" s="372"/>
      <c r="G2303" s="371"/>
      <c r="H2303" s="374"/>
      <c r="I2303" s="374"/>
      <c r="J2303" s="374"/>
      <c r="K2303" s="374"/>
      <c r="L2303" s="374"/>
      <c r="M2303" s="374"/>
      <c r="N2303" s="374"/>
      <c r="O2303" s="374"/>
      <c r="P2303" s="374"/>
      <c r="Q2303" s="374"/>
      <c r="R2303" s="374"/>
      <c r="S2303" s="374"/>
      <c r="T2303" s="374"/>
      <c r="U2303" s="374"/>
      <c r="V2303" s="374"/>
      <c r="W2303" s="374"/>
      <c r="X2303" s="374"/>
      <c r="Y2303" s="374"/>
      <c r="Z2303" s="374"/>
      <c r="AA2303" s="374"/>
      <c r="AB2303" s="374"/>
      <c r="AC2303" s="374"/>
      <c r="AD2303" s="374"/>
      <c r="AE2303" s="375"/>
      <c r="AF2303" s="375"/>
      <c r="AG2303" s="375"/>
      <c r="AH2303" s="375"/>
      <c r="AI2303" s="375"/>
      <c r="AJ2303" s="375"/>
      <c r="AK2303" s="375"/>
      <c r="AL2303" s="375"/>
      <c r="AM2303" s="375"/>
      <c r="AN2303" s="375"/>
      <c r="AO2303" s="374"/>
      <c r="AP2303" s="374"/>
      <c r="AQ2303" s="374"/>
      <c r="AR2303" s="374"/>
      <c r="AS2303" s="374"/>
      <c r="AT2303" s="374"/>
      <c r="AU2303" s="374"/>
      <c r="AW2303" s="363"/>
      <c r="AX2303" s="363"/>
      <c r="AY2303" s="363"/>
      <c r="AZ2303" s="363"/>
      <c r="BA2303" s="363"/>
      <c r="BD2303" s="374" t="str">
        <f>IF(W2303="","",IF(F2303="休日",AW2303,IF(F2303="法休",AW2303,VLOOKUP(F2303,カレンダマスタ!$Q$56:$R$69,2,FALSE))))</f>
        <v/>
      </c>
      <c r="BG2303" s="374"/>
      <c r="BH2303" s="374"/>
    </row>
    <row r="2304" spans="2:60">
      <c r="B2304" s="362"/>
      <c r="C2304" s="371"/>
      <c r="D2304" s="372"/>
      <c r="E2304" s="373"/>
      <c r="F2304" s="372"/>
      <c r="G2304" s="371"/>
      <c r="H2304" s="374"/>
      <c r="I2304" s="374"/>
      <c r="J2304" s="374"/>
      <c r="K2304" s="374"/>
      <c r="L2304" s="374"/>
      <c r="M2304" s="374"/>
      <c r="N2304" s="374"/>
      <c r="O2304" s="374"/>
      <c r="P2304" s="374"/>
      <c r="Q2304" s="374"/>
      <c r="R2304" s="374"/>
      <c r="S2304" s="374"/>
      <c r="T2304" s="374"/>
      <c r="U2304" s="374"/>
      <c r="V2304" s="374"/>
      <c r="W2304" s="374"/>
      <c r="X2304" s="374"/>
      <c r="Y2304" s="374"/>
      <c r="Z2304" s="374"/>
      <c r="AA2304" s="374"/>
      <c r="AB2304" s="374"/>
      <c r="AC2304" s="374"/>
      <c r="AD2304" s="374"/>
      <c r="AE2304" s="375"/>
      <c r="AF2304" s="375"/>
      <c r="AG2304" s="375"/>
      <c r="AH2304" s="375"/>
      <c r="AI2304" s="375"/>
      <c r="AJ2304" s="375"/>
      <c r="AK2304" s="375"/>
      <c r="AL2304" s="375"/>
      <c r="AM2304" s="375"/>
      <c r="AN2304" s="375"/>
      <c r="AO2304" s="374"/>
      <c r="AP2304" s="374"/>
      <c r="AQ2304" s="374"/>
      <c r="AR2304" s="374"/>
      <c r="AS2304" s="374"/>
      <c r="AT2304" s="374"/>
      <c r="AU2304" s="374"/>
      <c r="AW2304" s="363"/>
      <c r="AX2304" s="363"/>
      <c r="AY2304" s="363"/>
      <c r="AZ2304" s="363"/>
      <c r="BA2304" s="363"/>
      <c r="BD2304" s="374" t="str">
        <f>IF(W2304="","",IF(F2304="休日",AW2304,IF(F2304="法休",AW2304,VLOOKUP(F2304,カレンダマスタ!$Q$56:$R$69,2,FALSE))))</f>
        <v/>
      </c>
      <c r="BG2304" s="374"/>
      <c r="BH2304" s="374"/>
    </row>
    <row r="2305" spans="2:60" ht="13.8" thickBot="1">
      <c r="B2305" s="376"/>
      <c r="C2305" s="377"/>
      <c r="D2305" s="378"/>
      <c r="E2305" s="379"/>
      <c r="F2305" s="378"/>
      <c r="G2305" s="377"/>
      <c r="H2305" s="380"/>
      <c r="I2305" s="380"/>
      <c r="J2305" s="380"/>
      <c r="K2305" s="380"/>
      <c r="L2305" s="380"/>
      <c r="M2305" s="380"/>
      <c r="N2305" s="380"/>
      <c r="O2305" s="380"/>
      <c r="P2305" s="380"/>
      <c r="Q2305" s="380"/>
      <c r="R2305" s="380"/>
      <c r="S2305" s="380"/>
      <c r="T2305" s="380"/>
      <c r="U2305" s="380"/>
      <c r="V2305" s="380"/>
      <c r="W2305" s="380"/>
      <c r="X2305" s="380"/>
      <c r="Y2305" s="380"/>
      <c r="Z2305" s="380"/>
      <c r="AA2305" s="380"/>
      <c r="AB2305" s="380"/>
      <c r="AC2305" s="380"/>
      <c r="AD2305" s="380"/>
      <c r="AE2305" s="381"/>
      <c r="AF2305" s="381"/>
      <c r="AG2305" s="381"/>
      <c r="AH2305" s="381"/>
      <c r="AI2305" s="381"/>
      <c r="AJ2305" s="381"/>
      <c r="AK2305" s="381"/>
      <c r="AL2305" s="381"/>
      <c r="AM2305" s="381"/>
      <c r="AN2305" s="381"/>
      <c r="AO2305" s="380"/>
      <c r="AP2305" s="380"/>
      <c r="AQ2305" s="380"/>
      <c r="AR2305" s="380"/>
      <c r="AS2305" s="380"/>
      <c r="AT2305" s="380"/>
      <c r="AU2305" s="380"/>
      <c r="AW2305" s="364"/>
      <c r="AX2305" s="364"/>
      <c r="AY2305" s="364"/>
      <c r="AZ2305" s="364"/>
      <c r="BA2305" s="364"/>
      <c r="BD2305" s="380" t="str">
        <f>IF(W2305="","",IF(F2305="休日",AW2305,IF(F2305="法休",AW2305,VLOOKUP(F2305,カレンダマスタ!$Q$56:$R$69,2,FALSE))))</f>
        <v/>
      </c>
      <c r="BG2305" s="380"/>
      <c r="BH2305" s="380"/>
    </row>
    <row r="2306" spans="2:60">
      <c r="B2306" s="176">
        <f>B2261+1</f>
        <v>52</v>
      </c>
      <c r="C2306" s="382" t="str">
        <f>IF(STEP!C2306&lt;&gt;"",STEP!C2306,"")</f>
        <v/>
      </c>
      <c r="D2306" s="383" t="str">
        <f>IF(STEP!D2306&lt;&gt;"",STEP!D2306,"")</f>
        <v/>
      </c>
      <c r="E2306" s="384" t="str">
        <f>IF(STEP!E2306&lt;&gt;"",STEP!E2306,"")</f>
        <v/>
      </c>
      <c r="F2306" s="248"/>
      <c r="G2306" s="249"/>
      <c r="H2306" s="250"/>
      <c r="I2306" s="250"/>
      <c r="J2306" s="250"/>
      <c r="K2306" s="250"/>
      <c r="L2306" s="250"/>
      <c r="M2306" s="250"/>
      <c r="N2306" s="250"/>
      <c r="O2306" s="250"/>
      <c r="P2306" s="250"/>
      <c r="Q2306" s="250"/>
      <c r="R2306" s="250"/>
      <c r="S2306" s="250"/>
      <c r="T2306" s="250"/>
      <c r="U2306" s="250"/>
      <c r="V2306" s="250"/>
      <c r="W2306" s="250"/>
      <c r="X2306" s="250"/>
      <c r="Y2306" s="250"/>
      <c r="Z2306" s="250"/>
      <c r="AA2306" s="250"/>
      <c r="AB2306" s="250"/>
      <c r="AC2306" s="250"/>
      <c r="AD2306" s="250"/>
      <c r="AE2306" s="251"/>
      <c r="AF2306" s="251"/>
      <c r="AG2306" s="251"/>
      <c r="AH2306" s="251"/>
      <c r="AI2306" s="251"/>
      <c r="AJ2306" s="251"/>
      <c r="AK2306" s="251"/>
      <c r="AL2306" s="251"/>
      <c r="AM2306" s="251"/>
      <c r="AN2306" s="251"/>
      <c r="AO2306" s="250"/>
      <c r="AP2306" s="250"/>
      <c r="AQ2306" s="250"/>
      <c r="AR2306" s="250"/>
      <c r="AS2306" s="250"/>
      <c r="AT2306" s="250"/>
      <c r="AU2306" s="250"/>
      <c r="AW2306" s="282" t="str">
        <f t="shared" ref="AW2306:AW2340" si="274">IF(W2306&lt;&gt;"",IF(W2306&lt;&gt;"",CEILING(IF(J2306&lt;&gt;"",J2306,I2306),$AY$8),""),"")</f>
        <v/>
      </c>
      <c r="AX2306" s="282" t="str">
        <f t="shared" ref="AX2306:AX2340" si="275">IF(W2306&lt;&gt;"",IF(W2306&lt;&gt;"",IF(OR(K2306="早出",AND(BD2306&lt;AW2306,K2306&lt;&gt;"有償遅刻")),AW2306,BD2306),""),"")</f>
        <v/>
      </c>
      <c r="AY2306" s="282" t="str">
        <f t="shared" ref="AY2306:AY2340" si="276">IF(W2306&lt;&gt;"",FLOOR(IF(N2306&lt;&gt;"",N2306,M2306),$AY$8),"")</f>
        <v/>
      </c>
      <c r="AZ2306" s="282" t="str">
        <f t="shared" ref="AZ2306:AZ2340" si="277">IF(W2306&lt;&gt;"",IF(AY2306&lt;&gt;0,AY2306-AR2306,L2306-AR2306),"")</f>
        <v/>
      </c>
      <c r="BA2306" s="282" t="str">
        <f t="shared" ref="BA2306:BA2340" si="278">IF(W2306&lt;&gt;"",W2306,"")</f>
        <v/>
      </c>
      <c r="BD2306" s="250" t="str">
        <f>IF(W2306="","",IF(F2306="休日",AW2306,IF(F2306="法休",AW2306,VLOOKUP(F2306,カレンダマスタ!$Q$56:$R$69,2,FALSE))))</f>
        <v/>
      </c>
      <c r="BG2306" s="250" t="str">
        <f>STEP!AF2306</f>
        <v/>
      </c>
      <c r="BH2306" s="250" t="str">
        <f>IF(AX2306="","",IF(P2306&lt;&gt;"","",IF(BG2306="CS","OK",IF(VLOOKUP(E2306,カレンダマスタ!$A$5:$D$381,4,FALSE)&gt;0,"",IF(OR(AX2306*24&gt;10.84,AZ2306*24&lt;14.5)=TRUE,"×","OK")))))</f>
        <v/>
      </c>
    </row>
    <row r="2307" spans="2:60">
      <c r="B2307" s="111"/>
      <c r="C2307" s="385" t="str">
        <f>IF(STEP!C2307&lt;&gt;"",STEP!C2307,"")</f>
        <v/>
      </c>
      <c r="D2307" s="386" t="str">
        <f>IF(STEP!D2307&lt;&gt;"",STEP!D2307,"")</f>
        <v/>
      </c>
      <c r="E2307" s="387" t="str">
        <f>IF(STEP!E2307&lt;&gt;"",STEP!E2307,"")</f>
        <v/>
      </c>
      <c r="F2307" s="253"/>
      <c r="G2307" s="252"/>
      <c r="H2307" s="254"/>
      <c r="I2307" s="254"/>
      <c r="J2307" s="254"/>
      <c r="K2307" s="254"/>
      <c r="L2307" s="254"/>
      <c r="M2307" s="254"/>
      <c r="N2307" s="254"/>
      <c r="O2307" s="254"/>
      <c r="P2307" s="254"/>
      <c r="Q2307" s="254"/>
      <c r="R2307" s="254"/>
      <c r="S2307" s="254"/>
      <c r="T2307" s="254"/>
      <c r="U2307" s="254"/>
      <c r="V2307" s="254"/>
      <c r="W2307" s="254"/>
      <c r="X2307" s="254"/>
      <c r="Y2307" s="254"/>
      <c r="Z2307" s="254"/>
      <c r="AA2307" s="254"/>
      <c r="AB2307" s="254"/>
      <c r="AC2307" s="254"/>
      <c r="AD2307" s="254"/>
      <c r="AE2307" s="255"/>
      <c r="AF2307" s="255"/>
      <c r="AG2307" s="255"/>
      <c r="AH2307" s="255"/>
      <c r="AI2307" s="255"/>
      <c r="AJ2307" s="255"/>
      <c r="AK2307" s="255"/>
      <c r="AL2307" s="255"/>
      <c r="AM2307" s="255"/>
      <c r="AN2307" s="255"/>
      <c r="AO2307" s="254"/>
      <c r="AP2307" s="254"/>
      <c r="AQ2307" s="254"/>
      <c r="AR2307" s="254"/>
      <c r="AS2307" s="254"/>
      <c r="AT2307" s="254"/>
      <c r="AU2307" s="254"/>
      <c r="AW2307" s="283" t="str">
        <f t="shared" si="274"/>
        <v/>
      </c>
      <c r="AX2307" s="283" t="str">
        <f t="shared" si="275"/>
        <v/>
      </c>
      <c r="AY2307" s="283" t="str">
        <f t="shared" si="276"/>
        <v/>
      </c>
      <c r="AZ2307" s="283" t="str">
        <f t="shared" si="277"/>
        <v/>
      </c>
      <c r="BA2307" s="283" t="str">
        <f t="shared" si="278"/>
        <v/>
      </c>
      <c r="BD2307" s="254" t="str">
        <f>IF(W2307="","",IF(F2307="休日",AW2307,IF(F2307="法休",AW2307,VLOOKUP(F2307,カレンダマスタ!$Q$56:$R$69,2,FALSE))))</f>
        <v/>
      </c>
      <c r="BG2307" s="254" t="str">
        <f t="shared" ref="BG2307:BG2340" si="279">BG2306</f>
        <v/>
      </c>
      <c r="BH2307" s="254" t="str">
        <f>IF(AX2307="","",IF(P2307&lt;&gt;"","",IF(BG2307="CS","OK",IF(VLOOKUP(E2307,カレンダマスタ!$A$5:$D$381,4,FALSE)&gt;0,"",IF(OR(AX2307*24&gt;10.84,AZ2307*24&lt;14.5)=TRUE,"×","OK")))))</f>
        <v/>
      </c>
    </row>
    <row r="2308" spans="2:60">
      <c r="B2308" s="111"/>
      <c r="C2308" s="385" t="str">
        <f>IF(STEP!C2308&lt;&gt;"",STEP!C2308,"")</f>
        <v/>
      </c>
      <c r="D2308" s="386" t="str">
        <f>IF(STEP!D2308&lt;&gt;"",STEP!D2308,"")</f>
        <v/>
      </c>
      <c r="E2308" s="387" t="str">
        <f>IF(STEP!E2308&lt;&gt;"",STEP!E2308,"")</f>
        <v/>
      </c>
      <c r="F2308" s="253"/>
      <c r="G2308" s="252"/>
      <c r="H2308" s="254"/>
      <c r="I2308" s="254"/>
      <c r="J2308" s="254"/>
      <c r="K2308" s="254"/>
      <c r="L2308" s="254"/>
      <c r="M2308" s="254"/>
      <c r="N2308" s="254"/>
      <c r="O2308" s="254"/>
      <c r="P2308" s="254"/>
      <c r="Q2308" s="254"/>
      <c r="R2308" s="254"/>
      <c r="S2308" s="254"/>
      <c r="T2308" s="254"/>
      <c r="U2308" s="254"/>
      <c r="V2308" s="254"/>
      <c r="W2308" s="254"/>
      <c r="X2308" s="254"/>
      <c r="Y2308" s="254"/>
      <c r="Z2308" s="254"/>
      <c r="AA2308" s="254"/>
      <c r="AB2308" s="254"/>
      <c r="AC2308" s="254"/>
      <c r="AD2308" s="254"/>
      <c r="AE2308" s="255"/>
      <c r="AF2308" s="255"/>
      <c r="AG2308" s="255"/>
      <c r="AH2308" s="255"/>
      <c r="AI2308" s="255"/>
      <c r="AJ2308" s="255"/>
      <c r="AK2308" s="255"/>
      <c r="AL2308" s="255"/>
      <c r="AM2308" s="255"/>
      <c r="AN2308" s="255"/>
      <c r="AO2308" s="254"/>
      <c r="AP2308" s="254"/>
      <c r="AQ2308" s="254"/>
      <c r="AR2308" s="254"/>
      <c r="AS2308" s="254"/>
      <c r="AT2308" s="254"/>
      <c r="AU2308" s="254"/>
      <c r="AW2308" s="283" t="str">
        <f t="shared" si="274"/>
        <v/>
      </c>
      <c r="AX2308" s="283" t="str">
        <f t="shared" si="275"/>
        <v/>
      </c>
      <c r="AY2308" s="283" t="str">
        <f t="shared" si="276"/>
        <v/>
      </c>
      <c r="AZ2308" s="283" t="str">
        <f t="shared" si="277"/>
        <v/>
      </c>
      <c r="BA2308" s="283" t="str">
        <f t="shared" si="278"/>
        <v/>
      </c>
      <c r="BD2308" s="254" t="str">
        <f>IF(W2308="","",IF(F2308="休日",AW2308,IF(F2308="法休",AW2308,VLOOKUP(F2308,カレンダマスタ!$Q$56:$R$69,2,FALSE))))</f>
        <v/>
      </c>
      <c r="BG2308" s="254" t="str">
        <f t="shared" si="279"/>
        <v/>
      </c>
      <c r="BH2308" s="254" t="str">
        <f>IF(AX2308="","",IF(P2308&lt;&gt;"","",IF(BG2308="CS","OK",IF(VLOOKUP(E2308,カレンダマスタ!$A$5:$D$381,4,FALSE)&gt;0,"",IF(OR(AX2308*24&gt;10.84,AZ2308*24&lt;14.5)=TRUE,"×","OK")))))</f>
        <v/>
      </c>
    </row>
    <row r="2309" spans="2:60">
      <c r="B2309" s="111"/>
      <c r="C2309" s="385" t="str">
        <f>IF(STEP!C2309&lt;&gt;"",STEP!C2309,"")</f>
        <v/>
      </c>
      <c r="D2309" s="386" t="str">
        <f>IF(STEP!D2309&lt;&gt;"",STEP!D2309,"")</f>
        <v/>
      </c>
      <c r="E2309" s="387" t="str">
        <f>IF(STEP!E2309&lt;&gt;"",STEP!E2309,"")</f>
        <v/>
      </c>
      <c r="F2309" s="256"/>
      <c r="G2309" s="257"/>
      <c r="H2309" s="254"/>
      <c r="I2309" s="254"/>
      <c r="J2309" s="254"/>
      <c r="K2309" s="254"/>
      <c r="L2309" s="254"/>
      <c r="M2309" s="254"/>
      <c r="N2309" s="254"/>
      <c r="O2309" s="254"/>
      <c r="P2309" s="254"/>
      <c r="Q2309" s="254"/>
      <c r="R2309" s="254"/>
      <c r="S2309" s="254"/>
      <c r="T2309" s="254"/>
      <c r="U2309" s="254"/>
      <c r="V2309" s="254"/>
      <c r="W2309" s="254"/>
      <c r="X2309" s="254"/>
      <c r="Y2309" s="254"/>
      <c r="Z2309" s="254"/>
      <c r="AA2309" s="254"/>
      <c r="AB2309" s="254"/>
      <c r="AC2309" s="254"/>
      <c r="AD2309" s="254"/>
      <c r="AE2309" s="255"/>
      <c r="AF2309" s="255"/>
      <c r="AG2309" s="255"/>
      <c r="AH2309" s="255"/>
      <c r="AI2309" s="255"/>
      <c r="AJ2309" s="255"/>
      <c r="AK2309" s="255"/>
      <c r="AL2309" s="255"/>
      <c r="AM2309" s="255"/>
      <c r="AN2309" s="255"/>
      <c r="AO2309" s="254"/>
      <c r="AP2309" s="254"/>
      <c r="AQ2309" s="254"/>
      <c r="AR2309" s="254"/>
      <c r="AS2309" s="254"/>
      <c r="AT2309" s="254"/>
      <c r="AU2309" s="254"/>
      <c r="AW2309" s="283" t="str">
        <f t="shared" si="274"/>
        <v/>
      </c>
      <c r="AX2309" s="283" t="str">
        <f t="shared" si="275"/>
        <v/>
      </c>
      <c r="AY2309" s="283" t="str">
        <f t="shared" si="276"/>
        <v/>
      </c>
      <c r="AZ2309" s="283" t="str">
        <f t="shared" si="277"/>
        <v/>
      </c>
      <c r="BA2309" s="283" t="str">
        <f t="shared" si="278"/>
        <v/>
      </c>
      <c r="BD2309" s="254" t="str">
        <f>IF(W2309="","",IF(F2309="休日",AW2309,IF(F2309="法休",AW2309,VLOOKUP(F2309,カレンダマスタ!$Q$56:$R$69,2,FALSE))))</f>
        <v/>
      </c>
      <c r="BG2309" s="254" t="str">
        <f t="shared" si="279"/>
        <v/>
      </c>
      <c r="BH2309" s="254" t="str">
        <f>IF(AX2309="","",IF(P2309&lt;&gt;"","",IF(BG2309="CS","OK",IF(VLOOKUP(E2309,カレンダマスタ!$A$5:$D$381,4,FALSE)&gt;0,"",IF(OR(AX2309*24&gt;10.84,AZ2309*24&lt;14.5)=TRUE,"×","OK")))))</f>
        <v/>
      </c>
    </row>
    <row r="2310" spans="2:60">
      <c r="B2310" s="111"/>
      <c r="C2310" s="385" t="str">
        <f>IF(STEP!C2310&lt;&gt;"",STEP!C2310,"")</f>
        <v/>
      </c>
      <c r="D2310" s="386" t="str">
        <f>IF(STEP!D2310&lt;&gt;"",STEP!D2310,"")</f>
        <v/>
      </c>
      <c r="E2310" s="387" t="str">
        <f>IF(STEP!E2310&lt;&gt;"",STEP!E2310,"")</f>
        <v/>
      </c>
      <c r="F2310" s="256"/>
      <c r="G2310" s="257"/>
      <c r="H2310" s="254"/>
      <c r="I2310" s="254"/>
      <c r="J2310" s="254"/>
      <c r="K2310" s="254"/>
      <c r="L2310" s="254"/>
      <c r="M2310" s="254"/>
      <c r="N2310" s="254"/>
      <c r="O2310" s="254"/>
      <c r="P2310" s="254"/>
      <c r="Q2310" s="254"/>
      <c r="R2310" s="254"/>
      <c r="S2310" s="254"/>
      <c r="T2310" s="254"/>
      <c r="U2310" s="254"/>
      <c r="V2310" s="254"/>
      <c r="W2310" s="254"/>
      <c r="X2310" s="254"/>
      <c r="Y2310" s="254"/>
      <c r="Z2310" s="254"/>
      <c r="AA2310" s="254"/>
      <c r="AB2310" s="254"/>
      <c r="AC2310" s="254"/>
      <c r="AD2310" s="254"/>
      <c r="AE2310" s="255"/>
      <c r="AF2310" s="255"/>
      <c r="AG2310" s="255"/>
      <c r="AH2310" s="255"/>
      <c r="AI2310" s="255"/>
      <c r="AJ2310" s="255"/>
      <c r="AK2310" s="255"/>
      <c r="AL2310" s="255"/>
      <c r="AM2310" s="255"/>
      <c r="AN2310" s="255"/>
      <c r="AO2310" s="254"/>
      <c r="AP2310" s="254"/>
      <c r="AQ2310" s="254"/>
      <c r="AR2310" s="254"/>
      <c r="AS2310" s="254"/>
      <c r="AT2310" s="254"/>
      <c r="AU2310" s="254"/>
      <c r="AW2310" s="283" t="str">
        <f t="shared" si="274"/>
        <v/>
      </c>
      <c r="AX2310" s="283" t="str">
        <f t="shared" si="275"/>
        <v/>
      </c>
      <c r="AY2310" s="283" t="str">
        <f t="shared" si="276"/>
        <v/>
      </c>
      <c r="AZ2310" s="283" t="str">
        <f t="shared" si="277"/>
        <v/>
      </c>
      <c r="BA2310" s="283" t="str">
        <f t="shared" si="278"/>
        <v/>
      </c>
      <c r="BD2310" s="254" t="str">
        <f>IF(W2310="","",IF(F2310="休日",AW2310,IF(F2310="法休",AW2310,VLOOKUP(F2310,カレンダマスタ!$Q$56:$R$69,2,FALSE))))</f>
        <v/>
      </c>
      <c r="BG2310" s="254" t="str">
        <f t="shared" si="279"/>
        <v/>
      </c>
      <c r="BH2310" s="254" t="str">
        <f>IF(AX2310="","",IF(P2310&lt;&gt;"","",IF(BG2310="CS","OK",IF(VLOOKUP(E2310,カレンダマスタ!$A$5:$D$381,4,FALSE)&gt;0,"",IF(OR(AX2310*24&gt;10.84,AZ2310*24&lt;14.5)=TRUE,"×","OK")))))</f>
        <v/>
      </c>
    </row>
    <row r="2311" spans="2:60">
      <c r="B2311" s="111"/>
      <c r="C2311" s="385" t="str">
        <f>IF(STEP!C2311&lt;&gt;"",STEP!C2311,"")</f>
        <v/>
      </c>
      <c r="D2311" s="386" t="str">
        <f>IF(STEP!D2311&lt;&gt;"",STEP!D2311,"")</f>
        <v/>
      </c>
      <c r="E2311" s="387" t="str">
        <f>IF(STEP!E2311&lt;&gt;"",STEP!E2311,"")</f>
        <v/>
      </c>
      <c r="F2311" s="256"/>
      <c r="G2311" s="252"/>
      <c r="H2311" s="254"/>
      <c r="I2311" s="254"/>
      <c r="J2311" s="254"/>
      <c r="K2311" s="254"/>
      <c r="L2311" s="254"/>
      <c r="M2311" s="254"/>
      <c r="N2311" s="254"/>
      <c r="O2311" s="254"/>
      <c r="P2311" s="254"/>
      <c r="Q2311" s="254"/>
      <c r="R2311" s="254"/>
      <c r="S2311" s="254"/>
      <c r="T2311" s="254"/>
      <c r="U2311" s="254"/>
      <c r="V2311" s="254"/>
      <c r="W2311" s="254"/>
      <c r="X2311" s="254"/>
      <c r="Y2311" s="254"/>
      <c r="Z2311" s="254"/>
      <c r="AA2311" s="254"/>
      <c r="AB2311" s="254"/>
      <c r="AC2311" s="254"/>
      <c r="AD2311" s="254"/>
      <c r="AE2311" s="255"/>
      <c r="AF2311" s="255"/>
      <c r="AG2311" s="255"/>
      <c r="AH2311" s="255"/>
      <c r="AI2311" s="255"/>
      <c r="AJ2311" s="255"/>
      <c r="AK2311" s="255"/>
      <c r="AL2311" s="255"/>
      <c r="AM2311" s="255"/>
      <c r="AN2311" s="255"/>
      <c r="AO2311" s="254"/>
      <c r="AP2311" s="254"/>
      <c r="AQ2311" s="254"/>
      <c r="AR2311" s="254"/>
      <c r="AS2311" s="254"/>
      <c r="AT2311" s="254"/>
      <c r="AU2311" s="254"/>
      <c r="AW2311" s="283" t="str">
        <f t="shared" si="274"/>
        <v/>
      </c>
      <c r="AX2311" s="283" t="str">
        <f t="shared" si="275"/>
        <v/>
      </c>
      <c r="AY2311" s="283" t="str">
        <f t="shared" si="276"/>
        <v/>
      </c>
      <c r="AZ2311" s="283" t="str">
        <f t="shared" si="277"/>
        <v/>
      </c>
      <c r="BA2311" s="283" t="str">
        <f t="shared" si="278"/>
        <v/>
      </c>
      <c r="BD2311" s="254" t="str">
        <f>IF(W2311="","",IF(F2311="休日",AW2311,IF(F2311="法休",AW2311,VLOOKUP(F2311,カレンダマスタ!$Q$56:$R$69,2,FALSE))))</f>
        <v/>
      </c>
      <c r="BG2311" s="254" t="str">
        <f t="shared" si="279"/>
        <v/>
      </c>
      <c r="BH2311" s="254" t="str">
        <f>IF(AX2311="","",IF(P2311&lt;&gt;"","",IF(BG2311="CS","OK",IF(VLOOKUP(E2311,カレンダマスタ!$A$5:$D$381,4,FALSE)&gt;0,"",IF(OR(AX2311*24&gt;10.84,AZ2311*24&lt;14.5)=TRUE,"×","OK")))))</f>
        <v/>
      </c>
    </row>
    <row r="2312" spans="2:60">
      <c r="B2312" s="111"/>
      <c r="C2312" s="388" t="str">
        <f>IF(STEP!C2312&lt;&gt;"",STEP!C2312,"")</f>
        <v/>
      </c>
      <c r="D2312" s="389" t="str">
        <f>IF(STEP!D2312&lt;&gt;"",STEP!D2312,"")</f>
        <v/>
      </c>
      <c r="E2312" s="390" t="str">
        <f>IF(STEP!E2312&lt;&gt;"",STEP!E2312,"")</f>
        <v/>
      </c>
      <c r="F2312" s="259"/>
      <c r="G2312" s="258"/>
      <c r="H2312" s="260"/>
      <c r="I2312" s="260"/>
      <c r="J2312" s="260"/>
      <c r="K2312" s="260"/>
      <c r="L2312" s="260"/>
      <c r="M2312" s="260"/>
      <c r="N2312" s="260"/>
      <c r="O2312" s="260"/>
      <c r="P2312" s="260"/>
      <c r="Q2312" s="260"/>
      <c r="R2312" s="260"/>
      <c r="S2312" s="260"/>
      <c r="T2312" s="260"/>
      <c r="U2312" s="260"/>
      <c r="V2312" s="260"/>
      <c r="W2312" s="260"/>
      <c r="X2312" s="260"/>
      <c r="Y2312" s="260"/>
      <c r="Z2312" s="260"/>
      <c r="AA2312" s="260"/>
      <c r="AB2312" s="260"/>
      <c r="AC2312" s="260"/>
      <c r="AD2312" s="260"/>
      <c r="AE2312" s="261"/>
      <c r="AF2312" s="261"/>
      <c r="AG2312" s="261"/>
      <c r="AH2312" s="261"/>
      <c r="AI2312" s="261"/>
      <c r="AJ2312" s="261"/>
      <c r="AK2312" s="261"/>
      <c r="AL2312" s="261"/>
      <c r="AM2312" s="261"/>
      <c r="AN2312" s="261"/>
      <c r="AO2312" s="260"/>
      <c r="AP2312" s="260"/>
      <c r="AQ2312" s="260"/>
      <c r="AR2312" s="260"/>
      <c r="AS2312" s="260"/>
      <c r="AT2312" s="260"/>
      <c r="AU2312" s="260"/>
      <c r="AW2312" s="284" t="str">
        <f t="shared" si="274"/>
        <v/>
      </c>
      <c r="AX2312" s="284" t="str">
        <f t="shared" si="275"/>
        <v/>
      </c>
      <c r="AY2312" s="284" t="str">
        <f t="shared" si="276"/>
        <v/>
      </c>
      <c r="AZ2312" s="284" t="str">
        <f t="shared" si="277"/>
        <v/>
      </c>
      <c r="BA2312" s="284" t="str">
        <f t="shared" si="278"/>
        <v/>
      </c>
      <c r="BD2312" s="260" t="str">
        <f>IF(W2312="","",IF(F2312="休日",AW2312,IF(F2312="法休",AW2312,VLOOKUP(F2312,カレンダマスタ!$Q$56:$R$69,2,FALSE))))</f>
        <v/>
      </c>
      <c r="BG2312" s="260" t="str">
        <f t="shared" si="279"/>
        <v/>
      </c>
      <c r="BH2312" s="260" t="str">
        <f>IF(AX2312="","",IF(P2312&lt;&gt;"","",IF(BG2312="CS","OK",IF(VLOOKUP(E2312,カレンダマスタ!$A$5:$D$381,4,FALSE)&gt;0,"",IF(OR(AX2312*24&gt;10.84,AZ2312*24&lt;14.5)=TRUE,"×","OK")))))</f>
        <v/>
      </c>
    </row>
    <row r="2313" spans="2:60">
      <c r="B2313" s="111"/>
      <c r="C2313" s="391" t="str">
        <f>IF(STEP!C2313&lt;&gt;"",STEP!C2313,"")</f>
        <v/>
      </c>
      <c r="D2313" s="392" t="str">
        <f>IF(STEP!D2313&lt;&gt;"",STEP!D2313,"")</f>
        <v/>
      </c>
      <c r="E2313" s="393" t="str">
        <f>IF(STEP!E2313&lt;&gt;"",STEP!E2313,"")</f>
        <v/>
      </c>
      <c r="F2313" s="263"/>
      <c r="G2313" s="262"/>
      <c r="H2313" s="264"/>
      <c r="I2313" s="264"/>
      <c r="J2313" s="264"/>
      <c r="K2313" s="264"/>
      <c r="L2313" s="264"/>
      <c r="M2313" s="264"/>
      <c r="N2313" s="264"/>
      <c r="O2313" s="264"/>
      <c r="P2313" s="264"/>
      <c r="Q2313" s="264"/>
      <c r="R2313" s="264"/>
      <c r="S2313" s="264"/>
      <c r="T2313" s="264"/>
      <c r="U2313" s="264"/>
      <c r="V2313" s="264"/>
      <c r="W2313" s="264"/>
      <c r="X2313" s="264"/>
      <c r="Y2313" s="264"/>
      <c r="Z2313" s="264"/>
      <c r="AA2313" s="264"/>
      <c r="AB2313" s="264"/>
      <c r="AC2313" s="264"/>
      <c r="AD2313" s="264"/>
      <c r="AE2313" s="265"/>
      <c r="AF2313" s="265"/>
      <c r="AG2313" s="265"/>
      <c r="AH2313" s="265"/>
      <c r="AI2313" s="265"/>
      <c r="AJ2313" s="265"/>
      <c r="AK2313" s="265"/>
      <c r="AL2313" s="265"/>
      <c r="AM2313" s="265"/>
      <c r="AN2313" s="265"/>
      <c r="AO2313" s="264"/>
      <c r="AP2313" s="264"/>
      <c r="AQ2313" s="264"/>
      <c r="AR2313" s="264"/>
      <c r="AS2313" s="264"/>
      <c r="AT2313" s="264"/>
      <c r="AU2313" s="264"/>
      <c r="AW2313" s="285" t="str">
        <f t="shared" si="274"/>
        <v/>
      </c>
      <c r="AX2313" s="285" t="str">
        <f t="shared" si="275"/>
        <v/>
      </c>
      <c r="AY2313" s="285" t="str">
        <f t="shared" si="276"/>
        <v/>
      </c>
      <c r="AZ2313" s="285" t="str">
        <f t="shared" si="277"/>
        <v/>
      </c>
      <c r="BA2313" s="285" t="str">
        <f t="shared" si="278"/>
        <v/>
      </c>
      <c r="BD2313" s="264" t="str">
        <f>IF(W2313="","",IF(F2313="休日",AW2313,IF(F2313="法休",AW2313,VLOOKUP(F2313,カレンダマスタ!$Q$56:$R$69,2,FALSE))))</f>
        <v/>
      </c>
      <c r="BG2313" s="264" t="str">
        <f t="shared" si="279"/>
        <v/>
      </c>
      <c r="BH2313" s="264" t="str">
        <f>IF(AX2313="","",IF(P2313&lt;&gt;"","",IF(BG2313="CS","OK",IF(VLOOKUP(E2313,カレンダマスタ!$A$5:$D$381,4,FALSE)&gt;0,"",IF(OR(AX2313*24&gt;10.84,AZ2313*24&lt;14.5)=TRUE,"×","OK")))))</f>
        <v/>
      </c>
    </row>
    <row r="2314" spans="2:60">
      <c r="B2314" s="111"/>
      <c r="C2314" s="385" t="str">
        <f>IF(STEP!C2314&lt;&gt;"",STEP!C2314,"")</f>
        <v/>
      </c>
      <c r="D2314" s="386" t="str">
        <f>IF(STEP!D2314&lt;&gt;"",STEP!D2314,"")</f>
        <v/>
      </c>
      <c r="E2314" s="387" t="str">
        <f>IF(STEP!E2314&lt;&gt;"",STEP!E2314,"")</f>
        <v/>
      </c>
      <c r="F2314" s="253"/>
      <c r="G2314" s="252"/>
      <c r="H2314" s="254"/>
      <c r="I2314" s="254"/>
      <c r="J2314" s="254"/>
      <c r="K2314" s="254"/>
      <c r="L2314" s="254"/>
      <c r="M2314" s="254"/>
      <c r="N2314" s="254"/>
      <c r="O2314" s="254"/>
      <c r="P2314" s="254"/>
      <c r="Q2314" s="254"/>
      <c r="R2314" s="254"/>
      <c r="S2314" s="254"/>
      <c r="T2314" s="254"/>
      <c r="U2314" s="254"/>
      <c r="V2314" s="254"/>
      <c r="W2314" s="254"/>
      <c r="X2314" s="254"/>
      <c r="Y2314" s="254"/>
      <c r="Z2314" s="254"/>
      <c r="AA2314" s="254"/>
      <c r="AB2314" s="254"/>
      <c r="AC2314" s="254"/>
      <c r="AD2314" s="254"/>
      <c r="AE2314" s="255"/>
      <c r="AF2314" s="255"/>
      <c r="AG2314" s="255"/>
      <c r="AH2314" s="255"/>
      <c r="AI2314" s="255"/>
      <c r="AJ2314" s="255"/>
      <c r="AK2314" s="255"/>
      <c r="AL2314" s="255"/>
      <c r="AM2314" s="255"/>
      <c r="AN2314" s="255"/>
      <c r="AO2314" s="254"/>
      <c r="AP2314" s="254"/>
      <c r="AQ2314" s="254"/>
      <c r="AR2314" s="254"/>
      <c r="AS2314" s="254"/>
      <c r="AT2314" s="254"/>
      <c r="AU2314" s="254"/>
      <c r="AW2314" s="283" t="str">
        <f t="shared" si="274"/>
        <v/>
      </c>
      <c r="AX2314" s="283" t="str">
        <f t="shared" si="275"/>
        <v/>
      </c>
      <c r="AY2314" s="283" t="str">
        <f t="shared" si="276"/>
        <v/>
      </c>
      <c r="AZ2314" s="283" t="str">
        <f t="shared" si="277"/>
        <v/>
      </c>
      <c r="BA2314" s="283" t="str">
        <f t="shared" si="278"/>
        <v/>
      </c>
      <c r="BD2314" s="254" t="str">
        <f>IF(W2314="","",IF(F2314="休日",AW2314,IF(F2314="法休",AW2314,VLOOKUP(F2314,カレンダマスタ!$Q$56:$R$69,2,FALSE))))</f>
        <v/>
      </c>
      <c r="BG2314" s="254" t="str">
        <f t="shared" si="279"/>
        <v/>
      </c>
      <c r="BH2314" s="254" t="str">
        <f>IF(AX2314="","",IF(P2314&lt;&gt;"","",IF(BG2314="CS","OK",IF(VLOOKUP(E2314,カレンダマスタ!$A$5:$D$381,4,FALSE)&gt;0,"",IF(OR(AX2314*24&gt;10.84,AZ2314*24&lt;14.5)=TRUE,"×","OK")))))</f>
        <v/>
      </c>
    </row>
    <row r="2315" spans="2:60">
      <c r="B2315" s="111"/>
      <c r="C2315" s="385" t="str">
        <f>IF(STEP!C2315&lt;&gt;"",STEP!C2315,"")</f>
        <v/>
      </c>
      <c r="D2315" s="386" t="str">
        <f>IF(STEP!D2315&lt;&gt;"",STEP!D2315,"")</f>
        <v/>
      </c>
      <c r="E2315" s="387" t="str">
        <f>IF(STEP!E2315&lt;&gt;"",STEP!E2315,"")</f>
        <v/>
      </c>
      <c r="F2315" s="253"/>
      <c r="G2315" s="252"/>
      <c r="H2315" s="254"/>
      <c r="I2315" s="254"/>
      <c r="J2315" s="254"/>
      <c r="K2315" s="254"/>
      <c r="L2315" s="254"/>
      <c r="M2315" s="254"/>
      <c r="N2315" s="254"/>
      <c r="O2315" s="254"/>
      <c r="P2315" s="254"/>
      <c r="Q2315" s="254"/>
      <c r="R2315" s="254"/>
      <c r="S2315" s="254"/>
      <c r="T2315" s="254"/>
      <c r="U2315" s="254"/>
      <c r="V2315" s="254"/>
      <c r="W2315" s="254"/>
      <c r="X2315" s="254"/>
      <c r="Y2315" s="254"/>
      <c r="Z2315" s="254"/>
      <c r="AA2315" s="254"/>
      <c r="AB2315" s="254"/>
      <c r="AC2315" s="254"/>
      <c r="AD2315" s="254"/>
      <c r="AE2315" s="255"/>
      <c r="AF2315" s="255"/>
      <c r="AG2315" s="255"/>
      <c r="AH2315" s="255"/>
      <c r="AI2315" s="255"/>
      <c r="AJ2315" s="255"/>
      <c r="AK2315" s="255"/>
      <c r="AL2315" s="255"/>
      <c r="AM2315" s="255"/>
      <c r="AN2315" s="255"/>
      <c r="AO2315" s="254"/>
      <c r="AP2315" s="254"/>
      <c r="AQ2315" s="254"/>
      <c r="AR2315" s="254"/>
      <c r="AS2315" s="254"/>
      <c r="AT2315" s="254"/>
      <c r="AU2315" s="254"/>
      <c r="AW2315" s="283" t="str">
        <f t="shared" si="274"/>
        <v/>
      </c>
      <c r="AX2315" s="283" t="str">
        <f t="shared" si="275"/>
        <v/>
      </c>
      <c r="AY2315" s="283" t="str">
        <f t="shared" si="276"/>
        <v/>
      </c>
      <c r="AZ2315" s="283" t="str">
        <f t="shared" si="277"/>
        <v/>
      </c>
      <c r="BA2315" s="283" t="str">
        <f t="shared" si="278"/>
        <v/>
      </c>
      <c r="BD2315" s="254" t="str">
        <f>IF(W2315="","",IF(F2315="休日",AW2315,IF(F2315="法休",AW2315,VLOOKUP(F2315,カレンダマスタ!$Q$56:$R$69,2,FALSE))))</f>
        <v/>
      </c>
      <c r="BG2315" s="254" t="str">
        <f t="shared" si="279"/>
        <v/>
      </c>
      <c r="BH2315" s="254" t="str">
        <f>IF(AX2315="","",IF(P2315&lt;&gt;"","",IF(BG2315="CS","OK",IF(VLOOKUP(E2315,カレンダマスタ!$A$5:$D$381,4,FALSE)&gt;0,"",IF(OR(AX2315*24&gt;10.84,AZ2315*24&lt;14.5)=TRUE,"×","OK")))))</f>
        <v/>
      </c>
    </row>
    <row r="2316" spans="2:60">
      <c r="B2316" s="111"/>
      <c r="C2316" s="385" t="str">
        <f>IF(STEP!C2316&lt;&gt;"",STEP!C2316,"")</f>
        <v/>
      </c>
      <c r="D2316" s="386" t="str">
        <f>IF(STEP!D2316&lt;&gt;"",STEP!D2316,"")</f>
        <v/>
      </c>
      <c r="E2316" s="387" t="str">
        <f>IF(STEP!E2316&lt;&gt;"",STEP!E2316,"")</f>
        <v/>
      </c>
      <c r="F2316" s="256"/>
      <c r="G2316" s="257"/>
      <c r="H2316" s="254"/>
      <c r="I2316" s="254"/>
      <c r="J2316" s="254"/>
      <c r="K2316" s="254"/>
      <c r="L2316" s="254"/>
      <c r="M2316" s="254"/>
      <c r="N2316" s="254"/>
      <c r="O2316" s="254"/>
      <c r="P2316" s="254"/>
      <c r="Q2316" s="254"/>
      <c r="R2316" s="254"/>
      <c r="S2316" s="254"/>
      <c r="T2316" s="254"/>
      <c r="U2316" s="254"/>
      <c r="V2316" s="254"/>
      <c r="W2316" s="254"/>
      <c r="X2316" s="254"/>
      <c r="Y2316" s="254"/>
      <c r="Z2316" s="254"/>
      <c r="AA2316" s="254"/>
      <c r="AB2316" s="254"/>
      <c r="AC2316" s="254"/>
      <c r="AD2316" s="254"/>
      <c r="AE2316" s="255"/>
      <c r="AF2316" s="255"/>
      <c r="AG2316" s="255"/>
      <c r="AH2316" s="255"/>
      <c r="AI2316" s="255"/>
      <c r="AJ2316" s="255"/>
      <c r="AK2316" s="255"/>
      <c r="AL2316" s="255"/>
      <c r="AM2316" s="255"/>
      <c r="AN2316" s="255"/>
      <c r="AO2316" s="254"/>
      <c r="AP2316" s="254"/>
      <c r="AQ2316" s="254"/>
      <c r="AR2316" s="254"/>
      <c r="AS2316" s="254"/>
      <c r="AT2316" s="254"/>
      <c r="AU2316" s="254"/>
      <c r="AW2316" s="283" t="str">
        <f t="shared" si="274"/>
        <v/>
      </c>
      <c r="AX2316" s="283" t="str">
        <f t="shared" si="275"/>
        <v/>
      </c>
      <c r="AY2316" s="283" t="str">
        <f t="shared" si="276"/>
        <v/>
      </c>
      <c r="AZ2316" s="283" t="str">
        <f t="shared" si="277"/>
        <v/>
      </c>
      <c r="BA2316" s="283" t="str">
        <f t="shared" si="278"/>
        <v/>
      </c>
      <c r="BD2316" s="254" t="str">
        <f>IF(W2316="","",IF(F2316="休日",AW2316,IF(F2316="法休",AW2316,VLOOKUP(F2316,カレンダマスタ!$Q$56:$R$69,2,FALSE))))</f>
        <v/>
      </c>
      <c r="BG2316" s="254" t="str">
        <f t="shared" si="279"/>
        <v/>
      </c>
      <c r="BH2316" s="254" t="str">
        <f>IF(AX2316="","",IF(P2316&lt;&gt;"","",IF(BG2316="CS","OK",IF(VLOOKUP(E2316,カレンダマスタ!$A$5:$D$381,4,FALSE)&gt;0,"",IF(OR(AX2316*24&gt;10.84,AZ2316*24&lt;14.5)=TRUE,"×","OK")))))</f>
        <v/>
      </c>
    </row>
    <row r="2317" spans="2:60">
      <c r="B2317" s="111"/>
      <c r="C2317" s="385" t="str">
        <f>IF(STEP!C2317&lt;&gt;"",STEP!C2317,"")</f>
        <v/>
      </c>
      <c r="D2317" s="386" t="str">
        <f>IF(STEP!D2317&lt;&gt;"",STEP!D2317,"")</f>
        <v/>
      </c>
      <c r="E2317" s="387" t="str">
        <f>IF(STEP!E2317&lt;&gt;"",STEP!E2317,"")</f>
        <v/>
      </c>
      <c r="F2317" s="256"/>
      <c r="G2317" s="257"/>
      <c r="H2317" s="254"/>
      <c r="I2317" s="254"/>
      <c r="J2317" s="254"/>
      <c r="K2317" s="254"/>
      <c r="L2317" s="254"/>
      <c r="M2317" s="254"/>
      <c r="N2317" s="254"/>
      <c r="O2317" s="254"/>
      <c r="P2317" s="254"/>
      <c r="Q2317" s="254"/>
      <c r="R2317" s="254"/>
      <c r="S2317" s="254"/>
      <c r="T2317" s="254"/>
      <c r="U2317" s="254"/>
      <c r="V2317" s="254"/>
      <c r="W2317" s="254"/>
      <c r="X2317" s="254"/>
      <c r="Y2317" s="254"/>
      <c r="Z2317" s="254"/>
      <c r="AA2317" s="254"/>
      <c r="AB2317" s="254"/>
      <c r="AC2317" s="254"/>
      <c r="AD2317" s="254"/>
      <c r="AE2317" s="255"/>
      <c r="AF2317" s="255"/>
      <c r="AG2317" s="255"/>
      <c r="AH2317" s="255"/>
      <c r="AI2317" s="255"/>
      <c r="AJ2317" s="255"/>
      <c r="AK2317" s="255"/>
      <c r="AL2317" s="255"/>
      <c r="AM2317" s="255"/>
      <c r="AN2317" s="255"/>
      <c r="AO2317" s="254"/>
      <c r="AP2317" s="254"/>
      <c r="AQ2317" s="254"/>
      <c r="AR2317" s="254"/>
      <c r="AS2317" s="254"/>
      <c r="AT2317" s="254"/>
      <c r="AU2317" s="254"/>
      <c r="AW2317" s="283" t="str">
        <f t="shared" si="274"/>
        <v/>
      </c>
      <c r="AX2317" s="283" t="str">
        <f t="shared" si="275"/>
        <v/>
      </c>
      <c r="AY2317" s="283" t="str">
        <f t="shared" si="276"/>
        <v/>
      </c>
      <c r="AZ2317" s="283" t="str">
        <f t="shared" si="277"/>
        <v/>
      </c>
      <c r="BA2317" s="283" t="str">
        <f t="shared" si="278"/>
        <v/>
      </c>
      <c r="BD2317" s="254" t="str">
        <f>IF(W2317="","",IF(F2317="休日",AW2317,IF(F2317="法休",AW2317,VLOOKUP(F2317,カレンダマスタ!$Q$56:$R$69,2,FALSE))))</f>
        <v/>
      </c>
      <c r="BG2317" s="254" t="str">
        <f t="shared" si="279"/>
        <v/>
      </c>
      <c r="BH2317" s="254" t="str">
        <f>IF(AX2317="","",IF(P2317&lt;&gt;"","",IF(BG2317="CS","OK",IF(VLOOKUP(E2317,カレンダマスタ!$A$5:$D$381,4,FALSE)&gt;0,"",IF(OR(AX2317*24&gt;10.84,AZ2317*24&lt;14.5)=TRUE,"×","OK")))))</f>
        <v/>
      </c>
    </row>
    <row r="2318" spans="2:60">
      <c r="B2318" s="111"/>
      <c r="C2318" s="385" t="str">
        <f>IF(STEP!C2318&lt;&gt;"",STEP!C2318,"")</f>
        <v/>
      </c>
      <c r="D2318" s="386" t="str">
        <f>IF(STEP!D2318&lt;&gt;"",STEP!D2318,"")</f>
        <v/>
      </c>
      <c r="E2318" s="387" t="str">
        <f>IF(STEP!E2318&lt;&gt;"",STEP!E2318,"")</f>
        <v/>
      </c>
      <c r="F2318" s="256"/>
      <c r="G2318" s="257"/>
      <c r="H2318" s="254"/>
      <c r="I2318" s="254"/>
      <c r="J2318" s="254"/>
      <c r="K2318" s="254"/>
      <c r="L2318" s="254"/>
      <c r="M2318" s="254"/>
      <c r="N2318" s="254"/>
      <c r="O2318" s="254"/>
      <c r="P2318" s="254"/>
      <c r="Q2318" s="254"/>
      <c r="R2318" s="254"/>
      <c r="S2318" s="254"/>
      <c r="T2318" s="254"/>
      <c r="U2318" s="254"/>
      <c r="V2318" s="254"/>
      <c r="W2318" s="254"/>
      <c r="X2318" s="254"/>
      <c r="Y2318" s="254"/>
      <c r="Z2318" s="254"/>
      <c r="AA2318" s="254"/>
      <c r="AB2318" s="254"/>
      <c r="AC2318" s="254"/>
      <c r="AD2318" s="254"/>
      <c r="AE2318" s="255"/>
      <c r="AF2318" s="255"/>
      <c r="AG2318" s="255"/>
      <c r="AH2318" s="255"/>
      <c r="AI2318" s="255"/>
      <c r="AJ2318" s="255"/>
      <c r="AK2318" s="255"/>
      <c r="AL2318" s="255"/>
      <c r="AM2318" s="255"/>
      <c r="AN2318" s="255"/>
      <c r="AO2318" s="254"/>
      <c r="AP2318" s="254"/>
      <c r="AQ2318" s="254"/>
      <c r="AR2318" s="254"/>
      <c r="AS2318" s="254"/>
      <c r="AT2318" s="254"/>
      <c r="AU2318" s="254"/>
      <c r="AW2318" s="283" t="str">
        <f t="shared" si="274"/>
        <v/>
      </c>
      <c r="AX2318" s="283" t="str">
        <f t="shared" si="275"/>
        <v/>
      </c>
      <c r="AY2318" s="283" t="str">
        <f t="shared" si="276"/>
        <v/>
      </c>
      <c r="AZ2318" s="283" t="str">
        <f t="shared" si="277"/>
        <v/>
      </c>
      <c r="BA2318" s="283" t="str">
        <f t="shared" si="278"/>
        <v/>
      </c>
      <c r="BD2318" s="254" t="str">
        <f>IF(W2318="","",IF(F2318="休日",AW2318,IF(F2318="法休",AW2318,VLOOKUP(F2318,カレンダマスタ!$Q$56:$R$69,2,FALSE))))</f>
        <v/>
      </c>
      <c r="BG2318" s="254" t="str">
        <f t="shared" si="279"/>
        <v/>
      </c>
      <c r="BH2318" s="254" t="str">
        <f>IF(AX2318="","",IF(P2318&lt;&gt;"","",IF(BG2318="CS","OK",IF(VLOOKUP(E2318,カレンダマスタ!$A$5:$D$381,4,FALSE)&gt;0,"",IF(OR(AX2318*24&gt;10.84,AZ2318*24&lt;14.5)=TRUE,"×","OK")))))</f>
        <v/>
      </c>
    </row>
    <row r="2319" spans="2:60">
      <c r="B2319" s="111"/>
      <c r="C2319" s="388" t="str">
        <f>IF(STEP!C2319&lt;&gt;"",STEP!C2319,"")</f>
        <v/>
      </c>
      <c r="D2319" s="389" t="str">
        <f>IF(STEP!D2319&lt;&gt;"",STEP!D2319,"")</f>
        <v/>
      </c>
      <c r="E2319" s="390" t="str">
        <f>IF(STEP!E2319&lt;&gt;"",STEP!E2319,"")</f>
        <v/>
      </c>
      <c r="F2319" s="259"/>
      <c r="G2319" s="266"/>
      <c r="H2319" s="260"/>
      <c r="I2319" s="260"/>
      <c r="J2319" s="260"/>
      <c r="K2319" s="260"/>
      <c r="L2319" s="260"/>
      <c r="M2319" s="260"/>
      <c r="N2319" s="260"/>
      <c r="O2319" s="260"/>
      <c r="P2319" s="260"/>
      <c r="Q2319" s="260"/>
      <c r="R2319" s="260"/>
      <c r="S2319" s="260"/>
      <c r="T2319" s="260"/>
      <c r="U2319" s="260"/>
      <c r="V2319" s="260"/>
      <c r="W2319" s="260"/>
      <c r="X2319" s="260"/>
      <c r="Y2319" s="260"/>
      <c r="Z2319" s="260"/>
      <c r="AA2319" s="260"/>
      <c r="AB2319" s="260"/>
      <c r="AC2319" s="260"/>
      <c r="AD2319" s="260"/>
      <c r="AE2319" s="261"/>
      <c r="AF2319" s="261"/>
      <c r="AG2319" s="261"/>
      <c r="AH2319" s="261"/>
      <c r="AI2319" s="261"/>
      <c r="AJ2319" s="261"/>
      <c r="AK2319" s="261"/>
      <c r="AL2319" s="261"/>
      <c r="AM2319" s="261"/>
      <c r="AN2319" s="261"/>
      <c r="AO2319" s="260"/>
      <c r="AP2319" s="260"/>
      <c r="AQ2319" s="260"/>
      <c r="AR2319" s="260"/>
      <c r="AS2319" s="260"/>
      <c r="AT2319" s="260"/>
      <c r="AU2319" s="260"/>
      <c r="AW2319" s="284" t="str">
        <f t="shared" si="274"/>
        <v/>
      </c>
      <c r="AX2319" s="284" t="str">
        <f t="shared" si="275"/>
        <v/>
      </c>
      <c r="AY2319" s="284" t="str">
        <f t="shared" si="276"/>
        <v/>
      </c>
      <c r="AZ2319" s="284" t="str">
        <f t="shared" si="277"/>
        <v/>
      </c>
      <c r="BA2319" s="284" t="str">
        <f t="shared" si="278"/>
        <v/>
      </c>
      <c r="BD2319" s="260" t="str">
        <f>IF(W2319="","",IF(F2319="休日",AW2319,IF(F2319="法休",AW2319,VLOOKUP(F2319,カレンダマスタ!$Q$56:$R$69,2,FALSE))))</f>
        <v/>
      </c>
      <c r="BG2319" s="260" t="str">
        <f t="shared" si="279"/>
        <v/>
      </c>
      <c r="BH2319" s="260" t="str">
        <f>IF(AX2319="","",IF(P2319&lt;&gt;"","",IF(BG2319="CS","OK",IF(VLOOKUP(E2319,カレンダマスタ!$A$5:$D$381,4,FALSE)&gt;0,"",IF(OR(AX2319*24&gt;10.84,AZ2319*24&lt;14.5)=TRUE,"×","OK")))))</f>
        <v/>
      </c>
    </row>
    <row r="2320" spans="2:60">
      <c r="B2320" s="111"/>
      <c r="C2320" s="391" t="str">
        <f>IF(STEP!C2320&lt;&gt;"",STEP!C2320,"")</f>
        <v/>
      </c>
      <c r="D2320" s="392" t="str">
        <f>IF(STEP!D2320&lt;&gt;"",STEP!D2320,"")</f>
        <v/>
      </c>
      <c r="E2320" s="393" t="str">
        <f>IF(STEP!E2320&lt;&gt;"",STEP!E2320,"")</f>
        <v/>
      </c>
      <c r="F2320" s="263"/>
      <c r="G2320" s="267"/>
      <c r="H2320" s="264"/>
      <c r="I2320" s="264"/>
      <c r="J2320" s="264"/>
      <c r="K2320" s="264"/>
      <c r="L2320" s="264"/>
      <c r="M2320" s="264"/>
      <c r="N2320" s="264"/>
      <c r="O2320" s="264"/>
      <c r="P2320" s="264"/>
      <c r="Q2320" s="264"/>
      <c r="R2320" s="264"/>
      <c r="S2320" s="264"/>
      <c r="T2320" s="264"/>
      <c r="U2320" s="264"/>
      <c r="V2320" s="264"/>
      <c r="W2320" s="264"/>
      <c r="X2320" s="264"/>
      <c r="Y2320" s="264"/>
      <c r="Z2320" s="264"/>
      <c r="AA2320" s="264"/>
      <c r="AB2320" s="264"/>
      <c r="AC2320" s="264"/>
      <c r="AD2320" s="264"/>
      <c r="AE2320" s="265"/>
      <c r="AF2320" s="265"/>
      <c r="AG2320" s="265"/>
      <c r="AH2320" s="265"/>
      <c r="AI2320" s="265"/>
      <c r="AJ2320" s="265"/>
      <c r="AK2320" s="265"/>
      <c r="AL2320" s="265"/>
      <c r="AM2320" s="265"/>
      <c r="AN2320" s="265"/>
      <c r="AO2320" s="264"/>
      <c r="AP2320" s="264"/>
      <c r="AQ2320" s="264"/>
      <c r="AR2320" s="264"/>
      <c r="AS2320" s="264"/>
      <c r="AT2320" s="264"/>
      <c r="AU2320" s="264"/>
      <c r="AW2320" s="285" t="str">
        <f t="shared" si="274"/>
        <v/>
      </c>
      <c r="AX2320" s="285" t="str">
        <f t="shared" si="275"/>
        <v/>
      </c>
      <c r="AY2320" s="285" t="str">
        <f t="shared" si="276"/>
        <v/>
      </c>
      <c r="AZ2320" s="285" t="str">
        <f t="shared" si="277"/>
        <v/>
      </c>
      <c r="BA2320" s="285" t="str">
        <f t="shared" si="278"/>
        <v/>
      </c>
      <c r="BD2320" s="264" t="str">
        <f>IF(W2320="","",IF(F2320="休日",AW2320,IF(F2320="法休",AW2320,VLOOKUP(F2320,カレンダマスタ!$Q$56:$R$69,2,FALSE))))</f>
        <v/>
      </c>
      <c r="BG2320" s="264" t="str">
        <f t="shared" si="279"/>
        <v/>
      </c>
      <c r="BH2320" s="264" t="str">
        <f>IF(AX2320="","",IF(P2320&lt;&gt;"","",IF(BG2320="CS","OK",IF(VLOOKUP(E2320,カレンダマスタ!$A$5:$D$381,4,FALSE)&gt;0,"",IF(OR(AX2320*24&gt;10.84,AZ2320*24&lt;14.5)=TRUE,"×","OK")))))</f>
        <v/>
      </c>
    </row>
    <row r="2321" spans="2:60">
      <c r="B2321" s="111"/>
      <c r="C2321" s="385" t="str">
        <f>IF(STEP!C2321&lt;&gt;"",STEP!C2321,"")</f>
        <v/>
      </c>
      <c r="D2321" s="386" t="str">
        <f>IF(STEP!D2321&lt;&gt;"",STEP!D2321,"")</f>
        <v/>
      </c>
      <c r="E2321" s="387" t="str">
        <f>IF(STEP!E2321&lt;&gt;"",STEP!E2321,"")</f>
        <v/>
      </c>
      <c r="F2321" s="253"/>
      <c r="G2321" s="252"/>
      <c r="H2321" s="254"/>
      <c r="I2321" s="254"/>
      <c r="J2321" s="254"/>
      <c r="K2321" s="254"/>
      <c r="L2321" s="254"/>
      <c r="M2321" s="254"/>
      <c r="N2321" s="254"/>
      <c r="O2321" s="254"/>
      <c r="P2321" s="254"/>
      <c r="Q2321" s="254"/>
      <c r="R2321" s="254"/>
      <c r="S2321" s="254"/>
      <c r="T2321" s="254"/>
      <c r="U2321" s="254"/>
      <c r="V2321" s="254"/>
      <c r="W2321" s="254"/>
      <c r="X2321" s="254"/>
      <c r="Y2321" s="254"/>
      <c r="Z2321" s="254"/>
      <c r="AA2321" s="254"/>
      <c r="AB2321" s="254"/>
      <c r="AC2321" s="254"/>
      <c r="AD2321" s="254"/>
      <c r="AE2321" s="255"/>
      <c r="AF2321" s="255"/>
      <c r="AG2321" s="255"/>
      <c r="AH2321" s="255"/>
      <c r="AI2321" s="255"/>
      <c r="AJ2321" s="255"/>
      <c r="AK2321" s="255"/>
      <c r="AL2321" s="255"/>
      <c r="AM2321" s="255"/>
      <c r="AN2321" s="255"/>
      <c r="AO2321" s="254"/>
      <c r="AP2321" s="254"/>
      <c r="AQ2321" s="254"/>
      <c r="AR2321" s="254"/>
      <c r="AS2321" s="254"/>
      <c r="AT2321" s="254"/>
      <c r="AU2321" s="254"/>
      <c r="AW2321" s="283" t="str">
        <f t="shared" si="274"/>
        <v/>
      </c>
      <c r="AX2321" s="283" t="str">
        <f t="shared" si="275"/>
        <v/>
      </c>
      <c r="AY2321" s="283" t="str">
        <f t="shared" si="276"/>
        <v/>
      </c>
      <c r="AZ2321" s="283" t="str">
        <f t="shared" si="277"/>
        <v/>
      </c>
      <c r="BA2321" s="283" t="str">
        <f t="shared" si="278"/>
        <v/>
      </c>
      <c r="BD2321" s="254" t="str">
        <f>IF(W2321="","",IF(F2321="休日",AW2321,IF(F2321="法休",AW2321,VLOOKUP(F2321,カレンダマスタ!$Q$56:$R$69,2,FALSE))))</f>
        <v/>
      </c>
      <c r="BG2321" s="503" t="str">
        <f t="shared" si="279"/>
        <v/>
      </c>
      <c r="BH2321" s="503" t="str">
        <f>IF(AX2321="","",IF(P2321&lt;&gt;"","",IF(BG2321="CS","OK",IF(VLOOKUP(E2321,カレンダマスタ!$A$5:$D$381,4,FALSE)&gt;0,"",IF(OR(AX2321*24&gt;10.84,AZ2321*24&lt;14.5)=TRUE,"×","OK")))))</f>
        <v/>
      </c>
    </row>
    <row r="2322" spans="2:60">
      <c r="B2322" s="111"/>
      <c r="C2322" s="385" t="str">
        <f>IF(STEP!C2322&lt;&gt;"",STEP!C2322,"")</f>
        <v/>
      </c>
      <c r="D2322" s="386" t="str">
        <f>IF(STEP!D2322&lt;&gt;"",STEP!D2322,"")</f>
        <v/>
      </c>
      <c r="E2322" s="387" t="str">
        <f>IF(STEP!E2322&lt;&gt;"",STEP!E2322,"")</f>
        <v/>
      </c>
      <c r="F2322" s="253"/>
      <c r="G2322" s="252"/>
      <c r="H2322" s="254"/>
      <c r="I2322" s="254"/>
      <c r="J2322" s="254"/>
      <c r="K2322" s="254"/>
      <c r="L2322" s="254"/>
      <c r="M2322" s="254"/>
      <c r="N2322" s="254"/>
      <c r="O2322" s="254"/>
      <c r="P2322" s="254"/>
      <c r="Q2322" s="254"/>
      <c r="R2322" s="254"/>
      <c r="S2322" s="254"/>
      <c r="T2322" s="254"/>
      <c r="U2322" s="254"/>
      <c r="V2322" s="254"/>
      <c r="W2322" s="254"/>
      <c r="X2322" s="254"/>
      <c r="Y2322" s="254"/>
      <c r="Z2322" s="254"/>
      <c r="AA2322" s="254"/>
      <c r="AB2322" s="254"/>
      <c r="AC2322" s="254"/>
      <c r="AD2322" s="254"/>
      <c r="AE2322" s="255"/>
      <c r="AF2322" s="255"/>
      <c r="AG2322" s="255"/>
      <c r="AH2322" s="255"/>
      <c r="AI2322" s="255"/>
      <c r="AJ2322" s="255"/>
      <c r="AK2322" s="255"/>
      <c r="AL2322" s="255"/>
      <c r="AM2322" s="255"/>
      <c r="AN2322" s="255"/>
      <c r="AO2322" s="254"/>
      <c r="AP2322" s="254"/>
      <c r="AQ2322" s="254"/>
      <c r="AR2322" s="254"/>
      <c r="AS2322" s="254"/>
      <c r="AT2322" s="254"/>
      <c r="AU2322" s="254"/>
      <c r="AW2322" s="283" t="str">
        <f t="shared" si="274"/>
        <v/>
      </c>
      <c r="AX2322" s="283" t="str">
        <f t="shared" si="275"/>
        <v/>
      </c>
      <c r="AY2322" s="283" t="str">
        <f t="shared" si="276"/>
        <v/>
      </c>
      <c r="AZ2322" s="283" t="str">
        <f t="shared" si="277"/>
        <v/>
      </c>
      <c r="BA2322" s="283" t="str">
        <f t="shared" si="278"/>
        <v/>
      </c>
      <c r="BD2322" s="254" t="str">
        <f>IF(W2322="","",IF(F2322="休日",AW2322,IF(F2322="法休",AW2322,VLOOKUP(F2322,カレンダマスタ!$Q$56:$R$69,2,FALSE))))</f>
        <v/>
      </c>
      <c r="BG2322" s="254" t="str">
        <f t="shared" si="279"/>
        <v/>
      </c>
      <c r="BH2322" s="254" t="str">
        <f>IF(AX2322="","",IF(P2322&lt;&gt;"","",IF(BG2322="CS","OK",IF(VLOOKUP(E2322,カレンダマスタ!$A$5:$D$381,4,FALSE)&gt;0,"",IF(OR(AX2322*24&gt;10.84,AZ2322*24&lt;14.5)=TRUE,"×","OK")))))</f>
        <v/>
      </c>
    </row>
    <row r="2323" spans="2:60">
      <c r="B2323" s="111"/>
      <c r="C2323" s="385" t="str">
        <f>IF(STEP!C2323&lt;&gt;"",STEP!C2323,"")</f>
        <v/>
      </c>
      <c r="D2323" s="386" t="str">
        <f>IF(STEP!D2323&lt;&gt;"",STEP!D2323,"")</f>
        <v/>
      </c>
      <c r="E2323" s="387" t="str">
        <f>IF(STEP!E2323&lt;&gt;"",STEP!E2323,"")</f>
        <v/>
      </c>
      <c r="F2323" s="256"/>
      <c r="G2323" s="257"/>
      <c r="H2323" s="254"/>
      <c r="I2323" s="254"/>
      <c r="J2323" s="254"/>
      <c r="K2323" s="254"/>
      <c r="L2323" s="254"/>
      <c r="M2323" s="254"/>
      <c r="N2323" s="254"/>
      <c r="O2323" s="254"/>
      <c r="P2323" s="254"/>
      <c r="Q2323" s="254"/>
      <c r="R2323" s="254"/>
      <c r="S2323" s="254"/>
      <c r="T2323" s="254"/>
      <c r="U2323" s="254"/>
      <c r="V2323" s="254"/>
      <c r="W2323" s="254"/>
      <c r="X2323" s="254"/>
      <c r="Y2323" s="254"/>
      <c r="Z2323" s="254"/>
      <c r="AA2323" s="254"/>
      <c r="AB2323" s="254"/>
      <c r="AC2323" s="254"/>
      <c r="AD2323" s="254"/>
      <c r="AE2323" s="255"/>
      <c r="AF2323" s="255"/>
      <c r="AG2323" s="255"/>
      <c r="AH2323" s="255"/>
      <c r="AI2323" s="255"/>
      <c r="AJ2323" s="255"/>
      <c r="AK2323" s="255"/>
      <c r="AL2323" s="255"/>
      <c r="AM2323" s="255"/>
      <c r="AN2323" s="255"/>
      <c r="AO2323" s="254"/>
      <c r="AP2323" s="254"/>
      <c r="AQ2323" s="254"/>
      <c r="AR2323" s="254"/>
      <c r="AS2323" s="254"/>
      <c r="AT2323" s="254"/>
      <c r="AU2323" s="254"/>
      <c r="AW2323" s="283" t="str">
        <f t="shared" si="274"/>
        <v/>
      </c>
      <c r="AX2323" s="283" t="str">
        <f t="shared" si="275"/>
        <v/>
      </c>
      <c r="AY2323" s="283" t="str">
        <f t="shared" si="276"/>
        <v/>
      </c>
      <c r="AZ2323" s="283" t="str">
        <f t="shared" si="277"/>
        <v/>
      </c>
      <c r="BA2323" s="283" t="str">
        <f t="shared" si="278"/>
        <v/>
      </c>
      <c r="BD2323" s="254" t="str">
        <f>IF(W2323="","",IF(F2323="休日",AW2323,IF(F2323="法休",AW2323,VLOOKUP(F2323,カレンダマスタ!$Q$56:$R$69,2,FALSE))))</f>
        <v/>
      </c>
      <c r="BG2323" s="254" t="str">
        <f t="shared" si="279"/>
        <v/>
      </c>
      <c r="BH2323" s="254" t="str">
        <f>IF(AX2323="","",IF(P2323&lt;&gt;"","",IF(BG2323="CS","OK",IF(VLOOKUP(E2323,カレンダマスタ!$A$5:$D$381,4,FALSE)&gt;0,"",IF(OR(AX2323*24&gt;10.84,AZ2323*24&lt;14.5)=TRUE,"×","OK")))))</f>
        <v/>
      </c>
    </row>
    <row r="2324" spans="2:60">
      <c r="B2324" s="111"/>
      <c r="C2324" s="385" t="str">
        <f>IF(STEP!C2324&lt;&gt;"",STEP!C2324,"")</f>
        <v/>
      </c>
      <c r="D2324" s="386" t="str">
        <f>IF(STEP!D2324&lt;&gt;"",STEP!D2324,"")</f>
        <v/>
      </c>
      <c r="E2324" s="387" t="str">
        <f>IF(STEP!E2324&lt;&gt;"",STEP!E2324,"")</f>
        <v/>
      </c>
      <c r="F2324" s="256"/>
      <c r="G2324" s="257"/>
      <c r="H2324" s="254"/>
      <c r="I2324" s="254"/>
      <c r="J2324" s="254"/>
      <c r="K2324" s="254"/>
      <c r="L2324" s="254"/>
      <c r="M2324" s="254"/>
      <c r="N2324" s="254"/>
      <c r="O2324" s="254"/>
      <c r="P2324" s="254"/>
      <c r="Q2324" s="254"/>
      <c r="R2324" s="254"/>
      <c r="S2324" s="254"/>
      <c r="T2324" s="254"/>
      <c r="U2324" s="254"/>
      <c r="V2324" s="254"/>
      <c r="W2324" s="254"/>
      <c r="X2324" s="254"/>
      <c r="Y2324" s="254"/>
      <c r="Z2324" s="254"/>
      <c r="AA2324" s="254"/>
      <c r="AB2324" s="254"/>
      <c r="AC2324" s="254"/>
      <c r="AD2324" s="254"/>
      <c r="AE2324" s="255"/>
      <c r="AF2324" s="255"/>
      <c r="AG2324" s="255"/>
      <c r="AH2324" s="255"/>
      <c r="AI2324" s="255"/>
      <c r="AJ2324" s="255"/>
      <c r="AK2324" s="255"/>
      <c r="AL2324" s="255"/>
      <c r="AM2324" s="255"/>
      <c r="AN2324" s="255"/>
      <c r="AO2324" s="254"/>
      <c r="AP2324" s="254"/>
      <c r="AQ2324" s="254"/>
      <c r="AR2324" s="254"/>
      <c r="AS2324" s="254"/>
      <c r="AT2324" s="254"/>
      <c r="AU2324" s="254"/>
      <c r="AW2324" s="283" t="str">
        <f t="shared" si="274"/>
        <v/>
      </c>
      <c r="AX2324" s="283" t="str">
        <f t="shared" si="275"/>
        <v/>
      </c>
      <c r="AY2324" s="283" t="str">
        <f t="shared" si="276"/>
        <v/>
      </c>
      <c r="AZ2324" s="283" t="str">
        <f t="shared" si="277"/>
        <v/>
      </c>
      <c r="BA2324" s="283" t="str">
        <f t="shared" si="278"/>
        <v/>
      </c>
      <c r="BD2324" s="254" t="str">
        <f>IF(W2324="","",IF(F2324="休日",AW2324,IF(F2324="法休",AW2324,VLOOKUP(F2324,カレンダマスタ!$Q$56:$R$69,2,FALSE))))</f>
        <v/>
      </c>
      <c r="BG2324" s="254" t="str">
        <f t="shared" si="279"/>
        <v/>
      </c>
      <c r="BH2324" s="254" t="str">
        <f>IF(AX2324="","",IF(P2324&lt;&gt;"","",IF(BG2324="CS","OK",IF(VLOOKUP(E2324,カレンダマスタ!$A$5:$D$381,4,FALSE)&gt;0,"",IF(OR(AX2324*24&gt;10.84,AZ2324*24&lt;14.5)=TRUE,"×","OK")))))</f>
        <v/>
      </c>
    </row>
    <row r="2325" spans="2:60">
      <c r="B2325" s="111"/>
      <c r="C2325" s="385" t="str">
        <f>IF(STEP!C2325&lt;&gt;"",STEP!C2325,"")</f>
        <v/>
      </c>
      <c r="D2325" s="386" t="str">
        <f>IF(STEP!D2325&lt;&gt;"",STEP!D2325,"")</f>
        <v/>
      </c>
      <c r="E2325" s="387" t="str">
        <f>IF(STEP!E2325&lt;&gt;"",STEP!E2325,"")</f>
        <v/>
      </c>
      <c r="F2325" s="256"/>
      <c r="G2325" s="257"/>
      <c r="H2325" s="254"/>
      <c r="I2325" s="254"/>
      <c r="J2325" s="254"/>
      <c r="K2325" s="254"/>
      <c r="L2325" s="254"/>
      <c r="M2325" s="254"/>
      <c r="N2325" s="254"/>
      <c r="O2325" s="254"/>
      <c r="P2325" s="254"/>
      <c r="Q2325" s="254"/>
      <c r="R2325" s="254"/>
      <c r="S2325" s="254"/>
      <c r="T2325" s="254"/>
      <c r="U2325" s="254"/>
      <c r="V2325" s="254"/>
      <c r="W2325" s="254"/>
      <c r="X2325" s="254"/>
      <c r="Y2325" s="254"/>
      <c r="Z2325" s="254"/>
      <c r="AA2325" s="254"/>
      <c r="AB2325" s="254"/>
      <c r="AC2325" s="254"/>
      <c r="AD2325" s="254"/>
      <c r="AE2325" s="255"/>
      <c r="AF2325" s="255"/>
      <c r="AG2325" s="255"/>
      <c r="AH2325" s="255"/>
      <c r="AI2325" s="255"/>
      <c r="AJ2325" s="255"/>
      <c r="AK2325" s="255"/>
      <c r="AL2325" s="255"/>
      <c r="AM2325" s="255"/>
      <c r="AN2325" s="255"/>
      <c r="AO2325" s="254"/>
      <c r="AP2325" s="254"/>
      <c r="AQ2325" s="254"/>
      <c r="AR2325" s="254"/>
      <c r="AS2325" s="254"/>
      <c r="AT2325" s="254"/>
      <c r="AU2325" s="254"/>
      <c r="AW2325" s="283" t="str">
        <f t="shared" si="274"/>
        <v/>
      </c>
      <c r="AX2325" s="283" t="str">
        <f t="shared" si="275"/>
        <v/>
      </c>
      <c r="AY2325" s="283" t="str">
        <f t="shared" si="276"/>
        <v/>
      </c>
      <c r="AZ2325" s="283" t="str">
        <f t="shared" si="277"/>
        <v/>
      </c>
      <c r="BA2325" s="283" t="str">
        <f t="shared" si="278"/>
        <v/>
      </c>
      <c r="BD2325" s="254" t="str">
        <f>IF(W2325="","",IF(F2325="休日",AW2325,IF(F2325="法休",AW2325,VLOOKUP(F2325,カレンダマスタ!$Q$56:$R$69,2,FALSE))))</f>
        <v/>
      </c>
      <c r="BG2325" s="254" t="str">
        <f t="shared" si="279"/>
        <v/>
      </c>
      <c r="BH2325" s="254" t="str">
        <f>IF(AX2325="","",IF(P2325&lt;&gt;"","",IF(BG2325="CS","OK",IF(VLOOKUP(E2325,カレンダマスタ!$A$5:$D$381,4,FALSE)&gt;0,"",IF(OR(AX2325*24&gt;10.84,AZ2325*24&lt;14.5)=TRUE,"×","OK")))))</f>
        <v/>
      </c>
    </row>
    <row r="2326" spans="2:60">
      <c r="B2326" s="111"/>
      <c r="C2326" s="388" t="str">
        <f>IF(STEP!C2326&lt;&gt;"",STEP!C2326,"")</f>
        <v/>
      </c>
      <c r="D2326" s="389" t="str">
        <f>IF(STEP!D2326&lt;&gt;"",STEP!D2326,"")</f>
        <v/>
      </c>
      <c r="E2326" s="390" t="str">
        <f>IF(STEP!E2326&lt;&gt;"",STEP!E2326,"")</f>
        <v/>
      </c>
      <c r="F2326" s="259"/>
      <c r="G2326" s="266"/>
      <c r="H2326" s="260"/>
      <c r="I2326" s="260"/>
      <c r="J2326" s="260"/>
      <c r="K2326" s="260"/>
      <c r="L2326" s="260"/>
      <c r="M2326" s="260"/>
      <c r="N2326" s="260"/>
      <c r="O2326" s="260"/>
      <c r="P2326" s="260"/>
      <c r="Q2326" s="260"/>
      <c r="R2326" s="260"/>
      <c r="S2326" s="260"/>
      <c r="T2326" s="260"/>
      <c r="U2326" s="260"/>
      <c r="V2326" s="260"/>
      <c r="W2326" s="260"/>
      <c r="X2326" s="260"/>
      <c r="Y2326" s="260"/>
      <c r="Z2326" s="260"/>
      <c r="AA2326" s="260"/>
      <c r="AB2326" s="260"/>
      <c r="AC2326" s="260"/>
      <c r="AD2326" s="260"/>
      <c r="AE2326" s="261"/>
      <c r="AF2326" s="261"/>
      <c r="AG2326" s="261"/>
      <c r="AH2326" s="261"/>
      <c r="AI2326" s="261"/>
      <c r="AJ2326" s="261"/>
      <c r="AK2326" s="261"/>
      <c r="AL2326" s="261"/>
      <c r="AM2326" s="261"/>
      <c r="AN2326" s="261"/>
      <c r="AO2326" s="260"/>
      <c r="AP2326" s="260"/>
      <c r="AQ2326" s="260"/>
      <c r="AR2326" s="260"/>
      <c r="AS2326" s="260"/>
      <c r="AT2326" s="260"/>
      <c r="AU2326" s="260"/>
      <c r="AW2326" s="284" t="str">
        <f t="shared" si="274"/>
        <v/>
      </c>
      <c r="AX2326" s="284" t="str">
        <f t="shared" si="275"/>
        <v/>
      </c>
      <c r="AY2326" s="284" t="str">
        <f t="shared" si="276"/>
        <v/>
      </c>
      <c r="AZ2326" s="284" t="str">
        <f t="shared" si="277"/>
        <v/>
      </c>
      <c r="BA2326" s="284" t="str">
        <f t="shared" si="278"/>
        <v/>
      </c>
      <c r="BD2326" s="260" t="str">
        <f>IF(W2326="","",IF(F2326="休日",AW2326,IF(F2326="法休",AW2326,VLOOKUP(F2326,カレンダマスタ!$Q$56:$R$69,2,FALSE))))</f>
        <v/>
      </c>
      <c r="BG2326" s="260" t="str">
        <f t="shared" si="279"/>
        <v/>
      </c>
      <c r="BH2326" s="260" t="str">
        <f>IF(AX2326="","",IF(P2326&lt;&gt;"","",IF(BG2326="CS","OK",IF(VLOOKUP(E2326,カレンダマスタ!$A$5:$D$381,4,FALSE)&gt;0,"",IF(OR(AX2326*24&gt;10.84,AZ2326*24&lt;14.5)=TRUE,"×","OK")))))</f>
        <v/>
      </c>
    </row>
    <row r="2327" spans="2:60">
      <c r="B2327" s="111"/>
      <c r="C2327" s="391" t="str">
        <f>IF(STEP!C2327&lt;&gt;"",STEP!C2327,"")</f>
        <v/>
      </c>
      <c r="D2327" s="392" t="str">
        <f>IF(STEP!D2327&lt;&gt;"",STEP!D2327,"")</f>
        <v/>
      </c>
      <c r="E2327" s="393" t="str">
        <f>IF(STEP!E2327&lt;&gt;"",STEP!E2327,"")</f>
        <v/>
      </c>
      <c r="F2327" s="263"/>
      <c r="G2327" s="267"/>
      <c r="H2327" s="264"/>
      <c r="I2327" s="264"/>
      <c r="J2327" s="264"/>
      <c r="K2327" s="264"/>
      <c r="L2327" s="264"/>
      <c r="M2327" s="264"/>
      <c r="N2327" s="264"/>
      <c r="O2327" s="264"/>
      <c r="P2327" s="264"/>
      <c r="Q2327" s="264"/>
      <c r="R2327" s="264"/>
      <c r="S2327" s="264"/>
      <c r="T2327" s="264"/>
      <c r="U2327" s="264"/>
      <c r="V2327" s="264"/>
      <c r="W2327" s="264"/>
      <c r="X2327" s="264"/>
      <c r="Y2327" s="264"/>
      <c r="Z2327" s="264"/>
      <c r="AA2327" s="264"/>
      <c r="AB2327" s="264"/>
      <c r="AC2327" s="264"/>
      <c r="AD2327" s="264"/>
      <c r="AE2327" s="265"/>
      <c r="AF2327" s="265"/>
      <c r="AG2327" s="265"/>
      <c r="AH2327" s="265"/>
      <c r="AI2327" s="265"/>
      <c r="AJ2327" s="265"/>
      <c r="AK2327" s="265"/>
      <c r="AL2327" s="265"/>
      <c r="AM2327" s="265"/>
      <c r="AN2327" s="265"/>
      <c r="AO2327" s="264"/>
      <c r="AP2327" s="264"/>
      <c r="AQ2327" s="264"/>
      <c r="AR2327" s="264"/>
      <c r="AS2327" s="264"/>
      <c r="AT2327" s="264"/>
      <c r="AU2327" s="264"/>
      <c r="AW2327" s="285" t="str">
        <f t="shared" si="274"/>
        <v/>
      </c>
      <c r="AX2327" s="285" t="str">
        <f t="shared" si="275"/>
        <v/>
      </c>
      <c r="AY2327" s="285" t="str">
        <f t="shared" si="276"/>
        <v/>
      </c>
      <c r="AZ2327" s="285" t="str">
        <f t="shared" si="277"/>
        <v/>
      </c>
      <c r="BA2327" s="285" t="str">
        <f t="shared" si="278"/>
        <v/>
      </c>
      <c r="BD2327" s="264" t="str">
        <f>IF(W2327="","",IF(F2327="休日",AW2327,IF(F2327="法休",AW2327,VLOOKUP(F2327,カレンダマスタ!$Q$56:$R$69,2,FALSE))))</f>
        <v/>
      </c>
      <c r="BG2327" s="264" t="str">
        <f t="shared" si="279"/>
        <v/>
      </c>
      <c r="BH2327" s="264" t="str">
        <f>IF(AX2327="","",IF(P2327&lt;&gt;"","",IF(BG2327="CS","OK",IF(VLOOKUP(E2327,カレンダマスタ!$A$5:$D$381,4,FALSE)&gt;0,"",IF(OR(AX2327*24&gt;10.84,AZ2327*24&lt;14.5)=TRUE,"×","OK")))))</f>
        <v/>
      </c>
    </row>
    <row r="2328" spans="2:60">
      <c r="B2328" s="111"/>
      <c r="C2328" s="385" t="str">
        <f>IF(STEP!C2328&lt;&gt;"",STEP!C2328,"")</f>
        <v/>
      </c>
      <c r="D2328" s="386" t="str">
        <f>IF(STEP!D2328&lt;&gt;"",STEP!D2328,"")</f>
        <v/>
      </c>
      <c r="E2328" s="387" t="str">
        <f>IF(STEP!E2328&lt;&gt;"",STEP!E2328,"")</f>
        <v/>
      </c>
      <c r="F2328" s="253"/>
      <c r="G2328" s="252"/>
      <c r="H2328" s="254"/>
      <c r="I2328" s="254"/>
      <c r="J2328" s="254"/>
      <c r="K2328" s="254"/>
      <c r="L2328" s="254"/>
      <c r="M2328" s="254"/>
      <c r="N2328" s="254"/>
      <c r="O2328" s="254"/>
      <c r="P2328" s="254"/>
      <c r="Q2328" s="254"/>
      <c r="R2328" s="254"/>
      <c r="S2328" s="254"/>
      <c r="T2328" s="254"/>
      <c r="U2328" s="254"/>
      <c r="V2328" s="254"/>
      <c r="W2328" s="254"/>
      <c r="X2328" s="254"/>
      <c r="Y2328" s="254"/>
      <c r="Z2328" s="254"/>
      <c r="AA2328" s="254"/>
      <c r="AB2328" s="254"/>
      <c r="AC2328" s="254"/>
      <c r="AD2328" s="254"/>
      <c r="AE2328" s="255"/>
      <c r="AF2328" s="255"/>
      <c r="AG2328" s="255"/>
      <c r="AH2328" s="255"/>
      <c r="AI2328" s="255"/>
      <c r="AJ2328" s="255"/>
      <c r="AK2328" s="255"/>
      <c r="AL2328" s="255"/>
      <c r="AM2328" s="255"/>
      <c r="AN2328" s="255"/>
      <c r="AO2328" s="254"/>
      <c r="AP2328" s="254"/>
      <c r="AQ2328" s="254"/>
      <c r="AR2328" s="254"/>
      <c r="AS2328" s="254"/>
      <c r="AT2328" s="254"/>
      <c r="AU2328" s="254"/>
      <c r="AW2328" s="283" t="str">
        <f t="shared" si="274"/>
        <v/>
      </c>
      <c r="AX2328" s="283" t="str">
        <f t="shared" si="275"/>
        <v/>
      </c>
      <c r="AY2328" s="283" t="str">
        <f t="shared" si="276"/>
        <v/>
      </c>
      <c r="AZ2328" s="283" t="str">
        <f t="shared" si="277"/>
        <v/>
      </c>
      <c r="BA2328" s="283" t="str">
        <f t="shared" si="278"/>
        <v/>
      </c>
      <c r="BD2328" s="254" t="str">
        <f>IF(W2328="","",IF(F2328="休日",AW2328,IF(F2328="法休",AW2328,VLOOKUP(F2328,カレンダマスタ!$Q$56:$R$69,2,FALSE))))</f>
        <v/>
      </c>
      <c r="BG2328" s="503" t="str">
        <f t="shared" si="279"/>
        <v/>
      </c>
      <c r="BH2328" s="503" t="str">
        <f>IF(AX2328="","",IF(P2328&lt;&gt;"","",IF(BG2328="CS","OK",IF(VLOOKUP(E2328,カレンダマスタ!$A$5:$D$381,4,FALSE)&gt;0,"",IF(OR(AX2328*24&gt;10.84,AZ2328*24&lt;14.5)=TRUE,"×","OK")))))</f>
        <v/>
      </c>
    </row>
    <row r="2329" spans="2:60">
      <c r="B2329" s="111"/>
      <c r="C2329" s="385" t="str">
        <f>IF(STEP!C2329&lt;&gt;"",STEP!C2329,"")</f>
        <v/>
      </c>
      <c r="D2329" s="386" t="str">
        <f>IF(STEP!D2329&lt;&gt;"",STEP!D2329,"")</f>
        <v/>
      </c>
      <c r="E2329" s="387" t="str">
        <f>IF(STEP!E2329&lt;&gt;"",STEP!E2329,"")</f>
        <v/>
      </c>
      <c r="F2329" s="253"/>
      <c r="G2329" s="252"/>
      <c r="H2329" s="254"/>
      <c r="I2329" s="254"/>
      <c r="J2329" s="254"/>
      <c r="K2329" s="254"/>
      <c r="L2329" s="254"/>
      <c r="M2329" s="254"/>
      <c r="N2329" s="254"/>
      <c r="O2329" s="254"/>
      <c r="P2329" s="254"/>
      <c r="Q2329" s="254"/>
      <c r="R2329" s="254"/>
      <c r="S2329" s="254"/>
      <c r="T2329" s="254"/>
      <c r="U2329" s="254"/>
      <c r="V2329" s="254"/>
      <c r="W2329" s="254"/>
      <c r="X2329" s="254"/>
      <c r="Y2329" s="254"/>
      <c r="Z2329" s="254"/>
      <c r="AA2329" s="254"/>
      <c r="AB2329" s="254"/>
      <c r="AC2329" s="254"/>
      <c r="AD2329" s="254"/>
      <c r="AE2329" s="255"/>
      <c r="AF2329" s="255"/>
      <c r="AG2329" s="255"/>
      <c r="AH2329" s="255"/>
      <c r="AI2329" s="255"/>
      <c r="AJ2329" s="255"/>
      <c r="AK2329" s="255"/>
      <c r="AL2329" s="255"/>
      <c r="AM2329" s="255"/>
      <c r="AN2329" s="255"/>
      <c r="AO2329" s="254"/>
      <c r="AP2329" s="254"/>
      <c r="AQ2329" s="254"/>
      <c r="AR2329" s="254"/>
      <c r="AS2329" s="254"/>
      <c r="AT2329" s="254"/>
      <c r="AU2329" s="254"/>
      <c r="AW2329" s="283" t="str">
        <f t="shared" si="274"/>
        <v/>
      </c>
      <c r="AX2329" s="283" t="str">
        <f t="shared" si="275"/>
        <v/>
      </c>
      <c r="AY2329" s="283" t="str">
        <f t="shared" si="276"/>
        <v/>
      </c>
      <c r="AZ2329" s="283" t="str">
        <f t="shared" si="277"/>
        <v/>
      </c>
      <c r="BA2329" s="283" t="str">
        <f t="shared" si="278"/>
        <v/>
      </c>
      <c r="BD2329" s="254" t="str">
        <f>IF(W2329="","",IF(F2329="休日",AW2329,IF(F2329="法休",AW2329,VLOOKUP(F2329,カレンダマスタ!$Q$56:$R$69,2,FALSE))))</f>
        <v/>
      </c>
      <c r="BG2329" s="254" t="str">
        <f t="shared" si="279"/>
        <v/>
      </c>
      <c r="BH2329" s="254" t="str">
        <f>IF(AX2329="","",IF(P2329&lt;&gt;"","",IF(BG2329="CS","OK",IF(VLOOKUP(E2329,カレンダマスタ!$A$5:$D$381,4,FALSE)&gt;0,"",IF(OR(AX2329*24&gt;10.84,AZ2329*24&lt;14.5)=TRUE,"×","OK")))))</f>
        <v/>
      </c>
    </row>
    <row r="2330" spans="2:60">
      <c r="B2330" s="111"/>
      <c r="C2330" s="385" t="str">
        <f>IF(STEP!C2330&lt;&gt;"",STEP!C2330,"")</f>
        <v/>
      </c>
      <c r="D2330" s="386" t="str">
        <f>IF(STEP!D2330&lt;&gt;"",STEP!D2330,"")</f>
        <v/>
      </c>
      <c r="E2330" s="387" t="str">
        <f>IF(STEP!E2330&lt;&gt;"",STEP!E2330,"")</f>
        <v/>
      </c>
      <c r="F2330" s="253"/>
      <c r="G2330" s="252"/>
      <c r="H2330" s="254"/>
      <c r="I2330" s="254"/>
      <c r="J2330" s="254"/>
      <c r="K2330" s="254"/>
      <c r="L2330" s="254"/>
      <c r="M2330" s="254"/>
      <c r="N2330" s="254"/>
      <c r="O2330" s="254"/>
      <c r="P2330" s="254"/>
      <c r="Q2330" s="254"/>
      <c r="R2330" s="254"/>
      <c r="S2330" s="254"/>
      <c r="T2330" s="254"/>
      <c r="U2330" s="254"/>
      <c r="V2330" s="254"/>
      <c r="W2330" s="254"/>
      <c r="X2330" s="254"/>
      <c r="Y2330" s="254"/>
      <c r="Z2330" s="254"/>
      <c r="AA2330" s="254"/>
      <c r="AB2330" s="254"/>
      <c r="AC2330" s="254"/>
      <c r="AD2330" s="254"/>
      <c r="AE2330" s="255"/>
      <c r="AF2330" s="255"/>
      <c r="AG2330" s="255"/>
      <c r="AH2330" s="255"/>
      <c r="AI2330" s="255"/>
      <c r="AJ2330" s="255"/>
      <c r="AK2330" s="255"/>
      <c r="AL2330" s="255"/>
      <c r="AM2330" s="255"/>
      <c r="AN2330" s="255"/>
      <c r="AO2330" s="254"/>
      <c r="AP2330" s="254"/>
      <c r="AQ2330" s="254"/>
      <c r="AR2330" s="254"/>
      <c r="AS2330" s="254"/>
      <c r="AT2330" s="254"/>
      <c r="AU2330" s="254"/>
      <c r="AW2330" s="283" t="str">
        <f t="shared" si="274"/>
        <v/>
      </c>
      <c r="AX2330" s="283" t="str">
        <f t="shared" si="275"/>
        <v/>
      </c>
      <c r="AY2330" s="283" t="str">
        <f t="shared" si="276"/>
        <v/>
      </c>
      <c r="AZ2330" s="283" t="str">
        <f t="shared" si="277"/>
        <v/>
      </c>
      <c r="BA2330" s="283" t="str">
        <f t="shared" si="278"/>
        <v/>
      </c>
      <c r="BD2330" s="254" t="str">
        <f>IF(W2330="","",IF(F2330="休日",AW2330,IF(F2330="法休",AW2330,VLOOKUP(F2330,カレンダマスタ!$Q$56:$R$69,2,FALSE))))</f>
        <v/>
      </c>
      <c r="BG2330" s="254" t="str">
        <f t="shared" si="279"/>
        <v/>
      </c>
      <c r="BH2330" s="254" t="str">
        <f>IF(AX2330="","",IF(P2330&lt;&gt;"","",IF(BG2330="CS","OK",IF(VLOOKUP(E2330,カレンダマスタ!$A$5:$D$381,4,FALSE)&gt;0,"",IF(OR(AX2330*24&gt;10.84,AZ2330*24&lt;14.5)=TRUE,"×","OK")))))</f>
        <v/>
      </c>
    </row>
    <row r="2331" spans="2:60">
      <c r="B2331" s="111"/>
      <c r="C2331" s="385" t="str">
        <f>IF(STEP!C2331&lt;&gt;"",STEP!C2331,"")</f>
        <v/>
      </c>
      <c r="D2331" s="386" t="str">
        <f>IF(STEP!D2331&lt;&gt;"",STEP!D2331,"")</f>
        <v/>
      </c>
      <c r="E2331" s="387" t="str">
        <f>IF(STEP!E2331&lt;&gt;"",STEP!E2331,"")</f>
        <v/>
      </c>
      <c r="F2331" s="256"/>
      <c r="G2331" s="257"/>
      <c r="H2331" s="254"/>
      <c r="I2331" s="254"/>
      <c r="J2331" s="254"/>
      <c r="K2331" s="254"/>
      <c r="L2331" s="254"/>
      <c r="M2331" s="254"/>
      <c r="N2331" s="254"/>
      <c r="O2331" s="254"/>
      <c r="P2331" s="254"/>
      <c r="Q2331" s="254"/>
      <c r="R2331" s="254"/>
      <c r="S2331" s="254"/>
      <c r="T2331" s="254"/>
      <c r="U2331" s="254"/>
      <c r="V2331" s="254"/>
      <c r="W2331" s="254"/>
      <c r="X2331" s="254"/>
      <c r="Y2331" s="254"/>
      <c r="Z2331" s="254"/>
      <c r="AA2331" s="254"/>
      <c r="AB2331" s="254"/>
      <c r="AC2331" s="254"/>
      <c r="AD2331" s="254"/>
      <c r="AE2331" s="255"/>
      <c r="AF2331" s="255"/>
      <c r="AG2331" s="255"/>
      <c r="AH2331" s="255"/>
      <c r="AI2331" s="255"/>
      <c r="AJ2331" s="255"/>
      <c r="AK2331" s="255"/>
      <c r="AL2331" s="255"/>
      <c r="AM2331" s="255"/>
      <c r="AN2331" s="255"/>
      <c r="AO2331" s="254"/>
      <c r="AP2331" s="254"/>
      <c r="AQ2331" s="254"/>
      <c r="AR2331" s="254"/>
      <c r="AS2331" s="254"/>
      <c r="AT2331" s="254"/>
      <c r="AU2331" s="254"/>
      <c r="AW2331" s="283" t="str">
        <f t="shared" si="274"/>
        <v/>
      </c>
      <c r="AX2331" s="283" t="str">
        <f t="shared" si="275"/>
        <v/>
      </c>
      <c r="AY2331" s="283" t="str">
        <f t="shared" si="276"/>
        <v/>
      </c>
      <c r="AZ2331" s="283" t="str">
        <f t="shared" si="277"/>
        <v/>
      </c>
      <c r="BA2331" s="283" t="str">
        <f t="shared" si="278"/>
        <v/>
      </c>
      <c r="BD2331" s="254" t="str">
        <f>IF(W2331="","",IF(F2331="休日",AW2331,IF(F2331="法休",AW2331,VLOOKUP(F2331,カレンダマスタ!$Q$56:$R$69,2,FALSE))))</f>
        <v/>
      </c>
      <c r="BG2331" s="254" t="str">
        <f t="shared" si="279"/>
        <v/>
      </c>
      <c r="BH2331" s="254" t="str">
        <f>IF(AX2331="","",IF(P2331&lt;&gt;"","",IF(BG2331="CS","OK",IF(VLOOKUP(E2331,カレンダマスタ!$A$5:$D$381,4,FALSE)&gt;0,"",IF(OR(AX2331*24&gt;10.84,AZ2331*24&lt;14.5)=TRUE,"×","OK")))))</f>
        <v/>
      </c>
    </row>
    <row r="2332" spans="2:60">
      <c r="B2332" s="111"/>
      <c r="C2332" s="385" t="str">
        <f>IF(STEP!C2332&lt;&gt;"",STEP!C2332,"")</f>
        <v/>
      </c>
      <c r="D2332" s="386" t="str">
        <f>IF(STEP!D2332&lt;&gt;"",STEP!D2332,"")</f>
        <v/>
      </c>
      <c r="E2332" s="387" t="str">
        <f>IF(STEP!E2332&lt;&gt;"",STEP!E2332,"")</f>
        <v/>
      </c>
      <c r="F2332" s="256"/>
      <c r="G2332" s="257"/>
      <c r="H2332" s="254"/>
      <c r="I2332" s="254"/>
      <c r="J2332" s="254"/>
      <c r="K2332" s="254"/>
      <c r="L2332" s="254"/>
      <c r="M2332" s="254"/>
      <c r="N2332" s="254"/>
      <c r="O2332" s="254"/>
      <c r="P2332" s="254"/>
      <c r="Q2332" s="254"/>
      <c r="R2332" s="254"/>
      <c r="S2332" s="254"/>
      <c r="T2332" s="254"/>
      <c r="U2332" s="254"/>
      <c r="V2332" s="254"/>
      <c r="W2332" s="254"/>
      <c r="X2332" s="254"/>
      <c r="Y2332" s="254"/>
      <c r="Z2332" s="254"/>
      <c r="AA2332" s="254"/>
      <c r="AB2332" s="254"/>
      <c r="AC2332" s="254"/>
      <c r="AD2332" s="254"/>
      <c r="AE2332" s="255"/>
      <c r="AF2332" s="255"/>
      <c r="AG2332" s="255"/>
      <c r="AH2332" s="255"/>
      <c r="AI2332" s="255"/>
      <c r="AJ2332" s="255"/>
      <c r="AK2332" s="255"/>
      <c r="AL2332" s="255"/>
      <c r="AM2332" s="255"/>
      <c r="AN2332" s="255"/>
      <c r="AO2332" s="254"/>
      <c r="AP2332" s="254"/>
      <c r="AQ2332" s="254"/>
      <c r="AR2332" s="254"/>
      <c r="AS2332" s="254"/>
      <c r="AT2332" s="254"/>
      <c r="AU2332" s="254"/>
      <c r="AW2332" s="283" t="str">
        <f t="shared" si="274"/>
        <v/>
      </c>
      <c r="AX2332" s="283" t="str">
        <f t="shared" si="275"/>
        <v/>
      </c>
      <c r="AY2332" s="283" t="str">
        <f t="shared" si="276"/>
        <v/>
      </c>
      <c r="AZ2332" s="283" t="str">
        <f t="shared" si="277"/>
        <v/>
      </c>
      <c r="BA2332" s="283" t="str">
        <f t="shared" si="278"/>
        <v/>
      </c>
      <c r="BD2332" s="254" t="str">
        <f>IF(W2332="","",IF(F2332="休日",AW2332,IF(F2332="法休",AW2332,VLOOKUP(F2332,カレンダマスタ!$Q$56:$R$69,2,FALSE))))</f>
        <v/>
      </c>
      <c r="BG2332" s="254" t="str">
        <f t="shared" si="279"/>
        <v/>
      </c>
      <c r="BH2332" s="254" t="str">
        <f>IF(AX2332="","",IF(P2332&lt;&gt;"","",IF(BG2332="CS","OK",IF(VLOOKUP(E2332,カレンダマスタ!$A$5:$D$381,4,FALSE)&gt;0,"",IF(OR(AX2332*24&gt;10.84,AZ2332*24&lt;14.5)=TRUE,"×","OK")))))</f>
        <v/>
      </c>
    </row>
    <row r="2333" spans="2:60">
      <c r="B2333" s="111"/>
      <c r="C2333" s="388" t="str">
        <f>IF(STEP!C2333&lt;&gt;"",STEP!C2333,"")</f>
        <v/>
      </c>
      <c r="D2333" s="389" t="str">
        <f>IF(STEP!D2333&lt;&gt;"",STEP!D2333,"")</f>
        <v/>
      </c>
      <c r="E2333" s="390" t="str">
        <f>IF(STEP!E2333&lt;&gt;"",STEP!E2333,"")</f>
        <v/>
      </c>
      <c r="F2333" s="259"/>
      <c r="G2333" s="266"/>
      <c r="H2333" s="260"/>
      <c r="I2333" s="260"/>
      <c r="J2333" s="260"/>
      <c r="K2333" s="260"/>
      <c r="L2333" s="260"/>
      <c r="M2333" s="260"/>
      <c r="N2333" s="260"/>
      <c r="O2333" s="260"/>
      <c r="P2333" s="260"/>
      <c r="Q2333" s="260"/>
      <c r="R2333" s="260"/>
      <c r="S2333" s="260"/>
      <c r="T2333" s="260"/>
      <c r="U2333" s="260"/>
      <c r="V2333" s="260"/>
      <c r="W2333" s="260"/>
      <c r="X2333" s="260"/>
      <c r="Y2333" s="260"/>
      <c r="Z2333" s="260"/>
      <c r="AA2333" s="260"/>
      <c r="AB2333" s="260"/>
      <c r="AC2333" s="260"/>
      <c r="AD2333" s="260"/>
      <c r="AE2333" s="261"/>
      <c r="AF2333" s="261"/>
      <c r="AG2333" s="261"/>
      <c r="AH2333" s="261"/>
      <c r="AI2333" s="261"/>
      <c r="AJ2333" s="261"/>
      <c r="AK2333" s="261"/>
      <c r="AL2333" s="261"/>
      <c r="AM2333" s="261"/>
      <c r="AN2333" s="261"/>
      <c r="AO2333" s="260"/>
      <c r="AP2333" s="260"/>
      <c r="AQ2333" s="260"/>
      <c r="AR2333" s="260"/>
      <c r="AS2333" s="260"/>
      <c r="AT2333" s="260"/>
      <c r="AU2333" s="260"/>
      <c r="AW2333" s="284" t="str">
        <f t="shared" si="274"/>
        <v/>
      </c>
      <c r="AX2333" s="284" t="str">
        <f t="shared" si="275"/>
        <v/>
      </c>
      <c r="AY2333" s="284" t="str">
        <f t="shared" si="276"/>
        <v/>
      </c>
      <c r="AZ2333" s="284" t="str">
        <f t="shared" si="277"/>
        <v/>
      </c>
      <c r="BA2333" s="284" t="str">
        <f t="shared" si="278"/>
        <v/>
      </c>
      <c r="BD2333" s="260" t="str">
        <f>IF(W2333="","",IF(F2333="休日",AW2333,IF(F2333="法休",AW2333,VLOOKUP(F2333,カレンダマスタ!$Q$56:$R$69,2,FALSE))))</f>
        <v/>
      </c>
      <c r="BG2333" s="260" t="str">
        <f t="shared" si="279"/>
        <v/>
      </c>
      <c r="BH2333" s="260" t="str">
        <f>IF(AX2333="","",IF(P2333&lt;&gt;"","",IF(BG2333="CS","OK",IF(VLOOKUP(E2333,カレンダマスタ!$A$5:$D$381,4,FALSE)&gt;0,"",IF(OR(AX2333*24&gt;10.84,AZ2333*24&lt;14.5)=TRUE,"×","OK")))))</f>
        <v/>
      </c>
    </row>
    <row r="2334" spans="2:60">
      <c r="B2334" s="111"/>
      <c r="C2334" s="394" t="str">
        <f>IF(STEP!C2334&lt;&gt;"",STEP!C2334,"")</f>
        <v/>
      </c>
      <c r="D2334" s="395" t="str">
        <f>IF(STEP!D2334&lt;&gt;"",STEP!D2334,"")</f>
        <v/>
      </c>
      <c r="E2334" s="396" t="str">
        <f>IF(STEP!E2334&lt;&gt;"",STEP!E2334,"")</f>
        <v/>
      </c>
      <c r="F2334" s="269"/>
      <c r="G2334" s="268"/>
      <c r="H2334" s="270"/>
      <c r="I2334" s="270"/>
      <c r="J2334" s="270"/>
      <c r="K2334" s="270"/>
      <c r="L2334" s="270"/>
      <c r="M2334" s="270"/>
      <c r="N2334" s="270"/>
      <c r="O2334" s="270"/>
      <c r="P2334" s="270"/>
      <c r="Q2334" s="270"/>
      <c r="R2334" s="270"/>
      <c r="S2334" s="270"/>
      <c r="T2334" s="270"/>
      <c r="U2334" s="270"/>
      <c r="V2334" s="270"/>
      <c r="W2334" s="270"/>
      <c r="X2334" s="270"/>
      <c r="Y2334" s="270"/>
      <c r="Z2334" s="270"/>
      <c r="AA2334" s="270"/>
      <c r="AB2334" s="270"/>
      <c r="AC2334" s="270"/>
      <c r="AD2334" s="270"/>
      <c r="AE2334" s="271"/>
      <c r="AF2334" s="271"/>
      <c r="AG2334" s="271"/>
      <c r="AH2334" s="271"/>
      <c r="AI2334" s="271"/>
      <c r="AJ2334" s="271"/>
      <c r="AK2334" s="271"/>
      <c r="AL2334" s="271"/>
      <c r="AM2334" s="271"/>
      <c r="AN2334" s="271"/>
      <c r="AO2334" s="270"/>
      <c r="AP2334" s="270"/>
      <c r="AQ2334" s="270"/>
      <c r="AR2334" s="270"/>
      <c r="AS2334" s="270"/>
      <c r="AT2334" s="270"/>
      <c r="AU2334" s="270"/>
      <c r="AW2334" s="282" t="str">
        <f t="shared" si="274"/>
        <v/>
      </c>
      <c r="AX2334" s="282" t="str">
        <f t="shared" si="275"/>
        <v/>
      </c>
      <c r="AY2334" s="282" t="str">
        <f t="shared" si="276"/>
        <v/>
      </c>
      <c r="AZ2334" s="282" t="str">
        <f t="shared" si="277"/>
        <v/>
      </c>
      <c r="BA2334" s="282" t="str">
        <f t="shared" si="278"/>
        <v/>
      </c>
      <c r="BD2334" s="270" t="str">
        <f>IF(W2334="","",IF(F2334="休日",AW2334,IF(F2334="法休",AW2334,VLOOKUP(F2334,カレンダマスタ!$Q$56:$R$69,2,FALSE))))</f>
        <v/>
      </c>
      <c r="BG2334" s="270" t="str">
        <f t="shared" si="279"/>
        <v/>
      </c>
      <c r="BH2334" s="270" t="str">
        <f>IF(AX2334="","",IF(P2334&lt;&gt;"","",IF(BG2334="CS","OK",IF(VLOOKUP(E2334,カレンダマスタ!$A$5:$D$381,4,FALSE)&gt;0,"",IF(OR(AX2334*24&gt;10.84,AZ2334*24&lt;14.5)=TRUE,"×","OK")))))</f>
        <v/>
      </c>
    </row>
    <row r="2335" spans="2:60">
      <c r="B2335" s="111"/>
      <c r="C2335" s="385" t="str">
        <f>IF(STEP!C2335&lt;&gt;"",STEP!C2335,"")</f>
        <v/>
      </c>
      <c r="D2335" s="386" t="str">
        <f>IF(STEP!D2335&lt;&gt;"",STEP!D2335,"")</f>
        <v/>
      </c>
      <c r="E2335" s="387" t="str">
        <f>IF(STEP!E2335&lt;&gt;"",STEP!E2335,"")</f>
        <v/>
      </c>
      <c r="F2335" s="253"/>
      <c r="G2335" s="252"/>
      <c r="H2335" s="254"/>
      <c r="I2335" s="254"/>
      <c r="J2335" s="254"/>
      <c r="K2335" s="254"/>
      <c r="L2335" s="254"/>
      <c r="M2335" s="254"/>
      <c r="N2335" s="254"/>
      <c r="O2335" s="254"/>
      <c r="P2335" s="254"/>
      <c r="Q2335" s="254"/>
      <c r="R2335" s="254"/>
      <c r="S2335" s="254"/>
      <c r="T2335" s="254"/>
      <c r="U2335" s="254"/>
      <c r="V2335" s="254"/>
      <c r="W2335" s="254"/>
      <c r="X2335" s="254"/>
      <c r="Y2335" s="254"/>
      <c r="Z2335" s="254"/>
      <c r="AA2335" s="254"/>
      <c r="AB2335" s="254"/>
      <c r="AC2335" s="254"/>
      <c r="AD2335" s="254"/>
      <c r="AE2335" s="255"/>
      <c r="AF2335" s="255"/>
      <c r="AG2335" s="255"/>
      <c r="AH2335" s="255"/>
      <c r="AI2335" s="255"/>
      <c r="AJ2335" s="255"/>
      <c r="AK2335" s="255"/>
      <c r="AL2335" s="255"/>
      <c r="AM2335" s="255"/>
      <c r="AN2335" s="255"/>
      <c r="AO2335" s="254"/>
      <c r="AP2335" s="254"/>
      <c r="AQ2335" s="254"/>
      <c r="AR2335" s="254"/>
      <c r="AS2335" s="254"/>
      <c r="AT2335" s="254"/>
      <c r="AU2335" s="254"/>
      <c r="AW2335" s="283" t="str">
        <f t="shared" si="274"/>
        <v/>
      </c>
      <c r="AX2335" s="283" t="str">
        <f t="shared" si="275"/>
        <v/>
      </c>
      <c r="AY2335" s="283" t="str">
        <f t="shared" si="276"/>
        <v/>
      </c>
      <c r="AZ2335" s="283" t="str">
        <f t="shared" si="277"/>
        <v/>
      </c>
      <c r="BA2335" s="283" t="str">
        <f t="shared" si="278"/>
        <v/>
      </c>
      <c r="BD2335" s="254" t="str">
        <f>IF(W2335="","",IF(F2335="休日",AW2335,IF(F2335="法休",AW2335,VLOOKUP(F2335,カレンダマスタ!$Q$56:$R$69,2,FALSE))))</f>
        <v/>
      </c>
      <c r="BG2335" s="254" t="str">
        <f t="shared" si="279"/>
        <v/>
      </c>
      <c r="BH2335" s="254" t="str">
        <f>IF(AX2335="","",IF(P2335&lt;&gt;"","",IF(BG2335="CS","OK",IF(VLOOKUP(E2335,カレンダマスタ!$A$5:$D$381,4,FALSE)&gt;0,"",IF(OR(AX2335*24&gt;10.84,AZ2335*24&lt;14.5)=TRUE,"×","OK")))))</f>
        <v/>
      </c>
    </row>
    <row r="2336" spans="2:60">
      <c r="B2336" s="111"/>
      <c r="C2336" s="397" t="str">
        <f>IF(STEP!C2336&lt;&gt;"",STEP!C2336,"")</f>
        <v/>
      </c>
      <c r="D2336" s="398" t="str">
        <f>IF(STEP!D2336&lt;&gt;"",STEP!D2336,"")</f>
        <v/>
      </c>
      <c r="E2336" s="399" t="str">
        <f>IF(STEP!E2336&lt;&gt;"",STEP!E2336,"")</f>
        <v/>
      </c>
      <c r="F2336" s="273"/>
      <c r="G2336" s="272"/>
      <c r="H2336" s="274"/>
      <c r="I2336" s="274"/>
      <c r="J2336" s="274"/>
      <c r="K2336" s="274"/>
      <c r="L2336" s="274"/>
      <c r="M2336" s="274"/>
      <c r="N2336" s="274"/>
      <c r="O2336" s="274"/>
      <c r="P2336" s="274"/>
      <c r="Q2336" s="274"/>
      <c r="R2336" s="274"/>
      <c r="S2336" s="274"/>
      <c r="T2336" s="274"/>
      <c r="U2336" s="274"/>
      <c r="V2336" s="274"/>
      <c r="W2336" s="274"/>
      <c r="X2336" s="274"/>
      <c r="Y2336" s="274"/>
      <c r="Z2336" s="274"/>
      <c r="AA2336" s="274"/>
      <c r="AB2336" s="274"/>
      <c r="AC2336" s="274"/>
      <c r="AD2336" s="274"/>
      <c r="AE2336" s="275"/>
      <c r="AF2336" s="275"/>
      <c r="AG2336" s="275"/>
      <c r="AH2336" s="275"/>
      <c r="AI2336" s="275"/>
      <c r="AJ2336" s="275"/>
      <c r="AK2336" s="275"/>
      <c r="AL2336" s="275"/>
      <c r="AM2336" s="275"/>
      <c r="AN2336" s="275"/>
      <c r="AO2336" s="274"/>
      <c r="AP2336" s="274"/>
      <c r="AQ2336" s="274"/>
      <c r="AR2336" s="274"/>
      <c r="AS2336" s="274"/>
      <c r="AT2336" s="274"/>
      <c r="AU2336" s="274"/>
      <c r="AW2336" s="286" t="str">
        <f t="shared" si="274"/>
        <v/>
      </c>
      <c r="AX2336" s="286" t="str">
        <f t="shared" si="275"/>
        <v/>
      </c>
      <c r="AY2336" s="286" t="str">
        <f t="shared" si="276"/>
        <v/>
      </c>
      <c r="AZ2336" s="286" t="str">
        <f t="shared" si="277"/>
        <v/>
      </c>
      <c r="BA2336" s="286" t="str">
        <f t="shared" si="278"/>
        <v/>
      </c>
      <c r="BD2336" s="274" t="str">
        <f>IF(W2336="","",IF(F2336="休日",AW2336,IF(F2336="法休",AW2336,VLOOKUP(F2336,カレンダマスタ!$Q$56:$R$69,2,FALSE))))</f>
        <v/>
      </c>
      <c r="BG2336" s="274" t="str">
        <f t="shared" si="279"/>
        <v/>
      </c>
      <c r="BH2336" s="274" t="str">
        <f>IF(AX2336="","",IF(P2336&lt;&gt;"","",IF(BG2336="CS","OK",IF(VLOOKUP(E2336,カレンダマスタ!$A$5:$D$381,4,FALSE)&gt;0,"",IF(OR(AX2336*24&gt;10.84,AZ2336*24&lt;14.5)=TRUE,"×","OK")))))</f>
        <v/>
      </c>
    </row>
    <row r="2337" spans="2:60">
      <c r="B2337" s="111"/>
      <c r="C2337" s="397" t="str">
        <f>IF(STEP!C2337&lt;&gt;"",STEP!C2337,"")</f>
        <v/>
      </c>
      <c r="D2337" s="398" t="str">
        <f>IF(STEP!D2337&lt;&gt;"",STEP!D2337,"")</f>
        <v/>
      </c>
      <c r="E2337" s="399" t="str">
        <f>IF(STEP!E2337&lt;&gt;"",STEP!E2337,"")</f>
        <v/>
      </c>
      <c r="F2337" s="273"/>
      <c r="G2337" s="272"/>
      <c r="H2337" s="274"/>
      <c r="I2337" s="274"/>
      <c r="J2337" s="274"/>
      <c r="K2337" s="274"/>
      <c r="L2337" s="274"/>
      <c r="M2337" s="274"/>
      <c r="N2337" s="274"/>
      <c r="O2337" s="274"/>
      <c r="P2337" s="274"/>
      <c r="Q2337" s="274"/>
      <c r="R2337" s="274"/>
      <c r="S2337" s="274"/>
      <c r="T2337" s="274"/>
      <c r="U2337" s="274"/>
      <c r="V2337" s="274"/>
      <c r="W2337" s="274"/>
      <c r="X2337" s="274"/>
      <c r="Y2337" s="274"/>
      <c r="Z2337" s="274"/>
      <c r="AA2337" s="274"/>
      <c r="AB2337" s="274"/>
      <c r="AC2337" s="274"/>
      <c r="AD2337" s="274"/>
      <c r="AE2337" s="275"/>
      <c r="AF2337" s="275"/>
      <c r="AG2337" s="275"/>
      <c r="AH2337" s="275"/>
      <c r="AI2337" s="275"/>
      <c r="AJ2337" s="275"/>
      <c r="AK2337" s="275"/>
      <c r="AL2337" s="275"/>
      <c r="AM2337" s="275"/>
      <c r="AN2337" s="275"/>
      <c r="AO2337" s="274"/>
      <c r="AP2337" s="274"/>
      <c r="AQ2337" s="274"/>
      <c r="AR2337" s="274"/>
      <c r="AS2337" s="274"/>
      <c r="AT2337" s="274"/>
      <c r="AU2337" s="274"/>
      <c r="AW2337" s="286" t="str">
        <f t="shared" si="274"/>
        <v/>
      </c>
      <c r="AX2337" s="286" t="str">
        <f t="shared" si="275"/>
        <v/>
      </c>
      <c r="AY2337" s="286" t="str">
        <f t="shared" si="276"/>
        <v/>
      </c>
      <c r="AZ2337" s="286" t="str">
        <f t="shared" si="277"/>
        <v/>
      </c>
      <c r="BA2337" s="286" t="str">
        <f t="shared" si="278"/>
        <v/>
      </c>
      <c r="BD2337" s="274" t="str">
        <f>IF(W2337="","",IF(F2337="休日",AW2337,IF(F2337="法休",AW2337,VLOOKUP(F2337,カレンダマスタ!$Q$56:$R$69,2,FALSE))))</f>
        <v/>
      </c>
      <c r="BG2337" s="274" t="str">
        <f t="shared" si="279"/>
        <v/>
      </c>
      <c r="BH2337" s="274" t="str">
        <f>IF(AX2337="","",IF(P2337&lt;&gt;"","",IF(BG2337="CS","OK",IF(VLOOKUP(E2337,カレンダマスタ!$A$5:$D$381,4,FALSE)&gt;0,"",IF(OR(AX2337*24&gt;10.84,AZ2337*24&lt;14.5)=TRUE,"×","OK")))))</f>
        <v/>
      </c>
    </row>
    <row r="2338" spans="2:60">
      <c r="B2338" s="111"/>
      <c r="C2338" s="397" t="str">
        <f>IF(STEP!C2338&lt;&gt;"",STEP!C2338,"")</f>
        <v/>
      </c>
      <c r="D2338" s="398" t="str">
        <f>IF(STEP!D2338&lt;&gt;"",STEP!D2338,"")</f>
        <v/>
      </c>
      <c r="E2338" s="399" t="str">
        <f>IF(STEP!E2338&lt;&gt;"",STEP!E2338,"")</f>
        <v/>
      </c>
      <c r="F2338" s="273"/>
      <c r="G2338" s="272"/>
      <c r="H2338" s="274"/>
      <c r="I2338" s="274"/>
      <c r="J2338" s="274"/>
      <c r="K2338" s="274"/>
      <c r="L2338" s="274"/>
      <c r="M2338" s="274"/>
      <c r="N2338" s="274"/>
      <c r="O2338" s="274"/>
      <c r="P2338" s="274"/>
      <c r="Q2338" s="274"/>
      <c r="R2338" s="274"/>
      <c r="S2338" s="274"/>
      <c r="T2338" s="274"/>
      <c r="U2338" s="274"/>
      <c r="V2338" s="274"/>
      <c r="W2338" s="274"/>
      <c r="X2338" s="274"/>
      <c r="Y2338" s="274"/>
      <c r="Z2338" s="274"/>
      <c r="AA2338" s="274"/>
      <c r="AB2338" s="274"/>
      <c r="AC2338" s="274"/>
      <c r="AD2338" s="274"/>
      <c r="AE2338" s="275"/>
      <c r="AF2338" s="275"/>
      <c r="AG2338" s="275"/>
      <c r="AH2338" s="275"/>
      <c r="AI2338" s="275"/>
      <c r="AJ2338" s="275"/>
      <c r="AK2338" s="275"/>
      <c r="AL2338" s="275"/>
      <c r="AM2338" s="275"/>
      <c r="AN2338" s="275"/>
      <c r="AO2338" s="274"/>
      <c r="AP2338" s="274"/>
      <c r="AQ2338" s="274"/>
      <c r="AR2338" s="274"/>
      <c r="AS2338" s="274"/>
      <c r="AT2338" s="274"/>
      <c r="AU2338" s="274"/>
      <c r="AW2338" s="286" t="str">
        <f t="shared" si="274"/>
        <v/>
      </c>
      <c r="AX2338" s="286" t="str">
        <f t="shared" si="275"/>
        <v/>
      </c>
      <c r="AY2338" s="286" t="str">
        <f t="shared" si="276"/>
        <v/>
      </c>
      <c r="AZ2338" s="286" t="str">
        <f t="shared" si="277"/>
        <v/>
      </c>
      <c r="BA2338" s="286" t="str">
        <f t="shared" si="278"/>
        <v/>
      </c>
      <c r="BD2338" s="274" t="str">
        <f>IF(W2338="","",IF(F2338="休日",AW2338,IF(F2338="法休",AW2338,VLOOKUP(F2338,カレンダマスタ!$Q$56:$R$69,2,FALSE))))</f>
        <v/>
      </c>
      <c r="BG2338" s="274" t="str">
        <f t="shared" si="279"/>
        <v/>
      </c>
      <c r="BH2338" s="274" t="str">
        <f>IF(AX2338="","",IF(P2338&lt;&gt;"","",IF(BG2338="CS","OK",IF(VLOOKUP(E2338,カレンダマスタ!$A$5:$D$381,4,FALSE)&gt;0,"",IF(OR(AX2338*24&gt;10.84,AZ2338*24&lt;14.5)=TRUE,"×","OK")))))</f>
        <v/>
      </c>
    </row>
    <row r="2339" spans="2:60">
      <c r="B2339" s="111"/>
      <c r="C2339" s="397" t="str">
        <f>IF(STEP!C2339&lt;&gt;"",STEP!C2339,"")</f>
        <v/>
      </c>
      <c r="D2339" s="398" t="str">
        <f>IF(STEP!D2339&lt;&gt;"",STEP!D2339,"")</f>
        <v/>
      </c>
      <c r="E2339" s="399" t="str">
        <f>IF(STEP!E2339&lt;&gt;"",STEP!E2339,"")</f>
        <v/>
      </c>
      <c r="F2339" s="273"/>
      <c r="G2339" s="272"/>
      <c r="H2339" s="274"/>
      <c r="I2339" s="274"/>
      <c r="J2339" s="274"/>
      <c r="K2339" s="274"/>
      <c r="L2339" s="274"/>
      <c r="M2339" s="274"/>
      <c r="N2339" s="274"/>
      <c r="O2339" s="274"/>
      <c r="P2339" s="274"/>
      <c r="Q2339" s="274"/>
      <c r="R2339" s="274"/>
      <c r="S2339" s="274"/>
      <c r="T2339" s="274"/>
      <c r="U2339" s="274"/>
      <c r="V2339" s="274"/>
      <c r="W2339" s="274"/>
      <c r="X2339" s="274"/>
      <c r="Y2339" s="274"/>
      <c r="Z2339" s="274"/>
      <c r="AA2339" s="274"/>
      <c r="AB2339" s="274"/>
      <c r="AC2339" s="274"/>
      <c r="AD2339" s="274"/>
      <c r="AE2339" s="275"/>
      <c r="AF2339" s="275"/>
      <c r="AG2339" s="275"/>
      <c r="AH2339" s="275"/>
      <c r="AI2339" s="275"/>
      <c r="AJ2339" s="275"/>
      <c r="AK2339" s="275"/>
      <c r="AL2339" s="275"/>
      <c r="AM2339" s="275"/>
      <c r="AN2339" s="275"/>
      <c r="AO2339" s="274"/>
      <c r="AP2339" s="274"/>
      <c r="AQ2339" s="274"/>
      <c r="AR2339" s="274"/>
      <c r="AS2339" s="274"/>
      <c r="AT2339" s="274"/>
      <c r="AU2339" s="274"/>
      <c r="AW2339" s="286" t="str">
        <f t="shared" si="274"/>
        <v/>
      </c>
      <c r="AX2339" s="286" t="str">
        <f t="shared" si="275"/>
        <v/>
      </c>
      <c r="AY2339" s="286" t="str">
        <f t="shared" si="276"/>
        <v/>
      </c>
      <c r="AZ2339" s="286" t="str">
        <f t="shared" si="277"/>
        <v/>
      </c>
      <c r="BA2339" s="286" t="str">
        <f t="shared" si="278"/>
        <v/>
      </c>
      <c r="BD2339" s="274" t="str">
        <f>IF(W2339="","",IF(F2339="休日",AW2339,IF(F2339="法休",AW2339,VLOOKUP(F2339,カレンダマスタ!$Q$56:$R$69,2,FALSE))))</f>
        <v/>
      </c>
      <c r="BG2339" s="274" t="str">
        <f t="shared" si="279"/>
        <v/>
      </c>
      <c r="BH2339" s="274" t="str">
        <f>IF(AX2339="","",IF(P2339&lt;&gt;"","",IF(BG2339="CS","OK",IF(VLOOKUP(E2339,カレンダマスタ!$A$5:$D$381,4,FALSE)&gt;0,"",IF(OR(AX2339*24&gt;10.84,AZ2339*24&lt;14.5)=TRUE,"×","OK")))))</f>
        <v/>
      </c>
    </row>
    <row r="2340" spans="2:60" ht="13.8" thickBot="1">
      <c r="B2340" s="161"/>
      <c r="C2340" s="400" t="str">
        <f>IF(STEP!C2340&lt;&gt;"",STEP!C2340,"")</f>
        <v/>
      </c>
      <c r="D2340" s="401" t="str">
        <f>IF(STEP!D2340&lt;&gt;"",STEP!D2340,"")</f>
        <v/>
      </c>
      <c r="E2340" s="402" t="str">
        <f>IF(STEP!E2340&lt;&gt;"",STEP!E2340,"")</f>
        <v/>
      </c>
      <c r="F2340" s="277"/>
      <c r="G2340" s="276"/>
      <c r="H2340" s="278"/>
      <c r="I2340" s="278"/>
      <c r="J2340" s="278"/>
      <c r="K2340" s="278"/>
      <c r="L2340" s="278"/>
      <c r="M2340" s="278"/>
      <c r="N2340" s="278"/>
      <c r="O2340" s="278"/>
      <c r="P2340" s="278"/>
      <c r="Q2340" s="278"/>
      <c r="R2340" s="278"/>
      <c r="S2340" s="278"/>
      <c r="T2340" s="278"/>
      <c r="U2340" s="278"/>
      <c r="V2340" s="278"/>
      <c r="W2340" s="278"/>
      <c r="X2340" s="278"/>
      <c r="Y2340" s="278"/>
      <c r="Z2340" s="278"/>
      <c r="AA2340" s="278"/>
      <c r="AB2340" s="278"/>
      <c r="AC2340" s="278"/>
      <c r="AD2340" s="278"/>
      <c r="AE2340" s="279"/>
      <c r="AF2340" s="279"/>
      <c r="AG2340" s="279"/>
      <c r="AH2340" s="279"/>
      <c r="AI2340" s="279"/>
      <c r="AJ2340" s="279"/>
      <c r="AK2340" s="279"/>
      <c r="AL2340" s="279"/>
      <c r="AM2340" s="279"/>
      <c r="AN2340" s="279"/>
      <c r="AO2340" s="278"/>
      <c r="AP2340" s="278"/>
      <c r="AQ2340" s="278"/>
      <c r="AR2340" s="278"/>
      <c r="AS2340" s="278"/>
      <c r="AT2340" s="278"/>
      <c r="AU2340" s="278"/>
      <c r="AW2340" s="287" t="str">
        <f t="shared" si="274"/>
        <v/>
      </c>
      <c r="AX2340" s="287" t="str">
        <f t="shared" si="275"/>
        <v/>
      </c>
      <c r="AY2340" s="287" t="str">
        <f t="shared" si="276"/>
        <v/>
      </c>
      <c r="AZ2340" s="287" t="str">
        <f t="shared" si="277"/>
        <v/>
      </c>
      <c r="BA2340" s="287" t="str">
        <f t="shared" si="278"/>
        <v/>
      </c>
      <c r="BD2340" s="278" t="str">
        <f>IF(W2340="","",IF(F2340="休日",AW2340,IF(F2340="法休",AW2340,VLOOKUP(F2340,カレンダマスタ!$Q$56:$R$69,2,FALSE))))</f>
        <v/>
      </c>
      <c r="BG2340" s="278" t="str">
        <f t="shared" si="279"/>
        <v/>
      </c>
      <c r="BH2340" s="278" t="str">
        <f>IF(AX2340="","",IF(P2340&lt;&gt;"","",IF(BG2340="CS","OK",IF(VLOOKUP(E2340,カレンダマスタ!$A$5:$D$381,4,FALSE)&gt;0,"",IF(OR(AX2340*24&gt;10.84,AZ2340*24&lt;14.5)=TRUE,"×","OK")))))</f>
        <v/>
      </c>
    </row>
    <row r="2341" spans="2:60">
      <c r="B2341" s="365"/>
      <c r="C2341" s="366"/>
      <c r="D2341" s="367"/>
      <c r="E2341" s="368"/>
      <c r="F2341" s="367"/>
      <c r="G2341" s="366"/>
      <c r="H2341" s="369"/>
      <c r="I2341" s="369"/>
      <c r="J2341" s="369"/>
      <c r="K2341" s="369"/>
      <c r="L2341" s="369"/>
      <c r="M2341" s="369"/>
      <c r="N2341" s="369"/>
      <c r="O2341" s="369"/>
      <c r="P2341" s="369"/>
      <c r="Q2341" s="369"/>
      <c r="R2341" s="369"/>
      <c r="S2341" s="369"/>
      <c r="T2341" s="369"/>
      <c r="U2341" s="369"/>
      <c r="V2341" s="369"/>
      <c r="W2341" s="369"/>
      <c r="X2341" s="369"/>
      <c r="Y2341" s="369"/>
      <c r="Z2341" s="369"/>
      <c r="AA2341" s="369"/>
      <c r="AB2341" s="369"/>
      <c r="AC2341" s="369"/>
      <c r="AD2341" s="369"/>
      <c r="AE2341" s="370"/>
      <c r="AF2341" s="370"/>
      <c r="AG2341" s="370"/>
      <c r="AH2341" s="370"/>
      <c r="AI2341" s="370"/>
      <c r="AJ2341" s="370"/>
      <c r="AK2341" s="370"/>
      <c r="AL2341" s="370"/>
      <c r="AM2341" s="370"/>
      <c r="AN2341" s="370"/>
      <c r="AO2341" s="369"/>
      <c r="AP2341" s="369"/>
      <c r="AQ2341" s="369"/>
      <c r="AR2341" s="369"/>
      <c r="AS2341" s="369"/>
      <c r="AT2341" s="369"/>
      <c r="AU2341" s="369"/>
      <c r="AW2341" s="363"/>
      <c r="AX2341" s="363"/>
      <c r="AY2341" s="363"/>
      <c r="AZ2341" s="363"/>
      <c r="BA2341" s="363"/>
      <c r="BD2341" s="369" t="str">
        <f>IF(W2341="","",IF(F2341="休日",AW2341,IF(F2341="法休",AW2341,VLOOKUP(F2341,カレンダマスタ!$Q$56:$R$69,2,FALSE))))</f>
        <v/>
      </c>
      <c r="BG2341" s="369"/>
      <c r="BH2341" s="369"/>
    </row>
    <row r="2342" spans="2:60">
      <c r="B2342" s="362"/>
      <c r="C2342" s="371"/>
      <c r="D2342" s="372"/>
      <c r="E2342" s="373"/>
      <c r="F2342" s="372"/>
      <c r="G2342" s="371"/>
      <c r="H2342" s="374"/>
      <c r="I2342" s="374"/>
      <c r="J2342" s="374"/>
      <c r="K2342" s="374"/>
      <c r="L2342" s="374"/>
      <c r="M2342" s="374"/>
      <c r="N2342" s="374"/>
      <c r="O2342" s="374"/>
      <c r="P2342" s="374"/>
      <c r="Q2342" s="374"/>
      <c r="R2342" s="374"/>
      <c r="S2342" s="374"/>
      <c r="T2342" s="374"/>
      <c r="U2342" s="374"/>
      <c r="V2342" s="374"/>
      <c r="W2342" s="374"/>
      <c r="X2342" s="374"/>
      <c r="Y2342" s="374"/>
      <c r="Z2342" s="374"/>
      <c r="AA2342" s="374"/>
      <c r="AB2342" s="374"/>
      <c r="AC2342" s="374"/>
      <c r="AD2342" s="374"/>
      <c r="AE2342" s="375"/>
      <c r="AF2342" s="375"/>
      <c r="AG2342" s="375"/>
      <c r="AH2342" s="375"/>
      <c r="AI2342" s="375"/>
      <c r="AJ2342" s="375"/>
      <c r="AK2342" s="375"/>
      <c r="AL2342" s="375"/>
      <c r="AM2342" s="375"/>
      <c r="AN2342" s="375"/>
      <c r="AO2342" s="374"/>
      <c r="AP2342" s="374"/>
      <c r="AQ2342" s="374"/>
      <c r="AR2342" s="374"/>
      <c r="AS2342" s="374"/>
      <c r="AT2342" s="374"/>
      <c r="AU2342" s="374"/>
      <c r="AW2342" s="363"/>
      <c r="AX2342" s="363"/>
      <c r="AY2342" s="363"/>
      <c r="AZ2342" s="363"/>
      <c r="BA2342" s="363"/>
      <c r="BD2342" s="374" t="str">
        <f>IF(W2342="","",IF(F2342="休日",AW2342,IF(F2342="法休",AW2342,VLOOKUP(F2342,カレンダマスタ!$Q$56:$R$69,2,FALSE))))</f>
        <v/>
      </c>
      <c r="BG2342" s="374"/>
      <c r="BH2342" s="374"/>
    </row>
    <row r="2343" spans="2:60">
      <c r="B2343" s="362"/>
      <c r="C2343" s="371"/>
      <c r="D2343" s="372"/>
      <c r="E2343" s="373"/>
      <c r="F2343" s="372"/>
      <c r="G2343" s="371"/>
      <c r="H2343" s="374"/>
      <c r="I2343" s="374"/>
      <c r="J2343" s="374"/>
      <c r="K2343" s="374"/>
      <c r="L2343" s="374"/>
      <c r="M2343" s="374"/>
      <c r="N2343" s="374"/>
      <c r="O2343" s="374"/>
      <c r="P2343" s="374"/>
      <c r="Q2343" s="374"/>
      <c r="R2343" s="374"/>
      <c r="S2343" s="374"/>
      <c r="T2343" s="374"/>
      <c r="U2343" s="374"/>
      <c r="V2343" s="374"/>
      <c r="W2343" s="374"/>
      <c r="X2343" s="374"/>
      <c r="Y2343" s="374"/>
      <c r="Z2343" s="374"/>
      <c r="AA2343" s="374"/>
      <c r="AB2343" s="374"/>
      <c r="AC2343" s="374"/>
      <c r="AD2343" s="374"/>
      <c r="AE2343" s="375"/>
      <c r="AF2343" s="375"/>
      <c r="AG2343" s="375"/>
      <c r="AH2343" s="375"/>
      <c r="AI2343" s="375"/>
      <c r="AJ2343" s="375"/>
      <c r="AK2343" s="375"/>
      <c r="AL2343" s="375"/>
      <c r="AM2343" s="375"/>
      <c r="AN2343" s="375"/>
      <c r="AO2343" s="374"/>
      <c r="AP2343" s="374"/>
      <c r="AQ2343" s="374"/>
      <c r="AR2343" s="374"/>
      <c r="AS2343" s="374"/>
      <c r="AT2343" s="374"/>
      <c r="AU2343" s="374"/>
      <c r="AW2343" s="363"/>
      <c r="AX2343" s="363"/>
      <c r="AY2343" s="363"/>
      <c r="AZ2343" s="363"/>
      <c r="BA2343" s="363"/>
      <c r="BD2343" s="374" t="str">
        <f>IF(W2343="","",IF(F2343="休日",AW2343,IF(F2343="法休",AW2343,VLOOKUP(F2343,カレンダマスタ!$Q$56:$R$69,2,FALSE))))</f>
        <v/>
      </c>
      <c r="BG2343" s="374"/>
      <c r="BH2343" s="374"/>
    </row>
    <row r="2344" spans="2:60">
      <c r="B2344" s="362"/>
      <c r="C2344" s="371"/>
      <c r="D2344" s="372"/>
      <c r="E2344" s="373"/>
      <c r="F2344" s="372"/>
      <c r="G2344" s="371"/>
      <c r="H2344" s="374"/>
      <c r="I2344" s="374"/>
      <c r="J2344" s="374"/>
      <c r="K2344" s="374"/>
      <c r="L2344" s="374"/>
      <c r="M2344" s="374"/>
      <c r="N2344" s="374"/>
      <c r="O2344" s="374"/>
      <c r="P2344" s="374"/>
      <c r="Q2344" s="374"/>
      <c r="R2344" s="374"/>
      <c r="S2344" s="374"/>
      <c r="T2344" s="374"/>
      <c r="U2344" s="374"/>
      <c r="V2344" s="374"/>
      <c r="W2344" s="374"/>
      <c r="X2344" s="374"/>
      <c r="Y2344" s="374"/>
      <c r="Z2344" s="374"/>
      <c r="AA2344" s="374"/>
      <c r="AB2344" s="374"/>
      <c r="AC2344" s="374"/>
      <c r="AD2344" s="374"/>
      <c r="AE2344" s="375"/>
      <c r="AF2344" s="375"/>
      <c r="AG2344" s="375"/>
      <c r="AH2344" s="375"/>
      <c r="AI2344" s="375"/>
      <c r="AJ2344" s="375"/>
      <c r="AK2344" s="375"/>
      <c r="AL2344" s="375"/>
      <c r="AM2344" s="375"/>
      <c r="AN2344" s="375"/>
      <c r="AO2344" s="374"/>
      <c r="AP2344" s="374"/>
      <c r="AQ2344" s="374"/>
      <c r="AR2344" s="374"/>
      <c r="AS2344" s="374"/>
      <c r="AT2344" s="374"/>
      <c r="AU2344" s="374"/>
      <c r="AW2344" s="363"/>
      <c r="AX2344" s="363"/>
      <c r="AY2344" s="363"/>
      <c r="AZ2344" s="363"/>
      <c r="BA2344" s="363"/>
      <c r="BD2344" s="374" t="str">
        <f>IF(W2344="","",IF(F2344="休日",AW2344,IF(F2344="法休",AW2344,VLOOKUP(F2344,カレンダマスタ!$Q$56:$R$69,2,FALSE))))</f>
        <v/>
      </c>
      <c r="BG2344" s="374"/>
      <c r="BH2344" s="374"/>
    </row>
    <row r="2345" spans="2:60">
      <c r="B2345" s="362"/>
      <c r="C2345" s="371"/>
      <c r="D2345" s="372"/>
      <c r="E2345" s="373"/>
      <c r="F2345" s="372"/>
      <c r="G2345" s="371"/>
      <c r="H2345" s="374"/>
      <c r="I2345" s="374"/>
      <c r="J2345" s="374"/>
      <c r="K2345" s="374"/>
      <c r="L2345" s="374"/>
      <c r="M2345" s="374"/>
      <c r="N2345" s="374"/>
      <c r="O2345" s="374"/>
      <c r="P2345" s="374"/>
      <c r="Q2345" s="374"/>
      <c r="R2345" s="374"/>
      <c r="S2345" s="374"/>
      <c r="T2345" s="374"/>
      <c r="U2345" s="374"/>
      <c r="V2345" s="374"/>
      <c r="W2345" s="374"/>
      <c r="X2345" s="374"/>
      <c r="Y2345" s="374"/>
      <c r="Z2345" s="374"/>
      <c r="AA2345" s="374"/>
      <c r="AB2345" s="374"/>
      <c r="AC2345" s="374"/>
      <c r="AD2345" s="374"/>
      <c r="AE2345" s="375"/>
      <c r="AF2345" s="375"/>
      <c r="AG2345" s="375"/>
      <c r="AH2345" s="375"/>
      <c r="AI2345" s="375"/>
      <c r="AJ2345" s="375"/>
      <c r="AK2345" s="375"/>
      <c r="AL2345" s="375"/>
      <c r="AM2345" s="375"/>
      <c r="AN2345" s="375"/>
      <c r="AO2345" s="374"/>
      <c r="AP2345" s="374"/>
      <c r="AQ2345" s="374"/>
      <c r="AR2345" s="374"/>
      <c r="AS2345" s="374"/>
      <c r="AT2345" s="374"/>
      <c r="AU2345" s="374"/>
      <c r="AW2345" s="363"/>
      <c r="AX2345" s="363"/>
      <c r="AY2345" s="363"/>
      <c r="AZ2345" s="363"/>
      <c r="BA2345" s="363"/>
      <c r="BD2345" s="374" t="str">
        <f>IF(W2345="","",IF(F2345="休日",AW2345,IF(F2345="法休",AW2345,VLOOKUP(F2345,カレンダマスタ!$Q$56:$R$69,2,FALSE))))</f>
        <v/>
      </c>
      <c r="BG2345" s="374"/>
      <c r="BH2345" s="374"/>
    </row>
    <row r="2346" spans="2:60">
      <c r="B2346" s="362"/>
      <c r="C2346" s="371"/>
      <c r="D2346" s="372"/>
      <c r="E2346" s="373"/>
      <c r="F2346" s="372"/>
      <c r="G2346" s="371"/>
      <c r="H2346" s="374"/>
      <c r="I2346" s="374"/>
      <c r="J2346" s="374"/>
      <c r="K2346" s="374"/>
      <c r="L2346" s="374"/>
      <c r="M2346" s="374"/>
      <c r="N2346" s="374"/>
      <c r="O2346" s="374"/>
      <c r="P2346" s="374"/>
      <c r="Q2346" s="374"/>
      <c r="R2346" s="374"/>
      <c r="S2346" s="374"/>
      <c r="T2346" s="374"/>
      <c r="U2346" s="374"/>
      <c r="V2346" s="374"/>
      <c r="W2346" s="374"/>
      <c r="X2346" s="374"/>
      <c r="Y2346" s="374"/>
      <c r="Z2346" s="374"/>
      <c r="AA2346" s="374"/>
      <c r="AB2346" s="374"/>
      <c r="AC2346" s="374"/>
      <c r="AD2346" s="374"/>
      <c r="AE2346" s="375"/>
      <c r="AF2346" s="375"/>
      <c r="AG2346" s="375"/>
      <c r="AH2346" s="375"/>
      <c r="AI2346" s="375"/>
      <c r="AJ2346" s="375"/>
      <c r="AK2346" s="375"/>
      <c r="AL2346" s="375"/>
      <c r="AM2346" s="375"/>
      <c r="AN2346" s="375"/>
      <c r="AO2346" s="374"/>
      <c r="AP2346" s="374"/>
      <c r="AQ2346" s="374"/>
      <c r="AR2346" s="374"/>
      <c r="AS2346" s="374"/>
      <c r="AT2346" s="374"/>
      <c r="AU2346" s="374"/>
      <c r="AW2346" s="363"/>
      <c r="AX2346" s="363"/>
      <c r="AY2346" s="363"/>
      <c r="AZ2346" s="363"/>
      <c r="BA2346" s="363"/>
      <c r="BD2346" s="374" t="str">
        <f>IF(W2346="","",IF(F2346="休日",AW2346,IF(F2346="法休",AW2346,VLOOKUP(F2346,カレンダマスタ!$Q$56:$R$69,2,FALSE))))</f>
        <v/>
      </c>
      <c r="BG2346" s="374"/>
      <c r="BH2346" s="374"/>
    </row>
    <row r="2347" spans="2:60">
      <c r="B2347" s="362"/>
      <c r="C2347" s="371"/>
      <c r="D2347" s="372"/>
      <c r="E2347" s="373"/>
      <c r="F2347" s="372"/>
      <c r="G2347" s="371"/>
      <c r="H2347" s="374"/>
      <c r="I2347" s="374"/>
      <c r="J2347" s="374"/>
      <c r="K2347" s="374"/>
      <c r="L2347" s="374"/>
      <c r="M2347" s="374"/>
      <c r="N2347" s="374"/>
      <c r="O2347" s="374"/>
      <c r="P2347" s="374"/>
      <c r="Q2347" s="374"/>
      <c r="R2347" s="374"/>
      <c r="S2347" s="374"/>
      <c r="T2347" s="374"/>
      <c r="U2347" s="374"/>
      <c r="V2347" s="374"/>
      <c r="W2347" s="374"/>
      <c r="X2347" s="374"/>
      <c r="Y2347" s="374"/>
      <c r="Z2347" s="374"/>
      <c r="AA2347" s="374"/>
      <c r="AB2347" s="374"/>
      <c r="AC2347" s="374"/>
      <c r="AD2347" s="374"/>
      <c r="AE2347" s="375"/>
      <c r="AF2347" s="375"/>
      <c r="AG2347" s="375"/>
      <c r="AH2347" s="375"/>
      <c r="AI2347" s="375"/>
      <c r="AJ2347" s="375"/>
      <c r="AK2347" s="375"/>
      <c r="AL2347" s="375"/>
      <c r="AM2347" s="375"/>
      <c r="AN2347" s="375"/>
      <c r="AO2347" s="374"/>
      <c r="AP2347" s="374"/>
      <c r="AQ2347" s="374"/>
      <c r="AR2347" s="374"/>
      <c r="AS2347" s="374"/>
      <c r="AT2347" s="374"/>
      <c r="AU2347" s="374"/>
      <c r="AW2347" s="363"/>
      <c r="AX2347" s="363"/>
      <c r="AY2347" s="363"/>
      <c r="AZ2347" s="363"/>
      <c r="BA2347" s="363"/>
      <c r="BD2347" s="374" t="str">
        <f>IF(W2347="","",IF(F2347="休日",AW2347,IF(F2347="法休",AW2347,VLOOKUP(F2347,カレンダマスタ!$Q$56:$R$69,2,FALSE))))</f>
        <v/>
      </c>
      <c r="BG2347" s="374"/>
      <c r="BH2347" s="374"/>
    </row>
    <row r="2348" spans="2:60">
      <c r="B2348" s="362"/>
      <c r="C2348" s="371"/>
      <c r="D2348" s="372"/>
      <c r="E2348" s="373"/>
      <c r="F2348" s="372"/>
      <c r="G2348" s="371"/>
      <c r="H2348" s="374"/>
      <c r="I2348" s="374"/>
      <c r="J2348" s="374"/>
      <c r="K2348" s="374"/>
      <c r="L2348" s="374"/>
      <c r="M2348" s="374"/>
      <c r="N2348" s="374"/>
      <c r="O2348" s="374"/>
      <c r="P2348" s="374"/>
      <c r="Q2348" s="374"/>
      <c r="R2348" s="374"/>
      <c r="S2348" s="374"/>
      <c r="T2348" s="374"/>
      <c r="U2348" s="374"/>
      <c r="V2348" s="374"/>
      <c r="W2348" s="374"/>
      <c r="X2348" s="374"/>
      <c r="Y2348" s="374"/>
      <c r="Z2348" s="374"/>
      <c r="AA2348" s="374"/>
      <c r="AB2348" s="374"/>
      <c r="AC2348" s="374"/>
      <c r="AD2348" s="374"/>
      <c r="AE2348" s="375"/>
      <c r="AF2348" s="375"/>
      <c r="AG2348" s="375"/>
      <c r="AH2348" s="375"/>
      <c r="AI2348" s="375"/>
      <c r="AJ2348" s="375"/>
      <c r="AK2348" s="375"/>
      <c r="AL2348" s="375"/>
      <c r="AM2348" s="375"/>
      <c r="AN2348" s="375"/>
      <c r="AO2348" s="374"/>
      <c r="AP2348" s="374"/>
      <c r="AQ2348" s="374"/>
      <c r="AR2348" s="374"/>
      <c r="AS2348" s="374"/>
      <c r="AT2348" s="374"/>
      <c r="AU2348" s="374"/>
      <c r="AW2348" s="363"/>
      <c r="AX2348" s="363"/>
      <c r="AY2348" s="363"/>
      <c r="AZ2348" s="363"/>
      <c r="BA2348" s="363"/>
      <c r="BD2348" s="374" t="str">
        <f>IF(W2348="","",IF(F2348="休日",AW2348,IF(F2348="法休",AW2348,VLOOKUP(F2348,カレンダマスタ!$Q$56:$R$69,2,FALSE))))</f>
        <v/>
      </c>
      <c r="BG2348" s="374"/>
      <c r="BH2348" s="374"/>
    </row>
    <row r="2349" spans="2:60">
      <c r="B2349" s="362"/>
      <c r="C2349" s="371"/>
      <c r="D2349" s="372"/>
      <c r="E2349" s="373"/>
      <c r="F2349" s="372"/>
      <c r="G2349" s="371"/>
      <c r="H2349" s="374"/>
      <c r="I2349" s="374"/>
      <c r="J2349" s="374"/>
      <c r="K2349" s="374"/>
      <c r="L2349" s="374"/>
      <c r="M2349" s="374"/>
      <c r="N2349" s="374"/>
      <c r="O2349" s="374"/>
      <c r="P2349" s="374"/>
      <c r="Q2349" s="374"/>
      <c r="R2349" s="374"/>
      <c r="S2349" s="374"/>
      <c r="T2349" s="374"/>
      <c r="U2349" s="374"/>
      <c r="V2349" s="374"/>
      <c r="W2349" s="374"/>
      <c r="X2349" s="374"/>
      <c r="Y2349" s="374"/>
      <c r="Z2349" s="374"/>
      <c r="AA2349" s="374"/>
      <c r="AB2349" s="374"/>
      <c r="AC2349" s="374"/>
      <c r="AD2349" s="374"/>
      <c r="AE2349" s="375"/>
      <c r="AF2349" s="375"/>
      <c r="AG2349" s="375"/>
      <c r="AH2349" s="375"/>
      <c r="AI2349" s="375"/>
      <c r="AJ2349" s="375"/>
      <c r="AK2349" s="375"/>
      <c r="AL2349" s="375"/>
      <c r="AM2349" s="375"/>
      <c r="AN2349" s="375"/>
      <c r="AO2349" s="374"/>
      <c r="AP2349" s="374"/>
      <c r="AQ2349" s="374"/>
      <c r="AR2349" s="374"/>
      <c r="AS2349" s="374"/>
      <c r="AT2349" s="374"/>
      <c r="AU2349" s="374"/>
      <c r="AW2349" s="363"/>
      <c r="AX2349" s="363"/>
      <c r="AY2349" s="363"/>
      <c r="AZ2349" s="363"/>
      <c r="BA2349" s="363"/>
      <c r="BD2349" s="374" t="str">
        <f>IF(W2349="","",IF(F2349="休日",AW2349,IF(F2349="法休",AW2349,VLOOKUP(F2349,カレンダマスタ!$Q$56:$R$69,2,FALSE))))</f>
        <v/>
      </c>
      <c r="BG2349" s="374"/>
      <c r="BH2349" s="374"/>
    </row>
    <row r="2350" spans="2:60" ht="13.8" thickBot="1">
      <c r="B2350" s="376"/>
      <c r="C2350" s="377"/>
      <c r="D2350" s="378"/>
      <c r="E2350" s="379"/>
      <c r="F2350" s="378"/>
      <c r="G2350" s="377"/>
      <c r="H2350" s="380"/>
      <c r="I2350" s="380"/>
      <c r="J2350" s="380"/>
      <c r="K2350" s="380"/>
      <c r="L2350" s="380"/>
      <c r="M2350" s="380"/>
      <c r="N2350" s="380"/>
      <c r="O2350" s="380"/>
      <c r="P2350" s="380"/>
      <c r="Q2350" s="380"/>
      <c r="R2350" s="380"/>
      <c r="S2350" s="380"/>
      <c r="T2350" s="380"/>
      <c r="U2350" s="380"/>
      <c r="V2350" s="380"/>
      <c r="W2350" s="380"/>
      <c r="X2350" s="380"/>
      <c r="Y2350" s="380"/>
      <c r="Z2350" s="380"/>
      <c r="AA2350" s="380"/>
      <c r="AB2350" s="380"/>
      <c r="AC2350" s="380"/>
      <c r="AD2350" s="380"/>
      <c r="AE2350" s="381"/>
      <c r="AF2350" s="381"/>
      <c r="AG2350" s="381"/>
      <c r="AH2350" s="381"/>
      <c r="AI2350" s="381"/>
      <c r="AJ2350" s="381"/>
      <c r="AK2350" s="381"/>
      <c r="AL2350" s="381"/>
      <c r="AM2350" s="381"/>
      <c r="AN2350" s="381"/>
      <c r="AO2350" s="380"/>
      <c r="AP2350" s="380"/>
      <c r="AQ2350" s="380"/>
      <c r="AR2350" s="380"/>
      <c r="AS2350" s="380"/>
      <c r="AT2350" s="380"/>
      <c r="AU2350" s="380"/>
      <c r="AW2350" s="364"/>
      <c r="AX2350" s="364"/>
      <c r="AY2350" s="364"/>
      <c r="AZ2350" s="364"/>
      <c r="BA2350" s="364"/>
      <c r="BD2350" s="380" t="str">
        <f>IF(W2350="","",IF(F2350="休日",AW2350,IF(F2350="法休",AW2350,VLOOKUP(F2350,カレンダマスタ!$Q$56:$R$69,2,FALSE))))</f>
        <v/>
      </c>
      <c r="BG2350" s="380"/>
      <c r="BH2350" s="380"/>
    </row>
    <row r="2351" spans="2:60">
      <c r="B2351" s="176">
        <f>B2306+1</f>
        <v>53</v>
      </c>
      <c r="C2351" s="382" t="str">
        <f>IF(STEP!C2351&lt;&gt;"",STEP!C2351,"")</f>
        <v/>
      </c>
      <c r="D2351" s="383" t="str">
        <f>IF(STEP!D2351&lt;&gt;"",STEP!D2351,"")</f>
        <v/>
      </c>
      <c r="E2351" s="384" t="str">
        <f>IF(STEP!E2351&lt;&gt;"",STEP!E2351,"")</f>
        <v/>
      </c>
      <c r="F2351" s="248"/>
      <c r="G2351" s="249"/>
      <c r="H2351" s="250"/>
      <c r="I2351" s="250"/>
      <c r="J2351" s="250"/>
      <c r="K2351" s="250"/>
      <c r="L2351" s="250"/>
      <c r="M2351" s="250"/>
      <c r="N2351" s="250"/>
      <c r="O2351" s="250"/>
      <c r="P2351" s="250"/>
      <c r="Q2351" s="250"/>
      <c r="R2351" s="250"/>
      <c r="S2351" s="250"/>
      <c r="T2351" s="250"/>
      <c r="U2351" s="250"/>
      <c r="V2351" s="250"/>
      <c r="W2351" s="250"/>
      <c r="X2351" s="250"/>
      <c r="Y2351" s="250"/>
      <c r="Z2351" s="250"/>
      <c r="AA2351" s="250"/>
      <c r="AB2351" s="250"/>
      <c r="AC2351" s="250"/>
      <c r="AD2351" s="250"/>
      <c r="AE2351" s="251"/>
      <c r="AF2351" s="251"/>
      <c r="AG2351" s="251"/>
      <c r="AH2351" s="251"/>
      <c r="AI2351" s="251"/>
      <c r="AJ2351" s="251"/>
      <c r="AK2351" s="251"/>
      <c r="AL2351" s="251"/>
      <c r="AM2351" s="251"/>
      <c r="AN2351" s="251"/>
      <c r="AO2351" s="250"/>
      <c r="AP2351" s="250"/>
      <c r="AQ2351" s="250"/>
      <c r="AR2351" s="250"/>
      <c r="AS2351" s="250"/>
      <c r="AT2351" s="250"/>
      <c r="AU2351" s="250"/>
      <c r="AW2351" s="282" t="str">
        <f t="shared" ref="AW2351:AW2385" si="280">IF(W2351&lt;&gt;"",IF(W2351&lt;&gt;"",CEILING(IF(J2351&lt;&gt;"",J2351,I2351),$AY$8),""),"")</f>
        <v/>
      </c>
      <c r="AX2351" s="282" t="str">
        <f t="shared" ref="AX2351:AX2385" si="281">IF(W2351&lt;&gt;"",IF(W2351&lt;&gt;"",IF(OR(K2351="早出",AND(BD2351&lt;AW2351,K2351&lt;&gt;"有償遅刻")),AW2351,BD2351),""),"")</f>
        <v/>
      </c>
      <c r="AY2351" s="282" t="str">
        <f t="shared" ref="AY2351:AY2385" si="282">IF(W2351&lt;&gt;"",FLOOR(IF(N2351&lt;&gt;"",N2351,M2351),$AY$8),"")</f>
        <v/>
      </c>
      <c r="AZ2351" s="282" t="str">
        <f t="shared" ref="AZ2351:AZ2385" si="283">IF(W2351&lt;&gt;"",IF(AY2351&lt;&gt;0,AY2351-AR2351,L2351-AR2351),"")</f>
        <v/>
      </c>
      <c r="BA2351" s="282" t="str">
        <f t="shared" ref="BA2351:BA2385" si="284">IF(W2351&lt;&gt;"",W2351,"")</f>
        <v/>
      </c>
      <c r="BD2351" s="250" t="str">
        <f>IF(W2351="","",IF(F2351="休日",AW2351,IF(F2351="法休",AW2351,VLOOKUP(F2351,カレンダマスタ!$Q$56:$R$69,2,FALSE))))</f>
        <v/>
      </c>
      <c r="BG2351" s="250" t="str">
        <f>STEP!AF2351</f>
        <v/>
      </c>
      <c r="BH2351" s="250" t="str">
        <f>IF(AX2351="","",IF(P2351&lt;&gt;"","",IF(BG2351="CS","OK",IF(VLOOKUP(E2351,カレンダマスタ!$A$5:$D$381,4,FALSE)&gt;0,"",IF(OR(AX2351*24&gt;10.84,AZ2351*24&lt;14.5)=TRUE,"×","OK")))))</f>
        <v/>
      </c>
    </row>
    <row r="2352" spans="2:60">
      <c r="B2352" s="111"/>
      <c r="C2352" s="385" t="str">
        <f>IF(STEP!C2352&lt;&gt;"",STEP!C2352,"")</f>
        <v/>
      </c>
      <c r="D2352" s="386" t="str">
        <f>IF(STEP!D2352&lt;&gt;"",STEP!D2352,"")</f>
        <v/>
      </c>
      <c r="E2352" s="387" t="str">
        <f>IF(STEP!E2352&lt;&gt;"",STEP!E2352,"")</f>
        <v/>
      </c>
      <c r="F2352" s="253"/>
      <c r="G2352" s="252"/>
      <c r="H2352" s="254"/>
      <c r="I2352" s="254"/>
      <c r="J2352" s="254"/>
      <c r="K2352" s="254"/>
      <c r="L2352" s="254"/>
      <c r="M2352" s="254"/>
      <c r="N2352" s="254"/>
      <c r="O2352" s="254"/>
      <c r="P2352" s="254"/>
      <c r="Q2352" s="254"/>
      <c r="R2352" s="254"/>
      <c r="S2352" s="254"/>
      <c r="T2352" s="254"/>
      <c r="U2352" s="254"/>
      <c r="V2352" s="254"/>
      <c r="W2352" s="254"/>
      <c r="X2352" s="254"/>
      <c r="Y2352" s="254"/>
      <c r="Z2352" s="254"/>
      <c r="AA2352" s="254"/>
      <c r="AB2352" s="254"/>
      <c r="AC2352" s="254"/>
      <c r="AD2352" s="254"/>
      <c r="AE2352" s="255"/>
      <c r="AF2352" s="255"/>
      <c r="AG2352" s="255"/>
      <c r="AH2352" s="255"/>
      <c r="AI2352" s="255"/>
      <c r="AJ2352" s="255"/>
      <c r="AK2352" s="255"/>
      <c r="AL2352" s="255"/>
      <c r="AM2352" s="255"/>
      <c r="AN2352" s="255"/>
      <c r="AO2352" s="254"/>
      <c r="AP2352" s="254"/>
      <c r="AQ2352" s="254"/>
      <c r="AR2352" s="254"/>
      <c r="AS2352" s="254"/>
      <c r="AT2352" s="254"/>
      <c r="AU2352" s="254"/>
      <c r="AW2352" s="283" t="str">
        <f t="shared" si="280"/>
        <v/>
      </c>
      <c r="AX2352" s="283" t="str">
        <f t="shared" si="281"/>
        <v/>
      </c>
      <c r="AY2352" s="283" t="str">
        <f t="shared" si="282"/>
        <v/>
      </c>
      <c r="AZ2352" s="283" t="str">
        <f t="shared" si="283"/>
        <v/>
      </c>
      <c r="BA2352" s="283" t="str">
        <f t="shared" si="284"/>
        <v/>
      </c>
      <c r="BD2352" s="254" t="str">
        <f>IF(W2352="","",IF(F2352="休日",AW2352,IF(F2352="法休",AW2352,VLOOKUP(F2352,カレンダマスタ!$Q$56:$R$69,2,FALSE))))</f>
        <v/>
      </c>
      <c r="BG2352" s="254" t="str">
        <f t="shared" ref="BG2352:BG2385" si="285">BG2351</f>
        <v/>
      </c>
      <c r="BH2352" s="254" t="str">
        <f>IF(AX2352="","",IF(P2352&lt;&gt;"","",IF(BG2352="CS","OK",IF(VLOOKUP(E2352,カレンダマスタ!$A$5:$D$381,4,FALSE)&gt;0,"",IF(OR(AX2352*24&gt;10.84,AZ2352*24&lt;14.5)=TRUE,"×","OK")))))</f>
        <v/>
      </c>
    </row>
    <row r="2353" spans="2:60">
      <c r="B2353" s="111"/>
      <c r="C2353" s="385" t="str">
        <f>IF(STEP!C2353&lt;&gt;"",STEP!C2353,"")</f>
        <v/>
      </c>
      <c r="D2353" s="386" t="str">
        <f>IF(STEP!D2353&lt;&gt;"",STEP!D2353,"")</f>
        <v/>
      </c>
      <c r="E2353" s="387" t="str">
        <f>IF(STEP!E2353&lt;&gt;"",STEP!E2353,"")</f>
        <v/>
      </c>
      <c r="F2353" s="253"/>
      <c r="G2353" s="252"/>
      <c r="H2353" s="254"/>
      <c r="I2353" s="254"/>
      <c r="J2353" s="254"/>
      <c r="K2353" s="254"/>
      <c r="L2353" s="254"/>
      <c r="M2353" s="254"/>
      <c r="N2353" s="254"/>
      <c r="O2353" s="254"/>
      <c r="P2353" s="254"/>
      <c r="Q2353" s="254"/>
      <c r="R2353" s="254"/>
      <c r="S2353" s="254"/>
      <c r="T2353" s="254"/>
      <c r="U2353" s="254"/>
      <c r="V2353" s="254"/>
      <c r="W2353" s="254"/>
      <c r="X2353" s="254"/>
      <c r="Y2353" s="254"/>
      <c r="Z2353" s="254"/>
      <c r="AA2353" s="254"/>
      <c r="AB2353" s="254"/>
      <c r="AC2353" s="254"/>
      <c r="AD2353" s="254"/>
      <c r="AE2353" s="255"/>
      <c r="AF2353" s="255"/>
      <c r="AG2353" s="255"/>
      <c r="AH2353" s="255"/>
      <c r="AI2353" s="255"/>
      <c r="AJ2353" s="255"/>
      <c r="AK2353" s="255"/>
      <c r="AL2353" s="255"/>
      <c r="AM2353" s="255"/>
      <c r="AN2353" s="255"/>
      <c r="AO2353" s="254"/>
      <c r="AP2353" s="254"/>
      <c r="AQ2353" s="254"/>
      <c r="AR2353" s="254"/>
      <c r="AS2353" s="254"/>
      <c r="AT2353" s="254"/>
      <c r="AU2353" s="254"/>
      <c r="AW2353" s="283" t="str">
        <f t="shared" si="280"/>
        <v/>
      </c>
      <c r="AX2353" s="283" t="str">
        <f t="shared" si="281"/>
        <v/>
      </c>
      <c r="AY2353" s="283" t="str">
        <f t="shared" si="282"/>
        <v/>
      </c>
      <c r="AZ2353" s="283" t="str">
        <f t="shared" si="283"/>
        <v/>
      </c>
      <c r="BA2353" s="283" t="str">
        <f t="shared" si="284"/>
        <v/>
      </c>
      <c r="BD2353" s="254" t="str">
        <f>IF(W2353="","",IF(F2353="休日",AW2353,IF(F2353="法休",AW2353,VLOOKUP(F2353,カレンダマスタ!$Q$56:$R$69,2,FALSE))))</f>
        <v/>
      </c>
      <c r="BG2353" s="254" t="str">
        <f t="shared" si="285"/>
        <v/>
      </c>
      <c r="BH2353" s="254" t="str">
        <f>IF(AX2353="","",IF(P2353&lt;&gt;"","",IF(BG2353="CS","OK",IF(VLOOKUP(E2353,カレンダマスタ!$A$5:$D$381,4,FALSE)&gt;0,"",IF(OR(AX2353*24&gt;10.84,AZ2353*24&lt;14.5)=TRUE,"×","OK")))))</f>
        <v/>
      </c>
    </row>
    <row r="2354" spans="2:60">
      <c r="B2354" s="111"/>
      <c r="C2354" s="385" t="str">
        <f>IF(STEP!C2354&lt;&gt;"",STEP!C2354,"")</f>
        <v/>
      </c>
      <c r="D2354" s="386" t="str">
        <f>IF(STEP!D2354&lt;&gt;"",STEP!D2354,"")</f>
        <v/>
      </c>
      <c r="E2354" s="387" t="str">
        <f>IF(STEP!E2354&lt;&gt;"",STEP!E2354,"")</f>
        <v/>
      </c>
      <c r="F2354" s="256"/>
      <c r="G2354" s="257"/>
      <c r="H2354" s="254"/>
      <c r="I2354" s="254"/>
      <c r="J2354" s="254"/>
      <c r="K2354" s="254"/>
      <c r="L2354" s="254"/>
      <c r="M2354" s="254"/>
      <c r="N2354" s="254"/>
      <c r="O2354" s="254"/>
      <c r="P2354" s="254"/>
      <c r="Q2354" s="254"/>
      <c r="R2354" s="254"/>
      <c r="S2354" s="254"/>
      <c r="T2354" s="254"/>
      <c r="U2354" s="254"/>
      <c r="V2354" s="254"/>
      <c r="W2354" s="254"/>
      <c r="X2354" s="254"/>
      <c r="Y2354" s="254"/>
      <c r="Z2354" s="254"/>
      <c r="AA2354" s="254"/>
      <c r="AB2354" s="254"/>
      <c r="AC2354" s="254"/>
      <c r="AD2354" s="254"/>
      <c r="AE2354" s="255"/>
      <c r="AF2354" s="255"/>
      <c r="AG2354" s="255"/>
      <c r="AH2354" s="255"/>
      <c r="AI2354" s="255"/>
      <c r="AJ2354" s="255"/>
      <c r="AK2354" s="255"/>
      <c r="AL2354" s="255"/>
      <c r="AM2354" s="255"/>
      <c r="AN2354" s="255"/>
      <c r="AO2354" s="254"/>
      <c r="AP2354" s="254"/>
      <c r="AQ2354" s="254"/>
      <c r="AR2354" s="254"/>
      <c r="AS2354" s="254"/>
      <c r="AT2354" s="254"/>
      <c r="AU2354" s="254"/>
      <c r="AW2354" s="283" t="str">
        <f t="shared" si="280"/>
        <v/>
      </c>
      <c r="AX2354" s="283" t="str">
        <f t="shared" si="281"/>
        <v/>
      </c>
      <c r="AY2354" s="283" t="str">
        <f t="shared" si="282"/>
        <v/>
      </c>
      <c r="AZ2354" s="283" t="str">
        <f t="shared" si="283"/>
        <v/>
      </c>
      <c r="BA2354" s="283" t="str">
        <f t="shared" si="284"/>
        <v/>
      </c>
      <c r="BD2354" s="254" t="str">
        <f>IF(W2354="","",IF(F2354="休日",AW2354,IF(F2354="法休",AW2354,VLOOKUP(F2354,カレンダマスタ!$Q$56:$R$69,2,FALSE))))</f>
        <v/>
      </c>
      <c r="BG2354" s="254" t="str">
        <f t="shared" si="285"/>
        <v/>
      </c>
      <c r="BH2354" s="254" t="str">
        <f>IF(AX2354="","",IF(P2354&lt;&gt;"","",IF(BG2354="CS","OK",IF(VLOOKUP(E2354,カレンダマスタ!$A$5:$D$381,4,FALSE)&gt;0,"",IF(OR(AX2354*24&gt;10.84,AZ2354*24&lt;14.5)=TRUE,"×","OK")))))</f>
        <v/>
      </c>
    </row>
    <row r="2355" spans="2:60">
      <c r="B2355" s="111"/>
      <c r="C2355" s="385" t="str">
        <f>IF(STEP!C2355&lt;&gt;"",STEP!C2355,"")</f>
        <v/>
      </c>
      <c r="D2355" s="386" t="str">
        <f>IF(STEP!D2355&lt;&gt;"",STEP!D2355,"")</f>
        <v/>
      </c>
      <c r="E2355" s="387" t="str">
        <f>IF(STEP!E2355&lt;&gt;"",STEP!E2355,"")</f>
        <v/>
      </c>
      <c r="F2355" s="256"/>
      <c r="G2355" s="257"/>
      <c r="H2355" s="254"/>
      <c r="I2355" s="254"/>
      <c r="J2355" s="254"/>
      <c r="K2355" s="254"/>
      <c r="L2355" s="254"/>
      <c r="M2355" s="254"/>
      <c r="N2355" s="254"/>
      <c r="O2355" s="254"/>
      <c r="P2355" s="254"/>
      <c r="Q2355" s="254"/>
      <c r="R2355" s="254"/>
      <c r="S2355" s="254"/>
      <c r="T2355" s="254"/>
      <c r="U2355" s="254"/>
      <c r="V2355" s="254"/>
      <c r="W2355" s="254"/>
      <c r="X2355" s="254"/>
      <c r="Y2355" s="254"/>
      <c r="Z2355" s="254"/>
      <c r="AA2355" s="254"/>
      <c r="AB2355" s="254"/>
      <c r="AC2355" s="254"/>
      <c r="AD2355" s="254"/>
      <c r="AE2355" s="255"/>
      <c r="AF2355" s="255"/>
      <c r="AG2355" s="255"/>
      <c r="AH2355" s="255"/>
      <c r="AI2355" s="255"/>
      <c r="AJ2355" s="255"/>
      <c r="AK2355" s="255"/>
      <c r="AL2355" s="255"/>
      <c r="AM2355" s="255"/>
      <c r="AN2355" s="255"/>
      <c r="AO2355" s="254"/>
      <c r="AP2355" s="254"/>
      <c r="AQ2355" s="254"/>
      <c r="AR2355" s="254"/>
      <c r="AS2355" s="254"/>
      <c r="AT2355" s="254"/>
      <c r="AU2355" s="254"/>
      <c r="AW2355" s="283" t="str">
        <f t="shared" si="280"/>
        <v/>
      </c>
      <c r="AX2355" s="283" t="str">
        <f t="shared" si="281"/>
        <v/>
      </c>
      <c r="AY2355" s="283" t="str">
        <f t="shared" si="282"/>
        <v/>
      </c>
      <c r="AZ2355" s="283" t="str">
        <f t="shared" si="283"/>
        <v/>
      </c>
      <c r="BA2355" s="283" t="str">
        <f t="shared" si="284"/>
        <v/>
      </c>
      <c r="BD2355" s="254" t="str">
        <f>IF(W2355="","",IF(F2355="休日",AW2355,IF(F2355="法休",AW2355,VLOOKUP(F2355,カレンダマスタ!$Q$56:$R$69,2,FALSE))))</f>
        <v/>
      </c>
      <c r="BG2355" s="254" t="str">
        <f t="shared" si="285"/>
        <v/>
      </c>
      <c r="BH2355" s="254" t="str">
        <f>IF(AX2355="","",IF(P2355&lt;&gt;"","",IF(BG2355="CS","OK",IF(VLOOKUP(E2355,カレンダマスタ!$A$5:$D$381,4,FALSE)&gt;0,"",IF(OR(AX2355*24&gt;10.84,AZ2355*24&lt;14.5)=TRUE,"×","OK")))))</f>
        <v/>
      </c>
    </row>
    <row r="2356" spans="2:60">
      <c r="B2356" s="111"/>
      <c r="C2356" s="385" t="str">
        <f>IF(STEP!C2356&lt;&gt;"",STEP!C2356,"")</f>
        <v/>
      </c>
      <c r="D2356" s="386" t="str">
        <f>IF(STEP!D2356&lt;&gt;"",STEP!D2356,"")</f>
        <v/>
      </c>
      <c r="E2356" s="387" t="str">
        <f>IF(STEP!E2356&lt;&gt;"",STEP!E2356,"")</f>
        <v/>
      </c>
      <c r="F2356" s="256"/>
      <c r="G2356" s="252"/>
      <c r="H2356" s="254"/>
      <c r="I2356" s="254"/>
      <c r="J2356" s="254"/>
      <c r="K2356" s="254"/>
      <c r="L2356" s="254"/>
      <c r="M2356" s="254"/>
      <c r="N2356" s="254"/>
      <c r="O2356" s="254"/>
      <c r="P2356" s="254"/>
      <c r="Q2356" s="254"/>
      <c r="R2356" s="254"/>
      <c r="S2356" s="254"/>
      <c r="T2356" s="254"/>
      <c r="U2356" s="254"/>
      <c r="V2356" s="254"/>
      <c r="W2356" s="254"/>
      <c r="X2356" s="254"/>
      <c r="Y2356" s="254"/>
      <c r="Z2356" s="254"/>
      <c r="AA2356" s="254"/>
      <c r="AB2356" s="254"/>
      <c r="AC2356" s="254"/>
      <c r="AD2356" s="254"/>
      <c r="AE2356" s="255"/>
      <c r="AF2356" s="255"/>
      <c r="AG2356" s="255"/>
      <c r="AH2356" s="255"/>
      <c r="AI2356" s="255"/>
      <c r="AJ2356" s="255"/>
      <c r="AK2356" s="255"/>
      <c r="AL2356" s="255"/>
      <c r="AM2356" s="255"/>
      <c r="AN2356" s="255"/>
      <c r="AO2356" s="254"/>
      <c r="AP2356" s="254"/>
      <c r="AQ2356" s="254"/>
      <c r="AR2356" s="254"/>
      <c r="AS2356" s="254"/>
      <c r="AT2356" s="254"/>
      <c r="AU2356" s="254"/>
      <c r="AW2356" s="283" t="str">
        <f t="shared" si="280"/>
        <v/>
      </c>
      <c r="AX2356" s="283" t="str">
        <f t="shared" si="281"/>
        <v/>
      </c>
      <c r="AY2356" s="283" t="str">
        <f t="shared" si="282"/>
        <v/>
      </c>
      <c r="AZ2356" s="283" t="str">
        <f t="shared" si="283"/>
        <v/>
      </c>
      <c r="BA2356" s="283" t="str">
        <f t="shared" si="284"/>
        <v/>
      </c>
      <c r="BD2356" s="254" t="str">
        <f>IF(W2356="","",IF(F2356="休日",AW2356,IF(F2356="法休",AW2356,VLOOKUP(F2356,カレンダマスタ!$Q$56:$R$69,2,FALSE))))</f>
        <v/>
      </c>
      <c r="BG2356" s="254" t="str">
        <f t="shared" si="285"/>
        <v/>
      </c>
      <c r="BH2356" s="254" t="str">
        <f>IF(AX2356="","",IF(P2356&lt;&gt;"","",IF(BG2356="CS","OK",IF(VLOOKUP(E2356,カレンダマスタ!$A$5:$D$381,4,FALSE)&gt;0,"",IF(OR(AX2356*24&gt;10.84,AZ2356*24&lt;14.5)=TRUE,"×","OK")))))</f>
        <v/>
      </c>
    </row>
    <row r="2357" spans="2:60">
      <c r="B2357" s="111"/>
      <c r="C2357" s="388" t="str">
        <f>IF(STEP!C2357&lt;&gt;"",STEP!C2357,"")</f>
        <v/>
      </c>
      <c r="D2357" s="389" t="str">
        <f>IF(STEP!D2357&lt;&gt;"",STEP!D2357,"")</f>
        <v/>
      </c>
      <c r="E2357" s="390" t="str">
        <f>IF(STEP!E2357&lt;&gt;"",STEP!E2357,"")</f>
        <v/>
      </c>
      <c r="F2357" s="259"/>
      <c r="G2357" s="258"/>
      <c r="H2357" s="260"/>
      <c r="I2357" s="260"/>
      <c r="J2357" s="260"/>
      <c r="K2357" s="260"/>
      <c r="L2357" s="260"/>
      <c r="M2357" s="260"/>
      <c r="N2357" s="260"/>
      <c r="O2357" s="260"/>
      <c r="P2357" s="260"/>
      <c r="Q2357" s="260"/>
      <c r="R2357" s="260"/>
      <c r="S2357" s="260"/>
      <c r="T2357" s="260"/>
      <c r="U2357" s="260"/>
      <c r="V2357" s="260"/>
      <c r="W2357" s="260"/>
      <c r="X2357" s="260"/>
      <c r="Y2357" s="260"/>
      <c r="Z2357" s="260"/>
      <c r="AA2357" s="260"/>
      <c r="AB2357" s="260"/>
      <c r="AC2357" s="260"/>
      <c r="AD2357" s="260"/>
      <c r="AE2357" s="261"/>
      <c r="AF2357" s="261"/>
      <c r="AG2357" s="261"/>
      <c r="AH2357" s="261"/>
      <c r="AI2357" s="261"/>
      <c r="AJ2357" s="261"/>
      <c r="AK2357" s="261"/>
      <c r="AL2357" s="261"/>
      <c r="AM2357" s="261"/>
      <c r="AN2357" s="261"/>
      <c r="AO2357" s="260"/>
      <c r="AP2357" s="260"/>
      <c r="AQ2357" s="260"/>
      <c r="AR2357" s="260"/>
      <c r="AS2357" s="260"/>
      <c r="AT2357" s="260"/>
      <c r="AU2357" s="260"/>
      <c r="AW2357" s="284" t="str">
        <f t="shared" si="280"/>
        <v/>
      </c>
      <c r="AX2357" s="284" t="str">
        <f t="shared" si="281"/>
        <v/>
      </c>
      <c r="AY2357" s="284" t="str">
        <f t="shared" si="282"/>
        <v/>
      </c>
      <c r="AZ2357" s="284" t="str">
        <f t="shared" si="283"/>
        <v/>
      </c>
      <c r="BA2357" s="284" t="str">
        <f t="shared" si="284"/>
        <v/>
      </c>
      <c r="BD2357" s="260" t="str">
        <f>IF(W2357="","",IF(F2357="休日",AW2357,IF(F2357="法休",AW2357,VLOOKUP(F2357,カレンダマスタ!$Q$56:$R$69,2,FALSE))))</f>
        <v/>
      </c>
      <c r="BG2357" s="260" t="str">
        <f t="shared" si="285"/>
        <v/>
      </c>
      <c r="BH2357" s="260" t="str">
        <f>IF(AX2357="","",IF(P2357&lt;&gt;"","",IF(BG2357="CS","OK",IF(VLOOKUP(E2357,カレンダマスタ!$A$5:$D$381,4,FALSE)&gt;0,"",IF(OR(AX2357*24&gt;10.84,AZ2357*24&lt;14.5)=TRUE,"×","OK")))))</f>
        <v/>
      </c>
    </row>
    <row r="2358" spans="2:60">
      <c r="B2358" s="111"/>
      <c r="C2358" s="391" t="str">
        <f>IF(STEP!C2358&lt;&gt;"",STEP!C2358,"")</f>
        <v/>
      </c>
      <c r="D2358" s="392" t="str">
        <f>IF(STEP!D2358&lt;&gt;"",STEP!D2358,"")</f>
        <v/>
      </c>
      <c r="E2358" s="393" t="str">
        <f>IF(STEP!E2358&lt;&gt;"",STEP!E2358,"")</f>
        <v/>
      </c>
      <c r="F2358" s="263"/>
      <c r="G2358" s="262"/>
      <c r="H2358" s="264"/>
      <c r="I2358" s="264"/>
      <c r="J2358" s="264"/>
      <c r="K2358" s="264"/>
      <c r="L2358" s="264"/>
      <c r="M2358" s="264"/>
      <c r="N2358" s="264"/>
      <c r="O2358" s="264"/>
      <c r="P2358" s="264"/>
      <c r="Q2358" s="264"/>
      <c r="R2358" s="264"/>
      <c r="S2358" s="264"/>
      <c r="T2358" s="264"/>
      <c r="U2358" s="264"/>
      <c r="V2358" s="264"/>
      <c r="W2358" s="264"/>
      <c r="X2358" s="264"/>
      <c r="Y2358" s="264"/>
      <c r="Z2358" s="264"/>
      <c r="AA2358" s="264"/>
      <c r="AB2358" s="264"/>
      <c r="AC2358" s="264"/>
      <c r="AD2358" s="264"/>
      <c r="AE2358" s="265"/>
      <c r="AF2358" s="265"/>
      <c r="AG2358" s="265"/>
      <c r="AH2358" s="265"/>
      <c r="AI2358" s="265"/>
      <c r="AJ2358" s="265"/>
      <c r="AK2358" s="265"/>
      <c r="AL2358" s="265"/>
      <c r="AM2358" s="265"/>
      <c r="AN2358" s="265"/>
      <c r="AO2358" s="264"/>
      <c r="AP2358" s="264"/>
      <c r="AQ2358" s="264"/>
      <c r="AR2358" s="264"/>
      <c r="AS2358" s="264"/>
      <c r="AT2358" s="264"/>
      <c r="AU2358" s="264"/>
      <c r="AW2358" s="285" t="str">
        <f t="shared" si="280"/>
        <v/>
      </c>
      <c r="AX2358" s="285" t="str">
        <f t="shared" si="281"/>
        <v/>
      </c>
      <c r="AY2358" s="285" t="str">
        <f t="shared" si="282"/>
        <v/>
      </c>
      <c r="AZ2358" s="285" t="str">
        <f t="shared" si="283"/>
        <v/>
      </c>
      <c r="BA2358" s="285" t="str">
        <f t="shared" si="284"/>
        <v/>
      </c>
      <c r="BD2358" s="264" t="str">
        <f>IF(W2358="","",IF(F2358="休日",AW2358,IF(F2358="法休",AW2358,VLOOKUP(F2358,カレンダマスタ!$Q$56:$R$69,2,FALSE))))</f>
        <v/>
      </c>
      <c r="BG2358" s="264" t="str">
        <f t="shared" si="285"/>
        <v/>
      </c>
      <c r="BH2358" s="264" t="str">
        <f>IF(AX2358="","",IF(P2358&lt;&gt;"","",IF(BG2358="CS","OK",IF(VLOOKUP(E2358,カレンダマスタ!$A$5:$D$381,4,FALSE)&gt;0,"",IF(OR(AX2358*24&gt;10.84,AZ2358*24&lt;14.5)=TRUE,"×","OK")))))</f>
        <v/>
      </c>
    </row>
    <row r="2359" spans="2:60">
      <c r="B2359" s="111"/>
      <c r="C2359" s="385" t="str">
        <f>IF(STEP!C2359&lt;&gt;"",STEP!C2359,"")</f>
        <v/>
      </c>
      <c r="D2359" s="386" t="str">
        <f>IF(STEP!D2359&lt;&gt;"",STEP!D2359,"")</f>
        <v/>
      </c>
      <c r="E2359" s="387" t="str">
        <f>IF(STEP!E2359&lt;&gt;"",STEP!E2359,"")</f>
        <v/>
      </c>
      <c r="F2359" s="253"/>
      <c r="G2359" s="252"/>
      <c r="H2359" s="254"/>
      <c r="I2359" s="254"/>
      <c r="J2359" s="254"/>
      <c r="K2359" s="254"/>
      <c r="L2359" s="254"/>
      <c r="M2359" s="254"/>
      <c r="N2359" s="254"/>
      <c r="O2359" s="254"/>
      <c r="P2359" s="254"/>
      <c r="Q2359" s="254"/>
      <c r="R2359" s="254"/>
      <c r="S2359" s="254"/>
      <c r="T2359" s="254"/>
      <c r="U2359" s="254"/>
      <c r="V2359" s="254"/>
      <c r="W2359" s="254"/>
      <c r="X2359" s="254"/>
      <c r="Y2359" s="254"/>
      <c r="Z2359" s="254"/>
      <c r="AA2359" s="254"/>
      <c r="AB2359" s="254"/>
      <c r="AC2359" s="254"/>
      <c r="AD2359" s="254"/>
      <c r="AE2359" s="255"/>
      <c r="AF2359" s="255"/>
      <c r="AG2359" s="255"/>
      <c r="AH2359" s="255"/>
      <c r="AI2359" s="255"/>
      <c r="AJ2359" s="255"/>
      <c r="AK2359" s="255"/>
      <c r="AL2359" s="255"/>
      <c r="AM2359" s="255"/>
      <c r="AN2359" s="255"/>
      <c r="AO2359" s="254"/>
      <c r="AP2359" s="254"/>
      <c r="AQ2359" s="254"/>
      <c r="AR2359" s="254"/>
      <c r="AS2359" s="254"/>
      <c r="AT2359" s="254"/>
      <c r="AU2359" s="254"/>
      <c r="AW2359" s="283" t="str">
        <f t="shared" si="280"/>
        <v/>
      </c>
      <c r="AX2359" s="283" t="str">
        <f t="shared" si="281"/>
        <v/>
      </c>
      <c r="AY2359" s="283" t="str">
        <f t="shared" si="282"/>
        <v/>
      </c>
      <c r="AZ2359" s="283" t="str">
        <f t="shared" si="283"/>
        <v/>
      </c>
      <c r="BA2359" s="283" t="str">
        <f t="shared" si="284"/>
        <v/>
      </c>
      <c r="BD2359" s="254" t="str">
        <f>IF(W2359="","",IF(F2359="休日",AW2359,IF(F2359="法休",AW2359,VLOOKUP(F2359,カレンダマスタ!$Q$56:$R$69,2,FALSE))))</f>
        <v/>
      </c>
      <c r="BG2359" s="254" t="str">
        <f t="shared" si="285"/>
        <v/>
      </c>
      <c r="BH2359" s="254" t="str">
        <f>IF(AX2359="","",IF(P2359&lt;&gt;"","",IF(BG2359="CS","OK",IF(VLOOKUP(E2359,カレンダマスタ!$A$5:$D$381,4,FALSE)&gt;0,"",IF(OR(AX2359*24&gt;10.84,AZ2359*24&lt;14.5)=TRUE,"×","OK")))))</f>
        <v/>
      </c>
    </row>
    <row r="2360" spans="2:60">
      <c r="B2360" s="111"/>
      <c r="C2360" s="385" t="str">
        <f>IF(STEP!C2360&lt;&gt;"",STEP!C2360,"")</f>
        <v/>
      </c>
      <c r="D2360" s="386" t="str">
        <f>IF(STEP!D2360&lt;&gt;"",STEP!D2360,"")</f>
        <v/>
      </c>
      <c r="E2360" s="387" t="str">
        <f>IF(STEP!E2360&lt;&gt;"",STEP!E2360,"")</f>
        <v/>
      </c>
      <c r="F2360" s="253"/>
      <c r="G2360" s="252"/>
      <c r="H2360" s="254"/>
      <c r="I2360" s="254"/>
      <c r="J2360" s="254"/>
      <c r="K2360" s="254"/>
      <c r="L2360" s="254"/>
      <c r="M2360" s="254"/>
      <c r="N2360" s="254"/>
      <c r="O2360" s="254"/>
      <c r="P2360" s="254"/>
      <c r="Q2360" s="254"/>
      <c r="R2360" s="254"/>
      <c r="S2360" s="254"/>
      <c r="T2360" s="254"/>
      <c r="U2360" s="254"/>
      <c r="V2360" s="254"/>
      <c r="W2360" s="254"/>
      <c r="X2360" s="254"/>
      <c r="Y2360" s="254"/>
      <c r="Z2360" s="254"/>
      <c r="AA2360" s="254"/>
      <c r="AB2360" s="254"/>
      <c r="AC2360" s="254"/>
      <c r="AD2360" s="254"/>
      <c r="AE2360" s="255"/>
      <c r="AF2360" s="255"/>
      <c r="AG2360" s="255"/>
      <c r="AH2360" s="255"/>
      <c r="AI2360" s="255"/>
      <c r="AJ2360" s="255"/>
      <c r="AK2360" s="255"/>
      <c r="AL2360" s="255"/>
      <c r="AM2360" s="255"/>
      <c r="AN2360" s="255"/>
      <c r="AO2360" s="254"/>
      <c r="AP2360" s="254"/>
      <c r="AQ2360" s="254"/>
      <c r="AR2360" s="254"/>
      <c r="AS2360" s="254"/>
      <c r="AT2360" s="254"/>
      <c r="AU2360" s="254"/>
      <c r="AW2360" s="283" t="str">
        <f t="shared" si="280"/>
        <v/>
      </c>
      <c r="AX2360" s="283" t="str">
        <f t="shared" si="281"/>
        <v/>
      </c>
      <c r="AY2360" s="283" t="str">
        <f t="shared" si="282"/>
        <v/>
      </c>
      <c r="AZ2360" s="283" t="str">
        <f t="shared" si="283"/>
        <v/>
      </c>
      <c r="BA2360" s="283" t="str">
        <f t="shared" si="284"/>
        <v/>
      </c>
      <c r="BD2360" s="254" t="str">
        <f>IF(W2360="","",IF(F2360="休日",AW2360,IF(F2360="法休",AW2360,VLOOKUP(F2360,カレンダマスタ!$Q$56:$R$69,2,FALSE))))</f>
        <v/>
      </c>
      <c r="BG2360" s="254" t="str">
        <f t="shared" si="285"/>
        <v/>
      </c>
      <c r="BH2360" s="254" t="str">
        <f>IF(AX2360="","",IF(P2360&lt;&gt;"","",IF(BG2360="CS","OK",IF(VLOOKUP(E2360,カレンダマスタ!$A$5:$D$381,4,FALSE)&gt;0,"",IF(OR(AX2360*24&gt;10.84,AZ2360*24&lt;14.5)=TRUE,"×","OK")))))</f>
        <v/>
      </c>
    </row>
    <row r="2361" spans="2:60">
      <c r="B2361" s="111"/>
      <c r="C2361" s="385" t="str">
        <f>IF(STEP!C2361&lt;&gt;"",STEP!C2361,"")</f>
        <v/>
      </c>
      <c r="D2361" s="386" t="str">
        <f>IF(STEP!D2361&lt;&gt;"",STEP!D2361,"")</f>
        <v/>
      </c>
      <c r="E2361" s="387" t="str">
        <f>IF(STEP!E2361&lt;&gt;"",STEP!E2361,"")</f>
        <v/>
      </c>
      <c r="F2361" s="256"/>
      <c r="G2361" s="257"/>
      <c r="H2361" s="254"/>
      <c r="I2361" s="254"/>
      <c r="J2361" s="254"/>
      <c r="K2361" s="254"/>
      <c r="L2361" s="254"/>
      <c r="M2361" s="254"/>
      <c r="N2361" s="254"/>
      <c r="O2361" s="254"/>
      <c r="P2361" s="254"/>
      <c r="Q2361" s="254"/>
      <c r="R2361" s="254"/>
      <c r="S2361" s="254"/>
      <c r="T2361" s="254"/>
      <c r="U2361" s="254"/>
      <c r="V2361" s="254"/>
      <c r="W2361" s="254"/>
      <c r="X2361" s="254"/>
      <c r="Y2361" s="254"/>
      <c r="Z2361" s="254"/>
      <c r="AA2361" s="254"/>
      <c r="AB2361" s="254"/>
      <c r="AC2361" s="254"/>
      <c r="AD2361" s="254"/>
      <c r="AE2361" s="255"/>
      <c r="AF2361" s="255"/>
      <c r="AG2361" s="255"/>
      <c r="AH2361" s="255"/>
      <c r="AI2361" s="255"/>
      <c r="AJ2361" s="255"/>
      <c r="AK2361" s="255"/>
      <c r="AL2361" s="255"/>
      <c r="AM2361" s="255"/>
      <c r="AN2361" s="255"/>
      <c r="AO2361" s="254"/>
      <c r="AP2361" s="254"/>
      <c r="AQ2361" s="254"/>
      <c r="AR2361" s="254"/>
      <c r="AS2361" s="254"/>
      <c r="AT2361" s="254"/>
      <c r="AU2361" s="254"/>
      <c r="AW2361" s="283" t="str">
        <f t="shared" si="280"/>
        <v/>
      </c>
      <c r="AX2361" s="283" t="str">
        <f t="shared" si="281"/>
        <v/>
      </c>
      <c r="AY2361" s="283" t="str">
        <f t="shared" si="282"/>
        <v/>
      </c>
      <c r="AZ2361" s="283" t="str">
        <f t="shared" si="283"/>
        <v/>
      </c>
      <c r="BA2361" s="283" t="str">
        <f t="shared" si="284"/>
        <v/>
      </c>
      <c r="BD2361" s="254" t="str">
        <f>IF(W2361="","",IF(F2361="休日",AW2361,IF(F2361="法休",AW2361,VLOOKUP(F2361,カレンダマスタ!$Q$56:$R$69,2,FALSE))))</f>
        <v/>
      </c>
      <c r="BG2361" s="254" t="str">
        <f t="shared" si="285"/>
        <v/>
      </c>
      <c r="BH2361" s="254" t="str">
        <f>IF(AX2361="","",IF(P2361&lt;&gt;"","",IF(BG2361="CS","OK",IF(VLOOKUP(E2361,カレンダマスタ!$A$5:$D$381,4,FALSE)&gt;0,"",IF(OR(AX2361*24&gt;10.84,AZ2361*24&lt;14.5)=TRUE,"×","OK")))))</f>
        <v/>
      </c>
    </row>
    <row r="2362" spans="2:60">
      <c r="B2362" s="111"/>
      <c r="C2362" s="385" t="str">
        <f>IF(STEP!C2362&lt;&gt;"",STEP!C2362,"")</f>
        <v/>
      </c>
      <c r="D2362" s="386" t="str">
        <f>IF(STEP!D2362&lt;&gt;"",STEP!D2362,"")</f>
        <v/>
      </c>
      <c r="E2362" s="387" t="str">
        <f>IF(STEP!E2362&lt;&gt;"",STEP!E2362,"")</f>
        <v/>
      </c>
      <c r="F2362" s="256"/>
      <c r="G2362" s="257"/>
      <c r="H2362" s="254"/>
      <c r="I2362" s="254"/>
      <c r="J2362" s="254"/>
      <c r="K2362" s="254"/>
      <c r="L2362" s="254"/>
      <c r="M2362" s="254"/>
      <c r="N2362" s="254"/>
      <c r="O2362" s="254"/>
      <c r="P2362" s="254"/>
      <c r="Q2362" s="254"/>
      <c r="R2362" s="254"/>
      <c r="S2362" s="254"/>
      <c r="T2362" s="254"/>
      <c r="U2362" s="254"/>
      <c r="V2362" s="254"/>
      <c r="W2362" s="254"/>
      <c r="X2362" s="254"/>
      <c r="Y2362" s="254"/>
      <c r="Z2362" s="254"/>
      <c r="AA2362" s="254"/>
      <c r="AB2362" s="254"/>
      <c r="AC2362" s="254"/>
      <c r="AD2362" s="254"/>
      <c r="AE2362" s="255"/>
      <c r="AF2362" s="255"/>
      <c r="AG2362" s="255"/>
      <c r="AH2362" s="255"/>
      <c r="AI2362" s="255"/>
      <c r="AJ2362" s="255"/>
      <c r="AK2362" s="255"/>
      <c r="AL2362" s="255"/>
      <c r="AM2362" s="255"/>
      <c r="AN2362" s="255"/>
      <c r="AO2362" s="254"/>
      <c r="AP2362" s="254"/>
      <c r="AQ2362" s="254"/>
      <c r="AR2362" s="254"/>
      <c r="AS2362" s="254"/>
      <c r="AT2362" s="254"/>
      <c r="AU2362" s="254"/>
      <c r="AW2362" s="283" t="str">
        <f t="shared" si="280"/>
        <v/>
      </c>
      <c r="AX2362" s="283" t="str">
        <f t="shared" si="281"/>
        <v/>
      </c>
      <c r="AY2362" s="283" t="str">
        <f t="shared" si="282"/>
        <v/>
      </c>
      <c r="AZ2362" s="283" t="str">
        <f t="shared" si="283"/>
        <v/>
      </c>
      <c r="BA2362" s="283" t="str">
        <f t="shared" si="284"/>
        <v/>
      </c>
      <c r="BD2362" s="254" t="str">
        <f>IF(W2362="","",IF(F2362="休日",AW2362,IF(F2362="法休",AW2362,VLOOKUP(F2362,カレンダマスタ!$Q$56:$R$69,2,FALSE))))</f>
        <v/>
      </c>
      <c r="BG2362" s="254" t="str">
        <f t="shared" si="285"/>
        <v/>
      </c>
      <c r="BH2362" s="254" t="str">
        <f>IF(AX2362="","",IF(P2362&lt;&gt;"","",IF(BG2362="CS","OK",IF(VLOOKUP(E2362,カレンダマスタ!$A$5:$D$381,4,FALSE)&gt;0,"",IF(OR(AX2362*24&gt;10.84,AZ2362*24&lt;14.5)=TRUE,"×","OK")))))</f>
        <v/>
      </c>
    </row>
    <row r="2363" spans="2:60">
      <c r="B2363" s="111"/>
      <c r="C2363" s="385" t="str">
        <f>IF(STEP!C2363&lt;&gt;"",STEP!C2363,"")</f>
        <v/>
      </c>
      <c r="D2363" s="386" t="str">
        <f>IF(STEP!D2363&lt;&gt;"",STEP!D2363,"")</f>
        <v/>
      </c>
      <c r="E2363" s="387" t="str">
        <f>IF(STEP!E2363&lt;&gt;"",STEP!E2363,"")</f>
        <v/>
      </c>
      <c r="F2363" s="256"/>
      <c r="G2363" s="257"/>
      <c r="H2363" s="254"/>
      <c r="I2363" s="254"/>
      <c r="J2363" s="254"/>
      <c r="K2363" s="254"/>
      <c r="L2363" s="254"/>
      <c r="M2363" s="254"/>
      <c r="N2363" s="254"/>
      <c r="O2363" s="254"/>
      <c r="P2363" s="254"/>
      <c r="Q2363" s="254"/>
      <c r="R2363" s="254"/>
      <c r="S2363" s="254"/>
      <c r="T2363" s="254"/>
      <c r="U2363" s="254"/>
      <c r="V2363" s="254"/>
      <c r="W2363" s="254"/>
      <c r="X2363" s="254"/>
      <c r="Y2363" s="254"/>
      <c r="Z2363" s="254"/>
      <c r="AA2363" s="254"/>
      <c r="AB2363" s="254"/>
      <c r="AC2363" s="254"/>
      <c r="AD2363" s="254"/>
      <c r="AE2363" s="255"/>
      <c r="AF2363" s="255"/>
      <c r="AG2363" s="255"/>
      <c r="AH2363" s="255"/>
      <c r="AI2363" s="255"/>
      <c r="AJ2363" s="255"/>
      <c r="AK2363" s="255"/>
      <c r="AL2363" s="255"/>
      <c r="AM2363" s="255"/>
      <c r="AN2363" s="255"/>
      <c r="AO2363" s="254"/>
      <c r="AP2363" s="254"/>
      <c r="AQ2363" s="254"/>
      <c r="AR2363" s="254"/>
      <c r="AS2363" s="254"/>
      <c r="AT2363" s="254"/>
      <c r="AU2363" s="254"/>
      <c r="AW2363" s="283" t="str">
        <f t="shared" si="280"/>
        <v/>
      </c>
      <c r="AX2363" s="283" t="str">
        <f t="shared" si="281"/>
        <v/>
      </c>
      <c r="AY2363" s="283" t="str">
        <f t="shared" si="282"/>
        <v/>
      </c>
      <c r="AZ2363" s="283" t="str">
        <f t="shared" si="283"/>
        <v/>
      </c>
      <c r="BA2363" s="283" t="str">
        <f t="shared" si="284"/>
        <v/>
      </c>
      <c r="BD2363" s="254" t="str">
        <f>IF(W2363="","",IF(F2363="休日",AW2363,IF(F2363="法休",AW2363,VLOOKUP(F2363,カレンダマスタ!$Q$56:$R$69,2,FALSE))))</f>
        <v/>
      </c>
      <c r="BG2363" s="254" t="str">
        <f t="shared" si="285"/>
        <v/>
      </c>
      <c r="BH2363" s="254" t="str">
        <f>IF(AX2363="","",IF(P2363&lt;&gt;"","",IF(BG2363="CS","OK",IF(VLOOKUP(E2363,カレンダマスタ!$A$5:$D$381,4,FALSE)&gt;0,"",IF(OR(AX2363*24&gt;10.84,AZ2363*24&lt;14.5)=TRUE,"×","OK")))))</f>
        <v/>
      </c>
    </row>
    <row r="2364" spans="2:60">
      <c r="B2364" s="111"/>
      <c r="C2364" s="388" t="str">
        <f>IF(STEP!C2364&lt;&gt;"",STEP!C2364,"")</f>
        <v/>
      </c>
      <c r="D2364" s="389" t="str">
        <f>IF(STEP!D2364&lt;&gt;"",STEP!D2364,"")</f>
        <v/>
      </c>
      <c r="E2364" s="390" t="str">
        <f>IF(STEP!E2364&lt;&gt;"",STEP!E2364,"")</f>
        <v/>
      </c>
      <c r="F2364" s="259"/>
      <c r="G2364" s="266"/>
      <c r="H2364" s="260"/>
      <c r="I2364" s="260"/>
      <c r="J2364" s="260"/>
      <c r="K2364" s="260"/>
      <c r="L2364" s="260"/>
      <c r="M2364" s="260"/>
      <c r="N2364" s="260"/>
      <c r="O2364" s="260"/>
      <c r="P2364" s="260"/>
      <c r="Q2364" s="260"/>
      <c r="R2364" s="260"/>
      <c r="S2364" s="260"/>
      <c r="T2364" s="260"/>
      <c r="U2364" s="260"/>
      <c r="V2364" s="260"/>
      <c r="W2364" s="260"/>
      <c r="X2364" s="260"/>
      <c r="Y2364" s="260"/>
      <c r="Z2364" s="260"/>
      <c r="AA2364" s="260"/>
      <c r="AB2364" s="260"/>
      <c r="AC2364" s="260"/>
      <c r="AD2364" s="260"/>
      <c r="AE2364" s="261"/>
      <c r="AF2364" s="261"/>
      <c r="AG2364" s="261"/>
      <c r="AH2364" s="261"/>
      <c r="AI2364" s="261"/>
      <c r="AJ2364" s="261"/>
      <c r="AK2364" s="261"/>
      <c r="AL2364" s="261"/>
      <c r="AM2364" s="261"/>
      <c r="AN2364" s="261"/>
      <c r="AO2364" s="260"/>
      <c r="AP2364" s="260"/>
      <c r="AQ2364" s="260"/>
      <c r="AR2364" s="260"/>
      <c r="AS2364" s="260"/>
      <c r="AT2364" s="260"/>
      <c r="AU2364" s="260"/>
      <c r="AW2364" s="284" t="str">
        <f t="shared" si="280"/>
        <v/>
      </c>
      <c r="AX2364" s="284" t="str">
        <f t="shared" si="281"/>
        <v/>
      </c>
      <c r="AY2364" s="284" t="str">
        <f t="shared" si="282"/>
        <v/>
      </c>
      <c r="AZ2364" s="284" t="str">
        <f t="shared" si="283"/>
        <v/>
      </c>
      <c r="BA2364" s="284" t="str">
        <f t="shared" si="284"/>
        <v/>
      </c>
      <c r="BD2364" s="260" t="str">
        <f>IF(W2364="","",IF(F2364="休日",AW2364,IF(F2364="法休",AW2364,VLOOKUP(F2364,カレンダマスタ!$Q$56:$R$69,2,FALSE))))</f>
        <v/>
      </c>
      <c r="BG2364" s="260" t="str">
        <f t="shared" si="285"/>
        <v/>
      </c>
      <c r="BH2364" s="260" t="str">
        <f>IF(AX2364="","",IF(P2364&lt;&gt;"","",IF(BG2364="CS","OK",IF(VLOOKUP(E2364,カレンダマスタ!$A$5:$D$381,4,FALSE)&gt;0,"",IF(OR(AX2364*24&gt;10.84,AZ2364*24&lt;14.5)=TRUE,"×","OK")))))</f>
        <v/>
      </c>
    </row>
    <row r="2365" spans="2:60">
      <c r="B2365" s="111"/>
      <c r="C2365" s="391" t="str">
        <f>IF(STEP!C2365&lt;&gt;"",STEP!C2365,"")</f>
        <v/>
      </c>
      <c r="D2365" s="392" t="str">
        <f>IF(STEP!D2365&lt;&gt;"",STEP!D2365,"")</f>
        <v/>
      </c>
      <c r="E2365" s="393" t="str">
        <f>IF(STEP!E2365&lt;&gt;"",STEP!E2365,"")</f>
        <v/>
      </c>
      <c r="F2365" s="263"/>
      <c r="G2365" s="267"/>
      <c r="H2365" s="264"/>
      <c r="I2365" s="264"/>
      <c r="J2365" s="264"/>
      <c r="K2365" s="264"/>
      <c r="L2365" s="264"/>
      <c r="M2365" s="264"/>
      <c r="N2365" s="264"/>
      <c r="O2365" s="264"/>
      <c r="P2365" s="264"/>
      <c r="Q2365" s="264"/>
      <c r="R2365" s="264"/>
      <c r="S2365" s="264"/>
      <c r="T2365" s="264"/>
      <c r="U2365" s="264"/>
      <c r="V2365" s="264"/>
      <c r="W2365" s="264"/>
      <c r="X2365" s="264"/>
      <c r="Y2365" s="264"/>
      <c r="Z2365" s="264"/>
      <c r="AA2365" s="264"/>
      <c r="AB2365" s="264"/>
      <c r="AC2365" s="264"/>
      <c r="AD2365" s="264"/>
      <c r="AE2365" s="265"/>
      <c r="AF2365" s="265"/>
      <c r="AG2365" s="265"/>
      <c r="AH2365" s="265"/>
      <c r="AI2365" s="265"/>
      <c r="AJ2365" s="265"/>
      <c r="AK2365" s="265"/>
      <c r="AL2365" s="265"/>
      <c r="AM2365" s="265"/>
      <c r="AN2365" s="265"/>
      <c r="AO2365" s="264"/>
      <c r="AP2365" s="264"/>
      <c r="AQ2365" s="264"/>
      <c r="AR2365" s="264"/>
      <c r="AS2365" s="264"/>
      <c r="AT2365" s="264"/>
      <c r="AU2365" s="264"/>
      <c r="AW2365" s="285" t="str">
        <f t="shared" si="280"/>
        <v/>
      </c>
      <c r="AX2365" s="285" t="str">
        <f t="shared" si="281"/>
        <v/>
      </c>
      <c r="AY2365" s="285" t="str">
        <f t="shared" si="282"/>
        <v/>
      </c>
      <c r="AZ2365" s="285" t="str">
        <f t="shared" si="283"/>
        <v/>
      </c>
      <c r="BA2365" s="285" t="str">
        <f t="shared" si="284"/>
        <v/>
      </c>
      <c r="BD2365" s="264" t="str">
        <f>IF(W2365="","",IF(F2365="休日",AW2365,IF(F2365="法休",AW2365,VLOOKUP(F2365,カレンダマスタ!$Q$56:$R$69,2,FALSE))))</f>
        <v/>
      </c>
      <c r="BG2365" s="264" t="str">
        <f t="shared" si="285"/>
        <v/>
      </c>
      <c r="BH2365" s="264" t="str">
        <f>IF(AX2365="","",IF(P2365&lt;&gt;"","",IF(BG2365="CS","OK",IF(VLOOKUP(E2365,カレンダマスタ!$A$5:$D$381,4,FALSE)&gt;0,"",IF(OR(AX2365*24&gt;10.84,AZ2365*24&lt;14.5)=TRUE,"×","OK")))))</f>
        <v/>
      </c>
    </row>
    <row r="2366" spans="2:60">
      <c r="B2366" s="111"/>
      <c r="C2366" s="385" t="str">
        <f>IF(STEP!C2366&lt;&gt;"",STEP!C2366,"")</f>
        <v/>
      </c>
      <c r="D2366" s="386" t="str">
        <f>IF(STEP!D2366&lt;&gt;"",STEP!D2366,"")</f>
        <v/>
      </c>
      <c r="E2366" s="387" t="str">
        <f>IF(STEP!E2366&lt;&gt;"",STEP!E2366,"")</f>
        <v/>
      </c>
      <c r="F2366" s="253"/>
      <c r="G2366" s="252"/>
      <c r="H2366" s="254"/>
      <c r="I2366" s="254"/>
      <c r="J2366" s="254"/>
      <c r="K2366" s="254"/>
      <c r="L2366" s="254"/>
      <c r="M2366" s="254"/>
      <c r="N2366" s="254"/>
      <c r="O2366" s="254"/>
      <c r="P2366" s="254"/>
      <c r="Q2366" s="254"/>
      <c r="R2366" s="254"/>
      <c r="S2366" s="254"/>
      <c r="T2366" s="254"/>
      <c r="U2366" s="254"/>
      <c r="V2366" s="254"/>
      <c r="W2366" s="254"/>
      <c r="X2366" s="254"/>
      <c r="Y2366" s="254"/>
      <c r="Z2366" s="254"/>
      <c r="AA2366" s="254"/>
      <c r="AB2366" s="254"/>
      <c r="AC2366" s="254"/>
      <c r="AD2366" s="254"/>
      <c r="AE2366" s="255"/>
      <c r="AF2366" s="255"/>
      <c r="AG2366" s="255"/>
      <c r="AH2366" s="255"/>
      <c r="AI2366" s="255"/>
      <c r="AJ2366" s="255"/>
      <c r="AK2366" s="255"/>
      <c r="AL2366" s="255"/>
      <c r="AM2366" s="255"/>
      <c r="AN2366" s="255"/>
      <c r="AO2366" s="254"/>
      <c r="AP2366" s="254"/>
      <c r="AQ2366" s="254"/>
      <c r="AR2366" s="254"/>
      <c r="AS2366" s="254"/>
      <c r="AT2366" s="254"/>
      <c r="AU2366" s="254"/>
      <c r="AW2366" s="283" t="str">
        <f t="shared" si="280"/>
        <v/>
      </c>
      <c r="AX2366" s="283" t="str">
        <f t="shared" si="281"/>
        <v/>
      </c>
      <c r="AY2366" s="283" t="str">
        <f t="shared" si="282"/>
        <v/>
      </c>
      <c r="AZ2366" s="283" t="str">
        <f t="shared" si="283"/>
        <v/>
      </c>
      <c r="BA2366" s="283" t="str">
        <f t="shared" si="284"/>
        <v/>
      </c>
      <c r="BD2366" s="254" t="str">
        <f>IF(W2366="","",IF(F2366="休日",AW2366,IF(F2366="法休",AW2366,VLOOKUP(F2366,カレンダマスタ!$Q$56:$R$69,2,FALSE))))</f>
        <v/>
      </c>
      <c r="BG2366" s="503" t="str">
        <f t="shared" si="285"/>
        <v/>
      </c>
      <c r="BH2366" s="503" t="str">
        <f>IF(AX2366="","",IF(P2366&lt;&gt;"","",IF(BG2366="CS","OK",IF(VLOOKUP(E2366,カレンダマスタ!$A$5:$D$381,4,FALSE)&gt;0,"",IF(OR(AX2366*24&gt;10.84,AZ2366*24&lt;14.5)=TRUE,"×","OK")))))</f>
        <v/>
      </c>
    </row>
    <row r="2367" spans="2:60">
      <c r="B2367" s="111"/>
      <c r="C2367" s="385" t="str">
        <f>IF(STEP!C2367&lt;&gt;"",STEP!C2367,"")</f>
        <v/>
      </c>
      <c r="D2367" s="386" t="str">
        <f>IF(STEP!D2367&lt;&gt;"",STEP!D2367,"")</f>
        <v/>
      </c>
      <c r="E2367" s="387" t="str">
        <f>IF(STEP!E2367&lt;&gt;"",STEP!E2367,"")</f>
        <v/>
      </c>
      <c r="F2367" s="253"/>
      <c r="G2367" s="252"/>
      <c r="H2367" s="254"/>
      <c r="I2367" s="254"/>
      <c r="J2367" s="254"/>
      <c r="K2367" s="254"/>
      <c r="L2367" s="254"/>
      <c r="M2367" s="254"/>
      <c r="N2367" s="254"/>
      <c r="O2367" s="254"/>
      <c r="P2367" s="254"/>
      <c r="Q2367" s="254"/>
      <c r="R2367" s="254"/>
      <c r="S2367" s="254"/>
      <c r="T2367" s="254"/>
      <c r="U2367" s="254"/>
      <c r="V2367" s="254"/>
      <c r="W2367" s="254"/>
      <c r="X2367" s="254"/>
      <c r="Y2367" s="254"/>
      <c r="Z2367" s="254"/>
      <c r="AA2367" s="254"/>
      <c r="AB2367" s="254"/>
      <c r="AC2367" s="254"/>
      <c r="AD2367" s="254"/>
      <c r="AE2367" s="255"/>
      <c r="AF2367" s="255"/>
      <c r="AG2367" s="255"/>
      <c r="AH2367" s="255"/>
      <c r="AI2367" s="255"/>
      <c r="AJ2367" s="255"/>
      <c r="AK2367" s="255"/>
      <c r="AL2367" s="255"/>
      <c r="AM2367" s="255"/>
      <c r="AN2367" s="255"/>
      <c r="AO2367" s="254"/>
      <c r="AP2367" s="254"/>
      <c r="AQ2367" s="254"/>
      <c r="AR2367" s="254"/>
      <c r="AS2367" s="254"/>
      <c r="AT2367" s="254"/>
      <c r="AU2367" s="254"/>
      <c r="AW2367" s="283" t="str">
        <f t="shared" si="280"/>
        <v/>
      </c>
      <c r="AX2367" s="283" t="str">
        <f t="shared" si="281"/>
        <v/>
      </c>
      <c r="AY2367" s="283" t="str">
        <f t="shared" si="282"/>
        <v/>
      </c>
      <c r="AZ2367" s="283" t="str">
        <f t="shared" si="283"/>
        <v/>
      </c>
      <c r="BA2367" s="283" t="str">
        <f t="shared" si="284"/>
        <v/>
      </c>
      <c r="BD2367" s="254" t="str">
        <f>IF(W2367="","",IF(F2367="休日",AW2367,IF(F2367="法休",AW2367,VLOOKUP(F2367,カレンダマスタ!$Q$56:$R$69,2,FALSE))))</f>
        <v/>
      </c>
      <c r="BG2367" s="254" t="str">
        <f t="shared" si="285"/>
        <v/>
      </c>
      <c r="BH2367" s="254" t="str">
        <f>IF(AX2367="","",IF(P2367&lt;&gt;"","",IF(BG2367="CS","OK",IF(VLOOKUP(E2367,カレンダマスタ!$A$5:$D$381,4,FALSE)&gt;0,"",IF(OR(AX2367*24&gt;10.84,AZ2367*24&lt;14.5)=TRUE,"×","OK")))))</f>
        <v/>
      </c>
    </row>
    <row r="2368" spans="2:60">
      <c r="B2368" s="111"/>
      <c r="C2368" s="385" t="str">
        <f>IF(STEP!C2368&lt;&gt;"",STEP!C2368,"")</f>
        <v/>
      </c>
      <c r="D2368" s="386" t="str">
        <f>IF(STEP!D2368&lt;&gt;"",STEP!D2368,"")</f>
        <v/>
      </c>
      <c r="E2368" s="387" t="str">
        <f>IF(STEP!E2368&lt;&gt;"",STEP!E2368,"")</f>
        <v/>
      </c>
      <c r="F2368" s="256"/>
      <c r="G2368" s="257"/>
      <c r="H2368" s="254"/>
      <c r="I2368" s="254"/>
      <c r="J2368" s="254"/>
      <c r="K2368" s="254"/>
      <c r="L2368" s="254"/>
      <c r="M2368" s="254"/>
      <c r="N2368" s="254"/>
      <c r="O2368" s="254"/>
      <c r="P2368" s="254"/>
      <c r="Q2368" s="254"/>
      <c r="R2368" s="254"/>
      <c r="S2368" s="254"/>
      <c r="T2368" s="254"/>
      <c r="U2368" s="254"/>
      <c r="V2368" s="254"/>
      <c r="W2368" s="254"/>
      <c r="X2368" s="254"/>
      <c r="Y2368" s="254"/>
      <c r="Z2368" s="254"/>
      <c r="AA2368" s="254"/>
      <c r="AB2368" s="254"/>
      <c r="AC2368" s="254"/>
      <c r="AD2368" s="254"/>
      <c r="AE2368" s="255"/>
      <c r="AF2368" s="255"/>
      <c r="AG2368" s="255"/>
      <c r="AH2368" s="255"/>
      <c r="AI2368" s="255"/>
      <c r="AJ2368" s="255"/>
      <c r="AK2368" s="255"/>
      <c r="AL2368" s="255"/>
      <c r="AM2368" s="255"/>
      <c r="AN2368" s="255"/>
      <c r="AO2368" s="254"/>
      <c r="AP2368" s="254"/>
      <c r="AQ2368" s="254"/>
      <c r="AR2368" s="254"/>
      <c r="AS2368" s="254"/>
      <c r="AT2368" s="254"/>
      <c r="AU2368" s="254"/>
      <c r="AW2368" s="283" t="str">
        <f t="shared" si="280"/>
        <v/>
      </c>
      <c r="AX2368" s="283" t="str">
        <f t="shared" si="281"/>
        <v/>
      </c>
      <c r="AY2368" s="283" t="str">
        <f t="shared" si="282"/>
        <v/>
      </c>
      <c r="AZ2368" s="283" t="str">
        <f t="shared" si="283"/>
        <v/>
      </c>
      <c r="BA2368" s="283" t="str">
        <f t="shared" si="284"/>
        <v/>
      </c>
      <c r="BD2368" s="254" t="str">
        <f>IF(W2368="","",IF(F2368="休日",AW2368,IF(F2368="法休",AW2368,VLOOKUP(F2368,カレンダマスタ!$Q$56:$R$69,2,FALSE))))</f>
        <v/>
      </c>
      <c r="BG2368" s="254" t="str">
        <f t="shared" si="285"/>
        <v/>
      </c>
      <c r="BH2368" s="254" t="str">
        <f>IF(AX2368="","",IF(P2368&lt;&gt;"","",IF(BG2368="CS","OK",IF(VLOOKUP(E2368,カレンダマスタ!$A$5:$D$381,4,FALSE)&gt;0,"",IF(OR(AX2368*24&gt;10.84,AZ2368*24&lt;14.5)=TRUE,"×","OK")))))</f>
        <v/>
      </c>
    </row>
    <row r="2369" spans="2:60">
      <c r="B2369" s="111"/>
      <c r="C2369" s="385" t="str">
        <f>IF(STEP!C2369&lt;&gt;"",STEP!C2369,"")</f>
        <v/>
      </c>
      <c r="D2369" s="386" t="str">
        <f>IF(STEP!D2369&lt;&gt;"",STEP!D2369,"")</f>
        <v/>
      </c>
      <c r="E2369" s="387" t="str">
        <f>IF(STEP!E2369&lt;&gt;"",STEP!E2369,"")</f>
        <v/>
      </c>
      <c r="F2369" s="256"/>
      <c r="G2369" s="257"/>
      <c r="H2369" s="254"/>
      <c r="I2369" s="254"/>
      <c r="J2369" s="254"/>
      <c r="K2369" s="254"/>
      <c r="L2369" s="254"/>
      <c r="M2369" s="254"/>
      <c r="N2369" s="254"/>
      <c r="O2369" s="254"/>
      <c r="P2369" s="254"/>
      <c r="Q2369" s="254"/>
      <c r="R2369" s="254"/>
      <c r="S2369" s="254"/>
      <c r="T2369" s="254"/>
      <c r="U2369" s="254"/>
      <c r="V2369" s="254"/>
      <c r="W2369" s="254"/>
      <c r="X2369" s="254"/>
      <c r="Y2369" s="254"/>
      <c r="Z2369" s="254"/>
      <c r="AA2369" s="254"/>
      <c r="AB2369" s="254"/>
      <c r="AC2369" s="254"/>
      <c r="AD2369" s="254"/>
      <c r="AE2369" s="255"/>
      <c r="AF2369" s="255"/>
      <c r="AG2369" s="255"/>
      <c r="AH2369" s="255"/>
      <c r="AI2369" s="255"/>
      <c r="AJ2369" s="255"/>
      <c r="AK2369" s="255"/>
      <c r="AL2369" s="255"/>
      <c r="AM2369" s="255"/>
      <c r="AN2369" s="255"/>
      <c r="AO2369" s="254"/>
      <c r="AP2369" s="254"/>
      <c r="AQ2369" s="254"/>
      <c r="AR2369" s="254"/>
      <c r="AS2369" s="254"/>
      <c r="AT2369" s="254"/>
      <c r="AU2369" s="254"/>
      <c r="AW2369" s="283" t="str">
        <f t="shared" si="280"/>
        <v/>
      </c>
      <c r="AX2369" s="283" t="str">
        <f t="shared" si="281"/>
        <v/>
      </c>
      <c r="AY2369" s="283" t="str">
        <f t="shared" si="282"/>
        <v/>
      </c>
      <c r="AZ2369" s="283" t="str">
        <f t="shared" si="283"/>
        <v/>
      </c>
      <c r="BA2369" s="283" t="str">
        <f t="shared" si="284"/>
        <v/>
      </c>
      <c r="BD2369" s="254" t="str">
        <f>IF(W2369="","",IF(F2369="休日",AW2369,IF(F2369="法休",AW2369,VLOOKUP(F2369,カレンダマスタ!$Q$56:$R$69,2,FALSE))))</f>
        <v/>
      </c>
      <c r="BG2369" s="254" t="str">
        <f t="shared" si="285"/>
        <v/>
      </c>
      <c r="BH2369" s="254" t="str">
        <f>IF(AX2369="","",IF(P2369&lt;&gt;"","",IF(BG2369="CS","OK",IF(VLOOKUP(E2369,カレンダマスタ!$A$5:$D$381,4,FALSE)&gt;0,"",IF(OR(AX2369*24&gt;10.84,AZ2369*24&lt;14.5)=TRUE,"×","OK")))))</f>
        <v/>
      </c>
    </row>
    <row r="2370" spans="2:60">
      <c r="B2370" s="111"/>
      <c r="C2370" s="385" t="str">
        <f>IF(STEP!C2370&lt;&gt;"",STEP!C2370,"")</f>
        <v/>
      </c>
      <c r="D2370" s="386" t="str">
        <f>IF(STEP!D2370&lt;&gt;"",STEP!D2370,"")</f>
        <v/>
      </c>
      <c r="E2370" s="387" t="str">
        <f>IF(STEP!E2370&lt;&gt;"",STEP!E2370,"")</f>
        <v/>
      </c>
      <c r="F2370" s="256"/>
      <c r="G2370" s="257"/>
      <c r="H2370" s="254"/>
      <c r="I2370" s="254"/>
      <c r="J2370" s="254"/>
      <c r="K2370" s="254"/>
      <c r="L2370" s="254"/>
      <c r="M2370" s="254"/>
      <c r="N2370" s="254"/>
      <c r="O2370" s="254"/>
      <c r="P2370" s="254"/>
      <c r="Q2370" s="254"/>
      <c r="R2370" s="254"/>
      <c r="S2370" s="254"/>
      <c r="T2370" s="254"/>
      <c r="U2370" s="254"/>
      <c r="V2370" s="254"/>
      <c r="W2370" s="254"/>
      <c r="X2370" s="254"/>
      <c r="Y2370" s="254"/>
      <c r="Z2370" s="254"/>
      <c r="AA2370" s="254"/>
      <c r="AB2370" s="254"/>
      <c r="AC2370" s="254"/>
      <c r="AD2370" s="254"/>
      <c r="AE2370" s="255"/>
      <c r="AF2370" s="255"/>
      <c r="AG2370" s="255"/>
      <c r="AH2370" s="255"/>
      <c r="AI2370" s="255"/>
      <c r="AJ2370" s="255"/>
      <c r="AK2370" s="255"/>
      <c r="AL2370" s="255"/>
      <c r="AM2370" s="255"/>
      <c r="AN2370" s="255"/>
      <c r="AO2370" s="254"/>
      <c r="AP2370" s="254"/>
      <c r="AQ2370" s="254"/>
      <c r="AR2370" s="254"/>
      <c r="AS2370" s="254"/>
      <c r="AT2370" s="254"/>
      <c r="AU2370" s="254"/>
      <c r="AW2370" s="283" t="str">
        <f t="shared" si="280"/>
        <v/>
      </c>
      <c r="AX2370" s="283" t="str">
        <f t="shared" si="281"/>
        <v/>
      </c>
      <c r="AY2370" s="283" t="str">
        <f t="shared" si="282"/>
        <v/>
      </c>
      <c r="AZ2370" s="283" t="str">
        <f t="shared" si="283"/>
        <v/>
      </c>
      <c r="BA2370" s="283" t="str">
        <f t="shared" si="284"/>
        <v/>
      </c>
      <c r="BD2370" s="254" t="str">
        <f>IF(W2370="","",IF(F2370="休日",AW2370,IF(F2370="法休",AW2370,VLOOKUP(F2370,カレンダマスタ!$Q$56:$R$69,2,FALSE))))</f>
        <v/>
      </c>
      <c r="BG2370" s="254" t="str">
        <f t="shared" si="285"/>
        <v/>
      </c>
      <c r="BH2370" s="254" t="str">
        <f>IF(AX2370="","",IF(P2370&lt;&gt;"","",IF(BG2370="CS","OK",IF(VLOOKUP(E2370,カレンダマスタ!$A$5:$D$381,4,FALSE)&gt;0,"",IF(OR(AX2370*24&gt;10.84,AZ2370*24&lt;14.5)=TRUE,"×","OK")))))</f>
        <v/>
      </c>
    </row>
    <row r="2371" spans="2:60">
      <c r="B2371" s="111"/>
      <c r="C2371" s="388" t="str">
        <f>IF(STEP!C2371&lt;&gt;"",STEP!C2371,"")</f>
        <v/>
      </c>
      <c r="D2371" s="389" t="str">
        <f>IF(STEP!D2371&lt;&gt;"",STEP!D2371,"")</f>
        <v/>
      </c>
      <c r="E2371" s="390" t="str">
        <f>IF(STEP!E2371&lt;&gt;"",STEP!E2371,"")</f>
        <v/>
      </c>
      <c r="F2371" s="259"/>
      <c r="G2371" s="266"/>
      <c r="H2371" s="260"/>
      <c r="I2371" s="260"/>
      <c r="J2371" s="260"/>
      <c r="K2371" s="260"/>
      <c r="L2371" s="260"/>
      <c r="M2371" s="260"/>
      <c r="N2371" s="260"/>
      <c r="O2371" s="260"/>
      <c r="P2371" s="260"/>
      <c r="Q2371" s="260"/>
      <c r="R2371" s="260"/>
      <c r="S2371" s="260"/>
      <c r="T2371" s="260"/>
      <c r="U2371" s="260"/>
      <c r="V2371" s="260"/>
      <c r="W2371" s="260"/>
      <c r="X2371" s="260"/>
      <c r="Y2371" s="260"/>
      <c r="Z2371" s="260"/>
      <c r="AA2371" s="260"/>
      <c r="AB2371" s="260"/>
      <c r="AC2371" s="260"/>
      <c r="AD2371" s="260"/>
      <c r="AE2371" s="261"/>
      <c r="AF2371" s="261"/>
      <c r="AG2371" s="261"/>
      <c r="AH2371" s="261"/>
      <c r="AI2371" s="261"/>
      <c r="AJ2371" s="261"/>
      <c r="AK2371" s="261"/>
      <c r="AL2371" s="261"/>
      <c r="AM2371" s="261"/>
      <c r="AN2371" s="261"/>
      <c r="AO2371" s="260"/>
      <c r="AP2371" s="260"/>
      <c r="AQ2371" s="260"/>
      <c r="AR2371" s="260"/>
      <c r="AS2371" s="260"/>
      <c r="AT2371" s="260"/>
      <c r="AU2371" s="260"/>
      <c r="AW2371" s="284" t="str">
        <f t="shared" si="280"/>
        <v/>
      </c>
      <c r="AX2371" s="284" t="str">
        <f t="shared" si="281"/>
        <v/>
      </c>
      <c r="AY2371" s="284" t="str">
        <f t="shared" si="282"/>
        <v/>
      </c>
      <c r="AZ2371" s="284" t="str">
        <f t="shared" si="283"/>
        <v/>
      </c>
      <c r="BA2371" s="284" t="str">
        <f t="shared" si="284"/>
        <v/>
      </c>
      <c r="BD2371" s="260" t="str">
        <f>IF(W2371="","",IF(F2371="休日",AW2371,IF(F2371="法休",AW2371,VLOOKUP(F2371,カレンダマスタ!$Q$56:$R$69,2,FALSE))))</f>
        <v/>
      </c>
      <c r="BG2371" s="260" t="str">
        <f t="shared" si="285"/>
        <v/>
      </c>
      <c r="BH2371" s="260" t="str">
        <f>IF(AX2371="","",IF(P2371&lt;&gt;"","",IF(BG2371="CS","OK",IF(VLOOKUP(E2371,カレンダマスタ!$A$5:$D$381,4,FALSE)&gt;0,"",IF(OR(AX2371*24&gt;10.84,AZ2371*24&lt;14.5)=TRUE,"×","OK")))))</f>
        <v/>
      </c>
    </row>
    <row r="2372" spans="2:60">
      <c r="B2372" s="111"/>
      <c r="C2372" s="391" t="str">
        <f>IF(STEP!C2372&lt;&gt;"",STEP!C2372,"")</f>
        <v/>
      </c>
      <c r="D2372" s="392" t="str">
        <f>IF(STEP!D2372&lt;&gt;"",STEP!D2372,"")</f>
        <v/>
      </c>
      <c r="E2372" s="393" t="str">
        <f>IF(STEP!E2372&lt;&gt;"",STEP!E2372,"")</f>
        <v/>
      </c>
      <c r="F2372" s="263"/>
      <c r="G2372" s="267"/>
      <c r="H2372" s="264"/>
      <c r="I2372" s="264"/>
      <c r="J2372" s="264"/>
      <c r="K2372" s="264"/>
      <c r="L2372" s="264"/>
      <c r="M2372" s="264"/>
      <c r="N2372" s="264"/>
      <c r="O2372" s="264"/>
      <c r="P2372" s="264"/>
      <c r="Q2372" s="264"/>
      <c r="R2372" s="264"/>
      <c r="S2372" s="264"/>
      <c r="T2372" s="264"/>
      <c r="U2372" s="264"/>
      <c r="V2372" s="264"/>
      <c r="W2372" s="264"/>
      <c r="X2372" s="264"/>
      <c r="Y2372" s="264"/>
      <c r="Z2372" s="264"/>
      <c r="AA2372" s="264"/>
      <c r="AB2372" s="264"/>
      <c r="AC2372" s="264"/>
      <c r="AD2372" s="264"/>
      <c r="AE2372" s="265"/>
      <c r="AF2372" s="265"/>
      <c r="AG2372" s="265"/>
      <c r="AH2372" s="265"/>
      <c r="AI2372" s="265"/>
      <c r="AJ2372" s="265"/>
      <c r="AK2372" s="265"/>
      <c r="AL2372" s="265"/>
      <c r="AM2372" s="265"/>
      <c r="AN2372" s="265"/>
      <c r="AO2372" s="264"/>
      <c r="AP2372" s="264"/>
      <c r="AQ2372" s="264"/>
      <c r="AR2372" s="264"/>
      <c r="AS2372" s="264"/>
      <c r="AT2372" s="264"/>
      <c r="AU2372" s="264"/>
      <c r="AW2372" s="285" t="str">
        <f t="shared" si="280"/>
        <v/>
      </c>
      <c r="AX2372" s="285" t="str">
        <f t="shared" si="281"/>
        <v/>
      </c>
      <c r="AY2372" s="285" t="str">
        <f t="shared" si="282"/>
        <v/>
      </c>
      <c r="AZ2372" s="285" t="str">
        <f t="shared" si="283"/>
        <v/>
      </c>
      <c r="BA2372" s="285" t="str">
        <f t="shared" si="284"/>
        <v/>
      </c>
      <c r="BD2372" s="264" t="str">
        <f>IF(W2372="","",IF(F2372="休日",AW2372,IF(F2372="法休",AW2372,VLOOKUP(F2372,カレンダマスタ!$Q$56:$R$69,2,FALSE))))</f>
        <v/>
      </c>
      <c r="BG2372" s="264" t="str">
        <f t="shared" si="285"/>
        <v/>
      </c>
      <c r="BH2372" s="264" t="str">
        <f>IF(AX2372="","",IF(P2372&lt;&gt;"","",IF(BG2372="CS","OK",IF(VLOOKUP(E2372,カレンダマスタ!$A$5:$D$381,4,FALSE)&gt;0,"",IF(OR(AX2372*24&gt;10.84,AZ2372*24&lt;14.5)=TRUE,"×","OK")))))</f>
        <v/>
      </c>
    </row>
    <row r="2373" spans="2:60">
      <c r="B2373" s="111"/>
      <c r="C2373" s="385" t="str">
        <f>IF(STEP!C2373&lt;&gt;"",STEP!C2373,"")</f>
        <v/>
      </c>
      <c r="D2373" s="386" t="str">
        <f>IF(STEP!D2373&lt;&gt;"",STEP!D2373,"")</f>
        <v/>
      </c>
      <c r="E2373" s="387" t="str">
        <f>IF(STEP!E2373&lt;&gt;"",STEP!E2373,"")</f>
        <v/>
      </c>
      <c r="F2373" s="253"/>
      <c r="G2373" s="252"/>
      <c r="H2373" s="254"/>
      <c r="I2373" s="254"/>
      <c r="J2373" s="254"/>
      <c r="K2373" s="254"/>
      <c r="L2373" s="254"/>
      <c r="M2373" s="254"/>
      <c r="N2373" s="254"/>
      <c r="O2373" s="254"/>
      <c r="P2373" s="254"/>
      <c r="Q2373" s="254"/>
      <c r="R2373" s="254"/>
      <c r="S2373" s="254"/>
      <c r="T2373" s="254"/>
      <c r="U2373" s="254"/>
      <c r="V2373" s="254"/>
      <c r="W2373" s="254"/>
      <c r="X2373" s="254"/>
      <c r="Y2373" s="254"/>
      <c r="Z2373" s="254"/>
      <c r="AA2373" s="254"/>
      <c r="AB2373" s="254"/>
      <c r="AC2373" s="254"/>
      <c r="AD2373" s="254"/>
      <c r="AE2373" s="255"/>
      <c r="AF2373" s="255"/>
      <c r="AG2373" s="255"/>
      <c r="AH2373" s="255"/>
      <c r="AI2373" s="255"/>
      <c r="AJ2373" s="255"/>
      <c r="AK2373" s="255"/>
      <c r="AL2373" s="255"/>
      <c r="AM2373" s="255"/>
      <c r="AN2373" s="255"/>
      <c r="AO2373" s="254"/>
      <c r="AP2373" s="254"/>
      <c r="AQ2373" s="254"/>
      <c r="AR2373" s="254"/>
      <c r="AS2373" s="254"/>
      <c r="AT2373" s="254"/>
      <c r="AU2373" s="254"/>
      <c r="AW2373" s="283" t="str">
        <f t="shared" si="280"/>
        <v/>
      </c>
      <c r="AX2373" s="283" t="str">
        <f t="shared" si="281"/>
        <v/>
      </c>
      <c r="AY2373" s="283" t="str">
        <f t="shared" si="282"/>
        <v/>
      </c>
      <c r="AZ2373" s="283" t="str">
        <f t="shared" si="283"/>
        <v/>
      </c>
      <c r="BA2373" s="283" t="str">
        <f t="shared" si="284"/>
        <v/>
      </c>
      <c r="BD2373" s="254" t="str">
        <f>IF(W2373="","",IF(F2373="休日",AW2373,IF(F2373="法休",AW2373,VLOOKUP(F2373,カレンダマスタ!$Q$56:$R$69,2,FALSE))))</f>
        <v/>
      </c>
      <c r="BG2373" s="503" t="str">
        <f t="shared" si="285"/>
        <v/>
      </c>
      <c r="BH2373" s="503" t="str">
        <f>IF(AX2373="","",IF(P2373&lt;&gt;"","",IF(BG2373="CS","OK",IF(VLOOKUP(E2373,カレンダマスタ!$A$5:$D$381,4,FALSE)&gt;0,"",IF(OR(AX2373*24&gt;10.84,AZ2373*24&lt;14.5)=TRUE,"×","OK")))))</f>
        <v/>
      </c>
    </row>
    <row r="2374" spans="2:60">
      <c r="B2374" s="111"/>
      <c r="C2374" s="385" t="str">
        <f>IF(STEP!C2374&lt;&gt;"",STEP!C2374,"")</f>
        <v/>
      </c>
      <c r="D2374" s="386" t="str">
        <f>IF(STEP!D2374&lt;&gt;"",STEP!D2374,"")</f>
        <v/>
      </c>
      <c r="E2374" s="387" t="str">
        <f>IF(STEP!E2374&lt;&gt;"",STEP!E2374,"")</f>
        <v/>
      </c>
      <c r="F2374" s="253"/>
      <c r="G2374" s="252"/>
      <c r="H2374" s="254"/>
      <c r="I2374" s="254"/>
      <c r="J2374" s="254"/>
      <c r="K2374" s="254"/>
      <c r="L2374" s="254"/>
      <c r="M2374" s="254"/>
      <c r="N2374" s="254"/>
      <c r="O2374" s="254"/>
      <c r="P2374" s="254"/>
      <c r="Q2374" s="254"/>
      <c r="R2374" s="254"/>
      <c r="S2374" s="254"/>
      <c r="T2374" s="254"/>
      <c r="U2374" s="254"/>
      <c r="V2374" s="254"/>
      <c r="W2374" s="254"/>
      <c r="X2374" s="254"/>
      <c r="Y2374" s="254"/>
      <c r="Z2374" s="254"/>
      <c r="AA2374" s="254"/>
      <c r="AB2374" s="254"/>
      <c r="AC2374" s="254"/>
      <c r="AD2374" s="254"/>
      <c r="AE2374" s="255"/>
      <c r="AF2374" s="255"/>
      <c r="AG2374" s="255"/>
      <c r="AH2374" s="255"/>
      <c r="AI2374" s="255"/>
      <c r="AJ2374" s="255"/>
      <c r="AK2374" s="255"/>
      <c r="AL2374" s="255"/>
      <c r="AM2374" s="255"/>
      <c r="AN2374" s="255"/>
      <c r="AO2374" s="254"/>
      <c r="AP2374" s="254"/>
      <c r="AQ2374" s="254"/>
      <c r="AR2374" s="254"/>
      <c r="AS2374" s="254"/>
      <c r="AT2374" s="254"/>
      <c r="AU2374" s="254"/>
      <c r="AW2374" s="283" t="str">
        <f t="shared" si="280"/>
        <v/>
      </c>
      <c r="AX2374" s="283" t="str">
        <f t="shared" si="281"/>
        <v/>
      </c>
      <c r="AY2374" s="283" t="str">
        <f t="shared" si="282"/>
        <v/>
      </c>
      <c r="AZ2374" s="283" t="str">
        <f t="shared" si="283"/>
        <v/>
      </c>
      <c r="BA2374" s="283" t="str">
        <f t="shared" si="284"/>
        <v/>
      </c>
      <c r="BD2374" s="254" t="str">
        <f>IF(W2374="","",IF(F2374="休日",AW2374,IF(F2374="法休",AW2374,VLOOKUP(F2374,カレンダマスタ!$Q$56:$R$69,2,FALSE))))</f>
        <v/>
      </c>
      <c r="BG2374" s="254" t="str">
        <f t="shared" si="285"/>
        <v/>
      </c>
      <c r="BH2374" s="254" t="str">
        <f>IF(AX2374="","",IF(P2374&lt;&gt;"","",IF(BG2374="CS","OK",IF(VLOOKUP(E2374,カレンダマスタ!$A$5:$D$381,4,FALSE)&gt;0,"",IF(OR(AX2374*24&gt;10.84,AZ2374*24&lt;14.5)=TRUE,"×","OK")))))</f>
        <v/>
      </c>
    </row>
    <row r="2375" spans="2:60">
      <c r="B2375" s="111"/>
      <c r="C2375" s="385" t="str">
        <f>IF(STEP!C2375&lt;&gt;"",STEP!C2375,"")</f>
        <v/>
      </c>
      <c r="D2375" s="386" t="str">
        <f>IF(STEP!D2375&lt;&gt;"",STEP!D2375,"")</f>
        <v/>
      </c>
      <c r="E2375" s="387" t="str">
        <f>IF(STEP!E2375&lt;&gt;"",STEP!E2375,"")</f>
        <v/>
      </c>
      <c r="F2375" s="253"/>
      <c r="G2375" s="252"/>
      <c r="H2375" s="254"/>
      <c r="I2375" s="254"/>
      <c r="J2375" s="254"/>
      <c r="K2375" s="254"/>
      <c r="L2375" s="254"/>
      <c r="M2375" s="254"/>
      <c r="N2375" s="254"/>
      <c r="O2375" s="254"/>
      <c r="P2375" s="254"/>
      <c r="Q2375" s="254"/>
      <c r="R2375" s="254"/>
      <c r="S2375" s="254"/>
      <c r="T2375" s="254"/>
      <c r="U2375" s="254"/>
      <c r="V2375" s="254"/>
      <c r="W2375" s="254"/>
      <c r="X2375" s="254"/>
      <c r="Y2375" s="254"/>
      <c r="Z2375" s="254"/>
      <c r="AA2375" s="254"/>
      <c r="AB2375" s="254"/>
      <c r="AC2375" s="254"/>
      <c r="AD2375" s="254"/>
      <c r="AE2375" s="255"/>
      <c r="AF2375" s="255"/>
      <c r="AG2375" s="255"/>
      <c r="AH2375" s="255"/>
      <c r="AI2375" s="255"/>
      <c r="AJ2375" s="255"/>
      <c r="AK2375" s="255"/>
      <c r="AL2375" s="255"/>
      <c r="AM2375" s="255"/>
      <c r="AN2375" s="255"/>
      <c r="AO2375" s="254"/>
      <c r="AP2375" s="254"/>
      <c r="AQ2375" s="254"/>
      <c r="AR2375" s="254"/>
      <c r="AS2375" s="254"/>
      <c r="AT2375" s="254"/>
      <c r="AU2375" s="254"/>
      <c r="AW2375" s="283" t="str">
        <f t="shared" si="280"/>
        <v/>
      </c>
      <c r="AX2375" s="283" t="str">
        <f t="shared" si="281"/>
        <v/>
      </c>
      <c r="AY2375" s="283" t="str">
        <f t="shared" si="282"/>
        <v/>
      </c>
      <c r="AZ2375" s="283" t="str">
        <f t="shared" si="283"/>
        <v/>
      </c>
      <c r="BA2375" s="283" t="str">
        <f t="shared" si="284"/>
        <v/>
      </c>
      <c r="BD2375" s="254" t="str">
        <f>IF(W2375="","",IF(F2375="休日",AW2375,IF(F2375="法休",AW2375,VLOOKUP(F2375,カレンダマスタ!$Q$56:$R$69,2,FALSE))))</f>
        <v/>
      </c>
      <c r="BG2375" s="254" t="str">
        <f t="shared" si="285"/>
        <v/>
      </c>
      <c r="BH2375" s="254" t="str">
        <f>IF(AX2375="","",IF(P2375&lt;&gt;"","",IF(BG2375="CS","OK",IF(VLOOKUP(E2375,カレンダマスタ!$A$5:$D$381,4,FALSE)&gt;0,"",IF(OR(AX2375*24&gt;10.84,AZ2375*24&lt;14.5)=TRUE,"×","OK")))))</f>
        <v/>
      </c>
    </row>
    <row r="2376" spans="2:60">
      <c r="B2376" s="111"/>
      <c r="C2376" s="385" t="str">
        <f>IF(STEP!C2376&lt;&gt;"",STEP!C2376,"")</f>
        <v/>
      </c>
      <c r="D2376" s="386" t="str">
        <f>IF(STEP!D2376&lt;&gt;"",STEP!D2376,"")</f>
        <v/>
      </c>
      <c r="E2376" s="387" t="str">
        <f>IF(STEP!E2376&lt;&gt;"",STEP!E2376,"")</f>
        <v/>
      </c>
      <c r="F2376" s="256"/>
      <c r="G2376" s="257"/>
      <c r="H2376" s="254"/>
      <c r="I2376" s="254"/>
      <c r="J2376" s="254"/>
      <c r="K2376" s="254"/>
      <c r="L2376" s="254"/>
      <c r="M2376" s="254"/>
      <c r="N2376" s="254"/>
      <c r="O2376" s="254"/>
      <c r="P2376" s="254"/>
      <c r="Q2376" s="254"/>
      <c r="R2376" s="254"/>
      <c r="S2376" s="254"/>
      <c r="T2376" s="254"/>
      <c r="U2376" s="254"/>
      <c r="V2376" s="254"/>
      <c r="W2376" s="254"/>
      <c r="X2376" s="254"/>
      <c r="Y2376" s="254"/>
      <c r="Z2376" s="254"/>
      <c r="AA2376" s="254"/>
      <c r="AB2376" s="254"/>
      <c r="AC2376" s="254"/>
      <c r="AD2376" s="254"/>
      <c r="AE2376" s="255"/>
      <c r="AF2376" s="255"/>
      <c r="AG2376" s="255"/>
      <c r="AH2376" s="255"/>
      <c r="AI2376" s="255"/>
      <c r="AJ2376" s="255"/>
      <c r="AK2376" s="255"/>
      <c r="AL2376" s="255"/>
      <c r="AM2376" s="255"/>
      <c r="AN2376" s="255"/>
      <c r="AO2376" s="254"/>
      <c r="AP2376" s="254"/>
      <c r="AQ2376" s="254"/>
      <c r="AR2376" s="254"/>
      <c r="AS2376" s="254"/>
      <c r="AT2376" s="254"/>
      <c r="AU2376" s="254"/>
      <c r="AW2376" s="283" t="str">
        <f t="shared" si="280"/>
        <v/>
      </c>
      <c r="AX2376" s="283" t="str">
        <f t="shared" si="281"/>
        <v/>
      </c>
      <c r="AY2376" s="283" t="str">
        <f t="shared" si="282"/>
        <v/>
      </c>
      <c r="AZ2376" s="283" t="str">
        <f t="shared" si="283"/>
        <v/>
      </c>
      <c r="BA2376" s="283" t="str">
        <f t="shared" si="284"/>
        <v/>
      </c>
      <c r="BD2376" s="254" t="str">
        <f>IF(W2376="","",IF(F2376="休日",AW2376,IF(F2376="法休",AW2376,VLOOKUP(F2376,カレンダマスタ!$Q$56:$R$69,2,FALSE))))</f>
        <v/>
      </c>
      <c r="BG2376" s="254" t="str">
        <f t="shared" si="285"/>
        <v/>
      </c>
      <c r="BH2376" s="254" t="str">
        <f>IF(AX2376="","",IF(P2376&lt;&gt;"","",IF(BG2376="CS","OK",IF(VLOOKUP(E2376,カレンダマスタ!$A$5:$D$381,4,FALSE)&gt;0,"",IF(OR(AX2376*24&gt;10.84,AZ2376*24&lt;14.5)=TRUE,"×","OK")))))</f>
        <v/>
      </c>
    </row>
    <row r="2377" spans="2:60">
      <c r="B2377" s="111"/>
      <c r="C2377" s="385" t="str">
        <f>IF(STEP!C2377&lt;&gt;"",STEP!C2377,"")</f>
        <v/>
      </c>
      <c r="D2377" s="386" t="str">
        <f>IF(STEP!D2377&lt;&gt;"",STEP!D2377,"")</f>
        <v/>
      </c>
      <c r="E2377" s="387" t="str">
        <f>IF(STEP!E2377&lt;&gt;"",STEP!E2377,"")</f>
        <v/>
      </c>
      <c r="F2377" s="256"/>
      <c r="G2377" s="257"/>
      <c r="H2377" s="254"/>
      <c r="I2377" s="254"/>
      <c r="J2377" s="254"/>
      <c r="K2377" s="254"/>
      <c r="L2377" s="254"/>
      <c r="M2377" s="254"/>
      <c r="N2377" s="254"/>
      <c r="O2377" s="254"/>
      <c r="P2377" s="254"/>
      <c r="Q2377" s="254"/>
      <c r="R2377" s="254"/>
      <c r="S2377" s="254"/>
      <c r="T2377" s="254"/>
      <c r="U2377" s="254"/>
      <c r="V2377" s="254"/>
      <c r="W2377" s="254"/>
      <c r="X2377" s="254"/>
      <c r="Y2377" s="254"/>
      <c r="Z2377" s="254"/>
      <c r="AA2377" s="254"/>
      <c r="AB2377" s="254"/>
      <c r="AC2377" s="254"/>
      <c r="AD2377" s="254"/>
      <c r="AE2377" s="255"/>
      <c r="AF2377" s="255"/>
      <c r="AG2377" s="255"/>
      <c r="AH2377" s="255"/>
      <c r="AI2377" s="255"/>
      <c r="AJ2377" s="255"/>
      <c r="AK2377" s="255"/>
      <c r="AL2377" s="255"/>
      <c r="AM2377" s="255"/>
      <c r="AN2377" s="255"/>
      <c r="AO2377" s="254"/>
      <c r="AP2377" s="254"/>
      <c r="AQ2377" s="254"/>
      <c r="AR2377" s="254"/>
      <c r="AS2377" s="254"/>
      <c r="AT2377" s="254"/>
      <c r="AU2377" s="254"/>
      <c r="AW2377" s="283" t="str">
        <f t="shared" si="280"/>
        <v/>
      </c>
      <c r="AX2377" s="283" t="str">
        <f t="shared" si="281"/>
        <v/>
      </c>
      <c r="AY2377" s="283" t="str">
        <f t="shared" si="282"/>
        <v/>
      </c>
      <c r="AZ2377" s="283" t="str">
        <f t="shared" si="283"/>
        <v/>
      </c>
      <c r="BA2377" s="283" t="str">
        <f t="shared" si="284"/>
        <v/>
      </c>
      <c r="BD2377" s="254" t="str">
        <f>IF(W2377="","",IF(F2377="休日",AW2377,IF(F2377="法休",AW2377,VLOOKUP(F2377,カレンダマスタ!$Q$56:$R$69,2,FALSE))))</f>
        <v/>
      </c>
      <c r="BG2377" s="254" t="str">
        <f t="shared" si="285"/>
        <v/>
      </c>
      <c r="BH2377" s="254" t="str">
        <f>IF(AX2377="","",IF(P2377&lt;&gt;"","",IF(BG2377="CS","OK",IF(VLOOKUP(E2377,カレンダマスタ!$A$5:$D$381,4,FALSE)&gt;0,"",IF(OR(AX2377*24&gt;10.84,AZ2377*24&lt;14.5)=TRUE,"×","OK")))))</f>
        <v/>
      </c>
    </row>
    <row r="2378" spans="2:60">
      <c r="B2378" s="111"/>
      <c r="C2378" s="388" t="str">
        <f>IF(STEP!C2378&lt;&gt;"",STEP!C2378,"")</f>
        <v/>
      </c>
      <c r="D2378" s="389" t="str">
        <f>IF(STEP!D2378&lt;&gt;"",STEP!D2378,"")</f>
        <v/>
      </c>
      <c r="E2378" s="390" t="str">
        <f>IF(STEP!E2378&lt;&gt;"",STEP!E2378,"")</f>
        <v/>
      </c>
      <c r="F2378" s="259"/>
      <c r="G2378" s="266"/>
      <c r="H2378" s="260"/>
      <c r="I2378" s="260"/>
      <c r="J2378" s="260"/>
      <c r="K2378" s="260"/>
      <c r="L2378" s="260"/>
      <c r="M2378" s="260"/>
      <c r="N2378" s="260"/>
      <c r="O2378" s="260"/>
      <c r="P2378" s="260"/>
      <c r="Q2378" s="260"/>
      <c r="R2378" s="260"/>
      <c r="S2378" s="260"/>
      <c r="T2378" s="260"/>
      <c r="U2378" s="260"/>
      <c r="V2378" s="260"/>
      <c r="W2378" s="260"/>
      <c r="X2378" s="260"/>
      <c r="Y2378" s="260"/>
      <c r="Z2378" s="260"/>
      <c r="AA2378" s="260"/>
      <c r="AB2378" s="260"/>
      <c r="AC2378" s="260"/>
      <c r="AD2378" s="260"/>
      <c r="AE2378" s="261"/>
      <c r="AF2378" s="261"/>
      <c r="AG2378" s="261"/>
      <c r="AH2378" s="261"/>
      <c r="AI2378" s="261"/>
      <c r="AJ2378" s="261"/>
      <c r="AK2378" s="261"/>
      <c r="AL2378" s="261"/>
      <c r="AM2378" s="261"/>
      <c r="AN2378" s="261"/>
      <c r="AO2378" s="260"/>
      <c r="AP2378" s="260"/>
      <c r="AQ2378" s="260"/>
      <c r="AR2378" s="260"/>
      <c r="AS2378" s="260"/>
      <c r="AT2378" s="260"/>
      <c r="AU2378" s="260"/>
      <c r="AW2378" s="284" t="str">
        <f t="shared" si="280"/>
        <v/>
      </c>
      <c r="AX2378" s="284" t="str">
        <f t="shared" si="281"/>
        <v/>
      </c>
      <c r="AY2378" s="284" t="str">
        <f t="shared" si="282"/>
        <v/>
      </c>
      <c r="AZ2378" s="284" t="str">
        <f t="shared" si="283"/>
        <v/>
      </c>
      <c r="BA2378" s="284" t="str">
        <f t="shared" si="284"/>
        <v/>
      </c>
      <c r="BD2378" s="260" t="str">
        <f>IF(W2378="","",IF(F2378="休日",AW2378,IF(F2378="法休",AW2378,VLOOKUP(F2378,カレンダマスタ!$Q$56:$R$69,2,FALSE))))</f>
        <v/>
      </c>
      <c r="BG2378" s="260" t="str">
        <f t="shared" si="285"/>
        <v/>
      </c>
      <c r="BH2378" s="260" t="str">
        <f>IF(AX2378="","",IF(P2378&lt;&gt;"","",IF(BG2378="CS","OK",IF(VLOOKUP(E2378,カレンダマスタ!$A$5:$D$381,4,FALSE)&gt;0,"",IF(OR(AX2378*24&gt;10.84,AZ2378*24&lt;14.5)=TRUE,"×","OK")))))</f>
        <v/>
      </c>
    </row>
    <row r="2379" spans="2:60">
      <c r="B2379" s="111"/>
      <c r="C2379" s="394" t="str">
        <f>IF(STEP!C2379&lt;&gt;"",STEP!C2379,"")</f>
        <v/>
      </c>
      <c r="D2379" s="395" t="str">
        <f>IF(STEP!D2379&lt;&gt;"",STEP!D2379,"")</f>
        <v/>
      </c>
      <c r="E2379" s="396" t="str">
        <f>IF(STEP!E2379&lt;&gt;"",STEP!E2379,"")</f>
        <v/>
      </c>
      <c r="F2379" s="269"/>
      <c r="G2379" s="268"/>
      <c r="H2379" s="270"/>
      <c r="I2379" s="270"/>
      <c r="J2379" s="270"/>
      <c r="K2379" s="270"/>
      <c r="L2379" s="270"/>
      <c r="M2379" s="270"/>
      <c r="N2379" s="270"/>
      <c r="O2379" s="270"/>
      <c r="P2379" s="270"/>
      <c r="Q2379" s="270"/>
      <c r="R2379" s="270"/>
      <c r="S2379" s="270"/>
      <c r="T2379" s="270"/>
      <c r="U2379" s="270"/>
      <c r="V2379" s="270"/>
      <c r="W2379" s="270"/>
      <c r="X2379" s="270"/>
      <c r="Y2379" s="270"/>
      <c r="Z2379" s="270"/>
      <c r="AA2379" s="270"/>
      <c r="AB2379" s="270"/>
      <c r="AC2379" s="270"/>
      <c r="AD2379" s="270"/>
      <c r="AE2379" s="271"/>
      <c r="AF2379" s="271"/>
      <c r="AG2379" s="271"/>
      <c r="AH2379" s="271"/>
      <c r="AI2379" s="271"/>
      <c r="AJ2379" s="271"/>
      <c r="AK2379" s="271"/>
      <c r="AL2379" s="271"/>
      <c r="AM2379" s="271"/>
      <c r="AN2379" s="271"/>
      <c r="AO2379" s="270"/>
      <c r="AP2379" s="270"/>
      <c r="AQ2379" s="270"/>
      <c r="AR2379" s="270"/>
      <c r="AS2379" s="270"/>
      <c r="AT2379" s="270"/>
      <c r="AU2379" s="270"/>
      <c r="AW2379" s="282" t="str">
        <f t="shared" si="280"/>
        <v/>
      </c>
      <c r="AX2379" s="282" t="str">
        <f t="shared" si="281"/>
        <v/>
      </c>
      <c r="AY2379" s="282" t="str">
        <f t="shared" si="282"/>
        <v/>
      </c>
      <c r="AZ2379" s="282" t="str">
        <f t="shared" si="283"/>
        <v/>
      </c>
      <c r="BA2379" s="282" t="str">
        <f t="shared" si="284"/>
        <v/>
      </c>
      <c r="BD2379" s="270" t="str">
        <f>IF(W2379="","",IF(F2379="休日",AW2379,IF(F2379="法休",AW2379,VLOOKUP(F2379,カレンダマスタ!$Q$56:$R$69,2,FALSE))))</f>
        <v/>
      </c>
      <c r="BG2379" s="270" t="str">
        <f t="shared" si="285"/>
        <v/>
      </c>
      <c r="BH2379" s="270" t="str">
        <f>IF(AX2379="","",IF(P2379&lt;&gt;"","",IF(BG2379="CS","OK",IF(VLOOKUP(E2379,カレンダマスタ!$A$5:$D$381,4,FALSE)&gt;0,"",IF(OR(AX2379*24&gt;10.84,AZ2379*24&lt;14.5)=TRUE,"×","OK")))))</f>
        <v/>
      </c>
    </row>
    <row r="2380" spans="2:60">
      <c r="B2380" s="111"/>
      <c r="C2380" s="385" t="str">
        <f>IF(STEP!C2380&lt;&gt;"",STEP!C2380,"")</f>
        <v/>
      </c>
      <c r="D2380" s="386" t="str">
        <f>IF(STEP!D2380&lt;&gt;"",STEP!D2380,"")</f>
        <v/>
      </c>
      <c r="E2380" s="387" t="str">
        <f>IF(STEP!E2380&lt;&gt;"",STEP!E2380,"")</f>
        <v/>
      </c>
      <c r="F2380" s="253"/>
      <c r="G2380" s="252"/>
      <c r="H2380" s="254"/>
      <c r="I2380" s="254"/>
      <c r="J2380" s="254"/>
      <c r="K2380" s="254"/>
      <c r="L2380" s="254"/>
      <c r="M2380" s="254"/>
      <c r="N2380" s="254"/>
      <c r="O2380" s="254"/>
      <c r="P2380" s="254"/>
      <c r="Q2380" s="254"/>
      <c r="R2380" s="254"/>
      <c r="S2380" s="254"/>
      <c r="T2380" s="254"/>
      <c r="U2380" s="254"/>
      <c r="V2380" s="254"/>
      <c r="W2380" s="254"/>
      <c r="X2380" s="254"/>
      <c r="Y2380" s="254"/>
      <c r="Z2380" s="254"/>
      <c r="AA2380" s="254"/>
      <c r="AB2380" s="254"/>
      <c r="AC2380" s="254"/>
      <c r="AD2380" s="254"/>
      <c r="AE2380" s="255"/>
      <c r="AF2380" s="255"/>
      <c r="AG2380" s="255"/>
      <c r="AH2380" s="255"/>
      <c r="AI2380" s="255"/>
      <c r="AJ2380" s="255"/>
      <c r="AK2380" s="255"/>
      <c r="AL2380" s="255"/>
      <c r="AM2380" s="255"/>
      <c r="AN2380" s="255"/>
      <c r="AO2380" s="254"/>
      <c r="AP2380" s="254"/>
      <c r="AQ2380" s="254"/>
      <c r="AR2380" s="254"/>
      <c r="AS2380" s="254"/>
      <c r="AT2380" s="254"/>
      <c r="AU2380" s="254"/>
      <c r="AW2380" s="283" t="str">
        <f t="shared" si="280"/>
        <v/>
      </c>
      <c r="AX2380" s="283" t="str">
        <f t="shared" si="281"/>
        <v/>
      </c>
      <c r="AY2380" s="283" t="str">
        <f t="shared" si="282"/>
        <v/>
      </c>
      <c r="AZ2380" s="283" t="str">
        <f t="shared" si="283"/>
        <v/>
      </c>
      <c r="BA2380" s="283" t="str">
        <f t="shared" si="284"/>
        <v/>
      </c>
      <c r="BD2380" s="254" t="str">
        <f>IF(W2380="","",IF(F2380="休日",AW2380,IF(F2380="法休",AW2380,VLOOKUP(F2380,カレンダマスタ!$Q$56:$R$69,2,FALSE))))</f>
        <v/>
      </c>
      <c r="BG2380" s="254" t="str">
        <f t="shared" si="285"/>
        <v/>
      </c>
      <c r="BH2380" s="254" t="str">
        <f>IF(AX2380="","",IF(P2380&lt;&gt;"","",IF(BG2380="CS","OK",IF(VLOOKUP(E2380,カレンダマスタ!$A$5:$D$381,4,FALSE)&gt;0,"",IF(OR(AX2380*24&gt;10.84,AZ2380*24&lt;14.5)=TRUE,"×","OK")))))</f>
        <v/>
      </c>
    </row>
    <row r="2381" spans="2:60">
      <c r="B2381" s="111"/>
      <c r="C2381" s="397" t="str">
        <f>IF(STEP!C2381&lt;&gt;"",STEP!C2381,"")</f>
        <v/>
      </c>
      <c r="D2381" s="398" t="str">
        <f>IF(STEP!D2381&lt;&gt;"",STEP!D2381,"")</f>
        <v/>
      </c>
      <c r="E2381" s="399" t="str">
        <f>IF(STEP!E2381&lt;&gt;"",STEP!E2381,"")</f>
        <v/>
      </c>
      <c r="F2381" s="273"/>
      <c r="G2381" s="272"/>
      <c r="H2381" s="274"/>
      <c r="I2381" s="274"/>
      <c r="J2381" s="274"/>
      <c r="K2381" s="274"/>
      <c r="L2381" s="274"/>
      <c r="M2381" s="274"/>
      <c r="N2381" s="274"/>
      <c r="O2381" s="274"/>
      <c r="P2381" s="274"/>
      <c r="Q2381" s="274"/>
      <c r="R2381" s="274"/>
      <c r="S2381" s="274"/>
      <c r="T2381" s="274"/>
      <c r="U2381" s="274"/>
      <c r="V2381" s="274"/>
      <c r="W2381" s="274"/>
      <c r="X2381" s="274"/>
      <c r="Y2381" s="274"/>
      <c r="Z2381" s="274"/>
      <c r="AA2381" s="274"/>
      <c r="AB2381" s="274"/>
      <c r="AC2381" s="274"/>
      <c r="AD2381" s="274"/>
      <c r="AE2381" s="275"/>
      <c r="AF2381" s="275"/>
      <c r="AG2381" s="275"/>
      <c r="AH2381" s="275"/>
      <c r="AI2381" s="275"/>
      <c r="AJ2381" s="275"/>
      <c r="AK2381" s="275"/>
      <c r="AL2381" s="275"/>
      <c r="AM2381" s="275"/>
      <c r="AN2381" s="275"/>
      <c r="AO2381" s="274"/>
      <c r="AP2381" s="274"/>
      <c r="AQ2381" s="274"/>
      <c r="AR2381" s="274"/>
      <c r="AS2381" s="274"/>
      <c r="AT2381" s="274"/>
      <c r="AU2381" s="274"/>
      <c r="AW2381" s="286" t="str">
        <f t="shared" si="280"/>
        <v/>
      </c>
      <c r="AX2381" s="286" t="str">
        <f t="shared" si="281"/>
        <v/>
      </c>
      <c r="AY2381" s="286" t="str">
        <f t="shared" si="282"/>
        <v/>
      </c>
      <c r="AZ2381" s="286" t="str">
        <f t="shared" si="283"/>
        <v/>
      </c>
      <c r="BA2381" s="286" t="str">
        <f t="shared" si="284"/>
        <v/>
      </c>
      <c r="BD2381" s="274" t="str">
        <f>IF(W2381="","",IF(F2381="休日",AW2381,IF(F2381="法休",AW2381,VLOOKUP(F2381,カレンダマスタ!$Q$56:$R$69,2,FALSE))))</f>
        <v/>
      </c>
      <c r="BG2381" s="274" t="str">
        <f t="shared" si="285"/>
        <v/>
      </c>
      <c r="BH2381" s="274" t="str">
        <f>IF(AX2381="","",IF(P2381&lt;&gt;"","",IF(BG2381="CS","OK",IF(VLOOKUP(E2381,カレンダマスタ!$A$5:$D$381,4,FALSE)&gt;0,"",IF(OR(AX2381*24&gt;10.84,AZ2381*24&lt;14.5)=TRUE,"×","OK")))))</f>
        <v/>
      </c>
    </row>
    <row r="2382" spans="2:60">
      <c r="B2382" s="111"/>
      <c r="C2382" s="397" t="str">
        <f>IF(STEP!C2382&lt;&gt;"",STEP!C2382,"")</f>
        <v/>
      </c>
      <c r="D2382" s="398" t="str">
        <f>IF(STEP!D2382&lt;&gt;"",STEP!D2382,"")</f>
        <v/>
      </c>
      <c r="E2382" s="399" t="str">
        <f>IF(STEP!E2382&lt;&gt;"",STEP!E2382,"")</f>
        <v/>
      </c>
      <c r="F2382" s="273"/>
      <c r="G2382" s="272"/>
      <c r="H2382" s="274"/>
      <c r="I2382" s="274"/>
      <c r="J2382" s="274"/>
      <c r="K2382" s="274"/>
      <c r="L2382" s="274"/>
      <c r="M2382" s="274"/>
      <c r="N2382" s="274"/>
      <c r="O2382" s="274"/>
      <c r="P2382" s="274"/>
      <c r="Q2382" s="274"/>
      <c r="R2382" s="274"/>
      <c r="S2382" s="274"/>
      <c r="T2382" s="274"/>
      <c r="U2382" s="274"/>
      <c r="V2382" s="274"/>
      <c r="W2382" s="274"/>
      <c r="X2382" s="274"/>
      <c r="Y2382" s="274"/>
      <c r="Z2382" s="274"/>
      <c r="AA2382" s="274"/>
      <c r="AB2382" s="274"/>
      <c r="AC2382" s="274"/>
      <c r="AD2382" s="274"/>
      <c r="AE2382" s="275"/>
      <c r="AF2382" s="275"/>
      <c r="AG2382" s="275"/>
      <c r="AH2382" s="275"/>
      <c r="AI2382" s="275"/>
      <c r="AJ2382" s="275"/>
      <c r="AK2382" s="275"/>
      <c r="AL2382" s="275"/>
      <c r="AM2382" s="275"/>
      <c r="AN2382" s="275"/>
      <c r="AO2382" s="274"/>
      <c r="AP2382" s="274"/>
      <c r="AQ2382" s="274"/>
      <c r="AR2382" s="274"/>
      <c r="AS2382" s="274"/>
      <c r="AT2382" s="274"/>
      <c r="AU2382" s="274"/>
      <c r="AW2382" s="286" t="str">
        <f t="shared" si="280"/>
        <v/>
      </c>
      <c r="AX2382" s="286" t="str">
        <f t="shared" si="281"/>
        <v/>
      </c>
      <c r="AY2382" s="286" t="str">
        <f t="shared" si="282"/>
        <v/>
      </c>
      <c r="AZ2382" s="286" t="str">
        <f t="shared" si="283"/>
        <v/>
      </c>
      <c r="BA2382" s="286" t="str">
        <f t="shared" si="284"/>
        <v/>
      </c>
      <c r="BD2382" s="274" t="str">
        <f>IF(W2382="","",IF(F2382="休日",AW2382,IF(F2382="法休",AW2382,VLOOKUP(F2382,カレンダマスタ!$Q$56:$R$69,2,FALSE))))</f>
        <v/>
      </c>
      <c r="BG2382" s="274" t="str">
        <f t="shared" si="285"/>
        <v/>
      </c>
      <c r="BH2382" s="274" t="str">
        <f>IF(AX2382="","",IF(P2382&lt;&gt;"","",IF(BG2382="CS","OK",IF(VLOOKUP(E2382,カレンダマスタ!$A$5:$D$381,4,FALSE)&gt;0,"",IF(OR(AX2382*24&gt;10.84,AZ2382*24&lt;14.5)=TRUE,"×","OK")))))</f>
        <v/>
      </c>
    </row>
    <row r="2383" spans="2:60">
      <c r="B2383" s="111"/>
      <c r="C2383" s="397" t="str">
        <f>IF(STEP!C2383&lt;&gt;"",STEP!C2383,"")</f>
        <v/>
      </c>
      <c r="D2383" s="398" t="str">
        <f>IF(STEP!D2383&lt;&gt;"",STEP!D2383,"")</f>
        <v/>
      </c>
      <c r="E2383" s="399" t="str">
        <f>IF(STEP!E2383&lt;&gt;"",STEP!E2383,"")</f>
        <v/>
      </c>
      <c r="F2383" s="273"/>
      <c r="G2383" s="272"/>
      <c r="H2383" s="274"/>
      <c r="I2383" s="274"/>
      <c r="J2383" s="274"/>
      <c r="K2383" s="274"/>
      <c r="L2383" s="274"/>
      <c r="M2383" s="274"/>
      <c r="N2383" s="274"/>
      <c r="O2383" s="274"/>
      <c r="P2383" s="274"/>
      <c r="Q2383" s="274"/>
      <c r="R2383" s="274"/>
      <c r="S2383" s="274"/>
      <c r="T2383" s="274"/>
      <c r="U2383" s="274"/>
      <c r="V2383" s="274"/>
      <c r="W2383" s="274"/>
      <c r="X2383" s="274"/>
      <c r="Y2383" s="274"/>
      <c r="Z2383" s="274"/>
      <c r="AA2383" s="274"/>
      <c r="AB2383" s="274"/>
      <c r="AC2383" s="274"/>
      <c r="AD2383" s="274"/>
      <c r="AE2383" s="275"/>
      <c r="AF2383" s="275"/>
      <c r="AG2383" s="275"/>
      <c r="AH2383" s="275"/>
      <c r="AI2383" s="275"/>
      <c r="AJ2383" s="275"/>
      <c r="AK2383" s="275"/>
      <c r="AL2383" s="275"/>
      <c r="AM2383" s="275"/>
      <c r="AN2383" s="275"/>
      <c r="AO2383" s="274"/>
      <c r="AP2383" s="274"/>
      <c r="AQ2383" s="274"/>
      <c r="AR2383" s="274"/>
      <c r="AS2383" s="274"/>
      <c r="AT2383" s="274"/>
      <c r="AU2383" s="274"/>
      <c r="AW2383" s="286" t="str">
        <f t="shared" si="280"/>
        <v/>
      </c>
      <c r="AX2383" s="286" t="str">
        <f t="shared" si="281"/>
        <v/>
      </c>
      <c r="AY2383" s="286" t="str">
        <f t="shared" si="282"/>
        <v/>
      </c>
      <c r="AZ2383" s="286" t="str">
        <f t="shared" si="283"/>
        <v/>
      </c>
      <c r="BA2383" s="286" t="str">
        <f t="shared" si="284"/>
        <v/>
      </c>
      <c r="BD2383" s="274" t="str">
        <f>IF(W2383="","",IF(F2383="休日",AW2383,IF(F2383="法休",AW2383,VLOOKUP(F2383,カレンダマスタ!$Q$56:$R$69,2,FALSE))))</f>
        <v/>
      </c>
      <c r="BG2383" s="274" t="str">
        <f t="shared" si="285"/>
        <v/>
      </c>
      <c r="BH2383" s="274" t="str">
        <f>IF(AX2383="","",IF(P2383&lt;&gt;"","",IF(BG2383="CS","OK",IF(VLOOKUP(E2383,カレンダマスタ!$A$5:$D$381,4,FALSE)&gt;0,"",IF(OR(AX2383*24&gt;10.84,AZ2383*24&lt;14.5)=TRUE,"×","OK")))))</f>
        <v/>
      </c>
    </row>
    <row r="2384" spans="2:60">
      <c r="B2384" s="111"/>
      <c r="C2384" s="397" t="str">
        <f>IF(STEP!C2384&lt;&gt;"",STEP!C2384,"")</f>
        <v/>
      </c>
      <c r="D2384" s="398" t="str">
        <f>IF(STEP!D2384&lt;&gt;"",STEP!D2384,"")</f>
        <v/>
      </c>
      <c r="E2384" s="399" t="str">
        <f>IF(STEP!E2384&lt;&gt;"",STEP!E2384,"")</f>
        <v/>
      </c>
      <c r="F2384" s="273"/>
      <c r="G2384" s="272"/>
      <c r="H2384" s="274"/>
      <c r="I2384" s="274"/>
      <c r="J2384" s="274"/>
      <c r="K2384" s="274"/>
      <c r="L2384" s="274"/>
      <c r="M2384" s="274"/>
      <c r="N2384" s="274"/>
      <c r="O2384" s="274"/>
      <c r="P2384" s="274"/>
      <c r="Q2384" s="274"/>
      <c r="R2384" s="274"/>
      <c r="S2384" s="274"/>
      <c r="T2384" s="274"/>
      <c r="U2384" s="274"/>
      <c r="V2384" s="274"/>
      <c r="W2384" s="274"/>
      <c r="X2384" s="274"/>
      <c r="Y2384" s="274"/>
      <c r="Z2384" s="274"/>
      <c r="AA2384" s="274"/>
      <c r="AB2384" s="274"/>
      <c r="AC2384" s="274"/>
      <c r="AD2384" s="274"/>
      <c r="AE2384" s="275"/>
      <c r="AF2384" s="275"/>
      <c r="AG2384" s="275"/>
      <c r="AH2384" s="275"/>
      <c r="AI2384" s="275"/>
      <c r="AJ2384" s="275"/>
      <c r="AK2384" s="275"/>
      <c r="AL2384" s="275"/>
      <c r="AM2384" s="275"/>
      <c r="AN2384" s="275"/>
      <c r="AO2384" s="274"/>
      <c r="AP2384" s="274"/>
      <c r="AQ2384" s="274"/>
      <c r="AR2384" s="274"/>
      <c r="AS2384" s="274"/>
      <c r="AT2384" s="274"/>
      <c r="AU2384" s="274"/>
      <c r="AW2384" s="286" t="str">
        <f t="shared" si="280"/>
        <v/>
      </c>
      <c r="AX2384" s="286" t="str">
        <f t="shared" si="281"/>
        <v/>
      </c>
      <c r="AY2384" s="286" t="str">
        <f t="shared" si="282"/>
        <v/>
      </c>
      <c r="AZ2384" s="286" t="str">
        <f t="shared" si="283"/>
        <v/>
      </c>
      <c r="BA2384" s="286" t="str">
        <f t="shared" si="284"/>
        <v/>
      </c>
      <c r="BD2384" s="274" t="str">
        <f>IF(W2384="","",IF(F2384="休日",AW2384,IF(F2384="法休",AW2384,VLOOKUP(F2384,カレンダマスタ!$Q$56:$R$69,2,FALSE))))</f>
        <v/>
      </c>
      <c r="BG2384" s="274" t="str">
        <f t="shared" si="285"/>
        <v/>
      </c>
      <c r="BH2384" s="274" t="str">
        <f>IF(AX2384="","",IF(P2384&lt;&gt;"","",IF(BG2384="CS","OK",IF(VLOOKUP(E2384,カレンダマスタ!$A$5:$D$381,4,FALSE)&gt;0,"",IF(OR(AX2384*24&gt;10.84,AZ2384*24&lt;14.5)=TRUE,"×","OK")))))</f>
        <v/>
      </c>
    </row>
    <row r="2385" spans="2:60" ht="13.8" thickBot="1">
      <c r="B2385" s="161"/>
      <c r="C2385" s="400" t="str">
        <f>IF(STEP!C2385&lt;&gt;"",STEP!C2385,"")</f>
        <v/>
      </c>
      <c r="D2385" s="401" t="str">
        <f>IF(STEP!D2385&lt;&gt;"",STEP!D2385,"")</f>
        <v/>
      </c>
      <c r="E2385" s="402" t="str">
        <f>IF(STEP!E2385&lt;&gt;"",STEP!E2385,"")</f>
        <v/>
      </c>
      <c r="F2385" s="277"/>
      <c r="G2385" s="276"/>
      <c r="H2385" s="278"/>
      <c r="I2385" s="278"/>
      <c r="J2385" s="278"/>
      <c r="K2385" s="278"/>
      <c r="L2385" s="278"/>
      <c r="M2385" s="278"/>
      <c r="N2385" s="278"/>
      <c r="O2385" s="278"/>
      <c r="P2385" s="278"/>
      <c r="Q2385" s="278"/>
      <c r="R2385" s="278"/>
      <c r="S2385" s="278"/>
      <c r="T2385" s="278"/>
      <c r="U2385" s="278"/>
      <c r="V2385" s="278"/>
      <c r="W2385" s="278"/>
      <c r="X2385" s="278"/>
      <c r="Y2385" s="278"/>
      <c r="Z2385" s="278"/>
      <c r="AA2385" s="278"/>
      <c r="AB2385" s="278"/>
      <c r="AC2385" s="278"/>
      <c r="AD2385" s="278"/>
      <c r="AE2385" s="279"/>
      <c r="AF2385" s="279"/>
      <c r="AG2385" s="279"/>
      <c r="AH2385" s="279"/>
      <c r="AI2385" s="279"/>
      <c r="AJ2385" s="279"/>
      <c r="AK2385" s="279"/>
      <c r="AL2385" s="279"/>
      <c r="AM2385" s="279"/>
      <c r="AN2385" s="279"/>
      <c r="AO2385" s="278"/>
      <c r="AP2385" s="278"/>
      <c r="AQ2385" s="278"/>
      <c r="AR2385" s="278"/>
      <c r="AS2385" s="278"/>
      <c r="AT2385" s="278"/>
      <c r="AU2385" s="278"/>
      <c r="AW2385" s="287" t="str">
        <f t="shared" si="280"/>
        <v/>
      </c>
      <c r="AX2385" s="287" t="str">
        <f t="shared" si="281"/>
        <v/>
      </c>
      <c r="AY2385" s="287" t="str">
        <f t="shared" si="282"/>
        <v/>
      </c>
      <c r="AZ2385" s="287" t="str">
        <f t="shared" si="283"/>
        <v/>
      </c>
      <c r="BA2385" s="287" t="str">
        <f t="shared" si="284"/>
        <v/>
      </c>
      <c r="BD2385" s="278" t="str">
        <f>IF(W2385="","",IF(F2385="休日",AW2385,IF(F2385="法休",AW2385,VLOOKUP(F2385,カレンダマスタ!$Q$56:$R$69,2,FALSE))))</f>
        <v/>
      </c>
      <c r="BG2385" s="278" t="str">
        <f t="shared" si="285"/>
        <v/>
      </c>
      <c r="BH2385" s="278" t="str">
        <f>IF(AX2385="","",IF(P2385&lt;&gt;"","",IF(BG2385="CS","OK",IF(VLOOKUP(E2385,カレンダマスタ!$A$5:$D$381,4,FALSE)&gt;0,"",IF(OR(AX2385*24&gt;10.84,AZ2385*24&lt;14.5)=TRUE,"×","OK")))))</f>
        <v/>
      </c>
    </row>
    <row r="2386" spans="2:60">
      <c r="B2386" s="365"/>
      <c r="C2386" s="366"/>
      <c r="D2386" s="367"/>
      <c r="E2386" s="368"/>
      <c r="F2386" s="367"/>
      <c r="G2386" s="366"/>
      <c r="H2386" s="369"/>
      <c r="I2386" s="369"/>
      <c r="J2386" s="369"/>
      <c r="K2386" s="369"/>
      <c r="L2386" s="369"/>
      <c r="M2386" s="369"/>
      <c r="N2386" s="369"/>
      <c r="O2386" s="369"/>
      <c r="P2386" s="369"/>
      <c r="Q2386" s="369"/>
      <c r="R2386" s="369"/>
      <c r="S2386" s="369"/>
      <c r="T2386" s="369"/>
      <c r="U2386" s="369"/>
      <c r="V2386" s="369"/>
      <c r="W2386" s="369"/>
      <c r="X2386" s="369"/>
      <c r="Y2386" s="369"/>
      <c r="Z2386" s="369"/>
      <c r="AA2386" s="369"/>
      <c r="AB2386" s="369"/>
      <c r="AC2386" s="369"/>
      <c r="AD2386" s="369"/>
      <c r="AE2386" s="370"/>
      <c r="AF2386" s="370"/>
      <c r="AG2386" s="370"/>
      <c r="AH2386" s="370"/>
      <c r="AI2386" s="370"/>
      <c r="AJ2386" s="370"/>
      <c r="AK2386" s="370"/>
      <c r="AL2386" s="370"/>
      <c r="AM2386" s="370"/>
      <c r="AN2386" s="370"/>
      <c r="AO2386" s="369"/>
      <c r="AP2386" s="369"/>
      <c r="AQ2386" s="369"/>
      <c r="AR2386" s="369"/>
      <c r="AS2386" s="369"/>
      <c r="AT2386" s="369"/>
      <c r="AU2386" s="369"/>
      <c r="AW2386" s="363"/>
      <c r="AX2386" s="363"/>
      <c r="AY2386" s="363"/>
      <c r="AZ2386" s="363"/>
      <c r="BA2386" s="363"/>
      <c r="BD2386" s="369" t="str">
        <f>IF(W2386="","",IF(F2386="休日",AW2386,IF(F2386="法休",AW2386,VLOOKUP(F2386,カレンダマスタ!$Q$56:$R$69,2,FALSE))))</f>
        <v/>
      </c>
      <c r="BG2386" s="369"/>
      <c r="BH2386" s="369"/>
    </row>
    <row r="2387" spans="2:60">
      <c r="B2387" s="362"/>
      <c r="C2387" s="371"/>
      <c r="D2387" s="372"/>
      <c r="E2387" s="373"/>
      <c r="F2387" s="372"/>
      <c r="G2387" s="371"/>
      <c r="H2387" s="374"/>
      <c r="I2387" s="374"/>
      <c r="J2387" s="374"/>
      <c r="K2387" s="374"/>
      <c r="L2387" s="374"/>
      <c r="M2387" s="374"/>
      <c r="N2387" s="374"/>
      <c r="O2387" s="374"/>
      <c r="P2387" s="374"/>
      <c r="Q2387" s="374"/>
      <c r="R2387" s="374"/>
      <c r="S2387" s="374"/>
      <c r="T2387" s="374"/>
      <c r="U2387" s="374"/>
      <c r="V2387" s="374"/>
      <c r="W2387" s="374"/>
      <c r="X2387" s="374"/>
      <c r="Y2387" s="374"/>
      <c r="Z2387" s="374"/>
      <c r="AA2387" s="374"/>
      <c r="AB2387" s="374"/>
      <c r="AC2387" s="374"/>
      <c r="AD2387" s="374"/>
      <c r="AE2387" s="375"/>
      <c r="AF2387" s="375"/>
      <c r="AG2387" s="375"/>
      <c r="AH2387" s="375"/>
      <c r="AI2387" s="375"/>
      <c r="AJ2387" s="375"/>
      <c r="AK2387" s="375"/>
      <c r="AL2387" s="375"/>
      <c r="AM2387" s="375"/>
      <c r="AN2387" s="375"/>
      <c r="AO2387" s="374"/>
      <c r="AP2387" s="374"/>
      <c r="AQ2387" s="374"/>
      <c r="AR2387" s="374"/>
      <c r="AS2387" s="374"/>
      <c r="AT2387" s="374"/>
      <c r="AU2387" s="374"/>
      <c r="AW2387" s="363"/>
      <c r="AX2387" s="363"/>
      <c r="AY2387" s="363"/>
      <c r="AZ2387" s="363"/>
      <c r="BA2387" s="363"/>
      <c r="BD2387" s="374" t="str">
        <f>IF(W2387="","",IF(F2387="休日",AW2387,IF(F2387="法休",AW2387,VLOOKUP(F2387,カレンダマスタ!$Q$56:$R$69,2,FALSE))))</f>
        <v/>
      </c>
      <c r="BG2387" s="374"/>
      <c r="BH2387" s="374"/>
    </row>
    <row r="2388" spans="2:60">
      <c r="B2388" s="362"/>
      <c r="C2388" s="371"/>
      <c r="D2388" s="372"/>
      <c r="E2388" s="373"/>
      <c r="F2388" s="372"/>
      <c r="G2388" s="371"/>
      <c r="H2388" s="374"/>
      <c r="I2388" s="374"/>
      <c r="J2388" s="374"/>
      <c r="K2388" s="374"/>
      <c r="L2388" s="374"/>
      <c r="M2388" s="374"/>
      <c r="N2388" s="374"/>
      <c r="O2388" s="374"/>
      <c r="P2388" s="374"/>
      <c r="Q2388" s="374"/>
      <c r="R2388" s="374"/>
      <c r="S2388" s="374"/>
      <c r="T2388" s="374"/>
      <c r="U2388" s="374"/>
      <c r="V2388" s="374"/>
      <c r="W2388" s="374"/>
      <c r="X2388" s="374"/>
      <c r="Y2388" s="374"/>
      <c r="Z2388" s="374"/>
      <c r="AA2388" s="374"/>
      <c r="AB2388" s="374"/>
      <c r="AC2388" s="374"/>
      <c r="AD2388" s="374"/>
      <c r="AE2388" s="375"/>
      <c r="AF2388" s="375"/>
      <c r="AG2388" s="375"/>
      <c r="AH2388" s="375"/>
      <c r="AI2388" s="375"/>
      <c r="AJ2388" s="375"/>
      <c r="AK2388" s="375"/>
      <c r="AL2388" s="375"/>
      <c r="AM2388" s="375"/>
      <c r="AN2388" s="375"/>
      <c r="AO2388" s="374"/>
      <c r="AP2388" s="374"/>
      <c r="AQ2388" s="374"/>
      <c r="AR2388" s="374"/>
      <c r="AS2388" s="374"/>
      <c r="AT2388" s="374"/>
      <c r="AU2388" s="374"/>
      <c r="AW2388" s="363"/>
      <c r="AX2388" s="363"/>
      <c r="AY2388" s="363"/>
      <c r="AZ2388" s="363"/>
      <c r="BA2388" s="363"/>
      <c r="BD2388" s="374" t="str">
        <f>IF(W2388="","",IF(F2388="休日",AW2388,IF(F2388="法休",AW2388,VLOOKUP(F2388,カレンダマスタ!$Q$56:$R$69,2,FALSE))))</f>
        <v/>
      </c>
      <c r="BG2388" s="374"/>
      <c r="BH2388" s="374"/>
    </row>
    <row r="2389" spans="2:60">
      <c r="B2389" s="362"/>
      <c r="C2389" s="371"/>
      <c r="D2389" s="372"/>
      <c r="E2389" s="373"/>
      <c r="F2389" s="372"/>
      <c r="G2389" s="371"/>
      <c r="H2389" s="374"/>
      <c r="I2389" s="374"/>
      <c r="J2389" s="374"/>
      <c r="K2389" s="374"/>
      <c r="L2389" s="374"/>
      <c r="M2389" s="374"/>
      <c r="N2389" s="374"/>
      <c r="O2389" s="374"/>
      <c r="P2389" s="374"/>
      <c r="Q2389" s="374"/>
      <c r="R2389" s="374"/>
      <c r="S2389" s="374"/>
      <c r="T2389" s="374"/>
      <c r="U2389" s="374"/>
      <c r="V2389" s="374"/>
      <c r="W2389" s="374"/>
      <c r="X2389" s="374"/>
      <c r="Y2389" s="374"/>
      <c r="Z2389" s="374"/>
      <c r="AA2389" s="374"/>
      <c r="AB2389" s="374"/>
      <c r="AC2389" s="374"/>
      <c r="AD2389" s="374"/>
      <c r="AE2389" s="375"/>
      <c r="AF2389" s="375"/>
      <c r="AG2389" s="375"/>
      <c r="AH2389" s="375"/>
      <c r="AI2389" s="375"/>
      <c r="AJ2389" s="375"/>
      <c r="AK2389" s="375"/>
      <c r="AL2389" s="375"/>
      <c r="AM2389" s="375"/>
      <c r="AN2389" s="375"/>
      <c r="AO2389" s="374"/>
      <c r="AP2389" s="374"/>
      <c r="AQ2389" s="374"/>
      <c r="AR2389" s="374"/>
      <c r="AS2389" s="374"/>
      <c r="AT2389" s="374"/>
      <c r="AU2389" s="374"/>
      <c r="AW2389" s="363"/>
      <c r="AX2389" s="363"/>
      <c r="AY2389" s="363"/>
      <c r="AZ2389" s="363"/>
      <c r="BA2389" s="363"/>
      <c r="BD2389" s="374" t="str">
        <f>IF(W2389="","",IF(F2389="休日",AW2389,IF(F2389="法休",AW2389,VLOOKUP(F2389,カレンダマスタ!$Q$56:$R$69,2,FALSE))))</f>
        <v/>
      </c>
      <c r="BG2389" s="374"/>
      <c r="BH2389" s="374"/>
    </row>
    <row r="2390" spans="2:60">
      <c r="B2390" s="362"/>
      <c r="C2390" s="371"/>
      <c r="D2390" s="372"/>
      <c r="E2390" s="373"/>
      <c r="F2390" s="372"/>
      <c r="G2390" s="371"/>
      <c r="H2390" s="374"/>
      <c r="I2390" s="374"/>
      <c r="J2390" s="374"/>
      <c r="K2390" s="374"/>
      <c r="L2390" s="374"/>
      <c r="M2390" s="374"/>
      <c r="N2390" s="374"/>
      <c r="O2390" s="374"/>
      <c r="P2390" s="374"/>
      <c r="Q2390" s="374"/>
      <c r="R2390" s="374"/>
      <c r="S2390" s="374"/>
      <c r="T2390" s="374"/>
      <c r="U2390" s="374"/>
      <c r="V2390" s="374"/>
      <c r="W2390" s="374"/>
      <c r="X2390" s="374"/>
      <c r="Y2390" s="374"/>
      <c r="Z2390" s="374"/>
      <c r="AA2390" s="374"/>
      <c r="AB2390" s="374"/>
      <c r="AC2390" s="374"/>
      <c r="AD2390" s="374"/>
      <c r="AE2390" s="375"/>
      <c r="AF2390" s="375"/>
      <c r="AG2390" s="375"/>
      <c r="AH2390" s="375"/>
      <c r="AI2390" s="375"/>
      <c r="AJ2390" s="375"/>
      <c r="AK2390" s="375"/>
      <c r="AL2390" s="375"/>
      <c r="AM2390" s="375"/>
      <c r="AN2390" s="375"/>
      <c r="AO2390" s="374"/>
      <c r="AP2390" s="374"/>
      <c r="AQ2390" s="374"/>
      <c r="AR2390" s="374"/>
      <c r="AS2390" s="374"/>
      <c r="AT2390" s="374"/>
      <c r="AU2390" s="374"/>
      <c r="AW2390" s="363"/>
      <c r="AX2390" s="363"/>
      <c r="AY2390" s="363"/>
      <c r="AZ2390" s="363"/>
      <c r="BA2390" s="363"/>
      <c r="BD2390" s="374" t="str">
        <f>IF(W2390="","",IF(F2390="休日",AW2390,IF(F2390="法休",AW2390,VLOOKUP(F2390,カレンダマスタ!$Q$56:$R$69,2,FALSE))))</f>
        <v/>
      </c>
      <c r="BG2390" s="374"/>
      <c r="BH2390" s="374"/>
    </row>
    <row r="2391" spans="2:60">
      <c r="B2391" s="362"/>
      <c r="C2391" s="371"/>
      <c r="D2391" s="372"/>
      <c r="E2391" s="373"/>
      <c r="F2391" s="372"/>
      <c r="G2391" s="371"/>
      <c r="H2391" s="374"/>
      <c r="I2391" s="374"/>
      <c r="J2391" s="374"/>
      <c r="K2391" s="374"/>
      <c r="L2391" s="374"/>
      <c r="M2391" s="374"/>
      <c r="N2391" s="374"/>
      <c r="O2391" s="374"/>
      <c r="P2391" s="374"/>
      <c r="Q2391" s="374"/>
      <c r="R2391" s="374"/>
      <c r="S2391" s="374"/>
      <c r="T2391" s="374"/>
      <c r="U2391" s="374"/>
      <c r="V2391" s="374"/>
      <c r="W2391" s="374"/>
      <c r="X2391" s="374"/>
      <c r="Y2391" s="374"/>
      <c r="Z2391" s="374"/>
      <c r="AA2391" s="374"/>
      <c r="AB2391" s="374"/>
      <c r="AC2391" s="374"/>
      <c r="AD2391" s="374"/>
      <c r="AE2391" s="375"/>
      <c r="AF2391" s="375"/>
      <c r="AG2391" s="375"/>
      <c r="AH2391" s="375"/>
      <c r="AI2391" s="375"/>
      <c r="AJ2391" s="375"/>
      <c r="AK2391" s="375"/>
      <c r="AL2391" s="375"/>
      <c r="AM2391" s="375"/>
      <c r="AN2391" s="375"/>
      <c r="AO2391" s="374"/>
      <c r="AP2391" s="374"/>
      <c r="AQ2391" s="374"/>
      <c r="AR2391" s="374"/>
      <c r="AS2391" s="374"/>
      <c r="AT2391" s="374"/>
      <c r="AU2391" s="374"/>
      <c r="AW2391" s="363"/>
      <c r="AX2391" s="363"/>
      <c r="AY2391" s="363"/>
      <c r="AZ2391" s="363"/>
      <c r="BA2391" s="363"/>
      <c r="BD2391" s="374" t="str">
        <f>IF(W2391="","",IF(F2391="休日",AW2391,IF(F2391="法休",AW2391,VLOOKUP(F2391,カレンダマスタ!$Q$56:$R$69,2,FALSE))))</f>
        <v/>
      </c>
      <c r="BG2391" s="374"/>
      <c r="BH2391" s="374"/>
    </row>
    <row r="2392" spans="2:60">
      <c r="B2392" s="362"/>
      <c r="C2392" s="371"/>
      <c r="D2392" s="372"/>
      <c r="E2392" s="373"/>
      <c r="F2392" s="372"/>
      <c r="G2392" s="371"/>
      <c r="H2392" s="374"/>
      <c r="I2392" s="374"/>
      <c r="J2392" s="374"/>
      <c r="K2392" s="374"/>
      <c r="L2392" s="374"/>
      <c r="M2392" s="374"/>
      <c r="N2392" s="374"/>
      <c r="O2392" s="374"/>
      <c r="P2392" s="374"/>
      <c r="Q2392" s="374"/>
      <c r="R2392" s="374"/>
      <c r="S2392" s="374"/>
      <c r="T2392" s="374"/>
      <c r="U2392" s="374"/>
      <c r="V2392" s="374"/>
      <c r="W2392" s="374"/>
      <c r="X2392" s="374"/>
      <c r="Y2392" s="374"/>
      <c r="Z2392" s="374"/>
      <c r="AA2392" s="374"/>
      <c r="AB2392" s="374"/>
      <c r="AC2392" s="374"/>
      <c r="AD2392" s="374"/>
      <c r="AE2392" s="375"/>
      <c r="AF2392" s="375"/>
      <c r="AG2392" s="375"/>
      <c r="AH2392" s="375"/>
      <c r="AI2392" s="375"/>
      <c r="AJ2392" s="375"/>
      <c r="AK2392" s="375"/>
      <c r="AL2392" s="375"/>
      <c r="AM2392" s="375"/>
      <c r="AN2392" s="375"/>
      <c r="AO2392" s="374"/>
      <c r="AP2392" s="374"/>
      <c r="AQ2392" s="374"/>
      <c r="AR2392" s="374"/>
      <c r="AS2392" s="374"/>
      <c r="AT2392" s="374"/>
      <c r="AU2392" s="374"/>
      <c r="AW2392" s="363"/>
      <c r="AX2392" s="363"/>
      <c r="AY2392" s="363"/>
      <c r="AZ2392" s="363"/>
      <c r="BA2392" s="363"/>
      <c r="BD2392" s="374" t="str">
        <f>IF(W2392="","",IF(F2392="休日",AW2392,IF(F2392="法休",AW2392,VLOOKUP(F2392,カレンダマスタ!$Q$56:$R$69,2,FALSE))))</f>
        <v/>
      </c>
      <c r="BG2392" s="374"/>
      <c r="BH2392" s="374"/>
    </row>
    <row r="2393" spans="2:60">
      <c r="B2393" s="362"/>
      <c r="C2393" s="371"/>
      <c r="D2393" s="372"/>
      <c r="E2393" s="373"/>
      <c r="F2393" s="372"/>
      <c r="G2393" s="371"/>
      <c r="H2393" s="374"/>
      <c r="I2393" s="374"/>
      <c r="J2393" s="374"/>
      <c r="K2393" s="374"/>
      <c r="L2393" s="374"/>
      <c r="M2393" s="374"/>
      <c r="N2393" s="374"/>
      <c r="O2393" s="374"/>
      <c r="P2393" s="374"/>
      <c r="Q2393" s="374"/>
      <c r="R2393" s="374"/>
      <c r="S2393" s="374"/>
      <c r="T2393" s="374"/>
      <c r="U2393" s="374"/>
      <c r="V2393" s="374"/>
      <c r="W2393" s="374"/>
      <c r="X2393" s="374"/>
      <c r="Y2393" s="374"/>
      <c r="Z2393" s="374"/>
      <c r="AA2393" s="374"/>
      <c r="AB2393" s="374"/>
      <c r="AC2393" s="374"/>
      <c r="AD2393" s="374"/>
      <c r="AE2393" s="375"/>
      <c r="AF2393" s="375"/>
      <c r="AG2393" s="375"/>
      <c r="AH2393" s="375"/>
      <c r="AI2393" s="375"/>
      <c r="AJ2393" s="375"/>
      <c r="AK2393" s="375"/>
      <c r="AL2393" s="375"/>
      <c r="AM2393" s="375"/>
      <c r="AN2393" s="375"/>
      <c r="AO2393" s="374"/>
      <c r="AP2393" s="374"/>
      <c r="AQ2393" s="374"/>
      <c r="AR2393" s="374"/>
      <c r="AS2393" s="374"/>
      <c r="AT2393" s="374"/>
      <c r="AU2393" s="374"/>
      <c r="AW2393" s="363"/>
      <c r="AX2393" s="363"/>
      <c r="AY2393" s="363"/>
      <c r="AZ2393" s="363"/>
      <c r="BA2393" s="363"/>
      <c r="BD2393" s="374" t="str">
        <f>IF(W2393="","",IF(F2393="休日",AW2393,IF(F2393="法休",AW2393,VLOOKUP(F2393,カレンダマスタ!$Q$56:$R$69,2,FALSE))))</f>
        <v/>
      </c>
      <c r="BG2393" s="374"/>
      <c r="BH2393" s="374"/>
    </row>
    <row r="2394" spans="2:60">
      <c r="B2394" s="362"/>
      <c r="C2394" s="371"/>
      <c r="D2394" s="372"/>
      <c r="E2394" s="373"/>
      <c r="F2394" s="372"/>
      <c r="G2394" s="371"/>
      <c r="H2394" s="374"/>
      <c r="I2394" s="374"/>
      <c r="J2394" s="374"/>
      <c r="K2394" s="374"/>
      <c r="L2394" s="374"/>
      <c r="M2394" s="374"/>
      <c r="N2394" s="374"/>
      <c r="O2394" s="374"/>
      <c r="P2394" s="374"/>
      <c r="Q2394" s="374"/>
      <c r="R2394" s="374"/>
      <c r="S2394" s="374"/>
      <c r="T2394" s="374"/>
      <c r="U2394" s="374"/>
      <c r="V2394" s="374"/>
      <c r="W2394" s="374"/>
      <c r="X2394" s="374"/>
      <c r="Y2394" s="374"/>
      <c r="Z2394" s="374"/>
      <c r="AA2394" s="374"/>
      <c r="AB2394" s="374"/>
      <c r="AC2394" s="374"/>
      <c r="AD2394" s="374"/>
      <c r="AE2394" s="375"/>
      <c r="AF2394" s="375"/>
      <c r="AG2394" s="375"/>
      <c r="AH2394" s="375"/>
      <c r="AI2394" s="375"/>
      <c r="AJ2394" s="375"/>
      <c r="AK2394" s="375"/>
      <c r="AL2394" s="375"/>
      <c r="AM2394" s="375"/>
      <c r="AN2394" s="375"/>
      <c r="AO2394" s="374"/>
      <c r="AP2394" s="374"/>
      <c r="AQ2394" s="374"/>
      <c r="AR2394" s="374"/>
      <c r="AS2394" s="374"/>
      <c r="AT2394" s="374"/>
      <c r="AU2394" s="374"/>
      <c r="AW2394" s="363"/>
      <c r="AX2394" s="363"/>
      <c r="AY2394" s="363"/>
      <c r="AZ2394" s="363"/>
      <c r="BA2394" s="363"/>
      <c r="BD2394" s="374" t="str">
        <f>IF(W2394="","",IF(F2394="休日",AW2394,IF(F2394="法休",AW2394,VLOOKUP(F2394,カレンダマスタ!$Q$56:$R$69,2,FALSE))))</f>
        <v/>
      </c>
      <c r="BG2394" s="374"/>
      <c r="BH2394" s="374"/>
    </row>
    <row r="2395" spans="2:60" ht="13.8" thickBot="1">
      <c r="B2395" s="376"/>
      <c r="C2395" s="377"/>
      <c r="D2395" s="378"/>
      <c r="E2395" s="379"/>
      <c r="F2395" s="378"/>
      <c r="G2395" s="377"/>
      <c r="H2395" s="380"/>
      <c r="I2395" s="380"/>
      <c r="J2395" s="380"/>
      <c r="K2395" s="380"/>
      <c r="L2395" s="380"/>
      <c r="M2395" s="380"/>
      <c r="N2395" s="380"/>
      <c r="O2395" s="380"/>
      <c r="P2395" s="380"/>
      <c r="Q2395" s="380"/>
      <c r="R2395" s="380"/>
      <c r="S2395" s="380"/>
      <c r="T2395" s="380"/>
      <c r="U2395" s="380"/>
      <c r="V2395" s="380"/>
      <c r="W2395" s="380"/>
      <c r="X2395" s="380"/>
      <c r="Y2395" s="380"/>
      <c r="Z2395" s="380"/>
      <c r="AA2395" s="380"/>
      <c r="AB2395" s="380"/>
      <c r="AC2395" s="380"/>
      <c r="AD2395" s="380"/>
      <c r="AE2395" s="381"/>
      <c r="AF2395" s="381"/>
      <c r="AG2395" s="381"/>
      <c r="AH2395" s="381"/>
      <c r="AI2395" s="381"/>
      <c r="AJ2395" s="381"/>
      <c r="AK2395" s="381"/>
      <c r="AL2395" s="381"/>
      <c r="AM2395" s="381"/>
      <c r="AN2395" s="381"/>
      <c r="AO2395" s="380"/>
      <c r="AP2395" s="380"/>
      <c r="AQ2395" s="380"/>
      <c r="AR2395" s="380"/>
      <c r="AS2395" s="380"/>
      <c r="AT2395" s="380"/>
      <c r="AU2395" s="380"/>
      <c r="AW2395" s="364"/>
      <c r="AX2395" s="364"/>
      <c r="AY2395" s="364"/>
      <c r="AZ2395" s="364"/>
      <c r="BA2395" s="364"/>
      <c r="BD2395" s="380" t="str">
        <f>IF(W2395="","",IF(F2395="休日",AW2395,IF(F2395="法休",AW2395,VLOOKUP(F2395,カレンダマスタ!$Q$56:$R$69,2,FALSE))))</f>
        <v/>
      </c>
      <c r="BG2395" s="380"/>
      <c r="BH2395" s="380"/>
    </row>
    <row r="2396" spans="2:60">
      <c r="B2396" s="176">
        <f>B2351+1</f>
        <v>54</v>
      </c>
      <c r="C2396" s="382" t="str">
        <f>IF(STEP!C2396&lt;&gt;"",STEP!C2396,"")</f>
        <v/>
      </c>
      <c r="D2396" s="383" t="str">
        <f>IF(STEP!D2396&lt;&gt;"",STEP!D2396,"")</f>
        <v/>
      </c>
      <c r="E2396" s="384" t="str">
        <f>IF(STEP!E2396&lt;&gt;"",STEP!E2396,"")</f>
        <v/>
      </c>
      <c r="F2396" s="248"/>
      <c r="G2396" s="249"/>
      <c r="H2396" s="250"/>
      <c r="I2396" s="250"/>
      <c r="J2396" s="250"/>
      <c r="K2396" s="250"/>
      <c r="L2396" s="250"/>
      <c r="M2396" s="250"/>
      <c r="N2396" s="250"/>
      <c r="O2396" s="250"/>
      <c r="P2396" s="250"/>
      <c r="Q2396" s="250"/>
      <c r="R2396" s="250"/>
      <c r="S2396" s="250"/>
      <c r="T2396" s="250"/>
      <c r="U2396" s="250"/>
      <c r="V2396" s="250"/>
      <c r="W2396" s="250"/>
      <c r="X2396" s="250"/>
      <c r="Y2396" s="250"/>
      <c r="Z2396" s="250"/>
      <c r="AA2396" s="250"/>
      <c r="AB2396" s="250"/>
      <c r="AC2396" s="250"/>
      <c r="AD2396" s="250"/>
      <c r="AE2396" s="251"/>
      <c r="AF2396" s="251"/>
      <c r="AG2396" s="251"/>
      <c r="AH2396" s="251"/>
      <c r="AI2396" s="251"/>
      <c r="AJ2396" s="251"/>
      <c r="AK2396" s="251"/>
      <c r="AL2396" s="251"/>
      <c r="AM2396" s="251"/>
      <c r="AN2396" s="251"/>
      <c r="AO2396" s="250"/>
      <c r="AP2396" s="250"/>
      <c r="AQ2396" s="250"/>
      <c r="AR2396" s="250"/>
      <c r="AS2396" s="250"/>
      <c r="AT2396" s="250"/>
      <c r="AU2396" s="250"/>
      <c r="AW2396" s="282" t="str">
        <f t="shared" ref="AW2396:AW2430" si="286">IF(W2396&lt;&gt;"",IF(W2396&lt;&gt;"",CEILING(IF(J2396&lt;&gt;"",J2396,I2396),$AY$8),""),"")</f>
        <v/>
      </c>
      <c r="AX2396" s="282" t="str">
        <f t="shared" ref="AX2396:AX2430" si="287">IF(W2396&lt;&gt;"",IF(W2396&lt;&gt;"",IF(OR(K2396="早出",AND(BD2396&lt;AW2396,K2396&lt;&gt;"有償遅刻")),AW2396,BD2396),""),"")</f>
        <v/>
      </c>
      <c r="AY2396" s="282" t="str">
        <f t="shared" ref="AY2396:AY2430" si="288">IF(W2396&lt;&gt;"",FLOOR(IF(N2396&lt;&gt;"",N2396,M2396),$AY$8),"")</f>
        <v/>
      </c>
      <c r="AZ2396" s="282" t="str">
        <f t="shared" ref="AZ2396:AZ2430" si="289">IF(W2396&lt;&gt;"",IF(AY2396&lt;&gt;0,AY2396-AR2396,L2396-AR2396),"")</f>
        <v/>
      </c>
      <c r="BA2396" s="282" t="str">
        <f t="shared" ref="BA2396:BA2430" si="290">IF(W2396&lt;&gt;"",W2396,"")</f>
        <v/>
      </c>
      <c r="BD2396" s="250" t="str">
        <f>IF(W2396="","",IF(F2396="休日",AW2396,IF(F2396="法休",AW2396,VLOOKUP(F2396,カレンダマスタ!$Q$56:$R$69,2,FALSE))))</f>
        <v/>
      </c>
      <c r="BG2396" s="250" t="str">
        <f>STEP!AF2396</f>
        <v/>
      </c>
      <c r="BH2396" s="250" t="str">
        <f>IF(AX2396="","",IF(P2396&lt;&gt;"","",IF(BG2396="CS","OK",IF(VLOOKUP(E2396,カレンダマスタ!$A$5:$D$381,4,FALSE)&gt;0,"",IF(OR(AX2396*24&gt;10.84,AZ2396*24&lt;14.5)=TRUE,"×","OK")))))</f>
        <v/>
      </c>
    </row>
    <row r="2397" spans="2:60">
      <c r="B2397" s="111"/>
      <c r="C2397" s="385" t="str">
        <f>IF(STEP!C2397&lt;&gt;"",STEP!C2397,"")</f>
        <v/>
      </c>
      <c r="D2397" s="386" t="str">
        <f>IF(STEP!D2397&lt;&gt;"",STEP!D2397,"")</f>
        <v/>
      </c>
      <c r="E2397" s="387" t="str">
        <f>IF(STEP!E2397&lt;&gt;"",STEP!E2397,"")</f>
        <v/>
      </c>
      <c r="F2397" s="253"/>
      <c r="G2397" s="252"/>
      <c r="H2397" s="254"/>
      <c r="I2397" s="254"/>
      <c r="J2397" s="254"/>
      <c r="K2397" s="254"/>
      <c r="L2397" s="254"/>
      <c r="M2397" s="254"/>
      <c r="N2397" s="254"/>
      <c r="O2397" s="254"/>
      <c r="P2397" s="254"/>
      <c r="Q2397" s="254"/>
      <c r="R2397" s="254"/>
      <c r="S2397" s="254"/>
      <c r="T2397" s="254"/>
      <c r="U2397" s="254"/>
      <c r="V2397" s="254"/>
      <c r="W2397" s="254"/>
      <c r="X2397" s="254"/>
      <c r="Y2397" s="254"/>
      <c r="Z2397" s="254"/>
      <c r="AA2397" s="254"/>
      <c r="AB2397" s="254"/>
      <c r="AC2397" s="254"/>
      <c r="AD2397" s="254"/>
      <c r="AE2397" s="255"/>
      <c r="AF2397" s="255"/>
      <c r="AG2397" s="255"/>
      <c r="AH2397" s="255"/>
      <c r="AI2397" s="255"/>
      <c r="AJ2397" s="255"/>
      <c r="AK2397" s="255"/>
      <c r="AL2397" s="255"/>
      <c r="AM2397" s="255"/>
      <c r="AN2397" s="255"/>
      <c r="AO2397" s="254"/>
      <c r="AP2397" s="254"/>
      <c r="AQ2397" s="254"/>
      <c r="AR2397" s="254"/>
      <c r="AS2397" s="254"/>
      <c r="AT2397" s="254"/>
      <c r="AU2397" s="254"/>
      <c r="AW2397" s="283" t="str">
        <f t="shared" si="286"/>
        <v/>
      </c>
      <c r="AX2397" s="283" t="str">
        <f t="shared" si="287"/>
        <v/>
      </c>
      <c r="AY2397" s="283" t="str">
        <f t="shared" si="288"/>
        <v/>
      </c>
      <c r="AZ2397" s="283" t="str">
        <f t="shared" si="289"/>
        <v/>
      </c>
      <c r="BA2397" s="283" t="str">
        <f t="shared" si="290"/>
        <v/>
      </c>
      <c r="BD2397" s="254" t="str">
        <f>IF(W2397="","",IF(F2397="休日",AW2397,IF(F2397="法休",AW2397,VLOOKUP(F2397,カレンダマスタ!$Q$56:$R$69,2,FALSE))))</f>
        <v/>
      </c>
      <c r="BG2397" s="254" t="str">
        <f t="shared" ref="BG2397:BG2430" si="291">BG2396</f>
        <v/>
      </c>
      <c r="BH2397" s="254" t="str">
        <f>IF(AX2397="","",IF(P2397&lt;&gt;"","",IF(BG2397="CS","OK",IF(VLOOKUP(E2397,カレンダマスタ!$A$5:$D$381,4,FALSE)&gt;0,"",IF(OR(AX2397*24&gt;10.84,AZ2397*24&lt;14.5)=TRUE,"×","OK")))))</f>
        <v/>
      </c>
    </row>
    <row r="2398" spans="2:60">
      <c r="B2398" s="111"/>
      <c r="C2398" s="385" t="str">
        <f>IF(STEP!C2398&lt;&gt;"",STEP!C2398,"")</f>
        <v/>
      </c>
      <c r="D2398" s="386" t="str">
        <f>IF(STEP!D2398&lt;&gt;"",STEP!D2398,"")</f>
        <v/>
      </c>
      <c r="E2398" s="387" t="str">
        <f>IF(STEP!E2398&lt;&gt;"",STEP!E2398,"")</f>
        <v/>
      </c>
      <c r="F2398" s="253"/>
      <c r="G2398" s="252"/>
      <c r="H2398" s="254"/>
      <c r="I2398" s="254"/>
      <c r="J2398" s="254"/>
      <c r="K2398" s="254"/>
      <c r="L2398" s="254"/>
      <c r="M2398" s="254"/>
      <c r="N2398" s="254"/>
      <c r="O2398" s="254"/>
      <c r="P2398" s="254"/>
      <c r="Q2398" s="254"/>
      <c r="R2398" s="254"/>
      <c r="S2398" s="254"/>
      <c r="T2398" s="254"/>
      <c r="U2398" s="254"/>
      <c r="V2398" s="254"/>
      <c r="W2398" s="254"/>
      <c r="X2398" s="254"/>
      <c r="Y2398" s="254"/>
      <c r="Z2398" s="254"/>
      <c r="AA2398" s="254"/>
      <c r="AB2398" s="254"/>
      <c r="AC2398" s="254"/>
      <c r="AD2398" s="254"/>
      <c r="AE2398" s="255"/>
      <c r="AF2398" s="255"/>
      <c r="AG2398" s="255"/>
      <c r="AH2398" s="255"/>
      <c r="AI2398" s="255"/>
      <c r="AJ2398" s="255"/>
      <c r="AK2398" s="255"/>
      <c r="AL2398" s="255"/>
      <c r="AM2398" s="255"/>
      <c r="AN2398" s="255"/>
      <c r="AO2398" s="254"/>
      <c r="AP2398" s="254"/>
      <c r="AQ2398" s="254"/>
      <c r="AR2398" s="254"/>
      <c r="AS2398" s="254"/>
      <c r="AT2398" s="254"/>
      <c r="AU2398" s="254"/>
      <c r="AW2398" s="283" t="str">
        <f t="shared" si="286"/>
        <v/>
      </c>
      <c r="AX2398" s="283" t="str">
        <f t="shared" si="287"/>
        <v/>
      </c>
      <c r="AY2398" s="283" t="str">
        <f t="shared" si="288"/>
        <v/>
      </c>
      <c r="AZ2398" s="283" t="str">
        <f t="shared" si="289"/>
        <v/>
      </c>
      <c r="BA2398" s="283" t="str">
        <f t="shared" si="290"/>
        <v/>
      </c>
      <c r="BD2398" s="254" t="str">
        <f>IF(W2398="","",IF(F2398="休日",AW2398,IF(F2398="法休",AW2398,VLOOKUP(F2398,カレンダマスタ!$Q$56:$R$69,2,FALSE))))</f>
        <v/>
      </c>
      <c r="BG2398" s="254" t="str">
        <f t="shared" si="291"/>
        <v/>
      </c>
      <c r="BH2398" s="254" t="str">
        <f>IF(AX2398="","",IF(P2398&lt;&gt;"","",IF(BG2398="CS","OK",IF(VLOOKUP(E2398,カレンダマスタ!$A$5:$D$381,4,FALSE)&gt;0,"",IF(OR(AX2398*24&gt;10.84,AZ2398*24&lt;14.5)=TRUE,"×","OK")))))</f>
        <v/>
      </c>
    </row>
    <row r="2399" spans="2:60">
      <c r="B2399" s="111"/>
      <c r="C2399" s="385" t="str">
        <f>IF(STEP!C2399&lt;&gt;"",STEP!C2399,"")</f>
        <v/>
      </c>
      <c r="D2399" s="386" t="str">
        <f>IF(STEP!D2399&lt;&gt;"",STEP!D2399,"")</f>
        <v/>
      </c>
      <c r="E2399" s="387" t="str">
        <f>IF(STEP!E2399&lt;&gt;"",STEP!E2399,"")</f>
        <v/>
      </c>
      <c r="F2399" s="256"/>
      <c r="G2399" s="257"/>
      <c r="H2399" s="254"/>
      <c r="I2399" s="254"/>
      <c r="J2399" s="254"/>
      <c r="K2399" s="254"/>
      <c r="L2399" s="254"/>
      <c r="M2399" s="254"/>
      <c r="N2399" s="254"/>
      <c r="O2399" s="254"/>
      <c r="P2399" s="254"/>
      <c r="Q2399" s="254"/>
      <c r="R2399" s="254"/>
      <c r="S2399" s="254"/>
      <c r="T2399" s="254"/>
      <c r="U2399" s="254"/>
      <c r="V2399" s="254"/>
      <c r="W2399" s="254"/>
      <c r="X2399" s="254"/>
      <c r="Y2399" s="254"/>
      <c r="Z2399" s="254"/>
      <c r="AA2399" s="254"/>
      <c r="AB2399" s="254"/>
      <c r="AC2399" s="254"/>
      <c r="AD2399" s="254"/>
      <c r="AE2399" s="255"/>
      <c r="AF2399" s="255"/>
      <c r="AG2399" s="255"/>
      <c r="AH2399" s="255"/>
      <c r="AI2399" s="255"/>
      <c r="AJ2399" s="255"/>
      <c r="AK2399" s="255"/>
      <c r="AL2399" s="255"/>
      <c r="AM2399" s="255"/>
      <c r="AN2399" s="255"/>
      <c r="AO2399" s="254"/>
      <c r="AP2399" s="254"/>
      <c r="AQ2399" s="254"/>
      <c r="AR2399" s="254"/>
      <c r="AS2399" s="254"/>
      <c r="AT2399" s="254"/>
      <c r="AU2399" s="254"/>
      <c r="AW2399" s="283" t="str">
        <f t="shared" si="286"/>
        <v/>
      </c>
      <c r="AX2399" s="283" t="str">
        <f t="shared" si="287"/>
        <v/>
      </c>
      <c r="AY2399" s="283" t="str">
        <f t="shared" si="288"/>
        <v/>
      </c>
      <c r="AZ2399" s="283" t="str">
        <f t="shared" si="289"/>
        <v/>
      </c>
      <c r="BA2399" s="283" t="str">
        <f t="shared" si="290"/>
        <v/>
      </c>
      <c r="BD2399" s="254" t="str">
        <f>IF(W2399="","",IF(F2399="休日",AW2399,IF(F2399="法休",AW2399,VLOOKUP(F2399,カレンダマスタ!$Q$56:$R$69,2,FALSE))))</f>
        <v/>
      </c>
      <c r="BG2399" s="254" t="str">
        <f t="shared" si="291"/>
        <v/>
      </c>
      <c r="BH2399" s="254" t="str">
        <f>IF(AX2399="","",IF(P2399&lt;&gt;"","",IF(BG2399="CS","OK",IF(VLOOKUP(E2399,カレンダマスタ!$A$5:$D$381,4,FALSE)&gt;0,"",IF(OR(AX2399*24&gt;10.84,AZ2399*24&lt;14.5)=TRUE,"×","OK")))))</f>
        <v/>
      </c>
    </row>
    <row r="2400" spans="2:60">
      <c r="B2400" s="111"/>
      <c r="C2400" s="385" t="str">
        <f>IF(STEP!C2400&lt;&gt;"",STEP!C2400,"")</f>
        <v/>
      </c>
      <c r="D2400" s="386" t="str">
        <f>IF(STEP!D2400&lt;&gt;"",STEP!D2400,"")</f>
        <v/>
      </c>
      <c r="E2400" s="387" t="str">
        <f>IF(STEP!E2400&lt;&gt;"",STEP!E2400,"")</f>
        <v/>
      </c>
      <c r="F2400" s="256"/>
      <c r="G2400" s="257"/>
      <c r="H2400" s="254"/>
      <c r="I2400" s="254"/>
      <c r="J2400" s="254"/>
      <c r="K2400" s="254"/>
      <c r="L2400" s="254"/>
      <c r="M2400" s="254"/>
      <c r="N2400" s="254"/>
      <c r="O2400" s="254"/>
      <c r="P2400" s="254"/>
      <c r="Q2400" s="254"/>
      <c r="R2400" s="254"/>
      <c r="S2400" s="254"/>
      <c r="T2400" s="254"/>
      <c r="U2400" s="254"/>
      <c r="V2400" s="254"/>
      <c r="W2400" s="254"/>
      <c r="X2400" s="254"/>
      <c r="Y2400" s="254"/>
      <c r="Z2400" s="254"/>
      <c r="AA2400" s="254"/>
      <c r="AB2400" s="254"/>
      <c r="AC2400" s="254"/>
      <c r="AD2400" s="254"/>
      <c r="AE2400" s="255"/>
      <c r="AF2400" s="255"/>
      <c r="AG2400" s="255"/>
      <c r="AH2400" s="255"/>
      <c r="AI2400" s="255"/>
      <c r="AJ2400" s="255"/>
      <c r="AK2400" s="255"/>
      <c r="AL2400" s="255"/>
      <c r="AM2400" s="255"/>
      <c r="AN2400" s="255"/>
      <c r="AO2400" s="254"/>
      <c r="AP2400" s="254"/>
      <c r="AQ2400" s="254"/>
      <c r="AR2400" s="254"/>
      <c r="AS2400" s="254"/>
      <c r="AT2400" s="254"/>
      <c r="AU2400" s="254"/>
      <c r="AW2400" s="283" t="str">
        <f t="shared" si="286"/>
        <v/>
      </c>
      <c r="AX2400" s="283" t="str">
        <f t="shared" si="287"/>
        <v/>
      </c>
      <c r="AY2400" s="283" t="str">
        <f t="shared" si="288"/>
        <v/>
      </c>
      <c r="AZ2400" s="283" t="str">
        <f t="shared" si="289"/>
        <v/>
      </c>
      <c r="BA2400" s="283" t="str">
        <f t="shared" si="290"/>
        <v/>
      </c>
      <c r="BD2400" s="254" t="str">
        <f>IF(W2400="","",IF(F2400="休日",AW2400,IF(F2400="法休",AW2400,VLOOKUP(F2400,カレンダマスタ!$Q$56:$R$69,2,FALSE))))</f>
        <v/>
      </c>
      <c r="BG2400" s="254" t="str">
        <f t="shared" si="291"/>
        <v/>
      </c>
      <c r="BH2400" s="254" t="str">
        <f>IF(AX2400="","",IF(P2400&lt;&gt;"","",IF(BG2400="CS","OK",IF(VLOOKUP(E2400,カレンダマスタ!$A$5:$D$381,4,FALSE)&gt;0,"",IF(OR(AX2400*24&gt;10.84,AZ2400*24&lt;14.5)=TRUE,"×","OK")))))</f>
        <v/>
      </c>
    </row>
    <row r="2401" spans="2:60">
      <c r="B2401" s="111"/>
      <c r="C2401" s="385" t="str">
        <f>IF(STEP!C2401&lt;&gt;"",STEP!C2401,"")</f>
        <v/>
      </c>
      <c r="D2401" s="386" t="str">
        <f>IF(STEP!D2401&lt;&gt;"",STEP!D2401,"")</f>
        <v/>
      </c>
      <c r="E2401" s="387" t="str">
        <f>IF(STEP!E2401&lt;&gt;"",STEP!E2401,"")</f>
        <v/>
      </c>
      <c r="F2401" s="256"/>
      <c r="G2401" s="252"/>
      <c r="H2401" s="254"/>
      <c r="I2401" s="254"/>
      <c r="J2401" s="254"/>
      <c r="K2401" s="254"/>
      <c r="L2401" s="254"/>
      <c r="M2401" s="254"/>
      <c r="N2401" s="254"/>
      <c r="O2401" s="254"/>
      <c r="P2401" s="254"/>
      <c r="Q2401" s="254"/>
      <c r="R2401" s="254"/>
      <c r="S2401" s="254"/>
      <c r="T2401" s="254"/>
      <c r="U2401" s="254"/>
      <c r="V2401" s="254"/>
      <c r="W2401" s="254"/>
      <c r="X2401" s="254"/>
      <c r="Y2401" s="254"/>
      <c r="Z2401" s="254"/>
      <c r="AA2401" s="254"/>
      <c r="AB2401" s="254"/>
      <c r="AC2401" s="254"/>
      <c r="AD2401" s="254"/>
      <c r="AE2401" s="255"/>
      <c r="AF2401" s="255"/>
      <c r="AG2401" s="255"/>
      <c r="AH2401" s="255"/>
      <c r="AI2401" s="255"/>
      <c r="AJ2401" s="255"/>
      <c r="AK2401" s="255"/>
      <c r="AL2401" s="255"/>
      <c r="AM2401" s="255"/>
      <c r="AN2401" s="255"/>
      <c r="AO2401" s="254"/>
      <c r="AP2401" s="254"/>
      <c r="AQ2401" s="254"/>
      <c r="AR2401" s="254"/>
      <c r="AS2401" s="254"/>
      <c r="AT2401" s="254"/>
      <c r="AU2401" s="254"/>
      <c r="AW2401" s="283" t="str">
        <f t="shared" si="286"/>
        <v/>
      </c>
      <c r="AX2401" s="283" t="str">
        <f t="shared" si="287"/>
        <v/>
      </c>
      <c r="AY2401" s="283" t="str">
        <f t="shared" si="288"/>
        <v/>
      </c>
      <c r="AZ2401" s="283" t="str">
        <f t="shared" si="289"/>
        <v/>
      </c>
      <c r="BA2401" s="283" t="str">
        <f t="shared" si="290"/>
        <v/>
      </c>
      <c r="BD2401" s="254" t="str">
        <f>IF(W2401="","",IF(F2401="休日",AW2401,IF(F2401="法休",AW2401,VLOOKUP(F2401,カレンダマスタ!$Q$56:$R$69,2,FALSE))))</f>
        <v/>
      </c>
      <c r="BG2401" s="254" t="str">
        <f t="shared" si="291"/>
        <v/>
      </c>
      <c r="BH2401" s="254" t="str">
        <f>IF(AX2401="","",IF(P2401&lt;&gt;"","",IF(BG2401="CS","OK",IF(VLOOKUP(E2401,カレンダマスタ!$A$5:$D$381,4,FALSE)&gt;0,"",IF(OR(AX2401*24&gt;10.84,AZ2401*24&lt;14.5)=TRUE,"×","OK")))))</f>
        <v/>
      </c>
    </row>
    <row r="2402" spans="2:60">
      <c r="B2402" s="111"/>
      <c r="C2402" s="388" t="str">
        <f>IF(STEP!C2402&lt;&gt;"",STEP!C2402,"")</f>
        <v/>
      </c>
      <c r="D2402" s="389" t="str">
        <f>IF(STEP!D2402&lt;&gt;"",STEP!D2402,"")</f>
        <v/>
      </c>
      <c r="E2402" s="390" t="str">
        <f>IF(STEP!E2402&lt;&gt;"",STEP!E2402,"")</f>
        <v/>
      </c>
      <c r="F2402" s="259"/>
      <c r="G2402" s="258"/>
      <c r="H2402" s="260"/>
      <c r="I2402" s="260"/>
      <c r="J2402" s="260"/>
      <c r="K2402" s="260"/>
      <c r="L2402" s="260"/>
      <c r="M2402" s="260"/>
      <c r="N2402" s="260"/>
      <c r="O2402" s="260"/>
      <c r="P2402" s="260"/>
      <c r="Q2402" s="260"/>
      <c r="R2402" s="260"/>
      <c r="S2402" s="260"/>
      <c r="T2402" s="260"/>
      <c r="U2402" s="260"/>
      <c r="V2402" s="260"/>
      <c r="W2402" s="260"/>
      <c r="X2402" s="260"/>
      <c r="Y2402" s="260"/>
      <c r="Z2402" s="260"/>
      <c r="AA2402" s="260"/>
      <c r="AB2402" s="260"/>
      <c r="AC2402" s="260"/>
      <c r="AD2402" s="260"/>
      <c r="AE2402" s="261"/>
      <c r="AF2402" s="261"/>
      <c r="AG2402" s="261"/>
      <c r="AH2402" s="261"/>
      <c r="AI2402" s="261"/>
      <c r="AJ2402" s="261"/>
      <c r="AK2402" s="261"/>
      <c r="AL2402" s="261"/>
      <c r="AM2402" s="261"/>
      <c r="AN2402" s="261"/>
      <c r="AO2402" s="260"/>
      <c r="AP2402" s="260"/>
      <c r="AQ2402" s="260"/>
      <c r="AR2402" s="260"/>
      <c r="AS2402" s="260"/>
      <c r="AT2402" s="260"/>
      <c r="AU2402" s="260"/>
      <c r="AW2402" s="284" t="str">
        <f t="shared" si="286"/>
        <v/>
      </c>
      <c r="AX2402" s="284" t="str">
        <f t="shared" si="287"/>
        <v/>
      </c>
      <c r="AY2402" s="284" t="str">
        <f t="shared" si="288"/>
        <v/>
      </c>
      <c r="AZ2402" s="284" t="str">
        <f t="shared" si="289"/>
        <v/>
      </c>
      <c r="BA2402" s="284" t="str">
        <f t="shared" si="290"/>
        <v/>
      </c>
      <c r="BD2402" s="260" t="str">
        <f>IF(W2402="","",IF(F2402="休日",AW2402,IF(F2402="法休",AW2402,VLOOKUP(F2402,カレンダマスタ!$Q$56:$R$69,2,FALSE))))</f>
        <v/>
      </c>
      <c r="BG2402" s="260" t="str">
        <f t="shared" si="291"/>
        <v/>
      </c>
      <c r="BH2402" s="260" t="str">
        <f>IF(AX2402="","",IF(P2402&lt;&gt;"","",IF(BG2402="CS","OK",IF(VLOOKUP(E2402,カレンダマスタ!$A$5:$D$381,4,FALSE)&gt;0,"",IF(OR(AX2402*24&gt;10.84,AZ2402*24&lt;14.5)=TRUE,"×","OK")))))</f>
        <v/>
      </c>
    </row>
    <row r="2403" spans="2:60">
      <c r="B2403" s="111"/>
      <c r="C2403" s="391" t="str">
        <f>IF(STEP!C2403&lt;&gt;"",STEP!C2403,"")</f>
        <v/>
      </c>
      <c r="D2403" s="392" t="str">
        <f>IF(STEP!D2403&lt;&gt;"",STEP!D2403,"")</f>
        <v/>
      </c>
      <c r="E2403" s="393" t="str">
        <f>IF(STEP!E2403&lt;&gt;"",STEP!E2403,"")</f>
        <v/>
      </c>
      <c r="F2403" s="263"/>
      <c r="G2403" s="262"/>
      <c r="H2403" s="264"/>
      <c r="I2403" s="264"/>
      <c r="J2403" s="264"/>
      <c r="K2403" s="264"/>
      <c r="L2403" s="264"/>
      <c r="M2403" s="264"/>
      <c r="N2403" s="264"/>
      <c r="O2403" s="264"/>
      <c r="P2403" s="264"/>
      <c r="Q2403" s="264"/>
      <c r="R2403" s="264"/>
      <c r="S2403" s="264"/>
      <c r="T2403" s="264"/>
      <c r="U2403" s="264"/>
      <c r="V2403" s="264"/>
      <c r="W2403" s="264"/>
      <c r="X2403" s="264"/>
      <c r="Y2403" s="264"/>
      <c r="Z2403" s="264"/>
      <c r="AA2403" s="264"/>
      <c r="AB2403" s="264"/>
      <c r="AC2403" s="264"/>
      <c r="AD2403" s="264"/>
      <c r="AE2403" s="265"/>
      <c r="AF2403" s="265"/>
      <c r="AG2403" s="265"/>
      <c r="AH2403" s="265"/>
      <c r="AI2403" s="265"/>
      <c r="AJ2403" s="265"/>
      <c r="AK2403" s="265"/>
      <c r="AL2403" s="265"/>
      <c r="AM2403" s="265"/>
      <c r="AN2403" s="265"/>
      <c r="AO2403" s="264"/>
      <c r="AP2403" s="264"/>
      <c r="AQ2403" s="264"/>
      <c r="AR2403" s="264"/>
      <c r="AS2403" s="264"/>
      <c r="AT2403" s="264"/>
      <c r="AU2403" s="264"/>
      <c r="AW2403" s="285" t="str">
        <f t="shared" si="286"/>
        <v/>
      </c>
      <c r="AX2403" s="285" t="str">
        <f t="shared" si="287"/>
        <v/>
      </c>
      <c r="AY2403" s="285" t="str">
        <f t="shared" si="288"/>
        <v/>
      </c>
      <c r="AZ2403" s="285" t="str">
        <f t="shared" si="289"/>
        <v/>
      </c>
      <c r="BA2403" s="285" t="str">
        <f t="shared" si="290"/>
        <v/>
      </c>
      <c r="BD2403" s="264" t="str">
        <f>IF(W2403="","",IF(F2403="休日",AW2403,IF(F2403="法休",AW2403,VLOOKUP(F2403,カレンダマスタ!$Q$56:$R$69,2,FALSE))))</f>
        <v/>
      </c>
      <c r="BG2403" s="264" t="str">
        <f t="shared" si="291"/>
        <v/>
      </c>
      <c r="BH2403" s="264" t="str">
        <f>IF(AX2403="","",IF(P2403&lt;&gt;"","",IF(BG2403="CS","OK",IF(VLOOKUP(E2403,カレンダマスタ!$A$5:$D$381,4,FALSE)&gt;0,"",IF(OR(AX2403*24&gt;10.84,AZ2403*24&lt;14.5)=TRUE,"×","OK")))))</f>
        <v/>
      </c>
    </row>
    <row r="2404" spans="2:60">
      <c r="B2404" s="111"/>
      <c r="C2404" s="385" t="str">
        <f>IF(STEP!C2404&lt;&gt;"",STEP!C2404,"")</f>
        <v/>
      </c>
      <c r="D2404" s="386" t="str">
        <f>IF(STEP!D2404&lt;&gt;"",STEP!D2404,"")</f>
        <v/>
      </c>
      <c r="E2404" s="387" t="str">
        <f>IF(STEP!E2404&lt;&gt;"",STEP!E2404,"")</f>
        <v/>
      </c>
      <c r="F2404" s="253"/>
      <c r="G2404" s="252"/>
      <c r="H2404" s="254"/>
      <c r="I2404" s="254"/>
      <c r="J2404" s="254"/>
      <c r="K2404" s="254"/>
      <c r="L2404" s="254"/>
      <c r="M2404" s="254"/>
      <c r="N2404" s="254"/>
      <c r="O2404" s="254"/>
      <c r="P2404" s="254"/>
      <c r="Q2404" s="254"/>
      <c r="R2404" s="254"/>
      <c r="S2404" s="254"/>
      <c r="T2404" s="254"/>
      <c r="U2404" s="254"/>
      <c r="V2404" s="254"/>
      <c r="W2404" s="254"/>
      <c r="X2404" s="254"/>
      <c r="Y2404" s="254"/>
      <c r="Z2404" s="254"/>
      <c r="AA2404" s="254"/>
      <c r="AB2404" s="254"/>
      <c r="AC2404" s="254"/>
      <c r="AD2404" s="254"/>
      <c r="AE2404" s="255"/>
      <c r="AF2404" s="255"/>
      <c r="AG2404" s="255"/>
      <c r="AH2404" s="255"/>
      <c r="AI2404" s="255"/>
      <c r="AJ2404" s="255"/>
      <c r="AK2404" s="255"/>
      <c r="AL2404" s="255"/>
      <c r="AM2404" s="255"/>
      <c r="AN2404" s="255"/>
      <c r="AO2404" s="254"/>
      <c r="AP2404" s="254"/>
      <c r="AQ2404" s="254"/>
      <c r="AR2404" s="254"/>
      <c r="AS2404" s="254"/>
      <c r="AT2404" s="254"/>
      <c r="AU2404" s="254"/>
      <c r="AW2404" s="283" t="str">
        <f t="shared" si="286"/>
        <v/>
      </c>
      <c r="AX2404" s="283" t="str">
        <f t="shared" si="287"/>
        <v/>
      </c>
      <c r="AY2404" s="283" t="str">
        <f t="shared" si="288"/>
        <v/>
      </c>
      <c r="AZ2404" s="283" t="str">
        <f t="shared" si="289"/>
        <v/>
      </c>
      <c r="BA2404" s="283" t="str">
        <f t="shared" si="290"/>
        <v/>
      </c>
      <c r="BD2404" s="254" t="str">
        <f>IF(W2404="","",IF(F2404="休日",AW2404,IF(F2404="法休",AW2404,VLOOKUP(F2404,カレンダマスタ!$Q$56:$R$69,2,FALSE))))</f>
        <v/>
      </c>
      <c r="BG2404" s="254" t="str">
        <f t="shared" si="291"/>
        <v/>
      </c>
      <c r="BH2404" s="254" t="str">
        <f>IF(AX2404="","",IF(P2404&lt;&gt;"","",IF(BG2404="CS","OK",IF(VLOOKUP(E2404,カレンダマスタ!$A$5:$D$381,4,FALSE)&gt;0,"",IF(OR(AX2404*24&gt;10.84,AZ2404*24&lt;14.5)=TRUE,"×","OK")))))</f>
        <v/>
      </c>
    </row>
    <row r="2405" spans="2:60">
      <c r="B2405" s="111"/>
      <c r="C2405" s="385" t="str">
        <f>IF(STEP!C2405&lt;&gt;"",STEP!C2405,"")</f>
        <v/>
      </c>
      <c r="D2405" s="386" t="str">
        <f>IF(STEP!D2405&lt;&gt;"",STEP!D2405,"")</f>
        <v/>
      </c>
      <c r="E2405" s="387" t="str">
        <f>IF(STEP!E2405&lt;&gt;"",STEP!E2405,"")</f>
        <v/>
      </c>
      <c r="F2405" s="253"/>
      <c r="G2405" s="252"/>
      <c r="H2405" s="254"/>
      <c r="I2405" s="254"/>
      <c r="J2405" s="254"/>
      <c r="K2405" s="254"/>
      <c r="L2405" s="254"/>
      <c r="M2405" s="254"/>
      <c r="N2405" s="254"/>
      <c r="O2405" s="254"/>
      <c r="P2405" s="254"/>
      <c r="Q2405" s="254"/>
      <c r="R2405" s="254"/>
      <c r="S2405" s="254"/>
      <c r="T2405" s="254"/>
      <c r="U2405" s="254"/>
      <c r="V2405" s="254"/>
      <c r="W2405" s="254"/>
      <c r="X2405" s="254"/>
      <c r="Y2405" s="254"/>
      <c r="Z2405" s="254"/>
      <c r="AA2405" s="254"/>
      <c r="AB2405" s="254"/>
      <c r="AC2405" s="254"/>
      <c r="AD2405" s="254"/>
      <c r="AE2405" s="255"/>
      <c r="AF2405" s="255"/>
      <c r="AG2405" s="255"/>
      <c r="AH2405" s="255"/>
      <c r="AI2405" s="255"/>
      <c r="AJ2405" s="255"/>
      <c r="AK2405" s="255"/>
      <c r="AL2405" s="255"/>
      <c r="AM2405" s="255"/>
      <c r="AN2405" s="255"/>
      <c r="AO2405" s="254"/>
      <c r="AP2405" s="254"/>
      <c r="AQ2405" s="254"/>
      <c r="AR2405" s="254"/>
      <c r="AS2405" s="254"/>
      <c r="AT2405" s="254"/>
      <c r="AU2405" s="254"/>
      <c r="AW2405" s="283" t="str">
        <f t="shared" si="286"/>
        <v/>
      </c>
      <c r="AX2405" s="283" t="str">
        <f t="shared" si="287"/>
        <v/>
      </c>
      <c r="AY2405" s="283" t="str">
        <f t="shared" si="288"/>
        <v/>
      </c>
      <c r="AZ2405" s="283" t="str">
        <f t="shared" si="289"/>
        <v/>
      </c>
      <c r="BA2405" s="283" t="str">
        <f t="shared" si="290"/>
        <v/>
      </c>
      <c r="BD2405" s="254" t="str">
        <f>IF(W2405="","",IF(F2405="休日",AW2405,IF(F2405="法休",AW2405,VLOOKUP(F2405,カレンダマスタ!$Q$56:$R$69,2,FALSE))))</f>
        <v/>
      </c>
      <c r="BG2405" s="254" t="str">
        <f t="shared" si="291"/>
        <v/>
      </c>
      <c r="BH2405" s="254" t="str">
        <f>IF(AX2405="","",IF(P2405&lt;&gt;"","",IF(BG2405="CS","OK",IF(VLOOKUP(E2405,カレンダマスタ!$A$5:$D$381,4,FALSE)&gt;0,"",IF(OR(AX2405*24&gt;10.84,AZ2405*24&lt;14.5)=TRUE,"×","OK")))))</f>
        <v/>
      </c>
    </row>
    <row r="2406" spans="2:60">
      <c r="B2406" s="111"/>
      <c r="C2406" s="385" t="str">
        <f>IF(STEP!C2406&lt;&gt;"",STEP!C2406,"")</f>
        <v/>
      </c>
      <c r="D2406" s="386" t="str">
        <f>IF(STEP!D2406&lt;&gt;"",STEP!D2406,"")</f>
        <v/>
      </c>
      <c r="E2406" s="387" t="str">
        <f>IF(STEP!E2406&lt;&gt;"",STEP!E2406,"")</f>
        <v/>
      </c>
      <c r="F2406" s="256"/>
      <c r="G2406" s="257"/>
      <c r="H2406" s="254"/>
      <c r="I2406" s="254"/>
      <c r="J2406" s="254"/>
      <c r="K2406" s="254"/>
      <c r="L2406" s="254"/>
      <c r="M2406" s="254"/>
      <c r="N2406" s="254"/>
      <c r="O2406" s="254"/>
      <c r="P2406" s="254"/>
      <c r="Q2406" s="254"/>
      <c r="R2406" s="254"/>
      <c r="S2406" s="254"/>
      <c r="T2406" s="254"/>
      <c r="U2406" s="254"/>
      <c r="V2406" s="254"/>
      <c r="W2406" s="254"/>
      <c r="X2406" s="254"/>
      <c r="Y2406" s="254"/>
      <c r="Z2406" s="254"/>
      <c r="AA2406" s="254"/>
      <c r="AB2406" s="254"/>
      <c r="AC2406" s="254"/>
      <c r="AD2406" s="254"/>
      <c r="AE2406" s="255"/>
      <c r="AF2406" s="255"/>
      <c r="AG2406" s="255"/>
      <c r="AH2406" s="255"/>
      <c r="AI2406" s="255"/>
      <c r="AJ2406" s="255"/>
      <c r="AK2406" s="255"/>
      <c r="AL2406" s="255"/>
      <c r="AM2406" s="255"/>
      <c r="AN2406" s="255"/>
      <c r="AO2406" s="254"/>
      <c r="AP2406" s="254"/>
      <c r="AQ2406" s="254"/>
      <c r="AR2406" s="254"/>
      <c r="AS2406" s="254"/>
      <c r="AT2406" s="254"/>
      <c r="AU2406" s="254"/>
      <c r="AW2406" s="283" t="str">
        <f t="shared" si="286"/>
        <v/>
      </c>
      <c r="AX2406" s="283" t="str">
        <f t="shared" si="287"/>
        <v/>
      </c>
      <c r="AY2406" s="283" t="str">
        <f t="shared" si="288"/>
        <v/>
      </c>
      <c r="AZ2406" s="283" t="str">
        <f t="shared" si="289"/>
        <v/>
      </c>
      <c r="BA2406" s="283" t="str">
        <f t="shared" si="290"/>
        <v/>
      </c>
      <c r="BD2406" s="254" t="str">
        <f>IF(W2406="","",IF(F2406="休日",AW2406,IF(F2406="法休",AW2406,VLOOKUP(F2406,カレンダマスタ!$Q$56:$R$69,2,FALSE))))</f>
        <v/>
      </c>
      <c r="BG2406" s="254" t="str">
        <f t="shared" si="291"/>
        <v/>
      </c>
      <c r="BH2406" s="254" t="str">
        <f>IF(AX2406="","",IF(P2406&lt;&gt;"","",IF(BG2406="CS","OK",IF(VLOOKUP(E2406,カレンダマスタ!$A$5:$D$381,4,FALSE)&gt;0,"",IF(OR(AX2406*24&gt;10.84,AZ2406*24&lt;14.5)=TRUE,"×","OK")))))</f>
        <v/>
      </c>
    </row>
    <row r="2407" spans="2:60">
      <c r="B2407" s="111"/>
      <c r="C2407" s="385" t="str">
        <f>IF(STEP!C2407&lt;&gt;"",STEP!C2407,"")</f>
        <v/>
      </c>
      <c r="D2407" s="386" t="str">
        <f>IF(STEP!D2407&lt;&gt;"",STEP!D2407,"")</f>
        <v/>
      </c>
      <c r="E2407" s="387" t="str">
        <f>IF(STEP!E2407&lt;&gt;"",STEP!E2407,"")</f>
        <v/>
      </c>
      <c r="F2407" s="256"/>
      <c r="G2407" s="257"/>
      <c r="H2407" s="254"/>
      <c r="I2407" s="254"/>
      <c r="J2407" s="254"/>
      <c r="K2407" s="254"/>
      <c r="L2407" s="254"/>
      <c r="M2407" s="254"/>
      <c r="N2407" s="254"/>
      <c r="O2407" s="254"/>
      <c r="P2407" s="254"/>
      <c r="Q2407" s="254"/>
      <c r="R2407" s="254"/>
      <c r="S2407" s="254"/>
      <c r="T2407" s="254"/>
      <c r="U2407" s="254"/>
      <c r="V2407" s="254"/>
      <c r="W2407" s="254"/>
      <c r="X2407" s="254"/>
      <c r="Y2407" s="254"/>
      <c r="Z2407" s="254"/>
      <c r="AA2407" s="254"/>
      <c r="AB2407" s="254"/>
      <c r="AC2407" s="254"/>
      <c r="AD2407" s="254"/>
      <c r="AE2407" s="255"/>
      <c r="AF2407" s="255"/>
      <c r="AG2407" s="255"/>
      <c r="AH2407" s="255"/>
      <c r="AI2407" s="255"/>
      <c r="AJ2407" s="255"/>
      <c r="AK2407" s="255"/>
      <c r="AL2407" s="255"/>
      <c r="AM2407" s="255"/>
      <c r="AN2407" s="255"/>
      <c r="AO2407" s="254"/>
      <c r="AP2407" s="254"/>
      <c r="AQ2407" s="254"/>
      <c r="AR2407" s="254"/>
      <c r="AS2407" s="254"/>
      <c r="AT2407" s="254"/>
      <c r="AU2407" s="254"/>
      <c r="AW2407" s="283" t="str">
        <f t="shared" si="286"/>
        <v/>
      </c>
      <c r="AX2407" s="283" t="str">
        <f t="shared" si="287"/>
        <v/>
      </c>
      <c r="AY2407" s="283" t="str">
        <f t="shared" si="288"/>
        <v/>
      </c>
      <c r="AZ2407" s="283" t="str">
        <f t="shared" si="289"/>
        <v/>
      </c>
      <c r="BA2407" s="283" t="str">
        <f t="shared" si="290"/>
        <v/>
      </c>
      <c r="BD2407" s="254" t="str">
        <f>IF(W2407="","",IF(F2407="休日",AW2407,IF(F2407="法休",AW2407,VLOOKUP(F2407,カレンダマスタ!$Q$56:$R$69,2,FALSE))))</f>
        <v/>
      </c>
      <c r="BG2407" s="254" t="str">
        <f t="shared" si="291"/>
        <v/>
      </c>
      <c r="BH2407" s="254" t="str">
        <f>IF(AX2407="","",IF(P2407&lt;&gt;"","",IF(BG2407="CS","OK",IF(VLOOKUP(E2407,カレンダマスタ!$A$5:$D$381,4,FALSE)&gt;0,"",IF(OR(AX2407*24&gt;10.84,AZ2407*24&lt;14.5)=TRUE,"×","OK")))))</f>
        <v/>
      </c>
    </row>
    <row r="2408" spans="2:60">
      <c r="B2408" s="111"/>
      <c r="C2408" s="385" t="str">
        <f>IF(STEP!C2408&lt;&gt;"",STEP!C2408,"")</f>
        <v/>
      </c>
      <c r="D2408" s="386" t="str">
        <f>IF(STEP!D2408&lt;&gt;"",STEP!D2408,"")</f>
        <v/>
      </c>
      <c r="E2408" s="387" t="str">
        <f>IF(STEP!E2408&lt;&gt;"",STEP!E2408,"")</f>
        <v/>
      </c>
      <c r="F2408" s="256"/>
      <c r="G2408" s="257"/>
      <c r="H2408" s="254"/>
      <c r="I2408" s="254"/>
      <c r="J2408" s="254"/>
      <c r="K2408" s="254"/>
      <c r="L2408" s="254"/>
      <c r="M2408" s="254"/>
      <c r="N2408" s="254"/>
      <c r="O2408" s="254"/>
      <c r="P2408" s="254"/>
      <c r="Q2408" s="254"/>
      <c r="R2408" s="254"/>
      <c r="S2408" s="254"/>
      <c r="T2408" s="254"/>
      <c r="U2408" s="254"/>
      <c r="V2408" s="254"/>
      <c r="W2408" s="254"/>
      <c r="X2408" s="254"/>
      <c r="Y2408" s="254"/>
      <c r="Z2408" s="254"/>
      <c r="AA2408" s="254"/>
      <c r="AB2408" s="254"/>
      <c r="AC2408" s="254"/>
      <c r="AD2408" s="254"/>
      <c r="AE2408" s="255"/>
      <c r="AF2408" s="255"/>
      <c r="AG2408" s="255"/>
      <c r="AH2408" s="255"/>
      <c r="AI2408" s="255"/>
      <c r="AJ2408" s="255"/>
      <c r="AK2408" s="255"/>
      <c r="AL2408" s="255"/>
      <c r="AM2408" s="255"/>
      <c r="AN2408" s="255"/>
      <c r="AO2408" s="254"/>
      <c r="AP2408" s="254"/>
      <c r="AQ2408" s="254"/>
      <c r="AR2408" s="254"/>
      <c r="AS2408" s="254"/>
      <c r="AT2408" s="254"/>
      <c r="AU2408" s="254"/>
      <c r="AW2408" s="283" t="str">
        <f t="shared" si="286"/>
        <v/>
      </c>
      <c r="AX2408" s="283" t="str">
        <f t="shared" si="287"/>
        <v/>
      </c>
      <c r="AY2408" s="283" t="str">
        <f t="shared" si="288"/>
        <v/>
      </c>
      <c r="AZ2408" s="283" t="str">
        <f t="shared" si="289"/>
        <v/>
      </c>
      <c r="BA2408" s="283" t="str">
        <f t="shared" si="290"/>
        <v/>
      </c>
      <c r="BD2408" s="254" t="str">
        <f>IF(W2408="","",IF(F2408="休日",AW2408,IF(F2408="法休",AW2408,VLOOKUP(F2408,カレンダマスタ!$Q$56:$R$69,2,FALSE))))</f>
        <v/>
      </c>
      <c r="BG2408" s="254" t="str">
        <f t="shared" si="291"/>
        <v/>
      </c>
      <c r="BH2408" s="254" t="str">
        <f>IF(AX2408="","",IF(P2408&lt;&gt;"","",IF(BG2408="CS","OK",IF(VLOOKUP(E2408,カレンダマスタ!$A$5:$D$381,4,FALSE)&gt;0,"",IF(OR(AX2408*24&gt;10.84,AZ2408*24&lt;14.5)=TRUE,"×","OK")))))</f>
        <v/>
      </c>
    </row>
    <row r="2409" spans="2:60">
      <c r="B2409" s="111"/>
      <c r="C2409" s="388" t="str">
        <f>IF(STEP!C2409&lt;&gt;"",STEP!C2409,"")</f>
        <v/>
      </c>
      <c r="D2409" s="389" t="str">
        <f>IF(STEP!D2409&lt;&gt;"",STEP!D2409,"")</f>
        <v/>
      </c>
      <c r="E2409" s="390" t="str">
        <f>IF(STEP!E2409&lt;&gt;"",STEP!E2409,"")</f>
        <v/>
      </c>
      <c r="F2409" s="259"/>
      <c r="G2409" s="266"/>
      <c r="H2409" s="260"/>
      <c r="I2409" s="260"/>
      <c r="J2409" s="260"/>
      <c r="K2409" s="260"/>
      <c r="L2409" s="260"/>
      <c r="M2409" s="260"/>
      <c r="N2409" s="260"/>
      <c r="O2409" s="260"/>
      <c r="P2409" s="260"/>
      <c r="Q2409" s="260"/>
      <c r="R2409" s="260"/>
      <c r="S2409" s="260"/>
      <c r="T2409" s="260"/>
      <c r="U2409" s="260"/>
      <c r="V2409" s="260"/>
      <c r="W2409" s="260"/>
      <c r="X2409" s="260"/>
      <c r="Y2409" s="260"/>
      <c r="Z2409" s="260"/>
      <c r="AA2409" s="260"/>
      <c r="AB2409" s="260"/>
      <c r="AC2409" s="260"/>
      <c r="AD2409" s="260"/>
      <c r="AE2409" s="261"/>
      <c r="AF2409" s="261"/>
      <c r="AG2409" s="261"/>
      <c r="AH2409" s="261"/>
      <c r="AI2409" s="261"/>
      <c r="AJ2409" s="261"/>
      <c r="AK2409" s="261"/>
      <c r="AL2409" s="261"/>
      <c r="AM2409" s="261"/>
      <c r="AN2409" s="261"/>
      <c r="AO2409" s="260"/>
      <c r="AP2409" s="260"/>
      <c r="AQ2409" s="260"/>
      <c r="AR2409" s="260"/>
      <c r="AS2409" s="260"/>
      <c r="AT2409" s="260"/>
      <c r="AU2409" s="260"/>
      <c r="AW2409" s="284" t="str">
        <f t="shared" si="286"/>
        <v/>
      </c>
      <c r="AX2409" s="284" t="str">
        <f t="shared" si="287"/>
        <v/>
      </c>
      <c r="AY2409" s="284" t="str">
        <f t="shared" si="288"/>
        <v/>
      </c>
      <c r="AZ2409" s="284" t="str">
        <f t="shared" si="289"/>
        <v/>
      </c>
      <c r="BA2409" s="284" t="str">
        <f t="shared" si="290"/>
        <v/>
      </c>
      <c r="BD2409" s="260" t="str">
        <f>IF(W2409="","",IF(F2409="休日",AW2409,IF(F2409="法休",AW2409,VLOOKUP(F2409,カレンダマスタ!$Q$56:$R$69,2,FALSE))))</f>
        <v/>
      </c>
      <c r="BG2409" s="260" t="str">
        <f t="shared" si="291"/>
        <v/>
      </c>
      <c r="BH2409" s="260" t="str">
        <f>IF(AX2409="","",IF(P2409&lt;&gt;"","",IF(BG2409="CS","OK",IF(VLOOKUP(E2409,カレンダマスタ!$A$5:$D$381,4,FALSE)&gt;0,"",IF(OR(AX2409*24&gt;10.84,AZ2409*24&lt;14.5)=TRUE,"×","OK")))))</f>
        <v/>
      </c>
    </row>
    <row r="2410" spans="2:60">
      <c r="B2410" s="111"/>
      <c r="C2410" s="391" t="str">
        <f>IF(STEP!C2410&lt;&gt;"",STEP!C2410,"")</f>
        <v/>
      </c>
      <c r="D2410" s="392" t="str">
        <f>IF(STEP!D2410&lt;&gt;"",STEP!D2410,"")</f>
        <v/>
      </c>
      <c r="E2410" s="393" t="str">
        <f>IF(STEP!E2410&lt;&gt;"",STEP!E2410,"")</f>
        <v/>
      </c>
      <c r="F2410" s="263"/>
      <c r="G2410" s="267"/>
      <c r="H2410" s="264"/>
      <c r="I2410" s="264"/>
      <c r="J2410" s="264"/>
      <c r="K2410" s="264"/>
      <c r="L2410" s="264"/>
      <c r="M2410" s="264"/>
      <c r="N2410" s="264"/>
      <c r="O2410" s="264"/>
      <c r="P2410" s="264"/>
      <c r="Q2410" s="264"/>
      <c r="R2410" s="264"/>
      <c r="S2410" s="264"/>
      <c r="T2410" s="264"/>
      <c r="U2410" s="264"/>
      <c r="V2410" s="264"/>
      <c r="W2410" s="264"/>
      <c r="X2410" s="264"/>
      <c r="Y2410" s="264"/>
      <c r="Z2410" s="264"/>
      <c r="AA2410" s="264"/>
      <c r="AB2410" s="264"/>
      <c r="AC2410" s="264"/>
      <c r="AD2410" s="264"/>
      <c r="AE2410" s="265"/>
      <c r="AF2410" s="265"/>
      <c r="AG2410" s="265"/>
      <c r="AH2410" s="265"/>
      <c r="AI2410" s="265"/>
      <c r="AJ2410" s="265"/>
      <c r="AK2410" s="265"/>
      <c r="AL2410" s="265"/>
      <c r="AM2410" s="265"/>
      <c r="AN2410" s="265"/>
      <c r="AO2410" s="264"/>
      <c r="AP2410" s="264"/>
      <c r="AQ2410" s="264"/>
      <c r="AR2410" s="264"/>
      <c r="AS2410" s="264"/>
      <c r="AT2410" s="264"/>
      <c r="AU2410" s="264"/>
      <c r="AW2410" s="285" t="str">
        <f t="shared" si="286"/>
        <v/>
      </c>
      <c r="AX2410" s="285" t="str">
        <f t="shared" si="287"/>
        <v/>
      </c>
      <c r="AY2410" s="285" t="str">
        <f t="shared" si="288"/>
        <v/>
      </c>
      <c r="AZ2410" s="285" t="str">
        <f t="shared" si="289"/>
        <v/>
      </c>
      <c r="BA2410" s="285" t="str">
        <f t="shared" si="290"/>
        <v/>
      </c>
      <c r="BD2410" s="264" t="str">
        <f>IF(W2410="","",IF(F2410="休日",AW2410,IF(F2410="法休",AW2410,VLOOKUP(F2410,カレンダマスタ!$Q$56:$R$69,2,FALSE))))</f>
        <v/>
      </c>
      <c r="BG2410" s="264" t="str">
        <f t="shared" si="291"/>
        <v/>
      </c>
      <c r="BH2410" s="264" t="str">
        <f>IF(AX2410="","",IF(P2410&lt;&gt;"","",IF(BG2410="CS","OK",IF(VLOOKUP(E2410,カレンダマスタ!$A$5:$D$381,4,FALSE)&gt;0,"",IF(OR(AX2410*24&gt;10.84,AZ2410*24&lt;14.5)=TRUE,"×","OK")))))</f>
        <v/>
      </c>
    </row>
    <row r="2411" spans="2:60">
      <c r="B2411" s="111"/>
      <c r="C2411" s="385" t="str">
        <f>IF(STEP!C2411&lt;&gt;"",STEP!C2411,"")</f>
        <v/>
      </c>
      <c r="D2411" s="386" t="str">
        <f>IF(STEP!D2411&lt;&gt;"",STEP!D2411,"")</f>
        <v/>
      </c>
      <c r="E2411" s="387" t="str">
        <f>IF(STEP!E2411&lt;&gt;"",STEP!E2411,"")</f>
        <v/>
      </c>
      <c r="F2411" s="253"/>
      <c r="G2411" s="252"/>
      <c r="H2411" s="254"/>
      <c r="I2411" s="254"/>
      <c r="J2411" s="254"/>
      <c r="K2411" s="254"/>
      <c r="L2411" s="254"/>
      <c r="M2411" s="254"/>
      <c r="N2411" s="254"/>
      <c r="O2411" s="254"/>
      <c r="P2411" s="254"/>
      <c r="Q2411" s="254"/>
      <c r="R2411" s="254"/>
      <c r="S2411" s="254"/>
      <c r="T2411" s="254"/>
      <c r="U2411" s="254"/>
      <c r="V2411" s="254"/>
      <c r="W2411" s="254"/>
      <c r="X2411" s="254"/>
      <c r="Y2411" s="254"/>
      <c r="Z2411" s="254"/>
      <c r="AA2411" s="254"/>
      <c r="AB2411" s="254"/>
      <c r="AC2411" s="254"/>
      <c r="AD2411" s="254"/>
      <c r="AE2411" s="255"/>
      <c r="AF2411" s="255"/>
      <c r="AG2411" s="255"/>
      <c r="AH2411" s="255"/>
      <c r="AI2411" s="255"/>
      <c r="AJ2411" s="255"/>
      <c r="AK2411" s="255"/>
      <c r="AL2411" s="255"/>
      <c r="AM2411" s="255"/>
      <c r="AN2411" s="255"/>
      <c r="AO2411" s="254"/>
      <c r="AP2411" s="254"/>
      <c r="AQ2411" s="254"/>
      <c r="AR2411" s="254"/>
      <c r="AS2411" s="254"/>
      <c r="AT2411" s="254"/>
      <c r="AU2411" s="254"/>
      <c r="AW2411" s="283" t="str">
        <f t="shared" si="286"/>
        <v/>
      </c>
      <c r="AX2411" s="283" t="str">
        <f t="shared" si="287"/>
        <v/>
      </c>
      <c r="AY2411" s="283" t="str">
        <f t="shared" si="288"/>
        <v/>
      </c>
      <c r="AZ2411" s="283" t="str">
        <f t="shared" si="289"/>
        <v/>
      </c>
      <c r="BA2411" s="283" t="str">
        <f t="shared" si="290"/>
        <v/>
      </c>
      <c r="BD2411" s="254" t="str">
        <f>IF(W2411="","",IF(F2411="休日",AW2411,IF(F2411="法休",AW2411,VLOOKUP(F2411,カレンダマスタ!$Q$56:$R$69,2,FALSE))))</f>
        <v/>
      </c>
      <c r="BG2411" s="503" t="str">
        <f t="shared" si="291"/>
        <v/>
      </c>
      <c r="BH2411" s="503" t="str">
        <f>IF(AX2411="","",IF(P2411&lt;&gt;"","",IF(BG2411="CS","OK",IF(VLOOKUP(E2411,カレンダマスタ!$A$5:$D$381,4,FALSE)&gt;0,"",IF(OR(AX2411*24&gt;10.84,AZ2411*24&lt;14.5)=TRUE,"×","OK")))))</f>
        <v/>
      </c>
    </row>
    <row r="2412" spans="2:60">
      <c r="B2412" s="111"/>
      <c r="C2412" s="385" t="str">
        <f>IF(STEP!C2412&lt;&gt;"",STEP!C2412,"")</f>
        <v/>
      </c>
      <c r="D2412" s="386" t="str">
        <f>IF(STEP!D2412&lt;&gt;"",STEP!D2412,"")</f>
        <v/>
      </c>
      <c r="E2412" s="387" t="str">
        <f>IF(STEP!E2412&lt;&gt;"",STEP!E2412,"")</f>
        <v/>
      </c>
      <c r="F2412" s="253"/>
      <c r="G2412" s="252"/>
      <c r="H2412" s="254"/>
      <c r="I2412" s="254"/>
      <c r="J2412" s="254"/>
      <c r="K2412" s="254"/>
      <c r="L2412" s="254"/>
      <c r="M2412" s="254"/>
      <c r="N2412" s="254"/>
      <c r="O2412" s="254"/>
      <c r="P2412" s="254"/>
      <c r="Q2412" s="254"/>
      <c r="R2412" s="254"/>
      <c r="S2412" s="254"/>
      <c r="T2412" s="254"/>
      <c r="U2412" s="254"/>
      <c r="V2412" s="254"/>
      <c r="W2412" s="254"/>
      <c r="X2412" s="254"/>
      <c r="Y2412" s="254"/>
      <c r="Z2412" s="254"/>
      <c r="AA2412" s="254"/>
      <c r="AB2412" s="254"/>
      <c r="AC2412" s="254"/>
      <c r="AD2412" s="254"/>
      <c r="AE2412" s="255"/>
      <c r="AF2412" s="255"/>
      <c r="AG2412" s="255"/>
      <c r="AH2412" s="255"/>
      <c r="AI2412" s="255"/>
      <c r="AJ2412" s="255"/>
      <c r="AK2412" s="255"/>
      <c r="AL2412" s="255"/>
      <c r="AM2412" s="255"/>
      <c r="AN2412" s="255"/>
      <c r="AO2412" s="254"/>
      <c r="AP2412" s="254"/>
      <c r="AQ2412" s="254"/>
      <c r="AR2412" s="254"/>
      <c r="AS2412" s="254"/>
      <c r="AT2412" s="254"/>
      <c r="AU2412" s="254"/>
      <c r="AW2412" s="283" t="str">
        <f t="shared" si="286"/>
        <v/>
      </c>
      <c r="AX2412" s="283" t="str">
        <f t="shared" si="287"/>
        <v/>
      </c>
      <c r="AY2412" s="283" t="str">
        <f t="shared" si="288"/>
        <v/>
      </c>
      <c r="AZ2412" s="283" t="str">
        <f t="shared" si="289"/>
        <v/>
      </c>
      <c r="BA2412" s="283" t="str">
        <f t="shared" si="290"/>
        <v/>
      </c>
      <c r="BD2412" s="254" t="str">
        <f>IF(W2412="","",IF(F2412="休日",AW2412,IF(F2412="法休",AW2412,VLOOKUP(F2412,カレンダマスタ!$Q$56:$R$69,2,FALSE))))</f>
        <v/>
      </c>
      <c r="BG2412" s="254" t="str">
        <f t="shared" si="291"/>
        <v/>
      </c>
      <c r="BH2412" s="254" t="str">
        <f>IF(AX2412="","",IF(P2412&lt;&gt;"","",IF(BG2412="CS","OK",IF(VLOOKUP(E2412,カレンダマスタ!$A$5:$D$381,4,FALSE)&gt;0,"",IF(OR(AX2412*24&gt;10.84,AZ2412*24&lt;14.5)=TRUE,"×","OK")))))</f>
        <v/>
      </c>
    </row>
    <row r="2413" spans="2:60">
      <c r="B2413" s="111"/>
      <c r="C2413" s="385" t="str">
        <f>IF(STEP!C2413&lt;&gt;"",STEP!C2413,"")</f>
        <v/>
      </c>
      <c r="D2413" s="386" t="str">
        <f>IF(STEP!D2413&lt;&gt;"",STEP!D2413,"")</f>
        <v/>
      </c>
      <c r="E2413" s="387" t="str">
        <f>IF(STEP!E2413&lt;&gt;"",STEP!E2413,"")</f>
        <v/>
      </c>
      <c r="F2413" s="256"/>
      <c r="G2413" s="257"/>
      <c r="H2413" s="254"/>
      <c r="I2413" s="254"/>
      <c r="J2413" s="254"/>
      <c r="K2413" s="254"/>
      <c r="L2413" s="254"/>
      <c r="M2413" s="254"/>
      <c r="N2413" s="254"/>
      <c r="O2413" s="254"/>
      <c r="P2413" s="254"/>
      <c r="Q2413" s="254"/>
      <c r="R2413" s="254"/>
      <c r="S2413" s="254"/>
      <c r="T2413" s="254"/>
      <c r="U2413" s="254"/>
      <c r="V2413" s="254"/>
      <c r="W2413" s="254"/>
      <c r="X2413" s="254"/>
      <c r="Y2413" s="254"/>
      <c r="Z2413" s="254"/>
      <c r="AA2413" s="254"/>
      <c r="AB2413" s="254"/>
      <c r="AC2413" s="254"/>
      <c r="AD2413" s="254"/>
      <c r="AE2413" s="255"/>
      <c r="AF2413" s="255"/>
      <c r="AG2413" s="255"/>
      <c r="AH2413" s="255"/>
      <c r="AI2413" s="255"/>
      <c r="AJ2413" s="255"/>
      <c r="AK2413" s="255"/>
      <c r="AL2413" s="255"/>
      <c r="AM2413" s="255"/>
      <c r="AN2413" s="255"/>
      <c r="AO2413" s="254"/>
      <c r="AP2413" s="254"/>
      <c r="AQ2413" s="254"/>
      <c r="AR2413" s="254"/>
      <c r="AS2413" s="254"/>
      <c r="AT2413" s="254"/>
      <c r="AU2413" s="254"/>
      <c r="AW2413" s="283" t="str">
        <f t="shared" si="286"/>
        <v/>
      </c>
      <c r="AX2413" s="283" t="str">
        <f t="shared" si="287"/>
        <v/>
      </c>
      <c r="AY2413" s="283" t="str">
        <f t="shared" si="288"/>
        <v/>
      </c>
      <c r="AZ2413" s="283" t="str">
        <f t="shared" si="289"/>
        <v/>
      </c>
      <c r="BA2413" s="283" t="str">
        <f t="shared" si="290"/>
        <v/>
      </c>
      <c r="BD2413" s="254" t="str">
        <f>IF(W2413="","",IF(F2413="休日",AW2413,IF(F2413="法休",AW2413,VLOOKUP(F2413,カレンダマスタ!$Q$56:$R$69,2,FALSE))))</f>
        <v/>
      </c>
      <c r="BG2413" s="254" t="str">
        <f t="shared" si="291"/>
        <v/>
      </c>
      <c r="BH2413" s="254" t="str">
        <f>IF(AX2413="","",IF(P2413&lt;&gt;"","",IF(BG2413="CS","OK",IF(VLOOKUP(E2413,カレンダマスタ!$A$5:$D$381,4,FALSE)&gt;0,"",IF(OR(AX2413*24&gt;10.84,AZ2413*24&lt;14.5)=TRUE,"×","OK")))))</f>
        <v/>
      </c>
    </row>
    <row r="2414" spans="2:60">
      <c r="B2414" s="111"/>
      <c r="C2414" s="385" t="str">
        <f>IF(STEP!C2414&lt;&gt;"",STEP!C2414,"")</f>
        <v/>
      </c>
      <c r="D2414" s="386" t="str">
        <f>IF(STEP!D2414&lt;&gt;"",STEP!D2414,"")</f>
        <v/>
      </c>
      <c r="E2414" s="387" t="str">
        <f>IF(STEP!E2414&lt;&gt;"",STEP!E2414,"")</f>
        <v/>
      </c>
      <c r="F2414" s="256"/>
      <c r="G2414" s="257"/>
      <c r="H2414" s="254"/>
      <c r="I2414" s="254"/>
      <c r="J2414" s="254"/>
      <c r="K2414" s="254"/>
      <c r="L2414" s="254"/>
      <c r="M2414" s="254"/>
      <c r="N2414" s="254"/>
      <c r="O2414" s="254"/>
      <c r="P2414" s="254"/>
      <c r="Q2414" s="254"/>
      <c r="R2414" s="254"/>
      <c r="S2414" s="254"/>
      <c r="T2414" s="254"/>
      <c r="U2414" s="254"/>
      <c r="V2414" s="254"/>
      <c r="W2414" s="254"/>
      <c r="X2414" s="254"/>
      <c r="Y2414" s="254"/>
      <c r="Z2414" s="254"/>
      <c r="AA2414" s="254"/>
      <c r="AB2414" s="254"/>
      <c r="AC2414" s="254"/>
      <c r="AD2414" s="254"/>
      <c r="AE2414" s="255"/>
      <c r="AF2414" s="255"/>
      <c r="AG2414" s="255"/>
      <c r="AH2414" s="255"/>
      <c r="AI2414" s="255"/>
      <c r="AJ2414" s="255"/>
      <c r="AK2414" s="255"/>
      <c r="AL2414" s="255"/>
      <c r="AM2414" s="255"/>
      <c r="AN2414" s="255"/>
      <c r="AO2414" s="254"/>
      <c r="AP2414" s="254"/>
      <c r="AQ2414" s="254"/>
      <c r="AR2414" s="254"/>
      <c r="AS2414" s="254"/>
      <c r="AT2414" s="254"/>
      <c r="AU2414" s="254"/>
      <c r="AW2414" s="283" t="str">
        <f t="shared" si="286"/>
        <v/>
      </c>
      <c r="AX2414" s="283" t="str">
        <f t="shared" si="287"/>
        <v/>
      </c>
      <c r="AY2414" s="283" t="str">
        <f t="shared" si="288"/>
        <v/>
      </c>
      <c r="AZ2414" s="283" t="str">
        <f t="shared" si="289"/>
        <v/>
      </c>
      <c r="BA2414" s="283" t="str">
        <f t="shared" si="290"/>
        <v/>
      </c>
      <c r="BD2414" s="254" t="str">
        <f>IF(W2414="","",IF(F2414="休日",AW2414,IF(F2414="法休",AW2414,VLOOKUP(F2414,カレンダマスタ!$Q$56:$R$69,2,FALSE))))</f>
        <v/>
      </c>
      <c r="BG2414" s="254" t="str">
        <f t="shared" si="291"/>
        <v/>
      </c>
      <c r="BH2414" s="254" t="str">
        <f>IF(AX2414="","",IF(P2414&lt;&gt;"","",IF(BG2414="CS","OK",IF(VLOOKUP(E2414,カレンダマスタ!$A$5:$D$381,4,FALSE)&gt;0,"",IF(OR(AX2414*24&gt;10.84,AZ2414*24&lt;14.5)=TRUE,"×","OK")))))</f>
        <v/>
      </c>
    </row>
    <row r="2415" spans="2:60">
      <c r="B2415" s="111"/>
      <c r="C2415" s="385" t="str">
        <f>IF(STEP!C2415&lt;&gt;"",STEP!C2415,"")</f>
        <v/>
      </c>
      <c r="D2415" s="386" t="str">
        <f>IF(STEP!D2415&lt;&gt;"",STEP!D2415,"")</f>
        <v/>
      </c>
      <c r="E2415" s="387" t="str">
        <f>IF(STEP!E2415&lt;&gt;"",STEP!E2415,"")</f>
        <v/>
      </c>
      <c r="F2415" s="256"/>
      <c r="G2415" s="257"/>
      <c r="H2415" s="254"/>
      <c r="I2415" s="254"/>
      <c r="J2415" s="254"/>
      <c r="K2415" s="254"/>
      <c r="L2415" s="254"/>
      <c r="M2415" s="254"/>
      <c r="N2415" s="254"/>
      <c r="O2415" s="254"/>
      <c r="P2415" s="254"/>
      <c r="Q2415" s="254"/>
      <c r="R2415" s="254"/>
      <c r="S2415" s="254"/>
      <c r="T2415" s="254"/>
      <c r="U2415" s="254"/>
      <c r="V2415" s="254"/>
      <c r="W2415" s="254"/>
      <c r="X2415" s="254"/>
      <c r="Y2415" s="254"/>
      <c r="Z2415" s="254"/>
      <c r="AA2415" s="254"/>
      <c r="AB2415" s="254"/>
      <c r="AC2415" s="254"/>
      <c r="AD2415" s="254"/>
      <c r="AE2415" s="255"/>
      <c r="AF2415" s="255"/>
      <c r="AG2415" s="255"/>
      <c r="AH2415" s="255"/>
      <c r="AI2415" s="255"/>
      <c r="AJ2415" s="255"/>
      <c r="AK2415" s="255"/>
      <c r="AL2415" s="255"/>
      <c r="AM2415" s="255"/>
      <c r="AN2415" s="255"/>
      <c r="AO2415" s="254"/>
      <c r="AP2415" s="254"/>
      <c r="AQ2415" s="254"/>
      <c r="AR2415" s="254"/>
      <c r="AS2415" s="254"/>
      <c r="AT2415" s="254"/>
      <c r="AU2415" s="254"/>
      <c r="AW2415" s="283" t="str">
        <f t="shared" si="286"/>
        <v/>
      </c>
      <c r="AX2415" s="283" t="str">
        <f t="shared" si="287"/>
        <v/>
      </c>
      <c r="AY2415" s="283" t="str">
        <f t="shared" si="288"/>
        <v/>
      </c>
      <c r="AZ2415" s="283" t="str">
        <f t="shared" si="289"/>
        <v/>
      </c>
      <c r="BA2415" s="283" t="str">
        <f t="shared" si="290"/>
        <v/>
      </c>
      <c r="BD2415" s="254" t="str">
        <f>IF(W2415="","",IF(F2415="休日",AW2415,IF(F2415="法休",AW2415,VLOOKUP(F2415,カレンダマスタ!$Q$56:$R$69,2,FALSE))))</f>
        <v/>
      </c>
      <c r="BG2415" s="254" t="str">
        <f t="shared" si="291"/>
        <v/>
      </c>
      <c r="BH2415" s="254" t="str">
        <f>IF(AX2415="","",IF(P2415&lt;&gt;"","",IF(BG2415="CS","OK",IF(VLOOKUP(E2415,カレンダマスタ!$A$5:$D$381,4,FALSE)&gt;0,"",IF(OR(AX2415*24&gt;10.84,AZ2415*24&lt;14.5)=TRUE,"×","OK")))))</f>
        <v/>
      </c>
    </row>
    <row r="2416" spans="2:60">
      <c r="B2416" s="111"/>
      <c r="C2416" s="388" t="str">
        <f>IF(STEP!C2416&lt;&gt;"",STEP!C2416,"")</f>
        <v/>
      </c>
      <c r="D2416" s="389" t="str">
        <f>IF(STEP!D2416&lt;&gt;"",STEP!D2416,"")</f>
        <v/>
      </c>
      <c r="E2416" s="390" t="str">
        <f>IF(STEP!E2416&lt;&gt;"",STEP!E2416,"")</f>
        <v/>
      </c>
      <c r="F2416" s="259"/>
      <c r="G2416" s="266"/>
      <c r="H2416" s="260"/>
      <c r="I2416" s="260"/>
      <c r="J2416" s="260"/>
      <c r="K2416" s="260"/>
      <c r="L2416" s="260"/>
      <c r="M2416" s="260"/>
      <c r="N2416" s="260"/>
      <c r="O2416" s="260"/>
      <c r="P2416" s="260"/>
      <c r="Q2416" s="260"/>
      <c r="R2416" s="260"/>
      <c r="S2416" s="260"/>
      <c r="T2416" s="260"/>
      <c r="U2416" s="260"/>
      <c r="V2416" s="260"/>
      <c r="W2416" s="260"/>
      <c r="X2416" s="260"/>
      <c r="Y2416" s="260"/>
      <c r="Z2416" s="260"/>
      <c r="AA2416" s="260"/>
      <c r="AB2416" s="260"/>
      <c r="AC2416" s="260"/>
      <c r="AD2416" s="260"/>
      <c r="AE2416" s="261"/>
      <c r="AF2416" s="261"/>
      <c r="AG2416" s="261"/>
      <c r="AH2416" s="261"/>
      <c r="AI2416" s="261"/>
      <c r="AJ2416" s="261"/>
      <c r="AK2416" s="261"/>
      <c r="AL2416" s="261"/>
      <c r="AM2416" s="261"/>
      <c r="AN2416" s="261"/>
      <c r="AO2416" s="260"/>
      <c r="AP2416" s="260"/>
      <c r="AQ2416" s="260"/>
      <c r="AR2416" s="260"/>
      <c r="AS2416" s="260"/>
      <c r="AT2416" s="260"/>
      <c r="AU2416" s="260"/>
      <c r="AW2416" s="284" t="str">
        <f t="shared" si="286"/>
        <v/>
      </c>
      <c r="AX2416" s="284" t="str">
        <f t="shared" si="287"/>
        <v/>
      </c>
      <c r="AY2416" s="284" t="str">
        <f t="shared" si="288"/>
        <v/>
      </c>
      <c r="AZ2416" s="284" t="str">
        <f t="shared" si="289"/>
        <v/>
      </c>
      <c r="BA2416" s="284" t="str">
        <f t="shared" si="290"/>
        <v/>
      </c>
      <c r="BD2416" s="260" t="str">
        <f>IF(W2416="","",IF(F2416="休日",AW2416,IF(F2416="法休",AW2416,VLOOKUP(F2416,カレンダマスタ!$Q$56:$R$69,2,FALSE))))</f>
        <v/>
      </c>
      <c r="BG2416" s="260" t="str">
        <f t="shared" si="291"/>
        <v/>
      </c>
      <c r="BH2416" s="260" t="str">
        <f>IF(AX2416="","",IF(P2416&lt;&gt;"","",IF(BG2416="CS","OK",IF(VLOOKUP(E2416,カレンダマスタ!$A$5:$D$381,4,FALSE)&gt;0,"",IF(OR(AX2416*24&gt;10.84,AZ2416*24&lt;14.5)=TRUE,"×","OK")))))</f>
        <v/>
      </c>
    </row>
    <row r="2417" spans="2:60">
      <c r="B2417" s="111"/>
      <c r="C2417" s="391" t="str">
        <f>IF(STEP!C2417&lt;&gt;"",STEP!C2417,"")</f>
        <v/>
      </c>
      <c r="D2417" s="392" t="str">
        <f>IF(STEP!D2417&lt;&gt;"",STEP!D2417,"")</f>
        <v/>
      </c>
      <c r="E2417" s="393" t="str">
        <f>IF(STEP!E2417&lt;&gt;"",STEP!E2417,"")</f>
        <v/>
      </c>
      <c r="F2417" s="263"/>
      <c r="G2417" s="267"/>
      <c r="H2417" s="264"/>
      <c r="I2417" s="264"/>
      <c r="J2417" s="264"/>
      <c r="K2417" s="264"/>
      <c r="L2417" s="264"/>
      <c r="M2417" s="264"/>
      <c r="N2417" s="264"/>
      <c r="O2417" s="264"/>
      <c r="P2417" s="264"/>
      <c r="Q2417" s="264"/>
      <c r="R2417" s="264"/>
      <c r="S2417" s="264"/>
      <c r="T2417" s="264"/>
      <c r="U2417" s="264"/>
      <c r="V2417" s="264"/>
      <c r="W2417" s="264"/>
      <c r="X2417" s="264"/>
      <c r="Y2417" s="264"/>
      <c r="Z2417" s="264"/>
      <c r="AA2417" s="264"/>
      <c r="AB2417" s="264"/>
      <c r="AC2417" s="264"/>
      <c r="AD2417" s="264"/>
      <c r="AE2417" s="265"/>
      <c r="AF2417" s="265"/>
      <c r="AG2417" s="265"/>
      <c r="AH2417" s="265"/>
      <c r="AI2417" s="265"/>
      <c r="AJ2417" s="265"/>
      <c r="AK2417" s="265"/>
      <c r="AL2417" s="265"/>
      <c r="AM2417" s="265"/>
      <c r="AN2417" s="265"/>
      <c r="AO2417" s="264"/>
      <c r="AP2417" s="264"/>
      <c r="AQ2417" s="264"/>
      <c r="AR2417" s="264"/>
      <c r="AS2417" s="264"/>
      <c r="AT2417" s="264"/>
      <c r="AU2417" s="264"/>
      <c r="AW2417" s="285" t="str">
        <f t="shared" si="286"/>
        <v/>
      </c>
      <c r="AX2417" s="285" t="str">
        <f t="shared" si="287"/>
        <v/>
      </c>
      <c r="AY2417" s="285" t="str">
        <f t="shared" si="288"/>
        <v/>
      </c>
      <c r="AZ2417" s="285" t="str">
        <f t="shared" si="289"/>
        <v/>
      </c>
      <c r="BA2417" s="285" t="str">
        <f t="shared" si="290"/>
        <v/>
      </c>
      <c r="BD2417" s="264" t="str">
        <f>IF(W2417="","",IF(F2417="休日",AW2417,IF(F2417="法休",AW2417,VLOOKUP(F2417,カレンダマスタ!$Q$56:$R$69,2,FALSE))))</f>
        <v/>
      </c>
      <c r="BG2417" s="264" t="str">
        <f t="shared" si="291"/>
        <v/>
      </c>
      <c r="BH2417" s="264" t="str">
        <f>IF(AX2417="","",IF(P2417&lt;&gt;"","",IF(BG2417="CS","OK",IF(VLOOKUP(E2417,カレンダマスタ!$A$5:$D$381,4,FALSE)&gt;0,"",IF(OR(AX2417*24&gt;10.84,AZ2417*24&lt;14.5)=TRUE,"×","OK")))))</f>
        <v/>
      </c>
    </row>
    <row r="2418" spans="2:60">
      <c r="B2418" s="111"/>
      <c r="C2418" s="385" t="str">
        <f>IF(STEP!C2418&lt;&gt;"",STEP!C2418,"")</f>
        <v/>
      </c>
      <c r="D2418" s="386" t="str">
        <f>IF(STEP!D2418&lt;&gt;"",STEP!D2418,"")</f>
        <v/>
      </c>
      <c r="E2418" s="387" t="str">
        <f>IF(STEP!E2418&lt;&gt;"",STEP!E2418,"")</f>
        <v/>
      </c>
      <c r="F2418" s="253"/>
      <c r="G2418" s="252"/>
      <c r="H2418" s="254"/>
      <c r="I2418" s="254"/>
      <c r="J2418" s="254"/>
      <c r="K2418" s="254"/>
      <c r="L2418" s="254"/>
      <c r="M2418" s="254"/>
      <c r="N2418" s="254"/>
      <c r="O2418" s="254"/>
      <c r="P2418" s="254"/>
      <c r="Q2418" s="254"/>
      <c r="R2418" s="254"/>
      <c r="S2418" s="254"/>
      <c r="T2418" s="254"/>
      <c r="U2418" s="254"/>
      <c r="V2418" s="254"/>
      <c r="W2418" s="254"/>
      <c r="X2418" s="254"/>
      <c r="Y2418" s="254"/>
      <c r="Z2418" s="254"/>
      <c r="AA2418" s="254"/>
      <c r="AB2418" s="254"/>
      <c r="AC2418" s="254"/>
      <c r="AD2418" s="254"/>
      <c r="AE2418" s="255"/>
      <c r="AF2418" s="255"/>
      <c r="AG2418" s="255"/>
      <c r="AH2418" s="255"/>
      <c r="AI2418" s="255"/>
      <c r="AJ2418" s="255"/>
      <c r="AK2418" s="255"/>
      <c r="AL2418" s="255"/>
      <c r="AM2418" s="255"/>
      <c r="AN2418" s="255"/>
      <c r="AO2418" s="254"/>
      <c r="AP2418" s="254"/>
      <c r="AQ2418" s="254"/>
      <c r="AR2418" s="254"/>
      <c r="AS2418" s="254"/>
      <c r="AT2418" s="254"/>
      <c r="AU2418" s="254"/>
      <c r="AW2418" s="283" t="str">
        <f t="shared" si="286"/>
        <v/>
      </c>
      <c r="AX2418" s="283" t="str">
        <f t="shared" si="287"/>
        <v/>
      </c>
      <c r="AY2418" s="283" t="str">
        <f t="shared" si="288"/>
        <v/>
      </c>
      <c r="AZ2418" s="283" t="str">
        <f t="shared" si="289"/>
        <v/>
      </c>
      <c r="BA2418" s="283" t="str">
        <f t="shared" si="290"/>
        <v/>
      </c>
      <c r="BD2418" s="254" t="str">
        <f>IF(W2418="","",IF(F2418="休日",AW2418,IF(F2418="法休",AW2418,VLOOKUP(F2418,カレンダマスタ!$Q$56:$R$69,2,FALSE))))</f>
        <v/>
      </c>
      <c r="BG2418" s="503" t="str">
        <f t="shared" si="291"/>
        <v/>
      </c>
      <c r="BH2418" s="503" t="str">
        <f>IF(AX2418="","",IF(P2418&lt;&gt;"","",IF(BG2418="CS","OK",IF(VLOOKUP(E2418,カレンダマスタ!$A$5:$D$381,4,FALSE)&gt;0,"",IF(OR(AX2418*24&gt;10.84,AZ2418*24&lt;14.5)=TRUE,"×","OK")))))</f>
        <v/>
      </c>
    </row>
    <row r="2419" spans="2:60">
      <c r="B2419" s="111"/>
      <c r="C2419" s="385" t="str">
        <f>IF(STEP!C2419&lt;&gt;"",STEP!C2419,"")</f>
        <v/>
      </c>
      <c r="D2419" s="386" t="str">
        <f>IF(STEP!D2419&lt;&gt;"",STEP!D2419,"")</f>
        <v/>
      </c>
      <c r="E2419" s="387" t="str">
        <f>IF(STEP!E2419&lt;&gt;"",STEP!E2419,"")</f>
        <v/>
      </c>
      <c r="F2419" s="253"/>
      <c r="G2419" s="252"/>
      <c r="H2419" s="254"/>
      <c r="I2419" s="254"/>
      <c r="J2419" s="254"/>
      <c r="K2419" s="254"/>
      <c r="L2419" s="254"/>
      <c r="M2419" s="254"/>
      <c r="N2419" s="254"/>
      <c r="O2419" s="254"/>
      <c r="P2419" s="254"/>
      <c r="Q2419" s="254"/>
      <c r="R2419" s="254"/>
      <c r="S2419" s="254"/>
      <c r="T2419" s="254"/>
      <c r="U2419" s="254"/>
      <c r="V2419" s="254"/>
      <c r="W2419" s="254"/>
      <c r="X2419" s="254"/>
      <c r="Y2419" s="254"/>
      <c r="Z2419" s="254"/>
      <c r="AA2419" s="254"/>
      <c r="AB2419" s="254"/>
      <c r="AC2419" s="254"/>
      <c r="AD2419" s="254"/>
      <c r="AE2419" s="255"/>
      <c r="AF2419" s="255"/>
      <c r="AG2419" s="255"/>
      <c r="AH2419" s="255"/>
      <c r="AI2419" s="255"/>
      <c r="AJ2419" s="255"/>
      <c r="AK2419" s="255"/>
      <c r="AL2419" s="255"/>
      <c r="AM2419" s="255"/>
      <c r="AN2419" s="255"/>
      <c r="AO2419" s="254"/>
      <c r="AP2419" s="254"/>
      <c r="AQ2419" s="254"/>
      <c r="AR2419" s="254"/>
      <c r="AS2419" s="254"/>
      <c r="AT2419" s="254"/>
      <c r="AU2419" s="254"/>
      <c r="AW2419" s="283" t="str">
        <f t="shared" si="286"/>
        <v/>
      </c>
      <c r="AX2419" s="283" t="str">
        <f t="shared" si="287"/>
        <v/>
      </c>
      <c r="AY2419" s="283" t="str">
        <f t="shared" si="288"/>
        <v/>
      </c>
      <c r="AZ2419" s="283" t="str">
        <f t="shared" si="289"/>
        <v/>
      </c>
      <c r="BA2419" s="283" t="str">
        <f t="shared" si="290"/>
        <v/>
      </c>
      <c r="BD2419" s="254" t="str">
        <f>IF(W2419="","",IF(F2419="休日",AW2419,IF(F2419="法休",AW2419,VLOOKUP(F2419,カレンダマスタ!$Q$56:$R$69,2,FALSE))))</f>
        <v/>
      </c>
      <c r="BG2419" s="254" t="str">
        <f t="shared" si="291"/>
        <v/>
      </c>
      <c r="BH2419" s="254" t="str">
        <f>IF(AX2419="","",IF(P2419&lt;&gt;"","",IF(BG2419="CS","OK",IF(VLOOKUP(E2419,カレンダマスタ!$A$5:$D$381,4,FALSE)&gt;0,"",IF(OR(AX2419*24&gt;10.84,AZ2419*24&lt;14.5)=TRUE,"×","OK")))))</f>
        <v/>
      </c>
    </row>
    <row r="2420" spans="2:60">
      <c r="B2420" s="111"/>
      <c r="C2420" s="385" t="str">
        <f>IF(STEP!C2420&lt;&gt;"",STEP!C2420,"")</f>
        <v/>
      </c>
      <c r="D2420" s="386" t="str">
        <f>IF(STEP!D2420&lt;&gt;"",STEP!D2420,"")</f>
        <v/>
      </c>
      <c r="E2420" s="387" t="str">
        <f>IF(STEP!E2420&lt;&gt;"",STEP!E2420,"")</f>
        <v/>
      </c>
      <c r="F2420" s="253"/>
      <c r="G2420" s="252"/>
      <c r="H2420" s="254"/>
      <c r="I2420" s="254"/>
      <c r="J2420" s="254"/>
      <c r="K2420" s="254"/>
      <c r="L2420" s="254"/>
      <c r="M2420" s="254"/>
      <c r="N2420" s="254"/>
      <c r="O2420" s="254"/>
      <c r="P2420" s="254"/>
      <c r="Q2420" s="254"/>
      <c r="R2420" s="254"/>
      <c r="S2420" s="254"/>
      <c r="T2420" s="254"/>
      <c r="U2420" s="254"/>
      <c r="V2420" s="254"/>
      <c r="W2420" s="254"/>
      <c r="X2420" s="254"/>
      <c r="Y2420" s="254"/>
      <c r="Z2420" s="254"/>
      <c r="AA2420" s="254"/>
      <c r="AB2420" s="254"/>
      <c r="AC2420" s="254"/>
      <c r="AD2420" s="254"/>
      <c r="AE2420" s="255"/>
      <c r="AF2420" s="255"/>
      <c r="AG2420" s="255"/>
      <c r="AH2420" s="255"/>
      <c r="AI2420" s="255"/>
      <c r="AJ2420" s="255"/>
      <c r="AK2420" s="255"/>
      <c r="AL2420" s="255"/>
      <c r="AM2420" s="255"/>
      <c r="AN2420" s="255"/>
      <c r="AO2420" s="254"/>
      <c r="AP2420" s="254"/>
      <c r="AQ2420" s="254"/>
      <c r="AR2420" s="254"/>
      <c r="AS2420" s="254"/>
      <c r="AT2420" s="254"/>
      <c r="AU2420" s="254"/>
      <c r="AW2420" s="283" t="str">
        <f t="shared" si="286"/>
        <v/>
      </c>
      <c r="AX2420" s="283" t="str">
        <f t="shared" si="287"/>
        <v/>
      </c>
      <c r="AY2420" s="283" t="str">
        <f t="shared" si="288"/>
        <v/>
      </c>
      <c r="AZ2420" s="283" t="str">
        <f t="shared" si="289"/>
        <v/>
      </c>
      <c r="BA2420" s="283" t="str">
        <f t="shared" si="290"/>
        <v/>
      </c>
      <c r="BD2420" s="254" t="str">
        <f>IF(W2420="","",IF(F2420="休日",AW2420,IF(F2420="法休",AW2420,VLOOKUP(F2420,カレンダマスタ!$Q$56:$R$69,2,FALSE))))</f>
        <v/>
      </c>
      <c r="BG2420" s="254" t="str">
        <f t="shared" si="291"/>
        <v/>
      </c>
      <c r="BH2420" s="254" t="str">
        <f>IF(AX2420="","",IF(P2420&lt;&gt;"","",IF(BG2420="CS","OK",IF(VLOOKUP(E2420,カレンダマスタ!$A$5:$D$381,4,FALSE)&gt;0,"",IF(OR(AX2420*24&gt;10.84,AZ2420*24&lt;14.5)=TRUE,"×","OK")))))</f>
        <v/>
      </c>
    </row>
    <row r="2421" spans="2:60">
      <c r="B2421" s="111"/>
      <c r="C2421" s="385" t="str">
        <f>IF(STEP!C2421&lt;&gt;"",STEP!C2421,"")</f>
        <v/>
      </c>
      <c r="D2421" s="386" t="str">
        <f>IF(STEP!D2421&lt;&gt;"",STEP!D2421,"")</f>
        <v/>
      </c>
      <c r="E2421" s="387" t="str">
        <f>IF(STEP!E2421&lt;&gt;"",STEP!E2421,"")</f>
        <v/>
      </c>
      <c r="F2421" s="256"/>
      <c r="G2421" s="257"/>
      <c r="H2421" s="254"/>
      <c r="I2421" s="254"/>
      <c r="J2421" s="254"/>
      <c r="K2421" s="254"/>
      <c r="L2421" s="254"/>
      <c r="M2421" s="254"/>
      <c r="N2421" s="254"/>
      <c r="O2421" s="254"/>
      <c r="P2421" s="254"/>
      <c r="Q2421" s="254"/>
      <c r="R2421" s="254"/>
      <c r="S2421" s="254"/>
      <c r="T2421" s="254"/>
      <c r="U2421" s="254"/>
      <c r="V2421" s="254"/>
      <c r="W2421" s="254"/>
      <c r="X2421" s="254"/>
      <c r="Y2421" s="254"/>
      <c r="Z2421" s="254"/>
      <c r="AA2421" s="254"/>
      <c r="AB2421" s="254"/>
      <c r="AC2421" s="254"/>
      <c r="AD2421" s="254"/>
      <c r="AE2421" s="255"/>
      <c r="AF2421" s="255"/>
      <c r="AG2421" s="255"/>
      <c r="AH2421" s="255"/>
      <c r="AI2421" s="255"/>
      <c r="AJ2421" s="255"/>
      <c r="AK2421" s="255"/>
      <c r="AL2421" s="255"/>
      <c r="AM2421" s="255"/>
      <c r="AN2421" s="255"/>
      <c r="AO2421" s="254"/>
      <c r="AP2421" s="254"/>
      <c r="AQ2421" s="254"/>
      <c r="AR2421" s="254"/>
      <c r="AS2421" s="254"/>
      <c r="AT2421" s="254"/>
      <c r="AU2421" s="254"/>
      <c r="AW2421" s="283" t="str">
        <f t="shared" si="286"/>
        <v/>
      </c>
      <c r="AX2421" s="283" t="str">
        <f t="shared" si="287"/>
        <v/>
      </c>
      <c r="AY2421" s="283" t="str">
        <f t="shared" si="288"/>
        <v/>
      </c>
      <c r="AZ2421" s="283" t="str">
        <f t="shared" si="289"/>
        <v/>
      </c>
      <c r="BA2421" s="283" t="str">
        <f t="shared" si="290"/>
        <v/>
      </c>
      <c r="BD2421" s="254" t="str">
        <f>IF(W2421="","",IF(F2421="休日",AW2421,IF(F2421="法休",AW2421,VLOOKUP(F2421,カレンダマスタ!$Q$56:$R$69,2,FALSE))))</f>
        <v/>
      </c>
      <c r="BG2421" s="254" t="str">
        <f t="shared" si="291"/>
        <v/>
      </c>
      <c r="BH2421" s="254" t="str">
        <f>IF(AX2421="","",IF(P2421&lt;&gt;"","",IF(BG2421="CS","OK",IF(VLOOKUP(E2421,カレンダマスタ!$A$5:$D$381,4,FALSE)&gt;0,"",IF(OR(AX2421*24&gt;10.84,AZ2421*24&lt;14.5)=TRUE,"×","OK")))))</f>
        <v/>
      </c>
    </row>
    <row r="2422" spans="2:60">
      <c r="B2422" s="111"/>
      <c r="C2422" s="385" t="str">
        <f>IF(STEP!C2422&lt;&gt;"",STEP!C2422,"")</f>
        <v/>
      </c>
      <c r="D2422" s="386" t="str">
        <f>IF(STEP!D2422&lt;&gt;"",STEP!D2422,"")</f>
        <v/>
      </c>
      <c r="E2422" s="387" t="str">
        <f>IF(STEP!E2422&lt;&gt;"",STEP!E2422,"")</f>
        <v/>
      </c>
      <c r="F2422" s="256"/>
      <c r="G2422" s="257"/>
      <c r="H2422" s="254"/>
      <c r="I2422" s="254"/>
      <c r="J2422" s="254"/>
      <c r="K2422" s="254"/>
      <c r="L2422" s="254"/>
      <c r="M2422" s="254"/>
      <c r="N2422" s="254"/>
      <c r="O2422" s="254"/>
      <c r="P2422" s="254"/>
      <c r="Q2422" s="254"/>
      <c r="R2422" s="254"/>
      <c r="S2422" s="254"/>
      <c r="T2422" s="254"/>
      <c r="U2422" s="254"/>
      <c r="V2422" s="254"/>
      <c r="W2422" s="254"/>
      <c r="X2422" s="254"/>
      <c r="Y2422" s="254"/>
      <c r="Z2422" s="254"/>
      <c r="AA2422" s="254"/>
      <c r="AB2422" s="254"/>
      <c r="AC2422" s="254"/>
      <c r="AD2422" s="254"/>
      <c r="AE2422" s="255"/>
      <c r="AF2422" s="255"/>
      <c r="AG2422" s="255"/>
      <c r="AH2422" s="255"/>
      <c r="AI2422" s="255"/>
      <c r="AJ2422" s="255"/>
      <c r="AK2422" s="255"/>
      <c r="AL2422" s="255"/>
      <c r="AM2422" s="255"/>
      <c r="AN2422" s="255"/>
      <c r="AO2422" s="254"/>
      <c r="AP2422" s="254"/>
      <c r="AQ2422" s="254"/>
      <c r="AR2422" s="254"/>
      <c r="AS2422" s="254"/>
      <c r="AT2422" s="254"/>
      <c r="AU2422" s="254"/>
      <c r="AW2422" s="283" t="str">
        <f t="shared" si="286"/>
        <v/>
      </c>
      <c r="AX2422" s="283" t="str">
        <f t="shared" si="287"/>
        <v/>
      </c>
      <c r="AY2422" s="283" t="str">
        <f t="shared" si="288"/>
        <v/>
      </c>
      <c r="AZ2422" s="283" t="str">
        <f t="shared" si="289"/>
        <v/>
      </c>
      <c r="BA2422" s="283" t="str">
        <f t="shared" si="290"/>
        <v/>
      </c>
      <c r="BD2422" s="254" t="str">
        <f>IF(W2422="","",IF(F2422="休日",AW2422,IF(F2422="法休",AW2422,VLOOKUP(F2422,カレンダマスタ!$Q$56:$R$69,2,FALSE))))</f>
        <v/>
      </c>
      <c r="BG2422" s="254" t="str">
        <f t="shared" si="291"/>
        <v/>
      </c>
      <c r="BH2422" s="254" t="str">
        <f>IF(AX2422="","",IF(P2422&lt;&gt;"","",IF(BG2422="CS","OK",IF(VLOOKUP(E2422,カレンダマスタ!$A$5:$D$381,4,FALSE)&gt;0,"",IF(OR(AX2422*24&gt;10.84,AZ2422*24&lt;14.5)=TRUE,"×","OK")))))</f>
        <v/>
      </c>
    </row>
    <row r="2423" spans="2:60">
      <c r="B2423" s="111"/>
      <c r="C2423" s="388" t="str">
        <f>IF(STEP!C2423&lt;&gt;"",STEP!C2423,"")</f>
        <v/>
      </c>
      <c r="D2423" s="389" t="str">
        <f>IF(STEP!D2423&lt;&gt;"",STEP!D2423,"")</f>
        <v/>
      </c>
      <c r="E2423" s="390" t="str">
        <f>IF(STEP!E2423&lt;&gt;"",STEP!E2423,"")</f>
        <v/>
      </c>
      <c r="F2423" s="259"/>
      <c r="G2423" s="266"/>
      <c r="H2423" s="260"/>
      <c r="I2423" s="260"/>
      <c r="J2423" s="260"/>
      <c r="K2423" s="260"/>
      <c r="L2423" s="260"/>
      <c r="M2423" s="260"/>
      <c r="N2423" s="260"/>
      <c r="O2423" s="260"/>
      <c r="P2423" s="260"/>
      <c r="Q2423" s="260"/>
      <c r="R2423" s="260"/>
      <c r="S2423" s="260"/>
      <c r="T2423" s="260"/>
      <c r="U2423" s="260"/>
      <c r="V2423" s="260"/>
      <c r="W2423" s="260"/>
      <c r="X2423" s="260"/>
      <c r="Y2423" s="260"/>
      <c r="Z2423" s="260"/>
      <c r="AA2423" s="260"/>
      <c r="AB2423" s="260"/>
      <c r="AC2423" s="260"/>
      <c r="AD2423" s="260"/>
      <c r="AE2423" s="261"/>
      <c r="AF2423" s="261"/>
      <c r="AG2423" s="261"/>
      <c r="AH2423" s="261"/>
      <c r="AI2423" s="261"/>
      <c r="AJ2423" s="261"/>
      <c r="AK2423" s="261"/>
      <c r="AL2423" s="261"/>
      <c r="AM2423" s="261"/>
      <c r="AN2423" s="261"/>
      <c r="AO2423" s="260"/>
      <c r="AP2423" s="260"/>
      <c r="AQ2423" s="260"/>
      <c r="AR2423" s="260"/>
      <c r="AS2423" s="260"/>
      <c r="AT2423" s="260"/>
      <c r="AU2423" s="260"/>
      <c r="AW2423" s="284" t="str">
        <f t="shared" si="286"/>
        <v/>
      </c>
      <c r="AX2423" s="284" t="str">
        <f t="shared" si="287"/>
        <v/>
      </c>
      <c r="AY2423" s="284" t="str">
        <f t="shared" si="288"/>
        <v/>
      </c>
      <c r="AZ2423" s="284" t="str">
        <f t="shared" si="289"/>
        <v/>
      </c>
      <c r="BA2423" s="284" t="str">
        <f t="shared" si="290"/>
        <v/>
      </c>
      <c r="BD2423" s="260" t="str">
        <f>IF(W2423="","",IF(F2423="休日",AW2423,IF(F2423="法休",AW2423,VLOOKUP(F2423,カレンダマスタ!$Q$56:$R$69,2,FALSE))))</f>
        <v/>
      </c>
      <c r="BG2423" s="260" t="str">
        <f t="shared" si="291"/>
        <v/>
      </c>
      <c r="BH2423" s="260" t="str">
        <f>IF(AX2423="","",IF(P2423&lt;&gt;"","",IF(BG2423="CS","OK",IF(VLOOKUP(E2423,カレンダマスタ!$A$5:$D$381,4,FALSE)&gt;0,"",IF(OR(AX2423*24&gt;10.84,AZ2423*24&lt;14.5)=TRUE,"×","OK")))))</f>
        <v/>
      </c>
    </row>
    <row r="2424" spans="2:60">
      <c r="B2424" s="111"/>
      <c r="C2424" s="394" t="str">
        <f>IF(STEP!C2424&lt;&gt;"",STEP!C2424,"")</f>
        <v/>
      </c>
      <c r="D2424" s="395" t="str">
        <f>IF(STEP!D2424&lt;&gt;"",STEP!D2424,"")</f>
        <v/>
      </c>
      <c r="E2424" s="396" t="str">
        <f>IF(STEP!E2424&lt;&gt;"",STEP!E2424,"")</f>
        <v/>
      </c>
      <c r="F2424" s="269"/>
      <c r="G2424" s="268"/>
      <c r="H2424" s="270"/>
      <c r="I2424" s="270"/>
      <c r="J2424" s="270"/>
      <c r="K2424" s="270"/>
      <c r="L2424" s="270"/>
      <c r="M2424" s="270"/>
      <c r="N2424" s="270"/>
      <c r="O2424" s="270"/>
      <c r="P2424" s="270"/>
      <c r="Q2424" s="270"/>
      <c r="R2424" s="270"/>
      <c r="S2424" s="270"/>
      <c r="T2424" s="270"/>
      <c r="U2424" s="270"/>
      <c r="V2424" s="270"/>
      <c r="W2424" s="270"/>
      <c r="X2424" s="270"/>
      <c r="Y2424" s="270"/>
      <c r="Z2424" s="270"/>
      <c r="AA2424" s="270"/>
      <c r="AB2424" s="270"/>
      <c r="AC2424" s="270"/>
      <c r="AD2424" s="270"/>
      <c r="AE2424" s="271"/>
      <c r="AF2424" s="271"/>
      <c r="AG2424" s="271"/>
      <c r="AH2424" s="271"/>
      <c r="AI2424" s="271"/>
      <c r="AJ2424" s="271"/>
      <c r="AK2424" s="271"/>
      <c r="AL2424" s="271"/>
      <c r="AM2424" s="271"/>
      <c r="AN2424" s="271"/>
      <c r="AO2424" s="270"/>
      <c r="AP2424" s="270"/>
      <c r="AQ2424" s="270"/>
      <c r="AR2424" s="270"/>
      <c r="AS2424" s="270"/>
      <c r="AT2424" s="270"/>
      <c r="AU2424" s="270"/>
      <c r="AW2424" s="282" t="str">
        <f t="shared" si="286"/>
        <v/>
      </c>
      <c r="AX2424" s="282" t="str">
        <f t="shared" si="287"/>
        <v/>
      </c>
      <c r="AY2424" s="282" t="str">
        <f t="shared" si="288"/>
        <v/>
      </c>
      <c r="AZ2424" s="282" t="str">
        <f t="shared" si="289"/>
        <v/>
      </c>
      <c r="BA2424" s="282" t="str">
        <f t="shared" si="290"/>
        <v/>
      </c>
      <c r="BD2424" s="270" t="str">
        <f>IF(W2424="","",IF(F2424="休日",AW2424,IF(F2424="法休",AW2424,VLOOKUP(F2424,カレンダマスタ!$Q$56:$R$69,2,FALSE))))</f>
        <v/>
      </c>
      <c r="BG2424" s="270" t="str">
        <f t="shared" si="291"/>
        <v/>
      </c>
      <c r="BH2424" s="270" t="str">
        <f>IF(AX2424="","",IF(P2424&lt;&gt;"","",IF(BG2424="CS","OK",IF(VLOOKUP(E2424,カレンダマスタ!$A$5:$D$381,4,FALSE)&gt;0,"",IF(OR(AX2424*24&gt;10.84,AZ2424*24&lt;14.5)=TRUE,"×","OK")))))</f>
        <v/>
      </c>
    </row>
    <row r="2425" spans="2:60">
      <c r="B2425" s="111"/>
      <c r="C2425" s="385" t="str">
        <f>IF(STEP!C2425&lt;&gt;"",STEP!C2425,"")</f>
        <v/>
      </c>
      <c r="D2425" s="386" t="str">
        <f>IF(STEP!D2425&lt;&gt;"",STEP!D2425,"")</f>
        <v/>
      </c>
      <c r="E2425" s="387" t="str">
        <f>IF(STEP!E2425&lt;&gt;"",STEP!E2425,"")</f>
        <v/>
      </c>
      <c r="F2425" s="253"/>
      <c r="G2425" s="252"/>
      <c r="H2425" s="254"/>
      <c r="I2425" s="254"/>
      <c r="J2425" s="254"/>
      <c r="K2425" s="254"/>
      <c r="L2425" s="254"/>
      <c r="M2425" s="254"/>
      <c r="N2425" s="254"/>
      <c r="O2425" s="254"/>
      <c r="P2425" s="254"/>
      <c r="Q2425" s="254"/>
      <c r="R2425" s="254"/>
      <c r="S2425" s="254"/>
      <c r="T2425" s="254"/>
      <c r="U2425" s="254"/>
      <c r="V2425" s="254"/>
      <c r="W2425" s="254"/>
      <c r="X2425" s="254"/>
      <c r="Y2425" s="254"/>
      <c r="Z2425" s="254"/>
      <c r="AA2425" s="254"/>
      <c r="AB2425" s="254"/>
      <c r="AC2425" s="254"/>
      <c r="AD2425" s="254"/>
      <c r="AE2425" s="255"/>
      <c r="AF2425" s="255"/>
      <c r="AG2425" s="255"/>
      <c r="AH2425" s="255"/>
      <c r="AI2425" s="255"/>
      <c r="AJ2425" s="255"/>
      <c r="AK2425" s="255"/>
      <c r="AL2425" s="255"/>
      <c r="AM2425" s="255"/>
      <c r="AN2425" s="255"/>
      <c r="AO2425" s="254"/>
      <c r="AP2425" s="254"/>
      <c r="AQ2425" s="254"/>
      <c r="AR2425" s="254"/>
      <c r="AS2425" s="254"/>
      <c r="AT2425" s="254"/>
      <c r="AU2425" s="254"/>
      <c r="AW2425" s="283" t="str">
        <f t="shared" si="286"/>
        <v/>
      </c>
      <c r="AX2425" s="283" t="str">
        <f t="shared" si="287"/>
        <v/>
      </c>
      <c r="AY2425" s="283" t="str">
        <f t="shared" si="288"/>
        <v/>
      </c>
      <c r="AZ2425" s="283" t="str">
        <f t="shared" si="289"/>
        <v/>
      </c>
      <c r="BA2425" s="283" t="str">
        <f t="shared" si="290"/>
        <v/>
      </c>
      <c r="BD2425" s="254" t="str">
        <f>IF(W2425="","",IF(F2425="休日",AW2425,IF(F2425="法休",AW2425,VLOOKUP(F2425,カレンダマスタ!$Q$56:$R$69,2,FALSE))))</f>
        <v/>
      </c>
      <c r="BG2425" s="254" t="str">
        <f t="shared" si="291"/>
        <v/>
      </c>
      <c r="BH2425" s="254" t="str">
        <f>IF(AX2425="","",IF(P2425&lt;&gt;"","",IF(BG2425="CS","OK",IF(VLOOKUP(E2425,カレンダマスタ!$A$5:$D$381,4,FALSE)&gt;0,"",IF(OR(AX2425*24&gt;10.84,AZ2425*24&lt;14.5)=TRUE,"×","OK")))))</f>
        <v/>
      </c>
    </row>
    <row r="2426" spans="2:60">
      <c r="B2426" s="111"/>
      <c r="C2426" s="397" t="str">
        <f>IF(STEP!C2426&lt;&gt;"",STEP!C2426,"")</f>
        <v/>
      </c>
      <c r="D2426" s="398" t="str">
        <f>IF(STEP!D2426&lt;&gt;"",STEP!D2426,"")</f>
        <v/>
      </c>
      <c r="E2426" s="399" t="str">
        <f>IF(STEP!E2426&lt;&gt;"",STEP!E2426,"")</f>
        <v/>
      </c>
      <c r="F2426" s="273"/>
      <c r="G2426" s="272"/>
      <c r="H2426" s="274"/>
      <c r="I2426" s="274"/>
      <c r="J2426" s="274"/>
      <c r="K2426" s="274"/>
      <c r="L2426" s="274"/>
      <c r="M2426" s="274"/>
      <c r="N2426" s="274"/>
      <c r="O2426" s="274"/>
      <c r="P2426" s="274"/>
      <c r="Q2426" s="274"/>
      <c r="R2426" s="274"/>
      <c r="S2426" s="274"/>
      <c r="T2426" s="274"/>
      <c r="U2426" s="274"/>
      <c r="V2426" s="274"/>
      <c r="W2426" s="274"/>
      <c r="X2426" s="274"/>
      <c r="Y2426" s="274"/>
      <c r="Z2426" s="274"/>
      <c r="AA2426" s="274"/>
      <c r="AB2426" s="274"/>
      <c r="AC2426" s="274"/>
      <c r="AD2426" s="274"/>
      <c r="AE2426" s="275"/>
      <c r="AF2426" s="275"/>
      <c r="AG2426" s="275"/>
      <c r="AH2426" s="275"/>
      <c r="AI2426" s="275"/>
      <c r="AJ2426" s="275"/>
      <c r="AK2426" s="275"/>
      <c r="AL2426" s="275"/>
      <c r="AM2426" s="275"/>
      <c r="AN2426" s="275"/>
      <c r="AO2426" s="274"/>
      <c r="AP2426" s="274"/>
      <c r="AQ2426" s="274"/>
      <c r="AR2426" s="274"/>
      <c r="AS2426" s="274"/>
      <c r="AT2426" s="274"/>
      <c r="AU2426" s="274"/>
      <c r="AW2426" s="286" t="str">
        <f t="shared" si="286"/>
        <v/>
      </c>
      <c r="AX2426" s="286" t="str">
        <f t="shared" si="287"/>
        <v/>
      </c>
      <c r="AY2426" s="286" t="str">
        <f t="shared" si="288"/>
        <v/>
      </c>
      <c r="AZ2426" s="286" t="str">
        <f t="shared" si="289"/>
        <v/>
      </c>
      <c r="BA2426" s="286" t="str">
        <f t="shared" si="290"/>
        <v/>
      </c>
      <c r="BD2426" s="274" t="str">
        <f>IF(W2426="","",IF(F2426="休日",AW2426,IF(F2426="法休",AW2426,VLOOKUP(F2426,カレンダマスタ!$Q$56:$R$69,2,FALSE))))</f>
        <v/>
      </c>
      <c r="BG2426" s="274" t="str">
        <f t="shared" si="291"/>
        <v/>
      </c>
      <c r="BH2426" s="274" t="str">
        <f>IF(AX2426="","",IF(P2426&lt;&gt;"","",IF(BG2426="CS","OK",IF(VLOOKUP(E2426,カレンダマスタ!$A$5:$D$381,4,FALSE)&gt;0,"",IF(OR(AX2426*24&gt;10.84,AZ2426*24&lt;14.5)=TRUE,"×","OK")))))</f>
        <v/>
      </c>
    </row>
    <row r="2427" spans="2:60">
      <c r="B2427" s="111"/>
      <c r="C2427" s="397" t="str">
        <f>IF(STEP!C2427&lt;&gt;"",STEP!C2427,"")</f>
        <v/>
      </c>
      <c r="D2427" s="398" t="str">
        <f>IF(STEP!D2427&lt;&gt;"",STEP!D2427,"")</f>
        <v/>
      </c>
      <c r="E2427" s="399" t="str">
        <f>IF(STEP!E2427&lt;&gt;"",STEP!E2427,"")</f>
        <v/>
      </c>
      <c r="F2427" s="273"/>
      <c r="G2427" s="272"/>
      <c r="H2427" s="274"/>
      <c r="I2427" s="274"/>
      <c r="J2427" s="274"/>
      <c r="K2427" s="274"/>
      <c r="L2427" s="274"/>
      <c r="M2427" s="274"/>
      <c r="N2427" s="274"/>
      <c r="O2427" s="274"/>
      <c r="P2427" s="274"/>
      <c r="Q2427" s="274"/>
      <c r="R2427" s="274"/>
      <c r="S2427" s="274"/>
      <c r="T2427" s="274"/>
      <c r="U2427" s="274"/>
      <c r="V2427" s="274"/>
      <c r="W2427" s="274"/>
      <c r="X2427" s="274"/>
      <c r="Y2427" s="274"/>
      <c r="Z2427" s="274"/>
      <c r="AA2427" s="274"/>
      <c r="AB2427" s="274"/>
      <c r="AC2427" s="274"/>
      <c r="AD2427" s="274"/>
      <c r="AE2427" s="275"/>
      <c r="AF2427" s="275"/>
      <c r="AG2427" s="275"/>
      <c r="AH2427" s="275"/>
      <c r="AI2427" s="275"/>
      <c r="AJ2427" s="275"/>
      <c r="AK2427" s="275"/>
      <c r="AL2427" s="275"/>
      <c r="AM2427" s="275"/>
      <c r="AN2427" s="275"/>
      <c r="AO2427" s="274"/>
      <c r="AP2427" s="274"/>
      <c r="AQ2427" s="274"/>
      <c r="AR2427" s="274"/>
      <c r="AS2427" s="274"/>
      <c r="AT2427" s="274"/>
      <c r="AU2427" s="274"/>
      <c r="AW2427" s="286" t="str">
        <f t="shared" si="286"/>
        <v/>
      </c>
      <c r="AX2427" s="286" t="str">
        <f t="shared" si="287"/>
        <v/>
      </c>
      <c r="AY2427" s="286" t="str">
        <f t="shared" si="288"/>
        <v/>
      </c>
      <c r="AZ2427" s="286" t="str">
        <f t="shared" si="289"/>
        <v/>
      </c>
      <c r="BA2427" s="286" t="str">
        <f t="shared" si="290"/>
        <v/>
      </c>
      <c r="BD2427" s="274" t="str">
        <f>IF(W2427="","",IF(F2427="休日",AW2427,IF(F2427="法休",AW2427,VLOOKUP(F2427,カレンダマスタ!$Q$56:$R$69,2,FALSE))))</f>
        <v/>
      </c>
      <c r="BG2427" s="274" t="str">
        <f t="shared" si="291"/>
        <v/>
      </c>
      <c r="BH2427" s="274" t="str">
        <f>IF(AX2427="","",IF(P2427&lt;&gt;"","",IF(BG2427="CS","OK",IF(VLOOKUP(E2427,カレンダマスタ!$A$5:$D$381,4,FALSE)&gt;0,"",IF(OR(AX2427*24&gt;10.84,AZ2427*24&lt;14.5)=TRUE,"×","OK")))))</f>
        <v/>
      </c>
    </row>
    <row r="2428" spans="2:60">
      <c r="B2428" s="111"/>
      <c r="C2428" s="397" t="str">
        <f>IF(STEP!C2428&lt;&gt;"",STEP!C2428,"")</f>
        <v/>
      </c>
      <c r="D2428" s="398" t="str">
        <f>IF(STEP!D2428&lt;&gt;"",STEP!D2428,"")</f>
        <v/>
      </c>
      <c r="E2428" s="399" t="str">
        <f>IF(STEP!E2428&lt;&gt;"",STEP!E2428,"")</f>
        <v/>
      </c>
      <c r="F2428" s="273"/>
      <c r="G2428" s="272"/>
      <c r="H2428" s="274"/>
      <c r="I2428" s="274"/>
      <c r="J2428" s="274"/>
      <c r="K2428" s="274"/>
      <c r="L2428" s="274"/>
      <c r="M2428" s="274"/>
      <c r="N2428" s="274"/>
      <c r="O2428" s="274"/>
      <c r="P2428" s="274"/>
      <c r="Q2428" s="274"/>
      <c r="R2428" s="274"/>
      <c r="S2428" s="274"/>
      <c r="T2428" s="274"/>
      <c r="U2428" s="274"/>
      <c r="V2428" s="274"/>
      <c r="W2428" s="274"/>
      <c r="X2428" s="274"/>
      <c r="Y2428" s="274"/>
      <c r="Z2428" s="274"/>
      <c r="AA2428" s="274"/>
      <c r="AB2428" s="274"/>
      <c r="AC2428" s="274"/>
      <c r="AD2428" s="274"/>
      <c r="AE2428" s="275"/>
      <c r="AF2428" s="275"/>
      <c r="AG2428" s="275"/>
      <c r="AH2428" s="275"/>
      <c r="AI2428" s="275"/>
      <c r="AJ2428" s="275"/>
      <c r="AK2428" s="275"/>
      <c r="AL2428" s="275"/>
      <c r="AM2428" s="275"/>
      <c r="AN2428" s="275"/>
      <c r="AO2428" s="274"/>
      <c r="AP2428" s="274"/>
      <c r="AQ2428" s="274"/>
      <c r="AR2428" s="274"/>
      <c r="AS2428" s="274"/>
      <c r="AT2428" s="274"/>
      <c r="AU2428" s="274"/>
      <c r="AW2428" s="286" t="str">
        <f t="shared" si="286"/>
        <v/>
      </c>
      <c r="AX2428" s="286" t="str">
        <f t="shared" si="287"/>
        <v/>
      </c>
      <c r="AY2428" s="286" t="str">
        <f t="shared" si="288"/>
        <v/>
      </c>
      <c r="AZ2428" s="286" t="str">
        <f t="shared" si="289"/>
        <v/>
      </c>
      <c r="BA2428" s="286" t="str">
        <f t="shared" si="290"/>
        <v/>
      </c>
      <c r="BD2428" s="274" t="str">
        <f>IF(W2428="","",IF(F2428="休日",AW2428,IF(F2428="法休",AW2428,VLOOKUP(F2428,カレンダマスタ!$Q$56:$R$69,2,FALSE))))</f>
        <v/>
      </c>
      <c r="BG2428" s="274" t="str">
        <f t="shared" si="291"/>
        <v/>
      </c>
      <c r="BH2428" s="274" t="str">
        <f>IF(AX2428="","",IF(P2428&lt;&gt;"","",IF(BG2428="CS","OK",IF(VLOOKUP(E2428,カレンダマスタ!$A$5:$D$381,4,FALSE)&gt;0,"",IF(OR(AX2428*24&gt;10.84,AZ2428*24&lt;14.5)=TRUE,"×","OK")))))</f>
        <v/>
      </c>
    </row>
    <row r="2429" spans="2:60">
      <c r="B2429" s="111"/>
      <c r="C2429" s="397" t="str">
        <f>IF(STEP!C2429&lt;&gt;"",STEP!C2429,"")</f>
        <v/>
      </c>
      <c r="D2429" s="398" t="str">
        <f>IF(STEP!D2429&lt;&gt;"",STEP!D2429,"")</f>
        <v/>
      </c>
      <c r="E2429" s="399" t="str">
        <f>IF(STEP!E2429&lt;&gt;"",STEP!E2429,"")</f>
        <v/>
      </c>
      <c r="F2429" s="273"/>
      <c r="G2429" s="272"/>
      <c r="H2429" s="274"/>
      <c r="I2429" s="274"/>
      <c r="J2429" s="274"/>
      <c r="K2429" s="274"/>
      <c r="L2429" s="274"/>
      <c r="M2429" s="274"/>
      <c r="N2429" s="274"/>
      <c r="O2429" s="274"/>
      <c r="P2429" s="274"/>
      <c r="Q2429" s="274"/>
      <c r="R2429" s="274"/>
      <c r="S2429" s="274"/>
      <c r="T2429" s="274"/>
      <c r="U2429" s="274"/>
      <c r="V2429" s="274"/>
      <c r="W2429" s="274"/>
      <c r="X2429" s="274"/>
      <c r="Y2429" s="274"/>
      <c r="Z2429" s="274"/>
      <c r="AA2429" s="274"/>
      <c r="AB2429" s="274"/>
      <c r="AC2429" s="274"/>
      <c r="AD2429" s="274"/>
      <c r="AE2429" s="275"/>
      <c r="AF2429" s="275"/>
      <c r="AG2429" s="275"/>
      <c r="AH2429" s="275"/>
      <c r="AI2429" s="275"/>
      <c r="AJ2429" s="275"/>
      <c r="AK2429" s="275"/>
      <c r="AL2429" s="275"/>
      <c r="AM2429" s="275"/>
      <c r="AN2429" s="275"/>
      <c r="AO2429" s="274"/>
      <c r="AP2429" s="274"/>
      <c r="AQ2429" s="274"/>
      <c r="AR2429" s="274"/>
      <c r="AS2429" s="274"/>
      <c r="AT2429" s="274"/>
      <c r="AU2429" s="274"/>
      <c r="AW2429" s="286" t="str">
        <f t="shared" si="286"/>
        <v/>
      </c>
      <c r="AX2429" s="286" t="str">
        <f t="shared" si="287"/>
        <v/>
      </c>
      <c r="AY2429" s="286" t="str">
        <f t="shared" si="288"/>
        <v/>
      </c>
      <c r="AZ2429" s="286" t="str">
        <f t="shared" si="289"/>
        <v/>
      </c>
      <c r="BA2429" s="286" t="str">
        <f t="shared" si="290"/>
        <v/>
      </c>
      <c r="BD2429" s="274" t="str">
        <f>IF(W2429="","",IF(F2429="休日",AW2429,IF(F2429="法休",AW2429,VLOOKUP(F2429,カレンダマスタ!$Q$56:$R$69,2,FALSE))))</f>
        <v/>
      </c>
      <c r="BG2429" s="274" t="str">
        <f t="shared" si="291"/>
        <v/>
      </c>
      <c r="BH2429" s="274" t="str">
        <f>IF(AX2429="","",IF(P2429&lt;&gt;"","",IF(BG2429="CS","OK",IF(VLOOKUP(E2429,カレンダマスタ!$A$5:$D$381,4,FALSE)&gt;0,"",IF(OR(AX2429*24&gt;10.84,AZ2429*24&lt;14.5)=TRUE,"×","OK")))))</f>
        <v/>
      </c>
    </row>
    <row r="2430" spans="2:60" ht="13.8" thickBot="1">
      <c r="B2430" s="161"/>
      <c r="C2430" s="400" t="str">
        <f>IF(STEP!C2430&lt;&gt;"",STEP!C2430,"")</f>
        <v/>
      </c>
      <c r="D2430" s="401" t="str">
        <f>IF(STEP!D2430&lt;&gt;"",STEP!D2430,"")</f>
        <v/>
      </c>
      <c r="E2430" s="402" t="str">
        <f>IF(STEP!E2430&lt;&gt;"",STEP!E2430,"")</f>
        <v/>
      </c>
      <c r="F2430" s="277"/>
      <c r="G2430" s="276"/>
      <c r="H2430" s="278"/>
      <c r="I2430" s="278"/>
      <c r="J2430" s="278"/>
      <c r="K2430" s="278"/>
      <c r="L2430" s="278"/>
      <c r="M2430" s="278"/>
      <c r="N2430" s="278"/>
      <c r="O2430" s="278"/>
      <c r="P2430" s="278"/>
      <c r="Q2430" s="278"/>
      <c r="R2430" s="278"/>
      <c r="S2430" s="278"/>
      <c r="T2430" s="278"/>
      <c r="U2430" s="278"/>
      <c r="V2430" s="278"/>
      <c r="W2430" s="278"/>
      <c r="X2430" s="278"/>
      <c r="Y2430" s="278"/>
      <c r="Z2430" s="278"/>
      <c r="AA2430" s="278"/>
      <c r="AB2430" s="278"/>
      <c r="AC2430" s="278"/>
      <c r="AD2430" s="278"/>
      <c r="AE2430" s="279"/>
      <c r="AF2430" s="279"/>
      <c r="AG2430" s="279"/>
      <c r="AH2430" s="279"/>
      <c r="AI2430" s="279"/>
      <c r="AJ2430" s="279"/>
      <c r="AK2430" s="279"/>
      <c r="AL2430" s="279"/>
      <c r="AM2430" s="279"/>
      <c r="AN2430" s="279"/>
      <c r="AO2430" s="278"/>
      <c r="AP2430" s="278"/>
      <c r="AQ2430" s="278"/>
      <c r="AR2430" s="278"/>
      <c r="AS2430" s="278"/>
      <c r="AT2430" s="278"/>
      <c r="AU2430" s="278"/>
      <c r="AW2430" s="287" t="str">
        <f t="shared" si="286"/>
        <v/>
      </c>
      <c r="AX2430" s="287" t="str">
        <f t="shared" si="287"/>
        <v/>
      </c>
      <c r="AY2430" s="287" t="str">
        <f t="shared" si="288"/>
        <v/>
      </c>
      <c r="AZ2430" s="287" t="str">
        <f t="shared" si="289"/>
        <v/>
      </c>
      <c r="BA2430" s="287" t="str">
        <f t="shared" si="290"/>
        <v/>
      </c>
      <c r="BD2430" s="278" t="str">
        <f>IF(W2430="","",IF(F2430="休日",AW2430,IF(F2430="法休",AW2430,VLOOKUP(F2430,カレンダマスタ!$Q$56:$R$69,2,FALSE))))</f>
        <v/>
      </c>
      <c r="BG2430" s="278" t="str">
        <f t="shared" si="291"/>
        <v/>
      </c>
      <c r="BH2430" s="278" t="str">
        <f>IF(AX2430="","",IF(P2430&lt;&gt;"","",IF(BG2430="CS","OK",IF(VLOOKUP(E2430,カレンダマスタ!$A$5:$D$381,4,FALSE)&gt;0,"",IF(OR(AX2430*24&gt;10.84,AZ2430*24&lt;14.5)=TRUE,"×","OK")))))</f>
        <v/>
      </c>
    </row>
    <row r="2431" spans="2:60">
      <c r="B2431" s="365"/>
      <c r="C2431" s="366"/>
      <c r="D2431" s="367"/>
      <c r="E2431" s="368"/>
      <c r="F2431" s="367"/>
      <c r="G2431" s="366"/>
      <c r="H2431" s="369"/>
      <c r="I2431" s="369"/>
      <c r="J2431" s="369"/>
      <c r="K2431" s="369"/>
      <c r="L2431" s="369"/>
      <c r="M2431" s="369"/>
      <c r="N2431" s="369"/>
      <c r="O2431" s="369"/>
      <c r="P2431" s="369"/>
      <c r="Q2431" s="369"/>
      <c r="R2431" s="369"/>
      <c r="S2431" s="369"/>
      <c r="T2431" s="369"/>
      <c r="U2431" s="369"/>
      <c r="V2431" s="369"/>
      <c r="W2431" s="369"/>
      <c r="X2431" s="369"/>
      <c r="Y2431" s="369"/>
      <c r="Z2431" s="369"/>
      <c r="AA2431" s="369"/>
      <c r="AB2431" s="369"/>
      <c r="AC2431" s="369"/>
      <c r="AD2431" s="369"/>
      <c r="AE2431" s="370"/>
      <c r="AF2431" s="370"/>
      <c r="AG2431" s="370"/>
      <c r="AH2431" s="370"/>
      <c r="AI2431" s="370"/>
      <c r="AJ2431" s="370"/>
      <c r="AK2431" s="370"/>
      <c r="AL2431" s="370"/>
      <c r="AM2431" s="370"/>
      <c r="AN2431" s="370"/>
      <c r="AO2431" s="369"/>
      <c r="AP2431" s="369"/>
      <c r="AQ2431" s="369"/>
      <c r="AR2431" s="369"/>
      <c r="AS2431" s="369"/>
      <c r="AT2431" s="369"/>
      <c r="AU2431" s="369"/>
      <c r="AW2431" s="363"/>
      <c r="AX2431" s="363"/>
      <c r="AY2431" s="363"/>
      <c r="AZ2431" s="363"/>
      <c r="BA2431" s="363"/>
      <c r="BD2431" s="369" t="str">
        <f>IF(W2431="","",IF(F2431="休日",AW2431,IF(F2431="法休",AW2431,VLOOKUP(F2431,カレンダマスタ!$Q$56:$R$69,2,FALSE))))</f>
        <v/>
      </c>
      <c r="BG2431" s="369"/>
      <c r="BH2431" s="369"/>
    </row>
    <row r="2432" spans="2:60">
      <c r="B2432" s="362"/>
      <c r="C2432" s="371"/>
      <c r="D2432" s="372"/>
      <c r="E2432" s="373"/>
      <c r="F2432" s="372"/>
      <c r="G2432" s="371"/>
      <c r="H2432" s="374"/>
      <c r="I2432" s="374"/>
      <c r="J2432" s="374"/>
      <c r="K2432" s="374"/>
      <c r="L2432" s="374"/>
      <c r="M2432" s="374"/>
      <c r="N2432" s="374"/>
      <c r="O2432" s="374"/>
      <c r="P2432" s="374"/>
      <c r="Q2432" s="374"/>
      <c r="R2432" s="374"/>
      <c r="S2432" s="374"/>
      <c r="T2432" s="374"/>
      <c r="U2432" s="374"/>
      <c r="V2432" s="374"/>
      <c r="W2432" s="374"/>
      <c r="X2432" s="374"/>
      <c r="Y2432" s="374"/>
      <c r="Z2432" s="374"/>
      <c r="AA2432" s="374"/>
      <c r="AB2432" s="374"/>
      <c r="AC2432" s="374"/>
      <c r="AD2432" s="374"/>
      <c r="AE2432" s="375"/>
      <c r="AF2432" s="375"/>
      <c r="AG2432" s="375"/>
      <c r="AH2432" s="375"/>
      <c r="AI2432" s="375"/>
      <c r="AJ2432" s="375"/>
      <c r="AK2432" s="375"/>
      <c r="AL2432" s="375"/>
      <c r="AM2432" s="375"/>
      <c r="AN2432" s="375"/>
      <c r="AO2432" s="374"/>
      <c r="AP2432" s="374"/>
      <c r="AQ2432" s="374"/>
      <c r="AR2432" s="374"/>
      <c r="AS2432" s="374"/>
      <c r="AT2432" s="374"/>
      <c r="AU2432" s="374"/>
      <c r="AW2432" s="363"/>
      <c r="AX2432" s="363"/>
      <c r="AY2432" s="363"/>
      <c r="AZ2432" s="363"/>
      <c r="BA2432" s="363"/>
      <c r="BD2432" s="374" t="str">
        <f>IF(W2432="","",IF(F2432="休日",AW2432,IF(F2432="法休",AW2432,VLOOKUP(F2432,カレンダマスタ!$Q$56:$R$69,2,FALSE))))</f>
        <v/>
      </c>
      <c r="BG2432" s="374"/>
      <c r="BH2432" s="374"/>
    </row>
    <row r="2433" spans="2:60">
      <c r="B2433" s="362"/>
      <c r="C2433" s="371"/>
      <c r="D2433" s="372"/>
      <c r="E2433" s="373"/>
      <c r="F2433" s="372"/>
      <c r="G2433" s="371"/>
      <c r="H2433" s="374"/>
      <c r="I2433" s="374"/>
      <c r="J2433" s="374"/>
      <c r="K2433" s="374"/>
      <c r="L2433" s="374"/>
      <c r="M2433" s="374"/>
      <c r="N2433" s="374"/>
      <c r="O2433" s="374"/>
      <c r="P2433" s="374"/>
      <c r="Q2433" s="374"/>
      <c r="R2433" s="374"/>
      <c r="S2433" s="374"/>
      <c r="T2433" s="374"/>
      <c r="U2433" s="374"/>
      <c r="V2433" s="374"/>
      <c r="W2433" s="374"/>
      <c r="X2433" s="374"/>
      <c r="Y2433" s="374"/>
      <c r="Z2433" s="374"/>
      <c r="AA2433" s="374"/>
      <c r="AB2433" s="374"/>
      <c r="AC2433" s="374"/>
      <c r="AD2433" s="374"/>
      <c r="AE2433" s="375"/>
      <c r="AF2433" s="375"/>
      <c r="AG2433" s="375"/>
      <c r="AH2433" s="375"/>
      <c r="AI2433" s="375"/>
      <c r="AJ2433" s="375"/>
      <c r="AK2433" s="375"/>
      <c r="AL2433" s="375"/>
      <c r="AM2433" s="375"/>
      <c r="AN2433" s="375"/>
      <c r="AO2433" s="374"/>
      <c r="AP2433" s="374"/>
      <c r="AQ2433" s="374"/>
      <c r="AR2433" s="374"/>
      <c r="AS2433" s="374"/>
      <c r="AT2433" s="374"/>
      <c r="AU2433" s="374"/>
      <c r="AW2433" s="363"/>
      <c r="AX2433" s="363"/>
      <c r="AY2433" s="363"/>
      <c r="AZ2433" s="363"/>
      <c r="BA2433" s="363"/>
      <c r="BD2433" s="374" t="str">
        <f>IF(W2433="","",IF(F2433="休日",AW2433,IF(F2433="法休",AW2433,VLOOKUP(F2433,カレンダマスタ!$Q$56:$R$69,2,FALSE))))</f>
        <v/>
      </c>
      <c r="BG2433" s="374"/>
      <c r="BH2433" s="374"/>
    </row>
    <row r="2434" spans="2:60">
      <c r="B2434" s="362"/>
      <c r="C2434" s="371"/>
      <c r="D2434" s="372"/>
      <c r="E2434" s="373"/>
      <c r="F2434" s="372"/>
      <c r="G2434" s="371"/>
      <c r="H2434" s="374"/>
      <c r="I2434" s="374"/>
      <c r="J2434" s="374"/>
      <c r="K2434" s="374"/>
      <c r="L2434" s="374"/>
      <c r="M2434" s="374"/>
      <c r="N2434" s="374"/>
      <c r="O2434" s="374"/>
      <c r="P2434" s="374"/>
      <c r="Q2434" s="374"/>
      <c r="R2434" s="374"/>
      <c r="S2434" s="374"/>
      <c r="T2434" s="374"/>
      <c r="U2434" s="374"/>
      <c r="V2434" s="374"/>
      <c r="W2434" s="374"/>
      <c r="X2434" s="374"/>
      <c r="Y2434" s="374"/>
      <c r="Z2434" s="374"/>
      <c r="AA2434" s="374"/>
      <c r="AB2434" s="374"/>
      <c r="AC2434" s="374"/>
      <c r="AD2434" s="374"/>
      <c r="AE2434" s="375"/>
      <c r="AF2434" s="375"/>
      <c r="AG2434" s="375"/>
      <c r="AH2434" s="375"/>
      <c r="AI2434" s="375"/>
      <c r="AJ2434" s="375"/>
      <c r="AK2434" s="375"/>
      <c r="AL2434" s="375"/>
      <c r="AM2434" s="375"/>
      <c r="AN2434" s="375"/>
      <c r="AO2434" s="374"/>
      <c r="AP2434" s="374"/>
      <c r="AQ2434" s="374"/>
      <c r="AR2434" s="374"/>
      <c r="AS2434" s="374"/>
      <c r="AT2434" s="374"/>
      <c r="AU2434" s="374"/>
      <c r="AW2434" s="363"/>
      <c r="AX2434" s="363"/>
      <c r="AY2434" s="363"/>
      <c r="AZ2434" s="363"/>
      <c r="BA2434" s="363"/>
      <c r="BD2434" s="374" t="str">
        <f>IF(W2434="","",IF(F2434="休日",AW2434,IF(F2434="法休",AW2434,VLOOKUP(F2434,カレンダマスタ!$Q$56:$R$69,2,FALSE))))</f>
        <v/>
      </c>
      <c r="BG2434" s="374"/>
      <c r="BH2434" s="374"/>
    </row>
    <row r="2435" spans="2:60">
      <c r="B2435" s="362"/>
      <c r="C2435" s="371"/>
      <c r="D2435" s="372"/>
      <c r="E2435" s="373"/>
      <c r="F2435" s="372"/>
      <c r="G2435" s="371"/>
      <c r="H2435" s="374"/>
      <c r="I2435" s="374"/>
      <c r="J2435" s="374"/>
      <c r="K2435" s="374"/>
      <c r="L2435" s="374"/>
      <c r="M2435" s="374"/>
      <c r="N2435" s="374"/>
      <c r="O2435" s="374"/>
      <c r="P2435" s="374"/>
      <c r="Q2435" s="374"/>
      <c r="R2435" s="374"/>
      <c r="S2435" s="374"/>
      <c r="T2435" s="374"/>
      <c r="U2435" s="374"/>
      <c r="V2435" s="374"/>
      <c r="W2435" s="374"/>
      <c r="X2435" s="374"/>
      <c r="Y2435" s="374"/>
      <c r="Z2435" s="374"/>
      <c r="AA2435" s="374"/>
      <c r="AB2435" s="374"/>
      <c r="AC2435" s="374"/>
      <c r="AD2435" s="374"/>
      <c r="AE2435" s="375"/>
      <c r="AF2435" s="375"/>
      <c r="AG2435" s="375"/>
      <c r="AH2435" s="375"/>
      <c r="AI2435" s="375"/>
      <c r="AJ2435" s="375"/>
      <c r="AK2435" s="375"/>
      <c r="AL2435" s="375"/>
      <c r="AM2435" s="375"/>
      <c r="AN2435" s="375"/>
      <c r="AO2435" s="374"/>
      <c r="AP2435" s="374"/>
      <c r="AQ2435" s="374"/>
      <c r="AR2435" s="374"/>
      <c r="AS2435" s="374"/>
      <c r="AT2435" s="374"/>
      <c r="AU2435" s="374"/>
      <c r="AW2435" s="363"/>
      <c r="AX2435" s="363"/>
      <c r="AY2435" s="363"/>
      <c r="AZ2435" s="363"/>
      <c r="BA2435" s="363"/>
      <c r="BD2435" s="374" t="str">
        <f>IF(W2435="","",IF(F2435="休日",AW2435,IF(F2435="法休",AW2435,VLOOKUP(F2435,カレンダマスタ!$Q$56:$R$69,2,FALSE))))</f>
        <v/>
      </c>
      <c r="BG2435" s="374"/>
      <c r="BH2435" s="374"/>
    </row>
    <row r="2436" spans="2:60">
      <c r="B2436" s="362"/>
      <c r="C2436" s="371"/>
      <c r="D2436" s="372"/>
      <c r="E2436" s="373"/>
      <c r="F2436" s="372"/>
      <c r="G2436" s="371"/>
      <c r="H2436" s="374"/>
      <c r="I2436" s="374"/>
      <c r="J2436" s="374"/>
      <c r="K2436" s="374"/>
      <c r="L2436" s="374"/>
      <c r="M2436" s="374"/>
      <c r="N2436" s="374"/>
      <c r="O2436" s="374"/>
      <c r="P2436" s="374"/>
      <c r="Q2436" s="374"/>
      <c r="R2436" s="374"/>
      <c r="S2436" s="374"/>
      <c r="T2436" s="374"/>
      <c r="U2436" s="374"/>
      <c r="V2436" s="374"/>
      <c r="W2436" s="374"/>
      <c r="X2436" s="374"/>
      <c r="Y2436" s="374"/>
      <c r="Z2436" s="374"/>
      <c r="AA2436" s="374"/>
      <c r="AB2436" s="374"/>
      <c r="AC2436" s="374"/>
      <c r="AD2436" s="374"/>
      <c r="AE2436" s="375"/>
      <c r="AF2436" s="375"/>
      <c r="AG2436" s="375"/>
      <c r="AH2436" s="375"/>
      <c r="AI2436" s="375"/>
      <c r="AJ2436" s="375"/>
      <c r="AK2436" s="375"/>
      <c r="AL2436" s="375"/>
      <c r="AM2436" s="375"/>
      <c r="AN2436" s="375"/>
      <c r="AO2436" s="374"/>
      <c r="AP2436" s="374"/>
      <c r="AQ2436" s="374"/>
      <c r="AR2436" s="374"/>
      <c r="AS2436" s="374"/>
      <c r="AT2436" s="374"/>
      <c r="AU2436" s="374"/>
      <c r="AW2436" s="363"/>
      <c r="AX2436" s="363"/>
      <c r="AY2436" s="363"/>
      <c r="AZ2436" s="363"/>
      <c r="BA2436" s="363"/>
      <c r="BD2436" s="374" t="str">
        <f>IF(W2436="","",IF(F2436="休日",AW2436,IF(F2436="法休",AW2436,VLOOKUP(F2436,カレンダマスタ!$Q$56:$R$69,2,FALSE))))</f>
        <v/>
      </c>
      <c r="BG2436" s="374"/>
      <c r="BH2436" s="374"/>
    </row>
    <row r="2437" spans="2:60">
      <c r="B2437" s="362"/>
      <c r="C2437" s="371"/>
      <c r="D2437" s="372"/>
      <c r="E2437" s="373"/>
      <c r="F2437" s="372"/>
      <c r="G2437" s="371"/>
      <c r="H2437" s="374"/>
      <c r="I2437" s="374"/>
      <c r="J2437" s="374"/>
      <c r="K2437" s="374"/>
      <c r="L2437" s="374"/>
      <c r="M2437" s="374"/>
      <c r="N2437" s="374"/>
      <c r="O2437" s="374"/>
      <c r="P2437" s="374"/>
      <c r="Q2437" s="374"/>
      <c r="R2437" s="374"/>
      <c r="S2437" s="374"/>
      <c r="T2437" s="374"/>
      <c r="U2437" s="374"/>
      <c r="V2437" s="374"/>
      <c r="W2437" s="374"/>
      <c r="X2437" s="374"/>
      <c r="Y2437" s="374"/>
      <c r="Z2437" s="374"/>
      <c r="AA2437" s="374"/>
      <c r="AB2437" s="374"/>
      <c r="AC2437" s="374"/>
      <c r="AD2437" s="374"/>
      <c r="AE2437" s="375"/>
      <c r="AF2437" s="375"/>
      <c r="AG2437" s="375"/>
      <c r="AH2437" s="375"/>
      <c r="AI2437" s="375"/>
      <c r="AJ2437" s="375"/>
      <c r="AK2437" s="375"/>
      <c r="AL2437" s="375"/>
      <c r="AM2437" s="375"/>
      <c r="AN2437" s="375"/>
      <c r="AO2437" s="374"/>
      <c r="AP2437" s="374"/>
      <c r="AQ2437" s="374"/>
      <c r="AR2437" s="374"/>
      <c r="AS2437" s="374"/>
      <c r="AT2437" s="374"/>
      <c r="AU2437" s="374"/>
      <c r="AW2437" s="363"/>
      <c r="AX2437" s="363"/>
      <c r="AY2437" s="363"/>
      <c r="AZ2437" s="363"/>
      <c r="BA2437" s="363"/>
      <c r="BD2437" s="374" t="str">
        <f>IF(W2437="","",IF(F2437="休日",AW2437,IF(F2437="法休",AW2437,VLOOKUP(F2437,カレンダマスタ!$Q$56:$R$69,2,FALSE))))</f>
        <v/>
      </c>
      <c r="BG2437" s="374"/>
      <c r="BH2437" s="374"/>
    </row>
    <row r="2438" spans="2:60">
      <c r="B2438" s="362"/>
      <c r="C2438" s="371"/>
      <c r="D2438" s="372"/>
      <c r="E2438" s="373"/>
      <c r="F2438" s="372"/>
      <c r="G2438" s="371"/>
      <c r="H2438" s="374"/>
      <c r="I2438" s="374"/>
      <c r="J2438" s="374"/>
      <c r="K2438" s="374"/>
      <c r="L2438" s="374"/>
      <c r="M2438" s="374"/>
      <c r="N2438" s="374"/>
      <c r="O2438" s="374"/>
      <c r="P2438" s="374"/>
      <c r="Q2438" s="374"/>
      <c r="R2438" s="374"/>
      <c r="S2438" s="374"/>
      <c r="T2438" s="374"/>
      <c r="U2438" s="374"/>
      <c r="V2438" s="374"/>
      <c r="W2438" s="374"/>
      <c r="X2438" s="374"/>
      <c r="Y2438" s="374"/>
      <c r="Z2438" s="374"/>
      <c r="AA2438" s="374"/>
      <c r="AB2438" s="374"/>
      <c r="AC2438" s="374"/>
      <c r="AD2438" s="374"/>
      <c r="AE2438" s="375"/>
      <c r="AF2438" s="375"/>
      <c r="AG2438" s="375"/>
      <c r="AH2438" s="375"/>
      <c r="AI2438" s="375"/>
      <c r="AJ2438" s="375"/>
      <c r="AK2438" s="375"/>
      <c r="AL2438" s="375"/>
      <c r="AM2438" s="375"/>
      <c r="AN2438" s="375"/>
      <c r="AO2438" s="374"/>
      <c r="AP2438" s="374"/>
      <c r="AQ2438" s="374"/>
      <c r="AR2438" s="374"/>
      <c r="AS2438" s="374"/>
      <c r="AT2438" s="374"/>
      <c r="AU2438" s="374"/>
      <c r="AW2438" s="363"/>
      <c r="AX2438" s="363"/>
      <c r="AY2438" s="363"/>
      <c r="AZ2438" s="363"/>
      <c r="BA2438" s="363"/>
      <c r="BD2438" s="374" t="str">
        <f>IF(W2438="","",IF(F2438="休日",AW2438,IF(F2438="法休",AW2438,VLOOKUP(F2438,カレンダマスタ!$Q$56:$R$69,2,FALSE))))</f>
        <v/>
      </c>
      <c r="BG2438" s="374"/>
      <c r="BH2438" s="374"/>
    </row>
    <row r="2439" spans="2:60">
      <c r="B2439" s="362"/>
      <c r="C2439" s="371"/>
      <c r="D2439" s="372"/>
      <c r="E2439" s="373"/>
      <c r="F2439" s="372"/>
      <c r="G2439" s="371"/>
      <c r="H2439" s="374"/>
      <c r="I2439" s="374"/>
      <c r="J2439" s="374"/>
      <c r="K2439" s="374"/>
      <c r="L2439" s="374"/>
      <c r="M2439" s="374"/>
      <c r="N2439" s="374"/>
      <c r="O2439" s="374"/>
      <c r="P2439" s="374"/>
      <c r="Q2439" s="374"/>
      <c r="R2439" s="374"/>
      <c r="S2439" s="374"/>
      <c r="T2439" s="374"/>
      <c r="U2439" s="374"/>
      <c r="V2439" s="374"/>
      <c r="W2439" s="374"/>
      <c r="X2439" s="374"/>
      <c r="Y2439" s="374"/>
      <c r="Z2439" s="374"/>
      <c r="AA2439" s="374"/>
      <c r="AB2439" s="374"/>
      <c r="AC2439" s="374"/>
      <c r="AD2439" s="374"/>
      <c r="AE2439" s="375"/>
      <c r="AF2439" s="375"/>
      <c r="AG2439" s="375"/>
      <c r="AH2439" s="375"/>
      <c r="AI2439" s="375"/>
      <c r="AJ2439" s="375"/>
      <c r="AK2439" s="375"/>
      <c r="AL2439" s="375"/>
      <c r="AM2439" s="375"/>
      <c r="AN2439" s="375"/>
      <c r="AO2439" s="374"/>
      <c r="AP2439" s="374"/>
      <c r="AQ2439" s="374"/>
      <c r="AR2439" s="374"/>
      <c r="AS2439" s="374"/>
      <c r="AT2439" s="374"/>
      <c r="AU2439" s="374"/>
      <c r="AW2439" s="363"/>
      <c r="AX2439" s="363"/>
      <c r="AY2439" s="363"/>
      <c r="AZ2439" s="363"/>
      <c r="BA2439" s="363"/>
      <c r="BD2439" s="374" t="str">
        <f>IF(W2439="","",IF(F2439="休日",AW2439,IF(F2439="法休",AW2439,VLOOKUP(F2439,カレンダマスタ!$Q$56:$R$69,2,FALSE))))</f>
        <v/>
      </c>
      <c r="BG2439" s="374"/>
      <c r="BH2439" s="374"/>
    </row>
    <row r="2440" spans="2:60" ht="13.8" thickBot="1">
      <c r="B2440" s="376"/>
      <c r="C2440" s="377"/>
      <c r="D2440" s="378"/>
      <c r="E2440" s="379"/>
      <c r="F2440" s="378"/>
      <c r="G2440" s="377"/>
      <c r="H2440" s="380"/>
      <c r="I2440" s="380"/>
      <c r="J2440" s="380"/>
      <c r="K2440" s="380"/>
      <c r="L2440" s="380"/>
      <c r="M2440" s="380"/>
      <c r="N2440" s="380"/>
      <c r="O2440" s="380"/>
      <c r="P2440" s="380"/>
      <c r="Q2440" s="380"/>
      <c r="R2440" s="380"/>
      <c r="S2440" s="380"/>
      <c r="T2440" s="380"/>
      <c r="U2440" s="380"/>
      <c r="V2440" s="380"/>
      <c r="W2440" s="380"/>
      <c r="X2440" s="380"/>
      <c r="Y2440" s="380"/>
      <c r="Z2440" s="380"/>
      <c r="AA2440" s="380"/>
      <c r="AB2440" s="380"/>
      <c r="AC2440" s="380"/>
      <c r="AD2440" s="380"/>
      <c r="AE2440" s="381"/>
      <c r="AF2440" s="381"/>
      <c r="AG2440" s="381"/>
      <c r="AH2440" s="381"/>
      <c r="AI2440" s="381"/>
      <c r="AJ2440" s="381"/>
      <c r="AK2440" s="381"/>
      <c r="AL2440" s="381"/>
      <c r="AM2440" s="381"/>
      <c r="AN2440" s="381"/>
      <c r="AO2440" s="380"/>
      <c r="AP2440" s="380"/>
      <c r="AQ2440" s="380"/>
      <c r="AR2440" s="380"/>
      <c r="AS2440" s="380"/>
      <c r="AT2440" s="380"/>
      <c r="AU2440" s="380"/>
      <c r="AW2440" s="364"/>
      <c r="AX2440" s="364"/>
      <c r="AY2440" s="364"/>
      <c r="AZ2440" s="364"/>
      <c r="BA2440" s="364"/>
      <c r="BD2440" s="380" t="str">
        <f>IF(W2440="","",IF(F2440="休日",AW2440,IF(F2440="法休",AW2440,VLOOKUP(F2440,カレンダマスタ!$Q$56:$R$69,2,FALSE))))</f>
        <v/>
      </c>
      <c r="BG2440" s="380"/>
      <c r="BH2440" s="380"/>
    </row>
    <row r="2441" spans="2:60">
      <c r="B2441" s="176">
        <f>B2396+1</f>
        <v>55</v>
      </c>
      <c r="C2441" s="382" t="str">
        <f>IF(STEP!C2441&lt;&gt;"",STEP!C2441,"")</f>
        <v/>
      </c>
      <c r="D2441" s="383" t="str">
        <f>IF(STEP!D2441&lt;&gt;"",STEP!D2441,"")</f>
        <v/>
      </c>
      <c r="E2441" s="384" t="str">
        <f>IF(STEP!E2441&lt;&gt;"",STEP!E2441,"")</f>
        <v/>
      </c>
      <c r="F2441" s="248"/>
      <c r="G2441" s="249"/>
      <c r="H2441" s="250"/>
      <c r="I2441" s="250"/>
      <c r="J2441" s="250"/>
      <c r="K2441" s="250"/>
      <c r="L2441" s="250"/>
      <c r="M2441" s="250"/>
      <c r="N2441" s="250"/>
      <c r="O2441" s="250"/>
      <c r="P2441" s="250"/>
      <c r="Q2441" s="250"/>
      <c r="R2441" s="250"/>
      <c r="S2441" s="250"/>
      <c r="T2441" s="250"/>
      <c r="U2441" s="250"/>
      <c r="V2441" s="250"/>
      <c r="W2441" s="250"/>
      <c r="X2441" s="250"/>
      <c r="Y2441" s="250"/>
      <c r="Z2441" s="250"/>
      <c r="AA2441" s="250"/>
      <c r="AB2441" s="250"/>
      <c r="AC2441" s="250"/>
      <c r="AD2441" s="250"/>
      <c r="AE2441" s="251"/>
      <c r="AF2441" s="251"/>
      <c r="AG2441" s="251"/>
      <c r="AH2441" s="251"/>
      <c r="AI2441" s="251"/>
      <c r="AJ2441" s="251"/>
      <c r="AK2441" s="251"/>
      <c r="AL2441" s="251"/>
      <c r="AM2441" s="251"/>
      <c r="AN2441" s="251"/>
      <c r="AO2441" s="250"/>
      <c r="AP2441" s="250"/>
      <c r="AQ2441" s="250"/>
      <c r="AR2441" s="250"/>
      <c r="AS2441" s="250"/>
      <c r="AT2441" s="250"/>
      <c r="AU2441" s="250"/>
      <c r="AW2441" s="282" t="str">
        <f t="shared" ref="AW2441:AW2475" si="292">IF(W2441&lt;&gt;"",IF(W2441&lt;&gt;"",CEILING(IF(J2441&lt;&gt;"",J2441,I2441),$AY$8),""),"")</f>
        <v/>
      </c>
      <c r="AX2441" s="282" t="str">
        <f t="shared" ref="AX2441:AX2475" si="293">IF(W2441&lt;&gt;"",IF(W2441&lt;&gt;"",IF(OR(K2441="早出",AND(BD2441&lt;AW2441,K2441&lt;&gt;"有償遅刻")),AW2441,BD2441),""),"")</f>
        <v/>
      </c>
      <c r="AY2441" s="282" t="str">
        <f t="shared" ref="AY2441:AY2475" si="294">IF(W2441&lt;&gt;"",FLOOR(IF(N2441&lt;&gt;"",N2441,M2441),$AY$8),"")</f>
        <v/>
      </c>
      <c r="AZ2441" s="282" t="str">
        <f t="shared" ref="AZ2441:AZ2475" si="295">IF(W2441&lt;&gt;"",IF(AY2441&lt;&gt;0,AY2441-AR2441,L2441-AR2441),"")</f>
        <v/>
      </c>
      <c r="BA2441" s="282" t="str">
        <f t="shared" ref="BA2441:BA2475" si="296">IF(W2441&lt;&gt;"",W2441,"")</f>
        <v/>
      </c>
      <c r="BD2441" s="250" t="str">
        <f>IF(W2441="","",IF(F2441="休日",AW2441,IF(F2441="法休",AW2441,VLOOKUP(F2441,カレンダマスタ!$Q$56:$R$69,2,FALSE))))</f>
        <v/>
      </c>
      <c r="BG2441" s="250" t="str">
        <f>STEP!AF2441</f>
        <v/>
      </c>
      <c r="BH2441" s="250" t="str">
        <f>IF(AX2441="","",IF(P2441&lt;&gt;"","",IF(BG2441="CS","OK",IF(VLOOKUP(E2441,カレンダマスタ!$A$5:$D$381,4,FALSE)&gt;0,"",IF(OR(AX2441*24&gt;10.84,AZ2441*24&lt;14.5)=TRUE,"×","OK")))))</f>
        <v/>
      </c>
    </row>
    <row r="2442" spans="2:60">
      <c r="B2442" s="111"/>
      <c r="C2442" s="385" t="str">
        <f>IF(STEP!C2442&lt;&gt;"",STEP!C2442,"")</f>
        <v/>
      </c>
      <c r="D2442" s="386" t="str">
        <f>IF(STEP!D2442&lt;&gt;"",STEP!D2442,"")</f>
        <v/>
      </c>
      <c r="E2442" s="387" t="str">
        <f>IF(STEP!E2442&lt;&gt;"",STEP!E2442,"")</f>
        <v/>
      </c>
      <c r="F2442" s="253"/>
      <c r="G2442" s="252"/>
      <c r="H2442" s="254"/>
      <c r="I2442" s="254"/>
      <c r="J2442" s="254"/>
      <c r="K2442" s="254"/>
      <c r="L2442" s="254"/>
      <c r="M2442" s="254"/>
      <c r="N2442" s="254"/>
      <c r="O2442" s="254"/>
      <c r="P2442" s="254"/>
      <c r="Q2442" s="254"/>
      <c r="R2442" s="254"/>
      <c r="S2442" s="254"/>
      <c r="T2442" s="254"/>
      <c r="U2442" s="254"/>
      <c r="V2442" s="254"/>
      <c r="W2442" s="254"/>
      <c r="X2442" s="254"/>
      <c r="Y2442" s="254"/>
      <c r="Z2442" s="254"/>
      <c r="AA2442" s="254"/>
      <c r="AB2442" s="254"/>
      <c r="AC2442" s="254"/>
      <c r="AD2442" s="254"/>
      <c r="AE2442" s="255"/>
      <c r="AF2442" s="255"/>
      <c r="AG2442" s="255"/>
      <c r="AH2442" s="255"/>
      <c r="AI2442" s="255"/>
      <c r="AJ2442" s="255"/>
      <c r="AK2442" s="255"/>
      <c r="AL2442" s="255"/>
      <c r="AM2442" s="255"/>
      <c r="AN2442" s="255"/>
      <c r="AO2442" s="254"/>
      <c r="AP2442" s="254"/>
      <c r="AQ2442" s="254"/>
      <c r="AR2442" s="254"/>
      <c r="AS2442" s="254"/>
      <c r="AT2442" s="254"/>
      <c r="AU2442" s="254"/>
      <c r="AW2442" s="283" t="str">
        <f t="shared" si="292"/>
        <v/>
      </c>
      <c r="AX2442" s="283" t="str">
        <f t="shared" si="293"/>
        <v/>
      </c>
      <c r="AY2442" s="283" t="str">
        <f t="shared" si="294"/>
        <v/>
      </c>
      <c r="AZ2442" s="283" t="str">
        <f t="shared" si="295"/>
        <v/>
      </c>
      <c r="BA2442" s="283" t="str">
        <f t="shared" si="296"/>
        <v/>
      </c>
      <c r="BD2442" s="254" t="str">
        <f>IF(W2442="","",IF(F2442="休日",AW2442,IF(F2442="法休",AW2442,VLOOKUP(F2442,カレンダマスタ!$Q$56:$R$69,2,FALSE))))</f>
        <v/>
      </c>
      <c r="BG2442" s="254" t="str">
        <f t="shared" ref="BG2442:BG2475" si="297">BG2441</f>
        <v/>
      </c>
      <c r="BH2442" s="254" t="str">
        <f>IF(AX2442="","",IF(P2442&lt;&gt;"","",IF(BG2442="CS","OK",IF(VLOOKUP(E2442,カレンダマスタ!$A$5:$D$381,4,FALSE)&gt;0,"",IF(OR(AX2442*24&gt;10.84,AZ2442*24&lt;14.5)=TRUE,"×","OK")))))</f>
        <v/>
      </c>
    </row>
    <row r="2443" spans="2:60">
      <c r="B2443" s="111"/>
      <c r="C2443" s="385" t="str">
        <f>IF(STEP!C2443&lt;&gt;"",STEP!C2443,"")</f>
        <v/>
      </c>
      <c r="D2443" s="386" t="str">
        <f>IF(STEP!D2443&lt;&gt;"",STEP!D2443,"")</f>
        <v/>
      </c>
      <c r="E2443" s="387" t="str">
        <f>IF(STEP!E2443&lt;&gt;"",STEP!E2443,"")</f>
        <v/>
      </c>
      <c r="F2443" s="253"/>
      <c r="G2443" s="252"/>
      <c r="H2443" s="254"/>
      <c r="I2443" s="254"/>
      <c r="J2443" s="254"/>
      <c r="K2443" s="254"/>
      <c r="L2443" s="254"/>
      <c r="M2443" s="254"/>
      <c r="N2443" s="254"/>
      <c r="O2443" s="254"/>
      <c r="P2443" s="254"/>
      <c r="Q2443" s="254"/>
      <c r="R2443" s="254"/>
      <c r="S2443" s="254"/>
      <c r="T2443" s="254"/>
      <c r="U2443" s="254"/>
      <c r="V2443" s="254"/>
      <c r="W2443" s="254"/>
      <c r="X2443" s="254"/>
      <c r="Y2443" s="254"/>
      <c r="Z2443" s="254"/>
      <c r="AA2443" s="254"/>
      <c r="AB2443" s="254"/>
      <c r="AC2443" s="254"/>
      <c r="AD2443" s="254"/>
      <c r="AE2443" s="255"/>
      <c r="AF2443" s="255"/>
      <c r="AG2443" s="255"/>
      <c r="AH2443" s="255"/>
      <c r="AI2443" s="255"/>
      <c r="AJ2443" s="255"/>
      <c r="AK2443" s="255"/>
      <c r="AL2443" s="255"/>
      <c r="AM2443" s="255"/>
      <c r="AN2443" s="255"/>
      <c r="AO2443" s="254"/>
      <c r="AP2443" s="254"/>
      <c r="AQ2443" s="254"/>
      <c r="AR2443" s="254"/>
      <c r="AS2443" s="254"/>
      <c r="AT2443" s="254"/>
      <c r="AU2443" s="254"/>
      <c r="AW2443" s="283" t="str">
        <f t="shared" si="292"/>
        <v/>
      </c>
      <c r="AX2443" s="283" t="str">
        <f t="shared" si="293"/>
        <v/>
      </c>
      <c r="AY2443" s="283" t="str">
        <f t="shared" si="294"/>
        <v/>
      </c>
      <c r="AZ2443" s="283" t="str">
        <f t="shared" si="295"/>
        <v/>
      </c>
      <c r="BA2443" s="283" t="str">
        <f t="shared" si="296"/>
        <v/>
      </c>
      <c r="BD2443" s="254" t="str">
        <f>IF(W2443="","",IF(F2443="休日",AW2443,IF(F2443="法休",AW2443,VLOOKUP(F2443,カレンダマスタ!$Q$56:$R$69,2,FALSE))))</f>
        <v/>
      </c>
      <c r="BG2443" s="254" t="str">
        <f t="shared" si="297"/>
        <v/>
      </c>
      <c r="BH2443" s="254" t="str">
        <f>IF(AX2443="","",IF(P2443&lt;&gt;"","",IF(BG2443="CS","OK",IF(VLOOKUP(E2443,カレンダマスタ!$A$5:$D$381,4,FALSE)&gt;0,"",IF(OR(AX2443*24&gt;10.84,AZ2443*24&lt;14.5)=TRUE,"×","OK")))))</f>
        <v/>
      </c>
    </row>
    <row r="2444" spans="2:60">
      <c r="B2444" s="111"/>
      <c r="C2444" s="385" t="str">
        <f>IF(STEP!C2444&lt;&gt;"",STEP!C2444,"")</f>
        <v/>
      </c>
      <c r="D2444" s="386" t="str">
        <f>IF(STEP!D2444&lt;&gt;"",STEP!D2444,"")</f>
        <v/>
      </c>
      <c r="E2444" s="387" t="str">
        <f>IF(STEP!E2444&lt;&gt;"",STEP!E2444,"")</f>
        <v/>
      </c>
      <c r="F2444" s="256"/>
      <c r="G2444" s="257"/>
      <c r="H2444" s="254"/>
      <c r="I2444" s="254"/>
      <c r="J2444" s="254"/>
      <c r="K2444" s="254"/>
      <c r="L2444" s="254"/>
      <c r="M2444" s="254"/>
      <c r="N2444" s="254"/>
      <c r="O2444" s="254"/>
      <c r="P2444" s="254"/>
      <c r="Q2444" s="254"/>
      <c r="R2444" s="254"/>
      <c r="S2444" s="254"/>
      <c r="T2444" s="254"/>
      <c r="U2444" s="254"/>
      <c r="V2444" s="254"/>
      <c r="W2444" s="254"/>
      <c r="X2444" s="254"/>
      <c r="Y2444" s="254"/>
      <c r="Z2444" s="254"/>
      <c r="AA2444" s="254"/>
      <c r="AB2444" s="254"/>
      <c r="AC2444" s="254"/>
      <c r="AD2444" s="254"/>
      <c r="AE2444" s="255"/>
      <c r="AF2444" s="255"/>
      <c r="AG2444" s="255"/>
      <c r="AH2444" s="255"/>
      <c r="AI2444" s="255"/>
      <c r="AJ2444" s="255"/>
      <c r="AK2444" s="255"/>
      <c r="AL2444" s="255"/>
      <c r="AM2444" s="255"/>
      <c r="AN2444" s="255"/>
      <c r="AO2444" s="254"/>
      <c r="AP2444" s="254"/>
      <c r="AQ2444" s="254"/>
      <c r="AR2444" s="254"/>
      <c r="AS2444" s="254"/>
      <c r="AT2444" s="254"/>
      <c r="AU2444" s="254"/>
      <c r="AW2444" s="283" t="str">
        <f t="shared" si="292"/>
        <v/>
      </c>
      <c r="AX2444" s="283" t="str">
        <f t="shared" si="293"/>
        <v/>
      </c>
      <c r="AY2444" s="283" t="str">
        <f t="shared" si="294"/>
        <v/>
      </c>
      <c r="AZ2444" s="283" t="str">
        <f t="shared" si="295"/>
        <v/>
      </c>
      <c r="BA2444" s="283" t="str">
        <f t="shared" si="296"/>
        <v/>
      </c>
      <c r="BD2444" s="254" t="str">
        <f>IF(W2444="","",IF(F2444="休日",AW2444,IF(F2444="法休",AW2444,VLOOKUP(F2444,カレンダマスタ!$Q$56:$R$69,2,FALSE))))</f>
        <v/>
      </c>
      <c r="BG2444" s="254" t="str">
        <f t="shared" si="297"/>
        <v/>
      </c>
      <c r="BH2444" s="254" t="str">
        <f>IF(AX2444="","",IF(P2444&lt;&gt;"","",IF(BG2444="CS","OK",IF(VLOOKUP(E2444,カレンダマスタ!$A$5:$D$381,4,FALSE)&gt;0,"",IF(OR(AX2444*24&gt;10.84,AZ2444*24&lt;14.5)=TRUE,"×","OK")))))</f>
        <v/>
      </c>
    </row>
    <row r="2445" spans="2:60">
      <c r="B2445" s="111"/>
      <c r="C2445" s="385" t="str">
        <f>IF(STEP!C2445&lt;&gt;"",STEP!C2445,"")</f>
        <v/>
      </c>
      <c r="D2445" s="386" t="str">
        <f>IF(STEP!D2445&lt;&gt;"",STEP!D2445,"")</f>
        <v/>
      </c>
      <c r="E2445" s="387" t="str">
        <f>IF(STEP!E2445&lt;&gt;"",STEP!E2445,"")</f>
        <v/>
      </c>
      <c r="F2445" s="256"/>
      <c r="G2445" s="257"/>
      <c r="H2445" s="254"/>
      <c r="I2445" s="254"/>
      <c r="J2445" s="254"/>
      <c r="K2445" s="254"/>
      <c r="L2445" s="254"/>
      <c r="M2445" s="254"/>
      <c r="N2445" s="254"/>
      <c r="O2445" s="254"/>
      <c r="P2445" s="254"/>
      <c r="Q2445" s="254"/>
      <c r="R2445" s="254"/>
      <c r="S2445" s="254"/>
      <c r="T2445" s="254"/>
      <c r="U2445" s="254"/>
      <c r="V2445" s="254"/>
      <c r="W2445" s="254"/>
      <c r="X2445" s="254"/>
      <c r="Y2445" s="254"/>
      <c r="Z2445" s="254"/>
      <c r="AA2445" s="254"/>
      <c r="AB2445" s="254"/>
      <c r="AC2445" s="254"/>
      <c r="AD2445" s="254"/>
      <c r="AE2445" s="255"/>
      <c r="AF2445" s="255"/>
      <c r="AG2445" s="255"/>
      <c r="AH2445" s="255"/>
      <c r="AI2445" s="255"/>
      <c r="AJ2445" s="255"/>
      <c r="AK2445" s="255"/>
      <c r="AL2445" s="255"/>
      <c r="AM2445" s="255"/>
      <c r="AN2445" s="255"/>
      <c r="AO2445" s="254"/>
      <c r="AP2445" s="254"/>
      <c r="AQ2445" s="254"/>
      <c r="AR2445" s="254"/>
      <c r="AS2445" s="254"/>
      <c r="AT2445" s="254"/>
      <c r="AU2445" s="254"/>
      <c r="AW2445" s="283" t="str">
        <f t="shared" si="292"/>
        <v/>
      </c>
      <c r="AX2445" s="283" t="str">
        <f t="shared" si="293"/>
        <v/>
      </c>
      <c r="AY2445" s="283" t="str">
        <f t="shared" si="294"/>
        <v/>
      </c>
      <c r="AZ2445" s="283" t="str">
        <f t="shared" si="295"/>
        <v/>
      </c>
      <c r="BA2445" s="283" t="str">
        <f t="shared" si="296"/>
        <v/>
      </c>
      <c r="BD2445" s="254" t="str">
        <f>IF(W2445="","",IF(F2445="休日",AW2445,IF(F2445="法休",AW2445,VLOOKUP(F2445,カレンダマスタ!$Q$56:$R$69,2,FALSE))))</f>
        <v/>
      </c>
      <c r="BG2445" s="254" t="str">
        <f t="shared" si="297"/>
        <v/>
      </c>
      <c r="BH2445" s="254" t="str">
        <f>IF(AX2445="","",IF(P2445&lt;&gt;"","",IF(BG2445="CS","OK",IF(VLOOKUP(E2445,カレンダマスタ!$A$5:$D$381,4,FALSE)&gt;0,"",IF(OR(AX2445*24&gt;10.84,AZ2445*24&lt;14.5)=TRUE,"×","OK")))))</f>
        <v/>
      </c>
    </row>
    <row r="2446" spans="2:60">
      <c r="B2446" s="111"/>
      <c r="C2446" s="385" t="str">
        <f>IF(STEP!C2446&lt;&gt;"",STEP!C2446,"")</f>
        <v/>
      </c>
      <c r="D2446" s="386" t="str">
        <f>IF(STEP!D2446&lt;&gt;"",STEP!D2446,"")</f>
        <v/>
      </c>
      <c r="E2446" s="387" t="str">
        <f>IF(STEP!E2446&lt;&gt;"",STEP!E2446,"")</f>
        <v/>
      </c>
      <c r="F2446" s="256"/>
      <c r="G2446" s="252"/>
      <c r="H2446" s="254"/>
      <c r="I2446" s="254"/>
      <c r="J2446" s="254"/>
      <c r="K2446" s="254"/>
      <c r="L2446" s="254"/>
      <c r="M2446" s="254"/>
      <c r="N2446" s="254"/>
      <c r="O2446" s="254"/>
      <c r="P2446" s="254"/>
      <c r="Q2446" s="254"/>
      <c r="R2446" s="254"/>
      <c r="S2446" s="254"/>
      <c r="T2446" s="254"/>
      <c r="U2446" s="254"/>
      <c r="V2446" s="254"/>
      <c r="W2446" s="254"/>
      <c r="X2446" s="254"/>
      <c r="Y2446" s="254"/>
      <c r="Z2446" s="254"/>
      <c r="AA2446" s="254"/>
      <c r="AB2446" s="254"/>
      <c r="AC2446" s="254"/>
      <c r="AD2446" s="254"/>
      <c r="AE2446" s="255"/>
      <c r="AF2446" s="255"/>
      <c r="AG2446" s="255"/>
      <c r="AH2446" s="255"/>
      <c r="AI2446" s="255"/>
      <c r="AJ2446" s="255"/>
      <c r="AK2446" s="255"/>
      <c r="AL2446" s="255"/>
      <c r="AM2446" s="255"/>
      <c r="AN2446" s="255"/>
      <c r="AO2446" s="254"/>
      <c r="AP2446" s="254"/>
      <c r="AQ2446" s="254"/>
      <c r="AR2446" s="254"/>
      <c r="AS2446" s="254"/>
      <c r="AT2446" s="254"/>
      <c r="AU2446" s="254"/>
      <c r="AW2446" s="283" t="str">
        <f t="shared" si="292"/>
        <v/>
      </c>
      <c r="AX2446" s="283" t="str">
        <f t="shared" si="293"/>
        <v/>
      </c>
      <c r="AY2446" s="283" t="str">
        <f t="shared" si="294"/>
        <v/>
      </c>
      <c r="AZ2446" s="283" t="str">
        <f t="shared" si="295"/>
        <v/>
      </c>
      <c r="BA2446" s="283" t="str">
        <f t="shared" si="296"/>
        <v/>
      </c>
      <c r="BD2446" s="254" t="str">
        <f>IF(W2446="","",IF(F2446="休日",AW2446,IF(F2446="法休",AW2446,VLOOKUP(F2446,カレンダマスタ!$Q$56:$R$69,2,FALSE))))</f>
        <v/>
      </c>
      <c r="BG2446" s="254" t="str">
        <f t="shared" si="297"/>
        <v/>
      </c>
      <c r="BH2446" s="254" t="str">
        <f>IF(AX2446="","",IF(P2446&lt;&gt;"","",IF(BG2446="CS","OK",IF(VLOOKUP(E2446,カレンダマスタ!$A$5:$D$381,4,FALSE)&gt;0,"",IF(OR(AX2446*24&gt;10.84,AZ2446*24&lt;14.5)=TRUE,"×","OK")))))</f>
        <v/>
      </c>
    </row>
    <row r="2447" spans="2:60">
      <c r="B2447" s="111"/>
      <c r="C2447" s="388" t="str">
        <f>IF(STEP!C2447&lt;&gt;"",STEP!C2447,"")</f>
        <v/>
      </c>
      <c r="D2447" s="389" t="str">
        <f>IF(STEP!D2447&lt;&gt;"",STEP!D2447,"")</f>
        <v/>
      </c>
      <c r="E2447" s="390" t="str">
        <f>IF(STEP!E2447&lt;&gt;"",STEP!E2447,"")</f>
        <v/>
      </c>
      <c r="F2447" s="259"/>
      <c r="G2447" s="258"/>
      <c r="H2447" s="260"/>
      <c r="I2447" s="260"/>
      <c r="J2447" s="260"/>
      <c r="K2447" s="260"/>
      <c r="L2447" s="260"/>
      <c r="M2447" s="260"/>
      <c r="N2447" s="260"/>
      <c r="O2447" s="260"/>
      <c r="P2447" s="260"/>
      <c r="Q2447" s="260"/>
      <c r="R2447" s="260"/>
      <c r="S2447" s="260"/>
      <c r="T2447" s="260"/>
      <c r="U2447" s="260"/>
      <c r="V2447" s="260"/>
      <c r="W2447" s="260"/>
      <c r="X2447" s="260"/>
      <c r="Y2447" s="260"/>
      <c r="Z2447" s="260"/>
      <c r="AA2447" s="260"/>
      <c r="AB2447" s="260"/>
      <c r="AC2447" s="260"/>
      <c r="AD2447" s="260"/>
      <c r="AE2447" s="261"/>
      <c r="AF2447" s="261"/>
      <c r="AG2447" s="261"/>
      <c r="AH2447" s="261"/>
      <c r="AI2447" s="261"/>
      <c r="AJ2447" s="261"/>
      <c r="AK2447" s="261"/>
      <c r="AL2447" s="261"/>
      <c r="AM2447" s="261"/>
      <c r="AN2447" s="261"/>
      <c r="AO2447" s="260"/>
      <c r="AP2447" s="260"/>
      <c r="AQ2447" s="260"/>
      <c r="AR2447" s="260"/>
      <c r="AS2447" s="260"/>
      <c r="AT2447" s="260"/>
      <c r="AU2447" s="260"/>
      <c r="AW2447" s="284" t="str">
        <f t="shared" si="292"/>
        <v/>
      </c>
      <c r="AX2447" s="284" t="str">
        <f t="shared" si="293"/>
        <v/>
      </c>
      <c r="AY2447" s="284" t="str">
        <f t="shared" si="294"/>
        <v/>
      </c>
      <c r="AZ2447" s="284" t="str">
        <f t="shared" si="295"/>
        <v/>
      </c>
      <c r="BA2447" s="284" t="str">
        <f t="shared" si="296"/>
        <v/>
      </c>
      <c r="BD2447" s="260" t="str">
        <f>IF(W2447="","",IF(F2447="休日",AW2447,IF(F2447="法休",AW2447,VLOOKUP(F2447,カレンダマスタ!$Q$56:$R$69,2,FALSE))))</f>
        <v/>
      </c>
      <c r="BG2447" s="260" t="str">
        <f t="shared" si="297"/>
        <v/>
      </c>
      <c r="BH2447" s="260" t="str">
        <f>IF(AX2447="","",IF(P2447&lt;&gt;"","",IF(BG2447="CS","OK",IF(VLOOKUP(E2447,カレンダマスタ!$A$5:$D$381,4,FALSE)&gt;0,"",IF(OR(AX2447*24&gt;10.84,AZ2447*24&lt;14.5)=TRUE,"×","OK")))))</f>
        <v/>
      </c>
    </row>
    <row r="2448" spans="2:60">
      <c r="B2448" s="111"/>
      <c r="C2448" s="391" t="str">
        <f>IF(STEP!C2448&lt;&gt;"",STEP!C2448,"")</f>
        <v/>
      </c>
      <c r="D2448" s="392" t="str">
        <f>IF(STEP!D2448&lt;&gt;"",STEP!D2448,"")</f>
        <v/>
      </c>
      <c r="E2448" s="393" t="str">
        <f>IF(STEP!E2448&lt;&gt;"",STEP!E2448,"")</f>
        <v/>
      </c>
      <c r="F2448" s="263"/>
      <c r="G2448" s="262"/>
      <c r="H2448" s="264"/>
      <c r="I2448" s="264"/>
      <c r="J2448" s="264"/>
      <c r="K2448" s="264"/>
      <c r="L2448" s="264"/>
      <c r="M2448" s="264"/>
      <c r="N2448" s="264"/>
      <c r="O2448" s="264"/>
      <c r="P2448" s="264"/>
      <c r="Q2448" s="264"/>
      <c r="R2448" s="264"/>
      <c r="S2448" s="264"/>
      <c r="T2448" s="264"/>
      <c r="U2448" s="264"/>
      <c r="V2448" s="264"/>
      <c r="W2448" s="264"/>
      <c r="X2448" s="264"/>
      <c r="Y2448" s="264"/>
      <c r="Z2448" s="264"/>
      <c r="AA2448" s="264"/>
      <c r="AB2448" s="264"/>
      <c r="AC2448" s="264"/>
      <c r="AD2448" s="264"/>
      <c r="AE2448" s="265"/>
      <c r="AF2448" s="265"/>
      <c r="AG2448" s="265"/>
      <c r="AH2448" s="265"/>
      <c r="AI2448" s="265"/>
      <c r="AJ2448" s="265"/>
      <c r="AK2448" s="265"/>
      <c r="AL2448" s="265"/>
      <c r="AM2448" s="265"/>
      <c r="AN2448" s="265"/>
      <c r="AO2448" s="264"/>
      <c r="AP2448" s="264"/>
      <c r="AQ2448" s="264"/>
      <c r="AR2448" s="264"/>
      <c r="AS2448" s="264"/>
      <c r="AT2448" s="264"/>
      <c r="AU2448" s="264"/>
      <c r="AW2448" s="285" t="str">
        <f t="shared" si="292"/>
        <v/>
      </c>
      <c r="AX2448" s="285" t="str">
        <f t="shared" si="293"/>
        <v/>
      </c>
      <c r="AY2448" s="285" t="str">
        <f t="shared" si="294"/>
        <v/>
      </c>
      <c r="AZ2448" s="285" t="str">
        <f t="shared" si="295"/>
        <v/>
      </c>
      <c r="BA2448" s="285" t="str">
        <f t="shared" si="296"/>
        <v/>
      </c>
      <c r="BD2448" s="264" t="str">
        <f>IF(W2448="","",IF(F2448="休日",AW2448,IF(F2448="法休",AW2448,VLOOKUP(F2448,カレンダマスタ!$Q$56:$R$69,2,FALSE))))</f>
        <v/>
      </c>
      <c r="BG2448" s="264" t="str">
        <f t="shared" si="297"/>
        <v/>
      </c>
      <c r="BH2448" s="264" t="str">
        <f>IF(AX2448="","",IF(P2448&lt;&gt;"","",IF(BG2448="CS","OK",IF(VLOOKUP(E2448,カレンダマスタ!$A$5:$D$381,4,FALSE)&gt;0,"",IF(OR(AX2448*24&gt;10.84,AZ2448*24&lt;14.5)=TRUE,"×","OK")))))</f>
        <v/>
      </c>
    </row>
    <row r="2449" spans="2:60">
      <c r="B2449" s="111"/>
      <c r="C2449" s="385" t="str">
        <f>IF(STEP!C2449&lt;&gt;"",STEP!C2449,"")</f>
        <v/>
      </c>
      <c r="D2449" s="386" t="str">
        <f>IF(STEP!D2449&lt;&gt;"",STEP!D2449,"")</f>
        <v/>
      </c>
      <c r="E2449" s="387" t="str">
        <f>IF(STEP!E2449&lt;&gt;"",STEP!E2449,"")</f>
        <v/>
      </c>
      <c r="F2449" s="253"/>
      <c r="G2449" s="252"/>
      <c r="H2449" s="254"/>
      <c r="I2449" s="254"/>
      <c r="J2449" s="254"/>
      <c r="K2449" s="254"/>
      <c r="L2449" s="254"/>
      <c r="M2449" s="254"/>
      <c r="N2449" s="254"/>
      <c r="O2449" s="254"/>
      <c r="P2449" s="254"/>
      <c r="Q2449" s="254"/>
      <c r="R2449" s="254"/>
      <c r="S2449" s="254"/>
      <c r="T2449" s="254"/>
      <c r="U2449" s="254"/>
      <c r="V2449" s="254"/>
      <c r="W2449" s="254"/>
      <c r="X2449" s="254"/>
      <c r="Y2449" s="254"/>
      <c r="Z2449" s="254"/>
      <c r="AA2449" s="254"/>
      <c r="AB2449" s="254"/>
      <c r="AC2449" s="254"/>
      <c r="AD2449" s="254"/>
      <c r="AE2449" s="255"/>
      <c r="AF2449" s="255"/>
      <c r="AG2449" s="255"/>
      <c r="AH2449" s="255"/>
      <c r="AI2449" s="255"/>
      <c r="AJ2449" s="255"/>
      <c r="AK2449" s="255"/>
      <c r="AL2449" s="255"/>
      <c r="AM2449" s="255"/>
      <c r="AN2449" s="255"/>
      <c r="AO2449" s="254"/>
      <c r="AP2449" s="254"/>
      <c r="AQ2449" s="254"/>
      <c r="AR2449" s="254"/>
      <c r="AS2449" s="254"/>
      <c r="AT2449" s="254"/>
      <c r="AU2449" s="254"/>
      <c r="AW2449" s="283" t="str">
        <f t="shared" si="292"/>
        <v/>
      </c>
      <c r="AX2449" s="283" t="str">
        <f t="shared" si="293"/>
        <v/>
      </c>
      <c r="AY2449" s="283" t="str">
        <f t="shared" si="294"/>
        <v/>
      </c>
      <c r="AZ2449" s="283" t="str">
        <f t="shared" si="295"/>
        <v/>
      </c>
      <c r="BA2449" s="283" t="str">
        <f t="shared" si="296"/>
        <v/>
      </c>
      <c r="BD2449" s="254" t="str">
        <f>IF(W2449="","",IF(F2449="休日",AW2449,IF(F2449="法休",AW2449,VLOOKUP(F2449,カレンダマスタ!$Q$56:$R$69,2,FALSE))))</f>
        <v/>
      </c>
      <c r="BG2449" s="254" t="str">
        <f t="shared" si="297"/>
        <v/>
      </c>
      <c r="BH2449" s="254" t="str">
        <f>IF(AX2449="","",IF(P2449&lt;&gt;"","",IF(BG2449="CS","OK",IF(VLOOKUP(E2449,カレンダマスタ!$A$5:$D$381,4,FALSE)&gt;0,"",IF(OR(AX2449*24&gt;10.84,AZ2449*24&lt;14.5)=TRUE,"×","OK")))))</f>
        <v/>
      </c>
    </row>
    <row r="2450" spans="2:60">
      <c r="B2450" s="111"/>
      <c r="C2450" s="385" t="str">
        <f>IF(STEP!C2450&lt;&gt;"",STEP!C2450,"")</f>
        <v/>
      </c>
      <c r="D2450" s="386" t="str">
        <f>IF(STEP!D2450&lt;&gt;"",STEP!D2450,"")</f>
        <v/>
      </c>
      <c r="E2450" s="387" t="str">
        <f>IF(STEP!E2450&lt;&gt;"",STEP!E2450,"")</f>
        <v/>
      </c>
      <c r="F2450" s="253"/>
      <c r="G2450" s="252"/>
      <c r="H2450" s="254"/>
      <c r="I2450" s="254"/>
      <c r="J2450" s="254"/>
      <c r="K2450" s="254"/>
      <c r="L2450" s="254"/>
      <c r="M2450" s="254"/>
      <c r="N2450" s="254"/>
      <c r="O2450" s="254"/>
      <c r="P2450" s="254"/>
      <c r="Q2450" s="254"/>
      <c r="R2450" s="254"/>
      <c r="S2450" s="254"/>
      <c r="T2450" s="254"/>
      <c r="U2450" s="254"/>
      <c r="V2450" s="254"/>
      <c r="W2450" s="254"/>
      <c r="X2450" s="254"/>
      <c r="Y2450" s="254"/>
      <c r="Z2450" s="254"/>
      <c r="AA2450" s="254"/>
      <c r="AB2450" s="254"/>
      <c r="AC2450" s="254"/>
      <c r="AD2450" s="254"/>
      <c r="AE2450" s="255"/>
      <c r="AF2450" s="255"/>
      <c r="AG2450" s="255"/>
      <c r="AH2450" s="255"/>
      <c r="AI2450" s="255"/>
      <c r="AJ2450" s="255"/>
      <c r="AK2450" s="255"/>
      <c r="AL2450" s="255"/>
      <c r="AM2450" s="255"/>
      <c r="AN2450" s="255"/>
      <c r="AO2450" s="254"/>
      <c r="AP2450" s="254"/>
      <c r="AQ2450" s="254"/>
      <c r="AR2450" s="254"/>
      <c r="AS2450" s="254"/>
      <c r="AT2450" s="254"/>
      <c r="AU2450" s="254"/>
      <c r="AW2450" s="283" t="str">
        <f t="shared" si="292"/>
        <v/>
      </c>
      <c r="AX2450" s="283" t="str">
        <f t="shared" si="293"/>
        <v/>
      </c>
      <c r="AY2450" s="283" t="str">
        <f t="shared" si="294"/>
        <v/>
      </c>
      <c r="AZ2450" s="283" t="str">
        <f t="shared" si="295"/>
        <v/>
      </c>
      <c r="BA2450" s="283" t="str">
        <f t="shared" si="296"/>
        <v/>
      </c>
      <c r="BD2450" s="254" t="str">
        <f>IF(W2450="","",IF(F2450="休日",AW2450,IF(F2450="法休",AW2450,VLOOKUP(F2450,カレンダマスタ!$Q$56:$R$69,2,FALSE))))</f>
        <v/>
      </c>
      <c r="BG2450" s="254" t="str">
        <f t="shared" si="297"/>
        <v/>
      </c>
      <c r="BH2450" s="254" t="str">
        <f>IF(AX2450="","",IF(P2450&lt;&gt;"","",IF(BG2450="CS","OK",IF(VLOOKUP(E2450,カレンダマスタ!$A$5:$D$381,4,FALSE)&gt;0,"",IF(OR(AX2450*24&gt;10.84,AZ2450*24&lt;14.5)=TRUE,"×","OK")))))</f>
        <v/>
      </c>
    </row>
    <row r="2451" spans="2:60">
      <c r="B2451" s="111"/>
      <c r="C2451" s="385" t="str">
        <f>IF(STEP!C2451&lt;&gt;"",STEP!C2451,"")</f>
        <v/>
      </c>
      <c r="D2451" s="386" t="str">
        <f>IF(STEP!D2451&lt;&gt;"",STEP!D2451,"")</f>
        <v/>
      </c>
      <c r="E2451" s="387" t="str">
        <f>IF(STEP!E2451&lt;&gt;"",STEP!E2451,"")</f>
        <v/>
      </c>
      <c r="F2451" s="256"/>
      <c r="G2451" s="257"/>
      <c r="H2451" s="254"/>
      <c r="I2451" s="254"/>
      <c r="J2451" s="254"/>
      <c r="K2451" s="254"/>
      <c r="L2451" s="254"/>
      <c r="M2451" s="254"/>
      <c r="N2451" s="254"/>
      <c r="O2451" s="254"/>
      <c r="P2451" s="254"/>
      <c r="Q2451" s="254"/>
      <c r="R2451" s="254"/>
      <c r="S2451" s="254"/>
      <c r="T2451" s="254"/>
      <c r="U2451" s="254"/>
      <c r="V2451" s="254"/>
      <c r="W2451" s="254"/>
      <c r="X2451" s="254"/>
      <c r="Y2451" s="254"/>
      <c r="Z2451" s="254"/>
      <c r="AA2451" s="254"/>
      <c r="AB2451" s="254"/>
      <c r="AC2451" s="254"/>
      <c r="AD2451" s="254"/>
      <c r="AE2451" s="255"/>
      <c r="AF2451" s="255"/>
      <c r="AG2451" s="255"/>
      <c r="AH2451" s="255"/>
      <c r="AI2451" s="255"/>
      <c r="AJ2451" s="255"/>
      <c r="AK2451" s="255"/>
      <c r="AL2451" s="255"/>
      <c r="AM2451" s="255"/>
      <c r="AN2451" s="255"/>
      <c r="AO2451" s="254"/>
      <c r="AP2451" s="254"/>
      <c r="AQ2451" s="254"/>
      <c r="AR2451" s="254"/>
      <c r="AS2451" s="254"/>
      <c r="AT2451" s="254"/>
      <c r="AU2451" s="254"/>
      <c r="AW2451" s="283" t="str">
        <f t="shared" si="292"/>
        <v/>
      </c>
      <c r="AX2451" s="283" t="str">
        <f t="shared" si="293"/>
        <v/>
      </c>
      <c r="AY2451" s="283" t="str">
        <f t="shared" si="294"/>
        <v/>
      </c>
      <c r="AZ2451" s="283" t="str">
        <f t="shared" si="295"/>
        <v/>
      </c>
      <c r="BA2451" s="283" t="str">
        <f t="shared" si="296"/>
        <v/>
      </c>
      <c r="BD2451" s="254" t="str">
        <f>IF(W2451="","",IF(F2451="休日",AW2451,IF(F2451="法休",AW2451,VLOOKUP(F2451,カレンダマスタ!$Q$56:$R$69,2,FALSE))))</f>
        <v/>
      </c>
      <c r="BG2451" s="254" t="str">
        <f t="shared" si="297"/>
        <v/>
      </c>
      <c r="BH2451" s="254" t="str">
        <f>IF(AX2451="","",IF(P2451&lt;&gt;"","",IF(BG2451="CS","OK",IF(VLOOKUP(E2451,カレンダマスタ!$A$5:$D$381,4,FALSE)&gt;0,"",IF(OR(AX2451*24&gt;10.84,AZ2451*24&lt;14.5)=TRUE,"×","OK")))))</f>
        <v/>
      </c>
    </row>
    <row r="2452" spans="2:60">
      <c r="B2452" s="111"/>
      <c r="C2452" s="385" t="str">
        <f>IF(STEP!C2452&lt;&gt;"",STEP!C2452,"")</f>
        <v/>
      </c>
      <c r="D2452" s="386" t="str">
        <f>IF(STEP!D2452&lt;&gt;"",STEP!D2452,"")</f>
        <v/>
      </c>
      <c r="E2452" s="387" t="str">
        <f>IF(STEP!E2452&lt;&gt;"",STEP!E2452,"")</f>
        <v/>
      </c>
      <c r="F2452" s="256"/>
      <c r="G2452" s="257"/>
      <c r="H2452" s="254"/>
      <c r="I2452" s="254"/>
      <c r="J2452" s="254"/>
      <c r="K2452" s="254"/>
      <c r="L2452" s="254"/>
      <c r="M2452" s="254"/>
      <c r="N2452" s="254"/>
      <c r="O2452" s="254"/>
      <c r="P2452" s="254"/>
      <c r="Q2452" s="254"/>
      <c r="R2452" s="254"/>
      <c r="S2452" s="254"/>
      <c r="T2452" s="254"/>
      <c r="U2452" s="254"/>
      <c r="V2452" s="254"/>
      <c r="W2452" s="254"/>
      <c r="X2452" s="254"/>
      <c r="Y2452" s="254"/>
      <c r="Z2452" s="254"/>
      <c r="AA2452" s="254"/>
      <c r="AB2452" s="254"/>
      <c r="AC2452" s="254"/>
      <c r="AD2452" s="254"/>
      <c r="AE2452" s="255"/>
      <c r="AF2452" s="255"/>
      <c r="AG2452" s="255"/>
      <c r="AH2452" s="255"/>
      <c r="AI2452" s="255"/>
      <c r="AJ2452" s="255"/>
      <c r="AK2452" s="255"/>
      <c r="AL2452" s="255"/>
      <c r="AM2452" s="255"/>
      <c r="AN2452" s="255"/>
      <c r="AO2452" s="254"/>
      <c r="AP2452" s="254"/>
      <c r="AQ2452" s="254"/>
      <c r="AR2452" s="254"/>
      <c r="AS2452" s="254"/>
      <c r="AT2452" s="254"/>
      <c r="AU2452" s="254"/>
      <c r="AW2452" s="283" t="str">
        <f t="shared" si="292"/>
        <v/>
      </c>
      <c r="AX2452" s="283" t="str">
        <f t="shared" si="293"/>
        <v/>
      </c>
      <c r="AY2452" s="283" t="str">
        <f t="shared" si="294"/>
        <v/>
      </c>
      <c r="AZ2452" s="283" t="str">
        <f t="shared" si="295"/>
        <v/>
      </c>
      <c r="BA2452" s="283" t="str">
        <f t="shared" si="296"/>
        <v/>
      </c>
      <c r="BD2452" s="254" t="str">
        <f>IF(W2452="","",IF(F2452="休日",AW2452,IF(F2452="法休",AW2452,VLOOKUP(F2452,カレンダマスタ!$Q$56:$R$69,2,FALSE))))</f>
        <v/>
      </c>
      <c r="BG2452" s="254" t="str">
        <f t="shared" si="297"/>
        <v/>
      </c>
      <c r="BH2452" s="254" t="str">
        <f>IF(AX2452="","",IF(P2452&lt;&gt;"","",IF(BG2452="CS","OK",IF(VLOOKUP(E2452,カレンダマスタ!$A$5:$D$381,4,FALSE)&gt;0,"",IF(OR(AX2452*24&gt;10.84,AZ2452*24&lt;14.5)=TRUE,"×","OK")))))</f>
        <v/>
      </c>
    </row>
    <row r="2453" spans="2:60">
      <c r="B2453" s="111"/>
      <c r="C2453" s="385" t="str">
        <f>IF(STEP!C2453&lt;&gt;"",STEP!C2453,"")</f>
        <v/>
      </c>
      <c r="D2453" s="386" t="str">
        <f>IF(STEP!D2453&lt;&gt;"",STEP!D2453,"")</f>
        <v/>
      </c>
      <c r="E2453" s="387" t="str">
        <f>IF(STEP!E2453&lt;&gt;"",STEP!E2453,"")</f>
        <v/>
      </c>
      <c r="F2453" s="256"/>
      <c r="G2453" s="257"/>
      <c r="H2453" s="254"/>
      <c r="I2453" s="254"/>
      <c r="J2453" s="254"/>
      <c r="K2453" s="254"/>
      <c r="L2453" s="254"/>
      <c r="M2453" s="254"/>
      <c r="N2453" s="254"/>
      <c r="O2453" s="254"/>
      <c r="P2453" s="254"/>
      <c r="Q2453" s="254"/>
      <c r="R2453" s="254"/>
      <c r="S2453" s="254"/>
      <c r="T2453" s="254"/>
      <c r="U2453" s="254"/>
      <c r="V2453" s="254"/>
      <c r="W2453" s="254"/>
      <c r="X2453" s="254"/>
      <c r="Y2453" s="254"/>
      <c r="Z2453" s="254"/>
      <c r="AA2453" s="254"/>
      <c r="AB2453" s="254"/>
      <c r="AC2453" s="254"/>
      <c r="AD2453" s="254"/>
      <c r="AE2453" s="255"/>
      <c r="AF2453" s="255"/>
      <c r="AG2453" s="255"/>
      <c r="AH2453" s="255"/>
      <c r="AI2453" s="255"/>
      <c r="AJ2453" s="255"/>
      <c r="AK2453" s="255"/>
      <c r="AL2453" s="255"/>
      <c r="AM2453" s="255"/>
      <c r="AN2453" s="255"/>
      <c r="AO2453" s="254"/>
      <c r="AP2453" s="254"/>
      <c r="AQ2453" s="254"/>
      <c r="AR2453" s="254"/>
      <c r="AS2453" s="254"/>
      <c r="AT2453" s="254"/>
      <c r="AU2453" s="254"/>
      <c r="AW2453" s="283" t="str">
        <f t="shared" si="292"/>
        <v/>
      </c>
      <c r="AX2453" s="283" t="str">
        <f t="shared" si="293"/>
        <v/>
      </c>
      <c r="AY2453" s="283" t="str">
        <f t="shared" si="294"/>
        <v/>
      </c>
      <c r="AZ2453" s="283" t="str">
        <f t="shared" si="295"/>
        <v/>
      </c>
      <c r="BA2453" s="283" t="str">
        <f t="shared" si="296"/>
        <v/>
      </c>
      <c r="BD2453" s="254" t="str">
        <f>IF(W2453="","",IF(F2453="休日",AW2453,IF(F2453="法休",AW2453,VLOOKUP(F2453,カレンダマスタ!$Q$56:$R$69,2,FALSE))))</f>
        <v/>
      </c>
      <c r="BG2453" s="254" t="str">
        <f t="shared" si="297"/>
        <v/>
      </c>
      <c r="BH2453" s="254" t="str">
        <f>IF(AX2453="","",IF(P2453&lt;&gt;"","",IF(BG2453="CS","OK",IF(VLOOKUP(E2453,カレンダマスタ!$A$5:$D$381,4,FALSE)&gt;0,"",IF(OR(AX2453*24&gt;10.84,AZ2453*24&lt;14.5)=TRUE,"×","OK")))))</f>
        <v/>
      </c>
    </row>
    <row r="2454" spans="2:60">
      <c r="B2454" s="111"/>
      <c r="C2454" s="388" t="str">
        <f>IF(STEP!C2454&lt;&gt;"",STEP!C2454,"")</f>
        <v/>
      </c>
      <c r="D2454" s="389" t="str">
        <f>IF(STEP!D2454&lt;&gt;"",STEP!D2454,"")</f>
        <v/>
      </c>
      <c r="E2454" s="390" t="str">
        <f>IF(STEP!E2454&lt;&gt;"",STEP!E2454,"")</f>
        <v/>
      </c>
      <c r="F2454" s="259"/>
      <c r="G2454" s="266"/>
      <c r="H2454" s="260"/>
      <c r="I2454" s="260"/>
      <c r="J2454" s="260"/>
      <c r="K2454" s="260"/>
      <c r="L2454" s="260"/>
      <c r="M2454" s="260"/>
      <c r="N2454" s="260"/>
      <c r="O2454" s="260"/>
      <c r="P2454" s="260"/>
      <c r="Q2454" s="260"/>
      <c r="R2454" s="260"/>
      <c r="S2454" s="260"/>
      <c r="T2454" s="260"/>
      <c r="U2454" s="260"/>
      <c r="V2454" s="260"/>
      <c r="W2454" s="260"/>
      <c r="X2454" s="260"/>
      <c r="Y2454" s="260"/>
      <c r="Z2454" s="260"/>
      <c r="AA2454" s="260"/>
      <c r="AB2454" s="260"/>
      <c r="AC2454" s="260"/>
      <c r="AD2454" s="260"/>
      <c r="AE2454" s="261"/>
      <c r="AF2454" s="261"/>
      <c r="AG2454" s="261"/>
      <c r="AH2454" s="261"/>
      <c r="AI2454" s="261"/>
      <c r="AJ2454" s="261"/>
      <c r="AK2454" s="261"/>
      <c r="AL2454" s="261"/>
      <c r="AM2454" s="261"/>
      <c r="AN2454" s="261"/>
      <c r="AO2454" s="260"/>
      <c r="AP2454" s="260"/>
      <c r="AQ2454" s="260"/>
      <c r="AR2454" s="260"/>
      <c r="AS2454" s="260"/>
      <c r="AT2454" s="260"/>
      <c r="AU2454" s="260"/>
      <c r="AW2454" s="284" t="str">
        <f t="shared" si="292"/>
        <v/>
      </c>
      <c r="AX2454" s="284" t="str">
        <f t="shared" si="293"/>
        <v/>
      </c>
      <c r="AY2454" s="284" t="str">
        <f t="shared" si="294"/>
        <v/>
      </c>
      <c r="AZ2454" s="284" t="str">
        <f t="shared" si="295"/>
        <v/>
      </c>
      <c r="BA2454" s="284" t="str">
        <f t="shared" si="296"/>
        <v/>
      </c>
      <c r="BD2454" s="260" t="str">
        <f>IF(W2454="","",IF(F2454="休日",AW2454,IF(F2454="法休",AW2454,VLOOKUP(F2454,カレンダマスタ!$Q$56:$R$69,2,FALSE))))</f>
        <v/>
      </c>
      <c r="BG2454" s="260" t="str">
        <f t="shared" si="297"/>
        <v/>
      </c>
      <c r="BH2454" s="260" t="str">
        <f>IF(AX2454="","",IF(P2454&lt;&gt;"","",IF(BG2454="CS","OK",IF(VLOOKUP(E2454,カレンダマスタ!$A$5:$D$381,4,FALSE)&gt;0,"",IF(OR(AX2454*24&gt;10.84,AZ2454*24&lt;14.5)=TRUE,"×","OK")))))</f>
        <v/>
      </c>
    </row>
    <row r="2455" spans="2:60">
      <c r="B2455" s="111"/>
      <c r="C2455" s="391" t="str">
        <f>IF(STEP!C2455&lt;&gt;"",STEP!C2455,"")</f>
        <v/>
      </c>
      <c r="D2455" s="392" t="str">
        <f>IF(STEP!D2455&lt;&gt;"",STEP!D2455,"")</f>
        <v/>
      </c>
      <c r="E2455" s="393" t="str">
        <f>IF(STEP!E2455&lt;&gt;"",STEP!E2455,"")</f>
        <v/>
      </c>
      <c r="F2455" s="263"/>
      <c r="G2455" s="267"/>
      <c r="H2455" s="264"/>
      <c r="I2455" s="264"/>
      <c r="J2455" s="264"/>
      <c r="K2455" s="264"/>
      <c r="L2455" s="264"/>
      <c r="M2455" s="264"/>
      <c r="N2455" s="264"/>
      <c r="O2455" s="264"/>
      <c r="P2455" s="264"/>
      <c r="Q2455" s="264"/>
      <c r="R2455" s="264"/>
      <c r="S2455" s="264"/>
      <c r="T2455" s="264"/>
      <c r="U2455" s="264"/>
      <c r="V2455" s="264"/>
      <c r="W2455" s="264"/>
      <c r="X2455" s="264"/>
      <c r="Y2455" s="264"/>
      <c r="Z2455" s="264"/>
      <c r="AA2455" s="264"/>
      <c r="AB2455" s="264"/>
      <c r="AC2455" s="264"/>
      <c r="AD2455" s="264"/>
      <c r="AE2455" s="265"/>
      <c r="AF2455" s="265"/>
      <c r="AG2455" s="265"/>
      <c r="AH2455" s="265"/>
      <c r="AI2455" s="265"/>
      <c r="AJ2455" s="265"/>
      <c r="AK2455" s="265"/>
      <c r="AL2455" s="265"/>
      <c r="AM2455" s="265"/>
      <c r="AN2455" s="265"/>
      <c r="AO2455" s="264"/>
      <c r="AP2455" s="264"/>
      <c r="AQ2455" s="264"/>
      <c r="AR2455" s="264"/>
      <c r="AS2455" s="264"/>
      <c r="AT2455" s="264"/>
      <c r="AU2455" s="264"/>
      <c r="AW2455" s="285" t="str">
        <f t="shared" si="292"/>
        <v/>
      </c>
      <c r="AX2455" s="285" t="str">
        <f t="shared" si="293"/>
        <v/>
      </c>
      <c r="AY2455" s="285" t="str">
        <f t="shared" si="294"/>
        <v/>
      </c>
      <c r="AZ2455" s="285" t="str">
        <f t="shared" si="295"/>
        <v/>
      </c>
      <c r="BA2455" s="285" t="str">
        <f t="shared" si="296"/>
        <v/>
      </c>
      <c r="BD2455" s="264" t="str">
        <f>IF(W2455="","",IF(F2455="休日",AW2455,IF(F2455="法休",AW2455,VLOOKUP(F2455,カレンダマスタ!$Q$56:$R$69,2,FALSE))))</f>
        <v/>
      </c>
      <c r="BG2455" s="264" t="str">
        <f t="shared" si="297"/>
        <v/>
      </c>
      <c r="BH2455" s="264" t="str">
        <f>IF(AX2455="","",IF(P2455&lt;&gt;"","",IF(BG2455="CS","OK",IF(VLOOKUP(E2455,カレンダマスタ!$A$5:$D$381,4,FALSE)&gt;0,"",IF(OR(AX2455*24&gt;10.84,AZ2455*24&lt;14.5)=TRUE,"×","OK")))))</f>
        <v/>
      </c>
    </row>
    <row r="2456" spans="2:60">
      <c r="B2456" s="111"/>
      <c r="C2456" s="385" t="str">
        <f>IF(STEP!C2456&lt;&gt;"",STEP!C2456,"")</f>
        <v/>
      </c>
      <c r="D2456" s="386" t="str">
        <f>IF(STEP!D2456&lt;&gt;"",STEP!D2456,"")</f>
        <v/>
      </c>
      <c r="E2456" s="387" t="str">
        <f>IF(STEP!E2456&lt;&gt;"",STEP!E2456,"")</f>
        <v/>
      </c>
      <c r="F2456" s="253"/>
      <c r="G2456" s="252"/>
      <c r="H2456" s="254"/>
      <c r="I2456" s="254"/>
      <c r="J2456" s="254"/>
      <c r="K2456" s="254"/>
      <c r="L2456" s="254"/>
      <c r="M2456" s="254"/>
      <c r="N2456" s="254"/>
      <c r="O2456" s="254"/>
      <c r="P2456" s="254"/>
      <c r="Q2456" s="254"/>
      <c r="R2456" s="254"/>
      <c r="S2456" s="254"/>
      <c r="T2456" s="254"/>
      <c r="U2456" s="254"/>
      <c r="V2456" s="254"/>
      <c r="W2456" s="254"/>
      <c r="X2456" s="254"/>
      <c r="Y2456" s="254"/>
      <c r="Z2456" s="254"/>
      <c r="AA2456" s="254"/>
      <c r="AB2456" s="254"/>
      <c r="AC2456" s="254"/>
      <c r="AD2456" s="254"/>
      <c r="AE2456" s="255"/>
      <c r="AF2456" s="255"/>
      <c r="AG2456" s="255"/>
      <c r="AH2456" s="255"/>
      <c r="AI2456" s="255"/>
      <c r="AJ2456" s="255"/>
      <c r="AK2456" s="255"/>
      <c r="AL2456" s="255"/>
      <c r="AM2456" s="255"/>
      <c r="AN2456" s="255"/>
      <c r="AO2456" s="254"/>
      <c r="AP2456" s="254"/>
      <c r="AQ2456" s="254"/>
      <c r="AR2456" s="254"/>
      <c r="AS2456" s="254"/>
      <c r="AT2456" s="254"/>
      <c r="AU2456" s="254"/>
      <c r="AW2456" s="283" t="str">
        <f t="shared" si="292"/>
        <v/>
      </c>
      <c r="AX2456" s="283" t="str">
        <f t="shared" si="293"/>
        <v/>
      </c>
      <c r="AY2456" s="283" t="str">
        <f t="shared" si="294"/>
        <v/>
      </c>
      <c r="AZ2456" s="283" t="str">
        <f t="shared" si="295"/>
        <v/>
      </c>
      <c r="BA2456" s="283" t="str">
        <f t="shared" si="296"/>
        <v/>
      </c>
      <c r="BD2456" s="254" t="str">
        <f>IF(W2456="","",IF(F2456="休日",AW2456,IF(F2456="法休",AW2456,VLOOKUP(F2456,カレンダマスタ!$Q$56:$R$69,2,FALSE))))</f>
        <v/>
      </c>
      <c r="BG2456" s="503" t="str">
        <f t="shared" si="297"/>
        <v/>
      </c>
      <c r="BH2456" s="503" t="str">
        <f>IF(AX2456="","",IF(P2456&lt;&gt;"","",IF(BG2456="CS","OK",IF(VLOOKUP(E2456,カレンダマスタ!$A$5:$D$381,4,FALSE)&gt;0,"",IF(OR(AX2456*24&gt;10.84,AZ2456*24&lt;14.5)=TRUE,"×","OK")))))</f>
        <v/>
      </c>
    </row>
    <row r="2457" spans="2:60">
      <c r="B2457" s="111"/>
      <c r="C2457" s="385" t="str">
        <f>IF(STEP!C2457&lt;&gt;"",STEP!C2457,"")</f>
        <v/>
      </c>
      <c r="D2457" s="386" t="str">
        <f>IF(STEP!D2457&lt;&gt;"",STEP!D2457,"")</f>
        <v/>
      </c>
      <c r="E2457" s="387" t="str">
        <f>IF(STEP!E2457&lt;&gt;"",STEP!E2457,"")</f>
        <v/>
      </c>
      <c r="F2457" s="253"/>
      <c r="G2457" s="252"/>
      <c r="H2457" s="254"/>
      <c r="I2457" s="254"/>
      <c r="J2457" s="254"/>
      <c r="K2457" s="254"/>
      <c r="L2457" s="254"/>
      <c r="M2457" s="254"/>
      <c r="N2457" s="254"/>
      <c r="O2457" s="254"/>
      <c r="P2457" s="254"/>
      <c r="Q2457" s="254"/>
      <c r="R2457" s="254"/>
      <c r="S2457" s="254"/>
      <c r="T2457" s="254"/>
      <c r="U2457" s="254"/>
      <c r="V2457" s="254"/>
      <c r="W2457" s="254"/>
      <c r="X2457" s="254"/>
      <c r="Y2457" s="254"/>
      <c r="Z2457" s="254"/>
      <c r="AA2457" s="254"/>
      <c r="AB2457" s="254"/>
      <c r="AC2457" s="254"/>
      <c r="AD2457" s="254"/>
      <c r="AE2457" s="255"/>
      <c r="AF2457" s="255"/>
      <c r="AG2457" s="255"/>
      <c r="AH2457" s="255"/>
      <c r="AI2457" s="255"/>
      <c r="AJ2457" s="255"/>
      <c r="AK2457" s="255"/>
      <c r="AL2457" s="255"/>
      <c r="AM2457" s="255"/>
      <c r="AN2457" s="255"/>
      <c r="AO2457" s="254"/>
      <c r="AP2457" s="254"/>
      <c r="AQ2457" s="254"/>
      <c r="AR2457" s="254"/>
      <c r="AS2457" s="254"/>
      <c r="AT2457" s="254"/>
      <c r="AU2457" s="254"/>
      <c r="AW2457" s="283" t="str">
        <f t="shared" si="292"/>
        <v/>
      </c>
      <c r="AX2457" s="283" t="str">
        <f t="shared" si="293"/>
        <v/>
      </c>
      <c r="AY2457" s="283" t="str">
        <f t="shared" si="294"/>
        <v/>
      </c>
      <c r="AZ2457" s="283" t="str">
        <f t="shared" si="295"/>
        <v/>
      </c>
      <c r="BA2457" s="283" t="str">
        <f t="shared" si="296"/>
        <v/>
      </c>
      <c r="BD2457" s="254" t="str">
        <f>IF(W2457="","",IF(F2457="休日",AW2457,IF(F2457="法休",AW2457,VLOOKUP(F2457,カレンダマスタ!$Q$56:$R$69,2,FALSE))))</f>
        <v/>
      </c>
      <c r="BG2457" s="254" t="str">
        <f t="shared" si="297"/>
        <v/>
      </c>
      <c r="BH2457" s="254" t="str">
        <f>IF(AX2457="","",IF(P2457&lt;&gt;"","",IF(BG2457="CS","OK",IF(VLOOKUP(E2457,カレンダマスタ!$A$5:$D$381,4,FALSE)&gt;0,"",IF(OR(AX2457*24&gt;10.84,AZ2457*24&lt;14.5)=TRUE,"×","OK")))))</f>
        <v/>
      </c>
    </row>
    <row r="2458" spans="2:60">
      <c r="B2458" s="111"/>
      <c r="C2458" s="385" t="str">
        <f>IF(STEP!C2458&lt;&gt;"",STEP!C2458,"")</f>
        <v/>
      </c>
      <c r="D2458" s="386" t="str">
        <f>IF(STEP!D2458&lt;&gt;"",STEP!D2458,"")</f>
        <v/>
      </c>
      <c r="E2458" s="387" t="str">
        <f>IF(STEP!E2458&lt;&gt;"",STEP!E2458,"")</f>
        <v/>
      </c>
      <c r="F2458" s="256"/>
      <c r="G2458" s="257"/>
      <c r="H2458" s="254"/>
      <c r="I2458" s="254"/>
      <c r="J2458" s="254"/>
      <c r="K2458" s="254"/>
      <c r="L2458" s="254"/>
      <c r="M2458" s="254"/>
      <c r="N2458" s="254"/>
      <c r="O2458" s="254"/>
      <c r="P2458" s="254"/>
      <c r="Q2458" s="254"/>
      <c r="R2458" s="254"/>
      <c r="S2458" s="254"/>
      <c r="T2458" s="254"/>
      <c r="U2458" s="254"/>
      <c r="V2458" s="254"/>
      <c r="W2458" s="254"/>
      <c r="X2458" s="254"/>
      <c r="Y2458" s="254"/>
      <c r="Z2458" s="254"/>
      <c r="AA2458" s="254"/>
      <c r="AB2458" s="254"/>
      <c r="AC2458" s="254"/>
      <c r="AD2458" s="254"/>
      <c r="AE2458" s="255"/>
      <c r="AF2458" s="255"/>
      <c r="AG2458" s="255"/>
      <c r="AH2458" s="255"/>
      <c r="AI2458" s="255"/>
      <c r="AJ2458" s="255"/>
      <c r="AK2458" s="255"/>
      <c r="AL2458" s="255"/>
      <c r="AM2458" s="255"/>
      <c r="AN2458" s="255"/>
      <c r="AO2458" s="254"/>
      <c r="AP2458" s="254"/>
      <c r="AQ2458" s="254"/>
      <c r="AR2458" s="254"/>
      <c r="AS2458" s="254"/>
      <c r="AT2458" s="254"/>
      <c r="AU2458" s="254"/>
      <c r="AW2458" s="283" t="str">
        <f t="shared" si="292"/>
        <v/>
      </c>
      <c r="AX2458" s="283" t="str">
        <f t="shared" si="293"/>
        <v/>
      </c>
      <c r="AY2458" s="283" t="str">
        <f t="shared" si="294"/>
        <v/>
      </c>
      <c r="AZ2458" s="283" t="str">
        <f t="shared" si="295"/>
        <v/>
      </c>
      <c r="BA2458" s="283" t="str">
        <f t="shared" si="296"/>
        <v/>
      </c>
      <c r="BD2458" s="254" t="str">
        <f>IF(W2458="","",IF(F2458="休日",AW2458,IF(F2458="法休",AW2458,VLOOKUP(F2458,カレンダマスタ!$Q$56:$R$69,2,FALSE))))</f>
        <v/>
      </c>
      <c r="BG2458" s="254" t="str">
        <f t="shared" si="297"/>
        <v/>
      </c>
      <c r="BH2458" s="254" t="str">
        <f>IF(AX2458="","",IF(P2458&lt;&gt;"","",IF(BG2458="CS","OK",IF(VLOOKUP(E2458,カレンダマスタ!$A$5:$D$381,4,FALSE)&gt;0,"",IF(OR(AX2458*24&gt;10.84,AZ2458*24&lt;14.5)=TRUE,"×","OK")))))</f>
        <v/>
      </c>
    </row>
    <row r="2459" spans="2:60">
      <c r="B2459" s="111"/>
      <c r="C2459" s="385" t="str">
        <f>IF(STEP!C2459&lt;&gt;"",STEP!C2459,"")</f>
        <v/>
      </c>
      <c r="D2459" s="386" t="str">
        <f>IF(STEP!D2459&lt;&gt;"",STEP!D2459,"")</f>
        <v/>
      </c>
      <c r="E2459" s="387" t="str">
        <f>IF(STEP!E2459&lt;&gt;"",STEP!E2459,"")</f>
        <v/>
      </c>
      <c r="F2459" s="256"/>
      <c r="G2459" s="257"/>
      <c r="H2459" s="254"/>
      <c r="I2459" s="254"/>
      <c r="J2459" s="254"/>
      <c r="K2459" s="254"/>
      <c r="L2459" s="254"/>
      <c r="M2459" s="254"/>
      <c r="N2459" s="254"/>
      <c r="O2459" s="254"/>
      <c r="P2459" s="254"/>
      <c r="Q2459" s="254"/>
      <c r="R2459" s="254"/>
      <c r="S2459" s="254"/>
      <c r="T2459" s="254"/>
      <c r="U2459" s="254"/>
      <c r="V2459" s="254"/>
      <c r="W2459" s="254"/>
      <c r="X2459" s="254"/>
      <c r="Y2459" s="254"/>
      <c r="Z2459" s="254"/>
      <c r="AA2459" s="254"/>
      <c r="AB2459" s="254"/>
      <c r="AC2459" s="254"/>
      <c r="AD2459" s="254"/>
      <c r="AE2459" s="255"/>
      <c r="AF2459" s="255"/>
      <c r="AG2459" s="255"/>
      <c r="AH2459" s="255"/>
      <c r="AI2459" s="255"/>
      <c r="AJ2459" s="255"/>
      <c r="AK2459" s="255"/>
      <c r="AL2459" s="255"/>
      <c r="AM2459" s="255"/>
      <c r="AN2459" s="255"/>
      <c r="AO2459" s="254"/>
      <c r="AP2459" s="254"/>
      <c r="AQ2459" s="254"/>
      <c r="AR2459" s="254"/>
      <c r="AS2459" s="254"/>
      <c r="AT2459" s="254"/>
      <c r="AU2459" s="254"/>
      <c r="AW2459" s="283" t="str">
        <f t="shared" si="292"/>
        <v/>
      </c>
      <c r="AX2459" s="283" t="str">
        <f t="shared" si="293"/>
        <v/>
      </c>
      <c r="AY2459" s="283" t="str">
        <f t="shared" si="294"/>
        <v/>
      </c>
      <c r="AZ2459" s="283" t="str">
        <f t="shared" si="295"/>
        <v/>
      </c>
      <c r="BA2459" s="283" t="str">
        <f t="shared" si="296"/>
        <v/>
      </c>
      <c r="BD2459" s="254" t="str">
        <f>IF(W2459="","",IF(F2459="休日",AW2459,IF(F2459="法休",AW2459,VLOOKUP(F2459,カレンダマスタ!$Q$56:$R$69,2,FALSE))))</f>
        <v/>
      </c>
      <c r="BG2459" s="254" t="str">
        <f t="shared" si="297"/>
        <v/>
      </c>
      <c r="BH2459" s="254" t="str">
        <f>IF(AX2459="","",IF(P2459&lt;&gt;"","",IF(BG2459="CS","OK",IF(VLOOKUP(E2459,カレンダマスタ!$A$5:$D$381,4,FALSE)&gt;0,"",IF(OR(AX2459*24&gt;10.84,AZ2459*24&lt;14.5)=TRUE,"×","OK")))))</f>
        <v/>
      </c>
    </row>
    <row r="2460" spans="2:60">
      <c r="B2460" s="111"/>
      <c r="C2460" s="385" t="str">
        <f>IF(STEP!C2460&lt;&gt;"",STEP!C2460,"")</f>
        <v/>
      </c>
      <c r="D2460" s="386" t="str">
        <f>IF(STEP!D2460&lt;&gt;"",STEP!D2460,"")</f>
        <v/>
      </c>
      <c r="E2460" s="387" t="str">
        <f>IF(STEP!E2460&lt;&gt;"",STEP!E2460,"")</f>
        <v/>
      </c>
      <c r="F2460" s="256"/>
      <c r="G2460" s="257"/>
      <c r="H2460" s="254"/>
      <c r="I2460" s="254"/>
      <c r="J2460" s="254"/>
      <c r="K2460" s="254"/>
      <c r="L2460" s="254"/>
      <c r="M2460" s="254"/>
      <c r="N2460" s="254"/>
      <c r="O2460" s="254"/>
      <c r="P2460" s="254"/>
      <c r="Q2460" s="254"/>
      <c r="R2460" s="254"/>
      <c r="S2460" s="254"/>
      <c r="T2460" s="254"/>
      <c r="U2460" s="254"/>
      <c r="V2460" s="254"/>
      <c r="W2460" s="254"/>
      <c r="X2460" s="254"/>
      <c r="Y2460" s="254"/>
      <c r="Z2460" s="254"/>
      <c r="AA2460" s="254"/>
      <c r="AB2460" s="254"/>
      <c r="AC2460" s="254"/>
      <c r="AD2460" s="254"/>
      <c r="AE2460" s="255"/>
      <c r="AF2460" s="255"/>
      <c r="AG2460" s="255"/>
      <c r="AH2460" s="255"/>
      <c r="AI2460" s="255"/>
      <c r="AJ2460" s="255"/>
      <c r="AK2460" s="255"/>
      <c r="AL2460" s="255"/>
      <c r="AM2460" s="255"/>
      <c r="AN2460" s="255"/>
      <c r="AO2460" s="254"/>
      <c r="AP2460" s="254"/>
      <c r="AQ2460" s="254"/>
      <c r="AR2460" s="254"/>
      <c r="AS2460" s="254"/>
      <c r="AT2460" s="254"/>
      <c r="AU2460" s="254"/>
      <c r="AW2460" s="283" t="str">
        <f t="shared" si="292"/>
        <v/>
      </c>
      <c r="AX2460" s="283" t="str">
        <f t="shared" si="293"/>
        <v/>
      </c>
      <c r="AY2460" s="283" t="str">
        <f t="shared" si="294"/>
        <v/>
      </c>
      <c r="AZ2460" s="283" t="str">
        <f t="shared" si="295"/>
        <v/>
      </c>
      <c r="BA2460" s="283" t="str">
        <f t="shared" si="296"/>
        <v/>
      </c>
      <c r="BD2460" s="254" t="str">
        <f>IF(W2460="","",IF(F2460="休日",AW2460,IF(F2460="法休",AW2460,VLOOKUP(F2460,カレンダマスタ!$Q$56:$R$69,2,FALSE))))</f>
        <v/>
      </c>
      <c r="BG2460" s="254" t="str">
        <f t="shared" si="297"/>
        <v/>
      </c>
      <c r="BH2460" s="254" t="str">
        <f>IF(AX2460="","",IF(P2460&lt;&gt;"","",IF(BG2460="CS","OK",IF(VLOOKUP(E2460,カレンダマスタ!$A$5:$D$381,4,FALSE)&gt;0,"",IF(OR(AX2460*24&gt;10.84,AZ2460*24&lt;14.5)=TRUE,"×","OK")))))</f>
        <v/>
      </c>
    </row>
    <row r="2461" spans="2:60">
      <c r="B2461" s="111"/>
      <c r="C2461" s="388" t="str">
        <f>IF(STEP!C2461&lt;&gt;"",STEP!C2461,"")</f>
        <v/>
      </c>
      <c r="D2461" s="389" t="str">
        <f>IF(STEP!D2461&lt;&gt;"",STEP!D2461,"")</f>
        <v/>
      </c>
      <c r="E2461" s="390" t="str">
        <f>IF(STEP!E2461&lt;&gt;"",STEP!E2461,"")</f>
        <v/>
      </c>
      <c r="F2461" s="259"/>
      <c r="G2461" s="266"/>
      <c r="H2461" s="260"/>
      <c r="I2461" s="260"/>
      <c r="J2461" s="260"/>
      <c r="K2461" s="260"/>
      <c r="L2461" s="260"/>
      <c r="M2461" s="260"/>
      <c r="N2461" s="260"/>
      <c r="O2461" s="260"/>
      <c r="P2461" s="260"/>
      <c r="Q2461" s="260"/>
      <c r="R2461" s="260"/>
      <c r="S2461" s="260"/>
      <c r="T2461" s="260"/>
      <c r="U2461" s="260"/>
      <c r="V2461" s="260"/>
      <c r="W2461" s="260"/>
      <c r="X2461" s="260"/>
      <c r="Y2461" s="260"/>
      <c r="Z2461" s="260"/>
      <c r="AA2461" s="260"/>
      <c r="AB2461" s="260"/>
      <c r="AC2461" s="260"/>
      <c r="AD2461" s="260"/>
      <c r="AE2461" s="261"/>
      <c r="AF2461" s="261"/>
      <c r="AG2461" s="261"/>
      <c r="AH2461" s="261"/>
      <c r="AI2461" s="261"/>
      <c r="AJ2461" s="261"/>
      <c r="AK2461" s="261"/>
      <c r="AL2461" s="261"/>
      <c r="AM2461" s="261"/>
      <c r="AN2461" s="261"/>
      <c r="AO2461" s="260"/>
      <c r="AP2461" s="260"/>
      <c r="AQ2461" s="260"/>
      <c r="AR2461" s="260"/>
      <c r="AS2461" s="260"/>
      <c r="AT2461" s="260"/>
      <c r="AU2461" s="260"/>
      <c r="AW2461" s="284" t="str">
        <f t="shared" si="292"/>
        <v/>
      </c>
      <c r="AX2461" s="284" t="str">
        <f t="shared" si="293"/>
        <v/>
      </c>
      <c r="AY2461" s="284" t="str">
        <f t="shared" si="294"/>
        <v/>
      </c>
      <c r="AZ2461" s="284" t="str">
        <f t="shared" si="295"/>
        <v/>
      </c>
      <c r="BA2461" s="284" t="str">
        <f t="shared" si="296"/>
        <v/>
      </c>
      <c r="BD2461" s="260" t="str">
        <f>IF(W2461="","",IF(F2461="休日",AW2461,IF(F2461="法休",AW2461,VLOOKUP(F2461,カレンダマスタ!$Q$56:$R$69,2,FALSE))))</f>
        <v/>
      </c>
      <c r="BG2461" s="260" t="str">
        <f t="shared" si="297"/>
        <v/>
      </c>
      <c r="BH2461" s="260" t="str">
        <f>IF(AX2461="","",IF(P2461&lt;&gt;"","",IF(BG2461="CS","OK",IF(VLOOKUP(E2461,カレンダマスタ!$A$5:$D$381,4,FALSE)&gt;0,"",IF(OR(AX2461*24&gt;10.84,AZ2461*24&lt;14.5)=TRUE,"×","OK")))))</f>
        <v/>
      </c>
    </row>
    <row r="2462" spans="2:60">
      <c r="B2462" s="111"/>
      <c r="C2462" s="391" t="str">
        <f>IF(STEP!C2462&lt;&gt;"",STEP!C2462,"")</f>
        <v/>
      </c>
      <c r="D2462" s="392" t="str">
        <f>IF(STEP!D2462&lt;&gt;"",STEP!D2462,"")</f>
        <v/>
      </c>
      <c r="E2462" s="393" t="str">
        <f>IF(STEP!E2462&lt;&gt;"",STEP!E2462,"")</f>
        <v/>
      </c>
      <c r="F2462" s="263"/>
      <c r="G2462" s="267"/>
      <c r="H2462" s="264"/>
      <c r="I2462" s="264"/>
      <c r="J2462" s="264"/>
      <c r="K2462" s="264"/>
      <c r="L2462" s="264"/>
      <c r="M2462" s="264"/>
      <c r="N2462" s="264"/>
      <c r="O2462" s="264"/>
      <c r="P2462" s="264"/>
      <c r="Q2462" s="264"/>
      <c r="R2462" s="264"/>
      <c r="S2462" s="264"/>
      <c r="T2462" s="264"/>
      <c r="U2462" s="264"/>
      <c r="V2462" s="264"/>
      <c r="W2462" s="264"/>
      <c r="X2462" s="264"/>
      <c r="Y2462" s="264"/>
      <c r="Z2462" s="264"/>
      <c r="AA2462" s="264"/>
      <c r="AB2462" s="264"/>
      <c r="AC2462" s="264"/>
      <c r="AD2462" s="264"/>
      <c r="AE2462" s="265"/>
      <c r="AF2462" s="265"/>
      <c r="AG2462" s="265"/>
      <c r="AH2462" s="265"/>
      <c r="AI2462" s="265"/>
      <c r="AJ2462" s="265"/>
      <c r="AK2462" s="265"/>
      <c r="AL2462" s="265"/>
      <c r="AM2462" s="265"/>
      <c r="AN2462" s="265"/>
      <c r="AO2462" s="264"/>
      <c r="AP2462" s="264"/>
      <c r="AQ2462" s="264"/>
      <c r="AR2462" s="264"/>
      <c r="AS2462" s="264"/>
      <c r="AT2462" s="264"/>
      <c r="AU2462" s="264"/>
      <c r="AW2462" s="285" t="str">
        <f t="shared" si="292"/>
        <v/>
      </c>
      <c r="AX2462" s="285" t="str">
        <f t="shared" si="293"/>
        <v/>
      </c>
      <c r="AY2462" s="285" t="str">
        <f t="shared" si="294"/>
        <v/>
      </c>
      <c r="AZ2462" s="285" t="str">
        <f t="shared" si="295"/>
        <v/>
      </c>
      <c r="BA2462" s="285" t="str">
        <f t="shared" si="296"/>
        <v/>
      </c>
      <c r="BD2462" s="264" t="str">
        <f>IF(W2462="","",IF(F2462="休日",AW2462,IF(F2462="法休",AW2462,VLOOKUP(F2462,カレンダマスタ!$Q$56:$R$69,2,FALSE))))</f>
        <v/>
      </c>
      <c r="BG2462" s="264" t="str">
        <f t="shared" si="297"/>
        <v/>
      </c>
      <c r="BH2462" s="264" t="str">
        <f>IF(AX2462="","",IF(P2462&lt;&gt;"","",IF(BG2462="CS","OK",IF(VLOOKUP(E2462,カレンダマスタ!$A$5:$D$381,4,FALSE)&gt;0,"",IF(OR(AX2462*24&gt;10.84,AZ2462*24&lt;14.5)=TRUE,"×","OK")))))</f>
        <v/>
      </c>
    </row>
    <row r="2463" spans="2:60">
      <c r="B2463" s="111"/>
      <c r="C2463" s="385" t="str">
        <f>IF(STEP!C2463&lt;&gt;"",STEP!C2463,"")</f>
        <v/>
      </c>
      <c r="D2463" s="386" t="str">
        <f>IF(STEP!D2463&lt;&gt;"",STEP!D2463,"")</f>
        <v/>
      </c>
      <c r="E2463" s="387" t="str">
        <f>IF(STEP!E2463&lt;&gt;"",STEP!E2463,"")</f>
        <v/>
      </c>
      <c r="F2463" s="253"/>
      <c r="G2463" s="252"/>
      <c r="H2463" s="254"/>
      <c r="I2463" s="254"/>
      <c r="J2463" s="254"/>
      <c r="K2463" s="254"/>
      <c r="L2463" s="254"/>
      <c r="M2463" s="254"/>
      <c r="N2463" s="254"/>
      <c r="O2463" s="254"/>
      <c r="P2463" s="254"/>
      <c r="Q2463" s="254"/>
      <c r="R2463" s="254"/>
      <c r="S2463" s="254"/>
      <c r="T2463" s="254"/>
      <c r="U2463" s="254"/>
      <c r="V2463" s="254"/>
      <c r="W2463" s="254"/>
      <c r="X2463" s="254"/>
      <c r="Y2463" s="254"/>
      <c r="Z2463" s="254"/>
      <c r="AA2463" s="254"/>
      <c r="AB2463" s="254"/>
      <c r="AC2463" s="254"/>
      <c r="AD2463" s="254"/>
      <c r="AE2463" s="255"/>
      <c r="AF2463" s="255"/>
      <c r="AG2463" s="255"/>
      <c r="AH2463" s="255"/>
      <c r="AI2463" s="255"/>
      <c r="AJ2463" s="255"/>
      <c r="AK2463" s="255"/>
      <c r="AL2463" s="255"/>
      <c r="AM2463" s="255"/>
      <c r="AN2463" s="255"/>
      <c r="AO2463" s="254"/>
      <c r="AP2463" s="254"/>
      <c r="AQ2463" s="254"/>
      <c r="AR2463" s="254"/>
      <c r="AS2463" s="254"/>
      <c r="AT2463" s="254"/>
      <c r="AU2463" s="254"/>
      <c r="AW2463" s="283" t="str">
        <f t="shared" si="292"/>
        <v/>
      </c>
      <c r="AX2463" s="283" t="str">
        <f t="shared" si="293"/>
        <v/>
      </c>
      <c r="AY2463" s="283" t="str">
        <f t="shared" si="294"/>
        <v/>
      </c>
      <c r="AZ2463" s="283" t="str">
        <f t="shared" si="295"/>
        <v/>
      </c>
      <c r="BA2463" s="283" t="str">
        <f t="shared" si="296"/>
        <v/>
      </c>
      <c r="BD2463" s="254" t="str">
        <f>IF(W2463="","",IF(F2463="休日",AW2463,IF(F2463="法休",AW2463,VLOOKUP(F2463,カレンダマスタ!$Q$56:$R$69,2,FALSE))))</f>
        <v/>
      </c>
      <c r="BG2463" s="503" t="str">
        <f t="shared" si="297"/>
        <v/>
      </c>
      <c r="BH2463" s="503" t="str">
        <f>IF(AX2463="","",IF(P2463&lt;&gt;"","",IF(BG2463="CS","OK",IF(VLOOKUP(E2463,カレンダマスタ!$A$5:$D$381,4,FALSE)&gt;0,"",IF(OR(AX2463*24&gt;10.84,AZ2463*24&lt;14.5)=TRUE,"×","OK")))))</f>
        <v/>
      </c>
    </row>
    <row r="2464" spans="2:60">
      <c r="B2464" s="111"/>
      <c r="C2464" s="385" t="str">
        <f>IF(STEP!C2464&lt;&gt;"",STEP!C2464,"")</f>
        <v/>
      </c>
      <c r="D2464" s="386" t="str">
        <f>IF(STEP!D2464&lt;&gt;"",STEP!D2464,"")</f>
        <v/>
      </c>
      <c r="E2464" s="387" t="str">
        <f>IF(STEP!E2464&lt;&gt;"",STEP!E2464,"")</f>
        <v/>
      </c>
      <c r="F2464" s="253"/>
      <c r="G2464" s="252"/>
      <c r="H2464" s="254"/>
      <c r="I2464" s="254"/>
      <c r="J2464" s="254"/>
      <c r="K2464" s="254"/>
      <c r="L2464" s="254"/>
      <c r="M2464" s="254"/>
      <c r="N2464" s="254"/>
      <c r="O2464" s="254"/>
      <c r="P2464" s="254"/>
      <c r="Q2464" s="254"/>
      <c r="R2464" s="254"/>
      <c r="S2464" s="254"/>
      <c r="T2464" s="254"/>
      <c r="U2464" s="254"/>
      <c r="V2464" s="254"/>
      <c r="W2464" s="254"/>
      <c r="X2464" s="254"/>
      <c r="Y2464" s="254"/>
      <c r="Z2464" s="254"/>
      <c r="AA2464" s="254"/>
      <c r="AB2464" s="254"/>
      <c r="AC2464" s="254"/>
      <c r="AD2464" s="254"/>
      <c r="AE2464" s="255"/>
      <c r="AF2464" s="255"/>
      <c r="AG2464" s="255"/>
      <c r="AH2464" s="255"/>
      <c r="AI2464" s="255"/>
      <c r="AJ2464" s="255"/>
      <c r="AK2464" s="255"/>
      <c r="AL2464" s="255"/>
      <c r="AM2464" s="255"/>
      <c r="AN2464" s="255"/>
      <c r="AO2464" s="254"/>
      <c r="AP2464" s="254"/>
      <c r="AQ2464" s="254"/>
      <c r="AR2464" s="254"/>
      <c r="AS2464" s="254"/>
      <c r="AT2464" s="254"/>
      <c r="AU2464" s="254"/>
      <c r="AW2464" s="283" t="str">
        <f t="shared" si="292"/>
        <v/>
      </c>
      <c r="AX2464" s="283" t="str">
        <f t="shared" si="293"/>
        <v/>
      </c>
      <c r="AY2464" s="283" t="str">
        <f t="shared" si="294"/>
        <v/>
      </c>
      <c r="AZ2464" s="283" t="str">
        <f t="shared" si="295"/>
        <v/>
      </c>
      <c r="BA2464" s="283" t="str">
        <f t="shared" si="296"/>
        <v/>
      </c>
      <c r="BD2464" s="254" t="str">
        <f>IF(W2464="","",IF(F2464="休日",AW2464,IF(F2464="法休",AW2464,VLOOKUP(F2464,カレンダマスタ!$Q$56:$R$69,2,FALSE))))</f>
        <v/>
      </c>
      <c r="BG2464" s="254" t="str">
        <f t="shared" si="297"/>
        <v/>
      </c>
      <c r="BH2464" s="254" t="str">
        <f>IF(AX2464="","",IF(P2464&lt;&gt;"","",IF(BG2464="CS","OK",IF(VLOOKUP(E2464,カレンダマスタ!$A$5:$D$381,4,FALSE)&gt;0,"",IF(OR(AX2464*24&gt;10.84,AZ2464*24&lt;14.5)=TRUE,"×","OK")))))</f>
        <v/>
      </c>
    </row>
    <row r="2465" spans="2:60">
      <c r="B2465" s="111"/>
      <c r="C2465" s="385" t="str">
        <f>IF(STEP!C2465&lt;&gt;"",STEP!C2465,"")</f>
        <v/>
      </c>
      <c r="D2465" s="386" t="str">
        <f>IF(STEP!D2465&lt;&gt;"",STEP!D2465,"")</f>
        <v/>
      </c>
      <c r="E2465" s="387" t="str">
        <f>IF(STEP!E2465&lt;&gt;"",STEP!E2465,"")</f>
        <v/>
      </c>
      <c r="F2465" s="253"/>
      <c r="G2465" s="252"/>
      <c r="H2465" s="254"/>
      <c r="I2465" s="254"/>
      <c r="J2465" s="254"/>
      <c r="K2465" s="254"/>
      <c r="L2465" s="254"/>
      <c r="M2465" s="254"/>
      <c r="N2465" s="254"/>
      <c r="O2465" s="254"/>
      <c r="P2465" s="254"/>
      <c r="Q2465" s="254"/>
      <c r="R2465" s="254"/>
      <c r="S2465" s="254"/>
      <c r="T2465" s="254"/>
      <c r="U2465" s="254"/>
      <c r="V2465" s="254"/>
      <c r="W2465" s="254"/>
      <c r="X2465" s="254"/>
      <c r="Y2465" s="254"/>
      <c r="Z2465" s="254"/>
      <c r="AA2465" s="254"/>
      <c r="AB2465" s="254"/>
      <c r="AC2465" s="254"/>
      <c r="AD2465" s="254"/>
      <c r="AE2465" s="255"/>
      <c r="AF2465" s="255"/>
      <c r="AG2465" s="255"/>
      <c r="AH2465" s="255"/>
      <c r="AI2465" s="255"/>
      <c r="AJ2465" s="255"/>
      <c r="AK2465" s="255"/>
      <c r="AL2465" s="255"/>
      <c r="AM2465" s="255"/>
      <c r="AN2465" s="255"/>
      <c r="AO2465" s="254"/>
      <c r="AP2465" s="254"/>
      <c r="AQ2465" s="254"/>
      <c r="AR2465" s="254"/>
      <c r="AS2465" s="254"/>
      <c r="AT2465" s="254"/>
      <c r="AU2465" s="254"/>
      <c r="AW2465" s="283" t="str">
        <f t="shared" si="292"/>
        <v/>
      </c>
      <c r="AX2465" s="283" t="str">
        <f t="shared" si="293"/>
        <v/>
      </c>
      <c r="AY2465" s="283" t="str">
        <f t="shared" si="294"/>
        <v/>
      </c>
      <c r="AZ2465" s="283" t="str">
        <f t="shared" si="295"/>
        <v/>
      </c>
      <c r="BA2465" s="283" t="str">
        <f t="shared" si="296"/>
        <v/>
      </c>
      <c r="BD2465" s="254" t="str">
        <f>IF(W2465="","",IF(F2465="休日",AW2465,IF(F2465="法休",AW2465,VLOOKUP(F2465,カレンダマスタ!$Q$56:$R$69,2,FALSE))))</f>
        <v/>
      </c>
      <c r="BG2465" s="254" t="str">
        <f t="shared" si="297"/>
        <v/>
      </c>
      <c r="BH2465" s="254" t="str">
        <f>IF(AX2465="","",IF(P2465&lt;&gt;"","",IF(BG2465="CS","OK",IF(VLOOKUP(E2465,カレンダマスタ!$A$5:$D$381,4,FALSE)&gt;0,"",IF(OR(AX2465*24&gt;10.84,AZ2465*24&lt;14.5)=TRUE,"×","OK")))))</f>
        <v/>
      </c>
    </row>
    <row r="2466" spans="2:60">
      <c r="B2466" s="111"/>
      <c r="C2466" s="385" t="str">
        <f>IF(STEP!C2466&lt;&gt;"",STEP!C2466,"")</f>
        <v/>
      </c>
      <c r="D2466" s="386" t="str">
        <f>IF(STEP!D2466&lt;&gt;"",STEP!D2466,"")</f>
        <v/>
      </c>
      <c r="E2466" s="387" t="str">
        <f>IF(STEP!E2466&lt;&gt;"",STEP!E2466,"")</f>
        <v/>
      </c>
      <c r="F2466" s="256"/>
      <c r="G2466" s="257"/>
      <c r="H2466" s="254"/>
      <c r="I2466" s="254"/>
      <c r="J2466" s="254"/>
      <c r="K2466" s="254"/>
      <c r="L2466" s="254"/>
      <c r="M2466" s="254"/>
      <c r="N2466" s="254"/>
      <c r="O2466" s="254"/>
      <c r="P2466" s="254"/>
      <c r="Q2466" s="254"/>
      <c r="R2466" s="254"/>
      <c r="S2466" s="254"/>
      <c r="T2466" s="254"/>
      <c r="U2466" s="254"/>
      <c r="V2466" s="254"/>
      <c r="W2466" s="254"/>
      <c r="X2466" s="254"/>
      <c r="Y2466" s="254"/>
      <c r="Z2466" s="254"/>
      <c r="AA2466" s="254"/>
      <c r="AB2466" s="254"/>
      <c r="AC2466" s="254"/>
      <c r="AD2466" s="254"/>
      <c r="AE2466" s="255"/>
      <c r="AF2466" s="255"/>
      <c r="AG2466" s="255"/>
      <c r="AH2466" s="255"/>
      <c r="AI2466" s="255"/>
      <c r="AJ2466" s="255"/>
      <c r="AK2466" s="255"/>
      <c r="AL2466" s="255"/>
      <c r="AM2466" s="255"/>
      <c r="AN2466" s="255"/>
      <c r="AO2466" s="254"/>
      <c r="AP2466" s="254"/>
      <c r="AQ2466" s="254"/>
      <c r="AR2466" s="254"/>
      <c r="AS2466" s="254"/>
      <c r="AT2466" s="254"/>
      <c r="AU2466" s="254"/>
      <c r="AW2466" s="283" t="str">
        <f t="shared" si="292"/>
        <v/>
      </c>
      <c r="AX2466" s="283" t="str">
        <f t="shared" si="293"/>
        <v/>
      </c>
      <c r="AY2466" s="283" t="str">
        <f t="shared" si="294"/>
        <v/>
      </c>
      <c r="AZ2466" s="283" t="str">
        <f t="shared" si="295"/>
        <v/>
      </c>
      <c r="BA2466" s="283" t="str">
        <f t="shared" si="296"/>
        <v/>
      </c>
      <c r="BD2466" s="254" t="str">
        <f>IF(W2466="","",IF(F2466="休日",AW2466,IF(F2466="法休",AW2466,VLOOKUP(F2466,カレンダマスタ!$Q$56:$R$69,2,FALSE))))</f>
        <v/>
      </c>
      <c r="BG2466" s="254" t="str">
        <f t="shared" si="297"/>
        <v/>
      </c>
      <c r="BH2466" s="254" t="str">
        <f>IF(AX2466="","",IF(P2466&lt;&gt;"","",IF(BG2466="CS","OK",IF(VLOOKUP(E2466,カレンダマスタ!$A$5:$D$381,4,FALSE)&gt;0,"",IF(OR(AX2466*24&gt;10.84,AZ2466*24&lt;14.5)=TRUE,"×","OK")))))</f>
        <v/>
      </c>
    </row>
    <row r="2467" spans="2:60">
      <c r="B2467" s="111"/>
      <c r="C2467" s="385" t="str">
        <f>IF(STEP!C2467&lt;&gt;"",STEP!C2467,"")</f>
        <v/>
      </c>
      <c r="D2467" s="386" t="str">
        <f>IF(STEP!D2467&lt;&gt;"",STEP!D2467,"")</f>
        <v/>
      </c>
      <c r="E2467" s="387" t="str">
        <f>IF(STEP!E2467&lt;&gt;"",STEP!E2467,"")</f>
        <v/>
      </c>
      <c r="F2467" s="256"/>
      <c r="G2467" s="257"/>
      <c r="H2467" s="254"/>
      <c r="I2467" s="254"/>
      <c r="J2467" s="254"/>
      <c r="K2467" s="254"/>
      <c r="L2467" s="254"/>
      <c r="M2467" s="254"/>
      <c r="N2467" s="254"/>
      <c r="O2467" s="254"/>
      <c r="P2467" s="254"/>
      <c r="Q2467" s="254"/>
      <c r="R2467" s="254"/>
      <c r="S2467" s="254"/>
      <c r="T2467" s="254"/>
      <c r="U2467" s="254"/>
      <c r="V2467" s="254"/>
      <c r="W2467" s="254"/>
      <c r="X2467" s="254"/>
      <c r="Y2467" s="254"/>
      <c r="Z2467" s="254"/>
      <c r="AA2467" s="254"/>
      <c r="AB2467" s="254"/>
      <c r="AC2467" s="254"/>
      <c r="AD2467" s="254"/>
      <c r="AE2467" s="255"/>
      <c r="AF2467" s="255"/>
      <c r="AG2467" s="255"/>
      <c r="AH2467" s="255"/>
      <c r="AI2467" s="255"/>
      <c r="AJ2467" s="255"/>
      <c r="AK2467" s="255"/>
      <c r="AL2467" s="255"/>
      <c r="AM2467" s="255"/>
      <c r="AN2467" s="255"/>
      <c r="AO2467" s="254"/>
      <c r="AP2467" s="254"/>
      <c r="AQ2467" s="254"/>
      <c r="AR2467" s="254"/>
      <c r="AS2467" s="254"/>
      <c r="AT2467" s="254"/>
      <c r="AU2467" s="254"/>
      <c r="AW2467" s="283" t="str">
        <f t="shared" si="292"/>
        <v/>
      </c>
      <c r="AX2467" s="283" t="str">
        <f t="shared" si="293"/>
        <v/>
      </c>
      <c r="AY2467" s="283" t="str">
        <f t="shared" si="294"/>
        <v/>
      </c>
      <c r="AZ2467" s="283" t="str">
        <f t="shared" si="295"/>
        <v/>
      </c>
      <c r="BA2467" s="283" t="str">
        <f t="shared" si="296"/>
        <v/>
      </c>
      <c r="BD2467" s="254" t="str">
        <f>IF(W2467="","",IF(F2467="休日",AW2467,IF(F2467="法休",AW2467,VLOOKUP(F2467,カレンダマスタ!$Q$56:$R$69,2,FALSE))))</f>
        <v/>
      </c>
      <c r="BG2467" s="254" t="str">
        <f t="shared" si="297"/>
        <v/>
      </c>
      <c r="BH2467" s="254" t="str">
        <f>IF(AX2467="","",IF(P2467&lt;&gt;"","",IF(BG2467="CS","OK",IF(VLOOKUP(E2467,カレンダマスタ!$A$5:$D$381,4,FALSE)&gt;0,"",IF(OR(AX2467*24&gt;10.84,AZ2467*24&lt;14.5)=TRUE,"×","OK")))))</f>
        <v/>
      </c>
    </row>
    <row r="2468" spans="2:60">
      <c r="B2468" s="111"/>
      <c r="C2468" s="388" t="str">
        <f>IF(STEP!C2468&lt;&gt;"",STEP!C2468,"")</f>
        <v/>
      </c>
      <c r="D2468" s="389" t="str">
        <f>IF(STEP!D2468&lt;&gt;"",STEP!D2468,"")</f>
        <v/>
      </c>
      <c r="E2468" s="390" t="str">
        <f>IF(STEP!E2468&lt;&gt;"",STEP!E2468,"")</f>
        <v/>
      </c>
      <c r="F2468" s="259"/>
      <c r="G2468" s="266"/>
      <c r="H2468" s="260"/>
      <c r="I2468" s="260"/>
      <c r="J2468" s="260"/>
      <c r="K2468" s="260"/>
      <c r="L2468" s="260"/>
      <c r="M2468" s="260"/>
      <c r="N2468" s="260"/>
      <c r="O2468" s="260"/>
      <c r="P2468" s="260"/>
      <c r="Q2468" s="260"/>
      <c r="R2468" s="260"/>
      <c r="S2468" s="260"/>
      <c r="T2468" s="260"/>
      <c r="U2468" s="260"/>
      <c r="V2468" s="260"/>
      <c r="W2468" s="260"/>
      <c r="X2468" s="260"/>
      <c r="Y2468" s="260"/>
      <c r="Z2468" s="260"/>
      <c r="AA2468" s="260"/>
      <c r="AB2468" s="260"/>
      <c r="AC2468" s="260"/>
      <c r="AD2468" s="260"/>
      <c r="AE2468" s="261"/>
      <c r="AF2468" s="261"/>
      <c r="AG2468" s="261"/>
      <c r="AH2468" s="261"/>
      <c r="AI2468" s="261"/>
      <c r="AJ2468" s="261"/>
      <c r="AK2468" s="261"/>
      <c r="AL2468" s="261"/>
      <c r="AM2468" s="261"/>
      <c r="AN2468" s="261"/>
      <c r="AO2468" s="260"/>
      <c r="AP2468" s="260"/>
      <c r="AQ2468" s="260"/>
      <c r="AR2468" s="260"/>
      <c r="AS2468" s="260"/>
      <c r="AT2468" s="260"/>
      <c r="AU2468" s="260"/>
      <c r="AW2468" s="284" t="str">
        <f t="shared" si="292"/>
        <v/>
      </c>
      <c r="AX2468" s="284" t="str">
        <f t="shared" si="293"/>
        <v/>
      </c>
      <c r="AY2468" s="284" t="str">
        <f t="shared" si="294"/>
        <v/>
      </c>
      <c r="AZ2468" s="284" t="str">
        <f t="shared" si="295"/>
        <v/>
      </c>
      <c r="BA2468" s="284" t="str">
        <f t="shared" si="296"/>
        <v/>
      </c>
      <c r="BD2468" s="260" t="str">
        <f>IF(W2468="","",IF(F2468="休日",AW2468,IF(F2468="法休",AW2468,VLOOKUP(F2468,カレンダマスタ!$Q$56:$R$69,2,FALSE))))</f>
        <v/>
      </c>
      <c r="BG2468" s="260" t="str">
        <f t="shared" si="297"/>
        <v/>
      </c>
      <c r="BH2468" s="260" t="str">
        <f>IF(AX2468="","",IF(P2468&lt;&gt;"","",IF(BG2468="CS","OK",IF(VLOOKUP(E2468,カレンダマスタ!$A$5:$D$381,4,FALSE)&gt;0,"",IF(OR(AX2468*24&gt;10.84,AZ2468*24&lt;14.5)=TRUE,"×","OK")))))</f>
        <v/>
      </c>
    </row>
    <row r="2469" spans="2:60">
      <c r="B2469" s="111"/>
      <c r="C2469" s="394" t="str">
        <f>IF(STEP!C2469&lt;&gt;"",STEP!C2469,"")</f>
        <v/>
      </c>
      <c r="D2469" s="395" t="str">
        <f>IF(STEP!D2469&lt;&gt;"",STEP!D2469,"")</f>
        <v/>
      </c>
      <c r="E2469" s="396" t="str">
        <f>IF(STEP!E2469&lt;&gt;"",STEP!E2469,"")</f>
        <v/>
      </c>
      <c r="F2469" s="269"/>
      <c r="G2469" s="268"/>
      <c r="H2469" s="270"/>
      <c r="I2469" s="270"/>
      <c r="J2469" s="270"/>
      <c r="K2469" s="270"/>
      <c r="L2469" s="270"/>
      <c r="M2469" s="270"/>
      <c r="N2469" s="270"/>
      <c r="O2469" s="270"/>
      <c r="P2469" s="270"/>
      <c r="Q2469" s="270"/>
      <c r="R2469" s="270"/>
      <c r="S2469" s="270"/>
      <c r="T2469" s="270"/>
      <c r="U2469" s="270"/>
      <c r="V2469" s="270"/>
      <c r="W2469" s="270"/>
      <c r="X2469" s="270"/>
      <c r="Y2469" s="270"/>
      <c r="Z2469" s="270"/>
      <c r="AA2469" s="270"/>
      <c r="AB2469" s="270"/>
      <c r="AC2469" s="270"/>
      <c r="AD2469" s="270"/>
      <c r="AE2469" s="271"/>
      <c r="AF2469" s="271"/>
      <c r="AG2469" s="271"/>
      <c r="AH2469" s="271"/>
      <c r="AI2469" s="271"/>
      <c r="AJ2469" s="271"/>
      <c r="AK2469" s="271"/>
      <c r="AL2469" s="271"/>
      <c r="AM2469" s="271"/>
      <c r="AN2469" s="271"/>
      <c r="AO2469" s="270"/>
      <c r="AP2469" s="270"/>
      <c r="AQ2469" s="270"/>
      <c r="AR2469" s="270"/>
      <c r="AS2469" s="270"/>
      <c r="AT2469" s="270"/>
      <c r="AU2469" s="270"/>
      <c r="AW2469" s="282" t="str">
        <f t="shared" si="292"/>
        <v/>
      </c>
      <c r="AX2469" s="282" t="str">
        <f t="shared" si="293"/>
        <v/>
      </c>
      <c r="AY2469" s="282" t="str">
        <f t="shared" si="294"/>
        <v/>
      </c>
      <c r="AZ2469" s="282" t="str">
        <f t="shared" si="295"/>
        <v/>
      </c>
      <c r="BA2469" s="282" t="str">
        <f t="shared" si="296"/>
        <v/>
      </c>
      <c r="BD2469" s="270" t="str">
        <f>IF(W2469="","",IF(F2469="休日",AW2469,IF(F2469="法休",AW2469,VLOOKUP(F2469,カレンダマスタ!$Q$56:$R$69,2,FALSE))))</f>
        <v/>
      </c>
      <c r="BG2469" s="270" t="str">
        <f t="shared" si="297"/>
        <v/>
      </c>
      <c r="BH2469" s="270" t="str">
        <f>IF(AX2469="","",IF(P2469&lt;&gt;"","",IF(BG2469="CS","OK",IF(VLOOKUP(E2469,カレンダマスタ!$A$5:$D$381,4,FALSE)&gt;0,"",IF(OR(AX2469*24&gt;10.84,AZ2469*24&lt;14.5)=TRUE,"×","OK")))))</f>
        <v/>
      </c>
    </row>
    <row r="2470" spans="2:60">
      <c r="B2470" s="111"/>
      <c r="C2470" s="385" t="str">
        <f>IF(STEP!C2470&lt;&gt;"",STEP!C2470,"")</f>
        <v/>
      </c>
      <c r="D2470" s="386" t="str">
        <f>IF(STEP!D2470&lt;&gt;"",STEP!D2470,"")</f>
        <v/>
      </c>
      <c r="E2470" s="387" t="str">
        <f>IF(STEP!E2470&lt;&gt;"",STEP!E2470,"")</f>
        <v/>
      </c>
      <c r="F2470" s="253"/>
      <c r="G2470" s="252"/>
      <c r="H2470" s="254"/>
      <c r="I2470" s="254"/>
      <c r="J2470" s="254"/>
      <c r="K2470" s="254"/>
      <c r="L2470" s="254"/>
      <c r="M2470" s="254"/>
      <c r="N2470" s="254"/>
      <c r="O2470" s="254"/>
      <c r="P2470" s="254"/>
      <c r="Q2470" s="254"/>
      <c r="R2470" s="254"/>
      <c r="S2470" s="254"/>
      <c r="T2470" s="254"/>
      <c r="U2470" s="254"/>
      <c r="V2470" s="254"/>
      <c r="W2470" s="254"/>
      <c r="X2470" s="254"/>
      <c r="Y2470" s="254"/>
      <c r="Z2470" s="254"/>
      <c r="AA2470" s="254"/>
      <c r="AB2470" s="254"/>
      <c r="AC2470" s="254"/>
      <c r="AD2470" s="254"/>
      <c r="AE2470" s="255"/>
      <c r="AF2470" s="255"/>
      <c r="AG2470" s="255"/>
      <c r="AH2470" s="255"/>
      <c r="AI2470" s="255"/>
      <c r="AJ2470" s="255"/>
      <c r="AK2470" s="255"/>
      <c r="AL2470" s="255"/>
      <c r="AM2470" s="255"/>
      <c r="AN2470" s="255"/>
      <c r="AO2470" s="254"/>
      <c r="AP2470" s="254"/>
      <c r="AQ2470" s="254"/>
      <c r="AR2470" s="254"/>
      <c r="AS2470" s="254"/>
      <c r="AT2470" s="254"/>
      <c r="AU2470" s="254"/>
      <c r="AW2470" s="283" t="str">
        <f t="shared" si="292"/>
        <v/>
      </c>
      <c r="AX2470" s="283" t="str">
        <f t="shared" si="293"/>
        <v/>
      </c>
      <c r="AY2470" s="283" t="str">
        <f t="shared" si="294"/>
        <v/>
      </c>
      <c r="AZ2470" s="283" t="str">
        <f t="shared" si="295"/>
        <v/>
      </c>
      <c r="BA2470" s="283" t="str">
        <f t="shared" si="296"/>
        <v/>
      </c>
      <c r="BD2470" s="254" t="str">
        <f>IF(W2470="","",IF(F2470="休日",AW2470,IF(F2470="法休",AW2470,VLOOKUP(F2470,カレンダマスタ!$Q$56:$R$69,2,FALSE))))</f>
        <v/>
      </c>
      <c r="BG2470" s="254" t="str">
        <f t="shared" si="297"/>
        <v/>
      </c>
      <c r="BH2470" s="254" t="str">
        <f>IF(AX2470="","",IF(P2470&lt;&gt;"","",IF(BG2470="CS","OK",IF(VLOOKUP(E2470,カレンダマスタ!$A$5:$D$381,4,FALSE)&gt;0,"",IF(OR(AX2470*24&gt;10.84,AZ2470*24&lt;14.5)=TRUE,"×","OK")))))</f>
        <v/>
      </c>
    </row>
    <row r="2471" spans="2:60">
      <c r="B2471" s="111"/>
      <c r="C2471" s="397" t="str">
        <f>IF(STEP!C2471&lt;&gt;"",STEP!C2471,"")</f>
        <v/>
      </c>
      <c r="D2471" s="398" t="str">
        <f>IF(STEP!D2471&lt;&gt;"",STEP!D2471,"")</f>
        <v/>
      </c>
      <c r="E2471" s="399" t="str">
        <f>IF(STEP!E2471&lt;&gt;"",STEP!E2471,"")</f>
        <v/>
      </c>
      <c r="F2471" s="273"/>
      <c r="G2471" s="272"/>
      <c r="H2471" s="274"/>
      <c r="I2471" s="274"/>
      <c r="J2471" s="274"/>
      <c r="K2471" s="274"/>
      <c r="L2471" s="274"/>
      <c r="M2471" s="274"/>
      <c r="N2471" s="274"/>
      <c r="O2471" s="274"/>
      <c r="P2471" s="274"/>
      <c r="Q2471" s="274"/>
      <c r="R2471" s="274"/>
      <c r="S2471" s="274"/>
      <c r="T2471" s="274"/>
      <c r="U2471" s="274"/>
      <c r="V2471" s="274"/>
      <c r="W2471" s="274"/>
      <c r="X2471" s="274"/>
      <c r="Y2471" s="274"/>
      <c r="Z2471" s="274"/>
      <c r="AA2471" s="274"/>
      <c r="AB2471" s="274"/>
      <c r="AC2471" s="274"/>
      <c r="AD2471" s="274"/>
      <c r="AE2471" s="275"/>
      <c r="AF2471" s="275"/>
      <c r="AG2471" s="275"/>
      <c r="AH2471" s="275"/>
      <c r="AI2471" s="275"/>
      <c r="AJ2471" s="275"/>
      <c r="AK2471" s="275"/>
      <c r="AL2471" s="275"/>
      <c r="AM2471" s="275"/>
      <c r="AN2471" s="275"/>
      <c r="AO2471" s="274"/>
      <c r="AP2471" s="274"/>
      <c r="AQ2471" s="274"/>
      <c r="AR2471" s="274"/>
      <c r="AS2471" s="274"/>
      <c r="AT2471" s="274"/>
      <c r="AU2471" s="274"/>
      <c r="AW2471" s="286" t="str">
        <f t="shared" si="292"/>
        <v/>
      </c>
      <c r="AX2471" s="286" t="str">
        <f t="shared" si="293"/>
        <v/>
      </c>
      <c r="AY2471" s="286" t="str">
        <f t="shared" si="294"/>
        <v/>
      </c>
      <c r="AZ2471" s="286" t="str">
        <f t="shared" si="295"/>
        <v/>
      </c>
      <c r="BA2471" s="286" t="str">
        <f t="shared" si="296"/>
        <v/>
      </c>
      <c r="BD2471" s="274" t="str">
        <f>IF(W2471="","",IF(F2471="休日",AW2471,IF(F2471="法休",AW2471,VLOOKUP(F2471,カレンダマスタ!$Q$56:$R$69,2,FALSE))))</f>
        <v/>
      </c>
      <c r="BG2471" s="274" t="str">
        <f t="shared" si="297"/>
        <v/>
      </c>
      <c r="BH2471" s="274" t="str">
        <f>IF(AX2471="","",IF(P2471&lt;&gt;"","",IF(BG2471="CS","OK",IF(VLOOKUP(E2471,カレンダマスタ!$A$5:$D$381,4,FALSE)&gt;0,"",IF(OR(AX2471*24&gt;10.84,AZ2471*24&lt;14.5)=TRUE,"×","OK")))))</f>
        <v/>
      </c>
    </row>
    <row r="2472" spans="2:60">
      <c r="B2472" s="111"/>
      <c r="C2472" s="397" t="str">
        <f>IF(STEP!C2472&lt;&gt;"",STEP!C2472,"")</f>
        <v/>
      </c>
      <c r="D2472" s="398" t="str">
        <f>IF(STEP!D2472&lt;&gt;"",STEP!D2472,"")</f>
        <v/>
      </c>
      <c r="E2472" s="399" t="str">
        <f>IF(STEP!E2472&lt;&gt;"",STEP!E2472,"")</f>
        <v/>
      </c>
      <c r="F2472" s="273"/>
      <c r="G2472" s="272"/>
      <c r="H2472" s="274"/>
      <c r="I2472" s="274"/>
      <c r="J2472" s="274"/>
      <c r="K2472" s="274"/>
      <c r="L2472" s="274"/>
      <c r="M2472" s="274"/>
      <c r="N2472" s="274"/>
      <c r="O2472" s="274"/>
      <c r="P2472" s="274"/>
      <c r="Q2472" s="274"/>
      <c r="R2472" s="274"/>
      <c r="S2472" s="274"/>
      <c r="T2472" s="274"/>
      <c r="U2472" s="274"/>
      <c r="V2472" s="274"/>
      <c r="W2472" s="274"/>
      <c r="X2472" s="274"/>
      <c r="Y2472" s="274"/>
      <c r="Z2472" s="274"/>
      <c r="AA2472" s="274"/>
      <c r="AB2472" s="274"/>
      <c r="AC2472" s="274"/>
      <c r="AD2472" s="274"/>
      <c r="AE2472" s="275"/>
      <c r="AF2472" s="275"/>
      <c r="AG2472" s="275"/>
      <c r="AH2472" s="275"/>
      <c r="AI2472" s="275"/>
      <c r="AJ2472" s="275"/>
      <c r="AK2472" s="275"/>
      <c r="AL2472" s="275"/>
      <c r="AM2472" s="275"/>
      <c r="AN2472" s="275"/>
      <c r="AO2472" s="274"/>
      <c r="AP2472" s="274"/>
      <c r="AQ2472" s="274"/>
      <c r="AR2472" s="274"/>
      <c r="AS2472" s="274"/>
      <c r="AT2472" s="274"/>
      <c r="AU2472" s="274"/>
      <c r="AW2472" s="286" t="str">
        <f t="shared" si="292"/>
        <v/>
      </c>
      <c r="AX2472" s="286" t="str">
        <f t="shared" si="293"/>
        <v/>
      </c>
      <c r="AY2472" s="286" t="str">
        <f t="shared" si="294"/>
        <v/>
      </c>
      <c r="AZ2472" s="286" t="str">
        <f t="shared" si="295"/>
        <v/>
      </c>
      <c r="BA2472" s="286" t="str">
        <f t="shared" si="296"/>
        <v/>
      </c>
      <c r="BD2472" s="274" t="str">
        <f>IF(W2472="","",IF(F2472="休日",AW2472,IF(F2472="法休",AW2472,VLOOKUP(F2472,カレンダマスタ!$Q$56:$R$69,2,FALSE))))</f>
        <v/>
      </c>
      <c r="BG2472" s="274" t="str">
        <f t="shared" si="297"/>
        <v/>
      </c>
      <c r="BH2472" s="274" t="str">
        <f>IF(AX2472="","",IF(P2472&lt;&gt;"","",IF(BG2472="CS","OK",IF(VLOOKUP(E2472,カレンダマスタ!$A$5:$D$381,4,FALSE)&gt;0,"",IF(OR(AX2472*24&gt;10.84,AZ2472*24&lt;14.5)=TRUE,"×","OK")))))</f>
        <v/>
      </c>
    </row>
    <row r="2473" spans="2:60">
      <c r="B2473" s="111"/>
      <c r="C2473" s="397" t="str">
        <f>IF(STEP!C2473&lt;&gt;"",STEP!C2473,"")</f>
        <v/>
      </c>
      <c r="D2473" s="398" t="str">
        <f>IF(STEP!D2473&lt;&gt;"",STEP!D2473,"")</f>
        <v/>
      </c>
      <c r="E2473" s="399" t="str">
        <f>IF(STEP!E2473&lt;&gt;"",STEP!E2473,"")</f>
        <v/>
      </c>
      <c r="F2473" s="273"/>
      <c r="G2473" s="272"/>
      <c r="H2473" s="274"/>
      <c r="I2473" s="274"/>
      <c r="J2473" s="274"/>
      <c r="K2473" s="274"/>
      <c r="L2473" s="274"/>
      <c r="M2473" s="274"/>
      <c r="N2473" s="274"/>
      <c r="O2473" s="274"/>
      <c r="P2473" s="274"/>
      <c r="Q2473" s="274"/>
      <c r="R2473" s="274"/>
      <c r="S2473" s="274"/>
      <c r="T2473" s="274"/>
      <c r="U2473" s="274"/>
      <c r="V2473" s="274"/>
      <c r="W2473" s="274"/>
      <c r="X2473" s="274"/>
      <c r="Y2473" s="274"/>
      <c r="Z2473" s="274"/>
      <c r="AA2473" s="274"/>
      <c r="AB2473" s="274"/>
      <c r="AC2473" s="274"/>
      <c r="AD2473" s="274"/>
      <c r="AE2473" s="275"/>
      <c r="AF2473" s="275"/>
      <c r="AG2473" s="275"/>
      <c r="AH2473" s="275"/>
      <c r="AI2473" s="275"/>
      <c r="AJ2473" s="275"/>
      <c r="AK2473" s="275"/>
      <c r="AL2473" s="275"/>
      <c r="AM2473" s="275"/>
      <c r="AN2473" s="275"/>
      <c r="AO2473" s="274"/>
      <c r="AP2473" s="274"/>
      <c r="AQ2473" s="274"/>
      <c r="AR2473" s="274"/>
      <c r="AS2473" s="274"/>
      <c r="AT2473" s="274"/>
      <c r="AU2473" s="274"/>
      <c r="AW2473" s="286" t="str">
        <f t="shared" si="292"/>
        <v/>
      </c>
      <c r="AX2473" s="286" t="str">
        <f t="shared" si="293"/>
        <v/>
      </c>
      <c r="AY2473" s="286" t="str">
        <f t="shared" si="294"/>
        <v/>
      </c>
      <c r="AZ2473" s="286" t="str">
        <f t="shared" si="295"/>
        <v/>
      </c>
      <c r="BA2473" s="286" t="str">
        <f t="shared" si="296"/>
        <v/>
      </c>
      <c r="BD2473" s="274" t="str">
        <f>IF(W2473="","",IF(F2473="休日",AW2473,IF(F2473="法休",AW2473,VLOOKUP(F2473,カレンダマスタ!$Q$56:$R$69,2,FALSE))))</f>
        <v/>
      </c>
      <c r="BG2473" s="274" t="str">
        <f t="shared" si="297"/>
        <v/>
      </c>
      <c r="BH2473" s="274" t="str">
        <f>IF(AX2473="","",IF(P2473&lt;&gt;"","",IF(BG2473="CS","OK",IF(VLOOKUP(E2473,カレンダマスタ!$A$5:$D$381,4,FALSE)&gt;0,"",IF(OR(AX2473*24&gt;10.84,AZ2473*24&lt;14.5)=TRUE,"×","OK")))))</f>
        <v/>
      </c>
    </row>
    <row r="2474" spans="2:60">
      <c r="B2474" s="111"/>
      <c r="C2474" s="397" t="str">
        <f>IF(STEP!C2474&lt;&gt;"",STEP!C2474,"")</f>
        <v/>
      </c>
      <c r="D2474" s="398" t="str">
        <f>IF(STEP!D2474&lt;&gt;"",STEP!D2474,"")</f>
        <v/>
      </c>
      <c r="E2474" s="399" t="str">
        <f>IF(STEP!E2474&lt;&gt;"",STEP!E2474,"")</f>
        <v/>
      </c>
      <c r="F2474" s="273"/>
      <c r="G2474" s="272"/>
      <c r="H2474" s="274"/>
      <c r="I2474" s="274"/>
      <c r="J2474" s="274"/>
      <c r="K2474" s="274"/>
      <c r="L2474" s="274"/>
      <c r="M2474" s="274"/>
      <c r="N2474" s="274"/>
      <c r="O2474" s="274"/>
      <c r="P2474" s="274"/>
      <c r="Q2474" s="274"/>
      <c r="R2474" s="274"/>
      <c r="S2474" s="274"/>
      <c r="T2474" s="274"/>
      <c r="U2474" s="274"/>
      <c r="V2474" s="274"/>
      <c r="W2474" s="274"/>
      <c r="X2474" s="274"/>
      <c r="Y2474" s="274"/>
      <c r="Z2474" s="274"/>
      <c r="AA2474" s="274"/>
      <c r="AB2474" s="274"/>
      <c r="AC2474" s="274"/>
      <c r="AD2474" s="274"/>
      <c r="AE2474" s="275"/>
      <c r="AF2474" s="275"/>
      <c r="AG2474" s="275"/>
      <c r="AH2474" s="275"/>
      <c r="AI2474" s="275"/>
      <c r="AJ2474" s="275"/>
      <c r="AK2474" s="275"/>
      <c r="AL2474" s="275"/>
      <c r="AM2474" s="275"/>
      <c r="AN2474" s="275"/>
      <c r="AO2474" s="274"/>
      <c r="AP2474" s="274"/>
      <c r="AQ2474" s="274"/>
      <c r="AR2474" s="274"/>
      <c r="AS2474" s="274"/>
      <c r="AT2474" s="274"/>
      <c r="AU2474" s="274"/>
      <c r="AW2474" s="286" t="str">
        <f t="shared" si="292"/>
        <v/>
      </c>
      <c r="AX2474" s="286" t="str">
        <f t="shared" si="293"/>
        <v/>
      </c>
      <c r="AY2474" s="286" t="str">
        <f t="shared" si="294"/>
        <v/>
      </c>
      <c r="AZ2474" s="286" t="str">
        <f t="shared" si="295"/>
        <v/>
      </c>
      <c r="BA2474" s="286" t="str">
        <f t="shared" si="296"/>
        <v/>
      </c>
      <c r="BD2474" s="274" t="str">
        <f>IF(W2474="","",IF(F2474="休日",AW2474,IF(F2474="法休",AW2474,VLOOKUP(F2474,カレンダマスタ!$Q$56:$R$69,2,FALSE))))</f>
        <v/>
      </c>
      <c r="BG2474" s="274" t="str">
        <f t="shared" si="297"/>
        <v/>
      </c>
      <c r="BH2474" s="274" t="str">
        <f>IF(AX2474="","",IF(P2474&lt;&gt;"","",IF(BG2474="CS","OK",IF(VLOOKUP(E2474,カレンダマスタ!$A$5:$D$381,4,FALSE)&gt;0,"",IF(OR(AX2474*24&gt;10.84,AZ2474*24&lt;14.5)=TRUE,"×","OK")))))</f>
        <v/>
      </c>
    </row>
    <row r="2475" spans="2:60" ht="13.8" thickBot="1">
      <c r="B2475" s="161"/>
      <c r="C2475" s="400" t="str">
        <f>IF(STEP!C2475&lt;&gt;"",STEP!C2475,"")</f>
        <v/>
      </c>
      <c r="D2475" s="401" t="str">
        <f>IF(STEP!D2475&lt;&gt;"",STEP!D2475,"")</f>
        <v/>
      </c>
      <c r="E2475" s="402" t="str">
        <f>IF(STEP!E2475&lt;&gt;"",STEP!E2475,"")</f>
        <v/>
      </c>
      <c r="F2475" s="277"/>
      <c r="G2475" s="276"/>
      <c r="H2475" s="278"/>
      <c r="I2475" s="278"/>
      <c r="J2475" s="278"/>
      <c r="K2475" s="278"/>
      <c r="L2475" s="278"/>
      <c r="M2475" s="278"/>
      <c r="N2475" s="278"/>
      <c r="O2475" s="278"/>
      <c r="P2475" s="278"/>
      <c r="Q2475" s="278"/>
      <c r="R2475" s="278"/>
      <c r="S2475" s="278"/>
      <c r="T2475" s="278"/>
      <c r="U2475" s="278"/>
      <c r="V2475" s="278"/>
      <c r="W2475" s="278"/>
      <c r="X2475" s="278"/>
      <c r="Y2475" s="278"/>
      <c r="Z2475" s="278"/>
      <c r="AA2475" s="278"/>
      <c r="AB2475" s="278"/>
      <c r="AC2475" s="278"/>
      <c r="AD2475" s="278"/>
      <c r="AE2475" s="279"/>
      <c r="AF2475" s="279"/>
      <c r="AG2475" s="279"/>
      <c r="AH2475" s="279"/>
      <c r="AI2475" s="279"/>
      <c r="AJ2475" s="279"/>
      <c r="AK2475" s="279"/>
      <c r="AL2475" s="279"/>
      <c r="AM2475" s="279"/>
      <c r="AN2475" s="279"/>
      <c r="AO2475" s="278"/>
      <c r="AP2475" s="278"/>
      <c r="AQ2475" s="278"/>
      <c r="AR2475" s="278"/>
      <c r="AS2475" s="278"/>
      <c r="AT2475" s="278"/>
      <c r="AU2475" s="278"/>
      <c r="AW2475" s="287" t="str">
        <f t="shared" si="292"/>
        <v/>
      </c>
      <c r="AX2475" s="287" t="str">
        <f t="shared" si="293"/>
        <v/>
      </c>
      <c r="AY2475" s="287" t="str">
        <f t="shared" si="294"/>
        <v/>
      </c>
      <c r="AZ2475" s="287" t="str">
        <f t="shared" si="295"/>
        <v/>
      </c>
      <c r="BA2475" s="287" t="str">
        <f t="shared" si="296"/>
        <v/>
      </c>
      <c r="BD2475" s="278" t="str">
        <f>IF(W2475="","",IF(F2475="休日",AW2475,IF(F2475="法休",AW2475,VLOOKUP(F2475,カレンダマスタ!$Q$56:$R$69,2,FALSE))))</f>
        <v/>
      </c>
      <c r="BG2475" s="278" t="str">
        <f t="shared" si="297"/>
        <v/>
      </c>
      <c r="BH2475" s="278" t="str">
        <f>IF(AX2475="","",IF(P2475&lt;&gt;"","",IF(BG2475="CS","OK",IF(VLOOKUP(E2475,カレンダマスタ!$A$5:$D$381,4,FALSE)&gt;0,"",IF(OR(AX2475*24&gt;10.84,AZ2475*24&lt;14.5)=TRUE,"×","OK")))))</f>
        <v/>
      </c>
    </row>
    <row r="2476" spans="2:60">
      <c r="B2476" s="365"/>
      <c r="C2476" s="366"/>
      <c r="D2476" s="367"/>
      <c r="E2476" s="368"/>
      <c r="F2476" s="367"/>
      <c r="G2476" s="366"/>
      <c r="H2476" s="369"/>
      <c r="I2476" s="369"/>
      <c r="J2476" s="369"/>
      <c r="K2476" s="369"/>
      <c r="L2476" s="369"/>
      <c r="M2476" s="369"/>
      <c r="N2476" s="369"/>
      <c r="O2476" s="369"/>
      <c r="P2476" s="369"/>
      <c r="Q2476" s="369"/>
      <c r="R2476" s="369"/>
      <c r="S2476" s="369"/>
      <c r="T2476" s="369"/>
      <c r="U2476" s="369"/>
      <c r="V2476" s="369"/>
      <c r="W2476" s="369"/>
      <c r="X2476" s="369"/>
      <c r="Y2476" s="369"/>
      <c r="Z2476" s="369"/>
      <c r="AA2476" s="369"/>
      <c r="AB2476" s="369"/>
      <c r="AC2476" s="369"/>
      <c r="AD2476" s="369"/>
      <c r="AE2476" s="370"/>
      <c r="AF2476" s="370"/>
      <c r="AG2476" s="370"/>
      <c r="AH2476" s="370"/>
      <c r="AI2476" s="370"/>
      <c r="AJ2476" s="370"/>
      <c r="AK2476" s="370"/>
      <c r="AL2476" s="370"/>
      <c r="AM2476" s="370"/>
      <c r="AN2476" s="370"/>
      <c r="AO2476" s="369"/>
      <c r="AP2476" s="369"/>
      <c r="AQ2476" s="369"/>
      <c r="AR2476" s="369"/>
      <c r="AS2476" s="369"/>
      <c r="AT2476" s="369"/>
      <c r="AU2476" s="369"/>
      <c r="AW2476" s="363"/>
      <c r="AX2476" s="363"/>
      <c r="AY2476" s="363"/>
      <c r="AZ2476" s="363"/>
      <c r="BA2476" s="363"/>
      <c r="BD2476" s="369" t="str">
        <f>IF(W2476="","",IF(F2476="休日",AW2476,IF(F2476="法休",AW2476,VLOOKUP(F2476,カレンダマスタ!$Q$56:$R$69,2,FALSE))))</f>
        <v/>
      </c>
      <c r="BG2476" s="369"/>
      <c r="BH2476" s="369"/>
    </row>
    <row r="2477" spans="2:60">
      <c r="B2477" s="362"/>
      <c r="C2477" s="371"/>
      <c r="D2477" s="372"/>
      <c r="E2477" s="373"/>
      <c r="F2477" s="372"/>
      <c r="G2477" s="371"/>
      <c r="H2477" s="374"/>
      <c r="I2477" s="374"/>
      <c r="J2477" s="374"/>
      <c r="K2477" s="374"/>
      <c r="L2477" s="374"/>
      <c r="M2477" s="374"/>
      <c r="N2477" s="374"/>
      <c r="O2477" s="374"/>
      <c r="P2477" s="374"/>
      <c r="Q2477" s="374"/>
      <c r="R2477" s="374"/>
      <c r="S2477" s="374"/>
      <c r="T2477" s="374"/>
      <c r="U2477" s="374"/>
      <c r="V2477" s="374"/>
      <c r="W2477" s="374"/>
      <c r="X2477" s="374"/>
      <c r="Y2477" s="374"/>
      <c r="Z2477" s="374"/>
      <c r="AA2477" s="374"/>
      <c r="AB2477" s="374"/>
      <c r="AC2477" s="374"/>
      <c r="AD2477" s="374"/>
      <c r="AE2477" s="375"/>
      <c r="AF2477" s="375"/>
      <c r="AG2477" s="375"/>
      <c r="AH2477" s="375"/>
      <c r="AI2477" s="375"/>
      <c r="AJ2477" s="375"/>
      <c r="AK2477" s="375"/>
      <c r="AL2477" s="375"/>
      <c r="AM2477" s="375"/>
      <c r="AN2477" s="375"/>
      <c r="AO2477" s="374"/>
      <c r="AP2477" s="374"/>
      <c r="AQ2477" s="374"/>
      <c r="AR2477" s="374"/>
      <c r="AS2477" s="374"/>
      <c r="AT2477" s="374"/>
      <c r="AU2477" s="374"/>
      <c r="AW2477" s="363"/>
      <c r="AX2477" s="363"/>
      <c r="AY2477" s="363"/>
      <c r="AZ2477" s="363"/>
      <c r="BA2477" s="363"/>
      <c r="BD2477" s="374" t="str">
        <f>IF(W2477="","",IF(F2477="休日",AW2477,IF(F2477="法休",AW2477,VLOOKUP(F2477,カレンダマスタ!$Q$56:$R$69,2,FALSE))))</f>
        <v/>
      </c>
      <c r="BG2477" s="374"/>
      <c r="BH2477" s="374"/>
    </row>
    <row r="2478" spans="2:60">
      <c r="B2478" s="362"/>
      <c r="C2478" s="371"/>
      <c r="D2478" s="372"/>
      <c r="E2478" s="373"/>
      <c r="F2478" s="372"/>
      <c r="G2478" s="371"/>
      <c r="H2478" s="374"/>
      <c r="I2478" s="374"/>
      <c r="J2478" s="374"/>
      <c r="K2478" s="374"/>
      <c r="L2478" s="374"/>
      <c r="M2478" s="374"/>
      <c r="N2478" s="374"/>
      <c r="O2478" s="374"/>
      <c r="P2478" s="374"/>
      <c r="Q2478" s="374"/>
      <c r="R2478" s="374"/>
      <c r="S2478" s="374"/>
      <c r="T2478" s="374"/>
      <c r="U2478" s="374"/>
      <c r="V2478" s="374"/>
      <c r="W2478" s="374"/>
      <c r="X2478" s="374"/>
      <c r="Y2478" s="374"/>
      <c r="Z2478" s="374"/>
      <c r="AA2478" s="374"/>
      <c r="AB2478" s="374"/>
      <c r="AC2478" s="374"/>
      <c r="AD2478" s="374"/>
      <c r="AE2478" s="375"/>
      <c r="AF2478" s="375"/>
      <c r="AG2478" s="375"/>
      <c r="AH2478" s="375"/>
      <c r="AI2478" s="375"/>
      <c r="AJ2478" s="375"/>
      <c r="AK2478" s="375"/>
      <c r="AL2478" s="375"/>
      <c r="AM2478" s="375"/>
      <c r="AN2478" s="375"/>
      <c r="AO2478" s="374"/>
      <c r="AP2478" s="374"/>
      <c r="AQ2478" s="374"/>
      <c r="AR2478" s="374"/>
      <c r="AS2478" s="374"/>
      <c r="AT2478" s="374"/>
      <c r="AU2478" s="374"/>
      <c r="AW2478" s="363"/>
      <c r="AX2478" s="363"/>
      <c r="AY2478" s="363"/>
      <c r="AZ2478" s="363"/>
      <c r="BA2478" s="363"/>
      <c r="BD2478" s="374" t="str">
        <f>IF(W2478="","",IF(F2478="休日",AW2478,IF(F2478="法休",AW2478,VLOOKUP(F2478,カレンダマスタ!$Q$56:$R$69,2,FALSE))))</f>
        <v/>
      </c>
      <c r="BG2478" s="374"/>
      <c r="BH2478" s="374"/>
    </row>
    <row r="2479" spans="2:60">
      <c r="B2479" s="362"/>
      <c r="C2479" s="371"/>
      <c r="D2479" s="372"/>
      <c r="E2479" s="373"/>
      <c r="F2479" s="372"/>
      <c r="G2479" s="371"/>
      <c r="H2479" s="374"/>
      <c r="I2479" s="374"/>
      <c r="J2479" s="374"/>
      <c r="K2479" s="374"/>
      <c r="L2479" s="374"/>
      <c r="M2479" s="374"/>
      <c r="N2479" s="374"/>
      <c r="O2479" s="374"/>
      <c r="P2479" s="374"/>
      <c r="Q2479" s="374"/>
      <c r="R2479" s="374"/>
      <c r="S2479" s="374"/>
      <c r="T2479" s="374"/>
      <c r="U2479" s="374"/>
      <c r="V2479" s="374"/>
      <c r="W2479" s="374"/>
      <c r="X2479" s="374"/>
      <c r="Y2479" s="374"/>
      <c r="Z2479" s="374"/>
      <c r="AA2479" s="374"/>
      <c r="AB2479" s="374"/>
      <c r="AC2479" s="374"/>
      <c r="AD2479" s="374"/>
      <c r="AE2479" s="375"/>
      <c r="AF2479" s="375"/>
      <c r="AG2479" s="375"/>
      <c r="AH2479" s="375"/>
      <c r="AI2479" s="375"/>
      <c r="AJ2479" s="375"/>
      <c r="AK2479" s="375"/>
      <c r="AL2479" s="375"/>
      <c r="AM2479" s="375"/>
      <c r="AN2479" s="375"/>
      <c r="AO2479" s="374"/>
      <c r="AP2479" s="374"/>
      <c r="AQ2479" s="374"/>
      <c r="AR2479" s="374"/>
      <c r="AS2479" s="374"/>
      <c r="AT2479" s="374"/>
      <c r="AU2479" s="374"/>
      <c r="AW2479" s="363"/>
      <c r="AX2479" s="363"/>
      <c r="AY2479" s="363"/>
      <c r="AZ2479" s="363"/>
      <c r="BA2479" s="363"/>
      <c r="BD2479" s="374" t="str">
        <f>IF(W2479="","",IF(F2479="休日",AW2479,IF(F2479="法休",AW2479,VLOOKUP(F2479,カレンダマスタ!$Q$56:$R$69,2,FALSE))))</f>
        <v/>
      </c>
      <c r="BG2479" s="374"/>
      <c r="BH2479" s="374"/>
    </row>
    <row r="2480" spans="2:60">
      <c r="B2480" s="362"/>
      <c r="C2480" s="371"/>
      <c r="D2480" s="372"/>
      <c r="E2480" s="373"/>
      <c r="F2480" s="372"/>
      <c r="G2480" s="371"/>
      <c r="H2480" s="374"/>
      <c r="I2480" s="374"/>
      <c r="J2480" s="374"/>
      <c r="K2480" s="374"/>
      <c r="L2480" s="374"/>
      <c r="M2480" s="374"/>
      <c r="N2480" s="374"/>
      <c r="O2480" s="374"/>
      <c r="P2480" s="374"/>
      <c r="Q2480" s="374"/>
      <c r="R2480" s="374"/>
      <c r="S2480" s="374"/>
      <c r="T2480" s="374"/>
      <c r="U2480" s="374"/>
      <c r="V2480" s="374"/>
      <c r="W2480" s="374"/>
      <c r="X2480" s="374"/>
      <c r="Y2480" s="374"/>
      <c r="Z2480" s="374"/>
      <c r="AA2480" s="374"/>
      <c r="AB2480" s="374"/>
      <c r="AC2480" s="374"/>
      <c r="AD2480" s="374"/>
      <c r="AE2480" s="375"/>
      <c r="AF2480" s="375"/>
      <c r="AG2480" s="375"/>
      <c r="AH2480" s="375"/>
      <c r="AI2480" s="375"/>
      <c r="AJ2480" s="375"/>
      <c r="AK2480" s="375"/>
      <c r="AL2480" s="375"/>
      <c r="AM2480" s="375"/>
      <c r="AN2480" s="375"/>
      <c r="AO2480" s="374"/>
      <c r="AP2480" s="374"/>
      <c r="AQ2480" s="374"/>
      <c r="AR2480" s="374"/>
      <c r="AS2480" s="374"/>
      <c r="AT2480" s="374"/>
      <c r="AU2480" s="374"/>
      <c r="AW2480" s="363"/>
      <c r="AX2480" s="363"/>
      <c r="AY2480" s="363"/>
      <c r="AZ2480" s="363"/>
      <c r="BA2480" s="363"/>
      <c r="BD2480" s="374" t="str">
        <f>IF(W2480="","",IF(F2480="休日",AW2480,IF(F2480="法休",AW2480,VLOOKUP(F2480,カレンダマスタ!$Q$56:$R$69,2,FALSE))))</f>
        <v/>
      </c>
      <c r="BG2480" s="374"/>
      <c r="BH2480" s="374"/>
    </row>
    <row r="2481" spans="2:60">
      <c r="B2481" s="362"/>
      <c r="C2481" s="371"/>
      <c r="D2481" s="372"/>
      <c r="E2481" s="373"/>
      <c r="F2481" s="372"/>
      <c r="G2481" s="371"/>
      <c r="H2481" s="374"/>
      <c r="I2481" s="374"/>
      <c r="J2481" s="374"/>
      <c r="K2481" s="374"/>
      <c r="L2481" s="374"/>
      <c r="M2481" s="374"/>
      <c r="N2481" s="374"/>
      <c r="O2481" s="374"/>
      <c r="P2481" s="374"/>
      <c r="Q2481" s="374"/>
      <c r="R2481" s="374"/>
      <c r="S2481" s="374"/>
      <c r="T2481" s="374"/>
      <c r="U2481" s="374"/>
      <c r="V2481" s="374"/>
      <c r="W2481" s="374"/>
      <c r="X2481" s="374"/>
      <c r="Y2481" s="374"/>
      <c r="Z2481" s="374"/>
      <c r="AA2481" s="374"/>
      <c r="AB2481" s="374"/>
      <c r="AC2481" s="374"/>
      <c r="AD2481" s="374"/>
      <c r="AE2481" s="375"/>
      <c r="AF2481" s="375"/>
      <c r="AG2481" s="375"/>
      <c r="AH2481" s="375"/>
      <c r="AI2481" s="375"/>
      <c r="AJ2481" s="375"/>
      <c r="AK2481" s="375"/>
      <c r="AL2481" s="375"/>
      <c r="AM2481" s="375"/>
      <c r="AN2481" s="375"/>
      <c r="AO2481" s="374"/>
      <c r="AP2481" s="374"/>
      <c r="AQ2481" s="374"/>
      <c r="AR2481" s="374"/>
      <c r="AS2481" s="374"/>
      <c r="AT2481" s="374"/>
      <c r="AU2481" s="374"/>
      <c r="AW2481" s="363"/>
      <c r="AX2481" s="363"/>
      <c r="AY2481" s="363"/>
      <c r="AZ2481" s="363"/>
      <c r="BA2481" s="363"/>
      <c r="BD2481" s="374" t="str">
        <f>IF(W2481="","",IF(F2481="休日",AW2481,IF(F2481="法休",AW2481,VLOOKUP(F2481,カレンダマスタ!$Q$56:$R$69,2,FALSE))))</f>
        <v/>
      </c>
      <c r="BG2481" s="374"/>
      <c r="BH2481" s="374"/>
    </row>
    <row r="2482" spans="2:60">
      <c r="B2482" s="362"/>
      <c r="C2482" s="371"/>
      <c r="D2482" s="372"/>
      <c r="E2482" s="373"/>
      <c r="F2482" s="372"/>
      <c r="G2482" s="371"/>
      <c r="H2482" s="374"/>
      <c r="I2482" s="374"/>
      <c r="J2482" s="374"/>
      <c r="K2482" s="374"/>
      <c r="L2482" s="374"/>
      <c r="M2482" s="374"/>
      <c r="N2482" s="374"/>
      <c r="O2482" s="374"/>
      <c r="P2482" s="374"/>
      <c r="Q2482" s="374"/>
      <c r="R2482" s="374"/>
      <c r="S2482" s="374"/>
      <c r="T2482" s="374"/>
      <c r="U2482" s="374"/>
      <c r="V2482" s="374"/>
      <c r="W2482" s="374"/>
      <c r="X2482" s="374"/>
      <c r="Y2482" s="374"/>
      <c r="Z2482" s="374"/>
      <c r="AA2482" s="374"/>
      <c r="AB2482" s="374"/>
      <c r="AC2482" s="374"/>
      <c r="AD2482" s="374"/>
      <c r="AE2482" s="375"/>
      <c r="AF2482" s="375"/>
      <c r="AG2482" s="375"/>
      <c r="AH2482" s="375"/>
      <c r="AI2482" s="375"/>
      <c r="AJ2482" s="375"/>
      <c r="AK2482" s="375"/>
      <c r="AL2482" s="375"/>
      <c r="AM2482" s="375"/>
      <c r="AN2482" s="375"/>
      <c r="AO2482" s="374"/>
      <c r="AP2482" s="374"/>
      <c r="AQ2482" s="374"/>
      <c r="AR2482" s="374"/>
      <c r="AS2482" s="374"/>
      <c r="AT2482" s="374"/>
      <c r="AU2482" s="374"/>
      <c r="AW2482" s="363"/>
      <c r="AX2482" s="363"/>
      <c r="AY2482" s="363"/>
      <c r="AZ2482" s="363"/>
      <c r="BA2482" s="363"/>
      <c r="BD2482" s="374" t="str">
        <f>IF(W2482="","",IF(F2482="休日",AW2482,IF(F2482="法休",AW2482,VLOOKUP(F2482,カレンダマスタ!$Q$56:$R$69,2,FALSE))))</f>
        <v/>
      </c>
      <c r="BG2482" s="374"/>
      <c r="BH2482" s="374"/>
    </row>
    <row r="2483" spans="2:60">
      <c r="B2483" s="362"/>
      <c r="C2483" s="371"/>
      <c r="D2483" s="372"/>
      <c r="E2483" s="373"/>
      <c r="F2483" s="372"/>
      <c r="G2483" s="371"/>
      <c r="H2483" s="374"/>
      <c r="I2483" s="374"/>
      <c r="J2483" s="374"/>
      <c r="K2483" s="374"/>
      <c r="L2483" s="374"/>
      <c r="M2483" s="374"/>
      <c r="N2483" s="374"/>
      <c r="O2483" s="374"/>
      <c r="P2483" s="374"/>
      <c r="Q2483" s="374"/>
      <c r="R2483" s="374"/>
      <c r="S2483" s="374"/>
      <c r="T2483" s="374"/>
      <c r="U2483" s="374"/>
      <c r="V2483" s="374"/>
      <c r="W2483" s="374"/>
      <c r="X2483" s="374"/>
      <c r="Y2483" s="374"/>
      <c r="Z2483" s="374"/>
      <c r="AA2483" s="374"/>
      <c r="AB2483" s="374"/>
      <c r="AC2483" s="374"/>
      <c r="AD2483" s="374"/>
      <c r="AE2483" s="375"/>
      <c r="AF2483" s="375"/>
      <c r="AG2483" s="375"/>
      <c r="AH2483" s="375"/>
      <c r="AI2483" s="375"/>
      <c r="AJ2483" s="375"/>
      <c r="AK2483" s="375"/>
      <c r="AL2483" s="375"/>
      <c r="AM2483" s="375"/>
      <c r="AN2483" s="375"/>
      <c r="AO2483" s="374"/>
      <c r="AP2483" s="374"/>
      <c r="AQ2483" s="374"/>
      <c r="AR2483" s="374"/>
      <c r="AS2483" s="374"/>
      <c r="AT2483" s="374"/>
      <c r="AU2483" s="374"/>
      <c r="AW2483" s="363"/>
      <c r="AX2483" s="363"/>
      <c r="AY2483" s="363"/>
      <c r="AZ2483" s="363"/>
      <c r="BA2483" s="363"/>
      <c r="BD2483" s="374" t="str">
        <f>IF(W2483="","",IF(F2483="休日",AW2483,IF(F2483="法休",AW2483,VLOOKUP(F2483,カレンダマスタ!$Q$56:$R$69,2,FALSE))))</f>
        <v/>
      </c>
      <c r="BG2483" s="374"/>
      <c r="BH2483" s="374"/>
    </row>
    <row r="2484" spans="2:60">
      <c r="B2484" s="362"/>
      <c r="C2484" s="371"/>
      <c r="D2484" s="372"/>
      <c r="E2484" s="373"/>
      <c r="F2484" s="372"/>
      <c r="G2484" s="371"/>
      <c r="H2484" s="374"/>
      <c r="I2484" s="374"/>
      <c r="J2484" s="374"/>
      <c r="K2484" s="374"/>
      <c r="L2484" s="374"/>
      <c r="M2484" s="374"/>
      <c r="N2484" s="374"/>
      <c r="O2484" s="374"/>
      <c r="P2484" s="374"/>
      <c r="Q2484" s="374"/>
      <c r="R2484" s="374"/>
      <c r="S2484" s="374"/>
      <c r="T2484" s="374"/>
      <c r="U2484" s="374"/>
      <c r="V2484" s="374"/>
      <c r="W2484" s="374"/>
      <c r="X2484" s="374"/>
      <c r="Y2484" s="374"/>
      <c r="Z2484" s="374"/>
      <c r="AA2484" s="374"/>
      <c r="AB2484" s="374"/>
      <c r="AC2484" s="374"/>
      <c r="AD2484" s="374"/>
      <c r="AE2484" s="375"/>
      <c r="AF2484" s="375"/>
      <c r="AG2484" s="375"/>
      <c r="AH2484" s="375"/>
      <c r="AI2484" s="375"/>
      <c r="AJ2484" s="375"/>
      <c r="AK2484" s="375"/>
      <c r="AL2484" s="375"/>
      <c r="AM2484" s="375"/>
      <c r="AN2484" s="375"/>
      <c r="AO2484" s="374"/>
      <c r="AP2484" s="374"/>
      <c r="AQ2484" s="374"/>
      <c r="AR2484" s="374"/>
      <c r="AS2484" s="374"/>
      <c r="AT2484" s="374"/>
      <c r="AU2484" s="374"/>
      <c r="AW2484" s="363"/>
      <c r="AX2484" s="363"/>
      <c r="AY2484" s="363"/>
      <c r="AZ2484" s="363"/>
      <c r="BA2484" s="363"/>
      <c r="BD2484" s="374" t="str">
        <f>IF(W2484="","",IF(F2484="休日",AW2484,IF(F2484="法休",AW2484,VLOOKUP(F2484,カレンダマスタ!$Q$56:$R$69,2,FALSE))))</f>
        <v/>
      </c>
      <c r="BG2484" s="374"/>
      <c r="BH2484" s="374"/>
    </row>
    <row r="2485" spans="2:60" ht="13.8" thickBot="1">
      <c r="B2485" s="376"/>
      <c r="C2485" s="377"/>
      <c r="D2485" s="378"/>
      <c r="E2485" s="379"/>
      <c r="F2485" s="378"/>
      <c r="G2485" s="377"/>
      <c r="H2485" s="380"/>
      <c r="I2485" s="380"/>
      <c r="J2485" s="380"/>
      <c r="K2485" s="380"/>
      <c r="L2485" s="380"/>
      <c r="M2485" s="380"/>
      <c r="N2485" s="380"/>
      <c r="O2485" s="380"/>
      <c r="P2485" s="380"/>
      <c r="Q2485" s="380"/>
      <c r="R2485" s="380"/>
      <c r="S2485" s="380"/>
      <c r="T2485" s="380"/>
      <c r="U2485" s="380"/>
      <c r="V2485" s="380"/>
      <c r="W2485" s="380"/>
      <c r="X2485" s="380"/>
      <c r="Y2485" s="380"/>
      <c r="Z2485" s="380"/>
      <c r="AA2485" s="380"/>
      <c r="AB2485" s="380"/>
      <c r="AC2485" s="380"/>
      <c r="AD2485" s="380"/>
      <c r="AE2485" s="381"/>
      <c r="AF2485" s="381"/>
      <c r="AG2485" s="381"/>
      <c r="AH2485" s="381"/>
      <c r="AI2485" s="381"/>
      <c r="AJ2485" s="381"/>
      <c r="AK2485" s="381"/>
      <c r="AL2485" s="381"/>
      <c r="AM2485" s="381"/>
      <c r="AN2485" s="381"/>
      <c r="AO2485" s="380"/>
      <c r="AP2485" s="380"/>
      <c r="AQ2485" s="380"/>
      <c r="AR2485" s="380"/>
      <c r="AS2485" s="380"/>
      <c r="AT2485" s="380"/>
      <c r="AU2485" s="380"/>
      <c r="AW2485" s="364"/>
      <c r="AX2485" s="364"/>
      <c r="AY2485" s="364"/>
      <c r="AZ2485" s="364"/>
      <c r="BA2485" s="364"/>
      <c r="BD2485" s="380" t="str">
        <f>IF(W2485="","",IF(F2485="休日",AW2485,IF(F2485="法休",AW2485,VLOOKUP(F2485,カレンダマスタ!$Q$56:$R$69,2,FALSE))))</f>
        <v/>
      </c>
      <c r="BG2485" s="380"/>
      <c r="BH2485" s="380"/>
    </row>
    <row r="2486" spans="2:60">
      <c r="B2486" s="176">
        <f>B2441+1</f>
        <v>56</v>
      </c>
      <c r="C2486" s="382" t="str">
        <f>IF(STEP!C2486&lt;&gt;"",STEP!C2486,"")</f>
        <v/>
      </c>
      <c r="D2486" s="383" t="str">
        <f>IF(STEP!D2486&lt;&gt;"",STEP!D2486,"")</f>
        <v/>
      </c>
      <c r="E2486" s="384" t="str">
        <f>IF(STEP!E2486&lt;&gt;"",STEP!E2486,"")</f>
        <v/>
      </c>
      <c r="F2486" s="248"/>
      <c r="G2486" s="249"/>
      <c r="H2486" s="250"/>
      <c r="I2486" s="250"/>
      <c r="J2486" s="250"/>
      <c r="K2486" s="250"/>
      <c r="L2486" s="250"/>
      <c r="M2486" s="250"/>
      <c r="N2486" s="250"/>
      <c r="O2486" s="250"/>
      <c r="P2486" s="250"/>
      <c r="Q2486" s="250"/>
      <c r="R2486" s="250"/>
      <c r="S2486" s="250"/>
      <c r="T2486" s="250"/>
      <c r="U2486" s="250"/>
      <c r="V2486" s="250"/>
      <c r="W2486" s="250"/>
      <c r="X2486" s="250"/>
      <c r="Y2486" s="250"/>
      <c r="Z2486" s="250"/>
      <c r="AA2486" s="250"/>
      <c r="AB2486" s="250"/>
      <c r="AC2486" s="250"/>
      <c r="AD2486" s="250"/>
      <c r="AE2486" s="251"/>
      <c r="AF2486" s="251"/>
      <c r="AG2486" s="251"/>
      <c r="AH2486" s="251"/>
      <c r="AI2486" s="251"/>
      <c r="AJ2486" s="251"/>
      <c r="AK2486" s="251"/>
      <c r="AL2486" s="251"/>
      <c r="AM2486" s="251"/>
      <c r="AN2486" s="251"/>
      <c r="AO2486" s="250"/>
      <c r="AP2486" s="250"/>
      <c r="AQ2486" s="250"/>
      <c r="AR2486" s="250"/>
      <c r="AS2486" s="250"/>
      <c r="AT2486" s="250"/>
      <c r="AU2486" s="250"/>
      <c r="AW2486" s="282" t="str">
        <f t="shared" ref="AW2486:AW2520" si="298">IF(W2486&lt;&gt;"",IF(W2486&lt;&gt;"",CEILING(IF(J2486&lt;&gt;"",J2486,I2486),$AY$8),""),"")</f>
        <v/>
      </c>
      <c r="AX2486" s="282" t="str">
        <f t="shared" ref="AX2486:AX2520" si="299">IF(W2486&lt;&gt;"",IF(W2486&lt;&gt;"",IF(OR(K2486="早出",AND(BD2486&lt;AW2486,K2486&lt;&gt;"有償遅刻")),AW2486,BD2486),""),"")</f>
        <v/>
      </c>
      <c r="AY2486" s="282" t="str">
        <f t="shared" ref="AY2486:AY2520" si="300">IF(W2486&lt;&gt;"",FLOOR(IF(N2486&lt;&gt;"",N2486,M2486),$AY$8),"")</f>
        <v/>
      </c>
      <c r="AZ2486" s="282" t="str">
        <f t="shared" ref="AZ2486:AZ2520" si="301">IF(W2486&lt;&gt;"",IF(AY2486&lt;&gt;0,AY2486-AR2486,L2486-AR2486),"")</f>
        <v/>
      </c>
      <c r="BA2486" s="282" t="str">
        <f t="shared" ref="BA2486:BA2520" si="302">IF(W2486&lt;&gt;"",W2486,"")</f>
        <v/>
      </c>
      <c r="BD2486" s="250" t="str">
        <f>IF(W2486="","",IF(F2486="休日",AW2486,IF(F2486="法休",AW2486,VLOOKUP(F2486,カレンダマスタ!$Q$56:$R$69,2,FALSE))))</f>
        <v/>
      </c>
      <c r="BG2486" s="250" t="str">
        <f>STEP!AF2486</f>
        <v/>
      </c>
      <c r="BH2486" s="250" t="str">
        <f>IF(AX2486="","",IF(P2486&lt;&gt;"","",IF(BG2486="CS","OK",IF(VLOOKUP(E2486,カレンダマスタ!$A$5:$D$381,4,FALSE)&gt;0,"",IF(OR(AX2486*24&gt;10.84,AZ2486*24&lt;14.5)=TRUE,"×","OK")))))</f>
        <v/>
      </c>
    </row>
    <row r="2487" spans="2:60">
      <c r="B2487" s="111"/>
      <c r="C2487" s="385" t="str">
        <f>IF(STEP!C2487&lt;&gt;"",STEP!C2487,"")</f>
        <v/>
      </c>
      <c r="D2487" s="386" t="str">
        <f>IF(STEP!D2487&lt;&gt;"",STEP!D2487,"")</f>
        <v/>
      </c>
      <c r="E2487" s="387" t="str">
        <f>IF(STEP!E2487&lt;&gt;"",STEP!E2487,"")</f>
        <v/>
      </c>
      <c r="F2487" s="253"/>
      <c r="G2487" s="252"/>
      <c r="H2487" s="254"/>
      <c r="I2487" s="254"/>
      <c r="J2487" s="254"/>
      <c r="K2487" s="254"/>
      <c r="L2487" s="254"/>
      <c r="M2487" s="254"/>
      <c r="N2487" s="254"/>
      <c r="O2487" s="254"/>
      <c r="P2487" s="254"/>
      <c r="Q2487" s="254"/>
      <c r="R2487" s="254"/>
      <c r="S2487" s="254"/>
      <c r="T2487" s="254"/>
      <c r="U2487" s="254"/>
      <c r="V2487" s="254"/>
      <c r="W2487" s="254"/>
      <c r="X2487" s="254"/>
      <c r="Y2487" s="254"/>
      <c r="Z2487" s="254"/>
      <c r="AA2487" s="254"/>
      <c r="AB2487" s="254"/>
      <c r="AC2487" s="254"/>
      <c r="AD2487" s="254"/>
      <c r="AE2487" s="255"/>
      <c r="AF2487" s="255"/>
      <c r="AG2487" s="255"/>
      <c r="AH2487" s="255"/>
      <c r="AI2487" s="255"/>
      <c r="AJ2487" s="255"/>
      <c r="AK2487" s="255"/>
      <c r="AL2487" s="255"/>
      <c r="AM2487" s="255"/>
      <c r="AN2487" s="255"/>
      <c r="AO2487" s="254"/>
      <c r="AP2487" s="254"/>
      <c r="AQ2487" s="254"/>
      <c r="AR2487" s="254"/>
      <c r="AS2487" s="254"/>
      <c r="AT2487" s="254"/>
      <c r="AU2487" s="254"/>
      <c r="AW2487" s="283" t="str">
        <f t="shared" si="298"/>
        <v/>
      </c>
      <c r="AX2487" s="283" t="str">
        <f t="shared" si="299"/>
        <v/>
      </c>
      <c r="AY2487" s="283" t="str">
        <f t="shared" si="300"/>
        <v/>
      </c>
      <c r="AZ2487" s="283" t="str">
        <f t="shared" si="301"/>
        <v/>
      </c>
      <c r="BA2487" s="283" t="str">
        <f t="shared" si="302"/>
        <v/>
      </c>
      <c r="BD2487" s="254" t="str">
        <f>IF(W2487="","",IF(F2487="休日",AW2487,IF(F2487="法休",AW2487,VLOOKUP(F2487,カレンダマスタ!$Q$56:$R$69,2,FALSE))))</f>
        <v/>
      </c>
      <c r="BG2487" s="254" t="str">
        <f t="shared" ref="BG2487:BG2520" si="303">BG2486</f>
        <v/>
      </c>
      <c r="BH2487" s="254" t="str">
        <f>IF(AX2487="","",IF(P2487&lt;&gt;"","",IF(BG2487="CS","OK",IF(VLOOKUP(E2487,カレンダマスタ!$A$5:$D$381,4,FALSE)&gt;0,"",IF(OR(AX2487*24&gt;10.84,AZ2487*24&lt;14.5)=TRUE,"×","OK")))))</f>
        <v/>
      </c>
    </row>
    <row r="2488" spans="2:60">
      <c r="B2488" s="111"/>
      <c r="C2488" s="385" t="str">
        <f>IF(STEP!C2488&lt;&gt;"",STEP!C2488,"")</f>
        <v/>
      </c>
      <c r="D2488" s="386" t="str">
        <f>IF(STEP!D2488&lt;&gt;"",STEP!D2488,"")</f>
        <v/>
      </c>
      <c r="E2488" s="387" t="str">
        <f>IF(STEP!E2488&lt;&gt;"",STEP!E2488,"")</f>
        <v/>
      </c>
      <c r="F2488" s="253"/>
      <c r="G2488" s="252"/>
      <c r="H2488" s="254"/>
      <c r="I2488" s="254"/>
      <c r="J2488" s="254"/>
      <c r="K2488" s="254"/>
      <c r="L2488" s="254"/>
      <c r="M2488" s="254"/>
      <c r="N2488" s="254"/>
      <c r="O2488" s="254"/>
      <c r="P2488" s="254"/>
      <c r="Q2488" s="254"/>
      <c r="R2488" s="254"/>
      <c r="S2488" s="254"/>
      <c r="T2488" s="254"/>
      <c r="U2488" s="254"/>
      <c r="V2488" s="254"/>
      <c r="W2488" s="254"/>
      <c r="X2488" s="254"/>
      <c r="Y2488" s="254"/>
      <c r="Z2488" s="254"/>
      <c r="AA2488" s="254"/>
      <c r="AB2488" s="254"/>
      <c r="AC2488" s="254"/>
      <c r="AD2488" s="254"/>
      <c r="AE2488" s="255"/>
      <c r="AF2488" s="255"/>
      <c r="AG2488" s="255"/>
      <c r="AH2488" s="255"/>
      <c r="AI2488" s="255"/>
      <c r="AJ2488" s="255"/>
      <c r="AK2488" s="255"/>
      <c r="AL2488" s="255"/>
      <c r="AM2488" s="255"/>
      <c r="AN2488" s="255"/>
      <c r="AO2488" s="254"/>
      <c r="AP2488" s="254"/>
      <c r="AQ2488" s="254"/>
      <c r="AR2488" s="254"/>
      <c r="AS2488" s="254"/>
      <c r="AT2488" s="254"/>
      <c r="AU2488" s="254"/>
      <c r="AW2488" s="283" t="str">
        <f t="shared" si="298"/>
        <v/>
      </c>
      <c r="AX2488" s="283" t="str">
        <f t="shared" si="299"/>
        <v/>
      </c>
      <c r="AY2488" s="283" t="str">
        <f t="shared" si="300"/>
        <v/>
      </c>
      <c r="AZ2488" s="283" t="str">
        <f t="shared" si="301"/>
        <v/>
      </c>
      <c r="BA2488" s="283" t="str">
        <f t="shared" si="302"/>
        <v/>
      </c>
      <c r="BD2488" s="254" t="str">
        <f>IF(W2488="","",IF(F2488="休日",AW2488,IF(F2488="法休",AW2488,VLOOKUP(F2488,カレンダマスタ!$Q$56:$R$69,2,FALSE))))</f>
        <v/>
      </c>
      <c r="BG2488" s="254" t="str">
        <f t="shared" si="303"/>
        <v/>
      </c>
      <c r="BH2488" s="254" t="str">
        <f>IF(AX2488="","",IF(P2488&lt;&gt;"","",IF(BG2488="CS","OK",IF(VLOOKUP(E2488,カレンダマスタ!$A$5:$D$381,4,FALSE)&gt;0,"",IF(OR(AX2488*24&gt;10.84,AZ2488*24&lt;14.5)=TRUE,"×","OK")))))</f>
        <v/>
      </c>
    </row>
    <row r="2489" spans="2:60">
      <c r="B2489" s="111"/>
      <c r="C2489" s="385" t="str">
        <f>IF(STEP!C2489&lt;&gt;"",STEP!C2489,"")</f>
        <v/>
      </c>
      <c r="D2489" s="386" t="str">
        <f>IF(STEP!D2489&lt;&gt;"",STEP!D2489,"")</f>
        <v/>
      </c>
      <c r="E2489" s="387" t="str">
        <f>IF(STEP!E2489&lt;&gt;"",STEP!E2489,"")</f>
        <v/>
      </c>
      <c r="F2489" s="256"/>
      <c r="G2489" s="257"/>
      <c r="H2489" s="254"/>
      <c r="I2489" s="254"/>
      <c r="J2489" s="254"/>
      <c r="K2489" s="254"/>
      <c r="L2489" s="254"/>
      <c r="M2489" s="254"/>
      <c r="N2489" s="254"/>
      <c r="O2489" s="254"/>
      <c r="P2489" s="254"/>
      <c r="Q2489" s="254"/>
      <c r="R2489" s="254"/>
      <c r="S2489" s="254"/>
      <c r="T2489" s="254"/>
      <c r="U2489" s="254"/>
      <c r="V2489" s="254"/>
      <c r="W2489" s="254"/>
      <c r="X2489" s="254"/>
      <c r="Y2489" s="254"/>
      <c r="Z2489" s="254"/>
      <c r="AA2489" s="254"/>
      <c r="AB2489" s="254"/>
      <c r="AC2489" s="254"/>
      <c r="AD2489" s="254"/>
      <c r="AE2489" s="255"/>
      <c r="AF2489" s="255"/>
      <c r="AG2489" s="255"/>
      <c r="AH2489" s="255"/>
      <c r="AI2489" s="255"/>
      <c r="AJ2489" s="255"/>
      <c r="AK2489" s="255"/>
      <c r="AL2489" s="255"/>
      <c r="AM2489" s="255"/>
      <c r="AN2489" s="255"/>
      <c r="AO2489" s="254"/>
      <c r="AP2489" s="254"/>
      <c r="AQ2489" s="254"/>
      <c r="AR2489" s="254"/>
      <c r="AS2489" s="254"/>
      <c r="AT2489" s="254"/>
      <c r="AU2489" s="254"/>
      <c r="AW2489" s="283" t="str">
        <f t="shared" si="298"/>
        <v/>
      </c>
      <c r="AX2489" s="283" t="str">
        <f t="shared" si="299"/>
        <v/>
      </c>
      <c r="AY2489" s="283" t="str">
        <f t="shared" si="300"/>
        <v/>
      </c>
      <c r="AZ2489" s="283" t="str">
        <f t="shared" si="301"/>
        <v/>
      </c>
      <c r="BA2489" s="283" t="str">
        <f t="shared" si="302"/>
        <v/>
      </c>
      <c r="BD2489" s="254" t="str">
        <f>IF(W2489="","",IF(F2489="休日",AW2489,IF(F2489="法休",AW2489,VLOOKUP(F2489,カレンダマスタ!$Q$56:$R$69,2,FALSE))))</f>
        <v/>
      </c>
      <c r="BG2489" s="254" t="str">
        <f t="shared" si="303"/>
        <v/>
      </c>
      <c r="BH2489" s="254" t="str">
        <f>IF(AX2489="","",IF(P2489&lt;&gt;"","",IF(BG2489="CS","OK",IF(VLOOKUP(E2489,カレンダマスタ!$A$5:$D$381,4,FALSE)&gt;0,"",IF(OR(AX2489*24&gt;10.84,AZ2489*24&lt;14.5)=TRUE,"×","OK")))))</f>
        <v/>
      </c>
    </row>
    <row r="2490" spans="2:60">
      <c r="B2490" s="111"/>
      <c r="C2490" s="385" t="str">
        <f>IF(STEP!C2490&lt;&gt;"",STEP!C2490,"")</f>
        <v/>
      </c>
      <c r="D2490" s="386" t="str">
        <f>IF(STEP!D2490&lt;&gt;"",STEP!D2490,"")</f>
        <v/>
      </c>
      <c r="E2490" s="387" t="str">
        <f>IF(STEP!E2490&lt;&gt;"",STEP!E2490,"")</f>
        <v/>
      </c>
      <c r="F2490" s="256"/>
      <c r="G2490" s="257"/>
      <c r="H2490" s="254"/>
      <c r="I2490" s="254"/>
      <c r="J2490" s="254"/>
      <c r="K2490" s="254"/>
      <c r="L2490" s="254"/>
      <c r="M2490" s="254"/>
      <c r="N2490" s="254"/>
      <c r="O2490" s="254"/>
      <c r="P2490" s="254"/>
      <c r="Q2490" s="254"/>
      <c r="R2490" s="254"/>
      <c r="S2490" s="254"/>
      <c r="T2490" s="254"/>
      <c r="U2490" s="254"/>
      <c r="V2490" s="254"/>
      <c r="W2490" s="254"/>
      <c r="X2490" s="254"/>
      <c r="Y2490" s="254"/>
      <c r="Z2490" s="254"/>
      <c r="AA2490" s="254"/>
      <c r="AB2490" s="254"/>
      <c r="AC2490" s="254"/>
      <c r="AD2490" s="254"/>
      <c r="AE2490" s="255"/>
      <c r="AF2490" s="255"/>
      <c r="AG2490" s="255"/>
      <c r="AH2490" s="255"/>
      <c r="AI2490" s="255"/>
      <c r="AJ2490" s="255"/>
      <c r="AK2490" s="255"/>
      <c r="AL2490" s="255"/>
      <c r="AM2490" s="255"/>
      <c r="AN2490" s="255"/>
      <c r="AO2490" s="254"/>
      <c r="AP2490" s="254"/>
      <c r="AQ2490" s="254"/>
      <c r="AR2490" s="254"/>
      <c r="AS2490" s="254"/>
      <c r="AT2490" s="254"/>
      <c r="AU2490" s="254"/>
      <c r="AW2490" s="283" t="str">
        <f t="shared" si="298"/>
        <v/>
      </c>
      <c r="AX2490" s="283" t="str">
        <f t="shared" si="299"/>
        <v/>
      </c>
      <c r="AY2490" s="283" t="str">
        <f t="shared" si="300"/>
        <v/>
      </c>
      <c r="AZ2490" s="283" t="str">
        <f t="shared" si="301"/>
        <v/>
      </c>
      <c r="BA2490" s="283" t="str">
        <f t="shared" si="302"/>
        <v/>
      </c>
      <c r="BD2490" s="254" t="str">
        <f>IF(W2490="","",IF(F2490="休日",AW2490,IF(F2490="法休",AW2490,VLOOKUP(F2490,カレンダマスタ!$Q$56:$R$69,2,FALSE))))</f>
        <v/>
      </c>
      <c r="BG2490" s="254" t="str">
        <f t="shared" si="303"/>
        <v/>
      </c>
      <c r="BH2490" s="254" t="str">
        <f>IF(AX2490="","",IF(P2490&lt;&gt;"","",IF(BG2490="CS","OK",IF(VLOOKUP(E2490,カレンダマスタ!$A$5:$D$381,4,FALSE)&gt;0,"",IF(OR(AX2490*24&gt;10.84,AZ2490*24&lt;14.5)=TRUE,"×","OK")))))</f>
        <v/>
      </c>
    </row>
    <row r="2491" spans="2:60">
      <c r="B2491" s="111"/>
      <c r="C2491" s="385" t="str">
        <f>IF(STEP!C2491&lt;&gt;"",STEP!C2491,"")</f>
        <v/>
      </c>
      <c r="D2491" s="386" t="str">
        <f>IF(STEP!D2491&lt;&gt;"",STEP!D2491,"")</f>
        <v/>
      </c>
      <c r="E2491" s="387" t="str">
        <f>IF(STEP!E2491&lt;&gt;"",STEP!E2491,"")</f>
        <v/>
      </c>
      <c r="F2491" s="256"/>
      <c r="G2491" s="252"/>
      <c r="H2491" s="254"/>
      <c r="I2491" s="254"/>
      <c r="J2491" s="254"/>
      <c r="K2491" s="254"/>
      <c r="L2491" s="254"/>
      <c r="M2491" s="254"/>
      <c r="N2491" s="254"/>
      <c r="O2491" s="254"/>
      <c r="P2491" s="254"/>
      <c r="Q2491" s="254"/>
      <c r="R2491" s="254"/>
      <c r="S2491" s="254"/>
      <c r="T2491" s="254"/>
      <c r="U2491" s="254"/>
      <c r="V2491" s="254"/>
      <c r="W2491" s="254"/>
      <c r="X2491" s="254"/>
      <c r="Y2491" s="254"/>
      <c r="Z2491" s="254"/>
      <c r="AA2491" s="254"/>
      <c r="AB2491" s="254"/>
      <c r="AC2491" s="254"/>
      <c r="AD2491" s="254"/>
      <c r="AE2491" s="255"/>
      <c r="AF2491" s="255"/>
      <c r="AG2491" s="255"/>
      <c r="AH2491" s="255"/>
      <c r="AI2491" s="255"/>
      <c r="AJ2491" s="255"/>
      <c r="AK2491" s="255"/>
      <c r="AL2491" s="255"/>
      <c r="AM2491" s="255"/>
      <c r="AN2491" s="255"/>
      <c r="AO2491" s="254"/>
      <c r="AP2491" s="254"/>
      <c r="AQ2491" s="254"/>
      <c r="AR2491" s="254"/>
      <c r="AS2491" s="254"/>
      <c r="AT2491" s="254"/>
      <c r="AU2491" s="254"/>
      <c r="AW2491" s="283" t="str">
        <f t="shared" si="298"/>
        <v/>
      </c>
      <c r="AX2491" s="283" t="str">
        <f t="shared" si="299"/>
        <v/>
      </c>
      <c r="AY2491" s="283" t="str">
        <f t="shared" si="300"/>
        <v/>
      </c>
      <c r="AZ2491" s="283" t="str">
        <f t="shared" si="301"/>
        <v/>
      </c>
      <c r="BA2491" s="283" t="str">
        <f t="shared" si="302"/>
        <v/>
      </c>
      <c r="BD2491" s="254" t="str">
        <f>IF(W2491="","",IF(F2491="休日",AW2491,IF(F2491="法休",AW2491,VLOOKUP(F2491,カレンダマスタ!$Q$56:$R$69,2,FALSE))))</f>
        <v/>
      </c>
      <c r="BG2491" s="254" t="str">
        <f t="shared" si="303"/>
        <v/>
      </c>
      <c r="BH2491" s="254" t="str">
        <f>IF(AX2491="","",IF(P2491&lt;&gt;"","",IF(BG2491="CS","OK",IF(VLOOKUP(E2491,カレンダマスタ!$A$5:$D$381,4,FALSE)&gt;0,"",IF(OR(AX2491*24&gt;10.84,AZ2491*24&lt;14.5)=TRUE,"×","OK")))))</f>
        <v/>
      </c>
    </row>
    <row r="2492" spans="2:60">
      <c r="B2492" s="111"/>
      <c r="C2492" s="388" t="str">
        <f>IF(STEP!C2492&lt;&gt;"",STEP!C2492,"")</f>
        <v/>
      </c>
      <c r="D2492" s="389" t="str">
        <f>IF(STEP!D2492&lt;&gt;"",STEP!D2492,"")</f>
        <v/>
      </c>
      <c r="E2492" s="390" t="str">
        <f>IF(STEP!E2492&lt;&gt;"",STEP!E2492,"")</f>
        <v/>
      </c>
      <c r="F2492" s="259"/>
      <c r="G2492" s="258"/>
      <c r="H2492" s="260"/>
      <c r="I2492" s="260"/>
      <c r="J2492" s="260"/>
      <c r="K2492" s="260"/>
      <c r="L2492" s="260"/>
      <c r="M2492" s="260"/>
      <c r="N2492" s="260"/>
      <c r="O2492" s="260"/>
      <c r="P2492" s="260"/>
      <c r="Q2492" s="260"/>
      <c r="R2492" s="260"/>
      <c r="S2492" s="260"/>
      <c r="T2492" s="260"/>
      <c r="U2492" s="260"/>
      <c r="V2492" s="260"/>
      <c r="W2492" s="260"/>
      <c r="X2492" s="260"/>
      <c r="Y2492" s="260"/>
      <c r="Z2492" s="260"/>
      <c r="AA2492" s="260"/>
      <c r="AB2492" s="260"/>
      <c r="AC2492" s="260"/>
      <c r="AD2492" s="260"/>
      <c r="AE2492" s="261"/>
      <c r="AF2492" s="261"/>
      <c r="AG2492" s="261"/>
      <c r="AH2492" s="261"/>
      <c r="AI2492" s="261"/>
      <c r="AJ2492" s="261"/>
      <c r="AK2492" s="261"/>
      <c r="AL2492" s="261"/>
      <c r="AM2492" s="261"/>
      <c r="AN2492" s="261"/>
      <c r="AO2492" s="260"/>
      <c r="AP2492" s="260"/>
      <c r="AQ2492" s="260"/>
      <c r="AR2492" s="260"/>
      <c r="AS2492" s="260"/>
      <c r="AT2492" s="260"/>
      <c r="AU2492" s="260"/>
      <c r="AW2492" s="284" t="str">
        <f t="shared" si="298"/>
        <v/>
      </c>
      <c r="AX2492" s="284" t="str">
        <f t="shared" si="299"/>
        <v/>
      </c>
      <c r="AY2492" s="284" t="str">
        <f t="shared" si="300"/>
        <v/>
      </c>
      <c r="AZ2492" s="284" t="str">
        <f t="shared" si="301"/>
        <v/>
      </c>
      <c r="BA2492" s="284" t="str">
        <f t="shared" si="302"/>
        <v/>
      </c>
      <c r="BD2492" s="260" t="str">
        <f>IF(W2492="","",IF(F2492="休日",AW2492,IF(F2492="法休",AW2492,VLOOKUP(F2492,カレンダマスタ!$Q$56:$R$69,2,FALSE))))</f>
        <v/>
      </c>
      <c r="BG2492" s="260" t="str">
        <f t="shared" si="303"/>
        <v/>
      </c>
      <c r="BH2492" s="260" t="str">
        <f>IF(AX2492="","",IF(P2492&lt;&gt;"","",IF(BG2492="CS","OK",IF(VLOOKUP(E2492,カレンダマスタ!$A$5:$D$381,4,FALSE)&gt;0,"",IF(OR(AX2492*24&gt;10.84,AZ2492*24&lt;14.5)=TRUE,"×","OK")))))</f>
        <v/>
      </c>
    </row>
    <row r="2493" spans="2:60">
      <c r="B2493" s="111"/>
      <c r="C2493" s="391" t="str">
        <f>IF(STEP!C2493&lt;&gt;"",STEP!C2493,"")</f>
        <v/>
      </c>
      <c r="D2493" s="392" t="str">
        <f>IF(STEP!D2493&lt;&gt;"",STEP!D2493,"")</f>
        <v/>
      </c>
      <c r="E2493" s="393" t="str">
        <f>IF(STEP!E2493&lt;&gt;"",STEP!E2493,"")</f>
        <v/>
      </c>
      <c r="F2493" s="263"/>
      <c r="G2493" s="262"/>
      <c r="H2493" s="264"/>
      <c r="I2493" s="264"/>
      <c r="J2493" s="264"/>
      <c r="K2493" s="264"/>
      <c r="L2493" s="264"/>
      <c r="M2493" s="264"/>
      <c r="N2493" s="264"/>
      <c r="O2493" s="264"/>
      <c r="P2493" s="264"/>
      <c r="Q2493" s="264"/>
      <c r="R2493" s="264"/>
      <c r="S2493" s="264"/>
      <c r="T2493" s="264"/>
      <c r="U2493" s="264"/>
      <c r="V2493" s="264"/>
      <c r="W2493" s="264"/>
      <c r="X2493" s="264"/>
      <c r="Y2493" s="264"/>
      <c r="Z2493" s="264"/>
      <c r="AA2493" s="264"/>
      <c r="AB2493" s="264"/>
      <c r="AC2493" s="264"/>
      <c r="AD2493" s="264"/>
      <c r="AE2493" s="265"/>
      <c r="AF2493" s="265"/>
      <c r="AG2493" s="265"/>
      <c r="AH2493" s="265"/>
      <c r="AI2493" s="265"/>
      <c r="AJ2493" s="265"/>
      <c r="AK2493" s="265"/>
      <c r="AL2493" s="265"/>
      <c r="AM2493" s="265"/>
      <c r="AN2493" s="265"/>
      <c r="AO2493" s="264"/>
      <c r="AP2493" s="264"/>
      <c r="AQ2493" s="264"/>
      <c r="AR2493" s="264"/>
      <c r="AS2493" s="264"/>
      <c r="AT2493" s="264"/>
      <c r="AU2493" s="264"/>
      <c r="AW2493" s="285" t="str">
        <f t="shared" si="298"/>
        <v/>
      </c>
      <c r="AX2493" s="285" t="str">
        <f t="shared" si="299"/>
        <v/>
      </c>
      <c r="AY2493" s="285" t="str">
        <f t="shared" si="300"/>
        <v/>
      </c>
      <c r="AZ2493" s="285" t="str">
        <f t="shared" si="301"/>
        <v/>
      </c>
      <c r="BA2493" s="285" t="str">
        <f t="shared" si="302"/>
        <v/>
      </c>
      <c r="BD2493" s="264" t="str">
        <f>IF(W2493="","",IF(F2493="休日",AW2493,IF(F2493="法休",AW2493,VLOOKUP(F2493,カレンダマスタ!$Q$56:$R$69,2,FALSE))))</f>
        <v/>
      </c>
      <c r="BG2493" s="264" t="str">
        <f t="shared" si="303"/>
        <v/>
      </c>
      <c r="BH2493" s="264" t="str">
        <f>IF(AX2493="","",IF(P2493&lt;&gt;"","",IF(BG2493="CS","OK",IF(VLOOKUP(E2493,カレンダマスタ!$A$5:$D$381,4,FALSE)&gt;0,"",IF(OR(AX2493*24&gt;10.84,AZ2493*24&lt;14.5)=TRUE,"×","OK")))))</f>
        <v/>
      </c>
    </row>
    <row r="2494" spans="2:60">
      <c r="B2494" s="111"/>
      <c r="C2494" s="385" t="str">
        <f>IF(STEP!C2494&lt;&gt;"",STEP!C2494,"")</f>
        <v/>
      </c>
      <c r="D2494" s="386" t="str">
        <f>IF(STEP!D2494&lt;&gt;"",STEP!D2494,"")</f>
        <v/>
      </c>
      <c r="E2494" s="387" t="str">
        <f>IF(STEP!E2494&lt;&gt;"",STEP!E2494,"")</f>
        <v/>
      </c>
      <c r="F2494" s="253"/>
      <c r="G2494" s="252"/>
      <c r="H2494" s="254"/>
      <c r="I2494" s="254"/>
      <c r="J2494" s="254"/>
      <c r="K2494" s="254"/>
      <c r="L2494" s="254"/>
      <c r="M2494" s="254"/>
      <c r="N2494" s="254"/>
      <c r="O2494" s="254"/>
      <c r="P2494" s="254"/>
      <c r="Q2494" s="254"/>
      <c r="R2494" s="254"/>
      <c r="S2494" s="254"/>
      <c r="T2494" s="254"/>
      <c r="U2494" s="254"/>
      <c r="V2494" s="254"/>
      <c r="W2494" s="254"/>
      <c r="X2494" s="254"/>
      <c r="Y2494" s="254"/>
      <c r="Z2494" s="254"/>
      <c r="AA2494" s="254"/>
      <c r="AB2494" s="254"/>
      <c r="AC2494" s="254"/>
      <c r="AD2494" s="254"/>
      <c r="AE2494" s="255"/>
      <c r="AF2494" s="255"/>
      <c r="AG2494" s="255"/>
      <c r="AH2494" s="255"/>
      <c r="AI2494" s="255"/>
      <c r="AJ2494" s="255"/>
      <c r="AK2494" s="255"/>
      <c r="AL2494" s="255"/>
      <c r="AM2494" s="255"/>
      <c r="AN2494" s="255"/>
      <c r="AO2494" s="254"/>
      <c r="AP2494" s="254"/>
      <c r="AQ2494" s="254"/>
      <c r="AR2494" s="254"/>
      <c r="AS2494" s="254"/>
      <c r="AT2494" s="254"/>
      <c r="AU2494" s="254"/>
      <c r="AW2494" s="283" t="str">
        <f t="shared" si="298"/>
        <v/>
      </c>
      <c r="AX2494" s="283" t="str">
        <f t="shared" si="299"/>
        <v/>
      </c>
      <c r="AY2494" s="283" t="str">
        <f t="shared" si="300"/>
        <v/>
      </c>
      <c r="AZ2494" s="283" t="str">
        <f t="shared" si="301"/>
        <v/>
      </c>
      <c r="BA2494" s="283" t="str">
        <f t="shared" si="302"/>
        <v/>
      </c>
      <c r="BD2494" s="254" t="str">
        <f>IF(W2494="","",IF(F2494="休日",AW2494,IF(F2494="法休",AW2494,VLOOKUP(F2494,カレンダマスタ!$Q$56:$R$69,2,FALSE))))</f>
        <v/>
      </c>
      <c r="BG2494" s="254" t="str">
        <f t="shared" si="303"/>
        <v/>
      </c>
      <c r="BH2494" s="254" t="str">
        <f>IF(AX2494="","",IF(P2494&lt;&gt;"","",IF(BG2494="CS","OK",IF(VLOOKUP(E2494,カレンダマスタ!$A$5:$D$381,4,FALSE)&gt;0,"",IF(OR(AX2494*24&gt;10.84,AZ2494*24&lt;14.5)=TRUE,"×","OK")))))</f>
        <v/>
      </c>
    </row>
    <row r="2495" spans="2:60">
      <c r="B2495" s="111"/>
      <c r="C2495" s="385" t="str">
        <f>IF(STEP!C2495&lt;&gt;"",STEP!C2495,"")</f>
        <v/>
      </c>
      <c r="D2495" s="386" t="str">
        <f>IF(STEP!D2495&lt;&gt;"",STEP!D2495,"")</f>
        <v/>
      </c>
      <c r="E2495" s="387" t="str">
        <f>IF(STEP!E2495&lt;&gt;"",STEP!E2495,"")</f>
        <v/>
      </c>
      <c r="F2495" s="253"/>
      <c r="G2495" s="252"/>
      <c r="H2495" s="254"/>
      <c r="I2495" s="254"/>
      <c r="J2495" s="254"/>
      <c r="K2495" s="254"/>
      <c r="L2495" s="254"/>
      <c r="M2495" s="254"/>
      <c r="N2495" s="254"/>
      <c r="O2495" s="254"/>
      <c r="P2495" s="254"/>
      <c r="Q2495" s="254"/>
      <c r="R2495" s="254"/>
      <c r="S2495" s="254"/>
      <c r="T2495" s="254"/>
      <c r="U2495" s="254"/>
      <c r="V2495" s="254"/>
      <c r="W2495" s="254"/>
      <c r="X2495" s="254"/>
      <c r="Y2495" s="254"/>
      <c r="Z2495" s="254"/>
      <c r="AA2495" s="254"/>
      <c r="AB2495" s="254"/>
      <c r="AC2495" s="254"/>
      <c r="AD2495" s="254"/>
      <c r="AE2495" s="255"/>
      <c r="AF2495" s="255"/>
      <c r="AG2495" s="255"/>
      <c r="AH2495" s="255"/>
      <c r="AI2495" s="255"/>
      <c r="AJ2495" s="255"/>
      <c r="AK2495" s="255"/>
      <c r="AL2495" s="255"/>
      <c r="AM2495" s="255"/>
      <c r="AN2495" s="255"/>
      <c r="AO2495" s="254"/>
      <c r="AP2495" s="254"/>
      <c r="AQ2495" s="254"/>
      <c r="AR2495" s="254"/>
      <c r="AS2495" s="254"/>
      <c r="AT2495" s="254"/>
      <c r="AU2495" s="254"/>
      <c r="AW2495" s="283" t="str">
        <f t="shared" si="298"/>
        <v/>
      </c>
      <c r="AX2495" s="283" t="str">
        <f t="shared" si="299"/>
        <v/>
      </c>
      <c r="AY2495" s="283" t="str">
        <f t="shared" si="300"/>
        <v/>
      </c>
      <c r="AZ2495" s="283" t="str">
        <f t="shared" si="301"/>
        <v/>
      </c>
      <c r="BA2495" s="283" t="str">
        <f t="shared" si="302"/>
        <v/>
      </c>
      <c r="BD2495" s="254" t="str">
        <f>IF(W2495="","",IF(F2495="休日",AW2495,IF(F2495="法休",AW2495,VLOOKUP(F2495,カレンダマスタ!$Q$56:$R$69,2,FALSE))))</f>
        <v/>
      </c>
      <c r="BG2495" s="254" t="str">
        <f t="shared" si="303"/>
        <v/>
      </c>
      <c r="BH2495" s="254" t="str">
        <f>IF(AX2495="","",IF(P2495&lt;&gt;"","",IF(BG2495="CS","OK",IF(VLOOKUP(E2495,カレンダマスタ!$A$5:$D$381,4,FALSE)&gt;0,"",IF(OR(AX2495*24&gt;10.84,AZ2495*24&lt;14.5)=TRUE,"×","OK")))))</f>
        <v/>
      </c>
    </row>
    <row r="2496" spans="2:60">
      <c r="B2496" s="111"/>
      <c r="C2496" s="385" t="str">
        <f>IF(STEP!C2496&lt;&gt;"",STEP!C2496,"")</f>
        <v/>
      </c>
      <c r="D2496" s="386" t="str">
        <f>IF(STEP!D2496&lt;&gt;"",STEP!D2496,"")</f>
        <v/>
      </c>
      <c r="E2496" s="387" t="str">
        <f>IF(STEP!E2496&lt;&gt;"",STEP!E2496,"")</f>
        <v/>
      </c>
      <c r="F2496" s="256"/>
      <c r="G2496" s="257"/>
      <c r="H2496" s="254"/>
      <c r="I2496" s="254"/>
      <c r="J2496" s="254"/>
      <c r="K2496" s="254"/>
      <c r="L2496" s="254"/>
      <c r="M2496" s="254"/>
      <c r="N2496" s="254"/>
      <c r="O2496" s="254"/>
      <c r="P2496" s="254"/>
      <c r="Q2496" s="254"/>
      <c r="R2496" s="254"/>
      <c r="S2496" s="254"/>
      <c r="T2496" s="254"/>
      <c r="U2496" s="254"/>
      <c r="V2496" s="254"/>
      <c r="W2496" s="254"/>
      <c r="X2496" s="254"/>
      <c r="Y2496" s="254"/>
      <c r="Z2496" s="254"/>
      <c r="AA2496" s="254"/>
      <c r="AB2496" s="254"/>
      <c r="AC2496" s="254"/>
      <c r="AD2496" s="254"/>
      <c r="AE2496" s="255"/>
      <c r="AF2496" s="255"/>
      <c r="AG2496" s="255"/>
      <c r="AH2496" s="255"/>
      <c r="AI2496" s="255"/>
      <c r="AJ2496" s="255"/>
      <c r="AK2496" s="255"/>
      <c r="AL2496" s="255"/>
      <c r="AM2496" s="255"/>
      <c r="AN2496" s="255"/>
      <c r="AO2496" s="254"/>
      <c r="AP2496" s="254"/>
      <c r="AQ2496" s="254"/>
      <c r="AR2496" s="254"/>
      <c r="AS2496" s="254"/>
      <c r="AT2496" s="254"/>
      <c r="AU2496" s="254"/>
      <c r="AW2496" s="283" t="str">
        <f t="shared" si="298"/>
        <v/>
      </c>
      <c r="AX2496" s="283" t="str">
        <f t="shared" si="299"/>
        <v/>
      </c>
      <c r="AY2496" s="283" t="str">
        <f t="shared" si="300"/>
        <v/>
      </c>
      <c r="AZ2496" s="283" t="str">
        <f t="shared" si="301"/>
        <v/>
      </c>
      <c r="BA2496" s="283" t="str">
        <f t="shared" si="302"/>
        <v/>
      </c>
      <c r="BD2496" s="254" t="str">
        <f>IF(W2496="","",IF(F2496="休日",AW2496,IF(F2496="法休",AW2496,VLOOKUP(F2496,カレンダマスタ!$Q$56:$R$69,2,FALSE))))</f>
        <v/>
      </c>
      <c r="BG2496" s="254" t="str">
        <f t="shared" si="303"/>
        <v/>
      </c>
      <c r="BH2496" s="254" t="str">
        <f>IF(AX2496="","",IF(P2496&lt;&gt;"","",IF(BG2496="CS","OK",IF(VLOOKUP(E2496,カレンダマスタ!$A$5:$D$381,4,FALSE)&gt;0,"",IF(OR(AX2496*24&gt;10.84,AZ2496*24&lt;14.5)=TRUE,"×","OK")))))</f>
        <v/>
      </c>
    </row>
    <row r="2497" spans="2:60">
      <c r="B2497" s="111"/>
      <c r="C2497" s="385" t="str">
        <f>IF(STEP!C2497&lt;&gt;"",STEP!C2497,"")</f>
        <v/>
      </c>
      <c r="D2497" s="386" t="str">
        <f>IF(STEP!D2497&lt;&gt;"",STEP!D2497,"")</f>
        <v/>
      </c>
      <c r="E2497" s="387" t="str">
        <f>IF(STEP!E2497&lt;&gt;"",STEP!E2497,"")</f>
        <v/>
      </c>
      <c r="F2497" s="256"/>
      <c r="G2497" s="257"/>
      <c r="H2497" s="254"/>
      <c r="I2497" s="254"/>
      <c r="J2497" s="254"/>
      <c r="K2497" s="254"/>
      <c r="L2497" s="254"/>
      <c r="M2497" s="254"/>
      <c r="N2497" s="254"/>
      <c r="O2497" s="254"/>
      <c r="P2497" s="254"/>
      <c r="Q2497" s="254"/>
      <c r="R2497" s="254"/>
      <c r="S2497" s="254"/>
      <c r="T2497" s="254"/>
      <c r="U2497" s="254"/>
      <c r="V2497" s="254"/>
      <c r="W2497" s="254"/>
      <c r="X2497" s="254"/>
      <c r="Y2497" s="254"/>
      <c r="Z2497" s="254"/>
      <c r="AA2497" s="254"/>
      <c r="AB2497" s="254"/>
      <c r="AC2497" s="254"/>
      <c r="AD2497" s="254"/>
      <c r="AE2497" s="255"/>
      <c r="AF2497" s="255"/>
      <c r="AG2497" s="255"/>
      <c r="AH2497" s="255"/>
      <c r="AI2497" s="255"/>
      <c r="AJ2497" s="255"/>
      <c r="AK2497" s="255"/>
      <c r="AL2497" s="255"/>
      <c r="AM2497" s="255"/>
      <c r="AN2497" s="255"/>
      <c r="AO2497" s="254"/>
      <c r="AP2497" s="254"/>
      <c r="AQ2497" s="254"/>
      <c r="AR2497" s="254"/>
      <c r="AS2497" s="254"/>
      <c r="AT2497" s="254"/>
      <c r="AU2497" s="254"/>
      <c r="AW2497" s="283" t="str">
        <f t="shared" si="298"/>
        <v/>
      </c>
      <c r="AX2497" s="283" t="str">
        <f t="shared" si="299"/>
        <v/>
      </c>
      <c r="AY2497" s="283" t="str">
        <f t="shared" si="300"/>
        <v/>
      </c>
      <c r="AZ2497" s="283" t="str">
        <f t="shared" si="301"/>
        <v/>
      </c>
      <c r="BA2497" s="283" t="str">
        <f t="shared" si="302"/>
        <v/>
      </c>
      <c r="BD2497" s="254" t="str">
        <f>IF(W2497="","",IF(F2497="休日",AW2497,IF(F2497="法休",AW2497,VLOOKUP(F2497,カレンダマスタ!$Q$56:$R$69,2,FALSE))))</f>
        <v/>
      </c>
      <c r="BG2497" s="254" t="str">
        <f t="shared" si="303"/>
        <v/>
      </c>
      <c r="BH2497" s="254" t="str">
        <f>IF(AX2497="","",IF(P2497&lt;&gt;"","",IF(BG2497="CS","OK",IF(VLOOKUP(E2497,カレンダマスタ!$A$5:$D$381,4,FALSE)&gt;0,"",IF(OR(AX2497*24&gt;10.84,AZ2497*24&lt;14.5)=TRUE,"×","OK")))))</f>
        <v/>
      </c>
    </row>
    <row r="2498" spans="2:60">
      <c r="B2498" s="111"/>
      <c r="C2498" s="385" t="str">
        <f>IF(STEP!C2498&lt;&gt;"",STEP!C2498,"")</f>
        <v/>
      </c>
      <c r="D2498" s="386" t="str">
        <f>IF(STEP!D2498&lt;&gt;"",STEP!D2498,"")</f>
        <v/>
      </c>
      <c r="E2498" s="387" t="str">
        <f>IF(STEP!E2498&lt;&gt;"",STEP!E2498,"")</f>
        <v/>
      </c>
      <c r="F2498" s="256"/>
      <c r="G2498" s="257"/>
      <c r="H2498" s="254"/>
      <c r="I2498" s="254"/>
      <c r="J2498" s="254"/>
      <c r="K2498" s="254"/>
      <c r="L2498" s="254"/>
      <c r="M2498" s="254"/>
      <c r="N2498" s="254"/>
      <c r="O2498" s="254"/>
      <c r="P2498" s="254"/>
      <c r="Q2498" s="254"/>
      <c r="R2498" s="254"/>
      <c r="S2498" s="254"/>
      <c r="T2498" s="254"/>
      <c r="U2498" s="254"/>
      <c r="V2498" s="254"/>
      <c r="W2498" s="254"/>
      <c r="X2498" s="254"/>
      <c r="Y2498" s="254"/>
      <c r="Z2498" s="254"/>
      <c r="AA2498" s="254"/>
      <c r="AB2498" s="254"/>
      <c r="AC2498" s="254"/>
      <c r="AD2498" s="254"/>
      <c r="AE2498" s="255"/>
      <c r="AF2498" s="255"/>
      <c r="AG2498" s="255"/>
      <c r="AH2498" s="255"/>
      <c r="AI2498" s="255"/>
      <c r="AJ2498" s="255"/>
      <c r="AK2498" s="255"/>
      <c r="AL2498" s="255"/>
      <c r="AM2498" s="255"/>
      <c r="AN2498" s="255"/>
      <c r="AO2498" s="254"/>
      <c r="AP2498" s="254"/>
      <c r="AQ2498" s="254"/>
      <c r="AR2498" s="254"/>
      <c r="AS2498" s="254"/>
      <c r="AT2498" s="254"/>
      <c r="AU2498" s="254"/>
      <c r="AW2498" s="283" t="str">
        <f t="shared" si="298"/>
        <v/>
      </c>
      <c r="AX2498" s="283" t="str">
        <f t="shared" si="299"/>
        <v/>
      </c>
      <c r="AY2498" s="283" t="str">
        <f t="shared" si="300"/>
        <v/>
      </c>
      <c r="AZ2498" s="283" t="str">
        <f t="shared" si="301"/>
        <v/>
      </c>
      <c r="BA2498" s="283" t="str">
        <f t="shared" si="302"/>
        <v/>
      </c>
      <c r="BD2498" s="254" t="str">
        <f>IF(W2498="","",IF(F2498="休日",AW2498,IF(F2498="法休",AW2498,VLOOKUP(F2498,カレンダマスタ!$Q$56:$R$69,2,FALSE))))</f>
        <v/>
      </c>
      <c r="BG2498" s="254" t="str">
        <f t="shared" si="303"/>
        <v/>
      </c>
      <c r="BH2498" s="254" t="str">
        <f>IF(AX2498="","",IF(P2498&lt;&gt;"","",IF(BG2498="CS","OK",IF(VLOOKUP(E2498,カレンダマスタ!$A$5:$D$381,4,FALSE)&gt;0,"",IF(OR(AX2498*24&gt;10.84,AZ2498*24&lt;14.5)=TRUE,"×","OK")))))</f>
        <v/>
      </c>
    </row>
    <row r="2499" spans="2:60">
      <c r="B2499" s="111"/>
      <c r="C2499" s="388" t="str">
        <f>IF(STEP!C2499&lt;&gt;"",STEP!C2499,"")</f>
        <v/>
      </c>
      <c r="D2499" s="389" t="str">
        <f>IF(STEP!D2499&lt;&gt;"",STEP!D2499,"")</f>
        <v/>
      </c>
      <c r="E2499" s="390" t="str">
        <f>IF(STEP!E2499&lt;&gt;"",STEP!E2499,"")</f>
        <v/>
      </c>
      <c r="F2499" s="259"/>
      <c r="G2499" s="266"/>
      <c r="H2499" s="260"/>
      <c r="I2499" s="260"/>
      <c r="J2499" s="260"/>
      <c r="K2499" s="260"/>
      <c r="L2499" s="260"/>
      <c r="M2499" s="260"/>
      <c r="N2499" s="260"/>
      <c r="O2499" s="260"/>
      <c r="P2499" s="260"/>
      <c r="Q2499" s="260"/>
      <c r="R2499" s="260"/>
      <c r="S2499" s="260"/>
      <c r="T2499" s="260"/>
      <c r="U2499" s="260"/>
      <c r="V2499" s="260"/>
      <c r="W2499" s="260"/>
      <c r="X2499" s="260"/>
      <c r="Y2499" s="260"/>
      <c r="Z2499" s="260"/>
      <c r="AA2499" s="260"/>
      <c r="AB2499" s="260"/>
      <c r="AC2499" s="260"/>
      <c r="AD2499" s="260"/>
      <c r="AE2499" s="261"/>
      <c r="AF2499" s="261"/>
      <c r="AG2499" s="261"/>
      <c r="AH2499" s="261"/>
      <c r="AI2499" s="261"/>
      <c r="AJ2499" s="261"/>
      <c r="AK2499" s="261"/>
      <c r="AL2499" s="261"/>
      <c r="AM2499" s="261"/>
      <c r="AN2499" s="261"/>
      <c r="AO2499" s="260"/>
      <c r="AP2499" s="260"/>
      <c r="AQ2499" s="260"/>
      <c r="AR2499" s="260"/>
      <c r="AS2499" s="260"/>
      <c r="AT2499" s="260"/>
      <c r="AU2499" s="260"/>
      <c r="AW2499" s="284" t="str">
        <f t="shared" si="298"/>
        <v/>
      </c>
      <c r="AX2499" s="284" t="str">
        <f t="shared" si="299"/>
        <v/>
      </c>
      <c r="AY2499" s="284" t="str">
        <f t="shared" si="300"/>
        <v/>
      </c>
      <c r="AZ2499" s="284" t="str">
        <f t="shared" si="301"/>
        <v/>
      </c>
      <c r="BA2499" s="284" t="str">
        <f t="shared" si="302"/>
        <v/>
      </c>
      <c r="BD2499" s="260" t="str">
        <f>IF(W2499="","",IF(F2499="休日",AW2499,IF(F2499="法休",AW2499,VLOOKUP(F2499,カレンダマスタ!$Q$56:$R$69,2,FALSE))))</f>
        <v/>
      </c>
      <c r="BG2499" s="260" t="str">
        <f t="shared" si="303"/>
        <v/>
      </c>
      <c r="BH2499" s="260" t="str">
        <f>IF(AX2499="","",IF(P2499&lt;&gt;"","",IF(BG2499="CS","OK",IF(VLOOKUP(E2499,カレンダマスタ!$A$5:$D$381,4,FALSE)&gt;0,"",IF(OR(AX2499*24&gt;10.84,AZ2499*24&lt;14.5)=TRUE,"×","OK")))))</f>
        <v/>
      </c>
    </row>
    <row r="2500" spans="2:60">
      <c r="B2500" s="111"/>
      <c r="C2500" s="391" t="str">
        <f>IF(STEP!C2500&lt;&gt;"",STEP!C2500,"")</f>
        <v/>
      </c>
      <c r="D2500" s="392" t="str">
        <f>IF(STEP!D2500&lt;&gt;"",STEP!D2500,"")</f>
        <v/>
      </c>
      <c r="E2500" s="393" t="str">
        <f>IF(STEP!E2500&lt;&gt;"",STEP!E2500,"")</f>
        <v/>
      </c>
      <c r="F2500" s="263"/>
      <c r="G2500" s="267"/>
      <c r="H2500" s="264"/>
      <c r="I2500" s="264"/>
      <c r="J2500" s="264"/>
      <c r="K2500" s="264"/>
      <c r="L2500" s="264"/>
      <c r="M2500" s="264"/>
      <c r="N2500" s="264"/>
      <c r="O2500" s="264"/>
      <c r="P2500" s="264"/>
      <c r="Q2500" s="264"/>
      <c r="R2500" s="264"/>
      <c r="S2500" s="264"/>
      <c r="T2500" s="264"/>
      <c r="U2500" s="264"/>
      <c r="V2500" s="264"/>
      <c r="W2500" s="264"/>
      <c r="X2500" s="264"/>
      <c r="Y2500" s="264"/>
      <c r="Z2500" s="264"/>
      <c r="AA2500" s="264"/>
      <c r="AB2500" s="264"/>
      <c r="AC2500" s="264"/>
      <c r="AD2500" s="264"/>
      <c r="AE2500" s="265"/>
      <c r="AF2500" s="265"/>
      <c r="AG2500" s="265"/>
      <c r="AH2500" s="265"/>
      <c r="AI2500" s="265"/>
      <c r="AJ2500" s="265"/>
      <c r="AK2500" s="265"/>
      <c r="AL2500" s="265"/>
      <c r="AM2500" s="265"/>
      <c r="AN2500" s="265"/>
      <c r="AO2500" s="264"/>
      <c r="AP2500" s="264"/>
      <c r="AQ2500" s="264"/>
      <c r="AR2500" s="264"/>
      <c r="AS2500" s="264"/>
      <c r="AT2500" s="264"/>
      <c r="AU2500" s="264"/>
      <c r="AW2500" s="285" t="str">
        <f t="shared" si="298"/>
        <v/>
      </c>
      <c r="AX2500" s="285" t="str">
        <f t="shared" si="299"/>
        <v/>
      </c>
      <c r="AY2500" s="285" t="str">
        <f t="shared" si="300"/>
        <v/>
      </c>
      <c r="AZ2500" s="285" t="str">
        <f t="shared" si="301"/>
        <v/>
      </c>
      <c r="BA2500" s="285" t="str">
        <f t="shared" si="302"/>
        <v/>
      </c>
      <c r="BD2500" s="264" t="str">
        <f>IF(W2500="","",IF(F2500="休日",AW2500,IF(F2500="法休",AW2500,VLOOKUP(F2500,カレンダマスタ!$Q$56:$R$69,2,FALSE))))</f>
        <v/>
      </c>
      <c r="BG2500" s="264" t="str">
        <f t="shared" si="303"/>
        <v/>
      </c>
      <c r="BH2500" s="264" t="str">
        <f>IF(AX2500="","",IF(P2500&lt;&gt;"","",IF(BG2500="CS","OK",IF(VLOOKUP(E2500,カレンダマスタ!$A$5:$D$381,4,FALSE)&gt;0,"",IF(OR(AX2500*24&gt;10.84,AZ2500*24&lt;14.5)=TRUE,"×","OK")))))</f>
        <v/>
      </c>
    </row>
    <row r="2501" spans="2:60">
      <c r="B2501" s="111"/>
      <c r="C2501" s="385" t="str">
        <f>IF(STEP!C2501&lt;&gt;"",STEP!C2501,"")</f>
        <v/>
      </c>
      <c r="D2501" s="386" t="str">
        <f>IF(STEP!D2501&lt;&gt;"",STEP!D2501,"")</f>
        <v/>
      </c>
      <c r="E2501" s="387" t="str">
        <f>IF(STEP!E2501&lt;&gt;"",STEP!E2501,"")</f>
        <v/>
      </c>
      <c r="F2501" s="253"/>
      <c r="G2501" s="252"/>
      <c r="H2501" s="254"/>
      <c r="I2501" s="254"/>
      <c r="J2501" s="254"/>
      <c r="K2501" s="254"/>
      <c r="L2501" s="254"/>
      <c r="M2501" s="254"/>
      <c r="N2501" s="254"/>
      <c r="O2501" s="254"/>
      <c r="P2501" s="254"/>
      <c r="Q2501" s="254"/>
      <c r="R2501" s="254"/>
      <c r="S2501" s="254"/>
      <c r="T2501" s="254"/>
      <c r="U2501" s="254"/>
      <c r="V2501" s="254"/>
      <c r="W2501" s="254"/>
      <c r="X2501" s="254"/>
      <c r="Y2501" s="254"/>
      <c r="Z2501" s="254"/>
      <c r="AA2501" s="254"/>
      <c r="AB2501" s="254"/>
      <c r="AC2501" s="254"/>
      <c r="AD2501" s="254"/>
      <c r="AE2501" s="255"/>
      <c r="AF2501" s="255"/>
      <c r="AG2501" s="255"/>
      <c r="AH2501" s="255"/>
      <c r="AI2501" s="255"/>
      <c r="AJ2501" s="255"/>
      <c r="AK2501" s="255"/>
      <c r="AL2501" s="255"/>
      <c r="AM2501" s="255"/>
      <c r="AN2501" s="255"/>
      <c r="AO2501" s="254"/>
      <c r="AP2501" s="254"/>
      <c r="AQ2501" s="254"/>
      <c r="AR2501" s="254"/>
      <c r="AS2501" s="254"/>
      <c r="AT2501" s="254"/>
      <c r="AU2501" s="254"/>
      <c r="AW2501" s="283" t="str">
        <f t="shared" si="298"/>
        <v/>
      </c>
      <c r="AX2501" s="283" t="str">
        <f t="shared" si="299"/>
        <v/>
      </c>
      <c r="AY2501" s="283" t="str">
        <f t="shared" si="300"/>
        <v/>
      </c>
      <c r="AZ2501" s="283" t="str">
        <f t="shared" si="301"/>
        <v/>
      </c>
      <c r="BA2501" s="283" t="str">
        <f t="shared" si="302"/>
        <v/>
      </c>
      <c r="BD2501" s="254" t="str">
        <f>IF(W2501="","",IF(F2501="休日",AW2501,IF(F2501="法休",AW2501,VLOOKUP(F2501,カレンダマスタ!$Q$56:$R$69,2,FALSE))))</f>
        <v/>
      </c>
      <c r="BG2501" s="503" t="str">
        <f t="shared" si="303"/>
        <v/>
      </c>
      <c r="BH2501" s="503" t="str">
        <f>IF(AX2501="","",IF(P2501&lt;&gt;"","",IF(BG2501="CS","OK",IF(VLOOKUP(E2501,カレンダマスタ!$A$5:$D$381,4,FALSE)&gt;0,"",IF(OR(AX2501*24&gt;10.84,AZ2501*24&lt;14.5)=TRUE,"×","OK")))))</f>
        <v/>
      </c>
    </row>
    <row r="2502" spans="2:60">
      <c r="B2502" s="111"/>
      <c r="C2502" s="385" t="str">
        <f>IF(STEP!C2502&lt;&gt;"",STEP!C2502,"")</f>
        <v/>
      </c>
      <c r="D2502" s="386" t="str">
        <f>IF(STEP!D2502&lt;&gt;"",STEP!D2502,"")</f>
        <v/>
      </c>
      <c r="E2502" s="387" t="str">
        <f>IF(STEP!E2502&lt;&gt;"",STEP!E2502,"")</f>
        <v/>
      </c>
      <c r="F2502" s="253"/>
      <c r="G2502" s="252"/>
      <c r="H2502" s="254"/>
      <c r="I2502" s="254"/>
      <c r="J2502" s="254"/>
      <c r="K2502" s="254"/>
      <c r="L2502" s="254"/>
      <c r="M2502" s="254"/>
      <c r="N2502" s="254"/>
      <c r="O2502" s="254"/>
      <c r="P2502" s="254"/>
      <c r="Q2502" s="254"/>
      <c r="R2502" s="254"/>
      <c r="S2502" s="254"/>
      <c r="T2502" s="254"/>
      <c r="U2502" s="254"/>
      <c r="V2502" s="254"/>
      <c r="W2502" s="254"/>
      <c r="X2502" s="254"/>
      <c r="Y2502" s="254"/>
      <c r="Z2502" s="254"/>
      <c r="AA2502" s="254"/>
      <c r="AB2502" s="254"/>
      <c r="AC2502" s="254"/>
      <c r="AD2502" s="254"/>
      <c r="AE2502" s="255"/>
      <c r="AF2502" s="255"/>
      <c r="AG2502" s="255"/>
      <c r="AH2502" s="255"/>
      <c r="AI2502" s="255"/>
      <c r="AJ2502" s="255"/>
      <c r="AK2502" s="255"/>
      <c r="AL2502" s="255"/>
      <c r="AM2502" s="255"/>
      <c r="AN2502" s="255"/>
      <c r="AO2502" s="254"/>
      <c r="AP2502" s="254"/>
      <c r="AQ2502" s="254"/>
      <c r="AR2502" s="254"/>
      <c r="AS2502" s="254"/>
      <c r="AT2502" s="254"/>
      <c r="AU2502" s="254"/>
      <c r="AW2502" s="283" t="str">
        <f t="shared" si="298"/>
        <v/>
      </c>
      <c r="AX2502" s="283" t="str">
        <f t="shared" si="299"/>
        <v/>
      </c>
      <c r="AY2502" s="283" t="str">
        <f t="shared" si="300"/>
        <v/>
      </c>
      <c r="AZ2502" s="283" t="str">
        <f t="shared" si="301"/>
        <v/>
      </c>
      <c r="BA2502" s="283" t="str">
        <f t="shared" si="302"/>
        <v/>
      </c>
      <c r="BD2502" s="254" t="str">
        <f>IF(W2502="","",IF(F2502="休日",AW2502,IF(F2502="法休",AW2502,VLOOKUP(F2502,カレンダマスタ!$Q$56:$R$69,2,FALSE))))</f>
        <v/>
      </c>
      <c r="BG2502" s="254" t="str">
        <f t="shared" si="303"/>
        <v/>
      </c>
      <c r="BH2502" s="254" t="str">
        <f>IF(AX2502="","",IF(P2502&lt;&gt;"","",IF(BG2502="CS","OK",IF(VLOOKUP(E2502,カレンダマスタ!$A$5:$D$381,4,FALSE)&gt;0,"",IF(OR(AX2502*24&gt;10.84,AZ2502*24&lt;14.5)=TRUE,"×","OK")))))</f>
        <v/>
      </c>
    </row>
    <row r="2503" spans="2:60">
      <c r="B2503" s="111"/>
      <c r="C2503" s="385" t="str">
        <f>IF(STEP!C2503&lt;&gt;"",STEP!C2503,"")</f>
        <v/>
      </c>
      <c r="D2503" s="386" t="str">
        <f>IF(STEP!D2503&lt;&gt;"",STEP!D2503,"")</f>
        <v/>
      </c>
      <c r="E2503" s="387" t="str">
        <f>IF(STEP!E2503&lt;&gt;"",STEP!E2503,"")</f>
        <v/>
      </c>
      <c r="F2503" s="256"/>
      <c r="G2503" s="257"/>
      <c r="H2503" s="254"/>
      <c r="I2503" s="254"/>
      <c r="J2503" s="254"/>
      <c r="K2503" s="254"/>
      <c r="L2503" s="254"/>
      <c r="M2503" s="254"/>
      <c r="N2503" s="254"/>
      <c r="O2503" s="254"/>
      <c r="P2503" s="254"/>
      <c r="Q2503" s="254"/>
      <c r="R2503" s="254"/>
      <c r="S2503" s="254"/>
      <c r="T2503" s="254"/>
      <c r="U2503" s="254"/>
      <c r="V2503" s="254"/>
      <c r="W2503" s="254"/>
      <c r="X2503" s="254"/>
      <c r="Y2503" s="254"/>
      <c r="Z2503" s="254"/>
      <c r="AA2503" s="254"/>
      <c r="AB2503" s="254"/>
      <c r="AC2503" s="254"/>
      <c r="AD2503" s="254"/>
      <c r="AE2503" s="255"/>
      <c r="AF2503" s="255"/>
      <c r="AG2503" s="255"/>
      <c r="AH2503" s="255"/>
      <c r="AI2503" s="255"/>
      <c r="AJ2503" s="255"/>
      <c r="AK2503" s="255"/>
      <c r="AL2503" s="255"/>
      <c r="AM2503" s="255"/>
      <c r="AN2503" s="255"/>
      <c r="AO2503" s="254"/>
      <c r="AP2503" s="254"/>
      <c r="AQ2503" s="254"/>
      <c r="AR2503" s="254"/>
      <c r="AS2503" s="254"/>
      <c r="AT2503" s="254"/>
      <c r="AU2503" s="254"/>
      <c r="AW2503" s="283" t="str">
        <f t="shared" si="298"/>
        <v/>
      </c>
      <c r="AX2503" s="283" t="str">
        <f t="shared" si="299"/>
        <v/>
      </c>
      <c r="AY2503" s="283" t="str">
        <f t="shared" si="300"/>
        <v/>
      </c>
      <c r="AZ2503" s="283" t="str">
        <f t="shared" si="301"/>
        <v/>
      </c>
      <c r="BA2503" s="283" t="str">
        <f t="shared" si="302"/>
        <v/>
      </c>
      <c r="BD2503" s="254" t="str">
        <f>IF(W2503="","",IF(F2503="休日",AW2503,IF(F2503="法休",AW2503,VLOOKUP(F2503,カレンダマスタ!$Q$56:$R$69,2,FALSE))))</f>
        <v/>
      </c>
      <c r="BG2503" s="254" t="str">
        <f t="shared" si="303"/>
        <v/>
      </c>
      <c r="BH2503" s="254" t="str">
        <f>IF(AX2503="","",IF(P2503&lt;&gt;"","",IF(BG2503="CS","OK",IF(VLOOKUP(E2503,カレンダマスタ!$A$5:$D$381,4,FALSE)&gt;0,"",IF(OR(AX2503*24&gt;10.84,AZ2503*24&lt;14.5)=TRUE,"×","OK")))))</f>
        <v/>
      </c>
    </row>
    <row r="2504" spans="2:60">
      <c r="B2504" s="111"/>
      <c r="C2504" s="385" t="str">
        <f>IF(STEP!C2504&lt;&gt;"",STEP!C2504,"")</f>
        <v/>
      </c>
      <c r="D2504" s="386" t="str">
        <f>IF(STEP!D2504&lt;&gt;"",STEP!D2504,"")</f>
        <v/>
      </c>
      <c r="E2504" s="387" t="str">
        <f>IF(STEP!E2504&lt;&gt;"",STEP!E2504,"")</f>
        <v/>
      </c>
      <c r="F2504" s="256"/>
      <c r="G2504" s="257"/>
      <c r="H2504" s="254"/>
      <c r="I2504" s="254"/>
      <c r="J2504" s="254"/>
      <c r="K2504" s="254"/>
      <c r="L2504" s="254"/>
      <c r="M2504" s="254"/>
      <c r="N2504" s="254"/>
      <c r="O2504" s="254"/>
      <c r="P2504" s="254"/>
      <c r="Q2504" s="254"/>
      <c r="R2504" s="254"/>
      <c r="S2504" s="254"/>
      <c r="T2504" s="254"/>
      <c r="U2504" s="254"/>
      <c r="V2504" s="254"/>
      <c r="W2504" s="254"/>
      <c r="X2504" s="254"/>
      <c r="Y2504" s="254"/>
      <c r="Z2504" s="254"/>
      <c r="AA2504" s="254"/>
      <c r="AB2504" s="254"/>
      <c r="AC2504" s="254"/>
      <c r="AD2504" s="254"/>
      <c r="AE2504" s="255"/>
      <c r="AF2504" s="255"/>
      <c r="AG2504" s="255"/>
      <c r="AH2504" s="255"/>
      <c r="AI2504" s="255"/>
      <c r="AJ2504" s="255"/>
      <c r="AK2504" s="255"/>
      <c r="AL2504" s="255"/>
      <c r="AM2504" s="255"/>
      <c r="AN2504" s="255"/>
      <c r="AO2504" s="254"/>
      <c r="AP2504" s="254"/>
      <c r="AQ2504" s="254"/>
      <c r="AR2504" s="254"/>
      <c r="AS2504" s="254"/>
      <c r="AT2504" s="254"/>
      <c r="AU2504" s="254"/>
      <c r="AW2504" s="283" t="str">
        <f t="shared" si="298"/>
        <v/>
      </c>
      <c r="AX2504" s="283" t="str">
        <f t="shared" si="299"/>
        <v/>
      </c>
      <c r="AY2504" s="283" t="str">
        <f t="shared" si="300"/>
        <v/>
      </c>
      <c r="AZ2504" s="283" t="str">
        <f t="shared" si="301"/>
        <v/>
      </c>
      <c r="BA2504" s="283" t="str">
        <f t="shared" si="302"/>
        <v/>
      </c>
      <c r="BD2504" s="254" t="str">
        <f>IF(W2504="","",IF(F2504="休日",AW2504,IF(F2504="法休",AW2504,VLOOKUP(F2504,カレンダマスタ!$Q$56:$R$69,2,FALSE))))</f>
        <v/>
      </c>
      <c r="BG2504" s="254" t="str">
        <f t="shared" si="303"/>
        <v/>
      </c>
      <c r="BH2504" s="254" t="str">
        <f>IF(AX2504="","",IF(P2504&lt;&gt;"","",IF(BG2504="CS","OK",IF(VLOOKUP(E2504,カレンダマスタ!$A$5:$D$381,4,FALSE)&gt;0,"",IF(OR(AX2504*24&gt;10.84,AZ2504*24&lt;14.5)=TRUE,"×","OK")))))</f>
        <v/>
      </c>
    </row>
    <row r="2505" spans="2:60">
      <c r="B2505" s="111"/>
      <c r="C2505" s="385" t="str">
        <f>IF(STEP!C2505&lt;&gt;"",STEP!C2505,"")</f>
        <v/>
      </c>
      <c r="D2505" s="386" t="str">
        <f>IF(STEP!D2505&lt;&gt;"",STEP!D2505,"")</f>
        <v/>
      </c>
      <c r="E2505" s="387" t="str">
        <f>IF(STEP!E2505&lt;&gt;"",STEP!E2505,"")</f>
        <v/>
      </c>
      <c r="F2505" s="256"/>
      <c r="G2505" s="257"/>
      <c r="H2505" s="254"/>
      <c r="I2505" s="254"/>
      <c r="J2505" s="254"/>
      <c r="K2505" s="254"/>
      <c r="L2505" s="254"/>
      <c r="M2505" s="254"/>
      <c r="N2505" s="254"/>
      <c r="O2505" s="254"/>
      <c r="P2505" s="254"/>
      <c r="Q2505" s="254"/>
      <c r="R2505" s="254"/>
      <c r="S2505" s="254"/>
      <c r="T2505" s="254"/>
      <c r="U2505" s="254"/>
      <c r="V2505" s="254"/>
      <c r="W2505" s="254"/>
      <c r="X2505" s="254"/>
      <c r="Y2505" s="254"/>
      <c r="Z2505" s="254"/>
      <c r="AA2505" s="254"/>
      <c r="AB2505" s="254"/>
      <c r="AC2505" s="254"/>
      <c r="AD2505" s="254"/>
      <c r="AE2505" s="255"/>
      <c r="AF2505" s="255"/>
      <c r="AG2505" s="255"/>
      <c r="AH2505" s="255"/>
      <c r="AI2505" s="255"/>
      <c r="AJ2505" s="255"/>
      <c r="AK2505" s="255"/>
      <c r="AL2505" s="255"/>
      <c r="AM2505" s="255"/>
      <c r="AN2505" s="255"/>
      <c r="AO2505" s="254"/>
      <c r="AP2505" s="254"/>
      <c r="AQ2505" s="254"/>
      <c r="AR2505" s="254"/>
      <c r="AS2505" s="254"/>
      <c r="AT2505" s="254"/>
      <c r="AU2505" s="254"/>
      <c r="AW2505" s="283" t="str">
        <f t="shared" si="298"/>
        <v/>
      </c>
      <c r="AX2505" s="283" t="str">
        <f t="shared" si="299"/>
        <v/>
      </c>
      <c r="AY2505" s="283" t="str">
        <f t="shared" si="300"/>
        <v/>
      </c>
      <c r="AZ2505" s="283" t="str">
        <f t="shared" si="301"/>
        <v/>
      </c>
      <c r="BA2505" s="283" t="str">
        <f t="shared" si="302"/>
        <v/>
      </c>
      <c r="BD2505" s="254" t="str">
        <f>IF(W2505="","",IF(F2505="休日",AW2505,IF(F2505="法休",AW2505,VLOOKUP(F2505,カレンダマスタ!$Q$56:$R$69,2,FALSE))))</f>
        <v/>
      </c>
      <c r="BG2505" s="254" t="str">
        <f t="shared" si="303"/>
        <v/>
      </c>
      <c r="BH2505" s="254" t="str">
        <f>IF(AX2505="","",IF(P2505&lt;&gt;"","",IF(BG2505="CS","OK",IF(VLOOKUP(E2505,カレンダマスタ!$A$5:$D$381,4,FALSE)&gt;0,"",IF(OR(AX2505*24&gt;10.84,AZ2505*24&lt;14.5)=TRUE,"×","OK")))))</f>
        <v/>
      </c>
    </row>
    <row r="2506" spans="2:60">
      <c r="B2506" s="111"/>
      <c r="C2506" s="388" t="str">
        <f>IF(STEP!C2506&lt;&gt;"",STEP!C2506,"")</f>
        <v/>
      </c>
      <c r="D2506" s="389" t="str">
        <f>IF(STEP!D2506&lt;&gt;"",STEP!D2506,"")</f>
        <v/>
      </c>
      <c r="E2506" s="390" t="str">
        <f>IF(STEP!E2506&lt;&gt;"",STEP!E2506,"")</f>
        <v/>
      </c>
      <c r="F2506" s="259"/>
      <c r="G2506" s="266"/>
      <c r="H2506" s="260"/>
      <c r="I2506" s="260"/>
      <c r="J2506" s="260"/>
      <c r="K2506" s="260"/>
      <c r="L2506" s="260"/>
      <c r="M2506" s="260"/>
      <c r="N2506" s="260"/>
      <c r="O2506" s="260"/>
      <c r="P2506" s="260"/>
      <c r="Q2506" s="260"/>
      <c r="R2506" s="260"/>
      <c r="S2506" s="260"/>
      <c r="T2506" s="260"/>
      <c r="U2506" s="260"/>
      <c r="V2506" s="260"/>
      <c r="W2506" s="260"/>
      <c r="X2506" s="260"/>
      <c r="Y2506" s="260"/>
      <c r="Z2506" s="260"/>
      <c r="AA2506" s="260"/>
      <c r="AB2506" s="260"/>
      <c r="AC2506" s="260"/>
      <c r="AD2506" s="260"/>
      <c r="AE2506" s="261"/>
      <c r="AF2506" s="261"/>
      <c r="AG2506" s="261"/>
      <c r="AH2506" s="261"/>
      <c r="AI2506" s="261"/>
      <c r="AJ2506" s="261"/>
      <c r="AK2506" s="261"/>
      <c r="AL2506" s="261"/>
      <c r="AM2506" s="261"/>
      <c r="AN2506" s="261"/>
      <c r="AO2506" s="260"/>
      <c r="AP2506" s="260"/>
      <c r="AQ2506" s="260"/>
      <c r="AR2506" s="260"/>
      <c r="AS2506" s="260"/>
      <c r="AT2506" s="260"/>
      <c r="AU2506" s="260"/>
      <c r="AW2506" s="284" t="str">
        <f t="shared" si="298"/>
        <v/>
      </c>
      <c r="AX2506" s="284" t="str">
        <f t="shared" si="299"/>
        <v/>
      </c>
      <c r="AY2506" s="284" t="str">
        <f t="shared" si="300"/>
        <v/>
      </c>
      <c r="AZ2506" s="284" t="str">
        <f t="shared" si="301"/>
        <v/>
      </c>
      <c r="BA2506" s="284" t="str">
        <f t="shared" si="302"/>
        <v/>
      </c>
      <c r="BD2506" s="260" t="str">
        <f>IF(W2506="","",IF(F2506="休日",AW2506,IF(F2506="法休",AW2506,VLOOKUP(F2506,カレンダマスタ!$Q$56:$R$69,2,FALSE))))</f>
        <v/>
      </c>
      <c r="BG2506" s="260" t="str">
        <f t="shared" si="303"/>
        <v/>
      </c>
      <c r="BH2506" s="260" t="str">
        <f>IF(AX2506="","",IF(P2506&lt;&gt;"","",IF(BG2506="CS","OK",IF(VLOOKUP(E2506,カレンダマスタ!$A$5:$D$381,4,FALSE)&gt;0,"",IF(OR(AX2506*24&gt;10.84,AZ2506*24&lt;14.5)=TRUE,"×","OK")))))</f>
        <v/>
      </c>
    </row>
    <row r="2507" spans="2:60">
      <c r="B2507" s="111"/>
      <c r="C2507" s="391" t="str">
        <f>IF(STEP!C2507&lt;&gt;"",STEP!C2507,"")</f>
        <v/>
      </c>
      <c r="D2507" s="392" t="str">
        <f>IF(STEP!D2507&lt;&gt;"",STEP!D2507,"")</f>
        <v/>
      </c>
      <c r="E2507" s="393" t="str">
        <f>IF(STEP!E2507&lt;&gt;"",STEP!E2507,"")</f>
        <v/>
      </c>
      <c r="F2507" s="263"/>
      <c r="G2507" s="267"/>
      <c r="H2507" s="264"/>
      <c r="I2507" s="264"/>
      <c r="J2507" s="264"/>
      <c r="K2507" s="264"/>
      <c r="L2507" s="264"/>
      <c r="M2507" s="264"/>
      <c r="N2507" s="264"/>
      <c r="O2507" s="264"/>
      <c r="P2507" s="264"/>
      <c r="Q2507" s="264"/>
      <c r="R2507" s="264"/>
      <c r="S2507" s="264"/>
      <c r="T2507" s="264"/>
      <c r="U2507" s="264"/>
      <c r="V2507" s="264"/>
      <c r="W2507" s="264"/>
      <c r="X2507" s="264"/>
      <c r="Y2507" s="264"/>
      <c r="Z2507" s="264"/>
      <c r="AA2507" s="264"/>
      <c r="AB2507" s="264"/>
      <c r="AC2507" s="264"/>
      <c r="AD2507" s="264"/>
      <c r="AE2507" s="265"/>
      <c r="AF2507" s="265"/>
      <c r="AG2507" s="265"/>
      <c r="AH2507" s="265"/>
      <c r="AI2507" s="265"/>
      <c r="AJ2507" s="265"/>
      <c r="AK2507" s="265"/>
      <c r="AL2507" s="265"/>
      <c r="AM2507" s="265"/>
      <c r="AN2507" s="265"/>
      <c r="AO2507" s="264"/>
      <c r="AP2507" s="264"/>
      <c r="AQ2507" s="264"/>
      <c r="AR2507" s="264"/>
      <c r="AS2507" s="264"/>
      <c r="AT2507" s="264"/>
      <c r="AU2507" s="264"/>
      <c r="AW2507" s="285" t="str">
        <f t="shared" si="298"/>
        <v/>
      </c>
      <c r="AX2507" s="285" t="str">
        <f t="shared" si="299"/>
        <v/>
      </c>
      <c r="AY2507" s="285" t="str">
        <f t="shared" si="300"/>
        <v/>
      </c>
      <c r="AZ2507" s="285" t="str">
        <f t="shared" si="301"/>
        <v/>
      </c>
      <c r="BA2507" s="285" t="str">
        <f t="shared" si="302"/>
        <v/>
      </c>
      <c r="BD2507" s="264" t="str">
        <f>IF(W2507="","",IF(F2507="休日",AW2507,IF(F2507="法休",AW2507,VLOOKUP(F2507,カレンダマスタ!$Q$56:$R$69,2,FALSE))))</f>
        <v/>
      </c>
      <c r="BG2507" s="264" t="str">
        <f t="shared" si="303"/>
        <v/>
      </c>
      <c r="BH2507" s="264" t="str">
        <f>IF(AX2507="","",IF(P2507&lt;&gt;"","",IF(BG2507="CS","OK",IF(VLOOKUP(E2507,カレンダマスタ!$A$5:$D$381,4,FALSE)&gt;0,"",IF(OR(AX2507*24&gt;10.84,AZ2507*24&lt;14.5)=TRUE,"×","OK")))))</f>
        <v/>
      </c>
    </row>
    <row r="2508" spans="2:60">
      <c r="B2508" s="111"/>
      <c r="C2508" s="385" t="str">
        <f>IF(STEP!C2508&lt;&gt;"",STEP!C2508,"")</f>
        <v/>
      </c>
      <c r="D2508" s="386" t="str">
        <f>IF(STEP!D2508&lt;&gt;"",STEP!D2508,"")</f>
        <v/>
      </c>
      <c r="E2508" s="387" t="str">
        <f>IF(STEP!E2508&lt;&gt;"",STEP!E2508,"")</f>
        <v/>
      </c>
      <c r="F2508" s="253"/>
      <c r="G2508" s="252"/>
      <c r="H2508" s="254"/>
      <c r="I2508" s="254"/>
      <c r="J2508" s="254"/>
      <c r="K2508" s="254"/>
      <c r="L2508" s="254"/>
      <c r="M2508" s="254"/>
      <c r="N2508" s="254"/>
      <c r="O2508" s="254"/>
      <c r="P2508" s="254"/>
      <c r="Q2508" s="254"/>
      <c r="R2508" s="254"/>
      <c r="S2508" s="254"/>
      <c r="T2508" s="254"/>
      <c r="U2508" s="254"/>
      <c r="V2508" s="254"/>
      <c r="W2508" s="254"/>
      <c r="X2508" s="254"/>
      <c r="Y2508" s="254"/>
      <c r="Z2508" s="254"/>
      <c r="AA2508" s="254"/>
      <c r="AB2508" s="254"/>
      <c r="AC2508" s="254"/>
      <c r="AD2508" s="254"/>
      <c r="AE2508" s="255"/>
      <c r="AF2508" s="255"/>
      <c r="AG2508" s="255"/>
      <c r="AH2508" s="255"/>
      <c r="AI2508" s="255"/>
      <c r="AJ2508" s="255"/>
      <c r="AK2508" s="255"/>
      <c r="AL2508" s="255"/>
      <c r="AM2508" s="255"/>
      <c r="AN2508" s="255"/>
      <c r="AO2508" s="254"/>
      <c r="AP2508" s="254"/>
      <c r="AQ2508" s="254"/>
      <c r="AR2508" s="254"/>
      <c r="AS2508" s="254"/>
      <c r="AT2508" s="254"/>
      <c r="AU2508" s="254"/>
      <c r="AW2508" s="283" t="str">
        <f t="shared" si="298"/>
        <v/>
      </c>
      <c r="AX2508" s="283" t="str">
        <f t="shared" si="299"/>
        <v/>
      </c>
      <c r="AY2508" s="283" t="str">
        <f t="shared" si="300"/>
        <v/>
      </c>
      <c r="AZ2508" s="283" t="str">
        <f t="shared" si="301"/>
        <v/>
      </c>
      <c r="BA2508" s="283" t="str">
        <f t="shared" si="302"/>
        <v/>
      </c>
      <c r="BD2508" s="254" t="str">
        <f>IF(W2508="","",IF(F2508="休日",AW2508,IF(F2508="法休",AW2508,VLOOKUP(F2508,カレンダマスタ!$Q$56:$R$69,2,FALSE))))</f>
        <v/>
      </c>
      <c r="BG2508" s="503" t="str">
        <f t="shared" si="303"/>
        <v/>
      </c>
      <c r="BH2508" s="503" t="str">
        <f>IF(AX2508="","",IF(P2508&lt;&gt;"","",IF(BG2508="CS","OK",IF(VLOOKUP(E2508,カレンダマスタ!$A$5:$D$381,4,FALSE)&gt;0,"",IF(OR(AX2508*24&gt;10.84,AZ2508*24&lt;14.5)=TRUE,"×","OK")))))</f>
        <v/>
      </c>
    </row>
    <row r="2509" spans="2:60">
      <c r="B2509" s="111"/>
      <c r="C2509" s="385" t="str">
        <f>IF(STEP!C2509&lt;&gt;"",STEP!C2509,"")</f>
        <v/>
      </c>
      <c r="D2509" s="386" t="str">
        <f>IF(STEP!D2509&lt;&gt;"",STEP!D2509,"")</f>
        <v/>
      </c>
      <c r="E2509" s="387" t="str">
        <f>IF(STEP!E2509&lt;&gt;"",STEP!E2509,"")</f>
        <v/>
      </c>
      <c r="F2509" s="253"/>
      <c r="G2509" s="252"/>
      <c r="H2509" s="254"/>
      <c r="I2509" s="254"/>
      <c r="J2509" s="254"/>
      <c r="K2509" s="254"/>
      <c r="L2509" s="254"/>
      <c r="M2509" s="254"/>
      <c r="N2509" s="254"/>
      <c r="O2509" s="254"/>
      <c r="P2509" s="254"/>
      <c r="Q2509" s="254"/>
      <c r="R2509" s="254"/>
      <c r="S2509" s="254"/>
      <c r="T2509" s="254"/>
      <c r="U2509" s="254"/>
      <c r="V2509" s="254"/>
      <c r="W2509" s="254"/>
      <c r="X2509" s="254"/>
      <c r="Y2509" s="254"/>
      <c r="Z2509" s="254"/>
      <c r="AA2509" s="254"/>
      <c r="AB2509" s="254"/>
      <c r="AC2509" s="254"/>
      <c r="AD2509" s="254"/>
      <c r="AE2509" s="255"/>
      <c r="AF2509" s="255"/>
      <c r="AG2509" s="255"/>
      <c r="AH2509" s="255"/>
      <c r="AI2509" s="255"/>
      <c r="AJ2509" s="255"/>
      <c r="AK2509" s="255"/>
      <c r="AL2509" s="255"/>
      <c r="AM2509" s="255"/>
      <c r="AN2509" s="255"/>
      <c r="AO2509" s="254"/>
      <c r="AP2509" s="254"/>
      <c r="AQ2509" s="254"/>
      <c r="AR2509" s="254"/>
      <c r="AS2509" s="254"/>
      <c r="AT2509" s="254"/>
      <c r="AU2509" s="254"/>
      <c r="AW2509" s="283" t="str">
        <f t="shared" si="298"/>
        <v/>
      </c>
      <c r="AX2509" s="283" t="str">
        <f t="shared" si="299"/>
        <v/>
      </c>
      <c r="AY2509" s="283" t="str">
        <f t="shared" si="300"/>
        <v/>
      </c>
      <c r="AZ2509" s="283" t="str">
        <f t="shared" si="301"/>
        <v/>
      </c>
      <c r="BA2509" s="283" t="str">
        <f t="shared" si="302"/>
        <v/>
      </c>
      <c r="BD2509" s="254" t="str">
        <f>IF(W2509="","",IF(F2509="休日",AW2509,IF(F2509="法休",AW2509,VLOOKUP(F2509,カレンダマスタ!$Q$56:$R$69,2,FALSE))))</f>
        <v/>
      </c>
      <c r="BG2509" s="254" t="str">
        <f t="shared" si="303"/>
        <v/>
      </c>
      <c r="BH2509" s="254" t="str">
        <f>IF(AX2509="","",IF(P2509&lt;&gt;"","",IF(BG2509="CS","OK",IF(VLOOKUP(E2509,カレンダマスタ!$A$5:$D$381,4,FALSE)&gt;0,"",IF(OR(AX2509*24&gt;10.84,AZ2509*24&lt;14.5)=TRUE,"×","OK")))))</f>
        <v/>
      </c>
    </row>
    <row r="2510" spans="2:60">
      <c r="B2510" s="111"/>
      <c r="C2510" s="385" t="str">
        <f>IF(STEP!C2510&lt;&gt;"",STEP!C2510,"")</f>
        <v/>
      </c>
      <c r="D2510" s="386" t="str">
        <f>IF(STEP!D2510&lt;&gt;"",STEP!D2510,"")</f>
        <v/>
      </c>
      <c r="E2510" s="387" t="str">
        <f>IF(STEP!E2510&lt;&gt;"",STEP!E2510,"")</f>
        <v/>
      </c>
      <c r="F2510" s="253"/>
      <c r="G2510" s="252"/>
      <c r="H2510" s="254"/>
      <c r="I2510" s="254"/>
      <c r="J2510" s="254"/>
      <c r="K2510" s="254"/>
      <c r="L2510" s="254"/>
      <c r="M2510" s="254"/>
      <c r="N2510" s="254"/>
      <c r="O2510" s="254"/>
      <c r="P2510" s="254"/>
      <c r="Q2510" s="254"/>
      <c r="R2510" s="254"/>
      <c r="S2510" s="254"/>
      <c r="T2510" s="254"/>
      <c r="U2510" s="254"/>
      <c r="V2510" s="254"/>
      <c r="W2510" s="254"/>
      <c r="X2510" s="254"/>
      <c r="Y2510" s="254"/>
      <c r="Z2510" s="254"/>
      <c r="AA2510" s="254"/>
      <c r="AB2510" s="254"/>
      <c r="AC2510" s="254"/>
      <c r="AD2510" s="254"/>
      <c r="AE2510" s="255"/>
      <c r="AF2510" s="255"/>
      <c r="AG2510" s="255"/>
      <c r="AH2510" s="255"/>
      <c r="AI2510" s="255"/>
      <c r="AJ2510" s="255"/>
      <c r="AK2510" s="255"/>
      <c r="AL2510" s="255"/>
      <c r="AM2510" s="255"/>
      <c r="AN2510" s="255"/>
      <c r="AO2510" s="254"/>
      <c r="AP2510" s="254"/>
      <c r="AQ2510" s="254"/>
      <c r="AR2510" s="254"/>
      <c r="AS2510" s="254"/>
      <c r="AT2510" s="254"/>
      <c r="AU2510" s="254"/>
      <c r="AW2510" s="283" t="str">
        <f t="shared" si="298"/>
        <v/>
      </c>
      <c r="AX2510" s="283" t="str">
        <f t="shared" si="299"/>
        <v/>
      </c>
      <c r="AY2510" s="283" t="str">
        <f t="shared" si="300"/>
        <v/>
      </c>
      <c r="AZ2510" s="283" t="str">
        <f t="shared" si="301"/>
        <v/>
      </c>
      <c r="BA2510" s="283" t="str">
        <f t="shared" si="302"/>
        <v/>
      </c>
      <c r="BD2510" s="254" t="str">
        <f>IF(W2510="","",IF(F2510="休日",AW2510,IF(F2510="法休",AW2510,VLOOKUP(F2510,カレンダマスタ!$Q$56:$R$69,2,FALSE))))</f>
        <v/>
      </c>
      <c r="BG2510" s="254" t="str">
        <f t="shared" si="303"/>
        <v/>
      </c>
      <c r="BH2510" s="254" t="str">
        <f>IF(AX2510="","",IF(P2510&lt;&gt;"","",IF(BG2510="CS","OK",IF(VLOOKUP(E2510,カレンダマスタ!$A$5:$D$381,4,FALSE)&gt;0,"",IF(OR(AX2510*24&gt;10.84,AZ2510*24&lt;14.5)=TRUE,"×","OK")))))</f>
        <v/>
      </c>
    </row>
    <row r="2511" spans="2:60">
      <c r="B2511" s="111"/>
      <c r="C2511" s="385" t="str">
        <f>IF(STEP!C2511&lt;&gt;"",STEP!C2511,"")</f>
        <v/>
      </c>
      <c r="D2511" s="386" t="str">
        <f>IF(STEP!D2511&lt;&gt;"",STEP!D2511,"")</f>
        <v/>
      </c>
      <c r="E2511" s="387" t="str">
        <f>IF(STEP!E2511&lt;&gt;"",STEP!E2511,"")</f>
        <v/>
      </c>
      <c r="F2511" s="256"/>
      <c r="G2511" s="257"/>
      <c r="H2511" s="254"/>
      <c r="I2511" s="254"/>
      <c r="J2511" s="254"/>
      <c r="K2511" s="254"/>
      <c r="L2511" s="254"/>
      <c r="M2511" s="254"/>
      <c r="N2511" s="254"/>
      <c r="O2511" s="254"/>
      <c r="P2511" s="254"/>
      <c r="Q2511" s="254"/>
      <c r="R2511" s="254"/>
      <c r="S2511" s="254"/>
      <c r="T2511" s="254"/>
      <c r="U2511" s="254"/>
      <c r="V2511" s="254"/>
      <c r="W2511" s="254"/>
      <c r="X2511" s="254"/>
      <c r="Y2511" s="254"/>
      <c r="Z2511" s="254"/>
      <c r="AA2511" s="254"/>
      <c r="AB2511" s="254"/>
      <c r="AC2511" s="254"/>
      <c r="AD2511" s="254"/>
      <c r="AE2511" s="255"/>
      <c r="AF2511" s="255"/>
      <c r="AG2511" s="255"/>
      <c r="AH2511" s="255"/>
      <c r="AI2511" s="255"/>
      <c r="AJ2511" s="255"/>
      <c r="AK2511" s="255"/>
      <c r="AL2511" s="255"/>
      <c r="AM2511" s="255"/>
      <c r="AN2511" s="255"/>
      <c r="AO2511" s="254"/>
      <c r="AP2511" s="254"/>
      <c r="AQ2511" s="254"/>
      <c r="AR2511" s="254"/>
      <c r="AS2511" s="254"/>
      <c r="AT2511" s="254"/>
      <c r="AU2511" s="254"/>
      <c r="AW2511" s="283" t="str">
        <f t="shared" si="298"/>
        <v/>
      </c>
      <c r="AX2511" s="283" t="str">
        <f t="shared" si="299"/>
        <v/>
      </c>
      <c r="AY2511" s="283" t="str">
        <f t="shared" si="300"/>
        <v/>
      </c>
      <c r="AZ2511" s="283" t="str">
        <f t="shared" si="301"/>
        <v/>
      </c>
      <c r="BA2511" s="283" t="str">
        <f t="shared" si="302"/>
        <v/>
      </c>
      <c r="BD2511" s="254" t="str">
        <f>IF(W2511="","",IF(F2511="休日",AW2511,IF(F2511="法休",AW2511,VLOOKUP(F2511,カレンダマスタ!$Q$56:$R$69,2,FALSE))))</f>
        <v/>
      </c>
      <c r="BG2511" s="254" t="str">
        <f t="shared" si="303"/>
        <v/>
      </c>
      <c r="BH2511" s="254" t="str">
        <f>IF(AX2511="","",IF(P2511&lt;&gt;"","",IF(BG2511="CS","OK",IF(VLOOKUP(E2511,カレンダマスタ!$A$5:$D$381,4,FALSE)&gt;0,"",IF(OR(AX2511*24&gt;10.84,AZ2511*24&lt;14.5)=TRUE,"×","OK")))))</f>
        <v/>
      </c>
    </row>
    <row r="2512" spans="2:60">
      <c r="B2512" s="111"/>
      <c r="C2512" s="385" t="str">
        <f>IF(STEP!C2512&lt;&gt;"",STEP!C2512,"")</f>
        <v/>
      </c>
      <c r="D2512" s="386" t="str">
        <f>IF(STEP!D2512&lt;&gt;"",STEP!D2512,"")</f>
        <v/>
      </c>
      <c r="E2512" s="387" t="str">
        <f>IF(STEP!E2512&lt;&gt;"",STEP!E2512,"")</f>
        <v/>
      </c>
      <c r="F2512" s="256"/>
      <c r="G2512" s="257"/>
      <c r="H2512" s="254"/>
      <c r="I2512" s="254"/>
      <c r="J2512" s="254"/>
      <c r="K2512" s="254"/>
      <c r="L2512" s="254"/>
      <c r="M2512" s="254"/>
      <c r="N2512" s="254"/>
      <c r="O2512" s="254"/>
      <c r="P2512" s="254"/>
      <c r="Q2512" s="254"/>
      <c r="R2512" s="254"/>
      <c r="S2512" s="254"/>
      <c r="T2512" s="254"/>
      <c r="U2512" s="254"/>
      <c r="V2512" s="254"/>
      <c r="W2512" s="254"/>
      <c r="X2512" s="254"/>
      <c r="Y2512" s="254"/>
      <c r="Z2512" s="254"/>
      <c r="AA2512" s="254"/>
      <c r="AB2512" s="254"/>
      <c r="AC2512" s="254"/>
      <c r="AD2512" s="254"/>
      <c r="AE2512" s="255"/>
      <c r="AF2512" s="255"/>
      <c r="AG2512" s="255"/>
      <c r="AH2512" s="255"/>
      <c r="AI2512" s="255"/>
      <c r="AJ2512" s="255"/>
      <c r="AK2512" s="255"/>
      <c r="AL2512" s="255"/>
      <c r="AM2512" s="255"/>
      <c r="AN2512" s="255"/>
      <c r="AO2512" s="254"/>
      <c r="AP2512" s="254"/>
      <c r="AQ2512" s="254"/>
      <c r="AR2512" s="254"/>
      <c r="AS2512" s="254"/>
      <c r="AT2512" s="254"/>
      <c r="AU2512" s="254"/>
      <c r="AW2512" s="283" t="str">
        <f t="shared" si="298"/>
        <v/>
      </c>
      <c r="AX2512" s="283" t="str">
        <f t="shared" si="299"/>
        <v/>
      </c>
      <c r="AY2512" s="283" t="str">
        <f t="shared" si="300"/>
        <v/>
      </c>
      <c r="AZ2512" s="283" t="str">
        <f t="shared" si="301"/>
        <v/>
      </c>
      <c r="BA2512" s="283" t="str">
        <f t="shared" si="302"/>
        <v/>
      </c>
      <c r="BD2512" s="254" t="str">
        <f>IF(W2512="","",IF(F2512="休日",AW2512,IF(F2512="法休",AW2512,VLOOKUP(F2512,カレンダマスタ!$Q$56:$R$69,2,FALSE))))</f>
        <v/>
      </c>
      <c r="BG2512" s="254" t="str">
        <f t="shared" si="303"/>
        <v/>
      </c>
      <c r="BH2512" s="254" t="str">
        <f>IF(AX2512="","",IF(P2512&lt;&gt;"","",IF(BG2512="CS","OK",IF(VLOOKUP(E2512,カレンダマスタ!$A$5:$D$381,4,FALSE)&gt;0,"",IF(OR(AX2512*24&gt;10.84,AZ2512*24&lt;14.5)=TRUE,"×","OK")))))</f>
        <v/>
      </c>
    </row>
    <row r="2513" spans="2:60">
      <c r="B2513" s="111"/>
      <c r="C2513" s="388" t="str">
        <f>IF(STEP!C2513&lt;&gt;"",STEP!C2513,"")</f>
        <v/>
      </c>
      <c r="D2513" s="389" t="str">
        <f>IF(STEP!D2513&lt;&gt;"",STEP!D2513,"")</f>
        <v/>
      </c>
      <c r="E2513" s="390" t="str">
        <f>IF(STEP!E2513&lt;&gt;"",STEP!E2513,"")</f>
        <v/>
      </c>
      <c r="F2513" s="259"/>
      <c r="G2513" s="266"/>
      <c r="H2513" s="260"/>
      <c r="I2513" s="260"/>
      <c r="J2513" s="260"/>
      <c r="K2513" s="260"/>
      <c r="L2513" s="260"/>
      <c r="M2513" s="260"/>
      <c r="N2513" s="260"/>
      <c r="O2513" s="260"/>
      <c r="P2513" s="260"/>
      <c r="Q2513" s="260"/>
      <c r="R2513" s="260"/>
      <c r="S2513" s="260"/>
      <c r="T2513" s="260"/>
      <c r="U2513" s="260"/>
      <c r="V2513" s="260"/>
      <c r="W2513" s="260"/>
      <c r="X2513" s="260"/>
      <c r="Y2513" s="260"/>
      <c r="Z2513" s="260"/>
      <c r="AA2513" s="260"/>
      <c r="AB2513" s="260"/>
      <c r="AC2513" s="260"/>
      <c r="AD2513" s="260"/>
      <c r="AE2513" s="261"/>
      <c r="AF2513" s="261"/>
      <c r="AG2513" s="261"/>
      <c r="AH2513" s="261"/>
      <c r="AI2513" s="261"/>
      <c r="AJ2513" s="261"/>
      <c r="AK2513" s="261"/>
      <c r="AL2513" s="261"/>
      <c r="AM2513" s="261"/>
      <c r="AN2513" s="261"/>
      <c r="AO2513" s="260"/>
      <c r="AP2513" s="260"/>
      <c r="AQ2513" s="260"/>
      <c r="AR2513" s="260"/>
      <c r="AS2513" s="260"/>
      <c r="AT2513" s="260"/>
      <c r="AU2513" s="260"/>
      <c r="AW2513" s="284" t="str">
        <f t="shared" si="298"/>
        <v/>
      </c>
      <c r="AX2513" s="284" t="str">
        <f t="shared" si="299"/>
        <v/>
      </c>
      <c r="AY2513" s="284" t="str">
        <f t="shared" si="300"/>
        <v/>
      </c>
      <c r="AZ2513" s="284" t="str">
        <f t="shared" si="301"/>
        <v/>
      </c>
      <c r="BA2513" s="284" t="str">
        <f t="shared" si="302"/>
        <v/>
      </c>
      <c r="BD2513" s="260" t="str">
        <f>IF(W2513="","",IF(F2513="休日",AW2513,IF(F2513="法休",AW2513,VLOOKUP(F2513,カレンダマスタ!$Q$56:$R$69,2,FALSE))))</f>
        <v/>
      </c>
      <c r="BG2513" s="260" t="str">
        <f t="shared" si="303"/>
        <v/>
      </c>
      <c r="BH2513" s="260" t="str">
        <f>IF(AX2513="","",IF(P2513&lt;&gt;"","",IF(BG2513="CS","OK",IF(VLOOKUP(E2513,カレンダマスタ!$A$5:$D$381,4,FALSE)&gt;0,"",IF(OR(AX2513*24&gt;10.84,AZ2513*24&lt;14.5)=TRUE,"×","OK")))))</f>
        <v/>
      </c>
    </row>
    <row r="2514" spans="2:60">
      <c r="B2514" s="111"/>
      <c r="C2514" s="394" t="str">
        <f>IF(STEP!C2514&lt;&gt;"",STEP!C2514,"")</f>
        <v/>
      </c>
      <c r="D2514" s="395" t="str">
        <f>IF(STEP!D2514&lt;&gt;"",STEP!D2514,"")</f>
        <v/>
      </c>
      <c r="E2514" s="396" t="str">
        <f>IF(STEP!E2514&lt;&gt;"",STEP!E2514,"")</f>
        <v/>
      </c>
      <c r="F2514" s="269"/>
      <c r="G2514" s="268"/>
      <c r="H2514" s="270"/>
      <c r="I2514" s="270"/>
      <c r="J2514" s="270"/>
      <c r="K2514" s="270"/>
      <c r="L2514" s="270"/>
      <c r="M2514" s="270"/>
      <c r="N2514" s="270"/>
      <c r="O2514" s="270"/>
      <c r="P2514" s="270"/>
      <c r="Q2514" s="270"/>
      <c r="R2514" s="270"/>
      <c r="S2514" s="270"/>
      <c r="T2514" s="270"/>
      <c r="U2514" s="270"/>
      <c r="V2514" s="270"/>
      <c r="W2514" s="270"/>
      <c r="X2514" s="270"/>
      <c r="Y2514" s="270"/>
      <c r="Z2514" s="270"/>
      <c r="AA2514" s="270"/>
      <c r="AB2514" s="270"/>
      <c r="AC2514" s="270"/>
      <c r="AD2514" s="270"/>
      <c r="AE2514" s="271"/>
      <c r="AF2514" s="271"/>
      <c r="AG2514" s="271"/>
      <c r="AH2514" s="271"/>
      <c r="AI2514" s="271"/>
      <c r="AJ2514" s="271"/>
      <c r="AK2514" s="271"/>
      <c r="AL2514" s="271"/>
      <c r="AM2514" s="271"/>
      <c r="AN2514" s="271"/>
      <c r="AO2514" s="270"/>
      <c r="AP2514" s="270"/>
      <c r="AQ2514" s="270"/>
      <c r="AR2514" s="270"/>
      <c r="AS2514" s="270"/>
      <c r="AT2514" s="270"/>
      <c r="AU2514" s="270"/>
      <c r="AW2514" s="282" t="str">
        <f t="shared" si="298"/>
        <v/>
      </c>
      <c r="AX2514" s="282" t="str">
        <f t="shared" si="299"/>
        <v/>
      </c>
      <c r="AY2514" s="282" t="str">
        <f t="shared" si="300"/>
        <v/>
      </c>
      <c r="AZ2514" s="282" t="str">
        <f t="shared" si="301"/>
        <v/>
      </c>
      <c r="BA2514" s="282" t="str">
        <f t="shared" si="302"/>
        <v/>
      </c>
      <c r="BD2514" s="270" t="str">
        <f>IF(W2514="","",IF(F2514="休日",AW2514,IF(F2514="法休",AW2514,VLOOKUP(F2514,カレンダマスタ!$Q$56:$R$69,2,FALSE))))</f>
        <v/>
      </c>
      <c r="BG2514" s="270" t="str">
        <f t="shared" si="303"/>
        <v/>
      </c>
      <c r="BH2514" s="270" t="str">
        <f>IF(AX2514="","",IF(P2514&lt;&gt;"","",IF(BG2514="CS","OK",IF(VLOOKUP(E2514,カレンダマスタ!$A$5:$D$381,4,FALSE)&gt;0,"",IF(OR(AX2514*24&gt;10.84,AZ2514*24&lt;14.5)=TRUE,"×","OK")))))</f>
        <v/>
      </c>
    </row>
    <row r="2515" spans="2:60">
      <c r="B2515" s="111"/>
      <c r="C2515" s="385" t="str">
        <f>IF(STEP!C2515&lt;&gt;"",STEP!C2515,"")</f>
        <v/>
      </c>
      <c r="D2515" s="386" t="str">
        <f>IF(STEP!D2515&lt;&gt;"",STEP!D2515,"")</f>
        <v/>
      </c>
      <c r="E2515" s="387" t="str">
        <f>IF(STEP!E2515&lt;&gt;"",STEP!E2515,"")</f>
        <v/>
      </c>
      <c r="F2515" s="253"/>
      <c r="G2515" s="252"/>
      <c r="H2515" s="254"/>
      <c r="I2515" s="254"/>
      <c r="J2515" s="254"/>
      <c r="K2515" s="254"/>
      <c r="L2515" s="254"/>
      <c r="M2515" s="254"/>
      <c r="N2515" s="254"/>
      <c r="O2515" s="254"/>
      <c r="P2515" s="254"/>
      <c r="Q2515" s="254"/>
      <c r="R2515" s="254"/>
      <c r="S2515" s="254"/>
      <c r="T2515" s="254"/>
      <c r="U2515" s="254"/>
      <c r="V2515" s="254"/>
      <c r="W2515" s="254"/>
      <c r="X2515" s="254"/>
      <c r="Y2515" s="254"/>
      <c r="Z2515" s="254"/>
      <c r="AA2515" s="254"/>
      <c r="AB2515" s="254"/>
      <c r="AC2515" s="254"/>
      <c r="AD2515" s="254"/>
      <c r="AE2515" s="255"/>
      <c r="AF2515" s="255"/>
      <c r="AG2515" s="255"/>
      <c r="AH2515" s="255"/>
      <c r="AI2515" s="255"/>
      <c r="AJ2515" s="255"/>
      <c r="AK2515" s="255"/>
      <c r="AL2515" s="255"/>
      <c r="AM2515" s="255"/>
      <c r="AN2515" s="255"/>
      <c r="AO2515" s="254"/>
      <c r="AP2515" s="254"/>
      <c r="AQ2515" s="254"/>
      <c r="AR2515" s="254"/>
      <c r="AS2515" s="254"/>
      <c r="AT2515" s="254"/>
      <c r="AU2515" s="254"/>
      <c r="AW2515" s="283" t="str">
        <f t="shared" si="298"/>
        <v/>
      </c>
      <c r="AX2515" s="283" t="str">
        <f t="shared" si="299"/>
        <v/>
      </c>
      <c r="AY2515" s="283" t="str">
        <f t="shared" si="300"/>
        <v/>
      </c>
      <c r="AZ2515" s="283" t="str">
        <f t="shared" si="301"/>
        <v/>
      </c>
      <c r="BA2515" s="283" t="str">
        <f t="shared" si="302"/>
        <v/>
      </c>
      <c r="BD2515" s="254" t="str">
        <f>IF(W2515="","",IF(F2515="休日",AW2515,IF(F2515="法休",AW2515,VLOOKUP(F2515,カレンダマスタ!$Q$56:$R$69,2,FALSE))))</f>
        <v/>
      </c>
      <c r="BG2515" s="254" t="str">
        <f t="shared" si="303"/>
        <v/>
      </c>
      <c r="BH2515" s="254" t="str">
        <f>IF(AX2515="","",IF(P2515&lt;&gt;"","",IF(BG2515="CS","OK",IF(VLOOKUP(E2515,カレンダマスタ!$A$5:$D$381,4,FALSE)&gt;0,"",IF(OR(AX2515*24&gt;10.84,AZ2515*24&lt;14.5)=TRUE,"×","OK")))))</f>
        <v/>
      </c>
    </row>
    <row r="2516" spans="2:60">
      <c r="B2516" s="111"/>
      <c r="C2516" s="397" t="str">
        <f>IF(STEP!C2516&lt;&gt;"",STEP!C2516,"")</f>
        <v/>
      </c>
      <c r="D2516" s="398" t="str">
        <f>IF(STEP!D2516&lt;&gt;"",STEP!D2516,"")</f>
        <v/>
      </c>
      <c r="E2516" s="399" t="str">
        <f>IF(STEP!E2516&lt;&gt;"",STEP!E2516,"")</f>
        <v/>
      </c>
      <c r="F2516" s="273"/>
      <c r="G2516" s="272"/>
      <c r="H2516" s="274"/>
      <c r="I2516" s="274"/>
      <c r="J2516" s="274"/>
      <c r="K2516" s="274"/>
      <c r="L2516" s="274"/>
      <c r="M2516" s="274"/>
      <c r="N2516" s="274"/>
      <c r="O2516" s="274"/>
      <c r="P2516" s="274"/>
      <c r="Q2516" s="274"/>
      <c r="R2516" s="274"/>
      <c r="S2516" s="274"/>
      <c r="T2516" s="274"/>
      <c r="U2516" s="274"/>
      <c r="V2516" s="274"/>
      <c r="W2516" s="274"/>
      <c r="X2516" s="274"/>
      <c r="Y2516" s="274"/>
      <c r="Z2516" s="274"/>
      <c r="AA2516" s="274"/>
      <c r="AB2516" s="274"/>
      <c r="AC2516" s="274"/>
      <c r="AD2516" s="274"/>
      <c r="AE2516" s="275"/>
      <c r="AF2516" s="275"/>
      <c r="AG2516" s="275"/>
      <c r="AH2516" s="275"/>
      <c r="AI2516" s="275"/>
      <c r="AJ2516" s="275"/>
      <c r="AK2516" s="275"/>
      <c r="AL2516" s="275"/>
      <c r="AM2516" s="275"/>
      <c r="AN2516" s="275"/>
      <c r="AO2516" s="274"/>
      <c r="AP2516" s="274"/>
      <c r="AQ2516" s="274"/>
      <c r="AR2516" s="274"/>
      <c r="AS2516" s="274"/>
      <c r="AT2516" s="274"/>
      <c r="AU2516" s="274"/>
      <c r="AW2516" s="286" t="str">
        <f t="shared" si="298"/>
        <v/>
      </c>
      <c r="AX2516" s="286" t="str">
        <f t="shared" si="299"/>
        <v/>
      </c>
      <c r="AY2516" s="286" t="str">
        <f t="shared" si="300"/>
        <v/>
      </c>
      <c r="AZ2516" s="286" t="str">
        <f t="shared" si="301"/>
        <v/>
      </c>
      <c r="BA2516" s="286" t="str">
        <f t="shared" si="302"/>
        <v/>
      </c>
      <c r="BD2516" s="274" t="str">
        <f>IF(W2516="","",IF(F2516="休日",AW2516,IF(F2516="法休",AW2516,VLOOKUP(F2516,カレンダマスタ!$Q$56:$R$69,2,FALSE))))</f>
        <v/>
      </c>
      <c r="BG2516" s="274" t="str">
        <f t="shared" si="303"/>
        <v/>
      </c>
      <c r="BH2516" s="274" t="str">
        <f>IF(AX2516="","",IF(P2516&lt;&gt;"","",IF(BG2516="CS","OK",IF(VLOOKUP(E2516,カレンダマスタ!$A$5:$D$381,4,FALSE)&gt;0,"",IF(OR(AX2516*24&gt;10.84,AZ2516*24&lt;14.5)=TRUE,"×","OK")))))</f>
        <v/>
      </c>
    </row>
    <row r="2517" spans="2:60">
      <c r="B2517" s="111"/>
      <c r="C2517" s="397" t="str">
        <f>IF(STEP!C2517&lt;&gt;"",STEP!C2517,"")</f>
        <v/>
      </c>
      <c r="D2517" s="398" t="str">
        <f>IF(STEP!D2517&lt;&gt;"",STEP!D2517,"")</f>
        <v/>
      </c>
      <c r="E2517" s="399" t="str">
        <f>IF(STEP!E2517&lt;&gt;"",STEP!E2517,"")</f>
        <v/>
      </c>
      <c r="F2517" s="273"/>
      <c r="G2517" s="272"/>
      <c r="H2517" s="274"/>
      <c r="I2517" s="274"/>
      <c r="J2517" s="274"/>
      <c r="K2517" s="274"/>
      <c r="L2517" s="274"/>
      <c r="M2517" s="274"/>
      <c r="N2517" s="274"/>
      <c r="O2517" s="274"/>
      <c r="P2517" s="274"/>
      <c r="Q2517" s="274"/>
      <c r="R2517" s="274"/>
      <c r="S2517" s="274"/>
      <c r="T2517" s="274"/>
      <c r="U2517" s="274"/>
      <c r="V2517" s="274"/>
      <c r="W2517" s="274"/>
      <c r="X2517" s="274"/>
      <c r="Y2517" s="274"/>
      <c r="Z2517" s="274"/>
      <c r="AA2517" s="274"/>
      <c r="AB2517" s="274"/>
      <c r="AC2517" s="274"/>
      <c r="AD2517" s="274"/>
      <c r="AE2517" s="275"/>
      <c r="AF2517" s="275"/>
      <c r="AG2517" s="275"/>
      <c r="AH2517" s="275"/>
      <c r="AI2517" s="275"/>
      <c r="AJ2517" s="275"/>
      <c r="AK2517" s="275"/>
      <c r="AL2517" s="275"/>
      <c r="AM2517" s="275"/>
      <c r="AN2517" s="275"/>
      <c r="AO2517" s="274"/>
      <c r="AP2517" s="274"/>
      <c r="AQ2517" s="274"/>
      <c r="AR2517" s="274"/>
      <c r="AS2517" s="274"/>
      <c r="AT2517" s="274"/>
      <c r="AU2517" s="274"/>
      <c r="AW2517" s="286" t="str">
        <f t="shared" si="298"/>
        <v/>
      </c>
      <c r="AX2517" s="286" t="str">
        <f t="shared" si="299"/>
        <v/>
      </c>
      <c r="AY2517" s="286" t="str">
        <f t="shared" si="300"/>
        <v/>
      </c>
      <c r="AZ2517" s="286" t="str">
        <f t="shared" si="301"/>
        <v/>
      </c>
      <c r="BA2517" s="286" t="str">
        <f t="shared" si="302"/>
        <v/>
      </c>
      <c r="BD2517" s="274" t="str">
        <f>IF(W2517="","",IF(F2517="休日",AW2517,IF(F2517="法休",AW2517,VLOOKUP(F2517,カレンダマスタ!$Q$56:$R$69,2,FALSE))))</f>
        <v/>
      </c>
      <c r="BG2517" s="274" t="str">
        <f t="shared" si="303"/>
        <v/>
      </c>
      <c r="BH2517" s="274" t="str">
        <f>IF(AX2517="","",IF(P2517&lt;&gt;"","",IF(BG2517="CS","OK",IF(VLOOKUP(E2517,カレンダマスタ!$A$5:$D$381,4,FALSE)&gt;0,"",IF(OR(AX2517*24&gt;10.84,AZ2517*24&lt;14.5)=TRUE,"×","OK")))))</f>
        <v/>
      </c>
    </row>
    <row r="2518" spans="2:60">
      <c r="B2518" s="111"/>
      <c r="C2518" s="397" t="str">
        <f>IF(STEP!C2518&lt;&gt;"",STEP!C2518,"")</f>
        <v/>
      </c>
      <c r="D2518" s="398" t="str">
        <f>IF(STEP!D2518&lt;&gt;"",STEP!D2518,"")</f>
        <v/>
      </c>
      <c r="E2518" s="399" t="str">
        <f>IF(STEP!E2518&lt;&gt;"",STEP!E2518,"")</f>
        <v/>
      </c>
      <c r="F2518" s="273"/>
      <c r="G2518" s="272"/>
      <c r="H2518" s="274"/>
      <c r="I2518" s="274"/>
      <c r="J2518" s="274"/>
      <c r="K2518" s="274"/>
      <c r="L2518" s="274"/>
      <c r="M2518" s="274"/>
      <c r="N2518" s="274"/>
      <c r="O2518" s="274"/>
      <c r="P2518" s="274"/>
      <c r="Q2518" s="274"/>
      <c r="R2518" s="274"/>
      <c r="S2518" s="274"/>
      <c r="T2518" s="274"/>
      <c r="U2518" s="274"/>
      <c r="V2518" s="274"/>
      <c r="W2518" s="274"/>
      <c r="X2518" s="274"/>
      <c r="Y2518" s="274"/>
      <c r="Z2518" s="274"/>
      <c r="AA2518" s="274"/>
      <c r="AB2518" s="274"/>
      <c r="AC2518" s="274"/>
      <c r="AD2518" s="274"/>
      <c r="AE2518" s="275"/>
      <c r="AF2518" s="275"/>
      <c r="AG2518" s="275"/>
      <c r="AH2518" s="275"/>
      <c r="AI2518" s="275"/>
      <c r="AJ2518" s="275"/>
      <c r="AK2518" s="275"/>
      <c r="AL2518" s="275"/>
      <c r="AM2518" s="275"/>
      <c r="AN2518" s="275"/>
      <c r="AO2518" s="274"/>
      <c r="AP2518" s="274"/>
      <c r="AQ2518" s="274"/>
      <c r="AR2518" s="274"/>
      <c r="AS2518" s="274"/>
      <c r="AT2518" s="274"/>
      <c r="AU2518" s="274"/>
      <c r="AW2518" s="286" t="str">
        <f t="shared" si="298"/>
        <v/>
      </c>
      <c r="AX2518" s="286" t="str">
        <f t="shared" si="299"/>
        <v/>
      </c>
      <c r="AY2518" s="286" t="str">
        <f t="shared" si="300"/>
        <v/>
      </c>
      <c r="AZ2518" s="286" t="str">
        <f t="shared" si="301"/>
        <v/>
      </c>
      <c r="BA2518" s="286" t="str">
        <f t="shared" si="302"/>
        <v/>
      </c>
      <c r="BD2518" s="274" t="str">
        <f>IF(W2518="","",IF(F2518="休日",AW2518,IF(F2518="法休",AW2518,VLOOKUP(F2518,カレンダマスタ!$Q$56:$R$69,2,FALSE))))</f>
        <v/>
      </c>
      <c r="BG2518" s="274" t="str">
        <f t="shared" si="303"/>
        <v/>
      </c>
      <c r="BH2518" s="274" t="str">
        <f>IF(AX2518="","",IF(P2518&lt;&gt;"","",IF(BG2518="CS","OK",IF(VLOOKUP(E2518,カレンダマスタ!$A$5:$D$381,4,FALSE)&gt;0,"",IF(OR(AX2518*24&gt;10.84,AZ2518*24&lt;14.5)=TRUE,"×","OK")))))</f>
        <v/>
      </c>
    </row>
    <row r="2519" spans="2:60">
      <c r="B2519" s="111"/>
      <c r="C2519" s="397" t="str">
        <f>IF(STEP!C2519&lt;&gt;"",STEP!C2519,"")</f>
        <v/>
      </c>
      <c r="D2519" s="398" t="str">
        <f>IF(STEP!D2519&lt;&gt;"",STEP!D2519,"")</f>
        <v/>
      </c>
      <c r="E2519" s="399" t="str">
        <f>IF(STEP!E2519&lt;&gt;"",STEP!E2519,"")</f>
        <v/>
      </c>
      <c r="F2519" s="273"/>
      <c r="G2519" s="272"/>
      <c r="H2519" s="274"/>
      <c r="I2519" s="274"/>
      <c r="J2519" s="274"/>
      <c r="K2519" s="274"/>
      <c r="L2519" s="274"/>
      <c r="M2519" s="274"/>
      <c r="N2519" s="274"/>
      <c r="O2519" s="274"/>
      <c r="P2519" s="274"/>
      <c r="Q2519" s="274"/>
      <c r="R2519" s="274"/>
      <c r="S2519" s="274"/>
      <c r="T2519" s="274"/>
      <c r="U2519" s="274"/>
      <c r="V2519" s="274"/>
      <c r="W2519" s="274"/>
      <c r="X2519" s="274"/>
      <c r="Y2519" s="274"/>
      <c r="Z2519" s="274"/>
      <c r="AA2519" s="274"/>
      <c r="AB2519" s="274"/>
      <c r="AC2519" s="274"/>
      <c r="AD2519" s="274"/>
      <c r="AE2519" s="275"/>
      <c r="AF2519" s="275"/>
      <c r="AG2519" s="275"/>
      <c r="AH2519" s="275"/>
      <c r="AI2519" s="275"/>
      <c r="AJ2519" s="275"/>
      <c r="AK2519" s="275"/>
      <c r="AL2519" s="275"/>
      <c r="AM2519" s="275"/>
      <c r="AN2519" s="275"/>
      <c r="AO2519" s="274"/>
      <c r="AP2519" s="274"/>
      <c r="AQ2519" s="274"/>
      <c r="AR2519" s="274"/>
      <c r="AS2519" s="274"/>
      <c r="AT2519" s="274"/>
      <c r="AU2519" s="274"/>
      <c r="AW2519" s="286" t="str">
        <f t="shared" si="298"/>
        <v/>
      </c>
      <c r="AX2519" s="286" t="str">
        <f t="shared" si="299"/>
        <v/>
      </c>
      <c r="AY2519" s="286" t="str">
        <f t="shared" si="300"/>
        <v/>
      </c>
      <c r="AZ2519" s="286" t="str">
        <f t="shared" si="301"/>
        <v/>
      </c>
      <c r="BA2519" s="286" t="str">
        <f t="shared" si="302"/>
        <v/>
      </c>
      <c r="BD2519" s="274" t="str">
        <f>IF(W2519="","",IF(F2519="休日",AW2519,IF(F2519="法休",AW2519,VLOOKUP(F2519,カレンダマスタ!$Q$56:$R$69,2,FALSE))))</f>
        <v/>
      </c>
      <c r="BG2519" s="274" t="str">
        <f t="shared" si="303"/>
        <v/>
      </c>
      <c r="BH2519" s="274" t="str">
        <f>IF(AX2519="","",IF(P2519&lt;&gt;"","",IF(BG2519="CS","OK",IF(VLOOKUP(E2519,カレンダマスタ!$A$5:$D$381,4,FALSE)&gt;0,"",IF(OR(AX2519*24&gt;10.84,AZ2519*24&lt;14.5)=TRUE,"×","OK")))))</f>
        <v/>
      </c>
    </row>
    <row r="2520" spans="2:60" ht="13.8" thickBot="1">
      <c r="B2520" s="161"/>
      <c r="C2520" s="400" t="str">
        <f>IF(STEP!C2520&lt;&gt;"",STEP!C2520,"")</f>
        <v/>
      </c>
      <c r="D2520" s="401" t="str">
        <f>IF(STEP!D2520&lt;&gt;"",STEP!D2520,"")</f>
        <v/>
      </c>
      <c r="E2520" s="402" t="str">
        <f>IF(STEP!E2520&lt;&gt;"",STEP!E2520,"")</f>
        <v/>
      </c>
      <c r="F2520" s="277"/>
      <c r="G2520" s="276"/>
      <c r="H2520" s="278"/>
      <c r="I2520" s="278"/>
      <c r="J2520" s="278"/>
      <c r="K2520" s="278"/>
      <c r="L2520" s="278"/>
      <c r="M2520" s="278"/>
      <c r="N2520" s="278"/>
      <c r="O2520" s="278"/>
      <c r="P2520" s="278"/>
      <c r="Q2520" s="278"/>
      <c r="R2520" s="278"/>
      <c r="S2520" s="278"/>
      <c r="T2520" s="278"/>
      <c r="U2520" s="278"/>
      <c r="V2520" s="278"/>
      <c r="W2520" s="278"/>
      <c r="X2520" s="278"/>
      <c r="Y2520" s="278"/>
      <c r="Z2520" s="278"/>
      <c r="AA2520" s="278"/>
      <c r="AB2520" s="278"/>
      <c r="AC2520" s="278"/>
      <c r="AD2520" s="278"/>
      <c r="AE2520" s="279"/>
      <c r="AF2520" s="279"/>
      <c r="AG2520" s="279"/>
      <c r="AH2520" s="279"/>
      <c r="AI2520" s="279"/>
      <c r="AJ2520" s="279"/>
      <c r="AK2520" s="279"/>
      <c r="AL2520" s="279"/>
      <c r="AM2520" s="279"/>
      <c r="AN2520" s="279"/>
      <c r="AO2520" s="278"/>
      <c r="AP2520" s="278"/>
      <c r="AQ2520" s="278"/>
      <c r="AR2520" s="278"/>
      <c r="AS2520" s="278"/>
      <c r="AT2520" s="278"/>
      <c r="AU2520" s="278"/>
      <c r="AW2520" s="287" t="str">
        <f t="shared" si="298"/>
        <v/>
      </c>
      <c r="AX2520" s="287" t="str">
        <f t="shared" si="299"/>
        <v/>
      </c>
      <c r="AY2520" s="287" t="str">
        <f t="shared" si="300"/>
        <v/>
      </c>
      <c r="AZ2520" s="287" t="str">
        <f t="shared" si="301"/>
        <v/>
      </c>
      <c r="BA2520" s="287" t="str">
        <f t="shared" si="302"/>
        <v/>
      </c>
      <c r="BD2520" s="278" t="str">
        <f>IF(W2520="","",IF(F2520="休日",AW2520,IF(F2520="法休",AW2520,VLOOKUP(F2520,カレンダマスタ!$Q$56:$R$69,2,FALSE))))</f>
        <v/>
      </c>
      <c r="BG2520" s="278" t="str">
        <f t="shared" si="303"/>
        <v/>
      </c>
      <c r="BH2520" s="278" t="str">
        <f>IF(AX2520="","",IF(P2520&lt;&gt;"","",IF(BG2520="CS","OK",IF(VLOOKUP(E2520,カレンダマスタ!$A$5:$D$381,4,FALSE)&gt;0,"",IF(OR(AX2520*24&gt;10.84,AZ2520*24&lt;14.5)=TRUE,"×","OK")))))</f>
        <v/>
      </c>
    </row>
    <row r="2521" spans="2:60">
      <c r="B2521" s="365"/>
      <c r="C2521" s="366"/>
      <c r="D2521" s="367"/>
      <c r="E2521" s="368"/>
      <c r="F2521" s="367"/>
      <c r="G2521" s="366"/>
      <c r="H2521" s="369"/>
      <c r="I2521" s="369"/>
      <c r="J2521" s="369"/>
      <c r="K2521" s="369"/>
      <c r="L2521" s="369"/>
      <c r="M2521" s="369"/>
      <c r="N2521" s="369"/>
      <c r="O2521" s="369"/>
      <c r="P2521" s="369"/>
      <c r="Q2521" s="369"/>
      <c r="R2521" s="369"/>
      <c r="S2521" s="369"/>
      <c r="T2521" s="369"/>
      <c r="U2521" s="369"/>
      <c r="V2521" s="369"/>
      <c r="W2521" s="369"/>
      <c r="X2521" s="369"/>
      <c r="Y2521" s="369"/>
      <c r="Z2521" s="369"/>
      <c r="AA2521" s="369"/>
      <c r="AB2521" s="369"/>
      <c r="AC2521" s="369"/>
      <c r="AD2521" s="369"/>
      <c r="AE2521" s="370"/>
      <c r="AF2521" s="370"/>
      <c r="AG2521" s="370"/>
      <c r="AH2521" s="370"/>
      <c r="AI2521" s="370"/>
      <c r="AJ2521" s="370"/>
      <c r="AK2521" s="370"/>
      <c r="AL2521" s="370"/>
      <c r="AM2521" s="370"/>
      <c r="AN2521" s="370"/>
      <c r="AO2521" s="369"/>
      <c r="AP2521" s="369"/>
      <c r="AQ2521" s="369"/>
      <c r="AR2521" s="369"/>
      <c r="AS2521" s="369"/>
      <c r="AT2521" s="369"/>
      <c r="AU2521" s="369"/>
      <c r="AW2521" s="363"/>
      <c r="AX2521" s="363"/>
      <c r="AY2521" s="363"/>
      <c r="AZ2521" s="363"/>
      <c r="BA2521" s="363"/>
      <c r="BD2521" s="369" t="str">
        <f>IF(W2521="","",IF(F2521="休日",AW2521,IF(F2521="法休",AW2521,VLOOKUP(F2521,カレンダマスタ!$Q$56:$R$69,2,FALSE))))</f>
        <v/>
      </c>
      <c r="BG2521" s="369"/>
      <c r="BH2521" s="369"/>
    </row>
    <row r="2522" spans="2:60">
      <c r="B2522" s="362"/>
      <c r="C2522" s="371"/>
      <c r="D2522" s="372"/>
      <c r="E2522" s="373"/>
      <c r="F2522" s="372"/>
      <c r="G2522" s="371"/>
      <c r="H2522" s="374"/>
      <c r="I2522" s="374"/>
      <c r="J2522" s="374"/>
      <c r="K2522" s="374"/>
      <c r="L2522" s="374"/>
      <c r="M2522" s="374"/>
      <c r="N2522" s="374"/>
      <c r="O2522" s="374"/>
      <c r="P2522" s="374"/>
      <c r="Q2522" s="374"/>
      <c r="R2522" s="374"/>
      <c r="S2522" s="374"/>
      <c r="T2522" s="374"/>
      <c r="U2522" s="374"/>
      <c r="V2522" s="374"/>
      <c r="W2522" s="374"/>
      <c r="X2522" s="374"/>
      <c r="Y2522" s="374"/>
      <c r="Z2522" s="374"/>
      <c r="AA2522" s="374"/>
      <c r="AB2522" s="374"/>
      <c r="AC2522" s="374"/>
      <c r="AD2522" s="374"/>
      <c r="AE2522" s="375"/>
      <c r="AF2522" s="375"/>
      <c r="AG2522" s="375"/>
      <c r="AH2522" s="375"/>
      <c r="AI2522" s="375"/>
      <c r="AJ2522" s="375"/>
      <c r="AK2522" s="375"/>
      <c r="AL2522" s="375"/>
      <c r="AM2522" s="375"/>
      <c r="AN2522" s="375"/>
      <c r="AO2522" s="374"/>
      <c r="AP2522" s="374"/>
      <c r="AQ2522" s="374"/>
      <c r="AR2522" s="374"/>
      <c r="AS2522" s="374"/>
      <c r="AT2522" s="374"/>
      <c r="AU2522" s="374"/>
      <c r="AW2522" s="363"/>
      <c r="AX2522" s="363"/>
      <c r="AY2522" s="363"/>
      <c r="AZ2522" s="363"/>
      <c r="BA2522" s="363"/>
      <c r="BD2522" s="374" t="str">
        <f>IF(W2522="","",IF(F2522="休日",AW2522,IF(F2522="法休",AW2522,VLOOKUP(F2522,カレンダマスタ!$Q$56:$R$69,2,FALSE))))</f>
        <v/>
      </c>
      <c r="BG2522" s="374"/>
      <c r="BH2522" s="374"/>
    </row>
    <row r="2523" spans="2:60">
      <c r="B2523" s="362"/>
      <c r="C2523" s="371"/>
      <c r="D2523" s="372"/>
      <c r="E2523" s="373"/>
      <c r="F2523" s="372"/>
      <c r="G2523" s="371"/>
      <c r="H2523" s="374"/>
      <c r="I2523" s="374"/>
      <c r="J2523" s="374"/>
      <c r="K2523" s="374"/>
      <c r="L2523" s="374"/>
      <c r="M2523" s="374"/>
      <c r="N2523" s="374"/>
      <c r="O2523" s="374"/>
      <c r="P2523" s="374"/>
      <c r="Q2523" s="374"/>
      <c r="R2523" s="374"/>
      <c r="S2523" s="374"/>
      <c r="T2523" s="374"/>
      <c r="U2523" s="374"/>
      <c r="V2523" s="374"/>
      <c r="W2523" s="374"/>
      <c r="X2523" s="374"/>
      <c r="Y2523" s="374"/>
      <c r="Z2523" s="374"/>
      <c r="AA2523" s="374"/>
      <c r="AB2523" s="374"/>
      <c r="AC2523" s="374"/>
      <c r="AD2523" s="374"/>
      <c r="AE2523" s="375"/>
      <c r="AF2523" s="375"/>
      <c r="AG2523" s="375"/>
      <c r="AH2523" s="375"/>
      <c r="AI2523" s="375"/>
      <c r="AJ2523" s="375"/>
      <c r="AK2523" s="375"/>
      <c r="AL2523" s="375"/>
      <c r="AM2523" s="375"/>
      <c r="AN2523" s="375"/>
      <c r="AO2523" s="374"/>
      <c r="AP2523" s="374"/>
      <c r="AQ2523" s="374"/>
      <c r="AR2523" s="374"/>
      <c r="AS2523" s="374"/>
      <c r="AT2523" s="374"/>
      <c r="AU2523" s="374"/>
      <c r="AW2523" s="363"/>
      <c r="AX2523" s="363"/>
      <c r="AY2523" s="363"/>
      <c r="AZ2523" s="363"/>
      <c r="BA2523" s="363"/>
      <c r="BD2523" s="374" t="str">
        <f>IF(W2523="","",IF(F2523="休日",AW2523,IF(F2523="法休",AW2523,VLOOKUP(F2523,カレンダマスタ!$Q$56:$R$69,2,FALSE))))</f>
        <v/>
      </c>
      <c r="BG2523" s="374"/>
      <c r="BH2523" s="374"/>
    </row>
    <row r="2524" spans="2:60">
      <c r="B2524" s="362"/>
      <c r="C2524" s="371"/>
      <c r="D2524" s="372"/>
      <c r="E2524" s="373"/>
      <c r="F2524" s="372"/>
      <c r="G2524" s="371"/>
      <c r="H2524" s="374"/>
      <c r="I2524" s="374"/>
      <c r="J2524" s="374"/>
      <c r="K2524" s="374"/>
      <c r="L2524" s="374"/>
      <c r="M2524" s="374"/>
      <c r="N2524" s="374"/>
      <c r="O2524" s="374"/>
      <c r="P2524" s="374"/>
      <c r="Q2524" s="374"/>
      <c r="R2524" s="374"/>
      <c r="S2524" s="374"/>
      <c r="T2524" s="374"/>
      <c r="U2524" s="374"/>
      <c r="V2524" s="374"/>
      <c r="W2524" s="374"/>
      <c r="X2524" s="374"/>
      <c r="Y2524" s="374"/>
      <c r="Z2524" s="374"/>
      <c r="AA2524" s="374"/>
      <c r="AB2524" s="374"/>
      <c r="AC2524" s="374"/>
      <c r="AD2524" s="374"/>
      <c r="AE2524" s="375"/>
      <c r="AF2524" s="375"/>
      <c r="AG2524" s="375"/>
      <c r="AH2524" s="375"/>
      <c r="AI2524" s="375"/>
      <c r="AJ2524" s="375"/>
      <c r="AK2524" s="375"/>
      <c r="AL2524" s="375"/>
      <c r="AM2524" s="375"/>
      <c r="AN2524" s="375"/>
      <c r="AO2524" s="374"/>
      <c r="AP2524" s="374"/>
      <c r="AQ2524" s="374"/>
      <c r="AR2524" s="374"/>
      <c r="AS2524" s="374"/>
      <c r="AT2524" s="374"/>
      <c r="AU2524" s="374"/>
      <c r="AW2524" s="363"/>
      <c r="AX2524" s="363"/>
      <c r="AY2524" s="363"/>
      <c r="AZ2524" s="363"/>
      <c r="BA2524" s="363"/>
      <c r="BD2524" s="374" t="str">
        <f>IF(W2524="","",IF(F2524="休日",AW2524,IF(F2524="法休",AW2524,VLOOKUP(F2524,カレンダマスタ!$Q$56:$R$69,2,FALSE))))</f>
        <v/>
      </c>
      <c r="BG2524" s="374"/>
      <c r="BH2524" s="374"/>
    </row>
    <row r="2525" spans="2:60">
      <c r="B2525" s="362"/>
      <c r="C2525" s="371"/>
      <c r="D2525" s="372"/>
      <c r="E2525" s="373"/>
      <c r="F2525" s="372"/>
      <c r="G2525" s="371"/>
      <c r="H2525" s="374"/>
      <c r="I2525" s="374"/>
      <c r="J2525" s="374"/>
      <c r="K2525" s="374"/>
      <c r="L2525" s="374"/>
      <c r="M2525" s="374"/>
      <c r="N2525" s="374"/>
      <c r="O2525" s="374"/>
      <c r="P2525" s="374"/>
      <c r="Q2525" s="374"/>
      <c r="R2525" s="374"/>
      <c r="S2525" s="374"/>
      <c r="T2525" s="374"/>
      <c r="U2525" s="374"/>
      <c r="V2525" s="374"/>
      <c r="W2525" s="374"/>
      <c r="X2525" s="374"/>
      <c r="Y2525" s="374"/>
      <c r="Z2525" s="374"/>
      <c r="AA2525" s="374"/>
      <c r="AB2525" s="374"/>
      <c r="AC2525" s="374"/>
      <c r="AD2525" s="374"/>
      <c r="AE2525" s="375"/>
      <c r="AF2525" s="375"/>
      <c r="AG2525" s="375"/>
      <c r="AH2525" s="375"/>
      <c r="AI2525" s="375"/>
      <c r="AJ2525" s="375"/>
      <c r="AK2525" s="375"/>
      <c r="AL2525" s="375"/>
      <c r="AM2525" s="375"/>
      <c r="AN2525" s="375"/>
      <c r="AO2525" s="374"/>
      <c r="AP2525" s="374"/>
      <c r="AQ2525" s="374"/>
      <c r="AR2525" s="374"/>
      <c r="AS2525" s="374"/>
      <c r="AT2525" s="374"/>
      <c r="AU2525" s="374"/>
      <c r="AW2525" s="363"/>
      <c r="AX2525" s="363"/>
      <c r="AY2525" s="363"/>
      <c r="AZ2525" s="363"/>
      <c r="BA2525" s="363"/>
      <c r="BD2525" s="374" t="str">
        <f>IF(W2525="","",IF(F2525="休日",AW2525,IF(F2525="法休",AW2525,VLOOKUP(F2525,カレンダマスタ!$Q$56:$R$69,2,FALSE))))</f>
        <v/>
      </c>
      <c r="BG2525" s="374"/>
      <c r="BH2525" s="374"/>
    </row>
    <row r="2526" spans="2:60">
      <c r="B2526" s="362"/>
      <c r="C2526" s="371"/>
      <c r="D2526" s="372"/>
      <c r="E2526" s="373"/>
      <c r="F2526" s="372"/>
      <c r="G2526" s="371"/>
      <c r="H2526" s="374"/>
      <c r="I2526" s="374"/>
      <c r="J2526" s="374"/>
      <c r="K2526" s="374"/>
      <c r="L2526" s="374"/>
      <c r="M2526" s="374"/>
      <c r="N2526" s="374"/>
      <c r="O2526" s="374"/>
      <c r="P2526" s="374"/>
      <c r="Q2526" s="374"/>
      <c r="R2526" s="374"/>
      <c r="S2526" s="374"/>
      <c r="T2526" s="374"/>
      <c r="U2526" s="374"/>
      <c r="V2526" s="374"/>
      <c r="W2526" s="374"/>
      <c r="X2526" s="374"/>
      <c r="Y2526" s="374"/>
      <c r="Z2526" s="374"/>
      <c r="AA2526" s="374"/>
      <c r="AB2526" s="374"/>
      <c r="AC2526" s="374"/>
      <c r="AD2526" s="374"/>
      <c r="AE2526" s="375"/>
      <c r="AF2526" s="375"/>
      <c r="AG2526" s="375"/>
      <c r="AH2526" s="375"/>
      <c r="AI2526" s="375"/>
      <c r="AJ2526" s="375"/>
      <c r="AK2526" s="375"/>
      <c r="AL2526" s="375"/>
      <c r="AM2526" s="375"/>
      <c r="AN2526" s="375"/>
      <c r="AO2526" s="374"/>
      <c r="AP2526" s="374"/>
      <c r="AQ2526" s="374"/>
      <c r="AR2526" s="374"/>
      <c r="AS2526" s="374"/>
      <c r="AT2526" s="374"/>
      <c r="AU2526" s="374"/>
      <c r="AW2526" s="363"/>
      <c r="AX2526" s="363"/>
      <c r="AY2526" s="363"/>
      <c r="AZ2526" s="363"/>
      <c r="BA2526" s="363"/>
      <c r="BD2526" s="374" t="str">
        <f>IF(W2526="","",IF(F2526="休日",AW2526,IF(F2526="法休",AW2526,VLOOKUP(F2526,カレンダマスタ!$Q$56:$R$69,2,FALSE))))</f>
        <v/>
      </c>
      <c r="BG2526" s="374"/>
      <c r="BH2526" s="374"/>
    </row>
    <row r="2527" spans="2:60">
      <c r="B2527" s="362"/>
      <c r="C2527" s="371"/>
      <c r="D2527" s="372"/>
      <c r="E2527" s="373"/>
      <c r="F2527" s="372"/>
      <c r="G2527" s="371"/>
      <c r="H2527" s="374"/>
      <c r="I2527" s="374"/>
      <c r="J2527" s="374"/>
      <c r="K2527" s="374"/>
      <c r="L2527" s="374"/>
      <c r="M2527" s="374"/>
      <c r="N2527" s="374"/>
      <c r="O2527" s="374"/>
      <c r="P2527" s="374"/>
      <c r="Q2527" s="374"/>
      <c r="R2527" s="374"/>
      <c r="S2527" s="374"/>
      <c r="T2527" s="374"/>
      <c r="U2527" s="374"/>
      <c r="V2527" s="374"/>
      <c r="W2527" s="374"/>
      <c r="X2527" s="374"/>
      <c r="Y2527" s="374"/>
      <c r="Z2527" s="374"/>
      <c r="AA2527" s="374"/>
      <c r="AB2527" s="374"/>
      <c r="AC2527" s="374"/>
      <c r="AD2527" s="374"/>
      <c r="AE2527" s="375"/>
      <c r="AF2527" s="375"/>
      <c r="AG2527" s="375"/>
      <c r="AH2527" s="375"/>
      <c r="AI2527" s="375"/>
      <c r="AJ2527" s="375"/>
      <c r="AK2527" s="375"/>
      <c r="AL2527" s="375"/>
      <c r="AM2527" s="375"/>
      <c r="AN2527" s="375"/>
      <c r="AO2527" s="374"/>
      <c r="AP2527" s="374"/>
      <c r="AQ2527" s="374"/>
      <c r="AR2527" s="374"/>
      <c r="AS2527" s="374"/>
      <c r="AT2527" s="374"/>
      <c r="AU2527" s="374"/>
      <c r="AW2527" s="363"/>
      <c r="AX2527" s="363"/>
      <c r="AY2527" s="363"/>
      <c r="AZ2527" s="363"/>
      <c r="BA2527" s="363"/>
      <c r="BD2527" s="374" t="str">
        <f>IF(W2527="","",IF(F2527="休日",AW2527,IF(F2527="法休",AW2527,VLOOKUP(F2527,カレンダマスタ!$Q$56:$R$69,2,FALSE))))</f>
        <v/>
      </c>
      <c r="BG2527" s="374"/>
      <c r="BH2527" s="374"/>
    </row>
    <row r="2528" spans="2:60">
      <c r="B2528" s="362"/>
      <c r="C2528" s="371"/>
      <c r="D2528" s="372"/>
      <c r="E2528" s="373"/>
      <c r="F2528" s="372"/>
      <c r="G2528" s="371"/>
      <c r="H2528" s="374"/>
      <c r="I2528" s="374"/>
      <c r="J2528" s="374"/>
      <c r="K2528" s="374"/>
      <c r="L2528" s="374"/>
      <c r="M2528" s="374"/>
      <c r="N2528" s="374"/>
      <c r="O2528" s="374"/>
      <c r="P2528" s="374"/>
      <c r="Q2528" s="374"/>
      <c r="R2528" s="374"/>
      <c r="S2528" s="374"/>
      <c r="T2528" s="374"/>
      <c r="U2528" s="374"/>
      <c r="V2528" s="374"/>
      <c r="W2528" s="374"/>
      <c r="X2528" s="374"/>
      <c r="Y2528" s="374"/>
      <c r="Z2528" s="374"/>
      <c r="AA2528" s="374"/>
      <c r="AB2528" s="374"/>
      <c r="AC2528" s="374"/>
      <c r="AD2528" s="374"/>
      <c r="AE2528" s="375"/>
      <c r="AF2528" s="375"/>
      <c r="AG2528" s="375"/>
      <c r="AH2528" s="375"/>
      <c r="AI2528" s="375"/>
      <c r="AJ2528" s="375"/>
      <c r="AK2528" s="375"/>
      <c r="AL2528" s="375"/>
      <c r="AM2528" s="375"/>
      <c r="AN2528" s="375"/>
      <c r="AO2528" s="374"/>
      <c r="AP2528" s="374"/>
      <c r="AQ2528" s="374"/>
      <c r="AR2528" s="374"/>
      <c r="AS2528" s="374"/>
      <c r="AT2528" s="374"/>
      <c r="AU2528" s="374"/>
      <c r="AW2528" s="363"/>
      <c r="AX2528" s="363"/>
      <c r="AY2528" s="363"/>
      <c r="AZ2528" s="363"/>
      <c r="BA2528" s="363"/>
      <c r="BD2528" s="374" t="str">
        <f>IF(W2528="","",IF(F2528="休日",AW2528,IF(F2528="法休",AW2528,VLOOKUP(F2528,カレンダマスタ!$Q$56:$R$69,2,FALSE))))</f>
        <v/>
      </c>
      <c r="BG2528" s="374"/>
      <c r="BH2528" s="374"/>
    </row>
    <row r="2529" spans="2:60">
      <c r="B2529" s="362"/>
      <c r="C2529" s="371"/>
      <c r="D2529" s="372"/>
      <c r="E2529" s="373"/>
      <c r="F2529" s="372"/>
      <c r="G2529" s="371"/>
      <c r="H2529" s="374"/>
      <c r="I2529" s="374"/>
      <c r="J2529" s="374"/>
      <c r="K2529" s="374"/>
      <c r="L2529" s="374"/>
      <c r="M2529" s="374"/>
      <c r="N2529" s="374"/>
      <c r="O2529" s="374"/>
      <c r="P2529" s="374"/>
      <c r="Q2529" s="374"/>
      <c r="R2529" s="374"/>
      <c r="S2529" s="374"/>
      <c r="T2529" s="374"/>
      <c r="U2529" s="374"/>
      <c r="V2529" s="374"/>
      <c r="W2529" s="374"/>
      <c r="X2529" s="374"/>
      <c r="Y2529" s="374"/>
      <c r="Z2529" s="374"/>
      <c r="AA2529" s="374"/>
      <c r="AB2529" s="374"/>
      <c r="AC2529" s="374"/>
      <c r="AD2529" s="374"/>
      <c r="AE2529" s="375"/>
      <c r="AF2529" s="375"/>
      <c r="AG2529" s="375"/>
      <c r="AH2529" s="375"/>
      <c r="AI2529" s="375"/>
      <c r="AJ2529" s="375"/>
      <c r="AK2529" s="375"/>
      <c r="AL2529" s="375"/>
      <c r="AM2529" s="375"/>
      <c r="AN2529" s="375"/>
      <c r="AO2529" s="374"/>
      <c r="AP2529" s="374"/>
      <c r="AQ2529" s="374"/>
      <c r="AR2529" s="374"/>
      <c r="AS2529" s="374"/>
      <c r="AT2529" s="374"/>
      <c r="AU2529" s="374"/>
      <c r="AW2529" s="363"/>
      <c r="AX2529" s="363"/>
      <c r="AY2529" s="363"/>
      <c r="AZ2529" s="363"/>
      <c r="BA2529" s="363"/>
      <c r="BD2529" s="374" t="str">
        <f>IF(W2529="","",IF(F2529="休日",AW2529,IF(F2529="法休",AW2529,VLOOKUP(F2529,カレンダマスタ!$Q$56:$R$69,2,FALSE))))</f>
        <v/>
      </c>
      <c r="BG2529" s="374"/>
      <c r="BH2529" s="374"/>
    </row>
    <row r="2530" spans="2:60" ht="13.8" thickBot="1">
      <c r="B2530" s="376"/>
      <c r="C2530" s="377"/>
      <c r="D2530" s="378"/>
      <c r="E2530" s="379"/>
      <c r="F2530" s="378"/>
      <c r="G2530" s="377"/>
      <c r="H2530" s="380"/>
      <c r="I2530" s="380"/>
      <c r="J2530" s="380"/>
      <c r="K2530" s="380"/>
      <c r="L2530" s="380"/>
      <c r="M2530" s="380"/>
      <c r="N2530" s="380"/>
      <c r="O2530" s="380"/>
      <c r="P2530" s="380"/>
      <c r="Q2530" s="380"/>
      <c r="R2530" s="380"/>
      <c r="S2530" s="380"/>
      <c r="T2530" s="380"/>
      <c r="U2530" s="380"/>
      <c r="V2530" s="380"/>
      <c r="W2530" s="380"/>
      <c r="X2530" s="380"/>
      <c r="Y2530" s="380"/>
      <c r="Z2530" s="380"/>
      <c r="AA2530" s="380"/>
      <c r="AB2530" s="380"/>
      <c r="AC2530" s="380"/>
      <c r="AD2530" s="380"/>
      <c r="AE2530" s="381"/>
      <c r="AF2530" s="381"/>
      <c r="AG2530" s="381"/>
      <c r="AH2530" s="381"/>
      <c r="AI2530" s="381"/>
      <c r="AJ2530" s="381"/>
      <c r="AK2530" s="381"/>
      <c r="AL2530" s="381"/>
      <c r="AM2530" s="381"/>
      <c r="AN2530" s="381"/>
      <c r="AO2530" s="380"/>
      <c r="AP2530" s="380"/>
      <c r="AQ2530" s="380"/>
      <c r="AR2530" s="380"/>
      <c r="AS2530" s="380"/>
      <c r="AT2530" s="380"/>
      <c r="AU2530" s="380"/>
      <c r="AW2530" s="364"/>
      <c r="AX2530" s="364"/>
      <c r="AY2530" s="364"/>
      <c r="AZ2530" s="364"/>
      <c r="BA2530" s="364"/>
      <c r="BD2530" s="380" t="str">
        <f>IF(W2530="","",IF(F2530="休日",AW2530,IF(F2530="法休",AW2530,VLOOKUP(F2530,カレンダマスタ!$Q$56:$R$69,2,FALSE))))</f>
        <v/>
      </c>
      <c r="BG2530" s="380"/>
      <c r="BH2530" s="380"/>
    </row>
    <row r="2531" spans="2:60">
      <c r="B2531" s="176">
        <f>B2486+1</f>
        <v>57</v>
      </c>
      <c r="C2531" s="382" t="str">
        <f>IF(STEP!C2531&lt;&gt;"",STEP!C2531,"")</f>
        <v/>
      </c>
      <c r="D2531" s="383" t="str">
        <f>IF(STEP!D2531&lt;&gt;"",STEP!D2531,"")</f>
        <v/>
      </c>
      <c r="E2531" s="384" t="str">
        <f>IF(STEP!E2531&lt;&gt;"",STEP!E2531,"")</f>
        <v/>
      </c>
      <c r="F2531" s="248"/>
      <c r="G2531" s="249"/>
      <c r="H2531" s="250"/>
      <c r="I2531" s="250"/>
      <c r="J2531" s="250"/>
      <c r="K2531" s="250"/>
      <c r="L2531" s="250"/>
      <c r="M2531" s="250"/>
      <c r="N2531" s="250"/>
      <c r="O2531" s="250"/>
      <c r="P2531" s="250"/>
      <c r="Q2531" s="250"/>
      <c r="R2531" s="250"/>
      <c r="S2531" s="250"/>
      <c r="T2531" s="250"/>
      <c r="U2531" s="250"/>
      <c r="V2531" s="250"/>
      <c r="W2531" s="250"/>
      <c r="X2531" s="250"/>
      <c r="Y2531" s="250"/>
      <c r="Z2531" s="250"/>
      <c r="AA2531" s="250"/>
      <c r="AB2531" s="250"/>
      <c r="AC2531" s="250"/>
      <c r="AD2531" s="250"/>
      <c r="AE2531" s="251"/>
      <c r="AF2531" s="251"/>
      <c r="AG2531" s="251"/>
      <c r="AH2531" s="251"/>
      <c r="AI2531" s="251"/>
      <c r="AJ2531" s="251"/>
      <c r="AK2531" s="251"/>
      <c r="AL2531" s="251"/>
      <c r="AM2531" s="251"/>
      <c r="AN2531" s="251"/>
      <c r="AO2531" s="250"/>
      <c r="AP2531" s="250"/>
      <c r="AQ2531" s="250"/>
      <c r="AR2531" s="250"/>
      <c r="AS2531" s="250"/>
      <c r="AT2531" s="250"/>
      <c r="AU2531" s="250"/>
      <c r="AW2531" s="282" t="str">
        <f t="shared" ref="AW2531:AW2565" si="304">IF(W2531&lt;&gt;"",IF(W2531&lt;&gt;"",CEILING(IF(J2531&lt;&gt;"",J2531,I2531),$AY$8),""),"")</f>
        <v/>
      </c>
      <c r="AX2531" s="282" t="str">
        <f t="shared" ref="AX2531:AX2565" si="305">IF(W2531&lt;&gt;"",IF(W2531&lt;&gt;"",IF(OR(K2531="早出",AND(BD2531&lt;AW2531,K2531&lt;&gt;"有償遅刻")),AW2531,BD2531),""),"")</f>
        <v/>
      </c>
      <c r="AY2531" s="282" t="str">
        <f t="shared" ref="AY2531:AY2565" si="306">IF(W2531&lt;&gt;"",FLOOR(IF(N2531&lt;&gt;"",N2531,M2531),$AY$8),"")</f>
        <v/>
      </c>
      <c r="AZ2531" s="282" t="str">
        <f t="shared" ref="AZ2531:AZ2565" si="307">IF(W2531&lt;&gt;"",IF(AY2531&lt;&gt;0,AY2531-AR2531,L2531-AR2531),"")</f>
        <v/>
      </c>
      <c r="BA2531" s="282" t="str">
        <f t="shared" ref="BA2531:BA2565" si="308">IF(W2531&lt;&gt;"",W2531,"")</f>
        <v/>
      </c>
      <c r="BD2531" s="250" t="str">
        <f>IF(W2531="","",IF(F2531="休日",AW2531,IF(F2531="法休",AW2531,VLOOKUP(F2531,カレンダマスタ!$Q$56:$R$69,2,FALSE))))</f>
        <v/>
      </c>
      <c r="BG2531" s="250" t="str">
        <f>STEP!AF2531</f>
        <v/>
      </c>
      <c r="BH2531" s="250" t="str">
        <f>IF(AX2531="","",IF(P2531&lt;&gt;"","",IF(BG2531="CS","OK",IF(VLOOKUP(E2531,カレンダマスタ!$A$5:$D$381,4,FALSE)&gt;0,"",IF(OR(AX2531*24&gt;10.84,AZ2531*24&lt;14.5)=TRUE,"×","OK")))))</f>
        <v/>
      </c>
    </row>
    <row r="2532" spans="2:60">
      <c r="B2532" s="111"/>
      <c r="C2532" s="385" t="str">
        <f>IF(STEP!C2532&lt;&gt;"",STEP!C2532,"")</f>
        <v/>
      </c>
      <c r="D2532" s="386" t="str">
        <f>IF(STEP!D2532&lt;&gt;"",STEP!D2532,"")</f>
        <v/>
      </c>
      <c r="E2532" s="387" t="str">
        <f>IF(STEP!E2532&lt;&gt;"",STEP!E2532,"")</f>
        <v/>
      </c>
      <c r="F2532" s="253"/>
      <c r="G2532" s="252"/>
      <c r="H2532" s="254"/>
      <c r="I2532" s="254"/>
      <c r="J2532" s="254"/>
      <c r="K2532" s="254"/>
      <c r="L2532" s="254"/>
      <c r="M2532" s="254"/>
      <c r="N2532" s="254"/>
      <c r="O2532" s="254"/>
      <c r="P2532" s="254"/>
      <c r="Q2532" s="254"/>
      <c r="R2532" s="254"/>
      <c r="S2532" s="254"/>
      <c r="T2532" s="254"/>
      <c r="U2532" s="254"/>
      <c r="V2532" s="254"/>
      <c r="W2532" s="254"/>
      <c r="X2532" s="254"/>
      <c r="Y2532" s="254"/>
      <c r="Z2532" s="254"/>
      <c r="AA2532" s="254"/>
      <c r="AB2532" s="254"/>
      <c r="AC2532" s="254"/>
      <c r="AD2532" s="254"/>
      <c r="AE2532" s="255"/>
      <c r="AF2532" s="255"/>
      <c r="AG2532" s="255"/>
      <c r="AH2532" s="255"/>
      <c r="AI2532" s="255"/>
      <c r="AJ2532" s="255"/>
      <c r="AK2532" s="255"/>
      <c r="AL2532" s="255"/>
      <c r="AM2532" s="255"/>
      <c r="AN2532" s="255"/>
      <c r="AO2532" s="254"/>
      <c r="AP2532" s="254"/>
      <c r="AQ2532" s="254"/>
      <c r="AR2532" s="254"/>
      <c r="AS2532" s="254"/>
      <c r="AT2532" s="254"/>
      <c r="AU2532" s="254"/>
      <c r="AW2532" s="283" t="str">
        <f t="shared" si="304"/>
        <v/>
      </c>
      <c r="AX2532" s="283" t="str">
        <f t="shared" si="305"/>
        <v/>
      </c>
      <c r="AY2532" s="283" t="str">
        <f t="shared" si="306"/>
        <v/>
      </c>
      <c r="AZ2532" s="283" t="str">
        <f t="shared" si="307"/>
        <v/>
      </c>
      <c r="BA2532" s="283" t="str">
        <f t="shared" si="308"/>
        <v/>
      </c>
      <c r="BD2532" s="254" t="str">
        <f>IF(W2532="","",IF(F2532="休日",AW2532,IF(F2532="法休",AW2532,VLOOKUP(F2532,カレンダマスタ!$Q$56:$R$69,2,FALSE))))</f>
        <v/>
      </c>
      <c r="BG2532" s="254" t="str">
        <f t="shared" ref="BG2532:BG2565" si="309">BG2531</f>
        <v/>
      </c>
      <c r="BH2532" s="254" t="str">
        <f>IF(AX2532="","",IF(P2532&lt;&gt;"","",IF(BG2532="CS","OK",IF(VLOOKUP(E2532,カレンダマスタ!$A$5:$D$381,4,FALSE)&gt;0,"",IF(OR(AX2532*24&gt;10.84,AZ2532*24&lt;14.5)=TRUE,"×","OK")))))</f>
        <v/>
      </c>
    </row>
    <row r="2533" spans="2:60">
      <c r="B2533" s="111"/>
      <c r="C2533" s="385" t="str">
        <f>IF(STEP!C2533&lt;&gt;"",STEP!C2533,"")</f>
        <v/>
      </c>
      <c r="D2533" s="386" t="str">
        <f>IF(STEP!D2533&lt;&gt;"",STEP!D2533,"")</f>
        <v/>
      </c>
      <c r="E2533" s="387" t="str">
        <f>IF(STEP!E2533&lt;&gt;"",STEP!E2533,"")</f>
        <v/>
      </c>
      <c r="F2533" s="253"/>
      <c r="G2533" s="252"/>
      <c r="H2533" s="254"/>
      <c r="I2533" s="254"/>
      <c r="J2533" s="254"/>
      <c r="K2533" s="254"/>
      <c r="L2533" s="254"/>
      <c r="M2533" s="254"/>
      <c r="N2533" s="254"/>
      <c r="O2533" s="254"/>
      <c r="P2533" s="254"/>
      <c r="Q2533" s="254"/>
      <c r="R2533" s="254"/>
      <c r="S2533" s="254"/>
      <c r="T2533" s="254"/>
      <c r="U2533" s="254"/>
      <c r="V2533" s="254"/>
      <c r="W2533" s="254"/>
      <c r="X2533" s="254"/>
      <c r="Y2533" s="254"/>
      <c r="Z2533" s="254"/>
      <c r="AA2533" s="254"/>
      <c r="AB2533" s="254"/>
      <c r="AC2533" s="254"/>
      <c r="AD2533" s="254"/>
      <c r="AE2533" s="255"/>
      <c r="AF2533" s="255"/>
      <c r="AG2533" s="255"/>
      <c r="AH2533" s="255"/>
      <c r="AI2533" s="255"/>
      <c r="AJ2533" s="255"/>
      <c r="AK2533" s="255"/>
      <c r="AL2533" s="255"/>
      <c r="AM2533" s="255"/>
      <c r="AN2533" s="255"/>
      <c r="AO2533" s="254"/>
      <c r="AP2533" s="254"/>
      <c r="AQ2533" s="254"/>
      <c r="AR2533" s="254"/>
      <c r="AS2533" s="254"/>
      <c r="AT2533" s="254"/>
      <c r="AU2533" s="254"/>
      <c r="AW2533" s="283" t="str">
        <f t="shared" si="304"/>
        <v/>
      </c>
      <c r="AX2533" s="283" t="str">
        <f t="shared" si="305"/>
        <v/>
      </c>
      <c r="AY2533" s="283" t="str">
        <f t="shared" si="306"/>
        <v/>
      </c>
      <c r="AZ2533" s="283" t="str">
        <f t="shared" si="307"/>
        <v/>
      </c>
      <c r="BA2533" s="283" t="str">
        <f t="shared" si="308"/>
        <v/>
      </c>
      <c r="BD2533" s="254" t="str">
        <f>IF(W2533="","",IF(F2533="休日",AW2533,IF(F2533="法休",AW2533,VLOOKUP(F2533,カレンダマスタ!$Q$56:$R$69,2,FALSE))))</f>
        <v/>
      </c>
      <c r="BG2533" s="254" t="str">
        <f t="shared" si="309"/>
        <v/>
      </c>
      <c r="BH2533" s="254" t="str">
        <f>IF(AX2533="","",IF(P2533&lt;&gt;"","",IF(BG2533="CS","OK",IF(VLOOKUP(E2533,カレンダマスタ!$A$5:$D$381,4,FALSE)&gt;0,"",IF(OR(AX2533*24&gt;10.84,AZ2533*24&lt;14.5)=TRUE,"×","OK")))))</f>
        <v/>
      </c>
    </row>
    <row r="2534" spans="2:60">
      <c r="B2534" s="111"/>
      <c r="C2534" s="385" t="str">
        <f>IF(STEP!C2534&lt;&gt;"",STEP!C2534,"")</f>
        <v/>
      </c>
      <c r="D2534" s="386" t="str">
        <f>IF(STEP!D2534&lt;&gt;"",STEP!D2534,"")</f>
        <v/>
      </c>
      <c r="E2534" s="387" t="str">
        <f>IF(STEP!E2534&lt;&gt;"",STEP!E2534,"")</f>
        <v/>
      </c>
      <c r="F2534" s="256"/>
      <c r="G2534" s="257"/>
      <c r="H2534" s="254"/>
      <c r="I2534" s="254"/>
      <c r="J2534" s="254"/>
      <c r="K2534" s="254"/>
      <c r="L2534" s="254"/>
      <c r="M2534" s="254"/>
      <c r="N2534" s="254"/>
      <c r="O2534" s="254"/>
      <c r="P2534" s="254"/>
      <c r="Q2534" s="254"/>
      <c r="R2534" s="254"/>
      <c r="S2534" s="254"/>
      <c r="T2534" s="254"/>
      <c r="U2534" s="254"/>
      <c r="V2534" s="254"/>
      <c r="W2534" s="254"/>
      <c r="X2534" s="254"/>
      <c r="Y2534" s="254"/>
      <c r="Z2534" s="254"/>
      <c r="AA2534" s="254"/>
      <c r="AB2534" s="254"/>
      <c r="AC2534" s="254"/>
      <c r="AD2534" s="254"/>
      <c r="AE2534" s="255"/>
      <c r="AF2534" s="255"/>
      <c r="AG2534" s="255"/>
      <c r="AH2534" s="255"/>
      <c r="AI2534" s="255"/>
      <c r="AJ2534" s="255"/>
      <c r="AK2534" s="255"/>
      <c r="AL2534" s="255"/>
      <c r="AM2534" s="255"/>
      <c r="AN2534" s="255"/>
      <c r="AO2534" s="254"/>
      <c r="AP2534" s="254"/>
      <c r="AQ2534" s="254"/>
      <c r="AR2534" s="254"/>
      <c r="AS2534" s="254"/>
      <c r="AT2534" s="254"/>
      <c r="AU2534" s="254"/>
      <c r="AW2534" s="283" t="str">
        <f t="shared" si="304"/>
        <v/>
      </c>
      <c r="AX2534" s="283" t="str">
        <f t="shared" si="305"/>
        <v/>
      </c>
      <c r="AY2534" s="283" t="str">
        <f t="shared" si="306"/>
        <v/>
      </c>
      <c r="AZ2534" s="283" t="str">
        <f t="shared" si="307"/>
        <v/>
      </c>
      <c r="BA2534" s="283" t="str">
        <f t="shared" si="308"/>
        <v/>
      </c>
      <c r="BD2534" s="254" t="str">
        <f>IF(W2534="","",IF(F2534="休日",AW2534,IF(F2534="法休",AW2534,VLOOKUP(F2534,カレンダマスタ!$Q$56:$R$69,2,FALSE))))</f>
        <v/>
      </c>
      <c r="BG2534" s="254" t="str">
        <f t="shared" si="309"/>
        <v/>
      </c>
      <c r="BH2534" s="254" t="str">
        <f>IF(AX2534="","",IF(P2534&lt;&gt;"","",IF(BG2534="CS","OK",IF(VLOOKUP(E2534,カレンダマスタ!$A$5:$D$381,4,FALSE)&gt;0,"",IF(OR(AX2534*24&gt;10.84,AZ2534*24&lt;14.5)=TRUE,"×","OK")))))</f>
        <v/>
      </c>
    </row>
    <row r="2535" spans="2:60">
      <c r="B2535" s="111"/>
      <c r="C2535" s="385" t="str">
        <f>IF(STEP!C2535&lt;&gt;"",STEP!C2535,"")</f>
        <v/>
      </c>
      <c r="D2535" s="386" t="str">
        <f>IF(STEP!D2535&lt;&gt;"",STEP!D2535,"")</f>
        <v/>
      </c>
      <c r="E2535" s="387" t="str">
        <f>IF(STEP!E2535&lt;&gt;"",STEP!E2535,"")</f>
        <v/>
      </c>
      <c r="F2535" s="256"/>
      <c r="G2535" s="257"/>
      <c r="H2535" s="254"/>
      <c r="I2535" s="254"/>
      <c r="J2535" s="254"/>
      <c r="K2535" s="254"/>
      <c r="L2535" s="254"/>
      <c r="M2535" s="254"/>
      <c r="N2535" s="254"/>
      <c r="O2535" s="254"/>
      <c r="P2535" s="254"/>
      <c r="Q2535" s="254"/>
      <c r="R2535" s="254"/>
      <c r="S2535" s="254"/>
      <c r="T2535" s="254"/>
      <c r="U2535" s="254"/>
      <c r="V2535" s="254"/>
      <c r="W2535" s="254"/>
      <c r="X2535" s="254"/>
      <c r="Y2535" s="254"/>
      <c r="Z2535" s="254"/>
      <c r="AA2535" s="254"/>
      <c r="AB2535" s="254"/>
      <c r="AC2535" s="254"/>
      <c r="AD2535" s="254"/>
      <c r="AE2535" s="255"/>
      <c r="AF2535" s="255"/>
      <c r="AG2535" s="255"/>
      <c r="AH2535" s="255"/>
      <c r="AI2535" s="255"/>
      <c r="AJ2535" s="255"/>
      <c r="AK2535" s="255"/>
      <c r="AL2535" s="255"/>
      <c r="AM2535" s="255"/>
      <c r="AN2535" s="255"/>
      <c r="AO2535" s="254"/>
      <c r="AP2535" s="254"/>
      <c r="AQ2535" s="254"/>
      <c r="AR2535" s="254"/>
      <c r="AS2535" s="254"/>
      <c r="AT2535" s="254"/>
      <c r="AU2535" s="254"/>
      <c r="AW2535" s="283" t="str">
        <f t="shared" si="304"/>
        <v/>
      </c>
      <c r="AX2535" s="283" t="str">
        <f t="shared" si="305"/>
        <v/>
      </c>
      <c r="AY2535" s="283" t="str">
        <f t="shared" si="306"/>
        <v/>
      </c>
      <c r="AZ2535" s="283" t="str">
        <f t="shared" si="307"/>
        <v/>
      </c>
      <c r="BA2535" s="283" t="str">
        <f t="shared" si="308"/>
        <v/>
      </c>
      <c r="BD2535" s="254" t="str">
        <f>IF(W2535="","",IF(F2535="休日",AW2535,IF(F2535="法休",AW2535,VLOOKUP(F2535,カレンダマスタ!$Q$56:$R$69,2,FALSE))))</f>
        <v/>
      </c>
      <c r="BG2535" s="254" t="str">
        <f t="shared" si="309"/>
        <v/>
      </c>
      <c r="BH2535" s="254" t="str">
        <f>IF(AX2535="","",IF(P2535&lt;&gt;"","",IF(BG2535="CS","OK",IF(VLOOKUP(E2535,カレンダマスタ!$A$5:$D$381,4,FALSE)&gt;0,"",IF(OR(AX2535*24&gt;10.84,AZ2535*24&lt;14.5)=TRUE,"×","OK")))))</f>
        <v/>
      </c>
    </row>
    <row r="2536" spans="2:60">
      <c r="B2536" s="111"/>
      <c r="C2536" s="385" t="str">
        <f>IF(STEP!C2536&lt;&gt;"",STEP!C2536,"")</f>
        <v/>
      </c>
      <c r="D2536" s="386" t="str">
        <f>IF(STEP!D2536&lt;&gt;"",STEP!D2536,"")</f>
        <v/>
      </c>
      <c r="E2536" s="387" t="str">
        <f>IF(STEP!E2536&lt;&gt;"",STEP!E2536,"")</f>
        <v/>
      </c>
      <c r="F2536" s="256"/>
      <c r="G2536" s="252"/>
      <c r="H2536" s="254"/>
      <c r="I2536" s="254"/>
      <c r="J2536" s="254"/>
      <c r="K2536" s="254"/>
      <c r="L2536" s="254"/>
      <c r="M2536" s="254"/>
      <c r="N2536" s="254"/>
      <c r="O2536" s="254"/>
      <c r="P2536" s="254"/>
      <c r="Q2536" s="254"/>
      <c r="R2536" s="254"/>
      <c r="S2536" s="254"/>
      <c r="T2536" s="254"/>
      <c r="U2536" s="254"/>
      <c r="V2536" s="254"/>
      <c r="W2536" s="254"/>
      <c r="X2536" s="254"/>
      <c r="Y2536" s="254"/>
      <c r="Z2536" s="254"/>
      <c r="AA2536" s="254"/>
      <c r="AB2536" s="254"/>
      <c r="AC2536" s="254"/>
      <c r="AD2536" s="254"/>
      <c r="AE2536" s="255"/>
      <c r="AF2536" s="255"/>
      <c r="AG2536" s="255"/>
      <c r="AH2536" s="255"/>
      <c r="AI2536" s="255"/>
      <c r="AJ2536" s="255"/>
      <c r="AK2536" s="255"/>
      <c r="AL2536" s="255"/>
      <c r="AM2536" s="255"/>
      <c r="AN2536" s="255"/>
      <c r="AO2536" s="254"/>
      <c r="AP2536" s="254"/>
      <c r="AQ2536" s="254"/>
      <c r="AR2536" s="254"/>
      <c r="AS2536" s="254"/>
      <c r="AT2536" s="254"/>
      <c r="AU2536" s="254"/>
      <c r="AW2536" s="283" t="str">
        <f t="shared" si="304"/>
        <v/>
      </c>
      <c r="AX2536" s="283" t="str">
        <f t="shared" si="305"/>
        <v/>
      </c>
      <c r="AY2536" s="283" t="str">
        <f t="shared" si="306"/>
        <v/>
      </c>
      <c r="AZ2536" s="283" t="str">
        <f t="shared" si="307"/>
        <v/>
      </c>
      <c r="BA2536" s="283" t="str">
        <f t="shared" si="308"/>
        <v/>
      </c>
      <c r="BD2536" s="254" t="str">
        <f>IF(W2536="","",IF(F2536="休日",AW2536,IF(F2536="法休",AW2536,VLOOKUP(F2536,カレンダマスタ!$Q$56:$R$69,2,FALSE))))</f>
        <v/>
      </c>
      <c r="BG2536" s="254" t="str">
        <f t="shared" si="309"/>
        <v/>
      </c>
      <c r="BH2536" s="254" t="str">
        <f>IF(AX2536="","",IF(P2536&lt;&gt;"","",IF(BG2536="CS","OK",IF(VLOOKUP(E2536,カレンダマスタ!$A$5:$D$381,4,FALSE)&gt;0,"",IF(OR(AX2536*24&gt;10.84,AZ2536*24&lt;14.5)=TRUE,"×","OK")))))</f>
        <v/>
      </c>
    </row>
    <row r="2537" spans="2:60">
      <c r="B2537" s="111"/>
      <c r="C2537" s="388" t="str">
        <f>IF(STEP!C2537&lt;&gt;"",STEP!C2537,"")</f>
        <v/>
      </c>
      <c r="D2537" s="389" t="str">
        <f>IF(STEP!D2537&lt;&gt;"",STEP!D2537,"")</f>
        <v/>
      </c>
      <c r="E2537" s="390" t="str">
        <f>IF(STEP!E2537&lt;&gt;"",STEP!E2537,"")</f>
        <v/>
      </c>
      <c r="F2537" s="259"/>
      <c r="G2537" s="258"/>
      <c r="H2537" s="260"/>
      <c r="I2537" s="260"/>
      <c r="J2537" s="260"/>
      <c r="K2537" s="260"/>
      <c r="L2537" s="260"/>
      <c r="M2537" s="260"/>
      <c r="N2537" s="260"/>
      <c r="O2537" s="260"/>
      <c r="P2537" s="260"/>
      <c r="Q2537" s="260"/>
      <c r="R2537" s="260"/>
      <c r="S2537" s="260"/>
      <c r="T2537" s="260"/>
      <c r="U2537" s="260"/>
      <c r="V2537" s="260"/>
      <c r="W2537" s="260"/>
      <c r="X2537" s="260"/>
      <c r="Y2537" s="260"/>
      <c r="Z2537" s="260"/>
      <c r="AA2537" s="260"/>
      <c r="AB2537" s="260"/>
      <c r="AC2537" s="260"/>
      <c r="AD2537" s="260"/>
      <c r="AE2537" s="261"/>
      <c r="AF2537" s="261"/>
      <c r="AG2537" s="261"/>
      <c r="AH2537" s="261"/>
      <c r="AI2537" s="261"/>
      <c r="AJ2537" s="261"/>
      <c r="AK2537" s="261"/>
      <c r="AL2537" s="261"/>
      <c r="AM2537" s="261"/>
      <c r="AN2537" s="261"/>
      <c r="AO2537" s="260"/>
      <c r="AP2537" s="260"/>
      <c r="AQ2537" s="260"/>
      <c r="AR2537" s="260"/>
      <c r="AS2537" s="260"/>
      <c r="AT2537" s="260"/>
      <c r="AU2537" s="260"/>
      <c r="AW2537" s="284" t="str">
        <f t="shared" si="304"/>
        <v/>
      </c>
      <c r="AX2537" s="284" t="str">
        <f t="shared" si="305"/>
        <v/>
      </c>
      <c r="AY2537" s="284" t="str">
        <f t="shared" si="306"/>
        <v/>
      </c>
      <c r="AZ2537" s="284" t="str">
        <f t="shared" si="307"/>
        <v/>
      </c>
      <c r="BA2537" s="284" t="str">
        <f t="shared" si="308"/>
        <v/>
      </c>
      <c r="BD2537" s="260" t="str">
        <f>IF(W2537="","",IF(F2537="休日",AW2537,IF(F2537="法休",AW2537,VLOOKUP(F2537,カレンダマスタ!$Q$56:$R$69,2,FALSE))))</f>
        <v/>
      </c>
      <c r="BG2537" s="260" t="str">
        <f t="shared" si="309"/>
        <v/>
      </c>
      <c r="BH2537" s="260" t="str">
        <f>IF(AX2537="","",IF(P2537&lt;&gt;"","",IF(BG2537="CS","OK",IF(VLOOKUP(E2537,カレンダマスタ!$A$5:$D$381,4,FALSE)&gt;0,"",IF(OR(AX2537*24&gt;10.84,AZ2537*24&lt;14.5)=TRUE,"×","OK")))))</f>
        <v/>
      </c>
    </row>
    <row r="2538" spans="2:60">
      <c r="B2538" s="111"/>
      <c r="C2538" s="391" t="str">
        <f>IF(STEP!C2538&lt;&gt;"",STEP!C2538,"")</f>
        <v/>
      </c>
      <c r="D2538" s="392" t="str">
        <f>IF(STEP!D2538&lt;&gt;"",STEP!D2538,"")</f>
        <v/>
      </c>
      <c r="E2538" s="393" t="str">
        <f>IF(STEP!E2538&lt;&gt;"",STEP!E2538,"")</f>
        <v/>
      </c>
      <c r="F2538" s="263"/>
      <c r="G2538" s="262"/>
      <c r="H2538" s="264"/>
      <c r="I2538" s="264"/>
      <c r="J2538" s="264"/>
      <c r="K2538" s="264"/>
      <c r="L2538" s="264"/>
      <c r="M2538" s="264"/>
      <c r="N2538" s="264"/>
      <c r="O2538" s="264"/>
      <c r="P2538" s="264"/>
      <c r="Q2538" s="264"/>
      <c r="R2538" s="264"/>
      <c r="S2538" s="264"/>
      <c r="T2538" s="264"/>
      <c r="U2538" s="264"/>
      <c r="V2538" s="264"/>
      <c r="W2538" s="264"/>
      <c r="X2538" s="264"/>
      <c r="Y2538" s="264"/>
      <c r="Z2538" s="264"/>
      <c r="AA2538" s="264"/>
      <c r="AB2538" s="264"/>
      <c r="AC2538" s="264"/>
      <c r="AD2538" s="264"/>
      <c r="AE2538" s="265"/>
      <c r="AF2538" s="265"/>
      <c r="AG2538" s="265"/>
      <c r="AH2538" s="265"/>
      <c r="AI2538" s="265"/>
      <c r="AJ2538" s="265"/>
      <c r="AK2538" s="265"/>
      <c r="AL2538" s="265"/>
      <c r="AM2538" s="265"/>
      <c r="AN2538" s="265"/>
      <c r="AO2538" s="264"/>
      <c r="AP2538" s="264"/>
      <c r="AQ2538" s="264"/>
      <c r="AR2538" s="264"/>
      <c r="AS2538" s="264"/>
      <c r="AT2538" s="264"/>
      <c r="AU2538" s="264"/>
      <c r="AW2538" s="285" t="str">
        <f t="shared" si="304"/>
        <v/>
      </c>
      <c r="AX2538" s="285" t="str">
        <f t="shared" si="305"/>
        <v/>
      </c>
      <c r="AY2538" s="285" t="str">
        <f t="shared" si="306"/>
        <v/>
      </c>
      <c r="AZ2538" s="285" t="str">
        <f t="shared" si="307"/>
        <v/>
      </c>
      <c r="BA2538" s="285" t="str">
        <f t="shared" si="308"/>
        <v/>
      </c>
      <c r="BD2538" s="264" t="str">
        <f>IF(W2538="","",IF(F2538="休日",AW2538,IF(F2538="法休",AW2538,VLOOKUP(F2538,カレンダマスタ!$Q$56:$R$69,2,FALSE))))</f>
        <v/>
      </c>
      <c r="BG2538" s="264" t="str">
        <f t="shared" si="309"/>
        <v/>
      </c>
      <c r="BH2538" s="264" t="str">
        <f>IF(AX2538="","",IF(P2538&lt;&gt;"","",IF(BG2538="CS","OK",IF(VLOOKUP(E2538,カレンダマスタ!$A$5:$D$381,4,FALSE)&gt;0,"",IF(OR(AX2538*24&gt;10.84,AZ2538*24&lt;14.5)=TRUE,"×","OK")))))</f>
        <v/>
      </c>
    </row>
    <row r="2539" spans="2:60">
      <c r="B2539" s="111"/>
      <c r="C2539" s="385" t="str">
        <f>IF(STEP!C2539&lt;&gt;"",STEP!C2539,"")</f>
        <v/>
      </c>
      <c r="D2539" s="386" t="str">
        <f>IF(STEP!D2539&lt;&gt;"",STEP!D2539,"")</f>
        <v/>
      </c>
      <c r="E2539" s="387" t="str">
        <f>IF(STEP!E2539&lt;&gt;"",STEP!E2539,"")</f>
        <v/>
      </c>
      <c r="F2539" s="253"/>
      <c r="G2539" s="252"/>
      <c r="H2539" s="254"/>
      <c r="I2539" s="254"/>
      <c r="J2539" s="254"/>
      <c r="K2539" s="254"/>
      <c r="L2539" s="254"/>
      <c r="M2539" s="254"/>
      <c r="N2539" s="254"/>
      <c r="O2539" s="254"/>
      <c r="P2539" s="254"/>
      <c r="Q2539" s="254"/>
      <c r="R2539" s="254"/>
      <c r="S2539" s="254"/>
      <c r="T2539" s="254"/>
      <c r="U2539" s="254"/>
      <c r="V2539" s="254"/>
      <c r="W2539" s="254"/>
      <c r="X2539" s="254"/>
      <c r="Y2539" s="254"/>
      <c r="Z2539" s="254"/>
      <c r="AA2539" s="254"/>
      <c r="AB2539" s="254"/>
      <c r="AC2539" s="254"/>
      <c r="AD2539" s="254"/>
      <c r="AE2539" s="255"/>
      <c r="AF2539" s="255"/>
      <c r="AG2539" s="255"/>
      <c r="AH2539" s="255"/>
      <c r="AI2539" s="255"/>
      <c r="AJ2539" s="255"/>
      <c r="AK2539" s="255"/>
      <c r="AL2539" s="255"/>
      <c r="AM2539" s="255"/>
      <c r="AN2539" s="255"/>
      <c r="AO2539" s="254"/>
      <c r="AP2539" s="254"/>
      <c r="AQ2539" s="254"/>
      <c r="AR2539" s="254"/>
      <c r="AS2539" s="254"/>
      <c r="AT2539" s="254"/>
      <c r="AU2539" s="254"/>
      <c r="AW2539" s="283" t="str">
        <f t="shared" si="304"/>
        <v/>
      </c>
      <c r="AX2539" s="283" t="str">
        <f t="shared" si="305"/>
        <v/>
      </c>
      <c r="AY2539" s="283" t="str">
        <f t="shared" si="306"/>
        <v/>
      </c>
      <c r="AZ2539" s="283" t="str">
        <f t="shared" si="307"/>
        <v/>
      </c>
      <c r="BA2539" s="283" t="str">
        <f t="shared" si="308"/>
        <v/>
      </c>
      <c r="BD2539" s="254" t="str">
        <f>IF(W2539="","",IF(F2539="休日",AW2539,IF(F2539="法休",AW2539,VLOOKUP(F2539,カレンダマスタ!$Q$56:$R$69,2,FALSE))))</f>
        <v/>
      </c>
      <c r="BG2539" s="254" t="str">
        <f t="shared" si="309"/>
        <v/>
      </c>
      <c r="BH2539" s="254" t="str">
        <f>IF(AX2539="","",IF(P2539&lt;&gt;"","",IF(BG2539="CS","OK",IF(VLOOKUP(E2539,カレンダマスタ!$A$5:$D$381,4,FALSE)&gt;0,"",IF(OR(AX2539*24&gt;10.84,AZ2539*24&lt;14.5)=TRUE,"×","OK")))))</f>
        <v/>
      </c>
    </row>
    <row r="2540" spans="2:60">
      <c r="B2540" s="111"/>
      <c r="C2540" s="385" t="str">
        <f>IF(STEP!C2540&lt;&gt;"",STEP!C2540,"")</f>
        <v/>
      </c>
      <c r="D2540" s="386" t="str">
        <f>IF(STEP!D2540&lt;&gt;"",STEP!D2540,"")</f>
        <v/>
      </c>
      <c r="E2540" s="387" t="str">
        <f>IF(STEP!E2540&lt;&gt;"",STEP!E2540,"")</f>
        <v/>
      </c>
      <c r="F2540" s="253"/>
      <c r="G2540" s="252"/>
      <c r="H2540" s="254"/>
      <c r="I2540" s="254"/>
      <c r="J2540" s="254"/>
      <c r="K2540" s="254"/>
      <c r="L2540" s="254"/>
      <c r="M2540" s="254"/>
      <c r="N2540" s="254"/>
      <c r="O2540" s="254"/>
      <c r="P2540" s="254"/>
      <c r="Q2540" s="254"/>
      <c r="R2540" s="254"/>
      <c r="S2540" s="254"/>
      <c r="T2540" s="254"/>
      <c r="U2540" s="254"/>
      <c r="V2540" s="254"/>
      <c r="W2540" s="254"/>
      <c r="X2540" s="254"/>
      <c r="Y2540" s="254"/>
      <c r="Z2540" s="254"/>
      <c r="AA2540" s="254"/>
      <c r="AB2540" s="254"/>
      <c r="AC2540" s="254"/>
      <c r="AD2540" s="254"/>
      <c r="AE2540" s="255"/>
      <c r="AF2540" s="255"/>
      <c r="AG2540" s="255"/>
      <c r="AH2540" s="255"/>
      <c r="AI2540" s="255"/>
      <c r="AJ2540" s="255"/>
      <c r="AK2540" s="255"/>
      <c r="AL2540" s="255"/>
      <c r="AM2540" s="255"/>
      <c r="AN2540" s="255"/>
      <c r="AO2540" s="254"/>
      <c r="AP2540" s="254"/>
      <c r="AQ2540" s="254"/>
      <c r="AR2540" s="254"/>
      <c r="AS2540" s="254"/>
      <c r="AT2540" s="254"/>
      <c r="AU2540" s="254"/>
      <c r="AW2540" s="283" t="str">
        <f t="shared" si="304"/>
        <v/>
      </c>
      <c r="AX2540" s="283" t="str">
        <f t="shared" si="305"/>
        <v/>
      </c>
      <c r="AY2540" s="283" t="str">
        <f t="shared" si="306"/>
        <v/>
      </c>
      <c r="AZ2540" s="283" t="str">
        <f t="shared" si="307"/>
        <v/>
      </c>
      <c r="BA2540" s="283" t="str">
        <f t="shared" si="308"/>
        <v/>
      </c>
      <c r="BD2540" s="254" t="str">
        <f>IF(W2540="","",IF(F2540="休日",AW2540,IF(F2540="法休",AW2540,VLOOKUP(F2540,カレンダマスタ!$Q$56:$R$69,2,FALSE))))</f>
        <v/>
      </c>
      <c r="BG2540" s="254" t="str">
        <f t="shared" si="309"/>
        <v/>
      </c>
      <c r="BH2540" s="254" t="str">
        <f>IF(AX2540="","",IF(P2540&lt;&gt;"","",IF(BG2540="CS","OK",IF(VLOOKUP(E2540,カレンダマスタ!$A$5:$D$381,4,FALSE)&gt;0,"",IF(OR(AX2540*24&gt;10.84,AZ2540*24&lt;14.5)=TRUE,"×","OK")))))</f>
        <v/>
      </c>
    </row>
    <row r="2541" spans="2:60">
      <c r="B2541" s="111"/>
      <c r="C2541" s="385" t="str">
        <f>IF(STEP!C2541&lt;&gt;"",STEP!C2541,"")</f>
        <v/>
      </c>
      <c r="D2541" s="386" t="str">
        <f>IF(STEP!D2541&lt;&gt;"",STEP!D2541,"")</f>
        <v/>
      </c>
      <c r="E2541" s="387" t="str">
        <f>IF(STEP!E2541&lt;&gt;"",STEP!E2541,"")</f>
        <v/>
      </c>
      <c r="F2541" s="256"/>
      <c r="G2541" s="257"/>
      <c r="H2541" s="254"/>
      <c r="I2541" s="254"/>
      <c r="J2541" s="254"/>
      <c r="K2541" s="254"/>
      <c r="L2541" s="254"/>
      <c r="M2541" s="254"/>
      <c r="N2541" s="254"/>
      <c r="O2541" s="254"/>
      <c r="P2541" s="254"/>
      <c r="Q2541" s="254"/>
      <c r="R2541" s="254"/>
      <c r="S2541" s="254"/>
      <c r="T2541" s="254"/>
      <c r="U2541" s="254"/>
      <c r="V2541" s="254"/>
      <c r="W2541" s="254"/>
      <c r="X2541" s="254"/>
      <c r="Y2541" s="254"/>
      <c r="Z2541" s="254"/>
      <c r="AA2541" s="254"/>
      <c r="AB2541" s="254"/>
      <c r="AC2541" s="254"/>
      <c r="AD2541" s="254"/>
      <c r="AE2541" s="255"/>
      <c r="AF2541" s="255"/>
      <c r="AG2541" s="255"/>
      <c r="AH2541" s="255"/>
      <c r="AI2541" s="255"/>
      <c r="AJ2541" s="255"/>
      <c r="AK2541" s="255"/>
      <c r="AL2541" s="255"/>
      <c r="AM2541" s="255"/>
      <c r="AN2541" s="255"/>
      <c r="AO2541" s="254"/>
      <c r="AP2541" s="254"/>
      <c r="AQ2541" s="254"/>
      <c r="AR2541" s="254"/>
      <c r="AS2541" s="254"/>
      <c r="AT2541" s="254"/>
      <c r="AU2541" s="254"/>
      <c r="AW2541" s="283" t="str">
        <f t="shared" si="304"/>
        <v/>
      </c>
      <c r="AX2541" s="283" t="str">
        <f t="shared" si="305"/>
        <v/>
      </c>
      <c r="AY2541" s="283" t="str">
        <f t="shared" si="306"/>
        <v/>
      </c>
      <c r="AZ2541" s="283" t="str">
        <f t="shared" si="307"/>
        <v/>
      </c>
      <c r="BA2541" s="283" t="str">
        <f t="shared" si="308"/>
        <v/>
      </c>
      <c r="BD2541" s="254" t="str">
        <f>IF(W2541="","",IF(F2541="休日",AW2541,IF(F2541="法休",AW2541,VLOOKUP(F2541,カレンダマスタ!$Q$56:$R$69,2,FALSE))))</f>
        <v/>
      </c>
      <c r="BG2541" s="254" t="str">
        <f t="shared" si="309"/>
        <v/>
      </c>
      <c r="BH2541" s="254" t="str">
        <f>IF(AX2541="","",IF(P2541&lt;&gt;"","",IF(BG2541="CS","OK",IF(VLOOKUP(E2541,カレンダマスタ!$A$5:$D$381,4,FALSE)&gt;0,"",IF(OR(AX2541*24&gt;10.84,AZ2541*24&lt;14.5)=TRUE,"×","OK")))))</f>
        <v/>
      </c>
    </row>
    <row r="2542" spans="2:60">
      <c r="B2542" s="111"/>
      <c r="C2542" s="385" t="str">
        <f>IF(STEP!C2542&lt;&gt;"",STEP!C2542,"")</f>
        <v/>
      </c>
      <c r="D2542" s="386" t="str">
        <f>IF(STEP!D2542&lt;&gt;"",STEP!D2542,"")</f>
        <v/>
      </c>
      <c r="E2542" s="387" t="str">
        <f>IF(STEP!E2542&lt;&gt;"",STEP!E2542,"")</f>
        <v/>
      </c>
      <c r="F2542" s="256"/>
      <c r="G2542" s="257"/>
      <c r="H2542" s="254"/>
      <c r="I2542" s="254"/>
      <c r="J2542" s="254"/>
      <c r="K2542" s="254"/>
      <c r="L2542" s="254"/>
      <c r="M2542" s="254"/>
      <c r="N2542" s="254"/>
      <c r="O2542" s="254"/>
      <c r="P2542" s="254"/>
      <c r="Q2542" s="254"/>
      <c r="R2542" s="254"/>
      <c r="S2542" s="254"/>
      <c r="T2542" s="254"/>
      <c r="U2542" s="254"/>
      <c r="V2542" s="254"/>
      <c r="W2542" s="254"/>
      <c r="X2542" s="254"/>
      <c r="Y2542" s="254"/>
      <c r="Z2542" s="254"/>
      <c r="AA2542" s="254"/>
      <c r="AB2542" s="254"/>
      <c r="AC2542" s="254"/>
      <c r="AD2542" s="254"/>
      <c r="AE2542" s="255"/>
      <c r="AF2542" s="255"/>
      <c r="AG2542" s="255"/>
      <c r="AH2542" s="255"/>
      <c r="AI2542" s="255"/>
      <c r="AJ2542" s="255"/>
      <c r="AK2542" s="255"/>
      <c r="AL2542" s="255"/>
      <c r="AM2542" s="255"/>
      <c r="AN2542" s="255"/>
      <c r="AO2542" s="254"/>
      <c r="AP2542" s="254"/>
      <c r="AQ2542" s="254"/>
      <c r="AR2542" s="254"/>
      <c r="AS2542" s="254"/>
      <c r="AT2542" s="254"/>
      <c r="AU2542" s="254"/>
      <c r="AW2542" s="283" t="str">
        <f t="shared" si="304"/>
        <v/>
      </c>
      <c r="AX2542" s="283" t="str">
        <f t="shared" si="305"/>
        <v/>
      </c>
      <c r="AY2542" s="283" t="str">
        <f t="shared" si="306"/>
        <v/>
      </c>
      <c r="AZ2542" s="283" t="str">
        <f t="shared" si="307"/>
        <v/>
      </c>
      <c r="BA2542" s="283" t="str">
        <f t="shared" si="308"/>
        <v/>
      </c>
      <c r="BD2542" s="254" t="str">
        <f>IF(W2542="","",IF(F2542="休日",AW2542,IF(F2542="法休",AW2542,VLOOKUP(F2542,カレンダマスタ!$Q$56:$R$69,2,FALSE))))</f>
        <v/>
      </c>
      <c r="BG2542" s="254" t="str">
        <f t="shared" si="309"/>
        <v/>
      </c>
      <c r="BH2542" s="254" t="str">
        <f>IF(AX2542="","",IF(P2542&lt;&gt;"","",IF(BG2542="CS","OK",IF(VLOOKUP(E2542,カレンダマスタ!$A$5:$D$381,4,FALSE)&gt;0,"",IF(OR(AX2542*24&gt;10.84,AZ2542*24&lt;14.5)=TRUE,"×","OK")))))</f>
        <v/>
      </c>
    </row>
    <row r="2543" spans="2:60">
      <c r="B2543" s="111"/>
      <c r="C2543" s="385" t="str">
        <f>IF(STEP!C2543&lt;&gt;"",STEP!C2543,"")</f>
        <v/>
      </c>
      <c r="D2543" s="386" t="str">
        <f>IF(STEP!D2543&lt;&gt;"",STEP!D2543,"")</f>
        <v/>
      </c>
      <c r="E2543" s="387" t="str">
        <f>IF(STEP!E2543&lt;&gt;"",STEP!E2543,"")</f>
        <v/>
      </c>
      <c r="F2543" s="256"/>
      <c r="G2543" s="257"/>
      <c r="H2543" s="254"/>
      <c r="I2543" s="254"/>
      <c r="J2543" s="254"/>
      <c r="K2543" s="254"/>
      <c r="L2543" s="254"/>
      <c r="M2543" s="254"/>
      <c r="N2543" s="254"/>
      <c r="O2543" s="254"/>
      <c r="P2543" s="254"/>
      <c r="Q2543" s="254"/>
      <c r="R2543" s="254"/>
      <c r="S2543" s="254"/>
      <c r="T2543" s="254"/>
      <c r="U2543" s="254"/>
      <c r="V2543" s="254"/>
      <c r="W2543" s="254"/>
      <c r="X2543" s="254"/>
      <c r="Y2543" s="254"/>
      <c r="Z2543" s="254"/>
      <c r="AA2543" s="254"/>
      <c r="AB2543" s="254"/>
      <c r="AC2543" s="254"/>
      <c r="AD2543" s="254"/>
      <c r="AE2543" s="255"/>
      <c r="AF2543" s="255"/>
      <c r="AG2543" s="255"/>
      <c r="AH2543" s="255"/>
      <c r="AI2543" s="255"/>
      <c r="AJ2543" s="255"/>
      <c r="AK2543" s="255"/>
      <c r="AL2543" s="255"/>
      <c r="AM2543" s="255"/>
      <c r="AN2543" s="255"/>
      <c r="AO2543" s="254"/>
      <c r="AP2543" s="254"/>
      <c r="AQ2543" s="254"/>
      <c r="AR2543" s="254"/>
      <c r="AS2543" s="254"/>
      <c r="AT2543" s="254"/>
      <c r="AU2543" s="254"/>
      <c r="AW2543" s="283" t="str">
        <f t="shared" si="304"/>
        <v/>
      </c>
      <c r="AX2543" s="283" t="str">
        <f t="shared" si="305"/>
        <v/>
      </c>
      <c r="AY2543" s="283" t="str">
        <f t="shared" si="306"/>
        <v/>
      </c>
      <c r="AZ2543" s="283" t="str">
        <f t="shared" si="307"/>
        <v/>
      </c>
      <c r="BA2543" s="283" t="str">
        <f t="shared" si="308"/>
        <v/>
      </c>
      <c r="BD2543" s="254" t="str">
        <f>IF(W2543="","",IF(F2543="休日",AW2543,IF(F2543="法休",AW2543,VLOOKUP(F2543,カレンダマスタ!$Q$56:$R$69,2,FALSE))))</f>
        <v/>
      </c>
      <c r="BG2543" s="254" t="str">
        <f t="shared" si="309"/>
        <v/>
      </c>
      <c r="BH2543" s="254" t="str">
        <f>IF(AX2543="","",IF(P2543&lt;&gt;"","",IF(BG2543="CS","OK",IF(VLOOKUP(E2543,カレンダマスタ!$A$5:$D$381,4,FALSE)&gt;0,"",IF(OR(AX2543*24&gt;10.84,AZ2543*24&lt;14.5)=TRUE,"×","OK")))))</f>
        <v/>
      </c>
    </row>
    <row r="2544" spans="2:60">
      <c r="B2544" s="111"/>
      <c r="C2544" s="388" t="str">
        <f>IF(STEP!C2544&lt;&gt;"",STEP!C2544,"")</f>
        <v/>
      </c>
      <c r="D2544" s="389" t="str">
        <f>IF(STEP!D2544&lt;&gt;"",STEP!D2544,"")</f>
        <v/>
      </c>
      <c r="E2544" s="390" t="str">
        <f>IF(STEP!E2544&lt;&gt;"",STEP!E2544,"")</f>
        <v/>
      </c>
      <c r="F2544" s="259"/>
      <c r="G2544" s="266"/>
      <c r="H2544" s="260"/>
      <c r="I2544" s="260"/>
      <c r="J2544" s="260"/>
      <c r="K2544" s="260"/>
      <c r="L2544" s="260"/>
      <c r="M2544" s="260"/>
      <c r="N2544" s="260"/>
      <c r="O2544" s="260"/>
      <c r="P2544" s="260"/>
      <c r="Q2544" s="260"/>
      <c r="R2544" s="260"/>
      <c r="S2544" s="260"/>
      <c r="T2544" s="260"/>
      <c r="U2544" s="260"/>
      <c r="V2544" s="260"/>
      <c r="W2544" s="260"/>
      <c r="X2544" s="260"/>
      <c r="Y2544" s="260"/>
      <c r="Z2544" s="260"/>
      <c r="AA2544" s="260"/>
      <c r="AB2544" s="260"/>
      <c r="AC2544" s="260"/>
      <c r="AD2544" s="260"/>
      <c r="AE2544" s="261"/>
      <c r="AF2544" s="261"/>
      <c r="AG2544" s="261"/>
      <c r="AH2544" s="261"/>
      <c r="AI2544" s="261"/>
      <c r="AJ2544" s="261"/>
      <c r="AK2544" s="261"/>
      <c r="AL2544" s="261"/>
      <c r="AM2544" s="261"/>
      <c r="AN2544" s="261"/>
      <c r="AO2544" s="260"/>
      <c r="AP2544" s="260"/>
      <c r="AQ2544" s="260"/>
      <c r="AR2544" s="260"/>
      <c r="AS2544" s="260"/>
      <c r="AT2544" s="260"/>
      <c r="AU2544" s="260"/>
      <c r="AW2544" s="284" t="str">
        <f t="shared" si="304"/>
        <v/>
      </c>
      <c r="AX2544" s="284" t="str">
        <f t="shared" si="305"/>
        <v/>
      </c>
      <c r="AY2544" s="284" t="str">
        <f t="shared" si="306"/>
        <v/>
      </c>
      <c r="AZ2544" s="284" t="str">
        <f t="shared" si="307"/>
        <v/>
      </c>
      <c r="BA2544" s="284" t="str">
        <f t="shared" si="308"/>
        <v/>
      </c>
      <c r="BD2544" s="260" t="str">
        <f>IF(W2544="","",IF(F2544="休日",AW2544,IF(F2544="法休",AW2544,VLOOKUP(F2544,カレンダマスタ!$Q$56:$R$69,2,FALSE))))</f>
        <v/>
      </c>
      <c r="BG2544" s="260" t="str">
        <f t="shared" si="309"/>
        <v/>
      </c>
      <c r="BH2544" s="260" t="str">
        <f>IF(AX2544="","",IF(P2544&lt;&gt;"","",IF(BG2544="CS","OK",IF(VLOOKUP(E2544,カレンダマスタ!$A$5:$D$381,4,FALSE)&gt;0,"",IF(OR(AX2544*24&gt;10.84,AZ2544*24&lt;14.5)=TRUE,"×","OK")))))</f>
        <v/>
      </c>
    </row>
    <row r="2545" spans="2:60">
      <c r="B2545" s="111"/>
      <c r="C2545" s="391" t="str">
        <f>IF(STEP!C2545&lt;&gt;"",STEP!C2545,"")</f>
        <v/>
      </c>
      <c r="D2545" s="392" t="str">
        <f>IF(STEP!D2545&lt;&gt;"",STEP!D2545,"")</f>
        <v/>
      </c>
      <c r="E2545" s="393" t="str">
        <f>IF(STEP!E2545&lt;&gt;"",STEP!E2545,"")</f>
        <v/>
      </c>
      <c r="F2545" s="263"/>
      <c r="G2545" s="267"/>
      <c r="H2545" s="264"/>
      <c r="I2545" s="264"/>
      <c r="J2545" s="264"/>
      <c r="K2545" s="264"/>
      <c r="L2545" s="264"/>
      <c r="M2545" s="264"/>
      <c r="N2545" s="264"/>
      <c r="O2545" s="264"/>
      <c r="P2545" s="264"/>
      <c r="Q2545" s="264"/>
      <c r="R2545" s="264"/>
      <c r="S2545" s="264"/>
      <c r="T2545" s="264"/>
      <c r="U2545" s="264"/>
      <c r="V2545" s="264"/>
      <c r="W2545" s="264"/>
      <c r="X2545" s="264"/>
      <c r="Y2545" s="264"/>
      <c r="Z2545" s="264"/>
      <c r="AA2545" s="264"/>
      <c r="AB2545" s="264"/>
      <c r="AC2545" s="264"/>
      <c r="AD2545" s="264"/>
      <c r="AE2545" s="265"/>
      <c r="AF2545" s="265"/>
      <c r="AG2545" s="265"/>
      <c r="AH2545" s="265"/>
      <c r="AI2545" s="265"/>
      <c r="AJ2545" s="265"/>
      <c r="AK2545" s="265"/>
      <c r="AL2545" s="265"/>
      <c r="AM2545" s="265"/>
      <c r="AN2545" s="265"/>
      <c r="AO2545" s="264"/>
      <c r="AP2545" s="264"/>
      <c r="AQ2545" s="264"/>
      <c r="AR2545" s="264"/>
      <c r="AS2545" s="264"/>
      <c r="AT2545" s="264"/>
      <c r="AU2545" s="264"/>
      <c r="AW2545" s="285" t="str">
        <f t="shared" si="304"/>
        <v/>
      </c>
      <c r="AX2545" s="285" t="str">
        <f t="shared" si="305"/>
        <v/>
      </c>
      <c r="AY2545" s="285" t="str">
        <f t="shared" si="306"/>
        <v/>
      </c>
      <c r="AZ2545" s="285" t="str">
        <f t="shared" si="307"/>
        <v/>
      </c>
      <c r="BA2545" s="285" t="str">
        <f t="shared" si="308"/>
        <v/>
      </c>
      <c r="BD2545" s="264" t="str">
        <f>IF(W2545="","",IF(F2545="休日",AW2545,IF(F2545="法休",AW2545,VLOOKUP(F2545,カレンダマスタ!$Q$56:$R$69,2,FALSE))))</f>
        <v/>
      </c>
      <c r="BG2545" s="264" t="str">
        <f t="shared" si="309"/>
        <v/>
      </c>
      <c r="BH2545" s="264" t="str">
        <f>IF(AX2545="","",IF(P2545&lt;&gt;"","",IF(BG2545="CS","OK",IF(VLOOKUP(E2545,カレンダマスタ!$A$5:$D$381,4,FALSE)&gt;0,"",IF(OR(AX2545*24&gt;10.84,AZ2545*24&lt;14.5)=TRUE,"×","OK")))))</f>
        <v/>
      </c>
    </row>
    <row r="2546" spans="2:60">
      <c r="B2546" s="111"/>
      <c r="C2546" s="385" t="str">
        <f>IF(STEP!C2546&lt;&gt;"",STEP!C2546,"")</f>
        <v/>
      </c>
      <c r="D2546" s="386" t="str">
        <f>IF(STEP!D2546&lt;&gt;"",STEP!D2546,"")</f>
        <v/>
      </c>
      <c r="E2546" s="387" t="str">
        <f>IF(STEP!E2546&lt;&gt;"",STEP!E2546,"")</f>
        <v/>
      </c>
      <c r="F2546" s="253"/>
      <c r="G2546" s="252"/>
      <c r="H2546" s="254"/>
      <c r="I2546" s="254"/>
      <c r="J2546" s="254"/>
      <c r="K2546" s="254"/>
      <c r="L2546" s="254"/>
      <c r="M2546" s="254"/>
      <c r="N2546" s="254"/>
      <c r="O2546" s="254"/>
      <c r="P2546" s="254"/>
      <c r="Q2546" s="254"/>
      <c r="R2546" s="254"/>
      <c r="S2546" s="254"/>
      <c r="T2546" s="254"/>
      <c r="U2546" s="254"/>
      <c r="V2546" s="254"/>
      <c r="W2546" s="254"/>
      <c r="X2546" s="254"/>
      <c r="Y2546" s="254"/>
      <c r="Z2546" s="254"/>
      <c r="AA2546" s="254"/>
      <c r="AB2546" s="254"/>
      <c r="AC2546" s="254"/>
      <c r="AD2546" s="254"/>
      <c r="AE2546" s="255"/>
      <c r="AF2546" s="255"/>
      <c r="AG2546" s="255"/>
      <c r="AH2546" s="255"/>
      <c r="AI2546" s="255"/>
      <c r="AJ2546" s="255"/>
      <c r="AK2546" s="255"/>
      <c r="AL2546" s="255"/>
      <c r="AM2546" s="255"/>
      <c r="AN2546" s="255"/>
      <c r="AO2546" s="254"/>
      <c r="AP2546" s="254"/>
      <c r="AQ2546" s="254"/>
      <c r="AR2546" s="254"/>
      <c r="AS2546" s="254"/>
      <c r="AT2546" s="254"/>
      <c r="AU2546" s="254"/>
      <c r="AW2546" s="283" t="str">
        <f t="shared" si="304"/>
        <v/>
      </c>
      <c r="AX2546" s="283" t="str">
        <f t="shared" si="305"/>
        <v/>
      </c>
      <c r="AY2546" s="283" t="str">
        <f t="shared" si="306"/>
        <v/>
      </c>
      <c r="AZ2546" s="283" t="str">
        <f t="shared" si="307"/>
        <v/>
      </c>
      <c r="BA2546" s="283" t="str">
        <f t="shared" si="308"/>
        <v/>
      </c>
      <c r="BD2546" s="254" t="str">
        <f>IF(W2546="","",IF(F2546="休日",AW2546,IF(F2546="法休",AW2546,VLOOKUP(F2546,カレンダマスタ!$Q$56:$R$69,2,FALSE))))</f>
        <v/>
      </c>
      <c r="BG2546" s="503" t="str">
        <f t="shared" si="309"/>
        <v/>
      </c>
      <c r="BH2546" s="503" t="str">
        <f>IF(AX2546="","",IF(P2546&lt;&gt;"","",IF(BG2546="CS","OK",IF(VLOOKUP(E2546,カレンダマスタ!$A$5:$D$381,4,FALSE)&gt;0,"",IF(OR(AX2546*24&gt;10.84,AZ2546*24&lt;14.5)=TRUE,"×","OK")))))</f>
        <v/>
      </c>
    </row>
    <row r="2547" spans="2:60">
      <c r="B2547" s="111"/>
      <c r="C2547" s="385" t="str">
        <f>IF(STEP!C2547&lt;&gt;"",STEP!C2547,"")</f>
        <v/>
      </c>
      <c r="D2547" s="386" t="str">
        <f>IF(STEP!D2547&lt;&gt;"",STEP!D2547,"")</f>
        <v/>
      </c>
      <c r="E2547" s="387" t="str">
        <f>IF(STEP!E2547&lt;&gt;"",STEP!E2547,"")</f>
        <v/>
      </c>
      <c r="F2547" s="253"/>
      <c r="G2547" s="252"/>
      <c r="H2547" s="254"/>
      <c r="I2547" s="254"/>
      <c r="J2547" s="254"/>
      <c r="K2547" s="254"/>
      <c r="L2547" s="254"/>
      <c r="M2547" s="254"/>
      <c r="N2547" s="254"/>
      <c r="O2547" s="254"/>
      <c r="P2547" s="254"/>
      <c r="Q2547" s="254"/>
      <c r="R2547" s="254"/>
      <c r="S2547" s="254"/>
      <c r="T2547" s="254"/>
      <c r="U2547" s="254"/>
      <c r="V2547" s="254"/>
      <c r="W2547" s="254"/>
      <c r="X2547" s="254"/>
      <c r="Y2547" s="254"/>
      <c r="Z2547" s="254"/>
      <c r="AA2547" s="254"/>
      <c r="AB2547" s="254"/>
      <c r="AC2547" s="254"/>
      <c r="AD2547" s="254"/>
      <c r="AE2547" s="255"/>
      <c r="AF2547" s="255"/>
      <c r="AG2547" s="255"/>
      <c r="AH2547" s="255"/>
      <c r="AI2547" s="255"/>
      <c r="AJ2547" s="255"/>
      <c r="AK2547" s="255"/>
      <c r="AL2547" s="255"/>
      <c r="AM2547" s="255"/>
      <c r="AN2547" s="255"/>
      <c r="AO2547" s="254"/>
      <c r="AP2547" s="254"/>
      <c r="AQ2547" s="254"/>
      <c r="AR2547" s="254"/>
      <c r="AS2547" s="254"/>
      <c r="AT2547" s="254"/>
      <c r="AU2547" s="254"/>
      <c r="AW2547" s="283" t="str">
        <f t="shared" si="304"/>
        <v/>
      </c>
      <c r="AX2547" s="283" t="str">
        <f t="shared" si="305"/>
        <v/>
      </c>
      <c r="AY2547" s="283" t="str">
        <f t="shared" si="306"/>
        <v/>
      </c>
      <c r="AZ2547" s="283" t="str">
        <f t="shared" si="307"/>
        <v/>
      </c>
      <c r="BA2547" s="283" t="str">
        <f t="shared" si="308"/>
        <v/>
      </c>
      <c r="BD2547" s="254" t="str">
        <f>IF(W2547="","",IF(F2547="休日",AW2547,IF(F2547="法休",AW2547,VLOOKUP(F2547,カレンダマスタ!$Q$56:$R$69,2,FALSE))))</f>
        <v/>
      </c>
      <c r="BG2547" s="254" t="str">
        <f t="shared" si="309"/>
        <v/>
      </c>
      <c r="BH2547" s="254" t="str">
        <f>IF(AX2547="","",IF(P2547&lt;&gt;"","",IF(BG2547="CS","OK",IF(VLOOKUP(E2547,カレンダマスタ!$A$5:$D$381,4,FALSE)&gt;0,"",IF(OR(AX2547*24&gt;10.84,AZ2547*24&lt;14.5)=TRUE,"×","OK")))))</f>
        <v/>
      </c>
    </row>
    <row r="2548" spans="2:60">
      <c r="B2548" s="111"/>
      <c r="C2548" s="385" t="str">
        <f>IF(STEP!C2548&lt;&gt;"",STEP!C2548,"")</f>
        <v/>
      </c>
      <c r="D2548" s="386" t="str">
        <f>IF(STEP!D2548&lt;&gt;"",STEP!D2548,"")</f>
        <v/>
      </c>
      <c r="E2548" s="387" t="str">
        <f>IF(STEP!E2548&lt;&gt;"",STEP!E2548,"")</f>
        <v/>
      </c>
      <c r="F2548" s="256"/>
      <c r="G2548" s="257"/>
      <c r="H2548" s="254"/>
      <c r="I2548" s="254"/>
      <c r="J2548" s="254"/>
      <c r="K2548" s="254"/>
      <c r="L2548" s="254"/>
      <c r="M2548" s="254"/>
      <c r="N2548" s="254"/>
      <c r="O2548" s="254"/>
      <c r="P2548" s="254"/>
      <c r="Q2548" s="254"/>
      <c r="R2548" s="254"/>
      <c r="S2548" s="254"/>
      <c r="T2548" s="254"/>
      <c r="U2548" s="254"/>
      <c r="V2548" s="254"/>
      <c r="W2548" s="254"/>
      <c r="X2548" s="254"/>
      <c r="Y2548" s="254"/>
      <c r="Z2548" s="254"/>
      <c r="AA2548" s="254"/>
      <c r="AB2548" s="254"/>
      <c r="AC2548" s="254"/>
      <c r="AD2548" s="254"/>
      <c r="AE2548" s="255"/>
      <c r="AF2548" s="255"/>
      <c r="AG2548" s="255"/>
      <c r="AH2548" s="255"/>
      <c r="AI2548" s="255"/>
      <c r="AJ2548" s="255"/>
      <c r="AK2548" s="255"/>
      <c r="AL2548" s="255"/>
      <c r="AM2548" s="255"/>
      <c r="AN2548" s="255"/>
      <c r="AO2548" s="254"/>
      <c r="AP2548" s="254"/>
      <c r="AQ2548" s="254"/>
      <c r="AR2548" s="254"/>
      <c r="AS2548" s="254"/>
      <c r="AT2548" s="254"/>
      <c r="AU2548" s="254"/>
      <c r="AW2548" s="283" t="str">
        <f t="shared" si="304"/>
        <v/>
      </c>
      <c r="AX2548" s="283" t="str">
        <f t="shared" si="305"/>
        <v/>
      </c>
      <c r="AY2548" s="283" t="str">
        <f t="shared" si="306"/>
        <v/>
      </c>
      <c r="AZ2548" s="283" t="str">
        <f t="shared" si="307"/>
        <v/>
      </c>
      <c r="BA2548" s="283" t="str">
        <f t="shared" si="308"/>
        <v/>
      </c>
      <c r="BD2548" s="254" t="str">
        <f>IF(W2548="","",IF(F2548="休日",AW2548,IF(F2548="法休",AW2548,VLOOKUP(F2548,カレンダマスタ!$Q$56:$R$69,2,FALSE))))</f>
        <v/>
      </c>
      <c r="BG2548" s="254" t="str">
        <f t="shared" si="309"/>
        <v/>
      </c>
      <c r="BH2548" s="254" t="str">
        <f>IF(AX2548="","",IF(P2548&lt;&gt;"","",IF(BG2548="CS","OK",IF(VLOOKUP(E2548,カレンダマスタ!$A$5:$D$381,4,FALSE)&gt;0,"",IF(OR(AX2548*24&gt;10.84,AZ2548*24&lt;14.5)=TRUE,"×","OK")))))</f>
        <v/>
      </c>
    </row>
    <row r="2549" spans="2:60">
      <c r="B2549" s="111"/>
      <c r="C2549" s="385" t="str">
        <f>IF(STEP!C2549&lt;&gt;"",STEP!C2549,"")</f>
        <v/>
      </c>
      <c r="D2549" s="386" t="str">
        <f>IF(STEP!D2549&lt;&gt;"",STEP!D2549,"")</f>
        <v/>
      </c>
      <c r="E2549" s="387" t="str">
        <f>IF(STEP!E2549&lt;&gt;"",STEP!E2549,"")</f>
        <v/>
      </c>
      <c r="F2549" s="256"/>
      <c r="G2549" s="257"/>
      <c r="H2549" s="254"/>
      <c r="I2549" s="254"/>
      <c r="J2549" s="254"/>
      <c r="K2549" s="254"/>
      <c r="L2549" s="254"/>
      <c r="M2549" s="254"/>
      <c r="N2549" s="254"/>
      <c r="O2549" s="254"/>
      <c r="P2549" s="254"/>
      <c r="Q2549" s="254"/>
      <c r="R2549" s="254"/>
      <c r="S2549" s="254"/>
      <c r="T2549" s="254"/>
      <c r="U2549" s="254"/>
      <c r="V2549" s="254"/>
      <c r="W2549" s="254"/>
      <c r="X2549" s="254"/>
      <c r="Y2549" s="254"/>
      <c r="Z2549" s="254"/>
      <c r="AA2549" s="254"/>
      <c r="AB2549" s="254"/>
      <c r="AC2549" s="254"/>
      <c r="AD2549" s="254"/>
      <c r="AE2549" s="255"/>
      <c r="AF2549" s="255"/>
      <c r="AG2549" s="255"/>
      <c r="AH2549" s="255"/>
      <c r="AI2549" s="255"/>
      <c r="AJ2549" s="255"/>
      <c r="AK2549" s="255"/>
      <c r="AL2549" s="255"/>
      <c r="AM2549" s="255"/>
      <c r="AN2549" s="255"/>
      <c r="AO2549" s="254"/>
      <c r="AP2549" s="254"/>
      <c r="AQ2549" s="254"/>
      <c r="AR2549" s="254"/>
      <c r="AS2549" s="254"/>
      <c r="AT2549" s="254"/>
      <c r="AU2549" s="254"/>
      <c r="AW2549" s="283" t="str">
        <f t="shared" si="304"/>
        <v/>
      </c>
      <c r="AX2549" s="283" t="str">
        <f t="shared" si="305"/>
        <v/>
      </c>
      <c r="AY2549" s="283" t="str">
        <f t="shared" si="306"/>
        <v/>
      </c>
      <c r="AZ2549" s="283" t="str">
        <f t="shared" si="307"/>
        <v/>
      </c>
      <c r="BA2549" s="283" t="str">
        <f t="shared" si="308"/>
        <v/>
      </c>
      <c r="BD2549" s="254" t="str">
        <f>IF(W2549="","",IF(F2549="休日",AW2549,IF(F2549="法休",AW2549,VLOOKUP(F2549,カレンダマスタ!$Q$56:$R$69,2,FALSE))))</f>
        <v/>
      </c>
      <c r="BG2549" s="254" t="str">
        <f t="shared" si="309"/>
        <v/>
      </c>
      <c r="BH2549" s="254" t="str">
        <f>IF(AX2549="","",IF(P2549&lt;&gt;"","",IF(BG2549="CS","OK",IF(VLOOKUP(E2549,カレンダマスタ!$A$5:$D$381,4,FALSE)&gt;0,"",IF(OR(AX2549*24&gt;10.84,AZ2549*24&lt;14.5)=TRUE,"×","OK")))))</f>
        <v/>
      </c>
    </row>
    <row r="2550" spans="2:60">
      <c r="B2550" s="111"/>
      <c r="C2550" s="385" t="str">
        <f>IF(STEP!C2550&lt;&gt;"",STEP!C2550,"")</f>
        <v/>
      </c>
      <c r="D2550" s="386" t="str">
        <f>IF(STEP!D2550&lt;&gt;"",STEP!D2550,"")</f>
        <v/>
      </c>
      <c r="E2550" s="387" t="str">
        <f>IF(STEP!E2550&lt;&gt;"",STEP!E2550,"")</f>
        <v/>
      </c>
      <c r="F2550" s="256"/>
      <c r="G2550" s="257"/>
      <c r="H2550" s="254"/>
      <c r="I2550" s="254"/>
      <c r="J2550" s="254"/>
      <c r="K2550" s="254"/>
      <c r="L2550" s="254"/>
      <c r="M2550" s="254"/>
      <c r="N2550" s="254"/>
      <c r="O2550" s="254"/>
      <c r="P2550" s="254"/>
      <c r="Q2550" s="254"/>
      <c r="R2550" s="254"/>
      <c r="S2550" s="254"/>
      <c r="T2550" s="254"/>
      <c r="U2550" s="254"/>
      <c r="V2550" s="254"/>
      <c r="W2550" s="254"/>
      <c r="X2550" s="254"/>
      <c r="Y2550" s="254"/>
      <c r="Z2550" s="254"/>
      <c r="AA2550" s="254"/>
      <c r="AB2550" s="254"/>
      <c r="AC2550" s="254"/>
      <c r="AD2550" s="254"/>
      <c r="AE2550" s="255"/>
      <c r="AF2550" s="255"/>
      <c r="AG2550" s="255"/>
      <c r="AH2550" s="255"/>
      <c r="AI2550" s="255"/>
      <c r="AJ2550" s="255"/>
      <c r="AK2550" s="255"/>
      <c r="AL2550" s="255"/>
      <c r="AM2550" s="255"/>
      <c r="AN2550" s="255"/>
      <c r="AO2550" s="254"/>
      <c r="AP2550" s="254"/>
      <c r="AQ2550" s="254"/>
      <c r="AR2550" s="254"/>
      <c r="AS2550" s="254"/>
      <c r="AT2550" s="254"/>
      <c r="AU2550" s="254"/>
      <c r="AW2550" s="283" t="str">
        <f t="shared" si="304"/>
        <v/>
      </c>
      <c r="AX2550" s="283" t="str">
        <f t="shared" si="305"/>
        <v/>
      </c>
      <c r="AY2550" s="283" t="str">
        <f t="shared" si="306"/>
        <v/>
      </c>
      <c r="AZ2550" s="283" t="str">
        <f t="shared" si="307"/>
        <v/>
      </c>
      <c r="BA2550" s="283" t="str">
        <f t="shared" si="308"/>
        <v/>
      </c>
      <c r="BD2550" s="254" t="str">
        <f>IF(W2550="","",IF(F2550="休日",AW2550,IF(F2550="法休",AW2550,VLOOKUP(F2550,カレンダマスタ!$Q$56:$R$69,2,FALSE))))</f>
        <v/>
      </c>
      <c r="BG2550" s="254" t="str">
        <f t="shared" si="309"/>
        <v/>
      </c>
      <c r="BH2550" s="254" t="str">
        <f>IF(AX2550="","",IF(P2550&lt;&gt;"","",IF(BG2550="CS","OK",IF(VLOOKUP(E2550,カレンダマスタ!$A$5:$D$381,4,FALSE)&gt;0,"",IF(OR(AX2550*24&gt;10.84,AZ2550*24&lt;14.5)=TRUE,"×","OK")))))</f>
        <v/>
      </c>
    </row>
    <row r="2551" spans="2:60">
      <c r="B2551" s="111"/>
      <c r="C2551" s="388" t="str">
        <f>IF(STEP!C2551&lt;&gt;"",STEP!C2551,"")</f>
        <v/>
      </c>
      <c r="D2551" s="389" t="str">
        <f>IF(STEP!D2551&lt;&gt;"",STEP!D2551,"")</f>
        <v/>
      </c>
      <c r="E2551" s="390" t="str">
        <f>IF(STEP!E2551&lt;&gt;"",STEP!E2551,"")</f>
        <v/>
      </c>
      <c r="F2551" s="259"/>
      <c r="G2551" s="266"/>
      <c r="H2551" s="260"/>
      <c r="I2551" s="260"/>
      <c r="J2551" s="260"/>
      <c r="K2551" s="260"/>
      <c r="L2551" s="260"/>
      <c r="M2551" s="260"/>
      <c r="N2551" s="260"/>
      <c r="O2551" s="260"/>
      <c r="P2551" s="260"/>
      <c r="Q2551" s="260"/>
      <c r="R2551" s="260"/>
      <c r="S2551" s="260"/>
      <c r="T2551" s="260"/>
      <c r="U2551" s="260"/>
      <c r="V2551" s="260"/>
      <c r="W2551" s="260"/>
      <c r="X2551" s="260"/>
      <c r="Y2551" s="260"/>
      <c r="Z2551" s="260"/>
      <c r="AA2551" s="260"/>
      <c r="AB2551" s="260"/>
      <c r="AC2551" s="260"/>
      <c r="AD2551" s="260"/>
      <c r="AE2551" s="261"/>
      <c r="AF2551" s="261"/>
      <c r="AG2551" s="261"/>
      <c r="AH2551" s="261"/>
      <c r="AI2551" s="261"/>
      <c r="AJ2551" s="261"/>
      <c r="AK2551" s="261"/>
      <c r="AL2551" s="261"/>
      <c r="AM2551" s="261"/>
      <c r="AN2551" s="261"/>
      <c r="AO2551" s="260"/>
      <c r="AP2551" s="260"/>
      <c r="AQ2551" s="260"/>
      <c r="AR2551" s="260"/>
      <c r="AS2551" s="260"/>
      <c r="AT2551" s="260"/>
      <c r="AU2551" s="260"/>
      <c r="AW2551" s="284" t="str">
        <f t="shared" si="304"/>
        <v/>
      </c>
      <c r="AX2551" s="284" t="str">
        <f t="shared" si="305"/>
        <v/>
      </c>
      <c r="AY2551" s="284" t="str">
        <f t="shared" si="306"/>
        <v/>
      </c>
      <c r="AZ2551" s="284" t="str">
        <f t="shared" si="307"/>
        <v/>
      </c>
      <c r="BA2551" s="284" t="str">
        <f t="shared" si="308"/>
        <v/>
      </c>
      <c r="BD2551" s="260" t="str">
        <f>IF(W2551="","",IF(F2551="休日",AW2551,IF(F2551="法休",AW2551,VLOOKUP(F2551,カレンダマスタ!$Q$56:$R$69,2,FALSE))))</f>
        <v/>
      </c>
      <c r="BG2551" s="260" t="str">
        <f t="shared" si="309"/>
        <v/>
      </c>
      <c r="BH2551" s="260" t="str">
        <f>IF(AX2551="","",IF(P2551&lt;&gt;"","",IF(BG2551="CS","OK",IF(VLOOKUP(E2551,カレンダマスタ!$A$5:$D$381,4,FALSE)&gt;0,"",IF(OR(AX2551*24&gt;10.84,AZ2551*24&lt;14.5)=TRUE,"×","OK")))))</f>
        <v/>
      </c>
    </row>
    <row r="2552" spans="2:60">
      <c r="B2552" s="111"/>
      <c r="C2552" s="391" t="str">
        <f>IF(STEP!C2552&lt;&gt;"",STEP!C2552,"")</f>
        <v/>
      </c>
      <c r="D2552" s="392" t="str">
        <f>IF(STEP!D2552&lt;&gt;"",STEP!D2552,"")</f>
        <v/>
      </c>
      <c r="E2552" s="393" t="str">
        <f>IF(STEP!E2552&lt;&gt;"",STEP!E2552,"")</f>
        <v/>
      </c>
      <c r="F2552" s="263"/>
      <c r="G2552" s="267"/>
      <c r="H2552" s="264"/>
      <c r="I2552" s="264"/>
      <c r="J2552" s="264"/>
      <c r="K2552" s="264"/>
      <c r="L2552" s="264"/>
      <c r="M2552" s="264"/>
      <c r="N2552" s="264"/>
      <c r="O2552" s="264"/>
      <c r="P2552" s="264"/>
      <c r="Q2552" s="264"/>
      <c r="R2552" s="264"/>
      <c r="S2552" s="264"/>
      <c r="T2552" s="264"/>
      <c r="U2552" s="264"/>
      <c r="V2552" s="264"/>
      <c r="W2552" s="264"/>
      <c r="X2552" s="264"/>
      <c r="Y2552" s="264"/>
      <c r="Z2552" s="264"/>
      <c r="AA2552" s="264"/>
      <c r="AB2552" s="264"/>
      <c r="AC2552" s="264"/>
      <c r="AD2552" s="264"/>
      <c r="AE2552" s="265"/>
      <c r="AF2552" s="265"/>
      <c r="AG2552" s="265"/>
      <c r="AH2552" s="265"/>
      <c r="AI2552" s="265"/>
      <c r="AJ2552" s="265"/>
      <c r="AK2552" s="265"/>
      <c r="AL2552" s="265"/>
      <c r="AM2552" s="265"/>
      <c r="AN2552" s="265"/>
      <c r="AO2552" s="264"/>
      <c r="AP2552" s="264"/>
      <c r="AQ2552" s="264"/>
      <c r="AR2552" s="264"/>
      <c r="AS2552" s="264"/>
      <c r="AT2552" s="264"/>
      <c r="AU2552" s="264"/>
      <c r="AW2552" s="285" t="str">
        <f t="shared" si="304"/>
        <v/>
      </c>
      <c r="AX2552" s="285" t="str">
        <f t="shared" si="305"/>
        <v/>
      </c>
      <c r="AY2552" s="285" t="str">
        <f t="shared" si="306"/>
        <v/>
      </c>
      <c r="AZ2552" s="285" t="str">
        <f t="shared" si="307"/>
        <v/>
      </c>
      <c r="BA2552" s="285" t="str">
        <f t="shared" si="308"/>
        <v/>
      </c>
      <c r="BD2552" s="264" t="str">
        <f>IF(W2552="","",IF(F2552="休日",AW2552,IF(F2552="法休",AW2552,VLOOKUP(F2552,カレンダマスタ!$Q$56:$R$69,2,FALSE))))</f>
        <v/>
      </c>
      <c r="BG2552" s="264" t="str">
        <f t="shared" si="309"/>
        <v/>
      </c>
      <c r="BH2552" s="264" t="str">
        <f>IF(AX2552="","",IF(P2552&lt;&gt;"","",IF(BG2552="CS","OK",IF(VLOOKUP(E2552,カレンダマスタ!$A$5:$D$381,4,FALSE)&gt;0,"",IF(OR(AX2552*24&gt;10.84,AZ2552*24&lt;14.5)=TRUE,"×","OK")))))</f>
        <v/>
      </c>
    </row>
    <row r="2553" spans="2:60">
      <c r="B2553" s="111"/>
      <c r="C2553" s="385" t="str">
        <f>IF(STEP!C2553&lt;&gt;"",STEP!C2553,"")</f>
        <v/>
      </c>
      <c r="D2553" s="386" t="str">
        <f>IF(STEP!D2553&lt;&gt;"",STEP!D2553,"")</f>
        <v/>
      </c>
      <c r="E2553" s="387" t="str">
        <f>IF(STEP!E2553&lt;&gt;"",STEP!E2553,"")</f>
        <v/>
      </c>
      <c r="F2553" s="253"/>
      <c r="G2553" s="252"/>
      <c r="H2553" s="254"/>
      <c r="I2553" s="254"/>
      <c r="J2553" s="254"/>
      <c r="K2553" s="254"/>
      <c r="L2553" s="254"/>
      <c r="M2553" s="254"/>
      <c r="N2553" s="254"/>
      <c r="O2553" s="254"/>
      <c r="P2553" s="254"/>
      <c r="Q2553" s="254"/>
      <c r="R2553" s="254"/>
      <c r="S2553" s="254"/>
      <c r="T2553" s="254"/>
      <c r="U2553" s="254"/>
      <c r="V2553" s="254"/>
      <c r="W2553" s="254"/>
      <c r="X2553" s="254"/>
      <c r="Y2553" s="254"/>
      <c r="Z2553" s="254"/>
      <c r="AA2553" s="254"/>
      <c r="AB2553" s="254"/>
      <c r="AC2553" s="254"/>
      <c r="AD2553" s="254"/>
      <c r="AE2553" s="255"/>
      <c r="AF2553" s="255"/>
      <c r="AG2553" s="255"/>
      <c r="AH2553" s="255"/>
      <c r="AI2553" s="255"/>
      <c r="AJ2553" s="255"/>
      <c r="AK2553" s="255"/>
      <c r="AL2553" s="255"/>
      <c r="AM2553" s="255"/>
      <c r="AN2553" s="255"/>
      <c r="AO2553" s="254"/>
      <c r="AP2553" s="254"/>
      <c r="AQ2553" s="254"/>
      <c r="AR2553" s="254"/>
      <c r="AS2553" s="254"/>
      <c r="AT2553" s="254"/>
      <c r="AU2553" s="254"/>
      <c r="AW2553" s="283" t="str">
        <f t="shared" si="304"/>
        <v/>
      </c>
      <c r="AX2553" s="283" t="str">
        <f t="shared" si="305"/>
        <v/>
      </c>
      <c r="AY2553" s="283" t="str">
        <f t="shared" si="306"/>
        <v/>
      </c>
      <c r="AZ2553" s="283" t="str">
        <f t="shared" si="307"/>
        <v/>
      </c>
      <c r="BA2553" s="283" t="str">
        <f t="shared" si="308"/>
        <v/>
      </c>
      <c r="BD2553" s="254" t="str">
        <f>IF(W2553="","",IF(F2553="休日",AW2553,IF(F2553="法休",AW2553,VLOOKUP(F2553,カレンダマスタ!$Q$56:$R$69,2,FALSE))))</f>
        <v/>
      </c>
      <c r="BG2553" s="503" t="str">
        <f t="shared" si="309"/>
        <v/>
      </c>
      <c r="BH2553" s="503" t="str">
        <f>IF(AX2553="","",IF(P2553&lt;&gt;"","",IF(BG2553="CS","OK",IF(VLOOKUP(E2553,カレンダマスタ!$A$5:$D$381,4,FALSE)&gt;0,"",IF(OR(AX2553*24&gt;10.84,AZ2553*24&lt;14.5)=TRUE,"×","OK")))))</f>
        <v/>
      </c>
    </row>
    <row r="2554" spans="2:60">
      <c r="B2554" s="111"/>
      <c r="C2554" s="385" t="str">
        <f>IF(STEP!C2554&lt;&gt;"",STEP!C2554,"")</f>
        <v/>
      </c>
      <c r="D2554" s="386" t="str">
        <f>IF(STEP!D2554&lt;&gt;"",STEP!D2554,"")</f>
        <v/>
      </c>
      <c r="E2554" s="387" t="str">
        <f>IF(STEP!E2554&lt;&gt;"",STEP!E2554,"")</f>
        <v/>
      </c>
      <c r="F2554" s="253"/>
      <c r="G2554" s="252"/>
      <c r="H2554" s="254"/>
      <c r="I2554" s="254"/>
      <c r="J2554" s="254"/>
      <c r="K2554" s="254"/>
      <c r="L2554" s="254"/>
      <c r="M2554" s="254"/>
      <c r="N2554" s="254"/>
      <c r="O2554" s="254"/>
      <c r="P2554" s="254"/>
      <c r="Q2554" s="254"/>
      <c r="R2554" s="254"/>
      <c r="S2554" s="254"/>
      <c r="T2554" s="254"/>
      <c r="U2554" s="254"/>
      <c r="V2554" s="254"/>
      <c r="W2554" s="254"/>
      <c r="X2554" s="254"/>
      <c r="Y2554" s="254"/>
      <c r="Z2554" s="254"/>
      <c r="AA2554" s="254"/>
      <c r="AB2554" s="254"/>
      <c r="AC2554" s="254"/>
      <c r="AD2554" s="254"/>
      <c r="AE2554" s="255"/>
      <c r="AF2554" s="255"/>
      <c r="AG2554" s="255"/>
      <c r="AH2554" s="255"/>
      <c r="AI2554" s="255"/>
      <c r="AJ2554" s="255"/>
      <c r="AK2554" s="255"/>
      <c r="AL2554" s="255"/>
      <c r="AM2554" s="255"/>
      <c r="AN2554" s="255"/>
      <c r="AO2554" s="254"/>
      <c r="AP2554" s="254"/>
      <c r="AQ2554" s="254"/>
      <c r="AR2554" s="254"/>
      <c r="AS2554" s="254"/>
      <c r="AT2554" s="254"/>
      <c r="AU2554" s="254"/>
      <c r="AW2554" s="283" t="str">
        <f t="shared" si="304"/>
        <v/>
      </c>
      <c r="AX2554" s="283" t="str">
        <f t="shared" si="305"/>
        <v/>
      </c>
      <c r="AY2554" s="283" t="str">
        <f t="shared" si="306"/>
        <v/>
      </c>
      <c r="AZ2554" s="283" t="str">
        <f t="shared" si="307"/>
        <v/>
      </c>
      <c r="BA2554" s="283" t="str">
        <f t="shared" si="308"/>
        <v/>
      </c>
      <c r="BD2554" s="254" t="str">
        <f>IF(W2554="","",IF(F2554="休日",AW2554,IF(F2554="法休",AW2554,VLOOKUP(F2554,カレンダマスタ!$Q$56:$R$69,2,FALSE))))</f>
        <v/>
      </c>
      <c r="BG2554" s="254" t="str">
        <f t="shared" si="309"/>
        <v/>
      </c>
      <c r="BH2554" s="254" t="str">
        <f>IF(AX2554="","",IF(P2554&lt;&gt;"","",IF(BG2554="CS","OK",IF(VLOOKUP(E2554,カレンダマスタ!$A$5:$D$381,4,FALSE)&gt;0,"",IF(OR(AX2554*24&gt;10.84,AZ2554*24&lt;14.5)=TRUE,"×","OK")))))</f>
        <v/>
      </c>
    </row>
    <row r="2555" spans="2:60">
      <c r="B2555" s="111"/>
      <c r="C2555" s="385" t="str">
        <f>IF(STEP!C2555&lt;&gt;"",STEP!C2555,"")</f>
        <v/>
      </c>
      <c r="D2555" s="386" t="str">
        <f>IF(STEP!D2555&lt;&gt;"",STEP!D2555,"")</f>
        <v/>
      </c>
      <c r="E2555" s="387" t="str">
        <f>IF(STEP!E2555&lt;&gt;"",STEP!E2555,"")</f>
        <v/>
      </c>
      <c r="F2555" s="253"/>
      <c r="G2555" s="252"/>
      <c r="H2555" s="254"/>
      <c r="I2555" s="254"/>
      <c r="J2555" s="254"/>
      <c r="K2555" s="254"/>
      <c r="L2555" s="254"/>
      <c r="M2555" s="254"/>
      <c r="N2555" s="254"/>
      <c r="O2555" s="254"/>
      <c r="P2555" s="254"/>
      <c r="Q2555" s="254"/>
      <c r="R2555" s="254"/>
      <c r="S2555" s="254"/>
      <c r="T2555" s="254"/>
      <c r="U2555" s="254"/>
      <c r="V2555" s="254"/>
      <c r="W2555" s="254"/>
      <c r="X2555" s="254"/>
      <c r="Y2555" s="254"/>
      <c r="Z2555" s="254"/>
      <c r="AA2555" s="254"/>
      <c r="AB2555" s="254"/>
      <c r="AC2555" s="254"/>
      <c r="AD2555" s="254"/>
      <c r="AE2555" s="255"/>
      <c r="AF2555" s="255"/>
      <c r="AG2555" s="255"/>
      <c r="AH2555" s="255"/>
      <c r="AI2555" s="255"/>
      <c r="AJ2555" s="255"/>
      <c r="AK2555" s="255"/>
      <c r="AL2555" s="255"/>
      <c r="AM2555" s="255"/>
      <c r="AN2555" s="255"/>
      <c r="AO2555" s="254"/>
      <c r="AP2555" s="254"/>
      <c r="AQ2555" s="254"/>
      <c r="AR2555" s="254"/>
      <c r="AS2555" s="254"/>
      <c r="AT2555" s="254"/>
      <c r="AU2555" s="254"/>
      <c r="AW2555" s="283" t="str">
        <f t="shared" si="304"/>
        <v/>
      </c>
      <c r="AX2555" s="283" t="str">
        <f t="shared" si="305"/>
        <v/>
      </c>
      <c r="AY2555" s="283" t="str">
        <f t="shared" si="306"/>
        <v/>
      </c>
      <c r="AZ2555" s="283" t="str">
        <f t="shared" si="307"/>
        <v/>
      </c>
      <c r="BA2555" s="283" t="str">
        <f t="shared" si="308"/>
        <v/>
      </c>
      <c r="BD2555" s="254" t="str">
        <f>IF(W2555="","",IF(F2555="休日",AW2555,IF(F2555="法休",AW2555,VLOOKUP(F2555,カレンダマスタ!$Q$56:$R$69,2,FALSE))))</f>
        <v/>
      </c>
      <c r="BG2555" s="254" t="str">
        <f t="shared" si="309"/>
        <v/>
      </c>
      <c r="BH2555" s="254" t="str">
        <f>IF(AX2555="","",IF(P2555&lt;&gt;"","",IF(BG2555="CS","OK",IF(VLOOKUP(E2555,カレンダマスタ!$A$5:$D$381,4,FALSE)&gt;0,"",IF(OR(AX2555*24&gt;10.84,AZ2555*24&lt;14.5)=TRUE,"×","OK")))))</f>
        <v/>
      </c>
    </row>
    <row r="2556" spans="2:60">
      <c r="B2556" s="111"/>
      <c r="C2556" s="385" t="str">
        <f>IF(STEP!C2556&lt;&gt;"",STEP!C2556,"")</f>
        <v/>
      </c>
      <c r="D2556" s="386" t="str">
        <f>IF(STEP!D2556&lt;&gt;"",STEP!D2556,"")</f>
        <v/>
      </c>
      <c r="E2556" s="387" t="str">
        <f>IF(STEP!E2556&lt;&gt;"",STEP!E2556,"")</f>
        <v/>
      </c>
      <c r="F2556" s="256"/>
      <c r="G2556" s="257"/>
      <c r="H2556" s="254"/>
      <c r="I2556" s="254"/>
      <c r="J2556" s="254"/>
      <c r="K2556" s="254"/>
      <c r="L2556" s="254"/>
      <c r="M2556" s="254"/>
      <c r="N2556" s="254"/>
      <c r="O2556" s="254"/>
      <c r="P2556" s="254"/>
      <c r="Q2556" s="254"/>
      <c r="R2556" s="254"/>
      <c r="S2556" s="254"/>
      <c r="T2556" s="254"/>
      <c r="U2556" s="254"/>
      <c r="V2556" s="254"/>
      <c r="W2556" s="254"/>
      <c r="X2556" s="254"/>
      <c r="Y2556" s="254"/>
      <c r="Z2556" s="254"/>
      <c r="AA2556" s="254"/>
      <c r="AB2556" s="254"/>
      <c r="AC2556" s="254"/>
      <c r="AD2556" s="254"/>
      <c r="AE2556" s="255"/>
      <c r="AF2556" s="255"/>
      <c r="AG2556" s="255"/>
      <c r="AH2556" s="255"/>
      <c r="AI2556" s="255"/>
      <c r="AJ2556" s="255"/>
      <c r="AK2556" s="255"/>
      <c r="AL2556" s="255"/>
      <c r="AM2556" s="255"/>
      <c r="AN2556" s="255"/>
      <c r="AO2556" s="254"/>
      <c r="AP2556" s="254"/>
      <c r="AQ2556" s="254"/>
      <c r="AR2556" s="254"/>
      <c r="AS2556" s="254"/>
      <c r="AT2556" s="254"/>
      <c r="AU2556" s="254"/>
      <c r="AW2556" s="283" t="str">
        <f t="shared" si="304"/>
        <v/>
      </c>
      <c r="AX2556" s="283" t="str">
        <f t="shared" si="305"/>
        <v/>
      </c>
      <c r="AY2556" s="283" t="str">
        <f t="shared" si="306"/>
        <v/>
      </c>
      <c r="AZ2556" s="283" t="str">
        <f t="shared" si="307"/>
        <v/>
      </c>
      <c r="BA2556" s="283" t="str">
        <f t="shared" si="308"/>
        <v/>
      </c>
      <c r="BD2556" s="254" t="str">
        <f>IF(W2556="","",IF(F2556="休日",AW2556,IF(F2556="法休",AW2556,VLOOKUP(F2556,カレンダマスタ!$Q$56:$R$69,2,FALSE))))</f>
        <v/>
      </c>
      <c r="BG2556" s="254" t="str">
        <f t="shared" si="309"/>
        <v/>
      </c>
      <c r="BH2556" s="254" t="str">
        <f>IF(AX2556="","",IF(P2556&lt;&gt;"","",IF(BG2556="CS","OK",IF(VLOOKUP(E2556,カレンダマスタ!$A$5:$D$381,4,FALSE)&gt;0,"",IF(OR(AX2556*24&gt;10.84,AZ2556*24&lt;14.5)=TRUE,"×","OK")))))</f>
        <v/>
      </c>
    </row>
    <row r="2557" spans="2:60">
      <c r="B2557" s="111"/>
      <c r="C2557" s="385" t="str">
        <f>IF(STEP!C2557&lt;&gt;"",STEP!C2557,"")</f>
        <v/>
      </c>
      <c r="D2557" s="386" t="str">
        <f>IF(STEP!D2557&lt;&gt;"",STEP!D2557,"")</f>
        <v/>
      </c>
      <c r="E2557" s="387" t="str">
        <f>IF(STEP!E2557&lt;&gt;"",STEP!E2557,"")</f>
        <v/>
      </c>
      <c r="F2557" s="256"/>
      <c r="G2557" s="257"/>
      <c r="H2557" s="254"/>
      <c r="I2557" s="254"/>
      <c r="J2557" s="254"/>
      <c r="K2557" s="254"/>
      <c r="L2557" s="254"/>
      <c r="M2557" s="254"/>
      <c r="N2557" s="254"/>
      <c r="O2557" s="254"/>
      <c r="P2557" s="254"/>
      <c r="Q2557" s="254"/>
      <c r="R2557" s="254"/>
      <c r="S2557" s="254"/>
      <c r="T2557" s="254"/>
      <c r="U2557" s="254"/>
      <c r="V2557" s="254"/>
      <c r="W2557" s="254"/>
      <c r="X2557" s="254"/>
      <c r="Y2557" s="254"/>
      <c r="Z2557" s="254"/>
      <c r="AA2557" s="254"/>
      <c r="AB2557" s="254"/>
      <c r="AC2557" s="254"/>
      <c r="AD2557" s="254"/>
      <c r="AE2557" s="255"/>
      <c r="AF2557" s="255"/>
      <c r="AG2557" s="255"/>
      <c r="AH2557" s="255"/>
      <c r="AI2557" s="255"/>
      <c r="AJ2557" s="255"/>
      <c r="AK2557" s="255"/>
      <c r="AL2557" s="255"/>
      <c r="AM2557" s="255"/>
      <c r="AN2557" s="255"/>
      <c r="AO2557" s="254"/>
      <c r="AP2557" s="254"/>
      <c r="AQ2557" s="254"/>
      <c r="AR2557" s="254"/>
      <c r="AS2557" s="254"/>
      <c r="AT2557" s="254"/>
      <c r="AU2557" s="254"/>
      <c r="AW2557" s="283" t="str">
        <f t="shared" si="304"/>
        <v/>
      </c>
      <c r="AX2557" s="283" t="str">
        <f t="shared" si="305"/>
        <v/>
      </c>
      <c r="AY2557" s="283" t="str">
        <f t="shared" si="306"/>
        <v/>
      </c>
      <c r="AZ2557" s="283" t="str">
        <f t="shared" si="307"/>
        <v/>
      </c>
      <c r="BA2557" s="283" t="str">
        <f t="shared" si="308"/>
        <v/>
      </c>
      <c r="BD2557" s="254" t="str">
        <f>IF(W2557="","",IF(F2557="休日",AW2557,IF(F2557="法休",AW2557,VLOOKUP(F2557,カレンダマスタ!$Q$56:$R$69,2,FALSE))))</f>
        <v/>
      </c>
      <c r="BG2557" s="254" t="str">
        <f t="shared" si="309"/>
        <v/>
      </c>
      <c r="BH2557" s="254" t="str">
        <f>IF(AX2557="","",IF(P2557&lt;&gt;"","",IF(BG2557="CS","OK",IF(VLOOKUP(E2557,カレンダマスタ!$A$5:$D$381,4,FALSE)&gt;0,"",IF(OR(AX2557*24&gt;10.84,AZ2557*24&lt;14.5)=TRUE,"×","OK")))))</f>
        <v/>
      </c>
    </row>
    <row r="2558" spans="2:60">
      <c r="B2558" s="111"/>
      <c r="C2558" s="388" t="str">
        <f>IF(STEP!C2558&lt;&gt;"",STEP!C2558,"")</f>
        <v/>
      </c>
      <c r="D2558" s="389" t="str">
        <f>IF(STEP!D2558&lt;&gt;"",STEP!D2558,"")</f>
        <v/>
      </c>
      <c r="E2558" s="390" t="str">
        <f>IF(STEP!E2558&lt;&gt;"",STEP!E2558,"")</f>
        <v/>
      </c>
      <c r="F2558" s="259"/>
      <c r="G2558" s="266"/>
      <c r="H2558" s="260"/>
      <c r="I2558" s="260"/>
      <c r="J2558" s="260"/>
      <c r="K2558" s="260"/>
      <c r="L2558" s="260"/>
      <c r="M2558" s="260"/>
      <c r="N2558" s="260"/>
      <c r="O2558" s="260"/>
      <c r="P2558" s="260"/>
      <c r="Q2558" s="260"/>
      <c r="R2558" s="260"/>
      <c r="S2558" s="260"/>
      <c r="T2558" s="260"/>
      <c r="U2558" s="260"/>
      <c r="V2558" s="260"/>
      <c r="W2558" s="260"/>
      <c r="X2558" s="260"/>
      <c r="Y2558" s="260"/>
      <c r="Z2558" s="260"/>
      <c r="AA2558" s="260"/>
      <c r="AB2558" s="260"/>
      <c r="AC2558" s="260"/>
      <c r="AD2558" s="260"/>
      <c r="AE2558" s="261"/>
      <c r="AF2558" s="261"/>
      <c r="AG2558" s="261"/>
      <c r="AH2558" s="261"/>
      <c r="AI2558" s="261"/>
      <c r="AJ2558" s="261"/>
      <c r="AK2558" s="261"/>
      <c r="AL2558" s="261"/>
      <c r="AM2558" s="261"/>
      <c r="AN2558" s="261"/>
      <c r="AO2558" s="260"/>
      <c r="AP2558" s="260"/>
      <c r="AQ2558" s="260"/>
      <c r="AR2558" s="260"/>
      <c r="AS2558" s="260"/>
      <c r="AT2558" s="260"/>
      <c r="AU2558" s="260"/>
      <c r="AW2558" s="284" t="str">
        <f t="shared" si="304"/>
        <v/>
      </c>
      <c r="AX2558" s="284" t="str">
        <f t="shared" si="305"/>
        <v/>
      </c>
      <c r="AY2558" s="284" t="str">
        <f t="shared" si="306"/>
        <v/>
      </c>
      <c r="AZ2558" s="284" t="str">
        <f t="shared" si="307"/>
        <v/>
      </c>
      <c r="BA2558" s="284" t="str">
        <f t="shared" si="308"/>
        <v/>
      </c>
      <c r="BD2558" s="260" t="str">
        <f>IF(W2558="","",IF(F2558="休日",AW2558,IF(F2558="法休",AW2558,VLOOKUP(F2558,カレンダマスタ!$Q$56:$R$69,2,FALSE))))</f>
        <v/>
      </c>
      <c r="BG2558" s="260" t="str">
        <f t="shared" si="309"/>
        <v/>
      </c>
      <c r="BH2558" s="260" t="str">
        <f>IF(AX2558="","",IF(P2558&lt;&gt;"","",IF(BG2558="CS","OK",IF(VLOOKUP(E2558,カレンダマスタ!$A$5:$D$381,4,FALSE)&gt;0,"",IF(OR(AX2558*24&gt;10.84,AZ2558*24&lt;14.5)=TRUE,"×","OK")))))</f>
        <v/>
      </c>
    </row>
    <row r="2559" spans="2:60">
      <c r="B2559" s="111"/>
      <c r="C2559" s="394" t="str">
        <f>IF(STEP!C2559&lt;&gt;"",STEP!C2559,"")</f>
        <v/>
      </c>
      <c r="D2559" s="395" t="str">
        <f>IF(STEP!D2559&lt;&gt;"",STEP!D2559,"")</f>
        <v/>
      </c>
      <c r="E2559" s="396" t="str">
        <f>IF(STEP!E2559&lt;&gt;"",STEP!E2559,"")</f>
        <v/>
      </c>
      <c r="F2559" s="269"/>
      <c r="G2559" s="268"/>
      <c r="H2559" s="270"/>
      <c r="I2559" s="270"/>
      <c r="J2559" s="270"/>
      <c r="K2559" s="270"/>
      <c r="L2559" s="270"/>
      <c r="M2559" s="270"/>
      <c r="N2559" s="270"/>
      <c r="O2559" s="270"/>
      <c r="P2559" s="270"/>
      <c r="Q2559" s="270"/>
      <c r="R2559" s="270"/>
      <c r="S2559" s="270"/>
      <c r="T2559" s="270"/>
      <c r="U2559" s="270"/>
      <c r="V2559" s="270"/>
      <c r="W2559" s="270"/>
      <c r="X2559" s="270"/>
      <c r="Y2559" s="270"/>
      <c r="Z2559" s="270"/>
      <c r="AA2559" s="270"/>
      <c r="AB2559" s="270"/>
      <c r="AC2559" s="270"/>
      <c r="AD2559" s="270"/>
      <c r="AE2559" s="271"/>
      <c r="AF2559" s="271"/>
      <c r="AG2559" s="271"/>
      <c r="AH2559" s="271"/>
      <c r="AI2559" s="271"/>
      <c r="AJ2559" s="271"/>
      <c r="AK2559" s="271"/>
      <c r="AL2559" s="271"/>
      <c r="AM2559" s="271"/>
      <c r="AN2559" s="271"/>
      <c r="AO2559" s="270"/>
      <c r="AP2559" s="270"/>
      <c r="AQ2559" s="270"/>
      <c r="AR2559" s="270"/>
      <c r="AS2559" s="270"/>
      <c r="AT2559" s="270"/>
      <c r="AU2559" s="270"/>
      <c r="AW2559" s="282" t="str">
        <f t="shared" si="304"/>
        <v/>
      </c>
      <c r="AX2559" s="282" t="str">
        <f t="shared" si="305"/>
        <v/>
      </c>
      <c r="AY2559" s="282" t="str">
        <f t="shared" si="306"/>
        <v/>
      </c>
      <c r="AZ2559" s="282" t="str">
        <f t="shared" si="307"/>
        <v/>
      </c>
      <c r="BA2559" s="282" t="str">
        <f t="shared" si="308"/>
        <v/>
      </c>
      <c r="BD2559" s="270" t="str">
        <f>IF(W2559="","",IF(F2559="休日",AW2559,IF(F2559="法休",AW2559,VLOOKUP(F2559,カレンダマスタ!$Q$56:$R$69,2,FALSE))))</f>
        <v/>
      </c>
      <c r="BG2559" s="270" t="str">
        <f t="shared" si="309"/>
        <v/>
      </c>
      <c r="BH2559" s="270" t="str">
        <f>IF(AX2559="","",IF(P2559&lt;&gt;"","",IF(BG2559="CS","OK",IF(VLOOKUP(E2559,カレンダマスタ!$A$5:$D$381,4,FALSE)&gt;0,"",IF(OR(AX2559*24&gt;10.84,AZ2559*24&lt;14.5)=TRUE,"×","OK")))))</f>
        <v/>
      </c>
    </row>
    <row r="2560" spans="2:60">
      <c r="B2560" s="111"/>
      <c r="C2560" s="385" t="str">
        <f>IF(STEP!C2560&lt;&gt;"",STEP!C2560,"")</f>
        <v/>
      </c>
      <c r="D2560" s="386" t="str">
        <f>IF(STEP!D2560&lt;&gt;"",STEP!D2560,"")</f>
        <v/>
      </c>
      <c r="E2560" s="387" t="str">
        <f>IF(STEP!E2560&lt;&gt;"",STEP!E2560,"")</f>
        <v/>
      </c>
      <c r="F2560" s="253"/>
      <c r="G2560" s="252"/>
      <c r="H2560" s="254"/>
      <c r="I2560" s="254"/>
      <c r="J2560" s="254"/>
      <c r="K2560" s="254"/>
      <c r="L2560" s="254"/>
      <c r="M2560" s="254"/>
      <c r="N2560" s="254"/>
      <c r="O2560" s="254"/>
      <c r="P2560" s="254"/>
      <c r="Q2560" s="254"/>
      <c r="R2560" s="254"/>
      <c r="S2560" s="254"/>
      <c r="T2560" s="254"/>
      <c r="U2560" s="254"/>
      <c r="V2560" s="254"/>
      <c r="W2560" s="254"/>
      <c r="X2560" s="254"/>
      <c r="Y2560" s="254"/>
      <c r="Z2560" s="254"/>
      <c r="AA2560" s="254"/>
      <c r="AB2560" s="254"/>
      <c r="AC2560" s="254"/>
      <c r="AD2560" s="254"/>
      <c r="AE2560" s="255"/>
      <c r="AF2560" s="255"/>
      <c r="AG2560" s="255"/>
      <c r="AH2560" s="255"/>
      <c r="AI2560" s="255"/>
      <c r="AJ2560" s="255"/>
      <c r="AK2560" s="255"/>
      <c r="AL2560" s="255"/>
      <c r="AM2560" s="255"/>
      <c r="AN2560" s="255"/>
      <c r="AO2560" s="254"/>
      <c r="AP2560" s="254"/>
      <c r="AQ2560" s="254"/>
      <c r="AR2560" s="254"/>
      <c r="AS2560" s="254"/>
      <c r="AT2560" s="254"/>
      <c r="AU2560" s="254"/>
      <c r="AW2560" s="283" t="str">
        <f t="shared" si="304"/>
        <v/>
      </c>
      <c r="AX2560" s="283" t="str">
        <f t="shared" si="305"/>
        <v/>
      </c>
      <c r="AY2560" s="283" t="str">
        <f t="shared" si="306"/>
        <v/>
      </c>
      <c r="AZ2560" s="283" t="str">
        <f t="shared" si="307"/>
        <v/>
      </c>
      <c r="BA2560" s="283" t="str">
        <f t="shared" si="308"/>
        <v/>
      </c>
      <c r="BD2560" s="254" t="str">
        <f>IF(W2560="","",IF(F2560="休日",AW2560,IF(F2560="法休",AW2560,VLOOKUP(F2560,カレンダマスタ!$Q$56:$R$69,2,FALSE))))</f>
        <v/>
      </c>
      <c r="BG2560" s="254" t="str">
        <f t="shared" si="309"/>
        <v/>
      </c>
      <c r="BH2560" s="254" t="str">
        <f>IF(AX2560="","",IF(P2560&lt;&gt;"","",IF(BG2560="CS","OK",IF(VLOOKUP(E2560,カレンダマスタ!$A$5:$D$381,4,FALSE)&gt;0,"",IF(OR(AX2560*24&gt;10.84,AZ2560*24&lt;14.5)=TRUE,"×","OK")))))</f>
        <v/>
      </c>
    </row>
    <row r="2561" spans="2:60">
      <c r="B2561" s="111"/>
      <c r="C2561" s="397" t="str">
        <f>IF(STEP!C2561&lt;&gt;"",STEP!C2561,"")</f>
        <v/>
      </c>
      <c r="D2561" s="398" t="str">
        <f>IF(STEP!D2561&lt;&gt;"",STEP!D2561,"")</f>
        <v/>
      </c>
      <c r="E2561" s="399" t="str">
        <f>IF(STEP!E2561&lt;&gt;"",STEP!E2561,"")</f>
        <v/>
      </c>
      <c r="F2561" s="273"/>
      <c r="G2561" s="272"/>
      <c r="H2561" s="274"/>
      <c r="I2561" s="274"/>
      <c r="J2561" s="274"/>
      <c r="K2561" s="274"/>
      <c r="L2561" s="274"/>
      <c r="M2561" s="274"/>
      <c r="N2561" s="274"/>
      <c r="O2561" s="274"/>
      <c r="P2561" s="274"/>
      <c r="Q2561" s="274"/>
      <c r="R2561" s="274"/>
      <c r="S2561" s="274"/>
      <c r="T2561" s="274"/>
      <c r="U2561" s="274"/>
      <c r="V2561" s="274"/>
      <c r="W2561" s="274"/>
      <c r="X2561" s="274"/>
      <c r="Y2561" s="274"/>
      <c r="Z2561" s="274"/>
      <c r="AA2561" s="274"/>
      <c r="AB2561" s="274"/>
      <c r="AC2561" s="274"/>
      <c r="AD2561" s="274"/>
      <c r="AE2561" s="275"/>
      <c r="AF2561" s="275"/>
      <c r="AG2561" s="275"/>
      <c r="AH2561" s="275"/>
      <c r="AI2561" s="275"/>
      <c r="AJ2561" s="275"/>
      <c r="AK2561" s="275"/>
      <c r="AL2561" s="275"/>
      <c r="AM2561" s="275"/>
      <c r="AN2561" s="275"/>
      <c r="AO2561" s="274"/>
      <c r="AP2561" s="274"/>
      <c r="AQ2561" s="274"/>
      <c r="AR2561" s="274"/>
      <c r="AS2561" s="274"/>
      <c r="AT2561" s="274"/>
      <c r="AU2561" s="274"/>
      <c r="AW2561" s="286" t="str">
        <f t="shared" si="304"/>
        <v/>
      </c>
      <c r="AX2561" s="286" t="str">
        <f t="shared" si="305"/>
        <v/>
      </c>
      <c r="AY2561" s="286" t="str">
        <f t="shared" si="306"/>
        <v/>
      </c>
      <c r="AZ2561" s="286" t="str">
        <f t="shared" si="307"/>
        <v/>
      </c>
      <c r="BA2561" s="286" t="str">
        <f t="shared" si="308"/>
        <v/>
      </c>
      <c r="BD2561" s="274" t="str">
        <f>IF(W2561="","",IF(F2561="休日",AW2561,IF(F2561="法休",AW2561,VLOOKUP(F2561,カレンダマスタ!$Q$56:$R$69,2,FALSE))))</f>
        <v/>
      </c>
      <c r="BG2561" s="274" t="str">
        <f t="shared" si="309"/>
        <v/>
      </c>
      <c r="BH2561" s="274" t="str">
        <f>IF(AX2561="","",IF(P2561&lt;&gt;"","",IF(BG2561="CS","OK",IF(VLOOKUP(E2561,カレンダマスタ!$A$5:$D$381,4,FALSE)&gt;0,"",IF(OR(AX2561*24&gt;10.84,AZ2561*24&lt;14.5)=TRUE,"×","OK")))))</f>
        <v/>
      </c>
    </row>
    <row r="2562" spans="2:60">
      <c r="B2562" s="111"/>
      <c r="C2562" s="397" t="str">
        <f>IF(STEP!C2562&lt;&gt;"",STEP!C2562,"")</f>
        <v/>
      </c>
      <c r="D2562" s="398" t="str">
        <f>IF(STEP!D2562&lt;&gt;"",STEP!D2562,"")</f>
        <v/>
      </c>
      <c r="E2562" s="399" t="str">
        <f>IF(STEP!E2562&lt;&gt;"",STEP!E2562,"")</f>
        <v/>
      </c>
      <c r="F2562" s="273"/>
      <c r="G2562" s="272"/>
      <c r="H2562" s="274"/>
      <c r="I2562" s="274"/>
      <c r="J2562" s="274"/>
      <c r="K2562" s="274"/>
      <c r="L2562" s="274"/>
      <c r="M2562" s="274"/>
      <c r="N2562" s="274"/>
      <c r="O2562" s="274"/>
      <c r="P2562" s="274"/>
      <c r="Q2562" s="274"/>
      <c r="R2562" s="274"/>
      <c r="S2562" s="274"/>
      <c r="T2562" s="274"/>
      <c r="U2562" s="274"/>
      <c r="V2562" s="274"/>
      <c r="W2562" s="274"/>
      <c r="X2562" s="274"/>
      <c r="Y2562" s="274"/>
      <c r="Z2562" s="274"/>
      <c r="AA2562" s="274"/>
      <c r="AB2562" s="274"/>
      <c r="AC2562" s="274"/>
      <c r="AD2562" s="274"/>
      <c r="AE2562" s="275"/>
      <c r="AF2562" s="275"/>
      <c r="AG2562" s="275"/>
      <c r="AH2562" s="275"/>
      <c r="AI2562" s="275"/>
      <c r="AJ2562" s="275"/>
      <c r="AK2562" s="275"/>
      <c r="AL2562" s="275"/>
      <c r="AM2562" s="275"/>
      <c r="AN2562" s="275"/>
      <c r="AO2562" s="274"/>
      <c r="AP2562" s="274"/>
      <c r="AQ2562" s="274"/>
      <c r="AR2562" s="274"/>
      <c r="AS2562" s="274"/>
      <c r="AT2562" s="274"/>
      <c r="AU2562" s="274"/>
      <c r="AW2562" s="286" t="str">
        <f t="shared" si="304"/>
        <v/>
      </c>
      <c r="AX2562" s="286" t="str">
        <f t="shared" si="305"/>
        <v/>
      </c>
      <c r="AY2562" s="286" t="str">
        <f t="shared" si="306"/>
        <v/>
      </c>
      <c r="AZ2562" s="286" t="str">
        <f t="shared" si="307"/>
        <v/>
      </c>
      <c r="BA2562" s="286" t="str">
        <f t="shared" si="308"/>
        <v/>
      </c>
      <c r="BD2562" s="274" t="str">
        <f>IF(W2562="","",IF(F2562="休日",AW2562,IF(F2562="法休",AW2562,VLOOKUP(F2562,カレンダマスタ!$Q$56:$R$69,2,FALSE))))</f>
        <v/>
      </c>
      <c r="BG2562" s="274" t="str">
        <f t="shared" si="309"/>
        <v/>
      </c>
      <c r="BH2562" s="274" t="str">
        <f>IF(AX2562="","",IF(P2562&lt;&gt;"","",IF(BG2562="CS","OK",IF(VLOOKUP(E2562,カレンダマスタ!$A$5:$D$381,4,FALSE)&gt;0,"",IF(OR(AX2562*24&gt;10.84,AZ2562*24&lt;14.5)=TRUE,"×","OK")))))</f>
        <v/>
      </c>
    </row>
    <row r="2563" spans="2:60">
      <c r="B2563" s="111"/>
      <c r="C2563" s="397" t="str">
        <f>IF(STEP!C2563&lt;&gt;"",STEP!C2563,"")</f>
        <v/>
      </c>
      <c r="D2563" s="398" t="str">
        <f>IF(STEP!D2563&lt;&gt;"",STEP!D2563,"")</f>
        <v/>
      </c>
      <c r="E2563" s="399" t="str">
        <f>IF(STEP!E2563&lt;&gt;"",STEP!E2563,"")</f>
        <v/>
      </c>
      <c r="F2563" s="273"/>
      <c r="G2563" s="272"/>
      <c r="H2563" s="274"/>
      <c r="I2563" s="274"/>
      <c r="J2563" s="274"/>
      <c r="K2563" s="274"/>
      <c r="L2563" s="274"/>
      <c r="M2563" s="274"/>
      <c r="N2563" s="274"/>
      <c r="O2563" s="274"/>
      <c r="P2563" s="274"/>
      <c r="Q2563" s="274"/>
      <c r="R2563" s="274"/>
      <c r="S2563" s="274"/>
      <c r="T2563" s="274"/>
      <c r="U2563" s="274"/>
      <c r="V2563" s="274"/>
      <c r="W2563" s="274"/>
      <c r="X2563" s="274"/>
      <c r="Y2563" s="274"/>
      <c r="Z2563" s="274"/>
      <c r="AA2563" s="274"/>
      <c r="AB2563" s="274"/>
      <c r="AC2563" s="274"/>
      <c r="AD2563" s="274"/>
      <c r="AE2563" s="275"/>
      <c r="AF2563" s="275"/>
      <c r="AG2563" s="275"/>
      <c r="AH2563" s="275"/>
      <c r="AI2563" s="275"/>
      <c r="AJ2563" s="275"/>
      <c r="AK2563" s="275"/>
      <c r="AL2563" s="275"/>
      <c r="AM2563" s="275"/>
      <c r="AN2563" s="275"/>
      <c r="AO2563" s="274"/>
      <c r="AP2563" s="274"/>
      <c r="AQ2563" s="274"/>
      <c r="AR2563" s="274"/>
      <c r="AS2563" s="274"/>
      <c r="AT2563" s="274"/>
      <c r="AU2563" s="274"/>
      <c r="AW2563" s="286" t="str">
        <f t="shared" si="304"/>
        <v/>
      </c>
      <c r="AX2563" s="286" t="str">
        <f t="shared" si="305"/>
        <v/>
      </c>
      <c r="AY2563" s="286" t="str">
        <f t="shared" si="306"/>
        <v/>
      </c>
      <c r="AZ2563" s="286" t="str">
        <f t="shared" si="307"/>
        <v/>
      </c>
      <c r="BA2563" s="286" t="str">
        <f t="shared" si="308"/>
        <v/>
      </c>
      <c r="BD2563" s="274" t="str">
        <f>IF(W2563="","",IF(F2563="休日",AW2563,IF(F2563="法休",AW2563,VLOOKUP(F2563,カレンダマスタ!$Q$56:$R$69,2,FALSE))))</f>
        <v/>
      </c>
      <c r="BG2563" s="274" t="str">
        <f t="shared" si="309"/>
        <v/>
      </c>
      <c r="BH2563" s="274" t="str">
        <f>IF(AX2563="","",IF(P2563&lt;&gt;"","",IF(BG2563="CS","OK",IF(VLOOKUP(E2563,カレンダマスタ!$A$5:$D$381,4,FALSE)&gt;0,"",IF(OR(AX2563*24&gt;10.84,AZ2563*24&lt;14.5)=TRUE,"×","OK")))))</f>
        <v/>
      </c>
    </row>
    <row r="2564" spans="2:60">
      <c r="B2564" s="111"/>
      <c r="C2564" s="397" t="str">
        <f>IF(STEP!C2564&lt;&gt;"",STEP!C2564,"")</f>
        <v/>
      </c>
      <c r="D2564" s="398" t="str">
        <f>IF(STEP!D2564&lt;&gt;"",STEP!D2564,"")</f>
        <v/>
      </c>
      <c r="E2564" s="399" t="str">
        <f>IF(STEP!E2564&lt;&gt;"",STEP!E2564,"")</f>
        <v/>
      </c>
      <c r="F2564" s="273"/>
      <c r="G2564" s="272"/>
      <c r="H2564" s="274"/>
      <c r="I2564" s="274"/>
      <c r="J2564" s="274"/>
      <c r="K2564" s="274"/>
      <c r="L2564" s="274"/>
      <c r="M2564" s="274"/>
      <c r="N2564" s="274"/>
      <c r="O2564" s="274"/>
      <c r="P2564" s="274"/>
      <c r="Q2564" s="274"/>
      <c r="R2564" s="274"/>
      <c r="S2564" s="274"/>
      <c r="T2564" s="274"/>
      <c r="U2564" s="274"/>
      <c r="V2564" s="274"/>
      <c r="W2564" s="274"/>
      <c r="X2564" s="274"/>
      <c r="Y2564" s="274"/>
      <c r="Z2564" s="274"/>
      <c r="AA2564" s="274"/>
      <c r="AB2564" s="274"/>
      <c r="AC2564" s="274"/>
      <c r="AD2564" s="274"/>
      <c r="AE2564" s="275"/>
      <c r="AF2564" s="275"/>
      <c r="AG2564" s="275"/>
      <c r="AH2564" s="275"/>
      <c r="AI2564" s="275"/>
      <c r="AJ2564" s="275"/>
      <c r="AK2564" s="275"/>
      <c r="AL2564" s="275"/>
      <c r="AM2564" s="275"/>
      <c r="AN2564" s="275"/>
      <c r="AO2564" s="274"/>
      <c r="AP2564" s="274"/>
      <c r="AQ2564" s="274"/>
      <c r="AR2564" s="274"/>
      <c r="AS2564" s="274"/>
      <c r="AT2564" s="274"/>
      <c r="AU2564" s="274"/>
      <c r="AW2564" s="286" t="str">
        <f t="shared" si="304"/>
        <v/>
      </c>
      <c r="AX2564" s="286" t="str">
        <f t="shared" si="305"/>
        <v/>
      </c>
      <c r="AY2564" s="286" t="str">
        <f t="shared" si="306"/>
        <v/>
      </c>
      <c r="AZ2564" s="286" t="str">
        <f t="shared" si="307"/>
        <v/>
      </c>
      <c r="BA2564" s="286" t="str">
        <f t="shared" si="308"/>
        <v/>
      </c>
      <c r="BD2564" s="274" t="str">
        <f>IF(W2564="","",IF(F2564="休日",AW2564,IF(F2564="法休",AW2564,VLOOKUP(F2564,カレンダマスタ!$Q$56:$R$69,2,FALSE))))</f>
        <v/>
      </c>
      <c r="BG2564" s="274" t="str">
        <f t="shared" si="309"/>
        <v/>
      </c>
      <c r="BH2564" s="274" t="str">
        <f>IF(AX2564="","",IF(P2564&lt;&gt;"","",IF(BG2564="CS","OK",IF(VLOOKUP(E2564,カレンダマスタ!$A$5:$D$381,4,FALSE)&gt;0,"",IF(OR(AX2564*24&gt;10.84,AZ2564*24&lt;14.5)=TRUE,"×","OK")))))</f>
        <v/>
      </c>
    </row>
    <row r="2565" spans="2:60" ht="13.8" thickBot="1">
      <c r="B2565" s="161"/>
      <c r="C2565" s="400" t="str">
        <f>IF(STEP!C2565&lt;&gt;"",STEP!C2565,"")</f>
        <v/>
      </c>
      <c r="D2565" s="401" t="str">
        <f>IF(STEP!D2565&lt;&gt;"",STEP!D2565,"")</f>
        <v/>
      </c>
      <c r="E2565" s="402" t="str">
        <f>IF(STEP!E2565&lt;&gt;"",STEP!E2565,"")</f>
        <v/>
      </c>
      <c r="F2565" s="277"/>
      <c r="G2565" s="276"/>
      <c r="H2565" s="278"/>
      <c r="I2565" s="278"/>
      <c r="J2565" s="278"/>
      <c r="K2565" s="278"/>
      <c r="L2565" s="278"/>
      <c r="M2565" s="278"/>
      <c r="N2565" s="278"/>
      <c r="O2565" s="278"/>
      <c r="P2565" s="278"/>
      <c r="Q2565" s="278"/>
      <c r="R2565" s="278"/>
      <c r="S2565" s="278"/>
      <c r="T2565" s="278"/>
      <c r="U2565" s="278"/>
      <c r="V2565" s="278"/>
      <c r="W2565" s="278"/>
      <c r="X2565" s="278"/>
      <c r="Y2565" s="278"/>
      <c r="Z2565" s="278"/>
      <c r="AA2565" s="278"/>
      <c r="AB2565" s="278"/>
      <c r="AC2565" s="278"/>
      <c r="AD2565" s="278"/>
      <c r="AE2565" s="279"/>
      <c r="AF2565" s="279"/>
      <c r="AG2565" s="279"/>
      <c r="AH2565" s="279"/>
      <c r="AI2565" s="279"/>
      <c r="AJ2565" s="279"/>
      <c r="AK2565" s="279"/>
      <c r="AL2565" s="279"/>
      <c r="AM2565" s="279"/>
      <c r="AN2565" s="279"/>
      <c r="AO2565" s="278"/>
      <c r="AP2565" s="278"/>
      <c r="AQ2565" s="278"/>
      <c r="AR2565" s="278"/>
      <c r="AS2565" s="278"/>
      <c r="AT2565" s="278"/>
      <c r="AU2565" s="278"/>
      <c r="AW2565" s="287" t="str">
        <f t="shared" si="304"/>
        <v/>
      </c>
      <c r="AX2565" s="287" t="str">
        <f t="shared" si="305"/>
        <v/>
      </c>
      <c r="AY2565" s="287" t="str">
        <f t="shared" si="306"/>
        <v/>
      </c>
      <c r="AZ2565" s="287" t="str">
        <f t="shared" si="307"/>
        <v/>
      </c>
      <c r="BA2565" s="287" t="str">
        <f t="shared" si="308"/>
        <v/>
      </c>
      <c r="BD2565" s="278" t="str">
        <f>IF(W2565="","",IF(F2565="休日",AW2565,IF(F2565="法休",AW2565,VLOOKUP(F2565,カレンダマスタ!$Q$56:$R$69,2,FALSE))))</f>
        <v/>
      </c>
      <c r="BG2565" s="278" t="str">
        <f t="shared" si="309"/>
        <v/>
      </c>
      <c r="BH2565" s="278" t="str">
        <f>IF(AX2565="","",IF(P2565&lt;&gt;"","",IF(BG2565="CS","OK",IF(VLOOKUP(E2565,カレンダマスタ!$A$5:$D$381,4,FALSE)&gt;0,"",IF(OR(AX2565*24&gt;10.84,AZ2565*24&lt;14.5)=TRUE,"×","OK")))))</f>
        <v/>
      </c>
    </row>
    <row r="2566" spans="2:60">
      <c r="B2566" s="365"/>
      <c r="C2566" s="366"/>
      <c r="D2566" s="367"/>
      <c r="E2566" s="368"/>
      <c r="F2566" s="367"/>
      <c r="G2566" s="366"/>
      <c r="H2566" s="369"/>
      <c r="I2566" s="369"/>
      <c r="J2566" s="369"/>
      <c r="K2566" s="369"/>
      <c r="L2566" s="369"/>
      <c r="M2566" s="369"/>
      <c r="N2566" s="369"/>
      <c r="O2566" s="369"/>
      <c r="P2566" s="369"/>
      <c r="Q2566" s="369"/>
      <c r="R2566" s="369"/>
      <c r="S2566" s="369"/>
      <c r="T2566" s="369"/>
      <c r="U2566" s="369"/>
      <c r="V2566" s="369"/>
      <c r="W2566" s="369"/>
      <c r="X2566" s="369"/>
      <c r="Y2566" s="369"/>
      <c r="Z2566" s="369"/>
      <c r="AA2566" s="369"/>
      <c r="AB2566" s="369"/>
      <c r="AC2566" s="369"/>
      <c r="AD2566" s="369"/>
      <c r="AE2566" s="370"/>
      <c r="AF2566" s="370"/>
      <c r="AG2566" s="370"/>
      <c r="AH2566" s="370"/>
      <c r="AI2566" s="370"/>
      <c r="AJ2566" s="370"/>
      <c r="AK2566" s="370"/>
      <c r="AL2566" s="370"/>
      <c r="AM2566" s="370"/>
      <c r="AN2566" s="370"/>
      <c r="AO2566" s="369"/>
      <c r="AP2566" s="369"/>
      <c r="AQ2566" s="369"/>
      <c r="AR2566" s="369"/>
      <c r="AS2566" s="369"/>
      <c r="AT2566" s="369"/>
      <c r="AU2566" s="369"/>
      <c r="AW2566" s="363"/>
      <c r="AX2566" s="363"/>
      <c r="AY2566" s="363"/>
      <c r="AZ2566" s="363"/>
      <c r="BA2566" s="363"/>
      <c r="BD2566" s="369" t="str">
        <f>IF(W2566="","",IF(F2566="休日",AW2566,IF(F2566="法休",AW2566,VLOOKUP(F2566,カレンダマスタ!$Q$56:$R$69,2,FALSE))))</f>
        <v/>
      </c>
      <c r="BG2566" s="369"/>
      <c r="BH2566" s="369"/>
    </row>
    <row r="2567" spans="2:60">
      <c r="B2567" s="362"/>
      <c r="C2567" s="371"/>
      <c r="D2567" s="372"/>
      <c r="E2567" s="373"/>
      <c r="F2567" s="372"/>
      <c r="G2567" s="371"/>
      <c r="H2567" s="374"/>
      <c r="I2567" s="374"/>
      <c r="J2567" s="374"/>
      <c r="K2567" s="374"/>
      <c r="L2567" s="374"/>
      <c r="M2567" s="374"/>
      <c r="N2567" s="374"/>
      <c r="O2567" s="374"/>
      <c r="P2567" s="374"/>
      <c r="Q2567" s="374"/>
      <c r="R2567" s="374"/>
      <c r="S2567" s="374"/>
      <c r="T2567" s="374"/>
      <c r="U2567" s="374"/>
      <c r="V2567" s="374"/>
      <c r="W2567" s="374"/>
      <c r="X2567" s="374"/>
      <c r="Y2567" s="374"/>
      <c r="Z2567" s="374"/>
      <c r="AA2567" s="374"/>
      <c r="AB2567" s="374"/>
      <c r="AC2567" s="374"/>
      <c r="AD2567" s="374"/>
      <c r="AE2567" s="375"/>
      <c r="AF2567" s="375"/>
      <c r="AG2567" s="375"/>
      <c r="AH2567" s="375"/>
      <c r="AI2567" s="375"/>
      <c r="AJ2567" s="375"/>
      <c r="AK2567" s="375"/>
      <c r="AL2567" s="375"/>
      <c r="AM2567" s="375"/>
      <c r="AN2567" s="375"/>
      <c r="AO2567" s="374"/>
      <c r="AP2567" s="374"/>
      <c r="AQ2567" s="374"/>
      <c r="AR2567" s="374"/>
      <c r="AS2567" s="374"/>
      <c r="AT2567" s="374"/>
      <c r="AU2567" s="374"/>
      <c r="AW2567" s="363"/>
      <c r="AX2567" s="363"/>
      <c r="AY2567" s="363"/>
      <c r="AZ2567" s="363"/>
      <c r="BA2567" s="363"/>
      <c r="BD2567" s="374" t="str">
        <f>IF(W2567="","",IF(F2567="休日",AW2567,IF(F2567="法休",AW2567,VLOOKUP(F2567,カレンダマスタ!$Q$56:$R$69,2,FALSE))))</f>
        <v/>
      </c>
      <c r="BG2567" s="374"/>
      <c r="BH2567" s="374"/>
    </row>
    <row r="2568" spans="2:60">
      <c r="B2568" s="362"/>
      <c r="C2568" s="371"/>
      <c r="D2568" s="372"/>
      <c r="E2568" s="373"/>
      <c r="F2568" s="372"/>
      <c r="G2568" s="371"/>
      <c r="H2568" s="374"/>
      <c r="I2568" s="374"/>
      <c r="J2568" s="374"/>
      <c r="K2568" s="374"/>
      <c r="L2568" s="374"/>
      <c r="M2568" s="374"/>
      <c r="N2568" s="374"/>
      <c r="O2568" s="374"/>
      <c r="P2568" s="374"/>
      <c r="Q2568" s="374"/>
      <c r="R2568" s="374"/>
      <c r="S2568" s="374"/>
      <c r="T2568" s="374"/>
      <c r="U2568" s="374"/>
      <c r="V2568" s="374"/>
      <c r="W2568" s="374"/>
      <c r="X2568" s="374"/>
      <c r="Y2568" s="374"/>
      <c r="Z2568" s="374"/>
      <c r="AA2568" s="374"/>
      <c r="AB2568" s="374"/>
      <c r="AC2568" s="374"/>
      <c r="AD2568" s="374"/>
      <c r="AE2568" s="375"/>
      <c r="AF2568" s="375"/>
      <c r="AG2568" s="375"/>
      <c r="AH2568" s="375"/>
      <c r="AI2568" s="375"/>
      <c r="AJ2568" s="375"/>
      <c r="AK2568" s="375"/>
      <c r="AL2568" s="375"/>
      <c r="AM2568" s="375"/>
      <c r="AN2568" s="375"/>
      <c r="AO2568" s="374"/>
      <c r="AP2568" s="374"/>
      <c r="AQ2568" s="374"/>
      <c r="AR2568" s="374"/>
      <c r="AS2568" s="374"/>
      <c r="AT2568" s="374"/>
      <c r="AU2568" s="374"/>
      <c r="AW2568" s="363"/>
      <c r="AX2568" s="363"/>
      <c r="AY2568" s="363"/>
      <c r="AZ2568" s="363"/>
      <c r="BA2568" s="363"/>
      <c r="BD2568" s="374" t="str">
        <f>IF(W2568="","",IF(F2568="休日",AW2568,IF(F2568="法休",AW2568,VLOOKUP(F2568,カレンダマスタ!$Q$56:$R$69,2,FALSE))))</f>
        <v/>
      </c>
      <c r="BG2568" s="374"/>
      <c r="BH2568" s="374"/>
    </row>
    <row r="2569" spans="2:60">
      <c r="B2569" s="362"/>
      <c r="C2569" s="371"/>
      <c r="D2569" s="372"/>
      <c r="E2569" s="373"/>
      <c r="F2569" s="372"/>
      <c r="G2569" s="371"/>
      <c r="H2569" s="374"/>
      <c r="I2569" s="374"/>
      <c r="J2569" s="374"/>
      <c r="K2569" s="374"/>
      <c r="L2569" s="374"/>
      <c r="M2569" s="374"/>
      <c r="N2569" s="374"/>
      <c r="O2569" s="374"/>
      <c r="P2569" s="374"/>
      <c r="Q2569" s="374"/>
      <c r="R2569" s="374"/>
      <c r="S2569" s="374"/>
      <c r="T2569" s="374"/>
      <c r="U2569" s="374"/>
      <c r="V2569" s="374"/>
      <c r="W2569" s="374"/>
      <c r="X2569" s="374"/>
      <c r="Y2569" s="374"/>
      <c r="Z2569" s="374"/>
      <c r="AA2569" s="374"/>
      <c r="AB2569" s="374"/>
      <c r="AC2569" s="374"/>
      <c r="AD2569" s="374"/>
      <c r="AE2569" s="375"/>
      <c r="AF2569" s="375"/>
      <c r="AG2569" s="375"/>
      <c r="AH2569" s="375"/>
      <c r="AI2569" s="375"/>
      <c r="AJ2569" s="375"/>
      <c r="AK2569" s="375"/>
      <c r="AL2569" s="375"/>
      <c r="AM2569" s="375"/>
      <c r="AN2569" s="375"/>
      <c r="AO2569" s="374"/>
      <c r="AP2569" s="374"/>
      <c r="AQ2569" s="374"/>
      <c r="AR2569" s="374"/>
      <c r="AS2569" s="374"/>
      <c r="AT2569" s="374"/>
      <c r="AU2569" s="374"/>
      <c r="AW2569" s="363"/>
      <c r="AX2569" s="363"/>
      <c r="AY2569" s="363"/>
      <c r="AZ2569" s="363"/>
      <c r="BA2569" s="363"/>
      <c r="BD2569" s="374" t="str">
        <f>IF(W2569="","",IF(F2569="休日",AW2569,IF(F2569="法休",AW2569,VLOOKUP(F2569,カレンダマスタ!$Q$56:$R$69,2,FALSE))))</f>
        <v/>
      </c>
      <c r="BG2569" s="374"/>
      <c r="BH2569" s="374"/>
    </row>
    <row r="2570" spans="2:60">
      <c r="B2570" s="362"/>
      <c r="C2570" s="371"/>
      <c r="D2570" s="372"/>
      <c r="E2570" s="373"/>
      <c r="F2570" s="372"/>
      <c r="G2570" s="371"/>
      <c r="H2570" s="374"/>
      <c r="I2570" s="374"/>
      <c r="J2570" s="374"/>
      <c r="K2570" s="374"/>
      <c r="L2570" s="374"/>
      <c r="M2570" s="374"/>
      <c r="N2570" s="374"/>
      <c r="O2570" s="374"/>
      <c r="P2570" s="374"/>
      <c r="Q2570" s="374"/>
      <c r="R2570" s="374"/>
      <c r="S2570" s="374"/>
      <c r="T2570" s="374"/>
      <c r="U2570" s="374"/>
      <c r="V2570" s="374"/>
      <c r="W2570" s="374"/>
      <c r="X2570" s="374"/>
      <c r="Y2570" s="374"/>
      <c r="Z2570" s="374"/>
      <c r="AA2570" s="374"/>
      <c r="AB2570" s="374"/>
      <c r="AC2570" s="374"/>
      <c r="AD2570" s="374"/>
      <c r="AE2570" s="375"/>
      <c r="AF2570" s="375"/>
      <c r="AG2570" s="375"/>
      <c r="AH2570" s="375"/>
      <c r="AI2570" s="375"/>
      <c r="AJ2570" s="375"/>
      <c r="AK2570" s="375"/>
      <c r="AL2570" s="375"/>
      <c r="AM2570" s="375"/>
      <c r="AN2570" s="375"/>
      <c r="AO2570" s="374"/>
      <c r="AP2570" s="374"/>
      <c r="AQ2570" s="374"/>
      <c r="AR2570" s="374"/>
      <c r="AS2570" s="374"/>
      <c r="AT2570" s="374"/>
      <c r="AU2570" s="374"/>
      <c r="AW2570" s="363"/>
      <c r="AX2570" s="363"/>
      <c r="AY2570" s="363"/>
      <c r="AZ2570" s="363"/>
      <c r="BA2570" s="363"/>
      <c r="BD2570" s="374" t="str">
        <f>IF(W2570="","",IF(F2570="休日",AW2570,IF(F2570="法休",AW2570,VLOOKUP(F2570,カレンダマスタ!$Q$56:$R$69,2,FALSE))))</f>
        <v/>
      </c>
      <c r="BG2570" s="374"/>
      <c r="BH2570" s="374"/>
    </row>
    <row r="2571" spans="2:60">
      <c r="B2571" s="362"/>
      <c r="C2571" s="371"/>
      <c r="D2571" s="372"/>
      <c r="E2571" s="373"/>
      <c r="F2571" s="372"/>
      <c r="G2571" s="371"/>
      <c r="H2571" s="374"/>
      <c r="I2571" s="374"/>
      <c r="J2571" s="374"/>
      <c r="K2571" s="374"/>
      <c r="L2571" s="374"/>
      <c r="M2571" s="374"/>
      <c r="N2571" s="374"/>
      <c r="O2571" s="374"/>
      <c r="P2571" s="374"/>
      <c r="Q2571" s="374"/>
      <c r="R2571" s="374"/>
      <c r="S2571" s="374"/>
      <c r="T2571" s="374"/>
      <c r="U2571" s="374"/>
      <c r="V2571" s="374"/>
      <c r="W2571" s="374"/>
      <c r="X2571" s="374"/>
      <c r="Y2571" s="374"/>
      <c r="Z2571" s="374"/>
      <c r="AA2571" s="374"/>
      <c r="AB2571" s="374"/>
      <c r="AC2571" s="374"/>
      <c r="AD2571" s="374"/>
      <c r="AE2571" s="375"/>
      <c r="AF2571" s="375"/>
      <c r="AG2571" s="375"/>
      <c r="AH2571" s="375"/>
      <c r="AI2571" s="375"/>
      <c r="AJ2571" s="375"/>
      <c r="AK2571" s="375"/>
      <c r="AL2571" s="375"/>
      <c r="AM2571" s="375"/>
      <c r="AN2571" s="375"/>
      <c r="AO2571" s="374"/>
      <c r="AP2571" s="374"/>
      <c r="AQ2571" s="374"/>
      <c r="AR2571" s="374"/>
      <c r="AS2571" s="374"/>
      <c r="AT2571" s="374"/>
      <c r="AU2571" s="374"/>
      <c r="AW2571" s="363"/>
      <c r="AX2571" s="363"/>
      <c r="AY2571" s="363"/>
      <c r="AZ2571" s="363"/>
      <c r="BA2571" s="363"/>
      <c r="BD2571" s="374" t="str">
        <f>IF(W2571="","",IF(F2571="休日",AW2571,IF(F2571="法休",AW2571,VLOOKUP(F2571,カレンダマスタ!$Q$56:$R$69,2,FALSE))))</f>
        <v/>
      </c>
      <c r="BG2571" s="374"/>
      <c r="BH2571" s="374"/>
    </row>
    <row r="2572" spans="2:60">
      <c r="B2572" s="362"/>
      <c r="C2572" s="371"/>
      <c r="D2572" s="372"/>
      <c r="E2572" s="373"/>
      <c r="F2572" s="372"/>
      <c r="G2572" s="371"/>
      <c r="H2572" s="374"/>
      <c r="I2572" s="374"/>
      <c r="J2572" s="374"/>
      <c r="K2572" s="374"/>
      <c r="L2572" s="374"/>
      <c r="M2572" s="374"/>
      <c r="N2572" s="374"/>
      <c r="O2572" s="374"/>
      <c r="P2572" s="374"/>
      <c r="Q2572" s="374"/>
      <c r="R2572" s="374"/>
      <c r="S2572" s="374"/>
      <c r="T2572" s="374"/>
      <c r="U2572" s="374"/>
      <c r="V2572" s="374"/>
      <c r="W2572" s="374"/>
      <c r="X2572" s="374"/>
      <c r="Y2572" s="374"/>
      <c r="Z2572" s="374"/>
      <c r="AA2572" s="374"/>
      <c r="AB2572" s="374"/>
      <c r="AC2572" s="374"/>
      <c r="AD2572" s="374"/>
      <c r="AE2572" s="375"/>
      <c r="AF2572" s="375"/>
      <c r="AG2572" s="375"/>
      <c r="AH2572" s="375"/>
      <c r="AI2572" s="375"/>
      <c r="AJ2572" s="375"/>
      <c r="AK2572" s="375"/>
      <c r="AL2572" s="375"/>
      <c r="AM2572" s="375"/>
      <c r="AN2572" s="375"/>
      <c r="AO2572" s="374"/>
      <c r="AP2572" s="374"/>
      <c r="AQ2572" s="374"/>
      <c r="AR2572" s="374"/>
      <c r="AS2572" s="374"/>
      <c r="AT2572" s="374"/>
      <c r="AU2572" s="374"/>
      <c r="AW2572" s="363"/>
      <c r="AX2572" s="363"/>
      <c r="AY2572" s="363"/>
      <c r="AZ2572" s="363"/>
      <c r="BA2572" s="363"/>
      <c r="BD2572" s="374" t="str">
        <f>IF(W2572="","",IF(F2572="休日",AW2572,IF(F2572="法休",AW2572,VLOOKUP(F2572,カレンダマスタ!$Q$56:$R$69,2,FALSE))))</f>
        <v/>
      </c>
      <c r="BG2572" s="374"/>
      <c r="BH2572" s="374"/>
    </row>
    <row r="2573" spans="2:60">
      <c r="B2573" s="362"/>
      <c r="C2573" s="371"/>
      <c r="D2573" s="372"/>
      <c r="E2573" s="373"/>
      <c r="F2573" s="372"/>
      <c r="G2573" s="371"/>
      <c r="H2573" s="374"/>
      <c r="I2573" s="374"/>
      <c r="J2573" s="374"/>
      <c r="K2573" s="374"/>
      <c r="L2573" s="374"/>
      <c r="M2573" s="374"/>
      <c r="N2573" s="374"/>
      <c r="O2573" s="374"/>
      <c r="P2573" s="374"/>
      <c r="Q2573" s="374"/>
      <c r="R2573" s="374"/>
      <c r="S2573" s="374"/>
      <c r="T2573" s="374"/>
      <c r="U2573" s="374"/>
      <c r="V2573" s="374"/>
      <c r="W2573" s="374"/>
      <c r="X2573" s="374"/>
      <c r="Y2573" s="374"/>
      <c r="Z2573" s="374"/>
      <c r="AA2573" s="374"/>
      <c r="AB2573" s="374"/>
      <c r="AC2573" s="374"/>
      <c r="AD2573" s="374"/>
      <c r="AE2573" s="375"/>
      <c r="AF2573" s="375"/>
      <c r="AG2573" s="375"/>
      <c r="AH2573" s="375"/>
      <c r="AI2573" s="375"/>
      <c r="AJ2573" s="375"/>
      <c r="AK2573" s="375"/>
      <c r="AL2573" s="375"/>
      <c r="AM2573" s="375"/>
      <c r="AN2573" s="375"/>
      <c r="AO2573" s="374"/>
      <c r="AP2573" s="374"/>
      <c r="AQ2573" s="374"/>
      <c r="AR2573" s="374"/>
      <c r="AS2573" s="374"/>
      <c r="AT2573" s="374"/>
      <c r="AU2573" s="374"/>
      <c r="AW2573" s="363"/>
      <c r="AX2573" s="363"/>
      <c r="AY2573" s="363"/>
      <c r="AZ2573" s="363"/>
      <c r="BA2573" s="363"/>
      <c r="BD2573" s="374" t="str">
        <f>IF(W2573="","",IF(F2573="休日",AW2573,IF(F2573="法休",AW2573,VLOOKUP(F2573,カレンダマスタ!$Q$56:$R$69,2,FALSE))))</f>
        <v/>
      </c>
      <c r="BG2573" s="374"/>
      <c r="BH2573" s="374"/>
    </row>
    <row r="2574" spans="2:60">
      <c r="B2574" s="362"/>
      <c r="C2574" s="371"/>
      <c r="D2574" s="372"/>
      <c r="E2574" s="373"/>
      <c r="F2574" s="372"/>
      <c r="G2574" s="371"/>
      <c r="H2574" s="374"/>
      <c r="I2574" s="374"/>
      <c r="J2574" s="374"/>
      <c r="K2574" s="374"/>
      <c r="L2574" s="374"/>
      <c r="M2574" s="374"/>
      <c r="N2574" s="374"/>
      <c r="O2574" s="374"/>
      <c r="P2574" s="374"/>
      <c r="Q2574" s="374"/>
      <c r="R2574" s="374"/>
      <c r="S2574" s="374"/>
      <c r="T2574" s="374"/>
      <c r="U2574" s="374"/>
      <c r="V2574" s="374"/>
      <c r="W2574" s="374"/>
      <c r="X2574" s="374"/>
      <c r="Y2574" s="374"/>
      <c r="Z2574" s="374"/>
      <c r="AA2574" s="374"/>
      <c r="AB2574" s="374"/>
      <c r="AC2574" s="374"/>
      <c r="AD2574" s="374"/>
      <c r="AE2574" s="375"/>
      <c r="AF2574" s="375"/>
      <c r="AG2574" s="375"/>
      <c r="AH2574" s="375"/>
      <c r="AI2574" s="375"/>
      <c r="AJ2574" s="375"/>
      <c r="AK2574" s="375"/>
      <c r="AL2574" s="375"/>
      <c r="AM2574" s="375"/>
      <c r="AN2574" s="375"/>
      <c r="AO2574" s="374"/>
      <c r="AP2574" s="374"/>
      <c r="AQ2574" s="374"/>
      <c r="AR2574" s="374"/>
      <c r="AS2574" s="374"/>
      <c r="AT2574" s="374"/>
      <c r="AU2574" s="374"/>
      <c r="AW2574" s="363"/>
      <c r="AX2574" s="363"/>
      <c r="AY2574" s="363"/>
      <c r="AZ2574" s="363"/>
      <c r="BA2574" s="363"/>
      <c r="BD2574" s="374" t="str">
        <f>IF(W2574="","",IF(F2574="休日",AW2574,IF(F2574="法休",AW2574,VLOOKUP(F2574,カレンダマスタ!$Q$56:$R$69,2,FALSE))))</f>
        <v/>
      </c>
      <c r="BG2574" s="374"/>
      <c r="BH2574" s="374"/>
    </row>
    <row r="2575" spans="2:60" ht="13.8" thickBot="1">
      <c r="B2575" s="376"/>
      <c r="C2575" s="377"/>
      <c r="D2575" s="378"/>
      <c r="E2575" s="379"/>
      <c r="F2575" s="378"/>
      <c r="G2575" s="377"/>
      <c r="H2575" s="380"/>
      <c r="I2575" s="380"/>
      <c r="J2575" s="380"/>
      <c r="K2575" s="380"/>
      <c r="L2575" s="380"/>
      <c r="M2575" s="380"/>
      <c r="N2575" s="380"/>
      <c r="O2575" s="380"/>
      <c r="P2575" s="380"/>
      <c r="Q2575" s="380"/>
      <c r="R2575" s="380"/>
      <c r="S2575" s="380"/>
      <c r="T2575" s="380"/>
      <c r="U2575" s="380"/>
      <c r="V2575" s="380"/>
      <c r="W2575" s="380"/>
      <c r="X2575" s="380"/>
      <c r="Y2575" s="380"/>
      <c r="Z2575" s="380"/>
      <c r="AA2575" s="380"/>
      <c r="AB2575" s="380"/>
      <c r="AC2575" s="380"/>
      <c r="AD2575" s="380"/>
      <c r="AE2575" s="381"/>
      <c r="AF2575" s="381"/>
      <c r="AG2575" s="381"/>
      <c r="AH2575" s="381"/>
      <c r="AI2575" s="381"/>
      <c r="AJ2575" s="381"/>
      <c r="AK2575" s="381"/>
      <c r="AL2575" s="381"/>
      <c r="AM2575" s="381"/>
      <c r="AN2575" s="381"/>
      <c r="AO2575" s="380"/>
      <c r="AP2575" s="380"/>
      <c r="AQ2575" s="380"/>
      <c r="AR2575" s="380"/>
      <c r="AS2575" s="380"/>
      <c r="AT2575" s="380"/>
      <c r="AU2575" s="380"/>
      <c r="AW2575" s="364"/>
      <c r="AX2575" s="364"/>
      <c r="AY2575" s="364"/>
      <c r="AZ2575" s="364"/>
      <c r="BA2575" s="364"/>
      <c r="BD2575" s="380" t="str">
        <f>IF(W2575="","",IF(F2575="休日",AW2575,IF(F2575="法休",AW2575,VLOOKUP(F2575,カレンダマスタ!$Q$56:$R$69,2,FALSE))))</f>
        <v/>
      </c>
      <c r="BG2575" s="380"/>
      <c r="BH2575" s="380"/>
    </row>
    <row r="2576" spans="2:60">
      <c r="B2576" s="176"/>
      <c r="C2576" s="382" t="str">
        <f>IF(STEP!C2576&lt;&gt;"",STEP!C2576,"")</f>
        <v/>
      </c>
      <c r="D2576" s="383" t="str">
        <f>IF(STEP!D2576&lt;&gt;"",STEP!D2576,"")</f>
        <v/>
      </c>
      <c r="E2576" s="384" t="str">
        <f>IF(STEP!E2576&lt;&gt;"",STEP!E2576,"")</f>
        <v/>
      </c>
      <c r="F2576" s="248"/>
      <c r="G2576" s="249"/>
      <c r="H2576" s="250"/>
      <c r="I2576" s="250"/>
      <c r="J2576" s="250"/>
      <c r="K2576" s="250"/>
      <c r="L2576" s="250"/>
      <c r="M2576" s="250"/>
      <c r="N2576" s="250"/>
      <c r="O2576" s="250"/>
      <c r="P2576" s="250"/>
      <c r="Q2576" s="250"/>
      <c r="R2576" s="250"/>
      <c r="S2576" s="250"/>
      <c r="T2576" s="250"/>
      <c r="U2576" s="250"/>
      <c r="V2576" s="250"/>
      <c r="W2576" s="250"/>
      <c r="X2576" s="250"/>
      <c r="Y2576" s="250"/>
      <c r="Z2576" s="250"/>
      <c r="AA2576" s="250"/>
      <c r="AB2576" s="250"/>
      <c r="AC2576" s="250"/>
      <c r="AD2576" s="250"/>
      <c r="AE2576" s="251"/>
      <c r="AF2576" s="251"/>
      <c r="AG2576" s="251"/>
      <c r="AH2576" s="251"/>
      <c r="AI2576" s="251"/>
      <c r="AJ2576" s="251"/>
      <c r="AK2576" s="251"/>
      <c r="AL2576" s="251"/>
      <c r="AM2576" s="251"/>
      <c r="AN2576" s="251"/>
      <c r="AO2576" s="250"/>
      <c r="AP2576" s="250"/>
      <c r="AQ2576" s="250"/>
      <c r="AR2576" s="250"/>
      <c r="AS2576" s="250"/>
      <c r="AT2576" s="250"/>
      <c r="AU2576" s="250"/>
      <c r="AW2576" s="282" t="str">
        <f t="shared" ref="AW2576:AW2610" si="310">IF(W2576&lt;&gt;"",IF(W2576&lt;&gt;"",CEILING(IF(J2576&lt;&gt;"",J2576,I2576),$AY$8),""),"")</f>
        <v/>
      </c>
      <c r="AX2576" s="282" t="str">
        <f t="shared" ref="AX2576:AX2610" si="311">IF(W2576&lt;&gt;"",IF(W2576&lt;&gt;"",IF(OR(K2576="早出",AND(BD2576&lt;AW2576,K2576&lt;&gt;"有償遅刻")),AW2576,BD2576),""),"")</f>
        <v/>
      </c>
      <c r="AY2576" s="282" t="str">
        <f t="shared" ref="AY2576:AY2610" si="312">IF(W2576&lt;&gt;"",FLOOR(IF(N2576&lt;&gt;"",N2576,M2576),$AY$8),"")</f>
        <v/>
      </c>
      <c r="AZ2576" s="282" t="str">
        <f t="shared" ref="AZ2576:AZ2610" si="313">IF(W2576&lt;&gt;"",IF(AY2576&lt;&gt;0,AY2576-AR2576,L2576-AR2576),"")</f>
        <v/>
      </c>
      <c r="BA2576" s="282" t="str">
        <f t="shared" ref="BA2576:BA2610" si="314">IF(W2576&lt;&gt;"",W2576,"")</f>
        <v/>
      </c>
      <c r="BD2576" s="250" t="str">
        <f>IF(W2576="","",IF(F2576="休日",AW2576,IF(F2576="法休",AW2576,VLOOKUP(F2576,カレンダマスタ!$Q$56:$R$69,2,FALSE))))</f>
        <v/>
      </c>
      <c r="BG2576" s="250" t="str">
        <f>STEP!AF2576</f>
        <v/>
      </c>
      <c r="BH2576" s="250" t="str">
        <f>IF(AX2576="","",IF(P2576&lt;&gt;"","",IF(BG2576="CS","OK",IF(VLOOKUP(E2576,カレンダマスタ!$A$5:$D$381,4,FALSE)&gt;0,"",IF(OR(AX2576*24&gt;10.84,AZ2576*24&lt;14.5)=TRUE,"×","OK")))))</f>
        <v/>
      </c>
    </row>
    <row r="2577" spans="2:60">
      <c r="B2577" s="111"/>
      <c r="C2577" s="385" t="str">
        <f>IF(STEP!C2577&lt;&gt;"",STEP!C2577,"")</f>
        <v/>
      </c>
      <c r="D2577" s="386" t="str">
        <f>IF(STEP!D2577&lt;&gt;"",STEP!D2577,"")</f>
        <v/>
      </c>
      <c r="E2577" s="387" t="str">
        <f>IF(STEP!E2577&lt;&gt;"",STEP!E2577,"")</f>
        <v/>
      </c>
      <c r="F2577" s="253"/>
      <c r="G2577" s="252"/>
      <c r="H2577" s="254"/>
      <c r="I2577" s="254"/>
      <c r="J2577" s="254"/>
      <c r="K2577" s="254"/>
      <c r="L2577" s="254"/>
      <c r="M2577" s="254"/>
      <c r="N2577" s="254"/>
      <c r="O2577" s="254"/>
      <c r="P2577" s="254"/>
      <c r="Q2577" s="254"/>
      <c r="R2577" s="254"/>
      <c r="S2577" s="254"/>
      <c r="T2577" s="254"/>
      <c r="U2577" s="254"/>
      <c r="V2577" s="254"/>
      <c r="W2577" s="254"/>
      <c r="X2577" s="254"/>
      <c r="Y2577" s="254"/>
      <c r="Z2577" s="254"/>
      <c r="AA2577" s="254"/>
      <c r="AB2577" s="254"/>
      <c r="AC2577" s="254"/>
      <c r="AD2577" s="254"/>
      <c r="AE2577" s="255"/>
      <c r="AF2577" s="255"/>
      <c r="AG2577" s="255"/>
      <c r="AH2577" s="255"/>
      <c r="AI2577" s="255"/>
      <c r="AJ2577" s="255"/>
      <c r="AK2577" s="255"/>
      <c r="AL2577" s="255"/>
      <c r="AM2577" s="255"/>
      <c r="AN2577" s="255"/>
      <c r="AO2577" s="254"/>
      <c r="AP2577" s="254"/>
      <c r="AQ2577" s="254"/>
      <c r="AR2577" s="254"/>
      <c r="AS2577" s="254"/>
      <c r="AT2577" s="254"/>
      <c r="AU2577" s="254"/>
      <c r="AW2577" s="283" t="str">
        <f t="shared" si="310"/>
        <v/>
      </c>
      <c r="AX2577" s="283" t="str">
        <f t="shared" si="311"/>
        <v/>
      </c>
      <c r="AY2577" s="283" t="str">
        <f t="shared" si="312"/>
        <v/>
      </c>
      <c r="AZ2577" s="283" t="str">
        <f t="shared" si="313"/>
        <v/>
      </c>
      <c r="BA2577" s="283" t="str">
        <f t="shared" si="314"/>
        <v/>
      </c>
      <c r="BD2577" s="254" t="str">
        <f>IF(W2577="","",IF(F2577="休日",AW2577,IF(F2577="法休",AW2577,VLOOKUP(F2577,カレンダマスタ!$Q$56:$R$69,2,FALSE))))</f>
        <v/>
      </c>
      <c r="BG2577" s="254" t="str">
        <f t="shared" ref="BG2577:BG2640" si="315">BG2576</f>
        <v/>
      </c>
      <c r="BH2577" s="254" t="str">
        <f>IF(AX2577="","",IF(P2577&lt;&gt;"","",IF(BG2577="CS","OK",IF(VLOOKUP(E2577,カレンダマスタ!$A$5:$D$381,4,FALSE)&gt;0,"",IF(OR(AX2577*24&gt;10.84,AZ2577*24&lt;14.5)=TRUE,"×","OK")))))</f>
        <v/>
      </c>
    </row>
    <row r="2578" spans="2:60">
      <c r="B2578" s="111"/>
      <c r="C2578" s="385" t="str">
        <f>IF(STEP!C2578&lt;&gt;"",STEP!C2578,"")</f>
        <v/>
      </c>
      <c r="D2578" s="386" t="str">
        <f>IF(STEP!D2578&lt;&gt;"",STEP!D2578,"")</f>
        <v/>
      </c>
      <c r="E2578" s="387" t="str">
        <f>IF(STEP!E2578&lt;&gt;"",STEP!E2578,"")</f>
        <v/>
      </c>
      <c r="F2578" s="253"/>
      <c r="G2578" s="252"/>
      <c r="H2578" s="254"/>
      <c r="I2578" s="254"/>
      <c r="J2578" s="254"/>
      <c r="K2578" s="254"/>
      <c r="L2578" s="254"/>
      <c r="M2578" s="254"/>
      <c r="N2578" s="254"/>
      <c r="O2578" s="254"/>
      <c r="P2578" s="254"/>
      <c r="Q2578" s="254"/>
      <c r="R2578" s="254"/>
      <c r="S2578" s="254"/>
      <c r="T2578" s="254"/>
      <c r="U2578" s="254"/>
      <c r="V2578" s="254"/>
      <c r="W2578" s="254"/>
      <c r="X2578" s="254"/>
      <c r="Y2578" s="254"/>
      <c r="Z2578" s="254"/>
      <c r="AA2578" s="254"/>
      <c r="AB2578" s="254"/>
      <c r="AC2578" s="254"/>
      <c r="AD2578" s="254"/>
      <c r="AE2578" s="255"/>
      <c r="AF2578" s="255"/>
      <c r="AG2578" s="255"/>
      <c r="AH2578" s="255"/>
      <c r="AI2578" s="255"/>
      <c r="AJ2578" s="255"/>
      <c r="AK2578" s="255"/>
      <c r="AL2578" s="255"/>
      <c r="AM2578" s="255"/>
      <c r="AN2578" s="255"/>
      <c r="AO2578" s="254"/>
      <c r="AP2578" s="254"/>
      <c r="AQ2578" s="254"/>
      <c r="AR2578" s="254"/>
      <c r="AS2578" s="254"/>
      <c r="AT2578" s="254"/>
      <c r="AU2578" s="254"/>
      <c r="AW2578" s="283" t="str">
        <f t="shared" si="310"/>
        <v/>
      </c>
      <c r="AX2578" s="283" t="str">
        <f t="shared" si="311"/>
        <v/>
      </c>
      <c r="AY2578" s="283" t="str">
        <f t="shared" si="312"/>
        <v/>
      </c>
      <c r="AZ2578" s="283" t="str">
        <f t="shared" si="313"/>
        <v/>
      </c>
      <c r="BA2578" s="283" t="str">
        <f t="shared" si="314"/>
        <v/>
      </c>
      <c r="BD2578" s="254" t="str">
        <f>IF(W2578="","",IF(F2578="休日",AW2578,IF(F2578="法休",AW2578,VLOOKUP(F2578,カレンダマスタ!$Q$56:$R$69,2,FALSE))))</f>
        <v/>
      </c>
      <c r="BG2578" s="254" t="str">
        <f t="shared" si="315"/>
        <v/>
      </c>
      <c r="BH2578" s="254" t="str">
        <f>IF(AX2578="","",IF(P2578&lt;&gt;"","",IF(BG2578="CS","OK",IF(VLOOKUP(E2578,カレンダマスタ!$A$5:$D$381,4,FALSE)&gt;0,"",IF(OR(AX2578*24&gt;10.84,AZ2578*24&lt;14.5)=TRUE,"×","OK")))))</f>
        <v/>
      </c>
    </row>
    <row r="2579" spans="2:60">
      <c r="B2579" s="111"/>
      <c r="C2579" s="385" t="str">
        <f>IF(STEP!C2579&lt;&gt;"",STEP!C2579,"")</f>
        <v/>
      </c>
      <c r="D2579" s="386" t="str">
        <f>IF(STEP!D2579&lt;&gt;"",STEP!D2579,"")</f>
        <v/>
      </c>
      <c r="E2579" s="387" t="str">
        <f>IF(STEP!E2579&lt;&gt;"",STEP!E2579,"")</f>
        <v/>
      </c>
      <c r="F2579" s="256"/>
      <c r="G2579" s="257"/>
      <c r="H2579" s="254"/>
      <c r="I2579" s="254"/>
      <c r="J2579" s="254"/>
      <c r="K2579" s="254"/>
      <c r="L2579" s="254"/>
      <c r="M2579" s="254"/>
      <c r="N2579" s="254"/>
      <c r="O2579" s="254"/>
      <c r="P2579" s="254"/>
      <c r="Q2579" s="254"/>
      <c r="R2579" s="254"/>
      <c r="S2579" s="254"/>
      <c r="T2579" s="254"/>
      <c r="U2579" s="254"/>
      <c r="V2579" s="254"/>
      <c r="W2579" s="254"/>
      <c r="X2579" s="254"/>
      <c r="Y2579" s="254"/>
      <c r="Z2579" s="254"/>
      <c r="AA2579" s="254"/>
      <c r="AB2579" s="254"/>
      <c r="AC2579" s="254"/>
      <c r="AD2579" s="254"/>
      <c r="AE2579" s="255"/>
      <c r="AF2579" s="255"/>
      <c r="AG2579" s="255"/>
      <c r="AH2579" s="255"/>
      <c r="AI2579" s="255"/>
      <c r="AJ2579" s="255"/>
      <c r="AK2579" s="255"/>
      <c r="AL2579" s="255"/>
      <c r="AM2579" s="255"/>
      <c r="AN2579" s="255"/>
      <c r="AO2579" s="254"/>
      <c r="AP2579" s="254"/>
      <c r="AQ2579" s="254"/>
      <c r="AR2579" s="254"/>
      <c r="AS2579" s="254"/>
      <c r="AT2579" s="254"/>
      <c r="AU2579" s="254"/>
      <c r="AW2579" s="283" t="str">
        <f t="shared" si="310"/>
        <v/>
      </c>
      <c r="AX2579" s="283" t="str">
        <f t="shared" si="311"/>
        <v/>
      </c>
      <c r="AY2579" s="283" t="str">
        <f t="shared" si="312"/>
        <v/>
      </c>
      <c r="AZ2579" s="283" t="str">
        <f t="shared" si="313"/>
        <v/>
      </c>
      <c r="BA2579" s="283" t="str">
        <f t="shared" si="314"/>
        <v/>
      </c>
      <c r="BD2579" s="254" t="str">
        <f>IF(W2579="","",IF(F2579="休日",AW2579,IF(F2579="法休",AW2579,VLOOKUP(F2579,カレンダマスタ!$Q$56:$R$69,2,FALSE))))</f>
        <v/>
      </c>
      <c r="BG2579" s="254" t="str">
        <f t="shared" si="315"/>
        <v/>
      </c>
      <c r="BH2579" s="254" t="str">
        <f>IF(AX2579="","",IF(P2579&lt;&gt;"","",IF(BG2579="CS","OK",IF(VLOOKUP(E2579,カレンダマスタ!$A$5:$D$381,4,FALSE)&gt;0,"",IF(OR(AX2579*24&gt;10.84,AZ2579*24&lt;14.5)=TRUE,"×","OK")))))</f>
        <v/>
      </c>
    </row>
    <row r="2580" spans="2:60">
      <c r="B2580" s="111"/>
      <c r="C2580" s="385" t="str">
        <f>IF(STEP!C2580&lt;&gt;"",STEP!C2580,"")</f>
        <v/>
      </c>
      <c r="D2580" s="386" t="str">
        <f>IF(STEP!D2580&lt;&gt;"",STEP!D2580,"")</f>
        <v/>
      </c>
      <c r="E2580" s="387" t="str">
        <f>IF(STEP!E2580&lt;&gt;"",STEP!E2580,"")</f>
        <v/>
      </c>
      <c r="F2580" s="256"/>
      <c r="G2580" s="257"/>
      <c r="H2580" s="254"/>
      <c r="I2580" s="254"/>
      <c r="J2580" s="254"/>
      <c r="K2580" s="254"/>
      <c r="L2580" s="254"/>
      <c r="M2580" s="254"/>
      <c r="N2580" s="254"/>
      <c r="O2580" s="254"/>
      <c r="P2580" s="254"/>
      <c r="Q2580" s="254"/>
      <c r="R2580" s="254"/>
      <c r="S2580" s="254"/>
      <c r="T2580" s="254"/>
      <c r="U2580" s="254"/>
      <c r="V2580" s="254"/>
      <c r="W2580" s="254"/>
      <c r="X2580" s="254"/>
      <c r="Y2580" s="254"/>
      <c r="Z2580" s="254"/>
      <c r="AA2580" s="254"/>
      <c r="AB2580" s="254"/>
      <c r="AC2580" s="254"/>
      <c r="AD2580" s="254"/>
      <c r="AE2580" s="255"/>
      <c r="AF2580" s="255"/>
      <c r="AG2580" s="255"/>
      <c r="AH2580" s="255"/>
      <c r="AI2580" s="255"/>
      <c r="AJ2580" s="255"/>
      <c r="AK2580" s="255"/>
      <c r="AL2580" s="255"/>
      <c r="AM2580" s="255"/>
      <c r="AN2580" s="255"/>
      <c r="AO2580" s="254"/>
      <c r="AP2580" s="254"/>
      <c r="AQ2580" s="254"/>
      <c r="AR2580" s="254"/>
      <c r="AS2580" s="254"/>
      <c r="AT2580" s="254"/>
      <c r="AU2580" s="254"/>
      <c r="AW2580" s="283" t="str">
        <f t="shared" si="310"/>
        <v/>
      </c>
      <c r="AX2580" s="283" t="str">
        <f t="shared" si="311"/>
        <v/>
      </c>
      <c r="AY2580" s="283" t="str">
        <f t="shared" si="312"/>
        <v/>
      </c>
      <c r="AZ2580" s="283" t="str">
        <f t="shared" si="313"/>
        <v/>
      </c>
      <c r="BA2580" s="283" t="str">
        <f t="shared" si="314"/>
        <v/>
      </c>
      <c r="BD2580" s="254" t="str">
        <f>IF(W2580="","",IF(F2580="休日",AW2580,IF(F2580="法休",AW2580,VLOOKUP(F2580,カレンダマスタ!$Q$56:$R$69,2,FALSE))))</f>
        <v/>
      </c>
      <c r="BG2580" s="254" t="str">
        <f t="shared" si="315"/>
        <v/>
      </c>
      <c r="BH2580" s="254" t="str">
        <f>IF(AX2580="","",IF(P2580&lt;&gt;"","",IF(BG2580="CS","OK",IF(VLOOKUP(E2580,カレンダマスタ!$A$5:$D$381,4,FALSE)&gt;0,"",IF(OR(AX2580*24&gt;10.84,AZ2580*24&lt;14.5)=TRUE,"×","OK")))))</f>
        <v/>
      </c>
    </row>
    <row r="2581" spans="2:60">
      <c r="B2581" s="111"/>
      <c r="C2581" s="385" t="str">
        <f>IF(STEP!C2581&lt;&gt;"",STEP!C2581,"")</f>
        <v/>
      </c>
      <c r="D2581" s="386" t="str">
        <f>IF(STEP!D2581&lt;&gt;"",STEP!D2581,"")</f>
        <v/>
      </c>
      <c r="E2581" s="387" t="str">
        <f>IF(STEP!E2581&lt;&gt;"",STEP!E2581,"")</f>
        <v/>
      </c>
      <c r="F2581" s="256"/>
      <c r="G2581" s="252"/>
      <c r="H2581" s="254"/>
      <c r="I2581" s="254"/>
      <c r="J2581" s="254"/>
      <c r="K2581" s="254"/>
      <c r="L2581" s="254"/>
      <c r="M2581" s="254"/>
      <c r="N2581" s="254"/>
      <c r="O2581" s="254"/>
      <c r="P2581" s="254"/>
      <c r="Q2581" s="254"/>
      <c r="R2581" s="254"/>
      <c r="S2581" s="254"/>
      <c r="T2581" s="254"/>
      <c r="U2581" s="254"/>
      <c r="V2581" s="254"/>
      <c r="W2581" s="254"/>
      <c r="X2581" s="254"/>
      <c r="Y2581" s="254"/>
      <c r="Z2581" s="254"/>
      <c r="AA2581" s="254"/>
      <c r="AB2581" s="254"/>
      <c r="AC2581" s="254"/>
      <c r="AD2581" s="254"/>
      <c r="AE2581" s="255"/>
      <c r="AF2581" s="255"/>
      <c r="AG2581" s="255"/>
      <c r="AH2581" s="255"/>
      <c r="AI2581" s="255"/>
      <c r="AJ2581" s="255"/>
      <c r="AK2581" s="255"/>
      <c r="AL2581" s="255"/>
      <c r="AM2581" s="255"/>
      <c r="AN2581" s="255"/>
      <c r="AO2581" s="254"/>
      <c r="AP2581" s="254"/>
      <c r="AQ2581" s="254"/>
      <c r="AR2581" s="254"/>
      <c r="AS2581" s="254"/>
      <c r="AT2581" s="254"/>
      <c r="AU2581" s="254"/>
      <c r="AW2581" s="283" t="str">
        <f t="shared" si="310"/>
        <v/>
      </c>
      <c r="AX2581" s="283" t="str">
        <f t="shared" si="311"/>
        <v/>
      </c>
      <c r="AY2581" s="283" t="str">
        <f t="shared" si="312"/>
        <v/>
      </c>
      <c r="AZ2581" s="283" t="str">
        <f t="shared" si="313"/>
        <v/>
      </c>
      <c r="BA2581" s="283" t="str">
        <f t="shared" si="314"/>
        <v/>
      </c>
      <c r="BD2581" s="254" t="str">
        <f>IF(W2581="","",IF(F2581="休日",AW2581,IF(F2581="法休",AW2581,VLOOKUP(F2581,カレンダマスタ!$Q$56:$R$69,2,FALSE))))</f>
        <v/>
      </c>
      <c r="BG2581" s="254" t="str">
        <f t="shared" si="315"/>
        <v/>
      </c>
      <c r="BH2581" s="254" t="str">
        <f>IF(AX2581="","",IF(P2581&lt;&gt;"","",IF(BG2581="CS","OK",IF(VLOOKUP(E2581,カレンダマスタ!$A$5:$D$381,4,FALSE)&gt;0,"",IF(OR(AX2581*24&gt;10.84,AZ2581*24&lt;14.5)=TRUE,"×","OK")))))</f>
        <v/>
      </c>
    </row>
    <row r="2582" spans="2:60">
      <c r="B2582" s="111"/>
      <c r="C2582" s="388" t="str">
        <f>IF(STEP!C2582&lt;&gt;"",STEP!C2582,"")</f>
        <v/>
      </c>
      <c r="D2582" s="389" t="str">
        <f>IF(STEP!D2582&lt;&gt;"",STEP!D2582,"")</f>
        <v/>
      </c>
      <c r="E2582" s="390" t="str">
        <f>IF(STEP!E2582&lt;&gt;"",STEP!E2582,"")</f>
        <v/>
      </c>
      <c r="F2582" s="259"/>
      <c r="G2582" s="258"/>
      <c r="H2582" s="260"/>
      <c r="I2582" s="260"/>
      <c r="J2582" s="260"/>
      <c r="K2582" s="260"/>
      <c r="L2582" s="260"/>
      <c r="M2582" s="260"/>
      <c r="N2582" s="260"/>
      <c r="O2582" s="260"/>
      <c r="P2582" s="260"/>
      <c r="Q2582" s="260"/>
      <c r="R2582" s="260"/>
      <c r="S2582" s="260"/>
      <c r="T2582" s="260"/>
      <c r="U2582" s="260"/>
      <c r="V2582" s="260"/>
      <c r="W2582" s="260"/>
      <c r="X2582" s="260"/>
      <c r="Y2582" s="260"/>
      <c r="Z2582" s="260"/>
      <c r="AA2582" s="260"/>
      <c r="AB2582" s="260"/>
      <c r="AC2582" s="260"/>
      <c r="AD2582" s="260"/>
      <c r="AE2582" s="261"/>
      <c r="AF2582" s="261"/>
      <c r="AG2582" s="261"/>
      <c r="AH2582" s="261"/>
      <c r="AI2582" s="261"/>
      <c r="AJ2582" s="261"/>
      <c r="AK2582" s="261"/>
      <c r="AL2582" s="261"/>
      <c r="AM2582" s="261"/>
      <c r="AN2582" s="261"/>
      <c r="AO2582" s="260"/>
      <c r="AP2582" s="260"/>
      <c r="AQ2582" s="260"/>
      <c r="AR2582" s="260"/>
      <c r="AS2582" s="260"/>
      <c r="AT2582" s="260"/>
      <c r="AU2582" s="260"/>
      <c r="AW2582" s="284" t="str">
        <f t="shared" si="310"/>
        <v/>
      </c>
      <c r="AX2582" s="284" t="str">
        <f t="shared" si="311"/>
        <v/>
      </c>
      <c r="AY2582" s="284" t="str">
        <f t="shared" si="312"/>
        <v/>
      </c>
      <c r="AZ2582" s="284" t="str">
        <f t="shared" si="313"/>
        <v/>
      </c>
      <c r="BA2582" s="284" t="str">
        <f t="shared" si="314"/>
        <v/>
      </c>
      <c r="BD2582" s="260" t="str">
        <f>IF(W2582="","",IF(F2582="休日",AW2582,IF(F2582="法休",AW2582,VLOOKUP(F2582,カレンダマスタ!$Q$56:$R$69,2,FALSE))))</f>
        <v/>
      </c>
      <c r="BG2582" s="260" t="str">
        <f t="shared" si="315"/>
        <v/>
      </c>
      <c r="BH2582" s="260" t="str">
        <f>IF(AX2582="","",IF(P2582&lt;&gt;"","",IF(BG2582="CS","OK",IF(VLOOKUP(E2582,カレンダマスタ!$A$5:$D$381,4,FALSE)&gt;0,"",IF(OR(AX2582*24&gt;10.84,AZ2582*24&lt;14.5)=TRUE,"×","OK")))))</f>
        <v/>
      </c>
    </row>
    <row r="2583" spans="2:60">
      <c r="B2583" s="111"/>
      <c r="C2583" s="391" t="str">
        <f>IF(STEP!C2583&lt;&gt;"",STEP!C2583,"")</f>
        <v/>
      </c>
      <c r="D2583" s="392" t="str">
        <f>IF(STEP!D2583&lt;&gt;"",STEP!D2583,"")</f>
        <v/>
      </c>
      <c r="E2583" s="393" t="str">
        <f>IF(STEP!E2583&lt;&gt;"",STEP!E2583,"")</f>
        <v/>
      </c>
      <c r="F2583" s="263"/>
      <c r="G2583" s="262"/>
      <c r="H2583" s="264"/>
      <c r="I2583" s="264"/>
      <c r="J2583" s="264"/>
      <c r="K2583" s="264"/>
      <c r="L2583" s="264"/>
      <c r="M2583" s="264"/>
      <c r="N2583" s="264"/>
      <c r="O2583" s="264"/>
      <c r="P2583" s="264"/>
      <c r="Q2583" s="264"/>
      <c r="R2583" s="264"/>
      <c r="S2583" s="264"/>
      <c r="T2583" s="264"/>
      <c r="U2583" s="264"/>
      <c r="V2583" s="264"/>
      <c r="W2583" s="264"/>
      <c r="X2583" s="264"/>
      <c r="Y2583" s="264"/>
      <c r="Z2583" s="264"/>
      <c r="AA2583" s="264"/>
      <c r="AB2583" s="264"/>
      <c r="AC2583" s="264"/>
      <c r="AD2583" s="264"/>
      <c r="AE2583" s="265"/>
      <c r="AF2583" s="265"/>
      <c r="AG2583" s="265"/>
      <c r="AH2583" s="265"/>
      <c r="AI2583" s="265"/>
      <c r="AJ2583" s="265"/>
      <c r="AK2583" s="265"/>
      <c r="AL2583" s="265"/>
      <c r="AM2583" s="265"/>
      <c r="AN2583" s="265"/>
      <c r="AO2583" s="264"/>
      <c r="AP2583" s="264"/>
      <c r="AQ2583" s="264"/>
      <c r="AR2583" s="264"/>
      <c r="AS2583" s="264"/>
      <c r="AT2583" s="264"/>
      <c r="AU2583" s="264"/>
      <c r="AW2583" s="285" t="str">
        <f t="shared" si="310"/>
        <v/>
      </c>
      <c r="AX2583" s="285" t="str">
        <f t="shared" si="311"/>
        <v/>
      </c>
      <c r="AY2583" s="285" t="str">
        <f t="shared" si="312"/>
        <v/>
      </c>
      <c r="AZ2583" s="285" t="str">
        <f t="shared" si="313"/>
        <v/>
      </c>
      <c r="BA2583" s="285" t="str">
        <f t="shared" si="314"/>
        <v/>
      </c>
      <c r="BD2583" s="264" t="str">
        <f>IF(W2583="","",IF(F2583="休日",AW2583,IF(F2583="法休",AW2583,VLOOKUP(F2583,カレンダマスタ!$Q$56:$R$69,2,FALSE))))</f>
        <v/>
      </c>
      <c r="BG2583" s="264" t="str">
        <f t="shared" si="315"/>
        <v/>
      </c>
      <c r="BH2583" s="264" t="str">
        <f>IF(AX2583="","",IF(P2583&lt;&gt;"","",IF(BG2583="CS","OK",IF(VLOOKUP(E2583,カレンダマスタ!$A$5:$D$381,4,FALSE)&gt;0,"",IF(OR(AX2583*24&gt;10.84,AZ2583*24&lt;14.5)=TRUE,"×","OK")))))</f>
        <v/>
      </c>
    </row>
    <row r="2584" spans="2:60">
      <c r="B2584" s="111"/>
      <c r="C2584" s="385" t="str">
        <f>IF(STEP!C2584&lt;&gt;"",STEP!C2584,"")</f>
        <v/>
      </c>
      <c r="D2584" s="386" t="str">
        <f>IF(STEP!D2584&lt;&gt;"",STEP!D2584,"")</f>
        <v/>
      </c>
      <c r="E2584" s="387" t="str">
        <f>IF(STEP!E2584&lt;&gt;"",STEP!E2584,"")</f>
        <v/>
      </c>
      <c r="F2584" s="253"/>
      <c r="G2584" s="252"/>
      <c r="H2584" s="254"/>
      <c r="I2584" s="254"/>
      <c r="J2584" s="254"/>
      <c r="K2584" s="254"/>
      <c r="L2584" s="254"/>
      <c r="M2584" s="254"/>
      <c r="N2584" s="254"/>
      <c r="O2584" s="254"/>
      <c r="P2584" s="254"/>
      <c r="Q2584" s="254"/>
      <c r="R2584" s="254"/>
      <c r="S2584" s="254"/>
      <c r="T2584" s="254"/>
      <c r="U2584" s="254"/>
      <c r="V2584" s="254"/>
      <c r="W2584" s="254"/>
      <c r="X2584" s="254"/>
      <c r="Y2584" s="254"/>
      <c r="Z2584" s="254"/>
      <c r="AA2584" s="254"/>
      <c r="AB2584" s="254"/>
      <c r="AC2584" s="254"/>
      <c r="AD2584" s="254"/>
      <c r="AE2584" s="255"/>
      <c r="AF2584" s="255"/>
      <c r="AG2584" s="255"/>
      <c r="AH2584" s="255"/>
      <c r="AI2584" s="255"/>
      <c r="AJ2584" s="255"/>
      <c r="AK2584" s="255"/>
      <c r="AL2584" s="255"/>
      <c r="AM2584" s="255"/>
      <c r="AN2584" s="255"/>
      <c r="AO2584" s="254"/>
      <c r="AP2584" s="254"/>
      <c r="AQ2584" s="254"/>
      <c r="AR2584" s="254"/>
      <c r="AS2584" s="254"/>
      <c r="AT2584" s="254"/>
      <c r="AU2584" s="254"/>
      <c r="AW2584" s="283" t="str">
        <f t="shared" si="310"/>
        <v/>
      </c>
      <c r="AX2584" s="283" t="str">
        <f t="shared" si="311"/>
        <v/>
      </c>
      <c r="AY2584" s="283" t="str">
        <f t="shared" si="312"/>
        <v/>
      </c>
      <c r="AZ2584" s="283" t="str">
        <f t="shared" si="313"/>
        <v/>
      </c>
      <c r="BA2584" s="283" t="str">
        <f t="shared" si="314"/>
        <v/>
      </c>
      <c r="BD2584" s="254" t="str">
        <f>IF(W2584="","",IF(F2584="休日",AW2584,IF(F2584="法休",AW2584,VLOOKUP(F2584,カレンダマスタ!$Q$56:$R$69,2,FALSE))))</f>
        <v/>
      </c>
      <c r="BG2584" s="254" t="str">
        <f t="shared" si="315"/>
        <v/>
      </c>
      <c r="BH2584" s="254" t="str">
        <f>IF(AX2584="","",IF(P2584&lt;&gt;"","",IF(BG2584="CS","OK",IF(VLOOKUP(E2584,カレンダマスタ!$A$5:$D$381,4,FALSE)&gt;0,"",IF(OR(AX2584*24&gt;10.84,AZ2584*24&lt;14.5)=TRUE,"×","OK")))))</f>
        <v/>
      </c>
    </row>
    <row r="2585" spans="2:60">
      <c r="B2585" s="111"/>
      <c r="C2585" s="385" t="str">
        <f>IF(STEP!C2585&lt;&gt;"",STEP!C2585,"")</f>
        <v/>
      </c>
      <c r="D2585" s="386" t="str">
        <f>IF(STEP!D2585&lt;&gt;"",STEP!D2585,"")</f>
        <v/>
      </c>
      <c r="E2585" s="387" t="str">
        <f>IF(STEP!E2585&lt;&gt;"",STEP!E2585,"")</f>
        <v/>
      </c>
      <c r="F2585" s="253"/>
      <c r="G2585" s="252"/>
      <c r="H2585" s="254"/>
      <c r="I2585" s="254"/>
      <c r="J2585" s="254"/>
      <c r="K2585" s="254"/>
      <c r="L2585" s="254"/>
      <c r="M2585" s="254"/>
      <c r="N2585" s="254"/>
      <c r="O2585" s="254"/>
      <c r="P2585" s="254"/>
      <c r="Q2585" s="254"/>
      <c r="R2585" s="254"/>
      <c r="S2585" s="254"/>
      <c r="T2585" s="254"/>
      <c r="U2585" s="254"/>
      <c r="V2585" s="254"/>
      <c r="W2585" s="254"/>
      <c r="X2585" s="254"/>
      <c r="Y2585" s="254"/>
      <c r="Z2585" s="254"/>
      <c r="AA2585" s="254"/>
      <c r="AB2585" s="254"/>
      <c r="AC2585" s="254"/>
      <c r="AD2585" s="254"/>
      <c r="AE2585" s="255"/>
      <c r="AF2585" s="255"/>
      <c r="AG2585" s="255"/>
      <c r="AH2585" s="255"/>
      <c r="AI2585" s="255"/>
      <c r="AJ2585" s="255"/>
      <c r="AK2585" s="255"/>
      <c r="AL2585" s="255"/>
      <c r="AM2585" s="255"/>
      <c r="AN2585" s="255"/>
      <c r="AO2585" s="254"/>
      <c r="AP2585" s="254"/>
      <c r="AQ2585" s="254"/>
      <c r="AR2585" s="254"/>
      <c r="AS2585" s="254"/>
      <c r="AT2585" s="254"/>
      <c r="AU2585" s="254"/>
      <c r="AW2585" s="283" t="str">
        <f t="shared" si="310"/>
        <v/>
      </c>
      <c r="AX2585" s="283" t="str">
        <f t="shared" si="311"/>
        <v/>
      </c>
      <c r="AY2585" s="283" t="str">
        <f t="shared" si="312"/>
        <v/>
      </c>
      <c r="AZ2585" s="283" t="str">
        <f t="shared" si="313"/>
        <v/>
      </c>
      <c r="BA2585" s="283" t="str">
        <f t="shared" si="314"/>
        <v/>
      </c>
      <c r="BD2585" s="254" t="str">
        <f>IF(W2585="","",IF(F2585="休日",AW2585,IF(F2585="法休",AW2585,VLOOKUP(F2585,カレンダマスタ!$Q$56:$R$69,2,FALSE))))</f>
        <v/>
      </c>
      <c r="BG2585" s="254" t="str">
        <f t="shared" si="315"/>
        <v/>
      </c>
      <c r="BH2585" s="254" t="str">
        <f>IF(AX2585="","",IF(P2585&lt;&gt;"","",IF(BG2585="CS","OK",IF(VLOOKUP(E2585,カレンダマスタ!$A$5:$D$381,4,FALSE)&gt;0,"",IF(OR(AX2585*24&gt;10.84,AZ2585*24&lt;14.5)=TRUE,"×","OK")))))</f>
        <v/>
      </c>
    </row>
    <row r="2586" spans="2:60">
      <c r="B2586" s="111"/>
      <c r="C2586" s="385" t="str">
        <f>IF(STEP!C2586&lt;&gt;"",STEP!C2586,"")</f>
        <v/>
      </c>
      <c r="D2586" s="386" t="str">
        <f>IF(STEP!D2586&lt;&gt;"",STEP!D2586,"")</f>
        <v/>
      </c>
      <c r="E2586" s="387" t="str">
        <f>IF(STEP!E2586&lt;&gt;"",STEP!E2586,"")</f>
        <v/>
      </c>
      <c r="F2586" s="256"/>
      <c r="G2586" s="257"/>
      <c r="H2586" s="254"/>
      <c r="I2586" s="254"/>
      <c r="J2586" s="254"/>
      <c r="K2586" s="254"/>
      <c r="L2586" s="254"/>
      <c r="M2586" s="254"/>
      <c r="N2586" s="254"/>
      <c r="O2586" s="254"/>
      <c r="P2586" s="254"/>
      <c r="Q2586" s="254"/>
      <c r="R2586" s="254"/>
      <c r="S2586" s="254"/>
      <c r="T2586" s="254"/>
      <c r="U2586" s="254"/>
      <c r="V2586" s="254"/>
      <c r="W2586" s="254"/>
      <c r="X2586" s="254"/>
      <c r="Y2586" s="254"/>
      <c r="Z2586" s="254"/>
      <c r="AA2586" s="254"/>
      <c r="AB2586" s="254"/>
      <c r="AC2586" s="254"/>
      <c r="AD2586" s="254"/>
      <c r="AE2586" s="255"/>
      <c r="AF2586" s="255"/>
      <c r="AG2586" s="255"/>
      <c r="AH2586" s="255"/>
      <c r="AI2586" s="255"/>
      <c r="AJ2586" s="255"/>
      <c r="AK2586" s="255"/>
      <c r="AL2586" s="255"/>
      <c r="AM2586" s="255"/>
      <c r="AN2586" s="255"/>
      <c r="AO2586" s="254"/>
      <c r="AP2586" s="254"/>
      <c r="AQ2586" s="254"/>
      <c r="AR2586" s="254"/>
      <c r="AS2586" s="254"/>
      <c r="AT2586" s="254"/>
      <c r="AU2586" s="254"/>
      <c r="AW2586" s="283" t="str">
        <f t="shared" si="310"/>
        <v/>
      </c>
      <c r="AX2586" s="283" t="str">
        <f t="shared" si="311"/>
        <v/>
      </c>
      <c r="AY2586" s="283" t="str">
        <f t="shared" si="312"/>
        <v/>
      </c>
      <c r="AZ2586" s="283" t="str">
        <f t="shared" si="313"/>
        <v/>
      </c>
      <c r="BA2586" s="283" t="str">
        <f t="shared" si="314"/>
        <v/>
      </c>
      <c r="BD2586" s="254" t="str">
        <f>IF(W2586="","",IF(F2586="休日",AW2586,IF(F2586="法休",AW2586,VLOOKUP(F2586,カレンダマスタ!$Q$56:$R$69,2,FALSE))))</f>
        <v/>
      </c>
      <c r="BG2586" s="254" t="str">
        <f t="shared" si="315"/>
        <v/>
      </c>
      <c r="BH2586" s="254" t="str">
        <f>IF(AX2586="","",IF(P2586&lt;&gt;"","",IF(BG2586="CS","OK",IF(VLOOKUP(E2586,カレンダマスタ!$A$5:$D$381,4,FALSE)&gt;0,"",IF(OR(AX2586*24&gt;10.84,AZ2586*24&lt;14.5)=TRUE,"×","OK")))))</f>
        <v/>
      </c>
    </row>
    <row r="2587" spans="2:60">
      <c r="B2587" s="111"/>
      <c r="C2587" s="385" t="str">
        <f>IF(STEP!C2587&lt;&gt;"",STEP!C2587,"")</f>
        <v/>
      </c>
      <c r="D2587" s="386" t="str">
        <f>IF(STEP!D2587&lt;&gt;"",STEP!D2587,"")</f>
        <v/>
      </c>
      <c r="E2587" s="387" t="str">
        <f>IF(STEP!E2587&lt;&gt;"",STEP!E2587,"")</f>
        <v/>
      </c>
      <c r="F2587" s="256"/>
      <c r="G2587" s="257"/>
      <c r="H2587" s="254"/>
      <c r="I2587" s="254"/>
      <c r="J2587" s="254"/>
      <c r="K2587" s="254"/>
      <c r="L2587" s="254"/>
      <c r="M2587" s="254"/>
      <c r="N2587" s="254"/>
      <c r="O2587" s="254"/>
      <c r="P2587" s="254"/>
      <c r="Q2587" s="254"/>
      <c r="R2587" s="254"/>
      <c r="S2587" s="254"/>
      <c r="T2587" s="254"/>
      <c r="U2587" s="254"/>
      <c r="V2587" s="254"/>
      <c r="W2587" s="254"/>
      <c r="X2587" s="254"/>
      <c r="Y2587" s="254"/>
      <c r="Z2587" s="254"/>
      <c r="AA2587" s="254"/>
      <c r="AB2587" s="254"/>
      <c r="AC2587" s="254"/>
      <c r="AD2587" s="254"/>
      <c r="AE2587" s="255"/>
      <c r="AF2587" s="255"/>
      <c r="AG2587" s="255"/>
      <c r="AH2587" s="255"/>
      <c r="AI2587" s="255"/>
      <c r="AJ2587" s="255"/>
      <c r="AK2587" s="255"/>
      <c r="AL2587" s="255"/>
      <c r="AM2587" s="255"/>
      <c r="AN2587" s="255"/>
      <c r="AO2587" s="254"/>
      <c r="AP2587" s="254"/>
      <c r="AQ2587" s="254"/>
      <c r="AR2587" s="254"/>
      <c r="AS2587" s="254"/>
      <c r="AT2587" s="254"/>
      <c r="AU2587" s="254"/>
      <c r="AW2587" s="283" t="str">
        <f t="shared" si="310"/>
        <v/>
      </c>
      <c r="AX2587" s="283" t="str">
        <f t="shared" si="311"/>
        <v/>
      </c>
      <c r="AY2587" s="283" t="str">
        <f t="shared" si="312"/>
        <v/>
      </c>
      <c r="AZ2587" s="283" t="str">
        <f t="shared" si="313"/>
        <v/>
      </c>
      <c r="BA2587" s="283" t="str">
        <f t="shared" si="314"/>
        <v/>
      </c>
      <c r="BD2587" s="254" t="str">
        <f>IF(W2587="","",IF(F2587="休日",AW2587,IF(F2587="法休",AW2587,VLOOKUP(F2587,カレンダマスタ!$Q$56:$R$69,2,FALSE))))</f>
        <v/>
      </c>
      <c r="BG2587" s="254" t="str">
        <f t="shared" si="315"/>
        <v/>
      </c>
      <c r="BH2587" s="254" t="str">
        <f>IF(AX2587="","",IF(P2587&lt;&gt;"","",IF(BG2587="CS","OK",IF(VLOOKUP(E2587,カレンダマスタ!$A$5:$D$381,4,FALSE)&gt;0,"",IF(OR(AX2587*24&gt;10.84,AZ2587*24&lt;14.5)=TRUE,"×","OK")))))</f>
        <v/>
      </c>
    </row>
    <row r="2588" spans="2:60">
      <c r="B2588" s="111"/>
      <c r="C2588" s="385" t="str">
        <f>IF(STEP!C2588&lt;&gt;"",STEP!C2588,"")</f>
        <v/>
      </c>
      <c r="D2588" s="386" t="str">
        <f>IF(STEP!D2588&lt;&gt;"",STEP!D2588,"")</f>
        <v/>
      </c>
      <c r="E2588" s="387" t="str">
        <f>IF(STEP!E2588&lt;&gt;"",STEP!E2588,"")</f>
        <v/>
      </c>
      <c r="F2588" s="256"/>
      <c r="G2588" s="257"/>
      <c r="H2588" s="254"/>
      <c r="I2588" s="254"/>
      <c r="J2588" s="254"/>
      <c r="K2588" s="254"/>
      <c r="L2588" s="254"/>
      <c r="M2588" s="254"/>
      <c r="N2588" s="254"/>
      <c r="O2588" s="254"/>
      <c r="P2588" s="254"/>
      <c r="Q2588" s="254"/>
      <c r="R2588" s="254"/>
      <c r="S2588" s="254"/>
      <c r="T2588" s="254"/>
      <c r="U2588" s="254"/>
      <c r="V2588" s="254"/>
      <c r="W2588" s="254"/>
      <c r="X2588" s="254"/>
      <c r="Y2588" s="254"/>
      <c r="Z2588" s="254"/>
      <c r="AA2588" s="254"/>
      <c r="AB2588" s="254"/>
      <c r="AC2588" s="254"/>
      <c r="AD2588" s="254"/>
      <c r="AE2588" s="255"/>
      <c r="AF2588" s="255"/>
      <c r="AG2588" s="255"/>
      <c r="AH2588" s="255"/>
      <c r="AI2588" s="255"/>
      <c r="AJ2588" s="255"/>
      <c r="AK2588" s="255"/>
      <c r="AL2588" s="255"/>
      <c r="AM2588" s="255"/>
      <c r="AN2588" s="255"/>
      <c r="AO2588" s="254"/>
      <c r="AP2588" s="254"/>
      <c r="AQ2588" s="254"/>
      <c r="AR2588" s="254"/>
      <c r="AS2588" s="254"/>
      <c r="AT2588" s="254"/>
      <c r="AU2588" s="254"/>
      <c r="AW2588" s="283" t="str">
        <f t="shared" si="310"/>
        <v/>
      </c>
      <c r="AX2588" s="283" t="str">
        <f t="shared" si="311"/>
        <v/>
      </c>
      <c r="AY2588" s="283" t="str">
        <f t="shared" si="312"/>
        <v/>
      </c>
      <c r="AZ2588" s="283" t="str">
        <f t="shared" si="313"/>
        <v/>
      </c>
      <c r="BA2588" s="283" t="str">
        <f t="shared" si="314"/>
        <v/>
      </c>
      <c r="BD2588" s="254" t="str">
        <f>IF(W2588="","",IF(F2588="休日",AW2588,IF(F2588="法休",AW2588,VLOOKUP(F2588,カレンダマスタ!$Q$56:$R$69,2,FALSE))))</f>
        <v/>
      </c>
      <c r="BG2588" s="254" t="str">
        <f t="shared" si="315"/>
        <v/>
      </c>
      <c r="BH2588" s="254" t="str">
        <f>IF(AX2588="","",IF(P2588&lt;&gt;"","",IF(BG2588="CS","OK",IF(VLOOKUP(E2588,カレンダマスタ!$A$5:$D$381,4,FALSE)&gt;0,"",IF(OR(AX2588*24&gt;10.84,AZ2588*24&lt;14.5)=TRUE,"×","OK")))))</f>
        <v/>
      </c>
    </row>
    <row r="2589" spans="2:60">
      <c r="B2589" s="111"/>
      <c r="C2589" s="388" t="str">
        <f>IF(STEP!C2589&lt;&gt;"",STEP!C2589,"")</f>
        <v/>
      </c>
      <c r="D2589" s="389" t="str">
        <f>IF(STEP!D2589&lt;&gt;"",STEP!D2589,"")</f>
        <v/>
      </c>
      <c r="E2589" s="390" t="str">
        <f>IF(STEP!E2589&lt;&gt;"",STEP!E2589,"")</f>
        <v/>
      </c>
      <c r="F2589" s="259"/>
      <c r="G2589" s="266"/>
      <c r="H2589" s="260"/>
      <c r="I2589" s="260"/>
      <c r="J2589" s="260"/>
      <c r="K2589" s="260"/>
      <c r="L2589" s="260"/>
      <c r="M2589" s="260"/>
      <c r="N2589" s="260"/>
      <c r="O2589" s="260"/>
      <c r="P2589" s="260"/>
      <c r="Q2589" s="260"/>
      <c r="R2589" s="260"/>
      <c r="S2589" s="260"/>
      <c r="T2589" s="260"/>
      <c r="U2589" s="260"/>
      <c r="V2589" s="260"/>
      <c r="W2589" s="260"/>
      <c r="X2589" s="260"/>
      <c r="Y2589" s="260"/>
      <c r="Z2589" s="260"/>
      <c r="AA2589" s="260"/>
      <c r="AB2589" s="260"/>
      <c r="AC2589" s="260"/>
      <c r="AD2589" s="260"/>
      <c r="AE2589" s="261"/>
      <c r="AF2589" s="261"/>
      <c r="AG2589" s="261"/>
      <c r="AH2589" s="261"/>
      <c r="AI2589" s="261"/>
      <c r="AJ2589" s="261"/>
      <c r="AK2589" s="261"/>
      <c r="AL2589" s="261"/>
      <c r="AM2589" s="261"/>
      <c r="AN2589" s="261"/>
      <c r="AO2589" s="260"/>
      <c r="AP2589" s="260"/>
      <c r="AQ2589" s="260"/>
      <c r="AR2589" s="260"/>
      <c r="AS2589" s="260"/>
      <c r="AT2589" s="260"/>
      <c r="AU2589" s="260"/>
      <c r="AW2589" s="284" t="str">
        <f t="shared" si="310"/>
        <v/>
      </c>
      <c r="AX2589" s="284" t="str">
        <f t="shared" si="311"/>
        <v/>
      </c>
      <c r="AY2589" s="284" t="str">
        <f t="shared" si="312"/>
        <v/>
      </c>
      <c r="AZ2589" s="284" t="str">
        <f t="shared" si="313"/>
        <v/>
      </c>
      <c r="BA2589" s="284" t="str">
        <f t="shared" si="314"/>
        <v/>
      </c>
      <c r="BD2589" s="260" t="str">
        <f>IF(W2589="","",IF(F2589="休日",AW2589,IF(F2589="法休",AW2589,VLOOKUP(F2589,カレンダマスタ!$Q$56:$R$69,2,FALSE))))</f>
        <v/>
      </c>
      <c r="BG2589" s="260" t="str">
        <f t="shared" si="315"/>
        <v/>
      </c>
      <c r="BH2589" s="260" t="str">
        <f>IF(AX2589="","",IF(P2589&lt;&gt;"","",IF(BG2589="CS","OK",IF(VLOOKUP(E2589,カレンダマスタ!$A$5:$D$381,4,FALSE)&gt;0,"",IF(OR(AX2589*24&gt;10.84,AZ2589*24&lt;14.5)=TRUE,"×","OK")))))</f>
        <v/>
      </c>
    </row>
    <row r="2590" spans="2:60">
      <c r="B2590" s="111"/>
      <c r="C2590" s="391" t="str">
        <f>IF(STEP!C2590&lt;&gt;"",STEP!C2590,"")</f>
        <v/>
      </c>
      <c r="D2590" s="392" t="str">
        <f>IF(STEP!D2590&lt;&gt;"",STEP!D2590,"")</f>
        <v/>
      </c>
      <c r="E2590" s="393" t="str">
        <f>IF(STEP!E2590&lt;&gt;"",STEP!E2590,"")</f>
        <v/>
      </c>
      <c r="F2590" s="263"/>
      <c r="G2590" s="267"/>
      <c r="H2590" s="264"/>
      <c r="I2590" s="264"/>
      <c r="J2590" s="264"/>
      <c r="K2590" s="264"/>
      <c r="L2590" s="264"/>
      <c r="M2590" s="264"/>
      <c r="N2590" s="264"/>
      <c r="O2590" s="264"/>
      <c r="P2590" s="264"/>
      <c r="Q2590" s="264"/>
      <c r="R2590" s="264"/>
      <c r="S2590" s="264"/>
      <c r="T2590" s="264"/>
      <c r="U2590" s="264"/>
      <c r="V2590" s="264"/>
      <c r="W2590" s="264"/>
      <c r="X2590" s="264"/>
      <c r="Y2590" s="264"/>
      <c r="Z2590" s="264"/>
      <c r="AA2590" s="264"/>
      <c r="AB2590" s="264"/>
      <c r="AC2590" s="264"/>
      <c r="AD2590" s="264"/>
      <c r="AE2590" s="265"/>
      <c r="AF2590" s="265"/>
      <c r="AG2590" s="265"/>
      <c r="AH2590" s="265"/>
      <c r="AI2590" s="265"/>
      <c r="AJ2590" s="265"/>
      <c r="AK2590" s="265"/>
      <c r="AL2590" s="265"/>
      <c r="AM2590" s="265"/>
      <c r="AN2590" s="265"/>
      <c r="AO2590" s="264"/>
      <c r="AP2590" s="264"/>
      <c r="AQ2590" s="264"/>
      <c r="AR2590" s="264"/>
      <c r="AS2590" s="264"/>
      <c r="AT2590" s="264"/>
      <c r="AU2590" s="264"/>
      <c r="AW2590" s="285" t="str">
        <f t="shared" si="310"/>
        <v/>
      </c>
      <c r="AX2590" s="285" t="str">
        <f t="shared" si="311"/>
        <v/>
      </c>
      <c r="AY2590" s="285" t="str">
        <f t="shared" si="312"/>
        <v/>
      </c>
      <c r="AZ2590" s="285" t="str">
        <f t="shared" si="313"/>
        <v/>
      </c>
      <c r="BA2590" s="285" t="str">
        <f t="shared" si="314"/>
        <v/>
      </c>
      <c r="BD2590" s="264" t="str">
        <f>IF(W2590="","",IF(F2590="休日",AW2590,IF(F2590="法休",AW2590,VLOOKUP(F2590,カレンダマスタ!$Q$56:$R$69,2,FALSE))))</f>
        <v/>
      </c>
      <c r="BG2590" s="264" t="str">
        <f t="shared" si="315"/>
        <v/>
      </c>
      <c r="BH2590" s="264" t="str">
        <f>IF(AX2590="","",IF(P2590&lt;&gt;"","",IF(BG2590="CS","OK",IF(VLOOKUP(E2590,カレンダマスタ!$A$5:$D$381,4,FALSE)&gt;0,"",IF(OR(AX2590*24&gt;10.84,AZ2590*24&lt;14.5)=TRUE,"×","OK")))))</f>
        <v/>
      </c>
    </row>
    <row r="2591" spans="2:60">
      <c r="B2591" s="111"/>
      <c r="C2591" s="385" t="str">
        <f>IF(STEP!C2591&lt;&gt;"",STEP!C2591,"")</f>
        <v/>
      </c>
      <c r="D2591" s="386" t="str">
        <f>IF(STEP!D2591&lt;&gt;"",STEP!D2591,"")</f>
        <v/>
      </c>
      <c r="E2591" s="387" t="str">
        <f>IF(STEP!E2591&lt;&gt;"",STEP!E2591,"")</f>
        <v/>
      </c>
      <c r="F2591" s="253"/>
      <c r="G2591" s="252"/>
      <c r="H2591" s="254"/>
      <c r="I2591" s="254"/>
      <c r="J2591" s="254"/>
      <c r="K2591" s="254"/>
      <c r="L2591" s="254"/>
      <c r="M2591" s="254"/>
      <c r="N2591" s="254"/>
      <c r="O2591" s="254"/>
      <c r="P2591" s="254"/>
      <c r="Q2591" s="254"/>
      <c r="R2591" s="254"/>
      <c r="S2591" s="254"/>
      <c r="T2591" s="254"/>
      <c r="U2591" s="254"/>
      <c r="V2591" s="254"/>
      <c r="W2591" s="254"/>
      <c r="X2591" s="254"/>
      <c r="Y2591" s="254"/>
      <c r="Z2591" s="254"/>
      <c r="AA2591" s="254"/>
      <c r="AB2591" s="254"/>
      <c r="AC2591" s="254"/>
      <c r="AD2591" s="254"/>
      <c r="AE2591" s="255"/>
      <c r="AF2591" s="255"/>
      <c r="AG2591" s="255"/>
      <c r="AH2591" s="255"/>
      <c r="AI2591" s="255"/>
      <c r="AJ2591" s="255"/>
      <c r="AK2591" s="255"/>
      <c r="AL2591" s="255"/>
      <c r="AM2591" s="255"/>
      <c r="AN2591" s="255"/>
      <c r="AO2591" s="254"/>
      <c r="AP2591" s="254"/>
      <c r="AQ2591" s="254"/>
      <c r="AR2591" s="254"/>
      <c r="AS2591" s="254"/>
      <c r="AT2591" s="254"/>
      <c r="AU2591" s="254"/>
      <c r="AW2591" s="283" t="str">
        <f t="shared" si="310"/>
        <v/>
      </c>
      <c r="AX2591" s="283" t="str">
        <f t="shared" si="311"/>
        <v/>
      </c>
      <c r="AY2591" s="283" t="str">
        <f t="shared" si="312"/>
        <v/>
      </c>
      <c r="AZ2591" s="283" t="str">
        <f t="shared" si="313"/>
        <v/>
      </c>
      <c r="BA2591" s="283" t="str">
        <f t="shared" si="314"/>
        <v/>
      </c>
      <c r="BD2591" s="254" t="str">
        <f>IF(W2591="","",IF(F2591="休日",AW2591,IF(F2591="法休",AW2591,VLOOKUP(F2591,カレンダマスタ!$Q$56:$R$69,2,FALSE))))</f>
        <v/>
      </c>
      <c r="BG2591" s="503" t="str">
        <f t="shared" si="315"/>
        <v/>
      </c>
      <c r="BH2591" s="503" t="str">
        <f>IF(AX2591="","",IF(P2591&lt;&gt;"","",IF(BG2591="CS","OK",IF(VLOOKUP(E2591,カレンダマスタ!$A$5:$D$381,4,FALSE)&gt;0,"",IF(OR(AX2591*24&gt;10.84,AZ2591*24&lt;14.5)=TRUE,"×","OK")))))</f>
        <v/>
      </c>
    </row>
    <row r="2592" spans="2:60">
      <c r="B2592" s="111"/>
      <c r="C2592" s="385" t="str">
        <f>IF(STEP!C2592&lt;&gt;"",STEP!C2592,"")</f>
        <v/>
      </c>
      <c r="D2592" s="386" t="str">
        <f>IF(STEP!D2592&lt;&gt;"",STEP!D2592,"")</f>
        <v/>
      </c>
      <c r="E2592" s="387" t="str">
        <f>IF(STEP!E2592&lt;&gt;"",STEP!E2592,"")</f>
        <v/>
      </c>
      <c r="F2592" s="253"/>
      <c r="G2592" s="252"/>
      <c r="H2592" s="254"/>
      <c r="I2592" s="254"/>
      <c r="J2592" s="254"/>
      <c r="K2592" s="254"/>
      <c r="L2592" s="254"/>
      <c r="M2592" s="254"/>
      <c r="N2592" s="254"/>
      <c r="O2592" s="254"/>
      <c r="P2592" s="254"/>
      <c r="Q2592" s="254"/>
      <c r="R2592" s="254"/>
      <c r="S2592" s="254"/>
      <c r="T2592" s="254"/>
      <c r="U2592" s="254"/>
      <c r="V2592" s="254"/>
      <c r="W2592" s="254"/>
      <c r="X2592" s="254"/>
      <c r="Y2592" s="254"/>
      <c r="Z2592" s="254"/>
      <c r="AA2592" s="254"/>
      <c r="AB2592" s="254"/>
      <c r="AC2592" s="254"/>
      <c r="AD2592" s="254"/>
      <c r="AE2592" s="255"/>
      <c r="AF2592" s="255"/>
      <c r="AG2592" s="255"/>
      <c r="AH2592" s="255"/>
      <c r="AI2592" s="255"/>
      <c r="AJ2592" s="255"/>
      <c r="AK2592" s="255"/>
      <c r="AL2592" s="255"/>
      <c r="AM2592" s="255"/>
      <c r="AN2592" s="255"/>
      <c r="AO2592" s="254"/>
      <c r="AP2592" s="254"/>
      <c r="AQ2592" s="254"/>
      <c r="AR2592" s="254"/>
      <c r="AS2592" s="254"/>
      <c r="AT2592" s="254"/>
      <c r="AU2592" s="254"/>
      <c r="AW2592" s="283" t="str">
        <f t="shared" si="310"/>
        <v/>
      </c>
      <c r="AX2592" s="283" t="str">
        <f t="shared" si="311"/>
        <v/>
      </c>
      <c r="AY2592" s="283" t="str">
        <f t="shared" si="312"/>
        <v/>
      </c>
      <c r="AZ2592" s="283" t="str">
        <f t="shared" si="313"/>
        <v/>
      </c>
      <c r="BA2592" s="283" t="str">
        <f t="shared" si="314"/>
        <v/>
      </c>
      <c r="BD2592" s="254" t="str">
        <f>IF(W2592="","",IF(F2592="休日",AW2592,IF(F2592="法休",AW2592,VLOOKUP(F2592,カレンダマスタ!$Q$56:$R$69,2,FALSE))))</f>
        <v/>
      </c>
      <c r="BG2592" s="254" t="str">
        <f t="shared" si="315"/>
        <v/>
      </c>
      <c r="BH2592" s="254" t="str">
        <f>IF(AX2592="","",IF(P2592&lt;&gt;"","",IF(BG2592="CS","OK",IF(VLOOKUP(E2592,カレンダマスタ!$A$5:$D$381,4,FALSE)&gt;0,"",IF(OR(AX2592*24&gt;10.84,AZ2592*24&lt;14.5)=TRUE,"×","OK")))))</f>
        <v/>
      </c>
    </row>
    <row r="2593" spans="2:60">
      <c r="B2593" s="111"/>
      <c r="C2593" s="385" t="str">
        <f>IF(STEP!C2593&lt;&gt;"",STEP!C2593,"")</f>
        <v/>
      </c>
      <c r="D2593" s="386" t="str">
        <f>IF(STEP!D2593&lt;&gt;"",STEP!D2593,"")</f>
        <v/>
      </c>
      <c r="E2593" s="387" t="str">
        <f>IF(STEP!E2593&lt;&gt;"",STEP!E2593,"")</f>
        <v/>
      </c>
      <c r="F2593" s="256"/>
      <c r="G2593" s="257"/>
      <c r="H2593" s="254"/>
      <c r="I2593" s="254"/>
      <c r="J2593" s="254"/>
      <c r="K2593" s="254"/>
      <c r="L2593" s="254"/>
      <c r="M2593" s="254"/>
      <c r="N2593" s="254"/>
      <c r="O2593" s="254"/>
      <c r="P2593" s="254"/>
      <c r="Q2593" s="254"/>
      <c r="R2593" s="254"/>
      <c r="S2593" s="254"/>
      <c r="T2593" s="254"/>
      <c r="U2593" s="254"/>
      <c r="V2593" s="254"/>
      <c r="W2593" s="254"/>
      <c r="X2593" s="254"/>
      <c r="Y2593" s="254"/>
      <c r="Z2593" s="254"/>
      <c r="AA2593" s="254"/>
      <c r="AB2593" s="254"/>
      <c r="AC2593" s="254"/>
      <c r="AD2593" s="254"/>
      <c r="AE2593" s="255"/>
      <c r="AF2593" s="255"/>
      <c r="AG2593" s="255"/>
      <c r="AH2593" s="255"/>
      <c r="AI2593" s="255"/>
      <c r="AJ2593" s="255"/>
      <c r="AK2593" s="255"/>
      <c r="AL2593" s="255"/>
      <c r="AM2593" s="255"/>
      <c r="AN2593" s="255"/>
      <c r="AO2593" s="254"/>
      <c r="AP2593" s="254"/>
      <c r="AQ2593" s="254"/>
      <c r="AR2593" s="254"/>
      <c r="AS2593" s="254"/>
      <c r="AT2593" s="254"/>
      <c r="AU2593" s="254"/>
      <c r="AW2593" s="283" t="str">
        <f t="shared" si="310"/>
        <v/>
      </c>
      <c r="AX2593" s="283" t="str">
        <f t="shared" si="311"/>
        <v/>
      </c>
      <c r="AY2593" s="283" t="str">
        <f t="shared" si="312"/>
        <v/>
      </c>
      <c r="AZ2593" s="283" t="str">
        <f t="shared" si="313"/>
        <v/>
      </c>
      <c r="BA2593" s="283" t="str">
        <f t="shared" si="314"/>
        <v/>
      </c>
      <c r="BD2593" s="254" t="str">
        <f>IF(W2593="","",IF(F2593="休日",AW2593,IF(F2593="法休",AW2593,VLOOKUP(F2593,カレンダマスタ!$Q$56:$R$69,2,FALSE))))</f>
        <v/>
      </c>
      <c r="BG2593" s="254" t="str">
        <f t="shared" si="315"/>
        <v/>
      </c>
      <c r="BH2593" s="254" t="str">
        <f>IF(AX2593="","",IF(P2593&lt;&gt;"","",IF(BG2593="CS","OK",IF(VLOOKUP(E2593,カレンダマスタ!$A$5:$D$381,4,FALSE)&gt;0,"",IF(OR(AX2593*24&gt;10.84,AZ2593*24&lt;14.5)=TRUE,"×","OK")))))</f>
        <v/>
      </c>
    </row>
    <row r="2594" spans="2:60">
      <c r="B2594" s="111"/>
      <c r="C2594" s="385" t="str">
        <f>IF(STEP!C2594&lt;&gt;"",STEP!C2594,"")</f>
        <v/>
      </c>
      <c r="D2594" s="386" t="str">
        <f>IF(STEP!D2594&lt;&gt;"",STEP!D2594,"")</f>
        <v/>
      </c>
      <c r="E2594" s="387" t="str">
        <f>IF(STEP!E2594&lt;&gt;"",STEP!E2594,"")</f>
        <v/>
      </c>
      <c r="F2594" s="256"/>
      <c r="G2594" s="257"/>
      <c r="H2594" s="254"/>
      <c r="I2594" s="254"/>
      <c r="J2594" s="254"/>
      <c r="K2594" s="254"/>
      <c r="L2594" s="254"/>
      <c r="M2594" s="254"/>
      <c r="N2594" s="254"/>
      <c r="O2594" s="254"/>
      <c r="P2594" s="254"/>
      <c r="Q2594" s="254"/>
      <c r="R2594" s="254"/>
      <c r="S2594" s="254"/>
      <c r="T2594" s="254"/>
      <c r="U2594" s="254"/>
      <c r="V2594" s="254"/>
      <c r="W2594" s="254"/>
      <c r="X2594" s="254"/>
      <c r="Y2594" s="254"/>
      <c r="Z2594" s="254"/>
      <c r="AA2594" s="254"/>
      <c r="AB2594" s="254"/>
      <c r="AC2594" s="254"/>
      <c r="AD2594" s="254"/>
      <c r="AE2594" s="255"/>
      <c r="AF2594" s="255"/>
      <c r="AG2594" s="255"/>
      <c r="AH2594" s="255"/>
      <c r="AI2594" s="255"/>
      <c r="AJ2594" s="255"/>
      <c r="AK2594" s="255"/>
      <c r="AL2594" s="255"/>
      <c r="AM2594" s="255"/>
      <c r="AN2594" s="255"/>
      <c r="AO2594" s="254"/>
      <c r="AP2594" s="254"/>
      <c r="AQ2594" s="254"/>
      <c r="AR2594" s="254"/>
      <c r="AS2594" s="254"/>
      <c r="AT2594" s="254"/>
      <c r="AU2594" s="254"/>
      <c r="AW2594" s="283" t="str">
        <f t="shared" si="310"/>
        <v/>
      </c>
      <c r="AX2594" s="283" t="str">
        <f t="shared" si="311"/>
        <v/>
      </c>
      <c r="AY2594" s="283" t="str">
        <f t="shared" si="312"/>
        <v/>
      </c>
      <c r="AZ2594" s="283" t="str">
        <f t="shared" si="313"/>
        <v/>
      </c>
      <c r="BA2594" s="283" t="str">
        <f t="shared" si="314"/>
        <v/>
      </c>
      <c r="BD2594" s="254" t="str">
        <f>IF(W2594="","",IF(F2594="休日",AW2594,IF(F2594="法休",AW2594,VLOOKUP(F2594,カレンダマスタ!$Q$56:$R$69,2,FALSE))))</f>
        <v/>
      </c>
      <c r="BG2594" s="254" t="str">
        <f t="shared" si="315"/>
        <v/>
      </c>
      <c r="BH2594" s="254" t="str">
        <f>IF(AX2594="","",IF(P2594&lt;&gt;"","",IF(BG2594="CS","OK",IF(VLOOKUP(E2594,カレンダマスタ!$A$5:$D$381,4,FALSE)&gt;0,"",IF(OR(AX2594*24&gt;10.84,AZ2594*24&lt;14.5)=TRUE,"×","OK")))))</f>
        <v/>
      </c>
    </row>
    <row r="2595" spans="2:60">
      <c r="B2595" s="111"/>
      <c r="C2595" s="385" t="str">
        <f>IF(STEP!C2595&lt;&gt;"",STEP!C2595,"")</f>
        <v/>
      </c>
      <c r="D2595" s="386" t="str">
        <f>IF(STEP!D2595&lt;&gt;"",STEP!D2595,"")</f>
        <v/>
      </c>
      <c r="E2595" s="387" t="str">
        <f>IF(STEP!E2595&lt;&gt;"",STEP!E2595,"")</f>
        <v/>
      </c>
      <c r="F2595" s="256"/>
      <c r="G2595" s="257"/>
      <c r="H2595" s="254"/>
      <c r="I2595" s="254"/>
      <c r="J2595" s="254"/>
      <c r="K2595" s="254"/>
      <c r="L2595" s="254"/>
      <c r="M2595" s="254"/>
      <c r="N2595" s="254"/>
      <c r="O2595" s="254"/>
      <c r="P2595" s="254"/>
      <c r="Q2595" s="254"/>
      <c r="R2595" s="254"/>
      <c r="S2595" s="254"/>
      <c r="T2595" s="254"/>
      <c r="U2595" s="254"/>
      <c r="V2595" s="254"/>
      <c r="W2595" s="254"/>
      <c r="X2595" s="254"/>
      <c r="Y2595" s="254"/>
      <c r="Z2595" s="254"/>
      <c r="AA2595" s="254"/>
      <c r="AB2595" s="254"/>
      <c r="AC2595" s="254"/>
      <c r="AD2595" s="254"/>
      <c r="AE2595" s="255"/>
      <c r="AF2595" s="255"/>
      <c r="AG2595" s="255"/>
      <c r="AH2595" s="255"/>
      <c r="AI2595" s="255"/>
      <c r="AJ2595" s="255"/>
      <c r="AK2595" s="255"/>
      <c r="AL2595" s="255"/>
      <c r="AM2595" s="255"/>
      <c r="AN2595" s="255"/>
      <c r="AO2595" s="254"/>
      <c r="AP2595" s="254"/>
      <c r="AQ2595" s="254"/>
      <c r="AR2595" s="254"/>
      <c r="AS2595" s="254"/>
      <c r="AT2595" s="254"/>
      <c r="AU2595" s="254"/>
      <c r="AW2595" s="283" t="str">
        <f t="shared" si="310"/>
        <v/>
      </c>
      <c r="AX2595" s="283" t="str">
        <f t="shared" si="311"/>
        <v/>
      </c>
      <c r="AY2595" s="283" t="str">
        <f t="shared" si="312"/>
        <v/>
      </c>
      <c r="AZ2595" s="283" t="str">
        <f t="shared" si="313"/>
        <v/>
      </c>
      <c r="BA2595" s="283" t="str">
        <f t="shared" si="314"/>
        <v/>
      </c>
      <c r="BD2595" s="254" t="str">
        <f>IF(W2595="","",IF(F2595="休日",AW2595,IF(F2595="法休",AW2595,VLOOKUP(F2595,カレンダマスタ!$Q$56:$R$69,2,FALSE))))</f>
        <v/>
      </c>
      <c r="BG2595" s="254" t="str">
        <f t="shared" si="315"/>
        <v/>
      </c>
      <c r="BH2595" s="254" t="str">
        <f>IF(AX2595="","",IF(P2595&lt;&gt;"","",IF(BG2595="CS","OK",IF(VLOOKUP(E2595,カレンダマスタ!$A$5:$D$381,4,FALSE)&gt;0,"",IF(OR(AX2595*24&gt;10.84,AZ2595*24&lt;14.5)=TRUE,"×","OK")))))</f>
        <v/>
      </c>
    </row>
    <row r="2596" spans="2:60">
      <c r="B2596" s="111"/>
      <c r="C2596" s="388" t="str">
        <f>IF(STEP!C2596&lt;&gt;"",STEP!C2596,"")</f>
        <v/>
      </c>
      <c r="D2596" s="389" t="str">
        <f>IF(STEP!D2596&lt;&gt;"",STEP!D2596,"")</f>
        <v/>
      </c>
      <c r="E2596" s="390" t="str">
        <f>IF(STEP!E2596&lt;&gt;"",STEP!E2596,"")</f>
        <v/>
      </c>
      <c r="F2596" s="259"/>
      <c r="G2596" s="266"/>
      <c r="H2596" s="260"/>
      <c r="I2596" s="260"/>
      <c r="J2596" s="260"/>
      <c r="K2596" s="260"/>
      <c r="L2596" s="260"/>
      <c r="M2596" s="260"/>
      <c r="N2596" s="260"/>
      <c r="O2596" s="260"/>
      <c r="P2596" s="260"/>
      <c r="Q2596" s="260"/>
      <c r="R2596" s="260"/>
      <c r="S2596" s="260"/>
      <c r="T2596" s="260"/>
      <c r="U2596" s="260"/>
      <c r="V2596" s="260"/>
      <c r="W2596" s="260"/>
      <c r="X2596" s="260"/>
      <c r="Y2596" s="260"/>
      <c r="Z2596" s="260"/>
      <c r="AA2596" s="260"/>
      <c r="AB2596" s="260"/>
      <c r="AC2596" s="260"/>
      <c r="AD2596" s="260"/>
      <c r="AE2596" s="261"/>
      <c r="AF2596" s="261"/>
      <c r="AG2596" s="261"/>
      <c r="AH2596" s="261"/>
      <c r="AI2596" s="261"/>
      <c r="AJ2596" s="261"/>
      <c r="AK2596" s="261"/>
      <c r="AL2596" s="261"/>
      <c r="AM2596" s="261"/>
      <c r="AN2596" s="261"/>
      <c r="AO2596" s="260"/>
      <c r="AP2596" s="260"/>
      <c r="AQ2596" s="260"/>
      <c r="AR2596" s="260"/>
      <c r="AS2596" s="260"/>
      <c r="AT2596" s="260"/>
      <c r="AU2596" s="260"/>
      <c r="AW2596" s="284" t="str">
        <f t="shared" si="310"/>
        <v/>
      </c>
      <c r="AX2596" s="284" t="str">
        <f t="shared" si="311"/>
        <v/>
      </c>
      <c r="AY2596" s="284" t="str">
        <f t="shared" si="312"/>
        <v/>
      </c>
      <c r="AZ2596" s="284" t="str">
        <f t="shared" si="313"/>
        <v/>
      </c>
      <c r="BA2596" s="284" t="str">
        <f t="shared" si="314"/>
        <v/>
      </c>
      <c r="BD2596" s="260" t="str">
        <f>IF(W2596="","",IF(F2596="休日",AW2596,IF(F2596="法休",AW2596,VLOOKUP(F2596,カレンダマスタ!$Q$56:$R$69,2,FALSE))))</f>
        <v/>
      </c>
      <c r="BG2596" s="260" t="str">
        <f t="shared" si="315"/>
        <v/>
      </c>
      <c r="BH2596" s="260" t="str">
        <f>IF(AX2596="","",IF(P2596&lt;&gt;"","",IF(BG2596="CS","OK",IF(VLOOKUP(E2596,カレンダマスタ!$A$5:$D$381,4,FALSE)&gt;0,"",IF(OR(AX2596*24&gt;10.84,AZ2596*24&lt;14.5)=TRUE,"×","OK")))))</f>
        <v/>
      </c>
    </row>
    <row r="2597" spans="2:60">
      <c r="B2597" s="111"/>
      <c r="C2597" s="391" t="str">
        <f>IF(STEP!C2597&lt;&gt;"",STEP!C2597,"")</f>
        <v/>
      </c>
      <c r="D2597" s="392" t="str">
        <f>IF(STEP!D2597&lt;&gt;"",STEP!D2597,"")</f>
        <v/>
      </c>
      <c r="E2597" s="393" t="str">
        <f>IF(STEP!E2597&lt;&gt;"",STEP!E2597,"")</f>
        <v/>
      </c>
      <c r="F2597" s="263"/>
      <c r="G2597" s="267"/>
      <c r="H2597" s="264"/>
      <c r="I2597" s="264"/>
      <c r="J2597" s="264"/>
      <c r="K2597" s="264"/>
      <c r="L2597" s="264"/>
      <c r="M2597" s="264"/>
      <c r="N2597" s="264"/>
      <c r="O2597" s="264"/>
      <c r="P2597" s="264"/>
      <c r="Q2597" s="264"/>
      <c r="R2597" s="264"/>
      <c r="S2597" s="264"/>
      <c r="T2597" s="264"/>
      <c r="U2597" s="264"/>
      <c r="V2597" s="264"/>
      <c r="W2597" s="264"/>
      <c r="X2597" s="264"/>
      <c r="Y2597" s="264"/>
      <c r="Z2597" s="264"/>
      <c r="AA2597" s="264"/>
      <c r="AB2597" s="264"/>
      <c r="AC2597" s="264"/>
      <c r="AD2597" s="264"/>
      <c r="AE2597" s="265"/>
      <c r="AF2597" s="265"/>
      <c r="AG2597" s="265"/>
      <c r="AH2597" s="265"/>
      <c r="AI2597" s="265"/>
      <c r="AJ2597" s="265"/>
      <c r="AK2597" s="265"/>
      <c r="AL2597" s="265"/>
      <c r="AM2597" s="265"/>
      <c r="AN2597" s="265"/>
      <c r="AO2597" s="264"/>
      <c r="AP2597" s="264"/>
      <c r="AQ2597" s="264"/>
      <c r="AR2597" s="264"/>
      <c r="AS2597" s="264"/>
      <c r="AT2597" s="264"/>
      <c r="AU2597" s="264"/>
      <c r="AW2597" s="285" t="str">
        <f t="shared" si="310"/>
        <v/>
      </c>
      <c r="AX2597" s="285" t="str">
        <f t="shared" si="311"/>
        <v/>
      </c>
      <c r="AY2597" s="285" t="str">
        <f t="shared" si="312"/>
        <v/>
      </c>
      <c r="AZ2597" s="285" t="str">
        <f t="shared" si="313"/>
        <v/>
      </c>
      <c r="BA2597" s="285" t="str">
        <f t="shared" si="314"/>
        <v/>
      </c>
      <c r="BD2597" s="264" t="str">
        <f>IF(W2597="","",IF(F2597="休日",AW2597,IF(F2597="法休",AW2597,VLOOKUP(F2597,カレンダマスタ!$Q$56:$R$69,2,FALSE))))</f>
        <v/>
      </c>
      <c r="BG2597" s="264" t="str">
        <f t="shared" si="315"/>
        <v/>
      </c>
      <c r="BH2597" s="264" t="str">
        <f>IF(AX2597="","",IF(P2597&lt;&gt;"","",IF(BG2597="CS","OK",IF(VLOOKUP(E2597,カレンダマスタ!$A$5:$D$381,4,FALSE)&gt;0,"",IF(OR(AX2597*24&gt;10.84,AZ2597*24&lt;14.5)=TRUE,"×","OK")))))</f>
        <v/>
      </c>
    </row>
    <row r="2598" spans="2:60">
      <c r="B2598" s="111"/>
      <c r="C2598" s="385" t="str">
        <f>IF(STEP!C2598&lt;&gt;"",STEP!C2598,"")</f>
        <v/>
      </c>
      <c r="D2598" s="386" t="str">
        <f>IF(STEP!D2598&lt;&gt;"",STEP!D2598,"")</f>
        <v/>
      </c>
      <c r="E2598" s="387" t="str">
        <f>IF(STEP!E2598&lt;&gt;"",STEP!E2598,"")</f>
        <v/>
      </c>
      <c r="F2598" s="253"/>
      <c r="G2598" s="252"/>
      <c r="H2598" s="254"/>
      <c r="I2598" s="254"/>
      <c r="J2598" s="254"/>
      <c r="K2598" s="254"/>
      <c r="L2598" s="254"/>
      <c r="M2598" s="254"/>
      <c r="N2598" s="254"/>
      <c r="O2598" s="254"/>
      <c r="P2598" s="254"/>
      <c r="Q2598" s="254"/>
      <c r="R2598" s="254"/>
      <c r="S2598" s="254"/>
      <c r="T2598" s="254"/>
      <c r="U2598" s="254"/>
      <c r="V2598" s="254"/>
      <c r="W2598" s="254"/>
      <c r="X2598" s="254"/>
      <c r="Y2598" s="254"/>
      <c r="Z2598" s="254"/>
      <c r="AA2598" s="254"/>
      <c r="AB2598" s="254"/>
      <c r="AC2598" s="254"/>
      <c r="AD2598" s="254"/>
      <c r="AE2598" s="255"/>
      <c r="AF2598" s="255"/>
      <c r="AG2598" s="255"/>
      <c r="AH2598" s="255"/>
      <c r="AI2598" s="255"/>
      <c r="AJ2598" s="255"/>
      <c r="AK2598" s="255"/>
      <c r="AL2598" s="255"/>
      <c r="AM2598" s="255"/>
      <c r="AN2598" s="255"/>
      <c r="AO2598" s="254"/>
      <c r="AP2598" s="254"/>
      <c r="AQ2598" s="254"/>
      <c r="AR2598" s="254"/>
      <c r="AS2598" s="254"/>
      <c r="AT2598" s="254"/>
      <c r="AU2598" s="254"/>
      <c r="AW2598" s="283" t="str">
        <f t="shared" si="310"/>
        <v/>
      </c>
      <c r="AX2598" s="283" t="str">
        <f t="shared" si="311"/>
        <v/>
      </c>
      <c r="AY2598" s="283" t="str">
        <f t="shared" si="312"/>
        <v/>
      </c>
      <c r="AZ2598" s="283" t="str">
        <f t="shared" si="313"/>
        <v/>
      </c>
      <c r="BA2598" s="283" t="str">
        <f t="shared" si="314"/>
        <v/>
      </c>
      <c r="BD2598" s="254" t="str">
        <f>IF(W2598="","",IF(F2598="休日",AW2598,IF(F2598="法休",AW2598,VLOOKUP(F2598,カレンダマスタ!$Q$56:$R$69,2,FALSE))))</f>
        <v/>
      </c>
      <c r="BG2598" s="503" t="str">
        <f t="shared" si="315"/>
        <v/>
      </c>
      <c r="BH2598" s="503" t="str">
        <f>IF(AX2598="","",IF(P2598&lt;&gt;"","",IF(BG2598="CS","OK",IF(VLOOKUP(E2598,カレンダマスタ!$A$5:$D$381,4,FALSE)&gt;0,"",IF(OR(AX2598*24&gt;10.84,AZ2598*24&lt;14.5)=TRUE,"×","OK")))))</f>
        <v/>
      </c>
    </row>
    <row r="2599" spans="2:60">
      <c r="B2599" s="111"/>
      <c r="C2599" s="385" t="str">
        <f>IF(STEP!C2599&lt;&gt;"",STEP!C2599,"")</f>
        <v/>
      </c>
      <c r="D2599" s="386" t="str">
        <f>IF(STEP!D2599&lt;&gt;"",STEP!D2599,"")</f>
        <v/>
      </c>
      <c r="E2599" s="387" t="str">
        <f>IF(STEP!E2599&lt;&gt;"",STEP!E2599,"")</f>
        <v/>
      </c>
      <c r="F2599" s="253"/>
      <c r="G2599" s="252"/>
      <c r="H2599" s="254"/>
      <c r="I2599" s="254"/>
      <c r="J2599" s="254"/>
      <c r="K2599" s="254"/>
      <c r="L2599" s="254"/>
      <c r="M2599" s="254"/>
      <c r="N2599" s="254"/>
      <c r="O2599" s="254"/>
      <c r="P2599" s="254"/>
      <c r="Q2599" s="254"/>
      <c r="R2599" s="254"/>
      <c r="S2599" s="254"/>
      <c r="T2599" s="254"/>
      <c r="U2599" s="254"/>
      <c r="V2599" s="254"/>
      <c r="W2599" s="254"/>
      <c r="X2599" s="254"/>
      <c r="Y2599" s="254"/>
      <c r="Z2599" s="254"/>
      <c r="AA2599" s="254"/>
      <c r="AB2599" s="254"/>
      <c r="AC2599" s="254"/>
      <c r="AD2599" s="254"/>
      <c r="AE2599" s="255"/>
      <c r="AF2599" s="255"/>
      <c r="AG2599" s="255"/>
      <c r="AH2599" s="255"/>
      <c r="AI2599" s="255"/>
      <c r="AJ2599" s="255"/>
      <c r="AK2599" s="255"/>
      <c r="AL2599" s="255"/>
      <c r="AM2599" s="255"/>
      <c r="AN2599" s="255"/>
      <c r="AO2599" s="254"/>
      <c r="AP2599" s="254"/>
      <c r="AQ2599" s="254"/>
      <c r="AR2599" s="254"/>
      <c r="AS2599" s="254"/>
      <c r="AT2599" s="254"/>
      <c r="AU2599" s="254"/>
      <c r="AW2599" s="283" t="str">
        <f t="shared" si="310"/>
        <v/>
      </c>
      <c r="AX2599" s="283" t="str">
        <f t="shared" si="311"/>
        <v/>
      </c>
      <c r="AY2599" s="283" t="str">
        <f t="shared" si="312"/>
        <v/>
      </c>
      <c r="AZ2599" s="283" t="str">
        <f t="shared" si="313"/>
        <v/>
      </c>
      <c r="BA2599" s="283" t="str">
        <f t="shared" si="314"/>
        <v/>
      </c>
      <c r="BD2599" s="254" t="str">
        <f>IF(W2599="","",IF(F2599="休日",AW2599,IF(F2599="法休",AW2599,VLOOKUP(F2599,カレンダマスタ!$Q$56:$R$69,2,FALSE))))</f>
        <v/>
      </c>
      <c r="BG2599" s="254" t="str">
        <f t="shared" si="315"/>
        <v/>
      </c>
      <c r="BH2599" s="254" t="str">
        <f>IF(AX2599="","",IF(P2599&lt;&gt;"","",IF(BG2599="CS","OK",IF(VLOOKUP(E2599,カレンダマスタ!$A$5:$D$381,4,FALSE)&gt;0,"",IF(OR(AX2599*24&gt;10.84,AZ2599*24&lt;14.5)=TRUE,"×","OK")))))</f>
        <v/>
      </c>
    </row>
    <row r="2600" spans="2:60">
      <c r="B2600" s="111"/>
      <c r="C2600" s="385" t="str">
        <f>IF(STEP!C2600&lt;&gt;"",STEP!C2600,"")</f>
        <v/>
      </c>
      <c r="D2600" s="386" t="str">
        <f>IF(STEP!D2600&lt;&gt;"",STEP!D2600,"")</f>
        <v/>
      </c>
      <c r="E2600" s="387" t="str">
        <f>IF(STEP!E2600&lt;&gt;"",STEP!E2600,"")</f>
        <v/>
      </c>
      <c r="F2600" s="253"/>
      <c r="G2600" s="252"/>
      <c r="H2600" s="254"/>
      <c r="I2600" s="254"/>
      <c r="J2600" s="254"/>
      <c r="K2600" s="254"/>
      <c r="L2600" s="254"/>
      <c r="M2600" s="254"/>
      <c r="N2600" s="254"/>
      <c r="O2600" s="254"/>
      <c r="P2600" s="254"/>
      <c r="Q2600" s="254"/>
      <c r="R2600" s="254"/>
      <c r="S2600" s="254"/>
      <c r="T2600" s="254"/>
      <c r="U2600" s="254"/>
      <c r="V2600" s="254"/>
      <c r="W2600" s="254"/>
      <c r="X2600" s="254"/>
      <c r="Y2600" s="254"/>
      <c r="Z2600" s="254"/>
      <c r="AA2600" s="254"/>
      <c r="AB2600" s="254"/>
      <c r="AC2600" s="254"/>
      <c r="AD2600" s="254"/>
      <c r="AE2600" s="255"/>
      <c r="AF2600" s="255"/>
      <c r="AG2600" s="255"/>
      <c r="AH2600" s="255"/>
      <c r="AI2600" s="255"/>
      <c r="AJ2600" s="255"/>
      <c r="AK2600" s="255"/>
      <c r="AL2600" s="255"/>
      <c r="AM2600" s="255"/>
      <c r="AN2600" s="255"/>
      <c r="AO2600" s="254"/>
      <c r="AP2600" s="254"/>
      <c r="AQ2600" s="254"/>
      <c r="AR2600" s="254"/>
      <c r="AS2600" s="254"/>
      <c r="AT2600" s="254"/>
      <c r="AU2600" s="254"/>
      <c r="AW2600" s="283" t="str">
        <f t="shared" si="310"/>
        <v/>
      </c>
      <c r="AX2600" s="283" t="str">
        <f t="shared" si="311"/>
        <v/>
      </c>
      <c r="AY2600" s="283" t="str">
        <f t="shared" si="312"/>
        <v/>
      </c>
      <c r="AZ2600" s="283" t="str">
        <f t="shared" si="313"/>
        <v/>
      </c>
      <c r="BA2600" s="283" t="str">
        <f t="shared" si="314"/>
        <v/>
      </c>
      <c r="BD2600" s="254" t="str">
        <f>IF(W2600="","",IF(F2600="休日",AW2600,IF(F2600="法休",AW2600,VLOOKUP(F2600,カレンダマスタ!$Q$56:$R$69,2,FALSE))))</f>
        <v/>
      </c>
      <c r="BG2600" s="254" t="str">
        <f t="shared" si="315"/>
        <v/>
      </c>
      <c r="BH2600" s="254" t="str">
        <f>IF(AX2600="","",IF(P2600&lt;&gt;"","",IF(BG2600="CS","OK",IF(VLOOKUP(E2600,カレンダマスタ!$A$5:$D$381,4,FALSE)&gt;0,"",IF(OR(AX2600*24&gt;10.84,AZ2600*24&lt;14.5)=TRUE,"×","OK")))))</f>
        <v/>
      </c>
    </row>
    <row r="2601" spans="2:60">
      <c r="B2601" s="111"/>
      <c r="C2601" s="385" t="str">
        <f>IF(STEP!C2601&lt;&gt;"",STEP!C2601,"")</f>
        <v/>
      </c>
      <c r="D2601" s="386" t="str">
        <f>IF(STEP!D2601&lt;&gt;"",STEP!D2601,"")</f>
        <v/>
      </c>
      <c r="E2601" s="387" t="str">
        <f>IF(STEP!E2601&lt;&gt;"",STEP!E2601,"")</f>
        <v/>
      </c>
      <c r="F2601" s="256"/>
      <c r="G2601" s="257"/>
      <c r="H2601" s="254"/>
      <c r="I2601" s="254"/>
      <c r="J2601" s="254"/>
      <c r="K2601" s="254"/>
      <c r="L2601" s="254"/>
      <c r="M2601" s="254"/>
      <c r="N2601" s="254"/>
      <c r="O2601" s="254"/>
      <c r="P2601" s="254"/>
      <c r="Q2601" s="254"/>
      <c r="R2601" s="254"/>
      <c r="S2601" s="254"/>
      <c r="T2601" s="254"/>
      <c r="U2601" s="254"/>
      <c r="V2601" s="254"/>
      <c r="W2601" s="254"/>
      <c r="X2601" s="254"/>
      <c r="Y2601" s="254"/>
      <c r="Z2601" s="254"/>
      <c r="AA2601" s="254"/>
      <c r="AB2601" s="254"/>
      <c r="AC2601" s="254"/>
      <c r="AD2601" s="254"/>
      <c r="AE2601" s="255"/>
      <c r="AF2601" s="255"/>
      <c r="AG2601" s="255"/>
      <c r="AH2601" s="255"/>
      <c r="AI2601" s="255"/>
      <c r="AJ2601" s="255"/>
      <c r="AK2601" s="255"/>
      <c r="AL2601" s="255"/>
      <c r="AM2601" s="255"/>
      <c r="AN2601" s="255"/>
      <c r="AO2601" s="254"/>
      <c r="AP2601" s="254"/>
      <c r="AQ2601" s="254"/>
      <c r="AR2601" s="254"/>
      <c r="AS2601" s="254"/>
      <c r="AT2601" s="254"/>
      <c r="AU2601" s="254"/>
      <c r="AW2601" s="283" t="str">
        <f t="shared" si="310"/>
        <v/>
      </c>
      <c r="AX2601" s="283" t="str">
        <f t="shared" si="311"/>
        <v/>
      </c>
      <c r="AY2601" s="283" t="str">
        <f t="shared" si="312"/>
        <v/>
      </c>
      <c r="AZ2601" s="283" t="str">
        <f t="shared" si="313"/>
        <v/>
      </c>
      <c r="BA2601" s="283" t="str">
        <f t="shared" si="314"/>
        <v/>
      </c>
      <c r="BD2601" s="254" t="str">
        <f>IF(W2601="","",IF(F2601="休日",AW2601,IF(F2601="法休",AW2601,VLOOKUP(F2601,カレンダマスタ!$Q$56:$R$69,2,FALSE))))</f>
        <v/>
      </c>
      <c r="BG2601" s="254" t="str">
        <f t="shared" si="315"/>
        <v/>
      </c>
      <c r="BH2601" s="254" t="str">
        <f>IF(AX2601="","",IF(P2601&lt;&gt;"","",IF(BG2601="CS","OK",IF(VLOOKUP(E2601,カレンダマスタ!$A$5:$D$381,4,FALSE)&gt;0,"",IF(OR(AX2601*24&gt;10.84,AZ2601*24&lt;14.5)=TRUE,"×","OK")))))</f>
        <v/>
      </c>
    </row>
    <row r="2602" spans="2:60">
      <c r="B2602" s="111"/>
      <c r="C2602" s="385" t="str">
        <f>IF(STEP!C2602&lt;&gt;"",STEP!C2602,"")</f>
        <v/>
      </c>
      <c r="D2602" s="386" t="str">
        <f>IF(STEP!D2602&lt;&gt;"",STEP!D2602,"")</f>
        <v/>
      </c>
      <c r="E2602" s="387" t="str">
        <f>IF(STEP!E2602&lt;&gt;"",STEP!E2602,"")</f>
        <v/>
      </c>
      <c r="F2602" s="256"/>
      <c r="G2602" s="257"/>
      <c r="H2602" s="254"/>
      <c r="I2602" s="254"/>
      <c r="J2602" s="254"/>
      <c r="K2602" s="254"/>
      <c r="L2602" s="254"/>
      <c r="M2602" s="254"/>
      <c r="N2602" s="254"/>
      <c r="O2602" s="254"/>
      <c r="P2602" s="254"/>
      <c r="Q2602" s="254"/>
      <c r="R2602" s="254"/>
      <c r="S2602" s="254"/>
      <c r="T2602" s="254"/>
      <c r="U2602" s="254"/>
      <c r="V2602" s="254"/>
      <c r="W2602" s="254"/>
      <c r="X2602" s="254"/>
      <c r="Y2602" s="254"/>
      <c r="Z2602" s="254"/>
      <c r="AA2602" s="254"/>
      <c r="AB2602" s="254"/>
      <c r="AC2602" s="254"/>
      <c r="AD2602" s="254"/>
      <c r="AE2602" s="255"/>
      <c r="AF2602" s="255"/>
      <c r="AG2602" s="255"/>
      <c r="AH2602" s="255"/>
      <c r="AI2602" s="255"/>
      <c r="AJ2602" s="255"/>
      <c r="AK2602" s="255"/>
      <c r="AL2602" s="255"/>
      <c r="AM2602" s="255"/>
      <c r="AN2602" s="255"/>
      <c r="AO2602" s="254"/>
      <c r="AP2602" s="254"/>
      <c r="AQ2602" s="254"/>
      <c r="AR2602" s="254"/>
      <c r="AS2602" s="254"/>
      <c r="AT2602" s="254"/>
      <c r="AU2602" s="254"/>
      <c r="AW2602" s="283" t="str">
        <f t="shared" si="310"/>
        <v/>
      </c>
      <c r="AX2602" s="283" t="str">
        <f t="shared" si="311"/>
        <v/>
      </c>
      <c r="AY2602" s="283" t="str">
        <f t="shared" si="312"/>
        <v/>
      </c>
      <c r="AZ2602" s="283" t="str">
        <f t="shared" si="313"/>
        <v/>
      </c>
      <c r="BA2602" s="283" t="str">
        <f t="shared" si="314"/>
        <v/>
      </c>
      <c r="BD2602" s="254" t="str">
        <f>IF(W2602="","",IF(F2602="休日",AW2602,IF(F2602="法休",AW2602,VLOOKUP(F2602,カレンダマスタ!$Q$56:$R$69,2,FALSE))))</f>
        <v/>
      </c>
      <c r="BG2602" s="254" t="str">
        <f t="shared" si="315"/>
        <v/>
      </c>
      <c r="BH2602" s="254" t="str">
        <f>IF(AX2602="","",IF(P2602&lt;&gt;"","",IF(BG2602="CS","OK",IF(VLOOKUP(E2602,カレンダマスタ!$A$5:$D$381,4,FALSE)&gt;0,"",IF(OR(AX2602*24&gt;10.84,AZ2602*24&lt;14.5)=TRUE,"×","OK")))))</f>
        <v/>
      </c>
    </row>
    <row r="2603" spans="2:60">
      <c r="B2603" s="111"/>
      <c r="C2603" s="388" t="str">
        <f>IF(STEP!C2603&lt;&gt;"",STEP!C2603,"")</f>
        <v/>
      </c>
      <c r="D2603" s="389" t="str">
        <f>IF(STEP!D2603&lt;&gt;"",STEP!D2603,"")</f>
        <v/>
      </c>
      <c r="E2603" s="390" t="str">
        <f>IF(STEP!E2603&lt;&gt;"",STEP!E2603,"")</f>
        <v/>
      </c>
      <c r="F2603" s="259"/>
      <c r="G2603" s="266"/>
      <c r="H2603" s="260"/>
      <c r="I2603" s="260"/>
      <c r="J2603" s="260"/>
      <c r="K2603" s="260"/>
      <c r="L2603" s="260"/>
      <c r="M2603" s="260"/>
      <c r="N2603" s="260"/>
      <c r="O2603" s="260"/>
      <c r="P2603" s="260"/>
      <c r="Q2603" s="260"/>
      <c r="R2603" s="260"/>
      <c r="S2603" s="260"/>
      <c r="T2603" s="260"/>
      <c r="U2603" s="260"/>
      <c r="V2603" s="260"/>
      <c r="W2603" s="260"/>
      <c r="X2603" s="260"/>
      <c r="Y2603" s="260"/>
      <c r="Z2603" s="260"/>
      <c r="AA2603" s="260"/>
      <c r="AB2603" s="260"/>
      <c r="AC2603" s="260"/>
      <c r="AD2603" s="260"/>
      <c r="AE2603" s="261"/>
      <c r="AF2603" s="261"/>
      <c r="AG2603" s="261"/>
      <c r="AH2603" s="261"/>
      <c r="AI2603" s="261"/>
      <c r="AJ2603" s="261"/>
      <c r="AK2603" s="261"/>
      <c r="AL2603" s="261"/>
      <c r="AM2603" s="261"/>
      <c r="AN2603" s="261"/>
      <c r="AO2603" s="260"/>
      <c r="AP2603" s="260"/>
      <c r="AQ2603" s="260"/>
      <c r="AR2603" s="260"/>
      <c r="AS2603" s="260"/>
      <c r="AT2603" s="260"/>
      <c r="AU2603" s="260"/>
      <c r="AW2603" s="284" t="str">
        <f t="shared" si="310"/>
        <v/>
      </c>
      <c r="AX2603" s="284" t="str">
        <f t="shared" si="311"/>
        <v/>
      </c>
      <c r="AY2603" s="284" t="str">
        <f t="shared" si="312"/>
        <v/>
      </c>
      <c r="AZ2603" s="284" t="str">
        <f t="shared" si="313"/>
        <v/>
      </c>
      <c r="BA2603" s="284" t="str">
        <f t="shared" si="314"/>
        <v/>
      </c>
      <c r="BD2603" s="260" t="str">
        <f>IF(W2603="","",IF(F2603="休日",AW2603,IF(F2603="法休",AW2603,VLOOKUP(F2603,カレンダマスタ!$Q$56:$R$69,2,FALSE))))</f>
        <v/>
      </c>
      <c r="BG2603" s="260" t="str">
        <f t="shared" si="315"/>
        <v/>
      </c>
      <c r="BH2603" s="260" t="str">
        <f>IF(AX2603="","",IF(P2603&lt;&gt;"","",IF(BG2603="CS","OK",IF(VLOOKUP(E2603,カレンダマスタ!$A$5:$D$381,4,FALSE)&gt;0,"",IF(OR(AX2603*24&gt;10.84,AZ2603*24&lt;14.5)=TRUE,"×","OK")))))</f>
        <v/>
      </c>
    </row>
    <row r="2604" spans="2:60">
      <c r="B2604" s="111"/>
      <c r="C2604" s="394" t="str">
        <f>IF(STEP!C2604&lt;&gt;"",STEP!C2604,"")</f>
        <v/>
      </c>
      <c r="D2604" s="395" t="str">
        <f>IF(STEP!D2604&lt;&gt;"",STEP!D2604,"")</f>
        <v/>
      </c>
      <c r="E2604" s="396" t="str">
        <f>IF(STEP!E2604&lt;&gt;"",STEP!E2604,"")</f>
        <v/>
      </c>
      <c r="F2604" s="269"/>
      <c r="G2604" s="268"/>
      <c r="H2604" s="270"/>
      <c r="I2604" s="270"/>
      <c r="J2604" s="270"/>
      <c r="K2604" s="270"/>
      <c r="L2604" s="270"/>
      <c r="M2604" s="270"/>
      <c r="N2604" s="270"/>
      <c r="O2604" s="270"/>
      <c r="P2604" s="270"/>
      <c r="Q2604" s="270"/>
      <c r="R2604" s="270"/>
      <c r="S2604" s="270"/>
      <c r="T2604" s="270"/>
      <c r="U2604" s="270"/>
      <c r="V2604" s="270"/>
      <c r="W2604" s="270"/>
      <c r="X2604" s="270"/>
      <c r="Y2604" s="270"/>
      <c r="Z2604" s="270"/>
      <c r="AA2604" s="270"/>
      <c r="AB2604" s="270"/>
      <c r="AC2604" s="270"/>
      <c r="AD2604" s="270"/>
      <c r="AE2604" s="271"/>
      <c r="AF2604" s="271"/>
      <c r="AG2604" s="271"/>
      <c r="AH2604" s="271"/>
      <c r="AI2604" s="271"/>
      <c r="AJ2604" s="271"/>
      <c r="AK2604" s="271"/>
      <c r="AL2604" s="271"/>
      <c r="AM2604" s="271"/>
      <c r="AN2604" s="271"/>
      <c r="AO2604" s="270"/>
      <c r="AP2604" s="270"/>
      <c r="AQ2604" s="270"/>
      <c r="AR2604" s="270"/>
      <c r="AS2604" s="270"/>
      <c r="AT2604" s="270"/>
      <c r="AU2604" s="270"/>
      <c r="AW2604" s="282" t="str">
        <f t="shared" si="310"/>
        <v/>
      </c>
      <c r="AX2604" s="282" t="str">
        <f t="shared" si="311"/>
        <v/>
      </c>
      <c r="AY2604" s="282" t="str">
        <f t="shared" si="312"/>
        <v/>
      </c>
      <c r="AZ2604" s="282" t="str">
        <f t="shared" si="313"/>
        <v/>
      </c>
      <c r="BA2604" s="282" t="str">
        <f t="shared" si="314"/>
        <v/>
      </c>
      <c r="BD2604" s="270" t="str">
        <f>IF(W2604="","",IF(F2604="休日",AW2604,IF(F2604="法休",AW2604,VLOOKUP(F2604,カレンダマスタ!$Q$56:$R$69,2,FALSE))))</f>
        <v/>
      </c>
      <c r="BG2604" s="270" t="str">
        <f t="shared" si="315"/>
        <v/>
      </c>
      <c r="BH2604" s="270" t="str">
        <f>IF(AX2604="","",IF(P2604&lt;&gt;"","",IF(BG2604="CS","OK",IF(VLOOKUP(E2604,カレンダマスタ!$A$5:$D$381,4,FALSE)&gt;0,"",IF(OR(AX2604*24&gt;10.84,AZ2604*24&lt;14.5)=TRUE,"×","OK")))))</f>
        <v/>
      </c>
    </row>
    <row r="2605" spans="2:60">
      <c r="B2605" s="111"/>
      <c r="C2605" s="385" t="str">
        <f>IF(STEP!C2605&lt;&gt;"",STEP!C2605,"")</f>
        <v/>
      </c>
      <c r="D2605" s="386" t="str">
        <f>IF(STEP!D2605&lt;&gt;"",STEP!D2605,"")</f>
        <v/>
      </c>
      <c r="E2605" s="387" t="str">
        <f>IF(STEP!E2605&lt;&gt;"",STEP!E2605,"")</f>
        <v/>
      </c>
      <c r="F2605" s="253"/>
      <c r="G2605" s="252"/>
      <c r="H2605" s="254"/>
      <c r="I2605" s="254"/>
      <c r="J2605" s="254"/>
      <c r="K2605" s="254"/>
      <c r="L2605" s="254"/>
      <c r="M2605" s="254"/>
      <c r="N2605" s="254"/>
      <c r="O2605" s="254"/>
      <c r="P2605" s="254"/>
      <c r="Q2605" s="254"/>
      <c r="R2605" s="254"/>
      <c r="S2605" s="254"/>
      <c r="T2605" s="254"/>
      <c r="U2605" s="254"/>
      <c r="V2605" s="254"/>
      <c r="W2605" s="254"/>
      <c r="X2605" s="254"/>
      <c r="Y2605" s="254"/>
      <c r="Z2605" s="254"/>
      <c r="AA2605" s="254"/>
      <c r="AB2605" s="254"/>
      <c r="AC2605" s="254"/>
      <c r="AD2605" s="254"/>
      <c r="AE2605" s="255"/>
      <c r="AF2605" s="255"/>
      <c r="AG2605" s="255"/>
      <c r="AH2605" s="255"/>
      <c r="AI2605" s="255"/>
      <c r="AJ2605" s="255"/>
      <c r="AK2605" s="255"/>
      <c r="AL2605" s="255"/>
      <c r="AM2605" s="255"/>
      <c r="AN2605" s="255"/>
      <c r="AO2605" s="254"/>
      <c r="AP2605" s="254"/>
      <c r="AQ2605" s="254"/>
      <c r="AR2605" s="254"/>
      <c r="AS2605" s="254"/>
      <c r="AT2605" s="254"/>
      <c r="AU2605" s="254"/>
      <c r="AW2605" s="283" t="str">
        <f t="shared" si="310"/>
        <v/>
      </c>
      <c r="AX2605" s="283" t="str">
        <f t="shared" si="311"/>
        <v/>
      </c>
      <c r="AY2605" s="283" t="str">
        <f t="shared" si="312"/>
        <v/>
      </c>
      <c r="AZ2605" s="283" t="str">
        <f t="shared" si="313"/>
        <v/>
      </c>
      <c r="BA2605" s="283" t="str">
        <f t="shared" si="314"/>
        <v/>
      </c>
      <c r="BD2605" s="254" t="str">
        <f>IF(W2605="","",IF(F2605="休日",AW2605,IF(F2605="法休",AW2605,VLOOKUP(F2605,カレンダマスタ!$Q$56:$R$69,2,FALSE))))</f>
        <v/>
      </c>
      <c r="BG2605" s="254" t="str">
        <f t="shared" si="315"/>
        <v/>
      </c>
      <c r="BH2605" s="254" t="str">
        <f>IF(AX2605="","",IF(P2605&lt;&gt;"","",IF(BG2605="CS","OK",IF(VLOOKUP(E2605,カレンダマスタ!$A$5:$D$381,4,FALSE)&gt;0,"",IF(OR(AX2605*24&gt;10.84,AZ2605*24&lt;14.5)=TRUE,"×","OK")))))</f>
        <v/>
      </c>
    </row>
    <row r="2606" spans="2:60">
      <c r="B2606" s="111"/>
      <c r="C2606" s="397" t="str">
        <f>IF(STEP!C2606&lt;&gt;"",STEP!C2606,"")</f>
        <v/>
      </c>
      <c r="D2606" s="398" t="str">
        <f>IF(STEP!D2606&lt;&gt;"",STEP!D2606,"")</f>
        <v/>
      </c>
      <c r="E2606" s="399" t="str">
        <f>IF(STEP!E2606&lt;&gt;"",STEP!E2606,"")</f>
        <v/>
      </c>
      <c r="F2606" s="273"/>
      <c r="G2606" s="272"/>
      <c r="H2606" s="274"/>
      <c r="I2606" s="274"/>
      <c r="J2606" s="274"/>
      <c r="K2606" s="274"/>
      <c r="L2606" s="274"/>
      <c r="M2606" s="274"/>
      <c r="N2606" s="274"/>
      <c r="O2606" s="274"/>
      <c r="P2606" s="274"/>
      <c r="Q2606" s="274"/>
      <c r="R2606" s="274"/>
      <c r="S2606" s="274"/>
      <c r="T2606" s="274"/>
      <c r="U2606" s="274"/>
      <c r="V2606" s="274"/>
      <c r="W2606" s="274"/>
      <c r="X2606" s="274"/>
      <c r="Y2606" s="274"/>
      <c r="Z2606" s="274"/>
      <c r="AA2606" s="274"/>
      <c r="AB2606" s="274"/>
      <c r="AC2606" s="274"/>
      <c r="AD2606" s="274"/>
      <c r="AE2606" s="275"/>
      <c r="AF2606" s="275"/>
      <c r="AG2606" s="275"/>
      <c r="AH2606" s="275"/>
      <c r="AI2606" s="275"/>
      <c r="AJ2606" s="275"/>
      <c r="AK2606" s="275"/>
      <c r="AL2606" s="275"/>
      <c r="AM2606" s="275"/>
      <c r="AN2606" s="275"/>
      <c r="AO2606" s="274"/>
      <c r="AP2606" s="274"/>
      <c r="AQ2606" s="274"/>
      <c r="AR2606" s="274"/>
      <c r="AS2606" s="274"/>
      <c r="AT2606" s="274"/>
      <c r="AU2606" s="274"/>
      <c r="AW2606" s="286" t="str">
        <f t="shared" si="310"/>
        <v/>
      </c>
      <c r="AX2606" s="286" t="str">
        <f t="shared" si="311"/>
        <v/>
      </c>
      <c r="AY2606" s="286" t="str">
        <f t="shared" si="312"/>
        <v/>
      </c>
      <c r="AZ2606" s="286" t="str">
        <f t="shared" si="313"/>
        <v/>
      </c>
      <c r="BA2606" s="286" t="str">
        <f t="shared" si="314"/>
        <v/>
      </c>
      <c r="BD2606" s="274" t="str">
        <f>IF(W2606="","",IF(F2606="休日",AW2606,IF(F2606="法休",AW2606,VLOOKUP(F2606,カレンダマスタ!$Q$56:$R$69,2,FALSE))))</f>
        <v/>
      </c>
      <c r="BG2606" s="274" t="str">
        <f t="shared" si="315"/>
        <v/>
      </c>
      <c r="BH2606" s="274" t="str">
        <f>IF(AX2606="","",IF(P2606&lt;&gt;"","",IF(BG2606="CS","OK",IF(VLOOKUP(E2606,カレンダマスタ!$A$5:$D$381,4,FALSE)&gt;0,"",IF(OR(AX2606*24&gt;10.84,AZ2606*24&lt;14.5)=TRUE,"×","OK")))))</f>
        <v/>
      </c>
    </row>
    <row r="2607" spans="2:60">
      <c r="B2607" s="111"/>
      <c r="C2607" s="397" t="str">
        <f>IF(STEP!C2607&lt;&gt;"",STEP!C2607,"")</f>
        <v/>
      </c>
      <c r="D2607" s="398" t="str">
        <f>IF(STEP!D2607&lt;&gt;"",STEP!D2607,"")</f>
        <v/>
      </c>
      <c r="E2607" s="399" t="str">
        <f>IF(STEP!E2607&lt;&gt;"",STEP!E2607,"")</f>
        <v/>
      </c>
      <c r="F2607" s="273"/>
      <c r="G2607" s="272"/>
      <c r="H2607" s="274"/>
      <c r="I2607" s="274"/>
      <c r="J2607" s="274"/>
      <c r="K2607" s="274"/>
      <c r="L2607" s="274"/>
      <c r="M2607" s="274"/>
      <c r="N2607" s="274"/>
      <c r="O2607" s="274"/>
      <c r="P2607" s="274"/>
      <c r="Q2607" s="274"/>
      <c r="R2607" s="274"/>
      <c r="S2607" s="274"/>
      <c r="T2607" s="274"/>
      <c r="U2607" s="274"/>
      <c r="V2607" s="274"/>
      <c r="W2607" s="274"/>
      <c r="X2607" s="274"/>
      <c r="Y2607" s="274"/>
      <c r="Z2607" s="274"/>
      <c r="AA2607" s="274"/>
      <c r="AB2607" s="274"/>
      <c r="AC2607" s="274"/>
      <c r="AD2607" s="274"/>
      <c r="AE2607" s="275"/>
      <c r="AF2607" s="275"/>
      <c r="AG2607" s="275"/>
      <c r="AH2607" s="275"/>
      <c r="AI2607" s="275"/>
      <c r="AJ2607" s="275"/>
      <c r="AK2607" s="275"/>
      <c r="AL2607" s="275"/>
      <c r="AM2607" s="275"/>
      <c r="AN2607" s="275"/>
      <c r="AO2607" s="274"/>
      <c r="AP2607" s="274"/>
      <c r="AQ2607" s="274"/>
      <c r="AR2607" s="274"/>
      <c r="AS2607" s="274"/>
      <c r="AT2607" s="274"/>
      <c r="AU2607" s="274"/>
      <c r="AW2607" s="286" t="str">
        <f t="shared" si="310"/>
        <v/>
      </c>
      <c r="AX2607" s="286" t="str">
        <f t="shared" si="311"/>
        <v/>
      </c>
      <c r="AY2607" s="286" t="str">
        <f t="shared" si="312"/>
        <v/>
      </c>
      <c r="AZ2607" s="286" t="str">
        <f t="shared" si="313"/>
        <v/>
      </c>
      <c r="BA2607" s="286" t="str">
        <f t="shared" si="314"/>
        <v/>
      </c>
      <c r="BD2607" s="274" t="str">
        <f>IF(W2607="","",IF(F2607="休日",AW2607,IF(F2607="法休",AW2607,VLOOKUP(F2607,カレンダマスタ!$Q$56:$R$69,2,FALSE))))</f>
        <v/>
      </c>
      <c r="BG2607" s="274" t="str">
        <f t="shared" si="315"/>
        <v/>
      </c>
      <c r="BH2607" s="274" t="str">
        <f>IF(AX2607="","",IF(P2607&lt;&gt;"","",IF(BG2607="CS","OK",IF(VLOOKUP(E2607,カレンダマスタ!$A$5:$D$381,4,FALSE)&gt;0,"",IF(OR(AX2607*24&gt;10.84,AZ2607*24&lt;14.5)=TRUE,"×","OK")))))</f>
        <v/>
      </c>
    </row>
    <row r="2608" spans="2:60">
      <c r="B2608" s="111"/>
      <c r="C2608" s="397" t="str">
        <f>IF(STEP!C2608&lt;&gt;"",STEP!C2608,"")</f>
        <v/>
      </c>
      <c r="D2608" s="398" t="str">
        <f>IF(STEP!D2608&lt;&gt;"",STEP!D2608,"")</f>
        <v/>
      </c>
      <c r="E2608" s="399" t="str">
        <f>IF(STEP!E2608&lt;&gt;"",STEP!E2608,"")</f>
        <v/>
      </c>
      <c r="F2608" s="273"/>
      <c r="G2608" s="272"/>
      <c r="H2608" s="274"/>
      <c r="I2608" s="274"/>
      <c r="J2608" s="274"/>
      <c r="K2608" s="274"/>
      <c r="L2608" s="274"/>
      <c r="M2608" s="274"/>
      <c r="N2608" s="274"/>
      <c r="O2608" s="274"/>
      <c r="P2608" s="274"/>
      <c r="Q2608" s="274"/>
      <c r="R2608" s="274"/>
      <c r="S2608" s="274"/>
      <c r="T2608" s="274"/>
      <c r="U2608" s="274"/>
      <c r="V2608" s="274"/>
      <c r="W2608" s="274"/>
      <c r="X2608" s="274"/>
      <c r="Y2608" s="274"/>
      <c r="Z2608" s="274"/>
      <c r="AA2608" s="274"/>
      <c r="AB2608" s="274"/>
      <c r="AC2608" s="274"/>
      <c r="AD2608" s="274"/>
      <c r="AE2608" s="275"/>
      <c r="AF2608" s="275"/>
      <c r="AG2608" s="275"/>
      <c r="AH2608" s="275"/>
      <c r="AI2608" s="275"/>
      <c r="AJ2608" s="275"/>
      <c r="AK2608" s="275"/>
      <c r="AL2608" s="275"/>
      <c r="AM2608" s="275"/>
      <c r="AN2608" s="275"/>
      <c r="AO2608" s="274"/>
      <c r="AP2608" s="274"/>
      <c r="AQ2608" s="274"/>
      <c r="AR2608" s="274"/>
      <c r="AS2608" s="274"/>
      <c r="AT2608" s="274"/>
      <c r="AU2608" s="274"/>
      <c r="AW2608" s="286" t="str">
        <f t="shared" si="310"/>
        <v/>
      </c>
      <c r="AX2608" s="286" t="str">
        <f t="shared" si="311"/>
        <v/>
      </c>
      <c r="AY2608" s="286" t="str">
        <f t="shared" si="312"/>
        <v/>
      </c>
      <c r="AZ2608" s="286" t="str">
        <f t="shared" si="313"/>
        <v/>
      </c>
      <c r="BA2608" s="286" t="str">
        <f t="shared" si="314"/>
        <v/>
      </c>
      <c r="BD2608" s="274" t="str">
        <f>IF(W2608="","",IF(F2608="休日",AW2608,IF(F2608="法休",AW2608,VLOOKUP(F2608,カレンダマスタ!$Q$56:$R$69,2,FALSE))))</f>
        <v/>
      </c>
      <c r="BG2608" s="274" t="str">
        <f t="shared" si="315"/>
        <v/>
      </c>
      <c r="BH2608" s="274" t="str">
        <f>IF(AX2608="","",IF(P2608&lt;&gt;"","",IF(BG2608="CS","OK",IF(VLOOKUP(E2608,カレンダマスタ!$A$5:$D$381,4,FALSE)&gt;0,"",IF(OR(AX2608*24&gt;10.84,AZ2608*24&lt;14.5)=TRUE,"×","OK")))))</f>
        <v/>
      </c>
    </row>
    <row r="2609" spans="2:60">
      <c r="B2609" s="111"/>
      <c r="C2609" s="397" t="str">
        <f>IF(STEP!C2609&lt;&gt;"",STEP!C2609,"")</f>
        <v/>
      </c>
      <c r="D2609" s="398" t="str">
        <f>IF(STEP!D2609&lt;&gt;"",STEP!D2609,"")</f>
        <v/>
      </c>
      <c r="E2609" s="399" t="str">
        <f>IF(STEP!E2609&lt;&gt;"",STEP!E2609,"")</f>
        <v/>
      </c>
      <c r="F2609" s="273"/>
      <c r="G2609" s="272"/>
      <c r="H2609" s="274"/>
      <c r="I2609" s="274"/>
      <c r="J2609" s="274"/>
      <c r="K2609" s="274"/>
      <c r="L2609" s="274"/>
      <c r="M2609" s="274"/>
      <c r="N2609" s="274"/>
      <c r="O2609" s="274"/>
      <c r="P2609" s="274"/>
      <c r="Q2609" s="274"/>
      <c r="R2609" s="274"/>
      <c r="S2609" s="274"/>
      <c r="T2609" s="274"/>
      <c r="U2609" s="274"/>
      <c r="V2609" s="274"/>
      <c r="W2609" s="274"/>
      <c r="X2609" s="274"/>
      <c r="Y2609" s="274"/>
      <c r="Z2609" s="274"/>
      <c r="AA2609" s="274"/>
      <c r="AB2609" s="274"/>
      <c r="AC2609" s="274"/>
      <c r="AD2609" s="274"/>
      <c r="AE2609" s="275"/>
      <c r="AF2609" s="275"/>
      <c r="AG2609" s="275"/>
      <c r="AH2609" s="275"/>
      <c r="AI2609" s="275"/>
      <c r="AJ2609" s="275"/>
      <c r="AK2609" s="275"/>
      <c r="AL2609" s="275"/>
      <c r="AM2609" s="275"/>
      <c r="AN2609" s="275"/>
      <c r="AO2609" s="274"/>
      <c r="AP2609" s="274"/>
      <c r="AQ2609" s="274"/>
      <c r="AR2609" s="274"/>
      <c r="AS2609" s="274"/>
      <c r="AT2609" s="274"/>
      <c r="AU2609" s="274"/>
      <c r="AW2609" s="286" t="str">
        <f t="shared" si="310"/>
        <v/>
      </c>
      <c r="AX2609" s="286" t="str">
        <f t="shared" si="311"/>
        <v/>
      </c>
      <c r="AY2609" s="286" t="str">
        <f t="shared" si="312"/>
        <v/>
      </c>
      <c r="AZ2609" s="286" t="str">
        <f t="shared" si="313"/>
        <v/>
      </c>
      <c r="BA2609" s="286" t="str">
        <f t="shared" si="314"/>
        <v/>
      </c>
      <c r="BD2609" s="274" t="str">
        <f>IF(W2609="","",IF(F2609="休日",AW2609,IF(F2609="法休",AW2609,VLOOKUP(F2609,カレンダマスタ!$Q$56:$R$69,2,FALSE))))</f>
        <v/>
      </c>
      <c r="BG2609" s="274" t="str">
        <f t="shared" si="315"/>
        <v/>
      </c>
      <c r="BH2609" s="274" t="str">
        <f>IF(AX2609="","",IF(P2609&lt;&gt;"","",IF(BG2609="CS","OK",IF(VLOOKUP(E2609,カレンダマスタ!$A$5:$D$381,4,FALSE)&gt;0,"",IF(OR(AX2609*24&gt;10.84,AZ2609*24&lt;14.5)=TRUE,"×","OK")))))</f>
        <v/>
      </c>
    </row>
    <row r="2610" spans="2:60" ht="13.8" thickBot="1">
      <c r="B2610" s="161"/>
      <c r="C2610" s="400" t="str">
        <f>IF(STEP!C2610&lt;&gt;"",STEP!C2610,"")</f>
        <v/>
      </c>
      <c r="D2610" s="401" t="str">
        <f>IF(STEP!D2610&lt;&gt;"",STEP!D2610,"")</f>
        <v/>
      </c>
      <c r="E2610" s="402" t="str">
        <f>IF(STEP!E2610&lt;&gt;"",STEP!E2610,"")</f>
        <v/>
      </c>
      <c r="F2610" s="277"/>
      <c r="G2610" s="276"/>
      <c r="H2610" s="278"/>
      <c r="I2610" s="278"/>
      <c r="J2610" s="278"/>
      <c r="K2610" s="278"/>
      <c r="L2610" s="278"/>
      <c r="M2610" s="278"/>
      <c r="N2610" s="278"/>
      <c r="O2610" s="278"/>
      <c r="P2610" s="278"/>
      <c r="Q2610" s="278"/>
      <c r="R2610" s="278"/>
      <c r="S2610" s="278"/>
      <c r="T2610" s="278"/>
      <c r="U2610" s="278"/>
      <c r="V2610" s="278"/>
      <c r="W2610" s="278"/>
      <c r="X2610" s="278"/>
      <c r="Y2610" s="278"/>
      <c r="Z2610" s="278"/>
      <c r="AA2610" s="278"/>
      <c r="AB2610" s="278"/>
      <c r="AC2610" s="278"/>
      <c r="AD2610" s="278"/>
      <c r="AE2610" s="279"/>
      <c r="AF2610" s="279"/>
      <c r="AG2610" s="279"/>
      <c r="AH2610" s="279"/>
      <c r="AI2610" s="279"/>
      <c r="AJ2610" s="279"/>
      <c r="AK2610" s="279"/>
      <c r="AL2610" s="279"/>
      <c r="AM2610" s="279"/>
      <c r="AN2610" s="279"/>
      <c r="AO2610" s="278"/>
      <c r="AP2610" s="278"/>
      <c r="AQ2610" s="278"/>
      <c r="AR2610" s="278"/>
      <c r="AS2610" s="278"/>
      <c r="AT2610" s="278"/>
      <c r="AU2610" s="278"/>
      <c r="AW2610" s="287" t="str">
        <f t="shared" si="310"/>
        <v/>
      </c>
      <c r="AX2610" s="287" t="str">
        <f t="shared" si="311"/>
        <v/>
      </c>
      <c r="AY2610" s="287" t="str">
        <f t="shared" si="312"/>
        <v/>
      </c>
      <c r="AZ2610" s="287" t="str">
        <f t="shared" si="313"/>
        <v/>
      </c>
      <c r="BA2610" s="287" t="str">
        <f t="shared" si="314"/>
        <v/>
      </c>
      <c r="BD2610" s="278" t="str">
        <f>IF(W2610="","",IF(F2610="休日",AW2610,IF(F2610="法休",AW2610,VLOOKUP(F2610,カレンダマスタ!$Q$56:$R$69,2,FALSE))))</f>
        <v/>
      </c>
      <c r="BG2610" s="278" t="str">
        <f t="shared" si="315"/>
        <v/>
      </c>
      <c r="BH2610" s="278" t="str">
        <f>IF(AX2610="","",IF(P2610&lt;&gt;"","",IF(BG2610="CS","OK",IF(VLOOKUP(E2610,カレンダマスタ!$A$5:$D$381,4,FALSE)&gt;0,"",IF(OR(AX2610*24&gt;10.84,AZ2610*24&lt;14.5)=TRUE,"×","OK")))))</f>
        <v/>
      </c>
    </row>
    <row r="2611" spans="2:60">
      <c r="B2611" s="365"/>
      <c r="C2611" s="366"/>
      <c r="D2611" s="367"/>
      <c r="E2611" s="368"/>
      <c r="F2611" s="367"/>
      <c r="G2611" s="366"/>
      <c r="H2611" s="369"/>
      <c r="I2611" s="369"/>
      <c r="J2611" s="369"/>
      <c r="K2611" s="369"/>
      <c r="L2611" s="369"/>
      <c r="M2611" s="369"/>
      <c r="N2611" s="369"/>
      <c r="O2611" s="369"/>
      <c r="P2611" s="369"/>
      <c r="Q2611" s="369"/>
      <c r="R2611" s="369"/>
      <c r="S2611" s="369"/>
      <c r="T2611" s="369"/>
      <c r="U2611" s="369"/>
      <c r="V2611" s="369"/>
      <c r="W2611" s="369"/>
      <c r="X2611" s="369"/>
      <c r="Y2611" s="369"/>
      <c r="Z2611" s="369"/>
      <c r="AA2611" s="369"/>
      <c r="AB2611" s="369"/>
      <c r="AC2611" s="369"/>
      <c r="AD2611" s="369"/>
      <c r="AE2611" s="370"/>
      <c r="AF2611" s="370"/>
      <c r="AG2611" s="370"/>
      <c r="AH2611" s="370"/>
      <c r="AI2611" s="370"/>
      <c r="AJ2611" s="370"/>
      <c r="AK2611" s="370"/>
      <c r="AL2611" s="370"/>
      <c r="AM2611" s="370"/>
      <c r="AN2611" s="370"/>
      <c r="AO2611" s="369"/>
      <c r="AP2611" s="369"/>
      <c r="AQ2611" s="369"/>
      <c r="AR2611" s="369"/>
      <c r="AS2611" s="369"/>
      <c r="AT2611" s="369"/>
      <c r="AU2611" s="369"/>
      <c r="AW2611" s="363"/>
      <c r="AX2611" s="363"/>
      <c r="AY2611" s="363"/>
      <c r="AZ2611" s="363"/>
      <c r="BA2611" s="363"/>
      <c r="BD2611" s="369" t="str">
        <f>IF(W2611="","",IF(F2611="休日",AW2611,IF(F2611="法休",AW2611,VLOOKUP(F2611,カレンダマスタ!$Q$56:$R$69,2,FALSE))))</f>
        <v/>
      </c>
      <c r="BG2611" s="369"/>
      <c r="BH2611" s="369"/>
    </row>
    <row r="2612" spans="2:60">
      <c r="B2612" s="362"/>
      <c r="C2612" s="371"/>
      <c r="D2612" s="372"/>
      <c r="E2612" s="373"/>
      <c r="F2612" s="372"/>
      <c r="G2612" s="371"/>
      <c r="H2612" s="374"/>
      <c r="I2612" s="374"/>
      <c r="J2612" s="374"/>
      <c r="K2612" s="374"/>
      <c r="L2612" s="374"/>
      <c r="M2612" s="374"/>
      <c r="N2612" s="374"/>
      <c r="O2612" s="374"/>
      <c r="P2612" s="374"/>
      <c r="Q2612" s="374"/>
      <c r="R2612" s="374"/>
      <c r="S2612" s="374"/>
      <c r="T2612" s="374"/>
      <c r="U2612" s="374"/>
      <c r="V2612" s="374"/>
      <c r="W2612" s="374"/>
      <c r="X2612" s="374"/>
      <c r="Y2612" s="374"/>
      <c r="Z2612" s="374"/>
      <c r="AA2612" s="374"/>
      <c r="AB2612" s="374"/>
      <c r="AC2612" s="374"/>
      <c r="AD2612" s="374"/>
      <c r="AE2612" s="375"/>
      <c r="AF2612" s="375"/>
      <c r="AG2612" s="375"/>
      <c r="AH2612" s="375"/>
      <c r="AI2612" s="375"/>
      <c r="AJ2612" s="375"/>
      <c r="AK2612" s="375"/>
      <c r="AL2612" s="375"/>
      <c r="AM2612" s="375"/>
      <c r="AN2612" s="375"/>
      <c r="AO2612" s="374"/>
      <c r="AP2612" s="374"/>
      <c r="AQ2612" s="374"/>
      <c r="AR2612" s="374"/>
      <c r="AS2612" s="374"/>
      <c r="AT2612" s="374"/>
      <c r="AU2612" s="374"/>
      <c r="AW2612" s="363"/>
      <c r="AX2612" s="363"/>
      <c r="AY2612" s="363"/>
      <c r="AZ2612" s="363"/>
      <c r="BA2612" s="363"/>
      <c r="BD2612" s="374" t="str">
        <f>IF(W2612="","",IF(F2612="休日",AW2612,IF(F2612="法休",AW2612,VLOOKUP(F2612,カレンダマスタ!$Q$56:$R$69,2,FALSE))))</f>
        <v/>
      </c>
      <c r="BG2612" s="374"/>
      <c r="BH2612" s="374"/>
    </row>
    <row r="2613" spans="2:60">
      <c r="B2613" s="362"/>
      <c r="C2613" s="371"/>
      <c r="D2613" s="372"/>
      <c r="E2613" s="373"/>
      <c r="F2613" s="372"/>
      <c r="G2613" s="371"/>
      <c r="H2613" s="374"/>
      <c r="I2613" s="374"/>
      <c r="J2613" s="374"/>
      <c r="K2613" s="374"/>
      <c r="L2613" s="374"/>
      <c r="M2613" s="374"/>
      <c r="N2613" s="374"/>
      <c r="O2613" s="374"/>
      <c r="P2613" s="374"/>
      <c r="Q2613" s="374"/>
      <c r="R2613" s="374"/>
      <c r="S2613" s="374"/>
      <c r="T2613" s="374"/>
      <c r="U2613" s="374"/>
      <c r="V2613" s="374"/>
      <c r="W2613" s="374"/>
      <c r="X2613" s="374"/>
      <c r="Y2613" s="374"/>
      <c r="Z2613" s="374"/>
      <c r="AA2613" s="374"/>
      <c r="AB2613" s="374"/>
      <c r="AC2613" s="374"/>
      <c r="AD2613" s="374"/>
      <c r="AE2613" s="375"/>
      <c r="AF2613" s="375"/>
      <c r="AG2613" s="375"/>
      <c r="AH2613" s="375"/>
      <c r="AI2613" s="375"/>
      <c r="AJ2613" s="375"/>
      <c r="AK2613" s="375"/>
      <c r="AL2613" s="375"/>
      <c r="AM2613" s="375"/>
      <c r="AN2613" s="375"/>
      <c r="AO2613" s="374"/>
      <c r="AP2613" s="374"/>
      <c r="AQ2613" s="374"/>
      <c r="AR2613" s="374"/>
      <c r="AS2613" s="374"/>
      <c r="AT2613" s="374"/>
      <c r="AU2613" s="374"/>
      <c r="AW2613" s="363"/>
      <c r="AX2613" s="363"/>
      <c r="AY2613" s="363"/>
      <c r="AZ2613" s="363"/>
      <c r="BA2613" s="363"/>
      <c r="BD2613" s="374" t="str">
        <f>IF(W2613="","",IF(F2613="休日",AW2613,IF(F2613="法休",AW2613,VLOOKUP(F2613,カレンダマスタ!$Q$56:$R$69,2,FALSE))))</f>
        <v/>
      </c>
      <c r="BG2613" s="374"/>
      <c r="BH2613" s="374"/>
    </row>
    <row r="2614" spans="2:60">
      <c r="B2614" s="362"/>
      <c r="C2614" s="371"/>
      <c r="D2614" s="372"/>
      <c r="E2614" s="373"/>
      <c r="F2614" s="372"/>
      <c r="G2614" s="371"/>
      <c r="H2614" s="374"/>
      <c r="I2614" s="374"/>
      <c r="J2614" s="374"/>
      <c r="K2614" s="374"/>
      <c r="L2614" s="374"/>
      <c r="M2614" s="374"/>
      <c r="N2614" s="374"/>
      <c r="O2614" s="374"/>
      <c r="P2614" s="374"/>
      <c r="Q2614" s="374"/>
      <c r="R2614" s="374"/>
      <c r="S2614" s="374"/>
      <c r="T2614" s="374"/>
      <c r="U2614" s="374"/>
      <c r="V2614" s="374"/>
      <c r="W2614" s="374"/>
      <c r="X2614" s="374"/>
      <c r="Y2614" s="374"/>
      <c r="Z2614" s="374"/>
      <c r="AA2614" s="374"/>
      <c r="AB2614" s="374"/>
      <c r="AC2614" s="374"/>
      <c r="AD2614" s="374"/>
      <c r="AE2614" s="375"/>
      <c r="AF2614" s="375"/>
      <c r="AG2614" s="375"/>
      <c r="AH2614" s="375"/>
      <c r="AI2614" s="375"/>
      <c r="AJ2614" s="375"/>
      <c r="AK2614" s="375"/>
      <c r="AL2614" s="375"/>
      <c r="AM2614" s="375"/>
      <c r="AN2614" s="375"/>
      <c r="AO2614" s="374"/>
      <c r="AP2614" s="374"/>
      <c r="AQ2614" s="374"/>
      <c r="AR2614" s="374"/>
      <c r="AS2614" s="374"/>
      <c r="AT2614" s="374"/>
      <c r="AU2614" s="374"/>
      <c r="AW2614" s="363"/>
      <c r="AX2614" s="363"/>
      <c r="AY2614" s="363"/>
      <c r="AZ2614" s="363"/>
      <c r="BA2614" s="363"/>
      <c r="BD2614" s="374" t="str">
        <f>IF(W2614="","",IF(F2614="休日",AW2614,IF(F2614="法休",AW2614,VLOOKUP(F2614,カレンダマスタ!$Q$56:$R$69,2,FALSE))))</f>
        <v/>
      </c>
      <c r="BG2614" s="374"/>
      <c r="BH2614" s="374"/>
    </row>
    <row r="2615" spans="2:60">
      <c r="B2615" s="362"/>
      <c r="C2615" s="371"/>
      <c r="D2615" s="372"/>
      <c r="E2615" s="373"/>
      <c r="F2615" s="372"/>
      <c r="G2615" s="371"/>
      <c r="H2615" s="374"/>
      <c r="I2615" s="374"/>
      <c r="J2615" s="374"/>
      <c r="K2615" s="374"/>
      <c r="L2615" s="374"/>
      <c r="M2615" s="374"/>
      <c r="N2615" s="374"/>
      <c r="O2615" s="374"/>
      <c r="P2615" s="374"/>
      <c r="Q2615" s="374"/>
      <c r="R2615" s="374"/>
      <c r="S2615" s="374"/>
      <c r="T2615" s="374"/>
      <c r="U2615" s="374"/>
      <c r="V2615" s="374"/>
      <c r="W2615" s="374"/>
      <c r="X2615" s="374"/>
      <c r="Y2615" s="374"/>
      <c r="Z2615" s="374"/>
      <c r="AA2615" s="374"/>
      <c r="AB2615" s="374"/>
      <c r="AC2615" s="374"/>
      <c r="AD2615" s="374"/>
      <c r="AE2615" s="375"/>
      <c r="AF2615" s="375"/>
      <c r="AG2615" s="375"/>
      <c r="AH2615" s="375"/>
      <c r="AI2615" s="375"/>
      <c r="AJ2615" s="375"/>
      <c r="AK2615" s="375"/>
      <c r="AL2615" s="375"/>
      <c r="AM2615" s="375"/>
      <c r="AN2615" s="375"/>
      <c r="AO2615" s="374"/>
      <c r="AP2615" s="374"/>
      <c r="AQ2615" s="374"/>
      <c r="AR2615" s="374"/>
      <c r="AS2615" s="374"/>
      <c r="AT2615" s="374"/>
      <c r="AU2615" s="374"/>
      <c r="AW2615" s="363"/>
      <c r="AX2615" s="363"/>
      <c r="AY2615" s="363"/>
      <c r="AZ2615" s="363"/>
      <c r="BA2615" s="363"/>
      <c r="BD2615" s="374" t="str">
        <f>IF(W2615="","",IF(F2615="休日",AW2615,IF(F2615="法休",AW2615,VLOOKUP(F2615,カレンダマスタ!$Q$56:$R$69,2,FALSE))))</f>
        <v/>
      </c>
      <c r="BG2615" s="374"/>
      <c r="BH2615" s="374"/>
    </row>
    <row r="2616" spans="2:60">
      <c r="B2616" s="362"/>
      <c r="C2616" s="371"/>
      <c r="D2616" s="372"/>
      <c r="E2616" s="373"/>
      <c r="F2616" s="372"/>
      <c r="G2616" s="371"/>
      <c r="H2616" s="374"/>
      <c r="I2616" s="374"/>
      <c r="J2616" s="374"/>
      <c r="K2616" s="374"/>
      <c r="L2616" s="374"/>
      <c r="M2616" s="374"/>
      <c r="N2616" s="374"/>
      <c r="O2616" s="374"/>
      <c r="P2616" s="374"/>
      <c r="Q2616" s="374"/>
      <c r="R2616" s="374"/>
      <c r="S2616" s="374"/>
      <c r="T2616" s="374"/>
      <c r="U2616" s="374"/>
      <c r="V2616" s="374"/>
      <c r="W2616" s="374"/>
      <c r="X2616" s="374"/>
      <c r="Y2616" s="374"/>
      <c r="Z2616" s="374"/>
      <c r="AA2616" s="374"/>
      <c r="AB2616" s="374"/>
      <c r="AC2616" s="374"/>
      <c r="AD2616" s="374"/>
      <c r="AE2616" s="375"/>
      <c r="AF2616" s="375"/>
      <c r="AG2616" s="375"/>
      <c r="AH2616" s="375"/>
      <c r="AI2616" s="375"/>
      <c r="AJ2616" s="375"/>
      <c r="AK2616" s="375"/>
      <c r="AL2616" s="375"/>
      <c r="AM2616" s="375"/>
      <c r="AN2616" s="375"/>
      <c r="AO2616" s="374"/>
      <c r="AP2616" s="374"/>
      <c r="AQ2616" s="374"/>
      <c r="AR2616" s="374"/>
      <c r="AS2616" s="374"/>
      <c r="AT2616" s="374"/>
      <c r="AU2616" s="374"/>
      <c r="AW2616" s="363"/>
      <c r="AX2616" s="363"/>
      <c r="AY2616" s="363"/>
      <c r="AZ2616" s="363"/>
      <c r="BA2616" s="363"/>
      <c r="BD2616" s="374" t="str">
        <f>IF(W2616="","",IF(F2616="休日",AW2616,IF(F2616="法休",AW2616,VLOOKUP(F2616,カレンダマスタ!$Q$56:$R$69,2,FALSE))))</f>
        <v/>
      </c>
      <c r="BG2616" s="374"/>
      <c r="BH2616" s="374"/>
    </row>
    <row r="2617" spans="2:60">
      <c r="B2617" s="362"/>
      <c r="C2617" s="371"/>
      <c r="D2617" s="372"/>
      <c r="E2617" s="373"/>
      <c r="F2617" s="372"/>
      <c r="G2617" s="371"/>
      <c r="H2617" s="374"/>
      <c r="I2617" s="374"/>
      <c r="J2617" s="374"/>
      <c r="K2617" s="374"/>
      <c r="L2617" s="374"/>
      <c r="M2617" s="374"/>
      <c r="N2617" s="374"/>
      <c r="O2617" s="374"/>
      <c r="P2617" s="374"/>
      <c r="Q2617" s="374"/>
      <c r="R2617" s="374"/>
      <c r="S2617" s="374"/>
      <c r="T2617" s="374"/>
      <c r="U2617" s="374"/>
      <c r="V2617" s="374"/>
      <c r="W2617" s="374"/>
      <c r="X2617" s="374"/>
      <c r="Y2617" s="374"/>
      <c r="Z2617" s="374"/>
      <c r="AA2617" s="374"/>
      <c r="AB2617" s="374"/>
      <c r="AC2617" s="374"/>
      <c r="AD2617" s="374"/>
      <c r="AE2617" s="375"/>
      <c r="AF2617" s="375"/>
      <c r="AG2617" s="375"/>
      <c r="AH2617" s="375"/>
      <c r="AI2617" s="375"/>
      <c r="AJ2617" s="375"/>
      <c r="AK2617" s="375"/>
      <c r="AL2617" s="375"/>
      <c r="AM2617" s="375"/>
      <c r="AN2617" s="375"/>
      <c r="AO2617" s="374"/>
      <c r="AP2617" s="374"/>
      <c r="AQ2617" s="374"/>
      <c r="AR2617" s="374"/>
      <c r="AS2617" s="374"/>
      <c r="AT2617" s="374"/>
      <c r="AU2617" s="374"/>
      <c r="AW2617" s="363"/>
      <c r="AX2617" s="363"/>
      <c r="AY2617" s="363"/>
      <c r="AZ2617" s="363"/>
      <c r="BA2617" s="363"/>
      <c r="BD2617" s="374" t="str">
        <f>IF(W2617="","",IF(F2617="休日",AW2617,IF(F2617="法休",AW2617,VLOOKUP(F2617,カレンダマスタ!$Q$56:$R$69,2,FALSE))))</f>
        <v/>
      </c>
      <c r="BG2617" s="374"/>
      <c r="BH2617" s="374"/>
    </row>
    <row r="2618" spans="2:60">
      <c r="B2618" s="362"/>
      <c r="C2618" s="371"/>
      <c r="D2618" s="372"/>
      <c r="E2618" s="373"/>
      <c r="F2618" s="372"/>
      <c r="G2618" s="371"/>
      <c r="H2618" s="374"/>
      <c r="I2618" s="374"/>
      <c r="J2618" s="374"/>
      <c r="K2618" s="374"/>
      <c r="L2618" s="374"/>
      <c r="M2618" s="374"/>
      <c r="N2618" s="374"/>
      <c r="O2618" s="374"/>
      <c r="P2618" s="374"/>
      <c r="Q2618" s="374"/>
      <c r="R2618" s="374"/>
      <c r="S2618" s="374"/>
      <c r="T2618" s="374"/>
      <c r="U2618" s="374"/>
      <c r="V2618" s="374"/>
      <c r="W2618" s="374"/>
      <c r="X2618" s="374"/>
      <c r="Y2618" s="374"/>
      <c r="Z2618" s="374"/>
      <c r="AA2618" s="374"/>
      <c r="AB2618" s="374"/>
      <c r="AC2618" s="374"/>
      <c r="AD2618" s="374"/>
      <c r="AE2618" s="375"/>
      <c r="AF2618" s="375"/>
      <c r="AG2618" s="375"/>
      <c r="AH2618" s="375"/>
      <c r="AI2618" s="375"/>
      <c r="AJ2618" s="375"/>
      <c r="AK2618" s="375"/>
      <c r="AL2618" s="375"/>
      <c r="AM2618" s="375"/>
      <c r="AN2618" s="375"/>
      <c r="AO2618" s="374"/>
      <c r="AP2618" s="374"/>
      <c r="AQ2618" s="374"/>
      <c r="AR2618" s="374"/>
      <c r="AS2618" s="374"/>
      <c r="AT2618" s="374"/>
      <c r="AU2618" s="374"/>
      <c r="AW2618" s="363"/>
      <c r="AX2618" s="363"/>
      <c r="AY2618" s="363"/>
      <c r="AZ2618" s="363"/>
      <c r="BA2618" s="363"/>
      <c r="BD2618" s="374" t="str">
        <f>IF(W2618="","",IF(F2618="休日",AW2618,IF(F2618="法休",AW2618,VLOOKUP(F2618,カレンダマスタ!$Q$56:$R$69,2,FALSE))))</f>
        <v/>
      </c>
      <c r="BG2618" s="374"/>
      <c r="BH2618" s="374"/>
    </row>
    <row r="2619" spans="2:60">
      <c r="B2619" s="362"/>
      <c r="C2619" s="371"/>
      <c r="D2619" s="372"/>
      <c r="E2619" s="373"/>
      <c r="F2619" s="372"/>
      <c r="G2619" s="371"/>
      <c r="H2619" s="374"/>
      <c r="I2619" s="374"/>
      <c r="J2619" s="374"/>
      <c r="K2619" s="374"/>
      <c r="L2619" s="374"/>
      <c r="M2619" s="374"/>
      <c r="N2619" s="374"/>
      <c r="O2619" s="374"/>
      <c r="P2619" s="374"/>
      <c r="Q2619" s="374"/>
      <c r="R2619" s="374"/>
      <c r="S2619" s="374"/>
      <c r="T2619" s="374"/>
      <c r="U2619" s="374"/>
      <c r="V2619" s="374"/>
      <c r="W2619" s="374"/>
      <c r="X2619" s="374"/>
      <c r="Y2619" s="374"/>
      <c r="Z2619" s="374"/>
      <c r="AA2619" s="374"/>
      <c r="AB2619" s="374"/>
      <c r="AC2619" s="374"/>
      <c r="AD2619" s="374"/>
      <c r="AE2619" s="375"/>
      <c r="AF2619" s="375"/>
      <c r="AG2619" s="375"/>
      <c r="AH2619" s="375"/>
      <c r="AI2619" s="375"/>
      <c r="AJ2619" s="375"/>
      <c r="AK2619" s="375"/>
      <c r="AL2619" s="375"/>
      <c r="AM2619" s="375"/>
      <c r="AN2619" s="375"/>
      <c r="AO2619" s="374"/>
      <c r="AP2619" s="374"/>
      <c r="AQ2619" s="374"/>
      <c r="AR2619" s="374"/>
      <c r="AS2619" s="374"/>
      <c r="AT2619" s="374"/>
      <c r="AU2619" s="374"/>
      <c r="AW2619" s="363"/>
      <c r="AX2619" s="363"/>
      <c r="AY2619" s="363"/>
      <c r="AZ2619" s="363"/>
      <c r="BA2619" s="363"/>
      <c r="BD2619" s="374" t="str">
        <f>IF(W2619="","",IF(F2619="休日",AW2619,IF(F2619="法休",AW2619,VLOOKUP(F2619,カレンダマスタ!$Q$56:$R$69,2,FALSE))))</f>
        <v/>
      </c>
      <c r="BG2619" s="374"/>
      <c r="BH2619" s="374"/>
    </row>
    <row r="2620" spans="2:60" ht="13.8" thickBot="1">
      <c r="B2620" s="376"/>
      <c r="C2620" s="377"/>
      <c r="D2620" s="378"/>
      <c r="E2620" s="379"/>
      <c r="F2620" s="378"/>
      <c r="G2620" s="377"/>
      <c r="H2620" s="380"/>
      <c r="I2620" s="380"/>
      <c r="J2620" s="380"/>
      <c r="K2620" s="380"/>
      <c r="L2620" s="380"/>
      <c r="M2620" s="380"/>
      <c r="N2620" s="380"/>
      <c r="O2620" s="380"/>
      <c r="P2620" s="380"/>
      <c r="Q2620" s="380"/>
      <c r="R2620" s="380"/>
      <c r="S2620" s="380"/>
      <c r="T2620" s="380"/>
      <c r="U2620" s="380"/>
      <c r="V2620" s="380"/>
      <c r="W2620" s="380"/>
      <c r="X2620" s="380"/>
      <c r="Y2620" s="380"/>
      <c r="Z2620" s="380"/>
      <c r="AA2620" s="380"/>
      <c r="AB2620" s="380"/>
      <c r="AC2620" s="380"/>
      <c r="AD2620" s="380"/>
      <c r="AE2620" s="381"/>
      <c r="AF2620" s="381"/>
      <c r="AG2620" s="381"/>
      <c r="AH2620" s="381"/>
      <c r="AI2620" s="381"/>
      <c r="AJ2620" s="381"/>
      <c r="AK2620" s="381"/>
      <c r="AL2620" s="381"/>
      <c r="AM2620" s="381"/>
      <c r="AN2620" s="381"/>
      <c r="AO2620" s="380"/>
      <c r="AP2620" s="380"/>
      <c r="AQ2620" s="380"/>
      <c r="AR2620" s="380"/>
      <c r="AS2620" s="380"/>
      <c r="AT2620" s="380"/>
      <c r="AU2620" s="380"/>
      <c r="AW2620" s="364"/>
      <c r="AX2620" s="364"/>
      <c r="AY2620" s="364"/>
      <c r="AZ2620" s="364"/>
      <c r="BA2620" s="364"/>
      <c r="BD2620" s="380" t="str">
        <f>IF(W2620="","",IF(F2620="休日",AW2620,IF(F2620="法休",AW2620,VLOOKUP(F2620,カレンダマスタ!$Q$56:$R$69,2,FALSE))))</f>
        <v/>
      </c>
      <c r="BG2620" s="380"/>
      <c r="BH2620" s="380"/>
    </row>
    <row r="2621" spans="2:60">
      <c r="B2621" s="176"/>
      <c r="C2621" s="382" t="str">
        <f>IF(STEP!C2621&lt;&gt;"",STEP!C2621,"")</f>
        <v/>
      </c>
      <c r="D2621" s="383" t="str">
        <f>IF(STEP!D2621&lt;&gt;"",STEP!D2621,"")</f>
        <v/>
      </c>
      <c r="E2621" s="384" t="str">
        <f>IF(STEP!E2621&lt;&gt;"",STEP!E2621,"")</f>
        <v/>
      </c>
      <c r="F2621" s="248"/>
      <c r="G2621" s="249"/>
      <c r="H2621" s="250"/>
      <c r="I2621" s="250"/>
      <c r="J2621" s="250"/>
      <c r="K2621" s="250"/>
      <c r="L2621" s="250"/>
      <c r="M2621" s="250"/>
      <c r="N2621" s="250"/>
      <c r="O2621" s="250"/>
      <c r="P2621" s="250"/>
      <c r="Q2621" s="250"/>
      <c r="R2621" s="250"/>
      <c r="S2621" s="250"/>
      <c r="T2621" s="250"/>
      <c r="U2621" s="250"/>
      <c r="V2621" s="250"/>
      <c r="W2621" s="250"/>
      <c r="X2621" s="250"/>
      <c r="Y2621" s="250"/>
      <c r="Z2621" s="250"/>
      <c r="AA2621" s="250"/>
      <c r="AB2621" s="250"/>
      <c r="AC2621" s="250"/>
      <c r="AD2621" s="250"/>
      <c r="AE2621" s="251"/>
      <c r="AF2621" s="251"/>
      <c r="AG2621" s="251"/>
      <c r="AH2621" s="251"/>
      <c r="AI2621" s="251"/>
      <c r="AJ2621" s="251"/>
      <c r="AK2621" s="251"/>
      <c r="AL2621" s="251"/>
      <c r="AM2621" s="251"/>
      <c r="AN2621" s="251"/>
      <c r="AO2621" s="250"/>
      <c r="AP2621" s="250"/>
      <c r="AQ2621" s="250"/>
      <c r="AR2621" s="250"/>
      <c r="AS2621" s="250"/>
      <c r="AT2621" s="250"/>
      <c r="AU2621" s="250"/>
      <c r="AW2621" s="282" t="str">
        <f t="shared" ref="AW2621:AW2655" si="316">IF(W2621&lt;&gt;"",IF(W2621&lt;&gt;"",CEILING(IF(J2621&lt;&gt;"",J2621,I2621),$AY$8),""),"")</f>
        <v/>
      </c>
      <c r="AX2621" s="282" t="str">
        <f t="shared" ref="AX2621:AX2655" si="317">IF(W2621&lt;&gt;"",IF(W2621&lt;&gt;"",IF(OR(K2621="早出",AND(BD2621&lt;AW2621,K2621&lt;&gt;"有償遅刻")),AW2621,BD2621),""),"")</f>
        <v/>
      </c>
      <c r="AY2621" s="282" t="str">
        <f t="shared" ref="AY2621:AY2655" si="318">IF(W2621&lt;&gt;"",FLOOR(IF(N2621&lt;&gt;"",N2621,M2621),$AY$8),"")</f>
        <v/>
      </c>
      <c r="AZ2621" s="282" t="str">
        <f t="shared" ref="AZ2621:AZ2655" si="319">IF(W2621&lt;&gt;"",IF(AY2621&lt;&gt;0,AY2621-AR2621,L2621-AR2621),"")</f>
        <v/>
      </c>
      <c r="BA2621" s="282" t="str">
        <f t="shared" ref="BA2621:BA2655" si="320">IF(W2621&lt;&gt;"",W2621,"")</f>
        <v/>
      </c>
      <c r="BD2621" s="250" t="str">
        <f>IF(W2621="","",IF(F2621="休日",AW2621,IF(F2621="法休",AW2621,VLOOKUP(F2621,カレンダマスタ!$Q$56:$R$69,2,FALSE))))</f>
        <v/>
      </c>
      <c r="BG2621" s="250" t="str">
        <f>STEP!AF2621</f>
        <v/>
      </c>
      <c r="BH2621" s="250" t="str">
        <f>IF(AX2621="","",IF(P2621&lt;&gt;"","",IF(BG2621="CS","OK",IF(VLOOKUP(E2621,カレンダマスタ!$A$5:$D$381,4,FALSE)&gt;0,"",IF(OR(AX2621*24&gt;10.84,AZ2621*24&lt;14.5)=TRUE,"×","OK")))))</f>
        <v/>
      </c>
    </row>
    <row r="2622" spans="2:60">
      <c r="B2622" s="111"/>
      <c r="C2622" s="385" t="str">
        <f>IF(STEP!C2622&lt;&gt;"",STEP!C2622,"")</f>
        <v/>
      </c>
      <c r="D2622" s="386" t="str">
        <f>IF(STEP!D2622&lt;&gt;"",STEP!D2622,"")</f>
        <v/>
      </c>
      <c r="E2622" s="387" t="str">
        <f>IF(STEP!E2622&lt;&gt;"",STEP!E2622,"")</f>
        <v/>
      </c>
      <c r="F2622" s="253"/>
      <c r="G2622" s="252"/>
      <c r="H2622" s="254"/>
      <c r="I2622" s="254"/>
      <c r="J2622" s="254"/>
      <c r="K2622" s="254"/>
      <c r="L2622" s="254"/>
      <c r="M2622" s="254"/>
      <c r="N2622" s="254"/>
      <c r="O2622" s="254"/>
      <c r="P2622" s="254"/>
      <c r="Q2622" s="254"/>
      <c r="R2622" s="254"/>
      <c r="S2622" s="254"/>
      <c r="T2622" s="254"/>
      <c r="U2622" s="254"/>
      <c r="V2622" s="254"/>
      <c r="W2622" s="254"/>
      <c r="X2622" s="254"/>
      <c r="Y2622" s="254"/>
      <c r="Z2622" s="254"/>
      <c r="AA2622" s="254"/>
      <c r="AB2622" s="254"/>
      <c r="AC2622" s="254"/>
      <c r="AD2622" s="254"/>
      <c r="AE2622" s="255"/>
      <c r="AF2622" s="255"/>
      <c r="AG2622" s="255"/>
      <c r="AH2622" s="255"/>
      <c r="AI2622" s="255"/>
      <c r="AJ2622" s="255"/>
      <c r="AK2622" s="255"/>
      <c r="AL2622" s="255"/>
      <c r="AM2622" s="255"/>
      <c r="AN2622" s="255"/>
      <c r="AO2622" s="254"/>
      <c r="AP2622" s="254"/>
      <c r="AQ2622" s="254"/>
      <c r="AR2622" s="254"/>
      <c r="AS2622" s="254"/>
      <c r="AT2622" s="254"/>
      <c r="AU2622" s="254"/>
      <c r="AW2622" s="283" t="str">
        <f t="shared" si="316"/>
        <v/>
      </c>
      <c r="AX2622" s="283" t="str">
        <f t="shared" si="317"/>
        <v/>
      </c>
      <c r="AY2622" s="283" t="str">
        <f t="shared" si="318"/>
        <v/>
      </c>
      <c r="AZ2622" s="283" t="str">
        <f t="shared" si="319"/>
        <v/>
      </c>
      <c r="BA2622" s="283" t="str">
        <f t="shared" si="320"/>
        <v/>
      </c>
      <c r="BD2622" s="254" t="str">
        <f>IF(W2622="","",IF(F2622="休日",AW2622,IF(F2622="法休",AW2622,VLOOKUP(F2622,カレンダマスタ!$Q$56:$R$69,2,FALSE))))</f>
        <v/>
      </c>
      <c r="BG2622" s="254" t="str">
        <f t="shared" si="315"/>
        <v/>
      </c>
      <c r="BH2622" s="254" t="str">
        <f>IF(AX2622="","",IF(P2622&lt;&gt;"","",IF(BG2622="CS","OK",IF(VLOOKUP(E2622,カレンダマスタ!$A$5:$D$381,4,FALSE)&gt;0,"",IF(OR(AX2622*24&gt;10.84,AZ2622*24&lt;14.5)=TRUE,"×","OK")))))</f>
        <v/>
      </c>
    </row>
    <row r="2623" spans="2:60">
      <c r="B2623" s="111"/>
      <c r="C2623" s="385" t="str">
        <f>IF(STEP!C2623&lt;&gt;"",STEP!C2623,"")</f>
        <v/>
      </c>
      <c r="D2623" s="386" t="str">
        <f>IF(STEP!D2623&lt;&gt;"",STEP!D2623,"")</f>
        <v/>
      </c>
      <c r="E2623" s="387" t="str">
        <f>IF(STEP!E2623&lt;&gt;"",STEP!E2623,"")</f>
        <v/>
      </c>
      <c r="F2623" s="253"/>
      <c r="G2623" s="252"/>
      <c r="H2623" s="254"/>
      <c r="I2623" s="254"/>
      <c r="J2623" s="254"/>
      <c r="K2623" s="254"/>
      <c r="L2623" s="254"/>
      <c r="M2623" s="254"/>
      <c r="N2623" s="254"/>
      <c r="O2623" s="254"/>
      <c r="P2623" s="254"/>
      <c r="Q2623" s="254"/>
      <c r="R2623" s="254"/>
      <c r="S2623" s="254"/>
      <c r="T2623" s="254"/>
      <c r="U2623" s="254"/>
      <c r="V2623" s="254"/>
      <c r="W2623" s="254"/>
      <c r="X2623" s="254"/>
      <c r="Y2623" s="254"/>
      <c r="Z2623" s="254"/>
      <c r="AA2623" s="254"/>
      <c r="AB2623" s="254"/>
      <c r="AC2623" s="254"/>
      <c r="AD2623" s="254"/>
      <c r="AE2623" s="255"/>
      <c r="AF2623" s="255"/>
      <c r="AG2623" s="255"/>
      <c r="AH2623" s="255"/>
      <c r="AI2623" s="255"/>
      <c r="AJ2623" s="255"/>
      <c r="AK2623" s="255"/>
      <c r="AL2623" s="255"/>
      <c r="AM2623" s="255"/>
      <c r="AN2623" s="255"/>
      <c r="AO2623" s="254"/>
      <c r="AP2623" s="254"/>
      <c r="AQ2623" s="254"/>
      <c r="AR2623" s="254"/>
      <c r="AS2623" s="254"/>
      <c r="AT2623" s="254"/>
      <c r="AU2623" s="254"/>
      <c r="AW2623" s="283" t="str">
        <f t="shared" si="316"/>
        <v/>
      </c>
      <c r="AX2623" s="283" t="str">
        <f t="shared" si="317"/>
        <v/>
      </c>
      <c r="AY2623" s="283" t="str">
        <f t="shared" si="318"/>
        <v/>
      </c>
      <c r="AZ2623" s="283" t="str">
        <f t="shared" si="319"/>
        <v/>
      </c>
      <c r="BA2623" s="283" t="str">
        <f t="shared" si="320"/>
        <v/>
      </c>
      <c r="BD2623" s="254" t="str">
        <f>IF(W2623="","",IF(F2623="休日",AW2623,IF(F2623="法休",AW2623,VLOOKUP(F2623,カレンダマスタ!$Q$56:$R$69,2,FALSE))))</f>
        <v/>
      </c>
      <c r="BG2623" s="254" t="str">
        <f t="shared" si="315"/>
        <v/>
      </c>
      <c r="BH2623" s="254" t="str">
        <f>IF(AX2623="","",IF(P2623&lt;&gt;"","",IF(BG2623="CS","OK",IF(VLOOKUP(E2623,カレンダマスタ!$A$5:$D$381,4,FALSE)&gt;0,"",IF(OR(AX2623*24&gt;10.84,AZ2623*24&lt;14.5)=TRUE,"×","OK")))))</f>
        <v/>
      </c>
    </row>
    <row r="2624" spans="2:60">
      <c r="B2624" s="111"/>
      <c r="C2624" s="385" t="str">
        <f>IF(STEP!C2624&lt;&gt;"",STEP!C2624,"")</f>
        <v/>
      </c>
      <c r="D2624" s="386" t="str">
        <f>IF(STEP!D2624&lt;&gt;"",STEP!D2624,"")</f>
        <v/>
      </c>
      <c r="E2624" s="387" t="str">
        <f>IF(STEP!E2624&lt;&gt;"",STEP!E2624,"")</f>
        <v/>
      </c>
      <c r="F2624" s="256"/>
      <c r="G2624" s="257"/>
      <c r="H2624" s="254"/>
      <c r="I2624" s="254"/>
      <c r="J2624" s="254"/>
      <c r="K2624" s="254"/>
      <c r="L2624" s="254"/>
      <c r="M2624" s="254"/>
      <c r="N2624" s="254"/>
      <c r="O2624" s="254"/>
      <c r="P2624" s="254"/>
      <c r="Q2624" s="254"/>
      <c r="R2624" s="254"/>
      <c r="S2624" s="254"/>
      <c r="T2624" s="254"/>
      <c r="U2624" s="254"/>
      <c r="V2624" s="254"/>
      <c r="W2624" s="254"/>
      <c r="X2624" s="254"/>
      <c r="Y2624" s="254"/>
      <c r="Z2624" s="254"/>
      <c r="AA2624" s="254"/>
      <c r="AB2624" s="254"/>
      <c r="AC2624" s="254"/>
      <c r="AD2624" s="254"/>
      <c r="AE2624" s="255"/>
      <c r="AF2624" s="255"/>
      <c r="AG2624" s="255"/>
      <c r="AH2624" s="255"/>
      <c r="AI2624" s="255"/>
      <c r="AJ2624" s="255"/>
      <c r="AK2624" s="255"/>
      <c r="AL2624" s="255"/>
      <c r="AM2624" s="255"/>
      <c r="AN2624" s="255"/>
      <c r="AO2624" s="254"/>
      <c r="AP2624" s="254"/>
      <c r="AQ2624" s="254"/>
      <c r="AR2624" s="254"/>
      <c r="AS2624" s="254"/>
      <c r="AT2624" s="254"/>
      <c r="AU2624" s="254"/>
      <c r="AW2624" s="283" t="str">
        <f t="shared" si="316"/>
        <v/>
      </c>
      <c r="AX2624" s="283" t="str">
        <f t="shared" si="317"/>
        <v/>
      </c>
      <c r="AY2624" s="283" t="str">
        <f t="shared" si="318"/>
        <v/>
      </c>
      <c r="AZ2624" s="283" t="str">
        <f t="shared" si="319"/>
        <v/>
      </c>
      <c r="BA2624" s="283" t="str">
        <f t="shared" si="320"/>
        <v/>
      </c>
      <c r="BD2624" s="254" t="str">
        <f>IF(W2624="","",IF(F2624="休日",AW2624,IF(F2624="法休",AW2624,VLOOKUP(F2624,カレンダマスタ!$Q$56:$R$69,2,FALSE))))</f>
        <v/>
      </c>
      <c r="BG2624" s="254" t="str">
        <f t="shared" si="315"/>
        <v/>
      </c>
      <c r="BH2624" s="254" t="str">
        <f>IF(AX2624="","",IF(P2624&lt;&gt;"","",IF(BG2624="CS","OK",IF(VLOOKUP(E2624,カレンダマスタ!$A$5:$D$381,4,FALSE)&gt;0,"",IF(OR(AX2624*24&gt;10.84,AZ2624*24&lt;14.5)=TRUE,"×","OK")))))</f>
        <v/>
      </c>
    </row>
    <row r="2625" spans="2:60">
      <c r="B2625" s="111"/>
      <c r="C2625" s="385" t="str">
        <f>IF(STEP!C2625&lt;&gt;"",STEP!C2625,"")</f>
        <v/>
      </c>
      <c r="D2625" s="386" t="str">
        <f>IF(STEP!D2625&lt;&gt;"",STEP!D2625,"")</f>
        <v/>
      </c>
      <c r="E2625" s="387" t="str">
        <f>IF(STEP!E2625&lt;&gt;"",STEP!E2625,"")</f>
        <v/>
      </c>
      <c r="F2625" s="256"/>
      <c r="G2625" s="257"/>
      <c r="H2625" s="254"/>
      <c r="I2625" s="254"/>
      <c r="J2625" s="254"/>
      <c r="K2625" s="254"/>
      <c r="L2625" s="254"/>
      <c r="M2625" s="254"/>
      <c r="N2625" s="254"/>
      <c r="O2625" s="254"/>
      <c r="P2625" s="254"/>
      <c r="Q2625" s="254"/>
      <c r="R2625" s="254"/>
      <c r="S2625" s="254"/>
      <c r="T2625" s="254"/>
      <c r="U2625" s="254"/>
      <c r="V2625" s="254"/>
      <c r="W2625" s="254"/>
      <c r="X2625" s="254"/>
      <c r="Y2625" s="254"/>
      <c r="Z2625" s="254"/>
      <c r="AA2625" s="254"/>
      <c r="AB2625" s="254"/>
      <c r="AC2625" s="254"/>
      <c r="AD2625" s="254"/>
      <c r="AE2625" s="255"/>
      <c r="AF2625" s="255"/>
      <c r="AG2625" s="255"/>
      <c r="AH2625" s="255"/>
      <c r="AI2625" s="255"/>
      <c r="AJ2625" s="255"/>
      <c r="AK2625" s="255"/>
      <c r="AL2625" s="255"/>
      <c r="AM2625" s="255"/>
      <c r="AN2625" s="255"/>
      <c r="AO2625" s="254"/>
      <c r="AP2625" s="254"/>
      <c r="AQ2625" s="254"/>
      <c r="AR2625" s="254"/>
      <c r="AS2625" s="254"/>
      <c r="AT2625" s="254"/>
      <c r="AU2625" s="254"/>
      <c r="AW2625" s="283" t="str">
        <f t="shared" si="316"/>
        <v/>
      </c>
      <c r="AX2625" s="283" t="str">
        <f t="shared" si="317"/>
        <v/>
      </c>
      <c r="AY2625" s="283" t="str">
        <f t="shared" si="318"/>
        <v/>
      </c>
      <c r="AZ2625" s="283" t="str">
        <f t="shared" si="319"/>
        <v/>
      </c>
      <c r="BA2625" s="283" t="str">
        <f t="shared" si="320"/>
        <v/>
      </c>
      <c r="BD2625" s="254" t="str">
        <f>IF(W2625="","",IF(F2625="休日",AW2625,IF(F2625="法休",AW2625,VLOOKUP(F2625,カレンダマスタ!$Q$56:$R$69,2,FALSE))))</f>
        <v/>
      </c>
      <c r="BG2625" s="254" t="str">
        <f t="shared" si="315"/>
        <v/>
      </c>
      <c r="BH2625" s="254" t="str">
        <f>IF(AX2625="","",IF(P2625&lt;&gt;"","",IF(BG2625="CS","OK",IF(VLOOKUP(E2625,カレンダマスタ!$A$5:$D$381,4,FALSE)&gt;0,"",IF(OR(AX2625*24&gt;10.84,AZ2625*24&lt;14.5)=TRUE,"×","OK")))))</f>
        <v/>
      </c>
    </row>
    <row r="2626" spans="2:60">
      <c r="B2626" s="111"/>
      <c r="C2626" s="385" t="str">
        <f>IF(STEP!C2626&lt;&gt;"",STEP!C2626,"")</f>
        <v/>
      </c>
      <c r="D2626" s="386" t="str">
        <f>IF(STEP!D2626&lt;&gt;"",STEP!D2626,"")</f>
        <v/>
      </c>
      <c r="E2626" s="387" t="str">
        <f>IF(STEP!E2626&lt;&gt;"",STEP!E2626,"")</f>
        <v/>
      </c>
      <c r="F2626" s="256"/>
      <c r="G2626" s="252"/>
      <c r="H2626" s="254"/>
      <c r="I2626" s="254"/>
      <c r="J2626" s="254"/>
      <c r="K2626" s="254"/>
      <c r="L2626" s="254"/>
      <c r="M2626" s="254"/>
      <c r="N2626" s="254"/>
      <c r="O2626" s="254"/>
      <c r="P2626" s="254"/>
      <c r="Q2626" s="254"/>
      <c r="R2626" s="254"/>
      <c r="S2626" s="254"/>
      <c r="T2626" s="254"/>
      <c r="U2626" s="254"/>
      <c r="V2626" s="254"/>
      <c r="W2626" s="254"/>
      <c r="X2626" s="254"/>
      <c r="Y2626" s="254"/>
      <c r="Z2626" s="254"/>
      <c r="AA2626" s="254"/>
      <c r="AB2626" s="254"/>
      <c r="AC2626" s="254"/>
      <c r="AD2626" s="254"/>
      <c r="AE2626" s="255"/>
      <c r="AF2626" s="255"/>
      <c r="AG2626" s="255"/>
      <c r="AH2626" s="255"/>
      <c r="AI2626" s="255"/>
      <c r="AJ2626" s="255"/>
      <c r="AK2626" s="255"/>
      <c r="AL2626" s="255"/>
      <c r="AM2626" s="255"/>
      <c r="AN2626" s="255"/>
      <c r="AO2626" s="254"/>
      <c r="AP2626" s="254"/>
      <c r="AQ2626" s="254"/>
      <c r="AR2626" s="254"/>
      <c r="AS2626" s="254"/>
      <c r="AT2626" s="254"/>
      <c r="AU2626" s="254"/>
      <c r="AW2626" s="283" t="str">
        <f t="shared" si="316"/>
        <v/>
      </c>
      <c r="AX2626" s="283" t="str">
        <f t="shared" si="317"/>
        <v/>
      </c>
      <c r="AY2626" s="283" t="str">
        <f t="shared" si="318"/>
        <v/>
      </c>
      <c r="AZ2626" s="283" t="str">
        <f t="shared" si="319"/>
        <v/>
      </c>
      <c r="BA2626" s="283" t="str">
        <f t="shared" si="320"/>
        <v/>
      </c>
      <c r="BD2626" s="254" t="str">
        <f>IF(W2626="","",IF(F2626="休日",AW2626,IF(F2626="法休",AW2626,VLOOKUP(F2626,カレンダマスタ!$Q$56:$R$69,2,FALSE))))</f>
        <v/>
      </c>
      <c r="BG2626" s="254" t="str">
        <f t="shared" si="315"/>
        <v/>
      </c>
      <c r="BH2626" s="254" t="str">
        <f>IF(AX2626="","",IF(P2626&lt;&gt;"","",IF(BG2626="CS","OK",IF(VLOOKUP(E2626,カレンダマスタ!$A$5:$D$381,4,FALSE)&gt;0,"",IF(OR(AX2626*24&gt;10.84,AZ2626*24&lt;14.5)=TRUE,"×","OK")))))</f>
        <v/>
      </c>
    </row>
    <row r="2627" spans="2:60">
      <c r="B2627" s="111"/>
      <c r="C2627" s="388" t="str">
        <f>IF(STEP!C2627&lt;&gt;"",STEP!C2627,"")</f>
        <v/>
      </c>
      <c r="D2627" s="389" t="str">
        <f>IF(STEP!D2627&lt;&gt;"",STEP!D2627,"")</f>
        <v/>
      </c>
      <c r="E2627" s="390" t="str">
        <f>IF(STEP!E2627&lt;&gt;"",STEP!E2627,"")</f>
        <v/>
      </c>
      <c r="F2627" s="259"/>
      <c r="G2627" s="258"/>
      <c r="H2627" s="260"/>
      <c r="I2627" s="260"/>
      <c r="J2627" s="260"/>
      <c r="K2627" s="260"/>
      <c r="L2627" s="260"/>
      <c r="M2627" s="260"/>
      <c r="N2627" s="260"/>
      <c r="O2627" s="260"/>
      <c r="P2627" s="260"/>
      <c r="Q2627" s="260"/>
      <c r="R2627" s="260"/>
      <c r="S2627" s="260"/>
      <c r="T2627" s="260"/>
      <c r="U2627" s="260"/>
      <c r="V2627" s="260"/>
      <c r="W2627" s="260"/>
      <c r="X2627" s="260"/>
      <c r="Y2627" s="260"/>
      <c r="Z2627" s="260"/>
      <c r="AA2627" s="260"/>
      <c r="AB2627" s="260"/>
      <c r="AC2627" s="260"/>
      <c r="AD2627" s="260"/>
      <c r="AE2627" s="261"/>
      <c r="AF2627" s="261"/>
      <c r="AG2627" s="261"/>
      <c r="AH2627" s="261"/>
      <c r="AI2627" s="261"/>
      <c r="AJ2627" s="261"/>
      <c r="AK2627" s="261"/>
      <c r="AL2627" s="261"/>
      <c r="AM2627" s="261"/>
      <c r="AN2627" s="261"/>
      <c r="AO2627" s="260"/>
      <c r="AP2627" s="260"/>
      <c r="AQ2627" s="260"/>
      <c r="AR2627" s="260"/>
      <c r="AS2627" s="260"/>
      <c r="AT2627" s="260"/>
      <c r="AU2627" s="260"/>
      <c r="AW2627" s="284" t="str">
        <f t="shared" si="316"/>
        <v/>
      </c>
      <c r="AX2627" s="284" t="str">
        <f t="shared" si="317"/>
        <v/>
      </c>
      <c r="AY2627" s="284" t="str">
        <f t="shared" si="318"/>
        <v/>
      </c>
      <c r="AZ2627" s="284" t="str">
        <f t="shared" si="319"/>
        <v/>
      </c>
      <c r="BA2627" s="284" t="str">
        <f t="shared" si="320"/>
        <v/>
      </c>
      <c r="BD2627" s="260" t="str">
        <f>IF(W2627="","",IF(F2627="休日",AW2627,IF(F2627="法休",AW2627,VLOOKUP(F2627,カレンダマスタ!$Q$56:$R$69,2,FALSE))))</f>
        <v/>
      </c>
      <c r="BG2627" s="260" t="str">
        <f t="shared" si="315"/>
        <v/>
      </c>
      <c r="BH2627" s="260" t="str">
        <f>IF(AX2627="","",IF(P2627&lt;&gt;"","",IF(BG2627="CS","OK",IF(VLOOKUP(E2627,カレンダマスタ!$A$5:$D$381,4,FALSE)&gt;0,"",IF(OR(AX2627*24&gt;10.84,AZ2627*24&lt;14.5)=TRUE,"×","OK")))))</f>
        <v/>
      </c>
    </row>
    <row r="2628" spans="2:60">
      <c r="B2628" s="111"/>
      <c r="C2628" s="391" t="str">
        <f>IF(STEP!C2628&lt;&gt;"",STEP!C2628,"")</f>
        <v/>
      </c>
      <c r="D2628" s="392" t="str">
        <f>IF(STEP!D2628&lt;&gt;"",STEP!D2628,"")</f>
        <v/>
      </c>
      <c r="E2628" s="393" t="str">
        <f>IF(STEP!E2628&lt;&gt;"",STEP!E2628,"")</f>
        <v/>
      </c>
      <c r="F2628" s="263"/>
      <c r="G2628" s="262"/>
      <c r="H2628" s="264"/>
      <c r="I2628" s="264"/>
      <c r="J2628" s="264"/>
      <c r="K2628" s="264"/>
      <c r="L2628" s="264"/>
      <c r="M2628" s="264"/>
      <c r="N2628" s="264"/>
      <c r="O2628" s="264"/>
      <c r="P2628" s="264"/>
      <c r="Q2628" s="264"/>
      <c r="R2628" s="264"/>
      <c r="S2628" s="264"/>
      <c r="T2628" s="264"/>
      <c r="U2628" s="264"/>
      <c r="V2628" s="264"/>
      <c r="W2628" s="264"/>
      <c r="X2628" s="264"/>
      <c r="Y2628" s="264"/>
      <c r="Z2628" s="264"/>
      <c r="AA2628" s="264"/>
      <c r="AB2628" s="264"/>
      <c r="AC2628" s="264"/>
      <c r="AD2628" s="264"/>
      <c r="AE2628" s="265"/>
      <c r="AF2628" s="265"/>
      <c r="AG2628" s="265"/>
      <c r="AH2628" s="265"/>
      <c r="AI2628" s="265"/>
      <c r="AJ2628" s="265"/>
      <c r="AK2628" s="265"/>
      <c r="AL2628" s="265"/>
      <c r="AM2628" s="265"/>
      <c r="AN2628" s="265"/>
      <c r="AO2628" s="264"/>
      <c r="AP2628" s="264"/>
      <c r="AQ2628" s="264"/>
      <c r="AR2628" s="264"/>
      <c r="AS2628" s="264"/>
      <c r="AT2628" s="264"/>
      <c r="AU2628" s="264"/>
      <c r="AW2628" s="285" t="str">
        <f t="shared" si="316"/>
        <v/>
      </c>
      <c r="AX2628" s="285" t="str">
        <f t="shared" si="317"/>
        <v/>
      </c>
      <c r="AY2628" s="285" t="str">
        <f t="shared" si="318"/>
        <v/>
      </c>
      <c r="AZ2628" s="285" t="str">
        <f t="shared" si="319"/>
        <v/>
      </c>
      <c r="BA2628" s="285" t="str">
        <f t="shared" si="320"/>
        <v/>
      </c>
      <c r="BD2628" s="264" t="str">
        <f>IF(W2628="","",IF(F2628="休日",AW2628,IF(F2628="法休",AW2628,VLOOKUP(F2628,カレンダマスタ!$Q$56:$R$69,2,FALSE))))</f>
        <v/>
      </c>
      <c r="BG2628" s="264" t="str">
        <f t="shared" si="315"/>
        <v/>
      </c>
      <c r="BH2628" s="264" t="str">
        <f>IF(AX2628="","",IF(P2628&lt;&gt;"","",IF(BG2628="CS","OK",IF(VLOOKUP(E2628,カレンダマスタ!$A$5:$D$381,4,FALSE)&gt;0,"",IF(OR(AX2628*24&gt;10.84,AZ2628*24&lt;14.5)=TRUE,"×","OK")))))</f>
        <v/>
      </c>
    </row>
    <row r="2629" spans="2:60">
      <c r="B2629" s="111"/>
      <c r="C2629" s="385" t="str">
        <f>IF(STEP!C2629&lt;&gt;"",STEP!C2629,"")</f>
        <v/>
      </c>
      <c r="D2629" s="386" t="str">
        <f>IF(STEP!D2629&lt;&gt;"",STEP!D2629,"")</f>
        <v/>
      </c>
      <c r="E2629" s="387" t="str">
        <f>IF(STEP!E2629&lt;&gt;"",STEP!E2629,"")</f>
        <v/>
      </c>
      <c r="F2629" s="253"/>
      <c r="G2629" s="252"/>
      <c r="H2629" s="254"/>
      <c r="I2629" s="254"/>
      <c r="J2629" s="254"/>
      <c r="K2629" s="254"/>
      <c r="L2629" s="254"/>
      <c r="M2629" s="254"/>
      <c r="N2629" s="254"/>
      <c r="O2629" s="254"/>
      <c r="P2629" s="254"/>
      <c r="Q2629" s="254"/>
      <c r="R2629" s="254"/>
      <c r="S2629" s="254"/>
      <c r="T2629" s="254"/>
      <c r="U2629" s="254"/>
      <c r="V2629" s="254"/>
      <c r="W2629" s="254"/>
      <c r="X2629" s="254"/>
      <c r="Y2629" s="254"/>
      <c r="Z2629" s="254"/>
      <c r="AA2629" s="254"/>
      <c r="AB2629" s="254"/>
      <c r="AC2629" s="254"/>
      <c r="AD2629" s="254"/>
      <c r="AE2629" s="255"/>
      <c r="AF2629" s="255"/>
      <c r="AG2629" s="255"/>
      <c r="AH2629" s="255"/>
      <c r="AI2629" s="255"/>
      <c r="AJ2629" s="255"/>
      <c r="AK2629" s="255"/>
      <c r="AL2629" s="255"/>
      <c r="AM2629" s="255"/>
      <c r="AN2629" s="255"/>
      <c r="AO2629" s="254"/>
      <c r="AP2629" s="254"/>
      <c r="AQ2629" s="254"/>
      <c r="AR2629" s="254"/>
      <c r="AS2629" s="254"/>
      <c r="AT2629" s="254"/>
      <c r="AU2629" s="254"/>
      <c r="AW2629" s="283" t="str">
        <f t="shared" si="316"/>
        <v/>
      </c>
      <c r="AX2629" s="283" t="str">
        <f t="shared" si="317"/>
        <v/>
      </c>
      <c r="AY2629" s="283" t="str">
        <f t="shared" si="318"/>
        <v/>
      </c>
      <c r="AZ2629" s="283" t="str">
        <f t="shared" si="319"/>
        <v/>
      </c>
      <c r="BA2629" s="283" t="str">
        <f t="shared" si="320"/>
        <v/>
      </c>
      <c r="BD2629" s="254" t="str">
        <f>IF(W2629="","",IF(F2629="休日",AW2629,IF(F2629="法休",AW2629,VLOOKUP(F2629,カレンダマスタ!$Q$56:$R$69,2,FALSE))))</f>
        <v/>
      </c>
      <c r="BG2629" s="254" t="str">
        <f t="shared" si="315"/>
        <v/>
      </c>
      <c r="BH2629" s="254" t="str">
        <f>IF(AX2629="","",IF(P2629&lt;&gt;"","",IF(BG2629="CS","OK",IF(VLOOKUP(E2629,カレンダマスタ!$A$5:$D$381,4,FALSE)&gt;0,"",IF(OR(AX2629*24&gt;10.84,AZ2629*24&lt;14.5)=TRUE,"×","OK")))))</f>
        <v/>
      </c>
    </row>
    <row r="2630" spans="2:60">
      <c r="B2630" s="111"/>
      <c r="C2630" s="385" t="str">
        <f>IF(STEP!C2630&lt;&gt;"",STEP!C2630,"")</f>
        <v/>
      </c>
      <c r="D2630" s="386" t="str">
        <f>IF(STEP!D2630&lt;&gt;"",STEP!D2630,"")</f>
        <v/>
      </c>
      <c r="E2630" s="387" t="str">
        <f>IF(STEP!E2630&lt;&gt;"",STEP!E2630,"")</f>
        <v/>
      </c>
      <c r="F2630" s="253"/>
      <c r="G2630" s="252"/>
      <c r="H2630" s="254"/>
      <c r="I2630" s="254"/>
      <c r="J2630" s="254"/>
      <c r="K2630" s="254"/>
      <c r="L2630" s="254"/>
      <c r="M2630" s="254"/>
      <c r="N2630" s="254"/>
      <c r="O2630" s="254"/>
      <c r="P2630" s="254"/>
      <c r="Q2630" s="254"/>
      <c r="R2630" s="254"/>
      <c r="S2630" s="254"/>
      <c r="T2630" s="254"/>
      <c r="U2630" s="254"/>
      <c r="V2630" s="254"/>
      <c r="W2630" s="254"/>
      <c r="X2630" s="254"/>
      <c r="Y2630" s="254"/>
      <c r="Z2630" s="254"/>
      <c r="AA2630" s="254"/>
      <c r="AB2630" s="254"/>
      <c r="AC2630" s="254"/>
      <c r="AD2630" s="254"/>
      <c r="AE2630" s="255"/>
      <c r="AF2630" s="255"/>
      <c r="AG2630" s="255"/>
      <c r="AH2630" s="255"/>
      <c r="AI2630" s="255"/>
      <c r="AJ2630" s="255"/>
      <c r="AK2630" s="255"/>
      <c r="AL2630" s="255"/>
      <c r="AM2630" s="255"/>
      <c r="AN2630" s="255"/>
      <c r="AO2630" s="254"/>
      <c r="AP2630" s="254"/>
      <c r="AQ2630" s="254"/>
      <c r="AR2630" s="254"/>
      <c r="AS2630" s="254"/>
      <c r="AT2630" s="254"/>
      <c r="AU2630" s="254"/>
      <c r="AW2630" s="283" t="str">
        <f t="shared" si="316"/>
        <v/>
      </c>
      <c r="AX2630" s="283" t="str">
        <f t="shared" si="317"/>
        <v/>
      </c>
      <c r="AY2630" s="283" t="str">
        <f t="shared" si="318"/>
        <v/>
      </c>
      <c r="AZ2630" s="283" t="str">
        <f t="shared" si="319"/>
        <v/>
      </c>
      <c r="BA2630" s="283" t="str">
        <f t="shared" si="320"/>
        <v/>
      </c>
      <c r="BD2630" s="254" t="str">
        <f>IF(W2630="","",IF(F2630="休日",AW2630,IF(F2630="法休",AW2630,VLOOKUP(F2630,カレンダマスタ!$Q$56:$R$69,2,FALSE))))</f>
        <v/>
      </c>
      <c r="BG2630" s="254" t="str">
        <f t="shared" si="315"/>
        <v/>
      </c>
      <c r="BH2630" s="254" t="str">
        <f>IF(AX2630="","",IF(P2630&lt;&gt;"","",IF(BG2630="CS","OK",IF(VLOOKUP(E2630,カレンダマスタ!$A$5:$D$381,4,FALSE)&gt;0,"",IF(OR(AX2630*24&gt;10.84,AZ2630*24&lt;14.5)=TRUE,"×","OK")))))</f>
        <v/>
      </c>
    </row>
    <row r="2631" spans="2:60">
      <c r="B2631" s="111"/>
      <c r="C2631" s="385" t="str">
        <f>IF(STEP!C2631&lt;&gt;"",STEP!C2631,"")</f>
        <v/>
      </c>
      <c r="D2631" s="386" t="str">
        <f>IF(STEP!D2631&lt;&gt;"",STEP!D2631,"")</f>
        <v/>
      </c>
      <c r="E2631" s="387" t="str">
        <f>IF(STEP!E2631&lt;&gt;"",STEP!E2631,"")</f>
        <v/>
      </c>
      <c r="F2631" s="256"/>
      <c r="G2631" s="257"/>
      <c r="H2631" s="254"/>
      <c r="I2631" s="254"/>
      <c r="J2631" s="254"/>
      <c r="K2631" s="254"/>
      <c r="L2631" s="254"/>
      <c r="M2631" s="254"/>
      <c r="N2631" s="254"/>
      <c r="O2631" s="254"/>
      <c r="P2631" s="254"/>
      <c r="Q2631" s="254"/>
      <c r="R2631" s="254"/>
      <c r="S2631" s="254"/>
      <c r="T2631" s="254"/>
      <c r="U2631" s="254"/>
      <c r="V2631" s="254"/>
      <c r="W2631" s="254"/>
      <c r="X2631" s="254"/>
      <c r="Y2631" s="254"/>
      <c r="Z2631" s="254"/>
      <c r="AA2631" s="254"/>
      <c r="AB2631" s="254"/>
      <c r="AC2631" s="254"/>
      <c r="AD2631" s="254"/>
      <c r="AE2631" s="255"/>
      <c r="AF2631" s="255"/>
      <c r="AG2631" s="255"/>
      <c r="AH2631" s="255"/>
      <c r="AI2631" s="255"/>
      <c r="AJ2631" s="255"/>
      <c r="AK2631" s="255"/>
      <c r="AL2631" s="255"/>
      <c r="AM2631" s="255"/>
      <c r="AN2631" s="255"/>
      <c r="AO2631" s="254"/>
      <c r="AP2631" s="254"/>
      <c r="AQ2631" s="254"/>
      <c r="AR2631" s="254"/>
      <c r="AS2631" s="254"/>
      <c r="AT2631" s="254"/>
      <c r="AU2631" s="254"/>
      <c r="AW2631" s="283" t="str">
        <f t="shared" si="316"/>
        <v/>
      </c>
      <c r="AX2631" s="283" t="str">
        <f t="shared" si="317"/>
        <v/>
      </c>
      <c r="AY2631" s="283" t="str">
        <f t="shared" si="318"/>
        <v/>
      </c>
      <c r="AZ2631" s="283" t="str">
        <f t="shared" si="319"/>
        <v/>
      </c>
      <c r="BA2631" s="283" t="str">
        <f t="shared" si="320"/>
        <v/>
      </c>
      <c r="BD2631" s="254" t="str">
        <f>IF(W2631="","",IF(F2631="休日",AW2631,IF(F2631="法休",AW2631,VLOOKUP(F2631,カレンダマスタ!$Q$56:$R$69,2,FALSE))))</f>
        <v/>
      </c>
      <c r="BG2631" s="254" t="str">
        <f t="shared" si="315"/>
        <v/>
      </c>
      <c r="BH2631" s="254" t="str">
        <f>IF(AX2631="","",IF(P2631&lt;&gt;"","",IF(BG2631="CS","OK",IF(VLOOKUP(E2631,カレンダマスタ!$A$5:$D$381,4,FALSE)&gt;0,"",IF(OR(AX2631*24&gt;10.84,AZ2631*24&lt;14.5)=TRUE,"×","OK")))))</f>
        <v/>
      </c>
    </row>
    <row r="2632" spans="2:60">
      <c r="B2632" s="111"/>
      <c r="C2632" s="385" t="str">
        <f>IF(STEP!C2632&lt;&gt;"",STEP!C2632,"")</f>
        <v/>
      </c>
      <c r="D2632" s="386" t="str">
        <f>IF(STEP!D2632&lt;&gt;"",STEP!D2632,"")</f>
        <v/>
      </c>
      <c r="E2632" s="387" t="str">
        <f>IF(STEP!E2632&lt;&gt;"",STEP!E2632,"")</f>
        <v/>
      </c>
      <c r="F2632" s="256"/>
      <c r="G2632" s="257"/>
      <c r="H2632" s="254"/>
      <c r="I2632" s="254"/>
      <c r="J2632" s="254"/>
      <c r="K2632" s="254"/>
      <c r="L2632" s="254"/>
      <c r="M2632" s="254"/>
      <c r="N2632" s="254"/>
      <c r="O2632" s="254"/>
      <c r="P2632" s="254"/>
      <c r="Q2632" s="254"/>
      <c r="R2632" s="254"/>
      <c r="S2632" s="254"/>
      <c r="T2632" s="254"/>
      <c r="U2632" s="254"/>
      <c r="V2632" s="254"/>
      <c r="W2632" s="254"/>
      <c r="X2632" s="254"/>
      <c r="Y2632" s="254"/>
      <c r="Z2632" s="254"/>
      <c r="AA2632" s="254"/>
      <c r="AB2632" s="254"/>
      <c r="AC2632" s="254"/>
      <c r="AD2632" s="254"/>
      <c r="AE2632" s="255"/>
      <c r="AF2632" s="255"/>
      <c r="AG2632" s="255"/>
      <c r="AH2632" s="255"/>
      <c r="AI2632" s="255"/>
      <c r="AJ2632" s="255"/>
      <c r="AK2632" s="255"/>
      <c r="AL2632" s="255"/>
      <c r="AM2632" s="255"/>
      <c r="AN2632" s="255"/>
      <c r="AO2632" s="254"/>
      <c r="AP2632" s="254"/>
      <c r="AQ2632" s="254"/>
      <c r="AR2632" s="254"/>
      <c r="AS2632" s="254"/>
      <c r="AT2632" s="254"/>
      <c r="AU2632" s="254"/>
      <c r="AW2632" s="283" t="str">
        <f t="shared" si="316"/>
        <v/>
      </c>
      <c r="AX2632" s="283" t="str">
        <f t="shared" si="317"/>
        <v/>
      </c>
      <c r="AY2632" s="283" t="str">
        <f t="shared" si="318"/>
        <v/>
      </c>
      <c r="AZ2632" s="283" t="str">
        <f t="shared" si="319"/>
        <v/>
      </c>
      <c r="BA2632" s="283" t="str">
        <f t="shared" si="320"/>
        <v/>
      </c>
      <c r="BD2632" s="254" t="str">
        <f>IF(W2632="","",IF(F2632="休日",AW2632,IF(F2632="法休",AW2632,VLOOKUP(F2632,カレンダマスタ!$Q$56:$R$69,2,FALSE))))</f>
        <v/>
      </c>
      <c r="BG2632" s="254" t="str">
        <f t="shared" si="315"/>
        <v/>
      </c>
      <c r="BH2632" s="254" t="str">
        <f>IF(AX2632="","",IF(P2632&lt;&gt;"","",IF(BG2632="CS","OK",IF(VLOOKUP(E2632,カレンダマスタ!$A$5:$D$381,4,FALSE)&gt;0,"",IF(OR(AX2632*24&gt;10.84,AZ2632*24&lt;14.5)=TRUE,"×","OK")))))</f>
        <v/>
      </c>
    </row>
    <row r="2633" spans="2:60">
      <c r="B2633" s="111"/>
      <c r="C2633" s="385" t="str">
        <f>IF(STEP!C2633&lt;&gt;"",STEP!C2633,"")</f>
        <v/>
      </c>
      <c r="D2633" s="386" t="str">
        <f>IF(STEP!D2633&lt;&gt;"",STEP!D2633,"")</f>
        <v/>
      </c>
      <c r="E2633" s="387" t="str">
        <f>IF(STEP!E2633&lt;&gt;"",STEP!E2633,"")</f>
        <v/>
      </c>
      <c r="F2633" s="256"/>
      <c r="G2633" s="257"/>
      <c r="H2633" s="254"/>
      <c r="I2633" s="254"/>
      <c r="J2633" s="254"/>
      <c r="K2633" s="254"/>
      <c r="L2633" s="254"/>
      <c r="M2633" s="254"/>
      <c r="N2633" s="254"/>
      <c r="O2633" s="254"/>
      <c r="P2633" s="254"/>
      <c r="Q2633" s="254"/>
      <c r="R2633" s="254"/>
      <c r="S2633" s="254"/>
      <c r="T2633" s="254"/>
      <c r="U2633" s="254"/>
      <c r="V2633" s="254"/>
      <c r="W2633" s="254"/>
      <c r="X2633" s="254"/>
      <c r="Y2633" s="254"/>
      <c r="Z2633" s="254"/>
      <c r="AA2633" s="254"/>
      <c r="AB2633" s="254"/>
      <c r="AC2633" s="254"/>
      <c r="AD2633" s="254"/>
      <c r="AE2633" s="255"/>
      <c r="AF2633" s="255"/>
      <c r="AG2633" s="255"/>
      <c r="AH2633" s="255"/>
      <c r="AI2633" s="255"/>
      <c r="AJ2633" s="255"/>
      <c r="AK2633" s="255"/>
      <c r="AL2633" s="255"/>
      <c r="AM2633" s="255"/>
      <c r="AN2633" s="255"/>
      <c r="AO2633" s="254"/>
      <c r="AP2633" s="254"/>
      <c r="AQ2633" s="254"/>
      <c r="AR2633" s="254"/>
      <c r="AS2633" s="254"/>
      <c r="AT2633" s="254"/>
      <c r="AU2633" s="254"/>
      <c r="AW2633" s="283" t="str">
        <f t="shared" si="316"/>
        <v/>
      </c>
      <c r="AX2633" s="283" t="str">
        <f t="shared" si="317"/>
        <v/>
      </c>
      <c r="AY2633" s="283" t="str">
        <f t="shared" si="318"/>
        <v/>
      </c>
      <c r="AZ2633" s="283" t="str">
        <f t="shared" si="319"/>
        <v/>
      </c>
      <c r="BA2633" s="283" t="str">
        <f t="shared" si="320"/>
        <v/>
      </c>
      <c r="BD2633" s="254" t="str">
        <f>IF(W2633="","",IF(F2633="休日",AW2633,IF(F2633="法休",AW2633,VLOOKUP(F2633,カレンダマスタ!$Q$56:$R$69,2,FALSE))))</f>
        <v/>
      </c>
      <c r="BG2633" s="254" t="str">
        <f t="shared" si="315"/>
        <v/>
      </c>
      <c r="BH2633" s="254" t="str">
        <f>IF(AX2633="","",IF(P2633&lt;&gt;"","",IF(BG2633="CS","OK",IF(VLOOKUP(E2633,カレンダマスタ!$A$5:$D$381,4,FALSE)&gt;0,"",IF(OR(AX2633*24&gt;10.84,AZ2633*24&lt;14.5)=TRUE,"×","OK")))))</f>
        <v/>
      </c>
    </row>
    <row r="2634" spans="2:60">
      <c r="B2634" s="111"/>
      <c r="C2634" s="388" t="str">
        <f>IF(STEP!C2634&lt;&gt;"",STEP!C2634,"")</f>
        <v/>
      </c>
      <c r="D2634" s="389" t="str">
        <f>IF(STEP!D2634&lt;&gt;"",STEP!D2634,"")</f>
        <v/>
      </c>
      <c r="E2634" s="390" t="str">
        <f>IF(STEP!E2634&lt;&gt;"",STEP!E2634,"")</f>
        <v/>
      </c>
      <c r="F2634" s="259"/>
      <c r="G2634" s="266"/>
      <c r="H2634" s="260"/>
      <c r="I2634" s="260"/>
      <c r="J2634" s="260"/>
      <c r="K2634" s="260"/>
      <c r="L2634" s="260"/>
      <c r="M2634" s="260"/>
      <c r="N2634" s="260"/>
      <c r="O2634" s="260"/>
      <c r="P2634" s="260"/>
      <c r="Q2634" s="260"/>
      <c r="R2634" s="260"/>
      <c r="S2634" s="260"/>
      <c r="T2634" s="260"/>
      <c r="U2634" s="260"/>
      <c r="V2634" s="260"/>
      <c r="W2634" s="260"/>
      <c r="X2634" s="260"/>
      <c r="Y2634" s="260"/>
      <c r="Z2634" s="260"/>
      <c r="AA2634" s="260"/>
      <c r="AB2634" s="260"/>
      <c r="AC2634" s="260"/>
      <c r="AD2634" s="260"/>
      <c r="AE2634" s="261"/>
      <c r="AF2634" s="261"/>
      <c r="AG2634" s="261"/>
      <c r="AH2634" s="261"/>
      <c r="AI2634" s="261"/>
      <c r="AJ2634" s="261"/>
      <c r="AK2634" s="261"/>
      <c r="AL2634" s="261"/>
      <c r="AM2634" s="261"/>
      <c r="AN2634" s="261"/>
      <c r="AO2634" s="260"/>
      <c r="AP2634" s="260"/>
      <c r="AQ2634" s="260"/>
      <c r="AR2634" s="260"/>
      <c r="AS2634" s="260"/>
      <c r="AT2634" s="260"/>
      <c r="AU2634" s="260"/>
      <c r="AW2634" s="284" t="str">
        <f t="shared" si="316"/>
        <v/>
      </c>
      <c r="AX2634" s="284" t="str">
        <f t="shared" si="317"/>
        <v/>
      </c>
      <c r="AY2634" s="284" t="str">
        <f t="shared" si="318"/>
        <v/>
      </c>
      <c r="AZ2634" s="284" t="str">
        <f t="shared" si="319"/>
        <v/>
      </c>
      <c r="BA2634" s="284" t="str">
        <f t="shared" si="320"/>
        <v/>
      </c>
      <c r="BD2634" s="260" t="str">
        <f>IF(W2634="","",IF(F2634="休日",AW2634,IF(F2634="法休",AW2634,VLOOKUP(F2634,カレンダマスタ!$Q$56:$R$69,2,FALSE))))</f>
        <v/>
      </c>
      <c r="BG2634" s="260" t="str">
        <f t="shared" si="315"/>
        <v/>
      </c>
      <c r="BH2634" s="260" t="str">
        <f>IF(AX2634="","",IF(P2634&lt;&gt;"","",IF(BG2634="CS","OK",IF(VLOOKUP(E2634,カレンダマスタ!$A$5:$D$381,4,FALSE)&gt;0,"",IF(OR(AX2634*24&gt;10.84,AZ2634*24&lt;14.5)=TRUE,"×","OK")))))</f>
        <v/>
      </c>
    </row>
    <row r="2635" spans="2:60">
      <c r="B2635" s="111"/>
      <c r="C2635" s="391" t="str">
        <f>IF(STEP!C2635&lt;&gt;"",STEP!C2635,"")</f>
        <v/>
      </c>
      <c r="D2635" s="392" t="str">
        <f>IF(STEP!D2635&lt;&gt;"",STEP!D2635,"")</f>
        <v/>
      </c>
      <c r="E2635" s="393" t="str">
        <f>IF(STEP!E2635&lt;&gt;"",STEP!E2635,"")</f>
        <v/>
      </c>
      <c r="F2635" s="263"/>
      <c r="G2635" s="267"/>
      <c r="H2635" s="264"/>
      <c r="I2635" s="264"/>
      <c r="J2635" s="264"/>
      <c r="K2635" s="264"/>
      <c r="L2635" s="264"/>
      <c r="M2635" s="264"/>
      <c r="N2635" s="264"/>
      <c r="O2635" s="264"/>
      <c r="P2635" s="264"/>
      <c r="Q2635" s="264"/>
      <c r="R2635" s="264"/>
      <c r="S2635" s="264"/>
      <c r="T2635" s="264"/>
      <c r="U2635" s="264"/>
      <c r="V2635" s="264"/>
      <c r="W2635" s="264"/>
      <c r="X2635" s="264"/>
      <c r="Y2635" s="264"/>
      <c r="Z2635" s="264"/>
      <c r="AA2635" s="264"/>
      <c r="AB2635" s="264"/>
      <c r="AC2635" s="264"/>
      <c r="AD2635" s="264"/>
      <c r="AE2635" s="265"/>
      <c r="AF2635" s="265"/>
      <c r="AG2635" s="265"/>
      <c r="AH2635" s="265"/>
      <c r="AI2635" s="265"/>
      <c r="AJ2635" s="265"/>
      <c r="AK2635" s="265"/>
      <c r="AL2635" s="265"/>
      <c r="AM2635" s="265"/>
      <c r="AN2635" s="265"/>
      <c r="AO2635" s="264"/>
      <c r="AP2635" s="264"/>
      <c r="AQ2635" s="264"/>
      <c r="AR2635" s="264"/>
      <c r="AS2635" s="264"/>
      <c r="AT2635" s="264"/>
      <c r="AU2635" s="264"/>
      <c r="AW2635" s="285" t="str">
        <f t="shared" si="316"/>
        <v/>
      </c>
      <c r="AX2635" s="285" t="str">
        <f t="shared" si="317"/>
        <v/>
      </c>
      <c r="AY2635" s="285" t="str">
        <f t="shared" si="318"/>
        <v/>
      </c>
      <c r="AZ2635" s="285" t="str">
        <f t="shared" si="319"/>
        <v/>
      </c>
      <c r="BA2635" s="285" t="str">
        <f t="shared" si="320"/>
        <v/>
      </c>
      <c r="BD2635" s="264" t="str">
        <f>IF(W2635="","",IF(F2635="休日",AW2635,IF(F2635="法休",AW2635,VLOOKUP(F2635,カレンダマスタ!$Q$56:$R$69,2,FALSE))))</f>
        <v/>
      </c>
      <c r="BG2635" s="264" t="str">
        <f t="shared" si="315"/>
        <v/>
      </c>
      <c r="BH2635" s="264" t="str">
        <f>IF(AX2635="","",IF(P2635&lt;&gt;"","",IF(BG2635="CS","OK",IF(VLOOKUP(E2635,カレンダマスタ!$A$5:$D$381,4,FALSE)&gt;0,"",IF(OR(AX2635*24&gt;10.84,AZ2635*24&lt;14.5)=TRUE,"×","OK")))))</f>
        <v/>
      </c>
    </row>
    <row r="2636" spans="2:60">
      <c r="B2636" s="111"/>
      <c r="C2636" s="385" t="str">
        <f>IF(STEP!C2636&lt;&gt;"",STEP!C2636,"")</f>
        <v/>
      </c>
      <c r="D2636" s="386" t="str">
        <f>IF(STEP!D2636&lt;&gt;"",STEP!D2636,"")</f>
        <v/>
      </c>
      <c r="E2636" s="387" t="str">
        <f>IF(STEP!E2636&lt;&gt;"",STEP!E2636,"")</f>
        <v/>
      </c>
      <c r="F2636" s="253"/>
      <c r="G2636" s="252"/>
      <c r="H2636" s="254"/>
      <c r="I2636" s="254"/>
      <c r="J2636" s="254"/>
      <c r="K2636" s="254"/>
      <c r="L2636" s="254"/>
      <c r="M2636" s="254"/>
      <c r="N2636" s="254"/>
      <c r="O2636" s="254"/>
      <c r="P2636" s="254"/>
      <c r="Q2636" s="254"/>
      <c r="R2636" s="254"/>
      <c r="S2636" s="254"/>
      <c r="T2636" s="254"/>
      <c r="U2636" s="254"/>
      <c r="V2636" s="254"/>
      <c r="W2636" s="254"/>
      <c r="X2636" s="254"/>
      <c r="Y2636" s="254"/>
      <c r="Z2636" s="254"/>
      <c r="AA2636" s="254"/>
      <c r="AB2636" s="254"/>
      <c r="AC2636" s="254"/>
      <c r="AD2636" s="254"/>
      <c r="AE2636" s="255"/>
      <c r="AF2636" s="255"/>
      <c r="AG2636" s="255"/>
      <c r="AH2636" s="255"/>
      <c r="AI2636" s="255"/>
      <c r="AJ2636" s="255"/>
      <c r="AK2636" s="255"/>
      <c r="AL2636" s="255"/>
      <c r="AM2636" s="255"/>
      <c r="AN2636" s="255"/>
      <c r="AO2636" s="254"/>
      <c r="AP2636" s="254"/>
      <c r="AQ2636" s="254"/>
      <c r="AR2636" s="254"/>
      <c r="AS2636" s="254"/>
      <c r="AT2636" s="254"/>
      <c r="AU2636" s="254"/>
      <c r="AW2636" s="283" t="str">
        <f t="shared" si="316"/>
        <v/>
      </c>
      <c r="AX2636" s="283" t="str">
        <f t="shared" si="317"/>
        <v/>
      </c>
      <c r="AY2636" s="283" t="str">
        <f t="shared" si="318"/>
        <v/>
      </c>
      <c r="AZ2636" s="283" t="str">
        <f t="shared" si="319"/>
        <v/>
      </c>
      <c r="BA2636" s="283" t="str">
        <f t="shared" si="320"/>
        <v/>
      </c>
      <c r="BD2636" s="254" t="str">
        <f>IF(W2636="","",IF(F2636="休日",AW2636,IF(F2636="法休",AW2636,VLOOKUP(F2636,カレンダマスタ!$Q$56:$R$69,2,FALSE))))</f>
        <v/>
      </c>
      <c r="BG2636" s="503" t="str">
        <f t="shared" si="315"/>
        <v/>
      </c>
      <c r="BH2636" s="503" t="str">
        <f>IF(AX2636="","",IF(P2636&lt;&gt;"","",IF(BG2636="CS","OK",IF(VLOOKUP(E2636,カレンダマスタ!$A$5:$D$381,4,FALSE)&gt;0,"",IF(OR(AX2636*24&gt;10.84,AZ2636*24&lt;14.5)=TRUE,"×","OK")))))</f>
        <v/>
      </c>
    </row>
    <row r="2637" spans="2:60">
      <c r="B2637" s="111"/>
      <c r="C2637" s="385" t="str">
        <f>IF(STEP!C2637&lt;&gt;"",STEP!C2637,"")</f>
        <v/>
      </c>
      <c r="D2637" s="386" t="str">
        <f>IF(STEP!D2637&lt;&gt;"",STEP!D2637,"")</f>
        <v/>
      </c>
      <c r="E2637" s="387" t="str">
        <f>IF(STEP!E2637&lt;&gt;"",STEP!E2637,"")</f>
        <v/>
      </c>
      <c r="F2637" s="253"/>
      <c r="G2637" s="252"/>
      <c r="H2637" s="254"/>
      <c r="I2637" s="254"/>
      <c r="J2637" s="254"/>
      <c r="K2637" s="254"/>
      <c r="L2637" s="254"/>
      <c r="M2637" s="254"/>
      <c r="N2637" s="254"/>
      <c r="O2637" s="254"/>
      <c r="P2637" s="254"/>
      <c r="Q2637" s="254"/>
      <c r="R2637" s="254"/>
      <c r="S2637" s="254"/>
      <c r="T2637" s="254"/>
      <c r="U2637" s="254"/>
      <c r="V2637" s="254"/>
      <c r="W2637" s="254"/>
      <c r="X2637" s="254"/>
      <c r="Y2637" s="254"/>
      <c r="Z2637" s="254"/>
      <c r="AA2637" s="254"/>
      <c r="AB2637" s="254"/>
      <c r="AC2637" s="254"/>
      <c r="AD2637" s="254"/>
      <c r="AE2637" s="255"/>
      <c r="AF2637" s="255"/>
      <c r="AG2637" s="255"/>
      <c r="AH2637" s="255"/>
      <c r="AI2637" s="255"/>
      <c r="AJ2637" s="255"/>
      <c r="AK2637" s="255"/>
      <c r="AL2637" s="255"/>
      <c r="AM2637" s="255"/>
      <c r="AN2637" s="255"/>
      <c r="AO2637" s="254"/>
      <c r="AP2637" s="254"/>
      <c r="AQ2637" s="254"/>
      <c r="AR2637" s="254"/>
      <c r="AS2637" s="254"/>
      <c r="AT2637" s="254"/>
      <c r="AU2637" s="254"/>
      <c r="AW2637" s="283" t="str">
        <f t="shared" si="316"/>
        <v/>
      </c>
      <c r="AX2637" s="283" t="str">
        <f t="shared" si="317"/>
        <v/>
      </c>
      <c r="AY2637" s="283" t="str">
        <f t="shared" si="318"/>
        <v/>
      </c>
      <c r="AZ2637" s="283" t="str">
        <f t="shared" si="319"/>
        <v/>
      </c>
      <c r="BA2637" s="283" t="str">
        <f t="shared" si="320"/>
        <v/>
      </c>
      <c r="BD2637" s="254" t="str">
        <f>IF(W2637="","",IF(F2637="休日",AW2637,IF(F2637="法休",AW2637,VLOOKUP(F2637,カレンダマスタ!$Q$56:$R$69,2,FALSE))))</f>
        <v/>
      </c>
      <c r="BG2637" s="254" t="str">
        <f t="shared" si="315"/>
        <v/>
      </c>
      <c r="BH2637" s="254" t="str">
        <f>IF(AX2637="","",IF(P2637&lt;&gt;"","",IF(BG2637="CS","OK",IF(VLOOKUP(E2637,カレンダマスタ!$A$5:$D$381,4,FALSE)&gt;0,"",IF(OR(AX2637*24&gt;10.84,AZ2637*24&lt;14.5)=TRUE,"×","OK")))))</f>
        <v/>
      </c>
    </row>
    <row r="2638" spans="2:60">
      <c r="B2638" s="111"/>
      <c r="C2638" s="385" t="str">
        <f>IF(STEP!C2638&lt;&gt;"",STEP!C2638,"")</f>
        <v/>
      </c>
      <c r="D2638" s="386" t="str">
        <f>IF(STEP!D2638&lt;&gt;"",STEP!D2638,"")</f>
        <v/>
      </c>
      <c r="E2638" s="387" t="str">
        <f>IF(STEP!E2638&lt;&gt;"",STEP!E2638,"")</f>
        <v/>
      </c>
      <c r="F2638" s="256"/>
      <c r="G2638" s="257"/>
      <c r="H2638" s="254"/>
      <c r="I2638" s="254"/>
      <c r="J2638" s="254"/>
      <c r="K2638" s="254"/>
      <c r="L2638" s="254"/>
      <c r="M2638" s="254"/>
      <c r="N2638" s="254"/>
      <c r="O2638" s="254"/>
      <c r="P2638" s="254"/>
      <c r="Q2638" s="254"/>
      <c r="R2638" s="254"/>
      <c r="S2638" s="254"/>
      <c r="T2638" s="254"/>
      <c r="U2638" s="254"/>
      <c r="V2638" s="254"/>
      <c r="W2638" s="254"/>
      <c r="X2638" s="254"/>
      <c r="Y2638" s="254"/>
      <c r="Z2638" s="254"/>
      <c r="AA2638" s="254"/>
      <c r="AB2638" s="254"/>
      <c r="AC2638" s="254"/>
      <c r="AD2638" s="254"/>
      <c r="AE2638" s="255"/>
      <c r="AF2638" s="255"/>
      <c r="AG2638" s="255"/>
      <c r="AH2638" s="255"/>
      <c r="AI2638" s="255"/>
      <c r="AJ2638" s="255"/>
      <c r="AK2638" s="255"/>
      <c r="AL2638" s="255"/>
      <c r="AM2638" s="255"/>
      <c r="AN2638" s="255"/>
      <c r="AO2638" s="254"/>
      <c r="AP2638" s="254"/>
      <c r="AQ2638" s="254"/>
      <c r="AR2638" s="254"/>
      <c r="AS2638" s="254"/>
      <c r="AT2638" s="254"/>
      <c r="AU2638" s="254"/>
      <c r="AW2638" s="283" t="str">
        <f t="shared" si="316"/>
        <v/>
      </c>
      <c r="AX2638" s="283" t="str">
        <f t="shared" si="317"/>
        <v/>
      </c>
      <c r="AY2638" s="283" t="str">
        <f t="shared" si="318"/>
        <v/>
      </c>
      <c r="AZ2638" s="283" t="str">
        <f t="shared" si="319"/>
        <v/>
      </c>
      <c r="BA2638" s="283" t="str">
        <f t="shared" si="320"/>
        <v/>
      </c>
      <c r="BD2638" s="254" t="str">
        <f>IF(W2638="","",IF(F2638="休日",AW2638,IF(F2638="法休",AW2638,VLOOKUP(F2638,カレンダマスタ!$Q$56:$R$69,2,FALSE))))</f>
        <v/>
      </c>
      <c r="BG2638" s="254" t="str">
        <f t="shared" si="315"/>
        <v/>
      </c>
      <c r="BH2638" s="254" t="str">
        <f>IF(AX2638="","",IF(P2638&lt;&gt;"","",IF(BG2638="CS","OK",IF(VLOOKUP(E2638,カレンダマスタ!$A$5:$D$381,4,FALSE)&gt;0,"",IF(OR(AX2638*24&gt;10.84,AZ2638*24&lt;14.5)=TRUE,"×","OK")))))</f>
        <v/>
      </c>
    </row>
    <row r="2639" spans="2:60">
      <c r="B2639" s="111"/>
      <c r="C2639" s="385" t="str">
        <f>IF(STEP!C2639&lt;&gt;"",STEP!C2639,"")</f>
        <v/>
      </c>
      <c r="D2639" s="386" t="str">
        <f>IF(STEP!D2639&lt;&gt;"",STEP!D2639,"")</f>
        <v/>
      </c>
      <c r="E2639" s="387" t="str">
        <f>IF(STEP!E2639&lt;&gt;"",STEP!E2639,"")</f>
        <v/>
      </c>
      <c r="F2639" s="256"/>
      <c r="G2639" s="257"/>
      <c r="H2639" s="254"/>
      <c r="I2639" s="254"/>
      <c r="J2639" s="254"/>
      <c r="K2639" s="254"/>
      <c r="L2639" s="254"/>
      <c r="M2639" s="254"/>
      <c r="N2639" s="254"/>
      <c r="O2639" s="254"/>
      <c r="P2639" s="254"/>
      <c r="Q2639" s="254"/>
      <c r="R2639" s="254"/>
      <c r="S2639" s="254"/>
      <c r="T2639" s="254"/>
      <c r="U2639" s="254"/>
      <c r="V2639" s="254"/>
      <c r="W2639" s="254"/>
      <c r="X2639" s="254"/>
      <c r="Y2639" s="254"/>
      <c r="Z2639" s="254"/>
      <c r="AA2639" s="254"/>
      <c r="AB2639" s="254"/>
      <c r="AC2639" s="254"/>
      <c r="AD2639" s="254"/>
      <c r="AE2639" s="255"/>
      <c r="AF2639" s="255"/>
      <c r="AG2639" s="255"/>
      <c r="AH2639" s="255"/>
      <c r="AI2639" s="255"/>
      <c r="AJ2639" s="255"/>
      <c r="AK2639" s="255"/>
      <c r="AL2639" s="255"/>
      <c r="AM2639" s="255"/>
      <c r="AN2639" s="255"/>
      <c r="AO2639" s="254"/>
      <c r="AP2639" s="254"/>
      <c r="AQ2639" s="254"/>
      <c r="AR2639" s="254"/>
      <c r="AS2639" s="254"/>
      <c r="AT2639" s="254"/>
      <c r="AU2639" s="254"/>
      <c r="AW2639" s="283" t="str">
        <f t="shared" si="316"/>
        <v/>
      </c>
      <c r="AX2639" s="283" t="str">
        <f t="shared" si="317"/>
        <v/>
      </c>
      <c r="AY2639" s="283" t="str">
        <f t="shared" si="318"/>
        <v/>
      </c>
      <c r="AZ2639" s="283" t="str">
        <f t="shared" si="319"/>
        <v/>
      </c>
      <c r="BA2639" s="283" t="str">
        <f t="shared" si="320"/>
        <v/>
      </c>
      <c r="BD2639" s="254" t="str">
        <f>IF(W2639="","",IF(F2639="休日",AW2639,IF(F2639="法休",AW2639,VLOOKUP(F2639,カレンダマスタ!$Q$56:$R$69,2,FALSE))))</f>
        <v/>
      </c>
      <c r="BG2639" s="254" t="str">
        <f t="shared" si="315"/>
        <v/>
      </c>
      <c r="BH2639" s="254" t="str">
        <f>IF(AX2639="","",IF(P2639&lt;&gt;"","",IF(BG2639="CS","OK",IF(VLOOKUP(E2639,カレンダマスタ!$A$5:$D$381,4,FALSE)&gt;0,"",IF(OR(AX2639*24&gt;10.84,AZ2639*24&lt;14.5)=TRUE,"×","OK")))))</f>
        <v/>
      </c>
    </row>
    <row r="2640" spans="2:60">
      <c r="B2640" s="111"/>
      <c r="C2640" s="385" t="str">
        <f>IF(STEP!C2640&lt;&gt;"",STEP!C2640,"")</f>
        <v/>
      </c>
      <c r="D2640" s="386" t="str">
        <f>IF(STEP!D2640&lt;&gt;"",STEP!D2640,"")</f>
        <v/>
      </c>
      <c r="E2640" s="387" t="str">
        <f>IF(STEP!E2640&lt;&gt;"",STEP!E2640,"")</f>
        <v/>
      </c>
      <c r="F2640" s="256"/>
      <c r="G2640" s="257"/>
      <c r="H2640" s="254"/>
      <c r="I2640" s="254"/>
      <c r="J2640" s="254"/>
      <c r="K2640" s="254"/>
      <c r="L2640" s="254"/>
      <c r="M2640" s="254"/>
      <c r="N2640" s="254"/>
      <c r="O2640" s="254"/>
      <c r="P2640" s="254"/>
      <c r="Q2640" s="254"/>
      <c r="R2640" s="254"/>
      <c r="S2640" s="254"/>
      <c r="T2640" s="254"/>
      <c r="U2640" s="254"/>
      <c r="V2640" s="254"/>
      <c r="W2640" s="254"/>
      <c r="X2640" s="254"/>
      <c r="Y2640" s="254"/>
      <c r="Z2640" s="254"/>
      <c r="AA2640" s="254"/>
      <c r="AB2640" s="254"/>
      <c r="AC2640" s="254"/>
      <c r="AD2640" s="254"/>
      <c r="AE2640" s="255"/>
      <c r="AF2640" s="255"/>
      <c r="AG2640" s="255"/>
      <c r="AH2640" s="255"/>
      <c r="AI2640" s="255"/>
      <c r="AJ2640" s="255"/>
      <c r="AK2640" s="255"/>
      <c r="AL2640" s="255"/>
      <c r="AM2640" s="255"/>
      <c r="AN2640" s="255"/>
      <c r="AO2640" s="254"/>
      <c r="AP2640" s="254"/>
      <c r="AQ2640" s="254"/>
      <c r="AR2640" s="254"/>
      <c r="AS2640" s="254"/>
      <c r="AT2640" s="254"/>
      <c r="AU2640" s="254"/>
      <c r="AW2640" s="283" t="str">
        <f t="shared" si="316"/>
        <v/>
      </c>
      <c r="AX2640" s="283" t="str">
        <f t="shared" si="317"/>
        <v/>
      </c>
      <c r="AY2640" s="283" t="str">
        <f t="shared" si="318"/>
        <v/>
      </c>
      <c r="AZ2640" s="283" t="str">
        <f t="shared" si="319"/>
        <v/>
      </c>
      <c r="BA2640" s="283" t="str">
        <f t="shared" si="320"/>
        <v/>
      </c>
      <c r="BD2640" s="254" t="str">
        <f>IF(W2640="","",IF(F2640="休日",AW2640,IF(F2640="法休",AW2640,VLOOKUP(F2640,カレンダマスタ!$Q$56:$R$69,2,FALSE))))</f>
        <v/>
      </c>
      <c r="BG2640" s="254" t="str">
        <f t="shared" si="315"/>
        <v/>
      </c>
      <c r="BH2640" s="254" t="str">
        <f>IF(AX2640="","",IF(P2640&lt;&gt;"","",IF(BG2640="CS","OK",IF(VLOOKUP(E2640,カレンダマスタ!$A$5:$D$381,4,FALSE)&gt;0,"",IF(OR(AX2640*24&gt;10.84,AZ2640*24&lt;14.5)=TRUE,"×","OK")))))</f>
        <v/>
      </c>
    </row>
    <row r="2641" spans="2:60">
      <c r="B2641" s="111"/>
      <c r="C2641" s="388" t="str">
        <f>IF(STEP!C2641&lt;&gt;"",STEP!C2641,"")</f>
        <v/>
      </c>
      <c r="D2641" s="389" t="str">
        <f>IF(STEP!D2641&lt;&gt;"",STEP!D2641,"")</f>
        <v/>
      </c>
      <c r="E2641" s="390" t="str">
        <f>IF(STEP!E2641&lt;&gt;"",STEP!E2641,"")</f>
        <v/>
      </c>
      <c r="F2641" s="259"/>
      <c r="G2641" s="266"/>
      <c r="H2641" s="260"/>
      <c r="I2641" s="260"/>
      <c r="J2641" s="260"/>
      <c r="K2641" s="260"/>
      <c r="L2641" s="260"/>
      <c r="M2641" s="260"/>
      <c r="N2641" s="260"/>
      <c r="O2641" s="260"/>
      <c r="P2641" s="260"/>
      <c r="Q2641" s="260"/>
      <c r="R2641" s="260"/>
      <c r="S2641" s="260"/>
      <c r="T2641" s="260"/>
      <c r="U2641" s="260"/>
      <c r="V2641" s="260"/>
      <c r="W2641" s="260"/>
      <c r="X2641" s="260"/>
      <c r="Y2641" s="260"/>
      <c r="Z2641" s="260"/>
      <c r="AA2641" s="260"/>
      <c r="AB2641" s="260"/>
      <c r="AC2641" s="260"/>
      <c r="AD2641" s="260"/>
      <c r="AE2641" s="261"/>
      <c r="AF2641" s="261"/>
      <c r="AG2641" s="261"/>
      <c r="AH2641" s="261"/>
      <c r="AI2641" s="261"/>
      <c r="AJ2641" s="261"/>
      <c r="AK2641" s="261"/>
      <c r="AL2641" s="261"/>
      <c r="AM2641" s="261"/>
      <c r="AN2641" s="261"/>
      <c r="AO2641" s="260"/>
      <c r="AP2641" s="260"/>
      <c r="AQ2641" s="260"/>
      <c r="AR2641" s="260"/>
      <c r="AS2641" s="260"/>
      <c r="AT2641" s="260"/>
      <c r="AU2641" s="260"/>
      <c r="AW2641" s="284" t="str">
        <f t="shared" si="316"/>
        <v/>
      </c>
      <c r="AX2641" s="284" t="str">
        <f t="shared" si="317"/>
        <v/>
      </c>
      <c r="AY2641" s="284" t="str">
        <f t="shared" si="318"/>
        <v/>
      </c>
      <c r="AZ2641" s="284" t="str">
        <f t="shared" si="319"/>
        <v/>
      </c>
      <c r="BA2641" s="284" t="str">
        <f t="shared" si="320"/>
        <v/>
      </c>
      <c r="BD2641" s="260" t="str">
        <f>IF(W2641="","",IF(F2641="休日",AW2641,IF(F2641="法休",AW2641,VLOOKUP(F2641,カレンダマスタ!$Q$56:$R$69,2,FALSE))))</f>
        <v/>
      </c>
      <c r="BG2641" s="260" t="str">
        <f t="shared" ref="BG2641:BG2700" si="321">BG2640</f>
        <v/>
      </c>
      <c r="BH2641" s="260" t="str">
        <f>IF(AX2641="","",IF(P2641&lt;&gt;"","",IF(BG2641="CS","OK",IF(VLOOKUP(E2641,カレンダマスタ!$A$5:$D$381,4,FALSE)&gt;0,"",IF(OR(AX2641*24&gt;10.84,AZ2641*24&lt;14.5)=TRUE,"×","OK")))))</f>
        <v/>
      </c>
    </row>
    <row r="2642" spans="2:60">
      <c r="B2642" s="111"/>
      <c r="C2642" s="391" t="str">
        <f>IF(STEP!C2642&lt;&gt;"",STEP!C2642,"")</f>
        <v/>
      </c>
      <c r="D2642" s="392" t="str">
        <f>IF(STEP!D2642&lt;&gt;"",STEP!D2642,"")</f>
        <v/>
      </c>
      <c r="E2642" s="393" t="str">
        <f>IF(STEP!E2642&lt;&gt;"",STEP!E2642,"")</f>
        <v/>
      </c>
      <c r="F2642" s="263"/>
      <c r="G2642" s="267"/>
      <c r="H2642" s="264"/>
      <c r="I2642" s="264"/>
      <c r="J2642" s="264"/>
      <c r="K2642" s="264"/>
      <c r="L2642" s="264"/>
      <c r="M2642" s="264"/>
      <c r="N2642" s="264"/>
      <c r="O2642" s="264"/>
      <c r="P2642" s="264"/>
      <c r="Q2642" s="264"/>
      <c r="R2642" s="264"/>
      <c r="S2642" s="264"/>
      <c r="T2642" s="264"/>
      <c r="U2642" s="264"/>
      <c r="V2642" s="264"/>
      <c r="W2642" s="264"/>
      <c r="X2642" s="264"/>
      <c r="Y2642" s="264"/>
      <c r="Z2642" s="264"/>
      <c r="AA2642" s="264"/>
      <c r="AB2642" s="264"/>
      <c r="AC2642" s="264"/>
      <c r="AD2642" s="264"/>
      <c r="AE2642" s="265"/>
      <c r="AF2642" s="265"/>
      <c r="AG2642" s="265"/>
      <c r="AH2642" s="265"/>
      <c r="AI2642" s="265"/>
      <c r="AJ2642" s="265"/>
      <c r="AK2642" s="265"/>
      <c r="AL2642" s="265"/>
      <c r="AM2642" s="265"/>
      <c r="AN2642" s="265"/>
      <c r="AO2642" s="264"/>
      <c r="AP2642" s="264"/>
      <c r="AQ2642" s="264"/>
      <c r="AR2642" s="264"/>
      <c r="AS2642" s="264"/>
      <c r="AT2642" s="264"/>
      <c r="AU2642" s="264"/>
      <c r="AW2642" s="285" t="str">
        <f t="shared" si="316"/>
        <v/>
      </c>
      <c r="AX2642" s="285" t="str">
        <f t="shared" si="317"/>
        <v/>
      </c>
      <c r="AY2642" s="285" t="str">
        <f t="shared" si="318"/>
        <v/>
      </c>
      <c r="AZ2642" s="285" t="str">
        <f t="shared" si="319"/>
        <v/>
      </c>
      <c r="BA2642" s="285" t="str">
        <f t="shared" si="320"/>
        <v/>
      </c>
      <c r="BD2642" s="264" t="str">
        <f>IF(W2642="","",IF(F2642="休日",AW2642,IF(F2642="法休",AW2642,VLOOKUP(F2642,カレンダマスタ!$Q$56:$R$69,2,FALSE))))</f>
        <v/>
      </c>
      <c r="BG2642" s="264" t="str">
        <f t="shared" si="321"/>
        <v/>
      </c>
      <c r="BH2642" s="264" t="str">
        <f>IF(AX2642="","",IF(P2642&lt;&gt;"","",IF(BG2642="CS","OK",IF(VLOOKUP(E2642,カレンダマスタ!$A$5:$D$381,4,FALSE)&gt;0,"",IF(OR(AX2642*24&gt;10.84,AZ2642*24&lt;14.5)=TRUE,"×","OK")))))</f>
        <v/>
      </c>
    </row>
    <row r="2643" spans="2:60">
      <c r="B2643" s="111"/>
      <c r="C2643" s="385" t="str">
        <f>IF(STEP!C2643&lt;&gt;"",STEP!C2643,"")</f>
        <v/>
      </c>
      <c r="D2643" s="386" t="str">
        <f>IF(STEP!D2643&lt;&gt;"",STEP!D2643,"")</f>
        <v/>
      </c>
      <c r="E2643" s="387" t="str">
        <f>IF(STEP!E2643&lt;&gt;"",STEP!E2643,"")</f>
        <v/>
      </c>
      <c r="F2643" s="253"/>
      <c r="G2643" s="252"/>
      <c r="H2643" s="254"/>
      <c r="I2643" s="254"/>
      <c r="J2643" s="254"/>
      <c r="K2643" s="254"/>
      <c r="L2643" s="254"/>
      <c r="M2643" s="254"/>
      <c r="N2643" s="254"/>
      <c r="O2643" s="254"/>
      <c r="P2643" s="254"/>
      <c r="Q2643" s="254"/>
      <c r="R2643" s="254"/>
      <c r="S2643" s="254"/>
      <c r="T2643" s="254"/>
      <c r="U2643" s="254"/>
      <c r="V2643" s="254"/>
      <c r="W2643" s="254"/>
      <c r="X2643" s="254"/>
      <c r="Y2643" s="254"/>
      <c r="Z2643" s="254"/>
      <c r="AA2643" s="254"/>
      <c r="AB2643" s="254"/>
      <c r="AC2643" s="254"/>
      <c r="AD2643" s="254"/>
      <c r="AE2643" s="255"/>
      <c r="AF2643" s="255"/>
      <c r="AG2643" s="255"/>
      <c r="AH2643" s="255"/>
      <c r="AI2643" s="255"/>
      <c r="AJ2643" s="255"/>
      <c r="AK2643" s="255"/>
      <c r="AL2643" s="255"/>
      <c r="AM2643" s="255"/>
      <c r="AN2643" s="255"/>
      <c r="AO2643" s="254"/>
      <c r="AP2643" s="254"/>
      <c r="AQ2643" s="254"/>
      <c r="AR2643" s="254"/>
      <c r="AS2643" s="254"/>
      <c r="AT2643" s="254"/>
      <c r="AU2643" s="254"/>
      <c r="AW2643" s="283" t="str">
        <f t="shared" si="316"/>
        <v/>
      </c>
      <c r="AX2643" s="283" t="str">
        <f t="shared" si="317"/>
        <v/>
      </c>
      <c r="AY2643" s="283" t="str">
        <f t="shared" si="318"/>
        <v/>
      </c>
      <c r="AZ2643" s="283" t="str">
        <f t="shared" si="319"/>
        <v/>
      </c>
      <c r="BA2643" s="283" t="str">
        <f t="shared" si="320"/>
        <v/>
      </c>
      <c r="BD2643" s="254" t="str">
        <f>IF(W2643="","",IF(F2643="休日",AW2643,IF(F2643="法休",AW2643,VLOOKUP(F2643,カレンダマスタ!$Q$56:$R$69,2,FALSE))))</f>
        <v/>
      </c>
      <c r="BG2643" s="503" t="str">
        <f t="shared" si="321"/>
        <v/>
      </c>
      <c r="BH2643" s="503" t="str">
        <f>IF(AX2643="","",IF(P2643&lt;&gt;"","",IF(BG2643="CS","OK",IF(VLOOKUP(E2643,カレンダマスタ!$A$5:$D$381,4,FALSE)&gt;0,"",IF(OR(AX2643*24&gt;10.84,AZ2643*24&lt;14.5)=TRUE,"×","OK")))))</f>
        <v/>
      </c>
    </row>
    <row r="2644" spans="2:60">
      <c r="B2644" s="111"/>
      <c r="C2644" s="385" t="str">
        <f>IF(STEP!C2644&lt;&gt;"",STEP!C2644,"")</f>
        <v/>
      </c>
      <c r="D2644" s="386" t="str">
        <f>IF(STEP!D2644&lt;&gt;"",STEP!D2644,"")</f>
        <v/>
      </c>
      <c r="E2644" s="387" t="str">
        <f>IF(STEP!E2644&lt;&gt;"",STEP!E2644,"")</f>
        <v/>
      </c>
      <c r="F2644" s="253"/>
      <c r="G2644" s="252"/>
      <c r="H2644" s="254"/>
      <c r="I2644" s="254"/>
      <c r="J2644" s="254"/>
      <c r="K2644" s="254"/>
      <c r="L2644" s="254"/>
      <c r="M2644" s="254"/>
      <c r="N2644" s="254"/>
      <c r="O2644" s="254"/>
      <c r="P2644" s="254"/>
      <c r="Q2644" s="254"/>
      <c r="R2644" s="254"/>
      <c r="S2644" s="254"/>
      <c r="T2644" s="254"/>
      <c r="U2644" s="254"/>
      <c r="V2644" s="254"/>
      <c r="W2644" s="254"/>
      <c r="X2644" s="254"/>
      <c r="Y2644" s="254"/>
      <c r="Z2644" s="254"/>
      <c r="AA2644" s="254"/>
      <c r="AB2644" s="254"/>
      <c r="AC2644" s="254"/>
      <c r="AD2644" s="254"/>
      <c r="AE2644" s="255"/>
      <c r="AF2644" s="255"/>
      <c r="AG2644" s="255"/>
      <c r="AH2644" s="255"/>
      <c r="AI2644" s="255"/>
      <c r="AJ2644" s="255"/>
      <c r="AK2644" s="255"/>
      <c r="AL2644" s="255"/>
      <c r="AM2644" s="255"/>
      <c r="AN2644" s="255"/>
      <c r="AO2644" s="254"/>
      <c r="AP2644" s="254"/>
      <c r="AQ2644" s="254"/>
      <c r="AR2644" s="254"/>
      <c r="AS2644" s="254"/>
      <c r="AT2644" s="254"/>
      <c r="AU2644" s="254"/>
      <c r="AW2644" s="283" t="str">
        <f t="shared" si="316"/>
        <v/>
      </c>
      <c r="AX2644" s="283" t="str">
        <f t="shared" si="317"/>
        <v/>
      </c>
      <c r="AY2644" s="283" t="str">
        <f t="shared" si="318"/>
        <v/>
      </c>
      <c r="AZ2644" s="283" t="str">
        <f t="shared" si="319"/>
        <v/>
      </c>
      <c r="BA2644" s="283" t="str">
        <f t="shared" si="320"/>
        <v/>
      </c>
      <c r="BD2644" s="254" t="str">
        <f>IF(W2644="","",IF(F2644="休日",AW2644,IF(F2644="法休",AW2644,VLOOKUP(F2644,カレンダマスタ!$Q$56:$R$69,2,FALSE))))</f>
        <v/>
      </c>
      <c r="BG2644" s="254" t="str">
        <f t="shared" si="321"/>
        <v/>
      </c>
      <c r="BH2644" s="254" t="str">
        <f>IF(AX2644="","",IF(P2644&lt;&gt;"","",IF(BG2644="CS","OK",IF(VLOOKUP(E2644,カレンダマスタ!$A$5:$D$381,4,FALSE)&gt;0,"",IF(OR(AX2644*24&gt;10.84,AZ2644*24&lt;14.5)=TRUE,"×","OK")))))</f>
        <v/>
      </c>
    </row>
    <row r="2645" spans="2:60">
      <c r="B2645" s="111"/>
      <c r="C2645" s="385" t="str">
        <f>IF(STEP!C2645&lt;&gt;"",STEP!C2645,"")</f>
        <v/>
      </c>
      <c r="D2645" s="386" t="str">
        <f>IF(STEP!D2645&lt;&gt;"",STEP!D2645,"")</f>
        <v/>
      </c>
      <c r="E2645" s="387" t="str">
        <f>IF(STEP!E2645&lt;&gt;"",STEP!E2645,"")</f>
        <v/>
      </c>
      <c r="F2645" s="253"/>
      <c r="G2645" s="252"/>
      <c r="H2645" s="254"/>
      <c r="I2645" s="254"/>
      <c r="J2645" s="254"/>
      <c r="K2645" s="254"/>
      <c r="L2645" s="254"/>
      <c r="M2645" s="254"/>
      <c r="N2645" s="254"/>
      <c r="O2645" s="254"/>
      <c r="P2645" s="254"/>
      <c r="Q2645" s="254"/>
      <c r="R2645" s="254"/>
      <c r="S2645" s="254"/>
      <c r="T2645" s="254"/>
      <c r="U2645" s="254"/>
      <c r="V2645" s="254"/>
      <c r="W2645" s="254"/>
      <c r="X2645" s="254"/>
      <c r="Y2645" s="254"/>
      <c r="Z2645" s="254"/>
      <c r="AA2645" s="254"/>
      <c r="AB2645" s="254"/>
      <c r="AC2645" s="254"/>
      <c r="AD2645" s="254"/>
      <c r="AE2645" s="255"/>
      <c r="AF2645" s="255"/>
      <c r="AG2645" s="255"/>
      <c r="AH2645" s="255"/>
      <c r="AI2645" s="255"/>
      <c r="AJ2645" s="255"/>
      <c r="AK2645" s="255"/>
      <c r="AL2645" s="255"/>
      <c r="AM2645" s="255"/>
      <c r="AN2645" s="255"/>
      <c r="AO2645" s="254"/>
      <c r="AP2645" s="254"/>
      <c r="AQ2645" s="254"/>
      <c r="AR2645" s="254"/>
      <c r="AS2645" s="254"/>
      <c r="AT2645" s="254"/>
      <c r="AU2645" s="254"/>
      <c r="AW2645" s="283" t="str">
        <f t="shared" si="316"/>
        <v/>
      </c>
      <c r="AX2645" s="283" t="str">
        <f t="shared" si="317"/>
        <v/>
      </c>
      <c r="AY2645" s="283" t="str">
        <f t="shared" si="318"/>
        <v/>
      </c>
      <c r="AZ2645" s="283" t="str">
        <f t="shared" si="319"/>
        <v/>
      </c>
      <c r="BA2645" s="283" t="str">
        <f t="shared" si="320"/>
        <v/>
      </c>
      <c r="BD2645" s="254" t="str">
        <f>IF(W2645="","",IF(F2645="休日",AW2645,IF(F2645="法休",AW2645,VLOOKUP(F2645,カレンダマスタ!$Q$56:$R$69,2,FALSE))))</f>
        <v/>
      </c>
      <c r="BG2645" s="254" t="str">
        <f t="shared" si="321"/>
        <v/>
      </c>
      <c r="BH2645" s="254" t="str">
        <f>IF(AX2645="","",IF(P2645&lt;&gt;"","",IF(BG2645="CS","OK",IF(VLOOKUP(E2645,カレンダマスタ!$A$5:$D$381,4,FALSE)&gt;0,"",IF(OR(AX2645*24&gt;10.84,AZ2645*24&lt;14.5)=TRUE,"×","OK")))))</f>
        <v/>
      </c>
    </row>
    <row r="2646" spans="2:60">
      <c r="B2646" s="111"/>
      <c r="C2646" s="385" t="str">
        <f>IF(STEP!C2646&lt;&gt;"",STEP!C2646,"")</f>
        <v/>
      </c>
      <c r="D2646" s="386" t="str">
        <f>IF(STEP!D2646&lt;&gt;"",STEP!D2646,"")</f>
        <v/>
      </c>
      <c r="E2646" s="387" t="str">
        <f>IF(STEP!E2646&lt;&gt;"",STEP!E2646,"")</f>
        <v/>
      </c>
      <c r="F2646" s="256"/>
      <c r="G2646" s="257"/>
      <c r="H2646" s="254"/>
      <c r="I2646" s="254"/>
      <c r="J2646" s="254"/>
      <c r="K2646" s="254"/>
      <c r="L2646" s="254"/>
      <c r="M2646" s="254"/>
      <c r="N2646" s="254"/>
      <c r="O2646" s="254"/>
      <c r="P2646" s="254"/>
      <c r="Q2646" s="254"/>
      <c r="R2646" s="254"/>
      <c r="S2646" s="254"/>
      <c r="T2646" s="254"/>
      <c r="U2646" s="254"/>
      <c r="V2646" s="254"/>
      <c r="W2646" s="254"/>
      <c r="X2646" s="254"/>
      <c r="Y2646" s="254"/>
      <c r="Z2646" s="254"/>
      <c r="AA2646" s="254"/>
      <c r="AB2646" s="254"/>
      <c r="AC2646" s="254"/>
      <c r="AD2646" s="254"/>
      <c r="AE2646" s="255"/>
      <c r="AF2646" s="255"/>
      <c r="AG2646" s="255"/>
      <c r="AH2646" s="255"/>
      <c r="AI2646" s="255"/>
      <c r="AJ2646" s="255"/>
      <c r="AK2646" s="255"/>
      <c r="AL2646" s="255"/>
      <c r="AM2646" s="255"/>
      <c r="AN2646" s="255"/>
      <c r="AO2646" s="254"/>
      <c r="AP2646" s="254"/>
      <c r="AQ2646" s="254"/>
      <c r="AR2646" s="254"/>
      <c r="AS2646" s="254"/>
      <c r="AT2646" s="254"/>
      <c r="AU2646" s="254"/>
      <c r="AW2646" s="283" t="str">
        <f t="shared" si="316"/>
        <v/>
      </c>
      <c r="AX2646" s="283" t="str">
        <f t="shared" si="317"/>
        <v/>
      </c>
      <c r="AY2646" s="283" t="str">
        <f t="shared" si="318"/>
        <v/>
      </c>
      <c r="AZ2646" s="283" t="str">
        <f t="shared" si="319"/>
        <v/>
      </c>
      <c r="BA2646" s="283" t="str">
        <f t="shared" si="320"/>
        <v/>
      </c>
      <c r="BD2646" s="254" t="str">
        <f>IF(W2646="","",IF(F2646="休日",AW2646,IF(F2646="法休",AW2646,VLOOKUP(F2646,カレンダマスタ!$Q$56:$R$69,2,FALSE))))</f>
        <v/>
      </c>
      <c r="BG2646" s="254" t="str">
        <f t="shared" si="321"/>
        <v/>
      </c>
      <c r="BH2646" s="254" t="str">
        <f>IF(AX2646="","",IF(P2646&lt;&gt;"","",IF(BG2646="CS","OK",IF(VLOOKUP(E2646,カレンダマスタ!$A$5:$D$381,4,FALSE)&gt;0,"",IF(OR(AX2646*24&gt;10.84,AZ2646*24&lt;14.5)=TRUE,"×","OK")))))</f>
        <v/>
      </c>
    </row>
    <row r="2647" spans="2:60">
      <c r="B2647" s="111"/>
      <c r="C2647" s="385" t="str">
        <f>IF(STEP!C2647&lt;&gt;"",STEP!C2647,"")</f>
        <v/>
      </c>
      <c r="D2647" s="386" t="str">
        <f>IF(STEP!D2647&lt;&gt;"",STEP!D2647,"")</f>
        <v/>
      </c>
      <c r="E2647" s="387" t="str">
        <f>IF(STEP!E2647&lt;&gt;"",STEP!E2647,"")</f>
        <v/>
      </c>
      <c r="F2647" s="256"/>
      <c r="G2647" s="257"/>
      <c r="H2647" s="254"/>
      <c r="I2647" s="254"/>
      <c r="J2647" s="254"/>
      <c r="K2647" s="254"/>
      <c r="L2647" s="254"/>
      <c r="M2647" s="254"/>
      <c r="N2647" s="254"/>
      <c r="O2647" s="254"/>
      <c r="P2647" s="254"/>
      <c r="Q2647" s="254"/>
      <c r="R2647" s="254"/>
      <c r="S2647" s="254"/>
      <c r="T2647" s="254"/>
      <c r="U2647" s="254"/>
      <c r="V2647" s="254"/>
      <c r="W2647" s="254"/>
      <c r="X2647" s="254"/>
      <c r="Y2647" s="254"/>
      <c r="Z2647" s="254"/>
      <c r="AA2647" s="254"/>
      <c r="AB2647" s="254"/>
      <c r="AC2647" s="254"/>
      <c r="AD2647" s="254"/>
      <c r="AE2647" s="255"/>
      <c r="AF2647" s="255"/>
      <c r="AG2647" s="255"/>
      <c r="AH2647" s="255"/>
      <c r="AI2647" s="255"/>
      <c r="AJ2647" s="255"/>
      <c r="AK2647" s="255"/>
      <c r="AL2647" s="255"/>
      <c r="AM2647" s="255"/>
      <c r="AN2647" s="255"/>
      <c r="AO2647" s="254"/>
      <c r="AP2647" s="254"/>
      <c r="AQ2647" s="254"/>
      <c r="AR2647" s="254"/>
      <c r="AS2647" s="254"/>
      <c r="AT2647" s="254"/>
      <c r="AU2647" s="254"/>
      <c r="AW2647" s="283" t="str">
        <f t="shared" si="316"/>
        <v/>
      </c>
      <c r="AX2647" s="283" t="str">
        <f t="shared" si="317"/>
        <v/>
      </c>
      <c r="AY2647" s="283" t="str">
        <f t="shared" si="318"/>
        <v/>
      </c>
      <c r="AZ2647" s="283" t="str">
        <f t="shared" si="319"/>
        <v/>
      </c>
      <c r="BA2647" s="283" t="str">
        <f t="shared" si="320"/>
        <v/>
      </c>
      <c r="BD2647" s="254" t="str">
        <f>IF(W2647="","",IF(F2647="休日",AW2647,IF(F2647="法休",AW2647,VLOOKUP(F2647,カレンダマスタ!$Q$56:$R$69,2,FALSE))))</f>
        <v/>
      </c>
      <c r="BG2647" s="254" t="str">
        <f t="shared" si="321"/>
        <v/>
      </c>
      <c r="BH2647" s="254" t="str">
        <f>IF(AX2647="","",IF(P2647&lt;&gt;"","",IF(BG2647="CS","OK",IF(VLOOKUP(E2647,カレンダマスタ!$A$5:$D$381,4,FALSE)&gt;0,"",IF(OR(AX2647*24&gt;10.84,AZ2647*24&lt;14.5)=TRUE,"×","OK")))))</f>
        <v/>
      </c>
    </row>
    <row r="2648" spans="2:60">
      <c r="B2648" s="111"/>
      <c r="C2648" s="388" t="str">
        <f>IF(STEP!C2648&lt;&gt;"",STEP!C2648,"")</f>
        <v/>
      </c>
      <c r="D2648" s="389" t="str">
        <f>IF(STEP!D2648&lt;&gt;"",STEP!D2648,"")</f>
        <v/>
      </c>
      <c r="E2648" s="390" t="str">
        <f>IF(STEP!E2648&lt;&gt;"",STEP!E2648,"")</f>
        <v/>
      </c>
      <c r="F2648" s="259"/>
      <c r="G2648" s="266"/>
      <c r="H2648" s="260"/>
      <c r="I2648" s="260"/>
      <c r="J2648" s="260"/>
      <c r="K2648" s="260"/>
      <c r="L2648" s="260"/>
      <c r="M2648" s="260"/>
      <c r="N2648" s="260"/>
      <c r="O2648" s="260"/>
      <c r="P2648" s="260"/>
      <c r="Q2648" s="260"/>
      <c r="R2648" s="260"/>
      <c r="S2648" s="260"/>
      <c r="T2648" s="260"/>
      <c r="U2648" s="260"/>
      <c r="V2648" s="260"/>
      <c r="W2648" s="260"/>
      <c r="X2648" s="260"/>
      <c r="Y2648" s="260"/>
      <c r="Z2648" s="260"/>
      <c r="AA2648" s="260"/>
      <c r="AB2648" s="260"/>
      <c r="AC2648" s="260"/>
      <c r="AD2648" s="260"/>
      <c r="AE2648" s="261"/>
      <c r="AF2648" s="261"/>
      <c r="AG2648" s="261"/>
      <c r="AH2648" s="261"/>
      <c r="AI2648" s="261"/>
      <c r="AJ2648" s="261"/>
      <c r="AK2648" s="261"/>
      <c r="AL2648" s="261"/>
      <c r="AM2648" s="261"/>
      <c r="AN2648" s="261"/>
      <c r="AO2648" s="260"/>
      <c r="AP2648" s="260"/>
      <c r="AQ2648" s="260"/>
      <c r="AR2648" s="260"/>
      <c r="AS2648" s="260"/>
      <c r="AT2648" s="260"/>
      <c r="AU2648" s="260"/>
      <c r="AW2648" s="284" t="str">
        <f t="shared" si="316"/>
        <v/>
      </c>
      <c r="AX2648" s="284" t="str">
        <f t="shared" si="317"/>
        <v/>
      </c>
      <c r="AY2648" s="284" t="str">
        <f t="shared" si="318"/>
        <v/>
      </c>
      <c r="AZ2648" s="284" t="str">
        <f t="shared" si="319"/>
        <v/>
      </c>
      <c r="BA2648" s="284" t="str">
        <f t="shared" si="320"/>
        <v/>
      </c>
      <c r="BD2648" s="260" t="str">
        <f>IF(W2648="","",IF(F2648="休日",AW2648,IF(F2648="法休",AW2648,VLOOKUP(F2648,カレンダマスタ!$Q$56:$R$69,2,FALSE))))</f>
        <v/>
      </c>
      <c r="BG2648" s="260" t="str">
        <f t="shared" si="321"/>
        <v/>
      </c>
      <c r="BH2648" s="260" t="str">
        <f>IF(AX2648="","",IF(P2648&lt;&gt;"","",IF(BG2648="CS","OK",IF(VLOOKUP(E2648,カレンダマスタ!$A$5:$D$381,4,FALSE)&gt;0,"",IF(OR(AX2648*24&gt;10.84,AZ2648*24&lt;14.5)=TRUE,"×","OK")))))</f>
        <v/>
      </c>
    </row>
    <row r="2649" spans="2:60">
      <c r="B2649" s="111"/>
      <c r="C2649" s="394" t="str">
        <f>IF(STEP!C2649&lt;&gt;"",STEP!C2649,"")</f>
        <v/>
      </c>
      <c r="D2649" s="395" t="str">
        <f>IF(STEP!D2649&lt;&gt;"",STEP!D2649,"")</f>
        <v/>
      </c>
      <c r="E2649" s="396" t="str">
        <f>IF(STEP!E2649&lt;&gt;"",STEP!E2649,"")</f>
        <v/>
      </c>
      <c r="F2649" s="269"/>
      <c r="G2649" s="268"/>
      <c r="H2649" s="270"/>
      <c r="I2649" s="270"/>
      <c r="J2649" s="270"/>
      <c r="K2649" s="270"/>
      <c r="L2649" s="270"/>
      <c r="M2649" s="270"/>
      <c r="N2649" s="270"/>
      <c r="O2649" s="270"/>
      <c r="P2649" s="270"/>
      <c r="Q2649" s="270"/>
      <c r="R2649" s="270"/>
      <c r="S2649" s="270"/>
      <c r="T2649" s="270"/>
      <c r="U2649" s="270"/>
      <c r="V2649" s="270"/>
      <c r="W2649" s="270"/>
      <c r="X2649" s="270"/>
      <c r="Y2649" s="270"/>
      <c r="Z2649" s="270"/>
      <c r="AA2649" s="270"/>
      <c r="AB2649" s="270"/>
      <c r="AC2649" s="270"/>
      <c r="AD2649" s="270"/>
      <c r="AE2649" s="271"/>
      <c r="AF2649" s="271"/>
      <c r="AG2649" s="271"/>
      <c r="AH2649" s="271"/>
      <c r="AI2649" s="271"/>
      <c r="AJ2649" s="271"/>
      <c r="AK2649" s="271"/>
      <c r="AL2649" s="271"/>
      <c r="AM2649" s="271"/>
      <c r="AN2649" s="271"/>
      <c r="AO2649" s="270"/>
      <c r="AP2649" s="270"/>
      <c r="AQ2649" s="270"/>
      <c r="AR2649" s="270"/>
      <c r="AS2649" s="270"/>
      <c r="AT2649" s="270"/>
      <c r="AU2649" s="270"/>
      <c r="AW2649" s="282" t="str">
        <f t="shared" si="316"/>
        <v/>
      </c>
      <c r="AX2649" s="282" t="str">
        <f t="shared" si="317"/>
        <v/>
      </c>
      <c r="AY2649" s="282" t="str">
        <f t="shared" si="318"/>
        <v/>
      </c>
      <c r="AZ2649" s="282" t="str">
        <f t="shared" si="319"/>
        <v/>
      </c>
      <c r="BA2649" s="282" t="str">
        <f t="shared" si="320"/>
        <v/>
      </c>
      <c r="BD2649" s="270" t="str">
        <f>IF(W2649="","",IF(F2649="休日",AW2649,IF(F2649="法休",AW2649,VLOOKUP(F2649,カレンダマスタ!$Q$56:$R$69,2,FALSE))))</f>
        <v/>
      </c>
      <c r="BG2649" s="270" t="str">
        <f t="shared" si="321"/>
        <v/>
      </c>
      <c r="BH2649" s="270" t="str">
        <f>IF(AX2649="","",IF(P2649&lt;&gt;"","",IF(BG2649="CS","OK",IF(VLOOKUP(E2649,カレンダマスタ!$A$5:$D$381,4,FALSE)&gt;0,"",IF(OR(AX2649*24&gt;10.84,AZ2649*24&lt;14.5)=TRUE,"×","OK")))))</f>
        <v/>
      </c>
    </row>
    <row r="2650" spans="2:60">
      <c r="B2650" s="111"/>
      <c r="C2650" s="385" t="str">
        <f>IF(STEP!C2650&lt;&gt;"",STEP!C2650,"")</f>
        <v/>
      </c>
      <c r="D2650" s="386" t="str">
        <f>IF(STEP!D2650&lt;&gt;"",STEP!D2650,"")</f>
        <v/>
      </c>
      <c r="E2650" s="387" t="str">
        <f>IF(STEP!E2650&lt;&gt;"",STEP!E2650,"")</f>
        <v/>
      </c>
      <c r="F2650" s="253"/>
      <c r="G2650" s="252"/>
      <c r="H2650" s="254"/>
      <c r="I2650" s="254"/>
      <c r="J2650" s="254"/>
      <c r="K2650" s="254"/>
      <c r="L2650" s="254"/>
      <c r="M2650" s="254"/>
      <c r="N2650" s="254"/>
      <c r="O2650" s="254"/>
      <c r="P2650" s="254"/>
      <c r="Q2650" s="254"/>
      <c r="R2650" s="254"/>
      <c r="S2650" s="254"/>
      <c r="T2650" s="254"/>
      <c r="U2650" s="254"/>
      <c r="V2650" s="254"/>
      <c r="W2650" s="254"/>
      <c r="X2650" s="254"/>
      <c r="Y2650" s="254"/>
      <c r="Z2650" s="254"/>
      <c r="AA2650" s="254"/>
      <c r="AB2650" s="254"/>
      <c r="AC2650" s="254"/>
      <c r="AD2650" s="254"/>
      <c r="AE2650" s="255"/>
      <c r="AF2650" s="255"/>
      <c r="AG2650" s="255"/>
      <c r="AH2650" s="255"/>
      <c r="AI2650" s="255"/>
      <c r="AJ2650" s="255"/>
      <c r="AK2650" s="255"/>
      <c r="AL2650" s="255"/>
      <c r="AM2650" s="255"/>
      <c r="AN2650" s="255"/>
      <c r="AO2650" s="254"/>
      <c r="AP2650" s="254"/>
      <c r="AQ2650" s="254"/>
      <c r="AR2650" s="254"/>
      <c r="AS2650" s="254"/>
      <c r="AT2650" s="254"/>
      <c r="AU2650" s="254"/>
      <c r="AW2650" s="283" t="str">
        <f t="shared" si="316"/>
        <v/>
      </c>
      <c r="AX2650" s="283" t="str">
        <f t="shared" si="317"/>
        <v/>
      </c>
      <c r="AY2650" s="283" t="str">
        <f t="shared" si="318"/>
        <v/>
      </c>
      <c r="AZ2650" s="283" t="str">
        <f t="shared" si="319"/>
        <v/>
      </c>
      <c r="BA2650" s="283" t="str">
        <f t="shared" si="320"/>
        <v/>
      </c>
      <c r="BD2650" s="254" t="str">
        <f>IF(W2650="","",IF(F2650="休日",AW2650,IF(F2650="法休",AW2650,VLOOKUP(F2650,カレンダマスタ!$Q$56:$R$69,2,FALSE))))</f>
        <v/>
      </c>
      <c r="BG2650" s="254" t="str">
        <f t="shared" si="321"/>
        <v/>
      </c>
      <c r="BH2650" s="254" t="str">
        <f>IF(AX2650="","",IF(P2650&lt;&gt;"","",IF(BG2650="CS","OK",IF(VLOOKUP(E2650,カレンダマスタ!$A$5:$D$381,4,FALSE)&gt;0,"",IF(OR(AX2650*24&gt;10.84,AZ2650*24&lt;14.5)=TRUE,"×","OK")))))</f>
        <v/>
      </c>
    </row>
    <row r="2651" spans="2:60">
      <c r="B2651" s="111"/>
      <c r="C2651" s="397" t="str">
        <f>IF(STEP!C2651&lt;&gt;"",STEP!C2651,"")</f>
        <v/>
      </c>
      <c r="D2651" s="398" t="str">
        <f>IF(STEP!D2651&lt;&gt;"",STEP!D2651,"")</f>
        <v/>
      </c>
      <c r="E2651" s="399" t="str">
        <f>IF(STEP!E2651&lt;&gt;"",STEP!E2651,"")</f>
        <v/>
      </c>
      <c r="F2651" s="273"/>
      <c r="G2651" s="272"/>
      <c r="H2651" s="274"/>
      <c r="I2651" s="274"/>
      <c r="J2651" s="274"/>
      <c r="K2651" s="274"/>
      <c r="L2651" s="274"/>
      <c r="M2651" s="274"/>
      <c r="N2651" s="274"/>
      <c r="O2651" s="274"/>
      <c r="P2651" s="274"/>
      <c r="Q2651" s="274"/>
      <c r="R2651" s="274"/>
      <c r="S2651" s="274"/>
      <c r="T2651" s="274"/>
      <c r="U2651" s="274"/>
      <c r="V2651" s="274"/>
      <c r="W2651" s="274"/>
      <c r="X2651" s="274"/>
      <c r="Y2651" s="274"/>
      <c r="Z2651" s="274"/>
      <c r="AA2651" s="274"/>
      <c r="AB2651" s="274"/>
      <c r="AC2651" s="274"/>
      <c r="AD2651" s="274"/>
      <c r="AE2651" s="275"/>
      <c r="AF2651" s="275"/>
      <c r="AG2651" s="275"/>
      <c r="AH2651" s="275"/>
      <c r="AI2651" s="275"/>
      <c r="AJ2651" s="275"/>
      <c r="AK2651" s="275"/>
      <c r="AL2651" s="275"/>
      <c r="AM2651" s="275"/>
      <c r="AN2651" s="275"/>
      <c r="AO2651" s="274"/>
      <c r="AP2651" s="274"/>
      <c r="AQ2651" s="274"/>
      <c r="AR2651" s="274"/>
      <c r="AS2651" s="274"/>
      <c r="AT2651" s="274"/>
      <c r="AU2651" s="274"/>
      <c r="AW2651" s="286" t="str">
        <f t="shared" si="316"/>
        <v/>
      </c>
      <c r="AX2651" s="286" t="str">
        <f t="shared" si="317"/>
        <v/>
      </c>
      <c r="AY2651" s="286" t="str">
        <f t="shared" si="318"/>
        <v/>
      </c>
      <c r="AZ2651" s="286" t="str">
        <f t="shared" si="319"/>
        <v/>
      </c>
      <c r="BA2651" s="286" t="str">
        <f t="shared" si="320"/>
        <v/>
      </c>
      <c r="BD2651" s="274" t="str">
        <f>IF(W2651="","",IF(F2651="休日",AW2651,IF(F2651="法休",AW2651,VLOOKUP(F2651,カレンダマスタ!$Q$56:$R$69,2,FALSE))))</f>
        <v/>
      </c>
      <c r="BG2651" s="274" t="str">
        <f t="shared" si="321"/>
        <v/>
      </c>
      <c r="BH2651" s="274" t="str">
        <f>IF(AX2651="","",IF(P2651&lt;&gt;"","",IF(BG2651="CS","OK",IF(VLOOKUP(E2651,カレンダマスタ!$A$5:$D$381,4,FALSE)&gt;0,"",IF(OR(AX2651*24&gt;10.84,AZ2651*24&lt;14.5)=TRUE,"×","OK")))))</f>
        <v/>
      </c>
    </row>
    <row r="2652" spans="2:60">
      <c r="B2652" s="111"/>
      <c r="C2652" s="397" t="str">
        <f>IF(STEP!C2652&lt;&gt;"",STEP!C2652,"")</f>
        <v/>
      </c>
      <c r="D2652" s="398" t="str">
        <f>IF(STEP!D2652&lt;&gt;"",STEP!D2652,"")</f>
        <v/>
      </c>
      <c r="E2652" s="399" t="str">
        <f>IF(STEP!E2652&lt;&gt;"",STEP!E2652,"")</f>
        <v/>
      </c>
      <c r="F2652" s="273"/>
      <c r="G2652" s="272"/>
      <c r="H2652" s="274"/>
      <c r="I2652" s="274"/>
      <c r="J2652" s="274"/>
      <c r="K2652" s="274"/>
      <c r="L2652" s="274"/>
      <c r="M2652" s="274"/>
      <c r="N2652" s="274"/>
      <c r="O2652" s="274"/>
      <c r="P2652" s="274"/>
      <c r="Q2652" s="274"/>
      <c r="R2652" s="274"/>
      <c r="S2652" s="274"/>
      <c r="T2652" s="274"/>
      <c r="U2652" s="274"/>
      <c r="V2652" s="274"/>
      <c r="W2652" s="274"/>
      <c r="X2652" s="274"/>
      <c r="Y2652" s="274"/>
      <c r="Z2652" s="274"/>
      <c r="AA2652" s="274"/>
      <c r="AB2652" s="274"/>
      <c r="AC2652" s="274"/>
      <c r="AD2652" s="274"/>
      <c r="AE2652" s="275"/>
      <c r="AF2652" s="275"/>
      <c r="AG2652" s="275"/>
      <c r="AH2652" s="275"/>
      <c r="AI2652" s="275"/>
      <c r="AJ2652" s="275"/>
      <c r="AK2652" s="275"/>
      <c r="AL2652" s="275"/>
      <c r="AM2652" s="275"/>
      <c r="AN2652" s="275"/>
      <c r="AO2652" s="274"/>
      <c r="AP2652" s="274"/>
      <c r="AQ2652" s="274"/>
      <c r="AR2652" s="274"/>
      <c r="AS2652" s="274"/>
      <c r="AT2652" s="274"/>
      <c r="AU2652" s="274"/>
      <c r="AW2652" s="286" t="str">
        <f t="shared" si="316"/>
        <v/>
      </c>
      <c r="AX2652" s="286" t="str">
        <f t="shared" si="317"/>
        <v/>
      </c>
      <c r="AY2652" s="286" t="str">
        <f t="shared" si="318"/>
        <v/>
      </c>
      <c r="AZ2652" s="286" t="str">
        <f t="shared" si="319"/>
        <v/>
      </c>
      <c r="BA2652" s="286" t="str">
        <f t="shared" si="320"/>
        <v/>
      </c>
      <c r="BD2652" s="274" t="str">
        <f>IF(W2652="","",IF(F2652="休日",AW2652,IF(F2652="法休",AW2652,VLOOKUP(F2652,カレンダマスタ!$Q$56:$R$69,2,FALSE))))</f>
        <v/>
      </c>
      <c r="BG2652" s="274" t="str">
        <f t="shared" si="321"/>
        <v/>
      </c>
      <c r="BH2652" s="274" t="str">
        <f>IF(AX2652="","",IF(P2652&lt;&gt;"","",IF(BG2652="CS","OK",IF(VLOOKUP(E2652,カレンダマスタ!$A$5:$D$381,4,FALSE)&gt;0,"",IF(OR(AX2652*24&gt;10.84,AZ2652*24&lt;14.5)=TRUE,"×","OK")))))</f>
        <v/>
      </c>
    </row>
    <row r="2653" spans="2:60">
      <c r="B2653" s="111"/>
      <c r="C2653" s="397" t="str">
        <f>IF(STEP!C2653&lt;&gt;"",STEP!C2653,"")</f>
        <v/>
      </c>
      <c r="D2653" s="398" t="str">
        <f>IF(STEP!D2653&lt;&gt;"",STEP!D2653,"")</f>
        <v/>
      </c>
      <c r="E2653" s="399" t="str">
        <f>IF(STEP!E2653&lt;&gt;"",STEP!E2653,"")</f>
        <v/>
      </c>
      <c r="F2653" s="273"/>
      <c r="G2653" s="272"/>
      <c r="H2653" s="274"/>
      <c r="I2653" s="274"/>
      <c r="J2653" s="274"/>
      <c r="K2653" s="274"/>
      <c r="L2653" s="274"/>
      <c r="M2653" s="274"/>
      <c r="N2653" s="274"/>
      <c r="O2653" s="274"/>
      <c r="P2653" s="274"/>
      <c r="Q2653" s="274"/>
      <c r="R2653" s="274"/>
      <c r="S2653" s="274"/>
      <c r="T2653" s="274"/>
      <c r="U2653" s="274"/>
      <c r="V2653" s="274"/>
      <c r="W2653" s="274"/>
      <c r="X2653" s="274"/>
      <c r="Y2653" s="274"/>
      <c r="Z2653" s="274"/>
      <c r="AA2653" s="274"/>
      <c r="AB2653" s="274"/>
      <c r="AC2653" s="274"/>
      <c r="AD2653" s="274"/>
      <c r="AE2653" s="275"/>
      <c r="AF2653" s="275"/>
      <c r="AG2653" s="275"/>
      <c r="AH2653" s="275"/>
      <c r="AI2653" s="275"/>
      <c r="AJ2653" s="275"/>
      <c r="AK2653" s="275"/>
      <c r="AL2653" s="275"/>
      <c r="AM2653" s="275"/>
      <c r="AN2653" s="275"/>
      <c r="AO2653" s="274"/>
      <c r="AP2653" s="274"/>
      <c r="AQ2653" s="274"/>
      <c r="AR2653" s="274"/>
      <c r="AS2653" s="274"/>
      <c r="AT2653" s="274"/>
      <c r="AU2653" s="274"/>
      <c r="AW2653" s="286" t="str">
        <f t="shared" si="316"/>
        <v/>
      </c>
      <c r="AX2653" s="286" t="str">
        <f t="shared" si="317"/>
        <v/>
      </c>
      <c r="AY2653" s="286" t="str">
        <f t="shared" si="318"/>
        <v/>
      </c>
      <c r="AZ2653" s="286" t="str">
        <f t="shared" si="319"/>
        <v/>
      </c>
      <c r="BA2653" s="286" t="str">
        <f t="shared" si="320"/>
        <v/>
      </c>
      <c r="BD2653" s="274" t="str">
        <f>IF(W2653="","",IF(F2653="休日",AW2653,IF(F2653="法休",AW2653,VLOOKUP(F2653,カレンダマスタ!$Q$56:$R$69,2,FALSE))))</f>
        <v/>
      </c>
      <c r="BG2653" s="274" t="str">
        <f t="shared" si="321"/>
        <v/>
      </c>
      <c r="BH2653" s="274" t="str">
        <f>IF(AX2653="","",IF(P2653&lt;&gt;"","",IF(BG2653="CS","OK",IF(VLOOKUP(E2653,カレンダマスタ!$A$5:$D$381,4,FALSE)&gt;0,"",IF(OR(AX2653*24&gt;10.84,AZ2653*24&lt;14.5)=TRUE,"×","OK")))))</f>
        <v/>
      </c>
    </row>
    <row r="2654" spans="2:60">
      <c r="B2654" s="111"/>
      <c r="C2654" s="397" t="str">
        <f>IF(STEP!C2654&lt;&gt;"",STEP!C2654,"")</f>
        <v/>
      </c>
      <c r="D2654" s="398" t="str">
        <f>IF(STEP!D2654&lt;&gt;"",STEP!D2654,"")</f>
        <v/>
      </c>
      <c r="E2654" s="399" t="str">
        <f>IF(STEP!E2654&lt;&gt;"",STEP!E2654,"")</f>
        <v/>
      </c>
      <c r="F2654" s="273"/>
      <c r="G2654" s="272"/>
      <c r="H2654" s="274"/>
      <c r="I2654" s="274"/>
      <c r="J2654" s="274"/>
      <c r="K2654" s="274"/>
      <c r="L2654" s="274"/>
      <c r="M2654" s="274"/>
      <c r="N2654" s="274"/>
      <c r="O2654" s="274"/>
      <c r="P2654" s="274"/>
      <c r="Q2654" s="274"/>
      <c r="R2654" s="274"/>
      <c r="S2654" s="274"/>
      <c r="T2654" s="274"/>
      <c r="U2654" s="274"/>
      <c r="V2654" s="274"/>
      <c r="W2654" s="274"/>
      <c r="X2654" s="274"/>
      <c r="Y2654" s="274"/>
      <c r="Z2654" s="274"/>
      <c r="AA2654" s="274"/>
      <c r="AB2654" s="274"/>
      <c r="AC2654" s="274"/>
      <c r="AD2654" s="274"/>
      <c r="AE2654" s="275"/>
      <c r="AF2654" s="275"/>
      <c r="AG2654" s="275"/>
      <c r="AH2654" s="275"/>
      <c r="AI2654" s="275"/>
      <c r="AJ2654" s="275"/>
      <c r="AK2654" s="275"/>
      <c r="AL2654" s="275"/>
      <c r="AM2654" s="275"/>
      <c r="AN2654" s="275"/>
      <c r="AO2654" s="274"/>
      <c r="AP2654" s="274"/>
      <c r="AQ2654" s="274"/>
      <c r="AR2654" s="274"/>
      <c r="AS2654" s="274"/>
      <c r="AT2654" s="274"/>
      <c r="AU2654" s="274"/>
      <c r="AW2654" s="286" t="str">
        <f t="shared" si="316"/>
        <v/>
      </c>
      <c r="AX2654" s="286" t="str">
        <f t="shared" si="317"/>
        <v/>
      </c>
      <c r="AY2654" s="286" t="str">
        <f t="shared" si="318"/>
        <v/>
      </c>
      <c r="AZ2654" s="286" t="str">
        <f t="shared" si="319"/>
        <v/>
      </c>
      <c r="BA2654" s="286" t="str">
        <f t="shared" si="320"/>
        <v/>
      </c>
      <c r="BD2654" s="274" t="str">
        <f>IF(W2654="","",IF(F2654="休日",AW2654,IF(F2654="法休",AW2654,VLOOKUP(F2654,カレンダマスタ!$Q$56:$R$69,2,FALSE))))</f>
        <v/>
      </c>
      <c r="BG2654" s="274" t="str">
        <f t="shared" si="321"/>
        <v/>
      </c>
      <c r="BH2654" s="274" t="str">
        <f>IF(AX2654="","",IF(P2654&lt;&gt;"","",IF(BG2654="CS","OK",IF(VLOOKUP(E2654,カレンダマスタ!$A$5:$D$381,4,FALSE)&gt;0,"",IF(OR(AX2654*24&gt;10.84,AZ2654*24&lt;14.5)=TRUE,"×","OK")))))</f>
        <v/>
      </c>
    </row>
    <row r="2655" spans="2:60" ht="13.8" thickBot="1">
      <c r="B2655" s="161"/>
      <c r="C2655" s="400" t="str">
        <f>IF(STEP!C2655&lt;&gt;"",STEP!C2655,"")</f>
        <v/>
      </c>
      <c r="D2655" s="401" t="str">
        <f>IF(STEP!D2655&lt;&gt;"",STEP!D2655,"")</f>
        <v/>
      </c>
      <c r="E2655" s="402" t="str">
        <f>IF(STEP!E2655&lt;&gt;"",STEP!E2655,"")</f>
        <v/>
      </c>
      <c r="F2655" s="277"/>
      <c r="G2655" s="276"/>
      <c r="H2655" s="278"/>
      <c r="I2655" s="278"/>
      <c r="J2655" s="278"/>
      <c r="K2655" s="278"/>
      <c r="L2655" s="278"/>
      <c r="M2655" s="278"/>
      <c r="N2655" s="278"/>
      <c r="O2655" s="278"/>
      <c r="P2655" s="278"/>
      <c r="Q2655" s="278"/>
      <c r="R2655" s="278"/>
      <c r="S2655" s="278"/>
      <c r="T2655" s="278"/>
      <c r="U2655" s="278"/>
      <c r="V2655" s="278"/>
      <c r="W2655" s="278"/>
      <c r="X2655" s="278"/>
      <c r="Y2655" s="278"/>
      <c r="Z2655" s="278"/>
      <c r="AA2655" s="278"/>
      <c r="AB2655" s="278"/>
      <c r="AC2655" s="278"/>
      <c r="AD2655" s="278"/>
      <c r="AE2655" s="279"/>
      <c r="AF2655" s="279"/>
      <c r="AG2655" s="279"/>
      <c r="AH2655" s="279"/>
      <c r="AI2655" s="279"/>
      <c r="AJ2655" s="279"/>
      <c r="AK2655" s="279"/>
      <c r="AL2655" s="279"/>
      <c r="AM2655" s="279"/>
      <c r="AN2655" s="279"/>
      <c r="AO2655" s="278"/>
      <c r="AP2655" s="278"/>
      <c r="AQ2655" s="278"/>
      <c r="AR2655" s="278"/>
      <c r="AS2655" s="278"/>
      <c r="AT2655" s="278"/>
      <c r="AU2655" s="278"/>
      <c r="AW2655" s="287" t="str">
        <f t="shared" si="316"/>
        <v/>
      </c>
      <c r="AX2655" s="287" t="str">
        <f t="shared" si="317"/>
        <v/>
      </c>
      <c r="AY2655" s="287" t="str">
        <f t="shared" si="318"/>
        <v/>
      </c>
      <c r="AZ2655" s="287" t="str">
        <f t="shared" si="319"/>
        <v/>
      </c>
      <c r="BA2655" s="287" t="str">
        <f t="shared" si="320"/>
        <v/>
      </c>
      <c r="BD2655" s="278" t="str">
        <f>IF(W2655="","",IF(F2655="休日",AW2655,IF(F2655="法休",AW2655,VLOOKUP(F2655,カレンダマスタ!$Q$56:$R$69,2,FALSE))))</f>
        <v/>
      </c>
      <c r="BG2655" s="278" t="str">
        <f t="shared" si="321"/>
        <v/>
      </c>
      <c r="BH2655" s="278" t="str">
        <f>IF(AX2655="","",IF(P2655&lt;&gt;"","",IF(BG2655="CS","OK",IF(VLOOKUP(E2655,カレンダマスタ!$A$5:$D$381,4,FALSE)&gt;0,"",IF(OR(AX2655*24&gt;10.84,AZ2655*24&lt;14.5)=TRUE,"×","OK")))))</f>
        <v/>
      </c>
    </row>
    <row r="2656" spans="2:60">
      <c r="B2656" s="365"/>
      <c r="C2656" s="366"/>
      <c r="D2656" s="367"/>
      <c r="E2656" s="368"/>
      <c r="F2656" s="367"/>
      <c r="G2656" s="366"/>
      <c r="H2656" s="369"/>
      <c r="I2656" s="369"/>
      <c r="J2656" s="369"/>
      <c r="K2656" s="369"/>
      <c r="L2656" s="369"/>
      <c r="M2656" s="369"/>
      <c r="N2656" s="369"/>
      <c r="O2656" s="369"/>
      <c r="P2656" s="369"/>
      <c r="Q2656" s="369"/>
      <c r="R2656" s="369"/>
      <c r="S2656" s="369"/>
      <c r="T2656" s="369"/>
      <c r="U2656" s="369"/>
      <c r="V2656" s="369"/>
      <c r="W2656" s="369"/>
      <c r="X2656" s="369"/>
      <c r="Y2656" s="369"/>
      <c r="Z2656" s="369"/>
      <c r="AA2656" s="369"/>
      <c r="AB2656" s="369"/>
      <c r="AC2656" s="369"/>
      <c r="AD2656" s="369"/>
      <c r="AE2656" s="370"/>
      <c r="AF2656" s="370"/>
      <c r="AG2656" s="370"/>
      <c r="AH2656" s="370"/>
      <c r="AI2656" s="370"/>
      <c r="AJ2656" s="370"/>
      <c r="AK2656" s="370"/>
      <c r="AL2656" s="370"/>
      <c r="AM2656" s="370"/>
      <c r="AN2656" s="370"/>
      <c r="AO2656" s="369"/>
      <c r="AP2656" s="369"/>
      <c r="AQ2656" s="369"/>
      <c r="AR2656" s="369"/>
      <c r="AS2656" s="369"/>
      <c r="AT2656" s="369"/>
      <c r="AU2656" s="369"/>
      <c r="AW2656" s="363"/>
      <c r="AX2656" s="363"/>
      <c r="AY2656" s="363"/>
      <c r="AZ2656" s="363"/>
      <c r="BA2656" s="363"/>
      <c r="BD2656" s="369" t="str">
        <f>IF(W2656="","",IF(F2656="休日",AW2656,IF(F2656="法休",AW2656,VLOOKUP(F2656,カレンダマスタ!$Q$56:$R$69,2,FALSE))))</f>
        <v/>
      </c>
      <c r="BG2656" s="369"/>
      <c r="BH2656" s="369"/>
    </row>
    <row r="2657" spans="2:60">
      <c r="B2657" s="362"/>
      <c r="C2657" s="371"/>
      <c r="D2657" s="372"/>
      <c r="E2657" s="373"/>
      <c r="F2657" s="372"/>
      <c r="G2657" s="371"/>
      <c r="H2657" s="374"/>
      <c r="I2657" s="374"/>
      <c r="J2657" s="374"/>
      <c r="K2657" s="374"/>
      <c r="L2657" s="374"/>
      <c r="M2657" s="374"/>
      <c r="N2657" s="374"/>
      <c r="O2657" s="374"/>
      <c r="P2657" s="374"/>
      <c r="Q2657" s="374"/>
      <c r="R2657" s="374"/>
      <c r="S2657" s="374"/>
      <c r="T2657" s="374"/>
      <c r="U2657" s="374"/>
      <c r="V2657" s="374"/>
      <c r="W2657" s="374"/>
      <c r="X2657" s="374"/>
      <c r="Y2657" s="374"/>
      <c r="Z2657" s="374"/>
      <c r="AA2657" s="374"/>
      <c r="AB2657" s="374"/>
      <c r="AC2657" s="374"/>
      <c r="AD2657" s="374"/>
      <c r="AE2657" s="375"/>
      <c r="AF2657" s="375"/>
      <c r="AG2657" s="375"/>
      <c r="AH2657" s="375"/>
      <c r="AI2657" s="375"/>
      <c r="AJ2657" s="375"/>
      <c r="AK2657" s="375"/>
      <c r="AL2657" s="375"/>
      <c r="AM2657" s="375"/>
      <c r="AN2657" s="375"/>
      <c r="AO2657" s="374"/>
      <c r="AP2657" s="374"/>
      <c r="AQ2657" s="374"/>
      <c r="AR2657" s="374"/>
      <c r="AS2657" s="374"/>
      <c r="AT2657" s="374"/>
      <c r="AU2657" s="374"/>
      <c r="AW2657" s="363"/>
      <c r="AX2657" s="363"/>
      <c r="AY2657" s="363"/>
      <c r="AZ2657" s="363"/>
      <c r="BA2657" s="363"/>
      <c r="BD2657" s="374" t="str">
        <f>IF(W2657="","",IF(F2657="休日",AW2657,IF(F2657="法休",AW2657,VLOOKUP(F2657,カレンダマスタ!$Q$56:$R$69,2,FALSE))))</f>
        <v/>
      </c>
      <c r="BG2657" s="374"/>
      <c r="BH2657" s="374"/>
    </row>
    <row r="2658" spans="2:60">
      <c r="B2658" s="362"/>
      <c r="C2658" s="371"/>
      <c r="D2658" s="372"/>
      <c r="E2658" s="373"/>
      <c r="F2658" s="372"/>
      <c r="G2658" s="371"/>
      <c r="H2658" s="374"/>
      <c r="I2658" s="374"/>
      <c r="J2658" s="374"/>
      <c r="K2658" s="374"/>
      <c r="L2658" s="374"/>
      <c r="M2658" s="374"/>
      <c r="N2658" s="374"/>
      <c r="O2658" s="374"/>
      <c r="P2658" s="374"/>
      <c r="Q2658" s="374"/>
      <c r="R2658" s="374"/>
      <c r="S2658" s="374"/>
      <c r="T2658" s="374"/>
      <c r="U2658" s="374"/>
      <c r="V2658" s="374"/>
      <c r="W2658" s="374"/>
      <c r="X2658" s="374"/>
      <c r="Y2658" s="374"/>
      <c r="Z2658" s="374"/>
      <c r="AA2658" s="374"/>
      <c r="AB2658" s="374"/>
      <c r="AC2658" s="374"/>
      <c r="AD2658" s="374"/>
      <c r="AE2658" s="375"/>
      <c r="AF2658" s="375"/>
      <c r="AG2658" s="375"/>
      <c r="AH2658" s="375"/>
      <c r="AI2658" s="375"/>
      <c r="AJ2658" s="375"/>
      <c r="AK2658" s="375"/>
      <c r="AL2658" s="375"/>
      <c r="AM2658" s="375"/>
      <c r="AN2658" s="375"/>
      <c r="AO2658" s="374"/>
      <c r="AP2658" s="374"/>
      <c r="AQ2658" s="374"/>
      <c r="AR2658" s="374"/>
      <c r="AS2658" s="374"/>
      <c r="AT2658" s="374"/>
      <c r="AU2658" s="374"/>
      <c r="AW2658" s="363"/>
      <c r="AX2658" s="363"/>
      <c r="AY2658" s="363"/>
      <c r="AZ2658" s="363"/>
      <c r="BA2658" s="363"/>
      <c r="BD2658" s="374" t="str">
        <f>IF(W2658="","",IF(F2658="休日",AW2658,IF(F2658="法休",AW2658,VLOOKUP(F2658,カレンダマスタ!$Q$56:$R$69,2,FALSE))))</f>
        <v/>
      </c>
      <c r="BG2658" s="374"/>
      <c r="BH2658" s="374"/>
    </row>
    <row r="2659" spans="2:60">
      <c r="B2659" s="362"/>
      <c r="C2659" s="371"/>
      <c r="D2659" s="372"/>
      <c r="E2659" s="373"/>
      <c r="F2659" s="372"/>
      <c r="G2659" s="371"/>
      <c r="H2659" s="374"/>
      <c r="I2659" s="374"/>
      <c r="J2659" s="374"/>
      <c r="K2659" s="374"/>
      <c r="L2659" s="374"/>
      <c r="M2659" s="374"/>
      <c r="N2659" s="374"/>
      <c r="O2659" s="374"/>
      <c r="P2659" s="374"/>
      <c r="Q2659" s="374"/>
      <c r="R2659" s="374"/>
      <c r="S2659" s="374"/>
      <c r="T2659" s="374"/>
      <c r="U2659" s="374"/>
      <c r="V2659" s="374"/>
      <c r="W2659" s="374"/>
      <c r="X2659" s="374"/>
      <c r="Y2659" s="374"/>
      <c r="Z2659" s="374"/>
      <c r="AA2659" s="374"/>
      <c r="AB2659" s="374"/>
      <c r="AC2659" s="374"/>
      <c r="AD2659" s="374"/>
      <c r="AE2659" s="375"/>
      <c r="AF2659" s="375"/>
      <c r="AG2659" s="375"/>
      <c r="AH2659" s="375"/>
      <c r="AI2659" s="375"/>
      <c r="AJ2659" s="375"/>
      <c r="AK2659" s="375"/>
      <c r="AL2659" s="375"/>
      <c r="AM2659" s="375"/>
      <c r="AN2659" s="375"/>
      <c r="AO2659" s="374"/>
      <c r="AP2659" s="374"/>
      <c r="AQ2659" s="374"/>
      <c r="AR2659" s="374"/>
      <c r="AS2659" s="374"/>
      <c r="AT2659" s="374"/>
      <c r="AU2659" s="374"/>
      <c r="AW2659" s="363"/>
      <c r="AX2659" s="363"/>
      <c r="AY2659" s="363"/>
      <c r="AZ2659" s="363"/>
      <c r="BA2659" s="363"/>
      <c r="BD2659" s="374" t="str">
        <f>IF(W2659="","",IF(F2659="休日",AW2659,IF(F2659="法休",AW2659,VLOOKUP(F2659,カレンダマスタ!$Q$56:$R$69,2,FALSE))))</f>
        <v/>
      </c>
      <c r="BG2659" s="374"/>
      <c r="BH2659" s="374"/>
    </row>
    <row r="2660" spans="2:60">
      <c r="B2660" s="362"/>
      <c r="C2660" s="371"/>
      <c r="D2660" s="372"/>
      <c r="E2660" s="373"/>
      <c r="F2660" s="372"/>
      <c r="G2660" s="371"/>
      <c r="H2660" s="374"/>
      <c r="I2660" s="374"/>
      <c r="J2660" s="374"/>
      <c r="K2660" s="374"/>
      <c r="L2660" s="374"/>
      <c r="M2660" s="374"/>
      <c r="N2660" s="374"/>
      <c r="O2660" s="374"/>
      <c r="P2660" s="374"/>
      <c r="Q2660" s="374"/>
      <c r="R2660" s="374"/>
      <c r="S2660" s="374"/>
      <c r="T2660" s="374"/>
      <c r="U2660" s="374"/>
      <c r="V2660" s="374"/>
      <c r="W2660" s="374"/>
      <c r="X2660" s="374"/>
      <c r="Y2660" s="374"/>
      <c r="Z2660" s="374"/>
      <c r="AA2660" s="374"/>
      <c r="AB2660" s="374"/>
      <c r="AC2660" s="374"/>
      <c r="AD2660" s="374"/>
      <c r="AE2660" s="375"/>
      <c r="AF2660" s="375"/>
      <c r="AG2660" s="375"/>
      <c r="AH2660" s="375"/>
      <c r="AI2660" s="375"/>
      <c r="AJ2660" s="375"/>
      <c r="AK2660" s="375"/>
      <c r="AL2660" s="375"/>
      <c r="AM2660" s="375"/>
      <c r="AN2660" s="375"/>
      <c r="AO2660" s="374"/>
      <c r="AP2660" s="374"/>
      <c r="AQ2660" s="374"/>
      <c r="AR2660" s="374"/>
      <c r="AS2660" s="374"/>
      <c r="AT2660" s="374"/>
      <c r="AU2660" s="374"/>
      <c r="AW2660" s="363"/>
      <c r="AX2660" s="363"/>
      <c r="AY2660" s="363"/>
      <c r="AZ2660" s="363"/>
      <c r="BA2660" s="363"/>
      <c r="BD2660" s="374" t="str">
        <f>IF(W2660="","",IF(F2660="休日",AW2660,IF(F2660="法休",AW2660,VLOOKUP(F2660,カレンダマスタ!$Q$56:$R$69,2,FALSE))))</f>
        <v/>
      </c>
      <c r="BG2660" s="374"/>
      <c r="BH2660" s="374"/>
    </row>
    <row r="2661" spans="2:60">
      <c r="B2661" s="362"/>
      <c r="C2661" s="371"/>
      <c r="D2661" s="372"/>
      <c r="E2661" s="373"/>
      <c r="F2661" s="372"/>
      <c r="G2661" s="371"/>
      <c r="H2661" s="374"/>
      <c r="I2661" s="374"/>
      <c r="J2661" s="374"/>
      <c r="K2661" s="374"/>
      <c r="L2661" s="374"/>
      <c r="M2661" s="374"/>
      <c r="N2661" s="374"/>
      <c r="O2661" s="374"/>
      <c r="P2661" s="374"/>
      <c r="Q2661" s="374"/>
      <c r="R2661" s="374"/>
      <c r="S2661" s="374"/>
      <c r="T2661" s="374"/>
      <c r="U2661" s="374"/>
      <c r="V2661" s="374"/>
      <c r="W2661" s="374"/>
      <c r="X2661" s="374"/>
      <c r="Y2661" s="374"/>
      <c r="Z2661" s="374"/>
      <c r="AA2661" s="374"/>
      <c r="AB2661" s="374"/>
      <c r="AC2661" s="374"/>
      <c r="AD2661" s="374"/>
      <c r="AE2661" s="375"/>
      <c r="AF2661" s="375"/>
      <c r="AG2661" s="375"/>
      <c r="AH2661" s="375"/>
      <c r="AI2661" s="375"/>
      <c r="AJ2661" s="375"/>
      <c r="AK2661" s="375"/>
      <c r="AL2661" s="375"/>
      <c r="AM2661" s="375"/>
      <c r="AN2661" s="375"/>
      <c r="AO2661" s="374"/>
      <c r="AP2661" s="374"/>
      <c r="AQ2661" s="374"/>
      <c r="AR2661" s="374"/>
      <c r="AS2661" s="374"/>
      <c r="AT2661" s="374"/>
      <c r="AU2661" s="374"/>
      <c r="AW2661" s="363"/>
      <c r="AX2661" s="363"/>
      <c r="AY2661" s="363"/>
      <c r="AZ2661" s="363"/>
      <c r="BA2661" s="363"/>
      <c r="BD2661" s="374" t="str">
        <f>IF(W2661="","",IF(F2661="休日",AW2661,IF(F2661="法休",AW2661,VLOOKUP(F2661,カレンダマスタ!$Q$56:$R$69,2,FALSE))))</f>
        <v/>
      </c>
      <c r="BG2661" s="374"/>
      <c r="BH2661" s="374"/>
    </row>
    <row r="2662" spans="2:60">
      <c r="B2662" s="362"/>
      <c r="C2662" s="371"/>
      <c r="D2662" s="372"/>
      <c r="E2662" s="373"/>
      <c r="F2662" s="372"/>
      <c r="G2662" s="371"/>
      <c r="H2662" s="374"/>
      <c r="I2662" s="374"/>
      <c r="J2662" s="374"/>
      <c r="K2662" s="374"/>
      <c r="L2662" s="374"/>
      <c r="M2662" s="374"/>
      <c r="N2662" s="374"/>
      <c r="O2662" s="374"/>
      <c r="P2662" s="374"/>
      <c r="Q2662" s="374"/>
      <c r="R2662" s="374"/>
      <c r="S2662" s="374"/>
      <c r="T2662" s="374"/>
      <c r="U2662" s="374"/>
      <c r="V2662" s="374"/>
      <c r="W2662" s="374"/>
      <c r="X2662" s="374"/>
      <c r="Y2662" s="374"/>
      <c r="Z2662" s="374"/>
      <c r="AA2662" s="374"/>
      <c r="AB2662" s="374"/>
      <c r="AC2662" s="374"/>
      <c r="AD2662" s="374"/>
      <c r="AE2662" s="375"/>
      <c r="AF2662" s="375"/>
      <c r="AG2662" s="375"/>
      <c r="AH2662" s="375"/>
      <c r="AI2662" s="375"/>
      <c r="AJ2662" s="375"/>
      <c r="AK2662" s="375"/>
      <c r="AL2662" s="375"/>
      <c r="AM2662" s="375"/>
      <c r="AN2662" s="375"/>
      <c r="AO2662" s="374"/>
      <c r="AP2662" s="374"/>
      <c r="AQ2662" s="374"/>
      <c r="AR2662" s="374"/>
      <c r="AS2662" s="374"/>
      <c r="AT2662" s="374"/>
      <c r="AU2662" s="374"/>
      <c r="AW2662" s="363"/>
      <c r="AX2662" s="363"/>
      <c r="AY2662" s="363"/>
      <c r="AZ2662" s="363"/>
      <c r="BA2662" s="363"/>
      <c r="BD2662" s="374" t="str">
        <f>IF(W2662="","",IF(F2662="休日",AW2662,IF(F2662="法休",AW2662,VLOOKUP(F2662,カレンダマスタ!$Q$56:$R$69,2,FALSE))))</f>
        <v/>
      </c>
      <c r="BG2662" s="374"/>
      <c r="BH2662" s="374"/>
    </row>
    <row r="2663" spans="2:60">
      <c r="B2663" s="362"/>
      <c r="C2663" s="371"/>
      <c r="D2663" s="372"/>
      <c r="E2663" s="373"/>
      <c r="F2663" s="372"/>
      <c r="G2663" s="371"/>
      <c r="H2663" s="374"/>
      <c r="I2663" s="374"/>
      <c r="J2663" s="374"/>
      <c r="K2663" s="374"/>
      <c r="L2663" s="374"/>
      <c r="M2663" s="374"/>
      <c r="N2663" s="374"/>
      <c r="O2663" s="374"/>
      <c r="P2663" s="374"/>
      <c r="Q2663" s="374"/>
      <c r="R2663" s="374"/>
      <c r="S2663" s="374"/>
      <c r="T2663" s="374"/>
      <c r="U2663" s="374"/>
      <c r="V2663" s="374"/>
      <c r="W2663" s="374"/>
      <c r="X2663" s="374"/>
      <c r="Y2663" s="374"/>
      <c r="Z2663" s="374"/>
      <c r="AA2663" s="374"/>
      <c r="AB2663" s="374"/>
      <c r="AC2663" s="374"/>
      <c r="AD2663" s="374"/>
      <c r="AE2663" s="375"/>
      <c r="AF2663" s="375"/>
      <c r="AG2663" s="375"/>
      <c r="AH2663" s="375"/>
      <c r="AI2663" s="375"/>
      <c r="AJ2663" s="375"/>
      <c r="AK2663" s="375"/>
      <c r="AL2663" s="375"/>
      <c r="AM2663" s="375"/>
      <c r="AN2663" s="375"/>
      <c r="AO2663" s="374"/>
      <c r="AP2663" s="374"/>
      <c r="AQ2663" s="374"/>
      <c r="AR2663" s="374"/>
      <c r="AS2663" s="374"/>
      <c r="AT2663" s="374"/>
      <c r="AU2663" s="374"/>
      <c r="AW2663" s="363"/>
      <c r="AX2663" s="363"/>
      <c r="AY2663" s="363"/>
      <c r="AZ2663" s="363"/>
      <c r="BA2663" s="363"/>
      <c r="BD2663" s="374" t="str">
        <f>IF(W2663="","",IF(F2663="休日",AW2663,IF(F2663="法休",AW2663,VLOOKUP(F2663,カレンダマスタ!$Q$56:$R$69,2,FALSE))))</f>
        <v/>
      </c>
      <c r="BG2663" s="374"/>
      <c r="BH2663" s="374"/>
    </row>
    <row r="2664" spans="2:60">
      <c r="B2664" s="362"/>
      <c r="C2664" s="371"/>
      <c r="D2664" s="372"/>
      <c r="E2664" s="373"/>
      <c r="F2664" s="372"/>
      <c r="G2664" s="371"/>
      <c r="H2664" s="374"/>
      <c r="I2664" s="374"/>
      <c r="J2664" s="374"/>
      <c r="K2664" s="374"/>
      <c r="L2664" s="374"/>
      <c r="M2664" s="374"/>
      <c r="N2664" s="374"/>
      <c r="O2664" s="374"/>
      <c r="P2664" s="374"/>
      <c r="Q2664" s="374"/>
      <c r="R2664" s="374"/>
      <c r="S2664" s="374"/>
      <c r="T2664" s="374"/>
      <c r="U2664" s="374"/>
      <c r="V2664" s="374"/>
      <c r="W2664" s="374"/>
      <c r="X2664" s="374"/>
      <c r="Y2664" s="374"/>
      <c r="Z2664" s="374"/>
      <c r="AA2664" s="374"/>
      <c r="AB2664" s="374"/>
      <c r="AC2664" s="374"/>
      <c r="AD2664" s="374"/>
      <c r="AE2664" s="375"/>
      <c r="AF2664" s="375"/>
      <c r="AG2664" s="375"/>
      <c r="AH2664" s="375"/>
      <c r="AI2664" s="375"/>
      <c r="AJ2664" s="375"/>
      <c r="AK2664" s="375"/>
      <c r="AL2664" s="375"/>
      <c r="AM2664" s="375"/>
      <c r="AN2664" s="375"/>
      <c r="AO2664" s="374"/>
      <c r="AP2664" s="374"/>
      <c r="AQ2664" s="374"/>
      <c r="AR2664" s="374"/>
      <c r="AS2664" s="374"/>
      <c r="AT2664" s="374"/>
      <c r="AU2664" s="374"/>
      <c r="AW2664" s="363"/>
      <c r="AX2664" s="363"/>
      <c r="AY2664" s="363"/>
      <c r="AZ2664" s="363"/>
      <c r="BA2664" s="363"/>
      <c r="BD2664" s="374" t="str">
        <f>IF(W2664="","",IF(F2664="休日",AW2664,IF(F2664="法休",AW2664,VLOOKUP(F2664,カレンダマスタ!$Q$56:$R$69,2,FALSE))))</f>
        <v/>
      </c>
      <c r="BG2664" s="374"/>
      <c r="BH2664" s="374"/>
    </row>
    <row r="2665" spans="2:60" ht="13.8" thickBot="1">
      <c r="B2665" s="376"/>
      <c r="C2665" s="377"/>
      <c r="D2665" s="378"/>
      <c r="E2665" s="379"/>
      <c r="F2665" s="378"/>
      <c r="G2665" s="377"/>
      <c r="H2665" s="380"/>
      <c r="I2665" s="380"/>
      <c r="J2665" s="380"/>
      <c r="K2665" s="380"/>
      <c r="L2665" s="380"/>
      <c r="M2665" s="380"/>
      <c r="N2665" s="380"/>
      <c r="O2665" s="380"/>
      <c r="P2665" s="380"/>
      <c r="Q2665" s="380"/>
      <c r="R2665" s="380"/>
      <c r="S2665" s="380"/>
      <c r="T2665" s="380"/>
      <c r="U2665" s="380"/>
      <c r="V2665" s="380"/>
      <c r="W2665" s="380"/>
      <c r="X2665" s="380"/>
      <c r="Y2665" s="380"/>
      <c r="Z2665" s="380"/>
      <c r="AA2665" s="380"/>
      <c r="AB2665" s="380"/>
      <c r="AC2665" s="380"/>
      <c r="AD2665" s="380"/>
      <c r="AE2665" s="381"/>
      <c r="AF2665" s="381"/>
      <c r="AG2665" s="381"/>
      <c r="AH2665" s="381"/>
      <c r="AI2665" s="381"/>
      <c r="AJ2665" s="381"/>
      <c r="AK2665" s="381"/>
      <c r="AL2665" s="381"/>
      <c r="AM2665" s="381"/>
      <c r="AN2665" s="381"/>
      <c r="AO2665" s="380"/>
      <c r="AP2665" s="380"/>
      <c r="AQ2665" s="380"/>
      <c r="AR2665" s="380"/>
      <c r="AS2665" s="380"/>
      <c r="AT2665" s="380"/>
      <c r="AU2665" s="380"/>
      <c r="AW2665" s="364"/>
      <c r="AX2665" s="364"/>
      <c r="AY2665" s="364"/>
      <c r="AZ2665" s="364"/>
      <c r="BA2665" s="364"/>
      <c r="BD2665" s="380" t="str">
        <f>IF(W2665="","",IF(F2665="休日",AW2665,IF(F2665="法休",AW2665,VLOOKUP(F2665,カレンダマスタ!$Q$56:$R$69,2,FALSE))))</f>
        <v/>
      </c>
      <c r="BG2665" s="380"/>
      <c r="BH2665" s="380"/>
    </row>
    <row r="2666" spans="2:60">
      <c r="B2666" s="176"/>
      <c r="C2666" s="382" t="str">
        <f>IF(STEP!C2666&lt;&gt;"",STEP!C2666,"")</f>
        <v/>
      </c>
      <c r="D2666" s="383" t="str">
        <f>IF(STEP!D2666&lt;&gt;"",STEP!D2666,"")</f>
        <v/>
      </c>
      <c r="E2666" s="384" t="str">
        <f>IF(STEP!E2666&lt;&gt;"",STEP!E2666,"")</f>
        <v/>
      </c>
      <c r="F2666" s="248"/>
      <c r="G2666" s="249"/>
      <c r="H2666" s="250"/>
      <c r="I2666" s="250"/>
      <c r="J2666" s="250"/>
      <c r="K2666" s="250"/>
      <c r="L2666" s="250"/>
      <c r="M2666" s="250"/>
      <c r="N2666" s="250"/>
      <c r="O2666" s="250"/>
      <c r="P2666" s="250"/>
      <c r="Q2666" s="250"/>
      <c r="R2666" s="250"/>
      <c r="S2666" s="250"/>
      <c r="T2666" s="250"/>
      <c r="U2666" s="250"/>
      <c r="V2666" s="250"/>
      <c r="W2666" s="250"/>
      <c r="X2666" s="250"/>
      <c r="Y2666" s="250"/>
      <c r="Z2666" s="250"/>
      <c r="AA2666" s="250"/>
      <c r="AB2666" s="250"/>
      <c r="AC2666" s="250"/>
      <c r="AD2666" s="250"/>
      <c r="AE2666" s="251"/>
      <c r="AF2666" s="251"/>
      <c r="AG2666" s="251"/>
      <c r="AH2666" s="251"/>
      <c r="AI2666" s="251"/>
      <c r="AJ2666" s="251"/>
      <c r="AK2666" s="251"/>
      <c r="AL2666" s="251"/>
      <c r="AM2666" s="251"/>
      <c r="AN2666" s="251"/>
      <c r="AO2666" s="250"/>
      <c r="AP2666" s="250"/>
      <c r="AQ2666" s="250"/>
      <c r="AR2666" s="250"/>
      <c r="AS2666" s="250"/>
      <c r="AT2666" s="250"/>
      <c r="AU2666" s="250"/>
      <c r="AW2666" s="282" t="str">
        <f t="shared" ref="AW2666:AW2700" si="322">IF(W2666&lt;&gt;"",IF(W2666&lt;&gt;"",CEILING(IF(J2666&lt;&gt;"",J2666,I2666),$AY$8),""),"")</f>
        <v/>
      </c>
      <c r="AX2666" s="282" t="str">
        <f t="shared" ref="AX2666:AX2700" si="323">IF(W2666&lt;&gt;"",IF(W2666&lt;&gt;"",IF(OR(K2666="早出",AND(BD2666&lt;AW2666,K2666&lt;&gt;"有償遅刻")),AW2666,BD2666),""),"")</f>
        <v/>
      </c>
      <c r="AY2666" s="282" t="str">
        <f t="shared" ref="AY2666:AY2700" si="324">IF(W2666&lt;&gt;"",FLOOR(IF(N2666&lt;&gt;"",N2666,M2666),$AY$8),"")</f>
        <v/>
      </c>
      <c r="AZ2666" s="282" t="str">
        <f t="shared" ref="AZ2666:AZ2700" si="325">IF(W2666&lt;&gt;"",IF(AY2666&lt;&gt;0,AY2666-AR2666,L2666-AR2666),"")</f>
        <v/>
      </c>
      <c r="BA2666" s="282" t="str">
        <f t="shared" ref="BA2666:BA2700" si="326">IF(W2666&lt;&gt;"",W2666,"")</f>
        <v/>
      </c>
      <c r="BD2666" s="250" t="str">
        <f>IF(W2666="","",IF(F2666="休日",AW2666,IF(F2666="法休",AW2666,VLOOKUP(F2666,カレンダマスタ!$Q$56:$R$69,2,FALSE))))</f>
        <v/>
      </c>
      <c r="BG2666" s="250" t="str">
        <f>STEP!AF2666</f>
        <v/>
      </c>
      <c r="BH2666" s="250" t="str">
        <f>IF(AX2666="","",IF(P2666&lt;&gt;"","",IF(BG2666="CS","OK",IF(VLOOKUP(E2666,カレンダマスタ!$A$5:$D$381,4,FALSE)&gt;0,"",IF(OR(AX2666*24&gt;10.84,AZ2666*24&lt;14.5)=TRUE,"×","OK")))))</f>
        <v/>
      </c>
    </row>
    <row r="2667" spans="2:60">
      <c r="B2667" s="111"/>
      <c r="C2667" s="385" t="str">
        <f>IF(STEP!C2667&lt;&gt;"",STEP!C2667,"")</f>
        <v/>
      </c>
      <c r="D2667" s="386" t="str">
        <f>IF(STEP!D2667&lt;&gt;"",STEP!D2667,"")</f>
        <v/>
      </c>
      <c r="E2667" s="387" t="str">
        <f>IF(STEP!E2667&lt;&gt;"",STEP!E2667,"")</f>
        <v/>
      </c>
      <c r="F2667" s="253"/>
      <c r="G2667" s="252"/>
      <c r="H2667" s="254"/>
      <c r="I2667" s="254"/>
      <c r="J2667" s="254"/>
      <c r="K2667" s="254"/>
      <c r="L2667" s="254"/>
      <c r="M2667" s="254"/>
      <c r="N2667" s="254"/>
      <c r="O2667" s="254"/>
      <c r="P2667" s="254"/>
      <c r="Q2667" s="254"/>
      <c r="R2667" s="254"/>
      <c r="S2667" s="254"/>
      <c r="T2667" s="254"/>
      <c r="U2667" s="254"/>
      <c r="V2667" s="254"/>
      <c r="W2667" s="254"/>
      <c r="X2667" s="254"/>
      <c r="Y2667" s="254"/>
      <c r="Z2667" s="254"/>
      <c r="AA2667" s="254"/>
      <c r="AB2667" s="254"/>
      <c r="AC2667" s="254"/>
      <c r="AD2667" s="254"/>
      <c r="AE2667" s="255"/>
      <c r="AF2667" s="255"/>
      <c r="AG2667" s="255"/>
      <c r="AH2667" s="255"/>
      <c r="AI2667" s="255"/>
      <c r="AJ2667" s="255"/>
      <c r="AK2667" s="255"/>
      <c r="AL2667" s="255"/>
      <c r="AM2667" s="255"/>
      <c r="AN2667" s="255"/>
      <c r="AO2667" s="254"/>
      <c r="AP2667" s="254"/>
      <c r="AQ2667" s="254"/>
      <c r="AR2667" s="254"/>
      <c r="AS2667" s="254"/>
      <c r="AT2667" s="254"/>
      <c r="AU2667" s="254"/>
      <c r="AW2667" s="283" t="str">
        <f t="shared" si="322"/>
        <v/>
      </c>
      <c r="AX2667" s="283" t="str">
        <f t="shared" si="323"/>
        <v/>
      </c>
      <c r="AY2667" s="283" t="str">
        <f t="shared" si="324"/>
        <v/>
      </c>
      <c r="AZ2667" s="283" t="str">
        <f t="shared" si="325"/>
        <v/>
      </c>
      <c r="BA2667" s="283" t="str">
        <f t="shared" si="326"/>
        <v/>
      </c>
      <c r="BD2667" s="254" t="str">
        <f>IF(W2667="","",IF(F2667="休日",AW2667,IF(F2667="法休",AW2667,VLOOKUP(F2667,カレンダマスタ!$Q$56:$R$69,2,FALSE))))</f>
        <v/>
      </c>
      <c r="BG2667" s="254" t="str">
        <f t="shared" si="321"/>
        <v/>
      </c>
      <c r="BH2667" s="254" t="str">
        <f>IF(AX2667="","",IF(P2667&lt;&gt;"","",IF(BG2667="CS","OK",IF(VLOOKUP(E2667,カレンダマスタ!$A$5:$D$381,4,FALSE)&gt;0,"",IF(OR(AX2667*24&gt;10.84,AZ2667*24&lt;14.5)=TRUE,"×","OK")))))</f>
        <v/>
      </c>
    </row>
    <row r="2668" spans="2:60">
      <c r="B2668" s="111"/>
      <c r="C2668" s="385" t="str">
        <f>IF(STEP!C2668&lt;&gt;"",STEP!C2668,"")</f>
        <v/>
      </c>
      <c r="D2668" s="386" t="str">
        <f>IF(STEP!D2668&lt;&gt;"",STEP!D2668,"")</f>
        <v/>
      </c>
      <c r="E2668" s="387" t="str">
        <f>IF(STEP!E2668&lt;&gt;"",STEP!E2668,"")</f>
        <v/>
      </c>
      <c r="F2668" s="253"/>
      <c r="G2668" s="252"/>
      <c r="H2668" s="254"/>
      <c r="I2668" s="254"/>
      <c r="J2668" s="254"/>
      <c r="K2668" s="254"/>
      <c r="L2668" s="254"/>
      <c r="M2668" s="254"/>
      <c r="N2668" s="254"/>
      <c r="O2668" s="254"/>
      <c r="P2668" s="254"/>
      <c r="Q2668" s="254"/>
      <c r="R2668" s="254"/>
      <c r="S2668" s="254"/>
      <c r="T2668" s="254"/>
      <c r="U2668" s="254"/>
      <c r="V2668" s="254"/>
      <c r="W2668" s="254"/>
      <c r="X2668" s="254"/>
      <c r="Y2668" s="254"/>
      <c r="Z2668" s="254"/>
      <c r="AA2668" s="254"/>
      <c r="AB2668" s="254"/>
      <c r="AC2668" s="254"/>
      <c r="AD2668" s="254"/>
      <c r="AE2668" s="255"/>
      <c r="AF2668" s="255"/>
      <c r="AG2668" s="255"/>
      <c r="AH2668" s="255"/>
      <c r="AI2668" s="255"/>
      <c r="AJ2668" s="255"/>
      <c r="AK2668" s="255"/>
      <c r="AL2668" s="255"/>
      <c r="AM2668" s="255"/>
      <c r="AN2668" s="255"/>
      <c r="AO2668" s="254"/>
      <c r="AP2668" s="254"/>
      <c r="AQ2668" s="254"/>
      <c r="AR2668" s="254"/>
      <c r="AS2668" s="254"/>
      <c r="AT2668" s="254"/>
      <c r="AU2668" s="254"/>
      <c r="AW2668" s="283" t="str">
        <f t="shared" si="322"/>
        <v/>
      </c>
      <c r="AX2668" s="283" t="str">
        <f t="shared" si="323"/>
        <v/>
      </c>
      <c r="AY2668" s="283" t="str">
        <f t="shared" si="324"/>
        <v/>
      </c>
      <c r="AZ2668" s="283" t="str">
        <f t="shared" si="325"/>
        <v/>
      </c>
      <c r="BA2668" s="283" t="str">
        <f t="shared" si="326"/>
        <v/>
      </c>
      <c r="BD2668" s="254" t="str">
        <f>IF(W2668="","",IF(F2668="休日",AW2668,IF(F2668="法休",AW2668,VLOOKUP(F2668,カレンダマスタ!$Q$56:$R$69,2,FALSE))))</f>
        <v/>
      </c>
      <c r="BG2668" s="254" t="str">
        <f t="shared" si="321"/>
        <v/>
      </c>
      <c r="BH2668" s="254" t="str">
        <f>IF(AX2668="","",IF(P2668&lt;&gt;"","",IF(BG2668="CS","OK",IF(VLOOKUP(E2668,カレンダマスタ!$A$5:$D$381,4,FALSE)&gt;0,"",IF(OR(AX2668*24&gt;10.84,AZ2668*24&lt;14.5)=TRUE,"×","OK")))))</f>
        <v/>
      </c>
    </row>
    <row r="2669" spans="2:60">
      <c r="B2669" s="111"/>
      <c r="C2669" s="385" t="str">
        <f>IF(STEP!C2669&lt;&gt;"",STEP!C2669,"")</f>
        <v/>
      </c>
      <c r="D2669" s="386" t="str">
        <f>IF(STEP!D2669&lt;&gt;"",STEP!D2669,"")</f>
        <v/>
      </c>
      <c r="E2669" s="387" t="str">
        <f>IF(STEP!E2669&lt;&gt;"",STEP!E2669,"")</f>
        <v/>
      </c>
      <c r="F2669" s="256"/>
      <c r="G2669" s="257"/>
      <c r="H2669" s="254"/>
      <c r="I2669" s="254"/>
      <c r="J2669" s="254"/>
      <c r="K2669" s="254"/>
      <c r="L2669" s="254"/>
      <c r="M2669" s="254"/>
      <c r="N2669" s="254"/>
      <c r="O2669" s="254"/>
      <c r="P2669" s="254"/>
      <c r="Q2669" s="254"/>
      <c r="R2669" s="254"/>
      <c r="S2669" s="254"/>
      <c r="T2669" s="254"/>
      <c r="U2669" s="254"/>
      <c r="V2669" s="254"/>
      <c r="W2669" s="254"/>
      <c r="X2669" s="254"/>
      <c r="Y2669" s="254"/>
      <c r="Z2669" s="254"/>
      <c r="AA2669" s="254"/>
      <c r="AB2669" s="254"/>
      <c r="AC2669" s="254"/>
      <c r="AD2669" s="254"/>
      <c r="AE2669" s="255"/>
      <c r="AF2669" s="255"/>
      <c r="AG2669" s="255"/>
      <c r="AH2669" s="255"/>
      <c r="AI2669" s="255"/>
      <c r="AJ2669" s="255"/>
      <c r="AK2669" s="255"/>
      <c r="AL2669" s="255"/>
      <c r="AM2669" s="255"/>
      <c r="AN2669" s="255"/>
      <c r="AO2669" s="254"/>
      <c r="AP2669" s="254"/>
      <c r="AQ2669" s="254"/>
      <c r="AR2669" s="254"/>
      <c r="AS2669" s="254"/>
      <c r="AT2669" s="254"/>
      <c r="AU2669" s="254"/>
      <c r="AW2669" s="283" t="str">
        <f t="shared" si="322"/>
        <v/>
      </c>
      <c r="AX2669" s="283" t="str">
        <f t="shared" si="323"/>
        <v/>
      </c>
      <c r="AY2669" s="283" t="str">
        <f t="shared" si="324"/>
        <v/>
      </c>
      <c r="AZ2669" s="283" t="str">
        <f t="shared" si="325"/>
        <v/>
      </c>
      <c r="BA2669" s="283" t="str">
        <f t="shared" si="326"/>
        <v/>
      </c>
      <c r="BD2669" s="254" t="str">
        <f>IF(W2669="","",IF(F2669="休日",AW2669,IF(F2669="法休",AW2669,VLOOKUP(F2669,カレンダマスタ!$Q$56:$R$69,2,FALSE))))</f>
        <v/>
      </c>
      <c r="BG2669" s="254" t="str">
        <f t="shared" si="321"/>
        <v/>
      </c>
      <c r="BH2669" s="254" t="str">
        <f>IF(AX2669="","",IF(P2669&lt;&gt;"","",IF(BG2669="CS","OK",IF(VLOOKUP(E2669,カレンダマスタ!$A$5:$D$381,4,FALSE)&gt;0,"",IF(OR(AX2669*24&gt;10.84,AZ2669*24&lt;14.5)=TRUE,"×","OK")))))</f>
        <v/>
      </c>
    </row>
    <row r="2670" spans="2:60">
      <c r="B2670" s="111"/>
      <c r="C2670" s="385" t="str">
        <f>IF(STEP!C2670&lt;&gt;"",STEP!C2670,"")</f>
        <v/>
      </c>
      <c r="D2670" s="386" t="str">
        <f>IF(STEP!D2670&lt;&gt;"",STEP!D2670,"")</f>
        <v/>
      </c>
      <c r="E2670" s="387" t="str">
        <f>IF(STEP!E2670&lt;&gt;"",STEP!E2670,"")</f>
        <v/>
      </c>
      <c r="F2670" s="256"/>
      <c r="G2670" s="257"/>
      <c r="H2670" s="254"/>
      <c r="I2670" s="254"/>
      <c r="J2670" s="254"/>
      <c r="K2670" s="254"/>
      <c r="L2670" s="254"/>
      <c r="M2670" s="254"/>
      <c r="N2670" s="254"/>
      <c r="O2670" s="254"/>
      <c r="P2670" s="254"/>
      <c r="Q2670" s="254"/>
      <c r="R2670" s="254"/>
      <c r="S2670" s="254"/>
      <c r="T2670" s="254"/>
      <c r="U2670" s="254"/>
      <c r="V2670" s="254"/>
      <c r="W2670" s="254"/>
      <c r="X2670" s="254"/>
      <c r="Y2670" s="254"/>
      <c r="Z2670" s="254"/>
      <c r="AA2670" s="254"/>
      <c r="AB2670" s="254"/>
      <c r="AC2670" s="254"/>
      <c r="AD2670" s="254"/>
      <c r="AE2670" s="255"/>
      <c r="AF2670" s="255"/>
      <c r="AG2670" s="255"/>
      <c r="AH2670" s="255"/>
      <c r="AI2670" s="255"/>
      <c r="AJ2670" s="255"/>
      <c r="AK2670" s="255"/>
      <c r="AL2670" s="255"/>
      <c r="AM2670" s="255"/>
      <c r="AN2670" s="255"/>
      <c r="AO2670" s="254"/>
      <c r="AP2670" s="254"/>
      <c r="AQ2670" s="254"/>
      <c r="AR2670" s="254"/>
      <c r="AS2670" s="254"/>
      <c r="AT2670" s="254"/>
      <c r="AU2670" s="254"/>
      <c r="AW2670" s="283" t="str">
        <f t="shared" si="322"/>
        <v/>
      </c>
      <c r="AX2670" s="283" t="str">
        <f t="shared" si="323"/>
        <v/>
      </c>
      <c r="AY2670" s="283" t="str">
        <f t="shared" si="324"/>
        <v/>
      </c>
      <c r="AZ2670" s="283" t="str">
        <f t="shared" si="325"/>
        <v/>
      </c>
      <c r="BA2670" s="283" t="str">
        <f t="shared" si="326"/>
        <v/>
      </c>
      <c r="BD2670" s="254" t="str">
        <f>IF(W2670="","",IF(F2670="休日",AW2670,IF(F2670="法休",AW2670,VLOOKUP(F2670,カレンダマスタ!$Q$56:$R$69,2,FALSE))))</f>
        <v/>
      </c>
      <c r="BG2670" s="254" t="str">
        <f t="shared" si="321"/>
        <v/>
      </c>
      <c r="BH2670" s="254" t="str">
        <f>IF(AX2670="","",IF(P2670&lt;&gt;"","",IF(BG2670="CS","OK",IF(VLOOKUP(E2670,カレンダマスタ!$A$5:$D$381,4,FALSE)&gt;0,"",IF(OR(AX2670*24&gt;10.84,AZ2670*24&lt;14.5)=TRUE,"×","OK")))))</f>
        <v/>
      </c>
    </row>
    <row r="2671" spans="2:60">
      <c r="B2671" s="111"/>
      <c r="C2671" s="385" t="str">
        <f>IF(STEP!C2671&lt;&gt;"",STEP!C2671,"")</f>
        <v/>
      </c>
      <c r="D2671" s="386" t="str">
        <f>IF(STEP!D2671&lt;&gt;"",STEP!D2671,"")</f>
        <v/>
      </c>
      <c r="E2671" s="387" t="str">
        <f>IF(STEP!E2671&lt;&gt;"",STEP!E2671,"")</f>
        <v/>
      </c>
      <c r="F2671" s="256"/>
      <c r="G2671" s="252"/>
      <c r="H2671" s="254"/>
      <c r="I2671" s="254"/>
      <c r="J2671" s="254"/>
      <c r="K2671" s="254"/>
      <c r="L2671" s="254"/>
      <c r="M2671" s="254"/>
      <c r="N2671" s="254"/>
      <c r="O2671" s="254"/>
      <c r="P2671" s="254"/>
      <c r="Q2671" s="254"/>
      <c r="R2671" s="254"/>
      <c r="S2671" s="254"/>
      <c r="T2671" s="254"/>
      <c r="U2671" s="254"/>
      <c r="V2671" s="254"/>
      <c r="W2671" s="254"/>
      <c r="X2671" s="254"/>
      <c r="Y2671" s="254"/>
      <c r="Z2671" s="254"/>
      <c r="AA2671" s="254"/>
      <c r="AB2671" s="254"/>
      <c r="AC2671" s="254"/>
      <c r="AD2671" s="254"/>
      <c r="AE2671" s="255"/>
      <c r="AF2671" s="255"/>
      <c r="AG2671" s="255"/>
      <c r="AH2671" s="255"/>
      <c r="AI2671" s="255"/>
      <c r="AJ2671" s="255"/>
      <c r="AK2671" s="255"/>
      <c r="AL2671" s="255"/>
      <c r="AM2671" s="255"/>
      <c r="AN2671" s="255"/>
      <c r="AO2671" s="254"/>
      <c r="AP2671" s="254"/>
      <c r="AQ2671" s="254"/>
      <c r="AR2671" s="254"/>
      <c r="AS2671" s="254"/>
      <c r="AT2671" s="254"/>
      <c r="AU2671" s="254"/>
      <c r="AW2671" s="283" t="str">
        <f t="shared" si="322"/>
        <v/>
      </c>
      <c r="AX2671" s="283" t="str">
        <f t="shared" si="323"/>
        <v/>
      </c>
      <c r="AY2671" s="283" t="str">
        <f t="shared" si="324"/>
        <v/>
      </c>
      <c r="AZ2671" s="283" t="str">
        <f t="shared" si="325"/>
        <v/>
      </c>
      <c r="BA2671" s="283" t="str">
        <f t="shared" si="326"/>
        <v/>
      </c>
      <c r="BD2671" s="254" t="str">
        <f>IF(W2671="","",IF(F2671="休日",AW2671,IF(F2671="法休",AW2671,VLOOKUP(F2671,カレンダマスタ!$Q$56:$R$69,2,FALSE))))</f>
        <v/>
      </c>
      <c r="BG2671" s="254" t="str">
        <f t="shared" si="321"/>
        <v/>
      </c>
      <c r="BH2671" s="254" t="str">
        <f>IF(AX2671="","",IF(P2671&lt;&gt;"","",IF(BG2671="CS","OK",IF(VLOOKUP(E2671,カレンダマスタ!$A$5:$D$381,4,FALSE)&gt;0,"",IF(OR(AX2671*24&gt;10.84,AZ2671*24&lt;14.5)=TRUE,"×","OK")))))</f>
        <v/>
      </c>
    </row>
    <row r="2672" spans="2:60">
      <c r="B2672" s="111"/>
      <c r="C2672" s="388" t="str">
        <f>IF(STEP!C2672&lt;&gt;"",STEP!C2672,"")</f>
        <v/>
      </c>
      <c r="D2672" s="389" t="str">
        <f>IF(STEP!D2672&lt;&gt;"",STEP!D2672,"")</f>
        <v/>
      </c>
      <c r="E2672" s="390" t="str">
        <f>IF(STEP!E2672&lt;&gt;"",STEP!E2672,"")</f>
        <v/>
      </c>
      <c r="F2672" s="259"/>
      <c r="G2672" s="258"/>
      <c r="H2672" s="260"/>
      <c r="I2672" s="260"/>
      <c r="J2672" s="260"/>
      <c r="K2672" s="260"/>
      <c r="L2672" s="260"/>
      <c r="M2672" s="260"/>
      <c r="N2672" s="260"/>
      <c r="O2672" s="260"/>
      <c r="P2672" s="260"/>
      <c r="Q2672" s="260"/>
      <c r="R2672" s="260"/>
      <c r="S2672" s="260"/>
      <c r="T2672" s="260"/>
      <c r="U2672" s="260"/>
      <c r="V2672" s="260"/>
      <c r="W2672" s="260"/>
      <c r="X2672" s="260"/>
      <c r="Y2672" s="260"/>
      <c r="Z2672" s="260"/>
      <c r="AA2672" s="260"/>
      <c r="AB2672" s="260"/>
      <c r="AC2672" s="260"/>
      <c r="AD2672" s="260"/>
      <c r="AE2672" s="261"/>
      <c r="AF2672" s="261"/>
      <c r="AG2672" s="261"/>
      <c r="AH2672" s="261"/>
      <c r="AI2672" s="261"/>
      <c r="AJ2672" s="261"/>
      <c r="AK2672" s="261"/>
      <c r="AL2672" s="261"/>
      <c r="AM2672" s="261"/>
      <c r="AN2672" s="261"/>
      <c r="AO2672" s="260"/>
      <c r="AP2672" s="260"/>
      <c r="AQ2672" s="260"/>
      <c r="AR2672" s="260"/>
      <c r="AS2672" s="260"/>
      <c r="AT2672" s="260"/>
      <c r="AU2672" s="260"/>
      <c r="AW2672" s="284" t="str">
        <f t="shared" si="322"/>
        <v/>
      </c>
      <c r="AX2672" s="284" t="str">
        <f t="shared" si="323"/>
        <v/>
      </c>
      <c r="AY2672" s="284" t="str">
        <f t="shared" si="324"/>
        <v/>
      </c>
      <c r="AZ2672" s="284" t="str">
        <f t="shared" si="325"/>
        <v/>
      </c>
      <c r="BA2672" s="284" t="str">
        <f t="shared" si="326"/>
        <v/>
      </c>
      <c r="BD2672" s="260" t="str">
        <f>IF(W2672="","",IF(F2672="休日",AW2672,IF(F2672="法休",AW2672,VLOOKUP(F2672,カレンダマスタ!$Q$56:$R$69,2,FALSE))))</f>
        <v/>
      </c>
      <c r="BG2672" s="260" t="str">
        <f t="shared" si="321"/>
        <v/>
      </c>
      <c r="BH2672" s="260" t="str">
        <f>IF(AX2672="","",IF(P2672&lt;&gt;"","",IF(BG2672="CS","OK",IF(VLOOKUP(E2672,カレンダマスタ!$A$5:$D$381,4,FALSE)&gt;0,"",IF(OR(AX2672*24&gt;10.84,AZ2672*24&lt;14.5)=TRUE,"×","OK")))))</f>
        <v/>
      </c>
    </row>
    <row r="2673" spans="2:60">
      <c r="B2673" s="111"/>
      <c r="C2673" s="391" t="str">
        <f>IF(STEP!C2673&lt;&gt;"",STEP!C2673,"")</f>
        <v/>
      </c>
      <c r="D2673" s="392" t="str">
        <f>IF(STEP!D2673&lt;&gt;"",STEP!D2673,"")</f>
        <v/>
      </c>
      <c r="E2673" s="393" t="str">
        <f>IF(STEP!E2673&lt;&gt;"",STEP!E2673,"")</f>
        <v/>
      </c>
      <c r="F2673" s="263"/>
      <c r="G2673" s="262"/>
      <c r="H2673" s="264"/>
      <c r="I2673" s="264"/>
      <c r="J2673" s="264"/>
      <c r="K2673" s="264"/>
      <c r="L2673" s="264"/>
      <c r="M2673" s="264"/>
      <c r="N2673" s="264"/>
      <c r="O2673" s="264"/>
      <c r="P2673" s="264"/>
      <c r="Q2673" s="264"/>
      <c r="R2673" s="264"/>
      <c r="S2673" s="264"/>
      <c r="T2673" s="264"/>
      <c r="U2673" s="264"/>
      <c r="V2673" s="264"/>
      <c r="W2673" s="264"/>
      <c r="X2673" s="264"/>
      <c r="Y2673" s="264"/>
      <c r="Z2673" s="264"/>
      <c r="AA2673" s="264"/>
      <c r="AB2673" s="264"/>
      <c r="AC2673" s="264"/>
      <c r="AD2673" s="264"/>
      <c r="AE2673" s="265"/>
      <c r="AF2673" s="265"/>
      <c r="AG2673" s="265"/>
      <c r="AH2673" s="265"/>
      <c r="AI2673" s="265"/>
      <c r="AJ2673" s="265"/>
      <c r="AK2673" s="265"/>
      <c r="AL2673" s="265"/>
      <c r="AM2673" s="265"/>
      <c r="AN2673" s="265"/>
      <c r="AO2673" s="264"/>
      <c r="AP2673" s="264"/>
      <c r="AQ2673" s="264"/>
      <c r="AR2673" s="264"/>
      <c r="AS2673" s="264"/>
      <c r="AT2673" s="264"/>
      <c r="AU2673" s="264"/>
      <c r="AW2673" s="285" t="str">
        <f t="shared" si="322"/>
        <v/>
      </c>
      <c r="AX2673" s="285" t="str">
        <f t="shared" si="323"/>
        <v/>
      </c>
      <c r="AY2673" s="285" t="str">
        <f t="shared" si="324"/>
        <v/>
      </c>
      <c r="AZ2673" s="285" t="str">
        <f t="shared" si="325"/>
        <v/>
      </c>
      <c r="BA2673" s="285" t="str">
        <f t="shared" si="326"/>
        <v/>
      </c>
      <c r="BD2673" s="264" t="str">
        <f>IF(W2673="","",IF(F2673="休日",AW2673,IF(F2673="法休",AW2673,VLOOKUP(F2673,カレンダマスタ!$Q$56:$R$69,2,FALSE))))</f>
        <v/>
      </c>
      <c r="BG2673" s="264" t="str">
        <f t="shared" si="321"/>
        <v/>
      </c>
      <c r="BH2673" s="264" t="str">
        <f>IF(AX2673="","",IF(P2673&lt;&gt;"","",IF(BG2673="CS","OK",IF(VLOOKUP(E2673,カレンダマスタ!$A$5:$D$381,4,FALSE)&gt;0,"",IF(OR(AX2673*24&gt;10.84,AZ2673*24&lt;14.5)=TRUE,"×","OK")))))</f>
        <v/>
      </c>
    </row>
    <row r="2674" spans="2:60">
      <c r="B2674" s="111"/>
      <c r="C2674" s="385" t="str">
        <f>IF(STEP!C2674&lt;&gt;"",STEP!C2674,"")</f>
        <v/>
      </c>
      <c r="D2674" s="386" t="str">
        <f>IF(STEP!D2674&lt;&gt;"",STEP!D2674,"")</f>
        <v/>
      </c>
      <c r="E2674" s="387" t="str">
        <f>IF(STEP!E2674&lt;&gt;"",STEP!E2674,"")</f>
        <v/>
      </c>
      <c r="F2674" s="253"/>
      <c r="G2674" s="252"/>
      <c r="H2674" s="254"/>
      <c r="I2674" s="254"/>
      <c r="J2674" s="254"/>
      <c r="K2674" s="254"/>
      <c r="L2674" s="254"/>
      <c r="M2674" s="254"/>
      <c r="N2674" s="254"/>
      <c r="O2674" s="254"/>
      <c r="P2674" s="254"/>
      <c r="Q2674" s="254"/>
      <c r="R2674" s="254"/>
      <c r="S2674" s="254"/>
      <c r="T2674" s="254"/>
      <c r="U2674" s="254"/>
      <c r="V2674" s="254"/>
      <c r="W2674" s="254"/>
      <c r="X2674" s="254"/>
      <c r="Y2674" s="254"/>
      <c r="Z2674" s="254"/>
      <c r="AA2674" s="254"/>
      <c r="AB2674" s="254"/>
      <c r="AC2674" s="254"/>
      <c r="AD2674" s="254"/>
      <c r="AE2674" s="255"/>
      <c r="AF2674" s="255"/>
      <c r="AG2674" s="255"/>
      <c r="AH2674" s="255"/>
      <c r="AI2674" s="255"/>
      <c r="AJ2674" s="255"/>
      <c r="AK2674" s="255"/>
      <c r="AL2674" s="255"/>
      <c r="AM2674" s="255"/>
      <c r="AN2674" s="255"/>
      <c r="AO2674" s="254"/>
      <c r="AP2674" s="254"/>
      <c r="AQ2674" s="254"/>
      <c r="AR2674" s="254"/>
      <c r="AS2674" s="254"/>
      <c r="AT2674" s="254"/>
      <c r="AU2674" s="254"/>
      <c r="AW2674" s="283" t="str">
        <f t="shared" si="322"/>
        <v/>
      </c>
      <c r="AX2674" s="283" t="str">
        <f t="shared" si="323"/>
        <v/>
      </c>
      <c r="AY2674" s="283" t="str">
        <f t="shared" si="324"/>
        <v/>
      </c>
      <c r="AZ2674" s="283" t="str">
        <f t="shared" si="325"/>
        <v/>
      </c>
      <c r="BA2674" s="283" t="str">
        <f t="shared" si="326"/>
        <v/>
      </c>
      <c r="BD2674" s="254" t="str">
        <f>IF(W2674="","",IF(F2674="休日",AW2674,IF(F2674="法休",AW2674,VLOOKUP(F2674,カレンダマスタ!$Q$56:$R$69,2,FALSE))))</f>
        <v/>
      </c>
      <c r="BG2674" s="254" t="str">
        <f t="shared" si="321"/>
        <v/>
      </c>
      <c r="BH2674" s="254" t="str">
        <f>IF(AX2674="","",IF(P2674&lt;&gt;"","",IF(BG2674="CS","OK",IF(VLOOKUP(E2674,カレンダマスタ!$A$5:$D$381,4,FALSE)&gt;0,"",IF(OR(AX2674*24&gt;10.84,AZ2674*24&lt;14.5)=TRUE,"×","OK")))))</f>
        <v/>
      </c>
    </row>
    <row r="2675" spans="2:60">
      <c r="B2675" s="111"/>
      <c r="C2675" s="385" t="str">
        <f>IF(STEP!C2675&lt;&gt;"",STEP!C2675,"")</f>
        <v/>
      </c>
      <c r="D2675" s="386" t="str">
        <f>IF(STEP!D2675&lt;&gt;"",STEP!D2675,"")</f>
        <v/>
      </c>
      <c r="E2675" s="387" t="str">
        <f>IF(STEP!E2675&lt;&gt;"",STEP!E2675,"")</f>
        <v/>
      </c>
      <c r="F2675" s="253"/>
      <c r="G2675" s="252"/>
      <c r="H2675" s="254"/>
      <c r="I2675" s="254"/>
      <c r="J2675" s="254"/>
      <c r="K2675" s="254"/>
      <c r="L2675" s="254"/>
      <c r="M2675" s="254"/>
      <c r="N2675" s="254"/>
      <c r="O2675" s="254"/>
      <c r="P2675" s="254"/>
      <c r="Q2675" s="254"/>
      <c r="R2675" s="254"/>
      <c r="S2675" s="254"/>
      <c r="T2675" s="254"/>
      <c r="U2675" s="254"/>
      <c r="V2675" s="254"/>
      <c r="W2675" s="254"/>
      <c r="X2675" s="254"/>
      <c r="Y2675" s="254"/>
      <c r="Z2675" s="254"/>
      <c r="AA2675" s="254"/>
      <c r="AB2675" s="254"/>
      <c r="AC2675" s="254"/>
      <c r="AD2675" s="254"/>
      <c r="AE2675" s="255"/>
      <c r="AF2675" s="255"/>
      <c r="AG2675" s="255"/>
      <c r="AH2675" s="255"/>
      <c r="AI2675" s="255"/>
      <c r="AJ2675" s="255"/>
      <c r="AK2675" s="255"/>
      <c r="AL2675" s="255"/>
      <c r="AM2675" s="255"/>
      <c r="AN2675" s="255"/>
      <c r="AO2675" s="254"/>
      <c r="AP2675" s="254"/>
      <c r="AQ2675" s="254"/>
      <c r="AR2675" s="254"/>
      <c r="AS2675" s="254"/>
      <c r="AT2675" s="254"/>
      <c r="AU2675" s="254"/>
      <c r="AW2675" s="283" t="str">
        <f t="shared" si="322"/>
        <v/>
      </c>
      <c r="AX2675" s="283" t="str">
        <f t="shared" si="323"/>
        <v/>
      </c>
      <c r="AY2675" s="283" t="str">
        <f t="shared" si="324"/>
        <v/>
      </c>
      <c r="AZ2675" s="283" t="str">
        <f t="shared" si="325"/>
        <v/>
      </c>
      <c r="BA2675" s="283" t="str">
        <f t="shared" si="326"/>
        <v/>
      </c>
      <c r="BD2675" s="254" t="str">
        <f>IF(W2675="","",IF(F2675="休日",AW2675,IF(F2675="法休",AW2675,VLOOKUP(F2675,カレンダマスタ!$Q$56:$R$69,2,FALSE))))</f>
        <v/>
      </c>
      <c r="BG2675" s="254" t="str">
        <f t="shared" si="321"/>
        <v/>
      </c>
      <c r="BH2675" s="254" t="str">
        <f>IF(AX2675="","",IF(P2675&lt;&gt;"","",IF(BG2675="CS","OK",IF(VLOOKUP(E2675,カレンダマスタ!$A$5:$D$381,4,FALSE)&gt;0,"",IF(OR(AX2675*24&gt;10.84,AZ2675*24&lt;14.5)=TRUE,"×","OK")))))</f>
        <v/>
      </c>
    </row>
    <row r="2676" spans="2:60">
      <c r="B2676" s="111"/>
      <c r="C2676" s="385" t="str">
        <f>IF(STEP!C2676&lt;&gt;"",STEP!C2676,"")</f>
        <v/>
      </c>
      <c r="D2676" s="386" t="str">
        <f>IF(STEP!D2676&lt;&gt;"",STEP!D2676,"")</f>
        <v/>
      </c>
      <c r="E2676" s="387" t="str">
        <f>IF(STEP!E2676&lt;&gt;"",STEP!E2676,"")</f>
        <v/>
      </c>
      <c r="F2676" s="256"/>
      <c r="G2676" s="257"/>
      <c r="H2676" s="254"/>
      <c r="I2676" s="254"/>
      <c r="J2676" s="254"/>
      <c r="K2676" s="254"/>
      <c r="L2676" s="254"/>
      <c r="M2676" s="254"/>
      <c r="N2676" s="254"/>
      <c r="O2676" s="254"/>
      <c r="P2676" s="254"/>
      <c r="Q2676" s="254"/>
      <c r="R2676" s="254"/>
      <c r="S2676" s="254"/>
      <c r="T2676" s="254"/>
      <c r="U2676" s="254"/>
      <c r="V2676" s="254"/>
      <c r="W2676" s="254"/>
      <c r="X2676" s="254"/>
      <c r="Y2676" s="254"/>
      <c r="Z2676" s="254"/>
      <c r="AA2676" s="254"/>
      <c r="AB2676" s="254"/>
      <c r="AC2676" s="254"/>
      <c r="AD2676" s="254"/>
      <c r="AE2676" s="255"/>
      <c r="AF2676" s="255"/>
      <c r="AG2676" s="255"/>
      <c r="AH2676" s="255"/>
      <c r="AI2676" s="255"/>
      <c r="AJ2676" s="255"/>
      <c r="AK2676" s="255"/>
      <c r="AL2676" s="255"/>
      <c r="AM2676" s="255"/>
      <c r="AN2676" s="255"/>
      <c r="AO2676" s="254"/>
      <c r="AP2676" s="254"/>
      <c r="AQ2676" s="254"/>
      <c r="AR2676" s="254"/>
      <c r="AS2676" s="254"/>
      <c r="AT2676" s="254"/>
      <c r="AU2676" s="254"/>
      <c r="AW2676" s="283" t="str">
        <f t="shared" si="322"/>
        <v/>
      </c>
      <c r="AX2676" s="283" t="str">
        <f t="shared" si="323"/>
        <v/>
      </c>
      <c r="AY2676" s="283" t="str">
        <f t="shared" si="324"/>
        <v/>
      </c>
      <c r="AZ2676" s="283" t="str">
        <f t="shared" si="325"/>
        <v/>
      </c>
      <c r="BA2676" s="283" t="str">
        <f t="shared" si="326"/>
        <v/>
      </c>
      <c r="BD2676" s="254" t="str">
        <f>IF(W2676="","",IF(F2676="休日",AW2676,IF(F2676="法休",AW2676,VLOOKUP(F2676,カレンダマスタ!$Q$56:$R$69,2,FALSE))))</f>
        <v/>
      </c>
      <c r="BG2676" s="254" t="str">
        <f t="shared" si="321"/>
        <v/>
      </c>
      <c r="BH2676" s="254" t="str">
        <f>IF(AX2676="","",IF(P2676&lt;&gt;"","",IF(BG2676="CS","OK",IF(VLOOKUP(E2676,カレンダマスタ!$A$5:$D$381,4,FALSE)&gt;0,"",IF(OR(AX2676*24&gt;10.84,AZ2676*24&lt;14.5)=TRUE,"×","OK")))))</f>
        <v/>
      </c>
    </row>
    <row r="2677" spans="2:60">
      <c r="B2677" s="111"/>
      <c r="C2677" s="385" t="str">
        <f>IF(STEP!C2677&lt;&gt;"",STEP!C2677,"")</f>
        <v/>
      </c>
      <c r="D2677" s="386" t="str">
        <f>IF(STEP!D2677&lt;&gt;"",STEP!D2677,"")</f>
        <v/>
      </c>
      <c r="E2677" s="387" t="str">
        <f>IF(STEP!E2677&lt;&gt;"",STEP!E2677,"")</f>
        <v/>
      </c>
      <c r="F2677" s="256"/>
      <c r="G2677" s="257"/>
      <c r="H2677" s="254"/>
      <c r="I2677" s="254"/>
      <c r="J2677" s="254"/>
      <c r="K2677" s="254"/>
      <c r="L2677" s="254"/>
      <c r="M2677" s="254"/>
      <c r="N2677" s="254"/>
      <c r="O2677" s="254"/>
      <c r="P2677" s="254"/>
      <c r="Q2677" s="254"/>
      <c r="R2677" s="254"/>
      <c r="S2677" s="254"/>
      <c r="T2677" s="254"/>
      <c r="U2677" s="254"/>
      <c r="V2677" s="254"/>
      <c r="W2677" s="254"/>
      <c r="X2677" s="254"/>
      <c r="Y2677" s="254"/>
      <c r="Z2677" s="254"/>
      <c r="AA2677" s="254"/>
      <c r="AB2677" s="254"/>
      <c r="AC2677" s="254"/>
      <c r="AD2677" s="254"/>
      <c r="AE2677" s="255"/>
      <c r="AF2677" s="255"/>
      <c r="AG2677" s="255"/>
      <c r="AH2677" s="255"/>
      <c r="AI2677" s="255"/>
      <c r="AJ2677" s="255"/>
      <c r="AK2677" s="255"/>
      <c r="AL2677" s="255"/>
      <c r="AM2677" s="255"/>
      <c r="AN2677" s="255"/>
      <c r="AO2677" s="254"/>
      <c r="AP2677" s="254"/>
      <c r="AQ2677" s="254"/>
      <c r="AR2677" s="254"/>
      <c r="AS2677" s="254"/>
      <c r="AT2677" s="254"/>
      <c r="AU2677" s="254"/>
      <c r="AW2677" s="283" t="str">
        <f t="shared" si="322"/>
        <v/>
      </c>
      <c r="AX2677" s="283" t="str">
        <f t="shared" si="323"/>
        <v/>
      </c>
      <c r="AY2677" s="283" t="str">
        <f t="shared" si="324"/>
        <v/>
      </c>
      <c r="AZ2677" s="283" t="str">
        <f t="shared" si="325"/>
        <v/>
      </c>
      <c r="BA2677" s="283" t="str">
        <f t="shared" si="326"/>
        <v/>
      </c>
      <c r="BD2677" s="254" t="str">
        <f>IF(W2677="","",IF(F2677="休日",AW2677,IF(F2677="法休",AW2677,VLOOKUP(F2677,カレンダマスタ!$Q$56:$R$69,2,FALSE))))</f>
        <v/>
      </c>
      <c r="BG2677" s="254" t="str">
        <f t="shared" si="321"/>
        <v/>
      </c>
      <c r="BH2677" s="254" t="str">
        <f>IF(AX2677="","",IF(P2677&lt;&gt;"","",IF(BG2677="CS","OK",IF(VLOOKUP(E2677,カレンダマスタ!$A$5:$D$381,4,FALSE)&gt;0,"",IF(OR(AX2677*24&gt;10.84,AZ2677*24&lt;14.5)=TRUE,"×","OK")))))</f>
        <v/>
      </c>
    </row>
    <row r="2678" spans="2:60">
      <c r="B2678" s="111"/>
      <c r="C2678" s="385" t="str">
        <f>IF(STEP!C2678&lt;&gt;"",STEP!C2678,"")</f>
        <v/>
      </c>
      <c r="D2678" s="386" t="str">
        <f>IF(STEP!D2678&lt;&gt;"",STEP!D2678,"")</f>
        <v/>
      </c>
      <c r="E2678" s="387" t="str">
        <f>IF(STEP!E2678&lt;&gt;"",STEP!E2678,"")</f>
        <v/>
      </c>
      <c r="F2678" s="256"/>
      <c r="G2678" s="257"/>
      <c r="H2678" s="254"/>
      <c r="I2678" s="254"/>
      <c r="J2678" s="254"/>
      <c r="K2678" s="254"/>
      <c r="L2678" s="254"/>
      <c r="M2678" s="254"/>
      <c r="N2678" s="254"/>
      <c r="O2678" s="254"/>
      <c r="P2678" s="254"/>
      <c r="Q2678" s="254"/>
      <c r="R2678" s="254"/>
      <c r="S2678" s="254"/>
      <c r="T2678" s="254"/>
      <c r="U2678" s="254"/>
      <c r="V2678" s="254"/>
      <c r="W2678" s="254"/>
      <c r="X2678" s="254"/>
      <c r="Y2678" s="254"/>
      <c r="Z2678" s="254"/>
      <c r="AA2678" s="254"/>
      <c r="AB2678" s="254"/>
      <c r="AC2678" s="254"/>
      <c r="AD2678" s="254"/>
      <c r="AE2678" s="255"/>
      <c r="AF2678" s="255"/>
      <c r="AG2678" s="255"/>
      <c r="AH2678" s="255"/>
      <c r="AI2678" s="255"/>
      <c r="AJ2678" s="255"/>
      <c r="AK2678" s="255"/>
      <c r="AL2678" s="255"/>
      <c r="AM2678" s="255"/>
      <c r="AN2678" s="255"/>
      <c r="AO2678" s="254"/>
      <c r="AP2678" s="254"/>
      <c r="AQ2678" s="254"/>
      <c r="AR2678" s="254"/>
      <c r="AS2678" s="254"/>
      <c r="AT2678" s="254"/>
      <c r="AU2678" s="254"/>
      <c r="AW2678" s="283" t="str">
        <f t="shared" si="322"/>
        <v/>
      </c>
      <c r="AX2678" s="283" t="str">
        <f t="shared" si="323"/>
        <v/>
      </c>
      <c r="AY2678" s="283" t="str">
        <f t="shared" si="324"/>
        <v/>
      </c>
      <c r="AZ2678" s="283" t="str">
        <f t="shared" si="325"/>
        <v/>
      </c>
      <c r="BA2678" s="283" t="str">
        <f t="shared" si="326"/>
        <v/>
      </c>
      <c r="BD2678" s="254" t="str">
        <f>IF(W2678="","",IF(F2678="休日",AW2678,IF(F2678="法休",AW2678,VLOOKUP(F2678,カレンダマスタ!$Q$56:$R$69,2,FALSE))))</f>
        <v/>
      </c>
      <c r="BG2678" s="254" t="str">
        <f t="shared" si="321"/>
        <v/>
      </c>
      <c r="BH2678" s="254" t="str">
        <f>IF(AX2678="","",IF(P2678&lt;&gt;"","",IF(BG2678="CS","OK",IF(VLOOKUP(E2678,カレンダマスタ!$A$5:$D$381,4,FALSE)&gt;0,"",IF(OR(AX2678*24&gt;10.84,AZ2678*24&lt;14.5)=TRUE,"×","OK")))))</f>
        <v/>
      </c>
    </row>
    <row r="2679" spans="2:60">
      <c r="B2679" s="111"/>
      <c r="C2679" s="388" t="str">
        <f>IF(STEP!C2679&lt;&gt;"",STEP!C2679,"")</f>
        <v/>
      </c>
      <c r="D2679" s="389" t="str">
        <f>IF(STEP!D2679&lt;&gt;"",STEP!D2679,"")</f>
        <v/>
      </c>
      <c r="E2679" s="390" t="str">
        <f>IF(STEP!E2679&lt;&gt;"",STEP!E2679,"")</f>
        <v/>
      </c>
      <c r="F2679" s="259"/>
      <c r="G2679" s="266"/>
      <c r="H2679" s="260"/>
      <c r="I2679" s="260"/>
      <c r="J2679" s="260"/>
      <c r="K2679" s="260"/>
      <c r="L2679" s="260"/>
      <c r="M2679" s="260"/>
      <c r="N2679" s="260"/>
      <c r="O2679" s="260"/>
      <c r="P2679" s="260"/>
      <c r="Q2679" s="260"/>
      <c r="R2679" s="260"/>
      <c r="S2679" s="260"/>
      <c r="T2679" s="260"/>
      <c r="U2679" s="260"/>
      <c r="V2679" s="260"/>
      <c r="W2679" s="260"/>
      <c r="X2679" s="260"/>
      <c r="Y2679" s="260"/>
      <c r="Z2679" s="260"/>
      <c r="AA2679" s="260"/>
      <c r="AB2679" s="260"/>
      <c r="AC2679" s="260"/>
      <c r="AD2679" s="260"/>
      <c r="AE2679" s="261"/>
      <c r="AF2679" s="261"/>
      <c r="AG2679" s="261"/>
      <c r="AH2679" s="261"/>
      <c r="AI2679" s="261"/>
      <c r="AJ2679" s="261"/>
      <c r="AK2679" s="261"/>
      <c r="AL2679" s="261"/>
      <c r="AM2679" s="261"/>
      <c r="AN2679" s="261"/>
      <c r="AO2679" s="260"/>
      <c r="AP2679" s="260"/>
      <c r="AQ2679" s="260"/>
      <c r="AR2679" s="260"/>
      <c r="AS2679" s="260"/>
      <c r="AT2679" s="260"/>
      <c r="AU2679" s="260"/>
      <c r="AW2679" s="284" t="str">
        <f t="shared" si="322"/>
        <v/>
      </c>
      <c r="AX2679" s="284" t="str">
        <f t="shared" si="323"/>
        <v/>
      </c>
      <c r="AY2679" s="284" t="str">
        <f t="shared" si="324"/>
        <v/>
      </c>
      <c r="AZ2679" s="284" t="str">
        <f t="shared" si="325"/>
        <v/>
      </c>
      <c r="BA2679" s="284" t="str">
        <f t="shared" si="326"/>
        <v/>
      </c>
      <c r="BD2679" s="260" t="str">
        <f>IF(W2679="","",IF(F2679="休日",AW2679,IF(F2679="法休",AW2679,VLOOKUP(F2679,カレンダマスタ!$Q$56:$R$69,2,FALSE))))</f>
        <v/>
      </c>
      <c r="BG2679" s="260" t="str">
        <f t="shared" si="321"/>
        <v/>
      </c>
      <c r="BH2679" s="260" t="str">
        <f>IF(AX2679="","",IF(P2679&lt;&gt;"","",IF(BG2679="CS","OK",IF(VLOOKUP(E2679,カレンダマスタ!$A$5:$D$381,4,FALSE)&gt;0,"",IF(OR(AX2679*24&gt;10.84,AZ2679*24&lt;14.5)=TRUE,"×","OK")))))</f>
        <v/>
      </c>
    </row>
    <row r="2680" spans="2:60">
      <c r="B2680" s="111"/>
      <c r="C2680" s="391" t="str">
        <f>IF(STEP!C2680&lt;&gt;"",STEP!C2680,"")</f>
        <v/>
      </c>
      <c r="D2680" s="392" t="str">
        <f>IF(STEP!D2680&lt;&gt;"",STEP!D2680,"")</f>
        <v/>
      </c>
      <c r="E2680" s="393" t="str">
        <f>IF(STEP!E2680&lt;&gt;"",STEP!E2680,"")</f>
        <v/>
      </c>
      <c r="F2680" s="263"/>
      <c r="G2680" s="267"/>
      <c r="H2680" s="264"/>
      <c r="I2680" s="264"/>
      <c r="J2680" s="264"/>
      <c r="K2680" s="264"/>
      <c r="L2680" s="264"/>
      <c r="M2680" s="264"/>
      <c r="N2680" s="264"/>
      <c r="O2680" s="264"/>
      <c r="P2680" s="264"/>
      <c r="Q2680" s="264"/>
      <c r="R2680" s="264"/>
      <c r="S2680" s="264"/>
      <c r="T2680" s="264"/>
      <c r="U2680" s="264"/>
      <c r="V2680" s="264"/>
      <c r="W2680" s="264"/>
      <c r="X2680" s="264"/>
      <c r="Y2680" s="264"/>
      <c r="Z2680" s="264"/>
      <c r="AA2680" s="264"/>
      <c r="AB2680" s="264"/>
      <c r="AC2680" s="264"/>
      <c r="AD2680" s="264"/>
      <c r="AE2680" s="265"/>
      <c r="AF2680" s="265"/>
      <c r="AG2680" s="265"/>
      <c r="AH2680" s="265"/>
      <c r="AI2680" s="265"/>
      <c r="AJ2680" s="265"/>
      <c r="AK2680" s="265"/>
      <c r="AL2680" s="265"/>
      <c r="AM2680" s="265"/>
      <c r="AN2680" s="265"/>
      <c r="AO2680" s="264"/>
      <c r="AP2680" s="264"/>
      <c r="AQ2680" s="264"/>
      <c r="AR2680" s="264"/>
      <c r="AS2680" s="264"/>
      <c r="AT2680" s="264"/>
      <c r="AU2680" s="264"/>
      <c r="AW2680" s="285" t="str">
        <f t="shared" si="322"/>
        <v/>
      </c>
      <c r="AX2680" s="285" t="str">
        <f t="shared" si="323"/>
        <v/>
      </c>
      <c r="AY2680" s="285" t="str">
        <f t="shared" si="324"/>
        <v/>
      </c>
      <c r="AZ2680" s="285" t="str">
        <f t="shared" si="325"/>
        <v/>
      </c>
      <c r="BA2680" s="285" t="str">
        <f t="shared" si="326"/>
        <v/>
      </c>
      <c r="BD2680" s="264" t="str">
        <f>IF(W2680="","",IF(F2680="休日",AW2680,IF(F2680="法休",AW2680,VLOOKUP(F2680,カレンダマスタ!$Q$56:$R$69,2,FALSE))))</f>
        <v/>
      </c>
      <c r="BG2680" s="264" t="str">
        <f t="shared" si="321"/>
        <v/>
      </c>
      <c r="BH2680" s="264" t="str">
        <f>IF(AX2680="","",IF(P2680&lt;&gt;"","",IF(BG2680="CS","OK",IF(VLOOKUP(E2680,カレンダマスタ!$A$5:$D$381,4,FALSE)&gt;0,"",IF(OR(AX2680*24&gt;10.84,AZ2680*24&lt;14.5)=TRUE,"×","OK")))))</f>
        <v/>
      </c>
    </row>
    <row r="2681" spans="2:60">
      <c r="B2681" s="111"/>
      <c r="C2681" s="385" t="str">
        <f>IF(STEP!C2681&lt;&gt;"",STEP!C2681,"")</f>
        <v/>
      </c>
      <c r="D2681" s="386" t="str">
        <f>IF(STEP!D2681&lt;&gt;"",STEP!D2681,"")</f>
        <v/>
      </c>
      <c r="E2681" s="387" t="str">
        <f>IF(STEP!E2681&lt;&gt;"",STEP!E2681,"")</f>
        <v/>
      </c>
      <c r="F2681" s="253"/>
      <c r="G2681" s="252"/>
      <c r="H2681" s="254"/>
      <c r="I2681" s="254"/>
      <c r="J2681" s="254"/>
      <c r="K2681" s="254"/>
      <c r="L2681" s="254"/>
      <c r="M2681" s="254"/>
      <c r="N2681" s="254"/>
      <c r="O2681" s="254"/>
      <c r="P2681" s="254"/>
      <c r="Q2681" s="254"/>
      <c r="R2681" s="254"/>
      <c r="S2681" s="254"/>
      <c r="T2681" s="254"/>
      <c r="U2681" s="254"/>
      <c r="V2681" s="254"/>
      <c r="W2681" s="254"/>
      <c r="X2681" s="254"/>
      <c r="Y2681" s="254"/>
      <c r="Z2681" s="254"/>
      <c r="AA2681" s="254"/>
      <c r="AB2681" s="254"/>
      <c r="AC2681" s="254"/>
      <c r="AD2681" s="254"/>
      <c r="AE2681" s="255"/>
      <c r="AF2681" s="255"/>
      <c r="AG2681" s="255"/>
      <c r="AH2681" s="255"/>
      <c r="AI2681" s="255"/>
      <c r="AJ2681" s="255"/>
      <c r="AK2681" s="255"/>
      <c r="AL2681" s="255"/>
      <c r="AM2681" s="255"/>
      <c r="AN2681" s="255"/>
      <c r="AO2681" s="254"/>
      <c r="AP2681" s="254"/>
      <c r="AQ2681" s="254"/>
      <c r="AR2681" s="254"/>
      <c r="AS2681" s="254"/>
      <c r="AT2681" s="254"/>
      <c r="AU2681" s="254"/>
      <c r="AW2681" s="283" t="str">
        <f t="shared" si="322"/>
        <v/>
      </c>
      <c r="AX2681" s="283" t="str">
        <f t="shared" si="323"/>
        <v/>
      </c>
      <c r="AY2681" s="283" t="str">
        <f t="shared" si="324"/>
        <v/>
      </c>
      <c r="AZ2681" s="283" t="str">
        <f t="shared" si="325"/>
        <v/>
      </c>
      <c r="BA2681" s="283" t="str">
        <f t="shared" si="326"/>
        <v/>
      </c>
      <c r="BD2681" s="254" t="str">
        <f>IF(W2681="","",IF(F2681="休日",AW2681,IF(F2681="法休",AW2681,VLOOKUP(F2681,カレンダマスタ!$Q$56:$R$69,2,FALSE))))</f>
        <v/>
      </c>
      <c r="BG2681" s="503" t="str">
        <f t="shared" si="321"/>
        <v/>
      </c>
      <c r="BH2681" s="503" t="str">
        <f>IF(AX2681="","",IF(P2681&lt;&gt;"","",IF(BG2681="CS","OK",IF(VLOOKUP(E2681,カレンダマスタ!$A$5:$D$381,4,FALSE)&gt;0,"",IF(OR(AX2681*24&gt;10.84,AZ2681*24&lt;14.5)=TRUE,"×","OK")))))</f>
        <v/>
      </c>
    </row>
    <row r="2682" spans="2:60">
      <c r="B2682" s="111"/>
      <c r="C2682" s="385" t="str">
        <f>IF(STEP!C2682&lt;&gt;"",STEP!C2682,"")</f>
        <v/>
      </c>
      <c r="D2682" s="386" t="str">
        <f>IF(STEP!D2682&lt;&gt;"",STEP!D2682,"")</f>
        <v/>
      </c>
      <c r="E2682" s="387" t="str">
        <f>IF(STEP!E2682&lt;&gt;"",STEP!E2682,"")</f>
        <v/>
      </c>
      <c r="F2682" s="253"/>
      <c r="G2682" s="252"/>
      <c r="H2682" s="254"/>
      <c r="I2682" s="254"/>
      <c r="J2682" s="254"/>
      <c r="K2682" s="254"/>
      <c r="L2682" s="254"/>
      <c r="M2682" s="254"/>
      <c r="N2682" s="254"/>
      <c r="O2682" s="254"/>
      <c r="P2682" s="254"/>
      <c r="Q2682" s="254"/>
      <c r="R2682" s="254"/>
      <c r="S2682" s="254"/>
      <c r="T2682" s="254"/>
      <c r="U2682" s="254"/>
      <c r="V2682" s="254"/>
      <c r="W2682" s="254"/>
      <c r="X2682" s="254"/>
      <c r="Y2682" s="254"/>
      <c r="Z2682" s="254"/>
      <c r="AA2682" s="254"/>
      <c r="AB2682" s="254"/>
      <c r="AC2682" s="254"/>
      <c r="AD2682" s="254"/>
      <c r="AE2682" s="255"/>
      <c r="AF2682" s="255"/>
      <c r="AG2682" s="255"/>
      <c r="AH2682" s="255"/>
      <c r="AI2682" s="255"/>
      <c r="AJ2682" s="255"/>
      <c r="AK2682" s="255"/>
      <c r="AL2682" s="255"/>
      <c r="AM2682" s="255"/>
      <c r="AN2682" s="255"/>
      <c r="AO2682" s="254"/>
      <c r="AP2682" s="254"/>
      <c r="AQ2682" s="254"/>
      <c r="AR2682" s="254"/>
      <c r="AS2682" s="254"/>
      <c r="AT2682" s="254"/>
      <c r="AU2682" s="254"/>
      <c r="AW2682" s="283" t="str">
        <f t="shared" si="322"/>
        <v/>
      </c>
      <c r="AX2682" s="283" t="str">
        <f t="shared" si="323"/>
        <v/>
      </c>
      <c r="AY2682" s="283" t="str">
        <f t="shared" si="324"/>
        <v/>
      </c>
      <c r="AZ2682" s="283" t="str">
        <f t="shared" si="325"/>
        <v/>
      </c>
      <c r="BA2682" s="283" t="str">
        <f t="shared" si="326"/>
        <v/>
      </c>
      <c r="BD2682" s="254" t="str">
        <f>IF(W2682="","",IF(F2682="休日",AW2682,IF(F2682="法休",AW2682,VLOOKUP(F2682,カレンダマスタ!$Q$56:$R$69,2,FALSE))))</f>
        <v/>
      </c>
      <c r="BG2682" s="254" t="str">
        <f t="shared" si="321"/>
        <v/>
      </c>
      <c r="BH2682" s="254" t="str">
        <f>IF(AX2682="","",IF(P2682&lt;&gt;"","",IF(BG2682="CS","OK",IF(VLOOKUP(E2682,カレンダマスタ!$A$5:$D$381,4,FALSE)&gt;0,"",IF(OR(AX2682*24&gt;10.84,AZ2682*24&lt;14.5)=TRUE,"×","OK")))))</f>
        <v/>
      </c>
    </row>
    <row r="2683" spans="2:60">
      <c r="B2683" s="111"/>
      <c r="C2683" s="385" t="str">
        <f>IF(STEP!C2683&lt;&gt;"",STEP!C2683,"")</f>
        <v/>
      </c>
      <c r="D2683" s="386" t="str">
        <f>IF(STEP!D2683&lt;&gt;"",STEP!D2683,"")</f>
        <v/>
      </c>
      <c r="E2683" s="387" t="str">
        <f>IF(STEP!E2683&lt;&gt;"",STEP!E2683,"")</f>
        <v/>
      </c>
      <c r="F2683" s="256"/>
      <c r="G2683" s="257"/>
      <c r="H2683" s="254"/>
      <c r="I2683" s="254"/>
      <c r="J2683" s="254"/>
      <c r="K2683" s="254"/>
      <c r="L2683" s="254"/>
      <c r="M2683" s="254"/>
      <c r="N2683" s="254"/>
      <c r="O2683" s="254"/>
      <c r="P2683" s="254"/>
      <c r="Q2683" s="254"/>
      <c r="R2683" s="254"/>
      <c r="S2683" s="254"/>
      <c r="T2683" s="254"/>
      <c r="U2683" s="254"/>
      <c r="V2683" s="254"/>
      <c r="W2683" s="254"/>
      <c r="X2683" s="254"/>
      <c r="Y2683" s="254"/>
      <c r="Z2683" s="254"/>
      <c r="AA2683" s="254"/>
      <c r="AB2683" s="254"/>
      <c r="AC2683" s="254"/>
      <c r="AD2683" s="254"/>
      <c r="AE2683" s="255"/>
      <c r="AF2683" s="255"/>
      <c r="AG2683" s="255"/>
      <c r="AH2683" s="255"/>
      <c r="AI2683" s="255"/>
      <c r="AJ2683" s="255"/>
      <c r="AK2683" s="255"/>
      <c r="AL2683" s="255"/>
      <c r="AM2683" s="255"/>
      <c r="AN2683" s="255"/>
      <c r="AO2683" s="254"/>
      <c r="AP2683" s="254"/>
      <c r="AQ2683" s="254"/>
      <c r="AR2683" s="254"/>
      <c r="AS2683" s="254"/>
      <c r="AT2683" s="254"/>
      <c r="AU2683" s="254"/>
      <c r="AW2683" s="283" t="str">
        <f t="shared" si="322"/>
        <v/>
      </c>
      <c r="AX2683" s="283" t="str">
        <f t="shared" si="323"/>
        <v/>
      </c>
      <c r="AY2683" s="283" t="str">
        <f t="shared" si="324"/>
        <v/>
      </c>
      <c r="AZ2683" s="283" t="str">
        <f t="shared" si="325"/>
        <v/>
      </c>
      <c r="BA2683" s="283" t="str">
        <f t="shared" si="326"/>
        <v/>
      </c>
      <c r="BD2683" s="254" t="str">
        <f>IF(W2683="","",IF(F2683="休日",AW2683,IF(F2683="法休",AW2683,VLOOKUP(F2683,カレンダマスタ!$Q$56:$R$69,2,FALSE))))</f>
        <v/>
      </c>
      <c r="BG2683" s="254" t="str">
        <f t="shared" si="321"/>
        <v/>
      </c>
      <c r="BH2683" s="254" t="str">
        <f>IF(AX2683="","",IF(P2683&lt;&gt;"","",IF(BG2683="CS","OK",IF(VLOOKUP(E2683,カレンダマスタ!$A$5:$D$381,4,FALSE)&gt;0,"",IF(OR(AX2683*24&gt;10.84,AZ2683*24&lt;14.5)=TRUE,"×","OK")))))</f>
        <v/>
      </c>
    </row>
    <row r="2684" spans="2:60">
      <c r="B2684" s="111"/>
      <c r="C2684" s="385" t="str">
        <f>IF(STEP!C2684&lt;&gt;"",STEP!C2684,"")</f>
        <v/>
      </c>
      <c r="D2684" s="386" t="str">
        <f>IF(STEP!D2684&lt;&gt;"",STEP!D2684,"")</f>
        <v/>
      </c>
      <c r="E2684" s="387" t="str">
        <f>IF(STEP!E2684&lt;&gt;"",STEP!E2684,"")</f>
        <v/>
      </c>
      <c r="F2684" s="256"/>
      <c r="G2684" s="257"/>
      <c r="H2684" s="254"/>
      <c r="I2684" s="254"/>
      <c r="J2684" s="254"/>
      <c r="K2684" s="254"/>
      <c r="L2684" s="254"/>
      <c r="M2684" s="254"/>
      <c r="N2684" s="254"/>
      <c r="O2684" s="254"/>
      <c r="P2684" s="254"/>
      <c r="Q2684" s="254"/>
      <c r="R2684" s="254"/>
      <c r="S2684" s="254"/>
      <c r="T2684" s="254"/>
      <c r="U2684" s="254"/>
      <c r="V2684" s="254"/>
      <c r="W2684" s="254"/>
      <c r="X2684" s="254"/>
      <c r="Y2684" s="254"/>
      <c r="Z2684" s="254"/>
      <c r="AA2684" s="254"/>
      <c r="AB2684" s="254"/>
      <c r="AC2684" s="254"/>
      <c r="AD2684" s="254"/>
      <c r="AE2684" s="255"/>
      <c r="AF2684" s="255"/>
      <c r="AG2684" s="255"/>
      <c r="AH2684" s="255"/>
      <c r="AI2684" s="255"/>
      <c r="AJ2684" s="255"/>
      <c r="AK2684" s="255"/>
      <c r="AL2684" s="255"/>
      <c r="AM2684" s="255"/>
      <c r="AN2684" s="255"/>
      <c r="AO2684" s="254"/>
      <c r="AP2684" s="254"/>
      <c r="AQ2684" s="254"/>
      <c r="AR2684" s="254"/>
      <c r="AS2684" s="254"/>
      <c r="AT2684" s="254"/>
      <c r="AU2684" s="254"/>
      <c r="AW2684" s="283" t="str">
        <f t="shared" si="322"/>
        <v/>
      </c>
      <c r="AX2684" s="283" t="str">
        <f t="shared" si="323"/>
        <v/>
      </c>
      <c r="AY2684" s="283" t="str">
        <f t="shared" si="324"/>
        <v/>
      </c>
      <c r="AZ2684" s="283" t="str">
        <f t="shared" si="325"/>
        <v/>
      </c>
      <c r="BA2684" s="283" t="str">
        <f t="shared" si="326"/>
        <v/>
      </c>
      <c r="BD2684" s="254" t="str">
        <f>IF(W2684="","",IF(F2684="休日",AW2684,IF(F2684="法休",AW2684,VLOOKUP(F2684,カレンダマスタ!$Q$56:$R$69,2,FALSE))))</f>
        <v/>
      </c>
      <c r="BG2684" s="254" t="str">
        <f t="shared" si="321"/>
        <v/>
      </c>
      <c r="BH2684" s="254" t="str">
        <f>IF(AX2684="","",IF(P2684&lt;&gt;"","",IF(BG2684="CS","OK",IF(VLOOKUP(E2684,カレンダマスタ!$A$5:$D$381,4,FALSE)&gt;0,"",IF(OR(AX2684*24&gt;10.84,AZ2684*24&lt;14.5)=TRUE,"×","OK")))))</f>
        <v/>
      </c>
    </row>
    <row r="2685" spans="2:60">
      <c r="B2685" s="111"/>
      <c r="C2685" s="385" t="str">
        <f>IF(STEP!C2685&lt;&gt;"",STEP!C2685,"")</f>
        <v/>
      </c>
      <c r="D2685" s="386" t="str">
        <f>IF(STEP!D2685&lt;&gt;"",STEP!D2685,"")</f>
        <v/>
      </c>
      <c r="E2685" s="387" t="str">
        <f>IF(STEP!E2685&lt;&gt;"",STEP!E2685,"")</f>
        <v/>
      </c>
      <c r="F2685" s="256"/>
      <c r="G2685" s="257"/>
      <c r="H2685" s="254"/>
      <c r="I2685" s="254"/>
      <c r="J2685" s="254"/>
      <c r="K2685" s="254"/>
      <c r="L2685" s="254"/>
      <c r="M2685" s="254"/>
      <c r="N2685" s="254"/>
      <c r="O2685" s="254"/>
      <c r="P2685" s="254"/>
      <c r="Q2685" s="254"/>
      <c r="R2685" s="254"/>
      <c r="S2685" s="254"/>
      <c r="T2685" s="254"/>
      <c r="U2685" s="254"/>
      <c r="V2685" s="254"/>
      <c r="W2685" s="254"/>
      <c r="X2685" s="254"/>
      <c r="Y2685" s="254"/>
      <c r="Z2685" s="254"/>
      <c r="AA2685" s="254"/>
      <c r="AB2685" s="254"/>
      <c r="AC2685" s="254"/>
      <c r="AD2685" s="254"/>
      <c r="AE2685" s="255"/>
      <c r="AF2685" s="255"/>
      <c r="AG2685" s="255"/>
      <c r="AH2685" s="255"/>
      <c r="AI2685" s="255"/>
      <c r="AJ2685" s="255"/>
      <c r="AK2685" s="255"/>
      <c r="AL2685" s="255"/>
      <c r="AM2685" s="255"/>
      <c r="AN2685" s="255"/>
      <c r="AO2685" s="254"/>
      <c r="AP2685" s="254"/>
      <c r="AQ2685" s="254"/>
      <c r="AR2685" s="254"/>
      <c r="AS2685" s="254"/>
      <c r="AT2685" s="254"/>
      <c r="AU2685" s="254"/>
      <c r="AW2685" s="283" t="str">
        <f t="shared" si="322"/>
        <v/>
      </c>
      <c r="AX2685" s="283" t="str">
        <f t="shared" si="323"/>
        <v/>
      </c>
      <c r="AY2685" s="283" t="str">
        <f t="shared" si="324"/>
        <v/>
      </c>
      <c r="AZ2685" s="283" t="str">
        <f t="shared" si="325"/>
        <v/>
      </c>
      <c r="BA2685" s="283" t="str">
        <f t="shared" si="326"/>
        <v/>
      </c>
      <c r="BD2685" s="254" t="str">
        <f>IF(W2685="","",IF(F2685="休日",AW2685,IF(F2685="法休",AW2685,VLOOKUP(F2685,カレンダマスタ!$Q$56:$R$69,2,FALSE))))</f>
        <v/>
      </c>
      <c r="BG2685" s="254" t="str">
        <f t="shared" si="321"/>
        <v/>
      </c>
      <c r="BH2685" s="254" t="str">
        <f>IF(AX2685="","",IF(P2685&lt;&gt;"","",IF(BG2685="CS","OK",IF(VLOOKUP(E2685,カレンダマスタ!$A$5:$D$381,4,FALSE)&gt;0,"",IF(OR(AX2685*24&gt;10.84,AZ2685*24&lt;14.5)=TRUE,"×","OK")))))</f>
        <v/>
      </c>
    </row>
    <row r="2686" spans="2:60">
      <c r="B2686" s="111"/>
      <c r="C2686" s="388" t="str">
        <f>IF(STEP!C2686&lt;&gt;"",STEP!C2686,"")</f>
        <v/>
      </c>
      <c r="D2686" s="389" t="str">
        <f>IF(STEP!D2686&lt;&gt;"",STEP!D2686,"")</f>
        <v/>
      </c>
      <c r="E2686" s="390" t="str">
        <f>IF(STEP!E2686&lt;&gt;"",STEP!E2686,"")</f>
        <v/>
      </c>
      <c r="F2686" s="259"/>
      <c r="G2686" s="266"/>
      <c r="H2686" s="260"/>
      <c r="I2686" s="260"/>
      <c r="J2686" s="260"/>
      <c r="K2686" s="260"/>
      <c r="L2686" s="260"/>
      <c r="M2686" s="260"/>
      <c r="N2686" s="260"/>
      <c r="O2686" s="260"/>
      <c r="P2686" s="260"/>
      <c r="Q2686" s="260"/>
      <c r="R2686" s="260"/>
      <c r="S2686" s="260"/>
      <c r="T2686" s="260"/>
      <c r="U2686" s="260"/>
      <c r="V2686" s="260"/>
      <c r="W2686" s="260"/>
      <c r="X2686" s="260"/>
      <c r="Y2686" s="260"/>
      <c r="Z2686" s="260"/>
      <c r="AA2686" s="260"/>
      <c r="AB2686" s="260"/>
      <c r="AC2686" s="260"/>
      <c r="AD2686" s="260"/>
      <c r="AE2686" s="261"/>
      <c r="AF2686" s="261"/>
      <c r="AG2686" s="261"/>
      <c r="AH2686" s="261"/>
      <c r="AI2686" s="261"/>
      <c r="AJ2686" s="261"/>
      <c r="AK2686" s="261"/>
      <c r="AL2686" s="261"/>
      <c r="AM2686" s="261"/>
      <c r="AN2686" s="261"/>
      <c r="AO2686" s="260"/>
      <c r="AP2686" s="260"/>
      <c r="AQ2686" s="260"/>
      <c r="AR2686" s="260"/>
      <c r="AS2686" s="260"/>
      <c r="AT2686" s="260"/>
      <c r="AU2686" s="260"/>
      <c r="AW2686" s="284" t="str">
        <f t="shared" si="322"/>
        <v/>
      </c>
      <c r="AX2686" s="284" t="str">
        <f t="shared" si="323"/>
        <v/>
      </c>
      <c r="AY2686" s="284" t="str">
        <f t="shared" si="324"/>
        <v/>
      </c>
      <c r="AZ2686" s="284" t="str">
        <f t="shared" si="325"/>
        <v/>
      </c>
      <c r="BA2686" s="284" t="str">
        <f t="shared" si="326"/>
        <v/>
      </c>
      <c r="BD2686" s="260" t="str">
        <f>IF(W2686="","",IF(F2686="休日",AW2686,IF(F2686="法休",AW2686,VLOOKUP(F2686,カレンダマスタ!$Q$56:$R$69,2,FALSE))))</f>
        <v/>
      </c>
      <c r="BG2686" s="260" t="str">
        <f t="shared" si="321"/>
        <v/>
      </c>
      <c r="BH2686" s="260" t="str">
        <f>IF(AX2686="","",IF(P2686&lt;&gt;"","",IF(BG2686="CS","OK",IF(VLOOKUP(E2686,カレンダマスタ!$A$5:$D$381,4,FALSE)&gt;0,"",IF(OR(AX2686*24&gt;10.84,AZ2686*24&lt;14.5)=TRUE,"×","OK")))))</f>
        <v/>
      </c>
    </row>
    <row r="2687" spans="2:60">
      <c r="B2687" s="111"/>
      <c r="C2687" s="391" t="str">
        <f>IF(STEP!C2687&lt;&gt;"",STEP!C2687,"")</f>
        <v/>
      </c>
      <c r="D2687" s="392" t="str">
        <f>IF(STEP!D2687&lt;&gt;"",STEP!D2687,"")</f>
        <v/>
      </c>
      <c r="E2687" s="393" t="str">
        <f>IF(STEP!E2687&lt;&gt;"",STEP!E2687,"")</f>
        <v/>
      </c>
      <c r="F2687" s="263"/>
      <c r="G2687" s="267"/>
      <c r="H2687" s="264"/>
      <c r="I2687" s="264"/>
      <c r="J2687" s="264"/>
      <c r="K2687" s="264"/>
      <c r="L2687" s="264"/>
      <c r="M2687" s="264"/>
      <c r="N2687" s="264"/>
      <c r="O2687" s="264"/>
      <c r="P2687" s="264"/>
      <c r="Q2687" s="264"/>
      <c r="R2687" s="264"/>
      <c r="S2687" s="264"/>
      <c r="T2687" s="264"/>
      <c r="U2687" s="264"/>
      <c r="V2687" s="264"/>
      <c r="W2687" s="264"/>
      <c r="X2687" s="264"/>
      <c r="Y2687" s="264"/>
      <c r="Z2687" s="264"/>
      <c r="AA2687" s="264"/>
      <c r="AB2687" s="264"/>
      <c r="AC2687" s="264"/>
      <c r="AD2687" s="264"/>
      <c r="AE2687" s="265"/>
      <c r="AF2687" s="265"/>
      <c r="AG2687" s="265"/>
      <c r="AH2687" s="265"/>
      <c r="AI2687" s="265"/>
      <c r="AJ2687" s="265"/>
      <c r="AK2687" s="265"/>
      <c r="AL2687" s="265"/>
      <c r="AM2687" s="265"/>
      <c r="AN2687" s="265"/>
      <c r="AO2687" s="264"/>
      <c r="AP2687" s="264"/>
      <c r="AQ2687" s="264"/>
      <c r="AR2687" s="264"/>
      <c r="AS2687" s="264"/>
      <c r="AT2687" s="264"/>
      <c r="AU2687" s="264"/>
      <c r="AW2687" s="285" t="str">
        <f t="shared" si="322"/>
        <v/>
      </c>
      <c r="AX2687" s="285" t="str">
        <f t="shared" si="323"/>
        <v/>
      </c>
      <c r="AY2687" s="285" t="str">
        <f t="shared" si="324"/>
        <v/>
      </c>
      <c r="AZ2687" s="285" t="str">
        <f t="shared" si="325"/>
        <v/>
      </c>
      <c r="BA2687" s="285" t="str">
        <f t="shared" si="326"/>
        <v/>
      </c>
      <c r="BD2687" s="264" t="str">
        <f>IF(W2687="","",IF(F2687="休日",AW2687,IF(F2687="法休",AW2687,VLOOKUP(F2687,カレンダマスタ!$Q$56:$R$69,2,FALSE))))</f>
        <v/>
      </c>
      <c r="BG2687" s="264" t="str">
        <f t="shared" si="321"/>
        <v/>
      </c>
      <c r="BH2687" s="264" t="str">
        <f>IF(AX2687="","",IF(P2687&lt;&gt;"","",IF(BG2687="CS","OK",IF(VLOOKUP(E2687,カレンダマスタ!$A$5:$D$381,4,FALSE)&gt;0,"",IF(OR(AX2687*24&gt;10.84,AZ2687*24&lt;14.5)=TRUE,"×","OK")))))</f>
        <v/>
      </c>
    </row>
    <row r="2688" spans="2:60">
      <c r="B2688" s="111"/>
      <c r="C2688" s="385" t="str">
        <f>IF(STEP!C2688&lt;&gt;"",STEP!C2688,"")</f>
        <v/>
      </c>
      <c r="D2688" s="386" t="str">
        <f>IF(STEP!D2688&lt;&gt;"",STEP!D2688,"")</f>
        <v/>
      </c>
      <c r="E2688" s="387" t="str">
        <f>IF(STEP!E2688&lt;&gt;"",STEP!E2688,"")</f>
        <v/>
      </c>
      <c r="F2688" s="253"/>
      <c r="G2688" s="252"/>
      <c r="H2688" s="254"/>
      <c r="I2688" s="254"/>
      <c r="J2688" s="254"/>
      <c r="K2688" s="254"/>
      <c r="L2688" s="254"/>
      <c r="M2688" s="254"/>
      <c r="N2688" s="254"/>
      <c r="O2688" s="254"/>
      <c r="P2688" s="254"/>
      <c r="Q2688" s="254"/>
      <c r="R2688" s="254"/>
      <c r="S2688" s="254"/>
      <c r="T2688" s="254"/>
      <c r="U2688" s="254"/>
      <c r="V2688" s="254"/>
      <c r="W2688" s="254"/>
      <c r="X2688" s="254"/>
      <c r="Y2688" s="254"/>
      <c r="Z2688" s="254"/>
      <c r="AA2688" s="254"/>
      <c r="AB2688" s="254"/>
      <c r="AC2688" s="254"/>
      <c r="AD2688" s="254"/>
      <c r="AE2688" s="255"/>
      <c r="AF2688" s="255"/>
      <c r="AG2688" s="255"/>
      <c r="AH2688" s="255"/>
      <c r="AI2688" s="255"/>
      <c r="AJ2688" s="255"/>
      <c r="AK2688" s="255"/>
      <c r="AL2688" s="255"/>
      <c r="AM2688" s="255"/>
      <c r="AN2688" s="255"/>
      <c r="AO2688" s="254"/>
      <c r="AP2688" s="254"/>
      <c r="AQ2688" s="254"/>
      <c r="AR2688" s="254"/>
      <c r="AS2688" s="254"/>
      <c r="AT2688" s="254"/>
      <c r="AU2688" s="254"/>
      <c r="AW2688" s="283" t="str">
        <f t="shared" si="322"/>
        <v/>
      </c>
      <c r="AX2688" s="283" t="str">
        <f t="shared" si="323"/>
        <v/>
      </c>
      <c r="AY2688" s="283" t="str">
        <f t="shared" si="324"/>
        <v/>
      </c>
      <c r="AZ2688" s="283" t="str">
        <f t="shared" si="325"/>
        <v/>
      </c>
      <c r="BA2688" s="283" t="str">
        <f t="shared" si="326"/>
        <v/>
      </c>
      <c r="BD2688" s="254" t="str">
        <f>IF(W2688="","",IF(F2688="休日",AW2688,IF(F2688="法休",AW2688,VLOOKUP(F2688,カレンダマスタ!$Q$56:$R$69,2,FALSE))))</f>
        <v/>
      </c>
      <c r="BG2688" s="503" t="str">
        <f t="shared" si="321"/>
        <v/>
      </c>
      <c r="BH2688" s="503" t="str">
        <f>IF(AX2688="","",IF(P2688&lt;&gt;"","",IF(BG2688="CS","OK",IF(VLOOKUP(E2688,カレンダマスタ!$A$5:$D$381,4,FALSE)&gt;0,"",IF(OR(AX2688*24&gt;10.84,AZ2688*24&lt;14.5)=TRUE,"×","OK")))))</f>
        <v/>
      </c>
    </row>
    <row r="2689" spans="2:60">
      <c r="B2689" s="111"/>
      <c r="C2689" s="385" t="str">
        <f>IF(STEP!C2689&lt;&gt;"",STEP!C2689,"")</f>
        <v/>
      </c>
      <c r="D2689" s="386" t="str">
        <f>IF(STEP!D2689&lt;&gt;"",STEP!D2689,"")</f>
        <v/>
      </c>
      <c r="E2689" s="387" t="str">
        <f>IF(STEP!E2689&lt;&gt;"",STEP!E2689,"")</f>
        <v/>
      </c>
      <c r="F2689" s="253"/>
      <c r="G2689" s="252"/>
      <c r="H2689" s="254"/>
      <c r="I2689" s="254"/>
      <c r="J2689" s="254"/>
      <c r="K2689" s="254"/>
      <c r="L2689" s="254"/>
      <c r="M2689" s="254"/>
      <c r="N2689" s="254"/>
      <c r="O2689" s="254"/>
      <c r="P2689" s="254"/>
      <c r="Q2689" s="254"/>
      <c r="R2689" s="254"/>
      <c r="S2689" s="254"/>
      <c r="T2689" s="254"/>
      <c r="U2689" s="254"/>
      <c r="V2689" s="254"/>
      <c r="W2689" s="254"/>
      <c r="X2689" s="254"/>
      <c r="Y2689" s="254"/>
      <c r="Z2689" s="254"/>
      <c r="AA2689" s="254"/>
      <c r="AB2689" s="254"/>
      <c r="AC2689" s="254"/>
      <c r="AD2689" s="254"/>
      <c r="AE2689" s="255"/>
      <c r="AF2689" s="255"/>
      <c r="AG2689" s="255"/>
      <c r="AH2689" s="255"/>
      <c r="AI2689" s="255"/>
      <c r="AJ2689" s="255"/>
      <c r="AK2689" s="255"/>
      <c r="AL2689" s="255"/>
      <c r="AM2689" s="255"/>
      <c r="AN2689" s="255"/>
      <c r="AO2689" s="254"/>
      <c r="AP2689" s="254"/>
      <c r="AQ2689" s="254"/>
      <c r="AR2689" s="254"/>
      <c r="AS2689" s="254"/>
      <c r="AT2689" s="254"/>
      <c r="AU2689" s="254"/>
      <c r="AW2689" s="283" t="str">
        <f t="shared" si="322"/>
        <v/>
      </c>
      <c r="AX2689" s="283" t="str">
        <f t="shared" si="323"/>
        <v/>
      </c>
      <c r="AY2689" s="283" t="str">
        <f t="shared" si="324"/>
        <v/>
      </c>
      <c r="AZ2689" s="283" t="str">
        <f t="shared" si="325"/>
        <v/>
      </c>
      <c r="BA2689" s="283" t="str">
        <f t="shared" si="326"/>
        <v/>
      </c>
      <c r="BD2689" s="254" t="str">
        <f>IF(W2689="","",IF(F2689="休日",AW2689,IF(F2689="法休",AW2689,VLOOKUP(F2689,カレンダマスタ!$Q$56:$R$69,2,FALSE))))</f>
        <v/>
      </c>
      <c r="BG2689" s="254" t="str">
        <f t="shared" si="321"/>
        <v/>
      </c>
      <c r="BH2689" s="254" t="str">
        <f>IF(AX2689="","",IF(P2689&lt;&gt;"","",IF(BG2689="CS","OK",IF(VLOOKUP(E2689,カレンダマスタ!$A$5:$D$381,4,FALSE)&gt;0,"",IF(OR(AX2689*24&gt;10.84,AZ2689*24&lt;14.5)=TRUE,"×","OK")))))</f>
        <v/>
      </c>
    </row>
    <row r="2690" spans="2:60">
      <c r="B2690" s="111"/>
      <c r="C2690" s="385" t="str">
        <f>IF(STEP!C2690&lt;&gt;"",STEP!C2690,"")</f>
        <v/>
      </c>
      <c r="D2690" s="386" t="str">
        <f>IF(STEP!D2690&lt;&gt;"",STEP!D2690,"")</f>
        <v/>
      </c>
      <c r="E2690" s="387" t="str">
        <f>IF(STEP!E2690&lt;&gt;"",STEP!E2690,"")</f>
        <v/>
      </c>
      <c r="F2690" s="253"/>
      <c r="G2690" s="252"/>
      <c r="H2690" s="254"/>
      <c r="I2690" s="254"/>
      <c r="J2690" s="254"/>
      <c r="K2690" s="254"/>
      <c r="L2690" s="254"/>
      <c r="M2690" s="254"/>
      <c r="N2690" s="254"/>
      <c r="O2690" s="254"/>
      <c r="P2690" s="254"/>
      <c r="Q2690" s="254"/>
      <c r="R2690" s="254"/>
      <c r="S2690" s="254"/>
      <c r="T2690" s="254"/>
      <c r="U2690" s="254"/>
      <c r="V2690" s="254"/>
      <c r="W2690" s="254"/>
      <c r="X2690" s="254"/>
      <c r="Y2690" s="254"/>
      <c r="Z2690" s="254"/>
      <c r="AA2690" s="254"/>
      <c r="AB2690" s="254"/>
      <c r="AC2690" s="254"/>
      <c r="AD2690" s="254"/>
      <c r="AE2690" s="255"/>
      <c r="AF2690" s="255"/>
      <c r="AG2690" s="255"/>
      <c r="AH2690" s="255"/>
      <c r="AI2690" s="255"/>
      <c r="AJ2690" s="255"/>
      <c r="AK2690" s="255"/>
      <c r="AL2690" s="255"/>
      <c r="AM2690" s="255"/>
      <c r="AN2690" s="255"/>
      <c r="AO2690" s="254"/>
      <c r="AP2690" s="254"/>
      <c r="AQ2690" s="254"/>
      <c r="AR2690" s="254"/>
      <c r="AS2690" s="254"/>
      <c r="AT2690" s="254"/>
      <c r="AU2690" s="254"/>
      <c r="AW2690" s="283" t="str">
        <f t="shared" si="322"/>
        <v/>
      </c>
      <c r="AX2690" s="283" t="str">
        <f t="shared" si="323"/>
        <v/>
      </c>
      <c r="AY2690" s="283" t="str">
        <f t="shared" si="324"/>
        <v/>
      </c>
      <c r="AZ2690" s="283" t="str">
        <f t="shared" si="325"/>
        <v/>
      </c>
      <c r="BA2690" s="283" t="str">
        <f t="shared" si="326"/>
        <v/>
      </c>
      <c r="BD2690" s="254" t="str">
        <f>IF(W2690="","",IF(F2690="休日",AW2690,IF(F2690="法休",AW2690,VLOOKUP(F2690,カレンダマスタ!$Q$56:$R$69,2,FALSE))))</f>
        <v/>
      </c>
      <c r="BG2690" s="254" t="str">
        <f t="shared" si="321"/>
        <v/>
      </c>
      <c r="BH2690" s="254" t="str">
        <f>IF(AX2690="","",IF(P2690&lt;&gt;"","",IF(BG2690="CS","OK",IF(VLOOKUP(E2690,カレンダマスタ!$A$5:$D$381,4,FALSE)&gt;0,"",IF(OR(AX2690*24&gt;10.84,AZ2690*24&lt;14.5)=TRUE,"×","OK")))))</f>
        <v/>
      </c>
    </row>
    <row r="2691" spans="2:60">
      <c r="B2691" s="111"/>
      <c r="C2691" s="385" t="str">
        <f>IF(STEP!C2691&lt;&gt;"",STEP!C2691,"")</f>
        <v/>
      </c>
      <c r="D2691" s="386" t="str">
        <f>IF(STEP!D2691&lt;&gt;"",STEP!D2691,"")</f>
        <v/>
      </c>
      <c r="E2691" s="387" t="str">
        <f>IF(STEP!E2691&lt;&gt;"",STEP!E2691,"")</f>
        <v/>
      </c>
      <c r="F2691" s="256"/>
      <c r="G2691" s="257"/>
      <c r="H2691" s="254"/>
      <c r="I2691" s="254"/>
      <c r="J2691" s="254"/>
      <c r="K2691" s="254"/>
      <c r="L2691" s="254"/>
      <c r="M2691" s="254"/>
      <c r="N2691" s="254"/>
      <c r="O2691" s="254"/>
      <c r="P2691" s="254"/>
      <c r="Q2691" s="254"/>
      <c r="R2691" s="254"/>
      <c r="S2691" s="254"/>
      <c r="T2691" s="254"/>
      <c r="U2691" s="254"/>
      <c r="V2691" s="254"/>
      <c r="W2691" s="254"/>
      <c r="X2691" s="254"/>
      <c r="Y2691" s="254"/>
      <c r="Z2691" s="254"/>
      <c r="AA2691" s="254"/>
      <c r="AB2691" s="254"/>
      <c r="AC2691" s="254"/>
      <c r="AD2691" s="254"/>
      <c r="AE2691" s="255"/>
      <c r="AF2691" s="255"/>
      <c r="AG2691" s="255"/>
      <c r="AH2691" s="255"/>
      <c r="AI2691" s="255"/>
      <c r="AJ2691" s="255"/>
      <c r="AK2691" s="255"/>
      <c r="AL2691" s="255"/>
      <c r="AM2691" s="255"/>
      <c r="AN2691" s="255"/>
      <c r="AO2691" s="254"/>
      <c r="AP2691" s="254"/>
      <c r="AQ2691" s="254"/>
      <c r="AR2691" s="254"/>
      <c r="AS2691" s="254"/>
      <c r="AT2691" s="254"/>
      <c r="AU2691" s="254"/>
      <c r="AW2691" s="283" t="str">
        <f t="shared" si="322"/>
        <v/>
      </c>
      <c r="AX2691" s="283" t="str">
        <f t="shared" si="323"/>
        <v/>
      </c>
      <c r="AY2691" s="283" t="str">
        <f t="shared" si="324"/>
        <v/>
      </c>
      <c r="AZ2691" s="283" t="str">
        <f t="shared" si="325"/>
        <v/>
      </c>
      <c r="BA2691" s="283" t="str">
        <f t="shared" si="326"/>
        <v/>
      </c>
      <c r="BD2691" s="254" t="str">
        <f>IF(W2691="","",IF(F2691="休日",AW2691,IF(F2691="法休",AW2691,VLOOKUP(F2691,カレンダマスタ!$Q$56:$R$69,2,FALSE))))</f>
        <v/>
      </c>
      <c r="BG2691" s="254" t="str">
        <f t="shared" si="321"/>
        <v/>
      </c>
      <c r="BH2691" s="254" t="str">
        <f>IF(AX2691="","",IF(P2691&lt;&gt;"","",IF(BG2691="CS","OK",IF(VLOOKUP(E2691,カレンダマスタ!$A$5:$D$381,4,FALSE)&gt;0,"",IF(OR(AX2691*24&gt;10.84,AZ2691*24&lt;14.5)=TRUE,"×","OK")))))</f>
        <v/>
      </c>
    </row>
    <row r="2692" spans="2:60">
      <c r="B2692" s="111"/>
      <c r="C2692" s="385" t="str">
        <f>IF(STEP!C2692&lt;&gt;"",STEP!C2692,"")</f>
        <v/>
      </c>
      <c r="D2692" s="386" t="str">
        <f>IF(STEP!D2692&lt;&gt;"",STEP!D2692,"")</f>
        <v/>
      </c>
      <c r="E2692" s="387" t="str">
        <f>IF(STEP!E2692&lt;&gt;"",STEP!E2692,"")</f>
        <v/>
      </c>
      <c r="F2692" s="256"/>
      <c r="G2692" s="257"/>
      <c r="H2692" s="254"/>
      <c r="I2692" s="254"/>
      <c r="J2692" s="254"/>
      <c r="K2692" s="254"/>
      <c r="L2692" s="254"/>
      <c r="M2692" s="254"/>
      <c r="N2692" s="254"/>
      <c r="O2692" s="254"/>
      <c r="P2692" s="254"/>
      <c r="Q2692" s="254"/>
      <c r="R2692" s="254"/>
      <c r="S2692" s="254"/>
      <c r="T2692" s="254"/>
      <c r="U2692" s="254"/>
      <c r="V2692" s="254"/>
      <c r="W2692" s="254"/>
      <c r="X2692" s="254"/>
      <c r="Y2692" s="254"/>
      <c r="Z2692" s="254"/>
      <c r="AA2692" s="254"/>
      <c r="AB2692" s="254"/>
      <c r="AC2692" s="254"/>
      <c r="AD2692" s="254"/>
      <c r="AE2692" s="255"/>
      <c r="AF2692" s="255"/>
      <c r="AG2692" s="255"/>
      <c r="AH2692" s="255"/>
      <c r="AI2692" s="255"/>
      <c r="AJ2692" s="255"/>
      <c r="AK2692" s="255"/>
      <c r="AL2692" s="255"/>
      <c r="AM2692" s="255"/>
      <c r="AN2692" s="255"/>
      <c r="AO2692" s="254"/>
      <c r="AP2692" s="254"/>
      <c r="AQ2692" s="254"/>
      <c r="AR2692" s="254"/>
      <c r="AS2692" s="254"/>
      <c r="AT2692" s="254"/>
      <c r="AU2692" s="254"/>
      <c r="AW2692" s="283" t="str">
        <f t="shared" si="322"/>
        <v/>
      </c>
      <c r="AX2692" s="283" t="str">
        <f t="shared" si="323"/>
        <v/>
      </c>
      <c r="AY2692" s="283" t="str">
        <f t="shared" si="324"/>
        <v/>
      </c>
      <c r="AZ2692" s="283" t="str">
        <f t="shared" si="325"/>
        <v/>
      </c>
      <c r="BA2692" s="283" t="str">
        <f t="shared" si="326"/>
        <v/>
      </c>
      <c r="BD2692" s="254" t="str">
        <f>IF(W2692="","",IF(F2692="休日",AW2692,IF(F2692="法休",AW2692,VLOOKUP(F2692,カレンダマスタ!$Q$56:$R$69,2,FALSE))))</f>
        <v/>
      </c>
      <c r="BG2692" s="254" t="str">
        <f t="shared" si="321"/>
        <v/>
      </c>
      <c r="BH2692" s="254" t="str">
        <f>IF(AX2692="","",IF(P2692&lt;&gt;"","",IF(BG2692="CS","OK",IF(VLOOKUP(E2692,カレンダマスタ!$A$5:$D$381,4,FALSE)&gt;0,"",IF(OR(AX2692*24&gt;10.84,AZ2692*24&lt;14.5)=TRUE,"×","OK")))))</f>
        <v/>
      </c>
    </row>
    <row r="2693" spans="2:60">
      <c r="B2693" s="111"/>
      <c r="C2693" s="388" t="str">
        <f>IF(STEP!C2693&lt;&gt;"",STEP!C2693,"")</f>
        <v/>
      </c>
      <c r="D2693" s="389" t="str">
        <f>IF(STEP!D2693&lt;&gt;"",STEP!D2693,"")</f>
        <v/>
      </c>
      <c r="E2693" s="390" t="str">
        <f>IF(STEP!E2693&lt;&gt;"",STEP!E2693,"")</f>
        <v/>
      </c>
      <c r="F2693" s="259"/>
      <c r="G2693" s="266"/>
      <c r="H2693" s="260"/>
      <c r="I2693" s="260"/>
      <c r="J2693" s="260"/>
      <c r="K2693" s="260"/>
      <c r="L2693" s="260"/>
      <c r="M2693" s="260"/>
      <c r="N2693" s="260"/>
      <c r="O2693" s="260"/>
      <c r="P2693" s="260"/>
      <c r="Q2693" s="260"/>
      <c r="R2693" s="260"/>
      <c r="S2693" s="260"/>
      <c r="T2693" s="260"/>
      <c r="U2693" s="260"/>
      <c r="V2693" s="260"/>
      <c r="W2693" s="260"/>
      <c r="X2693" s="260"/>
      <c r="Y2693" s="260"/>
      <c r="Z2693" s="260"/>
      <c r="AA2693" s="260"/>
      <c r="AB2693" s="260"/>
      <c r="AC2693" s="260"/>
      <c r="AD2693" s="260"/>
      <c r="AE2693" s="261"/>
      <c r="AF2693" s="261"/>
      <c r="AG2693" s="261"/>
      <c r="AH2693" s="261"/>
      <c r="AI2693" s="261"/>
      <c r="AJ2693" s="261"/>
      <c r="AK2693" s="261"/>
      <c r="AL2693" s="261"/>
      <c r="AM2693" s="261"/>
      <c r="AN2693" s="261"/>
      <c r="AO2693" s="260"/>
      <c r="AP2693" s="260"/>
      <c r="AQ2693" s="260"/>
      <c r="AR2693" s="260"/>
      <c r="AS2693" s="260"/>
      <c r="AT2693" s="260"/>
      <c r="AU2693" s="260"/>
      <c r="AW2693" s="284" t="str">
        <f t="shared" si="322"/>
        <v/>
      </c>
      <c r="AX2693" s="284" t="str">
        <f t="shared" si="323"/>
        <v/>
      </c>
      <c r="AY2693" s="284" t="str">
        <f t="shared" si="324"/>
        <v/>
      </c>
      <c r="AZ2693" s="284" t="str">
        <f t="shared" si="325"/>
        <v/>
      </c>
      <c r="BA2693" s="284" t="str">
        <f t="shared" si="326"/>
        <v/>
      </c>
      <c r="BD2693" s="260" t="str">
        <f>IF(W2693="","",IF(F2693="休日",AW2693,IF(F2693="法休",AW2693,VLOOKUP(F2693,カレンダマスタ!$Q$56:$R$69,2,FALSE))))</f>
        <v/>
      </c>
      <c r="BG2693" s="260" t="str">
        <f t="shared" si="321"/>
        <v/>
      </c>
      <c r="BH2693" s="260" t="str">
        <f>IF(AX2693="","",IF(P2693&lt;&gt;"","",IF(BG2693="CS","OK",IF(VLOOKUP(E2693,カレンダマスタ!$A$5:$D$381,4,FALSE)&gt;0,"",IF(OR(AX2693*24&gt;10.84,AZ2693*24&lt;14.5)=TRUE,"×","OK")))))</f>
        <v/>
      </c>
    </row>
    <row r="2694" spans="2:60">
      <c r="B2694" s="111"/>
      <c r="C2694" s="394" t="str">
        <f>IF(STEP!C2694&lt;&gt;"",STEP!C2694,"")</f>
        <v/>
      </c>
      <c r="D2694" s="395" t="str">
        <f>IF(STEP!D2694&lt;&gt;"",STEP!D2694,"")</f>
        <v/>
      </c>
      <c r="E2694" s="396" t="str">
        <f>IF(STEP!E2694&lt;&gt;"",STEP!E2694,"")</f>
        <v/>
      </c>
      <c r="F2694" s="269"/>
      <c r="G2694" s="268"/>
      <c r="H2694" s="270"/>
      <c r="I2694" s="270"/>
      <c r="J2694" s="270"/>
      <c r="K2694" s="270"/>
      <c r="L2694" s="270"/>
      <c r="M2694" s="270"/>
      <c r="N2694" s="270"/>
      <c r="O2694" s="270"/>
      <c r="P2694" s="270"/>
      <c r="Q2694" s="270"/>
      <c r="R2694" s="270"/>
      <c r="S2694" s="270"/>
      <c r="T2694" s="270"/>
      <c r="U2694" s="270"/>
      <c r="V2694" s="270"/>
      <c r="W2694" s="270"/>
      <c r="X2694" s="270"/>
      <c r="Y2694" s="270"/>
      <c r="Z2694" s="270"/>
      <c r="AA2694" s="270"/>
      <c r="AB2694" s="270"/>
      <c r="AC2694" s="270"/>
      <c r="AD2694" s="270"/>
      <c r="AE2694" s="271"/>
      <c r="AF2694" s="271"/>
      <c r="AG2694" s="271"/>
      <c r="AH2694" s="271"/>
      <c r="AI2694" s="271"/>
      <c r="AJ2694" s="271"/>
      <c r="AK2694" s="271"/>
      <c r="AL2694" s="271"/>
      <c r="AM2694" s="271"/>
      <c r="AN2694" s="271"/>
      <c r="AO2694" s="270"/>
      <c r="AP2694" s="270"/>
      <c r="AQ2694" s="270"/>
      <c r="AR2694" s="270"/>
      <c r="AS2694" s="270"/>
      <c r="AT2694" s="270"/>
      <c r="AU2694" s="270"/>
      <c r="AW2694" s="282" t="str">
        <f t="shared" si="322"/>
        <v/>
      </c>
      <c r="AX2694" s="282" t="str">
        <f t="shared" si="323"/>
        <v/>
      </c>
      <c r="AY2694" s="282" t="str">
        <f t="shared" si="324"/>
        <v/>
      </c>
      <c r="AZ2694" s="282" t="str">
        <f t="shared" si="325"/>
        <v/>
      </c>
      <c r="BA2694" s="282" t="str">
        <f t="shared" si="326"/>
        <v/>
      </c>
      <c r="BD2694" s="270" t="str">
        <f>IF(W2694="","",IF(F2694="休日",AW2694,IF(F2694="法休",AW2694,VLOOKUP(F2694,カレンダマスタ!$Q$56:$R$69,2,FALSE))))</f>
        <v/>
      </c>
      <c r="BG2694" s="270" t="str">
        <f t="shared" si="321"/>
        <v/>
      </c>
      <c r="BH2694" s="270" t="str">
        <f>IF(AX2694="","",IF(P2694&lt;&gt;"","",IF(BG2694="CS","OK",IF(VLOOKUP(E2694,カレンダマスタ!$A$5:$D$381,4,FALSE)&gt;0,"",IF(OR(AX2694*24&gt;10.84,AZ2694*24&lt;14.5)=TRUE,"×","OK")))))</f>
        <v/>
      </c>
    </row>
    <row r="2695" spans="2:60">
      <c r="B2695" s="111"/>
      <c r="C2695" s="385" t="str">
        <f>IF(STEP!C2695&lt;&gt;"",STEP!C2695,"")</f>
        <v/>
      </c>
      <c r="D2695" s="386" t="str">
        <f>IF(STEP!D2695&lt;&gt;"",STEP!D2695,"")</f>
        <v/>
      </c>
      <c r="E2695" s="387" t="str">
        <f>IF(STEP!E2695&lt;&gt;"",STEP!E2695,"")</f>
        <v/>
      </c>
      <c r="F2695" s="253"/>
      <c r="G2695" s="252"/>
      <c r="H2695" s="254"/>
      <c r="I2695" s="254"/>
      <c r="J2695" s="254"/>
      <c r="K2695" s="254"/>
      <c r="L2695" s="254"/>
      <c r="M2695" s="254"/>
      <c r="N2695" s="254"/>
      <c r="O2695" s="254"/>
      <c r="P2695" s="254"/>
      <c r="Q2695" s="254"/>
      <c r="R2695" s="254"/>
      <c r="S2695" s="254"/>
      <c r="T2695" s="254"/>
      <c r="U2695" s="254"/>
      <c r="V2695" s="254"/>
      <c r="W2695" s="254"/>
      <c r="X2695" s="254"/>
      <c r="Y2695" s="254"/>
      <c r="Z2695" s="254"/>
      <c r="AA2695" s="254"/>
      <c r="AB2695" s="254"/>
      <c r="AC2695" s="254"/>
      <c r="AD2695" s="254"/>
      <c r="AE2695" s="255"/>
      <c r="AF2695" s="255"/>
      <c r="AG2695" s="255"/>
      <c r="AH2695" s="255"/>
      <c r="AI2695" s="255"/>
      <c r="AJ2695" s="255"/>
      <c r="AK2695" s="255"/>
      <c r="AL2695" s="255"/>
      <c r="AM2695" s="255"/>
      <c r="AN2695" s="255"/>
      <c r="AO2695" s="254"/>
      <c r="AP2695" s="254"/>
      <c r="AQ2695" s="254"/>
      <c r="AR2695" s="254"/>
      <c r="AS2695" s="254"/>
      <c r="AT2695" s="254"/>
      <c r="AU2695" s="254"/>
      <c r="AW2695" s="283" t="str">
        <f t="shared" si="322"/>
        <v/>
      </c>
      <c r="AX2695" s="283" t="str">
        <f t="shared" si="323"/>
        <v/>
      </c>
      <c r="AY2695" s="283" t="str">
        <f t="shared" si="324"/>
        <v/>
      </c>
      <c r="AZ2695" s="283" t="str">
        <f t="shared" si="325"/>
        <v/>
      </c>
      <c r="BA2695" s="283" t="str">
        <f t="shared" si="326"/>
        <v/>
      </c>
      <c r="BD2695" s="254" t="str">
        <f>IF(W2695="","",IF(F2695="休日",AW2695,IF(F2695="法休",AW2695,VLOOKUP(F2695,カレンダマスタ!$Q$56:$R$69,2,FALSE))))</f>
        <v/>
      </c>
      <c r="BG2695" s="254" t="str">
        <f t="shared" si="321"/>
        <v/>
      </c>
      <c r="BH2695" s="254" t="str">
        <f>IF(AX2695="","",IF(P2695&lt;&gt;"","",IF(BG2695="CS","OK",IF(VLOOKUP(E2695,カレンダマスタ!$A$5:$D$381,4,FALSE)&gt;0,"",IF(OR(AX2695*24&gt;10.84,AZ2695*24&lt;14.5)=TRUE,"×","OK")))))</f>
        <v/>
      </c>
    </row>
    <row r="2696" spans="2:60">
      <c r="B2696" s="111"/>
      <c r="C2696" s="397" t="str">
        <f>IF(STEP!C2696&lt;&gt;"",STEP!C2696,"")</f>
        <v/>
      </c>
      <c r="D2696" s="398" t="str">
        <f>IF(STEP!D2696&lt;&gt;"",STEP!D2696,"")</f>
        <v/>
      </c>
      <c r="E2696" s="399" t="str">
        <f>IF(STEP!E2696&lt;&gt;"",STEP!E2696,"")</f>
        <v/>
      </c>
      <c r="F2696" s="273"/>
      <c r="G2696" s="272"/>
      <c r="H2696" s="274"/>
      <c r="I2696" s="274"/>
      <c r="J2696" s="274"/>
      <c r="K2696" s="274"/>
      <c r="L2696" s="274"/>
      <c r="M2696" s="274"/>
      <c r="N2696" s="274"/>
      <c r="O2696" s="274"/>
      <c r="P2696" s="274"/>
      <c r="Q2696" s="274"/>
      <c r="R2696" s="274"/>
      <c r="S2696" s="274"/>
      <c r="T2696" s="274"/>
      <c r="U2696" s="274"/>
      <c r="V2696" s="274"/>
      <c r="W2696" s="274"/>
      <c r="X2696" s="274"/>
      <c r="Y2696" s="274"/>
      <c r="Z2696" s="274"/>
      <c r="AA2696" s="274"/>
      <c r="AB2696" s="274"/>
      <c r="AC2696" s="274"/>
      <c r="AD2696" s="274"/>
      <c r="AE2696" s="275"/>
      <c r="AF2696" s="275"/>
      <c r="AG2696" s="275"/>
      <c r="AH2696" s="275"/>
      <c r="AI2696" s="275"/>
      <c r="AJ2696" s="275"/>
      <c r="AK2696" s="275"/>
      <c r="AL2696" s="275"/>
      <c r="AM2696" s="275"/>
      <c r="AN2696" s="275"/>
      <c r="AO2696" s="274"/>
      <c r="AP2696" s="274"/>
      <c r="AQ2696" s="274"/>
      <c r="AR2696" s="274"/>
      <c r="AS2696" s="274"/>
      <c r="AT2696" s="274"/>
      <c r="AU2696" s="274"/>
      <c r="AW2696" s="286" t="str">
        <f t="shared" si="322"/>
        <v/>
      </c>
      <c r="AX2696" s="286" t="str">
        <f t="shared" si="323"/>
        <v/>
      </c>
      <c r="AY2696" s="286" t="str">
        <f t="shared" si="324"/>
        <v/>
      </c>
      <c r="AZ2696" s="286" t="str">
        <f t="shared" si="325"/>
        <v/>
      </c>
      <c r="BA2696" s="286" t="str">
        <f t="shared" si="326"/>
        <v/>
      </c>
      <c r="BD2696" s="274" t="str">
        <f>IF(W2696="","",IF(F2696="休日",AW2696,IF(F2696="法休",AW2696,VLOOKUP(F2696,カレンダマスタ!$Q$56:$R$69,2,FALSE))))</f>
        <v/>
      </c>
      <c r="BG2696" s="274" t="str">
        <f t="shared" si="321"/>
        <v/>
      </c>
      <c r="BH2696" s="274" t="str">
        <f>IF(AX2696="","",IF(P2696&lt;&gt;"","",IF(BG2696="CS","OK",IF(VLOOKUP(E2696,カレンダマスタ!$A$5:$D$381,4,FALSE)&gt;0,"",IF(OR(AX2696*24&gt;10.84,AZ2696*24&lt;14.5)=TRUE,"×","OK")))))</f>
        <v/>
      </c>
    </row>
    <row r="2697" spans="2:60">
      <c r="B2697" s="111"/>
      <c r="C2697" s="397" t="str">
        <f>IF(STEP!C2697&lt;&gt;"",STEP!C2697,"")</f>
        <v/>
      </c>
      <c r="D2697" s="398" t="str">
        <f>IF(STEP!D2697&lt;&gt;"",STEP!D2697,"")</f>
        <v/>
      </c>
      <c r="E2697" s="399" t="str">
        <f>IF(STEP!E2697&lt;&gt;"",STEP!E2697,"")</f>
        <v/>
      </c>
      <c r="F2697" s="273"/>
      <c r="G2697" s="272"/>
      <c r="H2697" s="274"/>
      <c r="I2697" s="274"/>
      <c r="J2697" s="274"/>
      <c r="K2697" s="274"/>
      <c r="L2697" s="274"/>
      <c r="M2697" s="274"/>
      <c r="N2697" s="274"/>
      <c r="O2697" s="274"/>
      <c r="P2697" s="274"/>
      <c r="Q2697" s="274"/>
      <c r="R2697" s="274"/>
      <c r="S2697" s="274"/>
      <c r="T2697" s="274"/>
      <c r="U2697" s="274"/>
      <c r="V2697" s="274"/>
      <c r="W2697" s="274"/>
      <c r="X2697" s="274"/>
      <c r="Y2697" s="274"/>
      <c r="Z2697" s="274"/>
      <c r="AA2697" s="274"/>
      <c r="AB2697" s="274"/>
      <c r="AC2697" s="274"/>
      <c r="AD2697" s="274"/>
      <c r="AE2697" s="275"/>
      <c r="AF2697" s="275"/>
      <c r="AG2697" s="275"/>
      <c r="AH2697" s="275"/>
      <c r="AI2697" s="275"/>
      <c r="AJ2697" s="275"/>
      <c r="AK2697" s="275"/>
      <c r="AL2697" s="275"/>
      <c r="AM2697" s="275"/>
      <c r="AN2697" s="275"/>
      <c r="AO2697" s="274"/>
      <c r="AP2697" s="274"/>
      <c r="AQ2697" s="274"/>
      <c r="AR2697" s="274"/>
      <c r="AS2697" s="274"/>
      <c r="AT2697" s="274"/>
      <c r="AU2697" s="274"/>
      <c r="AW2697" s="286" t="str">
        <f t="shared" si="322"/>
        <v/>
      </c>
      <c r="AX2697" s="286" t="str">
        <f t="shared" si="323"/>
        <v/>
      </c>
      <c r="AY2697" s="286" t="str">
        <f t="shared" si="324"/>
        <v/>
      </c>
      <c r="AZ2697" s="286" t="str">
        <f t="shared" si="325"/>
        <v/>
      </c>
      <c r="BA2697" s="286" t="str">
        <f t="shared" si="326"/>
        <v/>
      </c>
      <c r="BD2697" s="274" t="str">
        <f>IF(W2697="","",IF(F2697="休日",AW2697,IF(F2697="法休",AW2697,VLOOKUP(F2697,カレンダマスタ!$Q$56:$R$69,2,FALSE))))</f>
        <v/>
      </c>
      <c r="BG2697" s="274" t="str">
        <f t="shared" si="321"/>
        <v/>
      </c>
      <c r="BH2697" s="274" t="str">
        <f>IF(AX2697="","",IF(P2697&lt;&gt;"","",IF(BG2697="CS","OK",IF(VLOOKUP(E2697,カレンダマスタ!$A$5:$D$381,4,FALSE)&gt;0,"",IF(OR(AX2697*24&gt;10.84,AZ2697*24&lt;14.5)=TRUE,"×","OK")))))</f>
        <v/>
      </c>
    </row>
    <row r="2698" spans="2:60">
      <c r="B2698" s="111"/>
      <c r="C2698" s="397" t="str">
        <f>IF(STEP!C2698&lt;&gt;"",STEP!C2698,"")</f>
        <v/>
      </c>
      <c r="D2698" s="398" t="str">
        <f>IF(STEP!D2698&lt;&gt;"",STEP!D2698,"")</f>
        <v/>
      </c>
      <c r="E2698" s="399" t="str">
        <f>IF(STEP!E2698&lt;&gt;"",STEP!E2698,"")</f>
        <v/>
      </c>
      <c r="F2698" s="273"/>
      <c r="G2698" s="272"/>
      <c r="H2698" s="274"/>
      <c r="I2698" s="274"/>
      <c r="J2698" s="274"/>
      <c r="K2698" s="274"/>
      <c r="L2698" s="274"/>
      <c r="M2698" s="274"/>
      <c r="N2698" s="274"/>
      <c r="O2698" s="274"/>
      <c r="P2698" s="274"/>
      <c r="Q2698" s="274"/>
      <c r="R2698" s="274"/>
      <c r="S2698" s="274"/>
      <c r="T2698" s="274"/>
      <c r="U2698" s="274"/>
      <c r="V2698" s="274"/>
      <c r="W2698" s="274"/>
      <c r="X2698" s="274"/>
      <c r="Y2698" s="274"/>
      <c r="Z2698" s="274"/>
      <c r="AA2698" s="274"/>
      <c r="AB2698" s="274"/>
      <c r="AC2698" s="274"/>
      <c r="AD2698" s="274"/>
      <c r="AE2698" s="275"/>
      <c r="AF2698" s="275"/>
      <c r="AG2698" s="275"/>
      <c r="AH2698" s="275"/>
      <c r="AI2698" s="275"/>
      <c r="AJ2698" s="275"/>
      <c r="AK2698" s="275"/>
      <c r="AL2698" s="275"/>
      <c r="AM2698" s="275"/>
      <c r="AN2698" s="275"/>
      <c r="AO2698" s="274"/>
      <c r="AP2698" s="274"/>
      <c r="AQ2698" s="274"/>
      <c r="AR2698" s="274"/>
      <c r="AS2698" s="274"/>
      <c r="AT2698" s="274"/>
      <c r="AU2698" s="274"/>
      <c r="AW2698" s="286" t="str">
        <f t="shared" si="322"/>
        <v/>
      </c>
      <c r="AX2698" s="286" t="str">
        <f t="shared" si="323"/>
        <v/>
      </c>
      <c r="AY2698" s="286" t="str">
        <f t="shared" si="324"/>
        <v/>
      </c>
      <c r="AZ2698" s="286" t="str">
        <f t="shared" si="325"/>
        <v/>
      </c>
      <c r="BA2698" s="286" t="str">
        <f t="shared" si="326"/>
        <v/>
      </c>
      <c r="BD2698" s="274" t="str">
        <f>IF(W2698="","",IF(F2698="休日",AW2698,IF(F2698="法休",AW2698,VLOOKUP(F2698,カレンダマスタ!$Q$56:$R$69,2,FALSE))))</f>
        <v/>
      </c>
      <c r="BG2698" s="274" t="str">
        <f t="shared" si="321"/>
        <v/>
      </c>
      <c r="BH2698" s="274" t="str">
        <f>IF(AX2698="","",IF(P2698&lt;&gt;"","",IF(BG2698="CS","OK",IF(VLOOKUP(E2698,カレンダマスタ!$A$5:$D$381,4,FALSE)&gt;0,"",IF(OR(AX2698*24&gt;10.84,AZ2698*24&lt;14.5)=TRUE,"×","OK")))))</f>
        <v/>
      </c>
    </row>
    <row r="2699" spans="2:60">
      <c r="B2699" s="111"/>
      <c r="C2699" s="397" t="str">
        <f>IF(STEP!C2699&lt;&gt;"",STEP!C2699,"")</f>
        <v/>
      </c>
      <c r="D2699" s="398" t="str">
        <f>IF(STEP!D2699&lt;&gt;"",STEP!D2699,"")</f>
        <v/>
      </c>
      <c r="E2699" s="399" t="str">
        <f>IF(STEP!E2699&lt;&gt;"",STEP!E2699,"")</f>
        <v/>
      </c>
      <c r="F2699" s="273"/>
      <c r="G2699" s="272"/>
      <c r="H2699" s="274"/>
      <c r="I2699" s="274"/>
      <c r="J2699" s="274"/>
      <c r="K2699" s="274"/>
      <c r="L2699" s="274"/>
      <c r="M2699" s="274"/>
      <c r="N2699" s="274"/>
      <c r="O2699" s="274"/>
      <c r="P2699" s="274"/>
      <c r="Q2699" s="274"/>
      <c r="R2699" s="274"/>
      <c r="S2699" s="274"/>
      <c r="T2699" s="274"/>
      <c r="U2699" s="274"/>
      <c r="V2699" s="274"/>
      <c r="W2699" s="274"/>
      <c r="X2699" s="274"/>
      <c r="Y2699" s="274"/>
      <c r="Z2699" s="274"/>
      <c r="AA2699" s="274"/>
      <c r="AB2699" s="274"/>
      <c r="AC2699" s="274"/>
      <c r="AD2699" s="274"/>
      <c r="AE2699" s="275"/>
      <c r="AF2699" s="275"/>
      <c r="AG2699" s="275"/>
      <c r="AH2699" s="275"/>
      <c r="AI2699" s="275"/>
      <c r="AJ2699" s="275"/>
      <c r="AK2699" s="275"/>
      <c r="AL2699" s="275"/>
      <c r="AM2699" s="275"/>
      <c r="AN2699" s="275"/>
      <c r="AO2699" s="274"/>
      <c r="AP2699" s="274"/>
      <c r="AQ2699" s="274"/>
      <c r="AR2699" s="274"/>
      <c r="AS2699" s="274"/>
      <c r="AT2699" s="274"/>
      <c r="AU2699" s="274"/>
      <c r="AW2699" s="286" t="str">
        <f t="shared" si="322"/>
        <v/>
      </c>
      <c r="AX2699" s="286" t="str">
        <f t="shared" si="323"/>
        <v/>
      </c>
      <c r="AY2699" s="286" t="str">
        <f t="shared" si="324"/>
        <v/>
      </c>
      <c r="AZ2699" s="286" t="str">
        <f t="shared" si="325"/>
        <v/>
      </c>
      <c r="BA2699" s="286" t="str">
        <f t="shared" si="326"/>
        <v/>
      </c>
      <c r="BD2699" s="274" t="str">
        <f>IF(W2699="","",IF(F2699="休日",AW2699,IF(F2699="法休",AW2699,VLOOKUP(F2699,カレンダマスタ!$Q$56:$R$69,2,FALSE))))</f>
        <v/>
      </c>
      <c r="BG2699" s="274" t="str">
        <f t="shared" si="321"/>
        <v/>
      </c>
      <c r="BH2699" s="274" t="str">
        <f>IF(AX2699="","",IF(P2699&lt;&gt;"","",IF(BG2699="CS","OK",IF(VLOOKUP(E2699,カレンダマスタ!$A$5:$D$381,4,FALSE)&gt;0,"",IF(OR(AX2699*24&gt;10.84,AZ2699*24&lt;14.5)=TRUE,"×","OK")))))</f>
        <v/>
      </c>
    </row>
    <row r="2700" spans="2:60" ht="13.8" thickBot="1">
      <c r="B2700" s="161"/>
      <c r="C2700" s="400" t="str">
        <f>IF(STEP!C2700&lt;&gt;"",STEP!C2700,"")</f>
        <v/>
      </c>
      <c r="D2700" s="401" t="str">
        <f>IF(STEP!D2700&lt;&gt;"",STEP!D2700,"")</f>
        <v/>
      </c>
      <c r="E2700" s="402" t="str">
        <f>IF(STEP!E2700&lt;&gt;"",STEP!E2700,"")</f>
        <v/>
      </c>
      <c r="F2700" s="277"/>
      <c r="G2700" s="276"/>
      <c r="H2700" s="278"/>
      <c r="I2700" s="278"/>
      <c r="J2700" s="278"/>
      <c r="K2700" s="278"/>
      <c r="L2700" s="278"/>
      <c r="M2700" s="278"/>
      <c r="N2700" s="278"/>
      <c r="O2700" s="278"/>
      <c r="P2700" s="278"/>
      <c r="Q2700" s="278"/>
      <c r="R2700" s="278"/>
      <c r="S2700" s="278"/>
      <c r="T2700" s="278"/>
      <c r="U2700" s="278"/>
      <c r="V2700" s="278"/>
      <c r="W2700" s="278"/>
      <c r="X2700" s="278"/>
      <c r="Y2700" s="278"/>
      <c r="Z2700" s="278"/>
      <c r="AA2700" s="278"/>
      <c r="AB2700" s="278"/>
      <c r="AC2700" s="278"/>
      <c r="AD2700" s="278"/>
      <c r="AE2700" s="279"/>
      <c r="AF2700" s="279"/>
      <c r="AG2700" s="279"/>
      <c r="AH2700" s="279"/>
      <c r="AI2700" s="279"/>
      <c r="AJ2700" s="279"/>
      <c r="AK2700" s="279"/>
      <c r="AL2700" s="279"/>
      <c r="AM2700" s="279"/>
      <c r="AN2700" s="279"/>
      <c r="AO2700" s="278"/>
      <c r="AP2700" s="278"/>
      <c r="AQ2700" s="278"/>
      <c r="AR2700" s="278"/>
      <c r="AS2700" s="278"/>
      <c r="AT2700" s="278"/>
      <c r="AU2700" s="278"/>
      <c r="AW2700" s="287" t="str">
        <f t="shared" si="322"/>
        <v/>
      </c>
      <c r="AX2700" s="287" t="str">
        <f t="shared" si="323"/>
        <v/>
      </c>
      <c r="AY2700" s="287" t="str">
        <f t="shared" si="324"/>
        <v/>
      </c>
      <c r="AZ2700" s="287" t="str">
        <f t="shared" si="325"/>
        <v/>
      </c>
      <c r="BA2700" s="287" t="str">
        <f t="shared" si="326"/>
        <v/>
      </c>
      <c r="BD2700" s="278" t="str">
        <f>IF(W2700="","",IF(F2700="休日",AW2700,IF(F2700="法休",AW2700,VLOOKUP(F2700,カレンダマスタ!$Q$56:$R$69,2,FALSE))))</f>
        <v/>
      </c>
      <c r="BG2700" s="278" t="str">
        <f t="shared" si="321"/>
        <v/>
      </c>
      <c r="BH2700" s="278" t="str">
        <f>IF(AX2700="","",IF(P2700&lt;&gt;"","",IF(BG2700="CS","OK",IF(VLOOKUP(E2700,カレンダマスタ!$A$5:$D$381,4,FALSE)&gt;0,"",IF(OR(AX2700*24&gt;10.84,AZ2700*24&lt;14.5)=TRUE,"×","OK")))))</f>
        <v/>
      </c>
    </row>
    <row r="2701" spans="2:60">
      <c r="B2701" s="365"/>
      <c r="C2701" s="366"/>
      <c r="D2701" s="367"/>
      <c r="E2701" s="368"/>
      <c r="F2701" s="367"/>
      <c r="G2701" s="366"/>
      <c r="H2701" s="369"/>
      <c r="I2701" s="369"/>
      <c r="J2701" s="369"/>
      <c r="K2701" s="369"/>
      <c r="L2701" s="369"/>
      <c r="M2701" s="369"/>
      <c r="N2701" s="369"/>
      <c r="O2701" s="369"/>
      <c r="P2701" s="369"/>
      <c r="Q2701" s="369"/>
      <c r="R2701" s="369"/>
      <c r="S2701" s="369"/>
      <c r="T2701" s="369"/>
      <c r="U2701" s="369"/>
      <c r="V2701" s="369"/>
      <c r="W2701" s="369"/>
      <c r="X2701" s="369"/>
      <c r="Y2701" s="369"/>
      <c r="Z2701" s="369"/>
      <c r="AA2701" s="369"/>
      <c r="AB2701" s="369"/>
      <c r="AC2701" s="369"/>
      <c r="AD2701" s="369"/>
      <c r="AE2701" s="370"/>
      <c r="AF2701" s="370"/>
      <c r="AG2701" s="370"/>
      <c r="AH2701" s="370"/>
      <c r="AI2701" s="370"/>
      <c r="AJ2701" s="370"/>
      <c r="AK2701" s="370"/>
      <c r="AL2701" s="370"/>
      <c r="AM2701" s="370"/>
      <c r="AN2701" s="370"/>
      <c r="AO2701" s="369"/>
      <c r="AP2701" s="369"/>
      <c r="AQ2701" s="369"/>
      <c r="AR2701" s="369"/>
      <c r="AS2701" s="369"/>
      <c r="AT2701" s="369"/>
      <c r="AU2701" s="369"/>
      <c r="AW2701" s="363"/>
      <c r="AX2701" s="363"/>
      <c r="AY2701" s="363"/>
      <c r="AZ2701" s="363"/>
      <c r="BA2701" s="363"/>
      <c r="BD2701" s="369" t="str">
        <f>IF(W2701="","",IF(F2701="休日",AW2701,IF(F2701="法休",AW2701,VLOOKUP(F2701,カレンダマスタ!$Q$56:$R$69,2,FALSE))))</f>
        <v/>
      </c>
      <c r="BG2701" s="369"/>
      <c r="BH2701" s="369"/>
    </row>
    <row r="2702" spans="2:60">
      <c r="B2702" s="362"/>
      <c r="C2702" s="371"/>
      <c r="D2702" s="372"/>
      <c r="E2702" s="373"/>
      <c r="F2702" s="372"/>
      <c r="G2702" s="371"/>
      <c r="H2702" s="374"/>
      <c r="I2702" s="374"/>
      <c r="J2702" s="374"/>
      <c r="K2702" s="374"/>
      <c r="L2702" s="374"/>
      <c r="M2702" s="374"/>
      <c r="N2702" s="374"/>
      <c r="O2702" s="374"/>
      <c r="P2702" s="374"/>
      <c r="Q2702" s="374"/>
      <c r="R2702" s="374"/>
      <c r="S2702" s="374"/>
      <c r="T2702" s="374"/>
      <c r="U2702" s="374"/>
      <c r="V2702" s="374"/>
      <c r="W2702" s="374"/>
      <c r="X2702" s="374"/>
      <c r="Y2702" s="374"/>
      <c r="Z2702" s="374"/>
      <c r="AA2702" s="374"/>
      <c r="AB2702" s="374"/>
      <c r="AC2702" s="374"/>
      <c r="AD2702" s="374"/>
      <c r="AE2702" s="375"/>
      <c r="AF2702" s="375"/>
      <c r="AG2702" s="375"/>
      <c r="AH2702" s="375"/>
      <c r="AI2702" s="375"/>
      <c r="AJ2702" s="375"/>
      <c r="AK2702" s="375"/>
      <c r="AL2702" s="375"/>
      <c r="AM2702" s="375"/>
      <c r="AN2702" s="375"/>
      <c r="AO2702" s="374"/>
      <c r="AP2702" s="374"/>
      <c r="AQ2702" s="374"/>
      <c r="AR2702" s="374"/>
      <c r="AS2702" s="374"/>
      <c r="AT2702" s="374"/>
      <c r="AU2702" s="374"/>
      <c r="AW2702" s="363"/>
      <c r="AX2702" s="363"/>
      <c r="AY2702" s="363"/>
      <c r="AZ2702" s="363"/>
      <c r="BA2702" s="363"/>
      <c r="BD2702" s="374" t="str">
        <f>IF(W2702="","",IF(F2702="休日",AW2702,IF(F2702="法休",AW2702,VLOOKUP(F2702,カレンダマスタ!$Q$56:$R$69,2,FALSE))))</f>
        <v/>
      </c>
      <c r="BG2702" s="374"/>
      <c r="BH2702" s="374"/>
    </row>
    <row r="2703" spans="2:60">
      <c r="B2703" s="362"/>
      <c r="C2703" s="371"/>
      <c r="D2703" s="372"/>
      <c r="E2703" s="373"/>
      <c r="F2703" s="372"/>
      <c r="G2703" s="371"/>
      <c r="H2703" s="374"/>
      <c r="I2703" s="374"/>
      <c r="J2703" s="374"/>
      <c r="K2703" s="374"/>
      <c r="L2703" s="374"/>
      <c r="M2703" s="374"/>
      <c r="N2703" s="374"/>
      <c r="O2703" s="374"/>
      <c r="P2703" s="374"/>
      <c r="Q2703" s="374"/>
      <c r="R2703" s="374"/>
      <c r="S2703" s="374"/>
      <c r="T2703" s="374"/>
      <c r="U2703" s="374"/>
      <c r="V2703" s="374"/>
      <c r="W2703" s="374"/>
      <c r="X2703" s="374"/>
      <c r="Y2703" s="374"/>
      <c r="Z2703" s="374"/>
      <c r="AA2703" s="374"/>
      <c r="AB2703" s="374"/>
      <c r="AC2703" s="374"/>
      <c r="AD2703" s="374"/>
      <c r="AE2703" s="375"/>
      <c r="AF2703" s="375"/>
      <c r="AG2703" s="375"/>
      <c r="AH2703" s="375"/>
      <c r="AI2703" s="375"/>
      <c r="AJ2703" s="375"/>
      <c r="AK2703" s="375"/>
      <c r="AL2703" s="375"/>
      <c r="AM2703" s="375"/>
      <c r="AN2703" s="375"/>
      <c r="AO2703" s="374"/>
      <c r="AP2703" s="374"/>
      <c r="AQ2703" s="374"/>
      <c r="AR2703" s="374"/>
      <c r="AS2703" s="374"/>
      <c r="AT2703" s="374"/>
      <c r="AU2703" s="374"/>
      <c r="AW2703" s="363"/>
      <c r="AX2703" s="363"/>
      <c r="AY2703" s="363"/>
      <c r="AZ2703" s="363"/>
      <c r="BA2703" s="363"/>
      <c r="BD2703" s="374" t="str">
        <f>IF(W2703="","",IF(F2703="休日",AW2703,IF(F2703="法休",AW2703,VLOOKUP(F2703,カレンダマスタ!$Q$56:$R$69,2,FALSE))))</f>
        <v/>
      </c>
      <c r="BG2703" s="374"/>
      <c r="BH2703" s="374"/>
    </row>
    <row r="2704" spans="2:60">
      <c r="B2704" s="362"/>
      <c r="C2704" s="371"/>
      <c r="D2704" s="372"/>
      <c r="E2704" s="373"/>
      <c r="F2704" s="372"/>
      <c r="G2704" s="371"/>
      <c r="H2704" s="374"/>
      <c r="I2704" s="374"/>
      <c r="J2704" s="374"/>
      <c r="K2704" s="374"/>
      <c r="L2704" s="374"/>
      <c r="M2704" s="374"/>
      <c r="N2704" s="374"/>
      <c r="O2704" s="374"/>
      <c r="P2704" s="374"/>
      <c r="Q2704" s="374"/>
      <c r="R2704" s="374"/>
      <c r="S2704" s="374"/>
      <c r="T2704" s="374"/>
      <c r="U2704" s="374"/>
      <c r="V2704" s="374"/>
      <c r="W2704" s="374"/>
      <c r="X2704" s="374"/>
      <c r="Y2704" s="374"/>
      <c r="Z2704" s="374"/>
      <c r="AA2704" s="374"/>
      <c r="AB2704" s="374"/>
      <c r="AC2704" s="374"/>
      <c r="AD2704" s="374"/>
      <c r="AE2704" s="375"/>
      <c r="AF2704" s="375"/>
      <c r="AG2704" s="375"/>
      <c r="AH2704" s="375"/>
      <c r="AI2704" s="375"/>
      <c r="AJ2704" s="375"/>
      <c r="AK2704" s="375"/>
      <c r="AL2704" s="375"/>
      <c r="AM2704" s="375"/>
      <c r="AN2704" s="375"/>
      <c r="AO2704" s="374"/>
      <c r="AP2704" s="374"/>
      <c r="AQ2704" s="374"/>
      <c r="AR2704" s="374"/>
      <c r="AS2704" s="374"/>
      <c r="AT2704" s="374"/>
      <c r="AU2704" s="374"/>
      <c r="AW2704" s="363"/>
      <c r="AX2704" s="363"/>
      <c r="AY2704" s="363"/>
      <c r="AZ2704" s="363"/>
      <c r="BA2704" s="363"/>
      <c r="BD2704" s="374" t="str">
        <f>IF(W2704="","",IF(F2704="休日",AW2704,IF(F2704="法休",AW2704,VLOOKUP(F2704,カレンダマスタ!$Q$56:$R$69,2,FALSE))))</f>
        <v/>
      </c>
      <c r="BG2704" s="374"/>
      <c r="BH2704" s="374"/>
    </row>
    <row r="2705" spans="2:60">
      <c r="B2705" s="362"/>
      <c r="C2705" s="371"/>
      <c r="D2705" s="372"/>
      <c r="E2705" s="373"/>
      <c r="F2705" s="372"/>
      <c r="G2705" s="371"/>
      <c r="H2705" s="374"/>
      <c r="I2705" s="374"/>
      <c r="J2705" s="374"/>
      <c r="K2705" s="374"/>
      <c r="L2705" s="374"/>
      <c r="M2705" s="374"/>
      <c r="N2705" s="374"/>
      <c r="O2705" s="374"/>
      <c r="P2705" s="374"/>
      <c r="Q2705" s="374"/>
      <c r="R2705" s="374"/>
      <c r="S2705" s="374"/>
      <c r="T2705" s="374"/>
      <c r="U2705" s="374"/>
      <c r="V2705" s="374"/>
      <c r="W2705" s="374"/>
      <c r="X2705" s="374"/>
      <c r="Y2705" s="374"/>
      <c r="Z2705" s="374"/>
      <c r="AA2705" s="374"/>
      <c r="AB2705" s="374"/>
      <c r="AC2705" s="374"/>
      <c r="AD2705" s="374"/>
      <c r="AE2705" s="375"/>
      <c r="AF2705" s="375"/>
      <c r="AG2705" s="375"/>
      <c r="AH2705" s="375"/>
      <c r="AI2705" s="375"/>
      <c r="AJ2705" s="375"/>
      <c r="AK2705" s="375"/>
      <c r="AL2705" s="375"/>
      <c r="AM2705" s="375"/>
      <c r="AN2705" s="375"/>
      <c r="AO2705" s="374"/>
      <c r="AP2705" s="374"/>
      <c r="AQ2705" s="374"/>
      <c r="AR2705" s="374"/>
      <c r="AS2705" s="374"/>
      <c r="AT2705" s="374"/>
      <c r="AU2705" s="374"/>
      <c r="AW2705" s="363"/>
      <c r="AX2705" s="363"/>
      <c r="AY2705" s="363"/>
      <c r="AZ2705" s="363"/>
      <c r="BA2705" s="363"/>
      <c r="BD2705" s="374" t="str">
        <f>IF(W2705="","",IF(F2705="休日",AW2705,IF(F2705="法休",AW2705,VLOOKUP(F2705,カレンダマスタ!$Q$56:$R$69,2,FALSE))))</f>
        <v/>
      </c>
      <c r="BG2705" s="374"/>
      <c r="BH2705" s="374"/>
    </row>
    <row r="2706" spans="2:60">
      <c r="B2706" s="362"/>
      <c r="C2706" s="371"/>
      <c r="D2706" s="372"/>
      <c r="E2706" s="373"/>
      <c r="F2706" s="372"/>
      <c r="G2706" s="371"/>
      <c r="H2706" s="374"/>
      <c r="I2706" s="374"/>
      <c r="J2706" s="374"/>
      <c r="K2706" s="374"/>
      <c r="L2706" s="374"/>
      <c r="M2706" s="374"/>
      <c r="N2706" s="374"/>
      <c r="O2706" s="374"/>
      <c r="P2706" s="374"/>
      <c r="Q2706" s="374"/>
      <c r="R2706" s="374"/>
      <c r="S2706" s="374"/>
      <c r="T2706" s="374"/>
      <c r="U2706" s="374"/>
      <c r="V2706" s="374"/>
      <c r="W2706" s="374"/>
      <c r="X2706" s="374"/>
      <c r="Y2706" s="374"/>
      <c r="Z2706" s="374"/>
      <c r="AA2706" s="374"/>
      <c r="AB2706" s="374"/>
      <c r="AC2706" s="374"/>
      <c r="AD2706" s="374"/>
      <c r="AE2706" s="375"/>
      <c r="AF2706" s="375"/>
      <c r="AG2706" s="375"/>
      <c r="AH2706" s="375"/>
      <c r="AI2706" s="375"/>
      <c r="AJ2706" s="375"/>
      <c r="AK2706" s="375"/>
      <c r="AL2706" s="375"/>
      <c r="AM2706" s="375"/>
      <c r="AN2706" s="375"/>
      <c r="AO2706" s="374"/>
      <c r="AP2706" s="374"/>
      <c r="AQ2706" s="374"/>
      <c r="AR2706" s="374"/>
      <c r="AS2706" s="374"/>
      <c r="AT2706" s="374"/>
      <c r="AU2706" s="374"/>
      <c r="AW2706" s="363"/>
      <c r="AX2706" s="363"/>
      <c r="AY2706" s="363"/>
      <c r="AZ2706" s="363"/>
      <c r="BA2706" s="363"/>
      <c r="BD2706" s="374" t="str">
        <f>IF(W2706="","",IF(F2706="休日",AW2706,IF(F2706="法休",AW2706,VLOOKUP(F2706,カレンダマスタ!$Q$56:$R$69,2,FALSE))))</f>
        <v/>
      </c>
      <c r="BG2706" s="374"/>
      <c r="BH2706" s="374"/>
    </row>
    <row r="2707" spans="2:60">
      <c r="B2707" s="362"/>
      <c r="C2707" s="371"/>
      <c r="D2707" s="372"/>
      <c r="E2707" s="373"/>
      <c r="F2707" s="372"/>
      <c r="G2707" s="371"/>
      <c r="H2707" s="374"/>
      <c r="I2707" s="374"/>
      <c r="J2707" s="374"/>
      <c r="K2707" s="374"/>
      <c r="L2707" s="374"/>
      <c r="M2707" s="374"/>
      <c r="N2707" s="374"/>
      <c r="O2707" s="374"/>
      <c r="P2707" s="374"/>
      <c r="Q2707" s="374"/>
      <c r="R2707" s="374"/>
      <c r="S2707" s="374"/>
      <c r="T2707" s="374"/>
      <c r="U2707" s="374"/>
      <c r="V2707" s="374"/>
      <c r="W2707" s="374"/>
      <c r="X2707" s="374"/>
      <c r="Y2707" s="374"/>
      <c r="Z2707" s="374"/>
      <c r="AA2707" s="374"/>
      <c r="AB2707" s="374"/>
      <c r="AC2707" s="374"/>
      <c r="AD2707" s="374"/>
      <c r="AE2707" s="375"/>
      <c r="AF2707" s="375"/>
      <c r="AG2707" s="375"/>
      <c r="AH2707" s="375"/>
      <c r="AI2707" s="375"/>
      <c r="AJ2707" s="375"/>
      <c r="AK2707" s="375"/>
      <c r="AL2707" s="375"/>
      <c r="AM2707" s="375"/>
      <c r="AN2707" s="375"/>
      <c r="AO2707" s="374"/>
      <c r="AP2707" s="374"/>
      <c r="AQ2707" s="374"/>
      <c r="AR2707" s="374"/>
      <c r="AS2707" s="374"/>
      <c r="AT2707" s="374"/>
      <c r="AU2707" s="374"/>
      <c r="AW2707" s="363"/>
      <c r="AX2707" s="363"/>
      <c r="AY2707" s="363"/>
      <c r="AZ2707" s="363"/>
      <c r="BA2707" s="363"/>
      <c r="BD2707" s="374" t="str">
        <f>IF(W2707="","",IF(F2707="休日",AW2707,IF(F2707="法休",AW2707,VLOOKUP(F2707,カレンダマスタ!$Q$56:$R$69,2,FALSE))))</f>
        <v/>
      </c>
      <c r="BG2707" s="374"/>
      <c r="BH2707" s="374"/>
    </row>
    <row r="2708" spans="2:60">
      <c r="B2708" s="362"/>
      <c r="C2708" s="371"/>
      <c r="D2708" s="372"/>
      <c r="E2708" s="373"/>
      <c r="F2708" s="372"/>
      <c r="G2708" s="371"/>
      <c r="H2708" s="374"/>
      <c r="I2708" s="374"/>
      <c r="J2708" s="374"/>
      <c r="K2708" s="374"/>
      <c r="L2708" s="374"/>
      <c r="M2708" s="374"/>
      <c r="N2708" s="374"/>
      <c r="O2708" s="374"/>
      <c r="P2708" s="374"/>
      <c r="Q2708" s="374"/>
      <c r="R2708" s="374"/>
      <c r="S2708" s="374"/>
      <c r="T2708" s="374"/>
      <c r="U2708" s="374"/>
      <c r="V2708" s="374"/>
      <c r="W2708" s="374"/>
      <c r="X2708" s="374"/>
      <c r="Y2708" s="374"/>
      <c r="Z2708" s="374"/>
      <c r="AA2708" s="374"/>
      <c r="AB2708" s="374"/>
      <c r="AC2708" s="374"/>
      <c r="AD2708" s="374"/>
      <c r="AE2708" s="375"/>
      <c r="AF2708" s="375"/>
      <c r="AG2708" s="375"/>
      <c r="AH2708" s="375"/>
      <c r="AI2708" s="375"/>
      <c r="AJ2708" s="375"/>
      <c r="AK2708" s="375"/>
      <c r="AL2708" s="375"/>
      <c r="AM2708" s="375"/>
      <c r="AN2708" s="375"/>
      <c r="AO2708" s="374"/>
      <c r="AP2708" s="374"/>
      <c r="AQ2708" s="374"/>
      <c r="AR2708" s="374"/>
      <c r="AS2708" s="374"/>
      <c r="AT2708" s="374"/>
      <c r="AU2708" s="374"/>
      <c r="AW2708" s="363"/>
      <c r="AX2708" s="363"/>
      <c r="AY2708" s="363"/>
      <c r="AZ2708" s="363"/>
      <c r="BA2708" s="363"/>
      <c r="BD2708" s="374" t="str">
        <f>IF(W2708="","",IF(F2708="休日",AW2708,IF(F2708="法休",AW2708,VLOOKUP(F2708,カレンダマスタ!$Q$56:$R$69,2,FALSE))))</f>
        <v/>
      </c>
      <c r="BG2708" s="374"/>
      <c r="BH2708" s="374"/>
    </row>
    <row r="2709" spans="2:60">
      <c r="B2709" s="362"/>
      <c r="C2709" s="371"/>
      <c r="D2709" s="372"/>
      <c r="E2709" s="373"/>
      <c r="F2709" s="372"/>
      <c r="G2709" s="371"/>
      <c r="H2709" s="374"/>
      <c r="I2709" s="374"/>
      <c r="J2709" s="374"/>
      <c r="K2709" s="374"/>
      <c r="L2709" s="374"/>
      <c r="M2709" s="374"/>
      <c r="N2709" s="374"/>
      <c r="O2709" s="374"/>
      <c r="P2709" s="374"/>
      <c r="Q2709" s="374"/>
      <c r="R2709" s="374"/>
      <c r="S2709" s="374"/>
      <c r="T2709" s="374"/>
      <c r="U2709" s="374"/>
      <c r="V2709" s="374"/>
      <c r="W2709" s="374"/>
      <c r="X2709" s="374"/>
      <c r="Y2709" s="374"/>
      <c r="Z2709" s="374"/>
      <c r="AA2709" s="374"/>
      <c r="AB2709" s="374"/>
      <c r="AC2709" s="374"/>
      <c r="AD2709" s="374"/>
      <c r="AE2709" s="375"/>
      <c r="AF2709" s="375"/>
      <c r="AG2709" s="375"/>
      <c r="AH2709" s="375"/>
      <c r="AI2709" s="375"/>
      <c r="AJ2709" s="375"/>
      <c r="AK2709" s="375"/>
      <c r="AL2709" s="375"/>
      <c r="AM2709" s="375"/>
      <c r="AN2709" s="375"/>
      <c r="AO2709" s="374"/>
      <c r="AP2709" s="374"/>
      <c r="AQ2709" s="374"/>
      <c r="AR2709" s="374"/>
      <c r="AS2709" s="374"/>
      <c r="AT2709" s="374"/>
      <c r="AU2709" s="374"/>
      <c r="AW2709" s="363"/>
      <c r="AX2709" s="363"/>
      <c r="AY2709" s="363"/>
      <c r="AZ2709" s="363"/>
      <c r="BA2709" s="363"/>
      <c r="BD2709" s="374" t="str">
        <f>IF(W2709="","",IF(F2709="休日",AW2709,IF(F2709="法休",AW2709,VLOOKUP(F2709,カレンダマスタ!$Q$56:$R$69,2,FALSE))))</f>
        <v/>
      </c>
      <c r="BG2709" s="374"/>
      <c r="BH2709" s="374"/>
    </row>
    <row r="2710" spans="2:60" ht="13.8" thickBot="1">
      <c r="B2710" s="376"/>
      <c r="C2710" s="377"/>
      <c r="D2710" s="378"/>
      <c r="E2710" s="379"/>
      <c r="F2710" s="378"/>
      <c r="G2710" s="377"/>
      <c r="H2710" s="380"/>
      <c r="I2710" s="380"/>
      <c r="J2710" s="380"/>
      <c r="K2710" s="380"/>
      <c r="L2710" s="380"/>
      <c r="M2710" s="380"/>
      <c r="N2710" s="380"/>
      <c r="O2710" s="380"/>
      <c r="P2710" s="380"/>
      <c r="Q2710" s="380"/>
      <c r="R2710" s="380"/>
      <c r="S2710" s="380"/>
      <c r="T2710" s="380"/>
      <c r="U2710" s="380"/>
      <c r="V2710" s="380"/>
      <c r="W2710" s="380"/>
      <c r="X2710" s="380"/>
      <c r="Y2710" s="380"/>
      <c r="Z2710" s="380"/>
      <c r="AA2710" s="380"/>
      <c r="AB2710" s="380"/>
      <c r="AC2710" s="380"/>
      <c r="AD2710" s="380"/>
      <c r="AE2710" s="381"/>
      <c r="AF2710" s="381"/>
      <c r="AG2710" s="381"/>
      <c r="AH2710" s="381"/>
      <c r="AI2710" s="381"/>
      <c r="AJ2710" s="381"/>
      <c r="AK2710" s="381"/>
      <c r="AL2710" s="381"/>
      <c r="AM2710" s="381"/>
      <c r="AN2710" s="381"/>
      <c r="AO2710" s="380"/>
      <c r="AP2710" s="380"/>
      <c r="AQ2710" s="380"/>
      <c r="AR2710" s="380"/>
      <c r="AS2710" s="380"/>
      <c r="AT2710" s="380"/>
      <c r="AU2710" s="380"/>
      <c r="AW2710" s="364"/>
      <c r="AX2710" s="364"/>
      <c r="AY2710" s="364"/>
      <c r="AZ2710" s="364"/>
      <c r="BA2710" s="364"/>
      <c r="BD2710" s="380" t="str">
        <f>IF(W2710="","",IF(F2710="休日",AW2710,IF(F2710="法休",AW2710,VLOOKUP(F2710,カレンダマスタ!$Q$56:$R$69,2,FALSE))))</f>
        <v/>
      </c>
      <c r="BG2710" s="380"/>
      <c r="BH2710" s="380"/>
    </row>
    <row r="2711" spans="2:60">
      <c r="B2711" s="176"/>
      <c r="C2711" s="382" t="str">
        <f>IF(STEP!C2711&lt;&gt;"",STEP!C2711,"")</f>
        <v/>
      </c>
      <c r="D2711" s="383" t="str">
        <f>IF(STEP!D2711&lt;&gt;"",STEP!D2711,"")</f>
        <v/>
      </c>
      <c r="E2711" s="384" t="str">
        <f>IF(STEP!E2711&lt;&gt;"",STEP!E2711,"")</f>
        <v/>
      </c>
      <c r="F2711" s="248"/>
      <c r="G2711" s="249"/>
      <c r="H2711" s="250"/>
      <c r="I2711" s="250"/>
      <c r="J2711" s="250"/>
      <c r="K2711" s="250"/>
      <c r="L2711" s="250"/>
      <c r="M2711" s="250"/>
      <c r="N2711" s="250"/>
      <c r="O2711" s="250"/>
      <c r="P2711" s="250"/>
      <c r="Q2711" s="250"/>
      <c r="R2711" s="250"/>
      <c r="S2711" s="250"/>
      <c r="T2711" s="250"/>
      <c r="U2711" s="250"/>
      <c r="V2711" s="250"/>
      <c r="W2711" s="250"/>
      <c r="X2711" s="250"/>
      <c r="Y2711" s="250"/>
      <c r="Z2711" s="250"/>
      <c r="AA2711" s="250"/>
      <c r="AB2711" s="250"/>
      <c r="AC2711" s="250"/>
      <c r="AD2711" s="250"/>
      <c r="AE2711" s="251"/>
      <c r="AF2711" s="251"/>
      <c r="AG2711" s="251"/>
      <c r="AH2711" s="251"/>
      <c r="AI2711" s="251"/>
      <c r="AJ2711" s="251"/>
      <c r="AK2711" s="251"/>
      <c r="AL2711" s="251"/>
      <c r="AM2711" s="251"/>
      <c r="AN2711" s="251"/>
      <c r="AO2711" s="250"/>
      <c r="AP2711" s="250"/>
      <c r="AQ2711" s="250"/>
      <c r="AR2711" s="250"/>
      <c r="AS2711" s="250"/>
      <c r="AT2711" s="250"/>
      <c r="AU2711" s="250"/>
      <c r="AW2711" s="282" t="str">
        <f t="shared" ref="AW2711:AW2745" si="327">IF(W2711&lt;&gt;"",IF(W2711&lt;&gt;"",CEILING(IF(J2711&lt;&gt;"",J2711,I2711),$AY$8),""),"")</f>
        <v/>
      </c>
      <c r="AX2711" s="282" t="str">
        <f t="shared" ref="AX2711:AX2745" si="328">IF(W2711&lt;&gt;"",IF(W2711&lt;&gt;"",IF(OR(K2711="早出",AND(BD2711&lt;AW2711,K2711&lt;&gt;"有償遅刻")),AW2711,BD2711),""),"")</f>
        <v/>
      </c>
      <c r="AY2711" s="282" t="str">
        <f t="shared" ref="AY2711:AY2745" si="329">IF(W2711&lt;&gt;"",FLOOR(IF(N2711&lt;&gt;"",N2711,M2711),$AY$8),"")</f>
        <v/>
      </c>
      <c r="AZ2711" s="282" t="str">
        <f t="shared" ref="AZ2711:AZ2745" si="330">IF(W2711&lt;&gt;"",IF(AY2711&lt;&gt;0,AY2711-AR2711,L2711-AR2711),"")</f>
        <v/>
      </c>
      <c r="BA2711" s="282" t="str">
        <f t="shared" ref="BA2711:BA2745" si="331">IF(W2711&lt;&gt;"",W2711,"")</f>
        <v/>
      </c>
      <c r="BD2711" s="250" t="str">
        <f>IF(W2711="","",IF(F2711="休日",AW2711,IF(F2711="法休",AW2711,VLOOKUP(F2711,カレンダマスタ!$Q$56:$R$69,2,FALSE))))</f>
        <v/>
      </c>
      <c r="BG2711" s="250" t="str">
        <f>STEP!AF2711</f>
        <v/>
      </c>
      <c r="BH2711" s="250" t="str">
        <f>IF(AX2711="","",IF(P2711&lt;&gt;"","",IF(BG2711="CS","OK",IF(VLOOKUP(E2711,カレンダマスタ!$A$5:$D$381,4,FALSE)&gt;0,"",IF(OR(AX2711*24&gt;10.84,AZ2711*24&lt;14.5)=TRUE,"×","OK")))))</f>
        <v/>
      </c>
    </row>
    <row r="2712" spans="2:60">
      <c r="B2712" s="111"/>
      <c r="C2712" s="385" t="str">
        <f>IF(STEP!C2712&lt;&gt;"",STEP!C2712,"")</f>
        <v/>
      </c>
      <c r="D2712" s="386" t="str">
        <f>IF(STEP!D2712&lt;&gt;"",STEP!D2712,"")</f>
        <v/>
      </c>
      <c r="E2712" s="387" t="str">
        <f>IF(STEP!E2712&lt;&gt;"",STEP!E2712,"")</f>
        <v/>
      </c>
      <c r="F2712" s="253"/>
      <c r="G2712" s="252"/>
      <c r="H2712" s="254"/>
      <c r="I2712" s="254"/>
      <c r="J2712" s="254"/>
      <c r="K2712" s="254"/>
      <c r="L2712" s="254"/>
      <c r="M2712" s="254"/>
      <c r="N2712" s="254"/>
      <c r="O2712" s="254"/>
      <c r="P2712" s="254"/>
      <c r="Q2712" s="254"/>
      <c r="R2712" s="254"/>
      <c r="S2712" s="254"/>
      <c r="T2712" s="254"/>
      <c r="U2712" s="254"/>
      <c r="V2712" s="254"/>
      <c r="W2712" s="254"/>
      <c r="X2712" s="254"/>
      <c r="Y2712" s="254"/>
      <c r="Z2712" s="254"/>
      <c r="AA2712" s="254"/>
      <c r="AB2712" s="254"/>
      <c r="AC2712" s="254"/>
      <c r="AD2712" s="254"/>
      <c r="AE2712" s="255"/>
      <c r="AF2712" s="255"/>
      <c r="AG2712" s="255"/>
      <c r="AH2712" s="255"/>
      <c r="AI2712" s="255"/>
      <c r="AJ2712" s="255"/>
      <c r="AK2712" s="255"/>
      <c r="AL2712" s="255"/>
      <c r="AM2712" s="255"/>
      <c r="AN2712" s="255"/>
      <c r="AO2712" s="254"/>
      <c r="AP2712" s="254"/>
      <c r="AQ2712" s="254"/>
      <c r="AR2712" s="254"/>
      <c r="AS2712" s="254"/>
      <c r="AT2712" s="254"/>
      <c r="AU2712" s="254"/>
      <c r="AW2712" s="283" t="str">
        <f t="shared" si="327"/>
        <v/>
      </c>
      <c r="AX2712" s="283" t="str">
        <f t="shared" si="328"/>
        <v/>
      </c>
      <c r="AY2712" s="283" t="str">
        <f t="shared" si="329"/>
        <v/>
      </c>
      <c r="AZ2712" s="283" t="str">
        <f t="shared" si="330"/>
        <v/>
      </c>
      <c r="BA2712" s="283" t="str">
        <f t="shared" si="331"/>
        <v/>
      </c>
      <c r="BD2712" s="254" t="str">
        <f>IF(W2712="","",IF(F2712="休日",AW2712,IF(F2712="法休",AW2712,VLOOKUP(F2712,カレンダマスタ!$Q$56:$R$69,2,FALSE))))</f>
        <v/>
      </c>
      <c r="BG2712" s="254" t="str">
        <f t="shared" ref="BG2712:BG2775" si="332">BG2711</f>
        <v/>
      </c>
      <c r="BH2712" s="254" t="str">
        <f>IF(AX2712="","",IF(P2712&lt;&gt;"","",IF(BG2712="CS","OK",IF(VLOOKUP(E2712,カレンダマスタ!$A$5:$D$381,4,FALSE)&gt;0,"",IF(OR(AX2712*24&gt;10.84,AZ2712*24&lt;14.5)=TRUE,"×","OK")))))</f>
        <v/>
      </c>
    </row>
    <row r="2713" spans="2:60">
      <c r="B2713" s="111"/>
      <c r="C2713" s="385" t="str">
        <f>IF(STEP!C2713&lt;&gt;"",STEP!C2713,"")</f>
        <v/>
      </c>
      <c r="D2713" s="386" t="str">
        <f>IF(STEP!D2713&lt;&gt;"",STEP!D2713,"")</f>
        <v/>
      </c>
      <c r="E2713" s="387" t="str">
        <f>IF(STEP!E2713&lt;&gt;"",STEP!E2713,"")</f>
        <v/>
      </c>
      <c r="F2713" s="253"/>
      <c r="G2713" s="252"/>
      <c r="H2713" s="254"/>
      <c r="I2713" s="254"/>
      <c r="J2713" s="254"/>
      <c r="K2713" s="254"/>
      <c r="L2713" s="254"/>
      <c r="M2713" s="254"/>
      <c r="N2713" s="254"/>
      <c r="O2713" s="254"/>
      <c r="P2713" s="254"/>
      <c r="Q2713" s="254"/>
      <c r="R2713" s="254"/>
      <c r="S2713" s="254"/>
      <c r="T2713" s="254"/>
      <c r="U2713" s="254"/>
      <c r="V2713" s="254"/>
      <c r="W2713" s="254"/>
      <c r="X2713" s="254"/>
      <c r="Y2713" s="254"/>
      <c r="Z2713" s="254"/>
      <c r="AA2713" s="254"/>
      <c r="AB2713" s="254"/>
      <c r="AC2713" s="254"/>
      <c r="AD2713" s="254"/>
      <c r="AE2713" s="255"/>
      <c r="AF2713" s="255"/>
      <c r="AG2713" s="255"/>
      <c r="AH2713" s="255"/>
      <c r="AI2713" s="255"/>
      <c r="AJ2713" s="255"/>
      <c r="AK2713" s="255"/>
      <c r="AL2713" s="255"/>
      <c r="AM2713" s="255"/>
      <c r="AN2713" s="255"/>
      <c r="AO2713" s="254"/>
      <c r="AP2713" s="254"/>
      <c r="AQ2713" s="254"/>
      <c r="AR2713" s="254"/>
      <c r="AS2713" s="254"/>
      <c r="AT2713" s="254"/>
      <c r="AU2713" s="254"/>
      <c r="AW2713" s="283" t="str">
        <f t="shared" si="327"/>
        <v/>
      </c>
      <c r="AX2713" s="283" t="str">
        <f t="shared" si="328"/>
        <v/>
      </c>
      <c r="AY2713" s="283" t="str">
        <f t="shared" si="329"/>
        <v/>
      </c>
      <c r="AZ2713" s="283" t="str">
        <f t="shared" si="330"/>
        <v/>
      </c>
      <c r="BA2713" s="283" t="str">
        <f t="shared" si="331"/>
        <v/>
      </c>
      <c r="BD2713" s="254" t="str">
        <f>IF(W2713="","",IF(F2713="休日",AW2713,IF(F2713="法休",AW2713,VLOOKUP(F2713,カレンダマスタ!$Q$56:$R$69,2,FALSE))))</f>
        <v/>
      </c>
      <c r="BG2713" s="254" t="str">
        <f t="shared" si="332"/>
        <v/>
      </c>
      <c r="BH2713" s="254" t="str">
        <f>IF(AX2713="","",IF(P2713&lt;&gt;"","",IF(BG2713="CS","OK",IF(VLOOKUP(E2713,カレンダマスタ!$A$5:$D$381,4,FALSE)&gt;0,"",IF(OR(AX2713*24&gt;10.84,AZ2713*24&lt;14.5)=TRUE,"×","OK")))))</f>
        <v/>
      </c>
    </row>
    <row r="2714" spans="2:60">
      <c r="B2714" s="111"/>
      <c r="C2714" s="385" t="str">
        <f>IF(STEP!C2714&lt;&gt;"",STEP!C2714,"")</f>
        <v/>
      </c>
      <c r="D2714" s="386" t="str">
        <f>IF(STEP!D2714&lt;&gt;"",STEP!D2714,"")</f>
        <v/>
      </c>
      <c r="E2714" s="387" t="str">
        <f>IF(STEP!E2714&lt;&gt;"",STEP!E2714,"")</f>
        <v/>
      </c>
      <c r="F2714" s="256"/>
      <c r="G2714" s="257"/>
      <c r="H2714" s="254"/>
      <c r="I2714" s="254"/>
      <c r="J2714" s="254"/>
      <c r="K2714" s="254"/>
      <c r="L2714" s="254"/>
      <c r="M2714" s="254"/>
      <c r="N2714" s="254"/>
      <c r="O2714" s="254"/>
      <c r="P2714" s="254"/>
      <c r="Q2714" s="254"/>
      <c r="R2714" s="254"/>
      <c r="S2714" s="254"/>
      <c r="T2714" s="254"/>
      <c r="U2714" s="254"/>
      <c r="V2714" s="254"/>
      <c r="W2714" s="254"/>
      <c r="X2714" s="254"/>
      <c r="Y2714" s="254"/>
      <c r="Z2714" s="254"/>
      <c r="AA2714" s="254"/>
      <c r="AB2714" s="254"/>
      <c r="AC2714" s="254"/>
      <c r="AD2714" s="254"/>
      <c r="AE2714" s="255"/>
      <c r="AF2714" s="255"/>
      <c r="AG2714" s="255"/>
      <c r="AH2714" s="255"/>
      <c r="AI2714" s="255"/>
      <c r="AJ2714" s="255"/>
      <c r="AK2714" s="255"/>
      <c r="AL2714" s="255"/>
      <c r="AM2714" s="255"/>
      <c r="AN2714" s="255"/>
      <c r="AO2714" s="254"/>
      <c r="AP2714" s="254"/>
      <c r="AQ2714" s="254"/>
      <c r="AR2714" s="254"/>
      <c r="AS2714" s="254"/>
      <c r="AT2714" s="254"/>
      <c r="AU2714" s="254"/>
      <c r="AW2714" s="283" t="str">
        <f t="shared" si="327"/>
        <v/>
      </c>
      <c r="AX2714" s="283" t="str">
        <f t="shared" si="328"/>
        <v/>
      </c>
      <c r="AY2714" s="283" t="str">
        <f t="shared" si="329"/>
        <v/>
      </c>
      <c r="AZ2714" s="283" t="str">
        <f t="shared" si="330"/>
        <v/>
      </c>
      <c r="BA2714" s="283" t="str">
        <f t="shared" si="331"/>
        <v/>
      </c>
      <c r="BD2714" s="254" t="str">
        <f>IF(W2714="","",IF(F2714="休日",AW2714,IF(F2714="法休",AW2714,VLOOKUP(F2714,カレンダマスタ!$Q$56:$R$69,2,FALSE))))</f>
        <v/>
      </c>
      <c r="BG2714" s="254" t="str">
        <f t="shared" si="332"/>
        <v/>
      </c>
      <c r="BH2714" s="254" t="str">
        <f>IF(AX2714="","",IF(P2714&lt;&gt;"","",IF(BG2714="CS","OK",IF(VLOOKUP(E2714,カレンダマスタ!$A$5:$D$381,4,FALSE)&gt;0,"",IF(OR(AX2714*24&gt;10.84,AZ2714*24&lt;14.5)=TRUE,"×","OK")))))</f>
        <v/>
      </c>
    </row>
    <row r="2715" spans="2:60">
      <c r="B2715" s="111"/>
      <c r="C2715" s="385" t="str">
        <f>IF(STEP!C2715&lt;&gt;"",STEP!C2715,"")</f>
        <v/>
      </c>
      <c r="D2715" s="386" t="str">
        <f>IF(STEP!D2715&lt;&gt;"",STEP!D2715,"")</f>
        <v/>
      </c>
      <c r="E2715" s="387" t="str">
        <f>IF(STEP!E2715&lt;&gt;"",STEP!E2715,"")</f>
        <v/>
      </c>
      <c r="F2715" s="256"/>
      <c r="G2715" s="257"/>
      <c r="H2715" s="254"/>
      <c r="I2715" s="254"/>
      <c r="J2715" s="254"/>
      <c r="K2715" s="254"/>
      <c r="L2715" s="254"/>
      <c r="M2715" s="254"/>
      <c r="N2715" s="254"/>
      <c r="O2715" s="254"/>
      <c r="P2715" s="254"/>
      <c r="Q2715" s="254"/>
      <c r="R2715" s="254"/>
      <c r="S2715" s="254"/>
      <c r="T2715" s="254"/>
      <c r="U2715" s="254"/>
      <c r="V2715" s="254"/>
      <c r="W2715" s="254"/>
      <c r="X2715" s="254"/>
      <c r="Y2715" s="254"/>
      <c r="Z2715" s="254"/>
      <c r="AA2715" s="254"/>
      <c r="AB2715" s="254"/>
      <c r="AC2715" s="254"/>
      <c r="AD2715" s="254"/>
      <c r="AE2715" s="255"/>
      <c r="AF2715" s="255"/>
      <c r="AG2715" s="255"/>
      <c r="AH2715" s="255"/>
      <c r="AI2715" s="255"/>
      <c r="AJ2715" s="255"/>
      <c r="AK2715" s="255"/>
      <c r="AL2715" s="255"/>
      <c r="AM2715" s="255"/>
      <c r="AN2715" s="255"/>
      <c r="AO2715" s="254"/>
      <c r="AP2715" s="254"/>
      <c r="AQ2715" s="254"/>
      <c r="AR2715" s="254"/>
      <c r="AS2715" s="254"/>
      <c r="AT2715" s="254"/>
      <c r="AU2715" s="254"/>
      <c r="AW2715" s="283" t="str">
        <f t="shared" si="327"/>
        <v/>
      </c>
      <c r="AX2715" s="283" t="str">
        <f t="shared" si="328"/>
        <v/>
      </c>
      <c r="AY2715" s="283" t="str">
        <f t="shared" si="329"/>
        <v/>
      </c>
      <c r="AZ2715" s="283" t="str">
        <f t="shared" si="330"/>
        <v/>
      </c>
      <c r="BA2715" s="283" t="str">
        <f t="shared" si="331"/>
        <v/>
      </c>
      <c r="BD2715" s="254" t="str">
        <f>IF(W2715="","",IF(F2715="休日",AW2715,IF(F2715="法休",AW2715,VLOOKUP(F2715,カレンダマスタ!$Q$56:$R$69,2,FALSE))))</f>
        <v/>
      </c>
      <c r="BG2715" s="254" t="str">
        <f t="shared" si="332"/>
        <v/>
      </c>
      <c r="BH2715" s="254" t="str">
        <f>IF(AX2715="","",IF(P2715&lt;&gt;"","",IF(BG2715="CS","OK",IF(VLOOKUP(E2715,カレンダマスタ!$A$5:$D$381,4,FALSE)&gt;0,"",IF(OR(AX2715*24&gt;10.84,AZ2715*24&lt;14.5)=TRUE,"×","OK")))))</f>
        <v/>
      </c>
    </row>
    <row r="2716" spans="2:60">
      <c r="B2716" s="111"/>
      <c r="C2716" s="385" t="str">
        <f>IF(STEP!C2716&lt;&gt;"",STEP!C2716,"")</f>
        <v/>
      </c>
      <c r="D2716" s="386" t="str">
        <f>IF(STEP!D2716&lt;&gt;"",STEP!D2716,"")</f>
        <v/>
      </c>
      <c r="E2716" s="387" t="str">
        <f>IF(STEP!E2716&lt;&gt;"",STEP!E2716,"")</f>
        <v/>
      </c>
      <c r="F2716" s="256"/>
      <c r="G2716" s="252"/>
      <c r="H2716" s="254"/>
      <c r="I2716" s="254"/>
      <c r="J2716" s="254"/>
      <c r="K2716" s="254"/>
      <c r="L2716" s="254"/>
      <c r="M2716" s="254"/>
      <c r="N2716" s="254"/>
      <c r="O2716" s="254"/>
      <c r="P2716" s="254"/>
      <c r="Q2716" s="254"/>
      <c r="R2716" s="254"/>
      <c r="S2716" s="254"/>
      <c r="T2716" s="254"/>
      <c r="U2716" s="254"/>
      <c r="V2716" s="254"/>
      <c r="W2716" s="254"/>
      <c r="X2716" s="254"/>
      <c r="Y2716" s="254"/>
      <c r="Z2716" s="254"/>
      <c r="AA2716" s="254"/>
      <c r="AB2716" s="254"/>
      <c r="AC2716" s="254"/>
      <c r="AD2716" s="254"/>
      <c r="AE2716" s="255"/>
      <c r="AF2716" s="255"/>
      <c r="AG2716" s="255"/>
      <c r="AH2716" s="255"/>
      <c r="AI2716" s="255"/>
      <c r="AJ2716" s="255"/>
      <c r="AK2716" s="255"/>
      <c r="AL2716" s="255"/>
      <c r="AM2716" s="255"/>
      <c r="AN2716" s="255"/>
      <c r="AO2716" s="254"/>
      <c r="AP2716" s="254"/>
      <c r="AQ2716" s="254"/>
      <c r="AR2716" s="254"/>
      <c r="AS2716" s="254"/>
      <c r="AT2716" s="254"/>
      <c r="AU2716" s="254"/>
      <c r="AW2716" s="283" t="str">
        <f t="shared" si="327"/>
        <v/>
      </c>
      <c r="AX2716" s="283" t="str">
        <f t="shared" si="328"/>
        <v/>
      </c>
      <c r="AY2716" s="283" t="str">
        <f t="shared" si="329"/>
        <v/>
      </c>
      <c r="AZ2716" s="283" t="str">
        <f t="shared" si="330"/>
        <v/>
      </c>
      <c r="BA2716" s="283" t="str">
        <f t="shared" si="331"/>
        <v/>
      </c>
      <c r="BD2716" s="254" t="str">
        <f>IF(W2716="","",IF(F2716="休日",AW2716,IF(F2716="法休",AW2716,VLOOKUP(F2716,カレンダマスタ!$Q$56:$R$69,2,FALSE))))</f>
        <v/>
      </c>
      <c r="BG2716" s="254" t="str">
        <f t="shared" si="332"/>
        <v/>
      </c>
      <c r="BH2716" s="254" t="str">
        <f>IF(AX2716="","",IF(P2716&lt;&gt;"","",IF(BG2716="CS","OK",IF(VLOOKUP(E2716,カレンダマスタ!$A$5:$D$381,4,FALSE)&gt;0,"",IF(OR(AX2716*24&gt;10.84,AZ2716*24&lt;14.5)=TRUE,"×","OK")))))</f>
        <v/>
      </c>
    </row>
    <row r="2717" spans="2:60">
      <c r="B2717" s="111"/>
      <c r="C2717" s="388" t="str">
        <f>IF(STEP!C2717&lt;&gt;"",STEP!C2717,"")</f>
        <v/>
      </c>
      <c r="D2717" s="389" t="str">
        <f>IF(STEP!D2717&lt;&gt;"",STEP!D2717,"")</f>
        <v/>
      </c>
      <c r="E2717" s="390" t="str">
        <f>IF(STEP!E2717&lt;&gt;"",STEP!E2717,"")</f>
        <v/>
      </c>
      <c r="F2717" s="259"/>
      <c r="G2717" s="258"/>
      <c r="H2717" s="260"/>
      <c r="I2717" s="260"/>
      <c r="J2717" s="260"/>
      <c r="K2717" s="260"/>
      <c r="L2717" s="260"/>
      <c r="M2717" s="260"/>
      <c r="N2717" s="260"/>
      <c r="O2717" s="260"/>
      <c r="P2717" s="260"/>
      <c r="Q2717" s="260"/>
      <c r="R2717" s="260"/>
      <c r="S2717" s="260"/>
      <c r="T2717" s="260"/>
      <c r="U2717" s="260"/>
      <c r="V2717" s="260"/>
      <c r="W2717" s="260"/>
      <c r="X2717" s="260"/>
      <c r="Y2717" s="260"/>
      <c r="Z2717" s="260"/>
      <c r="AA2717" s="260"/>
      <c r="AB2717" s="260"/>
      <c r="AC2717" s="260"/>
      <c r="AD2717" s="260"/>
      <c r="AE2717" s="261"/>
      <c r="AF2717" s="261"/>
      <c r="AG2717" s="261"/>
      <c r="AH2717" s="261"/>
      <c r="AI2717" s="261"/>
      <c r="AJ2717" s="261"/>
      <c r="AK2717" s="261"/>
      <c r="AL2717" s="261"/>
      <c r="AM2717" s="261"/>
      <c r="AN2717" s="261"/>
      <c r="AO2717" s="260"/>
      <c r="AP2717" s="260"/>
      <c r="AQ2717" s="260"/>
      <c r="AR2717" s="260"/>
      <c r="AS2717" s="260"/>
      <c r="AT2717" s="260"/>
      <c r="AU2717" s="260"/>
      <c r="AW2717" s="284" t="str">
        <f t="shared" si="327"/>
        <v/>
      </c>
      <c r="AX2717" s="284" t="str">
        <f t="shared" si="328"/>
        <v/>
      </c>
      <c r="AY2717" s="284" t="str">
        <f t="shared" si="329"/>
        <v/>
      </c>
      <c r="AZ2717" s="284" t="str">
        <f t="shared" si="330"/>
        <v/>
      </c>
      <c r="BA2717" s="284" t="str">
        <f t="shared" si="331"/>
        <v/>
      </c>
      <c r="BD2717" s="260" t="str">
        <f>IF(W2717="","",IF(F2717="休日",AW2717,IF(F2717="法休",AW2717,VLOOKUP(F2717,カレンダマスタ!$Q$56:$R$69,2,FALSE))))</f>
        <v/>
      </c>
      <c r="BG2717" s="260" t="str">
        <f t="shared" si="332"/>
        <v/>
      </c>
      <c r="BH2717" s="260" t="str">
        <f>IF(AX2717="","",IF(P2717&lt;&gt;"","",IF(BG2717="CS","OK",IF(VLOOKUP(E2717,カレンダマスタ!$A$5:$D$381,4,FALSE)&gt;0,"",IF(OR(AX2717*24&gt;10.84,AZ2717*24&lt;14.5)=TRUE,"×","OK")))))</f>
        <v/>
      </c>
    </row>
    <row r="2718" spans="2:60">
      <c r="B2718" s="111"/>
      <c r="C2718" s="391" t="str">
        <f>IF(STEP!C2718&lt;&gt;"",STEP!C2718,"")</f>
        <v/>
      </c>
      <c r="D2718" s="392" t="str">
        <f>IF(STEP!D2718&lt;&gt;"",STEP!D2718,"")</f>
        <v/>
      </c>
      <c r="E2718" s="393" t="str">
        <f>IF(STEP!E2718&lt;&gt;"",STEP!E2718,"")</f>
        <v/>
      </c>
      <c r="F2718" s="263"/>
      <c r="G2718" s="262"/>
      <c r="H2718" s="264"/>
      <c r="I2718" s="264"/>
      <c r="J2718" s="264"/>
      <c r="K2718" s="264"/>
      <c r="L2718" s="264"/>
      <c r="M2718" s="264"/>
      <c r="N2718" s="264"/>
      <c r="O2718" s="264"/>
      <c r="P2718" s="264"/>
      <c r="Q2718" s="264"/>
      <c r="R2718" s="264"/>
      <c r="S2718" s="264"/>
      <c r="T2718" s="264"/>
      <c r="U2718" s="264"/>
      <c r="V2718" s="264"/>
      <c r="W2718" s="264"/>
      <c r="X2718" s="264"/>
      <c r="Y2718" s="264"/>
      <c r="Z2718" s="264"/>
      <c r="AA2718" s="264"/>
      <c r="AB2718" s="264"/>
      <c r="AC2718" s="264"/>
      <c r="AD2718" s="264"/>
      <c r="AE2718" s="265"/>
      <c r="AF2718" s="265"/>
      <c r="AG2718" s="265"/>
      <c r="AH2718" s="265"/>
      <c r="AI2718" s="265"/>
      <c r="AJ2718" s="265"/>
      <c r="AK2718" s="265"/>
      <c r="AL2718" s="265"/>
      <c r="AM2718" s="265"/>
      <c r="AN2718" s="265"/>
      <c r="AO2718" s="264"/>
      <c r="AP2718" s="264"/>
      <c r="AQ2718" s="264"/>
      <c r="AR2718" s="264"/>
      <c r="AS2718" s="264"/>
      <c r="AT2718" s="264"/>
      <c r="AU2718" s="264"/>
      <c r="AW2718" s="285" t="str">
        <f t="shared" si="327"/>
        <v/>
      </c>
      <c r="AX2718" s="285" t="str">
        <f t="shared" si="328"/>
        <v/>
      </c>
      <c r="AY2718" s="285" t="str">
        <f t="shared" si="329"/>
        <v/>
      </c>
      <c r="AZ2718" s="285" t="str">
        <f t="shared" si="330"/>
        <v/>
      </c>
      <c r="BA2718" s="285" t="str">
        <f t="shared" si="331"/>
        <v/>
      </c>
      <c r="BD2718" s="264" t="str">
        <f>IF(W2718="","",IF(F2718="休日",AW2718,IF(F2718="法休",AW2718,VLOOKUP(F2718,カレンダマスタ!$Q$56:$R$69,2,FALSE))))</f>
        <v/>
      </c>
      <c r="BG2718" s="264" t="str">
        <f t="shared" si="332"/>
        <v/>
      </c>
      <c r="BH2718" s="264" t="str">
        <f>IF(AX2718="","",IF(P2718&lt;&gt;"","",IF(BG2718="CS","OK",IF(VLOOKUP(E2718,カレンダマスタ!$A$5:$D$381,4,FALSE)&gt;0,"",IF(OR(AX2718*24&gt;10.84,AZ2718*24&lt;14.5)=TRUE,"×","OK")))))</f>
        <v/>
      </c>
    </row>
    <row r="2719" spans="2:60">
      <c r="B2719" s="111"/>
      <c r="C2719" s="385" t="str">
        <f>IF(STEP!C2719&lt;&gt;"",STEP!C2719,"")</f>
        <v/>
      </c>
      <c r="D2719" s="386" t="str">
        <f>IF(STEP!D2719&lt;&gt;"",STEP!D2719,"")</f>
        <v/>
      </c>
      <c r="E2719" s="387" t="str">
        <f>IF(STEP!E2719&lt;&gt;"",STEP!E2719,"")</f>
        <v/>
      </c>
      <c r="F2719" s="253"/>
      <c r="G2719" s="252"/>
      <c r="H2719" s="254"/>
      <c r="I2719" s="254"/>
      <c r="J2719" s="254"/>
      <c r="K2719" s="254"/>
      <c r="L2719" s="254"/>
      <c r="M2719" s="254"/>
      <c r="N2719" s="254"/>
      <c r="O2719" s="254"/>
      <c r="P2719" s="254"/>
      <c r="Q2719" s="254"/>
      <c r="R2719" s="254"/>
      <c r="S2719" s="254"/>
      <c r="T2719" s="254"/>
      <c r="U2719" s="254"/>
      <c r="V2719" s="254"/>
      <c r="W2719" s="254"/>
      <c r="X2719" s="254"/>
      <c r="Y2719" s="254"/>
      <c r="Z2719" s="254"/>
      <c r="AA2719" s="254"/>
      <c r="AB2719" s="254"/>
      <c r="AC2719" s="254"/>
      <c r="AD2719" s="254"/>
      <c r="AE2719" s="255"/>
      <c r="AF2719" s="255"/>
      <c r="AG2719" s="255"/>
      <c r="AH2719" s="255"/>
      <c r="AI2719" s="255"/>
      <c r="AJ2719" s="255"/>
      <c r="AK2719" s="255"/>
      <c r="AL2719" s="255"/>
      <c r="AM2719" s="255"/>
      <c r="AN2719" s="255"/>
      <c r="AO2719" s="254"/>
      <c r="AP2719" s="254"/>
      <c r="AQ2719" s="254"/>
      <c r="AR2719" s="254"/>
      <c r="AS2719" s="254"/>
      <c r="AT2719" s="254"/>
      <c r="AU2719" s="254"/>
      <c r="AW2719" s="283" t="str">
        <f t="shared" si="327"/>
        <v/>
      </c>
      <c r="AX2719" s="283" t="str">
        <f t="shared" si="328"/>
        <v/>
      </c>
      <c r="AY2719" s="283" t="str">
        <f t="shared" si="329"/>
        <v/>
      </c>
      <c r="AZ2719" s="283" t="str">
        <f t="shared" si="330"/>
        <v/>
      </c>
      <c r="BA2719" s="283" t="str">
        <f t="shared" si="331"/>
        <v/>
      </c>
      <c r="BD2719" s="254" t="str">
        <f>IF(W2719="","",IF(F2719="休日",AW2719,IF(F2719="法休",AW2719,VLOOKUP(F2719,カレンダマスタ!$Q$56:$R$69,2,FALSE))))</f>
        <v/>
      </c>
      <c r="BG2719" s="254" t="str">
        <f t="shared" si="332"/>
        <v/>
      </c>
      <c r="BH2719" s="254" t="str">
        <f>IF(AX2719="","",IF(P2719&lt;&gt;"","",IF(BG2719="CS","OK",IF(VLOOKUP(E2719,カレンダマスタ!$A$5:$D$381,4,FALSE)&gt;0,"",IF(OR(AX2719*24&gt;10.84,AZ2719*24&lt;14.5)=TRUE,"×","OK")))))</f>
        <v/>
      </c>
    </row>
    <row r="2720" spans="2:60">
      <c r="B2720" s="111"/>
      <c r="C2720" s="385" t="str">
        <f>IF(STEP!C2720&lt;&gt;"",STEP!C2720,"")</f>
        <v/>
      </c>
      <c r="D2720" s="386" t="str">
        <f>IF(STEP!D2720&lt;&gt;"",STEP!D2720,"")</f>
        <v/>
      </c>
      <c r="E2720" s="387" t="str">
        <f>IF(STEP!E2720&lt;&gt;"",STEP!E2720,"")</f>
        <v/>
      </c>
      <c r="F2720" s="253"/>
      <c r="G2720" s="252"/>
      <c r="H2720" s="254"/>
      <c r="I2720" s="254"/>
      <c r="J2720" s="254"/>
      <c r="K2720" s="254"/>
      <c r="L2720" s="254"/>
      <c r="M2720" s="254"/>
      <c r="N2720" s="254"/>
      <c r="O2720" s="254"/>
      <c r="P2720" s="254"/>
      <c r="Q2720" s="254"/>
      <c r="R2720" s="254"/>
      <c r="S2720" s="254"/>
      <c r="T2720" s="254"/>
      <c r="U2720" s="254"/>
      <c r="V2720" s="254"/>
      <c r="W2720" s="254"/>
      <c r="X2720" s="254"/>
      <c r="Y2720" s="254"/>
      <c r="Z2720" s="254"/>
      <c r="AA2720" s="254"/>
      <c r="AB2720" s="254"/>
      <c r="AC2720" s="254"/>
      <c r="AD2720" s="254"/>
      <c r="AE2720" s="255"/>
      <c r="AF2720" s="255"/>
      <c r="AG2720" s="255"/>
      <c r="AH2720" s="255"/>
      <c r="AI2720" s="255"/>
      <c r="AJ2720" s="255"/>
      <c r="AK2720" s="255"/>
      <c r="AL2720" s="255"/>
      <c r="AM2720" s="255"/>
      <c r="AN2720" s="255"/>
      <c r="AO2720" s="254"/>
      <c r="AP2720" s="254"/>
      <c r="AQ2720" s="254"/>
      <c r="AR2720" s="254"/>
      <c r="AS2720" s="254"/>
      <c r="AT2720" s="254"/>
      <c r="AU2720" s="254"/>
      <c r="AW2720" s="283" t="str">
        <f t="shared" si="327"/>
        <v/>
      </c>
      <c r="AX2720" s="283" t="str">
        <f t="shared" si="328"/>
        <v/>
      </c>
      <c r="AY2720" s="283" t="str">
        <f t="shared" si="329"/>
        <v/>
      </c>
      <c r="AZ2720" s="283" t="str">
        <f t="shared" si="330"/>
        <v/>
      </c>
      <c r="BA2720" s="283" t="str">
        <f t="shared" si="331"/>
        <v/>
      </c>
      <c r="BD2720" s="254" t="str">
        <f>IF(W2720="","",IF(F2720="休日",AW2720,IF(F2720="法休",AW2720,VLOOKUP(F2720,カレンダマスタ!$Q$56:$R$69,2,FALSE))))</f>
        <v/>
      </c>
      <c r="BG2720" s="254" t="str">
        <f t="shared" si="332"/>
        <v/>
      </c>
      <c r="BH2720" s="254" t="str">
        <f>IF(AX2720="","",IF(P2720&lt;&gt;"","",IF(BG2720="CS","OK",IF(VLOOKUP(E2720,カレンダマスタ!$A$5:$D$381,4,FALSE)&gt;0,"",IF(OR(AX2720*24&gt;10.84,AZ2720*24&lt;14.5)=TRUE,"×","OK")))))</f>
        <v/>
      </c>
    </row>
    <row r="2721" spans="2:60">
      <c r="B2721" s="111"/>
      <c r="C2721" s="385" t="str">
        <f>IF(STEP!C2721&lt;&gt;"",STEP!C2721,"")</f>
        <v/>
      </c>
      <c r="D2721" s="386" t="str">
        <f>IF(STEP!D2721&lt;&gt;"",STEP!D2721,"")</f>
        <v/>
      </c>
      <c r="E2721" s="387" t="str">
        <f>IF(STEP!E2721&lt;&gt;"",STEP!E2721,"")</f>
        <v/>
      </c>
      <c r="F2721" s="256"/>
      <c r="G2721" s="257"/>
      <c r="H2721" s="254"/>
      <c r="I2721" s="254"/>
      <c r="J2721" s="254"/>
      <c r="K2721" s="254"/>
      <c r="L2721" s="254"/>
      <c r="M2721" s="254"/>
      <c r="N2721" s="254"/>
      <c r="O2721" s="254"/>
      <c r="P2721" s="254"/>
      <c r="Q2721" s="254"/>
      <c r="R2721" s="254"/>
      <c r="S2721" s="254"/>
      <c r="T2721" s="254"/>
      <c r="U2721" s="254"/>
      <c r="V2721" s="254"/>
      <c r="W2721" s="254"/>
      <c r="X2721" s="254"/>
      <c r="Y2721" s="254"/>
      <c r="Z2721" s="254"/>
      <c r="AA2721" s="254"/>
      <c r="AB2721" s="254"/>
      <c r="AC2721" s="254"/>
      <c r="AD2721" s="254"/>
      <c r="AE2721" s="255"/>
      <c r="AF2721" s="255"/>
      <c r="AG2721" s="255"/>
      <c r="AH2721" s="255"/>
      <c r="AI2721" s="255"/>
      <c r="AJ2721" s="255"/>
      <c r="AK2721" s="255"/>
      <c r="AL2721" s="255"/>
      <c r="AM2721" s="255"/>
      <c r="AN2721" s="255"/>
      <c r="AO2721" s="254"/>
      <c r="AP2721" s="254"/>
      <c r="AQ2721" s="254"/>
      <c r="AR2721" s="254"/>
      <c r="AS2721" s="254"/>
      <c r="AT2721" s="254"/>
      <c r="AU2721" s="254"/>
      <c r="AW2721" s="283" t="str">
        <f t="shared" si="327"/>
        <v/>
      </c>
      <c r="AX2721" s="283" t="str">
        <f t="shared" si="328"/>
        <v/>
      </c>
      <c r="AY2721" s="283" t="str">
        <f t="shared" si="329"/>
        <v/>
      </c>
      <c r="AZ2721" s="283" t="str">
        <f t="shared" si="330"/>
        <v/>
      </c>
      <c r="BA2721" s="283" t="str">
        <f t="shared" si="331"/>
        <v/>
      </c>
      <c r="BD2721" s="254" t="str">
        <f>IF(W2721="","",IF(F2721="休日",AW2721,IF(F2721="法休",AW2721,VLOOKUP(F2721,カレンダマスタ!$Q$56:$R$69,2,FALSE))))</f>
        <v/>
      </c>
      <c r="BG2721" s="254" t="str">
        <f t="shared" si="332"/>
        <v/>
      </c>
      <c r="BH2721" s="254" t="str">
        <f>IF(AX2721="","",IF(P2721&lt;&gt;"","",IF(BG2721="CS","OK",IF(VLOOKUP(E2721,カレンダマスタ!$A$5:$D$381,4,FALSE)&gt;0,"",IF(OR(AX2721*24&gt;10.84,AZ2721*24&lt;14.5)=TRUE,"×","OK")))))</f>
        <v/>
      </c>
    </row>
    <row r="2722" spans="2:60">
      <c r="B2722" s="111"/>
      <c r="C2722" s="385" t="str">
        <f>IF(STEP!C2722&lt;&gt;"",STEP!C2722,"")</f>
        <v/>
      </c>
      <c r="D2722" s="386" t="str">
        <f>IF(STEP!D2722&lt;&gt;"",STEP!D2722,"")</f>
        <v/>
      </c>
      <c r="E2722" s="387" t="str">
        <f>IF(STEP!E2722&lt;&gt;"",STEP!E2722,"")</f>
        <v/>
      </c>
      <c r="F2722" s="256"/>
      <c r="G2722" s="257"/>
      <c r="H2722" s="254"/>
      <c r="I2722" s="254"/>
      <c r="J2722" s="254"/>
      <c r="K2722" s="254"/>
      <c r="L2722" s="254"/>
      <c r="M2722" s="254"/>
      <c r="N2722" s="254"/>
      <c r="O2722" s="254"/>
      <c r="P2722" s="254"/>
      <c r="Q2722" s="254"/>
      <c r="R2722" s="254"/>
      <c r="S2722" s="254"/>
      <c r="T2722" s="254"/>
      <c r="U2722" s="254"/>
      <c r="V2722" s="254"/>
      <c r="W2722" s="254"/>
      <c r="X2722" s="254"/>
      <c r="Y2722" s="254"/>
      <c r="Z2722" s="254"/>
      <c r="AA2722" s="254"/>
      <c r="AB2722" s="254"/>
      <c r="AC2722" s="254"/>
      <c r="AD2722" s="254"/>
      <c r="AE2722" s="255"/>
      <c r="AF2722" s="255"/>
      <c r="AG2722" s="255"/>
      <c r="AH2722" s="255"/>
      <c r="AI2722" s="255"/>
      <c r="AJ2722" s="255"/>
      <c r="AK2722" s="255"/>
      <c r="AL2722" s="255"/>
      <c r="AM2722" s="255"/>
      <c r="AN2722" s="255"/>
      <c r="AO2722" s="254"/>
      <c r="AP2722" s="254"/>
      <c r="AQ2722" s="254"/>
      <c r="AR2722" s="254"/>
      <c r="AS2722" s="254"/>
      <c r="AT2722" s="254"/>
      <c r="AU2722" s="254"/>
      <c r="AW2722" s="283" t="str">
        <f t="shared" si="327"/>
        <v/>
      </c>
      <c r="AX2722" s="283" t="str">
        <f t="shared" si="328"/>
        <v/>
      </c>
      <c r="AY2722" s="283" t="str">
        <f t="shared" si="329"/>
        <v/>
      </c>
      <c r="AZ2722" s="283" t="str">
        <f t="shared" si="330"/>
        <v/>
      </c>
      <c r="BA2722" s="283" t="str">
        <f t="shared" si="331"/>
        <v/>
      </c>
      <c r="BD2722" s="254" t="str">
        <f>IF(W2722="","",IF(F2722="休日",AW2722,IF(F2722="法休",AW2722,VLOOKUP(F2722,カレンダマスタ!$Q$56:$R$69,2,FALSE))))</f>
        <v/>
      </c>
      <c r="BG2722" s="254" t="str">
        <f t="shared" si="332"/>
        <v/>
      </c>
      <c r="BH2722" s="254" t="str">
        <f>IF(AX2722="","",IF(P2722&lt;&gt;"","",IF(BG2722="CS","OK",IF(VLOOKUP(E2722,カレンダマスタ!$A$5:$D$381,4,FALSE)&gt;0,"",IF(OR(AX2722*24&gt;10.84,AZ2722*24&lt;14.5)=TRUE,"×","OK")))))</f>
        <v/>
      </c>
    </row>
    <row r="2723" spans="2:60">
      <c r="B2723" s="111"/>
      <c r="C2723" s="385" t="str">
        <f>IF(STEP!C2723&lt;&gt;"",STEP!C2723,"")</f>
        <v/>
      </c>
      <c r="D2723" s="386" t="str">
        <f>IF(STEP!D2723&lt;&gt;"",STEP!D2723,"")</f>
        <v/>
      </c>
      <c r="E2723" s="387" t="str">
        <f>IF(STEP!E2723&lt;&gt;"",STEP!E2723,"")</f>
        <v/>
      </c>
      <c r="F2723" s="256"/>
      <c r="G2723" s="257"/>
      <c r="H2723" s="254"/>
      <c r="I2723" s="254"/>
      <c r="J2723" s="254"/>
      <c r="K2723" s="254"/>
      <c r="L2723" s="254"/>
      <c r="M2723" s="254"/>
      <c r="N2723" s="254"/>
      <c r="O2723" s="254"/>
      <c r="P2723" s="254"/>
      <c r="Q2723" s="254"/>
      <c r="R2723" s="254"/>
      <c r="S2723" s="254"/>
      <c r="T2723" s="254"/>
      <c r="U2723" s="254"/>
      <c r="V2723" s="254"/>
      <c r="W2723" s="254"/>
      <c r="X2723" s="254"/>
      <c r="Y2723" s="254"/>
      <c r="Z2723" s="254"/>
      <c r="AA2723" s="254"/>
      <c r="AB2723" s="254"/>
      <c r="AC2723" s="254"/>
      <c r="AD2723" s="254"/>
      <c r="AE2723" s="255"/>
      <c r="AF2723" s="255"/>
      <c r="AG2723" s="255"/>
      <c r="AH2723" s="255"/>
      <c r="AI2723" s="255"/>
      <c r="AJ2723" s="255"/>
      <c r="AK2723" s="255"/>
      <c r="AL2723" s="255"/>
      <c r="AM2723" s="255"/>
      <c r="AN2723" s="255"/>
      <c r="AO2723" s="254"/>
      <c r="AP2723" s="254"/>
      <c r="AQ2723" s="254"/>
      <c r="AR2723" s="254"/>
      <c r="AS2723" s="254"/>
      <c r="AT2723" s="254"/>
      <c r="AU2723" s="254"/>
      <c r="AW2723" s="283" t="str">
        <f t="shared" si="327"/>
        <v/>
      </c>
      <c r="AX2723" s="283" t="str">
        <f t="shared" si="328"/>
        <v/>
      </c>
      <c r="AY2723" s="283" t="str">
        <f t="shared" si="329"/>
        <v/>
      </c>
      <c r="AZ2723" s="283" t="str">
        <f t="shared" si="330"/>
        <v/>
      </c>
      <c r="BA2723" s="283" t="str">
        <f t="shared" si="331"/>
        <v/>
      </c>
      <c r="BD2723" s="254" t="str">
        <f>IF(W2723="","",IF(F2723="休日",AW2723,IF(F2723="法休",AW2723,VLOOKUP(F2723,カレンダマスタ!$Q$56:$R$69,2,FALSE))))</f>
        <v/>
      </c>
      <c r="BG2723" s="254" t="str">
        <f t="shared" si="332"/>
        <v/>
      </c>
      <c r="BH2723" s="254" t="str">
        <f>IF(AX2723="","",IF(P2723&lt;&gt;"","",IF(BG2723="CS","OK",IF(VLOOKUP(E2723,カレンダマスタ!$A$5:$D$381,4,FALSE)&gt;0,"",IF(OR(AX2723*24&gt;10.84,AZ2723*24&lt;14.5)=TRUE,"×","OK")))))</f>
        <v/>
      </c>
    </row>
    <row r="2724" spans="2:60">
      <c r="B2724" s="111"/>
      <c r="C2724" s="388" t="str">
        <f>IF(STEP!C2724&lt;&gt;"",STEP!C2724,"")</f>
        <v/>
      </c>
      <c r="D2724" s="389" t="str">
        <f>IF(STEP!D2724&lt;&gt;"",STEP!D2724,"")</f>
        <v/>
      </c>
      <c r="E2724" s="390" t="str">
        <f>IF(STEP!E2724&lt;&gt;"",STEP!E2724,"")</f>
        <v/>
      </c>
      <c r="F2724" s="259"/>
      <c r="G2724" s="266"/>
      <c r="H2724" s="260"/>
      <c r="I2724" s="260"/>
      <c r="J2724" s="260"/>
      <c r="K2724" s="260"/>
      <c r="L2724" s="260"/>
      <c r="M2724" s="260"/>
      <c r="N2724" s="260"/>
      <c r="O2724" s="260"/>
      <c r="P2724" s="260"/>
      <c r="Q2724" s="260"/>
      <c r="R2724" s="260"/>
      <c r="S2724" s="260"/>
      <c r="T2724" s="260"/>
      <c r="U2724" s="260"/>
      <c r="V2724" s="260"/>
      <c r="W2724" s="260"/>
      <c r="X2724" s="260"/>
      <c r="Y2724" s="260"/>
      <c r="Z2724" s="260"/>
      <c r="AA2724" s="260"/>
      <c r="AB2724" s="260"/>
      <c r="AC2724" s="260"/>
      <c r="AD2724" s="260"/>
      <c r="AE2724" s="261"/>
      <c r="AF2724" s="261"/>
      <c r="AG2724" s="261"/>
      <c r="AH2724" s="261"/>
      <c r="AI2724" s="261"/>
      <c r="AJ2724" s="261"/>
      <c r="AK2724" s="261"/>
      <c r="AL2724" s="261"/>
      <c r="AM2724" s="261"/>
      <c r="AN2724" s="261"/>
      <c r="AO2724" s="260"/>
      <c r="AP2724" s="260"/>
      <c r="AQ2724" s="260"/>
      <c r="AR2724" s="260"/>
      <c r="AS2724" s="260"/>
      <c r="AT2724" s="260"/>
      <c r="AU2724" s="260"/>
      <c r="AW2724" s="284" t="str">
        <f t="shared" si="327"/>
        <v/>
      </c>
      <c r="AX2724" s="284" t="str">
        <f t="shared" si="328"/>
        <v/>
      </c>
      <c r="AY2724" s="284" t="str">
        <f t="shared" si="329"/>
        <v/>
      </c>
      <c r="AZ2724" s="284" t="str">
        <f t="shared" si="330"/>
        <v/>
      </c>
      <c r="BA2724" s="284" t="str">
        <f t="shared" si="331"/>
        <v/>
      </c>
      <c r="BD2724" s="260" t="str">
        <f>IF(W2724="","",IF(F2724="休日",AW2724,IF(F2724="法休",AW2724,VLOOKUP(F2724,カレンダマスタ!$Q$56:$R$69,2,FALSE))))</f>
        <v/>
      </c>
      <c r="BG2724" s="260" t="str">
        <f t="shared" si="332"/>
        <v/>
      </c>
      <c r="BH2724" s="260" t="str">
        <f>IF(AX2724="","",IF(P2724&lt;&gt;"","",IF(BG2724="CS","OK",IF(VLOOKUP(E2724,カレンダマスタ!$A$5:$D$381,4,FALSE)&gt;0,"",IF(OR(AX2724*24&gt;10.84,AZ2724*24&lt;14.5)=TRUE,"×","OK")))))</f>
        <v/>
      </c>
    </row>
    <row r="2725" spans="2:60">
      <c r="B2725" s="111"/>
      <c r="C2725" s="391" t="str">
        <f>IF(STEP!C2725&lt;&gt;"",STEP!C2725,"")</f>
        <v/>
      </c>
      <c r="D2725" s="392" t="str">
        <f>IF(STEP!D2725&lt;&gt;"",STEP!D2725,"")</f>
        <v/>
      </c>
      <c r="E2725" s="393" t="str">
        <f>IF(STEP!E2725&lt;&gt;"",STEP!E2725,"")</f>
        <v/>
      </c>
      <c r="F2725" s="263"/>
      <c r="G2725" s="267"/>
      <c r="H2725" s="264"/>
      <c r="I2725" s="264"/>
      <c r="J2725" s="264"/>
      <c r="K2725" s="264"/>
      <c r="L2725" s="264"/>
      <c r="M2725" s="264"/>
      <c r="N2725" s="264"/>
      <c r="O2725" s="264"/>
      <c r="P2725" s="264"/>
      <c r="Q2725" s="264"/>
      <c r="R2725" s="264"/>
      <c r="S2725" s="264"/>
      <c r="T2725" s="264"/>
      <c r="U2725" s="264"/>
      <c r="V2725" s="264"/>
      <c r="W2725" s="264"/>
      <c r="X2725" s="264"/>
      <c r="Y2725" s="264"/>
      <c r="Z2725" s="264"/>
      <c r="AA2725" s="264"/>
      <c r="AB2725" s="264"/>
      <c r="AC2725" s="264"/>
      <c r="AD2725" s="264"/>
      <c r="AE2725" s="265"/>
      <c r="AF2725" s="265"/>
      <c r="AG2725" s="265"/>
      <c r="AH2725" s="265"/>
      <c r="AI2725" s="265"/>
      <c r="AJ2725" s="265"/>
      <c r="AK2725" s="265"/>
      <c r="AL2725" s="265"/>
      <c r="AM2725" s="265"/>
      <c r="AN2725" s="265"/>
      <c r="AO2725" s="264"/>
      <c r="AP2725" s="264"/>
      <c r="AQ2725" s="264"/>
      <c r="AR2725" s="264"/>
      <c r="AS2725" s="264"/>
      <c r="AT2725" s="264"/>
      <c r="AU2725" s="264"/>
      <c r="AW2725" s="285" t="str">
        <f t="shared" si="327"/>
        <v/>
      </c>
      <c r="AX2725" s="285" t="str">
        <f t="shared" si="328"/>
        <v/>
      </c>
      <c r="AY2725" s="285" t="str">
        <f t="shared" si="329"/>
        <v/>
      </c>
      <c r="AZ2725" s="285" t="str">
        <f t="shared" si="330"/>
        <v/>
      </c>
      <c r="BA2725" s="285" t="str">
        <f t="shared" si="331"/>
        <v/>
      </c>
      <c r="BD2725" s="264" t="str">
        <f>IF(W2725="","",IF(F2725="休日",AW2725,IF(F2725="法休",AW2725,VLOOKUP(F2725,カレンダマスタ!$Q$56:$R$69,2,FALSE))))</f>
        <v/>
      </c>
      <c r="BG2725" s="264" t="str">
        <f t="shared" si="332"/>
        <v/>
      </c>
      <c r="BH2725" s="264" t="str">
        <f>IF(AX2725="","",IF(P2725&lt;&gt;"","",IF(BG2725="CS","OK",IF(VLOOKUP(E2725,カレンダマスタ!$A$5:$D$381,4,FALSE)&gt;0,"",IF(OR(AX2725*24&gt;10.84,AZ2725*24&lt;14.5)=TRUE,"×","OK")))))</f>
        <v/>
      </c>
    </row>
    <row r="2726" spans="2:60">
      <c r="B2726" s="111"/>
      <c r="C2726" s="385" t="str">
        <f>IF(STEP!C2726&lt;&gt;"",STEP!C2726,"")</f>
        <v/>
      </c>
      <c r="D2726" s="386" t="str">
        <f>IF(STEP!D2726&lt;&gt;"",STEP!D2726,"")</f>
        <v/>
      </c>
      <c r="E2726" s="387" t="str">
        <f>IF(STEP!E2726&lt;&gt;"",STEP!E2726,"")</f>
        <v/>
      </c>
      <c r="F2726" s="253"/>
      <c r="G2726" s="252"/>
      <c r="H2726" s="254"/>
      <c r="I2726" s="254"/>
      <c r="J2726" s="254"/>
      <c r="K2726" s="254"/>
      <c r="L2726" s="254"/>
      <c r="M2726" s="254"/>
      <c r="N2726" s="254"/>
      <c r="O2726" s="254"/>
      <c r="P2726" s="254"/>
      <c r="Q2726" s="254"/>
      <c r="R2726" s="254"/>
      <c r="S2726" s="254"/>
      <c r="T2726" s="254"/>
      <c r="U2726" s="254"/>
      <c r="V2726" s="254"/>
      <c r="W2726" s="254"/>
      <c r="X2726" s="254"/>
      <c r="Y2726" s="254"/>
      <c r="Z2726" s="254"/>
      <c r="AA2726" s="254"/>
      <c r="AB2726" s="254"/>
      <c r="AC2726" s="254"/>
      <c r="AD2726" s="254"/>
      <c r="AE2726" s="255"/>
      <c r="AF2726" s="255"/>
      <c r="AG2726" s="255"/>
      <c r="AH2726" s="255"/>
      <c r="AI2726" s="255"/>
      <c r="AJ2726" s="255"/>
      <c r="AK2726" s="255"/>
      <c r="AL2726" s="255"/>
      <c r="AM2726" s="255"/>
      <c r="AN2726" s="255"/>
      <c r="AO2726" s="254"/>
      <c r="AP2726" s="254"/>
      <c r="AQ2726" s="254"/>
      <c r="AR2726" s="254"/>
      <c r="AS2726" s="254"/>
      <c r="AT2726" s="254"/>
      <c r="AU2726" s="254"/>
      <c r="AW2726" s="283" t="str">
        <f t="shared" si="327"/>
        <v/>
      </c>
      <c r="AX2726" s="283" t="str">
        <f t="shared" si="328"/>
        <v/>
      </c>
      <c r="AY2726" s="283" t="str">
        <f t="shared" si="329"/>
        <v/>
      </c>
      <c r="AZ2726" s="283" t="str">
        <f t="shared" si="330"/>
        <v/>
      </c>
      <c r="BA2726" s="283" t="str">
        <f t="shared" si="331"/>
        <v/>
      </c>
      <c r="BD2726" s="254" t="str">
        <f>IF(W2726="","",IF(F2726="休日",AW2726,IF(F2726="法休",AW2726,VLOOKUP(F2726,カレンダマスタ!$Q$56:$R$69,2,FALSE))))</f>
        <v/>
      </c>
      <c r="BG2726" s="503" t="str">
        <f t="shared" si="332"/>
        <v/>
      </c>
      <c r="BH2726" s="503" t="str">
        <f>IF(AX2726="","",IF(P2726&lt;&gt;"","",IF(BG2726="CS","OK",IF(VLOOKUP(E2726,カレンダマスタ!$A$5:$D$381,4,FALSE)&gt;0,"",IF(OR(AX2726*24&gt;10.84,AZ2726*24&lt;14.5)=TRUE,"×","OK")))))</f>
        <v/>
      </c>
    </row>
    <row r="2727" spans="2:60">
      <c r="B2727" s="111"/>
      <c r="C2727" s="385" t="str">
        <f>IF(STEP!C2727&lt;&gt;"",STEP!C2727,"")</f>
        <v/>
      </c>
      <c r="D2727" s="386" t="str">
        <f>IF(STEP!D2727&lt;&gt;"",STEP!D2727,"")</f>
        <v/>
      </c>
      <c r="E2727" s="387" t="str">
        <f>IF(STEP!E2727&lt;&gt;"",STEP!E2727,"")</f>
        <v/>
      </c>
      <c r="F2727" s="253"/>
      <c r="G2727" s="252"/>
      <c r="H2727" s="254"/>
      <c r="I2727" s="254"/>
      <c r="J2727" s="254"/>
      <c r="K2727" s="254"/>
      <c r="L2727" s="254"/>
      <c r="M2727" s="254"/>
      <c r="N2727" s="254"/>
      <c r="O2727" s="254"/>
      <c r="P2727" s="254"/>
      <c r="Q2727" s="254"/>
      <c r="R2727" s="254"/>
      <c r="S2727" s="254"/>
      <c r="T2727" s="254"/>
      <c r="U2727" s="254"/>
      <c r="V2727" s="254"/>
      <c r="W2727" s="254"/>
      <c r="X2727" s="254"/>
      <c r="Y2727" s="254"/>
      <c r="Z2727" s="254"/>
      <c r="AA2727" s="254"/>
      <c r="AB2727" s="254"/>
      <c r="AC2727" s="254"/>
      <c r="AD2727" s="254"/>
      <c r="AE2727" s="255"/>
      <c r="AF2727" s="255"/>
      <c r="AG2727" s="255"/>
      <c r="AH2727" s="255"/>
      <c r="AI2727" s="255"/>
      <c r="AJ2727" s="255"/>
      <c r="AK2727" s="255"/>
      <c r="AL2727" s="255"/>
      <c r="AM2727" s="255"/>
      <c r="AN2727" s="255"/>
      <c r="AO2727" s="254"/>
      <c r="AP2727" s="254"/>
      <c r="AQ2727" s="254"/>
      <c r="AR2727" s="254"/>
      <c r="AS2727" s="254"/>
      <c r="AT2727" s="254"/>
      <c r="AU2727" s="254"/>
      <c r="AW2727" s="283" t="str">
        <f t="shared" si="327"/>
        <v/>
      </c>
      <c r="AX2727" s="283" t="str">
        <f t="shared" si="328"/>
        <v/>
      </c>
      <c r="AY2727" s="283" t="str">
        <f t="shared" si="329"/>
        <v/>
      </c>
      <c r="AZ2727" s="283" t="str">
        <f t="shared" si="330"/>
        <v/>
      </c>
      <c r="BA2727" s="283" t="str">
        <f t="shared" si="331"/>
        <v/>
      </c>
      <c r="BD2727" s="254" t="str">
        <f>IF(W2727="","",IF(F2727="休日",AW2727,IF(F2727="法休",AW2727,VLOOKUP(F2727,カレンダマスタ!$Q$56:$R$69,2,FALSE))))</f>
        <v/>
      </c>
      <c r="BG2727" s="254" t="str">
        <f t="shared" si="332"/>
        <v/>
      </c>
      <c r="BH2727" s="254" t="str">
        <f>IF(AX2727="","",IF(P2727&lt;&gt;"","",IF(BG2727="CS","OK",IF(VLOOKUP(E2727,カレンダマスタ!$A$5:$D$381,4,FALSE)&gt;0,"",IF(OR(AX2727*24&gt;10.84,AZ2727*24&lt;14.5)=TRUE,"×","OK")))))</f>
        <v/>
      </c>
    </row>
    <row r="2728" spans="2:60">
      <c r="B2728" s="111"/>
      <c r="C2728" s="385" t="str">
        <f>IF(STEP!C2728&lt;&gt;"",STEP!C2728,"")</f>
        <v/>
      </c>
      <c r="D2728" s="386" t="str">
        <f>IF(STEP!D2728&lt;&gt;"",STEP!D2728,"")</f>
        <v/>
      </c>
      <c r="E2728" s="387" t="str">
        <f>IF(STEP!E2728&lt;&gt;"",STEP!E2728,"")</f>
        <v/>
      </c>
      <c r="F2728" s="256"/>
      <c r="G2728" s="257"/>
      <c r="H2728" s="254"/>
      <c r="I2728" s="254"/>
      <c r="J2728" s="254"/>
      <c r="K2728" s="254"/>
      <c r="L2728" s="254"/>
      <c r="M2728" s="254"/>
      <c r="N2728" s="254"/>
      <c r="O2728" s="254"/>
      <c r="P2728" s="254"/>
      <c r="Q2728" s="254"/>
      <c r="R2728" s="254"/>
      <c r="S2728" s="254"/>
      <c r="T2728" s="254"/>
      <c r="U2728" s="254"/>
      <c r="V2728" s="254"/>
      <c r="W2728" s="254"/>
      <c r="X2728" s="254"/>
      <c r="Y2728" s="254"/>
      <c r="Z2728" s="254"/>
      <c r="AA2728" s="254"/>
      <c r="AB2728" s="254"/>
      <c r="AC2728" s="254"/>
      <c r="AD2728" s="254"/>
      <c r="AE2728" s="255"/>
      <c r="AF2728" s="255"/>
      <c r="AG2728" s="255"/>
      <c r="AH2728" s="255"/>
      <c r="AI2728" s="255"/>
      <c r="AJ2728" s="255"/>
      <c r="AK2728" s="255"/>
      <c r="AL2728" s="255"/>
      <c r="AM2728" s="255"/>
      <c r="AN2728" s="255"/>
      <c r="AO2728" s="254"/>
      <c r="AP2728" s="254"/>
      <c r="AQ2728" s="254"/>
      <c r="AR2728" s="254"/>
      <c r="AS2728" s="254"/>
      <c r="AT2728" s="254"/>
      <c r="AU2728" s="254"/>
      <c r="AW2728" s="283" t="str">
        <f t="shared" si="327"/>
        <v/>
      </c>
      <c r="AX2728" s="283" t="str">
        <f t="shared" si="328"/>
        <v/>
      </c>
      <c r="AY2728" s="283" t="str">
        <f t="shared" si="329"/>
        <v/>
      </c>
      <c r="AZ2728" s="283" t="str">
        <f t="shared" si="330"/>
        <v/>
      </c>
      <c r="BA2728" s="283" t="str">
        <f t="shared" si="331"/>
        <v/>
      </c>
      <c r="BD2728" s="254" t="str">
        <f>IF(W2728="","",IF(F2728="休日",AW2728,IF(F2728="法休",AW2728,VLOOKUP(F2728,カレンダマスタ!$Q$56:$R$69,2,FALSE))))</f>
        <v/>
      </c>
      <c r="BG2728" s="254" t="str">
        <f t="shared" si="332"/>
        <v/>
      </c>
      <c r="BH2728" s="254" t="str">
        <f>IF(AX2728="","",IF(P2728&lt;&gt;"","",IF(BG2728="CS","OK",IF(VLOOKUP(E2728,カレンダマスタ!$A$5:$D$381,4,FALSE)&gt;0,"",IF(OR(AX2728*24&gt;10.84,AZ2728*24&lt;14.5)=TRUE,"×","OK")))))</f>
        <v/>
      </c>
    </row>
    <row r="2729" spans="2:60">
      <c r="B2729" s="111"/>
      <c r="C2729" s="385" t="str">
        <f>IF(STEP!C2729&lt;&gt;"",STEP!C2729,"")</f>
        <v/>
      </c>
      <c r="D2729" s="386" t="str">
        <f>IF(STEP!D2729&lt;&gt;"",STEP!D2729,"")</f>
        <v/>
      </c>
      <c r="E2729" s="387" t="str">
        <f>IF(STEP!E2729&lt;&gt;"",STEP!E2729,"")</f>
        <v/>
      </c>
      <c r="F2729" s="256"/>
      <c r="G2729" s="257"/>
      <c r="H2729" s="254"/>
      <c r="I2729" s="254"/>
      <c r="J2729" s="254"/>
      <c r="K2729" s="254"/>
      <c r="L2729" s="254"/>
      <c r="M2729" s="254"/>
      <c r="N2729" s="254"/>
      <c r="O2729" s="254"/>
      <c r="P2729" s="254"/>
      <c r="Q2729" s="254"/>
      <c r="R2729" s="254"/>
      <c r="S2729" s="254"/>
      <c r="T2729" s="254"/>
      <c r="U2729" s="254"/>
      <c r="V2729" s="254"/>
      <c r="W2729" s="254"/>
      <c r="X2729" s="254"/>
      <c r="Y2729" s="254"/>
      <c r="Z2729" s="254"/>
      <c r="AA2729" s="254"/>
      <c r="AB2729" s="254"/>
      <c r="AC2729" s="254"/>
      <c r="AD2729" s="254"/>
      <c r="AE2729" s="255"/>
      <c r="AF2729" s="255"/>
      <c r="AG2729" s="255"/>
      <c r="AH2729" s="255"/>
      <c r="AI2729" s="255"/>
      <c r="AJ2729" s="255"/>
      <c r="AK2729" s="255"/>
      <c r="AL2729" s="255"/>
      <c r="AM2729" s="255"/>
      <c r="AN2729" s="255"/>
      <c r="AO2729" s="254"/>
      <c r="AP2729" s="254"/>
      <c r="AQ2729" s="254"/>
      <c r="AR2729" s="254"/>
      <c r="AS2729" s="254"/>
      <c r="AT2729" s="254"/>
      <c r="AU2729" s="254"/>
      <c r="AW2729" s="283" t="str">
        <f t="shared" si="327"/>
        <v/>
      </c>
      <c r="AX2729" s="283" t="str">
        <f t="shared" si="328"/>
        <v/>
      </c>
      <c r="AY2729" s="283" t="str">
        <f t="shared" si="329"/>
        <v/>
      </c>
      <c r="AZ2729" s="283" t="str">
        <f t="shared" si="330"/>
        <v/>
      </c>
      <c r="BA2729" s="283" t="str">
        <f t="shared" si="331"/>
        <v/>
      </c>
      <c r="BD2729" s="254" t="str">
        <f>IF(W2729="","",IF(F2729="休日",AW2729,IF(F2729="法休",AW2729,VLOOKUP(F2729,カレンダマスタ!$Q$56:$R$69,2,FALSE))))</f>
        <v/>
      </c>
      <c r="BG2729" s="254" t="str">
        <f t="shared" si="332"/>
        <v/>
      </c>
      <c r="BH2729" s="254" t="str">
        <f>IF(AX2729="","",IF(P2729&lt;&gt;"","",IF(BG2729="CS","OK",IF(VLOOKUP(E2729,カレンダマスタ!$A$5:$D$381,4,FALSE)&gt;0,"",IF(OR(AX2729*24&gt;10.84,AZ2729*24&lt;14.5)=TRUE,"×","OK")))))</f>
        <v/>
      </c>
    </row>
    <row r="2730" spans="2:60">
      <c r="B2730" s="111"/>
      <c r="C2730" s="385" t="str">
        <f>IF(STEP!C2730&lt;&gt;"",STEP!C2730,"")</f>
        <v/>
      </c>
      <c r="D2730" s="386" t="str">
        <f>IF(STEP!D2730&lt;&gt;"",STEP!D2730,"")</f>
        <v/>
      </c>
      <c r="E2730" s="387" t="str">
        <f>IF(STEP!E2730&lt;&gt;"",STEP!E2730,"")</f>
        <v/>
      </c>
      <c r="F2730" s="256"/>
      <c r="G2730" s="257"/>
      <c r="H2730" s="254"/>
      <c r="I2730" s="254"/>
      <c r="J2730" s="254"/>
      <c r="K2730" s="254"/>
      <c r="L2730" s="254"/>
      <c r="M2730" s="254"/>
      <c r="N2730" s="254"/>
      <c r="O2730" s="254"/>
      <c r="P2730" s="254"/>
      <c r="Q2730" s="254"/>
      <c r="R2730" s="254"/>
      <c r="S2730" s="254"/>
      <c r="T2730" s="254"/>
      <c r="U2730" s="254"/>
      <c r="V2730" s="254"/>
      <c r="W2730" s="254"/>
      <c r="X2730" s="254"/>
      <c r="Y2730" s="254"/>
      <c r="Z2730" s="254"/>
      <c r="AA2730" s="254"/>
      <c r="AB2730" s="254"/>
      <c r="AC2730" s="254"/>
      <c r="AD2730" s="254"/>
      <c r="AE2730" s="255"/>
      <c r="AF2730" s="255"/>
      <c r="AG2730" s="255"/>
      <c r="AH2730" s="255"/>
      <c r="AI2730" s="255"/>
      <c r="AJ2730" s="255"/>
      <c r="AK2730" s="255"/>
      <c r="AL2730" s="255"/>
      <c r="AM2730" s="255"/>
      <c r="AN2730" s="255"/>
      <c r="AO2730" s="254"/>
      <c r="AP2730" s="254"/>
      <c r="AQ2730" s="254"/>
      <c r="AR2730" s="254"/>
      <c r="AS2730" s="254"/>
      <c r="AT2730" s="254"/>
      <c r="AU2730" s="254"/>
      <c r="AW2730" s="283" t="str">
        <f t="shared" si="327"/>
        <v/>
      </c>
      <c r="AX2730" s="283" t="str">
        <f t="shared" si="328"/>
        <v/>
      </c>
      <c r="AY2730" s="283" t="str">
        <f t="shared" si="329"/>
        <v/>
      </c>
      <c r="AZ2730" s="283" t="str">
        <f t="shared" si="330"/>
        <v/>
      </c>
      <c r="BA2730" s="283" t="str">
        <f t="shared" si="331"/>
        <v/>
      </c>
      <c r="BD2730" s="254" t="str">
        <f>IF(W2730="","",IF(F2730="休日",AW2730,IF(F2730="法休",AW2730,VLOOKUP(F2730,カレンダマスタ!$Q$56:$R$69,2,FALSE))))</f>
        <v/>
      </c>
      <c r="BG2730" s="254" t="str">
        <f t="shared" si="332"/>
        <v/>
      </c>
      <c r="BH2730" s="254" t="str">
        <f>IF(AX2730="","",IF(P2730&lt;&gt;"","",IF(BG2730="CS","OK",IF(VLOOKUP(E2730,カレンダマスタ!$A$5:$D$381,4,FALSE)&gt;0,"",IF(OR(AX2730*24&gt;10.84,AZ2730*24&lt;14.5)=TRUE,"×","OK")))))</f>
        <v/>
      </c>
    </row>
    <row r="2731" spans="2:60">
      <c r="B2731" s="111"/>
      <c r="C2731" s="388" t="str">
        <f>IF(STEP!C2731&lt;&gt;"",STEP!C2731,"")</f>
        <v/>
      </c>
      <c r="D2731" s="389" t="str">
        <f>IF(STEP!D2731&lt;&gt;"",STEP!D2731,"")</f>
        <v/>
      </c>
      <c r="E2731" s="390" t="str">
        <f>IF(STEP!E2731&lt;&gt;"",STEP!E2731,"")</f>
        <v/>
      </c>
      <c r="F2731" s="259"/>
      <c r="G2731" s="266"/>
      <c r="H2731" s="260"/>
      <c r="I2731" s="260"/>
      <c r="J2731" s="260"/>
      <c r="K2731" s="260"/>
      <c r="L2731" s="260"/>
      <c r="M2731" s="260"/>
      <c r="N2731" s="260"/>
      <c r="O2731" s="260"/>
      <c r="P2731" s="260"/>
      <c r="Q2731" s="260"/>
      <c r="R2731" s="260"/>
      <c r="S2731" s="260"/>
      <c r="T2731" s="260"/>
      <c r="U2731" s="260"/>
      <c r="V2731" s="260"/>
      <c r="W2731" s="260"/>
      <c r="X2731" s="260"/>
      <c r="Y2731" s="260"/>
      <c r="Z2731" s="260"/>
      <c r="AA2731" s="260"/>
      <c r="AB2731" s="260"/>
      <c r="AC2731" s="260"/>
      <c r="AD2731" s="260"/>
      <c r="AE2731" s="261"/>
      <c r="AF2731" s="261"/>
      <c r="AG2731" s="261"/>
      <c r="AH2731" s="261"/>
      <c r="AI2731" s="261"/>
      <c r="AJ2731" s="261"/>
      <c r="AK2731" s="261"/>
      <c r="AL2731" s="261"/>
      <c r="AM2731" s="261"/>
      <c r="AN2731" s="261"/>
      <c r="AO2731" s="260"/>
      <c r="AP2731" s="260"/>
      <c r="AQ2731" s="260"/>
      <c r="AR2731" s="260"/>
      <c r="AS2731" s="260"/>
      <c r="AT2731" s="260"/>
      <c r="AU2731" s="260"/>
      <c r="AW2731" s="284" t="str">
        <f t="shared" si="327"/>
        <v/>
      </c>
      <c r="AX2731" s="284" t="str">
        <f t="shared" si="328"/>
        <v/>
      </c>
      <c r="AY2731" s="284" t="str">
        <f t="shared" si="329"/>
        <v/>
      </c>
      <c r="AZ2731" s="284" t="str">
        <f t="shared" si="330"/>
        <v/>
      </c>
      <c r="BA2731" s="284" t="str">
        <f t="shared" si="331"/>
        <v/>
      </c>
      <c r="BD2731" s="260" t="str">
        <f>IF(W2731="","",IF(F2731="休日",AW2731,IF(F2731="法休",AW2731,VLOOKUP(F2731,カレンダマスタ!$Q$56:$R$69,2,FALSE))))</f>
        <v/>
      </c>
      <c r="BG2731" s="260" t="str">
        <f t="shared" si="332"/>
        <v/>
      </c>
      <c r="BH2731" s="260" t="str">
        <f>IF(AX2731="","",IF(P2731&lt;&gt;"","",IF(BG2731="CS","OK",IF(VLOOKUP(E2731,カレンダマスタ!$A$5:$D$381,4,FALSE)&gt;0,"",IF(OR(AX2731*24&gt;10.84,AZ2731*24&lt;14.5)=TRUE,"×","OK")))))</f>
        <v/>
      </c>
    </row>
    <row r="2732" spans="2:60">
      <c r="B2732" s="111"/>
      <c r="C2732" s="391" t="str">
        <f>IF(STEP!C2732&lt;&gt;"",STEP!C2732,"")</f>
        <v/>
      </c>
      <c r="D2732" s="392" t="str">
        <f>IF(STEP!D2732&lt;&gt;"",STEP!D2732,"")</f>
        <v/>
      </c>
      <c r="E2732" s="393" t="str">
        <f>IF(STEP!E2732&lt;&gt;"",STEP!E2732,"")</f>
        <v/>
      </c>
      <c r="F2732" s="263"/>
      <c r="G2732" s="267"/>
      <c r="H2732" s="264"/>
      <c r="I2732" s="264"/>
      <c r="J2732" s="264"/>
      <c r="K2732" s="264"/>
      <c r="L2732" s="264"/>
      <c r="M2732" s="264"/>
      <c r="N2732" s="264"/>
      <c r="O2732" s="264"/>
      <c r="P2732" s="264"/>
      <c r="Q2732" s="264"/>
      <c r="R2732" s="264"/>
      <c r="S2732" s="264"/>
      <c r="T2732" s="264"/>
      <c r="U2732" s="264"/>
      <c r="V2732" s="264"/>
      <c r="W2732" s="264"/>
      <c r="X2732" s="264"/>
      <c r="Y2732" s="264"/>
      <c r="Z2732" s="264"/>
      <c r="AA2732" s="264"/>
      <c r="AB2732" s="264"/>
      <c r="AC2732" s="264"/>
      <c r="AD2732" s="264"/>
      <c r="AE2732" s="265"/>
      <c r="AF2732" s="265"/>
      <c r="AG2732" s="265"/>
      <c r="AH2732" s="265"/>
      <c r="AI2732" s="265"/>
      <c r="AJ2732" s="265"/>
      <c r="AK2732" s="265"/>
      <c r="AL2732" s="265"/>
      <c r="AM2732" s="265"/>
      <c r="AN2732" s="265"/>
      <c r="AO2732" s="264"/>
      <c r="AP2732" s="264"/>
      <c r="AQ2732" s="264"/>
      <c r="AR2732" s="264"/>
      <c r="AS2732" s="264"/>
      <c r="AT2732" s="264"/>
      <c r="AU2732" s="264"/>
      <c r="AW2732" s="285" t="str">
        <f t="shared" si="327"/>
        <v/>
      </c>
      <c r="AX2732" s="285" t="str">
        <f t="shared" si="328"/>
        <v/>
      </c>
      <c r="AY2732" s="285" t="str">
        <f t="shared" si="329"/>
        <v/>
      </c>
      <c r="AZ2732" s="285" t="str">
        <f t="shared" si="330"/>
        <v/>
      </c>
      <c r="BA2732" s="285" t="str">
        <f t="shared" si="331"/>
        <v/>
      </c>
      <c r="BD2732" s="264" t="str">
        <f>IF(W2732="","",IF(F2732="休日",AW2732,IF(F2732="法休",AW2732,VLOOKUP(F2732,カレンダマスタ!$Q$56:$R$69,2,FALSE))))</f>
        <v/>
      </c>
      <c r="BG2732" s="264" t="str">
        <f t="shared" si="332"/>
        <v/>
      </c>
      <c r="BH2732" s="264" t="str">
        <f>IF(AX2732="","",IF(P2732&lt;&gt;"","",IF(BG2732="CS","OK",IF(VLOOKUP(E2732,カレンダマスタ!$A$5:$D$381,4,FALSE)&gt;0,"",IF(OR(AX2732*24&gt;10.84,AZ2732*24&lt;14.5)=TRUE,"×","OK")))))</f>
        <v/>
      </c>
    </row>
    <row r="2733" spans="2:60">
      <c r="B2733" s="111"/>
      <c r="C2733" s="385" t="str">
        <f>IF(STEP!C2733&lt;&gt;"",STEP!C2733,"")</f>
        <v/>
      </c>
      <c r="D2733" s="386" t="str">
        <f>IF(STEP!D2733&lt;&gt;"",STEP!D2733,"")</f>
        <v/>
      </c>
      <c r="E2733" s="387" t="str">
        <f>IF(STEP!E2733&lt;&gt;"",STEP!E2733,"")</f>
        <v/>
      </c>
      <c r="F2733" s="253"/>
      <c r="G2733" s="252"/>
      <c r="H2733" s="254"/>
      <c r="I2733" s="254"/>
      <c r="J2733" s="254"/>
      <c r="K2733" s="254"/>
      <c r="L2733" s="254"/>
      <c r="M2733" s="254"/>
      <c r="N2733" s="254"/>
      <c r="O2733" s="254"/>
      <c r="P2733" s="254"/>
      <c r="Q2733" s="254"/>
      <c r="R2733" s="254"/>
      <c r="S2733" s="254"/>
      <c r="T2733" s="254"/>
      <c r="U2733" s="254"/>
      <c r="V2733" s="254"/>
      <c r="W2733" s="254"/>
      <c r="X2733" s="254"/>
      <c r="Y2733" s="254"/>
      <c r="Z2733" s="254"/>
      <c r="AA2733" s="254"/>
      <c r="AB2733" s="254"/>
      <c r="AC2733" s="254"/>
      <c r="AD2733" s="254"/>
      <c r="AE2733" s="255"/>
      <c r="AF2733" s="255"/>
      <c r="AG2733" s="255"/>
      <c r="AH2733" s="255"/>
      <c r="AI2733" s="255"/>
      <c r="AJ2733" s="255"/>
      <c r="AK2733" s="255"/>
      <c r="AL2733" s="255"/>
      <c r="AM2733" s="255"/>
      <c r="AN2733" s="255"/>
      <c r="AO2733" s="254"/>
      <c r="AP2733" s="254"/>
      <c r="AQ2733" s="254"/>
      <c r="AR2733" s="254"/>
      <c r="AS2733" s="254"/>
      <c r="AT2733" s="254"/>
      <c r="AU2733" s="254"/>
      <c r="AW2733" s="283" t="str">
        <f t="shared" si="327"/>
        <v/>
      </c>
      <c r="AX2733" s="283" t="str">
        <f t="shared" si="328"/>
        <v/>
      </c>
      <c r="AY2733" s="283" t="str">
        <f t="shared" si="329"/>
        <v/>
      </c>
      <c r="AZ2733" s="283" t="str">
        <f t="shared" si="330"/>
        <v/>
      </c>
      <c r="BA2733" s="283" t="str">
        <f t="shared" si="331"/>
        <v/>
      </c>
      <c r="BD2733" s="254" t="str">
        <f>IF(W2733="","",IF(F2733="休日",AW2733,IF(F2733="法休",AW2733,VLOOKUP(F2733,カレンダマスタ!$Q$56:$R$69,2,FALSE))))</f>
        <v/>
      </c>
      <c r="BG2733" s="503" t="str">
        <f t="shared" si="332"/>
        <v/>
      </c>
      <c r="BH2733" s="503" t="str">
        <f>IF(AX2733="","",IF(P2733&lt;&gt;"","",IF(BG2733="CS","OK",IF(VLOOKUP(E2733,カレンダマスタ!$A$5:$D$381,4,FALSE)&gt;0,"",IF(OR(AX2733*24&gt;10.84,AZ2733*24&lt;14.5)=TRUE,"×","OK")))))</f>
        <v/>
      </c>
    </row>
    <row r="2734" spans="2:60">
      <c r="B2734" s="111"/>
      <c r="C2734" s="385" t="str">
        <f>IF(STEP!C2734&lt;&gt;"",STEP!C2734,"")</f>
        <v/>
      </c>
      <c r="D2734" s="386" t="str">
        <f>IF(STEP!D2734&lt;&gt;"",STEP!D2734,"")</f>
        <v/>
      </c>
      <c r="E2734" s="387" t="str">
        <f>IF(STEP!E2734&lt;&gt;"",STEP!E2734,"")</f>
        <v/>
      </c>
      <c r="F2734" s="253"/>
      <c r="G2734" s="252"/>
      <c r="H2734" s="254"/>
      <c r="I2734" s="254"/>
      <c r="J2734" s="254"/>
      <c r="K2734" s="254"/>
      <c r="L2734" s="254"/>
      <c r="M2734" s="254"/>
      <c r="N2734" s="254"/>
      <c r="O2734" s="254"/>
      <c r="P2734" s="254"/>
      <c r="Q2734" s="254"/>
      <c r="R2734" s="254"/>
      <c r="S2734" s="254"/>
      <c r="T2734" s="254"/>
      <c r="U2734" s="254"/>
      <c r="V2734" s="254"/>
      <c r="W2734" s="254"/>
      <c r="X2734" s="254"/>
      <c r="Y2734" s="254"/>
      <c r="Z2734" s="254"/>
      <c r="AA2734" s="254"/>
      <c r="AB2734" s="254"/>
      <c r="AC2734" s="254"/>
      <c r="AD2734" s="254"/>
      <c r="AE2734" s="255"/>
      <c r="AF2734" s="255"/>
      <c r="AG2734" s="255"/>
      <c r="AH2734" s="255"/>
      <c r="AI2734" s="255"/>
      <c r="AJ2734" s="255"/>
      <c r="AK2734" s="255"/>
      <c r="AL2734" s="255"/>
      <c r="AM2734" s="255"/>
      <c r="AN2734" s="255"/>
      <c r="AO2734" s="254"/>
      <c r="AP2734" s="254"/>
      <c r="AQ2734" s="254"/>
      <c r="AR2734" s="254"/>
      <c r="AS2734" s="254"/>
      <c r="AT2734" s="254"/>
      <c r="AU2734" s="254"/>
      <c r="AW2734" s="283" t="str">
        <f t="shared" si="327"/>
        <v/>
      </c>
      <c r="AX2734" s="283" t="str">
        <f t="shared" si="328"/>
        <v/>
      </c>
      <c r="AY2734" s="283" t="str">
        <f t="shared" si="329"/>
        <v/>
      </c>
      <c r="AZ2734" s="283" t="str">
        <f t="shared" si="330"/>
        <v/>
      </c>
      <c r="BA2734" s="283" t="str">
        <f t="shared" si="331"/>
        <v/>
      </c>
      <c r="BD2734" s="254" t="str">
        <f>IF(W2734="","",IF(F2734="休日",AW2734,IF(F2734="法休",AW2734,VLOOKUP(F2734,カレンダマスタ!$Q$56:$R$69,2,FALSE))))</f>
        <v/>
      </c>
      <c r="BG2734" s="254" t="str">
        <f t="shared" si="332"/>
        <v/>
      </c>
      <c r="BH2734" s="254" t="str">
        <f>IF(AX2734="","",IF(P2734&lt;&gt;"","",IF(BG2734="CS","OK",IF(VLOOKUP(E2734,カレンダマスタ!$A$5:$D$381,4,FALSE)&gt;0,"",IF(OR(AX2734*24&gt;10.84,AZ2734*24&lt;14.5)=TRUE,"×","OK")))))</f>
        <v/>
      </c>
    </row>
    <row r="2735" spans="2:60">
      <c r="B2735" s="111"/>
      <c r="C2735" s="385" t="str">
        <f>IF(STEP!C2735&lt;&gt;"",STEP!C2735,"")</f>
        <v/>
      </c>
      <c r="D2735" s="386" t="str">
        <f>IF(STEP!D2735&lt;&gt;"",STEP!D2735,"")</f>
        <v/>
      </c>
      <c r="E2735" s="387" t="str">
        <f>IF(STEP!E2735&lt;&gt;"",STEP!E2735,"")</f>
        <v/>
      </c>
      <c r="F2735" s="253"/>
      <c r="G2735" s="252"/>
      <c r="H2735" s="254"/>
      <c r="I2735" s="254"/>
      <c r="J2735" s="254"/>
      <c r="K2735" s="254"/>
      <c r="L2735" s="254"/>
      <c r="M2735" s="254"/>
      <c r="N2735" s="254"/>
      <c r="O2735" s="254"/>
      <c r="P2735" s="254"/>
      <c r="Q2735" s="254"/>
      <c r="R2735" s="254"/>
      <c r="S2735" s="254"/>
      <c r="T2735" s="254"/>
      <c r="U2735" s="254"/>
      <c r="V2735" s="254"/>
      <c r="W2735" s="254"/>
      <c r="X2735" s="254"/>
      <c r="Y2735" s="254"/>
      <c r="Z2735" s="254"/>
      <c r="AA2735" s="254"/>
      <c r="AB2735" s="254"/>
      <c r="AC2735" s="254"/>
      <c r="AD2735" s="254"/>
      <c r="AE2735" s="255"/>
      <c r="AF2735" s="255"/>
      <c r="AG2735" s="255"/>
      <c r="AH2735" s="255"/>
      <c r="AI2735" s="255"/>
      <c r="AJ2735" s="255"/>
      <c r="AK2735" s="255"/>
      <c r="AL2735" s="255"/>
      <c r="AM2735" s="255"/>
      <c r="AN2735" s="255"/>
      <c r="AO2735" s="254"/>
      <c r="AP2735" s="254"/>
      <c r="AQ2735" s="254"/>
      <c r="AR2735" s="254"/>
      <c r="AS2735" s="254"/>
      <c r="AT2735" s="254"/>
      <c r="AU2735" s="254"/>
      <c r="AW2735" s="283" t="str">
        <f t="shared" si="327"/>
        <v/>
      </c>
      <c r="AX2735" s="283" t="str">
        <f t="shared" si="328"/>
        <v/>
      </c>
      <c r="AY2735" s="283" t="str">
        <f t="shared" si="329"/>
        <v/>
      </c>
      <c r="AZ2735" s="283" t="str">
        <f t="shared" si="330"/>
        <v/>
      </c>
      <c r="BA2735" s="283" t="str">
        <f t="shared" si="331"/>
        <v/>
      </c>
      <c r="BD2735" s="254" t="str">
        <f>IF(W2735="","",IF(F2735="休日",AW2735,IF(F2735="法休",AW2735,VLOOKUP(F2735,カレンダマスタ!$Q$56:$R$69,2,FALSE))))</f>
        <v/>
      </c>
      <c r="BG2735" s="254" t="str">
        <f t="shared" si="332"/>
        <v/>
      </c>
      <c r="BH2735" s="254" t="str">
        <f>IF(AX2735="","",IF(P2735&lt;&gt;"","",IF(BG2735="CS","OK",IF(VLOOKUP(E2735,カレンダマスタ!$A$5:$D$381,4,FALSE)&gt;0,"",IF(OR(AX2735*24&gt;10.84,AZ2735*24&lt;14.5)=TRUE,"×","OK")))))</f>
        <v/>
      </c>
    </row>
    <row r="2736" spans="2:60">
      <c r="B2736" s="111"/>
      <c r="C2736" s="385" t="str">
        <f>IF(STEP!C2736&lt;&gt;"",STEP!C2736,"")</f>
        <v/>
      </c>
      <c r="D2736" s="386" t="str">
        <f>IF(STEP!D2736&lt;&gt;"",STEP!D2736,"")</f>
        <v/>
      </c>
      <c r="E2736" s="387" t="str">
        <f>IF(STEP!E2736&lt;&gt;"",STEP!E2736,"")</f>
        <v/>
      </c>
      <c r="F2736" s="256"/>
      <c r="G2736" s="257"/>
      <c r="H2736" s="254"/>
      <c r="I2736" s="254"/>
      <c r="J2736" s="254"/>
      <c r="K2736" s="254"/>
      <c r="L2736" s="254"/>
      <c r="M2736" s="254"/>
      <c r="N2736" s="254"/>
      <c r="O2736" s="254"/>
      <c r="P2736" s="254"/>
      <c r="Q2736" s="254"/>
      <c r="R2736" s="254"/>
      <c r="S2736" s="254"/>
      <c r="T2736" s="254"/>
      <c r="U2736" s="254"/>
      <c r="V2736" s="254"/>
      <c r="W2736" s="254"/>
      <c r="X2736" s="254"/>
      <c r="Y2736" s="254"/>
      <c r="Z2736" s="254"/>
      <c r="AA2736" s="254"/>
      <c r="AB2736" s="254"/>
      <c r="AC2736" s="254"/>
      <c r="AD2736" s="254"/>
      <c r="AE2736" s="255"/>
      <c r="AF2736" s="255"/>
      <c r="AG2736" s="255"/>
      <c r="AH2736" s="255"/>
      <c r="AI2736" s="255"/>
      <c r="AJ2736" s="255"/>
      <c r="AK2736" s="255"/>
      <c r="AL2736" s="255"/>
      <c r="AM2736" s="255"/>
      <c r="AN2736" s="255"/>
      <c r="AO2736" s="254"/>
      <c r="AP2736" s="254"/>
      <c r="AQ2736" s="254"/>
      <c r="AR2736" s="254"/>
      <c r="AS2736" s="254"/>
      <c r="AT2736" s="254"/>
      <c r="AU2736" s="254"/>
      <c r="AW2736" s="283" t="str">
        <f t="shared" si="327"/>
        <v/>
      </c>
      <c r="AX2736" s="283" t="str">
        <f t="shared" si="328"/>
        <v/>
      </c>
      <c r="AY2736" s="283" t="str">
        <f t="shared" si="329"/>
        <v/>
      </c>
      <c r="AZ2736" s="283" t="str">
        <f t="shared" si="330"/>
        <v/>
      </c>
      <c r="BA2736" s="283" t="str">
        <f t="shared" si="331"/>
        <v/>
      </c>
      <c r="BD2736" s="254" t="str">
        <f>IF(W2736="","",IF(F2736="休日",AW2736,IF(F2736="法休",AW2736,VLOOKUP(F2736,カレンダマスタ!$Q$56:$R$69,2,FALSE))))</f>
        <v/>
      </c>
      <c r="BG2736" s="254" t="str">
        <f t="shared" si="332"/>
        <v/>
      </c>
      <c r="BH2736" s="254" t="str">
        <f>IF(AX2736="","",IF(P2736&lt;&gt;"","",IF(BG2736="CS","OK",IF(VLOOKUP(E2736,カレンダマスタ!$A$5:$D$381,4,FALSE)&gt;0,"",IF(OR(AX2736*24&gt;10.84,AZ2736*24&lt;14.5)=TRUE,"×","OK")))))</f>
        <v/>
      </c>
    </row>
    <row r="2737" spans="2:60">
      <c r="B2737" s="111"/>
      <c r="C2737" s="385" t="str">
        <f>IF(STEP!C2737&lt;&gt;"",STEP!C2737,"")</f>
        <v/>
      </c>
      <c r="D2737" s="386" t="str">
        <f>IF(STEP!D2737&lt;&gt;"",STEP!D2737,"")</f>
        <v/>
      </c>
      <c r="E2737" s="387" t="str">
        <f>IF(STEP!E2737&lt;&gt;"",STEP!E2737,"")</f>
        <v/>
      </c>
      <c r="F2737" s="256"/>
      <c r="G2737" s="257"/>
      <c r="H2737" s="254"/>
      <c r="I2737" s="254"/>
      <c r="J2737" s="254"/>
      <c r="K2737" s="254"/>
      <c r="L2737" s="254"/>
      <c r="M2737" s="254"/>
      <c r="N2737" s="254"/>
      <c r="O2737" s="254"/>
      <c r="P2737" s="254"/>
      <c r="Q2737" s="254"/>
      <c r="R2737" s="254"/>
      <c r="S2737" s="254"/>
      <c r="T2737" s="254"/>
      <c r="U2737" s="254"/>
      <c r="V2737" s="254"/>
      <c r="W2737" s="254"/>
      <c r="X2737" s="254"/>
      <c r="Y2737" s="254"/>
      <c r="Z2737" s="254"/>
      <c r="AA2737" s="254"/>
      <c r="AB2737" s="254"/>
      <c r="AC2737" s="254"/>
      <c r="AD2737" s="254"/>
      <c r="AE2737" s="255"/>
      <c r="AF2737" s="255"/>
      <c r="AG2737" s="255"/>
      <c r="AH2737" s="255"/>
      <c r="AI2737" s="255"/>
      <c r="AJ2737" s="255"/>
      <c r="AK2737" s="255"/>
      <c r="AL2737" s="255"/>
      <c r="AM2737" s="255"/>
      <c r="AN2737" s="255"/>
      <c r="AO2737" s="254"/>
      <c r="AP2737" s="254"/>
      <c r="AQ2737" s="254"/>
      <c r="AR2737" s="254"/>
      <c r="AS2737" s="254"/>
      <c r="AT2737" s="254"/>
      <c r="AU2737" s="254"/>
      <c r="AW2737" s="283" t="str">
        <f t="shared" si="327"/>
        <v/>
      </c>
      <c r="AX2737" s="283" t="str">
        <f t="shared" si="328"/>
        <v/>
      </c>
      <c r="AY2737" s="283" t="str">
        <f t="shared" si="329"/>
        <v/>
      </c>
      <c r="AZ2737" s="283" t="str">
        <f t="shared" si="330"/>
        <v/>
      </c>
      <c r="BA2737" s="283" t="str">
        <f t="shared" si="331"/>
        <v/>
      </c>
      <c r="BD2737" s="254" t="str">
        <f>IF(W2737="","",IF(F2737="休日",AW2737,IF(F2737="法休",AW2737,VLOOKUP(F2737,カレンダマスタ!$Q$56:$R$69,2,FALSE))))</f>
        <v/>
      </c>
      <c r="BG2737" s="254" t="str">
        <f t="shared" si="332"/>
        <v/>
      </c>
      <c r="BH2737" s="254" t="str">
        <f>IF(AX2737="","",IF(P2737&lt;&gt;"","",IF(BG2737="CS","OK",IF(VLOOKUP(E2737,カレンダマスタ!$A$5:$D$381,4,FALSE)&gt;0,"",IF(OR(AX2737*24&gt;10.84,AZ2737*24&lt;14.5)=TRUE,"×","OK")))))</f>
        <v/>
      </c>
    </row>
    <row r="2738" spans="2:60">
      <c r="B2738" s="111"/>
      <c r="C2738" s="388" t="str">
        <f>IF(STEP!C2738&lt;&gt;"",STEP!C2738,"")</f>
        <v/>
      </c>
      <c r="D2738" s="389" t="str">
        <f>IF(STEP!D2738&lt;&gt;"",STEP!D2738,"")</f>
        <v/>
      </c>
      <c r="E2738" s="390" t="str">
        <f>IF(STEP!E2738&lt;&gt;"",STEP!E2738,"")</f>
        <v/>
      </c>
      <c r="F2738" s="259"/>
      <c r="G2738" s="266"/>
      <c r="H2738" s="260"/>
      <c r="I2738" s="260"/>
      <c r="J2738" s="260"/>
      <c r="K2738" s="260"/>
      <c r="L2738" s="260"/>
      <c r="M2738" s="260"/>
      <c r="N2738" s="260"/>
      <c r="O2738" s="260"/>
      <c r="P2738" s="260"/>
      <c r="Q2738" s="260"/>
      <c r="R2738" s="260"/>
      <c r="S2738" s="260"/>
      <c r="T2738" s="260"/>
      <c r="U2738" s="260"/>
      <c r="V2738" s="260"/>
      <c r="W2738" s="260"/>
      <c r="X2738" s="260"/>
      <c r="Y2738" s="260"/>
      <c r="Z2738" s="260"/>
      <c r="AA2738" s="260"/>
      <c r="AB2738" s="260"/>
      <c r="AC2738" s="260"/>
      <c r="AD2738" s="260"/>
      <c r="AE2738" s="261"/>
      <c r="AF2738" s="261"/>
      <c r="AG2738" s="261"/>
      <c r="AH2738" s="261"/>
      <c r="AI2738" s="261"/>
      <c r="AJ2738" s="261"/>
      <c r="AK2738" s="261"/>
      <c r="AL2738" s="261"/>
      <c r="AM2738" s="261"/>
      <c r="AN2738" s="261"/>
      <c r="AO2738" s="260"/>
      <c r="AP2738" s="260"/>
      <c r="AQ2738" s="260"/>
      <c r="AR2738" s="260"/>
      <c r="AS2738" s="260"/>
      <c r="AT2738" s="260"/>
      <c r="AU2738" s="260"/>
      <c r="AW2738" s="284" t="str">
        <f t="shared" si="327"/>
        <v/>
      </c>
      <c r="AX2738" s="284" t="str">
        <f t="shared" si="328"/>
        <v/>
      </c>
      <c r="AY2738" s="284" t="str">
        <f t="shared" si="329"/>
        <v/>
      </c>
      <c r="AZ2738" s="284" t="str">
        <f t="shared" si="330"/>
        <v/>
      </c>
      <c r="BA2738" s="284" t="str">
        <f t="shared" si="331"/>
        <v/>
      </c>
      <c r="BD2738" s="260" t="str">
        <f>IF(W2738="","",IF(F2738="休日",AW2738,IF(F2738="法休",AW2738,VLOOKUP(F2738,カレンダマスタ!$Q$56:$R$69,2,FALSE))))</f>
        <v/>
      </c>
      <c r="BG2738" s="260" t="str">
        <f t="shared" si="332"/>
        <v/>
      </c>
      <c r="BH2738" s="260" t="str">
        <f>IF(AX2738="","",IF(P2738&lt;&gt;"","",IF(BG2738="CS","OK",IF(VLOOKUP(E2738,カレンダマスタ!$A$5:$D$381,4,FALSE)&gt;0,"",IF(OR(AX2738*24&gt;10.84,AZ2738*24&lt;14.5)=TRUE,"×","OK")))))</f>
        <v/>
      </c>
    </row>
    <row r="2739" spans="2:60">
      <c r="B2739" s="111"/>
      <c r="C2739" s="394" t="str">
        <f>IF(STEP!C2739&lt;&gt;"",STEP!C2739,"")</f>
        <v/>
      </c>
      <c r="D2739" s="395" t="str">
        <f>IF(STEP!D2739&lt;&gt;"",STEP!D2739,"")</f>
        <v/>
      </c>
      <c r="E2739" s="396" t="str">
        <f>IF(STEP!E2739&lt;&gt;"",STEP!E2739,"")</f>
        <v/>
      </c>
      <c r="F2739" s="269"/>
      <c r="G2739" s="268"/>
      <c r="H2739" s="270"/>
      <c r="I2739" s="270"/>
      <c r="J2739" s="270"/>
      <c r="K2739" s="270"/>
      <c r="L2739" s="270"/>
      <c r="M2739" s="270"/>
      <c r="N2739" s="270"/>
      <c r="O2739" s="270"/>
      <c r="P2739" s="270"/>
      <c r="Q2739" s="270"/>
      <c r="R2739" s="270"/>
      <c r="S2739" s="270"/>
      <c r="T2739" s="270"/>
      <c r="U2739" s="270"/>
      <c r="V2739" s="270"/>
      <c r="W2739" s="270"/>
      <c r="X2739" s="270"/>
      <c r="Y2739" s="270"/>
      <c r="Z2739" s="270"/>
      <c r="AA2739" s="270"/>
      <c r="AB2739" s="270"/>
      <c r="AC2739" s="270"/>
      <c r="AD2739" s="270"/>
      <c r="AE2739" s="271"/>
      <c r="AF2739" s="271"/>
      <c r="AG2739" s="271"/>
      <c r="AH2739" s="271"/>
      <c r="AI2739" s="271"/>
      <c r="AJ2739" s="271"/>
      <c r="AK2739" s="271"/>
      <c r="AL2739" s="271"/>
      <c r="AM2739" s="271"/>
      <c r="AN2739" s="271"/>
      <c r="AO2739" s="270"/>
      <c r="AP2739" s="270"/>
      <c r="AQ2739" s="270"/>
      <c r="AR2739" s="270"/>
      <c r="AS2739" s="270"/>
      <c r="AT2739" s="270"/>
      <c r="AU2739" s="270"/>
      <c r="AW2739" s="282" t="str">
        <f t="shared" si="327"/>
        <v/>
      </c>
      <c r="AX2739" s="282" t="str">
        <f t="shared" si="328"/>
        <v/>
      </c>
      <c r="AY2739" s="282" t="str">
        <f t="shared" si="329"/>
        <v/>
      </c>
      <c r="AZ2739" s="282" t="str">
        <f t="shared" si="330"/>
        <v/>
      </c>
      <c r="BA2739" s="282" t="str">
        <f t="shared" si="331"/>
        <v/>
      </c>
      <c r="BD2739" s="270" t="str">
        <f>IF(W2739="","",IF(F2739="休日",AW2739,IF(F2739="法休",AW2739,VLOOKUP(F2739,カレンダマスタ!$Q$56:$R$69,2,FALSE))))</f>
        <v/>
      </c>
      <c r="BG2739" s="270" t="str">
        <f t="shared" si="332"/>
        <v/>
      </c>
      <c r="BH2739" s="270" t="str">
        <f>IF(AX2739="","",IF(P2739&lt;&gt;"","",IF(BG2739="CS","OK",IF(VLOOKUP(E2739,カレンダマスタ!$A$5:$D$381,4,FALSE)&gt;0,"",IF(OR(AX2739*24&gt;10.84,AZ2739*24&lt;14.5)=TRUE,"×","OK")))))</f>
        <v/>
      </c>
    </row>
    <row r="2740" spans="2:60">
      <c r="B2740" s="111"/>
      <c r="C2740" s="385" t="str">
        <f>IF(STEP!C2740&lt;&gt;"",STEP!C2740,"")</f>
        <v/>
      </c>
      <c r="D2740" s="386" t="str">
        <f>IF(STEP!D2740&lt;&gt;"",STEP!D2740,"")</f>
        <v/>
      </c>
      <c r="E2740" s="387" t="str">
        <f>IF(STEP!E2740&lt;&gt;"",STEP!E2740,"")</f>
        <v/>
      </c>
      <c r="F2740" s="253"/>
      <c r="G2740" s="252"/>
      <c r="H2740" s="254"/>
      <c r="I2740" s="254"/>
      <c r="J2740" s="254"/>
      <c r="K2740" s="254"/>
      <c r="L2740" s="254"/>
      <c r="M2740" s="254"/>
      <c r="N2740" s="254"/>
      <c r="O2740" s="254"/>
      <c r="P2740" s="254"/>
      <c r="Q2740" s="254"/>
      <c r="R2740" s="254"/>
      <c r="S2740" s="254"/>
      <c r="T2740" s="254"/>
      <c r="U2740" s="254"/>
      <c r="V2740" s="254"/>
      <c r="W2740" s="254"/>
      <c r="X2740" s="254"/>
      <c r="Y2740" s="254"/>
      <c r="Z2740" s="254"/>
      <c r="AA2740" s="254"/>
      <c r="AB2740" s="254"/>
      <c r="AC2740" s="254"/>
      <c r="AD2740" s="254"/>
      <c r="AE2740" s="255"/>
      <c r="AF2740" s="255"/>
      <c r="AG2740" s="255"/>
      <c r="AH2740" s="255"/>
      <c r="AI2740" s="255"/>
      <c r="AJ2740" s="255"/>
      <c r="AK2740" s="255"/>
      <c r="AL2740" s="255"/>
      <c r="AM2740" s="255"/>
      <c r="AN2740" s="255"/>
      <c r="AO2740" s="254"/>
      <c r="AP2740" s="254"/>
      <c r="AQ2740" s="254"/>
      <c r="AR2740" s="254"/>
      <c r="AS2740" s="254"/>
      <c r="AT2740" s="254"/>
      <c r="AU2740" s="254"/>
      <c r="AW2740" s="283" t="str">
        <f t="shared" si="327"/>
        <v/>
      </c>
      <c r="AX2740" s="283" t="str">
        <f t="shared" si="328"/>
        <v/>
      </c>
      <c r="AY2740" s="283" t="str">
        <f t="shared" si="329"/>
        <v/>
      </c>
      <c r="AZ2740" s="283" t="str">
        <f t="shared" si="330"/>
        <v/>
      </c>
      <c r="BA2740" s="283" t="str">
        <f t="shared" si="331"/>
        <v/>
      </c>
      <c r="BD2740" s="254" t="str">
        <f>IF(W2740="","",IF(F2740="休日",AW2740,IF(F2740="法休",AW2740,VLOOKUP(F2740,カレンダマスタ!$Q$56:$R$69,2,FALSE))))</f>
        <v/>
      </c>
      <c r="BG2740" s="254" t="str">
        <f t="shared" si="332"/>
        <v/>
      </c>
      <c r="BH2740" s="254" t="str">
        <f>IF(AX2740="","",IF(P2740&lt;&gt;"","",IF(BG2740="CS","OK",IF(VLOOKUP(E2740,カレンダマスタ!$A$5:$D$381,4,FALSE)&gt;0,"",IF(OR(AX2740*24&gt;10.84,AZ2740*24&lt;14.5)=TRUE,"×","OK")))))</f>
        <v/>
      </c>
    </row>
    <row r="2741" spans="2:60">
      <c r="B2741" s="111"/>
      <c r="C2741" s="397" t="str">
        <f>IF(STEP!C2741&lt;&gt;"",STEP!C2741,"")</f>
        <v/>
      </c>
      <c r="D2741" s="398" t="str">
        <f>IF(STEP!D2741&lt;&gt;"",STEP!D2741,"")</f>
        <v/>
      </c>
      <c r="E2741" s="399" t="str">
        <f>IF(STEP!E2741&lt;&gt;"",STEP!E2741,"")</f>
        <v/>
      </c>
      <c r="F2741" s="273"/>
      <c r="G2741" s="272"/>
      <c r="H2741" s="274"/>
      <c r="I2741" s="274"/>
      <c r="J2741" s="274"/>
      <c r="K2741" s="274"/>
      <c r="L2741" s="274"/>
      <c r="M2741" s="274"/>
      <c r="N2741" s="274"/>
      <c r="O2741" s="274"/>
      <c r="P2741" s="274"/>
      <c r="Q2741" s="274"/>
      <c r="R2741" s="274"/>
      <c r="S2741" s="274"/>
      <c r="T2741" s="274"/>
      <c r="U2741" s="274"/>
      <c r="V2741" s="274"/>
      <c r="W2741" s="274"/>
      <c r="X2741" s="274"/>
      <c r="Y2741" s="274"/>
      <c r="Z2741" s="274"/>
      <c r="AA2741" s="274"/>
      <c r="AB2741" s="274"/>
      <c r="AC2741" s="274"/>
      <c r="AD2741" s="274"/>
      <c r="AE2741" s="275"/>
      <c r="AF2741" s="275"/>
      <c r="AG2741" s="275"/>
      <c r="AH2741" s="275"/>
      <c r="AI2741" s="275"/>
      <c r="AJ2741" s="275"/>
      <c r="AK2741" s="275"/>
      <c r="AL2741" s="275"/>
      <c r="AM2741" s="275"/>
      <c r="AN2741" s="275"/>
      <c r="AO2741" s="274"/>
      <c r="AP2741" s="274"/>
      <c r="AQ2741" s="274"/>
      <c r="AR2741" s="274"/>
      <c r="AS2741" s="274"/>
      <c r="AT2741" s="274"/>
      <c r="AU2741" s="274"/>
      <c r="AW2741" s="286" t="str">
        <f t="shared" si="327"/>
        <v/>
      </c>
      <c r="AX2741" s="286" t="str">
        <f t="shared" si="328"/>
        <v/>
      </c>
      <c r="AY2741" s="286" t="str">
        <f t="shared" si="329"/>
        <v/>
      </c>
      <c r="AZ2741" s="286" t="str">
        <f t="shared" si="330"/>
        <v/>
      </c>
      <c r="BA2741" s="286" t="str">
        <f t="shared" si="331"/>
        <v/>
      </c>
      <c r="BD2741" s="274" t="str">
        <f>IF(W2741="","",IF(F2741="休日",AW2741,IF(F2741="法休",AW2741,VLOOKUP(F2741,カレンダマスタ!$Q$56:$R$69,2,FALSE))))</f>
        <v/>
      </c>
      <c r="BG2741" s="274" t="str">
        <f t="shared" si="332"/>
        <v/>
      </c>
      <c r="BH2741" s="274" t="str">
        <f>IF(AX2741="","",IF(P2741&lt;&gt;"","",IF(BG2741="CS","OK",IF(VLOOKUP(E2741,カレンダマスタ!$A$5:$D$381,4,FALSE)&gt;0,"",IF(OR(AX2741*24&gt;10.84,AZ2741*24&lt;14.5)=TRUE,"×","OK")))))</f>
        <v/>
      </c>
    </row>
    <row r="2742" spans="2:60">
      <c r="B2742" s="111"/>
      <c r="C2742" s="397" t="str">
        <f>IF(STEP!C2742&lt;&gt;"",STEP!C2742,"")</f>
        <v/>
      </c>
      <c r="D2742" s="398" t="str">
        <f>IF(STEP!D2742&lt;&gt;"",STEP!D2742,"")</f>
        <v/>
      </c>
      <c r="E2742" s="399" t="str">
        <f>IF(STEP!E2742&lt;&gt;"",STEP!E2742,"")</f>
        <v/>
      </c>
      <c r="F2742" s="273"/>
      <c r="G2742" s="272"/>
      <c r="H2742" s="274"/>
      <c r="I2742" s="274"/>
      <c r="J2742" s="274"/>
      <c r="K2742" s="274"/>
      <c r="L2742" s="274"/>
      <c r="M2742" s="274"/>
      <c r="N2742" s="274"/>
      <c r="O2742" s="274"/>
      <c r="P2742" s="274"/>
      <c r="Q2742" s="274"/>
      <c r="R2742" s="274"/>
      <c r="S2742" s="274"/>
      <c r="T2742" s="274"/>
      <c r="U2742" s="274"/>
      <c r="V2742" s="274"/>
      <c r="W2742" s="274"/>
      <c r="X2742" s="274"/>
      <c r="Y2742" s="274"/>
      <c r="Z2742" s="274"/>
      <c r="AA2742" s="274"/>
      <c r="AB2742" s="274"/>
      <c r="AC2742" s="274"/>
      <c r="AD2742" s="274"/>
      <c r="AE2742" s="275"/>
      <c r="AF2742" s="275"/>
      <c r="AG2742" s="275"/>
      <c r="AH2742" s="275"/>
      <c r="AI2742" s="275"/>
      <c r="AJ2742" s="275"/>
      <c r="AK2742" s="275"/>
      <c r="AL2742" s="275"/>
      <c r="AM2742" s="275"/>
      <c r="AN2742" s="275"/>
      <c r="AO2742" s="274"/>
      <c r="AP2742" s="274"/>
      <c r="AQ2742" s="274"/>
      <c r="AR2742" s="274"/>
      <c r="AS2742" s="274"/>
      <c r="AT2742" s="274"/>
      <c r="AU2742" s="274"/>
      <c r="AW2742" s="286" t="str">
        <f t="shared" si="327"/>
        <v/>
      </c>
      <c r="AX2742" s="286" t="str">
        <f t="shared" si="328"/>
        <v/>
      </c>
      <c r="AY2742" s="286" t="str">
        <f t="shared" si="329"/>
        <v/>
      </c>
      <c r="AZ2742" s="286" t="str">
        <f t="shared" si="330"/>
        <v/>
      </c>
      <c r="BA2742" s="286" t="str">
        <f t="shared" si="331"/>
        <v/>
      </c>
      <c r="BD2742" s="274" t="str">
        <f>IF(W2742="","",IF(F2742="休日",AW2742,IF(F2742="法休",AW2742,VLOOKUP(F2742,カレンダマスタ!$Q$56:$R$69,2,FALSE))))</f>
        <v/>
      </c>
      <c r="BG2742" s="274" t="str">
        <f t="shared" si="332"/>
        <v/>
      </c>
      <c r="BH2742" s="274" t="str">
        <f>IF(AX2742="","",IF(P2742&lt;&gt;"","",IF(BG2742="CS","OK",IF(VLOOKUP(E2742,カレンダマスタ!$A$5:$D$381,4,FALSE)&gt;0,"",IF(OR(AX2742*24&gt;10.84,AZ2742*24&lt;14.5)=TRUE,"×","OK")))))</f>
        <v/>
      </c>
    </row>
    <row r="2743" spans="2:60">
      <c r="B2743" s="111"/>
      <c r="C2743" s="397" t="str">
        <f>IF(STEP!C2743&lt;&gt;"",STEP!C2743,"")</f>
        <v/>
      </c>
      <c r="D2743" s="398" t="str">
        <f>IF(STEP!D2743&lt;&gt;"",STEP!D2743,"")</f>
        <v/>
      </c>
      <c r="E2743" s="399" t="str">
        <f>IF(STEP!E2743&lt;&gt;"",STEP!E2743,"")</f>
        <v/>
      </c>
      <c r="F2743" s="273"/>
      <c r="G2743" s="272"/>
      <c r="H2743" s="274"/>
      <c r="I2743" s="274"/>
      <c r="J2743" s="274"/>
      <c r="K2743" s="274"/>
      <c r="L2743" s="274"/>
      <c r="M2743" s="274"/>
      <c r="N2743" s="274"/>
      <c r="O2743" s="274"/>
      <c r="P2743" s="274"/>
      <c r="Q2743" s="274"/>
      <c r="R2743" s="274"/>
      <c r="S2743" s="274"/>
      <c r="T2743" s="274"/>
      <c r="U2743" s="274"/>
      <c r="V2743" s="274"/>
      <c r="W2743" s="274"/>
      <c r="X2743" s="274"/>
      <c r="Y2743" s="274"/>
      <c r="Z2743" s="274"/>
      <c r="AA2743" s="274"/>
      <c r="AB2743" s="274"/>
      <c r="AC2743" s="274"/>
      <c r="AD2743" s="274"/>
      <c r="AE2743" s="275"/>
      <c r="AF2743" s="275"/>
      <c r="AG2743" s="275"/>
      <c r="AH2743" s="275"/>
      <c r="AI2743" s="275"/>
      <c r="AJ2743" s="275"/>
      <c r="AK2743" s="275"/>
      <c r="AL2743" s="275"/>
      <c r="AM2743" s="275"/>
      <c r="AN2743" s="275"/>
      <c r="AO2743" s="274"/>
      <c r="AP2743" s="274"/>
      <c r="AQ2743" s="274"/>
      <c r="AR2743" s="274"/>
      <c r="AS2743" s="274"/>
      <c r="AT2743" s="274"/>
      <c r="AU2743" s="274"/>
      <c r="AW2743" s="286" t="str">
        <f t="shared" si="327"/>
        <v/>
      </c>
      <c r="AX2743" s="286" t="str">
        <f t="shared" si="328"/>
        <v/>
      </c>
      <c r="AY2743" s="286" t="str">
        <f t="shared" si="329"/>
        <v/>
      </c>
      <c r="AZ2743" s="286" t="str">
        <f t="shared" si="330"/>
        <v/>
      </c>
      <c r="BA2743" s="286" t="str">
        <f t="shared" si="331"/>
        <v/>
      </c>
      <c r="BD2743" s="274" t="str">
        <f>IF(W2743="","",IF(F2743="休日",AW2743,IF(F2743="法休",AW2743,VLOOKUP(F2743,カレンダマスタ!$Q$56:$R$69,2,FALSE))))</f>
        <v/>
      </c>
      <c r="BG2743" s="274" t="str">
        <f t="shared" si="332"/>
        <v/>
      </c>
      <c r="BH2743" s="274" t="str">
        <f>IF(AX2743="","",IF(P2743&lt;&gt;"","",IF(BG2743="CS","OK",IF(VLOOKUP(E2743,カレンダマスタ!$A$5:$D$381,4,FALSE)&gt;0,"",IF(OR(AX2743*24&gt;10.84,AZ2743*24&lt;14.5)=TRUE,"×","OK")))))</f>
        <v/>
      </c>
    </row>
    <row r="2744" spans="2:60">
      <c r="B2744" s="111"/>
      <c r="C2744" s="397" t="str">
        <f>IF(STEP!C2744&lt;&gt;"",STEP!C2744,"")</f>
        <v/>
      </c>
      <c r="D2744" s="398" t="str">
        <f>IF(STEP!D2744&lt;&gt;"",STEP!D2744,"")</f>
        <v/>
      </c>
      <c r="E2744" s="399" t="str">
        <f>IF(STEP!E2744&lt;&gt;"",STEP!E2744,"")</f>
        <v/>
      </c>
      <c r="F2744" s="273"/>
      <c r="G2744" s="272"/>
      <c r="H2744" s="274"/>
      <c r="I2744" s="274"/>
      <c r="J2744" s="274"/>
      <c r="K2744" s="274"/>
      <c r="L2744" s="274"/>
      <c r="M2744" s="274"/>
      <c r="N2744" s="274"/>
      <c r="O2744" s="274"/>
      <c r="P2744" s="274"/>
      <c r="Q2744" s="274"/>
      <c r="R2744" s="274"/>
      <c r="S2744" s="274"/>
      <c r="T2744" s="274"/>
      <c r="U2744" s="274"/>
      <c r="V2744" s="274"/>
      <c r="W2744" s="274"/>
      <c r="X2744" s="274"/>
      <c r="Y2744" s="274"/>
      <c r="Z2744" s="274"/>
      <c r="AA2744" s="274"/>
      <c r="AB2744" s="274"/>
      <c r="AC2744" s="274"/>
      <c r="AD2744" s="274"/>
      <c r="AE2744" s="275"/>
      <c r="AF2744" s="275"/>
      <c r="AG2744" s="275"/>
      <c r="AH2744" s="275"/>
      <c r="AI2744" s="275"/>
      <c r="AJ2744" s="275"/>
      <c r="AK2744" s="275"/>
      <c r="AL2744" s="275"/>
      <c r="AM2744" s="275"/>
      <c r="AN2744" s="275"/>
      <c r="AO2744" s="274"/>
      <c r="AP2744" s="274"/>
      <c r="AQ2744" s="274"/>
      <c r="AR2744" s="274"/>
      <c r="AS2744" s="274"/>
      <c r="AT2744" s="274"/>
      <c r="AU2744" s="274"/>
      <c r="AW2744" s="286" t="str">
        <f t="shared" si="327"/>
        <v/>
      </c>
      <c r="AX2744" s="286" t="str">
        <f t="shared" si="328"/>
        <v/>
      </c>
      <c r="AY2744" s="286" t="str">
        <f t="shared" si="329"/>
        <v/>
      </c>
      <c r="AZ2744" s="286" t="str">
        <f t="shared" si="330"/>
        <v/>
      </c>
      <c r="BA2744" s="286" t="str">
        <f t="shared" si="331"/>
        <v/>
      </c>
      <c r="BD2744" s="274" t="str">
        <f>IF(W2744="","",IF(F2744="休日",AW2744,IF(F2744="法休",AW2744,VLOOKUP(F2744,カレンダマスタ!$Q$56:$R$69,2,FALSE))))</f>
        <v/>
      </c>
      <c r="BG2744" s="274" t="str">
        <f t="shared" si="332"/>
        <v/>
      </c>
      <c r="BH2744" s="274" t="str">
        <f>IF(AX2744="","",IF(P2744&lt;&gt;"","",IF(BG2744="CS","OK",IF(VLOOKUP(E2744,カレンダマスタ!$A$5:$D$381,4,FALSE)&gt;0,"",IF(OR(AX2744*24&gt;10.84,AZ2744*24&lt;14.5)=TRUE,"×","OK")))))</f>
        <v/>
      </c>
    </row>
    <row r="2745" spans="2:60" ht="13.8" thickBot="1">
      <c r="B2745" s="161"/>
      <c r="C2745" s="400" t="str">
        <f>IF(STEP!C2745&lt;&gt;"",STEP!C2745,"")</f>
        <v/>
      </c>
      <c r="D2745" s="401" t="str">
        <f>IF(STEP!D2745&lt;&gt;"",STEP!D2745,"")</f>
        <v/>
      </c>
      <c r="E2745" s="402" t="str">
        <f>IF(STEP!E2745&lt;&gt;"",STEP!E2745,"")</f>
        <v/>
      </c>
      <c r="F2745" s="277"/>
      <c r="G2745" s="276"/>
      <c r="H2745" s="278"/>
      <c r="I2745" s="278"/>
      <c r="J2745" s="278"/>
      <c r="K2745" s="278"/>
      <c r="L2745" s="278"/>
      <c r="M2745" s="278"/>
      <c r="N2745" s="278"/>
      <c r="O2745" s="278"/>
      <c r="P2745" s="278"/>
      <c r="Q2745" s="278"/>
      <c r="R2745" s="278"/>
      <c r="S2745" s="278"/>
      <c r="T2745" s="278"/>
      <c r="U2745" s="278"/>
      <c r="V2745" s="278"/>
      <c r="W2745" s="278"/>
      <c r="X2745" s="278"/>
      <c r="Y2745" s="278"/>
      <c r="Z2745" s="278"/>
      <c r="AA2745" s="278"/>
      <c r="AB2745" s="278"/>
      <c r="AC2745" s="278"/>
      <c r="AD2745" s="278"/>
      <c r="AE2745" s="279"/>
      <c r="AF2745" s="279"/>
      <c r="AG2745" s="279"/>
      <c r="AH2745" s="279"/>
      <c r="AI2745" s="279"/>
      <c r="AJ2745" s="279"/>
      <c r="AK2745" s="279"/>
      <c r="AL2745" s="279"/>
      <c r="AM2745" s="279"/>
      <c r="AN2745" s="279"/>
      <c r="AO2745" s="278"/>
      <c r="AP2745" s="278"/>
      <c r="AQ2745" s="278"/>
      <c r="AR2745" s="278"/>
      <c r="AS2745" s="278"/>
      <c r="AT2745" s="278"/>
      <c r="AU2745" s="278"/>
      <c r="AW2745" s="287" t="str">
        <f t="shared" si="327"/>
        <v/>
      </c>
      <c r="AX2745" s="287" t="str">
        <f t="shared" si="328"/>
        <v/>
      </c>
      <c r="AY2745" s="287" t="str">
        <f t="shared" si="329"/>
        <v/>
      </c>
      <c r="AZ2745" s="287" t="str">
        <f t="shared" si="330"/>
        <v/>
      </c>
      <c r="BA2745" s="287" t="str">
        <f t="shared" si="331"/>
        <v/>
      </c>
      <c r="BD2745" s="278" t="str">
        <f>IF(W2745="","",IF(F2745="休日",AW2745,IF(F2745="法休",AW2745,VLOOKUP(F2745,カレンダマスタ!$Q$56:$R$69,2,FALSE))))</f>
        <v/>
      </c>
      <c r="BG2745" s="278" t="str">
        <f t="shared" si="332"/>
        <v/>
      </c>
      <c r="BH2745" s="278" t="str">
        <f>IF(AX2745="","",IF(P2745&lt;&gt;"","",IF(BG2745="CS","OK",IF(VLOOKUP(E2745,カレンダマスタ!$A$5:$D$381,4,FALSE)&gt;0,"",IF(OR(AX2745*24&gt;10.84,AZ2745*24&lt;14.5)=TRUE,"×","OK")))))</f>
        <v/>
      </c>
    </row>
    <row r="2746" spans="2:60">
      <c r="B2746" s="365"/>
      <c r="C2746" s="366"/>
      <c r="D2746" s="367"/>
      <c r="E2746" s="368"/>
      <c r="F2746" s="367"/>
      <c r="G2746" s="366"/>
      <c r="H2746" s="369"/>
      <c r="I2746" s="369"/>
      <c r="J2746" s="369"/>
      <c r="K2746" s="369"/>
      <c r="L2746" s="369"/>
      <c r="M2746" s="369"/>
      <c r="N2746" s="369"/>
      <c r="O2746" s="369"/>
      <c r="P2746" s="369"/>
      <c r="Q2746" s="369"/>
      <c r="R2746" s="369"/>
      <c r="S2746" s="369"/>
      <c r="T2746" s="369"/>
      <c r="U2746" s="369"/>
      <c r="V2746" s="369"/>
      <c r="W2746" s="369"/>
      <c r="X2746" s="369"/>
      <c r="Y2746" s="369"/>
      <c r="Z2746" s="369"/>
      <c r="AA2746" s="369"/>
      <c r="AB2746" s="369"/>
      <c r="AC2746" s="369"/>
      <c r="AD2746" s="369"/>
      <c r="AE2746" s="370"/>
      <c r="AF2746" s="370"/>
      <c r="AG2746" s="370"/>
      <c r="AH2746" s="370"/>
      <c r="AI2746" s="370"/>
      <c r="AJ2746" s="370"/>
      <c r="AK2746" s="370"/>
      <c r="AL2746" s="370"/>
      <c r="AM2746" s="370"/>
      <c r="AN2746" s="370"/>
      <c r="AO2746" s="369"/>
      <c r="AP2746" s="369"/>
      <c r="AQ2746" s="369"/>
      <c r="AR2746" s="369"/>
      <c r="AS2746" s="369"/>
      <c r="AT2746" s="369"/>
      <c r="AU2746" s="369"/>
      <c r="AW2746" s="363"/>
      <c r="AX2746" s="363"/>
      <c r="AY2746" s="363"/>
      <c r="AZ2746" s="363"/>
      <c r="BA2746" s="363"/>
      <c r="BD2746" s="369" t="str">
        <f>IF(W2746="","",IF(F2746="休日",AW2746,IF(F2746="法休",AW2746,VLOOKUP(F2746,カレンダマスタ!$Q$56:$R$69,2,FALSE))))</f>
        <v/>
      </c>
      <c r="BG2746" s="369"/>
      <c r="BH2746" s="369"/>
    </row>
    <row r="2747" spans="2:60">
      <c r="B2747" s="362"/>
      <c r="C2747" s="371"/>
      <c r="D2747" s="372"/>
      <c r="E2747" s="373"/>
      <c r="F2747" s="372"/>
      <c r="G2747" s="371"/>
      <c r="H2747" s="374"/>
      <c r="I2747" s="374"/>
      <c r="J2747" s="374"/>
      <c r="K2747" s="374"/>
      <c r="L2747" s="374"/>
      <c r="M2747" s="374"/>
      <c r="N2747" s="374"/>
      <c r="O2747" s="374"/>
      <c r="P2747" s="374"/>
      <c r="Q2747" s="374"/>
      <c r="R2747" s="374"/>
      <c r="S2747" s="374"/>
      <c r="T2747" s="374"/>
      <c r="U2747" s="374"/>
      <c r="V2747" s="374"/>
      <c r="W2747" s="374"/>
      <c r="X2747" s="374"/>
      <c r="Y2747" s="374"/>
      <c r="Z2747" s="374"/>
      <c r="AA2747" s="374"/>
      <c r="AB2747" s="374"/>
      <c r="AC2747" s="374"/>
      <c r="AD2747" s="374"/>
      <c r="AE2747" s="375"/>
      <c r="AF2747" s="375"/>
      <c r="AG2747" s="375"/>
      <c r="AH2747" s="375"/>
      <c r="AI2747" s="375"/>
      <c r="AJ2747" s="375"/>
      <c r="AK2747" s="375"/>
      <c r="AL2747" s="375"/>
      <c r="AM2747" s="375"/>
      <c r="AN2747" s="375"/>
      <c r="AO2747" s="374"/>
      <c r="AP2747" s="374"/>
      <c r="AQ2747" s="374"/>
      <c r="AR2747" s="374"/>
      <c r="AS2747" s="374"/>
      <c r="AT2747" s="374"/>
      <c r="AU2747" s="374"/>
      <c r="AW2747" s="363"/>
      <c r="AX2747" s="363"/>
      <c r="AY2747" s="363"/>
      <c r="AZ2747" s="363"/>
      <c r="BA2747" s="363"/>
      <c r="BD2747" s="374" t="str">
        <f>IF(W2747="","",IF(F2747="休日",AW2747,IF(F2747="法休",AW2747,VLOOKUP(F2747,カレンダマスタ!$Q$56:$R$69,2,FALSE))))</f>
        <v/>
      </c>
      <c r="BG2747" s="374"/>
      <c r="BH2747" s="374"/>
    </row>
    <row r="2748" spans="2:60">
      <c r="B2748" s="362"/>
      <c r="C2748" s="371"/>
      <c r="D2748" s="372"/>
      <c r="E2748" s="373"/>
      <c r="F2748" s="372"/>
      <c r="G2748" s="371"/>
      <c r="H2748" s="374"/>
      <c r="I2748" s="374"/>
      <c r="J2748" s="374"/>
      <c r="K2748" s="374"/>
      <c r="L2748" s="374"/>
      <c r="M2748" s="374"/>
      <c r="N2748" s="374"/>
      <c r="O2748" s="374"/>
      <c r="P2748" s="374"/>
      <c r="Q2748" s="374"/>
      <c r="R2748" s="374"/>
      <c r="S2748" s="374"/>
      <c r="T2748" s="374"/>
      <c r="U2748" s="374"/>
      <c r="V2748" s="374"/>
      <c r="W2748" s="374"/>
      <c r="X2748" s="374"/>
      <c r="Y2748" s="374"/>
      <c r="Z2748" s="374"/>
      <c r="AA2748" s="374"/>
      <c r="AB2748" s="374"/>
      <c r="AC2748" s="374"/>
      <c r="AD2748" s="374"/>
      <c r="AE2748" s="375"/>
      <c r="AF2748" s="375"/>
      <c r="AG2748" s="375"/>
      <c r="AH2748" s="375"/>
      <c r="AI2748" s="375"/>
      <c r="AJ2748" s="375"/>
      <c r="AK2748" s="375"/>
      <c r="AL2748" s="375"/>
      <c r="AM2748" s="375"/>
      <c r="AN2748" s="375"/>
      <c r="AO2748" s="374"/>
      <c r="AP2748" s="374"/>
      <c r="AQ2748" s="374"/>
      <c r="AR2748" s="374"/>
      <c r="AS2748" s="374"/>
      <c r="AT2748" s="374"/>
      <c r="AU2748" s="374"/>
      <c r="AW2748" s="363"/>
      <c r="AX2748" s="363"/>
      <c r="AY2748" s="363"/>
      <c r="AZ2748" s="363"/>
      <c r="BA2748" s="363"/>
      <c r="BD2748" s="374" t="str">
        <f>IF(W2748="","",IF(F2748="休日",AW2748,IF(F2748="法休",AW2748,VLOOKUP(F2748,カレンダマスタ!$Q$56:$R$69,2,FALSE))))</f>
        <v/>
      </c>
      <c r="BG2748" s="374"/>
      <c r="BH2748" s="374"/>
    </row>
    <row r="2749" spans="2:60">
      <c r="B2749" s="362"/>
      <c r="C2749" s="371"/>
      <c r="D2749" s="372"/>
      <c r="E2749" s="373"/>
      <c r="F2749" s="372"/>
      <c r="G2749" s="371"/>
      <c r="H2749" s="374"/>
      <c r="I2749" s="374"/>
      <c r="J2749" s="374"/>
      <c r="K2749" s="374"/>
      <c r="L2749" s="374"/>
      <c r="M2749" s="374"/>
      <c r="N2749" s="374"/>
      <c r="O2749" s="374"/>
      <c r="P2749" s="374"/>
      <c r="Q2749" s="374"/>
      <c r="R2749" s="374"/>
      <c r="S2749" s="374"/>
      <c r="T2749" s="374"/>
      <c r="U2749" s="374"/>
      <c r="V2749" s="374"/>
      <c r="W2749" s="374"/>
      <c r="X2749" s="374"/>
      <c r="Y2749" s="374"/>
      <c r="Z2749" s="374"/>
      <c r="AA2749" s="374"/>
      <c r="AB2749" s="374"/>
      <c r="AC2749" s="374"/>
      <c r="AD2749" s="374"/>
      <c r="AE2749" s="375"/>
      <c r="AF2749" s="375"/>
      <c r="AG2749" s="375"/>
      <c r="AH2749" s="375"/>
      <c r="AI2749" s="375"/>
      <c r="AJ2749" s="375"/>
      <c r="AK2749" s="375"/>
      <c r="AL2749" s="375"/>
      <c r="AM2749" s="375"/>
      <c r="AN2749" s="375"/>
      <c r="AO2749" s="374"/>
      <c r="AP2749" s="374"/>
      <c r="AQ2749" s="374"/>
      <c r="AR2749" s="374"/>
      <c r="AS2749" s="374"/>
      <c r="AT2749" s="374"/>
      <c r="AU2749" s="374"/>
      <c r="AW2749" s="363"/>
      <c r="AX2749" s="363"/>
      <c r="AY2749" s="363"/>
      <c r="AZ2749" s="363"/>
      <c r="BA2749" s="363"/>
      <c r="BD2749" s="374" t="str">
        <f>IF(W2749="","",IF(F2749="休日",AW2749,IF(F2749="法休",AW2749,VLOOKUP(F2749,カレンダマスタ!$Q$56:$R$69,2,FALSE))))</f>
        <v/>
      </c>
      <c r="BG2749" s="374"/>
      <c r="BH2749" s="374"/>
    </row>
    <row r="2750" spans="2:60">
      <c r="B2750" s="362"/>
      <c r="C2750" s="371"/>
      <c r="D2750" s="372"/>
      <c r="E2750" s="373"/>
      <c r="F2750" s="372"/>
      <c r="G2750" s="371"/>
      <c r="H2750" s="374"/>
      <c r="I2750" s="374"/>
      <c r="J2750" s="374"/>
      <c r="K2750" s="374"/>
      <c r="L2750" s="374"/>
      <c r="M2750" s="374"/>
      <c r="N2750" s="374"/>
      <c r="O2750" s="374"/>
      <c r="P2750" s="374"/>
      <c r="Q2750" s="374"/>
      <c r="R2750" s="374"/>
      <c r="S2750" s="374"/>
      <c r="T2750" s="374"/>
      <c r="U2750" s="374"/>
      <c r="V2750" s="374"/>
      <c r="W2750" s="374"/>
      <c r="X2750" s="374"/>
      <c r="Y2750" s="374"/>
      <c r="Z2750" s="374"/>
      <c r="AA2750" s="374"/>
      <c r="AB2750" s="374"/>
      <c r="AC2750" s="374"/>
      <c r="AD2750" s="374"/>
      <c r="AE2750" s="375"/>
      <c r="AF2750" s="375"/>
      <c r="AG2750" s="375"/>
      <c r="AH2750" s="375"/>
      <c r="AI2750" s="375"/>
      <c r="AJ2750" s="375"/>
      <c r="AK2750" s="375"/>
      <c r="AL2750" s="375"/>
      <c r="AM2750" s="375"/>
      <c r="AN2750" s="375"/>
      <c r="AO2750" s="374"/>
      <c r="AP2750" s="374"/>
      <c r="AQ2750" s="374"/>
      <c r="AR2750" s="374"/>
      <c r="AS2750" s="374"/>
      <c r="AT2750" s="374"/>
      <c r="AU2750" s="374"/>
      <c r="AW2750" s="363"/>
      <c r="AX2750" s="363"/>
      <c r="AY2750" s="363"/>
      <c r="AZ2750" s="363"/>
      <c r="BA2750" s="363"/>
      <c r="BD2750" s="374" t="str">
        <f>IF(W2750="","",IF(F2750="休日",AW2750,IF(F2750="法休",AW2750,VLOOKUP(F2750,カレンダマスタ!$Q$56:$R$69,2,FALSE))))</f>
        <v/>
      </c>
      <c r="BG2750" s="374"/>
      <c r="BH2750" s="374"/>
    </row>
    <row r="2751" spans="2:60">
      <c r="B2751" s="362"/>
      <c r="C2751" s="371"/>
      <c r="D2751" s="372"/>
      <c r="E2751" s="373"/>
      <c r="F2751" s="372"/>
      <c r="G2751" s="371"/>
      <c r="H2751" s="374"/>
      <c r="I2751" s="374"/>
      <c r="J2751" s="374"/>
      <c r="K2751" s="374"/>
      <c r="L2751" s="374"/>
      <c r="M2751" s="374"/>
      <c r="N2751" s="374"/>
      <c r="O2751" s="374"/>
      <c r="P2751" s="374"/>
      <c r="Q2751" s="374"/>
      <c r="R2751" s="374"/>
      <c r="S2751" s="374"/>
      <c r="T2751" s="374"/>
      <c r="U2751" s="374"/>
      <c r="V2751" s="374"/>
      <c r="W2751" s="374"/>
      <c r="X2751" s="374"/>
      <c r="Y2751" s="374"/>
      <c r="Z2751" s="374"/>
      <c r="AA2751" s="374"/>
      <c r="AB2751" s="374"/>
      <c r="AC2751" s="374"/>
      <c r="AD2751" s="374"/>
      <c r="AE2751" s="375"/>
      <c r="AF2751" s="375"/>
      <c r="AG2751" s="375"/>
      <c r="AH2751" s="375"/>
      <c r="AI2751" s="375"/>
      <c r="AJ2751" s="375"/>
      <c r="AK2751" s="375"/>
      <c r="AL2751" s="375"/>
      <c r="AM2751" s="375"/>
      <c r="AN2751" s="375"/>
      <c r="AO2751" s="374"/>
      <c r="AP2751" s="374"/>
      <c r="AQ2751" s="374"/>
      <c r="AR2751" s="374"/>
      <c r="AS2751" s="374"/>
      <c r="AT2751" s="374"/>
      <c r="AU2751" s="374"/>
      <c r="AW2751" s="363"/>
      <c r="AX2751" s="363"/>
      <c r="AY2751" s="363"/>
      <c r="AZ2751" s="363"/>
      <c r="BA2751" s="363"/>
      <c r="BD2751" s="374" t="str">
        <f>IF(W2751="","",IF(F2751="休日",AW2751,IF(F2751="法休",AW2751,VLOOKUP(F2751,カレンダマスタ!$Q$56:$R$69,2,FALSE))))</f>
        <v/>
      </c>
      <c r="BG2751" s="374"/>
      <c r="BH2751" s="374"/>
    </row>
    <row r="2752" spans="2:60">
      <c r="B2752" s="362"/>
      <c r="C2752" s="371"/>
      <c r="D2752" s="372"/>
      <c r="E2752" s="373"/>
      <c r="F2752" s="372"/>
      <c r="G2752" s="371"/>
      <c r="H2752" s="374"/>
      <c r="I2752" s="374"/>
      <c r="J2752" s="374"/>
      <c r="K2752" s="374"/>
      <c r="L2752" s="374"/>
      <c r="M2752" s="374"/>
      <c r="N2752" s="374"/>
      <c r="O2752" s="374"/>
      <c r="P2752" s="374"/>
      <c r="Q2752" s="374"/>
      <c r="R2752" s="374"/>
      <c r="S2752" s="374"/>
      <c r="T2752" s="374"/>
      <c r="U2752" s="374"/>
      <c r="V2752" s="374"/>
      <c r="W2752" s="374"/>
      <c r="X2752" s="374"/>
      <c r="Y2752" s="374"/>
      <c r="Z2752" s="374"/>
      <c r="AA2752" s="374"/>
      <c r="AB2752" s="374"/>
      <c r="AC2752" s="374"/>
      <c r="AD2752" s="374"/>
      <c r="AE2752" s="375"/>
      <c r="AF2752" s="375"/>
      <c r="AG2752" s="375"/>
      <c r="AH2752" s="375"/>
      <c r="AI2752" s="375"/>
      <c r="AJ2752" s="375"/>
      <c r="AK2752" s="375"/>
      <c r="AL2752" s="375"/>
      <c r="AM2752" s="375"/>
      <c r="AN2752" s="375"/>
      <c r="AO2752" s="374"/>
      <c r="AP2752" s="374"/>
      <c r="AQ2752" s="374"/>
      <c r="AR2752" s="374"/>
      <c r="AS2752" s="374"/>
      <c r="AT2752" s="374"/>
      <c r="AU2752" s="374"/>
      <c r="AW2752" s="363"/>
      <c r="AX2752" s="363"/>
      <c r="AY2752" s="363"/>
      <c r="AZ2752" s="363"/>
      <c r="BA2752" s="363"/>
      <c r="BD2752" s="374" t="str">
        <f>IF(W2752="","",IF(F2752="休日",AW2752,IF(F2752="法休",AW2752,VLOOKUP(F2752,カレンダマスタ!$Q$56:$R$69,2,FALSE))))</f>
        <v/>
      </c>
      <c r="BG2752" s="374"/>
      <c r="BH2752" s="374"/>
    </row>
    <row r="2753" spans="2:60">
      <c r="B2753" s="362"/>
      <c r="C2753" s="371"/>
      <c r="D2753" s="372"/>
      <c r="E2753" s="373"/>
      <c r="F2753" s="372"/>
      <c r="G2753" s="371"/>
      <c r="H2753" s="374"/>
      <c r="I2753" s="374"/>
      <c r="J2753" s="374"/>
      <c r="K2753" s="374"/>
      <c r="L2753" s="374"/>
      <c r="M2753" s="374"/>
      <c r="N2753" s="374"/>
      <c r="O2753" s="374"/>
      <c r="P2753" s="374"/>
      <c r="Q2753" s="374"/>
      <c r="R2753" s="374"/>
      <c r="S2753" s="374"/>
      <c r="T2753" s="374"/>
      <c r="U2753" s="374"/>
      <c r="V2753" s="374"/>
      <c r="W2753" s="374"/>
      <c r="X2753" s="374"/>
      <c r="Y2753" s="374"/>
      <c r="Z2753" s="374"/>
      <c r="AA2753" s="374"/>
      <c r="AB2753" s="374"/>
      <c r="AC2753" s="374"/>
      <c r="AD2753" s="374"/>
      <c r="AE2753" s="375"/>
      <c r="AF2753" s="375"/>
      <c r="AG2753" s="375"/>
      <c r="AH2753" s="375"/>
      <c r="AI2753" s="375"/>
      <c r="AJ2753" s="375"/>
      <c r="AK2753" s="375"/>
      <c r="AL2753" s="375"/>
      <c r="AM2753" s="375"/>
      <c r="AN2753" s="375"/>
      <c r="AO2753" s="374"/>
      <c r="AP2753" s="374"/>
      <c r="AQ2753" s="374"/>
      <c r="AR2753" s="374"/>
      <c r="AS2753" s="374"/>
      <c r="AT2753" s="374"/>
      <c r="AU2753" s="374"/>
      <c r="AW2753" s="363"/>
      <c r="AX2753" s="363"/>
      <c r="AY2753" s="363"/>
      <c r="AZ2753" s="363"/>
      <c r="BA2753" s="363"/>
      <c r="BD2753" s="374" t="str">
        <f>IF(W2753="","",IF(F2753="休日",AW2753,IF(F2753="法休",AW2753,VLOOKUP(F2753,カレンダマスタ!$Q$56:$R$69,2,FALSE))))</f>
        <v/>
      </c>
      <c r="BG2753" s="374"/>
      <c r="BH2753" s="374"/>
    </row>
    <row r="2754" spans="2:60">
      <c r="B2754" s="362"/>
      <c r="C2754" s="371"/>
      <c r="D2754" s="372"/>
      <c r="E2754" s="373"/>
      <c r="F2754" s="372"/>
      <c r="G2754" s="371"/>
      <c r="H2754" s="374"/>
      <c r="I2754" s="374"/>
      <c r="J2754" s="374"/>
      <c r="K2754" s="374"/>
      <c r="L2754" s="374"/>
      <c r="M2754" s="374"/>
      <c r="N2754" s="374"/>
      <c r="O2754" s="374"/>
      <c r="P2754" s="374"/>
      <c r="Q2754" s="374"/>
      <c r="R2754" s="374"/>
      <c r="S2754" s="374"/>
      <c r="T2754" s="374"/>
      <c r="U2754" s="374"/>
      <c r="V2754" s="374"/>
      <c r="W2754" s="374"/>
      <c r="X2754" s="374"/>
      <c r="Y2754" s="374"/>
      <c r="Z2754" s="374"/>
      <c r="AA2754" s="374"/>
      <c r="AB2754" s="374"/>
      <c r="AC2754" s="374"/>
      <c r="AD2754" s="374"/>
      <c r="AE2754" s="375"/>
      <c r="AF2754" s="375"/>
      <c r="AG2754" s="375"/>
      <c r="AH2754" s="375"/>
      <c r="AI2754" s="375"/>
      <c r="AJ2754" s="375"/>
      <c r="AK2754" s="375"/>
      <c r="AL2754" s="375"/>
      <c r="AM2754" s="375"/>
      <c r="AN2754" s="375"/>
      <c r="AO2754" s="374"/>
      <c r="AP2754" s="374"/>
      <c r="AQ2754" s="374"/>
      <c r="AR2754" s="374"/>
      <c r="AS2754" s="374"/>
      <c r="AT2754" s="374"/>
      <c r="AU2754" s="374"/>
      <c r="AW2754" s="363"/>
      <c r="AX2754" s="363"/>
      <c r="AY2754" s="363"/>
      <c r="AZ2754" s="363"/>
      <c r="BA2754" s="363"/>
      <c r="BD2754" s="374" t="str">
        <f>IF(W2754="","",IF(F2754="休日",AW2754,IF(F2754="法休",AW2754,VLOOKUP(F2754,カレンダマスタ!$Q$56:$R$69,2,FALSE))))</f>
        <v/>
      </c>
      <c r="BG2754" s="374"/>
      <c r="BH2754" s="374"/>
    </row>
    <row r="2755" spans="2:60" ht="13.8" thickBot="1">
      <c r="B2755" s="376"/>
      <c r="C2755" s="377"/>
      <c r="D2755" s="378"/>
      <c r="E2755" s="379"/>
      <c r="F2755" s="378"/>
      <c r="G2755" s="377"/>
      <c r="H2755" s="380"/>
      <c r="I2755" s="380"/>
      <c r="J2755" s="380"/>
      <c r="K2755" s="380"/>
      <c r="L2755" s="380"/>
      <c r="M2755" s="380"/>
      <c r="N2755" s="380"/>
      <c r="O2755" s="380"/>
      <c r="P2755" s="380"/>
      <c r="Q2755" s="380"/>
      <c r="R2755" s="380"/>
      <c r="S2755" s="380"/>
      <c r="T2755" s="380"/>
      <c r="U2755" s="380"/>
      <c r="V2755" s="380"/>
      <c r="W2755" s="380"/>
      <c r="X2755" s="380"/>
      <c r="Y2755" s="380"/>
      <c r="Z2755" s="380"/>
      <c r="AA2755" s="380"/>
      <c r="AB2755" s="380"/>
      <c r="AC2755" s="380"/>
      <c r="AD2755" s="380"/>
      <c r="AE2755" s="381"/>
      <c r="AF2755" s="381"/>
      <c r="AG2755" s="381"/>
      <c r="AH2755" s="381"/>
      <c r="AI2755" s="381"/>
      <c r="AJ2755" s="381"/>
      <c r="AK2755" s="381"/>
      <c r="AL2755" s="381"/>
      <c r="AM2755" s="381"/>
      <c r="AN2755" s="381"/>
      <c r="AO2755" s="380"/>
      <c r="AP2755" s="380"/>
      <c r="AQ2755" s="380"/>
      <c r="AR2755" s="380"/>
      <c r="AS2755" s="380"/>
      <c r="AT2755" s="380"/>
      <c r="AU2755" s="380"/>
      <c r="AW2755" s="364"/>
      <c r="AX2755" s="364"/>
      <c r="AY2755" s="364"/>
      <c r="AZ2755" s="364"/>
      <c r="BA2755" s="364"/>
      <c r="BD2755" s="380" t="str">
        <f>IF(W2755="","",IF(F2755="休日",AW2755,IF(F2755="法休",AW2755,VLOOKUP(F2755,カレンダマスタ!$Q$56:$R$69,2,FALSE))))</f>
        <v/>
      </c>
      <c r="BG2755" s="380"/>
      <c r="BH2755" s="380"/>
    </row>
    <row r="2756" spans="2:60">
      <c r="B2756" s="176"/>
      <c r="C2756" s="382" t="str">
        <f>IF(STEP!C2756&lt;&gt;"",STEP!C2756,"")</f>
        <v/>
      </c>
      <c r="D2756" s="383" t="str">
        <f>IF(STEP!D2756&lt;&gt;"",STEP!D2756,"")</f>
        <v/>
      </c>
      <c r="E2756" s="384" t="str">
        <f>IF(STEP!E2756&lt;&gt;"",STEP!E2756,"")</f>
        <v/>
      </c>
      <c r="F2756" s="248"/>
      <c r="G2756" s="249"/>
      <c r="H2756" s="250"/>
      <c r="I2756" s="250"/>
      <c r="J2756" s="250"/>
      <c r="K2756" s="250"/>
      <c r="L2756" s="250"/>
      <c r="M2756" s="250"/>
      <c r="N2756" s="250"/>
      <c r="O2756" s="250"/>
      <c r="P2756" s="250"/>
      <c r="Q2756" s="250"/>
      <c r="R2756" s="250"/>
      <c r="S2756" s="250"/>
      <c r="T2756" s="250"/>
      <c r="U2756" s="250"/>
      <c r="V2756" s="250"/>
      <c r="W2756" s="250"/>
      <c r="X2756" s="250"/>
      <c r="Y2756" s="250"/>
      <c r="Z2756" s="250"/>
      <c r="AA2756" s="250"/>
      <c r="AB2756" s="250"/>
      <c r="AC2756" s="250"/>
      <c r="AD2756" s="250"/>
      <c r="AE2756" s="251"/>
      <c r="AF2756" s="251"/>
      <c r="AG2756" s="251"/>
      <c r="AH2756" s="251"/>
      <c r="AI2756" s="251"/>
      <c r="AJ2756" s="251"/>
      <c r="AK2756" s="251"/>
      <c r="AL2756" s="251"/>
      <c r="AM2756" s="251"/>
      <c r="AN2756" s="251"/>
      <c r="AO2756" s="250"/>
      <c r="AP2756" s="250"/>
      <c r="AQ2756" s="250"/>
      <c r="AR2756" s="250"/>
      <c r="AS2756" s="250"/>
      <c r="AT2756" s="250"/>
      <c r="AU2756" s="250"/>
      <c r="AW2756" s="282" t="str">
        <f t="shared" ref="AW2756:AW2790" si="333">IF(W2756&lt;&gt;"",IF(W2756&lt;&gt;"",CEILING(IF(J2756&lt;&gt;"",J2756,I2756),$AY$8),""),"")</f>
        <v/>
      </c>
      <c r="AX2756" s="282" t="str">
        <f t="shared" ref="AX2756:AX2790" si="334">IF(W2756&lt;&gt;"",IF(W2756&lt;&gt;"",IF(OR(K2756="早出",AND(BD2756&lt;AW2756,K2756&lt;&gt;"有償遅刻")),AW2756,BD2756),""),"")</f>
        <v/>
      </c>
      <c r="AY2756" s="282" t="str">
        <f t="shared" ref="AY2756:AY2790" si="335">IF(W2756&lt;&gt;"",FLOOR(IF(N2756&lt;&gt;"",N2756,M2756),$AY$8),"")</f>
        <v/>
      </c>
      <c r="AZ2756" s="282" t="str">
        <f t="shared" ref="AZ2756:AZ2790" si="336">IF(W2756&lt;&gt;"",IF(AY2756&lt;&gt;0,AY2756-AR2756,L2756-AR2756),"")</f>
        <v/>
      </c>
      <c r="BA2756" s="282" t="str">
        <f t="shared" ref="BA2756:BA2790" si="337">IF(W2756&lt;&gt;"",W2756,"")</f>
        <v/>
      </c>
      <c r="BD2756" s="250" t="str">
        <f>IF(W2756="","",IF(F2756="休日",AW2756,IF(F2756="法休",AW2756,VLOOKUP(F2756,カレンダマスタ!$Q$56:$R$69,2,FALSE))))</f>
        <v/>
      </c>
      <c r="BG2756" s="250" t="str">
        <f>STEP!AF2756</f>
        <v/>
      </c>
      <c r="BH2756" s="250" t="str">
        <f>IF(AX2756="","",IF(P2756&lt;&gt;"","",IF(BG2756="CS","OK",IF(VLOOKUP(E2756,カレンダマスタ!$A$5:$D$381,4,FALSE)&gt;0,"",IF(OR(AX2756*24&gt;10.84,AZ2756*24&lt;14.5)=TRUE,"×","OK")))))</f>
        <v/>
      </c>
    </row>
    <row r="2757" spans="2:60">
      <c r="B2757" s="111"/>
      <c r="C2757" s="385" t="str">
        <f>IF(STEP!C2757&lt;&gt;"",STEP!C2757,"")</f>
        <v/>
      </c>
      <c r="D2757" s="386" t="str">
        <f>IF(STEP!D2757&lt;&gt;"",STEP!D2757,"")</f>
        <v/>
      </c>
      <c r="E2757" s="387" t="str">
        <f>IF(STEP!E2757&lt;&gt;"",STEP!E2757,"")</f>
        <v/>
      </c>
      <c r="F2757" s="253"/>
      <c r="G2757" s="252"/>
      <c r="H2757" s="254"/>
      <c r="I2757" s="254"/>
      <c r="J2757" s="254"/>
      <c r="K2757" s="254"/>
      <c r="L2757" s="254"/>
      <c r="M2757" s="254"/>
      <c r="N2757" s="254"/>
      <c r="O2757" s="254"/>
      <c r="P2757" s="254"/>
      <c r="Q2757" s="254"/>
      <c r="R2757" s="254"/>
      <c r="S2757" s="254"/>
      <c r="T2757" s="254"/>
      <c r="U2757" s="254"/>
      <c r="V2757" s="254"/>
      <c r="W2757" s="254"/>
      <c r="X2757" s="254"/>
      <c r="Y2757" s="254"/>
      <c r="Z2757" s="254"/>
      <c r="AA2757" s="254"/>
      <c r="AB2757" s="254"/>
      <c r="AC2757" s="254"/>
      <c r="AD2757" s="254"/>
      <c r="AE2757" s="255"/>
      <c r="AF2757" s="255"/>
      <c r="AG2757" s="255"/>
      <c r="AH2757" s="255"/>
      <c r="AI2757" s="255"/>
      <c r="AJ2757" s="255"/>
      <c r="AK2757" s="255"/>
      <c r="AL2757" s="255"/>
      <c r="AM2757" s="255"/>
      <c r="AN2757" s="255"/>
      <c r="AO2757" s="254"/>
      <c r="AP2757" s="254"/>
      <c r="AQ2757" s="254"/>
      <c r="AR2757" s="254"/>
      <c r="AS2757" s="254"/>
      <c r="AT2757" s="254"/>
      <c r="AU2757" s="254"/>
      <c r="AW2757" s="283" t="str">
        <f t="shared" si="333"/>
        <v/>
      </c>
      <c r="AX2757" s="283" t="str">
        <f t="shared" si="334"/>
        <v/>
      </c>
      <c r="AY2757" s="283" t="str">
        <f t="shared" si="335"/>
        <v/>
      </c>
      <c r="AZ2757" s="283" t="str">
        <f t="shared" si="336"/>
        <v/>
      </c>
      <c r="BA2757" s="283" t="str">
        <f t="shared" si="337"/>
        <v/>
      </c>
      <c r="BD2757" s="254" t="str">
        <f>IF(W2757="","",IF(F2757="休日",AW2757,IF(F2757="法休",AW2757,VLOOKUP(F2757,カレンダマスタ!$Q$56:$R$69,2,FALSE))))</f>
        <v/>
      </c>
      <c r="BG2757" s="254" t="str">
        <f t="shared" si="332"/>
        <v/>
      </c>
      <c r="BH2757" s="254" t="str">
        <f>IF(AX2757="","",IF(P2757&lt;&gt;"","",IF(BG2757="CS","OK",IF(VLOOKUP(E2757,カレンダマスタ!$A$5:$D$381,4,FALSE)&gt;0,"",IF(OR(AX2757*24&gt;10.84,AZ2757*24&lt;14.5)=TRUE,"×","OK")))))</f>
        <v/>
      </c>
    </row>
    <row r="2758" spans="2:60">
      <c r="B2758" s="111"/>
      <c r="C2758" s="385" t="str">
        <f>IF(STEP!C2758&lt;&gt;"",STEP!C2758,"")</f>
        <v/>
      </c>
      <c r="D2758" s="386" t="str">
        <f>IF(STEP!D2758&lt;&gt;"",STEP!D2758,"")</f>
        <v/>
      </c>
      <c r="E2758" s="387" t="str">
        <f>IF(STEP!E2758&lt;&gt;"",STEP!E2758,"")</f>
        <v/>
      </c>
      <c r="F2758" s="253"/>
      <c r="G2758" s="252"/>
      <c r="H2758" s="254"/>
      <c r="I2758" s="254"/>
      <c r="J2758" s="254"/>
      <c r="K2758" s="254"/>
      <c r="L2758" s="254"/>
      <c r="M2758" s="254"/>
      <c r="N2758" s="254"/>
      <c r="O2758" s="254"/>
      <c r="P2758" s="254"/>
      <c r="Q2758" s="254"/>
      <c r="R2758" s="254"/>
      <c r="S2758" s="254"/>
      <c r="T2758" s="254"/>
      <c r="U2758" s="254"/>
      <c r="V2758" s="254"/>
      <c r="W2758" s="254"/>
      <c r="X2758" s="254"/>
      <c r="Y2758" s="254"/>
      <c r="Z2758" s="254"/>
      <c r="AA2758" s="254"/>
      <c r="AB2758" s="254"/>
      <c r="AC2758" s="254"/>
      <c r="AD2758" s="254"/>
      <c r="AE2758" s="255"/>
      <c r="AF2758" s="255"/>
      <c r="AG2758" s="255"/>
      <c r="AH2758" s="255"/>
      <c r="AI2758" s="255"/>
      <c r="AJ2758" s="255"/>
      <c r="AK2758" s="255"/>
      <c r="AL2758" s="255"/>
      <c r="AM2758" s="255"/>
      <c r="AN2758" s="255"/>
      <c r="AO2758" s="254"/>
      <c r="AP2758" s="254"/>
      <c r="AQ2758" s="254"/>
      <c r="AR2758" s="254"/>
      <c r="AS2758" s="254"/>
      <c r="AT2758" s="254"/>
      <c r="AU2758" s="254"/>
      <c r="AW2758" s="283" t="str">
        <f t="shared" si="333"/>
        <v/>
      </c>
      <c r="AX2758" s="283" t="str">
        <f t="shared" si="334"/>
        <v/>
      </c>
      <c r="AY2758" s="283" t="str">
        <f t="shared" si="335"/>
        <v/>
      </c>
      <c r="AZ2758" s="283" t="str">
        <f t="shared" si="336"/>
        <v/>
      </c>
      <c r="BA2758" s="283" t="str">
        <f t="shared" si="337"/>
        <v/>
      </c>
      <c r="BD2758" s="254" t="str">
        <f>IF(W2758="","",IF(F2758="休日",AW2758,IF(F2758="法休",AW2758,VLOOKUP(F2758,カレンダマスタ!$Q$56:$R$69,2,FALSE))))</f>
        <v/>
      </c>
      <c r="BG2758" s="254" t="str">
        <f t="shared" si="332"/>
        <v/>
      </c>
      <c r="BH2758" s="254" t="str">
        <f>IF(AX2758="","",IF(P2758&lt;&gt;"","",IF(BG2758="CS","OK",IF(VLOOKUP(E2758,カレンダマスタ!$A$5:$D$381,4,FALSE)&gt;0,"",IF(OR(AX2758*24&gt;10.84,AZ2758*24&lt;14.5)=TRUE,"×","OK")))))</f>
        <v/>
      </c>
    </row>
    <row r="2759" spans="2:60">
      <c r="B2759" s="111"/>
      <c r="C2759" s="385" t="str">
        <f>IF(STEP!C2759&lt;&gt;"",STEP!C2759,"")</f>
        <v/>
      </c>
      <c r="D2759" s="386" t="str">
        <f>IF(STEP!D2759&lt;&gt;"",STEP!D2759,"")</f>
        <v/>
      </c>
      <c r="E2759" s="387" t="str">
        <f>IF(STEP!E2759&lt;&gt;"",STEP!E2759,"")</f>
        <v/>
      </c>
      <c r="F2759" s="256"/>
      <c r="G2759" s="257"/>
      <c r="H2759" s="254"/>
      <c r="I2759" s="254"/>
      <c r="J2759" s="254"/>
      <c r="K2759" s="254"/>
      <c r="L2759" s="254"/>
      <c r="M2759" s="254"/>
      <c r="N2759" s="254"/>
      <c r="O2759" s="254"/>
      <c r="P2759" s="254"/>
      <c r="Q2759" s="254"/>
      <c r="R2759" s="254"/>
      <c r="S2759" s="254"/>
      <c r="T2759" s="254"/>
      <c r="U2759" s="254"/>
      <c r="V2759" s="254"/>
      <c r="W2759" s="254"/>
      <c r="X2759" s="254"/>
      <c r="Y2759" s="254"/>
      <c r="Z2759" s="254"/>
      <c r="AA2759" s="254"/>
      <c r="AB2759" s="254"/>
      <c r="AC2759" s="254"/>
      <c r="AD2759" s="254"/>
      <c r="AE2759" s="255"/>
      <c r="AF2759" s="255"/>
      <c r="AG2759" s="255"/>
      <c r="AH2759" s="255"/>
      <c r="AI2759" s="255"/>
      <c r="AJ2759" s="255"/>
      <c r="AK2759" s="255"/>
      <c r="AL2759" s="255"/>
      <c r="AM2759" s="255"/>
      <c r="AN2759" s="255"/>
      <c r="AO2759" s="254"/>
      <c r="AP2759" s="254"/>
      <c r="AQ2759" s="254"/>
      <c r="AR2759" s="254"/>
      <c r="AS2759" s="254"/>
      <c r="AT2759" s="254"/>
      <c r="AU2759" s="254"/>
      <c r="AW2759" s="283" t="str">
        <f t="shared" si="333"/>
        <v/>
      </c>
      <c r="AX2759" s="283" t="str">
        <f t="shared" si="334"/>
        <v/>
      </c>
      <c r="AY2759" s="283" t="str">
        <f t="shared" si="335"/>
        <v/>
      </c>
      <c r="AZ2759" s="283" t="str">
        <f t="shared" si="336"/>
        <v/>
      </c>
      <c r="BA2759" s="283" t="str">
        <f t="shared" si="337"/>
        <v/>
      </c>
      <c r="BD2759" s="254" t="str">
        <f>IF(W2759="","",IF(F2759="休日",AW2759,IF(F2759="法休",AW2759,VLOOKUP(F2759,カレンダマスタ!$Q$56:$R$69,2,FALSE))))</f>
        <v/>
      </c>
      <c r="BG2759" s="254" t="str">
        <f t="shared" si="332"/>
        <v/>
      </c>
      <c r="BH2759" s="254" t="str">
        <f>IF(AX2759="","",IF(P2759&lt;&gt;"","",IF(BG2759="CS","OK",IF(VLOOKUP(E2759,カレンダマスタ!$A$5:$D$381,4,FALSE)&gt;0,"",IF(OR(AX2759*24&gt;10.84,AZ2759*24&lt;14.5)=TRUE,"×","OK")))))</f>
        <v/>
      </c>
    </row>
    <row r="2760" spans="2:60">
      <c r="B2760" s="111"/>
      <c r="C2760" s="385" t="str">
        <f>IF(STEP!C2760&lt;&gt;"",STEP!C2760,"")</f>
        <v/>
      </c>
      <c r="D2760" s="386" t="str">
        <f>IF(STEP!D2760&lt;&gt;"",STEP!D2760,"")</f>
        <v/>
      </c>
      <c r="E2760" s="387" t="str">
        <f>IF(STEP!E2760&lt;&gt;"",STEP!E2760,"")</f>
        <v/>
      </c>
      <c r="F2760" s="256"/>
      <c r="G2760" s="257"/>
      <c r="H2760" s="254"/>
      <c r="I2760" s="254"/>
      <c r="J2760" s="254"/>
      <c r="K2760" s="254"/>
      <c r="L2760" s="254"/>
      <c r="M2760" s="254"/>
      <c r="N2760" s="254"/>
      <c r="O2760" s="254"/>
      <c r="P2760" s="254"/>
      <c r="Q2760" s="254"/>
      <c r="R2760" s="254"/>
      <c r="S2760" s="254"/>
      <c r="T2760" s="254"/>
      <c r="U2760" s="254"/>
      <c r="V2760" s="254"/>
      <c r="W2760" s="254"/>
      <c r="X2760" s="254"/>
      <c r="Y2760" s="254"/>
      <c r="Z2760" s="254"/>
      <c r="AA2760" s="254"/>
      <c r="AB2760" s="254"/>
      <c r="AC2760" s="254"/>
      <c r="AD2760" s="254"/>
      <c r="AE2760" s="255"/>
      <c r="AF2760" s="255"/>
      <c r="AG2760" s="255"/>
      <c r="AH2760" s="255"/>
      <c r="AI2760" s="255"/>
      <c r="AJ2760" s="255"/>
      <c r="AK2760" s="255"/>
      <c r="AL2760" s="255"/>
      <c r="AM2760" s="255"/>
      <c r="AN2760" s="255"/>
      <c r="AO2760" s="254"/>
      <c r="AP2760" s="254"/>
      <c r="AQ2760" s="254"/>
      <c r="AR2760" s="254"/>
      <c r="AS2760" s="254"/>
      <c r="AT2760" s="254"/>
      <c r="AU2760" s="254"/>
      <c r="AW2760" s="283" t="str">
        <f t="shared" si="333"/>
        <v/>
      </c>
      <c r="AX2760" s="283" t="str">
        <f t="shared" si="334"/>
        <v/>
      </c>
      <c r="AY2760" s="283" t="str">
        <f t="shared" si="335"/>
        <v/>
      </c>
      <c r="AZ2760" s="283" t="str">
        <f t="shared" si="336"/>
        <v/>
      </c>
      <c r="BA2760" s="283" t="str">
        <f t="shared" si="337"/>
        <v/>
      </c>
      <c r="BD2760" s="254" t="str">
        <f>IF(W2760="","",IF(F2760="休日",AW2760,IF(F2760="法休",AW2760,VLOOKUP(F2760,カレンダマスタ!$Q$56:$R$69,2,FALSE))))</f>
        <v/>
      </c>
      <c r="BG2760" s="254" t="str">
        <f t="shared" si="332"/>
        <v/>
      </c>
      <c r="BH2760" s="254" t="str">
        <f>IF(AX2760="","",IF(P2760&lt;&gt;"","",IF(BG2760="CS","OK",IF(VLOOKUP(E2760,カレンダマスタ!$A$5:$D$381,4,FALSE)&gt;0,"",IF(OR(AX2760*24&gt;10.84,AZ2760*24&lt;14.5)=TRUE,"×","OK")))))</f>
        <v/>
      </c>
    </row>
    <row r="2761" spans="2:60">
      <c r="B2761" s="111"/>
      <c r="C2761" s="385" t="str">
        <f>IF(STEP!C2761&lt;&gt;"",STEP!C2761,"")</f>
        <v/>
      </c>
      <c r="D2761" s="386" t="str">
        <f>IF(STEP!D2761&lt;&gt;"",STEP!D2761,"")</f>
        <v/>
      </c>
      <c r="E2761" s="387" t="str">
        <f>IF(STEP!E2761&lt;&gt;"",STEP!E2761,"")</f>
        <v/>
      </c>
      <c r="F2761" s="256"/>
      <c r="G2761" s="252"/>
      <c r="H2761" s="254"/>
      <c r="I2761" s="254"/>
      <c r="J2761" s="254"/>
      <c r="K2761" s="254"/>
      <c r="L2761" s="254"/>
      <c r="M2761" s="254"/>
      <c r="N2761" s="254"/>
      <c r="O2761" s="254"/>
      <c r="P2761" s="254"/>
      <c r="Q2761" s="254"/>
      <c r="R2761" s="254"/>
      <c r="S2761" s="254"/>
      <c r="T2761" s="254"/>
      <c r="U2761" s="254"/>
      <c r="V2761" s="254"/>
      <c r="W2761" s="254"/>
      <c r="X2761" s="254"/>
      <c r="Y2761" s="254"/>
      <c r="Z2761" s="254"/>
      <c r="AA2761" s="254"/>
      <c r="AB2761" s="254"/>
      <c r="AC2761" s="254"/>
      <c r="AD2761" s="254"/>
      <c r="AE2761" s="255"/>
      <c r="AF2761" s="255"/>
      <c r="AG2761" s="255"/>
      <c r="AH2761" s="255"/>
      <c r="AI2761" s="255"/>
      <c r="AJ2761" s="255"/>
      <c r="AK2761" s="255"/>
      <c r="AL2761" s="255"/>
      <c r="AM2761" s="255"/>
      <c r="AN2761" s="255"/>
      <c r="AO2761" s="254"/>
      <c r="AP2761" s="254"/>
      <c r="AQ2761" s="254"/>
      <c r="AR2761" s="254"/>
      <c r="AS2761" s="254"/>
      <c r="AT2761" s="254"/>
      <c r="AU2761" s="254"/>
      <c r="AW2761" s="283" t="str">
        <f t="shared" si="333"/>
        <v/>
      </c>
      <c r="AX2761" s="283" t="str">
        <f t="shared" si="334"/>
        <v/>
      </c>
      <c r="AY2761" s="283" t="str">
        <f t="shared" si="335"/>
        <v/>
      </c>
      <c r="AZ2761" s="283" t="str">
        <f t="shared" si="336"/>
        <v/>
      </c>
      <c r="BA2761" s="283" t="str">
        <f t="shared" si="337"/>
        <v/>
      </c>
      <c r="BD2761" s="254" t="str">
        <f>IF(W2761="","",IF(F2761="休日",AW2761,IF(F2761="法休",AW2761,VLOOKUP(F2761,カレンダマスタ!$Q$56:$R$69,2,FALSE))))</f>
        <v/>
      </c>
      <c r="BG2761" s="254" t="str">
        <f t="shared" si="332"/>
        <v/>
      </c>
      <c r="BH2761" s="254" t="str">
        <f>IF(AX2761="","",IF(P2761&lt;&gt;"","",IF(BG2761="CS","OK",IF(VLOOKUP(E2761,カレンダマスタ!$A$5:$D$381,4,FALSE)&gt;0,"",IF(OR(AX2761*24&gt;10.84,AZ2761*24&lt;14.5)=TRUE,"×","OK")))))</f>
        <v/>
      </c>
    </row>
    <row r="2762" spans="2:60">
      <c r="B2762" s="111"/>
      <c r="C2762" s="388" t="str">
        <f>IF(STEP!C2762&lt;&gt;"",STEP!C2762,"")</f>
        <v/>
      </c>
      <c r="D2762" s="389" t="str">
        <f>IF(STEP!D2762&lt;&gt;"",STEP!D2762,"")</f>
        <v/>
      </c>
      <c r="E2762" s="390" t="str">
        <f>IF(STEP!E2762&lt;&gt;"",STEP!E2762,"")</f>
        <v/>
      </c>
      <c r="F2762" s="259"/>
      <c r="G2762" s="258"/>
      <c r="H2762" s="260"/>
      <c r="I2762" s="260"/>
      <c r="J2762" s="260"/>
      <c r="K2762" s="260"/>
      <c r="L2762" s="260"/>
      <c r="M2762" s="260"/>
      <c r="N2762" s="260"/>
      <c r="O2762" s="260"/>
      <c r="P2762" s="260"/>
      <c r="Q2762" s="260"/>
      <c r="R2762" s="260"/>
      <c r="S2762" s="260"/>
      <c r="T2762" s="260"/>
      <c r="U2762" s="260"/>
      <c r="V2762" s="260"/>
      <c r="W2762" s="260"/>
      <c r="X2762" s="260"/>
      <c r="Y2762" s="260"/>
      <c r="Z2762" s="260"/>
      <c r="AA2762" s="260"/>
      <c r="AB2762" s="260"/>
      <c r="AC2762" s="260"/>
      <c r="AD2762" s="260"/>
      <c r="AE2762" s="261"/>
      <c r="AF2762" s="261"/>
      <c r="AG2762" s="261"/>
      <c r="AH2762" s="261"/>
      <c r="AI2762" s="261"/>
      <c r="AJ2762" s="261"/>
      <c r="AK2762" s="261"/>
      <c r="AL2762" s="261"/>
      <c r="AM2762" s="261"/>
      <c r="AN2762" s="261"/>
      <c r="AO2762" s="260"/>
      <c r="AP2762" s="260"/>
      <c r="AQ2762" s="260"/>
      <c r="AR2762" s="260"/>
      <c r="AS2762" s="260"/>
      <c r="AT2762" s="260"/>
      <c r="AU2762" s="260"/>
      <c r="AW2762" s="284" t="str">
        <f t="shared" si="333"/>
        <v/>
      </c>
      <c r="AX2762" s="284" t="str">
        <f t="shared" si="334"/>
        <v/>
      </c>
      <c r="AY2762" s="284" t="str">
        <f t="shared" si="335"/>
        <v/>
      </c>
      <c r="AZ2762" s="284" t="str">
        <f t="shared" si="336"/>
        <v/>
      </c>
      <c r="BA2762" s="284" t="str">
        <f t="shared" si="337"/>
        <v/>
      </c>
      <c r="BD2762" s="260" t="str">
        <f>IF(W2762="","",IF(F2762="休日",AW2762,IF(F2762="法休",AW2762,VLOOKUP(F2762,カレンダマスタ!$Q$56:$R$69,2,FALSE))))</f>
        <v/>
      </c>
      <c r="BG2762" s="260" t="str">
        <f t="shared" si="332"/>
        <v/>
      </c>
      <c r="BH2762" s="260" t="str">
        <f>IF(AX2762="","",IF(P2762&lt;&gt;"","",IF(BG2762="CS","OK",IF(VLOOKUP(E2762,カレンダマスタ!$A$5:$D$381,4,FALSE)&gt;0,"",IF(OR(AX2762*24&gt;10.84,AZ2762*24&lt;14.5)=TRUE,"×","OK")))))</f>
        <v/>
      </c>
    </row>
    <row r="2763" spans="2:60">
      <c r="B2763" s="111"/>
      <c r="C2763" s="391" t="str">
        <f>IF(STEP!C2763&lt;&gt;"",STEP!C2763,"")</f>
        <v/>
      </c>
      <c r="D2763" s="392" t="str">
        <f>IF(STEP!D2763&lt;&gt;"",STEP!D2763,"")</f>
        <v/>
      </c>
      <c r="E2763" s="393" t="str">
        <f>IF(STEP!E2763&lt;&gt;"",STEP!E2763,"")</f>
        <v/>
      </c>
      <c r="F2763" s="263"/>
      <c r="G2763" s="262"/>
      <c r="H2763" s="264"/>
      <c r="I2763" s="264"/>
      <c r="J2763" s="264"/>
      <c r="K2763" s="264"/>
      <c r="L2763" s="264"/>
      <c r="M2763" s="264"/>
      <c r="N2763" s="264"/>
      <c r="O2763" s="264"/>
      <c r="P2763" s="264"/>
      <c r="Q2763" s="264"/>
      <c r="R2763" s="264"/>
      <c r="S2763" s="264"/>
      <c r="T2763" s="264"/>
      <c r="U2763" s="264"/>
      <c r="V2763" s="264"/>
      <c r="W2763" s="264"/>
      <c r="X2763" s="264"/>
      <c r="Y2763" s="264"/>
      <c r="Z2763" s="264"/>
      <c r="AA2763" s="264"/>
      <c r="AB2763" s="264"/>
      <c r="AC2763" s="264"/>
      <c r="AD2763" s="264"/>
      <c r="AE2763" s="265"/>
      <c r="AF2763" s="265"/>
      <c r="AG2763" s="265"/>
      <c r="AH2763" s="265"/>
      <c r="AI2763" s="265"/>
      <c r="AJ2763" s="265"/>
      <c r="AK2763" s="265"/>
      <c r="AL2763" s="265"/>
      <c r="AM2763" s="265"/>
      <c r="AN2763" s="265"/>
      <c r="AO2763" s="264"/>
      <c r="AP2763" s="264"/>
      <c r="AQ2763" s="264"/>
      <c r="AR2763" s="264"/>
      <c r="AS2763" s="264"/>
      <c r="AT2763" s="264"/>
      <c r="AU2763" s="264"/>
      <c r="AW2763" s="285" t="str">
        <f t="shared" si="333"/>
        <v/>
      </c>
      <c r="AX2763" s="285" t="str">
        <f t="shared" si="334"/>
        <v/>
      </c>
      <c r="AY2763" s="285" t="str">
        <f t="shared" si="335"/>
        <v/>
      </c>
      <c r="AZ2763" s="285" t="str">
        <f t="shared" si="336"/>
        <v/>
      </c>
      <c r="BA2763" s="285" t="str">
        <f t="shared" si="337"/>
        <v/>
      </c>
      <c r="BD2763" s="264" t="str">
        <f>IF(W2763="","",IF(F2763="休日",AW2763,IF(F2763="法休",AW2763,VLOOKUP(F2763,カレンダマスタ!$Q$56:$R$69,2,FALSE))))</f>
        <v/>
      </c>
      <c r="BG2763" s="264" t="str">
        <f t="shared" si="332"/>
        <v/>
      </c>
      <c r="BH2763" s="264" t="str">
        <f>IF(AX2763="","",IF(P2763&lt;&gt;"","",IF(BG2763="CS","OK",IF(VLOOKUP(E2763,カレンダマスタ!$A$5:$D$381,4,FALSE)&gt;0,"",IF(OR(AX2763*24&gt;10.84,AZ2763*24&lt;14.5)=TRUE,"×","OK")))))</f>
        <v/>
      </c>
    </row>
    <row r="2764" spans="2:60">
      <c r="B2764" s="111"/>
      <c r="C2764" s="385" t="str">
        <f>IF(STEP!C2764&lt;&gt;"",STEP!C2764,"")</f>
        <v/>
      </c>
      <c r="D2764" s="386" t="str">
        <f>IF(STEP!D2764&lt;&gt;"",STEP!D2764,"")</f>
        <v/>
      </c>
      <c r="E2764" s="387" t="str">
        <f>IF(STEP!E2764&lt;&gt;"",STEP!E2764,"")</f>
        <v/>
      </c>
      <c r="F2764" s="253"/>
      <c r="G2764" s="252"/>
      <c r="H2764" s="254"/>
      <c r="I2764" s="254"/>
      <c r="J2764" s="254"/>
      <c r="K2764" s="254"/>
      <c r="L2764" s="254"/>
      <c r="M2764" s="254"/>
      <c r="N2764" s="254"/>
      <c r="O2764" s="254"/>
      <c r="P2764" s="254"/>
      <c r="Q2764" s="254"/>
      <c r="R2764" s="254"/>
      <c r="S2764" s="254"/>
      <c r="T2764" s="254"/>
      <c r="U2764" s="254"/>
      <c r="V2764" s="254"/>
      <c r="W2764" s="254"/>
      <c r="X2764" s="254"/>
      <c r="Y2764" s="254"/>
      <c r="Z2764" s="254"/>
      <c r="AA2764" s="254"/>
      <c r="AB2764" s="254"/>
      <c r="AC2764" s="254"/>
      <c r="AD2764" s="254"/>
      <c r="AE2764" s="255"/>
      <c r="AF2764" s="255"/>
      <c r="AG2764" s="255"/>
      <c r="AH2764" s="255"/>
      <c r="AI2764" s="255"/>
      <c r="AJ2764" s="255"/>
      <c r="AK2764" s="255"/>
      <c r="AL2764" s="255"/>
      <c r="AM2764" s="255"/>
      <c r="AN2764" s="255"/>
      <c r="AO2764" s="254"/>
      <c r="AP2764" s="254"/>
      <c r="AQ2764" s="254"/>
      <c r="AR2764" s="254"/>
      <c r="AS2764" s="254"/>
      <c r="AT2764" s="254"/>
      <c r="AU2764" s="254"/>
      <c r="AW2764" s="283" t="str">
        <f t="shared" si="333"/>
        <v/>
      </c>
      <c r="AX2764" s="283" t="str">
        <f t="shared" si="334"/>
        <v/>
      </c>
      <c r="AY2764" s="283" t="str">
        <f t="shared" si="335"/>
        <v/>
      </c>
      <c r="AZ2764" s="283" t="str">
        <f t="shared" si="336"/>
        <v/>
      </c>
      <c r="BA2764" s="283" t="str">
        <f t="shared" si="337"/>
        <v/>
      </c>
      <c r="BD2764" s="254" t="str">
        <f>IF(W2764="","",IF(F2764="休日",AW2764,IF(F2764="法休",AW2764,VLOOKUP(F2764,カレンダマスタ!$Q$56:$R$69,2,FALSE))))</f>
        <v/>
      </c>
      <c r="BG2764" s="254" t="str">
        <f t="shared" si="332"/>
        <v/>
      </c>
      <c r="BH2764" s="254" t="str">
        <f>IF(AX2764="","",IF(P2764&lt;&gt;"","",IF(BG2764="CS","OK",IF(VLOOKUP(E2764,カレンダマスタ!$A$5:$D$381,4,FALSE)&gt;0,"",IF(OR(AX2764*24&gt;10.84,AZ2764*24&lt;14.5)=TRUE,"×","OK")))))</f>
        <v/>
      </c>
    </row>
    <row r="2765" spans="2:60">
      <c r="B2765" s="111"/>
      <c r="C2765" s="385" t="str">
        <f>IF(STEP!C2765&lt;&gt;"",STEP!C2765,"")</f>
        <v/>
      </c>
      <c r="D2765" s="386" t="str">
        <f>IF(STEP!D2765&lt;&gt;"",STEP!D2765,"")</f>
        <v/>
      </c>
      <c r="E2765" s="387" t="str">
        <f>IF(STEP!E2765&lt;&gt;"",STEP!E2765,"")</f>
        <v/>
      </c>
      <c r="F2765" s="253"/>
      <c r="G2765" s="252"/>
      <c r="H2765" s="254"/>
      <c r="I2765" s="254"/>
      <c r="J2765" s="254"/>
      <c r="K2765" s="254"/>
      <c r="L2765" s="254"/>
      <c r="M2765" s="254"/>
      <c r="N2765" s="254"/>
      <c r="O2765" s="254"/>
      <c r="P2765" s="254"/>
      <c r="Q2765" s="254"/>
      <c r="R2765" s="254"/>
      <c r="S2765" s="254"/>
      <c r="T2765" s="254"/>
      <c r="U2765" s="254"/>
      <c r="V2765" s="254"/>
      <c r="W2765" s="254"/>
      <c r="X2765" s="254"/>
      <c r="Y2765" s="254"/>
      <c r="Z2765" s="254"/>
      <c r="AA2765" s="254"/>
      <c r="AB2765" s="254"/>
      <c r="AC2765" s="254"/>
      <c r="AD2765" s="254"/>
      <c r="AE2765" s="255"/>
      <c r="AF2765" s="255"/>
      <c r="AG2765" s="255"/>
      <c r="AH2765" s="255"/>
      <c r="AI2765" s="255"/>
      <c r="AJ2765" s="255"/>
      <c r="AK2765" s="255"/>
      <c r="AL2765" s="255"/>
      <c r="AM2765" s="255"/>
      <c r="AN2765" s="255"/>
      <c r="AO2765" s="254"/>
      <c r="AP2765" s="254"/>
      <c r="AQ2765" s="254"/>
      <c r="AR2765" s="254"/>
      <c r="AS2765" s="254"/>
      <c r="AT2765" s="254"/>
      <c r="AU2765" s="254"/>
      <c r="AW2765" s="283" t="str">
        <f t="shared" si="333"/>
        <v/>
      </c>
      <c r="AX2765" s="283" t="str">
        <f t="shared" si="334"/>
        <v/>
      </c>
      <c r="AY2765" s="283" t="str">
        <f t="shared" si="335"/>
        <v/>
      </c>
      <c r="AZ2765" s="283" t="str">
        <f t="shared" si="336"/>
        <v/>
      </c>
      <c r="BA2765" s="283" t="str">
        <f t="shared" si="337"/>
        <v/>
      </c>
      <c r="BD2765" s="254" t="str">
        <f>IF(W2765="","",IF(F2765="休日",AW2765,IF(F2765="法休",AW2765,VLOOKUP(F2765,カレンダマスタ!$Q$56:$R$69,2,FALSE))))</f>
        <v/>
      </c>
      <c r="BG2765" s="254" t="str">
        <f t="shared" si="332"/>
        <v/>
      </c>
      <c r="BH2765" s="254" t="str">
        <f>IF(AX2765="","",IF(P2765&lt;&gt;"","",IF(BG2765="CS","OK",IF(VLOOKUP(E2765,カレンダマスタ!$A$5:$D$381,4,FALSE)&gt;0,"",IF(OR(AX2765*24&gt;10.84,AZ2765*24&lt;14.5)=TRUE,"×","OK")))))</f>
        <v/>
      </c>
    </row>
    <row r="2766" spans="2:60">
      <c r="B2766" s="111"/>
      <c r="C2766" s="385" t="str">
        <f>IF(STEP!C2766&lt;&gt;"",STEP!C2766,"")</f>
        <v/>
      </c>
      <c r="D2766" s="386" t="str">
        <f>IF(STEP!D2766&lt;&gt;"",STEP!D2766,"")</f>
        <v/>
      </c>
      <c r="E2766" s="387" t="str">
        <f>IF(STEP!E2766&lt;&gt;"",STEP!E2766,"")</f>
        <v/>
      </c>
      <c r="F2766" s="256"/>
      <c r="G2766" s="257"/>
      <c r="H2766" s="254"/>
      <c r="I2766" s="254"/>
      <c r="J2766" s="254"/>
      <c r="K2766" s="254"/>
      <c r="L2766" s="254"/>
      <c r="M2766" s="254"/>
      <c r="N2766" s="254"/>
      <c r="O2766" s="254"/>
      <c r="P2766" s="254"/>
      <c r="Q2766" s="254"/>
      <c r="R2766" s="254"/>
      <c r="S2766" s="254"/>
      <c r="T2766" s="254"/>
      <c r="U2766" s="254"/>
      <c r="V2766" s="254"/>
      <c r="W2766" s="254"/>
      <c r="X2766" s="254"/>
      <c r="Y2766" s="254"/>
      <c r="Z2766" s="254"/>
      <c r="AA2766" s="254"/>
      <c r="AB2766" s="254"/>
      <c r="AC2766" s="254"/>
      <c r="AD2766" s="254"/>
      <c r="AE2766" s="255"/>
      <c r="AF2766" s="255"/>
      <c r="AG2766" s="255"/>
      <c r="AH2766" s="255"/>
      <c r="AI2766" s="255"/>
      <c r="AJ2766" s="255"/>
      <c r="AK2766" s="255"/>
      <c r="AL2766" s="255"/>
      <c r="AM2766" s="255"/>
      <c r="AN2766" s="255"/>
      <c r="AO2766" s="254"/>
      <c r="AP2766" s="254"/>
      <c r="AQ2766" s="254"/>
      <c r="AR2766" s="254"/>
      <c r="AS2766" s="254"/>
      <c r="AT2766" s="254"/>
      <c r="AU2766" s="254"/>
      <c r="AW2766" s="283" t="str">
        <f t="shared" si="333"/>
        <v/>
      </c>
      <c r="AX2766" s="283" t="str">
        <f t="shared" si="334"/>
        <v/>
      </c>
      <c r="AY2766" s="283" t="str">
        <f t="shared" si="335"/>
        <v/>
      </c>
      <c r="AZ2766" s="283" t="str">
        <f t="shared" si="336"/>
        <v/>
      </c>
      <c r="BA2766" s="283" t="str">
        <f t="shared" si="337"/>
        <v/>
      </c>
      <c r="BD2766" s="254" t="str">
        <f>IF(W2766="","",IF(F2766="休日",AW2766,IF(F2766="法休",AW2766,VLOOKUP(F2766,カレンダマスタ!$Q$56:$R$69,2,FALSE))))</f>
        <v/>
      </c>
      <c r="BG2766" s="254" t="str">
        <f t="shared" si="332"/>
        <v/>
      </c>
      <c r="BH2766" s="254" t="str">
        <f>IF(AX2766="","",IF(P2766&lt;&gt;"","",IF(BG2766="CS","OK",IF(VLOOKUP(E2766,カレンダマスタ!$A$5:$D$381,4,FALSE)&gt;0,"",IF(OR(AX2766*24&gt;10.84,AZ2766*24&lt;14.5)=TRUE,"×","OK")))))</f>
        <v/>
      </c>
    </row>
    <row r="2767" spans="2:60">
      <c r="B2767" s="111"/>
      <c r="C2767" s="385" t="str">
        <f>IF(STEP!C2767&lt;&gt;"",STEP!C2767,"")</f>
        <v/>
      </c>
      <c r="D2767" s="386" t="str">
        <f>IF(STEP!D2767&lt;&gt;"",STEP!D2767,"")</f>
        <v/>
      </c>
      <c r="E2767" s="387" t="str">
        <f>IF(STEP!E2767&lt;&gt;"",STEP!E2767,"")</f>
        <v/>
      </c>
      <c r="F2767" s="256"/>
      <c r="G2767" s="257"/>
      <c r="H2767" s="254"/>
      <c r="I2767" s="254"/>
      <c r="J2767" s="254"/>
      <c r="K2767" s="254"/>
      <c r="L2767" s="254"/>
      <c r="M2767" s="254"/>
      <c r="N2767" s="254"/>
      <c r="O2767" s="254"/>
      <c r="P2767" s="254"/>
      <c r="Q2767" s="254"/>
      <c r="R2767" s="254"/>
      <c r="S2767" s="254"/>
      <c r="T2767" s="254"/>
      <c r="U2767" s="254"/>
      <c r="V2767" s="254"/>
      <c r="W2767" s="254"/>
      <c r="X2767" s="254"/>
      <c r="Y2767" s="254"/>
      <c r="Z2767" s="254"/>
      <c r="AA2767" s="254"/>
      <c r="AB2767" s="254"/>
      <c r="AC2767" s="254"/>
      <c r="AD2767" s="254"/>
      <c r="AE2767" s="255"/>
      <c r="AF2767" s="255"/>
      <c r="AG2767" s="255"/>
      <c r="AH2767" s="255"/>
      <c r="AI2767" s="255"/>
      <c r="AJ2767" s="255"/>
      <c r="AK2767" s="255"/>
      <c r="AL2767" s="255"/>
      <c r="AM2767" s="255"/>
      <c r="AN2767" s="255"/>
      <c r="AO2767" s="254"/>
      <c r="AP2767" s="254"/>
      <c r="AQ2767" s="254"/>
      <c r="AR2767" s="254"/>
      <c r="AS2767" s="254"/>
      <c r="AT2767" s="254"/>
      <c r="AU2767" s="254"/>
      <c r="AW2767" s="283" t="str">
        <f t="shared" si="333"/>
        <v/>
      </c>
      <c r="AX2767" s="283" t="str">
        <f t="shared" si="334"/>
        <v/>
      </c>
      <c r="AY2767" s="283" t="str">
        <f t="shared" si="335"/>
        <v/>
      </c>
      <c r="AZ2767" s="283" t="str">
        <f t="shared" si="336"/>
        <v/>
      </c>
      <c r="BA2767" s="283" t="str">
        <f t="shared" si="337"/>
        <v/>
      </c>
      <c r="BD2767" s="254" t="str">
        <f>IF(W2767="","",IF(F2767="休日",AW2767,IF(F2767="法休",AW2767,VLOOKUP(F2767,カレンダマスタ!$Q$56:$R$69,2,FALSE))))</f>
        <v/>
      </c>
      <c r="BG2767" s="254" t="str">
        <f t="shared" si="332"/>
        <v/>
      </c>
      <c r="BH2767" s="254" t="str">
        <f>IF(AX2767="","",IF(P2767&lt;&gt;"","",IF(BG2767="CS","OK",IF(VLOOKUP(E2767,カレンダマスタ!$A$5:$D$381,4,FALSE)&gt;0,"",IF(OR(AX2767*24&gt;10.84,AZ2767*24&lt;14.5)=TRUE,"×","OK")))))</f>
        <v/>
      </c>
    </row>
    <row r="2768" spans="2:60">
      <c r="B2768" s="111"/>
      <c r="C2768" s="385" t="str">
        <f>IF(STEP!C2768&lt;&gt;"",STEP!C2768,"")</f>
        <v/>
      </c>
      <c r="D2768" s="386" t="str">
        <f>IF(STEP!D2768&lt;&gt;"",STEP!D2768,"")</f>
        <v/>
      </c>
      <c r="E2768" s="387" t="str">
        <f>IF(STEP!E2768&lt;&gt;"",STEP!E2768,"")</f>
        <v/>
      </c>
      <c r="F2768" s="256"/>
      <c r="G2768" s="257"/>
      <c r="H2768" s="254"/>
      <c r="I2768" s="254"/>
      <c r="J2768" s="254"/>
      <c r="K2768" s="254"/>
      <c r="L2768" s="254"/>
      <c r="M2768" s="254"/>
      <c r="N2768" s="254"/>
      <c r="O2768" s="254"/>
      <c r="P2768" s="254"/>
      <c r="Q2768" s="254"/>
      <c r="R2768" s="254"/>
      <c r="S2768" s="254"/>
      <c r="T2768" s="254"/>
      <c r="U2768" s="254"/>
      <c r="V2768" s="254"/>
      <c r="W2768" s="254"/>
      <c r="X2768" s="254"/>
      <c r="Y2768" s="254"/>
      <c r="Z2768" s="254"/>
      <c r="AA2768" s="254"/>
      <c r="AB2768" s="254"/>
      <c r="AC2768" s="254"/>
      <c r="AD2768" s="254"/>
      <c r="AE2768" s="255"/>
      <c r="AF2768" s="255"/>
      <c r="AG2768" s="255"/>
      <c r="AH2768" s="255"/>
      <c r="AI2768" s="255"/>
      <c r="AJ2768" s="255"/>
      <c r="AK2768" s="255"/>
      <c r="AL2768" s="255"/>
      <c r="AM2768" s="255"/>
      <c r="AN2768" s="255"/>
      <c r="AO2768" s="254"/>
      <c r="AP2768" s="254"/>
      <c r="AQ2768" s="254"/>
      <c r="AR2768" s="254"/>
      <c r="AS2768" s="254"/>
      <c r="AT2768" s="254"/>
      <c r="AU2768" s="254"/>
      <c r="AW2768" s="283" t="str">
        <f t="shared" si="333"/>
        <v/>
      </c>
      <c r="AX2768" s="283" t="str">
        <f t="shared" si="334"/>
        <v/>
      </c>
      <c r="AY2768" s="283" t="str">
        <f t="shared" si="335"/>
        <v/>
      </c>
      <c r="AZ2768" s="283" t="str">
        <f t="shared" si="336"/>
        <v/>
      </c>
      <c r="BA2768" s="283" t="str">
        <f t="shared" si="337"/>
        <v/>
      </c>
      <c r="BD2768" s="254" t="str">
        <f>IF(W2768="","",IF(F2768="休日",AW2768,IF(F2768="法休",AW2768,VLOOKUP(F2768,カレンダマスタ!$Q$56:$R$69,2,FALSE))))</f>
        <v/>
      </c>
      <c r="BG2768" s="254" t="str">
        <f t="shared" si="332"/>
        <v/>
      </c>
      <c r="BH2768" s="254" t="str">
        <f>IF(AX2768="","",IF(P2768&lt;&gt;"","",IF(BG2768="CS","OK",IF(VLOOKUP(E2768,カレンダマスタ!$A$5:$D$381,4,FALSE)&gt;0,"",IF(OR(AX2768*24&gt;10.84,AZ2768*24&lt;14.5)=TRUE,"×","OK")))))</f>
        <v/>
      </c>
    </row>
    <row r="2769" spans="2:60">
      <c r="B2769" s="111"/>
      <c r="C2769" s="388" t="str">
        <f>IF(STEP!C2769&lt;&gt;"",STEP!C2769,"")</f>
        <v/>
      </c>
      <c r="D2769" s="389" t="str">
        <f>IF(STEP!D2769&lt;&gt;"",STEP!D2769,"")</f>
        <v/>
      </c>
      <c r="E2769" s="390" t="str">
        <f>IF(STEP!E2769&lt;&gt;"",STEP!E2769,"")</f>
        <v/>
      </c>
      <c r="F2769" s="259"/>
      <c r="G2769" s="266"/>
      <c r="H2769" s="260"/>
      <c r="I2769" s="260"/>
      <c r="J2769" s="260"/>
      <c r="K2769" s="260"/>
      <c r="L2769" s="260"/>
      <c r="M2769" s="260"/>
      <c r="N2769" s="260"/>
      <c r="O2769" s="260"/>
      <c r="P2769" s="260"/>
      <c r="Q2769" s="260"/>
      <c r="R2769" s="260"/>
      <c r="S2769" s="260"/>
      <c r="T2769" s="260"/>
      <c r="U2769" s="260"/>
      <c r="V2769" s="260"/>
      <c r="W2769" s="260"/>
      <c r="X2769" s="260"/>
      <c r="Y2769" s="260"/>
      <c r="Z2769" s="260"/>
      <c r="AA2769" s="260"/>
      <c r="AB2769" s="260"/>
      <c r="AC2769" s="260"/>
      <c r="AD2769" s="260"/>
      <c r="AE2769" s="261"/>
      <c r="AF2769" s="261"/>
      <c r="AG2769" s="261"/>
      <c r="AH2769" s="261"/>
      <c r="AI2769" s="261"/>
      <c r="AJ2769" s="261"/>
      <c r="AK2769" s="261"/>
      <c r="AL2769" s="261"/>
      <c r="AM2769" s="261"/>
      <c r="AN2769" s="261"/>
      <c r="AO2769" s="260"/>
      <c r="AP2769" s="260"/>
      <c r="AQ2769" s="260"/>
      <c r="AR2769" s="260"/>
      <c r="AS2769" s="260"/>
      <c r="AT2769" s="260"/>
      <c r="AU2769" s="260"/>
      <c r="AW2769" s="284" t="str">
        <f t="shared" si="333"/>
        <v/>
      </c>
      <c r="AX2769" s="284" t="str">
        <f t="shared" si="334"/>
        <v/>
      </c>
      <c r="AY2769" s="284" t="str">
        <f t="shared" si="335"/>
        <v/>
      </c>
      <c r="AZ2769" s="284" t="str">
        <f t="shared" si="336"/>
        <v/>
      </c>
      <c r="BA2769" s="284" t="str">
        <f t="shared" si="337"/>
        <v/>
      </c>
      <c r="BD2769" s="260" t="str">
        <f>IF(W2769="","",IF(F2769="休日",AW2769,IF(F2769="法休",AW2769,VLOOKUP(F2769,カレンダマスタ!$Q$56:$R$69,2,FALSE))))</f>
        <v/>
      </c>
      <c r="BG2769" s="260" t="str">
        <f t="shared" si="332"/>
        <v/>
      </c>
      <c r="BH2769" s="260" t="str">
        <f>IF(AX2769="","",IF(P2769&lt;&gt;"","",IF(BG2769="CS","OK",IF(VLOOKUP(E2769,カレンダマスタ!$A$5:$D$381,4,FALSE)&gt;0,"",IF(OR(AX2769*24&gt;10.84,AZ2769*24&lt;14.5)=TRUE,"×","OK")))))</f>
        <v/>
      </c>
    </row>
    <row r="2770" spans="2:60">
      <c r="B2770" s="111"/>
      <c r="C2770" s="391" t="str">
        <f>IF(STEP!C2770&lt;&gt;"",STEP!C2770,"")</f>
        <v/>
      </c>
      <c r="D2770" s="392" t="str">
        <f>IF(STEP!D2770&lt;&gt;"",STEP!D2770,"")</f>
        <v/>
      </c>
      <c r="E2770" s="393" t="str">
        <f>IF(STEP!E2770&lt;&gt;"",STEP!E2770,"")</f>
        <v/>
      </c>
      <c r="F2770" s="263"/>
      <c r="G2770" s="267"/>
      <c r="H2770" s="264"/>
      <c r="I2770" s="264"/>
      <c r="J2770" s="264"/>
      <c r="K2770" s="264"/>
      <c r="L2770" s="264"/>
      <c r="M2770" s="264"/>
      <c r="N2770" s="264"/>
      <c r="O2770" s="264"/>
      <c r="P2770" s="264"/>
      <c r="Q2770" s="264"/>
      <c r="R2770" s="264"/>
      <c r="S2770" s="264"/>
      <c r="T2770" s="264"/>
      <c r="U2770" s="264"/>
      <c r="V2770" s="264"/>
      <c r="W2770" s="264"/>
      <c r="X2770" s="264"/>
      <c r="Y2770" s="264"/>
      <c r="Z2770" s="264"/>
      <c r="AA2770" s="264"/>
      <c r="AB2770" s="264"/>
      <c r="AC2770" s="264"/>
      <c r="AD2770" s="264"/>
      <c r="AE2770" s="265"/>
      <c r="AF2770" s="265"/>
      <c r="AG2770" s="265"/>
      <c r="AH2770" s="265"/>
      <c r="AI2770" s="265"/>
      <c r="AJ2770" s="265"/>
      <c r="AK2770" s="265"/>
      <c r="AL2770" s="265"/>
      <c r="AM2770" s="265"/>
      <c r="AN2770" s="265"/>
      <c r="AO2770" s="264"/>
      <c r="AP2770" s="264"/>
      <c r="AQ2770" s="264"/>
      <c r="AR2770" s="264"/>
      <c r="AS2770" s="264"/>
      <c r="AT2770" s="264"/>
      <c r="AU2770" s="264"/>
      <c r="AW2770" s="285" t="str">
        <f t="shared" si="333"/>
        <v/>
      </c>
      <c r="AX2770" s="285" t="str">
        <f t="shared" si="334"/>
        <v/>
      </c>
      <c r="AY2770" s="285" t="str">
        <f t="shared" si="335"/>
        <v/>
      </c>
      <c r="AZ2770" s="285" t="str">
        <f t="shared" si="336"/>
        <v/>
      </c>
      <c r="BA2770" s="285" t="str">
        <f t="shared" si="337"/>
        <v/>
      </c>
      <c r="BD2770" s="264" t="str">
        <f>IF(W2770="","",IF(F2770="休日",AW2770,IF(F2770="法休",AW2770,VLOOKUP(F2770,カレンダマスタ!$Q$56:$R$69,2,FALSE))))</f>
        <v/>
      </c>
      <c r="BG2770" s="264" t="str">
        <f t="shared" si="332"/>
        <v/>
      </c>
      <c r="BH2770" s="264" t="str">
        <f>IF(AX2770="","",IF(P2770&lt;&gt;"","",IF(BG2770="CS","OK",IF(VLOOKUP(E2770,カレンダマスタ!$A$5:$D$381,4,FALSE)&gt;0,"",IF(OR(AX2770*24&gt;10.84,AZ2770*24&lt;14.5)=TRUE,"×","OK")))))</f>
        <v/>
      </c>
    </row>
    <row r="2771" spans="2:60">
      <c r="B2771" s="111"/>
      <c r="C2771" s="385" t="str">
        <f>IF(STEP!C2771&lt;&gt;"",STEP!C2771,"")</f>
        <v/>
      </c>
      <c r="D2771" s="386" t="str">
        <f>IF(STEP!D2771&lt;&gt;"",STEP!D2771,"")</f>
        <v/>
      </c>
      <c r="E2771" s="387" t="str">
        <f>IF(STEP!E2771&lt;&gt;"",STEP!E2771,"")</f>
        <v/>
      </c>
      <c r="F2771" s="253"/>
      <c r="G2771" s="252"/>
      <c r="H2771" s="254"/>
      <c r="I2771" s="254"/>
      <c r="J2771" s="254"/>
      <c r="K2771" s="254"/>
      <c r="L2771" s="254"/>
      <c r="M2771" s="254"/>
      <c r="N2771" s="254"/>
      <c r="O2771" s="254"/>
      <c r="P2771" s="254"/>
      <c r="Q2771" s="254"/>
      <c r="R2771" s="254"/>
      <c r="S2771" s="254"/>
      <c r="T2771" s="254"/>
      <c r="U2771" s="254"/>
      <c r="V2771" s="254"/>
      <c r="W2771" s="254"/>
      <c r="X2771" s="254"/>
      <c r="Y2771" s="254"/>
      <c r="Z2771" s="254"/>
      <c r="AA2771" s="254"/>
      <c r="AB2771" s="254"/>
      <c r="AC2771" s="254"/>
      <c r="AD2771" s="254"/>
      <c r="AE2771" s="255"/>
      <c r="AF2771" s="255"/>
      <c r="AG2771" s="255"/>
      <c r="AH2771" s="255"/>
      <c r="AI2771" s="255"/>
      <c r="AJ2771" s="255"/>
      <c r="AK2771" s="255"/>
      <c r="AL2771" s="255"/>
      <c r="AM2771" s="255"/>
      <c r="AN2771" s="255"/>
      <c r="AO2771" s="254"/>
      <c r="AP2771" s="254"/>
      <c r="AQ2771" s="254"/>
      <c r="AR2771" s="254"/>
      <c r="AS2771" s="254"/>
      <c r="AT2771" s="254"/>
      <c r="AU2771" s="254"/>
      <c r="AW2771" s="283" t="str">
        <f t="shared" si="333"/>
        <v/>
      </c>
      <c r="AX2771" s="283" t="str">
        <f t="shared" si="334"/>
        <v/>
      </c>
      <c r="AY2771" s="283" t="str">
        <f t="shared" si="335"/>
        <v/>
      </c>
      <c r="AZ2771" s="283" t="str">
        <f t="shared" si="336"/>
        <v/>
      </c>
      <c r="BA2771" s="283" t="str">
        <f t="shared" si="337"/>
        <v/>
      </c>
      <c r="BD2771" s="254" t="str">
        <f>IF(W2771="","",IF(F2771="休日",AW2771,IF(F2771="法休",AW2771,VLOOKUP(F2771,カレンダマスタ!$Q$56:$R$69,2,FALSE))))</f>
        <v/>
      </c>
      <c r="BG2771" s="503" t="str">
        <f t="shared" si="332"/>
        <v/>
      </c>
      <c r="BH2771" s="503" t="str">
        <f>IF(AX2771="","",IF(P2771&lt;&gt;"","",IF(BG2771="CS","OK",IF(VLOOKUP(E2771,カレンダマスタ!$A$5:$D$381,4,FALSE)&gt;0,"",IF(OR(AX2771*24&gt;10.84,AZ2771*24&lt;14.5)=TRUE,"×","OK")))))</f>
        <v/>
      </c>
    </row>
    <row r="2772" spans="2:60">
      <c r="B2772" s="111"/>
      <c r="C2772" s="385" t="str">
        <f>IF(STEP!C2772&lt;&gt;"",STEP!C2772,"")</f>
        <v/>
      </c>
      <c r="D2772" s="386" t="str">
        <f>IF(STEP!D2772&lt;&gt;"",STEP!D2772,"")</f>
        <v/>
      </c>
      <c r="E2772" s="387" t="str">
        <f>IF(STEP!E2772&lt;&gt;"",STEP!E2772,"")</f>
        <v/>
      </c>
      <c r="F2772" s="253"/>
      <c r="G2772" s="252"/>
      <c r="H2772" s="254"/>
      <c r="I2772" s="254"/>
      <c r="J2772" s="254"/>
      <c r="K2772" s="254"/>
      <c r="L2772" s="254"/>
      <c r="M2772" s="254"/>
      <c r="N2772" s="254"/>
      <c r="O2772" s="254"/>
      <c r="P2772" s="254"/>
      <c r="Q2772" s="254"/>
      <c r="R2772" s="254"/>
      <c r="S2772" s="254"/>
      <c r="T2772" s="254"/>
      <c r="U2772" s="254"/>
      <c r="V2772" s="254"/>
      <c r="W2772" s="254"/>
      <c r="X2772" s="254"/>
      <c r="Y2772" s="254"/>
      <c r="Z2772" s="254"/>
      <c r="AA2772" s="254"/>
      <c r="AB2772" s="254"/>
      <c r="AC2772" s="254"/>
      <c r="AD2772" s="254"/>
      <c r="AE2772" s="255"/>
      <c r="AF2772" s="255"/>
      <c r="AG2772" s="255"/>
      <c r="AH2772" s="255"/>
      <c r="AI2772" s="255"/>
      <c r="AJ2772" s="255"/>
      <c r="AK2772" s="255"/>
      <c r="AL2772" s="255"/>
      <c r="AM2772" s="255"/>
      <c r="AN2772" s="255"/>
      <c r="AO2772" s="254"/>
      <c r="AP2772" s="254"/>
      <c r="AQ2772" s="254"/>
      <c r="AR2772" s="254"/>
      <c r="AS2772" s="254"/>
      <c r="AT2772" s="254"/>
      <c r="AU2772" s="254"/>
      <c r="AW2772" s="283" t="str">
        <f t="shared" si="333"/>
        <v/>
      </c>
      <c r="AX2772" s="283" t="str">
        <f t="shared" si="334"/>
        <v/>
      </c>
      <c r="AY2772" s="283" t="str">
        <f t="shared" si="335"/>
        <v/>
      </c>
      <c r="AZ2772" s="283" t="str">
        <f t="shared" si="336"/>
        <v/>
      </c>
      <c r="BA2772" s="283" t="str">
        <f t="shared" si="337"/>
        <v/>
      </c>
      <c r="BD2772" s="254" t="str">
        <f>IF(W2772="","",IF(F2772="休日",AW2772,IF(F2772="法休",AW2772,VLOOKUP(F2772,カレンダマスタ!$Q$56:$R$69,2,FALSE))))</f>
        <v/>
      </c>
      <c r="BG2772" s="254" t="str">
        <f t="shared" si="332"/>
        <v/>
      </c>
      <c r="BH2772" s="254" t="str">
        <f>IF(AX2772="","",IF(P2772&lt;&gt;"","",IF(BG2772="CS","OK",IF(VLOOKUP(E2772,カレンダマスタ!$A$5:$D$381,4,FALSE)&gt;0,"",IF(OR(AX2772*24&gt;10.84,AZ2772*24&lt;14.5)=TRUE,"×","OK")))))</f>
        <v/>
      </c>
    </row>
    <row r="2773" spans="2:60">
      <c r="B2773" s="111"/>
      <c r="C2773" s="385" t="str">
        <f>IF(STEP!C2773&lt;&gt;"",STEP!C2773,"")</f>
        <v/>
      </c>
      <c r="D2773" s="386" t="str">
        <f>IF(STEP!D2773&lt;&gt;"",STEP!D2773,"")</f>
        <v/>
      </c>
      <c r="E2773" s="387" t="str">
        <f>IF(STEP!E2773&lt;&gt;"",STEP!E2773,"")</f>
        <v/>
      </c>
      <c r="F2773" s="256"/>
      <c r="G2773" s="257"/>
      <c r="H2773" s="254"/>
      <c r="I2773" s="254"/>
      <c r="J2773" s="254"/>
      <c r="K2773" s="254"/>
      <c r="L2773" s="254"/>
      <c r="M2773" s="254"/>
      <c r="N2773" s="254"/>
      <c r="O2773" s="254"/>
      <c r="P2773" s="254"/>
      <c r="Q2773" s="254"/>
      <c r="R2773" s="254"/>
      <c r="S2773" s="254"/>
      <c r="T2773" s="254"/>
      <c r="U2773" s="254"/>
      <c r="V2773" s="254"/>
      <c r="W2773" s="254"/>
      <c r="X2773" s="254"/>
      <c r="Y2773" s="254"/>
      <c r="Z2773" s="254"/>
      <c r="AA2773" s="254"/>
      <c r="AB2773" s="254"/>
      <c r="AC2773" s="254"/>
      <c r="AD2773" s="254"/>
      <c r="AE2773" s="255"/>
      <c r="AF2773" s="255"/>
      <c r="AG2773" s="255"/>
      <c r="AH2773" s="255"/>
      <c r="AI2773" s="255"/>
      <c r="AJ2773" s="255"/>
      <c r="AK2773" s="255"/>
      <c r="AL2773" s="255"/>
      <c r="AM2773" s="255"/>
      <c r="AN2773" s="255"/>
      <c r="AO2773" s="254"/>
      <c r="AP2773" s="254"/>
      <c r="AQ2773" s="254"/>
      <c r="AR2773" s="254"/>
      <c r="AS2773" s="254"/>
      <c r="AT2773" s="254"/>
      <c r="AU2773" s="254"/>
      <c r="AW2773" s="283" t="str">
        <f t="shared" si="333"/>
        <v/>
      </c>
      <c r="AX2773" s="283" t="str">
        <f t="shared" si="334"/>
        <v/>
      </c>
      <c r="AY2773" s="283" t="str">
        <f t="shared" si="335"/>
        <v/>
      </c>
      <c r="AZ2773" s="283" t="str">
        <f t="shared" si="336"/>
        <v/>
      </c>
      <c r="BA2773" s="283" t="str">
        <f t="shared" si="337"/>
        <v/>
      </c>
      <c r="BD2773" s="254" t="str">
        <f>IF(W2773="","",IF(F2773="休日",AW2773,IF(F2773="法休",AW2773,VLOOKUP(F2773,カレンダマスタ!$Q$56:$R$69,2,FALSE))))</f>
        <v/>
      </c>
      <c r="BG2773" s="254" t="str">
        <f t="shared" si="332"/>
        <v/>
      </c>
      <c r="BH2773" s="254" t="str">
        <f>IF(AX2773="","",IF(P2773&lt;&gt;"","",IF(BG2773="CS","OK",IF(VLOOKUP(E2773,カレンダマスタ!$A$5:$D$381,4,FALSE)&gt;0,"",IF(OR(AX2773*24&gt;10.84,AZ2773*24&lt;14.5)=TRUE,"×","OK")))))</f>
        <v/>
      </c>
    </row>
    <row r="2774" spans="2:60">
      <c r="B2774" s="111"/>
      <c r="C2774" s="385" t="str">
        <f>IF(STEP!C2774&lt;&gt;"",STEP!C2774,"")</f>
        <v/>
      </c>
      <c r="D2774" s="386" t="str">
        <f>IF(STEP!D2774&lt;&gt;"",STEP!D2774,"")</f>
        <v/>
      </c>
      <c r="E2774" s="387" t="str">
        <f>IF(STEP!E2774&lt;&gt;"",STEP!E2774,"")</f>
        <v/>
      </c>
      <c r="F2774" s="256"/>
      <c r="G2774" s="257"/>
      <c r="H2774" s="254"/>
      <c r="I2774" s="254"/>
      <c r="J2774" s="254"/>
      <c r="K2774" s="254"/>
      <c r="L2774" s="254"/>
      <c r="M2774" s="254"/>
      <c r="N2774" s="254"/>
      <c r="O2774" s="254"/>
      <c r="P2774" s="254"/>
      <c r="Q2774" s="254"/>
      <c r="R2774" s="254"/>
      <c r="S2774" s="254"/>
      <c r="T2774" s="254"/>
      <c r="U2774" s="254"/>
      <c r="V2774" s="254"/>
      <c r="W2774" s="254"/>
      <c r="X2774" s="254"/>
      <c r="Y2774" s="254"/>
      <c r="Z2774" s="254"/>
      <c r="AA2774" s="254"/>
      <c r="AB2774" s="254"/>
      <c r="AC2774" s="254"/>
      <c r="AD2774" s="254"/>
      <c r="AE2774" s="255"/>
      <c r="AF2774" s="255"/>
      <c r="AG2774" s="255"/>
      <c r="AH2774" s="255"/>
      <c r="AI2774" s="255"/>
      <c r="AJ2774" s="255"/>
      <c r="AK2774" s="255"/>
      <c r="AL2774" s="255"/>
      <c r="AM2774" s="255"/>
      <c r="AN2774" s="255"/>
      <c r="AO2774" s="254"/>
      <c r="AP2774" s="254"/>
      <c r="AQ2774" s="254"/>
      <c r="AR2774" s="254"/>
      <c r="AS2774" s="254"/>
      <c r="AT2774" s="254"/>
      <c r="AU2774" s="254"/>
      <c r="AW2774" s="283" t="str">
        <f t="shared" si="333"/>
        <v/>
      </c>
      <c r="AX2774" s="283" t="str">
        <f t="shared" si="334"/>
        <v/>
      </c>
      <c r="AY2774" s="283" t="str">
        <f t="shared" si="335"/>
        <v/>
      </c>
      <c r="AZ2774" s="283" t="str">
        <f t="shared" si="336"/>
        <v/>
      </c>
      <c r="BA2774" s="283" t="str">
        <f t="shared" si="337"/>
        <v/>
      </c>
      <c r="BD2774" s="254" t="str">
        <f>IF(W2774="","",IF(F2774="休日",AW2774,IF(F2774="法休",AW2774,VLOOKUP(F2774,カレンダマスタ!$Q$56:$R$69,2,FALSE))))</f>
        <v/>
      </c>
      <c r="BG2774" s="254" t="str">
        <f t="shared" si="332"/>
        <v/>
      </c>
      <c r="BH2774" s="254" t="str">
        <f>IF(AX2774="","",IF(P2774&lt;&gt;"","",IF(BG2774="CS","OK",IF(VLOOKUP(E2774,カレンダマスタ!$A$5:$D$381,4,FALSE)&gt;0,"",IF(OR(AX2774*24&gt;10.84,AZ2774*24&lt;14.5)=TRUE,"×","OK")))))</f>
        <v/>
      </c>
    </row>
    <row r="2775" spans="2:60">
      <c r="B2775" s="111"/>
      <c r="C2775" s="385" t="str">
        <f>IF(STEP!C2775&lt;&gt;"",STEP!C2775,"")</f>
        <v/>
      </c>
      <c r="D2775" s="386" t="str">
        <f>IF(STEP!D2775&lt;&gt;"",STEP!D2775,"")</f>
        <v/>
      </c>
      <c r="E2775" s="387" t="str">
        <f>IF(STEP!E2775&lt;&gt;"",STEP!E2775,"")</f>
        <v/>
      </c>
      <c r="F2775" s="256"/>
      <c r="G2775" s="257"/>
      <c r="H2775" s="254"/>
      <c r="I2775" s="254"/>
      <c r="J2775" s="254"/>
      <c r="K2775" s="254"/>
      <c r="L2775" s="254"/>
      <c r="M2775" s="254"/>
      <c r="N2775" s="254"/>
      <c r="O2775" s="254"/>
      <c r="P2775" s="254"/>
      <c r="Q2775" s="254"/>
      <c r="R2775" s="254"/>
      <c r="S2775" s="254"/>
      <c r="T2775" s="254"/>
      <c r="U2775" s="254"/>
      <c r="V2775" s="254"/>
      <c r="W2775" s="254"/>
      <c r="X2775" s="254"/>
      <c r="Y2775" s="254"/>
      <c r="Z2775" s="254"/>
      <c r="AA2775" s="254"/>
      <c r="AB2775" s="254"/>
      <c r="AC2775" s="254"/>
      <c r="AD2775" s="254"/>
      <c r="AE2775" s="255"/>
      <c r="AF2775" s="255"/>
      <c r="AG2775" s="255"/>
      <c r="AH2775" s="255"/>
      <c r="AI2775" s="255"/>
      <c r="AJ2775" s="255"/>
      <c r="AK2775" s="255"/>
      <c r="AL2775" s="255"/>
      <c r="AM2775" s="255"/>
      <c r="AN2775" s="255"/>
      <c r="AO2775" s="254"/>
      <c r="AP2775" s="254"/>
      <c r="AQ2775" s="254"/>
      <c r="AR2775" s="254"/>
      <c r="AS2775" s="254"/>
      <c r="AT2775" s="254"/>
      <c r="AU2775" s="254"/>
      <c r="AW2775" s="283" t="str">
        <f t="shared" si="333"/>
        <v/>
      </c>
      <c r="AX2775" s="283" t="str">
        <f t="shared" si="334"/>
        <v/>
      </c>
      <c r="AY2775" s="283" t="str">
        <f t="shared" si="335"/>
        <v/>
      </c>
      <c r="AZ2775" s="283" t="str">
        <f t="shared" si="336"/>
        <v/>
      </c>
      <c r="BA2775" s="283" t="str">
        <f t="shared" si="337"/>
        <v/>
      </c>
      <c r="BD2775" s="254" t="str">
        <f>IF(W2775="","",IF(F2775="休日",AW2775,IF(F2775="法休",AW2775,VLOOKUP(F2775,カレンダマスタ!$Q$56:$R$69,2,FALSE))))</f>
        <v/>
      </c>
      <c r="BG2775" s="254" t="str">
        <f t="shared" si="332"/>
        <v/>
      </c>
      <c r="BH2775" s="254" t="str">
        <f>IF(AX2775="","",IF(P2775&lt;&gt;"","",IF(BG2775="CS","OK",IF(VLOOKUP(E2775,カレンダマスタ!$A$5:$D$381,4,FALSE)&gt;0,"",IF(OR(AX2775*24&gt;10.84,AZ2775*24&lt;14.5)=TRUE,"×","OK")))))</f>
        <v/>
      </c>
    </row>
    <row r="2776" spans="2:60">
      <c r="B2776" s="111"/>
      <c r="C2776" s="388" t="str">
        <f>IF(STEP!C2776&lt;&gt;"",STEP!C2776,"")</f>
        <v/>
      </c>
      <c r="D2776" s="389" t="str">
        <f>IF(STEP!D2776&lt;&gt;"",STEP!D2776,"")</f>
        <v/>
      </c>
      <c r="E2776" s="390" t="str">
        <f>IF(STEP!E2776&lt;&gt;"",STEP!E2776,"")</f>
        <v/>
      </c>
      <c r="F2776" s="259"/>
      <c r="G2776" s="266"/>
      <c r="H2776" s="260"/>
      <c r="I2776" s="260"/>
      <c r="J2776" s="260"/>
      <c r="K2776" s="260"/>
      <c r="L2776" s="260"/>
      <c r="M2776" s="260"/>
      <c r="N2776" s="260"/>
      <c r="O2776" s="260"/>
      <c r="P2776" s="260"/>
      <c r="Q2776" s="260"/>
      <c r="R2776" s="260"/>
      <c r="S2776" s="260"/>
      <c r="T2776" s="260"/>
      <c r="U2776" s="260"/>
      <c r="V2776" s="260"/>
      <c r="W2776" s="260"/>
      <c r="X2776" s="260"/>
      <c r="Y2776" s="260"/>
      <c r="Z2776" s="260"/>
      <c r="AA2776" s="260"/>
      <c r="AB2776" s="260"/>
      <c r="AC2776" s="260"/>
      <c r="AD2776" s="260"/>
      <c r="AE2776" s="261"/>
      <c r="AF2776" s="261"/>
      <c r="AG2776" s="261"/>
      <c r="AH2776" s="261"/>
      <c r="AI2776" s="261"/>
      <c r="AJ2776" s="261"/>
      <c r="AK2776" s="261"/>
      <c r="AL2776" s="261"/>
      <c r="AM2776" s="261"/>
      <c r="AN2776" s="261"/>
      <c r="AO2776" s="260"/>
      <c r="AP2776" s="260"/>
      <c r="AQ2776" s="260"/>
      <c r="AR2776" s="260"/>
      <c r="AS2776" s="260"/>
      <c r="AT2776" s="260"/>
      <c r="AU2776" s="260"/>
      <c r="AW2776" s="284" t="str">
        <f t="shared" si="333"/>
        <v/>
      </c>
      <c r="AX2776" s="284" t="str">
        <f t="shared" si="334"/>
        <v/>
      </c>
      <c r="AY2776" s="284" t="str">
        <f t="shared" si="335"/>
        <v/>
      </c>
      <c r="AZ2776" s="284" t="str">
        <f t="shared" si="336"/>
        <v/>
      </c>
      <c r="BA2776" s="284" t="str">
        <f t="shared" si="337"/>
        <v/>
      </c>
      <c r="BD2776" s="260" t="str">
        <f>IF(W2776="","",IF(F2776="休日",AW2776,IF(F2776="法休",AW2776,VLOOKUP(F2776,カレンダマスタ!$Q$56:$R$69,2,FALSE))))</f>
        <v/>
      </c>
      <c r="BG2776" s="260" t="str">
        <f t="shared" ref="BG2776:BG2835" si="338">BG2775</f>
        <v/>
      </c>
      <c r="BH2776" s="260" t="str">
        <f>IF(AX2776="","",IF(P2776&lt;&gt;"","",IF(BG2776="CS","OK",IF(VLOOKUP(E2776,カレンダマスタ!$A$5:$D$381,4,FALSE)&gt;0,"",IF(OR(AX2776*24&gt;10.84,AZ2776*24&lt;14.5)=TRUE,"×","OK")))))</f>
        <v/>
      </c>
    </row>
    <row r="2777" spans="2:60">
      <c r="B2777" s="111"/>
      <c r="C2777" s="391" t="str">
        <f>IF(STEP!C2777&lt;&gt;"",STEP!C2777,"")</f>
        <v/>
      </c>
      <c r="D2777" s="392" t="str">
        <f>IF(STEP!D2777&lt;&gt;"",STEP!D2777,"")</f>
        <v/>
      </c>
      <c r="E2777" s="393" t="str">
        <f>IF(STEP!E2777&lt;&gt;"",STEP!E2777,"")</f>
        <v/>
      </c>
      <c r="F2777" s="263"/>
      <c r="G2777" s="267"/>
      <c r="H2777" s="264"/>
      <c r="I2777" s="264"/>
      <c r="J2777" s="264"/>
      <c r="K2777" s="264"/>
      <c r="L2777" s="264"/>
      <c r="M2777" s="264"/>
      <c r="N2777" s="264"/>
      <c r="O2777" s="264"/>
      <c r="P2777" s="264"/>
      <c r="Q2777" s="264"/>
      <c r="R2777" s="264"/>
      <c r="S2777" s="264"/>
      <c r="T2777" s="264"/>
      <c r="U2777" s="264"/>
      <c r="V2777" s="264"/>
      <c r="W2777" s="264"/>
      <c r="X2777" s="264"/>
      <c r="Y2777" s="264"/>
      <c r="Z2777" s="264"/>
      <c r="AA2777" s="264"/>
      <c r="AB2777" s="264"/>
      <c r="AC2777" s="264"/>
      <c r="AD2777" s="264"/>
      <c r="AE2777" s="265"/>
      <c r="AF2777" s="265"/>
      <c r="AG2777" s="265"/>
      <c r="AH2777" s="265"/>
      <c r="AI2777" s="265"/>
      <c r="AJ2777" s="265"/>
      <c r="AK2777" s="265"/>
      <c r="AL2777" s="265"/>
      <c r="AM2777" s="265"/>
      <c r="AN2777" s="265"/>
      <c r="AO2777" s="264"/>
      <c r="AP2777" s="264"/>
      <c r="AQ2777" s="264"/>
      <c r="AR2777" s="264"/>
      <c r="AS2777" s="264"/>
      <c r="AT2777" s="264"/>
      <c r="AU2777" s="264"/>
      <c r="AW2777" s="285" t="str">
        <f t="shared" si="333"/>
        <v/>
      </c>
      <c r="AX2777" s="285" t="str">
        <f t="shared" si="334"/>
        <v/>
      </c>
      <c r="AY2777" s="285" t="str">
        <f t="shared" si="335"/>
        <v/>
      </c>
      <c r="AZ2777" s="285" t="str">
        <f t="shared" si="336"/>
        <v/>
      </c>
      <c r="BA2777" s="285" t="str">
        <f t="shared" si="337"/>
        <v/>
      </c>
      <c r="BD2777" s="264" t="str">
        <f>IF(W2777="","",IF(F2777="休日",AW2777,IF(F2777="法休",AW2777,VLOOKUP(F2777,カレンダマスタ!$Q$56:$R$69,2,FALSE))))</f>
        <v/>
      </c>
      <c r="BG2777" s="264" t="str">
        <f t="shared" si="338"/>
        <v/>
      </c>
      <c r="BH2777" s="264" t="str">
        <f>IF(AX2777="","",IF(P2777&lt;&gt;"","",IF(BG2777="CS","OK",IF(VLOOKUP(E2777,カレンダマスタ!$A$5:$D$381,4,FALSE)&gt;0,"",IF(OR(AX2777*24&gt;10.84,AZ2777*24&lt;14.5)=TRUE,"×","OK")))))</f>
        <v/>
      </c>
    </row>
    <row r="2778" spans="2:60">
      <c r="B2778" s="111"/>
      <c r="C2778" s="385" t="str">
        <f>IF(STEP!C2778&lt;&gt;"",STEP!C2778,"")</f>
        <v/>
      </c>
      <c r="D2778" s="386" t="str">
        <f>IF(STEP!D2778&lt;&gt;"",STEP!D2778,"")</f>
        <v/>
      </c>
      <c r="E2778" s="387" t="str">
        <f>IF(STEP!E2778&lt;&gt;"",STEP!E2778,"")</f>
        <v/>
      </c>
      <c r="F2778" s="253"/>
      <c r="G2778" s="252"/>
      <c r="H2778" s="254"/>
      <c r="I2778" s="254"/>
      <c r="J2778" s="254"/>
      <c r="K2778" s="254"/>
      <c r="L2778" s="254"/>
      <c r="M2778" s="254"/>
      <c r="N2778" s="254"/>
      <c r="O2778" s="254"/>
      <c r="P2778" s="254"/>
      <c r="Q2778" s="254"/>
      <c r="R2778" s="254"/>
      <c r="S2778" s="254"/>
      <c r="T2778" s="254"/>
      <c r="U2778" s="254"/>
      <c r="V2778" s="254"/>
      <c r="W2778" s="254"/>
      <c r="X2778" s="254"/>
      <c r="Y2778" s="254"/>
      <c r="Z2778" s="254"/>
      <c r="AA2778" s="254"/>
      <c r="AB2778" s="254"/>
      <c r="AC2778" s="254"/>
      <c r="AD2778" s="254"/>
      <c r="AE2778" s="255"/>
      <c r="AF2778" s="255"/>
      <c r="AG2778" s="255"/>
      <c r="AH2778" s="255"/>
      <c r="AI2778" s="255"/>
      <c r="AJ2778" s="255"/>
      <c r="AK2778" s="255"/>
      <c r="AL2778" s="255"/>
      <c r="AM2778" s="255"/>
      <c r="AN2778" s="255"/>
      <c r="AO2778" s="254"/>
      <c r="AP2778" s="254"/>
      <c r="AQ2778" s="254"/>
      <c r="AR2778" s="254"/>
      <c r="AS2778" s="254"/>
      <c r="AT2778" s="254"/>
      <c r="AU2778" s="254"/>
      <c r="AW2778" s="283" t="str">
        <f t="shared" si="333"/>
        <v/>
      </c>
      <c r="AX2778" s="283" t="str">
        <f t="shared" si="334"/>
        <v/>
      </c>
      <c r="AY2778" s="283" t="str">
        <f t="shared" si="335"/>
        <v/>
      </c>
      <c r="AZ2778" s="283" t="str">
        <f t="shared" si="336"/>
        <v/>
      </c>
      <c r="BA2778" s="283" t="str">
        <f t="shared" si="337"/>
        <v/>
      </c>
      <c r="BD2778" s="254" t="str">
        <f>IF(W2778="","",IF(F2778="休日",AW2778,IF(F2778="法休",AW2778,VLOOKUP(F2778,カレンダマスタ!$Q$56:$R$69,2,FALSE))))</f>
        <v/>
      </c>
      <c r="BG2778" s="503" t="str">
        <f t="shared" si="338"/>
        <v/>
      </c>
      <c r="BH2778" s="503" t="str">
        <f>IF(AX2778="","",IF(P2778&lt;&gt;"","",IF(BG2778="CS","OK",IF(VLOOKUP(E2778,カレンダマスタ!$A$5:$D$381,4,FALSE)&gt;0,"",IF(OR(AX2778*24&gt;10.84,AZ2778*24&lt;14.5)=TRUE,"×","OK")))))</f>
        <v/>
      </c>
    </row>
    <row r="2779" spans="2:60">
      <c r="B2779" s="111"/>
      <c r="C2779" s="385" t="str">
        <f>IF(STEP!C2779&lt;&gt;"",STEP!C2779,"")</f>
        <v/>
      </c>
      <c r="D2779" s="386" t="str">
        <f>IF(STEP!D2779&lt;&gt;"",STEP!D2779,"")</f>
        <v/>
      </c>
      <c r="E2779" s="387" t="str">
        <f>IF(STEP!E2779&lt;&gt;"",STEP!E2779,"")</f>
        <v/>
      </c>
      <c r="F2779" s="253"/>
      <c r="G2779" s="252"/>
      <c r="H2779" s="254"/>
      <c r="I2779" s="254"/>
      <c r="J2779" s="254"/>
      <c r="K2779" s="254"/>
      <c r="L2779" s="254"/>
      <c r="M2779" s="254"/>
      <c r="N2779" s="254"/>
      <c r="O2779" s="254"/>
      <c r="P2779" s="254"/>
      <c r="Q2779" s="254"/>
      <c r="R2779" s="254"/>
      <c r="S2779" s="254"/>
      <c r="T2779" s="254"/>
      <c r="U2779" s="254"/>
      <c r="V2779" s="254"/>
      <c r="W2779" s="254"/>
      <c r="X2779" s="254"/>
      <c r="Y2779" s="254"/>
      <c r="Z2779" s="254"/>
      <c r="AA2779" s="254"/>
      <c r="AB2779" s="254"/>
      <c r="AC2779" s="254"/>
      <c r="AD2779" s="254"/>
      <c r="AE2779" s="255"/>
      <c r="AF2779" s="255"/>
      <c r="AG2779" s="255"/>
      <c r="AH2779" s="255"/>
      <c r="AI2779" s="255"/>
      <c r="AJ2779" s="255"/>
      <c r="AK2779" s="255"/>
      <c r="AL2779" s="255"/>
      <c r="AM2779" s="255"/>
      <c r="AN2779" s="255"/>
      <c r="AO2779" s="254"/>
      <c r="AP2779" s="254"/>
      <c r="AQ2779" s="254"/>
      <c r="AR2779" s="254"/>
      <c r="AS2779" s="254"/>
      <c r="AT2779" s="254"/>
      <c r="AU2779" s="254"/>
      <c r="AW2779" s="283" t="str">
        <f t="shared" si="333"/>
        <v/>
      </c>
      <c r="AX2779" s="283" t="str">
        <f t="shared" si="334"/>
        <v/>
      </c>
      <c r="AY2779" s="283" t="str">
        <f t="shared" si="335"/>
        <v/>
      </c>
      <c r="AZ2779" s="283" t="str">
        <f t="shared" si="336"/>
        <v/>
      </c>
      <c r="BA2779" s="283" t="str">
        <f t="shared" si="337"/>
        <v/>
      </c>
      <c r="BD2779" s="254" t="str">
        <f>IF(W2779="","",IF(F2779="休日",AW2779,IF(F2779="法休",AW2779,VLOOKUP(F2779,カレンダマスタ!$Q$56:$R$69,2,FALSE))))</f>
        <v/>
      </c>
      <c r="BG2779" s="254" t="str">
        <f t="shared" si="338"/>
        <v/>
      </c>
      <c r="BH2779" s="254" t="str">
        <f>IF(AX2779="","",IF(P2779&lt;&gt;"","",IF(BG2779="CS","OK",IF(VLOOKUP(E2779,カレンダマスタ!$A$5:$D$381,4,FALSE)&gt;0,"",IF(OR(AX2779*24&gt;10.84,AZ2779*24&lt;14.5)=TRUE,"×","OK")))))</f>
        <v/>
      </c>
    </row>
    <row r="2780" spans="2:60">
      <c r="B2780" s="111"/>
      <c r="C2780" s="385" t="str">
        <f>IF(STEP!C2780&lt;&gt;"",STEP!C2780,"")</f>
        <v/>
      </c>
      <c r="D2780" s="386" t="str">
        <f>IF(STEP!D2780&lt;&gt;"",STEP!D2780,"")</f>
        <v/>
      </c>
      <c r="E2780" s="387" t="str">
        <f>IF(STEP!E2780&lt;&gt;"",STEP!E2780,"")</f>
        <v/>
      </c>
      <c r="F2780" s="253"/>
      <c r="G2780" s="252"/>
      <c r="H2780" s="254"/>
      <c r="I2780" s="254"/>
      <c r="J2780" s="254"/>
      <c r="K2780" s="254"/>
      <c r="L2780" s="254"/>
      <c r="M2780" s="254"/>
      <c r="N2780" s="254"/>
      <c r="O2780" s="254"/>
      <c r="P2780" s="254"/>
      <c r="Q2780" s="254"/>
      <c r="R2780" s="254"/>
      <c r="S2780" s="254"/>
      <c r="T2780" s="254"/>
      <c r="U2780" s="254"/>
      <c r="V2780" s="254"/>
      <c r="W2780" s="254"/>
      <c r="X2780" s="254"/>
      <c r="Y2780" s="254"/>
      <c r="Z2780" s="254"/>
      <c r="AA2780" s="254"/>
      <c r="AB2780" s="254"/>
      <c r="AC2780" s="254"/>
      <c r="AD2780" s="254"/>
      <c r="AE2780" s="255"/>
      <c r="AF2780" s="255"/>
      <c r="AG2780" s="255"/>
      <c r="AH2780" s="255"/>
      <c r="AI2780" s="255"/>
      <c r="AJ2780" s="255"/>
      <c r="AK2780" s="255"/>
      <c r="AL2780" s="255"/>
      <c r="AM2780" s="255"/>
      <c r="AN2780" s="255"/>
      <c r="AO2780" s="254"/>
      <c r="AP2780" s="254"/>
      <c r="AQ2780" s="254"/>
      <c r="AR2780" s="254"/>
      <c r="AS2780" s="254"/>
      <c r="AT2780" s="254"/>
      <c r="AU2780" s="254"/>
      <c r="AW2780" s="283" t="str">
        <f t="shared" si="333"/>
        <v/>
      </c>
      <c r="AX2780" s="283" t="str">
        <f t="shared" si="334"/>
        <v/>
      </c>
      <c r="AY2780" s="283" t="str">
        <f t="shared" si="335"/>
        <v/>
      </c>
      <c r="AZ2780" s="283" t="str">
        <f t="shared" si="336"/>
        <v/>
      </c>
      <c r="BA2780" s="283" t="str">
        <f t="shared" si="337"/>
        <v/>
      </c>
      <c r="BD2780" s="254" t="str">
        <f>IF(W2780="","",IF(F2780="休日",AW2780,IF(F2780="法休",AW2780,VLOOKUP(F2780,カレンダマスタ!$Q$56:$R$69,2,FALSE))))</f>
        <v/>
      </c>
      <c r="BG2780" s="254" t="str">
        <f t="shared" si="338"/>
        <v/>
      </c>
      <c r="BH2780" s="254" t="str">
        <f>IF(AX2780="","",IF(P2780&lt;&gt;"","",IF(BG2780="CS","OK",IF(VLOOKUP(E2780,カレンダマスタ!$A$5:$D$381,4,FALSE)&gt;0,"",IF(OR(AX2780*24&gt;10.84,AZ2780*24&lt;14.5)=TRUE,"×","OK")))))</f>
        <v/>
      </c>
    </row>
    <row r="2781" spans="2:60">
      <c r="B2781" s="111"/>
      <c r="C2781" s="385" t="str">
        <f>IF(STEP!C2781&lt;&gt;"",STEP!C2781,"")</f>
        <v/>
      </c>
      <c r="D2781" s="386" t="str">
        <f>IF(STEP!D2781&lt;&gt;"",STEP!D2781,"")</f>
        <v/>
      </c>
      <c r="E2781" s="387" t="str">
        <f>IF(STEP!E2781&lt;&gt;"",STEP!E2781,"")</f>
        <v/>
      </c>
      <c r="F2781" s="256"/>
      <c r="G2781" s="257"/>
      <c r="H2781" s="254"/>
      <c r="I2781" s="254"/>
      <c r="J2781" s="254"/>
      <c r="K2781" s="254"/>
      <c r="L2781" s="254"/>
      <c r="M2781" s="254"/>
      <c r="N2781" s="254"/>
      <c r="O2781" s="254"/>
      <c r="P2781" s="254"/>
      <c r="Q2781" s="254"/>
      <c r="R2781" s="254"/>
      <c r="S2781" s="254"/>
      <c r="T2781" s="254"/>
      <c r="U2781" s="254"/>
      <c r="V2781" s="254"/>
      <c r="W2781" s="254"/>
      <c r="X2781" s="254"/>
      <c r="Y2781" s="254"/>
      <c r="Z2781" s="254"/>
      <c r="AA2781" s="254"/>
      <c r="AB2781" s="254"/>
      <c r="AC2781" s="254"/>
      <c r="AD2781" s="254"/>
      <c r="AE2781" s="255"/>
      <c r="AF2781" s="255"/>
      <c r="AG2781" s="255"/>
      <c r="AH2781" s="255"/>
      <c r="AI2781" s="255"/>
      <c r="AJ2781" s="255"/>
      <c r="AK2781" s="255"/>
      <c r="AL2781" s="255"/>
      <c r="AM2781" s="255"/>
      <c r="AN2781" s="255"/>
      <c r="AO2781" s="254"/>
      <c r="AP2781" s="254"/>
      <c r="AQ2781" s="254"/>
      <c r="AR2781" s="254"/>
      <c r="AS2781" s="254"/>
      <c r="AT2781" s="254"/>
      <c r="AU2781" s="254"/>
      <c r="AW2781" s="283" t="str">
        <f t="shared" si="333"/>
        <v/>
      </c>
      <c r="AX2781" s="283" t="str">
        <f t="shared" si="334"/>
        <v/>
      </c>
      <c r="AY2781" s="283" t="str">
        <f t="shared" si="335"/>
        <v/>
      </c>
      <c r="AZ2781" s="283" t="str">
        <f t="shared" si="336"/>
        <v/>
      </c>
      <c r="BA2781" s="283" t="str">
        <f t="shared" si="337"/>
        <v/>
      </c>
      <c r="BD2781" s="254" t="str">
        <f>IF(W2781="","",IF(F2781="休日",AW2781,IF(F2781="法休",AW2781,VLOOKUP(F2781,カレンダマスタ!$Q$56:$R$69,2,FALSE))))</f>
        <v/>
      </c>
      <c r="BG2781" s="254" t="str">
        <f t="shared" si="338"/>
        <v/>
      </c>
      <c r="BH2781" s="254" t="str">
        <f>IF(AX2781="","",IF(P2781&lt;&gt;"","",IF(BG2781="CS","OK",IF(VLOOKUP(E2781,カレンダマスタ!$A$5:$D$381,4,FALSE)&gt;0,"",IF(OR(AX2781*24&gt;10.84,AZ2781*24&lt;14.5)=TRUE,"×","OK")))))</f>
        <v/>
      </c>
    </row>
    <row r="2782" spans="2:60">
      <c r="B2782" s="111"/>
      <c r="C2782" s="385" t="str">
        <f>IF(STEP!C2782&lt;&gt;"",STEP!C2782,"")</f>
        <v/>
      </c>
      <c r="D2782" s="386" t="str">
        <f>IF(STEP!D2782&lt;&gt;"",STEP!D2782,"")</f>
        <v/>
      </c>
      <c r="E2782" s="387" t="str">
        <f>IF(STEP!E2782&lt;&gt;"",STEP!E2782,"")</f>
        <v/>
      </c>
      <c r="F2782" s="256"/>
      <c r="G2782" s="257"/>
      <c r="H2782" s="254"/>
      <c r="I2782" s="254"/>
      <c r="J2782" s="254"/>
      <c r="K2782" s="254"/>
      <c r="L2782" s="254"/>
      <c r="M2782" s="254"/>
      <c r="N2782" s="254"/>
      <c r="O2782" s="254"/>
      <c r="P2782" s="254"/>
      <c r="Q2782" s="254"/>
      <c r="R2782" s="254"/>
      <c r="S2782" s="254"/>
      <c r="T2782" s="254"/>
      <c r="U2782" s="254"/>
      <c r="V2782" s="254"/>
      <c r="W2782" s="254"/>
      <c r="X2782" s="254"/>
      <c r="Y2782" s="254"/>
      <c r="Z2782" s="254"/>
      <c r="AA2782" s="254"/>
      <c r="AB2782" s="254"/>
      <c r="AC2782" s="254"/>
      <c r="AD2782" s="254"/>
      <c r="AE2782" s="255"/>
      <c r="AF2782" s="255"/>
      <c r="AG2782" s="255"/>
      <c r="AH2782" s="255"/>
      <c r="AI2782" s="255"/>
      <c r="AJ2782" s="255"/>
      <c r="AK2782" s="255"/>
      <c r="AL2782" s="255"/>
      <c r="AM2782" s="255"/>
      <c r="AN2782" s="255"/>
      <c r="AO2782" s="254"/>
      <c r="AP2782" s="254"/>
      <c r="AQ2782" s="254"/>
      <c r="AR2782" s="254"/>
      <c r="AS2782" s="254"/>
      <c r="AT2782" s="254"/>
      <c r="AU2782" s="254"/>
      <c r="AW2782" s="283" t="str">
        <f t="shared" si="333"/>
        <v/>
      </c>
      <c r="AX2782" s="283" t="str">
        <f t="shared" si="334"/>
        <v/>
      </c>
      <c r="AY2782" s="283" t="str">
        <f t="shared" si="335"/>
        <v/>
      </c>
      <c r="AZ2782" s="283" t="str">
        <f t="shared" si="336"/>
        <v/>
      </c>
      <c r="BA2782" s="283" t="str">
        <f t="shared" si="337"/>
        <v/>
      </c>
      <c r="BD2782" s="254" t="str">
        <f>IF(W2782="","",IF(F2782="休日",AW2782,IF(F2782="法休",AW2782,VLOOKUP(F2782,カレンダマスタ!$Q$56:$R$69,2,FALSE))))</f>
        <v/>
      </c>
      <c r="BG2782" s="254" t="str">
        <f t="shared" si="338"/>
        <v/>
      </c>
      <c r="BH2782" s="254" t="str">
        <f>IF(AX2782="","",IF(P2782&lt;&gt;"","",IF(BG2782="CS","OK",IF(VLOOKUP(E2782,カレンダマスタ!$A$5:$D$381,4,FALSE)&gt;0,"",IF(OR(AX2782*24&gt;10.84,AZ2782*24&lt;14.5)=TRUE,"×","OK")))))</f>
        <v/>
      </c>
    </row>
    <row r="2783" spans="2:60">
      <c r="B2783" s="111"/>
      <c r="C2783" s="388" t="str">
        <f>IF(STEP!C2783&lt;&gt;"",STEP!C2783,"")</f>
        <v/>
      </c>
      <c r="D2783" s="389" t="str">
        <f>IF(STEP!D2783&lt;&gt;"",STEP!D2783,"")</f>
        <v/>
      </c>
      <c r="E2783" s="390" t="str">
        <f>IF(STEP!E2783&lt;&gt;"",STEP!E2783,"")</f>
        <v/>
      </c>
      <c r="F2783" s="259"/>
      <c r="G2783" s="266"/>
      <c r="H2783" s="260"/>
      <c r="I2783" s="260"/>
      <c r="J2783" s="260"/>
      <c r="K2783" s="260"/>
      <c r="L2783" s="260"/>
      <c r="M2783" s="260"/>
      <c r="N2783" s="260"/>
      <c r="O2783" s="260"/>
      <c r="P2783" s="260"/>
      <c r="Q2783" s="260"/>
      <c r="R2783" s="260"/>
      <c r="S2783" s="260"/>
      <c r="T2783" s="260"/>
      <c r="U2783" s="260"/>
      <c r="V2783" s="260"/>
      <c r="W2783" s="260"/>
      <c r="X2783" s="260"/>
      <c r="Y2783" s="260"/>
      <c r="Z2783" s="260"/>
      <c r="AA2783" s="260"/>
      <c r="AB2783" s="260"/>
      <c r="AC2783" s="260"/>
      <c r="AD2783" s="260"/>
      <c r="AE2783" s="261"/>
      <c r="AF2783" s="261"/>
      <c r="AG2783" s="261"/>
      <c r="AH2783" s="261"/>
      <c r="AI2783" s="261"/>
      <c r="AJ2783" s="261"/>
      <c r="AK2783" s="261"/>
      <c r="AL2783" s="261"/>
      <c r="AM2783" s="261"/>
      <c r="AN2783" s="261"/>
      <c r="AO2783" s="260"/>
      <c r="AP2783" s="260"/>
      <c r="AQ2783" s="260"/>
      <c r="AR2783" s="260"/>
      <c r="AS2783" s="260"/>
      <c r="AT2783" s="260"/>
      <c r="AU2783" s="260"/>
      <c r="AW2783" s="284" t="str">
        <f t="shared" si="333"/>
        <v/>
      </c>
      <c r="AX2783" s="284" t="str">
        <f t="shared" si="334"/>
        <v/>
      </c>
      <c r="AY2783" s="284" t="str">
        <f t="shared" si="335"/>
        <v/>
      </c>
      <c r="AZ2783" s="284" t="str">
        <f t="shared" si="336"/>
        <v/>
      </c>
      <c r="BA2783" s="284" t="str">
        <f t="shared" si="337"/>
        <v/>
      </c>
      <c r="BD2783" s="260" t="str">
        <f>IF(W2783="","",IF(F2783="休日",AW2783,IF(F2783="法休",AW2783,VLOOKUP(F2783,カレンダマスタ!$Q$56:$R$69,2,FALSE))))</f>
        <v/>
      </c>
      <c r="BG2783" s="260" t="str">
        <f t="shared" si="338"/>
        <v/>
      </c>
      <c r="BH2783" s="260" t="str">
        <f>IF(AX2783="","",IF(P2783&lt;&gt;"","",IF(BG2783="CS","OK",IF(VLOOKUP(E2783,カレンダマスタ!$A$5:$D$381,4,FALSE)&gt;0,"",IF(OR(AX2783*24&gt;10.84,AZ2783*24&lt;14.5)=TRUE,"×","OK")))))</f>
        <v/>
      </c>
    </row>
    <row r="2784" spans="2:60">
      <c r="B2784" s="111"/>
      <c r="C2784" s="394" t="str">
        <f>IF(STEP!C2784&lt;&gt;"",STEP!C2784,"")</f>
        <v/>
      </c>
      <c r="D2784" s="395" t="str">
        <f>IF(STEP!D2784&lt;&gt;"",STEP!D2784,"")</f>
        <v/>
      </c>
      <c r="E2784" s="396" t="str">
        <f>IF(STEP!E2784&lt;&gt;"",STEP!E2784,"")</f>
        <v/>
      </c>
      <c r="F2784" s="269"/>
      <c r="G2784" s="268"/>
      <c r="H2784" s="270"/>
      <c r="I2784" s="270"/>
      <c r="J2784" s="270"/>
      <c r="K2784" s="270"/>
      <c r="L2784" s="270"/>
      <c r="M2784" s="270"/>
      <c r="N2784" s="270"/>
      <c r="O2784" s="270"/>
      <c r="P2784" s="270"/>
      <c r="Q2784" s="270"/>
      <c r="R2784" s="270"/>
      <c r="S2784" s="270"/>
      <c r="T2784" s="270"/>
      <c r="U2784" s="270"/>
      <c r="V2784" s="270"/>
      <c r="W2784" s="270"/>
      <c r="X2784" s="270"/>
      <c r="Y2784" s="270"/>
      <c r="Z2784" s="270"/>
      <c r="AA2784" s="270"/>
      <c r="AB2784" s="270"/>
      <c r="AC2784" s="270"/>
      <c r="AD2784" s="270"/>
      <c r="AE2784" s="271"/>
      <c r="AF2784" s="271"/>
      <c r="AG2784" s="271"/>
      <c r="AH2784" s="271"/>
      <c r="AI2784" s="271"/>
      <c r="AJ2784" s="271"/>
      <c r="AK2784" s="271"/>
      <c r="AL2784" s="271"/>
      <c r="AM2784" s="271"/>
      <c r="AN2784" s="271"/>
      <c r="AO2784" s="270"/>
      <c r="AP2784" s="270"/>
      <c r="AQ2784" s="270"/>
      <c r="AR2784" s="270"/>
      <c r="AS2784" s="270"/>
      <c r="AT2784" s="270"/>
      <c r="AU2784" s="270"/>
      <c r="AW2784" s="282" t="str">
        <f t="shared" si="333"/>
        <v/>
      </c>
      <c r="AX2784" s="282" t="str">
        <f t="shared" si="334"/>
        <v/>
      </c>
      <c r="AY2784" s="282" t="str">
        <f t="shared" si="335"/>
        <v/>
      </c>
      <c r="AZ2784" s="282" t="str">
        <f t="shared" si="336"/>
        <v/>
      </c>
      <c r="BA2784" s="282" t="str">
        <f t="shared" si="337"/>
        <v/>
      </c>
      <c r="BD2784" s="270" t="str">
        <f>IF(W2784="","",IF(F2784="休日",AW2784,IF(F2784="法休",AW2784,VLOOKUP(F2784,カレンダマスタ!$Q$56:$R$69,2,FALSE))))</f>
        <v/>
      </c>
      <c r="BG2784" s="270" t="str">
        <f t="shared" si="338"/>
        <v/>
      </c>
      <c r="BH2784" s="270" t="str">
        <f>IF(AX2784="","",IF(P2784&lt;&gt;"","",IF(BG2784="CS","OK",IF(VLOOKUP(E2784,カレンダマスタ!$A$5:$D$381,4,FALSE)&gt;0,"",IF(OR(AX2784*24&gt;10.84,AZ2784*24&lt;14.5)=TRUE,"×","OK")))))</f>
        <v/>
      </c>
    </row>
    <row r="2785" spans="2:60">
      <c r="B2785" s="111"/>
      <c r="C2785" s="385" t="str">
        <f>IF(STEP!C2785&lt;&gt;"",STEP!C2785,"")</f>
        <v/>
      </c>
      <c r="D2785" s="386" t="str">
        <f>IF(STEP!D2785&lt;&gt;"",STEP!D2785,"")</f>
        <v/>
      </c>
      <c r="E2785" s="387" t="str">
        <f>IF(STEP!E2785&lt;&gt;"",STEP!E2785,"")</f>
        <v/>
      </c>
      <c r="F2785" s="253"/>
      <c r="G2785" s="252"/>
      <c r="H2785" s="254"/>
      <c r="I2785" s="254"/>
      <c r="J2785" s="254"/>
      <c r="K2785" s="254"/>
      <c r="L2785" s="254"/>
      <c r="M2785" s="254"/>
      <c r="N2785" s="254"/>
      <c r="O2785" s="254"/>
      <c r="P2785" s="254"/>
      <c r="Q2785" s="254"/>
      <c r="R2785" s="254"/>
      <c r="S2785" s="254"/>
      <c r="T2785" s="254"/>
      <c r="U2785" s="254"/>
      <c r="V2785" s="254"/>
      <c r="W2785" s="254"/>
      <c r="X2785" s="254"/>
      <c r="Y2785" s="254"/>
      <c r="Z2785" s="254"/>
      <c r="AA2785" s="254"/>
      <c r="AB2785" s="254"/>
      <c r="AC2785" s="254"/>
      <c r="AD2785" s="254"/>
      <c r="AE2785" s="255"/>
      <c r="AF2785" s="255"/>
      <c r="AG2785" s="255"/>
      <c r="AH2785" s="255"/>
      <c r="AI2785" s="255"/>
      <c r="AJ2785" s="255"/>
      <c r="AK2785" s="255"/>
      <c r="AL2785" s="255"/>
      <c r="AM2785" s="255"/>
      <c r="AN2785" s="255"/>
      <c r="AO2785" s="254"/>
      <c r="AP2785" s="254"/>
      <c r="AQ2785" s="254"/>
      <c r="AR2785" s="254"/>
      <c r="AS2785" s="254"/>
      <c r="AT2785" s="254"/>
      <c r="AU2785" s="254"/>
      <c r="AW2785" s="283" t="str">
        <f t="shared" si="333"/>
        <v/>
      </c>
      <c r="AX2785" s="283" t="str">
        <f t="shared" si="334"/>
        <v/>
      </c>
      <c r="AY2785" s="283" t="str">
        <f t="shared" si="335"/>
        <v/>
      </c>
      <c r="AZ2785" s="283" t="str">
        <f t="shared" si="336"/>
        <v/>
      </c>
      <c r="BA2785" s="283" t="str">
        <f t="shared" si="337"/>
        <v/>
      </c>
      <c r="BD2785" s="254" t="str">
        <f>IF(W2785="","",IF(F2785="休日",AW2785,IF(F2785="法休",AW2785,VLOOKUP(F2785,カレンダマスタ!$Q$56:$R$69,2,FALSE))))</f>
        <v/>
      </c>
      <c r="BG2785" s="254" t="str">
        <f t="shared" si="338"/>
        <v/>
      </c>
      <c r="BH2785" s="254" t="str">
        <f>IF(AX2785="","",IF(P2785&lt;&gt;"","",IF(BG2785="CS","OK",IF(VLOOKUP(E2785,カレンダマスタ!$A$5:$D$381,4,FALSE)&gt;0,"",IF(OR(AX2785*24&gt;10.84,AZ2785*24&lt;14.5)=TRUE,"×","OK")))))</f>
        <v/>
      </c>
    </row>
    <row r="2786" spans="2:60">
      <c r="B2786" s="111"/>
      <c r="C2786" s="397" t="str">
        <f>IF(STEP!C2786&lt;&gt;"",STEP!C2786,"")</f>
        <v/>
      </c>
      <c r="D2786" s="398" t="str">
        <f>IF(STEP!D2786&lt;&gt;"",STEP!D2786,"")</f>
        <v/>
      </c>
      <c r="E2786" s="399" t="str">
        <f>IF(STEP!E2786&lt;&gt;"",STEP!E2786,"")</f>
        <v/>
      </c>
      <c r="F2786" s="273"/>
      <c r="G2786" s="272"/>
      <c r="H2786" s="274"/>
      <c r="I2786" s="274"/>
      <c r="J2786" s="274"/>
      <c r="K2786" s="274"/>
      <c r="L2786" s="274"/>
      <c r="M2786" s="274"/>
      <c r="N2786" s="274"/>
      <c r="O2786" s="274"/>
      <c r="P2786" s="274"/>
      <c r="Q2786" s="274"/>
      <c r="R2786" s="274"/>
      <c r="S2786" s="274"/>
      <c r="T2786" s="274"/>
      <c r="U2786" s="274"/>
      <c r="V2786" s="274"/>
      <c r="W2786" s="274"/>
      <c r="X2786" s="274"/>
      <c r="Y2786" s="274"/>
      <c r="Z2786" s="274"/>
      <c r="AA2786" s="274"/>
      <c r="AB2786" s="274"/>
      <c r="AC2786" s="274"/>
      <c r="AD2786" s="274"/>
      <c r="AE2786" s="275"/>
      <c r="AF2786" s="275"/>
      <c r="AG2786" s="275"/>
      <c r="AH2786" s="275"/>
      <c r="AI2786" s="275"/>
      <c r="AJ2786" s="275"/>
      <c r="AK2786" s="275"/>
      <c r="AL2786" s="275"/>
      <c r="AM2786" s="275"/>
      <c r="AN2786" s="275"/>
      <c r="AO2786" s="274"/>
      <c r="AP2786" s="274"/>
      <c r="AQ2786" s="274"/>
      <c r="AR2786" s="274"/>
      <c r="AS2786" s="274"/>
      <c r="AT2786" s="274"/>
      <c r="AU2786" s="274"/>
      <c r="AW2786" s="286" t="str">
        <f t="shared" si="333"/>
        <v/>
      </c>
      <c r="AX2786" s="286" t="str">
        <f t="shared" si="334"/>
        <v/>
      </c>
      <c r="AY2786" s="286" t="str">
        <f t="shared" si="335"/>
        <v/>
      </c>
      <c r="AZ2786" s="286" t="str">
        <f t="shared" si="336"/>
        <v/>
      </c>
      <c r="BA2786" s="286" t="str">
        <f t="shared" si="337"/>
        <v/>
      </c>
      <c r="BD2786" s="274" t="str">
        <f>IF(W2786="","",IF(F2786="休日",AW2786,IF(F2786="法休",AW2786,VLOOKUP(F2786,カレンダマスタ!$Q$56:$R$69,2,FALSE))))</f>
        <v/>
      </c>
      <c r="BG2786" s="274" t="str">
        <f t="shared" si="338"/>
        <v/>
      </c>
      <c r="BH2786" s="274" t="str">
        <f>IF(AX2786="","",IF(P2786&lt;&gt;"","",IF(BG2786="CS","OK",IF(VLOOKUP(E2786,カレンダマスタ!$A$5:$D$381,4,FALSE)&gt;0,"",IF(OR(AX2786*24&gt;10.84,AZ2786*24&lt;14.5)=TRUE,"×","OK")))))</f>
        <v/>
      </c>
    </row>
    <row r="2787" spans="2:60">
      <c r="B2787" s="111"/>
      <c r="C2787" s="397" t="str">
        <f>IF(STEP!C2787&lt;&gt;"",STEP!C2787,"")</f>
        <v/>
      </c>
      <c r="D2787" s="398" t="str">
        <f>IF(STEP!D2787&lt;&gt;"",STEP!D2787,"")</f>
        <v/>
      </c>
      <c r="E2787" s="399" t="str">
        <f>IF(STEP!E2787&lt;&gt;"",STEP!E2787,"")</f>
        <v/>
      </c>
      <c r="F2787" s="273"/>
      <c r="G2787" s="272"/>
      <c r="H2787" s="274"/>
      <c r="I2787" s="274"/>
      <c r="J2787" s="274"/>
      <c r="K2787" s="274"/>
      <c r="L2787" s="274"/>
      <c r="M2787" s="274"/>
      <c r="N2787" s="274"/>
      <c r="O2787" s="274"/>
      <c r="P2787" s="274"/>
      <c r="Q2787" s="274"/>
      <c r="R2787" s="274"/>
      <c r="S2787" s="274"/>
      <c r="T2787" s="274"/>
      <c r="U2787" s="274"/>
      <c r="V2787" s="274"/>
      <c r="W2787" s="274"/>
      <c r="X2787" s="274"/>
      <c r="Y2787" s="274"/>
      <c r="Z2787" s="274"/>
      <c r="AA2787" s="274"/>
      <c r="AB2787" s="274"/>
      <c r="AC2787" s="274"/>
      <c r="AD2787" s="274"/>
      <c r="AE2787" s="275"/>
      <c r="AF2787" s="275"/>
      <c r="AG2787" s="275"/>
      <c r="AH2787" s="275"/>
      <c r="AI2787" s="275"/>
      <c r="AJ2787" s="275"/>
      <c r="AK2787" s="275"/>
      <c r="AL2787" s="275"/>
      <c r="AM2787" s="275"/>
      <c r="AN2787" s="275"/>
      <c r="AO2787" s="274"/>
      <c r="AP2787" s="274"/>
      <c r="AQ2787" s="274"/>
      <c r="AR2787" s="274"/>
      <c r="AS2787" s="274"/>
      <c r="AT2787" s="274"/>
      <c r="AU2787" s="274"/>
      <c r="AW2787" s="286" t="str">
        <f t="shared" si="333"/>
        <v/>
      </c>
      <c r="AX2787" s="286" t="str">
        <f t="shared" si="334"/>
        <v/>
      </c>
      <c r="AY2787" s="286" t="str">
        <f t="shared" si="335"/>
        <v/>
      </c>
      <c r="AZ2787" s="286" t="str">
        <f t="shared" si="336"/>
        <v/>
      </c>
      <c r="BA2787" s="286" t="str">
        <f t="shared" si="337"/>
        <v/>
      </c>
      <c r="BD2787" s="274" t="str">
        <f>IF(W2787="","",IF(F2787="休日",AW2787,IF(F2787="法休",AW2787,VLOOKUP(F2787,カレンダマスタ!$Q$56:$R$69,2,FALSE))))</f>
        <v/>
      </c>
      <c r="BG2787" s="274" t="str">
        <f t="shared" si="338"/>
        <v/>
      </c>
      <c r="BH2787" s="274" t="str">
        <f>IF(AX2787="","",IF(P2787&lt;&gt;"","",IF(BG2787="CS","OK",IF(VLOOKUP(E2787,カレンダマスタ!$A$5:$D$381,4,FALSE)&gt;0,"",IF(OR(AX2787*24&gt;10.84,AZ2787*24&lt;14.5)=TRUE,"×","OK")))))</f>
        <v/>
      </c>
    </row>
    <row r="2788" spans="2:60">
      <c r="B2788" s="111"/>
      <c r="C2788" s="397" t="str">
        <f>IF(STEP!C2788&lt;&gt;"",STEP!C2788,"")</f>
        <v/>
      </c>
      <c r="D2788" s="398" t="str">
        <f>IF(STEP!D2788&lt;&gt;"",STEP!D2788,"")</f>
        <v/>
      </c>
      <c r="E2788" s="399" t="str">
        <f>IF(STEP!E2788&lt;&gt;"",STEP!E2788,"")</f>
        <v/>
      </c>
      <c r="F2788" s="273"/>
      <c r="G2788" s="272"/>
      <c r="H2788" s="274"/>
      <c r="I2788" s="274"/>
      <c r="J2788" s="274"/>
      <c r="K2788" s="274"/>
      <c r="L2788" s="274"/>
      <c r="M2788" s="274"/>
      <c r="N2788" s="274"/>
      <c r="O2788" s="274"/>
      <c r="P2788" s="274"/>
      <c r="Q2788" s="274"/>
      <c r="R2788" s="274"/>
      <c r="S2788" s="274"/>
      <c r="T2788" s="274"/>
      <c r="U2788" s="274"/>
      <c r="V2788" s="274"/>
      <c r="W2788" s="274"/>
      <c r="X2788" s="274"/>
      <c r="Y2788" s="274"/>
      <c r="Z2788" s="274"/>
      <c r="AA2788" s="274"/>
      <c r="AB2788" s="274"/>
      <c r="AC2788" s="274"/>
      <c r="AD2788" s="274"/>
      <c r="AE2788" s="275"/>
      <c r="AF2788" s="275"/>
      <c r="AG2788" s="275"/>
      <c r="AH2788" s="275"/>
      <c r="AI2788" s="275"/>
      <c r="AJ2788" s="275"/>
      <c r="AK2788" s="275"/>
      <c r="AL2788" s="275"/>
      <c r="AM2788" s="275"/>
      <c r="AN2788" s="275"/>
      <c r="AO2788" s="274"/>
      <c r="AP2788" s="274"/>
      <c r="AQ2788" s="274"/>
      <c r="AR2788" s="274"/>
      <c r="AS2788" s="274"/>
      <c r="AT2788" s="274"/>
      <c r="AU2788" s="274"/>
      <c r="AW2788" s="286" t="str">
        <f t="shared" si="333"/>
        <v/>
      </c>
      <c r="AX2788" s="286" t="str">
        <f t="shared" si="334"/>
        <v/>
      </c>
      <c r="AY2788" s="286" t="str">
        <f t="shared" si="335"/>
        <v/>
      </c>
      <c r="AZ2788" s="286" t="str">
        <f t="shared" si="336"/>
        <v/>
      </c>
      <c r="BA2788" s="286" t="str">
        <f t="shared" si="337"/>
        <v/>
      </c>
      <c r="BD2788" s="274" t="str">
        <f>IF(W2788="","",IF(F2788="休日",AW2788,IF(F2788="法休",AW2788,VLOOKUP(F2788,カレンダマスタ!$Q$56:$R$69,2,FALSE))))</f>
        <v/>
      </c>
      <c r="BG2788" s="274" t="str">
        <f t="shared" si="338"/>
        <v/>
      </c>
      <c r="BH2788" s="274" t="str">
        <f>IF(AX2788="","",IF(P2788&lt;&gt;"","",IF(BG2788="CS","OK",IF(VLOOKUP(E2788,カレンダマスタ!$A$5:$D$381,4,FALSE)&gt;0,"",IF(OR(AX2788*24&gt;10.84,AZ2788*24&lt;14.5)=TRUE,"×","OK")))))</f>
        <v/>
      </c>
    </row>
    <row r="2789" spans="2:60">
      <c r="B2789" s="111"/>
      <c r="C2789" s="397" t="str">
        <f>IF(STEP!C2789&lt;&gt;"",STEP!C2789,"")</f>
        <v/>
      </c>
      <c r="D2789" s="398" t="str">
        <f>IF(STEP!D2789&lt;&gt;"",STEP!D2789,"")</f>
        <v/>
      </c>
      <c r="E2789" s="399" t="str">
        <f>IF(STEP!E2789&lt;&gt;"",STEP!E2789,"")</f>
        <v/>
      </c>
      <c r="F2789" s="273"/>
      <c r="G2789" s="272"/>
      <c r="H2789" s="274"/>
      <c r="I2789" s="274"/>
      <c r="J2789" s="274"/>
      <c r="K2789" s="274"/>
      <c r="L2789" s="274"/>
      <c r="M2789" s="274"/>
      <c r="N2789" s="274"/>
      <c r="O2789" s="274"/>
      <c r="P2789" s="274"/>
      <c r="Q2789" s="274"/>
      <c r="R2789" s="274"/>
      <c r="S2789" s="274"/>
      <c r="T2789" s="274"/>
      <c r="U2789" s="274"/>
      <c r="V2789" s="274"/>
      <c r="W2789" s="274"/>
      <c r="X2789" s="274"/>
      <c r="Y2789" s="274"/>
      <c r="Z2789" s="274"/>
      <c r="AA2789" s="274"/>
      <c r="AB2789" s="274"/>
      <c r="AC2789" s="274"/>
      <c r="AD2789" s="274"/>
      <c r="AE2789" s="275"/>
      <c r="AF2789" s="275"/>
      <c r="AG2789" s="275"/>
      <c r="AH2789" s="275"/>
      <c r="AI2789" s="275"/>
      <c r="AJ2789" s="275"/>
      <c r="AK2789" s="275"/>
      <c r="AL2789" s="275"/>
      <c r="AM2789" s="275"/>
      <c r="AN2789" s="275"/>
      <c r="AO2789" s="274"/>
      <c r="AP2789" s="274"/>
      <c r="AQ2789" s="274"/>
      <c r="AR2789" s="274"/>
      <c r="AS2789" s="274"/>
      <c r="AT2789" s="274"/>
      <c r="AU2789" s="274"/>
      <c r="AW2789" s="286" t="str">
        <f t="shared" si="333"/>
        <v/>
      </c>
      <c r="AX2789" s="286" t="str">
        <f t="shared" si="334"/>
        <v/>
      </c>
      <c r="AY2789" s="286" t="str">
        <f t="shared" si="335"/>
        <v/>
      </c>
      <c r="AZ2789" s="286" t="str">
        <f t="shared" si="336"/>
        <v/>
      </c>
      <c r="BA2789" s="286" t="str">
        <f t="shared" si="337"/>
        <v/>
      </c>
      <c r="BD2789" s="274" t="str">
        <f>IF(W2789="","",IF(F2789="休日",AW2789,IF(F2789="法休",AW2789,VLOOKUP(F2789,カレンダマスタ!$Q$56:$R$69,2,FALSE))))</f>
        <v/>
      </c>
      <c r="BG2789" s="274" t="str">
        <f t="shared" si="338"/>
        <v/>
      </c>
      <c r="BH2789" s="274" t="str">
        <f>IF(AX2789="","",IF(P2789&lt;&gt;"","",IF(BG2789="CS","OK",IF(VLOOKUP(E2789,カレンダマスタ!$A$5:$D$381,4,FALSE)&gt;0,"",IF(OR(AX2789*24&gt;10.84,AZ2789*24&lt;14.5)=TRUE,"×","OK")))))</f>
        <v/>
      </c>
    </row>
    <row r="2790" spans="2:60" ht="13.8" thickBot="1">
      <c r="B2790" s="161"/>
      <c r="C2790" s="400" t="str">
        <f>IF(STEP!C2790&lt;&gt;"",STEP!C2790,"")</f>
        <v/>
      </c>
      <c r="D2790" s="401" t="str">
        <f>IF(STEP!D2790&lt;&gt;"",STEP!D2790,"")</f>
        <v/>
      </c>
      <c r="E2790" s="402" t="str">
        <f>IF(STEP!E2790&lt;&gt;"",STEP!E2790,"")</f>
        <v/>
      </c>
      <c r="F2790" s="277"/>
      <c r="G2790" s="276"/>
      <c r="H2790" s="278"/>
      <c r="I2790" s="278"/>
      <c r="J2790" s="278"/>
      <c r="K2790" s="278"/>
      <c r="L2790" s="278"/>
      <c r="M2790" s="278"/>
      <c r="N2790" s="278"/>
      <c r="O2790" s="278"/>
      <c r="P2790" s="278"/>
      <c r="Q2790" s="278"/>
      <c r="R2790" s="278"/>
      <c r="S2790" s="278"/>
      <c r="T2790" s="278"/>
      <c r="U2790" s="278"/>
      <c r="V2790" s="278"/>
      <c r="W2790" s="278"/>
      <c r="X2790" s="278"/>
      <c r="Y2790" s="278"/>
      <c r="Z2790" s="278"/>
      <c r="AA2790" s="278"/>
      <c r="AB2790" s="278"/>
      <c r="AC2790" s="278"/>
      <c r="AD2790" s="278"/>
      <c r="AE2790" s="279"/>
      <c r="AF2790" s="279"/>
      <c r="AG2790" s="279"/>
      <c r="AH2790" s="279"/>
      <c r="AI2790" s="279"/>
      <c r="AJ2790" s="279"/>
      <c r="AK2790" s="279"/>
      <c r="AL2790" s="279"/>
      <c r="AM2790" s="279"/>
      <c r="AN2790" s="279"/>
      <c r="AO2790" s="278"/>
      <c r="AP2790" s="278"/>
      <c r="AQ2790" s="278"/>
      <c r="AR2790" s="278"/>
      <c r="AS2790" s="278"/>
      <c r="AT2790" s="278"/>
      <c r="AU2790" s="278"/>
      <c r="AW2790" s="287" t="str">
        <f t="shared" si="333"/>
        <v/>
      </c>
      <c r="AX2790" s="287" t="str">
        <f t="shared" si="334"/>
        <v/>
      </c>
      <c r="AY2790" s="287" t="str">
        <f t="shared" si="335"/>
        <v/>
      </c>
      <c r="AZ2790" s="287" t="str">
        <f t="shared" si="336"/>
        <v/>
      </c>
      <c r="BA2790" s="287" t="str">
        <f t="shared" si="337"/>
        <v/>
      </c>
      <c r="BD2790" s="278" t="str">
        <f>IF(W2790="","",IF(F2790="休日",AW2790,IF(F2790="法休",AW2790,VLOOKUP(F2790,カレンダマスタ!$Q$56:$R$69,2,FALSE))))</f>
        <v/>
      </c>
      <c r="BG2790" s="278" t="str">
        <f t="shared" si="338"/>
        <v/>
      </c>
      <c r="BH2790" s="278" t="str">
        <f>IF(AX2790="","",IF(P2790&lt;&gt;"","",IF(BG2790="CS","OK",IF(VLOOKUP(E2790,カレンダマスタ!$A$5:$D$381,4,FALSE)&gt;0,"",IF(OR(AX2790*24&gt;10.84,AZ2790*24&lt;14.5)=TRUE,"×","OK")))))</f>
        <v/>
      </c>
    </row>
    <row r="2791" spans="2:60">
      <c r="B2791" s="365"/>
      <c r="C2791" s="366"/>
      <c r="D2791" s="367"/>
      <c r="E2791" s="368"/>
      <c r="F2791" s="367"/>
      <c r="G2791" s="366"/>
      <c r="H2791" s="369"/>
      <c r="I2791" s="369"/>
      <c r="J2791" s="369"/>
      <c r="K2791" s="369"/>
      <c r="L2791" s="369"/>
      <c r="M2791" s="369"/>
      <c r="N2791" s="369"/>
      <c r="O2791" s="369"/>
      <c r="P2791" s="369"/>
      <c r="Q2791" s="369"/>
      <c r="R2791" s="369"/>
      <c r="S2791" s="369"/>
      <c r="T2791" s="369"/>
      <c r="U2791" s="369"/>
      <c r="V2791" s="369"/>
      <c r="W2791" s="369"/>
      <c r="X2791" s="369"/>
      <c r="Y2791" s="369"/>
      <c r="Z2791" s="369"/>
      <c r="AA2791" s="369"/>
      <c r="AB2791" s="369"/>
      <c r="AC2791" s="369"/>
      <c r="AD2791" s="369"/>
      <c r="AE2791" s="370"/>
      <c r="AF2791" s="370"/>
      <c r="AG2791" s="370"/>
      <c r="AH2791" s="370"/>
      <c r="AI2791" s="370"/>
      <c r="AJ2791" s="370"/>
      <c r="AK2791" s="370"/>
      <c r="AL2791" s="370"/>
      <c r="AM2791" s="370"/>
      <c r="AN2791" s="370"/>
      <c r="AO2791" s="369"/>
      <c r="AP2791" s="369"/>
      <c r="AQ2791" s="369"/>
      <c r="AR2791" s="369"/>
      <c r="AS2791" s="369"/>
      <c r="AT2791" s="369"/>
      <c r="AU2791" s="369"/>
      <c r="AW2791" s="363"/>
      <c r="AX2791" s="363"/>
      <c r="AY2791" s="363"/>
      <c r="AZ2791" s="363"/>
      <c r="BA2791" s="363"/>
      <c r="BD2791" s="369" t="str">
        <f>IF(W2791="","",IF(F2791="休日",AW2791,IF(F2791="法休",AW2791,VLOOKUP(F2791,カレンダマスタ!$Q$56:$R$69,2,FALSE))))</f>
        <v/>
      </c>
      <c r="BG2791" s="369"/>
      <c r="BH2791" s="369"/>
    </row>
    <row r="2792" spans="2:60">
      <c r="B2792" s="362"/>
      <c r="C2792" s="371"/>
      <c r="D2792" s="372"/>
      <c r="E2792" s="373"/>
      <c r="F2792" s="372"/>
      <c r="G2792" s="371"/>
      <c r="H2792" s="374"/>
      <c r="I2792" s="374"/>
      <c r="J2792" s="374"/>
      <c r="K2792" s="374"/>
      <c r="L2792" s="374"/>
      <c r="M2792" s="374"/>
      <c r="N2792" s="374"/>
      <c r="O2792" s="374"/>
      <c r="P2792" s="374"/>
      <c r="Q2792" s="374"/>
      <c r="R2792" s="374"/>
      <c r="S2792" s="374"/>
      <c r="T2792" s="374"/>
      <c r="U2792" s="374"/>
      <c r="V2792" s="374"/>
      <c r="W2792" s="374"/>
      <c r="X2792" s="374"/>
      <c r="Y2792" s="374"/>
      <c r="Z2792" s="374"/>
      <c r="AA2792" s="374"/>
      <c r="AB2792" s="374"/>
      <c r="AC2792" s="374"/>
      <c r="AD2792" s="374"/>
      <c r="AE2792" s="375"/>
      <c r="AF2792" s="375"/>
      <c r="AG2792" s="375"/>
      <c r="AH2792" s="375"/>
      <c r="AI2792" s="375"/>
      <c r="AJ2792" s="375"/>
      <c r="AK2792" s="375"/>
      <c r="AL2792" s="375"/>
      <c r="AM2792" s="375"/>
      <c r="AN2792" s="375"/>
      <c r="AO2792" s="374"/>
      <c r="AP2792" s="374"/>
      <c r="AQ2792" s="374"/>
      <c r="AR2792" s="374"/>
      <c r="AS2792" s="374"/>
      <c r="AT2792" s="374"/>
      <c r="AU2792" s="374"/>
      <c r="AW2792" s="363"/>
      <c r="AX2792" s="363"/>
      <c r="AY2792" s="363"/>
      <c r="AZ2792" s="363"/>
      <c r="BA2792" s="363"/>
      <c r="BD2792" s="374" t="str">
        <f>IF(W2792="","",IF(F2792="休日",AW2792,IF(F2792="法休",AW2792,VLOOKUP(F2792,カレンダマスタ!$Q$56:$R$69,2,FALSE))))</f>
        <v/>
      </c>
      <c r="BG2792" s="374"/>
      <c r="BH2792" s="374"/>
    </row>
    <row r="2793" spans="2:60">
      <c r="B2793" s="362"/>
      <c r="C2793" s="371"/>
      <c r="D2793" s="372"/>
      <c r="E2793" s="373"/>
      <c r="F2793" s="372"/>
      <c r="G2793" s="371"/>
      <c r="H2793" s="374"/>
      <c r="I2793" s="374"/>
      <c r="J2793" s="374"/>
      <c r="K2793" s="374"/>
      <c r="L2793" s="374"/>
      <c r="M2793" s="374"/>
      <c r="N2793" s="374"/>
      <c r="O2793" s="374"/>
      <c r="P2793" s="374"/>
      <c r="Q2793" s="374"/>
      <c r="R2793" s="374"/>
      <c r="S2793" s="374"/>
      <c r="T2793" s="374"/>
      <c r="U2793" s="374"/>
      <c r="V2793" s="374"/>
      <c r="W2793" s="374"/>
      <c r="X2793" s="374"/>
      <c r="Y2793" s="374"/>
      <c r="Z2793" s="374"/>
      <c r="AA2793" s="374"/>
      <c r="AB2793" s="374"/>
      <c r="AC2793" s="374"/>
      <c r="AD2793" s="374"/>
      <c r="AE2793" s="375"/>
      <c r="AF2793" s="375"/>
      <c r="AG2793" s="375"/>
      <c r="AH2793" s="375"/>
      <c r="AI2793" s="375"/>
      <c r="AJ2793" s="375"/>
      <c r="AK2793" s="375"/>
      <c r="AL2793" s="375"/>
      <c r="AM2793" s="375"/>
      <c r="AN2793" s="375"/>
      <c r="AO2793" s="374"/>
      <c r="AP2793" s="374"/>
      <c r="AQ2793" s="374"/>
      <c r="AR2793" s="374"/>
      <c r="AS2793" s="374"/>
      <c r="AT2793" s="374"/>
      <c r="AU2793" s="374"/>
      <c r="AW2793" s="363"/>
      <c r="AX2793" s="363"/>
      <c r="AY2793" s="363"/>
      <c r="AZ2793" s="363"/>
      <c r="BA2793" s="363"/>
      <c r="BD2793" s="374" t="str">
        <f>IF(W2793="","",IF(F2793="休日",AW2793,IF(F2793="法休",AW2793,VLOOKUP(F2793,カレンダマスタ!$Q$56:$R$69,2,FALSE))))</f>
        <v/>
      </c>
      <c r="BG2793" s="374"/>
      <c r="BH2793" s="374"/>
    </row>
    <row r="2794" spans="2:60">
      <c r="B2794" s="362"/>
      <c r="C2794" s="371"/>
      <c r="D2794" s="372"/>
      <c r="E2794" s="373"/>
      <c r="F2794" s="372"/>
      <c r="G2794" s="371"/>
      <c r="H2794" s="374"/>
      <c r="I2794" s="374"/>
      <c r="J2794" s="374"/>
      <c r="K2794" s="374"/>
      <c r="L2794" s="374"/>
      <c r="M2794" s="374"/>
      <c r="N2794" s="374"/>
      <c r="O2794" s="374"/>
      <c r="P2794" s="374"/>
      <c r="Q2794" s="374"/>
      <c r="R2794" s="374"/>
      <c r="S2794" s="374"/>
      <c r="T2794" s="374"/>
      <c r="U2794" s="374"/>
      <c r="V2794" s="374"/>
      <c r="W2794" s="374"/>
      <c r="X2794" s="374"/>
      <c r="Y2794" s="374"/>
      <c r="Z2794" s="374"/>
      <c r="AA2794" s="374"/>
      <c r="AB2794" s="374"/>
      <c r="AC2794" s="374"/>
      <c r="AD2794" s="374"/>
      <c r="AE2794" s="375"/>
      <c r="AF2794" s="375"/>
      <c r="AG2794" s="375"/>
      <c r="AH2794" s="375"/>
      <c r="AI2794" s="375"/>
      <c r="AJ2794" s="375"/>
      <c r="AK2794" s="375"/>
      <c r="AL2794" s="375"/>
      <c r="AM2794" s="375"/>
      <c r="AN2794" s="375"/>
      <c r="AO2794" s="374"/>
      <c r="AP2794" s="374"/>
      <c r="AQ2794" s="374"/>
      <c r="AR2794" s="374"/>
      <c r="AS2794" s="374"/>
      <c r="AT2794" s="374"/>
      <c r="AU2794" s="374"/>
      <c r="AW2794" s="363"/>
      <c r="AX2794" s="363"/>
      <c r="AY2794" s="363"/>
      <c r="AZ2794" s="363"/>
      <c r="BA2794" s="363"/>
      <c r="BD2794" s="374" t="str">
        <f>IF(W2794="","",IF(F2794="休日",AW2794,IF(F2794="法休",AW2794,VLOOKUP(F2794,カレンダマスタ!$Q$56:$R$69,2,FALSE))))</f>
        <v/>
      </c>
      <c r="BG2794" s="374"/>
      <c r="BH2794" s="374"/>
    </row>
    <row r="2795" spans="2:60">
      <c r="B2795" s="362"/>
      <c r="C2795" s="371"/>
      <c r="D2795" s="372"/>
      <c r="E2795" s="373"/>
      <c r="F2795" s="372"/>
      <c r="G2795" s="371"/>
      <c r="H2795" s="374"/>
      <c r="I2795" s="374"/>
      <c r="J2795" s="374"/>
      <c r="K2795" s="374"/>
      <c r="L2795" s="374"/>
      <c r="M2795" s="374"/>
      <c r="N2795" s="374"/>
      <c r="O2795" s="374"/>
      <c r="P2795" s="374"/>
      <c r="Q2795" s="374"/>
      <c r="R2795" s="374"/>
      <c r="S2795" s="374"/>
      <c r="T2795" s="374"/>
      <c r="U2795" s="374"/>
      <c r="V2795" s="374"/>
      <c r="W2795" s="374"/>
      <c r="X2795" s="374"/>
      <c r="Y2795" s="374"/>
      <c r="Z2795" s="374"/>
      <c r="AA2795" s="374"/>
      <c r="AB2795" s="374"/>
      <c r="AC2795" s="374"/>
      <c r="AD2795" s="374"/>
      <c r="AE2795" s="375"/>
      <c r="AF2795" s="375"/>
      <c r="AG2795" s="375"/>
      <c r="AH2795" s="375"/>
      <c r="AI2795" s="375"/>
      <c r="AJ2795" s="375"/>
      <c r="AK2795" s="375"/>
      <c r="AL2795" s="375"/>
      <c r="AM2795" s="375"/>
      <c r="AN2795" s="375"/>
      <c r="AO2795" s="374"/>
      <c r="AP2795" s="374"/>
      <c r="AQ2795" s="374"/>
      <c r="AR2795" s="374"/>
      <c r="AS2795" s="374"/>
      <c r="AT2795" s="374"/>
      <c r="AU2795" s="374"/>
      <c r="AW2795" s="363"/>
      <c r="AX2795" s="363"/>
      <c r="AY2795" s="363"/>
      <c r="AZ2795" s="363"/>
      <c r="BA2795" s="363"/>
      <c r="BD2795" s="374" t="str">
        <f>IF(W2795="","",IF(F2795="休日",AW2795,IF(F2795="法休",AW2795,VLOOKUP(F2795,カレンダマスタ!$Q$56:$R$69,2,FALSE))))</f>
        <v/>
      </c>
      <c r="BG2795" s="374"/>
      <c r="BH2795" s="374"/>
    </row>
    <row r="2796" spans="2:60">
      <c r="B2796" s="362"/>
      <c r="C2796" s="371"/>
      <c r="D2796" s="372"/>
      <c r="E2796" s="373"/>
      <c r="F2796" s="372"/>
      <c r="G2796" s="371"/>
      <c r="H2796" s="374"/>
      <c r="I2796" s="374"/>
      <c r="J2796" s="374"/>
      <c r="K2796" s="374"/>
      <c r="L2796" s="374"/>
      <c r="M2796" s="374"/>
      <c r="N2796" s="374"/>
      <c r="O2796" s="374"/>
      <c r="P2796" s="374"/>
      <c r="Q2796" s="374"/>
      <c r="R2796" s="374"/>
      <c r="S2796" s="374"/>
      <c r="T2796" s="374"/>
      <c r="U2796" s="374"/>
      <c r="V2796" s="374"/>
      <c r="W2796" s="374"/>
      <c r="X2796" s="374"/>
      <c r="Y2796" s="374"/>
      <c r="Z2796" s="374"/>
      <c r="AA2796" s="374"/>
      <c r="AB2796" s="374"/>
      <c r="AC2796" s="374"/>
      <c r="AD2796" s="374"/>
      <c r="AE2796" s="375"/>
      <c r="AF2796" s="375"/>
      <c r="AG2796" s="375"/>
      <c r="AH2796" s="375"/>
      <c r="AI2796" s="375"/>
      <c r="AJ2796" s="375"/>
      <c r="AK2796" s="375"/>
      <c r="AL2796" s="375"/>
      <c r="AM2796" s="375"/>
      <c r="AN2796" s="375"/>
      <c r="AO2796" s="374"/>
      <c r="AP2796" s="374"/>
      <c r="AQ2796" s="374"/>
      <c r="AR2796" s="374"/>
      <c r="AS2796" s="374"/>
      <c r="AT2796" s="374"/>
      <c r="AU2796" s="374"/>
      <c r="AW2796" s="363"/>
      <c r="AX2796" s="363"/>
      <c r="AY2796" s="363"/>
      <c r="AZ2796" s="363"/>
      <c r="BA2796" s="363"/>
      <c r="BD2796" s="374" t="str">
        <f>IF(W2796="","",IF(F2796="休日",AW2796,IF(F2796="法休",AW2796,VLOOKUP(F2796,カレンダマスタ!$Q$56:$R$69,2,FALSE))))</f>
        <v/>
      </c>
      <c r="BG2796" s="374"/>
      <c r="BH2796" s="374"/>
    </row>
    <row r="2797" spans="2:60">
      <c r="B2797" s="362"/>
      <c r="C2797" s="371"/>
      <c r="D2797" s="372"/>
      <c r="E2797" s="373"/>
      <c r="F2797" s="372"/>
      <c r="G2797" s="371"/>
      <c r="H2797" s="374"/>
      <c r="I2797" s="374"/>
      <c r="J2797" s="374"/>
      <c r="K2797" s="374"/>
      <c r="L2797" s="374"/>
      <c r="M2797" s="374"/>
      <c r="N2797" s="374"/>
      <c r="O2797" s="374"/>
      <c r="P2797" s="374"/>
      <c r="Q2797" s="374"/>
      <c r="R2797" s="374"/>
      <c r="S2797" s="374"/>
      <c r="T2797" s="374"/>
      <c r="U2797" s="374"/>
      <c r="V2797" s="374"/>
      <c r="W2797" s="374"/>
      <c r="X2797" s="374"/>
      <c r="Y2797" s="374"/>
      <c r="Z2797" s="374"/>
      <c r="AA2797" s="374"/>
      <c r="AB2797" s="374"/>
      <c r="AC2797" s="374"/>
      <c r="AD2797" s="374"/>
      <c r="AE2797" s="375"/>
      <c r="AF2797" s="375"/>
      <c r="AG2797" s="375"/>
      <c r="AH2797" s="375"/>
      <c r="AI2797" s="375"/>
      <c r="AJ2797" s="375"/>
      <c r="AK2797" s="375"/>
      <c r="AL2797" s="375"/>
      <c r="AM2797" s="375"/>
      <c r="AN2797" s="375"/>
      <c r="AO2797" s="374"/>
      <c r="AP2797" s="374"/>
      <c r="AQ2797" s="374"/>
      <c r="AR2797" s="374"/>
      <c r="AS2797" s="374"/>
      <c r="AT2797" s="374"/>
      <c r="AU2797" s="374"/>
      <c r="AW2797" s="363"/>
      <c r="AX2797" s="363"/>
      <c r="AY2797" s="363"/>
      <c r="AZ2797" s="363"/>
      <c r="BA2797" s="363"/>
      <c r="BD2797" s="374" t="str">
        <f>IF(W2797="","",IF(F2797="休日",AW2797,IF(F2797="法休",AW2797,VLOOKUP(F2797,カレンダマスタ!$Q$56:$R$69,2,FALSE))))</f>
        <v/>
      </c>
      <c r="BG2797" s="374"/>
      <c r="BH2797" s="374"/>
    </row>
    <row r="2798" spans="2:60">
      <c r="B2798" s="362"/>
      <c r="C2798" s="371"/>
      <c r="D2798" s="372"/>
      <c r="E2798" s="373"/>
      <c r="F2798" s="372"/>
      <c r="G2798" s="371"/>
      <c r="H2798" s="374"/>
      <c r="I2798" s="374"/>
      <c r="J2798" s="374"/>
      <c r="K2798" s="374"/>
      <c r="L2798" s="374"/>
      <c r="M2798" s="374"/>
      <c r="N2798" s="374"/>
      <c r="O2798" s="374"/>
      <c r="P2798" s="374"/>
      <c r="Q2798" s="374"/>
      <c r="R2798" s="374"/>
      <c r="S2798" s="374"/>
      <c r="T2798" s="374"/>
      <c r="U2798" s="374"/>
      <c r="V2798" s="374"/>
      <c r="W2798" s="374"/>
      <c r="X2798" s="374"/>
      <c r="Y2798" s="374"/>
      <c r="Z2798" s="374"/>
      <c r="AA2798" s="374"/>
      <c r="AB2798" s="374"/>
      <c r="AC2798" s="374"/>
      <c r="AD2798" s="374"/>
      <c r="AE2798" s="375"/>
      <c r="AF2798" s="375"/>
      <c r="AG2798" s="375"/>
      <c r="AH2798" s="375"/>
      <c r="AI2798" s="375"/>
      <c r="AJ2798" s="375"/>
      <c r="AK2798" s="375"/>
      <c r="AL2798" s="375"/>
      <c r="AM2798" s="375"/>
      <c r="AN2798" s="375"/>
      <c r="AO2798" s="374"/>
      <c r="AP2798" s="374"/>
      <c r="AQ2798" s="374"/>
      <c r="AR2798" s="374"/>
      <c r="AS2798" s="374"/>
      <c r="AT2798" s="374"/>
      <c r="AU2798" s="374"/>
      <c r="AW2798" s="363"/>
      <c r="AX2798" s="363"/>
      <c r="AY2798" s="363"/>
      <c r="AZ2798" s="363"/>
      <c r="BA2798" s="363"/>
      <c r="BD2798" s="374" t="str">
        <f>IF(W2798="","",IF(F2798="休日",AW2798,IF(F2798="法休",AW2798,VLOOKUP(F2798,カレンダマスタ!$Q$56:$R$69,2,FALSE))))</f>
        <v/>
      </c>
      <c r="BG2798" s="374"/>
      <c r="BH2798" s="374"/>
    </row>
    <row r="2799" spans="2:60">
      <c r="B2799" s="362"/>
      <c r="C2799" s="371"/>
      <c r="D2799" s="372"/>
      <c r="E2799" s="373"/>
      <c r="F2799" s="372"/>
      <c r="G2799" s="371"/>
      <c r="H2799" s="374"/>
      <c r="I2799" s="374"/>
      <c r="J2799" s="374"/>
      <c r="K2799" s="374"/>
      <c r="L2799" s="374"/>
      <c r="M2799" s="374"/>
      <c r="N2799" s="374"/>
      <c r="O2799" s="374"/>
      <c r="P2799" s="374"/>
      <c r="Q2799" s="374"/>
      <c r="R2799" s="374"/>
      <c r="S2799" s="374"/>
      <c r="T2799" s="374"/>
      <c r="U2799" s="374"/>
      <c r="V2799" s="374"/>
      <c r="W2799" s="374"/>
      <c r="X2799" s="374"/>
      <c r="Y2799" s="374"/>
      <c r="Z2799" s="374"/>
      <c r="AA2799" s="374"/>
      <c r="AB2799" s="374"/>
      <c r="AC2799" s="374"/>
      <c r="AD2799" s="374"/>
      <c r="AE2799" s="375"/>
      <c r="AF2799" s="375"/>
      <c r="AG2799" s="375"/>
      <c r="AH2799" s="375"/>
      <c r="AI2799" s="375"/>
      <c r="AJ2799" s="375"/>
      <c r="AK2799" s="375"/>
      <c r="AL2799" s="375"/>
      <c r="AM2799" s="375"/>
      <c r="AN2799" s="375"/>
      <c r="AO2799" s="374"/>
      <c r="AP2799" s="374"/>
      <c r="AQ2799" s="374"/>
      <c r="AR2799" s="374"/>
      <c r="AS2799" s="374"/>
      <c r="AT2799" s="374"/>
      <c r="AU2799" s="374"/>
      <c r="AW2799" s="363"/>
      <c r="AX2799" s="363"/>
      <c r="AY2799" s="363"/>
      <c r="AZ2799" s="363"/>
      <c r="BA2799" s="363"/>
      <c r="BD2799" s="374" t="str">
        <f>IF(W2799="","",IF(F2799="休日",AW2799,IF(F2799="法休",AW2799,VLOOKUP(F2799,カレンダマスタ!$Q$56:$R$69,2,FALSE))))</f>
        <v/>
      </c>
      <c r="BG2799" s="374"/>
      <c r="BH2799" s="374"/>
    </row>
    <row r="2800" spans="2:60" ht="13.8" thickBot="1">
      <c r="B2800" s="376"/>
      <c r="C2800" s="377"/>
      <c r="D2800" s="378"/>
      <c r="E2800" s="379"/>
      <c r="F2800" s="378"/>
      <c r="G2800" s="377"/>
      <c r="H2800" s="380"/>
      <c r="I2800" s="380"/>
      <c r="J2800" s="380"/>
      <c r="K2800" s="380"/>
      <c r="L2800" s="380"/>
      <c r="M2800" s="380"/>
      <c r="N2800" s="380"/>
      <c r="O2800" s="380"/>
      <c r="P2800" s="380"/>
      <c r="Q2800" s="380"/>
      <c r="R2800" s="380"/>
      <c r="S2800" s="380"/>
      <c r="T2800" s="380"/>
      <c r="U2800" s="380"/>
      <c r="V2800" s="380"/>
      <c r="W2800" s="380"/>
      <c r="X2800" s="380"/>
      <c r="Y2800" s="380"/>
      <c r="Z2800" s="380"/>
      <c r="AA2800" s="380"/>
      <c r="AB2800" s="380"/>
      <c r="AC2800" s="380"/>
      <c r="AD2800" s="380"/>
      <c r="AE2800" s="381"/>
      <c r="AF2800" s="381"/>
      <c r="AG2800" s="381"/>
      <c r="AH2800" s="381"/>
      <c r="AI2800" s="381"/>
      <c r="AJ2800" s="381"/>
      <c r="AK2800" s="381"/>
      <c r="AL2800" s="381"/>
      <c r="AM2800" s="381"/>
      <c r="AN2800" s="381"/>
      <c r="AO2800" s="380"/>
      <c r="AP2800" s="380"/>
      <c r="AQ2800" s="380"/>
      <c r="AR2800" s="380"/>
      <c r="AS2800" s="380"/>
      <c r="AT2800" s="380"/>
      <c r="AU2800" s="380"/>
      <c r="AW2800" s="364"/>
      <c r="AX2800" s="364"/>
      <c r="AY2800" s="364"/>
      <c r="AZ2800" s="364"/>
      <c r="BA2800" s="364"/>
      <c r="BD2800" s="380" t="str">
        <f>IF(W2800="","",IF(F2800="休日",AW2800,IF(F2800="法休",AW2800,VLOOKUP(F2800,カレンダマスタ!$Q$56:$R$69,2,FALSE))))</f>
        <v/>
      </c>
      <c r="BG2800" s="380"/>
      <c r="BH2800" s="380"/>
    </row>
    <row r="2801" spans="2:60">
      <c r="B2801" s="176"/>
      <c r="C2801" s="382" t="str">
        <f>IF(STEP!C2801&lt;&gt;"",STEP!C2801,"")</f>
        <v/>
      </c>
      <c r="D2801" s="383" t="str">
        <f>IF(STEP!D2801&lt;&gt;"",STEP!D2801,"")</f>
        <v/>
      </c>
      <c r="E2801" s="384" t="str">
        <f>IF(STEP!E2801&lt;&gt;"",STEP!E2801,"")</f>
        <v/>
      </c>
      <c r="F2801" s="248"/>
      <c r="G2801" s="249"/>
      <c r="H2801" s="250"/>
      <c r="I2801" s="250"/>
      <c r="J2801" s="250"/>
      <c r="K2801" s="250"/>
      <c r="L2801" s="250"/>
      <c r="M2801" s="250"/>
      <c r="N2801" s="250"/>
      <c r="O2801" s="250"/>
      <c r="P2801" s="250"/>
      <c r="Q2801" s="250"/>
      <c r="R2801" s="250"/>
      <c r="S2801" s="250"/>
      <c r="T2801" s="250"/>
      <c r="U2801" s="250"/>
      <c r="V2801" s="250"/>
      <c r="W2801" s="250"/>
      <c r="X2801" s="250"/>
      <c r="Y2801" s="250"/>
      <c r="Z2801" s="250"/>
      <c r="AA2801" s="250"/>
      <c r="AB2801" s="250"/>
      <c r="AC2801" s="250"/>
      <c r="AD2801" s="250"/>
      <c r="AE2801" s="251"/>
      <c r="AF2801" s="251"/>
      <c r="AG2801" s="251"/>
      <c r="AH2801" s="251"/>
      <c r="AI2801" s="251"/>
      <c r="AJ2801" s="251"/>
      <c r="AK2801" s="251"/>
      <c r="AL2801" s="251"/>
      <c r="AM2801" s="251"/>
      <c r="AN2801" s="251"/>
      <c r="AO2801" s="250"/>
      <c r="AP2801" s="250"/>
      <c r="AQ2801" s="250"/>
      <c r="AR2801" s="250"/>
      <c r="AS2801" s="250"/>
      <c r="AT2801" s="250"/>
      <c r="AU2801" s="250"/>
      <c r="AW2801" s="282" t="str">
        <f t="shared" ref="AW2801:AW2835" si="339">IF(W2801&lt;&gt;"",IF(W2801&lt;&gt;"",CEILING(IF(J2801&lt;&gt;"",J2801,I2801),$AY$8),""),"")</f>
        <v/>
      </c>
      <c r="AX2801" s="282" t="str">
        <f t="shared" ref="AX2801:AX2835" si="340">IF(W2801&lt;&gt;"",IF(W2801&lt;&gt;"",IF(OR(K2801="早出",AND(BD2801&lt;AW2801,K2801&lt;&gt;"有償遅刻")),AW2801,BD2801),""),"")</f>
        <v/>
      </c>
      <c r="AY2801" s="282" t="str">
        <f t="shared" ref="AY2801:AY2835" si="341">IF(W2801&lt;&gt;"",FLOOR(IF(N2801&lt;&gt;"",N2801,M2801),$AY$8),"")</f>
        <v/>
      </c>
      <c r="AZ2801" s="282" t="str">
        <f t="shared" ref="AZ2801:AZ2835" si="342">IF(W2801&lt;&gt;"",IF(AY2801&lt;&gt;0,AY2801-AR2801,L2801-AR2801),"")</f>
        <v/>
      </c>
      <c r="BA2801" s="282" t="str">
        <f t="shared" ref="BA2801:BA2835" si="343">IF(W2801&lt;&gt;"",W2801,"")</f>
        <v/>
      </c>
      <c r="BD2801" s="250" t="str">
        <f>IF(W2801="","",IF(F2801="休日",AW2801,IF(F2801="法休",AW2801,VLOOKUP(F2801,カレンダマスタ!$Q$56:$R$69,2,FALSE))))</f>
        <v/>
      </c>
      <c r="BG2801" s="250">
        <f>STEP!AF2801</f>
        <v>0</v>
      </c>
      <c r="BH2801" s="250" t="str">
        <f>IF(AX2801="","",IF(P2801&lt;&gt;"","",IF(BG2801="CS","OK",IF(VLOOKUP(E2801,カレンダマスタ!$A$5:$D$381,4,FALSE)&gt;0,"",IF(OR(AX2801*24&gt;10.84,AZ2801*24&lt;14.5)=TRUE,"×","OK")))))</f>
        <v/>
      </c>
    </row>
    <row r="2802" spans="2:60">
      <c r="B2802" s="111"/>
      <c r="C2802" s="385" t="str">
        <f>IF(STEP!C2802&lt;&gt;"",STEP!C2802,"")</f>
        <v/>
      </c>
      <c r="D2802" s="386" t="str">
        <f>IF(STEP!D2802&lt;&gt;"",STEP!D2802,"")</f>
        <v/>
      </c>
      <c r="E2802" s="387" t="str">
        <f>IF(STEP!E2802&lt;&gt;"",STEP!E2802,"")</f>
        <v/>
      </c>
      <c r="F2802" s="253"/>
      <c r="G2802" s="252"/>
      <c r="H2802" s="254"/>
      <c r="I2802" s="254"/>
      <c r="J2802" s="254"/>
      <c r="K2802" s="254"/>
      <c r="L2802" s="254"/>
      <c r="M2802" s="254"/>
      <c r="N2802" s="254"/>
      <c r="O2802" s="254"/>
      <c r="P2802" s="254"/>
      <c r="Q2802" s="254"/>
      <c r="R2802" s="254"/>
      <c r="S2802" s="254"/>
      <c r="T2802" s="254"/>
      <c r="U2802" s="254"/>
      <c r="V2802" s="254"/>
      <c r="W2802" s="254"/>
      <c r="X2802" s="254"/>
      <c r="Y2802" s="254"/>
      <c r="Z2802" s="254"/>
      <c r="AA2802" s="254"/>
      <c r="AB2802" s="254"/>
      <c r="AC2802" s="254"/>
      <c r="AD2802" s="254"/>
      <c r="AE2802" s="255"/>
      <c r="AF2802" s="255"/>
      <c r="AG2802" s="255"/>
      <c r="AH2802" s="255"/>
      <c r="AI2802" s="255"/>
      <c r="AJ2802" s="255"/>
      <c r="AK2802" s="255"/>
      <c r="AL2802" s="255"/>
      <c r="AM2802" s="255"/>
      <c r="AN2802" s="255"/>
      <c r="AO2802" s="254"/>
      <c r="AP2802" s="254"/>
      <c r="AQ2802" s="254"/>
      <c r="AR2802" s="254"/>
      <c r="AS2802" s="254"/>
      <c r="AT2802" s="254"/>
      <c r="AU2802" s="254"/>
      <c r="AW2802" s="283" t="str">
        <f t="shared" si="339"/>
        <v/>
      </c>
      <c r="AX2802" s="283" t="str">
        <f t="shared" si="340"/>
        <v/>
      </c>
      <c r="AY2802" s="283" t="str">
        <f t="shared" si="341"/>
        <v/>
      </c>
      <c r="AZ2802" s="283" t="str">
        <f t="shared" si="342"/>
        <v/>
      </c>
      <c r="BA2802" s="283" t="str">
        <f t="shared" si="343"/>
        <v/>
      </c>
      <c r="BD2802" s="254" t="str">
        <f>IF(W2802="","",IF(F2802="休日",AW2802,IF(F2802="法休",AW2802,VLOOKUP(F2802,カレンダマスタ!$Q$56:$R$69,2,FALSE))))</f>
        <v/>
      </c>
      <c r="BG2802" s="254">
        <f t="shared" si="338"/>
        <v>0</v>
      </c>
      <c r="BH2802" s="254" t="str">
        <f>IF(AX2802="","",IF(P2802&lt;&gt;"","",IF(BG2802="CS","OK",IF(VLOOKUP(E2802,カレンダマスタ!$A$5:$D$381,4,FALSE)&gt;0,"",IF(OR(AX2802*24&gt;10.84,AZ2802*24&lt;14.5)=TRUE,"×","OK")))))</f>
        <v/>
      </c>
    </row>
    <row r="2803" spans="2:60">
      <c r="B2803" s="111"/>
      <c r="C2803" s="385" t="str">
        <f>IF(STEP!C2803&lt;&gt;"",STEP!C2803,"")</f>
        <v/>
      </c>
      <c r="D2803" s="386" t="str">
        <f>IF(STEP!D2803&lt;&gt;"",STEP!D2803,"")</f>
        <v/>
      </c>
      <c r="E2803" s="387" t="str">
        <f>IF(STEP!E2803&lt;&gt;"",STEP!E2803,"")</f>
        <v/>
      </c>
      <c r="F2803" s="253"/>
      <c r="G2803" s="252"/>
      <c r="H2803" s="254"/>
      <c r="I2803" s="254"/>
      <c r="J2803" s="254"/>
      <c r="K2803" s="254"/>
      <c r="L2803" s="254"/>
      <c r="M2803" s="254"/>
      <c r="N2803" s="254"/>
      <c r="O2803" s="254"/>
      <c r="P2803" s="254"/>
      <c r="Q2803" s="254"/>
      <c r="R2803" s="254"/>
      <c r="S2803" s="254"/>
      <c r="T2803" s="254"/>
      <c r="U2803" s="254"/>
      <c r="V2803" s="254"/>
      <c r="W2803" s="254"/>
      <c r="X2803" s="254"/>
      <c r="Y2803" s="254"/>
      <c r="Z2803" s="254"/>
      <c r="AA2803" s="254"/>
      <c r="AB2803" s="254"/>
      <c r="AC2803" s="254"/>
      <c r="AD2803" s="254"/>
      <c r="AE2803" s="255"/>
      <c r="AF2803" s="255"/>
      <c r="AG2803" s="255"/>
      <c r="AH2803" s="255"/>
      <c r="AI2803" s="255"/>
      <c r="AJ2803" s="255"/>
      <c r="AK2803" s="255"/>
      <c r="AL2803" s="255"/>
      <c r="AM2803" s="255"/>
      <c r="AN2803" s="255"/>
      <c r="AO2803" s="254"/>
      <c r="AP2803" s="254"/>
      <c r="AQ2803" s="254"/>
      <c r="AR2803" s="254"/>
      <c r="AS2803" s="254"/>
      <c r="AT2803" s="254"/>
      <c r="AU2803" s="254"/>
      <c r="AW2803" s="283" t="str">
        <f t="shared" si="339"/>
        <v/>
      </c>
      <c r="AX2803" s="283" t="str">
        <f t="shared" si="340"/>
        <v/>
      </c>
      <c r="AY2803" s="283" t="str">
        <f t="shared" si="341"/>
        <v/>
      </c>
      <c r="AZ2803" s="283" t="str">
        <f t="shared" si="342"/>
        <v/>
      </c>
      <c r="BA2803" s="283" t="str">
        <f t="shared" si="343"/>
        <v/>
      </c>
      <c r="BD2803" s="254" t="str">
        <f>IF(W2803="","",IF(F2803="休日",AW2803,IF(F2803="法休",AW2803,VLOOKUP(F2803,カレンダマスタ!$Q$56:$R$69,2,FALSE))))</f>
        <v/>
      </c>
      <c r="BG2803" s="254">
        <f t="shared" si="338"/>
        <v>0</v>
      </c>
      <c r="BH2803" s="254" t="str">
        <f>IF(AX2803="","",IF(P2803&lt;&gt;"","",IF(BG2803="CS","OK",IF(VLOOKUP(E2803,カレンダマスタ!$A$5:$D$381,4,FALSE)&gt;0,"",IF(OR(AX2803*24&gt;10.84,AZ2803*24&lt;14.5)=TRUE,"×","OK")))))</f>
        <v/>
      </c>
    </row>
    <row r="2804" spans="2:60">
      <c r="B2804" s="111"/>
      <c r="C2804" s="385" t="str">
        <f>IF(STEP!C2804&lt;&gt;"",STEP!C2804,"")</f>
        <v/>
      </c>
      <c r="D2804" s="386" t="str">
        <f>IF(STEP!D2804&lt;&gt;"",STEP!D2804,"")</f>
        <v/>
      </c>
      <c r="E2804" s="387" t="str">
        <f>IF(STEP!E2804&lt;&gt;"",STEP!E2804,"")</f>
        <v/>
      </c>
      <c r="F2804" s="256"/>
      <c r="G2804" s="257"/>
      <c r="H2804" s="254"/>
      <c r="I2804" s="254"/>
      <c r="J2804" s="254"/>
      <c r="K2804" s="254"/>
      <c r="L2804" s="254"/>
      <c r="M2804" s="254"/>
      <c r="N2804" s="254"/>
      <c r="O2804" s="254"/>
      <c r="P2804" s="254"/>
      <c r="Q2804" s="254"/>
      <c r="R2804" s="254"/>
      <c r="S2804" s="254"/>
      <c r="T2804" s="254"/>
      <c r="U2804" s="254"/>
      <c r="V2804" s="254"/>
      <c r="W2804" s="254"/>
      <c r="X2804" s="254"/>
      <c r="Y2804" s="254"/>
      <c r="Z2804" s="254"/>
      <c r="AA2804" s="254"/>
      <c r="AB2804" s="254"/>
      <c r="AC2804" s="254"/>
      <c r="AD2804" s="254"/>
      <c r="AE2804" s="255"/>
      <c r="AF2804" s="255"/>
      <c r="AG2804" s="255"/>
      <c r="AH2804" s="255"/>
      <c r="AI2804" s="255"/>
      <c r="AJ2804" s="255"/>
      <c r="AK2804" s="255"/>
      <c r="AL2804" s="255"/>
      <c r="AM2804" s="255"/>
      <c r="AN2804" s="255"/>
      <c r="AO2804" s="254"/>
      <c r="AP2804" s="254"/>
      <c r="AQ2804" s="254"/>
      <c r="AR2804" s="254"/>
      <c r="AS2804" s="254"/>
      <c r="AT2804" s="254"/>
      <c r="AU2804" s="254"/>
      <c r="AW2804" s="283" t="str">
        <f t="shared" si="339"/>
        <v/>
      </c>
      <c r="AX2804" s="283" t="str">
        <f t="shared" si="340"/>
        <v/>
      </c>
      <c r="AY2804" s="283" t="str">
        <f t="shared" si="341"/>
        <v/>
      </c>
      <c r="AZ2804" s="283" t="str">
        <f t="shared" si="342"/>
        <v/>
      </c>
      <c r="BA2804" s="283" t="str">
        <f t="shared" si="343"/>
        <v/>
      </c>
      <c r="BD2804" s="254" t="str">
        <f>IF(W2804="","",IF(F2804="休日",AW2804,IF(F2804="法休",AW2804,VLOOKUP(F2804,カレンダマスタ!$Q$56:$R$69,2,FALSE))))</f>
        <v/>
      </c>
      <c r="BG2804" s="254">
        <f t="shared" si="338"/>
        <v>0</v>
      </c>
      <c r="BH2804" s="254" t="str">
        <f>IF(AX2804="","",IF(P2804&lt;&gt;"","",IF(BG2804="CS","OK",IF(VLOOKUP(E2804,カレンダマスタ!$A$5:$D$381,4,FALSE)&gt;0,"",IF(OR(AX2804*24&gt;10.84,AZ2804*24&lt;14.5)=TRUE,"×","OK")))))</f>
        <v/>
      </c>
    </row>
    <row r="2805" spans="2:60">
      <c r="B2805" s="111"/>
      <c r="C2805" s="385" t="str">
        <f>IF(STEP!C2805&lt;&gt;"",STEP!C2805,"")</f>
        <v/>
      </c>
      <c r="D2805" s="386" t="str">
        <f>IF(STEP!D2805&lt;&gt;"",STEP!D2805,"")</f>
        <v/>
      </c>
      <c r="E2805" s="387" t="str">
        <f>IF(STEP!E2805&lt;&gt;"",STEP!E2805,"")</f>
        <v/>
      </c>
      <c r="F2805" s="256"/>
      <c r="G2805" s="257"/>
      <c r="H2805" s="254"/>
      <c r="I2805" s="254"/>
      <c r="J2805" s="254"/>
      <c r="K2805" s="254"/>
      <c r="L2805" s="254"/>
      <c r="M2805" s="254"/>
      <c r="N2805" s="254"/>
      <c r="O2805" s="254"/>
      <c r="P2805" s="254"/>
      <c r="Q2805" s="254"/>
      <c r="R2805" s="254"/>
      <c r="S2805" s="254"/>
      <c r="T2805" s="254"/>
      <c r="U2805" s="254"/>
      <c r="V2805" s="254"/>
      <c r="W2805" s="254"/>
      <c r="X2805" s="254"/>
      <c r="Y2805" s="254"/>
      <c r="Z2805" s="254"/>
      <c r="AA2805" s="254"/>
      <c r="AB2805" s="254"/>
      <c r="AC2805" s="254"/>
      <c r="AD2805" s="254"/>
      <c r="AE2805" s="255"/>
      <c r="AF2805" s="255"/>
      <c r="AG2805" s="255"/>
      <c r="AH2805" s="255"/>
      <c r="AI2805" s="255"/>
      <c r="AJ2805" s="255"/>
      <c r="AK2805" s="255"/>
      <c r="AL2805" s="255"/>
      <c r="AM2805" s="255"/>
      <c r="AN2805" s="255"/>
      <c r="AO2805" s="254"/>
      <c r="AP2805" s="254"/>
      <c r="AQ2805" s="254"/>
      <c r="AR2805" s="254"/>
      <c r="AS2805" s="254"/>
      <c r="AT2805" s="254"/>
      <c r="AU2805" s="254"/>
      <c r="AW2805" s="283" t="str">
        <f t="shared" si="339"/>
        <v/>
      </c>
      <c r="AX2805" s="283" t="str">
        <f t="shared" si="340"/>
        <v/>
      </c>
      <c r="AY2805" s="283" t="str">
        <f t="shared" si="341"/>
        <v/>
      </c>
      <c r="AZ2805" s="283" t="str">
        <f t="shared" si="342"/>
        <v/>
      </c>
      <c r="BA2805" s="283" t="str">
        <f t="shared" si="343"/>
        <v/>
      </c>
      <c r="BD2805" s="254" t="str">
        <f>IF(W2805="","",IF(F2805="休日",AW2805,IF(F2805="法休",AW2805,VLOOKUP(F2805,カレンダマスタ!$Q$56:$R$69,2,FALSE))))</f>
        <v/>
      </c>
      <c r="BG2805" s="254">
        <f t="shared" si="338"/>
        <v>0</v>
      </c>
      <c r="BH2805" s="254" t="str">
        <f>IF(AX2805="","",IF(P2805&lt;&gt;"","",IF(BG2805="CS","OK",IF(VLOOKUP(E2805,カレンダマスタ!$A$5:$D$381,4,FALSE)&gt;0,"",IF(OR(AX2805*24&gt;10.84,AZ2805*24&lt;14.5)=TRUE,"×","OK")))))</f>
        <v/>
      </c>
    </row>
    <row r="2806" spans="2:60">
      <c r="B2806" s="111"/>
      <c r="C2806" s="385" t="str">
        <f>IF(STEP!C2806&lt;&gt;"",STEP!C2806,"")</f>
        <v/>
      </c>
      <c r="D2806" s="386" t="str">
        <f>IF(STEP!D2806&lt;&gt;"",STEP!D2806,"")</f>
        <v/>
      </c>
      <c r="E2806" s="387" t="str">
        <f>IF(STEP!E2806&lt;&gt;"",STEP!E2806,"")</f>
        <v/>
      </c>
      <c r="F2806" s="256"/>
      <c r="G2806" s="252"/>
      <c r="H2806" s="254"/>
      <c r="I2806" s="254"/>
      <c r="J2806" s="254"/>
      <c r="K2806" s="254"/>
      <c r="L2806" s="254"/>
      <c r="M2806" s="254"/>
      <c r="N2806" s="254"/>
      <c r="O2806" s="254"/>
      <c r="P2806" s="254"/>
      <c r="Q2806" s="254"/>
      <c r="R2806" s="254"/>
      <c r="S2806" s="254"/>
      <c r="T2806" s="254"/>
      <c r="U2806" s="254"/>
      <c r="V2806" s="254"/>
      <c r="W2806" s="254"/>
      <c r="X2806" s="254"/>
      <c r="Y2806" s="254"/>
      <c r="Z2806" s="254"/>
      <c r="AA2806" s="254"/>
      <c r="AB2806" s="254"/>
      <c r="AC2806" s="254"/>
      <c r="AD2806" s="254"/>
      <c r="AE2806" s="255"/>
      <c r="AF2806" s="255"/>
      <c r="AG2806" s="255"/>
      <c r="AH2806" s="255"/>
      <c r="AI2806" s="255"/>
      <c r="AJ2806" s="255"/>
      <c r="AK2806" s="255"/>
      <c r="AL2806" s="255"/>
      <c r="AM2806" s="255"/>
      <c r="AN2806" s="255"/>
      <c r="AO2806" s="254"/>
      <c r="AP2806" s="254"/>
      <c r="AQ2806" s="254"/>
      <c r="AR2806" s="254"/>
      <c r="AS2806" s="254"/>
      <c r="AT2806" s="254"/>
      <c r="AU2806" s="254"/>
      <c r="AW2806" s="283" t="str">
        <f t="shared" si="339"/>
        <v/>
      </c>
      <c r="AX2806" s="283" t="str">
        <f t="shared" si="340"/>
        <v/>
      </c>
      <c r="AY2806" s="283" t="str">
        <f t="shared" si="341"/>
        <v/>
      </c>
      <c r="AZ2806" s="283" t="str">
        <f t="shared" si="342"/>
        <v/>
      </c>
      <c r="BA2806" s="283" t="str">
        <f t="shared" si="343"/>
        <v/>
      </c>
      <c r="BD2806" s="254" t="str">
        <f>IF(W2806="","",IF(F2806="休日",AW2806,IF(F2806="法休",AW2806,VLOOKUP(F2806,カレンダマスタ!$Q$56:$R$69,2,FALSE))))</f>
        <v/>
      </c>
      <c r="BG2806" s="254">
        <f t="shared" si="338"/>
        <v>0</v>
      </c>
      <c r="BH2806" s="254" t="str">
        <f>IF(AX2806="","",IF(P2806&lt;&gt;"","",IF(BG2806="CS","OK",IF(VLOOKUP(E2806,カレンダマスタ!$A$5:$D$381,4,FALSE)&gt;0,"",IF(OR(AX2806*24&gt;10.84,AZ2806*24&lt;14.5)=TRUE,"×","OK")))))</f>
        <v/>
      </c>
    </row>
    <row r="2807" spans="2:60">
      <c r="B2807" s="111"/>
      <c r="C2807" s="388" t="str">
        <f>IF(STEP!C2807&lt;&gt;"",STEP!C2807,"")</f>
        <v/>
      </c>
      <c r="D2807" s="389" t="str">
        <f>IF(STEP!D2807&lt;&gt;"",STEP!D2807,"")</f>
        <v/>
      </c>
      <c r="E2807" s="390" t="str">
        <f>IF(STEP!E2807&lt;&gt;"",STEP!E2807,"")</f>
        <v/>
      </c>
      <c r="F2807" s="259"/>
      <c r="G2807" s="258"/>
      <c r="H2807" s="260"/>
      <c r="I2807" s="260"/>
      <c r="J2807" s="260"/>
      <c r="K2807" s="260"/>
      <c r="L2807" s="260"/>
      <c r="M2807" s="260"/>
      <c r="N2807" s="260"/>
      <c r="O2807" s="260"/>
      <c r="P2807" s="260"/>
      <c r="Q2807" s="260"/>
      <c r="R2807" s="260"/>
      <c r="S2807" s="260"/>
      <c r="T2807" s="260"/>
      <c r="U2807" s="260"/>
      <c r="V2807" s="260"/>
      <c r="W2807" s="260"/>
      <c r="X2807" s="260"/>
      <c r="Y2807" s="260"/>
      <c r="Z2807" s="260"/>
      <c r="AA2807" s="260"/>
      <c r="AB2807" s="260"/>
      <c r="AC2807" s="260"/>
      <c r="AD2807" s="260"/>
      <c r="AE2807" s="261"/>
      <c r="AF2807" s="261"/>
      <c r="AG2807" s="261"/>
      <c r="AH2807" s="261"/>
      <c r="AI2807" s="261"/>
      <c r="AJ2807" s="261"/>
      <c r="AK2807" s="261"/>
      <c r="AL2807" s="261"/>
      <c r="AM2807" s="261"/>
      <c r="AN2807" s="261"/>
      <c r="AO2807" s="260"/>
      <c r="AP2807" s="260"/>
      <c r="AQ2807" s="260"/>
      <c r="AR2807" s="260"/>
      <c r="AS2807" s="260"/>
      <c r="AT2807" s="260"/>
      <c r="AU2807" s="260"/>
      <c r="AW2807" s="284" t="str">
        <f t="shared" si="339"/>
        <v/>
      </c>
      <c r="AX2807" s="284" t="str">
        <f t="shared" si="340"/>
        <v/>
      </c>
      <c r="AY2807" s="284" t="str">
        <f t="shared" si="341"/>
        <v/>
      </c>
      <c r="AZ2807" s="284" t="str">
        <f t="shared" si="342"/>
        <v/>
      </c>
      <c r="BA2807" s="284" t="str">
        <f t="shared" si="343"/>
        <v/>
      </c>
      <c r="BD2807" s="260" t="str">
        <f>IF(W2807="","",IF(F2807="休日",AW2807,IF(F2807="法休",AW2807,VLOOKUP(F2807,カレンダマスタ!$Q$56:$R$69,2,FALSE))))</f>
        <v/>
      </c>
      <c r="BG2807" s="260">
        <f t="shared" si="338"/>
        <v>0</v>
      </c>
      <c r="BH2807" s="260" t="str">
        <f>IF(AX2807="","",IF(P2807&lt;&gt;"","",IF(BG2807="CS","OK",IF(VLOOKUP(E2807,カレンダマスタ!$A$5:$D$381,4,FALSE)&gt;0,"",IF(OR(AX2807*24&gt;10.84,AZ2807*24&lt;14.5)=TRUE,"×","OK")))))</f>
        <v/>
      </c>
    </row>
    <row r="2808" spans="2:60">
      <c r="B2808" s="111"/>
      <c r="C2808" s="391" t="str">
        <f>IF(STEP!C2808&lt;&gt;"",STEP!C2808,"")</f>
        <v/>
      </c>
      <c r="D2808" s="392" t="str">
        <f>IF(STEP!D2808&lt;&gt;"",STEP!D2808,"")</f>
        <v/>
      </c>
      <c r="E2808" s="393" t="str">
        <f>IF(STEP!E2808&lt;&gt;"",STEP!E2808,"")</f>
        <v/>
      </c>
      <c r="F2808" s="263"/>
      <c r="G2808" s="262"/>
      <c r="H2808" s="264"/>
      <c r="I2808" s="264"/>
      <c r="J2808" s="264"/>
      <c r="K2808" s="264"/>
      <c r="L2808" s="264"/>
      <c r="M2808" s="264"/>
      <c r="N2808" s="264"/>
      <c r="O2808" s="264"/>
      <c r="P2808" s="264"/>
      <c r="Q2808" s="264"/>
      <c r="R2808" s="264"/>
      <c r="S2808" s="264"/>
      <c r="T2808" s="264"/>
      <c r="U2808" s="264"/>
      <c r="V2808" s="264"/>
      <c r="W2808" s="264"/>
      <c r="X2808" s="264"/>
      <c r="Y2808" s="264"/>
      <c r="Z2808" s="264"/>
      <c r="AA2808" s="264"/>
      <c r="AB2808" s="264"/>
      <c r="AC2808" s="264"/>
      <c r="AD2808" s="264"/>
      <c r="AE2808" s="265"/>
      <c r="AF2808" s="265"/>
      <c r="AG2808" s="265"/>
      <c r="AH2808" s="265"/>
      <c r="AI2808" s="265"/>
      <c r="AJ2808" s="265"/>
      <c r="AK2808" s="265"/>
      <c r="AL2808" s="265"/>
      <c r="AM2808" s="265"/>
      <c r="AN2808" s="265"/>
      <c r="AO2808" s="264"/>
      <c r="AP2808" s="264"/>
      <c r="AQ2808" s="264"/>
      <c r="AR2808" s="264"/>
      <c r="AS2808" s="264"/>
      <c r="AT2808" s="264"/>
      <c r="AU2808" s="264"/>
      <c r="AW2808" s="285" t="str">
        <f t="shared" si="339"/>
        <v/>
      </c>
      <c r="AX2808" s="285" t="str">
        <f t="shared" si="340"/>
        <v/>
      </c>
      <c r="AY2808" s="285" t="str">
        <f t="shared" si="341"/>
        <v/>
      </c>
      <c r="AZ2808" s="285" t="str">
        <f t="shared" si="342"/>
        <v/>
      </c>
      <c r="BA2808" s="285" t="str">
        <f t="shared" si="343"/>
        <v/>
      </c>
      <c r="BD2808" s="264" t="str">
        <f>IF(W2808="","",IF(F2808="休日",AW2808,IF(F2808="法休",AW2808,VLOOKUP(F2808,カレンダマスタ!$Q$56:$R$69,2,FALSE))))</f>
        <v/>
      </c>
      <c r="BG2808" s="264">
        <f t="shared" si="338"/>
        <v>0</v>
      </c>
      <c r="BH2808" s="264" t="str">
        <f>IF(AX2808="","",IF(P2808&lt;&gt;"","",IF(BG2808="CS","OK",IF(VLOOKUP(E2808,カレンダマスタ!$A$5:$D$381,4,FALSE)&gt;0,"",IF(OR(AX2808*24&gt;10.84,AZ2808*24&lt;14.5)=TRUE,"×","OK")))))</f>
        <v/>
      </c>
    </row>
    <row r="2809" spans="2:60">
      <c r="B2809" s="111"/>
      <c r="C2809" s="385" t="str">
        <f>IF(STEP!C2809&lt;&gt;"",STEP!C2809,"")</f>
        <v/>
      </c>
      <c r="D2809" s="386" t="str">
        <f>IF(STEP!D2809&lt;&gt;"",STEP!D2809,"")</f>
        <v/>
      </c>
      <c r="E2809" s="387" t="str">
        <f>IF(STEP!E2809&lt;&gt;"",STEP!E2809,"")</f>
        <v/>
      </c>
      <c r="F2809" s="253"/>
      <c r="G2809" s="252"/>
      <c r="H2809" s="254"/>
      <c r="I2809" s="254"/>
      <c r="J2809" s="254"/>
      <c r="K2809" s="254"/>
      <c r="L2809" s="254"/>
      <c r="M2809" s="254"/>
      <c r="N2809" s="254"/>
      <c r="O2809" s="254"/>
      <c r="P2809" s="254"/>
      <c r="Q2809" s="254"/>
      <c r="R2809" s="254"/>
      <c r="S2809" s="254"/>
      <c r="T2809" s="254"/>
      <c r="U2809" s="254"/>
      <c r="V2809" s="254"/>
      <c r="W2809" s="254"/>
      <c r="X2809" s="254"/>
      <c r="Y2809" s="254"/>
      <c r="Z2809" s="254"/>
      <c r="AA2809" s="254"/>
      <c r="AB2809" s="254"/>
      <c r="AC2809" s="254"/>
      <c r="AD2809" s="254"/>
      <c r="AE2809" s="255"/>
      <c r="AF2809" s="255"/>
      <c r="AG2809" s="255"/>
      <c r="AH2809" s="255"/>
      <c r="AI2809" s="255"/>
      <c r="AJ2809" s="255"/>
      <c r="AK2809" s="255"/>
      <c r="AL2809" s="255"/>
      <c r="AM2809" s="255"/>
      <c r="AN2809" s="255"/>
      <c r="AO2809" s="254"/>
      <c r="AP2809" s="254"/>
      <c r="AQ2809" s="254"/>
      <c r="AR2809" s="254"/>
      <c r="AS2809" s="254"/>
      <c r="AT2809" s="254"/>
      <c r="AU2809" s="254"/>
      <c r="AW2809" s="283" t="str">
        <f t="shared" si="339"/>
        <v/>
      </c>
      <c r="AX2809" s="283" t="str">
        <f t="shared" si="340"/>
        <v/>
      </c>
      <c r="AY2809" s="283" t="str">
        <f t="shared" si="341"/>
        <v/>
      </c>
      <c r="AZ2809" s="283" t="str">
        <f t="shared" si="342"/>
        <v/>
      </c>
      <c r="BA2809" s="283" t="str">
        <f t="shared" si="343"/>
        <v/>
      </c>
      <c r="BD2809" s="254" t="str">
        <f>IF(W2809="","",IF(F2809="休日",AW2809,IF(F2809="法休",AW2809,VLOOKUP(F2809,カレンダマスタ!$Q$56:$R$69,2,FALSE))))</f>
        <v/>
      </c>
      <c r="BG2809" s="254">
        <f t="shared" si="338"/>
        <v>0</v>
      </c>
      <c r="BH2809" s="254" t="str">
        <f>IF(AX2809="","",IF(P2809&lt;&gt;"","",IF(BG2809="CS","OK",IF(VLOOKUP(E2809,カレンダマスタ!$A$5:$D$381,4,FALSE)&gt;0,"",IF(OR(AX2809*24&gt;10.84,AZ2809*24&lt;14.5)=TRUE,"×","OK")))))</f>
        <v/>
      </c>
    </row>
    <row r="2810" spans="2:60">
      <c r="B2810" s="111"/>
      <c r="C2810" s="385" t="str">
        <f>IF(STEP!C2810&lt;&gt;"",STEP!C2810,"")</f>
        <v/>
      </c>
      <c r="D2810" s="386" t="str">
        <f>IF(STEP!D2810&lt;&gt;"",STEP!D2810,"")</f>
        <v/>
      </c>
      <c r="E2810" s="387" t="str">
        <f>IF(STEP!E2810&lt;&gt;"",STEP!E2810,"")</f>
        <v/>
      </c>
      <c r="F2810" s="253"/>
      <c r="G2810" s="252"/>
      <c r="H2810" s="254"/>
      <c r="I2810" s="254"/>
      <c r="J2810" s="254"/>
      <c r="K2810" s="254"/>
      <c r="L2810" s="254"/>
      <c r="M2810" s="254"/>
      <c r="N2810" s="254"/>
      <c r="O2810" s="254"/>
      <c r="P2810" s="254"/>
      <c r="Q2810" s="254"/>
      <c r="R2810" s="254"/>
      <c r="S2810" s="254"/>
      <c r="T2810" s="254"/>
      <c r="U2810" s="254"/>
      <c r="V2810" s="254"/>
      <c r="W2810" s="254"/>
      <c r="X2810" s="254"/>
      <c r="Y2810" s="254"/>
      <c r="Z2810" s="254"/>
      <c r="AA2810" s="254"/>
      <c r="AB2810" s="254"/>
      <c r="AC2810" s="254"/>
      <c r="AD2810" s="254"/>
      <c r="AE2810" s="255"/>
      <c r="AF2810" s="255"/>
      <c r="AG2810" s="255"/>
      <c r="AH2810" s="255"/>
      <c r="AI2810" s="255"/>
      <c r="AJ2810" s="255"/>
      <c r="AK2810" s="255"/>
      <c r="AL2810" s="255"/>
      <c r="AM2810" s="255"/>
      <c r="AN2810" s="255"/>
      <c r="AO2810" s="254"/>
      <c r="AP2810" s="254"/>
      <c r="AQ2810" s="254"/>
      <c r="AR2810" s="254"/>
      <c r="AS2810" s="254"/>
      <c r="AT2810" s="254"/>
      <c r="AU2810" s="254"/>
      <c r="AW2810" s="283" t="str">
        <f t="shared" si="339"/>
        <v/>
      </c>
      <c r="AX2810" s="283" t="str">
        <f t="shared" si="340"/>
        <v/>
      </c>
      <c r="AY2810" s="283" t="str">
        <f t="shared" si="341"/>
        <v/>
      </c>
      <c r="AZ2810" s="283" t="str">
        <f t="shared" si="342"/>
        <v/>
      </c>
      <c r="BA2810" s="283" t="str">
        <f t="shared" si="343"/>
        <v/>
      </c>
      <c r="BD2810" s="254" t="str">
        <f>IF(W2810="","",IF(F2810="休日",AW2810,IF(F2810="法休",AW2810,VLOOKUP(F2810,カレンダマスタ!$Q$56:$R$69,2,FALSE))))</f>
        <v/>
      </c>
      <c r="BG2810" s="254">
        <f t="shared" si="338"/>
        <v>0</v>
      </c>
      <c r="BH2810" s="254" t="str">
        <f>IF(AX2810="","",IF(P2810&lt;&gt;"","",IF(BG2810="CS","OK",IF(VLOOKUP(E2810,カレンダマスタ!$A$5:$D$381,4,FALSE)&gt;0,"",IF(OR(AX2810*24&gt;10.84,AZ2810*24&lt;14.5)=TRUE,"×","OK")))))</f>
        <v/>
      </c>
    </row>
    <row r="2811" spans="2:60">
      <c r="B2811" s="111"/>
      <c r="C2811" s="385" t="str">
        <f>IF(STEP!C2811&lt;&gt;"",STEP!C2811,"")</f>
        <v/>
      </c>
      <c r="D2811" s="386" t="str">
        <f>IF(STEP!D2811&lt;&gt;"",STEP!D2811,"")</f>
        <v/>
      </c>
      <c r="E2811" s="387" t="str">
        <f>IF(STEP!E2811&lt;&gt;"",STEP!E2811,"")</f>
        <v/>
      </c>
      <c r="F2811" s="256"/>
      <c r="G2811" s="257"/>
      <c r="H2811" s="254"/>
      <c r="I2811" s="254"/>
      <c r="J2811" s="254"/>
      <c r="K2811" s="254"/>
      <c r="L2811" s="254"/>
      <c r="M2811" s="254"/>
      <c r="N2811" s="254"/>
      <c r="O2811" s="254"/>
      <c r="P2811" s="254"/>
      <c r="Q2811" s="254"/>
      <c r="R2811" s="254"/>
      <c r="S2811" s="254"/>
      <c r="T2811" s="254"/>
      <c r="U2811" s="254"/>
      <c r="V2811" s="254"/>
      <c r="W2811" s="254"/>
      <c r="X2811" s="254"/>
      <c r="Y2811" s="254"/>
      <c r="Z2811" s="254"/>
      <c r="AA2811" s="254"/>
      <c r="AB2811" s="254"/>
      <c r="AC2811" s="254"/>
      <c r="AD2811" s="254"/>
      <c r="AE2811" s="255"/>
      <c r="AF2811" s="255"/>
      <c r="AG2811" s="255"/>
      <c r="AH2811" s="255"/>
      <c r="AI2811" s="255"/>
      <c r="AJ2811" s="255"/>
      <c r="AK2811" s="255"/>
      <c r="AL2811" s="255"/>
      <c r="AM2811" s="255"/>
      <c r="AN2811" s="255"/>
      <c r="AO2811" s="254"/>
      <c r="AP2811" s="254"/>
      <c r="AQ2811" s="254"/>
      <c r="AR2811" s="254"/>
      <c r="AS2811" s="254"/>
      <c r="AT2811" s="254"/>
      <c r="AU2811" s="254"/>
      <c r="AW2811" s="283" t="str">
        <f t="shared" si="339"/>
        <v/>
      </c>
      <c r="AX2811" s="283" t="str">
        <f t="shared" si="340"/>
        <v/>
      </c>
      <c r="AY2811" s="283" t="str">
        <f t="shared" si="341"/>
        <v/>
      </c>
      <c r="AZ2811" s="283" t="str">
        <f t="shared" si="342"/>
        <v/>
      </c>
      <c r="BA2811" s="283" t="str">
        <f t="shared" si="343"/>
        <v/>
      </c>
      <c r="BD2811" s="254" t="str">
        <f>IF(W2811="","",IF(F2811="休日",AW2811,IF(F2811="法休",AW2811,VLOOKUP(F2811,カレンダマスタ!$Q$56:$R$69,2,FALSE))))</f>
        <v/>
      </c>
      <c r="BG2811" s="254">
        <f t="shared" si="338"/>
        <v>0</v>
      </c>
      <c r="BH2811" s="254" t="str">
        <f>IF(AX2811="","",IF(P2811&lt;&gt;"","",IF(BG2811="CS","OK",IF(VLOOKUP(E2811,カレンダマスタ!$A$5:$D$381,4,FALSE)&gt;0,"",IF(OR(AX2811*24&gt;10.84,AZ2811*24&lt;14.5)=TRUE,"×","OK")))))</f>
        <v/>
      </c>
    </row>
    <row r="2812" spans="2:60">
      <c r="B2812" s="111"/>
      <c r="C2812" s="385" t="str">
        <f>IF(STEP!C2812&lt;&gt;"",STEP!C2812,"")</f>
        <v/>
      </c>
      <c r="D2812" s="386" t="str">
        <f>IF(STEP!D2812&lt;&gt;"",STEP!D2812,"")</f>
        <v/>
      </c>
      <c r="E2812" s="387" t="str">
        <f>IF(STEP!E2812&lt;&gt;"",STEP!E2812,"")</f>
        <v/>
      </c>
      <c r="F2812" s="256"/>
      <c r="G2812" s="257"/>
      <c r="H2812" s="254"/>
      <c r="I2812" s="254"/>
      <c r="J2812" s="254"/>
      <c r="K2812" s="254"/>
      <c r="L2812" s="254"/>
      <c r="M2812" s="254"/>
      <c r="N2812" s="254"/>
      <c r="O2812" s="254"/>
      <c r="P2812" s="254"/>
      <c r="Q2812" s="254"/>
      <c r="R2812" s="254"/>
      <c r="S2812" s="254"/>
      <c r="T2812" s="254"/>
      <c r="U2812" s="254"/>
      <c r="V2812" s="254"/>
      <c r="W2812" s="254"/>
      <c r="X2812" s="254"/>
      <c r="Y2812" s="254"/>
      <c r="Z2812" s="254"/>
      <c r="AA2812" s="254"/>
      <c r="AB2812" s="254"/>
      <c r="AC2812" s="254"/>
      <c r="AD2812" s="254"/>
      <c r="AE2812" s="255"/>
      <c r="AF2812" s="255"/>
      <c r="AG2812" s="255"/>
      <c r="AH2812" s="255"/>
      <c r="AI2812" s="255"/>
      <c r="AJ2812" s="255"/>
      <c r="AK2812" s="255"/>
      <c r="AL2812" s="255"/>
      <c r="AM2812" s="255"/>
      <c r="AN2812" s="255"/>
      <c r="AO2812" s="254"/>
      <c r="AP2812" s="254"/>
      <c r="AQ2812" s="254"/>
      <c r="AR2812" s="254"/>
      <c r="AS2812" s="254"/>
      <c r="AT2812" s="254"/>
      <c r="AU2812" s="254"/>
      <c r="AW2812" s="283" t="str">
        <f t="shared" si="339"/>
        <v/>
      </c>
      <c r="AX2812" s="283" t="str">
        <f t="shared" si="340"/>
        <v/>
      </c>
      <c r="AY2812" s="283" t="str">
        <f t="shared" si="341"/>
        <v/>
      </c>
      <c r="AZ2812" s="283" t="str">
        <f t="shared" si="342"/>
        <v/>
      </c>
      <c r="BA2812" s="283" t="str">
        <f t="shared" si="343"/>
        <v/>
      </c>
      <c r="BD2812" s="254" t="str">
        <f>IF(W2812="","",IF(F2812="休日",AW2812,IF(F2812="法休",AW2812,VLOOKUP(F2812,カレンダマスタ!$Q$56:$R$69,2,FALSE))))</f>
        <v/>
      </c>
      <c r="BG2812" s="254">
        <f t="shared" si="338"/>
        <v>0</v>
      </c>
      <c r="BH2812" s="254" t="str">
        <f>IF(AX2812="","",IF(P2812&lt;&gt;"","",IF(BG2812="CS","OK",IF(VLOOKUP(E2812,カレンダマスタ!$A$5:$D$381,4,FALSE)&gt;0,"",IF(OR(AX2812*24&gt;10.84,AZ2812*24&lt;14.5)=TRUE,"×","OK")))))</f>
        <v/>
      </c>
    </row>
    <row r="2813" spans="2:60">
      <c r="B2813" s="111"/>
      <c r="C2813" s="385" t="str">
        <f>IF(STEP!C2813&lt;&gt;"",STEP!C2813,"")</f>
        <v/>
      </c>
      <c r="D2813" s="386" t="str">
        <f>IF(STEP!D2813&lt;&gt;"",STEP!D2813,"")</f>
        <v/>
      </c>
      <c r="E2813" s="387" t="str">
        <f>IF(STEP!E2813&lt;&gt;"",STEP!E2813,"")</f>
        <v/>
      </c>
      <c r="F2813" s="256"/>
      <c r="G2813" s="257"/>
      <c r="H2813" s="254"/>
      <c r="I2813" s="254"/>
      <c r="J2813" s="254"/>
      <c r="K2813" s="254"/>
      <c r="L2813" s="254"/>
      <c r="M2813" s="254"/>
      <c r="N2813" s="254"/>
      <c r="O2813" s="254"/>
      <c r="P2813" s="254"/>
      <c r="Q2813" s="254"/>
      <c r="R2813" s="254"/>
      <c r="S2813" s="254"/>
      <c r="T2813" s="254"/>
      <c r="U2813" s="254"/>
      <c r="V2813" s="254"/>
      <c r="W2813" s="254"/>
      <c r="X2813" s="254"/>
      <c r="Y2813" s="254"/>
      <c r="Z2813" s="254"/>
      <c r="AA2813" s="254"/>
      <c r="AB2813" s="254"/>
      <c r="AC2813" s="254"/>
      <c r="AD2813" s="254"/>
      <c r="AE2813" s="255"/>
      <c r="AF2813" s="255"/>
      <c r="AG2813" s="255"/>
      <c r="AH2813" s="255"/>
      <c r="AI2813" s="255"/>
      <c r="AJ2813" s="255"/>
      <c r="AK2813" s="255"/>
      <c r="AL2813" s="255"/>
      <c r="AM2813" s="255"/>
      <c r="AN2813" s="255"/>
      <c r="AO2813" s="254"/>
      <c r="AP2813" s="254"/>
      <c r="AQ2813" s="254"/>
      <c r="AR2813" s="254"/>
      <c r="AS2813" s="254"/>
      <c r="AT2813" s="254"/>
      <c r="AU2813" s="254"/>
      <c r="AW2813" s="283" t="str">
        <f t="shared" si="339"/>
        <v/>
      </c>
      <c r="AX2813" s="283" t="str">
        <f t="shared" si="340"/>
        <v/>
      </c>
      <c r="AY2813" s="283" t="str">
        <f t="shared" si="341"/>
        <v/>
      </c>
      <c r="AZ2813" s="283" t="str">
        <f t="shared" si="342"/>
        <v/>
      </c>
      <c r="BA2813" s="283" t="str">
        <f t="shared" si="343"/>
        <v/>
      </c>
      <c r="BD2813" s="254" t="str">
        <f>IF(W2813="","",IF(F2813="休日",AW2813,IF(F2813="法休",AW2813,VLOOKUP(F2813,カレンダマスタ!$Q$56:$R$69,2,FALSE))))</f>
        <v/>
      </c>
      <c r="BG2813" s="254">
        <f t="shared" si="338"/>
        <v>0</v>
      </c>
      <c r="BH2813" s="254" t="str">
        <f>IF(AX2813="","",IF(P2813&lt;&gt;"","",IF(BG2813="CS","OK",IF(VLOOKUP(E2813,カレンダマスタ!$A$5:$D$381,4,FALSE)&gt;0,"",IF(OR(AX2813*24&gt;10.84,AZ2813*24&lt;14.5)=TRUE,"×","OK")))))</f>
        <v/>
      </c>
    </row>
    <row r="2814" spans="2:60">
      <c r="B2814" s="111"/>
      <c r="C2814" s="388" t="str">
        <f>IF(STEP!C2814&lt;&gt;"",STEP!C2814,"")</f>
        <v/>
      </c>
      <c r="D2814" s="389" t="str">
        <f>IF(STEP!D2814&lt;&gt;"",STEP!D2814,"")</f>
        <v/>
      </c>
      <c r="E2814" s="390" t="str">
        <f>IF(STEP!E2814&lt;&gt;"",STEP!E2814,"")</f>
        <v/>
      </c>
      <c r="F2814" s="259"/>
      <c r="G2814" s="266"/>
      <c r="H2814" s="260"/>
      <c r="I2814" s="260"/>
      <c r="J2814" s="260"/>
      <c r="K2814" s="260"/>
      <c r="L2814" s="260"/>
      <c r="M2814" s="260"/>
      <c r="N2814" s="260"/>
      <c r="O2814" s="260"/>
      <c r="P2814" s="260"/>
      <c r="Q2814" s="260"/>
      <c r="R2814" s="260"/>
      <c r="S2814" s="260"/>
      <c r="T2814" s="260"/>
      <c r="U2814" s="260"/>
      <c r="V2814" s="260"/>
      <c r="W2814" s="260"/>
      <c r="X2814" s="260"/>
      <c r="Y2814" s="260"/>
      <c r="Z2814" s="260"/>
      <c r="AA2814" s="260"/>
      <c r="AB2814" s="260"/>
      <c r="AC2814" s="260"/>
      <c r="AD2814" s="260"/>
      <c r="AE2814" s="261"/>
      <c r="AF2814" s="261"/>
      <c r="AG2814" s="261"/>
      <c r="AH2814" s="261"/>
      <c r="AI2814" s="261"/>
      <c r="AJ2814" s="261"/>
      <c r="AK2814" s="261"/>
      <c r="AL2814" s="261"/>
      <c r="AM2814" s="261"/>
      <c r="AN2814" s="261"/>
      <c r="AO2814" s="260"/>
      <c r="AP2814" s="260"/>
      <c r="AQ2814" s="260"/>
      <c r="AR2814" s="260"/>
      <c r="AS2814" s="260"/>
      <c r="AT2814" s="260"/>
      <c r="AU2814" s="260"/>
      <c r="AW2814" s="284" t="str">
        <f t="shared" si="339"/>
        <v/>
      </c>
      <c r="AX2814" s="284" t="str">
        <f t="shared" si="340"/>
        <v/>
      </c>
      <c r="AY2814" s="284" t="str">
        <f t="shared" si="341"/>
        <v/>
      </c>
      <c r="AZ2814" s="284" t="str">
        <f t="shared" si="342"/>
        <v/>
      </c>
      <c r="BA2814" s="284" t="str">
        <f t="shared" si="343"/>
        <v/>
      </c>
      <c r="BD2814" s="260" t="str">
        <f>IF(W2814="","",IF(F2814="休日",AW2814,IF(F2814="法休",AW2814,VLOOKUP(F2814,カレンダマスタ!$Q$56:$R$69,2,FALSE))))</f>
        <v/>
      </c>
      <c r="BG2814" s="260">
        <f t="shared" si="338"/>
        <v>0</v>
      </c>
      <c r="BH2814" s="260" t="str">
        <f>IF(AX2814="","",IF(P2814&lt;&gt;"","",IF(BG2814="CS","OK",IF(VLOOKUP(E2814,カレンダマスタ!$A$5:$D$381,4,FALSE)&gt;0,"",IF(OR(AX2814*24&gt;10.84,AZ2814*24&lt;14.5)=TRUE,"×","OK")))))</f>
        <v/>
      </c>
    </row>
    <row r="2815" spans="2:60">
      <c r="B2815" s="111"/>
      <c r="C2815" s="391" t="str">
        <f>IF(STEP!C2815&lt;&gt;"",STEP!C2815,"")</f>
        <v/>
      </c>
      <c r="D2815" s="392" t="str">
        <f>IF(STEP!D2815&lt;&gt;"",STEP!D2815,"")</f>
        <v/>
      </c>
      <c r="E2815" s="393" t="str">
        <f>IF(STEP!E2815&lt;&gt;"",STEP!E2815,"")</f>
        <v/>
      </c>
      <c r="F2815" s="263"/>
      <c r="G2815" s="267"/>
      <c r="H2815" s="264"/>
      <c r="I2815" s="264"/>
      <c r="J2815" s="264"/>
      <c r="K2815" s="264"/>
      <c r="L2815" s="264"/>
      <c r="M2815" s="264"/>
      <c r="N2815" s="264"/>
      <c r="O2815" s="264"/>
      <c r="P2815" s="264"/>
      <c r="Q2815" s="264"/>
      <c r="R2815" s="264"/>
      <c r="S2815" s="264"/>
      <c r="T2815" s="264"/>
      <c r="U2815" s="264"/>
      <c r="V2815" s="264"/>
      <c r="W2815" s="264"/>
      <c r="X2815" s="264"/>
      <c r="Y2815" s="264"/>
      <c r="Z2815" s="264"/>
      <c r="AA2815" s="264"/>
      <c r="AB2815" s="264"/>
      <c r="AC2815" s="264"/>
      <c r="AD2815" s="264"/>
      <c r="AE2815" s="265"/>
      <c r="AF2815" s="265"/>
      <c r="AG2815" s="265"/>
      <c r="AH2815" s="265"/>
      <c r="AI2815" s="265"/>
      <c r="AJ2815" s="265"/>
      <c r="AK2815" s="265"/>
      <c r="AL2815" s="265"/>
      <c r="AM2815" s="265"/>
      <c r="AN2815" s="265"/>
      <c r="AO2815" s="264"/>
      <c r="AP2815" s="264"/>
      <c r="AQ2815" s="264"/>
      <c r="AR2815" s="264"/>
      <c r="AS2815" s="264"/>
      <c r="AT2815" s="264"/>
      <c r="AU2815" s="264"/>
      <c r="AW2815" s="285" t="str">
        <f t="shared" si="339"/>
        <v/>
      </c>
      <c r="AX2815" s="285" t="str">
        <f t="shared" si="340"/>
        <v/>
      </c>
      <c r="AY2815" s="285" t="str">
        <f t="shared" si="341"/>
        <v/>
      </c>
      <c r="AZ2815" s="285" t="str">
        <f t="shared" si="342"/>
        <v/>
      </c>
      <c r="BA2815" s="285" t="str">
        <f t="shared" si="343"/>
        <v/>
      </c>
      <c r="BD2815" s="264" t="str">
        <f>IF(W2815="","",IF(F2815="休日",AW2815,IF(F2815="法休",AW2815,VLOOKUP(F2815,カレンダマスタ!$Q$56:$R$69,2,FALSE))))</f>
        <v/>
      </c>
      <c r="BG2815" s="264">
        <f t="shared" si="338"/>
        <v>0</v>
      </c>
      <c r="BH2815" s="264" t="str">
        <f>IF(AX2815="","",IF(P2815&lt;&gt;"","",IF(BG2815="CS","OK",IF(VLOOKUP(E2815,カレンダマスタ!$A$5:$D$381,4,FALSE)&gt;0,"",IF(OR(AX2815*24&gt;10.84,AZ2815*24&lt;14.5)=TRUE,"×","OK")))))</f>
        <v/>
      </c>
    </row>
    <row r="2816" spans="2:60">
      <c r="B2816" s="111"/>
      <c r="C2816" s="385" t="str">
        <f>IF(STEP!C2816&lt;&gt;"",STEP!C2816,"")</f>
        <v/>
      </c>
      <c r="D2816" s="386" t="str">
        <f>IF(STEP!D2816&lt;&gt;"",STEP!D2816,"")</f>
        <v/>
      </c>
      <c r="E2816" s="387" t="str">
        <f>IF(STEP!E2816&lt;&gt;"",STEP!E2816,"")</f>
        <v/>
      </c>
      <c r="F2816" s="253"/>
      <c r="G2816" s="252"/>
      <c r="H2816" s="254"/>
      <c r="I2816" s="254"/>
      <c r="J2816" s="254"/>
      <c r="K2816" s="254"/>
      <c r="L2816" s="254"/>
      <c r="M2816" s="254"/>
      <c r="N2816" s="254"/>
      <c r="O2816" s="254"/>
      <c r="P2816" s="254"/>
      <c r="Q2816" s="254"/>
      <c r="R2816" s="254"/>
      <c r="S2816" s="254"/>
      <c r="T2816" s="254"/>
      <c r="U2816" s="254"/>
      <c r="V2816" s="254"/>
      <c r="W2816" s="254"/>
      <c r="X2816" s="254"/>
      <c r="Y2816" s="254"/>
      <c r="Z2816" s="254"/>
      <c r="AA2816" s="254"/>
      <c r="AB2816" s="254"/>
      <c r="AC2816" s="254"/>
      <c r="AD2816" s="254"/>
      <c r="AE2816" s="255"/>
      <c r="AF2816" s="255"/>
      <c r="AG2816" s="255"/>
      <c r="AH2816" s="255"/>
      <c r="AI2816" s="255"/>
      <c r="AJ2816" s="255"/>
      <c r="AK2816" s="255"/>
      <c r="AL2816" s="255"/>
      <c r="AM2816" s="255"/>
      <c r="AN2816" s="255"/>
      <c r="AO2816" s="254"/>
      <c r="AP2816" s="254"/>
      <c r="AQ2816" s="254"/>
      <c r="AR2816" s="254"/>
      <c r="AS2816" s="254"/>
      <c r="AT2816" s="254"/>
      <c r="AU2816" s="254"/>
      <c r="AW2816" s="283" t="str">
        <f t="shared" si="339"/>
        <v/>
      </c>
      <c r="AX2816" s="283" t="str">
        <f t="shared" si="340"/>
        <v/>
      </c>
      <c r="AY2816" s="283" t="str">
        <f t="shared" si="341"/>
        <v/>
      </c>
      <c r="AZ2816" s="283" t="str">
        <f t="shared" si="342"/>
        <v/>
      </c>
      <c r="BA2816" s="283" t="str">
        <f t="shared" si="343"/>
        <v/>
      </c>
      <c r="BD2816" s="254" t="str">
        <f>IF(W2816="","",IF(F2816="休日",AW2816,IF(F2816="法休",AW2816,VLOOKUP(F2816,カレンダマスタ!$Q$56:$R$69,2,FALSE))))</f>
        <v/>
      </c>
      <c r="BG2816" s="503">
        <f t="shared" si="338"/>
        <v>0</v>
      </c>
      <c r="BH2816" s="503" t="str">
        <f>IF(AX2816="","",IF(P2816&lt;&gt;"","",IF(BG2816="CS","OK",IF(VLOOKUP(E2816,カレンダマスタ!$A$5:$D$381,4,FALSE)&gt;0,"",IF(OR(AX2816*24&gt;10.84,AZ2816*24&lt;14.5)=TRUE,"×","OK")))))</f>
        <v/>
      </c>
    </row>
    <row r="2817" spans="2:60">
      <c r="B2817" s="111"/>
      <c r="C2817" s="385" t="str">
        <f>IF(STEP!C2817&lt;&gt;"",STEP!C2817,"")</f>
        <v/>
      </c>
      <c r="D2817" s="386" t="str">
        <f>IF(STEP!D2817&lt;&gt;"",STEP!D2817,"")</f>
        <v/>
      </c>
      <c r="E2817" s="387" t="str">
        <f>IF(STEP!E2817&lt;&gt;"",STEP!E2817,"")</f>
        <v/>
      </c>
      <c r="F2817" s="253"/>
      <c r="G2817" s="252"/>
      <c r="H2817" s="254"/>
      <c r="I2817" s="254"/>
      <c r="J2817" s="254"/>
      <c r="K2817" s="254"/>
      <c r="L2817" s="254"/>
      <c r="M2817" s="254"/>
      <c r="N2817" s="254"/>
      <c r="O2817" s="254"/>
      <c r="P2817" s="254"/>
      <c r="Q2817" s="254"/>
      <c r="R2817" s="254"/>
      <c r="S2817" s="254"/>
      <c r="T2817" s="254"/>
      <c r="U2817" s="254"/>
      <c r="V2817" s="254"/>
      <c r="W2817" s="254"/>
      <c r="X2817" s="254"/>
      <c r="Y2817" s="254"/>
      <c r="Z2817" s="254"/>
      <c r="AA2817" s="254"/>
      <c r="AB2817" s="254"/>
      <c r="AC2817" s="254"/>
      <c r="AD2817" s="254"/>
      <c r="AE2817" s="255"/>
      <c r="AF2817" s="255"/>
      <c r="AG2817" s="255"/>
      <c r="AH2817" s="255"/>
      <c r="AI2817" s="255"/>
      <c r="AJ2817" s="255"/>
      <c r="AK2817" s="255"/>
      <c r="AL2817" s="255"/>
      <c r="AM2817" s="255"/>
      <c r="AN2817" s="255"/>
      <c r="AO2817" s="254"/>
      <c r="AP2817" s="254"/>
      <c r="AQ2817" s="254"/>
      <c r="AR2817" s="254"/>
      <c r="AS2817" s="254"/>
      <c r="AT2817" s="254"/>
      <c r="AU2817" s="254"/>
      <c r="AW2817" s="283" t="str">
        <f t="shared" si="339"/>
        <v/>
      </c>
      <c r="AX2817" s="283" t="str">
        <f t="shared" si="340"/>
        <v/>
      </c>
      <c r="AY2817" s="283" t="str">
        <f t="shared" si="341"/>
        <v/>
      </c>
      <c r="AZ2817" s="283" t="str">
        <f t="shared" si="342"/>
        <v/>
      </c>
      <c r="BA2817" s="283" t="str">
        <f t="shared" si="343"/>
        <v/>
      </c>
      <c r="BD2817" s="254" t="str">
        <f>IF(W2817="","",IF(F2817="休日",AW2817,IF(F2817="法休",AW2817,VLOOKUP(F2817,カレンダマスタ!$Q$56:$R$69,2,FALSE))))</f>
        <v/>
      </c>
      <c r="BG2817" s="254">
        <f t="shared" si="338"/>
        <v>0</v>
      </c>
      <c r="BH2817" s="254" t="str">
        <f>IF(AX2817="","",IF(P2817&lt;&gt;"","",IF(BG2817="CS","OK",IF(VLOOKUP(E2817,カレンダマスタ!$A$5:$D$381,4,FALSE)&gt;0,"",IF(OR(AX2817*24&gt;10.84,AZ2817*24&lt;14.5)=TRUE,"×","OK")))))</f>
        <v/>
      </c>
    </row>
    <row r="2818" spans="2:60">
      <c r="B2818" s="111"/>
      <c r="C2818" s="385" t="str">
        <f>IF(STEP!C2818&lt;&gt;"",STEP!C2818,"")</f>
        <v/>
      </c>
      <c r="D2818" s="386" t="str">
        <f>IF(STEP!D2818&lt;&gt;"",STEP!D2818,"")</f>
        <v/>
      </c>
      <c r="E2818" s="387" t="str">
        <f>IF(STEP!E2818&lt;&gt;"",STEP!E2818,"")</f>
        <v/>
      </c>
      <c r="F2818" s="256"/>
      <c r="G2818" s="257"/>
      <c r="H2818" s="254"/>
      <c r="I2818" s="254"/>
      <c r="J2818" s="254"/>
      <c r="K2818" s="254"/>
      <c r="L2818" s="254"/>
      <c r="M2818" s="254"/>
      <c r="N2818" s="254"/>
      <c r="O2818" s="254"/>
      <c r="P2818" s="254"/>
      <c r="Q2818" s="254"/>
      <c r="R2818" s="254"/>
      <c r="S2818" s="254"/>
      <c r="T2818" s="254"/>
      <c r="U2818" s="254"/>
      <c r="V2818" s="254"/>
      <c r="W2818" s="254"/>
      <c r="X2818" s="254"/>
      <c r="Y2818" s="254"/>
      <c r="Z2818" s="254"/>
      <c r="AA2818" s="254"/>
      <c r="AB2818" s="254"/>
      <c r="AC2818" s="254"/>
      <c r="AD2818" s="254"/>
      <c r="AE2818" s="255"/>
      <c r="AF2818" s="255"/>
      <c r="AG2818" s="255"/>
      <c r="AH2818" s="255"/>
      <c r="AI2818" s="255"/>
      <c r="AJ2818" s="255"/>
      <c r="AK2818" s="255"/>
      <c r="AL2818" s="255"/>
      <c r="AM2818" s="255"/>
      <c r="AN2818" s="255"/>
      <c r="AO2818" s="254"/>
      <c r="AP2818" s="254"/>
      <c r="AQ2818" s="254"/>
      <c r="AR2818" s="254"/>
      <c r="AS2818" s="254"/>
      <c r="AT2818" s="254"/>
      <c r="AU2818" s="254"/>
      <c r="AW2818" s="283" t="str">
        <f t="shared" si="339"/>
        <v/>
      </c>
      <c r="AX2818" s="283" t="str">
        <f t="shared" si="340"/>
        <v/>
      </c>
      <c r="AY2818" s="283" t="str">
        <f t="shared" si="341"/>
        <v/>
      </c>
      <c r="AZ2818" s="283" t="str">
        <f t="shared" si="342"/>
        <v/>
      </c>
      <c r="BA2818" s="283" t="str">
        <f t="shared" si="343"/>
        <v/>
      </c>
      <c r="BD2818" s="254" t="str">
        <f>IF(W2818="","",IF(F2818="休日",AW2818,IF(F2818="法休",AW2818,VLOOKUP(F2818,カレンダマスタ!$Q$56:$R$69,2,FALSE))))</f>
        <v/>
      </c>
      <c r="BG2818" s="254">
        <f t="shared" si="338"/>
        <v>0</v>
      </c>
      <c r="BH2818" s="254" t="str">
        <f>IF(AX2818="","",IF(P2818&lt;&gt;"","",IF(BG2818="CS","OK",IF(VLOOKUP(E2818,カレンダマスタ!$A$5:$D$381,4,FALSE)&gt;0,"",IF(OR(AX2818*24&gt;10.84,AZ2818*24&lt;14.5)=TRUE,"×","OK")))))</f>
        <v/>
      </c>
    </row>
    <row r="2819" spans="2:60">
      <c r="B2819" s="111"/>
      <c r="C2819" s="385" t="str">
        <f>IF(STEP!C2819&lt;&gt;"",STEP!C2819,"")</f>
        <v/>
      </c>
      <c r="D2819" s="386" t="str">
        <f>IF(STEP!D2819&lt;&gt;"",STEP!D2819,"")</f>
        <v/>
      </c>
      <c r="E2819" s="387" t="str">
        <f>IF(STEP!E2819&lt;&gt;"",STEP!E2819,"")</f>
        <v/>
      </c>
      <c r="F2819" s="256"/>
      <c r="G2819" s="257"/>
      <c r="H2819" s="254"/>
      <c r="I2819" s="254"/>
      <c r="J2819" s="254"/>
      <c r="K2819" s="254"/>
      <c r="L2819" s="254"/>
      <c r="M2819" s="254"/>
      <c r="N2819" s="254"/>
      <c r="O2819" s="254"/>
      <c r="P2819" s="254"/>
      <c r="Q2819" s="254"/>
      <c r="R2819" s="254"/>
      <c r="S2819" s="254"/>
      <c r="T2819" s="254"/>
      <c r="U2819" s="254"/>
      <c r="V2819" s="254"/>
      <c r="W2819" s="254"/>
      <c r="X2819" s="254"/>
      <c r="Y2819" s="254"/>
      <c r="Z2819" s="254"/>
      <c r="AA2819" s="254"/>
      <c r="AB2819" s="254"/>
      <c r="AC2819" s="254"/>
      <c r="AD2819" s="254"/>
      <c r="AE2819" s="255"/>
      <c r="AF2819" s="255"/>
      <c r="AG2819" s="255"/>
      <c r="AH2819" s="255"/>
      <c r="AI2819" s="255"/>
      <c r="AJ2819" s="255"/>
      <c r="AK2819" s="255"/>
      <c r="AL2819" s="255"/>
      <c r="AM2819" s="255"/>
      <c r="AN2819" s="255"/>
      <c r="AO2819" s="254"/>
      <c r="AP2819" s="254"/>
      <c r="AQ2819" s="254"/>
      <c r="AR2819" s="254"/>
      <c r="AS2819" s="254"/>
      <c r="AT2819" s="254"/>
      <c r="AU2819" s="254"/>
      <c r="AW2819" s="283" t="str">
        <f t="shared" si="339"/>
        <v/>
      </c>
      <c r="AX2819" s="283" t="str">
        <f t="shared" si="340"/>
        <v/>
      </c>
      <c r="AY2819" s="283" t="str">
        <f t="shared" si="341"/>
        <v/>
      </c>
      <c r="AZ2819" s="283" t="str">
        <f t="shared" si="342"/>
        <v/>
      </c>
      <c r="BA2819" s="283" t="str">
        <f t="shared" si="343"/>
        <v/>
      </c>
      <c r="BD2819" s="254" t="str">
        <f>IF(W2819="","",IF(F2819="休日",AW2819,IF(F2819="法休",AW2819,VLOOKUP(F2819,カレンダマスタ!$Q$56:$R$69,2,FALSE))))</f>
        <v/>
      </c>
      <c r="BG2819" s="254">
        <f t="shared" si="338"/>
        <v>0</v>
      </c>
      <c r="BH2819" s="254" t="str">
        <f>IF(AX2819="","",IF(P2819&lt;&gt;"","",IF(BG2819="CS","OK",IF(VLOOKUP(E2819,カレンダマスタ!$A$5:$D$381,4,FALSE)&gt;0,"",IF(OR(AX2819*24&gt;10.84,AZ2819*24&lt;14.5)=TRUE,"×","OK")))))</f>
        <v/>
      </c>
    </row>
    <row r="2820" spans="2:60">
      <c r="B2820" s="111"/>
      <c r="C2820" s="385" t="str">
        <f>IF(STEP!C2820&lt;&gt;"",STEP!C2820,"")</f>
        <v/>
      </c>
      <c r="D2820" s="386" t="str">
        <f>IF(STEP!D2820&lt;&gt;"",STEP!D2820,"")</f>
        <v/>
      </c>
      <c r="E2820" s="387" t="str">
        <f>IF(STEP!E2820&lt;&gt;"",STEP!E2820,"")</f>
        <v/>
      </c>
      <c r="F2820" s="256"/>
      <c r="G2820" s="257"/>
      <c r="H2820" s="254"/>
      <c r="I2820" s="254"/>
      <c r="J2820" s="254"/>
      <c r="K2820" s="254"/>
      <c r="L2820" s="254"/>
      <c r="M2820" s="254"/>
      <c r="N2820" s="254"/>
      <c r="O2820" s="254"/>
      <c r="P2820" s="254"/>
      <c r="Q2820" s="254"/>
      <c r="R2820" s="254"/>
      <c r="S2820" s="254"/>
      <c r="T2820" s="254"/>
      <c r="U2820" s="254"/>
      <c r="V2820" s="254"/>
      <c r="W2820" s="254"/>
      <c r="X2820" s="254"/>
      <c r="Y2820" s="254"/>
      <c r="Z2820" s="254"/>
      <c r="AA2820" s="254"/>
      <c r="AB2820" s="254"/>
      <c r="AC2820" s="254"/>
      <c r="AD2820" s="254"/>
      <c r="AE2820" s="255"/>
      <c r="AF2820" s="255"/>
      <c r="AG2820" s="255"/>
      <c r="AH2820" s="255"/>
      <c r="AI2820" s="255"/>
      <c r="AJ2820" s="255"/>
      <c r="AK2820" s="255"/>
      <c r="AL2820" s="255"/>
      <c r="AM2820" s="255"/>
      <c r="AN2820" s="255"/>
      <c r="AO2820" s="254"/>
      <c r="AP2820" s="254"/>
      <c r="AQ2820" s="254"/>
      <c r="AR2820" s="254"/>
      <c r="AS2820" s="254"/>
      <c r="AT2820" s="254"/>
      <c r="AU2820" s="254"/>
      <c r="AW2820" s="283" t="str">
        <f t="shared" si="339"/>
        <v/>
      </c>
      <c r="AX2820" s="283" t="str">
        <f t="shared" si="340"/>
        <v/>
      </c>
      <c r="AY2820" s="283" t="str">
        <f t="shared" si="341"/>
        <v/>
      </c>
      <c r="AZ2820" s="283" t="str">
        <f t="shared" si="342"/>
        <v/>
      </c>
      <c r="BA2820" s="283" t="str">
        <f t="shared" si="343"/>
        <v/>
      </c>
      <c r="BD2820" s="254" t="str">
        <f>IF(W2820="","",IF(F2820="休日",AW2820,IF(F2820="法休",AW2820,VLOOKUP(F2820,カレンダマスタ!$Q$56:$R$69,2,FALSE))))</f>
        <v/>
      </c>
      <c r="BG2820" s="254">
        <f t="shared" si="338"/>
        <v>0</v>
      </c>
      <c r="BH2820" s="254" t="str">
        <f>IF(AX2820="","",IF(P2820&lt;&gt;"","",IF(BG2820="CS","OK",IF(VLOOKUP(E2820,カレンダマスタ!$A$5:$D$381,4,FALSE)&gt;0,"",IF(OR(AX2820*24&gt;10.84,AZ2820*24&lt;14.5)=TRUE,"×","OK")))))</f>
        <v/>
      </c>
    </row>
    <row r="2821" spans="2:60">
      <c r="B2821" s="111"/>
      <c r="C2821" s="388" t="str">
        <f>IF(STEP!C2821&lt;&gt;"",STEP!C2821,"")</f>
        <v/>
      </c>
      <c r="D2821" s="389" t="str">
        <f>IF(STEP!D2821&lt;&gt;"",STEP!D2821,"")</f>
        <v/>
      </c>
      <c r="E2821" s="390" t="str">
        <f>IF(STEP!E2821&lt;&gt;"",STEP!E2821,"")</f>
        <v/>
      </c>
      <c r="F2821" s="259"/>
      <c r="G2821" s="266"/>
      <c r="H2821" s="260"/>
      <c r="I2821" s="260"/>
      <c r="J2821" s="260"/>
      <c r="K2821" s="260"/>
      <c r="L2821" s="260"/>
      <c r="M2821" s="260"/>
      <c r="N2821" s="260"/>
      <c r="O2821" s="260"/>
      <c r="P2821" s="260"/>
      <c r="Q2821" s="260"/>
      <c r="R2821" s="260"/>
      <c r="S2821" s="260"/>
      <c r="T2821" s="260"/>
      <c r="U2821" s="260"/>
      <c r="V2821" s="260"/>
      <c r="W2821" s="260"/>
      <c r="X2821" s="260"/>
      <c r="Y2821" s="260"/>
      <c r="Z2821" s="260"/>
      <c r="AA2821" s="260"/>
      <c r="AB2821" s="260"/>
      <c r="AC2821" s="260"/>
      <c r="AD2821" s="260"/>
      <c r="AE2821" s="261"/>
      <c r="AF2821" s="261"/>
      <c r="AG2821" s="261"/>
      <c r="AH2821" s="261"/>
      <c r="AI2821" s="261"/>
      <c r="AJ2821" s="261"/>
      <c r="AK2821" s="261"/>
      <c r="AL2821" s="261"/>
      <c r="AM2821" s="261"/>
      <c r="AN2821" s="261"/>
      <c r="AO2821" s="260"/>
      <c r="AP2821" s="260"/>
      <c r="AQ2821" s="260"/>
      <c r="AR2821" s="260"/>
      <c r="AS2821" s="260"/>
      <c r="AT2821" s="260"/>
      <c r="AU2821" s="260"/>
      <c r="AW2821" s="284" t="str">
        <f t="shared" si="339"/>
        <v/>
      </c>
      <c r="AX2821" s="284" t="str">
        <f t="shared" si="340"/>
        <v/>
      </c>
      <c r="AY2821" s="284" t="str">
        <f t="shared" si="341"/>
        <v/>
      </c>
      <c r="AZ2821" s="284" t="str">
        <f t="shared" si="342"/>
        <v/>
      </c>
      <c r="BA2821" s="284" t="str">
        <f t="shared" si="343"/>
        <v/>
      </c>
      <c r="BD2821" s="260" t="str">
        <f>IF(W2821="","",IF(F2821="休日",AW2821,IF(F2821="法休",AW2821,VLOOKUP(F2821,カレンダマスタ!$Q$56:$R$69,2,FALSE))))</f>
        <v/>
      </c>
      <c r="BG2821" s="260">
        <f t="shared" si="338"/>
        <v>0</v>
      </c>
      <c r="BH2821" s="260" t="str">
        <f>IF(AX2821="","",IF(P2821&lt;&gt;"","",IF(BG2821="CS","OK",IF(VLOOKUP(E2821,カレンダマスタ!$A$5:$D$381,4,FALSE)&gt;0,"",IF(OR(AX2821*24&gt;10.84,AZ2821*24&lt;14.5)=TRUE,"×","OK")))))</f>
        <v/>
      </c>
    </row>
    <row r="2822" spans="2:60">
      <c r="B2822" s="111"/>
      <c r="C2822" s="391" t="str">
        <f>IF(STEP!C2822&lt;&gt;"",STEP!C2822,"")</f>
        <v/>
      </c>
      <c r="D2822" s="392" t="str">
        <f>IF(STEP!D2822&lt;&gt;"",STEP!D2822,"")</f>
        <v/>
      </c>
      <c r="E2822" s="393" t="str">
        <f>IF(STEP!E2822&lt;&gt;"",STEP!E2822,"")</f>
        <v/>
      </c>
      <c r="F2822" s="263"/>
      <c r="G2822" s="267"/>
      <c r="H2822" s="264"/>
      <c r="I2822" s="264"/>
      <c r="J2822" s="264"/>
      <c r="K2822" s="264"/>
      <c r="L2822" s="264"/>
      <c r="M2822" s="264"/>
      <c r="N2822" s="264"/>
      <c r="O2822" s="264"/>
      <c r="P2822" s="264"/>
      <c r="Q2822" s="264"/>
      <c r="R2822" s="264"/>
      <c r="S2822" s="264"/>
      <c r="T2822" s="264"/>
      <c r="U2822" s="264"/>
      <c r="V2822" s="264"/>
      <c r="W2822" s="264"/>
      <c r="X2822" s="264"/>
      <c r="Y2822" s="264"/>
      <c r="Z2822" s="264"/>
      <c r="AA2822" s="264"/>
      <c r="AB2822" s="264"/>
      <c r="AC2822" s="264"/>
      <c r="AD2822" s="264"/>
      <c r="AE2822" s="265"/>
      <c r="AF2822" s="265"/>
      <c r="AG2822" s="265"/>
      <c r="AH2822" s="265"/>
      <c r="AI2822" s="265"/>
      <c r="AJ2822" s="265"/>
      <c r="AK2822" s="265"/>
      <c r="AL2822" s="265"/>
      <c r="AM2822" s="265"/>
      <c r="AN2822" s="265"/>
      <c r="AO2822" s="264"/>
      <c r="AP2822" s="264"/>
      <c r="AQ2822" s="264"/>
      <c r="AR2822" s="264"/>
      <c r="AS2822" s="264"/>
      <c r="AT2822" s="264"/>
      <c r="AU2822" s="264"/>
      <c r="AW2822" s="285" t="str">
        <f t="shared" si="339"/>
        <v/>
      </c>
      <c r="AX2822" s="285" t="str">
        <f t="shared" si="340"/>
        <v/>
      </c>
      <c r="AY2822" s="285" t="str">
        <f t="shared" si="341"/>
        <v/>
      </c>
      <c r="AZ2822" s="285" t="str">
        <f t="shared" si="342"/>
        <v/>
      </c>
      <c r="BA2822" s="285" t="str">
        <f t="shared" si="343"/>
        <v/>
      </c>
      <c r="BD2822" s="264" t="str">
        <f>IF(W2822="","",IF(F2822="休日",AW2822,IF(F2822="法休",AW2822,VLOOKUP(F2822,カレンダマスタ!$Q$56:$R$69,2,FALSE))))</f>
        <v/>
      </c>
      <c r="BG2822" s="264">
        <f t="shared" si="338"/>
        <v>0</v>
      </c>
      <c r="BH2822" s="264" t="str">
        <f>IF(AX2822="","",IF(P2822&lt;&gt;"","",IF(BG2822="CS","OK",IF(VLOOKUP(E2822,カレンダマスタ!$A$5:$D$381,4,FALSE)&gt;0,"",IF(OR(AX2822*24&gt;10.84,AZ2822*24&lt;14.5)=TRUE,"×","OK")))))</f>
        <v/>
      </c>
    </row>
    <row r="2823" spans="2:60">
      <c r="B2823" s="111"/>
      <c r="C2823" s="385" t="str">
        <f>IF(STEP!C2823&lt;&gt;"",STEP!C2823,"")</f>
        <v/>
      </c>
      <c r="D2823" s="386" t="str">
        <f>IF(STEP!D2823&lt;&gt;"",STEP!D2823,"")</f>
        <v/>
      </c>
      <c r="E2823" s="387" t="str">
        <f>IF(STEP!E2823&lt;&gt;"",STEP!E2823,"")</f>
        <v/>
      </c>
      <c r="F2823" s="253"/>
      <c r="G2823" s="252"/>
      <c r="H2823" s="254"/>
      <c r="I2823" s="254"/>
      <c r="J2823" s="254"/>
      <c r="K2823" s="254"/>
      <c r="L2823" s="254"/>
      <c r="M2823" s="254"/>
      <c r="N2823" s="254"/>
      <c r="O2823" s="254"/>
      <c r="P2823" s="254"/>
      <c r="Q2823" s="254"/>
      <c r="R2823" s="254"/>
      <c r="S2823" s="254"/>
      <c r="T2823" s="254"/>
      <c r="U2823" s="254"/>
      <c r="V2823" s="254"/>
      <c r="W2823" s="254"/>
      <c r="X2823" s="254"/>
      <c r="Y2823" s="254"/>
      <c r="Z2823" s="254"/>
      <c r="AA2823" s="254"/>
      <c r="AB2823" s="254"/>
      <c r="AC2823" s="254"/>
      <c r="AD2823" s="254"/>
      <c r="AE2823" s="255"/>
      <c r="AF2823" s="255"/>
      <c r="AG2823" s="255"/>
      <c r="AH2823" s="255"/>
      <c r="AI2823" s="255"/>
      <c r="AJ2823" s="255"/>
      <c r="AK2823" s="255"/>
      <c r="AL2823" s="255"/>
      <c r="AM2823" s="255"/>
      <c r="AN2823" s="255"/>
      <c r="AO2823" s="254"/>
      <c r="AP2823" s="254"/>
      <c r="AQ2823" s="254"/>
      <c r="AR2823" s="254"/>
      <c r="AS2823" s="254"/>
      <c r="AT2823" s="254"/>
      <c r="AU2823" s="254"/>
      <c r="AW2823" s="283" t="str">
        <f t="shared" si="339"/>
        <v/>
      </c>
      <c r="AX2823" s="283" t="str">
        <f t="shared" si="340"/>
        <v/>
      </c>
      <c r="AY2823" s="283" t="str">
        <f t="shared" si="341"/>
        <v/>
      </c>
      <c r="AZ2823" s="283" t="str">
        <f t="shared" si="342"/>
        <v/>
      </c>
      <c r="BA2823" s="283" t="str">
        <f t="shared" si="343"/>
        <v/>
      </c>
      <c r="BD2823" s="254" t="str">
        <f>IF(W2823="","",IF(F2823="休日",AW2823,IF(F2823="法休",AW2823,VLOOKUP(F2823,カレンダマスタ!$Q$56:$R$69,2,FALSE))))</f>
        <v/>
      </c>
      <c r="BG2823" s="503">
        <f t="shared" si="338"/>
        <v>0</v>
      </c>
      <c r="BH2823" s="503" t="str">
        <f>IF(AX2823="","",IF(P2823&lt;&gt;"","",IF(BG2823="CS","OK",IF(VLOOKUP(E2823,カレンダマスタ!$A$5:$D$381,4,FALSE)&gt;0,"",IF(OR(AX2823*24&gt;10.84,AZ2823*24&lt;14.5)=TRUE,"×","OK")))))</f>
        <v/>
      </c>
    </row>
    <row r="2824" spans="2:60">
      <c r="B2824" s="111"/>
      <c r="C2824" s="385" t="str">
        <f>IF(STEP!C2824&lt;&gt;"",STEP!C2824,"")</f>
        <v/>
      </c>
      <c r="D2824" s="386" t="str">
        <f>IF(STEP!D2824&lt;&gt;"",STEP!D2824,"")</f>
        <v/>
      </c>
      <c r="E2824" s="387" t="str">
        <f>IF(STEP!E2824&lt;&gt;"",STEP!E2824,"")</f>
        <v/>
      </c>
      <c r="F2824" s="253"/>
      <c r="G2824" s="252"/>
      <c r="H2824" s="254"/>
      <c r="I2824" s="254"/>
      <c r="J2824" s="254"/>
      <c r="K2824" s="254"/>
      <c r="L2824" s="254"/>
      <c r="M2824" s="254"/>
      <c r="N2824" s="254"/>
      <c r="O2824" s="254"/>
      <c r="P2824" s="254"/>
      <c r="Q2824" s="254"/>
      <c r="R2824" s="254"/>
      <c r="S2824" s="254"/>
      <c r="T2824" s="254"/>
      <c r="U2824" s="254"/>
      <c r="V2824" s="254"/>
      <c r="W2824" s="254"/>
      <c r="X2824" s="254"/>
      <c r="Y2824" s="254"/>
      <c r="Z2824" s="254"/>
      <c r="AA2824" s="254"/>
      <c r="AB2824" s="254"/>
      <c r="AC2824" s="254"/>
      <c r="AD2824" s="254"/>
      <c r="AE2824" s="255"/>
      <c r="AF2824" s="255"/>
      <c r="AG2824" s="255"/>
      <c r="AH2824" s="255"/>
      <c r="AI2824" s="255"/>
      <c r="AJ2824" s="255"/>
      <c r="AK2824" s="255"/>
      <c r="AL2824" s="255"/>
      <c r="AM2824" s="255"/>
      <c r="AN2824" s="255"/>
      <c r="AO2824" s="254"/>
      <c r="AP2824" s="254"/>
      <c r="AQ2824" s="254"/>
      <c r="AR2824" s="254"/>
      <c r="AS2824" s="254"/>
      <c r="AT2824" s="254"/>
      <c r="AU2824" s="254"/>
      <c r="AW2824" s="283" t="str">
        <f t="shared" si="339"/>
        <v/>
      </c>
      <c r="AX2824" s="283" t="str">
        <f t="shared" si="340"/>
        <v/>
      </c>
      <c r="AY2824" s="283" t="str">
        <f t="shared" si="341"/>
        <v/>
      </c>
      <c r="AZ2824" s="283" t="str">
        <f t="shared" si="342"/>
        <v/>
      </c>
      <c r="BA2824" s="283" t="str">
        <f t="shared" si="343"/>
        <v/>
      </c>
      <c r="BD2824" s="254" t="str">
        <f>IF(W2824="","",IF(F2824="休日",AW2824,IF(F2824="法休",AW2824,VLOOKUP(F2824,カレンダマスタ!$Q$56:$R$69,2,FALSE))))</f>
        <v/>
      </c>
      <c r="BG2824" s="254">
        <f t="shared" si="338"/>
        <v>0</v>
      </c>
      <c r="BH2824" s="254" t="str">
        <f>IF(AX2824="","",IF(P2824&lt;&gt;"","",IF(BG2824="CS","OK",IF(VLOOKUP(E2824,カレンダマスタ!$A$5:$D$381,4,FALSE)&gt;0,"",IF(OR(AX2824*24&gt;10.84,AZ2824*24&lt;14.5)=TRUE,"×","OK")))))</f>
        <v/>
      </c>
    </row>
    <row r="2825" spans="2:60">
      <c r="B2825" s="111"/>
      <c r="C2825" s="385" t="str">
        <f>IF(STEP!C2825&lt;&gt;"",STEP!C2825,"")</f>
        <v/>
      </c>
      <c r="D2825" s="386" t="str">
        <f>IF(STEP!D2825&lt;&gt;"",STEP!D2825,"")</f>
        <v/>
      </c>
      <c r="E2825" s="387" t="str">
        <f>IF(STEP!E2825&lt;&gt;"",STEP!E2825,"")</f>
        <v/>
      </c>
      <c r="F2825" s="253"/>
      <c r="G2825" s="252"/>
      <c r="H2825" s="254"/>
      <c r="I2825" s="254"/>
      <c r="J2825" s="254"/>
      <c r="K2825" s="254"/>
      <c r="L2825" s="254"/>
      <c r="M2825" s="254"/>
      <c r="N2825" s="254"/>
      <c r="O2825" s="254"/>
      <c r="P2825" s="254"/>
      <c r="Q2825" s="254"/>
      <c r="R2825" s="254"/>
      <c r="S2825" s="254"/>
      <c r="T2825" s="254"/>
      <c r="U2825" s="254"/>
      <c r="V2825" s="254"/>
      <c r="W2825" s="254"/>
      <c r="X2825" s="254"/>
      <c r="Y2825" s="254"/>
      <c r="Z2825" s="254"/>
      <c r="AA2825" s="254"/>
      <c r="AB2825" s="254"/>
      <c r="AC2825" s="254"/>
      <c r="AD2825" s="254"/>
      <c r="AE2825" s="255"/>
      <c r="AF2825" s="255"/>
      <c r="AG2825" s="255"/>
      <c r="AH2825" s="255"/>
      <c r="AI2825" s="255"/>
      <c r="AJ2825" s="255"/>
      <c r="AK2825" s="255"/>
      <c r="AL2825" s="255"/>
      <c r="AM2825" s="255"/>
      <c r="AN2825" s="255"/>
      <c r="AO2825" s="254"/>
      <c r="AP2825" s="254"/>
      <c r="AQ2825" s="254"/>
      <c r="AR2825" s="254"/>
      <c r="AS2825" s="254"/>
      <c r="AT2825" s="254"/>
      <c r="AU2825" s="254"/>
      <c r="AW2825" s="283" t="str">
        <f t="shared" si="339"/>
        <v/>
      </c>
      <c r="AX2825" s="283" t="str">
        <f t="shared" si="340"/>
        <v/>
      </c>
      <c r="AY2825" s="283" t="str">
        <f t="shared" si="341"/>
        <v/>
      </c>
      <c r="AZ2825" s="283" t="str">
        <f t="shared" si="342"/>
        <v/>
      </c>
      <c r="BA2825" s="283" t="str">
        <f t="shared" si="343"/>
        <v/>
      </c>
      <c r="BD2825" s="254" t="str">
        <f>IF(W2825="","",IF(F2825="休日",AW2825,IF(F2825="法休",AW2825,VLOOKUP(F2825,カレンダマスタ!$Q$56:$R$69,2,FALSE))))</f>
        <v/>
      </c>
      <c r="BG2825" s="254">
        <f t="shared" si="338"/>
        <v>0</v>
      </c>
      <c r="BH2825" s="254" t="str">
        <f>IF(AX2825="","",IF(P2825&lt;&gt;"","",IF(BG2825="CS","OK",IF(VLOOKUP(E2825,カレンダマスタ!$A$5:$D$381,4,FALSE)&gt;0,"",IF(OR(AX2825*24&gt;10.84,AZ2825*24&lt;14.5)=TRUE,"×","OK")))))</f>
        <v/>
      </c>
    </row>
    <row r="2826" spans="2:60">
      <c r="B2826" s="111"/>
      <c r="C2826" s="385" t="str">
        <f>IF(STEP!C2826&lt;&gt;"",STEP!C2826,"")</f>
        <v/>
      </c>
      <c r="D2826" s="386" t="str">
        <f>IF(STEP!D2826&lt;&gt;"",STEP!D2826,"")</f>
        <v/>
      </c>
      <c r="E2826" s="387" t="str">
        <f>IF(STEP!E2826&lt;&gt;"",STEP!E2826,"")</f>
        <v/>
      </c>
      <c r="F2826" s="256"/>
      <c r="G2826" s="257"/>
      <c r="H2826" s="254"/>
      <c r="I2826" s="254"/>
      <c r="J2826" s="254"/>
      <c r="K2826" s="254"/>
      <c r="L2826" s="254"/>
      <c r="M2826" s="254"/>
      <c r="N2826" s="254"/>
      <c r="O2826" s="254"/>
      <c r="P2826" s="254"/>
      <c r="Q2826" s="254"/>
      <c r="R2826" s="254"/>
      <c r="S2826" s="254"/>
      <c r="T2826" s="254"/>
      <c r="U2826" s="254"/>
      <c r="V2826" s="254"/>
      <c r="W2826" s="254"/>
      <c r="X2826" s="254"/>
      <c r="Y2826" s="254"/>
      <c r="Z2826" s="254"/>
      <c r="AA2826" s="254"/>
      <c r="AB2826" s="254"/>
      <c r="AC2826" s="254"/>
      <c r="AD2826" s="254"/>
      <c r="AE2826" s="255"/>
      <c r="AF2826" s="255"/>
      <c r="AG2826" s="255"/>
      <c r="AH2826" s="255"/>
      <c r="AI2826" s="255"/>
      <c r="AJ2826" s="255"/>
      <c r="AK2826" s="255"/>
      <c r="AL2826" s="255"/>
      <c r="AM2826" s="255"/>
      <c r="AN2826" s="255"/>
      <c r="AO2826" s="254"/>
      <c r="AP2826" s="254"/>
      <c r="AQ2826" s="254"/>
      <c r="AR2826" s="254"/>
      <c r="AS2826" s="254"/>
      <c r="AT2826" s="254"/>
      <c r="AU2826" s="254"/>
      <c r="AW2826" s="283" t="str">
        <f t="shared" si="339"/>
        <v/>
      </c>
      <c r="AX2826" s="283" t="str">
        <f t="shared" si="340"/>
        <v/>
      </c>
      <c r="AY2826" s="283" t="str">
        <f t="shared" si="341"/>
        <v/>
      </c>
      <c r="AZ2826" s="283" t="str">
        <f t="shared" si="342"/>
        <v/>
      </c>
      <c r="BA2826" s="283" t="str">
        <f t="shared" si="343"/>
        <v/>
      </c>
      <c r="BD2826" s="254" t="str">
        <f>IF(W2826="","",IF(F2826="休日",AW2826,IF(F2826="法休",AW2826,VLOOKUP(F2826,カレンダマスタ!$Q$56:$R$69,2,FALSE))))</f>
        <v/>
      </c>
      <c r="BG2826" s="254">
        <f t="shared" si="338"/>
        <v>0</v>
      </c>
      <c r="BH2826" s="254" t="str">
        <f>IF(AX2826="","",IF(P2826&lt;&gt;"","",IF(BG2826="CS","OK",IF(VLOOKUP(E2826,カレンダマスタ!$A$5:$D$381,4,FALSE)&gt;0,"",IF(OR(AX2826*24&gt;10.84,AZ2826*24&lt;14.5)=TRUE,"×","OK")))))</f>
        <v/>
      </c>
    </row>
    <row r="2827" spans="2:60">
      <c r="B2827" s="111"/>
      <c r="C2827" s="385" t="str">
        <f>IF(STEP!C2827&lt;&gt;"",STEP!C2827,"")</f>
        <v/>
      </c>
      <c r="D2827" s="386" t="str">
        <f>IF(STEP!D2827&lt;&gt;"",STEP!D2827,"")</f>
        <v/>
      </c>
      <c r="E2827" s="387" t="str">
        <f>IF(STEP!E2827&lt;&gt;"",STEP!E2827,"")</f>
        <v/>
      </c>
      <c r="F2827" s="256"/>
      <c r="G2827" s="257"/>
      <c r="H2827" s="254"/>
      <c r="I2827" s="254"/>
      <c r="J2827" s="254"/>
      <c r="K2827" s="254"/>
      <c r="L2827" s="254"/>
      <c r="M2827" s="254"/>
      <c r="N2827" s="254"/>
      <c r="O2827" s="254"/>
      <c r="P2827" s="254"/>
      <c r="Q2827" s="254"/>
      <c r="R2827" s="254"/>
      <c r="S2827" s="254"/>
      <c r="T2827" s="254"/>
      <c r="U2827" s="254"/>
      <c r="V2827" s="254"/>
      <c r="W2827" s="254"/>
      <c r="X2827" s="254"/>
      <c r="Y2827" s="254"/>
      <c r="Z2827" s="254"/>
      <c r="AA2827" s="254"/>
      <c r="AB2827" s="254"/>
      <c r="AC2827" s="254"/>
      <c r="AD2827" s="254"/>
      <c r="AE2827" s="255"/>
      <c r="AF2827" s="255"/>
      <c r="AG2827" s="255"/>
      <c r="AH2827" s="255"/>
      <c r="AI2827" s="255"/>
      <c r="AJ2827" s="255"/>
      <c r="AK2827" s="255"/>
      <c r="AL2827" s="255"/>
      <c r="AM2827" s="255"/>
      <c r="AN2827" s="255"/>
      <c r="AO2827" s="254"/>
      <c r="AP2827" s="254"/>
      <c r="AQ2827" s="254"/>
      <c r="AR2827" s="254"/>
      <c r="AS2827" s="254"/>
      <c r="AT2827" s="254"/>
      <c r="AU2827" s="254"/>
      <c r="AW2827" s="283" t="str">
        <f t="shared" si="339"/>
        <v/>
      </c>
      <c r="AX2827" s="283" t="str">
        <f t="shared" si="340"/>
        <v/>
      </c>
      <c r="AY2827" s="283" t="str">
        <f t="shared" si="341"/>
        <v/>
      </c>
      <c r="AZ2827" s="283" t="str">
        <f t="shared" si="342"/>
        <v/>
      </c>
      <c r="BA2827" s="283" t="str">
        <f t="shared" si="343"/>
        <v/>
      </c>
      <c r="BD2827" s="254" t="str">
        <f>IF(W2827="","",IF(F2827="休日",AW2827,IF(F2827="法休",AW2827,VLOOKUP(F2827,カレンダマスタ!$Q$56:$R$69,2,FALSE))))</f>
        <v/>
      </c>
      <c r="BG2827" s="254">
        <f t="shared" si="338"/>
        <v>0</v>
      </c>
      <c r="BH2827" s="254" t="str">
        <f>IF(AX2827="","",IF(P2827&lt;&gt;"","",IF(BG2827="CS","OK",IF(VLOOKUP(E2827,カレンダマスタ!$A$5:$D$381,4,FALSE)&gt;0,"",IF(OR(AX2827*24&gt;10.84,AZ2827*24&lt;14.5)=TRUE,"×","OK")))))</f>
        <v/>
      </c>
    </row>
    <row r="2828" spans="2:60">
      <c r="B2828" s="111"/>
      <c r="C2828" s="388" t="str">
        <f>IF(STEP!C2828&lt;&gt;"",STEP!C2828,"")</f>
        <v/>
      </c>
      <c r="D2828" s="389" t="str">
        <f>IF(STEP!D2828&lt;&gt;"",STEP!D2828,"")</f>
        <v/>
      </c>
      <c r="E2828" s="390" t="str">
        <f>IF(STEP!E2828&lt;&gt;"",STEP!E2828,"")</f>
        <v/>
      </c>
      <c r="F2828" s="259"/>
      <c r="G2828" s="266"/>
      <c r="H2828" s="260"/>
      <c r="I2828" s="260"/>
      <c r="J2828" s="260"/>
      <c r="K2828" s="260"/>
      <c r="L2828" s="260"/>
      <c r="M2828" s="260"/>
      <c r="N2828" s="260"/>
      <c r="O2828" s="260"/>
      <c r="P2828" s="260"/>
      <c r="Q2828" s="260"/>
      <c r="R2828" s="260"/>
      <c r="S2828" s="260"/>
      <c r="T2828" s="260"/>
      <c r="U2828" s="260"/>
      <c r="V2828" s="260"/>
      <c r="W2828" s="260"/>
      <c r="X2828" s="260"/>
      <c r="Y2828" s="260"/>
      <c r="Z2828" s="260"/>
      <c r="AA2828" s="260"/>
      <c r="AB2828" s="260"/>
      <c r="AC2828" s="260"/>
      <c r="AD2828" s="260"/>
      <c r="AE2828" s="261"/>
      <c r="AF2828" s="261"/>
      <c r="AG2828" s="261"/>
      <c r="AH2828" s="261"/>
      <c r="AI2828" s="261"/>
      <c r="AJ2828" s="261"/>
      <c r="AK2828" s="261"/>
      <c r="AL2828" s="261"/>
      <c r="AM2828" s="261"/>
      <c r="AN2828" s="261"/>
      <c r="AO2828" s="260"/>
      <c r="AP2828" s="260"/>
      <c r="AQ2828" s="260"/>
      <c r="AR2828" s="260"/>
      <c r="AS2828" s="260"/>
      <c r="AT2828" s="260"/>
      <c r="AU2828" s="260"/>
      <c r="AW2828" s="284" t="str">
        <f t="shared" si="339"/>
        <v/>
      </c>
      <c r="AX2828" s="284" t="str">
        <f t="shared" si="340"/>
        <v/>
      </c>
      <c r="AY2828" s="284" t="str">
        <f t="shared" si="341"/>
        <v/>
      </c>
      <c r="AZ2828" s="284" t="str">
        <f t="shared" si="342"/>
        <v/>
      </c>
      <c r="BA2828" s="284" t="str">
        <f t="shared" si="343"/>
        <v/>
      </c>
      <c r="BD2828" s="260" t="str">
        <f>IF(W2828="","",IF(F2828="休日",AW2828,IF(F2828="法休",AW2828,VLOOKUP(F2828,カレンダマスタ!$Q$56:$R$69,2,FALSE))))</f>
        <v/>
      </c>
      <c r="BG2828" s="260">
        <f t="shared" si="338"/>
        <v>0</v>
      </c>
      <c r="BH2828" s="260" t="str">
        <f>IF(AX2828="","",IF(P2828&lt;&gt;"","",IF(BG2828="CS","OK",IF(VLOOKUP(E2828,カレンダマスタ!$A$5:$D$381,4,FALSE)&gt;0,"",IF(OR(AX2828*24&gt;10.84,AZ2828*24&lt;14.5)=TRUE,"×","OK")))))</f>
        <v/>
      </c>
    </row>
    <row r="2829" spans="2:60">
      <c r="B2829" s="111"/>
      <c r="C2829" s="394" t="str">
        <f>IF(STEP!C2829&lt;&gt;"",STEP!C2829,"")</f>
        <v/>
      </c>
      <c r="D2829" s="395" t="str">
        <f>IF(STEP!D2829&lt;&gt;"",STEP!D2829,"")</f>
        <v/>
      </c>
      <c r="E2829" s="396" t="str">
        <f>IF(STEP!E2829&lt;&gt;"",STEP!E2829,"")</f>
        <v/>
      </c>
      <c r="F2829" s="269"/>
      <c r="G2829" s="268"/>
      <c r="H2829" s="270"/>
      <c r="I2829" s="270"/>
      <c r="J2829" s="270"/>
      <c r="K2829" s="270"/>
      <c r="L2829" s="270"/>
      <c r="M2829" s="270"/>
      <c r="N2829" s="270"/>
      <c r="O2829" s="270"/>
      <c r="P2829" s="270"/>
      <c r="Q2829" s="270"/>
      <c r="R2829" s="270"/>
      <c r="S2829" s="270"/>
      <c r="T2829" s="270"/>
      <c r="U2829" s="270"/>
      <c r="V2829" s="270"/>
      <c r="W2829" s="270"/>
      <c r="X2829" s="270"/>
      <c r="Y2829" s="270"/>
      <c r="Z2829" s="270"/>
      <c r="AA2829" s="270"/>
      <c r="AB2829" s="270"/>
      <c r="AC2829" s="270"/>
      <c r="AD2829" s="270"/>
      <c r="AE2829" s="271"/>
      <c r="AF2829" s="271"/>
      <c r="AG2829" s="271"/>
      <c r="AH2829" s="271"/>
      <c r="AI2829" s="271"/>
      <c r="AJ2829" s="271"/>
      <c r="AK2829" s="271"/>
      <c r="AL2829" s="271"/>
      <c r="AM2829" s="271"/>
      <c r="AN2829" s="271"/>
      <c r="AO2829" s="270"/>
      <c r="AP2829" s="270"/>
      <c r="AQ2829" s="270"/>
      <c r="AR2829" s="270"/>
      <c r="AS2829" s="270"/>
      <c r="AT2829" s="270"/>
      <c r="AU2829" s="270"/>
      <c r="AW2829" s="282" t="str">
        <f t="shared" si="339"/>
        <v/>
      </c>
      <c r="AX2829" s="282" t="str">
        <f t="shared" si="340"/>
        <v/>
      </c>
      <c r="AY2829" s="282" t="str">
        <f t="shared" si="341"/>
        <v/>
      </c>
      <c r="AZ2829" s="282" t="str">
        <f t="shared" si="342"/>
        <v/>
      </c>
      <c r="BA2829" s="282" t="str">
        <f t="shared" si="343"/>
        <v/>
      </c>
      <c r="BD2829" s="270" t="str">
        <f>IF(W2829="","",IF(F2829="休日",AW2829,IF(F2829="法休",AW2829,VLOOKUP(F2829,カレンダマスタ!$Q$56:$R$69,2,FALSE))))</f>
        <v/>
      </c>
      <c r="BG2829" s="270">
        <f t="shared" si="338"/>
        <v>0</v>
      </c>
      <c r="BH2829" s="270" t="str">
        <f>IF(AX2829="","",IF(P2829&lt;&gt;"","",IF(BG2829="CS","OK",IF(VLOOKUP(E2829,カレンダマスタ!$A$5:$D$381,4,FALSE)&gt;0,"",IF(OR(AX2829*24&gt;10.84,AZ2829*24&lt;14.5)=TRUE,"×","OK")))))</f>
        <v/>
      </c>
    </row>
    <row r="2830" spans="2:60">
      <c r="B2830" s="111"/>
      <c r="C2830" s="385" t="str">
        <f>IF(STEP!C2830&lt;&gt;"",STEP!C2830,"")</f>
        <v/>
      </c>
      <c r="D2830" s="386" t="str">
        <f>IF(STEP!D2830&lt;&gt;"",STEP!D2830,"")</f>
        <v/>
      </c>
      <c r="E2830" s="387" t="str">
        <f>IF(STEP!E2830&lt;&gt;"",STEP!E2830,"")</f>
        <v/>
      </c>
      <c r="F2830" s="253"/>
      <c r="G2830" s="252"/>
      <c r="H2830" s="254"/>
      <c r="I2830" s="254"/>
      <c r="J2830" s="254"/>
      <c r="K2830" s="254"/>
      <c r="L2830" s="254"/>
      <c r="M2830" s="254"/>
      <c r="N2830" s="254"/>
      <c r="O2830" s="254"/>
      <c r="P2830" s="254"/>
      <c r="Q2830" s="254"/>
      <c r="R2830" s="254"/>
      <c r="S2830" s="254"/>
      <c r="T2830" s="254"/>
      <c r="U2830" s="254"/>
      <c r="V2830" s="254"/>
      <c r="W2830" s="254"/>
      <c r="X2830" s="254"/>
      <c r="Y2830" s="254"/>
      <c r="Z2830" s="254"/>
      <c r="AA2830" s="254"/>
      <c r="AB2830" s="254"/>
      <c r="AC2830" s="254"/>
      <c r="AD2830" s="254"/>
      <c r="AE2830" s="255"/>
      <c r="AF2830" s="255"/>
      <c r="AG2830" s="255"/>
      <c r="AH2830" s="255"/>
      <c r="AI2830" s="255"/>
      <c r="AJ2830" s="255"/>
      <c r="AK2830" s="255"/>
      <c r="AL2830" s="255"/>
      <c r="AM2830" s="255"/>
      <c r="AN2830" s="255"/>
      <c r="AO2830" s="254"/>
      <c r="AP2830" s="254"/>
      <c r="AQ2830" s="254"/>
      <c r="AR2830" s="254"/>
      <c r="AS2830" s="254"/>
      <c r="AT2830" s="254"/>
      <c r="AU2830" s="254"/>
      <c r="AW2830" s="283" t="str">
        <f t="shared" si="339"/>
        <v/>
      </c>
      <c r="AX2830" s="283" t="str">
        <f t="shared" si="340"/>
        <v/>
      </c>
      <c r="AY2830" s="283" t="str">
        <f t="shared" si="341"/>
        <v/>
      </c>
      <c r="AZ2830" s="283" t="str">
        <f t="shared" si="342"/>
        <v/>
      </c>
      <c r="BA2830" s="283" t="str">
        <f t="shared" si="343"/>
        <v/>
      </c>
      <c r="BD2830" s="254" t="str">
        <f>IF(W2830="","",IF(F2830="休日",AW2830,IF(F2830="法休",AW2830,VLOOKUP(F2830,カレンダマスタ!$Q$56:$R$69,2,FALSE))))</f>
        <v/>
      </c>
      <c r="BG2830" s="254">
        <f t="shared" si="338"/>
        <v>0</v>
      </c>
      <c r="BH2830" s="254" t="str">
        <f>IF(AX2830="","",IF(P2830&lt;&gt;"","",IF(BG2830="CS","OK",IF(VLOOKUP(E2830,カレンダマスタ!$A$5:$D$381,4,FALSE)&gt;0,"",IF(OR(AX2830*24&gt;10.84,AZ2830*24&lt;14.5)=TRUE,"×","OK")))))</f>
        <v/>
      </c>
    </row>
    <row r="2831" spans="2:60">
      <c r="B2831" s="111"/>
      <c r="C2831" s="397" t="str">
        <f>IF(STEP!C2831&lt;&gt;"",STEP!C2831,"")</f>
        <v/>
      </c>
      <c r="D2831" s="398" t="str">
        <f>IF(STEP!D2831&lt;&gt;"",STEP!D2831,"")</f>
        <v/>
      </c>
      <c r="E2831" s="399" t="str">
        <f>IF(STEP!E2831&lt;&gt;"",STEP!E2831,"")</f>
        <v/>
      </c>
      <c r="F2831" s="273"/>
      <c r="G2831" s="272"/>
      <c r="H2831" s="274"/>
      <c r="I2831" s="274"/>
      <c r="J2831" s="274"/>
      <c r="K2831" s="274"/>
      <c r="L2831" s="274"/>
      <c r="M2831" s="274"/>
      <c r="N2831" s="274"/>
      <c r="O2831" s="274"/>
      <c r="P2831" s="274"/>
      <c r="Q2831" s="274"/>
      <c r="R2831" s="274"/>
      <c r="S2831" s="274"/>
      <c r="T2831" s="274"/>
      <c r="U2831" s="274"/>
      <c r="V2831" s="274"/>
      <c r="W2831" s="274"/>
      <c r="X2831" s="274"/>
      <c r="Y2831" s="274"/>
      <c r="Z2831" s="274"/>
      <c r="AA2831" s="274"/>
      <c r="AB2831" s="274"/>
      <c r="AC2831" s="274"/>
      <c r="AD2831" s="274"/>
      <c r="AE2831" s="275"/>
      <c r="AF2831" s="275"/>
      <c r="AG2831" s="275"/>
      <c r="AH2831" s="275"/>
      <c r="AI2831" s="275"/>
      <c r="AJ2831" s="275"/>
      <c r="AK2831" s="275"/>
      <c r="AL2831" s="275"/>
      <c r="AM2831" s="275"/>
      <c r="AN2831" s="275"/>
      <c r="AO2831" s="274"/>
      <c r="AP2831" s="274"/>
      <c r="AQ2831" s="274"/>
      <c r="AR2831" s="274"/>
      <c r="AS2831" s="274"/>
      <c r="AT2831" s="274"/>
      <c r="AU2831" s="274"/>
      <c r="AW2831" s="286" t="str">
        <f t="shared" si="339"/>
        <v/>
      </c>
      <c r="AX2831" s="286" t="str">
        <f t="shared" si="340"/>
        <v/>
      </c>
      <c r="AY2831" s="286" t="str">
        <f t="shared" si="341"/>
        <v/>
      </c>
      <c r="AZ2831" s="286" t="str">
        <f t="shared" si="342"/>
        <v/>
      </c>
      <c r="BA2831" s="286" t="str">
        <f t="shared" si="343"/>
        <v/>
      </c>
      <c r="BD2831" s="274" t="str">
        <f>IF(W2831="","",IF(F2831="休日",AW2831,IF(F2831="法休",AW2831,VLOOKUP(F2831,カレンダマスタ!$Q$56:$R$69,2,FALSE))))</f>
        <v/>
      </c>
      <c r="BG2831" s="274">
        <f t="shared" si="338"/>
        <v>0</v>
      </c>
      <c r="BH2831" s="274" t="str">
        <f>IF(AX2831="","",IF(P2831&lt;&gt;"","",IF(BG2831="CS","OK",IF(VLOOKUP(E2831,カレンダマスタ!$A$5:$D$381,4,FALSE)&gt;0,"",IF(OR(AX2831*24&gt;10.84,AZ2831*24&lt;14.5)=TRUE,"×","OK")))))</f>
        <v/>
      </c>
    </row>
    <row r="2832" spans="2:60">
      <c r="B2832" s="111"/>
      <c r="C2832" s="397" t="str">
        <f>IF(STEP!C2832&lt;&gt;"",STEP!C2832,"")</f>
        <v/>
      </c>
      <c r="D2832" s="398" t="str">
        <f>IF(STEP!D2832&lt;&gt;"",STEP!D2832,"")</f>
        <v/>
      </c>
      <c r="E2832" s="399" t="str">
        <f>IF(STEP!E2832&lt;&gt;"",STEP!E2832,"")</f>
        <v/>
      </c>
      <c r="F2832" s="273"/>
      <c r="G2832" s="272"/>
      <c r="H2832" s="274"/>
      <c r="I2832" s="274"/>
      <c r="J2832" s="274"/>
      <c r="K2832" s="274"/>
      <c r="L2832" s="274"/>
      <c r="M2832" s="274"/>
      <c r="N2832" s="274"/>
      <c r="O2832" s="274"/>
      <c r="P2832" s="274"/>
      <c r="Q2832" s="274"/>
      <c r="R2832" s="274"/>
      <c r="S2832" s="274"/>
      <c r="T2832" s="274"/>
      <c r="U2832" s="274"/>
      <c r="V2832" s="274"/>
      <c r="W2832" s="274"/>
      <c r="X2832" s="274"/>
      <c r="Y2832" s="274"/>
      <c r="Z2832" s="274"/>
      <c r="AA2832" s="274"/>
      <c r="AB2832" s="274"/>
      <c r="AC2832" s="274"/>
      <c r="AD2832" s="274"/>
      <c r="AE2832" s="275"/>
      <c r="AF2832" s="275"/>
      <c r="AG2832" s="275"/>
      <c r="AH2832" s="275"/>
      <c r="AI2832" s="275"/>
      <c r="AJ2832" s="275"/>
      <c r="AK2832" s="275"/>
      <c r="AL2832" s="275"/>
      <c r="AM2832" s="275"/>
      <c r="AN2832" s="275"/>
      <c r="AO2832" s="274"/>
      <c r="AP2832" s="274"/>
      <c r="AQ2832" s="274"/>
      <c r="AR2832" s="274"/>
      <c r="AS2832" s="274"/>
      <c r="AT2832" s="274"/>
      <c r="AU2832" s="274"/>
      <c r="AW2832" s="286" t="str">
        <f t="shared" si="339"/>
        <v/>
      </c>
      <c r="AX2832" s="286" t="str">
        <f t="shared" si="340"/>
        <v/>
      </c>
      <c r="AY2832" s="286" t="str">
        <f t="shared" si="341"/>
        <v/>
      </c>
      <c r="AZ2832" s="286" t="str">
        <f t="shared" si="342"/>
        <v/>
      </c>
      <c r="BA2832" s="286" t="str">
        <f t="shared" si="343"/>
        <v/>
      </c>
      <c r="BD2832" s="274" t="str">
        <f>IF(W2832="","",IF(F2832="休日",AW2832,IF(F2832="法休",AW2832,VLOOKUP(F2832,カレンダマスタ!$Q$56:$R$69,2,FALSE))))</f>
        <v/>
      </c>
      <c r="BG2832" s="274">
        <f t="shared" si="338"/>
        <v>0</v>
      </c>
      <c r="BH2832" s="274" t="str">
        <f>IF(AX2832="","",IF(P2832&lt;&gt;"","",IF(BG2832="CS","OK",IF(VLOOKUP(E2832,カレンダマスタ!$A$5:$D$381,4,FALSE)&gt;0,"",IF(OR(AX2832*24&gt;10.84,AZ2832*24&lt;14.5)=TRUE,"×","OK")))))</f>
        <v/>
      </c>
    </row>
    <row r="2833" spans="2:60">
      <c r="B2833" s="111"/>
      <c r="C2833" s="397" t="str">
        <f>IF(STEP!C2833&lt;&gt;"",STEP!C2833,"")</f>
        <v/>
      </c>
      <c r="D2833" s="398" t="str">
        <f>IF(STEP!D2833&lt;&gt;"",STEP!D2833,"")</f>
        <v/>
      </c>
      <c r="E2833" s="399" t="str">
        <f>IF(STEP!E2833&lt;&gt;"",STEP!E2833,"")</f>
        <v/>
      </c>
      <c r="F2833" s="273"/>
      <c r="G2833" s="272"/>
      <c r="H2833" s="274"/>
      <c r="I2833" s="274"/>
      <c r="J2833" s="274"/>
      <c r="K2833" s="274"/>
      <c r="L2833" s="274"/>
      <c r="M2833" s="274"/>
      <c r="N2833" s="274"/>
      <c r="O2833" s="274"/>
      <c r="P2833" s="274"/>
      <c r="Q2833" s="274"/>
      <c r="R2833" s="274"/>
      <c r="S2833" s="274"/>
      <c r="T2833" s="274"/>
      <c r="U2833" s="274"/>
      <c r="V2833" s="274"/>
      <c r="W2833" s="274"/>
      <c r="X2833" s="274"/>
      <c r="Y2833" s="274"/>
      <c r="Z2833" s="274"/>
      <c r="AA2833" s="274"/>
      <c r="AB2833" s="274"/>
      <c r="AC2833" s="274"/>
      <c r="AD2833" s="274"/>
      <c r="AE2833" s="275"/>
      <c r="AF2833" s="275"/>
      <c r="AG2833" s="275"/>
      <c r="AH2833" s="275"/>
      <c r="AI2833" s="275"/>
      <c r="AJ2833" s="275"/>
      <c r="AK2833" s="275"/>
      <c r="AL2833" s="275"/>
      <c r="AM2833" s="275"/>
      <c r="AN2833" s="275"/>
      <c r="AO2833" s="274"/>
      <c r="AP2833" s="274"/>
      <c r="AQ2833" s="274"/>
      <c r="AR2833" s="274"/>
      <c r="AS2833" s="274"/>
      <c r="AT2833" s="274"/>
      <c r="AU2833" s="274"/>
      <c r="AW2833" s="286" t="str">
        <f t="shared" si="339"/>
        <v/>
      </c>
      <c r="AX2833" s="286" t="str">
        <f t="shared" si="340"/>
        <v/>
      </c>
      <c r="AY2833" s="286" t="str">
        <f t="shared" si="341"/>
        <v/>
      </c>
      <c r="AZ2833" s="286" t="str">
        <f t="shared" si="342"/>
        <v/>
      </c>
      <c r="BA2833" s="286" t="str">
        <f t="shared" si="343"/>
        <v/>
      </c>
      <c r="BD2833" s="274" t="str">
        <f>IF(W2833="","",IF(F2833="休日",AW2833,IF(F2833="法休",AW2833,VLOOKUP(F2833,カレンダマスタ!$Q$56:$R$69,2,FALSE))))</f>
        <v/>
      </c>
      <c r="BG2833" s="274">
        <f t="shared" si="338"/>
        <v>0</v>
      </c>
      <c r="BH2833" s="274" t="str">
        <f>IF(AX2833="","",IF(P2833&lt;&gt;"","",IF(BG2833="CS","OK",IF(VLOOKUP(E2833,カレンダマスタ!$A$5:$D$381,4,FALSE)&gt;0,"",IF(OR(AX2833*24&gt;10.84,AZ2833*24&lt;14.5)=TRUE,"×","OK")))))</f>
        <v/>
      </c>
    </row>
    <row r="2834" spans="2:60">
      <c r="B2834" s="111"/>
      <c r="C2834" s="397" t="str">
        <f>IF(STEP!C2834&lt;&gt;"",STEP!C2834,"")</f>
        <v/>
      </c>
      <c r="D2834" s="398" t="str">
        <f>IF(STEP!D2834&lt;&gt;"",STEP!D2834,"")</f>
        <v/>
      </c>
      <c r="E2834" s="399" t="str">
        <f>IF(STEP!E2834&lt;&gt;"",STEP!E2834,"")</f>
        <v/>
      </c>
      <c r="F2834" s="273"/>
      <c r="G2834" s="272"/>
      <c r="H2834" s="274"/>
      <c r="I2834" s="274"/>
      <c r="J2834" s="274"/>
      <c r="K2834" s="274"/>
      <c r="L2834" s="274"/>
      <c r="M2834" s="274"/>
      <c r="N2834" s="274"/>
      <c r="O2834" s="274"/>
      <c r="P2834" s="274"/>
      <c r="Q2834" s="274"/>
      <c r="R2834" s="274"/>
      <c r="S2834" s="274"/>
      <c r="T2834" s="274"/>
      <c r="U2834" s="274"/>
      <c r="V2834" s="274"/>
      <c r="W2834" s="274"/>
      <c r="X2834" s="274"/>
      <c r="Y2834" s="274"/>
      <c r="Z2834" s="274"/>
      <c r="AA2834" s="274"/>
      <c r="AB2834" s="274"/>
      <c r="AC2834" s="274"/>
      <c r="AD2834" s="274"/>
      <c r="AE2834" s="275"/>
      <c r="AF2834" s="275"/>
      <c r="AG2834" s="275"/>
      <c r="AH2834" s="275"/>
      <c r="AI2834" s="275"/>
      <c r="AJ2834" s="275"/>
      <c r="AK2834" s="275"/>
      <c r="AL2834" s="275"/>
      <c r="AM2834" s="275"/>
      <c r="AN2834" s="275"/>
      <c r="AO2834" s="274"/>
      <c r="AP2834" s="274"/>
      <c r="AQ2834" s="274"/>
      <c r="AR2834" s="274"/>
      <c r="AS2834" s="274"/>
      <c r="AT2834" s="274"/>
      <c r="AU2834" s="274"/>
      <c r="AW2834" s="286" t="str">
        <f t="shared" si="339"/>
        <v/>
      </c>
      <c r="AX2834" s="286" t="str">
        <f t="shared" si="340"/>
        <v/>
      </c>
      <c r="AY2834" s="286" t="str">
        <f t="shared" si="341"/>
        <v/>
      </c>
      <c r="AZ2834" s="286" t="str">
        <f t="shared" si="342"/>
        <v/>
      </c>
      <c r="BA2834" s="286" t="str">
        <f t="shared" si="343"/>
        <v/>
      </c>
      <c r="BD2834" s="274" t="str">
        <f>IF(W2834="","",IF(F2834="休日",AW2834,IF(F2834="法休",AW2834,VLOOKUP(F2834,カレンダマスタ!$Q$56:$R$69,2,FALSE))))</f>
        <v/>
      </c>
      <c r="BG2834" s="274">
        <f t="shared" si="338"/>
        <v>0</v>
      </c>
      <c r="BH2834" s="274" t="str">
        <f>IF(AX2834="","",IF(P2834&lt;&gt;"","",IF(BG2834="CS","OK",IF(VLOOKUP(E2834,カレンダマスタ!$A$5:$D$381,4,FALSE)&gt;0,"",IF(OR(AX2834*24&gt;10.84,AZ2834*24&lt;14.5)=TRUE,"×","OK")))))</f>
        <v/>
      </c>
    </row>
    <row r="2835" spans="2:60" ht="13.8" thickBot="1">
      <c r="B2835" s="161"/>
      <c r="C2835" s="400" t="str">
        <f>IF(STEP!C2835&lt;&gt;"",STEP!C2835,"")</f>
        <v/>
      </c>
      <c r="D2835" s="401" t="str">
        <f>IF(STEP!D2835&lt;&gt;"",STEP!D2835,"")</f>
        <v/>
      </c>
      <c r="E2835" s="402" t="str">
        <f>IF(STEP!E2835&lt;&gt;"",STEP!E2835,"")</f>
        <v/>
      </c>
      <c r="F2835" s="277"/>
      <c r="G2835" s="276"/>
      <c r="H2835" s="278"/>
      <c r="I2835" s="278"/>
      <c r="J2835" s="278"/>
      <c r="K2835" s="278"/>
      <c r="L2835" s="278"/>
      <c r="M2835" s="278"/>
      <c r="N2835" s="278"/>
      <c r="O2835" s="278"/>
      <c r="P2835" s="278"/>
      <c r="Q2835" s="278"/>
      <c r="R2835" s="278"/>
      <c r="S2835" s="278"/>
      <c r="T2835" s="278"/>
      <c r="U2835" s="278"/>
      <c r="V2835" s="278"/>
      <c r="W2835" s="278"/>
      <c r="X2835" s="278"/>
      <c r="Y2835" s="278"/>
      <c r="Z2835" s="278"/>
      <c r="AA2835" s="278"/>
      <c r="AB2835" s="278"/>
      <c r="AC2835" s="278"/>
      <c r="AD2835" s="278"/>
      <c r="AE2835" s="279"/>
      <c r="AF2835" s="279"/>
      <c r="AG2835" s="279"/>
      <c r="AH2835" s="279"/>
      <c r="AI2835" s="279"/>
      <c r="AJ2835" s="279"/>
      <c r="AK2835" s="279"/>
      <c r="AL2835" s="279"/>
      <c r="AM2835" s="279"/>
      <c r="AN2835" s="279"/>
      <c r="AO2835" s="278"/>
      <c r="AP2835" s="278"/>
      <c r="AQ2835" s="278"/>
      <c r="AR2835" s="278"/>
      <c r="AS2835" s="278"/>
      <c r="AT2835" s="278"/>
      <c r="AU2835" s="278"/>
      <c r="AW2835" s="287" t="str">
        <f t="shared" si="339"/>
        <v/>
      </c>
      <c r="AX2835" s="287" t="str">
        <f t="shared" si="340"/>
        <v/>
      </c>
      <c r="AY2835" s="287" t="str">
        <f t="shared" si="341"/>
        <v/>
      </c>
      <c r="AZ2835" s="287" t="str">
        <f t="shared" si="342"/>
        <v/>
      </c>
      <c r="BA2835" s="287" t="str">
        <f t="shared" si="343"/>
        <v/>
      </c>
      <c r="BD2835" s="278" t="str">
        <f>IF(W2835="","",IF(F2835="休日",AW2835,IF(F2835="法休",AW2835,VLOOKUP(F2835,カレンダマスタ!$Q$56:$R$69,2,FALSE))))</f>
        <v/>
      </c>
      <c r="BG2835" s="278">
        <f t="shared" si="338"/>
        <v>0</v>
      </c>
      <c r="BH2835" s="278" t="str">
        <f>IF(AX2835="","",IF(P2835&lt;&gt;"","",IF(BG2835="CS","OK",IF(VLOOKUP(E2835,カレンダマスタ!$A$5:$D$381,4,FALSE)&gt;0,"",IF(OR(AX2835*24&gt;10.84,AZ2835*24&lt;14.5)=TRUE,"×","OK")))))</f>
        <v/>
      </c>
    </row>
    <row r="2836" spans="2:60">
      <c r="B2836" s="365"/>
      <c r="C2836" s="366"/>
      <c r="D2836" s="367"/>
      <c r="E2836" s="368"/>
      <c r="F2836" s="367"/>
      <c r="G2836" s="366"/>
      <c r="H2836" s="369"/>
      <c r="I2836" s="369"/>
      <c r="J2836" s="369"/>
      <c r="K2836" s="369"/>
      <c r="L2836" s="369"/>
      <c r="M2836" s="369"/>
      <c r="N2836" s="369"/>
      <c r="O2836" s="369"/>
      <c r="P2836" s="369"/>
      <c r="Q2836" s="369"/>
      <c r="R2836" s="369"/>
      <c r="S2836" s="369"/>
      <c r="T2836" s="369"/>
      <c r="U2836" s="369"/>
      <c r="V2836" s="369"/>
      <c r="W2836" s="369"/>
      <c r="X2836" s="369"/>
      <c r="Y2836" s="369"/>
      <c r="Z2836" s="369"/>
      <c r="AA2836" s="369"/>
      <c r="AB2836" s="369"/>
      <c r="AC2836" s="369"/>
      <c r="AD2836" s="369"/>
      <c r="AE2836" s="370"/>
      <c r="AF2836" s="370"/>
      <c r="AG2836" s="370"/>
      <c r="AH2836" s="370"/>
      <c r="AI2836" s="370"/>
      <c r="AJ2836" s="370"/>
      <c r="AK2836" s="370"/>
      <c r="AL2836" s="370"/>
      <c r="AM2836" s="370"/>
      <c r="AN2836" s="370"/>
      <c r="AO2836" s="369"/>
      <c r="AP2836" s="369"/>
      <c r="AQ2836" s="369"/>
      <c r="AR2836" s="369"/>
      <c r="AS2836" s="369"/>
      <c r="AT2836" s="369"/>
      <c r="AU2836" s="369"/>
      <c r="AW2836" s="363"/>
      <c r="AX2836" s="363"/>
      <c r="AY2836" s="363"/>
      <c r="AZ2836" s="363"/>
      <c r="BA2836" s="363"/>
      <c r="BD2836" s="369" t="str">
        <f>IF(W2836="","",IF(F2836="休日",AW2836,IF(F2836="法休",AW2836,VLOOKUP(F2836,カレンダマスタ!$Q$56:$R$69,2,FALSE))))</f>
        <v/>
      </c>
      <c r="BG2836" s="369"/>
      <c r="BH2836" s="369"/>
    </row>
    <row r="2837" spans="2:60">
      <c r="B2837" s="362"/>
      <c r="C2837" s="371"/>
      <c r="D2837" s="372"/>
      <c r="E2837" s="373"/>
      <c r="F2837" s="372"/>
      <c r="G2837" s="371"/>
      <c r="H2837" s="374"/>
      <c r="I2837" s="374"/>
      <c r="J2837" s="374"/>
      <c r="K2837" s="374"/>
      <c r="L2837" s="374"/>
      <c r="M2837" s="374"/>
      <c r="N2837" s="374"/>
      <c r="O2837" s="374"/>
      <c r="P2837" s="374"/>
      <c r="Q2837" s="374"/>
      <c r="R2837" s="374"/>
      <c r="S2837" s="374"/>
      <c r="T2837" s="374"/>
      <c r="U2837" s="374"/>
      <c r="V2837" s="374"/>
      <c r="W2837" s="374"/>
      <c r="X2837" s="374"/>
      <c r="Y2837" s="374"/>
      <c r="Z2837" s="374"/>
      <c r="AA2837" s="374"/>
      <c r="AB2837" s="374"/>
      <c r="AC2837" s="374"/>
      <c r="AD2837" s="374"/>
      <c r="AE2837" s="375"/>
      <c r="AF2837" s="375"/>
      <c r="AG2837" s="375"/>
      <c r="AH2837" s="375"/>
      <c r="AI2837" s="375"/>
      <c r="AJ2837" s="375"/>
      <c r="AK2837" s="375"/>
      <c r="AL2837" s="375"/>
      <c r="AM2837" s="375"/>
      <c r="AN2837" s="375"/>
      <c r="AO2837" s="374"/>
      <c r="AP2837" s="374"/>
      <c r="AQ2837" s="374"/>
      <c r="AR2837" s="374"/>
      <c r="AS2837" s="374"/>
      <c r="AT2837" s="374"/>
      <c r="AU2837" s="374"/>
      <c r="AW2837" s="363"/>
      <c r="AX2837" s="363"/>
      <c r="AY2837" s="363"/>
      <c r="AZ2837" s="363"/>
      <c r="BA2837" s="363"/>
      <c r="BD2837" s="374" t="str">
        <f>IF(W2837="","",IF(F2837="休日",AW2837,IF(F2837="法休",AW2837,VLOOKUP(F2837,カレンダマスタ!$Q$56:$R$69,2,FALSE))))</f>
        <v/>
      </c>
      <c r="BG2837" s="374"/>
      <c r="BH2837" s="374"/>
    </row>
    <row r="2838" spans="2:60">
      <c r="B2838" s="362"/>
      <c r="C2838" s="371"/>
      <c r="D2838" s="372"/>
      <c r="E2838" s="373"/>
      <c r="F2838" s="372"/>
      <c r="G2838" s="371"/>
      <c r="H2838" s="374"/>
      <c r="I2838" s="374"/>
      <c r="J2838" s="374"/>
      <c r="K2838" s="374"/>
      <c r="L2838" s="374"/>
      <c r="M2838" s="374"/>
      <c r="N2838" s="374"/>
      <c r="O2838" s="374"/>
      <c r="P2838" s="374"/>
      <c r="Q2838" s="374"/>
      <c r="R2838" s="374"/>
      <c r="S2838" s="374"/>
      <c r="T2838" s="374"/>
      <c r="U2838" s="374"/>
      <c r="V2838" s="374"/>
      <c r="W2838" s="374"/>
      <c r="X2838" s="374"/>
      <c r="Y2838" s="374"/>
      <c r="Z2838" s="374"/>
      <c r="AA2838" s="374"/>
      <c r="AB2838" s="374"/>
      <c r="AC2838" s="374"/>
      <c r="AD2838" s="374"/>
      <c r="AE2838" s="375"/>
      <c r="AF2838" s="375"/>
      <c r="AG2838" s="375"/>
      <c r="AH2838" s="375"/>
      <c r="AI2838" s="375"/>
      <c r="AJ2838" s="375"/>
      <c r="AK2838" s="375"/>
      <c r="AL2838" s="375"/>
      <c r="AM2838" s="375"/>
      <c r="AN2838" s="375"/>
      <c r="AO2838" s="374"/>
      <c r="AP2838" s="374"/>
      <c r="AQ2838" s="374"/>
      <c r="AR2838" s="374"/>
      <c r="AS2838" s="374"/>
      <c r="AT2838" s="374"/>
      <c r="AU2838" s="374"/>
      <c r="AW2838" s="363"/>
      <c r="AX2838" s="363"/>
      <c r="AY2838" s="363"/>
      <c r="AZ2838" s="363"/>
      <c r="BA2838" s="363"/>
      <c r="BD2838" s="374" t="str">
        <f>IF(W2838="","",IF(F2838="休日",AW2838,IF(F2838="法休",AW2838,VLOOKUP(F2838,カレンダマスタ!$Q$56:$R$69,2,FALSE))))</f>
        <v/>
      </c>
      <c r="BG2838" s="374"/>
      <c r="BH2838" s="374"/>
    </row>
    <row r="2839" spans="2:60">
      <c r="B2839" s="362"/>
      <c r="C2839" s="371"/>
      <c r="D2839" s="372"/>
      <c r="E2839" s="373"/>
      <c r="F2839" s="372"/>
      <c r="G2839" s="371"/>
      <c r="H2839" s="374"/>
      <c r="I2839" s="374"/>
      <c r="J2839" s="374"/>
      <c r="K2839" s="374"/>
      <c r="L2839" s="374"/>
      <c r="M2839" s="374"/>
      <c r="N2839" s="374"/>
      <c r="O2839" s="374"/>
      <c r="P2839" s="374"/>
      <c r="Q2839" s="374"/>
      <c r="R2839" s="374"/>
      <c r="S2839" s="374"/>
      <c r="T2839" s="374"/>
      <c r="U2839" s="374"/>
      <c r="V2839" s="374"/>
      <c r="W2839" s="374"/>
      <c r="X2839" s="374"/>
      <c r="Y2839" s="374"/>
      <c r="Z2839" s="374"/>
      <c r="AA2839" s="374"/>
      <c r="AB2839" s="374"/>
      <c r="AC2839" s="374"/>
      <c r="AD2839" s="374"/>
      <c r="AE2839" s="375"/>
      <c r="AF2839" s="375"/>
      <c r="AG2839" s="375"/>
      <c r="AH2839" s="375"/>
      <c r="AI2839" s="375"/>
      <c r="AJ2839" s="375"/>
      <c r="AK2839" s="375"/>
      <c r="AL2839" s="375"/>
      <c r="AM2839" s="375"/>
      <c r="AN2839" s="375"/>
      <c r="AO2839" s="374"/>
      <c r="AP2839" s="374"/>
      <c r="AQ2839" s="374"/>
      <c r="AR2839" s="374"/>
      <c r="AS2839" s="374"/>
      <c r="AT2839" s="374"/>
      <c r="AU2839" s="374"/>
      <c r="AW2839" s="363"/>
      <c r="AX2839" s="363"/>
      <c r="AY2839" s="363"/>
      <c r="AZ2839" s="363"/>
      <c r="BA2839" s="363"/>
      <c r="BD2839" s="374" t="str">
        <f>IF(W2839="","",IF(F2839="休日",AW2839,IF(F2839="法休",AW2839,VLOOKUP(F2839,カレンダマスタ!$Q$56:$R$69,2,FALSE))))</f>
        <v/>
      </c>
      <c r="BG2839" s="374"/>
      <c r="BH2839" s="374"/>
    </row>
    <row r="2840" spans="2:60">
      <c r="B2840" s="362"/>
      <c r="C2840" s="371"/>
      <c r="D2840" s="372"/>
      <c r="E2840" s="373"/>
      <c r="F2840" s="372"/>
      <c r="G2840" s="371"/>
      <c r="H2840" s="374"/>
      <c r="I2840" s="374"/>
      <c r="J2840" s="374"/>
      <c r="K2840" s="374"/>
      <c r="L2840" s="374"/>
      <c r="M2840" s="374"/>
      <c r="N2840" s="374"/>
      <c r="O2840" s="374"/>
      <c r="P2840" s="374"/>
      <c r="Q2840" s="374"/>
      <c r="R2840" s="374"/>
      <c r="S2840" s="374"/>
      <c r="T2840" s="374"/>
      <c r="U2840" s="374"/>
      <c r="V2840" s="374"/>
      <c r="W2840" s="374"/>
      <c r="X2840" s="374"/>
      <c r="Y2840" s="374"/>
      <c r="Z2840" s="374"/>
      <c r="AA2840" s="374"/>
      <c r="AB2840" s="374"/>
      <c r="AC2840" s="374"/>
      <c r="AD2840" s="374"/>
      <c r="AE2840" s="375"/>
      <c r="AF2840" s="375"/>
      <c r="AG2840" s="375"/>
      <c r="AH2840" s="375"/>
      <c r="AI2840" s="375"/>
      <c r="AJ2840" s="375"/>
      <c r="AK2840" s="375"/>
      <c r="AL2840" s="375"/>
      <c r="AM2840" s="375"/>
      <c r="AN2840" s="375"/>
      <c r="AO2840" s="374"/>
      <c r="AP2840" s="374"/>
      <c r="AQ2840" s="374"/>
      <c r="AR2840" s="374"/>
      <c r="AS2840" s="374"/>
      <c r="AT2840" s="374"/>
      <c r="AU2840" s="374"/>
      <c r="AW2840" s="363"/>
      <c r="AX2840" s="363"/>
      <c r="AY2840" s="363"/>
      <c r="AZ2840" s="363"/>
      <c r="BA2840" s="363"/>
      <c r="BD2840" s="374" t="str">
        <f>IF(W2840="","",IF(F2840="休日",AW2840,IF(F2840="法休",AW2840,VLOOKUP(F2840,カレンダマスタ!$Q$56:$R$69,2,FALSE))))</f>
        <v/>
      </c>
      <c r="BG2840" s="374"/>
      <c r="BH2840" s="374"/>
    </row>
    <row r="2841" spans="2:60">
      <c r="B2841" s="362"/>
      <c r="C2841" s="371"/>
      <c r="D2841" s="372"/>
      <c r="E2841" s="373"/>
      <c r="F2841" s="372"/>
      <c r="G2841" s="371"/>
      <c r="H2841" s="374"/>
      <c r="I2841" s="374"/>
      <c r="J2841" s="374"/>
      <c r="K2841" s="374"/>
      <c r="L2841" s="374"/>
      <c r="M2841" s="374"/>
      <c r="N2841" s="374"/>
      <c r="O2841" s="374"/>
      <c r="P2841" s="374"/>
      <c r="Q2841" s="374"/>
      <c r="R2841" s="374"/>
      <c r="S2841" s="374"/>
      <c r="T2841" s="374"/>
      <c r="U2841" s="374"/>
      <c r="V2841" s="374"/>
      <c r="W2841" s="374"/>
      <c r="X2841" s="374"/>
      <c r="Y2841" s="374"/>
      <c r="Z2841" s="374"/>
      <c r="AA2841" s="374"/>
      <c r="AB2841" s="374"/>
      <c r="AC2841" s="374"/>
      <c r="AD2841" s="374"/>
      <c r="AE2841" s="375"/>
      <c r="AF2841" s="375"/>
      <c r="AG2841" s="375"/>
      <c r="AH2841" s="375"/>
      <c r="AI2841" s="375"/>
      <c r="AJ2841" s="375"/>
      <c r="AK2841" s="375"/>
      <c r="AL2841" s="375"/>
      <c r="AM2841" s="375"/>
      <c r="AN2841" s="375"/>
      <c r="AO2841" s="374"/>
      <c r="AP2841" s="374"/>
      <c r="AQ2841" s="374"/>
      <c r="AR2841" s="374"/>
      <c r="AS2841" s="374"/>
      <c r="AT2841" s="374"/>
      <c r="AU2841" s="374"/>
      <c r="AW2841" s="363"/>
      <c r="AX2841" s="363"/>
      <c r="AY2841" s="363"/>
      <c r="AZ2841" s="363"/>
      <c r="BA2841" s="363"/>
      <c r="BD2841" s="374" t="str">
        <f>IF(W2841="","",IF(F2841="休日",AW2841,IF(F2841="法休",AW2841,VLOOKUP(F2841,カレンダマスタ!$Q$56:$R$69,2,FALSE))))</f>
        <v/>
      </c>
      <c r="BG2841" s="374"/>
      <c r="BH2841" s="374"/>
    </row>
    <row r="2842" spans="2:60">
      <c r="B2842" s="362"/>
      <c r="C2842" s="371"/>
      <c r="D2842" s="372"/>
      <c r="E2842" s="373"/>
      <c r="F2842" s="372"/>
      <c r="G2842" s="371"/>
      <c r="H2842" s="374"/>
      <c r="I2842" s="374"/>
      <c r="J2842" s="374"/>
      <c r="K2842" s="374"/>
      <c r="L2842" s="374"/>
      <c r="M2842" s="374"/>
      <c r="N2842" s="374"/>
      <c r="O2842" s="374"/>
      <c r="P2842" s="374"/>
      <c r="Q2842" s="374"/>
      <c r="R2842" s="374"/>
      <c r="S2842" s="374"/>
      <c r="T2842" s="374"/>
      <c r="U2842" s="374"/>
      <c r="V2842" s="374"/>
      <c r="W2842" s="374"/>
      <c r="X2842" s="374"/>
      <c r="Y2842" s="374"/>
      <c r="Z2842" s="374"/>
      <c r="AA2842" s="374"/>
      <c r="AB2842" s="374"/>
      <c r="AC2842" s="374"/>
      <c r="AD2842" s="374"/>
      <c r="AE2842" s="375"/>
      <c r="AF2842" s="375"/>
      <c r="AG2842" s="375"/>
      <c r="AH2842" s="375"/>
      <c r="AI2842" s="375"/>
      <c r="AJ2842" s="375"/>
      <c r="AK2842" s="375"/>
      <c r="AL2842" s="375"/>
      <c r="AM2842" s="375"/>
      <c r="AN2842" s="375"/>
      <c r="AO2842" s="374"/>
      <c r="AP2842" s="374"/>
      <c r="AQ2842" s="374"/>
      <c r="AR2842" s="374"/>
      <c r="AS2842" s="374"/>
      <c r="AT2842" s="374"/>
      <c r="AU2842" s="374"/>
      <c r="AW2842" s="363"/>
      <c r="AX2842" s="363"/>
      <c r="AY2842" s="363"/>
      <c r="AZ2842" s="363"/>
      <c r="BA2842" s="363"/>
      <c r="BD2842" s="374" t="str">
        <f>IF(W2842="","",IF(F2842="休日",AW2842,IF(F2842="法休",AW2842,VLOOKUP(F2842,カレンダマスタ!$Q$56:$R$69,2,FALSE))))</f>
        <v/>
      </c>
      <c r="BG2842" s="374"/>
      <c r="BH2842" s="374"/>
    </row>
    <row r="2843" spans="2:60">
      <c r="B2843" s="362"/>
      <c r="C2843" s="371"/>
      <c r="D2843" s="372"/>
      <c r="E2843" s="373"/>
      <c r="F2843" s="372"/>
      <c r="G2843" s="371"/>
      <c r="H2843" s="374"/>
      <c r="I2843" s="374"/>
      <c r="J2843" s="374"/>
      <c r="K2843" s="374"/>
      <c r="L2843" s="374"/>
      <c r="M2843" s="374"/>
      <c r="N2843" s="374"/>
      <c r="O2843" s="374"/>
      <c r="P2843" s="374"/>
      <c r="Q2843" s="374"/>
      <c r="R2843" s="374"/>
      <c r="S2843" s="374"/>
      <c r="T2843" s="374"/>
      <c r="U2843" s="374"/>
      <c r="V2843" s="374"/>
      <c r="W2843" s="374"/>
      <c r="X2843" s="374"/>
      <c r="Y2843" s="374"/>
      <c r="Z2843" s="374"/>
      <c r="AA2843" s="374"/>
      <c r="AB2843" s="374"/>
      <c r="AC2843" s="374"/>
      <c r="AD2843" s="374"/>
      <c r="AE2843" s="375"/>
      <c r="AF2843" s="375"/>
      <c r="AG2843" s="375"/>
      <c r="AH2843" s="375"/>
      <c r="AI2843" s="375"/>
      <c r="AJ2843" s="375"/>
      <c r="AK2843" s="375"/>
      <c r="AL2843" s="375"/>
      <c r="AM2843" s="375"/>
      <c r="AN2843" s="375"/>
      <c r="AO2843" s="374"/>
      <c r="AP2843" s="374"/>
      <c r="AQ2843" s="374"/>
      <c r="AR2843" s="374"/>
      <c r="AS2843" s="374"/>
      <c r="AT2843" s="374"/>
      <c r="AU2843" s="374"/>
      <c r="AW2843" s="363"/>
      <c r="AX2843" s="363"/>
      <c r="AY2843" s="363"/>
      <c r="AZ2843" s="363"/>
      <c r="BA2843" s="363"/>
      <c r="BD2843" s="374" t="str">
        <f>IF(W2843="","",IF(F2843="休日",AW2843,IF(F2843="法休",AW2843,VLOOKUP(F2843,カレンダマスタ!$Q$56:$R$69,2,FALSE))))</f>
        <v/>
      </c>
      <c r="BG2843" s="374"/>
      <c r="BH2843" s="374"/>
    </row>
    <row r="2844" spans="2:60">
      <c r="B2844" s="362"/>
      <c r="C2844" s="371"/>
      <c r="D2844" s="372"/>
      <c r="E2844" s="373"/>
      <c r="F2844" s="372"/>
      <c r="G2844" s="371"/>
      <c r="H2844" s="374"/>
      <c r="I2844" s="374"/>
      <c r="J2844" s="374"/>
      <c r="K2844" s="374"/>
      <c r="L2844" s="374"/>
      <c r="M2844" s="374"/>
      <c r="N2844" s="374"/>
      <c r="O2844" s="374"/>
      <c r="P2844" s="374"/>
      <c r="Q2844" s="374"/>
      <c r="R2844" s="374"/>
      <c r="S2844" s="374"/>
      <c r="T2844" s="374"/>
      <c r="U2844" s="374"/>
      <c r="V2844" s="374"/>
      <c r="W2844" s="374"/>
      <c r="X2844" s="374"/>
      <c r="Y2844" s="374"/>
      <c r="Z2844" s="374"/>
      <c r="AA2844" s="374"/>
      <c r="AB2844" s="374"/>
      <c r="AC2844" s="374"/>
      <c r="AD2844" s="374"/>
      <c r="AE2844" s="375"/>
      <c r="AF2844" s="375"/>
      <c r="AG2844" s="375"/>
      <c r="AH2844" s="375"/>
      <c r="AI2844" s="375"/>
      <c r="AJ2844" s="375"/>
      <c r="AK2844" s="375"/>
      <c r="AL2844" s="375"/>
      <c r="AM2844" s="375"/>
      <c r="AN2844" s="375"/>
      <c r="AO2844" s="374"/>
      <c r="AP2844" s="374"/>
      <c r="AQ2844" s="374"/>
      <c r="AR2844" s="374"/>
      <c r="AS2844" s="374"/>
      <c r="AT2844" s="374"/>
      <c r="AU2844" s="374"/>
      <c r="AW2844" s="363"/>
      <c r="AX2844" s="363"/>
      <c r="AY2844" s="363"/>
      <c r="AZ2844" s="363"/>
      <c r="BA2844" s="363"/>
      <c r="BD2844" s="374" t="str">
        <f>IF(W2844="","",IF(F2844="休日",AW2844,IF(F2844="法休",AW2844,VLOOKUP(F2844,カレンダマスタ!$Q$56:$R$69,2,FALSE))))</f>
        <v/>
      </c>
      <c r="BG2844" s="374"/>
      <c r="BH2844" s="374"/>
    </row>
    <row r="2845" spans="2:60" ht="13.8" thickBot="1">
      <c r="B2845" s="376"/>
      <c r="C2845" s="377"/>
      <c r="D2845" s="378"/>
      <c r="E2845" s="379"/>
      <c r="F2845" s="378"/>
      <c r="G2845" s="377"/>
      <c r="H2845" s="380"/>
      <c r="I2845" s="380"/>
      <c r="J2845" s="380"/>
      <c r="K2845" s="380"/>
      <c r="L2845" s="380"/>
      <c r="M2845" s="380"/>
      <c r="N2845" s="380"/>
      <c r="O2845" s="380"/>
      <c r="P2845" s="380"/>
      <c r="Q2845" s="380"/>
      <c r="R2845" s="380"/>
      <c r="S2845" s="380"/>
      <c r="T2845" s="380"/>
      <c r="U2845" s="380"/>
      <c r="V2845" s="380"/>
      <c r="W2845" s="380"/>
      <c r="X2845" s="380"/>
      <c r="Y2845" s="380"/>
      <c r="Z2845" s="380"/>
      <c r="AA2845" s="380"/>
      <c r="AB2845" s="380"/>
      <c r="AC2845" s="380"/>
      <c r="AD2845" s="380"/>
      <c r="AE2845" s="381"/>
      <c r="AF2845" s="381"/>
      <c r="AG2845" s="381"/>
      <c r="AH2845" s="381"/>
      <c r="AI2845" s="381"/>
      <c r="AJ2845" s="381"/>
      <c r="AK2845" s="381"/>
      <c r="AL2845" s="381"/>
      <c r="AM2845" s="381"/>
      <c r="AN2845" s="381"/>
      <c r="AO2845" s="380"/>
      <c r="AP2845" s="380"/>
      <c r="AQ2845" s="380"/>
      <c r="AR2845" s="380"/>
      <c r="AS2845" s="380"/>
      <c r="AT2845" s="380"/>
      <c r="AU2845" s="380"/>
      <c r="AW2845" s="364"/>
      <c r="AX2845" s="364"/>
      <c r="AY2845" s="364"/>
      <c r="AZ2845" s="364"/>
      <c r="BA2845" s="364"/>
      <c r="BD2845" s="380" t="str">
        <f>IF(W2845="","",IF(F2845="休日",AW2845,IF(F2845="法休",AW2845,VLOOKUP(F2845,カレンダマスタ!$Q$56:$R$69,2,FALSE))))</f>
        <v/>
      </c>
      <c r="BG2845" s="380"/>
      <c r="BH2845" s="380"/>
    </row>
    <row r="2846" spans="2:60">
      <c r="B2846" s="176"/>
      <c r="C2846" s="382" t="str">
        <f>IF(STEP!C2846&lt;&gt;"",STEP!C2846,"")</f>
        <v/>
      </c>
      <c r="D2846" s="383" t="str">
        <f>IF(STEP!D2846&lt;&gt;"",STEP!D2846,"")</f>
        <v/>
      </c>
      <c r="E2846" s="384" t="str">
        <f>IF(STEP!E2846&lt;&gt;"",STEP!E2846,"")</f>
        <v/>
      </c>
      <c r="F2846" s="248"/>
      <c r="G2846" s="249"/>
      <c r="H2846" s="250"/>
      <c r="I2846" s="250"/>
      <c r="J2846" s="250"/>
      <c r="K2846" s="250"/>
      <c r="L2846" s="250"/>
      <c r="M2846" s="250"/>
      <c r="N2846" s="250"/>
      <c r="O2846" s="250"/>
      <c r="P2846" s="250"/>
      <c r="Q2846" s="250"/>
      <c r="R2846" s="250"/>
      <c r="S2846" s="250"/>
      <c r="T2846" s="250"/>
      <c r="U2846" s="250"/>
      <c r="V2846" s="250"/>
      <c r="W2846" s="250"/>
      <c r="X2846" s="250"/>
      <c r="Y2846" s="250"/>
      <c r="Z2846" s="250"/>
      <c r="AA2846" s="250"/>
      <c r="AB2846" s="250"/>
      <c r="AC2846" s="250"/>
      <c r="AD2846" s="250"/>
      <c r="AE2846" s="251"/>
      <c r="AF2846" s="251"/>
      <c r="AG2846" s="251"/>
      <c r="AH2846" s="251"/>
      <c r="AI2846" s="251"/>
      <c r="AJ2846" s="251"/>
      <c r="AK2846" s="251"/>
      <c r="AL2846" s="251"/>
      <c r="AM2846" s="251"/>
      <c r="AN2846" s="251"/>
      <c r="AO2846" s="250"/>
      <c r="AP2846" s="250"/>
      <c r="AQ2846" s="250"/>
      <c r="AR2846" s="250"/>
      <c r="AS2846" s="250"/>
      <c r="AT2846" s="250"/>
      <c r="AU2846" s="250"/>
      <c r="AW2846" s="282" t="str">
        <f t="shared" ref="AW2846:AW2880" si="344">IF(W2846&lt;&gt;"",IF(W2846&lt;&gt;"",CEILING(IF(J2846&lt;&gt;"",J2846,I2846),$AY$8),""),"")</f>
        <v/>
      </c>
      <c r="AX2846" s="282" t="str">
        <f t="shared" ref="AX2846:AX2880" si="345">IF(W2846&lt;&gt;"",IF(W2846&lt;&gt;"",IF(OR(K2846="早出",AND(BD2846&lt;AW2846,K2846&lt;&gt;"有償遅刻")),AW2846,BD2846),""),"")</f>
        <v/>
      </c>
      <c r="AY2846" s="282" t="str">
        <f t="shared" ref="AY2846:AY2880" si="346">IF(W2846&lt;&gt;"",FLOOR(IF(N2846&lt;&gt;"",N2846,M2846),$AY$8),"")</f>
        <v/>
      </c>
      <c r="AZ2846" s="282" t="str">
        <f t="shared" ref="AZ2846:AZ2880" si="347">IF(W2846&lt;&gt;"",IF(AY2846&lt;&gt;0,AY2846-AR2846,L2846-AR2846),"")</f>
        <v/>
      </c>
      <c r="BA2846" s="282" t="str">
        <f t="shared" ref="BA2846:BA2880" si="348">IF(W2846&lt;&gt;"",W2846,"")</f>
        <v/>
      </c>
      <c r="BD2846" s="250" t="str">
        <f>IF(W2846="","",IF(F2846="休日",AW2846,IF(F2846="法休",AW2846,VLOOKUP(F2846,カレンダマスタ!$Q$56:$R$69,2,FALSE))))</f>
        <v/>
      </c>
      <c r="BG2846" s="250">
        <f>STEP!AF2846</f>
        <v>0</v>
      </c>
      <c r="BH2846" s="250" t="str">
        <f>IF(AX2846="","",IF(P2846&lt;&gt;"","",IF(BG2846="CS","OK",IF(VLOOKUP(E2846,カレンダマスタ!$A$5:$D$381,4,FALSE)&gt;0,"",IF(OR(AX2846*24&gt;10.84,AZ2846*24&lt;14.5)=TRUE,"×","OK")))))</f>
        <v/>
      </c>
    </row>
    <row r="2847" spans="2:60">
      <c r="B2847" s="111"/>
      <c r="C2847" s="385" t="str">
        <f>IF(STEP!C2847&lt;&gt;"",STEP!C2847,"")</f>
        <v/>
      </c>
      <c r="D2847" s="386" t="str">
        <f>IF(STEP!D2847&lt;&gt;"",STEP!D2847,"")</f>
        <v/>
      </c>
      <c r="E2847" s="387" t="str">
        <f>IF(STEP!E2847&lt;&gt;"",STEP!E2847,"")</f>
        <v/>
      </c>
      <c r="F2847" s="253"/>
      <c r="G2847" s="252"/>
      <c r="H2847" s="254"/>
      <c r="I2847" s="254"/>
      <c r="J2847" s="254"/>
      <c r="K2847" s="254"/>
      <c r="L2847" s="254"/>
      <c r="M2847" s="254"/>
      <c r="N2847" s="254"/>
      <c r="O2847" s="254"/>
      <c r="P2847" s="254"/>
      <c r="Q2847" s="254"/>
      <c r="R2847" s="254"/>
      <c r="S2847" s="254"/>
      <c r="T2847" s="254"/>
      <c r="U2847" s="254"/>
      <c r="V2847" s="254"/>
      <c r="W2847" s="254"/>
      <c r="X2847" s="254"/>
      <c r="Y2847" s="254"/>
      <c r="Z2847" s="254"/>
      <c r="AA2847" s="254"/>
      <c r="AB2847" s="254"/>
      <c r="AC2847" s="254"/>
      <c r="AD2847" s="254"/>
      <c r="AE2847" s="255"/>
      <c r="AF2847" s="255"/>
      <c r="AG2847" s="255"/>
      <c r="AH2847" s="255"/>
      <c r="AI2847" s="255"/>
      <c r="AJ2847" s="255"/>
      <c r="AK2847" s="255"/>
      <c r="AL2847" s="255"/>
      <c r="AM2847" s="255"/>
      <c r="AN2847" s="255"/>
      <c r="AO2847" s="254"/>
      <c r="AP2847" s="254"/>
      <c r="AQ2847" s="254"/>
      <c r="AR2847" s="254"/>
      <c r="AS2847" s="254"/>
      <c r="AT2847" s="254"/>
      <c r="AU2847" s="254"/>
      <c r="AW2847" s="283" t="str">
        <f t="shared" si="344"/>
        <v/>
      </c>
      <c r="AX2847" s="283" t="str">
        <f t="shared" si="345"/>
        <v/>
      </c>
      <c r="AY2847" s="283" t="str">
        <f t="shared" si="346"/>
        <v/>
      </c>
      <c r="AZ2847" s="283" t="str">
        <f t="shared" si="347"/>
        <v/>
      </c>
      <c r="BA2847" s="283" t="str">
        <f t="shared" si="348"/>
        <v/>
      </c>
      <c r="BD2847" s="254" t="str">
        <f>IF(W2847="","",IF(F2847="休日",AW2847,IF(F2847="法休",AW2847,VLOOKUP(F2847,カレンダマスタ!$Q$56:$R$69,2,FALSE))))</f>
        <v/>
      </c>
      <c r="BG2847" s="254">
        <f t="shared" ref="BG2847:BG2910" si="349">BG2846</f>
        <v>0</v>
      </c>
      <c r="BH2847" s="254" t="str">
        <f>IF(AX2847="","",IF(P2847&lt;&gt;"","",IF(BG2847="CS","OK",IF(VLOOKUP(E2847,カレンダマスタ!$A$5:$D$381,4,FALSE)&gt;0,"",IF(OR(AX2847*24&gt;10.84,AZ2847*24&lt;14.5)=TRUE,"×","OK")))))</f>
        <v/>
      </c>
    </row>
    <row r="2848" spans="2:60">
      <c r="B2848" s="111"/>
      <c r="C2848" s="385" t="str">
        <f>IF(STEP!C2848&lt;&gt;"",STEP!C2848,"")</f>
        <v/>
      </c>
      <c r="D2848" s="386" t="str">
        <f>IF(STEP!D2848&lt;&gt;"",STEP!D2848,"")</f>
        <v/>
      </c>
      <c r="E2848" s="387" t="str">
        <f>IF(STEP!E2848&lt;&gt;"",STEP!E2848,"")</f>
        <v/>
      </c>
      <c r="F2848" s="253"/>
      <c r="G2848" s="252"/>
      <c r="H2848" s="254"/>
      <c r="I2848" s="254"/>
      <c r="J2848" s="254"/>
      <c r="K2848" s="254"/>
      <c r="L2848" s="254"/>
      <c r="M2848" s="254"/>
      <c r="N2848" s="254"/>
      <c r="O2848" s="254"/>
      <c r="P2848" s="254"/>
      <c r="Q2848" s="254"/>
      <c r="R2848" s="254"/>
      <c r="S2848" s="254"/>
      <c r="T2848" s="254"/>
      <c r="U2848" s="254"/>
      <c r="V2848" s="254"/>
      <c r="W2848" s="254"/>
      <c r="X2848" s="254"/>
      <c r="Y2848" s="254"/>
      <c r="Z2848" s="254"/>
      <c r="AA2848" s="254"/>
      <c r="AB2848" s="254"/>
      <c r="AC2848" s="254"/>
      <c r="AD2848" s="254"/>
      <c r="AE2848" s="255"/>
      <c r="AF2848" s="255"/>
      <c r="AG2848" s="255"/>
      <c r="AH2848" s="255"/>
      <c r="AI2848" s="255"/>
      <c r="AJ2848" s="255"/>
      <c r="AK2848" s="255"/>
      <c r="AL2848" s="255"/>
      <c r="AM2848" s="255"/>
      <c r="AN2848" s="255"/>
      <c r="AO2848" s="254"/>
      <c r="AP2848" s="254"/>
      <c r="AQ2848" s="254"/>
      <c r="AR2848" s="254"/>
      <c r="AS2848" s="254"/>
      <c r="AT2848" s="254"/>
      <c r="AU2848" s="254"/>
      <c r="AW2848" s="283" t="str">
        <f t="shared" si="344"/>
        <v/>
      </c>
      <c r="AX2848" s="283" t="str">
        <f t="shared" si="345"/>
        <v/>
      </c>
      <c r="AY2848" s="283" t="str">
        <f t="shared" si="346"/>
        <v/>
      </c>
      <c r="AZ2848" s="283" t="str">
        <f t="shared" si="347"/>
        <v/>
      </c>
      <c r="BA2848" s="283" t="str">
        <f t="shared" si="348"/>
        <v/>
      </c>
      <c r="BD2848" s="254" t="str">
        <f>IF(W2848="","",IF(F2848="休日",AW2848,IF(F2848="法休",AW2848,VLOOKUP(F2848,カレンダマスタ!$Q$56:$R$69,2,FALSE))))</f>
        <v/>
      </c>
      <c r="BG2848" s="254">
        <f t="shared" si="349"/>
        <v>0</v>
      </c>
      <c r="BH2848" s="254" t="str">
        <f>IF(AX2848="","",IF(P2848&lt;&gt;"","",IF(BG2848="CS","OK",IF(VLOOKUP(E2848,カレンダマスタ!$A$5:$D$381,4,FALSE)&gt;0,"",IF(OR(AX2848*24&gt;10.84,AZ2848*24&lt;14.5)=TRUE,"×","OK")))))</f>
        <v/>
      </c>
    </row>
    <row r="2849" spans="2:60">
      <c r="B2849" s="111"/>
      <c r="C2849" s="385" t="str">
        <f>IF(STEP!C2849&lt;&gt;"",STEP!C2849,"")</f>
        <v/>
      </c>
      <c r="D2849" s="386" t="str">
        <f>IF(STEP!D2849&lt;&gt;"",STEP!D2849,"")</f>
        <v/>
      </c>
      <c r="E2849" s="387" t="str">
        <f>IF(STEP!E2849&lt;&gt;"",STEP!E2849,"")</f>
        <v/>
      </c>
      <c r="F2849" s="256"/>
      <c r="G2849" s="257"/>
      <c r="H2849" s="254"/>
      <c r="I2849" s="254"/>
      <c r="J2849" s="254"/>
      <c r="K2849" s="254"/>
      <c r="L2849" s="254"/>
      <c r="M2849" s="254"/>
      <c r="N2849" s="254"/>
      <c r="O2849" s="254"/>
      <c r="P2849" s="254"/>
      <c r="Q2849" s="254"/>
      <c r="R2849" s="254"/>
      <c r="S2849" s="254"/>
      <c r="T2849" s="254"/>
      <c r="U2849" s="254"/>
      <c r="V2849" s="254"/>
      <c r="W2849" s="254"/>
      <c r="X2849" s="254"/>
      <c r="Y2849" s="254"/>
      <c r="Z2849" s="254"/>
      <c r="AA2849" s="254"/>
      <c r="AB2849" s="254"/>
      <c r="AC2849" s="254"/>
      <c r="AD2849" s="254"/>
      <c r="AE2849" s="255"/>
      <c r="AF2849" s="255"/>
      <c r="AG2849" s="255"/>
      <c r="AH2849" s="255"/>
      <c r="AI2849" s="255"/>
      <c r="AJ2849" s="255"/>
      <c r="AK2849" s="255"/>
      <c r="AL2849" s="255"/>
      <c r="AM2849" s="255"/>
      <c r="AN2849" s="255"/>
      <c r="AO2849" s="254"/>
      <c r="AP2849" s="254"/>
      <c r="AQ2849" s="254"/>
      <c r="AR2849" s="254"/>
      <c r="AS2849" s="254"/>
      <c r="AT2849" s="254"/>
      <c r="AU2849" s="254"/>
      <c r="AW2849" s="283" t="str">
        <f t="shared" si="344"/>
        <v/>
      </c>
      <c r="AX2849" s="283" t="str">
        <f t="shared" si="345"/>
        <v/>
      </c>
      <c r="AY2849" s="283" t="str">
        <f t="shared" si="346"/>
        <v/>
      </c>
      <c r="AZ2849" s="283" t="str">
        <f t="shared" si="347"/>
        <v/>
      </c>
      <c r="BA2849" s="283" t="str">
        <f t="shared" si="348"/>
        <v/>
      </c>
      <c r="BD2849" s="254" t="str">
        <f>IF(W2849="","",IF(F2849="休日",AW2849,IF(F2849="法休",AW2849,VLOOKUP(F2849,カレンダマスタ!$Q$56:$R$69,2,FALSE))))</f>
        <v/>
      </c>
      <c r="BG2849" s="254">
        <f t="shared" si="349"/>
        <v>0</v>
      </c>
      <c r="BH2849" s="254" t="str">
        <f>IF(AX2849="","",IF(P2849&lt;&gt;"","",IF(BG2849="CS","OK",IF(VLOOKUP(E2849,カレンダマスタ!$A$5:$D$381,4,FALSE)&gt;0,"",IF(OR(AX2849*24&gt;10.84,AZ2849*24&lt;14.5)=TRUE,"×","OK")))))</f>
        <v/>
      </c>
    </row>
    <row r="2850" spans="2:60">
      <c r="B2850" s="111"/>
      <c r="C2850" s="385" t="str">
        <f>IF(STEP!C2850&lt;&gt;"",STEP!C2850,"")</f>
        <v/>
      </c>
      <c r="D2850" s="386" t="str">
        <f>IF(STEP!D2850&lt;&gt;"",STEP!D2850,"")</f>
        <v/>
      </c>
      <c r="E2850" s="387" t="str">
        <f>IF(STEP!E2850&lt;&gt;"",STEP!E2850,"")</f>
        <v/>
      </c>
      <c r="F2850" s="256"/>
      <c r="G2850" s="257"/>
      <c r="H2850" s="254"/>
      <c r="I2850" s="254"/>
      <c r="J2850" s="254"/>
      <c r="K2850" s="254"/>
      <c r="L2850" s="254"/>
      <c r="M2850" s="254"/>
      <c r="N2850" s="254"/>
      <c r="O2850" s="254"/>
      <c r="P2850" s="254"/>
      <c r="Q2850" s="254"/>
      <c r="R2850" s="254"/>
      <c r="S2850" s="254"/>
      <c r="T2850" s="254"/>
      <c r="U2850" s="254"/>
      <c r="V2850" s="254"/>
      <c r="W2850" s="254"/>
      <c r="X2850" s="254"/>
      <c r="Y2850" s="254"/>
      <c r="Z2850" s="254"/>
      <c r="AA2850" s="254"/>
      <c r="AB2850" s="254"/>
      <c r="AC2850" s="254"/>
      <c r="AD2850" s="254"/>
      <c r="AE2850" s="255"/>
      <c r="AF2850" s="255"/>
      <c r="AG2850" s="255"/>
      <c r="AH2850" s="255"/>
      <c r="AI2850" s="255"/>
      <c r="AJ2850" s="255"/>
      <c r="AK2850" s="255"/>
      <c r="AL2850" s="255"/>
      <c r="AM2850" s="255"/>
      <c r="AN2850" s="255"/>
      <c r="AO2850" s="254"/>
      <c r="AP2850" s="254"/>
      <c r="AQ2850" s="254"/>
      <c r="AR2850" s="254"/>
      <c r="AS2850" s="254"/>
      <c r="AT2850" s="254"/>
      <c r="AU2850" s="254"/>
      <c r="AW2850" s="283" t="str">
        <f t="shared" si="344"/>
        <v/>
      </c>
      <c r="AX2850" s="283" t="str">
        <f t="shared" si="345"/>
        <v/>
      </c>
      <c r="AY2850" s="283" t="str">
        <f t="shared" si="346"/>
        <v/>
      </c>
      <c r="AZ2850" s="283" t="str">
        <f t="shared" si="347"/>
        <v/>
      </c>
      <c r="BA2850" s="283" t="str">
        <f t="shared" si="348"/>
        <v/>
      </c>
      <c r="BD2850" s="254" t="str">
        <f>IF(W2850="","",IF(F2850="休日",AW2850,IF(F2850="法休",AW2850,VLOOKUP(F2850,カレンダマスタ!$Q$56:$R$69,2,FALSE))))</f>
        <v/>
      </c>
      <c r="BG2850" s="254">
        <f t="shared" si="349"/>
        <v>0</v>
      </c>
      <c r="BH2850" s="254" t="str">
        <f>IF(AX2850="","",IF(P2850&lt;&gt;"","",IF(BG2850="CS","OK",IF(VLOOKUP(E2850,カレンダマスタ!$A$5:$D$381,4,FALSE)&gt;0,"",IF(OR(AX2850*24&gt;10.84,AZ2850*24&lt;14.5)=TRUE,"×","OK")))))</f>
        <v/>
      </c>
    </row>
    <row r="2851" spans="2:60">
      <c r="B2851" s="111"/>
      <c r="C2851" s="385" t="str">
        <f>IF(STEP!C2851&lt;&gt;"",STEP!C2851,"")</f>
        <v/>
      </c>
      <c r="D2851" s="386" t="str">
        <f>IF(STEP!D2851&lt;&gt;"",STEP!D2851,"")</f>
        <v/>
      </c>
      <c r="E2851" s="387" t="str">
        <f>IF(STEP!E2851&lt;&gt;"",STEP!E2851,"")</f>
        <v/>
      </c>
      <c r="F2851" s="256"/>
      <c r="G2851" s="252"/>
      <c r="H2851" s="254"/>
      <c r="I2851" s="254"/>
      <c r="J2851" s="254"/>
      <c r="K2851" s="254"/>
      <c r="L2851" s="254"/>
      <c r="M2851" s="254"/>
      <c r="N2851" s="254"/>
      <c r="O2851" s="254"/>
      <c r="P2851" s="254"/>
      <c r="Q2851" s="254"/>
      <c r="R2851" s="254"/>
      <c r="S2851" s="254"/>
      <c r="T2851" s="254"/>
      <c r="U2851" s="254"/>
      <c r="V2851" s="254"/>
      <c r="W2851" s="254"/>
      <c r="X2851" s="254"/>
      <c r="Y2851" s="254"/>
      <c r="Z2851" s="254"/>
      <c r="AA2851" s="254"/>
      <c r="AB2851" s="254"/>
      <c r="AC2851" s="254"/>
      <c r="AD2851" s="254"/>
      <c r="AE2851" s="255"/>
      <c r="AF2851" s="255"/>
      <c r="AG2851" s="255"/>
      <c r="AH2851" s="255"/>
      <c r="AI2851" s="255"/>
      <c r="AJ2851" s="255"/>
      <c r="AK2851" s="255"/>
      <c r="AL2851" s="255"/>
      <c r="AM2851" s="255"/>
      <c r="AN2851" s="255"/>
      <c r="AO2851" s="254"/>
      <c r="AP2851" s="254"/>
      <c r="AQ2851" s="254"/>
      <c r="AR2851" s="254"/>
      <c r="AS2851" s="254"/>
      <c r="AT2851" s="254"/>
      <c r="AU2851" s="254"/>
      <c r="AW2851" s="283" t="str">
        <f t="shared" si="344"/>
        <v/>
      </c>
      <c r="AX2851" s="283" t="str">
        <f t="shared" si="345"/>
        <v/>
      </c>
      <c r="AY2851" s="283" t="str">
        <f t="shared" si="346"/>
        <v/>
      </c>
      <c r="AZ2851" s="283" t="str">
        <f t="shared" si="347"/>
        <v/>
      </c>
      <c r="BA2851" s="283" t="str">
        <f t="shared" si="348"/>
        <v/>
      </c>
      <c r="BD2851" s="254" t="str">
        <f>IF(W2851="","",IF(F2851="休日",AW2851,IF(F2851="法休",AW2851,VLOOKUP(F2851,カレンダマスタ!$Q$56:$R$69,2,FALSE))))</f>
        <v/>
      </c>
      <c r="BG2851" s="254">
        <f t="shared" si="349"/>
        <v>0</v>
      </c>
      <c r="BH2851" s="254" t="str">
        <f>IF(AX2851="","",IF(P2851&lt;&gt;"","",IF(BG2851="CS","OK",IF(VLOOKUP(E2851,カレンダマスタ!$A$5:$D$381,4,FALSE)&gt;0,"",IF(OR(AX2851*24&gt;10.84,AZ2851*24&lt;14.5)=TRUE,"×","OK")))))</f>
        <v/>
      </c>
    </row>
    <row r="2852" spans="2:60">
      <c r="B2852" s="111"/>
      <c r="C2852" s="388" t="str">
        <f>IF(STEP!C2852&lt;&gt;"",STEP!C2852,"")</f>
        <v/>
      </c>
      <c r="D2852" s="389" t="str">
        <f>IF(STEP!D2852&lt;&gt;"",STEP!D2852,"")</f>
        <v/>
      </c>
      <c r="E2852" s="390" t="str">
        <f>IF(STEP!E2852&lt;&gt;"",STEP!E2852,"")</f>
        <v/>
      </c>
      <c r="F2852" s="259"/>
      <c r="G2852" s="258"/>
      <c r="H2852" s="260"/>
      <c r="I2852" s="260"/>
      <c r="J2852" s="260"/>
      <c r="K2852" s="260"/>
      <c r="L2852" s="260"/>
      <c r="M2852" s="260"/>
      <c r="N2852" s="260"/>
      <c r="O2852" s="260"/>
      <c r="P2852" s="260"/>
      <c r="Q2852" s="260"/>
      <c r="R2852" s="260"/>
      <c r="S2852" s="260"/>
      <c r="T2852" s="260"/>
      <c r="U2852" s="260"/>
      <c r="V2852" s="260"/>
      <c r="W2852" s="260"/>
      <c r="X2852" s="260"/>
      <c r="Y2852" s="260"/>
      <c r="Z2852" s="260"/>
      <c r="AA2852" s="260"/>
      <c r="AB2852" s="260"/>
      <c r="AC2852" s="260"/>
      <c r="AD2852" s="260"/>
      <c r="AE2852" s="261"/>
      <c r="AF2852" s="261"/>
      <c r="AG2852" s="261"/>
      <c r="AH2852" s="261"/>
      <c r="AI2852" s="261"/>
      <c r="AJ2852" s="261"/>
      <c r="AK2852" s="261"/>
      <c r="AL2852" s="261"/>
      <c r="AM2852" s="261"/>
      <c r="AN2852" s="261"/>
      <c r="AO2852" s="260"/>
      <c r="AP2852" s="260"/>
      <c r="AQ2852" s="260"/>
      <c r="AR2852" s="260"/>
      <c r="AS2852" s="260"/>
      <c r="AT2852" s="260"/>
      <c r="AU2852" s="260"/>
      <c r="AW2852" s="284" t="str">
        <f t="shared" si="344"/>
        <v/>
      </c>
      <c r="AX2852" s="284" t="str">
        <f t="shared" si="345"/>
        <v/>
      </c>
      <c r="AY2852" s="284" t="str">
        <f t="shared" si="346"/>
        <v/>
      </c>
      <c r="AZ2852" s="284" t="str">
        <f t="shared" si="347"/>
        <v/>
      </c>
      <c r="BA2852" s="284" t="str">
        <f t="shared" si="348"/>
        <v/>
      </c>
      <c r="BD2852" s="260" t="str">
        <f>IF(W2852="","",IF(F2852="休日",AW2852,IF(F2852="法休",AW2852,VLOOKUP(F2852,カレンダマスタ!$Q$56:$R$69,2,FALSE))))</f>
        <v/>
      </c>
      <c r="BG2852" s="260">
        <f t="shared" si="349"/>
        <v>0</v>
      </c>
      <c r="BH2852" s="260" t="str">
        <f>IF(AX2852="","",IF(P2852&lt;&gt;"","",IF(BG2852="CS","OK",IF(VLOOKUP(E2852,カレンダマスタ!$A$5:$D$381,4,FALSE)&gt;0,"",IF(OR(AX2852*24&gt;10.84,AZ2852*24&lt;14.5)=TRUE,"×","OK")))))</f>
        <v/>
      </c>
    </row>
    <row r="2853" spans="2:60">
      <c r="B2853" s="111"/>
      <c r="C2853" s="391" t="str">
        <f>IF(STEP!C2853&lt;&gt;"",STEP!C2853,"")</f>
        <v/>
      </c>
      <c r="D2853" s="392" t="str">
        <f>IF(STEP!D2853&lt;&gt;"",STEP!D2853,"")</f>
        <v/>
      </c>
      <c r="E2853" s="393" t="str">
        <f>IF(STEP!E2853&lt;&gt;"",STEP!E2853,"")</f>
        <v/>
      </c>
      <c r="F2853" s="263"/>
      <c r="G2853" s="262"/>
      <c r="H2853" s="264"/>
      <c r="I2853" s="264"/>
      <c r="J2853" s="264"/>
      <c r="K2853" s="264"/>
      <c r="L2853" s="264"/>
      <c r="M2853" s="264"/>
      <c r="N2853" s="264"/>
      <c r="O2853" s="264"/>
      <c r="P2853" s="264"/>
      <c r="Q2853" s="264"/>
      <c r="R2853" s="264"/>
      <c r="S2853" s="264"/>
      <c r="T2853" s="264"/>
      <c r="U2853" s="264"/>
      <c r="V2853" s="264"/>
      <c r="W2853" s="264"/>
      <c r="X2853" s="264"/>
      <c r="Y2853" s="264"/>
      <c r="Z2853" s="264"/>
      <c r="AA2853" s="264"/>
      <c r="AB2853" s="264"/>
      <c r="AC2853" s="264"/>
      <c r="AD2853" s="264"/>
      <c r="AE2853" s="265"/>
      <c r="AF2853" s="265"/>
      <c r="AG2853" s="265"/>
      <c r="AH2853" s="265"/>
      <c r="AI2853" s="265"/>
      <c r="AJ2853" s="265"/>
      <c r="AK2853" s="265"/>
      <c r="AL2853" s="265"/>
      <c r="AM2853" s="265"/>
      <c r="AN2853" s="265"/>
      <c r="AO2853" s="264"/>
      <c r="AP2853" s="264"/>
      <c r="AQ2853" s="264"/>
      <c r="AR2853" s="264"/>
      <c r="AS2853" s="264"/>
      <c r="AT2853" s="264"/>
      <c r="AU2853" s="264"/>
      <c r="AW2853" s="285" t="str">
        <f t="shared" si="344"/>
        <v/>
      </c>
      <c r="AX2853" s="285" t="str">
        <f t="shared" si="345"/>
        <v/>
      </c>
      <c r="AY2853" s="285" t="str">
        <f t="shared" si="346"/>
        <v/>
      </c>
      <c r="AZ2853" s="285" t="str">
        <f t="shared" si="347"/>
        <v/>
      </c>
      <c r="BA2853" s="285" t="str">
        <f t="shared" si="348"/>
        <v/>
      </c>
      <c r="BD2853" s="264" t="str">
        <f>IF(W2853="","",IF(F2853="休日",AW2853,IF(F2853="法休",AW2853,VLOOKUP(F2853,カレンダマスタ!$Q$56:$R$69,2,FALSE))))</f>
        <v/>
      </c>
      <c r="BG2853" s="264">
        <f t="shared" si="349"/>
        <v>0</v>
      </c>
      <c r="BH2853" s="264" t="str">
        <f>IF(AX2853="","",IF(P2853&lt;&gt;"","",IF(BG2853="CS","OK",IF(VLOOKUP(E2853,カレンダマスタ!$A$5:$D$381,4,FALSE)&gt;0,"",IF(OR(AX2853*24&gt;10.84,AZ2853*24&lt;14.5)=TRUE,"×","OK")))))</f>
        <v/>
      </c>
    </row>
    <row r="2854" spans="2:60">
      <c r="B2854" s="111"/>
      <c r="C2854" s="385" t="str">
        <f>IF(STEP!C2854&lt;&gt;"",STEP!C2854,"")</f>
        <v/>
      </c>
      <c r="D2854" s="386" t="str">
        <f>IF(STEP!D2854&lt;&gt;"",STEP!D2854,"")</f>
        <v/>
      </c>
      <c r="E2854" s="387" t="str">
        <f>IF(STEP!E2854&lt;&gt;"",STEP!E2854,"")</f>
        <v/>
      </c>
      <c r="F2854" s="253"/>
      <c r="G2854" s="252"/>
      <c r="H2854" s="254"/>
      <c r="I2854" s="254"/>
      <c r="J2854" s="254"/>
      <c r="K2854" s="254"/>
      <c r="L2854" s="254"/>
      <c r="M2854" s="254"/>
      <c r="N2854" s="254"/>
      <c r="O2854" s="254"/>
      <c r="P2854" s="254"/>
      <c r="Q2854" s="254"/>
      <c r="R2854" s="254"/>
      <c r="S2854" s="254"/>
      <c r="T2854" s="254"/>
      <c r="U2854" s="254"/>
      <c r="V2854" s="254"/>
      <c r="W2854" s="254"/>
      <c r="X2854" s="254"/>
      <c r="Y2854" s="254"/>
      <c r="Z2854" s="254"/>
      <c r="AA2854" s="254"/>
      <c r="AB2854" s="254"/>
      <c r="AC2854" s="254"/>
      <c r="AD2854" s="254"/>
      <c r="AE2854" s="255"/>
      <c r="AF2854" s="255"/>
      <c r="AG2854" s="255"/>
      <c r="AH2854" s="255"/>
      <c r="AI2854" s="255"/>
      <c r="AJ2854" s="255"/>
      <c r="AK2854" s="255"/>
      <c r="AL2854" s="255"/>
      <c r="AM2854" s="255"/>
      <c r="AN2854" s="255"/>
      <c r="AO2854" s="254"/>
      <c r="AP2854" s="254"/>
      <c r="AQ2854" s="254"/>
      <c r="AR2854" s="254"/>
      <c r="AS2854" s="254"/>
      <c r="AT2854" s="254"/>
      <c r="AU2854" s="254"/>
      <c r="AW2854" s="283" t="str">
        <f t="shared" si="344"/>
        <v/>
      </c>
      <c r="AX2854" s="283" t="str">
        <f t="shared" si="345"/>
        <v/>
      </c>
      <c r="AY2854" s="283" t="str">
        <f t="shared" si="346"/>
        <v/>
      </c>
      <c r="AZ2854" s="283" t="str">
        <f t="shared" si="347"/>
        <v/>
      </c>
      <c r="BA2854" s="283" t="str">
        <f t="shared" si="348"/>
        <v/>
      </c>
      <c r="BD2854" s="254" t="str">
        <f>IF(W2854="","",IF(F2854="休日",AW2854,IF(F2854="法休",AW2854,VLOOKUP(F2854,カレンダマスタ!$Q$56:$R$69,2,FALSE))))</f>
        <v/>
      </c>
      <c r="BG2854" s="254">
        <f t="shared" si="349"/>
        <v>0</v>
      </c>
      <c r="BH2854" s="254" t="str">
        <f>IF(AX2854="","",IF(P2854&lt;&gt;"","",IF(BG2854="CS","OK",IF(VLOOKUP(E2854,カレンダマスタ!$A$5:$D$381,4,FALSE)&gt;0,"",IF(OR(AX2854*24&gt;10.84,AZ2854*24&lt;14.5)=TRUE,"×","OK")))))</f>
        <v/>
      </c>
    </row>
    <row r="2855" spans="2:60">
      <c r="B2855" s="111"/>
      <c r="C2855" s="385" t="str">
        <f>IF(STEP!C2855&lt;&gt;"",STEP!C2855,"")</f>
        <v/>
      </c>
      <c r="D2855" s="386" t="str">
        <f>IF(STEP!D2855&lt;&gt;"",STEP!D2855,"")</f>
        <v/>
      </c>
      <c r="E2855" s="387" t="str">
        <f>IF(STEP!E2855&lt;&gt;"",STEP!E2855,"")</f>
        <v/>
      </c>
      <c r="F2855" s="253"/>
      <c r="G2855" s="252"/>
      <c r="H2855" s="254"/>
      <c r="I2855" s="254"/>
      <c r="J2855" s="254"/>
      <c r="K2855" s="254"/>
      <c r="L2855" s="254"/>
      <c r="M2855" s="254"/>
      <c r="N2855" s="254"/>
      <c r="O2855" s="254"/>
      <c r="P2855" s="254"/>
      <c r="Q2855" s="254"/>
      <c r="R2855" s="254"/>
      <c r="S2855" s="254"/>
      <c r="T2855" s="254"/>
      <c r="U2855" s="254"/>
      <c r="V2855" s="254"/>
      <c r="W2855" s="254"/>
      <c r="X2855" s="254"/>
      <c r="Y2855" s="254"/>
      <c r="Z2855" s="254"/>
      <c r="AA2855" s="254"/>
      <c r="AB2855" s="254"/>
      <c r="AC2855" s="254"/>
      <c r="AD2855" s="254"/>
      <c r="AE2855" s="255"/>
      <c r="AF2855" s="255"/>
      <c r="AG2855" s="255"/>
      <c r="AH2855" s="255"/>
      <c r="AI2855" s="255"/>
      <c r="AJ2855" s="255"/>
      <c r="AK2855" s="255"/>
      <c r="AL2855" s="255"/>
      <c r="AM2855" s="255"/>
      <c r="AN2855" s="255"/>
      <c r="AO2855" s="254"/>
      <c r="AP2855" s="254"/>
      <c r="AQ2855" s="254"/>
      <c r="AR2855" s="254"/>
      <c r="AS2855" s="254"/>
      <c r="AT2855" s="254"/>
      <c r="AU2855" s="254"/>
      <c r="AW2855" s="283" t="str">
        <f t="shared" si="344"/>
        <v/>
      </c>
      <c r="AX2855" s="283" t="str">
        <f t="shared" si="345"/>
        <v/>
      </c>
      <c r="AY2855" s="283" t="str">
        <f t="shared" si="346"/>
        <v/>
      </c>
      <c r="AZ2855" s="283" t="str">
        <f t="shared" si="347"/>
        <v/>
      </c>
      <c r="BA2855" s="283" t="str">
        <f t="shared" si="348"/>
        <v/>
      </c>
      <c r="BD2855" s="254" t="str">
        <f>IF(W2855="","",IF(F2855="休日",AW2855,IF(F2855="法休",AW2855,VLOOKUP(F2855,カレンダマスタ!$Q$56:$R$69,2,FALSE))))</f>
        <v/>
      </c>
      <c r="BG2855" s="254">
        <f t="shared" si="349"/>
        <v>0</v>
      </c>
      <c r="BH2855" s="254" t="str">
        <f>IF(AX2855="","",IF(P2855&lt;&gt;"","",IF(BG2855="CS","OK",IF(VLOOKUP(E2855,カレンダマスタ!$A$5:$D$381,4,FALSE)&gt;0,"",IF(OR(AX2855*24&gt;10.84,AZ2855*24&lt;14.5)=TRUE,"×","OK")))))</f>
        <v/>
      </c>
    </row>
    <row r="2856" spans="2:60">
      <c r="B2856" s="111"/>
      <c r="C2856" s="385" t="str">
        <f>IF(STEP!C2856&lt;&gt;"",STEP!C2856,"")</f>
        <v/>
      </c>
      <c r="D2856" s="386" t="str">
        <f>IF(STEP!D2856&lt;&gt;"",STEP!D2856,"")</f>
        <v/>
      </c>
      <c r="E2856" s="387" t="str">
        <f>IF(STEP!E2856&lt;&gt;"",STEP!E2856,"")</f>
        <v/>
      </c>
      <c r="F2856" s="256"/>
      <c r="G2856" s="257"/>
      <c r="H2856" s="254"/>
      <c r="I2856" s="254"/>
      <c r="J2856" s="254"/>
      <c r="K2856" s="254"/>
      <c r="L2856" s="254"/>
      <c r="M2856" s="254"/>
      <c r="N2856" s="254"/>
      <c r="O2856" s="254"/>
      <c r="P2856" s="254"/>
      <c r="Q2856" s="254"/>
      <c r="R2856" s="254"/>
      <c r="S2856" s="254"/>
      <c r="T2856" s="254"/>
      <c r="U2856" s="254"/>
      <c r="V2856" s="254"/>
      <c r="W2856" s="254"/>
      <c r="X2856" s="254"/>
      <c r="Y2856" s="254"/>
      <c r="Z2856" s="254"/>
      <c r="AA2856" s="254"/>
      <c r="AB2856" s="254"/>
      <c r="AC2856" s="254"/>
      <c r="AD2856" s="254"/>
      <c r="AE2856" s="255"/>
      <c r="AF2856" s="255"/>
      <c r="AG2856" s="255"/>
      <c r="AH2856" s="255"/>
      <c r="AI2856" s="255"/>
      <c r="AJ2856" s="255"/>
      <c r="AK2856" s="255"/>
      <c r="AL2856" s="255"/>
      <c r="AM2856" s="255"/>
      <c r="AN2856" s="255"/>
      <c r="AO2856" s="254"/>
      <c r="AP2856" s="254"/>
      <c r="AQ2856" s="254"/>
      <c r="AR2856" s="254"/>
      <c r="AS2856" s="254"/>
      <c r="AT2856" s="254"/>
      <c r="AU2856" s="254"/>
      <c r="AW2856" s="283" t="str">
        <f t="shared" si="344"/>
        <v/>
      </c>
      <c r="AX2856" s="283" t="str">
        <f t="shared" si="345"/>
        <v/>
      </c>
      <c r="AY2856" s="283" t="str">
        <f t="shared" si="346"/>
        <v/>
      </c>
      <c r="AZ2856" s="283" t="str">
        <f t="shared" si="347"/>
        <v/>
      </c>
      <c r="BA2856" s="283" t="str">
        <f t="shared" si="348"/>
        <v/>
      </c>
      <c r="BD2856" s="254" t="str">
        <f>IF(W2856="","",IF(F2856="休日",AW2856,IF(F2856="法休",AW2856,VLOOKUP(F2856,カレンダマスタ!$Q$56:$R$69,2,FALSE))))</f>
        <v/>
      </c>
      <c r="BG2856" s="254">
        <f t="shared" si="349"/>
        <v>0</v>
      </c>
      <c r="BH2856" s="254" t="str">
        <f>IF(AX2856="","",IF(P2856&lt;&gt;"","",IF(BG2856="CS","OK",IF(VLOOKUP(E2856,カレンダマスタ!$A$5:$D$381,4,FALSE)&gt;0,"",IF(OR(AX2856*24&gt;10.84,AZ2856*24&lt;14.5)=TRUE,"×","OK")))))</f>
        <v/>
      </c>
    </row>
    <row r="2857" spans="2:60">
      <c r="B2857" s="111"/>
      <c r="C2857" s="385" t="str">
        <f>IF(STEP!C2857&lt;&gt;"",STEP!C2857,"")</f>
        <v/>
      </c>
      <c r="D2857" s="386" t="str">
        <f>IF(STEP!D2857&lt;&gt;"",STEP!D2857,"")</f>
        <v/>
      </c>
      <c r="E2857" s="387" t="str">
        <f>IF(STEP!E2857&lt;&gt;"",STEP!E2857,"")</f>
        <v/>
      </c>
      <c r="F2857" s="256"/>
      <c r="G2857" s="257"/>
      <c r="H2857" s="254"/>
      <c r="I2857" s="254"/>
      <c r="J2857" s="254"/>
      <c r="K2857" s="254"/>
      <c r="L2857" s="254"/>
      <c r="M2857" s="254"/>
      <c r="N2857" s="254"/>
      <c r="O2857" s="254"/>
      <c r="P2857" s="254"/>
      <c r="Q2857" s="254"/>
      <c r="R2857" s="254"/>
      <c r="S2857" s="254"/>
      <c r="T2857" s="254"/>
      <c r="U2857" s="254"/>
      <c r="V2857" s="254"/>
      <c r="W2857" s="254"/>
      <c r="X2857" s="254"/>
      <c r="Y2857" s="254"/>
      <c r="Z2857" s="254"/>
      <c r="AA2857" s="254"/>
      <c r="AB2857" s="254"/>
      <c r="AC2857" s="254"/>
      <c r="AD2857" s="254"/>
      <c r="AE2857" s="255"/>
      <c r="AF2857" s="255"/>
      <c r="AG2857" s="255"/>
      <c r="AH2857" s="255"/>
      <c r="AI2857" s="255"/>
      <c r="AJ2857" s="255"/>
      <c r="AK2857" s="255"/>
      <c r="AL2857" s="255"/>
      <c r="AM2857" s="255"/>
      <c r="AN2857" s="255"/>
      <c r="AO2857" s="254"/>
      <c r="AP2857" s="254"/>
      <c r="AQ2857" s="254"/>
      <c r="AR2857" s="254"/>
      <c r="AS2857" s="254"/>
      <c r="AT2857" s="254"/>
      <c r="AU2857" s="254"/>
      <c r="AW2857" s="283" t="str">
        <f t="shared" si="344"/>
        <v/>
      </c>
      <c r="AX2857" s="283" t="str">
        <f t="shared" si="345"/>
        <v/>
      </c>
      <c r="AY2857" s="283" t="str">
        <f t="shared" si="346"/>
        <v/>
      </c>
      <c r="AZ2857" s="283" t="str">
        <f t="shared" si="347"/>
        <v/>
      </c>
      <c r="BA2857" s="283" t="str">
        <f t="shared" si="348"/>
        <v/>
      </c>
      <c r="BD2857" s="254" t="str">
        <f>IF(W2857="","",IF(F2857="休日",AW2857,IF(F2857="法休",AW2857,VLOOKUP(F2857,カレンダマスタ!$Q$56:$R$69,2,FALSE))))</f>
        <v/>
      </c>
      <c r="BG2857" s="254">
        <f t="shared" si="349"/>
        <v>0</v>
      </c>
      <c r="BH2857" s="254" t="str">
        <f>IF(AX2857="","",IF(P2857&lt;&gt;"","",IF(BG2857="CS","OK",IF(VLOOKUP(E2857,カレンダマスタ!$A$5:$D$381,4,FALSE)&gt;0,"",IF(OR(AX2857*24&gt;10.84,AZ2857*24&lt;14.5)=TRUE,"×","OK")))))</f>
        <v/>
      </c>
    </row>
    <row r="2858" spans="2:60">
      <c r="B2858" s="111"/>
      <c r="C2858" s="385" t="str">
        <f>IF(STEP!C2858&lt;&gt;"",STEP!C2858,"")</f>
        <v/>
      </c>
      <c r="D2858" s="386" t="str">
        <f>IF(STEP!D2858&lt;&gt;"",STEP!D2858,"")</f>
        <v/>
      </c>
      <c r="E2858" s="387" t="str">
        <f>IF(STEP!E2858&lt;&gt;"",STEP!E2858,"")</f>
        <v/>
      </c>
      <c r="F2858" s="256"/>
      <c r="G2858" s="257"/>
      <c r="H2858" s="254"/>
      <c r="I2858" s="254"/>
      <c r="J2858" s="254"/>
      <c r="K2858" s="254"/>
      <c r="L2858" s="254"/>
      <c r="M2858" s="254"/>
      <c r="N2858" s="254"/>
      <c r="O2858" s="254"/>
      <c r="P2858" s="254"/>
      <c r="Q2858" s="254"/>
      <c r="R2858" s="254"/>
      <c r="S2858" s="254"/>
      <c r="T2858" s="254"/>
      <c r="U2858" s="254"/>
      <c r="V2858" s="254"/>
      <c r="W2858" s="254"/>
      <c r="X2858" s="254"/>
      <c r="Y2858" s="254"/>
      <c r="Z2858" s="254"/>
      <c r="AA2858" s="254"/>
      <c r="AB2858" s="254"/>
      <c r="AC2858" s="254"/>
      <c r="AD2858" s="254"/>
      <c r="AE2858" s="255"/>
      <c r="AF2858" s="255"/>
      <c r="AG2858" s="255"/>
      <c r="AH2858" s="255"/>
      <c r="AI2858" s="255"/>
      <c r="AJ2858" s="255"/>
      <c r="AK2858" s="255"/>
      <c r="AL2858" s="255"/>
      <c r="AM2858" s="255"/>
      <c r="AN2858" s="255"/>
      <c r="AO2858" s="254"/>
      <c r="AP2858" s="254"/>
      <c r="AQ2858" s="254"/>
      <c r="AR2858" s="254"/>
      <c r="AS2858" s="254"/>
      <c r="AT2858" s="254"/>
      <c r="AU2858" s="254"/>
      <c r="AW2858" s="283" t="str">
        <f t="shared" si="344"/>
        <v/>
      </c>
      <c r="AX2858" s="283" t="str">
        <f t="shared" si="345"/>
        <v/>
      </c>
      <c r="AY2858" s="283" t="str">
        <f t="shared" si="346"/>
        <v/>
      </c>
      <c r="AZ2858" s="283" t="str">
        <f t="shared" si="347"/>
        <v/>
      </c>
      <c r="BA2858" s="283" t="str">
        <f t="shared" si="348"/>
        <v/>
      </c>
      <c r="BD2858" s="254" t="str">
        <f>IF(W2858="","",IF(F2858="休日",AW2858,IF(F2858="法休",AW2858,VLOOKUP(F2858,カレンダマスタ!$Q$56:$R$69,2,FALSE))))</f>
        <v/>
      </c>
      <c r="BG2858" s="254">
        <f t="shared" si="349"/>
        <v>0</v>
      </c>
      <c r="BH2858" s="254" t="str">
        <f>IF(AX2858="","",IF(P2858&lt;&gt;"","",IF(BG2858="CS","OK",IF(VLOOKUP(E2858,カレンダマスタ!$A$5:$D$381,4,FALSE)&gt;0,"",IF(OR(AX2858*24&gt;10.84,AZ2858*24&lt;14.5)=TRUE,"×","OK")))))</f>
        <v/>
      </c>
    </row>
    <row r="2859" spans="2:60">
      <c r="B2859" s="111"/>
      <c r="C2859" s="388" t="str">
        <f>IF(STEP!C2859&lt;&gt;"",STEP!C2859,"")</f>
        <v/>
      </c>
      <c r="D2859" s="389" t="str">
        <f>IF(STEP!D2859&lt;&gt;"",STEP!D2859,"")</f>
        <v/>
      </c>
      <c r="E2859" s="390" t="str">
        <f>IF(STEP!E2859&lt;&gt;"",STEP!E2859,"")</f>
        <v/>
      </c>
      <c r="F2859" s="259"/>
      <c r="G2859" s="266"/>
      <c r="H2859" s="260"/>
      <c r="I2859" s="260"/>
      <c r="J2859" s="260"/>
      <c r="K2859" s="260"/>
      <c r="L2859" s="260"/>
      <c r="M2859" s="260"/>
      <c r="N2859" s="260"/>
      <c r="O2859" s="260"/>
      <c r="P2859" s="260"/>
      <c r="Q2859" s="260"/>
      <c r="R2859" s="260"/>
      <c r="S2859" s="260"/>
      <c r="T2859" s="260"/>
      <c r="U2859" s="260"/>
      <c r="V2859" s="260"/>
      <c r="W2859" s="260"/>
      <c r="X2859" s="260"/>
      <c r="Y2859" s="260"/>
      <c r="Z2859" s="260"/>
      <c r="AA2859" s="260"/>
      <c r="AB2859" s="260"/>
      <c r="AC2859" s="260"/>
      <c r="AD2859" s="260"/>
      <c r="AE2859" s="261"/>
      <c r="AF2859" s="261"/>
      <c r="AG2859" s="261"/>
      <c r="AH2859" s="261"/>
      <c r="AI2859" s="261"/>
      <c r="AJ2859" s="261"/>
      <c r="AK2859" s="261"/>
      <c r="AL2859" s="261"/>
      <c r="AM2859" s="261"/>
      <c r="AN2859" s="261"/>
      <c r="AO2859" s="260"/>
      <c r="AP2859" s="260"/>
      <c r="AQ2859" s="260"/>
      <c r="AR2859" s="260"/>
      <c r="AS2859" s="260"/>
      <c r="AT2859" s="260"/>
      <c r="AU2859" s="260"/>
      <c r="AW2859" s="284" t="str">
        <f t="shared" si="344"/>
        <v/>
      </c>
      <c r="AX2859" s="284" t="str">
        <f t="shared" si="345"/>
        <v/>
      </c>
      <c r="AY2859" s="284" t="str">
        <f t="shared" si="346"/>
        <v/>
      </c>
      <c r="AZ2859" s="284" t="str">
        <f t="shared" si="347"/>
        <v/>
      </c>
      <c r="BA2859" s="284" t="str">
        <f t="shared" si="348"/>
        <v/>
      </c>
      <c r="BD2859" s="260" t="str">
        <f>IF(W2859="","",IF(F2859="休日",AW2859,IF(F2859="法休",AW2859,VLOOKUP(F2859,カレンダマスタ!$Q$56:$R$69,2,FALSE))))</f>
        <v/>
      </c>
      <c r="BG2859" s="260">
        <f t="shared" si="349"/>
        <v>0</v>
      </c>
      <c r="BH2859" s="260" t="str">
        <f>IF(AX2859="","",IF(P2859&lt;&gt;"","",IF(BG2859="CS","OK",IF(VLOOKUP(E2859,カレンダマスタ!$A$5:$D$381,4,FALSE)&gt;0,"",IF(OR(AX2859*24&gt;10.84,AZ2859*24&lt;14.5)=TRUE,"×","OK")))))</f>
        <v/>
      </c>
    </row>
    <row r="2860" spans="2:60">
      <c r="B2860" s="111"/>
      <c r="C2860" s="391" t="str">
        <f>IF(STEP!C2860&lt;&gt;"",STEP!C2860,"")</f>
        <v/>
      </c>
      <c r="D2860" s="392" t="str">
        <f>IF(STEP!D2860&lt;&gt;"",STEP!D2860,"")</f>
        <v/>
      </c>
      <c r="E2860" s="393" t="str">
        <f>IF(STEP!E2860&lt;&gt;"",STEP!E2860,"")</f>
        <v/>
      </c>
      <c r="F2860" s="263"/>
      <c r="G2860" s="267"/>
      <c r="H2860" s="264"/>
      <c r="I2860" s="264"/>
      <c r="J2860" s="264"/>
      <c r="K2860" s="264"/>
      <c r="L2860" s="264"/>
      <c r="M2860" s="264"/>
      <c r="N2860" s="264"/>
      <c r="O2860" s="264"/>
      <c r="P2860" s="264"/>
      <c r="Q2860" s="264"/>
      <c r="R2860" s="264"/>
      <c r="S2860" s="264"/>
      <c r="T2860" s="264"/>
      <c r="U2860" s="264"/>
      <c r="V2860" s="264"/>
      <c r="W2860" s="264"/>
      <c r="X2860" s="264"/>
      <c r="Y2860" s="264"/>
      <c r="Z2860" s="264"/>
      <c r="AA2860" s="264"/>
      <c r="AB2860" s="264"/>
      <c r="AC2860" s="264"/>
      <c r="AD2860" s="264"/>
      <c r="AE2860" s="265"/>
      <c r="AF2860" s="265"/>
      <c r="AG2860" s="265"/>
      <c r="AH2860" s="265"/>
      <c r="AI2860" s="265"/>
      <c r="AJ2860" s="265"/>
      <c r="AK2860" s="265"/>
      <c r="AL2860" s="265"/>
      <c r="AM2860" s="265"/>
      <c r="AN2860" s="265"/>
      <c r="AO2860" s="264"/>
      <c r="AP2860" s="264"/>
      <c r="AQ2860" s="264"/>
      <c r="AR2860" s="264"/>
      <c r="AS2860" s="264"/>
      <c r="AT2860" s="264"/>
      <c r="AU2860" s="264"/>
      <c r="AW2860" s="285" t="str">
        <f t="shared" si="344"/>
        <v/>
      </c>
      <c r="AX2860" s="285" t="str">
        <f t="shared" si="345"/>
        <v/>
      </c>
      <c r="AY2860" s="285" t="str">
        <f t="shared" si="346"/>
        <v/>
      </c>
      <c r="AZ2860" s="285" t="str">
        <f t="shared" si="347"/>
        <v/>
      </c>
      <c r="BA2860" s="285" t="str">
        <f t="shared" si="348"/>
        <v/>
      </c>
      <c r="BD2860" s="264" t="str">
        <f>IF(W2860="","",IF(F2860="休日",AW2860,IF(F2860="法休",AW2860,VLOOKUP(F2860,カレンダマスタ!$Q$56:$R$69,2,FALSE))))</f>
        <v/>
      </c>
      <c r="BG2860" s="264">
        <f t="shared" si="349"/>
        <v>0</v>
      </c>
      <c r="BH2860" s="264" t="str">
        <f>IF(AX2860="","",IF(P2860&lt;&gt;"","",IF(BG2860="CS","OK",IF(VLOOKUP(E2860,カレンダマスタ!$A$5:$D$381,4,FALSE)&gt;0,"",IF(OR(AX2860*24&gt;10.84,AZ2860*24&lt;14.5)=TRUE,"×","OK")))))</f>
        <v/>
      </c>
    </row>
    <row r="2861" spans="2:60">
      <c r="B2861" s="111"/>
      <c r="C2861" s="385" t="str">
        <f>IF(STEP!C2861&lt;&gt;"",STEP!C2861,"")</f>
        <v/>
      </c>
      <c r="D2861" s="386" t="str">
        <f>IF(STEP!D2861&lt;&gt;"",STEP!D2861,"")</f>
        <v/>
      </c>
      <c r="E2861" s="387" t="str">
        <f>IF(STEP!E2861&lt;&gt;"",STEP!E2861,"")</f>
        <v/>
      </c>
      <c r="F2861" s="253"/>
      <c r="G2861" s="252"/>
      <c r="H2861" s="254"/>
      <c r="I2861" s="254"/>
      <c r="J2861" s="254"/>
      <c r="K2861" s="254"/>
      <c r="L2861" s="254"/>
      <c r="M2861" s="254"/>
      <c r="N2861" s="254"/>
      <c r="O2861" s="254"/>
      <c r="P2861" s="254"/>
      <c r="Q2861" s="254"/>
      <c r="R2861" s="254"/>
      <c r="S2861" s="254"/>
      <c r="T2861" s="254"/>
      <c r="U2861" s="254"/>
      <c r="V2861" s="254"/>
      <c r="W2861" s="254"/>
      <c r="X2861" s="254"/>
      <c r="Y2861" s="254"/>
      <c r="Z2861" s="254"/>
      <c r="AA2861" s="254"/>
      <c r="AB2861" s="254"/>
      <c r="AC2861" s="254"/>
      <c r="AD2861" s="254"/>
      <c r="AE2861" s="255"/>
      <c r="AF2861" s="255"/>
      <c r="AG2861" s="255"/>
      <c r="AH2861" s="255"/>
      <c r="AI2861" s="255"/>
      <c r="AJ2861" s="255"/>
      <c r="AK2861" s="255"/>
      <c r="AL2861" s="255"/>
      <c r="AM2861" s="255"/>
      <c r="AN2861" s="255"/>
      <c r="AO2861" s="254"/>
      <c r="AP2861" s="254"/>
      <c r="AQ2861" s="254"/>
      <c r="AR2861" s="254"/>
      <c r="AS2861" s="254"/>
      <c r="AT2861" s="254"/>
      <c r="AU2861" s="254"/>
      <c r="AW2861" s="283" t="str">
        <f t="shared" si="344"/>
        <v/>
      </c>
      <c r="AX2861" s="283" t="str">
        <f t="shared" si="345"/>
        <v/>
      </c>
      <c r="AY2861" s="283" t="str">
        <f t="shared" si="346"/>
        <v/>
      </c>
      <c r="AZ2861" s="283" t="str">
        <f t="shared" si="347"/>
        <v/>
      </c>
      <c r="BA2861" s="283" t="str">
        <f t="shared" si="348"/>
        <v/>
      </c>
      <c r="BD2861" s="254" t="str">
        <f>IF(W2861="","",IF(F2861="休日",AW2861,IF(F2861="法休",AW2861,VLOOKUP(F2861,カレンダマスタ!$Q$56:$R$69,2,FALSE))))</f>
        <v/>
      </c>
      <c r="BG2861" s="503">
        <f t="shared" si="349"/>
        <v>0</v>
      </c>
      <c r="BH2861" s="503" t="str">
        <f>IF(AX2861="","",IF(P2861&lt;&gt;"","",IF(BG2861="CS","OK",IF(VLOOKUP(E2861,カレンダマスタ!$A$5:$D$381,4,FALSE)&gt;0,"",IF(OR(AX2861*24&gt;10.84,AZ2861*24&lt;14.5)=TRUE,"×","OK")))))</f>
        <v/>
      </c>
    </row>
    <row r="2862" spans="2:60">
      <c r="B2862" s="111"/>
      <c r="C2862" s="385" t="str">
        <f>IF(STEP!C2862&lt;&gt;"",STEP!C2862,"")</f>
        <v/>
      </c>
      <c r="D2862" s="386" t="str">
        <f>IF(STEP!D2862&lt;&gt;"",STEP!D2862,"")</f>
        <v/>
      </c>
      <c r="E2862" s="387" t="str">
        <f>IF(STEP!E2862&lt;&gt;"",STEP!E2862,"")</f>
        <v/>
      </c>
      <c r="F2862" s="253"/>
      <c r="G2862" s="252"/>
      <c r="H2862" s="254"/>
      <c r="I2862" s="254"/>
      <c r="J2862" s="254"/>
      <c r="K2862" s="254"/>
      <c r="L2862" s="254"/>
      <c r="M2862" s="254"/>
      <c r="N2862" s="254"/>
      <c r="O2862" s="254"/>
      <c r="P2862" s="254"/>
      <c r="Q2862" s="254"/>
      <c r="R2862" s="254"/>
      <c r="S2862" s="254"/>
      <c r="T2862" s="254"/>
      <c r="U2862" s="254"/>
      <c r="V2862" s="254"/>
      <c r="W2862" s="254"/>
      <c r="X2862" s="254"/>
      <c r="Y2862" s="254"/>
      <c r="Z2862" s="254"/>
      <c r="AA2862" s="254"/>
      <c r="AB2862" s="254"/>
      <c r="AC2862" s="254"/>
      <c r="AD2862" s="254"/>
      <c r="AE2862" s="255"/>
      <c r="AF2862" s="255"/>
      <c r="AG2862" s="255"/>
      <c r="AH2862" s="255"/>
      <c r="AI2862" s="255"/>
      <c r="AJ2862" s="255"/>
      <c r="AK2862" s="255"/>
      <c r="AL2862" s="255"/>
      <c r="AM2862" s="255"/>
      <c r="AN2862" s="255"/>
      <c r="AO2862" s="254"/>
      <c r="AP2862" s="254"/>
      <c r="AQ2862" s="254"/>
      <c r="AR2862" s="254"/>
      <c r="AS2862" s="254"/>
      <c r="AT2862" s="254"/>
      <c r="AU2862" s="254"/>
      <c r="AW2862" s="283" t="str">
        <f t="shared" si="344"/>
        <v/>
      </c>
      <c r="AX2862" s="283" t="str">
        <f t="shared" si="345"/>
        <v/>
      </c>
      <c r="AY2862" s="283" t="str">
        <f t="shared" si="346"/>
        <v/>
      </c>
      <c r="AZ2862" s="283" t="str">
        <f t="shared" si="347"/>
        <v/>
      </c>
      <c r="BA2862" s="283" t="str">
        <f t="shared" si="348"/>
        <v/>
      </c>
      <c r="BD2862" s="254" t="str">
        <f>IF(W2862="","",IF(F2862="休日",AW2862,IF(F2862="法休",AW2862,VLOOKUP(F2862,カレンダマスタ!$Q$56:$R$69,2,FALSE))))</f>
        <v/>
      </c>
      <c r="BG2862" s="254">
        <f t="shared" si="349"/>
        <v>0</v>
      </c>
      <c r="BH2862" s="254" t="str">
        <f>IF(AX2862="","",IF(P2862&lt;&gt;"","",IF(BG2862="CS","OK",IF(VLOOKUP(E2862,カレンダマスタ!$A$5:$D$381,4,FALSE)&gt;0,"",IF(OR(AX2862*24&gt;10.84,AZ2862*24&lt;14.5)=TRUE,"×","OK")))))</f>
        <v/>
      </c>
    </row>
    <row r="2863" spans="2:60">
      <c r="B2863" s="111"/>
      <c r="C2863" s="385" t="str">
        <f>IF(STEP!C2863&lt;&gt;"",STEP!C2863,"")</f>
        <v/>
      </c>
      <c r="D2863" s="386" t="str">
        <f>IF(STEP!D2863&lt;&gt;"",STEP!D2863,"")</f>
        <v/>
      </c>
      <c r="E2863" s="387" t="str">
        <f>IF(STEP!E2863&lt;&gt;"",STEP!E2863,"")</f>
        <v/>
      </c>
      <c r="F2863" s="256"/>
      <c r="G2863" s="257"/>
      <c r="H2863" s="254"/>
      <c r="I2863" s="254"/>
      <c r="J2863" s="254"/>
      <c r="K2863" s="254"/>
      <c r="L2863" s="254"/>
      <c r="M2863" s="254"/>
      <c r="N2863" s="254"/>
      <c r="O2863" s="254"/>
      <c r="P2863" s="254"/>
      <c r="Q2863" s="254"/>
      <c r="R2863" s="254"/>
      <c r="S2863" s="254"/>
      <c r="T2863" s="254"/>
      <c r="U2863" s="254"/>
      <c r="V2863" s="254"/>
      <c r="W2863" s="254"/>
      <c r="X2863" s="254"/>
      <c r="Y2863" s="254"/>
      <c r="Z2863" s="254"/>
      <c r="AA2863" s="254"/>
      <c r="AB2863" s="254"/>
      <c r="AC2863" s="254"/>
      <c r="AD2863" s="254"/>
      <c r="AE2863" s="255"/>
      <c r="AF2863" s="255"/>
      <c r="AG2863" s="255"/>
      <c r="AH2863" s="255"/>
      <c r="AI2863" s="255"/>
      <c r="AJ2863" s="255"/>
      <c r="AK2863" s="255"/>
      <c r="AL2863" s="255"/>
      <c r="AM2863" s="255"/>
      <c r="AN2863" s="255"/>
      <c r="AO2863" s="254"/>
      <c r="AP2863" s="254"/>
      <c r="AQ2863" s="254"/>
      <c r="AR2863" s="254"/>
      <c r="AS2863" s="254"/>
      <c r="AT2863" s="254"/>
      <c r="AU2863" s="254"/>
      <c r="AW2863" s="283" t="str">
        <f t="shared" si="344"/>
        <v/>
      </c>
      <c r="AX2863" s="283" t="str">
        <f t="shared" si="345"/>
        <v/>
      </c>
      <c r="AY2863" s="283" t="str">
        <f t="shared" si="346"/>
        <v/>
      </c>
      <c r="AZ2863" s="283" t="str">
        <f t="shared" si="347"/>
        <v/>
      </c>
      <c r="BA2863" s="283" t="str">
        <f t="shared" si="348"/>
        <v/>
      </c>
      <c r="BD2863" s="254" t="str">
        <f>IF(W2863="","",IF(F2863="休日",AW2863,IF(F2863="法休",AW2863,VLOOKUP(F2863,カレンダマスタ!$Q$56:$R$69,2,FALSE))))</f>
        <v/>
      </c>
      <c r="BG2863" s="254">
        <f t="shared" si="349"/>
        <v>0</v>
      </c>
      <c r="BH2863" s="254" t="str">
        <f>IF(AX2863="","",IF(P2863&lt;&gt;"","",IF(BG2863="CS","OK",IF(VLOOKUP(E2863,カレンダマスタ!$A$5:$D$381,4,FALSE)&gt;0,"",IF(OR(AX2863*24&gt;10.84,AZ2863*24&lt;14.5)=TRUE,"×","OK")))))</f>
        <v/>
      </c>
    </row>
    <row r="2864" spans="2:60">
      <c r="B2864" s="111"/>
      <c r="C2864" s="385" t="str">
        <f>IF(STEP!C2864&lt;&gt;"",STEP!C2864,"")</f>
        <v/>
      </c>
      <c r="D2864" s="386" t="str">
        <f>IF(STEP!D2864&lt;&gt;"",STEP!D2864,"")</f>
        <v/>
      </c>
      <c r="E2864" s="387" t="str">
        <f>IF(STEP!E2864&lt;&gt;"",STEP!E2864,"")</f>
        <v/>
      </c>
      <c r="F2864" s="256"/>
      <c r="G2864" s="257"/>
      <c r="H2864" s="254"/>
      <c r="I2864" s="254"/>
      <c r="J2864" s="254"/>
      <c r="K2864" s="254"/>
      <c r="L2864" s="254"/>
      <c r="M2864" s="254"/>
      <c r="N2864" s="254"/>
      <c r="O2864" s="254"/>
      <c r="P2864" s="254"/>
      <c r="Q2864" s="254"/>
      <c r="R2864" s="254"/>
      <c r="S2864" s="254"/>
      <c r="T2864" s="254"/>
      <c r="U2864" s="254"/>
      <c r="V2864" s="254"/>
      <c r="W2864" s="254"/>
      <c r="X2864" s="254"/>
      <c r="Y2864" s="254"/>
      <c r="Z2864" s="254"/>
      <c r="AA2864" s="254"/>
      <c r="AB2864" s="254"/>
      <c r="AC2864" s="254"/>
      <c r="AD2864" s="254"/>
      <c r="AE2864" s="255"/>
      <c r="AF2864" s="255"/>
      <c r="AG2864" s="255"/>
      <c r="AH2864" s="255"/>
      <c r="AI2864" s="255"/>
      <c r="AJ2864" s="255"/>
      <c r="AK2864" s="255"/>
      <c r="AL2864" s="255"/>
      <c r="AM2864" s="255"/>
      <c r="AN2864" s="255"/>
      <c r="AO2864" s="254"/>
      <c r="AP2864" s="254"/>
      <c r="AQ2864" s="254"/>
      <c r="AR2864" s="254"/>
      <c r="AS2864" s="254"/>
      <c r="AT2864" s="254"/>
      <c r="AU2864" s="254"/>
      <c r="AW2864" s="283" t="str">
        <f t="shared" si="344"/>
        <v/>
      </c>
      <c r="AX2864" s="283" t="str">
        <f t="shared" si="345"/>
        <v/>
      </c>
      <c r="AY2864" s="283" t="str">
        <f t="shared" si="346"/>
        <v/>
      </c>
      <c r="AZ2864" s="283" t="str">
        <f t="shared" si="347"/>
        <v/>
      </c>
      <c r="BA2864" s="283" t="str">
        <f t="shared" si="348"/>
        <v/>
      </c>
      <c r="BD2864" s="254" t="str">
        <f>IF(W2864="","",IF(F2864="休日",AW2864,IF(F2864="法休",AW2864,VLOOKUP(F2864,カレンダマスタ!$Q$56:$R$69,2,FALSE))))</f>
        <v/>
      </c>
      <c r="BG2864" s="254">
        <f t="shared" si="349"/>
        <v>0</v>
      </c>
      <c r="BH2864" s="254" t="str">
        <f>IF(AX2864="","",IF(P2864&lt;&gt;"","",IF(BG2864="CS","OK",IF(VLOOKUP(E2864,カレンダマスタ!$A$5:$D$381,4,FALSE)&gt;0,"",IF(OR(AX2864*24&gt;10.84,AZ2864*24&lt;14.5)=TRUE,"×","OK")))))</f>
        <v/>
      </c>
    </row>
    <row r="2865" spans="2:60">
      <c r="B2865" s="111"/>
      <c r="C2865" s="385" t="str">
        <f>IF(STEP!C2865&lt;&gt;"",STEP!C2865,"")</f>
        <v/>
      </c>
      <c r="D2865" s="386" t="str">
        <f>IF(STEP!D2865&lt;&gt;"",STEP!D2865,"")</f>
        <v/>
      </c>
      <c r="E2865" s="387" t="str">
        <f>IF(STEP!E2865&lt;&gt;"",STEP!E2865,"")</f>
        <v/>
      </c>
      <c r="F2865" s="256"/>
      <c r="G2865" s="257"/>
      <c r="H2865" s="254"/>
      <c r="I2865" s="254"/>
      <c r="J2865" s="254"/>
      <c r="K2865" s="254"/>
      <c r="L2865" s="254"/>
      <c r="M2865" s="254"/>
      <c r="N2865" s="254"/>
      <c r="O2865" s="254"/>
      <c r="P2865" s="254"/>
      <c r="Q2865" s="254"/>
      <c r="R2865" s="254"/>
      <c r="S2865" s="254"/>
      <c r="T2865" s="254"/>
      <c r="U2865" s="254"/>
      <c r="V2865" s="254"/>
      <c r="W2865" s="254"/>
      <c r="X2865" s="254"/>
      <c r="Y2865" s="254"/>
      <c r="Z2865" s="254"/>
      <c r="AA2865" s="254"/>
      <c r="AB2865" s="254"/>
      <c r="AC2865" s="254"/>
      <c r="AD2865" s="254"/>
      <c r="AE2865" s="255"/>
      <c r="AF2865" s="255"/>
      <c r="AG2865" s="255"/>
      <c r="AH2865" s="255"/>
      <c r="AI2865" s="255"/>
      <c r="AJ2865" s="255"/>
      <c r="AK2865" s="255"/>
      <c r="AL2865" s="255"/>
      <c r="AM2865" s="255"/>
      <c r="AN2865" s="255"/>
      <c r="AO2865" s="254"/>
      <c r="AP2865" s="254"/>
      <c r="AQ2865" s="254"/>
      <c r="AR2865" s="254"/>
      <c r="AS2865" s="254"/>
      <c r="AT2865" s="254"/>
      <c r="AU2865" s="254"/>
      <c r="AW2865" s="283" t="str">
        <f t="shared" si="344"/>
        <v/>
      </c>
      <c r="AX2865" s="283" t="str">
        <f t="shared" si="345"/>
        <v/>
      </c>
      <c r="AY2865" s="283" t="str">
        <f t="shared" si="346"/>
        <v/>
      </c>
      <c r="AZ2865" s="283" t="str">
        <f t="shared" si="347"/>
        <v/>
      </c>
      <c r="BA2865" s="283" t="str">
        <f t="shared" si="348"/>
        <v/>
      </c>
      <c r="BD2865" s="254" t="str">
        <f>IF(W2865="","",IF(F2865="休日",AW2865,IF(F2865="法休",AW2865,VLOOKUP(F2865,カレンダマスタ!$Q$56:$R$69,2,FALSE))))</f>
        <v/>
      </c>
      <c r="BG2865" s="254">
        <f t="shared" si="349"/>
        <v>0</v>
      </c>
      <c r="BH2865" s="254" t="str">
        <f>IF(AX2865="","",IF(P2865&lt;&gt;"","",IF(BG2865="CS","OK",IF(VLOOKUP(E2865,カレンダマスタ!$A$5:$D$381,4,FALSE)&gt;0,"",IF(OR(AX2865*24&gt;10.84,AZ2865*24&lt;14.5)=TRUE,"×","OK")))))</f>
        <v/>
      </c>
    </row>
    <row r="2866" spans="2:60">
      <c r="B2866" s="111"/>
      <c r="C2866" s="388" t="str">
        <f>IF(STEP!C2866&lt;&gt;"",STEP!C2866,"")</f>
        <v/>
      </c>
      <c r="D2866" s="389" t="str">
        <f>IF(STEP!D2866&lt;&gt;"",STEP!D2866,"")</f>
        <v/>
      </c>
      <c r="E2866" s="390" t="str">
        <f>IF(STEP!E2866&lt;&gt;"",STEP!E2866,"")</f>
        <v/>
      </c>
      <c r="F2866" s="259"/>
      <c r="G2866" s="266"/>
      <c r="H2866" s="260"/>
      <c r="I2866" s="260"/>
      <c r="J2866" s="260"/>
      <c r="K2866" s="260"/>
      <c r="L2866" s="260"/>
      <c r="M2866" s="260"/>
      <c r="N2866" s="260"/>
      <c r="O2866" s="260"/>
      <c r="P2866" s="260"/>
      <c r="Q2866" s="260"/>
      <c r="R2866" s="260"/>
      <c r="S2866" s="260"/>
      <c r="T2866" s="260"/>
      <c r="U2866" s="260"/>
      <c r="V2866" s="260"/>
      <c r="W2866" s="260"/>
      <c r="X2866" s="260"/>
      <c r="Y2866" s="260"/>
      <c r="Z2866" s="260"/>
      <c r="AA2866" s="260"/>
      <c r="AB2866" s="260"/>
      <c r="AC2866" s="260"/>
      <c r="AD2866" s="260"/>
      <c r="AE2866" s="261"/>
      <c r="AF2866" s="261"/>
      <c r="AG2866" s="261"/>
      <c r="AH2866" s="261"/>
      <c r="AI2866" s="261"/>
      <c r="AJ2866" s="261"/>
      <c r="AK2866" s="261"/>
      <c r="AL2866" s="261"/>
      <c r="AM2866" s="261"/>
      <c r="AN2866" s="261"/>
      <c r="AO2866" s="260"/>
      <c r="AP2866" s="260"/>
      <c r="AQ2866" s="260"/>
      <c r="AR2866" s="260"/>
      <c r="AS2866" s="260"/>
      <c r="AT2866" s="260"/>
      <c r="AU2866" s="260"/>
      <c r="AW2866" s="284" t="str">
        <f t="shared" si="344"/>
        <v/>
      </c>
      <c r="AX2866" s="284" t="str">
        <f t="shared" si="345"/>
        <v/>
      </c>
      <c r="AY2866" s="284" t="str">
        <f t="shared" si="346"/>
        <v/>
      </c>
      <c r="AZ2866" s="284" t="str">
        <f t="shared" si="347"/>
        <v/>
      </c>
      <c r="BA2866" s="284" t="str">
        <f t="shared" si="348"/>
        <v/>
      </c>
      <c r="BD2866" s="260" t="str">
        <f>IF(W2866="","",IF(F2866="休日",AW2866,IF(F2866="法休",AW2866,VLOOKUP(F2866,カレンダマスタ!$Q$56:$R$69,2,FALSE))))</f>
        <v/>
      </c>
      <c r="BG2866" s="260">
        <f t="shared" si="349"/>
        <v>0</v>
      </c>
      <c r="BH2866" s="260" t="str">
        <f>IF(AX2866="","",IF(P2866&lt;&gt;"","",IF(BG2866="CS","OK",IF(VLOOKUP(E2866,カレンダマスタ!$A$5:$D$381,4,FALSE)&gt;0,"",IF(OR(AX2866*24&gt;10.84,AZ2866*24&lt;14.5)=TRUE,"×","OK")))))</f>
        <v/>
      </c>
    </row>
    <row r="2867" spans="2:60">
      <c r="B2867" s="111"/>
      <c r="C2867" s="391" t="str">
        <f>IF(STEP!C2867&lt;&gt;"",STEP!C2867,"")</f>
        <v/>
      </c>
      <c r="D2867" s="392" t="str">
        <f>IF(STEP!D2867&lt;&gt;"",STEP!D2867,"")</f>
        <v/>
      </c>
      <c r="E2867" s="393" t="str">
        <f>IF(STEP!E2867&lt;&gt;"",STEP!E2867,"")</f>
        <v/>
      </c>
      <c r="F2867" s="263"/>
      <c r="G2867" s="267"/>
      <c r="H2867" s="264"/>
      <c r="I2867" s="264"/>
      <c r="J2867" s="264"/>
      <c r="K2867" s="264"/>
      <c r="L2867" s="264"/>
      <c r="M2867" s="264"/>
      <c r="N2867" s="264"/>
      <c r="O2867" s="264"/>
      <c r="P2867" s="264"/>
      <c r="Q2867" s="264"/>
      <c r="R2867" s="264"/>
      <c r="S2867" s="264"/>
      <c r="T2867" s="264"/>
      <c r="U2867" s="264"/>
      <c r="V2867" s="264"/>
      <c r="W2867" s="264"/>
      <c r="X2867" s="264"/>
      <c r="Y2867" s="264"/>
      <c r="Z2867" s="264"/>
      <c r="AA2867" s="264"/>
      <c r="AB2867" s="264"/>
      <c r="AC2867" s="264"/>
      <c r="AD2867" s="264"/>
      <c r="AE2867" s="265"/>
      <c r="AF2867" s="265"/>
      <c r="AG2867" s="265"/>
      <c r="AH2867" s="265"/>
      <c r="AI2867" s="265"/>
      <c r="AJ2867" s="265"/>
      <c r="AK2867" s="265"/>
      <c r="AL2867" s="265"/>
      <c r="AM2867" s="265"/>
      <c r="AN2867" s="265"/>
      <c r="AO2867" s="264"/>
      <c r="AP2867" s="264"/>
      <c r="AQ2867" s="264"/>
      <c r="AR2867" s="264"/>
      <c r="AS2867" s="264"/>
      <c r="AT2867" s="264"/>
      <c r="AU2867" s="264"/>
      <c r="AW2867" s="285" t="str">
        <f t="shared" si="344"/>
        <v/>
      </c>
      <c r="AX2867" s="285" t="str">
        <f t="shared" si="345"/>
        <v/>
      </c>
      <c r="AY2867" s="285" t="str">
        <f t="shared" si="346"/>
        <v/>
      </c>
      <c r="AZ2867" s="285" t="str">
        <f t="shared" si="347"/>
        <v/>
      </c>
      <c r="BA2867" s="285" t="str">
        <f t="shared" si="348"/>
        <v/>
      </c>
      <c r="BD2867" s="264" t="str">
        <f>IF(W2867="","",IF(F2867="休日",AW2867,IF(F2867="法休",AW2867,VLOOKUP(F2867,カレンダマスタ!$Q$56:$R$69,2,FALSE))))</f>
        <v/>
      </c>
      <c r="BG2867" s="264">
        <f t="shared" si="349"/>
        <v>0</v>
      </c>
      <c r="BH2867" s="264" t="str">
        <f>IF(AX2867="","",IF(P2867&lt;&gt;"","",IF(BG2867="CS","OK",IF(VLOOKUP(E2867,カレンダマスタ!$A$5:$D$381,4,FALSE)&gt;0,"",IF(OR(AX2867*24&gt;10.84,AZ2867*24&lt;14.5)=TRUE,"×","OK")))))</f>
        <v/>
      </c>
    </row>
    <row r="2868" spans="2:60">
      <c r="B2868" s="111"/>
      <c r="C2868" s="385" t="str">
        <f>IF(STEP!C2868&lt;&gt;"",STEP!C2868,"")</f>
        <v/>
      </c>
      <c r="D2868" s="386" t="str">
        <f>IF(STEP!D2868&lt;&gt;"",STEP!D2868,"")</f>
        <v/>
      </c>
      <c r="E2868" s="387" t="str">
        <f>IF(STEP!E2868&lt;&gt;"",STEP!E2868,"")</f>
        <v/>
      </c>
      <c r="F2868" s="253"/>
      <c r="G2868" s="252"/>
      <c r="H2868" s="254"/>
      <c r="I2868" s="254"/>
      <c r="J2868" s="254"/>
      <c r="K2868" s="254"/>
      <c r="L2868" s="254"/>
      <c r="M2868" s="254"/>
      <c r="N2868" s="254"/>
      <c r="O2868" s="254"/>
      <c r="P2868" s="254"/>
      <c r="Q2868" s="254"/>
      <c r="R2868" s="254"/>
      <c r="S2868" s="254"/>
      <c r="T2868" s="254"/>
      <c r="U2868" s="254"/>
      <c r="V2868" s="254"/>
      <c r="W2868" s="254"/>
      <c r="X2868" s="254"/>
      <c r="Y2868" s="254"/>
      <c r="Z2868" s="254"/>
      <c r="AA2868" s="254"/>
      <c r="AB2868" s="254"/>
      <c r="AC2868" s="254"/>
      <c r="AD2868" s="254"/>
      <c r="AE2868" s="255"/>
      <c r="AF2868" s="255"/>
      <c r="AG2868" s="255"/>
      <c r="AH2868" s="255"/>
      <c r="AI2868" s="255"/>
      <c r="AJ2868" s="255"/>
      <c r="AK2868" s="255"/>
      <c r="AL2868" s="255"/>
      <c r="AM2868" s="255"/>
      <c r="AN2868" s="255"/>
      <c r="AO2868" s="254"/>
      <c r="AP2868" s="254"/>
      <c r="AQ2868" s="254"/>
      <c r="AR2868" s="254"/>
      <c r="AS2868" s="254"/>
      <c r="AT2868" s="254"/>
      <c r="AU2868" s="254"/>
      <c r="AW2868" s="283" t="str">
        <f t="shared" si="344"/>
        <v/>
      </c>
      <c r="AX2868" s="283" t="str">
        <f t="shared" si="345"/>
        <v/>
      </c>
      <c r="AY2868" s="283" t="str">
        <f t="shared" si="346"/>
        <v/>
      </c>
      <c r="AZ2868" s="283" t="str">
        <f t="shared" si="347"/>
        <v/>
      </c>
      <c r="BA2868" s="283" t="str">
        <f t="shared" si="348"/>
        <v/>
      </c>
      <c r="BD2868" s="254" t="str">
        <f>IF(W2868="","",IF(F2868="休日",AW2868,IF(F2868="法休",AW2868,VLOOKUP(F2868,カレンダマスタ!$Q$56:$R$69,2,FALSE))))</f>
        <v/>
      </c>
      <c r="BG2868" s="503">
        <f t="shared" si="349"/>
        <v>0</v>
      </c>
      <c r="BH2868" s="503" t="str">
        <f>IF(AX2868="","",IF(P2868&lt;&gt;"","",IF(BG2868="CS","OK",IF(VLOOKUP(E2868,カレンダマスタ!$A$5:$D$381,4,FALSE)&gt;0,"",IF(OR(AX2868*24&gt;10.84,AZ2868*24&lt;14.5)=TRUE,"×","OK")))))</f>
        <v/>
      </c>
    </row>
    <row r="2869" spans="2:60">
      <c r="B2869" s="111"/>
      <c r="C2869" s="385" t="str">
        <f>IF(STEP!C2869&lt;&gt;"",STEP!C2869,"")</f>
        <v/>
      </c>
      <c r="D2869" s="386" t="str">
        <f>IF(STEP!D2869&lt;&gt;"",STEP!D2869,"")</f>
        <v/>
      </c>
      <c r="E2869" s="387" t="str">
        <f>IF(STEP!E2869&lt;&gt;"",STEP!E2869,"")</f>
        <v/>
      </c>
      <c r="F2869" s="253"/>
      <c r="G2869" s="252"/>
      <c r="H2869" s="254"/>
      <c r="I2869" s="254"/>
      <c r="J2869" s="254"/>
      <c r="K2869" s="254"/>
      <c r="L2869" s="254"/>
      <c r="M2869" s="254"/>
      <c r="N2869" s="254"/>
      <c r="O2869" s="254"/>
      <c r="P2869" s="254"/>
      <c r="Q2869" s="254"/>
      <c r="R2869" s="254"/>
      <c r="S2869" s="254"/>
      <c r="T2869" s="254"/>
      <c r="U2869" s="254"/>
      <c r="V2869" s="254"/>
      <c r="W2869" s="254"/>
      <c r="X2869" s="254"/>
      <c r="Y2869" s="254"/>
      <c r="Z2869" s="254"/>
      <c r="AA2869" s="254"/>
      <c r="AB2869" s="254"/>
      <c r="AC2869" s="254"/>
      <c r="AD2869" s="254"/>
      <c r="AE2869" s="255"/>
      <c r="AF2869" s="255"/>
      <c r="AG2869" s="255"/>
      <c r="AH2869" s="255"/>
      <c r="AI2869" s="255"/>
      <c r="AJ2869" s="255"/>
      <c r="AK2869" s="255"/>
      <c r="AL2869" s="255"/>
      <c r="AM2869" s="255"/>
      <c r="AN2869" s="255"/>
      <c r="AO2869" s="254"/>
      <c r="AP2869" s="254"/>
      <c r="AQ2869" s="254"/>
      <c r="AR2869" s="254"/>
      <c r="AS2869" s="254"/>
      <c r="AT2869" s="254"/>
      <c r="AU2869" s="254"/>
      <c r="AW2869" s="283" t="str">
        <f t="shared" si="344"/>
        <v/>
      </c>
      <c r="AX2869" s="283" t="str">
        <f t="shared" si="345"/>
        <v/>
      </c>
      <c r="AY2869" s="283" t="str">
        <f t="shared" si="346"/>
        <v/>
      </c>
      <c r="AZ2869" s="283" t="str">
        <f t="shared" si="347"/>
        <v/>
      </c>
      <c r="BA2869" s="283" t="str">
        <f t="shared" si="348"/>
        <v/>
      </c>
      <c r="BD2869" s="254" t="str">
        <f>IF(W2869="","",IF(F2869="休日",AW2869,IF(F2869="法休",AW2869,VLOOKUP(F2869,カレンダマスタ!$Q$56:$R$69,2,FALSE))))</f>
        <v/>
      </c>
      <c r="BG2869" s="254">
        <f t="shared" si="349"/>
        <v>0</v>
      </c>
      <c r="BH2869" s="254" t="str">
        <f>IF(AX2869="","",IF(P2869&lt;&gt;"","",IF(BG2869="CS","OK",IF(VLOOKUP(E2869,カレンダマスタ!$A$5:$D$381,4,FALSE)&gt;0,"",IF(OR(AX2869*24&gt;10.84,AZ2869*24&lt;14.5)=TRUE,"×","OK")))))</f>
        <v/>
      </c>
    </row>
    <row r="2870" spans="2:60">
      <c r="B2870" s="111"/>
      <c r="C2870" s="385" t="str">
        <f>IF(STEP!C2870&lt;&gt;"",STEP!C2870,"")</f>
        <v/>
      </c>
      <c r="D2870" s="386" t="str">
        <f>IF(STEP!D2870&lt;&gt;"",STEP!D2870,"")</f>
        <v/>
      </c>
      <c r="E2870" s="387" t="str">
        <f>IF(STEP!E2870&lt;&gt;"",STEP!E2870,"")</f>
        <v/>
      </c>
      <c r="F2870" s="253"/>
      <c r="G2870" s="252"/>
      <c r="H2870" s="254"/>
      <c r="I2870" s="254"/>
      <c r="J2870" s="254"/>
      <c r="K2870" s="254"/>
      <c r="L2870" s="254"/>
      <c r="M2870" s="254"/>
      <c r="N2870" s="254"/>
      <c r="O2870" s="254"/>
      <c r="P2870" s="254"/>
      <c r="Q2870" s="254"/>
      <c r="R2870" s="254"/>
      <c r="S2870" s="254"/>
      <c r="T2870" s="254"/>
      <c r="U2870" s="254"/>
      <c r="V2870" s="254"/>
      <c r="W2870" s="254"/>
      <c r="X2870" s="254"/>
      <c r="Y2870" s="254"/>
      <c r="Z2870" s="254"/>
      <c r="AA2870" s="254"/>
      <c r="AB2870" s="254"/>
      <c r="AC2870" s="254"/>
      <c r="AD2870" s="254"/>
      <c r="AE2870" s="255"/>
      <c r="AF2870" s="255"/>
      <c r="AG2870" s="255"/>
      <c r="AH2870" s="255"/>
      <c r="AI2870" s="255"/>
      <c r="AJ2870" s="255"/>
      <c r="AK2870" s="255"/>
      <c r="AL2870" s="255"/>
      <c r="AM2870" s="255"/>
      <c r="AN2870" s="255"/>
      <c r="AO2870" s="254"/>
      <c r="AP2870" s="254"/>
      <c r="AQ2870" s="254"/>
      <c r="AR2870" s="254"/>
      <c r="AS2870" s="254"/>
      <c r="AT2870" s="254"/>
      <c r="AU2870" s="254"/>
      <c r="AW2870" s="283" t="str">
        <f t="shared" si="344"/>
        <v/>
      </c>
      <c r="AX2870" s="283" t="str">
        <f t="shared" si="345"/>
        <v/>
      </c>
      <c r="AY2870" s="283" t="str">
        <f t="shared" si="346"/>
        <v/>
      </c>
      <c r="AZ2870" s="283" t="str">
        <f t="shared" si="347"/>
        <v/>
      </c>
      <c r="BA2870" s="283" t="str">
        <f t="shared" si="348"/>
        <v/>
      </c>
      <c r="BD2870" s="254" t="str">
        <f>IF(W2870="","",IF(F2870="休日",AW2870,IF(F2870="法休",AW2870,VLOOKUP(F2870,カレンダマスタ!$Q$56:$R$69,2,FALSE))))</f>
        <v/>
      </c>
      <c r="BG2870" s="254">
        <f t="shared" si="349"/>
        <v>0</v>
      </c>
      <c r="BH2870" s="254" t="str">
        <f>IF(AX2870="","",IF(P2870&lt;&gt;"","",IF(BG2870="CS","OK",IF(VLOOKUP(E2870,カレンダマスタ!$A$5:$D$381,4,FALSE)&gt;0,"",IF(OR(AX2870*24&gt;10.84,AZ2870*24&lt;14.5)=TRUE,"×","OK")))))</f>
        <v/>
      </c>
    </row>
    <row r="2871" spans="2:60">
      <c r="B2871" s="111"/>
      <c r="C2871" s="385" t="str">
        <f>IF(STEP!C2871&lt;&gt;"",STEP!C2871,"")</f>
        <v/>
      </c>
      <c r="D2871" s="386" t="str">
        <f>IF(STEP!D2871&lt;&gt;"",STEP!D2871,"")</f>
        <v/>
      </c>
      <c r="E2871" s="387" t="str">
        <f>IF(STEP!E2871&lt;&gt;"",STEP!E2871,"")</f>
        <v/>
      </c>
      <c r="F2871" s="256"/>
      <c r="G2871" s="257"/>
      <c r="H2871" s="254"/>
      <c r="I2871" s="254"/>
      <c r="J2871" s="254"/>
      <c r="K2871" s="254"/>
      <c r="L2871" s="254"/>
      <c r="M2871" s="254"/>
      <c r="N2871" s="254"/>
      <c r="O2871" s="254"/>
      <c r="P2871" s="254"/>
      <c r="Q2871" s="254"/>
      <c r="R2871" s="254"/>
      <c r="S2871" s="254"/>
      <c r="T2871" s="254"/>
      <c r="U2871" s="254"/>
      <c r="V2871" s="254"/>
      <c r="W2871" s="254"/>
      <c r="X2871" s="254"/>
      <c r="Y2871" s="254"/>
      <c r="Z2871" s="254"/>
      <c r="AA2871" s="254"/>
      <c r="AB2871" s="254"/>
      <c r="AC2871" s="254"/>
      <c r="AD2871" s="254"/>
      <c r="AE2871" s="255"/>
      <c r="AF2871" s="255"/>
      <c r="AG2871" s="255"/>
      <c r="AH2871" s="255"/>
      <c r="AI2871" s="255"/>
      <c r="AJ2871" s="255"/>
      <c r="AK2871" s="255"/>
      <c r="AL2871" s="255"/>
      <c r="AM2871" s="255"/>
      <c r="AN2871" s="255"/>
      <c r="AO2871" s="254"/>
      <c r="AP2871" s="254"/>
      <c r="AQ2871" s="254"/>
      <c r="AR2871" s="254"/>
      <c r="AS2871" s="254"/>
      <c r="AT2871" s="254"/>
      <c r="AU2871" s="254"/>
      <c r="AW2871" s="283" t="str">
        <f t="shared" si="344"/>
        <v/>
      </c>
      <c r="AX2871" s="283" t="str">
        <f t="shared" si="345"/>
        <v/>
      </c>
      <c r="AY2871" s="283" t="str">
        <f t="shared" si="346"/>
        <v/>
      </c>
      <c r="AZ2871" s="283" t="str">
        <f t="shared" si="347"/>
        <v/>
      </c>
      <c r="BA2871" s="283" t="str">
        <f t="shared" si="348"/>
        <v/>
      </c>
      <c r="BD2871" s="254" t="str">
        <f>IF(W2871="","",IF(F2871="休日",AW2871,IF(F2871="法休",AW2871,VLOOKUP(F2871,カレンダマスタ!$Q$56:$R$69,2,FALSE))))</f>
        <v/>
      </c>
      <c r="BG2871" s="254">
        <f t="shared" si="349"/>
        <v>0</v>
      </c>
      <c r="BH2871" s="254" t="str">
        <f>IF(AX2871="","",IF(P2871&lt;&gt;"","",IF(BG2871="CS","OK",IF(VLOOKUP(E2871,カレンダマスタ!$A$5:$D$381,4,FALSE)&gt;0,"",IF(OR(AX2871*24&gt;10.84,AZ2871*24&lt;14.5)=TRUE,"×","OK")))))</f>
        <v/>
      </c>
    </row>
    <row r="2872" spans="2:60">
      <c r="B2872" s="111"/>
      <c r="C2872" s="385" t="str">
        <f>IF(STEP!C2872&lt;&gt;"",STEP!C2872,"")</f>
        <v/>
      </c>
      <c r="D2872" s="386" t="str">
        <f>IF(STEP!D2872&lt;&gt;"",STEP!D2872,"")</f>
        <v/>
      </c>
      <c r="E2872" s="387" t="str">
        <f>IF(STEP!E2872&lt;&gt;"",STEP!E2872,"")</f>
        <v/>
      </c>
      <c r="F2872" s="256"/>
      <c r="G2872" s="257"/>
      <c r="H2872" s="254"/>
      <c r="I2872" s="254"/>
      <c r="J2872" s="254"/>
      <c r="K2872" s="254"/>
      <c r="L2872" s="254"/>
      <c r="M2872" s="254"/>
      <c r="N2872" s="254"/>
      <c r="O2872" s="254"/>
      <c r="P2872" s="254"/>
      <c r="Q2872" s="254"/>
      <c r="R2872" s="254"/>
      <c r="S2872" s="254"/>
      <c r="T2872" s="254"/>
      <c r="U2872" s="254"/>
      <c r="V2872" s="254"/>
      <c r="W2872" s="254"/>
      <c r="X2872" s="254"/>
      <c r="Y2872" s="254"/>
      <c r="Z2872" s="254"/>
      <c r="AA2872" s="254"/>
      <c r="AB2872" s="254"/>
      <c r="AC2872" s="254"/>
      <c r="AD2872" s="254"/>
      <c r="AE2872" s="255"/>
      <c r="AF2872" s="255"/>
      <c r="AG2872" s="255"/>
      <c r="AH2872" s="255"/>
      <c r="AI2872" s="255"/>
      <c r="AJ2872" s="255"/>
      <c r="AK2872" s="255"/>
      <c r="AL2872" s="255"/>
      <c r="AM2872" s="255"/>
      <c r="AN2872" s="255"/>
      <c r="AO2872" s="254"/>
      <c r="AP2872" s="254"/>
      <c r="AQ2872" s="254"/>
      <c r="AR2872" s="254"/>
      <c r="AS2872" s="254"/>
      <c r="AT2872" s="254"/>
      <c r="AU2872" s="254"/>
      <c r="AW2872" s="283" t="str">
        <f t="shared" si="344"/>
        <v/>
      </c>
      <c r="AX2872" s="283" t="str">
        <f t="shared" si="345"/>
        <v/>
      </c>
      <c r="AY2872" s="283" t="str">
        <f t="shared" si="346"/>
        <v/>
      </c>
      <c r="AZ2872" s="283" t="str">
        <f t="shared" si="347"/>
        <v/>
      </c>
      <c r="BA2872" s="283" t="str">
        <f t="shared" si="348"/>
        <v/>
      </c>
      <c r="BD2872" s="254" t="str">
        <f>IF(W2872="","",IF(F2872="休日",AW2872,IF(F2872="法休",AW2872,VLOOKUP(F2872,カレンダマスタ!$Q$56:$R$69,2,FALSE))))</f>
        <v/>
      </c>
      <c r="BG2872" s="254">
        <f t="shared" si="349"/>
        <v>0</v>
      </c>
      <c r="BH2872" s="254" t="str">
        <f>IF(AX2872="","",IF(P2872&lt;&gt;"","",IF(BG2872="CS","OK",IF(VLOOKUP(E2872,カレンダマスタ!$A$5:$D$381,4,FALSE)&gt;0,"",IF(OR(AX2872*24&gt;10.84,AZ2872*24&lt;14.5)=TRUE,"×","OK")))))</f>
        <v/>
      </c>
    </row>
    <row r="2873" spans="2:60">
      <c r="B2873" s="111"/>
      <c r="C2873" s="388" t="str">
        <f>IF(STEP!C2873&lt;&gt;"",STEP!C2873,"")</f>
        <v/>
      </c>
      <c r="D2873" s="389" t="str">
        <f>IF(STEP!D2873&lt;&gt;"",STEP!D2873,"")</f>
        <v/>
      </c>
      <c r="E2873" s="390" t="str">
        <f>IF(STEP!E2873&lt;&gt;"",STEP!E2873,"")</f>
        <v/>
      </c>
      <c r="F2873" s="259"/>
      <c r="G2873" s="266"/>
      <c r="H2873" s="260"/>
      <c r="I2873" s="260"/>
      <c r="J2873" s="260"/>
      <c r="K2873" s="260"/>
      <c r="L2873" s="260"/>
      <c r="M2873" s="260"/>
      <c r="N2873" s="260"/>
      <c r="O2873" s="260"/>
      <c r="P2873" s="260"/>
      <c r="Q2873" s="260"/>
      <c r="R2873" s="260"/>
      <c r="S2873" s="260"/>
      <c r="T2873" s="260"/>
      <c r="U2873" s="260"/>
      <c r="V2873" s="260"/>
      <c r="W2873" s="260"/>
      <c r="X2873" s="260"/>
      <c r="Y2873" s="260"/>
      <c r="Z2873" s="260"/>
      <c r="AA2873" s="260"/>
      <c r="AB2873" s="260"/>
      <c r="AC2873" s="260"/>
      <c r="AD2873" s="260"/>
      <c r="AE2873" s="261"/>
      <c r="AF2873" s="261"/>
      <c r="AG2873" s="261"/>
      <c r="AH2873" s="261"/>
      <c r="AI2873" s="261"/>
      <c r="AJ2873" s="261"/>
      <c r="AK2873" s="261"/>
      <c r="AL2873" s="261"/>
      <c r="AM2873" s="261"/>
      <c r="AN2873" s="261"/>
      <c r="AO2873" s="260"/>
      <c r="AP2873" s="260"/>
      <c r="AQ2873" s="260"/>
      <c r="AR2873" s="260"/>
      <c r="AS2873" s="260"/>
      <c r="AT2873" s="260"/>
      <c r="AU2873" s="260"/>
      <c r="AW2873" s="284" t="str">
        <f t="shared" si="344"/>
        <v/>
      </c>
      <c r="AX2873" s="284" t="str">
        <f t="shared" si="345"/>
        <v/>
      </c>
      <c r="AY2873" s="284" t="str">
        <f t="shared" si="346"/>
        <v/>
      </c>
      <c r="AZ2873" s="284" t="str">
        <f t="shared" si="347"/>
        <v/>
      </c>
      <c r="BA2873" s="284" t="str">
        <f t="shared" si="348"/>
        <v/>
      </c>
      <c r="BD2873" s="260" t="str">
        <f>IF(W2873="","",IF(F2873="休日",AW2873,IF(F2873="法休",AW2873,VLOOKUP(F2873,カレンダマスタ!$Q$56:$R$69,2,FALSE))))</f>
        <v/>
      </c>
      <c r="BG2873" s="260">
        <f t="shared" si="349"/>
        <v>0</v>
      </c>
      <c r="BH2873" s="260" t="str">
        <f>IF(AX2873="","",IF(P2873&lt;&gt;"","",IF(BG2873="CS","OK",IF(VLOOKUP(E2873,カレンダマスタ!$A$5:$D$381,4,FALSE)&gt;0,"",IF(OR(AX2873*24&gt;10.84,AZ2873*24&lt;14.5)=TRUE,"×","OK")))))</f>
        <v/>
      </c>
    </row>
    <row r="2874" spans="2:60">
      <c r="B2874" s="111"/>
      <c r="C2874" s="394" t="str">
        <f>IF(STEP!C2874&lt;&gt;"",STEP!C2874,"")</f>
        <v/>
      </c>
      <c r="D2874" s="395" t="str">
        <f>IF(STEP!D2874&lt;&gt;"",STEP!D2874,"")</f>
        <v/>
      </c>
      <c r="E2874" s="396" t="str">
        <f>IF(STEP!E2874&lt;&gt;"",STEP!E2874,"")</f>
        <v/>
      </c>
      <c r="F2874" s="269"/>
      <c r="G2874" s="268"/>
      <c r="H2874" s="270"/>
      <c r="I2874" s="270"/>
      <c r="J2874" s="270"/>
      <c r="K2874" s="270"/>
      <c r="L2874" s="270"/>
      <c r="M2874" s="270"/>
      <c r="N2874" s="270"/>
      <c r="O2874" s="270"/>
      <c r="P2874" s="270"/>
      <c r="Q2874" s="270"/>
      <c r="R2874" s="270"/>
      <c r="S2874" s="270"/>
      <c r="T2874" s="270"/>
      <c r="U2874" s="270"/>
      <c r="V2874" s="270"/>
      <c r="W2874" s="270"/>
      <c r="X2874" s="270"/>
      <c r="Y2874" s="270"/>
      <c r="Z2874" s="270"/>
      <c r="AA2874" s="270"/>
      <c r="AB2874" s="270"/>
      <c r="AC2874" s="270"/>
      <c r="AD2874" s="270"/>
      <c r="AE2874" s="271"/>
      <c r="AF2874" s="271"/>
      <c r="AG2874" s="271"/>
      <c r="AH2874" s="271"/>
      <c r="AI2874" s="271"/>
      <c r="AJ2874" s="271"/>
      <c r="AK2874" s="271"/>
      <c r="AL2874" s="271"/>
      <c r="AM2874" s="271"/>
      <c r="AN2874" s="271"/>
      <c r="AO2874" s="270"/>
      <c r="AP2874" s="270"/>
      <c r="AQ2874" s="270"/>
      <c r="AR2874" s="270"/>
      <c r="AS2874" s="270"/>
      <c r="AT2874" s="270"/>
      <c r="AU2874" s="270"/>
      <c r="AW2874" s="282" t="str">
        <f t="shared" si="344"/>
        <v/>
      </c>
      <c r="AX2874" s="282" t="str">
        <f t="shared" si="345"/>
        <v/>
      </c>
      <c r="AY2874" s="282" t="str">
        <f t="shared" si="346"/>
        <v/>
      </c>
      <c r="AZ2874" s="282" t="str">
        <f t="shared" si="347"/>
        <v/>
      </c>
      <c r="BA2874" s="282" t="str">
        <f t="shared" si="348"/>
        <v/>
      </c>
      <c r="BD2874" s="270" t="str">
        <f>IF(W2874="","",IF(F2874="休日",AW2874,IF(F2874="法休",AW2874,VLOOKUP(F2874,カレンダマスタ!$Q$56:$R$69,2,FALSE))))</f>
        <v/>
      </c>
      <c r="BG2874" s="270">
        <f t="shared" si="349"/>
        <v>0</v>
      </c>
      <c r="BH2874" s="270" t="str">
        <f>IF(AX2874="","",IF(P2874&lt;&gt;"","",IF(BG2874="CS","OK",IF(VLOOKUP(E2874,カレンダマスタ!$A$5:$D$381,4,FALSE)&gt;0,"",IF(OR(AX2874*24&gt;10.84,AZ2874*24&lt;14.5)=TRUE,"×","OK")))))</f>
        <v/>
      </c>
    </row>
    <row r="2875" spans="2:60">
      <c r="B2875" s="111"/>
      <c r="C2875" s="385" t="str">
        <f>IF(STEP!C2875&lt;&gt;"",STEP!C2875,"")</f>
        <v/>
      </c>
      <c r="D2875" s="386" t="str">
        <f>IF(STEP!D2875&lt;&gt;"",STEP!D2875,"")</f>
        <v/>
      </c>
      <c r="E2875" s="387" t="str">
        <f>IF(STEP!E2875&lt;&gt;"",STEP!E2875,"")</f>
        <v/>
      </c>
      <c r="F2875" s="253"/>
      <c r="G2875" s="252"/>
      <c r="H2875" s="254"/>
      <c r="I2875" s="254"/>
      <c r="J2875" s="254"/>
      <c r="K2875" s="254"/>
      <c r="L2875" s="254"/>
      <c r="M2875" s="254"/>
      <c r="N2875" s="254"/>
      <c r="O2875" s="254"/>
      <c r="P2875" s="254"/>
      <c r="Q2875" s="254"/>
      <c r="R2875" s="254"/>
      <c r="S2875" s="254"/>
      <c r="T2875" s="254"/>
      <c r="U2875" s="254"/>
      <c r="V2875" s="254"/>
      <c r="W2875" s="254"/>
      <c r="X2875" s="254"/>
      <c r="Y2875" s="254"/>
      <c r="Z2875" s="254"/>
      <c r="AA2875" s="254"/>
      <c r="AB2875" s="254"/>
      <c r="AC2875" s="254"/>
      <c r="AD2875" s="254"/>
      <c r="AE2875" s="255"/>
      <c r="AF2875" s="255"/>
      <c r="AG2875" s="255"/>
      <c r="AH2875" s="255"/>
      <c r="AI2875" s="255"/>
      <c r="AJ2875" s="255"/>
      <c r="AK2875" s="255"/>
      <c r="AL2875" s="255"/>
      <c r="AM2875" s="255"/>
      <c r="AN2875" s="255"/>
      <c r="AO2875" s="254"/>
      <c r="AP2875" s="254"/>
      <c r="AQ2875" s="254"/>
      <c r="AR2875" s="254"/>
      <c r="AS2875" s="254"/>
      <c r="AT2875" s="254"/>
      <c r="AU2875" s="254"/>
      <c r="AW2875" s="283" t="str">
        <f t="shared" si="344"/>
        <v/>
      </c>
      <c r="AX2875" s="283" t="str">
        <f t="shared" si="345"/>
        <v/>
      </c>
      <c r="AY2875" s="283" t="str">
        <f t="shared" si="346"/>
        <v/>
      </c>
      <c r="AZ2875" s="283" t="str">
        <f t="shared" si="347"/>
        <v/>
      </c>
      <c r="BA2875" s="283" t="str">
        <f t="shared" si="348"/>
        <v/>
      </c>
      <c r="BD2875" s="254" t="str">
        <f>IF(W2875="","",IF(F2875="休日",AW2875,IF(F2875="法休",AW2875,VLOOKUP(F2875,カレンダマスタ!$Q$56:$R$69,2,FALSE))))</f>
        <v/>
      </c>
      <c r="BG2875" s="254">
        <f t="shared" si="349"/>
        <v>0</v>
      </c>
      <c r="BH2875" s="254" t="str">
        <f>IF(AX2875="","",IF(P2875&lt;&gt;"","",IF(BG2875="CS","OK",IF(VLOOKUP(E2875,カレンダマスタ!$A$5:$D$381,4,FALSE)&gt;0,"",IF(OR(AX2875*24&gt;10.84,AZ2875*24&lt;14.5)=TRUE,"×","OK")))))</f>
        <v/>
      </c>
    </row>
    <row r="2876" spans="2:60">
      <c r="B2876" s="111"/>
      <c r="C2876" s="397" t="str">
        <f>IF(STEP!C2876&lt;&gt;"",STEP!C2876,"")</f>
        <v/>
      </c>
      <c r="D2876" s="398" t="str">
        <f>IF(STEP!D2876&lt;&gt;"",STEP!D2876,"")</f>
        <v/>
      </c>
      <c r="E2876" s="399" t="str">
        <f>IF(STEP!E2876&lt;&gt;"",STEP!E2876,"")</f>
        <v/>
      </c>
      <c r="F2876" s="273"/>
      <c r="G2876" s="272"/>
      <c r="H2876" s="274"/>
      <c r="I2876" s="274"/>
      <c r="J2876" s="274"/>
      <c r="K2876" s="274"/>
      <c r="L2876" s="274"/>
      <c r="M2876" s="274"/>
      <c r="N2876" s="274"/>
      <c r="O2876" s="274"/>
      <c r="P2876" s="274"/>
      <c r="Q2876" s="274"/>
      <c r="R2876" s="274"/>
      <c r="S2876" s="274"/>
      <c r="T2876" s="274"/>
      <c r="U2876" s="274"/>
      <c r="V2876" s="274"/>
      <c r="W2876" s="274"/>
      <c r="X2876" s="274"/>
      <c r="Y2876" s="274"/>
      <c r="Z2876" s="274"/>
      <c r="AA2876" s="274"/>
      <c r="AB2876" s="274"/>
      <c r="AC2876" s="274"/>
      <c r="AD2876" s="274"/>
      <c r="AE2876" s="275"/>
      <c r="AF2876" s="275"/>
      <c r="AG2876" s="275"/>
      <c r="AH2876" s="275"/>
      <c r="AI2876" s="275"/>
      <c r="AJ2876" s="275"/>
      <c r="AK2876" s="275"/>
      <c r="AL2876" s="275"/>
      <c r="AM2876" s="275"/>
      <c r="AN2876" s="275"/>
      <c r="AO2876" s="274"/>
      <c r="AP2876" s="274"/>
      <c r="AQ2876" s="274"/>
      <c r="AR2876" s="274"/>
      <c r="AS2876" s="274"/>
      <c r="AT2876" s="274"/>
      <c r="AU2876" s="274"/>
      <c r="AW2876" s="286" t="str">
        <f t="shared" si="344"/>
        <v/>
      </c>
      <c r="AX2876" s="286" t="str">
        <f t="shared" si="345"/>
        <v/>
      </c>
      <c r="AY2876" s="286" t="str">
        <f t="shared" si="346"/>
        <v/>
      </c>
      <c r="AZ2876" s="286" t="str">
        <f t="shared" si="347"/>
        <v/>
      </c>
      <c r="BA2876" s="286" t="str">
        <f t="shared" si="348"/>
        <v/>
      </c>
      <c r="BD2876" s="274" t="str">
        <f>IF(W2876="","",IF(F2876="休日",AW2876,IF(F2876="法休",AW2876,VLOOKUP(F2876,カレンダマスタ!$Q$56:$R$69,2,FALSE))))</f>
        <v/>
      </c>
      <c r="BG2876" s="274">
        <f t="shared" si="349"/>
        <v>0</v>
      </c>
      <c r="BH2876" s="274" t="str">
        <f>IF(AX2876="","",IF(P2876&lt;&gt;"","",IF(BG2876="CS","OK",IF(VLOOKUP(E2876,カレンダマスタ!$A$5:$D$381,4,FALSE)&gt;0,"",IF(OR(AX2876*24&gt;10.84,AZ2876*24&lt;14.5)=TRUE,"×","OK")))))</f>
        <v/>
      </c>
    </row>
    <row r="2877" spans="2:60">
      <c r="B2877" s="111"/>
      <c r="C2877" s="397" t="str">
        <f>IF(STEP!C2877&lt;&gt;"",STEP!C2877,"")</f>
        <v/>
      </c>
      <c r="D2877" s="398" t="str">
        <f>IF(STEP!D2877&lt;&gt;"",STEP!D2877,"")</f>
        <v/>
      </c>
      <c r="E2877" s="399" t="str">
        <f>IF(STEP!E2877&lt;&gt;"",STEP!E2877,"")</f>
        <v/>
      </c>
      <c r="F2877" s="273"/>
      <c r="G2877" s="272"/>
      <c r="H2877" s="274"/>
      <c r="I2877" s="274"/>
      <c r="J2877" s="274"/>
      <c r="K2877" s="274"/>
      <c r="L2877" s="274"/>
      <c r="M2877" s="274"/>
      <c r="N2877" s="274"/>
      <c r="O2877" s="274"/>
      <c r="P2877" s="274"/>
      <c r="Q2877" s="274"/>
      <c r="R2877" s="274"/>
      <c r="S2877" s="274"/>
      <c r="T2877" s="274"/>
      <c r="U2877" s="274"/>
      <c r="V2877" s="274"/>
      <c r="W2877" s="274"/>
      <c r="X2877" s="274"/>
      <c r="Y2877" s="274"/>
      <c r="Z2877" s="274"/>
      <c r="AA2877" s="274"/>
      <c r="AB2877" s="274"/>
      <c r="AC2877" s="274"/>
      <c r="AD2877" s="274"/>
      <c r="AE2877" s="275"/>
      <c r="AF2877" s="275"/>
      <c r="AG2877" s="275"/>
      <c r="AH2877" s="275"/>
      <c r="AI2877" s="275"/>
      <c r="AJ2877" s="275"/>
      <c r="AK2877" s="275"/>
      <c r="AL2877" s="275"/>
      <c r="AM2877" s="275"/>
      <c r="AN2877" s="275"/>
      <c r="AO2877" s="274"/>
      <c r="AP2877" s="274"/>
      <c r="AQ2877" s="274"/>
      <c r="AR2877" s="274"/>
      <c r="AS2877" s="274"/>
      <c r="AT2877" s="274"/>
      <c r="AU2877" s="274"/>
      <c r="AW2877" s="286" t="str">
        <f t="shared" si="344"/>
        <v/>
      </c>
      <c r="AX2877" s="286" t="str">
        <f t="shared" si="345"/>
        <v/>
      </c>
      <c r="AY2877" s="286" t="str">
        <f t="shared" si="346"/>
        <v/>
      </c>
      <c r="AZ2877" s="286" t="str">
        <f t="shared" si="347"/>
        <v/>
      </c>
      <c r="BA2877" s="286" t="str">
        <f t="shared" si="348"/>
        <v/>
      </c>
      <c r="BD2877" s="274" t="str">
        <f>IF(W2877="","",IF(F2877="休日",AW2877,IF(F2877="法休",AW2877,VLOOKUP(F2877,カレンダマスタ!$Q$56:$R$69,2,FALSE))))</f>
        <v/>
      </c>
      <c r="BG2877" s="274">
        <f t="shared" si="349"/>
        <v>0</v>
      </c>
      <c r="BH2877" s="274" t="str">
        <f>IF(AX2877="","",IF(P2877&lt;&gt;"","",IF(BG2877="CS","OK",IF(VLOOKUP(E2877,カレンダマスタ!$A$5:$D$381,4,FALSE)&gt;0,"",IF(OR(AX2877*24&gt;10.84,AZ2877*24&lt;14.5)=TRUE,"×","OK")))))</f>
        <v/>
      </c>
    </row>
    <row r="2878" spans="2:60">
      <c r="B2878" s="111"/>
      <c r="C2878" s="397" t="str">
        <f>IF(STEP!C2878&lt;&gt;"",STEP!C2878,"")</f>
        <v/>
      </c>
      <c r="D2878" s="398" t="str">
        <f>IF(STEP!D2878&lt;&gt;"",STEP!D2878,"")</f>
        <v/>
      </c>
      <c r="E2878" s="399" t="str">
        <f>IF(STEP!E2878&lt;&gt;"",STEP!E2878,"")</f>
        <v/>
      </c>
      <c r="F2878" s="273"/>
      <c r="G2878" s="272"/>
      <c r="H2878" s="274"/>
      <c r="I2878" s="274"/>
      <c r="J2878" s="274"/>
      <c r="K2878" s="274"/>
      <c r="L2878" s="274"/>
      <c r="M2878" s="274"/>
      <c r="N2878" s="274"/>
      <c r="O2878" s="274"/>
      <c r="P2878" s="274"/>
      <c r="Q2878" s="274"/>
      <c r="R2878" s="274"/>
      <c r="S2878" s="274"/>
      <c r="T2878" s="274"/>
      <c r="U2878" s="274"/>
      <c r="V2878" s="274"/>
      <c r="W2878" s="274"/>
      <c r="X2878" s="274"/>
      <c r="Y2878" s="274"/>
      <c r="Z2878" s="274"/>
      <c r="AA2878" s="274"/>
      <c r="AB2878" s="274"/>
      <c r="AC2878" s="274"/>
      <c r="AD2878" s="274"/>
      <c r="AE2878" s="275"/>
      <c r="AF2878" s="275"/>
      <c r="AG2878" s="275"/>
      <c r="AH2878" s="275"/>
      <c r="AI2878" s="275"/>
      <c r="AJ2878" s="275"/>
      <c r="AK2878" s="275"/>
      <c r="AL2878" s="275"/>
      <c r="AM2878" s="275"/>
      <c r="AN2878" s="275"/>
      <c r="AO2878" s="274"/>
      <c r="AP2878" s="274"/>
      <c r="AQ2878" s="274"/>
      <c r="AR2878" s="274"/>
      <c r="AS2878" s="274"/>
      <c r="AT2878" s="274"/>
      <c r="AU2878" s="274"/>
      <c r="AW2878" s="286" t="str">
        <f t="shared" si="344"/>
        <v/>
      </c>
      <c r="AX2878" s="286" t="str">
        <f t="shared" si="345"/>
        <v/>
      </c>
      <c r="AY2878" s="286" t="str">
        <f t="shared" si="346"/>
        <v/>
      </c>
      <c r="AZ2878" s="286" t="str">
        <f t="shared" si="347"/>
        <v/>
      </c>
      <c r="BA2878" s="286" t="str">
        <f t="shared" si="348"/>
        <v/>
      </c>
      <c r="BD2878" s="274" t="str">
        <f>IF(W2878="","",IF(F2878="休日",AW2878,IF(F2878="法休",AW2878,VLOOKUP(F2878,カレンダマスタ!$Q$56:$R$69,2,FALSE))))</f>
        <v/>
      </c>
      <c r="BG2878" s="274">
        <f t="shared" si="349"/>
        <v>0</v>
      </c>
      <c r="BH2878" s="274" t="str">
        <f>IF(AX2878="","",IF(P2878&lt;&gt;"","",IF(BG2878="CS","OK",IF(VLOOKUP(E2878,カレンダマスタ!$A$5:$D$381,4,FALSE)&gt;0,"",IF(OR(AX2878*24&gt;10.84,AZ2878*24&lt;14.5)=TRUE,"×","OK")))))</f>
        <v/>
      </c>
    </row>
    <row r="2879" spans="2:60">
      <c r="B2879" s="111"/>
      <c r="C2879" s="397" t="str">
        <f>IF(STEP!C2879&lt;&gt;"",STEP!C2879,"")</f>
        <v/>
      </c>
      <c r="D2879" s="398" t="str">
        <f>IF(STEP!D2879&lt;&gt;"",STEP!D2879,"")</f>
        <v/>
      </c>
      <c r="E2879" s="399" t="str">
        <f>IF(STEP!E2879&lt;&gt;"",STEP!E2879,"")</f>
        <v/>
      </c>
      <c r="F2879" s="273"/>
      <c r="G2879" s="272"/>
      <c r="H2879" s="274"/>
      <c r="I2879" s="274"/>
      <c r="J2879" s="274"/>
      <c r="K2879" s="274"/>
      <c r="L2879" s="274"/>
      <c r="M2879" s="274"/>
      <c r="N2879" s="274"/>
      <c r="O2879" s="274"/>
      <c r="P2879" s="274"/>
      <c r="Q2879" s="274"/>
      <c r="R2879" s="274"/>
      <c r="S2879" s="274"/>
      <c r="T2879" s="274"/>
      <c r="U2879" s="274"/>
      <c r="V2879" s="274"/>
      <c r="W2879" s="274"/>
      <c r="X2879" s="274"/>
      <c r="Y2879" s="274"/>
      <c r="Z2879" s="274"/>
      <c r="AA2879" s="274"/>
      <c r="AB2879" s="274"/>
      <c r="AC2879" s="274"/>
      <c r="AD2879" s="274"/>
      <c r="AE2879" s="275"/>
      <c r="AF2879" s="275"/>
      <c r="AG2879" s="275"/>
      <c r="AH2879" s="275"/>
      <c r="AI2879" s="275"/>
      <c r="AJ2879" s="275"/>
      <c r="AK2879" s="275"/>
      <c r="AL2879" s="275"/>
      <c r="AM2879" s="275"/>
      <c r="AN2879" s="275"/>
      <c r="AO2879" s="274"/>
      <c r="AP2879" s="274"/>
      <c r="AQ2879" s="274"/>
      <c r="AR2879" s="274"/>
      <c r="AS2879" s="274"/>
      <c r="AT2879" s="274"/>
      <c r="AU2879" s="274"/>
      <c r="AW2879" s="286" t="str">
        <f t="shared" si="344"/>
        <v/>
      </c>
      <c r="AX2879" s="286" t="str">
        <f t="shared" si="345"/>
        <v/>
      </c>
      <c r="AY2879" s="286" t="str">
        <f t="shared" si="346"/>
        <v/>
      </c>
      <c r="AZ2879" s="286" t="str">
        <f t="shared" si="347"/>
        <v/>
      </c>
      <c r="BA2879" s="286" t="str">
        <f t="shared" si="348"/>
        <v/>
      </c>
      <c r="BD2879" s="274" t="str">
        <f>IF(W2879="","",IF(F2879="休日",AW2879,IF(F2879="法休",AW2879,VLOOKUP(F2879,カレンダマスタ!$Q$56:$R$69,2,FALSE))))</f>
        <v/>
      </c>
      <c r="BG2879" s="274">
        <f t="shared" si="349"/>
        <v>0</v>
      </c>
      <c r="BH2879" s="274" t="str">
        <f>IF(AX2879="","",IF(P2879&lt;&gt;"","",IF(BG2879="CS","OK",IF(VLOOKUP(E2879,カレンダマスタ!$A$5:$D$381,4,FALSE)&gt;0,"",IF(OR(AX2879*24&gt;10.84,AZ2879*24&lt;14.5)=TRUE,"×","OK")))))</f>
        <v/>
      </c>
    </row>
    <row r="2880" spans="2:60" ht="13.8" thickBot="1">
      <c r="B2880" s="161"/>
      <c r="C2880" s="400" t="str">
        <f>IF(STEP!C2880&lt;&gt;"",STEP!C2880,"")</f>
        <v/>
      </c>
      <c r="D2880" s="401" t="str">
        <f>IF(STEP!D2880&lt;&gt;"",STEP!D2880,"")</f>
        <v/>
      </c>
      <c r="E2880" s="402" t="str">
        <f>IF(STEP!E2880&lt;&gt;"",STEP!E2880,"")</f>
        <v/>
      </c>
      <c r="F2880" s="277"/>
      <c r="G2880" s="276"/>
      <c r="H2880" s="278"/>
      <c r="I2880" s="278"/>
      <c r="J2880" s="278"/>
      <c r="K2880" s="278"/>
      <c r="L2880" s="278"/>
      <c r="M2880" s="278"/>
      <c r="N2880" s="278"/>
      <c r="O2880" s="278"/>
      <c r="P2880" s="278"/>
      <c r="Q2880" s="278"/>
      <c r="R2880" s="278"/>
      <c r="S2880" s="278"/>
      <c r="T2880" s="278"/>
      <c r="U2880" s="278"/>
      <c r="V2880" s="278"/>
      <c r="W2880" s="278"/>
      <c r="X2880" s="278"/>
      <c r="Y2880" s="278"/>
      <c r="Z2880" s="278"/>
      <c r="AA2880" s="278"/>
      <c r="AB2880" s="278"/>
      <c r="AC2880" s="278"/>
      <c r="AD2880" s="278"/>
      <c r="AE2880" s="279"/>
      <c r="AF2880" s="279"/>
      <c r="AG2880" s="279"/>
      <c r="AH2880" s="279"/>
      <c r="AI2880" s="279"/>
      <c r="AJ2880" s="279"/>
      <c r="AK2880" s="279"/>
      <c r="AL2880" s="279"/>
      <c r="AM2880" s="279"/>
      <c r="AN2880" s="279"/>
      <c r="AO2880" s="278"/>
      <c r="AP2880" s="278"/>
      <c r="AQ2880" s="278"/>
      <c r="AR2880" s="278"/>
      <c r="AS2880" s="278"/>
      <c r="AT2880" s="278"/>
      <c r="AU2880" s="278"/>
      <c r="AW2880" s="287" t="str">
        <f t="shared" si="344"/>
        <v/>
      </c>
      <c r="AX2880" s="287" t="str">
        <f t="shared" si="345"/>
        <v/>
      </c>
      <c r="AY2880" s="287" t="str">
        <f t="shared" si="346"/>
        <v/>
      </c>
      <c r="AZ2880" s="287" t="str">
        <f t="shared" si="347"/>
        <v/>
      </c>
      <c r="BA2880" s="287" t="str">
        <f t="shared" si="348"/>
        <v/>
      </c>
      <c r="BD2880" s="278" t="str">
        <f>IF(W2880="","",IF(F2880="休日",AW2880,IF(F2880="法休",AW2880,VLOOKUP(F2880,カレンダマスタ!$Q$56:$R$69,2,FALSE))))</f>
        <v/>
      </c>
      <c r="BG2880" s="278">
        <f t="shared" si="349"/>
        <v>0</v>
      </c>
      <c r="BH2880" s="278" t="str">
        <f>IF(AX2880="","",IF(P2880&lt;&gt;"","",IF(BG2880="CS","OK",IF(VLOOKUP(E2880,カレンダマスタ!$A$5:$D$381,4,FALSE)&gt;0,"",IF(OR(AX2880*24&gt;10.84,AZ2880*24&lt;14.5)=TRUE,"×","OK")))))</f>
        <v/>
      </c>
    </row>
    <row r="2881" spans="2:60">
      <c r="B2881" s="365"/>
      <c r="C2881" s="366"/>
      <c r="D2881" s="367"/>
      <c r="E2881" s="368"/>
      <c r="F2881" s="367"/>
      <c r="G2881" s="366"/>
      <c r="H2881" s="369"/>
      <c r="I2881" s="369"/>
      <c r="J2881" s="369"/>
      <c r="K2881" s="369"/>
      <c r="L2881" s="369"/>
      <c r="M2881" s="369"/>
      <c r="N2881" s="369"/>
      <c r="O2881" s="369"/>
      <c r="P2881" s="369"/>
      <c r="Q2881" s="369"/>
      <c r="R2881" s="369"/>
      <c r="S2881" s="369"/>
      <c r="T2881" s="369"/>
      <c r="U2881" s="369"/>
      <c r="V2881" s="369"/>
      <c r="W2881" s="369"/>
      <c r="X2881" s="369"/>
      <c r="Y2881" s="369"/>
      <c r="Z2881" s="369"/>
      <c r="AA2881" s="369"/>
      <c r="AB2881" s="369"/>
      <c r="AC2881" s="369"/>
      <c r="AD2881" s="369"/>
      <c r="AE2881" s="370"/>
      <c r="AF2881" s="370"/>
      <c r="AG2881" s="370"/>
      <c r="AH2881" s="370"/>
      <c r="AI2881" s="370"/>
      <c r="AJ2881" s="370"/>
      <c r="AK2881" s="370"/>
      <c r="AL2881" s="370"/>
      <c r="AM2881" s="370"/>
      <c r="AN2881" s="370"/>
      <c r="AO2881" s="369"/>
      <c r="AP2881" s="369"/>
      <c r="AQ2881" s="369"/>
      <c r="AR2881" s="369"/>
      <c r="AS2881" s="369"/>
      <c r="AT2881" s="369"/>
      <c r="AU2881" s="369"/>
      <c r="AW2881" s="363"/>
      <c r="AX2881" s="363"/>
      <c r="AY2881" s="363"/>
      <c r="AZ2881" s="363"/>
      <c r="BA2881" s="363"/>
      <c r="BD2881" s="369" t="str">
        <f>IF(W2881="","",IF(F2881="休日",AW2881,IF(F2881="法休",AW2881,VLOOKUP(F2881,カレンダマスタ!$Q$56:$R$69,2,FALSE))))</f>
        <v/>
      </c>
      <c r="BG2881" s="369"/>
      <c r="BH2881" s="369"/>
    </row>
    <row r="2882" spans="2:60">
      <c r="B2882" s="362"/>
      <c r="C2882" s="371"/>
      <c r="D2882" s="372"/>
      <c r="E2882" s="373"/>
      <c r="F2882" s="372"/>
      <c r="G2882" s="371"/>
      <c r="H2882" s="374"/>
      <c r="I2882" s="374"/>
      <c r="J2882" s="374"/>
      <c r="K2882" s="374"/>
      <c r="L2882" s="374"/>
      <c r="M2882" s="374"/>
      <c r="N2882" s="374"/>
      <c r="O2882" s="374"/>
      <c r="P2882" s="374"/>
      <c r="Q2882" s="374"/>
      <c r="R2882" s="374"/>
      <c r="S2882" s="374"/>
      <c r="T2882" s="374"/>
      <c r="U2882" s="374"/>
      <c r="V2882" s="374"/>
      <c r="W2882" s="374"/>
      <c r="X2882" s="374"/>
      <c r="Y2882" s="374"/>
      <c r="Z2882" s="374"/>
      <c r="AA2882" s="374"/>
      <c r="AB2882" s="374"/>
      <c r="AC2882" s="374"/>
      <c r="AD2882" s="374"/>
      <c r="AE2882" s="375"/>
      <c r="AF2882" s="375"/>
      <c r="AG2882" s="375"/>
      <c r="AH2882" s="375"/>
      <c r="AI2882" s="375"/>
      <c r="AJ2882" s="375"/>
      <c r="AK2882" s="375"/>
      <c r="AL2882" s="375"/>
      <c r="AM2882" s="375"/>
      <c r="AN2882" s="375"/>
      <c r="AO2882" s="374"/>
      <c r="AP2882" s="374"/>
      <c r="AQ2882" s="374"/>
      <c r="AR2882" s="374"/>
      <c r="AS2882" s="374"/>
      <c r="AT2882" s="374"/>
      <c r="AU2882" s="374"/>
      <c r="AW2882" s="363"/>
      <c r="AX2882" s="363"/>
      <c r="AY2882" s="363"/>
      <c r="AZ2882" s="363"/>
      <c r="BA2882" s="363"/>
      <c r="BD2882" s="374" t="str">
        <f>IF(W2882="","",IF(F2882="休日",AW2882,IF(F2882="法休",AW2882,VLOOKUP(F2882,カレンダマスタ!$Q$56:$R$69,2,FALSE))))</f>
        <v/>
      </c>
      <c r="BG2882" s="374"/>
      <c r="BH2882" s="374"/>
    </row>
    <row r="2883" spans="2:60">
      <c r="B2883" s="362"/>
      <c r="C2883" s="371"/>
      <c r="D2883" s="372"/>
      <c r="E2883" s="373"/>
      <c r="F2883" s="372"/>
      <c r="G2883" s="371"/>
      <c r="H2883" s="374"/>
      <c r="I2883" s="374"/>
      <c r="J2883" s="374"/>
      <c r="K2883" s="374"/>
      <c r="L2883" s="374"/>
      <c r="M2883" s="374"/>
      <c r="N2883" s="374"/>
      <c r="O2883" s="374"/>
      <c r="P2883" s="374"/>
      <c r="Q2883" s="374"/>
      <c r="R2883" s="374"/>
      <c r="S2883" s="374"/>
      <c r="T2883" s="374"/>
      <c r="U2883" s="374"/>
      <c r="V2883" s="374"/>
      <c r="W2883" s="374"/>
      <c r="X2883" s="374"/>
      <c r="Y2883" s="374"/>
      <c r="Z2883" s="374"/>
      <c r="AA2883" s="374"/>
      <c r="AB2883" s="374"/>
      <c r="AC2883" s="374"/>
      <c r="AD2883" s="374"/>
      <c r="AE2883" s="375"/>
      <c r="AF2883" s="375"/>
      <c r="AG2883" s="375"/>
      <c r="AH2883" s="375"/>
      <c r="AI2883" s="375"/>
      <c r="AJ2883" s="375"/>
      <c r="AK2883" s="375"/>
      <c r="AL2883" s="375"/>
      <c r="AM2883" s="375"/>
      <c r="AN2883" s="375"/>
      <c r="AO2883" s="374"/>
      <c r="AP2883" s="374"/>
      <c r="AQ2883" s="374"/>
      <c r="AR2883" s="374"/>
      <c r="AS2883" s="374"/>
      <c r="AT2883" s="374"/>
      <c r="AU2883" s="374"/>
      <c r="AW2883" s="363"/>
      <c r="AX2883" s="363"/>
      <c r="AY2883" s="363"/>
      <c r="AZ2883" s="363"/>
      <c r="BA2883" s="363"/>
      <c r="BD2883" s="374" t="str">
        <f>IF(W2883="","",IF(F2883="休日",AW2883,IF(F2883="法休",AW2883,VLOOKUP(F2883,カレンダマスタ!$Q$56:$R$69,2,FALSE))))</f>
        <v/>
      </c>
      <c r="BG2883" s="374"/>
      <c r="BH2883" s="374"/>
    </row>
    <row r="2884" spans="2:60">
      <c r="B2884" s="362"/>
      <c r="C2884" s="371"/>
      <c r="D2884" s="372"/>
      <c r="E2884" s="373"/>
      <c r="F2884" s="372"/>
      <c r="G2884" s="371"/>
      <c r="H2884" s="374"/>
      <c r="I2884" s="374"/>
      <c r="J2884" s="374"/>
      <c r="K2884" s="374"/>
      <c r="L2884" s="374"/>
      <c r="M2884" s="374"/>
      <c r="N2884" s="374"/>
      <c r="O2884" s="374"/>
      <c r="P2884" s="374"/>
      <c r="Q2884" s="374"/>
      <c r="R2884" s="374"/>
      <c r="S2884" s="374"/>
      <c r="T2884" s="374"/>
      <c r="U2884" s="374"/>
      <c r="V2884" s="374"/>
      <c r="W2884" s="374"/>
      <c r="X2884" s="374"/>
      <c r="Y2884" s="374"/>
      <c r="Z2884" s="374"/>
      <c r="AA2884" s="374"/>
      <c r="AB2884" s="374"/>
      <c r="AC2884" s="374"/>
      <c r="AD2884" s="374"/>
      <c r="AE2884" s="375"/>
      <c r="AF2884" s="375"/>
      <c r="AG2884" s="375"/>
      <c r="AH2884" s="375"/>
      <c r="AI2884" s="375"/>
      <c r="AJ2884" s="375"/>
      <c r="AK2884" s="375"/>
      <c r="AL2884" s="375"/>
      <c r="AM2884" s="375"/>
      <c r="AN2884" s="375"/>
      <c r="AO2884" s="374"/>
      <c r="AP2884" s="374"/>
      <c r="AQ2884" s="374"/>
      <c r="AR2884" s="374"/>
      <c r="AS2884" s="374"/>
      <c r="AT2884" s="374"/>
      <c r="AU2884" s="374"/>
      <c r="AW2884" s="363"/>
      <c r="AX2884" s="363"/>
      <c r="AY2884" s="363"/>
      <c r="AZ2884" s="363"/>
      <c r="BA2884" s="363"/>
      <c r="BD2884" s="374" t="str">
        <f>IF(W2884="","",IF(F2884="休日",AW2884,IF(F2884="法休",AW2884,VLOOKUP(F2884,カレンダマスタ!$Q$56:$R$69,2,FALSE))))</f>
        <v/>
      </c>
      <c r="BG2884" s="374"/>
      <c r="BH2884" s="374"/>
    </row>
    <row r="2885" spans="2:60">
      <c r="B2885" s="362"/>
      <c r="C2885" s="371"/>
      <c r="D2885" s="372"/>
      <c r="E2885" s="373"/>
      <c r="F2885" s="372"/>
      <c r="G2885" s="371"/>
      <c r="H2885" s="374"/>
      <c r="I2885" s="374"/>
      <c r="J2885" s="374"/>
      <c r="K2885" s="374"/>
      <c r="L2885" s="374"/>
      <c r="M2885" s="374"/>
      <c r="N2885" s="374"/>
      <c r="O2885" s="374"/>
      <c r="P2885" s="374"/>
      <c r="Q2885" s="374"/>
      <c r="R2885" s="374"/>
      <c r="S2885" s="374"/>
      <c r="T2885" s="374"/>
      <c r="U2885" s="374"/>
      <c r="V2885" s="374"/>
      <c r="W2885" s="374"/>
      <c r="X2885" s="374"/>
      <c r="Y2885" s="374"/>
      <c r="Z2885" s="374"/>
      <c r="AA2885" s="374"/>
      <c r="AB2885" s="374"/>
      <c r="AC2885" s="374"/>
      <c r="AD2885" s="374"/>
      <c r="AE2885" s="375"/>
      <c r="AF2885" s="375"/>
      <c r="AG2885" s="375"/>
      <c r="AH2885" s="375"/>
      <c r="AI2885" s="375"/>
      <c r="AJ2885" s="375"/>
      <c r="AK2885" s="375"/>
      <c r="AL2885" s="375"/>
      <c r="AM2885" s="375"/>
      <c r="AN2885" s="375"/>
      <c r="AO2885" s="374"/>
      <c r="AP2885" s="374"/>
      <c r="AQ2885" s="374"/>
      <c r="AR2885" s="374"/>
      <c r="AS2885" s="374"/>
      <c r="AT2885" s="374"/>
      <c r="AU2885" s="374"/>
      <c r="AW2885" s="363"/>
      <c r="AX2885" s="363"/>
      <c r="AY2885" s="363"/>
      <c r="AZ2885" s="363"/>
      <c r="BA2885" s="363"/>
      <c r="BD2885" s="374" t="str">
        <f>IF(W2885="","",IF(F2885="休日",AW2885,IF(F2885="法休",AW2885,VLOOKUP(F2885,カレンダマスタ!$Q$56:$R$69,2,FALSE))))</f>
        <v/>
      </c>
      <c r="BG2885" s="374"/>
      <c r="BH2885" s="374"/>
    </row>
    <row r="2886" spans="2:60">
      <c r="B2886" s="362"/>
      <c r="C2886" s="371"/>
      <c r="D2886" s="372"/>
      <c r="E2886" s="373"/>
      <c r="F2886" s="372"/>
      <c r="G2886" s="371"/>
      <c r="H2886" s="374"/>
      <c r="I2886" s="374"/>
      <c r="J2886" s="374"/>
      <c r="K2886" s="374"/>
      <c r="L2886" s="374"/>
      <c r="M2886" s="374"/>
      <c r="N2886" s="374"/>
      <c r="O2886" s="374"/>
      <c r="P2886" s="374"/>
      <c r="Q2886" s="374"/>
      <c r="R2886" s="374"/>
      <c r="S2886" s="374"/>
      <c r="T2886" s="374"/>
      <c r="U2886" s="374"/>
      <c r="V2886" s="374"/>
      <c r="W2886" s="374"/>
      <c r="X2886" s="374"/>
      <c r="Y2886" s="374"/>
      <c r="Z2886" s="374"/>
      <c r="AA2886" s="374"/>
      <c r="AB2886" s="374"/>
      <c r="AC2886" s="374"/>
      <c r="AD2886" s="374"/>
      <c r="AE2886" s="375"/>
      <c r="AF2886" s="375"/>
      <c r="AG2886" s="375"/>
      <c r="AH2886" s="375"/>
      <c r="AI2886" s="375"/>
      <c r="AJ2886" s="375"/>
      <c r="AK2886" s="375"/>
      <c r="AL2886" s="375"/>
      <c r="AM2886" s="375"/>
      <c r="AN2886" s="375"/>
      <c r="AO2886" s="374"/>
      <c r="AP2886" s="374"/>
      <c r="AQ2886" s="374"/>
      <c r="AR2886" s="374"/>
      <c r="AS2886" s="374"/>
      <c r="AT2886" s="374"/>
      <c r="AU2886" s="374"/>
      <c r="AW2886" s="363"/>
      <c r="AX2886" s="363"/>
      <c r="AY2886" s="363"/>
      <c r="AZ2886" s="363"/>
      <c r="BA2886" s="363"/>
      <c r="BD2886" s="374" t="str">
        <f>IF(W2886="","",IF(F2886="休日",AW2886,IF(F2886="法休",AW2886,VLOOKUP(F2886,カレンダマスタ!$Q$56:$R$69,2,FALSE))))</f>
        <v/>
      </c>
      <c r="BG2886" s="374"/>
      <c r="BH2886" s="374"/>
    </row>
    <row r="2887" spans="2:60">
      <c r="B2887" s="362"/>
      <c r="C2887" s="371"/>
      <c r="D2887" s="372"/>
      <c r="E2887" s="373"/>
      <c r="F2887" s="372"/>
      <c r="G2887" s="371"/>
      <c r="H2887" s="374"/>
      <c r="I2887" s="374"/>
      <c r="J2887" s="374"/>
      <c r="K2887" s="374"/>
      <c r="L2887" s="374"/>
      <c r="M2887" s="374"/>
      <c r="N2887" s="374"/>
      <c r="O2887" s="374"/>
      <c r="P2887" s="374"/>
      <c r="Q2887" s="374"/>
      <c r="R2887" s="374"/>
      <c r="S2887" s="374"/>
      <c r="T2887" s="374"/>
      <c r="U2887" s="374"/>
      <c r="V2887" s="374"/>
      <c r="W2887" s="374"/>
      <c r="X2887" s="374"/>
      <c r="Y2887" s="374"/>
      <c r="Z2887" s="374"/>
      <c r="AA2887" s="374"/>
      <c r="AB2887" s="374"/>
      <c r="AC2887" s="374"/>
      <c r="AD2887" s="374"/>
      <c r="AE2887" s="375"/>
      <c r="AF2887" s="375"/>
      <c r="AG2887" s="375"/>
      <c r="AH2887" s="375"/>
      <c r="AI2887" s="375"/>
      <c r="AJ2887" s="375"/>
      <c r="AK2887" s="375"/>
      <c r="AL2887" s="375"/>
      <c r="AM2887" s="375"/>
      <c r="AN2887" s="375"/>
      <c r="AO2887" s="374"/>
      <c r="AP2887" s="374"/>
      <c r="AQ2887" s="374"/>
      <c r="AR2887" s="374"/>
      <c r="AS2887" s="374"/>
      <c r="AT2887" s="374"/>
      <c r="AU2887" s="374"/>
      <c r="AW2887" s="363"/>
      <c r="AX2887" s="363"/>
      <c r="AY2887" s="363"/>
      <c r="AZ2887" s="363"/>
      <c r="BA2887" s="363"/>
      <c r="BD2887" s="374" t="str">
        <f>IF(W2887="","",IF(F2887="休日",AW2887,IF(F2887="法休",AW2887,VLOOKUP(F2887,カレンダマスタ!$Q$56:$R$69,2,FALSE))))</f>
        <v/>
      </c>
      <c r="BG2887" s="374"/>
      <c r="BH2887" s="374"/>
    </row>
    <row r="2888" spans="2:60">
      <c r="B2888" s="362"/>
      <c r="C2888" s="371"/>
      <c r="D2888" s="372"/>
      <c r="E2888" s="373"/>
      <c r="F2888" s="372"/>
      <c r="G2888" s="371"/>
      <c r="H2888" s="374"/>
      <c r="I2888" s="374"/>
      <c r="J2888" s="374"/>
      <c r="K2888" s="374"/>
      <c r="L2888" s="374"/>
      <c r="M2888" s="374"/>
      <c r="N2888" s="374"/>
      <c r="O2888" s="374"/>
      <c r="P2888" s="374"/>
      <c r="Q2888" s="374"/>
      <c r="R2888" s="374"/>
      <c r="S2888" s="374"/>
      <c r="T2888" s="374"/>
      <c r="U2888" s="374"/>
      <c r="V2888" s="374"/>
      <c r="W2888" s="374"/>
      <c r="X2888" s="374"/>
      <c r="Y2888" s="374"/>
      <c r="Z2888" s="374"/>
      <c r="AA2888" s="374"/>
      <c r="AB2888" s="374"/>
      <c r="AC2888" s="374"/>
      <c r="AD2888" s="374"/>
      <c r="AE2888" s="375"/>
      <c r="AF2888" s="375"/>
      <c r="AG2888" s="375"/>
      <c r="AH2888" s="375"/>
      <c r="AI2888" s="375"/>
      <c r="AJ2888" s="375"/>
      <c r="AK2888" s="375"/>
      <c r="AL2888" s="375"/>
      <c r="AM2888" s="375"/>
      <c r="AN2888" s="375"/>
      <c r="AO2888" s="374"/>
      <c r="AP2888" s="374"/>
      <c r="AQ2888" s="374"/>
      <c r="AR2888" s="374"/>
      <c r="AS2888" s="374"/>
      <c r="AT2888" s="374"/>
      <c r="AU2888" s="374"/>
      <c r="AW2888" s="363"/>
      <c r="AX2888" s="363"/>
      <c r="AY2888" s="363"/>
      <c r="AZ2888" s="363"/>
      <c r="BA2888" s="363"/>
      <c r="BD2888" s="374" t="str">
        <f>IF(W2888="","",IF(F2888="休日",AW2888,IF(F2888="法休",AW2888,VLOOKUP(F2888,カレンダマスタ!$Q$56:$R$69,2,FALSE))))</f>
        <v/>
      </c>
      <c r="BG2888" s="374"/>
      <c r="BH2888" s="374"/>
    </row>
    <row r="2889" spans="2:60">
      <c r="B2889" s="362"/>
      <c r="C2889" s="371"/>
      <c r="D2889" s="372"/>
      <c r="E2889" s="373"/>
      <c r="F2889" s="372"/>
      <c r="G2889" s="371"/>
      <c r="H2889" s="374"/>
      <c r="I2889" s="374"/>
      <c r="J2889" s="374"/>
      <c r="K2889" s="374"/>
      <c r="L2889" s="374"/>
      <c r="M2889" s="374"/>
      <c r="N2889" s="374"/>
      <c r="O2889" s="374"/>
      <c r="P2889" s="374"/>
      <c r="Q2889" s="374"/>
      <c r="R2889" s="374"/>
      <c r="S2889" s="374"/>
      <c r="T2889" s="374"/>
      <c r="U2889" s="374"/>
      <c r="V2889" s="374"/>
      <c r="W2889" s="374"/>
      <c r="X2889" s="374"/>
      <c r="Y2889" s="374"/>
      <c r="Z2889" s="374"/>
      <c r="AA2889" s="374"/>
      <c r="AB2889" s="374"/>
      <c r="AC2889" s="374"/>
      <c r="AD2889" s="374"/>
      <c r="AE2889" s="375"/>
      <c r="AF2889" s="375"/>
      <c r="AG2889" s="375"/>
      <c r="AH2889" s="375"/>
      <c r="AI2889" s="375"/>
      <c r="AJ2889" s="375"/>
      <c r="AK2889" s="375"/>
      <c r="AL2889" s="375"/>
      <c r="AM2889" s="375"/>
      <c r="AN2889" s="375"/>
      <c r="AO2889" s="374"/>
      <c r="AP2889" s="374"/>
      <c r="AQ2889" s="374"/>
      <c r="AR2889" s="374"/>
      <c r="AS2889" s="374"/>
      <c r="AT2889" s="374"/>
      <c r="AU2889" s="374"/>
      <c r="AW2889" s="363"/>
      <c r="AX2889" s="363"/>
      <c r="AY2889" s="363"/>
      <c r="AZ2889" s="363"/>
      <c r="BA2889" s="363"/>
      <c r="BD2889" s="374" t="str">
        <f>IF(W2889="","",IF(F2889="休日",AW2889,IF(F2889="法休",AW2889,VLOOKUP(F2889,カレンダマスタ!$Q$56:$R$69,2,FALSE))))</f>
        <v/>
      </c>
      <c r="BG2889" s="374"/>
      <c r="BH2889" s="374"/>
    </row>
    <row r="2890" spans="2:60" ht="13.8" thickBot="1">
      <c r="B2890" s="376"/>
      <c r="C2890" s="377"/>
      <c r="D2890" s="378"/>
      <c r="E2890" s="379"/>
      <c r="F2890" s="378"/>
      <c r="G2890" s="377"/>
      <c r="H2890" s="380"/>
      <c r="I2890" s="380"/>
      <c r="J2890" s="380"/>
      <c r="K2890" s="380"/>
      <c r="L2890" s="380"/>
      <c r="M2890" s="380"/>
      <c r="N2890" s="380"/>
      <c r="O2890" s="380"/>
      <c r="P2890" s="380"/>
      <c r="Q2890" s="380"/>
      <c r="R2890" s="380"/>
      <c r="S2890" s="380"/>
      <c r="T2890" s="380"/>
      <c r="U2890" s="380"/>
      <c r="V2890" s="380"/>
      <c r="W2890" s="380"/>
      <c r="X2890" s="380"/>
      <c r="Y2890" s="380"/>
      <c r="Z2890" s="380"/>
      <c r="AA2890" s="380"/>
      <c r="AB2890" s="380"/>
      <c r="AC2890" s="380"/>
      <c r="AD2890" s="380"/>
      <c r="AE2890" s="381"/>
      <c r="AF2890" s="381"/>
      <c r="AG2890" s="381"/>
      <c r="AH2890" s="381"/>
      <c r="AI2890" s="381"/>
      <c r="AJ2890" s="381"/>
      <c r="AK2890" s="381"/>
      <c r="AL2890" s="381"/>
      <c r="AM2890" s="381"/>
      <c r="AN2890" s="381"/>
      <c r="AO2890" s="380"/>
      <c r="AP2890" s="380"/>
      <c r="AQ2890" s="380"/>
      <c r="AR2890" s="380"/>
      <c r="AS2890" s="380"/>
      <c r="AT2890" s="380"/>
      <c r="AU2890" s="380"/>
      <c r="AW2890" s="364"/>
      <c r="AX2890" s="364"/>
      <c r="AY2890" s="364"/>
      <c r="AZ2890" s="364"/>
      <c r="BA2890" s="364"/>
      <c r="BD2890" s="380" t="str">
        <f>IF(W2890="","",IF(F2890="休日",AW2890,IF(F2890="法休",AW2890,VLOOKUP(F2890,カレンダマスタ!$Q$56:$R$69,2,FALSE))))</f>
        <v/>
      </c>
      <c r="BG2890" s="380"/>
      <c r="BH2890" s="380"/>
    </row>
    <row r="2891" spans="2:60">
      <c r="B2891" s="176"/>
      <c r="C2891" s="382" t="str">
        <f>IF(STEP!C2891&lt;&gt;"",STEP!C2891,"")</f>
        <v/>
      </c>
      <c r="D2891" s="383" t="str">
        <f>IF(STEP!D2891&lt;&gt;"",STEP!D2891,"")</f>
        <v/>
      </c>
      <c r="E2891" s="384" t="str">
        <f>IF(STEP!E2891&lt;&gt;"",STEP!E2891,"")</f>
        <v/>
      </c>
      <c r="F2891" s="248"/>
      <c r="G2891" s="249"/>
      <c r="H2891" s="250"/>
      <c r="I2891" s="250"/>
      <c r="J2891" s="250"/>
      <c r="K2891" s="250"/>
      <c r="L2891" s="250"/>
      <c r="M2891" s="250"/>
      <c r="N2891" s="250"/>
      <c r="O2891" s="250"/>
      <c r="P2891" s="250"/>
      <c r="Q2891" s="250"/>
      <c r="R2891" s="250"/>
      <c r="S2891" s="250"/>
      <c r="T2891" s="250"/>
      <c r="U2891" s="250"/>
      <c r="V2891" s="250"/>
      <c r="W2891" s="250"/>
      <c r="X2891" s="250"/>
      <c r="Y2891" s="250"/>
      <c r="Z2891" s="250"/>
      <c r="AA2891" s="250"/>
      <c r="AB2891" s="250"/>
      <c r="AC2891" s="250"/>
      <c r="AD2891" s="250"/>
      <c r="AE2891" s="251"/>
      <c r="AF2891" s="251"/>
      <c r="AG2891" s="251"/>
      <c r="AH2891" s="251"/>
      <c r="AI2891" s="251"/>
      <c r="AJ2891" s="251"/>
      <c r="AK2891" s="251"/>
      <c r="AL2891" s="251"/>
      <c r="AM2891" s="251"/>
      <c r="AN2891" s="251"/>
      <c r="AO2891" s="250"/>
      <c r="AP2891" s="250"/>
      <c r="AQ2891" s="250"/>
      <c r="AR2891" s="250"/>
      <c r="AS2891" s="250"/>
      <c r="AT2891" s="250"/>
      <c r="AU2891" s="250"/>
      <c r="AW2891" s="282" t="str">
        <f t="shared" ref="AW2891:AW2925" si="350">IF(W2891&lt;&gt;"",IF(W2891&lt;&gt;"",CEILING(IF(J2891&lt;&gt;"",J2891,I2891),$AY$8),""),"")</f>
        <v/>
      </c>
      <c r="AX2891" s="282" t="str">
        <f t="shared" ref="AX2891:AX2925" si="351">IF(W2891&lt;&gt;"",IF(W2891&lt;&gt;"",IF(OR(K2891="早出",AND(BD2891&lt;AW2891,K2891&lt;&gt;"有償遅刻")),AW2891,BD2891),""),"")</f>
        <v/>
      </c>
      <c r="AY2891" s="282" t="str">
        <f t="shared" ref="AY2891:AY2925" si="352">IF(W2891&lt;&gt;"",FLOOR(IF(N2891&lt;&gt;"",N2891,M2891),$AY$8),"")</f>
        <v/>
      </c>
      <c r="AZ2891" s="282" t="str">
        <f t="shared" ref="AZ2891:AZ2925" si="353">IF(W2891&lt;&gt;"",IF(AY2891&lt;&gt;0,AY2891-AR2891,L2891-AR2891),"")</f>
        <v/>
      </c>
      <c r="BA2891" s="282" t="str">
        <f t="shared" ref="BA2891:BA2925" si="354">IF(W2891&lt;&gt;"",W2891,"")</f>
        <v/>
      </c>
      <c r="BD2891" s="250" t="str">
        <f>IF(W2891="","",IF(F2891="休日",AW2891,IF(F2891="法休",AW2891,VLOOKUP(F2891,カレンダマスタ!$Q$56:$R$69,2,FALSE))))</f>
        <v/>
      </c>
      <c r="BG2891" s="250">
        <f>STEP!AF2891</f>
        <v>0</v>
      </c>
      <c r="BH2891" s="250" t="str">
        <f>IF(AX2891="","",IF(P2891&lt;&gt;"","",IF(BG2891="CS","OK",IF(VLOOKUP(E2891,カレンダマスタ!$A$5:$D$381,4,FALSE)&gt;0,"",IF(OR(AX2891*24&gt;10.84,AZ2891*24&lt;14.5)=TRUE,"×","OK")))))</f>
        <v/>
      </c>
    </row>
    <row r="2892" spans="2:60">
      <c r="B2892" s="111"/>
      <c r="C2892" s="385" t="str">
        <f>IF(STEP!C2892&lt;&gt;"",STEP!C2892,"")</f>
        <v/>
      </c>
      <c r="D2892" s="386" t="str">
        <f>IF(STEP!D2892&lt;&gt;"",STEP!D2892,"")</f>
        <v/>
      </c>
      <c r="E2892" s="387" t="str">
        <f>IF(STEP!E2892&lt;&gt;"",STEP!E2892,"")</f>
        <v/>
      </c>
      <c r="F2892" s="253"/>
      <c r="G2892" s="252"/>
      <c r="H2892" s="254"/>
      <c r="I2892" s="254"/>
      <c r="J2892" s="254"/>
      <c r="K2892" s="254"/>
      <c r="L2892" s="254"/>
      <c r="M2892" s="254"/>
      <c r="N2892" s="254"/>
      <c r="O2892" s="254"/>
      <c r="P2892" s="254"/>
      <c r="Q2892" s="254"/>
      <c r="R2892" s="254"/>
      <c r="S2892" s="254"/>
      <c r="T2892" s="254"/>
      <c r="U2892" s="254"/>
      <c r="V2892" s="254"/>
      <c r="W2892" s="254"/>
      <c r="X2892" s="254"/>
      <c r="Y2892" s="254"/>
      <c r="Z2892" s="254"/>
      <c r="AA2892" s="254"/>
      <c r="AB2892" s="254"/>
      <c r="AC2892" s="254"/>
      <c r="AD2892" s="254"/>
      <c r="AE2892" s="255"/>
      <c r="AF2892" s="255"/>
      <c r="AG2892" s="255"/>
      <c r="AH2892" s="255"/>
      <c r="AI2892" s="255"/>
      <c r="AJ2892" s="255"/>
      <c r="AK2892" s="255"/>
      <c r="AL2892" s="255"/>
      <c r="AM2892" s="255"/>
      <c r="AN2892" s="255"/>
      <c r="AO2892" s="254"/>
      <c r="AP2892" s="254"/>
      <c r="AQ2892" s="254"/>
      <c r="AR2892" s="254"/>
      <c r="AS2892" s="254"/>
      <c r="AT2892" s="254"/>
      <c r="AU2892" s="254"/>
      <c r="AW2892" s="283" t="str">
        <f t="shared" si="350"/>
        <v/>
      </c>
      <c r="AX2892" s="283" t="str">
        <f t="shared" si="351"/>
        <v/>
      </c>
      <c r="AY2892" s="283" t="str">
        <f t="shared" si="352"/>
        <v/>
      </c>
      <c r="AZ2892" s="283" t="str">
        <f t="shared" si="353"/>
        <v/>
      </c>
      <c r="BA2892" s="283" t="str">
        <f t="shared" si="354"/>
        <v/>
      </c>
      <c r="BD2892" s="254" t="str">
        <f>IF(W2892="","",IF(F2892="休日",AW2892,IF(F2892="法休",AW2892,VLOOKUP(F2892,カレンダマスタ!$Q$56:$R$69,2,FALSE))))</f>
        <v/>
      </c>
      <c r="BG2892" s="254">
        <f t="shared" si="349"/>
        <v>0</v>
      </c>
      <c r="BH2892" s="254" t="str">
        <f>IF(AX2892="","",IF(P2892&lt;&gt;"","",IF(BG2892="CS","OK",IF(VLOOKUP(E2892,カレンダマスタ!$A$5:$D$381,4,FALSE)&gt;0,"",IF(OR(AX2892*24&gt;10.84,AZ2892*24&lt;14.5)=TRUE,"×","OK")))))</f>
        <v/>
      </c>
    </row>
    <row r="2893" spans="2:60">
      <c r="B2893" s="111"/>
      <c r="C2893" s="385" t="str">
        <f>IF(STEP!C2893&lt;&gt;"",STEP!C2893,"")</f>
        <v/>
      </c>
      <c r="D2893" s="386" t="str">
        <f>IF(STEP!D2893&lt;&gt;"",STEP!D2893,"")</f>
        <v/>
      </c>
      <c r="E2893" s="387" t="str">
        <f>IF(STEP!E2893&lt;&gt;"",STEP!E2893,"")</f>
        <v/>
      </c>
      <c r="F2893" s="253"/>
      <c r="G2893" s="252"/>
      <c r="H2893" s="254"/>
      <c r="I2893" s="254"/>
      <c r="J2893" s="254"/>
      <c r="K2893" s="254"/>
      <c r="L2893" s="254"/>
      <c r="M2893" s="254"/>
      <c r="N2893" s="254"/>
      <c r="O2893" s="254"/>
      <c r="P2893" s="254"/>
      <c r="Q2893" s="254"/>
      <c r="R2893" s="254"/>
      <c r="S2893" s="254"/>
      <c r="T2893" s="254"/>
      <c r="U2893" s="254"/>
      <c r="V2893" s="254"/>
      <c r="W2893" s="254"/>
      <c r="X2893" s="254"/>
      <c r="Y2893" s="254"/>
      <c r="Z2893" s="254"/>
      <c r="AA2893" s="254"/>
      <c r="AB2893" s="254"/>
      <c r="AC2893" s="254"/>
      <c r="AD2893" s="254"/>
      <c r="AE2893" s="255"/>
      <c r="AF2893" s="255"/>
      <c r="AG2893" s="255"/>
      <c r="AH2893" s="255"/>
      <c r="AI2893" s="255"/>
      <c r="AJ2893" s="255"/>
      <c r="AK2893" s="255"/>
      <c r="AL2893" s="255"/>
      <c r="AM2893" s="255"/>
      <c r="AN2893" s="255"/>
      <c r="AO2893" s="254"/>
      <c r="AP2893" s="254"/>
      <c r="AQ2893" s="254"/>
      <c r="AR2893" s="254"/>
      <c r="AS2893" s="254"/>
      <c r="AT2893" s="254"/>
      <c r="AU2893" s="254"/>
      <c r="AW2893" s="283" t="str">
        <f t="shared" si="350"/>
        <v/>
      </c>
      <c r="AX2893" s="283" t="str">
        <f t="shared" si="351"/>
        <v/>
      </c>
      <c r="AY2893" s="283" t="str">
        <f t="shared" si="352"/>
        <v/>
      </c>
      <c r="AZ2893" s="283" t="str">
        <f t="shared" si="353"/>
        <v/>
      </c>
      <c r="BA2893" s="283" t="str">
        <f t="shared" si="354"/>
        <v/>
      </c>
      <c r="BD2893" s="254" t="str">
        <f>IF(W2893="","",IF(F2893="休日",AW2893,IF(F2893="法休",AW2893,VLOOKUP(F2893,カレンダマスタ!$Q$56:$R$69,2,FALSE))))</f>
        <v/>
      </c>
      <c r="BG2893" s="254">
        <f t="shared" si="349"/>
        <v>0</v>
      </c>
      <c r="BH2893" s="254" t="str">
        <f>IF(AX2893="","",IF(P2893&lt;&gt;"","",IF(BG2893="CS","OK",IF(VLOOKUP(E2893,カレンダマスタ!$A$5:$D$381,4,FALSE)&gt;0,"",IF(OR(AX2893*24&gt;10.84,AZ2893*24&lt;14.5)=TRUE,"×","OK")))))</f>
        <v/>
      </c>
    </row>
    <row r="2894" spans="2:60">
      <c r="B2894" s="111"/>
      <c r="C2894" s="385" t="str">
        <f>IF(STEP!C2894&lt;&gt;"",STEP!C2894,"")</f>
        <v/>
      </c>
      <c r="D2894" s="386" t="str">
        <f>IF(STEP!D2894&lt;&gt;"",STEP!D2894,"")</f>
        <v/>
      </c>
      <c r="E2894" s="387" t="str">
        <f>IF(STEP!E2894&lt;&gt;"",STEP!E2894,"")</f>
        <v/>
      </c>
      <c r="F2894" s="256"/>
      <c r="G2894" s="257"/>
      <c r="H2894" s="254"/>
      <c r="I2894" s="254"/>
      <c r="J2894" s="254"/>
      <c r="K2894" s="254"/>
      <c r="L2894" s="254"/>
      <c r="M2894" s="254"/>
      <c r="N2894" s="254"/>
      <c r="O2894" s="254"/>
      <c r="P2894" s="254"/>
      <c r="Q2894" s="254"/>
      <c r="R2894" s="254"/>
      <c r="S2894" s="254"/>
      <c r="T2894" s="254"/>
      <c r="U2894" s="254"/>
      <c r="V2894" s="254"/>
      <c r="W2894" s="254"/>
      <c r="X2894" s="254"/>
      <c r="Y2894" s="254"/>
      <c r="Z2894" s="254"/>
      <c r="AA2894" s="254"/>
      <c r="AB2894" s="254"/>
      <c r="AC2894" s="254"/>
      <c r="AD2894" s="254"/>
      <c r="AE2894" s="255"/>
      <c r="AF2894" s="255"/>
      <c r="AG2894" s="255"/>
      <c r="AH2894" s="255"/>
      <c r="AI2894" s="255"/>
      <c r="AJ2894" s="255"/>
      <c r="AK2894" s="255"/>
      <c r="AL2894" s="255"/>
      <c r="AM2894" s="255"/>
      <c r="AN2894" s="255"/>
      <c r="AO2894" s="254"/>
      <c r="AP2894" s="254"/>
      <c r="AQ2894" s="254"/>
      <c r="AR2894" s="254"/>
      <c r="AS2894" s="254"/>
      <c r="AT2894" s="254"/>
      <c r="AU2894" s="254"/>
      <c r="AW2894" s="283" t="str">
        <f t="shared" si="350"/>
        <v/>
      </c>
      <c r="AX2894" s="283" t="str">
        <f t="shared" si="351"/>
        <v/>
      </c>
      <c r="AY2894" s="283" t="str">
        <f t="shared" si="352"/>
        <v/>
      </c>
      <c r="AZ2894" s="283" t="str">
        <f t="shared" si="353"/>
        <v/>
      </c>
      <c r="BA2894" s="283" t="str">
        <f t="shared" si="354"/>
        <v/>
      </c>
      <c r="BD2894" s="254" t="str">
        <f>IF(W2894="","",IF(F2894="休日",AW2894,IF(F2894="法休",AW2894,VLOOKUP(F2894,カレンダマスタ!$Q$56:$R$69,2,FALSE))))</f>
        <v/>
      </c>
      <c r="BG2894" s="254">
        <f t="shared" si="349"/>
        <v>0</v>
      </c>
      <c r="BH2894" s="254" t="str">
        <f>IF(AX2894="","",IF(P2894&lt;&gt;"","",IF(BG2894="CS","OK",IF(VLOOKUP(E2894,カレンダマスタ!$A$5:$D$381,4,FALSE)&gt;0,"",IF(OR(AX2894*24&gt;10.84,AZ2894*24&lt;14.5)=TRUE,"×","OK")))))</f>
        <v/>
      </c>
    </row>
    <row r="2895" spans="2:60">
      <c r="B2895" s="111"/>
      <c r="C2895" s="385" t="str">
        <f>IF(STEP!C2895&lt;&gt;"",STEP!C2895,"")</f>
        <v/>
      </c>
      <c r="D2895" s="386" t="str">
        <f>IF(STEP!D2895&lt;&gt;"",STEP!D2895,"")</f>
        <v/>
      </c>
      <c r="E2895" s="387" t="str">
        <f>IF(STEP!E2895&lt;&gt;"",STEP!E2895,"")</f>
        <v/>
      </c>
      <c r="F2895" s="256"/>
      <c r="G2895" s="257"/>
      <c r="H2895" s="254"/>
      <c r="I2895" s="254"/>
      <c r="J2895" s="254"/>
      <c r="K2895" s="254"/>
      <c r="L2895" s="254"/>
      <c r="M2895" s="254"/>
      <c r="N2895" s="254"/>
      <c r="O2895" s="254"/>
      <c r="P2895" s="254"/>
      <c r="Q2895" s="254"/>
      <c r="R2895" s="254"/>
      <c r="S2895" s="254"/>
      <c r="T2895" s="254"/>
      <c r="U2895" s="254"/>
      <c r="V2895" s="254"/>
      <c r="W2895" s="254"/>
      <c r="X2895" s="254"/>
      <c r="Y2895" s="254"/>
      <c r="Z2895" s="254"/>
      <c r="AA2895" s="254"/>
      <c r="AB2895" s="254"/>
      <c r="AC2895" s="254"/>
      <c r="AD2895" s="254"/>
      <c r="AE2895" s="255"/>
      <c r="AF2895" s="255"/>
      <c r="AG2895" s="255"/>
      <c r="AH2895" s="255"/>
      <c r="AI2895" s="255"/>
      <c r="AJ2895" s="255"/>
      <c r="AK2895" s="255"/>
      <c r="AL2895" s="255"/>
      <c r="AM2895" s="255"/>
      <c r="AN2895" s="255"/>
      <c r="AO2895" s="254"/>
      <c r="AP2895" s="254"/>
      <c r="AQ2895" s="254"/>
      <c r="AR2895" s="254"/>
      <c r="AS2895" s="254"/>
      <c r="AT2895" s="254"/>
      <c r="AU2895" s="254"/>
      <c r="AW2895" s="283" t="str">
        <f t="shared" si="350"/>
        <v/>
      </c>
      <c r="AX2895" s="283" t="str">
        <f t="shared" si="351"/>
        <v/>
      </c>
      <c r="AY2895" s="283" t="str">
        <f t="shared" si="352"/>
        <v/>
      </c>
      <c r="AZ2895" s="283" t="str">
        <f t="shared" si="353"/>
        <v/>
      </c>
      <c r="BA2895" s="283" t="str">
        <f t="shared" si="354"/>
        <v/>
      </c>
      <c r="BD2895" s="254" t="str">
        <f>IF(W2895="","",IF(F2895="休日",AW2895,IF(F2895="法休",AW2895,VLOOKUP(F2895,カレンダマスタ!$Q$56:$R$69,2,FALSE))))</f>
        <v/>
      </c>
      <c r="BG2895" s="254">
        <f t="shared" si="349"/>
        <v>0</v>
      </c>
      <c r="BH2895" s="254" t="str">
        <f>IF(AX2895="","",IF(P2895&lt;&gt;"","",IF(BG2895="CS","OK",IF(VLOOKUP(E2895,カレンダマスタ!$A$5:$D$381,4,FALSE)&gt;0,"",IF(OR(AX2895*24&gt;10.84,AZ2895*24&lt;14.5)=TRUE,"×","OK")))))</f>
        <v/>
      </c>
    </row>
    <row r="2896" spans="2:60">
      <c r="B2896" s="111"/>
      <c r="C2896" s="385" t="str">
        <f>IF(STEP!C2896&lt;&gt;"",STEP!C2896,"")</f>
        <v/>
      </c>
      <c r="D2896" s="386" t="str">
        <f>IF(STEP!D2896&lt;&gt;"",STEP!D2896,"")</f>
        <v/>
      </c>
      <c r="E2896" s="387" t="str">
        <f>IF(STEP!E2896&lt;&gt;"",STEP!E2896,"")</f>
        <v/>
      </c>
      <c r="F2896" s="256"/>
      <c r="G2896" s="252"/>
      <c r="H2896" s="254"/>
      <c r="I2896" s="254"/>
      <c r="J2896" s="254"/>
      <c r="K2896" s="254"/>
      <c r="L2896" s="254"/>
      <c r="M2896" s="254"/>
      <c r="N2896" s="254"/>
      <c r="O2896" s="254"/>
      <c r="P2896" s="254"/>
      <c r="Q2896" s="254"/>
      <c r="R2896" s="254"/>
      <c r="S2896" s="254"/>
      <c r="T2896" s="254"/>
      <c r="U2896" s="254"/>
      <c r="V2896" s="254"/>
      <c r="W2896" s="254"/>
      <c r="X2896" s="254"/>
      <c r="Y2896" s="254"/>
      <c r="Z2896" s="254"/>
      <c r="AA2896" s="254"/>
      <c r="AB2896" s="254"/>
      <c r="AC2896" s="254"/>
      <c r="AD2896" s="254"/>
      <c r="AE2896" s="255"/>
      <c r="AF2896" s="255"/>
      <c r="AG2896" s="255"/>
      <c r="AH2896" s="255"/>
      <c r="AI2896" s="255"/>
      <c r="AJ2896" s="255"/>
      <c r="AK2896" s="255"/>
      <c r="AL2896" s="255"/>
      <c r="AM2896" s="255"/>
      <c r="AN2896" s="255"/>
      <c r="AO2896" s="254"/>
      <c r="AP2896" s="254"/>
      <c r="AQ2896" s="254"/>
      <c r="AR2896" s="254"/>
      <c r="AS2896" s="254"/>
      <c r="AT2896" s="254"/>
      <c r="AU2896" s="254"/>
      <c r="AW2896" s="283" t="str">
        <f t="shared" si="350"/>
        <v/>
      </c>
      <c r="AX2896" s="283" t="str">
        <f t="shared" si="351"/>
        <v/>
      </c>
      <c r="AY2896" s="283" t="str">
        <f t="shared" si="352"/>
        <v/>
      </c>
      <c r="AZ2896" s="283" t="str">
        <f t="shared" si="353"/>
        <v/>
      </c>
      <c r="BA2896" s="283" t="str">
        <f t="shared" si="354"/>
        <v/>
      </c>
      <c r="BD2896" s="254" t="str">
        <f>IF(W2896="","",IF(F2896="休日",AW2896,IF(F2896="法休",AW2896,VLOOKUP(F2896,カレンダマスタ!$Q$56:$R$69,2,FALSE))))</f>
        <v/>
      </c>
      <c r="BG2896" s="254">
        <f t="shared" si="349"/>
        <v>0</v>
      </c>
      <c r="BH2896" s="254" t="str">
        <f>IF(AX2896="","",IF(P2896&lt;&gt;"","",IF(BG2896="CS","OK",IF(VLOOKUP(E2896,カレンダマスタ!$A$5:$D$381,4,FALSE)&gt;0,"",IF(OR(AX2896*24&gt;10.84,AZ2896*24&lt;14.5)=TRUE,"×","OK")))))</f>
        <v/>
      </c>
    </row>
    <row r="2897" spans="2:60">
      <c r="B2897" s="111"/>
      <c r="C2897" s="388" t="str">
        <f>IF(STEP!C2897&lt;&gt;"",STEP!C2897,"")</f>
        <v/>
      </c>
      <c r="D2897" s="389" t="str">
        <f>IF(STEP!D2897&lt;&gt;"",STEP!D2897,"")</f>
        <v/>
      </c>
      <c r="E2897" s="390" t="str">
        <f>IF(STEP!E2897&lt;&gt;"",STEP!E2897,"")</f>
        <v/>
      </c>
      <c r="F2897" s="259"/>
      <c r="G2897" s="258"/>
      <c r="H2897" s="260"/>
      <c r="I2897" s="260"/>
      <c r="J2897" s="260"/>
      <c r="K2897" s="260"/>
      <c r="L2897" s="260"/>
      <c r="M2897" s="260"/>
      <c r="N2897" s="260"/>
      <c r="O2897" s="260"/>
      <c r="P2897" s="260"/>
      <c r="Q2897" s="260"/>
      <c r="R2897" s="260"/>
      <c r="S2897" s="260"/>
      <c r="T2897" s="260"/>
      <c r="U2897" s="260"/>
      <c r="V2897" s="260"/>
      <c r="W2897" s="260"/>
      <c r="X2897" s="260"/>
      <c r="Y2897" s="260"/>
      <c r="Z2897" s="260"/>
      <c r="AA2897" s="260"/>
      <c r="AB2897" s="260"/>
      <c r="AC2897" s="260"/>
      <c r="AD2897" s="260"/>
      <c r="AE2897" s="261"/>
      <c r="AF2897" s="261"/>
      <c r="AG2897" s="261"/>
      <c r="AH2897" s="261"/>
      <c r="AI2897" s="261"/>
      <c r="AJ2897" s="261"/>
      <c r="AK2897" s="261"/>
      <c r="AL2897" s="261"/>
      <c r="AM2897" s="261"/>
      <c r="AN2897" s="261"/>
      <c r="AO2897" s="260"/>
      <c r="AP2897" s="260"/>
      <c r="AQ2897" s="260"/>
      <c r="AR2897" s="260"/>
      <c r="AS2897" s="260"/>
      <c r="AT2897" s="260"/>
      <c r="AU2897" s="260"/>
      <c r="AW2897" s="284" t="str">
        <f t="shared" si="350"/>
        <v/>
      </c>
      <c r="AX2897" s="284" t="str">
        <f t="shared" si="351"/>
        <v/>
      </c>
      <c r="AY2897" s="284" t="str">
        <f t="shared" si="352"/>
        <v/>
      </c>
      <c r="AZ2897" s="284" t="str">
        <f t="shared" si="353"/>
        <v/>
      </c>
      <c r="BA2897" s="284" t="str">
        <f t="shared" si="354"/>
        <v/>
      </c>
      <c r="BD2897" s="260" t="str">
        <f>IF(W2897="","",IF(F2897="休日",AW2897,IF(F2897="法休",AW2897,VLOOKUP(F2897,カレンダマスタ!$Q$56:$R$69,2,FALSE))))</f>
        <v/>
      </c>
      <c r="BG2897" s="260">
        <f t="shared" si="349"/>
        <v>0</v>
      </c>
      <c r="BH2897" s="260" t="str">
        <f>IF(AX2897="","",IF(P2897&lt;&gt;"","",IF(BG2897="CS","OK",IF(VLOOKUP(E2897,カレンダマスタ!$A$5:$D$381,4,FALSE)&gt;0,"",IF(OR(AX2897*24&gt;10.84,AZ2897*24&lt;14.5)=TRUE,"×","OK")))))</f>
        <v/>
      </c>
    </row>
    <row r="2898" spans="2:60">
      <c r="B2898" s="111"/>
      <c r="C2898" s="391" t="str">
        <f>IF(STEP!C2898&lt;&gt;"",STEP!C2898,"")</f>
        <v/>
      </c>
      <c r="D2898" s="392" t="str">
        <f>IF(STEP!D2898&lt;&gt;"",STEP!D2898,"")</f>
        <v/>
      </c>
      <c r="E2898" s="393" t="str">
        <f>IF(STEP!E2898&lt;&gt;"",STEP!E2898,"")</f>
        <v/>
      </c>
      <c r="F2898" s="263"/>
      <c r="G2898" s="262"/>
      <c r="H2898" s="264"/>
      <c r="I2898" s="264"/>
      <c r="J2898" s="264"/>
      <c r="K2898" s="264"/>
      <c r="L2898" s="264"/>
      <c r="M2898" s="264"/>
      <c r="N2898" s="264"/>
      <c r="O2898" s="264"/>
      <c r="P2898" s="264"/>
      <c r="Q2898" s="264"/>
      <c r="R2898" s="264"/>
      <c r="S2898" s="264"/>
      <c r="T2898" s="264"/>
      <c r="U2898" s="264"/>
      <c r="V2898" s="264"/>
      <c r="W2898" s="264"/>
      <c r="X2898" s="264"/>
      <c r="Y2898" s="264"/>
      <c r="Z2898" s="264"/>
      <c r="AA2898" s="264"/>
      <c r="AB2898" s="264"/>
      <c r="AC2898" s="264"/>
      <c r="AD2898" s="264"/>
      <c r="AE2898" s="265"/>
      <c r="AF2898" s="265"/>
      <c r="AG2898" s="265"/>
      <c r="AH2898" s="265"/>
      <c r="AI2898" s="265"/>
      <c r="AJ2898" s="265"/>
      <c r="AK2898" s="265"/>
      <c r="AL2898" s="265"/>
      <c r="AM2898" s="265"/>
      <c r="AN2898" s="265"/>
      <c r="AO2898" s="264"/>
      <c r="AP2898" s="264"/>
      <c r="AQ2898" s="264"/>
      <c r="AR2898" s="264"/>
      <c r="AS2898" s="264"/>
      <c r="AT2898" s="264"/>
      <c r="AU2898" s="264"/>
      <c r="AW2898" s="285" t="str">
        <f t="shared" si="350"/>
        <v/>
      </c>
      <c r="AX2898" s="285" t="str">
        <f t="shared" si="351"/>
        <v/>
      </c>
      <c r="AY2898" s="285" t="str">
        <f t="shared" si="352"/>
        <v/>
      </c>
      <c r="AZ2898" s="285" t="str">
        <f t="shared" si="353"/>
        <v/>
      </c>
      <c r="BA2898" s="285" t="str">
        <f t="shared" si="354"/>
        <v/>
      </c>
      <c r="BD2898" s="264" t="str">
        <f>IF(W2898="","",IF(F2898="休日",AW2898,IF(F2898="法休",AW2898,VLOOKUP(F2898,カレンダマスタ!$Q$56:$R$69,2,FALSE))))</f>
        <v/>
      </c>
      <c r="BG2898" s="264">
        <f t="shared" si="349"/>
        <v>0</v>
      </c>
      <c r="BH2898" s="264" t="str">
        <f>IF(AX2898="","",IF(P2898&lt;&gt;"","",IF(BG2898="CS","OK",IF(VLOOKUP(E2898,カレンダマスタ!$A$5:$D$381,4,FALSE)&gt;0,"",IF(OR(AX2898*24&gt;10.84,AZ2898*24&lt;14.5)=TRUE,"×","OK")))))</f>
        <v/>
      </c>
    </row>
    <row r="2899" spans="2:60">
      <c r="B2899" s="111"/>
      <c r="C2899" s="385" t="str">
        <f>IF(STEP!C2899&lt;&gt;"",STEP!C2899,"")</f>
        <v/>
      </c>
      <c r="D2899" s="386" t="str">
        <f>IF(STEP!D2899&lt;&gt;"",STEP!D2899,"")</f>
        <v/>
      </c>
      <c r="E2899" s="387" t="str">
        <f>IF(STEP!E2899&lt;&gt;"",STEP!E2899,"")</f>
        <v/>
      </c>
      <c r="F2899" s="253"/>
      <c r="G2899" s="252"/>
      <c r="H2899" s="254"/>
      <c r="I2899" s="254"/>
      <c r="J2899" s="254"/>
      <c r="K2899" s="254"/>
      <c r="L2899" s="254"/>
      <c r="M2899" s="254"/>
      <c r="N2899" s="254"/>
      <c r="O2899" s="254"/>
      <c r="P2899" s="254"/>
      <c r="Q2899" s="254"/>
      <c r="R2899" s="254"/>
      <c r="S2899" s="254"/>
      <c r="T2899" s="254"/>
      <c r="U2899" s="254"/>
      <c r="V2899" s="254"/>
      <c r="W2899" s="254"/>
      <c r="X2899" s="254"/>
      <c r="Y2899" s="254"/>
      <c r="Z2899" s="254"/>
      <c r="AA2899" s="254"/>
      <c r="AB2899" s="254"/>
      <c r="AC2899" s="254"/>
      <c r="AD2899" s="254"/>
      <c r="AE2899" s="255"/>
      <c r="AF2899" s="255"/>
      <c r="AG2899" s="255"/>
      <c r="AH2899" s="255"/>
      <c r="AI2899" s="255"/>
      <c r="AJ2899" s="255"/>
      <c r="AK2899" s="255"/>
      <c r="AL2899" s="255"/>
      <c r="AM2899" s="255"/>
      <c r="AN2899" s="255"/>
      <c r="AO2899" s="254"/>
      <c r="AP2899" s="254"/>
      <c r="AQ2899" s="254"/>
      <c r="AR2899" s="254"/>
      <c r="AS2899" s="254"/>
      <c r="AT2899" s="254"/>
      <c r="AU2899" s="254"/>
      <c r="AW2899" s="283" t="str">
        <f t="shared" si="350"/>
        <v/>
      </c>
      <c r="AX2899" s="283" t="str">
        <f t="shared" si="351"/>
        <v/>
      </c>
      <c r="AY2899" s="283" t="str">
        <f t="shared" si="352"/>
        <v/>
      </c>
      <c r="AZ2899" s="283" t="str">
        <f t="shared" si="353"/>
        <v/>
      </c>
      <c r="BA2899" s="283" t="str">
        <f t="shared" si="354"/>
        <v/>
      </c>
      <c r="BD2899" s="254" t="str">
        <f>IF(W2899="","",IF(F2899="休日",AW2899,IF(F2899="法休",AW2899,VLOOKUP(F2899,カレンダマスタ!$Q$56:$R$69,2,FALSE))))</f>
        <v/>
      </c>
      <c r="BG2899" s="254">
        <f t="shared" si="349"/>
        <v>0</v>
      </c>
      <c r="BH2899" s="254" t="str">
        <f>IF(AX2899="","",IF(P2899&lt;&gt;"","",IF(BG2899="CS","OK",IF(VLOOKUP(E2899,カレンダマスタ!$A$5:$D$381,4,FALSE)&gt;0,"",IF(OR(AX2899*24&gt;10.84,AZ2899*24&lt;14.5)=TRUE,"×","OK")))))</f>
        <v/>
      </c>
    </row>
    <row r="2900" spans="2:60">
      <c r="B2900" s="111"/>
      <c r="C2900" s="385" t="str">
        <f>IF(STEP!C2900&lt;&gt;"",STEP!C2900,"")</f>
        <v/>
      </c>
      <c r="D2900" s="386" t="str">
        <f>IF(STEP!D2900&lt;&gt;"",STEP!D2900,"")</f>
        <v/>
      </c>
      <c r="E2900" s="387" t="str">
        <f>IF(STEP!E2900&lt;&gt;"",STEP!E2900,"")</f>
        <v/>
      </c>
      <c r="F2900" s="253"/>
      <c r="G2900" s="252"/>
      <c r="H2900" s="254"/>
      <c r="I2900" s="254"/>
      <c r="J2900" s="254"/>
      <c r="K2900" s="254"/>
      <c r="L2900" s="254"/>
      <c r="M2900" s="254"/>
      <c r="N2900" s="254"/>
      <c r="O2900" s="254"/>
      <c r="P2900" s="254"/>
      <c r="Q2900" s="254"/>
      <c r="R2900" s="254"/>
      <c r="S2900" s="254"/>
      <c r="T2900" s="254"/>
      <c r="U2900" s="254"/>
      <c r="V2900" s="254"/>
      <c r="W2900" s="254"/>
      <c r="X2900" s="254"/>
      <c r="Y2900" s="254"/>
      <c r="Z2900" s="254"/>
      <c r="AA2900" s="254"/>
      <c r="AB2900" s="254"/>
      <c r="AC2900" s="254"/>
      <c r="AD2900" s="254"/>
      <c r="AE2900" s="255"/>
      <c r="AF2900" s="255"/>
      <c r="AG2900" s="255"/>
      <c r="AH2900" s="255"/>
      <c r="AI2900" s="255"/>
      <c r="AJ2900" s="255"/>
      <c r="AK2900" s="255"/>
      <c r="AL2900" s="255"/>
      <c r="AM2900" s="255"/>
      <c r="AN2900" s="255"/>
      <c r="AO2900" s="254"/>
      <c r="AP2900" s="254"/>
      <c r="AQ2900" s="254"/>
      <c r="AR2900" s="254"/>
      <c r="AS2900" s="254"/>
      <c r="AT2900" s="254"/>
      <c r="AU2900" s="254"/>
      <c r="AW2900" s="283" t="str">
        <f t="shared" si="350"/>
        <v/>
      </c>
      <c r="AX2900" s="283" t="str">
        <f t="shared" si="351"/>
        <v/>
      </c>
      <c r="AY2900" s="283" t="str">
        <f t="shared" si="352"/>
        <v/>
      </c>
      <c r="AZ2900" s="283" t="str">
        <f t="shared" si="353"/>
        <v/>
      </c>
      <c r="BA2900" s="283" t="str">
        <f t="shared" si="354"/>
        <v/>
      </c>
      <c r="BD2900" s="254" t="str">
        <f>IF(W2900="","",IF(F2900="休日",AW2900,IF(F2900="法休",AW2900,VLOOKUP(F2900,カレンダマスタ!$Q$56:$R$69,2,FALSE))))</f>
        <v/>
      </c>
      <c r="BG2900" s="254">
        <f t="shared" si="349"/>
        <v>0</v>
      </c>
      <c r="BH2900" s="254" t="str">
        <f>IF(AX2900="","",IF(P2900&lt;&gt;"","",IF(BG2900="CS","OK",IF(VLOOKUP(E2900,カレンダマスタ!$A$5:$D$381,4,FALSE)&gt;0,"",IF(OR(AX2900*24&gt;10.84,AZ2900*24&lt;14.5)=TRUE,"×","OK")))))</f>
        <v/>
      </c>
    </row>
    <row r="2901" spans="2:60">
      <c r="B2901" s="111"/>
      <c r="C2901" s="385" t="str">
        <f>IF(STEP!C2901&lt;&gt;"",STEP!C2901,"")</f>
        <v/>
      </c>
      <c r="D2901" s="386" t="str">
        <f>IF(STEP!D2901&lt;&gt;"",STEP!D2901,"")</f>
        <v/>
      </c>
      <c r="E2901" s="387" t="str">
        <f>IF(STEP!E2901&lt;&gt;"",STEP!E2901,"")</f>
        <v/>
      </c>
      <c r="F2901" s="256"/>
      <c r="G2901" s="257"/>
      <c r="H2901" s="254"/>
      <c r="I2901" s="254"/>
      <c r="J2901" s="254"/>
      <c r="K2901" s="254"/>
      <c r="L2901" s="254"/>
      <c r="M2901" s="254"/>
      <c r="N2901" s="254"/>
      <c r="O2901" s="254"/>
      <c r="P2901" s="254"/>
      <c r="Q2901" s="254"/>
      <c r="R2901" s="254"/>
      <c r="S2901" s="254"/>
      <c r="T2901" s="254"/>
      <c r="U2901" s="254"/>
      <c r="V2901" s="254"/>
      <c r="W2901" s="254"/>
      <c r="X2901" s="254"/>
      <c r="Y2901" s="254"/>
      <c r="Z2901" s="254"/>
      <c r="AA2901" s="254"/>
      <c r="AB2901" s="254"/>
      <c r="AC2901" s="254"/>
      <c r="AD2901" s="254"/>
      <c r="AE2901" s="255"/>
      <c r="AF2901" s="255"/>
      <c r="AG2901" s="255"/>
      <c r="AH2901" s="255"/>
      <c r="AI2901" s="255"/>
      <c r="AJ2901" s="255"/>
      <c r="AK2901" s="255"/>
      <c r="AL2901" s="255"/>
      <c r="AM2901" s="255"/>
      <c r="AN2901" s="255"/>
      <c r="AO2901" s="254"/>
      <c r="AP2901" s="254"/>
      <c r="AQ2901" s="254"/>
      <c r="AR2901" s="254"/>
      <c r="AS2901" s="254"/>
      <c r="AT2901" s="254"/>
      <c r="AU2901" s="254"/>
      <c r="AW2901" s="283" t="str">
        <f t="shared" si="350"/>
        <v/>
      </c>
      <c r="AX2901" s="283" t="str">
        <f t="shared" si="351"/>
        <v/>
      </c>
      <c r="AY2901" s="283" t="str">
        <f t="shared" si="352"/>
        <v/>
      </c>
      <c r="AZ2901" s="283" t="str">
        <f t="shared" si="353"/>
        <v/>
      </c>
      <c r="BA2901" s="283" t="str">
        <f t="shared" si="354"/>
        <v/>
      </c>
      <c r="BD2901" s="254" t="str">
        <f>IF(W2901="","",IF(F2901="休日",AW2901,IF(F2901="法休",AW2901,VLOOKUP(F2901,カレンダマスタ!$Q$56:$R$69,2,FALSE))))</f>
        <v/>
      </c>
      <c r="BG2901" s="254">
        <f t="shared" si="349"/>
        <v>0</v>
      </c>
      <c r="BH2901" s="254" t="str">
        <f>IF(AX2901="","",IF(P2901&lt;&gt;"","",IF(BG2901="CS","OK",IF(VLOOKUP(E2901,カレンダマスタ!$A$5:$D$381,4,FALSE)&gt;0,"",IF(OR(AX2901*24&gt;10.84,AZ2901*24&lt;14.5)=TRUE,"×","OK")))))</f>
        <v/>
      </c>
    </row>
    <row r="2902" spans="2:60">
      <c r="B2902" s="111"/>
      <c r="C2902" s="385" t="str">
        <f>IF(STEP!C2902&lt;&gt;"",STEP!C2902,"")</f>
        <v/>
      </c>
      <c r="D2902" s="386" t="str">
        <f>IF(STEP!D2902&lt;&gt;"",STEP!D2902,"")</f>
        <v/>
      </c>
      <c r="E2902" s="387" t="str">
        <f>IF(STEP!E2902&lt;&gt;"",STEP!E2902,"")</f>
        <v/>
      </c>
      <c r="F2902" s="256"/>
      <c r="G2902" s="257"/>
      <c r="H2902" s="254"/>
      <c r="I2902" s="254"/>
      <c r="J2902" s="254"/>
      <c r="K2902" s="254"/>
      <c r="L2902" s="254"/>
      <c r="M2902" s="254"/>
      <c r="N2902" s="254"/>
      <c r="O2902" s="254"/>
      <c r="P2902" s="254"/>
      <c r="Q2902" s="254"/>
      <c r="R2902" s="254"/>
      <c r="S2902" s="254"/>
      <c r="T2902" s="254"/>
      <c r="U2902" s="254"/>
      <c r="V2902" s="254"/>
      <c r="W2902" s="254"/>
      <c r="X2902" s="254"/>
      <c r="Y2902" s="254"/>
      <c r="Z2902" s="254"/>
      <c r="AA2902" s="254"/>
      <c r="AB2902" s="254"/>
      <c r="AC2902" s="254"/>
      <c r="AD2902" s="254"/>
      <c r="AE2902" s="255"/>
      <c r="AF2902" s="255"/>
      <c r="AG2902" s="255"/>
      <c r="AH2902" s="255"/>
      <c r="AI2902" s="255"/>
      <c r="AJ2902" s="255"/>
      <c r="AK2902" s="255"/>
      <c r="AL2902" s="255"/>
      <c r="AM2902" s="255"/>
      <c r="AN2902" s="255"/>
      <c r="AO2902" s="254"/>
      <c r="AP2902" s="254"/>
      <c r="AQ2902" s="254"/>
      <c r="AR2902" s="254"/>
      <c r="AS2902" s="254"/>
      <c r="AT2902" s="254"/>
      <c r="AU2902" s="254"/>
      <c r="AW2902" s="283" t="str">
        <f t="shared" si="350"/>
        <v/>
      </c>
      <c r="AX2902" s="283" t="str">
        <f t="shared" si="351"/>
        <v/>
      </c>
      <c r="AY2902" s="283" t="str">
        <f t="shared" si="352"/>
        <v/>
      </c>
      <c r="AZ2902" s="283" t="str">
        <f t="shared" si="353"/>
        <v/>
      </c>
      <c r="BA2902" s="283" t="str">
        <f t="shared" si="354"/>
        <v/>
      </c>
      <c r="BD2902" s="254" t="str">
        <f>IF(W2902="","",IF(F2902="休日",AW2902,IF(F2902="法休",AW2902,VLOOKUP(F2902,カレンダマスタ!$Q$56:$R$69,2,FALSE))))</f>
        <v/>
      </c>
      <c r="BG2902" s="254">
        <f t="shared" si="349"/>
        <v>0</v>
      </c>
      <c r="BH2902" s="254" t="str">
        <f>IF(AX2902="","",IF(P2902&lt;&gt;"","",IF(BG2902="CS","OK",IF(VLOOKUP(E2902,カレンダマスタ!$A$5:$D$381,4,FALSE)&gt;0,"",IF(OR(AX2902*24&gt;10.84,AZ2902*24&lt;14.5)=TRUE,"×","OK")))))</f>
        <v/>
      </c>
    </row>
    <row r="2903" spans="2:60">
      <c r="B2903" s="111"/>
      <c r="C2903" s="385" t="str">
        <f>IF(STEP!C2903&lt;&gt;"",STEP!C2903,"")</f>
        <v/>
      </c>
      <c r="D2903" s="386" t="str">
        <f>IF(STEP!D2903&lt;&gt;"",STEP!D2903,"")</f>
        <v/>
      </c>
      <c r="E2903" s="387" t="str">
        <f>IF(STEP!E2903&lt;&gt;"",STEP!E2903,"")</f>
        <v/>
      </c>
      <c r="F2903" s="256"/>
      <c r="G2903" s="257"/>
      <c r="H2903" s="254"/>
      <c r="I2903" s="254"/>
      <c r="J2903" s="254"/>
      <c r="K2903" s="254"/>
      <c r="L2903" s="254"/>
      <c r="M2903" s="254"/>
      <c r="N2903" s="254"/>
      <c r="O2903" s="254"/>
      <c r="P2903" s="254"/>
      <c r="Q2903" s="254"/>
      <c r="R2903" s="254"/>
      <c r="S2903" s="254"/>
      <c r="T2903" s="254"/>
      <c r="U2903" s="254"/>
      <c r="V2903" s="254"/>
      <c r="W2903" s="254"/>
      <c r="X2903" s="254"/>
      <c r="Y2903" s="254"/>
      <c r="Z2903" s="254"/>
      <c r="AA2903" s="254"/>
      <c r="AB2903" s="254"/>
      <c r="AC2903" s="254"/>
      <c r="AD2903" s="254"/>
      <c r="AE2903" s="255"/>
      <c r="AF2903" s="255"/>
      <c r="AG2903" s="255"/>
      <c r="AH2903" s="255"/>
      <c r="AI2903" s="255"/>
      <c r="AJ2903" s="255"/>
      <c r="AK2903" s="255"/>
      <c r="AL2903" s="255"/>
      <c r="AM2903" s="255"/>
      <c r="AN2903" s="255"/>
      <c r="AO2903" s="254"/>
      <c r="AP2903" s="254"/>
      <c r="AQ2903" s="254"/>
      <c r="AR2903" s="254"/>
      <c r="AS2903" s="254"/>
      <c r="AT2903" s="254"/>
      <c r="AU2903" s="254"/>
      <c r="AW2903" s="283" t="str">
        <f t="shared" si="350"/>
        <v/>
      </c>
      <c r="AX2903" s="283" t="str">
        <f t="shared" si="351"/>
        <v/>
      </c>
      <c r="AY2903" s="283" t="str">
        <f t="shared" si="352"/>
        <v/>
      </c>
      <c r="AZ2903" s="283" t="str">
        <f t="shared" si="353"/>
        <v/>
      </c>
      <c r="BA2903" s="283" t="str">
        <f t="shared" si="354"/>
        <v/>
      </c>
      <c r="BD2903" s="254" t="str">
        <f>IF(W2903="","",IF(F2903="休日",AW2903,IF(F2903="法休",AW2903,VLOOKUP(F2903,カレンダマスタ!$Q$56:$R$69,2,FALSE))))</f>
        <v/>
      </c>
      <c r="BG2903" s="254">
        <f t="shared" si="349"/>
        <v>0</v>
      </c>
      <c r="BH2903" s="254" t="str">
        <f>IF(AX2903="","",IF(P2903&lt;&gt;"","",IF(BG2903="CS","OK",IF(VLOOKUP(E2903,カレンダマスタ!$A$5:$D$381,4,FALSE)&gt;0,"",IF(OR(AX2903*24&gt;10.84,AZ2903*24&lt;14.5)=TRUE,"×","OK")))))</f>
        <v/>
      </c>
    </row>
    <row r="2904" spans="2:60">
      <c r="B2904" s="111"/>
      <c r="C2904" s="388" t="str">
        <f>IF(STEP!C2904&lt;&gt;"",STEP!C2904,"")</f>
        <v/>
      </c>
      <c r="D2904" s="389" t="str">
        <f>IF(STEP!D2904&lt;&gt;"",STEP!D2904,"")</f>
        <v/>
      </c>
      <c r="E2904" s="390" t="str">
        <f>IF(STEP!E2904&lt;&gt;"",STEP!E2904,"")</f>
        <v/>
      </c>
      <c r="F2904" s="259"/>
      <c r="G2904" s="266"/>
      <c r="H2904" s="260"/>
      <c r="I2904" s="260"/>
      <c r="J2904" s="260"/>
      <c r="K2904" s="260"/>
      <c r="L2904" s="260"/>
      <c r="M2904" s="260"/>
      <c r="N2904" s="260"/>
      <c r="O2904" s="260"/>
      <c r="P2904" s="260"/>
      <c r="Q2904" s="260"/>
      <c r="R2904" s="260"/>
      <c r="S2904" s="260"/>
      <c r="T2904" s="260"/>
      <c r="U2904" s="260"/>
      <c r="V2904" s="260"/>
      <c r="W2904" s="260"/>
      <c r="X2904" s="260"/>
      <c r="Y2904" s="260"/>
      <c r="Z2904" s="260"/>
      <c r="AA2904" s="260"/>
      <c r="AB2904" s="260"/>
      <c r="AC2904" s="260"/>
      <c r="AD2904" s="260"/>
      <c r="AE2904" s="261"/>
      <c r="AF2904" s="261"/>
      <c r="AG2904" s="261"/>
      <c r="AH2904" s="261"/>
      <c r="AI2904" s="261"/>
      <c r="AJ2904" s="261"/>
      <c r="AK2904" s="261"/>
      <c r="AL2904" s="261"/>
      <c r="AM2904" s="261"/>
      <c r="AN2904" s="261"/>
      <c r="AO2904" s="260"/>
      <c r="AP2904" s="260"/>
      <c r="AQ2904" s="260"/>
      <c r="AR2904" s="260"/>
      <c r="AS2904" s="260"/>
      <c r="AT2904" s="260"/>
      <c r="AU2904" s="260"/>
      <c r="AW2904" s="284" t="str">
        <f t="shared" si="350"/>
        <v/>
      </c>
      <c r="AX2904" s="284" t="str">
        <f t="shared" si="351"/>
        <v/>
      </c>
      <c r="AY2904" s="284" t="str">
        <f t="shared" si="352"/>
        <v/>
      </c>
      <c r="AZ2904" s="284" t="str">
        <f t="shared" si="353"/>
        <v/>
      </c>
      <c r="BA2904" s="284" t="str">
        <f t="shared" si="354"/>
        <v/>
      </c>
      <c r="BD2904" s="260" t="str">
        <f>IF(W2904="","",IF(F2904="休日",AW2904,IF(F2904="法休",AW2904,VLOOKUP(F2904,カレンダマスタ!$Q$56:$R$69,2,FALSE))))</f>
        <v/>
      </c>
      <c r="BG2904" s="260">
        <f t="shared" si="349"/>
        <v>0</v>
      </c>
      <c r="BH2904" s="260" t="str">
        <f>IF(AX2904="","",IF(P2904&lt;&gt;"","",IF(BG2904="CS","OK",IF(VLOOKUP(E2904,カレンダマスタ!$A$5:$D$381,4,FALSE)&gt;0,"",IF(OR(AX2904*24&gt;10.84,AZ2904*24&lt;14.5)=TRUE,"×","OK")))))</f>
        <v/>
      </c>
    </row>
    <row r="2905" spans="2:60">
      <c r="B2905" s="111"/>
      <c r="C2905" s="391" t="str">
        <f>IF(STEP!C2905&lt;&gt;"",STEP!C2905,"")</f>
        <v/>
      </c>
      <c r="D2905" s="392" t="str">
        <f>IF(STEP!D2905&lt;&gt;"",STEP!D2905,"")</f>
        <v/>
      </c>
      <c r="E2905" s="393" t="str">
        <f>IF(STEP!E2905&lt;&gt;"",STEP!E2905,"")</f>
        <v/>
      </c>
      <c r="F2905" s="263"/>
      <c r="G2905" s="267"/>
      <c r="H2905" s="264"/>
      <c r="I2905" s="264"/>
      <c r="J2905" s="264"/>
      <c r="K2905" s="264"/>
      <c r="L2905" s="264"/>
      <c r="M2905" s="264"/>
      <c r="N2905" s="264"/>
      <c r="O2905" s="264"/>
      <c r="P2905" s="264"/>
      <c r="Q2905" s="264"/>
      <c r="R2905" s="264"/>
      <c r="S2905" s="264"/>
      <c r="T2905" s="264"/>
      <c r="U2905" s="264"/>
      <c r="V2905" s="264"/>
      <c r="W2905" s="264"/>
      <c r="X2905" s="264"/>
      <c r="Y2905" s="264"/>
      <c r="Z2905" s="264"/>
      <c r="AA2905" s="264"/>
      <c r="AB2905" s="264"/>
      <c r="AC2905" s="264"/>
      <c r="AD2905" s="264"/>
      <c r="AE2905" s="265"/>
      <c r="AF2905" s="265"/>
      <c r="AG2905" s="265"/>
      <c r="AH2905" s="265"/>
      <c r="AI2905" s="265"/>
      <c r="AJ2905" s="265"/>
      <c r="AK2905" s="265"/>
      <c r="AL2905" s="265"/>
      <c r="AM2905" s="265"/>
      <c r="AN2905" s="265"/>
      <c r="AO2905" s="264"/>
      <c r="AP2905" s="264"/>
      <c r="AQ2905" s="264"/>
      <c r="AR2905" s="264"/>
      <c r="AS2905" s="264"/>
      <c r="AT2905" s="264"/>
      <c r="AU2905" s="264"/>
      <c r="AW2905" s="285" t="str">
        <f t="shared" si="350"/>
        <v/>
      </c>
      <c r="AX2905" s="285" t="str">
        <f t="shared" si="351"/>
        <v/>
      </c>
      <c r="AY2905" s="285" t="str">
        <f t="shared" si="352"/>
        <v/>
      </c>
      <c r="AZ2905" s="285" t="str">
        <f t="shared" si="353"/>
        <v/>
      </c>
      <c r="BA2905" s="285" t="str">
        <f t="shared" si="354"/>
        <v/>
      </c>
      <c r="BD2905" s="264" t="str">
        <f>IF(W2905="","",IF(F2905="休日",AW2905,IF(F2905="法休",AW2905,VLOOKUP(F2905,カレンダマスタ!$Q$56:$R$69,2,FALSE))))</f>
        <v/>
      </c>
      <c r="BG2905" s="264">
        <f t="shared" si="349"/>
        <v>0</v>
      </c>
      <c r="BH2905" s="264" t="str">
        <f>IF(AX2905="","",IF(P2905&lt;&gt;"","",IF(BG2905="CS","OK",IF(VLOOKUP(E2905,カレンダマスタ!$A$5:$D$381,4,FALSE)&gt;0,"",IF(OR(AX2905*24&gt;10.84,AZ2905*24&lt;14.5)=TRUE,"×","OK")))))</f>
        <v/>
      </c>
    </row>
    <row r="2906" spans="2:60">
      <c r="B2906" s="111"/>
      <c r="C2906" s="385" t="str">
        <f>IF(STEP!C2906&lt;&gt;"",STEP!C2906,"")</f>
        <v/>
      </c>
      <c r="D2906" s="386" t="str">
        <f>IF(STEP!D2906&lt;&gt;"",STEP!D2906,"")</f>
        <v/>
      </c>
      <c r="E2906" s="387" t="str">
        <f>IF(STEP!E2906&lt;&gt;"",STEP!E2906,"")</f>
        <v/>
      </c>
      <c r="F2906" s="253"/>
      <c r="G2906" s="252"/>
      <c r="H2906" s="254"/>
      <c r="I2906" s="254"/>
      <c r="J2906" s="254"/>
      <c r="K2906" s="254"/>
      <c r="L2906" s="254"/>
      <c r="M2906" s="254"/>
      <c r="N2906" s="254"/>
      <c r="O2906" s="254"/>
      <c r="P2906" s="254"/>
      <c r="Q2906" s="254"/>
      <c r="R2906" s="254"/>
      <c r="S2906" s="254"/>
      <c r="T2906" s="254"/>
      <c r="U2906" s="254"/>
      <c r="V2906" s="254"/>
      <c r="W2906" s="254"/>
      <c r="X2906" s="254"/>
      <c r="Y2906" s="254"/>
      <c r="Z2906" s="254"/>
      <c r="AA2906" s="254"/>
      <c r="AB2906" s="254"/>
      <c r="AC2906" s="254"/>
      <c r="AD2906" s="254"/>
      <c r="AE2906" s="255"/>
      <c r="AF2906" s="255"/>
      <c r="AG2906" s="255"/>
      <c r="AH2906" s="255"/>
      <c r="AI2906" s="255"/>
      <c r="AJ2906" s="255"/>
      <c r="AK2906" s="255"/>
      <c r="AL2906" s="255"/>
      <c r="AM2906" s="255"/>
      <c r="AN2906" s="255"/>
      <c r="AO2906" s="254"/>
      <c r="AP2906" s="254"/>
      <c r="AQ2906" s="254"/>
      <c r="AR2906" s="254"/>
      <c r="AS2906" s="254"/>
      <c r="AT2906" s="254"/>
      <c r="AU2906" s="254"/>
      <c r="AW2906" s="283" t="str">
        <f t="shared" si="350"/>
        <v/>
      </c>
      <c r="AX2906" s="283" t="str">
        <f t="shared" si="351"/>
        <v/>
      </c>
      <c r="AY2906" s="283" t="str">
        <f t="shared" si="352"/>
        <v/>
      </c>
      <c r="AZ2906" s="283" t="str">
        <f t="shared" si="353"/>
        <v/>
      </c>
      <c r="BA2906" s="283" t="str">
        <f t="shared" si="354"/>
        <v/>
      </c>
      <c r="BD2906" s="254" t="str">
        <f>IF(W2906="","",IF(F2906="休日",AW2906,IF(F2906="法休",AW2906,VLOOKUP(F2906,カレンダマスタ!$Q$56:$R$69,2,FALSE))))</f>
        <v/>
      </c>
      <c r="BG2906" s="503">
        <f t="shared" si="349"/>
        <v>0</v>
      </c>
      <c r="BH2906" s="503" t="str">
        <f>IF(AX2906="","",IF(P2906&lt;&gt;"","",IF(BG2906="CS","OK",IF(VLOOKUP(E2906,カレンダマスタ!$A$5:$D$381,4,FALSE)&gt;0,"",IF(OR(AX2906*24&gt;10.84,AZ2906*24&lt;14.5)=TRUE,"×","OK")))))</f>
        <v/>
      </c>
    </row>
    <row r="2907" spans="2:60">
      <c r="B2907" s="111"/>
      <c r="C2907" s="385" t="str">
        <f>IF(STEP!C2907&lt;&gt;"",STEP!C2907,"")</f>
        <v/>
      </c>
      <c r="D2907" s="386" t="str">
        <f>IF(STEP!D2907&lt;&gt;"",STEP!D2907,"")</f>
        <v/>
      </c>
      <c r="E2907" s="387" t="str">
        <f>IF(STEP!E2907&lt;&gt;"",STEP!E2907,"")</f>
        <v/>
      </c>
      <c r="F2907" s="253"/>
      <c r="G2907" s="252"/>
      <c r="H2907" s="254"/>
      <c r="I2907" s="254"/>
      <c r="J2907" s="254"/>
      <c r="K2907" s="254"/>
      <c r="L2907" s="254"/>
      <c r="M2907" s="254"/>
      <c r="N2907" s="254"/>
      <c r="O2907" s="254"/>
      <c r="P2907" s="254"/>
      <c r="Q2907" s="254"/>
      <c r="R2907" s="254"/>
      <c r="S2907" s="254"/>
      <c r="T2907" s="254"/>
      <c r="U2907" s="254"/>
      <c r="V2907" s="254"/>
      <c r="W2907" s="254"/>
      <c r="X2907" s="254"/>
      <c r="Y2907" s="254"/>
      <c r="Z2907" s="254"/>
      <c r="AA2907" s="254"/>
      <c r="AB2907" s="254"/>
      <c r="AC2907" s="254"/>
      <c r="AD2907" s="254"/>
      <c r="AE2907" s="255"/>
      <c r="AF2907" s="255"/>
      <c r="AG2907" s="255"/>
      <c r="AH2907" s="255"/>
      <c r="AI2907" s="255"/>
      <c r="AJ2907" s="255"/>
      <c r="AK2907" s="255"/>
      <c r="AL2907" s="255"/>
      <c r="AM2907" s="255"/>
      <c r="AN2907" s="255"/>
      <c r="AO2907" s="254"/>
      <c r="AP2907" s="254"/>
      <c r="AQ2907" s="254"/>
      <c r="AR2907" s="254"/>
      <c r="AS2907" s="254"/>
      <c r="AT2907" s="254"/>
      <c r="AU2907" s="254"/>
      <c r="AW2907" s="283" t="str">
        <f t="shared" si="350"/>
        <v/>
      </c>
      <c r="AX2907" s="283" t="str">
        <f t="shared" si="351"/>
        <v/>
      </c>
      <c r="AY2907" s="283" t="str">
        <f t="shared" si="352"/>
        <v/>
      </c>
      <c r="AZ2907" s="283" t="str">
        <f t="shared" si="353"/>
        <v/>
      </c>
      <c r="BA2907" s="283" t="str">
        <f t="shared" si="354"/>
        <v/>
      </c>
      <c r="BD2907" s="254" t="str">
        <f>IF(W2907="","",IF(F2907="休日",AW2907,IF(F2907="法休",AW2907,VLOOKUP(F2907,カレンダマスタ!$Q$56:$R$69,2,FALSE))))</f>
        <v/>
      </c>
      <c r="BG2907" s="254">
        <f t="shared" si="349"/>
        <v>0</v>
      </c>
      <c r="BH2907" s="254" t="str">
        <f>IF(AX2907="","",IF(P2907&lt;&gt;"","",IF(BG2907="CS","OK",IF(VLOOKUP(E2907,カレンダマスタ!$A$5:$D$381,4,FALSE)&gt;0,"",IF(OR(AX2907*24&gt;10.84,AZ2907*24&lt;14.5)=TRUE,"×","OK")))))</f>
        <v/>
      </c>
    </row>
    <row r="2908" spans="2:60">
      <c r="B2908" s="111"/>
      <c r="C2908" s="385" t="str">
        <f>IF(STEP!C2908&lt;&gt;"",STEP!C2908,"")</f>
        <v/>
      </c>
      <c r="D2908" s="386" t="str">
        <f>IF(STEP!D2908&lt;&gt;"",STEP!D2908,"")</f>
        <v/>
      </c>
      <c r="E2908" s="387" t="str">
        <f>IF(STEP!E2908&lt;&gt;"",STEP!E2908,"")</f>
        <v/>
      </c>
      <c r="F2908" s="256"/>
      <c r="G2908" s="257"/>
      <c r="H2908" s="254"/>
      <c r="I2908" s="254"/>
      <c r="J2908" s="254"/>
      <c r="K2908" s="254"/>
      <c r="L2908" s="254"/>
      <c r="M2908" s="254"/>
      <c r="N2908" s="254"/>
      <c r="O2908" s="254"/>
      <c r="P2908" s="254"/>
      <c r="Q2908" s="254"/>
      <c r="R2908" s="254"/>
      <c r="S2908" s="254"/>
      <c r="T2908" s="254"/>
      <c r="U2908" s="254"/>
      <c r="V2908" s="254"/>
      <c r="W2908" s="254"/>
      <c r="X2908" s="254"/>
      <c r="Y2908" s="254"/>
      <c r="Z2908" s="254"/>
      <c r="AA2908" s="254"/>
      <c r="AB2908" s="254"/>
      <c r="AC2908" s="254"/>
      <c r="AD2908" s="254"/>
      <c r="AE2908" s="255"/>
      <c r="AF2908" s="255"/>
      <c r="AG2908" s="255"/>
      <c r="AH2908" s="255"/>
      <c r="AI2908" s="255"/>
      <c r="AJ2908" s="255"/>
      <c r="AK2908" s="255"/>
      <c r="AL2908" s="255"/>
      <c r="AM2908" s="255"/>
      <c r="AN2908" s="255"/>
      <c r="AO2908" s="254"/>
      <c r="AP2908" s="254"/>
      <c r="AQ2908" s="254"/>
      <c r="AR2908" s="254"/>
      <c r="AS2908" s="254"/>
      <c r="AT2908" s="254"/>
      <c r="AU2908" s="254"/>
      <c r="AW2908" s="283" t="str">
        <f t="shared" si="350"/>
        <v/>
      </c>
      <c r="AX2908" s="283" t="str">
        <f t="shared" si="351"/>
        <v/>
      </c>
      <c r="AY2908" s="283" t="str">
        <f t="shared" si="352"/>
        <v/>
      </c>
      <c r="AZ2908" s="283" t="str">
        <f t="shared" si="353"/>
        <v/>
      </c>
      <c r="BA2908" s="283" t="str">
        <f t="shared" si="354"/>
        <v/>
      </c>
      <c r="BD2908" s="254" t="str">
        <f>IF(W2908="","",IF(F2908="休日",AW2908,IF(F2908="法休",AW2908,VLOOKUP(F2908,カレンダマスタ!$Q$56:$R$69,2,FALSE))))</f>
        <v/>
      </c>
      <c r="BG2908" s="254">
        <f t="shared" si="349"/>
        <v>0</v>
      </c>
      <c r="BH2908" s="254" t="str">
        <f>IF(AX2908="","",IF(P2908&lt;&gt;"","",IF(BG2908="CS","OK",IF(VLOOKUP(E2908,カレンダマスタ!$A$5:$D$381,4,FALSE)&gt;0,"",IF(OR(AX2908*24&gt;10.84,AZ2908*24&lt;14.5)=TRUE,"×","OK")))))</f>
        <v/>
      </c>
    </row>
    <row r="2909" spans="2:60">
      <c r="B2909" s="111"/>
      <c r="C2909" s="385" t="str">
        <f>IF(STEP!C2909&lt;&gt;"",STEP!C2909,"")</f>
        <v/>
      </c>
      <c r="D2909" s="386" t="str">
        <f>IF(STEP!D2909&lt;&gt;"",STEP!D2909,"")</f>
        <v/>
      </c>
      <c r="E2909" s="387" t="str">
        <f>IF(STEP!E2909&lt;&gt;"",STEP!E2909,"")</f>
        <v/>
      </c>
      <c r="F2909" s="256"/>
      <c r="G2909" s="257"/>
      <c r="H2909" s="254"/>
      <c r="I2909" s="254"/>
      <c r="J2909" s="254"/>
      <c r="K2909" s="254"/>
      <c r="L2909" s="254"/>
      <c r="M2909" s="254"/>
      <c r="N2909" s="254"/>
      <c r="O2909" s="254"/>
      <c r="P2909" s="254"/>
      <c r="Q2909" s="254"/>
      <c r="R2909" s="254"/>
      <c r="S2909" s="254"/>
      <c r="T2909" s="254"/>
      <c r="U2909" s="254"/>
      <c r="V2909" s="254"/>
      <c r="W2909" s="254"/>
      <c r="X2909" s="254"/>
      <c r="Y2909" s="254"/>
      <c r="Z2909" s="254"/>
      <c r="AA2909" s="254"/>
      <c r="AB2909" s="254"/>
      <c r="AC2909" s="254"/>
      <c r="AD2909" s="254"/>
      <c r="AE2909" s="255"/>
      <c r="AF2909" s="255"/>
      <c r="AG2909" s="255"/>
      <c r="AH2909" s="255"/>
      <c r="AI2909" s="255"/>
      <c r="AJ2909" s="255"/>
      <c r="AK2909" s="255"/>
      <c r="AL2909" s="255"/>
      <c r="AM2909" s="255"/>
      <c r="AN2909" s="255"/>
      <c r="AO2909" s="254"/>
      <c r="AP2909" s="254"/>
      <c r="AQ2909" s="254"/>
      <c r="AR2909" s="254"/>
      <c r="AS2909" s="254"/>
      <c r="AT2909" s="254"/>
      <c r="AU2909" s="254"/>
      <c r="AW2909" s="283" t="str">
        <f t="shared" si="350"/>
        <v/>
      </c>
      <c r="AX2909" s="283" t="str">
        <f t="shared" si="351"/>
        <v/>
      </c>
      <c r="AY2909" s="283" t="str">
        <f t="shared" si="352"/>
        <v/>
      </c>
      <c r="AZ2909" s="283" t="str">
        <f t="shared" si="353"/>
        <v/>
      </c>
      <c r="BA2909" s="283" t="str">
        <f t="shared" si="354"/>
        <v/>
      </c>
      <c r="BD2909" s="254" t="str">
        <f>IF(W2909="","",IF(F2909="休日",AW2909,IF(F2909="法休",AW2909,VLOOKUP(F2909,カレンダマスタ!$Q$56:$R$69,2,FALSE))))</f>
        <v/>
      </c>
      <c r="BG2909" s="254">
        <f t="shared" si="349"/>
        <v>0</v>
      </c>
      <c r="BH2909" s="254" t="str">
        <f>IF(AX2909="","",IF(P2909&lt;&gt;"","",IF(BG2909="CS","OK",IF(VLOOKUP(E2909,カレンダマスタ!$A$5:$D$381,4,FALSE)&gt;0,"",IF(OR(AX2909*24&gt;10.84,AZ2909*24&lt;14.5)=TRUE,"×","OK")))))</f>
        <v/>
      </c>
    </row>
    <row r="2910" spans="2:60">
      <c r="B2910" s="111"/>
      <c r="C2910" s="385" t="str">
        <f>IF(STEP!C2910&lt;&gt;"",STEP!C2910,"")</f>
        <v/>
      </c>
      <c r="D2910" s="386" t="str">
        <f>IF(STEP!D2910&lt;&gt;"",STEP!D2910,"")</f>
        <v/>
      </c>
      <c r="E2910" s="387" t="str">
        <f>IF(STEP!E2910&lt;&gt;"",STEP!E2910,"")</f>
        <v/>
      </c>
      <c r="F2910" s="256"/>
      <c r="G2910" s="257"/>
      <c r="H2910" s="254"/>
      <c r="I2910" s="254"/>
      <c r="J2910" s="254"/>
      <c r="K2910" s="254"/>
      <c r="L2910" s="254"/>
      <c r="M2910" s="254"/>
      <c r="N2910" s="254"/>
      <c r="O2910" s="254"/>
      <c r="P2910" s="254"/>
      <c r="Q2910" s="254"/>
      <c r="R2910" s="254"/>
      <c r="S2910" s="254"/>
      <c r="T2910" s="254"/>
      <c r="U2910" s="254"/>
      <c r="V2910" s="254"/>
      <c r="W2910" s="254"/>
      <c r="X2910" s="254"/>
      <c r="Y2910" s="254"/>
      <c r="Z2910" s="254"/>
      <c r="AA2910" s="254"/>
      <c r="AB2910" s="254"/>
      <c r="AC2910" s="254"/>
      <c r="AD2910" s="254"/>
      <c r="AE2910" s="255"/>
      <c r="AF2910" s="255"/>
      <c r="AG2910" s="255"/>
      <c r="AH2910" s="255"/>
      <c r="AI2910" s="255"/>
      <c r="AJ2910" s="255"/>
      <c r="AK2910" s="255"/>
      <c r="AL2910" s="255"/>
      <c r="AM2910" s="255"/>
      <c r="AN2910" s="255"/>
      <c r="AO2910" s="254"/>
      <c r="AP2910" s="254"/>
      <c r="AQ2910" s="254"/>
      <c r="AR2910" s="254"/>
      <c r="AS2910" s="254"/>
      <c r="AT2910" s="254"/>
      <c r="AU2910" s="254"/>
      <c r="AW2910" s="283" t="str">
        <f t="shared" si="350"/>
        <v/>
      </c>
      <c r="AX2910" s="283" t="str">
        <f t="shared" si="351"/>
        <v/>
      </c>
      <c r="AY2910" s="283" t="str">
        <f t="shared" si="352"/>
        <v/>
      </c>
      <c r="AZ2910" s="283" t="str">
        <f t="shared" si="353"/>
        <v/>
      </c>
      <c r="BA2910" s="283" t="str">
        <f t="shared" si="354"/>
        <v/>
      </c>
      <c r="BD2910" s="254" t="str">
        <f>IF(W2910="","",IF(F2910="休日",AW2910,IF(F2910="法休",AW2910,VLOOKUP(F2910,カレンダマスタ!$Q$56:$R$69,2,FALSE))))</f>
        <v/>
      </c>
      <c r="BG2910" s="254">
        <f t="shared" si="349"/>
        <v>0</v>
      </c>
      <c r="BH2910" s="254" t="str">
        <f>IF(AX2910="","",IF(P2910&lt;&gt;"","",IF(BG2910="CS","OK",IF(VLOOKUP(E2910,カレンダマスタ!$A$5:$D$381,4,FALSE)&gt;0,"",IF(OR(AX2910*24&gt;10.84,AZ2910*24&lt;14.5)=TRUE,"×","OK")))))</f>
        <v/>
      </c>
    </row>
    <row r="2911" spans="2:60">
      <c r="B2911" s="111"/>
      <c r="C2911" s="388" t="str">
        <f>IF(STEP!C2911&lt;&gt;"",STEP!C2911,"")</f>
        <v/>
      </c>
      <c r="D2911" s="389" t="str">
        <f>IF(STEP!D2911&lt;&gt;"",STEP!D2911,"")</f>
        <v/>
      </c>
      <c r="E2911" s="390" t="str">
        <f>IF(STEP!E2911&lt;&gt;"",STEP!E2911,"")</f>
        <v/>
      </c>
      <c r="F2911" s="259"/>
      <c r="G2911" s="266"/>
      <c r="H2911" s="260"/>
      <c r="I2911" s="260"/>
      <c r="J2911" s="260"/>
      <c r="K2911" s="260"/>
      <c r="L2911" s="260"/>
      <c r="M2911" s="260"/>
      <c r="N2911" s="260"/>
      <c r="O2911" s="260"/>
      <c r="P2911" s="260"/>
      <c r="Q2911" s="260"/>
      <c r="R2911" s="260"/>
      <c r="S2911" s="260"/>
      <c r="T2911" s="260"/>
      <c r="U2911" s="260"/>
      <c r="V2911" s="260"/>
      <c r="W2911" s="260"/>
      <c r="X2911" s="260"/>
      <c r="Y2911" s="260"/>
      <c r="Z2911" s="260"/>
      <c r="AA2911" s="260"/>
      <c r="AB2911" s="260"/>
      <c r="AC2911" s="260"/>
      <c r="AD2911" s="260"/>
      <c r="AE2911" s="261"/>
      <c r="AF2911" s="261"/>
      <c r="AG2911" s="261"/>
      <c r="AH2911" s="261"/>
      <c r="AI2911" s="261"/>
      <c r="AJ2911" s="261"/>
      <c r="AK2911" s="261"/>
      <c r="AL2911" s="261"/>
      <c r="AM2911" s="261"/>
      <c r="AN2911" s="261"/>
      <c r="AO2911" s="260"/>
      <c r="AP2911" s="260"/>
      <c r="AQ2911" s="260"/>
      <c r="AR2911" s="260"/>
      <c r="AS2911" s="260"/>
      <c r="AT2911" s="260"/>
      <c r="AU2911" s="260"/>
      <c r="AW2911" s="284" t="str">
        <f t="shared" si="350"/>
        <v/>
      </c>
      <c r="AX2911" s="284" t="str">
        <f t="shared" si="351"/>
        <v/>
      </c>
      <c r="AY2911" s="284" t="str">
        <f t="shared" si="352"/>
        <v/>
      </c>
      <c r="AZ2911" s="284" t="str">
        <f t="shared" si="353"/>
        <v/>
      </c>
      <c r="BA2911" s="284" t="str">
        <f t="shared" si="354"/>
        <v/>
      </c>
      <c r="BD2911" s="260" t="str">
        <f>IF(W2911="","",IF(F2911="休日",AW2911,IF(F2911="法休",AW2911,VLOOKUP(F2911,カレンダマスタ!$Q$56:$R$69,2,FALSE))))</f>
        <v/>
      </c>
      <c r="BG2911" s="260">
        <f t="shared" ref="BG2911:BG2970" si="355">BG2910</f>
        <v>0</v>
      </c>
      <c r="BH2911" s="260" t="str">
        <f>IF(AX2911="","",IF(P2911&lt;&gt;"","",IF(BG2911="CS","OK",IF(VLOOKUP(E2911,カレンダマスタ!$A$5:$D$381,4,FALSE)&gt;0,"",IF(OR(AX2911*24&gt;10.84,AZ2911*24&lt;14.5)=TRUE,"×","OK")))))</f>
        <v/>
      </c>
    </row>
    <row r="2912" spans="2:60">
      <c r="B2912" s="111"/>
      <c r="C2912" s="391" t="str">
        <f>IF(STEP!C2912&lt;&gt;"",STEP!C2912,"")</f>
        <v/>
      </c>
      <c r="D2912" s="392" t="str">
        <f>IF(STEP!D2912&lt;&gt;"",STEP!D2912,"")</f>
        <v/>
      </c>
      <c r="E2912" s="393" t="str">
        <f>IF(STEP!E2912&lt;&gt;"",STEP!E2912,"")</f>
        <v/>
      </c>
      <c r="F2912" s="263"/>
      <c r="G2912" s="267"/>
      <c r="H2912" s="264"/>
      <c r="I2912" s="264"/>
      <c r="J2912" s="264"/>
      <c r="K2912" s="264"/>
      <c r="L2912" s="264"/>
      <c r="M2912" s="264"/>
      <c r="N2912" s="264"/>
      <c r="O2912" s="264"/>
      <c r="P2912" s="264"/>
      <c r="Q2912" s="264"/>
      <c r="R2912" s="264"/>
      <c r="S2912" s="264"/>
      <c r="T2912" s="264"/>
      <c r="U2912" s="264"/>
      <c r="V2912" s="264"/>
      <c r="W2912" s="264"/>
      <c r="X2912" s="264"/>
      <c r="Y2912" s="264"/>
      <c r="Z2912" s="264"/>
      <c r="AA2912" s="264"/>
      <c r="AB2912" s="264"/>
      <c r="AC2912" s="264"/>
      <c r="AD2912" s="264"/>
      <c r="AE2912" s="265"/>
      <c r="AF2912" s="265"/>
      <c r="AG2912" s="265"/>
      <c r="AH2912" s="265"/>
      <c r="AI2912" s="265"/>
      <c r="AJ2912" s="265"/>
      <c r="AK2912" s="265"/>
      <c r="AL2912" s="265"/>
      <c r="AM2912" s="265"/>
      <c r="AN2912" s="265"/>
      <c r="AO2912" s="264"/>
      <c r="AP2912" s="264"/>
      <c r="AQ2912" s="264"/>
      <c r="AR2912" s="264"/>
      <c r="AS2912" s="264"/>
      <c r="AT2912" s="264"/>
      <c r="AU2912" s="264"/>
      <c r="AW2912" s="285" t="str">
        <f t="shared" si="350"/>
        <v/>
      </c>
      <c r="AX2912" s="285" t="str">
        <f t="shared" si="351"/>
        <v/>
      </c>
      <c r="AY2912" s="285" t="str">
        <f t="shared" si="352"/>
        <v/>
      </c>
      <c r="AZ2912" s="285" t="str">
        <f t="shared" si="353"/>
        <v/>
      </c>
      <c r="BA2912" s="285" t="str">
        <f t="shared" si="354"/>
        <v/>
      </c>
      <c r="BD2912" s="264" t="str">
        <f>IF(W2912="","",IF(F2912="休日",AW2912,IF(F2912="法休",AW2912,VLOOKUP(F2912,カレンダマスタ!$Q$56:$R$69,2,FALSE))))</f>
        <v/>
      </c>
      <c r="BG2912" s="264">
        <f t="shared" si="355"/>
        <v>0</v>
      </c>
      <c r="BH2912" s="264" t="str">
        <f>IF(AX2912="","",IF(P2912&lt;&gt;"","",IF(BG2912="CS","OK",IF(VLOOKUP(E2912,カレンダマスタ!$A$5:$D$381,4,FALSE)&gt;0,"",IF(OR(AX2912*24&gt;10.84,AZ2912*24&lt;14.5)=TRUE,"×","OK")))))</f>
        <v/>
      </c>
    </row>
    <row r="2913" spans="2:60">
      <c r="B2913" s="111"/>
      <c r="C2913" s="385" t="str">
        <f>IF(STEP!C2913&lt;&gt;"",STEP!C2913,"")</f>
        <v/>
      </c>
      <c r="D2913" s="386" t="str">
        <f>IF(STEP!D2913&lt;&gt;"",STEP!D2913,"")</f>
        <v/>
      </c>
      <c r="E2913" s="387" t="str">
        <f>IF(STEP!E2913&lt;&gt;"",STEP!E2913,"")</f>
        <v/>
      </c>
      <c r="F2913" s="253"/>
      <c r="G2913" s="252"/>
      <c r="H2913" s="254"/>
      <c r="I2913" s="254"/>
      <c r="J2913" s="254"/>
      <c r="K2913" s="254"/>
      <c r="L2913" s="254"/>
      <c r="M2913" s="254"/>
      <c r="N2913" s="254"/>
      <c r="O2913" s="254"/>
      <c r="P2913" s="254"/>
      <c r="Q2913" s="254"/>
      <c r="R2913" s="254"/>
      <c r="S2913" s="254"/>
      <c r="T2913" s="254"/>
      <c r="U2913" s="254"/>
      <c r="V2913" s="254"/>
      <c r="W2913" s="254"/>
      <c r="X2913" s="254"/>
      <c r="Y2913" s="254"/>
      <c r="Z2913" s="254"/>
      <c r="AA2913" s="254"/>
      <c r="AB2913" s="254"/>
      <c r="AC2913" s="254"/>
      <c r="AD2913" s="254"/>
      <c r="AE2913" s="255"/>
      <c r="AF2913" s="255"/>
      <c r="AG2913" s="255"/>
      <c r="AH2913" s="255"/>
      <c r="AI2913" s="255"/>
      <c r="AJ2913" s="255"/>
      <c r="AK2913" s="255"/>
      <c r="AL2913" s="255"/>
      <c r="AM2913" s="255"/>
      <c r="AN2913" s="255"/>
      <c r="AO2913" s="254"/>
      <c r="AP2913" s="254"/>
      <c r="AQ2913" s="254"/>
      <c r="AR2913" s="254"/>
      <c r="AS2913" s="254"/>
      <c r="AT2913" s="254"/>
      <c r="AU2913" s="254"/>
      <c r="AW2913" s="283" t="str">
        <f t="shared" si="350"/>
        <v/>
      </c>
      <c r="AX2913" s="283" t="str">
        <f t="shared" si="351"/>
        <v/>
      </c>
      <c r="AY2913" s="283" t="str">
        <f t="shared" si="352"/>
        <v/>
      </c>
      <c r="AZ2913" s="283" t="str">
        <f t="shared" si="353"/>
        <v/>
      </c>
      <c r="BA2913" s="283" t="str">
        <f t="shared" si="354"/>
        <v/>
      </c>
      <c r="BD2913" s="254" t="str">
        <f>IF(W2913="","",IF(F2913="休日",AW2913,IF(F2913="法休",AW2913,VLOOKUP(F2913,カレンダマスタ!$Q$56:$R$69,2,FALSE))))</f>
        <v/>
      </c>
      <c r="BG2913" s="503">
        <f t="shared" si="355"/>
        <v>0</v>
      </c>
      <c r="BH2913" s="503" t="str">
        <f>IF(AX2913="","",IF(P2913&lt;&gt;"","",IF(BG2913="CS","OK",IF(VLOOKUP(E2913,カレンダマスタ!$A$5:$D$381,4,FALSE)&gt;0,"",IF(OR(AX2913*24&gt;10.84,AZ2913*24&lt;14.5)=TRUE,"×","OK")))))</f>
        <v/>
      </c>
    </row>
    <row r="2914" spans="2:60">
      <c r="B2914" s="111"/>
      <c r="C2914" s="385" t="str">
        <f>IF(STEP!C2914&lt;&gt;"",STEP!C2914,"")</f>
        <v/>
      </c>
      <c r="D2914" s="386" t="str">
        <f>IF(STEP!D2914&lt;&gt;"",STEP!D2914,"")</f>
        <v/>
      </c>
      <c r="E2914" s="387" t="str">
        <f>IF(STEP!E2914&lt;&gt;"",STEP!E2914,"")</f>
        <v/>
      </c>
      <c r="F2914" s="253"/>
      <c r="G2914" s="252"/>
      <c r="H2914" s="254"/>
      <c r="I2914" s="254"/>
      <c r="J2914" s="254"/>
      <c r="K2914" s="254"/>
      <c r="L2914" s="254"/>
      <c r="M2914" s="254"/>
      <c r="N2914" s="254"/>
      <c r="O2914" s="254"/>
      <c r="P2914" s="254"/>
      <c r="Q2914" s="254"/>
      <c r="R2914" s="254"/>
      <c r="S2914" s="254"/>
      <c r="T2914" s="254"/>
      <c r="U2914" s="254"/>
      <c r="V2914" s="254"/>
      <c r="W2914" s="254"/>
      <c r="X2914" s="254"/>
      <c r="Y2914" s="254"/>
      <c r="Z2914" s="254"/>
      <c r="AA2914" s="254"/>
      <c r="AB2914" s="254"/>
      <c r="AC2914" s="254"/>
      <c r="AD2914" s="254"/>
      <c r="AE2914" s="255"/>
      <c r="AF2914" s="255"/>
      <c r="AG2914" s="255"/>
      <c r="AH2914" s="255"/>
      <c r="AI2914" s="255"/>
      <c r="AJ2914" s="255"/>
      <c r="AK2914" s="255"/>
      <c r="AL2914" s="255"/>
      <c r="AM2914" s="255"/>
      <c r="AN2914" s="255"/>
      <c r="AO2914" s="254"/>
      <c r="AP2914" s="254"/>
      <c r="AQ2914" s="254"/>
      <c r="AR2914" s="254"/>
      <c r="AS2914" s="254"/>
      <c r="AT2914" s="254"/>
      <c r="AU2914" s="254"/>
      <c r="AW2914" s="283" t="str">
        <f t="shared" si="350"/>
        <v/>
      </c>
      <c r="AX2914" s="283" t="str">
        <f t="shared" si="351"/>
        <v/>
      </c>
      <c r="AY2914" s="283" t="str">
        <f t="shared" si="352"/>
        <v/>
      </c>
      <c r="AZ2914" s="283" t="str">
        <f t="shared" si="353"/>
        <v/>
      </c>
      <c r="BA2914" s="283" t="str">
        <f t="shared" si="354"/>
        <v/>
      </c>
      <c r="BD2914" s="254" t="str">
        <f>IF(W2914="","",IF(F2914="休日",AW2914,IF(F2914="法休",AW2914,VLOOKUP(F2914,カレンダマスタ!$Q$56:$R$69,2,FALSE))))</f>
        <v/>
      </c>
      <c r="BG2914" s="254">
        <f t="shared" si="355"/>
        <v>0</v>
      </c>
      <c r="BH2914" s="254" t="str">
        <f>IF(AX2914="","",IF(P2914&lt;&gt;"","",IF(BG2914="CS","OK",IF(VLOOKUP(E2914,カレンダマスタ!$A$5:$D$381,4,FALSE)&gt;0,"",IF(OR(AX2914*24&gt;10.84,AZ2914*24&lt;14.5)=TRUE,"×","OK")))))</f>
        <v/>
      </c>
    </row>
    <row r="2915" spans="2:60">
      <c r="B2915" s="111"/>
      <c r="C2915" s="385" t="str">
        <f>IF(STEP!C2915&lt;&gt;"",STEP!C2915,"")</f>
        <v/>
      </c>
      <c r="D2915" s="386" t="str">
        <f>IF(STEP!D2915&lt;&gt;"",STEP!D2915,"")</f>
        <v/>
      </c>
      <c r="E2915" s="387" t="str">
        <f>IF(STEP!E2915&lt;&gt;"",STEP!E2915,"")</f>
        <v/>
      </c>
      <c r="F2915" s="253"/>
      <c r="G2915" s="252"/>
      <c r="H2915" s="254"/>
      <c r="I2915" s="254"/>
      <c r="J2915" s="254"/>
      <c r="K2915" s="254"/>
      <c r="L2915" s="254"/>
      <c r="M2915" s="254"/>
      <c r="N2915" s="254"/>
      <c r="O2915" s="254"/>
      <c r="P2915" s="254"/>
      <c r="Q2915" s="254"/>
      <c r="R2915" s="254"/>
      <c r="S2915" s="254"/>
      <c r="T2915" s="254"/>
      <c r="U2915" s="254"/>
      <c r="V2915" s="254"/>
      <c r="W2915" s="254"/>
      <c r="X2915" s="254"/>
      <c r="Y2915" s="254"/>
      <c r="Z2915" s="254"/>
      <c r="AA2915" s="254"/>
      <c r="AB2915" s="254"/>
      <c r="AC2915" s="254"/>
      <c r="AD2915" s="254"/>
      <c r="AE2915" s="255"/>
      <c r="AF2915" s="255"/>
      <c r="AG2915" s="255"/>
      <c r="AH2915" s="255"/>
      <c r="AI2915" s="255"/>
      <c r="AJ2915" s="255"/>
      <c r="AK2915" s="255"/>
      <c r="AL2915" s="255"/>
      <c r="AM2915" s="255"/>
      <c r="AN2915" s="255"/>
      <c r="AO2915" s="254"/>
      <c r="AP2915" s="254"/>
      <c r="AQ2915" s="254"/>
      <c r="AR2915" s="254"/>
      <c r="AS2915" s="254"/>
      <c r="AT2915" s="254"/>
      <c r="AU2915" s="254"/>
      <c r="AW2915" s="283" t="str">
        <f t="shared" si="350"/>
        <v/>
      </c>
      <c r="AX2915" s="283" t="str">
        <f t="shared" si="351"/>
        <v/>
      </c>
      <c r="AY2915" s="283" t="str">
        <f t="shared" si="352"/>
        <v/>
      </c>
      <c r="AZ2915" s="283" t="str">
        <f t="shared" si="353"/>
        <v/>
      </c>
      <c r="BA2915" s="283" t="str">
        <f t="shared" si="354"/>
        <v/>
      </c>
      <c r="BD2915" s="254" t="str">
        <f>IF(W2915="","",IF(F2915="休日",AW2915,IF(F2915="法休",AW2915,VLOOKUP(F2915,カレンダマスタ!$Q$56:$R$69,2,FALSE))))</f>
        <v/>
      </c>
      <c r="BG2915" s="254">
        <f t="shared" si="355"/>
        <v>0</v>
      </c>
      <c r="BH2915" s="254" t="str">
        <f>IF(AX2915="","",IF(P2915&lt;&gt;"","",IF(BG2915="CS","OK",IF(VLOOKUP(E2915,カレンダマスタ!$A$5:$D$381,4,FALSE)&gt;0,"",IF(OR(AX2915*24&gt;10.84,AZ2915*24&lt;14.5)=TRUE,"×","OK")))))</f>
        <v/>
      </c>
    </row>
    <row r="2916" spans="2:60">
      <c r="B2916" s="111"/>
      <c r="C2916" s="385" t="str">
        <f>IF(STEP!C2916&lt;&gt;"",STEP!C2916,"")</f>
        <v/>
      </c>
      <c r="D2916" s="386" t="str">
        <f>IF(STEP!D2916&lt;&gt;"",STEP!D2916,"")</f>
        <v/>
      </c>
      <c r="E2916" s="387" t="str">
        <f>IF(STEP!E2916&lt;&gt;"",STEP!E2916,"")</f>
        <v/>
      </c>
      <c r="F2916" s="256"/>
      <c r="G2916" s="257"/>
      <c r="H2916" s="254"/>
      <c r="I2916" s="254"/>
      <c r="J2916" s="254"/>
      <c r="K2916" s="254"/>
      <c r="L2916" s="254"/>
      <c r="M2916" s="254"/>
      <c r="N2916" s="254"/>
      <c r="O2916" s="254"/>
      <c r="P2916" s="254"/>
      <c r="Q2916" s="254"/>
      <c r="R2916" s="254"/>
      <c r="S2916" s="254"/>
      <c r="T2916" s="254"/>
      <c r="U2916" s="254"/>
      <c r="V2916" s="254"/>
      <c r="W2916" s="254"/>
      <c r="X2916" s="254"/>
      <c r="Y2916" s="254"/>
      <c r="Z2916" s="254"/>
      <c r="AA2916" s="254"/>
      <c r="AB2916" s="254"/>
      <c r="AC2916" s="254"/>
      <c r="AD2916" s="254"/>
      <c r="AE2916" s="255"/>
      <c r="AF2916" s="255"/>
      <c r="AG2916" s="255"/>
      <c r="AH2916" s="255"/>
      <c r="AI2916" s="255"/>
      <c r="AJ2916" s="255"/>
      <c r="AK2916" s="255"/>
      <c r="AL2916" s="255"/>
      <c r="AM2916" s="255"/>
      <c r="AN2916" s="255"/>
      <c r="AO2916" s="254"/>
      <c r="AP2916" s="254"/>
      <c r="AQ2916" s="254"/>
      <c r="AR2916" s="254"/>
      <c r="AS2916" s="254"/>
      <c r="AT2916" s="254"/>
      <c r="AU2916" s="254"/>
      <c r="AW2916" s="283" t="str">
        <f t="shared" si="350"/>
        <v/>
      </c>
      <c r="AX2916" s="283" t="str">
        <f t="shared" si="351"/>
        <v/>
      </c>
      <c r="AY2916" s="283" t="str">
        <f t="shared" si="352"/>
        <v/>
      </c>
      <c r="AZ2916" s="283" t="str">
        <f t="shared" si="353"/>
        <v/>
      </c>
      <c r="BA2916" s="283" t="str">
        <f t="shared" si="354"/>
        <v/>
      </c>
      <c r="BD2916" s="254" t="str">
        <f>IF(W2916="","",IF(F2916="休日",AW2916,IF(F2916="法休",AW2916,VLOOKUP(F2916,カレンダマスタ!$Q$56:$R$69,2,FALSE))))</f>
        <v/>
      </c>
      <c r="BG2916" s="254">
        <f t="shared" si="355"/>
        <v>0</v>
      </c>
      <c r="BH2916" s="254" t="str">
        <f>IF(AX2916="","",IF(P2916&lt;&gt;"","",IF(BG2916="CS","OK",IF(VLOOKUP(E2916,カレンダマスタ!$A$5:$D$381,4,FALSE)&gt;0,"",IF(OR(AX2916*24&gt;10.84,AZ2916*24&lt;14.5)=TRUE,"×","OK")))))</f>
        <v/>
      </c>
    </row>
    <row r="2917" spans="2:60">
      <c r="B2917" s="111"/>
      <c r="C2917" s="385" t="str">
        <f>IF(STEP!C2917&lt;&gt;"",STEP!C2917,"")</f>
        <v/>
      </c>
      <c r="D2917" s="386" t="str">
        <f>IF(STEP!D2917&lt;&gt;"",STEP!D2917,"")</f>
        <v/>
      </c>
      <c r="E2917" s="387" t="str">
        <f>IF(STEP!E2917&lt;&gt;"",STEP!E2917,"")</f>
        <v/>
      </c>
      <c r="F2917" s="256"/>
      <c r="G2917" s="257"/>
      <c r="H2917" s="254"/>
      <c r="I2917" s="254"/>
      <c r="J2917" s="254"/>
      <c r="K2917" s="254"/>
      <c r="L2917" s="254"/>
      <c r="M2917" s="254"/>
      <c r="N2917" s="254"/>
      <c r="O2917" s="254"/>
      <c r="P2917" s="254"/>
      <c r="Q2917" s="254"/>
      <c r="R2917" s="254"/>
      <c r="S2917" s="254"/>
      <c r="T2917" s="254"/>
      <c r="U2917" s="254"/>
      <c r="V2917" s="254"/>
      <c r="W2917" s="254"/>
      <c r="X2917" s="254"/>
      <c r="Y2917" s="254"/>
      <c r="Z2917" s="254"/>
      <c r="AA2917" s="254"/>
      <c r="AB2917" s="254"/>
      <c r="AC2917" s="254"/>
      <c r="AD2917" s="254"/>
      <c r="AE2917" s="255"/>
      <c r="AF2917" s="255"/>
      <c r="AG2917" s="255"/>
      <c r="AH2917" s="255"/>
      <c r="AI2917" s="255"/>
      <c r="AJ2917" s="255"/>
      <c r="AK2917" s="255"/>
      <c r="AL2917" s="255"/>
      <c r="AM2917" s="255"/>
      <c r="AN2917" s="255"/>
      <c r="AO2917" s="254"/>
      <c r="AP2917" s="254"/>
      <c r="AQ2917" s="254"/>
      <c r="AR2917" s="254"/>
      <c r="AS2917" s="254"/>
      <c r="AT2917" s="254"/>
      <c r="AU2917" s="254"/>
      <c r="AW2917" s="283" t="str">
        <f t="shared" si="350"/>
        <v/>
      </c>
      <c r="AX2917" s="283" t="str">
        <f t="shared" si="351"/>
        <v/>
      </c>
      <c r="AY2917" s="283" t="str">
        <f t="shared" si="352"/>
        <v/>
      </c>
      <c r="AZ2917" s="283" t="str">
        <f t="shared" si="353"/>
        <v/>
      </c>
      <c r="BA2917" s="283" t="str">
        <f t="shared" si="354"/>
        <v/>
      </c>
      <c r="BD2917" s="254" t="str">
        <f>IF(W2917="","",IF(F2917="休日",AW2917,IF(F2917="法休",AW2917,VLOOKUP(F2917,カレンダマスタ!$Q$56:$R$69,2,FALSE))))</f>
        <v/>
      </c>
      <c r="BG2917" s="254">
        <f t="shared" si="355"/>
        <v>0</v>
      </c>
      <c r="BH2917" s="254" t="str">
        <f>IF(AX2917="","",IF(P2917&lt;&gt;"","",IF(BG2917="CS","OK",IF(VLOOKUP(E2917,カレンダマスタ!$A$5:$D$381,4,FALSE)&gt;0,"",IF(OR(AX2917*24&gt;10.84,AZ2917*24&lt;14.5)=TRUE,"×","OK")))))</f>
        <v/>
      </c>
    </row>
    <row r="2918" spans="2:60">
      <c r="B2918" s="111"/>
      <c r="C2918" s="388" t="str">
        <f>IF(STEP!C2918&lt;&gt;"",STEP!C2918,"")</f>
        <v/>
      </c>
      <c r="D2918" s="389" t="str">
        <f>IF(STEP!D2918&lt;&gt;"",STEP!D2918,"")</f>
        <v/>
      </c>
      <c r="E2918" s="390" t="str">
        <f>IF(STEP!E2918&lt;&gt;"",STEP!E2918,"")</f>
        <v/>
      </c>
      <c r="F2918" s="259"/>
      <c r="G2918" s="266"/>
      <c r="H2918" s="260"/>
      <c r="I2918" s="260"/>
      <c r="J2918" s="260"/>
      <c r="K2918" s="260"/>
      <c r="L2918" s="260"/>
      <c r="M2918" s="260"/>
      <c r="N2918" s="260"/>
      <c r="O2918" s="260"/>
      <c r="P2918" s="260"/>
      <c r="Q2918" s="260"/>
      <c r="R2918" s="260"/>
      <c r="S2918" s="260"/>
      <c r="T2918" s="260"/>
      <c r="U2918" s="260"/>
      <c r="V2918" s="260"/>
      <c r="W2918" s="260"/>
      <c r="X2918" s="260"/>
      <c r="Y2918" s="260"/>
      <c r="Z2918" s="260"/>
      <c r="AA2918" s="260"/>
      <c r="AB2918" s="260"/>
      <c r="AC2918" s="260"/>
      <c r="AD2918" s="260"/>
      <c r="AE2918" s="261"/>
      <c r="AF2918" s="261"/>
      <c r="AG2918" s="261"/>
      <c r="AH2918" s="261"/>
      <c r="AI2918" s="261"/>
      <c r="AJ2918" s="261"/>
      <c r="AK2918" s="261"/>
      <c r="AL2918" s="261"/>
      <c r="AM2918" s="261"/>
      <c r="AN2918" s="261"/>
      <c r="AO2918" s="260"/>
      <c r="AP2918" s="260"/>
      <c r="AQ2918" s="260"/>
      <c r="AR2918" s="260"/>
      <c r="AS2918" s="260"/>
      <c r="AT2918" s="260"/>
      <c r="AU2918" s="260"/>
      <c r="AW2918" s="284" t="str">
        <f t="shared" si="350"/>
        <v/>
      </c>
      <c r="AX2918" s="284" t="str">
        <f t="shared" si="351"/>
        <v/>
      </c>
      <c r="AY2918" s="284" t="str">
        <f t="shared" si="352"/>
        <v/>
      </c>
      <c r="AZ2918" s="284" t="str">
        <f t="shared" si="353"/>
        <v/>
      </c>
      <c r="BA2918" s="284" t="str">
        <f t="shared" si="354"/>
        <v/>
      </c>
      <c r="BD2918" s="260" t="str">
        <f>IF(W2918="","",IF(F2918="休日",AW2918,IF(F2918="法休",AW2918,VLOOKUP(F2918,カレンダマスタ!$Q$56:$R$69,2,FALSE))))</f>
        <v/>
      </c>
      <c r="BG2918" s="260">
        <f t="shared" si="355"/>
        <v>0</v>
      </c>
      <c r="BH2918" s="260" t="str">
        <f>IF(AX2918="","",IF(P2918&lt;&gt;"","",IF(BG2918="CS","OK",IF(VLOOKUP(E2918,カレンダマスタ!$A$5:$D$381,4,FALSE)&gt;0,"",IF(OR(AX2918*24&gt;10.84,AZ2918*24&lt;14.5)=TRUE,"×","OK")))))</f>
        <v/>
      </c>
    </row>
    <row r="2919" spans="2:60">
      <c r="B2919" s="111"/>
      <c r="C2919" s="394" t="str">
        <f>IF(STEP!C2919&lt;&gt;"",STEP!C2919,"")</f>
        <v/>
      </c>
      <c r="D2919" s="395" t="str">
        <f>IF(STEP!D2919&lt;&gt;"",STEP!D2919,"")</f>
        <v/>
      </c>
      <c r="E2919" s="396" t="str">
        <f>IF(STEP!E2919&lt;&gt;"",STEP!E2919,"")</f>
        <v/>
      </c>
      <c r="F2919" s="269"/>
      <c r="G2919" s="268"/>
      <c r="H2919" s="270"/>
      <c r="I2919" s="270"/>
      <c r="J2919" s="270"/>
      <c r="K2919" s="270"/>
      <c r="L2919" s="270"/>
      <c r="M2919" s="270"/>
      <c r="N2919" s="270"/>
      <c r="O2919" s="270"/>
      <c r="P2919" s="270"/>
      <c r="Q2919" s="270"/>
      <c r="R2919" s="270"/>
      <c r="S2919" s="270"/>
      <c r="T2919" s="270"/>
      <c r="U2919" s="270"/>
      <c r="V2919" s="270"/>
      <c r="W2919" s="270"/>
      <c r="X2919" s="270"/>
      <c r="Y2919" s="270"/>
      <c r="Z2919" s="270"/>
      <c r="AA2919" s="270"/>
      <c r="AB2919" s="270"/>
      <c r="AC2919" s="270"/>
      <c r="AD2919" s="270"/>
      <c r="AE2919" s="271"/>
      <c r="AF2919" s="271"/>
      <c r="AG2919" s="271"/>
      <c r="AH2919" s="271"/>
      <c r="AI2919" s="271"/>
      <c r="AJ2919" s="271"/>
      <c r="AK2919" s="271"/>
      <c r="AL2919" s="271"/>
      <c r="AM2919" s="271"/>
      <c r="AN2919" s="271"/>
      <c r="AO2919" s="270"/>
      <c r="AP2919" s="270"/>
      <c r="AQ2919" s="270"/>
      <c r="AR2919" s="270"/>
      <c r="AS2919" s="270"/>
      <c r="AT2919" s="270"/>
      <c r="AU2919" s="270"/>
      <c r="AW2919" s="282" t="str">
        <f t="shared" si="350"/>
        <v/>
      </c>
      <c r="AX2919" s="282" t="str">
        <f t="shared" si="351"/>
        <v/>
      </c>
      <c r="AY2919" s="282" t="str">
        <f t="shared" si="352"/>
        <v/>
      </c>
      <c r="AZ2919" s="282" t="str">
        <f t="shared" si="353"/>
        <v/>
      </c>
      <c r="BA2919" s="282" t="str">
        <f t="shared" si="354"/>
        <v/>
      </c>
      <c r="BD2919" s="270" t="str">
        <f>IF(W2919="","",IF(F2919="休日",AW2919,IF(F2919="法休",AW2919,VLOOKUP(F2919,カレンダマスタ!$Q$56:$R$69,2,FALSE))))</f>
        <v/>
      </c>
      <c r="BG2919" s="270">
        <f t="shared" si="355"/>
        <v>0</v>
      </c>
      <c r="BH2919" s="270" t="str">
        <f>IF(AX2919="","",IF(P2919&lt;&gt;"","",IF(BG2919="CS","OK",IF(VLOOKUP(E2919,カレンダマスタ!$A$5:$D$381,4,FALSE)&gt;0,"",IF(OR(AX2919*24&gt;10.84,AZ2919*24&lt;14.5)=TRUE,"×","OK")))))</f>
        <v/>
      </c>
    </row>
    <row r="2920" spans="2:60">
      <c r="B2920" s="111"/>
      <c r="C2920" s="385" t="str">
        <f>IF(STEP!C2920&lt;&gt;"",STEP!C2920,"")</f>
        <v/>
      </c>
      <c r="D2920" s="386" t="str">
        <f>IF(STEP!D2920&lt;&gt;"",STEP!D2920,"")</f>
        <v/>
      </c>
      <c r="E2920" s="387" t="str">
        <f>IF(STEP!E2920&lt;&gt;"",STEP!E2920,"")</f>
        <v/>
      </c>
      <c r="F2920" s="253"/>
      <c r="G2920" s="252"/>
      <c r="H2920" s="254"/>
      <c r="I2920" s="254"/>
      <c r="J2920" s="254"/>
      <c r="K2920" s="254"/>
      <c r="L2920" s="254"/>
      <c r="M2920" s="254"/>
      <c r="N2920" s="254"/>
      <c r="O2920" s="254"/>
      <c r="P2920" s="254"/>
      <c r="Q2920" s="254"/>
      <c r="R2920" s="254"/>
      <c r="S2920" s="254"/>
      <c r="T2920" s="254"/>
      <c r="U2920" s="254"/>
      <c r="V2920" s="254"/>
      <c r="W2920" s="254"/>
      <c r="X2920" s="254"/>
      <c r="Y2920" s="254"/>
      <c r="Z2920" s="254"/>
      <c r="AA2920" s="254"/>
      <c r="AB2920" s="254"/>
      <c r="AC2920" s="254"/>
      <c r="AD2920" s="254"/>
      <c r="AE2920" s="255"/>
      <c r="AF2920" s="255"/>
      <c r="AG2920" s="255"/>
      <c r="AH2920" s="255"/>
      <c r="AI2920" s="255"/>
      <c r="AJ2920" s="255"/>
      <c r="AK2920" s="255"/>
      <c r="AL2920" s="255"/>
      <c r="AM2920" s="255"/>
      <c r="AN2920" s="255"/>
      <c r="AO2920" s="254"/>
      <c r="AP2920" s="254"/>
      <c r="AQ2920" s="254"/>
      <c r="AR2920" s="254"/>
      <c r="AS2920" s="254"/>
      <c r="AT2920" s="254"/>
      <c r="AU2920" s="254"/>
      <c r="AW2920" s="283" t="str">
        <f t="shared" si="350"/>
        <v/>
      </c>
      <c r="AX2920" s="283" t="str">
        <f t="shared" si="351"/>
        <v/>
      </c>
      <c r="AY2920" s="283" t="str">
        <f t="shared" si="352"/>
        <v/>
      </c>
      <c r="AZ2920" s="283" t="str">
        <f t="shared" si="353"/>
        <v/>
      </c>
      <c r="BA2920" s="283" t="str">
        <f t="shared" si="354"/>
        <v/>
      </c>
      <c r="BD2920" s="254" t="str">
        <f>IF(W2920="","",IF(F2920="休日",AW2920,IF(F2920="法休",AW2920,VLOOKUP(F2920,カレンダマスタ!$Q$56:$R$69,2,FALSE))))</f>
        <v/>
      </c>
      <c r="BG2920" s="254">
        <f t="shared" si="355"/>
        <v>0</v>
      </c>
      <c r="BH2920" s="254" t="str">
        <f>IF(AX2920="","",IF(P2920&lt;&gt;"","",IF(BG2920="CS","OK",IF(VLOOKUP(E2920,カレンダマスタ!$A$5:$D$381,4,FALSE)&gt;0,"",IF(OR(AX2920*24&gt;10.84,AZ2920*24&lt;14.5)=TRUE,"×","OK")))))</f>
        <v/>
      </c>
    </row>
    <row r="2921" spans="2:60">
      <c r="B2921" s="111"/>
      <c r="C2921" s="397" t="str">
        <f>IF(STEP!C2921&lt;&gt;"",STEP!C2921,"")</f>
        <v/>
      </c>
      <c r="D2921" s="398" t="str">
        <f>IF(STEP!D2921&lt;&gt;"",STEP!D2921,"")</f>
        <v/>
      </c>
      <c r="E2921" s="399" t="str">
        <f>IF(STEP!E2921&lt;&gt;"",STEP!E2921,"")</f>
        <v/>
      </c>
      <c r="F2921" s="273"/>
      <c r="G2921" s="272"/>
      <c r="H2921" s="274"/>
      <c r="I2921" s="274"/>
      <c r="J2921" s="274"/>
      <c r="K2921" s="274"/>
      <c r="L2921" s="274"/>
      <c r="M2921" s="274"/>
      <c r="N2921" s="274"/>
      <c r="O2921" s="274"/>
      <c r="P2921" s="274"/>
      <c r="Q2921" s="274"/>
      <c r="R2921" s="274"/>
      <c r="S2921" s="274"/>
      <c r="T2921" s="274"/>
      <c r="U2921" s="274"/>
      <c r="V2921" s="274"/>
      <c r="W2921" s="274"/>
      <c r="X2921" s="274"/>
      <c r="Y2921" s="274"/>
      <c r="Z2921" s="274"/>
      <c r="AA2921" s="274"/>
      <c r="AB2921" s="274"/>
      <c r="AC2921" s="274"/>
      <c r="AD2921" s="274"/>
      <c r="AE2921" s="275"/>
      <c r="AF2921" s="275"/>
      <c r="AG2921" s="275"/>
      <c r="AH2921" s="275"/>
      <c r="AI2921" s="275"/>
      <c r="AJ2921" s="275"/>
      <c r="AK2921" s="275"/>
      <c r="AL2921" s="275"/>
      <c r="AM2921" s="275"/>
      <c r="AN2921" s="275"/>
      <c r="AO2921" s="274"/>
      <c r="AP2921" s="274"/>
      <c r="AQ2921" s="274"/>
      <c r="AR2921" s="274"/>
      <c r="AS2921" s="274"/>
      <c r="AT2921" s="274"/>
      <c r="AU2921" s="274"/>
      <c r="AW2921" s="286" t="str">
        <f t="shared" si="350"/>
        <v/>
      </c>
      <c r="AX2921" s="286" t="str">
        <f t="shared" si="351"/>
        <v/>
      </c>
      <c r="AY2921" s="286" t="str">
        <f t="shared" si="352"/>
        <v/>
      </c>
      <c r="AZ2921" s="286" t="str">
        <f t="shared" si="353"/>
        <v/>
      </c>
      <c r="BA2921" s="286" t="str">
        <f t="shared" si="354"/>
        <v/>
      </c>
      <c r="BD2921" s="274" t="str">
        <f>IF(W2921="","",IF(F2921="休日",AW2921,IF(F2921="法休",AW2921,VLOOKUP(F2921,カレンダマスタ!$Q$56:$R$69,2,FALSE))))</f>
        <v/>
      </c>
      <c r="BG2921" s="274">
        <f t="shared" si="355"/>
        <v>0</v>
      </c>
      <c r="BH2921" s="274" t="str">
        <f>IF(AX2921="","",IF(P2921&lt;&gt;"","",IF(BG2921="CS","OK",IF(VLOOKUP(E2921,カレンダマスタ!$A$5:$D$381,4,FALSE)&gt;0,"",IF(OR(AX2921*24&gt;10.84,AZ2921*24&lt;14.5)=TRUE,"×","OK")))))</f>
        <v/>
      </c>
    </row>
    <row r="2922" spans="2:60">
      <c r="B2922" s="111"/>
      <c r="C2922" s="397" t="str">
        <f>IF(STEP!C2922&lt;&gt;"",STEP!C2922,"")</f>
        <v/>
      </c>
      <c r="D2922" s="398" t="str">
        <f>IF(STEP!D2922&lt;&gt;"",STEP!D2922,"")</f>
        <v/>
      </c>
      <c r="E2922" s="399" t="str">
        <f>IF(STEP!E2922&lt;&gt;"",STEP!E2922,"")</f>
        <v/>
      </c>
      <c r="F2922" s="273"/>
      <c r="G2922" s="272"/>
      <c r="H2922" s="274"/>
      <c r="I2922" s="274"/>
      <c r="J2922" s="274"/>
      <c r="K2922" s="274"/>
      <c r="L2922" s="274"/>
      <c r="M2922" s="274"/>
      <c r="N2922" s="274"/>
      <c r="O2922" s="274"/>
      <c r="P2922" s="274"/>
      <c r="Q2922" s="274"/>
      <c r="R2922" s="274"/>
      <c r="S2922" s="274"/>
      <c r="T2922" s="274"/>
      <c r="U2922" s="274"/>
      <c r="V2922" s="274"/>
      <c r="W2922" s="274"/>
      <c r="X2922" s="274"/>
      <c r="Y2922" s="274"/>
      <c r="Z2922" s="274"/>
      <c r="AA2922" s="274"/>
      <c r="AB2922" s="274"/>
      <c r="AC2922" s="274"/>
      <c r="AD2922" s="274"/>
      <c r="AE2922" s="275"/>
      <c r="AF2922" s="275"/>
      <c r="AG2922" s="275"/>
      <c r="AH2922" s="275"/>
      <c r="AI2922" s="275"/>
      <c r="AJ2922" s="275"/>
      <c r="AK2922" s="275"/>
      <c r="AL2922" s="275"/>
      <c r="AM2922" s="275"/>
      <c r="AN2922" s="275"/>
      <c r="AO2922" s="274"/>
      <c r="AP2922" s="274"/>
      <c r="AQ2922" s="274"/>
      <c r="AR2922" s="274"/>
      <c r="AS2922" s="274"/>
      <c r="AT2922" s="274"/>
      <c r="AU2922" s="274"/>
      <c r="AW2922" s="286" t="str">
        <f t="shared" si="350"/>
        <v/>
      </c>
      <c r="AX2922" s="286" t="str">
        <f t="shared" si="351"/>
        <v/>
      </c>
      <c r="AY2922" s="286" t="str">
        <f t="shared" si="352"/>
        <v/>
      </c>
      <c r="AZ2922" s="286" t="str">
        <f t="shared" si="353"/>
        <v/>
      </c>
      <c r="BA2922" s="286" t="str">
        <f t="shared" si="354"/>
        <v/>
      </c>
      <c r="BD2922" s="274" t="str">
        <f>IF(W2922="","",IF(F2922="休日",AW2922,IF(F2922="法休",AW2922,VLOOKUP(F2922,カレンダマスタ!$Q$56:$R$69,2,FALSE))))</f>
        <v/>
      </c>
      <c r="BG2922" s="274">
        <f t="shared" si="355"/>
        <v>0</v>
      </c>
      <c r="BH2922" s="274" t="str">
        <f>IF(AX2922="","",IF(P2922&lt;&gt;"","",IF(BG2922="CS","OK",IF(VLOOKUP(E2922,カレンダマスタ!$A$5:$D$381,4,FALSE)&gt;0,"",IF(OR(AX2922*24&gt;10.84,AZ2922*24&lt;14.5)=TRUE,"×","OK")))))</f>
        <v/>
      </c>
    </row>
    <row r="2923" spans="2:60">
      <c r="B2923" s="111"/>
      <c r="C2923" s="397" t="str">
        <f>IF(STEP!C2923&lt;&gt;"",STEP!C2923,"")</f>
        <v/>
      </c>
      <c r="D2923" s="398" t="str">
        <f>IF(STEP!D2923&lt;&gt;"",STEP!D2923,"")</f>
        <v/>
      </c>
      <c r="E2923" s="399" t="str">
        <f>IF(STEP!E2923&lt;&gt;"",STEP!E2923,"")</f>
        <v/>
      </c>
      <c r="F2923" s="273"/>
      <c r="G2923" s="272"/>
      <c r="H2923" s="274"/>
      <c r="I2923" s="274"/>
      <c r="J2923" s="274"/>
      <c r="K2923" s="274"/>
      <c r="L2923" s="274"/>
      <c r="M2923" s="274"/>
      <c r="N2923" s="274"/>
      <c r="O2923" s="274"/>
      <c r="P2923" s="274"/>
      <c r="Q2923" s="274"/>
      <c r="R2923" s="274"/>
      <c r="S2923" s="274"/>
      <c r="T2923" s="274"/>
      <c r="U2923" s="274"/>
      <c r="V2923" s="274"/>
      <c r="W2923" s="274"/>
      <c r="X2923" s="274"/>
      <c r="Y2923" s="274"/>
      <c r="Z2923" s="274"/>
      <c r="AA2923" s="274"/>
      <c r="AB2923" s="274"/>
      <c r="AC2923" s="274"/>
      <c r="AD2923" s="274"/>
      <c r="AE2923" s="275"/>
      <c r="AF2923" s="275"/>
      <c r="AG2923" s="275"/>
      <c r="AH2923" s="275"/>
      <c r="AI2923" s="275"/>
      <c r="AJ2923" s="275"/>
      <c r="AK2923" s="275"/>
      <c r="AL2923" s="275"/>
      <c r="AM2923" s="275"/>
      <c r="AN2923" s="275"/>
      <c r="AO2923" s="274"/>
      <c r="AP2923" s="274"/>
      <c r="AQ2923" s="274"/>
      <c r="AR2923" s="274"/>
      <c r="AS2923" s="274"/>
      <c r="AT2923" s="274"/>
      <c r="AU2923" s="274"/>
      <c r="AW2923" s="286" t="str">
        <f t="shared" si="350"/>
        <v/>
      </c>
      <c r="AX2923" s="286" t="str">
        <f t="shared" si="351"/>
        <v/>
      </c>
      <c r="AY2923" s="286" t="str">
        <f t="shared" si="352"/>
        <v/>
      </c>
      <c r="AZ2923" s="286" t="str">
        <f t="shared" si="353"/>
        <v/>
      </c>
      <c r="BA2923" s="286" t="str">
        <f t="shared" si="354"/>
        <v/>
      </c>
      <c r="BD2923" s="274" t="str">
        <f>IF(W2923="","",IF(F2923="休日",AW2923,IF(F2923="法休",AW2923,VLOOKUP(F2923,カレンダマスタ!$Q$56:$R$69,2,FALSE))))</f>
        <v/>
      </c>
      <c r="BG2923" s="274">
        <f t="shared" si="355"/>
        <v>0</v>
      </c>
      <c r="BH2923" s="274" t="str">
        <f>IF(AX2923="","",IF(P2923&lt;&gt;"","",IF(BG2923="CS","OK",IF(VLOOKUP(E2923,カレンダマスタ!$A$5:$D$381,4,FALSE)&gt;0,"",IF(OR(AX2923*24&gt;10.84,AZ2923*24&lt;14.5)=TRUE,"×","OK")))))</f>
        <v/>
      </c>
    </row>
    <row r="2924" spans="2:60">
      <c r="B2924" s="111"/>
      <c r="C2924" s="397" t="str">
        <f>IF(STEP!C2924&lt;&gt;"",STEP!C2924,"")</f>
        <v/>
      </c>
      <c r="D2924" s="398" t="str">
        <f>IF(STEP!D2924&lt;&gt;"",STEP!D2924,"")</f>
        <v/>
      </c>
      <c r="E2924" s="399" t="str">
        <f>IF(STEP!E2924&lt;&gt;"",STEP!E2924,"")</f>
        <v/>
      </c>
      <c r="F2924" s="273"/>
      <c r="G2924" s="272"/>
      <c r="H2924" s="274"/>
      <c r="I2924" s="274"/>
      <c r="J2924" s="274"/>
      <c r="K2924" s="274"/>
      <c r="L2924" s="274"/>
      <c r="M2924" s="274"/>
      <c r="N2924" s="274"/>
      <c r="O2924" s="274"/>
      <c r="P2924" s="274"/>
      <c r="Q2924" s="274"/>
      <c r="R2924" s="274"/>
      <c r="S2924" s="274"/>
      <c r="T2924" s="274"/>
      <c r="U2924" s="274"/>
      <c r="V2924" s="274"/>
      <c r="W2924" s="274"/>
      <c r="X2924" s="274"/>
      <c r="Y2924" s="274"/>
      <c r="Z2924" s="274"/>
      <c r="AA2924" s="274"/>
      <c r="AB2924" s="274"/>
      <c r="AC2924" s="274"/>
      <c r="AD2924" s="274"/>
      <c r="AE2924" s="275"/>
      <c r="AF2924" s="275"/>
      <c r="AG2924" s="275"/>
      <c r="AH2924" s="275"/>
      <c r="AI2924" s="275"/>
      <c r="AJ2924" s="275"/>
      <c r="AK2924" s="275"/>
      <c r="AL2924" s="275"/>
      <c r="AM2924" s="275"/>
      <c r="AN2924" s="275"/>
      <c r="AO2924" s="274"/>
      <c r="AP2924" s="274"/>
      <c r="AQ2924" s="274"/>
      <c r="AR2924" s="274"/>
      <c r="AS2924" s="274"/>
      <c r="AT2924" s="274"/>
      <c r="AU2924" s="274"/>
      <c r="AW2924" s="286" t="str">
        <f t="shared" si="350"/>
        <v/>
      </c>
      <c r="AX2924" s="286" t="str">
        <f t="shared" si="351"/>
        <v/>
      </c>
      <c r="AY2924" s="286" t="str">
        <f t="shared" si="352"/>
        <v/>
      </c>
      <c r="AZ2924" s="286" t="str">
        <f t="shared" si="353"/>
        <v/>
      </c>
      <c r="BA2924" s="286" t="str">
        <f t="shared" si="354"/>
        <v/>
      </c>
      <c r="BD2924" s="274" t="str">
        <f>IF(W2924="","",IF(F2924="休日",AW2924,IF(F2924="法休",AW2924,VLOOKUP(F2924,カレンダマスタ!$Q$56:$R$69,2,FALSE))))</f>
        <v/>
      </c>
      <c r="BG2924" s="274">
        <f t="shared" si="355"/>
        <v>0</v>
      </c>
      <c r="BH2924" s="274" t="str">
        <f>IF(AX2924="","",IF(P2924&lt;&gt;"","",IF(BG2924="CS","OK",IF(VLOOKUP(E2924,カレンダマスタ!$A$5:$D$381,4,FALSE)&gt;0,"",IF(OR(AX2924*24&gt;10.84,AZ2924*24&lt;14.5)=TRUE,"×","OK")))))</f>
        <v/>
      </c>
    </row>
    <row r="2925" spans="2:60" ht="13.8" thickBot="1">
      <c r="B2925" s="161"/>
      <c r="C2925" s="400" t="str">
        <f>IF(STEP!C2925&lt;&gt;"",STEP!C2925,"")</f>
        <v/>
      </c>
      <c r="D2925" s="401" t="str">
        <f>IF(STEP!D2925&lt;&gt;"",STEP!D2925,"")</f>
        <v/>
      </c>
      <c r="E2925" s="402" t="str">
        <f>IF(STEP!E2925&lt;&gt;"",STEP!E2925,"")</f>
        <v/>
      </c>
      <c r="F2925" s="277"/>
      <c r="G2925" s="276"/>
      <c r="H2925" s="278"/>
      <c r="I2925" s="278"/>
      <c r="J2925" s="278"/>
      <c r="K2925" s="278"/>
      <c r="L2925" s="278"/>
      <c r="M2925" s="278"/>
      <c r="N2925" s="278"/>
      <c r="O2925" s="278"/>
      <c r="P2925" s="278"/>
      <c r="Q2925" s="278"/>
      <c r="R2925" s="278"/>
      <c r="S2925" s="278"/>
      <c r="T2925" s="278"/>
      <c r="U2925" s="278"/>
      <c r="V2925" s="278"/>
      <c r="W2925" s="278"/>
      <c r="X2925" s="278"/>
      <c r="Y2925" s="278"/>
      <c r="Z2925" s="278"/>
      <c r="AA2925" s="278"/>
      <c r="AB2925" s="278"/>
      <c r="AC2925" s="278"/>
      <c r="AD2925" s="278"/>
      <c r="AE2925" s="279"/>
      <c r="AF2925" s="279"/>
      <c r="AG2925" s="279"/>
      <c r="AH2925" s="279"/>
      <c r="AI2925" s="279"/>
      <c r="AJ2925" s="279"/>
      <c r="AK2925" s="279"/>
      <c r="AL2925" s="279"/>
      <c r="AM2925" s="279"/>
      <c r="AN2925" s="279"/>
      <c r="AO2925" s="278"/>
      <c r="AP2925" s="278"/>
      <c r="AQ2925" s="278"/>
      <c r="AR2925" s="278"/>
      <c r="AS2925" s="278"/>
      <c r="AT2925" s="278"/>
      <c r="AU2925" s="278"/>
      <c r="AW2925" s="287" t="str">
        <f t="shared" si="350"/>
        <v/>
      </c>
      <c r="AX2925" s="287" t="str">
        <f t="shared" si="351"/>
        <v/>
      </c>
      <c r="AY2925" s="287" t="str">
        <f t="shared" si="352"/>
        <v/>
      </c>
      <c r="AZ2925" s="287" t="str">
        <f t="shared" si="353"/>
        <v/>
      </c>
      <c r="BA2925" s="287" t="str">
        <f t="shared" si="354"/>
        <v/>
      </c>
      <c r="BD2925" s="278" t="str">
        <f>IF(W2925="","",IF(F2925="休日",AW2925,IF(F2925="法休",AW2925,VLOOKUP(F2925,カレンダマスタ!$Q$56:$R$69,2,FALSE))))</f>
        <v/>
      </c>
      <c r="BG2925" s="278">
        <f t="shared" si="355"/>
        <v>0</v>
      </c>
      <c r="BH2925" s="278" t="str">
        <f>IF(AX2925="","",IF(P2925&lt;&gt;"","",IF(BG2925="CS","OK",IF(VLOOKUP(E2925,カレンダマスタ!$A$5:$D$381,4,FALSE)&gt;0,"",IF(OR(AX2925*24&gt;10.84,AZ2925*24&lt;14.5)=TRUE,"×","OK")))))</f>
        <v/>
      </c>
    </row>
    <row r="2926" spans="2:60">
      <c r="B2926" s="365"/>
      <c r="C2926" s="366"/>
      <c r="D2926" s="367"/>
      <c r="E2926" s="368"/>
      <c r="F2926" s="367"/>
      <c r="G2926" s="366"/>
      <c r="H2926" s="369"/>
      <c r="I2926" s="369"/>
      <c r="J2926" s="369"/>
      <c r="K2926" s="369"/>
      <c r="L2926" s="369"/>
      <c r="M2926" s="369"/>
      <c r="N2926" s="369"/>
      <c r="O2926" s="369"/>
      <c r="P2926" s="369"/>
      <c r="Q2926" s="369"/>
      <c r="R2926" s="369"/>
      <c r="S2926" s="369"/>
      <c r="T2926" s="369"/>
      <c r="U2926" s="369"/>
      <c r="V2926" s="369"/>
      <c r="W2926" s="369"/>
      <c r="X2926" s="369"/>
      <c r="Y2926" s="369"/>
      <c r="Z2926" s="369"/>
      <c r="AA2926" s="369"/>
      <c r="AB2926" s="369"/>
      <c r="AC2926" s="369"/>
      <c r="AD2926" s="369"/>
      <c r="AE2926" s="370"/>
      <c r="AF2926" s="370"/>
      <c r="AG2926" s="370"/>
      <c r="AH2926" s="370"/>
      <c r="AI2926" s="370"/>
      <c r="AJ2926" s="370"/>
      <c r="AK2926" s="370"/>
      <c r="AL2926" s="370"/>
      <c r="AM2926" s="370"/>
      <c r="AN2926" s="370"/>
      <c r="AO2926" s="369"/>
      <c r="AP2926" s="369"/>
      <c r="AQ2926" s="369"/>
      <c r="AR2926" s="369"/>
      <c r="AS2926" s="369"/>
      <c r="AT2926" s="369"/>
      <c r="AU2926" s="369"/>
      <c r="AW2926" s="363"/>
      <c r="AX2926" s="363"/>
      <c r="AY2926" s="363"/>
      <c r="AZ2926" s="363"/>
      <c r="BA2926" s="363"/>
      <c r="BD2926" s="369" t="str">
        <f>IF(W2926="","",IF(F2926="休日",AW2926,IF(F2926="法休",AW2926,VLOOKUP(F2926,カレンダマスタ!$Q$56:$R$69,2,FALSE))))</f>
        <v/>
      </c>
      <c r="BG2926" s="369"/>
      <c r="BH2926" s="369"/>
    </row>
    <row r="2927" spans="2:60">
      <c r="B2927" s="362"/>
      <c r="C2927" s="371"/>
      <c r="D2927" s="372"/>
      <c r="E2927" s="373"/>
      <c r="F2927" s="372"/>
      <c r="G2927" s="371"/>
      <c r="H2927" s="374"/>
      <c r="I2927" s="374"/>
      <c r="J2927" s="374"/>
      <c r="K2927" s="374"/>
      <c r="L2927" s="374"/>
      <c r="M2927" s="374"/>
      <c r="N2927" s="374"/>
      <c r="O2927" s="374"/>
      <c r="P2927" s="374"/>
      <c r="Q2927" s="374"/>
      <c r="R2927" s="374"/>
      <c r="S2927" s="374"/>
      <c r="T2927" s="374"/>
      <c r="U2927" s="374"/>
      <c r="V2927" s="374"/>
      <c r="W2927" s="374"/>
      <c r="X2927" s="374"/>
      <c r="Y2927" s="374"/>
      <c r="Z2927" s="374"/>
      <c r="AA2927" s="374"/>
      <c r="AB2927" s="374"/>
      <c r="AC2927" s="374"/>
      <c r="AD2927" s="374"/>
      <c r="AE2927" s="375"/>
      <c r="AF2927" s="375"/>
      <c r="AG2927" s="375"/>
      <c r="AH2927" s="375"/>
      <c r="AI2927" s="375"/>
      <c r="AJ2927" s="375"/>
      <c r="AK2927" s="375"/>
      <c r="AL2927" s="375"/>
      <c r="AM2927" s="375"/>
      <c r="AN2927" s="375"/>
      <c r="AO2927" s="374"/>
      <c r="AP2927" s="374"/>
      <c r="AQ2927" s="374"/>
      <c r="AR2927" s="374"/>
      <c r="AS2927" s="374"/>
      <c r="AT2927" s="374"/>
      <c r="AU2927" s="374"/>
      <c r="AW2927" s="363"/>
      <c r="AX2927" s="363"/>
      <c r="AY2927" s="363"/>
      <c r="AZ2927" s="363"/>
      <c r="BA2927" s="363"/>
      <c r="BD2927" s="374" t="str">
        <f>IF(W2927="","",IF(F2927="休日",AW2927,IF(F2927="法休",AW2927,VLOOKUP(F2927,カレンダマスタ!$Q$56:$R$69,2,FALSE))))</f>
        <v/>
      </c>
      <c r="BG2927" s="374"/>
      <c r="BH2927" s="374"/>
    </row>
    <row r="2928" spans="2:60">
      <c r="B2928" s="362"/>
      <c r="C2928" s="371"/>
      <c r="D2928" s="372"/>
      <c r="E2928" s="373"/>
      <c r="F2928" s="372"/>
      <c r="G2928" s="371"/>
      <c r="H2928" s="374"/>
      <c r="I2928" s="374"/>
      <c r="J2928" s="374"/>
      <c r="K2928" s="374"/>
      <c r="L2928" s="374"/>
      <c r="M2928" s="374"/>
      <c r="N2928" s="374"/>
      <c r="O2928" s="374"/>
      <c r="P2928" s="374"/>
      <c r="Q2928" s="374"/>
      <c r="R2928" s="374"/>
      <c r="S2928" s="374"/>
      <c r="T2928" s="374"/>
      <c r="U2928" s="374"/>
      <c r="V2928" s="374"/>
      <c r="W2928" s="374"/>
      <c r="X2928" s="374"/>
      <c r="Y2928" s="374"/>
      <c r="Z2928" s="374"/>
      <c r="AA2928" s="374"/>
      <c r="AB2928" s="374"/>
      <c r="AC2928" s="374"/>
      <c r="AD2928" s="374"/>
      <c r="AE2928" s="375"/>
      <c r="AF2928" s="375"/>
      <c r="AG2928" s="375"/>
      <c r="AH2928" s="375"/>
      <c r="AI2928" s="375"/>
      <c r="AJ2928" s="375"/>
      <c r="AK2928" s="375"/>
      <c r="AL2928" s="375"/>
      <c r="AM2928" s="375"/>
      <c r="AN2928" s="375"/>
      <c r="AO2928" s="374"/>
      <c r="AP2928" s="374"/>
      <c r="AQ2928" s="374"/>
      <c r="AR2928" s="374"/>
      <c r="AS2928" s="374"/>
      <c r="AT2928" s="374"/>
      <c r="AU2928" s="374"/>
      <c r="AW2928" s="363"/>
      <c r="AX2928" s="363"/>
      <c r="AY2928" s="363"/>
      <c r="AZ2928" s="363"/>
      <c r="BA2928" s="363"/>
      <c r="BD2928" s="374" t="str">
        <f>IF(W2928="","",IF(F2928="休日",AW2928,IF(F2928="法休",AW2928,VLOOKUP(F2928,カレンダマスタ!$Q$56:$R$69,2,FALSE))))</f>
        <v/>
      </c>
      <c r="BG2928" s="374"/>
      <c r="BH2928" s="374"/>
    </row>
    <row r="2929" spans="2:60">
      <c r="B2929" s="362"/>
      <c r="C2929" s="371"/>
      <c r="D2929" s="372"/>
      <c r="E2929" s="373"/>
      <c r="F2929" s="372"/>
      <c r="G2929" s="371"/>
      <c r="H2929" s="374"/>
      <c r="I2929" s="374"/>
      <c r="J2929" s="374"/>
      <c r="K2929" s="374"/>
      <c r="L2929" s="374"/>
      <c r="M2929" s="374"/>
      <c r="N2929" s="374"/>
      <c r="O2929" s="374"/>
      <c r="P2929" s="374"/>
      <c r="Q2929" s="374"/>
      <c r="R2929" s="374"/>
      <c r="S2929" s="374"/>
      <c r="T2929" s="374"/>
      <c r="U2929" s="374"/>
      <c r="V2929" s="374"/>
      <c r="W2929" s="374"/>
      <c r="X2929" s="374"/>
      <c r="Y2929" s="374"/>
      <c r="Z2929" s="374"/>
      <c r="AA2929" s="374"/>
      <c r="AB2929" s="374"/>
      <c r="AC2929" s="374"/>
      <c r="AD2929" s="374"/>
      <c r="AE2929" s="375"/>
      <c r="AF2929" s="375"/>
      <c r="AG2929" s="375"/>
      <c r="AH2929" s="375"/>
      <c r="AI2929" s="375"/>
      <c r="AJ2929" s="375"/>
      <c r="AK2929" s="375"/>
      <c r="AL2929" s="375"/>
      <c r="AM2929" s="375"/>
      <c r="AN2929" s="375"/>
      <c r="AO2929" s="374"/>
      <c r="AP2929" s="374"/>
      <c r="AQ2929" s="374"/>
      <c r="AR2929" s="374"/>
      <c r="AS2929" s="374"/>
      <c r="AT2929" s="374"/>
      <c r="AU2929" s="374"/>
      <c r="AW2929" s="363"/>
      <c r="AX2929" s="363"/>
      <c r="AY2929" s="363"/>
      <c r="AZ2929" s="363"/>
      <c r="BA2929" s="363"/>
      <c r="BD2929" s="374" t="str">
        <f>IF(W2929="","",IF(F2929="休日",AW2929,IF(F2929="法休",AW2929,VLOOKUP(F2929,カレンダマスタ!$Q$56:$R$69,2,FALSE))))</f>
        <v/>
      </c>
      <c r="BG2929" s="374"/>
      <c r="BH2929" s="374"/>
    </row>
    <row r="2930" spans="2:60">
      <c r="B2930" s="362"/>
      <c r="C2930" s="371"/>
      <c r="D2930" s="372"/>
      <c r="E2930" s="373"/>
      <c r="F2930" s="372"/>
      <c r="G2930" s="371"/>
      <c r="H2930" s="374"/>
      <c r="I2930" s="374"/>
      <c r="J2930" s="374"/>
      <c r="K2930" s="374"/>
      <c r="L2930" s="374"/>
      <c r="M2930" s="374"/>
      <c r="N2930" s="374"/>
      <c r="O2930" s="374"/>
      <c r="P2930" s="374"/>
      <c r="Q2930" s="374"/>
      <c r="R2930" s="374"/>
      <c r="S2930" s="374"/>
      <c r="T2930" s="374"/>
      <c r="U2930" s="374"/>
      <c r="V2930" s="374"/>
      <c r="W2930" s="374"/>
      <c r="X2930" s="374"/>
      <c r="Y2930" s="374"/>
      <c r="Z2930" s="374"/>
      <c r="AA2930" s="374"/>
      <c r="AB2930" s="374"/>
      <c r="AC2930" s="374"/>
      <c r="AD2930" s="374"/>
      <c r="AE2930" s="375"/>
      <c r="AF2930" s="375"/>
      <c r="AG2930" s="375"/>
      <c r="AH2930" s="375"/>
      <c r="AI2930" s="375"/>
      <c r="AJ2930" s="375"/>
      <c r="AK2930" s="375"/>
      <c r="AL2930" s="375"/>
      <c r="AM2930" s="375"/>
      <c r="AN2930" s="375"/>
      <c r="AO2930" s="374"/>
      <c r="AP2930" s="374"/>
      <c r="AQ2930" s="374"/>
      <c r="AR2930" s="374"/>
      <c r="AS2930" s="374"/>
      <c r="AT2930" s="374"/>
      <c r="AU2930" s="374"/>
      <c r="AW2930" s="363"/>
      <c r="AX2930" s="363"/>
      <c r="AY2930" s="363"/>
      <c r="AZ2930" s="363"/>
      <c r="BA2930" s="363"/>
      <c r="BD2930" s="374" t="str">
        <f>IF(W2930="","",IF(F2930="休日",AW2930,IF(F2930="法休",AW2930,VLOOKUP(F2930,カレンダマスタ!$Q$56:$R$69,2,FALSE))))</f>
        <v/>
      </c>
      <c r="BG2930" s="374"/>
      <c r="BH2930" s="374"/>
    </row>
    <row r="2931" spans="2:60">
      <c r="B2931" s="362"/>
      <c r="C2931" s="371"/>
      <c r="D2931" s="372"/>
      <c r="E2931" s="373"/>
      <c r="F2931" s="372"/>
      <c r="G2931" s="371"/>
      <c r="H2931" s="374"/>
      <c r="I2931" s="374"/>
      <c r="J2931" s="374"/>
      <c r="K2931" s="374"/>
      <c r="L2931" s="374"/>
      <c r="M2931" s="374"/>
      <c r="N2931" s="374"/>
      <c r="O2931" s="374"/>
      <c r="P2931" s="374"/>
      <c r="Q2931" s="374"/>
      <c r="R2931" s="374"/>
      <c r="S2931" s="374"/>
      <c r="T2931" s="374"/>
      <c r="U2931" s="374"/>
      <c r="V2931" s="374"/>
      <c r="W2931" s="374"/>
      <c r="X2931" s="374"/>
      <c r="Y2931" s="374"/>
      <c r="Z2931" s="374"/>
      <c r="AA2931" s="374"/>
      <c r="AB2931" s="374"/>
      <c r="AC2931" s="374"/>
      <c r="AD2931" s="374"/>
      <c r="AE2931" s="375"/>
      <c r="AF2931" s="375"/>
      <c r="AG2931" s="375"/>
      <c r="AH2931" s="375"/>
      <c r="AI2931" s="375"/>
      <c r="AJ2931" s="375"/>
      <c r="AK2931" s="375"/>
      <c r="AL2931" s="375"/>
      <c r="AM2931" s="375"/>
      <c r="AN2931" s="375"/>
      <c r="AO2931" s="374"/>
      <c r="AP2931" s="374"/>
      <c r="AQ2931" s="374"/>
      <c r="AR2931" s="374"/>
      <c r="AS2931" s="374"/>
      <c r="AT2931" s="374"/>
      <c r="AU2931" s="374"/>
      <c r="AW2931" s="363"/>
      <c r="AX2931" s="363"/>
      <c r="AY2931" s="363"/>
      <c r="AZ2931" s="363"/>
      <c r="BA2931" s="363"/>
      <c r="BD2931" s="374" t="str">
        <f>IF(W2931="","",IF(F2931="休日",AW2931,IF(F2931="法休",AW2931,VLOOKUP(F2931,カレンダマスタ!$Q$56:$R$69,2,FALSE))))</f>
        <v/>
      </c>
      <c r="BG2931" s="374"/>
      <c r="BH2931" s="374"/>
    </row>
    <row r="2932" spans="2:60">
      <c r="B2932" s="362"/>
      <c r="C2932" s="371"/>
      <c r="D2932" s="372"/>
      <c r="E2932" s="373"/>
      <c r="F2932" s="372"/>
      <c r="G2932" s="371"/>
      <c r="H2932" s="374"/>
      <c r="I2932" s="374"/>
      <c r="J2932" s="374"/>
      <c r="K2932" s="374"/>
      <c r="L2932" s="374"/>
      <c r="M2932" s="374"/>
      <c r="N2932" s="374"/>
      <c r="O2932" s="374"/>
      <c r="P2932" s="374"/>
      <c r="Q2932" s="374"/>
      <c r="R2932" s="374"/>
      <c r="S2932" s="374"/>
      <c r="T2932" s="374"/>
      <c r="U2932" s="374"/>
      <c r="V2932" s="374"/>
      <c r="W2932" s="374"/>
      <c r="X2932" s="374"/>
      <c r="Y2932" s="374"/>
      <c r="Z2932" s="374"/>
      <c r="AA2932" s="374"/>
      <c r="AB2932" s="374"/>
      <c r="AC2932" s="374"/>
      <c r="AD2932" s="374"/>
      <c r="AE2932" s="375"/>
      <c r="AF2932" s="375"/>
      <c r="AG2932" s="375"/>
      <c r="AH2932" s="375"/>
      <c r="AI2932" s="375"/>
      <c r="AJ2932" s="375"/>
      <c r="AK2932" s="375"/>
      <c r="AL2932" s="375"/>
      <c r="AM2932" s="375"/>
      <c r="AN2932" s="375"/>
      <c r="AO2932" s="374"/>
      <c r="AP2932" s="374"/>
      <c r="AQ2932" s="374"/>
      <c r="AR2932" s="374"/>
      <c r="AS2932" s="374"/>
      <c r="AT2932" s="374"/>
      <c r="AU2932" s="374"/>
      <c r="AW2932" s="363"/>
      <c r="AX2932" s="363"/>
      <c r="AY2932" s="363"/>
      <c r="AZ2932" s="363"/>
      <c r="BA2932" s="363"/>
      <c r="BD2932" s="374" t="str">
        <f>IF(W2932="","",IF(F2932="休日",AW2932,IF(F2932="法休",AW2932,VLOOKUP(F2932,カレンダマスタ!$Q$56:$R$69,2,FALSE))))</f>
        <v/>
      </c>
      <c r="BG2932" s="374"/>
      <c r="BH2932" s="374"/>
    </row>
    <row r="2933" spans="2:60">
      <c r="B2933" s="362"/>
      <c r="C2933" s="371"/>
      <c r="D2933" s="372"/>
      <c r="E2933" s="373"/>
      <c r="F2933" s="372"/>
      <c r="G2933" s="371"/>
      <c r="H2933" s="374"/>
      <c r="I2933" s="374"/>
      <c r="J2933" s="374"/>
      <c r="K2933" s="374"/>
      <c r="L2933" s="374"/>
      <c r="M2933" s="374"/>
      <c r="N2933" s="374"/>
      <c r="O2933" s="374"/>
      <c r="P2933" s="374"/>
      <c r="Q2933" s="374"/>
      <c r="R2933" s="374"/>
      <c r="S2933" s="374"/>
      <c r="T2933" s="374"/>
      <c r="U2933" s="374"/>
      <c r="V2933" s="374"/>
      <c r="W2933" s="374"/>
      <c r="X2933" s="374"/>
      <c r="Y2933" s="374"/>
      <c r="Z2933" s="374"/>
      <c r="AA2933" s="374"/>
      <c r="AB2933" s="374"/>
      <c r="AC2933" s="374"/>
      <c r="AD2933" s="374"/>
      <c r="AE2933" s="375"/>
      <c r="AF2933" s="375"/>
      <c r="AG2933" s="375"/>
      <c r="AH2933" s="375"/>
      <c r="AI2933" s="375"/>
      <c r="AJ2933" s="375"/>
      <c r="AK2933" s="375"/>
      <c r="AL2933" s="375"/>
      <c r="AM2933" s="375"/>
      <c r="AN2933" s="375"/>
      <c r="AO2933" s="374"/>
      <c r="AP2933" s="374"/>
      <c r="AQ2933" s="374"/>
      <c r="AR2933" s="374"/>
      <c r="AS2933" s="374"/>
      <c r="AT2933" s="374"/>
      <c r="AU2933" s="374"/>
      <c r="AW2933" s="363"/>
      <c r="AX2933" s="363"/>
      <c r="AY2933" s="363"/>
      <c r="AZ2933" s="363"/>
      <c r="BA2933" s="363"/>
      <c r="BD2933" s="374" t="str">
        <f>IF(W2933="","",IF(F2933="休日",AW2933,IF(F2933="法休",AW2933,VLOOKUP(F2933,カレンダマスタ!$Q$56:$R$69,2,FALSE))))</f>
        <v/>
      </c>
      <c r="BG2933" s="374"/>
      <c r="BH2933" s="374"/>
    </row>
    <row r="2934" spans="2:60">
      <c r="B2934" s="362"/>
      <c r="C2934" s="371"/>
      <c r="D2934" s="372"/>
      <c r="E2934" s="373"/>
      <c r="F2934" s="372"/>
      <c r="G2934" s="371"/>
      <c r="H2934" s="374"/>
      <c r="I2934" s="374"/>
      <c r="J2934" s="374"/>
      <c r="K2934" s="374"/>
      <c r="L2934" s="374"/>
      <c r="M2934" s="374"/>
      <c r="N2934" s="374"/>
      <c r="O2934" s="374"/>
      <c r="P2934" s="374"/>
      <c r="Q2934" s="374"/>
      <c r="R2934" s="374"/>
      <c r="S2934" s="374"/>
      <c r="T2934" s="374"/>
      <c r="U2934" s="374"/>
      <c r="V2934" s="374"/>
      <c r="W2934" s="374"/>
      <c r="X2934" s="374"/>
      <c r="Y2934" s="374"/>
      <c r="Z2934" s="374"/>
      <c r="AA2934" s="374"/>
      <c r="AB2934" s="374"/>
      <c r="AC2934" s="374"/>
      <c r="AD2934" s="374"/>
      <c r="AE2934" s="375"/>
      <c r="AF2934" s="375"/>
      <c r="AG2934" s="375"/>
      <c r="AH2934" s="375"/>
      <c r="AI2934" s="375"/>
      <c r="AJ2934" s="375"/>
      <c r="AK2934" s="375"/>
      <c r="AL2934" s="375"/>
      <c r="AM2934" s="375"/>
      <c r="AN2934" s="375"/>
      <c r="AO2934" s="374"/>
      <c r="AP2934" s="374"/>
      <c r="AQ2934" s="374"/>
      <c r="AR2934" s="374"/>
      <c r="AS2934" s="374"/>
      <c r="AT2934" s="374"/>
      <c r="AU2934" s="374"/>
      <c r="AW2934" s="363"/>
      <c r="AX2934" s="363"/>
      <c r="AY2934" s="363"/>
      <c r="AZ2934" s="363"/>
      <c r="BA2934" s="363"/>
      <c r="BD2934" s="374" t="str">
        <f>IF(W2934="","",IF(F2934="休日",AW2934,IF(F2934="法休",AW2934,VLOOKUP(F2934,カレンダマスタ!$Q$56:$R$69,2,FALSE))))</f>
        <v/>
      </c>
      <c r="BG2934" s="374"/>
      <c r="BH2934" s="374"/>
    </row>
    <row r="2935" spans="2:60" ht="13.8" thickBot="1">
      <c r="B2935" s="376"/>
      <c r="C2935" s="377"/>
      <c r="D2935" s="378"/>
      <c r="E2935" s="379"/>
      <c r="F2935" s="378"/>
      <c r="G2935" s="377"/>
      <c r="H2935" s="380"/>
      <c r="I2935" s="380"/>
      <c r="J2935" s="380"/>
      <c r="K2935" s="380"/>
      <c r="L2935" s="380"/>
      <c r="M2935" s="380"/>
      <c r="N2935" s="380"/>
      <c r="O2935" s="380"/>
      <c r="P2935" s="380"/>
      <c r="Q2935" s="380"/>
      <c r="R2935" s="380"/>
      <c r="S2935" s="380"/>
      <c r="T2935" s="380"/>
      <c r="U2935" s="380"/>
      <c r="V2935" s="380"/>
      <c r="W2935" s="380"/>
      <c r="X2935" s="380"/>
      <c r="Y2935" s="380"/>
      <c r="Z2935" s="380"/>
      <c r="AA2935" s="380"/>
      <c r="AB2935" s="380"/>
      <c r="AC2935" s="380"/>
      <c r="AD2935" s="380"/>
      <c r="AE2935" s="381"/>
      <c r="AF2935" s="381"/>
      <c r="AG2935" s="381"/>
      <c r="AH2935" s="381"/>
      <c r="AI2935" s="381"/>
      <c r="AJ2935" s="381"/>
      <c r="AK2935" s="381"/>
      <c r="AL2935" s="381"/>
      <c r="AM2935" s="381"/>
      <c r="AN2935" s="381"/>
      <c r="AO2935" s="380"/>
      <c r="AP2935" s="380"/>
      <c r="AQ2935" s="380"/>
      <c r="AR2935" s="380"/>
      <c r="AS2935" s="380"/>
      <c r="AT2935" s="380"/>
      <c r="AU2935" s="380"/>
      <c r="AW2935" s="364"/>
      <c r="AX2935" s="364"/>
      <c r="AY2935" s="364"/>
      <c r="AZ2935" s="364"/>
      <c r="BA2935" s="364"/>
      <c r="BD2935" s="380" t="str">
        <f>IF(W2935="","",IF(F2935="休日",AW2935,IF(F2935="法休",AW2935,VLOOKUP(F2935,カレンダマスタ!$Q$56:$R$69,2,FALSE))))</f>
        <v/>
      </c>
      <c r="BG2935" s="380"/>
      <c r="BH2935" s="380"/>
    </row>
    <row r="2936" spans="2:60">
      <c r="B2936" s="176"/>
      <c r="C2936" s="382" t="str">
        <f>IF(STEP!C2936&lt;&gt;"",STEP!C2936,"")</f>
        <v/>
      </c>
      <c r="D2936" s="383" t="str">
        <f>IF(STEP!D2936&lt;&gt;"",STEP!D2936,"")</f>
        <v/>
      </c>
      <c r="E2936" s="384" t="str">
        <f>IF(STEP!E2936&lt;&gt;"",STEP!E2936,"")</f>
        <v/>
      </c>
      <c r="F2936" s="248"/>
      <c r="G2936" s="249"/>
      <c r="H2936" s="250"/>
      <c r="I2936" s="250"/>
      <c r="J2936" s="250"/>
      <c r="K2936" s="250"/>
      <c r="L2936" s="250"/>
      <c r="M2936" s="250"/>
      <c r="N2936" s="250"/>
      <c r="O2936" s="250"/>
      <c r="P2936" s="250"/>
      <c r="Q2936" s="250"/>
      <c r="R2936" s="250"/>
      <c r="S2936" s="250"/>
      <c r="T2936" s="250"/>
      <c r="U2936" s="250"/>
      <c r="V2936" s="250"/>
      <c r="W2936" s="250"/>
      <c r="X2936" s="250"/>
      <c r="Y2936" s="250"/>
      <c r="Z2936" s="250"/>
      <c r="AA2936" s="250"/>
      <c r="AB2936" s="250"/>
      <c r="AC2936" s="250"/>
      <c r="AD2936" s="250"/>
      <c r="AE2936" s="251"/>
      <c r="AF2936" s="251"/>
      <c r="AG2936" s="251"/>
      <c r="AH2936" s="251"/>
      <c r="AI2936" s="251"/>
      <c r="AJ2936" s="251"/>
      <c r="AK2936" s="251"/>
      <c r="AL2936" s="251"/>
      <c r="AM2936" s="251"/>
      <c r="AN2936" s="251"/>
      <c r="AO2936" s="250"/>
      <c r="AP2936" s="250"/>
      <c r="AQ2936" s="250"/>
      <c r="AR2936" s="250"/>
      <c r="AS2936" s="250"/>
      <c r="AT2936" s="250"/>
      <c r="AU2936" s="250"/>
      <c r="AW2936" s="282" t="str">
        <f t="shared" ref="AW2936:AW2970" si="356">IF(W2936&lt;&gt;"",IF(W2936&lt;&gt;"",CEILING(IF(J2936&lt;&gt;"",J2936,I2936),$AY$8),""),"")</f>
        <v/>
      </c>
      <c r="AX2936" s="282" t="str">
        <f t="shared" ref="AX2936:AX2970" si="357">IF(W2936&lt;&gt;"",IF(W2936&lt;&gt;"",IF(OR(K2936="早出",AND(BD2936&lt;AW2936,K2936&lt;&gt;"有償遅刻")),AW2936,BD2936),""),"")</f>
        <v/>
      </c>
      <c r="AY2936" s="282" t="str">
        <f t="shared" ref="AY2936:AY2970" si="358">IF(W2936&lt;&gt;"",FLOOR(IF(N2936&lt;&gt;"",N2936,M2936),$AY$8),"")</f>
        <v/>
      </c>
      <c r="AZ2936" s="282" t="str">
        <f t="shared" ref="AZ2936:AZ2970" si="359">IF(W2936&lt;&gt;"",IF(AY2936&lt;&gt;0,AY2936-AR2936,L2936-AR2936),"")</f>
        <v/>
      </c>
      <c r="BA2936" s="282" t="str">
        <f t="shared" ref="BA2936:BA2970" si="360">IF(W2936&lt;&gt;"",W2936,"")</f>
        <v/>
      </c>
      <c r="BD2936" s="250" t="str">
        <f>IF(W2936="","",IF(F2936="休日",AW2936,IF(F2936="法休",AW2936,VLOOKUP(F2936,カレンダマスタ!$Q$56:$R$69,2,FALSE))))</f>
        <v/>
      </c>
      <c r="BG2936" s="250">
        <f>STEP!AF2936</f>
        <v>0</v>
      </c>
      <c r="BH2936" s="250" t="str">
        <f>IF(AX2936="","",IF(P2936&lt;&gt;"","",IF(BG2936="CS","OK",IF(VLOOKUP(E2936,カレンダマスタ!$A$5:$D$381,4,FALSE)&gt;0,"",IF(OR(AX2936*24&gt;10.84,AZ2936*24&lt;14.5)=TRUE,"×","OK")))))</f>
        <v/>
      </c>
    </row>
    <row r="2937" spans="2:60">
      <c r="B2937" s="111"/>
      <c r="C2937" s="385" t="str">
        <f>IF(STEP!C2937&lt;&gt;"",STEP!C2937,"")</f>
        <v/>
      </c>
      <c r="D2937" s="386" t="str">
        <f>IF(STEP!D2937&lt;&gt;"",STEP!D2937,"")</f>
        <v/>
      </c>
      <c r="E2937" s="387" t="str">
        <f>IF(STEP!E2937&lt;&gt;"",STEP!E2937,"")</f>
        <v/>
      </c>
      <c r="F2937" s="253"/>
      <c r="G2937" s="252"/>
      <c r="H2937" s="254"/>
      <c r="I2937" s="254"/>
      <c r="J2937" s="254"/>
      <c r="K2937" s="254"/>
      <c r="L2937" s="254"/>
      <c r="M2937" s="254"/>
      <c r="N2937" s="254"/>
      <c r="O2937" s="254"/>
      <c r="P2937" s="254"/>
      <c r="Q2937" s="254"/>
      <c r="R2937" s="254"/>
      <c r="S2937" s="254"/>
      <c r="T2937" s="254"/>
      <c r="U2937" s="254"/>
      <c r="V2937" s="254"/>
      <c r="W2937" s="254"/>
      <c r="X2937" s="254"/>
      <c r="Y2937" s="254"/>
      <c r="Z2937" s="254"/>
      <c r="AA2937" s="254"/>
      <c r="AB2937" s="254"/>
      <c r="AC2937" s="254"/>
      <c r="AD2937" s="254"/>
      <c r="AE2937" s="255"/>
      <c r="AF2937" s="255"/>
      <c r="AG2937" s="255"/>
      <c r="AH2937" s="255"/>
      <c r="AI2937" s="255"/>
      <c r="AJ2937" s="255"/>
      <c r="AK2937" s="255"/>
      <c r="AL2937" s="255"/>
      <c r="AM2937" s="255"/>
      <c r="AN2937" s="255"/>
      <c r="AO2937" s="254"/>
      <c r="AP2937" s="254"/>
      <c r="AQ2937" s="254"/>
      <c r="AR2937" s="254"/>
      <c r="AS2937" s="254"/>
      <c r="AT2937" s="254"/>
      <c r="AU2937" s="254"/>
      <c r="AW2937" s="283" t="str">
        <f t="shared" si="356"/>
        <v/>
      </c>
      <c r="AX2937" s="283" t="str">
        <f t="shared" si="357"/>
        <v/>
      </c>
      <c r="AY2937" s="283" t="str">
        <f t="shared" si="358"/>
        <v/>
      </c>
      <c r="AZ2937" s="283" t="str">
        <f t="shared" si="359"/>
        <v/>
      </c>
      <c r="BA2937" s="283" t="str">
        <f t="shared" si="360"/>
        <v/>
      </c>
      <c r="BD2937" s="254" t="str">
        <f>IF(W2937="","",IF(F2937="休日",AW2937,IF(F2937="法休",AW2937,VLOOKUP(F2937,カレンダマスタ!$Q$56:$R$69,2,FALSE))))</f>
        <v/>
      </c>
      <c r="BG2937" s="254">
        <f t="shared" si="355"/>
        <v>0</v>
      </c>
      <c r="BH2937" s="254" t="str">
        <f>IF(AX2937="","",IF(P2937&lt;&gt;"","",IF(BG2937="CS","OK",IF(VLOOKUP(E2937,カレンダマスタ!$A$5:$D$381,4,FALSE)&gt;0,"",IF(OR(AX2937*24&gt;10.84,AZ2937*24&lt;14.5)=TRUE,"×","OK")))))</f>
        <v/>
      </c>
    </row>
    <row r="2938" spans="2:60">
      <c r="B2938" s="111"/>
      <c r="C2938" s="385" t="str">
        <f>IF(STEP!C2938&lt;&gt;"",STEP!C2938,"")</f>
        <v/>
      </c>
      <c r="D2938" s="386" t="str">
        <f>IF(STEP!D2938&lt;&gt;"",STEP!D2938,"")</f>
        <v/>
      </c>
      <c r="E2938" s="387" t="str">
        <f>IF(STEP!E2938&lt;&gt;"",STEP!E2938,"")</f>
        <v/>
      </c>
      <c r="F2938" s="253"/>
      <c r="G2938" s="252"/>
      <c r="H2938" s="254"/>
      <c r="I2938" s="254"/>
      <c r="J2938" s="254"/>
      <c r="K2938" s="254"/>
      <c r="L2938" s="254"/>
      <c r="M2938" s="254"/>
      <c r="N2938" s="254"/>
      <c r="O2938" s="254"/>
      <c r="P2938" s="254"/>
      <c r="Q2938" s="254"/>
      <c r="R2938" s="254"/>
      <c r="S2938" s="254"/>
      <c r="T2938" s="254"/>
      <c r="U2938" s="254"/>
      <c r="V2938" s="254"/>
      <c r="W2938" s="254"/>
      <c r="X2938" s="254"/>
      <c r="Y2938" s="254"/>
      <c r="Z2938" s="254"/>
      <c r="AA2938" s="254"/>
      <c r="AB2938" s="254"/>
      <c r="AC2938" s="254"/>
      <c r="AD2938" s="254"/>
      <c r="AE2938" s="255"/>
      <c r="AF2938" s="255"/>
      <c r="AG2938" s="255"/>
      <c r="AH2938" s="255"/>
      <c r="AI2938" s="255"/>
      <c r="AJ2938" s="255"/>
      <c r="AK2938" s="255"/>
      <c r="AL2938" s="255"/>
      <c r="AM2938" s="255"/>
      <c r="AN2938" s="255"/>
      <c r="AO2938" s="254"/>
      <c r="AP2938" s="254"/>
      <c r="AQ2938" s="254"/>
      <c r="AR2938" s="254"/>
      <c r="AS2938" s="254"/>
      <c r="AT2938" s="254"/>
      <c r="AU2938" s="254"/>
      <c r="AW2938" s="283" t="str">
        <f t="shared" si="356"/>
        <v/>
      </c>
      <c r="AX2938" s="283" t="str">
        <f t="shared" si="357"/>
        <v/>
      </c>
      <c r="AY2938" s="283" t="str">
        <f t="shared" si="358"/>
        <v/>
      </c>
      <c r="AZ2938" s="283" t="str">
        <f t="shared" si="359"/>
        <v/>
      </c>
      <c r="BA2938" s="283" t="str">
        <f t="shared" si="360"/>
        <v/>
      </c>
      <c r="BD2938" s="254" t="str">
        <f>IF(W2938="","",IF(F2938="休日",AW2938,IF(F2938="法休",AW2938,VLOOKUP(F2938,カレンダマスタ!$Q$56:$R$69,2,FALSE))))</f>
        <v/>
      </c>
      <c r="BG2938" s="254">
        <f t="shared" si="355"/>
        <v>0</v>
      </c>
      <c r="BH2938" s="254" t="str">
        <f>IF(AX2938="","",IF(P2938&lt;&gt;"","",IF(BG2938="CS","OK",IF(VLOOKUP(E2938,カレンダマスタ!$A$5:$D$381,4,FALSE)&gt;0,"",IF(OR(AX2938*24&gt;10.84,AZ2938*24&lt;14.5)=TRUE,"×","OK")))))</f>
        <v/>
      </c>
    </row>
    <row r="2939" spans="2:60">
      <c r="B2939" s="111"/>
      <c r="C2939" s="385" t="str">
        <f>IF(STEP!C2939&lt;&gt;"",STEP!C2939,"")</f>
        <v/>
      </c>
      <c r="D2939" s="386" t="str">
        <f>IF(STEP!D2939&lt;&gt;"",STEP!D2939,"")</f>
        <v/>
      </c>
      <c r="E2939" s="387" t="str">
        <f>IF(STEP!E2939&lt;&gt;"",STEP!E2939,"")</f>
        <v/>
      </c>
      <c r="F2939" s="256"/>
      <c r="G2939" s="257"/>
      <c r="H2939" s="254"/>
      <c r="I2939" s="254"/>
      <c r="J2939" s="254"/>
      <c r="K2939" s="254"/>
      <c r="L2939" s="254"/>
      <c r="M2939" s="254"/>
      <c r="N2939" s="254"/>
      <c r="O2939" s="254"/>
      <c r="P2939" s="254"/>
      <c r="Q2939" s="254"/>
      <c r="R2939" s="254"/>
      <c r="S2939" s="254"/>
      <c r="T2939" s="254"/>
      <c r="U2939" s="254"/>
      <c r="V2939" s="254"/>
      <c r="W2939" s="254"/>
      <c r="X2939" s="254"/>
      <c r="Y2939" s="254"/>
      <c r="Z2939" s="254"/>
      <c r="AA2939" s="254"/>
      <c r="AB2939" s="254"/>
      <c r="AC2939" s="254"/>
      <c r="AD2939" s="254"/>
      <c r="AE2939" s="255"/>
      <c r="AF2939" s="255"/>
      <c r="AG2939" s="255"/>
      <c r="AH2939" s="255"/>
      <c r="AI2939" s="255"/>
      <c r="AJ2939" s="255"/>
      <c r="AK2939" s="255"/>
      <c r="AL2939" s="255"/>
      <c r="AM2939" s="255"/>
      <c r="AN2939" s="255"/>
      <c r="AO2939" s="254"/>
      <c r="AP2939" s="254"/>
      <c r="AQ2939" s="254"/>
      <c r="AR2939" s="254"/>
      <c r="AS2939" s="254"/>
      <c r="AT2939" s="254"/>
      <c r="AU2939" s="254"/>
      <c r="AW2939" s="283" t="str">
        <f t="shared" si="356"/>
        <v/>
      </c>
      <c r="AX2939" s="283" t="str">
        <f t="shared" si="357"/>
        <v/>
      </c>
      <c r="AY2939" s="283" t="str">
        <f t="shared" si="358"/>
        <v/>
      </c>
      <c r="AZ2939" s="283" t="str">
        <f t="shared" si="359"/>
        <v/>
      </c>
      <c r="BA2939" s="283" t="str">
        <f t="shared" si="360"/>
        <v/>
      </c>
      <c r="BD2939" s="254" t="str">
        <f>IF(W2939="","",IF(F2939="休日",AW2939,IF(F2939="法休",AW2939,VLOOKUP(F2939,カレンダマスタ!$Q$56:$R$69,2,FALSE))))</f>
        <v/>
      </c>
      <c r="BG2939" s="254">
        <f t="shared" si="355"/>
        <v>0</v>
      </c>
      <c r="BH2939" s="254" t="str">
        <f>IF(AX2939="","",IF(P2939&lt;&gt;"","",IF(BG2939="CS","OK",IF(VLOOKUP(E2939,カレンダマスタ!$A$5:$D$381,4,FALSE)&gt;0,"",IF(OR(AX2939*24&gt;10.84,AZ2939*24&lt;14.5)=TRUE,"×","OK")))))</f>
        <v/>
      </c>
    </row>
    <row r="2940" spans="2:60">
      <c r="B2940" s="111"/>
      <c r="C2940" s="385" t="str">
        <f>IF(STEP!C2940&lt;&gt;"",STEP!C2940,"")</f>
        <v/>
      </c>
      <c r="D2940" s="386" t="str">
        <f>IF(STEP!D2940&lt;&gt;"",STEP!D2940,"")</f>
        <v/>
      </c>
      <c r="E2940" s="387" t="str">
        <f>IF(STEP!E2940&lt;&gt;"",STEP!E2940,"")</f>
        <v/>
      </c>
      <c r="F2940" s="256"/>
      <c r="G2940" s="257"/>
      <c r="H2940" s="254"/>
      <c r="I2940" s="254"/>
      <c r="J2940" s="254"/>
      <c r="K2940" s="254"/>
      <c r="L2940" s="254"/>
      <c r="M2940" s="254"/>
      <c r="N2940" s="254"/>
      <c r="O2940" s="254"/>
      <c r="P2940" s="254"/>
      <c r="Q2940" s="254"/>
      <c r="R2940" s="254"/>
      <c r="S2940" s="254"/>
      <c r="T2940" s="254"/>
      <c r="U2940" s="254"/>
      <c r="V2940" s="254"/>
      <c r="W2940" s="254"/>
      <c r="X2940" s="254"/>
      <c r="Y2940" s="254"/>
      <c r="Z2940" s="254"/>
      <c r="AA2940" s="254"/>
      <c r="AB2940" s="254"/>
      <c r="AC2940" s="254"/>
      <c r="AD2940" s="254"/>
      <c r="AE2940" s="255"/>
      <c r="AF2940" s="255"/>
      <c r="AG2940" s="255"/>
      <c r="AH2940" s="255"/>
      <c r="AI2940" s="255"/>
      <c r="AJ2940" s="255"/>
      <c r="AK2940" s="255"/>
      <c r="AL2940" s="255"/>
      <c r="AM2940" s="255"/>
      <c r="AN2940" s="255"/>
      <c r="AO2940" s="254"/>
      <c r="AP2940" s="254"/>
      <c r="AQ2940" s="254"/>
      <c r="AR2940" s="254"/>
      <c r="AS2940" s="254"/>
      <c r="AT2940" s="254"/>
      <c r="AU2940" s="254"/>
      <c r="AW2940" s="283" t="str">
        <f t="shared" si="356"/>
        <v/>
      </c>
      <c r="AX2940" s="283" t="str">
        <f t="shared" si="357"/>
        <v/>
      </c>
      <c r="AY2940" s="283" t="str">
        <f t="shared" si="358"/>
        <v/>
      </c>
      <c r="AZ2940" s="283" t="str">
        <f t="shared" si="359"/>
        <v/>
      </c>
      <c r="BA2940" s="283" t="str">
        <f t="shared" si="360"/>
        <v/>
      </c>
      <c r="BD2940" s="254" t="str">
        <f>IF(W2940="","",IF(F2940="休日",AW2940,IF(F2940="法休",AW2940,VLOOKUP(F2940,カレンダマスタ!$Q$56:$R$69,2,FALSE))))</f>
        <v/>
      </c>
      <c r="BG2940" s="254">
        <f t="shared" si="355"/>
        <v>0</v>
      </c>
      <c r="BH2940" s="254" t="str">
        <f>IF(AX2940="","",IF(P2940&lt;&gt;"","",IF(BG2940="CS","OK",IF(VLOOKUP(E2940,カレンダマスタ!$A$5:$D$381,4,FALSE)&gt;0,"",IF(OR(AX2940*24&gt;10.84,AZ2940*24&lt;14.5)=TRUE,"×","OK")))))</f>
        <v/>
      </c>
    </row>
    <row r="2941" spans="2:60">
      <c r="B2941" s="111"/>
      <c r="C2941" s="385" t="str">
        <f>IF(STEP!C2941&lt;&gt;"",STEP!C2941,"")</f>
        <v/>
      </c>
      <c r="D2941" s="386" t="str">
        <f>IF(STEP!D2941&lt;&gt;"",STEP!D2941,"")</f>
        <v/>
      </c>
      <c r="E2941" s="387" t="str">
        <f>IF(STEP!E2941&lt;&gt;"",STEP!E2941,"")</f>
        <v/>
      </c>
      <c r="F2941" s="256"/>
      <c r="G2941" s="252"/>
      <c r="H2941" s="254"/>
      <c r="I2941" s="254"/>
      <c r="J2941" s="254"/>
      <c r="K2941" s="254"/>
      <c r="L2941" s="254"/>
      <c r="M2941" s="254"/>
      <c r="N2941" s="254"/>
      <c r="O2941" s="254"/>
      <c r="P2941" s="254"/>
      <c r="Q2941" s="254"/>
      <c r="R2941" s="254"/>
      <c r="S2941" s="254"/>
      <c r="T2941" s="254"/>
      <c r="U2941" s="254"/>
      <c r="V2941" s="254"/>
      <c r="W2941" s="254"/>
      <c r="X2941" s="254"/>
      <c r="Y2941" s="254"/>
      <c r="Z2941" s="254"/>
      <c r="AA2941" s="254"/>
      <c r="AB2941" s="254"/>
      <c r="AC2941" s="254"/>
      <c r="AD2941" s="254"/>
      <c r="AE2941" s="255"/>
      <c r="AF2941" s="255"/>
      <c r="AG2941" s="255"/>
      <c r="AH2941" s="255"/>
      <c r="AI2941" s="255"/>
      <c r="AJ2941" s="255"/>
      <c r="AK2941" s="255"/>
      <c r="AL2941" s="255"/>
      <c r="AM2941" s="255"/>
      <c r="AN2941" s="255"/>
      <c r="AO2941" s="254"/>
      <c r="AP2941" s="254"/>
      <c r="AQ2941" s="254"/>
      <c r="AR2941" s="254"/>
      <c r="AS2941" s="254"/>
      <c r="AT2941" s="254"/>
      <c r="AU2941" s="254"/>
      <c r="AW2941" s="283" t="str">
        <f t="shared" si="356"/>
        <v/>
      </c>
      <c r="AX2941" s="283" t="str">
        <f t="shared" si="357"/>
        <v/>
      </c>
      <c r="AY2941" s="283" t="str">
        <f t="shared" si="358"/>
        <v/>
      </c>
      <c r="AZ2941" s="283" t="str">
        <f t="shared" si="359"/>
        <v/>
      </c>
      <c r="BA2941" s="283" t="str">
        <f t="shared" si="360"/>
        <v/>
      </c>
      <c r="BD2941" s="254" t="str">
        <f>IF(W2941="","",IF(F2941="休日",AW2941,IF(F2941="法休",AW2941,VLOOKUP(F2941,カレンダマスタ!$Q$56:$R$69,2,FALSE))))</f>
        <v/>
      </c>
      <c r="BG2941" s="254">
        <f t="shared" si="355"/>
        <v>0</v>
      </c>
      <c r="BH2941" s="254" t="str">
        <f>IF(AX2941="","",IF(P2941&lt;&gt;"","",IF(BG2941="CS","OK",IF(VLOOKUP(E2941,カレンダマスタ!$A$5:$D$381,4,FALSE)&gt;0,"",IF(OR(AX2941*24&gt;10.84,AZ2941*24&lt;14.5)=TRUE,"×","OK")))))</f>
        <v/>
      </c>
    </row>
    <row r="2942" spans="2:60">
      <c r="B2942" s="111"/>
      <c r="C2942" s="388" t="str">
        <f>IF(STEP!C2942&lt;&gt;"",STEP!C2942,"")</f>
        <v/>
      </c>
      <c r="D2942" s="389" t="str">
        <f>IF(STEP!D2942&lt;&gt;"",STEP!D2942,"")</f>
        <v/>
      </c>
      <c r="E2942" s="390" t="str">
        <f>IF(STEP!E2942&lt;&gt;"",STEP!E2942,"")</f>
        <v/>
      </c>
      <c r="F2942" s="259"/>
      <c r="G2942" s="258"/>
      <c r="H2942" s="260"/>
      <c r="I2942" s="260"/>
      <c r="J2942" s="260"/>
      <c r="K2942" s="260"/>
      <c r="L2942" s="260"/>
      <c r="M2942" s="260"/>
      <c r="N2942" s="260"/>
      <c r="O2942" s="260"/>
      <c r="P2942" s="260"/>
      <c r="Q2942" s="260"/>
      <c r="R2942" s="260"/>
      <c r="S2942" s="260"/>
      <c r="T2942" s="260"/>
      <c r="U2942" s="260"/>
      <c r="V2942" s="260"/>
      <c r="W2942" s="260"/>
      <c r="X2942" s="260"/>
      <c r="Y2942" s="260"/>
      <c r="Z2942" s="260"/>
      <c r="AA2942" s="260"/>
      <c r="AB2942" s="260"/>
      <c r="AC2942" s="260"/>
      <c r="AD2942" s="260"/>
      <c r="AE2942" s="261"/>
      <c r="AF2942" s="261"/>
      <c r="AG2942" s="261"/>
      <c r="AH2942" s="261"/>
      <c r="AI2942" s="261"/>
      <c r="AJ2942" s="261"/>
      <c r="AK2942" s="261"/>
      <c r="AL2942" s="261"/>
      <c r="AM2942" s="261"/>
      <c r="AN2942" s="261"/>
      <c r="AO2942" s="260"/>
      <c r="AP2942" s="260"/>
      <c r="AQ2942" s="260"/>
      <c r="AR2942" s="260"/>
      <c r="AS2942" s="260"/>
      <c r="AT2942" s="260"/>
      <c r="AU2942" s="260"/>
      <c r="AW2942" s="284" t="str">
        <f t="shared" si="356"/>
        <v/>
      </c>
      <c r="AX2942" s="284" t="str">
        <f t="shared" si="357"/>
        <v/>
      </c>
      <c r="AY2942" s="284" t="str">
        <f t="shared" si="358"/>
        <v/>
      </c>
      <c r="AZ2942" s="284" t="str">
        <f t="shared" si="359"/>
        <v/>
      </c>
      <c r="BA2942" s="284" t="str">
        <f t="shared" si="360"/>
        <v/>
      </c>
      <c r="BD2942" s="260" t="str">
        <f>IF(W2942="","",IF(F2942="休日",AW2942,IF(F2942="法休",AW2942,VLOOKUP(F2942,カレンダマスタ!$Q$56:$R$69,2,FALSE))))</f>
        <v/>
      </c>
      <c r="BG2942" s="260">
        <f t="shared" si="355"/>
        <v>0</v>
      </c>
      <c r="BH2942" s="260" t="str">
        <f>IF(AX2942="","",IF(P2942&lt;&gt;"","",IF(BG2942="CS","OK",IF(VLOOKUP(E2942,カレンダマスタ!$A$5:$D$381,4,FALSE)&gt;0,"",IF(OR(AX2942*24&gt;10.84,AZ2942*24&lt;14.5)=TRUE,"×","OK")))))</f>
        <v/>
      </c>
    </row>
    <row r="2943" spans="2:60">
      <c r="B2943" s="111"/>
      <c r="C2943" s="391" t="str">
        <f>IF(STEP!C2943&lt;&gt;"",STEP!C2943,"")</f>
        <v/>
      </c>
      <c r="D2943" s="392" t="str">
        <f>IF(STEP!D2943&lt;&gt;"",STEP!D2943,"")</f>
        <v/>
      </c>
      <c r="E2943" s="393" t="str">
        <f>IF(STEP!E2943&lt;&gt;"",STEP!E2943,"")</f>
        <v/>
      </c>
      <c r="F2943" s="263"/>
      <c r="G2943" s="262"/>
      <c r="H2943" s="264"/>
      <c r="I2943" s="264"/>
      <c r="J2943" s="264"/>
      <c r="K2943" s="264"/>
      <c r="L2943" s="264"/>
      <c r="M2943" s="264"/>
      <c r="N2943" s="264"/>
      <c r="O2943" s="264"/>
      <c r="P2943" s="264"/>
      <c r="Q2943" s="264"/>
      <c r="R2943" s="264"/>
      <c r="S2943" s="264"/>
      <c r="T2943" s="264"/>
      <c r="U2943" s="264"/>
      <c r="V2943" s="264"/>
      <c r="W2943" s="264"/>
      <c r="X2943" s="264"/>
      <c r="Y2943" s="264"/>
      <c r="Z2943" s="264"/>
      <c r="AA2943" s="264"/>
      <c r="AB2943" s="264"/>
      <c r="AC2943" s="264"/>
      <c r="AD2943" s="264"/>
      <c r="AE2943" s="265"/>
      <c r="AF2943" s="265"/>
      <c r="AG2943" s="265"/>
      <c r="AH2943" s="265"/>
      <c r="AI2943" s="265"/>
      <c r="AJ2943" s="265"/>
      <c r="AK2943" s="265"/>
      <c r="AL2943" s="265"/>
      <c r="AM2943" s="265"/>
      <c r="AN2943" s="265"/>
      <c r="AO2943" s="264"/>
      <c r="AP2943" s="264"/>
      <c r="AQ2943" s="264"/>
      <c r="AR2943" s="264"/>
      <c r="AS2943" s="264"/>
      <c r="AT2943" s="264"/>
      <c r="AU2943" s="264"/>
      <c r="AW2943" s="285" t="str">
        <f t="shared" si="356"/>
        <v/>
      </c>
      <c r="AX2943" s="285" t="str">
        <f t="shared" si="357"/>
        <v/>
      </c>
      <c r="AY2943" s="285" t="str">
        <f t="shared" si="358"/>
        <v/>
      </c>
      <c r="AZ2943" s="285" t="str">
        <f t="shared" si="359"/>
        <v/>
      </c>
      <c r="BA2943" s="285" t="str">
        <f t="shared" si="360"/>
        <v/>
      </c>
      <c r="BD2943" s="264" t="str">
        <f>IF(W2943="","",IF(F2943="休日",AW2943,IF(F2943="法休",AW2943,VLOOKUP(F2943,カレンダマスタ!$Q$56:$R$69,2,FALSE))))</f>
        <v/>
      </c>
      <c r="BG2943" s="264">
        <f t="shared" si="355"/>
        <v>0</v>
      </c>
      <c r="BH2943" s="264" t="str">
        <f>IF(AX2943="","",IF(P2943&lt;&gt;"","",IF(BG2943="CS","OK",IF(VLOOKUP(E2943,カレンダマスタ!$A$5:$D$381,4,FALSE)&gt;0,"",IF(OR(AX2943*24&gt;10.84,AZ2943*24&lt;14.5)=TRUE,"×","OK")))))</f>
        <v/>
      </c>
    </row>
    <row r="2944" spans="2:60">
      <c r="B2944" s="111"/>
      <c r="C2944" s="385" t="str">
        <f>IF(STEP!C2944&lt;&gt;"",STEP!C2944,"")</f>
        <v/>
      </c>
      <c r="D2944" s="386" t="str">
        <f>IF(STEP!D2944&lt;&gt;"",STEP!D2944,"")</f>
        <v/>
      </c>
      <c r="E2944" s="387" t="str">
        <f>IF(STEP!E2944&lt;&gt;"",STEP!E2944,"")</f>
        <v/>
      </c>
      <c r="F2944" s="253"/>
      <c r="G2944" s="252"/>
      <c r="H2944" s="254"/>
      <c r="I2944" s="254"/>
      <c r="J2944" s="254"/>
      <c r="K2944" s="254"/>
      <c r="L2944" s="254"/>
      <c r="M2944" s="254"/>
      <c r="N2944" s="254"/>
      <c r="O2944" s="254"/>
      <c r="P2944" s="254"/>
      <c r="Q2944" s="254"/>
      <c r="R2944" s="254"/>
      <c r="S2944" s="254"/>
      <c r="T2944" s="254"/>
      <c r="U2944" s="254"/>
      <c r="V2944" s="254"/>
      <c r="W2944" s="254"/>
      <c r="X2944" s="254"/>
      <c r="Y2944" s="254"/>
      <c r="Z2944" s="254"/>
      <c r="AA2944" s="254"/>
      <c r="AB2944" s="254"/>
      <c r="AC2944" s="254"/>
      <c r="AD2944" s="254"/>
      <c r="AE2944" s="255"/>
      <c r="AF2944" s="255"/>
      <c r="AG2944" s="255"/>
      <c r="AH2944" s="255"/>
      <c r="AI2944" s="255"/>
      <c r="AJ2944" s="255"/>
      <c r="AK2944" s="255"/>
      <c r="AL2944" s="255"/>
      <c r="AM2944" s="255"/>
      <c r="AN2944" s="255"/>
      <c r="AO2944" s="254"/>
      <c r="AP2944" s="254"/>
      <c r="AQ2944" s="254"/>
      <c r="AR2944" s="254"/>
      <c r="AS2944" s="254"/>
      <c r="AT2944" s="254"/>
      <c r="AU2944" s="254"/>
      <c r="AW2944" s="283" t="str">
        <f t="shared" si="356"/>
        <v/>
      </c>
      <c r="AX2944" s="283" t="str">
        <f t="shared" si="357"/>
        <v/>
      </c>
      <c r="AY2944" s="283" t="str">
        <f t="shared" si="358"/>
        <v/>
      </c>
      <c r="AZ2944" s="283" t="str">
        <f t="shared" si="359"/>
        <v/>
      </c>
      <c r="BA2944" s="283" t="str">
        <f t="shared" si="360"/>
        <v/>
      </c>
      <c r="BD2944" s="254" t="str">
        <f>IF(W2944="","",IF(F2944="休日",AW2944,IF(F2944="法休",AW2944,VLOOKUP(F2944,カレンダマスタ!$Q$56:$R$69,2,FALSE))))</f>
        <v/>
      </c>
      <c r="BG2944" s="254">
        <f t="shared" si="355"/>
        <v>0</v>
      </c>
      <c r="BH2944" s="254" t="str">
        <f>IF(AX2944="","",IF(P2944&lt;&gt;"","",IF(BG2944="CS","OK",IF(VLOOKUP(E2944,カレンダマスタ!$A$5:$D$381,4,FALSE)&gt;0,"",IF(OR(AX2944*24&gt;10.84,AZ2944*24&lt;14.5)=TRUE,"×","OK")))))</f>
        <v/>
      </c>
    </row>
    <row r="2945" spans="2:60">
      <c r="B2945" s="111"/>
      <c r="C2945" s="385" t="str">
        <f>IF(STEP!C2945&lt;&gt;"",STEP!C2945,"")</f>
        <v/>
      </c>
      <c r="D2945" s="386" t="str">
        <f>IF(STEP!D2945&lt;&gt;"",STEP!D2945,"")</f>
        <v/>
      </c>
      <c r="E2945" s="387" t="str">
        <f>IF(STEP!E2945&lt;&gt;"",STEP!E2945,"")</f>
        <v/>
      </c>
      <c r="F2945" s="253"/>
      <c r="G2945" s="252"/>
      <c r="H2945" s="254"/>
      <c r="I2945" s="254"/>
      <c r="J2945" s="254"/>
      <c r="K2945" s="254"/>
      <c r="L2945" s="254"/>
      <c r="M2945" s="254"/>
      <c r="N2945" s="254"/>
      <c r="O2945" s="254"/>
      <c r="P2945" s="254"/>
      <c r="Q2945" s="254"/>
      <c r="R2945" s="254"/>
      <c r="S2945" s="254"/>
      <c r="T2945" s="254"/>
      <c r="U2945" s="254"/>
      <c r="V2945" s="254"/>
      <c r="W2945" s="254"/>
      <c r="X2945" s="254"/>
      <c r="Y2945" s="254"/>
      <c r="Z2945" s="254"/>
      <c r="AA2945" s="254"/>
      <c r="AB2945" s="254"/>
      <c r="AC2945" s="254"/>
      <c r="AD2945" s="254"/>
      <c r="AE2945" s="255"/>
      <c r="AF2945" s="255"/>
      <c r="AG2945" s="255"/>
      <c r="AH2945" s="255"/>
      <c r="AI2945" s="255"/>
      <c r="AJ2945" s="255"/>
      <c r="AK2945" s="255"/>
      <c r="AL2945" s="255"/>
      <c r="AM2945" s="255"/>
      <c r="AN2945" s="255"/>
      <c r="AO2945" s="254"/>
      <c r="AP2945" s="254"/>
      <c r="AQ2945" s="254"/>
      <c r="AR2945" s="254"/>
      <c r="AS2945" s="254"/>
      <c r="AT2945" s="254"/>
      <c r="AU2945" s="254"/>
      <c r="AW2945" s="283" t="str">
        <f t="shared" si="356"/>
        <v/>
      </c>
      <c r="AX2945" s="283" t="str">
        <f t="shared" si="357"/>
        <v/>
      </c>
      <c r="AY2945" s="283" t="str">
        <f t="shared" si="358"/>
        <v/>
      </c>
      <c r="AZ2945" s="283" t="str">
        <f t="shared" si="359"/>
        <v/>
      </c>
      <c r="BA2945" s="283" t="str">
        <f t="shared" si="360"/>
        <v/>
      </c>
      <c r="BD2945" s="254" t="str">
        <f>IF(W2945="","",IF(F2945="休日",AW2945,IF(F2945="法休",AW2945,VLOOKUP(F2945,カレンダマスタ!$Q$56:$R$69,2,FALSE))))</f>
        <v/>
      </c>
      <c r="BG2945" s="254">
        <f t="shared" si="355"/>
        <v>0</v>
      </c>
      <c r="BH2945" s="254" t="str">
        <f>IF(AX2945="","",IF(P2945&lt;&gt;"","",IF(BG2945="CS","OK",IF(VLOOKUP(E2945,カレンダマスタ!$A$5:$D$381,4,FALSE)&gt;0,"",IF(OR(AX2945*24&gt;10.84,AZ2945*24&lt;14.5)=TRUE,"×","OK")))))</f>
        <v/>
      </c>
    </row>
    <row r="2946" spans="2:60">
      <c r="B2946" s="111"/>
      <c r="C2946" s="385" t="str">
        <f>IF(STEP!C2946&lt;&gt;"",STEP!C2946,"")</f>
        <v/>
      </c>
      <c r="D2946" s="386" t="str">
        <f>IF(STEP!D2946&lt;&gt;"",STEP!D2946,"")</f>
        <v/>
      </c>
      <c r="E2946" s="387" t="str">
        <f>IF(STEP!E2946&lt;&gt;"",STEP!E2946,"")</f>
        <v/>
      </c>
      <c r="F2946" s="256"/>
      <c r="G2946" s="257"/>
      <c r="H2946" s="254"/>
      <c r="I2946" s="254"/>
      <c r="J2946" s="254"/>
      <c r="K2946" s="254"/>
      <c r="L2946" s="254"/>
      <c r="M2946" s="254"/>
      <c r="N2946" s="254"/>
      <c r="O2946" s="254"/>
      <c r="P2946" s="254"/>
      <c r="Q2946" s="254"/>
      <c r="R2946" s="254"/>
      <c r="S2946" s="254"/>
      <c r="T2946" s="254"/>
      <c r="U2946" s="254"/>
      <c r="V2946" s="254"/>
      <c r="W2946" s="254"/>
      <c r="X2946" s="254"/>
      <c r="Y2946" s="254"/>
      <c r="Z2946" s="254"/>
      <c r="AA2946" s="254"/>
      <c r="AB2946" s="254"/>
      <c r="AC2946" s="254"/>
      <c r="AD2946" s="254"/>
      <c r="AE2946" s="255"/>
      <c r="AF2946" s="255"/>
      <c r="AG2946" s="255"/>
      <c r="AH2946" s="255"/>
      <c r="AI2946" s="255"/>
      <c r="AJ2946" s="255"/>
      <c r="AK2946" s="255"/>
      <c r="AL2946" s="255"/>
      <c r="AM2946" s="255"/>
      <c r="AN2946" s="255"/>
      <c r="AO2946" s="254"/>
      <c r="AP2946" s="254"/>
      <c r="AQ2946" s="254"/>
      <c r="AR2946" s="254"/>
      <c r="AS2946" s="254"/>
      <c r="AT2946" s="254"/>
      <c r="AU2946" s="254"/>
      <c r="AW2946" s="283" t="str">
        <f t="shared" si="356"/>
        <v/>
      </c>
      <c r="AX2946" s="283" t="str">
        <f t="shared" si="357"/>
        <v/>
      </c>
      <c r="AY2946" s="283" t="str">
        <f t="shared" si="358"/>
        <v/>
      </c>
      <c r="AZ2946" s="283" t="str">
        <f t="shared" si="359"/>
        <v/>
      </c>
      <c r="BA2946" s="283" t="str">
        <f t="shared" si="360"/>
        <v/>
      </c>
      <c r="BD2946" s="254" t="str">
        <f>IF(W2946="","",IF(F2946="休日",AW2946,IF(F2946="法休",AW2946,VLOOKUP(F2946,カレンダマスタ!$Q$56:$R$69,2,FALSE))))</f>
        <v/>
      </c>
      <c r="BG2946" s="254">
        <f t="shared" si="355"/>
        <v>0</v>
      </c>
      <c r="BH2946" s="254" t="str">
        <f>IF(AX2946="","",IF(P2946&lt;&gt;"","",IF(BG2946="CS","OK",IF(VLOOKUP(E2946,カレンダマスタ!$A$5:$D$381,4,FALSE)&gt;0,"",IF(OR(AX2946*24&gt;10.84,AZ2946*24&lt;14.5)=TRUE,"×","OK")))))</f>
        <v/>
      </c>
    </row>
    <row r="2947" spans="2:60">
      <c r="B2947" s="111"/>
      <c r="C2947" s="385" t="str">
        <f>IF(STEP!C2947&lt;&gt;"",STEP!C2947,"")</f>
        <v/>
      </c>
      <c r="D2947" s="386" t="str">
        <f>IF(STEP!D2947&lt;&gt;"",STEP!D2947,"")</f>
        <v/>
      </c>
      <c r="E2947" s="387" t="str">
        <f>IF(STEP!E2947&lt;&gt;"",STEP!E2947,"")</f>
        <v/>
      </c>
      <c r="F2947" s="256"/>
      <c r="G2947" s="257"/>
      <c r="H2947" s="254"/>
      <c r="I2947" s="254"/>
      <c r="J2947" s="254"/>
      <c r="K2947" s="254"/>
      <c r="L2947" s="254"/>
      <c r="M2947" s="254"/>
      <c r="N2947" s="254"/>
      <c r="O2947" s="254"/>
      <c r="P2947" s="254"/>
      <c r="Q2947" s="254"/>
      <c r="R2947" s="254"/>
      <c r="S2947" s="254"/>
      <c r="T2947" s="254"/>
      <c r="U2947" s="254"/>
      <c r="V2947" s="254"/>
      <c r="W2947" s="254"/>
      <c r="X2947" s="254"/>
      <c r="Y2947" s="254"/>
      <c r="Z2947" s="254"/>
      <c r="AA2947" s="254"/>
      <c r="AB2947" s="254"/>
      <c r="AC2947" s="254"/>
      <c r="AD2947" s="254"/>
      <c r="AE2947" s="255"/>
      <c r="AF2947" s="255"/>
      <c r="AG2947" s="255"/>
      <c r="AH2947" s="255"/>
      <c r="AI2947" s="255"/>
      <c r="AJ2947" s="255"/>
      <c r="AK2947" s="255"/>
      <c r="AL2947" s="255"/>
      <c r="AM2947" s="255"/>
      <c r="AN2947" s="255"/>
      <c r="AO2947" s="254"/>
      <c r="AP2947" s="254"/>
      <c r="AQ2947" s="254"/>
      <c r="AR2947" s="254"/>
      <c r="AS2947" s="254"/>
      <c r="AT2947" s="254"/>
      <c r="AU2947" s="254"/>
      <c r="AW2947" s="283" t="str">
        <f t="shared" si="356"/>
        <v/>
      </c>
      <c r="AX2947" s="283" t="str">
        <f t="shared" si="357"/>
        <v/>
      </c>
      <c r="AY2947" s="283" t="str">
        <f t="shared" si="358"/>
        <v/>
      </c>
      <c r="AZ2947" s="283" t="str">
        <f t="shared" si="359"/>
        <v/>
      </c>
      <c r="BA2947" s="283" t="str">
        <f t="shared" si="360"/>
        <v/>
      </c>
      <c r="BD2947" s="254" t="str">
        <f>IF(W2947="","",IF(F2947="休日",AW2947,IF(F2947="法休",AW2947,VLOOKUP(F2947,カレンダマスタ!$Q$56:$R$69,2,FALSE))))</f>
        <v/>
      </c>
      <c r="BG2947" s="254">
        <f t="shared" si="355"/>
        <v>0</v>
      </c>
      <c r="BH2947" s="254" t="str">
        <f>IF(AX2947="","",IF(P2947&lt;&gt;"","",IF(BG2947="CS","OK",IF(VLOOKUP(E2947,カレンダマスタ!$A$5:$D$381,4,FALSE)&gt;0,"",IF(OR(AX2947*24&gt;10.84,AZ2947*24&lt;14.5)=TRUE,"×","OK")))))</f>
        <v/>
      </c>
    </row>
    <row r="2948" spans="2:60">
      <c r="B2948" s="111"/>
      <c r="C2948" s="385" t="str">
        <f>IF(STEP!C2948&lt;&gt;"",STEP!C2948,"")</f>
        <v/>
      </c>
      <c r="D2948" s="386" t="str">
        <f>IF(STEP!D2948&lt;&gt;"",STEP!D2948,"")</f>
        <v/>
      </c>
      <c r="E2948" s="387" t="str">
        <f>IF(STEP!E2948&lt;&gt;"",STEP!E2948,"")</f>
        <v/>
      </c>
      <c r="F2948" s="256"/>
      <c r="G2948" s="257"/>
      <c r="H2948" s="254"/>
      <c r="I2948" s="254"/>
      <c r="J2948" s="254"/>
      <c r="K2948" s="254"/>
      <c r="L2948" s="254"/>
      <c r="M2948" s="254"/>
      <c r="N2948" s="254"/>
      <c r="O2948" s="254"/>
      <c r="P2948" s="254"/>
      <c r="Q2948" s="254"/>
      <c r="R2948" s="254"/>
      <c r="S2948" s="254"/>
      <c r="T2948" s="254"/>
      <c r="U2948" s="254"/>
      <c r="V2948" s="254"/>
      <c r="W2948" s="254"/>
      <c r="X2948" s="254"/>
      <c r="Y2948" s="254"/>
      <c r="Z2948" s="254"/>
      <c r="AA2948" s="254"/>
      <c r="AB2948" s="254"/>
      <c r="AC2948" s="254"/>
      <c r="AD2948" s="254"/>
      <c r="AE2948" s="255"/>
      <c r="AF2948" s="255"/>
      <c r="AG2948" s="255"/>
      <c r="AH2948" s="255"/>
      <c r="AI2948" s="255"/>
      <c r="AJ2948" s="255"/>
      <c r="AK2948" s="255"/>
      <c r="AL2948" s="255"/>
      <c r="AM2948" s="255"/>
      <c r="AN2948" s="255"/>
      <c r="AO2948" s="254"/>
      <c r="AP2948" s="254"/>
      <c r="AQ2948" s="254"/>
      <c r="AR2948" s="254"/>
      <c r="AS2948" s="254"/>
      <c r="AT2948" s="254"/>
      <c r="AU2948" s="254"/>
      <c r="AW2948" s="283" t="str">
        <f t="shared" si="356"/>
        <v/>
      </c>
      <c r="AX2948" s="283" t="str">
        <f t="shared" si="357"/>
        <v/>
      </c>
      <c r="AY2948" s="283" t="str">
        <f t="shared" si="358"/>
        <v/>
      </c>
      <c r="AZ2948" s="283" t="str">
        <f t="shared" si="359"/>
        <v/>
      </c>
      <c r="BA2948" s="283" t="str">
        <f t="shared" si="360"/>
        <v/>
      </c>
      <c r="BD2948" s="254" t="str">
        <f>IF(W2948="","",IF(F2948="休日",AW2948,IF(F2948="法休",AW2948,VLOOKUP(F2948,カレンダマスタ!$Q$56:$R$69,2,FALSE))))</f>
        <v/>
      </c>
      <c r="BG2948" s="254">
        <f t="shared" si="355"/>
        <v>0</v>
      </c>
      <c r="BH2948" s="254" t="str">
        <f>IF(AX2948="","",IF(P2948&lt;&gt;"","",IF(BG2948="CS","OK",IF(VLOOKUP(E2948,カレンダマスタ!$A$5:$D$381,4,FALSE)&gt;0,"",IF(OR(AX2948*24&gt;10.84,AZ2948*24&lt;14.5)=TRUE,"×","OK")))))</f>
        <v/>
      </c>
    </row>
    <row r="2949" spans="2:60">
      <c r="B2949" s="111"/>
      <c r="C2949" s="388" t="str">
        <f>IF(STEP!C2949&lt;&gt;"",STEP!C2949,"")</f>
        <v/>
      </c>
      <c r="D2949" s="389" t="str">
        <f>IF(STEP!D2949&lt;&gt;"",STEP!D2949,"")</f>
        <v/>
      </c>
      <c r="E2949" s="390" t="str">
        <f>IF(STEP!E2949&lt;&gt;"",STEP!E2949,"")</f>
        <v/>
      </c>
      <c r="F2949" s="259"/>
      <c r="G2949" s="266"/>
      <c r="H2949" s="260"/>
      <c r="I2949" s="260"/>
      <c r="J2949" s="260"/>
      <c r="K2949" s="260"/>
      <c r="L2949" s="260"/>
      <c r="M2949" s="260"/>
      <c r="N2949" s="260"/>
      <c r="O2949" s="260"/>
      <c r="P2949" s="260"/>
      <c r="Q2949" s="260"/>
      <c r="R2949" s="260"/>
      <c r="S2949" s="260"/>
      <c r="T2949" s="260"/>
      <c r="U2949" s="260"/>
      <c r="V2949" s="260"/>
      <c r="W2949" s="260"/>
      <c r="X2949" s="260"/>
      <c r="Y2949" s="260"/>
      <c r="Z2949" s="260"/>
      <c r="AA2949" s="260"/>
      <c r="AB2949" s="260"/>
      <c r="AC2949" s="260"/>
      <c r="AD2949" s="260"/>
      <c r="AE2949" s="261"/>
      <c r="AF2949" s="261"/>
      <c r="AG2949" s="261"/>
      <c r="AH2949" s="261"/>
      <c r="AI2949" s="261"/>
      <c r="AJ2949" s="261"/>
      <c r="AK2949" s="261"/>
      <c r="AL2949" s="261"/>
      <c r="AM2949" s="261"/>
      <c r="AN2949" s="261"/>
      <c r="AO2949" s="260"/>
      <c r="AP2949" s="260"/>
      <c r="AQ2949" s="260"/>
      <c r="AR2949" s="260"/>
      <c r="AS2949" s="260"/>
      <c r="AT2949" s="260"/>
      <c r="AU2949" s="260"/>
      <c r="AW2949" s="284" t="str">
        <f t="shared" si="356"/>
        <v/>
      </c>
      <c r="AX2949" s="284" t="str">
        <f t="shared" si="357"/>
        <v/>
      </c>
      <c r="AY2949" s="284" t="str">
        <f t="shared" si="358"/>
        <v/>
      </c>
      <c r="AZ2949" s="284" t="str">
        <f t="shared" si="359"/>
        <v/>
      </c>
      <c r="BA2949" s="284" t="str">
        <f t="shared" si="360"/>
        <v/>
      </c>
      <c r="BD2949" s="260" t="str">
        <f>IF(W2949="","",IF(F2949="休日",AW2949,IF(F2949="法休",AW2949,VLOOKUP(F2949,カレンダマスタ!$Q$56:$R$69,2,FALSE))))</f>
        <v/>
      </c>
      <c r="BG2949" s="260">
        <f t="shared" si="355"/>
        <v>0</v>
      </c>
      <c r="BH2949" s="260" t="str">
        <f>IF(AX2949="","",IF(P2949&lt;&gt;"","",IF(BG2949="CS","OK",IF(VLOOKUP(E2949,カレンダマスタ!$A$5:$D$381,4,FALSE)&gt;0,"",IF(OR(AX2949*24&gt;10.84,AZ2949*24&lt;14.5)=TRUE,"×","OK")))))</f>
        <v/>
      </c>
    </row>
    <row r="2950" spans="2:60">
      <c r="B2950" s="111"/>
      <c r="C2950" s="391" t="str">
        <f>IF(STEP!C2950&lt;&gt;"",STEP!C2950,"")</f>
        <v/>
      </c>
      <c r="D2950" s="392" t="str">
        <f>IF(STEP!D2950&lt;&gt;"",STEP!D2950,"")</f>
        <v/>
      </c>
      <c r="E2950" s="393" t="str">
        <f>IF(STEP!E2950&lt;&gt;"",STEP!E2950,"")</f>
        <v/>
      </c>
      <c r="F2950" s="263"/>
      <c r="G2950" s="267"/>
      <c r="H2950" s="264"/>
      <c r="I2950" s="264"/>
      <c r="J2950" s="264"/>
      <c r="K2950" s="264"/>
      <c r="L2950" s="264"/>
      <c r="M2950" s="264"/>
      <c r="N2950" s="264"/>
      <c r="O2950" s="264"/>
      <c r="P2950" s="264"/>
      <c r="Q2950" s="264"/>
      <c r="R2950" s="264"/>
      <c r="S2950" s="264"/>
      <c r="T2950" s="264"/>
      <c r="U2950" s="264"/>
      <c r="V2950" s="264"/>
      <c r="W2950" s="264"/>
      <c r="X2950" s="264"/>
      <c r="Y2950" s="264"/>
      <c r="Z2950" s="264"/>
      <c r="AA2950" s="264"/>
      <c r="AB2950" s="264"/>
      <c r="AC2950" s="264"/>
      <c r="AD2950" s="264"/>
      <c r="AE2950" s="265"/>
      <c r="AF2950" s="265"/>
      <c r="AG2950" s="265"/>
      <c r="AH2950" s="265"/>
      <c r="AI2950" s="265"/>
      <c r="AJ2950" s="265"/>
      <c r="AK2950" s="265"/>
      <c r="AL2950" s="265"/>
      <c r="AM2950" s="265"/>
      <c r="AN2950" s="265"/>
      <c r="AO2950" s="264"/>
      <c r="AP2950" s="264"/>
      <c r="AQ2950" s="264"/>
      <c r="AR2950" s="264"/>
      <c r="AS2950" s="264"/>
      <c r="AT2950" s="264"/>
      <c r="AU2950" s="264"/>
      <c r="AW2950" s="285" t="str">
        <f t="shared" si="356"/>
        <v/>
      </c>
      <c r="AX2950" s="285" t="str">
        <f t="shared" si="357"/>
        <v/>
      </c>
      <c r="AY2950" s="285" t="str">
        <f t="shared" si="358"/>
        <v/>
      </c>
      <c r="AZ2950" s="285" t="str">
        <f t="shared" si="359"/>
        <v/>
      </c>
      <c r="BA2950" s="285" t="str">
        <f t="shared" si="360"/>
        <v/>
      </c>
      <c r="BD2950" s="264" t="str">
        <f>IF(W2950="","",IF(F2950="休日",AW2950,IF(F2950="法休",AW2950,VLOOKUP(F2950,カレンダマスタ!$Q$56:$R$69,2,FALSE))))</f>
        <v/>
      </c>
      <c r="BG2950" s="264">
        <f t="shared" si="355"/>
        <v>0</v>
      </c>
      <c r="BH2950" s="264" t="str">
        <f>IF(AX2950="","",IF(P2950&lt;&gt;"","",IF(BG2950="CS","OK",IF(VLOOKUP(E2950,カレンダマスタ!$A$5:$D$381,4,FALSE)&gt;0,"",IF(OR(AX2950*24&gt;10.84,AZ2950*24&lt;14.5)=TRUE,"×","OK")))))</f>
        <v/>
      </c>
    </row>
    <row r="2951" spans="2:60">
      <c r="B2951" s="111"/>
      <c r="C2951" s="385" t="str">
        <f>IF(STEP!C2951&lt;&gt;"",STEP!C2951,"")</f>
        <v/>
      </c>
      <c r="D2951" s="386" t="str">
        <f>IF(STEP!D2951&lt;&gt;"",STEP!D2951,"")</f>
        <v/>
      </c>
      <c r="E2951" s="387" t="str">
        <f>IF(STEP!E2951&lt;&gt;"",STEP!E2951,"")</f>
        <v/>
      </c>
      <c r="F2951" s="253"/>
      <c r="G2951" s="252"/>
      <c r="H2951" s="254"/>
      <c r="I2951" s="254"/>
      <c r="J2951" s="254"/>
      <c r="K2951" s="254"/>
      <c r="L2951" s="254"/>
      <c r="M2951" s="254"/>
      <c r="N2951" s="254"/>
      <c r="O2951" s="254"/>
      <c r="P2951" s="254"/>
      <c r="Q2951" s="254"/>
      <c r="R2951" s="254"/>
      <c r="S2951" s="254"/>
      <c r="T2951" s="254"/>
      <c r="U2951" s="254"/>
      <c r="V2951" s="254"/>
      <c r="W2951" s="254"/>
      <c r="X2951" s="254"/>
      <c r="Y2951" s="254"/>
      <c r="Z2951" s="254"/>
      <c r="AA2951" s="254"/>
      <c r="AB2951" s="254"/>
      <c r="AC2951" s="254"/>
      <c r="AD2951" s="254"/>
      <c r="AE2951" s="255"/>
      <c r="AF2951" s="255"/>
      <c r="AG2951" s="255"/>
      <c r="AH2951" s="255"/>
      <c r="AI2951" s="255"/>
      <c r="AJ2951" s="255"/>
      <c r="AK2951" s="255"/>
      <c r="AL2951" s="255"/>
      <c r="AM2951" s="255"/>
      <c r="AN2951" s="255"/>
      <c r="AO2951" s="254"/>
      <c r="AP2951" s="254"/>
      <c r="AQ2951" s="254"/>
      <c r="AR2951" s="254"/>
      <c r="AS2951" s="254"/>
      <c r="AT2951" s="254"/>
      <c r="AU2951" s="254"/>
      <c r="AW2951" s="283" t="str">
        <f t="shared" si="356"/>
        <v/>
      </c>
      <c r="AX2951" s="283" t="str">
        <f t="shared" si="357"/>
        <v/>
      </c>
      <c r="AY2951" s="283" t="str">
        <f t="shared" si="358"/>
        <v/>
      </c>
      <c r="AZ2951" s="283" t="str">
        <f t="shared" si="359"/>
        <v/>
      </c>
      <c r="BA2951" s="283" t="str">
        <f t="shared" si="360"/>
        <v/>
      </c>
      <c r="BD2951" s="254" t="str">
        <f>IF(W2951="","",IF(F2951="休日",AW2951,IF(F2951="法休",AW2951,VLOOKUP(F2951,カレンダマスタ!$Q$56:$R$69,2,FALSE))))</f>
        <v/>
      </c>
      <c r="BG2951" s="503">
        <f t="shared" si="355"/>
        <v>0</v>
      </c>
      <c r="BH2951" s="503" t="str">
        <f>IF(AX2951="","",IF(P2951&lt;&gt;"","",IF(BG2951="CS","OK",IF(VLOOKUP(E2951,カレンダマスタ!$A$5:$D$381,4,FALSE)&gt;0,"",IF(OR(AX2951*24&gt;10.84,AZ2951*24&lt;14.5)=TRUE,"×","OK")))))</f>
        <v/>
      </c>
    </row>
    <row r="2952" spans="2:60">
      <c r="B2952" s="111"/>
      <c r="C2952" s="385" t="str">
        <f>IF(STEP!C2952&lt;&gt;"",STEP!C2952,"")</f>
        <v/>
      </c>
      <c r="D2952" s="386" t="str">
        <f>IF(STEP!D2952&lt;&gt;"",STEP!D2952,"")</f>
        <v/>
      </c>
      <c r="E2952" s="387" t="str">
        <f>IF(STEP!E2952&lt;&gt;"",STEP!E2952,"")</f>
        <v/>
      </c>
      <c r="F2952" s="253"/>
      <c r="G2952" s="252"/>
      <c r="H2952" s="254"/>
      <c r="I2952" s="254"/>
      <c r="J2952" s="254"/>
      <c r="K2952" s="254"/>
      <c r="L2952" s="254"/>
      <c r="M2952" s="254"/>
      <c r="N2952" s="254"/>
      <c r="O2952" s="254"/>
      <c r="P2952" s="254"/>
      <c r="Q2952" s="254"/>
      <c r="R2952" s="254"/>
      <c r="S2952" s="254"/>
      <c r="T2952" s="254"/>
      <c r="U2952" s="254"/>
      <c r="V2952" s="254"/>
      <c r="W2952" s="254"/>
      <c r="X2952" s="254"/>
      <c r="Y2952" s="254"/>
      <c r="Z2952" s="254"/>
      <c r="AA2952" s="254"/>
      <c r="AB2952" s="254"/>
      <c r="AC2952" s="254"/>
      <c r="AD2952" s="254"/>
      <c r="AE2952" s="255"/>
      <c r="AF2952" s="255"/>
      <c r="AG2952" s="255"/>
      <c r="AH2952" s="255"/>
      <c r="AI2952" s="255"/>
      <c r="AJ2952" s="255"/>
      <c r="AK2952" s="255"/>
      <c r="AL2952" s="255"/>
      <c r="AM2952" s="255"/>
      <c r="AN2952" s="255"/>
      <c r="AO2952" s="254"/>
      <c r="AP2952" s="254"/>
      <c r="AQ2952" s="254"/>
      <c r="AR2952" s="254"/>
      <c r="AS2952" s="254"/>
      <c r="AT2952" s="254"/>
      <c r="AU2952" s="254"/>
      <c r="AW2952" s="283" t="str">
        <f t="shared" si="356"/>
        <v/>
      </c>
      <c r="AX2952" s="283" t="str">
        <f t="shared" si="357"/>
        <v/>
      </c>
      <c r="AY2952" s="283" t="str">
        <f t="shared" si="358"/>
        <v/>
      </c>
      <c r="AZ2952" s="283" t="str">
        <f t="shared" si="359"/>
        <v/>
      </c>
      <c r="BA2952" s="283" t="str">
        <f t="shared" si="360"/>
        <v/>
      </c>
      <c r="BD2952" s="254" t="str">
        <f>IF(W2952="","",IF(F2952="休日",AW2952,IF(F2952="法休",AW2952,VLOOKUP(F2952,カレンダマスタ!$Q$56:$R$69,2,FALSE))))</f>
        <v/>
      </c>
      <c r="BG2952" s="254">
        <f t="shared" si="355"/>
        <v>0</v>
      </c>
      <c r="BH2952" s="254" t="str">
        <f>IF(AX2952="","",IF(P2952&lt;&gt;"","",IF(BG2952="CS","OK",IF(VLOOKUP(E2952,カレンダマスタ!$A$5:$D$381,4,FALSE)&gt;0,"",IF(OR(AX2952*24&gt;10.84,AZ2952*24&lt;14.5)=TRUE,"×","OK")))))</f>
        <v/>
      </c>
    </row>
    <row r="2953" spans="2:60">
      <c r="B2953" s="111"/>
      <c r="C2953" s="385" t="str">
        <f>IF(STEP!C2953&lt;&gt;"",STEP!C2953,"")</f>
        <v/>
      </c>
      <c r="D2953" s="386" t="str">
        <f>IF(STEP!D2953&lt;&gt;"",STEP!D2953,"")</f>
        <v/>
      </c>
      <c r="E2953" s="387" t="str">
        <f>IF(STEP!E2953&lt;&gt;"",STEP!E2953,"")</f>
        <v/>
      </c>
      <c r="F2953" s="256"/>
      <c r="G2953" s="257"/>
      <c r="H2953" s="254"/>
      <c r="I2953" s="254"/>
      <c r="J2953" s="254"/>
      <c r="K2953" s="254"/>
      <c r="L2953" s="254"/>
      <c r="M2953" s="254"/>
      <c r="N2953" s="254"/>
      <c r="O2953" s="254"/>
      <c r="P2953" s="254"/>
      <c r="Q2953" s="254"/>
      <c r="R2953" s="254"/>
      <c r="S2953" s="254"/>
      <c r="T2953" s="254"/>
      <c r="U2953" s="254"/>
      <c r="V2953" s="254"/>
      <c r="W2953" s="254"/>
      <c r="X2953" s="254"/>
      <c r="Y2953" s="254"/>
      <c r="Z2953" s="254"/>
      <c r="AA2953" s="254"/>
      <c r="AB2953" s="254"/>
      <c r="AC2953" s="254"/>
      <c r="AD2953" s="254"/>
      <c r="AE2953" s="255"/>
      <c r="AF2953" s="255"/>
      <c r="AG2953" s="255"/>
      <c r="AH2953" s="255"/>
      <c r="AI2953" s="255"/>
      <c r="AJ2953" s="255"/>
      <c r="AK2953" s="255"/>
      <c r="AL2953" s="255"/>
      <c r="AM2953" s="255"/>
      <c r="AN2953" s="255"/>
      <c r="AO2953" s="254"/>
      <c r="AP2953" s="254"/>
      <c r="AQ2953" s="254"/>
      <c r="AR2953" s="254"/>
      <c r="AS2953" s="254"/>
      <c r="AT2953" s="254"/>
      <c r="AU2953" s="254"/>
      <c r="AW2953" s="283" t="str">
        <f t="shared" si="356"/>
        <v/>
      </c>
      <c r="AX2953" s="283" t="str">
        <f t="shared" si="357"/>
        <v/>
      </c>
      <c r="AY2953" s="283" t="str">
        <f t="shared" si="358"/>
        <v/>
      </c>
      <c r="AZ2953" s="283" t="str">
        <f t="shared" si="359"/>
        <v/>
      </c>
      <c r="BA2953" s="283" t="str">
        <f t="shared" si="360"/>
        <v/>
      </c>
      <c r="BD2953" s="254" t="str">
        <f>IF(W2953="","",IF(F2953="休日",AW2953,IF(F2953="法休",AW2953,VLOOKUP(F2953,カレンダマスタ!$Q$56:$R$69,2,FALSE))))</f>
        <v/>
      </c>
      <c r="BG2953" s="254">
        <f t="shared" si="355"/>
        <v>0</v>
      </c>
      <c r="BH2953" s="254" t="str">
        <f>IF(AX2953="","",IF(P2953&lt;&gt;"","",IF(BG2953="CS","OK",IF(VLOOKUP(E2953,カレンダマスタ!$A$5:$D$381,4,FALSE)&gt;0,"",IF(OR(AX2953*24&gt;10.84,AZ2953*24&lt;14.5)=TRUE,"×","OK")))))</f>
        <v/>
      </c>
    </row>
    <row r="2954" spans="2:60">
      <c r="B2954" s="111"/>
      <c r="C2954" s="385" t="str">
        <f>IF(STEP!C2954&lt;&gt;"",STEP!C2954,"")</f>
        <v/>
      </c>
      <c r="D2954" s="386" t="str">
        <f>IF(STEP!D2954&lt;&gt;"",STEP!D2954,"")</f>
        <v/>
      </c>
      <c r="E2954" s="387" t="str">
        <f>IF(STEP!E2954&lt;&gt;"",STEP!E2954,"")</f>
        <v/>
      </c>
      <c r="F2954" s="256"/>
      <c r="G2954" s="257"/>
      <c r="H2954" s="254"/>
      <c r="I2954" s="254"/>
      <c r="J2954" s="254"/>
      <c r="K2954" s="254"/>
      <c r="L2954" s="254"/>
      <c r="M2954" s="254"/>
      <c r="N2954" s="254"/>
      <c r="O2954" s="254"/>
      <c r="P2954" s="254"/>
      <c r="Q2954" s="254"/>
      <c r="R2954" s="254"/>
      <c r="S2954" s="254"/>
      <c r="T2954" s="254"/>
      <c r="U2954" s="254"/>
      <c r="V2954" s="254"/>
      <c r="W2954" s="254"/>
      <c r="X2954" s="254"/>
      <c r="Y2954" s="254"/>
      <c r="Z2954" s="254"/>
      <c r="AA2954" s="254"/>
      <c r="AB2954" s="254"/>
      <c r="AC2954" s="254"/>
      <c r="AD2954" s="254"/>
      <c r="AE2954" s="255"/>
      <c r="AF2954" s="255"/>
      <c r="AG2954" s="255"/>
      <c r="AH2954" s="255"/>
      <c r="AI2954" s="255"/>
      <c r="AJ2954" s="255"/>
      <c r="AK2954" s="255"/>
      <c r="AL2954" s="255"/>
      <c r="AM2954" s="255"/>
      <c r="AN2954" s="255"/>
      <c r="AO2954" s="254"/>
      <c r="AP2954" s="254"/>
      <c r="AQ2954" s="254"/>
      <c r="AR2954" s="254"/>
      <c r="AS2954" s="254"/>
      <c r="AT2954" s="254"/>
      <c r="AU2954" s="254"/>
      <c r="AW2954" s="283" t="str">
        <f t="shared" si="356"/>
        <v/>
      </c>
      <c r="AX2954" s="283" t="str">
        <f t="shared" si="357"/>
        <v/>
      </c>
      <c r="AY2954" s="283" t="str">
        <f t="shared" si="358"/>
        <v/>
      </c>
      <c r="AZ2954" s="283" t="str">
        <f t="shared" si="359"/>
        <v/>
      </c>
      <c r="BA2954" s="283" t="str">
        <f t="shared" si="360"/>
        <v/>
      </c>
      <c r="BD2954" s="254" t="str">
        <f>IF(W2954="","",IF(F2954="休日",AW2954,IF(F2954="法休",AW2954,VLOOKUP(F2954,カレンダマスタ!$Q$56:$R$69,2,FALSE))))</f>
        <v/>
      </c>
      <c r="BG2954" s="254">
        <f t="shared" si="355"/>
        <v>0</v>
      </c>
      <c r="BH2954" s="254" t="str">
        <f>IF(AX2954="","",IF(P2954&lt;&gt;"","",IF(BG2954="CS","OK",IF(VLOOKUP(E2954,カレンダマスタ!$A$5:$D$381,4,FALSE)&gt;0,"",IF(OR(AX2954*24&gt;10.84,AZ2954*24&lt;14.5)=TRUE,"×","OK")))))</f>
        <v/>
      </c>
    </row>
    <row r="2955" spans="2:60">
      <c r="B2955" s="111"/>
      <c r="C2955" s="385" t="str">
        <f>IF(STEP!C2955&lt;&gt;"",STEP!C2955,"")</f>
        <v/>
      </c>
      <c r="D2955" s="386" t="str">
        <f>IF(STEP!D2955&lt;&gt;"",STEP!D2955,"")</f>
        <v/>
      </c>
      <c r="E2955" s="387" t="str">
        <f>IF(STEP!E2955&lt;&gt;"",STEP!E2955,"")</f>
        <v/>
      </c>
      <c r="F2955" s="256"/>
      <c r="G2955" s="257"/>
      <c r="H2955" s="254"/>
      <c r="I2955" s="254"/>
      <c r="J2955" s="254"/>
      <c r="K2955" s="254"/>
      <c r="L2955" s="254"/>
      <c r="M2955" s="254"/>
      <c r="N2955" s="254"/>
      <c r="O2955" s="254"/>
      <c r="P2955" s="254"/>
      <c r="Q2955" s="254"/>
      <c r="R2955" s="254"/>
      <c r="S2955" s="254"/>
      <c r="T2955" s="254"/>
      <c r="U2955" s="254"/>
      <c r="V2955" s="254"/>
      <c r="W2955" s="254"/>
      <c r="X2955" s="254"/>
      <c r="Y2955" s="254"/>
      <c r="Z2955" s="254"/>
      <c r="AA2955" s="254"/>
      <c r="AB2955" s="254"/>
      <c r="AC2955" s="254"/>
      <c r="AD2955" s="254"/>
      <c r="AE2955" s="255"/>
      <c r="AF2955" s="255"/>
      <c r="AG2955" s="255"/>
      <c r="AH2955" s="255"/>
      <c r="AI2955" s="255"/>
      <c r="AJ2955" s="255"/>
      <c r="AK2955" s="255"/>
      <c r="AL2955" s="255"/>
      <c r="AM2955" s="255"/>
      <c r="AN2955" s="255"/>
      <c r="AO2955" s="254"/>
      <c r="AP2955" s="254"/>
      <c r="AQ2955" s="254"/>
      <c r="AR2955" s="254"/>
      <c r="AS2955" s="254"/>
      <c r="AT2955" s="254"/>
      <c r="AU2955" s="254"/>
      <c r="AW2955" s="283" t="str">
        <f t="shared" si="356"/>
        <v/>
      </c>
      <c r="AX2955" s="283" t="str">
        <f t="shared" si="357"/>
        <v/>
      </c>
      <c r="AY2955" s="283" t="str">
        <f t="shared" si="358"/>
        <v/>
      </c>
      <c r="AZ2955" s="283" t="str">
        <f t="shared" si="359"/>
        <v/>
      </c>
      <c r="BA2955" s="283" t="str">
        <f t="shared" si="360"/>
        <v/>
      </c>
      <c r="BD2955" s="254" t="str">
        <f>IF(W2955="","",IF(F2955="休日",AW2955,IF(F2955="法休",AW2955,VLOOKUP(F2955,カレンダマスタ!$Q$56:$R$69,2,FALSE))))</f>
        <v/>
      </c>
      <c r="BG2955" s="254">
        <f t="shared" si="355"/>
        <v>0</v>
      </c>
      <c r="BH2955" s="254" t="str">
        <f>IF(AX2955="","",IF(P2955&lt;&gt;"","",IF(BG2955="CS","OK",IF(VLOOKUP(E2955,カレンダマスタ!$A$5:$D$381,4,FALSE)&gt;0,"",IF(OR(AX2955*24&gt;10.84,AZ2955*24&lt;14.5)=TRUE,"×","OK")))))</f>
        <v/>
      </c>
    </row>
    <row r="2956" spans="2:60">
      <c r="B2956" s="111"/>
      <c r="C2956" s="388" t="str">
        <f>IF(STEP!C2956&lt;&gt;"",STEP!C2956,"")</f>
        <v/>
      </c>
      <c r="D2956" s="389" t="str">
        <f>IF(STEP!D2956&lt;&gt;"",STEP!D2956,"")</f>
        <v/>
      </c>
      <c r="E2956" s="390" t="str">
        <f>IF(STEP!E2956&lt;&gt;"",STEP!E2956,"")</f>
        <v/>
      </c>
      <c r="F2956" s="259"/>
      <c r="G2956" s="266"/>
      <c r="H2956" s="260"/>
      <c r="I2956" s="260"/>
      <c r="J2956" s="260"/>
      <c r="K2956" s="260"/>
      <c r="L2956" s="260"/>
      <c r="M2956" s="260"/>
      <c r="N2956" s="260"/>
      <c r="O2956" s="260"/>
      <c r="P2956" s="260"/>
      <c r="Q2956" s="260"/>
      <c r="R2956" s="260"/>
      <c r="S2956" s="260"/>
      <c r="T2956" s="260"/>
      <c r="U2956" s="260"/>
      <c r="V2956" s="260"/>
      <c r="W2956" s="260"/>
      <c r="X2956" s="260"/>
      <c r="Y2956" s="260"/>
      <c r="Z2956" s="260"/>
      <c r="AA2956" s="260"/>
      <c r="AB2956" s="260"/>
      <c r="AC2956" s="260"/>
      <c r="AD2956" s="260"/>
      <c r="AE2956" s="261"/>
      <c r="AF2956" s="261"/>
      <c r="AG2956" s="261"/>
      <c r="AH2956" s="261"/>
      <c r="AI2956" s="261"/>
      <c r="AJ2956" s="261"/>
      <c r="AK2956" s="261"/>
      <c r="AL2956" s="261"/>
      <c r="AM2956" s="261"/>
      <c r="AN2956" s="261"/>
      <c r="AO2956" s="260"/>
      <c r="AP2956" s="260"/>
      <c r="AQ2956" s="260"/>
      <c r="AR2956" s="260"/>
      <c r="AS2956" s="260"/>
      <c r="AT2956" s="260"/>
      <c r="AU2956" s="260"/>
      <c r="AW2956" s="284" t="str">
        <f t="shared" si="356"/>
        <v/>
      </c>
      <c r="AX2956" s="284" t="str">
        <f t="shared" si="357"/>
        <v/>
      </c>
      <c r="AY2956" s="284" t="str">
        <f t="shared" si="358"/>
        <v/>
      </c>
      <c r="AZ2956" s="284" t="str">
        <f t="shared" si="359"/>
        <v/>
      </c>
      <c r="BA2956" s="284" t="str">
        <f t="shared" si="360"/>
        <v/>
      </c>
      <c r="BD2956" s="260" t="str">
        <f>IF(W2956="","",IF(F2956="休日",AW2956,IF(F2956="法休",AW2956,VLOOKUP(F2956,カレンダマスタ!$Q$56:$R$69,2,FALSE))))</f>
        <v/>
      </c>
      <c r="BG2956" s="260">
        <f t="shared" si="355"/>
        <v>0</v>
      </c>
      <c r="BH2956" s="260" t="str">
        <f>IF(AX2956="","",IF(P2956&lt;&gt;"","",IF(BG2956="CS","OK",IF(VLOOKUP(E2956,カレンダマスタ!$A$5:$D$381,4,FALSE)&gt;0,"",IF(OR(AX2956*24&gt;10.84,AZ2956*24&lt;14.5)=TRUE,"×","OK")))))</f>
        <v/>
      </c>
    </row>
    <row r="2957" spans="2:60">
      <c r="B2957" s="111"/>
      <c r="C2957" s="391" t="str">
        <f>IF(STEP!C2957&lt;&gt;"",STEP!C2957,"")</f>
        <v/>
      </c>
      <c r="D2957" s="392" t="str">
        <f>IF(STEP!D2957&lt;&gt;"",STEP!D2957,"")</f>
        <v/>
      </c>
      <c r="E2957" s="393" t="str">
        <f>IF(STEP!E2957&lt;&gt;"",STEP!E2957,"")</f>
        <v/>
      </c>
      <c r="F2957" s="263"/>
      <c r="G2957" s="267"/>
      <c r="H2957" s="264"/>
      <c r="I2957" s="264"/>
      <c r="J2957" s="264"/>
      <c r="K2957" s="264"/>
      <c r="L2957" s="264"/>
      <c r="M2957" s="264"/>
      <c r="N2957" s="264"/>
      <c r="O2957" s="264"/>
      <c r="P2957" s="264"/>
      <c r="Q2957" s="264"/>
      <c r="R2957" s="264"/>
      <c r="S2957" s="264"/>
      <c r="T2957" s="264"/>
      <c r="U2957" s="264"/>
      <c r="V2957" s="264"/>
      <c r="W2957" s="264"/>
      <c r="X2957" s="264"/>
      <c r="Y2957" s="264"/>
      <c r="Z2957" s="264"/>
      <c r="AA2957" s="264"/>
      <c r="AB2957" s="264"/>
      <c r="AC2957" s="264"/>
      <c r="AD2957" s="264"/>
      <c r="AE2957" s="265"/>
      <c r="AF2957" s="265"/>
      <c r="AG2957" s="265"/>
      <c r="AH2957" s="265"/>
      <c r="AI2957" s="265"/>
      <c r="AJ2957" s="265"/>
      <c r="AK2957" s="265"/>
      <c r="AL2957" s="265"/>
      <c r="AM2957" s="265"/>
      <c r="AN2957" s="265"/>
      <c r="AO2957" s="264"/>
      <c r="AP2957" s="264"/>
      <c r="AQ2957" s="264"/>
      <c r="AR2957" s="264"/>
      <c r="AS2957" s="264"/>
      <c r="AT2957" s="264"/>
      <c r="AU2957" s="264"/>
      <c r="AW2957" s="285" t="str">
        <f t="shared" si="356"/>
        <v/>
      </c>
      <c r="AX2957" s="285" t="str">
        <f t="shared" si="357"/>
        <v/>
      </c>
      <c r="AY2957" s="285" t="str">
        <f t="shared" si="358"/>
        <v/>
      </c>
      <c r="AZ2957" s="285" t="str">
        <f t="shared" si="359"/>
        <v/>
      </c>
      <c r="BA2957" s="285" t="str">
        <f t="shared" si="360"/>
        <v/>
      </c>
      <c r="BD2957" s="264" t="str">
        <f>IF(W2957="","",IF(F2957="休日",AW2957,IF(F2957="法休",AW2957,VLOOKUP(F2957,カレンダマスタ!$Q$56:$R$69,2,FALSE))))</f>
        <v/>
      </c>
      <c r="BG2957" s="264">
        <f t="shared" si="355"/>
        <v>0</v>
      </c>
      <c r="BH2957" s="264" t="str">
        <f>IF(AX2957="","",IF(P2957&lt;&gt;"","",IF(BG2957="CS","OK",IF(VLOOKUP(E2957,カレンダマスタ!$A$5:$D$381,4,FALSE)&gt;0,"",IF(OR(AX2957*24&gt;10.84,AZ2957*24&lt;14.5)=TRUE,"×","OK")))))</f>
        <v/>
      </c>
    </row>
    <row r="2958" spans="2:60">
      <c r="B2958" s="111"/>
      <c r="C2958" s="385" t="str">
        <f>IF(STEP!C2958&lt;&gt;"",STEP!C2958,"")</f>
        <v/>
      </c>
      <c r="D2958" s="386" t="str">
        <f>IF(STEP!D2958&lt;&gt;"",STEP!D2958,"")</f>
        <v/>
      </c>
      <c r="E2958" s="387" t="str">
        <f>IF(STEP!E2958&lt;&gt;"",STEP!E2958,"")</f>
        <v/>
      </c>
      <c r="F2958" s="253"/>
      <c r="G2958" s="252"/>
      <c r="H2958" s="254"/>
      <c r="I2958" s="254"/>
      <c r="J2958" s="254"/>
      <c r="K2958" s="254"/>
      <c r="L2958" s="254"/>
      <c r="M2958" s="254"/>
      <c r="N2958" s="254"/>
      <c r="O2958" s="254"/>
      <c r="P2958" s="254"/>
      <c r="Q2958" s="254"/>
      <c r="R2958" s="254"/>
      <c r="S2958" s="254"/>
      <c r="T2958" s="254"/>
      <c r="U2958" s="254"/>
      <c r="V2958" s="254"/>
      <c r="W2958" s="254"/>
      <c r="X2958" s="254"/>
      <c r="Y2958" s="254"/>
      <c r="Z2958" s="254"/>
      <c r="AA2958" s="254"/>
      <c r="AB2958" s="254"/>
      <c r="AC2958" s="254"/>
      <c r="AD2958" s="254"/>
      <c r="AE2958" s="255"/>
      <c r="AF2958" s="255"/>
      <c r="AG2958" s="255"/>
      <c r="AH2958" s="255"/>
      <c r="AI2958" s="255"/>
      <c r="AJ2958" s="255"/>
      <c r="AK2958" s="255"/>
      <c r="AL2958" s="255"/>
      <c r="AM2958" s="255"/>
      <c r="AN2958" s="255"/>
      <c r="AO2958" s="254"/>
      <c r="AP2958" s="254"/>
      <c r="AQ2958" s="254"/>
      <c r="AR2958" s="254"/>
      <c r="AS2958" s="254"/>
      <c r="AT2958" s="254"/>
      <c r="AU2958" s="254"/>
      <c r="AW2958" s="283" t="str">
        <f t="shared" si="356"/>
        <v/>
      </c>
      <c r="AX2958" s="283" t="str">
        <f t="shared" si="357"/>
        <v/>
      </c>
      <c r="AY2958" s="283" t="str">
        <f t="shared" si="358"/>
        <v/>
      </c>
      <c r="AZ2958" s="283" t="str">
        <f t="shared" si="359"/>
        <v/>
      </c>
      <c r="BA2958" s="283" t="str">
        <f t="shared" si="360"/>
        <v/>
      </c>
      <c r="BD2958" s="254" t="str">
        <f>IF(W2958="","",IF(F2958="休日",AW2958,IF(F2958="法休",AW2958,VLOOKUP(F2958,カレンダマスタ!$Q$56:$R$69,2,FALSE))))</f>
        <v/>
      </c>
      <c r="BG2958" s="503">
        <f t="shared" si="355"/>
        <v>0</v>
      </c>
      <c r="BH2958" s="503" t="str">
        <f>IF(AX2958="","",IF(P2958&lt;&gt;"","",IF(BG2958="CS","OK",IF(VLOOKUP(E2958,カレンダマスタ!$A$5:$D$381,4,FALSE)&gt;0,"",IF(OR(AX2958*24&gt;10.84,AZ2958*24&lt;14.5)=TRUE,"×","OK")))))</f>
        <v/>
      </c>
    </row>
    <row r="2959" spans="2:60">
      <c r="B2959" s="111"/>
      <c r="C2959" s="385" t="str">
        <f>IF(STEP!C2959&lt;&gt;"",STEP!C2959,"")</f>
        <v/>
      </c>
      <c r="D2959" s="386" t="str">
        <f>IF(STEP!D2959&lt;&gt;"",STEP!D2959,"")</f>
        <v/>
      </c>
      <c r="E2959" s="387" t="str">
        <f>IF(STEP!E2959&lt;&gt;"",STEP!E2959,"")</f>
        <v/>
      </c>
      <c r="F2959" s="253"/>
      <c r="G2959" s="252"/>
      <c r="H2959" s="254"/>
      <c r="I2959" s="254"/>
      <c r="J2959" s="254"/>
      <c r="K2959" s="254"/>
      <c r="L2959" s="254"/>
      <c r="M2959" s="254"/>
      <c r="N2959" s="254"/>
      <c r="O2959" s="254"/>
      <c r="P2959" s="254"/>
      <c r="Q2959" s="254"/>
      <c r="R2959" s="254"/>
      <c r="S2959" s="254"/>
      <c r="T2959" s="254"/>
      <c r="U2959" s="254"/>
      <c r="V2959" s="254"/>
      <c r="W2959" s="254"/>
      <c r="X2959" s="254"/>
      <c r="Y2959" s="254"/>
      <c r="Z2959" s="254"/>
      <c r="AA2959" s="254"/>
      <c r="AB2959" s="254"/>
      <c r="AC2959" s="254"/>
      <c r="AD2959" s="254"/>
      <c r="AE2959" s="255"/>
      <c r="AF2959" s="255"/>
      <c r="AG2959" s="255"/>
      <c r="AH2959" s="255"/>
      <c r="AI2959" s="255"/>
      <c r="AJ2959" s="255"/>
      <c r="AK2959" s="255"/>
      <c r="AL2959" s="255"/>
      <c r="AM2959" s="255"/>
      <c r="AN2959" s="255"/>
      <c r="AO2959" s="254"/>
      <c r="AP2959" s="254"/>
      <c r="AQ2959" s="254"/>
      <c r="AR2959" s="254"/>
      <c r="AS2959" s="254"/>
      <c r="AT2959" s="254"/>
      <c r="AU2959" s="254"/>
      <c r="AW2959" s="283" t="str">
        <f t="shared" si="356"/>
        <v/>
      </c>
      <c r="AX2959" s="283" t="str">
        <f t="shared" si="357"/>
        <v/>
      </c>
      <c r="AY2959" s="283" t="str">
        <f t="shared" si="358"/>
        <v/>
      </c>
      <c r="AZ2959" s="283" t="str">
        <f t="shared" si="359"/>
        <v/>
      </c>
      <c r="BA2959" s="283" t="str">
        <f t="shared" si="360"/>
        <v/>
      </c>
      <c r="BD2959" s="254" t="str">
        <f>IF(W2959="","",IF(F2959="休日",AW2959,IF(F2959="法休",AW2959,VLOOKUP(F2959,カレンダマスタ!$Q$56:$R$69,2,FALSE))))</f>
        <v/>
      </c>
      <c r="BG2959" s="254">
        <f t="shared" si="355"/>
        <v>0</v>
      </c>
      <c r="BH2959" s="254" t="str">
        <f>IF(AX2959="","",IF(P2959&lt;&gt;"","",IF(BG2959="CS","OK",IF(VLOOKUP(E2959,カレンダマスタ!$A$5:$D$381,4,FALSE)&gt;0,"",IF(OR(AX2959*24&gt;10.84,AZ2959*24&lt;14.5)=TRUE,"×","OK")))))</f>
        <v/>
      </c>
    </row>
    <row r="2960" spans="2:60">
      <c r="B2960" s="111"/>
      <c r="C2960" s="385" t="str">
        <f>IF(STEP!C2960&lt;&gt;"",STEP!C2960,"")</f>
        <v/>
      </c>
      <c r="D2960" s="386" t="str">
        <f>IF(STEP!D2960&lt;&gt;"",STEP!D2960,"")</f>
        <v/>
      </c>
      <c r="E2960" s="387" t="str">
        <f>IF(STEP!E2960&lt;&gt;"",STEP!E2960,"")</f>
        <v/>
      </c>
      <c r="F2960" s="253"/>
      <c r="G2960" s="252"/>
      <c r="H2960" s="254"/>
      <c r="I2960" s="254"/>
      <c r="J2960" s="254"/>
      <c r="K2960" s="254"/>
      <c r="L2960" s="254"/>
      <c r="M2960" s="254"/>
      <c r="N2960" s="254"/>
      <c r="O2960" s="254"/>
      <c r="P2960" s="254"/>
      <c r="Q2960" s="254"/>
      <c r="R2960" s="254"/>
      <c r="S2960" s="254"/>
      <c r="T2960" s="254"/>
      <c r="U2960" s="254"/>
      <c r="V2960" s="254"/>
      <c r="W2960" s="254"/>
      <c r="X2960" s="254"/>
      <c r="Y2960" s="254"/>
      <c r="Z2960" s="254"/>
      <c r="AA2960" s="254"/>
      <c r="AB2960" s="254"/>
      <c r="AC2960" s="254"/>
      <c r="AD2960" s="254"/>
      <c r="AE2960" s="255"/>
      <c r="AF2960" s="255"/>
      <c r="AG2960" s="255"/>
      <c r="AH2960" s="255"/>
      <c r="AI2960" s="255"/>
      <c r="AJ2960" s="255"/>
      <c r="AK2960" s="255"/>
      <c r="AL2960" s="255"/>
      <c r="AM2960" s="255"/>
      <c r="AN2960" s="255"/>
      <c r="AO2960" s="254"/>
      <c r="AP2960" s="254"/>
      <c r="AQ2960" s="254"/>
      <c r="AR2960" s="254"/>
      <c r="AS2960" s="254"/>
      <c r="AT2960" s="254"/>
      <c r="AU2960" s="254"/>
      <c r="AW2960" s="283" t="str">
        <f t="shared" si="356"/>
        <v/>
      </c>
      <c r="AX2960" s="283" t="str">
        <f t="shared" si="357"/>
        <v/>
      </c>
      <c r="AY2960" s="283" t="str">
        <f t="shared" si="358"/>
        <v/>
      </c>
      <c r="AZ2960" s="283" t="str">
        <f t="shared" si="359"/>
        <v/>
      </c>
      <c r="BA2960" s="283" t="str">
        <f t="shared" si="360"/>
        <v/>
      </c>
      <c r="BD2960" s="254" t="str">
        <f>IF(W2960="","",IF(F2960="休日",AW2960,IF(F2960="法休",AW2960,VLOOKUP(F2960,カレンダマスタ!$Q$56:$R$69,2,FALSE))))</f>
        <v/>
      </c>
      <c r="BG2960" s="254">
        <f t="shared" si="355"/>
        <v>0</v>
      </c>
      <c r="BH2960" s="254" t="str">
        <f>IF(AX2960="","",IF(P2960&lt;&gt;"","",IF(BG2960="CS","OK",IF(VLOOKUP(E2960,カレンダマスタ!$A$5:$D$381,4,FALSE)&gt;0,"",IF(OR(AX2960*24&gt;10.84,AZ2960*24&lt;14.5)=TRUE,"×","OK")))))</f>
        <v/>
      </c>
    </row>
    <row r="2961" spans="2:60">
      <c r="B2961" s="111"/>
      <c r="C2961" s="385" t="str">
        <f>IF(STEP!C2961&lt;&gt;"",STEP!C2961,"")</f>
        <v/>
      </c>
      <c r="D2961" s="386" t="str">
        <f>IF(STEP!D2961&lt;&gt;"",STEP!D2961,"")</f>
        <v/>
      </c>
      <c r="E2961" s="387" t="str">
        <f>IF(STEP!E2961&lt;&gt;"",STEP!E2961,"")</f>
        <v/>
      </c>
      <c r="F2961" s="256"/>
      <c r="G2961" s="257"/>
      <c r="H2961" s="254"/>
      <c r="I2961" s="254"/>
      <c r="J2961" s="254"/>
      <c r="K2961" s="254"/>
      <c r="L2961" s="254"/>
      <c r="M2961" s="254"/>
      <c r="N2961" s="254"/>
      <c r="O2961" s="254"/>
      <c r="P2961" s="254"/>
      <c r="Q2961" s="254"/>
      <c r="R2961" s="254"/>
      <c r="S2961" s="254"/>
      <c r="T2961" s="254"/>
      <c r="U2961" s="254"/>
      <c r="V2961" s="254"/>
      <c r="W2961" s="254"/>
      <c r="X2961" s="254"/>
      <c r="Y2961" s="254"/>
      <c r="Z2961" s="254"/>
      <c r="AA2961" s="254"/>
      <c r="AB2961" s="254"/>
      <c r="AC2961" s="254"/>
      <c r="AD2961" s="254"/>
      <c r="AE2961" s="255"/>
      <c r="AF2961" s="255"/>
      <c r="AG2961" s="255"/>
      <c r="AH2961" s="255"/>
      <c r="AI2961" s="255"/>
      <c r="AJ2961" s="255"/>
      <c r="AK2961" s="255"/>
      <c r="AL2961" s="255"/>
      <c r="AM2961" s="255"/>
      <c r="AN2961" s="255"/>
      <c r="AO2961" s="254"/>
      <c r="AP2961" s="254"/>
      <c r="AQ2961" s="254"/>
      <c r="AR2961" s="254"/>
      <c r="AS2961" s="254"/>
      <c r="AT2961" s="254"/>
      <c r="AU2961" s="254"/>
      <c r="AW2961" s="283" t="str">
        <f t="shared" si="356"/>
        <v/>
      </c>
      <c r="AX2961" s="283" t="str">
        <f t="shared" si="357"/>
        <v/>
      </c>
      <c r="AY2961" s="283" t="str">
        <f t="shared" si="358"/>
        <v/>
      </c>
      <c r="AZ2961" s="283" t="str">
        <f t="shared" si="359"/>
        <v/>
      </c>
      <c r="BA2961" s="283" t="str">
        <f t="shared" si="360"/>
        <v/>
      </c>
      <c r="BD2961" s="254" t="str">
        <f>IF(W2961="","",IF(F2961="休日",AW2961,IF(F2961="法休",AW2961,VLOOKUP(F2961,カレンダマスタ!$Q$56:$R$69,2,FALSE))))</f>
        <v/>
      </c>
      <c r="BG2961" s="254">
        <f t="shared" si="355"/>
        <v>0</v>
      </c>
      <c r="BH2961" s="254" t="str">
        <f>IF(AX2961="","",IF(P2961&lt;&gt;"","",IF(BG2961="CS","OK",IF(VLOOKUP(E2961,カレンダマスタ!$A$5:$D$381,4,FALSE)&gt;0,"",IF(OR(AX2961*24&gt;10.84,AZ2961*24&lt;14.5)=TRUE,"×","OK")))))</f>
        <v/>
      </c>
    </row>
    <row r="2962" spans="2:60">
      <c r="B2962" s="111"/>
      <c r="C2962" s="385" t="str">
        <f>IF(STEP!C2962&lt;&gt;"",STEP!C2962,"")</f>
        <v/>
      </c>
      <c r="D2962" s="386" t="str">
        <f>IF(STEP!D2962&lt;&gt;"",STEP!D2962,"")</f>
        <v/>
      </c>
      <c r="E2962" s="387" t="str">
        <f>IF(STEP!E2962&lt;&gt;"",STEP!E2962,"")</f>
        <v/>
      </c>
      <c r="F2962" s="256"/>
      <c r="G2962" s="257"/>
      <c r="H2962" s="254"/>
      <c r="I2962" s="254"/>
      <c r="J2962" s="254"/>
      <c r="K2962" s="254"/>
      <c r="L2962" s="254"/>
      <c r="M2962" s="254"/>
      <c r="N2962" s="254"/>
      <c r="O2962" s="254"/>
      <c r="P2962" s="254"/>
      <c r="Q2962" s="254"/>
      <c r="R2962" s="254"/>
      <c r="S2962" s="254"/>
      <c r="T2962" s="254"/>
      <c r="U2962" s="254"/>
      <c r="V2962" s="254"/>
      <c r="W2962" s="254"/>
      <c r="X2962" s="254"/>
      <c r="Y2962" s="254"/>
      <c r="Z2962" s="254"/>
      <c r="AA2962" s="254"/>
      <c r="AB2962" s="254"/>
      <c r="AC2962" s="254"/>
      <c r="AD2962" s="254"/>
      <c r="AE2962" s="255"/>
      <c r="AF2962" s="255"/>
      <c r="AG2962" s="255"/>
      <c r="AH2962" s="255"/>
      <c r="AI2962" s="255"/>
      <c r="AJ2962" s="255"/>
      <c r="AK2962" s="255"/>
      <c r="AL2962" s="255"/>
      <c r="AM2962" s="255"/>
      <c r="AN2962" s="255"/>
      <c r="AO2962" s="254"/>
      <c r="AP2962" s="254"/>
      <c r="AQ2962" s="254"/>
      <c r="AR2962" s="254"/>
      <c r="AS2962" s="254"/>
      <c r="AT2962" s="254"/>
      <c r="AU2962" s="254"/>
      <c r="AW2962" s="283" t="str">
        <f t="shared" si="356"/>
        <v/>
      </c>
      <c r="AX2962" s="283" t="str">
        <f t="shared" si="357"/>
        <v/>
      </c>
      <c r="AY2962" s="283" t="str">
        <f t="shared" si="358"/>
        <v/>
      </c>
      <c r="AZ2962" s="283" t="str">
        <f t="shared" si="359"/>
        <v/>
      </c>
      <c r="BA2962" s="283" t="str">
        <f t="shared" si="360"/>
        <v/>
      </c>
      <c r="BD2962" s="254" t="str">
        <f>IF(W2962="","",IF(F2962="休日",AW2962,IF(F2962="法休",AW2962,VLOOKUP(F2962,カレンダマスタ!$Q$56:$R$69,2,FALSE))))</f>
        <v/>
      </c>
      <c r="BG2962" s="254">
        <f t="shared" si="355"/>
        <v>0</v>
      </c>
      <c r="BH2962" s="254" t="str">
        <f>IF(AX2962="","",IF(P2962&lt;&gt;"","",IF(BG2962="CS","OK",IF(VLOOKUP(E2962,カレンダマスタ!$A$5:$D$381,4,FALSE)&gt;0,"",IF(OR(AX2962*24&gt;10.84,AZ2962*24&lt;14.5)=TRUE,"×","OK")))))</f>
        <v/>
      </c>
    </row>
    <row r="2963" spans="2:60">
      <c r="B2963" s="111"/>
      <c r="C2963" s="388" t="str">
        <f>IF(STEP!C2963&lt;&gt;"",STEP!C2963,"")</f>
        <v/>
      </c>
      <c r="D2963" s="389" t="str">
        <f>IF(STEP!D2963&lt;&gt;"",STEP!D2963,"")</f>
        <v/>
      </c>
      <c r="E2963" s="390" t="str">
        <f>IF(STEP!E2963&lt;&gt;"",STEP!E2963,"")</f>
        <v/>
      </c>
      <c r="F2963" s="259"/>
      <c r="G2963" s="266"/>
      <c r="H2963" s="260"/>
      <c r="I2963" s="260"/>
      <c r="J2963" s="260"/>
      <c r="K2963" s="260"/>
      <c r="L2963" s="260"/>
      <c r="M2963" s="260"/>
      <c r="N2963" s="260"/>
      <c r="O2963" s="260"/>
      <c r="P2963" s="260"/>
      <c r="Q2963" s="260"/>
      <c r="R2963" s="260"/>
      <c r="S2963" s="260"/>
      <c r="T2963" s="260"/>
      <c r="U2963" s="260"/>
      <c r="V2963" s="260"/>
      <c r="W2963" s="260"/>
      <c r="X2963" s="260"/>
      <c r="Y2963" s="260"/>
      <c r="Z2963" s="260"/>
      <c r="AA2963" s="260"/>
      <c r="AB2963" s="260"/>
      <c r="AC2963" s="260"/>
      <c r="AD2963" s="260"/>
      <c r="AE2963" s="261"/>
      <c r="AF2963" s="261"/>
      <c r="AG2963" s="261"/>
      <c r="AH2963" s="261"/>
      <c r="AI2963" s="261"/>
      <c r="AJ2963" s="261"/>
      <c r="AK2963" s="261"/>
      <c r="AL2963" s="261"/>
      <c r="AM2963" s="261"/>
      <c r="AN2963" s="261"/>
      <c r="AO2963" s="260"/>
      <c r="AP2963" s="260"/>
      <c r="AQ2963" s="260"/>
      <c r="AR2963" s="260"/>
      <c r="AS2963" s="260"/>
      <c r="AT2963" s="260"/>
      <c r="AU2963" s="260"/>
      <c r="AW2963" s="284" t="str">
        <f t="shared" si="356"/>
        <v/>
      </c>
      <c r="AX2963" s="284" t="str">
        <f t="shared" si="357"/>
        <v/>
      </c>
      <c r="AY2963" s="284" t="str">
        <f t="shared" si="358"/>
        <v/>
      </c>
      <c r="AZ2963" s="284" t="str">
        <f t="shared" si="359"/>
        <v/>
      </c>
      <c r="BA2963" s="284" t="str">
        <f t="shared" si="360"/>
        <v/>
      </c>
      <c r="BD2963" s="260" t="str">
        <f>IF(W2963="","",IF(F2963="休日",AW2963,IF(F2963="法休",AW2963,VLOOKUP(F2963,カレンダマスタ!$Q$56:$R$69,2,FALSE))))</f>
        <v/>
      </c>
      <c r="BG2963" s="260">
        <f t="shared" si="355"/>
        <v>0</v>
      </c>
      <c r="BH2963" s="260" t="str">
        <f>IF(AX2963="","",IF(P2963&lt;&gt;"","",IF(BG2963="CS","OK",IF(VLOOKUP(E2963,カレンダマスタ!$A$5:$D$381,4,FALSE)&gt;0,"",IF(OR(AX2963*24&gt;10.84,AZ2963*24&lt;14.5)=TRUE,"×","OK")))))</f>
        <v/>
      </c>
    </row>
    <row r="2964" spans="2:60">
      <c r="B2964" s="111"/>
      <c r="C2964" s="394" t="str">
        <f>IF(STEP!C2964&lt;&gt;"",STEP!C2964,"")</f>
        <v/>
      </c>
      <c r="D2964" s="395" t="str">
        <f>IF(STEP!D2964&lt;&gt;"",STEP!D2964,"")</f>
        <v/>
      </c>
      <c r="E2964" s="396" t="str">
        <f>IF(STEP!E2964&lt;&gt;"",STEP!E2964,"")</f>
        <v/>
      </c>
      <c r="F2964" s="269"/>
      <c r="G2964" s="268"/>
      <c r="H2964" s="270"/>
      <c r="I2964" s="270"/>
      <c r="J2964" s="270"/>
      <c r="K2964" s="270"/>
      <c r="L2964" s="270"/>
      <c r="M2964" s="270"/>
      <c r="N2964" s="270"/>
      <c r="O2964" s="270"/>
      <c r="P2964" s="270"/>
      <c r="Q2964" s="270"/>
      <c r="R2964" s="270"/>
      <c r="S2964" s="270"/>
      <c r="T2964" s="270"/>
      <c r="U2964" s="270"/>
      <c r="V2964" s="270"/>
      <c r="W2964" s="270"/>
      <c r="X2964" s="270"/>
      <c r="Y2964" s="270"/>
      <c r="Z2964" s="270"/>
      <c r="AA2964" s="270"/>
      <c r="AB2964" s="270"/>
      <c r="AC2964" s="270"/>
      <c r="AD2964" s="270"/>
      <c r="AE2964" s="271"/>
      <c r="AF2964" s="271"/>
      <c r="AG2964" s="271"/>
      <c r="AH2964" s="271"/>
      <c r="AI2964" s="271"/>
      <c r="AJ2964" s="271"/>
      <c r="AK2964" s="271"/>
      <c r="AL2964" s="271"/>
      <c r="AM2964" s="271"/>
      <c r="AN2964" s="271"/>
      <c r="AO2964" s="270"/>
      <c r="AP2964" s="270"/>
      <c r="AQ2964" s="270"/>
      <c r="AR2964" s="270"/>
      <c r="AS2964" s="270"/>
      <c r="AT2964" s="270"/>
      <c r="AU2964" s="270"/>
      <c r="AW2964" s="282" t="str">
        <f t="shared" si="356"/>
        <v/>
      </c>
      <c r="AX2964" s="282" t="str">
        <f t="shared" si="357"/>
        <v/>
      </c>
      <c r="AY2964" s="282" t="str">
        <f t="shared" si="358"/>
        <v/>
      </c>
      <c r="AZ2964" s="282" t="str">
        <f t="shared" si="359"/>
        <v/>
      </c>
      <c r="BA2964" s="282" t="str">
        <f t="shared" si="360"/>
        <v/>
      </c>
      <c r="BD2964" s="270" t="str">
        <f>IF(W2964="","",IF(F2964="休日",AW2964,IF(F2964="法休",AW2964,VLOOKUP(F2964,カレンダマスタ!$Q$56:$R$69,2,FALSE))))</f>
        <v/>
      </c>
      <c r="BG2964" s="270">
        <f t="shared" si="355"/>
        <v>0</v>
      </c>
      <c r="BH2964" s="270" t="str">
        <f>IF(AX2964="","",IF(P2964&lt;&gt;"","",IF(BG2964="CS","OK",IF(VLOOKUP(E2964,カレンダマスタ!$A$5:$D$381,4,FALSE)&gt;0,"",IF(OR(AX2964*24&gt;10.84,AZ2964*24&lt;14.5)=TRUE,"×","OK")))))</f>
        <v/>
      </c>
    </row>
    <row r="2965" spans="2:60">
      <c r="B2965" s="111"/>
      <c r="C2965" s="385" t="str">
        <f>IF(STEP!C2965&lt;&gt;"",STEP!C2965,"")</f>
        <v/>
      </c>
      <c r="D2965" s="386" t="str">
        <f>IF(STEP!D2965&lt;&gt;"",STEP!D2965,"")</f>
        <v/>
      </c>
      <c r="E2965" s="387" t="str">
        <f>IF(STEP!E2965&lt;&gt;"",STEP!E2965,"")</f>
        <v/>
      </c>
      <c r="F2965" s="253"/>
      <c r="G2965" s="252"/>
      <c r="H2965" s="254"/>
      <c r="I2965" s="254"/>
      <c r="J2965" s="254"/>
      <c r="K2965" s="254"/>
      <c r="L2965" s="254"/>
      <c r="M2965" s="254"/>
      <c r="N2965" s="254"/>
      <c r="O2965" s="254"/>
      <c r="P2965" s="254"/>
      <c r="Q2965" s="254"/>
      <c r="R2965" s="254"/>
      <c r="S2965" s="254"/>
      <c r="T2965" s="254"/>
      <c r="U2965" s="254"/>
      <c r="V2965" s="254"/>
      <c r="W2965" s="254"/>
      <c r="X2965" s="254"/>
      <c r="Y2965" s="254"/>
      <c r="Z2965" s="254"/>
      <c r="AA2965" s="254"/>
      <c r="AB2965" s="254"/>
      <c r="AC2965" s="254"/>
      <c r="AD2965" s="254"/>
      <c r="AE2965" s="255"/>
      <c r="AF2965" s="255"/>
      <c r="AG2965" s="255"/>
      <c r="AH2965" s="255"/>
      <c r="AI2965" s="255"/>
      <c r="AJ2965" s="255"/>
      <c r="AK2965" s="255"/>
      <c r="AL2965" s="255"/>
      <c r="AM2965" s="255"/>
      <c r="AN2965" s="255"/>
      <c r="AO2965" s="254"/>
      <c r="AP2965" s="254"/>
      <c r="AQ2965" s="254"/>
      <c r="AR2965" s="254"/>
      <c r="AS2965" s="254"/>
      <c r="AT2965" s="254"/>
      <c r="AU2965" s="254"/>
      <c r="AW2965" s="283" t="str">
        <f t="shared" si="356"/>
        <v/>
      </c>
      <c r="AX2965" s="283" t="str">
        <f t="shared" si="357"/>
        <v/>
      </c>
      <c r="AY2965" s="283" t="str">
        <f t="shared" si="358"/>
        <v/>
      </c>
      <c r="AZ2965" s="283" t="str">
        <f t="shared" si="359"/>
        <v/>
      </c>
      <c r="BA2965" s="283" t="str">
        <f t="shared" si="360"/>
        <v/>
      </c>
      <c r="BD2965" s="254" t="str">
        <f>IF(W2965="","",IF(F2965="休日",AW2965,IF(F2965="法休",AW2965,VLOOKUP(F2965,カレンダマスタ!$Q$56:$R$69,2,FALSE))))</f>
        <v/>
      </c>
      <c r="BG2965" s="254">
        <f t="shared" si="355"/>
        <v>0</v>
      </c>
      <c r="BH2965" s="254" t="str">
        <f>IF(AX2965="","",IF(P2965&lt;&gt;"","",IF(BG2965="CS","OK",IF(VLOOKUP(E2965,カレンダマスタ!$A$5:$D$381,4,FALSE)&gt;0,"",IF(OR(AX2965*24&gt;10.84,AZ2965*24&lt;14.5)=TRUE,"×","OK")))))</f>
        <v/>
      </c>
    </row>
    <row r="2966" spans="2:60">
      <c r="B2966" s="111"/>
      <c r="C2966" s="397" t="str">
        <f>IF(STEP!C2966&lt;&gt;"",STEP!C2966,"")</f>
        <v/>
      </c>
      <c r="D2966" s="398" t="str">
        <f>IF(STEP!D2966&lt;&gt;"",STEP!D2966,"")</f>
        <v/>
      </c>
      <c r="E2966" s="399" t="str">
        <f>IF(STEP!E2966&lt;&gt;"",STEP!E2966,"")</f>
        <v/>
      </c>
      <c r="F2966" s="273"/>
      <c r="G2966" s="272"/>
      <c r="H2966" s="274"/>
      <c r="I2966" s="274"/>
      <c r="J2966" s="274"/>
      <c r="K2966" s="274"/>
      <c r="L2966" s="274"/>
      <c r="M2966" s="274"/>
      <c r="N2966" s="274"/>
      <c r="O2966" s="274"/>
      <c r="P2966" s="274"/>
      <c r="Q2966" s="274"/>
      <c r="R2966" s="274"/>
      <c r="S2966" s="274"/>
      <c r="T2966" s="274"/>
      <c r="U2966" s="274"/>
      <c r="V2966" s="274"/>
      <c r="W2966" s="274"/>
      <c r="X2966" s="274"/>
      <c r="Y2966" s="274"/>
      <c r="Z2966" s="274"/>
      <c r="AA2966" s="274"/>
      <c r="AB2966" s="274"/>
      <c r="AC2966" s="274"/>
      <c r="AD2966" s="274"/>
      <c r="AE2966" s="275"/>
      <c r="AF2966" s="275"/>
      <c r="AG2966" s="275"/>
      <c r="AH2966" s="275"/>
      <c r="AI2966" s="275"/>
      <c r="AJ2966" s="275"/>
      <c r="AK2966" s="275"/>
      <c r="AL2966" s="275"/>
      <c r="AM2966" s="275"/>
      <c r="AN2966" s="275"/>
      <c r="AO2966" s="274"/>
      <c r="AP2966" s="274"/>
      <c r="AQ2966" s="274"/>
      <c r="AR2966" s="274"/>
      <c r="AS2966" s="274"/>
      <c r="AT2966" s="274"/>
      <c r="AU2966" s="274"/>
      <c r="AW2966" s="286" t="str">
        <f t="shared" si="356"/>
        <v/>
      </c>
      <c r="AX2966" s="286" t="str">
        <f t="shared" si="357"/>
        <v/>
      </c>
      <c r="AY2966" s="286" t="str">
        <f t="shared" si="358"/>
        <v/>
      </c>
      <c r="AZ2966" s="286" t="str">
        <f t="shared" si="359"/>
        <v/>
      </c>
      <c r="BA2966" s="286" t="str">
        <f t="shared" si="360"/>
        <v/>
      </c>
      <c r="BD2966" s="274" t="str">
        <f>IF(W2966="","",IF(F2966="休日",AW2966,IF(F2966="法休",AW2966,VLOOKUP(F2966,カレンダマスタ!$Q$56:$R$69,2,FALSE))))</f>
        <v/>
      </c>
      <c r="BG2966" s="274">
        <f t="shared" si="355"/>
        <v>0</v>
      </c>
      <c r="BH2966" s="274" t="str">
        <f>IF(AX2966="","",IF(P2966&lt;&gt;"","",IF(BG2966="CS","OK",IF(VLOOKUP(E2966,カレンダマスタ!$A$5:$D$381,4,FALSE)&gt;0,"",IF(OR(AX2966*24&gt;10.84,AZ2966*24&lt;14.5)=TRUE,"×","OK")))))</f>
        <v/>
      </c>
    </row>
    <row r="2967" spans="2:60">
      <c r="B2967" s="111"/>
      <c r="C2967" s="397" t="str">
        <f>IF(STEP!C2967&lt;&gt;"",STEP!C2967,"")</f>
        <v/>
      </c>
      <c r="D2967" s="398" t="str">
        <f>IF(STEP!D2967&lt;&gt;"",STEP!D2967,"")</f>
        <v/>
      </c>
      <c r="E2967" s="399" t="str">
        <f>IF(STEP!E2967&lt;&gt;"",STEP!E2967,"")</f>
        <v/>
      </c>
      <c r="F2967" s="273"/>
      <c r="G2967" s="272"/>
      <c r="H2967" s="274"/>
      <c r="I2967" s="274"/>
      <c r="J2967" s="274"/>
      <c r="K2967" s="274"/>
      <c r="L2967" s="274"/>
      <c r="M2967" s="274"/>
      <c r="N2967" s="274"/>
      <c r="O2967" s="274"/>
      <c r="P2967" s="274"/>
      <c r="Q2967" s="274"/>
      <c r="R2967" s="274"/>
      <c r="S2967" s="274"/>
      <c r="T2967" s="274"/>
      <c r="U2967" s="274"/>
      <c r="V2967" s="274"/>
      <c r="W2967" s="274"/>
      <c r="X2967" s="274"/>
      <c r="Y2967" s="274"/>
      <c r="Z2967" s="274"/>
      <c r="AA2967" s="274"/>
      <c r="AB2967" s="274"/>
      <c r="AC2967" s="274"/>
      <c r="AD2967" s="274"/>
      <c r="AE2967" s="275"/>
      <c r="AF2967" s="275"/>
      <c r="AG2967" s="275"/>
      <c r="AH2967" s="275"/>
      <c r="AI2967" s="275"/>
      <c r="AJ2967" s="275"/>
      <c r="AK2967" s="275"/>
      <c r="AL2967" s="275"/>
      <c r="AM2967" s="275"/>
      <c r="AN2967" s="275"/>
      <c r="AO2967" s="274"/>
      <c r="AP2967" s="274"/>
      <c r="AQ2967" s="274"/>
      <c r="AR2967" s="274"/>
      <c r="AS2967" s="274"/>
      <c r="AT2967" s="274"/>
      <c r="AU2967" s="274"/>
      <c r="AW2967" s="286" t="str">
        <f t="shared" si="356"/>
        <v/>
      </c>
      <c r="AX2967" s="286" t="str">
        <f t="shared" si="357"/>
        <v/>
      </c>
      <c r="AY2967" s="286" t="str">
        <f t="shared" si="358"/>
        <v/>
      </c>
      <c r="AZ2967" s="286" t="str">
        <f t="shared" si="359"/>
        <v/>
      </c>
      <c r="BA2967" s="286" t="str">
        <f t="shared" si="360"/>
        <v/>
      </c>
      <c r="BD2967" s="274" t="str">
        <f>IF(W2967="","",IF(F2967="休日",AW2967,IF(F2967="法休",AW2967,VLOOKUP(F2967,カレンダマスタ!$Q$56:$R$69,2,FALSE))))</f>
        <v/>
      </c>
      <c r="BG2967" s="274">
        <f t="shared" si="355"/>
        <v>0</v>
      </c>
      <c r="BH2967" s="274" t="str">
        <f>IF(AX2967="","",IF(P2967&lt;&gt;"","",IF(BG2967="CS","OK",IF(VLOOKUP(E2967,カレンダマスタ!$A$5:$D$381,4,FALSE)&gt;0,"",IF(OR(AX2967*24&gt;10.84,AZ2967*24&lt;14.5)=TRUE,"×","OK")))))</f>
        <v/>
      </c>
    </row>
    <row r="2968" spans="2:60">
      <c r="B2968" s="111"/>
      <c r="C2968" s="397" t="str">
        <f>IF(STEP!C2968&lt;&gt;"",STEP!C2968,"")</f>
        <v/>
      </c>
      <c r="D2968" s="398" t="str">
        <f>IF(STEP!D2968&lt;&gt;"",STEP!D2968,"")</f>
        <v/>
      </c>
      <c r="E2968" s="399" t="str">
        <f>IF(STEP!E2968&lt;&gt;"",STEP!E2968,"")</f>
        <v/>
      </c>
      <c r="F2968" s="273"/>
      <c r="G2968" s="272"/>
      <c r="H2968" s="274"/>
      <c r="I2968" s="274"/>
      <c r="J2968" s="274"/>
      <c r="K2968" s="274"/>
      <c r="L2968" s="274"/>
      <c r="M2968" s="274"/>
      <c r="N2968" s="274"/>
      <c r="O2968" s="274"/>
      <c r="P2968" s="274"/>
      <c r="Q2968" s="274"/>
      <c r="R2968" s="274"/>
      <c r="S2968" s="274"/>
      <c r="T2968" s="274"/>
      <c r="U2968" s="274"/>
      <c r="V2968" s="274"/>
      <c r="W2968" s="274"/>
      <c r="X2968" s="274"/>
      <c r="Y2968" s="274"/>
      <c r="Z2968" s="274"/>
      <c r="AA2968" s="274"/>
      <c r="AB2968" s="274"/>
      <c r="AC2968" s="274"/>
      <c r="AD2968" s="274"/>
      <c r="AE2968" s="275"/>
      <c r="AF2968" s="275"/>
      <c r="AG2968" s="275"/>
      <c r="AH2968" s="275"/>
      <c r="AI2968" s="275"/>
      <c r="AJ2968" s="275"/>
      <c r="AK2968" s="275"/>
      <c r="AL2968" s="275"/>
      <c r="AM2968" s="275"/>
      <c r="AN2968" s="275"/>
      <c r="AO2968" s="274"/>
      <c r="AP2968" s="274"/>
      <c r="AQ2968" s="274"/>
      <c r="AR2968" s="274"/>
      <c r="AS2968" s="274"/>
      <c r="AT2968" s="274"/>
      <c r="AU2968" s="274"/>
      <c r="AW2968" s="286" t="str">
        <f t="shared" si="356"/>
        <v/>
      </c>
      <c r="AX2968" s="286" t="str">
        <f t="shared" si="357"/>
        <v/>
      </c>
      <c r="AY2968" s="286" t="str">
        <f t="shared" si="358"/>
        <v/>
      </c>
      <c r="AZ2968" s="286" t="str">
        <f t="shared" si="359"/>
        <v/>
      </c>
      <c r="BA2968" s="286" t="str">
        <f t="shared" si="360"/>
        <v/>
      </c>
      <c r="BD2968" s="274" t="str">
        <f>IF(W2968="","",IF(F2968="休日",AW2968,IF(F2968="法休",AW2968,VLOOKUP(F2968,カレンダマスタ!$Q$56:$R$69,2,FALSE))))</f>
        <v/>
      </c>
      <c r="BG2968" s="274">
        <f t="shared" si="355"/>
        <v>0</v>
      </c>
      <c r="BH2968" s="274" t="str">
        <f>IF(AX2968="","",IF(P2968&lt;&gt;"","",IF(BG2968="CS","OK",IF(VLOOKUP(E2968,カレンダマスタ!$A$5:$D$381,4,FALSE)&gt;0,"",IF(OR(AX2968*24&gt;10.84,AZ2968*24&lt;14.5)=TRUE,"×","OK")))))</f>
        <v/>
      </c>
    </row>
    <row r="2969" spans="2:60">
      <c r="B2969" s="111"/>
      <c r="C2969" s="397" t="str">
        <f>IF(STEP!C2969&lt;&gt;"",STEP!C2969,"")</f>
        <v/>
      </c>
      <c r="D2969" s="398" t="str">
        <f>IF(STEP!D2969&lt;&gt;"",STEP!D2969,"")</f>
        <v/>
      </c>
      <c r="E2969" s="399" t="str">
        <f>IF(STEP!E2969&lt;&gt;"",STEP!E2969,"")</f>
        <v/>
      </c>
      <c r="F2969" s="273"/>
      <c r="G2969" s="272"/>
      <c r="H2969" s="274"/>
      <c r="I2969" s="274"/>
      <c r="J2969" s="274"/>
      <c r="K2969" s="274"/>
      <c r="L2969" s="274"/>
      <c r="M2969" s="274"/>
      <c r="N2969" s="274"/>
      <c r="O2969" s="274"/>
      <c r="P2969" s="274"/>
      <c r="Q2969" s="274"/>
      <c r="R2969" s="274"/>
      <c r="S2969" s="274"/>
      <c r="T2969" s="274"/>
      <c r="U2969" s="274"/>
      <c r="V2969" s="274"/>
      <c r="W2969" s="274"/>
      <c r="X2969" s="274"/>
      <c r="Y2969" s="274"/>
      <c r="Z2969" s="274"/>
      <c r="AA2969" s="274"/>
      <c r="AB2969" s="274"/>
      <c r="AC2969" s="274"/>
      <c r="AD2969" s="274"/>
      <c r="AE2969" s="275"/>
      <c r="AF2969" s="275"/>
      <c r="AG2969" s="275"/>
      <c r="AH2969" s="275"/>
      <c r="AI2969" s="275"/>
      <c r="AJ2969" s="275"/>
      <c r="AK2969" s="275"/>
      <c r="AL2969" s="275"/>
      <c r="AM2969" s="275"/>
      <c r="AN2969" s="275"/>
      <c r="AO2969" s="274"/>
      <c r="AP2969" s="274"/>
      <c r="AQ2969" s="274"/>
      <c r="AR2969" s="274"/>
      <c r="AS2969" s="274"/>
      <c r="AT2969" s="274"/>
      <c r="AU2969" s="274"/>
      <c r="AW2969" s="286" t="str">
        <f t="shared" si="356"/>
        <v/>
      </c>
      <c r="AX2969" s="286" t="str">
        <f t="shared" si="357"/>
        <v/>
      </c>
      <c r="AY2969" s="286" t="str">
        <f t="shared" si="358"/>
        <v/>
      </c>
      <c r="AZ2969" s="286" t="str">
        <f t="shared" si="359"/>
        <v/>
      </c>
      <c r="BA2969" s="286" t="str">
        <f t="shared" si="360"/>
        <v/>
      </c>
      <c r="BD2969" s="274" t="str">
        <f>IF(W2969="","",IF(F2969="休日",AW2969,IF(F2969="法休",AW2969,VLOOKUP(F2969,カレンダマスタ!$Q$56:$R$69,2,FALSE))))</f>
        <v/>
      </c>
      <c r="BG2969" s="274">
        <f t="shared" si="355"/>
        <v>0</v>
      </c>
      <c r="BH2969" s="274" t="str">
        <f>IF(AX2969="","",IF(P2969&lt;&gt;"","",IF(BG2969="CS","OK",IF(VLOOKUP(E2969,カレンダマスタ!$A$5:$D$381,4,FALSE)&gt;0,"",IF(OR(AX2969*24&gt;10.84,AZ2969*24&lt;14.5)=TRUE,"×","OK")))))</f>
        <v/>
      </c>
    </row>
    <row r="2970" spans="2:60" ht="13.8" thickBot="1">
      <c r="B2970" s="161"/>
      <c r="C2970" s="400" t="str">
        <f>IF(STEP!C2970&lt;&gt;"",STEP!C2970,"")</f>
        <v/>
      </c>
      <c r="D2970" s="401" t="str">
        <f>IF(STEP!D2970&lt;&gt;"",STEP!D2970,"")</f>
        <v/>
      </c>
      <c r="E2970" s="402" t="str">
        <f>IF(STEP!E2970&lt;&gt;"",STEP!E2970,"")</f>
        <v/>
      </c>
      <c r="F2970" s="277"/>
      <c r="G2970" s="276"/>
      <c r="H2970" s="278"/>
      <c r="I2970" s="278"/>
      <c r="J2970" s="278"/>
      <c r="K2970" s="278"/>
      <c r="L2970" s="278"/>
      <c r="M2970" s="278"/>
      <c r="N2970" s="278"/>
      <c r="O2970" s="278"/>
      <c r="P2970" s="278"/>
      <c r="Q2970" s="278"/>
      <c r="R2970" s="278"/>
      <c r="S2970" s="278"/>
      <c r="T2970" s="278"/>
      <c r="U2970" s="278"/>
      <c r="V2970" s="278"/>
      <c r="W2970" s="278"/>
      <c r="X2970" s="278"/>
      <c r="Y2970" s="278"/>
      <c r="Z2970" s="278"/>
      <c r="AA2970" s="278"/>
      <c r="AB2970" s="278"/>
      <c r="AC2970" s="278"/>
      <c r="AD2970" s="278"/>
      <c r="AE2970" s="279"/>
      <c r="AF2970" s="279"/>
      <c r="AG2970" s="279"/>
      <c r="AH2970" s="279"/>
      <c r="AI2970" s="279"/>
      <c r="AJ2970" s="279"/>
      <c r="AK2970" s="279"/>
      <c r="AL2970" s="279"/>
      <c r="AM2970" s="279"/>
      <c r="AN2970" s="279"/>
      <c r="AO2970" s="278"/>
      <c r="AP2970" s="278"/>
      <c r="AQ2970" s="278"/>
      <c r="AR2970" s="278"/>
      <c r="AS2970" s="278"/>
      <c r="AT2970" s="278"/>
      <c r="AU2970" s="278"/>
      <c r="AW2970" s="287" t="str">
        <f t="shared" si="356"/>
        <v/>
      </c>
      <c r="AX2970" s="287" t="str">
        <f t="shared" si="357"/>
        <v/>
      </c>
      <c r="AY2970" s="287" t="str">
        <f t="shared" si="358"/>
        <v/>
      </c>
      <c r="AZ2970" s="287" t="str">
        <f t="shared" si="359"/>
        <v/>
      </c>
      <c r="BA2970" s="287" t="str">
        <f t="shared" si="360"/>
        <v/>
      </c>
      <c r="BD2970" s="278" t="str">
        <f>IF(W2970="","",IF(F2970="休日",AW2970,IF(F2970="法休",AW2970,VLOOKUP(F2970,カレンダマスタ!$Q$56:$R$69,2,FALSE))))</f>
        <v/>
      </c>
      <c r="BG2970" s="278">
        <f t="shared" si="355"/>
        <v>0</v>
      </c>
      <c r="BH2970" s="278" t="str">
        <f>IF(AX2970="","",IF(P2970&lt;&gt;"","",IF(BG2970="CS","OK",IF(VLOOKUP(E2970,カレンダマスタ!$A$5:$D$381,4,FALSE)&gt;0,"",IF(OR(AX2970*24&gt;10.84,AZ2970*24&lt;14.5)=TRUE,"×","OK")))))</f>
        <v/>
      </c>
    </row>
    <row r="2971" spans="2:60">
      <c r="B2971" s="365"/>
      <c r="C2971" s="366"/>
      <c r="D2971" s="367"/>
      <c r="E2971" s="368"/>
      <c r="F2971" s="367"/>
      <c r="G2971" s="366"/>
      <c r="H2971" s="369"/>
      <c r="I2971" s="369"/>
      <c r="J2971" s="369"/>
      <c r="K2971" s="369"/>
      <c r="L2971" s="369"/>
      <c r="M2971" s="369"/>
      <c r="N2971" s="369"/>
      <c r="O2971" s="369"/>
      <c r="P2971" s="369"/>
      <c r="Q2971" s="369"/>
      <c r="R2971" s="369"/>
      <c r="S2971" s="369"/>
      <c r="T2971" s="369"/>
      <c r="U2971" s="369"/>
      <c r="V2971" s="369"/>
      <c r="W2971" s="369"/>
      <c r="X2971" s="369"/>
      <c r="Y2971" s="369"/>
      <c r="Z2971" s="369"/>
      <c r="AA2971" s="369"/>
      <c r="AB2971" s="369"/>
      <c r="AC2971" s="369"/>
      <c r="AD2971" s="369"/>
      <c r="AE2971" s="370"/>
      <c r="AF2971" s="370"/>
      <c r="AG2971" s="370"/>
      <c r="AH2971" s="370"/>
      <c r="AI2971" s="370"/>
      <c r="AJ2971" s="370"/>
      <c r="AK2971" s="370"/>
      <c r="AL2971" s="370"/>
      <c r="AM2971" s="370"/>
      <c r="AN2971" s="370"/>
      <c r="AO2971" s="369"/>
      <c r="AP2971" s="369"/>
      <c r="AQ2971" s="369"/>
      <c r="AR2971" s="369"/>
      <c r="AS2971" s="369"/>
      <c r="AT2971" s="369"/>
      <c r="AU2971" s="369"/>
      <c r="AW2971" s="363"/>
      <c r="AX2971" s="363"/>
      <c r="AY2971" s="363"/>
      <c r="AZ2971" s="363"/>
      <c r="BA2971" s="363"/>
      <c r="BD2971" s="369" t="str">
        <f>IF(W2971="","",IF(F2971="休日",AW2971,IF(F2971="法休",AW2971,VLOOKUP(F2971,カレンダマスタ!$Q$56:$R$69,2,FALSE))))</f>
        <v/>
      </c>
      <c r="BG2971" s="369"/>
      <c r="BH2971" s="369"/>
    </row>
    <row r="2972" spans="2:60">
      <c r="B2972" s="362"/>
      <c r="C2972" s="371"/>
      <c r="D2972" s="372"/>
      <c r="E2972" s="373"/>
      <c r="F2972" s="372"/>
      <c r="G2972" s="371"/>
      <c r="H2972" s="374"/>
      <c r="I2972" s="374"/>
      <c r="J2972" s="374"/>
      <c r="K2972" s="374"/>
      <c r="L2972" s="374"/>
      <c r="M2972" s="374"/>
      <c r="N2972" s="374"/>
      <c r="O2972" s="374"/>
      <c r="P2972" s="374"/>
      <c r="Q2972" s="374"/>
      <c r="R2972" s="374"/>
      <c r="S2972" s="374"/>
      <c r="T2972" s="374"/>
      <c r="U2972" s="374"/>
      <c r="V2972" s="374"/>
      <c r="W2972" s="374"/>
      <c r="X2972" s="374"/>
      <c r="Y2972" s="374"/>
      <c r="Z2972" s="374"/>
      <c r="AA2972" s="374"/>
      <c r="AB2972" s="374"/>
      <c r="AC2972" s="374"/>
      <c r="AD2972" s="374"/>
      <c r="AE2972" s="375"/>
      <c r="AF2972" s="375"/>
      <c r="AG2972" s="375"/>
      <c r="AH2972" s="375"/>
      <c r="AI2972" s="375"/>
      <c r="AJ2972" s="375"/>
      <c r="AK2972" s="375"/>
      <c r="AL2972" s="375"/>
      <c r="AM2972" s="375"/>
      <c r="AN2972" s="375"/>
      <c r="AO2972" s="374"/>
      <c r="AP2972" s="374"/>
      <c r="AQ2972" s="374"/>
      <c r="AR2972" s="374"/>
      <c r="AS2972" s="374"/>
      <c r="AT2972" s="374"/>
      <c r="AU2972" s="374"/>
      <c r="AW2972" s="363"/>
      <c r="AX2972" s="363"/>
      <c r="AY2972" s="363"/>
      <c r="AZ2972" s="363"/>
      <c r="BA2972" s="363"/>
      <c r="BD2972" s="374" t="str">
        <f>IF(W2972="","",IF(F2972="休日",AW2972,IF(F2972="法休",AW2972,VLOOKUP(F2972,カレンダマスタ!$Q$56:$R$69,2,FALSE))))</f>
        <v/>
      </c>
      <c r="BG2972" s="374"/>
      <c r="BH2972" s="374"/>
    </row>
    <row r="2973" spans="2:60">
      <c r="B2973" s="362"/>
      <c r="C2973" s="371"/>
      <c r="D2973" s="372"/>
      <c r="E2973" s="373"/>
      <c r="F2973" s="372"/>
      <c r="G2973" s="371"/>
      <c r="H2973" s="374"/>
      <c r="I2973" s="374"/>
      <c r="J2973" s="374"/>
      <c r="K2973" s="374"/>
      <c r="L2973" s="374"/>
      <c r="M2973" s="374"/>
      <c r="N2973" s="374"/>
      <c r="O2973" s="374"/>
      <c r="P2973" s="374"/>
      <c r="Q2973" s="374"/>
      <c r="R2973" s="374"/>
      <c r="S2973" s="374"/>
      <c r="T2973" s="374"/>
      <c r="U2973" s="374"/>
      <c r="V2973" s="374"/>
      <c r="W2973" s="374"/>
      <c r="X2973" s="374"/>
      <c r="Y2973" s="374"/>
      <c r="Z2973" s="374"/>
      <c r="AA2973" s="374"/>
      <c r="AB2973" s="374"/>
      <c r="AC2973" s="374"/>
      <c r="AD2973" s="374"/>
      <c r="AE2973" s="375"/>
      <c r="AF2973" s="375"/>
      <c r="AG2973" s="375"/>
      <c r="AH2973" s="375"/>
      <c r="AI2973" s="375"/>
      <c r="AJ2973" s="375"/>
      <c r="AK2973" s="375"/>
      <c r="AL2973" s="375"/>
      <c r="AM2973" s="375"/>
      <c r="AN2973" s="375"/>
      <c r="AO2973" s="374"/>
      <c r="AP2973" s="374"/>
      <c r="AQ2973" s="374"/>
      <c r="AR2973" s="374"/>
      <c r="AS2973" s="374"/>
      <c r="AT2973" s="374"/>
      <c r="AU2973" s="374"/>
      <c r="AW2973" s="363"/>
      <c r="AX2973" s="363"/>
      <c r="AY2973" s="363"/>
      <c r="AZ2973" s="363"/>
      <c r="BA2973" s="363"/>
      <c r="BD2973" s="374" t="str">
        <f>IF(W2973="","",IF(F2973="休日",AW2973,IF(F2973="法休",AW2973,VLOOKUP(F2973,カレンダマスタ!$Q$56:$R$69,2,FALSE))))</f>
        <v/>
      </c>
      <c r="BG2973" s="374"/>
      <c r="BH2973" s="374"/>
    </row>
    <row r="2974" spans="2:60">
      <c r="B2974" s="362"/>
      <c r="C2974" s="371"/>
      <c r="D2974" s="372"/>
      <c r="E2974" s="373"/>
      <c r="F2974" s="372"/>
      <c r="G2974" s="371"/>
      <c r="H2974" s="374"/>
      <c r="I2974" s="374"/>
      <c r="J2974" s="374"/>
      <c r="K2974" s="374"/>
      <c r="L2974" s="374"/>
      <c r="M2974" s="374"/>
      <c r="N2974" s="374"/>
      <c r="O2974" s="374"/>
      <c r="P2974" s="374"/>
      <c r="Q2974" s="374"/>
      <c r="R2974" s="374"/>
      <c r="S2974" s="374"/>
      <c r="T2974" s="374"/>
      <c r="U2974" s="374"/>
      <c r="V2974" s="374"/>
      <c r="W2974" s="374"/>
      <c r="X2974" s="374"/>
      <c r="Y2974" s="374"/>
      <c r="Z2974" s="374"/>
      <c r="AA2974" s="374"/>
      <c r="AB2974" s="374"/>
      <c r="AC2974" s="374"/>
      <c r="AD2974" s="374"/>
      <c r="AE2974" s="375"/>
      <c r="AF2974" s="375"/>
      <c r="AG2974" s="375"/>
      <c r="AH2974" s="375"/>
      <c r="AI2974" s="375"/>
      <c r="AJ2974" s="375"/>
      <c r="AK2974" s="375"/>
      <c r="AL2974" s="375"/>
      <c r="AM2974" s="375"/>
      <c r="AN2974" s="375"/>
      <c r="AO2974" s="374"/>
      <c r="AP2974" s="374"/>
      <c r="AQ2974" s="374"/>
      <c r="AR2974" s="374"/>
      <c r="AS2974" s="374"/>
      <c r="AT2974" s="374"/>
      <c r="AU2974" s="374"/>
      <c r="AW2974" s="363"/>
      <c r="AX2974" s="363"/>
      <c r="AY2974" s="363"/>
      <c r="AZ2974" s="363"/>
      <c r="BA2974" s="363"/>
      <c r="BD2974" s="374" t="str">
        <f>IF(W2974="","",IF(F2974="休日",AW2974,IF(F2974="法休",AW2974,VLOOKUP(F2974,カレンダマスタ!$Q$56:$R$69,2,FALSE))))</f>
        <v/>
      </c>
      <c r="BG2974" s="374"/>
      <c r="BH2974" s="374"/>
    </row>
    <row r="2975" spans="2:60">
      <c r="B2975" s="362"/>
      <c r="C2975" s="371"/>
      <c r="D2975" s="372"/>
      <c r="E2975" s="373"/>
      <c r="F2975" s="372"/>
      <c r="G2975" s="371"/>
      <c r="H2975" s="374"/>
      <c r="I2975" s="374"/>
      <c r="J2975" s="374"/>
      <c r="K2975" s="374"/>
      <c r="L2975" s="374"/>
      <c r="M2975" s="374"/>
      <c r="N2975" s="374"/>
      <c r="O2975" s="374"/>
      <c r="P2975" s="374"/>
      <c r="Q2975" s="374"/>
      <c r="R2975" s="374"/>
      <c r="S2975" s="374"/>
      <c r="T2975" s="374"/>
      <c r="U2975" s="374"/>
      <c r="V2975" s="374"/>
      <c r="W2975" s="374"/>
      <c r="X2975" s="374"/>
      <c r="Y2975" s="374"/>
      <c r="Z2975" s="374"/>
      <c r="AA2975" s="374"/>
      <c r="AB2975" s="374"/>
      <c r="AC2975" s="374"/>
      <c r="AD2975" s="374"/>
      <c r="AE2975" s="375"/>
      <c r="AF2975" s="375"/>
      <c r="AG2975" s="375"/>
      <c r="AH2975" s="375"/>
      <c r="AI2975" s="375"/>
      <c r="AJ2975" s="375"/>
      <c r="AK2975" s="375"/>
      <c r="AL2975" s="375"/>
      <c r="AM2975" s="375"/>
      <c r="AN2975" s="375"/>
      <c r="AO2975" s="374"/>
      <c r="AP2975" s="374"/>
      <c r="AQ2975" s="374"/>
      <c r="AR2975" s="374"/>
      <c r="AS2975" s="374"/>
      <c r="AT2975" s="374"/>
      <c r="AU2975" s="374"/>
      <c r="AW2975" s="363"/>
      <c r="AX2975" s="363"/>
      <c r="AY2975" s="363"/>
      <c r="AZ2975" s="363"/>
      <c r="BA2975" s="363"/>
      <c r="BD2975" s="374" t="str">
        <f>IF(W2975="","",IF(F2975="休日",AW2975,IF(F2975="法休",AW2975,VLOOKUP(F2975,カレンダマスタ!$Q$56:$R$69,2,FALSE))))</f>
        <v/>
      </c>
      <c r="BG2975" s="374"/>
      <c r="BH2975" s="374"/>
    </row>
    <row r="2976" spans="2:60">
      <c r="B2976" s="362"/>
      <c r="C2976" s="371"/>
      <c r="D2976" s="372"/>
      <c r="E2976" s="373"/>
      <c r="F2976" s="372"/>
      <c r="G2976" s="371"/>
      <c r="H2976" s="374"/>
      <c r="I2976" s="374"/>
      <c r="J2976" s="374"/>
      <c r="K2976" s="374"/>
      <c r="L2976" s="374"/>
      <c r="M2976" s="374"/>
      <c r="N2976" s="374"/>
      <c r="O2976" s="374"/>
      <c r="P2976" s="374"/>
      <c r="Q2976" s="374"/>
      <c r="R2976" s="374"/>
      <c r="S2976" s="374"/>
      <c r="T2976" s="374"/>
      <c r="U2976" s="374"/>
      <c r="V2976" s="374"/>
      <c r="W2976" s="374"/>
      <c r="X2976" s="374"/>
      <c r="Y2976" s="374"/>
      <c r="Z2976" s="374"/>
      <c r="AA2976" s="374"/>
      <c r="AB2976" s="374"/>
      <c r="AC2976" s="374"/>
      <c r="AD2976" s="374"/>
      <c r="AE2976" s="375"/>
      <c r="AF2976" s="375"/>
      <c r="AG2976" s="375"/>
      <c r="AH2976" s="375"/>
      <c r="AI2976" s="375"/>
      <c r="AJ2976" s="375"/>
      <c r="AK2976" s="375"/>
      <c r="AL2976" s="375"/>
      <c r="AM2976" s="375"/>
      <c r="AN2976" s="375"/>
      <c r="AO2976" s="374"/>
      <c r="AP2976" s="374"/>
      <c r="AQ2976" s="374"/>
      <c r="AR2976" s="374"/>
      <c r="AS2976" s="374"/>
      <c r="AT2976" s="374"/>
      <c r="AU2976" s="374"/>
      <c r="AW2976" s="363"/>
      <c r="AX2976" s="363"/>
      <c r="AY2976" s="363"/>
      <c r="AZ2976" s="363"/>
      <c r="BA2976" s="363"/>
      <c r="BD2976" s="374" t="str">
        <f>IF(W2976="","",IF(F2976="休日",AW2976,IF(F2976="法休",AW2976,VLOOKUP(F2976,カレンダマスタ!$Q$56:$R$69,2,FALSE))))</f>
        <v/>
      </c>
      <c r="BG2976" s="374"/>
      <c r="BH2976" s="374"/>
    </row>
    <row r="2977" spans="2:60">
      <c r="B2977" s="362"/>
      <c r="C2977" s="371"/>
      <c r="D2977" s="372"/>
      <c r="E2977" s="373"/>
      <c r="F2977" s="372"/>
      <c r="G2977" s="371"/>
      <c r="H2977" s="374"/>
      <c r="I2977" s="374"/>
      <c r="J2977" s="374"/>
      <c r="K2977" s="374"/>
      <c r="L2977" s="374"/>
      <c r="M2977" s="374"/>
      <c r="N2977" s="374"/>
      <c r="O2977" s="374"/>
      <c r="P2977" s="374"/>
      <c r="Q2977" s="374"/>
      <c r="R2977" s="374"/>
      <c r="S2977" s="374"/>
      <c r="T2977" s="374"/>
      <c r="U2977" s="374"/>
      <c r="V2977" s="374"/>
      <c r="W2977" s="374"/>
      <c r="X2977" s="374"/>
      <c r="Y2977" s="374"/>
      <c r="Z2977" s="374"/>
      <c r="AA2977" s="374"/>
      <c r="AB2977" s="374"/>
      <c r="AC2977" s="374"/>
      <c r="AD2977" s="374"/>
      <c r="AE2977" s="375"/>
      <c r="AF2977" s="375"/>
      <c r="AG2977" s="375"/>
      <c r="AH2977" s="375"/>
      <c r="AI2977" s="375"/>
      <c r="AJ2977" s="375"/>
      <c r="AK2977" s="375"/>
      <c r="AL2977" s="375"/>
      <c r="AM2977" s="375"/>
      <c r="AN2977" s="375"/>
      <c r="AO2977" s="374"/>
      <c r="AP2977" s="374"/>
      <c r="AQ2977" s="374"/>
      <c r="AR2977" s="374"/>
      <c r="AS2977" s="374"/>
      <c r="AT2977" s="374"/>
      <c r="AU2977" s="374"/>
      <c r="AW2977" s="363"/>
      <c r="AX2977" s="363"/>
      <c r="AY2977" s="363"/>
      <c r="AZ2977" s="363"/>
      <c r="BA2977" s="363"/>
      <c r="BD2977" s="374" t="str">
        <f>IF(W2977="","",IF(F2977="休日",AW2977,IF(F2977="法休",AW2977,VLOOKUP(F2977,カレンダマスタ!$Q$56:$R$69,2,FALSE))))</f>
        <v/>
      </c>
      <c r="BG2977" s="374"/>
      <c r="BH2977" s="374"/>
    </row>
    <row r="2978" spans="2:60">
      <c r="B2978" s="362"/>
      <c r="C2978" s="371"/>
      <c r="D2978" s="372"/>
      <c r="E2978" s="373"/>
      <c r="F2978" s="372"/>
      <c r="G2978" s="371"/>
      <c r="H2978" s="374"/>
      <c r="I2978" s="374"/>
      <c r="J2978" s="374"/>
      <c r="K2978" s="374"/>
      <c r="L2978" s="374"/>
      <c r="M2978" s="374"/>
      <c r="N2978" s="374"/>
      <c r="O2978" s="374"/>
      <c r="P2978" s="374"/>
      <c r="Q2978" s="374"/>
      <c r="R2978" s="374"/>
      <c r="S2978" s="374"/>
      <c r="T2978" s="374"/>
      <c r="U2978" s="374"/>
      <c r="V2978" s="374"/>
      <c r="W2978" s="374"/>
      <c r="X2978" s="374"/>
      <c r="Y2978" s="374"/>
      <c r="Z2978" s="374"/>
      <c r="AA2978" s="374"/>
      <c r="AB2978" s="374"/>
      <c r="AC2978" s="374"/>
      <c r="AD2978" s="374"/>
      <c r="AE2978" s="375"/>
      <c r="AF2978" s="375"/>
      <c r="AG2978" s="375"/>
      <c r="AH2978" s="375"/>
      <c r="AI2978" s="375"/>
      <c r="AJ2978" s="375"/>
      <c r="AK2978" s="375"/>
      <c r="AL2978" s="375"/>
      <c r="AM2978" s="375"/>
      <c r="AN2978" s="375"/>
      <c r="AO2978" s="374"/>
      <c r="AP2978" s="374"/>
      <c r="AQ2978" s="374"/>
      <c r="AR2978" s="374"/>
      <c r="AS2978" s="374"/>
      <c r="AT2978" s="374"/>
      <c r="AU2978" s="374"/>
      <c r="AW2978" s="363"/>
      <c r="AX2978" s="363"/>
      <c r="AY2978" s="363"/>
      <c r="AZ2978" s="363"/>
      <c r="BA2978" s="363"/>
      <c r="BD2978" s="374" t="str">
        <f>IF(W2978="","",IF(F2978="休日",AW2978,IF(F2978="法休",AW2978,VLOOKUP(F2978,カレンダマスタ!$Q$56:$R$69,2,FALSE))))</f>
        <v/>
      </c>
      <c r="BG2978" s="374"/>
      <c r="BH2978" s="374"/>
    </row>
    <row r="2979" spans="2:60">
      <c r="B2979" s="362"/>
      <c r="C2979" s="371"/>
      <c r="D2979" s="372"/>
      <c r="E2979" s="373"/>
      <c r="F2979" s="372"/>
      <c r="G2979" s="371"/>
      <c r="H2979" s="374"/>
      <c r="I2979" s="374"/>
      <c r="J2979" s="374"/>
      <c r="K2979" s="374"/>
      <c r="L2979" s="374"/>
      <c r="M2979" s="374"/>
      <c r="N2979" s="374"/>
      <c r="O2979" s="374"/>
      <c r="P2979" s="374"/>
      <c r="Q2979" s="374"/>
      <c r="R2979" s="374"/>
      <c r="S2979" s="374"/>
      <c r="T2979" s="374"/>
      <c r="U2979" s="374"/>
      <c r="V2979" s="374"/>
      <c r="W2979" s="374"/>
      <c r="X2979" s="374"/>
      <c r="Y2979" s="374"/>
      <c r="Z2979" s="374"/>
      <c r="AA2979" s="374"/>
      <c r="AB2979" s="374"/>
      <c r="AC2979" s="374"/>
      <c r="AD2979" s="374"/>
      <c r="AE2979" s="375"/>
      <c r="AF2979" s="375"/>
      <c r="AG2979" s="375"/>
      <c r="AH2979" s="375"/>
      <c r="AI2979" s="375"/>
      <c r="AJ2979" s="375"/>
      <c r="AK2979" s="375"/>
      <c r="AL2979" s="375"/>
      <c r="AM2979" s="375"/>
      <c r="AN2979" s="375"/>
      <c r="AO2979" s="374"/>
      <c r="AP2979" s="374"/>
      <c r="AQ2979" s="374"/>
      <c r="AR2979" s="374"/>
      <c r="AS2979" s="374"/>
      <c r="AT2979" s="374"/>
      <c r="AU2979" s="374"/>
      <c r="AW2979" s="363"/>
      <c r="AX2979" s="363"/>
      <c r="AY2979" s="363"/>
      <c r="AZ2979" s="363"/>
      <c r="BA2979" s="363"/>
      <c r="BD2979" s="374" t="str">
        <f>IF(W2979="","",IF(F2979="休日",AW2979,IF(F2979="法休",AW2979,VLOOKUP(F2979,カレンダマスタ!$Q$56:$R$69,2,FALSE))))</f>
        <v/>
      </c>
      <c r="BG2979" s="374"/>
      <c r="BH2979" s="374"/>
    </row>
    <row r="2980" spans="2:60" ht="13.8" thickBot="1">
      <c r="B2980" s="376"/>
      <c r="C2980" s="377"/>
      <c r="D2980" s="378"/>
      <c r="E2980" s="379"/>
      <c r="F2980" s="378"/>
      <c r="G2980" s="377"/>
      <c r="H2980" s="380"/>
      <c r="I2980" s="380"/>
      <c r="J2980" s="380"/>
      <c r="K2980" s="380"/>
      <c r="L2980" s="380"/>
      <c r="M2980" s="380"/>
      <c r="N2980" s="380"/>
      <c r="O2980" s="380"/>
      <c r="P2980" s="380"/>
      <c r="Q2980" s="380"/>
      <c r="R2980" s="380"/>
      <c r="S2980" s="380"/>
      <c r="T2980" s="380"/>
      <c r="U2980" s="380"/>
      <c r="V2980" s="380"/>
      <c r="W2980" s="380"/>
      <c r="X2980" s="380"/>
      <c r="Y2980" s="380"/>
      <c r="Z2980" s="380"/>
      <c r="AA2980" s="380"/>
      <c r="AB2980" s="380"/>
      <c r="AC2980" s="380"/>
      <c r="AD2980" s="380"/>
      <c r="AE2980" s="381"/>
      <c r="AF2980" s="381"/>
      <c r="AG2980" s="381"/>
      <c r="AH2980" s="381"/>
      <c r="AI2980" s="381"/>
      <c r="AJ2980" s="381"/>
      <c r="AK2980" s="381"/>
      <c r="AL2980" s="381"/>
      <c r="AM2980" s="381"/>
      <c r="AN2980" s="381"/>
      <c r="AO2980" s="380"/>
      <c r="AP2980" s="380"/>
      <c r="AQ2980" s="380"/>
      <c r="AR2980" s="380"/>
      <c r="AS2980" s="380"/>
      <c r="AT2980" s="380"/>
      <c r="AU2980" s="380"/>
      <c r="AW2980" s="364"/>
      <c r="AX2980" s="364"/>
      <c r="AY2980" s="364"/>
      <c r="AZ2980" s="364"/>
      <c r="BA2980" s="364"/>
      <c r="BD2980" s="380" t="str">
        <f>IF(W2980="","",IF(F2980="休日",AW2980,IF(F2980="法休",AW2980,VLOOKUP(F2980,カレンダマスタ!$Q$56:$R$69,2,FALSE))))</f>
        <v/>
      </c>
      <c r="BG2980" s="380"/>
      <c r="BH2980" s="380"/>
    </row>
  </sheetData>
  <autoFilter ref="A10:BH2455"/>
  <phoneticPr fontId="3"/>
  <conditionalFormatting sqref="G11:G2260">
    <cfRule type="notContainsBlanks" dxfId="25" priority="9">
      <formula>LEN(TRIM(G11))&gt;0</formula>
    </cfRule>
  </conditionalFormatting>
  <conditionalFormatting sqref="G2261:G2305">
    <cfRule type="notContainsBlanks" dxfId="24" priority="8">
      <formula>LEN(TRIM(G2261))&gt;0</formula>
    </cfRule>
  </conditionalFormatting>
  <conditionalFormatting sqref="G2306:G2350">
    <cfRule type="notContainsBlanks" dxfId="23" priority="7">
      <formula>LEN(TRIM(G2306))&gt;0</formula>
    </cfRule>
  </conditionalFormatting>
  <conditionalFormatting sqref="G2351:G2395">
    <cfRule type="notContainsBlanks" dxfId="22" priority="6">
      <formula>LEN(TRIM(G2351))&gt;0</formula>
    </cfRule>
  </conditionalFormatting>
  <conditionalFormatting sqref="G2396:G2440">
    <cfRule type="notContainsBlanks" dxfId="21" priority="5">
      <formula>LEN(TRIM(G2396))&gt;0</formula>
    </cfRule>
  </conditionalFormatting>
  <conditionalFormatting sqref="G2441:G2485">
    <cfRule type="notContainsBlanks" dxfId="20" priority="4">
      <formula>LEN(TRIM(G2441))&gt;0</formula>
    </cfRule>
  </conditionalFormatting>
  <conditionalFormatting sqref="G2486:G2530">
    <cfRule type="notContainsBlanks" dxfId="19" priority="3">
      <formula>LEN(TRIM(G2486))&gt;0</formula>
    </cfRule>
  </conditionalFormatting>
  <conditionalFormatting sqref="G2531:G2575">
    <cfRule type="notContainsBlanks" dxfId="18" priority="2">
      <formula>LEN(TRIM(G2531))&gt;0</formula>
    </cfRule>
  </conditionalFormatting>
  <conditionalFormatting sqref="G2576:G2980">
    <cfRule type="notContainsBlanks" dxfId="17" priority="1">
      <formula>LEN(TRIM(G2576))&gt;0</formula>
    </cfRule>
  </conditionalFormatting>
  <dataValidations disablePrompts="1" count="1">
    <dataValidation type="list" allowBlank="1" showInputMessage="1" showErrorMessage="1" sqref="AY8">
      <formula1>"00:15:00,00:05:00"</formula1>
    </dataValidation>
  </dataValidations>
  <pageMargins left="0.70866141732283472" right="0.70866141732283472" top="0.74803149606299213" bottom="0.74803149606299213" header="0.31496062992125984" footer="0.31496062992125984"/>
  <pageSetup paperSize="9" scale="50" orientation="landscape" r:id="rId1"/>
  <rowBreaks count="1" manualBreakCount="1">
    <brk id="100" max="45"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summaryBelow="0" summaryRight="0"/>
    <pageSetUpPr fitToPage="1"/>
  </sheetPr>
  <dimension ref="A1:BI2800"/>
  <sheetViews>
    <sheetView zoomScaleNormal="100" workbookViewId="0">
      <pane xSplit="6" ySplit="10" topLeftCell="G766" activePane="bottomRight" state="frozen"/>
      <selection pane="topRight" activeCell="G1" sqref="G1"/>
      <selection pane="bottomLeft" activeCell="A11" sqref="A11"/>
      <selection pane="bottomRight" activeCell="C776" sqref="C776"/>
    </sheetView>
  </sheetViews>
  <sheetFormatPr defaultColWidth="9" defaultRowHeight="13.2" outlineLevelCol="1"/>
  <cols>
    <col min="1" max="1" width="1.88671875" style="80" customWidth="1"/>
    <col min="2" max="2" width="3.21875" style="80" customWidth="1"/>
    <col min="3" max="3" width="7.21875" style="534" customWidth="1"/>
    <col min="4" max="4" width="12" style="80" customWidth="1"/>
    <col min="5" max="5" width="11.6640625" style="212" bestFit="1" customWidth="1"/>
    <col min="6" max="6" width="6" style="80" customWidth="1"/>
    <col min="7" max="8" width="8.109375" style="219" customWidth="1"/>
    <col min="9" max="9" width="8.21875" style="81" customWidth="1"/>
    <col min="10" max="13" width="8.21875" style="80" customWidth="1"/>
    <col min="14" max="15" width="8.21875" style="81" customWidth="1"/>
    <col min="16" max="17" width="8.21875" style="82" customWidth="1"/>
    <col min="18" max="18" width="9" style="83" customWidth="1"/>
    <col min="19" max="19" width="20.21875" style="84" customWidth="1"/>
    <col min="20" max="20" width="7.33203125" style="80" customWidth="1"/>
    <col min="21" max="22" width="8.44140625" style="85" customWidth="1"/>
    <col min="23" max="23" width="4.21875" style="85" customWidth="1"/>
    <col min="24" max="27" width="8.44140625" style="85" customWidth="1"/>
    <col min="28" max="28" width="4.6640625" style="80" customWidth="1"/>
    <col min="29" max="29" width="3.88671875" style="177" customWidth="1" outlineLevel="1"/>
    <col min="30" max="30" width="8.21875" style="80" customWidth="1" outlineLevel="1"/>
    <col min="31" max="31" width="5.21875" style="80" customWidth="1" outlineLevel="1"/>
    <col min="32" max="32" width="4.6640625" style="80" customWidth="1" outlineLevel="1"/>
    <col min="33" max="33" width="4.6640625" style="81" customWidth="1" outlineLevel="1"/>
    <col min="34" max="34" width="3.44140625" style="80" customWidth="1"/>
    <col min="35" max="35" width="5.77734375" style="80" customWidth="1" outlineLevel="1"/>
    <col min="36" max="36" width="13" style="80" bestFit="1" customWidth="1" outlineLevel="1"/>
    <col min="37" max="39" width="6.44140625" style="80" customWidth="1" outlineLevel="1"/>
    <col min="40" max="41" width="5.77734375" style="80" customWidth="1" outlineLevel="1"/>
    <col min="42" max="42" width="1.77734375" style="80" customWidth="1"/>
    <col min="43" max="43" width="5.44140625" style="80" customWidth="1"/>
    <col min="44" max="44" width="9.21875" style="80" bestFit="1" customWidth="1"/>
    <col min="45" max="45" width="9" style="80"/>
    <col min="46" max="46" width="1.88671875" style="80" customWidth="1"/>
    <col min="47" max="47" width="4.6640625" style="80" customWidth="1"/>
    <col min="48" max="48" width="9.109375" style="80" customWidth="1"/>
    <col min="49" max="49" width="8.88671875" style="80" customWidth="1"/>
    <col min="50" max="50" width="8.109375" style="80" customWidth="1"/>
    <col min="51" max="51" width="8.109375" style="84" customWidth="1"/>
    <col min="52" max="52" width="8.109375" style="81" customWidth="1"/>
    <col min="53" max="53" width="1.88671875" style="80" customWidth="1"/>
    <col min="54" max="54" width="1.77734375" style="80" customWidth="1"/>
    <col min="55" max="55" width="4.6640625" style="80" customWidth="1"/>
    <col min="56" max="56" width="0" style="80" hidden="1" customWidth="1"/>
    <col min="57" max="59" width="9" style="80"/>
    <col min="60" max="60" width="1.88671875" style="80" customWidth="1"/>
    <col min="61" max="61" width="9.6640625" style="80" customWidth="1"/>
    <col min="62" max="16384" width="9" style="80"/>
  </cols>
  <sheetData>
    <row r="1" spans="1:61">
      <c r="F1" s="208"/>
      <c r="O1" s="219"/>
      <c r="R1" s="83" t="s">
        <v>492</v>
      </c>
      <c r="S1" s="194"/>
    </row>
    <row r="2" spans="1:61" ht="13.65" hidden="1" customHeight="1">
      <c r="F2" s="208"/>
    </row>
    <row r="3" spans="1:61" ht="13.65" hidden="1" customHeight="1">
      <c r="F3" s="208"/>
    </row>
    <row r="4" spans="1:61" ht="13.65" hidden="1" customHeight="1">
      <c r="F4" s="208"/>
    </row>
    <row r="5" spans="1:61" ht="13.65" hidden="1" customHeight="1">
      <c r="F5" s="208"/>
    </row>
    <row r="6" spans="1:61" ht="13.65" hidden="1" customHeight="1">
      <c r="F6" s="208"/>
    </row>
    <row r="7" spans="1:61" ht="14.4">
      <c r="A7" s="84"/>
      <c r="B7" s="86"/>
      <c r="C7" s="82"/>
      <c r="D7" s="87"/>
      <c r="F7" s="208"/>
      <c r="H7" s="585" t="s">
        <v>390</v>
      </c>
      <c r="I7" s="497"/>
      <c r="J7" s="498"/>
      <c r="K7" s="498"/>
      <c r="L7" s="498"/>
      <c r="R7" s="83" t="s">
        <v>231</v>
      </c>
      <c r="T7" s="88"/>
      <c r="U7" s="89"/>
      <c r="V7" s="89"/>
      <c r="W7" s="89"/>
      <c r="X7" s="89"/>
      <c r="Y7" s="89"/>
      <c r="Z7" s="89"/>
      <c r="AA7" s="89"/>
      <c r="AZ7" s="84"/>
      <c r="BA7" s="84"/>
    </row>
    <row r="8" spans="1:61" ht="14.4">
      <c r="B8" s="90" t="s">
        <v>385</v>
      </c>
      <c r="F8" s="208"/>
      <c r="R8" s="83" t="s">
        <v>447</v>
      </c>
      <c r="T8" s="88"/>
      <c r="U8" s="89"/>
      <c r="V8" s="89"/>
      <c r="W8" s="89"/>
      <c r="X8" s="89"/>
      <c r="Y8" s="89"/>
      <c r="Z8" s="89"/>
      <c r="AA8" s="89"/>
      <c r="AY8" s="80"/>
      <c r="AZ8" s="80"/>
    </row>
    <row r="9" spans="1:61" ht="16.5" customHeight="1">
      <c r="B9" s="90"/>
      <c r="F9" s="208"/>
      <c r="I9" s="81" t="s">
        <v>130</v>
      </c>
      <c r="J9" s="81" t="s">
        <v>132</v>
      </c>
      <c r="O9" s="81" t="s">
        <v>129</v>
      </c>
      <c r="P9" s="81" t="s">
        <v>129</v>
      </c>
      <c r="Q9" s="81"/>
      <c r="R9" s="91" t="s">
        <v>467</v>
      </c>
      <c r="T9" s="92"/>
      <c r="U9" s="93"/>
      <c r="V9" s="93"/>
      <c r="W9" s="296"/>
      <c r="X9" s="296"/>
      <c r="Y9" s="296"/>
      <c r="Z9" s="296"/>
      <c r="AA9" s="296"/>
      <c r="AC9" s="181"/>
      <c r="AD9" s="182" t="s">
        <v>338</v>
      </c>
      <c r="AE9" s="201"/>
      <c r="AF9" s="202" t="s">
        <v>362</v>
      </c>
      <c r="AG9" s="216"/>
      <c r="AI9" s="94"/>
      <c r="AJ9" s="95" t="s">
        <v>457</v>
      </c>
      <c r="AK9" s="95"/>
      <c r="AL9" s="95"/>
      <c r="AM9" s="95"/>
      <c r="AN9" s="95" t="s">
        <v>457</v>
      </c>
      <c r="AO9" s="96"/>
      <c r="AQ9" s="551"/>
      <c r="AR9" s="552" t="s">
        <v>449</v>
      </c>
      <c r="AS9" s="553"/>
      <c r="AU9" s="94"/>
      <c r="AV9" s="95"/>
      <c r="AW9" s="95" t="s">
        <v>489</v>
      </c>
      <c r="AX9" s="95"/>
      <c r="AY9" s="95"/>
      <c r="AZ9" s="96"/>
      <c r="BC9" s="94"/>
      <c r="BD9" s="97"/>
      <c r="BE9" s="97" t="s">
        <v>271</v>
      </c>
      <c r="BF9" s="97"/>
      <c r="BG9" s="98"/>
      <c r="BI9" s="99" t="s">
        <v>258</v>
      </c>
    </row>
    <row r="10" spans="1:61" ht="53.4" thickBot="1">
      <c r="B10" s="100" t="s">
        <v>101</v>
      </c>
      <c r="C10" s="101" t="s">
        <v>102</v>
      </c>
      <c r="D10" s="102" t="s">
        <v>103</v>
      </c>
      <c r="E10" s="213" t="s">
        <v>104</v>
      </c>
      <c r="F10" s="209" t="s">
        <v>105</v>
      </c>
      <c r="G10" s="586" t="s">
        <v>106</v>
      </c>
      <c r="H10" s="586" t="s">
        <v>107</v>
      </c>
      <c r="I10" s="103" t="s">
        <v>108</v>
      </c>
      <c r="J10" s="104" t="s">
        <v>157</v>
      </c>
      <c r="K10" s="102" t="s">
        <v>110</v>
      </c>
      <c r="L10" s="102" t="s">
        <v>111</v>
      </c>
      <c r="M10" s="102" t="s">
        <v>112</v>
      </c>
      <c r="N10" s="103" t="s">
        <v>113</v>
      </c>
      <c r="O10" s="103" t="s">
        <v>114</v>
      </c>
      <c r="P10" s="101" t="s">
        <v>115</v>
      </c>
      <c r="Q10" s="101" t="s">
        <v>131</v>
      </c>
      <c r="R10" s="105" t="s">
        <v>116</v>
      </c>
      <c r="S10" s="106" t="s">
        <v>117</v>
      </c>
      <c r="T10" s="107" t="s">
        <v>118</v>
      </c>
      <c r="U10" s="108" t="s">
        <v>119</v>
      </c>
      <c r="V10" s="102" t="s">
        <v>359</v>
      </c>
      <c r="W10" s="297"/>
      <c r="X10" s="299" t="s">
        <v>114</v>
      </c>
      <c r="Y10" s="300" t="s">
        <v>115</v>
      </c>
      <c r="Z10" s="300" t="s">
        <v>131</v>
      </c>
      <c r="AA10" s="301" t="s">
        <v>116</v>
      </c>
      <c r="AC10" s="199" t="s">
        <v>307</v>
      </c>
      <c r="AD10" s="200" t="s">
        <v>226</v>
      </c>
      <c r="AE10" s="200" t="s">
        <v>270</v>
      </c>
      <c r="AF10" s="200" t="s">
        <v>361</v>
      </c>
      <c r="AG10" s="217" t="s">
        <v>368</v>
      </c>
      <c r="AI10" s="109" t="s">
        <v>458</v>
      </c>
      <c r="AJ10" s="102" t="s">
        <v>468</v>
      </c>
      <c r="AK10" s="102" t="s">
        <v>491</v>
      </c>
      <c r="AL10" s="102" t="s">
        <v>496</v>
      </c>
      <c r="AM10" s="102" t="s">
        <v>497</v>
      </c>
      <c r="AN10" s="102" t="s">
        <v>459</v>
      </c>
      <c r="AO10" s="102" t="s">
        <v>460</v>
      </c>
      <c r="AQ10" s="102" t="s">
        <v>360</v>
      </c>
      <c r="AR10" s="102" t="s">
        <v>342</v>
      </c>
      <c r="AS10" s="102" t="s">
        <v>187</v>
      </c>
      <c r="AU10" s="110" t="s">
        <v>254</v>
      </c>
      <c r="AV10" s="110" t="s">
        <v>488</v>
      </c>
      <c r="AW10" s="110" t="s">
        <v>487</v>
      </c>
      <c r="AX10" s="110" t="s">
        <v>261</v>
      </c>
      <c r="AY10" s="110" t="s">
        <v>230</v>
      </c>
      <c r="AZ10" s="103" t="s">
        <v>187</v>
      </c>
      <c r="BC10" s="110" t="s">
        <v>254</v>
      </c>
      <c r="BD10" s="102" t="s">
        <v>454</v>
      </c>
      <c r="BE10" s="102" t="s">
        <v>450</v>
      </c>
      <c r="BF10" s="102" t="s">
        <v>469</v>
      </c>
      <c r="BG10" s="102" t="s">
        <v>269</v>
      </c>
      <c r="BI10" s="102" t="s">
        <v>259</v>
      </c>
    </row>
    <row r="11" spans="1:61">
      <c r="B11" s="111">
        <v>1</v>
      </c>
      <c r="C11" s="535">
        <v>160476</v>
      </c>
      <c r="D11" s="112" t="s">
        <v>522</v>
      </c>
      <c r="E11" s="582">
        <v>45403</v>
      </c>
      <c r="F11" s="112" t="s">
        <v>370</v>
      </c>
      <c r="G11" s="587"/>
      <c r="H11" s="587"/>
      <c r="I11" s="114"/>
      <c r="J11" s="118"/>
      <c r="K11" s="115"/>
      <c r="L11" s="116"/>
      <c r="M11" s="116"/>
      <c r="N11" s="117"/>
      <c r="O11" s="118"/>
      <c r="P11" s="118"/>
      <c r="Q11" s="118"/>
      <c r="R11" s="119"/>
      <c r="S11" s="120"/>
      <c r="T11" s="433" t="str">
        <f>IF(J11&lt;&gt;"",J11,"")</f>
        <v/>
      </c>
      <c r="U11" s="428">
        <f>SUM(T11:T17)</f>
        <v>50</v>
      </c>
      <c r="V11" s="428" t="e">
        <f t="shared" ref="V11:V45" si="0">IF(AC11="外注",IF(AND(BC11&lt;1,ROUND((H11*24),1)=13),"外注2半",IF(AND(BC11&lt;1,ROUND((G11*24),1)=13.7),"外注1半",IF(AND(BC11&lt;1,G11=""),"外注休暇",""))),"")</f>
        <v>#N/A</v>
      </c>
      <c r="W11" s="298"/>
      <c r="X11" s="113" t="str">
        <f>IF(O11&lt;&gt;"",O11/24,"")</f>
        <v/>
      </c>
      <c r="Y11" s="113" t="str">
        <f>IF(P11&lt;&gt;"",P11/24,"")</f>
        <v/>
      </c>
      <c r="Z11" s="113" t="str">
        <f>IF(Q11&lt;&gt;"",Q11/24,"")</f>
        <v/>
      </c>
      <c r="AA11" s="119" t="str">
        <f>IF(R11&lt;&gt;"",IF(AND(AO11=2,R11="休出"),"法休残",R11),"")</f>
        <v/>
      </c>
      <c r="AC11" s="183" t="e">
        <f>IF(C11&lt;&gt;"",VLOOKUP(C11,設定シート!$D$10:$N$109,11,FALSE),"")</f>
        <v>#N/A</v>
      </c>
      <c r="AD11" s="184" t="e">
        <f>IF(C11&lt;&gt;"",VLOOKUP(C11,設定シート!$D$10:$H$109,5,FALSE),"")</f>
        <v>#N/A</v>
      </c>
      <c r="AE11" s="185" t="e">
        <f>IF(C11&lt;&gt;"",VLOOKUP(C11,設定シート!$D$10:$L$109,9,FALSE),"")</f>
        <v>#N/A</v>
      </c>
      <c r="AF11" s="184" t="e">
        <f>IF($AD11="","",IF(LEFT($AD11,2)="NS","NS","CS"))</f>
        <v>#N/A</v>
      </c>
      <c r="AG11" s="203">
        <f t="shared" ref="AG11:AG45" si="1">IF(OR(R11="有給休暇",G11=""),0,IF(AQ11=1,0,1))</f>
        <v>0</v>
      </c>
      <c r="AI11" s="121" t="str">
        <f>IF(月報!G11&lt;&gt;"",月報!G11,"")</f>
        <v/>
      </c>
      <c r="AJ11" s="122" t="str">
        <f>IF(月報!W11&lt;&gt;"",月報!W11*24,"")</f>
        <v/>
      </c>
      <c r="AK11" s="122" t="str">
        <f>IF(月報!P11&lt;&gt;"",月報!P11,"")</f>
        <v/>
      </c>
      <c r="AL11" s="122" t="str">
        <f>IF(月報!Q11&lt;&gt;"",IF(月報!Q11="平日残","",月報!Q11),"")</f>
        <v/>
      </c>
      <c r="AM11" s="122"/>
      <c r="AN11" s="122" t="e">
        <f t="shared" ref="AN11:AN74" si="2">IF($AO11=0,IF($G11="",IF($Q11="","週報未入力",""),""),"")</f>
        <v>#N/A</v>
      </c>
      <c r="AO11" s="122" t="e">
        <f>IF($E11="","",VLOOKUP($E11,カレンダマスタ!$A$5:$E$381,5,FALSE))</f>
        <v>#N/A</v>
      </c>
      <c r="AQ11" s="195" t="str">
        <f>IF(G11="","",IF(VLOOKUP(E11,カレンダマスタ!$A$5:$D$381,4,FALSE)=0,0,1))</f>
        <v/>
      </c>
      <c r="AR11" s="136" t="str">
        <f>IF($G11="","",IF($AD11="NSTC",INDEX(カレンダマスタ!$I$26:$O$31,MATCH($G11,カレンダマスタ!$H$26:$H$31,1),MATCH($H11,カレンダマスタ!$I$25:$O$25,1)),
IF($AD11="CS本社",INDEX(カレンダマスタ!$I$36:$O$41,MATCH($G11,カレンダマスタ!$H$36:$H$41,1),MATCH($H11,カレンダマスタ!$I$35:$O$35,1)),
IF($AD11="NS本社",INDEX(カレンダマスタ!$I$94:$O$99,MATCH($G11,カレンダマスタ!$H$95:$H$100,1),MATCH($H11,カレンダマスタ!$I$93:$O$93,1)),
IF($AD11="ODC",INDEX(カレンダマスタ!$I$46:$O$51,MATCH($G11,カレンダマスタ!$H$46:$H$51,1),MATCH($H11,カレンダマスタ!$I$45:$O$45,1)),
IF($AD11="NS東京TC",INDEX(カレンダマスタ!$I$56:$O$61,MATCH($G11,カレンダマスタ!$H$56:$H$61,1),MATCH($H11,カレンダマスタ!$I$55:$O$55,1)),""))))))</f>
        <v/>
      </c>
      <c r="AS11" s="122" t="e">
        <f t="shared" ref="AS11:AS45" si="3">IF(AC11="社員","",IF(R11="有給休暇","",IF(AND(AF11="CS",AQ11=1)=TRUE,"OK",IF(AR11&lt;&gt;"",IF(TIMEVALUE(MID(I11,1,10))=AR11,"OK","×"),""))))</f>
        <v>#N/A</v>
      </c>
      <c r="AU11" s="124" t="e">
        <f>IF(E11="","",VLOOKUP($E11,カレンダマスタ!$A$4:$E$381,4,FALSE))</f>
        <v>#N/A</v>
      </c>
      <c r="AV11" s="124" t="str">
        <f>IF(AA11="","",IF(OR(AA11="欠勤",AA11="遅刻"),"勤怠修正",""))</f>
        <v/>
      </c>
      <c r="AW11" s="124" t="str">
        <f>IF(Q11="","",IF(R11="","勤怠未設定",""))</f>
        <v/>
      </c>
      <c r="AX11" s="125" t="e">
        <f>IF(E11="","",IF(AND(AU11&gt;=1,J11&lt;&gt;"",AA11=""),"勤怠未設定",IF(AA11&lt;&gt;"",AA11,"")))</f>
        <v>#N/A</v>
      </c>
      <c r="AY11" s="125" t="e">
        <f>IF(AC11="外注","",IF(AK11&amp;AL11&lt;&gt;"",AK11&amp;AL11,""))</f>
        <v>#N/A</v>
      </c>
      <c r="AZ11" s="114" t="e">
        <f>IF(AX11&amp;AW11="勤怠未設定","×",IF(AV11="勤怠修正","×",IF(AC11="外注","",IF(AA11="",IF(AY11&lt;&gt;"","×",""),IF(VLOOKUP(AA11,カレンダマスタ!$H$66:$I$83,2,FALSE)&lt;&gt;AY11,"×","OK")))))</f>
        <v>#N/A</v>
      </c>
      <c r="BC11" s="124" t="e">
        <f>IF(E11="","",VLOOKUP($E11,カレンダマスタ!$A$4:$E$381,4,FALSE))</f>
        <v>#N/A</v>
      </c>
      <c r="BD11" s="126" t="e">
        <f>IF(AC11="社員","",IF(AG11=0,"",IF(AD11="NSTC",IF(COUNTIF(カレンダマスタ!$Q$5:$Q$32,G11)=1,"OK","×"),
IF(AD11="NS本社",IF(COUNTIF(カレンダマスタ!$T$5:$T$32,G11)=1,"OK","×"),IF(COUNTIF(カレンダマスタ!$R$5:$R$32,G11)=1,"OK","×")))))</f>
        <v>#N/A</v>
      </c>
      <c r="BE11" s="127" t="e">
        <f>IF(AC11="社員","",IF(G11="","",IF(R11&lt;&gt;"","",IF(AF11="CS","OK",IF(VLOOKUP(E11,カレンダマスタ!$A$5:$D$381,4,FALSE)&gt;0,"",IF(OR(G11*24&gt;10.84,H11*24&lt;14.5)=TRUE,"×","OK"))))))</f>
        <v>#N/A</v>
      </c>
      <c r="BF11" s="127" t="e">
        <f t="shared" ref="BF11:BF55" si="4">IF(AC11="外注",AN11,IF(G11="",IF(AJ11="","","週報未入力"),IF(AJ11="","TW未入力","")))</f>
        <v>#N/A</v>
      </c>
      <c r="BG11" s="127" t="e">
        <f>IF(AE11="派遣","",IF(G11="","",IF(R11="有給休暇","",IF(S11="","×","OK"))))</f>
        <v>#N/A</v>
      </c>
      <c r="BI11" s="114" t="e">
        <f>IF(OR(AO11="×",AS11="×",AZ11="×",BE11="×",BF11="TW未入力",BF11="週報未入力",BG11="×"),"×","")</f>
        <v>#N/A</v>
      </c>
    </row>
    <row r="12" spans="1:61">
      <c r="B12" s="111"/>
      <c r="C12" s="536">
        <v>160476</v>
      </c>
      <c r="D12" s="128" t="s">
        <v>522</v>
      </c>
      <c r="E12" s="583">
        <v>45404</v>
      </c>
      <c r="F12" s="128" t="s">
        <v>201</v>
      </c>
      <c r="G12" s="588">
        <v>0.375</v>
      </c>
      <c r="H12" s="588">
        <v>0.875</v>
      </c>
      <c r="I12" s="130" t="s">
        <v>200</v>
      </c>
      <c r="J12" s="139">
        <v>11</v>
      </c>
      <c r="K12" s="131"/>
      <c r="L12" s="132"/>
      <c r="M12" s="132"/>
      <c r="N12" s="141"/>
      <c r="O12" s="139">
        <v>8</v>
      </c>
      <c r="P12" s="139">
        <v>3</v>
      </c>
      <c r="Q12" s="139"/>
      <c r="R12" s="133"/>
      <c r="S12" s="134" t="s">
        <v>594</v>
      </c>
      <c r="T12" s="434">
        <f t="shared" ref="T12:T45" si="5">IF(J12&lt;&gt;"",J12,"")</f>
        <v>11</v>
      </c>
      <c r="U12" s="429"/>
      <c r="V12" s="429" t="e">
        <f t="shared" si="0"/>
        <v>#N/A</v>
      </c>
      <c r="W12" s="298"/>
      <c r="X12" s="129">
        <f t="shared" ref="X12:X45" si="6">IF(O12&lt;&gt;"",O12/24,"")</f>
        <v>0.33333333333333331</v>
      </c>
      <c r="Y12" s="129">
        <f t="shared" ref="Y12:Y56" si="7">IF(P12&lt;&gt;"",P12/24,"")</f>
        <v>0.125</v>
      </c>
      <c r="Z12" s="129" t="str">
        <f t="shared" ref="Z12:Z56" si="8">IF(Q12&lt;&gt;"",Q12/24,"")</f>
        <v/>
      </c>
      <c r="AA12" s="133" t="str">
        <f t="shared" ref="AA12:AA75" si="9">IF(R12&lt;&gt;"",IF(AND(AO12=2,R12="休出"),"法休残",R12),"")</f>
        <v/>
      </c>
      <c r="AC12" s="186" t="e">
        <f>AC11</f>
        <v>#N/A</v>
      </c>
      <c r="AD12" s="186" t="e">
        <f>AD11</f>
        <v>#N/A</v>
      </c>
      <c r="AE12" s="186" t="e">
        <f>AE11</f>
        <v>#N/A</v>
      </c>
      <c r="AF12" s="186" t="e">
        <f>AF11</f>
        <v>#N/A</v>
      </c>
      <c r="AG12" s="204" t="e">
        <f t="shared" si="1"/>
        <v>#N/A</v>
      </c>
      <c r="AI12" s="135" t="str">
        <f>IF(月報!G12&lt;&gt;"",月報!G12,"")</f>
        <v/>
      </c>
      <c r="AJ12" s="126">
        <f>IF(月報!W12&lt;&gt;"",月報!W12*24,"")</f>
        <v>11.083333333333334</v>
      </c>
      <c r="AK12" s="126" t="str">
        <f>IF(月報!P12&lt;&gt;"",月報!P12,"")</f>
        <v/>
      </c>
      <c r="AL12" s="126" t="str">
        <f>IF(月報!Q12&lt;&gt;"",IF(月報!Q12="平日残","",月報!Q12),"")</f>
        <v/>
      </c>
      <c r="AM12" s="126"/>
      <c r="AN12" s="126" t="e">
        <f t="shared" si="2"/>
        <v>#N/A</v>
      </c>
      <c r="AO12" s="126" t="e">
        <f>IF($E12="","",VLOOKUP($E12,カレンダマスタ!$A$5:$E$381,5,FALSE))</f>
        <v>#N/A</v>
      </c>
      <c r="AQ12" s="195" t="e">
        <f>IF(G12="","",IF(VLOOKUP(E12,カレンダマスタ!$A$5:$D$381,4,FALSE)=0,"",1))</f>
        <v>#N/A</v>
      </c>
      <c r="AR12" s="136" t="e">
        <f>IF($G12="","",IF($AD12="NSTC",INDEX(カレンダマスタ!$I$26:$O$31,MATCH($G12,カレンダマスタ!$H$26:$H$31,1),MATCH($H12,カレンダマスタ!$I$25:$O$25,1)),
IF($AD12="CS本社",INDEX(カレンダマスタ!$I$36:$O$41,MATCH($G12,カレンダマスタ!$H$36:$H$41,1),MATCH($H12,カレンダマスタ!$I$35:$O$35,1)),
IF($AD12="NS本社",INDEX(カレンダマスタ!$I$94:$O$99,MATCH($G12,カレンダマスタ!$H$95:$H$100,1),MATCH($H12,カレンダマスタ!$I$93:$O$93,1)),
IF($AD12="ODC",INDEX(カレンダマスタ!$I$46:$O$51,MATCH($G12,カレンダマスタ!$H$46:$H$51,1),MATCH($H12,カレンダマスタ!$I$45:$O$45,1)),
IF($AD12="NS東京TC",INDEX(カレンダマスタ!$I$56:$O$61,MATCH($G12,カレンダマスタ!$H$56:$H$61,1),MATCH($H12,カレンダマスタ!$I$55:$O$55,1)),""))))))</f>
        <v>#N/A</v>
      </c>
      <c r="AS12" s="126" t="e">
        <f t="shared" si="3"/>
        <v>#N/A</v>
      </c>
      <c r="AU12" s="137" t="e">
        <f>IF(E12="","",VLOOKUP($E12,カレンダマスタ!$A$4:$E$381,4,FALSE))</f>
        <v>#N/A</v>
      </c>
      <c r="AV12" s="124" t="str">
        <f t="shared" ref="AV12:AV75" si="10">IF(AA12="","",IF(OR(AA12="欠勤",AA12="遅刻"),"勤怠修正",""))</f>
        <v/>
      </c>
      <c r="AW12" s="124" t="str">
        <f t="shared" ref="AW12:AW75" si="11">IF(Q12="","",IF(R12="","勤怠未設定",""))</f>
        <v/>
      </c>
      <c r="AX12" s="138" t="e">
        <f t="shared" ref="AX12:AX75" si="12">IF(E12="","",IF(AND(AU12&gt;=1,J12&lt;&gt;"",AA12=""),"勤怠未設定",IF(AA12&lt;&gt;"",AA12,"")))</f>
        <v>#N/A</v>
      </c>
      <c r="AY12" s="138" t="e">
        <f t="shared" ref="AY12:AY75" si="13">IF(AC12="外注","",IF(AK12&amp;AL12&lt;&gt;"",AK12&amp;AL12,""))</f>
        <v>#N/A</v>
      </c>
      <c r="AZ12" s="130" t="e">
        <f>IF(AX12&amp;AW12="勤怠未設定","×",IF(AV12="勤怠修正","×",IF(AC12="外注","",IF(AA12="",IF(AY12&lt;&gt;"","×",""),IF(VLOOKUP(AA12,カレンダマスタ!$H$66:$I$83,2,FALSE)&lt;&gt;AY12,"×","OK")))))</f>
        <v>#N/A</v>
      </c>
      <c r="BC12" s="137" t="e">
        <f>IF(E12="","",VLOOKUP($E12,カレンダマスタ!$A$4:$E$381,4,FALSE))</f>
        <v>#N/A</v>
      </c>
      <c r="BD12" s="126" t="e">
        <f>IF(AC12="社員","",IF(AG12=0,"",IF(AD12="NSTC",IF(COUNTIF(カレンダマスタ!$Q$5:$Q$32,G12)=1,"OK","×"),
IF(AD12="NS本社",IF(COUNTIF(カレンダマスタ!$T$5:$T$32,G12)=1,"OK","×"),IF(COUNTIF(カレンダマスタ!$R$5:$R$32,G12)=1,"OK","×")))))</f>
        <v>#N/A</v>
      </c>
      <c r="BE12" s="126" t="e">
        <f>IF(AC12="社員","",IF(G12="","",IF(R12&lt;&gt;"","",IF(AF12="CS","OK",IF(VLOOKUP(E12,カレンダマスタ!$A$5:$D$381,4,FALSE)&gt;0,"",IF(OR(G12*24&gt;10.84,H12*24&lt;14.5)=TRUE,"×","OK"))))))</f>
        <v>#N/A</v>
      </c>
      <c r="BF12" s="126" t="e">
        <f t="shared" si="4"/>
        <v>#N/A</v>
      </c>
      <c r="BG12" s="126" t="e">
        <f t="shared" ref="BG12:BG45" si="14">IF(AE12="派遣","",IF(G12="","",IF(R12="有給休暇","",IF(S12="","×","OK"))))</f>
        <v>#N/A</v>
      </c>
      <c r="BI12" s="130" t="e">
        <f t="shared" ref="BI12:BI45" si="15">IF(OR(AO12="×",AS12="×",AZ12="×",BE12="×",BF12="TW未入力",BF12="週報未入力",BG12="×"),"×","")</f>
        <v>#N/A</v>
      </c>
    </row>
    <row r="13" spans="1:61">
      <c r="B13" s="111"/>
      <c r="C13" s="536">
        <v>160476</v>
      </c>
      <c r="D13" s="128" t="s">
        <v>522</v>
      </c>
      <c r="E13" s="583">
        <v>45405</v>
      </c>
      <c r="F13" s="128" t="s">
        <v>203</v>
      </c>
      <c r="G13" s="588">
        <v>0.375</v>
      </c>
      <c r="H13" s="588">
        <v>0.86458333333333337</v>
      </c>
      <c r="I13" s="130" t="s">
        <v>200</v>
      </c>
      <c r="J13" s="139">
        <v>10.75</v>
      </c>
      <c r="K13" s="131"/>
      <c r="L13" s="132"/>
      <c r="M13" s="132"/>
      <c r="N13" s="141"/>
      <c r="O13" s="139">
        <v>8</v>
      </c>
      <c r="P13" s="139">
        <v>2.75</v>
      </c>
      <c r="Q13" s="139"/>
      <c r="R13" s="133"/>
      <c r="S13" s="134" t="s">
        <v>594</v>
      </c>
      <c r="T13" s="434">
        <f t="shared" si="5"/>
        <v>10.75</v>
      </c>
      <c r="U13" s="429"/>
      <c r="V13" s="429" t="e">
        <f t="shared" si="0"/>
        <v>#N/A</v>
      </c>
      <c r="W13" s="298"/>
      <c r="X13" s="129">
        <f t="shared" si="6"/>
        <v>0.33333333333333331</v>
      </c>
      <c r="Y13" s="129">
        <f t="shared" si="7"/>
        <v>0.11458333333333333</v>
      </c>
      <c r="Z13" s="129" t="str">
        <f t="shared" si="8"/>
        <v/>
      </c>
      <c r="AA13" s="133" t="str">
        <f t="shared" si="9"/>
        <v/>
      </c>
      <c r="AC13" s="186" t="e">
        <f>AC11</f>
        <v>#N/A</v>
      </c>
      <c r="AD13" s="187" t="e">
        <f>AD11</f>
        <v>#N/A</v>
      </c>
      <c r="AE13" s="187" t="e">
        <f>AE11</f>
        <v>#N/A</v>
      </c>
      <c r="AF13" s="187" t="e">
        <f>AF11</f>
        <v>#N/A</v>
      </c>
      <c r="AG13" s="204" t="e">
        <f t="shared" si="1"/>
        <v>#N/A</v>
      </c>
      <c r="AI13" s="135" t="str">
        <f>IF(月報!G13&lt;&gt;"",月報!G13,"")</f>
        <v/>
      </c>
      <c r="AJ13" s="126">
        <f>IF(月報!W13&lt;&gt;"",月報!W13*24,"")</f>
        <v>10.916666666666666</v>
      </c>
      <c r="AK13" s="126" t="str">
        <f>IF(月報!P13&lt;&gt;"",月報!P13,"")</f>
        <v/>
      </c>
      <c r="AL13" s="126" t="str">
        <f>IF(月報!Q13&lt;&gt;"",IF(月報!Q13="平日残","",月報!Q13),"")</f>
        <v/>
      </c>
      <c r="AM13" s="126"/>
      <c r="AN13" s="126" t="e">
        <f t="shared" si="2"/>
        <v>#N/A</v>
      </c>
      <c r="AO13" s="126" t="e">
        <f>IF($E13="","",VLOOKUP($E13,カレンダマスタ!$A$5:$E$381,5,FALSE))</f>
        <v>#N/A</v>
      </c>
      <c r="AQ13" s="195" t="e">
        <f>IF(G13="","",IF(VLOOKUP(E13,カレンダマスタ!$A$5:$D$381,4,FALSE)=0,"",1))</f>
        <v>#N/A</v>
      </c>
      <c r="AR13" s="136" t="e">
        <f>IF($G13="","",IF($AD13="NSTC",INDEX(カレンダマスタ!$I$26:$O$31,MATCH($G13,カレンダマスタ!$H$26:$H$31,1),MATCH($H13,カレンダマスタ!$I$25:$O$25,1)),
IF($AD13="CS本社",INDEX(カレンダマスタ!$I$36:$O$41,MATCH($G13,カレンダマスタ!$H$36:$H$41,1),MATCH($H13,カレンダマスタ!$I$35:$O$35,1)),
IF($AD13="NS本社",INDEX(カレンダマスタ!$I$94:$O$99,MATCH($G13,カレンダマスタ!$H$95:$H$100,1),MATCH($H13,カレンダマスタ!$I$93:$O$93,1)),
IF($AD13="ODC",INDEX(カレンダマスタ!$I$46:$O$51,MATCH($G13,カレンダマスタ!$H$46:$H$51,1),MATCH($H13,カレンダマスタ!$I$45:$O$45,1)),
IF($AD13="NS東京TC",INDEX(カレンダマスタ!$I$56:$O$61,MATCH($G13,カレンダマスタ!$H$56:$H$61,1),MATCH($H13,カレンダマスタ!$I$55:$O$55,1)),""))))))</f>
        <v>#N/A</v>
      </c>
      <c r="AS13" s="126" t="e">
        <f t="shared" si="3"/>
        <v>#N/A</v>
      </c>
      <c r="AU13" s="137" t="e">
        <f>IF(E13="","",VLOOKUP($E13,カレンダマスタ!$A$4:$E$381,4,FALSE))</f>
        <v>#N/A</v>
      </c>
      <c r="AV13" s="137" t="str">
        <f t="shared" si="10"/>
        <v/>
      </c>
      <c r="AW13" s="137" t="str">
        <f t="shared" si="11"/>
        <v/>
      </c>
      <c r="AX13" s="138" t="e">
        <f t="shared" si="12"/>
        <v>#N/A</v>
      </c>
      <c r="AY13" s="138" t="e">
        <f t="shared" si="13"/>
        <v>#N/A</v>
      </c>
      <c r="AZ13" s="130" t="e">
        <f>IF(AX13&amp;AW13="勤怠未設定","×",IF(AV13="勤怠修正","×",IF(AC13="外注","",IF(AA13="",IF(AY13&lt;&gt;"","×",""),IF(VLOOKUP(AA13,カレンダマスタ!$H$66:$I$83,2,FALSE)&lt;&gt;AY13,"×","OK")))))</f>
        <v>#N/A</v>
      </c>
      <c r="BC13" s="137" t="e">
        <f>IF(E13="","",VLOOKUP($E13,カレンダマスタ!$A$4:$E$381,4,FALSE))</f>
        <v>#N/A</v>
      </c>
      <c r="BD13" s="126" t="e">
        <f>IF(AC13="社員","",IF(AG13=0,"",IF(AD13="NSTC",IF(COUNTIF(カレンダマスタ!$Q$5:$Q$32,G13)=1,"OK","×"),
IF(AD13="NS本社",IF(COUNTIF(カレンダマスタ!$T$5:$T$32,G13)=1,"OK","×"),IF(COUNTIF(カレンダマスタ!$R$5:$R$32,G13)=1,"OK","×")))))</f>
        <v>#N/A</v>
      </c>
      <c r="BE13" s="126" t="e">
        <f>IF(AC13="社員","",IF(G13="","",IF(R13&lt;&gt;"","",IF(AF13="CS","OK",IF(VLOOKUP(E13,カレンダマスタ!$A$5:$D$381,4,FALSE)&gt;0,"",IF(OR(G13*24&gt;10.84,H13*24&lt;14.5)=TRUE,"×","OK"))))))</f>
        <v>#N/A</v>
      </c>
      <c r="BF13" s="126" t="e">
        <f t="shared" si="4"/>
        <v>#N/A</v>
      </c>
      <c r="BG13" s="126" t="e">
        <f t="shared" si="14"/>
        <v>#N/A</v>
      </c>
      <c r="BI13" s="130" t="e">
        <f t="shared" si="15"/>
        <v>#N/A</v>
      </c>
    </row>
    <row r="14" spans="1:61">
      <c r="B14" s="111"/>
      <c r="C14" s="536">
        <v>160476</v>
      </c>
      <c r="D14" s="128" t="s">
        <v>522</v>
      </c>
      <c r="E14" s="583">
        <v>45406</v>
      </c>
      <c r="F14" s="128" t="s">
        <v>204</v>
      </c>
      <c r="G14" s="588">
        <v>0.375</v>
      </c>
      <c r="H14" s="588">
        <v>0.75</v>
      </c>
      <c r="I14" s="130" t="s">
        <v>200</v>
      </c>
      <c r="J14" s="139">
        <v>8</v>
      </c>
      <c r="K14" s="131"/>
      <c r="L14" s="132"/>
      <c r="M14" s="132"/>
      <c r="N14" s="141"/>
      <c r="O14" s="139">
        <v>8</v>
      </c>
      <c r="P14" s="139"/>
      <c r="Q14" s="139"/>
      <c r="R14" s="133"/>
      <c r="S14" s="134" t="s">
        <v>594</v>
      </c>
      <c r="T14" s="434">
        <f t="shared" si="5"/>
        <v>8</v>
      </c>
      <c r="U14" s="429"/>
      <c r="V14" s="429" t="e">
        <f t="shared" si="0"/>
        <v>#N/A</v>
      </c>
      <c r="W14" s="298"/>
      <c r="X14" s="129">
        <f t="shared" si="6"/>
        <v>0.33333333333333331</v>
      </c>
      <c r="Y14" s="129" t="str">
        <f t="shared" si="7"/>
        <v/>
      </c>
      <c r="Z14" s="129" t="str">
        <f t="shared" si="8"/>
        <v/>
      </c>
      <c r="AA14" s="133" t="str">
        <f t="shared" si="9"/>
        <v/>
      </c>
      <c r="AC14" s="186" t="e">
        <f>AC11</f>
        <v>#N/A</v>
      </c>
      <c r="AD14" s="187" t="e">
        <f>AD11</f>
        <v>#N/A</v>
      </c>
      <c r="AE14" s="187" t="e">
        <f>AE11</f>
        <v>#N/A</v>
      </c>
      <c r="AF14" s="187" t="e">
        <f>AF11</f>
        <v>#N/A</v>
      </c>
      <c r="AG14" s="204" t="e">
        <f t="shared" si="1"/>
        <v>#N/A</v>
      </c>
      <c r="AI14" s="140" t="str">
        <f>IF(月報!G14&lt;&gt;"",月報!G14,"")</f>
        <v/>
      </c>
      <c r="AJ14" s="126">
        <f>IF(月報!W14&lt;&gt;"",月報!W14*24,"")</f>
        <v>8</v>
      </c>
      <c r="AK14" s="126" t="str">
        <f>IF(月報!P14&lt;&gt;"",月報!P14,"")</f>
        <v/>
      </c>
      <c r="AL14" s="126" t="str">
        <f>IF(月報!Q14&lt;&gt;"",IF(月報!Q14="平日残","",月報!Q14),"")</f>
        <v/>
      </c>
      <c r="AM14" s="126"/>
      <c r="AN14" s="126" t="e">
        <f t="shared" si="2"/>
        <v>#N/A</v>
      </c>
      <c r="AO14" s="126" t="e">
        <f>IF($E14="","",VLOOKUP($E14,カレンダマスタ!$A$5:$E$381,5,FALSE))</f>
        <v>#N/A</v>
      </c>
      <c r="AQ14" s="195" t="e">
        <f>IF(G14="","",IF(VLOOKUP(E14,カレンダマスタ!$A$5:$D$381,4,FALSE)=0,"",1))</f>
        <v>#N/A</v>
      </c>
      <c r="AR14" s="136" t="e">
        <f>IF($G14="","",IF($AD14="NSTC",INDEX(カレンダマスタ!$I$26:$O$31,MATCH($G14,カレンダマスタ!$H$26:$H$31,1),MATCH($H14,カレンダマスタ!$I$25:$O$25,1)),
IF($AD14="CS本社",INDEX(カレンダマスタ!$I$36:$O$41,MATCH($G14,カレンダマスタ!$H$36:$H$41,1),MATCH($H14,カレンダマスタ!$I$35:$O$35,1)),
IF($AD14="NS本社",INDEX(カレンダマスタ!$I$94:$O$99,MATCH($G14,カレンダマスタ!$H$95:$H$100,1),MATCH($H14,カレンダマスタ!$I$93:$O$93,1)),
IF($AD14="ODC",INDEX(カレンダマスタ!$I$46:$O$51,MATCH($G14,カレンダマスタ!$H$46:$H$51,1),MATCH($H14,カレンダマスタ!$I$45:$O$45,1)),
IF($AD14="NS東京TC",INDEX(カレンダマスタ!$I$56:$O$61,MATCH($G14,カレンダマスタ!$H$56:$H$61,1),MATCH($H14,カレンダマスタ!$I$55:$O$55,1)),""))))))</f>
        <v>#N/A</v>
      </c>
      <c r="AS14" s="126" t="e">
        <f t="shared" si="3"/>
        <v>#N/A</v>
      </c>
      <c r="AU14" s="137" t="e">
        <f>IF(E14="","",VLOOKUP($E14,カレンダマスタ!$A$4:$E$381,4,FALSE))</f>
        <v>#N/A</v>
      </c>
      <c r="AV14" s="137" t="str">
        <f t="shared" si="10"/>
        <v/>
      </c>
      <c r="AW14" s="137" t="str">
        <f t="shared" si="11"/>
        <v/>
      </c>
      <c r="AX14" s="138" t="e">
        <f t="shared" si="12"/>
        <v>#N/A</v>
      </c>
      <c r="AY14" s="138" t="e">
        <f t="shared" si="13"/>
        <v>#N/A</v>
      </c>
      <c r="AZ14" s="130" t="e">
        <f>IF(AX14&amp;AW14="勤怠未設定","×",IF(AV14="勤怠修正","×",IF(AC14="外注","",IF(AA14="",IF(AY14&lt;&gt;"","×",""),IF(VLOOKUP(AA14,カレンダマスタ!$H$66:$I$83,2,FALSE)&lt;&gt;AY14,"×","OK")))))</f>
        <v>#N/A</v>
      </c>
      <c r="BC14" s="137" t="e">
        <f>IF(E14="","",VLOOKUP($E14,カレンダマスタ!$A$4:$E$381,4,FALSE))</f>
        <v>#N/A</v>
      </c>
      <c r="BD14" s="126" t="e">
        <f>IF(AC14="社員","",IF(AG14=0,"",IF(AD14="NSTC",IF(COUNTIF(カレンダマスタ!$Q$5:$Q$32,G14)=1,"OK","×"),
IF(AD14="NS本社",IF(COUNTIF(カレンダマスタ!$T$5:$T$32,G14)=1,"OK","×"),IF(COUNTIF(カレンダマスタ!$R$5:$R$32,G14)=1,"OK","×")))))</f>
        <v>#N/A</v>
      </c>
      <c r="BE14" s="126" t="e">
        <f>IF(AC14="社員","",IF(G14="","",IF(R14&lt;&gt;"","",IF(AF14="CS","OK",IF(VLOOKUP(E14,カレンダマスタ!$A$5:$D$381,4,FALSE)&gt;0,"",IF(OR(G14*24&gt;10.84,H14*24&lt;14.5)=TRUE,"×","OK"))))))</f>
        <v>#N/A</v>
      </c>
      <c r="BF14" s="126" t="e">
        <f t="shared" si="4"/>
        <v>#N/A</v>
      </c>
      <c r="BG14" s="126" t="e">
        <f t="shared" si="14"/>
        <v>#N/A</v>
      </c>
      <c r="BI14" s="130" t="e">
        <f t="shared" si="15"/>
        <v>#N/A</v>
      </c>
    </row>
    <row r="15" spans="1:61">
      <c r="B15" s="111"/>
      <c r="C15" s="536">
        <v>160476</v>
      </c>
      <c r="D15" s="128" t="s">
        <v>522</v>
      </c>
      <c r="E15" s="583">
        <v>45407</v>
      </c>
      <c r="F15" s="128" t="s">
        <v>205</v>
      </c>
      <c r="G15" s="588">
        <v>0.375</v>
      </c>
      <c r="H15" s="588">
        <v>0.88541666666666663</v>
      </c>
      <c r="I15" s="130" t="s">
        <v>200</v>
      </c>
      <c r="J15" s="139">
        <v>11.25</v>
      </c>
      <c r="K15" s="131"/>
      <c r="L15" s="132"/>
      <c r="M15" s="132"/>
      <c r="N15" s="141"/>
      <c r="O15" s="139">
        <v>8</v>
      </c>
      <c r="P15" s="139">
        <v>3.25</v>
      </c>
      <c r="Q15" s="139"/>
      <c r="R15" s="133"/>
      <c r="S15" s="134" t="s">
        <v>594</v>
      </c>
      <c r="T15" s="434">
        <f t="shared" si="5"/>
        <v>11.25</v>
      </c>
      <c r="U15" s="429"/>
      <c r="V15" s="429" t="e">
        <f t="shared" si="0"/>
        <v>#N/A</v>
      </c>
      <c r="W15" s="298"/>
      <c r="X15" s="129">
        <f t="shared" si="6"/>
        <v>0.33333333333333331</v>
      </c>
      <c r="Y15" s="129">
        <f t="shared" si="7"/>
        <v>0.13541666666666666</v>
      </c>
      <c r="Z15" s="129" t="str">
        <f t="shared" si="8"/>
        <v/>
      </c>
      <c r="AA15" s="133" t="str">
        <f t="shared" si="9"/>
        <v/>
      </c>
      <c r="AC15" s="186" t="e">
        <f>AC11</f>
        <v>#N/A</v>
      </c>
      <c r="AD15" s="187" t="e">
        <f>AD11</f>
        <v>#N/A</v>
      </c>
      <c r="AE15" s="187" t="e">
        <f>AE11</f>
        <v>#N/A</v>
      </c>
      <c r="AF15" s="187" t="e">
        <f>AF11</f>
        <v>#N/A</v>
      </c>
      <c r="AG15" s="204" t="e">
        <f t="shared" si="1"/>
        <v>#N/A</v>
      </c>
      <c r="AI15" s="140" t="str">
        <f>IF(月報!G15&lt;&gt;"",月報!G15,"")</f>
        <v/>
      </c>
      <c r="AJ15" s="126">
        <f>IF(月報!W15&lt;&gt;"",月報!W15*24,"")</f>
        <v>11.25</v>
      </c>
      <c r="AK15" s="126" t="str">
        <f>IF(月報!P15&lt;&gt;"",月報!P15,"")</f>
        <v/>
      </c>
      <c r="AL15" s="126" t="str">
        <f>IF(月報!Q15&lt;&gt;"",IF(月報!Q15="平日残","",月報!Q15),"")</f>
        <v/>
      </c>
      <c r="AM15" s="126"/>
      <c r="AN15" s="126" t="e">
        <f t="shared" si="2"/>
        <v>#N/A</v>
      </c>
      <c r="AO15" s="126" t="e">
        <f>IF($E15="","",VLOOKUP($E15,カレンダマスタ!$A$5:$E$381,5,FALSE))</f>
        <v>#N/A</v>
      </c>
      <c r="AQ15" s="195" t="e">
        <f>IF(G15="","",IF(VLOOKUP(E15,カレンダマスタ!$A$5:$D$381,4,FALSE)=0,"",1))</f>
        <v>#N/A</v>
      </c>
      <c r="AR15" s="136" t="e">
        <f>IF($G15="","",IF($AD15="NSTC",INDEX(カレンダマスタ!$I$26:$O$31,MATCH($G15,カレンダマスタ!$H$26:$H$31,1),MATCH($H15,カレンダマスタ!$I$25:$O$25,1)),
IF($AD15="CS本社",INDEX(カレンダマスタ!$I$36:$O$41,MATCH($G15,カレンダマスタ!$H$36:$H$41,1),MATCH($H15,カレンダマスタ!$I$35:$O$35,1)),
IF($AD15="NS本社",INDEX(カレンダマスタ!$I$94:$O$99,MATCH($G15,カレンダマスタ!$H$95:$H$100,1),MATCH($H15,カレンダマスタ!$I$93:$O$93,1)),
IF($AD15="ODC",INDEX(カレンダマスタ!$I$46:$O$51,MATCH($G15,カレンダマスタ!$H$46:$H$51,1),MATCH($H15,カレンダマスタ!$I$45:$O$45,1)),
IF($AD15="NS東京TC",INDEX(カレンダマスタ!$I$56:$O$61,MATCH($G15,カレンダマスタ!$H$56:$H$61,1),MATCH($H15,カレンダマスタ!$I$55:$O$55,1)),""))))))</f>
        <v>#N/A</v>
      </c>
      <c r="AS15" s="126" t="e">
        <f t="shared" si="3"/>
        <v>#N/A</v>
      </c>
      <c r="AU15" s="137" t="e">
        <f>IF(E15="","",VLOOKUP($E15,カレンダマスタ!$A$4:$E$381,4,FALSE))</f>
        <v>#N/A</v>
      </c>
      <c r="AV15" s="137" t="str">
        <f t="shared" si="10"/>
        <v/>
      </c>
      <c r="AW15" s="137" t="str">
        <f t="shared" si="11"/>
        <v/>
      </c>
      <c r="AX15" s="138" t="e">
        <f t="shared" si="12"/>
        <v>#N/A</v>
      </c>
      <c r="AY15" s="138" t="e">
        <f t="shared" si="13"/>
        <v>#N/A</v>
      </c>
      <c r="AZ15" s="130" t="e">
        <f>IF(AX15&amp;AW15="勤怠未設定","×",IF(AV15="勤怠修正","×",IF(AC15="外注","",IF(AA15="",IF(AY15&lt;&gt;"","×",""),IF(VLOOKUP(AA15,カレンダマスタ!$H$66:$I$83,2,FALSE)&lt;&gt;AY15,"×","OK")))))</f>
        <v>#N/A</v>
      </c>
      <c r="BC15" s="137" t="e">
        <f>IF(E15="","",VLOOKUP($E15,カレンダマスタ!$A$4:$E$381,4,FALSE))</f>
        <v>#N/A</v>
      </c>
      <c r="BD15" s="126" t="e">
        <f>IF(AC15="社員","",IF(AG15=0,"",IF(AD15="NSTC",IF(COUNTIF(カレンダマスタ!$Q$5:$Q$32,G15)=1,"OK","×"),
IF(AD15="NS本社",IF(COUNTIF(カレンダマスタ!$T$5:$T$32,G15)=1,"OK","×"),IF(COUNTIF(カレンダマスタ!$R$5:$R$32,G15)=1,"OK","×")))))</f>
        <v>#N/A</v>
      </c>
      <c r="BE15" s="126" t="e">
        <f>IF(AC15="社員","",IF(G15="","",IF(R15&lt;&gt;"","",IF(AF15="CS","OK",IF(VLOOKUP(E15,カレンダマスタ!$A$5:$D$381,4,FALSE)&gt;0,"",IF(OR(G15*24&gt;10.84,H15*24&lt;14.5)=TRUE,"×","OK"))))))</f>
        <v>#N/A</v>
      </c>
      <c r="BF15" s="126" t="e">
        <f t="shared" si="4"/>
        <v>#N/A</v>
      </c>
      <c r="BG15" s="126" t="e">
        <f t="shared" si="14"/>
        <v>#N/A</v>
      </c>
      <c r="BI15" s="130" t="e">
        <f t="shared" si="15"/>
        <v>#N/A</v>
      </c>
    </row>
    <row r="16" spans="1:61">
      <c r="B16" s="111"/>
      <c r="C16" s="536">
        <v>160476</v>
      </c>
      <c r="D16" s="128" t="s">
        <v>522</v>
      </c>
      <c r="E16" s="583">
        <v>45408</v>
      </c>
      <c r="F16" s="128" t="s">
        <v>199</v>
      </c>
      <c r="G16" s="588">
        <v>0.375</v>
      </c>
      <c r="H16" s="588">
        <v>0.79166666666666663</v>
      </c>
      <c r="I16" s="130" t="s">
        <v>200</v>
      </c>
      <c r="J16" s="139">
        <v>9</v>
      </c>
      <c r="K16" s="131"/>
      <c r="L16" s="132"/>
      <c r="M16" s="132"/>
      <c r="N16" s="141"/>
      <c r="O16" s="139">
        <v>8</v>
      </c>
      <c r="P16" s="139">
        <v>1</v>
      </c>
      <c r="Q16" s="139"/>
      <c r="R16" s="133"/>
      <c r="S16" s="134" t="s">
        <v>594</v>
      </c>
      <c r="T16" s="434">
        <f t="shared" si="5"/>
        <v>9</v>
      </c>
      <c r="U16" s="429"/>
      <c r="V16" s="429" t="e">
        <f t="shared" si="0"/>
        <v>#N/A</v>
      </c>
      <c r="W16" s="298"/>
      <c r="X16" s="129">
        <f t="shared" si="6"/>
        <v>0.33333333333333331</v>
      </c>
      <c r="Y16" s="129">
        <f t="shared" si="7"/>
        <v>4.1666666666666664E-2</v>
      </c>
      <c r="Z16" s="129" t="str">
        <f t="shared" si="8"/>
        <v/>
      </c>
      <c r="AA16" s="133" t="str">
        <f t="shared" si="9"/>
        <v/>
      </c>
      <c r="AC16" s="186" t="e">
        <f>AC11</f>
        <v>#N/A</v>
      </c>
      <c r="AD16" s="187" t="e">
        <f>AD11</f>
        <v>#N/A</v>
      </c>
      <c r="AE16" s="187" t="e">
        <f>AE11</f>
        <v>#N/A</v>
      </c>
      <c r="AF16" s="187" t="e">
        <f>AF11</f>
        <v>#N/A</v>
      </c>
      <c r="AG16" s="204" t="e">
        <f t="shared" si="1"/>
        <v>#N/A</v>
      </c>
      <c r="AI16" s="135" t="str">
        <f>IF(月報!G16&lt;&gt;"",月報!G16,"")</f>
        <v/>
      </c>
      <c r="AJ16" s="126">
        <f>IF(月報!W16&lt;&gt;"",月報!W16*24,"")</f>
        <v>9.1666666666666661</v>
      </c>
      <c r="AK16" s="126" t="str">
        <f>IF(月報!P16&lt;&gt;"",月報!P16,"")</f>
        <v/>
      </c>
      <c r="AL16" s="126" t="str">
        <f>IF(月報!Q16&lt;&gt;"",IF(月報!Q16="平日残","",月報!Q16),"")</f>
        <v/>
      </c>
      <c r="AM16" s="126"/>
      <c r="AN16" s="126" t="e">
        <f t="shared" si="2"/>
        <v>#N/A</v>
      </c>
      <c r="AO16" s="126" t="e">
        <f>IF($E16="","",VLOOKUP($E16,カレンダマスタ!$A$5:$E$381,5,FALSE))</f>
        <v>#N/A</v>
      </c>
      <c r="AQ16" s="196" t="e">
        <f>IF(G16="","",IF(VLOOKUP(E16,カレンダマスタ!$A$5:$D$381,4,FALSE)=0,"",1))</f>
        <v>#N/A</v>
      </c>
      <c r="AR16" s="136" t="e">
        <f>IF($G16="","",IF($AD16="NSTC",INDEX(カレンダマスタ!$I$26:$O$31,MATCH($G16,カレンダマスタ!$H$26:$H$31,1),MATCH($H16,カレンダマスタ!$I$25:$O$25,1)),
IF($AD16="CS本社",INDEX(カレンダマスタ!$I$36:$O$41,MATCH($G16,カレンダマスタ!$H$36:$H$41,1),MATCH($H16,カレンダマスタ!$I$35:$O$35,1)),
IF($AD16="NS本社",INDEX(カレンダマスタ!$I$94:$O$99,MATCH($G16,カレンダマスタ!$H$95:$H$100,1),MATCH($H16,カレンダマスタ!$I$93:$O$93,1)),
IF($AD16="ODC",INDEX(カレンダマスタ!$I$46:$O$51,MATCH($G16,カレンダマスタ!$H$46:$H$51,1),MATCH($H16,カレンダマスタ!$I$45:$O$45,1)),
IF($AD16="NS東京TC",INDEX(カレンダマスタ!$I$56:$O$61,MATCH($G16,カレンダマスタ!$H$56:$H$61,1),MATCH($H16,カレンダマスタ!$I$55:$O$55,1)),""))))))</f>
        <v>#N/A</v>
      </c>
      <c r="AS16" s="126" t="e">
        <f t="shared" si="3"/>
        <v>#N/A</v>
      </c>
      <c r="AU16" s="137" t="e">
        <f>IF(E16="","",VLOOKUP($E16,カレンダマスタ!$A$4:$E$381,4,FALSE))</f>
        <v>#N/A</v>
      </c>
      <c r="AV16" s="137" t="str">
        <f t="shared" si="10"/>
        <v/>
      </c>
      <c r="AW16" s="137" t="str">
        <f t="shared" si="11"/>
        <v/>
      </c>
      <c r="AX16" s="138" t="e">
        <f t="shared" si="12"/>
        <v>#N/A</v>
      </c>
      <c r="AY16" s="138" t="e">
        <f t="shared" si="13"/>
        <v>#N/A</v>
      </c>
      <c r="AZ16" s="130" t="e">
        <f>IF(AX16&amp;AW16="勤怠未設定","×",IF(AV16="勤怠修正","×",IF(AC16="外注","",IF(AA16="",IF(AY16&lt;&gt;"","×",""),IF(VLOOKUP(AA16,カレンダマスタ!$H$66:$I$83,2,FALSE)&lt;&gt;AY16,"×","OK")))))</f>
        <v>#N/A</v>
      </c>
      <c r="BC16" s="137" t="e">
        <f>IF(E16="","",VLOOKUP($E16,カレンダマスタ!$A$4:$E$381,4,FALSE))</f>
        <v>#N/A</v>
      </c>
      <c r="BD16" s="126" t="e">
        <f>IF(AC16="社員","",IF(AG16=0,"",IF(AD16="NSTC",IF(COUNTIF(カレンダマスタ!$Q$5:$Q$32,G16)=1,"OK","×"),
IF(AD16="NS本社",IF(COUNTIF(カレンダマスタ!$T$5:$T$32,G16)=1,"OK","×"),IF(COUNTIF(カレンダマスタ!$R$5:$R$32,G16)=1,"OK","×")))))</f>
        <v>#N/A</v>
      </c>
      <c r="BE16" s="126" t="e">
        <f>IF(AC16="社員","",IF(G16="","",IF(R16&lt;&gt;"","",IF(AF16="CS","OK",IF(VLOOKUP(E16,カレンダマスタ!$A$5:$D$381,4,FALSE)&gt;0,"",IF(OR(G16*24&gt;10.84,H16*24&lt;14.5)=TRUE,"×","OK"))))))</f>
        <v>#N/A</v>
      </c>
      <c r="BF16" s="126" t="e">
        <f t="shared" si="4"/>
        <v>#N/A</v>
      </c>
      <c r="BG16" s="126" t="e">
        <f t="shared" si="14"/>
        <v>#N/A</v>
      </c>
      <c r="BI16" s="130" t="e">
        <f t="shared" si="15"/>
        <v>#N/A</v>
      </c>
    </row>
    <row r="17" spans="2:61">
      <c r="B17" s="111"/>
      <c r="C17" s="537">
        <v>160476</v>
      </c>
      <c r="D17" s="142" t="s">
        <v>522</v>
      </c>
      <c r="E17" s="584">
        <v>45409</v>
      </c>
      <c r="F17" s="142" t="s">
        <v>369</v>
      </c>
      <c r="G17" s="589"/>
      <c r="H17" s="589"/>
      <c r="I17" s="144"/>
      <c r="J17" s="148"/>
      <c r="K17" s="145"/>
      <c r="L17" s="146"/>
      <c r="M17" s="146"/>
      <c r="N17" s="147"/>
      <c r="O17" s="148"/>
      <c r="P17" s="148"/>
      <c r="Q17" s="148"/>
      <c r="R17" s="149"/>
      <c r="S17" s="156"/>
      <c r="T17" s="435" t="str">
        <f t="shared" si="5"/>
        <v/>
      </c>
      <c r="U17" s="430"/>
      <c r="V17" s="430" t="e">
        <f t="shared" si="0"/>
        <v>#N/A</v>
      </c>
      <c r="W17" s="298"/>
      <c r="X17" s="143" t="str">
        <f t="shared" si="6"/>
        <v/>
      </c>
      <c r="Y17" s="143" t="str">
        <f t="shared" si="7"/>
        <v/>
      </c>
      <c r="Z17" s="143" t="str">
        <f t="shared" si="8"/>
        <v/>
      </c>
      <c r="AA17" s="149" t="str">
        <f t="shared" si="9"/>
        <v/>
      </c>
      <c r="AC17" s="188" t="e">
        <f>AC11</f>
        <v>#N/A</v>
      </c>
      <c r="AD17" s="189" t="e">
        <f>AD11</f>
        <v>#N/A</v>
      </c>
      <c r="AE17" s="189" t="e">
        <f>AE11</f>
        <v>#N/A</v>
      </c>
      <c r="AF17" s="189" t="e">
        <f>AF11</f>
        <v>#N/A</v>
      </c>
      <c r="AG17" s="205">
        <f t="shared" si="1"/>
        <v>0</v>
      </c>
      <c r="AI17" s="150" t="str">
        <f>IF(月報!G17&lt;&gt;"",月報!G17,"")</f>
        <v/>
      </c>
      <c r="AJ17" s="151" t="str">
        <f>IF(月報!W17&lt;&gt;"",月報!W17*24,"")</f>
        <v/>
      </c>
      <c r="AK17" s="151" t="str">
        <f>IF(月報!P17&lt;&gt;"",月報!P17,"")</f>
        <v/>
      </c>
      <c r="AL17" s="151" t="str">
        <f>IF(月報!Q17&lt;&gt;"",IF(月報!Q17="平日残","",月報!Q17),"")</f>
        <v/>
      </c>
      <c r="AM17" s="151"/>
      <c r="AN17" s="151" t="e">
        <f t="shared" si="2"/>
        <v>#N/A</v>
      </c>
      <c r="AO17" s="151" t="e">
        <f>IF($E17="","",VLOOKUP($E17,カレンダマスタ!$A$5:$E$381,5,FALSE))</f>
        <v>#N/A</v>
      </c>
      <c r="AQ17" s="197" t="str">
        <f>IF(G17="","",IF(VLOOKUP(E17,カレンダマスタ!$A$5:$D$381,4,FALSE)=0,"",1))</f>
        <v/>
      </c>
      <c r="AR17" s="152" t="str">
        <f>IF($G17="","",IF($AD17="NSTC",INDEX(カレンダマスタ!$I$26:$O$31,MATCH($G17,カレンダマスタ!$H$26:$H$31,1),MATCH($H17,カレンダマスタ!$I$25:$O$25,1)),
IF($AD17="CS本社",INDEX(カレンダマスタ!$I$36:$O$41,MATCH($G17,カレンダマスタ!$H$36:$H$41,1),MATCH($H17,カレンダマスタ!$I$35:$O$35,1)),
IF($AD17="NS本社",INDEX(カレンダマスタ!$I$94:$O$99,MATCH($G17,カレンダマスタ!$H$95:$H$100,1),MATCH($H17,カレンダマスタ!$I$93:$O$93,1)),
IF($AD17="ODC",INDEX(カレンダマスタ!$I$46:$O$51,MATCH($G17,カレンダマスタ!$H$46:$H$51,1),MATCH($H17,カレンダマスタ!$I$45:$O$45,1)),
IF($AD17="NS東京TC",INDEX(カレンダマスタ!$I$56:$O$61,MATCH($G17,カレンダマスタ!$H$56:$H$61,1),MATCH($H17,カレンダマスタ!$I$55:$O$55,1)),""))))))</f>
        <v/>
      </c>
      <c r="AS17" s="151" t="e">
        <f t="shared" si="3"/>
        <v>#N/A</v>
      </c>
      <c r="AU17" s="153" t="e">
        <f>IF(E17="","",VLOOKUP($E17,カレンダマスタ!$A$4:$E$381,4,FALSE))</f>
        <v>#N/A</v>
      </c>
      <c r="AV17" s="153" t="str">
        <f t="shared" si="10"/>
        <v/>
      </c>
      <c r="AW17" s="153" t="str">
        <f t="shared" si="11"/>
        <v/>
      </c>
      <c r="AX17" s="154" t="e">
        <f t="shared" si="12"/>
        <v>#N/A</v>
      </c>
      <c r="AY17" s="154" t="e">
        <f t="shared" si="13"/>
        <v>#N/A</v>
      </c>
      <c r="AZ17" s="144" t="e">
        <f>IF(AX17&amp;AW17="勤怠未設定","×",IF(AV17="勤怠修正","×",IF(AC17="外注","",IF(AA17="",IF(AY17&lt;&gt;"","×",""),IF(VLOOKUP(AA17,カレンダマスタ!$H$66:$I$83,2,FALSE)&lt;&gt;AY17,"×","OK")))))</f>
        <v>#N/A</v>
      </c>
      <c r="BC17" s="153" t="e">
        <f>IF(E17="","",VLOOKUP($E17,カレンダマスタ!$A$4:$E$381,4,FALSE))</f>
        <v>#N/A</v>
      </c>
      <c r="BD17" s="151" t="e">
        <f>IF(AC17="社員","",IF(AG17=0,"",IF(AD17="NSTC",IF(COUNTIF(カレンダマスタ!$Q$5:$Q$32,G17)=1,"OK","×"),
IF(AD17="NS本社",IF(COUNTIF(カレンダマスタ!$T$5:$T$32,G17)=1,"OK","×"),IF(COUNTIF(カレンダマスタ!$R$5:$R$32,G17)=1,"OK","×")))))</f>
        <v>#N/A</v>
      </c>
      <c r="BE17" s="151" t="e">
        <f>IF(AC17="社員","",IF(G17="","",IF(R17&lt;&gt;"","",IF(AF17="CS","OK",IF(VLOOKUP(E17,カレンダマスタ!$A$5:$D$381,4,FALSE)&gt;0,"",IF(OR(G17*24&gt;10.84,H17*24&lt;14.5)=TRUE,"×","OK"))))))</f>
        <v>#N/A</v>
      </c>
      <c r="BF17" s="151" t="e">
        <f t="shared" si="4"/>
        <v>#N/A</v>
      </c>
      <c r="BG17" s="151" t="e">
        <f t="shared" si="14"/>
        <v>#N/A</v>
      </c>
      <c r="BI17" s="144" t="e">
        <f t="shared" si="15"/>
        <v>#N/A</v>
      </c>
    </row>
    <row r="18" spans="2:61">
      <c r="B18" s="111"/>
      <c r="C18" s="535">
        <v>160476</v>
      </c>
      <c r="D18" s="112" t="s">
        <v>522</v>
      </c>
      <c r="E18" s="582">
        <v>45410</v>
      </c>
      <c r="F18" s="112" t="s">
        <v>370</v>
      </c>
      <c r="G18" s="587"/>
      <c r="H18" s="587"/>
      <c r="I18" s="114"/>
      <c r="J18" s="118"/>
      <c r="K18" s="115"/>
      <c r="L18" s="116"/>
      <c r="M18" s="116"/>
      <c r="N18" s="117"/>
      <c r="O18" s="118"/>
      <c r="P18" s="118"/>
      <c r="Q18" s="118"/>
      <c r="R18" s="119"/>
      <c r="S18" s="120"/>
      <c r="T18" s="433" t="str">
        <f t="shared" si="5"/>
        <v/>
      </c>
      <c r="U18" s="431">
        <f>SUM(T18:T24)</f>
        <v>0</v>
      </c>
      <c r="V18" s="431" t="e">
        <f t="shared" si="0"/>
        <v>#N/A</v>
      </c>
      <c r="W18" s="298"/>
      <c r="X18" s="113" t="str">
        <f t="shared" si="6"/>
        <v/>
      </c>
      <c r="Y18" s="113" t="str">
        <f t="shared" si="7"/>
        <v/>
      </c>
      <c r="Z18" s="113" t="str">
        <f t="shared" si="8"/>
        <v/>
      </c>
      <c r="AA18" s="119" t="str">
        <f t="shared" si="9"/>
        <v/>
      </c>
      <c r="AC18" s="190" t="e">
        <f>AC11</f>
        <v>#N/A</v>
      </c>
      <c r="AD18" s="191" t="e">
        <f>AD11</f>
        <v>#N/A</v>
      </c>
      <c r="AE18" s="191" t="e">
        <f>AE11</f>
        <v>#N/A</v>
      </c>
      <c r="AF18" s="191" t="e">
        <f>AF11</f>
        <v>#N/A</v>
      </c>
      <c r="AG18" s="206">
        <f t="shared" si="1"/>
        <v>0</v>
      </c>
      <c r="AI18" s="155" t="str">
        <f>IF(月報!G18&lt;&gt;"",月報!G18,"")</f>
        <v/>
      </c>
      <c r="AJ18" s="122" t="str">
        <f>IF(月報!W18&lt;&gt;"",月報!W18*24,"")</f>
        <v/>
      </c>
      <c r="AK18" s="122" t="str">
        <f>IF(月報!P18&lt;&gt;"",月報!P18,"")</f>
        <v/>
      </c>
      <c r="AL18" s="122" t="str">
        <f>IF(月報!Q18&lt;&gt;"",IF(月報!Q18="平日残","",月報!Q18),"")</f>
        <v/>
      </c>
      <c r="AM18" s="122"/>
      <c r="AN18" s="122" t="e">
        <f t="shared" si="2"/>
        <v>#N/A</v>
      </c>
      <c r="AO18" s="122" t="e">
        <f>IF($E18="","",VLOOKUP($E18,カレンダマスタ!$A$5:$E$381,5,FALSE))</f>
        <v>#N/A</v>
      </c>
      <c r="AQ18" s="195" t="str">
        <f>IF(G18="","",IF(VLOOKUP(E18,カレンダマスタ!$A$5:$D$381,4,FALSE)=0,"",1))</f>
        <v/>
      </c>
      <c r="AR18" s="123" t="str">
        <f>IF($G18="","",IF($AD18="NSTC",INDEX(カレンダマスタ!$I$26:$O$31,MATCH($G18,カレンダマスタ!$H$26:$H$31,1),MATCH($H18,カレンダマスタ!$I$25:$O$25,1)),
IF($AD18="CS本社",INDEX(カレンダマスタ!$I$36:$O$41,MATCH($G18,カレンダマスタ!$H$36:$H$41,1),MATCH($H18,カレンダマスタ!$I$35:$O$35,1)),
IF($AD18="NS本社",INDEX(カレンダマスタ!$I$94:$O$99,MATCH($G18,カレンダマスタ!$H$95:$H$100,1),MATCH($H18,カレンダマスタ!$I$93:$O$93,1)),
IF($AD18="ODC",INDEX(カレンダマスタ!$I$46:$O$51,MATCH($G18,カレンダマスタ!$H$46:$H$51,1),MATCH($H18,カレンダマスタ!$I$45:$O$45,1)),
IF($AD18="NS東京TC",INDEX(カレンダマスタ!$I$56:$O$61,MATCH($G18,カレンダマスタ!$H$56:$H$61,1),MATCH($H18,カレンダマスタ!$I$55:$O$55,1)),""))))))</f>
        <v/>
      </c>
      <c r="AS18" s="122" t="e">
        <f t="shared" si="3"/>
        <v>#N/A</v>
      </c>
      <c r="AU18" s="124" t="e">
        <f>IF(E18="","",VLOOKUP($E18,カレンダマスタ!$A$4:$E$381,4,FALSE))</f>
        <v>#N/A</v>
      </c>
      <c r="AV18" s="124" t="str">
        <f t="shared" si="10"/>
        <v/>
      </c>
      <c r="AW18" s="124" t="str">
        <f t="shared" si="11"/>
        <v/>
      </c>
      <c r="AX18" s="125" t="e">
        <f t="shared" si="12"/>
        <v>#N/A</v>
      </c>
      <c r="AY18" s="125" t="e">
        <f t="shared" si="13"/>
        <v>#N/A</v>
      </c>
      <c r="AZ18" s="114" t="e">
        <f>IF(AX18&amp;AW18="勤怠未設定","×",IF(AV18="勤怠修正","×",IF(AC18="外注","",IF(AA18="",IF(AY18&lt;&gt;"","×",""),IF(VLOOKUP(AA18,カレンダマスタ!$H$66:$I$83,2,FALSE)&lt;&gt;AY18,"×","OK")))))</f>
        <v>#N/A</v>
      </c>
      <c r="BC18" s="124" t="e">
        <f>IF(E18="","",VLOOKUP($E18,カレンダマスタ!$A$4:$E$381,4,FALSE))</f>
        <v>#N/A</v>
      </c>
      <c r="BD18" s="122" t="e">
        <f>IF(AC18="社員","",IF(AG18=0,"",IF(AD18="NSTC",IF(COUNTIF(カレンダマスタ!$Q$5:$Q$32,G18)=1,"OK","×"),
IF(AD18="NS本社",IF(COUNTIF(カレンダマスタ!$T$5:$T$32,G18)=1,"OK","×"),IF(COUNTIF(カレンダマスタ!$R$5:$R$32,G18)=1,"OK","×")))))</f>
        <v>#N/A</v>
      </c>
      <c r="BE18" s="122" t="e">
        <f>IF(AC18="社員","",IF(G18="","",IF(R18&lt;&gt;"","",IF(AF18="CS","OK",IF(VLOOKUP(E18,カレンダマスタ!$A$5:$D$381,4,FALSE)&gt;0,"",IF(OR(G18*24&gt;10.84,H18*24&lt;14.5)=TRUE,"×","OK"))))))</f>
        <v>#N/A</v>
      </c>
      <c r="BF18" s="122" t="e">
        <f t="shared" si="4"/>
        <v>#N/A</v>
      </c>
      <c r="BG18" s="122" t="e">
        <f t="shared" si="14"/>
        <v>#N/A</v>
      </c>
      <c r="BI18" s="114" t="e">
        <f t="shared" si="15"/>
        <v>#N/A</v>
      </c>
    </row>
    <row r="19" spans="2:61">
      <c r="B19" s="111"/>
      <c r="C19" s="536">
        <v>160476</v>
      </c>
      <c r="D19" s="128" t="s">
        <v>522</v>
      </c>
      <c r="E19" s="583">
        <v>45411</v>
      </c>
      <c r="F19" s="128" t="s">
        <v>201</v>
      </c>
      <c r="G19" s="588"/>
      <c r="H19" s="588"/>
      <c r="I19" s="130"/>
      <c r="J19" s="139"/>
      <c r="K19" s="131"/>
      <c r="L19" s="132"/>
      <c r="M19" s="132"/>
      <c r="N19" s="141"/>
      <c r="O19" s="139"/>
      <c r="P19" s="139"/>
      <c r="Q19" s="139"/>
      <c r="R19" s="133"/>
      <c r="S19" s="134"/>
      <c r="T19" s="434" t="str">
        <f t="shared" si="5"/>
        <v/>
      </c>
      <c r="U19" s="429"/>
      <c r="V19" s="429" t="e">
        <f t="shared" si="0"/>
        <v>#N/A</v>
      </c>
      <c r="W19" s="298"/>
      <c r="X19" s="129" t="str">
        <f t="shared" si="6"/>
        <v/>
      </c>
      <c r="Y19" s="129" t="str">
        <f t="shared" si="7"/>
        <v/>
      </c>
      <c r="Z19" s="129" t="str">
        <f t="shared" si="8"/>
        <v/>
      </c>
      <c r="AA19" s="133" t="str">
        <f t="shared" si="9"/>
        <v/>
      </c>
      <c r="AC19" s="186" t="e">
        <f>AC11</f>
        <v>#N/A</v>
      </c>
      <c r="AD19" s="187" t="e">
        <f>AD11</f>
        <v>#N/A</v>
      </c>
      <c r="AE19" s="187" t="e">
        <f>AE11</f>
        <v>#N/A</v>
      </c>
      <c r="AF19" s="187" t="e">
        <f>AF11</f>
        <v>#N/A</v>
      </c>
      <c r="AG19" s="204">
        <f t="shared" si="1"/>
        <v>0</v>
      </c>
      <c r="AI19" s="135" t="str">
        <f>IF(月報!G19&lt;&gt;"",月報!G19,"")</f>
        <v/>
      </c>
      <c r="AJ19" s="126" t="str">
        <f>IF(月報!W19&lt;&gt;"",月報!W19*24,"")</f>
        <v/>
      </c>
      <c r="AK19" s="126" t="str">
        <f>IF(月報!P19&lt;&gt;"",月報!P19,"")</f>
        <v/>
      </c>
      <c r="AL19" s="126" t="str">
        <f>IF(月報!Q19&lt;&gt;"",IF(月報!Q19="平日残","",月報!Q19),"")</f>
        <v/>
      </c>
      <c r="AM19" s="126"/>
      <c r="AN19" s="126" t="e">
        <f t="shared" si="2"/>
        <v>#N/A</v>
      </c>
      <c r="AO19" s="126" t="e">
        <f>IF($E19="","",VLOOKUP($E19,カレンダマスタ!$A$5:$E$381,5,FALSE))</f>
        <v>#N/A</v>
      </c>
      <c r="AQ19" s="196" t="str">
        <f>IF(G19="","",IF(VLOOKUP(E19,カレンダマスタ!$A$5:$D$381,4,FALSE)=0,"",1))</f>
        <v/>
      </c>
      <c r="AR19" s="136" t="str">
        <f>IF($G19="","",IF($AD19="NSTC",INDEX(カレンダマスタ!$I$26:$O$31,MATCH($G19,カレンダマスタ!$H$26:$H$31,1),MATCH($H19,カレンダマスタ!$I$25:$O$25,1)),
IF($AD19="CS本社",INDEX(カレンダマスタ!$I$36:$O$41,MATCH($G19,カレンダマスタ!$H$36:$H$41,1),MATCH($H19,カレンダマスタ!$I$35:$O$35,1)),
IF($AD19="NS本社",INDEX(カレンダマスタ!$I$94:$O$99,MATCH($G19,カレンダマスタ!$H$95:$H$100,1),MATCH($H19,カレンダマスタ!$I$93:$O$93,1)),
IF($AD19="ODC",INDEX(カレンダマスタ!$I$46:$O$51,MATCH($G19,カレンダマスタ!$H$46:$H$51,1),MATCH($H19,カレンダマスタ!$I$45:$O$45,1)),
IF($AD19="NS東京TC",INDEX(カレンダマスタ!$I$56:$O$61,MATCH($G19,カレンダマスタ!$H$56:$H$61,1),MATCH($H19,カレンダマスタ!$I$55:$O$55,1)),""))))))</f>
        <v/>
      </c>
      <c r="AS19" s="126" t="e">
        <f t="shared" si="3"/>
        <v>#N/A</v>
      </c>
      <c r="AU19" s="137" t="e">
        <f>IF(E19="","",VLOOKUP($E19,カレンダマスタ!$A$4:$E$381,4,FALSE))</f>
        <v>#N/A</v>
      </c>
      <c r="AV19" s="137" t="str">
        <f t="shared" si="10"/>
        <v/>
      </c>
      <c r="AW19" s="137" t="str">
        <f t="shared" si="11"/>
        <v/>
      </c>
      <c r="AX19" s="138" t="e">
        <f t="shared" si="12"/>
        <v>#N/A</v>
      </c>
      <c r="AY19" s="138" t="e">
        <f t="shared" si="13"/>
        <v>#N/A</v>
      </c>
      <c r="AZ19" s="130" t="e">
        <f>IF(AX19&amp;AW19="勤怠未設定","×",IF(AV19="勤怠修正","×",IF(AC19="外注","",IF(AA19="",IF(AY19&lt;&gt;"","×",""),IF(VLOOKUP(AA19,カレンダマスタ!$H$66:$I$83,2,FALSE)&lt;&gt;AY19,"×","OK")))))</f>
        <v>#N/A</v>
      </c>
      <c r="BC19" s="137" t="e">
        <f>IF(E19="","",VLOOKUP($E19,カレンダマスタ!$A$4:$E$381,4,FALSE))</f>
        <v>#N/A</v>
      </c>
      <c r="BD19" s="126" t="e">
        <f>IF(AC19="社員","",IF(AG19=0,"",IF(AD19="NSTC",IF(COUNTIF(カレンダマスタ!$Q$5:$Q$32,G19)=1,"OK","×"),
IF(AD19="NS本社",IF(COUNTIF(カレンダマスタ!$T$5:$T$32,G19)=1,"OK","×"),IF(COUNTIF(カレンダマスタ!$R$5:$R$32,G19)=1,"OK","×")))))</f>
        <v>#N/A</v>
      </c>
      <c r="BE19" s="126" t="e">
        <f>IF(AC19="社員","",IF(G19="","",IF(R19&lt;&gt;"","",IF(AF19="CS","OK",IF(VLOOKUP(E19,カレンダマスタ!$A$5:$D$381,4,FALSE)&gt;0,"",IF(OR(G19*24&gt;10.84,H19*24&lt;14.5)=TRUE,"×","OK"))))))</f>
        <v>#N/A</v>
      </c>
      <c r="BF19" s="126" t="e">
        <f t="shared" si="4"/>
        <v>#N/A</v>
      </c>
      <c r="BG19" s="126" t="e">
        <f t="shared" si="14"/>
        <v>#N/A</v>
      </c>
      <c r="BI19" s="130" t="e">
        <f t="shared" si="15"/>
        <v>#N/A</v>
      </c>
    </row>
    <row r="20" spans="2:61">
      <c r="B20" s="111"/>
      <c r="C20" s="536">
        <v>160476</v>
      </c>
      <c r="D20" s="128" t="s">
        <v>522</v>
      </c>
      <c r="E20" s="583">
        <v>45412</v>
      </c>
      <c r="F20" s="128" t="s">
        <v>203</v>
      </c>
      <c r="G20" s="588"/>
      <c r="H20" s="588"/>
      <c r="I20" s="130"/>
      <c r="J20" s="139"/>
      <c r="K20" s="131"/>
      <c r="L20" s="132"/>
      <c r="M20" s="132"/>
      <c r="N20" s="141"/>
      <c r="O20" s="139"/>
      <c r="P20" s="139"/>
      <c r="Q20" s="139"/>
      <c r="R20" s="133"/>
      <c r="S20" s="134"/>
      <c r="T20" s="434" t="str">
        <f t="shared" si="5"/>
        <v/>
      </c>
      <c r="U20" s="429"/>
      <c r="V20" s="429" t="e">
        <f t="shared" si="0"/>
        <v>#N/A</v>
      </c>
      <c r="W20" s="298"/>
      <c r="X20" s="129" t="str">
        <f t="shared" si="6"/>
        <v/>
      </c>
      <c r="Y20" s="129" t="str">
        <f t="shared" si="7"/>
        <v/>
      </c>
      <c r="Z20" s="129" t="str">
        <f t="shared" si="8"/>
        <v/>
      </c>
      <c r="AA20" s="133" t="str">
        <f t="shared" si="9"/>
        <v/>
      </c>
      <c r="AC20" s="186" t="e">
        <f>AC11</f>
        <v>#N/A</v>
      </c>
      <c r="AD20" s="187" t="e">
        <f>AD11</f>
        <v>#N/A</v>
      </c>
      <c r="AE20" s="187" t="e">
        <f>AE11</f>
        <v>#N/A</v>
      </c>
      <c r="AF20" s="187" t="e">
        <f>AF11</f>
        <v>#N/A</v>
      </c>
      <c r="AG20" s="204">
        <f t="shared" si="1"/>
        <v>0</v>
      </c>
      <c r="AI20" s="135" t="str">
        <f>IF(月報!G20&lt;&gt;"",月報!G20,"")</f>
        <v/>
      </c>
      <c r="AJ20" s="126" t="str">
        <f>IF(月報!W20&lt;&gt;"",月報!W20*24,"")</f>
        <v/>
      </c>
      <c r="AK20" s="126" t="str">
        <f>IF(月報!P20&lt;&gt;"",月報!P20,"")</f>
        <v/>
      </c>
      <c r="AL20" s="126" t="str">
        <f>IF(月報!Q20&lt;&gt;"",IF(月報!Q20="平日残","",月報!Q20),"")</f>
        <v/>
      </c>
      <c r="AM20" s="126"/>
      <c r="AN20" s="126" t="e">
        <f t="shared" si="2"/>
        <v>#N/A</v>
      </c>
      <c r="AO20" s="126" t="e">
        <f>IF($E20="","",VLOOKUP($E20,カレンダマスタ!$A$5:$E$381,5,FALSE))</f>
        <v>#N/A</v>
      </c>
      <c r="AQ20" s="196" t="str">
        <f>IF(G20="","",IF(VLOOKUP(E20,カレンダマスタ!$A$5:$D$381,4,FALSE)=0,"",1))</f>
        <v/>
      </c>
      <c r="AR20" s="136" t="str">
        <f>IF($G20="","",IF($AD20="NSTC",INDEX(カレンダマスタ!$I$26:$O$31,MATCH($G20,カレンダマスタ!$H$26:$H$31,1),MATCH($H20,カレンダマスタ!$I$25:$O$25,1)),
IF($AD20="CS本社",INDEX(カレンダマスタ!$I$36:$O$41,MATCH($G20,カレンダマスタ!$H$36:$H$41,1),MATCH($H20,カレンダマスタ!$I$35:$O$35,1)),
IF($AD20="NS本社",INDEX(カレンダマスタ!$I$94:$O$99,MATCH($G20,カレンダマスタ!$H$95:$H$100,1),MATCH($H20,カレンダマスタ!$I$93:$O$93,1)),
IF($AD20="ODC",INDEX(カレンダマスタ!$I$46:$O$51,MATCH($G20,カレンダマスタ!$H$46:$H$51,1),MATCH($H20,カレンダマスタ!$I$45:$O$45,1)),
IF($AD20="NS東京TC",INDEX(カレンダマスタ!$I$56:$O$61,MATCH($G20,カレンダマスタ!$H$56:$H$61,1),MATCH($H20,カレンダマスタ!$I$55:$O$55,1)),""))))))</f>
        <v/>
      </c>
      <c r="AS20" s="126" t="e">
        <f t="shared" si="3"/>
        <v>#N/A</v>
      </c>
      <c r="AU20" s="137" t="e">
        <f>IF(E20="","",VLOOKUP($E20,カレンダマスタ!$A$4:$E$381,4,FALSE))</f>
        <v>#N/A</v>
      </c>
      <c r="AV20" s="137" t="str">
        <f t="shared" si="10"/>
        <v/>
      </c>
      <c r="AW20" s="137" t="str">
        <f t="shared" si="11"/>
        <v/>
      </c>
      <c r="AX20" s="138" t="e">
        <f t="shared" si="12"/>
        <v>#N/A</v>
      </c>
      <c r="AY20" s="138" t="e">
        <f t="shared" si="13"/>
        <v>#N/A</v>
      </c>
      <c r="AZ20" s="130" t="e">
        <f>IF(AX20&amp;AW20="勤怠未設定","×",IF(AV20="勤怠修正","×",IF(AC20="外注","",IF(AA20="",IF(AY20&lt;&gt;"","×",""),IF(VLOOKUP(AA20,カレンダマスタ!$H$66:$I$83,2,FALSE)&lt;&gt;AY20,"×","OK")))))</f>
        <v>#N/A</v>
      </c>
      <c r="BC20" s="137" t="e">
        <f>IF(E20="","",VLOOKUP($E20,カレンダマスタ!$A$4:$E$381,4,FALSE))</f>
        <v>#N/A</v>
      </c>
      <c r="BD20" s="126" t="e">
        <f>IF(AC20="社員","",IF(AG20=0,"",IF(AD20="NSTC",IF(COUNTIF(カレンダマスタ!$Q$5:$Q$32,G20)=1,"OK","×"),
IF(AD20="NS本社",IF(COUNTIF(カレンダマスタ!$T$5:$T$32,G20)=1,"OK","×"),IF(COUNTIF(カレンダマスタ!$R$5:$R$32,G20)=1,"OK","×")))))</f>
        <v>#N/A</v>
      </c>
      <c r="BE20" s="126" t="e">
        <f>IF(AC20="社員","",IF(G20="","",IF(R20&lt;&gt;"","",IF(AF20="CS","OK",IF(VLOOKUP(E20,カレンダマスタ!$A$5:$D$381,4,FALSE)&gt;0,"",IF(OR(G20*24&gt;10.84,H20*24&lt;14.5)=TRUE,"×","OK"))))))</f>
        <v>#N/A</v>
      </c>
      <c r="BF20" s="126" t="e">
        <f t="shared" si="4"/>
        <v>#N/A</v>
      </c>
      <c r="BG20" s="126" t="e">
        <f t="shared" si="14"/>
        <v>#N/A</v>
      </c>
      <c r="BI20" s="130" t="e">
        <f t="shared" si="15"/>
        <v>#N/A</v>
      </c>
    </row>
    <row r="21" spans="2:61">
      <c r="B21" s="111"/>
      <c r="C21" s="536">
        <v>160476</v>
      </c>
      <c r="D21" s="128" t="s">
        <v>522</v>
      </c>
      <c r="E21" s="583">
        <v>45413</v>
      </c>
      <c r="F21" s="128" t="s">
        <v>204</v>
      </c>
      <c r="G21" s="588"/>
      <c r="H21" s="588"/>
      <c r="I21" s="130"/>
      <c r="J21" s="139"/>
      <c r="K21" s="131"/>
      <c r="L21" s="132"/>
      <c r="M21" s="132"/>
      <c r="N21" s="141"/>
      <c r="O21" s="139"/>
      <c r="P21" s="139"/>
      <c r="Q21" s="139"/>
      <c r="R21" s="133"/>
      <c r="S21" s="134"/>
      <c r="T21" s="434" t="str">
        <f t="shared" si="5"/>
        <v/>
      </c>
      <c r="U21" s="429"/>
      <c r="V21" s="429" t="e">
        <f t="shared" si="0"/>
        <v>#N/A</v>
      </c>
      <c r="W21" s="298"/>
      <c r="X21" s="129" t="str">
        <f t="shared" si="6"/>
        <v/>
      </c>
      <c r="Y21" s="129" t="str">
        <f t="shared" si="7"/>
        <v/>
      </c>
      <c r="Z21" s="129" t="str">
        <f t="shared" si="8"/>
        <v/>
      </c>
      <c r="AA21" s="133" t="str">
        <f t="shared" si="9"/>
        <v/>
      </c>
      <c r="AC21" s="186" t="e">
        <f>AC11</f>
        <v>#N/A</v>
      </c>
      <c r="AD21" s="187" t="e">
        <f>AD11</f>
        <v>#N/A</v>
      </c>
      <c r="AE21" s="187" t="e">
        <f>AE11</f>
        <v>#N/A</v>
      </c>
      <c r="AF21" s="187" t="e">
        <f>AF11</f>
        <v>#N/A</v>
      </c>
      <c r="AG21" s="204">
        <f t="shared" si="1"/>
        <v>0</v>
      </c>
      <c r="AI21" s="140" t="str">
        <f>IF(月報!G21&lt;&gt;"",月報!G21,"")</f>
        <v/>
      </c>
      <c r="AJ21" s="126" t="str">
        <f>IF(月報!W21&lt;&gt;"",月報!W21*24,"")</f>
        <v/>
      </c>
      <c r="AK21" s="126" t="str">
        <f>IF(月報!P21&lt;&gt;"",月報!P21,"")</f>
        <v/>
      </c>
      <c r="AL21" s="126" t="str">
        <f>IF(月報!Q21&lt;&gt;"",IF(月報!Q21="平日残","",月報!Q21),"")</f>
        <v/>
      </c>
      <c r="AM21" s="126"/>
      <c r="AN21" s="126" t="e">
        <f t="shared" si="2"/>
        <v>#N/A</v>
      </c>
      <c r="AO21" s="126" t="e">
        <f>IF($E21="","",VLOOKUP($E21,カレンダマスタ!$A$5:$E$381,5,FALSE))</f>
        <v>#N/A</v>
      </c>
      <c r="AQ21" s="196" t="str">
        <f>IF(G21="","",IF(VLOOKUP(E21,カレンダマスタ!$A$5:$D$381,4,FALSE)=0,"",1))</f>
        <v/>
      </c>
      <c r="AR21" s="136" t="str">
        <f>IF($G21="","",IF($AD21="NSTC",INDEX(カレンダマスタ!$I$26:$O$31,MATCH($G21,カレンダマスタ!$H$26:$H$31,1),MATCH($H21,カレンダマスタ!$I$25:$O$25,1)),
IF($AD21="CS本社",INDEX(カレンダマスタ!$I$36:$O$41,MATCH($G21,カレンダマスタ!$H$36:$H$41,1),MATCH($H21,カレンダマスタ!$I$35:$O$35,1)),
IF($AD21="NS本社",INDEX(カレンダマスタ!$I$94:$O$99,MATCH($G21,カレンダマスタ!$H$95:$H$100,1),MATCH($H21,カレンダマスタ!$I$93:$O$93,1)),
IF($AD21="ODC",INDEX(カレンダマスタ!$I$46:$O$51,MATCH($G21,カレンダマスタ!$H$46:$H$51,1),MATCH($H21,カレンダマスタ!$I$45:$O$45,1)),
IF($AD21="NS東京TC",INDEX(カレンダマスタ!$I$56:$O$61,MATCH($G21,カレンダマスタ!$H$56:$H$61,1),MATCH($H21,カレンダマスタ!$I$55:$O$55,1)),""))))))</f>
        <v/>
      </c>
      <c r="AS21" s="126" t="e">
        <f t="shared" si="3"/>
        <v>#N/A</v>
      </c>
      <c r="AU21" s="137" t="e">
        <f>IF(E21="","",VLOOKUP($E21,カレンダマスタ!$A$4:$E$381,4,FALSE))</f>
        <v>#N/A</v>
      </c>
      <c r="AV21" s="137" t="str">
        <f t="shared" si="10"/>
        <v/>
      </c>
      <c r="AW21" s="137" t="str">
        <f t="shared" si="11"/>
        <v/>
      </c>
      <c r="AX21" s="138" t="e">
        <f t="shared" si="12"/>
        <v>#N/A</v>
      </c>
      <c r="AY21" s="138" t="e">
        <f t="shared" si="13"/>
        <v>#N/A</v>
      </c>
      <c r="AZ21" s="130" t="e">
        <f>IF(AX21&amp;AW21="勤怠未設定","×",IF(AV21="勤怠修正","×",IF(AC21="外注","",IF(AA21="",IF(AY21&lt;&gt;"","×",""),IF(VLOOKUP(AA21,カレンダマスタ!$H$66:$I$83,2,FALSE)&lt;&gt;AY21,"×","OK")))))</f>
        <v>#N/A</v>
      </c>
      <c r="BC21" s="137" t="e">
        <f>IF(E21="","",VLOOKUP($E21,カレンダマスタ!$A$4:$E$381,4,FALSE))</f>
        <v>#N/A</v>
      </c>
      <c r="BD21" s="126" t="e">
        <f>IF(AC21="社員","",IF(AG21=0,"",IF(AD21="NSTC",IF(COUNTIF(カレンダマスタ!$Q$5:$Q$32,G21)=1,"OK","×"),
IF(AD21="NS本社",IF(COUNTIF(カレンダマスタ!$T$5:$T$32,G21)=1,"OK","×"),IF(COUNTIF(カレンダマスタ!$R$5:$R$32,G21)=1,"OK","×")))))</f>
        <v>#N/A</v>
      </c>
      <c r="BE21" s="126" t="e">
        <f>IF(AC21="社員","",IF(G21="","",IF(R21&lt;&gt;"","",IF(AF21="CS","OK",IF(VLOOKUP(E21,カレンダマスタ!$A$5:$D$381,4,FALSE)&gt;0,"",IF(OR(G21*24&gt;10.84,H21*24&lt;14.5)=TRUE,"×","OK"))))))</f>
        <v>#N/A</v>
      </c>
      <c r="BF21" s="126" t="e">
        <f t="shared" si="4"/>
        <v>#N/A</v>
      </c>
      <c r="BG21" s="126" t="e">
        <f t="shared" si="14"/>
        <v>#N/A</v>
      </c>
      <c r="BI21" s="130" t="e">
        <f t="shared" si="15"/>
        <v>#N/A</v>
      </c>
    </row>
    <row r="22" spans="2:61">
      <c r="B22" s="111"/>
      <c r="C22" s="536">
        <v>160476</v>
      </c>
      <c r="D22" s="128" t="s">
        <v>522</v>
      </c>
      <c r="E22" s="583">
        <v>45414</v>
      </c>
      <c r="F22" s="128" t="s">
        <v>205</v>
      </c>
      <c r="G22" s="588"/>
      <c r="H22" s="588"/>
      <c r="I22" s="130"/>
      <c r="J22" s="139"/>
      <c r="K22" s="131"/>
      <c r="L22" s="132"/>
      <c r="M22" s="132"/>
      <c r="N22" s="141"/>
      <c r="O22" s="139"/>
      <c r="P22" s="139"/>
      <c r="Q22" s="139"/>
      <c r="R22" s="133"/>
      <c r="S22" s="134"/>
      <c r="T22" s="434" t="str">
        <f t="shared" si="5"/>
        <v/>
      </c>
      <c r="U22" s="429"/>
      <c r="V22" s="429" t="e">
        <f t="shared" si="0"/>
        <v>#N/A</v>
      </c>
      <c r="W22" s="298"/>
      <c r="X22" s="129" t="str">
        <f t="shared" si="6"/>
        <v/>
      </c>
      <c r="Y22" s="129" t="str">
        <f t="shared" si="7"/>
        <v/>
      </c>
      <c r="Z22" s="129" t="str">
        <f t="shared" si="8"/>
        <v/>
      </c>
      <c r="AA22" s="133" t="str">
        <f t="shared" si="9"/>
        <v/>
      </c>
      <c r="AC22" s="186" t="e">
        <f>AC11</f>
        <v>#N/A</v>
      </c>
      <c r="AD22" s="187" t="e">
        <f>AD11</f>
        <v>#N/A</v>
      </c>
      <c r="AE22" s="187" t="e">
        <f>AE11</f>
        <v>#N/A</v>
      </c>
      <c r="AF22" s="187" t="e">
        <f>AF11</f>
        <v>#N/A</v>
      </c>
      <c r="AG22" s="204">
        <f t="shared" si="1"/>
        <v>0</v>
      </c>
      <c r="AI22" s="140" t="str">
        <f>IF(月報!G22&lt;&gt;"",月報!G22,"")</f>
        <v/>
      </c>
      <c r="AJ22" s="126" t="str">
        <f>IF(月報!W22&lt;&gt;"",月報!W22*24,"")</f>
        <v/>
      </c>
      <c r="AK22" s="126" t="str">
        <f>IF(月報!P22&lt;&gt;"",月報!P22,"")</f>
        <v/>
      </c>
      <c r="AL22" s="126" t="str">
        <f>IF(月報!Q22&lt;&gt;"",IF(月報!Q22="平日残","",月報!Q22),"")</f>
        <v/>
      </c>
      <c r="AM22" s="126"/>
      <c r="AN22" s="126" t="e">
        <f t="shared" si="2"/>
        <v>#N/A</v>
      </c>
      <c r="AO22" s="126" t="e">
        <f>IF($E22="","",VLOOKUP($E22,カレンダマスタ!$A$5:$E$381,5,FALSE))</f>
        <v>#N/A</v>
      </c>
      <c r="AQ22" s="196" t="str">
        <f>IF(G22="","",IF(VLOOKUP(E22,カレンダマスタ!$A$5:$D$381,4,FALSE)=0,"",1))</f>
        <v/>
      </c>
      <c r="AR22" s="136" t="str">
        <f>IF($G22="","",IF($AD22="NSTC",INDEX(カレンダマスタ!$I$26:$O$31,MATCH($G22,カレンダマスタ!$H$26:$H$31,1),MATCH($H22,カレンダマスタ!$I$25:$O$25,1)),
IF($AD22="CS本社",INDEX(カレンダマスタ!$I$36:$O$41,MATCH($G22,カレンダマスタ!$H$36:$H$41,1),MATCH($H22,カレンダマスタ!$I$35:$O$35,1)),
IF($AD22="NS本社",INDEX(カレンダマスタ!$I$94:$O$99,MATCH($G22,カレンダマスタ!$H$95:$H$100,1),MATCH($H22,カレンダマスタ!$I$93:$O$93,1)),
IF($AD22="ODC",INDEX(カレンダマスタ!$I$46:$O$51,MATCH($G22,カレンダマスタ!$H$46:$H$51,1),MATCH($H22,カレンダマスタ!$I$45:$O$45,1)),
IF($AD22="NS東京TC",INDEX(カレンダマスタ!$I$56:$O$61,MATCH($G22,カレンダマスタ!$H$56:$H$61,1),MATCH($H22,カレンダマスタ!$I$55:$O$55,1)),""))))))</f>
        <v/>
      </c>
      <c r="AS22" s="126" t="e">
        <f t="shared" si="3"/>
        <v>#N/A</v>
      </c>
      <c r="AU22" s="137" t="e">
        <f>IF(E22="","",VLOOKUP($E22,カレンダマスタ!$A$4:$E$381,4,FALSE))</f>
        <v>#N/A</v>
      </c>
      <c r="AV22" s="137" t="str">
        <f t="shared" si="10"/>
        <v/>
      </c>
      <c r="AW22" s="137" t="str">
        <f t="shared" si="11"/>
        <v/>
      </c>
      <c r="AX22" s="138" t="e">
        <f t="shared" si="12"/>
        <v>#N/A</v>
      </c>
      <c r="AY22" s="138" t="e">
        <f t="shared" si="13"/>
        <v>#N/A</v>
      </c>
      <c r="AZ22" s="130" t="e">
        <f>IF(AX22&amp;AW22="勤怠未設定","×",IF(AV22="勤怠修正","×",IF(AC22="外注","",IF(AA22="",IF(AY22&lt;&gt;"","×",""),IF(VLOOKUP(AA22,カレンダマスタ!$H$66:$I$83,2,FALSE)&lt;&gt;AY22,"×","OK")))))</f>
        <v>#N/A</v>
      </c>
      <c r="BC22" s="137" t="e">
        <f>IF(E22="","",VLOOKUP($E22,カレンダマスタ!$A$4:$E$381,4,FALSE))</f>
        <v>#N/A</v>
      </c>
      <c r="BD22" s="126" t="e">
        <f>IF(AC22="社員","",IF(AG22=0,"",IF(AD22="NSTC",IF(COUNTIF(カレンダマスタ!$Q$5:$Q$32,G22)=1,"OK","×"),
IF(AD22="NS本社",IF(COUNTIF(カレンダマスタ!$T$5:$T$32,G22)=1,"OK","×"),IF(COUNTIF(カレンダマスタ!$R$5:$R$32,G22)=1,"OK","×")))))</f>
        <v>#N/A</v>
      </c>
      <c r="BE22" s="126" t="e">
        <f>IF(AC22="社員","",IF(G22="","",IF(R22&lt;&gt;"","",IF(AF22="CS","OK",IF(VLOOKUP(E22,カレンダマスタ!$A$5:$D$381,4,FALSE)&gt;0,"",IF(OR(G22*24&gt;10.84,H22*24&lt;14.5)=TRUE,"×","OK"))))))</f>
        <v>#N/A</v>
      </c>
      <c r="BF22" s="126" t="e">
        <f t="shared" si="4"/>
        <v>#N/A</v>
      </c>
      <c r="BG22" s="126" t="e">
        <f t="shared" si="14"/>
        <v>#N/A</v>
      </c>
      <c r="BI22" s="130" t="e">
        <f t="shared" si="15"/>
        <v>#N/A</v>
      </c>
    </row>
    <row r="23" spans="2:61">
      <c r="B23" s="111"/>
      <c r="C23" s="536">
        <v>160476</v>
      </c>
      <c r="D23" s="128" t="s">
        <v>522</v>
      </c>
      <c r="E23" s="583">
        <v>45415</v>
      </c>
      <c r="F23" s="128" t="s">
        <v>199</v>
      </c>
      <c r="G23" s="588"/>
      <c r="H23" s="588"/>
      <c r="I23" s="130"/>
      <c r="J23" s="139"/>
      <c r="K23" s="131"/>
      <c r="L23" s="132"/>
      <c r="M23" s="132"/>
      <c r="N23" s="141"/>
      <c r="O23" s="139"/>
      <c r="P23" s="139"/>
      <c r="Q23" s="139"/>
      <c r="R23" s="133"/>
      <c r="S23" s="134"/>
      <c r="T23" s="434" t="str">
        <f t="shared" si="5"/>
        <v/>
      </c>
      <c r="U23" s="429"/>
      <c r="V23" s="429" t="e">
        <f t="shared" si="0"/>
        <v>#N/A</v>
      </c>
      <c r="W23" s="298"/>
      <c r="X23" s="129" t="str">
        <f t="shared" si="6"/>
        <v/>
      </c>
      <c r="Y23" s="129" t="str">
        <f t="shared" si="7"/>
        <v/>
      </c>
      <c r="Z23" s="129" t="str">
        <f t="shared" si="8"/>
        <v/>
      </c>
      <c r="AA23" s="133" t="str">
        <f t="shared" si="9"/>
        <v/>
      </c>
      <c r="AC23" s="186" t="e">
        <f>AC11</f>
        <v>#N/A</v>
      </c>
      <c r="AD23" s="187" t="e">
        <f>AD11</f>
        <v>#N/A</v>
      </c>
      <c r="AE23" s="187" t="e">
        <f>AE11</f>
        <v>#N/A</v>
      </c>
      <c r="AF23" s="187" t="e">
        <f>AF11</f>
        <v>#N/A</v>
      </c>
      <c r="AG23" s="204">
        <f t="shared" si="1"/>
        <v>0</v>
      </c>
      <c r="AI23" s="140" t="str">
        <f>IF(月報!G23&lt;&gt;"",月報!G23,"")</f>
        <v/>
      </c>
      <c r="AJ23" s="126" t="str">
        <f>IF(月報!W23&lt;&gt;"",月報!W23*24,"")</f>
        <v/>
      </c>
      <c r="AK23" s="126" t="str">
        <f>IF(月報!P23&lt;&gt;"",月報!P23,"")</f>
        <v/>
      </c>
      <c r="AL23" s="126" t="str">
        <f>IF(月報!Q23&lt;&gt;"",IF(月報!Q23="平日残","",月報!Q23),"")</f>
        <v/>
      </c>
      <c r="AM23" s="126"/>
      <c r="AN23" s="126" t="e">
        <f t="shared" si="2"/>
        <v>#N/A</v>
      </c>
      <c r="AO23" s="126" t="e">
        <f>IF($E23="","",VLOOKUP($E23,カレンダマスタ!$A$5:$E$381,5,FALSE))</f>
        <v>#N/A</v>
      </c>
      <c r="AQ23" s="196" t="str">
        <f>IF(G23="","",IF(VLOOKUP(E23,カレンダマスタ!$A$5:$D$381,4,FALSE)=0,"",1))</f>
        <v/>
      </c>
      <c r="AR23" s="136" t="str">
        <f>IF($G23="","",IF($AD23="NSTC",INDEX(カレンダマスタ!$I$26:$O$31,MATCH($G23,カレンダマスタ!$H$26:$H$31,1),MATCH($H23,カレンダマスタ!$I$25:$O$25,1)),
IF($AD23="CS本社",INDEX(カレンダマスタ!$I$36:$O$41,MATCH($G23,カレンダマスタ!$H$36:$H$41,1),MATCH($H23,カレンダマスタ!$I$35:$O$35,1)),
IF($AD23="NS本社",INDEX(カレンダマスタ!$I$94:$O$99,MATCH($G23,カレンダマスタ!$H$95:$H$100,1),MATCH($H23,カレンダマスタ!$I$93:$O$93,1)),
IF($AD23="ODC",INDEX(カレンダマスタ!$I$46:$O$51,MATCH($G23,カレンダマスタ!$H$46:$H$51,1),MATCH($H23,カレンダマスタ!$I$45:$O$45,1)),
IF($AD23="NS東京TC",INDEX(カレンダマスタ!$I$56:$O$61,MATCH($G23,カレンダマスタ!$H$56:$H$61,1),MATCH($H23,カレンダマスタ!$I$55:$O$55,1)),""))))))</f>
        <v/>
      </c>
      <c r="AS23" s="126" t="e">
        <f t="shared" si="3"/>
        <v>#N/A</v>
      </c>
      <c r="AU23" s="137" t="e">
        <f>IF(E23="","",VLOOKUP($E23,カレンダマスタ!$A$4:$E$381,4,FALSE))</f>
        <v>#N/A</v>
      </c>
      <c r="AV23" s="137" t="str">
        <f t="shared" si="10"/>
        <v/>
      </c>
      <c r="AW23" s="137" t="str">
        <f t="shared" si="11"/>
        <v/>
      </c>
      <c r="AX23" s="138" t="e">
        <f t="shared" si="12"/>
        <v>#N/A</v>
      </c>
      <c r="AY23" s="138" t="e">
        <f t="shared" si="13"/>
        <v>#N/A</v>
      </c>
      <c r="AZ23" s="130" t="e">
        <f>IF(AX23&amp;AW23="勤怠未設定","×",IF(AV23="勤怠修正","×",IF(AC23="外注","",IF(AA23="",IF(AY23&lt;&gt;"","×",""),IF(VLOOKUP(AA23,カレンダマスタ!$H$66:$I$83,2,FALSE)&lt;&gt;AY23,"×","OK")))))</f>
        <v>#N/A</v>
      </c>
      <c r="BC23" s="137" t="e">
        <f>IF(E23="","",VLOOKUP($E23,カレンダマスタ!$A$4:$E$381,4,FALSE))</f>
        <v>#N/A</v>
      </c>
      <c r="BD23" s="126" t="e">
        <f>IF(AC23="社員","",IF(AG23=0,"",IF(AD23="NSTC",IF(COUNTIF(カレンダマスタ!$Q$5:$Q$32,G23)=1,"OK","×"),
IF(AD23="NS本社",IF(COUNTIF(カレンダマスタ!$T$5:$T$32,G23)=1,"OK","×"),IF(COUNTIF(カレンダマスタ!$R$5:$R$32,G23)=1,"OK","×")))))</f>
        <v>#N/A</v>
      </c>
      <c r="BE23" s="126" t="e">
        <f>IF(AC23="社員","",IF(G23="","",IF(R23&lt;&gt;"","",IF(AF23="CS","OK",IF(VLOOKUP(E23,カレンダマスタ!$A$5:$D$381,4,FALSE)&gt;0,"",IF(OR(G23*24&gt;10.84,H23*24&lt;14.5)=TRUE,"×","OK"))))))</f>
        <v>#N/A</v>
      </c>
      <c r="BF23" s="126" t="e">
        <f t="shared" si="4"/>
        <v>#N/A</v>
      </c>
      <c r="BG23" s="126" t="e">
        <f t="shared" si="14"/>
        <v>#N/A</v>
      </c>
      <c r="BI23" s="130" t="e">
        <f t="shared" si="15"/>
        <v>#N/A</v>
      </c>
    </row>
    <row r="24" spans="2:61">
      <c r="B24" s="111"/>
      <c r="C24" s="537">
        <v>160476</v>
      </c>
      <c r="D24" s="142" t="s">
        <v>522</v>
      </c>
      <c r="E24" s="584">
        <v>45416</v>
      </c>
      <c r="F24" s="142" t="s">
        <v>369</v>
      </c>
      <c r="G24" s="589"/>
      <c r="H24" s="589"/>
      <c r="I24" s="144"/>
      <c r="J24" s="148"/>
      <c r="K24" s="145"/>
      <c r="L24" s="146"/>
      <c r="M24" s="146"/>
      <c r="N24" s="147"/>
      <c r="O24" s="148"/>
      <c r="P24" s="148"/>
      <c r="Q24" s="148"/>
      <c r="R24" s="149"/>
      <c r="S24" s="156"/>
      <c r="T24" s="435" t="str">
        <f t="shared" si="5"/>
        <v/>
      </c>
      <c r="U24" s="430"/>
      <c r="V24" s="430" t="e">
        <f t="shared" si="0"/>
        <v>#N/A</v>
      </c>
      <c r="W24" s="298"/>
      <c r="X24" s="143" t="str">
        <f t="shared" si="6"/>
        <v/>
      </c>
      <c r="Y24" s="143" t="str">
        <f t="shared" si="7"/>
        <v/>
      </c>
      <c r="Z24" s="143" t="str">
        <f t="shared" si="8"/>
        <v/>
      </c>
      <c r="AA24" s="149" t="str">
        <f t="shared" si="9"/>
        <v/>
      </c>
      <c r="AC24" s="188" t="e">
        <f>AC11</f>
        <v>#N/A</v>
      </c>
      <c r="AD24" s="189" t="e">
        <f>AD11</f>
        <v>#N/A</v>
      </c>
      <c r="AE24" s="189" t="e">
        <f>AE11</f>
        <v>#N/A</v>
      </c>
      <c r="AF24" s="189" t="e">
        <f>AF11</f>
        <v>#N/A</v>
      </c>
      <c r="AG24" s="205">
        <f t="shared" si="1"/>
        <v>0</v>
      </c>
      <c r="AI24" s="157" t="str">
        <f>IF(月報!G24&lt;&gt;"",月報!G24,"")</f>
        <v/>
      </c>
      <c r="AJ24" s="151" t="str">
        <f>IF(月報!W24&lt;&gt;"",月報!W24*24,"")</f>
        <v/>
      </c>
      <c r="AK24" s="151" t="str">
        <f>IF(月報!P24&lt;&gt;"",月報!P24,"")</f>
        <v/>
      </c>
      <c r="AL24" s="151" t="str">
        <f>IF(月報!Q24&lt;&gt;"",IF(月報!Q24="平日残","",月報!Q24),"")</f>
        <v/>
      </c>
      <c r="AM24" s="151"/>
      <c r="AN24" s="151" t="e">
        <f t="shared" si="2"/>
        <v>#N/A</v>
      </c>
      <c r="AO24" s="151" t="e">
        <f>IF($E24="","",VLOOKUP($E24,カレンダマスタ!$A$5:$E$381,5,FALSE))</f>
        <v>#N/A</v>
      </c>
      <c r="AQ24" s="197" t="str">
        <f>IF(G24="","",IF(VLOOKUP(E24,カレンダマスタ!$A$5:$D$381,4,FALSE)=0,"",1))</f>
        <v/>
      </c>
      <c r="AR24" s="152" t="str">
        <f>IF($G24="","",IF($AD24="NSTC",INDEX(カレンダマスタ!$I$26:$O$31,MATCH($G24,カレンダマスタ!$H$26:$H$31,1),MATCH($H24,カレンダマスタ!$I$25:$O$25,1)),
IF($AD24="CS本社",INDEX(カレンダマスタ!$I$36:$O$41,MATCH($G24,カレンダマスタ!$H$36:$H$41,1),MATCH($H24,カレンダマスタ!$I$35:$O$35,1)),
IF($AD24="NS本社",INDEX(カレンダマスタ!$I$94:$O$99,MATCH($G24,カレンダマスタ!$H$95:$H$100,1),MATCH($H24,カレンダマスタ!$I$93:$O$93,1)),
IF($AD24="ODC",INDEX(カレンダマスタ!$I$46:$O$51,MATCH($G24,カレンダマスタ!$H$46:$H$51,1),MATCH($H24,カレンダマスタ!$I$45:$O$45,1)),
IF($AD24="NS東京TC",INDEX(カレンダマスタ!$I$56:$O$61,MATCH($G24,カレンダマスタ!$H$56:$H$61,1),MATCH($H24,カレンダマスタ!$I$55:$O$55,1)),""))))))</f>
        <v/>
      </c>
      <c r="AS24" s="151" t="e">
        <f t="shared" si="3"/>
        <v>#N/A</v>
      </c>
      <c r="AU24" s="153" t="e">
        <f>IF(E24="","",VLOOKUP($E24,カレンダマスタ!$A$4:$E$381,4,FALSE))</f>
        <v>#N/A</v>
      </c>
      <c r="AV24" s="153" t="str">
        <f t="shared" si="10"/>
        <v/>
      </c>
      <c r="AW24" s="153" t="str">
        <f t="shared" si="11"/>
        <v/>
      </c>
      <c r="AX24" s="154" t="e">
        <f t="shared" si="12"/>
        <v>#N/A</v>
      </c>
      <c r="AY24" s="154" t="e">
        <f t="shared" si="13"/>
        <v>#N/A</v>
      </c>
      <c r="AZ24" s="144" t="e">
        <f>IF(AX24&amp;AW24="勤怠未設定","×",IF(AV24="勤怠修正","×",IF(AC24="外注","",IF(AA24="",IF(AY24&lt;&gt;"","×",""),IF(VLOOKUP(AA24,カレンダマスタ!$H$66:$I$83,2,FALSE)&lt;&gt;AY24,"×","OK")))))</f>
        <v>#N/A</v>
      </c>
      <c r="BC24" s="153" t="e">
        <f>IF(E24="","",VLOOKUP($E24,カレンダマスタ!$A$4:$E$381,4,FALSE))</f>
        <v>#N/A</v>
      </c>
      <c r="BD24" s="151" t="e">
        <f>IF(AC24="社員","",IF(AG24=0,"",IF(AD24="NSTC",IF(COUNTIF(カレンダマスタ!$Q$5:$Q$32,G24)=1,"OK","×"),
IF(AD24="NS本社",IF(COUNTIF(カレンダマスタ!$T$5:$T$32,G24)=1,"OK","×"),IF(COUNTIF(カレンダマスタ!$R$5:$R$32,G24)=1,"OK","×")))))</f>
        <v>#N/A</v>
      </c>
      <c r="BE24" s="151" t="e">
        <f>IF(AC24="社員","",IF(G24="","",IF(R24&lt;&gt;"","",IF(AF24="CS","OK",IF(VLOOKUP(E24,カレンダマスタ!$A$5:$D$381,4,FALSE)&gt;0,"",IF(OR(G24*24&gt;10.84,H24*24&lt;14.5)=TRUE,"×","OK"))))))</f>
        <v>#N/A</v>
      </c>
      <c r="BF24" s="151" t="e">
        <f t="shared" si="4"/>
        <v>#N/A</v>
      </c>
      <c r="BG24" s="151" t="e">
        <f t="shared" si="14"/>
        <v>#N/A</v>
      </c>
      <c r="BI24" s="144" t="e">
        <f t="shared" si="15"/>
        <v>#N/A</v>
      </c>
    </row>
    <row r="25" spans="2:61">
      <c r="B25" s="111"/>
      <c r="C25" s="535">
        <v>160476</v>
      </c>
      <c r="D25" s="112" t="s">
        <v>522</v>
      </c>
      <c r="E25" s="582">
        <v>45417</v>
      </c>
      <c r="F25" s="112" t="s">
        <v>370</v>
      </c>
      <c r="G25" s="587"/>
      <c r="H25" s="587"/>
      <c r="I25" s="114"/>
      <c r="J25" s="118"/>
      <c r="K25" s="115"/>
      <c r="L25" s="116"/>
      <c r="M25" s="116"/>
      <c r="N25" s="117"/>
      <c r="O25" s="118"/>
      <c r="P25" s="118"/>
      <c r="Q25" s="118"/>
      <c r="R25" s="119"/>
      <c r="S25" s="120"/>
      <c r="T25" s="433" t="str">
        <f t="shared" si="5"/>
        <v/>
      </c>
      <c r="U25" s="431">
        <f>SUM(T25:T31)</f>
        <v>37.75</v>
      </c>
      <c r="V25" s="431" t="e">
        <f t="shared" si="0"/>
        <v>#N/A</v>
      </c>
      <c r="W25" s="298"/>
      <c r="X25" s="113" t="str">
        <f t="shared" si="6"/>
        <v/>
      </c>
      <c r="Y25" s="113" t="str">
        <f t="shared" si="7"/>
        <v/>
      </c>
      <c r="Z25" s="113" t="str">
        <f t="shared" si="8"/>
        <v/>
      </c>
      <c r="AA25" s="119" t="str">
        <f t="shared" si="9"/>
        <v/>
      </c>
      <c r="AC25" s="190" t="e">
        <f>AC11</f>
        <v>#N/A</v>
      </c>
      <c r="AD25" s="191" t="e">
        <f>AD11</f>
        <v>#N/A</v>
      </c>
      <c r="AE25" s="191" t="e">
        <f>AE11</f>
        <v>#N/A</v>
      </c>
      <c r="AF25" s="191" t="e">
        <f>AF11</f>
        <v>#N/A</v>
      </c>
      <c r="AG25" s="206">
        <f t="shared" si="1"/>
        <v>0</v>
      </c>
      <c r="AI25" s="158" t="str">
        <f>IF(月報!G25&lt;&gt;"",月報!G25,"")</f>
        <v/>
      </c>
      <c r="AJ25" s="122" t="str">
        <f>IF(月報!W25&lt;&gt;"",月報!W25*24,"")</f>
        <v/>
      </c>
      <c r="AK25" s="122" t="str">
        <f>IF(月報!P25&lt;&gt;"",月報!P25,"")</f>
        <v/>
      </c>
      <c r="AL25" s="122" t="str">
        <f>IF(月報!Q25&lt;&gt;"",IF(月報!Q25="平日残","",月報!Q25),"")</f>
        <v/>
      </c>
      <c r="AM25" s="122"/>
      <c r="AN25" s="122" t="e">
        <f t="shared" si="2"/>
        <v>#N/A</v>
      </c>
      <c r="AO25" s="122" t="e">
        <f>IF($E25="","",VLOOKUP($E25,カレンダマスタ!$A$5:$E$381,5,FALSE))</f>
        <v>#N/A</v>
      </c>
      <c r="AQ25" s="195" t="str">
        <f>IF(G25="","",IF(VLOOKUP(E25,カレンダマスタ!$A$5:$D$381,4,FALSE)=0,"",1))</f>
        <v/>
      </c>
      <c r="AR25" s="123" t="str">
        <f>IF($G25="","",IF($AD25="NSTC",INDEX(カレンダマスタ!$I$26:$O$31,MATCH($G25,カレンダマスタ!$H$26:$H$31,1),MATCH($H25,カレンダマスタ!$I$25:$O$25,1)),
IF($AD25="CS本社",INDEX(カレンダマスタ!$I$36:$O$41,MATCH($G25,カレンダマスタ!$H$36:$H$41,1),MATCH($H25,カレンダマスタ!$I$35:$O$35,1)),
IF($AD25="NS本社",INDEX(カレンダマスタ!$I$94:$O$99,MATCH($G25,カレンダマスタ!$H$95:$H$100,1),MATCH($H25,カレンダマスタ!$I$93:$O$93,1)),
IF($AD25="ODC",INDEX(カレンダマスタ!$I$46:$O$51,MATCH($G25,カレンダマスタ!$H$46:$H$51,1),MATCH($H25,カレンダマスタ!$I$45:$O$45,1)),
IF($AD25="NS東京TC",INDEX(カレンダマスタ!$I$56:$O$61,MATCH($G25,カレンダマスタ!$H$56:$H$61,1),MATCH($H25,カレンダマスタ!$I$55:$O$55,1)),""))))))</f>
        <v/>
      </c>
      <c r="AS25" s="122" t="e">
        <f t="shared" si="3"/>
        <v>#N/A</v>
      </c>
      <c r="AU25" s="124" t="e">
        <f>IF(E25="","",VLOOKUP($E25,カレンダマスタ!$A$4:$E$381,4,FALSE))</f>
        <v>#N/A</v>
      </c>
      <c r="AV25" s="124" t="str">
        <f t="shared" si="10"/>
        <v/>
      </c>
      <c r="AW25" s="124" t="str">
        <f t="shared" si="11"/>
        <v/>
      </c>
      <c r="AX25" s="125" t="e">
        <f t="shared" si="12"/>
        <v>#N/A</v>
      </c>
      <c r="AY25" s="125" t="e">
        <f t="shared" si="13"/>
        <v>#N/A</v>
      </c>
      <c r="AZ25" s="114" t="e">
        <f>IF(AX25&amp;AW25="勤怠未設定","×",IF(AV25="勤怠修正","×",IF(AC25="外注","",IF(AA25="",IF(AY25&lt;&gt;"","×",""),IF(VLOOKUP(AA25,カレンダマスタ!$H$66:$I$83,2,FALSE)&lt;&gt;AY25,"×","OK")))))</f>
        <v>#N/A</v>
      </c>
      <c r="BC25" s="124" t="e">
        <f>IF(E25="","",VLOOKUP($E25,カレンダマスタ!$A$4:$E$381,4,FALSE))</f>
        <v>#N/A</v>
      </c>
      <c r="BD25" s="122" t="e">
        <f>IF(AC25="社員","",IF(AG25=0,"",IF(AD25="NSTC",IF(COUNTIF(カレンダマスタ!$Q$5:$Q$32,G25)=1,"OK","×"),
IF(AD25="NS本社",IF(COUNTIF(カレンダマスタ!$T$5:$T$32,G25)=1,"OK","×"),IF(COUNTIF(カレンダマスタ!$R$5:$R$32,G25)=1,"OK","×")))))</f>
        <v>#N/A</v>
      </c>
      <c r="BE25" s="122" t="e">
        <f>IF(AC25="社員","",IF(G25="","",IF(R25&lt;&gt;"","",IF(AF25="CS","OK",IF(VLOOKUP(E25,カレンダマスタ!$A$5:$D$381,4,FALSE)&gt;0,"",IF(OR(G25*24&gt;10.84,H25*24&lt;14.5)=TRUE,"×","OK"))))))</f>
        <v>#N/A</v>
      </c>
      <c r="BF25" s="122" t="e">
        <f t="shared" si="4"/>
        <v>#N/A</v>
      </c>
      <c r="BG25" s="122" t="e">
        <f t="shared" si="14"/>
        <v>#N/A</v>
      </c>
      <c r="BI25" s="114" t="e">
        <f t="shared" si="15"/>
        <v>#N/A</v>
      </c>
    </row>
    <row r="26" spans="2:61">
      <c r="B26" s="111"/>
      <c r="C26" s="536">
        <v>160476</v>
      </c>
      <c r="D26" s="128" t="s">
        <v>522</v>
      </c>
      <c r="E26" s="583">
        <v>45418</v>
      </c>
      <c r="F26" s="128" t="s">
        <v>201</v>
      </c>
      <c r="G26" s="588"/>
      <c r="H26" s="588"/>
      <c r="I26" s="130"/>
      <c r="J26" s="139"/>
      <c r="K26" s="131"/>
      <c r="L26" s="132"/>
      <c r="M26" s="132"/>
      <c r="N26" s="141"/>
      <c r="O26" s="139"/>
      <c r="P26" s="139"/>
      <c r="Q26" s="139"/>
      <c r="R26" s="133"/>
      <c r="S26" s="134"/>
      <c r="T26" s="434" t="str">
        <f t="shared" si="5"/>
        <v/>
      </c>
      <c r="U26" s="429"/>
      <c r="V26" s="429" t="e">
        <f t="shared" si="0"/>
        <v>#N/A</v>
      </c>
      <c r="W26" s="298"/>
      <c r="X26" s="129" t="str">
        <f t="shared" si="6"/>
        <v/>
      </c>
      <c r="Y26" s="129" t="str">
        <f t="shared" si="7"/>
        <v/>
      </c>
      <c r="Z26" s="129" t="str">
        <f t="shared" si="8"/>
        <v/>
      </c>
      <c r="AA26" s="133" t="str">
        <f t="shared" si="9"/>
        <v/>
      </c>
      <c r="AC26" s="186" t="e">
        <f>AC11</f>
        <v>#N/A</v>
      </c>
      <c r="AD26" s="187" t="e">
        <f>AD11</f>
        <v>#N/A</v>
      </c>
      <c r="AE26" s="187" t="e">
        <f>AE11</f>
        <v>#N/A</v>
      </c>
      <c r="AF26" s="187" t="e">
        <f>AF11</f>
        <v>#N/A</v>
      </c>
      <c r="AG26" s="204">
        <f t="shared" si="1"/>
        <v>0</v>
      </c>
      <c r="AI26" s="135" t="str">
        <f>IF(月報!G26&lt;&gt;"",月報!G26,"")</f>
        <v/>
      </c>
      <c r="AJ26" s="126" t="str">
        <f>IF(月報!W26&lt;&gt;"",月報!W26*24,"")</f>
        <v/>
      </c>
      <c r="AK26" s="126" t="str">
        <f>IF(月報!P26&lt;&gt;"",月報!P26,"")</f>
        <v/>
      </c>
      <c r="AL26" s="126" t="str">
        <f>IF(月報!Q26&lt;&gt;"",IF(月報!Q26="平日残","",月報!Q26),"")</f>
        <v/>
      </c>
      <c r="AM26" s="126"/>
      <c r="AN26" s="126" t="e">
        <f t="shared" si="2"/>
        <v>#N/A</v>
      </c>
      <c r="AO26" s="126" t="e">
        <f>IF($E26="","",VLOOKUP($E26,カレンダマスタ!$A$5:$E$381,5,FALSE))</f>
        <v>#N/A</v>
      </c>
      <c r="AQ26" s="196" t="str">
        <f>IF(G26="","",IF(VLOOKUP(E26,カレンダマスタ!$A$5:$D$381,4,FALSE)=0,"",1))</f>
        <v/>
      </c>
      <c r="AR26" s="136" t="str">
        <f>IF($G26="","",IF($AD26="NSTC",INDEX(カレンダマスタ!$I$26:$O$31,MATCH($G26,カレンダマスタ!$H$26:$H$31,1),MATCH($H26,カレンダマスタ!$I$25:$O$25,1)),
IF($AD26="CS本社",INDEX(カレンダマスタ!$I$36:$O$41,MATCH($G26,カレンダマスタ!$H$36:$H$41,1),MATCH($H26,カレンダマスタ!$I$35:$O$35,1)),
IF($AD26="NS本社",INDEX(カレンダマスタ!$I$94:$O$99,MATCH($G26,カレンダマスタ!$H$95:$H$100,1),MATCH($H26,カレンダマスタ!$I$93:$O$93,1)),
IF($AD26="ODC",INDEX(カレンダマスタ!$I$46:$O$51,MATCH($G26,カレンダマスタ!$H$46:$H$51,1),MATCH($H26,カレンダマスタ!$I$45:$O$45,1)),
IF($AD26="NS東京TC",INDEX(カレンダマスタ!$I$56:$O$61,MATCH($G26,カレンダマスタ!$H$56:$H$61,1),MATCH($H26,カレンダマスタ!$I$55:$O$55,1)),""))))))</f>
        <v/>
      </c>
      <c r="AS26" s="126" t="e">
        <f t="shared" si="3"/>
        <v>#N/A</v>
      </c>
      <c r="AU26" s="137" t="e">
        <f>IF(E26="","",VLOOKUP($E26,カレンダマスタ!$A$4:$E$381,4,FALSE))</f>
        <v>#N/A</v>
      </c>
      <c r="AV26" s="137" t="str">
        <f t="shared" si="10"/>
        <v/>
      </c>
      <c r="AW26" s="137" t="str">
        <f t="shared" si="11"/>
        <v/>
      </c>
      <c r="AX26" s="138" t="e">
        <f t="shared" si="12"/>
        <v>#N/A</v>
      </c>
      <c r="AY26" s="138" t="e">
        <f t="shared" si="13"/>
        <v>#N/A</v>
      </c>
      <c r="AZ26" s="130" t="e">
        <f>IF(AX26&amp;AW26="勤怠未設定","×",IF(AV26="勤怠修正","×",IF(AC26="外注","",IF(AA26="",IF(AY26&lt;&gt;"","×",""),IF(VLOOKUP(AA26,カレンダマスタ!$H$66:$I$83,2,FALSE)&lt;&gt;AY26,"×","OK")))))</f>
        <v>#N/A</v>
      </c>
      <c r="BC26" s="137" t="e">
        <f>IF(E26="","",VLOOKUP($E26,カレンダマスタ!$A$4:$E$381,4,FALSE))</f>
        <v>#N/A</v>
      </c>
      <c r="BD26" s="126" t="e">
        <f>IF(AC26="社員","",IF(AG26=0,"",IF(AD26="NSTC",IF(COUNTIF(カレンダマスタ!$Q$5:$Q$32,G26)=1,"OK","×"),
IF(AD26="NS本社",IF(COUNTIF(カレンダマスタ!$T$5:$T$32,G26)=1,"OK","×"),IF(COUNTIF(カレンダマスタ!$R$5:$R$32,G26)=1,"OK","×")))))</f>
        <v>#N/A</v>
      </c>
      <c r="BE26" s="126" t="e">
        <f>IF(AC26="社員","",IF(G26="","",IF(R26&lt;&gt;"","",IF(AF26="CS","OK",IF(VLOOKUP(E26,カレンダマスタ!$A$5:$D$381,4,FALSE)&gt;0,"",IF(OR(G26*24&gt;10.84,H26*24&lt;14.5)=TRUE,"×","OK"))))))</f>
        <v>#N/A</v>
      </c>
      <c r="BF26" s="126" t="e">
        <f t="shared" si="4"/>
        <v>#N/A</v>
      </c>
      <c r="BG26" s="126" t="e">
        <f t="shared" si="14"/>
        <v>#N/A</v>
      </c>
      <c r="BI26" s="130" t="e">
        <f t="shared" si="15"/>
        <v>#N/A</v>
      </c>
    </row>
    <row r="27" spans="2:61">
      <c r="B27" s="111"/>
      <c r="C27" s="536">
        <v>160476</v>
      </c>
      <c r="D27" s="128" t="s">
        <v>522</v>
      </c>
      <c r="E27" s="583">
        <v>45419</v>
      </c>
      <c r="F27" s="128" t="s">
        <v>203</v>
      </c>
      <c r="G27" s="588">
        <v>0.375</v>
      </c>
      <c r="H27" s="588">
        <v>0.86458333333333337</v>
      </c>
      <c r="I27" s="130" t="s">
        <v>200</v>
      </c>
      <c r="J27" s="139">
        <v>10.75</v>
      </c>
      <c r="K27" s="131"/>
      <c r="L27" s="132"/>
      <c r="M27" s="132"/>
      <c r="N27" s="141"/>
      <c r="O27" s="139">
        <v>8</v>
      </c>
      <c r="P27" s="139">
        <v>2.75</v>
      </c>
      <c r="Q27" s="139"/>
      <c r="R27" s="133"/>
      <c r="S27" s="134" t="s">
        <v>594</v>
      </c>
      <c r="T27" s="434">
        <f t="shared" si="5"/>
        <v>10.75</v>
      </c>
      <c r="U27" s="429"/>
      <c r="V27" s="429" t="e">
        <f t="shared" si="0"/>
        <v>#N/A</v>
      </c>
      <c r="W27" s="298"/>
      <c r="X27" s="129">
        <f t="shared" si="6"/>
        <v>0.33333333333333331</v>
      </c>
      <c r="Y27" s="129">
        <f t="shared" si="7"/>
        <v>0.11458333333333333</v>
      </c>
      <c r="Z27" s="129" t="str">
        <f t="shared" si="8"/>
        <v/>
      </c>
      <c r="AA27" s="133" t="str">
        <f t="shared" si="9"/>
        <v/>
      </c>
      <c r="AC27" s="186" t="e">
        <f>AC11</f>
        <v>#N/A</v>
      </c>
      <c r="AD27" s="187" t="e">
        <f>AD11</f>
        <v>#N/A</v>
      </c>
      <c r="AE27" s="187" t="e">
        <f>AE11</f>
        <v>#N/A</v>
      </c>
      <c r="AF27" s="187" t="e">
        <f>AF11</f>
        <v>#N/A</v>
      </c>
      <c r="AG27" s="204" t="e">
        <f t="shared" si="1"/>
        <v>#N/A</v>
      </c>
      <c r="AI27" s="135" t="str">
        <f>IF(月報!G27&lt;&gt;"",月報!G27,"")</f>
        <v/>
      </c>
      <c r="AJ27" s="126">
        <f>IF(月報!W27&lt;&gt;"",月報!W27*24,"")</f>
        <v>10.916666666666666</v>
      </c>
      <c r="AK27" s="126" t="str">
        <f>IF(月報!P27&lt;&gt;"",月報!P27,"")</f>
        <v/>
      </c>
      <c r="AL27" s="126" t="str">
        <f>IF(月報!Q27&lt;&gt;"",IF(月報!Q27="平日残","",月報!Q27),"")</f>
        <v/>
      </c>
      <c r="AM27" s="126"/>
      <c r="AN27" s="126" t="e">
        <f t="shared" si="2"/>
        <v>#N/A</v>
      </c>
      <c r="AO27" s="126" t="e">
        <f>IF($E27="","",VLOOKUP($E27,カレンダマスタ!$A$5:$E$381,5,FALSE))</f>
        <v>#N/A</v>
      </c>
      <c r="AQ27" s="196" t="e">
        <f>IF(G27="","",IF(VLOOKUP(E27,カレンダマスタ!$A$5:$D$381,4,FALSE)=0,"",1))</f>
        <v>#N/A</v>
      </c>
      <c r="AR27" s="136" t="e">
        <f>IF($G27="","",IF($AD27="NSTC",INDEX(カレンダマスタ!$I$26:$O$31,MATCH($G27,カレンダマスタ!$H$26:$H$31,1),MATCH($H27,カレンダマスタ!$I$25:$O$25,1)),
IF($AD27="CS本社",INDEX(カレンダマスタ!$I$36:$O$41,MATCH($G27,カレンダマスタ!$H$36:$H$41,1),MATCH($H27,カレンダマスタ!$I$35:$O$35,1)),
IF($AD27="NS本社",INDEX(カレンダマスタ!$I$94:$O$99,MATCH($G27,カレンダマスタ!$H$95:$H$100,1),MATCH($H27,カレンダマスタ!$I$93:$O$93,1)),
IF($AD27="ODC",INDEX(カレンダマスタ!$I$46:$O$51,MATCH($G27,カレンダマスタ!$H$46:$H$51,1),MATCH($H27,カレンダマスタ!$I$45:$O$45,1)),
IF($AD27="NS東京TC",INDEX(カレンダマスタ!$I$56:$O$61,MATCH($G27,カレンダマスタ!$H$56:$H$61,1),MATCH($H27,カレンダマスタ!$I$55:$O$55,1)),""))))))</f>
        <v>#N/A</v>
      </c>
      <c r="AS27" s="126" t="e">
        <f t="shared" si="3"/>
        <v>#N/A</v>
      </c>
      <c r="AU27" s="137" t="e">
        <f>IF(E27="","",VLOOKUP($E27,カレンダマスタ!$A$4:$E$381,4,FALSE))</f>
        <v>#N/A</v>
      </c>
      <c r="AV27" s="137" t="str">
        <f t="shared" si="10"/>
        <v/>
      </c>
      <c r="AW27" s="137" t="str">
        <f t="shared" si="11"/>
        <v/>
      </c>
      <c r="AX27" s="138" t="e">
        <f t="shared" si="12"/>
        <v>#N/A</v>
      </c>
      <c r="AY27" s="138" t="e">
        <f t="shared" si="13"/>
        <v>#N/A</v>
      </c>
      <c r="AZ27" s="130" t="e">
        <f>IF(AX27&amp;AW27="勤怠未設定","×",IF(AV27="勤怠修正","×",IF(AC27="外注","",IF(AA27="",IF(AY27&lt;&gt;"","×",""),IF(VLOOKUP(AA27,カレンダマスタ!$H$66:$I$83,2,FALSE)&lt;&gt;AY27,"×","OK")))))</f>
        <v>#N/A</v>
      </c>
      <c r="BC27" s="137" t="e">
        <f>IF(E27="","",VLOOKUP($E27,カレンダマスタ!$A$4:$E$381,4,FALSE))</f>
        <v>#N/A</v>
      </c>
      <c r="BD27" s="126" t="e">
        <f>IF(AC27="社員","",IF(AG27=0,"",IF(AD27="NSTC",IF(COUNTIF(カレンダマスタ!$Q$5:$Q$32,G27)=1,"OK","×"),
IF(AD27="NS本社",IF(COUNTIF(カレンダマスタ!$T$5:$T$32,G27)=1,"OK","×"),IF(COUNTIF(カレンダマスタ!$R$5:$R$32,G27)=1,"OK","×")))))</f>
        <v>#N/A</v>
      </c>
      <c r="BE27" s="126" t="e">
        <f>IF(AC27="社員","",IF(G27="","",IF(R27&lt;&gt;"","",IF(AF27="CS","OK",IF(VLOOKUP(E27,カレンダマスタ!$A$5:$D$381,4,FALSE)&gt;0,"",IF(OR(G27*24&gt;10.84,H27*24&lt;14.5)=TRUE,"×","OK"))))))</f>
        <v>#N/A</v>
      </c>
      <c r="BF27" s="126" t="e">
        <f t="shared" si="4"/>
        <v>#N/A</v>
      </c>
      <c r="BG27" s="126" t="e">
        <f t="shared" si="14"/>
        <v>#N/A</v>
      </c>
      <c r="BI27" s="130" t="e">
        <f t="shared" si="15"/>
        <v>#N/A</v>
      </c>
    </row>
    <row r="28" spans="2:61">
      <c r="B28" s="111"/>
      <c r="C28" s="536">
        <v>160476</v>
      </c>
      <c r="D28" s="128" t="s">
        <v>522</v>
      </c>
      <c r="E28" s="583">
        <v>45420</v>
      </c>
      <c r="F28" s="128" t="s">
        <v>204</v>
      </c>
      <c r="G28" s="588">
        <v>0.375</v>
      </c>
      <c r="H28" s="588">
        <v>0.75</v>
      </c>
      <c r="I28" s="130" t="s">
        <v>200</v>
      </c>
      <c r="J28" s="139">
        <v>8</v>
      </c>
      <c r="K28" s="131"/>
      <c r="L28" s="132"/>
      <c r="M28" s="132"/>
      <c r="N28" s="141"/>
      <c r="O28" s="139">
        <v>8</v>
      </c>
      <c r="P28" s="139"/>
      <c r="Q28" s="139"/>
      <c r="R28" s="133"/>
      <c r="S28" s="134" t="s">
        <v>594</v>
      </c>
      <c r="T28" s="434">
        <f t="shared" si="5"/>
        <v>8</v>
      </c>
      <c r="U28" s="429"/>
      <c r="V28" s="429" t="e">
        <f t="shared" si="0"/>
        <v>#N/A</v>
      </c>
      <c r="W28" s="298"/>
      <c r="X28" s="129">
        <f t="shared" si="6"/>
        <v>0.33333333333333331</v>
      </c>
      <c r="Y28" s="129" t="str">
        <f t="shared" si="7"/>
        <v/>
      </c>
      <c r="Z28" s="129" t="str">
        <f t="shared" si="8"/>
        <v/>
      </c>
      <c r="AA28" s="133" t="str">
        <f t="shared" si="9"/>
        <v/>
      </c>
      <c r="AC28" s="186" t="e">
        <f>AC11</f>
        <v>#N/A</v>
      </c>
      <c r="AD28" s="187" t="e">
        <f>AD11</f>
        <v>#N/A</v>
      </c>
      <c r="AE28" s="187" t="e">
        <f>AE11</f>
        <v>#N/A</v>
      </c>
      <c r="AF28" s="187" t="e">
        <f>AF11</f>
        <v>#N/A</v>
      </c>
      <c r="AG28" s="204" t="e">
        <f t="shared" si="1"/>
        <v>#N/A</v>
      </c>
      <c r="AI28" s="140" t="str">
        <f>IF(月報!G28&lt;&gt;"",月報!G28,"")</f>
        <v/>
      </c>
      <c r="AJ28" s="126">
        <f>IF(月報!W28&lt;&gt;"",月報!W28*24,"")</f>
        <v>8</v>
      </c>
      <c r="AK28" s="126" t="str">
        <f>IF(月報!P28&lt;&gt;"",月報!P28,"")</f>
        <v/>
      </c>
      <c r="AL28" s="126" t="str">
        <f>IF(月報!Q28&lt;&gt;"",IF(月報!Q28="平日残","",月報!Q28),"")</f>
        <v/>
      </c>
      <c r="AM28" s="126"/>
      <c r="AN28" s="126" t="e">
        <f t="shared" si="2"/>
        <v>#N/A</v>
      </c>
      <c r="AO28" s="126" t="e">
        <f>IF($E28="","",VLOOKUP($E28,カレンダマスタ!$A$5:$E$381,5,FALSE))</f>
        <v>#N/A</v>
      </c>
      <c r="AQ28" s="196" t="e">
        <f>IF(G28="","",IF(VLOOKUP(E28,カレンダマスタ!$A$5:$D$381,4,FALSE)=0,"",1))</f>
        <v>#N/A</v>
      </c>
      <c r="AR28" s="136" t="e">
        <f>IF($G28="","",IF($AD28="NSTC",INDEX(カレンダマスタ!$I$26:$O$31,MATCH($G28,カレンダマスタ!$H$26:$H$31,1),MATCH($H28,カレンダマスタ!$I$25:$O$25,1)),
IF($AD28="CS本社",INDEX(カレンダマスタ!$I$36:$O$41,MATCH($G28,カレンダマスタ!$H$36:$H$41,1),MATCH($H28,カレンダマスタ!$I$35:$O$35,1)),
IF($AD28="NS本社",INDEX(カレンダマスタ!$I$94:$O$99,MATCH($G28,カレンダマスタ!$H$95:$H$100,1),MATCH($H28,カレンダマスタ!$I$93:$O$93,1)),
IF($AD28="ODC",INDEX(カレンダマスタ!$I$46:$O$51,MATCH($G28,カレンダマスタ!$H$46:$H$51,1),MATCH($H28,カレンダマスタ!$I$45:$O$45,1)),
IF($AD28="NS東京TC",INDEX(カレンダマスタ!$I$56:$O$61,MATCH($G28,カレンダマスタ!$H$56:$H$61,1),MATCH($H28,カレンダマスタ!$I$55:$O$55,1)),""))))))</f>
        <v>#N/A</v>
      </c>
      <c r="AS28" s="126" t="e">
        <f t="shared" si="3"/>
        <v>#N/A</v>
      </c>
      <c r="AU28" s="137" t="e">
        <f>IF(E28="","",VLOOKUP($E28,カレンダマスタ!$A$4:$E$381,4,FALSE))</f>
        <v>#N/A</v>
      </c>
      <c r="AV28" s="137" t="str">
        <f t="shared" si="10"/>
        <v/>
      </c>
      <c r="AW28" s="137" t="str">
        <f t="shared" si="11"/>
        <v/>
      </c>
      <c r="AX28" s="138" t="e">
        <f t="shared" si="12"/>
        <v>#N/A</v>
      </c>
      <c r="AY28" s="138" t="e">
        <f t="shared" si="13"/>
        <v>#N/A</v>
      </c>
      <c r="AZ28" s="130" t="e">
        <f>IF(AX28&amp;AW28="勤怠未設定","×",IF(AV28="勤怠修正","×",IF(AC28="外注","",IF(AA28="",IF(AY28&lt;&gt;"","×",""),IF(VLOOKUP(AA28,カレンダマスタ!$H$66:$I$83,2,FALSE)&lt;&gt;AY28,"×","OK")))))</f>
        <v>#N/A</v>
      </c>
      <c r="BC28" s="137" t="e">
        <f>IF(E28="","",VLOOKUP($E28,カレンダマスタ!$A$4:$E$381,4,FALSE))</f>
        <v>#N/A</v>
      </c>
      <c r="BD28" s="126" t="e">
        <f>IF(AC28="社員","",IF(AG28=0,"",IF(AD28="NSTC",IF(COUNTIF(カレンダマスタ!$Q$5:$Q$32,G28)=1,"OK","×"),
IF(AD28="NS本社",IF(COUNTIF(カレンダマスタ!$T$5:$T$32,G28)=1,"OK","×"),IF(COUNTIF(カレンダマスタ!$R$5:$R$32,G28)=1,"OK","×")))))</f>
        <v>#N/A</v>
      </c>
      <c r="BE28" s="126" t="e">
        <f>IF(AC28="社員","",IF(G28="","",IF(R28&lt;&gt;"","",IF(AF28="CS","OK",IF(VLOOKUP(E28,カレンダマスタ!$A$5:$D$381,4,FALSE)&gt;0,"",IF(OR(G28*24&gt;10.84,H28*24&lt;14.5)=TRUE,"×","OK"))))))</f>
        <v>#N/A</v>
      </c>
      <c r="BF28" s="126" t="e">
        <f t="shared" si="4"/>
        <v>#N/A</v>
      </c>
      <c r="BG28" s="126" t="e">
        <f t="shared" si="14"/>
        <v>#N/A</v>
      </c>
      <c r="BI28" s="130" t="e">
        <f t="shared" si="15"/>
        <v>#N/A</v>
      </c>
    </row>
    <row r="29" spans="2:61">
      <c r="B29" s="111"/>
      <c r="C29" s="536">
        <v>160476</v>
      </c>
      <c r="D29" s="128" t="s">
        <v>522</v>
      </c>
      <c r="E29" s="583">
        <v>45421</v>
      </c>
      <c r="F29" s="128" t="s">
        <v>205</v>
      </c>
      <c r="G29" s="588">
        <v>0.375</v>
      </c>
      <c r="H29" s="588">
        <v>0.85416666666666663</v>
      </c>
      <c r="I29" s="130" t="s">
        <v>200</v>
      </c>
      <c r="J29" s="139">
        <v>10.5</v>
      </c>
      <c r="K29" s="131"/>
      <c r="L29" s="132"/>
      <c r="M29" s="132"/>
      <c r="N29" s="141"/>
      <c r="O29" s="139">
        <v>8</v>
      </c>
      <c r="P29" s="139">
        <v>2.5</v>
      </c>
      <c r="Q29" s="139"/>
      <c r="R29" s="133"/>
      <c r="S29" s="134" t="s">
        <v>594</v>
      </c>
      <c r="T29" s="434">
        <f t="shared" si="5"/>
        <v>10.5</v>
      </c>
      <c r="U29" s="429"/>
      <c r="V29" s="429" t="e">
        <f t="shared" si="0"/>
        <v>#N/A</v>
      </c>
      <c r="W29" s="298"/>
      <c r="X29" s="129">
        <f t="shared" si="6"/>
        <v>0.33333333333333331</v>
      </c>
      <c r="Y29" s="129">
        <f t="shared" si="7"/>
        <v>0.10416666666666667</v>
      </c>
      <c r="Z29" s="129" t="str">
        <f t="shared" si="8"/>
        <v/>
      </c>
      <c r="AA29" s="133" t="str">
        <f t="shared" si="9"/>
        <v/>
      </c>
      <c r="AC29" s="186" t="e">
        <f>AC11</f>
        <v>#N/A</v>
      </c>
      <c r="AD29" s="187" t="e">
        <f>AD11</f>
        <v>#N/A</v>
      </c>
      <c r="AE29" s="187" t="e">
        <f>AE11</f>
        <v>#N/A</v>
      </c>
      <c r="AF29" s="187" t="e">
        <f>AF11</f>
        <v>#N/A</v>
      </c>
      <c r="AG29" s="204" t="e">
        <f t="shared" si="1"/>
        <v>#N/A</v>
      </c>
      <c r="AI29" s="140" t="str">
        <f>IF(月報!G29&lt;&gt;"",月報!G29,"")</f>
        <v/>
      </c>
      <c r="AJ29" s="126">
        <f>IF(月報!W29&lt;&gt;"",月報!W29*24,"")</f>
        <v>10.666666666666666</v>
      </c>
      <c r="AK29" s="126" t="str">
        <f>IF(月報!P29&lt;&gt;"",月報!P29,"")</f>
        <v/>
      </c>
      <c r="AL29" s="126" t="str">
        <f>IF(月報!Q29&lt;&gt;"",IF(月報!Q29="平日残","",月報!Q29),"")</f>
        <v/>
      </c>
      <c r="AM29" s="126"/>
      <c r="AN29" s="126" t="e">
        <f t="shared" si="2"/>
        <v>#N/A</v>
      </c>
      <c r="AO29" s="126" t="e">
        <f>IF($E29="","",VLOOKUP($E29,カレンダマスタ!$A$5:$E$381,5,FALSE))</f>
        <v>#N/A</v>
      </c>
      <c r="AQ29" s="196" t="e">
        <f>IF(G29="","",IF(VLOOKUP(E29,カレンダマスタ!$A$5:$D$381,4,FALSE)=0,"",1))</f>
        <v>#N/A</v>
      </c>
      <c r="AR29" s="136" t="e">
        <f>IF($G29="","",IF($AD29="NSTC",INDEX(カレンダマスタ!$I$26:$O$31,MATCH($G29,カレンダマスタ!$H$26:$H$31,1),MATCH($H29,カレンダマスタ!$I$25:$O$25,1)),
IF($AD29="CS本社",INDEX(カレンダマスタ!$I$36:$O$41,MATCH($G29,カレンダマスタ!$H$36:$H$41,1),MATCH($H29,カレンダマスタ!$I$35:$O$35,1)),
IF($AD29="NS本社",INDEX(カレンダマスタ!$I$94:$O$99,MATCH($G29,カレンダマスタ!$H$95:$H$100,1),MATCH($H29,カレンダマスタ!$I$93:$O$93,1)),
IF($AD29="ODC",INDEX(カレンダマスタ!$I$46:$O$51,MATCH($G29,カレンダマスタ!$H$46:$H$51,1),MATCH($H29,カレンダマスタ!$I$45:$O$45,1)),
IF($AD29="NS東京TC",INDEX(カレンダマスタ!$I$56:$O$61,MATCH($G29,カレンダマスタ!$H$56:$H$61,1),MATCH($H29,カレンダマスタ!$I$55:$O$55,1)),""))))))</f>
        <v>#N/A</v>
      </c>
      <c r="AS29" s="126" t="e">
        <f t="shared" si="3"/>
        <v>#N/A</v>
      </c>
      <c r="AU29" s="137" t="e">
        <f>IF(E29="","",VLOOKUP($E29,カレンダマスタ!$A$4:$E$381,4,FALSE))</f>
        <v>#N/A</v>
      </c>
      <c r="AV29" s="137" t="str">
        <f t="shared" si="10"/>
        <v/>
      </c>
      <c r="AW29" s="137" t="str">
        <f t="shared" si="11"/>
        <v/>
      </c>
      <c r="AX29" s="138" t="e">
        <f t="shared" si="12"/>
        <v>#N/A</v>
      </c>
      <c r="AY29" s="138" t="e">
        <f t="shared" si="13"/>
        <v>#N/A</v>
      </c>
      <c r="AZ29" s="130" t="e">
        <f>IF(AX29&amp;AW29="勤怠未設定","×",IF(AV29="勤怠修正","×",IF(AC29="外注","",IF(AA29="",IF(AY29&lt;&gt;"","×",""),IF(VLOOKUP(AA29,カレンダマスタ!$H$66:$I$83,2,FALSE)&lt;&gt;AY29,"×","OK")))))</f>
        <v>#N/A</v>
      </c>
      <c r="BC29" s="137" t="e">
        <f>IF(E29="","",VLOOKUP($E29,カレンダマスタ!$A$4:$E$381,4,FALSE))</f>
        <v>#N/A</v>
      </c>
      <c r="BD29" s="126" t="e">
        <f>IF(AC29="社員","",IF(AG29=0,"",IF(AD29="NSTC",IF(COUNTIF(カレンダマスタ!$Q$5:$Q$32,G29)=1,"OK","×"),
IF(AD29="NS本社",IF(COUNTIF(カレンダマスタ!$T$5:$T$32,G29)=1,"OK","×"),IF(COUNTIF(カレンダマスタ!$R$5:$R$32,G29)=1,"OK","×")))))</f>
        <v>#N/A</v>
      </c>
      <c r="BE29" s="126" t="e">
        <f>IF(AC29="社員","",IF(G29="","",IF(R29&lt;&gt;"","",IF(AF29="CS","OK",IF(VLOOKUP(E29,カレンダマスタ!$A$5:$D$381,4,FALSE)&gt;0,"",IF(OR(G29*24&gt;10.84,H29*24&lt;14.5)=TRUE,"×","OK"))))))</f>
        <v>#N/A</v>
      </c>
      <c r="BF29" s="126" t="e">
        <f t="shared" si="4"/>
        <v>#N/A</v>
      </c>
      <c r="BG29" s="126" t="e">
        <f t="shared" si="14"/>
        <v>#N/A</v>
      </c>
      <c r="BI29" s="130" t="e">
        <f t="shared" si="15"/>
        <v>#N/A</v>
      </c>
    </row>
    <row r="30" spans="2:61">
      <c r="B30" s="111"/>
      <c r="C30" s="536">
        <v>160476</v>
      </c>
      <c r="D30" s="128" t="s">
        <v>522</v>
      </c>
      <c r="E30" s="583">
        <v>45422</v>
      </c>
      <c r="F30" s="128" t="s">
        <v>199</v>
      </c>
      <c r="G30" s="588">
        <v>0.375</v>
      </c>
      <c r="H30" s="588">
        <v>0.77083333333333337</v>
      </c>
      <c r="I30" s="130" t="s">
        <v>200</v>
      </c>
      <c r="J30" s="139">
        <v>8.5</v>
      </c>
      <c r="K30" s="131"/>
      <c r="L30" s="132"/>
      <c r="M30" s="132"/>
      <c r="N30" s="141"/>
      <c r="O30" s="139">
        <v>8</v>
      </c>
      <c r="P30" s="139">
        <v>0.5</v>
      </c>
      <c r="Q30" s="139"/>
      <c r="R30" s="133"/>
      <c r="S30" s="134" t="s">
        <v>594</v>
      </c>
      <c r="T30" s="434">
        <f t="shared" si="5"/>
        <v>8.5</v>
      </c>
      <c r="U30" s="429"/>
      <c r="V30" s="429" t="e">
        <f t="shared" si="0"/>
        <v>#N/A</v>
      </c>
      <c r="W30" s="298"/>
      <c r="X30" s="129">
        <f t="shared" si="6"/>
        <v>0.33333333333333331</v>
      </c>
      <c r="Y30" s="129">
        <f t="shared" si="7"/>
        <v>2.0833333333333332E-2</v>
      </c>
      <c r="Z30" s="129" t="str">
        <f t="shared" si="8"/>
        <v/>
      </c>
      <c r="AA30" s="133" t="str">
        <f t="shared" si="9"/>
        <v/>
      </c>
      <c r="AC30" s="186" t="e">
        <f>AC11</f>
        <v>#N/A</v>
      </c>
      <c r="AD30" s="187" t="e">
        <f>AD11</f>
        <v>#N/A</v>
      </c>
      <c r="AE30" s="187" t="e">
        <f>AE11</f>
        <v>#N/A</v>
      </c>
      <c r="AF30" s="187" t="e">
        <f>AF11</f>
        <v>#N/A</v>
      </c>
      <c r="AG30" s="204" t="e">
        <f t="shared" si="1"/>
        <v>#N/A</v>
      </c>
      <c r="AI30" s="140" t="str">
        <f>IF(月報!G30&lt;&gt;"",月報!G30,"")</f>
        <v/>
      </c>
      <c r="AJ30" s="126">
        <f>IF(月報!W30&lt;&gt;"",月報!W30*24,"")</f>
        <v>8.5</v>
      </c>
      <c r="AK30" s="126" t="str">
        <f>IF(月報!P30&lt;&gt;"",月報!P30,"")</f>
        <v/>
      </c>
      <c r="AL30" s="126" t="str">
        <f>IF(月報!Q30&lt;&gt;"",IF(月報!Q30="平日残","",月報!Q30),"")</f>
        <v/>
      </c>
      <c r="AM30" s="126"/>
      <c r="AN30" s="126" t="e">
        <f t="shared" si="2"/>
        <v>#N/A</v>
      </c>
      <c r="AO30" s="126" t="e">
        <f>IF($E30="","",VLOOKUP($E30,カレンダマスタ!$A$5:$E$381,5,FALSE))</f>
        <v>#N/A</v>
      </c>
      <c r="AQ30" s="196" t="e">
        <f>IF(G30="","",IF(VLOOKUP(E30,カレンダマスタ!$A$5:$D$381,4,FALSE)=0,"",1))</f>
        <v>#N/A</v>
      </c>
      <c r="AR30" s="136" t="e">
        <f>IF($G30="","",IF($AD30="NSTC",INDEX(カレンダマスタ!$I$26:$O$31,MATCH($G30,カレンダマスタ!$H$26:$H$31,1),MATCH($H30,カレンダマスタ!$I$25:$O$25,1)),
IF($AD30="CS本社",INDEX(カレンダマスタ!$I$36:$O$41,MATCH($G30,カレンダマスタ!$H$36:$H$41,1),MATCH($H30,カレンダマスタ!$I$35:$O$35,1)),
IF($AD30="NS本社",INDEX(カレンダマスタ!$I$94:$O$99,MATCH($G30,カレンダマスタ!$H$95:$H$100,1),MATCH($H30,カレンダマスタ!$I$93:$O$93,1)),
IF($AD30="ODC",INDEX(カレンダマスタ!$I$46:$O$51,MATCH($G30,カレンダマスタ!$H$46:$H$51,1),MATCH($H30,カレンダマスタ!$I$45:$O$45,1)),
IF($AD30="NS東京TC",INDEX(カレンダマスタ!$I$56:$O$61,MATCH($G30,カレンダマスタ!$H$56:$H$61,1),MATCH($H30,カレンダマスタ!$I$55:$O$55,1)),""))))))</f>
        <v>#N/A</v>
      </c>
      <c r="AS30" s="126" t="e">
        <f t="shared" si="3"/>
        <v>#N/A</v>
      </c>
      <c r="AU30" s="137" t="e">
        <f>IF(E30="","",VLOOKUP($E30,カレンダマスタ!$A$4:$E$381,4,FALSE))</f>
        <v>#N/A</v>
      </c>
      <c r="AV30" s="137" t="str">
        <f t="shared" si="10"/>
        <v/>
      </c>
      <c r="AW30" s="137" t="str">
        <f t="shared" si="11"/>
        <v/>
      </c>
      <c r="AX30" s="138" t="e">
        <f t="shared" si="12"/>
        <v>#N/A</v>
      </c>
      <c r="AY30" s="138" t="e">
        <f t="shared" si="13"/>
        <v>#N/A</v>
      </c>
      <c r="AZ30" s="130" t="e">
        <f>IF(AX30&amp;AW30="勤怠未設定","×",IF(AV30="勤怠修正","×",IF(AC30="外注","",IF(AA30="",IF(AY30&lt;&gt;"","×",""),IF(VLOOKUP(AA30,カレンダマスタ!$H$66:$I$83,2,FALSE)&lt;&gt;AY30,"×","OK")))))</f>
        <v>#N/A</v>
      </c>
      <c r="BC30" s="137" t="e">
        <f>IF(E30="","",VLOOKUP($E30,カレンダマスタ!$A$4:$E$381,4,FALSE))</f>
        <v>#N/A</v>
      </c>
      <c r="BD30" s="126" t="e">
        <f>IF(AC30="社員","",IF(AG30=0,"",IF(AD30="NSTC",IF(COUNTIF(カレンダマスタ!$Q$5:$Q$32,G30)=1,"OK","×"),
IF(AD30="NS本社",IF(COUNTIF(カレンダマスタ!$T$5:$T$32,G30)=1,"OK","×"),IF(COUNTIF(カレンダマスタ!$R$5:$R$32,G30)=1,"OK","×")))))</f>
        <v>#N/A</v>
      </c>
      <c r="BE30" s="126" t="e">
        <f>IF(AC30="社員","",IF(G30="","",IF(R30&lt;&gt;"","",IF(AF30="CS","OK",IF(VLOOKUP(E30,カレンダマスタ!$A$5:$D$381,4,FALSE)&gt;0,"",IF(OR(G30*24&gt;10.84,H30*24&lt;14.5)=TRUE,"×","OK"))))))</f>
        <v>#N/A</v>
      </c>
      <c r="BF30" s="126" t="e">
        <f t="shared" si="4"/>
        <v>#N/A</v>
      </c>
      <c r="BG30" s="126" t="e">
        <f t="shared" si="14"/>
        <v>#N/A</v>
      </c>
      <c r="BI30" s="130" t="e">
        <f t="shared" si="15"/>
        <v>#N/A</v>
      </c>
    </row>
    <row r="31" spans="2:61">
      <c r="B31" s="111"/>
      <c r="C31" s="537">
        <v>160476</v>
      </c>
      <c r="D31" s="142" t="s">
        <v>522</v>
      </c>
      <c r="E31" s="584">
        <v>45423</v>
      </c>
      <c r="F31" s="142" t="s">
        <v>369</v>
      </c>
      <c r="G31" s="589"/>
      <c r="H31" s="589"/>
      <c r="I31" s="144"/>
      <c r="J31" s="148"/>
      <c r="K31" s="145"/>
      <c r="L31" s="146"/>
      <c r="M31" s="146"/>
      <c r="N31" s="147"/>
      <c r="O31" s="148"/>
      <c r="P31" s="148"/>
      <c r="Q31" s="148"/>
      <c r="R31" s="149"/>
      <c r="S31" s="156"/>
      <c r="T31" s="435" t="str">
        <f t="shared" si="5"/>
        <v/>
      </c>
      <c r="U31" s="430"/>
      <c r="V31" s="430" t="e">
        <f t="shared" si="0"/>
        <v>#N/A</v>
      </c>
      <c r="W31" s="298"/>
      <c r="X31" s="143" t="str">
        <f t="shared" si="6"/>
        <v/>
      </c>
      <c r="Y31" s="143" t="str">
        <f t="shared" si="7"/>
        <v/>
      </c>
      <c r="Z31" s="143" t="str">
        <f t="shared" si="8"/>
        <v/>
      </c>
      <c r="AA31" s="149" t="str">
        <f t="shared" si="9"/>
        <v/>
      </c>
      <c r="AC31" s="188" t="e">
        <f>AC11</f>
        <v>#N/A</v>
      </c>
      <c r="AD31" s="189" t="e">
        <f>AD11</f>
        <v>#N/A</v>
      </c>
      <c r="AE31" s="189" t="e">
        <f>AE11</f>
        <v>#N/A</v>
      </c>
      <c r="AF31" s="189" t="e">
        <f>AF11</f>
        <v>#N/A</v>
      </c>
      <c r="AG31" s="205">
        <f t="shared" si="1"/>
        <v>0</v>
      </c>
      <c r="AI31" s="157" t="str">
        <f>IF(月報!G31&lt;&gt;"",月報!G31,"")</f>
        <v/>
      </c>
      <c r="AJ31" s="151" t="str">
        <f>IF(月報!W31&lt;&gt;"",月報!W31*24,"")</f>
        <v/>
      </c>
      <c r="AK31" s="151" t="str">
        <f>IF(月報!P31&lt;&gt;"",月報!P31,"")</f>
        <v/>
      </c>
      <c r="AL31" s="151" t="str">
        <f>IF(月報!Q31&lt;&gt;"",IF(月報!Q31="平日残","",月報!Q31),"")</f>
        <v/>
      </c>
      <c r="AM31" s="151"/>
      <c r="AN31" s="151" t="e">
        <f t="shared" si="2"/>
        <v>#N/A</v>
      </c>
      <c r="AO31" s="151" t="e">
        <f>IF($E31="","",VLOOKUP($E31,カレンダマスタ!$A$5:$E$381,5,FALSE))</f>
        <v>#N/A</v>
      </c>
      <c r="AQ31" s="197" t="str">
        <f>IF(G31="","",IF(VLOOKUP(E31,カレンダマスタ!$A$5:$D$381,4,FALSE)=0,"",1))</f>
        <v/>
      </c>
      <c r="AR31" s="152" t="str">
        <f>IF($G31="","",IF($AD31="NSTC",INDEX(カレンダマスタ!$I$26:$O$31,MATCH($G31,カレンダマスタ!$H$26:$H$31,1),MATCH($H31,カレンダマスタ!$I$25:$O$25,1)),
IF($AD31="CS本社",INDEX(カレンダマスタ!$I$36:$O$41,MATCH($G31,カレンダマスタ!$H$36:$H$41,1),MATCH($H31,カレンダマスタ!$I$35:$O$35,1)),
IF($AD31="NS本社",INDEX(カレンダマスタ!$I$94:$O$99,MATCH($G31,カレンダマスタ!$H$95:$H$100,1),MATCH($H31,カレンダマスタ!$I$93:$O$93,1)),
IF($AD31="ODC",INDEX(カレンダマスタ!$I$46:$O$51,MATCH($G31,カレンダマスタ!$H$46:$H$51,1),MATCH($H31,カレンダマスタ!$I$45:$O$45,1)),
IF($AD31="NS東京TC",INDEX(カレンダマスタ!$I$56:$O$61,MATCH($G31,カレンダマスタ!$H$56:$H$61,1),MATCH($H31,カレンダマスタ!$I$55:$O$55,1)),""))))))</f>
        <v/>
      </c>
      <c r="AS31" s="151" t="e">
        <f t="shared" si="3"/>
        <v>#N/A</v>
      </c>
      <c r="AU31" s="153" t="e">
        <f>IF(E31="","",VLOOKUP($E31,カレンダマスタ!$A$4:$E$381,4,FALSE))</f>
        <v>#N/A</v>
      </c>
      <c r="AV31" s="153" t="str">
        <f t="shared" si="10"/>
        <v/>
      </c>
      <c r="AW31" s="153" t="str">
        <f t="shared" si="11"/>
        <v/>
      </c>
      <c r="AX31" s="154" t="e">
        <f t="shared" si="12"/>
        <v>#N/A</v>
      </c>
      <c r="AY31" s="154" t="e">
        <f t="shared" si="13"/>
        <v>#N/A</v>
      </c>
      <c r="AZ31" s="144" t="e">
        <f>IF(AX31&amp;AW31="勤怠未設定","×",IF(AV31="勤怠修正","×",IF(AC31="外注","",IF(AA31="",IF(AY31&lt;&gt;"","×",""),IF(VLOOKUP(AA31,カレンダマスタ!$H$66:$I$83,2,FALSE)&lt;&gt;AY31,"×","OK")))))</f>
        <v>#N/A</v>
      </c>
      <c r="BC31" s="153" t="e">
        <f>IF(E31="","",VLOOKUP($E31,カレンダマスタ!$A$4:$E$381,4,FALSE))</f>
        <v>#N/A</v>
      </c>
      <c r="BD31" s="151" t="e">
        <f>IF(AC31="社員","",IF(AG31=0,"",IF(AD31="NSTC",IF(COUNTIF(カレンダマスタ!$Q$5:$Q$32,G31)=1,"OK","×"),
IF(AD31="NS本社",IF(COUNTIF(カレンダマスタ!$T$5:$T$32,G31)=1,"OK","×"),IF(COUNTIF(カレンダマスタ!$R$5:$R$32,G31)=1,"OK","×")))))</f>
        <v>#N/A</v>
      </c>
      <c r="BE31" s="151" t="e">
        <f>IF(AC31="社員","",IF(G31="","",IF(R31&lt;&gt;"","",IF(AF31="CS","OK",IF(VLOOKUP(E31,カレンダマスタ!$A$5:$D$381,4,FALSE)&gt;0,"",IF(OR(G31*24&gt;10.84,H31*24&lt;14.5)=TRUE,"×","OK"))))))</f>
        <v>#N/A</v>
      </c>
      <c r="BF31" s="151" t="e">
        <f t="shared" si="4"/>
        <v>#N/A</v>
      </c>
      <c r="BG31" s="151" t="e">
        <f t="shared" si="14"/>
        <v>#N/A</v>
      </c>
      <c r="BI31" s="144" t="e">
        <f t="shared" si="15"/>
        <v>#N/A</v>
      </c>
    </row>
    <row r="32" spans="2:61">
      <c r="B32" s="111"/>
      <c r="C32" s="535">
        <v>160476</v>
      </c>
      <c r="D32" s="112" t="s">
        <v>522</v>
      </c>
      <c r="E32" s="582">
        <v>45424</v>
      </c>
      <c r="F32" s="112" t="s">
        <v>370</v>
      </c>
      <c r="G32" s="587"/>
      <c r="H32" s="587"/>
      <c r="I32" s="114"/>
      <c r="J32" s="118"/>
      <c r="K32" s="115"/>
      <c r="L32" s="116"/>
      <c r="M32" s="116"/>
      <c r="N32" s="117"/>
      <c r="O32" s="118"/>
      <c r="P32" s="118"/>
      <c r="Q32" s="118"/>
      <c r="R32" s="119"/>
      <c r="S32" s="120"/>
      <c r="T32" s="433" t="str">
        <f t="shared" si="5"/>
        <v/>
      </c>
      <c r="U32" s="431">
        <f>SUM(T32:T38)</f>
        <v>47.25</v>
      </c>
      <c r="V32" s="431" t="e">
        <f t="shared" si="0"/>
        <v>#N/A</v>
      </c>
      <c r="W32" s="298"/>
      <c r="X32" s="113" t="str">
        <f t="shared" si="6"/>
        <v/>
      </c>
      <c r="Y32" s="113" t="str">
        <f t="shared" si="7"/>
        <v/>
      </c>
      <c r="Z32" s="113" t="str">
        <f t="shared" si="8"/>
        <v/>
      </c>
      <c r="AA32" s="119" t="str">
        <f t="shared" si="9"/>
        <v/>
      </c>
      <c r="AC32" s="190" t="e">
        <f>AC11</f>
        <v>#N/A</v>
      </c>
      <c r="AD32" s="191" t="e">
        <f>AD11</f>
        <v>#N/A</v>
      </c>
      <c r="AE32" s="191" t="e">
        <f>AE11</f>
        <v>#N/A</v>
      </c>
      <c r="AF32" s="191" t="e">
        <f>AF11</f>
        <v>#N/A</v>
      </c>
      <c r="AG32" s="206">
        <f t="shared" si="1"/>
        <v>0</v>
      </c>
      <c r="AI32" s="158" t="str">
        <f>IF(月報!G32&lt;&gt;"",月報!G32,"")</f>
        <v/>
      </c>
      <c r="AJ32" s="122" t="str">
        <f>IF(月報!W32&lt;&gt;"",月報!W32*24,"")</f>
        <v/>
      </c>
      <c r="AK32" s="122" t="str">
        <f>IF(月報!P32&lt;&gt;"",月報!P32,"")</f>
        <v/>
      </c>
      <c r="AL32" s="122" t="str">
        <f>IF(月報!Q32&lt;&gt;"",IF(月報!Q32="平日残","",月報!Q32),"")</f>
        <v/>
      </c>
      <c r="AM32" s="122"/>
      <c r="AN32" s="122" t="e">
        <f t="shared" si="2"/>
        <v>#N/A</v>
      </c>
      <c r="AO32" s="122" t="e">
        <f>IF($E32="","",VLOOKUP($E32,カレンダマスタ!$A$5:$E$381,5,FALSE))</f>
        <v>#N/A</v>
      </c>
      <c r="AQ32" s="195" t="str">
        <f>IF(G32="","",IF(VLOOKUP(E32,カレンダマスタ!$A$5:$D$381,4,FALSE)=0,"",1))</f>
        <v/>
      </c>
      <c r="AR32" s="123" t="str">
        <f>IF($G32="","",IF($AD32="NSTC",INDEX(カレンダマスタ!$I$26:$O$31,MATCH($G32,カレンダマスタ!$H$26:$H$31,1),MATCH($H32,カレンダマスタ!$I$25:$O$25,1)),
IF($AD32="CS本社",INDEX(カレンダマスタ!$I$36:$O$41,MATCH($G32,カレンダマスタ!$H$36:$H$41,1),MATCH($H32,カレンダマスタ!$I$35:$O$35,1)),
IF($AD32="NS本社",INDEX(カレンダマスタ!$I$94:$O$99,MATCH($G32,カレンダマスタ!$H$95:$H$100,1),MATCH($H32,カレンダマスタ!$I$93:$O$93,1)),
IF($AD32="ODC",INDEX(カレンダマスタ!$I$46:$O$51,MATCH($G32,カレンダマスタ!$H$46:$H$51,1),MATCH($H32,カレンダマスタ!$I$45:$O$45,1)),
IF($AD32="NS東京TC",INDEX(カレンダマスタ!$I$56:$O$61,MATCH($G32,カレンダマスタ!$H$56:$H$61,1),MATCH($H32,カレンダマスタ!$I$55:$O$55,1)),""))))))</f>
        <v/>
      </c>
      <c r="AS32" s="122" t="e">
        <f t="shared" si="3"/>
        <v>#N/A</v>
      </c>
      <c r="AU32" s="124" t="e">
        <f>IF(E32="","",VLOOKUP($E32,カレンダマスタ!$A$4:$E$381,4,FALSE))</f>
        <v>#N/A</v>
      </c>
      <c r="AV32" s="124" t="str">
        <f t="shared" si="10"/>
        <v/>
      </c>
      <c r="AW32" s="124" t="str">
        <f t="shared" si="11"/>
        <v/>
      </c>
      <c r="AX32" s="125" t="e">
        <f t="shared" si="12"/>
        <v>#N/A</v>
      </c>
      <c r="AY32" s="125" t="e">
        <f t="shared" si="13"/>
        <v>#N/A</v>
      </c>
      <c r="AZ32" s="114" t="e">
        <f>IF(AX32&amp;AW32="勤怠未設定","×",IF(AV32="勤怠修正","×",IF(AC32="外注","",IF(AA32="",IF(AY32&lt;&gt;"","×",""),IF(VLOOKUP(AA32,カレンダマスタ!$H$66:$I$83,2,FALSE)&lt;&gt;AY32,"×","OK")))))</f>
        <v>#N/A</v>
      </c>
      <c r="BC32" s="124" t="e">
        <f>IF(E32="","",VLOOKUP($E32,カレンダマスタ!$A$4:$E$381,4,FALSE))</f>
        <v>#N/A</v>
      </c>
      <c r="BD32" s="122" t="e">
        <f>IF(AC32="社員","",IF(AG32=0,"",IF(AD32="NSTC",IF(COUNTIF(カレンダマスタ!$Q$5:$Q$32,G32)=1,"OK","×"),
IF(AD32="NS本社",IF(COUNTIF(カレンダマスタ!$T$5:$T$32,G32)=1,"OK","×"),IF(COUNTIF(カレンダマスタ!$R$5:$R$32,G32)=1,"OK","×")))))</f>
        <v>#N/A</v>
      </c>
      <c r="BE32" s="122" t="e">
        <f>IF(AC32="社員","",IF(G32="","",IF(R32&lt;&gt;"","",IF(AF32="CS","OK",IF(VLOOKUP(E32,カレンダマスタ!$A$5:$D$381,4,FALSE)&gt;0,"",IF(OR(G32*24&gt;10.84,H32*24&lt;14.5)=TRUE,"×","OK"))))))</f>
        <v>#N/A</v>
      </c>
      <c r="BF32" s="122" t="e">
        <f t="shared" si="4"/>
        <v>#N/A</v>
      </c>
      <c r="BG32" s="122" t="e">
        <f t="shared" si="14"/>
        <v>#N/A</v>
      </c>
      <c r="BI32" s="114" t="e">
        <f t="shared" si="15"/>
        <v>#N/A</v>
      </c>
    </row>
    <row r="33" spans="2:61">
      <c r="B33" s="111"/>
      <c r="C33" s="536">
        <v>160476</v>
      </c>
      <c r="D33" s="128" t="s">
        <v>522</v>
      </c>
      <c r="E33" s="583">
        <v>45425</v>
      </c>
      <c r="F33" s="128" t="s">
        <v>201</v>
      </c>
      <c r="G33" s="588">
        <v>0.375</v>
      </c>
      <c r="H33" s="588">
        <v>0.75</v>
      </c>
      <c r="I33" s="130" t="s">
        <v>200</v>
      </c>
      <c r="J33" s="139">
        <v>8</v>
      </c>
      <c r="K33" s="131"/>
      <c r="L33" s="132"/>
      <c r="M33" s="132"/>
      <c r="N33" s="141"/>
      <c r="O33" s="139"/>
      <c r="P33" s="139"/>
      <c r="Q33" s="139">
        <v>8</v>
      </c>
      <c r="R33" s="133" t="s">
        <v>596</v>
      </c>
      <c r="S33" s="134"/>
      <c r="T33" s="434">
        <f t="shared" si="5"/>
        <v>8</v>
      </c>
      <c r="U33" s="429"/>
      <c r="V33" s="429" t="e">
        <f t="shared" si="0"/>
        <v>#N/A</v>
      </c>
      <c r="W33" s="298"/>
      <c r="X33" s="129" t="str">
        <f t="shared" si="6"/>
        <v/>
      </c>
      <c r="Y33" s="129" t="str">
        <f t="shared" si="7"/>
        <v/>
      </c>
      <c r="Z33" s="129">
        <f t="shared" si="8"/>
        <v>0.33333333333333331</v>
      </c>
      <c r="AA33" s="133" t="e">
        <f t="shared" si="9"/>
        <v>#N/A</v>
      </c>
      <c r="AC33" s="186" t="e">
        <f>AC11</f>
        <v>#N/A</v>
      </c>
      <c r="AD33" s="187" t="e">
        <f>AD11</f>
        <v>#N/A</v>
      </c>
      <c r="AE33" s="187" t="e">
        <f>AE11</f>
        <v>#N/A</v>
      </c>
      <c r="AF33" s="187" t="e">
        <f>AF11</f>
        <v>#N/A</v>
      </c>
      <c r="AG33" s="204">
        <f t="shared" si="1"/>
        <v>0</v>
      </c>
      <c r="AI33" s="135" t="str">
        <f>IF(月報!G33&lt;&gt;"",月報!G33,"")</f>
        <v/>
      </c>
      <c r="AJ33" s="126">
        <f>IF(月報!W33&lt;&gt;"",月報!W33*24,"")</f>
        <v>8</v>
      </c>
      <c r="AK33" s="126" t="str">
        <f>IF(月報!P33&lt;&gt;"",月報!P33,"")</f>
        <v>有休</v>
      </c>
      <c r="AL33" s="126" t="str">
        <f>IF(月報!Q33&lt;&gt;"",IF(月報!Q33="平日残","",月報!Q33),"")</f>
        <v/>
      </c>
      <c r="AM33" s="126"/>
      <c r="AN33" s="126" t="e">
        <f t="shared" si="2"/>
        <v>#N/A</v>
      </c>
      <c r="AO33" s="126" t="e">
        <f>IF($E33="","",VLOOKUP($E33,カレンダマスタ!$A$5:$E$381,5,FALSE))</f>
        <v>#N/A</v>
      </c>
      <c r="AQ33" s="196" t="e">
        <f>IF(G33="","",IF(VLOOKUP(E33,カレンダマスタ!$A$5:$D$381,4,FALSE)=0,"",1))</f>
        <v>#N/A</v>
      </c>
      <c r="AR33" s="136" t="e">
        <f>IF($G33="","",IF($AD33="NSTC",INDEX(カレンダマスタ!$I$26:$O$31,MATCH($G33,カレンダマスタ!$H$26:$H$31,1),MATCH($H33,カレンダマスタ!$I$25:$O$25,1)),
IF($AD33="CS本社",INDEX(カレンダマスタ!$I$36:$O$41,MATCH($G33,カレンダマスタ!$H$36:$H$41,1),MATCH($H33,カレンダマスタ!$I$35:$O$35,1)),
IF($AD33="NS本社",INDEX(カレンダマスタ!$I$94:$O$99,MATCH($G33,カレンダマスタ!$H$95:$H$100,1),MATCH($H33,カレンダマスタ!$I$93:$O$93,1)),
IF($AD33="ODC",INDEX(カレンダマスタ!$I$46:$O$51,MATCH($G33,カレンダマスタ!$H$46:$H$51,1),MATCH($H33,カレンダマスタ!$I$45:$O$45,1)),
IF($AD33="NS東京TC",INDEX(カレンダマスタ!$I$56:$O$61,MATCH($G33,カレンダマスタ!$H$56:$H$61,1),MATCH($H33,カレンダマスタ!$I$55:$O$55,1)),""))))))</f>
        <v>#N/A</v>
      </c>
      <c r="AS33" s="126" t="e">
        <f t="shared" si="3"/>
        <v>#N/A</v>
      </c>
      <c r="AU33" s="137" t="e">
        <f>IF(E33="","",VLOOKUP($E33,カレンダマスタ!$A$4:$E$381,4,FALSE))</f>
        <v>#N/A</v>
      </c>
      <c r="AV33" s="137" t="e">
        <f t="shared" si="10"/>
        <v>#N/A</v>
      </c>
      <c r="AW33" s="137" t="str">
        <f t="shared" si="11"/>
        <v/>
      </c>
      <c r="AX33" s="138" t="e">
        <f t="shared" si="12"/>
        <v>#N/A</v>
      </c>
      <c r="AY33" s="138" t="e">
        <f t="shared" si="13"/>
        <v>#N/A</v>
      </c>
      <c r="AZ33" s="130" t="e">
        <f>IF(AX33&amp;AW33="勤怠未設定","×",IF(AV33="勤怠修正","×",IF(AC33="外注","",IF(AA33="",IF(AY33&lt;&gt;"","×",""),IF(VLOOKUP(AA33,カレンダマスタ!$H$66:$I$83,2,FALSE)&lt;&gt;AY33,"×","OK")))))</f>
        <v>#N/A</v>
      </c>
      <c r="BC33" s="137" t="e">
        <f>IF(E33="","",VLOOKUP($E33,カレンダマスタ!$A$4:$E$381,4,FALSE))</f>
        <v>#N/A</v>
      </c>
      <c r="BD33" s="126" t="e">
        <f>IF(AC33="社員","",IF(AG33=0,"",IF(AD33="NSTC",IF(COUNTIF(カレンダマスタ!$Q$5:$Q$32,G33)=1,"OK","×"),
IF(AD33="NS本社",IF(COUNTIF(カレンダマスタ!$T$5:$T$32,G33)=1,"OK","×"),IF(COUNTIF(カレンダマスタ!$R$5:$R$32,G33)=1,"OK","×")))))</f>
        <v>#N/A</v>
      </c>
      <c r="BE33" s="126" t="e">
        <f>IF(AC33="社員","",IF(G33="","",IF(R33&lt;&gt;"","",IF(AF33="CS","OK",IF(VLOOKUP(E33,カレンダマスタ!$A$5:$D$381,4,FALSE)&gt;0,"",IF(OR(G33*24&gt;10.84,H33*24&lt;14.5)=TRUE,"×","OK"))))))</f>
        <v>#N/A</v>
      </c>
      <c r="BF33" s="126" t="e">
        <f t="shared" si="4"/>
        <v>#N/A</v>
      </c>
      <c r="BG33" s="126" t="e">
        <f t="shared" si="14"/>
        <v>#N/A</v>
      </c>
      <c r="BI33" s="130" t="e">
        <f t="shared" si="15"/>
        <v>#N/A</v>
      </c>
    </row>
    <row r="34" spans="2:61">
      <c r="B34" s="111"/>
      <c r="C34" s="536">
        <v>160476</v>
      </c>
      <c r="D34" s="128" t="s">
        <v>522</v>
      </c>
      <c r="E34" s="583">
        <v>45426</v>
      </c>
      <c r="F34" s="128" t="s">
        <v>203</v>
      </c>
      <c r="G34" s="588">
        <v>0.375</v>
      </c>
      <c r="H34" s="588">
        <v>0.88541666666666663</v>
      </c>
      <c r="I34" s="130" t="s">
        <v>200</v>
      </c>
      <c r="J34" s="139">
        <v>11.25</v>
      </c>
      <c r="K34" s="131"/>
      <c r="L34" s="132"/>
      <c r="M34" s="132"/>
      <c r="N34" s="141"/>
      <c r="O34" s="139">
        <v>7.25</v>
      </c>
      <c r="P34" s="139"/>
      <c r="Q34" s="139">
        <v>4</v>
      </c>
      <c r="R34" s="133" t="s">
        <v>595</v>
      </c>
      <c r="S34" s="134"/>
      <c r="T34" s="434">
        <f t="shared" si="5"/>
        <v>11.25</v>
      </c>
      <c r="U34" s="429"/>
      <c r="V34" s="429" t="e">
        <f t="shared" si="0"/>
        <v>#N/A</v>
      </c>
      <c r="W34" s="298"/>
      <c r="X34" s="129">
        <f t="shared" si="6"/>
        <v>0.30208333333333331</v>
      </c>
      <c r="Y34" s="129" t="str">
        <f t="shared" si="7"/>
        <v/>
      </c>
      <c r="Z34" s="129">
        <f t="shared" si="8"/>
        <v>0.16666666666666666</v>
      </c>
      <c r="AA34" s="133" t="e">
        <f t="shared" si="9"/>
        <v>#N/A</v>
      </c>
      <c r="AC34" s="186" t="e">
        <f>AC11</f>
        <v>#N/A</v>
      </c>
      <c r="AD34" s="187" t="e">
        <f>AD11</f>
        <v>#N/A</v>
      </c>
      <c r="AE34" s="187" t="e">
        <f>AE11</f>
        <v>#N/A</v>
      </c>
      <c r="AF34" s="187" t="e">
        <f>AF11</f>
        <v>#N/A</v>
      </c>
      <c r="AG34" s="204" t="e">
        <f t="shared" si="1"/>
        <v>#N/A</v>
      </c>
      <c r="AI34" s="135" t="str">
        <f>IF(月報!G34&lt;&gt;"",月報!G34,"")</f>
        <v/>
      </c>
      <c r="AJ34" s="126">
        <f>IF(月報!W34&lt;&gt;"",月報!W34*24,"")</f>
        <v>11.416666666666666</v>
      </c>
      <c r="AK34" s="126" t="str">
        <f>IF(月報!P34&lt;&gt;"",月報!P34,"")</f>
        <v>１半</v>
      </c>
      <c r="AL34" s="126" t="str">
        <f>IF(月報!Q34&lt;&gt;"",IF(月報!Q34="平日残","",月報!Q34),"")</f>
        <v/>
      </c>
      <c r="AM34" s="126"/>
      <c r="AN34" s="126" t="e">
        <f t="shared" si="2"/>
        <v>#N/A</v>
      </c>
      <c r="AO34" s="126" t="e">
        <f>IF($E34="","",VLOOKUP($E34,カレンダマスタ!$A$5:$E$381,5,FALSE))</f>
        <v>#N/A</v>
      </c>
      <c r="AQ34" s="196" t="e">
        <f>IF(G34="","",IF(VLOOKUP(E34,カレンダマスタ!$A$5:$D$381,4,FALSE)=0,"",1))</f>
        <v>#N/A</v>
      </c>
      <c r="AR34" s="136" t="e">
        <f>IF($G34="","",IF($AD34="NSTC",INDEX(カレンダマスタ!$I$26:$O$31,MATCH($G34,カレンダマスタ!$H$26:$H$31,1),MATCH($H34,カレンダマスタ!$I$25:$O$25,1)),
IF($AD34="CS本社",INDEX(カレンダマスタ!$I$36:$O$41,MATCH($G34,カレンダマスタ!$H$36:$H$41,1),MATCH($H34,カレンダマスタ!$I$35:$O$35,1)),
IF($AD34="NS本社",INDEX(カレンダマスタ!$I$94:$O$99,MATCH($G34,カレンダマスタ!$H$95:$H$100,1),MATCH($H34,カレンダマスタ!$I$93:$O$93,1)),
IF($AD34="ODC",INDEX(カレンダマスタ!$I$46:$O$51,MATCH($G34,カレンダマスタ!$H$46:$H$51,1),MATCH($H34,カレンダマスタ!$I$45:$O$45,1)),
IF($AD34="NS東京TC",INDEX(カレンダマスタ!$I$56:$O$61,MATCH($G34,カレンダマスタ!$H$56:$H$61,1),MATCH($H34,カレンダマスタ!$I$55:$O$55,1)),""))))))</f>
        <v>#N/A</v>
      </c>
      <c r="AS34" s="126" t="e">
        <f t="shared" si="3"/>
        <v>#N/A</v>
      </c>
      <c r="AU34" s="137" t="e">
        <f>IF(E34="","",VLOOKUP($E34,カレンダマスタ!$A$4:$E$381,4,FALSE))</f>
        <v>#N/A</v>
      </c>
      <c r="AV34" s="137" t="e">
        <f t="shared" si="10"/>
        <v>#N/A</v>
      </c>
      <c r="AW34" s="137" t="str">
        <f t="shared" si="11"/>
        <v/>
      </c>
      <c r="AX34" s="138" t="e">
        <f t="shared" si="12"/>
        <v>#N/A</v>
      </c>
      <c r="AY34" s="138" t="e">
        <f t="shared" si="13"/>
        <v>#N/A</v>
      </c>
      <c r="AZ34" s="130" t="e">
        <f>IF(AX34&amp;AW34="勤怠未設定","×",IF(AV34="勤怠修正","×",IF(AC34="外注","",IF(AA34="",IF(AY34&lt;&gt;"","×",""),IF(VLOOKUP(AA34,カレンダマスタ!$H$66:$I$83,2,FALSE)&lt;&gt;AY34,"×","OK")))))</f>
        <v>#N/A</v>
      </c>
      <c r="BC34" s="137" t="e">
        <f>IF(E34="","",VLOOKUP($E34,カレンダマスタ!$A$4:$E$381,4,FALSE))</f>
        <v>#N/A</v>
      </c>
      <c r="BD34" s="126" t="e">
        <f>IF(AC34="社員","",IF(AG34=0,"",IF(AD34="NSTC",IF(COUNTIF(カレンダマスタ!$Q$5:$Q$32,G34)=1,"OK","×"),
IF(AD34="NS本社",IF(COUNTIF(カレンダマスタ!$T$5:$T$32,G34)=1,"OK","×"),IF(COUNTIF(カレンダマスタ!$R$5:$R$32,G34)=1,"OK","×")))))</f>
        <v>#N/A</v>
      </c>
      <c r="BE34" s="126" t="e">
        <f>IF(AC34="社員","",IF(G34="","",IF(R34&lt;&gt;"","",IF(AF34="CS","OK",IF(VLOOKUP(E34,カレンダマスタ!$A$5:$D$381,4,FALSE)&gt;0,"",IF(OR(G34*24&gt;10.84,H34*24&lt;14.5)=TRUE,"×","OK"))))))</f>
        <v>#N/A</v>
      </c>
      <c r="BF34" s="126" t="e">
        <f t="shared" si="4"/>
        <v>#N/A</v>
      </c>
      <c r="BG34" s="126" t="e">
        <f t="shared" si="14"/>
        <v>#N/A</v>
      </c>
      <c r="BI34" s="130" t="e">
        <f t="shared" si="15"/>
        <v>#N/A</v>
      </c>
    </row>
    <row r="35" spans="2:61">
      <c r="B35" s="111"/>
      <c r="C35" s="536">
        <v>160476</v>
      </c>
      <c r="D35" s="128" t="s">
        <v>522</v>
      </c>
      <c r="E35" s="583">
        <v>45427</v>
      </c>
      <c r="F35" s="128" t="s">
        <v>204</v>
      </c>
      <c r="G35" s="588">
        <v>0.375</v>
      </c>
      <c r="H35" s="588">
        <v>0.80208333333333337</v>
      </c>
      <c r="I35" s="130" t="s">
        <v>200</v>
      </c>
      <c r="J35" s="139">
        <v>9.25</v>
      </c>
      <c r="K35" s="131"/>
      <c r="L35" s="132"/>
      <c r="M35" s="132"/>
      <c r="N35" s="141"/>
      <c r="O35" s="139">
        <v>8</v>
      </c>
      <c r="P35" s="139">
        <v>1.25</v>
      </c>
      <c r="Q35" s="139"/>
      <c r="R35" s="133"/>
      <c r="S35" s="134" t="s">
        <v>594</v>
      </c>
      <c r="T35" s="434">
        <f t="shared" si="5"/>
        <v>9.25</v>
      </c>
      <c r="U35" s="429"/>
      <c r="V35" s="429" t="e">
        <f t="shared" si="0"/>
        <v>#N/A</v>
      </c>
      <c r="W35" s="298"/>
      <c r="X35" s="129">
        <f t="shared" si="6"/>
        <v>0.33333333333333331</v>
      </c>
      <c r="Y35" s="129">
        <f t="shared" si="7"/>
        <v>5.2083333333333336E-2</v>
      </c>
      <c r="Z35" s="129" t="str">
        <f t="shared" si="8"/>
        <v/>
      </c>
      <c r="AA35" s="133" t="str">
        <f t="shared" si="9"/>
        <v/>
      </c>
      <c r="AC35" s="186" t="e">
        <f>AC11</f>
        <v>#N/A</v>
      </c>
      <c r="AD35" s="187" t="e">
        <f>AD11</f>
        <v>#N/A</v>
      </c>
      <c r="AE35" s="187" t="e">
        <f>AE11</f>
        <v>#N/A</v>
      </c>
      <c r="AF35" s="187" t="e">
        <f>AF11</f>
        <v>#N/A</v>
      </c>
      <c r="AG35" s="204" t="e">
        <f t="shared" si="1"/>
        <v>#N/A</v>
      </c>
      <c r="AI35" s="135" t="str">
        <f>IF(月報!G35&lt;&gt;"",月報!G35,"")</f>
        <v/>
      </c>
      <c r="AJ35" s="126">
        <f>IF(月報!W35&lt;&gt;"",月報!W35*24,"")</f>
        <v>9.3333333333333339</v>
      </c>
      <c r="AK35" s="126" t="str">
        <f>IF(月報!P35&lt;&gt;"",月報!P35,"")</f>
        <v/>
      </c>
      <c r="AL35" s="126" t="str">
        <f>IF(月報!Q35&lt;&gt;"",IF(月報!Q35="平日残","",月報!Q35),"")</f>
        <v/>
      </c>
      <c r="AM35" s="126"/>
      <c r="AN35" s="126" t="e">
        <f t="shared" si="2"/>
        <v>#N/A</v>
      </c>
      <c r="AO35" s="126" t="e">
        <f>IF($E35="","",VLOOKUP($E35,カレンダマスタ!$A$5:$E$381,5,FALSE))</f>
        <v>#N/A</v>
      </c>
      <c r="AQ35" s="196" t="e">
        <f>IF(G35="","",IF(VLOOKUP(E35,カレンダマスタ!$A$5:$D$381,4,FALSE)=0,"",1))</f>
        <v>#N/A</v>
      </c>
      <c r="AR35" s="136" t="e">
        <f>IF($G35="","",IF($AD35="NSTC",INDEX(カレンダマスタ!$I$26:$O$31,MATCH($G35,カレンダマスタ!$H$26:$H$31,1),MATCH($H35,カレンダマスタ!$I$25:$O$25,1)),
IF($AD35="CS本社",INDEX(カレンダマスタ!$I$36:$O$41,MATCH($G35,カレンダマスタ!$H$36:$H$41,1),MATCH($H35,カレンダマスタ!$I$35:$O$35,1)),
IF($AD35="NS本社",INDEX(カレンダマスタ!$I$94:$O$99,MATCH($G35,カレンダマスタ!$H$95:$H$100,1),MATCH($H35,カレンダマスタ!$I$93:$O$93,1)),
IF($AD35="ODC",INDEX(カレンダマスタ!$I$46:$O$51,MATCH($G35,カレンダマスタ!$H$46:$H$51,1),MATCH($H35,カレンダマスタ!$I$45:$O$45,1)),
IF($AD35="NS東京TC",INDEX(カレンダマスタ!$I$56:$O$61,MATCH($G35,カレンダマスタ!$H$56:$H$61,1),MATCH($H35,カレンダマスタ!$I$55:$O$55,1)),""))))))</f>
        <v>#N/A</v>
      </c>
      <c r="AS35" s="126" t="e">
        <f t="shared" si="3"/>
        <v>#N/A</v>
      </c>
      <c r="AU35" s="137" t="e">
        <f>IF(E35="","",VLOOKUP($E35,カレンダマスタ!$A$4:$E$381,4,FALSE))</f>
        <v>#N/A</v>
      </c>
      <c r="AV35" s="137" t="str">
        <f t="shared" si="10"/>
        <v/>
      </c>
      <c r="AW35" s="137" t="str">
        <f t="shared" si="11"/>
        <v/>
      </c>
      <c r="AX35" s="138" t="e">
        <f t="shared" si="12"/>
        <v>#N/A</v>
      </c>
      <c r="AY35" s="138" t="e">
        <f t="shared" si="13"/>
        <v>#N/A</v>
      </c>
      <c r="AZ35" s="130" t="e">
        <f>IF(AX35&amp;AW35="勤怠未設定","×",IF(AV35="勤怠修正","×",IF(AC35="外注","",IF(AA35="",IF(AY35&lt;&gt;"","×",""),IF(VLOOKUP(AA35,カレンダマスタ!$H$66:$I$83,2,FALSE)&lt;&gt;AY35,"×","OK")))))</f>
        <v>#N/A</v>
      </c>
      <c r="BC35" s="137" t="e">
        <f>IF(E35="","",VLOOKUP($E35,カレンダマスタ!$A$4:$E$381,4,FALSE))</f>
        <v>#N/A</v>
      </c>
      <c r="BD35" s="126" t="e">
        <f>IF(AC35="社員","",IF(AG35=0,"",IF(AD35="NSTC",IF(COUNTIF(カレンダマスタ!$Q$5:$Q$32,G35)=1,"OK","×"),
IF(AD35="NS本社",IF(COUNTIF(カレンダマスタ!$T$5:$T$32,G35)=1,"OK","×"),IF(COUNTIF(カレンダマスタ!$R$5:$R$32,G35)=1,"OK","×")))))</f>
        <v>#N/A</v>
      </c>
      <c r="BE35" s="126" t="e">
        <f>IF(AC35="社員","",IF(G35="","",IF(R35&lt;&gt;"","",IF(AF35="CS","OK",IF(VLOOKUP(E35,カレンダマスタ!$A$5:$D$381,4,FALSE)&gt;0,"",IF(OR(G35*24&gt;10.84,H35*24&lt;14.5)=TRUE,"×","OK"))))))</f>
        <v>#N/A</v>
      </c>
      <c r="BF35" s="126" t="e">
        <f t="shared" si="4"/>
        <v>#N/A</v>
      </c>
      <c r="BG35" s="126" t="e">
        <f t="shared" si="14"/>
        <v>#N/A</v>
      </c>
      <c r="BI35" s="130" t="e">
        <f t="shared" si="15"/>
        <v>#N/A</v>
      </c>
    </row>
    <row r="36" spans="2:61">
      <c r="B36" s="111"/>
      <c r="C36" s="536">
        <v>160476</v>
      </c>
      <c r="D36" s="128" t="s">
        <v>522</v>
      </c>
      <c r="E36" s="583">
        <v>45428</v>
      </c>
      <c r="F36" s="128" t="s">
        <v>205</v>
      </c>
      <c r="G36" s="588">
        <v>0.375</v>
      </c>
      <c r="H36" s="588">
        <v>0.84375</v>
      </c>
      <c r="I36" s="130" t="s">
        <v>200</v>
      </c>
      <c r="J36" s="139">
        <v>10.25</v>
      </c>
      <c r="K36" s="131"/>
      <c r="L36" s="132"/>
      <c r="M36" s="132"/>
      <c r="N36" s="141"/>
      <c r="O36" s="139">
        <v>8</v>
      </c>
      <c r="P36" s="139">
        <v>2.25</v>
      </c>
      <c r="Q36" s="139"/>
      <c r="R36" s="133"/>
      <c r="S36" s="134" t="s">
        <v>594</v>
      </c>
      <c r="T36" s="434">
        <f t="shared" si="5"/>
        <v>10.25</v>
      </c>
      <c r="U36" s="429"/>
      <c r="V36" s="429" t="e">
        <f t="shared" si="0"/>
        <v>#N/A</v>
      </c>
      <c r="W36" s="298"/>
      <c r="X36" s="129">
        <f t="shared" si="6"/>
        <v>0.33333333333333331</v>
      </c>
      <c r="Y36" s="129">
        <f t="shared" si="7"/>
        <v>9.375E-2</v>
      </c>
      <c r="Z36" s="129" t="str">
        <f t="shared" si="8"/>
        <v/>
      </c>
      <c r="AA36" s="133" t="str">
        <f t="shared" si="9"/>
        <v/>
      </c>
      <c r="AC36" s="186" t="e">
        <f>AC11</f>
        <v>#N/A</v>
      </c>
      <c r="AD36" s="187" t="e">
        <f>AD11</f>
        <v>#N/A</v>
      </c>
      <c r="AE36" s="187" t="e">
        <f>AE11</f>
        <v>#N/A</v>
      </c>
      <c r="AF36" s="187" t="e">
        <f>AF11</f>
        <v>#N/A</v>
      </c>
      <c r="AG36" s="204" t="e">
        <f t="shared" si="1"/>
        <v>#N/A</v>
      </c>
      <c r="AI36" s="140" t="str">
        <f>IF(月報!G36&lt;&gt;"",月報!G36,"")</f>
        <v/>
      </c>
      <c r="AJ36" s="126">
        <f>IF(月報!W36&lt;&gt;"",月報!W36*24,"")</f>
        <v>10.416666666666666</v>
      </c>
      <c r="AK36" s="126" t="str">
        <f>IF(月報!P36&lt;&gt;"",月報!P36,"")</f>
        <v/>
      </c>
      <c r="AL36" s="126" t="str">
        <f>IF(月報!Q36&lt;&gt;"",IF(月報!Q36="平日残","",月報!Q36),"")</f>
        <v/>
      </c>
      <c r="AM36" s="126"/>
      <c r="AN36" s="126" t="e">
        <f t="shared" si="2"/>
        <v>#N/A</v>
      </c>
      <c r="AO36" s="126" t="e">
        <f>IF($E36="","",VLOOKUP($E36,カレンダマスタ!$A$5:$E$381,5,FALSE))</f>
        <v>#N/A</v>
      </c>
      <c r="AQ36" s="196" t="e">
        <f>IF(G36="","",IF(VLOOKUP(E36,カレンダマスタ!$A$5:$D$381,4,FALSE)=0,"",1))</f>
        <v>#N/A</v>
      </c>
      <c r="AR36" s="136" t="e">
        <f>IF($G36="","",IF($AD36="NSTC",INDEX(カレンダマスタ!$I$26:$O$31,MATCH($G36,カレンダマスタ!$H$26:$H$31,1),MATCH($H36,カレンダマスタ!$I$25:$O$25,1)),
IF($AD36="CS本社",INDEX(カレンダマスタ!$I$36:$O$41,MATCH($G36,カレンダマスタ!$H$36:$H$41,1),MATCH($H36,カレンダマスタ!$I$35:$O$35,1)),
IF($AD36="NS本社",INDEX(カレンダマスタ!$I$94:$O$99,MATCH($G36,カレンダマスタ!$H$95:$H$100,1),MATCH($H36,カレンダマスタ!$I$93:$O$93,1)),
IF($AD36="ODC",INDEX(カレンダマスタ!$I$46:$O$51,MATCH($G36,カレンダマスタ!$H$46:$H$51,1),MATCH($H36,カレンダマスタ!$I$45:$O$45,1)),
IF($AD36="NS東京TC",INDEX(カレンダマスタ!$I$56:$O$61,MATCH($G36,カレンダマスタ!$H$56:$H$61,1),MATCH($H36,カレンダマスタ!$I$55:$O$55,1)),""))))))</f>
        <v>#N/A</v>
      </c>
      <c r="AS36" s="126" t="e">
        <f t="shared" si="3"/>
        <v>#N/A</v>
      </c>
      <c r="AU36" s="137" t="e">
        <f>IF(E36="","",VLOOKUP($E36,カレンダマスタ!$A$4:$E$381,4,FALSE))</f>
        <v>#N/A</v>
      </c>
      <c r="AV36" s="137" t="str">
        <f t="shared" si="10"/>
        <v/>
      </c>
      <c r="AW36" s="137" t="str">
        <f t="shared" si="11"/>
        <v/>
      </c>
      <c r="AX36" s="138" t="e">
        <f t="shared" si="12"/>
        <v>#N/A</v>
      </c>
      <c r="AY36" s="138" t="e">
        <f t="shared" si="13"/>
        <v>#N/A</v>
      </c>
      <c r="AZ36" s="130" t="e">
        <f>IF(AX36&amp;AW36="勤怠未設定","×",IF(AV36="勤怠修正","×",IF(AC36="外注","",IF(AA36="",IF(AY36&lt;&gt;"","×",""),IF(VLOOKUP(AA36,カレンダマスタ!$H$66:$I$83,2,FALSE)&lt;&gt;AY36,"×","OK")))))</f>
        <v>#N/A</v>
      </c>
      <c r="BC36" s="137" t="e">
        <f>IF(E36="","",VLOOKUP($E36,カレンダマスタ!$A$4:$E$381,4,FALSE))</f>
        <v>#N/A</v>
      </c>
      <c r="BD36" s="126" t="e">
        <f>IF(AC36="社員","",IF(AG36=0,"",IF(AD36="NSTC",IF(COUNTIF(カレンダマスタ!$Q$5:$Q$32,G36)=1,"OK","×"),
IF(AD36="NS本社",IF(COUNTIF(カレンダマスタ!$T$5:$T$32,G36)=1,"OK","×"),IF(COUNTIF(カレンダマスタ!$R$5:$R$32,G36)=1,"OK","×")))))</f>
        <v>#N/A</v>
      </c>
      <c r="BE36" s="126" t="e">
        <f>IF(AC36="社員","",IF(G36="","",IF(R36&lt;&gt;"","",IF(AF36="CS","OK",IF(VLOOKUP(E36,カレンダマスタ!$A$5:$D$381,4,FALSE)&gt;0,"",IF(OR(G36*24&gt;10.84,H36*24&lt;14.5)=TRUE,"×","OK"))))))</f>
        <v>#N/A</v>
      </c>
      <c r="BF36" s="126" t="e">
        <f t="shared" si="4"/>
        <v>#N/A</v>
      </c>
      <c r="BG36" s="126" t="e">
        <f t="shared" si="14"/>
        <v>#N/A</v>
      </c>
      <c r="BI36" s="130" t="e">
        <f t="shared" si="15"/>
        <v>#N/A</v>
      </c>
    </row>
    <row r="37" spans="2:61">
      <c r="B37" s="111"/>
      <c r="C37" s="536">
        <v>160476</v>
      </c>
      <c r="D37" s="128" t="s">
        <v>522</v>
      </c>
      <c r="E37" s="583">
        <v>45429</v>
      </c>
      <c r="F37" s="128" t="s">
        <v>199</v>
      </c>
      <c r="G37" s="588">
        <v>0.375</v>
      </c>
      <c r="H37" s="588">
        <v>0.77083333333333337</v>
      </c>
      <c r="I37" s="130" t="s">
        <v>200</v>
      </c>
      <c r="J37" s="139">
        <v>8.5</v>
      </c>
      <c r="K37" s="131"/>
      <c r="L37" s="132"/>
      <c r="M37" s="132"/>
      <c r="N37" s="141"/>
      <c r="O37" s="139">
        <v>8</v>
      </c>
      <c r="P37" s="139">
        <v>0.5</v>
      </c>
      <c r="Q37" s="139"/>
      <c r="R37" s="133"/>
      <c r="S37" s="134" t="s">
        <v>594</v>
      </c>
      <c r="T37" s="434">
        <f t="shared" si="5"/>
        <v>8.5</v>
      </c>
      <c r="U37" s="429"/>
      <c r="V37" s="429" t="e">
        <f t="shared" si="0"/>
        <v>#N/A</v>
      </c>
      <c r="W37" s="298"/>
      <c r="X37" s="129">
        <f t="shared" si="6"/>
        <v>0.33333333333333331</v>
      </c>
      <c r="Y37" s="129">
        <f t="shared" si="7"/>
        <v>2.0833333333333332E-2</v>
      </c>
      <c r="Z37" s="129" t="str">
        <f t="shared" si="8"/>
        <v/>
      </c>
      <c r="AA37" s="133" t="str">
        <f t="shared" si="9"/>
        <v/>
      </c>
      <c r="AC37" s="186" t="e">
        <f>AC11</f>
        <v>#N/A</v>
      </c>
      <c r="AD37" s="187" t="e">
        <f>AD11</f>
        <v>#N/A</v>
      </c>
      <c r="AE37" s="187" t="e">
        <f>AE11</f>
        <v>#N/A</v>
      </c>
      <c r="AF37" s="187" t="e">
        <f>AF11</f>
        <v>#N/A</v>
      </c>
      <c r="AG37" s="204" t="e">
        <f t="shared" si="1"/>
        <v>#N/A</v>
      </c>
      <c r="AI37" s="140" t="str">
        <f>IF(月報!G37&lt;&gt;"",月報!G37,"")</f>
        <v/>
      </c>
      <c r="AJ37" s="126">
        <f>IF(月報!W37&lt;&gt;"",月報!W37*24,"")</f>
        <v>8.5</v>
      </c>
      <c r="AK37" s="126" t="str">
        <f>IF(月報!P37&lt;&gt;"",月報!P37,"")</f>
        <v/>
      </c>
      <c r="AL37" s="126" t="str">
        <f>IF(月報!Q37&lt;&gt;"",IF(月報!Q37="平日残","",月報!Q37),"")</f>
        <v/>
      </c>
      <c r="AM37" s="126"/>
      <c r="AN37" s="126" t="e">
        <f t="shared" si="2"/>
        <v>#N/A</v>
      </c>
      <c r="AO37" s="126" t="e">
        <f>IF($E37="","",VLOOKUP($E37,カレンダマスタ!$A$5:$E$381,5,FALSE))</f>
        <v>#N/A</v>
      </c>
      <c r="AQ37" s="196" t="e">
        <f>IF(G37="","",IF(VLOOKUP(E37,カレンダマスタ!$A$5:$D$381,4,FALSE)=0,"",1))</f>
        <v>#N/A</v>
      </c>
      <c r="AR37" s="136" t="e">
        <f>IF($G37="","",IF($AD37="NSTC",INDEX(カレンダマスタ!$I$26:$O$31,MATCH($G37,カレンダマスタ!$H$26:$H$31,1),MATCH($H37,カレンダマスタ!$I$25:$O$25,1)),
IF($AD37="CS本社",INDEX(カレンダマスタ!$I$36:$O$41,MATCH($G37,カレンダマスタ!$H$36:$H$41,1),MATCH($H37,カレンダマスタ!$I$35:$O$35,1)),
IF($AD37="NS本社",INDEX(カレンダマスタ!$I$94:$O$99,MATCH($G37,カレンダマスタ!$H$95:$H$100,1),MATCH($H37,カレンダマスタ!$I$93:$O$93,1)),
IF($AD37="ODC",INDEX(カレンダマスタ!$I$46:$O$51,MATCH($G37,カレンダマスタ!$H$46:$H$51,1),MATCH($H37,カレンダマスタ!$I$45:$O$45,1)),
IF($AD37="NS東京TC",INDEX(カレンダマスタ!$I$56:$O$61,MATCH($G37,カレンダマスタ!$H$56:$H$61,1),MATCH($H37,カレンダマスタ!$I$55:$O$55,1)),""))))))</f>
        <v>#N/A</v>
      </c>
      <c r="AS37" s="126" t="e">
        <f t="shared" si="3"/>
        <v>#N/A</v>
      </c>
      <c r="AU37" s="137" t="e">
        <f>IF(E37="","",VLOOKUP($E37,カレンダマスタ!$A$4:$E$381,4,FALSE))</f>
        <v>#N/A</v>
      </c>
      <c r="AV37" s="137" t="str">
        <f t="shared" si="10"/>
        <v/>
      </c>
      <c r="AW37" s="137" t="str">
        <f t="shared" si="11"/>
        <v/>
      </c>
      <c r="AX37" s="138" t="e">
        <f t="shared" si="12"/>
        <v>#N/A</v>
      </c>
      <c r="AY37" s="138" t="e">
        <f t="shared" si="13"/>
        <v>#N/A</v>
      </c>
      <c r="AZ37" s="130" t="e">
        <f>IF(AX37&amp;AW37="勤怠未設定","×",IF(AV37="勤怠修正","×",IF(AC37="外注","",IF(AA37="",IF(AY37&lt;&gt;"","×",""),IF(VLOOKUP(AA37,カレンダマスタ!$H$66:$I$83,2,FALSE)&lt;&gt;AY37,"×","OK")))))</f>
        <v>#N/A</v>
      </c>
      <c r="BC37" s="137" t="e">
        <f>IF(E37="","",VLOOKUP($E37,カレンダマスタ!$A$4:$E$381,4,FALSE))</f>
        <v>#N/A</v>
      </c>
      <c r="BD37" s="126" t="e">
        <f>IF(AC37="社員","",IF(AG37=0,"",IF(AD37="NSTC",IF(COUNTIF(カレンダマスタ!$Q$5:$Q$32,G37)=1,"OK","×"),
IF(AD37="NS本社",IF(COUNTIF(カレンダマスタ!$T$5:$T$32,G37)=1,"OK","×"),IF(COUNTIF(カレンダマスタ!$R$5:$R$32,G37)=1,"OK","×")))))</f>
        <v>#N/A</v>
      </c>
      <c r="BE37" s="126" t="e">
        <f>IF(AC37="社員","",IF(G37="","",IF(R37&lt;&gt;"","",IF(AF37="CS","OK",IF(VLOOKUP(E37,カレンダマスタ!$A$5:$D$381,4,FALSE)&gt;0,"",IF(OR(G37*24&gt;10.84,H37*24&lt;14.5)=TRUE,"×","OK"))))))</f>
        <v>#N/A</v>
      </c>
      <c r="BF37" s="126" t="e">
        <f t="shared" si="4"/>
        <v>#N/A</v>
      </c>
      <c r="BG37" s="126" t="e">
        <f t="shared" si="14"/>
        <v>#N/A</v>
      </c>
      <c r="BI37" s="130" t="e">
        <f t="shared" si="15"/>
        <v>#N/A</v>
      </c>
    </row>
    <row r="38" spans="2:61">
      <c r="B38" s="111"/>
      <c r="C38" s="537">
        <v>160476</v>
      </c>
      <c r="D38" s="142" t="s">
        <v>522</v>
      </c>
      <c r="E38" s="584">
        <v>45430</v>
      </c>
      <c r="F38" s="142" t="s">
        <v>369</v>
      </c>
      <c r="G38" s="589"/>
      <c r="H38" s="589"/>
      <c r="I38" s="144"/>
      <c r="J38" s="148"/>
      <c r="K38" s="145"/>
      <c r="L38" s="146"/>
      <c r="M38" s="146"/>
      <c r="N38" s="147"/>
      <c r="O38" s="148"/>
      <c r="P38" s="148"/>
      <c r="Q38" s="148"/>
      <c r="R38" s="149"/>
      <c r="S38" s="156"/>
      <c r="T38" s="435" t="str">
        <f t="shared" si="5"/>
        <v/>
      </c>
      <c r="U38" s="430"/>
      <c r="V38" s="430" t="e">
        <f t="shared" si="0"/>
        <v>#N/A</v>
      </c>
      <c r="W38" s="298"/>
      <c r="X38" s="143" t="str">
        <f t="shared" si="6"/>
        <v/>
      </c>
      <c r="Y38" s="143" t="str">
        <f t="shared" si="7"/>
        <v/>
      </c>
      <c r="Z38" s="143" t="str">
        <f t="shared" si="8"/>
        <v/>
      </c>
      <c r="AA38" s="149" t="str">
        <f t="shared" si="9"/>
        <v/>
      </c>
      <c r="AC38" s="188" t="e">
        <f>AC11</f>
        <v>#N/A</v>
      </c>
      <c r="AD38" s="189" t="e">
        <f>AD11</f>
        <v>#N/A</v>
      </c>
      <c r="AE38" s="189" t="e">
        <f>AE11</f>
        <v>#N/A</v>
      </c>
      <c r="AF38" s="189" t="e">
        <f>AF11</f>
        <v>#N/A</v>
      </c>
      <c r="AG38" s="205">
        <f t="shared" si="1"/>
        <v>0</v>
      </c>
      <c r="AI38" s="157" t="str">
        <f>IF(月報!G38&lt;&gt;"",月報!G38,"")</f>
        <v/>
      </c>
      <c r="AJ38" s="151" t="str">
        <f>IF(月報!W38&lt;&gt;"",月報!W38*24,"")</f>
        <v/>
      </c>
      <c r="AK38" s="151" t="str">
        <f>IF(月報!P38&lt;&gt;"",月報!P38,"")</f>
        <v/>
      </c>
      <c r="AL38" s="151" t="str">
        <f>IF(月報!Q38&lt;&gt;"",IF(月報!Q38="平日残","",月報!Q38),"")</f>
        <v/>
      </c>
      <c r="AM38" s="151"/>
      <c r="AN38" s="151" t="e">
        <f t="shared" si="2"/>
        <v>#N/A</v>
      </c>
      <c r="AO38" s="151" t="e">
        <f>IF($E38="","",VLOOKUP($E38,カレンダマスタ!$A$5:$E$381,5,FALSE))</f>
        <v>#N/A</v>
      </c>
      <c r="AQ38" s="197" t="str">
        <f>IF(G38="","",IF(VLOOKUP(E38,カレンダマスタ!$A$5:$D$381,4,FALSE)=0,"",1))</f>
        <v/>
      </c>
      <c r="AR38" s="152" t="str">
        <f>IF($G38="","",IF($AD38="NSTC",INDEX(カレンダマスタ!$I$26:$O$31,MATCH($G38,カレンダマスタ!$H$26:$H$31,1),MATCH($H38,カレンダマスタ!$I$25:$O$25,1)),
IF($AD38="CS本社",INDEX(カレンダマスタ!$I$36:$O$41,MATCH($G38,カレンダマスタ!$H$36:$H$41,1),MATCH($H38,カレンダマスタ!$I$35:$O$35,1)),
IF($AD38="NS本社",INDEX(カレンダマスタ!$I$94:$O$99,MATCH($G38,カレンダマスタ!$H$95:$H$100,1),MATCH($H38,カレンダマスタ!$I$93:$O$93,1)),
IF($AD38="ODC",INDEX(カレンダマスタ!$I$46:$O$51,MATCH($G38,カレンダマスタ!$H$46:$H$51,1),MATCH($H38,カレンダマスタ!$I$45:$O$45,1)),
IF($AD38="NS東京TC",INDEX(カレンダマスタ!$I$56:$O$61,MATCH($G38,カレンダマスタ!$H$56:$H$61,1),MATCH($H38,カレンダマスタ!$I$55:$O$55,1)),""))))))</f>
        <v/>
      </c>
      <c r="AS38" s="151" t="e">
        <f t="shared" si="3"/>
        <v>#N/A</v>
      </c>
      <c r="AU38" s="153" t="e">
        <f>IF(E38="","",VLOOKUP($E38,カレンダマスタ!$A$4:$E$381,4,FALSE))</f>
        <v>#N/A</v>
      </c>
      <c r="AV38" s="153" t="str">
        <f t="shared" si="10"/>
        <v/>
      </c>
      <c r="AW38" s="153" t="str">
        <f t="shared" si="11"/>
        <v/>
      </c>
      <c r="AX38" s="154" t="e">
        <f t="shared" si="12"/>
        <v>#N/A</v>
      </c>
      <c r="AY38" s="154" t="e">
        <f t="shared" si="13"/>
        <v>#N/A</v>
      </c>
      <c r="AZ38" s="144" t="e">
        <f>IF(AX38&amp;AW38="勤怠未設定","×",IF(AV38="勤怠修正","×",IF(AC38="外注","",IF(AA38="",IF(AY38&lt;&gt;"","×",""),IF(VLOOKUP(AA38,カレンダマスタ!$H$66:$I$83,2,FALSE)&lt;&gt;AY38,"×","OK")))))</f>
        <v>#N/A</v>
      </c>
      <c r="BC38" s="153" t="e">
        <f>IF(E38="","",VLOOKUP($E38,カレンダマスタ!$A$4:$E$381,4,FALSE))</f>
        <v>#N/A</v>
      </c>
      <c r="BD38" s="151" t="e">
        <f>IF(AC38="社員","",IF(AG38=0,"",IF(AD38="NSTC",IF(COUNTIF(カレンダマスタ!$Q$5:$Q$32,G38)=1,"OK","×"),
IF(AD38="NS本社",IF(COUNTIF(カレンダマスタ!$T$5:$T$32,G38)=1,"OK","×"),IF(COUNTIF(カレンダマスタ!$R$5:$R$32,G38)=1,"OK","×")))))</f>
        <v>#N/A</v>
      </c>
      <c r="BE38" s="151" t="e">
        <f>IF(AC38="社員","",IF(G38="","",IF(R38&lt;&gt;"","",IF(AF38="CS","OK",IF(VLOOKUP(E38,カレンダマスタ!$A$5:$D$381,4,FALSE)&gt;0,"",IF(OR(G38*24&gt;10.84,H38*24&lt;14.5)=TRUE,"×","OK"))))))</f>
        <v>#N/A</v>
      </c>
      <c r="BF38" s="151" t="e">
        <f t="shared" si="4"/>
        <v>#N/A</v>
      </c>
      <c r="BG38" s="151" t="e">
        <f t="shared" si="14"/>
        <v>#N/A</v>
      </c>
      <c r="BI38" s="144" t="e">
        <f t="shared" si="15"/>
        <v>#N/A</v>
      </c>
    </row>
    <row r="39" spans="2:61">
      <c r="B39" s="111"/>
      <c r="C39" s="535">
        <v>160476</v>
      </c>
      <c r="D39" s="112" t="s">
        <v>522</v>
      </c>
      <c r="E39" s="582">
        <v>45431</v>
      </c>
      <c r="F39" s="112" t="s">
        <v>370</v>
      </c>
      <c r="G39" s="587"/>
      <c r="H39" s="587"/>
      <c r="I39" s="114"/>
      <c r="J39" s="118"/>
      <c r="K39" s="115"/>
      <c r="L39" s="116"/>
      <c r="M39" s="116"/>
      <c r="N39" s="117"/>
      <c r="O39" s="118"/>
      <c r="P39" s="118"/>
      <c r="Q39" s="118"/>
      <c r="R39" s="119"/>
      <c r="S39" s="120"/>
      <c r="T39" s="433" t="str">
        <f t="shared" si="5"/>
        <v/>
      </c>
      <c r="U39" s="431">
        <f>SUM(T39:T45)</f>
        <v>0</v>
      </c>
      <c r="V39" s="431" t="e">
        <f t="shared" si="0"/>
        <v>#N/A</v>
      </c>
      <c r="W39" s="298"/>
      <c r="X39" s="113" t="str">
        <f t="shared" si="6"/>
        <v/>
      </c>
      <c r="Y39" s="113" t="str">
        <f t="shared" si="7"/>
        <v/>
      </c>
      <c r="Z39" s="113" t="str">
        <f t="shared" si="8"/>
        <v/>
      </c>
      <c r="AA39" s="119" t="str">
        <f t="shared" si="9"/>
        <v/>
      </c>
      <c r="AC39" s="190" t="e">
        <f>AC11</f>
        <v>#N/A</v>
      </c>
      <c r="AD39" s="191" t="e">
        <f>AD11</f>
        <v>#N/A</v>
      </c>
      <c r="AE39" s="191" t="e">
        <f>AE11</f>
        <v>#N/A</v>
      </c>
      <c r="AF39" s="191" t="e">
        <f>AF11</f>
        <v>#N/A</v>
      </c>
      <c r="AG39" s="206">
        <f t="shared" si="1"/>
        <v>0</v>
      </c>
      <c r="AI39" s="159" t="str">
        <f>IF(月報!G39&lt;&gt;"",月報!G39,"")</f>
        <v/>
      </c>
      <c r="AJ39" s="122" t="str">
        <f>IF(月報!W39&lt;&gt;"",月報!W39*24,"")</f>
        <v/>
      </c>
      <c r="AK39" s="122" t="str">
        <f>IF(月報!P39&lt;&gt;"",月報!P39,"")</f>
        <v/>
      </c>
      <c r="AL39" s="122" t="str">
        <f>IF(月報!Q39&lt;&gt;"",IF(月報!Q39="平日残","",月報!Q39),"")</f>
        <v/>
      </c>
      <c r="AM39" s="122"/>
      <c r="AN39" s="122" t="e">
        <f t="shared" si="2"/>
        <v>#N/A</v>
      </c>
      <c r="AO39" s="122" t="e">
        <f>IF($E39="","",VLOOKUP($E39,カレンダマスタ!$A$5:$E$381,5,FALSE))</f>
        <v>#N/A</v>
      </c>
      <c r="AQ39" s="195" t="str">
        <f>IF(G39="","",IF(VLOOKUP(E39,カレンダマスタ!$A$5:$D$381,4,FALSE)=0,"",1))</f>
        <v/>
      </c>
      <c r="AR39" s="123" t="str">
        <f>IF($G39="","",IF($AD39="NSTC",INDEX(カレンダマスタ!$I$26:$O$31,MATCH($G39,カレンダマスタ!$H$26:$H$31,1),MATCH($H39,カレンダマスタ!$I$25:$O$25,1)),
IF($AD39="CS本社",INDEX(カレンダマスタ!$I$36:$O$41,MATCH($G39,カレンダマスタ!$H$36:$H$41,1),MATCH($H39,カレンダマスタ!$I$35:$O$35,1)),
IF($AD39="NS本社",INDEX(カレンダマスタ!$I$94:$O$99,MATCH($G39,カレンダマスタ!$H$95:$H$100,1),MATCH($H39,カレンダマスタ!$I$93:$O$93,1)),
IF($AD39="ODC",INDEX(カレンダマスタ!$I$46:$O$51,MATCH($G39,カレンダマスタ!$H$46:$H$51,1),MATCH($H39,カレンダマスタ!$I$45:$O$45,1)),
IF($AD39="NS東京TC",INDEX(カレンダマスタ!$I$56:$O$61,MATCH($G39,カレンダマスタ!$H$56:$H$61,1),MATCH($H39,カレンダマスタ!$I$55:$O$55,1)),""))))))</f>
        <v/>
      </c>
      <c r="AS39" s="122" t="e">
        <f t="shared" si="3"/>
        <v>#N/A</v>
      </c>
      <c r="AU39" s="124" t="e">
        <f>IF(E39="","",VLOOKUP($E39,カレンダマスタ!$A$4:$E$381,4,FALSE))</f>
        <v>#N/A</v>
      </c>
      <c r="AV39" s="124" t="str">
        <f t="shared" si="10"/>
        <v/>
      </c>
      <c r="AW39" s="124" t="str">
        <f t="shared" si="11"/>
        <v/>
      </c>
      <c r="AX39" s="125" t="e">
        <f t="shared" si="12"/>
        <v>#N/A</v>
      </c>
      <c r="AY39" s="125" t="e">
        <f t="shared" si="13"/>
        <v>#N/A</v>
      </c>
      <c r="AZ39" s="114" t="e">
        <f>IF(AX39&amp;AW39="勤怠未設定","×",IF(AV39="勤怠修正","×",IF(AC39="外注","",IF(AA39="",IF(AY39&lt;&gt;"","×",""),IF(VLOOKUP(AA39,カレンダマスタ!$H$66:$I$83,2,FALSE)&lt;&gt;AY39,"×","OK")))))</f>
        <v>#N/A</v>
      </c>
      <c r="BC39" s="124" t="e">
        <f>IF(E39="","",VLOOKUP($E39,カレンダマスタ!$A$4:$E$381,4,FALSE))</f>
        <v>#N/A</v>
      </c>
      <c r="BD39" s="122" t="e">
        <f>IF(AC39="社員","",IF(AG39=0,"",IF(AD39="NSTC",IF(COUNTIF(カレンダマスタ!$Q$5:$Q$32,G39)=1,"OK","×"),
IF(AD39="NS本社",IF(COUNTIF(カレンダマスタ!$T$5:$T$32,G39)=1,"OK","×"),IF(COUNTIF(カレンダマスタ!$R$5:$R$32,G39)=1,"OK","×")))))</f>
        <v>#N/A</v>
      </c>
      <c r="BE39" s="122" t="e">
        <f>IF(AC39="社員","",IF(G39="","",IF(R39&lt;&gt;"","",IF(AF39="CS","OK",IF(VLOOKUP(E39,カレンダマスタ!$A$5:$D$381,4,FALSE)&gt;0,"",IF(OR(G39*24&gt;10.84,H39*24&lt;14.5)=TRUE,"×","OK"))))))</f>
        <v>#N/A</v>
      </c>
      <c r="BF39" s="122" t="e">
        <f t="shared" si="4"/>
        <v>#N/A</v>
      </c>
      <c r="BG39" s="122" t="e">
        <f t="shared" si="14"/>
        <v>#N/A</v>
      </c>
      <c r="BI39" s="114" t="e">
        <f t="shared" si="15"/>
        <v>#N/A</v>
      </c>
    </row>
    <row r="40" spans="2:61">
      <c r="B40" s="111"/>
      <c r="C40" s="536">
        <v>160476</v>
      </c>
      <c r="D40" s="128" t="s">
        <v>522</v>
      </c>
      <c r="E40" s="583">
        <v>45432</v>
      </c>
      <c r="F40" s="128" t="s">
        <v>201</v>
      </c>
      <c r="G40" s="588"/>
      <c r="H40" s="588"/>
      <c r="I40" s="130"/>
      <c r="J40" s="139"/>
      <c r="K40" s="131"/>
      <c r="L40" s="132"/>
      <c r="M40" s="132"/>
      <c r="N40" s="141"/>
      <c r="O40" s="139"/>
      <c r="P40" s="139"/>
      <c r="Q40" s="139"/>
      <c r="R40" s="133"/>
      <c r="S40" s="134"/>
      <c r="T40" s="434" t="str">
        <f t="shared" si="5"/>
        <v/>
      </c>
      <c r="U40" s="429"/>
      <c r="V40" s="429" t="e">
        <f t="shared" si="0"/>
        <v>#N/A</v>
      </c>
      <c r="W40" s="298"/>
      <c r="X40" s="129" t="str">
        <f t="shared" si="6"/>
        <v/>
      </c>
      <c r="Y40" s="129" t="str">
        <f t="shared" si="7"/>
        <v/>
      </c>
      <c r="Z40" s="129" t="str">
        <f t="shared" si="8"/>
        <v/>
      </c>
      <c r="AA40" s="133" t="str">
        <f t="shared" si="9"/>
        <v/>
      </c>
      <c r="AC40" s="186" t="e">
        <f>AC11</f>
        <v>#N/A</v>
      </c>
      <c r="AD40" s="187" t="e">
        <f>AD11</f>
        <v>#N/A</v>
      </c>
      <c r="AE40" s="187" t="e">
        <f>AE11</f>
        <v>#N/A</v>
      </c>
      <c r="AF40" s="187" t="e">
        <f>AF11</f>
        <v>#N/A</v>
      </c>
      <c r="AG40" s="204">
        <f t="shared" si="1"/>
        <v>0</v>
      </c>
      <c r="AI40" s="135" t="str">
        <f>IF(月報!G40&lt;&gt;"",月報!G40,"")</f>
        <v/>
      </c>
      <c r="AJ40" s="126" t="str">
        <f>IF(月報!W40&lt;&gt;"",月報!W40*24,"")</f>
        <v/>
      </c>
      <c r="AK40" s="126" t="str">
        <f>IF(月報!P40&lt;&gt;"",月報!P40,"")</f>
        <v/>
      </c>
      <c r="AL40" s="126" t="str">
        <f>IF(月報!Q40&lt;&gt;"",IF(月報!Q40="平日残","",月報!Q40),"")</f>
        <v/>
      </c>
      <c r="AM40" s="126"/>
      <c r="AN40" s="126" t="e">
        <f t="shared" si="2"/>
        <v>#N/A</v>
      </c>
      <c r="AO40" s="126" t="e">
        <f>IF($E40="","",VLOOKUP($E40,カレンダマスタ!$A$5:$E$381,5,FALSE))</f>
        <v>#N/A</v>
      </c>
      <c r="AQ40" s="196" t="str">
        <f>IF(G40="","",IF(VLOOKUP(E40,カレンダマスタ!$A$5:$D$381,4,FALSE)=0,"",1))</f>
        <v/>
      </c>
      <c r="AR40" s="136" t="str">
        <f>IF($G40="","",IF($AD40="NSTC",INDEX(カレンダマスタ!$I$26:$O$31,MATCH($G40,カレンダマスタ!$H$26:$H$31,1),MATCH($H40,カレンダマスタ!$I$25:$O$25,1)),
IF($AD40="CS本社",INDEX(カレンダマスタ!$I$36:$O$41,MATCH($G40,カレンダマスタ!$H$36:$H$41,1),MATCH($H40,カレンダマスタ!$I$35:$O$35,1)),
IF($AD40="NS本社",INDEX(カレンダマスタ!$I$94:$O$99,MATCH($G40,カレンダマスタ!$H$95:$H$100,1),MATCH($H40,カレンダマスタ!$I$93:$O$93,1)),
IF($AD40="ODC",INDEX(カレンダマスタ!$I$46:$O$51,MATCH($G40,カレンダマスタ!$H$46:$H$51,1),MATCH($H40,カレンダマスタ!$I$45:$O$45,1)),
IF($AD40="NS東京TC",INDEX(カレンダマスタ!$I$56:$O$61,MATCH($G40,カレンダマスタ!$H$56:$H$61,1),MATCH($H40,カレンダマスタ!$I$55:$O$55,1)),""))))))</f>
        <v/>
      </c>
      <c r="AS40" s="126" t="e">
        <f t="shared" si="3"/>
        <v>#N/A</v>
      </c>
      <c r="AU40" s="137" t="e">
        <f>IF(E40="","",VLOOKUP($E40,カレンダマスタ!$A$4:$E$381,4,FALSE))</f>
        <v>#N/A</v>
      </c>
      <c r="AV40" s="137" t="str">
        <f t="shared" si="10"/>
        <v/>
      </c>
      <c r="AW40" s="137" t="str">
        <f t="shared" si="11"/>
        <v/>
      </c>
      <c r="AX40" s="138" t="e">
        <f t="shared" si="12"/>
        <v>#N/A</v>
      </c>
      <c r="AY40" s="138" t="e">
        <f t="shared" si="13"/>
        <v>#N/A</v>
      </c>
      <c r="AZ40" s="130" t="e">
        <f>IF(AX40&amp;AW40="勤怠未設定","×",IF(AV40="勤怠修正","×",IF(AC40="外注","",IF(AA40="",IF(AY40&lt;&gt;"","×",""),IF(VLOOKUP(AA40,カレンダマスタ!$H$66:$I$83,2,FALSE)&lt;&gt;AY40,"×","OK")))))</f>
        <v>#N/A</v>
      </c>
      <c r="BC40" s="137" t="e">
        <f>IF(E40="","",VLOOKUP($E40,カレンダマスタ!$A$4:$E$381,4,FALSE))</f>
        <v>#N/A</v>
      </c>
      <c r="BD40" s="126" t="e">
        <f>IF(AC40="社員","",IF(AG40=0,"",IF(AD40="NSTC",IF(COUNTIF(カレンダマスタ!$Q$5:$Q$32,G40)=1,"OK","×"),
IF(AD40="NS本社",IF(COUNTIF(カレンダマスタ!$T$5:$T$32,G40)=1,"OK","×"),IF(COUNTIF(カレンダマスタ!$R$5:$R$32,G40)=1,"OK","×")))))</f>
        <v>#N/A</v>
      </c>
      <c r="BE40" s="126" t="e">
        <f>IF(AC40="社員","",IF(G40="","",IF(R40&lt;&gt;"","",IF(AF40="CS","OK",IF(VLOOKUP(E40,カレンダマスタ!$A$5:$D$381,4,FALSE)&gt;0,"",IF(OR(G40*24&gt;10.84,H40*24&lt;14.5)=TRUE,"×","OK"))))))</f>
        <v>#N/A</v>
      </c>
      <c r="BF40" s="126" t="e">
        <f t="shared" si="4"/>
        <v>#N/A</v>
      </c>
      <c r="BG40" s="126" t="e">
        <f t="shared" si="14"/>
        <v>#N/A</v>
      </c>
      <c r="BI40" s="130" t="e">
        <f t="shared" si="15"/>
        <v>#N/A</v>
      </c>
    </row>
    <row r="41" spans="2:61">
      <c r="B41" s="111"/>
      <c r="C41" s="536"/>
      <c r="D41" s="128"/>
      <c r="E41" s="583"/>
      <c r="F41" s="128"/>
      <c r="G41" s="588"/>
      <c r="H41" s="588"/>
      <c r="I41" s="130"/>
      <c r="J41" s="139"/>
      <c r="K41" s="131"/>
      <c r="L41" s="132"/>
      <c r="M41" s="132"/>
      <c r="N41" s="141"/>
      <c r="O41" s="139"/>
      <c r="P41" s="139"/>
      <c r="Q41" s="139"/>
      <c r="R41" s="133"/>
      <c r="S41" s="134"/>
      <c r="T41" s="434" t="str">
        <f t="shared" si="5"/>
        <v/>
      </c>
      <c r="U41" s="429"/>
      <c r="V41" s="429" t="e">
        <f t="shared" si="0"/>
        <v>#N/A</v>
      </c>
      <c r="W41" s="298"/>
      <c r="X41" s="129" t="str">
        <f t="shared" si="6"/>
        <v/>
      </c>
      <c r="Y41" s="129" t="str">
        <f t="shared" si="7"/>
        <v/>
      </c>
      <c r="Z41" s="129" t="str">
        <f t="shared" si="8"/>
        <v/>
      </c>
      <c r="AA41" s="133" t="str">
        <f t="shared" si="9"/>
        <v/>
      </c>
      <c r="AC41" s="186" t="e">
        <f>AC11</f>
        <v>#N/A</v>
      </c>
      <c r="AD41" s="187" t="e">
        <f>AD11</f>
        <v>#N/A</v>
      </c>
      <c r="AE41" s="187" t="e">
        <f>AE11</f>
        <v>#N/A</v>
      </c>
      <c r="AF41" s="187" t="e">
        <f>AF11</f>
        <v>#N/A</v>
      </c>
      <c r="AG41" s="204">
        <f t="shared" si="1"/>
        <v>0</v>
      </c>
      <c r="AI41" s="160" t="str">
        <f>IF(月報!G41&lt;&gt;"",月報!G41,"")</f>
        <v/>
      </c>
      <c r="AJ41" s="126" t="str">
        <f>IF(月報!W41&lt;&gt;"",月報!W41*24,"")</f>
        <v/>
      </c>
      <c r="AK41" s="126" t="str">
        <f>IF(月報!P41&lt;&gt;"",月報!P41,"")</f>
        <v/>
      </c>
      <c r="AL41" s="126" t="str">
        <f>IF(月報!Q41&lt;&gt;"",IF(月報!Q41="平日残","",月報!Q41),"")</f>
        <v/>
      </c>
      <c r="AM41" s="126"/>
      <c r="AN41" s="126" t="str">
        <f t="shared" si="2"/>
        <v/>
      </c>
      <c r="AO41" s="126" t="str">
        <f>IF($E41="","",VLOOKUP($E41,カレンダマスタ!$A$5:$E$381,5,FALSE))</f>
        <v/>
      </c>
      <c r="AQ41" s="196" t="str">
        <f>IF(G41="","",IF(VLOOKUP(E41,カレンダマスタ!$A$5:$D$381,4,FALSE)=0,"",1))</f>
        <v/>
      </c>
      <c r="AR41" s="136" t="str">
        <f>IF($G41="","",IF($AD41="NSTC",INDEX(カレンダマスタ!$I$26:$O$31,MATCH($G41,カレンダマスタ!$H$26:$H$31,1),MATCH($H41,カレンダマスタ!$I$25:$O$25,1)),
IF($AD41="CS本社",INDEX(カレンダマスタ!$I$36:$O$41,MATCH($G41,カレンダマスタ!$H$36:$H$41,1),MATCH($H41,カレンダマスタ!$I$35:$O$35,1)),
IF($AD41="NS本社",INDEX(カレンダマスタ!$I$94:$O$99,MATCH($G41,カレンダマスタ!$H$95:$H$100,1),MATCH($H41,カレンダマスタ!$I$93:$O$93,1)),
IF($AD41="ODC",INDEX(カレンダマスタ!$I$46:$O$51,MATCH($G41,カレンダマスタ!$H$46:$H$51,1),MATCH($H41,カレンダマスタ!$I$45:$O$45,1)),
IF($AD41="NS東京TC",INDEX(カレンダマスタ!$I$56:$O$61,MATCH($G41,カレンダマスタ!$H$56:$H$61,1),MATCH($H41,カレンダマスタ!$I$55:$O$55,1)),""))))))</f>
        <v/>
      </c>
      <c r="AS41" s="126" t="e">
        <f t="shared" si="3"/>
        <v>#N/A</v>
      </c>
      <c r="AU41" s="137" t="str">
        <f>IF(E41="","",VLOOKUP($E41,カレンダマスタ!$A$4:$E$381,4,FALSE))</f>
        <v/>
      </c>
      <c r="AV41" s="137" t="str">
        <f t="shared" si="10"/>
        <v/>
      </c>
      <c r="AW41" s="137" t="str">
        <f t="shared" si="11"/>
        <v/>
      </c>
      <c r="AX41" s="138" t="str">
        <f t="shared" si="12"/>
        <v/>
      </c>
      <c r="AY41" s="138" t="e">
        <f t="shared" si="13"/>
        <v>#N/A</v>
      </c>
      <c r="AZ41" s="130" t="e">
        <f>IF(AX41&amp;AW41="勤怠未設定","×",IF(AV41="勤怠修正","×",IF(AC41="外注","",IF(AA41="",IF(AY41&lt;&gt;"","×",""),IF(VLOOKUP(AA41,カレンダマスタ!$H$66:$I$83,2,FALSE)&lt;&gt;AY41,"×","OK")))))</f>
        <v>#N/A</v>
      </c>
      <c r="BC41" s="137" t="str">
        <f>IF(E41="","",VLOOKUP($E41,カレンダマスタ!$A$4:$E$381,4,FALSE))</f>
        <v/>
      </c>
      <c r="BD41" s="126" t="e">
        <f>IF(AC41="社員","",IF(AG41=0,"",IF(AD41="NSTC",IF(COUNTIF(カレンダマスタ!$Q$5:$Q$32,G41)=1,"OK","×"),
IF(AD41="NS本社",IF(COUNTIF(カレンダマスタ!$T$5:$T$32,G41)=1,"OK","×"),IF(COUNTIF(カレンダマスタ!$R$5:$R$32,G41)=1,"OK","×")))))</f>
        <v>#N/A</v>
      </c>
      <c r="BE41" s="126" t="e">
        <f>IF(AC41="社員","",IF(G41="","",IF(R41&lt;&gt;"","",IF(AF41="CS","OK",IF(VLOOKUP(E41,カレンダマスタ!$A$5:$D$381,4,FALSE)&gt;0,"",IF(OR(G41*24&gt;10.84,H41*24&lt;14.5)=TRUE,"×","OK"))))))</f>
        <v>#N/A</v>
      </c>
      <c r="BF41" s="126" t="e">
        <f t="shared" si="4"/>
        <v>#N/A</v>
      </c>
      <c r="BG41" s="126" t="e">
        <f t="shared" si="14"/>
        <v>#N/A</v>
      </c>
      <c r="BI41" s="130" t="e">
        <f t="shared" si="15"/>
        <v>#N/A</v>
      </c>
    </row>
    <row r="42" spans="2:61">
      <c r="B42" s="111"/>
      <c r="C42" s="536"/>
      <c r="D42" s="128"/>
      <c r="E42" s="214"/>
      <c r="F42" s="128"/>
      <c r="G42" s="588"/>
      <c r="H42" s="588"/>
      <c r="I42" s="131"/>
      <c r="J42" s="139"/>
      <c r="K42" s="131"/>
      <c r="L42" s="132"/>
      <c r="M42" s="132"/>
      <c r="N42" s="141"/>
      <c r="O42" s="139"/>
      <c r="P42" s="139"/>
      <c r="Q42" s="139"/>
      <c r="R42" s="133"/>
      <c r="S42" s="134"/>
      <c r="T42" s="434" t="str">
        <f t="shared" si="5"/>
        <v/>
      </c>
      <c r="U42" s="429"/>
      <c r="V42" s="429" t="e">
        <f t="shared" si="0"/>
        <v>#N/A</v>
      </c>
      <c r="W42" s="298"/>
      <c r="X42" s="129" t="str">
        <f t="shared" si="6"/>
        <v/>
      </c>
      <c r="Y42" s="129" t="str">
        <f t="shared" si="7"/>
        <v/>
      </c>
      <c r="Z42" s="129" t="str">
        <f t="shared" si="8"/>
        <v/>
      </c>
      <c r="AA42" s="133" t="str">
        <f t="shared" si="9"/>
        <v/>
      </c>
      <c r="AC42" s="186" t="e">
        <f>AC11</f>
        <v>#N/A</v>
      </c>
      <c r="AD42" s="187" t="e">
        <f>AD11</f>
        <v>#N/A</v>
      </c>
      <c r="AE42" s="187" t="e">
        <f>AE11</f>
        <v>#N/A</v>
      </c>
      <c r="AF42" s="187" t="e">
        <f>AF11</f>
        <v>#N/A</v>
      </c>
      <c r="AG42" s="204">
        <f t="shared" si="1"/>
        <v>0</v>
      </c>
      <c r="AI42" s="160" t="str">
        <f>IF(月報!G42&lt;&gt;"",月報!G42,"")</f>
        <v/>
      </c>
      <c r="AJ42" s="126" t="str">
        <f>IF(月報!W42&lt;&gt;"",月報!W42*24,"")</f>
        <v/>
      </c>
      <c r="AK42" s="126" t="str">
        <f>IF(月報!P42&lt;&gt;"",月報!P42,"")</f>
        <v/>
      </c>
      <c r="AL42" s="126" t="str">
        <f>IF(月報!Q42&lt;&gt;"",IF(月報!Q42="平日残","",月報!Q42),"")</f>
        <v/>
      </c>
      <c r="AM42" s="126"/>
      <c r="AN42" s="126" t="str">
        <f t="shared" si="2"/>
        <v/>
      </c>
      <c r="AO42" s="126" t="str">
        <f>IF($E42="","",VLOOKUP($E42,カレンダマスタ!$A$5:$E$381,5,FALSE))</f>
        <v/>
      </c>
      <c r="AQ42" s="196" t="str">
        <f>IF(G42="","",IF(VLOOKUP(E42,カレンダマスタ!$A$5:$D$381,4,FALSE)=0,"",1))</f>
        <v/>
      </c>
      <c r="AR42" s="136" t="str">
        <f>IF($G42="","",IF($AD42="NSTC",INDEX(カレンダマスタ!$I$26:$O$31,MATCH($G42,カレンダマスタ!$H$26:$H$31,1),MATCH($H42,カレンダマスタ!$I$25:$O$25,1)),
IF($AD42="CS本社",INDEX(カレンダマスタ!$I$36:$O$41,MATCH($G42,カレンダマスタ!$H$36:$H$41,1),MATCH($H42,カレンダマスタ!$I$35:$O$35,1)),
IF($AD42="NS本社",INDEX(カレンダマスタ!$I$94:$O$99,MATCH($G42,カレンダマスタ!$H$95:$H$100,1),MATCH($H42,カレンダマスタ!$I$93:$O$93,1)),
IF($AD42="ODC",INDEX(カレンダマスタ!$I$46:$O$51,MATCH($G42,カレンダマスタ!$H$46:$H$51,1),MATCH($H42,カレンダマスタ!$I$45:$O$45,1)),
IF($AD42="NS東京TC",INDEX(カレンダマスタ!$I$56:$O$61,MATCH($G42,カレンダマスタ!$H$56:$H$61,1),MATCH($H42,カレンダマスタ!$I$55:$O$55,1)),""))))))</f>
        <v/>
      </c>
      <c r="AS42" s="126" t="e">
        <f t="shared" si="3"/>
        <v>#N/A</v>
      </c>
      <c r="AU42" s="137" t="str">
        <f>IF(E42="","",VLOOKUP($E42,カレンダマスタ!$A$4:$E$381,4,FALSE))</f>
        <v/>
      </c>
      <c r="AV42" s="137" t="str">
        <f t="shared" si="10"/>
        <v/>
      </c>
      <c r="AW42" s="137" t="str">
        <f t="shared" si="11"/>
        <v/>
      </c>
      <c r="AX42" s="138" t="str">
        <f t="shared" si="12"/>
        <v/>
      </c>
      <c r="AY42" s="138" t="e">
        <f t="shared" si="13"/>
        <v>#N/A</v>
      </c>
      <c r="AZ42" s="130" t="e">
        <f>IF(AX42&amp;AW42="勤怠未設定","×",IF(AV42="勤怠修正","×",IF(AC42="外注","",IF(AA42="",IF(AY42&lt;&gt;"","×",""),IF(VLOOKUP(AA42,カレンダマスタ!$H$66:$I$83,2,FALSE)&lt;&gt;AY42,"×","OK")))))</f>
        <v>#N/A</v>
      </c>
      <c r="BC42" s="137" t="str">
        <f>IF(E42="","",VLOOKUP($E42,カレンダマスタ!$A$4:$E$381,4,FALSE))</f>
        <v/>
      </c>
      <c r="BD42" s="126" t="e">
        <f>IF(AC42="社員","",IF(AG42=0,"",IF(AD42="NSTC",IF(COUNTIF(カレンダマスタ!$Q$5:$Q$32,G42)=1,"OK","×"),
IF(AD42="NS本社",IF(COUNTIF(カレンダマスタ!$T$5:$T$32,G42)=1,"OK","×"),IF(COUNTIF(カレンダマスタ!$R$5:$R$32,G42)=1,"OK","×")))))</f>
        <v>#N/A</v>
      </c>
      <c r="BE42" s="126" t="e">
        <f>IF(AC42="社員","",IF(G42="","",IF(R42&lt;&gt;"","",IF(AF42="CS","OK",IF(VLOOKUP(E42,カレンダマスタ!$A$5:$D$381,4,FALSE)&gt;0,"",IF(OR(G42*24&gt;10.84,H42*24&lt;14.5)=TRUE,"×","OK"))))))</f>
        <v>#N/A</v>
      </c>
      <c r="BF42" s="126" t="e">
        <f t="shared" si="4"/>
        <v>#N/A</v>
      </c>
      <c r="BG42" s="126" t="e">
        <f t="shared" si="14"/>
        <v>#N/A</v>
      </c>
      <c r="BI42" s="130" t="e">
        <f t="shared" si="15"/>
        <v>#N/A</v>
      </c>
    </row>
    <row r="43" spans="2:61">
      <c r="B43" s="111"/>
      <c r="C43" s="536"/>
      <c r="D43" s="128"/>
      <c r="E43" s="214"/>
      <c r="F43" s="128"/>
      <c r="G43" s="588"/>
      <c r="H43" s="588"/>
      <c r="I43" s="131"/>
      <c r="J43" s="139"/>
      <c r="K43" s="131"/>
      <c r="L43" s="132"/>
      <c r="M43" s="132"/>
      <c r="N43" s="141"/>
      <c r="O43" s="139"/>
      <c r="P43" s="139"/>
      <c r="Q43" s="139"/>
      <c r="R43" s="133"/>
      <c r="S43" s="134"/>
      <c r="T43" s="434" t="str">
        <f t="shared" si="5"/>
        <v/>
      </c>
      <c r="U43" s="429"/>
      <c r="V43" s="429" t="e">
        <f t="shared" si="0"/>
        <v>#N/A</v>
      </c>
      <c r="W43" s="298"/>
      <c r="X43" s="129" t="str">
        <f t="shared" si="6"/>
        <v/>
      </c>
      <c r="Y43" s="129" t="str">
        <f t="shared" si="7"/>
        <v/>
      </c>
      <c r="Z43" s="129" t="str">
        <f t="shared" si="8"/>
        <v/>
      </c>
      <c r="AA43" s="133" t="str">
        <f t="shared" si="9"/>
        <v/>
      </c>
      <c r="AC43" s="186" t="e">
        <f>AC11</f>
        <v>#N/A</v>
      </c>
      <c r="AD43" s="187" t="e">
        <f>AD11</f>
        <v>#N/A</v>
      </c>
      <c r="AE43" s="187" t="e">
        <f>AE11</f>
        <v>#N/A</v>
      </c>
      <c r="AF43" s="187" t="e">
        <f>AF11</f>
        <v>#N/A</v>
      </c>
      <c r="AG43" s="204">
        <f t="shared" si="1"/>
        <v>0</v>
      </c>
      <c r="AI43" s="160" t="str">
        <f>IF(月報!G43&lt;&gt;"",月報!G43,"")</f>
        <v/>
      </c>
      <c r="AJ43" s="126" t="str">
        <f>IF(月報!W43&lt;&gt;"",月報!W43*24,"")</f>
        <v/>
      </c>
      <c r="AK43" s="126" t="str">
        <f>IF(月報!P43&lt;&gt;"",月報!P43,"")</f>
        <v/>
      </c>
      <c r="AL43" s="126" t="str">
        <f>IF(月報!Q43&lt;&gt;"",IF(月報!Q43="平日残","",月報!Q43),"")</f>
        <v/>
      </c>
      <c r="AM43" s="126"/>
      <c r="AN43" s="126" t="str">
        <f t="shared" si="2"/>
        <v/>
      </c>
      <c r="AO43" s="126" t="str">
        <f>IF($E43="","",VLOOKUP($E43,カレンダマスタ!$A$5:$E$381,5,FALSE))</f>
        <v/>
      </c>
      <c r="AQ43" s="196" t="str">
        <f>IF(G43="","",IF(VLOOKUP(E43,カレンダマスタ!$A$5:$D$381,4,FALSE)=0,"",1))</f>
        <v/>
      </c>
      <c r="AR43" s="136" t="str">
        <f>IF($G43="","",IF($AD43="NSTC",INDEX(カレンダマスタ!$I$26:$O$31,MATCH($G43,カレンダマスタ!$H$26:$H$31,1),MATCH($H43,カレンダマスタ!$I$25:$O$25,1)),
IF($AD43="CS本社",INDEX(カレンダマスタ!$I$36:$O$41,MATCH($G43,カレンダマスタ!$H$36:$H$41,1),MATCH($H43,カレンダマスタ!$I$35:$O$35,1)),
IF($AD43="NS本社",INDEX(カレンダマスタ!$I$94:$O$99,MATCH($G43,カレンダマスタ!$H$95:$H$100,1),MATCH($H43,カレンダマスタ!$I$93:$O$93,1)),
IF($AD43="ODC",INDEX(カレンダマスタ!$I$46:$O$51,MATCH($G43,カレンダマスタ!$H$46:$H$51,1),MATCH($H43,カレンダマスタ!$I$45:$O$45,1)),
IF($AD43="NS東京TC",INDEX(カレンダマスタ!$I$56:$O$61,MATCH($G43,カレンダマスタ!$H$56:$H$61,1),MATCH($H43,カレンダマスタ!$I$55:$O$55,1)),""))))))</f>
        <v/>
      </c>
      <c r="AS43" s="126" t="e">
        <f t="shared" si="3"/>
        <v>#N/A</v>
      </c>
      <c r="AU43" s="137" t="str">
        <f>IF(E43="","",VLOOKUP($E43,カレンダマスタ!$A$4:$E$381,4,FALSE))</f>
        <v/>
      </c>
      <c r="AV43" s="137" t="str">
        <f t="shared" si="10"/>
        <v/>
      </c>
      <c r="AW43" s="137" t="str">
        <f t="shared" si="11"/>
        <v/>
      </c>
      <c r="AX43" s="138" t="str">
        <f t="shared" si="12"/>
        <v/>
      </c>
      <c r="AY43" s="138" t="e">
        <f t="shared" si="13"/>
        <v>#N/A</v>
      </c>
      <c r="AZ43" s="130" t="e">
        <f>IF(AX43&amp;AW43="勤怠未設定","×",IF(AV43="勤怠修正","×",IF(AC43="外注","",IF(AA43="",IF(AY43&lt;&gt;"","×",""),IF(VLOOKUP(AA43,カレンダマスタ!$H$66:$I$83,2,FALSE)&lt;&gt;AY43,"×","OK")))))</f>
        <v>#N/A</v>
      </c>
      <c r="BC43" s="137" t="str">
        <f>IF(E43="","",VLOOKUP($E43,カレンダマスタ!$A$4:$E$381,4,FALSE))</f>
        <v/>
      </c>
      <c r="BD43" s="126" t="e">
        <f>IF(AC43="社員","",IF(AG43=0,"",IF(AD43="NSTC",IF(COUNTIF(カレンダマスタ!$Q$5:$Q$32,G43)=1,"OK","×"),
IF(AD43="NS本社",IF(COUNTIF(カレンダマスタ!$T$5:$T$32,G43)=1,"OK","×"),IF(COUNTIF(カレンダマスタ!$R$5:$R$32,G43)=1,"OK","×")))))</f>
        <v>#N/A</v>
      </c>
      <c r="BE43" s="126" t="e">
        <f>IF(AC43="社員","",IF(G43="","",IF(R43&lt;&gt;"","",IF(AF43="CS","OK",IF(VLOOKUP(E43,カレンダマスタ!$A$5:$D$381,4,FALSE)&gt;0,"",IF(OR(G43*24&gt;10.84,H43*24&lt;14.5)=TRUE,"×","OK"))))))</f>
        <v>#N/A</v>
      </c>
      <c r="BF43" s="126" t="e">
        <f t="shared" si="4"/>
        <v>#N/A</v>
      </c>
      <c r="BG43" s="126" t="e">
        <f t="shared" si="14"/>
        <v>#N/A</v>
      </c>
      <c r="BI43" s="130" t="e">
        <f t="shared" si="15"/>
        <v>#N/A</v>
      </c>
    </row>
    <row r="44" spans="2:61">
      <c r="B44" s="111"/>
      <c r="C44" s="536"/>
      <c r="D44" s="128"/>
      <c r="E44" s="214"/>
      <c r="F44" s="128"/>
      <c r="G44" s="588"/>
      <c r="H44" s="588"/>
      <c r="I44" s="131"/>
      <c r="J44" s="139"/>
      <c r="K44" s="131"/>
      <c r="L44" s="132"/>
      <c r="M44" s="132"/>
      <c r="N44" s="141"/>
      <c r="O44" s="139"/>
      <c r="P44" s="139"/>
      <c r="Q44" s="139"/>
      <c r="R44" s="133"/>
      <c r="S44" s="134"/>
      <c r="T44" s="434" t="str">
        <f t="shared" si="5"/>
        <v/>
      </c>
      <c r="U44" s="429"/>
      <c r="V44" s="429" t="e">
        <f t="shared" si="0"/>
        <v>#N/A</v>
      </c>
      <c r="W44" s="298"/>
      <c r="X44" s="129" t="str">
        <f t="shared" si="6"/>
        <v/>
      </c>
      <c r="Y44" s="129" t="str">
        <f t="shared" si="7"/>
        <v/>
      </c>
      <c r="Z44" s="129" t="str">
        <f t="shared" si="8"/>
        <v/>
      </c>
      <c r="AA44" s="133" t="str">
        <f t="shared" si="9"/>
        <v/>
      </c>
      <c r="AC44" s="186" t="e">
        <f>AC11</f>
        <v>#N/A</v>
      </c>
      <c r="AD44" s="187" t="e">
        <f>AD11</f>
        <v>#N/A</v>
      </c>
      <c r="AE44" s="187" t="e">
        <f>AE11</f>
        <v>#N/A</v>
      </c>
      <c r="AF44" s="187" t="e">
        <f>AF11</f>
        <v>#N/A</v>
      </c>
      <c r="AG44" s="204">
        <f t="shared" si="1"/>
        <v>0</v>
      </c>
      <c r="AI44" s="160" t="str">
        <f>IF(月報!G44&lt;&gt;"",月報!G44,"")</f>
        <v/>
      </c>
      <c r="AJ44" s="126" t="str">
        <f>IF(月報!W44&lt;&gt;"",月報!W44*24,"")</f>
        <v/>
      </c>
      <c r="AK44" s="126" t="str">
        <f>IF(月報!P44&lt;&gt;"",月報!P44,"")</f>
        <v/>
      </c>
      <c r="AL44" s="126" t="str">
        <f>IF(月報!Q44&lt;&gt;"",IF(月報!Q44="平日残","",月報!Q44),"")</f>
        <v/>
      </c>
      <c r="AM44" s="126"/>
      <c r="AN44" s="126" t="str">
        <f t="shared" si="2"/>
        <v/>
      </c>
      <c r="AO44" s="126" t="str">
        <f>IF($E44="","",VLOOKUP($E44,カレンダマスタ!$A$5:$E$381,5,FALSE))</f>
        <v/>
      </c>
      <c r="AQ44" s="196" t="str">
        <f>IF(G44="","",IF(VLOOKUP(E44,カレンダマスタ!$A$5:$D$381,4,FALSE)=0,"",1))</f>
        <v/>
      </c>
      <c r="AR44" s="136" t="str">
        <f>IF($G44="","",IF($AD44="NSTC",INDEX(カレンダマスタ!$I$26:$O$31,MATCH($G44,カレンダマスタ!$H$26:$H$31,1),MATCH($H44,カレンダマスタ!$I$25:$O$25,1)),
IF($AD44="CS本社",INDEX(カレンダマスタ!$I$36:$O$41,MATCH($G44,カレンダマスタ!$H$36:$H$41,1),MATCH($H44,カレンダマスタ!$I$35:$O$35,1)),
IF($AD44="NS本社",INDEX(カレンダマスタ!$I$94:$O$99,MATCH($G44,カレンダマスタ!$H$95:$H$100,1),MATCH($H44,カレンダマスタ!$I$93:$O$93,1)),
IF($AD44="ODC",INDEX(カレンダマスタ!$I$46:$O$51,MATCH($G44,カレンダマスタ!$H$46:$H$51,1),MATCH($H44,カレンダマスタ!$I$45:$O$45,1)),
IF($AD44="NS東京TC",INDEX(カレンダマスタ!$I$56:$O$61,MATCH($G44,カレンダマスタ!$H$56:$H$61,1),MATCH($H44,カレンダマスタ!$I$55:$O$55,1)),""))))))</f>
        <v/>
      </c>
      <c r="AS44" s="126" t="e">
        <f t="shared" si="3"/>
        <v>#N/A</v>
      </c>
      <c r="AU44" s="137" t="str">
        <f>IF(E44="","",VLOOKUP($E44,カレンダマスタ!$A$4:$E$381,4,FALSE))</f>
        <v/>
      </c>
      <c r="AV44" s="137" t="str">
        <f t="shared" si="10"/>
        <v/>
      </c>
      <c r="AW44" s="137" t="str">
        <f t="shared" si="11"/>
        <v/>
      </c>
      <c r="AX44" s="138" t="str">
        <f t="shared" si="12"/>
        <v/>
      </c>
      <c r="AY44" s="138" t="e">
        <f t="shared" si="13"/>
        <v>#N/A</v>
      </c>
      <c r="AZ44" s="130" t="e">
        <f>IF(AX44&amp;AW44="勤怠未設定","×",IF(AV44="勤怠修正","×",IF(AC44="外注","",IF(AA44="",IF(AY44&lt;&gt;"","×",""),IF(VLOOKUP(AA44,カレンダマスタ!$H$66:$I$83,2,FALSE)&lt;&gt;AY44,"×","OK")))))</f>
        <v>#N/A</v>
      </c>
      <c r="BC44" s="137" t="str">
        <f>IF(E44="","",VLOOKUP($E44,カレンダマスタ!$A$4:$E$381,4,FALSE))</f>
        <v/>
      </c>
      <c r="BD44" s="126" t="e">
        <f>IF(AC44="社員","",IF(AG44=0,"",IF(AD44="NSTC",IF(COUNTIF(カレンダマスタ!$Q$5:$Q$32,G44)=1,"OK","×"),
IF(AD44="NS本社",IF(COUNTIF(カレンダマスタ!$T$5:$T$32,G44)=1,"OK","×"),IF(COUNTIF(カレンダマスタ!$R$5:$R$32,G44)=1,"OK","×")))))</f>
        <v>#N/A</v>
      </c>
      <c r="BE44" s="126" t="e">
        <f>IF(AC44="社員","",IF(G44="","",IF(R44&lt;&gt;"","",IF(AF44="CS","OK",IF(VLOOKUP(E44,カレンダマスタ!$A$5:$D$381,4,FALSE)&gt;0,"",IF(OR(G44*24&gt;10.84,H44*24&lt;14.5)=TRUE,"×","OK"))))))</f>
        <v>#N/A</v>
      </c>
      <c r="BF44" s="126" t="e">
        <f t="shared" si="4"/>
        <v>#N/A</v>
      </c>
      <c r="BG44" s="126" t="e">
        <f t="shared" si="14"/>
        <v>#N/A</v>
      </c>
      <c r="BI44" s="130" t="e">
        <f t="shared" si="15"/>
        <v>#N/A</v>
      </c>
    </row>
    <row r="45" spans="2:61" ht="13.8" thickBot="1">
      <c r="B45" s="161"/>
      <c r="C45" s="538"/>
      <c r="D45" s="162"/>
      <c r="E45" s="215"/>
      <c r="F45" s="162"/>
      <c r="G45" s="590"/>
      <c r="H45" s="590"/>
      <c r="I45" s="164"/>
      <c r="J45" s="165"/>
      <c r="K45" s="164"/>
      <c r="L45" s="166"/>
      <c r="M45" s="166"/>
      <c r="N45" s="167"/>
      <c r="O45" s="165"/>
      <c r="P45" s="165"/>
      <c r="Q45" s="165"/>
      <c r="R45" s="168"/>
      <c r="S45" s="169"/>
      <c r="T45" s="436" t="str">
        <f t="shared" si="5"/>
        <v/>
      </c>
      <c r="U45" s="432"/>
      <c r="V45" s="432" t="e">
        <f t="shared" si="0"/>
        <v>#N/A</v>
      </c>
      <c r="W45" s="298"/>
      <c r="X45" s="163" t="str">
        <f t="shared" si="6"/>
        <v/>
      </c>
      <c r="Y45" s="163" t="str">
        <f t="shared" si="7"/>
        <v/>
      </c>
      <c r="Z45" s="163" t="str">
        <f t="shared" si="8"/>
        <v/>
      </c>
      <c r="AA45" s="168" t="str">
        <f t="shared" si="9"/>
        <v/>
      </c>
      <c r="AC45" s="192" t="e">
        <f>AC11</f>
        <v>#N/A</v>
      </c>
      <c r="AD45" s="193" t="e">
        <f>AD11</f>
        <v>#N/A</v>
      </c>
      <c r="AE45" s="193" t="e">
        <f>AE11</f>
        <v>#N/A</v>
      </c>
      <c r="AF45" s="193" t="e">
        <f>AF11</f>
        <v>#N/A</v>
      </c>
      <c r="AG45" s="207">
        <f t="shared" si="1"/>
        <v>0</v>
      </c>
      <c r="AI45" s="170" t="str">
        <f>IF(月報!G45&lt;&gt;"",月報!G45,"")</f>
        <v/>
      </c>
      <c r="AJ45" s="171" t="str">
        <f>IF(月報!W45&lt;&gt;"",月報!W45*24,"")</f>
        <v/>
      </c>
      <c r="AK45" s="171" t="str">
        <f>IF(月報!P45&lt;&gt;"",月報!P45,"")</f>
        <v/>
      </c>
      <c r="AL45" s="171" t="str">
        <f>IF(月報!Q45&lt;&gt;"",IF(月報!Q45="平日残","",月報!Q45),"")</f>
        <v/>
      </c>
      <c r="AM45" s="171"/>
      <c r="AN45" s="171" t="str">
        <f t="shared" si="2"/>
        <v/>
      </c>
      <c r="AO45" s="171" t="str">
        <f>IF($E45="","",VLOOKUP($E45,カレンダマスタ!$A$5:$E$381,5,FALSE))</f>
        <v/>
      </c>
      <c r="AQ45" s="198" t="str">
        <f>IF(G45="","",IF(VLOOKUP(E45,カレンダマスタ!$A$5:$D$381,4,FALSE)=0,"",1))</f>
        <v/>
      </c>
      <c r="AR45" s="172" t="str">
        <f>IF($G45="","",IF($AD45="NSTC",INDEX(カレンダマスタ!$I$26:$O$31,MATCH($G45,カレンダマスタ!$H$26:$H$31,1),MATCH($H45,カレンダマスタ!$I$25:$O$25,1)),
IF($AD45="CS本社",INDEX(カレンダマスタ!$I$36:$O$41,MATCH($G45,カレンダマスタ!$H$36:$H$41,1),MATCH($H45,カレンダマスタ!$I$35:$O$35,1)),
IF($AD45="NS本社",INDEX(カレンダマスタ!$I$94:$O$99,MATCH($G45,カレンダマスタ!$H$95:$H$100,1),MATCH($H45,カレンダマスタ!$I$93:$O$93,1)),
IF($AD45="ODC",INDEX(カレンダマスタ!$I$46:$O$51,MATCH($G45,カレンダマスタ!$H$46:$H$51,1),MATCH($H45,カレンダマスタ!$I$45:$O$45,1)),
IF($AD45="NS東京TC",INDEX(カレンダマスタ!$I$56:$O$61,MATCH($G45,カレンダマスタ!$H$56:$H$61,1),MATCH($H45,カレンダマスタ!$I$55:$O$55,1)),""))))))</f>
        <v/>
      </c>
      <c r="AS45" s="171" t="e">
        <f t="shared" si="3"/>
        <v>#N/A</v>
      </c>
      <c r="AU45" s="173" t="str">
        <f>IF(E45="","",VLOOKUP($E45,カレンダマスタ!$A$4:$E$381,4,FALSE))</f>
        <v/>
      </c>
      <c r="AV45" s="173" t="str">
        <f t="shared" si="10"/>
        <v/>
      </c>
      <c r="AW45" s="173" t="str">
        <f t="shared" si="11"/>
        <v/>
      </c>
      <c r="AX45" s="174" t="str">
        <f t="shared" si="12"/>
        <v/>
      </c>
      <c r="AY45" s="174" t="e">
        <f t="shared" si="13"/>
        <v>#N/A</v>
      </c>
      <c r="AZ45" s="175" t="e">
        <f>IF(AX45&amp;AW45="勤怠未設定","×",IF(AV45="勤怠修正","×",IF(AC45="外注","",IF(AA45="",IF(AY45&lt;&gt;"","×",""),IF(VLOOKUP(AA45,カレンダマスタ!$H$66:$I$83,2,FALSE)&lt;&gt;AY45,"×","OK")))))</f>
        <v>#N/A</v>
      </c>
      <c r="BC45" s="173" t="str">
        <f>IF(E45="","",VLOOKUP($E45,カレンダマスタ!$A$4:$E$381,4,FALSE))</f>
        <v/>
      </c>
      <c r="BD45" s="171" t="e">
        <f>IF(AC45="社員","",IF(AG45=0,"",IF(AD45="NSTC",IF(COUNTIF(カレンダマスタ!$Q$5:$Q$32,G45)=1,"OK","×"),
IF(AD45="NS本社",IF(COUNTIF(カレンダマスタ!$T$5:$T$32,G45)=1,"OK","×"),IF(COUNTIF(カレンダマスタ!$R$5:$R$32,G45)=1,"OK","×")))))</f>
        <v>#N/A</v>
      </c>
      <c r="BE45" s="171" t="e">
        <f>IF(AC45="社員","",IF(G45="","",IF(R45&lt;&gt;"","",IF(AF45="CS","OK",IF(VLOOKUP(E45,カレンダマスタ!$A$5:$D$381,4,FALSE)&gt;0,"",IF(OR(G45*24&gt;10.84,H45*24&lt;14.5)=TRUE,"×","OK"))))))</f>
        <v>#N/A</v>
      </c>
      <c r="BF45" s="171" t="e">
        <f t="shared" si="4"/>
        <v>#N/A</v>
      </c>
      <c r="BG45" s="171" t="e">
        <f t="shared" si="14"/>
        <v>#N/A</v>
      </c>
      <c r="BI45" s="175" t="e">
        <f t="shared" si="15"/>
        <v>#N/A</v>
      </c>
    </row>
    <row r="46" spans="2:61">
      <c r="B46" s="323"/>
      <c r="C46" s="539"/>
      <c r="D46" s="324"/>
      <c r="E46" s="325"/>
      <c r="F46" s="324"/>
      <c r="G46" s="591"/>
      <c r="H46" s="591"/>
      <c r="I46" s="339"/>
      <c r="J46" s="320"/>
      <c r="K46" s="319"/>
      <c r="L46" s="320"/>
      <c r="M46" s="320"/>
      <c r="N46" s="320"/>
      <c r="O46" s="340"/>
      <c r="P46" s="340"/>
      <c r="Q46" s="340"/>
      <c r="R46" s="327"/>
      <c r="S46" s="328"/>
      <c r="T46" s="341"/>
      <c r="U46" s="342"/>
      <c r="V46" s="342"/>
      <c r="W46" s="298"/>
      <c r="X46" s="326"/>
      <c r="Y46" s="326"/>
      <c r="Z46" s="326"/>
      <c r="AA46" s="327" t="str">
        <f t="shared" si="9"/>
        <v/>
      </c>
      <c r="AC46" s="541"/>
      <c r="AD46" s="542"/>
      <c r="AE46" s="542"/>
      <c r="AF46" s="542"/>
      <c r="AG46" s="543"/>
      <c r="AI46" s="348" t="str">
        <f>IF(月報!G46&lt;&gt;"",月報!G46,"")</f>
        <v/>
      </c>
      <c r="AJ46" s="349" t="str">
        <f>IF(月報!W46&lt;&gt;"",月報!W46*24,"")</f>
        <v/>
      </c>
      <c r="AK46" s="349" t="str">
        <f>IF(月報!P46&lt;&gt;"",月報!P46,"")</f>
        <v/>
      </c>
      <c r="AL46" s="349" t="str">
        <f>IF(月報!Q46&lt;&gt;"",IF(月報!Q46="平日残","",月報!Q46),"")</f>
        <v/>
      </c>
      <c r="AM46" s="349"/>
      <c r="AN46" s="349" t="str">
        <f t="shared" si="2"/>
        <v/>
      </c>
      <c r="AO46" s="349" t="str">
        <f>IF($E46="","",VLOOKUP($E46,カレンダマスタ!$A$5:$E$381,5,FALSE))</f>
        <v/>
      </c>
      <c r="AQ46" s="351"/>
      <c r="AR46" s="352"/>
      <c r="AS46" s="349"/>
      <c r="AU46" s="355"/>
      <c r="AV46" s="355" t="str">
        <f t="shared" si="10"/>
        <v/>
      </c>
      <c r="AW46" s="355" t="str">
        <f t="shared" si="11"/>
        <v/>
      </c>
      <c r="AX46" s="356" t="str">
        <f t="shared" si="12"/>
        <v/>
      </c>
      <c r="AY46" s="356" t="str">
        <f t="shared" si="13"/>
        <v/>
      </c>
      <c r="AZ46" s="357" t="str">
        <f>IF(AX46&amp;AW46="勤怠未設定","×",IF(AV46="勤怠修正","×",IF(AC46="外注","",IF(AA46="",IF(AY46&lt;&gt;"","×",""),IF(VLOOKUP(AA46,カレンダマスタ!$H$66:$I$83,2,FALSE)&lt;&gt;AY46,"×","OK")))))</f>
        <v/>
      </c>
      <c r="BC46" s="355"/>
      <c r="BD46" s="349"/>
      <c r="BE46" s="349"/>
      <c r="BF46" s="349" t="str">
        <f t="shared" si="4"/>
        <v/>
      </c>
      <c r="BG46" s="349"/>
      <c r="BI46" s="357" t="str">
        <f t="shared" ref="BI46:BI55" si="16">IF(OR(AO46="×",AS46="×",AZ46="×",BD46="×",BE46="×",BF46="TW未入力",BF46="週報未入力",BG46="×"),"×","")</f>
        <v/>
      </c>
    </row>
    <row r="47" spans="2:61">
      <c r="B47" s="323"/>
      <c r="C47" s="539"/>
      <c r="D47" s="324"/>
      <c r="E47" s="325"/>
      <c r="F47" s="324"/>
      <c r="G47" s="591"/>
      <c r="H47" s="591"/>
      <c r="I47" s="339"/>
      <c r="J47" s="320"/>
      <c r="K47" s="319"/>
      <c r="L47" s="320"/>
      <c r="M47" s="320"/>
      <c r="N47" s="320"/>
      <c r="O47" s="340"/>
      <c r="P47" s="340"/>
      <c r="Q47" s="340"/>
      <c r="R47" s="327"/>
      <c r="S47" s="328"/>
      <c r="T47" s="341"/>
      <c r="U47" s="342"/>
      <c r="V47" s="342"/>
      <c r="W47" s="298"/>
      <c r="X47" s="326"/>
      <c r="Y47" s="326"/>
      <c r="Z47" s="326"/>
      <c r="AA47" s="327" t="str">
        <f t="shared" si="9"/>
        <v/>
      </c>
      <c r="AC47" s="544"/>
      <c r="AD47" s="545"/>
      <c r="AE47" s="545"/>
      <c r="AF47" s="545"/>
      <c r="AG47" s="546"/>
      <c r="AI47" s="348" t="str">
        <f>IF(月報!G47&lt;&gt;"",月報!G47,"")</f>
        <v/>
      </c>
      <c r="AJ47" s="349" t="str">
        <f>IF(月報!W47&lt;&gt;"",月報!W47*24,"")</f>
        <v/>
      </c>
      <c r="AK47" s="349" t="str">
        <f>IF(月報!P47&lt;&gt;"",月報!P47,"")</f>
        <v/>
      </c>
      <c r="AL47" s="349" t="str">
        <f>IF(月報!Q47&lt;&gt;"",IF(月報!Q47="平日残","",月報!Q47),"")</f>
        <v/>
      </c>
      <c r="AM47" s="349"/>
      <c r="AN47" s="349" t="str">
        <f t="shared" si="2"/>
        <v/>
      </c>
      <c r="AO47" s="349" t="str">
        <f>IF($E47="","",VLOOKUP($E47,カレンダマスタ!$A$5:$E$381,5,FALSE))</f>
        <v/>
      </c>
      <c r="AQ47" s="351"/>
      <c r="AR47" s="352"/>
      <c r="AS47" s="349"/>
      <c r="AU47" s="355"/>
      <c r="AV47" s="355" t="str">
        <f t="shared" si="10"/>
        <v/>
      </c>
      <c r="AW47" s="355" t="str">
        <f t="shared" si="11"/>
        <v/>
      </c>
      <c r="AX47" s="356" t="str">
        <f t="shared" si="12"/>
        <v/>
      </c>
      <c r="AY47" s="356" t="str">
        <f t="shared" si="13"/>
        <v/>
      </c>
      <c r="AZ47" s="357" t="str">
        <f>IF(AX47&amp;AW47="勤怠未設定","×",IF(AV47="勤怠修正","×",IF(AC47="外注","",IF(AA47="",IF(AY47&lt;&gt;"","×",""),IF(VLOOKUP(AA47,カレンダマスタ!$H$66:$I$83,2,FALSE)&lt;&gt;AY47,"×","OK")))))</f>
        <v/>
      </c>
      <c r="BC47" s="355"/>
      <c r="BD47" s="349"/>
      <c r="BE47" s="349"/>
      <c r="BF47" s="349" t="str">
        <f t="shared" si="4"/>
        <v/>
      </c>
      <c r="BG47" s="349"/>
      <c r="BI47" s="357" t="str">
        <f t="shared" si="16"/>
        <v/>
      </c>
    </row>
    <row r="48" spans="2:61">
      <c r="B48" s="323"/>
      <c r="C48" s="539"/>
      <c r="D48" s="324"/>
      <c r="E48" s="325"/>
      <c r="F48" s="324"/>
      <c r="G48" s="591"/>
      <c r="H48" s="591"/>
      <c r="I48" s="339"/>
      <c r="J48" s="320"/>
      <c r="K48" s="319"/>
      <c r="L48" s="320"/>
      <c r="M48" s="320"/>
      <c r="N48" s="320"/>
      <c r="O48" s="340"/>
      <c r="P48" s="340"/>
      <c r="Q48" s="340"/>
      <c r="R48" s="327"/>
      <c r="S48" s="328"/>
      <c r="T48" s="341"/>
      <c r="U48" s="342"/>
      <c r="V48" s="342"/>
      <c r="W48" s="298"/>
      <c r="X48" s="326"/>
      <c r="Y48" s="326"/>
      <c r="Z48" s="326"/>
      <c r="AA48" s="327" t="str">
        <f t="shared" si="9"/>
        <v/>
      </c>
      <c r="AC48" s="544"/>
      <c r="AD48" s="545"/>
      <c r="AE48" s="545"/>
      <c r="AF48" s="545"/>
      <c r="AG48" s="546"/>
      <c r="AI48" s="348" t="str">
        <f>IF(月報!G48&lt;&gt;"",月報!G48,"")</f>
        <v/>
      </c>
      <c r="AJ48" s="349" t="str">
        <f>IF(月報!W48&lt;&gt;"",月報!W48*24,"")</f>
        <v/>
      </c>
      <c r="AK48" s="349" t="str">
        <f>IF(月報!P48&lt;&gt;"",月報!P48,"")</f>
        <v/>
      </c>
      <c r="AL48" s="349" t="str">
        <f>IF(月報!Q48&lt;&gt;"",IF(月報!Q48="平日残","",月報!Q48),"")</f>
        <v/>
      </c>
      <c r="AM48" s="349"/>
      <c r="AN48" s="349" t="str">
        <f t="shared" si="2"/>
        <v/>
      </c>
      <c r="AO48" s="349" t="str">
        <f>IF($E48="","",VLOOKUP($E48,カレンダマスタ!$A$5:$E$381,5,FALSE))</f>
        <v/>
      </c>
      <c r="AQ48" s="351"/>
      <c r="AR48" s="352"/>
      <c r="AS48" s="349"/>
      <c r="AU48" s="355"/>
      <c r="AV48" s="355" t="str">
        <f t="shared" si="10"/>
        <v/>
      </c>
      <c r="AW48" s="355" t="str">
        <f t="shared" si="11"/>
        <v/>
      </c>
      <c r="AX48" s="356" t="str">
        <f t="shared" si="12"/>
        <v/>
      </c>
      <c r="AY48" s="356" t="str">
        <f t="shared" si="13"/>
        <v/>
      </c>
      <c r="AZ48" s="357" t="str">
        <f>IF(AX48&amp;AW48="勤怠未設定","×",IF(AV48="勤怠修正","×",IF(AC48="外注","",IF(AA48="",IF(AY48&lt;&gt;"","×",""),IF(VLOOKUP(AA48,カレンダマスタ!$H$66:$I$83,2,FALSE)&lt;&gt;AY48,"×","OK")))))</f>
        <v/>
      </c>
      <c r="BC48" s="355"/>
      <c r="BD48" s="349"/>
      <c r="BE48" s="349"/>
      <c r="BF48" s="349" t="str">
        <f t="shared" si="4"/>
        <v/>
      </c>
      <c r="BG48" s="349"/>
      <c r="BI48" s="357" t="str">
        <f t="shared" si="16"/>
        <v/>
      </c>
    </row>
    <row r="49" spans="2:61">
      <c r="B49" s="323"/>
      <c r="C49" s="539"/>
      <c r="D49" s="324"/>
      <c r="E49" s="325"/>
      <c r="F49" s="324"/>
      <c r="G49" s="591"/>
      <c r="H49" s="591"/>
      <c r="I49" s="339"/>
      <c r="J49" s="320"/>
      <c r="K49" s="319"/>
      <c r="L49" s="320"/>
      <c r="M49" s="320"/>
      <c r="N49" s="320"/>
      <c r="O49" s="340"/>
      <c r="P49" s="340"/>
      <c r="Q49" s="340"/>
      <c r="R49" s="327"/>
      <c r="S49" s="328"/>
      <c r="T49" s="341"/>
      <c r="U49" s="342"/>
      <c r="V49" s="342"/>
      <c r="W49" s="298"/>
      <c r="X49" s="326"/>
      <c r="Y49" s="326"/>
      <c r="Z49" s="326"/>
      <c r="AA49" s="327" t="str">
        <f t="shared" si="9"/>
        <v/>
      </c>
      <c r="AC49" s="544"/>
      <c r="AD49" s="545"/>
      <c r="AE49" s="545"/>
      <c r="AF49" s="545"/>
      <c r="AG49" s="546"/>
      <c r="AI49" s="348" t="str">
        <f>IF(月報!G49&lt;&gt;"",月報!G49,"")</f>
        <v/>
      </c>
      <c r="AJ49" s="349" t="str">
        <f>IF(月報!W49&lt;&gt;"",月報!W49*24,"")</f>
        <v/>
      </c>
      <c r="AK49" s="349" t="str">
        <f>IF(月報!P49&lt;&gt;"",月報!P49,"")</f>
        <v/>
      </c>
      <c r="AL49" s="349" t="str">
        <f>IF(月報!Q49&lt;&gt;"",IF(月報!Q49="平日残","",月報!Q49),"")</f>
        <v/>
      </c>
      <c r="AM49" s="349"/>
      <c r="AN49" s="349" t="str">
        <f t="shared" si="2"/>
        <v/>
      </c>
      <c r="AO49" s="349" t="str">
        <f>IF($E49="","",VLOOKUP($E49,カレンダマスタ!$A$5:$E$381,5,FALSE))</f>
        <v/>
      </c>
      <c r="AQ49" s="351"/>
      <c r="AR49" s="352"/>
      <c r="AS49" s="349"/>
      <c r="AU49" s="355"/>
      <c r="AV49" s="355" t="str">
        <f t="shared" si="10"/>
        <v/>
      </c>
      <c r="AW49" s="355" t="str">
        <f t="shared" si="11"/>
        <v/>
      </c>
      <c r="AX49" s="356" t="str">
        <f t="shared" si="12"/>
        <v/>
      </c>
      <c r="AY49" s="356" t="str">
        <f t="shared" si="13"/>
        <v/>
      </c>
      <c r="AZ49" s="357" t="str">
        <f>IF(AX49&amp;AW49="勤怠未設定","×",IF(AV49="勤怠修正","×",IF(AC49="外注","",IF(AA49="",IF(AY49&lt;&gt;"","×",""),IF(VLOOKUP(AA49,カレンダマスタ!$H$66:$I$83,2,FALSE)&lt;&gt;AY49,"×","OK")))))</f>
        <v/>
      </c>
      <c r="BC49" s="355"/>
      <c r="BD49" s="349"/>
      <c r="BE49" s="349"/>
      <c r="BF49" s="349" t="str">
        <f t="shared" si="4"/>
        <v/>
      </c>
      <c r="BG49" s="349"/>
      <c r="BI49" s="357" t="str">
        <f t="shared" si="16"/>
        <v/>
      </c>
    </row>
    <row r="50" spans="2:61">
      <c r="B50" s="323"/>
      <c r="C50" s="539"/>
      <c r="D50" s="324"/>
      <c r="E50" s="325"/>
      <c r="F50" s="324"/>
      <c r="G50" s="591"/>
      <c r="H50" s="591"/>
      <c r="I50" s="339"/>
      <c r="J50" s="320"/>
      <c r="K50" s="319"/>
      <c r="L50" s="320"/>
      <c r="M50" s="320"/>
      <c r="N50" s="320"/>
      <c r="O50" s="340"/>
      <c r="P50" s="340"/>
      <c r="Q50" s="340"/>
      <c r="R50" s="327"/>
      <c r="S50" s="328"/>
      <c r="T50" s="341"/>
      <c r="U50" s="342"/>
      <c r="V50" s="342"/>
      <c r="W50" s="298"/>
      <c r="X50" s="326"/>
      <c r="Y50" s="326"/>
      <c r="Z50" s="326"/>
      <c r="AA50" s="327" t="str">
        <f t="shared" si="9"/>
        <v/>
      </c>
      <c r="AC50" s="544"/>
      <c r="AD50" s="545"/>
      <c r="AE50" s="545"/>
      <c r="AF50" s="545"/>
      <c r="AG50" s="546"/>
      <c r="AI50" s="348" t="str">
        <f>IF(月報!G50&lt;&gt;"",月報!G50,"")</f>
        <v/>
      </c>
      <c r="AJ50" s="349" t="str">
        <f>IF(月報!W50&lt;&gt;"",月報!W50*24,"")</f>
        <v/>
      </c>
      <c r="AK50" s="349" t="str">
        <f>IF(月報!P50&lt;&gt;"",月報!P50,"")</f>
        <v/>
      </c>
      <c r="AL50" s="349" t="str">
        <f>IF(月報!Q50&lt;&gt;"",IF(月報!Q50="平日残","",月報!Q50),"")</f>
        <v/>
      </c>
      <c r="AM50" s="349"/>
      <c r="AN50" s="349" t="str">
        <f t="shared" si="2"/>
        <v/>
      </c>
      <c r="AO50" s="349" t="str">
        <f>IF($E50="","",VLOOKUP($E50,カレンダマスタ!$A$5:$E$381,5,FALSE))</f>
        <v/>
      </c>
      <c r="AQ50" s="351"/>
      <c r="AR50" s="352"/>
      <c r="AS50" s="349"/>
      <c r="AU50" s="355"/>
      <c r="AV50" s="355" t="str">
        <f t="shared" si="10"/>
        <v/>
      </c>
      <c r="AW50" s="355" t="str">
        <f t="shared" si="11"/>
        <v/>
      </c>
      <c r="AX50" s="356" t="str">
        <f t="shared" si="12"/>
        <v/>
      </c>
      <c r="AY50" s="356" t="str">
        <f t="shared" si="13"/>
        <v/>
      </c>
      <c r="AZ50" s="357" t="str">
        <f>IF(AX50&amp;AW50="勤怠未設定","×",IF(AV50="勤怠修正","×",IF(AC50="外注","",IF(AA50="",IF(AY50&lt;&gt;"","×",""),IF(VLOOKUP(AA50,カレンダマスタ!$H$66:$I$83,2,FALSE)&lt;&gt;AY50,"×","OK")))))</f>
        <v/>
      </c>
      <c r="BC50" s="355"/>
      <c r="BD50" s="349"/>
      <c r="BE50" s="349"/>
      <c r="BF50" s="349" t="str">
        <f t="shared" si="4"/>
        <v/>
      </c>
      <c r="BG50" s="349"/>
      <c r="BI50" s="357" t="str">
        <f t="shared" si="16"/>
        <v/>
      </c>
    </row>
    <row r="51" spans="2:61">
      <c r="B51" s="323"/>
      <c r="C51" s="539"/>
      <c r="D51" s="324"/>
      <c r="E51" s="325"/>
      <c r="F51" s="324"/>
      <c r="G51" s="591"/>
      <c r="H51" s="591"/>
      <c r="I51" s="339"/>
      <c r="J51" s="320"/>
      <c r="K51" s="319"/>
      <c r="L51" s="320"/>
      <c r="M51" s="320"/>
      <c r="N51" s="320"/>
      <c r="O51" s="340"/>
      <c r="P51" s="340"/>
      <c r="Q51" s="340"/>
      <c r="R51" s="327"/>
      <c r="S51" s="328"/>
      <c r="T51" s="341"/>
      <c r="U51" s="342"/>
      <c r="V51" s="342"/>
      <c r="W51" s="298"/>
      <c r="X51" s="326"/>
      <c r="Y51" s="326"/>
      <c r="Z51" s="326"/>
      <c r="AA51" s="327" t="str">
        <f t="shared" si="9"/>
        <v/>
      </c>
      <c r="AC51" s="544"/>
      <c r="AD51" s="545"/>
      <c r="AE51" s="545"/>
      <c r="AF51" s="545"/>
      <c r="AG51" s="546"/>
      <c r="AI51" s="348" t="str">
        <f>IF(月報!G51&lt;&gt;"",月報!G51,"")</f>
        <v/>
      </c>
      <c r="AJ51" s="349" t="str">
        <f>IF(月報!W51&lt;&gt;"",月報!W51*24,"")</f>
        <v/>
      </c>
      <c r="AK51" s="349" t="str">
        <f>IF(月報!P51&lt;&gt;"",月報!P51,"")</f>
        <v/>
      </c>
      <c r="AL51" s="349" t="str">
        <f>IF(月報!Q51&lt;&gt;"",IF(月報!Q51="平日残","",月報!Q51),"")</f>
        <v/>
      </c>
      <c r="AM51" s="349"/>
      <c r="AN51" s="349" t="str">
        <f t="shared" si="2"/>
        <v/>
      </c>
      <c r="AO51" s="349" t="str">
        <f>IF($E51="","",VLOOKUP($E51,カレンダマスタ!$A$5:$E$381,5,FALSE))</f>
        <v/>
      </c>
      <c r="AQ51" s="351"/>
      <c r="AR51" s="352"/>
      <c r="AS51" s="349"/>
      <c r="AU51" s="355"/>
      <c r="AV51" s="355" t="str">
        <f t="shared" si="10"/>
        <v/>
      </c>
      <c r="AW51" s="355" t="str">
        <f t="shared" si="11"/>
        <v/>
      </c>
      <c r="AX51" s="356" t="str">
        <f t="shared" si="12"/>
        <v/>
      </c>
      <c r="AY51" s="356" t="str">
        <f t="shared" si="13"/>
        <v/>
      </c>
      <c r="AZ51" s="357" t="str">
        <f>IF(AX51&amp;AW51="勤怠未設定","×",IF(AV51="勤怠修正","×",IF(AC51="外注","",IF(AA51="",IF(AY51&lt;&gt;"","×",""),IF(VLOOKUP(AA51,カレンダマスタ!$H$66:$I$83,2,FALSE)&lt;&gt;AY51,"×","OK")))))</f>
        <v/>
      </c>
      <c r="BC51" s="355"/>
      <c r="BD51" s="349"/>
      <c r="BE51" s="349"/>
      <c r="BF51" s="349" t="str">
        <f t="shared" si="4"/>
        <v/>
      </c>
      <c r="BG51" s="349"/>
      <c r="BI51" s="357" t="str">
        <f t="shared" si="16"/>
        <v/>
      </c>
    </row>
    <row r="52" spans="2:61">
      <c r="B52" s="323"/>
      <c r="C52" s="539"/>
      <c r="D52" s="324"/>
      <c r="E52" s="325"/>
      <c r="F52" s="324"/>
      <c r="G52" s="591"/>
      <c r="H52" s="591"/>
      <c r="I52" s="339"/>
      <c r="J52" s="320"/>
      <c r="K52" s="319"/>
      <c r="L52" s="320"/>
      <c r="M52" s="320"/>
      <c r="N52" s="320"/>
      <c r="O52" s="340"/>
      <c r="P52" s="340"/>
      <c r="Q52" s="340"/>
      <c r="R52" s="327"/>
      <c r="S52" s="328"/>
      <c r="T52" s="341"/>
      <c r="U52" s="342"/>
      <c r="V52" s="342"/>
      <c r="W52" s="298"/>
      <c r="X52" s="326"/>
      <c r="Y52" s="326"/>
      <c r="Z52" s="326"/>
      <c r="AA52" s="327" t="str">
        <f t="shared" si="9"/>
        <v/>
      </c>
      <c r="AC52" s="544"/>
      <c r="AD52" s="545"/>
      <c r="AE52" s="545"/>
      <c r="AF52" s="545"/>
      <c r="AG52" s="546"/>
      <c r="AI52" s="348" t="str">
        <f>IF(月報!G52&lt;&gt;"",月報!G52,"")</f>
        <v/>
      </c>
      <c r="AJ52" s="349" t="str">
        <f>IF(月報!W52&lt;&gt;"",月報!W52*24,"")</f>
        <v/>
      </c>
      <c r="AK52" s="349" t="str">
        <f>IF(月報!P52&lt;&gt;"",月報!P52,"")</f>
        <v/>
      </c>
      <c r="AL52" s="349" t="str">
        <f>IF(月報!Q52&lt;&gt;"",IF(月報!Q52="平日残","",月報!Q52),"")</f>
        <v/>
      </c>
      <c r="AM52" s="349"/>
      <c r="AN52" s="349" t="str">
        <f t="shared" si="2"/>
        <v/>
      </c>
      <c r="AO52" s="349" t="str">
        <f>IF($E52="","",VLOOKUP($E52,カレンダマスタ!$A$5:$E$381,5,FALSE))</f>
        <v/>
      </c>
      <c r="AQ52" s="351"/>
      <c r="AR52" s="352"/>
      <c r="AS52" s="349"/>
      <c r="AU52" s="355"/>
      <c r="AV52" s="355" t="str">
        <f t="shared" si="10"/>
        <v/>
      </c>
      <c r="AW52" s="355" t="str">
        <f t="shared" si="11"/>
        <v/>
      </c>
      <c r="AX52" s="356" t="str">
        <f t="shared" si="12"/>
        <v/>
      </c>
      <c r="AY52" s="356" t="str">
        <f t="shared" si="13"/>
        <v/>
      </c>
      <c r="AZ52" s="357" t="str">
        <f>IF(AX52&amp;AW52="勤怠未設定","×",IF(AV52="勤怠修正","×",IF(AC52="外注","",IF(AA52="",IF(AY52&lt;&gt;"","×",""),IF(VLOOKUP(AA52,カレンダマスタ!$H$66:$I$83,2,FALSE)&lt;&gt;AY52,"×","OK")))))</f>
        <v/>
      </c>
      <c r="BC52" s="355"/>
      <c r="BD52" s="349"/>
      <c r="BE52" s="349"/>
      <c r="BF52" s="349" t="str">
        <f t="shared" si="4"/>
        <v/>
      </c>
      <c r="BG52" s="349"/>
      <c r="BI52" s="357" t="str">
        <f t="shared" si="16"/>
        <v/>
      </c>
    </row>
    <row r="53" spans="2:61">
      <c r="B53" s="323"/>
      <c r="C53" s="539"/>
      <c r="D53" s="324"/>
      <c r="E53" s="325"/>
      <c r="F53" s="324"/>
      <c r="G53" s="591"/>
      <c r="H53" s="591"/>
      <c r="I53" s="339"/>
      <c r="J53" s="320"/>
      <c r="K53" s="319"/>
      <c r="L53" s="320"/>
      <c r="M53" s="320"/>
      <c r="N53" s="320"/>
      <c r="O53" s="340"/>
      <c r="P53" s="340"/>
      <c r="Q53" s="340"/>
      <c r="R53" s="327"/>
      <c r="S53" s="328"/>
      <c r="T53" s="341"/>
      <c r="U53" s="342"/>
      <c r="V53" s="342"/>
      <c r="W53" s="298"/>
      <c r="X53" s="326"/>
      <c r="Y53" s="326"/>
      <c r="Z53" s="326"/>
      <c r="AA53" s="327" t="str">
        <f t="shared" si="9"/>
        <v/>
      </c>
      <c r="AC53" s="544"/>
      <c r="AD53" s="545"/>
      <c r="AE53" s="545"/>
      <c r="AF53" s="545"/>
      <c r="AG53" s="546"/>
      <c r="AI53" s="348" t="str">
        <f>IF(月報!G53&lt;&gt;"",月報!G53,"")</f>
        <v/>
      </c>
      <c r="AJ53" s="349" t="str">
        <f>IF(月報!W53&lt;&gt;"",月報!W53*24,"")</f>
        <v/>
      </c>
      <c r="AK53" s="349" t="str">
        <f>IF(月報!P53&lt;&gt;"",月報!P53,"")</f>
        <v/>
      </c>
      <c r="AL53" s="349" t="str">
        <f>IF(月報!Q53&lt;&gt;"",IF(月報!Q53="平日残","",月報!Q53),"")</f>
        <v/>
      </c>
      <c r="AM53" s="349"/>
      <c r="AN53" s="349" t="str">
        <f t="shared" si="2"/>
        <v/>
      </c>
      <c r="AO53" s="349" t="str">
        <f>IF($E53="","",VLOOKUP($E53,カレンダマスタ!$A$5:$E$381,5,FALSE))</f>
        <v/>
      </c>
      <c r="AQ53" s="351"/>
      <c r="AR53" s="352"/>
      <c r="AS53" s="349"/>
      <c r="AU53" s="355"/>
      <c r="AV53" s="355" t="str">
        <f t="shared" si="10"/>
        <v/>
      </c>
      <c r="AW53" s="355" t="str">
        <f t="shared" si="11"/>
        <v/>
      </c>
      <c r="AX53" s="356" t="str">
        <f t="shared" si="12"/>
        <v/>
      </c>
      <c r="AY53" s="356" t="str">
        <f t="shared" si="13"/>
        <v/>
      </c>
      <c r="AZ53" s="357" t="str">
        <f>IF(AX53&amp;AW53="勤怠未設定","×",IF(AV53="勤怠修正","×",IF(AC53="外注","",IF(AA53="",IF(AY53&lt;&gt;"","×",""),IF(VLOOKUP(AA53,カレンダマスタ!$H$66:$I$83,2,FALSE)&lt;&gt;AY53,"×","OK")))))</f>
        <v/>
      </c>
      <c r="BC53" s="355"/>
      <c r="BD53" s="349"/>
      <c r="BE53" s="349"/>
      <c r="BF53" s="349" t="str">
        <f t="shared" si="4"/>
        <v/>
      </c>
      <c r="BG53" s="349"/>
      <c r="BI53" s="357" t="str">
        <f t="shared" si="16"/>
        <v/>
      </c>
    </row>
    <row r="54" spans="2:61">
      <c r="B54" s="323"/>
      <c r="C54" s="539"/>
      <c r="D54" s="324"/>
      <c r="E54" s="325"/>
      <c r="F54" s="324"/>
      <c r="G54" s="591"/>
      <c r="H54" s="591"/>
      <c r="I54" s="339"/>
      <c r="J54" s="320"/>
      <c r="K54" s="319"/>
      <c r="L54" s="320"/>
      <c r="M54" s="320"/>
      <c r="N54" s="320"/>
      <c r="O54" s="340"/>
      <c r="P54" s="340"/>
      <c r="Q54" s="340"/>
      <c r="R54" s="327"/>
      <c r="S54" s="328"/>
      <c r="T54" s="341"/>
      <c r="U54" s="342"/>
      <c r="V54" s="342"/>
      <c r="W54" s="298"/>
      <c r="X54" s="326"/>
      <c r="Y54" s="326"/>
      <c r="Z54" s="326"/>
      <c r="AA54" s="327" t="str">
        <f t="shared" si="9"/>
        <v/>
      </c>
      <c r="AC54" s="544"/>
      <c r="AD54" s="545"/>
      <c r="AE54" s="545"/>
      <c r="AF54" s="545"/>
      <c r="AG54" s="546"/>
      <c r="AI54" s="348" t="str">
        <f>IF(月報!G54&lt;&gt;"",月報!G54,"")</f>
        <v/>
      </c>
      <c r="AJ54" s="349" t="str">
        <f>IF(月報!W54&lt;&gt;"",月報!W54*24,"")</f>
        <v/>
      </c>
      <c r="AK54" s="349" t="str">
        <f>IF(月報!P54&lt;&gt;"",月報!P54,"")</f>
        <v/>
      </c>
      <c r="AL54" s="349" t="str">
        <f>IF(月報!Q54&lt;&gt;"",IF(月報!Q54="平日残","",月報!Q54),"")</f>
        <v/>
      </c>
      <c r="AM54" s="349"/>
      <c r="AN54" s="349" t="str">
        <f t="shared" si="2"/>
        <v/>
      </c>
      <c r="AO54" s="349" t="str">
        <f>IF($E54="","",VLOOKUP($E54,カレンダマスタ!$A$5:$E$381,5,FALSE))</f>
        <v/>
      </c>
      <c r="AQ54" s="351"/>
      <c r="AR54" s="352"/>
      <c r="AS54" s="349"/>
      <c r="AU54" s="355"/>
      <c r="AV54" s="355" t="str">
        <f t="shared" si="10"/>
        <v/>
      </c>
      <c r="AW54" s="355" t="str">
        <f t="shared" si="11"/>
        <v/>
      </c>
      <c r="AX54" s="356" t="str">
        <f t="shared" si="12"/>
        <v/>
      </c>
      <c r="AY54" s="356" t="str">
        <f t="shared" si="13"/>
        <v/>
      </c>
      <c r="AZ54" s="357" t="str">
        <f>IF(AX54&amp;AW54="勤怠未設定","×",IF(AV54="勤怠修正","×",IF(AC54="外注","",IF(AA54="",IF(AY54&lt;&gt;"","×",""),IF(VLOOKUP(AA54,カレンダマスタ!$H$66:$I$83,2,FALSE)&lt;&gt;AY54,"×","OK")))))</f>
        <v/>
      </c>
      <c r="BC54" s="355"/>
      <c r="BD54" s="349"/>
      <c r="BE54" s="349"/>
      <c r="BF54" s="349" t="str">
        <f t="shared" si="4"/>
        <v/>
      </c>
      <c r="BG54" s="349"/>
      <c r="BI54" s="357" t="str">
        <f t="shared" si="16"/>
        <v/>
      </c>
    </row>
    <row r="55" spans="2:61" ht="13.8" thickBot="1">
      <c r="B55" s="329"/>
      <c r="C55" s="540"/>
      <c r="D55" s="330"/>
      <c r="E55" s="331"/>
      <c r="F55" s="330"/>
      <c r="G55" s="592"/>
      <c r="H55" s="592"/>
      <c r="I55" s="343"/>
      <c r="J55" s="322"/>
      <c r="K55" s="321"/>
      <c r="L55" s="322"/>
      <c r="M55" s="322"/>
      <c r="N55" s="322"/>
      <c r="O55" s="344"/>
      <c r="P55" s="344"/>
      <c r="Q55" s="344"/>
      <c r="R55" s="333"/>
      <c r="S55" s="334"/>
      <c r="T55" s="345"/>
      <c r="U55" s="346"/>
      <c r="V55" s="346"/>
      <c r="W55" s="298"/>
      <c r="X55" s="332"/>
      <c r="Y55" s="332"/>
      <c r="Z55" s="332"/>
      <c r="AA55" s="333" t="str">
        <f t="shared" si="9"/>
        <v/>
      </c>
      <c r="AC55" s="547"/>
      <c r="AD55" s="548"/>
      <c r="AE55" s="548"/>
      <c r="AF55" s="548"/>
      <c r="AG55" s="549"/>
      <c r="AI55" s="348" t="str">
        <f>IF(月報!G55&lt;&gt;"",月報!G55,"")</f>
        <v/>
      </c>
      <c r="AJ55" s="350" t="str">
        <f>IF(月報!W55&lt;&gt;"",月報!W55*24,"")</f>
        <v/>
      </c>
      <c r="AK55" s="350" t="str">
        <f>IF(月報!P55&lt;&gt;"",月報!P55,"")</f>
        <v/>
      </c>
      <c r="AL55" s="350" t="str">
        <f>IF(月報!Q55&lt;&gt;"",IF(月報!Q55="平日残","",月報!Q55),"")</f>
        <v/>
      </c>
      <c r="AM55" s="350"/>
      <c r="AN55" s="350" t="str">
        <f t="shared" si="2"/>
        <v/>
      </c>
      <c r="AO55" s="350" t="str">
        <f>IF($E55="","",VLOOKUP($E55,カレンダマスタ!$A$5:$E$381,5,FALSE))</f>
        <v/>
      </c>
      <c r="AP55" s="347"/>
      <c r="AQ55" s="353"/>
      <c r="AR55" s="354"/>
      <c r="AS55" s="350"/>
      <c r="AT55" s="347"/>
      <c r="AU55" s="358"/>
      <c r="AV55" s="358" t="str">
        <f t="shared" si="10"/>
        <v/>
      </c>
      <c r="AW55" s="358" t="str">
        <f t="shared" si="11"/>
        <v/>
      </c>
      <c r="AX55" s="359" t="str">
        <f t="shared" si="12"/>
        <v/>
      </c>
      <c r="AY55" s="359" t="str">
        <f t="shared" si="13"/>
        <v/>
      </c>
      <c r="AZ55" s="360" t="str">
        <f>IF(AX55&amp;AW55="勤怠未設定","×",IF(AV55="勤怠修正","×",IF(AC55="外注","",IF(AA55="",IF(AY55&lt;&gt;"","×",""),IF(VLOOKUP(AA55,カレンダマスタ!$H$66:$I$83,2,FALSE)&lt;&gt;AY55,"×","OK")))))</f>
        <v/>
      </c>
      <c r="BC55" s="358"/>
      <c r="BD55" s="350"/>
      <c r="BE55" s="350"/>
      <c r="BF55" s="350" t="str">
        <f t="shared" si="4"/>
        <v/>
      </c>
      <c r="BG55" s="350"/>
      <c r="BI55" s="360" t="str">
        <f t="shared" si="16"/>
        <v/>
      </c>
    </row>
    <row r="56" spans="2:61">
      <c r="B56" s="111">
        <f>B11+1</f>
        <v>2</v>
      </c>
      <c r="C56" s="535">
        <v>160486</v>
      </c>
      <c r="D56" s="112" t="s">
        <v>537</v>
      </c>
      <c r="E56" s="582">
        <v>45403</v>
      </c>
      <c r="F56" s="112" t="s">
        <v>370</v>
      </c>
      <c r="G56" s="587"/>
      <c r="H56" s="587"/>
      <c r="I56" s="114"/>
      <c r="J56" s="118"/>
      <c r="K56" s="115"/>
      <c r="L56" s="116"/>
      <c r="M56" s="116"/>
      <c r="N56" s="117"/>
      <c r="O56" s="118"/>
      <c r="P56" s="118"/>
      <c r="Q56" s="118"/>
      <c r="R56" s="119"/>
      <c r="S56" s="120"/>
      <c r="T56" s="433" t="str">
        <f>IF(J56&lt;&gt;"",J56,"")</f>
        <v/>
      </c>
      <c r="U56" s="429">
        <f>SUM(T56:T62)</f>
        <v>49.5</v>
      </c>
      <c r="V56" s="429" t="e">
        <f t="shared" ref="V56:V90" si="17">IF(AC56="外注",IF(AND(BC56&lt;1,ROUND((H56*24),1)=13),"外注2半",IF(AND(BC56&lt;1,ROUND((G56*24),1)=13.7),"外注1半",IF(AND(BC56&lt;1,G56=""),"外注休暇",""))),"")</f>
        <v>#N/A</v>
      </c>
      <c r="W56" s="298"/>
      <c r="X56" s="113" t="str">
        <f>IF(O56&lt;&gt;"",O56/24,"")</f>
        <v/>
      </c>
      <c r="Y56" s="113" t="str">
        <f t="shared" si="7"/>
        <v/>
      </c>
      <c r="Z56" s="113" t="str">
        <f t="shared" si="8"/>
        <v/>
      </c>
      <c r="AA56" s="119" t="str">
        <f t="shared" si="9"/>
        <v/>
      </c>
      <c r="AC56" s="183" t="e">
        <f>IF(C56&lt;&gt;"",VLOOKUP(C56,設定シート!$D$10:$N$109,11,FALSE),"")</f>
        <v>#N/A</v>
      </c>
      <c r="AD56" s="184" t="e">
        <f>IF(C56&lt;&gt;"",VLOOKUP(C56,設定シート!$D$10:$H$109,5,FALSE),"")</f>
        <v>#N/A</v>
      </c>
      <c r="AE56" s="185" t="e">
        <f>IF(C56&lt;&gt;"",VLOOKUP(C56,設定シート!$D$10:$L$109,9,FALSE),"")</f>
        <v>#N/A</v>
      </c>
      <c r="AF56" s="184" t="e">
        <f>IF($AD56="","",IF(LEFT($AD56,2)="NS","NS","CS"))</f>
        <v>#N/A</v>
      </c>
      <c r="AG56" s="203">
        <f t="shared" ref="AG56:AG90" si="18">IF(OR(R56="有給休暇",G56=""),0,IF(AQ56=1,0,1))</f>
        <v>0</v>
      </c>
      <c r="AI56" s="121" t="str">
        <f>IF(月報!G56&lt;&gt;"",月報!G56,"")</f>
        <v/>
      </c>
      <c r="AJ56" s="122" t="str">
        <f>IF(月報!W56&lt;&gt;"",月報!W56*24,"")</f>
        <v/>
      </c>
      <c r="AK56" s="122" t="str">
        <f>IF(月報!P56&lt;&gt;"",月報!P56,"")</f>
        <v/>
      </c>
      <c r="AL56" s="122" t="str">
        <f>IF(月報!Q56&lt;&gt;"",IF(月報!Q56="平日残","",月報!Q56),"")</f>
        <v/>
      </c>
      <c r="AM56" s="122"/>
      <c r="AN56" s="122" t="e">
        <f t="shared" si="2"/>
        <v>#N/A</v>
      </c>
      <c r="AO56" s="122" t="e">
        <f>IF($E56="","",VLOOKUP($E56,カレンダマスタ!$A$5:$E$381,5,FALSE))</f>
        <v>#N/A</v>
      </c>
      <c r="AQ56" s="195" t="str">
        <f>IF(G56="","",IF(VLOOKUP(E56,カレンダマスタ!$A$5:$D$381,4,FALSE)=0,"",1))</f>
        <v/>
      </c>
      <c r="AR56" s="123" t="str">
        <f>IF($G56="","",IF($AD56="NSTC",INDEX(カレンダマスタ!$I$26:$O$31,MATCH($G56,カレンダマスタ!$H$26:$H$31,1),MATCH($H56,カレンダマスタ!$I$25:$O$25,1)),
IF($AD56="CS本社",INDEX(カレンダマスタ!$I$36:$O$41,MATCH($G56,カレンダマスタ!$H$36:$H$41,1),MATCH($H56,カレンダマスタ!$I$35:$O$35,1)),
IF($AD56="NS本社",INDEX(カレンダマスタ!$I$94:$O$99,MATCH($G56,カレンダマスタ!$H$95:$H$100,1),MATCH($H56,カレンダマスタ!$I$93:$O$93,1)),
IF($AD56="ODC",INDEX(カレンダマスタ!$I$46:$O$51,MATCH($G56,カレンダマスタ!$H$46:$H$51,1),MATCH($H56,カレンダマスタ!$I$45:$O$45,1)),
IF($AD56="NS東京TC",INDEX(カレンダマスタ!$I$56:$O$61,MATCH($G56,カレンダマスタ!$H$56:$H$61,1),MATCH($H56,カレンダマスタ!$I$55:$O$55,1)),""))))))</f>
        <v/>
      </c>
      <c r="AS56" s="122" t="e">
        <f t="shared" ref="AS56:AS90" si="19">IF(AC56="社員","",IF(R56="有給休暇","",IF(AND(AF56="CS",AQ56=1)=TRUE,"OK",IF(AR56&lt;&gt;"",IF(TIMEVALUE(MID(I56,1,10))=AR56,"OK","×"),""))))</f>
        <v>#N/A</v>
      </c>
      <c r="AU56" s="124" t="e">
        <f>IF(E56="","",VLOOKUP($E56,カレンダマスタ!$A$4:$E$381,4,FALSE))</f>
        <v>#N/A</v>
      </c>
      <c r="AV56" s="124" t="str">
        <f t="shared" si="10"/>
        <v/>
      </c>
      <c r="AW56" s="124" t="str">
        <f t="shared" si="11"/>
        <v/>
      </c>
      <c r="AX56" s="125" t="e">
        <f t="shared" si="12"/>
        <v>#N/A</v>
      </c>
      <c r="AY56" s="125" t="e">
        <f t="shared" si="13"/>
        <v>#N/A</v>
      </c>
      <c r="AZ56" s="114" t="e">
        <f>IF(AX56&amp;AW56="勤怠未設定","×",IF(AV56="勤怠修正","×",IF(AC56="外注","",IF(AA56="",IF(AY56&lt;&gt;"","×",""),IF(VLOOKUP(AA56,カレンダマスタ!$H$66:$I$83,2,FALSE)&lt;&gt;AY56,"×","OK")))))</f>
        <v>#N/A</v>
      </c>
      <c r="BC56" s="124" t="e">
        <f>IF(E56="","",VLOOKUP($E56,カレンダマスタ!$A$4:$E$381,4,FALSE))</f>
        <v>#N/A</v>
      </c>
      <c r="BD56" s="122" t="e">
        <f>IF(AC56="社員","",IF(AG56=0,"",IF(AD56="NSTC",IF(COUNTIF(カレンダマスタ!$Q$5:$Q$32,G56)=1,"OK","×"),
IF(AD56="NS本社",IF(COUNTIF(カレンダマスタ!$T$5:$T$32,G56)=1,"OK","×"),IF(COUNTIF(カレンダマスタ!$R$5:$R$32,G56)=1,"OK","×")))))</f>
        <v>#N/A</v>
      </c>
      <c r="BE56" s="122" t="e">
        <f>IF(AC56="社員","",IF(G56="","",IF(R56&lt;&gt;"","",IF(AF56="CS","OK",IF(VLOOKUP(E56,カレンダマスタ!$A$5:$D$381,4,FALSE)&gt;0,"",IF(OR(G56*24&gt;10.84,H56*24&lt;14.5)=TRUE,"×","OK"))))))</f>
        <v>#N/A</v>
      </c>
      <c r="BF56" s="122" t="e">
        <f t="shared" ref="BF56:BF119" si="20">IF(AC56="外注",AN56,IF(G56="",IF(AJ56="","","週報未入力"),IF(AJ56="","TW未入力","")))</f>
        <v>#N/A</v>
      </c>
      <c r="BG56" s="127" t="e">
        <f t="shared" ref="BG56:BG119" si="21">IF(AE56="派遣","",IF(G56="","",IF(R56="有給休暇","",IF(S56="","×","OK"))))</f>
        <v>#N/A</v>
      </c>
      <c r="BI56" s="114" t="e">
        <f t="shared" ref="BI56:BI90" si="22">IF(OR(AO56="×",AS56="×",AZ56="×",BE56="×",BF56="TW未入力",BF56="週報未入力",BG56="×"),"×","")</f>
        <v>#N/A</v>
      </c>
    </row>
    <row r="57" spans="2:61">
      <c r="B57" s="111"/>
      <c r="C57" s="536">
        <v>160486</v>
      </c>
      <c r="D57" s="128" t="s">
        <v>537</v>
      </c>
      <c r="E57" s="583">
        <v>45404</v>
      </c>
      <c r="F57" s="128" t="s">
        <v>201</v>
      </c>
      <c r="G57" s="588">
        <v>0.375</v>
      </c>
      <c r="H57" s="588">
        <v>0.83333333333333337</v>
      </c>
      <c r="I57" s="130" t="s">
        <v>200</v>
      </c>
      <c r="J57" s="139">
        <v>10</v>
      </c>
      <c r="K57" s="131"/>
      <c r="L57" s="132"/>
      <c r="M57" s="132"/>
      <c r="N57" s="141"/>
      <c r="O57" s="139">
        <v>8</v>
      </c>
      <c r="P57" s="139">
        <v>2</v>
      </c>
      <c r="Q57" s="139"/>
      <c r="R57" s="133"/>
      <c r="S57" s="134" t="s">
        <v>594</v>
      </c>
      <c r="T57" s="434">
        <f t="shared" ref="T57:T90" si="23">IF(J57&lt;&gt;"",J57,"")</f>
        <v>10</v>
      </c>
      <c r="U57" s="429"/>
      <c r="V57" s="429" t="e">
        <f t="shared" si="17"/>
        <v>#N/A</v>
      </c>
      <c r="W57" s="298"/>
      <c r="X57" s="129">
        <f t="shared" ref="X57:X90" si="24">IF(O57&lt;&gt;"",O57/24,"")</f>
        <v>0.33333333333333331</v>
      </c>
      <c r="Y57" s="129">
        <f t="shared" ref="Y57:Y130" si="25">IF(P57&lt;&gt;"",P57/24,"")</f>
        <v>8.3333333333333329E-2</v>
      </c>
      <c r="Z57" s="129" t="str">
        <f t="shared" ref="Z57:Z130" si="26">IF(Q57&lt;&gt;"",Q57/24,"")</f>
        <v/>
      </c>
      <c r="AA57" s="133" t="str">
        <f t="shared" si="9"/>
        <v/>
      </c>
      <c r="AC57" s="186" t="e">
        <f>AC56</f>
        <v>#N/A</v>
      </c>
      <c r="AD57" s="186" t="e">
        <f>AD56</f>
        <v>#N/A</v>
      </c>
      <c r="AE57" s="186" t="e">
        <f>AE56</f>
        <v>#N/A</v>
      </c>
      <c r="AF57" s="186" t="e">
        <f>AF56</f>
        <v>#N/A</v>
      </c>
      <c r="AG57" s="204" t="e">
        <f t="shared" si="18"/>
        <v>#N/A</v>
      </c>
      <c r="AI57" s="135" t="str">
        <f>IF(月報!G57&lt;&gt;"",月報!G57,"")</f>
        <v/>
      </c>
      <c r="AJ57" s="126">
        <f>IF(月報!W57&lt;&gt;"",月報!W57*24,"")</f>
        <v>10.083333333333334</v>
      </c>
      <c r="AK57" s="126" t="str">
        <f>IF(月報!P57&lt;&gt;"",月報!P57,"")</f>
        <v/>
      </c>
      <c r="AL57" s="126" t="str">
        <f>IF(月報!Q57&lt;&gt;"",IF(月報!Q57="平日残","",月報!Q57),"")</f>
        <v/>
      </c>
      <c r="AM57" s="126"/>
      <c r="AN57" s="126" t="e">
        <f t="shared" si="2"/>
        <v>#N/A</v>
      </c>
      <c r="AO57" s="126" t="e">
        <f>IF($E57="","",VLOOKUP($E57,カレンダマスタ!$A$5:$E$381,5,FALSE))</f>
        <v>#N/A</v>
      </c>
      <c r="AQ57" s="196" t="e">
        <f>IF(G57="","",IF(VLOOKUP(E57,カレンダマスタ!$A$5:$D$381,4,FALSE)=0,"",1))</f>
        <v>#N/A</v>
      </c>
      <c r="AR57" s="136" t="e">
        <f>IF($G57="","",IF($AD57="NSTC",INDEX(カレンダマスタ!$I$26:$O$31,MATCH($G57,カレンダマスタ!$H$26:$H$31,1),MATCH($H57,カレンダマスタ!$I$25:$O$25,1)),
IF($AD57="CS本社",INDEX(カレンダマスタ!$I$36:$O$41,MATCH($G57,カレンダマスタ!$H$36:$H$41,1),MATCH($H57,カレンダマスタ!$I$35:$O$35,1)),
IF($AD57="NS本社",INDEX(カレンダマスタ!$I$94:$O$99,MATCH($G57,カレンダマスタ!$H$95:$H$100,1),MATCH($H57,カレンダマスタ!$I$93:$O$93,1)),
IF($AD57="ODC",INDEX(カレンダマスタ!$I$46:$O$51,MATCH($G57,カレンダマスタ!$H$46:$H$51,1),MATCH($H57,カレンダマスタ!$I$45:$O$45,1)),
IF($AD57="NS東京TC",INDEX(カレンダマスタ!$I$56:$O$61,MATCH($G57,カレンダマスタ!$H$56:$H$61,1),MATCH($H57,カレンダマスタ!$I$55:$O$55,1)),""))))))</f>
        <v>#N/A</v>
      </c>
      <c r="AS57" s="126" t="e">
        <f t="shared" si="19"/>
        <v>#N/A</v>
      </c>
      <c r="AU57" s="137" t="e">
        <f>IF(E57="","",VLOOKUP($E57,カレンダマスタ!$A$4:$E$381,4,FALSE))</f>
        <v>#N/A</v>
      </c>
      <c r="AV57" s="137" t="str">
        <f t="shared" si="10"/>
        <v/>
      </c>
      <c r="AW57" s="137" t="str">
        <f t="shared" si="11"/>
        <v/>
      </c>
      <c r="AX57" s="138" t="e">
        <f t="shared" si="12"/>
        <v>#N/A</v>
      </c>
      <c r="AY57" s="138" t="e">
        <f t="shared" si="13"/>
        <v>#N/A</v>
      </c>
      <c r="AZ57" s="130" t="e">
        <f>IF(AX57&amp;AW57="勤怠未設定","×",IF(AV57="勤怠修正","×",IF(AC57="外注","",IF(AA57="",IF(AY57&lt;&gt;"","×",""),IF(VLOOKUP(AA57,カレンダマスタ!$H$66:$I$83,2,FALSE)&lt;&gt;AY57,"×","OK")))))</f>
        <v>#N/A</v>
      </c>
      <c r="BC57" s="137" t="e">
        <f>IF(E57="","",VLOOKUP($E57,カレンダマスタ!$A$4:$E$381,4,FALSE))</f>
        <v>#N/A</v>
      </c>
      <c r="BD57" s="126" t="e">
        <f>IF(AC57="社員","",IF(AG57=0,"",IF(AD57="NSTC",IF(COUNTIF(カレンダマスタ!$Q$5:$Q$32,G57)=1,"OK","×"),
IF(AD57="NS本社",IF(COUNTIF(カレンダマスタ!$T$5:$T$32,G57)=1,"OK","×"),IF(COUNTIF(カレンダマスタ!$R$5:$R$32,G57)=1,"OK","×")))))</f>
        <v>#N/A</v>
      </c>
      <c r="BE57" s="126" t="e">
        <f>IF(AC57="社員","",IF(G57="","",IF(R57&lt;&gt;"","",IF(AF57="CS","OK",IF(VLOOKUP(E57,カレンダマスタ!$A$5:$D$381,4,FALSE)&gt;0,"",IF(OR(G57*24&gt;10.84,H57*24&lt;14.5)=TRUE,"×","OK"))))))</f>
        <v>#N/A</v>
      </c>
      <c r="BF57" s="126" t="e">
        <f t="shared" si="20"/>
        <v>#N/A</v>
      </c>
      <c r="BG57" s="126" t="e">
        <f t="shared" si="21"/>
        <v>#N/A</v>
      </c>
      <c r="BI57" s="130" t="e">
        <f t="shared" si="22"/>
        <v>#N/A</v>
      </c>
    </row>
    <row r="58" spans="2:61">
      <c r="B58" s="111"/>
      <c r="C58" s="536">
        <v>160486</v>
      </c>
      <c r="D58" s="128" t="s">
        <v>537</v>
      </c>
      <c r="E58" s="583">
        <v>45405</v>
      </c>
      <c r="F58" s="128" t="s">
        <v>203</v>
      </c>
      <c r="G58" s="588">
        <v>0.375</v>
      </c>
      <c r="H58" s="588">
        <v>0.83333333333333337</v>
      </c>
      <c r="I58" s="130" t="s">
        <v>200</v>
      </c>
      <c r="J58" s="139">
        <v>10</v>
      </c>
      <c r="K58" s="131"/>
      <c r="L58" s="132"/>
      <c r="M58" s="132"/>
      <c r="N58" s="141"/>
      <c r="O58" s="139">
        <v>8</v>
      </c>
      <c r="P58" s="139">
        <v>2</v>
      </c>
      <c r="Q58" s="139"/>
      <c r="R58" s="133"/>
      <c r="S58" s="134" t="s">
        <v>594</v>
      </c>
      <c r="T58" s="434">
        <f t="shared" si="23"/>
        <v>10</v>
      </c>
      <c r="U58" s="429"/>
      <c r="V58" s="429" t="e">
        <f t="shared" si="17"/>
        <v>#N/A</v>
      </c>
      <c r="W58" s="298"/>
      <c r="X58" s="129">
        <f t="shared" si="24"/>
        <v>0.33333333333333331</v>
      </c>
      <c r="Y58" s="129">
        <f t="shared" si="25"/>
        <v>8.3333333333333329E-2</v>
      </c>
      <c r="Z58" s="129" t="str">
        <f t="shared" si="26"/>
        <v/>
      </c>
      <c r="AA58" s="133" t="str">
        <f t="shared" si="9"/>
        <v/>
      </c>
      <c r="AC58" s="186" t="e">
        <f>AC56</f>
        <v>#N/A</v>
      </c>
      <c r="AD58" s="187" t="e">
        <f>AD56</f>
        <v>#N/A</v>
      </c>
      <c r="AE58" s="187" t="e">
        <f>AE56</f>
        <v>#N/A</v>
      </c>
      <c r="AF58" s="187" t="e">
        <f>AF56</f>
        <v>#N/A</v>
      </c>
      <c r="AG58" s="204" t="e">
        <f t="shared" si="18"/>
        <v>#N/A</v>
      </c>
      <c r="AI58" s="135" t="str">
        <f>IF(月報!G58&lt;&gt;"",月報!G58,"")</f>
        <v/>
      </c>
      <c r="AJ58" s="126">
        <f>IF(月報!W58&lt;&gt;"",月報!W58*24,"")</f>
        <v>10.083333333333334</v>
      </c>
      <c r="AK58" s="126" t="str">
        <f>IF(月報!P58&lt;&gt;"",月報!P58,"")</f>
        <v/>
      </c>
      <c r="AL58" s="126" t="str">
        <f>IF(月報!Q58&lt;&gt;"",IF(月報!Q58="平日残","",月報!Q58),"")</f>
        <v/>
      </c>
      <c r="AM58" s="126"/>
      <c r="AN58" s="126" t="e">
        <f t="shared" si="2"/>
        <v>#N/A</v>
      </c>
      <c r="AO58" s="126" t="e">
        <f>IF($E58="","",VLOOKUP($E58,カレンダマスタ!$A$5:$E$381,5,FALSE))</f>
        <v>#N/A</v>
      </c>
      <c r="AQ58" s="196" t="e">
        <f>IF(G58="","",IF(VLOOKUP(E58,カレンダマスタ!$A$5:$D$381,4,FALSE)=0,"",1))</f>
        <v>#N/A</v>
      </c>
      <c r="AR58" s="136" t="e">
        <f>IF($G58="","",IF($AD58="NSTC",INDEX(カレンダマスタ!$I$26:$O$31,MATCH($G58,カレンダマスタ!$H$26:$H$31,1),MATCH($H58,カレンダマスタ!$I$25:$O$25,1)),
IF($AD58="CS本社",INDEX(カレンダマスタ!$I$36:$O$41,MATCH($G58,カレンダマスタ!$H$36:$H$41,1),MATCH($H58,カレンダマスタ!$I$35:$O$35,1)),
IF($AD58="NS本社",INDEX(カレンダマスタ!$I$94:$O$99,MATCH($G58,カレンダマスタ!$H$95:$H$100,1),MATCH($H58,カレンダマスタ!$I$93:$O$93,1)),
IF($AD58="ODC",INDEX(カレンダマスタ!$I$46:$O$51,MATCH($G58,カレンダマスタ!$H$46:$H$51,1),MATCH($H58,カレンダマスタ!$I$45:$O$45,1)),
IF($AD58="NS東京TC",INDEX(カレンダマスタ!$I$56:$O$61,MATCH($G58,カレンダマスタ!$H$56:$H$61,1),MATCH($H58,カレンダマスタ!$I$55:$O$55,1)),""))))))</f>
        <v>#N/A</v>
      </c>
      <c r="AS58" s="126" t="e">
        <f t="shared" si="19"/>
        <v>#N/A</v>
      </c>
      <c r="AU58" s="137" t="e">
        <f>IF(E58="","",VLOOKUP($E58,カレンダマスタ!$A$4:$E$381,4,FALSE))</f>
        <v>#N/A</v>
      </c>
      <c r="AV58" s="137" t="str">
        <f t="shared" si="10"/>
        <v/>
      </c>
      <c r="AW58" s="137" t="str">
        <f t="shared" si="11"/>
        <v/>
      </c>
      <c r="AX58" s="138" t="e">
        <f t="shared" si="12"/>
        <v>#N/A</v>
      </c>
      <c r="AY58" s="138" t="e">
        <f t="shared" si="13"/>
        <v>#N/A</v>
      </c>
      <c r="AZ58" s="130" t="e">
        <f>IF(AX58&amp;AW58="勤怠未設定","×",IF(AV58="勤怠修正","×",IF(AC58="外注","",IF(AA58="",IF(AY58&lt;&gt;"","×",""),IF(VLOOKUP(AA58,カレンダマスタ!$H$66:$I$83,2,FALSE)&lt;&gt;AY58,"×","OK")))))</f>
        <v>#N/A</v>
      </c>
      <c r="BC58" s="137" t="e">
        <f>IF(E58="","",VLOOKUP($E58,カレンダマスタ!$A$4:$E$381,4,FALSE))</f>
        <v>#N/A</v>
      </c>
      <c r="BD58" s="126" t="e">
        <f>IF(AC58="社員","",IF(AG58=0,"",IF(AD58="NSTC",IF(COUNTIF(カレンダマスタ!$Q$5:$Q$32,G58)=1,"OK","×"),
IF(AD58="NS本社",IF(COUNTIF(カレンダマスタ!$T$5:$T$32,G58)=1,"OK","×"),IF(COUNTIF(カレンダマスタ!$R$5:$R$32,G58)=1,"OK","×")))))</f>
        <v>#N/A</v>
      </c>
      <c r="BE58" s="126" t="e">
        <f>IF(AC58="社員","",IF(G58="","",IF(R58&lt;&gt;"","",IF(AF58="CS","OK",IF(VLOOKUP(E58,カレンダマスタ!$A$5:$D$381,4,FALSE)&gt;0,"",IF(OR(G58*24&gt;10.84,H58*24&lt;14.5)=TRUE,"×","OK"))))))</f>
        <v>#N/A</v>
      </c>
      <c r="BF58" s="126" t="e">
        <f t="shared" si="20"/>
        <v>#N/A</v>
      </c>
      <c r="BG58" s="126" t="e">
        <f t="shared" si="21"/>
        <v>#N/A</v>
      </c>
      <c r="BI58" s="130" t="e">
        <f t="shared" si="22"/>
        <v>#N/A</v>
      </c>
    </row>
    <row r="59" spans="2:61">
      <c r="B59" s="111"/>
      <c r="C59" s="536">
        <v>160486</v>
      </c>
      <c r="D59" s="128" t="s">
        <v>537</v>
      </c>
      <c r="E59" s="583">
        <v>45406</v>
      </c>
      <c r="F59" s="128" t="s">
        <v>204</v>
      </c>
      <c r="G59" s="588">
        <v>0.375</v>
      </c>
      <c r="H59" s="588">
        <v>0.83333333333333337</v>
      </c>
      <c r="I59" s="130" t="s">
        <v>200</v>
      </c>
      <c r="J59" s="139">
        <v>10</v>
      </c>
      <c r="K59" s="131"/>
      <c r="L59" s="132"/>
      <c r="M59" s="132"/>
      <c r="N59" s="141"/>
      <c r="O59" s="139">
        <v>8</v>
      </c>
      <c r="P59" s="139">
        <v>2</v>
      </c>
      <c r="Q59" s="139"/>
      <c r="R59" s="133"/>
      <c r="S59" s="134" t="s">
        <v>594</v>
      </c>
      <c r="T59" s="434">
        <f t="shared" si="23"/>
        <v>10</v>
      </c>
      <c r="U59" s="429"/>
      <c r="V59" s="429" t="e">
        <f t="shared" si="17"/>
        <v>#N/A</v>
      </c>
      <c r="W59" s="298"/>
      <c r="X59" s="129">
        <f t="shared" si="24"/>
        <v>0.33333333333333331</v>
      </c>
      <c r="Y59" s="129">
        <f t="shared" si="25"/>
        <v>8.3333333333333329E-2</v>
      </c>
      <c r="Z59" s="129" t="str">
        <f t="shared" si="26"/>
        <v/>
      </c>
      <c r="AA59" s="133" t="str">
        <f t="shared" si="9"/>
        <v/>
      </c>
      <c r="AC59" s="186" t="e">
        <f>AC56</f>
        <v>#N/A</v>
      </c>
      <c r="AD59" s="187" t="e">
        <f>AD56</f>
        <v>#N/A</v>
      </c>
      <c r="AE59" s="187" t="e">
        <f>AE56</f>
        <v>#N/A</v>
      </c>
      <c r="AF59" s="187" t="e">
        <f>AF56</f>
        <v>#N/A</v>
      </c>
      <c r="AG59" s="204" t="e">
        <f t="shared" si="18"/>
        <v>#N/A</v>
      </c>
      <c r="AI59" s="140" t="str">
        <f>IF(月報!G59&lt;&gt;"",月報!G59,"")</f>
        <v/>
      </c>
      <c r="AJ59" s="126">
        <f>IF(月報!W59&lt;&gt;"",月報!W59*24,"")</f>
        <v>10.083333333333334</v>
      </c>
      <c r="AK59" s="126" t="str">
        <f>IF(月報!P59&lt;&gt;"",月報!P59,"")</f>
        <v/>
      </c>
      <c r="AL59" s="126" t="str">
        <f>IF(月報!Q59&lt;&gt;"",IF(月報!Q59="平日残","",月報!Q59),"")</f>
        <v/>
      </c>
      <c r="AM59" s="126"/>
      <c r="AN59" s="126" t="e">
        <f t="shared" si="2"/>
        <v>#N/A</v>
      </c>
      <c r="AO59" s="126" t="e">
        <f>IF($E59="","",VLOOKUP($E59,カレンダマスタ!$A$5:$E$381,5,FALSE))</f>
        <v>#N/A</v>
      </c>
      <c r="AQ59" s="196" t="e">
        <f>IF(G59="","",IF(VLOOKUP(E59,カレンダマスタ!$A$5:$D$381,4,FALSE)=0,"",1))</f>
        <v>#N/A</v>
      </c>
      <c r="AR59" s="136" t="e">
        <f>IF($G59="","",IF($AD59="NSTC",INDEX(カレンダマスタ!$I$26:$O$31,MATCH($G59,カレンダマスタ!$H$26:$H$31,1),MATCH($H59,カレンダマスタ!$I$25:$O$25,1)),
IF($AD59="CS本社",INDEX(カレンダマスタ!$I$36:$O$41,MATCH($G59,カレンダマスタ!$H$36:$H$41,1),MATCH($H59,カレンダマスタ!$I$35:$O$35,1)),
IF($AD59="NS本社",INDEX(カレンダマスタ!$I$94:$O$99,MATCH($G59,カレンダマスタ!$H$95:$H$100,1),MATCH($H59,カレンダマスタ!$I$93:$O$93,1)),
IF($AD59="ODC",INDEX(カレンダマスタ!$I$46:$O$51,MATCH($G59,カレンダマスタ!$H$46:$H$51,1),MATCH($H59,カレンダマスタ!$I$45:$O$45,1)),
IF($AD59="NS東京TC",INDEX(カレンダマスタ!$I$56:$O$61,MATCH($G59,カレンダマスタ!$H$56:$H$61,1),MATCH($H59,カレンダマスタ!$I$55:$O$55,1)),""))))))</f>
        <v>#N/A</v>
      </c>
      <c r="AS59" s="126" t="e">
        <f t="shared" si="19"/>
        <v>#N/A</v>
      </c>
      <c r="AU59" s="137" t="e">
        <f>IF(E59="","",VLOOKUP($E59,カレンダマスタ!$A$4:$E$381,4,FALSE))</f>
        <v>#N/A</v>
      </c>
      <c r="AV59" s="137" t="str">
        <f t="shared" si="10"/>
        <v/>
      </c>
      <c r="AW59" s="137" t="str">
        <f t="shared" si="11"/>
        <v/>
      </c>
      <c r="AX59" s="138" t="e">
        <f t="shared" si="12"/>
        <v>#N/A</v>
      </c>
      <c r="AY59" s="138" t="e">
        <f t="shared" si="13"/>
        <v>#N/A</v>
      </c>
      <c r="AZ59" s="130" t="e">
        <f>IF(AX59&amp;AW59="勤怠未設定","×",IF(AV59="勤怠修正","×",IF(AC59="外注","",IF(AA59="",IF(AY59&lt;&gt;"","×",""),IF(VLOOKUP(AA59,カレンダマスタ!$H$66:$I$83,2,FALSE)&lt;&gt;AY59,"×","OK")))))</f>
        <v>#N/A</v>
      </c>
      <c r="BC59" s="137" t="e">
        <f>IF(E59="","",VLOOKUP($E59,カレンダマスタ!$A$4:$E$381,4,FALSE))</f>
        <v>#N/A</v>
      </c>
      <c r="BD59" s="126" t="e">
        <f>IF(AC59="社員","",IF(AG59=0,"",IF(AD59="NSTC",IF(COUNTIF(カレンダマスタ!$Q$5:$Q$32,G59)=1,"OK","×"),
IF(AD59="NS本社",IF(COUNTIF(カレンダマスタ!$T$5:$T$32,G59)=1,"OK","×"),IF(COUNTIF(カレンダマスタ!$R$5:$R$32,G59)=1,"OK","×")))))</f>
        <v>#N/A</v>
      </c>
      <c r="BE59" s="126" t="e">
        <f>IF(AC59="社員","",IF(G59="","",IF(R59&lt;&gt;"","",IF(AF59="CS","OK",IF(VLOOKUP(E59,カレンダマスタ!$A$5:$D$381,4,FALSE)&gt;0,"",IF(OR(G59*24&gt;10.84,H59*24&lt;14.5)=TRUE,"×","OK"))))))</f>
        <v>#N/A</v>
      </c>
      <c r="BF59" s="126" t="e">
        <f t="shared" si="20"/>
        <v>#N/A</v>
      </c>
      <c r="BG59" s="126" t="e">
        <f t="shared" si="21"/>
        <v>#N/A</v>
      </c>
      <c r="BI59" s="130" t="e">
        <f t="shared" si="22"/>
        <v>#N/A</v>
      </c>
    </row>
    <row r="60" spans="2:61">
      <c r="B60" s="111"/>
      <c r="C60" s="536">
        <v>160486</v>
      </c>
      <c r="D60" s="128" t="s">
        <v>537</v>
      </c>
      <c r="E60" s="583">
        <v>45407</v>
      </c>
      <c r="F60" s="128" t="s">
        <v>205</v>
      </c>
      <c r="G60" s="588">
        <v>0.375</v>
      </c>
      <c r="H60" s="588">
        <v>0.83333333333333337</v>
      </c>
      <c r="I60" s="130" t="s">
        <v>200</v>
      </c>
      <c r="J60" s="139">
        <v>10</v>
      </c>
      <c r="K60" s="131"/>
      <c r="L60" s="132"/>
      <c r="M60" s="132"/>
      <c r="N60" s="141"/>
      <c r="O60" s="139">
        <v>8</v>
      </c>
      <c r="P60" s="139">
        <v>2</v>
      </c>
      <c r="Q60" s="139"/>
      <c r="R60" s="133"/>
      <c r="S60" s="134" t="s">
        <v>594</v>
      </c>
      <c r="T60" s="434">
        <f t="shared" si="23"/>
        <v>10</v>
      </c>
      <c r="U60" s="429"/>
      <c r="V60" s="429" t="e">
        <f t="shared" si="17"/>
        <v>#N/A</v>
      </c>
      <c r="W60" s="298"/>
      <c r="X60" s="129">
        <f t="shared" si="24"/>
        <v>0.33333333333333331</v>
      </c>
      <c r="Y60" s="129">
        <f t="shared" si="25"/>
        <v>8.3333333333333329E-2</v>
      </c>
      <c r="Z60" s="129" t="str">
        <f t="shared" si="26"/>
        <v/>
      </c>
      <c r="AA60" s="133" t="str">
        <f t="shared" si="9"/>
        <v/>
      </c>
      <c r="AC60" s="186" t="e">
        <f>AC56</f>
        <v>#N/A</v>
      </c>
      <c r="AD60" s="187" t="e">
        <f>AD56</f>
        <v>#N/A</v>
      </c>
      <c r="AE60" s="187" t="e">
        <f>AE56</f>
        <v>#N/A</v>
      </c>
      <c r="AF60" s="187" t="e">
        <f>AF56</f>
        <v>#N/A</v>
      </c>
      <c r="AG60" s="204" t="e">
        <f t="shared" si="18"/>
        <v>#N/A</v>
      </c>
      <c r="AI60" s="140" t="str">
        <f>IF(月報!G60&lt;&gt;"",月報!G60,"")</f>
        <v/>
      </c>
      <c r="AJ60" s="126">
        <f>IF(月報!W60&lt;&gt;"",月報!W60*24,"")</f>
        <v>10</v>
      </c>
      <c r="AK60" s="126" t="str">
        <f>IF(月報!P60&lt;&gt;"",月報!P60,"")</f>
        <v/>
      </c>
      <c r="AL60" s="126" t="str">
        <f>IF(月報!Q60&lt;&gt;"",IF(月報!Q60="平日残","",月報!Q60),"")</f>
        <v/>
      </c>
      <c r="AM60" s="126"/>
      <c r="AN60" s="126" t="e">
        <f t="shared" si="2"/>
        <v>#N/A</v>
      </c>
      <c r="AO60" s="126" t="e">
        <f>IF($E60="","",VLOOKUP($E60,カレンダマスタ!$A$5:$E$381,5,FALSE))</f>
        <v>#N/A</v>
      </c>
      <c r="AQ60" s="196" t="e">
        <f>IF(G60="","",IF(VLOOKUP(E60,カレンダマスタ!$A$5:$D$381,4,FALSE)=0,"",1))</f>
        <v>#N/A</v>
      </c>
      <c r="AR60" s="136" t="e">
        <f>IF($G60="","",IF($AD60="NSTC",INDEX(カレンダマスタ!$I$26:$O$31,MATCH($G60,カレンダマスタ!$H$26:$H$31,1),MATCH($H60,カレンダマスタ!$I$25:$O$25,1)),
IF($AD60="CS本社",INDEX(カレンダマスタ!$I$36:$O$41,MATCH($G60,カレンダマスタ!$H$36:$H$41,1),MATCH($H60,カレンダマスタ!$I$35:$O$35,1)),
IF($AD60="NS本社",INDEX(カレンダマスタ!$I$94:$O$99,MATCH($G60,カレンダマスタ!$H$95:$H$100,1),MATCH($H60,カレンダマスタ!$I$93:$O$93,1)),
IF($AD60="ODC",INDEX(カレンダマスタ!$I$46:$O$51,MATCH($G60,カレンダマスタ!$H$46:$H$51,1),MATCH($H60,カレンダマスタ!$I$45:$O$45,1)),
IF($AD60="NS東京TC",INDEX(カレンダマスタ!$I$56:$O$61,MATCH($G60,カレンダマスタ!$H$56:$H$61,1),MATCH($H60,カレンダマスタ!$I$55:$O$55,1)),""))))))</f>
        <v>#N/A</v>
      </c>
      <c r="AS60" s="126" t="e">
        <f t="shared" si="19"/>
        <v>#N/A</v>
      </c>
      <c r="AU60" s="137" t="e">
        <f>IF(E60="","",VLOOKUP($E60,カレンダマスタ!$A$4:$E$381,4,FALSE))</f>
        <v>#N/A</v>
      </c>
      <c r="AV60" s="137" t="str">
        <f t="shared" si="10"/>
        <v/>
      </c>
      <c r="AW60" s="137" t="str">
        <f t="shared" si="11"/>
        <v/>
      </c>
      <c r="AX60" s="138" t="e">
        <f t="shared" si="12"/>
        <v>#N/A</v>
      </c>
      <c r="AY60" s="138" t="e">
        <f t="shared" si="13"/>
        <v>#N/A</v>
      </c>
      <c r="AZ60" s="130" t="e">
        <f>IF(AX60&amp;AW60="勤怠未設定","×",IF(AV60="勤怠修正","×",IF(AC60="外注","",IF(AA60="",IF(AY60&lt;&gt;"","×",""),IF(VLOOKUP(AA60,カレンダマスタ!$H$66:$I$83,2,FALSE)&lt;&gt;AY60,"×","OK")))))</f>
        <v>#N/A</v>
      </c>
      <c r="BC60" s="137" t="e">
        <f>IF(E60="","",VLOOKUP($E60,カレンダマスタ!$A$4:$E$381,4,FALSE))</f>
        <v>#N/A</v>
      </c>
      <c r="BD60" s="126" t="e">
        <f>IF(AC60="社員","",IF(AG60=0,"",IF(AD60="NSTC",IF(COUNTIF(カレンダマスタ!$Q$5:$Q$32,G60)=1,"OK","×"),
IF(AD60="NS本社",IF(COUNTIF(カレンダマスタ!$T$5:$T$32,G60)=1,"OK","×"),IF(COUNTIF(カレンダマスタ!$R$5:$R$32,G60)=1,"OK","×")))))</f>
        <v>#N/A</v>
      </c>
      <c r="BE60" s="126" t="e">
        <f>IF(AC60="社員","",IF(G60="","",IF(R60&lt;&gt;"","",IF(AF60="CS","OK",IF(VLOOKUP(E60,カレンダマスタ!$A$5:$D$381,4,FALSE)&gt;0,"",IF(OR(G60*24&gt;10.84,H60*24&lt;14.5)=TRUE,"×","OK"))))))</f>
        <v>#N/A</v>
      </c>
      <c r="BF60" s="126" t="e">
        <f t="shared" si="20"/>
        <v>#N/A</v>
      </c>
      <c r="BG60" s="126" t="e">
        <f t="shared" si="21"/>
        <v>#N/A</v>
      </c>
      <c r="BI60" s="130" t="e">
        <f t="shared" si="22"/>
        <v>#N/A</v>
      </c>
    </row>
    <row r="61" spans="2:61">
      <c r="B61" s="111"/>
      <c r="C61" s="536">
        <v>160486</v>
      </c>
      <c r="D61" s="128" t="s">
        <v>537</v>
      </c>
      <c r="E61" s="583">
        <v>45408</v>
      </c>
      <c r="F61" s="128" t="s">
        <v>199</v>
      </c>
      <c r="G61" s="588">
        <v>0.375</v>
      </c>
      <c r="H61" s="588">
        <v>0.8125</v>
      </c>
      <c r="I61" s="130" t="s">
        <v>200</v>
      </c>
      <c r="J61" s="139">
        <v>9.5</v>
      </c>
      <c r="K61" s="131"/>
      <c r="L61" s="132"/>
      <c r="M61" s="132"/>
      <c r="N61" s="141"/>
      <c r="O61" s="139">
        <v>8</v>
      </c>
      <c r="P61" s="139">
        <v>1.5</v>
      </c>
      <c r="Q61" s="139"/>
      <c r="R61" s="133"/>
      <c r="S61" s="134" t="s">
        <v>594</v>
      </c>
      <c r="T61" s="434">
        <f t="shared" si="23"/>
        <v>9.5</v>
      </c>
      <c r="U61" s="429"/>
      <c r="V61" s="429" t="e">
        <f t="shared" si="17"/>
        <v>#N/A</v>
      </c>
      <c r="W61" s="298"/>
      <c r="X61" s="129">
        <f t="shared" si="24"/>
        <v>0.33333333333333331</v>
      </c>
      <c r="Y61" s="129">
        <f t="shared" si="25"/>
        <v>6.25E-2</v>
      </c>
      <c r="Z61" s="129" t="str">
        <f t="shared" si="26"/>
        <v/>
      </c>
      <c r="AA61" s="133" t="str">
        <f t="shared" si="9"/>
        <v/>
      </c>
      <c r="AC61" s="186" t="e">
        <f>AC56</f>
        <v>#N/A</v>
      </c>
      <c r="AD61" s="187" t="e">
        <f>AD56</f>
        <v>#N/A</v>
      </c>
      <c r="AE61" s="187" t="e">
        <f>AE56</f>
        <v>#N/A</v>
      </c>
      <c r="AF61" s="187" t="e">
        <f>AF56</f>
        <v>#N/A</v>
      </c>
      <c r="AG61" s="204" t="e">
        <f t="shared" si="18"/>
        <v>#N/A</v>
      </c>
      <c r="AI61" s="135" t="str">
        <f>IF(月報!G61&lt;&gt;"",月報!G61,"")</f>
        <v/>
      </c>
      <c r="AJ61" s="126">
        <f>IF(月報!W61&lt;&gt;"",月報!W61*24,"")</f>
        <v>9.5</v>
      </c>
      <c r="AK61" s="126" t="str">
        <f>IF(月報!P61&lt;&gt;"",月報!P61,"")</f>
        <v/>
      </c>
      <c r="AL61" s="126" t="str">
        <f>IF(月報!Q61&lt;&gt;"",IF(月報!Q61="平日残","",月報!Q61),"")</f>
        <v/>
      </c>
      <c r="AM61" s="126"/>
      <c r="AN61" s="126" t="e">
        <f t="shared" si="2"/>
        <v>#N/A</v>
      </c>
      <c r="AO61" s="126" t="e">
        <f>IF($E61="","",VLOOKUP($E61,カレンダマスタ!$A$5:$E$381,5,FALSE))</f>
        <v>#N/A</v>
      </c>
      <c r="AQ61" s="196" t="e">
        <f>IF(G61="","",IF(VLOOKUP(E61,カレンダマスタ!$A$5:$D$381,4,FALSE)=0,"",1))</f>
        <v>#N/A</v>
      </c>
      <c r="AR61" s="136" t="e">
        <f>IF($G61="","",IF($AD61="NSTC",INDEX(カレンダマスタ!$I$26:$O$31,MATCH($G61,カレンダマスタ!$H$26:$H$31,1),MATCH($H61,カレンダマスタ!$I$25:$O$25,1)),
IF($AD61="CS本社",INDEX(カレンダマスタ!$I$36:$O$41,MATCH($G61,カレンダマスタ!$H$36:$H$41,1),MATCH($H61,カレンダマスタ!$I$35:$O$35,1)),
IF($AD61="NS本社",INDEX(カレンダマスタ!$I$94:$O$99,MATCH($G61,カレンダマスタ!$H$95:$H$100,1),MATCH($H61,カレンダマスタ!$I$93:$O$93,1)),
IF($AD61="ODC",INDEX(カレンダマスタ!$I$46:$O$51,MATCH($G61,カレンダマスタ!$H$46:$H$51,1),MATCH($H61,カレンダマスタ!$I$45:$O$45,1)),
IF($AD61="NS東京TC",INDEX(カレンダマスタ!$I$56:$O$61,MATCH($G61,カレンダマスタ!$H$56:$H$61,1),MATCH($H61,カレンダマスタ!$I$55:$O$55,1)),""))))))</f>
        <v>#N/A</v>
      </c>
      <c r="AS61" s="126" t="e">
        <f t="shared" si="19"/>
        <v>#N/A</v>
      </c>
      <c r="AU61" s="137" t="e">
        <f>IF(E61="","",VLOOKUP($E61,カレンダマスタ!$A$4:$E$381,4,FALSE))</f>
        <v>#N/A</v>
      </c>
      <c r="AV61" s="137" t="str">
        <f t="shared" si="10"/>
        <v/>
      </c>
      <c r="AW61" s="137" t="str">
        <f t="shared" si="11"/>
        <v/>
      </c>
      <c r="AX61" s="138" t="e">
        <f t="shared" si="12"/>
        <v>#N/A</v>
      </c>
      <c r="AY61" s="138" t="e">
        <f t="shared" si="13"/>
        <v>#N/A</v>
      </c>
      <c r="AZ61" s="130" t="e">
        <f>IF(AX61&amp;AW61="勤怠未設定","×",IF(AV61="勤怠修正","×",IF(AC61="外注","",IF(AA61="",IF(AY61&lt;&gt;"","×",""),IF(VLOOKUP(AA61,カレンダマスタ!$H$66:$I$83,2,FALSE)&lt;&gt;AY61,"×","OK")))))</f>
        <v>#N/A</v>
      </c>
      <c r="BC61" s="137" t="e">
        <f>IF(E61="","",VLOOKUP($E61,カレンダマスタ!$A$4:$E$381,4,FALSE))</f>
        <v>#N/A</v>
      </c>
      <c r="BD61" s="126" t="e">
        <f>IF(AC61="社員","",IF(AG61=0,"",IF(AD61="NSTC",IF(COUNTIF(カレンダマスタ!$Q$5:$Q$32,G61)=1,"OK","×"),
IF(AD61="NS本社",IF(COUNTIF(カレンダマスタ!$T$5:$T$32,G61)=1,"OK","×"),IF(COUNTIF(カレンダマスタ!$R$5:$R$32,G61)=1,"OK","×")))))</f>
        <v>#N/A</v>
      </c>
      <c r="BE61" s="126" t="e">
        <f>IF(AC61="社員","",IF(G61="","",IF(R61&lt;&gt;"","",IF(AF61="CS","OK",IF(VLOOKUP(E61,カレンダマスタ!$A$5:$D$381,4,FALSE)&gt;0,"",IF(OR(G61*24&gt;10.84,H61*24&lt;14.5)=TRUE,"×","OK"))))))</f>
        <v>#N/A</v>
      </c>
      <c r="BF61" s="126" t="e">
        <f t="shared" si="20"/>
        <v>#N/A</v>
      </c>
      <c r="BG61" s="126" t="e">
        <f t="shared" si="21"/>
        <v>#N/A</v>
      </c>
      <c r="BI61" s="130" t="e">
        <f t="shared" si="22"/>
        <v>#N/A</v>
      </c>
    </row>
    <row r="62" spans="2:61">
      <c r="B62" s="111"/>
      <c r="C62" s="537">
        <v>160486</v>
      </c>
      <c r="D62" s="142" t="s">
        <v>537</v>
      </c>
      <c r="E62" s="584">
        <v>45409</v>
      </c>
      <c r="F62" s="142" t="s">
        <v>369</v>
      </c>
      <c r="G62" s="589"/>
      <c r="H62" s="589"/>
      <c r="I62" s="144"/>
      <c r="J62" s="148"/>
      <c r="K62" s="145"/>
      <c r="L62" s="146"/>
      <c r="M62" s="146"/>
      <c r="N62" s="147"/>
      <c r="O62" s="148"/>
      <c r="P62" s="148"/>
      <c r="Q62" s="148"/>
      <c r="R62" s="149"/>
      <c r="S62" s="156"/>
      <c r="T62" s="435" t="str">
        <f t="shared" si="23"/>
        <v/>
      </c>
      <c r="U62" s="430"/>
      <c r="V62" s="430" t="e">
        <f t="shared" si="17"/>
        <v>#N/A</v>
      </c>
      <c r="W62" s="298"/>
      <c r="X62" s="143" t="str">
        <f t="shared" si="24"/>
        <v/>
      </c>
      <c r="Y62" s="143" t="str">
        <f t="shared" si="25"/>
        <v/>
      </c>
      <c r="Z62" s="143" t="str">
        <f t="shared" si="26"/>
        <v/>
      </c>
      <c r="AA62" s="149" t="str">
        <f t="shared" si="9"/>
        <v/>
      </c>
      <c r="AC62" s="188" t="e">
        <f>AC56</f>
        <v>#N/A</v>
      </c>
      <c r="AD62" s="189" t="e">
        <f>AD56</f>
        <v>#N/A</v>
      </c>
      <c r="AE62" s="189" t="e">
        <f>AE56</f>
        <v>#N/A</v>
      </c>
      <c r="AF62" s="189" t="e">
        <f>AF56</f>
        <v>#N/A</v>
      </c>
      <c r="AG62" s="205">
        <f t="shared" si="18"/>
        <v>0</v>
      </c>
      <c r="AI62" s="150" t="str">
        <f>IF(月報!G62&lt;&gt;"",月報!G62,"")</f>
        <v/>
      </c>
      <c r="AJ62" s="151" t="str">
        <f>IF(月報!W62&lt;&gt;"",月報!W62*24,"")</f>
        <v/>
      </c>
      <c r="AK62" s="151" t="str">
        <f>IF(月報!P62&lt;&gt;"",月報!P62,"")</f>
        <v/>
      </c>
      <c r="AL62" s="151" t="str">
        <f>IF(月報!Q62&lt;&gt;"",IF(月報!Q62="平日残","",月報!Q62),"")</f>
        <v/>
      </c>
      <c r="AM62" s="151"/>
      <c r="AN62" s="151" t="e">
        <f t="shared" si="2"/>
        <v>#N/A</v>
      </c>
      <c r="AO62" s="151" t="e">
        <f>IF($E62="","",VLOOKUP($E62,カレンダマスタ!$A$5:$E$381,5,FALSE))</f>
        <v>#N/A</v>
      </c>
      <c r="AQ62" s="197" t="str">
        <f>IF(G62="","",IF(VLOOKUP(E62,カレンダマスタ!$A$5:$D$381,4,FALSE)=0,"",1))</f>
        <v/>
      </c>
      <c r="AR62" s="152" t="str">
        <f>IF($G62="","",IF($AD62="NSTC",INDEX(カレンダマスタ!$I$26:$O$31,MATCH($G62,カレンダマスタ!$H$26:$H$31,1),MATCH($H62,カレンダマスタ!$I$25:$O$25,1)),
IF($AD62="CS本社",INDEX(カレンダマスタ!$I$36:$O$41,MATCH($G62,カレンダマスタ!$H$36:$H$41,1),MATCH($H62,カレンダマスタ!$I$35:$O$35,1)),
IF($AD62="NS本社",INDEX(カレンダマスタ!$I$94:$O$99,MATCH($G62,カレンダマスタ!$H$95:$H$100,1),MATCH($H62,カレンダマスタ!$I$93:$O$93,1)),
IF($AD62="ODC",INDEX(カレンダマスタ!$I$46:$O$51,MATCH($G62,カレンダマスタ!$H$46:$H$51,1),MATCH($H62,カレンダマスタ!$I$45:$O$45,1)),
IF($AD62="NS東京TC",INDEX(カレンダマスタ!$I$56:$O$61,MATCH($G62,カレンダマスタ!$H$56:$H$61,1),MATCH($H62,カレンダマスタ!$I$55:$O$55,1)),""))))))</f>
        <v/>
      </c>
      <c r="AS62" s="151" t="e">
        <f t="shared" si="19"/>
        <v>#N/A</v>
      </c>
      <c r="AU62" s="153" t="e">
        <f>IF(E62="","",VLOOKUP($E62,カレンダマスタ!$A$4:$E$381,4,FALSE))</f>
        <v>#N/A</v>
      </c>
      <c r="AV62" s="153" t="str">
        <f t="shared" si="10"/>
        <v/>
      </c>
      <c r="AW62" s="153" t="str">
        <f t="shared" si="11"/>
        <v/>
      </c>
      <c r="AX62" s="154" t="e">
        <f t="shared" si="12"/>
        <v>#N/A</v>
      </c>
      <c r="AY62" s="154" t="e">
        <f t="shared" si="13"/>
        <v>#N/A</v>
      </c>
      <c r="AZ62" s="144" t="e">
        <f>IF(AX62&amp;AW62="勤怠未設定","×",IF(AV62="勤怠修正","×",IF(AC62="外注","",IF(AA62="",IF(AY62&lt;&gt;"","×",""),IF(VLOOKUP(AA62,カレンダマスタ!$H$66:$I$83,2,FALSE)&lt;&gt;AY62,"×","OK")))))</f>
        <v>#N/A</v>
      </c>
      <c r="BC62" s="153" t="e">
        <f>IF(E62="","",VLOOKUP($E62,カレンダマスタ!$A$4:$E$381,4,FALSE))</f>
        <v>#N/A</v>
      </c>
      <c r="BD62" s="151" t="e">
        <f>IF(AC62="社員","",IF(AG62=0,"",IF(AD62="NSTC",IF(COUNTIF(カレンダマスタ!$Q$5:$Q$32,G62)=1,"OK","×"),
IF(AD62="NS本社",IF(COUNTIF(カレンダマスタ!$T$5:$T$32,G62)=1,"OK","×"),IF(COUNTIF(カレンダマスタ!$R$5:$R$32,G62)=1,"OK","×")))))</f>
        <v>#N/A</v>
      </c>
      <c r="BE62" s="151" t="e">
        <f>IF(AC62="社員","",IF(G62="","",IF(R62&lt;&gt;"","",IF(AF62="CS","OK",IF(VLOOKUP(E62,カレンダマスタ!$A$5:$D$381,4,FALSE)&gt;0,"",IF(OR(G62*24&gt;10.84,H62*24&lt;14.5)=TRUE,"×","OK"))))))</f>
        <v>#N/A</v>
      </c>
      <c r="BF62" s="151" t="e">
        <f t="shared" si="20"/>
        <v>#N/A</v>
      </c>
      <c r="BG62" s="151" t="e">
        <f t="shared" si="21"/>
        <v>#N/A</v>
      </c>
      <c r="BI62" s="144" t="e">
        <f t="shared" si="22"/>
        <v>#N/A</v>
      </c>
    </row>
    <row r="63" spans="2:61">
      <c r="B63" s="111"/>
      <c r="C63" s="535">
        <v>160486</v>
      </c>
      <c r="D63" s="112" t="s">
        <v>537</v>
      </c>
      <c r="E63" s="582">
        <v>45410</v>
      </c>
      <c r="F63" s="112" t="s">
        <v>370</v>
      </c>
      <c r="G63" s="587"/>
      <c r="H63" s="587"/>
      <c r="I63" s="114"/>
      <c r="J63" s="118"/>
      <c r="K63" s="115"/>
      <c r="L63" s="116"/>
      <c r="M63" s="116"/>
      <c r="N63" s="117"/>
      <c r="O63" s="118"/>
      <c r="P63" s="118"/>
      <c r="Q63" s="118"/>
      <c r="R63" s="119"/>
      <c r="S63" s="120"/>
      <c r="T63" s="433" t="str">
        <f t="shared" si="23"/>
        <v/>
      </c>
      <c r="U63" s="431">
        <f>SUM(T63:T69)</f>
        <v>0</v>
      </c>
      <c r="V63" s="431" t="e">
        <f t="shared" si="17"/>
        <v>#N/A</v>
      </c>
      <c r="W63" s="298"/>
      <c r="X63" s="113" t="str">
        <f t="shared" si="24"/>
        <v/>
      </c>
      <c r="Y63" s="113" t="str">
        <f t="shared" si="25"/>
        <v/>
      </c>
      <c r="Z63" s="113" t="str">
        <f t="shared" si="26"/>
        <v/>
      </c>
      <c r="AA63" s="119" t="str">
        <f t="shared" si="9"/>
        <v/>
      </c>
      <c r="AC63" s="190" t="e">
        <f>AC56</f>
        <v>#N/A</v>
      </c>
      <c r="AD63" s="191" t="e">
        <f>AD56</f>
        <v>#N/A</v>
      </c>
      <c r="AE63" s="191" t="e">
        <f>AE56</f>
        <v>#N/A</v>
      </c>
      <c r="AF63" s="191" t="e">
        <f>AF56</f>
        <v>#N/A</v>
      </c>
      <c r="AG63" s="206">
        <f t="shared" si="18"/>
        <v>0</v>
      </c>
      <c r="AI63" s="155" t="str">
        <f>IF(月報!G63&lt;&gt;"",月報!G63,"")</f>
        <v/>
      </c>
      <c r="AJ63" s="122" t="str">
        <f>IF(月報!W63&lt;&gt;"",月報!W63*24,"")</f>
        <v/>
      </c>
      <c r="AK63" s="122" t="str">
        <f>IF(月報!P63&lt;&gt;"",月報!P63,"")</f>
        <v/>
      </c>
      <c r="AL63" s="122" t="str">
        <f>IF(月報!Q63&lt;&gt;"",IF(月報!Q63="平日残","",月報!Q63),"")</f>
        <v/>
      </c>
      <c r="AM63" s="122"/>
      <c r="AN63" s="122" t="e">
        <f t="shared" si="2"/>
        <v>#N/A</v>
      </c>
      <c r="AO63" s="122" t="e">
        <f>IF($E63="","",VLOOKUP($E63,カレンダマスタ!$A$5:$E$381,5,FALSE))</f>
        <v>#N/A</v>
      </c>
      <c r="AQ63" s="195" t="str">
        <f>IF(G63="","",IF(VLOOKUP(E63,カレンダマスタ!$A$5:$D$381,4,FALSE)=0,"",1))</f>
        <v/>
      </c>
      <c r="AR63" s="123" t="str">
        <f>IF($G63="","",IF($AD63="NSTC",INDEX(カレンダマスタ!$I$26:$O$31,MATCH($G63,カレンダマスタ!$H$26:$H$31,1),MATCH($H63,カレンダマスタ!$I$25:$O$25,1)),
IF($AD63="CS本社",INDEX(カレンダマスタ!$I$36:$O$41,MATCH($G63,カレンダマスタ!$H$36:$H$41,1),MATCH($H63,カレンダマスタ!$I$35:$O$35,1)),
IF($AD63="NS本社",INDEX(カレンダマスタ!$I$94:$O$99,MATCH($G63,カレンダマスタ!$H$95:$H$100,1),MATCH($H63,カレンダマスタ!$I$93:$O$93,1)),
IF($AD63="ODC",INDEX(カレンダマスタ!$I$46:$O$51,MATCH($G63,カレンダマスタ!$H$46:$H$51,1),MATCH($H63,カレンダマスタ!$I$45:$O$45,1)),
IF($AD63="NS東京TC",INDEX(カレンダマスタ!$I$56:$O$61,MATCH($G63,カレンダマスタ!$H$56:$H$61,1),MATCH($H63,カレンダマスタ!$I$55:$O$55,1)),""))))))</f>
        <v/>
      </c>
      <c r="AS63" s="122" t="e">
        <f t="shared" si="19"/>
        <v>#N/A</v>
      </c>
      <c r="AU63" s="124" t="e">
        <f>IF(E63="","",VLOOKUP($E63,カレンダマスタ!$A$4:$E$381,4,FALSE))</f>
        <v>#N/A</v>
      </c>
      <c r="AV63" s="124" t="str">
        <f t="shared" si="10"/>
        <v/>
      </c>
      <c r="AW63" s="124" t="str">
        <f t="shared" si="11"/>
        <v/>
      </c>
      <c r="AX63" s="125" t="e">
        <f t="shared" si="12"/>
        <v>#N/A</v>
      </c>
      <c r="AY63" s="125" t="e">
        <f t="shared" si="13"/>
        <v>#N/A</v>
      </c>
      <c r="AZ63" s="114" t="e">
        <f>IF(AX63&amp;AW63="勤怠未設定","×",IF(AV63="勤怠修正","×",IF(AC63="外注","",IF(AA63="",IF(AY63&lt;&gt;"","×",""),IF(VLOOKUP(AA63,カレンダマスタ!$H$66:$I$83,2,FALSE)&lt;&gt;AY63,"×","OK")))))</f>
        <v>#N/A</v>
      </c>
      <c r="BC63" s="124" t="e">
        <f>IF(E63="","",VLOOKUP($E63,カレンダマスタ!$A$4:$E$381,4,FALSE))</f>
        <v>#N/A</v>
      </c>
      <c r="BD63" s="122" t="e">
        <f>IF(AC63="社員","",IF(AG63=0,"",IF(AD63="NSTC",IF(COUNTIF(カレンダマスタ!$Q$5:$Q$32,G63)=1,"OK","×"),
IF(AD63="NS本社",IF(COUNTIF(カレンダマスタ!$T$5:$T$32,G63)=1,"OK","×"),IF(COUNTIF(カレンダマスタ!$R$5:$R$32,G63)=1,"OK","×")))))</f>
        <v>#N/A</v>
      </c>
      <c r="BE63" s="122" t="e">
        <f>IF(AC63="社員","",IF(G63="","",IF(R63&lt;&gt;"","",IF(AF63="CS","OK",IF(VLOOKUP(E63,カレンダマスタ!$A$5:$D$381,4,FALSE)&gt;0,"",IF(OR(G63*24&gt;10.84,H63*24&lt;14.5)=TRUE,"×","OK"))))))</f>
        <v>#N/A</v>
      </c>
      <c r="BF63" s="122" t="e">
        <f t="shared" si="20"/>
        <v>#N/A</v>
      </c>
      <c r="BG63" s="122" t="e">
        <f t="shared" si="21"/>
        <v>#N/A</v>
      </c>
      <c r="BI63" s="114" t="e">
        <f t="shared" si="22"/>
        <v>#N/A</v>
      </c>
    </row>
    <row r="64" spans="2:61">
      <c r="B64" s="111"/>
      <c r="C64" s="536">
        <v>160486</v>
      </c>
      <c r="D64" s="128" t="s">
        <v>537</v>
      </c>
      <c r="E64" s="583">
        <v>45411</v>
      </c>
      <c r="F64" s="128" t="s">
        <v>201</v>
      </c>
      <c r="G64" s="588"/>
      <c r="H64" s="588"/>
      <c r="I64" s="130"/>
      <c r="J64" s="139"/>
      <c r="K64" s="131"/>
      <c r="L64" s="132"/>
      <c r="M64" s="132"/>
      <c r="N64" s="141"/>
      <c r="O64" s="139"/>
      <c r="P64" s="139"/>
      <c r="Q64" s="139"/>
      <c r="R64" s="133"/>
      <c r="S64" s="134"/>
      <c r="T64" s="434" t="str">
        <f t="shared" si="23"/>
        <v/>
      </c>
      <c r="U64" s="429"/>
      <c r="V64" s="429" t="e">
        <f t="shared" si="17"/>
        <v>#N/A</v>
      </c>
      <c r="W64" s="298"/>
      <c r="X64" s="129" t="str">
        <f t="shared" si="24"/>
        <v/>
      </c>
      <c r="Y64" s="129" t="str">
        <f t="shared" si="25"/>
        <v/>
      </c>
      <c r="Z64" s="129" t="str">
        <f t="shared" si="26"/>
        <v/>
      </c>
      <c r="AA64" s="133" t="str">
        <f t="shared" si="9"/>
        <v/>
      </c>
      <c r="AC64" s="186" t="e">
        <f>AC56</f>
        <v>#N/A</v>
      </c>
      <c r="AD64" s="187" t="e">
        <f>AD56</f>
        <v>#N/A</v>
      </c>
      <c r="AE64" s="187" t="e">
        <f>AE56</f>
        <v>#N/A</v>
      </c>
      <c r="AF64" s="187" t="e">
        <f>AF56</f>
        <v>#N/A</v>
      </c>
      <c r="AG64" s="204">
        <f t="shared" si="18"/>
        <v>0</v>
      </c>
      <c r="AI64" s="135" t="str">
        <f>IF(月報!G64&lt;&gt;"",月報!G64,"")</f>
        <v/>
      </c>
      <c r="AJ64" s="126" t="str">
        <f>IF(月報!W64&lt;&gt;"",月報!W64*24,"")</f>
        <v/>
      </c>
      <c r="AK64" s="126" t="str">
        <f>IF(月報!P64&lt;&gt;"",月報!P64,"")</f>
        <v/>
      </c>
      <c r="AL64" s="126" t="str">
        <f>IF(月報!Q64&lt;&gt;"",IF(月報!Q64="平日残","",月報!Q64),"")</f>
        <v/>
      </c>
      <c r="AM64" s="126"/>
      <c r="AN64" s="126" t="e">
        <f t="shared" si="2"/>
        <v>#N/A</v>
      </c>
      <c r="AO64" s="126" t="e">
        <f>IF($E64="","",VLOOKUP($E64,カレンダマスタ!$A$5:$E$381,5,FALSE))</f>
        <v>#N/A</v>
      </c>
      <c r="AQ64" s="196" t="str">
        <f>IF(G64="","",IF(VLOOKUP(E64,カレンダマスタ!$A$5:$D$381,4,FALSE)=0,"",1))</f>
        <v/>
      </c>
      <c r="AR64" s="136" t="str">
        <f>IF($G64="","",IF($AD64="NSTC",INDEX(カレンダマスタ!$I$26:$O$31,MATCH($G64,カレンダマスタ!$H$26:$H$31,1),MATCH($H64,カレンダマスタ!$I$25:$O$25,1)),
IF($AD64="CS本社",INDEX(カレンダマスタ!$I$36:$O$41,MATCH($G64,カレンダマスタ!$H$36:$H$41,1),MATCH($H64,カレンダマスタ!$I$35:$O$35,1)),
IF($AD64="NS本社",INDEX(カレンダマスタ!$I$94:$O$99,MATCH($G64,カレンダマスタ!$H$95:$H$100,1),MATCH($H64,カレンダマスタ!$I$93:$O$93,1)),
IF($AD64="ODC",INDEX(カレンダマスタ!$I$46:$O$51,MATCH($G64,カレンダマスタ!$H$46:$H$51,1),MATCH($H64,カレンダマスタ!$I$45:$O$45,1)),
IF($AD64="NS東京TC",INDEX(カレンダマスタ!$I$56:$O$61,MATCH($G64,カレンダマスタ!$H$56:$H$61,1),MATCH($H64,カレンダマスタ!$I$55:$O$55,1)),""))))))</f>
        <v/>
      </c>
      <c r="AS64" s="126" t="e">
        <f t="shared" si="19"/>
        <v>#N/A</v>
      </c>
      <c r="AU64" s="137" t="e">
        <f>IF(E64="","",VLOOKUP($E64,カレンダマスタ!$A$4:$E$381,4,FALSE))</f>
        <v>#N/A</v>
      </c>
      <c r="AV64" s="137" t="str">
        <f t="shared" si="10"/>
        <v/>
      </c>
      <c r="AW64" s="137" t="str">
        <f t="shared" si="11"/>
        <v/>
      </c>
      <c r="AX64" s="138" t="e">
        <f t="shared" si="12"/>
        <v>#N/A</v>
      </c>
      <c r="AY64" s="138" t="e">
        <f t="shared" si="13"/>
        <v>#N/A</v>
      </c>
      <c r="AZ64" s="130" t="e">
        <f>IF(AX64&amp;AW64="勤怠未設定","×",IF(AV64="勤怠修正","×",IF(AC64="外注","",IF(AA64="",IF(AY64&lt;&gt;"","×",""),IF(VLOOKUP(AA64,カレンダマスタ!$H$66:$I$83,2,FALSE)&lt;&gt;AY64,"×","OK")))))</f>
        <v>#N/A</v>
      </c>
      <c r="BC64" s="137" t="e">
        <f>IF(E64="","",VLOOKUP($E64,カレンダマスタ!$A$4:$E$381,4,FALSE))</f>
        <v>#N/A</v>
      </c>
      <c r="BD64" s="126" t="e">
        <f>IF(AC64="社員","",IF(AG64=0,"",IF(AD64="NSTC",IF(COUNTIF(カレンダマスタ!$Q$5:$Q$32,G64)=1,"OK","×"),
IF(AD64="NS本社",IF(COUNTIF(カレンダマスタ!$T$5:$T$32,G64)=1,"OK","×"),IF(COUNTIF(カレンダマスタ!$R$5:$R$32,G64)=1,"OK","×")))))</f>
        <v>#N/A</v>
      </c>
      <c r="BE64" s="126" t="e">
        <f>IF(AC64="社員","",IF(G64="","",IF(R64&lt;&gt;"","",IF(AF64="CS","OK",IF(VLOOKUP(E64,カレンダマスタ!$A$5:$D$381,4,FALSE)&gt;0,"",IF(OR(G64*24&gt;10.84,H64*24&lt;14.5)=TRUE,"×","OK"))))))</f>
        <v>#N/A</v>
      </c>
      <c r="BF64" s="126" t="e">
        <f t="shared" si="20"/>
        <v>#N/A</v>
      </c>
      <c r="BG64" s="126" t="e">
        <f t="shared" si="21"/>
        <v>#N/A</v>
      </c>
      <c r="BI64" s="130" t="e">
        <f t="shared" si="22"/>
        <v>#N/A</v>
      </c>
    </row>
    <row r="65" spans="2:61">
      <c r="B65" s="111"/>
      <c r="C65" s="536">
        <v>160486</v>
      </c>
      <c r="D65" s="128" t="s">
        <v>537</v>
      </c>
      <c r="E65" s="583">
        <v>45412</v>
      </c>
      <c r="F65" s="128" t="s">
        <v>203</v>
      </c>
      <c r="G65" s="588"/>
      <c r="H65" s="588"/>
      <c r="I65" s="130"/>
      <c r="J65" s="139"/>
      <c r="K65" s="131"/>
      <c r="L65" s="132"/>
      <c r="M65" s="132"/>
      <c r="N65" s="141"/>
      <c r="O65" s="139"/>
      <c r="P65" s="139"/>
      <c r="Q65" s="139"/>
      <c r="R65" s="133"/>
      <c r="S65" s="134"/>
      <c r="T65" s="434" t="str">
        <f t="shared" si="23"/>
        <v/>
      </c>
      <c r="U65" s="429"/>
      <c r="V65" s="429" t="e">
        <f t="shared" si="17"/>
        <v>#N/A</v>
      </c>
      <c r="W65" s="298"/>
      <c r="X65" s="129" t="str">
        <f t="shared" si="24"/>
        <v/>
      </c>
      <c r="Y65" s="129" t="str">
        <f t="shared" si="25"/>
        <v/>
      </c>
      <c r="Z65" s="129" t="str">
        <f t="shared" si="26"/>
        <v/>
      </c>
      <c r="AA65" s="133" t="str">
        <f t="shared" si="9"/>
        <v/>
      </c>
      <c r="AC65" s="186" t="e">
        <f>AC56</f>
        <v>#N/A</v>
      </c>
      <c r="AD65" s="187" t="e">
        <f>AD56</f>
        <v>#N/A</v>
      </c>
      <c r="AE65" s="187" t="e">
        <f>AE56</f>
        <v>#N/A</v>
      </c>
      <c r="AF65" s="187" t="e">
        <f>AF56</f>
        <v>#N/A</v>
      </c>
      <c r="AG65" s="204">
        <f t="shared" si="18"/>
        <v>0</v>
      </c>
      <c r="AI65" s="135" t="str">
        <f>IF(月報!G65&lt;&gt;"",月報!G65,"")</f>
        <v/>
      </c>
      <c r="AJ65" s="126" t="str">
        <f>IF(月報!W65&lt;&gt;"",月報!W65*24,"")</f>
        <v/>
      </c>
      <c r="AK65" s="126" t="str">
        <f>IF(月報!P65&lt;&gt;"",月報!P65,"")</f>
        <v/>
      </c>
      <c r="AL65" s="126" t="str">
        <f>IF(月報!Q65&lt;&gt;"",IF(月報!Q65="平日残","",月報!Q65),"")</f>
        <v/>
      </c>
      <c r="AM65" s="126"/>
      <c r="AN65" s="126" t="e">
        <f t="shared" si="2"/>
        <v>#N/A</v>
      </c>
      <c r="AO65" s="126" t="e">
        <f>IF($E65="","",VLOOKUP($E65,カレンダマスタ!$A$5:$E$381,5,FALSE))</f>
        <v>#N/A</v>
      </c>
      <c r="AQ65" s="196" t="str">
        <f>IF(G65="","",IF(VLOOKUP(E65,カレンダマスタ!$A$5:$D$381,4,FALSE)=0,"",1))</f>
        <v/>
      </c>
      <c r="AR65" s="136" t="str">
        <f>IF($G65="","",IF($AD65="NSTC",INDEX(カレンダマスタ!$I$26:$O$31,MATCH($G65,カレンダマスタ!$H$26:$H$31,1),MATCH($H65,カレンダマスタ!$I$25:$O$25,1)),
IF($AD65="CS本社",INDEX(カレンダマスタ!$I$36:$O$41,MATCH($G65,カレンダマスタ!$H$36:$H$41,1),MATCH($H65,カレンダマスタ!$I$35:$O$35,1)),
IF($AD65="NS本社",INDEX(カレンダマスタ!$I$94:$O$99,MATCH($G65,カレンダマスタ!$H$95:$H$100,1),MATCH($H65,カレンダマスタ!$I$93:$O$93,1)),
IF($AD65="ODC",INDEX(カレンダマスタ!$I$46:$O$51,MATCH($G65,カレンダマスタ!$H$46:$H$51,1),MATCH($H65,カレンダマスタ!$I$45:$O$45,1)),
IF($AD65="NS東京TC",INDEX(カレンダマスタ!$I$56:$O$61,MATCH($G65,カレンダマスタ!$H$56:$H$61,1),MATCH($H65,カレンダマスタ!$I$55:$O$55,1)),""))))))</f>
        <v/>
      </c>
      <c r="AS65" s="126" t="e">
        <f t="shared" si="19"/>
        <v>#N/A</v>
      </c>
      <c r="AU65" s="137" t="e">
        <f>IF(E65="","",VLOOKUP($E65,カレンダマスタ!$A$4:$E$381,4,FALSE))</f>
        <v>#N/A</v>
      </c>
      <c r="AV65" s="137" t="str">
        <f t="shared" si="10"/>
        <v/>
      </c>
      <c r="AW65" s="137" t="str">
        <f t="shared" si="11"/>
        <v/>
      </c>
      <c r="AX65" s="138" t="e">
        <f t="shared" si="12"/>
        <v>#N/A</v>
      </c>
      <c r="AY65" s="138" t="e">
        <f t="shared" si="13"/>
        <v>#N/A</v>
      </c>
      <c r="AZ65" s="130" t="e">
        <f>IF(AX65&amp;AW65="勤怠未設定","×",IF(AV65="勤怠修正","×",IF(AC65="外注","",IF(AA65="",IF(AY65&lt;&gt;"","×",""),IF(VLOOKUP(AA65,カレンダマスタ!$H$66:$I$83,2,FALSE)&lt;&gt;AY65,"×","OK")))))</f>
        <v>#N/A</v>
      </c>
      <c r="BC65" s="137" t="e">
        <f>IF(E65="","",VLOOKUP($E65,カレンダマスタ!$A$4:$E$381,4,FALSE))</f>
        <v>#N/A</v>
      </c>
      <c r="BD65" s="126" t="e">
        <f>IF(AC65="社員","",IF(AG65=0,"",IF(AD65="NSTC",IF(COUNTIF(カレンダマスタ!$Q$5:$Q$32,G65)=1,"OK","×"),
IF(AD65="NS本社",IF(COUNTIF(カレンダマスタ!$T$5:$T$32,G65)=1,"OK","×"),IF(COUNTIF(カレンダマスタ!$R$5:$R$32,G65)=1,"OK","×")))))</f>
        <v>#N/A</v>
      </c>
      <c r="BE65" s="126" t="e">
        <f>IF(AC65="社員","",IF(G65="","",IF(R65&lt;&gt;"","",IF(AF65="CS","OK",IF(VLOOKUP(E65,カレンダマスタ!$A$5:$D$381,4,FALSE)&gt;0,"",IF(OR(G65*24&gt;10.84,H65*24&lt;14.5)=TRUE,"×","OK"))))))</f>
        <v>#N/A</v>
      </c>
      <c r="BF65" s="126" t="e">
        <f t="shared" si="20"/>
        <v>#N/A</v>
      </c>
      <c r="BG65" s="126" t="e">
        <f t="shared" si="21"/>
        <v>#N/A</v>
      </c>
      <c r="BI65" s="130" t="e">
        <f t="shared" si="22"/>
        <v>#N/A</v>
      </c>
    </row>
    <row r="66" spans="2:61">
      <c r="B66" s="111"/>
      <c r="C66" s="536">
        <v>160486</v>
      </c>
      <c r="D66" s="128" t="s">
        <v>537</v>
      </c>
      <c r="E66" s="583">
        <v>45413</v>
      </c>
      <c r="F66" s="128" t="s">
        <v>204</v>
      </c>
      <c r="G66" s="588"/>
      <c r="H66" s="588"/>
      <c r="I66" s="130"/>
      <c r="J66" s="139"/>
      <c r="K66" s="131"/>
      <c r="L66" s="132"/>
      <c r="M66" s="132"/>
      <c r="N66" s="141"/>
      <c r="O66" s="139"/>
      <c r="P66" s="139"/>
      <c r="Q66" s="139"/>
      <c r="R66" s="133"/>
      <c r="S66" s="134"/>
      <c r="T66" s="434" t="str">
        <f t="shared" si="23"/>
        <v/>
      </c>
      <c r="U66" s="429"/>
      <c r="V66" s="429" t="e">
        <f t="shared" si="17"/>
        <v>#N/A</v>
      </c>
      <c r="W66" s="298"/>
      <c r="X66" s="129" t="str">
        <f t="shared" si="24"/>
        <v/>
      </c>
      <c r="Y66" s="129" t="str">
        <f t="shared" si="25"/>
        <v/>
      </c>
      <c r="Z66" s="129" t="str">
        <f t="shared" si="26"/>
        <v/>
      </c>
      <c r="AA66" s="133" t="str">
        <f t="shared" si="9"/>
        <v/>
      </c>
      <c r="AC66" s="186" t="e">
        <f>AC56</f>
        <v>#N/A</v>
      </c>
      <c r="AD66" s="187" t="e">
        <f>AD56</f>
        <v>#N/A</v>
      </c>
      <c r="AE66" s="187" t="e">
        <f>AE56</f>
        <v>#N/A</v>
      </c>
      <c r="AF66" s="187" t="e">
        <f>AF56</f>
        <v>#N/A</v>
      </c>
      <c r="AG66" s="204">
        <f t="shared" si="18"/>
        <v>0</v>
      </c>
      <c r="AI66" s="140" t="str">
        <f>IF(月報!G66&lt;&gt;"",月報!G66,"")</f>
        <v/>
      </c>
      <c r="AJ66" s="126" t="str">
        <f>IF(月報!W66&lt;&gt;"",月報!W66*24,"")</f>
        <v/>
      </c>
      <c r="AK66" s="126" t="str">
        <f>IF(月報!P66&lt;&gt;"",月報!P66,"")</f>
        <v/>
      </c>
      <c r="AL66" s="126" t="str">
        <f>IF(月報!Q66&lt;&gt;"",IF(月報!Q66="平日残","",月報!Q66),"")</f>
        <v/>
      </c>
      <c r="AM66" s="126"/>
      <c r="AN66" s="126" t="e">
        <f t="shared" si="2"/>
        <v>#N/A</v>
      </c>
      <c r="AO66" s="126" t="e">
        <f>IF($E66="","",VLOOKUP($E66,カレンダマスタ!$A$5:$E$381,5,FALSE))</f>
        <v>#N/A</v>
      </c>
      <c r="AQ66" s="196" t="str">
        <f>IF(G66="","",IF(VLOOKUP(E66,カレンダマスタ!$A$5:$D$381,4,FALSE)=0,"",1))</f>
        <v/>
      </c>
      <c r="AR66" s="136" t="str">
        <f>IF($G66="","",IF($AD66="NSTC",INDEX(カレンダマスタ!$I$26:$O$31,MATCH($G66,カレンダマスタ!$H$26:$H$31,1),MATCH($H66,カレンダマスタ!$I$25:$O$25,1)),
IF($AD66="CS本社",INDEX(カレンダマスタ!$I$36:$O$41,MATCH($G66,カレンダマスタ!$H$36:$H$41,1),MATCH($H66,カレンダマスタ!$I$35:$O$35,1)),
IF($AD66="NS本社",INDEX(カレンダマスタ!$I$94:$O$99,MATCH($G66,カレンダマスタ!$H$95:$H$100,1),MATCH($H66,カレンダマスタ!$I$93:$O$93,1)),
IF($AD66="ODC",INDEX(カレンダマスタ!$I$46:$O$51,MATCH($G66,カレンダマスタ!$H$46:$H$51,1),MATCH($H66,カレンダマスタ!$I$45:$O$45,1)),
IF($AD66="NS東京TC",INDEX(カレンダマスタ!$I$56:$O$61,MATCH($G66,カレンダマスタ!$H$56:$H$61,1),MATCH($H66,カレンダマスタ!$I$55:$O$55,1)),""))))))</f>
        <v/>
      </c>
      <c r="AS66" s="126" t="e">
        <f t="shared" si="19"/>
        <v>#N/A</v>
      </c>
      <c r="AU66" s="137" t="e">
        <f>IF(E66="","",VLOOKUP($E66,カレンダマスタ!$A$4:$E$381,4,FALSE))</f>
        <v>#N/A</v>
      </c>
      <c r="AV66" s="137" t="str">
        <f t="shared" si="10"/>
        <v/>
      </c>
      <c r="AW66" s="137" t="str">
        <f t="shared" si="11"/>
        <v/>
      </c>
      <c r="AX66" s="138" t="e">
        <f t="shared" si="12"/>
        <v>#N/A</v>
      </c>
      <c r="AY66" s="138" t="e">
        <f t="shared" si="13"/>
        <v>#N/A</v>
      </c>
      <c r="AZ66" s="130" t="e">
        <f>IF(AX66&amp;AW66="勤怠未設定","×",IF(AV66="勤怠修正","×",IF(AC66="外注","",IF(AA66="",IF(AY66&lt;&gt;"","×",""),IF(VLOOKUP(AA66,カレンダマスタ!$H$66:$I$83,2,FALSE)&lt;&gt;AY66,"×","OK")))))</f>
        <v>#N/A</v>
      </c>
      <c r="BC66" s="137" t="e">
        <f>IF(E66="","",VLOOKUP($E66,カレンダマスタ!$A$4:$E$381,4,FALSE))</f>
        <v>#N/A</v>
      </c>
      <c r="BD66" s="126" t="e">
        <f>IF(AC66="社員","",IF(AG66=0,"",IF(AD66="NSTC",IF(COUNTIF(カレンダマスタ!$Q$5:$Q$32,G66)=1,"OK","×"),
IF(AD66="NS本社",IF(COUNTIF(カレンダマスタ!$T$5:$T$32,G66)=1,"OK","×"),IF(COUNTIF(カレンダマスタ!$R$5:$R$32,G66)=1,"OK","×")))))</f>
        <v>#N/A</v>
      </c>
      <c r="BE66" s="126" t="e">
        <f>IF(AC66="社員","",IF(G66="","",IF(R66&lt;&gt;"","",IF(AF66="CS","OK",IF(VLOOKUP(E66,カレンダマスタ!$A$5:$D$381,4,FALSE)&gt;0,"",IF(OR(G66*24&gt;10.84,H66*24&lt;14.5)=TRUE,"×","OK"))))))</f>
        <v>#N/A</v>
      </c>
      <c r="BF66" s="126" t="e">
        <f t="shared" si="20"/>
        <v>#N/A</v>
      </c>
      <c r="BG66" s="126" t="e">
        <f t="shared" si="21"/>
        <v>#N/A</v>
      </c>
      <c r="BI66" s="130" t="e">
        <f t="shared" si="22"/>
        <v>#N/A</v>
      </c>
    </row>
    <row r="67" spans="2:61">
      <c r="B67" s="111"/>
      <c r="C67" s="536">
        <v>160486</v>
      </c>
      <c r="D67" s="128" t="s">
        <v>537</v>
      </c>
      <c r="E67" s="583">
        <v>45414</v>
      </c>
      <c r="F67" s="128" t="s">
        <v>205</v>
      </c>
      <c r="G67" s="588"/>
      <c r="H67" s="588"/>
      <c r="I67" s="130"/>
      <c r="J67" s="139"/>
      <c r="K67" s="131"/>
      <c r="L67" s="132"/>
      <c r="M67" s="132"/>
      <c r="N67" s="141"/>
      <c r="O67" s="139"/>
      <c r="P67" s="139"/>
      <c r="Q67" s="139"/>
      <c r="R67" s="133"/>
      <c r="S67" s="134"/>
      <c r="T67" s="434" t="str">
        <f t="shared" si="23"/>
        <v/>
      </c>
      <c r="U67" s="429"/>
      <c r="V67" s="429" t="e">
        <f t="shared" si="17"/>
        <v>#N/A</v>
      </c>
      <c r="W67" s="298"/>
      <c r="X67" s="129" t="str">
        <f t="shared" si="24"/>
        <v/>
      </c>
      <c r="Y67" s="129" t="str">
        <f t="shared" si="25"/>
        <v/>
      </c>
      <c r="Z67" s="129" t="str">
        <f t="shared" si="26"/>
        <v/>
      </c>
      <c r="AA67" s="133" t="str">
        <f t="shared" si="9"/>
        <v/>
      </c>
      <c r="AC67" s="186" t="e">
        <f>AC56</f>
        <v>#N/A</v>
      </c>
      <c r="AD67" s="187" t="e">
        <f>AD56</f>
        <v>#N/A</v>
      </c>
      <c r="AE67" s="187" t="e">
        <f>AE56</f>
        <v>#N/A</v>
      </c>
      <c r="AF67" s="187" t="e">
        <f>AF56</f>
        <v>#N/A</v>
      </c>
      <c r="AG67" s="204">
        <f t="shared" si="18"/>
        <v>0</v>
      </c>
      <c r="AI67" s="140" t="str">
        <f>IF(月報!G67&lt;&gt;"",月報!G67,"")</f>
        <v/>
      </c>
      <c r="AJ67" s="126" t="str">
        <f>IF(月報!W67&lt;&gt;"",月報!W67*24,"")</f>
        <v/>
      </c>
      <c r="AK67" s="126" t="str">
        <f>IF(月報!P67&lt;&gt;"",月報!P67,"")</f>
        <v/>
      </c>
      <c r="AL67" s="126" t="str">
        <f>IF(月報!Q67&lt;&gt;"",IF(月報!Q67="平日残","",月報!Q67),"")</f>
        <v/>
      </c>
      <c r="AM67" s="126"/>
      <c r="AN67" s="126" t="e">
        <f t="shared" si="2"/>
        <v>#N/A</v>
      </c>
      <c r="AO67" s="126" t="e">
        <f>IF($E67="","",VLOOKUP($E67,カレンダマスタ!$A$5:$E$381,5,FALSE))</f>
        <v>#N/A</v>
      </c>
      <c r="AQ67" s="196" t="str">
        <f>IF(G67="","",IF(VLOOKUP(E67,カレンダマスタ!$A$5:$D$381,4,FALSE)=0,"",1))</f>
        <v/>
      </c>
      <c r="AR67" s="136" t="str">
        <f>IF($G67="","",IF($AD67="NSTC",INDEX(カレンダマスタ!$I$26:$O$31,MATCH($G67,カレンダマスタ!$H$26:$H$31,1),MATCH($H67,カレンダマスタ!$I$25:$O$25,1)),
IF($AD67="CS本社",INDEX(カレンダマスタ!$I$36:$O$41,MATCH($G67,カレンダマスタ!$H$36:$H$41,1),MATCH($H67,カレンダマスタ!$I$35:$O$35,1)),
IF($AD67="NS本社",INDEX(カレンダマスタ!$I$94:$O$99,MATCH($G67,カレンダマスタ!$H$95:$H$100,1),MATCH($H67,カレンダマスタ!$I$93:$O$93,1)),
IF($AD67="ODC",INDEX(カレンダマスタ!$I$46:$O$51,MATCH($G67,カレンダマスタ!$H$46:$H$51,1),MATCH($H67,カレンダマスタ!$I$45:$O$45,1)),
IF($AD67="NS東京TC",INDEX(カレンダマスタ!$I$56:$O$61,MATCH($G67,カレンダマスタ!$H$56:$H$61,1),MATCH($H67,カレンダマスタ!$I$55:$O$55,1)),""))))))</f>
        <v/>
      </c>
      <c r="AS67" s="126" t="e">
        <f t="shared" si="19"/>
        <v>#N/A</v>
      </c>
      <c r="AU67" s="137" t="e">
        <f>IF(E67="","",VLOOKUP($E67,カレンダマスタ!$A$4:$E$381,4,FALSE))</f>
        <v>#N/A</v>
      </c>
      <c r="AV67" s="137" t="str">
        <f t="shared" si="10"/>
        <v/>
      </c>
      <c r="AW67" s="137" t="str">
        <f t="shared" si="11"/>
        <v/>
      </c>
      <c r="AX67" s="138" t="e">
        <f t="shared" si="12"/>
        <v>#N/A</v>
      </c>
      <c r="AY67" s="138" t="e">
        <f t="shared" si="13"/>
        <v>#N/A</v>
      </c>
      <c r="AZ67" s="130" t="e">
        <f>IF(AX67&amp;AW67="勤怠未設定","×",IF(AV67="勤怠修正","×",IF(AC67="外注","",IF(AA67="",IF(AY67&lt;&gt;"","×",""),IF(VLOOKUP(AA67,カレンダマスタ!$H$66:$I$83,2,FALSE)&lt;&gt;AY67,"×","OK")))))</f>
        <v>#N/A</v>
      </c>
      <c r="BC67" s="137" t="e">
        <f>IF(E67="","",VLOOKUP($E67,カレンダマスタ!$A$4:$E$381,4,FALSE))</f>
        <v>#N/A</v>
      </c>
      <c r="BD67" s="126" t="e">
        <f>IF(AC67="社員","",IF(AG67=0,"",IF(AD67="NSTC",IF(COUNTIF(カレンダマスタ!$Q$5:$Q$32,G67)=1,"OK","×"),
IF(AD67="NS本社",IF(COUNTIF(カレンダマスタ!$T$5:$T$32,G67)=1,"OK","×"),IF(COUNTIF(カレンダマスタ!$R$5:$R$32,G67)=1,"OK","×")))))</f>
        <v>#N/A</v>
      </c>
      <c r="BE67" s="126" t="e">
        <f>IF(AC67="社員","",IF(G67="","",IF(R67&lt;&gt;"","",IF(AF67="CS","OK",IF(VLOOKUP(E67,カレンダマスタ!$A$5:$D$381,4,FALSE)&gt;0,"",IF(OR(G67*24&gt;10.84,H67*24&lt;14.5)=TRUE,"×","OK"))))))</f>
        <v>#N/A</v>
      </c>
      <c r="BF67" s="126" t="e">
        <f t="shared" si="20"/>
        <v>#N/A</v>
      </c>
      <c r="BG67" s="126" t="e">
        <f t="shared" si="21"/>
        <v>#N/A</v>
      </c>
      <c r="BI67" s="130" t="e">
        <f t="shared" si="22"/>
        <v>#N/A</v>
      </c>
    </row>
    <row r="68" spans="2:61">
      <c r="B68" s="111"/>
      <c r="C68" s="536">
        <v>160486</v>
      </c>
      <c r="D68" s="128" t="s">
        <v>537</v>
      </c>
      <c r="E68" s="583">
        <v>45415</v>
      </c>
      <c r="F68" s="128" t="s">
        <v>199</v>
      </c>
      <c r="G68" s="588"/>
      <c r="H68" s="588"/>
      <c r="I68" s="130"/>
      <c r="J68" s="139"/>
      <c r="K68" s="131"/>
      <c r="L68" s="132"/>
      <c r="M68" s="132"/>
      <c r="N68" s="141"/>
      <c r="O68" s="139"/>
      <c r="P68" s="139"/>
      <c r="Q68" s="139"/>
      <c r="R68" s="133"/>
      <c r="S68" s="134"/>
      <c r="T68" s="434" t="str">
        <f t="shared" si="23"/>
        <v/>
      </c>
      <c r="U68" s="429"/>
      <c r="V68" s="429" t="e">
        <f t="shared" si="17"/>
        <v>#N/A</v>
      </c>
      <c r="W68" s="298"/>
      <c r="X68" s="129" t="str">
        <f t="shared" si="24"/>
        <v/>
      </c>
      <c r="Y68" s="129" t="str">
        <f t="shared" si="25"/>
        <v/>
      </c>
      <c r="Z68" s="129" t="str">
        <f t="shared" si="26"/>
        <v/>
      </c>
      <c r="AA68" s="133" t="str">
        <f t="shared" si="9"/>
        <v/>
      </c>
      <c r="AC68" s="186" t="e">
        <f>AC56</f>
        <v>#N/A</v>
      </c>
      <c r="AD68" s="187" t="e">
        <f>AD56</f>
        <v>#N/A</v>
      </c>
      <c r="AE68" s="187" t="e">
        <f>AE56</f>
        <v>#N/A</v>
      </c>
      <c r="AF68" s="187" t="e">
        <f>AF56</f>
        <v>#N/A</v>
      </c>
      <c r="AG68" s="204">
        <f t="shared" si="18"/>
        <v>0</v>
      </c>
      <c r="AI68" s="140" t="str">
        <f>IF(月報!G68&lt;&gt;"",月報!G68,"")</f>
        <v/>
      </c>
      <c r="AJ68" s="126" t="str">
        <f>IF(月報!W68&lt;&gt;"",月報!W68*24,"")</f>
        <v/>
      </c>
      <c r="AK68" s="126" t="str">
        <f>IF(月報!P68&lt;&gt;"",月報!P68,"")</f>
        <v/>
      </c>
      <c r="AL68" s="126" t="str">
        <f>IF(月報!Q68&lt;&gt;"",IF(月報!Q68="平日残","",月報!Q68),"")</f>
        <v/>
      </c>
      <c r="AM68" s="126"/>
      <c r="AN68" s="126" t="e">
        <f t="shared" si="2"/>
        <v>#N/A</v>
      </c>
      <c r="AO68" s="126" t="e">
        <f>IF($E68="","",VLOOKUP($E68,カレンダマスタ!$A$5:$E$381,5,FALSE))</f>
        <v>#N/A</v>
      </c>
      <c r="AQ68" s="196" t="str">
        <f>IF(G68="","",IF(VLOOKUP(E68,カレンダマスタ!$A$5:$D$381,4,FALSE)=0,"",1))</f>
        <v/>
      </c>
      <c r="AR68" s="136" t="str">
        <f>IF($G68="","",IF($AD68="NSTC",INDEX(カレンダマスタ!$I$26:$O$31,MATCH($G68,カレンダマスタ!$H$26:$H$31,1),MATCH($H68,カレンダマスタ!$I$25:$O$25,1)),
IF($AD68="CS本社",INDEX(カレンダマスタ!$I$36:$O$41,MATCH($G68,カレンダマスタ!$H$36:$H$41,1),MATCH($H68,カレンダマスタ!$I$35:$O$35,1)),
IF($AD68="NS本社",INDEX(カレンダマスタ!$I$94:$O$99,MATCH($G68,カレンダマスタ!$H$95:$H$100,1),MATCH($H68,カレンダマスタ!$I$93:$O$93,1)),
IF($AD68="ODC",INDEX(カレンダマスタ!$I$46:$O$51,MATCH($G68,カレンダマスタ!$H$46:$H$51,1),MATCH($H68,カレンダマスタ!$I$45:$O$45,1)),
IF($AD68="NS東京TC",INDEX(カレンダマスタ!$I$56:$O$61,MATCH($G68,カレンダマスタ!$H$56:$H$61,1),MATCH($H68,カレンダマスタ!$I$55:$O$55,1)),""))))))</f>
        <v/>
      </c>
      <c r="AS68" s="126" t="e">
        <f t="shared" si="19"/>
        <v>#N/A</v>
      </c>
      <c r="AU68" s="137" t="e">
        <f>IF(E68="","",VLOOKUP($E68,カレンダマスタ!$A$4:$E$381,4,FALSE))</f>
        <v>#N/A</v>
      </c>
      <c r="AV68" s="137" t="str">
        <f t="shared" si="10"/>
        <v/>
      </c>
      <c r="AW68" s="137" t="str">
        <f t="shared" si="11"/>
        <v/>
      </c>
      <c r="AX68" s="138" t="e">
        <f t="shared" si="12"/>
        <v>#N/A</v>
      </c>
      <c r="AY68" s="138" t="e">
        <f t="shared" si="13"/>
        <v>#N/A</v>
      </c>
      <c r="AZ68" s="130" t="e">
        <f>IF(AX68&amp;AW68="勤怠未設定","×",IF(AV68="勤怠修正","×",IF(AC68="外注","",IF(AA68="",IF(AY68&lt;&gt;"","×",""),IF(VLOOKUP(AA68,カレンダマスタ!$H$66:$I$83,2,FALSE)&lt;&gt;AY68,"×","OK")))))</f>
        <v>#N/A</v>
      </c>
      <c r="BC68" s="137" t="e">
        <f>IF(E68="","",VLOOKUP($E68,カレンダマスタ!$A$4:$E$381,4,FALSE))</f>
        <v>#N/A</v>
      </c>
      <c r="BD68" s="126" t="e">
        <f>IF(AC68="社員","",IF(AG68=0,"",IF(AD68="NSTC",IF(COUNTIF(カレンダマスタ!$Q$5:$Q$32,G68)=1,"OK","×"),
IF(AD68="NS本社",IF(COUNTIF(カレンダマスタ!$T$5:$T$32,G68)=1,"OK","×"),IF(COUNTIF(カレンダマスタ!$R$5:$R$32,G68)=1,"OK","×")))))</f>
        <v>#N/A</v>
      </c>
      <c r="BE68" s="126" t="e">
        <f>IF(AC68="社員","",IF(G68="","",IF(R68&lt;&gt;"","",IF(AF68="CS","OK",IF(VLOOKUP(E68,カレンダマスタ!$A$5:$D$381,4,FALSE)&gt;0,"",IF(OR(G68*24&gt;10.84,H68*24&lt;14.5)=TRUE,"×","OK"))))))</f>
        <v>#N/A</v>
      </c>
      <c r="BF68" s="126" t="e">
        <f t="shared" si="20"/>
        <v>#N/A</v>
      </c>
      <c r="BG68" s="126" t="e">
        <f t="shared" si="21"/>
        <v>#N/A</v>
      </c>
      <c r="BI68" s="130" t="e">
        <f t="shared" si="22"/>
        <v>#N/A</v>
      </c>
    </row>
    <row r="69" spans="2:61">
      <c r="B69" s="111"/>
      <c r="C69" s="537">
        <v>160486</v>
      </c>
      <c r="D69" s="142" t="s">
        <v>537</v>
      </c>
      <c r="E69" s="584">
        <v>45416</v>
      </c>
      <c r="F69" s="142" t="s">
        <v>369</v>
      </c>
      <c r="G69" s="589"/>
      <c r="H69" s="589"/>
      <c r="I69" s="144"/>
      <c r="J69" s="148"/>
      <c r="K69" s="145"/>
      <c r="L69" s="146"/>
      <c r="M69" s="146"/>
      <c r="N69" s="147"/>
      <c r="O69" s="148"/>
      <c r="P69" s="148"/>
      <c r="Q69" s="148"/>
      <c r="R69" s="149"/>
      <c r="S69" s="156"/>
      <c r="T69" s="435" t="str">
        <f t="shared" si="23"/>
        <v/>
      </c>
      <c r="U69" s="430"/>
      <c r="V69" s="430" t="e">
        <f t="shared" si="17"/>
        <v>#N/A</v>
      </c>
      <c r="W69" s="298"/>
      <c r="X69" s="143" t="str">
        <f t="shared" si="24"/>
        <v/>
      </c>
      <c r="Y69" s="143" t="str">
        <f t="shared" si="25"/>
        <v/>
      </c>
      <c r="Z69" s="143" t="str">
        <f t="shared" si="26"/>
        <v/>
      </c>
      <c r="AA69" s="149" t="str">
        <f t="shared" si="9"/>
        <v/>
      </c>
      <c r="AC69" s="188" t="e">
        <f>AC56</f>
        <v>#N/A</v>
      </c>
      <c r="AD69" s="189" t="e">
        <f>AD56</f>
        <v>#N/A</v>
      </c>
      <c r="AE69" s="189" t="e">
        <f>AE56</f>
        <v>#N/A</v>
      </c>
      <c r="AF69" s="189" t="e">
        <f>AF56</f>
        <v>#N/A</v>
      </c>
      <c r="AG69" s="205">
        <f t="shared" si="18"/>
        <v>0</v>
      </c>
      <c r="AI69" s="157" t="str">
        <f>IF(月報!G69&lt;&gt;"",月報!G69,"")</f>
        <v/>
      </c>
      <c r="AJ69" s="151" t="str">
        <f>IF(月報!W69&lt;&gt;"",月報!W69*24,"")</f>
        <v/>
      </c>
      <c r="AK69" s="151" t="str">
        <f>IF(月報!P69&lt;&gt;"",月報!P69,"")</f>
        <v/>
      </c>
      <c r="AL69" s="151" t="str">
        <f>IF(月報!Q69&lt;&gt;"",IF(月報!Q69="平日残","",月報!Q69),"")</f>
        <v/>
      </c>
      <c r="AM69" s="151"/>
      <c r="AN69" s="151" t="e">
        <f t="shared" si="2"/>
        <v>#N/A</v>
      </c>
      <c r="AO69" s="151" t="e">
        <f>IF($E69="","",VLOOKUP($E69,カレンダマスタ!$A$5:$E$381,5,FALSE))</f>
        <v>#N/A</v>
      </c>
      <c r="AQ69" s="197" t="str">
        <f>IF(G69="","",IF(VLOOKUP(E69,カレンダマスタ!$A$5:$D$381,4,FALSE)=0,"",1))</f>
        <v/>
      </c>
      <c r="AR69" s="152" t="str">
        <f>IF($G69="","",IF($AD69="NSTC",INDEX(カレンダマスタ!$I$26:$O$31,MATCH($G69,カレンダマスタ!$H$26:$H$31,1),MATCH($H69,カレンダマスタ!$I$25:$O$25,1)),
IF($AD69="CS本社",INDEX(カレンダマスタ!$I$36:$O$41,MATCH($G69,カレンダマスタ!$H$36:$H$41,1),MATCH($H69,カレンダマスタ!$I$35:$O$35,1)),
IF($AD69="NS本社",INDEX(カレンダマスタ!$I$94:$O$99,MATCH($G69,カレンダマスタ!$H$95:$H$100,1),MATCH($H69,カレンダマスタ!$I$93:$O$93,1)),
IF($AD69="ODC",INDEX(カレンダマスタ!$I$46:$O$51,MATCH($G69,カレンダマスタ!$H$46:$H$51,1),MATCH($H69,カレンダマスタ!$I$45:$O$45,1)),
IF($AD69="NS東京TC",INDEX(カレンダマスタ!$I$56:$O$61,MATCH($G69,カレンダマスタ!$H$56:$H$61,1),MATCH($H69,カレンダマスタ!$I$55:$O$55,1)),""))))))</f>
        <v/>
      </c>
      <c r="AS69" s="151" t="e">
        <f t="shared" si="19"/>
        <v>#N/A</v>
      </c>
      <c r="AU69" s="153" t="e">
        <f>IF(E69="","",VLOOKUP($E69,カレンダマスタ!$A$4:$E$381,4,FALSE))</f>
        <v>#N/A</v>
      </c>
      <c r="AV69" s="153" t="str">
        <f t="shared" si="10"/>
        <v/>
      </c>
      <c r="AW69" s="153" t="str">
        <f t="shared" si="11"/>
        <v/>
      </c>
      <c r="AX69" s="154" t="e">
        <f t="shared" si="12"/>
        <v>#N/A</v>
      </c>
      <c r="AY69" s="154" t="e">
        <f t="shared" si="13"/>
        <v>#N/A</v>
      </c>
      <c r="AZ69" s="144" t="e">
        <f>IF(AX69&amp;AW69="勤怠未設定","×",IF(AV69="勤怠修正","×",IF(AC69="外注","",IF(AA69="",IF(AY69&lt;&gt;"","×",""),IF(VLOOKUP(AA69,カレンダマスタ!$H$66:$I$83,2,FALSE)&lt;&gt;AY69,"×","OK")))))</f>
        <v>#N/A</v>
      </c>
      <c r="BC69" s="153" t="e">
        <f>IF(E69="","",VLOOKUP($E69,カレンダマスタ!$A$4:$E$381,4,FALSE))</f>
        <v>#N/A</v>
      </c>
      <c r="BD69" s="151" t="e">
        <f>IF(AC69="社員","",IF(AG69=0,"",IF(AD69="NSTC",IF(COUNTIF(カレンダマスタ!$Q$5:$Q$32,G69)=1,"OK","×"),
IF(AD69="NS本社",IF(COUNTIF(カレンダマスタ!$T$5:$T$32,G69)=1,"OK","×"),IF(COUNTIF(カレンダマスタ!$R$5:$R$32,G69)=1,"OK","×")))))</f>
        <v>#N/A</v>
      </c>
      <c r="BE69" s="151" t="e">
        <f>IF(AC69="社員","",IF(G69="","",IF(R69&lt;&gt;"","",IF(AF69="CS","OK",IF(VLOOKUP(E69,カレンダマスタ!$A$5:$D$381,4,FALSE)&gt;0,"",IF(OR(G69*24&gt;10.84,H69*24&lt;14.5)=TRUE,"×","OK"))))))</f>
        <v>#N/A</v>
      </c>
      <c r="BF69" s="151" t="e">
        <f t="shared" si="20"/>
        <v>#N/A</v>
      </c>
      <c r="BG69" s="151" t="e">
        <f t="shared" si="21"/>
        <v>#N/A</v>
      </c>
      <c r="BI69" s="144" t="e">
        <f t="shared" si="22"/>
        <v>#N/A</v>
      </c>
    </row>
    <row r="70" spans="2:61">
      <c r="B70" s="111"/>
      <c r="C70" s="535">
        <v>160486</v>
      </c>
      <c r="D70" s="112" t="s">
        <v>537</v>
      </c>
      <c r="E70" s="582">
        <v>45417</v>
      </c>
      <c r="F70" s="112" t="s">
        <v>370</v>
      </c>
      <c r="G70" s="587"/>
      <c r="H70" s="587"/>
      <c r="I70" s="114"/>
      <c r="J70" s="118"/>
      <c r="K70" s="115"/>
      <c r="L70" s="116"/>
      <c r="M70" s="116"/>
      <c r="N70" s="117"/>
      <c r="O70" s="118"/>
      <c r="P70" s="118"/>
      <c r="Q70" s="118"/>
      <c r="R70" s="119"/>
      <c r="S70" s="120"/>
      <c r="T70" s="433" t="str">
        <f t="shared" si="23"/>
        <v/>
      </c>
      <c r="U70" s="431">
        <f>SUM(T70:T76)</f>
        <v>47.5</v>
      </c>
      <c r="V70" s="431" t="e">
        <f t="shared" si="17"/>
        <v>#N/A</v>
      </c>
      <c r="W70" s="298"/>
      <c r="X70" s="113" t="str">
        <f t="shared" si="24"/>
        <v/>
      </c>
      <c r="Y70" s="113" t="str">
        <f t="shared" si="25"/>
        <v/>
      </c>
      <c r="Z70" s="113" t="str">
        <f t="shared" si="26"/>
        <v/>
      </c>
      <c r="AA70" s="119" t="str">
        <f t="shared" si="9"/>
        <v/>
      </c>
      <c r="AC70" s="190" t="e">
        <f>AC56</f>
        <v>#N/A</v>
      </c>
      <c r="AD70" s="191" t="e">
        <f>AD56</f>
        <v>#N/A</v>
      </c>
      <c r="AE70" s="191" t="e">
        <f>AE56</f>
        <v>#N/A</v>
      </c>
      <c r="AF70" s="191" t="e">
        <f>AF56</f>
        <v>#N/A</v>
      </c>
      <c r="AG70" s="206">
        <f t="shared" si="18"/>
        <v>0</v>
      </c>
      <c r="AI70" s="158" t="str">
        <f>IF(月報!G70&lt;&gt;"",月報!G70,"")</f>
        <v/>
      </c>
      <c r="AJ70" s="122" t="str">
        <f>IF(月報!W70&lt;&gt;"",月報!W70*24,"")</f>
        <v/>
      </c>
      <c r="AK70" s="122" t="str">
        <f>IF(月報!P70&lt;&gt;"",月報!P70,"")</f>
        <v/>
      </c>
      <c r="AL70" s="122" t="str">
        <f>IF(月報!Q70&lt;&gt;"",IF(月報!Q70="平日残","",月報!Q70),"")</f>
        <v/>
      </c>
      <c r="AM70" s="122"/>
      <c r="AN70" s="122" t="e">
        <f t="shared" si="2"/>
        <v>#N/A</v>
      </c>
      <c r="AO70" s="122" t="e">
        <f>IF($E70="","",VLOOKUP($E70,カレンダマスタ!$A$5:$E$381,5,FALSE))</f>
        <v>#N/A</v>
      </c>
      <c r="AQ70" s="195" t="str">
        <f>IF(G70="","",IF(VLOOKUP(E70,カレンダマスタ!$A$5:$D$381,4,FALSE)=0,"",1))</f>
        <v/>
      </c>
      <c r="AR70" s="123" t="str">
        <f>IF($G70="","",IF($AD70="NSTC",INDEX(カレンダマスタ!$I$26:$O$31,MATCH($G70,カレンダマスタ!$H$26:$H$31,1),MATCH($H70,カレンダマスタ!$I$25:$O$25,1)),
IF($AD70="CS本社",INDEX(カレンダマスタ!$I$36:$O$41,MATCH($G70,カレンダマスタ!$H$36:$H$41,1),MATCH($H70,カレンダマスタ!$I$35:$O$35,1)),
IF($AD70="NS本社",INDEX(カレンダマスタ!$I$94:$O$99,MATCH($G70,カレンダマスタ!$H$95:$H$100,1),MATCH($H70,カレンダマスタ!$I$93:$O$93,1)),
IF($AD70="ODC",INDEX(カレンダマスタ!$I$46:$O$51,MATCH($G70,カレンダマスタ!$H$46:$H$51,1),MATCH($H70,カレンダマスタ!$I$45:$O$45,1)),
IF($AD70="NS東京TC",INDEX(カレンダマスタ!$I$56:$O$61,MATCH($G70,カレンダマスタ!$H$56:$H$61,1),MATCH($H70,カレンダマスタ!$I$55:$O$55,1)),""))))))</f>
        <v/>
      </c>
      <c r="AS70" s="122" t="e">
        <f t="shared" si="19"/>
        <v>#N/A</v>
      </c>
      <c r="AU70" s="124" t="e">
        <f>IF(E70="","",VLOOKUP($E70,カレンダマスタ!$A$4:$E$381,4,FALSE))</f>
        <v>#N/A</v>
      </c>
      <c r="AV70" s="124" t="str">
        <f t="shared" si="10"/>
        <v/>
      </c>
      <c r="AW70" s="124" t="str">
        <f t="shared" si="11"/>
        <v/>
      </c>
      <c r="AX70" s="125" t="e">
        <f t="shared" si="12"/>
        <v>#N/A</v>
      </c>
      <c r="AY70" s="125" t="e">
        <f t="shared" si="13"/>
        <v>#N/A</v>
      </c>
      <c r="AZ70" s="114" t="e">
        <f>IF(AX70&amp;AW70="勤怠未設定","×",IF(AV70="勤怠修正","×",IF(AC70="外注","",IF(AA70="",IF(AY70&lt;&gt;"","×",""),IF(VLOOKUP(AA70,カレンダマスタ!$H$66:$I$83,2,FALSE)&lt;&gt;AY70,"×","OK")))))</f>
        <v>#N/A</v>
      </c>
      <c r="BC70" s="124" t="e">
        <f>IF(E70="","",VLOOKUP($E70,カレンダマスタ!$A$4:$E$381,4,FALSE))</f>
        <v>#N/A</v>
      </c>
      <c r="BD70" s="122" t="e">
        <f>IF(AC70="社員","",IF(AG70=0,"",IF(AD70="NSTC",IF(COUNTIF(カレンダマスタ!$Q$5:$Q$32,G70)=1,"OK","×"),
IF(AD70="NS本社",IF(COUNTIF(カレンダマスタ!$T$5:$T$32,G70)=1,"OK","×"),IF(COUNTIF(カレンダマスタ!$R$5:$R$32,G70)=1,"OK","×")))))</f>
        <v>#N/A</v>
      </c>
      <c r="BE70" s="122" t="e">
        <f>IF(AC70="社員","",IF(G70="","",IF(R70&lt;&gt;"","",IF(AF70="CS","OK",IF(VLOOKUP(E70,カレンダマスタ!$A$5:$D$381,4,FALSE)&gt;0,"",IF(OR(G70*24&gt;10.84,H70*24&lt;14.5)=TRUE,"×","OK"))))))</f>
        <v>#N/A</v>
      </c>
      <c r="BF70" s="122" t="e">
        <f t="shared" si="20"/>
        <v>#N/A</v>
      </c>
      <c r="BG70" s="122" t="e">
        <f t="shared" si="21"/>
        <v>#N/A</v>
      </c>
      <c r="BI70" s="114" t="e">
        <f t="shared" si="22"/>
        <v>#N/A</v>
      </c>
    </row>
    <row r="71" spans="2:61">
      <c r="B71" s="111"/>
      <c r="C71" s="536">
        <v>160486</v>
      </c>
      <c r="D71" s="128" t="s">
        <v>537</v>
      </c>
      <c r="E71" s="583">
        <v>45418</v>
      </c>
      <c r="F71" s="128" t="s">
        <v>201</v>
      </c>
      <c r="G71" s="588">
        <v>0.375</v>
      </c>
      <c r="H71" s="588">
        <v>0.75</v>
      </c>
      <c r="I71" s="130" t="s">
        <v>200</v>
      </c>
      <c r="J71" s="139">
        <v>8</v>
      </c>
      <c r="K71" s="131"/>
      <c r="L71" s="132"/>
      <c r="M71" s="132"/>
      <c r="N71" s="141"/>
      <c r="O71" s="139"/>
      <c r="P71" s="139"/>
      <c r="Q71" s="139">
        <v>8</v>
      </c>
      <c r="R71" s="133" t="s">
        <v>596</v>
      </c>
      <c r="S71" s="134"/>
      <c r="T71" s="434">
        <f t="shared" si="23"/>
        <v>8</v>
      </c>
      <c r="U71" s="429"/>
      <c r="V71" s="429" t="e">
        <f t="shared" si="17"/>
        <v>#N/A</v>
      </c>
      <c r="W71" s="298"/>
      <c r="X71" s="129" t="str">
        <f t="shared" si="24"/>
        <v/>
      </c>
      <c r="Y71" s="129" t="str">
        <f t="shared" si="25"/>
        <v/>
      </c>
      <c r="Z71" s="129">
        <f t="shared" si="26"/>
        <v>0.33333333333333331</v>
      </c>
      <c r="AA71" s="133" t="e">
        <f t="shared" si="9"/>
        <v>#N/A</v>
      </c>
      <c r="AC71" s="186" t="e">
        <f>AC56</f>
        <v>#N/A</v>
      </c>
      <c r="AD71" s="187" t="e">
        <f>AD56</f>
        <v>#N/A</v>
      </c>
      <c r="AE71" s="187" t="e">
        <f>AE56</f>
        <v>#N/A</v>
      </c>
      <c r="AF71" s="187" t="e">
        <f>AF56</f>
        <v>#N/A</v>
      </c>
      <c r="AG71" s="204">
        <f t="shared" si="18"/>
        <v>0</v>
      </c>
      <c r="AI71" s="135" t="str">
        <f>IF(月報!G71&lt;&gt;"",月報!G71,"")</f>
        <v/>
      </c>
      <c r="AJ71" s="126">
        <f>IF(月報!W71&lt;&gt;"",月報!W71*24,"")</f>
        <v>8</v>
      </c>
      <c r="AK71" s="126" t="str">
        <f>IF(月報!P71&lt;&gt;"",月報!P71,"")</f>
        <v>有休</v>
      </c>
      <c r="AL71" s="126" t="str">
        <f>IF(月報!Q71&lt;&gt;"",IF(月報!Q71="平日残","",月報!Q71),"")</f>
        <v/>
      </c>
      <c r="AM71" s="126"/>
      <c r="AN71" s="126" t="e">
        <f t="shared" si="2"/>
        <v>#N/A</v>
      </c>
      <c r="AO71" s="126" t="e">
        <f>IF($E71="","",VLOOKUP($E71,カレンダマスタ!$A$5:$E$381,5,FALSE))</f>
        <v>#N/A</v>
      </c>
      <c r="AQ71" s="196" t="e">
        <f>IF(G71="","",IF(VLOOKUP(E71,カレンダマスタ!$A$5:$D$381,4,FALSE)=0,"",1))</f>
        <v>#N/A</v>
      </c>
      <c r="AR71" s="136" t="e">
        <f>IF($G71="","",IF($AD71="NSTC",INDEX(カレンダマスタ!$I$26:$O$31,MATCH($G71,カレンダマスタ!$H$26:$H$31,1),MATCH($H71,カレンダマスタ!$I$25:$O$25,1)),
IF($AD71="CS本社",INDEX(カレンダマスタ!$I$36:$O$41,MATCH($G71,カレンダマスタ!$H$36:$H$41,1),MATCH($H71,カレンダマスタ!$I$35:$O$35,1)),
IF($AD71="NS本社",INDEX(カレンダマスタ!$I$94:$O$99,MATCH($G71,カレンダマスタ!$H$95:$H$100,1),MATCH($H71,カレンダマスタ!$I$93:$O$93,1)),
IF($AD71="ODC",INDEX(カレンダマスタ!$I$46:$O$51,MATCH($G71,カレンダマスタ!$H$46:$H$51,1),MATCH($H71,カレンダマスタ!$I$45:$O$45,1)),
IF($AD71="NS東京TC",INDEX(カレンダマスタ!$I$56:$O$61,MATCH($G71,カレンダマスタ!$H$56:$H$61,1),MATCH($H71,カレンダマスタ!$I$55:$O$55,1)),""))))))</f>
        <v>#N/A</v>
      </c>
      <c r="AS71" s="126" t="e">
        <f t="shared" si="19"/>
        <v>#N/A</v>
      </c>
      <c r="AU71" s="137" t="e">
        <f>IF(E71="","",VLOOKUP($E71,カレンダマスタ!$A$4:$E$381,4,FALSE))</f>
        <v>#N/A</v>
      </c>
      <c r="AV71" s="137" t="e">
        <f t="shared" si="10"/>
        <v>#N/A</v>
      </c>
      <c r="AW71" s="137" t="str">
        <f t="shared" si="11"/>
        <v/>
      </c>
      <c r="AX71" s="138" t="e">
        <f t="shared" si="12"/>
        <v>#N/A</v>
      </c>
      <c r="AY71" s="138" t="e">
        <f t="shared" si="13"/>
        <v>#N/A</v>
      </c>
      <c r="AZ71" s="130" t="e">
        <f>IF(AX71&amp;AW71="勤怠未設定","×",IF(AV71="勤怠修正","×",IF(AC71="外注","",IF(AA71="",IF(AY71&lt;&gt;"","×",""),IF(VLOOKUP(AA71,カレンダマスタ!$H$66:$I$83,2,FALSE)&lt;&gt;AY71,"×","OK")))))</f>
        <v>#N/A</v>
      </c>
      <c r="BC71" s="137" t="e">
        <f>IF(E71="","",VLOOKUP($E71,カレンダマスタ!$A$4:$E$381,4,FALSE))</f>
        <v>#N/A</v>
      </c>
      <c r="BD71" s="126" t="e">
        <f>IF(AC71="社員","",IF(AG71=0,"",IF(AD71="NSTC",IF(COUNTIF(カレンダマスタ!$Q$5:$Q$32,G71)=1,"OK","×"),
IF(AD71="NS本社",IF(COUNTIF(カレンダマスタ!$T$5:$T$32,G71)=1,"OK","×"),IF(COUNTIF(カレンダマスタ!$R$5:$R$32,G71)=1,"OK","×")))))</f>
        <v>#N/A</v>
      </c>
      <c r="BE71" s="126" t="e">
        <f>IF(AC71="社員","",IF(G71="","",IF(R71&lt;&gt;"","",IF(AF71="CS","OK",IF(VLOOKUP(E71,カレンダマスタ!$A$5:$D$381,4,FALSE)&gt;0,"",IF(OR(G71*24&gt;10.84,H71*24&lt;14.5)=TRUE,"×","OK"))))))</f>
        <v>#N/A</v>
      </c>
      <c r="BF71" s="126" t="e">
        <f t="shared" si="20"/>
        <v>#N/A</v>
      </c>
      <c r="BG71" s="126" t="e">
        <f t="shared" si="21"/>
        <v>#N/A</v>
      </c>
      <c r="BI71" s="130" t="e">
        <f t="shared" si="22"/>
        <v>#N/A</v>
      </c>
    </row>
    <row r="72" spans="2:61">
      <c r="B72" s="210"/>
      <c r="C72" s="536">
        <v>160486</v>
      </c>
      <c r="D72" s="128" t="s">
        <v>537</v>
      </c>
      <c r="E72" s="583">
        <v>45419</v>
      </c>
      <c r="F72" s="128" t="s">
        <v>203</v>
      </c>
      <c r="G72" s="588">
        <v>0.375</v>
      </c>
      <c r="H72" s="588">
        <v>0.79166666666666663</v>
      </c>
      <c r="I72" s="130" t="s">
        <v>200</v>
      </c>
      <c r="J72" s="139">
        <v>9</v>
      </c>
      <c r="K72" s="131"/>
      <c r="L72" s="132"/>
      <c r="M72" s="132"/>
      <c r="N72" s="141"/>
      <c r="O72" s="139">
        <v>8</v>
      </c>
      <c r="P72" s="139">
        <v>1</v>
      </c>
      <c r="Q72" s="139"/>
      <c r="R72" s="133"/>
      <c r="S72" s="134" t="s">
        <v>594</v>
      </c>
      <c r="T72" s="434">
        <f t="shared" si="23"/>
        <v>9</v>
      </c>
      <c r="U72" s="429"/>
      <c r="V72" s="429" t="e">
        <f t="shared" si="17"/>
        <v>#N/A</v>
      </c>
      <c r="W72" s="298"/>
      <c r="X72" s="129">
        <f t="shared" si="24"/>
        <v>0.33333333333333331</v>
      </c>
      <c r="Y72" s="129">
        <f t="shared" si="25"/>
        <v>4.1666666666666664E-2</v>
      </c>
      <c r="Z72" s="129" t="str">
        <f t="shared" si="26"/>
        <v/>
      </c>
      <c r="AA72" s="133" t="str">
        <f t="shared" si="9"/>
        <v/>
      </c>
      <c r="AC72" s="186" t="e">
        <f>AC56</f>
        <v>#N/A</v>
      </c>
      <c r="AD72" s="187" t="e">
        <f>AD56</f>
        <v>#N/A</v>
      </c>
      <c r="AE72" s="187" t="e">
        <f>AE56</f>
        <v>#N/A</v>
      </c>
      <c r="AF72" s="187" t="e">
        <f>AF56</f>
        <v>#N/A</v>
      </c>
      <c r="AG72" s="204" t="e">
        <f t="shared" si="18"/>
        <v>#N/A</v>
      </c>
      <c r="AI72" s="135" t="str">
        <f>IF(月報!G72&lt;&gt;"",月報!G72,"")</f>
        <v/>
      </c>
      <c r="AJ72" s="126">
        <f>IF(月報!W72&lt;&gt;"",月報!W72*24,"")</f>
        <v>9.0833333333333339</v>
      </c>
      <c r="AK72" s="126" t="str">
        <f>IF(月報!P72&lt;&gt;"",月報!P72,"")</f>
        <v/>
      </c>
      <c r="AL72" s="126" t="str">
        <f>IF(月報!Q72&lt;&gt;"",IF(月報!Q72="平日残","",月報!Q72),"")</f>
        <v/>
      </c>
      <c r="AM72" s="126"/>
      <c r="AN72" s="126" t="e">
        <f t="shared" si="2"/>
        <v>#N/A</v>
      </c>
      <c r="AO72" s="126" t="e">
        <f>IF($E72="","",VLOOKUP($E72,カレンダマスタ!$A$5:$E$381,5,FALSE))</f>
        <v>#N/A</v>
      </c>
      <c r="AQ72" s="196" t="e">
        <f>IF(G72="","",IF(VLOOKUP(E72,カレンダマスタ!$A$5:$D$381,4,FALSE)=0,"",1))</f>
        <v>#N/A</v>
      </c>
      <c r="AR72" s="136" t="e">
        <f>IF($G72="","",IF($AD72="NSTC",INDEX(カレンダマスタ!$I$26:$O$31,MATCH($G72,カレンダマスタ!$H$26:$H$31,1),MATCH($H72,カレンダマスタ!$I$25:$O$25,1)),
IF($AD72="CS本社",INDEX(カレンダマスタ!$I$36:$O$41,MATCH($G72,カレンダマスタ!$H$36:$H$41,1),MATCH($H72,カレンダマスタ!$I$35:$O$35,1)),
IF($AD72="NS本社",INDEX(カレンダマスタ!$I$94:$O$99,MATCH($G72,カレンダマスタ!$H$95:$H$100,1),MATCH($H72,カレンダマスタ!$I$93:$O$93,1)),
IF($AD72="ODC",INDEX(カレンダマスタ!$I$46:$O$51,MATCH($G72,カレンダマスタ!$H$46:$H$51,1),MATCH($H72,カレンダマスタ!$I$45:$O$45,1)),
IF($AD72="NS東京TC",INDEX(カレンダマスタ!$I$56:$O$61,MATCH($G72,カレンダマスタ!$H$56:$H$61,1),MATCH($H72,カレンダマスタ!$I$55:$O$55,1)),""))))))</f>
        <v>#N/A</v>
      </c>
      <c r="AS72" s="126" t="e">
        <f t="shared" si="19"/>
        <v>#N/A</v>
      </c>
      <c r="AU72" s="137" t="e">
        <f>IF(E72="","",VLOOKUP($E72,カレンダマスタ!$A$4:$E$381,4,FALSE))</f>
        <v>#N/A</v>
      </c>
      <c r="AV72" s="137" t="str">
        <f t="shared" si="10"/>
        <v/>
      </c>
      <c r="AW72" s="137" t="str">
        <f t="shared" si="11"/>
        <v/>
      </c>
      <c r="AX72" s="138" t="e">
        <f t="shared" si="12"/>
        <v>#N/A</v>
      </c>
      <c r="AY72" s="138" t="e">
        <f t="shared" si="13"/>
        <v>#N/A</v>
      </c>
      <c r="AZ72" s="130" t="e">
        <f>IF(AX72&amp;AW72="勤怠未設定","×",IF(AV72="勤怠修正","×",IF(AC72="外注","",IF(AA72="",IF(AY72&lt;&gt;"","×",""),IF(VLOOKUP(AA72,カレンダマスタ!$H$66:$I$83,2,FALSE)&lt;&gt;AY72,"×","OK")))))</f>
        <v>#N/A</v>
      </c>
      <c r="BC72" s="137" t="e">
        <f>IF(E72="","",VLOOKUP($E72,カレンダマスタ!$A$4:$E$381,4,FALSE))</f>
        <v>#N/A</v>
      </c>
      <c r="BD72" s="126" t="e">
        <f>IF(AC72="社員","",IF(AG72=0,"",IF(AD72="NSTC",IF(COUNTIF(カレンダマスタ!$Q$5:$Q$32,G72)=1,"OK","×"),
IF(AD72="NS本社",IF(COUNTIF(カレンダマスタ!$T$5:$T$32,G72)=1,"OK","×"),IF(COUNTIF(カレンダマスタ!$R$5:$R$32,G72)=1,"OK","×")))))</f>
        <v>#N/A</v>
      </c>
      <c r="BE72" s="126" t="e">
        <f>IF(AC72="社員","",IF(G72="","",IF(R72&lt;&gt;"","",IF(AF72="CS","OK",IF(VLOOKUP(E72,カレンダマスタ!$A$5:$D$381,4,FALSE)&gt;0,"",IF(OR(G72*24&gt;10.84,H72*24&lt;14.5)=TRUE,"×","OK"))))))</f>
        <v>#N/A</v>
      </c>
      <c r="BF72" s="126" t="e">
        <f t="shared" si="20"/>
        <v>#N/A</v>
      </c>
      <c r="BG72" s="126" t="e">
        <f t="shared" si="21"/>
        <v>#N/A</v>
      </c>
      <c r="BI72" s="130" t="e">
        <f t="shared" si="22"/>
        <v>#N/A</v>
      </c>
    </row>
    <row r="73" spans="2:61">
      <c r="B73" s="210"/>
      <c r="C73" s="536">
        <v>160486</v>
      </c>
      <c r="D73" s="128" t="s">
        <v>537</v>
      </c>
      <c r="E73" s="583">
        <v>45420</v>
      </c>
      <c r="F73" s="128" t="s">
        <v>204</v>
      </c>
      <c r="G73" s="588">
        <v>0.375</v>
      </c>
      <c r="H73" s="588">
        <v>0.83333333333333337</v>
      </c>
      <c r="I73" s="130" t="s">
        <v>200</v>
      </c>
      <c r="J73" s="139">
        <v>10</v>
      </c>
      <c r="K73" s="131"/>
      <c r="L73" s="132"/>
      <c r="M73" s="132"/>
      <c r="N73" s="141"/>
      <c r="O73" s="139">
        <v>8</v>
      </c>
      <c r="P73" s="139">
        <v>2</v>
      </c>
      <c r="Q73" s="139"/>
      <c r="R73" s="133"/>
      <c r="S73" s="134" t="s">
        <v>594</v>
      </c>
      <c r="T73" s="434">
        <f t="shared" si="23"/>
        <v>10</v>
      </c>
      <c r="U73" s="429"/>
      <c r="V73" s="429" t="e">
        <f t="shared" si="17"/>
        <v>#N/A</v>
      </c>
      <c r="W73" s="298"/>
      <c r="X73" s="129">
        <f t="shared" si="24"/>
        <v>0.33333333333333331</v>
      </c>
      <c r="Y73" s="129">
        <f t="shared" si="25"/>
        <v>8.3333333333333329E-2</v>
      </c>
      <c r="Z73" s="129" t="str">
        <f t="shared" si="26"/>
        <v/>
      </c>
      <c r="AA73" s="133" t="str">
        <f t="shared" si="9"/>
        <v/>
      </c>
      <c r="AC73" s="186" t="e">
        <f>AC56</f>
        <v>#N/A</v>
      </c>
      <c r="AD73" s="187" t="e">
        <f>AD56</f>
        <v>#N/A</v>
      </c>
      <c r="AE73" s="187" t="e">
        <f>AE56</f>
        <v>#N/A</v>
      </c>
      <c r="AF73" s="187" t="e">
        <f>AF56</f>
        <v>#N/A</v>
      </c>
      <c r="AG73" s="204" t="e">
        <f t="shared" si="18"/>
        <v>#N/A</v>
      </c>
      <c r="AI73" s="140" t="str">
        <f>IF(月報!G73&lt;&gt;"",月報!G73,"")</f>
        <v/>
      </c>
      <c r="AJ73" s="126">
        <f>IF(月報!W73&lt;&gt;"",月報!W73*24,"")</f>
        <v>10</v>
      </c>
      <c r="AK73" s="126" t="str">
        <f>IF(月報!P73&lt;&gt;"",月報!P73,"")</f>
        <v/>
      </c>
      <c r="AL73" s="126" t="str">
        <f>IF(月報!Q73&lt;&gt;"",IF(月報!Q73="平日残","",月報!Q73),"")</f>
        <v/>
      </c>
      <c r="AM73" s="126"/>
      <c r="AN73" s="126" t="e">
        <f t="shared" si="2"/>
        <v>#N/A</v>
      </c>
      <c r="AO73" s="126" t="e">
        <f>IF($E73="","",VLOOKUP($E73,カレンダマスタ!$A$5:$E$381,5,FALSE))</f>
        <v>#N/A</v>
      </c>
      <c r="AQ73" s="196" t="e">
        <f>IF(G73="","",IF(VLOOKUP(E73,カレンダマスタ!$A$5:$D$381,4,FALSE)=0,"",1))</f>
        <v>#N/A</v>
      </c>
      <c r="AR73" s="136" t="e">
        <f>IF($G73="","",IF($AD73="NSTC",INDEX(カレンダマスタ!$I$26:$O$31,MATCH($G73,カレンダマスタ!$H$26:$H$31,1),MATCH($H73,カレンダマスタ!$I$25:$O$25,1)),
IF($AD73="CS本社",INDEX(カレンダマスタ!$I$36:$O$41,MATCH($G73,カレンダマスタ!$H$36:$H$41,1),MATCH($H73,カレンダマスタ!$I$35:$O$35,1)),
IF($AD73="NS本社",INDEX(カレンダマスタ!$I$94:$O$99,MATCH($G73,カレンダマスタ!$H$95:$H$100,1),MATCH($H73,カレンダマスタ!$I$93:$O$93,1)),
IF($AD73="ODC",INDEX(カレンダマスタ!$I$46:$O$51,MATCH($G73,カレンダマスタ!$H$46:$H$51,1),MATCH($H73,カレンダマスタ!$I$45:$O$45,1)),
IF($AD73="NS東京TC",INDEX(カレンダマスタ!$I$56:$O$61,MATCH($G73,カレンダマスタ!$H$56:$H$61,1),MATCH($H73,カレンダマスタ!$I$55:$O$55,1)),""))))))</f>
        <v>#N/A</v>
      </c>
      <c r="AS73" s="126" t="e">
        <f t="shared" si="19"/>
        <v>#N/A</v>
      </c>
      <c r="AU73" s="137" t="e">
        <f>IF(E73="","",VLOOKUP($E73,カレンダマスタ!$A$4:$E$381,4,FALSE))</f>
        <v>#N/A</v>
      </c>
      <c r="AV73" s="137" t="str">
        <f t="shared" si="10"/>
        <v/>
      </c>
      <c r="AW73" s="137" t="str">
        <f t="shared" si="11"/>
        <v/>
      </c>
      <c r="AX73" s="138" t="e">
        <f t="shared" si="12"/>
        <v>#N/A</v>
      </c>
      <c r="AY73" s="138" t="e">
        <f t="shared" si="13"/>
        <v>#N/A</v>
      </c>
      <c r="AZ73" s="130" t="e">
        <f>IF(AX73&amp;AW73="勤怠未設定","×",IF(AV73="勤怠修正","×",IF(AC73="外注","",IF(AA73="",IF(AY73&lt;&gt;"","×",""),IF(VLOOKUP(AA73,カレンダマスタ!$H$66:$I$83,2,FALSE)&lt;&gt;AY73,"×","OK")))))</f>
        <v>#N/A</v>
      </c>
      <c r="BC73" s="137" t="e">
        <f>IF(E73="","",VLOOKUP($E73,カレンダマスタ!$A$4:$E$381,4,FALSE))</f>
        <v>#N/A</v>
      </c>
      <c r="BD73" s="126" t="e">
        <f>IF(AC73="社員","",IF(AG73=0,"",IF(AD73="NSTC",IF(COUNTIF(カレンダマスタ!$Q$5:$Q$32,G73)=1,"OK","×"),
IF(AD73="NS本社",IF(COUNTIF(カレンダマスタ!$T$5:$T$32,G73)=1,"OK","×"),IF(COUNTIF(カレンダマスタ!$R$5:$R$32,G73)=1,"OK","×")))))</f>
        <v>#N/A</v>
      </c>
      <c r="BE73" s="126" t="e">
        <f>IF(AC73="社員","",IF(G73="","",IF(R73&lt;&gt;"","",IF(AF73="CS","OK",IF(VLOOKUP(E73,カレンダマスタ!$A$5:$D$381,4,FALSE)&gt;0,"",IF(OR(G73*24&gt;10.84,H73*24&lt;14.5)=TRUE,"×","OK"))))))</f>
        <v>#N/A</v>
      </c>
      <c r="BF73" s="126" t="e">
        <f t="shared" si="20"/>
        <v>#N/A</v>
      </c>
      <c r="BG73" s="126" t="e">
        <f t="shared" si="21"/>
        <v>#N/A</v>
      </c>
      <c r="BI73" s="130" t="e">
        <f t="shared" si="22"/>
        <v>#N/A</v>
      </c>
    </row>
    <row r="74" spans="2:61">
      <c r="B74" s="210"/>
      <c r="C74" s="536">
        <v>160486</v>
      </c>
      <c r="D74" s="128" t="s">
        <v>537</v>
      </c>
      <c r="E74" s="583">
        <v>45421</v>
      </c>
      <c r="F74" s="128" t="s">
        <v>205</v>
      </c>
      <c r="G74" s="588">
        <v>0.375</v>
      </c>
      <c r="H74" s="588">
        <v>0.83333333333333337</v>
      </c>
      <c r="I74" s="130" t="s">
        <v>200</v>
      </c>
      <c r="J74" s="139">
        <v>10</v>
      </c>
      <c r="K74" s="131"/>
      <c r="L74" s="132"/>
      <c r="M74" s="132"/>
      <c r="N74" s="141"/>
      <c r="O74" s="139">
        <v>8</v>
      </c>
      <c r="P74" s="139">
        <v>2</v>
      </c>
      <c r="Q74" s="139"/>
      <c r="R74" s="133"/>
      <c r="S74" s="134" t="s">
        <v>594</v>
      </c>
      <c r="T74" s="434">
        <f t="shared" si="23"/>
        <v>10</v>
      </c>
      <c r="U74" s="429"/>
      <c r="V74" s="429" t="e">
        <f t="shared" si="17"/>
        <v>#N/A</v>
      </c>
      <c r="W74" s="298"/>
      <c r="X74" s="129">
        <f t="shared" si="24"/>
        <v>0.33333333333333331</v>
      </c>
      <c r="Y74" s="129">
        <f t="shared" si="25"/>
        <v>8.3333333333333329E-2</v>
      </c>
      <c r="Z74" s="129" t="str">
        <f t="shared" si="26"/>
        <v/>
      </c>
      <c r="AA74" s="133" t="str">
        <f t="shared" si="9"/>
        <v/>
      </c>
      <c r="AC74" s="186" t="e">
        <f>AC56</f>
        <v>#N/A</v>
      </c>
      <c r="AD74" s="187" t="e">
        <f>AD56</f>
        <v>#N/A</v>
      </c>
      <c r="AE74" s="187" t="e">
        <f>AE56</f>
        <v>#N/A</v>
      </c>
      <c r="AF74" s="187" t="e">
        <f>AF56</f>
        <v>#N/A</v>
      </c>
      <c r="AG74" s="204" t="e">
        <f t="shared" si="18"/>
        <v>#N/A</v>
      </c>
      <c r="AI74" s="140" t="str">
        <f>IF(月報!G74&lt;&gt;"",月報!G74,"")</f>
        <v/>
      </c>
      <c r="AJ74" s="126">
        <f>IF(月報!W74&lt;&gt;"",月報!W74*24,"")</f>
        <v>10</v>
      </c>
      <c r="AK74" s="126" t="str">
        <f>IF(月報!P74&lt;&gt;"",月報!P74,"")</f>
        <v/>
      </c>
      <c r="AL74" s="126" t="str">
        <f>IF(月報!Q74&lt;&gt;"",IF(月報!Q74="平日残","",月報!Q74),"")</f>
        <v/>
      </c>
      <c r="AM74" s="126"/>
      <c r="AN74" s="126" t="e">
        <f t="shared" si="2"/>
        <v>#N/A</v>
      </c>
      <c r="AO74" s="126" t="e">
        <f>IF($E74="","",VLOOKUP($E74,カレンダマスタ!$A$5:$E$381,5,FALSE))</f>
        <v>#N/A</v>
      </c>
      <c r="AQ74" s="196" t="e">
        <f>IF(G74="","",IF(VLOOKUP(E74,カレンダマスタ!$A$5:$D$381,4,FALSE)=0,"",1))</f>
        <v>#N/A</v>
      </c>
      <c r="AR74" s="136" t="e">
        <f>IF($G74="","",IF($AD74="NSTC",INDEX(カレンダマスタ!$I$26:$O$31,MATCH($G74,カレンダマスタ!$H$26:$H$31,1),MATCH($H74,カレンダマスタ!$I$25:$O$25,1)),
IF($AD74="CS本社",INDEX(カレンダマスタ!$I$36:$O$41,MATCH($G74,カレンダマスタ!$H$36:$H$41,1),MATCH($H74,カレンダマスタ!$I$35:$O$35,1)),
IF($AD74="NS本社",INDEX(カレンダマスタ!$I$94:$O$99,MATCH($G74,カレンダマスタ!$H$95:$H$100,1),MATCH($H74,カレンダマスタ!$I$93:$O$93,1)),
IF($AD74="ODC",INDEX(カレンダマスタ!$I$46:$O$51,MATCH($G74,カレンダマスタ!$H$46:$H$51,1),MATCH($H74,カレンダマスタ!$I$45:$O$45,1)),
IF($AD74="NS東京TC",INDEX(カレンダマスタ!$I$56:$O$61,MATCH($G74,カレンダマスタ!$H$56:$H$61,1),MATCH($H74,カレンダマスタ!$I$55:$O$55,1)),""))))))</f>
        <v>#N/A</v>
      </c>
      <c r="AS74" s="126" t="e">
        <f t="shared" si="19"/>
        <v>#N/A</v>
      </c>
      <c r="AU74" s="137" t="e">
        <f>IF(E74="","",VLOOKUP($E74,カレンダマスタ!$A$4:$E$381,4,FALSE))</f>
        <v>#N/A</v>
      </c>
      <c r="AV74" s="137" t="str">
        <f t="shared" si="10"/>
        <v/>
      </c>
      <c r="AW74" s="137" t="str">
        <f t="shared" si="11"/>
        <v/>
      </c>
      <c r="AX74" s="138" t="e">
        <f t="shared" si="12"/>
        <v>#N/A</v>
      </c>
      <c r="AY74" s="138" t="e">
        <f t="shared" si="13"/>
        <v>#N/A</v>
      </c>
      <c r="AZ74" s="130" t="e">
        <f>IF(AX74&amp;AW74="勤怠未設定","×",IF(AV74="勤怠修正","×",IF(AC74="外注","",IF(AA74="",IF(AY74&lt;&gt;"","×",""),IF(VLOOKUP(AA74,カレンダマスタ!$H$66:$I$83,2,FALSE)&lt;&gt;AY74,"×","OK")))))</f>
        <v>#N/A</v>
      </c>
      <c r="BC74" s="137" t="e">
        <f>IF(E74="","",VLOOKUP($E74,カレンダマスタ!$A$4:$E$381,4,FALSE))</f>
        <v>#N/A</v>
      </c>
      <c r="BD74" s="126" t="e">
        <f>IF(AC74="社員","",IF(AG74=0,"",IF(AD74="NSTC",IF(COUNTIF(カレンダマスタ!$Q$5:$Q$32,G74)=1,"OK","×"),
IF(AD74="NS本社",IF(COUNTIF(カレンダマスタ!$T$5:$T$32,G74)=1,"OK","×"),IF(COUNTIF(カレンダマスタ!$R$5:$R$32,G74)=1,"OK","×")))))</f>
        <v>#N/A</v>
      </c>
      <c r="BE74" s="126" t="e">
        <f>IF(AC74="社員","",IF(G74="","",IF(R74&lt;&gt;"","",IF(AF74="CS","OK",IF(VLOOKUP(E74,カレンダマスタ!$A$5:$D$381,4,FALSE)&gt;0,"",IF(OR(G74*24&gt;10.84,H74*24&lt;14.5)=TRUE,"×","OK"))))))</f>
        <v>#N/A</v>
      </c>
      <c r="BF74" s="126" t="e">
        <f t="shared" si="20"/>
        <v>#N/A</v>
      </c>
      <c r="BG74" s="126" t="e">
        <f t="shared" si="21"/>
        <v>#N/A</v>
      </c>
      <c r="BI74" s="130" t="e">
        <f t="shared" si="22"/>
        <v>#N/A</v>
      </c>
    </row>
    <row r="75" spans="2:61">
      <c r="B75" s="210"/>
      <c r="C75" s="536">
        <v>160486</v>
      </c>
      <c r="D75" s="128" t="s">
        <v>537</v>
      </c>
      <c r="E75" s="583">
        <v>45422</v>
      </c>
      <c r="F75" s="128" t="s">
        <v>199</v>
      </c>
      <c r="G75" s="588">
        <v>0.375</v>
      </c>
      <c r="H75" s="588">
        <v>0.77083333333333337</v>
      </c>
      <c r="I75" s="130" t="s">
        <v>200</v>
      </c>
      <c r="J75" s="139">
        <v>8.5</v>
      </c>
      <c r="K75" s="131"/>
      <c r="L75" s="132"/>
      <c r="M75" s="132"/>
      <c r="N75" s="141"/>
      <c r="O75" s="139">
        <v>8</v>
      </c>
      <c r="P75" s="139">
        <v>0.5</v>
      </c>
      <c r="Q75" s="139"/>
      <c r="R75" s="133"/>
      <c r="S75" s="134" t="s">
        <v>594</v>
      </c>
      <c r="T75" s="434">
        <f t="shared" si="23"/>
        <v>8.5</v>
      </c>
      <c r="U75" s="429"/>
      <c r="V75" s="429" t="e">
        <f t="shared" si="17"/>
        <v>#N/A</v>
      </c>
      <c r="W75" s="298"/>
      <c r="X75" s="129">
        <f t="shared" si="24"/>
        <v>0.33333333333333331</v>
      </c>
      <c r="Y75" s="129">
        <f t="shared" si="25"/>
        <v>2.0833333333333332E-2</v>
      </c>
      <c r="Z75" s="129" t="str">
        <f t="shared" si="26"/>
        <v/>
      </c>
      <c r="AA75" s="133" t="str">
        <f t="shared" si="9"/>
        <v/>
      </c>
      <c r="AC75" s="186" t="e">
        <f>AC56</f>
        <v>#N/A</v>
      </c>
      <c r="AD75" s="187" t="e">
        <f>AD56</f>
        <v>#N/A</v>
      </c>
      <c r="AE75" s="187" t="e">
        <f>AE56</f>
        <v>#N/A</v>
      </c>
      <c r="AF75" s="187" t="e">
        <f>AF56</f>
        <v>#N/A</v>
      </c>
      <c r="AG75" s="204" t="e">
        <f t="shared" si="18"/>
        <v>#N/A</v>
      </c>
      <c r="AI75" s="140" t="str">
        <f>IF(月報!G75&lt;&gt;"",月報!G75,"")</f>
        <v/>
      </c>
      <c r="AJ75" s="126">
        <f>IF(月報!W75&lt;&gt;"",月報!W75*24,"")</f>
        <v>8.6666666666666661</v>
      </c>
      <c r="AK75" s="126" t="str">
        <f>IF(月報!P75&lt;&gt;"",月報!P75,"")</f>
        <v/>
      </c>
      <c r="AL75" s="126" t="str">
        <f>IF(月報!Q75&lt;&gt;"",IF(月報!Q75="平日残","",月報!Q75),"")</f>
        <v/>
      </c>
      <c r="AM75" s="126"/>
      <c r="AN75" s="126" t="e">
        <f t="shared" ref="AN75:AN138" si="27">IF($AO75=0,IF($G75="",IF($Q75="","週報未入力",""),""),"")</f>
        <v>#N/A</v>
      </c>
      <c r="AO75" s="126" t="e">
        <f>IF($E75="","",VLOOKUP($E75,カレンダマスタ!$A$5:$E$381,5,FALSE))</f>
        <v>#N/A</v>
      </c>
      <c r="AQ75" s="196" t="e">
        <f>IF(G75="","",IF(VLOOKUP(E75,カレンダマスタ!$A$5:$D$381,4,FALSE)=0,"",1))</f>
        <v>#N/A</v>
      </c>
      <c r="AR75" s="136" t="e">
        <f>IF($G75="","",IF($AD75="NSTC",INDEX(カレンダマスタ!$I$26:$O$31,MATCH($G75,カレンダマスタ!$H$26:$H$31,1),MATCH($H75,カレンダマスタ!$I$25:$O$25,1)),
IF($AD75="CS本社",INDEX(カレンダマスタ!$I$36:$O$41,MATCH($G75,カレンダマスタ!$H$36:$H$41,1),MATCH($H75,カレンダマスタ!$I$35:$O$35,1)),
IF($AD75="NS本社",INDEX(カレンダマスタ!$I$94:$O$99,MATCH($G75,カレンダマスタ!$H$95:$H$100,1),MATCH($H75,カレンダマスタ!$I$93:$O$93,1)),
IF($AD75="ODC",INDEX(カレンダマスタ!$I$46:$O$51,MATCH($G75,カレンダマスタ!$H$46:$H$51,1),MATCH($H75,カレンダマスタ!$I$45:$O$45,1)),
IF($AD75="NS東京TC",INDEX(カレンダマスタ!$I$56:$O$61,MATCH($G75,カレンダマスタ!$H$56:$H$61,1),MATCH($H75,カレンダマスタ!$I$55:$O$55,1)),""))))))</f>
        <v>#N/A</v>
      </c>
      <c r="AS75" s="126" t="e">
        <f t="shared" si="19"/>
        <v>#N/A</v>
      </c>
      <c r="AU75" s="137" t="e">
        <f>IF(E75="","",VLOOKUP($E75,カレンダマスタ!$A$4:$E$381,4,FALSE))</f>
        <v>#N/A</v>
      </c>
      <c r="AV75" s="137" t="str">
        <f t="shared" si="10"/>
        <v/>
      </c>
      <c r="AW75" s="137" t="str">
        <f t="shared" si="11"/>
        <v/>
      </c>
      <c r="AX75" s="138" t="e">
        <f t="shared" si="12"/>
        <v>#N/A</v>
      </c>
      <c r="AY75" s="138" t="e">
        <f t="shared" si="13"/>
        <v>#N/A</v>
      </c>
      <c r="AZ75" s="130" t="e">
        <f>IF(AX75&amp;AW75="勤怠未設定","×",IF(AV75="勤怠修正","×",IF(AC75="外注","",IF(AA75="",IF(AY75&lt;&gt;"","×",""),IF(VLOOKUP(AA75,カレンダマスタ!$H$66:$I$83,2,FALSE)&lt;&gt;AY75,"×","OK")))))</f>
        <v>#N/A</v>
      </c>
      <c r="BC75" s="137" t="e">
        <f>IF(E75="","",VLOOKUP($E75,カレンダマスタ!$A$4:$E$381,4,FALSE))</f>
        <v>#N/A</v>
      </c>
      <c r="BD75" s="126" t="e">
        <f>IF(AC75="社員","",IF(AG75=0,"",IF(AD75="NSTC",IF(COUNTIF(カレンダマスタ!$Q$5:$Q$32,G75)=1,"OK","×"),
IF(AD75="NS本社",IF(COUNTIF(カレンダマスタ!$T$5:$T$32,G75)=1,"OK","×"),IF(COUNTIF(カレンダマスタ!$R$5:$R$32,G75)=1,"OK","×")))))</f>
        <v>#N/A</v>
      </c>
      <c r="BE75" s="126" t="e">
        <f>IF(AC75="社員","",IF(G75="","",IF(R75&lt;&gt;"","",IF(AF75="CS","OK",IF(VLOOKUP(E75,カレンダマスタ!$A$5:$D$381,4,FALSE)&gt;0,"",IF(OR(G75*24&gt;10.84,H75*24&lt;14.5)=TRUE,"×","OK"))))))</f>
        <v>#N/A</v>
      </c>
      <c r="BF75" s="126" t="e">
        <f t="shared" si="20"/>
        <v>#N/A</v>
      </c>
      <c r="BG75" s="126" t="e">
        <f t="shared" si="21"/>
        <v>#N/A</v>
      </c>
      <c r="BI75" s="130" t="e">
        <f t="shared" si="22"/>
        <v>#N/A</v>
      </c>
    </row>
    <row r="76" spans="2:61">
      <c r="B76" s="210"/>
      <c r="C76" s="537">
        <v>160486</v>
      </c>
      <c r="D76" s="142" t="s">
        <v>537</v>
      </c>
      <c r="E76" s="584">
        <v>45423</v>
      </c>
      <c r="F76" s="142" t="s">
        <v>369</v>
      </c>
      <c r="G76" s="589">
        <v>0.375</v>
      </c>
      <c r="H76" s="589">
        <v>0.5</v>
      </c>
      <c r="I76" s="144" t="s">
        <v>200</v>
      </c>
      <c r="J76" s="148">
        <v>2</v>
      </c>
      <c r="K76" s="145"/>
      <c r="L76" s="146"/>
      <c r="M76" s="146"/>
      <c r="N76" s="147"/>
      <c r="O76" s="148">
        <v>2</v>
      </c>
      <c r="P76" s="148"/>
      <c r="Q76" s="148"/>
      <c r="R76" s="149" t="s">
        <v>602</v>
      </c>
      <c r="S76" s="156" t="s">
        <v>594</v>
      </c>
      <c r="T76" s="435">
        <f t="shared" si="23"/>
        <v>2</v>
      </c>
      <c r="U76" s="430"/>
      <c r="V76" s="430" t="e">
        <f t="shared" si="17"/>
        <v>#N/A</v>
      </c>
      <c r="W76" s="298"/>
      <c r="X76" s="143">
        <f t="shared" si="24"/>
        <v>8.3333333333333329E-2</v>
      </c>
      <c r="Y76" s="143" t="str">
        <f t="shared" si="25"/>
        <v/>
      </c>
      <c r="Z76" s="143" t="str">
        <f t="shared" si="26"/>
        <v/>
      </c>
      <c r="AA76" s="149" t="e">
        <f t="shared" ref="AA76:AA139" si="28">IF(R76&lt;&gt;"",IF(AND(AO76=2,R76="休出"),"法休残",R76),"")</f>
        <v>#N/A</v>
      </c>
      <c r="AC76" s="188" t="e">
        <f>AC56</f>
        <v>#N/A</v>
      </c>
      <c r="AD76" s="189" t="e">
        <f>AD56</f>
        <v>#N/A</v>
      </c>
      <c r="AE76" s="189" t="e">
        <f>AE56</f>
        <v>#N/A</v>
      </c>
      <c r="AF76" s="189" t="e">
        <f>AF56</f>
        <v>#N/A</v>
      </c>
      <c r="AG76" s="205" t="e">
        <f t="shared" si="18"/>
        <v>#N/A</v>
      </c>
      <c r="AI76" s="157" t="str">
        <f>IF(月報!G76&lt;&gt;"",月報!G76,"")</f>
        <v/>
      </c>
      <c r="AJ76" s="151">
        <f>IF(月報!W76&lt;&gt;"",月報!W76*24,"")</f>
        <v>2.1666666666666665</v>
      </c>
      <c r="AK76" s="151" t="str">
        <f>IF(月報!P76&lt;&gt;"",月報!P76,"")</f>
        <v/>
      </c>
      <c r="AL76" s="151" t="str">
        <f>IF(月報!Q76&lt;&gt;"",IF(月報!Q76="平日残","",月報!Q76),"")</f>
        <v>休日残</v>
      </c>
      <c r="AM76" s="151"/>
      <c r="AN76" s="151" t="e">
        <f t="shared" si="27"/>
        <v>#N/A</v>
      </c>
      <c r="AO76" s="151" t="e">
        <f>IF($E76="","",VLOOKUP($E76,カレンダマスタ!$A$5:$E$381,5,FALSE))</f>
        <v>#N/A</v>
      </c>
      <c r="AQ76" s="197" t="e">
        <f>IF(G76="","",IF(VLOOKUP(E76,カレンダマスタ!$A$5:$D$381,4,FALSE)=0,"",1))</f>
        <v>#N/A</v>
      </c>
      <c r="AR76" s="152" t="e">
        <f>IF($G76="","",IF($AD76="NSTC",INDEX(カレンダマスタ!$I$26:$O$31,MATCH($G76,カレンダマスタ!$H$26:$H$31,1),MATCH($H76,カレンダマスタ!$I$25:$O$25,1)),
IF($AD76="CS本社",INDEX(カレンダマスタ!$I$36:$O$41,MATCH($G76,カレンダマスタ!$H$36:$H$41,1),MATCH($H76,カレンダマスタ!$I$35:$O$35,1)),
IF($AD76="NS本社",INDEX(カレンダマスタ!$I$94:$O$99,MATCH($G76,カレンダマスタ!$H$95:$H$100,1),MATCH($H76,カレンダマスタ!$I$93:$O$93,1)),
IF($AD76="ODC",INDEX(カレンダマスタ!$I$46:$O$51,MATCH($G76,カレンダマスタ!$H$46:$H$51,1),MATCH($H76,カレンダマスタ!$I$45:$O$45,1)),
IF($AD76="NS東京TC",INDEX(カレンダマスタ!$I$56:$O$61,MATCH($G76,カレンダマスタ!$H$56:$H$61,1),MATCH($H76,カレンダマスタ!$I$55:$O$55,1)),""))))))</f>
        <v>#N/A</v>
      </c>
      <c r="AS76" s="151" t="e">
        <f t="shared" si="19"/>
        <v>#N/A</v>
      </c>
      <c r="AU76" s="153" t="e">
        <f>IF(E76="","",VLOOKUP($E76,カレンダマスタ!$A$4:$E$381,4,FALSE))</f>
        <v>#N/A</v>
      </c>
      <c r="AV76" s="153" t="e">
        <f t="shared" ref="AV76:AV139" si="29">IF(AA76="","",IF(OR(AA76="欠勤",AA76="遅刻"),"勤怠修正",""))</f>
        <v>#N/A</v>
      </c>
      <c r="AW76" s="153" t="str">
        <f t="shared" ref="AW76:AW139" si="30">IF(Q76="","",IF(R76="","勤怠未設定",""))</f>
        <v/>
      </c>
      <c r="AX76" s="154" t="e">
        <f t="shared" ref="AX76:AX139" si="31">IF(E76="","",IF(AND(AU76&gt;=1,J76&lt;&gt;"",AA76=""),"勤怠未設定",IF(AA76&lt;&gt;"",AA76,"")))</f>
        <v>#N/A</v>
      </c>
      <c r="AY76" s="154" t="e">
        <f t="shared" ref="AY76:AY139" si="32">IF(AC76="外注","",IF(AK76&amp;AL76&lt;&gt;"",AK76&amp;AL76,""))</f>
        <v>#N/A</v>
      </c>
      <c r="AZ76" s="144" t="e">
        <f>IF(AX76&amp;AW76="勤怠未設定","×",IF(AV76="勤怠修正","×",IF(AC76="外注","",IF(AA76="",IF(AY76&lt;&gt;"","×",""),IF(VLOOKUP(AA76,カレンダマスタ!$H$66:$I$83,2,FALSE)&lt;&gt;AY76,"×","OK")))))</f>
        <v>#N/A</v>
      </c>
      <c r="BC76" s="153" t="e">
        <f>IF(E76="","",VLOOKUP($E76,カレンダマスタ!$A$4:$E$381,4,FALSE))</f>
        <v>#N/A</v>
      </c>
      <c r="BD76" s="151" t="e">
        <f>IF(AC76="社員","",IF(AG76=0,"",IF(AD76="NSTC",IF(COUNTIF(カレンダマスタ!$Q$5:$Q$32,G76)=1,"OK","×"),
IF(AD76="NS本社",IF(COUNTIF(カレンダマスタ!$T$5:$T$32,G76)=1,"OK","×"),IF(COUNTIF(カレンダマスタ!$R$5:$R$32,G76)=1,"OK","×")))))</f>
        <v>#N/A</v>
      </c>
      <c r="BE76" s="151" t="e">
        <f>IF(AC76="社員","",IF(G76="","",IF(R76&lt;&gt;"","",IF(AF76="CS","OK",IF(VLOOKUP(E76,カレンダマスタ!$A$5:$D$381,4,FALSE)&gt;0,"",IF(OR(G76*24&gt;10.84,H76*24&lt;14.5)=TRUE,"×","OK"))))))</f>
        <v>#N/A</v>
      </c>
      <c r="BF76" s="151" t="e">
        <f t="shared" si="20"/>
        <v>#N/A</v>
      </c>
      <c r="BG76" s="151" t="e">
        <f t="shared" si="21"/>
        <v>#N/A</v>
      </c>
      <c r="BI76" s="144" t="e">
        <f t="shared" si="22"/>
        <v>#N/A</v>
      </c>
    </row>
    <row r="77" spans="2:61">
      <c r="B77" s="210"/>
      <c r="C77" s="535">
        <v>160486</v>
      </c>
      <c r="D77" s="112" t="s">
        <v>537</v>
      </c>
      <c r="E77" s="582">
        <v>45424</v>
      </c>
      <c r="F77" s="112" t="s">
        <v>370</v>
      </c>
      <c r="G77" s="587"/>
      <c r="H77" s="587"/>
      <c r="I77" s="114"/>
      <c r="J77" s="118"/>
      <c r="K77" s="115"/>
      <c r="L77" s="116"/>
      <c r="M77" s="116"/>
      <c r="N77" s="117"/>
      <c r="O77" s="118"/>
      <c r="P77" s="118"/>
      <c r="Q77" s="118"/>
      <c r="R77" s="119"/>
      <c r="S77" s="120"/>
      <c r="T77" s="433" t="str">
        <f t="shared" si="23"/>
        <v/>
      </c>
      <c r="U77" s="431">
        <f>SUM(T77:T83)</f>
        <v>47.5</v>
      </c>
      <c r="V77" s="431" t="e">
        <f t="shared" si="17"/>
        <v>#N/A</v>
      </c>
      <c r="W77" s="298"/>
      <c r="X77" s="113" t="str">
        <f t="shared" si="24"/>
        <v/>
      </c>
      <c r="Y77" s="113" t="str">
        <f t="shared" si="25"/>
        <v/>
      </c>
      <c r="Z77" s="113" t="str">
        <f t="shared" si="26"/>
        <v/>
      </c>
      <c r="AA77" s="119" t="str">
        <f t="shared" si="28"/>
        <v/>
      </c>
      <c r="AC77" s="190" t="e">
        <f>AC56</f>
        <v>#N/A</v>
      </c>
      <c r="AD77" s="191" t="e">
        <f>AD56</f>
        <v>#N/A</v>
      </c>
      <c r="AE77" s="191" t="e">
        <f>AE56</f>
        <v>#N/A</v>
      </c>
      <c r="AF77" s="191" t="e">
        <f>AF56</f>
        <v>#N/A</v>
      </c>
      <c r="AG77" s="206">
        <f t="shared" si="18"/>
        <v>0</v>
      </c>
      <c r="AI77" s="158" t="str">
        <f>IF(月報!G77&lt;&gt;"",月報!G77,"")</f>
        <v/>
      </c>
      <c r="AJ77" s="122" t="str">
        <f>IF(月報!W77&lt;&gt;"",月報!W77*24,"")</f>
        <v/>
      </c>
      <c r="AK77" s="122" t="str">
        <f>IF(月報!P77&lt;&gt;"",月報!P77,"")</f>
        <v/>
      </c>
      <c r="AL77" s="122" t="str">
        <f>IF(月報!Q77&lt;&gt;"",IF(月報!Q77="平日残","",月報!Q77),"")</f>
        <v/>
      </c>
      <c r="AM77" s="122"/>
      <c r="AN77" s="122" t="e">
        <f t="shared" si="27"/>
        <v>#N/A</v>
      </c>
      <c r="AO77" s="122" t="e">
        <f>IF($E77="","",VLOOKUP($E77,カレンダマスタ!$A$5:$E$381,5,FALSE))</f>
        <v>#N/A</v>
      </c>
      <c r="AQ77" s="195" t="str">
        <f>IF(G77="","",IF(VLOOKUP(E77,カレンダマスタ!$A$5:$D$381,4,FALSE)=0,"",1))</f>
        <v/>
      </c>
      <c r="AR77" s="123" t="str">
        <f>IF($G77="","",IF($AD77="NSTC",INDEX(カレンダマスタ!$I$26:$O$31,MATCH($G77,カレンダマスタ!$H$26:$H$31,1),MATCH($H77,カレンダマスタ!$I$25:$O$25,1)),
IF($AD77="CS本社",INDEX(カレンダマスタ!$I$36:$O$41,MATCH($G77,カレンダマスタ!$H$36:$H$41,1),MATCH($H77,カレンダマスタ!$I$35:$O$35,1)),
IF($AD77="NS本社",INDEX(カレンダマスタ!$I$94:$O$99,MATCH($G77,カレンダマスタ!$H$95:$H$100,1),MATCH($H77,カレンダマスタ!$I$93:$O$93,1)),
IF($AD77="ODC",INDEX(カレンダマスタ!$I$46:$O$51,MATCH($G77,カレンダマスタ!$H$46:$H$51,1),MATCH($H77,カレンダマスタ!$I$45:$O$45,1)),
IF($AD77="NS東京TC",INDEX(カレンダマスタ!$I$56:$O$61,MATCH($G77,カレンダマスタ!$H$56:$H$61,1),MATCH($H77,カレンダマスタ!$I$55:$O$55,1)),""))))))</f>
        <v/>
      </c>
      <c r="AS77" s="122" t="e">
        <f t="shared" si="19"/>
        <v>#N/A</v>
      </c>
      <c r="AU77" s="124" t="e">
        <f>IF(E77="","",VLOOKUP($E77,カレンダマスタ!$A$4:$E$381,4,FALSE))</f>
        <v>#N/A</v>
      </c>
      <c r="AV77" s="124" t="str">
        <f t="shared" si="29"/>
        <v/>
      </c>
      <c r="AW77" s="124" t="str">
        <f t="shared" si="30"/>
        <v/>
      </c>
      <c r="AX77" s="125" t="e">
        <f t="shared" si="31"/>
        <v>#N/A</v>
      </c>
      <c r="AY77" s="125" t="e">
        <f t="shared" si="32"/>
        <v>#N/A</v>
      </c>
      <c r="AZ77" s="114" t="e">
        <f>IF(AX77&amp;AW77="勤怠未設定","×",IF(AV77="勤怠修正","×",IF(AC77="外注","",IF(AA77="",IF(AY77&lt;&gt;"","×",""),IF(VLOOKUP(AA77,カレンダマスタ!$H$66:$I$83,2,FALSE)&lt;&gt;AY77,"×","OK")))))</f>
        <v>#N/A</v>
      </c>
      <c r="BC77" s="124" t="e">
        <f>IF(E77="","",VLOOKUP($E77,カレンダマスタ!$A$4:$E$381,4,FALSE))</f>
        <v>#N/A</v>
      </c>
      <c r="BD77" s="122" t="e">
        <f>IF(AC77="社員","",IF(AG77=0,"",IF(AD77="NSTC",IF(COUNTIF(カレンダマスタ!$Q$5:$Q$32,G77)=1,"OK","×"),
IF(AD77="NS本社",IF(COUNTIF(カレンダマスタ!$T$5:$T$32,G77)=1,"OK","×"),IF(COUNTIF(カレンダマスタ!$R$5:$R$32,G77)=1,"OK","×")))))</f>
        <v>#N/A</v>
      </c>
      <c r="BE77" s="122" t="e">
        <f>IF(AC77="社員","",IF(G77="","",IF(R77&lt;&gt;"","",IF(AF77="CS","OK",IF(VLOOKUP(E77,カレンダマスタ!$A$5:$D$381,4,FALSE)&gt;0,"",IF(OR(G77*24&gt;10.84,H77*24&lt;14.5)=TRUE,"×","OK"))))))</f>
        <v>#N/A</v>
      </c>
      <c r="BF77" s="122" t="e">
        <f t="shared" si="20"/>
        <v>#N/A</v>
      </c>
      <c r="BG77" s="122" t="e">
        <f t="shared" si="21"/>
        <v>#N/A</v>
      </c>
      <c r="BI77" s="114" t="e">
        <f t="shared" si="22"/>
        <v>#N/A</v>
      </c>
    </row>
    <row r="78" spans="2:61">
      <c r="B78" s="210"/>
      <c r="C78" s="536">
        <v>160486</v>
      </c>
      <c r="D78" s="128" t="s">
        <v>537</v>
      </c>
      <c r="E78" s="583">
        <v>45425</v>
      </c>
      <c r="F78" s="128" t="s">
        <v>201</v>
      </c>
      <c r="G78" s="588">
        <v>0.375</v>
      </c>
      <c r="H78" s="588">
        <v>0.80208333333333337</v>
      </c>
      <c r="I78" s="130" t="s">
        <v>200</v>
      </c>
      <c r="J78" s="139">
        <v>9.25</v>
      </c>
      <c r="K78" s="131"/>
      <c r="L78" s="132"/>
      <c r="M78" s="132"/>
      <c r="N78" s="141"/>
      <c r="O78" s="139">
        <v>8</v>
      </c>
      <c r="P78" s="139">
        <v>1.25</v>
      </c>
      <c r="Q78" s="139"/>
      <c r="R78" s="133"/>
      <c r="S78" s="134" t="s">
        <v>594</v>
      </c>
      <c r="T78" s="434">
        <f t="shared" si="23"/>
        <v>9.25</v>
      </c>
      <c r="U78" s="429"/>
      <c r="V78" s="429" t="e">
        <f t="shared" si="17"/>
        <v>#N/A</v>
      </c>
      <c r="W78" s="298"/>
      <c r="X78" s="129">
        <f t="shared" si="24"/>
        <v>0.33333333333333331</v>
      </c>
      <c r="Y78" s="129">
        <f t="shared" si="25"/>
        <v>5.2083333333333336E-2</v>
      </c>
      <c r="Z78" s="129" t="str">
        <f t="shared" si="26"/>
        <v/>
      </c>
      <c r="AA78" s="133" t="str">
        <f t="shared" si="28"/>
        <v/>
      </c>
      <c r="AC78" s="186" t="e">
        <f>AC56</f>
        <v>#N/A</v>
      </c>
      <c r="AD78" s="187" t="e">
        <f>AD56</f>
        <v>#N/A</v>
      </c>
      <c r="AE78" s="187" t="e">
        <f>AE56</f>
        <v>#N/A</v>
      </c>
      <c r="AF78" s="187" t="e">
        <f>AF56</f>
        <v>#N/A</v>
      </c>
      <c r="AG78" s="204" t="e">
        <f t="shared" si="18"/>
        <v>#N/A</v>
      </c>
      <c r="AI78" s="135" t="str">
        <f>IF(月報!G78&lt;&gt;"",月報!G78,"")</f>
        <v/>
      </c>
      <c r="AJ78" s="126">
        <f>IF(月報!W78&lt;&gt;"",月報!W78*24,"")</f>
        <v>9.3333333333333339</v>
      </c>
      <c r="AK78" s="126" t="str">
        <f>IF(月報!P78&lt;&gt;"",月報!P78,"")</f>
        <v/>
      </c>
      <c r="AL78" s="126" t="str">
        <f>IF(月報!Q78&lt;&gt;"",IF(月報!Q78="平日残","",月報!Q78),"")</f>
        <v/>
      </c>
      <c r="AM78" s="126"/>
      <c r="AN78" s="126" t="e">
        <f t="shared" si="27"/>
        <v>#N/A</v>
      </c>
      <c r="AO78" s="126" t="e">
        <f>IF($E78="","",VLOOKUP($E78,カレンダマスタ!$A$5:$E$381,5,FALSE))</f>
        <v>#N/A</v>
      </c>
      <c r="AQ78" s="196" t="e">
        <f>IF(G78="","",IF(VLOOKUP(E78,カレンダマスタ!$A$5:$D$381,4,FALSE)=0,"",1))</f>
        <v>#N/A</v>
      </c>
      <c r="AR78" s="136" t="e">
        <f>IF($G78="","",IF($AD78="NSTC",INDEX(カレンダマスタ!$I$26:$O$31,MATCH($G78,カレンダマスタ!$H$26:$H$31,1),MATCH($H78,カレンダマスタ!$I$25:$O$25,1)),
IF($AD78="CS本社",INDEX(カレンダマスタ!$I$36:$O$41,MATCH($G78,カレンダマスタ!$H$36:$H$41,1),MATCH($H78,カレンダマスタ!$I$35:$O$35,1)),
IF($AD78="NS本社",INDEX(カレンダマスタ!$I$94:$O$99,MATCH($G78,カレンダマスタ!$H$95:$H$100,1),MATCH($H78,カレンダマスタ!$I$93:$O$93,1)),
IF($AD78="ODC",INDEX(カレンダマスタ!$I$46:$O$51,MATCH($G78,カレンダマスタ!$H$46:$H$51,1),MATCH($H78,カレンダマスタ!$I$45:$O$45,1)),
IF($AD78="NS東京TC",INDEX(カレンダマスタ!$I$56:$O$61,MATCH($G78,カレンダマスタ!$H$56:$H$61,1),MATCH($H78,カレンダマスタ!$I$55:$O$55,1)),""))))))</f>
        <v>#N/A</v>
      </c>
      <c r="AS78" s="126" t="e">
        <f t="shared" si="19"/>
        <v>#N/A</v>
      </c>
      <c r="AU78" s="137" t="e">
        <f>IF(E78="","",VLOOKUP($E78,カレンダマスタ!$A$4:$E$381,4,FALSE))</f>
        <v>#N/A</v>
      </c>
      <c r="AV78" s="137" t="str">
        <f t="shared" si="29"/>
        <v/>
      </c>
      <c r="AW78" s="137" t="str">
        <f t="shared" si="30"/>
        <v/>
      </c>
      <c r="AX78" s="138" t="e">
        <f t="shared" si="31"/>
        <v>#N/A</v>
      </c>
      <c r="AY78" s="138" t="e">
        <f t="shared" si="32"/>
        <v>#N/A</v>
      </c>
      <c r="AZ78" s="130" t="e">
        <f>IF(AX78&amp;AW78="勤怠未設定","×",IF(AV78="勤怠修正","×",IF(AC78="外注","",IF(AA78="",IF(AY78&lt;&gt;"","×",""),IF(VLOOKUP(AA78,カレンダマスタ!$H$66:$I$83,2,FALSE)&lt;&gt;AY78,"×","OK")))))</f>
        <v>#N/A</v>
      </c>
      <c r="BC78" s="137" t="e">
        <f>IF(E78="","",VLOOKUP($E78,カレンダマスタ!$A$4:$E$381,4,FALSE))</f>
        <v>#N/A</v>
      </c>
      <c r="BD78" s="126" t="e">
        <f>IF(AC78="社員","",IF(AG78=0,"",IF(AD78="NSTC",IF(COUNTIF(カレンダマスタ!$Q$5:$Q$32,G78)=1,"OK","×"),
IF(AD78="NS本社",IF(COUNTIF(カレンダマスタ!$T$5:$T$32,G78)=1,"OK","×"),IF(COUNTIF(カレンダマスタ!$R$5:$R$32,G78)=1,"OK","×")))))</f>
        <v>#N/A</v>
      </c>
      <c r="BE78" s="126" t="e">
        <f>IF(AC78="社員","",IF(G78="","",IF(R78&lt;&gt;"","",IF(AF78="CS","OK",IF(VLOOKUP(E78,カレンダマスタ!$A$5:$D$381,4,FALSE)&gt;0,"",IF(OR(G78*24&gt;10.84,H78*24&lt;14.5)=TRUE,"×","OK"))))))</f>
        <v>#N/A</v>
      </c>
      <c r="BF78" s="126" t="e">
        <f t="shared" si="20"/>
        <v>#N/A</v>
      </c>
      <c r="BG78" s="126" t="e">
        <f t="shared" si="21"/>
        <v>#N/A</v>
      </c>
      <c r="BI78" s="130" t="e">
        <f t="shared" si="22"/>
        <v>#N/A</v>
      </c>
    </row>
    <row r="79" spans="2:61">
      <c r="B79" s="210"/>
      <c r="C79" s="536">
        <v>160486</v>
      </c>
      <c r="D79" s="128" t="s">
        <v>537</v>
      </c>
      <c r="E79" s="583">
        <v>45426</v>
      </c>
      <c r="F79" s="128" t="s">
        <v>203</v>
      </c>
      <c r="G79" s="588">
        <v>0.375</v>
      </c>
      <c r="H79" s="588">
        <v>0.83333333333333337</v>
      </c>
      <c r="I79" s="130" t="s">
        <v>200</v>
      </c>
      <c r="J79" s="139">
        <v>10</v>
      </c>
      <c r="K79" s="131"/>
      <c r="L79" s="132"/>
      <c r="M79" s="132"/>
      <c r="N79" s="141"/>
      <c r="O79" s="139">
        <v>8</v>
      </c>
      <c r="P79" s="139">
        <v>2</v>
      </c>
      <c r="Q79" s="139"/>
      <c r="R79" s="133"/>
      <c r="S79" s="134" t="s">
        <v>594</v>
      </c>
      <c r="T79" s="434">
        <f t="shared" si="23"/>
        <v>10</v>
      </c>
      <c r="U79" s="429"/>
      <c r="V79" s="429" t="e">
        <f t="shared" si="17"/>
        <v>#N/A</v>
      </c>
      <c r="W79" s="298"/>
      <c r="X79" s="129">
        <f t="shared" si="24"/>
        <v>0.33333333333333331</v>
      </c>
      <c r="Y79" s="129">
        <f t="shared" si="25"/>
        <v>8.3333333333333329E-2</v>
      </c>
      <c r="Z79" s="129" t="str">
        <f t="shared" si="26"/>
        <v/>
      </c>
      <c r="AA79" s="133" t="str">
        <f t="shared" si="28"/>
        <v/>
      </c>
      <c r="AC79" s="186" t="e">
        <f>AC56</f>
        <v>#N/A</v>
      </c>
      <c r="AD79" s="187" t="e">
        <f>AD56</f>
        <v>#N/A</v>
      </c>
      <c r="AE79" s="187" t="e">
        <f>AE56</f>
        <v>#N/A</v>
      </c>
      <c r="AF79" s="187" t="e">
        <f>AF56</f>
        <v>#N/A</v>
      </c>
      <c r="AG79" s="204" t="e">
        <f t="shared" si="18"/>
        <v>#N/A</v>
      </c>
      <c r="AI79" s="135" t="str">
        <f>IF(月報!G79&lt;&gt;"",月報!G79,"")</f>
        <v/>
      </c>
      <c r="AJ79" s="126">
        <f>IF(月報!W79&lt;&gt;"",月報!W79*24,"")</f>
        <v>10</v>
      </c>
      <c r="AK79" s="126" t="str">
        <f>IF(月報!P79&lt;&gt;"",月報!P79,"")</f>
        <v/>
      </c>
      <c r="AL79" s="126" t="str">
        <f>IF(月報!Q79&lt;&gt;"",IF(月報!Q79="平日残","",月報!Q79),"")</f>
        <v/>
      </c>
      <c r="AM79" s="126"/>
      <c r="AN79" s="126" t="e">
        <f t="shared" si="27"/>
        <v>#N/A</v>
      </c>
      <c r="AO79" s="126" t="e">
        <f>IF($E79="","",VLOOKUP($E79,カレンダマスタ!$A$5:$E$381,5,FALSE))</f>
        <v>#N/A</v>
      </c>
      <c r="AQ79" s="196" t="e">
        <f>IF(G79="","",IF(VLOOKUP(E79,カレンダマスタ!$A$5:$D$381,4,FALSE)=0,"",1))</f>
        <v>#N/A</v>
      </c>
      <c r="AR79" s="136" t="e">
        <f>IF($G79="","",IF($AD79="NSTC",INDEX(カレンダマスタ!$I$26:$O$31,MATCH($G79,カレンダマスタ!$H$26:$H$31,1),MATCH($H79,カレンダマスタ!$I$25:$O$25,1)),
IF($AD79="CS本社",INDEX(カレンダマスタ!$I$36:$O$41,MATCH($G79,カレンダマスタ!$H$36:$H$41,1),MATCH($H79,カレンダマスタ!$I$35:$O$35,1)),
IF($AD79="NS本社",INDEX(カレンダマスタ!$I$94:$O$99,MATCH($G79,カレンダマスタ!$H$95:$H$100,1),MATCH($H79,カレンダマスタ!$I$93:$O$93,1)),
IF($AD79="ODC",INDEX(カレンダマスタ!$I$46:$O$51,MATCH($G79,カレンダマスタ!$H$46:$H$51,1),MATCH($H79,カレンダマスタ!$I$45:$O$45,1)),
IF($AD79="NS東京TC",INDEX(カレンダマスタ!$I$56:$O$61,MATCH($G79,カレンダマスタ!$H$56:$H$61,1),MATCH($H79,カレンダマスタ!$I$55:$O$55,1)),""))))))</f>
        <v>#N/A</v>
      </c>
      <c r="AS79" s="126" t="e">
        <f t="shared" si="19"/>
        <v>#N/A</v>
      </c>
      <c r="AU79" s="137" t="e">
        <f>IF(E79="","",VLOOKUP($E79,カレンダマスタ!$A$4:$E$381,4,FALSE))</f>
        <v>#N/A</v>
      </c>
      <c r="AV79" s="137" t="str">
        <f t="shared" si="29"/>
        <v/>
      </c>
      <c r="AW79" s="137" t="str">
        <f t="shared" si="30"/>
        <v/>
      </c>
      <c r="AX79" s="138" t="e">
        <f t="shared" si="31"/>
        <v>#N/A</v>
      </c>
      <c r="AY79" s="138" t="e">
        <f t="shared" si="32"/>
        <v>#N/A</v>
      </c>
      <c r="AZ79" s="130" t="e">
        <f>IF(AX79&amp;AW79="勤怠未設定","×",IF(AV79="勤怠修正","×",IF(AC79="外注","",IF(AA79="",IF(AY79&lt;&gt;"","×",""),IF(VLOOKUP(AA79,カレンダマスタ!$H$66:$I$83,2,FALSE)&lt;&gt;AY79,"×","OK")))))</f>
        <v>#N/A</v>
      </c>
      <c r="BC79" s="137" t="e">
        <f>IF(E79="","",VLOOKUP($E79,カレンダマスタ!$A$4:$E$381,4,FALSE))</f>
        <v>#N/A</v>
      </c>
      <c r="BD79" s="126" t="e">
        <f>IF(AC79="社員","",IF(AG79=0,"",IF(AD79="NSTC",IF(COUNTIF(カレンダマスタ!$Q$5:$Q$32,G79)=1,"OK","×"),
IF(AD79="NS本社",IF(COUNTIF(カレンダマスタ!$T$5:$T$32,G79)=1,"OK","×"),IF(COUNTIF(カレンダマスタ!$R$5:$R$32,G79)=1,"OK","×")))))</f>
        <v>#N/A</v>
      </c>
      <c r="BE79" s="126" t="e">
        <f>IF(AC79="社員","",IF(G79="","",IF(R79&lt;&gt;"","",IF(AF79="CS","OK",IF(VLOOKUP(E79,カレンダマスタ!$A$5:$D$381,4,FALSE)&gt;0,"",IF(OR(G79*24&gt;10.84,H79*24&lt;14.5)=TRUE,"×","OK"))))))</f>
        <v>#N/A</v>
      </c>
      <c r="BF79" s="126" t="e">
        <f t="shared" si="20"/>
        <v>#N/A</v>
      </c>
      <c r="BG79" s="126" t="e">
        <f t="shared" si="21"/>
        <v>#N/A</v>
      </c>
      <c r="BI79" s="130" t="e">
        <f t="shared" si="22"/>
        <v>#N/A</v>
      </c>
    </row>
    <row r="80" spans="2:61">
      <c r="B80" s="210"/>
      <c r="C80" s="536">
        <v>160486</v>
      </c>
      <c r="D80" s="128" t="s">
        <v>537</v>
      </c>
      <c r="E80" s="583">
        <v>45427</v>
      </c>
      <c r="F80" s="128" t="s">
        <v>204</v>
      </c>
      <c r="G80" s="588">
        <v>0.375</v>
      </c>
      <c r="H80" s="588">
        <v>0.84375</v>
      </c>
      <c r="I80" s="130" t="s">
        <v>200</v>
      </c>
      <c r="J80" s="139">
        <v>10.25</v>
      </c>
      <c r="K80" s="131"/>
      <c r="L80" s="132"/>
      <c r="M80" s="132"/>
      <c r="N80" s="141"/>
      <c r="O80" s="139">
        <v>8</v>
      </c>
      <c r="P80" s="139">
        <v>2.25</v>
      </c>
      <c r="Q80" s="139"/>
      <c r="R80" s="133"/>
      <c r="S80" s="134" t="s">
        <v>594</v>
      </c>
      <c r="T80" s="434">
        <f t="shared" si="23"/>
        <v>10.25</v>
      </c>
      <c r="U80" s="429"/>
      <c r="V80" s="429" t="e">
        <f t="shared" si="17"/>
        <v>#N/A</v>
      </c>
      <c r="W80" s="298"/>
      <c r="X80" s="129">
        <f t="shared" si="24"/>
        <v>0.33333333333333331</v>
      </c>
      <c r="Y80" s="129">
        <f t="shared" si="25"/>
        <v>9.375E-2</v>
      </c>
      <c r="Z80" s="129" t="str">
        <f t="shared" si="26"/>
        <v/>
      </c>
      <c r="AA80" s="133" t="str">
        <f t="shared" si="28"/>
        <v/>
      </c>
      <c r="AC80" s="186" t="e">
        <f>AC56</f>
        <v>#N/A</v>
      </c>
      <c r="AD80" s="187" t="e">
        <f>AD56</f>
        <v>#N/A</v>
      </c>
      <c r="AE80" s="187" t="e">
        <f>AE56</f>
        <v>#N/A</v>
      </c>
      <c r="AF80" s="187" t="e">
        <f>AF56</f>
        <v>#N/A</v>
      </c>
      <c r="AG80" s="204" t="e">
        <f t="shared" si="18"/>
        <v>#N/A</v>
      </c>
      <c r="AI80" s="135" t="str">
        <f>IF(月報!G80&lt;&gt;"",月報!G80,"")</f>
        <v/>
      </c>
      <c r="AJ80" s="126">
        <f>IF(月報!W80&lt;&gt;"",月報!W80*24,"")</f>
        <v>10.333333333333334</v>
      </c>
      <c r="AK80" s="126" t="str">
        <f>IF(月報!P80&lt;&gt;"",月報!P80,"")</f>
        <v/>
      </c>
      <c r="AL80" s="126" t="str">
        <f>IF(月報!Q80&lt;&gt;"",IF(月報!Q80="平日残","",月報!Q80),"")</f>
        <v/>
      </c>
      <c r="AM80" s="126"/>
      <c r="AN80" s="126" t="e">
        <f t="shared" si="27"/>
        <v>#N/A</v>
      </c>
      <c r="AO80" s="126" t="e">
        <f>IF($E80="","",VLOOKUP($E80,カレンダマスタ!$A$5:$E$381,5,FALSE))</f>
        <v>#N/A</v>
      </c>
      <c r="AQ80" s="196" t="e">
        <f>IF(G80="","",IF(VLOOKUP(E80,カレンダマスタ!$A$5:$D$381,4,FALSE)=0,"",1))</f>
        <v>#N/A</v>
      </c>
      <c r="AR80" s="136" t="e">
        <f>IF($G80="","",IF($AD80="NSTC",INDEX(カレンダマスタ!$I$26:$O$31,MATCH($G80,カレンダマスタ!$H$26:$H$31,1),MATCH($H80,カレンダマスタ!$I$25:$O$25,1)),
IF($AD80="CS本社",INDEX(カレンダマスタ!$I$36:$O$41,MATCH($G80,カレンダマスタ!$H$36:$H$41,1),MATCH($H80,カレンダマスタ!$I$35:$O$35,1)),
IF($AD80="NS本社",INDEX(カレンダマスタ!$I$94:$O$99,MATCH($G80,カレンダマスタ!$H$95:$H$100,1),MATCH($H80,カレンダマスタ!$I$93:$O$93,1)),
IF($AD80="ODC",INDEX(カレンダマスタ!$I$46:$O$51,MATCH($G80,カレンダマスタ!$H$46:$H$51,1),MATCH($H80,カレンダマスタ!$I$45:$O$45,1)),
IF($AD80="NS東京TC",INDEX(カレンダマスタ!$I$56:$O$61,MATCH($G80,カレンダマスタ!$H$56:$H$61,1),MATCH($H80,カレンダマスタ!$I$55:$O$55,1)),""))))))</f>
        <v>#N/A</v>
      </c>
      <c r="AS80" s="126" t="e">
        <f t="shared" si="19"/>
        <v>#N/A</v>
      </c>
      <c r="AU80" s="137" t="e">
        <f>IF(E80="","",VLOOKUP($E80,カレンダマスタ!$A$4:$E$381,4,FALSE))</f>
        <v>#N/A</v>
      </c>
      <c r="AV80" s="137" t="str">
        <f t="shared" si="29"/>
        <v/>
      </c>
      <c r="AW80" s="137" t="str">
        <f t="shared" si="30"/>
        <v/>
      </c>
      <c r="AX80" s="138" t="e">
        <f t="shared" si="31"/>
        <v>#N/A</v>
      </c>
      <c r="AY80" s="138" t="e">
        <f t="shared" si="32"/>
        <v>#N/A</v>
      </c>
      <c r="AZ80" s="130" t="e">
        <f>IF(AX80&amp;AW80="勤怠未設定","×",IF(AV80="勤怠修正","×",IF(AC80="外注","",IF(AA80="",IF(AY80&lt;&gt;"","×",""),IF(VLOOKUP(AA80,カレンダマスタ!$H$66:$I$83,2,FALSE)&lt;&gt;AY80,"×","OK")))))</f>
        <v>#N/A</v>
      </c>
      <c r="BC80" s="137" t="e">
        <f>IF(E80="","",VLOOKUP($E80,カレンダマスタ!$A$4:$E$381,4,FALSE))</f>
        <v>#N/A</v>
      </c>
      <c r="BD80" s="126" t="e">
        <f>IF(AC80="社員","",IF(AG80=0,"",IF(AD80="NSTC",IF(COUNTIF(カレンダマスタ!$Q$5:$Q$32,G80)=1,"OK","×"),
IF(AD80="NS本社",IF(COUNTIF(カレンダマスタ!$T$5:$T$32,G80)=1,"OK","×"),IF(COUNTIF(カレンダマスタ!$R$5:$R$32,G80)=1,"OK","×")))))</f>
        <v>#N/A</v>
      </c>
      <c r="BE80" s="126" t="e">
        <f>IF(AC80="社員","",IF(G80="","",IF(R80&lt;&gt;"","",IF(AF80="CS","OK",IF(VLOOKUP(E80,カレンダマスタ!$A$5:$D$381,4,FALSE)&gt;0,"",IF(OR(G80*24&gt;10.84,H80*24&lt;14.5)=TRUE,"×","OK"))))))</f>
        <v>#N/A</v>
      </c>
      <c r="BF80" s="126" t="e">
        <f t="shared" si="20"/>
        <v>#N/A</v>
      </c>
      <c r="BG80" s="126" t="e">
        <f t="shared" si="21"/>
        <v>#N/A</v>
      </c>
      <c r="BI80" s="130" t="e">
        <f t="shared" si="22"/>
        <v>#N/A</v>
      </c>
    </row>
    <row r="81" spans="2:61">
      <c r="B81" s="210"/>
      <c r="C81" s="536">
        <v>160486</v>
      </c>
      <c r="D81" s="128" t="s">
        <v>537</v>
      </c>
      <c r="E81" s="583">
        <v>45428</v>
      </c>
      <c r="F81" s="128" t="s">
        <v>205</v>
      </c>
      <c r="G81" s="588">
        <v>0.375</v>
      </c>
      <c r="H81" s="588">
        <v>0.77083333333333337</v>
      </c>
      <c r="I81" s="130" t="s">
        <v>200</v>
      </c>
      <c r="J81" s="139">
        <v>8.5</v>
      </c>
      <c r="K81" s="131"/>
      <c r="L81" s="132"/>
      <c r="M81" s="132"/>
      <c r="N81" s="141"/>
      <c r="O81" s="139">
        <v>8</v>
      </c>
      <c r="P81" s="139">
        <v>0.5</v>
      </c>
      <c r="Q81" s="139"/>
      <c r="R81" s="133"/>
      <c r="S81" s="134" t="s">
        <v>594</v>
      </c>
      <c r="T81" s="434">
        <f t="shared" si="23"/>
        <v>8.5</v>
      </c>
      <c r="U81" s="429"/>
      <c r="V81" s="429" t="e">
        <f t="shared" si="17"/>
        <v>#N/A</v>
      </c>
      <c r="W81" s="298"/>
      <c r="X81" s="129">
        <f t="shared" si="24"/>
        <v>0.33333333333333331</v>
      </c>
      <c r="Y81" s="129">
        <f t="shared" si="25"/>
        <v>2.0833333333333332E-2</v>
      </c>
      <c r="Z81" s="129" t="str">
        <f t="shared" si="26"/>
        <v/>
      </c>
      <c r="AA81" s="133" t="str">
        <f t="shared" si="28"/>
        <v/>
      </c>
      <c r="AC81" s="186" t="e">
        <f>AC56</f>
        <v>#N/A</v>
      </c>
      <c r="AD81" s="187" t="e">
        <f>AD56</f>
        <v>#N/A</v>
      </c>
      <c r="AE81" s="187" t="e">
        <f>AE56</f>
        <v>#N/A</v>
      </c>
      <c r="AF81" s="187" t="e">
        <f>AF56</f>
        <v>#N/A</v>
      </c>
      <c r="AG81" s="204" t="e">
        <f t="shared" si="18"/>
        <v>#N/A</v>
      </c>
      <c r="AI81" s="140" t="str">
        <f>IF(月報!G81&lt;&gt;"",月報!G81,"")</f>
        <v/>
      </c>
      <c r="AJ81" s="126">
        <f>IF(月報!W81&lt;&gt;"",月報!W81*24,"")</f>
        <v>8.5833333333333339</v>
      </c>
      <c r="AK81" s="126" t="str">
        <f>IF(月報!P81&lt;&gt;"",月報!P81,"")</f>
        <v/>
      </c>
      <c r="AL81" s="126" t="str">
        <f>IF(月報!Q81&lt;&gt;"",IF(月報!Q81="平日残","",月報!Q81),"")</f>
        <v/>
      </c>
      <c r="AM81" s="126"/>
      <c r="AN81" s="126" t="e">
        <f t="shared" si="27"/>
        <v>#N/A</v>
      </c>
      <c r="AO81" s="126" t="e">
        <f>IF($E81="","",VLOOKUP($E81,カレンダマスタ!$A$5:$E$381,5,FALSE))</f>
        <v>#N/A</v>
      </c>
      <c r="AQ81" s="196" t="e">
        <f>IF(G81="","",IF(VLOOKUP(E81,カレンダマスタ!$A$5:$D$381,4,FALSE)=0,"",1))</f>
        <v>#N/A</v>
      </c>
      <c r="AR81" s="136" t="e">
        <f>IF($G81="","",IF($AD81="NSTC",INDEX(カレンダマスタ!$I$26:$O$31,MATCH($G81,カレンダマスタ!$H$26:$H$31,1),MATCH($H81,カレンダマスタ!$I$25:$O$25,1)),
IF($AD81="CS本社",INDEX(カレンダマスタ!$I$36:$O$41,MATCH($G81,カレンダマスタ!$H$36:$H$41,1),MATCH($H81,カレンダマスタ!$I$35:$O$35,1)),
IF($AD81="NS本社",INDEX(カレンダマスタ!$I$94:$O$99,MATCH($G81,カレンダマスタ!$H$95:$H$100,1),MATCH($H81,カレンダマスタ!$I$93:$O$93,1)),
IF($AD81="ODC",INDEX(カレンダマスタ!$I$46:$O$51,MATCH($G81,カレンダマスタ!$H$46:$H$51,1),MATCH($H81,カレンダマスタ!$I$45:$O$45,1)),
IF($AD81="NS東京TC",INDEX(カレンダマスタ!$I$56:$O$61,MATCH($G81,カレンダマスタ!$H$56:$H$61,1),MATCH($H81,カレンダマスタ!$I$55:$O$55,1)),""))))))</f>
        <v>#N/A</v>
      </c>
      <c r="AS81" s="126" t="e">
        <f t="shared" si="19"/>
        <v>#N/A</v>
      </c>
      <c r="AU81" s="137" t="e">
        <f>IF(E81="","",VLOOKUP($E81,カレンダマスタ!$A$4:$E$381,4,FALSE))</f>
        <v>#N/A</v>
      </c>
      <c r="AV81" s="137" t="str">
        <f t="shared" si="29"/>
        <v/>
      </c>
      <c r="AW81" s="137" t="str">
        <f t="shared" si="30"/>
        <v/>
      </c>
      <c r="AX81" s="138" t="e">
        <f t="shared" si="31"/>
        <v>#N/A</v>
      </c>
      <c r="AY81" s="138" t="e">
        <f t="shared" si="32"/>
        <v>#N/A</v>
      </c>
      <c r="AZ81" s="130" t="e">
        <f>IF(AX81&amp;AW81="勤怠未設定","×",IF(AV81="勤怠修正","×",IF(AC81="外注","",IF(AA81="",IF(AY81&lt;&gt;"","×",""),IF(VLOOKUP(AA81,カレンダマスタ!$H$66:$I$83,2,FALSE)&lt;&gt;AY81,"×","OK")))))</f>
        <v>#N/A</v>
      </c>
      <c r="BC81" s="137" t="e">
        <f>IF(E81="","",VLOOKUP($E81,カレンダマスタ!$A$4:$E$381,4,FALSE))</f>
        <v>#N/A</v>
      </c>
      <c r="BD81" s="126" t="e">
        <f>IF(AC81="社員","",IF(AG81=0,"",IF(AD81="NSTC",IF(COUNTIF(カレンダマスタ!$Q$5:$Q$32,G81)=1,"OK","×"),
IF(AD81="NS本社",IF(COUNTIF(カレンダマスタ!$T$5:$T$32,G81)=1,"OK","×"),IF(COUNTIF(カレンダマスタ!$R$5:$R$32,G81)=1,"OK","×")))))</f>
        <v>#N/A</v>
      </c>
      <c r="BE81" s="126" t="e">
        <f>IF(AC81="社員","",IF(G81="","",IF(R81&lt;&gt;"","",IF(AF81="CS","OK",IF(VLOOKUP(E81,カレンダマスタ!$A$5:$D$381,4,FALSE)&gt;0,"",IF(OR(G81*24&gt;10.84,H81*24&lt;14.5)=TRUE,"×","OK"))))))</f>
        <v>#N/A</v>
      </c>
      <c r="BF81" s="126" t="e">
        <f t="shared" si="20"/>
        <v>#N/A</v>
      </c>
      <c r="BG81" s="126" t="e">
        <f t="shared" si="21"/>
        <v>#N/A</v>
      </c>
      <c r="BI81" s="130" t="e">
        <f t="shared" si="22"/>
        <v>#N/A</v>
      </c>
    </row>
    <row r="82" spans="2:61">
      <c r="B82" s="210"/>
      <c r="C82" s="536">
        <v>160486</v>
      </c>
      <c r="D82" s="128" t="s">
        <v>537</v>
      </c>
      <c r="E82" s="583">
        <v>45429</v>
      </c>
      <c r="F82" s="128" t="s">
        <v>199</v>
      </c>
      <c r="G82" s="588">
        <v>0.375</v>
      </c>
      <c r="H82" s="588">
        <v>0.8125</v>
      </c>
      <c r="I82" s="130" t="s">
        <v>200</v>
      </c>
      <c r="J82" s="139">
        <v>9.5</v>
      </c>
      <c r="K82" s="131"/>
      <c r="L82" s="132"/>
      <c r="M82" s="132"/>
      <c r="N82" s="141"/>
      <c r="O82" s="139">
        <v>8</v>
      </c>
      <c r="P82" s="139">
        <v>1.5</v>
      </c>
      <c r="Q82" s="139"/>
      <c r="R82" s="133"/>
      <c r="S82" s="134" t="s">
        <v>594</v>
      </c>
      <c r="T82" s="434">
        <f t="shared" si="23"/>
        <v>9.5</v>
      </c>
      <c r="U82" s="429"/>
      <c r="V82" s="429" t="e">
        <f t="shared" si="17"/>
        <v>#N/A</v>
      </c>
      <c r="W82" s="298"/>
      <c r="X82" s="129">
        <f t="shared" si="24"/>
        <v>0.33333333333333331</v>
      </c>
      <c r="Y82" s="129">
        <f t="shared" si="25"/>
        <v>6.25E-2</v>
      </c>
      <c r="Z82" s="129" t="str">
        <f t="shared" si="26"/>
        <v/>
      </c>
      <c r="AA82" s="133" t="str">
        <f t="shared" si="28"/>
        <v/>
      </c>
      <c r="AC82" s="186" t="e">
        <f>AC56</f>
        <v>#N/A</v>
      </c>
      <c r="AD82" s="187" t="e">
        <f>AD56</f>
        <v>#N/A</v>
      </c>
      <c r="AE82" s="187" t="e">
        <f>AE56</f>
        <v>#N/A</v>
      </c>
      <c r="AF82" s="187" t="e">
        <f>AF56</f>
        <v>#N/A</v>
      </c>
      <c r="AG82" s="204" t="e">
        <f t="shared" si="18"/>
        <v>#N/A</v>
      </c>
      <c r="AI82" s="140" t="str">
        <f>IF(月報!G82&lt;&gt;"",月報!G82,"")</f>
        <v/>
      </c>
      <c r="AJ82" s="126">
        <f>IF(月報!W82&lt;&gt;"",月報!W82*24,"")</f>
        <v>9.5833333333333339</v>
      </c>
      <c r="AK82" s="126" t="str">
        <f>IF(月報!P82&lt;&gt;"",月報!P82,"")</f>
        <v/>
      </c>
      <c r="AL82" s="126" t="str">
        <f>IF(月報!Q82&lt;&gt;"",IF(月報!Q82="平日残","",月報!Q82),"")</f>
        <v/>
      </c>
      <c r="AM82" s="126"/>
      <c r="AN82" s="126" t="e">
        <f t="shared" si="27"/>
        <v>#N/A</v>
      </c>
      <c r="AO82" s="126" t="e">
        <f>IF($E82="","",VLOOKUP($E82,カレンダマスタ!$A$5:$E$381,5,FALSE))</f>
        <v>#N/A</v>
      </c>
      <c r="AQ82" s="196" t="e">
        <f>IF(G82="","",IF(VLOOKUP(E82,カレンダマスタ!$A$5:$D$381,4,FALSE)=0,"",1))</f>
        <v>#N/A</v>
      </c>
      <c r="AR82" s="136" t="e">
        <f>IF($G82="","",IF($AD82="NSTC",INDEX(カレンダマスタ!$I$26:$O$31,MATCH($G82,カレンダマスタ!$H$26:$H$31,1),MATCH($H82,カレンダマスタ!$I$25:$O$25,1)),
IF($AD82="CS本社",INDEX(カレンダマスタ!$I$36:$O$41,MATCH($G82,カレンダマスタ!$H$36:$H$41,1),MATCH($H82,カレンダマスタ!$I$35:$O$35,1)),
IF($AD82="NS本社",INDEX(カレンダマスタ!$I$94:$O$99,MATCH($G82,カレンダマスタ!$H$95:$H$100,1),MATCH($H82,カレンダマスタ!$I$93:$O$93,1)),
IF($AD82="ODC",INDEX(カレンダマスタ!$I$46:$O$51,MATCH($G82,カレンダマスタ!$H$46:$H$51,1),MATCH($H82,カレンダマスタ!$I$45:$O$45,1)),
IF($AD82="NS東京TC",INDEX(カレンダマスタ!$I$56:$O$61,MATCH($G82,カレンダマスタ!$H$56:$H$61,1),MATCH($H82,カレンダマスタ!$I$55:$O$55,1)),""))))))</f>
        <v>#N/A</v>
      </c>
      <c r="AS82" s="126" t="e">
        <f t="shared" si="19"/>
        <v>#N/A</v>
      </c>
      <c r="AU82" s="137" t="e">
        <f>IF(E82="","",VLOOKUP($E82,カレンダマスタ!$A$4:$E$381,4,FALSE))</f>
        <v>#N/A</v>
      </c>
      <c r="AV82" s="137" t="str">
        <f t="shared" si="29"/>
        <v/>
      </c>
      <c r="AW82" s="137" t="str">
        <f t="shared" si="30"/>
        <v/>
      </c>
      <c r="AX82" s="138" t="e">
        <f t="shared" si="31"/>
        <v>#N/A</v>
      </c>
      <c r="AY82" s="138" t="e">
        <f t="shared" si="32"/>
        <v>#N/A</v>
      </c>
      <c r="AZ82" s="130" t="e">
        <f>IF(AX82&amp;AW82="勤怠未設定","×",IF(AV82="勤怠修正","×",IF(AC82="外注","",IF(AA82="",IF(AY82&lt;&gt;"","×",""),IF(VLOOKUP(AA82,カレンダマスタ!$H$66:$I$83,2,FALSE)&lt;&gt;AY82,"×","OK")))))</f>
        <v>#N/A</v>
      </c>
      <c r="BC82" s="137" t="e">
        <f>IF(E82="","",VLOOKUP($E82,カレンダマスタ!$A$4:$E$381,4,FALSE))</f>
        <v>#N/A</v>
      </c>
      <c r="BD82" s="126" t="e">
        <f>IF(AC82="社員","",IF(AG82=0,"",IF(AD82="NSTC",IF(COUNTIF(カレンダマスタ!$Q$5:$Q$32,G82)=1,"OK","×"),
IF(AD82="NS本社",IF(COUNTIF(カレンダマスタ!$T$5:$T$32,G82)=1,"OK","×"),IF(COUNTIF(カレンダマスタ!$R$5:$R$32,G82)=1,"OK","×")))))</f>
        <v>#N/A</v>
      </c>
      <c r="BE82" s="126" t="e">
        <f>IF(AC82="社員","",IF(G82="","",IF(R82&lt;&gt;"","",IF(AF82="CS","OK",IF(VLOOKUP(E82,カレンダマスタ!$A$5:$D$381,4,FALSE)&gt;0,"",IF(OR(G82*24&gt;10.84,H82*24&lt;14.5)=TRUE,"×","OK"))))))</f>
        <v>#N/A</v>
      </c>
      <c r="BF82" s="126" t="e">
        <f t="shared" si="20"/>
        <v>#N/A</v>
      </c>
      <c r="BG82" s="126" t="e">
        <f t="shared" si="21"/>
        <v>#N/A</v>
      </c>
      <c r="BI82" s="130" t="e">
        <f t="shared" si="22"/>
        <v>#N/A</v>
      </c>
    </row>
    <row r="83" spans="2:61">
      <c r="B83" s="210"/>
      <c r="C83" s="537">
        <v>160486</v>
      </c>
      <c r="D83" s="142" t="s">
        <v>537</v>
      </c>
      <c r="E83" s="584">
        <v>45430</v>
      </c>
      <c r="F83" s="142" t="s">
        <v>369</v>
      </c>
      <c r="G83" s="589"/>
      <c r="H83" s="589"/>
      <c r="I83" s="144"/>
      <c r="J83" s="148"/>
      <c r="K83" s="145"/>
      <c r="L83" s="146"/>
      <c r="M83" s="146"/>
      <c r="N83" s="147"/>
      <c r="O83" s="148"/>
      <c r="P83" s="148"/>
      <c r="Q83" s="148"/>
      <c r="R83" s="149"/>
      <c r="S83" s="156"/>
      <c r="T83" s="435" t="str">
        <f t="shared" si="23"/>
        <v/>
      </c>
      <c r="U83" s="430"/>
      <c r="V83" s="430" t="e">
        <f t="shared" si="17"/>
        <v>#N/A</v>
      </c>
      <c r="W83" s="298"/>
      <c r="X83" s="143" t="str">
        <f t="shared" si="24"/>
        <v/>
      </c>
      <c r="Y83" s="143" t="str">
        <f t="shared" si="25"/>
        <v/>
      </c>
      <c r="Z83" s="143" t="str">
        <f t="shared" si="26"/>
        <v/>
      </c>
      <c r="AA83" s="149" t="str">
        <f t="shared" si="28"/>
        <v/>
      </c>
      <c r="AC83" s="188" t="e">
        <f>AC56</f>
        <v>#N/A</v>
      </c>
      <c r="AD83" s="189" t="e">
        <f>AD56</f>
        <v>#N/A</v>
      </c>
      <c r="AE83" s="189" t="e">
        <f>AE56</f>
        <v>#N/A</v>
      </c>
      <c r="AF83" s="189" t="e">
        <f>AF56</f>
        <v>#N/A</v>
      </c>
      <c r="AG83" s="205">
        <f t="shared" si="18"/>
        <v>0</v>
      </c>
      <c r="AI83" s="157" t="str">
        <f>IF(月報!G83&lt;&gt;"",月報!G83,"")</f>
        <v/>
      </c>
      <c r="AJ83" s="151" t="str">
        <f>IF(月報!W83&lt;&gt;"",月報!W83*24,"")</f>
        <v/>
      </c>
      <c r="AK83" s="151" t="str">
        <f>IF(月報!P83&lt;&gt;"",月報!P83,"")</f>
        <v/>
      </c>
      <c r="AL83" s="151" t="str">
        <f>IF(月報!Q83&lt;&gt;"",IF(月報!Q83="平日残","",月報!Q83),"")</f>
        <v/>
      </c>
      <c r="AM83" s="151"/>
      <c r="AN83" s="151" t="e">
        <f t="shared" si="27"/>
        <v>#N/A</v>
      </c>
      <c r="AO83" s="151" t="e">
        <f>IF($E83="","",VLOOKUP($E83,カレンダマスタ!$A$5:$E$381,5,FALSE))</f>
        <v>#N/A</v>
      </c>
      <c r="AQ83" s="197" t="str">
        <f>IF(G83="","",IF(VLOOKUP(E83,カレンダマスタ!$A$5:$D$381,4,FALSE)=0,"",1))</f>
        <v/>
      </c>
      <c r="AR83" s="152" t="str">
        <f>IF($G83="","",IF($AD83="NSTC",INDEX(カレンダマスタ!$I$26:$O$31,MATCH($G83,カレンダマスタ!$H$26:$H$31,1),MATCH($H83,カレンダマスタ!$I$25:$O$25,1)),
IF($AD83="CS本社",INDEX(カレンダマスタ!$I$36:$O$41,MATCH($G83,カレンダマスタ!$H$36:$H$41,1),MATCH($H83,カレンダマスタ!$I$35:$O$35,1)),
IF($AD83="NS本社",INDEX(カレンダマスタ!$I$94:$O$99,MATCH($G83,カレンダマスタ!$H$95:$H$100,1),MATCH($H83,カレンダマスタ!$I$93:$O$93,1)),
IF($AD83="ODC",INDEX(カレンダマスタ!$I$46:$O$51,MATCH($G83,カレンダマスタ!$H$46:$H$51,1),MATCH($H83,カレンダマスタ!$I$45:$O$45,1)),
IF($AD83="NS東京TC",INDEX(カレンダマスタ!$I$56:$O$61,MATCH($G83,カレンダマスタ!$H$56:$H$61,1),MATCH($H83,カレンダマスタ!$I$55:$O$55,1)),""))))))</f>
        <v/>
      </c>
      <c r="AS83" s="151" t="e">
        <f t="shared" si="19"/>
        <v>#N/A</v>
      </c>
      <c r="AU83" s="153" t="e">
        <f>IF(E83="","",VLOOKUP($E83,カレンダマスタ!$A$4:$E$381,4,FALSE))</f>
        <v>#N/A</v>
      </c>
      <c r="AV83" s="153" t="str">
        <f t="shared" si="29"/>
        <v/>
      </c>
      <c r="AW83" s="153" t="str">
        <f t="shared" si="30"/>
        <v/>
      </c>
      <c r="AX83" s="154" t="e">
        <f t="shared" si="31"/>
        <v>#N/A</v>
      </c>
      <c r="AY83" s="154" t="e">
        <f t="shared" si="32"/>
        <v>#N/A</v>
      </c>
      <c r="AZ83" s="144" t="e">
        <f>IF(AX83&amp;AW83="勤怠未設定","×",IF(AV83="勤怠修正","×",IF(AC83="外注","",IF(AA83="",IF(AY83&lt;&gt;"","×",""),IF(VLOOKUP(AA83,カレンダマスタ!$H$66:$I$83,2,FALSE)&lt;&gt;AY83,"×","OK")))))</f>
        <v>#N/A</v>
      </c>
      <c r="BC83" s="153" t="e">
        <f>IF(E83="","",VLOOKUP($E83,カレンダマスタ!$A$4:$E$381,4,FALSE))</f>
        <v>#N/A</v>
      </c>
      <c r="BD83" s="151" t="e">
        <f>IF(AC83="社員","",IF(AG83=0,"",IF(AD83="NSTC",IF(COUNTIF(カレンダマスタ!$Q$5:$Q$32,G83)=1,"OK","×"),
IF(AD83="NS本社",IF(COUNTIF(カレンダマスタ!$T$5:$T$32,G83)=1,"OK","×"),IF(COUNTIF(カレンダマスタ!$R$5:$R$32,G83)=1,"OK","×")))))</f>
        <v>#N/A</v>
      </c>
      <c r="BE83" s="151" t="e">
        <f>IF(AC83="社員","",IF(G83="","",IF(R83&lt;&gt;"","",IF(AF83="CS","OK",IF(VLOOKUP(E83,カレンダマスタ!$A$5:$D$381,4,FALSE)&gt;0,"",IF(OR(G83*24&gt;10.84,H83*24&lt;14.5)=TRUE,"×","OK"))))))</f>
        <v>#N/A</v>
      </c>
      <c r="BF83" s="151" t="e">
        <f t="shared" si="20"/>
        <v>#N/A</v>
      </c>
      <c r="BG83" s="151" t="e">
        <f t="shared" si="21"/>
        <v>#N/A</v>
      </c>
      <c r="BI83" s="144" t="e">
        <f t="shared" si="22"/>
        <v>#N/A</v>
      </c>
    </row>
    <row r="84" spans="2:61">
      <c r="B84" s="210"/>
      <c r="C84" s="535">
        <v>160486</v>
      </c>
      <c r="D84" s="112" t="s">
        <v>537</v>
      </c>
      <c r="E84" s="582">
        <v>45431</v>
      </c>
      <c r="F84" s="112" t="s">
        <v>370</v>
      </c>
      <c r="G84" s="587"/>
      <c r="H84" s="587"/>
      <c r="I84" s="114"/>
      <c r="J84" s="118"/>
      <c r="K84" s="115"/>
      <c r="L84" s="116"/>
      <c r="M84" s="116"/>
      <c r="N84" s="117"/>
      <c r="O84" s="118"/>
      <c r="P84" s="118"/>
      <c r="Q84" s="118"/>
      <c r="R84" s="119"/>
      <c r="S84" s="120"/>
      <c r="T84" s="433" t="str">
        <f t="shared" si="23"/>
        <v/>
      </c>
      <c r="U84" s="431">
        <f>SUM(T84:T90)</f>
        <v>0</v>
      </c>
      <c r="V84" s="431" t="e">
        <f t="shared" si="17"/>
        <v>#N/A</v>
      </c>
      <c r="W84" s="298"/>
      <c r="X84" s="113" t="str">
        <f t="shared" si="24"/>
        <v/>
      </c>
      <c r="Y84" s="113" t="str">
        <f t="shared" si="25"/>
        <v/>
      </c>
      <c r="Z84" s="113" t="str">
        <f t="shared" si="26"/>
        <v/>
      </c>
      <c r="AA84" s="119" t="str">
        <f t="shared" si="28"/>
        <v/>
      </c>
      <c r="AC84" s="190" t="e">
        <f>AC56</f>
        <v>#N/A</v>
      </c>
      <c r="AD84" s="191" t="e">
        <f>AD56</f>
        <v>#N/A</v>
      </c>
      <c r="AE84" s="191" t="e">
        <f>AE56</f>
        <v>#N/A</v>
      </c>
      <c r="AF84" s="191" t="e">
        <f>AF56</f>
        <v>#N/A</v>
      </c>
      <c r="AG84" s="206">
        <f t="shared" si="18"/>
        <v>0</v>
      </c>
      <c r="AI84" s="159" t="str">
        <f>IF(月報!G84&lt;&gt;"",月報!G84,"")</f>
        <v/>
      </c>
      <c r="AJ84" s="122" t="str">
        <f>IF(月報!W84&lt;&gt;"",月報!W84*24,"")</f>
        <v/>
      </c>
      <c r="AK84" s="122" t="str">
        <f>IF(月報!P84&lt;&gt;"",月報!P84,"")</f>
        <v/>
      </c>
      <c r="AL84" s="122" t="str">
        <f>IF(月報!Q84&lt;&gt;"",IF(月報!Q84="平日残","",月報!Q84),"")</f>
        <v/>
      </c>
      <c r="AM84" s="122"/>
      <c r="AN84" s="122" t="e">
        <f t="shared" si="27"/>
        <v>#N/A</v>
      </c>
      <c r="AO84" s="122" t="e">
        <f>IF($E84="","",VLOOKUP($E84,カレンダマスタ!$A$5:$E$381,5,FALSE))</f>
        <v>#N/A</v>
      </c>
      <c r="AQ84" s="195" t="str">
        <f>IF(G84="","",IF(VLOOKUP(E84,カレンダマスタ!$A$5:$D$381,4,FALSE)=0,"",1))</f>
        <v/>
      </c>
      <c r="AR84" s="123" t="str">
        <f>IF($G84="","",IF($AD84="NSTC",INDEX(カレンダマスタ!$I$26:$O$31,MATCH($G84,カレンダマスタ!$H$26:$H$31,1),MATCH($H84,カレンダマスタ!$I$25:$O$25,1)),
IF($AD84="CS本社",INDEX(カレンダマスタ!$I$36:$O$41,MATCH($G84,カレンダマスタ!$H$36:$H$41,1),MATCH($H84,カレンダマスタ!$I$35:$O$35,1)),
IF($AD84="NS本社",INDEX(カレンダマスタ!$I$94:$O$99,MATCH($G84,カレンダマスタ!$H$95:$H$100,1),MATCH($H84,カレンダマスタ!$I$93:$O$93,1)),
IF($AD84="ODC",INDEX(カレンダマスタ!$I$46:$O$51,MATCH($G84,カレンダマスタ!$H$46:$H$51,1),MATCH($H84,カレンダマスタ!$I$45:$O$45,1)),
IF($AD84="NS東京TC",INDEX(カレンダマスタ!$I$56:$O$61,MATCH($G84,カレンダマスタ!$H$56:$H$61,1),MATCH($H84,カレンダマスタ!$I$55:$O$55,1)),""))))))</f>
        <v/>
      </c>
      <c r="AS84" s="122" t="e">
        <f t="shared" si="19"/>
        <v>#N/A</v>
      </c>
      <c r="AU84" s="124" t="e">
        <f>IF(E84="","",VLOOKUP($E84,カレンダマスタ!$A$4:$E$381,4,FALSE))</f>
        <v>#N/A</v>
      </c>
      <c r="AV84" s="124" t="str">
        <f t="shared" si="29"/>
        <v/>
      </c>
      <c r="AW84" s="124" t="str">
        <f t="shared" si="30"/>
        <v/>
      </c>
      <c r="AX84" s="125" t="e">
        <f t="shared" si="31"/>
        <v>#N/A</v>
      </c>
      <c r="AY84" s="125" t="e">
        <f t="shared" si="32"/>
        <v>#N/A</v>
      </c>
      <c r="AZ84" s="114" t="e">
        <f>IF(AX84&amp;AW84="勤怠未設定","×",IF(AV84="勤怠修正","×",IF(AC84="外注","",IF(AA84="",IF(AY84&lt;&gt;"","×",""),IF(VLOOKUP(AA84,カレンダマスタ!$H$66:$I$83,2,FALSE)&lt;&gt;AY84,"×","OK")))))</f>
        <v>#N/A</v>
      </c>
      <c r="BC84" s="124" t="e">
        <f>IF(E84="","",VLOOKUP($E84,カレンダマスタ!$A$4:$E$381,4,FALSE))</f>
        <v>#N/A</v>
      </c>
      <c r="BD84" s="122" t="e">
        <f>IF(AC84="社員","",IF(AG84=0,"",IF(AD84="NSTC",IF(COUNTIF(カレンダマスタ!$Q$5:$Q$32,G84)=1,"OK","×"),
IF(AD84="NS本社",IF(COUNTIF(カレンダマスタ!$T$5:$T$32,G84)=1,"OK","×"),IF(COUNTIF(カレンダマスタ!$R$5:$R$32,G84)=1,"OK","×")))))</f>
        <v>#N/A</v>
      </c>
      <c r="BE84" s="122" t="e">
        <f>IF(AC84="社員","",IF(G84="","",IF(R84&lt;&gt;"","",IF(AF84="CS","OK",IF(VLOOKUP(E84,カレンダマスタ!$A$5:$D$381,4,FALSE)&gt;0,"",IF(OR(G84*24&gt;10.84,H84*24&lt;14.5)=TRUE,"×","OK"))))))</f>
        <v>#N/A</v>
      </c>
      <c r="BF84" s="122" t="e">
        <f t="shared" si="20"/>
        <v>#N/A</v>
      </c>
      <c r="BG84" s="122" t="e">
        <f t="shared" si="21"/>
        <v>#N/A</v>
      </c>
      <c r="BI84" s="114" t="e">
        <f t="shared" si="22"/>
        <v>#N/A</v>
      </c>
    </row>
    <row r="85" spans="2:61">
      <c r="B85" s="210"/>
      <c r="C85" s="536">
        <v>160486</v>
      </c>
      <c r="D85" s="128" t="s">
        <v>537</v>
      </c>
      <c r="E85" s="583">
        <v>45432</v>
      </c>
      <c r="F85" s="128" t="s">
        <v>201</v>
      </c>
      <c r="G85" s="588"/>
      <c r="H85" s="588"/>
      <c r="I85" s="130"/>
      <c r="J85" s="139"/>
      <c r="K85" s="131"/>
      <c r="L85" s="132"/>
      <c r="M85" s="132"/>
      <c r="N85" s="141"/>
      <c r="O85" s="139"/>
      <c r="P85" s="139"/>
      <c r="Q85" s="139"/>
      <c r="R85" s="133"/>
      <c r="S85" s="134"/>
      <c r="T85" s="434" t="str">
        <f t="shared" si="23"/>
        <v/>
      </c>
      <c r="U85" s="429"/>
      <c r="V85" s="429" t="e">
        <f t="shared" si="17"/>
        <v>#N/A</v>
      </c>
      <c r="W85" s="298"/>
      <c r="X85" s="129" t="str">
        <f t="shared" si="24"/>
        <v/>
      </c>
      <c r="Y85" s="129" t="str">
        <f t="shared" si="25"/>
        <v/>
      </c>
      <c r="Z85" s="129" t="str">
        <f t="shared" si="26"/>
        <v/>
      </c>
      <c r="AA85" s="133" t="str">
        <f t="shared" si="28"/>
        <v/>
      </c>
      <c r="AC85" s="186" t="e">
        <f>AC56</f>
        <v>#N/A</v>
      </c>
      <c r="AD85" s="187" t="e">
        <f>AD56</f>
        <v>#N/A</v>
      </c>
      <c r="AE85" s="187" t="e">
        <f>AE56</f>
        <v>#N/A</v>
      </c>
      <c r="AF85" s="187" t="e">
        <f>AF56</f>
        <v>#N/A</v>
      </c>
      <c r="AG85" s="204">
        <f t="shared" si="18"/>
        <v>0</v>
      </c>
      <c r="AI85" s="135" t="str">
        <f>IF(月報!G85&lt;&gt;"",月報!G85,"")</f>
        <v/>
      </c>
      <c r="AJ85" s="126" t="str">
        <f>IF(月報!W85&lt;&gt;"",月報!W85*24,"")</f>
        <v/>
      </c>
      <c r="AK85" s="126" t="str">
        <f>IF(月報!P85&lt;&gt;"",月報!P85,"")</f>
        <v/>
      </c>
      <c r="AL85" s="126" t="str">
        <f>IF(月報!Q85&lt;&gt;"",IF(月報!Q85="平日残","",月報!Q85),"")</f>
        <v/>
      </c>
      <c r="AM85" s="126"/>
      <c r="AN85" s="126" t="e">
        <f t="shared" si="27"/>
        <v>#N/A</v>
      </c>
      <c r="AO85" s="126" t="e">
        <f>IF($E85="","",VLOOKUP($E85,カレンダマスタ!$A$5:$E$381,5,FALSE))</f>
        <v>#N/A</v>
      </c>
      <c r="AQ85" s="196" t="str">
        <f>IF(G85="","",IF(VLOOKUP(E85,カレンダマスタ!$A$5:$D$381,4,FALSE)=0,"",1))</f>
        <v/>
      </c>
      <c r="AR85" s="136" t="str">
        <f>IF($G85="","",IF($AD85="NSTC",INDEX(カレンダマスタ!$I$26:$O$31,MATCH($G85,カレンダマスタ!$H$26:$H$31,1),MATCH($H85,カレンダマスタ!$I$25:$O$25,1)),
IF($AD85="CS本社",INDEX(カレンダマスタ!$I$36:$O$41,MATCH($G85,カレンダマスタ!$H$36:$H$41,1),MATCH($H85,カレンダマスタ!$I$35:$O$35,1)),
IF($AD85="NS本社",INDEX(カレンダマスタ!$I$94:$O$99,MATCH($G85,カレンダマスタ!$H$95:$H$100,1),MATCH($H85,カレンダマスタ!$I$93:$O$93,1)),
IF($AD85="ODC",INDEX(カレンダマスタ!$I$46:$O$51,MATCH($G85,カレンダマスタ!$H$46:$H$51,1),MATCH($H85,カレンダマスタ!$I$45:$O$45,1)),
IF($AD85="NS東京TC",INDEX(カレンダマスタ!$I$56:$O$61,MATCH($G85,カレンダマスタ!$H$56:$H$61,1),MATCH($H85,カレンダマスタ!$I$55:$O$55,1)),""))))))</f>
        <v/>
      </c>
      <c r="AS85" s="126" t="e">
        <f t="shared" si="19"/>
        <v>#N/A</v>
      </c>
      <c r="AU85" s="137" t="e">
        <f>IF(E85="","",VLOOKUP($E85,カレンダマスタ!$A$4:$E$381,4,FALSE))</f>
        <v>#N/A</v>
      </c>
      <c r="AV85" s="137" t="str">
        <f t="shared" si="29"/>
        <v/>
      </c>
      <c r="AW85" s="137" t="str">
        <f t="shared" si="30"/>
        <v/>
      </c>
      <c r="AX85" s="138" t="e">
        <f t="shared" si="31"/>
        <v>#N/A</v>
      </c>
      <c r="AY85" s="138" t="e">
        <f t="shared" si="32"/>
        <v>#N/A</v>
      </c>
      <c r="AZ85" s="130" t="e">
        <f>IF(AX85&amp;AW85="勤怠未設定","×",IF(AV85="勤怠修正","×",IF(AC85="外注","",IF(AA85="",IF(AY85&lt;&gt;"","×",""),IF(VLOOKUP(AA85,カレンダマスタ!$H$66:$I$83,2,FALSE)&lt;&gt;AY85,"×","OK")))))</f>
        <v>#N/A</v>
      </c>
      <c r="BC85" s="137" t="e">
        <f>IF(E85="","",VLOOKUP($E85,カレンダマスタ!$A$4:$E$381,4,FALSE))</f>
        <v>#N/A</v>
      </c>
      <c r="BD85" s="126" t="e">
        <f>IF(AC85="社員","",IF(AG85=0,"",IF(AD85="NSTC",IF(COUNTIF(カレンダマスタ!$Q$5:$Q$32,G85)=1,"OK","×"),
IF(AD85="NS本社",IF(COUNTIF(カレンダマスタ!$T$5:$T$32,G85)=1,"OK","×"),IF(COUNTIF(カレンダマスタ!$R$5:$R$32,G85)=1,"OK","×")))))</f>
        <v>#N/A</v>
      </c>
      <c r="BE85" s="126" t="e">
        <f>IF(AC85="社員","",IF(G85="","",IF(R85&lt;&gt;"","",IF(AF85="CS","OK",IF(VLOOKUP(E85,カレンダマスタ!$A$5:$D$381,4,FALSE)&gt;0,"",IF(OR(G85*24&gt;10.84,H85*24&lt;14.5)=TRUE,"×","OK"))))))</f>
        <v>#N/A</v>
      </c>
      <c r="BF85" s="126" t="e">
        <f t="shared" si="20"/>
        <v>#N/A</v>
      </c>
      <c r="BG85" s="126" t="e">
        <f t="shared" si="21"/>
        <v>#N/A</v>
      </c>
      <c r="BI85" s="130" t="e">
        <f t="shared" si="22"/>
        <v>#N/A</v>
      </c>
    </row>
    <row r="86" spans="2:61">
      <c r="B86" s="210"/>
      <c r="C86" s="536"/>
      <c r="D86" s="128"/>
      <c r="E86" s="583"/>
      <c r="F86" s="128"/>
      <c r="G86" s="588"/>
      <c r="H86" s="588"/>
      <c r="I86" s="130"/>
      <c r="J86" s="139"/>
      <c r="K86" s="131"/>
      <c r="L86" s="132"/>
      <c r="M86" s="132"/>
      <c r="N86" s="141"/>
      <c r="O86" s="139"/>
      <c r="P86" s="139"/>
      <c r="Q86" s="139"/>
      <c r="R86" s="133"/>
      <c r="S86" s="134"/>
      <c r="T86" s="434" t="str">
        <f t="shared" si="23"/>
        <v/>
      </c>
      <c r="U86" s="429"/>
      <c r="V86" s="429" t="e">
        <f t="shared" si="17"/>
        <v>#N/A</v>
      </c>
      <c r="W86" s="298"/>
      <c r="X86" s="129" t="str">
        <f t="shared" si="24"/>
        <v/>
      </c>
      <c r="Y86" s="129" t="str">
        <f t="shared" si="25"/>
        <v/>
      </c>
      <c r="Z86" s="129" t="str">
        <f t="shared" si="26"/>
        <v/>
      </c>
      <c r="AA86" s="133" t="str">
        <f t="shared" si="28"/>
        <v/>
      </c>
      <c r="AC86" s="186" t="e">
        <f>AC56</f>
        <v>#N/A</v>
      </c>
      <c r="AD86" s="187" t="e">
        <f>AD56</f>
        <v>#N/A</v>
      </c>
      <c r="AE86" s="187" t="e">
        <f>AE56</f>
        <v>#N/A</v>
      </c>
      <c r="AF86" s="187" t="e">
        <f>AF56</f>
        <v>#N/A</v>
      </c>
      <c r="AG86" s="204">
        <f t="shared" si="18"/>
        <v>0</v>
      </c>
      <c r="AI86" s="160" t="str">
        <f>IF(月報!G86&lt;&gt;"",月報!G86,"")</f>
        <v/>
      </c>
      <c r="AJ86" s="126" t="str">
        <f>IF(月報!W86&lt;&gt;"",月報!W86*24,"")</f>
        <v/>
      </c>
      <c r="AK86" s="126" t="str">
        <f>IF(月報!P86&lt;&gt;"",月報!P86,"")</f>
        <v/>
      </c>
      <c r="AL86" s="126" t="str">
        <f>IF(月報!Q86&lt;&gt;"",IF(月報!Q86="平日残","",月報!Q86),"")</f>
        <v/>
      </c>
      <c r="AM86" s="126"/>
      <c r="AN86" s="126" t="str">
        <f t="shared" si="27"/>
        <v/>
      </c>
      <c r="AO86" s="126" t="str">
        <f>IF($E86="","",VLOOKUP($E86,カレンダマスタ!$A$5:$E$381,5,FALSE))</f>
        <v/>
      </c>
      <c r="AQ86" s="196" t="str">
        <f>IF(G86="","",IF(VLOOKUP(E86,カレンダマスタ!$A$5:$D$381,4,FALSE)=0,"",1))</f>
        <v/>
      </c>
      <c r="AR86" s="136" t="str">
        <f>IF($G86="","",IF($AD86="NSTC",INDEX(カレンダマスタ!$I$26:$O$31,MATCH($G86,カレンダマスタ!$H$26:$H$31,1),MATCH($H86,カレンダマスタ!$I$25:$O$25,1)),
IF($AD86="CS本社",INDEX(カレンダマスタ!$I$36:$O$41,MATCH($G86,カレンダマスタ!$H$36:$H$41,1),MATCH($H86,カレンダマスタ!$I$35:$O$35,1)),
IF($AD86="NS本社",INDEX(カレンダマスタ!$I$94:$O$99,MATCH($G86,カレンダマスタ!$H$95:$H$100,1),MATCH($H86,カレンダマスタ!$I$93:$O$93,1)),
IF($AD86="ODC",INDEX(カレンダマスタ!$I$46:$O$51,MATCH($G86,カレンダマスタ!$H$46:$H$51,1),MATCH($H86,カレンダマスタ!$I$45:$O$45,1)),
IF($AD86="NS東京TC",INDEX(カレンダマスタ!$I$56:$O$61,MATCH($G86,カレンダマスタ!$H$56:$H$61,1),MATCH($H86,カレンダマスタ!$I$55:$O$55,1)),""))))))</f>
        <v/>
      </c>
      <c r="AS86" s="126" t="e">
        <f t="shared" si="19"/>
        <v>#N/A</v>
      </c>
      <c r="AU86" s="137" t="str">
        <f>IF(E86="","",VLOOKUP($E86,カレンダマスタ!$A$4:$E$381,4,FALSE))</f>
        <v/>
      </c>
      <c r="AV86" s="137" t="str">
        <f t="shared" si="29"/>
        <v/>
      </c>
      <c r="AW86" s="137" t="str">
        <f t="shared" si="30"/>
        <v/>
      </c>
      <c r="AX86" s="138" t="str">
        <f t="shared" si="31"/>
        <v/>
      </c>
      <c r="AY86" s="138" t="e">
        <f t="shared" si="32"/>
        <v>#N/A</v>
      </c>
      <c r="AZ86" s="130" t="e">
        <f>IF(AX86&amp;AW86="勤怠未設定","×",IF(AV86="勤怠修正","×",IF(AC86="外注","",IF(AA86="",IF(AY86&lt;&gt;"","×",""),IF(VLOOKUP(AA86,カレンダマスタ!$H$66:$I$83,2,FALSE)&lt;&gt;AY86,"×","OK")))))</f>
        <v>#N/A</v>
      </c>
      <c r="BC86" s="137" t="str">
        <f>IF(E86="","",VLOOKUP($E86,カレンダマスタ!$A$4:$E$381,4,FALSE))</f>
        <v/>
      </c>
      <c r="BD86" s="126" t="e">
        <f>IF(AC86="社員","",IF(AG86=0,"",IF(AD86="NSTC",IF(COUNTIF(カレンダマスタ!$Q$5:$Q$32,G86)=1,"OK","×"),
IF(AD86="NS本社",IF(COUNTIF(カレンダマスタ!$T$5:$T$32,G86)=1,"OK","×"),IF(COUNTIF(カレンダマスタ!$R$5:$R$32,G86)=1,"OK","×")))))</f>
        <v>#N/A</v>
      </c>
      <c r="BE86" s="126" t="e">
        <f>IF(AC86="社員","",IF(G86="","",IF(R86&lt;&gt;"","",IF(AF86="CS","OK",IF(VLOOKUP(E86,カレンダマスタ!$A$5:$D$381,4,FALSE)&gt;0,"",IF(OR(G86*24&gt;10.84,H86*24&lt;14.5)=TRUE,"×","OK"))))))</f>
        <v>#N/A</v>
      </c>
      <c r="BF86" s="126" t="e">
        <f t="shared" si="20"/>
        <v>#N/A</v>
      </c>
      <c r="BG86" s="126" t="e">
        <f t="shared" si="21"/>
        <v>#N/A</v>
      </c>
      <c r="BI86" s="130" t="e">
        <f t="shared" si="22"/>
        <v>#N/A</v>
      </c>
    </row>
    <row r="87" spans="2:61">
      <c r="B87" s="210"/>
      <c r="C87" s="536"/>
      <c r="D87" s="128"/>
      <c r="E87" s="214"/>
      <c r="F87" s="128"/>
      <c r="G87" s="588"/>
      <c r="H87" s="588"/>
      <c r="I87" s="131"/>
      <c r="J87" s="139"/>
      <c r="K87" s="131"/>
      <c r="L87" s="132"/>
      <c r="M87" s="132"/>
      <c r="N87" s="141"/>
      <c r="O87" s="139"/>
      <c r="P87" s="139"/>
      <c r="Q87" s="139"/>
      <c r="R87" s="133"/>
      <c r="S87" s="134"/>
      <c r="T87" s="434" t="str">
        <f t="shared" si="23"/>
        <v/>
      </c>
      <c r="U87" s="429"/>
      <c r="V87" s="429" t="e">
        <f t="shared" si="17"/>
        <v>#N/A</v>
      </c>
      <c r="W87" s="298"/>
      <c r="X87" s="129" t="str">
        <f t="shared" si="24"/>
        <v/>
      </c>
      <c r="Y87" s="129" t="str">
        <f t="shared" si="25"/>
        <v/>
      </c>
      <c r="Z87" s="129" t="str">
        <f t="shared" si="26"/>
        <v/>
      </c>
      <c r="AA87" s="133" t="str">
        <f t="shared" si="28"/>
        <v/>
      </c>
      <c r="AC87" s="186" t="e">
        <f>AC56</f>
        <v>#N/A</v>
      </c>
      <c r="AD87" s="187" t="e">
        <f>AD56</f>
        <v>#N/A</v>
      </c>
      <c r="AE87" s="187" t="e">
        <f>AE56</f>
        <v>#N/A</v>
      </c>
      <c r="AF87" s="187" t="e">
        <f>AF56</f>
        <v>#N/A</v>
      </c>
      <c r="AG87" s="204">
        <f t="shared" si="18"/>
        <v>0</v>
      </c>
      <c r="AI87" s="160" t="str">
        <f>IF(月報!G87&lt;&gt;"",月報!G87,"")</f>
        <v/>
      </c>
      <c r="AJ87" s="126" t="str">
        <f>IF(月報!W87&lt;&gt;"",月報!W87*24,"")</f>
        <v/>
      </c>
      <c r="AK87" s="126" t="str">
        <f>IF(月報!P87&lt;&gt;"",月報!P87,"")</f>
        <v/>
      </c>
      <c r="AL87" s="126" t="str">
        <f>IF(月報!Q87&lt;&gt;"",IF(月報!Q87="平日残","",月報!Q87),"")</f>
        <v/>
      </c>
      <c r="AM87" s="126"/>
      <c r="AN87" s="126" t="str">
        <f t="shared" si="27"/>
        <v/>
      </c>
      <c r="AO87" s="126" t="str">
        <f>IF($E87="","",VLOOKUP($E87,カレンダマスタ!$A$5:$E$381,5,FALSE))</f>
        <v/>
      </c>
      <c r="AQ87" s="196" t="str">
        <f>IF(G87="","",IF(VLOOKUP(E87,カレンダマスタ!$A$5:$D$381,4,FALSE)=0,"",1))</f>
        <v/>
      </c>
      <c r="AR87" s="136" t="str">
        <f>IF($G87="","",IF($AD87="NSTC",INDEX(カレンダマスタ!$I$26:$O$31,MATCH($G87,カレンダマスタ!$H$26:$H$31,1),MATCH($H87,カレンダマスタ!$I$25:$O$25,1)),
IF($AD87="CS本社",INDEX(カレンダマスタ!$I$36:$O$41,MATCH($G87,カレンダマスタ!$H$36:$H$41,1),MATCH($H87,カレンダマスタ!$I$35:$O$35,1)),
IF($AD87="NS本社",INDEX(カレンダマスタ!$I$94:$O$99,MATCH($G87,カレンダマスタ!$H$95:$H$100,1),MATCH($H87,カレンダマスタ!$I$93:$O$93,1)),
IF($AD87="ODC",INDEX(カレンダマスタ!$I$46:$O$51,MATCH($G87,カレンダマスタ!$H$46:$H$51,1),MATCH($H87,カレンダマスタ!$I$45:$O$45,1)),
IF($AD87="NS東京TC",INDEX(カレンダマスタ!$I$56:$O$61,MATCH($G87,カレンダマスタ!$H$56:$H$61,1),MATCH($H87,カレンダマスタ!$I$55:$O$55,1)),""))))))</f>
        <v/>
      </c>
      <c r="AS87" s="126" t="e">
        <f t="shared" si="19"/>
        <v>#N/A</v>
      </c>
      <c r="AU87" s="137" t="str">
        <f>IF(E87="","",VLOOKUP($E87,カレンダマスタ!$A$4:$E$381,4,FALSE))</f>
        <v/>
      </c>
      <c r="AV87" s="137" t="str">
        <f t="shared" si="29"/>
        <v/>
      </c>
      <c r="AW87" s="137" t="str">
        <f t="shared" si="30"/>
        <v/>
      </c>
      <c r="AX87" s="138" t="str">
        <f t="shared" si="31"/>
        <v/>
      </c>
      <c r="AY87" s="138" t="e">
        <f t="shared" si="32"/>
        <v>#N/A</v>
      </c>
      <c r="AZ87" s="130" t="e">
        <f>IF(AX87&amp;AW87="勤怠未設定","×",IF(AV87="勤怠修正","×",IF(AC87="外注","",IF(AA87="",IF(AY87&lt;&gt;"","×",""),IF(VLOOKUP(AA87,カレンダマスタ!$H$66:$I$83,2,FALSE)&lt;&gt;AY87,"×","OK")))))</f>
        <v>#N/A</v>
      </c>
      <c r="BC87" s="137" t="str">
        <f>IF(E87="","",VLOOKUP($E87,カレンダマスタ!$A$4:$E$381,4,FALSE))</f>
        <v/>
      </c>
      <c r="BD87" s="126" t="e">
        <f>IF(AC87="社員","",IF(AG87=0,"",IF(AD87="NSTC",IF(COUNTIF(カレンダマスタ!$Q$5:$Q$32,G87)=1,"OK","×"),
IF(AD87="NS本社",IF(COUNTIF(カレンダマスタ!$T$5:$T$32,G87)=1,"OK","×"),IF(COUNTIF(カレンダマスタ!$R$5:$R$32,G87)=1,"OK","×")))))</f>
        <v>#N/A</v>
      </c>
      <c r="BE87" s="126" t="e">
        <f>IF(AC87="社員","",IF(G87="","",IF(R87&lt;&gt;"","",IF(AF87="CS","OK",IF(VLOOKUP(E87,カレンダマスタ!$A$5:$D$381,4,FALSE)&gt;0,"",IF(OR(G87*24&gt;10.84,H87*24&lt;14.5)=TRUE,"×","OK"))))))</f>
        <v>#N/A</v>
      </c>
      <c r="BF87" s="126" t="e">
        <f t="shared" si="20"/>
        <v>#N/A</v>
      </c>
      <c r="BG87" s="126" t="e">
        <f t="shared" si="21"/>
        <v>#N/A</v>
      </c>
      <c r="BI87" s="130" t="e">
        <f t="shared" si="22"/>
        <v>#N/A</v>
      </c>
    </row>
    <row r="88" spans="2:61">
      <c r="B88" s="210"/>
      <c r="C88" s="536"/>
      <c r="D88" s="128"/>
      <c r="E88" s="214"/>
      <c r="F88" s="128"/>
      <c r="G88" s="588"/>
      <c r="H88" s="588"/>
      <c r="I88" s="131"/>
      <c r="J88" s="139"/>
      <c r="K88" s="131"/>
      <c r="L88" s="132"/>
      <c r="M88" s="132"/>
      <c r="N88" s="141"/>
      <c r="O88" s="139"/>
      <c r="P88" s="139"/>
      <c r="Q88" s="139"/>
      <c r="R88" s="133"/>
      <c r="S88" s="134"/>
      <c r="T88" s="434" t="str">
        <f t="shared" si="23"/>
        <v/>
      </c>
      <c r="U88" s="429"/>
      <c r="V88" s="429" t="e">
        <f t="shared" si="17"/>
        <v>#N/A</v>
      </c>
      <c r="W88" s="298"/>
      <c r="X88" s="129" t="str">
        <f t="shared" si="24"/>
        <v/>
      </c>
      <c r="Y88" s="129" t="str">
        <f t="shared" si="25"/>
        <v/>
      </c>
      <c r="Z88" s="129" t="str">
        <f t="shared" si="26"/>
        <v/>
      </c>
      <c r="AA88" s="133" t="str">
        <f t="shared" si="28"/>
        <v/>
      </c>
      <c r="AC88" s="186" t="e">
        <f>AC56</f>
        <v>#N/A</v>
      </c>
      <c r="AD88" s="187" t="e">
        <f>AD56</f>
        <v>#N/A</v>
      </c>
      <c r="AE88" s="187" t="e">
        <f>AE56</f>
        <v>#N/A</v>
      </c>
      <c r="AF88" s="187" t="e">
        <f>AF56</f>
        <v>#N/A</v>
      </c>
      <c r="AG88" s="204">
        <f t="shared" si="18"/>
        <v>0</v>
      </c>
      <c r="AI88" s="160" t="str">
        <f>IF(月報!G88&lt;&gt;"",月報!G88,"")</f>
        <v/>
      </c>
      <c r="AJ88" s="126" t="str">
        <f>IF(月報!W88&lt;&gt;"",月報!W88*24,"")</f>
        <v/>
      </c>
      <c r="AK88" s="126" t="str">
        <f>IF(月報!P88&lt;&gt;"",月報!P88,"")</f>
        <v/>
      </c>
      <c r="AL88" s="126" t="str">
        <f>IF(月報!Q88&lt;&gt;"",IF(月報!Q88="平日残","",月報!Q88),"")</f>
        <v/>
      </c>
      <c r="AM88" s="126"/>
      <c r="AN88" s="126" t="str">
        <f t="shared" si="27"/>
        <v/>
      </c>
      <c r="AO88" s="126" t="str">
        <f>IF($E88="","",VLOOKUP($E88,カレンダマスタ!$A$5:$E$381,5,FALSE))</f>
        <v/>
      </c>
      <c r="AQ88" s="196" t="str">
        <f>IF(G88="","",IF(VLOOKUP(E88,カレンダマスタ!$A$5:$D$381,4,FALSE)=0,"",1))</f>
        <v/>
      </c>
      <c r="AR88" s="136" t="str">
        <f>IF($G88="","",IF($AD88="NSTC",INDEX(カレンダマスタ!$I$26:$O$31,MATCH($G88,カレンダマスタ!$H$26:$H$31,1),MATCH($H88,カレンダマスタ!$I$25:$O$25,1)),
IF($AD88="CS本社",INDEX(カレンダマスタ!$I$36:$O$41,MATCH($G88,カレンダマスタ!$H$36:$H$41,1),MATCH($H88,カレンダマスタ!$I$35:$O$35,1)),
IF($AD88="NS本社",INDEX(カレンダマスタ!$I$94:$O$99,MATCH($G88,カレンダマスタ!$H$95:$H$100,1),MATCH($H88,カレンダマスタ!$I$93:$O$93,1)),
IF($AD88="ODC",INDEX(カレンダマスタ!$I$46:$O$51,MATCH($G88,カレンダマスタ!$H$46:$H$51,1),MATCH($H88,カレンダマスタ!$I$45:$O$45,1)),
IF($AD88="NS東京TC",INDEX(カレンダマスタ!$I$56:$O$61,MATCH($G88,カレンダマスタ!$H$56:$H$61,1),MATCH($H88,カレンダマスタ!$I$55:$O$55,1)),""))))))</f>
        <v/>
      </c>
      <c r="AS88" s="126" t="e">
        <f t="shared" si="19"/>
        <v>#N/A</v>
      </c>
      <c r="AU88" s="137" t="str">
        <f>IF(E88="","",VLOOKUP($E88,カレンダマスタ!$A$4:$E$381,4,FALSE))</f>
        <v/>
      </c>
      <c r="AV88" s="137" t="str">
        <f t="shared" si="29"/>
        <v/>
      </c>
      <c r="AW88" s="137" t="str">
        <f t="shared" si="30"/>
        <v/>
      </c>
      <c r="AX88" s="138" t="str">
        <f t="shared" si="31"/>
        <v/>
      </c>
      <c r="AY88" s="138" t="e">
        <f t="shared" si="32"/>
        <v>#N/A</v>
      </c>
      <c r="AZ88" s="130" t="e">
        <f>IF(AX88&amp;AW88="勤怠未設定","×",IF(AV88="勤怠修正","×",IF(AC88="外注","",IF(AA88="",IF(AY88&lt;&gt;"","×",""),IF(VLOOKUP(AA88,カレンダマスタ!$H$66:$I$83,2,FALSE)&lt;&gt;AY88,"×","OK")))))</f>
        <v>#N/A</v>
      </c>
      <c r="BC88" s="137" t="str">
        <f>IF(E88="","",VLOOKUP($E88,カレンダマスタ!$A$4:$E$381,4,FALSE))</f>
        <v/>
      </c>
      <c r="BD88" s="126" t="e">
        <f>IF(AC88="社員","",IF(AG88=0,"",IF(AD88="NSTC",IF(COUNTIF(カレンダマスタ!$Q$5:$Q$32,G88)=1,"OK","×"),
IF(AD88="NS本社",IF(COUNTIF(カレンダマスタ!$T$5:$T$32,G88)=1,"OK","×"),IF(COUNTIF(カレンダマスタ!$R$5:$R$32,G88)=1,"OK","×")))))</f>
        <v>#N/A</v>
      </c>
      <c r="BE88" s="126" t="e">
        <f>IF(AC88="社員","",IF(G88="","",IF(R88&lt;&gt;"","",IF(AF88="CS","OK",IF(VLOOKUP(E88,カレンダマスタ!$A$5:$D$381,4,FALSE)&gt;0,"",IF(OR(G88*24&gt;10.84,H88*24&lt;14.5)=TRUE,"×","OK"))))))</f>
        <v>#N/A</v>
      </c>
      <c r="BF88" s="126" t="e">
        <f t="shared" si="20"/>
        <v>#N/A</v>
      </c>
      <c r="BG88" s="126" t="e">
        <f t="shared" si="21"/>
        <v>#N/A</v>
      </c>
      <c r="BI88" s="130" t="e">
        <f t="shared" si="22"/>
        <v>#N/A</v>
      </c>
    </row>
    <row r="89" spans="2:61">
      <c r="B89" s="210"/>
      <c r="C89" s="536"/>
      <c r="D89" s="128"/>
      <c r="E89" s="214"/>
      <c r="F89" s="128"/>
      <c r="G89" s="588"/>
      <c r="H89" s="588"/>
      <c r="I89" s="131"/>
      <c r="J89" s="139"/>
      <c r="K89" s="131"/>
      <c r="L89" s="132"/>
      <c r="M89" s="132"/>
      <c r="N89" s="141"/>
      <c r="O89" s="139"/>
      <c r="P89" s="139"/>
      <c r="Q89" s="139"/>
      <c r="R89" s="133"/>
      <c r="S89" s="134"/>
      <c r="T89" s="434" t="str">
        <f t="shared" si="23"/>
        <v/>
      </c>
      <c r="U89" s="429"/>
      <c r="V89" s="429" t="e">
        <f t="shared" si="17"/>
        <v>#N/A</v>
      </c>
      <c r="W89" s="298"/>
      <c r="X89" s="129" t="str">
        <f t="shared" si="24"/>
        <v/>
      </c>
      <c r="Y89" s="129" t="str">
        <f t="shared" si="25"/>
        <v/>
      </c>
      <c r="Z89" s="129" t="str">
        <f t="shared" si="26"/>
        <v/>
      </c>
      <c r="AA89" s="133" t="str">
        <f t="shared" si="28"/>
        <v/>
      </c>
      <c r="AC89" s="186" t="e">
        <f>AC56</f>
        <v>#N/A</v>
      </c>
      <c r="AD89" s="187" t="e">
        <f>AD56</f>
        <v>#N/A</v>
      </c>
      <c r="AE89" s="187" t="e">
        <f>AE56</f>
        <v>#N/A</v>
      </c>
      <c r="AF89" s="187" t="e">
        <f>AF56</f>
        <v>#N/A</v>
      </c>
      <c r="AG89" s="204">
        <f t="shared" si="18"/>
        <v>0</v>
      </c>
      <c r="AI89" s="160" t="str">
        <f>IF(月報!G89&lt;&gt;"",月報!G89,"")</f>
        <v/>
      </c>
      <c r="AJ89" s="126" t="str">
        <f>IF(月報!W89&lt;&gt;"",月報!W89*24,"")</f>
        <v/>
      </c>
      <c r="AK89" s="126" t="str">
        <f>IF(月報!P89&lt;&gt;"",月報!P89,"")</f>
        <v/>
      </c>
      <c r="AL89" s="126" t="str">
        <f>IF(月報!Q89&lt;&gt;"",IF(月報!Q89="平日残","",月報!Q89),"")</f>
        <v/>
      </c>
      <c r="AM89" s="126"/>
      <c r="AN89" s="126" t="str">
        <f t="shared" si="27"/>
        <v/>
      </c>
      <c r="AO89" s="126" t="str">
        <f>IF($E89="","",VLOOKUP($E89,カレンダマスタ!$A$5:$E$381,5,FALSE))</f>
        <v/>
      </c>
      <c r="AQ89" s="196" t="str">
        <f>IF(G89="","",IF(VLOOKUP(E89,カレンダマスタ!$A$5:$D$381,4,FALSE)=0,"",1))</f>
        <v/>
      </c>
      <c r="AR89" s="136" t="str">
        <f>IF($G89="","",IF($AD89="NSTC",INDEX(カレンダマスタ!$I$26:$O$31,MATCH($G89,カレンダマスタ!$H$26:$H$31,1),MATCH($H89,カレンダマスタ!$I$25:$O$25,1)),
IF($AD89="CS本社",INDEX(カレンダマスタ!$I$36:$O$41,MATCH($G89,カレンダマスタ!$H$36:$H$41,1),MATCH($H89,カレンダマスタ!$I$35:$O$35,1)),
IF($AD89="NS本社",INDEX(カレンダマスタ!$I$94:$O$99,MATCH($G89,カレンダマスタ!$H$95:$H$100,1),MATCH($H89,カレンダマスタ!$I$93:$O$93,1)),
IF($AD89="ODC",INDEX(カレンダマスタ!$I$46:$O$51,MATCH($G89,カレンダマスタ!$H$46:$H$51,1),MATCH($H89,カレンダマスタ!$I$45:$O$45,1)),
IF($AD89="NS東京TC",INDEX(カレンダマスタ!$I$56:$O$61,MATCH($G89,カレンダマスタ!$H$56:$H$61,1),MATCH($H89,カレンダマスタ!$I$55:$O$55,1)),""))))))</f>
        <v/>
      </c>
      <c r="AS89" s="126" t="e">
        <f t="shared" si="19"/>
        <v>#N/A</v>
      </c>
      <c r="AU89" s="137" t="str">
        <f>IF(E89="","",VLOOKUP($E89,カレンダマスタ!$A$4:$E$381,4,FALSE))</f>
        <v/>
      </c>
      <c r="AV89" s="137" t="str">
        <f t="shared" si="29"/>
        <v/>
      </c>
      <c r="AW89" s="137" t="str">
        <f t="shared" si="30"/>
        <v/>
      </c>
      <c r="AX89" s="138" t="str">
        <f t="shared" si="31"/>
        <v/>
      </c>
      <c r="AY89" s="138" t="e">
        <f t="shared" si="32"/>
        <v>#N/A</v>
      </c>
      <c r="AZ89" s="130" t="e">
        <f>IF(AX89&amp;AW89="勤怠未設定","×",IF(AV89="勤怠修正","×",IF(AC89="外注","",IF(AA89="",IF(AY89&lt;&gt;"","×",""),IF(VLOOKUP(AA89,カレンダマスタ!$H$66:$I$83,2,FALSE)&lt;&gt;AY89,"×","OK")))))</f>
        <v>#N/A</v>
      </c>
      <c r="BC89" s="137" t="str">
        <f>IF(E89="","",VLOOKUP($E89,カレンダマスタ!$A$4:$E$381,4,FALSE))</f>
        <v/>
      </c>
      <c r="BD89" s="126" t="e">
        <f>IF(AC89="社員","",IF(AG89=0,"",IF(AD89="NSTC",IF(COUNTIF(カレンダマスタ!$Q$5:$Q$32,G89)=1,"OK","×"),
IF(AD89="NS本社",IF(COUNTIF(カレンダマスタ!$T$5:$T$32,G89)=1,"OK","×"),IF(COUNTIF(カレンダマスタ!$R$5:$R$32,G89)=1,"OK","×")))))</f>
        <v>#N/A</v>
      </c>
      <c r="BE89" s="126" t="e">
        <f>IF(AC89="社員","",IF(G89="","",IF(R89&lt;&gt;"","",IF(AF89="CS","OK",IF(VLOOKUP(E89,カレンダマスタ!$A$5:$D$381,4,FALSE)&gt;0,"",IF(OR(G89*24&gt;10.84,H89*24&lt;14.5)=TRUE,"×","OK"))))))</f>
        <v>#N/A</v>
      </c>
      <c r="BF89" s="126" t="e">
        <f t="shared" si="20"/>
        <v>#N/A</v>
      </c>
      <c r="BG89" s="126" t="e">
        <f t="shared" si="21"/>
        <v>#N/A</v>
      </c>
      <c r="BI89" s="130" t="e">
        <f t="shared" si="22"/>
        <v>#N/A</v>
      </c>
    </row>
    <row r="90" spans="2:61" ht="13.8" thickBot="1">
      <c r="B90" s="211"/>
      <c r="C90" s="538"/>
      <c r="D90" s="162"/>
      <c r="E90" s="215"/>
      <c r="F90" s="162"/>
      <c r="G90" s="590"/>
      <c r="H90" s="590"/>
      <c r="I90" s="164"/>
      <c r="J90" s="165"/>
      <c r="K90" s="164"/>
      <c r="L90" s="166"/>
      <c r="M90" s="166"/>
      <c r="N90" s="167"/>
      <c r="O90" s="165"/>
      <c r="P90" s="165"/>
      <c r="Q90" s="165"/>
      <c r="R90" s="168"/>
      <c r="S90" s="169"/>
      <c r="T90" s="436" t="str">
        <f t="shared" si="23"/>
        <v/>
      </c>
      <c r="U90" s="432"/>
      <c r="V90" s="432" t="e">
        <f t="shared" si="17"/>
        <v>#N/A</v>
      </c>
      <c r="W90" s="298"/>
      <c r="X90" s="163" t="str">
        <f t="shared" si="24"/>
        <v/>
      </c>
      <c r="Y90" s="163" t="str">
        <f t="shared" si="25"/>
        <v/>
      </c>
      <c r="Z90" s="163" t="str">
        <f t="shared" si="26"/>
        <v/>
      </c>
      <c r="AA90" s="168" t="str">
        <f t="shared" si="28"/>
        <v/>
      </c>
      <c r="AC90" s="192" t="e">
        <f>AC56</f>
        <v>#N/A</v>
      </c>
      <c r="AD90" s="193" t="e">
        <f>AD56</f>
        <v>#N/A</v>
      </c>
      <c r="AE90" s="193" t="e">
        <f>AE56</f>
        <v>#N/A</v>
      </c>
      <c r="AF90" s="193" t="e">
        <f>AF56</f>
        <v>#N/A</v>
      </c>
      <c r="AG90" s="207">
        <f t="shared" si="18"/>
        <v>0</v>
      </c>
      <c r="AI90" s="170" t="str">
        <f>IF(月報!G90&lt;&gt;"",月報!G90,"")</f>
        <v/>
      </c>
      <c r="AJ90" s="171" t="str">
        <f>IF(月報!W90&lt;&gt;"",月報!W90*24,"")</f>
        <v/>
      </c>
      <c r="AK90" s="171" t="str">
        <f>IF(月報!P90&lt;&gt;"",月報!P90,"")</f>
        <v/>
      </c>
      <c r="AL90" s="171" t="str">
        <f>IF(月報!Q90&lt;&gt;"",IF(月報!Q90="平日残","",月報!Q90),"")</f>
        <v/>
      </c>
      <c r="AM90" s="171"/>
      <c r="AN90" s="171" t="str">
        <f t="shared" si="27"/>
        <v/>
      </c>
      <c r="AO90" s="171" t="str">
        <f>IF($E90="","",VLOOKUP($E90,カレンダマスタ!$A$5:$E$381,5,FALSE))</f>
        <v/>
      </c>
      <c r="AQ90" s="198" t="str">
        <f>IF(G90="","",IF(VLOOKUP(E90,カレンダマスタ!$A$5:$D$381,4,FALSE)=0,"",1))</f>
        <v/>
      </c>
      <c r="AR90" s="172" t="str">
        <f>IF($G90="","",IF($AD90="NSTC",INDEX(カレンダマスタ!$I$26:$O$31,MATCH($G90,カレンダマスタ!$H$26:$H$31,1),MATCH($H90,カレンダマスタ!$I$25:$O$25,1)),
IF($AD90="CS本社",INDEX(カレンダマスタ!$I$36:$O$41,MATCH($G90,カレンダマスタ!$H$36:$H$41,1),MATCH($H90,カレンダマスタ!$I$35:$O$35,1)),
IF($AD90="NS本社",INDEX(カレンダマスタ!$I$94:$O$99,MATCH($G90,カレンダマスタ!$H$95:$H$100,1),MATCH($H90,カレンダマスタ!$I$93:$O$93,1)),
IF($AD90="ODC",INDEX(カレンダマスタ!$I$46:$O$51,MATCH($G90,カレンダマスタ!$H$46:$H$51,1),MATCH($H90,カレンダマスタ!$I$45:$O$45,1)),
IF($AD90="NS東京TC",INDEX(カレンダマスタ!$I$56:$O$61,MATCH($G90,カレンダマスタ!$H$56:$H$61,1),MATCH($H90,カレンダマスタ!$I$55:$O$55,1)),""))))))</f>
        <v/>
      </c>
      <c r="AS90" s="171" t="e">
        <f t="shared" si="19"/>
        <v>#N/A</v>
      </c>
      <c r="AU90" s="173" t="str">
        <f>IF(E90="","",VLOOKUP($E90,カレンダマスタ!$A$4:$E$381,4,FALSE))</f>
        <v/>
      </c>
      <c r="AV90" s="173" t="str">
        <f t="shared" si="29"/>
        <v/>
      </c>
      <c r="AW90" s="173" t="str">
        <f t="shared" si="30"/>
        <v/>
      </c>
      <c r="AX90" s="174" t="str">
        <f t="shared" si="31"/>
        <v/>
      </c>
      <c r="AY90" s="174" t="e">
        <f t="shared" si="32"/>
        <v>#N/A</v>
      </c>
      <c r="AZ90" s="175" t="e">
        <f>IF(AX90&amp;AW90="勤怠未設定","×",IF(AV90="勤怠修正","×",IF(AC90="外注","",IF(AA90="",IF(AY90&lt;&gt;"","×",""),IF(VLOOKUP(AA90,カレンダマスタ!$H$66:$I$83,2,FALSE)&lt;&gt;AY90,"×","OK")))))</f>
        <v>#N/A</v>
      </c>
      <c r="BC90" s="173" t="str">
        <f>IF(E90="","",VLOOKUP($E90,カレンダマスタ!$A$4:$E$381,4,FALSE))</f>
        <v/>
      </c>
      <c r="BD90" s="171" t="e">
        <f>IF(AC90="社員","",IF(AG90=0,"",IF(AD90="NSTC",IF(COUNTIF(カレンダマスタ!$Q$5:$Q$32,G90)=1,"OK","×"),
IF(AD90="NS本社",IF(COUNTIF(カレンダマスタ!$T$5:$T$32,G90)=1,"OK","×"),IF(COUNTIF(カレンダマスタ!$R$5:$R$32,G90)=1,"OK","×")))))</f>
        <v>#N/A</v>
      </c>
      <c r="BE90" s="171" t="e">
        <f>IF(AC90="社員","",IF(G90="","",IF(R90&lt;&gt;"","",IF(AF90="CS","OK",IF(VLOOKUP(E90,カレンダマスタ!$A$5:$D$381,4,FALSE)&gt;0,"",IF(OR(G90*24&gt;10.84,H90*24&lt;14.5)=TRUE,"×","OK"))))))</f>
        <v>#N/A</v>
      </c>
      <c r="BF90" s="171" t="e">
        <f t="shared" si="20"/>
        <v>#N/A</v>
      </c>
      <c r="BG90" s="171" t="e">
        <f t="shared" si="21"/>
        <v>#N/A</v>
      </c>
      <c r="BI90" s="175" t="e">
        <f t="shared" si="22"/>
        <v>#N/A</v>
      </c>
    </row>
    <row r="91" spans="2:61">
      <c r="B91" s="323"/>
      <c r="C91" s="539"/>
      <c r="D91" s="324"/>
      <c r="E91" s="325"/>
      <c r="F91" s="324"/>
      <c r="G91" s="591"/>
      <c r="H91" s="591"/>
      <c r="I91" s="339"/>
      <c r="J91" s="320"/>
      <c r="K91" s="319"/>
      <c r="L91" s="320"/>
      <c r="M91" s="320"/>
      <c r="N91" s="320"/>
      <c r="O91" s="340"/>
      <c r="P91" s="340"/>
      <c r="Q91" s="340"/>
      <c r="R91" s="327"/>
      <c r="S91" s="328"/>
      <c r="T91" s="437"/>
      <c r="U91" s="429"/>
      <c r="V91" s="429"/>
      <c r="W91" s="298"/>
      <c r="X91" s="326"/>
      <c r="Y91" s="326"/>
      <c r="Z91" s="326"/>
      <c r="AA91" s="327" t="str">
        <f t="shared" si="28"/>
        <v/>
      </c>
      <c r="AC91" s="541"/>
      <c r="AD91" s="542"/>
      <c r="AE91" s="542"/>
      <c r="AF91" s="542"/>
      <c r="AG91" s="543"/>
      <c r="AI91" s="348" t="str">
        <f>IF(月報!G91&lt;&gt;"",月報!G91,"")</f>
        <v/>
      </c>
      <c r="AJ91" s="349" t="str">
        <f>IF(月報!W91&lt;&gt;"",月報!W91*24,"")</f>
        <v/>
      </c>
      <c r="AK91" s="349" t="str">
        <f>IF(月報!P91&lt;&gt;"",月報!P91,"")</f>
        <v/>
      </c>
      <c r="AL91" s="349" t="str">
        <f>IF(月報!Q91&lt;&gt;"",IF(月報!Q91="平日残","",月報!Q91),"")</f>
        <v/>
      </c>
      <c r="AM91" s="349"/>
      <c r="AN91" s="349" t="str">
        <f t="shared" si="27"/>
        <v/>
      </c>
      <c r="AO91" s="349" t="str">
        <f>IF($E91="","",VLOOKUP($E91,カレンダマスタ!$A$5:$E$381,5,FALSE))</f>
        <v/>
      </c>
      <c r="AQ91" s="351"/>
      <c r="AR91" s="352"/>
      <c r="AS91" s="349"/>
      <c r="AU91" s="355"/>
      <c r="AV91" s="355" t="str">
        <f t="shared" si="29"/>
        <v/>
      </c>
      <c r="AW91" s="355" t="str">
        <f t="shared" si="30"/>
        <v/>
      </c>
      <c r="AX91" s="356" t="str">
        <f t="shared" si="31"/>
        <v/>
      </c>
      <c r="AY91" s="356" t="str">
        <f t="shared" si="32"/>
        <v/>
      </c>
      <c r="AZ91" s="357" t="str">
        <f>IF(AX91&amp;AW91="勤怠未設定","×",IF(AV91="勤怠修正","×",IF(AC91="外注","",IF(AA91="",IF(AY91&lt;&gt;"","×",""),IF(VLOOKUP(AA91,カレンダマスタ!$H$66:$I$83,2,FALSE)&lt;&gt;AY91,"×","OK")))))</f>
        <v/>
      </c>
      <c r="BC91" s="355"/>
      <c r="BD91" s="349"/>
      <c r="BE91" s="349"/>
      <c r="BF91" s="349" t="str">
        <f t="shared" si="20"/>
        <v/>
      </c>
      <c r="BG91" s="349"/>
      <c r="BI91" s="357" t="str">
        <f t="shared" ref="BI91:BI100" si="33">IF(OR(AO91="×",AS91="×",AZ91="×",BD91="×",BE91="×",BF91="TW未入力",BF91="週報未入力",BG91="×"),"×","")</f>
        <v/>
      </c>
    </row>
    <row r="92" spans="2:61">
      <c r="B92" s="323"/>
      <c r="C92" s="539"/>
      <c r="D92" s="324"/>
      <c r="E92" s="325"/>
      <c r="F92" s="324"/>
      <c r="G92" s="591"/>
      <c r="H92" s="591"/>
      <c r="I92" s="339"/>
      <c r="J92" s="320"/>
      <c r="K92" s="319"/>
      <c r="L92" s="320"/>
      <c r="M92" s="320"/>
      <c r="N92" s="320"/>
      <c r="O92" s="340"/>
      <c r="P92" s="340"/>
      <c r="Q92" s="340"/>
      <c r="R92" s="327"/>
      <c r="S92" s="328"/>
      <c r="T92" s="437"/>
      <c r="U92" s="429"/>
      <c r="V92" s="429"/>
      <c r="W92" s="298"/>
      <c r="X92" s="326"/>
      <c r="Y92" s="326"/>
      <c r="Z92" s="326"/>
      <c r="AA92" s="327" t="str">
        <f t="shared" si="28"/>
        <v/>
      </c>
      <c r="AC92" s="544"/>
      <c r="AD92" s="545"/>
      <c r="AE92" s="545"/>
      <c r="AF92" s="545"/>
      <c r="AG92" s="546"/>
      <c r="AI92" s="348" t="str">
        <f>IF(月報!G92&lt;&gt;"",月報!G92,"")</f>
        <v/>
      </c>
      <c r="AJ92" s="349" t="str">
        <f>IF(月報!W92&lt;&gt;"",月報!W92*24,"")</f>
        <v/>
      </c>
      <c r="AK92" s="349" t="str">
        <f>IF(月報!P92&lt;&gt;"",月報!P92,"")</f>
        <v/>
      </c>
      <c r="AL92" s="349" t="str">
        <f>IF(月報!Q92&lt;&gt;"",IF(月報!Q92="平日残","",月報!Q92),"")</f>
        <v/>
      </c>
      <c r="AM92" s="349"/>
      <c r="AN92" s="349" t="str">
        <f t="shared" si="27"/>
        <v/>
      </c>
      <c r="AO92" s="349" t="str">
        <f>IF($E92="","",VLOOKUP($E92,カレンダマスタ!$A$5:$E$381,5,FALSE))</f>
        <v/>
      </c>
      <c r="AQ92" s="351"/>
      <c r="AR92" s="352"/>
      <c r="AS92" s="349"/>
      <c r="AU92" s="355"/>
      <c r="AV92" s="355" t="str">
        <f t="shared" si="29"/>
        <v/>
      </c>
      <c r="AW92" s="355" t="str">
        <f t="shared" si="30"/>
        <v/>
      </c>
      <c r="AX92" s="356" t="str">
        <f t="shared" si="31"/>
        <v/>
      </c>
      <c r="AY92" s="356" t="str">
        <f t="shared" si="32"/>
        <v/>
      </c>
      <c r="AZ92" s="357" t="str">
        <f>IF(AX92&amp;AW92="勤怠未設定","×",IF(AV92="勤怠修正","×",IF(AC92="外注","",IF(AA92="",IF(AY92&lt;&gt;"","×",""),IF(VLOOKUP(AA92,カレンダマスタ!$H$66:$I$83,2,FALSE)&lt;&gt;AY92,"×","OK")))))</f>
        <v/>
      </c>
      <c r="BC92" s="355"/>
      <c r="BD92" s="349"/>
      <c r="BE92" s="349"/>
      <c r="BF92" s="349" t="str">
        <f t="shared" si="20"/>
        <v/>
      </c>
      <c r="BG92" s="349"/>
      <c r="BI92" s="357" t="str">
        <f t="shared" si="33"/>
        <v/>
      </c>
    </row>
    <row r="93" spans="2:61">
      <c r="B93" s="323"/>
      <c r="C93" s="539"/>
      <c r="D93" s="324"/>
      <c r="E93" s="325"/>
      <c r="F93" s="324"/>
      <c r="G93" s="591"/>
      <c r="H93" s="591"/>
      <c r="I93" s="339"/>
      <c r="J93" s="320"/>
      <c r="K93" s="319"/>
      <c r="L93" s="320"/>
      <c r="M93" s="320"/>
      <c r="N93" s="320"/>
      <c r="O93" s="340"/>
      <c r="P93" s="340"/>
      <c r="Q93" s="340"/>
      <c r="R93" s="327"/>
      <c r="S93" s="328"/>
      <c r="T93" s="437"/>
      <c r="U93" s="429"/>
      <c r="V93" s="429"/>
      <c r="W93" s="298"/>
      <c r="X93" s="326"/>
      <c r="Y93" s="326"/>
      <c r="Z93" s="326"/>
      <c r="AA93" s="327" t="str">
        <f t="shared" si="28"/>
        <v/>
      </c>
      <c r="AC93" s="544"/>
      <c r="AD93" s="545"/>
      <c r="AE93" s="545"/>
      <c r="AF93" s="545"/>
      <c r="AG93" s="546"/>
      <c r="AI93" s="348" t="str">
        <f>IF(月報!G93&lt;&gt;"",月報!G93,"")</f>
        <v/>
      </c>
      <c r="AJ93" s="349" t="str">
        <f>IF(月報!W93&lt;&gt;"",月報!W93*24,"")</f>
        <v/>
      </c>
      <c r="AK93" s="349" t="str">
        <f>IF(月報!P93&lt;&gt;"",月報!P93,"")</f>
        <v/>
      </c>
      <c r="AL93" s="349" t="str">
        <f>IF(月報!Q93&lt;&gt;"",IF(月報!Q93="平日残","",月報!Q93),"")</f>
        <v/>
      </c>
      <c r="AM93" s="349"/>
      <c r="AN93" s="349" t="str">
        <f t="shared" si="27"/>
        <v/>
      </c>
      <c r="AO93" s="349" t="str">
        <f>IF($E93="","",VLOOKUP($E93,カレンダマスタ!$A$5:$E$381,5,FALSE))</f>
        <v/>
      </c>
      <c r="AQ93" s="351"/>
      <c r="AR93" s="352"/>
      <c r="AS93" s="349"/>
      <c r="AU93" s="355"/>
      <c r="AV93" s="355" t="str">
        <f t="shared" si="29"/>
        <v/>
      </c>
      <c r="AW93" s="355" t="str">
        <f t="shared" si="30"/>
        <v/>
      </c>
      <c r="AX93" s="356" t="str">
        <f t="shared" si="31"/>
        <v/>
      </c>
      <c r="AY93" s="356" t="str">
        <f t="shared" si="32"/>
        <v/>
      </c>
      <c r="AZ93" s="357" t="str">
        <f>IF(AX93&amp;AW93="勤怠未設定","×",IF(AV93="勤怠修正","×",IF(AC93="外注","",IF(AA93="",IF(AY93&lt;&gt;"","×",""),IF(VLOOKUP(AA93,カレンダマスタ!$H$66:$I$83,2,FALSE)&lt;&gt;AY93,"×","OK")))))</f>
        <v/>
      </c>
      <c r="BC93" s="355"/>
      <c r="BD93" s="349"/>
      <c r="BE93" s="349"/>
      <c r="BF93" s="349" t="str">
        <f t="shared" si="20"/>
        <v/>
      </c>
      <c r="BG93" s="349"/>
      <c r="BI93" s="357" t="str">
        <f t="shared" si="33"/>
        <v/>
      </c>
    </row>
    <row r="94" spans="2:61">
      <c r="B94" s="323"/>
      <c r="C94" s="539"/>
      <c r="D94" s="324"/>
      <c r="E94" s="325"/>
      <c r="F94" s="324"/>
      <c r="G94" s="591"/>
      <c r="H94" s="591"/>
      <c r="I94" s="339"/>
      <c r="J94" s="320"/>
      <c r="K94" s="319"/>
      <c r="L94" s="320"/>
      <c r="M94" s="320"/>
      <c r="N94" s="320"/>
      <c r="O94" s="340"/>
      <c r="P94" s="340"/>
      <c r="Q94" s="340"/>
      <c r="R94" s="327"/>
      <c r="S94" s="328"/>
      <c r="T94" s="437"/>
      <c r="U94" s="429"/>
      <c r="V94" s="429"/>
      <c r="W94" s="298"/>
      <c r="X94" s="326"/>
      <c r="Y94" s="326"/>
      <c r="Z94" s="326"/>
      <c r="AA94" s="327" t="str">
        <f t="shared" si="28"/>
        <v/>
      </c>
      <c r="AC94" s="544"/>
      <c r="AD94" s="545"/>
      <c r="AE94" s="545"/>
      <c r="AF94" s="545"/>
      <c r="AG94" s="546"/>
      <c r="AI94" s="348" t="str">
        <f>IF(月報!G94&lt;&gt;"",月報!G94,"")</f>
        <v/>
      </c>
      <c r="AJ94" s="349" t="str">
        <f>IF(月報!W94&lt;&gt;"",月報!W94*24,"")</f>
        <v/>
      </c>
      <c r="AK94" s="349" t="str">
        <f>IF(月報!P94&lt;&gt;"",月報!P94,"")</f>
        <v/>
      </c>
      <c r="AL94" s="349" t="str">
        <f>IF(月報!Q94&lt;&gt;"",IF(月報!Q94="平日残","",月報!Q94),"")</f>
        <v/>
      </c>
      <c r="AM94" s="349"/>
      <c r="AN94" s="349" t="str">
        <f t="shared" si="27"/>
        <v/>
      </c>
      <c r="AO94" s="349" t="str">
        <f>IF($E94="","",VLOOKUP($E94,カレンダマスタ!$A$5:$E$381,5,FALSE))</f>
        <v/>
      </c>
      <c r="AQ94" s="351"/>
      <c r="AR94" s="352"/>
      <c r="AS94" s="349"/>
      <c r="AU94" s="355"/>
      <c r="AV94" s="355" t="str">
        <f t="shared" si="29"/>
        <v/>
      </c>
      <c r="AW94" s="355" t="str">
        <f t="shared" si="30"/>
        <v/>
      </c>
      <c r="AX94" s="356" t="str">
        <f t="shared" si="31"/>
        <v/>
      </c>
      <c r="AY94" s="356" t="str">
        <f t="shared" si="32"/>
        <v/>
      </c>
      <c r="AZ94" s="357" t="str">
        <f>IF(AX94&amp;AW94="勤怠未設定","×",IF(AV94="勤怠修正","×",IF(AC94="外注","",IF(AA94="",IF(AY94&lt;&gt;"","×",""),IF(VLOOKUP(AA94,カレンダマスタ!$H$66:$I$83,2,FALSE)&lt;&gt;AY94,"×","OK")))))</f>
        <v/>
      </c>
      <c r="BC94" s="355"/>
      <c r="BD94" s="349"/>
      <c r="BE94" s="349"/>
      <c r="BF94" s="349" t="str">
        <f t="shared" si="20"/>
        <v/>
      </c>
      <c r="BG94" s="349"/>
      <c r="BI94" s="357" t="str">
        <f t="shared" si="33"/>
        <v/>
      </c>
    </row>
    <row r="95" spans="2:61">
      <c r="B95" s="323"/>
      <c r="C95" s="539"/>
      <c r="D95" s="324"/>
      <c r="E95" s="325"/>
      <c r="F95" s="324"/>
      <c r="G95" s="591"/>
      <c r="H95" s="591"/>
      <c r="I95" s="339"/>
      <c r="J95" s="320"/>
      <c r="K95" s="319"/>
      <c r="L95" s="320"/>
      <c r="M95" s="320"/>
      <c r="N95" s="320"/>
      <c r="O95" s="340"/>
      <c r="P95" s="340"/>
      <c r="Q95" s="340"/>
      <c r="R95" s="327"/>
      <c r="S95" s="328"/>
      <c r="T95" s="437"/>
      <c r="U95" s="429"/>
      <c r="V95" s="429"/>
      <c r="W95" s="298"/>
      <c r="X95" s="326"/>
      <c r="Y95" s="326"/>
      <c r="Z95" s="326"/>
      <c r="AA95" s="327" t="str">
        <f t="shared" si="28"/>
        <v/>
      </c>
      <c r="AC95" s="544"/>
      <c r="AD95" s="545"/>
      <c r="AE95" s="545"/>
      <c r="AF95" s="545"/>
      <c r="AG95" s="546"/>
      <c r="AI95" s="348" t="str">
        <f>IF(月報!G95&lt;&gt;"",月報!G95,"")</f>
        <v/>
      </c>
      <c r="AJ95" s="349" t="str">
        <f>IF(月報!W95&lt;&gt;"",月報!W95*24,"")</f>
        <v/>
      </c>
      <c r="AK95" s="349" t="str">
        <f>IF(月報!P95&lt;&gt;"",月報!P95,"")</f>
        <v/>
      </c>
      <c r="AL95" s="349" t="str">
        <f>IF(月報!Q95&lt;&gt;"",IF(月報!Q95="平日残","",月報!Q95),"")</f>
        <v/>
      </c>
      <c r="AM95" s="349"/>
      <c r="AN95" s="349" t="str">
        <f t="shared" si="27"/>
        <v/>
      </c>
      <c r="AO95" s="349" t="str">
        <f>IF($E95="","",VLOOKUP($E95,カレンダマスタ!$A$5:$E$381,5,FALSE))</f>
        <v/>
      </c>
      <c r="AQ95" s="351"/>
      <c r="AR95" s="352"/>
      <c r="AS95" s="349"/>
      <c r="AU95" s="355"/>
      <c r="AV95" s="355" t="str">
        <f t="shared" si="29"/>
        <v/>
      </c>
      <c r="AW95" s="355" t="str">
        <f t="shared" si="30"/>
        <v/>
      </c>
      <c r="AX95" s="356" t="str">
        <f t="shared" si="31"/>
        <v/>
      </c>
      <c r="AY95" s="356" t="str">
        <f t="shared" si="32"/>
        <v/>
      </c>
      <c r="AZ95" s="357" t="str">
        <f>IF(AX95&amp;AW95="勤怠未設定","×",IF(AV95="勤怠修正","×",IF(AC95="外注","",IF(AA95="",IF(AY95&lt;&gt;"","×",""),IF(VLOOKUP(AA95,カレンダマスタ!$H$66:$I$83,2,FALSE)&lt;&gt;AY95,"×","OK")))))</f>
        <v/>
      </c>
      <c r="BC95" s="355"/>
      <c r="BD95" s="349"/>
      <c r="BE95" s="349"/>
      <c r="BF95" s="349" t="str">
        <f t="shared" si="20"/>
        <v/>
      </c>
      <c r="BG95" s="349"/>
      <c r="BI95" s="357" t="str">
        <f t="shared" si="33"/>
        <v/>
      </c>
    </row>
    <row r="96" spans="2:61">
      <c r="B96" s="323"/>
      <c r="C96" s="539"/>
      <c r="D96" s="324"/>
      <c r="E96" s="325"/>
      <c r="F96" s="324"/>
      <c r="G96" s="591"/>
      <c r="H96" s="591"/>
      <c r="I96" s="339"/>
      <c r="J96" s="320"/>
      <c r="K96" s="319"/>
      <c r="L96" s="320"/>
      <c r="M96" s="320"/>
      <c r="N96" s="320"/>
      <c r="O96" s="340"/>
      <c r="P96" s="340"/>
      <c r="Q96" s="340"/>
      <c r="R96" s="327"/>
      <c r="S96" s="328"/>
      <c r="T96" s="437"/>
      <c r="U96" s="429"/>
      <c r="V96" s="429"/>
      <c r="W96" s="298"/>
      <c r="X96" s="326"/>
      <c r="Y96" s="326"/>
      <c r="Z96" s="326"/>
      <c r="AA96" s="327" t="str">
        <f t="shared" si="28"/>
        <v/>
      </c>
      <c r="AC96" s="544"/>
      <c r="AD96" s="545"/>
      <c r="AE96" s="545"/>
      <c r="AF96" s="545"/>
      <c r="AG96" s="546"/>
      <c r="AI96" s="348" t="str">
        <f>IF(月報!G96&lt;&gt;"",月報!G96,"")</f>
        <v/>
      </c>
      <c r="AJ96" s="349" t="str">
        <f>IF(月報!W96&lt;&gt;"",月報!W96*24,"")</f>
        <v/>
      </c>
      <c r="AK96" s="349" t="str">
        <f>IF(月報!P96&lt;&gt;"",月報!P96,"")</f>
        <v/>
      </c>
      <c r="AL96" s="349" t="str">
        <f>IF(月報!Q96&lt;&gt;"",IF(月報!Q96="平日残","",月報!Q96),"")</f>
        <v/>
      </c>
      <c r="AM96" s="349"/>
      <c r="AN96" s="349" t="str">
        <f t="shared" si="27"/>
        <v/>
      </c>
      <c r="AO96" s="349" t="str">
        <f>IF($E96="","",VLOOKUP($E96,カレンダマスタ!$A$5:$E$381,5,FALSE))</f>
        <v/>
      </c>
      <c r="AQ96" s="351"/>
      <c r="AR96" s="352"/>
      <c r="AS96" s="349"/>
      <c r="AU96" s="355"/>
      <c r="AV96" s="355" t="str">
        <f t="shared" si="29"/>
        <v/>
      </c>
      <c r="AW96" s="355" t="str">
        <f t="shared" si="30"/>
        <v/>
      </c>
      <c r="AX96" s="356" t="str">
        <f t="shared" si="31"/>
        <v/>
      </c>
      <c r="AY96" s="356" t="str">
        <f t="shared" si="32"/>
        <v/>
      </c>
      <c r="AZ96" s="357" t="str">
        <f>IF(AX96&amp;AW96="勤怠未設定","×",IF(AV96="勤怠修正","×",IF(AC96="外注","",IF(AA96="",IF(AY96&lt;&gt;"","×",""),IF(VLOOKUP(AA96,カレンダマスタ!$H$66:$I$83,2,FALSE)&lt;&gt;AY96,"×","OK")))))</f>
        <v/>
      </c>
      <c r="BC96" s="355"/>
      <c r="BD96" s="349"/>
      <c r="BE96" s="349"/>
      <c r="BF96" s="349" t="str">
        <f t="shared" si="20"/>
        <v/>
      </c>
      <c r="BG96" s="349"/>
      <c r="BI96" s="357" t="str">
        <f t="shared" si="33"/>
        <v/>
      </c>
    </row>
    <row r="97" spans="2:61">
      <c r="B97" s="323"/>
      <c r="C97" s="539"/>
      <c r="D97" s="324"/>
      <c r="E97" s="325"/>
      <c r="F97" s="324"/>
      <c r="G97" s="591"/>
      <c r="H97" s="591"/>
      <c r="I97" s="339"/>
      <c r="J97" s="320"/>
      <c r="K97" s="319"/>
      <c r="L97" s="320"/>
      <c r="M97" s="320"/>
      <c r="N97" s="320"/>
      <c r="O97" s="340"/>
      <c r="P97" s="340"/>
      <c r="Q97" s="340"/>
      <c r="R97" s="327"/>
      <c r="S97" s="328"/>
      <c r="T97" s="437"/>
      <c r="U97" s="429"/>
      <c r="V97" s="429"/>
      <c r="W97" s="298"/>
      <c r="X97" s="326"/>
      <c r="Y97" s="326"/>
      <c r="Z97" s="326"/>
      <c r="AA97" s="327" t="str">
        <f t="shared" si="28"/>
        <v/>
      </c>
      <c r="AC97" s="544"/>
      <c r="AD97" s="545"/>
      <c r="AE97" s="545"/>
      <c r="AF97" s="545"/>
      <c r="AG97" s="546"/>
      <c r="AI97" s="348" t="str">
        <f>IF(月報!G97&lt;&gt;"",月報!G97,"")</f>
        <v/>
      </c>
      <c r="AJ97" s="349" t="str">
        <f>IF(月報!W97&lt;&gt;"",月報!W97*24,"")</f>
        <v/>
      </c>
      <c r="AK97" s="349" t="str">
        <f>IF(月報!P97&lt;&gt;"",月報!P97,"")</f>
        <v/>
      </c>
      <c r="AL97" s="349" t="str">
        <f>IF(月報!Q97&lt;&gt;"",IF(月報!Q97="平日残","",月報!Q97),"")</f>
        <v/>
      </c>
      <c r="AM97" s="349"/>
      <c r="AN97" s="349" t="str">
        <f t="shared" si="27"/>
        <v/>
      </c>
      <c r="AO97" s="349" t="str">
        <f>IF($E97="","",VLOOKUP($E97,カレンダマスタ!$A$5:$E$381,5,FALSE))</f>
        <v/>
      </c>
      <c r="AQ97" s="351"/>
      <c r="AR97" s="352"/>
      <c r="AS97" s="349"/>
      <c r="AU97" s="355"/>
      <c r="AV97" s="355" t="str">
        <f t="shared" si="29"/>
        <v/>
      </c>
      <c r="AW97" s="355" t="str">
        <f t="shared" si="30"/>
        <v/>
      </c>
      <c r="AX97" s="356" t="str">
        <f t="shared" si="31"/>
        <v/>
      </c>
      <c r="AY97" s="356" t="str">
        <f t="shared" si="32"/>
        <v/>
      </c>
      <c r="AZ97" s="357" t="str">
        <f>IF(AX97&amp;AW97="勤怠未設定","×",IF(AV97="勤怠修正","×",IF(AC97="外注","",IF(AA97="",IF(AY97&lt;&gt;"","×",""),IF(VLOOKUP(AA97,カレンダマスタ!$H$66:$I$83,2,FALSE)&lt;&gt;AY97,"×","OK")))))</f>
        <v/>
      </c>
      <c r="BC97" s="355"/>
      <c r="BD97" s="349"/>
      <c r="BE97" s="349"/>
      <c r="BF97" s="349" t="str">
        <f t="shared" si="20"/>
        <v/>
      </c>
      <c r="BG97" s="349"/>
      <c r="BI97" s="357" t="str">
        <f t="shared" si="33"/>
        <v/>
      </c>
    </row>
    <row r="98" spans="2:61">
      <c r="B98" s="323"/>
      <c r="C98" s="539"/>
      <c r="D98" s="324"/>
      <c r="E98" s="325"/>
      <c r="F98" s="324"/>
      <c r="G98" s="591"/>
      <c r="H98" s="591"/>
      <c r="I98" s="339"/>
      <c r="J98" s="320"/>
      <c r="K98" s="319"/>
      <c r="L98" s="320"/>
      <c r="M98" s="320"/>
      <c r="N98" s="320"/>
      <c r="O98" s="340"/>
      <c r="P98" s="340"/>
      <c r="Q98" s="340"/>
      <c r="R98" s="327"/>
      <c r="S98" s="328"/>
      <c r="T98" s="437"/>
      <c r="U98" s="429"/>
      <c r="V98" s="429"/>
      <c r="W98" s="298"/>
      <c r="X98" s="326"/>
      <c r="Y98" s="326"/>
      <c r="Z98" s="326"/>
      <c r="AA98" s="327" t="str">
        <f t="shared" si="28"/>
        <v/>
      </c>
      <c r="AC98" s="544"/>
      <c r="AD98" s="545"/>
      <c r="AE98" s="545"/>
      <c r="AF98" s="545"/>
      <c r="AG98" s="546"/>
      <c r="AI98" s="348" t="str">
        <f>IF(月報!G98&lt;&gt;"",月報!G98,"")</f>
        <v/>
      </c>
      <c r="AJ98" s="349" t="str">
        <f>IF(月報!W98&lt;&gt;"",月報!W98*24,"")</f>
        <v/>
      </c>
      <c r="AK98" s="349" t="str">
        <f>IF(月報!P98&lt;&gt;"",月報!P98,"")</f>
        <v/>
      </c>
      <c r="AL98" s="349" t="str">
        <f>IF(月報!Q98&lt;&gt;"",IF(月報!Q98="平日残","",月報!Q98),"")</f>
        <v/>
      </c>
      <c r="AM98" s="349"/>
      <c r="AN98" s="349" t="str">
        <f t="shared" si="27"/>
        <v/>
      </c>
      <c r="AO98" s="349" t="str">
        <f>IF($E98="","",VLOOKUP($E98,カレンダマスタ!$A$5:$E$381,5,FALSE))</f>
        <v/>
      </c>
      <c r="AQ98" s="351"/>
      <c r="AR98" s="352"/>
      <c r="AS98" s="349"/>
      <c r="AU98" s="355"/>
      <c r="AV98" s="355" t="str">
        <f t="shared" si="29"/>
        <v/>
      </c>
      <c r="AW98" s="355" t="str">
        <f t="shared" si="30"/>
        <v/>
      </c>
      <c r="AX98" s="356" t="str">
        <f t="shared" si="31"/>
        <v/>
      </c>
      <c r="AY98" s="356" t="str">
        <f t="shared" si="32"/>
        <v/>
      </c>
      <c r="AZ98" s="357" t="str">
        <f>IF(AX98&amp;AW98="勤怠未設定","×",IF(AV98="勤怠修正","×",IF(AC98="外注","",IF(AA98="",IF(AY98&lt;&gt;"","×",""),IF(VLOOKUP(AA98,カレンダマスタ!$H$66:$I$83,2,FALSE)&lt;&gt;AY98,"×","OK")))))</f>
        <v/>
      </c>
      <c r="BC98" s="355"/>
      <c r="BD98" s="349"/>
      <c r="BE98" s="349"/>
      <c r="BF98" s="349" t="str">
        <f t="shared" si="20"/>
        <v/>
      </c>
      <c r="BG98" s="349"/>
      <c r="BI98" s="357" t="str">
        <f t="shared" si="33"/>
        <v/>
      </c>
    </row>
    <row r="99" spans="2:61">
      <c r="B99" s="323"/>
      <c r="C99" s="539"/>
      <c r="D99" s="324"/>
      <c r="E99" s="325"/>
      <c r="F99" s="324"/>
      <c r="G99" s="591"/>
      <c r="H99" s="591"/>
      <c r="I99" s="339"/>
      <c r="J99" s="320"/>
      <c r="K99" s="319"/>
      <c r="L99" s="320"/>
      <c r="M99" s="320"/>
      <c r="N99" s="320"/>
      <c r="O99" s="340"/>
      <c r="P99" s="340"/>
      <c r="Q99" s="340"/>
      <c r="R99" s="327"/>
      <c r="S99" s="328"/>
      <c r="T99" s="437"/>
      <c r="U99" s="429"/>
      <c r="V99" s="429"/>
      <c r="W99" s="298"/>
      <c r="X99" s="326"/>
      <c r="Y99" s="326"/>
      <c r="Z99" s="326"/>
      <c r="AA99" s="327" t="str">
        <f t="shared" si="28"/>
        <v/>
      </c>
      <c r="AC99" s="544"/>
      <c r="AD99" s="545"/>
      <c r="AE99" s="545"/>
      <c r="AF99" s="545"/>
      <c r="AG99" s="546"/>
      <c r="AI99" s="348" t="str">
        <f>IF(月報!G99&lt;&gt;"",月報!G99,"")</f>
        <v/>
      </c>
      <c r="AJ99" s="349" t="str">
        <f>IF(月報!W99&lt;&gt;"",月報!W99*24,"")</f>
        <v/>
      </c>
      <c r="AK99" s="349" t="str">
        <f>IF(月報!P99&lt;&gt;"",月報!P99,"")</f>
        <v/>
      </c>
      <c r="AL99" s="349" t="str">
        <f>IF(月報!Q99&lt;&gt;"",IF(月報!Q99="平日残","",月報!Q99),"")</f>
        <v/>
      </c>
      <c r="AM99" s="349"/>
      <c r="AN99" s="349" t="str">
        <f t="shared" si="27"/>
        <v/>
      </c>
      <c r="AO99" s="349" t="str">
        <f>IF($E99="","",VLOOKUP($E99,カレンダマスタ!$A$5:$E$381,5,FALSE))</f>
        <v/>
      </c>
      <c r="AQ99" s="351"/>
      <c r="AR99" s="352"/>
      <c r="AS99" s="349"/>
      <c r="AU99" s="355"/>
      <c r="AV99" s="355" t="str">
        <f t="shared" si="29"/>
        <v/>
      </c>
      <c r="AW99" s="355" t="str">
        <f t="shared" si="30"/>
        <v/>
      </c>
      <c r="AX99" s="356" t="str">
        <f t="shared" si="31"/>
        <v/>
      </c>
      <c r="AY99" s="356" t="str">
        <f t="shared" si="32"/>
        <v/>
      </c>
      <c r="AZ99" s="357" t="str">
        <f>IF(AX99&amp;AW99="勤怠未設定","×",IF(AV99="勤怠修正","×",IF(AC99="外注","",IF(AA99="",IF(AY99&lt;&gt;"","×",""),IF(VLOOKUP(AA99,カレンダマスタ!$H$66:$I$83,2,FALSE)&lt;&gt;AY99,"×","OK")))))</f>
        <v/>
      </c>
      <c r="BC99" s="355"/>
      <c r="BD99" s="349"/>
      <c r="BE99" s="349"/>
      <c r="BF99" s="349" t="str">
        <f t="shared" si="20"/>
        <v/>
      </c>
      <c r="BG99" s="349"/>
      <c r="BI99" s="357" t="str">
        <f t="shared" si="33"/>
        <v/>
      </c>
    </row>
    <row r="100" spans="2:61" ht="13.8" thickBot="1">
      <c r="B100" s="329"/>
      <c r="C100" s="540"/>
      <c r="D100" s="330"/>
      <c r="E100" s="331"/>
      <c r="F100" s="330"/>
      <c r="G100" s="592"/>
      <c r="H100" s="592"/>
      <c r="I100" s="343"/>
      <c r="J100" s="322"/>
      <c r="K100" s="321"/>
      <c r="L100" s="322"/>
      <c r="M100" s="322"/>
      <c r="N100" s="322"/>
      <c r="O100" s="344"/>
      <c r="P100" s="344"/>
      <c r="Q100" s="344"/>
      <c r="R100" s="333"/>
      <c r="S100" s="334"/>
      <c r="T100" s="438"/>
      <c r="U100" s="432"/>
      <c r="V100" s="432"/>
      <c r="W100" s="298"/>
      <c r="X100" s="332"/>
      <c r="Y100" s="332"/>
      <c r="Z100" s="332"/>
      <c r="AA100" s="333" t="str">
        <f t="shared" si="28"/>
        <v/>
      </c>
      <c r="AC100" s="547"/>
      <c r="AD100" s="548"/>
      <c r="AE100" s="548"/>
      <c r="AF100" s="548"/>
      <c r="AG100" s="549"/>
      <c r="AI100" s="348" t="str">
        <f>IF(月報!G100&lt;&gt;"",月報!G100,"")</f>
        <v/>
      </c>
      <c r="AJ100" s="350" t="str">
        <f>IF(月報!W100&lt;&gt;"",月報!W100*24,"")</f>
        <v/>
      </c>
      <c r="AK100" s="350" t="str">
        <f>IF(月報!P100&lt;&gt;"",月報!P100,"")</f>
        <v/>
      </c>
      <c r="AL100" s="350" t="str">
        <f>IF(月報!Q100&lt;&gt;"",IF(月報!Q100="平日残","",月報!Q100),"")</f>
        <v/>
      </c>
      <c r="AM100" s="350"/>
      <c r="AN100" s="350" t="str">
        <f t="shared" si="27"/>
        <v/>
      </c>
      <c r="AO100" s="350" t="str">
        <f>IF($E100="","",VLOOKUP($E100,カレンダマスタ!$A$5:$E$381,5,FALSE))</f>
        <v/>
      </c>
      <c r="AP100" s="347"/>
      <c r="AQ100" s="353"/>
      <c r="AR100" s="354"/>
      <c r="AS100" s="350"/>
      <c r="AT100" s="347"/>
      <c r="AU100" s="358"/>
      <c r="AV100" s="358" t="str">
        <f t="shared" si="29"/>
        <v/>
      </c>
      <c r="AW100" s="358" t="str">
        <f t="shared" si="30"/>
        <v/>
      </c>
      <c r="AX100" s="359" t="str">
        <f t="shared" si="31"/>
        <v/>
      </c>
      <c r="AY100" s="359" t="str">
        <f t="shared" si="32"/>
        <v/>
      </c>
      <c r="AZ100" s="360" t="str">
        <f>IF(AX100&amp;AW100="勤怠未設定","×",IF(AV100="勤怠修正","×",IF(AC100="外注","",IF(AA100="",IF(AY100&lt;&gt;"","×",""),IF(VLOOKUP(AA100,カレンダマスタ!$H$66:$I$83,2,FALSE)&lt;&gt;AY100,"×","OK")))))</f>
        <v/>
      </c>
      <c r="BC100" s="358"/>
      <c r="BD100" s="350"/>
      <c r="BE100" s="350"/>
      <c r="BF100" s="350" t="str">
        <f t="shared" si="20"/>
        <v/>
      </c>
      <c r="BG100" s="350"/>
      <c r="BI100" s="360" t="str">
        <f t="shared" si="33"/>
        <v/>
      </c>
    </row>
    <row r="101" spans="2:61">
      <c r="B101" s="176">
        <f>B56+1</f>
        <v>3</v>
      </c>
      <c r="C101" s="535">
        <v>160488</v>
      </c>
      <c r="D101" s="112" t="s">
        <v>538</v>
      </c>
      <c r="E101" s="582">
        <v>45403</v>
      </c>
      <c r="F101" s="112" t="s">
        <v>370</v>
      </c>
      <c r="G101" s="587"/>
      <c r="H101" s="587"/>
      <c r="I101" s="114"/>
      <c r="J101" s="118"/>
      <c r="K101" s="115"/>
      <c r="L101" s="116"/>
      <c r="M101" s="116"/>
      <c r="N101" s="117"/>
      <c r="O101" s="118"/>
      <c r="P101" s="118"/>
      <c r="Q101" s="118"/>
      <c r="R101" s="119"/>
      <c r="S101" s="120"/>
      <c r="T101" s="433" t="str">
        <f>IF(J101&lt;&gt;"",J101,"")</f>
        <v/>
      </c>
      <c r="U101" s="428">
        <f>SUM(T101:T107)</f>
        <v>40.25</v>
      </c>
      <c r="V101" s="428" t="e">
        <f t="shared" ref="V101:V135" si="34">IF(AC101="外注",IF(AND(BC101&lt;1,ROUND((H101*24),1)=13),"外注2半",IF(AND(BC101&lt;1,ROUND((G101*24),1)=13.7),"外注1半",IF(AND(BC101&lt;1,G101=""),"外注休暇",""))),"")</f>
        <v>#N/A</v>
      </c>
      <c r="W101" s="298"/>
      <c r="X101" s="113" t="str">
        <f>IF(O101&lt;&gt;"",O101/24,"")</f>
        <v/>
      </c>
      <c r="Y101" s="113" t="str">
        <f t="shared" si="25"/>
        <v/>
      </c>
      <c r="Z101" s="113" t="str">
        <f t="shared" si="26"/>
        <v/>
      </c>
      <c r="AA101" s="119" t="str">
        <f t="shared" si="28"/>
        <v/>
      </c>
      <c r="AC101" s="183" t="e">
        <f>IF(C101&lt;&gt;"",VLOOKUP(C101,設定シート!$D$10:$N$109,11,FALSE),"")</f>
        <v>#N/A</v>
      </c>
      <c r="AD101" s="184" t="e">
        <f>IF(C101&lt;&gt;"",VLOOKUP(C101,設定シート!$D$10:$H$109,5,FALSE),"")</f>
        <v>#N/A</v>
      </c>
      <c r="AE101" s="185" t="e">
        <f>IF(C101&lt;&gt;"",VLOOKUP(C101,設定シート!$D$10:$L$109,9,FALSE),"")</f>
        <v>#N/A</v>
      </c>
      <c r="AF101" s="184" t="e">
        <f>IF($AD101="","",IF(LEFT($AD101,2)="NS","NS","CS"))</f>
        <v>#N/A</v>
      </c>
      <c r="AG101" s="203">
        <f t="shared" ref="AG101:AG135" si="35">IF(OR(R101="有給休暇",G101=""),0,IF(AQ101=1,0,1))</f>
        <v>0</v>
      </c>
      <c r="AI101" s="121" t="str">
        <f>IF(月報!G101&lt;&gt;"",月報!G101,"")</f>
        <v/>
      </c>
      <c r="AJ101" s="122" t="str">
        <f>IF(月報!W101&lt;&gt;"",月報!W101*24,"")</f>
        <v/>
      </c>
      <c r="AK101" s="122" t="str">
        <f>IF(月報!P101&lt;&gt;"",月報!P101,"")</f>
        <v/>
      </c>
      <c r="AL101" s="122" t="str">
        <f>IF(月報!Q101&lt;&gt;"",IF(月報!Q101="平日残","",月報!Q101),"")</f>
        <v/>
      </c>
      <c r="AM101" s="122"/>
      <c r="AN101" s="122" t="e">
        <f t="shared" si="27"/>
        <v>#N/A</v>
      </c>
      <c r="AO101" s="122" t="e">
        <f>IF($E101="","",VLOOKUP($E101,カレンダマスタ!$A$5:$E$381,5,FALSE))</f>
        <v>#N/A</v>
      </c>
      <c r="AQ101" s="195" t="str">
        <f>IF(G101="","",IF(VLOOKUP(E101,カレンダマスタ!$A$5:$D$381,4,FALSE)=0,"",1))</f>
        <v/>
      </c>
      <c r="AR101" s="123" t="str">
        <f>IF($G101="","",IF($AD101="NSTC",INDEX(カレンダマスタ!$I$26:$O$31,MATCH($G101,カレンダマスタ!$H$26:$H$31,1),MATCH($H101,カレンダマスタ!$I$25:$O$25,1)),
IF($AD101="CS本社",INDEX(カレンダマスタ!$I$36:$O$41,MATCH($G101,カレンダマスタ!$H$36:$H$41,1),MATCH($H101,カレンダマスタ!$I$35:$O$35,1)),
IF($AD101="NS本社",INDEX(カレンダマスタ!$I$94:$O$99,MATCH($G101,カレンダマスタ!$H$95:$H$100,1),MATCH($H101,カレンダマスタ!$I$93:$O$93,1)),
IF($AD101="ODC",INDEX(カレンダマスタ!$I$46:$O$51,MATCH($G101,カレンダマスタ!$H$46:$H$51,1),MATCH($H101,カレンダマスタ!$I$45:$O$45,1)),
IF($AD101="NS東京TC",INDEX(カレンダマスタ!$I$56:$O$61,MATCH($G101,カレンダマスタ!$H$56:$H$61,1),MATCH($H101,カレンダマスタ!$I$55:$O$55,1)),""))))))</f>
        <v/>
      </c>
      <c r="AS101" s="122" t="e">
        <f t="shared" ref="AS101:AS135" si="36">IF(AC101="社員","",IF(R101="有給休暇","",IF(AND(AF101="CS",AQ101=1)=TRUE,"OK",IF(AR101&lt;&gt;"",IF(TIMEVALUE(MID(I101,1,10))=AR101,"OK","×"),""))))</f>
        <v>#N/A</v>
      </c>
      <c r="AU101" s="124" t="e">
        <f>IF(E101="","",VLOOKUP($E101,カレンダマスタ!$A$4:$E$381,4,FALSE))</f>
        <v>#N/A</v>
      </c>
      <c r="AV101" s="124" t="str">
        <f t="shared" si="29"/>
        <v/>
      </c>
      <c r="AW101" s="124" t="str">
        <f t="shared" si="30"/>
        <v/>
      </c>
      <c r="AX101" s="125" t="e">
        <f t="shared" si="31"/>
        <v>#N/A</v>
      </c>
      <c r="AY101" s="125" t="e">
        <f t="shared" si="32"/>
        <v>#N/A</v>
      </c>
      <c r="AZ101" s="114" t="e">
        <f>IF(AX101&amp;AW101="勤怠未設定","×",IF(AV101="勤怠修正","×",IF(AC101="外注","",IF(AA101="",IF(AY101&lt;&gt;"","×",""),IF(VLOOKUP(AA101,カレンダマスタ!$H$66:$I$83,2,FALSE)&lt;&gt;AY101,"×","OK")))))</f>
        <v>#N/A</v>
      </c>
      <c r="BC101" s="124" t="e">
        <f>IF(E101="","",VLOOKUP($E101,カレンダマスタ!$A$4:$E$381,4,FALSE))</f>
        <v>#N/A</v>
      </c>
      <c r="BD101" s="122" t="e">
        <f>IF(AC101="社員","",IF(AG101=0,"",IF(AD101="NSTC",IF(COUNTIF(カレンダマスタ!$Q$5:$Q$32,G101)=1,"OK","×"),
IF(AD101="NS本社",IF(COUNTIF(カレンダマスタ!$T$5:$T$32,G101)=1,"OK","×"),IF(COUNTIF(カレンダマスタ!$R$5:$R$32,G101)=1,"OK","×")))))</f>
        <v>#N/A</v>
      </c>
      <c r="BE101" s="122" t="e">
        <f>IF(AC101="社員","",IF(G101="","",IF(R101&lt;&gt;"","",IF(AF101="CS","OK",IF(VLOOKUP(E101,カレンダマスタ!$A$5:$D$381,4,FALSE)&gt;0,"",IF(OR(G101*24&gt;10.84,H101*24&lt;14.5)=TRUE,"×","OK"))))))</f>
        <v>#N/A</v>
      </c>
      <c r="BF101" s="122" t="e">
        <f t="shared" si="20"/>
        <v>#N/A</v>
      </c>
      <c r="BG101" s="127" t="e">
        <f>IF(AE101="派遣","",IF(G101="","",IF(R101="有給休暇","",IF(S101="","×","OK"))))</f>
        <v>#N/A</v>
      </c>
      <c r="BI101" s="114" t="e">
        <f t="shared" ref="BI101:BI135" si="37">IF(OR(AO101="×",AS101="×",AZ101="×",BE101="×",BF101="TW未入力",BF101="週報未入力",BG101="×"),"×","")</f>
        <v>#N/A</v>
      </c>
    </row>
    <row r="102" spans="2:61">
      <c r="B102" s="210"/>
      <c r="C102" s="536">
        <v>160488</v>
      </c>
      <c r="D102" s="128" t="s">
        <v>538</v>
      </c>
      <c r="E102" s="583">
        <v>45404</v>
      </c>
      <c r="F102" s="128" t="s">
        <v>201</v>
      </c>
      <c r="G102" s="588">
        <v>0.375</v>
      </c>
      <c r="H102" s="588">
        <v>0.73958333333333337</v>
      </c>
      <c r="I102" s="130" t="s">
        <v>200</v>
      </c>
      <c r="J102" s="139">
        <v>7.75</v>
      </c>
      <c r="K102" s="131"/>
      <c r="L102" s="132"/>
      <c r="M102" s="132"/>
      <c r="N102" s="141"/>
      <c r="O102" s="139">
        <v>7.75</v>
      </c>
      <c r="P102" s="139"/>
      <c r="Q102" s="139"/>
      <c r="R102" s="133"/>
      <c r="S102" s="134" t="s">
        <v>594</v>
      </c>
      <c r="T102" s="434">
        <f t="shared" ref="T102:T135" si="38">IF(J102&lt;&gt;"",J102,"")</f>
        <v>7.75</v>
      </c>
      <c r="U102" s="429"/>
      <c r="V102" s="429" t="e">
        <f t="shared" si="34"/>
        <v>#N/A</v>
      </c>
      <c r="W102" s="298"/>
      <c r="X102" s="129">
        <f t="shared" ref="X102:X135" si="39">IF(O102&lt;&gt;"",O102/24,"")</f>
        <v>0.32291666666666669</v>
      </c>
      <c r="Y102" s="129" t="str">
        <f t="shared" si="25"/>
        <v/>
      </c>
      <c r="Z102" s="129" t="str">
        <f t="shared" si="26"/>
        <v/>
      </c>
      <c r="AA102" s="133" t="str">
        <f t="shared" si="28"/>
        <v/>
      </c>
      <c r="AC102" s="186" t="e">
        <f>AC101</f>
        <v>#N/A</v>
      </c>
      <c r="AD102" s="186" t="e">
        <f>AD101</f>
        <v>#N/A</v>
      </c>
      <c r="AE102" s="186" t="e">
        <f>AE101</f>
        <v>#N/A</v>
      </c>
      <c r="AF102" s="186" t="e">
        <f>AF101</f>
        <v>#N/A</v>
      </c>
      <c r="AG102" s="204" t="e">
        <f t="shared" si="35"/>
        <v>#N/A</v>
      </c>
      <c r="AI102" s="135" t="str">
        <f>IF(月報!G102&lt;&gt;"",月報!G102,"")</f>
        <v/>
      </c>
      <c r="AJ102" s="126">
        <f>IF(月報!W102&lt;&gt;"",月報!W102*24,"")</f>
        <v>7.9166666666666661</v>
      </c>
      <c r="AK102" s="126" t="str">
        <f>IF(月報!P102&lt;&gt;"",月報!P102,"")</f>
        <v/>
      </c>
      <c r="AL102" s="126" t="str">
        <f>IF(月報!Q102&lt;&gt;"",IF(月報!Q102="平日残","",月報!Q102),"")</f>
        <v/>
      </c>
      <c r="AM102" s="126"/>
      <c r="AN102" s="126" t="e">
        <f t="shared" si="27"/>
        <v>#N/A</v>
      </c>
      <c r="AO102" s="126" t="e">
        <f>IF($E102="","",VLOOKUP($E102,カレンダマスタ!$A$5:$E$381,5,FALSE))</f>
        <v>#N/A</v>
      </c>
      <c r="AQ102" s="196" t="e">
        <f>IF(G102="","",IF(VLOOKUP(E102,カレンダマスタ!$A$5:$D$381,4,FALSE)=0,"",1))</f>
        <v>#N/A</v>
      </c>
      <c r="AR102" s="136" t="e">
        <f>IF($G102="","",IF($AD102="NSTC",INDEX(カレンダマスタ!$I$26:$O$31,MATCH($G102,カレンダマスタ!$H$26:$H$31,1),MATCH($H102,カレンダマスタ!$I$25:$O$25,1)),
IF($AD102="CS本社",INDEX(カレンダマスタ!$I$36:$O$41,MATCH($G102,カレンダマスタ!$H$36:$H$41,1),MATCH($H102,カレンダマスタ!$I$35:$O$35,1)),
IF($AD102="NS本社",INDEX(カレンダマスタ!$I$94:$O$99,MATCH($G102,カレンダマスタ!$H$95:$H$100,1),MATCH($H102,カレンダマスタ!$I$93:$O$93,1)),
IF($AD102="ODC",INDEX(カレンダマスタ!$I$46:$O$51,MATCH($G102,カレンダマスタ!$H$46:$H$51,1),MATCH($H102,カレンダマスタ!$I$45:$O$45,1)),
IF($AD102="NS東京TC",INDEX(カレンダマスタ!$I$56:$O$61,MATCH($G102,カレンダマスタ!$H$56:$H$61,1),MATCH($H102,カレンダマスタ!$I$55:$O$55,1)),""))))))</f>
        <v>#N/A</v>
      </c>
      <c r="AS102" s="126" t="e">
        <f t="shared" si="36"/>
        <v>#N/A</v>
      </c>
      <c r="AU102" s="137" t="e">
        <f>IF(E102="","",VLOOKUP($E102,カレンダマスタ!$A$4:$E$381,4,FALSE))</f>
        <v>#N/A</v>
      </c>
      <c r="AV102" s="137" t="str">
        <f t="shared" si="29"/>
        <v/>
      </c>
      <c r="AW102" s="137" t="str">
        <f t="shared" si="30"/>
        <v/>
      </c>
      <c r="AX102" s="138" t="e">
        <f t="shared" si="31"/>
        <v>#N/A</v>
      </c>
      <c r="AY102" s="138" t="e">
        <f t="shared" si="32"/>
        <v>#N/A</v>
      </c>
      <c r="AZ102" s="130" t="e">
        <f>IF(AX102&amp;AW102="勤怠未設定","×",IF(AV102="勤怠修正","×",IF(AC102="外注","",IF(AA102="",IF(AY102&lt;&gt;"","×",""),IF(VLOOKUP(AA102,カレンダマスタ!$H$66:$I$83,2,FALSE)&lt;&gt;AY102,"×","OK")))))</f>
        <v>#N/A</v>
      </c>
      <c r="BC102" s="137" t="e">
        <f>IF(E102="","",VLOOKUP($E102,カレンダマスタ!$A$4:$E$381,4,FALSE))</f>
        <v>#N/A</v>
      </c>
      <c r="BD102" s="126" t="e">
        <f>IF(AC102="社員","",IF(AG102=0,"",IF(AD102="NSTC",IF(COUNTIF(カレンダマスタ!$Q$5:$Q$32,G102)=1,"OK","×"),
IF(AD102="NS本社",IF(COUNTIF(カレンダマスタ!$T$5:$T$32,G102)=1,"OK","×"),IF(COUNTIF(カレンダマスタ!$R$5:$R$32,G102)=1,"OK","×")))))</f>
        <v>#N/A</v>
      </c>
      <c r="BE102" s="126" t="e">
        <f>IF(AC102="社員","",IF(G102="","",IF(R102&lt;&gt;"","",IF(AF102="CS","OK",IF(VLOOKUP(E102,カレンダマスタ!$A$5:$D$381,4,FALSE)&gt;0,"",IF(OR(G102*24&gt;10.84,H102*24&lt;14.5)=TRUE,"×","OK"))))))</f>
        <v>#N/A</v>
      </c>
      <c r="BF102" s="126" t="e">
        <f t="shared" si="20"/>
        <v>#N/A</v>
      </c>
      <c r="BG102" s="126" t="e">
        <f t="shared" si="21"/>
        <v>#N/A</v>
      </c>
      <c r="BI102" s="130" t="e">
        <f t="shared" si="37"/>
        <v>#N/A</v>
      </c>
    </row>
    <row r="103" spans="2:61">
      <c r="B103" s="210"/>
      <c r="C103" s="536">
        <v>160488</v>
      </c>
      <c r="D103" s="128" t="s">
        <v>538</v>
      </c>
      <c r="E103" s="583">
        <v>45405</v>
      </c>
      <c r="F103" s="128" t="s">
        <v>203</v>
      </c>
      <c r="G103" s="588">
        <v>0.375</v>
      </c>
      <c r="H103" s="588">
        <v>0.75</v>
      </c>
      <c r="I103" s="130" t="s">
        <v>200</v>
      </c>
      <c r="J103" s="139">
        <v>8</v>
      </c>
      <c r="K103" s="131"/>
      <c r="L103" s="132"/>
      <c r="M103" s="132"/>
      <c r="N103" s="141"/>
      <c r="O103" s="139">
        <v>8</v>
      </c>
      <c r="P103" s="139"/>
      <c r="Q103" s="139"/>
      <c r="R103" s="133"/>
      <c r="S103" s="134" t="s">
        <v>594</v>
      </c>
      <c r="T103" s="434">
        <f t="shared" si="38"/>
        <v>8</v>
      </c>
      <c r="U103" s="429"/>
      <c r="V103" s="429" t="e">
        <f t="shared" si="34"/>
        <v>#N/A</v>
      </c>
      <c r="W103" s="298"/>
      <c r="X103" s="129">
        <f t="shared" si="39"/>
        <v>0.33333333333333331</v>
      </c>
      <c r="Y103" s="129" t="str">
        <f t="shared" si="25"/>
        <v/>
      </c>
      <c r="Z103" s="129" t="str">
        <f t="shared" si="26"/>
        <v/>
      </c>
      <c r="AA103" s="133" t="str">
        <f t="shared" si="28"/>
        <v/>
      </c>
      <c r="AC103" s="186" t="e">
        <f>AC101</f>
        <v>#N/A</v>
      </c>
      <c r="AD103" s="187" t="e">
        <f>AD101</f>
        <v>#N/A</v>
      </c>
      <c r="AE103" s="187" t="e">
        <f>AE101</f>
        <v>#N/A</v>
      </c>
      <c r="AF103" s="187" t="e">
        <f>AF101</f>
        <v>#N/A</v>
      </c>
      <c r="AG103" s="204" t="e">
        <f t="shared" si="35"/>
        <v>#N/A</v>
      </c>
      <c r="AI103" s="135" t="str">
        <f>IF(月報!G103&lt;&gt;"",月報!G103,"")</f>
        <v/>
      </c>
      <c r="AJ103" s="126">
        <f>IF(月報!W103&lt;&gt;"",月報!W103*24,"")</f>
        <v>8</v>
      </c>
      <c r="AK103" s="126" t="str">
        <f>IF(月報!P103&lt;&gt;"",月報!P103,"")</f>
        <v/>
      </c>
      <c r="AL103" s="126" t="str">
        <f>IF(月報!Q103&lt;&gt;"",IF(月報!Q103="平日残","",月報!Q103),"")</f>
        <v/>
      </c>
      <c r="AM103" s="126"/>
      <c r="AN103" s="126" t="e">
        <f t="shared" si="27"/>
        <v>#N/A</v>
      </c>
      <c r="AO103" s="126" t="e">
        <f>IF($E103="","",VLOOKUP($E103,カレンダマスタ!$A$5:$E$381,5,FALSE))</f>
        <v>#N/A</v>
      </c>
      <c r="AQ103" s="196" t="e">
        <f>IF(G103="","",IF(VLOOKUP(E103,カレンダマスタ!$A$5:$D$381,4,FALSE)=0,"",1))</f>
        <v>#N/A</v>
      </c>
      <c r="AR103" s="136" t="e">
        <f>IF($G103="","",IF($AD103="NSTC",INDEX(カレンダマスタ!$I$26:$O$31,MATCH($G103,カレンダマスタ!$H$26:$H$31,1),MATCH($H103,カレンダマスタ!$I$25:$O$25,1)),
IF($AD103="CS本社",INDEX(カレンダマスタ!$I$36:$O$41,MATCH($G103,カレンダマスタ!$H$36:$H$41,1),MATCH($H103,カレンダマスタ!$I$35:$O$35,1)),
IF($AD103="NS本社",INDEX(カレンダマスタ!$I$94:$O$99,MATCH($G103,カレンダマスタ!$H$95:$H$100,1),MATCH($H103,カレンダマスタ!$I$93:$O$93,1)),
IF($AD103="ODC",INDEX(カレンダマスタ!$I$46:$O$51,MATCH($G103,カレンダマスタ!$H$46:$H$51,1),MATCH($H103,カレンダマスタ!$I$45:$O$45,1)),
IF($AD103="NS東京TC",INDEX(カレンダマスタ!$I$56:$O$61,MATCH($G103,カレンダマスタ!$H$56:$H$61,1),MATCH($H103,カレンダマスタ!$I$55:$O$55,1)),""))))))</f>
        <v>#N/A</v>
      </c>
      <c r="AS103" s="126" t="e">
        <f t="shared" si="36"/>
        <v>#N/A</v>
      </c>
      <c r="AU103" s="137" t="e">
        <f>IF(E103="","",VLOOKUP($E103,カレンダマスタ!$A$4:$E$381,4,FALSE))</f>
        <v>#N/A</v>
      </c>
      <c r="AV103" s="137" t="str">
        <f t="shared" si="29"/>
        <v/>
      </c>
      <c r="AW103" s="137" t="str">
        <f t="shared" si="30"/>
        <v/>
      </c>
      <c r="AX103" s="138" t="e">
        <f t="shared" si="31"/>
        <v>#N/A</v>
      </c>
      <c r="AY103" s="138" t="e">
        <f t="shared" si="32"/>
        <v>#N/A</v>
      </c>
      <c r="AZ103" s="130" t="e">
        <f>IF(AX103&amp;AW103="勤怠未設定","×",IF(AV103="勤怠修正","×",IF(AC103="外注","",IF(AA103="",IF(AY103&lt;&gt;"","×",""),IF(VLOOKUP(AA103,カレンダマスタ!$H$66:$I$83,2,FALSE)&lt;&gt;AY103,"×","OK")))))</f>
        <v>#N/A</v>
      </c>
      <c r="BC103" s="137" t="e">
        <f>IF(E103="","",VLOOKUP($E103,カレンダマスタ!$A$4:$E$381,4,FALSE))</f>
        <v>#N/A</v>
      </c>
      <c r="BD103" s="126" t="e">
        <f>IF(AC103="社員","",IF(AG103=0,"",IF(AD103="NSTC",IF(COUNTIF(カレンダマスタ!$Q$5:$Q$32,G103)=1,"OK","×"),
IF(AD103="NS本社",IF(COUNTIF(カレンダマスタ!$T$5:$T$32,G103)=1,"OK","×"),IF(COUNTIF(カレンダマスタ!$R$5:$R$32,G103)=1,"OK","×")))))</f>
        <v>#N/A</v>
      </c>
      <c r="BE103" s="126" t="e">
        <f>IF(AC103="社員","",IF(G103="","",IF(R103&lt;&gt;"","",IF(AF103="CS","OK",IF(VLOOKUP(E103,カレンダマスタ!$A$5:$D$381,4,FALSE)&gt;0,"",IF(OR(G103*24&gt;10.84,H103*24&lt;14.5)=TRUE,"×","OK"))))))</f>
        <v>#N/A</v>
      </c>
      <c r="BF103" s="126" t="e">
        <f t="shared" si="20"/>
        <v>#N/A</v>
      </c>
      <c r="BG103" s="126" t="e">
        <f t="shared" si="21"/>
        <v>#N/A</v>
      </c>
      <c r="BI103" s="130" t="e">
        <f t="shared" si="37"/>
        <v>#N/A</v>
      </c>
    </row>
    <row r="104" spans="2:61">
      <c r="B104" s="210"/>
      <c r="C104" s="536">
        <v>160488</v>
      </c>
      <c r="D104" s="128" t="s">
        <v>538</v>
      </c>
      <c r="E104" s="583">
        <v>45406</v>
      </c>
      <c r="F104" s="128" t="s">
        <v>204</v>
      </c>
      <c r="G104" s="588">
        <v>0.375</v>
      </c>
      <c r="H104" s="588">
        <v>0.75</v>
      </c>
      <c r="I104" s="130" t="s">
        <v>200</v>
      </c>
      <c r="J104" s="139">
        <v>8</v>
      </c>
      <c r="K104" s="131"/>
      <c r="L104" s="132"/>
      <c r="M104" s="132"/>
      <c r="N104" s="141"/>
      <c r="O104" s="139">
        <v>8</v>
      </c>
      <c r="P104" s="139"/>
      <c r="Q104" s="139"/>
      <c r="R104" s="133"/>
      <c r="S104" s="134" t="s">
        <v>594</v>
      </c>
      <c r="T104" s="434">
        <f t="shared" si="38"/>
        <v>8</v>
      </c>
      <c r="U104" s="429"/>
      <c r="V104" s="429" t="e">
        <f t="shared" si="34"/>
        <v>#N/A</v>
      </c>
      <c r="W104" s="298"/>
      <c r="X104" s="129">
        <f t="shared" si="39"/>
        <v>0.33333333333333331</v>
      </c>
      <c r="Y104" s="129" t="str">
        <f t="shared" si="25"/>
        <v/>
      </c>
      <c r="Z104" s="129" t="str">
        <f t="shared" si="26"/>
        <v/>
      </c>
      <c r="AA104" s="133" t="str">
        <f t="shared" si="28"/>
        <v/>
      </c>
      <c r="AC104" s="186" t="e">
        <f>AC101</f>
        <v>#N/A</v>
      </c>
      <c r="AD104" s="187" t="e">
        <f>AD101</f>
        <v>#N/A</v>
      </c>
      <c r="AE104" s="187" t="e">
        <f>AE101</f>
        <v>#N/A</v>
      </c>
      <c r="AF104" s="187" t="e">
        <f>AF101</f>
        <v>#N/A</v>
      </c>
      <c r="AG104" s="204" t="e">
        <f t="shared" si="35"/>
        <v>#N/A</v>
      </c>
      <c r="AI104" s="140" t="str">
        <f>IF(月報!G104&lt;&gt;"",月報!G104,"")</f>
        <v/>
      </c>
      <c r="AJ104" s="126">
        <f>IF(月報!W104&lt;&gt;"",月報!W104*24,"")</f>
        <v>8</v>
      </c>
      <c r="AK104" s="126" t="str">
        <f>IF(月報!P104&lt;&gt;"",月報!P104,"")</f>
        <v/>
      </c>
      <c r="AL104" s="126" t="str">
        <f>IF(月報!Q104&lt;&gt;"",IF(月報!Q104="平日残","",月報!Q104),"")</f>
        <v/>
      </c>
      <c r="AM104" s="126"/>
      <c r="AN104" s="126" t="e">
        <f t="shared" si="27"/>
        <v>#N/A</v>
      </c>
      <c r="AO104" s="126" t="e">
        <f>IF($E104="","",VLOOKUP($E104,カレンダマスタ!$A$5:$E$381,5,FALSE))</f>
        <v>#N/A</v>
      </c>
      <c r="AQ104" s="196" t="e">
        <f>IF(G104="","",IF(VLOOKUP(E104,カレンダマスタ!$A$5:$D$381,4,FALSE)=0,"",1))</f>
        <v>#N/A</v>
      </c>
      <c r="AR104" s="136" t="e">
        <f>IF($G104="","",IF($AD104="NSTC",INDEX(カレンダマスタ!$I$26:$O$31,MATCH($G104,カレンダマスタ!$H$26:$H$31,1),MATCH($H104,カレンダマスタ!$I$25:$O$25,1)),
IF($AD104="CS本社",INDEX(カレンダマスタ!$I$36:$O$41,MATCH($G104,カレンダマスタ!$H$36:$H$41,1),MATCH($H104,カレンダマスタ!$I$35:$O$35,1)),
IF($AD104="NS本社",INDEX(カレンダマスタ!$I$94:$O$99,MATCH($G104,カレンダマスタ!$H$95:$H$100,1),MATCH($H104,カレンダマスタ!$I$93:$O$93,1)),
IF($AD104="ODC",INDEX(カレンダマスタ!$I$46:$O$51,MATCH($G104,カレンダマスタ!$H$46:$H$51,1),MATCH($H104,カレンダマスタ!$I$45:$O$45,1)),
IF($AD104="NS東京TC",INDEX(カレンダマスタ!$I$56:$O$61,MATCH($G104,カレンダマスタ!$H$56:$H$61,1),MATCH($H104,カレンダマスタ!$I$55:$O$55,1)),""))))))</f>
        <v>#N/A</v>
      </c>
      <c r="AS104" s="126" t="e">
        <f t="shared" si="36"/>
        <v>#N/A</v>
      </c>
      <c r="AU104" s="137" t="e">
        <f>IF(E104="","",VLOOKUP($E104,カレンダマスタ!$A$4:$E$381,4,FALSE))</f>
        <v>#N/A</v>
      </c>
      <c r="AV104" s="137" t="str">
        <f t="shared" si="29"/>
        <v/>
      </c>
      <c r="AW104" s="137" t="str">
        <f t="shared" si="30"/>
        <v/>
      </c>
      <c r="AX104" s="138" t="e">
        <f t="shared" si="31"/>
        <v>#N/A</v>
      </c>
      <c r="AY104" s="138" t="e">
        <f t="shared" si="32"/>
        <v>#N/A</v>
      </c>
      <c r="AZ104" s="130" t="e">
        <f>IF(AX104&amp;AW104="勤怠未設定","×",IF(AV104="勤怠修正","×",IF(AC104="外注","",IF(AA104="",IF(AY104&lt;&gt;"","×",""),IF(VLOOKUP(AA104,カレンダマスタ!$H$66:$I$83,2,FALSE)&lt;&gt;AY104,"×","OK")))))</f>
        <v>#N/A</v>
      </c>
      <c r="BC104" s="137" t="e">
        <f>IF(E104="","",VLOOKUP($E104,カレンダマスタ!$A$4:$E$381,4,FALSE))</f>
        <v>#N/A</v>
      </c>
      <c r="BD104" s="126" t="e">
        <f>IF(AC104="社員","",IF(AG104=0,"",IF(AD104="NSTC",IF(COUNTIF(カレンダマスタ!$Q$5:$Q$32,G104)=1,"OK","×"),
IF(AD104="NS本社",IF(COUNTIF(カレンダマスタ!$T$5:$T$32,G104)=1,"OK","×"),IF(COUNTIF(カレンダマスタ!$R$5:$R$32,G104)=1,"OK","×")))))</f>
        <v>#N/A</v>
      </c>
      <c r="BE104" s="126" t="e">
        <f>IF(AC104="社員","",IF(G104="","",IF(R104&lt;&gt;"","",IF(AF104="CS","OK",IF(VLOOKUP(E104,カレンダマスタ!$A$5:$D$381,4,FALSE)&gt;0,"",IF(OR(G104*24&gt;10.84,H104*24&lt;14.5)=TRUE,"×","OK"))))))</f>
        <v>#N/A</v>
      </c>
      <c r="BF104" s="126" t="e">
        <f t="shared" si="20"/>
        <v>#N/A</v>
      </c>
      <c r="BG104" s="126" t="e">
        <f t="shared" si="21"/>
        <v>#N/A</v>
      </c>
      <c r="BI104" s="130" t="e">
        <f t="shared" si="37"/>
        <v>#N/A</v>
      </c>
    </row>
    <row r="105" spans="2:61">
      <c r="B105" s="210"/>
      <c r="C105" s="536">
        <v>160488</v>
      </c>
      <c r="D105" s="128" t="s">
        <v>538</v>
      </c>
      <c r="E105" s="583">
        <v>45407</v>
      </c>
      <c r="F105" s="128" t="s">
        <v>205</v>
      </c>
      <c r="G105" s="588">
        <v>0.375</v>
      </c>
      <c r="H105" s="588">
        <v>0.77083333333333337</v>
      </c>
      <c r="I105" s="130" t="s">
        <v>200</v>
      </c>
      <c r="J105" s="139">
        <v>8.5</v>
      </c>
      <c r="K105" s="131"/>
      <c r="L105" s="132"/>
      <c r="M105" s="132"/>
      <c r="N105" s="141"/>
      <c r="O105" s="139">
        <v>8</v>
      </c>
      <c r="P105" s="139">
        <v>0.5</v>
      </c>
      <c r="Q105" s="139"/>
      <c r="R105" s="133"/>
      <c r="S105" s="134" t="s">
        <v>594</v>
      </c>
      <c r="T105" s="434">
        <f t="shared" si="38"/>
        <v>8.5</v>
      </c>
      <c r="U105" s="429"/>
      <c r="V105" s="429" t="e">
        <f t="shared" si="34"/>
        <v>#N/A</v>
      </c>
      <c r="W105" s="298"/>
      <c r="X105" s="129">
        <f t="shared" si="39"/>
        <v>0.33333333333333331</v>
      </c>
      <c r="Y105" s="129">
        <f t="shared" si="25"/>
        <v>2.0833333333333332E-2</v>
      </c>
      <c r="Z105" s="129" t="str">
        <f t="shared" si="26"/>
        <v/>
      </c>
      <c r="AA105" s="133" t="str">
        <f t="shared" si="28"/>
        <v/>
      </c>
      <c r="AC105" s="186" t="e">
        <f>AC101</f>
        <v>#N/A</v>
      </c>
      <c r="AD105" s="187" t="e">
        <f>AD101</f>
        <v>#N/A</v>
      </c>
      <c r="AE105" s="187" t="e">
        <f>AE101</f>
        <v>#N/A</v>
      </c>
      <c r="AF105" s="187" t="e">
        <f>AF101</f>
        <v>#N/A</v>
      </c>
      <c r="AG105" s="204" t="e">
        <f t="shared" si="35"/>
        <v>#N/A</v>
      </c>
      <c r="AI105" s="140" t="str">
        <f>IF(月報!G105&lt;&gt;"",月報!G105,"")</f>
        <v/>
      </c>
      <c r="AJ105" s="126">
        <f>IF(月報!W105&lt;&gt;"",月報!W105*24,"")</f>
        <v>8.5</v>
      </c>
      <c r="AK105" s="126" t="str">
        <f>IF(月報!P105&lt;&gt;"",月報!P105,"")</f>
        <v/>
      </c>
      <c r="AL105" s="126" t="str">
        <f>IF(月報!Q105&lt;&gt;"",IF(月報!Q105="平日残","",月報!Q105),"")</f>
        <v/>
      </c>
      <c r="AM105" s="126"/>
      <c r="AN105" s="126" t="e">
        <f t="shared" si="27"/>
        <v>#N/A</v>
      </c>
      <c r="AO105" s="126" t="e">
        <f>IF($E105="","",VLOOKUP($E105,カレンダマスタ!$A$5:$E$381,5,FALSE))</f>
        <v>#N/A</v>
      </c>
      <c r="AQ105" s="196" t="e">
        <f>IF(G105="","",IF(VLOOKUP(E105,カレンダマスタ!$A$5:$D$381,4,FALSE)=0,"",1))</f>
        <v>#N/A</v>
      </c>
      <c r="AR105" s="136" t="e">
        <f>IF($G105="","",IF($AD105="NSTC",INDEX(カレンダマスタ!$I$26:$O$31,MATCH($G105,カレンダマスタ!$H$26:$H$31,1),MATCH($H105,カレンダマスタ!$I$25:$O$25,1)),
IF($AD105="CS本社",INDEX(カレンダマスタ!$I$36:$O$41,MATCH($G105,カレンダマスタ!$H$36:$H$41,1),MATCH($H105,カレンダマスタ!$I$35:$O$35,1)),
IF($AD105="NS本社",INDEX(カレンダマスタ!$I$94:$O$99,MATCH($G105,カレンダマスタ!$H$95:$H$100,1),MATCH($H105,カレンダマスタ!$I$93:$O$93,1)),
IF($AD105="ODC",INDEX(カレンダマスタ!$I$46:$O$51,MATCH($G105,カレンダマスタ!$H$46:$H$51,1),MATCH($H105,カレンダマスタ!$I$45:$O$45,1)),
IF($AD105="NS東京TC",INDEX(カレンダマスタ!$I$56:$O$61,MATCH($G105,カレンダマスタ!$H$56:$H$61,1),MATCH($H105,カレンダマスタ!$I$55:$O$55,1)),""))))))</f>
        <v>#N/A</v>
      </c>
      <c r="AS105" s="126" t="e">
        <f t="shared" si="36"/>
        <v>#N/A</v>
      </c>
      <c r="AU105" s="137" t="e">
        <f>IF(E105="","",VLOOKUP($E105,カレンダマスタ!$A$4:$E$381,4,FALSE))</f>
        <v>#N/A</v>
      </c>
      <c r="AV105" s="137" t="str">
        <f t="shared" si="29"/>
        <v/>
      </c>
      <c r="AW105" s="137" t="str">
        <f t="shared" si="30"/>
        <v/>
      </c>
      <c r="AX105" s="138" t="e">
        <f t="shared" si="31"/>
        <v>#N/A</v>
      </c>
      <c r="AY105" s="138" t="e">
        <f t="shared" si="32"/>
        <v>#N/A</v>
      </c>
      <c r="AZ105" s="130" t="e">
        <f>IF(AX105&amp;AW105="勤怠未設定","×",IF(AV105="勤怠修正","×",IF(AC105="外注","",IF(AA105="",IF(AY105&lt;&gt;"","×",""),IF(VLOOKUP(AA105,カレンダマスタ!$H$66:$I$83,2,FALSE)&lt;&gt;AY105,"×","OK")))))</f>
        <v>#N/A</v>
      </c>
      <c r="BC105" s="137" t="e">
        <f>IF(E105="","",VLOOKUP($E105,カレンダマスタ!$A$4:$E$381,4,FALSE))</f>
        <v>#N/A</v>
      </c>
      <c r="BD105" s="126" t="e">
        <f>IF(AC105="社員","",IF(AG105=0,"",IF(AD105="NSTC",IF(COUNTIF(カレンダマスタ!$Q$5:$Q$32,G105)=1,"OK","×"),
IF(AD105="NS本社",IF(COUNTIF(カレンダマスタ!$T$5:$T$32,G105)=1,"OK","×"),IF(COUNTIF(カレンダマスタ!$R$5:$R$32,G105)=1,"OK","×")))))</f>
        <v>#N/A</v>
      </c>
      <c r="BE105" s="126" t="e">
        <f>IF(AC105="社員","",IF(G105="","",IF(R105&lt;&gt;"","",IF(AF105="CS","OK",IF(VLOOKUP(E105,カレンダマスタ!$A$5:$D$381,4,FALSE)&gt;0,"",IF(OR(G105*24&gt;10.84,H105*24&lt;14.5)=TRUE,"×","OK"))))))</f>
        <v>#N/A</v>
      </c>
      <c r="BF105" s="126" t="e">
        <f t="shared" si="20"/>
        <v>#N/A</v>
      </c>
      <c r="BG105" s="126" t="e">
        <f t="shared" si="21"/>
        <v>#N/A</v>
      </c>
      <c r="BI105" s="130" t="e">
        <f t="shared" si="37"/>
        <v>#N/A</v>
      </c>
    </row>
    <row r="106" spans="2:61">
      <c r="B106" s="210"/>
      <c r="C106" s="536">
        <v>160488</v>
      </c>
      <c r="D106" s="128" t="s">
        <v>538</v>
      </c>
      <c r="E106" s="583">
        <v>45408</v>
      </c>
      <c r="F106" s="128" t="s">
        <v>199</v>
      </c>
      <c r="G106" s="588">
        <v>0.375</v>
      </c>
      <c r="H106" s="588">
        <v>0.75</v>
      </c>
      <c r="I106" s="130" t="s">
        <v>200</v>
      </c>
      <c r="J106" s="139">
        <v>8</v>
      </c>
      <c r="K106" s="131"/>
      <c r="L106" s="132"/>
      <c r="M106" s="132"/>
      <c r="N106" s="141"/>
      <c r="O106" s="139">
        <v>8</v>
      </c>
      <c r="P106" s="139"/>
      <c r="Q106" s="139"/>
      <c r="R106" s="133"/>
      <c r="S106" s="134" t="s">
        <v>594</v>
      </c>
      <c r="T106" s="434">
        <f t="shared" si="38"/>
        <v>8</v>
      </c>
      <c r="U106" s="429"/>
      <c r="V106" s="429" t="e">
        <f t="shared" si="34"/>
        <v>#N/A</v>
      </c>
      <c r="W106" s="298"/>
      <c r="X106" s="129">
        <f t="shared" si="39"/>
        <v>0.33333333333333331</v>
      </c>
      <c r="Y106" s="129" t="str">
        <f t="shared" si="25"/>
        <v/>
      </c>
      <c r="Z106" s="129" t="str">
        <f t="shared" si="26"/>
        <v/>
      </c>
      <c r="AA106" s="133" t="str">
        <f t="shared" si="28"/>
        <v/>
      </c>
      <c r="AC106" s="186" t="e">
        <f>AC101</f>
        <v>#N/A</v>
      </c>
      <c r="AD106" s="187" t="e">
        <f>AD101</f>
        <v>#N/A</v>
      </c>
      <c r="AE106" s="187" t="e">
        <f>AE101</f>
        <v>#N/A</v>
      </c>
      <c r="AF106" s="187" t="e">
        <f>AF101</f>
        <v>#N/A</v>
      </c>
      <c r="AG106" s="204" t="e">
        <f t="shared" si="35"/>
        <v>#N/A</v>
      </c>
      <c r="AI106" s="135" t="str">
        <f>IF(月報!G106&lt;&gt;"",月報!G106,"")</f>
        <v/>
      </c>
      <c r="AJ106" s="126">
        <f>IF(月報!W106&lt;&gt;"",月報!W106*24,"")</f>
        <v>8</v>
      </c>
      <c r="AK106" s="126" t="str">
        <f>IF(月報!P106&lt;&gt;"",月報!P106,"")</f>
        <v/>
      </c>
      <c r="AL106" s="126" t="str">
        <f>IF(月報!Q106&lt;&gt;"",IF(月報!Q106="平日残","",月報!Q106),"")</f>
        <v/>
      </c>
      <c r="AM106" s="126"/>
      <c r="AN106" s="126" t="e">
        <f t="shared" si="27"/>
        <v>#N/A</v>
      </c>
      <c r="AO106" s="126" t="e">
        <f>IF($E106="","",VLOOKUP($E106,カレンダマスタ!$A$5:$E$381,5,FALSE))</f>
        <v>#N/A</v>
      </c>
      <c r="AQ106" s="196" t="e">
        <f>IF(G106="","",IF(VLOOKUP(E106,カレンダマスタ!$A$5:$D$381,4,FALSE)=0,"",1))</f>
        <v>#N/A</v>
      </c>
      <c r="AR106" s="136" t="e">
        <f>IF($G106="","",IF($AD106="NSTC",INDEX(カレンダマスタ!$I$26:$O$31,MATCH($G106,カレンダマスタ!$H$26:$H$31,1),MATCH($H106,カレンダマスタ!$I$25:$O$25,1)),
IF($AD106="CS本社",INDEX(カレンダマスタ!$I$36:$O$41,MATCH($G106,カレンダマスタ!$H$36:$H$41,1),MATCH($H106,カレンダマスタ!$I$35:$O$35,1)),
IF($AD106="NS本社",INDEX(カレンダマスタ!$I$94:$O$99,MATCH($G106,カレンダマスタ!$H$95:$H$100,1),MATCH($H106,カレンダマスタ!$I$93:$O$93,1)),
IF($AD106="ODC",INDEX(カレンダマスタ!$I$46:$O$51,MATCH($G106,カレンダマスタ!$H$46:$H$51,1),MATCH($H106,カレンダマスタ!$I$45:$O$45,1)),
IF($AD106="NS東京TC",INDEX(カレンダマスタ!$I$56:$O$61,MATCH($G106,カレンダマスタ!$H$56:$H$61,1),MATCH($H106,カレンダマスタ!$I$55:$O$55,1)),""))))))</f>
        <v>#N/A</v>
      </c>
      <c r="AS106" s="126" t="e">
        <f t="shared" si="36"/>
        <v>#N/A</v>
      </c>
      <c r="AU106" s="137" t="e">
        <f>IF(E106="","",VLOOKUP($E106,カレンダマスタ!$A$4:$E$381,4,FALSE))</f>
        <v>#N/A</v>
      </c>
      <c r="AV106" s="137" t="str">
        <f t="shared" si="29"/>
        <v/>
      </c>
      <c r="AW106" s="137" t="str">
        <f t="shared" si="30"/>
        <v/>
      </c>
      <c r="AX106" s="138" t="e">
        <f t="shared" si="31"/>
        <v>#N/A</v>
      </c>
      <c r="AY106" s="138" t="e">
        <f t="shared" si="32"/>
        <v>#N/A</v>
      </c>
      <c r="AZ106" s="130" t="e">
        <f>IF(AX106&amp;AW106="勤怠未設定","×",IF(AV106="勤怠修正","×",IF(AC106="外注","",IF(AA106="",IF(AY106&lt;&gt;"","×",""),IF(VLOOKUP(AA106,カレンダマスタ!$H$66:$I$83,2,FALSE)&lt;&gt;AY106,"×","OK")))))</f>
        <v>#N/A</v>
      </c>
      <c r="BC106" s="137" t="e">
        <f>IF(E106="","",VLOOKUP($E106,カレンダマスタ!$A$4:$E$381,4,FALSE))</f>
        <v>#N/A</v>
      </c>
      <c r="BD106" s="126" t="e">
        <f>IF(AC106="社員","",IF(AG106=0,"",IF(AD106="NSTC",IF(COUNTIF(カレンダマスタ!$Q$5:$Q$32,G106)=1,"OK","×"),
IF(AD106="NS本社",IF(COUNTIF(カレンダマスタ!$T$5:$T$32,G106)=1,"OK","×"),IF(COUNTIF(カレンダマスタ!$R$5:$R$32,G106)=1,"OK","×")))))</f>
        <v>#N/A</v>
      </c>
      <c r="BE106" s="126" t="e">
        <f>IF(AC106="社員","",IF(G106="","",IF(R106&lt;&gt;"","",IF(AF106="CS","OK",IF(VLOOKUP(E106,カレンダマスタ!$A$5:$D$381,4,FALSE)&gt;0,"",IF(OR(G106*24&gt;10.84,H106*24&lt;14.5)=TRUE,"×","OK"))))))</f>
        <v>#N/A</v>
      </c>
      <c r="BF106" s="126" t="e">
        <f t="shared" si="20"/>
        <v>#N/A</v>
      </c>
      <c r="BG106" s="126" t="e">
        <f t="shared" si="21"/>
        <v>#N/A</v>
      </c>
      <c r="BI106" s="130" t="e">
        <f t="shared" si="37"/>
        <v>#N/A</v>
      </c>
    </row>
    <row r="107" spans="2:61">
      <c r="B107" s="210"/>
      <c r="C107" s="537">
        <v>160488</v>
      </c>
      <c r="D107" s="142" t="s">
        <v>538</v>
      </c>
      <c r="E107" s="584">
        <v>45409</v>
      </c>
      <c r="F107" s="142" t="s">
        <v>369</v>
      </c>
      <c r="G107" s="589"/>
      <c r="H107" s="589"/>
      <c r="I107" s="144"/>
      <c r="J107" s="148"/>
      <c r="K107" s="145"/>
      <c r="L107" s="146"/>
      <c r="M107" s="146"/>
      <c r="N107" s="147"/>
      <c r="O107" s="148"/>
      <c r="P107" s="148"/>
      <c r="Q107" s="148"/>
      <c r="R107" s="149"/>
      <c r="S107" s="156"/>
      <c r="T107" s="435" t="str">
        <f t="shared" si="38"/>
        <v/>
      </c>
      <c r="U107" s="430"/>
      <c r="V107" s="430" t="e">
        <f t="shared" si="34"/>
        <v>#N/A</v>
      </c>
      <c r="W107" s="298"/>
      <c r="X107" s="143" t="str">
        <f t="shared" si="39"/>
        <v/>
      </c>
      <c r="Y107" s="143" t="str">
        <f t="shared" si="25"/>
        <v/>
      </c>
      <c r="Z107" s="143" t="str">
        <f t="shared" si="26"/>
        <v/>
      </c>
      <c r="AA107" s="149" t="str">
        <f t="shared" si="28"/>
        <v/>
      </c>
      <c r="AC107" s="188" t="e">
        <f>AC101</f>
        <v>#N/A</v>
      </c>
      <c r="AD107" s="189" t="e">
        <f>AD101</f>
        <v>#N/A</v>
      </c>
      <c r="AE107" s="189" t="e">
        <f>AE101</f>
        <v>#N/A</v>
      </c>
      <c r="AF107" s="189" t="e">
        <f>AF101</f>
        <v>#N/A</v>
      </c>
      <c r="AG107" s="205">
        <f t="shared" si="35"/>
        <v>0</v>
      </c>
      <c r="AI107" s="150" t="str">
        <f>IF(月報!G107&lt;&gt;"",月報!G107,"")</f>
        <v/>
      </c>
      <c r="AJ107" s="151" t="str">
        <f>IF(月報!W107&lt;&gt;"",月報!W107*24,"")</f>
        <v/>
      </c>
      <c r="AK107" s="151" t="str">
        <f>IF(月報!P107&lt;&gt;"",月報!P107,"")</f>
        <v/>
      </c>
      <c r="AL107" s="151" t="str">
        <f>IF(月報!Q107&lt;&gt;"",IF(月報!Q107="平日残","",月報!Q107),"")</f>
        <v/>
      </c>
      <c r="AM107" s="151"/>
      <c r="AN107" s="151" t="e">
        <f t="shared" si="27"/>
        <v>#N/A</v>
      </c>
      <c r="AO107" s="151" t="e">
        <f>IF($E107="","",VLOOKUP($E107,カレンダマスタ!$A$5:$E$381,5,FALSE))</f>
        <v>#N/A</v>
      </c>
      <c r="AQ107" s="197" t="str">
        <f>IF(G107="","",IF(VLOOKUP(E107,カレンダマスタ!$A$5:$D$381,4,FALSE)=0,"",1))</f>
        <v/>
      </c>
      <c r="AR107" s="152" t="str">
        <f>IF($G107="","",IF($AD107="NSTC",INDEX(カレンダマスタ!$I$26:$O$31,MATCH($G107,カレンダマスタ!$H$26:$H$31,1),MATCH($H107,カレンダマスタ!$I$25:$O$25,1)),
IF($AD107="CS本社",INDEX(カレンダマスタ!$I$36:$O$41,MATCH($G107,カレンダマスタ!$H$36:$H$41,1),MATCH($H107,カレンダマスタ!$I$35:$O$35,1)),
IF($AD107="NS本社",INDEX(カレンダマスタ!$I$94:$O$99,MATCH($G107,カレンダマスタ!$H$95:$H$100,1),MATCH($H107,カレンダマスタ!$I$93:$O$93,1)),
IF($AD107="ODC",INDEX(カレンダマスタ!$I$46:$O$51,MATCH($G107,カレンダマスタ!$H$46:$H$51,1),MATCH($H107,カレンダマスタ!$I$45:$O$45,1)),
IF($AD107="NS東京TC",INDEX(カレンダマスタ!$I$56:$O$61,MATCH($G107,カレンダマスタ!$H$56:$H$61,1),MATCH($H107,カレンダマスタ!$I$55:$O$55,1)),""))))))</f>
        <v/>
      </c>
      <c r="AS107" s="151" t="e">
        <f t="shared" si="36"/>
        <v>#N/A</v>
      </c>
      <c r="AU107" s="153" t="e">
        <f>IF(E107="","",VLOOKUP($E107,カレンダマスタ!$A$4:$E$381,4,FALSE))</f>
        <v>#N/A</v>
      </c>
      <c r="AV107" s="153" t="str">
        <f t="shared" si="29"/>
        <v/>
      </c>
      <c r="AW107" s="153" t="str">
        <f t="shared" si="30"/>
        <v/>
      </c>
      <c r="AX107" s="154" t="e">
        <f t="shared" si="31"/>
        <v>#N/A</v>
      </c>
      <c r="AY107" s="154" t="e">
        <f t="shared" si="32"/>
        <v>#N/A</v>
      </c>
      <c r="AZ107" s="144" t="e">
        <f>IF(AX107&amp;AW107="勤怠未設定","×",IF(AV107="勤怠修正","×",IF(AC107="外注","",IF(AA107="",IF(AY107&lt;&gt;"","×",""),IF(VLOOKUP(AA107,カレンダマスタ!$H$66:$I$83,2,FALSE)&lt;&gt;AY107,"×","OK")))))</f>
        <v>#N/A</v>
      </c>
      <c r="BC107" s="153" t="e">
        <f>IF(E107="","",VLOOKUP($E107,カレンダマスタ!$A$4:$E$381,4,FALSE))</f>
        <v>#N/A</v>
      </c>
      <c r="BD107" s="151" t="e">
        <f>IF(AC107="社員","",IF(AG107=0,"",IF(AD107="NSTC",IF(COUNTIF(カレンダマスタ!$Q$5:$Q$32,G107)=1,"OK","×"),
IF(AD107="NS本社",IF(COUNTIF(カレンダマスタ!$T$5:$T$32,G107)=1,"OK","×"),IF(COUNTIF(カレンダマスタ!$R$5:$R$32,G107)=1,"OK","×")))))</f>
        <v>#N/A</v>
      </c>
      <c r="BE107" s="151" t="e">
        <f>IF(AC107="社員","",IF(G107="","",IF(R107&lt;&gt;"","",IF(AF107="CS","OK",IF(VLOOKUP(E107,カレンダマスタ!$A$5:$D$381,4,FALSE)&gt;0,"",IF(OR(G107*24&gt;10.84,H107*24&lt;14.5)=TRUE,"×","OK"))))))</f>
        <v>#N/A</v>
      </c>
      <c r="BF107" s="151" t="e">
        <f t="shared" si="20"/>
        <v>#N/A</v>
      </c>
      <c r="BG107" s="151" t="e">
        <f t="shared" si="21"/>
        <v>#N/A</v>
      </c>
      <c r="BI107" s="144" t="e">
        <f t="shared" si="37"/>
        <v>#N/A</v>
      </c>
    </row>
    <row r="108" spans="2:61">
      <c r="B108" s="210"/>
      <c r="C108" s="535">
        <v>160488</v>
      </c>
      <c r="D108" s="112" t="s">
        <v>538</v>
      </c>
      <c r="E108" s="582">
        <v>45410</v>
      </c>
      <c r="F108" s="112" t="s">
        <v>370</v>
      </c>
      <c r="G108" s="587"/>
      <c r="H108" s="587"/>
      <c r="I108" s="114"/>
      <c r="J108" s="118"/>
      <c r="K108" s="115"/>
      <c r="L108" s="116"/>
      <c r="M108" s="116"/>
      <c r="N108" s="117"/>
      <c r="O108" s="118"/>
      <c r="P108" s="118"/>
      <c r="Q108" s="118"/>
      <c r="R108" s="119"/>
      <c r="S108" s="120"/>
      <c r="T108" s="433" t="str">
        <f t="shared" si="38"/>
        <v/>
      </c>
      <c r="U108" s="431">
        <f>SUM(T108:T114)</f>
        <v>0</v>
      </c>
      <c r="V108" s="431" t="e">
        <f t="shared" si="34"/>
        <v>#N/A</v>
      </c>
      <c r="W108" s="298"/>
      <c r="X108" s="113" t="str">
        <f t="shared" si="39"/>
        <v/>
      </c>
      <c r="Y108" s="113" t="str">
        <f t="shared" si="25"/>
        <v/>
      </c>
      <c r="Z108" s="113" t="str">
        <f t="shared" si="26"/>
        <v/>
      </c>
      <c r="AA108" s="119" t="str">
        <f t="shared" si="28"/>
        <v/>
      </c>
      <c r="AC108" s="190" t="e">
        <f>AC101</f>
        <v>#N/A</v>
      </c>
      <c r="AD108" s="191" t="e">
        <f>AD101</f>
        <v>#N/A</v>
      </c>
      <c r="AE108" s="191" t="e">
        <f>AE101</f>
        <v>#N/A</v>
      </c>
      <c r="AF108" s="191" t="e">
        <f>AF101</f>
        <v>#N/A</v>
      </c>
      <c r="AG108" s="206">
        <f t="shared" si="35"/>
        <v>0</v>
      </c>
      <c r="AI108" s="155" t="str">
        <f>IF(月報!G108&lt;&gt;"",月報!G108,"")</f>
        <v/>
      </c>
      <c r="AJ108" s="122" t="str">
        <f>IF(月報!W108&lt;&gt;"",月報!W108*24,"")</f>
        <v/>
      </c>
      <c r="AK108" s="122" t="str">
        <f>IF(月報!P108&lt;&gt;"",月報!P108,"")</f>
        <v/>
      </c>
      <c r="AL108" s="122" t="str">
        <f>IF(月報!Q108&lt;&gt;"",IF(月報!Q108="平日残","",月報!Q108),"")</f>
        <v/>
      </c>
      <c r="AM108" s="122"/>
      <c r="AN108" s="122" t="e">
        <f t="shared" si="27"/>
        <v>#N/A</v>
      </c>
      <c r="AO108" s="122" t="e">
        <f>IF($E108="","",VLOOKUP($E108,カレンダマスタ!$A$5:$E$381,5,FALSE))</f>
        <v>#N/A</v>
      </c>
      <c r="AQ108" s="195" t="str">
        <f>IF(G108="","",IF(VLOOKUP(E108,カレンダマスタ!$A$5:$D$381,4,FALSE)=0,"",1))</f>
        <v/>
      </c>
      <c r="AR108" s="123" t="str">
        <f>IF($G108="","",IF($AD108="NSTC",INDEX(カレンダマスタ!$I$26:$O$31,MATCH($G108,カレンダマスタ!$H$26:$H$31,1),MATCH($H108,カレンダマスタ!$I$25:$O$25,1)),
IF($AD108="CS本社",INDEX(カレンダマスタ!$I$36:$O$41,MATCH($G108,カレンダマスタ!$H$36:$H$41,1),MATCH($H108,カレンダマスタ!$I$35:$O$35,1)),
IF($AD108="NS本社",INDEX(カレンダマスタ!$I$94:$O$99,MATCH($G108,カレンダマスタ!$H$95:$H$100,1),MATCH($H108,カレンダマスタ!$I$93:$O$93,1)),
IF($AD108="ODC",INDEX(カレンダマスタ!$I$46:$O$51,MATCH($G108,カレンダマスタ!$H$46:$H$51,1),MATCH($H108,カレンダマスタ!$I$45:$O$45,1)),
IF($AD108="NS東京TC",INDEX(カレンダマスタ!$I$56:$O$61,MATCH($G108,カレンダマスタ!$H$56:$H$61,1),MATCH($H108,カレンダマスタ!$I$55:$O$55,1)),""))))))</f>
        <v/>
      </c>
      <c r="AS108" s="122" t="e">
        <f t="shared" si="36"/>
        <v>#N/A</v>
      </c>
      <c r="AU108" s="124" t="e">
        <f>IF(E108="","",VLOOKUP($E108,カレンダマスタ!$A$4:$E$381,4,FALSE))</f>
        <v>#N/A</v>
      </c>
      <c r="AV108" s="124" t="str">
        <f t="shared" si="29"/>
        <v/>
      </c>
      <c r="AW108" s="124" t="str">
        <f t="shared" si="30"/>
        <v/>
      </c>
      <c r="AX108" s="125" t="e">
        <f t="shared" si="31"/>
        <v>#N/A</v>
      </c>
      <c r="AY108" s="125" t="e">
        <f t="shared" si="32"/>
        <v>#N/A</v>
      </c>
      <c r="AZ108" s="114" t="e">
        <f>IF(AX108&amp;AW108="勤怠未設定","×",IF(AV108="勤怠修正","×",IF(AC108="外注","",IF(AA108="",IF(AY108&lt;&gt;"","×",""),IF(VLOOKUP(AA108,カレンダマスタ!$H$66:$I$83,2,FALSE)&lt;&gt;AY108,"×","OK")))))</f>
        <v>#N/A</v>
      </c>
      <c r="BC108" s="124" t="e">
        <f>IF(E108="","",VLOOKUP($E108,カレンダマスタ!$A$4:$E$381,4,FALSE))</f>
        <v>#N/A</v>
      </c>
      <c r="BD108" s="122" t="e">
        <f>IF(AC108="社員","",IF(AG108=0,"",IF(AD108="NSTC",IF(COUNTIF(カレンダマスタ!$Q$5:$Q$32,G108)=1,"OK","×"),
IF(AD108="NS本社",IF(COUNTIF(カレンダマスタ!$T$5:$T$32,G108)=1,"OK","×"),IF(COUNTIF(カレンダマスタ!$R$5:$R$32,G108)=1,"OK","×")))))</f>
        <v>#N/A</v>
      </c>
      <c r="BE108" s="122" t="e">
        <f>IF(AC108="社員","",IF(G108="","",IF(R108&lt;&gt;"","",IF(AF108="CS","OK",IF(VLOOKUP(E108,カレンダマスタ!$A$5:$D$381,4,FALSE)&gt;0,"",IF(OR(G108*24&gt;10.84,H108*24&lt;14.5)=TRUE,"×","OK"))))))</f>
        <v>#N/A</v>
      </c>
      <c r="BF108" s="122" t="e">
        <f t="shared" si="20"/>
        <v>#N/A</v>
      </c>
      <c r="BG108" s="122" t="e">
        <f t="shared" si="21"/>
        <v>#N/A</v>
      </c>
      <c r="BI108" s="114" t="e">
        <f t="shared" si="37"/>
        <v>#N/A</v>
      </c>
    </row>
    <row r="109" spans="2:61">
      <c r="B109" s="210"/>
      <c r="C109" s="536">
        <v>160488</v>
      </c>
      <c r="D109" s="128" t="s">
        <v>538</v>
      </c>
      <c r="E109" s="583">
        <v>45411</v>
      </c>
      <c r="F109" s="128" t="s">
        <v>201</v>
      </c>
      <c r="G109" s="588"/>
      <c r="H109" s="588"/>
      <c r="I109" s="130"/>
      <c r="J109" s="139"/>
      <c r="K109" s="131"/>
      <c r="L109" s="132"/>
      <c r="M109" s="132"/>
      <c r="N109" s="141"/>
      <c r="O109" s="139"/>
      <c r="P109" s="139"/>
      <c r="Q109" s="139"/>
      <c r="R109" s="133"/>
      <c r="S109" s="134"/>
      <c r="T109" s="434" t="str">
        <f t="shared" si="38"/>
        <v/>
      </c>
      <c r="U109" s="429"/>
      <c r="V109" s="429" t="e">
        <f t="shared" si="34"/>
        <v>#N/A</v>
      </c>
      <c r="W109" s="298"/>
      <c r="X109" s="129" t="str">
        <f t="shared" si="39"/>
        <v/>
      </c>
      <c r="Y109" s="129" t="str">
        <f t="shared" si="25"/>
        <v/>
      </c>
      <c r="Z109" s="129" t="str">
        <f t="shared" si="26"/>
        <v/>
      </c>
      <c r="AA109" s="133" t="str">
        <f t="shared" si="28"/>
        <v/>
      </c>
      <c r="AC109" s="186" t="e">
        <f>AC101</f>
        <v>#N/A</v>
      </c>
      <c r="AD109" s="187" t="e">
        <f>AD101</f>
        <v>#N/A</v>
      </c>
      <c r="AE109" s="187" t="e">
        <f>AE101</f>
        <v>#N/A</v>
      </c>
      <c r="AF109" s="187" t="e">
        <f>AF101</f>
        <v>#N/A</v>
      </c>
      <c r="AG109" s="204">
        <f t="shared" si="35"/>
        <v>0</v>
      </c>
      <c r="AI109" s="135" t="str">
        <f>IF(月報!G109&lt;&gt;"",月報!G109,"")</f>
        <v/>
      </c>
      <c r="AJ109" s="126" t="str">
        <f>IF(月報!W109&lt;&gt;"",月報!W109*24,"")</f>
        <v/>
      </c>
      <c r="AK109" s="126" t="str">
        <f>IF(月報!P109&lt;&gt;"",月報!P109,"")</f>
        <v/>
      </c>
      <c r="AL109" s="126" t="str">
        <f>IF(月報!Q109&lt;&gt;"",IF(月報!Q109="平日残","",月報!Q109),"")</f>
        <v/>
      </c>
      <c r="AM109" s="126"/>
      <c r="AN109" s="126" t="e">
        <f t="shared" si="27"/>
        <v>#N/A</v>
      </c>
      <c r="AO109" s="126" t="e">
        <f>IF($E109="","",VLOOKUP($E109,カレンダマスタ!$A$5:$E$381,5,FALSE))</f>
        <v>#N/A</v>
      </c>
      <c r="AQ109" s="196" t="str">
        <f>IF(G109="","",IF(VLOOKUP(E109,カレンダマスタ!$A$5:$D$381,4,FALSE)=0,"",1))</f>
        <v/>
      </c>
      <c r="AR109" s="136" t="str">
        <f>IF($G109="","",IF($AD109="NSTC",INDEX(カレンダマスタ!$I$26:$O$31,MATCH($G109,カレンダマスタ!$H$26:$H$31,1),MATCH($H109,カレンダマスタ!$I$25:$O$25,1)),
IF($AD109="CS本社",INDEX(カレンダマスタ!$I$36:$O$41,MATCH($G109,カレンダマスタ!$H$36:$H$41,1),MATCH($H109,カレンダマスタ!$I$35:$O$35,1)),
IF($AD109="NS本社",INDEX(カレンダマスタ!$I$94:$O$99,MATCH($G109,カレンダマスタ!$H$95:$H$100,1),MATCH($H109,カレンダマスタ!$I$93:$O$93,1)),
IF($AD109="ODC",INDEX(カレンダマスタ!$I$46:$O$51,MATCH($G109,カレンダマスタ!$H$46:$H$51,1),MATCH($H109,カレンダマスタ!$I$45:$O$45,1)),
IF($AD109="NS東京TC",INDEX(カレンダマスタ!$I$56:$O$61,MATCH($G109,カレンダマスタ!$H$56:$H$61,1),MATCH($H109,カレンダマスタ!$I$55:$O$55,1)),""))))))</f>
        <v/>
      </c>
      <c r="AS109" s="126" t="e">
        <f t="shared" si="36"/>
        <v>#N/A</v>
      </c>
      <c r="AU109" s="137" t="e">
        <f>IF(E109="","",VLOOKUP($E109,カレンダマスタ!$A$4:$E$381,4,FALSE))</f>
        <v>#N/A</v>
      </c>
      <c r="AV109" s="137" t="str">
        <f t="shared" si="29"/>
        <v/>
      </c>
      <c r="AW109" s="137" t="str">
        <f t="shared" si="30"/>
        <v/>
      </c>
      <c r="AX109" s="138" t="e">
        <f t="shared" si="31"/>
        <v>#N/A</v>
      </c>
      <c r="AY109" s="138" t="e">
        <f t="shared" si="32"/>
        <v>#N/A</v>
      </c>
      <c r="AZ109" s="130" t="e">
        <f>IF(AX109&amp;AW109="勤怠未設定","×",IF(AV109="勤怠修正","×",IF(AC109="外注","",IF(AA109="",IF(AY109&lt;&gt;"","×",""),IF(VLOOKUP(AA109,カレンダマスタ!$H$66:$I$83,2,FALSE)&lt;&gt;AY109,"×","OK")))))</f>
        <v>#N/A</v>
      </c>
      <c r="BC109" s="137" t="e">
        <f>IF(E109="","",VLOOKUP($E109,カレンダマスタ!$A$4:$E$381,4,FALSE))</f>
        <v>#N/A</v>
      </c>
      <c r="BD109" s="126" t="e">
        <f>IF(AC109="社員","",IF(AG109=0,"",IF(AD109="NSTC",IF(COUNTIF(カレンダマスタ!$Q$5:$Q$32,G109)=1,"OK","×"),
IF(AD109="NS本社",IF(COUNTIF(カレンダマスタ!$T$5:$T$32,G109)=1,"OK","×"),IF(COUNTIF(カレンダマスタ!$R$5:$R$32,G109)=1,"OK","×")))))</f>
        <v>#N/A</v>
      </c>
      <c r="BE109" s="126" t="e">
        <f>IF(AC109="社員","",IF(G109="","",IF(R109&lt;&gt;"","",IF(AF109="CS","OK",IF(VLOOKUP(E109,カレンダマスタ!$A$5:$D$381,4,FALSE)&gt;0,"",IF(OR(G109*24&gt;10.84,H109*24&lt;14.5)=TRUE,"×","OK"))))))</f>
        <v>#N/A</v>
      </c>
      <c r="BF109" s="126" t="e">
        <f t="shared" si="20"/>
        <v>#N/A</v>
      </c>
      <c r="BG109" s="126" t="e">
        <f t="shared" si="21"/>
        <v>#N/A</v>
      </c>
      <c r="BI109" s="130" t="e">
        <f t="shared" si="37"/>
        <v>#N/A</v>
      </c>
    </row>
    <row r="110" spans="2:61">
      <c r="B110" s="210"/>
      <c r="C110" s="536">
        <v>160488</v>
      </c>
      <c r="D110" s="128" t="s">
        <v>538</v>
      </c>
      <c r="E110" s="583">
        <v>45412</v>
      </c>
      <c r="F110" s="128" t="s">
        <v>203</v>
      </c>
      <c r="G110" s="588"/>
      <c r="H110" s="588"/>
      <c r="I110" s="130"/>
      <c r="J110" s="139"/>
      <c r="K110" s="131"/>
      <c r="L110" s="132"/>
      <c r="M110" s="132"/>
      <c r="N110" s="141"/>
      <c r="O110" s="139"/>
      <c r="P110" s="139"/>
      <c r="Q110" s="139"/>
      <c r="R110" s="133"/>
      <c r="S110" s="134"/>
      <c r="T110" s="434" t="str">
        <f t="shared" si="38"/>
        <v/>
      </c>
      <c r="U110" s="429"/>
      <c r="V110" s="429" t="e">
        <f t="shared" si="34"/>
        <v>#N/A</v>
      </c>
      <c r="W110" s="298"/>
      <c r="X110" s="129" t="str">
        <f t="shared" si="39"/>
        <v/>
      </c>
      <c r="Y110" s="129" t="str">
        <f t="shared" si="25"/>
        <v/>
      </c>
      <c r="Z110" s="129" t="str">
        <f t="shared" si="26"/>
        <v/>
      </c>
      <c r="AA110" s="133" t="str">
        <f t="shared" si="28"/>
        <v/>
      </c>
      <c r="AC110" s="186" t="e">
        <f>AC101</f>
        <v>#N/A</v>
      </c>
      <c r="AD110" s="187" t="e">
        <f>AD101</f>
        <v>#N/A</v>
      </c>
      <c r="AE110" s="187" t="e">
        <f>AE101</f>
        <v>#N/A</v>
      </c>
      <c r="AF110" s="187" t="e">
        <f>AF101</f>
        <v>#N/A</v>
      </c>
      <c r="AG110" s="204">
        <f t="shared" si="35"/>
        <v>0</v>
      </c>
      <c r="AI110" s="135" t="str">
        <f>IF(月報!G110&lt;&gt;"",月報!G110,"")</f>
        <v/>
      </c>
      <c r="AJ110" s="126" t="str">
        <f>IF(月報!W110&lt;&gt;"",月報!W110*24,"")</f>
        <v/>
      </c>
      <c r="AK110" s="126" t="str">
        <f>IF(月報!P110&lt;&gt;"",月報!P110,"")</f>
        <v/>
      </c>
      <c r="AL110" s="126" t="str">
        <f>IF(月報!Q110&lt;&gt;"",IF(月報!Q110="平日残","",月報!Q110),"")</f>
        <v/>
      </c>
      <c r="AM110" s="126"/>
      <c r="AN110" s="126" t="e">
        <f t="shared" si="27"/>
        <v>#N/A</v>
      </c>
      <c r="AO110" s="126" t="e">
        <f>IF($E110="","",VLOOKUP($E110,カレンダマスタ!$A$5:$E$381,5,FALSE))</f>
        <v>#N/A</v>
      </c>
      <c r="AQ110" s="196" t="str">
        <f>IF(G110="","",IF(VLOOKUP(E110,カレンダマスタ!$A$5:$D$381,4,FALSE)=0,"",1))</f>
        <v/>
      </c>
      <c r="AR110" s="136" t="str">
        <f>IF($G110="","",IF($AD110="NSTC",INDEX(カレンダマスタ!$I$26:$O$31,MATCH($G110,カレンダマスタ!$H$26:$H$31,1),MATCH($H110,カレンダマスタ!$I$25:$O$25,1)),
IF($AD110="CS本社",INDEX(カレンダマスタ!$I$36:$O$41,MATCH($G110,カレンダマスタ!$H$36:$H$41,1),MATCH($H110,カレンダマスタ!$I$35:$O$35,1)),
IF($AD110="NS本社",INDEX(カレンダマスタ!$I$94:$O$99,MATCH($G110,カレンダマスタ!$H$95:$H$100,1),MATCH($H110,カレンダマスタ!$I$93:$O$93,1)),
IF($AD110="ODC",INDEX(カレンダマスタ!$I$46:$O$51,MATCH($G110,カレンダマスタ!$H$46:$H$51,1),MATCH($H110,カレンダマスタ!$I$45:$O$45,1)),
IF($AD110="NS東京TC",INDEX(カレンダマスタ!$I$56:$O$61,MATCH($G110,カレンダマスタ!$H$56:$H$61,1),MATCH($H110,カレンダマスタ!$I$55:$O$55,1)),""))))))</f>
        <v/>
      </c>
      <c r="AS110" s="126" t="e">
        <f t="shared" si="36"/>
        <v>#N/A</v>
      </c>
      <c r="AU110" s="137" t="e">
        <f>IF(E110="","",VLOOKUP($E110,カレンダマスタ!$A$4:$E$381,4,FALSE))</f>
        <v>#N/A</v>
      </c>
      <c r="AV110" s="137" t="str">
        <f t="shared" si="29"/>
        <v/>
      </c>
      <c r="AW110" s="137" t="str">
        <f t="shared" si="30"/>
        <v/>
      </c>
      <c r="AX110" s="138" t="e">
        <f t="shared" si="31"/>
        <v>#N/A</v>
      </c>
      <c r="AY110" s="138" t="e">
        <f t="shared" si="32"/>
        <v>#N/A</v>
      </c>
      <c r="AZ110" s="130" t="e">
        <f>IF(AX110&amp;AW110="勤怠未設定","×",IF(AV110="勤怠修正","×",IF(AC110="外注","",IF(AA110="",IF(AY110&lt;&gt;"","×",""),IF(VLOOKUP(AA110,カレンダマスタ!$H$66:$I$83,2,FALSE)&lt;&gt;AY110,"×","OK")))))</f>
        <v>#N/A</v>
      </c>
      <c r="BC110" s="137" t="e">
        <f>IF(E110="","",VLOOKUP($E110,カレンダマスタ!$A$4:$E$381,4,FALSE))</f>
        <v>#N/A</v>
      </c>
      <c r="BD110" s="126" t="e">
        <f>IF(AC110="社員","",IF(AG110=0,"",IF(AD110="NSTC",IF(COUNTIF(カレンダマスタ!$Q$5:$Q$32,G110)=1,"OK","×"),
IF(AD110="NS本社",IF(COUNTIF(カレンダマスタ!$T$5:$T$32,G110)=1,"OK","×"),IF(COUNTIF(カレンダマスタ!$R$5:$R$32,G110)=1,"OK","×")))))</f>
        <v>#N/A</v>
      </c>
      <c r="BE110" s="126" t="e">
        <f>IF(AC110="社員","",IF(G110="","",IF(R110&lt;&gt;"","",IF(AF110="CS","OK",IF(VLOOKUP(E110,カレンダマスタ!$A$5:$D$381,4,FALSE)&gt;0,"",IF(OR(G110*24&gt;10.84,H110*24&lt;14.5)=TRUE,"×","OK"))))))</f>
        <v>#N/A</v>
      </c>
      <c r="BF110" s="126" t="e">
        <f t="shared" si="20"/>
        <v>#N/A</v>
      </c>
      <c r="BG110" s="126" t="e">
        <f t="shared" si="21"/>
        <v>#N/A</v>
      </c>
      <c r="BI110" s="130" t="e">
        <f t="shared" si="37"/>
        <v>#N/A</v>
      </c>
    </row>
    <row r="111" spans="2:61">
      <c r="B111" s="210"/>
      <c r="C111" s="536">
        <v>160488</v>
      </c>
      <c r="D111" s="128" t="s">
        <v>538</v>
      </c>
      <c r="E111" s="583">
        <v>45413</v>
      </c>
      <c r="F111" s="128" t="s">
        <v>204</v>
      </c>
      <c r="G111" s="588"/>
      <c r="H111" s="588"/>
      <c r="I111" s="130"/>
      <c r="J111" s="139"/>
      <c r="K111" s="131"/>
      <c r="L111" s="132"/>
      <c r="M111" s="132"/>
      <c r="N111" s="141"/>
      <c r="O111" s="139"/>
      <c r="P111" s="139"/>
      <c r="Q111" s="139"/>
      <c r="R111" s="133"/>
      <c r="S111" s="134"/>
      <c r="T111" s="434" t="str">
        <f t="shared" si="38"/>
        <v/>
      </c>
      <c r="U111" s="429"/>
      <c r="V111" s="429" t="e">
        <f t="shared" si="34"/>
        <v>#N/A</v>
      </c>
      <c r="W111" s="298"/>
      <c r="X111" s="129" t="str">
        <f t="shared" si="39"/>
        <v/>
      </c>
      <c r="Y111" s="129" t="str">
        <f t="shared" si="25"/>
        <v/>
      </c>
      <c r="Z111" s="129" t="str">
        <f t="shared" si="26"/>
        <v/>
      </c>
      <c r="AA111" s="133" t="str">
        <f t="shared" si="28"/>
        <v/>
      </c>
      <c r="AC111" s="186" t="e">
        <f>AC101</f>
        <v>#N/A</v>
      </c>
      <c r="AD111" s="187" t="e">
        <f>AD101</f>
        <v>#N/A</v>
      </c>
      <c r="AE111" s="187" t="e">
        <f>AE101</f>
        <v>#N/A</v>
      </c>
      <c r="AF111" s="187" t="e">
        <f>AF101</f>
        <v>#N/A</v>
      </c>
      <c r="AG111" s="204">
        <f t="shared" si="35"/>
        <v>0</v>
      </c>
      <c r="AI111" s="140" t="str">
        <f>IF(月報!G111&lt;&gt;"",月報!G111,"")</f>
        <v/>
      </c>
      <c r="AJ111" s="126" t="str">
        <f>IF(月報!W111&lt;&gt;"",月報!W111*24,"")</f>
        <v/>
      </c>
      <c r="AK111" s="126" t="str">
        <f>IF(月報!P111&lt;&gt;"",月報!P111,"")</f>
        <v/>
      </c>
      <c r="AL111" s="126" t="str">
        <f>IF(月報!Q111&lt;&gt;"",IF(月報!Q111="平日残","",月報!Q111),"")</f>
        <v/>
      </c>
      <c r="AM111" s="126"/>
      <c r="AN111" s="126" t="e">
        <f t="shared" si="27"/>
        <v>#N/A</v>
      </c>
      <c r="AO111" s="126" t="e">
        <f>IF($E111="","",VLOOKUP($E111,カレンダマスタ!$A$5:$E$381,5,FALSE))</f>
        <v>#N/A</v>
      </c>
      <c r="AQ111" s="196" t="str">
        <f>IF(G111="","",IF(VLOOKUP(E111,カレンダマスタ!$A$5:$D$381,4,FALSE)=0,"",1))</f>
        <v/>
      </c>
      <c r="AR111" s="136" t="str">
        <f>IF($G111="","",IF($AD111="NSTC",INDEX(カレンダマスタ!$I$26:$O$31,MATCH($G111,カレンダマスタ!$H$26:$H$31,1),MATCH($H111,カレンダマスタ!$I$25:$O$25,1)),
IF($AD111="CS本社",INDEX(カレンダマスタ!$I$36:$O$41,MATCH($G111,カレンダマスタ!$H$36:$H$41,1),MATCH($H111,カレンダマスタ!$I$35:$O$35,1)),
IF($AD111="NS本社",INDEX(カレンダマスタ!$I$94:$O$99,MATCH($G111,カレンダマスタ!$H$95:$H$100,1),MATCH($H111,カレンダマスタ!$I$93:$O$93,1)),
IF($AD111="ODC",INDEX(カレンダマスタ!$I$46:$O$51,MATCH($G111,カレンダマスタ!$H$46:$H$51,1),MATCH($H111,カレンダマスタ!$I$45:$O$45,1)),
IF($AD111="NS東京TC",INDEX(カレンダマスタ!$I$56:$O$61,MATCH($G111,カレンダマスタ!$H$56:$H$61,1),MATCH($H111,カレンダマスタ!$I$55:$O$55,1)),""))))))</f>
        <v/>
      </c>
      <c r="AS111" s="126" t="e">
        <f t="shared" si="36"/>
        <v>#N/A</v>
      </c>
      <c r="AU111" s="137" t="e">
        <f>IF(E111="","",VLOOKUP($E111,カレンダマスタ!$A$4:$E$381,4,FALSE))</f>
        <v>#N/A</v>
      </c>
      <c r="AV111" s="137" t="str">
        <f t="shared" si="29"/>
        <v/>
      </c>
      <c r="AW111" s="137" t="str">
        <f t="shared" si="30"/>
        <v/>
      </c>
      <c r="AX111" s="138" t="e">
        <f t="shared" si="31"/>
        <v>#N/A</v>
      </c>
      <c r="AY111" s="138" t="e">
        <f t="shared" si="32"/>
        <v>#N/A</v>
      </c>
      <c r="AZ111" s="130" t="e">
        <f>IF(AX111&amp;AW111="勤怠未設定","×",IF(AV111="勤怠修正","×",IF(AC111="外注","",IF(AA111="",IF(AY111&lt;&gt;"","×",""),IF(VLOOKUP(AA111,カレンダマスタ!$H$66:$I$83,2,FALSE)&lt;&gt;AY111,"×","OK")))))</f>
        <v>#N/A</v>
      </c>
      <c r="BC111" s="137" t="e">
        <f>IF(E111="","",VLOOKUP($E111,カレンダマスタ!$A$4:$E$381,4,FALSE))</f>
        <v>#N/A</v>
      </c>
      <c r="BD111" s="126" t="e">
        <f>IF(AC111="社員","",IF(AG111=0,"",IF(AD111="NSTC",IF(COUNTIF(カレンダマスタ!$Q$5:$Q$32,G111)=1,"OK","×"),
IF(AD111="NS本社",IF(COUNTIF(カレンダマスタ!$T$5:$T$32,G111)=1,"OK","×"),IF(COUNTIF(カレンダマスタ!$R$5:$R$32,G111)=1,"OK","×")))))</f>
        <v>#N/A</v>
      </c>
      <c r="BE111" s="126" t="e">
        <f>IF(AC111="社員","",IF(G111="","",IF(R111&lt;&gt;"","",IF(AF111="CS","OK",IF(VLOOKUP(E111,カレンダマスタ!$A$5:$D$381,4,FALSE)&gt;0,"",IF(OR(G111*24&gt;10.84,H111*24&lt;14.5)=TRUE,"×","OK"))))))</f>
        <v>#N/A</v>
      </c>
      <c r="BF111" s="126" t="e">
        <f t="shared" si="20"/>
        <v>#N/A</v>
      </c>
      <c r="BG111" s="126" t="e">
        <f t="shared" si="21"/>
        <v>#N/A</v>
      </c>
      <c r="BI111" s="130" t="e">
        <f t="shared" si="37"/>
        <v>#N/A</v>
      </c>
    </row>
    <row r="112" spans="2:61">
      <c r="B112" s="111"/>
      <c r="C112" s="536">
        <v>160488</v>
      </c>
      <c r="D112" s="128" t="s">
        <v>538</v>
      </c>
      <c r="E112" s="583">
        <v>45414</v>
      </c>
      <c r="F112" s="128" t="s">
        <v>205</v>
      </c>
      <c r="G112" s="588"/>
      <c r="H112" s="588"/>
      <c r="I112" s="130"/>
      <c r="J112" s="139"/>
      <c r="K112" s="131"/>
      <c r="L112" s="132"/>
      <c r="M112" s="132"/>
      <c r="N112" s="141"/>
      <c r="O112" s="139"/>
      <c r="P112" s="139"/>
      <c r="Q112" s="139"/>
      <c r="R112" s="133"/>
      <c r="S112" s="134"/>
      <c r="T112" s="434" t="str">
        <f t="shared" si="38"/>
        <v/>
      </c>
      <c r="U112" s="429"/>
      <c r="V112" s="429" t="e">
        <f t="shared" si="34"/>
        <v>#N/A</v>
      </c>
      <c r="W112" s="298"/>
      <c r="X112" s="129" t="str">
        <f t="shared" si="39"/>
        <v/>
      </c>
      <c r="Y112" s="129" t="str">
        <f t="shared" si="25"/>
        <v/>
      </c>
      <c r="Z112" s="129" t="str">
        <f t="shared" si="26"/>
        <v/>
      </c>
      <c r="AA112" s="133" t="str">
        <f t="shared" si="28"/>
        <v/>
      </c>
      <c r="AC112" s="186" t="e">
        <f>AC101</f>
        <v>#N/A</v>
      </c>
      <c r="AD112" s="187" t="e">
        <f>AD101</f>
        <v>#N/A</v>
      </c>
      <c r="AE112" s="187" t="e">
        <f>AE101</f>
        <v>#N/A</v>
      </c>
      <c r="AF112" s="187" t="e">
        <f>AF101</f>
        <v>#N/A</v>
      </c>
      <c r="AG112" s="204">
        <f t="shared" si="35"/>
        <v>0</v>
      </c>
      <c r="AI112" s="140" t="str">
        <f>IF(月報!G112&lt;&gt;"",月報!G112,"")</f>
        <v/>
      </c>
      <c r="AJ112" s="126" t="str">
        <f>IF(月報!W112&lt;&gt;"",月報!W112*24,"")</f>
        <v/>
      </c>
      <c r="AK112" s="126" t="str">
        <f>IF(月報!P112&lt;&gt;"",月報!P112,"")</f>
        <v/>
      </c>
      <c r="AL112" s="126" t="str">
        <f>IF(月報!Q112&lt;&gt;"",IF(月報!Q112="平日残","",月報!Q112),"")</f>
        <v/>
      </c>
      <c r="AM112" s="126"/>
      <c r="AN112" s="126" t="e">
        <f t="shared" si="27"/>
        <v>#N/A</v>
      </c>
      <c r="AO112" s="126" t="e">
        <f>IF($E112="","",VLOOKUP($E112,カレンダマスタ!$A$5:$E$381,5,FALSE))</f>
        <v>#N/A</v>
      </c>
      <c r="AQ112" s="196" t="str">
        <f>IF(G112="","",IF(VLOOKUP(E112,カレンダマスタ!$A$5:$D$381,4,FALSE)=0,"",1))</f>
        <v/>
      </c>
      <c r="AR112" s="136" t="str">
        <f>IF($G112="","",IF($AD112="NSTC",INDEX(カレンダマスタ!$I$26:$O$31,MATCH($G112,カレンダマスタ!$H$26:$H$31,1),MATCH($H112,カレンダマスタ!$I$25:$O$25,1)),
IF($AD112="CS本社",INDEX(カレンダマスタ!$I$36:$O$41,MATCH($G112,カレンダマスタ!$H$36:$H$41,1),MATCH($H112,カレンダマスタ!$I$35:$O$35,1)),
IF($AD112="NS本社",INDEX(カレンダマスタ!$I$94:$O$99,MATCH($G112,カレンダマスタ!$H$95:$H$100,1),MATCH($H112,カレンダマスタ!$I$93:$O$93,1)),
IF($AD112="ODC",INDEX(カレンダマスタ!$I$46:$O$51,MATCH($G112,カレンダマスタ!$H$46:$H$51,1),MATCH($H112,カレンダマスタ!$I$45:$O$45,1)),
IF($AD112="NS東京TC",INDEX(カレンダマスタ!$I$56:$O$61,MATCH($G112,カレンダマスタ!$H$56:$H$61,1),MATCH($H112,カレンダマスタ!$I$55:$O$55,1)),""))))))</f>
        <v/>
      </c>
      <c r="AS112" s="126" t="e">
        <f t="shared" si="36"/>
        <v>#N/A</v>
      </c>
      <c r="AU112" s="137" t="e">
        <f>IF(E112="","",VLOOKUP($E112,カレンダマスタ!$A$4:$E$381,4,FALSE))</f>
        <v>#N/A</v>
      </c>
      <c r="AV112" s="137" t="str">
        <f t="shared" si="29"/>
        <v/>
      </c>
      <c r="AW112" s="137" t="str">
        <f t="shared" si="30"/>
        <v/>
      </c>
      <c r="AX112" s="138" t="e">
        <f t="shared" si="31"/>
        <v>#N/A</v>
      </c>
      <c r="AY112" s="138" t="e">
        <f t="shared" si="32"/>
        <v>#N/A</v>
      </c>
      <c r="AZ112" s="130" t="e">
        <f>IF(AX112&amp;AW112="勤怠未設定","×",IF(AV112="勤怠修正","×",IF(AC112="外注","",IF(AA112="",IF(AY112&lt;&gt;"","×",""),IF(VLOOKUP(AA112,カレンダマスタ!$H$66:$I$83,2,FALSE)&lt;&gt;AY112,"×","OK")))))</f>
        <v>#N/A</v>
      </c>
      <c r="BC112" s="137" t="e">
        <f>IF(E112="","",VLOOKUP($E112,カレンダマスタ!$A$4:$E$381,4,FALSE))</f>
        <v>#N/A</v>
      </c>
      <c r="BD112" s="126" t="e">
        <f>IF(AC112="社員","",IF(AG112=0,"",IF(AD112="NSTC",IF(COUNTIF(カレンダマスタ!$Q$5:$Q$32,G112)=1,"OK","×"),
IF(AD112="NS本社",IF(COUNTIF(カレンダマスタ!$T$5:$T$32,G112)=1,"OK","×"),IF(COUNTIF(カレンダマスタ!$R$5:$R$32,G112)=1,"OK","×")))))</f>
        <v>#N/A</v>
      </c>
      <c r="BE112" s="126" t="e">
        <f>IF(AC112="社員","",IF(G112="","",IF(R112&lt;&gt;"","",IF(AF112="CS","OK",IF(VLOOKUP(E112,カレンダマスタ!$A$5:$D$381,4,FALSE)&gt;0,"",IF(OR(G112*24&gt;10.84,H112*24&lt;14.5)=TRUE,"×","OK"))))))</f>
        <v>#N/A</v>
      </c>
      <c r="BF112" s="126" t="e">
        <f t="shared" si="20"/>
        <v>#N/A</v>
      </c>
      <c r="BG112" s="126" t="e">
        <f t="shared" si="21"/>
        <v>#N/A</v>
      </c>
      <c r="BI112" s="130" t="e">
        <f t="shared" si="37"/>
        <v>#N/A</v>
      </c>
    </row>
    <row r="113" spans="2:61">
      <c r="B113" s="111"/>
      <c r="C113" s="536">
        <v>160488</v>
      </c>
      <c r="D113" s="128" t="s">
        <v>538</v>
      </c>
      <c r="E113" s="583">
        <v>45415</v>
      </c>
      <c r="F113" s="128" t="s">
        <v>199</v>
      </c>
      <c r="G113" s="588"/>
      <c r="H113" s="588"/>
      <c r="I113" s="130"/>
      <c r="J113" s="139"/>
      <c r="K113" s="131"/>
      <c r="L113" s="132"/>
      <c r="M113" s="132"/>
      <c r="N113" s="141"/>
      <c r="O113" s="139"/>
      <c r="P113" s="139"/>
      <c r="Q113" s="139"/>
      <c r="R113" s="133"/>
      <c r="S113" s="134"/>
      <c r="T113" s="434" t="str">
        <f t="shared" si="38"/>
        <v/>
      </c>
      <c r="U113" s="429"/>
      <c r="V113" s="429" t="e">
        <f t="shared" si="34"/>
        <v>#N/A</v>
      </c>
      <c r="W113" s="298"/>
      <c r="X113" s="129" t="str">
        <f t="shared" si="39"/>
        <v/>
      </c>
      <c r="Y113" s="129" t="str">
        <f t="shared" si="25"/>
        <v/>
      </c>
      <c r="Z113" s="129" t="str">
        <f t="shared" si="26"/>
        <v/>
      </c>
      <c r="AA113" s="133" t="str">
        <f t="shared" si="28"/>
        <v/>
      </c>
      <c r="AC113" s="186" t="e">
        <f>AC101</f>
        <v>#N/A</v>
      </c>
      <c r="AD113" s="187" t="e">
        <f>AD101</f>
        <v>#N/A</v>
      </c>
      <c r="AE113" s="187" t="e">
        <f>AE101</f>
        <v>#N/A</v>
      </c>
      <c r="AF113" s="187" t="e">
        <f>AF101</f>
        <v>#N/A</v>
      </c>
      <c r="AG113" s="204">
        <f t="shared" si="35"/>
        <v>0</v>
      </c>
      <c r="AI113" s="140" t="str">
        <f>IF(月報!G113&lt;&gt;"",月報!G113,"")</f>
        <v/>
      </c>
      <c r="AJ113" s="126" t="str">
        <f>IF(月報!W113&lt;&gt;"",月報!W113*24,"")</f>
        <v/>
      </c>
      <c r="AK113" s="126" t="str">
        <f>IF(月報!P113&lt;&gt;"",月報!P113,"")</f>
        <v/>
      </c>
      <c r="AL113" s="126" t="str">
        <f>IF(月報!Q113&lt;&gt;"",IF(月報!Q113="平日残","",月報!Q113),"")</f>
        <v/>
      </c>
      <c r="AM113" s="126"/>
      <c r="AN113" s="126" t="e">
        <f t="shared" si="27"/>
        <v>#N/A</v>
      </c>
      <c r="AO113" s="126" t="e">
        <f>IF($E113="","",VLOOKUP($E113,カレンダマスタ!$A$5:$E$381,5,FALSE))</f>
        <v>#N/A</v>
      </c>
      <c r="AQ113" s="196" t="str">
        <f>IF(G113="","",IF(VLOOKUP(E113,カレンダマスタ!$A$5:$D$381,4,FALSE)=0,"",1))</f>
        <v/>
      </c>
      <c r="AR113" s="136" t="str">
        <f>IF($G113="","",IF($AD113="NSTC",INDEX(カレンダマスタ!$I$26:$O$31,MATCH($G113,カレンダマスタ!$H$26:$H$31,1),MATCH($H113,カレンダマスタ!$I$25:$O$25,1)),
IF($AD113="CS本社",INDEX(カレンダマスタ!$I$36:$O$41,MATCH($G113,カレンダマスタ!$H$36:$H$41,1),MATCH($H113,カレンダマスタ!$I$35:$O$35,1)),
IF($AD113="NS本社",INDEX(カレンダマスタ!$I$94:$O$99,MATCH($G113,カレンダマスタ!$H$95:$H$100,1),MATCH($H113,カレンダマスタ!$I$93:$O$93,1)),
IF($AD113="ODC",INDEX(カレンダマスタ!$I$46:$O$51,MATCH($G113,カレンダマスタ!$H$46:$H$51,1),MATCH($H113,カレンダマスタ!$I$45:$O$45,1)),
IF($AD113="NS東京TC",INDEX(カレンダマスタ!$I$56:$O$61,MATCH($G113,カレンダマスタ!$H$56:$H$61,1),MATCH($H113,カレンダマスタ!$I$55:$O$55,1)),""))))))</f>
        <v/>
      </c>
      <c r="AS113" s="126" t="e">
        <f t="shared" si="36"/>
        <v>#N/A</v>
      </c>
      <c r="AU113" s="137" t="e">
        <f>IF(E113="","",VLOOKUP($E113,カレンダマスタ!$A$4:$E$381,4,FALSE))</f>
        <v>#N/A</v>
      </c>
      <c r="AV113" s="137" t="str">
        <f t="shared" si="29"/>
        <v/>
      </c>
      <c r="AW113" s="137" t="str">
        <f t="shared" si="30"/>
        <v/>
      </c>
      <c r="AX113" s="138" t="e">
        <f t="shared" si="31"/>
        <v>#N/A</v>
      </c>
      <c r="AY113" s="138" t="e">
        <f t="shared" si="32"/>
        <v>#N/A</v>
      </c>
      <c r="AZ113" s="130" t="e">
        <f>IF(AX113&amp;AW113="勤怠未設定","×",IF(AV113="勤怠修正","×",IF(AC113="外注","",IF(AA113="",IF(AY113&lt;&gt;"","×",""),IF(VLOOKUP(AA113,カレンダマスタ!$H$66:$I$83,2,FALSE)&lt;&gt;AY113,"×","OK")))))</f>
        <v>#N/A</v>
      </c>
      <c r="BC113" s="137" t="e">
        <f>IF(E113="","",VLOOKUP($E113,カレンダマスタ!$A$4:$E$381,4,FALSE))</f>
        <v>#N/A</v>
      </c>
      <c r="BD113" s="126" t="e">
        <f>IF(AC113="社員","",IF(AG113=0,"",IF(AD113="NSTC",IF(COUNTIF(カレンダマスタ!$Q$5:$Q$32,G113)=1,"OK","×"),
IF(AD113="NS本社",IF(COUNTIF(カレンダマスタ!$T$5:$T$32,G113)=1,"OK","×"),IF(COUNTIF(カレンダマスタ!$R$5:$R$32,G113)=1,"OK","×")))))</f>
        <v>#N/A</v>
      </c>
      <c r="BE113" s="126" t="e">
        <f>IF(AC113="社員","",IF(G113="","",IF(R113&lt;&gt;"","",IF(AF113="CS","OK",IF(VLOOKUP(E113,カレンダマスタ!$A$5:$D$381,4,FALSE)&gt;0,"",IF(OR(G113*24&gt;10.84,H113*24&lt;14.5)=TRUE,"×","OK"))))))</f>
        <v>#N/A</v>
      </c>
      <c r="BF113" s="126" t="e">
        <f t="shared" si="20"/>
        <v>#N/A</v>
      </c>
      <c r="BG113" s="126" t="e">
        <f t="shared" si="21"/>
        <v>#N/A</v>
      </c>
      <c r="BI113" s="130" t="e">
        <f t="shared" si="37"/>
        <v>#N/A</v>
      </c>
    </row>
    <row r="114" spans="2:61">
      <c r="B114" s="111"/>
      <c r="C114" s="537">
        <v>160488</v>
      </c>
      <c r="D114" s="142" t="s">
        <v>538</v>
      </c>
      <c r="E114" s="584">
        <v>45416</v>
      </c>
      <c r="F114" s="142" t="s">
        <v>369</v>
      </c>
      <c r="G114" s="589"/>
      <c r="H114" s="589"/>
      <c r="I114" s="144"/>
      <c r="J114" s="148"/>
      <c r="K114" s="145"/>
      <c r="L114" s="146"/>
      <c r="M114" s="146"/>
      <c r="N114" s="147"/>
      <c r="O114" s="148"/>
      <c r="P114" s="148"/>
      <c r="Q114" s="148"/>
      <c r="R114" s="149"/>
      <c r="S114" s="156"/>
      <c r="T114" s="435" t="str">
        <f t="shared" si="38"/>
        <v/>
      </c>
      <c r="U114" s="430"/>
      <c r="V114" s="430" t="e">
        <f t="shared" si="34"/>
        <v>#N/A</v>
      </c>
      <c r="W114" s="298"/>
      <c r="X114" s="143" t="str">
        <f t="shared" si="39"/>
        <v/>
      </c>
      <c r="Y114" s="143" t="str">
        <f t="shared" si="25"/>
        <v/>
      </c>
      <c r="Z114" s="143" t="str">
        <f t="shared" si="26"/>
        <v/>
      </c>
      <c r="AA114" s="149" t="str">
        <f t="shared" si="28"/>
        <v/>
      </c>
      <c r="AC114" s="188" t="e">
        <f>AC101</f>
        <v>#N/A</v>
      </c>
      <c r="AD114" s="189" t="e">
        <f>AD101</f>
        <v>#N/A</v>
      </c>
      <c r="AE114" s="189" t="e">
        <f>AE101</f>
        <v>#N/A</v>
      </c>
      <c r="AF114" s="189" t="e">
        <f>AF101</f>
        <v>#N/A</v>
      </c>
      <c r="AG114" s="205">
        <f t="shared" si="35"/>
        <v>0</v>
      </c>
      <c r="AI114" s="157" t="str">
        <f>IF(月報!G114&lt;&gt;"",月報!G114,"")</f>
        <v/>
      </c>
      <c r="AJ114" s="151" t="str">
        <f>IF(月報!W114&lt;&gt;"",月報!W114*24,"")</f>
        <v/>
      </c>
      <c r="AK114" s="151" t="str">
        <f>IF(月報!P114&lt;&gt;"",月報!P114,"")</f>
        <v/>
      </c>
      <c r="AL114" s="151" t="str">
        <f>IF(月報!Q114&lt;&gt;"",IF(月報!Q114="平日残","",月報!Q114),"")</f>
        <v/>
      </c>
      <c r="AM114" s="151"/>
      <c r="AN114" s="151" t="e">
        <f t="shared" si="27"/>
        <v>#N/A</v>
      </c>
      <c r="AO114" s="151" t="e">
        <f>IF($E114="","",VLOOKUP($E114,カレンダマスタ!$A$5:$E$381,5,FALSE))</f>
        <v>#N/A</v>
      </c>
      <c r="AQ114" s="197" t="str">
        <f>IF(G114="","",IF(VLOOKUP(E114,カレンダマスタ!$A$5:$D$381,4,FALSE)=0,"",1))</f>
        <v/>
      </c>
      <c r="AR114" s="152" t="str">
        <f>IF($G114="","",IF($AD114="NSTC",INDEX(カレンダマスタ!$I$26:$O$31,MATCH($G114,カレンダマスタ!$H$26:$H$31,1),MATCH($H114,カレンダマスタ!$I$25:$O$25,1)),
IF($AD114="CS本社",INDEX(カレンダマスタ!$I$36:$O$41,MATCH($G114,カレンダマスタ!$H$36:$H$41,1),MATCH($H114,カレンダマスタ!$I$35:$O$35,1)),
IF($AD114="NS本社",INDEX(カレンダマスタ!$I$94:$O$99,MATCH($G114,カレンダマスタ!$H$95:$H$100,1),MATCH($H114,カレンダマスタ!$I$93:$O$93,1)),
IF($AD114="ODC",INDEX(カレンダマスタ!$I$46:$O$51,MATCH($G114,カレンダマスタ!$H$46:$H$51,1),MATCH($H114,カレンダマスタ!$I$45:$O$45,1)),
IF($AD114="NS東京TC",INDEX(カレンダマスタ!$I$56:$O$61,MATCH($G114,カレンダマスタ!$H$56:$H$61,1),MATCH($H114,カレンダマスタ!$I$55:$O$55,1)),""))))))</f>
        <v/>
      </c>
      <c r="AS114" s="151" t="e">
        <f t="shared" si="36"/>
        <v>#N/A</v>
      </c>
      <c r="AU114" s="153" t="e">
        <f>IF(E114="","",VLOOKUP($E114,カレンダマスタ!$A$4:$E$381,4,FALSE))</f>
        <v>#N/A</v>
      </c>
      <c r="AV114" s="153" t="str">
        <f t="shared" si="29"/>
        <v/>
      </c>
      <c r="AW114" s="153" t="str">
        <f t="shared" si="30"/>
        <v/>
      </c>
      <c r="AX114" s="154" t="e">
        <f t="shared" si="31"/>
        <v>#N/A</v>
      </c>
      <c r="AY114" s="154" t="e">
        <f t="shared" si="32"/>
        <v>#N/A</v>
      </c>
      <c r="AZ114" s="144" t="e">
        <f>IF(AX114&amp;AW114="勤怠未設定","×",IF(AV114="勤怠修正","×",IF(AC114="外注","",IF(AA114="",IF(AY114&lt;&gt;"","×",""),IF(VLOOKUP(AA114,カレンダマスタ!$H$66:$I$83,2,FALSE)&lt;&gt;AY114,"×","OK")))))</f>
        <v>#N/A</v>
      </c>
      <c r="BC114" s="153" t="e">
        <f>IF(E114="","",VLOOKUP($E114,カレンダマスタ!$A$4:$E$381,4,FALSE))</f>
        <v>#N/A</v>
      </c>
      <c r="BD114" s="151" t="e">
        <f>IF(AC114="社員","",IF(AG114=0,"",IF(AD114="NSTC",IF(COUNTIF(カレンダマスタ!$Q$5:$Q$32,G114)=1,"OK","×"),
IF(AD114="NS本社",IF(COUNTIF(カレンダマスタ!$T$5:$T$32,G114)=1,"OK","×"),IF(COUNTIF(カレンダマスタ!$R$5:$R$32,G114)=1,"OK","×")))))</f>
        <v>#N/A</v>
      </c>
      <c r="BE114" s="151" t="e">
        <f>IF(AC114="社員","",IF(G114="","",IF(R114&lt;&gt;"","",IF(AF114="CS","OK",IF(VLOOKUP(E114,カレンダマスタ!$A$5:$D$381,4,FALSE)&gt;0,"",IF(OR(G114*24&gt;10.84,H114*24&lt;14.5)=TRUE,"×","OK"))))))</f>
        <v>#N/A</v>
      </c>
      <c r="BF114" s="151" t="e">
        <f t="shared" si="20"/>
        <v>#N/A</v>
      </c>
      <c r="BG114" s="151" t="e">
        <f t="shared" si="21"/>
        <v>#N/A</v>
      </c>
      <c r="BI114" s="144" t="e">
        <f t="shared" si="37"/>
        <v>#N/A</v>
      </c>
    </row>
    <row r="115" spans="2:61">
      <c r="B115" s="111"/>
      <c r="C115" s="535">
        <v>160488</v>
      </c>
      <c r="D115" s="112" t="s">
        <v>538</v>
      </c>
      <c r="E115" s="582">
        <v>45417</v>
      </c>
      <c r="F115" s="112" t="s">
        <v>370</v>
      </c>
      <c r="G115" s="587"/>
      <c r="H115" s="587"/>
      <c r="I115" s="114"/>
      <c r="J115" s="118"/>
      <c r="K115" s="115"/>
      <c r="L115" s="116"/>
      <c r="M115" s="116"/>
      <c r="N115" s="117"/>
      <c r="O115" s="118"/>
      <c r="P115" s="118"/>
      <c r="Q115" s="118"/>
      <c r="R115" s="119"/>
      <c r="S115" s="120"/>
      <c r="T115" s="433" t="str">
        <f t="shared" si="38"/>
        <v/>
      </c>
      <c r="U115" s="431">
        <f>SUM(T115:T121)</f>
        <v>41.25</v>
      </c>
      <c r="V115" s="431" t="e">
        <f t="shared" si="34"/>
        <v>#N/A</v>
      </c>
      <c r="W115" s="298"/>
      <c r="X115" s="113" t="str">
        <f t="shared" si="39"/>
        <v/>
      </c>
      <c r="Y115" s="113" t="str">
        <f t="shared" si="25"/>
        <v/>
      </c>
      <c r="Z115" s="113" t="str">
        <f t="shared" si="26"/>
        <v/>
      </c>
      <c r="AA115" s="119" t="str">
        <f t="shared" si="28"/>
        <v/>
      </c>
      <c r="AC115" s="190" t="e">
        <f>AC101</f>
        <v>#N/A</v>
      </c>
      <c r="AD115" s="191" t="e">
        <f>AD101</f>
        <v>#N/A</v>
      </c>
      <c r="AE115" s="191" t="e">
        <f>AE101</f>
        <v>#N/A</v>
      </c>
      <c r="AF115" s="191" t="e">
        <f>AF101</f>
        <v>#N/A</v>
      </c>
      <c r="AG115" s="206">
        <f t="shared" si="35"/>
        <v>0</v>
      </c>
      <c r="AI115" s="158" t="str">
        <f>IF(月報!G115&lt;&gt;"",月報!G115,"")</f>
        <v/>
      </c>
      <c r="AJ115" s="122" t="str">
        <f>IF(月報!W115&lt;&gt;"",月報!W115*24,"")</f>
        <v/>
      </c>
      <c r="AK115" s="122" t="str">
        <f>IF(月報!P115&lt;&gt;"",月報!P115,"")</f>
        <v/>
      </c>
      <c r="AL115" s="122" t="str">
        <f>IF(月報!Q115&lt;&gt;"",IF(月報!Q115="平日残","",月報!Q115),"")</f>
        <v/>
      </c>
      <c r="AM115" s="122"/>
      <c r="AN115" s="122" t="e">
        <f t="shared" si="27"/>
        <v>#N/A</v>
      </c>
      <c r="AO115" s="122" t="e">
        <f>IF($E115="","",VLOOKUP($E115,カレンダマスタ!$A$5:$E$381,5,FALSE))</f>
        <v>#N/A</v>
      </c>
      <c r="AQ115" s="195" t="str">
        <f>IF(G115="","",IF(VLOOKUP(E115,カレンダマスタ!$A$5:$D$381,4,FALSE)=0,"",1))</f>
        <v/>
      </c>
      <c r="AR115" s="123" t="str">
        <f>IF($G115="","",IF($AD115="NSTC",INDEX(カレンダマスタ!$I$26:$O$31,MATCH($G115,カレンダマスタ!$H$26:$H$31,1),MATCH($H115,カレンダマスタ!$I$25:$O$25,1)),
IF($AD115="CS本社",INDEX(カレンダマスタ!$I$36:$O$41,MATCH($G115,カレンダマスタ!$H$36:$H$41,1),MATCH($H115,カレンダマスタ!$I$35:$O$35,1)),
IF($AD115="NS本社",INDEX(カレンダマスタ!$I$94:$O$99,MATCH($G115,カレンダマスタ!$H$95:$H$100,1),MATCH($H115,カレンダマスタ!$I$93:$O$93,1)),
IF($AD115="ODC",INDEX(カレンダマスタ!$I$46:$O$51,MATCH($G115,カレンダマスタ!$H$46:$H$51,1),MATCH($H115,カレンダマスタ!$I$45:$O$45,1)),
IF($AD115="NS東京TC",INDEX(カレンダマスタ!$I$56:$O$61,MATCH($G115,カレンダマスタ!$H$56:$H$61,1),MATCH($H115,カレンダマスタ!$I$55:$O$55,1)),""))))))</f>
        <v/>
      </c>
      <c r="AS115" s="122" t="e">
        <f t="shared" si="36"/>
        <v>#N/A</v>
      </c>
      <c r="AU115" s="124" t="e">
        <f>IF(E115="","",VLOOKUP($E115,カレンダマスタ!$A$4:$E$381,4,FALSE))</f>
        <v>#N/A</v>
      </c>
      <c r="AV115" s="124" t="str">
        <f t="shared" si="29"/>
        <v/>
      </c>
      <c r="AW115" s="124" t="str">
        <f t="shared" si="30"/>
        <v/>
      </c>
      <c r="AX115" s="125" t="e">
        <f t="shared" si="31"/>
        <v>#N/A</v>
      </c>
      <c r="AY115" s="125" t="e">
        <f t="shared" si="32"/>
        <v>#N/A</v>
      </c>
      <c r="AZ115" s="114" t="e">
        <f>IF(AX115&amp;AW115="勤怠未設定","×",IF(AV115="勤怠修正","×",IF(AC115="外注","",IF(AA115="",IF(AY115&lt;&gt;"","×",""),IF(VLOOKUP(AA115,カレンダマスタ!$H$66:$I$83,2,FALSE)&lt;&gt;AY115,"×","OK")))))</f>
        <v>#N/A</v>
      </c>
      <c r="BC115" s="124" t="e">
        <f>IF(E115="","",VLOOKUP($E115,カレンダマスタ!$A$4:$E$381,4,FALSE))</f>
        <v>#N/A</v>
      </c>
      <c r="BD115" s="122" t="e">
        <f>IF(AC115="社員","",IF(AG115=0,"",IF(AD115="NSTC",IF(COUNTIF(カレンダマスタ!$Q$5:$Q$32,G115)=1,"OK","×"),
IF(AD115="NS本社",IF(COUNTIF(カレンダマスタ!$T$5:$T$32,G115)=1,"OK","×"),IF(COUNTIF(カレンダマスタ!$R$5:$R$32,G115)=1,"OK","×")))))</f>
        <v>#N/A</v>
      </c>
      <c r="BE115" s="122" t="e">
        <f>IF(AC115="社員","",IF(G115="","",IF(R115&lt;&gt;"","",IF(AF115="CS","OK",IF(VLOOKUP(E115,カレンダマスタ!$A$5:$D$381,4,FALSE)&gt;0,"",IF(OR(G115*24&gt;10.84,H115*24&lt;14.5)=TRUE,"×","OK"))))))</f>
        <v>#N/A</v>
      </c>
      <c r="BF115" s="122" t="e">
        <f t="shared" si="20"/>
        <v>#N/A</v>
      </c>
      <c r="BG115" s="122" t="e">
        <f t="shared" si="21"/>
        <v>#N/A</v>
      </c>
      <c r="BI115" s="114" t="e">
        <f t="shared" si="37"/>
        <v>#N/A</v>
      </c>
    </row>
    <row r="116" spans="2:61">
      <c r="B116" s="111"/>
      <c r="C116" s="536">
        <v>160488</v>
      </c>
      <c r="D116" s="128" t="s">
        <v>538</v>
      </c>
      <c r="E116" s="583">
        <v>45418</v>
      </c>
      <c r="F116" s="128" t="s">
        <v>201</v>
      </c>
      <c r="G116" s="588">
        <v>0.375</v>
      </c>
      <c r="H116" s="588">
        <v>0.75</v>
      </c>
      <c r="I116" s="130" t="s">
        <v>200</v>
      </c>
      <c r="J116" s="139">
        <v>8</v>
      </c>
      <c r="K116" s="131"/>
      <c r="L116" s="132"/>
      <c r="M116" s="132"/>
      <c r="N116" s="141"/>
      <c r="O116" s="139">
        <v>8</v>
      </c>
      <c r="P116" s="139"/>
      <c r="Q116" s="139"/>
      <c r="R116" s="133"/>
      <c r="S116" s="134" t="s">
        <v>594</v>
      </c>
      <c r="T116" s="434">
        <f t="shared" si="38"/>
        <v>8</v>
      </c>
      <c r="U116" s="429"/>
      <c r="V116" s="429" t="e">
        <f t="shared" si="34"/>
        <v>#N/A</v>
      </c>
      <c r="W116" s="298"/>
      <c r="X116" s="129">
        <f t="shared" si="39"/>
        <v>0.33333333333333331</v>
      </c>
      <c r="Y116" s="129" t="str">
        <f t="shared" si="25"/>
        <v/>
      </c>
      <c r="Z116" s="129" t="str">
        <f t="shared" si="26"/>
        <v/>
      </c>
      <c r="AA116" s="133" t="str">
        <f t="shared" si="28"/>
        <v/>
      </c>
      <c r="AC116" s="186" t="e">
        <f>AC101</f>
        <v>#N/A</v>
      </c>
      <c r="AD116" s="187" t="e">
        <f>AD101</f>
        <v>#N/A</v>
      </c>
      <c r="AE116" s="187" t="e">
        <f>AE101</f>
        <v>#N/A</v>
      </c>
      <c r="AF116" s="187" t="e">
        <f>AF101</f>
        <v>#N/A</v>
      </c>
      <c r="AG116" s="204" t="e">
        <f t="shared" si="35"/>
        <v>#N/A</v>
      </c>
      <c r="AI116" s="135" t="str">
        <f>IF(月報!G116&lt;&gt;"",月報!G116,"")</f>
        <v/>
      </c>
      <c r="AJ116" s="126">
        <f>IF(月報!W116&lt;&gt;"",月報!W116*24,"")</f>
        <v>8</v>
      </c>
      <c r="AK116" s="126" t="str">
        <f>IF(月報!P116&lt;&gt;"",月報!P116,"")</f>
        <v/>
      </c>
      <c r="AL116" s="126" t="str">
        <f>IF(月報!Q116&lt;&gt;"",IF(月報!Q116="平日残","",月報!Q116),"")</f>
        <v/>
      </c>
      <c r="AM116" s="126"/>
      <c r="AN116" s="126" t="e">
        <f t="shared" si="27"/>
        <v>#N/A</v>
      </c>
      <c r="AO116" s="126" t="e">
        <f>IF($E116="","",VLOOKUP($E116,カレンダマスタ!$A$5:$E$381,5,FALSE))</f>
        <v>#N/A</v>
      </c>
      <c r="AQ116" s="196" t="e">
        <f>IF(G116="","",IF(VLOOKUP(E116,カレンダマスタ!$A$5:$D$381,4,FALSE)=0,"",1))</f>
        <v>#N/A</v>
      </c>
      <c r="AR116" s="136" t="e">
        <f>IF($G116="","",IF($AD116="NSTC",INDEX(カレンダマスタ!$I$26:$O$31,MATCH($G116,カレンダマスタ!$H$26:$H$31,1),MATCH($H116,カレンダマスタ!$I$25:$O$25,1)),
IF($AD116="CS本社",INDEX(カレンダマスタ!$I$36:$O$41,MATCH($G116,カレンダマスタ!$H$36:$H$41,1),MATCH($H116,カレンダマスタ!$I$35:$O$35,1)),
IF($AD116="NS本社",INDEX(カレンダマスタ!$I$94:$O$99,MATCH($G116,カレンダマスタ!$H$95:$H$100,1),MATCH($H116,カレンダマスタ!$I$93:$O$93,1)),
IF($AD116="ODC",INDEX(カレンダマスタ!$I$46:$O$51,MATCH($G116,カレンダマスタ!$H$46:$H$51,1),MATCH($H116,カレンダマスタ!$I$45:$O$45,1)),
IF($AD116="NS東京TC",INDEX(カレンダマスタ!$I$56:$O$61,MATCH($G116,カレンダマスタ!$H$56:$H$61,1),MATCH($H116,カレンダマスタ!$I$55:$O$55,1)),""))))))</f>
        <v>#N/A</v>
      </c>
      <c r="AS116" s="126" t="e">
        <f t="shared" si="36"/>
        <v>#N/A</v>
      </c>
      <c r="AU116" s="137" t="e">
        <f>IF(E116="","",VLOOKUP($E116,カレンダマスタ!$A$4:$E$381,4,FALSE))</f>
        <v>#N/A</v>
      </c>
      <c r="AV116" s="137" t="str">
        <f t="shared" si="29"/>
        <v/>
      </c>
      <c r="AW116" s="137" t="str">
        <f t="shared" si="30"/>
        <v/>
      </c>
      <c r="AX116" s="138" t="e">
        <f t="shared" si="31"/>
        <v>#N/A</v>
      </c>
      <c r="AY116" s="138" t="e">
        <f t="shared" si="32"/>
        <v>#N/A</v>
      </c>
      <c r="AZ116" s="130" t="e">
        <f>IF(AX116&amp;AW116="勤怠未設定","×",IF(AV116="勤怠修正","×",IF(AC116="外注","",IF(AA116="",IF(AY116&lt;&gt;"","×",""),IF(VLOOKUP(AA116,カレンダマスタ!$H$66:$I$83,2,FALSE)&lt;&gt;AY116,"×","OK")))))</f>
        <v>#N/A</v>
      </c>
      <c r="BC116" s="137" t="e">
        <f>IF(E116="","",VLOOKUP($E116,カレンダマスタ!$A$4:$E$381,4,FALSE))</f>
        <v>#N/A</v>
      </c>
      <c r="BD116" s="126" t="e">
        <f>IF(AC116="社員","",IF(AG116=0,"",IF(AD116="NSTC",IF(COUNTIF(カレンダマスタ!$Q$5:$Q$32,G116)=1,"OK","×"),
IF(AD116="NS本社",IF(COUNTIF(カレンダマスタ!$T$5:$T$32,G116)=1,"OK","×"),IF(COUNTIF(カレンダマスタ!$R$5:$R$32,G116)=1,"OK","×")))))</f>
        <v>#N/A</v>
      </c>
      <c r="BE116" s="126" t="e">
        <f>IF(AC116="社員","",IF(G116="","",IF(R116&lt;&gt;"","",IF(AF116="CS","OK",IF(VLOOKUP(E116,カレンダマスタ!$A$5:$D$381,4,FALSE)&gt;0,"",IF(OR(G116*24&gt;10.84,H116*24&lt;14.5)=TRUE,"×","OK"))))))</f>
        <v>#N/A</v>
      </c>
      <c r="BF116" s="126" t="e">
        <f t="shared" si="20"/>
        <v>#N/A</v>
      </c>
      <c r="BG116" s="126" t="e">
        <f t="shared" si="21"/>
        <v>#N/A</v>
      </c>
      <c r="BI116" s="130" t="e">
        <f t="shared" si="37"/>
        <v>#N/A</v>
      </c>
    </row>
    <row r="117" spans="2:61">
      <c r="B117" s="111"/>
      <c r="C117" s="536">
        <v>160488</v>
      </c>
      <c r="D117" s="128" t="s">
        <v>538</v>
      </c>
      <c r="E117" s="583">
        <v>45419</v>
      </c>
      <c r="F117" s="128" t="s">
        <v>203</v>
      </c>
      <c r="G117" s="588">
        <v>0.375</v>
      </c>
      <c r="H117" s="588">
        <v>0.75</v>
      </c>
      <c r="I117" s="130" t="s">
        <v>200</v>
      </c>
      <c r="J117" s="139">
        <v>8</v>
      </c>
      <c r="K117" s="131"/>
      <c r="L117" s="132"/>
      <c r="M117" s="132"/>
      <c r="N117" s="141"/>
      <c r="O117" s="139">
        <v>8</v>
      </c>
      <c r="P117" s="139"/>
      <c r="Q117" s="139"/>
      <c r="R117" s="133"/>
      <c r="S117" s="134" t="s">
        <v>594</v>
      </c>
      <c r="T117" s="434">
        <f t="shared" si="38"/>
        <v>8</v>
      </c>
      <c r="U117" s="429"/>
      <c r="V117" s="429" t="e">
        <f t="shared" si="34"/>
        <v>#N/A</v>
      </c>
      <c r="W117" s="298"/>
      <c r="X117" s="129">
        <f t="shared" si="39"/>
        <v>0.33333333333333331</v>
      </c>
      <c r="Y117" s="129" t="str">
        <f t="shared" si="25"/>
        <v/>
      </c>
      <c r="Z117" s="129" t="str">
        <f t="shared" si="26"/>
        <v/>
      </c>
      <c r="AA117" s="133" t="str">
        <f t="shared" si="28"/>
        <v/>
      </c>
      <c r="AC117" s="186" t="e">
        <f>AC101</f>
        <v>#N/A</v>
      </c>
      <c r="AD117" s="187" t="e">
        <f>AD101</f>
        <v>#N/A</v>
      </c>
      <c r="AE117" s="187" t="e">
        <f>AE101</f>
        <v>#N/A</v>
      </c>
      <c r="AF117" s="187" t="e">
        <f>AF101</f>
        <v>#N/A</v>
      </c>
      <c r="AG117" s="204" t="e">
        <f t="shared" si="35"/>
        <v>#N/A</v>
      </c>
      <c r="AI117" s="135" t="str">
        <f>IF(月報!G117&lt;&gt;"",月報!G117,"")</f>
        <v/>
      </c>
      <c r="AJ117" s="126">
        <f>IF(月報!W117&lt;&gt;"",月報!W117*24,"")</f>
        <v>8</v>
      </c>
      <c r="AK117" s="126" t="str">
        <f>IF(月報!P117&lt;&gt;"",月報!P117,"")</f>
        <v/>
      </c>
      <c r="AL117" s="126" t="str">
        <f>IF(月報!Q117&lt;&gt;"",IF(月報!Q117="平日残","",月報!Q117),"")</f>
        <v/>
      </c>
      <c r="AM117" s="126"/>
      <c r="AN117" s="126" t="e">
        <f t="shared" si="27"/>
        <v>#N/A</v>
      </c>
      <c r="AO117" s="126" t="e">
        <f>IF($E117="","",VLOOKUP($E117,カレンダマスタ!$A$5:$E$381,5,FALSE))</f>
        <v>#N/A</v>
      </c>
      <c r="AQ117" s="196" t="e">
        <f>IF(G117="","",IF(VLOOKUP(E117,カレンダマスタ!$A$5:$D$381,4,FALSE)=0,"",1))</f>
        <v>#N/A</v>
      </c>
      <c r="AR117" s="136" t="e">
        <f>IF($G117="","",IF($AD117="NSTC",INDEX(カレンダマスタ!$I$26:$O$31,MATCH($G117,カレンダマスタ!$H$26:$H$31,1),MATCH($H117,カレンダマスタ!$I$25:$O$25,1)),
IF($AD117="CS本社",INDEX(カレンダマスタ!$I$36:$O$41,MATCH($G117,カレンダマスタ!$H$36:$H$41,1),MATCH($H117,カレンダマスタ!$I$35:$O$35,1)),
IF($AD117="NS本社",INDEX(カレンダマスタ!$I$94:$O$99,MATCH($G117,カレンダマスタ!$H$95:$H$100,1),MATCH($H117,カレンダマスタ!$I$93:$O$93,1)),
IF($AD117="ODC",INDEX(カレンダマスタ!$I$46:$O$51,MATCH($G117,カレンダマスタ!$H$46:$H$51,1),MATCH($H117,カレンダマスタ!$I$45:$O$45,1)),
IF($AD117="NS東京TC",INDEX(カレンダマスタ!$I$56:$O$61,MATCH($G117,カレンダマスタ!$H$56:$H$61,1),MATCH($H117,カレンダマスタ!$I$55:$O$55,1)),""))))))</f>
        <v>#N/A</v>
      </c>
      <c r="AS117" s="126" t="e">
        <f t="shared" si="36"/>
        <v>#N/A</v>
      </c>
      <c r="AU117" s="137" t="e">
        <f>IF(E117="","",VLOOKUP($E117,カレンダマスタ!$A$4:$E$381,4,FALSE))</f>
        <v>#N/A</v>
      </c>
      <c r="AV117" s="137" t="str">
        <f t="shared" si="29"/>
        <v/>
      </c>
      <c r="AW117" s="137" t="str">
        <f t="shared" si="30"/>
        <v/>
      </c>
      <c r="AX117" s="138" t="e">
        <f t="shared" si="31"/>
        <v>#N/A</v>
      </c>
      <c r="AY117" s="138" t="e">
        <f t="shared" si="32"/>
        <v>#N/A</v>
      </c>
      <c r="AZ117" s="130" t="e">
        <f>IF(AX117&amp;AW117="勤怠未設定","×",IF(AV117="勤怠修正","×",IF(AC117="外注","",IF(AA117="",IF(AY117&lt;&gt;"","×",""),IF(VLOOKUP(AA117,カレンダマスタ!$H$66:$I$83,2,FALSE)&lt;&gt;AY117,"×","OK")))))</f>
        <v>#N/A</v>
      </c>
      <c r="BC117" s="137" t="e">
        <f>IF(E117="","",VLOOKUP($E117,カレンダマスタ!$A$4:$E$381,4,FALSE))</f>
        <v>#N/A</v>
      </c>
      <c r="BD117" s="126" t="e">
        <f>IF(AC117="社員","",IF(AG117=0,"",IF(AD117="NSTC",IF(COUNTIF(カレンダマスタ!$Q$5:$Q$32,G117)=1,"OK","×"),
IF(AD117="NS本社",IF(COUNTIF(カレンダマスタ!$T$5:$T$32,G117)=1,"OK","×"),IF(COUNTIF(カレンダマスタ!$R$5:$R$32,G117)=1,"OK","×")))))</f>
        <v>#N/A</v>
      </c>
      <c r="BE117" s="126" t="e">
        <f>IF(AC117="社員","",IF(G117="","",IF(R117&lt;&gt;"","",IF(AF117="CS","OK",IF(VLOOKUP(E117,カレンダマスタ!$A$5:$D$381,4,FALSE)&gt;0,"",IF(OR(G117*24&gt;10.84,H117*24&lt;14.5)=TRUE,"×","OK"))))))</f>
        <v>#N/A</v>
      </c>
      <c r="BF117" s="126" t="e">
        <f t="shared" si="20"/>
        <v>#N/A</v>
      </c>
      <c r="BG117" s="126" t="e">
        <f t="shared" si="21"/>
        <v>#N/A</v>
      </c>
      <c r="BI117" s="130" t="e">
        <f t="shared" si="37"/>
        <v>#N/A</v>
      </c>
    </row>
    <row r="118" spans="2:61">
      <c r="B118" s="111"/>
      <c r="C118" s="536">
        <v>160488</v>
      </c>
      <c r="D118" s="128" t="s">
        <v>538</v>
      </c>
      <c r="E118" s="583">
        <v>45420</v>
      </c>
      <c r="F118" s="128" t="s">
        <v>204</v>
      </c>
      <c r="G118" s="588">
        <v>0.375</v>
      </c>
      <c r="H118" s="588">
        <v>0.75</v>
      </c>
      <c r="I118" s="130" t="s">
        <v>200</v>
      </c>
      <c r="J118" s="139">
        <v>8</v>
      </c>
      <c r="K118" s="131"/>
      <c r="L118" s="132"/>
      <c r="M118" s="132"/>
      <c r="N118" s="141"/>
      <c r="O118" s="139">
        <v>8</v>
      </c>
      <c r="P118" s="139"/>
      <c r="Q118" s="139"/>
      <c r="R118" s="133"/>
      <c r="S118" s="134" t="s">
        <v>594</v>
      </c>
      <c r="T118" s="434">
        <f t="shared" si="38"/>
        <v>8</v>
      </c>
      <c r="U118" s="429"/>
      <c r="V118" s="429" t="e">
        <f t="shared" si="34"/>
        <v>#N/A</v>
      </c>
      <c r="W118" s="298"/>
      <c r="X118" s="129">
        <f t="shared" si="39"/>
        <v>0.33333333333333331</v>
      </c>
      <c r="Y118" s="129" t="str">
        <f t="shared" si="25"/>
        <v/>
      </c>
      <c r="Z118" s="129" t="str">
        <f t="shared" si="26"/>
        <v/>
      </c>
      <c r="AA118" s="133" t="str">
        <f t="shared" si="28"/>
        <v/>
      </c>
      <c r="AC118" s="186" t="e">
        <f>AC101</f>
        <v>#N/A</v>
      </c>
      <c r="AD118" s="187" t="e">
        <f>AD101</f>
        <v>#N/A</v>
      </c>
      <c r="AE118" s="187" t="e">
        <f>AE101</f>
        <v>#N/A</v>
      </c>
      <c r="AF118" s="187" t="e">
        <f>AF101</f>
        <v>#N/A</v>
      </c>
      <c r="AG118" s="204" t="e">
        <f t="shared" si="35"/>
        <v>#N/A</v>
      </c>
      <c r="AI118" s="140" t="str">
        <f>IF(月報!G118&lt;&gt;"",月報!G118,"")</f>
        <v/>
      </c>
      <c r="AJ118" s="126">
        <f>IF(月報!W118&lt;&gt;"",月報!W118*24,"")</f>
        <v>8</v>
      </c>
      <c r="AK118" s="126" t="str">
        <f>IF(月報!P118&lt;&gt;"",月報!P118,"")</f>
        <v/>
      </c>
      <c r="AL118" s="126" t="str">
        <f>IF(月報!Q118&lt;&gt;"",IF(月報!Q118="平日残","",月報!Q118),"")</f>
        <v/>
      </c>
      <c r="AM118" s="126"/>
      <c r="AN118" s="126" t="e">
        <f t="shared" si="27"/>
        <v>#N/A</v>
      </c>
      <c r="AO118" s="126" t="e">
        <f>IF($E118="","",VLOOKUP($E118,カレンダマスタ!$A$5:$E$381,5,FALSE))</f>
        <v>#N/A</v>
      </c>
      <c r="AQ118" s="196" t="e">
        <f>IF(G118="","",IF(VLOOKUP(E118,カレンダマスタ!$A$5:$D$381,4,FALSE)=0,"",1))</f>
        <v>#N/A</v>
      </c>
      <c r="AR118" s="136" t="e">
        <f>IF($G118="","",IF($AD118="NSTC",INDEX(カレンダマスタ!$I$26:$O$31,MATCH($G118,カレンダマスタ!$H$26:$H$31,1),MATCH($H118,カレンダマスタ!$I$25:$O$25,1)),
IF($AD118="CS本社",INDEX(カレンダマスタ!$I$36:$O$41,MATCH($G118,カレンダマスタ!$H$36:$H$41,1),MATCH($H118,カレンダマスタ!$I$35:$O$35,1)),
IF($AD118="NS本社",INDEX(カレンダマスタ!$I$94:$O$99,MATCH($G118,カレンダマスタ!$H$95:$H$100,1),MATCH($H118,カレンダマスタ!$I$93:$O$93,1)),
IF($AD118="ODC",INDEX(カレンダマスタ!$I$46:$O$51,MATCH($G118,カレンダマスタ!$H$46:$H$51,1),MATCH($H118,カレンダマスタ!$I$45:$O$45,1)),
IF($AD118="NS東京TC",INDEX(カレンダマスタ!$I$56:$O$61,MATCH($G118,カレンダマスタ!$H$56:$H$61,1),MATCH($H118,カレンダマスタ!$I$55:$O$55,1)),""))))))</f>
        <v>#N/A</v>
      </c>
      <c r="AS118" s="126" t="e">
        <f t="shared" si="36"/>
        <v>#N/A</v>
      </c>
      <c r="AU118" s="137" t="e">
        <f>IF(E118="","",VLOOKUP($E118,カレンダマスタ!$A$4:$E$381,4,FALSE))</f>
        <v>#N/A</v>
      </c>
      <c r="AV118" s="137" t="str">
        <f t="shared" si="29"/>
        <v/>
      </c>
      <c r="AW118" s="137" t="str">
        <f t="shared" si="30"/>
        <v/>
      </c>
      <c r="AX118" s="138" t="e">
        <f t="shared" si="31"/>
        <v>#N/A</v>
      </c>
      <c r="AY118" s="138" t="e">
        <f t="shared" si="32"/>
        <v>#N/A</v>
      </c>
      <c r="AZ118" s="130" t="e">
        <f>IF(AX118&amp;AW118="勤怠未設定","×",IF(AV118="勤怠修正","×",IF(AC118="外注","",IF(AA118="",IF(AY118&lt;&gt;"","×",""),IF(VLOOKUP(AA118,カレンダマスタ!$H$66:$I$83,2,FALSE)&lt;&gt;AY118,"×","OK")))))</f>
        <v>#N/A</v>
      </c>
      <c r="BC118" s="137" t="e">
        <f>IF(E118="","",VLOOKUP($E118,カレンダマスタ!$A$4:$E$381,4,FALSE))</f>
        <v>#N/A</v>
      </c>
      <c r="BD118" s="126" t="e">
        <f>IF(AC118="社員","",IF(AG118=0,"",IF(AD118="NSTC",IF(COUNTIF(カレンダマスタ!$Q$5:$Q$32,G118)=1,"OK","×"),
IF(AD118="NS本社",IF(COUNTIF(カレンダマスタ!$T$5:$T$32,G118)=1,"OK","×"),IF(COUNTIF(カレンダマスタ!$R$5:$R$32,G118)=1,"OK","×")))))</f>
        <v>#N/A</v>
      </c>
      <c r="BE118" s="126" t="e">
        <f>IF(AC118="社員","",IF(G118="","",IF(R118&lt;&gt;"","",IF(AF118="CS","OK",IF(VLOOKUP(E118,カレンダマスタ!$A$5:$D$381,4,FALSE)&gt;0,"",IF(OR(G118*24&gt;10.84,H118*24&lt;14.5)=TRUE,"×","OK"))))))</f>
        <v>#N/A</v>
      </c>
      <c r="BF118" s="126" t="e">
        <f t="shared" si="20"/>
        <v>#N/A</v>
      </c>
      <c r="BG118" s="126" t="e">
        <f t="shared" si="21"/>
        <v>#N/A</v>
      </c>
      <c r="BI118" s="130" t="e">
        <f t="shared" si="37"/>
        <v>#N/A</v>
      </c>
    </row>
    <row r="119" spans="2:61">
      <c r="B119" s="111"/>
      <c r="C119" s="536">
        <v>160488</v>
      </c>
      <c r="D119" s="128" t="s">
        <v>538</v>
      </c>
      <c r="E119" s="583">
        <v>45421</v>
      </c>
      <c r="F119" s="128" t="s">
        <v>205</v>
      </c>
      <c r="G119" s="588">
        <v>0.375</v>
      </c>
      <c r="H119" s="588">
        <v>0.80208333333333337</v>
      </c>
      <c r="I119" s="130" t="s">
        <v>200</v>
      </c>
      <c r="J119" s="139">
        <v>9.25</v>
      </c>
      <c r="K119" s="131"/>
      <c r="L119" s="132"/>
      <c r="M119" s="132"/>
      <c r="N119" s="141"/>
      <c r="O119" s="139">
        <v>8</v>
      </c>
      <c r="P119" s="139">
        <v>1.25</v>
      </c>
      <c r="Q119" s="139"/>
      <c r="R119" s="133"/>
      <c r="S119" s="134" t="s">
        <v>594</v>
      </c>
      <c r="T119" s="434">
        <f t="shared" si="38"/>
        <v>9.25</v>
      </c>
      <c r="U119" s="429"/>
      <c r="V119" s="429" t="e">
        <f t="shared" si="34"/>
        <v>#N/A</v>
      </c>
      <c r="W119" s="298"/>
      <c r="X119" s="129">
        <f t="shared" si="39"/>
        <v>0.33333333333333331</v>
      </c>
      <c r="Y119" s="129">
        <f t="shared" si="25"/>
        <v>5.2083333333333336E-2</v>
      </c>
      <c r="Z119" s="129" t="str">
        <f t="shared" si="26"/>
        <v/>
      </c>
      <c r="AA119" s="133" t="str">
        <f t="shared" si="28"/>
        <v/>
      </c>
      <c r="AC119" s="186" t="e">
        <f>AC101</f>
        <v>#N/A</v>
      </c>
      <c r="AD119" s="187" t="e">
        <f>AD101</f>
        <v>#N/A</v>
      </c>
      <c r="AE119" s="187" t="e">
        <f>AE101</f>
        <v>#N/A</v>
      </c>
      <c r="AF119" s="187" t="e">
        <f>AF101</f>
        <v>#N/A</v>
      </c>
      <c r="AG119" s="204" t="e">
        <f t="shared" si="35"/>
        <v>#N/A</v>
      </c>
      <c r="AI119" s="140" t="str">
        <f>IF(月報!G119&lt;&gt;"",月報!G119,"")</f>
        <v/>
      </c>
      <c r="AJ119" s="126">
        <f>IF(月報!W119&lt;&gt;"",月報!W119*24,"")</f>
        <v>9.25</v>
      </c>
      <c r="AK119" s="126" t="str">
        <f>IF(月報!P119&lt;&gt;"",月報!P119,"")</f>
        <v/>
      </c>
      <c r="AL119" s="126" t="str">
        <f>IF(月報!Q119&lt;&gt;"",IF(月報!Q119="平日残","",月報!Q119),"")</f>
        <v/>
      </c>
      <c r="AM119" s="126"/>
      <c r="AN119" s="126" t="e">
        <f t="shared" si="27"/>
        <v>#N/A</v>
      </c>
      <c r="AO119" s="126" t="e">
        <f>IF($E119="","",VLOOKUP($E119,カレンダマスタ!$A$5:$E$381,5,FALSE))</f>
        <v>#N/A</v>
      </c>
      <c r="AQ119" s="196" t="e">
        <f>IF(G119="","",IF(VLOOKUP(E119,カレンダマスタ!$A$5:$D$381,4,FALSE)=0,"",1))</f>
        <v>#N/A</v>
      </c>
      <c r="AR119" s="136" t="e">
        <f>IF($G119="","",IF($AD119="NSTC",INDEX(カレンダマスタ!$I$26:$O$31,MATCH($G119,カレンダマスタ!$H$26:$H$31,1),MATCH($H119,カレンダマスタ!$I$25:$O$25,1)),
IF($AD119="CS本社",INDEX(カレンダマスタ!$I$36:$O$41,MATCH($G119,カレンダマスタ!$H$36:$H$41,1),MATCH($H119,カレンダマスタ!$I$35:$O$35,1)),
IF($AD119="NS本社",INDEX(カレンダマスタ!$I$94:$O$99,MATCH($G119,カレンダマスタ!$H$95:$H$100,1),MATCH($H119,カレンダマスタ!$I$93:$O$93,1)),
IF($AD119="ODC",INDEX(カレンダマスタ!$I$46:$O$51,MATCH($G119,カレンダマスタ!$H$46:$H$51,1),MATCH($H119,カレンダマスタ!$I$45:$O$45,1)),
IF($AD119="NS東京TC",INDEX(カレンダマスタ!$I$56:$O$61,MATCH($G119,カレンダマスタ!$H$56:$H$61,1),MATCH($H119,カレンダマスタ!$I$55:$O$55,1)),""))))))</f>
        <v>#N/A</v>
      </c>
      <c r="AS119" s="126" t="e">
        <f t="shared" si="36"/>
        <v>#N/A</v>
      </c>
      <c r="AU119" s="137" t="e">
        <f>IF(E119="","",VLOOKUP($E119,カレンダマスタ!$A$4:$E$381,4,FALSE))</f>
        <v>#N/A</v>
      </c>
      <c r="AV119" s="137" t="str">
        <f t="shared" si="29"/>
        <v/>
      </c>
      <c r="AW119" s="137" t="str">
        <f t="shared" si="30"/>
        <v/>
      </c>
      <c r="AX119" s="138" t="e">
        <f t="shared" si="31"/>
        <v>#N/A</v>
      </c>
      <c r="AY119" s="138" t="e">
        <f t="shared" si="32"/>
        <v>#N/A</v>
      </c>
      <c r="AZ119" s="130" t="e">
        <f>IF(AX119&amp;AW119="勤怠未設定","×",IF(AV119="勤怠修正","×",IF(AC119="外注","",IF(AA119="",IF(AY119&lt;&gt;"","×",""),IF(VLOOKUP(AA119,カレンダマスタ!$H$66:$I$83,2,FALSE)&lt;&gt;AY119,"×","OK")))))</f>
        <v>#N/A</v>
      </c>
      <c r="BC119" s="137" t="e">
        <f>IF(E119="","",VLOOKUP($E119,カレンダマスタ!$A$4:$E$381,4,FALSE))</f>
        <v>#N/A</v>
      </c>
      <c r="BD119" s="126" t="e">
        <f>IF(AC119="社員","",IF(AG119=0,"",IF(AD119="NSTC",IF(COUNTIF(カレンダマスタ!$Q$5:$Q$32,G119)=1,"OK","×"),
IF(AD119="NS本社",IF(COUNTIF(カレンダマスタ!$T$5:$T$32,G119)=1,"OK","×"),IF(COUNTIF(カレンダマスタ!$R$5:$R$32,G119)=1,"OK","×")))))</f>
        <v>#N/A</v>
      </c>
      <c r="BE119" s="126" t="e">
        <f>IF(AC119="社員","",IF(G119="","",IF(R119&lt;&gt;"","",IF(AF119="CS","OK",IF(VLOOKUP(E119,カレンダマスタ!$A$5:$D$381,4,FALSE)&gt;0,"",IF(OR(G119*24&gt;10.84,H119*24&lt;14.5)=TRUE,"×","OK"))))))</f>
        <v>#N/A</v>
      </c>
      <c r="BF119" s="126" t="e">
        <f t="shared" si="20"/>
        <v>#N/A</v>
      </c>
      <c r="BG119" s="126" t="e">
        <f t="shared" si="21"/>
        <v>#N/A</v>
      </c>
      <c r="BI119" s="130" t="e">
        <f t="shared" si="37"/>
        <v>#N/A</v>
      </c>
    </row>
    <row r="120" spans="2:61">
      <c r="B120" s="111"/>
      <c r="C120" s="536">
        <v>160488</v>
      </c>
      <c r="D120" s="128" t="s">
        <v>538</v>
      </c>
      <c r="E120" s="583">
        <v>45422</v>
      </c>
      <c r="F120" s="128" t="s">
        <v>199</v>
      </c>
      <c r="G120" s="588">
        <v>0.375</v>
      </c>
      <c r="H120" s="588">
        <v>0.75</v>
      </c>
      <c r="I120" s="130" t="s">
        <v>200</v>
      </c>
      <c r="J120" s="139">
        <v>8</v>
      </c>
      <c r="K120" s="131"/>
      <c r="L120" s="132"/>
      <c r="M120" s="132"/>
      <c r="N120" s="141"/>
      <c r="O120" s="139">
        <v>8</v>
      </c>
      <c r="P120" s="139"/>
      <c r="Q120" s="139"/>
      <c r="R120" s="133"/>
      <c r="S120" s="134" t="s">
        <v>594</v>
      </c>
      <c r="T120" s="434">
        <f t="shared" si="38"/>
        <v>8</v>
      </c>
      <c r="U120" s="429"/>
      <c r="V120" s="429" t="e">
        <f t="shared" si="34"/>
        <v>#N/A</v>
      </c>
      <c r="W120" s="298"/>
      <c r="X120" s="129">
        <f t="shared" si="39"/>
        <v>0.33333333333333331</v>
      </c>
      <c r="Y120" s="129" t="str">
        <f t="shared" si="25"/>
        <v/>
      </c>
      <c r="Z120" s="129" t="str">
        <f t="shared" si="26"/>
        <v/>
      </c>
      <c r="AA120" s="133" t="str">
        <f t="shared" si="28"/>
        <v/>
      </c>
      <c r="AC120" s="186" t="e">
        <f>AC101</f>
        <v>#N/A</v>
      </c>
      <c r="AD120" s="187" t="e">
        <f>AD101</f>
        <v>#N/A</v>
      </c>
      <c r="AE120" s="187" t="e">
        <f>AE101</f>
        <v>#N/A</v>
      </c>
      <c r="AF120" s="187" t="e">
        <f>AF101</f>
        <v>#N/A</v>
      </c>
      <c r="AG120" s="204" t="e">
        <f t="shared" si="35"/>
        <v>#N/A</v>
      </c>
      <c r="AI120" s="140" t="str">
        <f>IF(月報!G120&lt;&gt;"",月報!G120,"")</f>
        <v/>
      </c>
      <c r="AJ120" s="126">
        <f>IF(月報!W120&lt;&gt;"",月報!W120*24,"")</f>
        <v>8</v>
      </c>
      <c r="AK120" s="126" t="str">
        <f>IF(月報!P120&lt;&gt;"",月報!P120,"")</f>
        <v/>
      </c>
      <c r="AL120" s="126" t="str">
        <f>IF(月報!Q120&lt;&gt;"",IF(月報!Q120="平日残","",月報!Q120),"")</f>
        <v/>
      </c>
      <c r="AM120" s="126"/>
      <c r="AN120" s="126" t="e">
        <f t="shared" si="27"/>
        <v>#N/A</v>
      </c>
      <c r="AO120" s="126" t="e">
        <f>IF($E120="","",VLOOKUP($E120,カレンダマスタ!$A$5:$E$381,5,FALSE))</f>
        <v>#N/A</v>
      </c>
      <c r="AQ120" s="196" t="e">
        <f>IF(G120="","",IF(VLOOKUP(E120,カレンダマスタ!$A$5:$D$381,4,FALSE)=0,"",1))</f>
        <v>#N/A</v>
      </c>
      <c r="AR120" s="136" t="e">
        <f>IF($G120="","",IF($AD120="NSTC",INDEX(カレンダマスタ!$I$26:$O$31,MATCH($G120,カレンダマスタ!$H$26:$H$31,1),MATCH($H120,カレンダマスタ!$I$25:$O$25,1)),
IF($AD120="CS本社",INDEX(カレンダマスタ!$I$36:$O$41,MATCH($G120,カレンダマスタ!$H$36:$H$41,1),MATCH($H120,カレンダマスタ!$I$35:$O$35,1)),
IF($AD120="NS本社",INDEX(カレンダマスタ!$I$94:$O$99,MATCH($G120,カレンダマスタ!$H$95:$H$100,1),MATCH($H120,カレンダマスタ!$I$93:$O$93,1)),
IF($AD120="ODC",INDEX(カレンダマスタ!$I$46:$O$51,MATCH($G120,カレンダマスタ!$H$46:$H$51,1),MATCH($H120,カレンダマスタ!$I$45:$O$45,1)),
IF($AD120="NS東京TC",INDEX(カレンダマスタ!$I$56:$O$61,MATCH($G120,カレンダマスタ!$H$56:$H$61,1),MATCH($H120,カレンダマスタ!$I$55:$O$55,1)),""))))))</f>
        <v>#N/A</v>
      </c>
      <c r="AS120" s="126" t="e">
        <f t="shared" si="36"/>
        <v>#N/A</v>
      </c>
      <c r="AU120" s="137" t="e">
        <f>IF(E120="","",VLOOKUP($E120,カレンダマスタ!$A$4:$E$381,4,FALSE))</f>
        <v>#N/A</v>
      </c>
      <c r="AV120" s="137" t="str">
        <f t="shared" si="29"/>
        <v/>
      </c>
      <c r="AW120" s="137" t="str">
        <f t="shared" si="30"/>
        <v/>
      </c>
      <c r="AX120" s="138" t="e">
        <f t="shared" si="31"/>
        <v>#N/A</v>
      </c>
      <c r="AY120" s="138" t="e">
        <f t="shared" si="32"/>
        <v>#N/A</v>
      </c>
      <c r="AZ120" s="130" t="e">
        <f>IF(AX120&amp;AW120="勤怠未設定","×",IF(AV120="勤怠修正","×",IF(AC120="外注","",IF(AA120="",IF(AY120&lt;&gt;"","×",""),IF(VLOOKUP(AA120,カレンダマスタ!$H$66:$I$83,2,FALSE)&lt;&gt;AY120,"×","OK")))))</f>
        <v>#N/A</v>
      </c>
      <c r="BC120" s="137" t="e">
        <f>IF(E120="","",VLOOKUP($E120,カレンダマスタ!$A$4:$E$381,4,FALSE))</f>
        <v>#N/A</v>
      </c>
      <c r="BD120" s="126" t="e">
        <f>IF(AC120="社員","",IF(AG120=0,"",IF(AD120="NSTC",IF(COUNTIF(カレンダマスタ!$Q$5:$Q$32,G120)=1,"OK","×"),
IF(AD120="NS本社",IF(COUNTIF(カレンダマスタ!$T$5:$T$32,G120)=1,"OK","×"),IF(COUNTIF(カレンダマスタ!$R$5:$R$32,G120)=1,"OK","×")))))</f>
        <v>#N/A</v>
      </c>
      <c r="BE120" s="126" t="e">
        <f>IF(AC120="社員","",IF(G120="","",IF(R120&lt;&gt;"","",IF(AF120="CS","OK",IF(VLOOKUP(E120,カレンダマスタ!$A$5:$D$381,4,FALSE)&gt;0,"",IF(OR(G120*24&gt;10.84,H120*24&lt;14.5)=TRUE,"×","OK"))))))</f>
        <v>#N/A</v>
      </c>
      <c r="BF120" s="126" t="e">
        <f t="shared" ref="BF120:BF183" si="40">IF(AC120="外注",AN120,IF(G120="",IF(AJ120="","","週報未入力"),IF(AJ120="","TW未入力","")))</f>
        <v>#N/A</v>
      </c>
      <c r="BG120" s="126" t="e">
        <f t="shared" ref="BG120:BG180" si="41">IF(AE120="派遣","",IF(G120="","",IF(R120="有給休暇","",IF(S120="","×","OK"))))</f>
        <v>#N/A</v>
      </c>
      <c r="BI120" s="130" t="e">
        <f t="shared" si="37"/>
        <v>#N/A</v>
      </c>
    </row>
    <row r="121" spans="2:61">
      <c r="B121" s="111"/>
      <c r="C121" s="537">
        <v>160488</v>
      </c>
      <c r="D121" s="142" t="s">
        <v>538</v>
      </c>
      <c r="E121" s="584">
        <v>45423</v>
      </c>
      <c r="F121" s="142" t="s">
        <v>369</v>
      </c>
      <c r="G121" s="589"/>
      <c r="H121" s="589"/>
      <c r="I121" s="144"/>
      <c r="J121" s="148"/>
      <c r="K121" s="145"/>
      <c r="L121" s="146"/>
      <c r="M121" s="146"/>
      <c r="N121" s="147"/>
      <c r="O121" s="148"/>
      <c r="P121" s="148"/>
      <c r="Q121" s="148"/>
      <c r="R121" s="149"/>
      <c r="S121" s="156"/>
      <c r="T121" s="435" t="str">
        <f t="shared" si="38"/>
        <v/>
      </c>
      <c r="U121" s="430"/>
      <c r="V121" s="430" t="e">
        <f t="shared" si="34"/>
        <v>#N/A</v>
      </c>
      <c r="W121" s="298"/>
      <c r="X121" s="143" t="str">
        <f t="shared" si="39"/>
        <v/>
      </c>
      <c r="Y121" s="143" t="str">
        <f t="shared" si="25"/>
        <v/>
      </c>
      <c r="Z121" s="143" t="str">
        <f t="shared" si="26"/>
        <v/>
      </c>
      <c r="AA121" s="149" t="str">
        <f t="shared" si="28"/>
        <v/>
      </c>
      <c r="AC121" s="188" t="e">
        <f>AC101</f>
        <v>#N/A</v>
      </c>
      <c r="AD121" s="189" t="e">
        <f>AD101</f>
        <v>#N/A</v>
      </c>
      <c r="AE121" s="189" t="e">
        <f>AE101</f>
        <v>#N/A</v>
      </c>
      <c r="AF121" s="189" t="e">
        <f>AF101</f>
        <v>#N/A</v>
      </c>
      <c r="AG121" s="205">
        <f t="shared" si="35"/>
        <v>0</v>
      </c>
      <c r="AI121" s="157" t="str">
        <f>IF(月報!G121&lt;&gt;"",月報!G121,"")</f>
        <v/>
      </c>
      <c r="AJ121" s="151" t="str">
        <f>IF(月報!W121&lt;&gt;"",月報!W121*24,"")</f>
        <v/>
      </c>
      <c r="AK121" s="151" t="str">
        <f>IF(月報!P121&lt;&gt;"",月報!P121,"")</f>
        <v/>
      </c>
      <c r="AL121" s="151" t="str">
        <f>IF(月報!Q121&lt;&gt;"",IF(月報!Q121="平日残","",月報!Q121),"")</f>
        <v/>
      </c>
      <c r="AM121" s="151"/>
      <c r="AN121" s="151" t="e">
        <f t="shared" si="27"/>
        <v>#N/A</v>
      </c>
      <c r="AO121" s="151" t="e">
        <f>IF($E121="","",VLOOKUP($E121,カレンダマスタ!$A$5:$E$381,5,FALSE))</f>
        <v>#N/A</v>
      </c>
      <c r="AQ121" s="197" t="str">
        <f>IF(G121="","",IF(VLOOKUP(E121,カレンダマスタ!$A$5:$D$381,4,FALSE)=0,"",1))</f>
        <v/>
      </c>
      <c r="AR121" s="152" t="str">
        <f>IF($G121="","",IF($AD121="NSTC",INDEX(カレンダマスタ!$I$26:$O$31,MATCH($G121,カレンダマスタ!$H$26:$H$31,1),MATCH($H121,カレンダマスタ!$I$25:$O$25,1)),
IF($AD121="CS本社",INDEX(カレンダマスタ!$I$36:$O$41,MATCH($G121,カレンダマスタ!$H$36:$H$41,1),MATCH($H121,カレンダマスタ!$I$35:$O$35,1)),
IF($AD121="NS本社",INDEX(カレンダマスタ!$I$94:$O$99,MATCH($G121,カレンダマスタ!$H$95:$H$100,1),MATCH($H121,カレンダマスタ!$I$93:$O$93,1)),
IF($AD121="ODC",INDEX(カレンダマスタ!$I$46:$O$51,MATCH($G121,カレンダマスタ!$H$46:$H$51,1),MATCH($H121,カレンダマスタ!$I$45:$O$45,1)),
IF($AD121="NS東京TC",INDEX(カレンダマスタ!$I$56:$O$61,MATCH($G121,カレンダマスタ!$H$56:$H$61,1),MATCH($H121,カレンダマスタ!$I$55:$O$55,1)),""))))))</f>
        <v/>
      </c>
      <c r="AS121" s="151" t="e">
        <f t="shared" si="36"/>
        <v>#N/A</v>
      </c>
      <c r="AU121" s="153" t="e">
        <f>IF(E121="","",VLOOKUP($E121,カレンダマスタ!$A$4:$E$381,4,FALSE))</f>
        <v>#N/A</v>
      </c>
      <c r="AV121" s="153" t="str">
        <f t="shared" si="29"/>
        <v/>
      </c>
      <c r="AW121" s="153" t="str">
        <f t="shared" si="30"/>
        <v/>
      </c>
      <c r="AX121" s="154" t="e">
        <f t="shared" si="31"/>
        <v>#N/A</v>
      </c>
      <c r="AY121" s="154" t="e">
        <f t="shared" si="32"/>
        <v>#N/A</v>
      </c>
      <c r="AZ121" s="144" t="e">
        <f>IF(AX121&amp;AW121="勤怠未設定","×",IF(AV121="勤怠修正","×",IF(AC121="外注","",IF(AA121="",IF(AY121&lt;&gt;"","×",""),IF(VLOOKUP(AA121,カレンダマスタ!$H$66:$I$83,2,FALSE)&lt;&gt;AY121,"×","OK")))))</f>
        <v>#N/A</v>
      </c>
      <c r="BC121" s="153" t="e">
        <f>IF(E121="","",VLOOKUP($E121,カレンダマスタ!$A$4:$E$381,4,FALSE))</f>
        <v>#N/A</v>
      </c>
      <c r="BD121" s="151" t="e">
        <f>IF(AC121="社員","",IF(AG121=0,"",IF(AD121="NSTC",IF(COUNTIF(カレンダマスタ!$Q$5:$Q$32,G121)=1,"OK","×"),
IF(AD121="NS本社",IF(COUNTIF(カレンダマスタ!$T$5:$T$32,G121)=1,"OK","×"),IF(COUNTIF(カレンダマスタ!$R$5:$R$32,G121)=1,"OK","×")))))</f>
        <v>#N/A</v>
      </c>
      <c r="BE121" s="151" t="e">
        <f>IF(AC121="社員","",IF(G121="","",IF(R121&lt;&gt;"","",IF(AF121="CS","OK",IF(VLOOKUP(E121,カレンダマスタ!$A$5:$D$381,4,FALSE)&gt;0,"",IF(OR(G121*24&gt;10.84,H121*24&lt;14.5)=TRUE,"×","OK"))))))</f>
        <v>#N/A</v>
      </c>
      <c r="BF121" s="151" t="e">
        <f t="shared" si="40"/>
        <v>#N/A</v>
      </c>
      <c r="BG121" s="151" t="e">
        <f t="shared" si="41"/>
        <v>#N/A</v>
      </c>
      <c r="BI121" s="144" t="e">
        <f t="shared" si="37"/>
        <v>#N/A</v>
      </c>
    </row>
    <row r="122" spans="2:61">
      <c r="B122" s="111"/>
      <c r="C122" s="535">
        <v>160488</v>
      </c>
      <c r="D122" s="112" t="s">
        <v>538</v>
      </c>
      <c r="E122" s="582">
        <v>45424</v>
      </c>
      <c r="F122" s="112" t="s">
        <v>370</v>
      </c>
      <c r="G122" s="587"/>
      <c r="H122" s="587"/>
      <c r="I122" s="114"/>
      <c r="J122" s="118"/>
      <c r="K122" s="115"/>
      <c r="L122" s="116"/>
      <c r="M122" s="116"/>
      <c r="N122" s="117"/>
      <c r="O122" s="118"/>
      <c r="P122" s="118"/>
      <c r="Q122" s="118"/>
      <c r="R122" s="119"/>
      <c r="S122" s="120"/>
      <c r="T122" s="433" t="str">
        <f t="shared" si="38"/>
        <v/>
      </c>
      <c r="U122" s="431">
        <f>SUM(T122:T128)</f>
        <v>42.5</v>
      </c>
      <c r="V122" s="431" t="e">
        <f t="shared" si="34"/>
        <v>#N/A</v>
      </c>
      <c r="W122" s="298"/>
      <c r="X122" s="113" t="str">
        <f t="shared" si="39"/>
        <v/>
      </c>
      <c r="Y122" s="113" t="str">
        <f t="shared" si="25"/>
        <v/>
      </c>
      <c r="Z122" s="113" t="str">
        <f t="shared" si="26"/>
        <v/>
      </c>
      <c r="AA122" s="119" t="str">
        <f t="shared" si="28"/>
        <v/>
      </c>
      <c r="AC122" s="190" t="e">
        <f>AC101</f>
        <v>#N/A</v>
      </c>
      <c r="AD122" s="191" t="e">
        <f>AD101</f>
        <v>#N/A</v>
      </c>
      <c r="AE122" s="191" t="e">
        <f>AE101</f>
        <v>#N/A</v>
      </c>
      <c r="AF122" s="191" t="e">
        <f>AF101</f>
        <v>#N/A</v>
      </c>
      <c r="AG122" s="206">
        <f t="shared" si="35"/>
        <v>0</v>
      </c>
      <c r="AI122" s="158" t="str">
        <f>IF(月報!G122&lt;&gt;"",月報!G122,"")</f>
        <v/>
      </c>
      <c r="AJ122" s="122" t="str">
        <f>IF(月報!W122&lt;&gt;"",月報!W122*24,"")</f>
        <v/>
      </c>
      <c r="AK122" s="122" t="str">
        <f>IF(月報!P122&lt;&gt;"",月報!P122,"")</f>
        <v/>
      </c>
      <c r="AL122" s="122" t="str">
        <f>IF(月報!Q122&lt;&gt;"",IF(月報!Q122="平日残","",月報!Q122),"")</f>
        <v/>
      </c>
      <c r="AM122" s="122"/>
      <c r="AN122" s="122" t="e">
        <f t="shared" si="27"/>
        <v>#N/A</v>
      </c>
      <c r="AO122" s="122" t="e">
        <f>IF($E122="","",VLOOKUP($E122,カレンダマスタ!$A$5:$E$381,5,FALSE))</f>
        <v>#N/A</v>
      </c>
      <c r="AQ122" s="195" t="str">
        <f>IF(G122="","",IF(VLOOKUP(E122,カレンダマスタ!$A$5:$D$381,4,FALSE)=0,"",1))</f>
        <v/>
      </c>
      <c r="AR122" s="123" t="str">
        <f>IF($G122="","",IF($AD122="NSTC",INDEX(カレンダマスタ!$I$26:$O$31,MATCH($G122,カレンダマスタ!$H$26:$H$31,1),MATCH($H122,カレンダマスタ!$I$25:$O$25,1)),
IF($AD122="CS本社",INDEX(カレンダマスタ!$I$36:$O$41,MATCH($G122,カレンダマスタ!$H$36:$H$41,1),MATCH($H122,カレンダマスタ!$I$35:$O$35,1)),
IF($AD122="NS本社",INDEX(カレンダマスタ!$I$94:$O$99,MATCH($G122,カレンダマスタ!$H$95:$H$100,1),MATCH($H122,カレンダマスタ!$I$93:$O$93,1)),
IF($AD122="ODC",INDEX(カレンダマスタ!$I$46:$O$51,MATCH($G122,カレンダマスタ!$H$46:$H$51,1),MATCH($H122,カレンダマスタ!$I$45:$O$45,1)),
IF($AD122="NS東京TC",INDEX(カレンダマスタ!$I$56:$O$61,MATCH($G122,カレンダマスタ!$H$56:$H$61,1),MATCH($H122,カレンダマスタ!$I$55:$O$55,1)),""))))))</f>
        <v/>
      </c>
      <c r="AS122" s="122" t="e">
        <f t="shared" si="36"/>
        <v>#N/A</v>
      </c>
      <c r="AU122" s="124" t="e">
        <f>IF(E122="","",VLOOKUP($E122,カレンダマスタ!$A$4:$E$381,4,FALSE))</f>
        <v>#N/A</v>
      </c>
      <c r="AV122" s="124" t="str">
        <f t="shared" si="29"/>
        <v/>
      </c>
      <c r="AW122" s="124" t="str">
        <f t="shared" si="30"/>
        <v/>
      </c>
      <c r="AX122" s="125" t="e">
        <f t="shared" si="31"/>
        <v>#N/A</v>
      </c>
      <c r="AY122" s="125" t="e">
        <f t="shared" si="32"/>
        <v>#N/A</v>
      </c>
      <c r="AZ122" s="114" t="e">
        <f>IF(AX122&amp;AW122="勤怠未設定","×",IF(AV122="勤怠修正","×",IF(AC122="外注","",IF(AA122="",IF(AY122&lt;&gt;"","×",""),IF(VLOOKUP(AA122,カレンダマスタ!$H$66:$I$83,2,FALSE)&lt;&gt;AY122,"×","OK")))))</f>
        <v>#N/A</v>
      </c>
      <c r="BC122" s="124" t="e">
        <f>IF(E122="","",VLOOKUP($E122,カレンダマスタ!$A$4:$E$381,4,FALSE))</f>
        <v>#N/A</v>
      </c>
      <c r="BD122" s="122" t="e">
        <f>IF(AC122="社員","",IF(AG122=0,"",IF(AD122="NSTC",IF(COUNTIF(カレンダマスタ!$Q$5:$Q$32,G122)=1,"OK","×"),
IF(AD122="NS本社",IF(COUNTIF(カレンダマスタ!$T$5:$T$32,G122)=1,"OK","×"),IF(COUNTIF(カレンダマスタ!$R$5:$R$32,G122)=1,"OK","×")))))</f>
        <v>#N/A</v>
      </c>
      <c r="BE122" s="122" t="e">
        <f>IF(AC122="社員","",IF(G122="","",IF(R122&lt;&gt;"","",IF(AF122="CS","OK",IF(VLOOKUP(E122,カレンダマスタ!$A$5:$D$381,4,FALSE)&gt;0,"",IF(OR(G122*24&gt;10.84,H122*24&lt;14.5)=TRUE,"×","OK"))))))</f>
        <v>#N/A</v>
      </c>
      <c r="BF122" s="122" t="e">
        <f t="shared" si="40"/>
        <v>#N/A</v>
      </c>
      <c r="BG122" s="122" t="e">
        <f t="shared" si="41"/>
        <v>#N/A</v>
      </c>
      <c r="BI122" s="114" t="e">
        <f t="shared" si="37"/>
        <v>#N/A</v>
      </c>
    </row>
    <row r="123" spans="2:61">
      <c r="B123" s="111"/>
      <c r="C123" s="536">
        <v>160488</v>
      </c>
      <c r="D123" s="128" t="s">
        <v>538</v>
      </c>
      <c r="E123" s="583">
        <v>45425</v>
      </c>
      <c r="F123" s="128" t="s">
        <v>201</v>
      </c>
      <c r="G123" s="588">
        <v>0.375</v>
      </c>
      <c r="H123" s="588">
        <v>0.75</v>
      </c>
      <c r="I123" s="130" t="s">
        <v>200</v>
      </c>
      <c r="J123" s="139">
        <v>8</v>
      </c>
      <c r="K123" s="131"/>
      <c r="L123" s="132"/>
      <c r="M123" s="132"/>
      <c r="N123" s="141"/>
      <c r="O123" s="139">
        <v>4</v>
      </c>
      <c r="P123" s="139"/>
      <c r="Q123" s="139">
        <v>4</v>
      </c>
      <c r="R123" s="133" t="s">
        <v>595</v>
      </c>
      <c r="S123" s="134"/>
      <c r="T123" s="434">
        <f t="shared" si="38"/>
        <v>8</v>
      </c>
      <c r="U123" s="429"/>
      <c r="V123" s="429" t="e">
        <f t="shared" si="34"/>
        <v>#N/A</v>
      </c>
      <c r="W123" s="298"/>
      <c r="X123" s="129">
        <f t="shared" si="39"/>
        <v>0.16666666666666666</v>
      </c>
      <c r="Y123" s="129" t="str">
        <f t="shared" si="25"/>
        <v/>
      </c>
      <c r="Z123" s="129">
        <f t="shared" si="26"/>
        <v>0.16666666666666666</v>
      </c>
      <c r="AA123" s="133" t="e">
        <f t="shared" si="28"/>
        <v>#N/A</v>
      </c>
      <c r="AC123" s="186" t="e">
        <f>AC101</f>
        <v>#N/A</v>
      </c>
      <c r="AD123" s="187" t="e">
        <f>AD101</f>
        <v>#N/A</v>
      </c>
      <c r="AE123" s="187" t="e">
        <f>AE101</f>
        <v>#N/A</v>
      </c>
      <c r="AF123" s="187" t="e">
        <f>AF101</f>
        <v>#N/A</v>
      </c>
      <c r="AG123" s="204" t="e">
        <f t="shared" si="35"/>
        <v>#N/A</v>
      </c>
      <c r="AI123" s="135" t="str">
        <f>IF(月報!G123&lt;&gt;"",月報!G123,"")</f>
        <v/>
      </c>
      <c r="AJ123" s="126">
        <f>IF(月報!W123&lt;&gt;"",月報!W123*24,"")</f>
        <v>8</v>
      </c>
      <c r="AK123" s="126" t="str">
        <f>IF(月報!P123&lt;&gt;"",月報!P123,"")</f>
        <v>１半</v>
      </c>
      <c r="AL123" s="126" t="str">
        <f>IF(月報!Q123&lt;&gt;"",IF(月報!Q123="平日残","",月報!Q123),"")</f>
        <v/>
      </c>
      <c r="AM123" s="126"/>
      <c r="AN123" s="126" t="e">
        <f t="shared" si="27"/>
        <v>#N/A</v>
      </c>
      <c r="AO123" s="126" t="e">
        <f>IF($E123="","",VLOOKUP($E123,カレンダマスタ!$A$5:$E$381,5,FALSE))</f>
        <v>#N/A</v>
      </c>
      <c r="AQ123" s="196" t="e">
        <f>IF(G123="","",IF(VLOOKUP(E123,カレンダマスタ!$A$5:$D$381,4,FALSE)=0,"",1))</f>
        <v>#N/A</v>
      </c>
      <c r="AR123" s="136" t="e">
        <f>IF($G123="","",IF($AD123="NSTC",INDEX(カレンダマスタ!$I$26:$O$31,MATCH($G123,カレンダマスタ!$H$26:$H$31,1),MATCH($H123,カレンダマスタ!$I$25:$O$25,1)),
IF($AD123="CS本社",INDEX(カレンダマスタ!$I$36:$O$41,MATCH($G123,カレンダマスタ!$H$36:$H$41,1),MATCH($H123,カレンダマスタ!$I$35:$O$35,1)),
IF($AD123="NS本社",INDEX(カレンダマスタ!$I$94:$O$99,MATCH($G123,カレンダマスタ!$H$95:$H$100,1),MATCH($H123,カレンダマスタ!$I$93:$O$93,1)),
IF($AD123="ODC",INDEX(カレンダマスタ!$I$46:$O$51,MATCH($G123,カレンダマスタ!$H$46:$H$51,1),MATCH($H123,カレンダマスタ!$I$45:$O$45,1)),
IF($AD123="NS東京TC",INDEX(カレンダマスタ!$I$56:$O$61,MATCH($G123,カレンダマスタ!$H$56:$H$61,1),MATCH($H123,カレンダマスタ!$I$55:$O$55,1)),""))))))</f>
        <v>#N/A</v>
      </c>
      <c r="AS123" s="126" t="e">
        <f t="shared" si="36"/>
        <v>#N/A</v>
      </c>
      <c r="AU123" s="137" t="e">
        <f>IF(E123="","",VLOOKUP($E123,カレンダマスタ!$A$4:$E$381,4,FALSE))</f>
        <v>#N/A</v>
      </c>
      <c r="AV123" s="137" t="e">
        <f t="shared" si="29"/>
        <v>#N/A</v>
      </c>
      <c r="AW123" s="137" t="str">
        <f t="shared" si="30"/>
        <v/>
      </c>
      <c r="AX123" s="138" t="e">
        <f t="shared" si="31"/>
        <v>#N/A</v>
      </c>
      <c r="AY123" s="138" t="e">
        <f t="shared" si="32"/>
        <v>#N/A</v>
      </c>
      <c r="AZ123" s="130" t="e">
        <f>IF(AX123&amp;AW123="勤怠未設定","×",IF(AV123="勤怠修正","×",IF(AC123="外注","",IF(AA123="",IF(AY123&lt;&gt;"","×",""),IF(VLOOKUP(AA123,カレンダマスタ!$H$66:$I$83,2,FALSE)&lt;&gt;AY123,"×","OK")))))</f>
        <v>#N/A</v>
      </c>
      <c r="BC123" s="137" t="e">
        <f>IF(E123="","",VLOOKUP($E123,カレンダマスタ!$A$4:$E$381,4,FALSE))</f>
        <v>#N/A</v>
      </c>
      <c r="BD123" s="126" t="e">
        <f>IF(AC123="社員","",IF(AG123=0,"",IF(AD123="NSTC",IF(COUNTIF(カレンダマスタ!$Q$5:$Q$32,G123)=1,"OK","×"),
IF(AD123="NS本社",IF(COUNTIF(カレンダマスタ!$T$5:$T$32,G123)=1,"OK","×"),IF(COUNTIF(カレンダマスタ!$R$5:$R$32,G123)=1,"OK","×")))))</f>
        <v>#N/A</v>
      </c>
      <c r="BE123" s="126" t="e">
        <f>IF(AC123="社員","",IF(G123="","",IF(R123&lt;&gt;"","",IF(AF123="CS","OK",IF(VLOOKUP(E123,カレンダマスタ!$A$5:$D$381,4,FALSE)&gt;0,"",IF(OR(G123*24&gt;10.84,H123*24&lt;14.5)=TRUE,"×","OK"))))))</f>
        <v>#N/A</v>
      </c>
      <c r="BF123" s="126" t="e">
        <f t="shared" si="40"/>
        <v>#N/A</v>
      </c>
      <c r="BG123" s="126" t="e">
        <f t="shared" si="41"/>
        <v>#N/A</v>
      </c>
      <c r="BI123" s="130" t="e">
        <f t="shared" si="37"/>
        <v>#N/A</v>
      </c>
    </row>
    <row r="124" spans="2:61">
      <c r="B124" s="111"/>
      <c r="C124" s="536">
        <v>160488</v>
      </c>
      <c r="D124" s="128" t="s">
        <v>538</v>
      </c>
      <c r="E124" s="583">
        <v>45426</v>
      </c>
      <c r="F124" s="128" t="s">
        <v>203</v>
      </c>
      <c r="G124" s="588">
        <v>0.375</v>
      </c>
      <c r="H124" s="588">
        <v>0.80208333333333337</v>
      </c>
      <c r="I124" s="130" t="s">
        <v>200</v>
      </c>
      <c r="J124" s="139">
        <v>9.25</v>
      </c>
      <c r="K124" s="131"/>
      <c r="L124" s="132"/>
      <c r="M124" s="132"/>
      <c r="N124" s="141"/>
      <c r="O124" s="139">
        <v>8</v>
      </c>
      <c r="P124" s="139">
        <v>1.25</v>
      </c>
      <c r="Q124" s="139"/>
      <c r="R124" s="133"/>
      <c r="S124" s="134" t="s">
        <v>594</v>
      </c>
      <c r="T124" s="434">
        <f t="shared" si="38"/>
        <v>9.25</v>
      </c>
      <c r="U124" s="429"/>
      <c r="V124" s="429" t="e">
        <f t="shared" si="34"/>
        <v>#N/A</v>
      </c>
      <c r="W124" s="298"/>
      <c r="X124" s="129">
        <f t="shared" si="39"/>
        <v>0.33333333333333331</v>
      </c>
      <c r="Y124" s="129">
        <f t="shared" si="25"/>
        <v>5.2083333333333336E-2</v>
      </c>
      <c r="Z124" s="129" t="str">
        <f t="shared" si="26"/>
        <v/>
      </c>
      <c r="AA124" s="133" t="str">
        <f t="shared" si="28"/>
        <v/>
      </c>
      <c r="AC124" s="186" t="e">
        <f>AC101</f>
        <v>#N/A</v>
      </c>
      <c r="AD124" s="187" t="e">
        <f>AD101</f>
        <v>#N/A</v>
      </c>
      <c r="AE124" s="187" t="e">
        <f>AE101</f>
        <v>#N/A</v>
      </c>
      <c r="AF124" s="187" t="e">
        <f>AF101</f>
        <v>#N/A</v>
      </c>
      <c r="AG124" s="204" t="e">
        <f t="shared" si="35"/>
        <v>#N/A</v>
      </c>
      <c r="AI124" s="135" t="str">
        <f>IF(月報!G124&lt;&gt;"",月報!G124,"")</f>
        <v/>
      </c>
      <c r="AJ124" s="126">
        <f>IF(月報!W124&lt;&gt;"",月報!W124*24,"")</f>
        <v>9.25</v>
      </c>
      <c r="AK124" s="126" t="str">
        <f>IF(月報!P124&lt;&gt;"",月報!P124,"")</f>
        <v/>
      </c>
      <c r="AL124" s="126" t="str">
        <f>IF(月報!Q124&lt;&gt;"",IF(月報!Q124="平日残","",月報!Q124),"")</f>
        <v/>
      </c>
      <c r="AM124" s="126"/>
      <c r="AN124" s="126" t="e">
        <f t="shared" si="27"/>
        <v>#N/A</v>
      </c>
      <c r="AO124" s="126" t="e">
        <f>IF($E124="","",VLOOKUP($E124,カレンダマスタ!$A$5:$E$381,5,FALSE))</f>
        <v>#N/A</v>
      </c>
      <c r="AQ124" s="196" t="e">
        <f>IF(G124="","",IF(VLOOKUP(E124,カレンダマスタ!$A$5:$D$381,4,FALSE)=0,"",1))</f>
        <v>#N/A</v>
      </c>
      <c r="AR124" s="136" t="e">
        <f>IF($G124="","",IF($AD124="NSTC",INDEX(カレンダマスタ!$I$26:$O$31,MATCH($G124,カレンダマスタ!$H$26:$H$31,1),MATCH($H124,カレンダマスタ!$I$25:$O$25,1)),
IF($AD124="CS本社",INDEX(カレンダマスタ!$I$36:$O$41,MATCH($G124,カレンダマスタ!$H$36:$H$41,1),MATCH($H124,カレンダマスタ!$I$35:$O$35,1)),
IF($AD124="NS本社",INDEX(カレンダマスタ!$I$94:$O$99,MATCH($G124,カレンダマスタ!$H$95:$H$100,1),MATCH($H124,カレンダマスタ!$I$93:$O$93,1)),
IF($AD124="ODC",INDEX(カレンダマスタ!$I$46:$O$51,MATCH($G124,カレンダマスタ!$H$46:$H$51,1),MATCH($H124,カレンダマスタ!$I$45:$O$45,1)),
IF($AD124="NS東京TC",INDEX(カレンダマスタ!$I$56:$O$61,MATCH($G124,カレンダマスタ!$H$56:$H$61,1),MATCH($H124,カレンダマスタ!$I$55:$O$55,1)),""))))))</f>
        <v>#N/A</v>
      </c>
      <c r="AS124" s="126" t="e">
        <f t="shared" si="36"/>
        <v>#N/A</v>
      </c>
      <c r="AU124" s="137" t="e">
        <f>IF(E124="","",VLOOKUP($E124,カレンダマスタ!$A$4:$E$381,4,FALSE))</f>
        <v>#N/A</v>
      </c>
      <c r="AV124" s="137" t="str">
        <f t="shared" si="29"/>
        <v/>
      </c>
      <c r="AW124" s="137" t="str">
        <f t="shared" si="30"/>
        <v/>
      </c>
      <c r="AX124" s="138" t="e">
        <f t="shared" si="31"/>
        <v>#N/A</v>
      </c>
      <c r="AY124" s="138" t="e">
        <f t="shared" si="32"/>
        <v>#N/A</v>
      </c>
      <c r="AZ124" s="130" t="e">
        <f>IF(AX124&amp;AW124="勤怠未設定","×",IF(AV124="勤怠修正","×",IF(AC124="外注","",IF(AA124="",IF(AY124&lt;&gt;"","×",""),IF(VLOOKUP(AA124,カレンダマスタ!$H$66:$I$83,2,FALSE)&lt;&gt;AY124,"×","OK")))))</f>
        <v>#N/A</v>
      </c>
      <c r="BC124" s="137" t="e">
        <f>IF(E124="","",VLOOKUP($E124,カレンダマスタ!$A$4:$E$381,4,FALSE))</f>
        <v>#N/A</v>
      </c>
      <c r="BD124" s="126" t="e">
        <f>IF(AC124="社員","",IF(AG124=0,"",IF(AD124="NSTC",IF(COUNTIF(カレンダマスタ!$Q$5:$Q$32,G124)=1,"OK","×"),
IF(AD124="NS本社",IF(COUNTIF(カレンダマスタ!$T$5:$T$32,G124)=1,"OK","×"),IF(COUNTIF(カレンダマスタ!$R$5:$R$32,G124)=1,"OK","×")))))</f>
        <v>#N/A</v>
      </c>
      <c r="BE124" s="126" t="e">
        <f>IF(AC124="社員","",IF(G124="","",IF(R124&lt;&gt;"","",IF(AF124="CS","OK",IF(VLOOKUP(E124,カレンダマスタ!$A$5:$D$381,4,FALSE)&gt;0,"",IF(OR(G124*24&gt;10.84,H124*24&lt;14.5)=TRUE,"×","OK"))))))</f>
        <v>#N/A</v>
      </c>
      <c r="BF124" s="126" t="e">
        <f t="shared" si="40"/>
        <v>#N/A</v>
      </c>
      <c r="BG124" s="126" t="e">
        <f t="shared" si="41"/>
        <v>#N/A</v>
      </c>
      <c r="BI124" s="130" t="e">
        <f t="shared" si="37"/>
        <v>#N/A</v>
      </c>
    </row>
    <row r="125" spans="2:61">
      <c r="B125" s="111"/>
      <c r="C125" s="536">
        <v>160488</v>
      </c>
      <c r="D125" s="128" t="s">
        <v>538</v>
      </c>
      <c r="E125" s="583">
        <v>45427</v>
      </c>
      <c r="F125" s="128" t="s">
        <v>204</v>
      </c>
      <c r="G125" s="588">
        <v>0.375</v>
      </c>
      <c r="H125" s="588">
        <v>0.75</v>
      </c>
      <c r="I125" s="130" t="s">
        <v>200</v>
      </c>
      <c r="J125" s="139">
        <v>8</v>
      </c>
      <c r="K125" s="131"/>
      <c r="L125" s="132"/>
      <c r="M125" s="132"/>
      <c r="N125" s="141"/>
      <c r="O125" s="139">
        <v>8</v>
      </c>
      <c r="P125" s="139"/>
      <c r="Q125" s="139"/>
      <c r="R125" s="133"/>
      <c r="S125" s="134" t="s">
        <v>594</v>
      </c>
      <c r="T125" s="434">
        <f t="shared" si="38"/>
        <v>8</v>
      </c>
      <c r="U125" s="429"/>
      <c r="V125" s="429" t="e">
        <f t="shared" si="34"/>
        <v>#N/A</v>
      </c>
      <c r="W125" s="298"/>
      <c r="X125" s="129">
        <f t="shared" si="39"/>
        <v>0.33333333333333331</v>
      </c>
      <c r="Y125" s="129" t="str">
        <f t="shared" si="25"/>
        <v/>
      </c>
      <c r="Z125" s="129" t="str">
        <f t="shared" si="26"/>
        <v/>
      </c>
      <c r="AA125" s="133" t="str">
        <f t="shared" si="28"/>
        <v/>
      </c>
      <c r="AC125" s="186" t="e">
        <f>AC101</f>
        <v>#N/A</v>
      </c>
      <c r="AD125" s="187" t="e">
        <f>AD101</f>
        <v>#N/A</v>
      </c>
      <c r="AE125" s="187" t="e">
        <f>AE101</f>
        <v>#N/A</v>
      </c>
      <c r="AF125" s="187" t="e">
        <f>AF101</f>
        <v>#N/A</v>
      </c>
      <c r="AG125" s="204" t="e">
        <f t="shared" si="35"/>
        <v>#N/A</v>
      </c>
      <c r="AI125" s="135" t="str">
        <f>IF(月報!G125&lt;&gt;"",月報!G125,"")</f>
        <v/>
      </c>
      <c r="AJ125" s="126">
        <f>IF(月報!W125&lt;&gt;"",月報!W125*24,"")</f>
        <v>8</v>
      </c>
      <c r="AK125" s="126" t="str">
        <f>IF(月報!P125&lt;&gt;"",月報!P125,"")</f>
        <v/>
      </c>
      <c r="AL125" s="126" t="str">
        <f>IF(月報!Q125&lt;&gt;"",IF(月報!Q125="平日残","",月報!Q125),"")</f>
        <v/>
      </c>
      <c r="AM125" s="126"/>
      <c r="AN125" s="126" t="e">
        <f t="shared" si="27"/>
        <v>#N/A</v>
      </c>
      <c r="AO125" s="126" t="e">
        <f>IF($E125="","",VLOOKUP($E125,カレンダマスタ!$A$5:$E$381,5,FALSE))</f>
        <v>#N/A</v>
      </c>
      <c r="AQ125" s="196" t="e">
        <f>IF(G125="","",IF(VLOOKUP(E125,カレンダマスタ!$A$5:$D$381,4,FALSE)=0,"",1))</f>
        <v>#N/A</v>
      </c>
      <c r="AR125" s="136" t="e">
        <f>IF($G125="","",IF($AD125="NSTC",INDEX(カレンダマスタ!$I$26:$O$31,MATCH($G125,カレンダマスタ!$H$26:$H$31,1),MATCH($H125,カレンダマスタ!$I$25:$O$25,1)),
IF($AD125="CS本社",INDEX(カレンダマスタ!$I$36:$O$41,MATCH($G125,カレンダマスタ!$H$36:$H$41,1),MATCH($H125,カレンダマスタ!$I$35:$O$35,1)),
IF($AD125="NS本社",INDEX(カレンダマスタ!$I$94:$O$99,MATCH($G125,カレンダマスタ!$H$95:$H$100,1),MATCH($H125,カレンダマスタ!$I$93:$O$93,1)),
IF($AD125="ODC",INDEX(カレンダマスタ!$I$46:$O$51,MATCH($G125,カレンダマスタ!$H$46:$H$51,1),MATCH($H125,カレンダマスタ!$I$45:$O$45,1)),
IF($AD125="NS東京TC",INDEX(カレンダマスタ!$I$56:$O$61,MATCH($G125,カレンダマスタ!$H$56:$H$61,1),MATCH($H125,カレンダマスタ!$I$55:$O$55,1)),""))))))</f>
        <v>#N/A</v>
      </c>
      <c r="AS125" s="126" t="e">
        <f t="shared" si="36"/>
        <v>#N/A</v>
      </c>
      <c r="AU125" s="137" t="e">
        <f>IF(E125="","",VLOOKUP($E125,カレンダマスタ!$A$4:$E$381,4,FALSE))</f>
        <v>#N/A</v>
      </c>
      <c r="AV125" s="137" t="str">
        <f t="shared" si="29"/>
        <v/>
      </c>
      <c r="AW125" s="137" t="str">
        <f t="shared" si="30"/>
        <v/>
      </c>
      <c r="AX125" s="138" t="e">
        <f t="shared" si="31"/>
        <v>#N/A</v>
      </c>
      <c r="AY125" s="138" t="e">
        <f t="shared" si="32"/>
        <v>#N/A</v>
      </c>
      <c r="AZ125" s="130" t="e">
        <f>IF(AX125&amp;AW125="勤怠未設定","×",IF(AV125="勤怠修正","×",IF(AC125="外注","",IF(AA125="",IF(AY125&lt;&gt;"","×",""),IF(VLOOKUP(AA125,カレンダマスタ!$H$66:$I$83,2,FALSE)&lt;&gt;AY125,"×","OK")))))</f>
        <v>#N/A</v>
      </c>
      <c r="BC125" s="137" t="e">
        <f>IF(E125="","",VLOOKUP($E125,カレンダマスタ!$A$4:$E$381,4,FALSE))</f>
        <v>#N/A</v>
      </c>
      <c r="BD125" s="126" t="e">
        <f>IF(AC125="社員","",IF(AG125=0,"",IF(AD125="NSTC",IF(COUNTIF(カレンダマスタ!$Q$5:$Q$32,G125)=1,"OK","×"),
IF(AD125="NS本社",IF(COUNTIF(カレンダマスタ!$T$5:$T$32,G125)=1,"OK","×"),IF(COUNTIF(カレンダマスタ!$R$5:$R$32,G125)=1,"OK","×")))))</f>
        <v>#N/A</v>
      </c>
      <c r="BE125" s="126" t="e">
        <f>IF(AC125="社員","",IF(G125="","",IF(R125&lt;&gt;"","",IF(AF125="CS","OK",IF(VLOOKUP(E125,カレンダマスタ!$A$5:$D$381,4,FALSE)&gt;0,"",IF(OR(G125*24&gt;10.84,H125*24&lt;14.5)=TRUE,"×","OK"))))))</f>
        <v>#N/A</v>
      </c>
      <c r="BF125" s="126" t="e">
        <f t="shared" si="40"/>
        <v>#N/A</v>
      </c>
      <c r="BG125" s="126" t="e">
        <f t="shared" si="41"/>
        <v>#N/A</v>
      </c>
      <c r="BI125" s="130" t="e">
        <f t="shared" si="37"/>
        <v>#N/A</v>
      </c>
    </row>
    <row r="126" spans="2:61">
      <c r="B126" s="111"/>
      <c r="C126" s="536">
        <v>160488</v>
      </c>
      <c r="D126" s="128" t="s">
        <v>538</v>
      </c>
      <c r="E126" s="583">
        <v>45428</v>
      </c>
      <c r="F126" s="128" t="s">
        <v>205</v>
      </c>
      <c r="G126" s="588">
        <v>0.375</v>
      </c>
      <c r="H126" s="588">
        <v>0.80208333333333337</v>
      </c>
      <c r="I126" s="130" t="s">
        <v>200</v>
      </c>
      <c r="J126" s="139">
        <v>9.25</v>
      </c>
      <c r="K126" s="131"/>
      <c r="L126" s="132"/>
      <c r="M126" s="132"/>
      <c r="N126" s="141"/>
      <c r="O126" s="139">
        <v>8</v>
      </c>
      <c r="P126" s="139">
        <v>1.25</v>
      </c>
      <c r="Q126" s="139"/>
      <c r="R126" s="133"/>
      <c r="S126" s="134" t="s">
        <v>594</v>
      </c>
      <c r="T126" s="434">
        <f t="shared" si="38"/>
        <v>9.25</v>
      </c>
      <c r="U126" s="429"/>
      <c r="V126" s="429" t="e">
        <f t="shared" si="34"/>
        <v>#N/A</v>
      </c>
      <c r="W126" s="298"/>
      <c r="X126" s="129">
        <f t="shared" si="39"/>
        <v>0.33333333333333331</v>
      </c>
      <c r="Y126" s="129">
        <f t="shared" si="25"/>
        <v>5.2083333333333336E-2</v>
      </c>
      <c r="Z126" s="129" t="str">
        <f t="shared" si="26"/>
        <v/>
      </c>
      <c r="AA126" s="133" t="str">
        <f t="shared" si="28"/>
        <v/>
      </c>
      <c r="AC126" s="186" t="e">
        <f>AC101</f>
        <v>#N/A</v>
      </c>
      <c r="AD126" s="187" t="e">
        <f>AD101</f>
        <v>#N/A</v>
      </c>
      <c r="AE126" s="187" t="e">
        <f>AE101</f>
        <v>#N/A</v>
      </c>
      <c r="AF126" s="187" t="e">
        <f>AF101</f>
        <v>#N/A</v>
      </c>
      <c r="AG126" s="204" t="e">
        <f t="shared" si="35"/>
        <v>#N/A</v>
      </c>
      <c r="AI126" s="140" t="str">
        <f>IF(月報!G126&lt;&gt;"",月報!G126,"")</f>
        <v/>
      </c>
      <c r="AJ126" s="126">
        <f>IF(月報!W126&lt;&gt;"",月報!W126*24,"")</f>
        <v>9.25</v>
      </c>
      <c r="AK126" s="126" t="str">
        <f>IF(月報!P126&lt;&gt;"",月報!P126,"")</f>
        <v/>
      </c>
      <c r="AL126" s="126" t="str">
        <f>IF(月報!Q126&lt;&gt;"",IF(月報!Q126="平日残","",月報!Q126),"")</f>
        <v/>
      </c>
      <c r="AM126" s="126"/>
      <c r="AN126" s="126" t="e">
        <f t="shared" si="27"/>
        <v>#N/A</v>
      </c>
      <c r="AO126" s="126" t="e">
        <f>IF($E126="","",VLOOKUP($E126,カレンダマスタ!$A$5:$E$381,5,FALSE))</f>
        <v>#N/A</v>
      </c>
      <c r="AQ126" s="196" t="e">
        <f>IF(G126="","",IF(VLOOKUP(E126,カレンダマスタ!$A$5:$D$381,4,FALSE)=0,"",1))</f>
        <v>#N/A</v>
      </c>
      <c r="AR126" s="136" t="e">
        <f>IF($G126="","",IF($AD126="NSTC",INDEX(カレンダマスタ!$I$26:$O$31,MATCH($G126,カレンダマスタ!$H$26:$H$31,1),MATCH($H126,カレンダマスタ!$I$25:$O$25,1)),
IF($AD126="CS本社",INDEX(カレンダマスタ!$I$36:$O$41,MATCH($G126,カレンダマスタ!$H$36:$H$41,1),MATCH($H126,カレンダマスタ!$I$35:$O$35,1)),
IF($AD126="NS本社",INDEX(カレンダマスタ!$I$94:$O$99,MATCH($G126,カレンダマスタ!$H$95:$H$100,1),MATCH($H126,カレンダマスタ!$I$93:$O$93,1)),
IF($AD126="ODC",INDEX(カレンダマスタ!$I$46:$O$51,MATCH($G126,カレンダマスタ!$H$46:$H$51,1),MATCH($H126,カレンダマスタ!$I$45:$O$45,1)),
IF($AD126="NS東京TC",INDEX(カレンダマスタ!$I$56:$O$61,MATCH($G126,カレンダマスタ!$H$56:$H$61,1),MATCH($H126,カレンダマスタ!$I$55:$O$55,1)),""))))))</f>
        <v>#N/A</v>
      </c>
      <c r="AS126" s="126" t="e">
        <f t="shared" si="36"/>
        <v>#N/A</v>
      </c>
      <c r="AU126" s="137" t="e">
        <f>IF(E126="","",VLOOKUP($E126,カレンダマスタ!$A$4:$E$381,4,FALSE))</f>
        <v>#N/A</v>
      </c>
      <c r="AV126" s="137" t="str">
        <f t="shared" si="29"/>
        <v/>
      </c>
      <c r="AW126" s="137" t="str">
        <f t="shared" si="30"/>
        <v/>
      </c>
      <c r="AX126" s="138" t="e">
        <f t="shared" si="31"/>
        <v>#N/A</v>
      </c>
      <c r="AY126" s="138" t="e">
        <f t="shared" si="32"/>
        <v>#N/A</v>
      </c>
      <c r="AZ126" s="130" t="e">
        <f>IF(AX126&amp;AW126="勤怠未設定","×",IF(AV126="勤怠修正","×",IF(AC126="外注","",IF(AA126="",IF(AY126&lt;&gt;"","×",""),IF(VLOOKUP(AA126,カレンダマスタ!$H$66:$I$83,2,FALSE)&lt;&gt;AY126,"×","OK")))))</f>
        <v>#N/A</v>
      </c>
      <c r="BC126" s="137" t="e">
        <f>IF(E126="","",VLOOKUP($E126,カレンダマスタ!$A$4:$E$381,4,FALSE))</f>
        <v>#N/A</v>
      </c>
      <c r="BD126" s="126" t="e">
        <f>IF(AC126="社員","",IF(AG126=0,"",IF(AD126="NSTC",IF(COUNTIF(カレンダマスタ!$Q$5:$Q$32,G126)=1,"OK","×"),
IF(AD126="NS本社",IF(COUNTIF(カレンダマスタ!$T$5:$T$32,G126)=1,"OK","×"),IF(COUNTIF(カレンダマスタ!$R$5:$R$32,G126)=1,"OK","×")))))</f>
        <v>#N/A</v>
      </c>
      <c r="BE126" s="126" t="e">
        <f>IF(AC126="社員","",IF(G126="","",IF(R126&lt;&gt;"","",IF(AF126="CS","OK",IF(VLOOKUP(E126,カレンダマスタ!$A$5:$D$381,4,FALSE)&gt;0,"",IF(OR(G126*24&gt;10.84,H126*24&lt;14.5)=TRUE,"×","OK"))))))</f>
        <v>#N/A</v>
      </c>
      <c r="BF126" s="126" t="e">
        <f t="shared" si="40"/>
        <v>#N/A</v>
      </c>
      <c r="BG126" s="126" t="e">
        <f t="shared" si="41"/>
        <v>#N/A</v>
      </c>
      <c r="BI126" s="130" t="e">
        <f t="shared" si="37"/>
        <v>#N/A</v>
      </c>
    </row>
    <row r="127" spans="2:61">
      <c r="B127" s="111"/>
      <c r="C127" s="536">
        <v>160488</v>
      </c>
      <c r="D127" s="128" t="s">
        <v>538</v>
      </c>
      <c r="E127" s="583">
        <v>45429</v>
      </c>
      <c r="F127" s="128" t="s">
        <v>199</v>
      </c>
      <c r="G127" s="588">
        <v>0.375</v>
      </c>
      <c r="H127" s="588">
        <v>0.75</v>
      </c>
      <c r="I127" s="130" t="s">
        <v>200</v>
      </c>
      <c r="J127" s="139">
        <v>8</v>
      </c>
      <c r="K127" s="131"/>
      <c r="L127" s="132"/>
      <c r="M127" s="132"/>
      <c r="N127" s="141"/>
      <c r="O127" s="139"/>
      <c r="P127" s="139"/>
      <c r="Q127" s="139">
        <v>8</v>
      </c>
      <c r="R127" s="133" t="s">
        <v>596</v>
      </c>
      <c r="S127" s="134"/>
      <c r="T127" s="434">
        <f t="shared" si="38"/>
        <v>8</v>
      </c>
      <c r="U127" s="429"/>
      <c r="V127" s="429" t="e">
        <f t="shared" si="34"/>
        <v>#N/A</v>
      </c>
      <c r="W127" s="298"/>
      <c r="X127" s="129" t="str">
        <f t="shared" si="39"/>
        <v/>
      </c>
      <c r="Y127" s="129" t="str">
        <f t="shared" si="25"/>
        <v/>
      </c>
      <c r="Z127" s="129">
        <f t="shared" si="26"/>
        <v>0.33333333333333331</v>
      </c>
      <c r="AA127" s="133" t="e">
        <f t="shared" si="28"/>
        <v>#N/A</v>
      </c>
      <c r="AC127" s="186" t="e">
        <f>AC101</f>
        <v>#N/A</v>
      </c>
      <c r="AD127" s="187" t="e">
        <f>AD101</f>
        <v>#N/A</v>
      </c>
      <c r="AE127" s="187" t="e">
        <f>AE101</f>
        <v>#N/A</v>
      </c>
      <c r="AF127" s="187" t="e">
        <f>AF101</f>
        <v>#N/A</v>
      </c>
      <c r="AG127" s="204">
        <f t="shared" si="35"/>
        <v>0</v>
      </c>
      <c r="AI127" s="140" t="str">
        <f>IF(月報!G127&lt;&gt;"",月報!G127,"")</f>
        <v/>
      </c>
      <c r="AJ127" s="126">
        <f>IF(月報!W127&lt;&gt;"",月報!W127*24,"")</f>
        <v>8</v>
      </c>
      <c r="AK127" s="126" t="str">
        <f>IF(月報!P127&lt;&gt;"",月報!P127,"")</f>
        <v>有休</v>
      </c>
      <c r="AL127" s="126" t="str">
        <f>IF(月報!Q127&lt;&gt;"",IF(月報!Q127="平日残","",月報!Q127),"")</f>
        <v/>
      </c>
      <c r="AM127" s="126"/>
      <c r="AN127" s="126" t="e">
        <f t="shared" si="27"/>
        <v>#N/A</v>
      </c>
      <c r="AO127" s="126" t="e">
        <f>IF($E127="","",VLOOKUP($E127,カレンダマスタ!$A$5:$E$381,5,FALSE))</f>
        <v>#N/A</v>
      </c>
      <c r="AQ127" s="196" t="e">
        <f>IF(G127="","",IF(VLOOKUP(E127,カレンダマスタ!$A$5:$D$381,4,FALSE)=0,"",1))</f>
        <v>#N/A</v>
      </c>
      <c r="AR127" s="136" t="e">
        <f>IF($G127="","",IF($AD127="NSTC",INDEX(カレンダマスタ!$I$26:$O$31,MATCH($G127,カレンダマスタ!$H$26:$H$31,1),MATCH($H127,カレンダマスタ!$I$25:$O$25,1)),
IF($AD127="CS本社",INDEX(カレンダマスタ!$I$36:$O$41,MATCH($G127,カレンダマスタ!$H$36:$H$41,1),MATCH($H127,カレンダマスタ!$I$35:$O$35,1)),
IF($AD127="NS本社",INDEX(カレンダマスタ!$I$94:$O$99,MATCH($G127,カレンダマスタ!$H$95:$H$100,1),MATCH($H127,カレンダマスタ!$I$93:$O$93,1)),
IF($AD127="ODC",INDEX(カレンダマスタ!$I$46:$O$51,MATCH($G127,カレンダマスタ!$H$46:$H$51,1),MATCH($H127,カレンダマスタ!$I$45:$O$45,1)),
IF($AD127="NS東京TC",INDEX(カレンダマスタ!$I$56:$O$61,MATCH($G127,カレンダマスタ!$H$56:$H$61,1),MATCH($H127,カレンダマスタ!$I$55:$O$55,1)),""))))))</f>
        <v>#N/A</v>
      </c>
      <c r="AS127" s="126" t="e">
        <f t="shared" si="36"/>
        <v>#N/A</v>
      </c>
      <c r="AU127" s="137" t="e">
        <f>IF(E127="","",VLOOKUP($E127,カレンダマスタ!$A$4:$E$381,4,FALSE))</f>
        <v>#N/A</v>
      </c>
      <c r="AV127" s="137" t="e">
        <f t="shared" si="29"/>
        <v>#N/A</v>
      </c>
      <c r="AW127" s="137" t="str">
        <f t="shared" si="30"/>
        <v/>
      </c>
      <c r="AX127" s="138" t="e">
        <f t="shared" si="31"/>
        <v>#N/A</v>
      </c>
      <c r="AY127" s="138" t="e">
        <f t="shared" si="32"/>
        <v>#N/A</v>
      </c>
      <c r="AZ127" s="130" t="e">
        <f>IF(AX127&amp;AW127="勤怠未設定","×",IF(AV127="勤怠修正","×",IF(AC127="外注","",IF(AA127="",IF(AY127&lt;&gt;"","×",""),IF(VLOOKUP(AA127,カレンダマスタ!$H$66:$I$83,2,FALSE)&lt;&gt;AY127,"×","OK")))))</f>
        <v>#N/A</v>
      </c>
      <c r="BC127" s="137" t="e">
        <f>IF(E127="","",VLOOKUP($E127,カレンダマスタ!$A$4:$E$381,4,FALSE))</f>
        <v>#N/A</v>
      </c>
      <c r="BD127" s="126" t="e">
        <f>IF(AC127="社員","",IF(AG127=0,"",IF(AD127="NSTC",IF(COUNTIF(カレンダマスタ!$Q$5:$Q$32,G127)=1,"OK","×"),
IF(AD127="NS本社",IF(COUNTIF(カレンダマスタ!$T$5:$T$32,G127)=1,"OK","×"),IF(COUNTIF(カレンダマスタ!$R$5:$R$32,G127)=1,"OK","×")))))</f>
        <v>#N/A</v>
      </c>
      <c r="BE127" s="126" t="e">
        <f>IF(AC127="社員","",IF(G127="","",IF(R127&lt;&gt;"","",IF(AF127="CS","OK",IF(VLOOKUP(E127,カレンダマスタ!$A$5:$D$381,4,FALSE)&gt;0,"",IF(OR(G127*24&gt;10.84,H127*24&lt;14.5)=TRUE,"×","OK"))))))</f>
        <v>#N/A</v>
      </c>
      <c r="BF127" s="126" t="e">
        <f t="shared" si="40"/>
        <v>#N/A</v>
      </c>
      <c r="BG127" s="126" t="e">
        <f t="shared" si="41"/>
        <v>#N/A</v>
      </c>
      <c r="BI127" s="130" t="e">
        <f t="shared" si="37"/>
        <v>#N/A</v>
      </c>
    </row>
    <row r="128" spans="2:61">
      <c r="B128" s="111"/>
      <c r="C128" s="537">
        <v>160488</v>
      </c>
      <c r="D128" s="142" t="s">
        <v>538</v>
      </c>
      <c r="E128" s="584">
        <v>45430</v>
      </c>
      <c r="F128" s="142" t="s">
        <v>369</v>
      </c>
      <c r="G128" s="589"/>
      <c r="H128" s="589"/>
      <c r="I128" s="144"/>
      <c r="J128" s="148"/>
      <c r="K128" s="145"/>
      <c r="L128" s="146"/>
      <c r="M128" s="146"/>
      <c r="N128" s="147"/>
      <c r="O128" s="148"/>
      <c r="P128" s="148"/>
      <c r="Q128" s="148"/>
      <c r="R128" s="149"/>
      <c r="S128" s="156"/>
      <c r="T128" s="435" t="str">
        <f t="shared" si="38"/>
        <v/>
      </c>
      <c r="U128" s="430"/>
      <c r="V128" s="430" t="e">
        <f t="shared" si="34"/>
        <v>#N/A</v>
      </c>
      <c r="W128" s="298"/>
      <c r="X128" s="143" t="str">
        <f t="shared" si="39"/>
        <v/>
      </c>
      <c r="Y128" s="143" t="str">
        <f t="shared" si="25"/>
        <v/>
      </c>
      <c r="Z128" s="143" t="str">
        <f t="shared" si="26"/>
        <v/>
      </c>
      <c r="AA128" s="149" t="str">
        <f t="shared" si="28"/>
        <v/>
      </c>
      <c r="AC128" s="188" t="e">
        <f>AC101</f>
        <v>#N/A</v>
      </c>
      <c r="AD128" s="189" t="e">
        <f>AD101</f>
        <v>#N/A</v>
      </c>
      <c r="AE128" s="189" t="e">
        <f>AE101</f>
        <v>#N/A</v>
      </c>
      <c r="AF128" s="189" t="e">
        <f>AF101</f>
        <v>#N/A</v>
      </c>
      <c r="AG128" s="205">
        <f t="shared" si="35"/>
        <v>0</v>
      </c>
      <c r="AI128" s="157" t="str">
        <f>IF(月報!G128&lt;&gt;"",月報!G128,"")</f>
        <v/>
      </c>
      <c r="AJ128" s="151" t="str">
        <f>IF(月報!W128&lt;&gt;"",月報!W128*24,"")</f>
        <v/>
      </c>
      <c r="AK128" s="151" t="str">
        <f>IF(月報!P128&lt;&gt;"",月報!P128,"")</f>
        <v/>
      </c>
      <c r="AL128" s="151" t="str">
        <f>IF(月報!Q128&lt;&gt;"",IF(月報!Q128="平日残","",月報!Q128),"")</f>
        <v/>
      </c>
      <c r="AM128" s="151"/>
      <c r="AN128" s="151" t="e">
        <f t="shared" si="27"/>
        <v>#N/A</v>
      </c>
      <c r="AO128" s="151" t="e">
        <f>IF($E128="","",VLOOKUP($E128,カレンダマスタ!$A$5:$E$381,5,FALSE))</f>
        <v>#N/A</v>
      </c>
      <c r="AQ128" s="197" t="str">
        <f>IF(G128="","",IF(VLOOKUP(E128,カレンダマスタ!$A$5:$D$381,4,FALSE)=0,"",1))</f>
        <v/>
      </c>
      <c r="AR128" s="152" t="str">
        <f>IF($G128="","",IF($AD128="NSTC",INDEX(カレンダマスタ!$I$26:$O$31,MATCH($G128,カレンダマスタ!$H$26:$H$31,1),MATCH($H128,カレンダマスタ!$I$25:$O$25,1)),
IF($AD128="CS本社",INDEX(カレンダマスタ!$I$36:$O$41,MATCH($G128,カレンダマスタ!$H$36:$H$41,1),MATCH($H128,カレンダマスタ!$I$35:$O$35,1)),
IF($AD128="NS本社",INDEX(カレンダマスタ!$I$94:$O$99,MATCH($G128,カレンダマスタ!$H$95:$H$100,1),MATCH($H128,カレンダマスタ!$I$93:$O$93,1)),
IF($AD128="ODC",INDEX(カレンダマスタ!$I$46:$O$51,MATCH($G128,カレンダマスタ!$H$46:$H$51,1),MATCH($H128,カレンダマスタ!$I$45:$O$45,1)),
IF($AD128="NS東京TC",INDEX(カレンダマスタ!$I$56:$O$61,MATCH($G128,カレンダマスタ!$H$56:$H$61,1),MATCH($H128,カレンダマスタ!$I$55:$O$55,1)),""))))))</f>
        <v/>
      </c>
      <c r="AS128" s="151" t="e">
        <f t="shared" si="36"/>
        <v>#N/A</v>
      </c>
      <c r="AU128" s="153" t="e">
        <f>IF(E128="","",VLOOKUP($E128,カレンダマスタ!$A$4:$E$381,4,FALSE))</f>
        <v>#N/A</v>
      </c>
      <c r="AV128" s="153" t="str">
        <f t="shared" si="29"/>
        <v/>
      </c>
      <c r="AW128" s="153" t="str">
        <f t="shared" si="30"/>
        <v/>
      </c>
      <c r="AX128" s="154" t="e">
        <f t="shared" si="31"/>
        <v>#N/A</v>
      </c>
      <c r="AY128" s="154" t="e">
        <f t="shared" si="32"/>
        <v>#N/A</v>
      </c>
      <c r="AZ128" s="144" t="e">
        <f>IF(AX128&amp;AW128="勤怠未設定","×",IF(AV128="勤怠修正","×",IF(AC128="外注","",IF(AA128="",IF(AY128&lt;&gt;"","×",""),IF(VLOOKUP(AA128,カレンダマスタ!$H$66:$I$83,2,FALSE)&lt;&gt;AY128,"×","OK")))))</f>
        <v>#N/A</v>
      </c>
      <c r="BC128" s="153" t="e">
        <f>IF(E128="","",VLOOKUP($E128,カレンダマスタ!$A$4:$E$381,4,FALSE))</f>
        <v>#N/A</v>
      </c>
      <c r="BD128" s="151" t="e">
        <f>IF(AC128="社員","",IF(AG128=0,"",IF(AD128="NSTC",IF(COUNTIF(カレンダマスタ!$Q$5:$Q$32,G128)=1,"OK","×"),
IF(AD128="NS本社",IF(COUNTIF(カレンダマスタ!$T$5:$T$32,G128)=1,"OK","×"),IF(COUNTIF(カレンダマスタ!$R$5:$R$32,G128)=1,"OK","×")))))</f>
        <v>#N/A</v>
      </c>
      <c r="BE128" s="151" t="e">
        <f>IF(AC128="社員","",IF(G128="","",IF(R128&lt;&gt;"","",IF(AF128="CS","OK",IF(VLOOKUP(E128,カレンダマスタ!$A$5:$D$381,4,FALSE)&gt;0,"",IF(OR(G128*24&gt;10.84,H128*24&lt;14.5)=TRUE,"×","OK"))))))</f>
        <v>#N/A</v>
      </c>
      <c r="BF128" s="151" t="e">
        <f t="shared" si="40"/>
        <v>#N/A</v>
      </c>
      <c r="BG128" s="151" t="e">
        <f t="shared" si="41"/>
        <v>#N/A</v>
      </c>
      <c r="BI128" s="144" t="e">
        <f t="shared" si="37"/>
        <v>#N/A</v>
      </c>
    </row>
    <row r="129" spans="2:61">
      <c r="B129" s="111"/>
      <c r="C129" s="535">
        <v>160488</v>
      </c>
      <c r="D129" s="112" t="s">
        <v>538</v>
      </c>
      <c r="E129" s="582">
        <v>45431</v>
      </c>
      <c r="F129" s="112" t="s">
        <v>370</v>
      </c>
      <c r="G129" s="587"/>
      <c r="H129" s="587"/>
      <c r="I129" s="114"/>
      <c r="J129" s="118"/>
      <c r="K129" s="115"/>
      <c r="L129" s="116"/>
      <c r="M129" s="116"/>
      <c r="N129" s="117"/>
      <c r="O129" s="118"/>
      <c r="P129" s="118"/>
      <c r="Q129" s="118"/>
      <c r="R129" s="119"/>
      <c r="S129" s="120"/>
      <c r="T129" s="433" t="str">
        <f t="shared" si="38"/>
        <v/>
      </c>
      <c r="U129" s="431">
        <f>SUM(T129:T135)</f>
        <v>0</v>
      </c>
      <c r="V129" s="431" t="e">
        <f t="shared" si="34"/>
        <v>#N/A</v>
      </c>
      <c r="W129" s="298"/>
      <c r="X129" s="113" t="str">
        <f t="shared" si="39"/>
        <v/>
      </c>
      <c r="Y129" s="113" t="str">
        <f t="shared" si="25"/>
        <v/>
      </c>
      <c r="Z129" s="113" t="str">
        <f t="shared" si="26"/>
        <v/>
      </c>
      <c r="AA129" s="119" t="str">
        <f t="shared" si="28"/>
        <v/>
      </c>
      <c r="AC129" s="190" t="e">
        <f>AC101</f>
        <v>#N/A</v>
      </c>
      <c r="AD129" s="191" t="e">
        <f>AD101</f>
        <v>#N/A</v>
      </c>
      <c r="AE129" s="191" t="e">
        <f>AE101</f>
        <v>#N/A</v>
      </c>
      <c r="AF129" s="191" t="e">
        <f>AF101</f>
        <v>#N/A</v>
      </c>
      <c r="AG129" s="206">
        <f t="shared" si="35"/>
        <v>0</v>
      </c>
      <c r="AI129" s="159" t="str">
        <f>IF(月報!G129&lt;&gt;"",月報!G129,"")</f>
        <v/>
      </c>
      <c r="AJ129" s="122" t="str">
        <f>IF(月報!W129&lt;&gt;"",月報!W129*24,"")</f>
        <v/>
      </c>
      <c r="AK129" s="122" t="str">
        <f>IF(月報!P129&lt;&gt;"",月報!P129,"")</f>
        <v/>
      </c>
      <c r="AL129" s="122" t="str">
        <f>IF(月報!Q129&lt;&gt;"",IF(月報!Q129="平日残","",月報!Q129),"")</f>
        <v/>
      </c>
      <c r="AM129" s="122"/>
      <c r="AN129" s="122" t="e">
        <f t="shared" si="27"/>
        <v>#N/A</v>
      </c>
      <c r="AO129" s="122" t="e">
        <f>IF($E129="","",VLOOKUP($E129,カレンダマスタ!$A$5:$E$381,5,FALSE))</f>
        <v>#N/A</v>
      </c>
      <c r="AQ129" s="195" t="str">
        <f>IF(G129="","",IF(VLOOKUP(E129,カレンダマスタ!$A$5:$D$381,4,FALSE)=0,"",1))</f>
        <v/>
      </c>
      <c r="AR129" s="123" t="str">
        <f>IF($G129="","",IF($AD129="NSTC",INDEX(カレンダマスタ!$I$26:$O$31,MATCH($G129,カレンダマスタ!$H$26:$H$31,1),MATCH($H129,カレンダマスタ!$I$25:$O$25,1)),
IF($AD129="CS本社",INDEX(カレンダマスタ!$I$36:$O$41,MATCH($G129,カレンダマスタ!$H$36:$H$41,1),MATCH($H129,カレンダマスタ!$I$35:$O$35,1)),
IF($AD129="NS本社",INDEX(カレンダマスタ!$I$94:$O$99,MATCH($G129,カレンダマスタ!$H$95:$H$100,1),MATCH($H129,カレンダマスタ!$I$93:$O$93,1)),
IF($AD129="ODC",INDEX(カレンダマスタ!$I$46:$O$51,MATCH($G129,カレンダマスタ!$H$46:$H$51,1),MATCH($H129,カレンダマスタ!$I$45:$O$45,1)),
IF($AD129="NS東京TC",INDEX(カレンダマスタ!$I$56:$O$61,MATCH($G129,カレンダマスタ!$H$56:$H$61,1),MATCH($H129,カレンダマスタ!$I$55:$O$55,1)),""))))))</f>
        <v/>
      </c>
      <c r="AS129" s="122" t="e">
        <f t="shared" si="36"/>
        <v>#N/A</v>
      </c>
      <c r="AU129" s="124" t="e">
        <f>IF(E129="","",VLOOKUP($E129,カレンダマスタ!$A$4:$E$381,4,FALSE))</f>
        <v>#N/A</v>
      </c>
      <c r="AV129" s="124" t="str">
        <f t="shared" si="29"/>
        <v/>
      </c>
      <c r="AW129" s="124" t="str">
        <f t="shared" si="30"/>
        <v/>
      </c>
      <c r="AX129" s="125" t="e">
        <f t="shared" si="31"/>
        <v>#N/A</v>
      </c>
      <c r="AY129" s="125" t="e">
        <f t="shared" si="32"/>
        <v>#N/A</v>
      </c>
      <c r="AZ129" s="114" t="e">
        <f>IF(AX129&amp;AW129="勤怠未設定","×",IF(AV129="勤怠修正","×",IF(AC129="外注","",IF(AA129="",IF(AY129&lt;&gt;"","×",""),IF(VLOOKUP(AA129,カレンダマスタ!$H$66:$I$83,2,FALSE)&lt;&gt;AY129,"×","OK")))))</f>
        <v>#N/A</v>
      </c>
      <c r="BC129" s="124" t="e">
        <f>IF(E129="","",VLOOKUP($E129,カレンダマスタ!$A$4:$E$381,4,FALSE))</f>
        <v>#N/A</v>
      </c>
      <c r="BD129" s="122" t="e">
        <f>IF(AC129="社員","",IF(AG129=0,"",IF(AD129="NSTC",IF(COUNTIF(カレンダマスタ!$Q$5:$Q$32,G129)=1,"OK","×"),
IF(AD129="NS本社",IF(COUNTIF(カレンダマスタ!$T$5:$T$32,G129)=1,"OK","×"),IF(COUNTIF(カレンダマスタ!$R$5:$R$32,G129)=1,"OK","×")))))</f>
        <v>#N/A</v>
      </c>
      <c r="BE129" s="122" t="e">
        <f>IF(AC129="社員","",IF(G129="","",IF(R129&lt;&gt;"","",IF(AF129="CS","OK",IF(VLOOKUP(E129,カレンダマスタ!$A$5:$D$381,4,FALSE)&gt;0,"",IF(OR(G129*24&gt;10.84,H129*24&lt;14.5)=TRUE,"×","OK"))))))</f>
        <v>#N/A</v>
      </c>
      <c r="BF129" s="122" t="e">
        <f t="shared" si="40"/>
        <v>#N/A</v>
      </c>
      <c r="BG129" s="122" t="e">
        <f t="shared" si="41"/>
        <v>#N/A</v>
      </c>
      <c r="BI129" s="114" t="e">
        <f t="shared" si="37"/>
        <v>#N/A</v>
      </c>
    </row>
    <row r="130" spans="2:61">
      <c r="B130" s="111"/>
      <c r="C130" s="536">
        <v>160488</v>
      </c>
      <c r="D130" s="128" t="s">
        <v>538</v>
      </c>
      <c r="E130" s="583">
        <v>45432</v>
      </c>
      <c r="F130" s="128" t="s">
        <v>201</v>
      </c>
      <c r="G130" s="588"/>
      <c r="H130" s="588"/>
      <c r="I130" s="130"/>
      <c r="J130" s="139"/>
      <c r="K130" s="131"/>
      <c r="L130" s="132"/>
      <c r="M130" s="132"/>
      <c r="N130" s="141"/>
      <c r="O130" s="139"/>
      <c r="P130" s="139"/>
      <c r="Q130" s="139"/>
      <c r="R130" s="133"/>
      <c r="S130" s="134"/>
      <c r="T130" s="434" t="str">
        <f t="shared" si="38"/>
        <v/>
      </c>
      <c r="U130" s="429"/>
      <c r="V130" s="429" t="e">
        <f t="shared" si="34"/>
        <v>#N/A</v>
      </c>
      <c r="W130" s="298"/>
      <c r="X130" s="129" t="str">
        <f t="shared" si="39"/>
        <v/>
      </c>
      <c r="Y130" s="129" t="str">
        <f t="shared" si="25"/>
        <v/>
      </c>
      <c r="Z130" s="129" t="str">
        <f t="shared" si="26"/>
        <v/>
      </c>
      <c r="AA130" s="133" t="str">
        <f t="shared" si="28"/>
        <v/>
      </c>
      <c r="AC130" s="186" t="e">
        <f>AC101</f>
        <v>#N/A</v>
      </c>
      <c r="AD130" s="187" t="e">
        <f>AD101</f>
        <v>#N/A</v>
      </c>
      <c r="AE130" s="187" t="e">
        <f>AE101</f>
        <v>#N/A</v>
      </c>
      <c r="AF130" s="187" t="e">
        <f>AF101</f>
        <v>#N/A</v>
      </c>
      <c r="AG130" s="204">
        <f t="shared" si="35"/>
        <v>0</v>
      </c>
      <c r="AI130" s="135" t="str">
        <f>IF(月報!G130&lt;&gt;"",月報!G130,"")</f>
        <v/>
      </c>
      <c r="AJ130" s="126" t="str">
        <f>IF(月報!W130&lt;&gt;"",月報!W130*24,"")</f>
        <v/>
      </c>
      <c r="AK130" s="126" t="str">
        <f>IF(月報!P130&lt;&gt;"",月報!P130,"")</f>
        <v/>
      </c>
      <c r="AL130" s="126" t="str">
        <f>IF(月報!Q130&lt;&gt;"",IF(月報!Q130="平日残","",月報!Q130),"")</f>
        <v/>
      </c>
      <c r="AM130" s="126"/>
      <c r="AN130" s="126" t="e">
        <f t="shared" si="27"/>
        <v>#N/A</v>
      </c>
      <c r="AO130" s="126" t="e">
        <f>IF($E130="","",VLOOKUP($E130,カレンダマスタ!$A$5:$E$381,5,FALSE))</f>
        <v>#N/A</v>
      </c>
      <c r="AQ130" s="196" t="str">
        <f>IF(G130="","",IF(VLOOKUP(E130,カレンダマスタ!$A$5:$D$381,4,FALSE)=0,"",1))</f>
        <v/>
      </c>
      <c r="AR130" s="136" t="str">
        <f>IF($G130="","",IF($AD130="NSTC",INDEX(カレンダマスタ!$I$26:$O$31,MATCH($G130,カレンダマスタ!$H$26:$H$31,1),MATCH($H130,カレンダマスタ!$I$25:$O$25,1)),
IF($AD130="CS本社",INDEX(カレンダマスタ!$I$36:$O$41,MATCH($G130,カレンダマスタ!$H$36:$H$41,1),MATCH($H130,カレンダマスタ!$I$35:$O$35,1)),
IF($AD130="NS本社",INDEX(カレンダマスタ!$I$94:$O$99,MATCH($G130,カレンダマスタ!$H$95:$H$100,1),MATCH($H130,カレンダマスタ!$I$93:$O$93,1)),
IF($AD130="ODC",INDEX(カレンダマスタ!$I$46:$O$51,MATCH($G130,カレンダマスタ!$H$46:$H$51,1),MATCH($H130,カレンダマスタ!$I$45:$O$45,1)),
IF($AD130="NS東京TC",INDEX(カレンダマスタ!$I$56:$O$61,MATCH($G130,カレンダマスタ!$H$56:$H$61,1),MATCH($H130,カレンダマスタ!$I$55:$O$55,1)),""))))))</f>
        <v/>
      </c>
      <c r="AS130" s="126" t="e">
        <f t="shared" si="36"/>
        <v>#N/A</v>
      </c>
      <c r="AU130" s="137" t="e">
        <f>IF(E130="","",VLOOKUP($E130,カレンダマスタ!$A$4:$E$381,4,FALSE))</f>
        <v>#N/A</v>
      </c>
      <c r="AV130" s="137" t="str">
        <f t="shared" si="29"/>
        <v/>
      </c>
      <c r="AW130" s="137" t="str">
        <f t="shared" si="30"/>
        <v/>
      </c>
      <c r="AX130" s="138" t="e">
        <f t="shared" si="31"/>
        <v>#N/A</v>
      </c>
      <c r="AY130" s="138" t="e">
        <f t="shared" si="32"/>
        <v>#N/A</v>
      </c>
      <c r="AZ130" s="130" t="e">
        <f>IF(AX130&amp;AW130="勤怠未設定","×",IF(AV130="勤怠修正","×",IF(AC130="外注","",IF(AA130="",IF(AY130&lt;&gt;"","×",""),IF(VLOOKUP(AA130,カレンダマスタ!$H$66:$I$83,2,FALSE)&lt;&gt;AY130,"×","OK")))))</f>
        <v>#N/A</v>
      </c>
      <c r="BC130" s="137" t="e">
        <f>IF(E130="","",VLOOKUP($E130,カレンダマスタ!$A$4:$E$381,4,FALSE))</f>
        <v>#N/A</v>
      </c>
      <c r="BD130" s="126" t="e">
        <f>IF(AC130="社員","",IF(AG130=0,"",IF(AD130="NSTC",IF(COUNTIF(カレンダマスタ!$Q$5:$Q$32,G130)=1,"OK","×"),
IF(AD130="NS本社",IF(COUNTIF(カレンダマスタ!$T$5:$T$32,G130)=1,"OK","×"),IF(COUNTIF(カレンダマスタ!$R$5:$R$32,G130)=1,"OK","×")))))</f>
        <v>#N/A</v>
      </c>
      <c r="BE130" s="126" t="e">
        <f>IF(AC130="社員","",IF(G130="","",IF(R130&lt;&gt;"","",IF(AF130="CS","OK",IF(VLOOKUP(E130,カレンダマスタ!$A$5:$D$381,4,FALSE)&gt;0,"",IF(OR(G130*24&gt;10.84,H130*24&lt;14.5)=TRUE,"×","OK"))))))</f>
        <v>#N/A</v>
      </c>
      <c r="BF130" s="126" t="e">
        <f t="shared" si="40"/>
        <v>#N/A</v>
      </c>
      <c r="BG130" s="126" t="e">
        <f t="shared" si="41"/>
        <v>#N/A</v>
      </c>
      <c r="BI130" s="130" t="e">
        <f t="shared" si="37"/>
        <v>#N/A</v>
      </c>
    </row>
    <row r="131" spans="2:61">
      <c r="B131" s="111"/>
      <c r="C131" s="536"/>
      <c r="D131" s="128"/>
      <c r="E131" s="583"/>
      <c r="F131" s="128"/>
      <c r="G131" s="588"/>
      <c r="H131" s="588"/>
      <c r="I131" s="130"/>
      <c r="J131" s="139"/>
      <c r="K131" s="131"/>
      <c r="L131" s="132"/>
      <c r="M131" s="132"/>
      <c r="N131" s="141"/>
      <c r="O131" s="139"/>
      <c r="P131" s="139"/>
      <c r="Q131" s="139"/>
      <c r="R131" s="133"/>
      <c r="S131" s="134"/>
      <c r="T131" s="434" t="str">
        <f t="shared" si="38"/>
        <v/>
      </c>
      <c r="U131" s="429"/>
      <c r="V131" s="429" t="e">
        <f t="shared" si="34"/>
        <v>#N/A</v>
      </c>
      <c r="W131" s="298"/>
      <c r="X131" s="129" t="str">
        <f t="shared" si="39"/>
        <v/>
      </c>
      <c r="Y131" s="129" t="str">
        <f t="shared" ref="Y131:Y214" si="42">IF(P131&lt;&gt;"",P131/24,"")</f>
        <v/>
      </c>
      <c r="Z131" s="129" t="str">
        <f t="shared" ref="Z131:Z214" si="43">IF(Q131&lt;&gt;"",Q131/24,"")</f>
        <v/>
      </c>
      <c r="AA131" s="133" t="str">
        <f t="shared" si="28"/>
        <v/>
      </c>
      <c r="AC131" s="186" t="e">
        <f>AC101</f>
        <v>#N/A</v>
      </c>
      <c r="AD131" s="187" t="e">
        <f>AD101</f>
        <v>#N/A</v>
      </c>
      <c r="AE131" s="187" t="e">
        <f>AE101</f>
        <v>#N/A</v>
      </c>
      <c r="AF131" s="187" t="e">
        <f>AF101</f>
        <v>#N/A</v>
      </c>
      <c r="AG131" s="204">
        <f t="shared" si="35"/>
        <v>0</v>
      </c>
      <c r="AI131" s="160" t="str">
        <f>IF(月報!G131&lt;&gt;"",月報!G131,"")</f>
        <v/>
      </c>
      <c r="AJ131" s="126" t="str">
        <f>IF(月報!W131&lt;&gt;"",月報!W131*24,"")</f>
        <v/>
      </c>
      <c r="AK131" s="126" t="str">
        <f>IF(月報!P131&lt;&gt;"",月報!P131,"")</f>
        <v/>
      </c>
      <c r="AL131" s="126" t="str">
        <f>IF(月報!Q131&lt;&gt;"",IF(月報!Q131="平日残","",月報!Q131),"")</f>
        <v/>
      </c>
      <c r="AM131" s="126"/>
      <c r="AN131" s="126" t="str">
        <f t="shared" si="27"/>
        <v/>
      </c>
      <c r="AO131" s="126" t="str">
        <f>IF($E131="","",VLOOKUP($E131,カレンダマスタ!$A$5:$E$381,5,FALSE))</f>
        <v/>
      </c>
      <c r="AQ131" s="196" t="str">
        <f>IF(G131="","",IF(VLOOKUP(E131,カレンダマスタ!$A$5:$D$381,4,FALSE)=0,"",1))</f>
        <v/>
      </c>
      <c r="AR131" s="136" t="str">
        <f>IF($G131="","",IF($AD131="NSTC",INDEX(カレンダマスタ!$I$26:$O$31,MATCH($G131,カレンダマスタ!$H$26:$H$31,1),MATCH($H131,カレンダマスタ!$I$25:$O$25,1)),
IF($AD131="CS本社",INDEX(カレンダマスタ!$I$36:$O$41,MATCH($G131,カレンダマスタ!$H$36:$H$41,1),MATCH($H131,カレンダマスタ!$I$35:$O$35,1)),
IF($AD131="NS本社",INDEX(カレンダマスタ!$I$94:$O$99,MATCH($G131,カレンダマスタ!$H$95:$H$100,1),MATCH($H131,カレンダマスタ!$I$93:$O$93,1)),
IF($AD131="ODC",INDEX(カレンダマスタ!$I$46:$O$51,MATCH($G131,カレンダマスタ!$H$46:$H$51,1),MATCH($H131,カレンダマスタ!$I$45:$O$45,1)),
IF($AD131="NS東京TC",INDEX(カレンダマスタ!$I$56:$O$61,MATCH($G131,カレンダマスタ!$H$56:$H$61,1),MATCH($H131,カレンダマスタ!$I$55:$O$55,1)),""))))))</f>
        <v/>
      </c>
      <c r="AS131" s="126" t="e">
        <f t="shared" si="36"/>
        <v>#N/A</v>
      </c>
      <c r="AU131" s="137" t="str">
        <f>IF(E131="","",VLOOKUP($E131,カレンダマスタ!$A$4:$E$381,4,FALSE))</f>
        <v/>
      </c>
      <c r="AV131" s="137" t="str">
        <f t="shared" si="29"/>
        <v/>
      </c>
      <c r="AW131" s="137" t="str">
        <f t="shared" si="30"/>
        <v/>
      </c>
      <c r="AX131" s="138" t="str">
        <f t="shared" si="31"/>
        <v/>
      </c>
      <c r="AY131" s="138" t="e">
        <f t="shared" si="32"/>
        <v>#N/A</v>
      </c>
      <c r="AZ131" s="130" t="e">
        <f>IF(AX131&amp;AW131="勤怠未設定","×",IF(AV131="勤怠修正","×",IF(AC131="外注","",IF(AA131="",IF(AY131&lt;&gt;"","×",""),IF(VLOOKUP(AA131,カレンダマスタ!$H$66:$I$83,2,FALSE)&lt;&gt;AY131,"×","OK")))))</f>
        <v>#N/A</v>
      </c>
      <c r="BC131" s="137" t="str">
        <f>IF(E131="","",VLOOKUP($E131,カレンダマスタ!$A$4:$E$381,4,FALSE))</f>
        <v/>
      </c>
      <c r="BD131" s="126" t="e">
        <f>IF(AC131="社員","",IF(AG131=0,"",IF(AD131="NSTC",IF(COUNTIF(カレンダマスタ!$Q$5:$Q$32,G131)=1,"OK","×"),
IF(AD131="NS本社",IF(COUNTIF(カレンダマスタ!$T$5:$T$32,G131)=1,"OK","×"),IF(COUNTIF(カレンダマスタ!$R$5:$R$32,G131)=1,"OK","×")))))</f>
        <v>#N/A</v>
      </c>
      <c r="BE131" s="126" t="e">
        <f>IF(AC131="社員","",IF(G131="","",IF(R131&lt;&gt;"","",IF(AF131="CS","OK",IF(VLOOKUP(E131,カレンダマスタ!$A$5:$D$381,4,FALSE)&gt;0,"",IF(OR(G131*24&gt;10.84,H131*24&lt;14.5)=TRUE,"×","OK"))))))</f>
        <v>#N/A</v>
      </c>
      <c r="BF131" s="126" t="e">
        <f t="shared" si="40"/>
        <v>#N/A</v>
      </c>
      <c r="BG131" s="126" t="e">
        <f t="shared" si="41"/>
        <v>#N/A</v>
      </c>
      <c r="BI131" s="130" t="e">
        <f t="shared" si="37"/>
        <v>#N/A</v>
      </c>
    </row>
    <row r="132" spans="2:61">
      <c r="B132" s="111"/>
      <c r="C132" s="536"/>
      <c r="D132" s="128"/>
      <c r="E132" s="214"/>
      <c r="F132" s="128"/>
      <c r="G132" s="588"/>
      <c r="H132" s="588"/>
      <c r="I132" s="131"/>
      <c r="J132" s="139"/>
      <c r="K132" s="131"/>
      <c r="L132" s="132"/>
      <c r="M132" s="132"/>
      <c r="N132" s="141"/>
      <c r="O132" s="139"/>
      <c r="P132" s="139"/>
      <c r="Q132" s="139"/>
      <c r="R132" s="133"/>
      <c r="S132" s="134"/>
      <c r="T132" s="434" t="str">
        <f t="shared" si="38"/>
        <v/>
      </c>
      <c r="U132" s="429"/>
      <c r="V132" s="429" t="e">
        <f t="shared" si="34"/>
        <v>#N/A</v>
      </c>
      <c r="W132" s="298"/>
      <c r="X132" s="129" t="str">
        <f t="shared" si="39"/>
        <v/>
      </c>
      <c r="Y132" s="129" t="str">
        <f t="shared" si="42"/>
        <v/>
      </c>
      <c r="Z132" s="129" t="str">
        <f t="shared" si="43"/>
        <v/>
      </c>
      <c r="AA132" s="133" t="str">
        <f t="shared" si="28"/>
        <v/>
      </c>
      <c r="AC132" s="186" t="e">
        <f>AC101</f>
        <v>#N/A</v>
      </c>
      <c r="AD132" s="187" t="e">
        <f>AD101</f>
        <v>#N/A</v>
      </c>
      <c r="AE132" s="187" t="e">
        <f>AE101</f>
        <v>#N/A</v>
      </c>
      <c r="AF132" s="187" t="e">
        <f>AF101</f>
        <v>#N/A</v>
      </c>
      <c r="AG132" s="204">
        <f t="shared" si="35"/>
        <v>0</v>
      </c>
      <c r="AI132" s="160" t="str">
        <f>IF(月報!G132&lt;&gt;"",月報!G132,"")</f>
        <v/>
      </c>
      <c r="AJ132" s="126" t="str">
        <f>IF(月報!W132&lt;&gt;"",月報!W132*24,"")</f>
        <v/>
      </c>
      <c r="AK132" s="126" t="str">
        <f>IF(月報!P132&lt;&gt;"",月報!P132,"")</f>
        <v/>
      </c>
      <c r="AL132" s="126" t="str">
        <f>IF(月報!Q132&lt;&gt;"",IF(月報!Q132="平日残","",月報!Q132),"")</f>
        <v/>
      </c>
      <c r="AM132" s="126"/>
      <c r="AN132" s="126" t="str">
        <f t="shared" si="27"/>
        <v/>
      </c>
      <c r="AO132" s="126" t="str">
        <f>IF($E132="","",VLOOKUP($E132,カレンダマスタ!$A$5:$E$381,5,FALSE))</f>
        <v/>
      </c>
      <c r="AQ132" s="196" t="str">
        <f>IF(G132="","",IF(VLOOKUP(E132,カレンダマスタ!$A$5:$D$381,4,FALSE)=0,"",1))</f>
        <v/>
      </c>
      <c r="AR132" s="136" t="str">
        <f>IF($G132="","",IF($AD132="NSTC",INDEX(カレンダマスタ!$I$26:$O$31,MATCH($G132,カレンダマスタ!$H$26:$H$31,1),MATCH($H132,カレンダマスタ!$I$25:$O$25,1)),
IF($AD132="CS本社",INDEX(カレンダマスタ!$I$36:$O$41,MATCH($G132,カレンダマスタ!$H$36:$H$41,1),MATCH($H132,カレンダマスタ!$I$35:$O$35,1)),
IF($AD132="NS本社",INDEX(カレンダマスタ!$I$94:$O$99,MATCH($G132,カレンダマスタ!$H$95:$H$100,1),MATCH($H132,カレンダマスタ!$I$93:$O$93,1)),
IF($AD132="ODC",INDEX(カレンダマスタ!$I$46:$O$51,MATCH($G132,カレンダマスタ!$H$46:$H$51,1),MATCH($H132,カレンダマスタ!$I$45:$O$45,1)),
IF($AD132="NS東京TC",INDEX(カレンダマスタ!$I$56:$O$61,MATCH($G132,カレンダマスタ!$H$56:$H$61,1),MATCH($H132,カレンダマスタ!$I$55:$O$55,1)),""))))))</f>
        <v/>
      </c>
      <c r="AS132" s="126" t="e">
        <f t="shared" si="36"/>
        <v>#N/A</v>
      </c>
      <c r="AU132" s="137" t="str">
        <f>IF(E132="","",VLOOKUP($E132,カレンダマスタ!$A$4:$E$381,4,FALSE))</f>
        <v/>
      </c>
      <c r="AV132" s="137" t="str">
        <f t="shared" si="29"/>
        <v/>
      </c>
      <c r="AW132" s="137" t="str">
        <f t="shared" si="30"/>
        <v/>
      </c>
      <c r="AX132" s="138" t="str">
        <f t="shared" si="31"/>
        <v/>
      </c>
      <c r="AY132" s="138" t="e">
        <f t="shared" si="32"/>
        <v>#N/A</v>
      </c>
      <c r="AZ132" s="130" t="e">
        <f>IF(AX132&amp;AW132="勤怠未設定","×",IF(AV132="勤怠修正","×",IF(AC132="外注","",IF(AA132="",IF(AY132&lt;&gt;"","×",""),IF(VLOOKUP(AA132,カレンダマスタ!$H$66:$I$83,2,FALSE)&lt;&gt;AY132,"×","OK")))))</f>
        <v>#N/A</v>
      </c>
      <c r="BC132" s="137" t="str">
        <f>IF(E132="","",VLOOKUP($E132,カレンダマスタ!$A$4:$E$381,4,FALSE))</f>
        <v/>
      </c>
      <c r="BD132" s="126" t="e">
        <f>IF(AC132="社員","",IF(AG132=0,"",IF(AD132="NSTC",IF(COUNTIF(カレンダマスタ!$Q$5:$Q$32,G132)=1,"OK","×"),
IF(AD132="NS本社",IF(COUNTIF(カレンダマスタ!$T$5:$T$32,G132)=1,"OK","×"),IF(COUNTIF(カレンダマスタ!$R$5:$R$32,G132)=1,"OK","×")))))</f>
        <v>#N/A</v>
      </c>
      <c r="BE132" s="126" t="e">
        <f>IF(AC132="社員","",IF(G132="","",IF(R132&lt;&gt;"","",IF(AF132="CS","OK",IF(VLOOKUP(E132,カレンダマスタ!$A$5:$D$381,4,FALSE)&gt;0,"",IF(OR(G132*24&gt;10.84,H132*24&lt;14.5)=TRUE,"×","OK"))))))</f>
        <v>#N/A</v>
      </c>
      <c r="BF132" s="126" t="e">
        <f t="shared" si="40"/>
        <v>#N/A</v>
      </c>
      <c r="BG132" s="126" t="e">
        <f t="shared" si="41"/>
        <v>#N/A</v>
      </c>
      <c r="BI132" s="130" t="e">
        <f t="shared" si="37"/>
        <v>#N/A</v>
      </c>
    </row>
    <row r="133" spans="2:61">
      <c r="B133" s="111"/>
      <c r="C133" s="536"/>
      <c r="D133" s="128"/>
      <c r="E133" s="214"/>
      <c r="F133" s="128"/>
      <c r="G133" s="588"/>
      <c r="H133" s="588"/>
      <c r="I133" s="131"/>
      <c r="J133" s="139"/>
      <c r="K133" s="131"/>
      <c r="L133" s="132"/>
      <c r="M133" s="132"/>
      <c r="N133" s="141"/>
      <c r="O133" s="139"/>
      <c r="P133" s="139"/>
      <c r="Q133" s="139"/>
      <c r="R133" s="133"/>
      <c r="S133" s="134"/>
      <c r="T133" s="434" t="str">
        <f t="shared" si="38"/>
        <v/>
      </c>
      <c r="U133" s="429"/>
      <c r="V133" s="429" t="e">
        <f t="shared" si="34"/>
        <v>#N/A</v>
      </c>
      <c r="W133" s="298"/>
      <c r="X133" s="129" t="str">
        <f t="shared" si="39"/>
        <v/>
      </c>
      <c r="Y133" s="129" t="str">
        <f t="shared" si="42"/>
        <v/>
      </c>
      <c r="Z133" s="129" t="str">
        <f t="shared" si="43"/>
        <v/>
      </c>
      <c r="AA133" s="133" t="str">
        <f t="shared" si="28"/>
        <v/>
      </c>
      <c r="AC133" s="186" t="e">
        <f>AC101</f>
        <v>#N/A</v>
      </c>
      <c r="AD133" s="187" t="e">
        <f>AD101</f>
        <v>#N/A</v>
      </c>
      <c r="AE133" s="187" t="e">
        <f>AE101</f>
        <v>#N/A</v>
      </c>
      <c r="AF133" s="187" t="e">
        <f>AF101</f>
        <v>#N/A</v>
      </c>
      <c r="AG133" s="204">
        <f t="shared" si="35"/>
        <v>0</v>
      </c>
      <c r="AI133" s="160" t="str">
        <f>IF(月報!G133&lt;&gt;"",月報!G133,"")</f>
        <v/>
      </c>
      <c r="AJ133" s="126" t="str">
        <f>IF(月報!W133&lt;&gt;"",月報!W133*24,"")</f>
        <v/>
      </c>
      <c r="AK133" s="126" t="str">
        <f>IF(月報!P133&lt;&gt;"",月報!P133,"")</f>
        <v/>
      </c>
      <c r="AL133" s="126" t="str">
        <f>IF(月報!Q133&lt;&gt;"",IF(月報!Q133="平日残","",月報!Q133),"")</f>
        <v/>
      </c>
      <c r="AM133" s="126"/>
      <c r="AN133" s="126" t="str">
        <f t="shared" si="27"/>
        <v/>
      </c>
      <c r="AO133" s="126" t="str">
        <f>IF($E133="","",VLOOKUP($E133,カレンダマスタ!$A$5:$E$381,5,FALSE))</f>
        <v/>
      </c>
      <c r="AQ133" s="196" t="str">
        <f>IF(G133="","",IF(VLOOKUP(E133,カレンダマスタ!$A$5:$D$381,4,FALSE)=0,"",1))</f>
        <v/>
      </c>
      <c r="AR133" s="136" t="str">
        <f>IF($G133="","",IF($AD133="NSTC",INDEX(カレンダマスタ!$I$26:$O$31,MATCH($G133,カレンダマスタ!$H$26:$H$31,1),MATCH($H133,カレンダマスタ!$I$25:$O$25,1)),
IF($AD133="CS本社",INDEX(カレンダマスタ!$I$36:$O$41,MATCH($G133,カレンダマスタ!$H$36:$H$41,1),MATCH($H133,カレンダマスタ!$I$35:$O$35,1)),
IF($AD133="NS本社",INDEX(カレンダマスタ!$I$94:$O$99,MATCH($G133,カレンダマスタ!$H$95:$H$100,1),MATCH($H133,カレンダマスタ!$I$93:$O$93,1)),
IF($AD133="ODC",INDEX(カレンダマスタ!$I$46:$O$51,MATCH($G133,カレンダマスタ!$H$46:$H$51,1),MATCH($H133,カレンダマスタ!$I$45:$O$45,1)),
IF($AD133="NS東京TC",INDEX(カレンダマスタ!$I$56:$O$61,MATCH($G133,カレンダマスタ!$H$56:$H$61,1),MATCH($H133,カレンダマスタ!$I$55:$O$55,1)),""))))))</f>
        <v/>
      </c>
      <c r="AS133" s="126" t="e">
        <f t="shared" si="36"/>
        <v>#N/A</v>
      </c>
      <c r="AU133" s="137" t="str">
        <f>IF(E133="","",VLOOKUP($E133,カレンダマスタ!$A$4:$E$381,4,FALSE))</f>
        <v/>
      </c>
      <c r="AV133" s="137" t="str">
        <f t="shared" si="29"/>
        <v/>
      </c>
      <c r="AW133" s="137" t="str">
        <f t="shared" si="30"/>
        <v/>
      </c>
      <c r="AX133" s="138" t="str">
        <f t="shared" si="31"/>
        <v/>
      </c>
      <c r="AY133" s="138" t="e">
        <f t="shared" si="32"/>
        <v>#N/A</v>
      </c>
      <c r="AZ133" s="130" t="e">
        <f>IF(AX133&amp;AW133="勤怠未設定","×",IF(AV133="勤怠修正","×",IF(AC133="外注","",IF(AA133="",IF(AY133&lt;&gt;"","×",""),IF(VLOOKUP(AA133,カレンダマスタ!$H$66:$I$83,2,FALSE)&lt;&gt;AY133,"×","OK")))))</f>
        <v>#N/A</v>
      </c>
      <c r="BC133" s="137" t="str">
        <f>IF(E133="","",VLOOKUP($E133,カレンダマスタ!$A$4:$E$381,4,FALSE))</f>
        <v/>
      </c>
      <c r="BD133" s="126" t="e">
        <f>IF(AC133="社員","",IF(AG133=0,"",IF(AD133="NSTC",IF(COUNTIF(カレンダマスタ!$Q$5:$Q$32,G133)=1,"OK","×"),
IF(AD133="NS本社",IF(COUNTIF(カレンダマスタ!$T$5:$T$32,G133)=1,"OK","×"),IF(COUNTIF(カレンダマスタ!$R$5:$R$32,G133)=1,"OK","×")))))</f>
        <v>#N/A</v>
      </c>
      <c r="BE133" s="126" t="e">
        <f>IF(AC133="社員","",IF(G133="","",IF(R133&lt;&gt;"","",IF(AF133="CS","OK",IF(VLOOKUP(E133,カレンダマスタ!$A$5:$D$381,4,FALSE)&gt;0,"",IF(OR(G133*24&gt;10.84,H133*24&lt;14.5)=TRUE,"×","OK"))))))</f>
        <v>#N/A</v>
      </c>
      <c r="BF133" s="126" t="e">
        <f t="shared" si="40"/>
        <v>#N/A</v>
      </c>
      <c r="BG133" s="126" t="e">
        <f t="shared" si="41"/>
        <v>#N/A</v>
      </c>
      <c r="BI133" s="130" t="e">
        <f t="shared" si="37"/>
        <v>#N/A</v>
      </c>
    </row>
    <row r="134" spans="2:61">
      <c r="B134" s="111"/>
      <c r="C134" s="536"/>
      <c r="D134" s="128"/>
      <c r="E134" s="214"/>
      <c r="F134" s="128"/>
      <c r="G134" s="588"/>
      <c r="H134" s="588"/>
      <c r="I134" s="131"/>
      <c r="J134" s="139"/>
      <c r="K134" s="131"/>
      <c r="L134" s="132"/>
      <c r="M134" s="132"/>
      <c r="N134" s="141"/>
      <c r="O134" s="139"/>
      <c r="P134" s="139"/>
      <c r="Q134" s="139"/>
      <c r="R134" s="133"/>
      <c r="S134" s="134"/>
      <c r="T134" s="434" t="str">
        <f t="shared" si="38"/>
        <v/>
      </c>
      <c r="U134" s="429"/>
      <c r="V134" s="429" t="e">
        <f t="shared" si="34"/>
        <v>#N/A</v>
      </c>
      <c r="W134" s="298"/>
      <c r="X134" s="129" t="str">
        <f t="shared" si="39"/>
        <v/>
      </c>
      <c r="Y134" s="129" t="str">
        <f t="shared" si="42"/>
        <v/>
      </c>
      <c r="Z134" s="129" t="str">
        <f t="shared" si="43"/>
        <v/>
      </c>
      <c r="AA134" s="133" t="str">
        <f t="shared" si="28"/>
        <v/>
      </c>
      <c r="AC134" s="186" t="e">
        <f>AC101</f>
        <v>#N/A</v>
      </c>
      <c r="AD134" s="187" t="e">
        <f>AD101</f>
        <v>#N/A</v>
      </c>
      <c r="AE134" s="187" t="e">
        <f>AE101</f>
        <v>#N/A</v>
      </c>
      <c r="AF134" s="187" t="e">
        <f>AF101</f>
        <v>#N/A</v>
      </c>
      <c r="AG134" s="204">
        <f t="shared" si="35"/>
        <v>0</v>
      </c>
      <c r="AI134" s="160" t="str">
        <f>IF(月報!G134&lt;&gt;"",月報!G134,"")</f>
        <v/>
      </c>
      <c r="AJ134" s="126" t="str">
        <f>IF(月報!W134&lt;&gt;"",月報!W134*24,"")</f>
        <v/>
      </c>
      <c r="AK134" s="126" t="str">
        <f>IF(月報!P134&lt;&gt;"",月報!P134,"")</f>
        <v/>
      </c>
      <c r="AL134" s="126" t="str">
        <f>IF(月報!Q134&lt;&gt;"",IF(月報!Q134="平日残","",月報!Q134),"")</f>
        <v/>
      </c>
      <c r="AM134" s="126"/>
      <c r="AN134" s="126" t="str">
        <f t="shared" si="27"/>
        <v/>
      </c>
      <c r="AO134" s="126" t="str">
        <f>IF($E134="","",VLOOKUP($E134,カレンダマスタ!$A$5:$E$381,5,FALSE))</f>
        <v/>
      </c>
      <c r="AQ134" s="196" t="str">
        <f>IF(G134="","",IF(VLOOKUP(E134,カレンダマスタ!$A$5:$D$381,4,FALSE)=0,"",1))</f>
        <v/>
      </c>
      <c r="AR134" s="136" t="str">
        <f>IF($G134="","",IF($AD134="NSTC",INDEX(カレンダマスタ!$I$26:$O$31,MATCH($G134,カレンダマスタ!$H$26:$H$31,1),MATCH($H134,カレンダマスタ!$I$25:$O$25,1)),
IF($AD134="CS本社",INDEX(カレンダマスタ!$I$36:$O$41,MATCH($G134,カレンダマスタ!$H$36:$H$41,1),MATCH($H134,カレンダマスタ!$I$35:$O$35,1)),
IF($AD134="NS本社",INDEX(カレンダマスタ!$I$94:$O$99,MATCH($G134,カレンダマスタ!$H$95:$H$100,1),MATCH($H134,カレンダマスタ!$I$93:$O$93,1)),
IF($AD134="ODC",INDEX(カレンダマスタ!$I$46:$O$51,MATCH($G134,カレンダマスタ!$H$46:$H$51,1),MATCH($H134,カレンダマスタ!$I$45:$O$45,1)),
IF($AD134="NS東京TC",INDEX(カレンダマスタ!$I$56:$O$61,MATCH($G134,カレンダマスタ!$H$56:$H$61,1),MATCH($H134,カレンダマスタ!$I$55:$O$55,1)),""))))))</f>
        <v/>
      </c>
      <c r="AS134" s="126" t="e">
        <f t="shared" si="36"/>
        <v>#N/A</v>
      </c>
      <c r="AU134" s="137" t="str">
        <f>IF(E134="","",VLOOKUP($E134,カレンダマスタ!$A$4:$E$381,4,FALSE))</f>
        <v/>
      </c>
      <c r="AV134" s="137" t="str">
        <f t="shared" si="29"/>
        <v/>
      </c>
      <c r="AW134" s="137" t="str">
        <f t="shared" si="30"/>
        <v/>
      </c>
      <c r="AX134" s="138" t="str">
        <f t="shared" si="31"/>
        <v/>
      </c>
      <c r="AY134" s="138" t="e">
        <f t="shared" si="32"/>
        <v>#N/A</v>
      </c>
      <c r="AZ134" s="130" t="e">
        <f>IF(AX134&amp;AW134="勤怠未設定","×",IF(AV134="勤怠修正","×",IF(AC134="外注","",IF(AA134="",IF(AY134&lt;&gt;"","×",""),IF(VLOOKUP(AA134,カレンダマスタ!$H$66:$I$83,2,FALSE)&lt;&gt;AY134,"×","OK")))))</f>
        <v>#N/A</v>
      </c>
      <c r="BC134" s="137" t="str">
        <f>IF(E134="","",VLOOKUP($E134,カレンダマスタ!$A$4:$E$381,4,FALSE))</f>
        <v/>
      </c>
      <c r="BD134" s="126" t="e">
        <f>IF(AC134="社員","",IF(AG134=0,"",IF(AD134="NSTC",IF(COUNTIF(カレンダマスタ!$Q$5:$Q$32,G134)=1,"OK","×"),
IF(AD134="NS本社",IF(COUNTIF(カレンダマスタ!$T$5:$T$32,G134)=1,"OK","×"),IF(COUNTIF(カレンダマスタ!$R$5:$R$32,G134)=1,"OK","×")))))</f>
        <v>#N/A</v>
      </c>
      <c r="BE134" s="126" t="e">
        <f>IF(AC134="社員","",IF(G134="","",IF(R134&lt;&gt;"","",IF(AF134="CS","OK",IF(VLOOKUP(E134,カレンダマスタ!$A$5:$D$381,4,FALSE)&gt;0,"",IF(OR(G134*24&gt;10.84,H134*24&lt;14.5)=TRUE,"×","OK"))))))</f>
        <v>#N/A</v>
      </c>
      <c r="BF134" s="126" t="e">
        <f t="shared" si="40"/>
        <v>#N/A</v>
      </c>
      <c r="BG134" s="126" t="e">
        <f t="shared" si="41"/>
        <v>#N/A</v>
      </c>
      <c r="BI134" s="130" t="e">
        <f t="shared" si="37"/>
        <v>#N/A</v>
      </c>
    </row>
    <row r="135" spans="2:61" ht="13.8" thickBot="1">
      <c r="B135" s="161"/>
      <c r="C135" s="538"/>
      <c r="D135" s="162"/>
      <c r="E135" s="215"/>
      <c r="F135" s="162"/>
      <c r="G135" s="590"/>
      <c r="H135" s="590"/>
      <c r="I135" s="164"/>
      <c r="J135" s="165"/>
      <c r="K135" s="164"/>
      <c r="L135" s="166"/>
      <c r="M135" s="166"/>
      <c r="N135" s="167"/>
      <c r="O135" s="165"/>
      <c r="P135" s="165"/>
      <c r="Q135" s="165"/>
      <c r="R135" s="168"/>
      <c r="S135" s="169"/>
      <c r="T135" s="436" t="str">
        <f t="shared" si="38"/>
        <v/>
      </c>
      <c r="U135" s="432"/>
      <c r="V135" s="432" t="e">
        <f t="shared" si="34"/>
        <v>#N/A</v>
      </c>
      <c r="W135" s="298"/>
      <c r="X135" s="163" t="str">
        <f t="shared" si="39"/>
        <v/>
      </c>
      <c r="Y135" s="163" t="str">
        <f t="shared" si="42"/>
        <v/>
      </c>
      <c r="Z135" s="163" t="str">
        <f t="shared" si="43"/>
        <v/>
      </c>
      <c r="AA135" s="168" t="str">
        <f t="shared" si="28"/>
        <v/>
      </c>
      <c r="AC135" s="192" t="e">
        <f>AC101</f>
        <v>#N/A</v>
      </c>
      <c r="AD135" s="193" t="e">
        <f>AD101</f>
        <v>#N/A</v>
      </c>
      <c r="AE135" s="193" t="e">
        <f>AE101</f>
        <v>#N/A</v>
      </c>
      <c r="AF135" s="193" t="e">
        <f>AF101</f>
        <v>#N/A</v>
      </c>
      <c r="AG135" s="207">
        <f t="shared" si="35"/>
        <v>0</v>
      </c>
      <c r="AI135" s="170" t="str">
        <f>IF(月報!G135&lt;&gt;"",月報!G135,"")</f>
        <v/>
      </c>
      <c r="AJ135" s="171" t="str">
        <f>IF(月報!W135&lt;&gt;"",月報!W135*24,"")</f>
        <v/>
      </c>
      <c r="AK135" s="171" t="str">
        <f>IF(月報!P135&lt;&gt;"",月報!P135,"")</f>
        <v/>
      </c>
      <c r="AL135" s="171" t="str">
        <f>IF(月報!Q135&lt;&gt;"",IF(月報!Q135="平日残","",月報!Q135),"")</f>
        <v/>
      </c>
      <c r="AM135" s="171"/>
      <c r="AN135" s="171" t="str">
        <f t="shared" si="27"/>
        <v/>
      </c>
      <c r="AO135" s="171" t="str">
        <f>IF($E135="","",VLOOKUP($E135,カレンダマスタ!$A$5:$E$381,5,FALSE))</f>
        <v/>
      </c>
      <c r="AQ135" s="198" t="str">
        <f>IF(G135="","",IF(VLOOKUP(E135,カレンダマスタ!$A$5:$D$381,4,FALSE)=0,"",1))</f>
        <v/>
      </c>
      <c r="AR135" s="172" t="str">
        <f>IF($G135="","",IF($AD135="NSTC",INDEX(カレンダマスタ!$I$26:$O$31,MATCH($G135,カレンダマスタ!$H$26:$H$31,1),MATCH($H135,カレンダマスタ!$I$25:$O$25,1)),
IF($AD135="CS本社",INDEX(カレンダマスタ!$I$36:$O$41,MATCH($G135,カレンダマスタ!$H$36:$H$41,1),MATCH($H135,カレンダマスタ!$I$35:$O$35,1)),
IF($AD135="NS本社",INDEX(カレンダマスタ!$I$94:$O$99,MATCH($G135,カレンダマスタ!$H$95:$H$100,1),MATCH($H135,カレンダマスタ!$I$93:$O$93,1)),
IF($AD135="ODC",INDEX(カレンダマスタ!$I$46:$O$51,MATCH($G135,カレンダマスタ!$H$46:$H$51,1),MATCH($H135,カレンダマスタ!$I$45:$O$45,1)),
IF($AD135="NS東京TC",INDEX(カレンダマスタ!$I$56:$O$61,MATCH($G135,カレンダマスタ!$H$56:$H$61,1),MATCH($H135,カレンダマスタ!$I$55:$O$55,1)),""))))))</f>
        <v/>
      </c>
      <c r="AS135" s="171" t="e">
        <f t="shared" si="36"/>
        <v>#N/A</v>
      </c>
      <c r="AU135" s="173" t="str">
        <f>IF(E135="","",VLOOKUP($E135,カレンダマスタ!$A$4:$E$381,4,FALSE))</f>
        <v/>
      </c>
      <c r="AV135" s="173" t="str">
        <f t="shared" si="29"/>
        <v/>
      </c>
      <c r="AW135" s="173" t="str">
        <f t="shared" si="30"/>
        <v/>
      </c>
      <c r="AX135" s="174" t="str">
        <f t="shared" si="31"/>
        <v/>
      </c>
      <c r="AY135" s="174" t="e">
        <f t="shared" si="32"/>
        <v>#N/A</v>
      </c>
      <c r="AZ135" s="175" t="e">
        <f>IF(AX135&amp;AW135="勤怠未設定","×",IF(AV135="勤怠修正","×",IF(AC135="外注","",IF(AA135="",IF(AY135&lt;&gt;"","×",""),IF(VLOOKUP(AA135,カレンダマスタ!$H$66:$I$83,2,FALSE)&lt;&gt;AY135,"×","OK")))))</f>
        <v>#N/A</v>
      </c>
      <c r="BC135" s="173" t="str">
        <f>IF(E135="","",VLOOKUP($E135,カレンダマスタ!$A$4:$E$381,4,FALSE))</f>
        <v/>
      </c>
      <c r="BD135" s="171" t="e">
        <f>IF(AC135="社員","",IF(AG135=0,"",IF(AD135="NSTC",IF(COUNTIF(カレンダマスタ!$Q$5:$Q$32,G135)=1,"OK","×"),
IF(AD135="NS本社",IF(COUNTIF(カレンダマスタ!$T$5:$T$32,G135)=1,"OK","×"),IF(COUNTIF(カレンダマスタ!$R$5:$R$32,G135)=1,"OK","×")))))</f>
        <v>#N/A</v>
      </c>
      <c r="BE135" s="171" t="e">
        <f>IF(AC135="社員","",IF(G135="","",IF(R135&lt;&gt;"","",IF(AF135="CS","OK",IF(VLOOKUP(E135,カレンダマスタ!$A$5:$D$381,4,FALSE)&gt;0,"",IF(OR(G135*24&gt;10.84,H135*24&lt;14.5)=TRUE,"×","OK"))))))</f>
        <v>#N/A</v>
      </c>
      <c r="BF135" s="171" t="e">
        <f t="shared" si="40"/>
        <v>#N/A</v>
      </c>
      <c r="BG135" s="171" t="e">
        <f t="shared" si="41"/>
        <v>#N/A</v>
      </c>
      <c r="BI135" s="175" t="e">
        <f t="shared" si="37"/>
        <v>#N/A</v>
      </c>
    </row>
    <row r="136" spans="2:61">
      <c r="B136" s="323"/>
      <c r="C136" s="539"/>
      <c r="D136" s="324"/>
      <c r="E136" s="325"/>
      <c r="F136" s="324"/>
      <c r="G136" s="591"/>
      <c r="H136" s="591"/>
      <c r="I136" s="339"/>
      <c r="J136" s="320"/>
      <c r="K136" s="319"/>
      <c r="L136" s="320"/>
      <c r="M136" s="320"/>
      <c r="N136" s="320"/>
      <c r="O136" s="340"/>
      <c r="P136" s="340"/>
      <c r="Q136" s="340"/>
      <c r="R136" s="327"/>
      <c r="S136" s="328"/>
      <c r="T136" s="341"/>
      <c r="U136" s="342"/>
      <c r="V136" s="342"/>
      <c r="W136" s="298"/>
      <c r="X136" s="326"/>
      <c r="Y136" s="326"/>
      <c r="Z136" s="326"/>
      <c r="AA136" s="327" t="str">
        <f t="shared" si="28"/>
        <v/>
      </c>
      <c r="AC136" s="541"/>
      <c r="AD136" s="542"/>
      <c r="AE136" s="542"/>
      <c r="AF136" s="542"/>
      <c r="AG136" s="543"/>
      <c r="AI136" s="348" t="str">
        <f>IF(月報!G136&lt;&gt;"",月報!G136,"")</f>
        <v/>
      </c>
      <c r="AJ136" s="349" t="str">
        <f>IF(月報!W136&lt;&gt;"",月報!W136*24,"")</f>
        <v/>
      </c>
      <c r="AK136" s="349" t="str">
        <f>IF(月報!P136&lt;&gt;"",月報!P136,"")</f>
        <v/>
      </c>
      <c r="AL136" s="349" t="str">
        <f>IF(月報!Q136&lt;&gt;"",IF(月報!Q136="平日残","",月報!Q136),"")</f>
        <v/>
      </c>
      <c r="AM136" s="349"/>
      <c r="AN136" s="349" t="str">
        <f t="shared" si="27"/>
        <v/>
      </c>
      <c r="AO136" s="349" t="str">
        <f>IF($E136="","",VLOOKUP($E136,カレンダマスタ!$A$5:$E$381,5,FALSE))</f>
        <v/>
      </c>
      <c r="AQ136" s="351"/>
      <c r="AR136" s="352"/>
      <c r="AS136" s="349"/>
      <c r="AU136" s="355"/>
      <c r="AV136" s="355" t="str">
        <f t="shared" si="29"/>
        <v/>
      </c>
      <c r="AW136" s="355" t="str">
        <f t="shared" si="30"/>
        <v/>
      </c>
      <c r="AX136" s="356" t="str">
        <f t="shared" si="31"/>
        <v/>
      </c>
      <c r="AY136" s="356" t="str">
        <f t="shared" si="32"/>
        <v/>
      </c>
      <c r="AZ136" s="357" t="str">
        <f>IF(AX136&amp;AW136="勤怠未設定","×",IF(AV136="勤怠修正","×",IF(AC136="外注","",IF(AA136="",IF(AY136&lt;&gt;"","×",""),IF(VLOOKUP(AA136,カレンダマスタ!$H$66:$I$83,2,FALSE)&lt;&gt;AY136,"×","OK")))))</f>
        <v/>
      </c>
      <c r="BC136" s="355"/>
      <c r="BD136" s="349"/>
      <c r="BE136" s="349"/>
      <c r="BF136" s="349" t="str">
        <f t="shared" si="40"/>
        <v/>
      </c>
      <c r="BG136" s="349"/>
      <c r="BI136" s="357" t="str">
        <f t="shared" ref="BI136:BI145" si="44">IF(OR(AO136="×",AS136="×",AZ136="×",BD136="×",BE136="×",BF136="TW未入力",BF136="週報未入力",BG136="×"),"×","")</f>
        <v/>
      </c>
    </row>
    <row r="137" spans="2:61">
      <c r="B137" s="323"/>
      <c r="C137" s="539"/>
      <c r="D137" s="324"/>
      <c r="E137" s="325"/>
      <c r="F137" s="324"/>
      <c r="G137" s="591"/>
      <c r="H137" s="591"/>
      <c r="I137" s="339"/>
      <c r="J137" s="320"/>
      <c r="K137" s="319"/>
      <c r="L137" s="320"/>
      <c r="M137" s="320"/>
      <c r="N137" s="320"/>
      <c r="O137" s="340"/>
      <c r="P137" s="340"/>
      <c r="Q137" s="340"/>
      <c r="R137" s="327"/>
      <c r="S137" s="328"/>
      <c r="T137" s="341"/>
      <c r="U137" s="342"/>
      <c r="V137" s="342"/>
      <c r="W137" s="298"/>
      <c r="X137" s="326"/>
      <c r="Y137" s="326"/>
      <c r="Z137" s="326"/>
      <c r="AA137" s="327" t="str">
        <f t="shared" si="28"/>
        <v/>
      </c>
      <c r="AC137" s="544"/>
      <c r="AD137" s="545"/>
      <c r="AE137" s="545"/>
      <c r="AF137" s="545"/>
      <c r="AG137" s="546"/>
      <c r="AI137" s="348" t="str">
        <f>IF(月報!G137&lt;&gt;"",月報!G137,"")</f>
        <v/>
      </c>
      <c r="AJ137" s="349" t="str">
        <f>IF(月報!W137&lt;&gt;"",月報!W137*24,"")</f>
        <v/>
      </c>
      <c r="AK137" s="349" t="str">
        <f>IF(月報!P137&lt;&gt;"",月報!P137,"")</f>
        <v/>
      </c>
      <c r="AL137" s="349" t="str">
        <f>IF(月報!Q137&lt;&gt;"",IF(月報!Q137="平日残","",月報!Q137),"")</f>
        <v/>
      </c>
      <c r="AM137" s="349"/>
      <c r="AN137" s="349" t="str">
        <f t="shared" si="27"/>
        <v/>
      </c>
      <c r="AO137" s="349" t="str">
        <f>IF($E137="","",VLOOKUP($E137,カレンダマスタ!$A$5:$E$381,5,FALSE))</f>
        <v/>
      </c>
      <c r="AQ137" s="351"/>
      <c r="AR137" s="352"/>
      <c r="AS137" s="349"/>
      <c r="AU137" s="355"/>
      <c r="AV137" s="355" t="str">
        <f t="shared" si="29"/>
        <v/>
      </c>
      <c r="AW137" s="355" t="str">
        <f t="shared" si="30"/>
        <v/>
      </c>
      <c r="AX137" s="356" t="str">
        <f t="shared" si="31"/>
        <v/>
      </c>
      <c r="AY137" s="356" t="str">
        <f t="shared" si="32"/>
        <v/>
      </c>
      <c r="AZ137" s="357" t="str">
        <f>IF(AX137&amp;AW137="勤怠未設定","×",IF(AV137="勤怠修正","×",IF(AC137="外注","",IF(AA137="",IF(AY137&lt;&gt;"","×",""),IF(VLOOKUP(AA137,カレンダマスタ!$H$66:$I$83,2,FALSE)&lt;&gt;AY137,"×","OK")))))</f>
        <v/>
      </c>
      <c r="BC137" s="355"/>
      <c r="BD137" s="349"/>
      <c r="BE137" s="349"/>
      <c r="BF137" s="349" t="str">
        <f t="shared" si="40"/>
        <v/>
      </c>
      <c r="BG137" s="349"/>
      <c r="BI137" s="357" t="str">
        <f t="shared" si="44"/>
        <v/>
      </c>
    </row>
    <row r="138" spans="2:61">
      <c r="B138" s="323"/>
      <c r="C138" s="539"/>
      <c r="D138" s="324"/>
      <c r="E138" s="325"/>
      <c r="F138" s="324"/>
      <c r="G138" s="591"/>
      <c r="H138" s="591"/>
      <c r="I138" s="339"/>
      <c r="J138" s="320"/>
      <c r="K138" s="319"/>
      <c r="L138" s="320"/>
      <c r="M138" s="320"/>
      <c r="N138" s="320"/>
      <c r="O138" s="340"/>
      <c r="P138" s="340"/>
      <c r="Q138" s="340"/>
      <c r="R138" s="327"/>
      <c r="S138" s="328"/>
      <c r="T138" s="341"/>
      <c r="U138" s="342"/>
      <c r="V138" s="342"/>
      <c r="W138" s="298"/>
      <c r="X138" s="326"/>
      <c r="Y138" s="326"/>
      <c r="Z138" s="326"/>
      <c r="AA138" s="327" t="str">
        <f t="shared" si="28"/>
        <v/>
      </c>
      <c r="AC138" s="544"/>
      <c r="AD138" s="545"/>
      <c r="AE138" s="545"/>
      <c r="AF138" s="545"/>
      <c r="AG138" s="546"/>
      <c r="AI138" s="348" t="str">
        <f>IF(月報!G138&lt;&gt;"",月報!G138,"")</f>
        <v/>
      </c>
      <c r="AJ138" s="349" t="str">
        <f>IF(月報!W138&lt;&gt;"",月報!W138*24,"")</f>
        <v/>
      </c>
      <c r="AK138" s="349" t="str">
        <f>IF(月報!P138&lt;&gt;"",月報!P138,"")</f>
        <v/>
      </c>
      <c r="AL138" s="349" t="str">
        <f>IF(月報!Q138&lt;&gt;"",IF(月報!Q138="平日残","",月報!Q138),"")</f>
        <v/>
      </c>
      <c r="AM138" s="349"/>
      <c r="AN138" s="349" t="str">
        <f t="shared" si="27"/>
        <v/>
      </c>
      <c r="AO138" s="349" t="str">
        <f>IF($E138="","",VLOOKUP($E138,カレンダマスタ!$A$5:$E$381,5,FALSE))</f>
        <v/>
      </c>
      <c r="AQ138" s="351"/>
      <c r="AR138" s="352"/>
      <c r="AS138" s="349"/>
      <c r="AU138" s="355"/>
      <c r="AV138" s="355" t="str">
        <f t="shared" si="29"/>
        <v/>
      </c>
      <c r="AW138" s="355" t="str">
        <f t="shared" si="30"/>
        <v/>
      </c>
      <c r="AX138" s="356" t="str">
        <f t="shared" si="31"/>
        <v/>
      </c>
      <c r="AY138" s="356" t="str">
        <f t="shared" si="32"/>
        <v/>
      </c>
      <c r="AZ138" s="357" t="str">
        <f>IF(AX138&amp;AW138="勤怠未設定","×",IF(AV138="勤怠修正","×",IF(AC138="外注","",IF(AA138="",IF(AY138&lt;&gt;"","×",""),IF(VLOOKUP(AA138,カレンダマスタ!$H$66:$I$83,2,FALSE)&lt;&gt;AY138,"×","OK")))))</f>
        <v/>
      </c>
      <c r="BC138" s="355"/>
      <c r="BD138" s="349"/>
      <c r="BE138" s="349"/>
      <c r="BF138" s="349" t="str">
        <f t="shared" si="40"/>
        <v/>
      </c>
      <c r="BG138" s="349"/>
      <c r="BI138" s="357" t="str">
        <f t="shared" si="44"/>
        <v/>
      </c>
    </row>
    <row r="139" spans="2:61">
      <c r="B139" s="323"/>
      <c r="C139" s="539"/>
      <c r="D139" s="324"/>
      <c r="E139" s="325"/>
      <c r="F139" s="324"/>
      <c r="G139" s="591"/>
      <c r="H139" s="591"/>
      <c r="I139" s="339"/>
      <c r="J139" s="320"/>
      <c r="K139" s="319"/>
      <c r="L139" s="320"/>
      <c r="M139" s="320"/>
      <c r="N139" s="320"/>
      <c r="O139" s="340"/>
      <c r="P139" s="340"/>
      <c r="Q139" s="340"/>
      <c r="R139" s="327"/>
      <c r="S139" s="328"/>
      <c r="T139" s="341"/>
      <c r="U139" s="342"/>
      <c r="V139" s="342"/>
      <c r="W139" s="298"/>
      <c r="X139" s="326"/>
      <c r="Y139" s="326"/>
      <c r="Z139" s="326"/>
      <c r="AA139" s="327" t="str">
        <f t="shared" si="28"/>
        <v/>
      </c>
      <c r="AC139" s="544"/>
      <c r="AD139" s="545"/>
      <c r="AE139" s="545"/>
      <c r="AF139" s="545"/>
      <c r="AG139" s="546"/>
      <c r="AI139" s="348" t="str">
        <f>IF(月報!G139&lt;&gt;"",月報!G139,"")</f>
        <v/>
      </c>
      <c r="AJ139" s="349" t="str">
        <f>IF(月報!W139&lt;&gt;"",月報!W139*24,"")</f>
        <v/>
      </c>
      <c r="AK139" s="349" t="str">
        <f>IF(月報!P139&lt;&gt;"",月報!P139,"")</f>
        <v/>
      </c>
      <c r="AL139" s="349" t="str">
        <f>IF(月報!Q139&lt;&gt;"",IF(月報!Q139="平日残","",月報!Q139),"")</f>
        <v/>
      </c>
      <c r="AM139" s="349"/>
      <c r="AN139" s="349" t="str">
        <f t="shared" ref="AN139:AN202" si="45">IF($AO139=0,IF($G139="",IF($Q139="","週報未入力",""),""),"")</f>
        <v/>
      </c>
      <c r="AO139" s="349" t="str">
        <f>IF($E139="","",VLOOKUP($E139,カレンダマスタ!$A$5:$E$381,5,FALSE))</f>
        <v/>
      </c>
      <c r="AQ139" s="351"/>
      <c r="AR139" s="352"/>
      <c r="AS139" s="349"/>
      <c r="AU139" s="355"/>
      <c r="AV139" s="355" t="str">
        <f t="shared" si="29"/>
        <v/>
      </c>
      <c r="AW139" s="355" t="str">
        <f t="shared" si="30"/>
        <v/>
      </c>
      <c r="AX139" s="356" t="str">
        <f t="shared" si="31"/>
        <v/>
      </c>
      <c r="AY139" s="356" t="str">
        <f t="shared" si="32"/>
        <v/>
      </c>
      <c r="AZ139" s="357" t="str">
        <f>IF(AX139&amp;AW139="勤怠未設定","×",IF(AV139="勤怠修正","×",IF(AC139="外注","",IF(AA139="",IF(AY139&lt;&gt;"","×",""),IF(VLOOKUP(AA139,カレンダマスタ!$H$66:$I$83,2,FALSE)&lt;&gt;AY139,"×","OK")))))</f>
        <v/>
      </c>
      <c r="BC139" s="355"/>
      <c r="BD139" s="349"/>
      <c r="BE139" s="349"/>
      <c r="BF139" s="349" t="str">
        <f t="shared" si="40"/>
        <v/>
      </c>
      <c r="BG139" s="349"/>
      <c r="BI139" s="357" t="str">
        <f t="shared" si="44"/>
        <v/>
      </c>
    </row>
    <row r="140" spans="2:61">
      <c r="B140" s="323"/>
      <c r="C140" s="539"/>
      <c r="D140" s="324"/>
      <c r="E140" s="325"/>
      <c r="F140" s="324"/>
      <c r="G140" s="591"/>
      <c r="H140" s="591"/>
      <c r="I140" s="339"/>
      <c r="J140" s="320"/>
      <c r="K140" s="319"/>
      <c r="L140" s="320"/>
      <c r="M140" s="320"/>
      <c r="N140" s="320"/>
      <c r="O140" s="340"/>
      <c r="P140" s="340"/>
      <c r="Q140" s="340"/>
      <c r="R140" s="327"/>
      <c r="S140" s="328"/>
      <c r="T140" s="341"/>
      <c r="U140" s="342"/>
      <c r="V140" s="342"/>
      <c r="W140" s="298"/>
      <c r="X140" s="326"/>
      <c r="Y140" s="326"/>
      <c r="Z140" s="326"/>
      <c r="AA140" s="327" t="str">
        <f t="shared" ref="AA140:AA203" si="46">IF(R140&lt;&gt;"",IF(AND(AO140=2,R140="休出"),"法休残",R140),"")</f>
        <v/>
      </c>
      <c r="AC140" s="544"/>
      <c r="AD140" s="545"/>
      <c r="AE140" s="545"/>
      <c r="AF140" s="545"/>
      <c r="AG140" s="546"/>
      <c r="AI140" s="348" t="str">
        <f>IF(月報!G140&lt;&gt;"",月報!G140,"")</f>
        <v/>
      </c>
      <c r="AJ140" s="349" t="str">
        <f>IF(月報!W140&lt;&gt;"",月報!W140*24,"")</f>
        <v/>
      </c>
      <c r="AK140" s="349" t="str">
        <f>IF(月報!P140&lt;&gt;"",月報!P140,"")</f>
        <v/>
      </c>
      <c r="AL140" s="349" t="str">
        <f>IF(月報!Q140&lt;&gt;"",IF(月報!Q140="平日残","",月報!Q140),"")</f>
        <v/>
      </c>
      <c r="AM140" s="349"/>
      <c r="AN140" s="349" t="str">
        <f t="shared" si="45"/>
        <v/>
      </c>
      <c r="AO140" s="349" t="str">
        <f>IF($E140="","",VLOOKUP($E140,カレンダマスタ!$A$5:$E$381,5,FALSE))</f>
        <v/>
      </c>
      <c r="AQ140" s="351"/>
      <c r="AR140" s="352"/>
      <c r="AS140" s="349"/>
      <c r="AU140" s="355"/>
      <c r="AV140" s="355" t="str">
        <f t="shared" ref="AV140:AV203" si="47">IF(AA140="","",IF(OR(AA140="欠勤",AA140="遅刻"),"勤怠修正",""))</f>
        <v/>
      </c>
      <c r="AW140" s="355" t="str">
        <f t="shared" ref="AW140:AW203" si="48">IF(Q140="","",IF(R140="","勤怠未設定",""))</f>
        <v/>
      </c>
      <c r="AX140" s="356" t="str">
        <f t="shared" ref="AX140:AX203" si="49">IF(E140="","",IF(AND(AU140&gt;=1,J140&lt;&gt;"",AA140=""),"勤怠未設定",IF(AA140&lt;&gt;"",AA140,"")))</f>
        <v/>
      </c>
      <c r="AY140" s="356" t="str">
        <f t="shared" ref="AY140:AY203" si="50">IF(AC140="外注","",IF(AK140&amp;AL140&lt;&gt;"",AK140&amp;AL140,""))</f>
        <v/>
      </c>
      <c r="AZ140" s="357" t="str">
        <f>IF(AX140&amp;AW140="勤怠未設定","×",IF(AV140="勤怠修正","×",IF(AC140="外注","",IF(AA140="",IF(AY140&lt;&gt;"","×",""),IF(VLOOKUP(AA140,カレンダマスタ!$H$66:$I$83,2,FALSE)&lt;&gt;AY140,"×","OK")))))</f>
        <v/>
      </c>
      <c r="BC140" s="355"/>
      <c r="BD140" s="349"/>
      <c r="BE140" s="349"/>
      <c r="BF140" s="349" t="str">
        <f t="shared" si="40"/>
        <v/>
      </c>
      <c r="BG140" s="349"/>
      <c r="BI140" s="357" t="str">
        <f t="shared" si="44"/>
        <v/>
      </c>
    </row>
    <row r="141" spans="2:61">
      <c r="B141" s="323"/>
      <c r="C141" s="539"/>
      <c r="D141" s="324"/>
      <c r="E141" s="325"/>
      <c r="F141" s="324"/>
      <c r="G141" s="591"/>
      <c r="H141" s="591"/>
      <c r="I141" s="339"/>
      <c r="J141" s="320"/>
      <c r="K141" s="319"/>
      <c r="L141" s="320"/>
      <c r="M141" s="320"/>
      <c r="N141" s="320"/>
      <c r="O141" s="340"/>
      <c r="P141" s="340"/>
      <c r="Q141" s="340"/>
      <c r="R141" s="327"/>
      <c r="S141" s="328"/>
      <c r="T141" s="341"/>
      <c r="U141" s="342"/>
      <c r="V141" s="342"/>
      <c r="W141" s="298"/>
      <c r="X141" s="326"/>
      <c r="Y141" s="326"/>
      <c r="Z141" s="326"/>
      <c r="AA141" s="327" t="str">
        <f t="shared" si="46"/>
        <v/>
      </c>
      <c r="AC141" s="544"/>
      <c r="AD141" s="545"/>
      <c r="AE141" s="545"/>
      <c r="AF141" s="545"/>
      <c r="AG141" s="546"/>
      <c r="AI141" s="348" t="str">
        <f>IF(月報!G141&lt;&gt;"",月報!G141,"")</f>
        <v/>
      </c>
      <c r="AJ141" s="349" t="str">
        <f>IF(月報!W141&lt;&gt;"",月報!W141*24,"")</f>
        <v/>
      </c>
      <c r="AK141" s="349" t="str">
        <f>IF(月報!P141&lt;&gt;"",月報!P141,"")</f>
        <v/>
      </c>
      <c r="AL141" s="349" t="str">
        <f>IF(月報!Q141&lt;&gt;"",IF(月報!Q141="平日残","",月報!Q141),"")</f>
        <v/>
      </c>
      <c r="AM141" s="349"/>
      <c r="AN141" s="349" t="str">
        <f t="shared" si="45"/>
        <v/>
      </c>
      <c r="AO141" s="349" t="str">
        <f>IF($E141="","",VLOOKUP($E141,カレンダマスタ!$A$5:$E$381,5,FALSE))</f>
        <v/>
      </c>
      <c r="AQ141" s="351"/>
      <c r="AR141" s="352"/>
      <c r="AS141" s="349"/>
      <c r="AU141" s="355"/>
      <c r="AV141" s="355" t="str">
        <f t="shared" si="47"/>
        <v/>
      </c>
      <c r="AW141" s="355" t="str">
        <f t="shared" si="48"/>
        <v/>
      </c>
      <c r="AX141" s="356" t="str">
        <f t="shared" si="49"/>
        <v/>
      </c>
      <c r="AY141" s="356" t="str">
        <f t="shared" si="50"/>
        <v/>
      </c>
      <c r="AZ141" s="357" t="str">
        <f>IF(AX141&amp;AW141="勤怠未設定","×",IF(AV141="勤怠修正","×",IF(AC141="外注","",IF(AA141="",IF(AY141&lt;&gt;"","×",""),IF(VLOOKUP(AA141,カレンダマスタ!$H$66:$I$83,2,FALSE)&lt;&gt;AY141,"×","OK")))))</f>
        <v/>
      </c>
      <c r="BC141" s="355"/>
      <c r="BD141" s="349"/>
      <c r="BE141" s="349"/>
      <c r="BF141" s="349" t="str">
        <f t="shared" si="40"/>
        <v/>
      </c>
      <c r="BG141" s="349"/>
      <c r="BI141" s="357" t="str">
        <f t="shared" si="44"/>
        <v/>
      </c>
    </row>
    <row r="142" spans="2:61">
      <c r="B142" s="323"/>
      <c r="C142" s="539"/>
      <c r="D142" s="324"/>
      <c r="E142" s="325"/>
      <c r="F142" s="324"/>
      <c r="G142" s="591"/>
      <c r="H142" s="591"/>
      <c r="I142" s="339"/>
      <c r="J142" s="320"/>
      <c r="K142" s="319"/>
      <c r="L142" s="320"/>
      <c r="M142" s="320"/>
      <c r="N142" s="320"/>
      <c r="O142" s="340"/>
      <c r="P142" s="340"/>
      <c r="Q142" s="340"/>
      <c r="R142" s="327"/>
      <c r="S142" s="328"/>
      <c r="T142" s="341"/>
      <c r="U142" s="342"/>
      <c r="V142" s="342"/>
      <c r="W142" s="298"/>
      <c r="X142" s="326"/>
      <c r="Y142" s="326"/>
      <c r="Z142" s="326"/>
      <c r="AA142" s="327" t="str">
        <f t="shared" si="46"/>
        <v/>
      </c>
      <c r="AC142" s="544"/>
      <c r="AD142" s="545"/>
      <c r="AE142" s="545"/>
      <c r="AF142" s="545"/>
      <c r="AG142" s="546"/>
      <c r="AI142" s="348" t="str">
        <f>IF(月報!G142&lt;&gt;"",月報!G142,"")</f>
        <v/>
      </c>
      <c r="AJ142" s="349" t="str">
        <f>IF(月報!W142&lt;&gt;"",月報!W142*24,"")</f>
        <v/>
      </c>
      <c r="AK142" s="349" t="str">
        <f>IF(月報!P142&lt;&gt;"",月報!P142,"")</f>
        <v/>
      </c>
      <c r="AL142" s="349" t="str">
        <f>IF(月報!Q142&lt;&gt;"",IF(月報!Q142="平日残","",月報!Q142),"")</f>
        <v/>
      </c>
      <c r="AM142" s="349"/>
      <c r="AN142" s="349" t="str">
        <f t="shared" si="45"/>
        <v/>
      </c>
      <c r="AO142" s="349" t="str">
        <f>IF($E142="","",VLOOKUP($E142,カレンダマスタ!$A$5:$E$381,5,FALSE))</f>
        <v/>
      </c>
      <c r="AQ142" s="351"/>
      <c r="AR142" s="352"/>
      <c r="AS142" s="349"/>
      <c r="AU142" s="355"/>
      <c r="AV142" s="355" t="str">
        <f t="shared" si="47"/>
        <v/>
      </c>
      <c r="AW142" s="355" t="str">
        <f t="shared" si="48"/>
        <v/>
      </c>
      <c r="AX142" s="356" t="str">
        <f t="shared" si="49"/>
        <v/>
      </c>
      <c r="AY142" s="356" t="str">
        <f t="shared" si="50"/>
        <v/>
      </c>
      <c r="AZ142" s="357" t="str">
        <f>IF(AX142&amp;AW142="勤怠未設定","×",IF(AV142="勤怠修正","×",IF(AC142="外注","",IF(AA142="",IF(AY142&lt;&gt;"","×",""),IF(VLOOKUP(AA142,カレンダマスタ!$H$66:$I$83,2,FALSE)&lt;&gt;AY142,"×","OK")))))</f>
        <v/>
      </c>
      <c r="BC142" s="355"/>
      <c r="BD142" s="349"/>
      <c r="BE142" s="349"/>
      <c r="BF142" s="349" t="str">
        <f t="shared" si="40"/>
        <v/>
      </c>
      <c r="BG142" s="349"/>
      <c r="BI142" s="357" t="str">
        <f t="shared" si="44"/>
        <v/>
      </c>
    </row>
    <row r="143" spans="2:61">
      <c r="B143" s="323"/>
      <c r="C143" s="539"/>
      <c r="D143" s="324"/>
      <c r="E143" s="325"/>
      <c r="F143" s="324"/>
      <c r="G143" s="591"/>
      <c r="H143" s="591"/>
      <c r="I143" s="339"/>
      <c r="J143" s="320"/>
      <c r="K143" s="319"/>
      <c r="L143" s="320"/>
      <c r="M143" s="320"/>
      <c r="N143" s="320"/>
      <c r="O143" s="340"/>
      <c r="P143" s="340"/>
      <c r="Q143" s="340"/>
      <c r="R143" s="327"/>
      <c r="S143" s="328"/>
      <c r="T143" s="341"/>
      <c r="U143" s="342"/>
      <c r="V143" s="342"/>
      <c r="W143" s="298"/>
      <c r="X143" s="326"/>
      <c r="Y143" s="326"/>
      <c r="Z143" s="326"/>
      <c r="AA143" s="327" t="str">
        <f t="shared" si="46"/>
        <v/>
      </c>
      <c r="AC143" s="544"/>
      <c r="AD143" s="545"/>
      <c r="AE143" s="545"/>
      <c r="AF143" s="545"/>
      <c r="AG143" s="546"/>
      <c r="AI143" s="348" t="str">
        <f>IF(月報!G143&lt;&gt;"",月報!G143,"")</f>
        <v/>
      </c>
      <c r="AJ143" s="349" t="str">
        <f>IF(月報!W143&lt;&gt;"",月報!W143*24,"")</f>
        <v/>
      </c>
      <c r="AK143" s="349" t="str">
        <f>IF(月報!P143&lt;&gt;"",月報!P143,"")</f>
        <v/>
      </c>
      <c r="AL143" s="349" t="str">
        <f>IF(月報!Q143&lt;&gt;"",IF(月報!Q143="平日残","",月報!Q143),"")</f>
        <v/>
      </c>
      <c r="AM143" s="349"/>
      <c r="AN143" s="349" t="str">
        <f t="shared" si="45"/>
        <v/>
      </c>
      <c r="AO143" s="349" t="str">
        <f>IF($E143="","",VLOOKUP($E143,カレンダマスタ!$A$5:$E$381,5,FALSE))</f>
        <v/>
      </c>
      <c r="AQ143" s="351"/>
      <c r="AR143" s="352"/>
      <c r="AS143" s="349"/>
      <c r="AU143" s="355"/>
      <c r="AV143" s="355" t="str">
        <f t="shared" si="47"/>
        <v/>
      </c>
      <c r="AW143" s="355" t="str">
        <f t="shared" si="48"/>
        <v/>
      </c>
      <c r="AX143" s="356" t="str">
        <f t="shared" si="49"/>
        <v/>
      </c>
      <c r="AY143" s="356" t="str">
        <f t="shared" si="50"/>
        <v/>
      </c>
      <c r="AZ143" s="357" t="str">
        <f>IF(AX143&amp;AW143="勤怠未設定","×",IF(AV143="勤怠修正","×",IF(AC143="外注","",IF(AA143="",IF(AY143&lt;&gt;"","×",""),IF(VLOOKUP(AA143,カレンダマスタ!$H$66:$I$83,2,FALSE)&lt;&gt;AY143,"×","OK")))))</f>
        <v/>
      </c>
      <c r="BC143" s="355"/>
      <c r="BD143" s="349"/>
      <c r="BE143" s="349"/>
      <c r="BF143" s="349" t="str">
        <f t="shared" si="40"/>
        <v/>
      </c>
      <c r="BG143" s="349"/>
      <c r="BI143" s="357" t="str">
        <f t="shared" si="44"/>
        <v/>
      </c>
    </row>
    <row r="144" spans="2:61">
      <c r="B144" s="323"/>
      <c r="C144" s="539"/>
      <c r="D144" s="324"/>
      <c r="E144" s="325"/>
      <c r="F144" s="324"/>
      <c r="G144" s="591"/>
      <c r="H144" s="591"/>
      <c r="I144" s="339"/>
      <c r="J144" s="320"/>
      <c r="K144" s="319"/>
      <c r="L144" s="320"/>
      <c r="M144" s="320"/>
      <c r="N144" s="320"/>
      <c r="O144" s="340"/>
      <c r="P144" s="340"/>
      <c r="Q144" s="340"/>
      <c r="R144" s="327"/>
      <c r="S144" s="328"/>
      <c r="T144" s="341"/>
      <c r="U144" s="342"/>
      <c r="V144" s="342"/>
      <c r="W144" s="298"/>
      <c r="X144" s="326"/>
      <c r="Y144" s="326"/>
      <c r="Z144" s="326"/>
      <c r="AA144" s="327" t="str">
        <f t="shared" si="46"/>
        <v/>
      </c>
      <c r="AC144" s="544"/>
      <c r="AD144" s="545"/>
      <c r="AE144" s="545"/>
      <c r="AF144" s="545"/>
      <c r="AG144" s="546"/>
      <c r="AI144" s="348" t="str">
        <f>IF(月報!G144&lt;&gt;"",月報!G144,"")</f>
        <v/>
      </c>
      <c r="AJ144" s="349" t="str">
        <f>IF(月報!W144&lt;&gt;"",月報!W144*24,"")</f>
        <v/>
      </c>
      <c r="AK144" s="349" t="str">
        <f>IF(月報!P144&lt;&gt;"",月報!P144,"")</f>
        <v/>
      </c>
      <c r="AL144" s="349" t="str">
        <f>IF(月報!Q144&lt;&gt;"",IF(月報!Q144="平日残","",月報!Q144),"")</f>
        <v/>
      </c>
      <c r="AM144" s="349"/>
      <c r="AN144" s="349" t="str">
        <f t="shared" si="45"/>
        <v/>
      </c>
      <c r="AO144" s="349" t="str">
        <f>IF($E144="","",VLOOKUP($E144,カレンダマスタ!$A$5:$E$381,5,FALSE))</f>
        <v/>
      </c>
      <c r="AQ144" s="351"/>
      <c r="AR144" s="352"/>
      <c r="AS144" s="349"/>
      <c r="AU144" s="355"/>
      <c r="AV144" s="355" t="str">
        <f t="shared" si="47"/>
        <v/>
      </c>
      <c r="AW144" s="355" t="str">
        <f t="shared" si="48"/>
        <v/>
      </c>
      <c r="AX144" s="356" t="str">
        <f t="shared" si="49"/>
        <v/>
      </c>
      <c r="AY144" s="356" t="str">
        <f t="shared" si="50"/>
        <v/>
      </c>
      <c r="AZ144" s="357" t="str">
        <f>IF(AX144&amp;AW144="勤怠未設定","×",IF(AV144="勤怠修正","×",IF(AC144="外注","",IF(AA144="",IF(AY144&lt;&gt;"","×",""),IF(VLOOKUP(AA144,カレンダマスタ!$H$66:$I$83,2,FALSE)&lt;&gt;AY144,"×","OK")))))</f>
        <v/>
      </c>
      <c r="BC144" s="355"/>
      <c r="BD144" s="349"/>
      <c r="BE144" s="349"/>
      <c r="BF144" s="349" t="str">
        <f t="shared" si="40"/>
        <v/>
      </c>
      <c r="BG144" s="349"/>
      <c r="BI144" s="357" t="str">
        <f t="shared" si="44"/>
        <v/>
      </c>
    </row>
    <row r="145" spans="2:61" ht="13.8" thickBot="1">
      <c r="B145" s="329"/>
      <c r="C145" s="540"/>
      <c r="D145" s="330"/>
      <c r="E145" s="331"/>
      <c r="F145" s="330"/>
      <c r="G145" s="592"/>
      <c r="H145" s="592"/>
      <c r="I145" s="343"/>
      <c r="J145" s="322"/>
      <c r="K145" s="321"/>
      <c r="L145" s="322"/>
      <c r="M145" s="322"/>
      <c r="N145" s="322"/>
      <c r="O145" s="344"/>
      <c r="P145" s="344"/>
      <c r="Q145" s="344"/>
      <c r="R145" s="333"/>
      <c r="S145" s="334"/>
      <c r="T145" s="345"/>
      <c r="U145" s="346"/>
      <c r="V145" s="346"/>
      <c r="W145" s="298"/>
      <c r="X145" s="332"/>
      <c r="Y145" s="332"/>
      <c r="Z145" s="332"/>
      <c r="AA145" s="333" t="str">
        <f t="shared" si="46"/>
        <v/>
      </c>
      <c r="AC145" s="547"/>
      <c r="AD145" s="548"/>
      <c r="AE145" s="548"/>
      <c r="AF145" s="548"/>
      <c r="AG145" s="549"/>
      <c r="AI145" s="348" t="str">
        <f>IF(月報!G145&lt;&gt;"",月報!G145,"")</f>
        <v/>
      </c>
      <c r="AJ145" s="350" t="str">
        <f>IF(月報!W145&lt;&gt;"",月報!W145*24,"")</f>
        <v/>
      </c>
      <c r="AK145" s="350" t="str">
        <f>IF(月報!P145&lt;&gt;"",月報!P145,"")</f>
        <v/>
      </c>
      <c r="AL145" s="350" t="str">
        <f>IF(月報!Q145&lt;&gt;"",IF(月報!Q145="平日残","",月報!Q145),"")</f>
        <v/>
      </c>
      <c r="AM145" s="350"/>
      <c r="AN145" s="350" t="str">
        <f t="shared" si="45"/>
        <v/>
      </c>
      <c r="AO145" s="350" t="str">
        <f>IF($E145="","",VLOOKUP($E145,カレンダマスタ!$A$5:$E$381,5,FALSE))</f>
        <v/>
      </c>
      <c r="AP145" s="347"/>
      <c r="AQ145" s="353"/>
      <c r="AR145" s="354"/>
      <c r="AS145" s="350"/>
      <c r="AT145" s="347"/>
      <c r="AU145" s="358"/>
      <c r="AV145" s="358" t="str">
        <f t="shared" si="47"/>
        <v/>
      </c>
      <c r="AW145" s="358" t="str">
        <f t="shared" si="48"/>
        <v/>
      </c>
      <c r="AX145" s="359" t="str">
        <f t="shared" si="49"/>
        <v/>
      </c>
      <c r="AY145" s="359" t="str">
        <f t="shared" si="50"/>
        <v/>
      </c>
      <c r="AZ145" s="360" t="str">
        <f>IF(AX145&amp;AW145="勤怠未設定","×",IF(AV145="勤怠修正","×",IF(AC145="外注","",IF(AA145="",IF(AY145&lt;&gt;"","×",""),IF(VLOOKUP(AA145,カレンダマスタ!$H$66:$I$83,2,FALSE)&lt;&gt;AY145,"×","OK")))))</f>
        <v/>
      </c>
      <c r="BC145" s="358"/>
      <c r="BD145" s="350"/>
      <c r="BE145" s="350"/>
      <c r="BF145" s="350" t="str">
        <f t="shared" si="40"/>
        <v/>
      </c>
      <c r="BG145" s="350"/>
      <c r="BI145" s="360" t="str">
        <f t="shared" si="44"/>
        <v/>
      </c>
    </row>
    <row r="146" spans="2:61">
      <c r="B146" s="176">
        <f>B101+1</f>
        <v>4</v>
      </c>
      <c r="C146" s="535">
        <v>220688</v>
      </c>
      <c r="D146" s="112" t="s">
        <v>539</v>
      </c>
      <c r="E146" s="582">
        <v>45403</v>
      </c>
      <c r="F146" s="112" t="s">
        <v>370</v>
      </c>
      <c r="G146" s="587"/>
      <c r="H146" s="587"/>
      <c r="I146" s="114"/>
      <c r="J146" s="118"/>
      <c r="K146" s="115"/>
      <c r="L146" s="116"/>
      <c r="M146" s="116"/>
      <c r="N146" s="117"/>
      <c r="O146" s="118"/>
      <c r="P146" s="118"/>
      <c r="Q146" s="118"/>
      <c r="R146" s="119"/>
      <c r="S146" s="120"/>
      <c r="T146" s="433" t="str">
        <f>IF(J146&lt;&gt;"",J146,"")</f>
        <v/>
      </c>
      <c r="U146" s="428">
        <f>SUM(T146:T152)</f>
        <v>44.5</v>
      </c>
      <c r="V146" s="428" t="e">
        <f t="shared" ref="V146:V180" si="51">IF(AC146="外注",IF(AND(BC146&lt;1,ROUND((H146*24),1)=13),"外注2半",IF(AND(BC146&lt;1,ROUND((G146*24),1)=13.7),"外注1半",IF(AND(BC146&lt;1,G146=""),"外注休暇",""))),"")</f>
        <v>#N/A</v>
      </c>
      <c r="W146" s="298"/>
      <c r="X146" s="113" t="str">
        <f>IF(O146&lt;&gt;"",O146/24,"")</f>
        <v/>
      </c>
      <c r="Y146" s="113" t="str">
        <f t="shared" si="42"/>
        <v/>
      </c>
      <c r="Z146" s="113" t="str">
        <f t="shared" si="43"/>
        <v/>
      </c>
      <c r="AA146" s="119" t="str">
        <f t="shared" si="46"/>
        <v/>
      </c>
      <c r="AC146" s="183" t="e">
        <f>IF(C146&lt;&gt;"",VLOOKUP(C146,設定シート!$D$10:$N$109,11,FALSE),"")</f>
        <v>#N/A</v>
      </c>
      <c r="AD146" s="184" t="e">
        <f>IF(C146&lt;&gt;"",VLOOKUP(C146,設定シート!$D$10:$H$109,5,FALSE),"")</f>
        <v>#N/A</v>
      </c>
      <c r="AE146" s="185" t="e">
        <f>IF(C146&lt;&gt;"",VLOOKUP(C146,設定シート!$D$10:$L$109,9,FALSE),"")</f>
        <v>#N/A</v>
      </c>
      <c r="AF146" s="184" t="e">
        <f>IF($AD146="","",IF(LEFT($AD146,2)="NS","NS","CS"))</f>
        <v>#N/A</v>
      </c>
      <c r="AG146" s="203">
        <f t="shared" ref="AG146:AG180" si="52">IF(OR(R146="有給休暇",G146=""),0,IF(AQ146=1,0,1))</f>
        <v>0</v>
      </c>
      <c r="AI146" s="121" t="str">
        <f>IF(月報!G146&lt;&gt;"",月報!G146,"")</f>
        <v/>
      </c>
      <c r="AJ146" s="122" t="str">
        <f>IF(月報!W146&lt;&gt;"",月報!W146*24,"")</f>
        <v/>
      </c>
      <c r="AK146" s="122" t="str">
        <f>IF(月報!P146&lt;&gt;"",月報!P146,"")</f>
        <v/>
      </c>
      <c r="AL146" s="122" t="str">
        <f>IF(月報!Q146&lt;&gt;"",IF(月報!Q146="平日残","",月報!Q146),"")</f>
        <v/>
      </c>
      <c r="AM146" s="122"/>
      <c r="AN146" s="122" t="e">
        <f t="shared" si="45"/>
        <v>#N/A</v>
      </c>
      <c r="AO146" s="122" t="e">
        <f>IF($E146="","",VLOOKUP($E146,カレンダマスタ!$A$5:$E$381,5,FALSE))</f>
        <v>#N/A</v>
      </c>
      <c r="AQ146" s="195" t="str">
        <f>IF(G146="","",IF(VLOOKUP(E146,カレンダマスタ!$A$5:$D$381,4,FALSE)=0,"",1))</f>
        <v/>
      </c>
      <c r="AR146" s="123" t="str">
        <f>IF($G146="","",IF($AD146="NSTC",INDEX(カレンダマスタ!$I$26:$O$31,MATCH($G146,カレンダマスタ!$H$26:$H$31,1),MATCH($H146,カレンダマスタ!$I$25:$O$25,1)),
IF($AD146="CS本社",INDEX(カレンダマスタ!$I$36:$O$41,MATCH($G146,カレンダマスタ!$H$36:$H$41,1),MATCH($H146,カレンダマスタ!$I$35:$O$35,1)),
IF($AD146="NS本社",INDEX(カレンダマスタ!$I$94:$O$99,MATCH($G146,カレンダマスタ!$H$95:$H$100,1),MATCH($H146,カレンダマスタ!$I$93:$O$93,1)),
IF($AD146="ODC",INDEX(カレンダマスタ!$I$46:$O$51,MATCH($G146,カレンダマスタ!$H$46:$H$51,1),MATCH($H146,カレンダマスタ!$I$45:$O$45,1)),
IF($AD146="NS東京TC",INDEX(カレンダマスタ!$I$56:$O$61,MATCH($G146,カレンダマスタ!$H$56:$H$61,1),MATCH($H146,カレンダマスタ!$I$55:$O$55,1)),""))))))</f>
        <v/>
      </c>
      <c r="AS146" s="122" t="e">
        <f t="shared" ref="AS146:AS180" si="53">IF(AC146="社員","",IF(R146="有給休暇","",IF(AND(AF146="CS",AQ146=1)=TRUE,"OK",IF(AR146&lt;&gt;"",IF(TIMEVALUE(MID(I146,1,10))=AR146,"OK","×"),""))))</f>
        <v>#N/A</v>
      </c>
      <c r="AU146" s="124" t="e">
        <f>IF(E146="","",VLOOKUP($E146,カレンダマスタ!$A$4:$E$381,4,FALSE))</f>
        <v>#N/A</v>
      </c>
      <c r="AV146" s="124" t="str">
        <f t="shared" si="47"/>
        <v/>
      </c>
      <c r="AW146" s="124" t="str">
        <f t="shared" si="48"/>
        <v/>
      </c>
      <c r="AX146" s="125" t="e">
        <f t="shared" si="49"/>
        <v>#N/A</v>
      </c>
      <c r="AY146" s="125" t="e">
        <f t="shared" si="50"/>
        <v>#N/A</v>
      </c>
      <c r="AZ146" s="114" t="e">
        <f>IF(AX146&amp;AW146="勤怠未設定","×",IF(AV146="勤怠修正","×",IF(AC146="外注","",IF(AA146="",IF(AY146&lt;&gt;"","×",""),IF(VLOOKUP(AA146,カレンダマスタ!$H$66:$I$83,2,FALSE)&lt;&gt;AY146,"×","OK")))))</f>
        <v>#N/A</v>
      </c>
      <c r="BC146" s="124" t="e">
        <f>IF(E146="","",VLOOKUP($E146,カレンダマスタ!$A$4:$E$381,4,FALSE))</f>
        <v>#N/A</v>
      </c>
      <c r="BD146" s="122" t="e">
        <f>IF(AC146="社員","",IF(AG146=0,"",IF(AD146="NSTC",IF(COUNTIF(カレンダマスタ!$Q$5:$Q$32,G146)=1,"OK","×"),
IF(AD146="NS本社",IF(COUNTIF(カレンダマスタ!$T$5:$T$32,G146)=1,"OK","×"),IF(COUNTIF(カレンダマスタ!$R$5:$R$32,G146)=1,"OK","×")))))</f>
        <v>#N/A</v>
      </c>
      <c r="BE146" s="122" t="e">
        <f>IF(AC146="社員","",IF(G146="","",IF(R146&lt;&gt;"","",IF(AF146="CS","OK",IF(VLOOKUP(E146,カレンダマスタ!$A$5:$D$381,4,FALSE)&gt;0,"",IF(OR(G146*24&gt;10.84,H146*24&lt;14.5)=TRUE,"×","OK"))))))</f>
        <v>#N/A</v>
      </c>
      <c r="BF146" s="122" t="e">
        <f t="shared" si="40"/>
        <v>#N/A</v>
      </c>
      <c r="BG146" s="127" t="e">
        <f>IF(AE146="派遣","",IF(G146="","",IF(R146="有給休暇","",IF(S146="","×","OK"))))</f>
        <v>#N/A</v>
      </c>
      <c r="BI146" s="114" t="e">
        <f t="shared" ref="BI146:BI180" si="54">IF(OR(AO146="×",AS146="×",AZ146="×",BE146="×",BF146="TW未入力",BF146="週報未入力",BG146="×"),"×","")</f>
        <v>#N/A</v>
      </c>
    </row>
    <row r="147" spans="2:61">
      <c r="B147" s="111"/>
      <c r="C147" s="536">
        <v>220688</v>
      </c>
      <c r="D147" s="128" t="s">
        <v>539</v>
      </c>
      <c r="E147" s="583">
        <v>45404</v>
      </c>
      <c r="F147" s="128" t="s">
        <v>201</v>
      </c>
      <c r="G147" s="588">
        <v>0.375</v>
      </c>
      <c r="H147" s="588">
        <v>0.8125</v>
      </c>
      <c r="I147" s="130" t="s">
        <v>200</v>
      </c>
      <c r="J147" s="139">
        <v>9.5</v>
      </c>
      <c r="K147" s="131"/>
      <c r="L147" s="132"/>
      <c r="M147" s="132"/>
      <c r="N147" s="141"/>
      <c r="O147" s="139">
        <v>8</v>
      </c>
      <c r="P147" s="139">
        <v>1.5</v>
      </c>
      <c r="Q147" s="139"/>
      <c r="R147" s="133"/>
      <c r="S147" s="134" t="s">
        <v>594</v>
      </c>
      <c r="T147" s="434">
        <f t="shared" ref="T147:T180" si="55">IF(J147&lt;&gt;"",J147,"")</f>
        <v>9.5</v>
      </c>
      <c r="U147" s="429"/>
      <c r="V147" s="429" t="e">
        <f t="shared" si="51"/>
        <v>#N/A</v>
      </c>
      <c r="W147" s="298"/>
      <c r="X147" s="129">
        <f t="shared" ref="X147:X180" si="56">IF(O147&lt;&gt;"",O147/24,"")</f>
        <v>0.33333333333333331</v>
      </c>
      <c r="Y147" s="129">
        <f t="shared" si="42"/>
        <v>6.25E-2</v>
      </c>
      <c r="Z147" s="129" t="str">
        <f t="shared" si="43"/>
        <v/>
      </c>
      <c r="AA147" s="133" t="str">
        <f t="shared" si="46"/>
        <v/>
      </c>
      <c r="AC147" s="186" t="e">
        <f>AC146</f>
        <v>#N/A</v>
      </c>
      <c r="AD147" s="186" t="e">
        <f>AD146</f>
        <v>#N/A</v>
      </c>
      <c r="AE147" s="186" t="e">
        <f>AE146</f>
        <v>#N/A</v>
      </c>
      <c r="AF147" s="186" t="e">
        <f>AF146</f>
        <v>#N/A</v>
      </c>
      <c r="AG147" s="204" t="e">
        <f t="shared" si="52"/>
        <v>#N/A</v>
      </c>
      <c r="AI147" s="135" t="str">
        <f>IF(月報!G147&lt;&gt;"",月報!G147,"")</f>
        <v/>
      </c>
      <c r="AJ147" s="126">
        <f>IF(月報!W147&lt;&gt;"",月報!W147*24,"")</f>
        <v>9.6666666666666661</v>
      </c>
      <c r="AK147" s="126" t="str">
        <f>IF(月報!P147&lt;&gt;"",月報!P147,"")</f>
        <v/>
      </c>
      <c r="AL147" s="126" t="str">
        <f>IF(月報!Q147&lt;&gt;"",IF(月報!Q147="平日残","",月報!Q147),"")</f>
        <v/>
      </c>
      <c r="AM147" s="126"/>
      <c r="AN147" s="126" t="e">
        <f t="shared" si="45"/>
        <v>#N/A</v>
      </c>
      <c r="AO147" s="126" t="e">
        <f>IF($E147="","",VLOOKUP($E147,カレンダマスタ!$A$5:$E$381,5,FALSE))</f>
        <v>#N/A</v>
      </c>
      <c r="AQ147" s="196" t="e">
        <f>IF(G147="","",IF(VLOOKUP(E147,カレンダマスタ!$A$5:$D$381,4,FALSE)=0,"",1))</f>
        <v>#N/A</v>
      </c>
      <c r="AR147" s="136" t="e">
        <f>IF($G147="","",IF($AD147="NSTC",INDEX(カレンダマスタ!$I$26:$O$31,MATCH($G147,カレンダマスタ!$H$26:$H$31,1),MATCH($H147,カレンダマスタ!$I$25:$O$25,1)),
IF($AD147="CS本社",INDEX(カレンダマスタ!$I$36:$O$41,MATCH($G147,カレンダマスタ!$H$36:$H$41,1),MATCH($H147,カレンダマスタ!$I$35:$O$35,1)),
IF($AD147="NS本社",INDEX(カレンダマスタ!$I$94:$O$99,MATCH($G147,カレンダマスタ!$H$95:$H$100,1),MATCH($H147,カレンダマスタ!$I$93:$O$93,1)),
IF($AD147="ODC",INDEX(カレンダマスタ!$I$46:$O$51,MATCH($G147,カレンダマスタ!$H$46:$H$51,1),MATCH($H147,カレンダマスタ!$I$45:$O$45,1)),
IF($AD147="NS東京TC",INDEX(カレンダマスタ!$I$56:$O$61,MATCH($G147,カレンダマスタ!$H$56:$H$61,1),MATCH($H147,カレンダマスタ!$I$55:$O$55,1)),""))))))</f>
        <v>#N/A</v>
      </c>
      <c r="AS147" s="126" t="e">
        <f t="shared" si="53"/>
        <v>#N/A</v>
      </c>
      <c r="AU147" s="137" t="e">
        <f>IF(E147="","",VLOOKUP($E147,カレンダマスタ!$A$4:$E$381,4,FALSE))</f>
        <v>#N/A</v>
      </c>
      <c r="AV147" s="137" t="str">
        <f t="shared" si="47"/>
        <v/>
      </c>
      <c r="AW147" s="137" t="str">
        <f t="shared" si="48"/>
        <v/>
      </c>
      <c r="AX147" s="138" t="e">
        <f t="shared" si="49"/>
        <v>#N/A</v>
      </c>
      <c r="AY147" s="138" t="e">
        <f t="shared" si="50"/>
        <v>#N/A</v>
      </c>
      <c r="AZ147" s="130" t="e">
        <f>IF(AX147&amp;AW147="勤怠未設定","×",IF(AV147="勤怠修正","×",IF(AC147="外注","",IF(AA147="",IF(AY147&lt;&gt;"","×",""),IF(VLOOKUP(AA147,カレンダマスタ!$H$66:$I$83,2,FALSE)&lt;&gt;AY147,"×","OK")))))</f>
        <v>#N/A</v>
      </c>
      <c r="BC147" s="137" t="e">
        <f>IF(E147="","",VLOOKUP($E147,カレンダマスタ!$A$4:$E$381,4,FALSE))</f>
        <v>#N/A</v>
      </c>
      <c r="BD147" s="126" t="e">
        <f>IF(AC147="社員","",IF(AG147=0,"",IF(AD147="NSTC",IF(COUNTIF(カレンダマスタ!$Q$5:$Q$32,G147)=1,"OK","×"),
IF(AD147="NS本社",IF(COUNTIF(カレンダマスタ!$T$5:$T$32,G147)=1,"OK","×"),IF(COUNTIF(カレンダマスタ!$R$5:$R$32,G147)=1,"OK","×")))))</f>
        <v>#N/A</v>
      </c>
      <c r="BE147" s="126" t="e">
        <f>IF(AC147="社員","",IF(G147="","",IF(R147&lt;&gt;"","",IF(AF147="CS","OK",IF(VLOOKUP(E147,カレンダマスタ!$A$5:$D$381,4,FALSE)&gt;0,"",IF(OR(G147*24&gt;10.84,H147*24&lt;14.5)=TRUE,"×","OK"))))))</f>
        <v>#N/A</v>
      </c>
      <c r="BF147" s="126" t="e">
        <f t="shared" si="40"/>
        <v>#N/A</v>
      </c>
      <c r="BG147" s="126" t="e">
        <f t="shared" si="41"/>
        <v>#N/A</v>
      </c>
      <c r="BI147" s="130" t="e">
        <f t="shared" si="54"/>
        <v>#N/A</v>
      </c>
    </row>
    <row r="148" spans="2:61">
      <c r="B148" s="111"/>
      <c r="C148" s="536">
        <v>220688</v>
      </c>
      <c r="D148" s="128" t="s">
        <v>539</v>
      </c>
      <c r="E148" s="583">
        <v>45405</v>
      </c>
      <c r="F148" s="128" t="s">
        <v>203</v>
      </c>
      <c r="G148" s="588">
        <v>0.375</v>
      </c>
      <c r="H148" s="588">
        <v>0.83333333333333337</v>
      </c>
      <c r="I148" s="130" t="s">
        <v>200</v>
      </c>
      <c r="J148" s="139">
        <v>10</v>
      </c>
      <c r="K148" s="131"/>
      <c r="L148" s="132"/>
      <c r="M148" s="132"/>
      <c r="N148" s="141"/>
      <c r="O148" s="139">
        <v>8</v>
      </c>
      <c r="P148" s="139">
        <v>2</v>
      </c>
      <c r="Q148" s="139"/>
      <c r="R148" s="133"/>
      <c r="S148" s="134" t="s">
        <v>594</v>
      </c>
      <c r="T148" s="434">
        <f t="shared" si="55"/>
        <v>10</v>
      </c>
      <c r="U148" s="429"/>
      <c r="V148" s="429" t="e">
        <f t="shared" si="51"/>
        <v>#N/A</v>
      </c>
      <c r="W148" s="298"/>
      <c r="X148" s="129">
        <f t="shared" si="56"/>
        <v>0.33333333333333331</v>
      </c>
      <c r="Y148" s="129">
        <f t="shared" si="42"/>
        <v>8.3333333333333329E-2</v>
      </c>
      <c r="Z148" s="129" t="str">
        <f t="shared" si="43"/>
        <v/>
      </c>
      <c r="AA148" s="133" t="str">
        <f t="shared" si="46"/>
        <v/>
      </c>
      <c r="AC148" s="186" t="e">
        <f>AC146</f>
        <v>#N/A</v>
      </c>
      <c r="AD148" s="187" t="e">
        <f>AD146</f>
        <v>#N/A</v>
      </c>
      <c r="AE148" s="187" t="e">
        <f>AE146</f>
        <v>#N/A</v>
      </c>
      <c r="AF148" s="187" t="e">
        <f>AF146</f>
        <v>#N/A</v>
      </c>
      <c r="AG148" s="204" t="e">
        <f t="shared" si="52"/>
        <v>#N/A</v>
      </c>
      <c r="AI148" s="135" t="str">
        <f>IF(月報!G148&lt;&gt;"",月報!G148,"")</f>
        <v/>
      </c>
      <c r="AJ148" s="126">
        <f>IF(月報!W148&lt;&gt;"",月報!W148*24,"")</f>
        <v>10</v>
      </c>
      <c r="AK148" s="126" t="str">
        <f>IF(月報!P148&lt;&gt;"",月報!P148,"")</f>
        <v/>
      </c>
      <c r="AL148" s="126" t="str">
        <f>IF(月報!Q148&lt;&gt;"",IF(月報!Q148="平日残","",月報!Q148),"")</f>
        <v/>
      </c>
      <c r="AM148" s="126"/>
      <c r="AN148" s="126" t="e">
        <f t="shared" si="45"/>
        <v>#N/A</v>
      </c>
      <c r="AO148" s="126" t="e">
        <f>IF($E148="","",VLOOKUP($E148,カレンダマスタ!$A$5:$E$381,5,FALSE))</f>
        <v>#N/A</v>
      </c>
      <c r="AQ148" s="196" t="e">
        <f>IF(G148="","",IF(VLOOKUP(E148,カレンダマスタ!$A$5:$D$381,4,FALSE)=0,"",1))</f>
        <v>#N/A</v>
      </c>
      <c r="AR148" s="136" t="e">
        <f>IF($G148="","",IF($AD148="NSTC",INDEX(カレンダマスタ!$I$26:$O$31,MATCH($G148,カレンダマスタ!$H$26:$H$31,1),MATCH($H148,カレンダマスタ!$I$25:$O$25,1)),
IF($AD148="CS本社",INDEX(カレンダマスタ!$I$36:$O$41,MATCH($G148,カレンダマスタ!$H$36:$H$41,1),MATCH($H148,カレンダマスタ!$I$35:$O$35,1)),
IF($AD148="NS本社",INDEX(カレンダマスタ!$I$94:$O$99,MATCH($G148,カレンダマスタ!$H$95:$H$100,1),MATCH($H148,カレンダマスタ!$I$93:$O$93,1)),
IF($AD148="ODC",INDEX(カレンダマスタ!$I$46:$O$51,MATCH($G148,カレンダマスタ!$H$46:$H$51,1),MATCH($H148,カレンダマスタ!$I$45:$O$45,1)),
IF($AD148="NS東京TC",INDEX(カレンダマスタ!$I$56:$O$61,MATCH($G148,カレンダマスタ!$H$56:$H$61,1),MATCH($H148,カレンダマスタ!$I$55:$O$55,1)),""))))))</f>
        <v>#N/A</v>
      </c>
      <c r="AS148" s="126" t="e">
        <f t="shared" si="53"/>
        <v>#N/A</v>
      </c>
      <c r="AU148" s="137" t="e">
        <f>IF(E148="","",VLOOKUP($E148,カレンダマスタ!$A$4:$E$381,4,FALSE))</f>
        <v>#N/A</v>
      </c>
      <c r="AV148" s="137" t="str">
        <f t="shared" si="47"/>
        <v/>
      </c>
      <c r="AW148" s="137" t="str">
        <f t="shared" si="48"/>
        <v/>
      </c>
      <c r="AX148" s="138" t="e">
        <f t="shared" si="49"/>
        <v>#N/A</v>
      </c>
      <c r="AY148" s="138" t="e">
        <f t="shared" si="50"/>
        <v>#N/A</v>
      </c>
      <c r="AZ148" s="130" t="e">
        <f>IF(AX148&amp;AW148="勤怠未設定","×",IF(AV148="勤怠修正","×",IF(AC148="外注","",IF(AA148="",IF(AY148&lt;&gt;"","×",""),IF(VLOOKUP(AA148,カレンダマスタ!$H$66:$I$83,2,FALSE)&lt;&gt;AY148,"×","OK")))))</f>
        <v>#N/A</v>
      </c>
      <c r="BC148" s="137" t="e">
        <f>IF(E148="","",VLOOKUP($E148,カレンダマスタ!$A$4:$E$381,4,FALSE))</f>
        <v>#N/A</v>
      </c>
      <c r="BD148" s="126" t="e">
        <f>IF(AC148="社員","",IF(AG148=0,"",IF(AD148="NSTC",IF(COUNTIF(カレンダマスタ!$Q$5:$Q$32,G148)=1,"OK","×"),
IF(AD148="NS本社",IF(COUNTIF(カレンダマスタ!$T$5:$T$32,G148)=1,"OK","×"),IF(COUNTIF(カレンダマスタ!$R$5:$R$32,G148)=1,"OK","×")))))</f>
        <v>#N/A</v>
      </c>
      <c r="BE148" s="126" t="e">
        <f>IF(AC148="社員","",IF(G148="","",IF(R148&lt;&gt;"","",IF(AF148="CS","OK",IF(VLOOKUP(E148,カレンダマスタ!$A$5:$D$381,4,FALSE)&gt;0,"",IF(OR(G148*24&gt;10.84,H148*24&lt;14.5)=TRUE,"×","OK"))))))</f>
        <v>#N/A</v>
      </c>
      <c r="BF148" s="126" t="e">
        <f t="shared" si="40"/>
        <v>#N/A</v>
      </c>
      <c r="BG148" s="126" t="e">
        <f t="shared" si="41"/>
        <v>#N/A</v>
      </c>
      <c r="BI148" s="130" t="e">
        <f t="shared" si="54"/>
        <v>#N/A</v>
      </c>
    </row>
    <row r="149" spans="2:61">
      <c r="B149" s="111"/>
      <c r="C149" s="536">
        <v>220688</v>
      </c>
      <c r="D149" s="128" t="s">
        <v>539</v>
      </c>
      <c r="E149" s="583">
        <v>45406</v>
      </c>
      <c r="F149" s="128" t="s">
        <v>204</v>
      </c>
      <c r="G149" s="588">
        <v>0.375</v>
      </c>
      <c r="H149" s="588">
        <v>0.77083333333333337</v>
      </c>
      <c r="I149" s="130" t="s">
        <v>200</v>
      </c>
      <c r="J149" s="139">
        <v>8.5</v>
      </c>
      <c r="K149" s="131"/>
      <c r="L149" s="132"/>
      <c r="M149" s="132"/>
      <c r="N149" s="141"/>
      <c r="O149" s="139">
        <v>8</v>
      </c>
      <c r="P149" s="139">
        <v>0.5</v>
      </c>
      <c r="Q149" s="139"/>
      <c r="R149" s="133"/>
      <c r="S149" s="134" t="s">
        <v>594</v>
      </c>
      <c r="T149" s="434">
        <f t="shared" si="55"/>
        <v>8.5</v>
      </c>
      <c r="U149" s="429"/>
      <c r="V149" s="429" t="e">
        <f t="shared" si="51"/>
        <v>#N/A</v>
      </c>
      <c r="W149" s="298"/>
      <c r="X149" s="129">
        <f t="shared" si="56"/>
        <v>0.33333333333333331</v>
      </c>
      <c r="Y149" s="129">
        <f t="shared" si="42"/>
        <v>2.0833333333333332E-2</v>
      </c>
      <c r="Z149" s="129" t="str">
        <f t="shared" si="43"/>
        <v/>
      </c>
      <c r="AA149" s="133" t="str">
        <f t="shared" si="46"/>
        <v/>
      </c>
      <c r="AC149" s="186" t="e">
        <f>AC146</f>
        <v>#N/A</v>
      </c>
      <c r="AD149" s="187" t="e">
        <f>AD146</f>
        <v>#N/A</v>
      </c>
      <c r="AE149" s="187" t="e">
        <f>AE146</f>
        <v>#N/A</v>
      </c>
      <c r="AF149" s="187" t="e">
        <f>AF146</f>
        <v>#N/A</v>
      </c>
      <c r="AG149" s="204" t="e">
        <f t="shared" si="52"/>
        <v>#N/A</v>
      </c>
      <c r="AI149" s="140" t="str">
        <f>IF(月報!G149&lt;&gt;"",月報!G149,"")</f>
        <v/>
      </c>
      <c r="AJ149" s="126">
        <f>IF(月報!W149&lt;&gt;"",月報!W149*24,"")</f>
        <v>8.6666666666666661</v>
      </c>
      <c r="AK149" s="126" t="str">
        <f>IF(月報!P149&lt;&gt;"",月報!P149,"")</f>
        <v/>
      </c>
      <c r="AL149" s="126" t="str">
        <f>IF(月報!Q149&lt;&gt;"",IF(月報!Q149="平日残","",月報!Q149),"")</f>
        <v/>
      </c>
      <c r="AM149" s="126"/>
      <c r="AN149" s="126" t="e">
        <f t="shared" si="45"/>
        <v>#N/A</v>
      </c>
      <c r="AO149" s="126" t="e">
        <f>IF($E149="","",VLOOKUP($E149,カレンダマスタ!$A$5:$E$381,5,FALSE))</f>
        <v>#N/A</v>
      </c>
      <c r="AQ149" s="196" t="e">
        <f>IF(G149="","",IF(VLOOKUP(E149,カレンダマスタ!$A$5:$D$381,4,FALSE)=0,"",1))</f>
        <v>#N/A</v>
      </c>
      <c r="AR149" s="136" t="e">
        <f>IF($G149="","",IF($AD149="NSTC",INDEX(カレンダマスタ!$I$26:$O$31,MATCH($G149,カレンダマスタ!$H$26:$H$31,1),MATCH($H149,カレンダマスタ!$I$25:$O$25,1)),
IF($AD149="CS本社",INDEX(カレンダマスタ!$I$36:$O$41,MATCH($G149,カレンダマスタ!$H$36:$H$41,1),MATCH($H149,カレンダマスタ!$I$35:$O$35,1)),
IF($AD149="NS本社",INDEX(カレンダマスタ!$I$94:$O$99,MATCH($G149,カレンダマスタ!$H$95:$H$100,1),MATCH($H149,カレンダマスタ!$I$93:$O$93,1)),
IF($AD149="ODC",INDEX(カレンダマスタ!$I$46:$O$51,MATCH($G149,カレンダマスタ!$H$46:$H$51,1),MATCH($H149,カレンダマスタ!$I$45:$O$45,1)),
IF($AD149="NS東京TC",INDEX(カレンダマスタ!$I$56:$O$61,MATCH($G149,カレンダマスタ!$H$56:$H$61,1),MATCH($H149,カレンダマスタ!$I$55:$O$55,1)),""))))))</f>
        <v>#N/A</v>
      </c>
      <c r="AS149" s="126" t="e">
        <f t="shared" si="53"/>
        <v>#N/A</v>
      </c>
      <c r="AU149" s="137" t="e">
        <f>IF(E149="","",VLOOKUP($E149,カレンダマスタ!$A$4:$E$381,4,FALSE))</f>
        <v>#N/A</v>
      </c>
      <c r="AV149" s="137" t="str">
        <f t="shared" si="47"/>
        <v/>
      </c>
      <c r="AW149" s="137" t="str">
        <f t="shared" si="48"/>
        <v/>
      </c>
      <c r="AX149" s="138" t="e">
        <f t="shared" si="49"/>
        <v>#N/A</v>
      </c>
      <c r="AY149" s="138" t="e">
        <f t="shared" si="50"/>
        <v>#N/A</v>
      </c>
      <c r="AZ149" s="130" t="e">
        <f>IF(AX149&amp;AW149="勤怠未設定","×",IF(AV149="勤怠修正","×",IF(AC149="外注","",IF(AA149="",IF(AY149&lt;&gt;"","×",""),IF(VLOOKUP(AA149,カレンダマスタ!$H$66:$I$83,2,FALSE)&lt;&gt;AY149,"×","OK")))))</f>
        <v>#N/A</v>
      </c>
      <c r="BC149" s="137" t="e">
        <f>IF(E149="","",VLOOKUP($E149,カレンダマスタ!$A$4:$E$381,4,FALSE))</f>
        <v>#N/A</v>
      </c>
      <c r="BD149" s="126" t="e">
        <f>IF(AC149="社員","",IF(AG149=0,"",IF(AD149="NSTC",IF(COUNTIF(カレンダマスタ!$Q$5:$Q$32,G149)=1,"OK","×"),
IF(AD149="NS本社",IF(COUNTIF(カレンダマスタ!$T$5:$T$32,G149)=1,"OK","×"),IF(COUNTIF(カレンダマスタ!$R$5:$R$32,G149)=1,"OK","×")))))</f>
        <v>#N/A</v>
      </c>
      <c r="BE149" s="126" t="e">
        <f>IF(AC149="社員","",IF(G149="","",IF(R149&lt;&gt;"","",IF(AF149="CS","OK",IF(VLOOKUP(E149,カレンダマスタ!$A$5:$D$381,4,FALSE)&gt;0,"",IF(OR(G149*24&gt;10.84,H149*24&lt;14.5)=TRUE,"×","OK"))))))</f>
        <v>#N/A</v>
      </c>
      <c r="BF149" s="126" t="e">
        <f t="shared" si="40"/>
        <v>#N/A</v>
      </c>
      <c r="BG149" s="126" t="e">
        <f t="shared" si="41"/>
        <v>#N/A</v>
      </c>
      <c r="BI149" s="130" t="e">
        <f t="shared" si="54"/>
        <v>#N/A</v>
      </c>
    </row>
    <row r="150" spans="2:61">
      <c r="B150" s="111"/>
      <c r="C150" s="536">
        <v>220688</v>
      </c>
      <c r="D150" s="128" t="s">
        <v>539</v>
      </c>
      <c r="E150" s="583">
        <v>45407</v>
      </c>
      <c r="F150" s="128" t="s">
        <v>205</v>
      </c>
      <c r="G150" s="588">
        <v>0.375</v>
      </c>
      <c r="H150" s="588">
        <v>0.77083333333333337</v>
      </c>
      <c r="I150" s="130" t="s">
        <v>200</v>
      </c>
      <c r="J150" s="139">
        <v>8.5</v>
      </c>
      <c r="K150" s="131"/>
      <c r="L150" s="132"/>
      <c r="M150" s="132"/>
      <c r="N150" s="141"/>
      <c r="O150" s="139">
        <v>8</v>
      </c>
      <c r="P150" s="139">
        <v>0.5</v>
      </c>
      <c r="Q150" s="139"/>
      <c r="R150" s="133"/>
      <c r="S150" s="134" t="s">
        <v>594</v>
      </c>
      <c r="T150" s="434">
        <f t="shared" si="55"/>
        <v>8.5</v>
      </c>
      <c r="U150" s="429"/>
      <c r="V150" s="429" t="e">
        <f t="shared" si="51"/>
        <v>#N/A</v>
      </c>
      <c r="W150" s="298"/>
      <c r="X150" s="129">
        <f t="shared" si="56"/>
        <v>0.33333333333333331</v>
      </c>
      <c r="Y150" s="129">
        <f t="shared" si="42"/>
        <v>2.0833333333333332E-2</v>
      </c>
      <c r="Z150" s="129" t="str">
        <f t="shared" si="43"/>
        <v/>
      </c>
      <c r="AA150" s="133" t="str">
        <f t="shared" si="46"/>
        <v/>
      </c>
      <c r="AC150" s="186" t="e">
        <f>AC146</f>
        <v>#N/A</v>
      </c>
      <c r="AD150" s="187" t="e">
        <f>AD146</f>
        <v>#N/A</v>
      </c>
      <c r="AE150" s="187" t="e">
        <f>AE146</f>
        <v>#N/A</v>
      </c>
      <c r="AF150" s="187" t="e">
        <f>AF146</f>
        <v>#N/A</v>
      </c>
      <c r="AG150" s="204" t="e">
        <f t="shared" si="52"/>
        <v>#N/A</v>
      </c>
      <c r="AI150" s="140" t="str">
        <f>IF(月報!G150&lt;&gt;"",月報!G150,"")</f>
        <v/>
      </c>
      <c r="AJ150" s="126">
        <f>IF(月報!W150&lt;&gt;"",月報!W150*24,"")</f>
        <v>8.5</v>
      </c>
      <c r="AK150" s="126" t="str">
        <f>IF(月報!P150&lt;&gt;"",月報!P150,"")</f>
        <v/>
      </c>
      <c r="AL150" s="126" t="str">
        <f>IF(月報!Q150&lt;&gt;"",IF(月報!Q150="平日残","",月報!Q150),"")</f>
        <v/>
      </c>
      <c r="AM150" s="126"/>
      <c r="AN150" s="126" t="e">
        <f t="shared" si="45"/>
        <v>#N/A</v>
      </c>
      <c r="AO150" s="126" t="e">
        <f>IF($E150="","",VLOOKUP($E150,カレンダマスタ!$A$5:$E$381,5,FALSE))</f>
        <v>#N/A</v>
      </c>
      <c r="AQ150" s="196" t="e">
        <f>IF(G150="","",IF(VLOOKUP(E150,カレンダマスタ!$A$5:$D$381,4,FALSE)=0,"",1))</f>
        <v>#N/A</v>
      </c>
      <c r="AR150" s="136" t="e">
        <f>IF($G150="","",IF($AD150="NSTC",INDEX(カレンダマスタ!$I$26:$O$31,MATCH($G150,カレンダマスタ!$H$26:$H$31,1),MATCH($H150,カレンダマスタ!$I$25:$O$25,1)),
IF($AD150="CS本社",INDEX(カレンダマスタ!$I$36:$O$41,MATCH($G150,カレンダマスタ!$H$36:$H$41,1),MATCH($H150,カレンダマスタ!$I$35:$O$35,1)),
IF($AD150="NS本社",INDEX(カレンダマスタ!$I$94:$O$99,MATCH($G150,カレンダマスタ!$H$95:$H$100,1),MATCH($H150,カレンダマスタ!$I$93:$O$93,1)),
IF($AD150="ODC",INDEX(カレンダマスタ!$I$46:$O$51,MATCH($G150,カレンダマスタ!$H$46:$H$51,1),MATCH($H150,カレンダマスタ!$I$45:$O$45,1)),
IF($AD150="NS東京TC",INDEX(カレンダマスタ!$I$56:$O$61,MATCH($G150,カレンダマスタ!$H$56:$H$61,1),MATCH($H150,カレンダマスタ!$I$55:$O$55,1)),""))))))</f>
        <v>#N/A</v>
      </c>
      <c r="AS150" s="126" t="e">
        <f t="shared" si="53"/>
        <v>#N/A</v>
      </c>
      <c r="AU150" s="137" t="e">
        <f>IF(E150="","",VLOOKUP($E150,カレンダマスタ!$A$4:$E$381,4,FALSE))</f>
        <v>#N/A</v>
      </c>
      <c r="AV150" s="137" t="str">
        <f t="shared" si="47"/>
        <v/>
      </c>
      <c r="AW150" s="137" t="str">
        <f t="shared" si="48"/>
        <v/>
      </c>
      <c r="AX150" s="138" t="e">
        <f t="shared" si="49"/>
        <v>#N/A</v>
      </c>
      <c r="AY150" s="138" t="e">
        <f t="shared" si="50"/>
        <v>#N/A</v>
      </c>
      <c r="AZ150" s="130" t="e">
        <f>IF(AX150&amp;AW150="勤怠未設定","×",IF(AV150="勤怠修正","×",IF(AC150="外注","",IF(AA150="",IF(AY150&lt;&gt;"","×",""),IF(VLOOKUP(AA150,カレンダマスタ!$H$66:$I$83,2,FALSE)&lt;&gt;AY150,"×","OK")))))</f>
        <v>#N/A</v>
      </c>
      <c r="BC150" s="137" t="e">
        <f>IF(E150="","",VLOOKUP($E150,カレンダマスタ!$A$4:$E$381,4,FALSE))</f>
        <v>#N/A</v>
      </c>
      <c r="BD150" s="126" t="e">
        <f>IF(AC150="社員","",IF(AG150=0,"",IF(AD150="NSTC",IF(COUNTIF(カレンダマスタ!$Q$5:$Q$32,G150)=1,"OK","×"),
IF(AD150="NS本社",IF(COUNTIF(カレンダマスタ!$T$5:$T$32,G150)=1,"OK","×"),IF(COUNTIF(カレンダマスタ!$R$5:$R$32,G150)=1,"OK","×")))))</f>
        <v>#N/A</v>
      </c>
      <c r="BE150" s="126" t="e">
        <f>IF(AC150="社員","",IF(G150="","",IF(R150&lt;&gt;"","",IF(AF150="CS","OK",IF(VLOOKUP(E150,カレンダマスタ!$A$5:$D$381,4,FALSE)&gt;0,"",IF(OR(G150*24&gt;10.84,H150*24&lt;14.5)=TRUE,"×","OK"))))))</f>
        <v>#N/A</v>
      </c>
      <c r="BF150" s="126" t="e">
        <f t="shared" si="40"/>
        <v>#N/A</v>
      </c>
      <c r="BG150" s="126" t="e">
        <f t="shared" si="41"/>
        <v>#N/A</v>
      </c>
      <c r="BI150" s="130" t="e">
        <f t="shared" si="54"/>
        <v>#N/A</v>
      </c>
    </row>
    <row r="151" spans="2:61">
      <c r="B151" s="111"/>
      <c r="C151" s="536">
        <v>220688</v>
      </c>
      <c r="D151" s="128" t="s">
        <v>539</v>
      </c>
      <c r="E151" s="583">
        <v>45408</v>
      </c>
      <c r="F151" s="128" t="s">
        <v>199</v>
      </c>
      <c r="G151" s="588">
        <v>0.375</v>
      </c>
      <c r="H151" s="588">
        <v>0.75</v>
      </c>
      <c r="I151" s="130" t="s">
        <v>200</v>
      </c>
      <c r="J151" s="139">
        <v>8</v>
      </c>
      <c r="K151" s="131"/>
      <c r="L151" s="132"/>
      <c r="M151" s="132"/>
      <c r="N151" s="141"/>
      <c r="O151" s="139">
        <v>8</v>
      </c>
      <c r="P151" s="139"/>
      <c r="Q151" s="139"/>
      <c r="R151" s="133"/>
      <c r="S151" s="134" t="s">
        <v>594</v>
      </c>
      <c r="T151" s="434">
        <f t="shared" si="55"/>
        <v>8</v>
      </c>
      <c r="U151" s="429"/>
      <c r="V151" s="429" t="e">
        <f t="shared" si="51"/>
        <v>#N/A</v>
      </c>
      <c r="W151" s="298"/>
      <c r="X151" s="129">
        <f t="shared" si="56"/>
        <v>0.33333333333333331</v>
      </c>
      <c r="Y151" s="129" t="str">
        <f t="shared" si="42"/>
        <v/>
      </c>
      <c r="Z151" s="129" t="str">
        <f t="shared" si="43"/>
        <v/>
      </c>
      <c r="AA151" s="133" t="str">
        <f t="shared" si="46"/>
        <v/>
      </c>
      <c r="AC151" s="186" t="e">
        <f>AC146</f>
        <v>#N/A</v>
      </c>
      <c r="AD151" s="187" t="e">
        <f>AD146</f>
        <v>#N/A</v>
      </c>
      <c r="AE151" s="187" t="e">
        <f>AE146</f>
        <v>#N/A</v>
      </c>
      <c r="AF151" s="187" t="e">
        <f>AF146</f>
        <v>#N/A</v>
      </c>
      <c r="AG151" s="204" t="e">
        <f t="shared" si="52"/>
        <v>#N/A</v>
      </c>
      <c r="AI151" s="135" t="str">
        <f>IF(月報!G151&lt;&gt;"",月報!G151,"")</f>
        <v/>
      </c>
      <c r="AJ151" s="126">
        <f>IF(月報!W151&lt;&gt;"",月報!W151*24,"")</f>
        <v>8</v>
      </c>
      <c r="AK151" s="126" t="str">
        <f>IF(月報!P151&lt;&gt;"",月報!P151,"")</f>
        <v/>
      </c>
      <c r="AL151" s="126" t="str">
        <f>IF(月報!Q151&lt;&gt;"",IF(月報!Q151="平日残","",月報!Q151),"")</f>
        <v/>
      </c>
      <c r="AM151" s="126"/>
      <c r="AN151" s="126" t="e">
        <f t="shared" si="45"/>
        <v>#N/A</v>
      </c>
      <c r="AO151" s="126" t="e">
        <f>IF($E151="","",VLOOKUP($E151,カレンダマスタ!$A$5:$E$381,5,FALSE))</f>
        <v>#N/A</v>
      </c>
      <c r="AQ151" s="196" t="e">
        <f>IF(G151="","",IF(VLOOKUP(E151,カレンダマスタ!$A$5:$D$381,4,FALSE)=0,"",1))</f>
        <v>#N/A</v>
      </c>
      <c r="AR151" s="136" t="e">
        <f>IF($G151="","",IF($AD151="NSTC",INDEX(カレンダマスタ!$I$26:$O$31,MATCH($G151,カレンダマスタ!$H$26:$H$31,1),MATCH($H151,カレンダマスタ!$I$25:$O$25,1)),
IF($AD151="CS本社",INDEX(カレンダマスタ!$I$36:$O$41,MATCH($G151,カレンダマスタ!$H$36:$H$41,1),MATCH($H151,カレンダマスタ!$I$35:$O$35,1)),
IF($AD151="NS本社",INDEX(カレンダマスタ!$I$94:$O$99,MATCH($G151,カレンダマスタ!$H$95:$H$100,1),MATCH($H151,カレンダマスタ!$I$93:$O$93,1)),
IF($AD151="ODC",INDEX(カレンダマスタ!$I$46:$O$51,MATCH($G151,カレンダマスタ!$H$46:$H$51,1),MATCH($H151,カレンダマスタ!$I$45:$O$45,1)),
IF($AD151="NS東京TC",INDEX(カレンダマスタ!$I$56:$O$61,MATCH($G151,カレンダマスタ!$H$56:$H$61,1),MATCH($H151,カレンダマスタ!$I$55:$O$55,1)),""))))))</f>
        <v>#N/A</v>
      </c>
      <c r="AS151" s="126" t="e">
        <f t="shared" si="53"/>
        <v>#N/A</v>
      </c>
      <c r="AU151" s="137" t="e">
        <f>IF(E151="","",VLOOKUP($E151,カレンダマスタ!$A$4:$E$381,4,FALSE))</f>
        <v>#N/A</v>
      </c>
      <c r="AV151" s="137" t="str">
        <f t="shared" si="47"/>
        <v/>
      </c>
      <c r="AW151" s="137" t="str">
        <f t="shared" si="48"/>
        <v/>
      </c>
      <c r="AX151" s="138" t="e">
        <f t="shared" si="49"/>
        <v>#N/A</v>
      </c>
      <c r="AY151" s="138" t="e">
        <f t="shared" si="50"/>
        <v>#N/A</v>
      </c>
      <c r="AZ151" s="130" t="e">
        <f>IF(AX151&amp;AW151="勤怠未設定","×",IF(AV151="勤怠修正","×",IF(AC151="外注","",IF(AA151="",IF(AY151&lt;&gt;"","×",""),IF(VLOOKUP(AA151,カレンダマスタ!$H$66:$I$83,2,FALSE)&lt;&gt;AY151,"×","OK")))))</f>
        <v>#N/A</v>
      </c>
      <c r="BC151" s="137" t="e">
        <f>IF(E151="","",VLOOKUP($E151,カレンダマスタ!$A$4:$E$381,4,FALSE))</f>
        <v>#N/A</v>
      </c>
      <c r="BD151" s="126" t="e">
        <f>IF(AC151="社員","",IF(AG151=0,"",IF(AD151="NSTC",IF(COUNTIF(カレンダマスタ!$Q$5:$Q$32,G151)=1,"OK","×"),
IF(AD151="NS本社",IF(COUNTIF(カレンダマスタ!$T$5:$T$32,G151)=1,"OK","×"),IF(COUNTIF(カレンダマスタ!$R$5:$R$32,G151)=1,"OK","×")))))</f>
        <v>#N/A</v>
      </c>
      <c r="BE151" s="126" t="e">
        <f>IF(AC151="社員","",IF(G151="","",IF(R151&lt;&gt;"","",IF(AF151="CS","OK",IF(VLOOKUP(E151,カレンダマスタ!$A$5:$D$381,4,FALSE)&gt;0,"",IF(OR(G151*24&gt;10.84,H151*24&lt;14.5)=TRUE,"×","OK"))))))</f>
        <v>#N/A</v>
      </c>
      <c r="BF151" s="126" t="e">
        <f t="shared" si="40"/>
        <v>#N/A</v>
      </c>
      <c r="BG151" s="126" t="e">
        <f t="shared" si="41"/>
        <v>#N/A</v>
      </c>
      <c r="BI151" s="130" t="e">
        <f t="shared" si="54"/>
        <v>#N/A</v>
      </c>
    </row>
    <row r="152" spans="2:61">
      <c r="B152" s="111"/>
      <c r="C152" s="537">
        <v>220688</v>
      </c>
      <c r="D152" s="142" t="s">
        <v>539</v>
      </c>
      <c r="E152" s="584">
        <v>45409</v>
      </c>
      <c r="F152" s="142" t="s">
        <v>369</v>
      </c>
      <c r="G152" s="589"/>
      <c r="H152" s="589"/>
      <c r="I152" s="144"/>
      <c r="J152" s="148"/>
      <c r="K152" s="145"/>
      <c r="L152" s="146"/>
      <c r="M152" s="146"/>
      <c r="N152" s="147"/>
      <c r="O152" s="148"/>
      <c r="P152" s="148"/>
      <c r="Q152" s="148"/>
      <c r="R152" s="149"/>
      <c r="S152" s="156"/>
      <c r="T152" s="435" t="str">
        <f t="shared" si="55"/>
        <v/>
      </c>
      <c r="U152" s="430"/>
      <c r="V152" s="430" t="e">
        <f t="shared" si="51"/>
        <v>#N/A</v>
      </c>
      <c r="W152" s="298"/>
      <c r="X152" s="143" t="str">
        <f t="shared" si="56"/>
        <v/>
      </c>
      <c r="Y152" s="143" t="str">
        <f t="shared" si="42"/>
        <v/>
      </c>
      <c r="Z152" s="143" t="str">
        <f t="shared" si="43"/>
        <v/>
      </c>
      <c r="AA152" s="149" t="str">
        <f t="shared" si="46"/>
        <v/>
      </c>
      <c r="AC152" s="188" t="e">
        <f>AC146</f>
        <v>#N/A</v>
      </c>
      <c r="AD152" s="189" t="e">
        <f>AD146</f>
        <v>#N/A</v>
      </c>
      <c r="AE152" s="189" t="e">
        <f>AE146</f>
        <v>#N/A</v>
      </c>
      <c r="AF152" s="189" t="e">
        <f>AF146</f>
        <v>#N/A</v>
      </c>
      <c r="AG152" s="205">
        <f t="shared" si="52"/>
        <v>0</v>
      </c>
      <c r="AI152" s="150" t="str">
        <f>IF(月報!G152&lt;&gt;"",月報!G152,"")</f>
        <v/>
      </c>
      <c r="AJ152" s="151" t="str">
        <f>IF(月報!W152&lt;&gt;"",月報!W152*24,"")</f>
        <v/>
      </c>
      <c r="AK152" s="151" t="str">
        <f>IF(月報!P152&lt;&gt;"",月報!P152,"")</f>
        <v/>
      </c>
      <c r="AL152" s="151" t="str">
        <f>IF(月報!Q152&lt;&gt;"",IF(月報!Q152="平日残","",月報!Q152),"")</f>
        <v/>
      </c>
      <c r="AM152" s="151"/>
      <c r="AN152" s="151" t="e">
        <f t="shared" si="45"/>
        <v>#N/A</v>
      </c>
      <c r="AO152" s="151" t="e">
        <f>IF($E152="","",VLOOKUP($E152,カレンダマスタ!$A$5:$E$381,5,FALSE))</f>
        <v>#N/A</v>
      </c>
      <c r="AQ152" s="197" t="str">
        <f>IF(G152="","",IF(VLOOKUP(E152,カレンダマスタ!$A$5:$D$381,4,FALSE)=0,"",1))</f>
        <v/>
      </c>
      <c r="AR152" s="152" t="str">
        <f>IF($G152="","",IF($AD152="NSTC",INDEX(カレンダマスタ!$I$26:$O$31,MATCH($G152,カレンダマスタ!$H$26:$H$31,1),MATCH($H152,カレンダマスタ!$I$25:$O$25,1)),
IF($AD152="CS本社",INDEX(カレンダマスタ!$I$36:$O$41,MATCH($G152,カレンダマスタ!$H$36:$H$41,1),MATCH($H152,カレンダマスタ!$I$35:$O$35,1)),
IF($AD152="NS本社",INDEX(カレンダマスタ!$I$94:$O$99,MATCH($G152,カレンダマスタ!$H$95:$H$100,1),MATCH($H152,カレンダマスタ!$I$93:$O$93,1)),
IF($AD152="ODC",INDEX(カレンダマスタ!$I$46:$O$51,MATCH($G152,カレンダマスタ!$H$46:$H$51,1),MATCH($H152,カレンダマスタ!$I$45:$O$45,1)),
IF($AD152="NS東京TC",INDEX(カレンダマスタ!$I$56:$O$61,MATCH($G152,カレンダマスタ!$H$56:$H$61,1),MATCH($H152,カレンダマスタ!$I$55:$O$55,1)),""))))))</f>
        <v/>
      </c>
      <c r="AS152" s="151" t="e">
        <f t="shared" si="53"/>
        <v>#N/A</v>
      </c>
      <c r="AU152" s="153" t="e">
        <f>IF(E152="","",VLOOKUP($E152,カレンダマスタ!$A$4:$E$381,4,FALSE))</f>
        <v>#N/A</v>
      </c>
      <c r="AV152" s="153" t="str">
        <f t="shared" si="47"/>
        <v/>
      </c>
      <c r="AW152" s="153" t="str">
        <f t="shared" si="48"/>
        <v/>
      </c>
      <c r="AX152" s="154" t="e">
        <f t="shared" si="49"/>
        <v>#N/A</v>
      </c>
      <c r="AY152" s="154" t="e">
        <f t="shared" si="50"/>
        <v>#N/A</v>
      </c>
      <c r="AZ152" s="144" t="e">
        <f>IF(AX152&amp;AW152="勤怠未設定","×",IF(AV152="勤怠修正","×",IF(AC152="外注","",IF(AA152="",IF(AY152&lt;&gt;"","×",""),IF(VLOOKUP(AA152,カレンダマスタ!$H$66:$I$83,2,FALSE)&lt;&gt;AY152,"×","OK")))))</f>
        <v>#N/A</v>
      </c>
      <c r="BC152" s="153" t="e">
        <f>IF(E152="","",VLOOKUP($E152,カレンダマスタ!$A$4:$E$381,4,FALSE))</f>
        <v>#N/A</v>
      </c>
      <c r="BD152" s="151" t="e">
        <f>IF(AC152="社員","",IF(AG152=0,"",IF(AD152="NSTC",IF(COUNTIF(カレンダマスタ!$Q$5:$Q$32,G152)=1,"OK","×"),
IF(AD152="NS本社",IF(COUNTIF(カレンダマスタ!$T$5:$T$32,G152)=1,"OK","×"),IF(COUNTIF(カレンダマスタ!$R$5:$R$32,G152)=1,"OK","×")))))</f>
        <v>#N/A</v>
      </c>
      <c r="BE152" s="151" t="e">
        <f>IF(AC152="社員","",IF(G152="","",IF(R152&lt;&gt;"","",IF(AF152="CS","OK",IF(VLOOKUP(E152,カレンダマスタ!$A$5:$D$381,4,FALSE)&gt;0,"",IF(OR(G152*24&gt;10.84,H152*24&lt;14.5)=TRUE,"×","OK"))))))</f>
        <v>#N/A</v>
      </c>
      <c r="BF152" s="151" t="e">
        <f t="shared" si="40"/>
        <v>#N/A</v>
      </c>
      <c r="BG152" s="151" t="e">
        <f t="shared" si="41"/>
        <v>#N/A</v>
      </c>
      <c r="BI152" s="144" t="e">
        <f t="shared" si="54"/>
        <v>#N/A</v>
      </c>
    </row>
    <row r="153" spans="2:61">
      <c r="B153" s="111"/>
      <c r="C153" s="535">
        <v>220688</v>
      </c>
      <c r="D153" s="112" t="s">
        <v>539</v>
      </c>
      <c r="E153" s="582">
        <v>45410</v>
      </c>
      <c r="F153" s="112" t="s">
        <v>370</v>
      </c>
      <c r="G153" s="587"/>
      <c r="H153" s="587"/>
      <c r="I153" s="114"/>
      <c r="J153" s="118"/>
      <c r="K153" s="115"/>
      <c r="L153" s="116"/>
      <c r="M153" s="116"/>
      <c r="N153" s="117"/>
      <c r="O153" s="118"/>
      <c r="P153" s="118"/>
      <c r="Q153" s="118"/>
      <c r="R153" s="119"/>
      <c r="S153" s="120"/>
      <c r="T153" s="433" t="str">
        <f t="shared" si="55"/>
        <v/>
      </c>
      <c r="U153" s="431">
        <f>SUM(T153:T159)</f>
        <v>0</v>
      </c>
      <c r="V153" s="431" t="e">
        <f t="shared" si="51"/>
        <v>#N/A</v>
      </c>
      <c r="W153" s="298"/>
      <c r="X153" s="113" t="str">
        <f t="shared" si="56"/>
        <v/>
      </c>
      <c r="Y153" s="113" t="str">
        <f t="shared" si="42"/>
        <v/>
      </c>
      <c r="Z153" s="113" t="str">
        <f t="shared" si="43"/>
        <v/>
      </c>
      <c r="AA153" s="119" t="str">
        <f t="shared" si="46"/>
        <v/>
      </c>
      <c r="AC153" s="190" t="e">
        <f>AC146</f>
        <v>#N/A</v>
      </c>
      <c r="AD153" s="191" t="e">
        <f>AD146</f>
        <v>#N/A</v>
      </c>
      <c r="AE153" s="191" t="e">
        <f>AE146</f>
        <v>#N/A</v>
      </c>
      <c r="AF153" s="191" t="e">
        <f>AF146</f>
        <v>#N/A</v>
      </c>
      <c r="AG153" s="206">
        <f t="shared" si="52"/>
        <v>0</v>
      </c>
      <c r="AI153" s="155" t="str">
        <f>IF(月報!G153&lt;&gt;"",月報!G153,"")</f>
        <v/>
      </c>
      <c r="AJ153" s="122" t="str">
        <f>IF(月報!W153&lt;&gt;"",月報!W153*24,"")</f>
        <v/>
      </c>
      <c r="AK153" s="122" t="str">
        <f>IF(月報!P153&lt;&gt;"",月報!P153,"")</f>
        <v/>
      </c>
      <c r="AL153" s="122" t="str">
        <f>IF(月報!Q153&lt;&gt;"",IF(月報!Q153="平日残","",月報!Q153),"")</f>
        <v/>
      </c>
      <c r="AM153" s="122"/>
      <c r="AN153" s="122" t="e">
        <f t="shared" si="45"/>
        <v>#N/A</v>
      </c>
      <c r="AO153" s="122" t="e">
        <f>IF($E153="","",VLOOKUP($E153,カレンダマスタ!$A$5:$E$381,5,FALSE))</f>
        <v>#N/A</v>
      </c>
      <c r="AQ153" s="195" t="str">
        <f>IF(G153="","",IF(VLOOKUP(E153,カレンダマスタ!$A$5:$D$381,4,FALSE)=0,"",1))</f>
        <v/>
      </c>
      <c r="AR153" s="123" t="str">
        <f>IF($G153="","",IF($AD153="NSTC",INDEX(カレンダマスタ!$I$26:$O$31,MATCH($G153,カレンダマスタ!$H$26:$H$31,1),MATCH($H153,カレンダマスタ!$I$25:$O$25,1)),
IF($AD153="CS本社",INDEX(カレンダマスタ!$I$36:$O$41,MATCH($G153,カレンダマスタ!$H$36:$H$41,1),MATCH($H153,カレンダマスタ!$I$35:$O$35,1)),
IF($AD153="NS本社",INDEX(カレンダマスタ!$I$94:$O$99,MATCH($G153,カレンダマスタ!$H$95:$H$100,1),MATCH($H153,カレンダマスタ!$I$93:$O$93,1)),
IF($AD153="ODC",INDEX(カレンダマスタ!$I$46:$O$51,MATCH($G153,カレンダマスタ!$H$46:$H$51,1),MATCH($H153,カレンダマスタ!$I$45:$O$45,1)),
IF($AD153="NS東京TC",INDEX(カレンダマスタ!$I$56:$O$61,MATCH($G153,カレンダマスタ!$H$56:$H$61,1),MATCH($H153,カレンダマスタ!$I$55:$O$55,1)),""))))))</f>
        <v/>
      </c>
      <c r="AS153" s="122" t="e">
        <f t="shared" si="53"/>
        <v>#N/A</v>
      </c>
      <c r="AU153" s="124" t="e">
        <f>IF(E153="","",VLOOKUP($E153,カレンダマスタ!$A$4:$E$381,4,FALSE))</f>
        <v>#N/A</v>
      </c>
      <c r="AV153" s="124" t="str">
        <f t="shared" si="47"/>
        <v/>
      </c>
      <c r="AW153" s="124" t="str">
        <f t="shared" si="48"/>
        <v/>
      </c>
      <c r="AX153" s="125" t="e">
        <f t="shared" si="49"/>
        <v>#N/A</v>
      </c>
      <c r="AY153" s="125" t="e">
        <f t="shared" si="50"/>
        <v>#N/A</v>
      </c>
      <c r="AZ153" s="114" t="e">
        <f>IF(AX153&amp;AW153="勤怠未設定","×",IF(AV153="勤怠修正","×",IF(AC153="外注","",IF(AA153="",IF(AY153&lt;&gt;"","×",""),IF(VLOOKUP(AA153,カレンダマスタ!$H$66:$I$83,2,FALSE)&lt;&gt;AY153,"×","OK")))))</f>
        <v>#N/A</v>
      </c>
      <c r="BC153" s="124" t="e">
        <f>IF(E153="","",VLOOKUP($E153,カレンダマスタ!$A$4:$E$381,4,FALSE))</f>
        <v>#N/A</v>
      </c>
      <c r="BD153" s="122" t="e">
        <f>IF(AC153="社員","",IF(AG153=0,"",IF(AD153="NSTC",IF(COUNTIF(カレンダマスタ!$Q$5:$Q$32,G153)=1,"OK","×"),
IF(AD153="NS本社",IF(COUNTIF(カレンダマスタ!$T$5:$T$32,G153)=1,"OK","×"),IF(COUNTIF(カレンダマスタ!$R$5:$R$32,G153)=1,"OK","×")))))</f>
        <v>#N/A</v>
      </c>
      <c r="BE153" s="122" t="e">
        <f>IF(AC153="社員","",IF(G153="","",IF(R153&lt;&gt;"","",IF(AF153="CS","OK",IF(VLOOKUP(E153,カレンダマスタ!$A$5:$D$381,4,FALSE)&gt;0,"",IF(OR(G153*24&gt;10.84,H153*24&lt;14.5)=TRUE,"×","OK"))))))</f>
        <v>#N/A</v>
      </c>
      <c r="BF153" s="122" t="e">
        <f t="shared" si="40"/>
        <v>#N/A</v>
      </c>
      <c r="BG153" s="122" t="e">
        <f t="shared" si="41"/>
        <v>#N/A</v>
      </c>
      <c r="BI153" s="114" t="e">
        <f t="shared" si="54"/>
        <v>#N/A</v>
      </c>
    </row>
    <row r="154" spans="2:61">
      <c r="B154" s="111"/>
      <c r="C154" s="536">
        <v>220688</v>
      </c>
      <c r="D154" s="128" t="s">
        <v>539</v>
      </c>
      <c r="E154" s="583">
        <v>45411</v>
      </c>
      <c r="F154" s="128" t="s">
        <v>201</v>
      </c>
      <c r="G154" s="588"/>
      <c r="H154" s="588"/>
      <c r="I154" s="130"/>
      <c r="J154" s="139"/>
      <c r="K154" s="131"/>
      <c r="L154" s="132"/>
      <c r="M154" s="132"/>
      <c r="N154" s="141"/>
      <c r="O154" s="139"/>
      <c r="P154" s="139"/>
      <c r="Q154" s="139"/>
      <c r="R154" s="133"/>
      <c r="S154" s="134"/>
      <c r="T154" s="434" t="str">
        <f t="shared" si="55"/>
        <v/>
      </c>
      <c r="U154" s="429"/>
      <c r="V154" s="429" t="e">
        <f t="shared" si="51"/>
        <v>#N/A</v>
      </c>
      <c r="W154" s="298"/>
      <c r="X154" s="129" t="str">
        <f t="shared" si="56"/>
        <v/>
      </c>
      <c r="Y154" s="129" t="str">
        <f t="shared" si="42"/>
        <v/>
      </c>
      <c r="Z154" s="129" t="str">
        <f t="shared" si="43"/>
        <v/>
      </c>
      <c r="AA154" s="133" t="str">
        <f t="shared" si="46"/>
        <v/>
      </c>
      <c r="AC154" s="186" t="e">
        <f>AC146</f>
        <v>#N/A</v>
      </c>
      <c r="AD154" s="187" t="e">
        <f>AD146</f>
        <v>#N/A</v>
      </c>
      <c r="AE154" s="187" t="e">
        <f>AE146</f>
        <v>#N/A</v>
      </c>
      <c r="AF154" s="187" t="e">
        <f>AF146</f>
        <v>#N/A</v>
      </c>
      <c r="AG154" s="204">
        <f t="shared" si="52"/>
        <v>0</v>
      </c>
      <c r="AI154" s="135" t="str">
        <f>IF(月報!G154&lt;&gt;"",月報!G154,"")</f>
        <v/>
      </c>
      <c r="AJ154" s="126" t="str">
        <f>IF(月報!W154&lt;&gt;"",月報!W154*24,"")</f>
        <v/>
      </c>
      <c r="AK154" s="126" t="str">
        <f>IF(月報!P154&lt;&gt;"",月報!P154,"")</f>
        <v/>
      </c>
      <c r="AL154" s="126" t="str">
        <f>IF(月報!Q154&lt;&gt;"",IF(月報!Q154="平日残","",月報!Q154),"")</f>
        <v/>
      </c>
      <c r="AM154" s="126"/>
      <c r="AN154" s="126" t="e">
        <f t="shared" si="45"/>
        <v>#N/A</v>
      </c>
      <c r="AO154" s="126" t="e">
        <f>IF($E154="","",VLOOKUP($E154,カレンダマスタ!$A$5:$E$381,5,FALSE))</f>
        <v>#N/A</v>
      </c>
      <c r="AQ154" s="196" t="str">
        <f>IF(G154="","",IF(VLOOKUP(E154,カレンダマスタ!$A$5:$D$381,4,FALSE)=0,"",1))</f>
        <v/>
      </c>
      <c r="AR154" s="136" t="str">
        <f>IF($G154="","",IF($AD154="NSTC",INDEX(カレンダマスタ!$I$26:$O$31,MATCH($G154,カレンダマスタ!$H$26:$H$31,1),MATCH($H154,カレンダマスタ!$I$25:$O$25,1)),
IF($AD154="CS本社",INDEX(カレンダマスタ!$I$36:$O$41,MATCH($G154,カレンダマスタ!$H$36:$H$41,1),MATCH($H154,カレンダマスタ!$I$35:$O$35,1)),
IF($AD154="NS本社",INDEX(カレンダマスタ!$I$94:$O$99,MATCH($G154,カレンダマスタ!$H$95:$H$100,1),MATCH($H154,カレンダマスタ!$I$93:$O$93,1)),
IF($AD154="ODC",INDEX(カレンダマスタ!$I$46:$O$51,MATCH($G154,カレンダマスタ!$H$46:$H$51,1),MATCH($H154,カレンダマスタ!$I$45:$O$45,1)),
IF($AD154="NS東京TC",INDEX(カレンダマスタ!$I$56:$O$61,MATCH($G154,カレンダマスタ!$H$56:$H$61,1),MATCH($H154,カレンダマスタ!$I$55:$O$55,1)),""))))))</f>
        <v/>
      </c>
      <c r="AS154" s="126" t="e">
        <f t="shared" si="53"/>
        <v>#N/A</v>
      </c>
      <c r="AU154" s="137" t="e">
        <f>IF(E154="","",VLOOKUP($E154,カレンダマスタ!$A$4:$E$381,4,FALSE))</f>
        <v>#N/A</v>
      </c>
      <c r="AV154" s="137" t="str">
        <f t="shared" si="47"/>
        <v/>
      </c>
      <c r="AW154" s="137" t="str">
        <f t="shared" si="48"/>
        <v/>
      </c>
      <c r="AX154" s="138" t="e">
        <f t="shared" si="49"/>
        <v>#N/A</v>
      </c>
      <c r="AY154" s="138" t="e">
        <f t="shared" si="50"/>
        <v>#N/A</v>
      </c>
      <c r="AZ154" s="130" t="e">
        <f>IF(AX154&amp;AW154="勤怠未設定","×",IF(AV154="勤怠修正","×",IF(AC154="外注","",IF(AA154="",IF(AY154&lt;&gt;"","×",""),IF(VLOOKUP(AA154,カレンダマスタ!$H$66:$I$83,2,FALSE)&lt;&gt;AY154,"×","OK")))))</f>
        <v>#N/A</v>
      </c>
      <c r="BC154" s="137" t="e">
        <f>IF(E154="","",VLOOKUP($E154,カレンダマスタ!$A$4:$E$381,4,FALSE))</f>
        <v>#N/A</v>
      </c>
      <c r="BD154" s="126" t="e">
        <f>IF(AC154="社員","",IF(AG154=0,"",IF(AD154="NSTC",IF(COUNTIF(カレンダマスタ!$Q$5:$Q$32,G154)=1,"OK","×"),
IF(AD154="NS本社",IF(COUNTIF(カレンダマスタ!$T$5:$T$32,G154)=1,"OK","×"),IF(COUNTIF(カレンダマスタ!$R$5:$R$32,G154)=1,"OK","×")))))</f>
        <v>#N/A</v>
      </c>
      <c r="BE154" s="126" t="e">
        <f>IF(AC154="社員","",IF(G154="","",IF(R154&lt;&gt;"","",IF(AF154="CS","OK",IF(VLOOKUP(E154,カレンダマスタ!$A$5:$D$381,4,FALSE)&gt;0,"",IF(OR(G154*24&gt;10.84,H154*24&lt;14.5)=TRUE,"×","OK"))))))</f>
        <v>#N/A</v>
      </c>
      <c r="BF154" s="126" t="e">
        <f t="shared" si="40"/>
        <v>#N/A</v>
      </c>
      <c r="BG154" s="126" t="e">
        <f t="shared" si="41"/>
        <v>#N/A</v>
      </c>
      <c r="BI154" s="130" t="e">
        <f t="shared" si="54"/>
        <v>#N/A</v>
      </c>
    </row>
    <row r="155" spans="2:61">
      <c r="B155" s="111"/>
      <c r="C155" s="536">
        <v>220688</v>
      </c>
      <c r="D155" s="128" t="s">
        <v>539</v>
      </c>
      <c r="E155" s="583">
        <v>45412</v>
      </c>
      <c r="F155" s="128" t="s">
        <v>203</v>
      </c>
      <c r="G155" s="588"/>
      <c r="H155" s="588"/>
      <c r="I155" s="130"/>
      <c r="J155" s="139"/>
      <c r="K155" s="131"/>
      <c r="L155" s="132"/>
      <c r="M155" s="132"/>
      <c r="N155" s="141"/>
      <c r="O155" s="139"/>
      <c r="P155" s="139"/>
      <c r="Q155" s="139"/>
      <c r="R155" s="133"/>
      <c r="S155" s="134"/>
      <c r="T155" s="434" t="str">
        <f t="shared" si="55"/>
        <v/>
      </c>
      <c r="U155" s="429"/>
      <c r="V155" s="429" t="e">
        <f t="shared" si="51"/>
        <v>#N/A</v>
      </c>
      <c r="W155" s="298"/>
      <c r="X155" s="129" t="str">
        <f t="shared" si="56"/>
        <v/>
      </c>
      <c r="Y155" s="129" t="str">
        <f t="shared" si="42"/>
        <v/>
      </c>
      <c r="Z155" s="129" t="str">
        <f t="shared" si="43"/>
        <v/>
      </c>
      <c r="AA155" s="133" t="str">
        <f t="shared" si="46"/>
        <v/>
      </c>
      <c r="AC155" s="186" t="e">
        <f>AC146</f>
        <v>#N/A</v>
      </c>
      <c r="AD155" s="187" t="e">
        <f>AD146</f>
        <v>#N/A</v>
      </c>
      <c r="AE155" s="187" t="e">
        <f>AE146</f>
        <v>#N/A</v>
      </c>
      <c r="AF155" s="187" t="e">
        <f>AF146</f>
        <v>#N/A</v>
      </c>
      <c r="AG155" s="204">
        <f t="shared" si="52"/>
        <v>0</v>
      </c>
      <c r="AI155" s="135" t="str">
        <f>IF(月報!G155&lt;&gt;"",月報!G155,"")</f>
        <v/>
      </c>
      <c r="AJ155" s="126" t="str">
        <f>IF(月報!W155&lt;&gt;"",月報!W155*24,"")</f>
        <v/>
      </c>
      <c r="AK155" s="126" t="str">
        <f>IF(月報!P155&lt;&gt;"",月報!P155,"")</f>
        <v/>
      </c>
      <c r="AL155" s="126" t="str">
        <f>IF(月報!Q155&lt;&gt;"",IF(月報!Q155="平日残","",月報!Q155),"")</f>
        <v/>
      </c>
      <c r="AM155" s="126"/>
      <c r="AN155" s="126" t="e">
        <f t="shared" si="45"/>
        <v>#N/A</v>
      </c>
      <c r="AO155" s="126" t="e">
        <f>IF($E155="","",VLOOKUP($E155,カレンダマスタ!$A$5:$E$381,5,FALSE))</f>
        <v>#N/A</v>
      </c>
      <c r="AQ155" s="196" t="str">
        <f>IF(G155="","",IF(VLOOKUP(E155,カレンダマスタ!$A$5:$D$381,4,FALSE)=0,"",1))</f>
        <v/>
      </c>
      <c r="AR155" s="136" t="str">
        <f>IF($G155="","",IF($AD155="NSTC",INDEX(カレンダマスタ!$I$26:$O$31,MATCH($G155,カレンダマスタ!$H$26:$H$31,1),MATCH($H155,カレンダマスタ!$I$25:$O$25,1)),
IF($AD155="CS本社",INDEX(カレンダマスタ!$I$36:$O$41,MATCH($G155,カレンダマスタ!$H$36:$H$41,1),MATCH($H155,カレンダマスタ!$I$35:$O$35,1)),
IF($AD155="NS本社",INDEX(カレンダマスタ!$I$94:$O$99,MATCH($G155,カレンダマスタ!$H$95:$H$100,1),MATCH($H155,カレンダマスタ!$I$93:$O$93,1)),
IF($AD155="ODC",INDEX(カレンダマスタ!$I$46:$O$51,MATCH($G155,カレンダマスタ!$H$46:$H$51,1),MATCH($H155,カレンダマスタ!$I$45:$O$45,1)),
IF($AD155="NS東京TC",INDEX(カレンダマスタ!$I$56:$O$61,MATCH($G155,カレンダマスタ!$H$56:$H$61,1),MATCH($H155,カレンダマスタ!$I$55:$O$55,1)),""))))))</f>
        <v/>
      </c>
      <c r="AS155" s="126" t="e">
        <f t="shared" si="53"/>
        <v>#N/A</v>
      </c>
      <c r="AU155" s="137" t="e">
        <f>IF(E155="","",VLOOKUP($E155,カレンダマスタ!$A$4:$E$381,4,FALSE))</f>
        <v>#N/A</v>
      </c>
      <c r="AV155" s="137" t="str">
        <f t="shared" si="47"/>
        <v/>
      </c>
      <c r="AW155" s="137" t="str">
        <f t="shared" si="48"/>
        <v/>
      </c>
      <c r="AX155" s="138" t="e">
        <f t="shared" si="49"/>
        <v>#N/A</v>
      </c>
      <c r="AY155" s="138" t="e">
        <f t="shared" si="50"/>
        <v>#N/A</v>
      </c>
      <c r="AZ155" s="130" t="e">
        <f>IF(AX155&amp;AW155="勤怠未設定","×",IF(AV155="勤怠修正","×",IF(AC155="外注","",IF(AA155="",IF(AY155&lt;&gt;"","×",""),IF(VLOOKUP(AA155,カレンダマスタ!$H$66:$I$83,2,FALSE)&lt;&gt;AY155,"×","OK")))))</f>
        <v>#N/A</v>
      </c>
      <c r="BC155" s="137" t="e">
        <f>IF(E155="","",VLOOKUP($E155,カレンダマスタ!$A$4:$E$381,4,FALSE))</f>
        <v>#N/A</v>
      </c>
      <c r="BD155" s="126" t="e">
        <f>IF(AC155="社員","",IF(AG155=0,"",IF(AD155="NSTC",IF(COUNTIF(カレンダマスタ!$Q$5:$Q$32,G155)=1,"OK","×"),
IF(AD155="NS本社",IF(COUNTIF(カレンダマスタ!$T$5:$T$32,G155)=1,"OK","×"),IF(COUNTIF(カレンダマスタ!$R$5:$R$32,G155)=1,"OK","×")))))</f>
        <v>#N/A</v>
      </c>
      <c r="BE155" s="126" t="e">
        <f>IF(AC155="社員","",IF(G155="","",IF(R155&lt;&gt;"","",IF(AF155="CS","OK",IF(VLOOKUP(E155,カレンダマスタ!$A$5:$D$381,4,FALSE)&gt;0,"",IF(OR(G155*24&gt;10.84,H155*24&lt;14.5)=TRUE,"×","OK"))))))</f>
        <v>#N/A</v>
      </c>
      <c r="BF155" s="126" t="e">
        <f t="shared" si="40"/>
        <v>#N/A</v>
      </c>
      <c r="BG155" s="126" t="e">
        <f t="shared" si="41"/>
        <v>#N/A</v>
      </c>
      <c r="BI155" s="130" t="e">
        <f t="shared" si="54"/>
        <v>#N/A</v>
      </c>
    </row>
    <row r="156" spans="2:61">
      <c r="B156" s="111"/>
      <c r="C156" s="536">
        <v>220688</v>
      </c>
      <c r="D156" s="128" t="s">
        <v>539</v>
      </c>
      <c r="E156" s="583">
        <v>45413</v>
      </c>
      <c r="F156" s="128" t="s">
        <v>204</v>
      </c>
      <c r="G156" s="588"/>
      <c r="H156" s="588"/>
      <c r="I156" s="130"/>
      <c r="J156" s="139"/>
      <c r="K156" s="131"/>
      <c r="L156" s="132"/>
      <c r="M156" s="132"/>
      <c r="N156" s="141"/>
      <c r="O156" s="139"/>
      <c r="P156" s="139"/>
      <c r="Q156" s="139"/>
      <c r="R156" s="133"/>
      <c r="S156" s="134"/>
      <c r="T156" s="434" t="str">
        <f t="shared" si="55"/>
        <v/>
      </c>
      <c r="U156" s="429"/>
      <c r="V156" s="429" t="e">
        <f t="shared" si="51"/>
        <v>#N/A</v>
      </c>
      <c r="W156" s="298"/>
      <c r="X156" s="129" t="str">
        <f t="shared" si="56"/>
        <v/>
      </c>
      <c r="Y156" s="129" t="str">
        <f t="shared" si="42"/>
        <v/>
      </c>
      <c r="Z156" s="129" t="str">
        <f t="shared" si="43"/>
        <v/>
      </c>
      <c r="AA156" s="133" t="str">
        <f t="shared" si="46"/>
        <v/>
      </c>
      <c r="AC156" s="186" t="e">
        <f>AC146</f>
        <v>#N/A</v>
      </c>
      <c r="AD156" s="187" t="e">
        <f>AD146</f>
        <v>#N/A</v>
      </c>
      <c r="AE156" s="187" t="e">
        <f>AE146</f>
        <v>#N/A</v>
      </c>
      <c r="AF156" s="187" t="e">
        <f>AF146</f>
        <v>#N/A</v>
      </c>
      <c r="AG156" s="204">
        <f t="shared" si="52"/>
        <v>0</v>
      </c>
      <c r="AI156" s="140" t="str">
        <f>IF(月報!G156&lt;&gt;"",月報!G156,"")</f>
        <v/>
      </c>
      <c r="AJ156" s="126" t="str">
        <f>IF(月報!W156&lt;&gt;"",月報!W156*24,"")</f>
        <v/>
      </c>
      <c r="AK156" s="126" t="str">
        <f>IF(月報!P156&lt;&gt;"",月報!P156,"")</f>
        <v/>
      </c>
      <c r="AL156" s="126" t="str">
        <f>IF(月報!Q156&lt;&gt;"",IF(月報!Q156="平日残","",月報!Q156),"")</f>
        <v/>
      </c>
      <c r="AM156" s="126"/>
      <c r="AN156" s="126" t="e">
        <f t="shared" si="45"/>
        <v>#N/A</v>
      </c>
      <c r="AO156" s="126" t="e">
        <f>IF($E156="","",VLOOKUP($E156,カレンダマスタ!$A$5:$E$381,5,FALSE))</f>
        <v>#N/A</v>
      </c>
      <c r="AQ156" s="196" t="str">
        <f>IF(G156="","",IF(VLOOKUP(E156,カレンダマスタ!$A$5:$D$381,4,FALSE)=0,"",1))</f>
        <v/>
      </c>
      <c r="AR156" s="136" t="str">
        <f>IF($G156="","",IF($AD156="NSTC",INDEX(カレンダマスタ!$I$26:$O$31,MATCH($G156,カレンダマスタ!$H$26:$H$31,1),MATCH($H156,カレンダマスタ!$I$25:$O$25,1)),
IF($AD156="CS本社",INDEX(カレンダマスタ!$I$36:$O$41,MATCH($G156,カレンダマスタ!$H$36:$H$41,1),MATCH($H156,カレンダマスタ!$I$35:$O$35,1)),
IF($AD156="NS本社",INDEX(カレンダマスタ!$I$94:$O$99,MATCH($G156,カレンダマスタ!$H$95:$H$100,1),MATCH($H156,カレンダマスタ!$I$93:$O$93,1)),
IF($AD156="ODC",INDEX(カレンダマスタ!$I$46:$O$51,MATCH($G156,カレンダマスタ!$H$46:$H$51,1),MATCH($H156,カレンダマスタ!$I$45:$O$45,1)),
IF($AD156="NS東京TC",INDEX(カレンダマスタ!$I$56:$O$61,MATCH($G156,カレンダマスタ!$H$56:$H$61,1),MATCH($H156,カレンダマスタ!$I$55:$O$55,1)),""))))))</f>
        <v/>
      </c>
      <c r="AS156" s="126" t="e">
        <f t="shared" si="53"/>
        <v>#N/A</v>
      </c>
      <c r="AU156" s="137" t="e">
        <f>IF(E156="","",VLOOKUP($E156,カレンダマスタ!$A$4:$E$381,4,FALSE))</f>
        <v>#N/A</v>
      </c>
      <c r="AV156" s="137" t="str">
        <f t="shared" si="47"/>
        <v/>
      </c>
      <c r="AW156" s="137" t="str">
        <f t="shared" si="48"/>
        <v/>
      </c>
      <c r="AX156" s="138" t="e">
        <f t="shared" si="49"/>
        <v>#N/A</v>
      </c>
      <c r="AY156" s="138" t="e">
        <f t="shared" si="50"/>
        <v>#N/A</v>
      </c>
      <c r="AZ156" s="130" t="e">
        <f>IF(AX156&amp;AW156="勤怠未設定","×",IF(AV156="勤怠修正","×",IF(AC156="外注","",IF(AA156="",IF(AY156&lt;&gt;"","×",""),IF(VLOOKUP(AA156,カレンダマスタ!$H$66:$I$83,2,FALSE)&lt;&gt;AY156,"×","OK")))))</f>
        <v>#N/A</v>
      </c>
      <c r="BC156" s="137" t="e">
        <f>IF(E156="","",VLOOKUP($E156,カレンダマスタ!$A$4:$E$381,4,FALSE))</f>
        <v>#N/A</v>
      </c>
      <c r="BD156" s="126" t="e">
        <f>IF(AC156="社員","",IF(AG156=0,"",IF(AD156="NSTC",IF(COUNTIF(カレンダマスタ!$Q$5:$Q$32,G156)=1,"OK","×"),
IF(AD156="NS本社",IF(COUNTIF(カレンダマスタ!$T$5:$T$32,G156)=1,"OK","×"),IF(COUNTIF(カレンダマスタ!$R$5:$R$32,G156)=1,"OK","×")))))</f>
        <v>#N/A</v>
      </c>
      <c r="BE156" s="126" t="e">
        <f>IF(AC156="社員","",IF(G156="","",IF(R156&lt;&gt;"","",IF(AF156="CS","OK",IF(VLOOKUP(E156,カレンダマスタ!$A$5:$D$381,4,FALSE)&gt;0,"",IF(OR(G156*24&gt;10.84,H156*24&lt;14.5)=TRUE,"×","OK"))))))</f>
        <v>#N/A</v>
      </c>
      <c r="BF156" s="126" t="e">
        <f t="shared" si="40"/>
        <v>#N/A</v>
      </c>
      <c r="BG156" s="126" t="e">
        <f t="shared" si="41"/>
        <v>#N/A</v>
      </c>
      <c r="BI156" s="130" t="e">
        <f t="shared" si="54"/>
        <v>#N/A</v>
      </c>
    </row>
    <row r="157" spans="2:61">
      <c r="B157" s="111"/>
      <c r="C157" s="536">
        <v>220688</v>
      </c>
      <c r="D157" s="128" t="s">
        <v>539</v>
      </c>
      <c r="E157" s="583">
        <v>45414</v>
      </c>
      <c r="F157" s="128" t="s">
        <v>205</v>
      </c>
      <c r="G157" s="588"/>
      <c r="H157" s="588"/>
      <c r="I157" s="130"/>
      <c r="J157" s="139"/>
      <c r="K157" s="131"/>
      <c r="L157" s="132"/>
      <c r="M157" s="132"/>
      <c r="N157" s="141"/>
      <c r="O157" s="139"/>
      <c r="P157" s="139"/>
      <c r="Q157" s="139"/>
      <c r="R157" s="133"/>
      <c r="S157" s="134"/>
      <c r="T157" s="434" t="str">
        <f t="shared" si="55"/>
        <v/>
      </c>
      <c r="U157" s="429"/>
      <c r="V157" s="429" t="e">
        <f t="shared" si="51"/>
        <v>#N/A</v>
      </c>
      <c r="W157" s="298"/>
      <c r="X157" s="129" t="str">
        <f t="shared" si="56"/>
        <v/>
      </c>
      <c r="Y157" s="129" t="str">
        <f t="shared" si="42"/>
        <v/>
      </c>
      <c r="Z157" s="129" t="str">
        <f t="shared" si="43"/>
        <v/>
      </c>
      <c r="AA157" s="133" t="str">
        <f t="shared" si="46"/>
        <v/>
      </c>
      <c r="AC157" s="186" t="e">
        <f>AC146</f>
        <v>#N/A</v>
      </c>
      <c r="AD157" s="187" t="e">
        <f>AD146</f>
        <v>#N/A</v>
      </c>
      <c r="AE157" s="187" t="e">
        <f>AE146</f>
        <v>#N/A</v>
      </c>
      <c r="AF157" s="187" t="e">
        <f>AF146</f>
        <v>#N/A</v>
      </c>
      <c r="AG157" s="204">
        <f t="shared" si="52"/>
        <v>0</v>
      </c>
      <c r="AI157" s="140" t="str">
        <f>IF(月報!G157&lt;&gt;"",月報!G157,"")</f>
        <v/>
      </c>
      <c r="AJ157" s="126" t="str">
        <f>IF(月報!W157&lt;&gt;"",月報!W157*24,"")</f>
        <v/>
      </c>
      <c r="AK157" s="126" t="str">
        <f>IF(月報!P157&lt;&gt;"",月報!P157,"")</f>
        <v/>
      </c>
      <c r="AL157" s="126" t="str">
        <f>IF(月報!Q157&lt;&gt;"",IF(月報!Q157="平日残","",月報!Q157),"")</f>
        <v/>
      </c>
      <c r="AM157" s="126"/>
      <c r="AN157" s="126" t="e">
        <f t="shared" si="45"/>
        <v>#N/A</v>
      </c>
      <c r="AO157" s="126" t="e">
        <f>IF($E157="","",VLOOKUP($E157,カレンダマスタ!$A$5:$E$381,5,FALSE))</f>
        <v>#N/A</v>
      </c>
      <c r="AQ157" s="196" t="str">
        <f>IF(G157="","",IF(VLOOKUP(E157,カレンダマスタ!$A$5:$D$381,4,FALSE)=0,"",1))</f>
        <v/>
      </c>
      <c r="AR157" s="136" t="str">
        <f>IF($G157="","",IF($AD157="NSTC",INDEX(カレンダマスタ!$I$26:$O$31,MATCH($G157,カレンダマスタ!$H$26:$H$31,1),MATCH($H157,カレンダマスタ!$I$25:$O$25,1)),
IF($AD157="CS本社",INDEX(カレンダマスタ!$I$36:$O$41,MATCH($G157,カレンダマスタ!$H$36:$H$41,1),MATCH($H157,カレンダマスタ!$I$35:$O$35,1)),
IF($AD157="NS本社",INDEX(カレンダマスタ!$I$94:$O$99,MATCH($G157,カレンダマスタ!$H$95:$H$100,1),MATCH($H157,カレンダマスタ!$I$93:$O$93,1)),
IF($AD157="ODC",INDEX(カレンダマスタ!$I$46:$O$51,MATCH($G157,カレンダマスタ!$H$46:$H$51,1),MATCH($H157,カレンダマスタ!$I$45:$O$45,1)),
IF($AD157="NS東京TC",INDEX(カレンダマスタ!$I$56:$O$61,MATCH($G157,カレンダマスタ!$H$56:$H$61,1),MATCH($H157,カレンダマスタ!$I$55:$O$55,1)),""))))))</f>
        <v/>
      </c>
      <c r="AS157" s="126" t="e">
        <f t="shared" si="53"/>
        <v>#N/A</v>
      </c>
      <c r="AU157" s="137" t="e">
        <f>IF(E157="","",VLOOKUP($E157,カレンダマスタ!$A$4:$E$381,4,FALSE))</f>
        <v>#N/A</v>
      </c>
      <c r="AV157" s="137" t="str">
        <f t="shared" si="47"/>
        <v/>
      </c>
      <c r="AW157" s="137" t="str">
        <f t="shared" si="48"/>
        <v/>
      </c>
      <c r="AX157" s="138" t="e">
        <f t="shared" si="49"/>
        <v>#N/A</v>
      </c>
      <c r="AY157" s="138" t="e">
        <f t="shared" si="50"/>
        <v>#N/A</v>
      </c>
      <c r="AZ157" s="130" t="e">
        <f>IF(AX157&amp;AW157="勤怠未設定","×",IF(AV157="勤怠修正","×",IF(AC157="外注","",IF(AA157="",IF(AY157&lt;&gt;"","×",""),IF(VLOOKUP(AA157,カレンダマスタ!$H$66:$I$83,2,FALSE)&lt;&gt;AY157,"×","OK")))))</f>
        <v>#N/A</v>
      </c>
      <c r="BC157" s="137" t="e">
        <f>IF(E157="","",VLOOKUP($E157,カレンダマスタ!$A$4:$E$381,4,FALSE))</f>
        <v>#N/A</v>
      </c>
      <c r="BD157" s="126" t="e">
        <f>IF(AC157="社員","",IF(AG157=0,"",IF(AD157="NSTC",IF(COUNTIF(カレンダマスタ!$Q$5:$Q$32,G157)=1,"OK","×"),
IF(AD157="NS本社",IF(COUNTIF(カレンダマスタ!$T$5:$T$32,G157)=1,"OK","×"),IF(COUNTIF(カレンダマスタ!$R$5:$R$32,G157)=1,"OK","×")))))</f>
        <v>#N/A</v>
      </c>
      <c r="BE157" s="126" t="e">
        <f>IF(AC157="社員","",IF(G157="","",IF(R157&lt;&gt;"","",IF(AF157="CS","OK",IF(VLOOKUP(E157,カレンダマスタ!$A$5:$D$381,4,FALSE)&gt;0,"",IF(OR(G157*24&gt;10.84,H157*24&lt;14.5)=TRUE,"×","OK"))))))</f>
        <v>#N/A</v>
      </c>
      <c r="BF157" s="126" t="e">
        <f t="shared" si="40"/>
        <v>#N/A</v>
      </c>
      <c r="BG157" s="126" t="e">
        <f t="shared" si="41"/>
        <v>#N/A</v>
      </c>
      <c r="BI157" s="130" t="e">
        <f t="shared" si="54"/>
        <v>#N/A</v>
      </c>
    </row>
    <row r="158" spans="2:61">
      <c r="B158" s="111"/>
      <c r="C158" s="536">
        <v>220688</v>
      </c>
      <c r="D158" s="128" t="s">
        <v>539</v>
      </c>
      <c r="E158" s="583">
        <v>45415</v>
      </c>
      <c r="F158" s="128" t="s">
        <v>199</v>
      </c>
      <c r="G158" s="588"/>
      <c r="H158" s="588"/>
      <c r="I158" s="130"/>
      <c r="J158" s="139"/>
      <c r="K158" s="131"/>
      <c r="L158" s="132"/>
      <c r="M158" s="132"/>
      <c r="N158" s="141"/>
      <c r="O158" s="139"/>
      <c r="P158" s="139"/>
      <c r="Q158" s="139"/>
      <c r="R158" s="133"/>
      <c r="S158" s="134"/>
      <c r="T158" s="434" t="str">
        <f t="shared" si="55"/>
        <v/>
      </c>
      <c r="U158" s="429"/>
      <c r="V158" s="429" t="e">
        <f t="shared" si="51"/>
        <v>#N/A</v>
      </c>
      <c r="W158" s="298"/>
      <c r="X158" s="129" t="str">
        <f t="shared" si="56"/>
        <v/>
      </c>
      <c r="Y158" s="129" t="str">
        <f t="shared" si="42"/>
        <v/>
      </c>
      <c r="Z158" s="129" t="str">
        <f t="shared" si="43"/>
        <v/>
      </c>
      <c r="AA158" s="133" t="str">
        <f t="shared" si="46"/>
        <v/>
      </c>
      <c r="AC158" s="186" t="e">
        <f>AC146</f>
        <v>#N/A</v>
      </c>
      <c r="AD158" s="187" t="e">
        <f>AD146</f>
        <v>#N/A</v>
      </c>
      <c r="AE158" s="187" t="e">
        <f>AE146</f>
        <v>#N/A</v>
      </c>
      <c r="AF158" s="187" t="e">
        <f>AF146</f>
        <v>#N/A</v>
      </c>
      <c r="AG158" s="204">
        <f t="shared" si="52"/>
        <v>0</v>
      </c>
      <c r="AI158" s="140" t="str">
        <f>IF(月報!G158&lt;&gt;"",月報!G158,"")</f>
        <v/>
      </c>
      <c r="AJ158" s="126" t="str">
        <f>IF(月報!W158&lt;&gt;"",月報!W158*24,"")</f>
        <v/>
      </c>
      <c r="AK158" s="126" t="str">
        <f>IF(月報!P158&lt;&gt;"",月報!P158,"")</f>
        <v/>
      </c>
      <c r="AL158" s="126" t="str">
        <f>IF(月報!Q158&lt;&gt;"",IF(月報!Q158="平日残","",月報!Q158),"")</f>
        <v/>
      </c>
      <c r="AM158" s="126"/>
      <c r="AN158" s="126" t="e">
        <f t="shared" si="45"/>
        <v>#N/A</v>
      </c>
      <c r="AO158" s="126" t="e">
        <f>IF($E158="","",VLOOKUP($E158,カレンダマスタ!$A$5:$E$381,5,FALSE))</f>
        <v>#N/A</v>
      </c>
      <c r="AQ158" s="196" t="str">
        <f>IF(G158="","",IF(VLOOKUP(E158,カレンダマスタ!$A$5:$D$381,4,FALSE)=0,"",1))</f>
        <v/>
      </c>
      <c r="AR158" s="136" t="str">
        <f>IF($G158="","",IF($AD158="NSTC",INDEX(カレンダマスタ!$I$26:$O$31,MATCH($G158,カレンダマスタ!$H$26:$H$31,1),MATCH($H158,カレンダマスタ!$I$25:$O$25,1)),
IF($AD158="CS本社",INDEX(カレンダマスタ!$I$36:$O$41,MATCH($G158,カレンダマスタ!$H$36:$H$41,1),MATCH($H158,カレンダマスタ!$I$35:$O$35,1)),
IF($AD158="NS本社",INDEX(カレンダマスタ!$I$94:$O$99,MATCH($G158,カレンダマスタ!$H$95:$H$100,1),MATCH($H158,カレンダマスタ!$I$93:$O$93,1)),
IF($AD158="ODC",INDEX(カレンダマスタ!$I$46:$O$51,MATCH($G158,カレンダマスタ!$H$46:$H$51,1),MATCH($H158,カレンダマスタ!$I$45:$O$45,1)),
IF($AD158="NS東京TC",INDEX(カレンダマスタ!$I$56:$O$61,MATCH($G158,カレンダマスタ!$H$56:$H$61,1),MATCH($H158,カレンダマスタ!$I$55:$O$55,1)),""))))))</f>
        <v/>
      </c>
      <c r="AS158" s="126" t="e">
        <f t="shared" si="53"/>
        <v>#N/A</v>
      </c>
      <c r="AU158" s="137" t="e">
        <f>IF(E158="","",VLOOKUP($E158,カレンダマスタ!$A$4:$E$381,4,FALSE))</f>
        <v>#N/A</v>
      </c>
      <c r="AV158" s="137" t="str">
        <f t="shared" si="47"/>
        <v/>
      </c>
      <c r="AW158" s="137" t="str">
        <f t="shared" si="48"/>
        <v/>
      </c>
      <c r="AX158" s="138" t="e">
        <f t="shared" si="49"/>
        <v>#N/A</v>
      </c>
      <c r="AY158" s="138" t="e">
        <f t="shared" si="50"/>
        <v>#N/A</v>
      </c>
      <c r="AZ158" s="130" t="e">
        <f>IF(AX158&amp;AW158="勤怠未設定","×",IF(AV158="勤怠修正","×",IF(AC158="外注","",IF(AA158="",IF(AY158&lt;&gt;"","×",""),IF(VLOOKUP(AA158,カレンダマスタ!$H$66:$I$83,2,FALSE)&lt;&gt;AY158,"×","OK")))))</f>
        <v>#N/A</v>
      </c>
      <c r="BC158" s="137" t="e">
        <f>IF(E158="","",VLOOKUP($E158,カレンダマスタ!$A$4:$E$381,4,FALSE))</f>
        <v>#N/A</v>
      </c>
      <c r="BD158" s="126" t="e">
        <f>IF(AC158="社員","",IF(AG158=0,"",IF(AD158="NSTC",IF(COUNTIF(カレンダマスタ!$Q$5:$Q$32,G158)=1,"OK","×"),
IF(AD158="NS本社",IF(COUNTIF(カレンダマスタ!$T$5:$T$32,G158)=1,"OK","×"),IF(COUNTIF(カレンダマスタ!$R$5:$R$32,G158)=1,"OK","×")))))</f>
        <v>#N/A</v>
      </c>
      <c r="BE158" s="126" t="e">
        <f>IF(AC158="社員","",IF(G158="","",IF(R158&lt;&gt;"","",IF(AF158="CS","OK",IF(VLOOKUP(E158,カレンダマスタ!$A$5:$D$381,4,FALSE)&gt;0,"",IF(OR(G158*24&gt;10.84,H158*24&lt;14.5)=TRUE,"×","OK"))))))</f>
        <v>#N/A</v>
      </c>
      <c r="BF158" s="126" t="e">
        <f t="shared" si="40"/>
        <v>#N/A</v>
      </c>
      <c r="BG158" s="126" t="e">
        <f t="shared" si="41"/>
        <v>#N/A</v>
      </c>
      <c r="BI158" s="130" t="e">
        <f t="shared" si="54"/>
        <v>#N/A</v>
      </c>
    </row>
    <row r="159" spans="2:61">
      <c r="B159" s="111"/>
      <c r="C159" s="537">
        <v>220688</v>
      </c>
      <c r="D159" s="142" t="s">
        <v>539</v>
      </c>
      <c r="E159" s="584">
        <v>45416</v>
      </c>
      <c r="F159" s="142" t="s">
        <v>369</v>
      </c>
      <c r="G159" s="589"/>
      <c r="H159" s="589"/>
      <c r="I159" s="144"/>
      <c r="J159" s="148"/>
      <c r="K159" s="145"/>
      <c r="L159" s="146"/>
      <c r="M159" s="146"/>
      <c r="N159" s="147"/>
      <c r="O159" s="148"/>
      <c r="P159" s="148"/>
      <c r="Q159" s="148"/>
      <c r="R159" s="149"/>
      <c r="S159" s="156"/>
      <c r="T159" s="435" t="str">
        <f t="shared" si="55"/>
        <v/>
      </c>
      <c r="U159" s="430"/>
      <c r="V159" s="430" t="e">
        <f t="shared" si="51"/>
        <v>#N/A</v>
      </c>
      <c r="W159" s="298"/>
      <c r="X159" s="143" t="str">
        <f t="shared" si="56"/>
        <v/>
      </c>
      <c r="Y159" s="143" t="str">
        <f t="shared" si="42"/>
        <v/>
      </c>
      <c r="Z159" s="143" t="str">
        <f t="shared" si="43"/>
        <v/>
      </c>
      <c r="AA159" s="149" t="str">
        <f t="shared" si="46"/>
        <v/>
      </c>
      <c r="AC159" s="188" t="e">
        <f>AC146</f>
        <v>#N/A</v>
      </c>
      <c r="AD159" s="189" t="e">
        <f>AD146</f>
        <v>#N/A</v>
      </c>
      <c r="AE159" s="189" t="e">
        <f>AE146</f>
        <v>#N/A</v>
      </c>
      <c r="AF159" s="189" t="e">
        <f>AF146</f>
        <v>#N/A</v>
      </c>
      <c r="AG159" s="205">
        <f t="shared" si="52"/>
        <v>0</v>
      </c>
      <c r="AI159" s="157" t="str">
        <f>IF(月報!G159&lt;&gt;"",月報!G159,"")</f>
        <v/>
      </c>
      <c r="AJ159" s="151" t="str">
        <f>IF(月報!W159&lt;&gt;"",月報!W159*24,"")</f>
        <v/>
      </c>
      <c r="AK159" s="151" t="str">
        <f>IF(月報!P159&lt;&gt;"",月報!P159,"")</f>
        <v/>
      </c>
      <c r="AL159" s="151" t="str">
        <f>IF(月報!Q159&lt;&gt;"",IF(月報!Q159="平日残","",月報!Q159),"")</f>
        <v/>
      </c>
      <c r="AM159" s="151"/>
      <c r="AN159" s="151" t="e">
        <f t="shared" si="45"/>
        <v>#N/A</v>
      </c>
      <c r="AO159" s="151" t="e">
        <f>IF($E159="","",VLOOKUP($E159,カレンダマスタ!$A$5:$E$381,5,FALSE))</f>
        <v>#N/A</v>
      </c>
      <c r="AQ159" s="197" t="str">
        <f>IF(G159="","",IF(VLOOKUP(E159,カレンダマスタ!$A$5:$D$381,4,FALSE)=0,"",1))</f>
        <v/>
      </c>
      <c r="AR159" s="152" t="str">
        <f>IF($G159="","",IF($AD159="NSTC",INDEX(カレンダマスタ!$I$26:$O$31,MATCH($G159,カレンダマスタ!$H$26:$H$31,1),MATCH($H159,カレンダマスタ!$I$25:$O$25,1)),
IF($AD159="CS本社",INDEX(カレンダマスタ!$I$36:$O$41,MATCH($G159,カレンダマスタ!$H$36:$H$41,1),MATCH($H159,カレンダマスタ!$I$35:$O$35,1)),
IF($AD159="NS本社",INDEX(カレンダマスタ!$I$94:$O$99,MATCH($G159,カレンダマスタ!$H$95:$H$100,1),MATCH($H159,カレンダマスタ!$I$93:$O$93,1)),
IF($AD159="ODC",INDEX(カレンダマスタ!$I$46:$O$51,MATCH($G159,カレンダマスタ!$H$46:$H$51,1),MATCH($H159,カレンダマスタ!$I$45:$O$45,1)),
IF($AD159="NS東京TC",INDEX(カレンダマスタ!$I$56:$O$61,MATCH($G159,カレンダマスタ!$H$56:$H$61,1),MATCH($H159,カレンダマスタ!$I$55:$O$55,1)),""))))))</f>
        <v/>
      </c>
      <c r="AS159" s="151" t="e">
        <f t="shared" si="53"/>
        <v>#N/A</v>
      </c>
      <c r="AU159" s="153" t="e">
        <f>IF(E159="","",VLOOKUP($E159,カレンダマスタ!$A$4:$E$381,4,FALSE))</f>
        <v>#N/A</v>
      </c>
      <c r="AV159" s="153" t="str">
        <f t="shared" si="47"/>
        <v/>
      </c>
      <c r="AW159" s="153" t="str">
        <f t="shared" si="48"/>
        <v/>
      </c>
      <c r="AX159" s="154" t="e">
        <f t="shared" si="49"/>
        <v>#N/A</v>
      </c>
      <c r="AY159" s="154" t="e">
        <f t="shared" si="50"/>
        <v>#N/A</v>
      </c>
      <c r="AZ159" s="144" t="e">
        <f>IF(AX159&amp;AW159="勤怠未設定","×",IF(AV159="勤怠修正","×",IF(AC159="外注","",IF(AA159="",IF(AY159&lt;&gt;"","×",""),IF(VLOOKUP(AA159,カレンダマスタ!$H$66:$I$83,2,FALSE)&lt;&gt;AY159,"×","OK")))))</f>
        <v>#N/A</v>
      </c>
      <c r="BC159" s="153" t="e">
        <f>IF(E159="","",VLOOKUP($E159,カレンダマスタ!$A$4:$E$381,4,FALSE))</f>
        <v>#N/A</v>
      </c>
      <c r="BD159" s="151" t="e">
        <f>IF(AC159="社員","",IF(AG159=0,"",IF(AD159="NSTC",IF(COUNTIF(カレンダマスタ!$Q$5:$Q$32,G159)=1,"OK","×"),
IF(AD159="NS本社",IF(COUNTIF(カレンダマスタ!$T$5:$T$32,G159)=1,"OK","×"),IF(COUNTIF(カレンダマスタ!$R$5:$R$32,G159)=1,"OK","×")))))</f>
        <v>#N/A</v>
      </c>
      <c r="BE159" s="151" t="e">
        <f>IF(AC159="社員","",IF(G159="","",IF(R159&lt;&gt;"","",IF(AF159="CS","OK",IF(VLOOKUP(E159,カレンダマスタ!$A$5:$D$381,4,FALSE)&gt;0,"",IF(OR(G159*24&gt;10.84,H159*24&lt;14.5)=TRUE,"×","OK"))))))</f>
        <v>#N/A</v>
      </c>
      <c r="BF159" s="151" t="e">
        <f t="shared" si="40"/>
        <v>#N/A</v>
      </c>
      <c r="BG159" s="151" t="e">
        <f t="shared" si="41"/>
        <v>#N/A</v>
      </c>
      <c r="BI159" s="144" t="e">
        <f t="shared" si="54"/>
        <v>#N/A</v>
      </c>
    </row>
    <row r="160" spans="2:61">
      <c r="B160" s="111"/>
      <c r="C160" s="535">
        <v>220688</v>
      </c>
      <c r="D160" s="112" t="s">
        <v>539</v>
      </c>
      <c r="E160" s="582">
        <v>45417</v>
      </c>
      <c r="F160" s="112" t="s">
        <v>370</v>
      </c>
      <c r="G160" s="587"/>
      <c r="H160" s="587"/>
      <c r="I160" s="114"/>
      <c r="J160" s="118"/>
      <c r="K160" s="115"/>
      <c r="L160" s="116"/>
      <c r="M160" s="116"/>
      <c r="N160" s="117"/>
      <c r="O160" s="118"/>
      <c r="P160" s="118"/>
      <c r="Q160" s="118"/>
      <c r="R160" s="119"/>
      <c r="S160" s="120"/>
      <c r="T160" s="433" t="str">
        <f t="shared" si="55"/>
        <v/>
      </c>
      <c r="U160" s="431">
        <f>SUM(T160:T166)</f>
        <v>34.5</v>
      </c>
      <c r="V160" s="431" t="e">
        <f t="shared" si="51"/>
        <v>#N/A</v>
      </c>
      <c r="W160" s="298"/>
      <c r="X160" s="113" t="str">
        <f t="shared" si="56"/>
        <v/>
      </c>
      <c r="Y160" s="113" t="str">
        <f t="shared" si="42"/>
        <v/>
      </c>
      <c r="Z160" s="113" t="str">
        <f t="shared" si="43"/>
        <v/>
      </c>
      <c r="AA160" s="119" t="str">
        <f t="shared" si="46"/>
        <v/>
      </c>
      <c r="AC160" s="190" t="e">
        <f>AC146</f>
        <v>#N/A</v>
      </c>
      <c r="AD160" s="191" t="e">
        <f>AD146</f>
        <v>#N/A</v>
      </c>
      <c r="AE160" s="191" t="e">
        <f>AE146</f>
        <v>#N/A</v>
      </c>
      <c r="AF160" s="191" t="e">
        <f>AF146</f>
        <v>#N/A</v>
      </c>
      <c r="AG160" s="206">
        <f t="shared" si="52"/>
        <v>0</v>
      </c>
      <c r="AI160" s="158" t="str">
        <f>IF(月報!G160&lt;&gt;"",月報!G160,"")</f>
        <v/>
      </c>
      <c r="AJ160" s="122" t="str">
        <f>IF(月報!W160&lt;&gt;"",月報!W160*24,"")</f>
        <v/>
      </c>
      <c r="AK160" s="122" t="str">
        <f>IF(月報!P160&lt;&gt;"",月報!P160,"")</f>
        <v/>
      </c>
      <c r="AL160" s="122" t="str">
        <f>IF(月報!Q160&lt;&gt;"",IF(月報!Q160="平日残","",月報!Q160),"")</f>
        <v/>
      </c>
      <c r="AM160" s="122"/>
      <c r="AN160" s="122" t="e">
        <f t="shared" si="45"/>
        <v>#N/A</v>
      </c>
      <c r="AO160" s="122" t="e">
        <f>IF($E160="","",VLOOKUP($E160,カレンダマスタ!$A$5:$E$381,5,FALSE))</f>
        <v>#N/A</v>
      </c>
      <c r="AQ160" s="195" t="str">
        <f>IF(G160="","",IF(VLOOKUP(E160,カレンダマスタ!$A$5:$D$381,4,FALSE)=0,"",1))</f>
        <v/>
      </c>
      <c r="AR160" s="123" t="str">
        <f>IF($G160="","",IF($AD160="NSTC",INDEX(カレンダマスタ!$I$26:$O$31,MATCH($G160,カレンダマスタ!$H$26:$H$31,1),MATCH($H160,カレンダマスタ!$I$25:$O$25,1)),
IF($AD160="CS本社",INDEX(カレンダマスタ!$I$36:$O$41,MATCH($G160,カレンダマスタ!$H$36:$H$41,1),MATCH($H160,カレンダマスタ!$I$35:$O$35,1)),
IF($AD160="NS本社",INDEX(カレンダマスタ!$I$94:$O$99,MATCH($G160,カレンダマスタ!$H$95:$H$100,1),MATCH($H160,カレンダマスタ!$I$93:$O$93,1)),
IF($AD160="ODC",INDEX(カレンダマスタ!$I$46:$O$51,MATCH($G160,カレンダマスタ!$H$46:$H$51,1),MATCH($H160,カレンダマスタ!$I$45:$O$45,1)),
IF($AD160="NS東京TC",INDEX(カレンダマスタ!$I$56:$O$61,MATCH($G160,カレンダマスタ!$H$56:$H$61,1),MATCH($H160,カレンダマスタ!$I$55:$O$55,1)),""))))))</f>
        <v/>
      </c>
      <c r="AS160" s="122" t="e">
        <f t="shared" si="53"/>
        <v>#N/A</v>
      </c>
      <c r="AU160" s="124" t="e">
        <f>IF(E160="","",VLOOKUP($E160,カレンダマスタ!$A$4:$E$381,4,FALSE))</f>
        <v>#N/A</v>
      </c>
      <c r="AV160" s="124" t="str">
        <f t="shared" si="47"/>
        <v/>
      </c>
      <c r="AW160" s="124" t="str">
        <f t="shared" si="48"/>
        <v/>
      </c>
      <c r="AX160" s="125" t="e">
        <f t="shared" si="49"/>
        <v>#N/A</v>
      </c>
      <c r="AY160" s="125" t="e">
        <f t="shared" si="50"/>
        <v>#N/A</v>
      </c>
      <c r="AZ160" s="114" t="e">
        <f>IF(AX160&amp;AW160="勤怠未設定","×",IF(AV160="勤怠修正","×",IF(AC160="外注","",IF(AA160="",IF(AY160&lt;&gt;"","×",""),IF(VLOOKUP(AA160,カレンダマスタ!$H$66:$I$83,2,FALSE)&lt;&gt;AY160,"×","OK")))))</f>
        <v>#N/A</v>
      </c>
      <c r="BC160" s="124" t="e">
        <f>IF(E160="","",VLOOKUP($E160,カレンダマスタ!$A$4:$E$381,4,FALSE))</f>
        <v>#N/A</v>
      </c>
      <c r="BD160" s="122" t="e">
        <f>IF(AC160="社員","",IF(AG160=0,"",IF(AD160="NSTC",IF(COUNTIF(カレンダマスタ!$Q$5:$Q$32,G160)=1,"OK","×"),
IF(AD160="NS本社",IF(COUNTIF(カレンダマスタ!$T$5:$T$32,G160)=1,"OK","×"),IF(COUNTIF(カレンダマスタ!$R$5:$R$32,G160)=1,"OK","×")))))</f>
        <v>#N/A</v>
      </c>
      <c r="BE160" s="122" t="e">
        <f>IF(AC160="社員","",IF(G160="","",IF(R160&lt;&gt;"","",IF(AF160="CS","OK",IF(VLOOKUP(E160,カレンダマスタ!$A$5:$D$381,4,FALSE)&gt;0,"",IF(OR(G160*24&gt;10.84,H160*24&lt;14.5)=TRUE,"×","OK"))))))</f>
        <v>#N/A</v>
      </c>
      <c r="BF160" s="122" t="e">
        <f t="shared" si="40"/>
        <v>#N/A</v>
      </c>
      <c r="BG160" s="122" t="e">
        <f t="shared" si="41"/>
        <v>#N/A</v>
      </c>
      <c r="BI160" s="114" t="e">
        <f t="shared" si="54"/>
        <v>#N/A</v>
      </c>
    </row>
    <row r="161" spans="2:61">
      <c r="B161" s="111"/>
      <c r="C161" s="536">
        <v>220688</v>
      </c>
      <c r="D161" s="128" t="s">
        <v>539</v>
      </c>
      <c r="E161" s="583">
        <v>45418</v>
      </c>
      <c r="F161" s="128" t="s">
        <v>201</v>
      </c>
      <c r="G161" s="588"/>
      <c r="H161" s="588"/>
      <c r="I161" s="130"/>
      <c r="J161" s="139"/>
      <c r="K161" s="131"/>
      <c r="L161" s="132"/>
      <c r="M161" s="132"/>
      <c r="N161" s="141"/>
      <c r="O161" s="139"/>
      <c r="P161" s="139"/>
      <c r="Q161" s="139"/>
      <c r="R161" s="133"/>
      <c r="S161" s="134"/>
      <c r="T161" s="434" t="str">
        <f t="shared" si="55"/>
        <v/>
      </c>
      <c r="U161" s="429"/>
      <c r="V161" s="429" t="e">
        <f t="shared" si="51"/>
        <v>#N/A</v>
      </c>
      <c r="W161" s="298"/>
      <c r="X161" s="129" t="str">
        <f t="shared" si="56"/>
        <v/>
      </c>
      <c r="Y161" s="129" t="str">
        <f t="shared" si="42"/>
        <v/>
      </c>
      <c r="Z161" s="129" t="str">
        <f t="shared" si="43"/>
        <v/>
      </c>
      <c r="AA161" s="133" t="str">
        <f t="shared" si="46"/>
        <v/>
      </c>
      <c r="AC161" s="186" t="e">
        <f>AC146</f>
        <v>#N/A</v>
      </c>
      <c r="AD161" s="187" t="e">
        <f>AD146</f>
        <v>#N/A</v>
      </c>
      <c r="AE161" s="187" t="e">
        <f>AE146</f>
        <v>#N/A</v>
      </c>
      <c r="AF161" s="187" t="e">
        <f>AF146</f>
        <v>#N/A</v>
      </c>
      <c r="AG161" s="204">
        <f t="shared" si="52"/>
        <v>0</v>
      </c>
      <c r="AI161" s="135" t="str">
        <f>IF(月報!G161&lt;&gt;"",月報!G161,"")</f>
        <v/>
      </c>
      <c r="AJ161" s="126" t="str">
        <f>IF(月報!W161&lt;&gt;"",月報!W161*24,"")</f>
        <v/>
      </c>
      <c r="AK161" s="126" t="str">
        <f>IF(月報!P161&lt;&gt;"",月報!P161,"")</f>
        <v/>
      </c>
      <c r="AL161" s="126" t="str">
        <f>IF(月報!Q161&lt;&gt;"",IF(月報!Q161="平日残","",月報!Q161),"")</f>
        <v/>
      </c>
      <c r="AM161" s="126"/>
      <c r="AN161" s="126" t="e">
        <f t="shared" si="45"/>
        <v>#N/A</v>
      </c>
      <c r="AO161" s="126" t="e">
        <f>IF($E161="","",VLOOKUP($E161,カレンダマスタ!$A$5:$E$381,5,FALSE))</f>
        <v>#N/A</v>
      </c>
      <c r="AQ161" s="196" t="str">
        <f>IF(G161="","",IF(VLOOKUP(E161,カレンダマスタ!$A$5:$D$381,4,FALSE)=0,"",1))</f>
        <v/>
      </c>
      <c r="AR161" s="136" t="str">
        <f>IF($G161="","",IF($AD161="NSTC",INDEX(カレンダマスタ!$I$26:$O$31,MATCH($G161,カレンダマスタ!$H$26:$H$31,1),MATCH($H161,カレンダマスタ!$I$25:$O$25,1)),
IF($AD161="CS本社",INDEX(カレンダマスタ!$I$36:$O$41,MATCH($G161,カレンダマスタ!$H$36:$H$41,1),MATCH($H161,カレンダマスタ!$I$35:$O$35,1)),
IF($AD161="NS本社",INDEX(カレンダマスタ!$I$94:$O$99,MATCH($G161,カレンダマスタ!$H$95:$H$100,1),MATCH($H161,カレンダマスタ!$I$93:$O$93,1)),
IF($AD161="ODC",INDEX(カレンダマスタ!$I$46:$O$51,MATCH($G161,カレンダマスタ!$H$46:$H$51,1),MATCH($H161,カレンダマスタ!$I$45:$O$45,1)),
IF($AD161="NS東京TC",INDEX(カレンダマスタ!$I$56:$O$61,MATCH($G161,カレンダマスタ!$H$56:$H$61,1),MATCH($H161,カレンダマスタ!$I$55:$O$55,1)),""))))))</f>
        <v/>
      </c>
      <c r="AS161" s="126" t="e">
        <f t="shared" si="53"/>
        <v>#N/A</v>
      </c>
      <c r="AU161" s="137" t="e">
        <f>IF(E161="","",VLOOKUP($E161,カレンダマスタ!$A$4:$E$381,4,FALSE))</f>
        <v>#N/A</v>
      </c>
      <c r="AV161" s="137" t="str">
        <f t="shared" si="47"/>
        <v/>
      </c>
      <c r="AW161" s="137" t="str">
        <f t="shared" si="48"/>
        <v/>
      </c>
      <c r="AX161" s="138" t="e">
        <f t="shared" si="49"/>
        <v>#N/A</v>
      </c>
      <c r="AY161" s="138" t="e">
        <f t="shared" si="50"/>
        <v>#N/A</v>
      </c>
      <c r="AZ161" s="130" t="e">
        <f>IF(AX161&amp;AW161="勤怠未設定","×",IF(AV161="勤怠修正","×",IF(AC161="外注","",IF(AA161="",IF(AY161&lt;&gt;"","×",""),IF(VLOOKUP(AA161,カレンダマスタ!$H$66:$I$83,2,FALSE)&lt;&gt;AY161,"×","OK")))))</f>
        <v>#N/A</v>
      </c>
      <c r="BC161" s="137" t="e">
        <f>IF(E161="","",VLOOKUP($E161,カレンダマスタ!$A$4:$E$381,4,FALSE))</f>
        <v>#N/A</v>
      </c>
      <c r="BD161" s="126" t="e">
        <f>IF(AC161="社員","",IF(AG161=0,"",IF(AD161="NSTC",IF(COUNTIF(カレンダマスタ!$Q$5:$Q$32,G161)=1,"OK","×"),
IF(AD161="NS本社",IF(COUNTIF(カレンダマスタ!$T$5:$T$32,G161)=1,"OK","×"),IF(COUNTIF(カレンダマスタ!$R$5:$R$32,G161)=1,"OK","×")))))</f>
        <v>#N/A</v>
      </c>
      <c r="BE161" s="126" t="e">
        <f>IF(AC161="社員","",IF(G161="","",IF(R161&lt;&gt;"","",IF(AF161="CS","OK",IF(VLOOKUP(E161,カレンダマスタ!$A$5:$D$381,4,FALSE)&gt;0,"",IF(OR(G161*24&gt;10.84,H161*24&lt;14.5)=TRUE,"×","OK"))))))</f>
        <v>#N/A</v>
      </c>
      <c r="BF161" s="126" t="e">
        <f t="shared" si="40"/>
        <v>#N/A</v>
      </c>
      <c r="BG161" s="126" t="e">
        <f t="shared" si="41"/>
        <v>#N/A</v>
      </c>
      <c r="BI161" s="130" t="e">
        <f t="shared" si="54"/>
        <v>#N/A</v>
      </c>
    </row>
    <row r="162" spans="2:61">
      <c r="B162" s="111"/>
      <c r="C162" s="536">
        <v>220688</v>
      </c>
      <c r="D162" s="128" t="s">
        <v>539</v>
      </c>
      <c r="E162" s="583">
        <v>45419</v>
      </c>
      <c r="F162" s="128" t="s">
        <v>203</v>
      </c>
      <c r="G162" s="588">
        <v>0.375</v>
      </c>
      <c r="H162" s="588">
        <v>0.82291666666666663</v>
      </c>
      <c r="I162" s="130" t="s">
        <v>200</v>
      </c>
      <c r="J162" s="139">
        <v>9.75</v>
      </c>
      <c r="K162" s="131"/>
      <c r="L162" s="132"/>
      <c r="M162" s="132"/>
      <c r="N162" s="141"/>
      <c r="O162" s="139">
        <v>8</v>
      </c>
      <c r="P162" s="139">
        <v>1.75</v>
      </c>
      <c r="Q162" s="139"/>
      <c r="R162" s="133"/>
      <c r="S162" s="134" t="s">
        <v>594</v>
      </c>
      <c r="T162" s="434">
        <f t="shared" si="55"/>
        <v>9.75</v>
      </c>
      <c r="U162" s="429"/>
      <c r="V162" s="429" t="e">
        <f t="shared" si="51"/>
        <v>#N/A</v>
      </c>
      <c r="W162" s="298"/>
      <c r="X162" s="129">
        <f t="shared" si="56"/>
        <v>0.33333333333333331</v>
      </c>
      <c r="Y162" s="129">
        <f t="shared" si="42"/>
        <v>7.2916666666666671E-2</v>
      </c>
      <c r="Z162" s="129" t="str">
        <f t="shared" si="43"/>
        <v/>
      </c>
      <c r="AA162" s="133" t="str">
        <f t="shared" si="46"/>
        <v/>
      </c>
      <c r="AC162" s="186" t="e">
        <f>AC146</f>
        <v>#N/A</v>
      </c>
      <c r="AD162" s="187" t="e">
        <f>AD146</f>
        <v>#N/A</v>
      </c>
      <c r="AE162" s="187" t="e">
        <f>AE146</f>
        <v>#N/A</v>
      </c>
      <c r="AF162" s="187" t="e">
        <f>AF146</f>
        <v>#N/A</v>
      </c>
      <c r="AG162" s="204" t="e">
        <f t="shared" si="52"/>
        <v>#N/A</v>
      </c>
      <c r="AI162" s="135" t="str">
        <f>IF(月報!G162&lt;&gt;"",月報!G162,"")</f>
        <v/>
      </c>
      <c r="AJ162" s="126">
        <f>IF(月報!W162&lt;&gt;"",月報!W162*24,"")</f>
        <v>9.9166666666666661</v>
      </c>
      <c r="AK162" s="126" t="str">
        <f>IF(月報!P162&lt;&gt;"",月報!P162,"")</f>
        <v/>
      </c>
      <c r="AL162" s="126" t="str">
        <f>IF(月報!Q162&lt;&gt;"",IF(月報!Q162="平日残","",月報!Q162),"")</f>
        <v/>
      </c>
      <c r="AM162" s="126"/>
      <c r="AN162" s="126" t="e">
        <f t="shared" si="45"/>
        <v>#N/A</v>
      </c>
      <c r="AO162" s="126" t="e">
        <f>IF($E162="","",VLOOKUP($E162,カレンダマスタ!$A$5:$E$381,5,FALSE))</f>
        <v>#N/A</v>
      </c>
      <c r="AQ162" s="196" t="e">
        <f>IF(G162="","",IF(VLOOKUP(E162,カレンダマスタ!$A$5:$D$381,4,FALSE)=0,"",1))</f>
        <v>#N/A</v>
      </c>
      <c r="AR162" s="136" t="e">
        <f>IF($G162="","",IF($AD162="NSTC",INDEX(カレンダマスタ!$I$26:$O$31,MATCH($G162,カレンダマスタ!$H$26:$H$31,1),MATCH($H162,カレンダマスタ!$I$25:$O$25,1)),
IF($AD162="CS本社",INDEX(カレンダマスタ!$I$36:$O$41,MATCH($G162,カレンダマスタ!$H$36:$H$41,1),MATCH($H162,カレンダマスタ!$I$35:$O$35,1)),
IF($AD162="NS本社",INDEX(カレンダマスタ!$I$94:$O$99,MATCH($G162,カレンダマスタ!$H$95:$H$100,1),MATCH($H162,カレンダマスタ!$I$93:$O$93,1)),
IF($AD162="ODC",INDEX(カレンダマスタ!$I$46:$O$51,MATCH($G162,カレンダマスタ!$H$46:$H$51,1),MATCH($H162,カレンダマスタ!$I$45:$O$45,1)),
IF($AD162="NS東京TC",INDEX(カレンダマスタ!$I$56:$O$61,MATCH($G162,カレンダマスタ!$H$56:$H$61,1),MATCH($H162,カレンダマスタ!$I$55:$O$55,1)),""))))))</f>
        <v>#N/A</v>
      </c>
      <c r="AS162" s="126" t="e">
        <f t="shared" si="53"/>
        <v>#N/A</v>
      </c>
      <c r="AU162" s="137" t="e">
        <f>IF(E162="","",VLOOKUP($E162,カレンダマスタ!$A$4:$E$381,4,FALSE))</f>
        <v>#N/A</v>
      </c>
      <c r="AV162" s="137" t="str">
        <f t="shared" si="47"/>
        <v/>
      </c>
      <c r="AW162" s="137" t="str">
        <f t="shared" si="48"/>
        <v/>
      </c>
      <c r="AX162" s="138" t="e">
        <f t="shared" si="49"/>
        <v>#N/A</v>
      </c>
      <c r="AY162" s="138" t="e">
        <f t="shared" si="50"/>
        <v>#N/A</v>
      </c>
      <c r="AZ162" s="130" t="e">
        <f>IF(AX162&amp;AW162="勤怠未設定","×",IF(AV162="勤怠修正","×",IF(AC162="外注","",IF(AA162="",IF(AY162&lt;&gt;"","×",""),IF(VLOOKUP(AA162,カレンダマスタ!$H$66:$I$83,2,FALSE)&lt;&gt;AY162,"×","OK")))))</f>
        <v>#N/A</v>
      </c>
      <c r="BC162" s="137" t="e">
        <f>IF(E162="","",VLOOKUP($E162,カレンダマスタ!$A$4:$E$381,4,FALSE))</f>
        <v>#N/A</v>
      </c>
      <c r="BD162" s="126" t="e">
        <f>IF(AC162="社員","",IF(AG162=0,"",IF(AD162="NSTC",IF(COUNTIF(カレンダマスタ!$Q$5:$Q$32,G162)=1,"OK","×"),
IF(AD162="NS本社",IF(COUNTIF(カレンダマスタ!$T$5:$T$32,G162)=1,"OK","×"),IF(COUNTIF(カレンダマスタ!$R$5:$R$32,G162)=1,"OK","×")))))</f>
        <v>#N/A</v>
      </c>
      <c r="BE162" s="126" t="e">
        <f>IF(AC162="社員","",IF(G162="","",IF(R162&lt;&gt;"","",IF(AF162="CS","OK",IF(VLOOKUP(E162,カレンダマスタ!$A$5:$D$381,4,FALSE)&gt;0,"",IF(OR(G162*24&gt;10.84,H162*24&lt;14.5)=TRUE,"×","OK"))))))</f>
        <v>#N/A</v>
      </c>
      <c r="BF162" s="126" t="e">
        <f t="shared" si="40"/>
        <v>#N/A</v>
      </c>
      <c r="BG162" s="126" t="e">
        <f t="shared" si="41"/>
        <v>#N/A</v>
      </c>
      <c r="BI162" s="130" t="e">
        <f t="shared" si="54"/>
        <v>#N/A</v>
      </c>
    </row>
    <row r="163" spans="2:61">
      <c r="B163" s="111"/>
      <c r="C163" s="536">
        <v>220688</v>
      </c>
      <c r="D163" s="128" t="s">
        <v>539</v>
      </c>
      <c r="E163" s="583">
        <v>45420</v>
      </c>
      <c r="F163" s="128" t="s">
        <v>204</v>
      </c>
      <c r="G163" s="588">
        <v>0.375</v>
      </c>
      <c r="H163" s="588">
        <v>0.78125</v>
      </c>
      <c r="I163" s="130" t="s">
        <v>200</v>
      </c>
      <c r="J163" s="139">
        <v>8.75</v>
      </c>
      <c r="K163" s="131"/>
      <c r="L163" s="132"/>
      <c r="M163" s="132"/>
      <c r="N163" s="141"/>
      <c r="O163" s="139">
        <v>8</v>
      </c>
      <c r="P163" s="139">
        <v>0.75</v>
      </c>
      <c r="Q163" s="139"/>
      <c r="R163" s="133"/>
      <c r="S163" s="134" t="s">
        <v>594</v>
      </c>
      <c r="T163" s="434">
        <f t="shared" si="55"/>
        <v>8.75</v>
      </c>
      <c r="U163" s="429"/>
      <c r="V163" s="429" t="e">
        <f t="shared" si="51"/>
        <v>#N/A</v>
      </c>
      <c r="W163" s="298"/>
      <c r="X163" s="129">
        <f t="shared" si="56"/>
        <v>0.33333333333333331</v>
      </c>
      <c r="Y163" s="129">
        <f t="shared" si="42"/>
        <v>3.125E-2</v>
      </c>
      <c r="Z163" s="129" t="str">
        <f t="shared" si="43"/>
        <v/>
      </c>
      <c r="AA163" s="133" t="str">
        <f t="shared" si="46"/>
        <v/>
      </c>
      <c r="AC163" s="186" t="e">
        <f>AC146</f>
        <v>#N/A</v>
      </c>
      <c r="AD163" s="187" t="e">
        <f>AD146</f>
        <v>#N/A</v>
      </c>
      <c r="AE163" s="187" t="e">
        <f>AE146</f>
        <v>#N/A</v>
      </c>
      <c r="AF163" s="187" t="e">
        <f>AF146</f>
        <v>#N/A</v>
      </c>
      <c r="AG163" s="204" t="e">
        <f t="shared" si="52"/>
        <v>#N/A</v>
      </c>
      <c r="AI163" s="140" t="str">
        <f>IF(月報!G163&lt;&gt;"",月報!G163,"")</f>
        <v/>
      </c>
      <c r="AJ163" s="126">
        <f>IF(月報!W163&lt;&gt;"",月報!W163*24,"")</f>
        <v>8.8333333333333339</v>
      </c>
      <c r="AK163" s="126" t="str">
        <f>IF(月報!P163&lt;&gt;"",月報!P163,"")</f>
        <v/>
      </c>
      <c r="AL163" s="126" t="str">
        <f>IF(月報!Q163&lt;&gt;"",IF(月報!Q163="平日残","",月報!Q163),"")</f>
        <v/>
      </c>
      <c r="AM163" s="126"/>
      <c r="AN163" s="126" t="e">
        <f t="shared" si="45"/>
        <v>#N/A</v>
      </c>
      <c r="AO163" s="126" t="e">
        <f>IF($E163="","",VLOOKUP($E163,カレンダマスタ!$A$5:$E$381,5,FALSE))</f>
        <v>#N/A</v>
      </c>
      <c r="AQ163" s="196" t="e">
        <f>IF(G163="","",IF(VLOOKUP(E163,カレンダマスタ!$A$5:$D$381,4,FALSE)=0,"",1))</f>
        <v>#N/A</v>
      </c>
      <c r="AR163" s="136" t="e">
        <f>IF($G163="","",IF($AD163="NSTC",INDEX(カレンダマスタ!$I$26:$O$31,MATCH($G163,カレンダマスタ!$H$26:$H$31,1),MATCH($H163,カレンダマスタ!$I$25:$O$25,1)),
IF($AD163="CS本社",INDEX(カレンダマスタ!$I$36:$O$41,MATCH($G163,カレンダマスタ!$H$36:$H$41,1),MATCH($H163,カレンダマスタ!$I$35:$O$35,1)),
IF($AD163="NS本社",INDEX(カレンダマスタ!$I$94:$O$99,MATCH($G163,カレンダマスタ!$H$95:$H$100,1),MATCH($H163,カレンダマスタ!$I$93:$O$93,1)),
IF($AD163="ODC",INDEX(カレンダマスタ!$I$46:$O$51,MATCH($G163,カレンダマスタ!$H$46:$H$51,1),MATCH($H163,カレンダマスタ!$I$45:$O$45,1)),
IF($AD163="NS東京TC",INDEX(カレンダマスタ!$I$56:$O$61,MATCH($G163,カレンダマスタ!$H$56:$H$61,1),MATCH($H163,カレンダマスタ!$I$55:$O$55,1)),""))))))</f>
        <v>#N/A</v>
      </c>
      <c r="AS163" s="126" t="e">
        <f t="shared" si="53"/>
        <v>#N/A</v>
      </c>
      <c r="AU163" s="137" t="e">
        <f>IF(E163="","",VLOOKUP($E163,カレンダマスタ!$A$4:$E$381,4,FALSE))</f>
        <v>#N/A</v>
      </c>
      <c r="AV163" s="137" t="str">
        <f t="shared" si="47"/>
        <v/>
      </c>
      <c r="AW163" s="137" t="str">
        <f t="shared" si="48"/>
        <v/>
      </c>
      <c r="AX163" s="138" t="e">
        <f t="shared" si="49"/>
        <v>#N/A</v>
      </c>
      <c r="AY163" s="138" t="e">
        <f t="shared" si="50"/>
        <v>#N/A</v>
      </c>
      <c r="AZ163" s="130" t="e">
        <f>IF(AX163&amp;AW163="勤怠未設定","×",IF(AV163="勤怠修正","×",IF(AC163="外注","",IF(AA163="",IF(AY163&lt;&gt;"","×",""),IF(VLOOKUP(AA163,カレンダマスタ!$H$66:$I$83,2,FALSE)&lt;&gt;AY163,"×","OK")))))</f>
        <v>#N/A</v>
      </c>
      <c r="BC163" s="137" t="e">
        <f>IF(E163="","",VLOOKUP($E163,カレンダマスタ!$A$4:$E$381,4,FALSE))</f>
        <v>#N/A</v>
      </c>
      <c r="BD163" s="126" t="e">
        <f>IF(AC163="社員","",IF(AG163=0,"",IF(AD163="NSTC",IF(COUNTIF(カレンダマスタ!$Q$5:$Q$32,G163)=1,"OK","×"),
IF(AD163="NS本社",IF(COUNTIF(カレンダマスタ!$T$5:$T$32,G163)=1,"OK","×"),IF(COUNTIF(カレンダマスタ!$R$5:$R$32,G163)=1,"OK","×")))))</f>
        <v>#N/A</v>
      </c>
      <c r="BE163" s="126" t="e">
        <f>IF(AC163="社員","",IF(G163="","",IF(R163&lt;&gt;"","",IF(AF163="CS","OK",IF(VLOOKUP(E163,カレンダマスタ!$A$5:$D$381,4,FALSE)&gt;0,"",IF(OR(G163*24&gt;10.84,H163*24&lt;14.5)=TRUE,"×","OK"))))))</f>
        <v>#N/A</v>
      </c>
      <c r="BF163" s="126" t="e">
        <f t="shared" si="40"/>
        <v>#N/A</v>
      </c>
      <c r="BG163" s="126" t="e">
        <f t="shared" si="41"/>
        <v>#N/A</v>
      </c>
      <c r="BI163" s="130" t="e">
        <f t="shared" si="54"/>
        <v>#N/A</v>
      </c>
    </row>
    <row r="164" spans="2:61">
      <c r="B164" s="111"/>
      <c r="C164" s="536">
        <v>220688</v>
      </c>
      <c r="D164" s="128" t="s">
        <v>539</v>
      </c>
      <c r="E164" s="583">
        <v>45421</v>
      </c>
      <c r="F164" s="128" t="s">
        <v>205</v>
      </c>
      <c r="G164" s="588">
        <v>0.375</v>
      </c>
      <c r="H164" s="588">
        <v>0.75</v>
      </c>
      <c r="I164" s="130" t="s">
        <v>200</v>
      </c>
      <c r="J164" s="139">
        <v>8</v>
      </c>
      <c r="K164" s="131"/>
      <c r="L164" s="132"/>
      <c r="M164" s="132"/>
      <c r="N164" s="141"/>
      <c r="O164" s="139">
        <v>8</v>
      </c>
      <c r="P164" s="139"/>
      <c r="Q164" s="139"/>
      <c r="R164" s="133"/>
      <c r="S164" s="134" t="s">
        <v>594</v>
      </c>
      <c r="T164" s="434">
        <f t="shared" si="55"/>
        <v>8</v>
      </c>
      <c r="U164" s="429"/>
      <c r="V164" s="429" t="e">
        <f t="shared" si="51"/>
        <v>#N/A</v>
      </c>
      <c r="W164" s="298"/>
      <c r="X164" s="129">
        <f t="shared" si="56"/>
        <v>0.33333333333333331</v>
      </c>
      <c r="Y164" s="129" t="str">
        <f t="shared" si="42"/>
        <v/>
      </c>
      <c r="Z164" s="129" t="str">
        <f t="shared" si="43"/>
        <v/>
      </c>
      <c r="AA164" s="133" t="str">
        <f t="shared" si="46"/>
        <v/>
      </c>
      <c r="AC164" s="186" t="e">
        <f>AC146</f>
        <v>#N/A</v>
      </c>
      <c r="AD164" s="187" t="e">
        <f>AD146</f>
        <v>#N/A</v>
      </c>
      <c r="AE164" s="187" t="e">
        <f>AE146</f>
        <v>#N/A</v>
      </c>
      <c r="AF164" s="187" t="e">
        <f>AF146</f>
        <v>#N/A</v>
      </c>
      <c r="AG164" s="204" t="e">
        <f t="shared" si="52"/>
        <v>#N/A</v>
      </c>
      <c r="AI164" s="140" t="str">
        <f>IF(月報!G164&lt;&gt;"",月報!G164,"")</f>
        <v/>
      </c>
      <c r="AJ164" s="126">
        <f>IF(月報!W164&lt;&gt;"",月報!W164*24,"")</f>
        <v>8</v>
      </c>
      <c r="AK164" s="126" t="str">
        <f>IF(月報!P164&lt;&gt;"",月報!P164,"")</f>
        <v/>
      </c>
      <c r="AL164" s="126" t="str">
        <f>IF(月報!Q164&lt;&gt;"",IF(月報!Q164="平日残","",月報!Q164),"")</f>
        <v/>
      </c>
      <c r="AM164" s="126"/>
      <c r="AN164" s="126" t="e">
        <f t="shared" si="45"/>
        <v>#N/A</v>
      </c>
      <c r="AO164" s="126" t="e">
        <f>IF($E164="","",VLOOKUP($E164,カレンダマスタ!$A$5:$E$381,5,FALSE))</f>
        <v>#N/A</v>
      </c>
      <c r="AQ164" s="196" t="e">
        <f>IF(G164="","",IF(VLOOKUP(E164,カレンダマスタ!$A$5:$D$381,4,FALSE)=0,"",1))</f>
        <v>#N/A</v>
      </c>
      <c r="AR164" s="136" t="e">
        <f>IF($G164="","",IF($AD164="NSTC",INDEX(カレンダマスタ!$I$26:$O$31,MATCH($G164,カレンダマスタ!$H$26:$H$31,1),MATCH($H164,カレンダマスタ!$I$25:$O$25,1)),
IF($AD164="CS本社",INDEX(カレンダマスタ!$I$36:$O$41,MATCH($G164,カレンダマスタ!$H$36:$H$41,1),MATCH($H164,カレンダマスタ!$I$35:$O$35,1)),
IF($AD164="NS本社",INDEX(カレンダマスタ!$I$94:$O$99,MATCH($G164,カレンダマスタ!$H$95:$H$100,1),MATCH($H164,カレンダマスタ!$I$93:$O$93,1)),
IF($AD164="ODC",INDEX(カレンダマスタ!$I$46:$O$51,MATCH($G164,カレンダマスタ!$H$46:$H$51,1),MATCH($H164,カレンダマスタ!$I$45:$O$45,1)),
IF($AD164="NS東京TC",INDEX(カレンダマスタ!$I$56:$O$61,MATCH($G164,カレンダマスタ!$H$56:$H$61,1),MATCH($H164,カレンダマスタ!$I$55:$O$55,1)),""))))))</f>
        <v>#N/A</v>
      </c>
      <c r="AS164" s="126" t="e">
        <f t="shared" si="53"/>
        <v>#N/A</v>
      </c>
      <c r="AU164" s="137" t="e">
        <f>IF(E164="","",VLOOKUP($E164,カレンダマスタ!$A$4:$E$381,4,FALSE))</f>
        <v>#N/A</v>
      </c>
      <c r="AV164" s="137" t="str">
        <f t="shared" si="47"/>
        <v/>
      </c>
      <c r="AW164" s="137" t="str">
        <f t="shared" si="48"/>
        <v/>
      </c>
      <c r="AX164" s="138" t="e">
        <f t="shared" si="49"/>
        <v>#N/A</v>
      </c>
      <c r="AY164" s="138" t="e">
        <f t="shared" si="50"/>
        <v>#N/A</v>
      </c>
      <c r="AZ164" s="130" t="e">
        <f>IF(AX164&amp;AW164="勤怠未設定","×",IF(AV164="勤怠修正","×",IF(AC164="外注","",IF(AA164="",IF(AY164&lt;&gt;"","×",""),IF(VLOOKUP(AA164,カレンダマスタ!$H$66:$I$83,2,FALSE)&lt;&gt;AY164,"×","OK")))))</f>
        <v>#N/A</v>
      </c>
      <c r="BC164" s="137" t="e">
        <f>IF(E164="","",VLOOKUP($E164,カレンダマスタ!$A$4:$E$381,4,FALSE))</f>
        <v>#N/A</v>
      </c>
      <c r="BD164" s="126" t="e">
        <f>IF(AC164="社員","",IF(AG164=0,"",IF(AD164="NSTC",IF(COUNTIF(カレンダマスタ!$Q$5:$Q$32,G164)=1,"OK","×"),
IF(AD164="NS本社",IF(COUNTIF(カレンダマスタ!$T$5:$T$32,G164)=1,"OK","×"),IF(COUNTIF(カレンダマスタ!$R$5:$R$32,G164)=1,"OK","×")))))</f>
        <v>#N/A</v>
      </c>
      <c r="BE164" s="126" t="e">
        <f>IF(AC164="社員","",IF(G164="","",IF(R164&lt;&gt;"","",IF(AF164="CS","OK",IF(VLOOKUP(E164,カレンダマスタ!$A$5:$D$381,4,FALSE)&gt;0,"",IF(OR(G164*24&gt;10.84,H164*24&lt;14.5)=TRUE,"×","OK"))))))</f>
        <v>#N/A</v>
      </c>
      <c r="BF164" s="126" t="e">
        <f t="shared" si="40"/>
        <v>#N/A</v>
      </c>
      <c r="BG164" s="126" t="e">
        <f t="shared" si="41"/>
        <v>#N/A</v>
      </c>
      <c r="BI164" s="130" t="e">
        <f t="shared" si="54"/>
        <v>#N/A</v>
      </c>
    </row>
    <row r="165" spans="2:61">
      <c r="B165" s="111"/>
      <c r="C165" s="536">
        <v>220688</v>
      </c>
      <c r="D165" s="128" t="s">
        <v>539</v>
      </c>
      <c r="E165" s="583">
        <v>45422</v>
      </c>
      <c r="F165" s="128" t="s">
        <v>199</v>
      </c>
      <c r="G165" s="588">
        <v>0.375</v>
      </c>
      <c r="H165" s="588">
        <v>0.75</v>
      </c>
      <c r="I165" s="130" t="s">
        <v>200</v>
      </c>
      <c r="J165" s="139">
        <v>8</v>
      </c>
      <c r="K165" s="131"/>
      <c r="L165" s="132"/>
      <c r="M165" s="132"/>
      <c r="N165" s="141"/>
      <c r="O165" s="139">
        <v>8</v>
      </c>
      <c r="P165" s="139"/>
      <c r="Q165" s="139"/>
      <c r="R165" s="133"/>
      <c r="S165" s="134" t="s">
        <v>594</v>
      </c>
      <c r="T165" s="434">
        <f t="shared" si="55"/>
        <v>8</v>
      </c>
      <c r="U165" s="429"/>
      <c r="V165" s="429" t="e">
        <f t="shared" si="51"/>
        <v>#N/A</v>
      </c>
      <c r="W165" s="298"/>
      <c r="X165" s="129">
        <f t="shared" si="56"/>
        <v>0.33333333333333331</v>
      </c>
      <c r="Y165" s="129" t="str">
        <f t="shared" si="42"/>
        <v/>
      </c>
      <c r="Z165" s="129" t="str">
        <f t="shared" si="43"/>
        <v/>
      </c>
      <c r="AA165" s="133" t="str">
        <f t="shared" si="46"/>
        <v/>
      </c>
      <c r="AC165" s="186" t="e">
        <f>AC146</f>
        <v>#N/A</v>
      </c>
      <c r="AD165" s="187" t="e">
        <f>AD146</f>
        <v>#N/A</v>
      </c>
      <c r="AE165" s="187" t="e">
        <f>AE146</f>
        <v>#N/A</v>
      </c>
      <c r="AF165" s="187" t="e">
        <f>AF146</f>
        <v>#N/A</v>
      </c>
      <c r="AG165" s="204" t="e">
        <f t="shared" si="52"/>
        <v>#N/A</v>
      </c>
      <c r="AI165" s="140" t="str">
        <f>IF(月報!G165&lt;&gt;"",月報!G165,"")</f>
        <v/>
      </c>
      <c r="AJ165" s="126">
        <f>IF(月報!W165&lt;&gt;"",月報!W165*24,"")</f>
        <v>8</v>
      </c>
      <c r="AK165" s="126" t="str">
        <f>IF(月報!P165&lt;&gt;"",月報!P165,"")</f>
        <v/>
      </c>
      <c r="AL165" s="126" t="str">
        <f>IF(月報!Q165&lt;&gt;"",IF(月報!Q165="平日残","",月報!Q165),"")</f>
        <v/>
      </c>
      <c r="AM165" s="126"/>
      <c r="AN165" s="126" t="e">
        <f t="shared" si="45"/>
        <v>#N/A</v>
      </c>
      <c r="AO165" s="126" t="e">
        <f>IF($E165="","",VLOOKUP($E165,カレンダマスタ!$A$5:$E$381,5,FALSE))</f>
        <v>#N/A</v>
      </c>
      <c r="AQ165" s="196" t="e">
        <f>IF(G165="","",IF(VLOOKUP(E165,カレンダマスタ!$A$5:$D$381,4,FALSE)=0,"",1))</f>
        <v>#N/A</v>
      </c>
      <c r="AR165" s="136" t="e">
        <f>IF($G165="","",IF($AD165="NSTC",INDEX(カレンダマスタ!$I$26:$O$31,MATCH($G165,カレンダマスタ!$H$26:$H$31,1),MATCH($H165,カレンダマスタ!$I$25:$O$25,1)),
IF($AD165="CS本社",INDEX(カレンダマスタ!$I$36:$O$41,MATCH($G165,カレンダマスタ!$H$36:$H$41,1),MATCH($H165,カレンダマスタ!$I$35:$O$35,1)),
IF($AD165="NS本社",INDEX(カレンダマスタ!$I$94:$O$99,MATCH($G165,カレンダマスタ!$H$95:$H$100,1),MATCH($H165,カレンダマスタ!$I$93:$O$93,1)),
IF($AD165="ODC",INDEX(カレンダマスタ!$I$46:$O$51,MATCH($G165,カレンダマスタ!$H$46:$H$51,1),MATCH($H165,カレンダマスタ!$I$45:$O$45,1)),
IF($AD165="NS東京TC",INDEX(カレンダマスタ!$I$56:$O$61,MATCH($G165,カレンダマスタ!$H$56:$H$61,1),MATCH($H165,カレンダマスタ!$I$55:$O$55,1)),""))))))</f>
        <v>#N/A</v>
      </c>
      <c r="AS165" s="126" t="e">
        <f t="shared" si="53"/>
        <v>#N/A</v>
      </c>
      <c r="AU165" s="137" t="e">
        <f>IF(E165="","",VLOOKUP($E165,カレンダマスタ!$A$4:$E$381,4,FALSE))</f>
        <v>#N/A</v>
      </c>
      <c r="AV165" s="137" t="str">
        <f t="shared" si="47"/>
        <v/>
      </c>
      <c r="AW165" s="137" t="str">
        <f t="shared" si="48"/>
        <v/>
      </c>
      <c r="AX165" s="138" t="e">
        <f t="shared" si="49"/>
        <v>#N/A</v>
      </c>
      <c r="AY165" s="138" t="e">
        <f t="shared" si="50"/>
        <v>#N/A</v>
      </c>
      <c r="AZ165" s="130" t="e">
        <f>IF(AX165&amp;AW165="勤怠未設定","×",IF(AV165="勤怠修正","×",IF(AC165="外注","",IF(AA165="",IF(AY165&lt;&gt;"","×",""),IF(VLOOKUP(AA165,カレンダマスタ!$H$66:$I$83,2,FALSE)&lt;&gt;AY165,"×","OK")))))</f>
        <v>#N/A</v>
      </c>
      <c r="BC165" s="137" t="e">
        <f>IF(E165="","",VLOOKUP($E165,カレンダマスタ!$A$4:$E$381,4,FALSE))</f>
        <v>#N/A</v>
      </c>
      <c r="BD165" s="126" t="e">
        <f>IF(AC165="社員","",IF(AG165=0,"",IF(AD165="NSTC",IF(COUNTIF(カレンダマスタ!$Q$5:$Q$32,G165)=1,"OK","×"),
IF(AD165="NS本社",IF(COUNTIF(カレンダマスタ!$T$5:$T$32,G165)=1,"OK","×"),IF(COUNTIF(カレンダマスタ!$R$5:$R$32,G165)=1,"OK","×")))))</f>
        <v>#N/A</v>
      </c>
      <c r="BE165" s="126" t="e">
        <f>IF(AC165="社員","",IF(G165="","",IF(R165&lt;&gt;"","",IF(AF165="CS","OK",IF(VLOOKUP(E165,カレンダマスタ!$A$5:$D$381,4,FALSE)&gt;0,"",IF(OR(G165*24&gt;10.84,H165*24&lt;14.5)=TRUE,"×","OK"))))))</f>
        <v>#N/A</v>
      </c>
      <c r="BF165" s="126" t="e">
        <f t="shared" si="40"/>
        <v>#N/A</v>
      </c>
      <c r="BG165" s="126" t="e">
        <f t="shared" si="41"/>
        <v>#N/A</v>
      </c>
      <c r="BI165" s="130" t="e">
        <f t="shared" si="54"/>
        <v>#N/A</v>
      </c>
    </row>
    <row r="166" spans="2:61">
      <c r="B166" s="111"/>
      <c r="C166" s="537">
        <v>220688</v>
      </c>
      <c r="D166" s="142" t="s">
        <v>539</v>
      </c>
      <c r="E166" s="584">
        <v>45423</v>
      </c>
      <c r="F166" s="142" t="s">
        <v>369</v>
      </c>
      <c r="G166" s="589"/>
      <c r="H166" s="589"/>
      <c r="I166" s="144"/>
      <c r="J166" s="148"/>
      <c r="K166" s="145"/>
      <c r="L166" s="146"/>
      <c r="M166" s="146"/>
      <c r="N166" s="147"/>
      <c r="O166" s="148"/>
      <c r="P166" s="148"/>
      <c r="Q166" s="148"/>
      <c r="R166" s="149"/>
      <c r="S166" s="156"/>
      <c r="T166" s="435" t="str">
        <f t="shared" si="55"/>
        <v/>
      </c>
      <c r="U166" s="430"/>
      <c r="V166" s="430" t="e">
        <f t="shared" si="51"/>
        <v>#N/A</v>
      </c>
      <c r="W166" s="298"/>
      <c r="X166" s="143" t="str">
        <f t="shared" si="56"/>
        <v/>
      </c>
      <c r="Y166" s="143" t="str">
        <f t="shared" si="42"/>
        <v/>
      </c>
      <c r="Z166" s="143" t="str">
        <f t="shared" si="43"/>
        <v/>
      </c>
      <c r="AA166" s="149" t="str">
        <f t="shared" si="46"/>
        <v/>
      </c>
      <c r="AC166" s="188" t="e">
        <f>AC146</f>
        <v>#N/A</v>
      </c>
      <c r="AD166" s="189" t="e">
        <f>AD146</f>
        <v>#N/A</v>
      </c>
      <c r="AE166" s="189" t="e">
        <f>AE146</f>
        <v>#N/A</v>
      </c>
      <c r="AF166" s="189" t="e">
        <f>AF146</f>
        <v>#N/A</v>
      </c>
      <c r="AG166" s="205">
        <f t="shared" si="52"/>
        <v>0</v>
      </c>
      <c r="AI166" s="157" t="str">
        <f>IF(月報!G166&lt;&gt;"",月報!G166,"")</f>
        <v/>
      </c>
      <c r="AJ166" s="151" t="str">
        <f>IF(月報!W166&lt;&gt;"",月報!W166*24,"")</f>
        <v/>
      </c>
      <c r="AK166" s="151" t="str">
        <f>IF(月報!P166&lt;&gt;"",月報!P166,"")</f>
        <v/>
      </c>
      <c r="AL166" s="151" t="str">
        <f>IF(月報!Q166&lt;&gt;"",IF(月報!Q166="平日残","",月報!Q166),"")</f>
        <v/>
      </c>
      <c r="AM166" s="151"/>
      <c r="AN166" s="151" t="e">
        <f t="shared" si="45"/>
        <v>#N/A</v>
      </c>
      <c r="AO166" s="151" t="e">
        <f>IF($E166="","",VLOOKUP($E166,カレンダマスタ!$A$5:$E$381,5,FALSE))</f>
        <v>#N/A</v>
      </c>
      <c r="AQ166" s="197" t="str">
        <f>IF(G166="","",IF(VLOOKUP(E166,カレンダマスタ!$A$5:$D$381,4,FALSE)=0,"",1))</f>
        <v/>
      </c>
      <c r="AR166" s="152" t="str">
        <f>IF($G166="","",IF($AD166="NSTC",INDEX(カレンダマスタ!$I$26:$O$31,MATCH($G166,カレンダマスタ!$H$26:$H$31,1),MATCH($H166,カレンダマスタ!$I$25:$O$25,1)),
IF($AD166="CS本社",INDEX(カレンダマスタ!$I$36:$O$41,MATCH($G166,カレンダマスタ!$H$36:$H$41,1),MATCH($H166,カレンダマスタ!$I$35:$O$35,1)),
IF($AD166="NS本社",INDEX(カレンダマスタ!$I$94:$O$99,MATCH($G166,カレンダマスタ!$H$95:$H$100,1),MATCH($H166,カレンダマスタ!$I$93:$O$93,1)),
IF($AD166="ODC",INDEX(カレンダマスタ!$I$46:$O$51,MATCH($G166,カレンダマスタ!$H$46:$H$51,1),MATCH($H166,カレンダマスタ!$I$45:$O$45,1)),
IF($AD166="NS東京TC",INDEX(カレンダマスタ!$I$56:$O$61,MATCH($G166,カレンダマスタ!$H$56:$H$61,1),MATCH($H166,カレンダマスタ!$I$55:$O$55,1)),""))))))</f>
        <v/>
      </c>
      <c r="AS166" s="151" t="e">
        <f t="shared" si="53"/>
        <v>#N/A</v>
      </c>
      <c r="AU166" s="153" t="e">
        <f>IF(E166="","",VLOOKUP($E166,カレンダマスタ!$A$4:$E$381,4,FALSE))</f>
        <v>#N/A</v>
      </c>
      <c r="AV166" s="153" t="str">
        <f t="shared" si="47"/>
        <v/>
      </c>
      <c r="AW166" s="153" t="str">
        <f t="shared" si="48"/>
        <v/>
      </c>
      <c r="AX166" s="154" t="e">
        <f t="shared" si="49"/>
        <v>#N/A</v>
      </c>
      <c r="AY166" s="154" t="e">
        <f t="shared" si="50"/>
        <v>#N/A</v>
      </c>
      <c r="AZ166" s="144" t="e">
        <f>IF(AX166&amp;AW166="勤怠未設定","×",IF(AV166="勤怠修正","×",IF(AC166="外注","",IF(AA166="",IF(AY166&lt;&gt;"","×",""),IF(VLOOKUP(AA166,カレンダマスタ!$H$66:$I$83,2,FALSE)&lt;&gt;AY166,"×","OK")))))</f>
        <v>#N/A</v>
      </c>
      <c r="BC166" s="153" t="e">
        <f>IF(E166="","",VLOOKUP($E166,カレンダマスタ!$A$4:$E$381,4,FALSE))</f>
        <v>#N/A</v>
      </c>
      <c r="BD166" s="151" t="e">
        <f>IF(AC166="社員","",IF(AG166=0,"",IF(AD166="NSTC",IF(COUNTIF(カレンダマスタ!$Q$5:$Q$32,G166)=1,"OK","×"),
IF(AD166="NS本社",IF(COUNTIF(カレンダマスタ!$T$5:$T$32,G166)=1,"OK","×"),IF(COUNTIF(カレンダマスタ!$R$5:$R$32,G166)=1,"OK","×")))))</f>
        <v>#N/A</v>
      </c>
      <c r="BE166" s="151" t="e">
        <f>IF(AC166="社員","",IF(G166="","",IF(R166&lt;&gt;"","",IF(AF166="CS","OK",IF(VLOOKUP(E166,カレンダマスタ!$A$5:$D$381,4,FALSE)&gt;0,"",IF(OR(G166*24&gt;10.84,H166*24&lt;14.5)=TRUE,"×","OK"))))))</f>
        <v>#N/A</v>
      </c>
      <c r="BF166" s="151" t="e">
        <f t="shared" si="40"/>
        <v>#N/A</v>
      </c>
      <c r="BG166" s="151" t="e">
        <f t="shared" si="41"/>
        <v>#N/A</v>
      </c>
      <c r="BI166" s="144" t="e">
        <f t="shared" si="54"/>
        <v>#N/A</v>
      </c>
    </row>
    <row r="167" spans="2:61">
      <c r="B167" s="111"/>
      <c r="C167" s="535">
        <v>220688</v>
      </c>
      <c r="D167" s="112" t="s">
        <v>539</v>
      </c>
      <c r="E167" s="582">
        <v>45424</v>
      </c>
      <c r="F167" s="112" t="s">
        <v>370</v>
      </c>
      <c r="G167" s="587"/>
      <c r="H167" s="587"/>
      <c r="I167" s="114"/>
      <c r="J167" s="118"/>
      <c r="K167" s="115"/>
      <c r="L167" s="116"/>
      <c r="M167" s="116"/>
      <c r="N167" s="117"/>
      <c r="O167" s="118"/>
      <c r="P167" s="118"/>
      <c r="Q167" s="118"/>
      <c r="R167" s="119"/>
      <c r="S167" s="120"/>
      <c r="T167" s="433" t="str">
        <f t="shared" si="55"/>
        <v/>
      </c>
      <c r="U167" s="431">
        <f>SUM(T167:T173)</f>
        <v>43</v>
      </c>
      <c r="V167" s="431" t="e">
        <f t="shared" si="51"/>
        <v>#N/A</v>
      </c>
      <c r="W167" s="298"/>
      <c r="X167" s="113" t="str">
        <f t="shared" si="56"/>
        <v/>
      </c>
      <c r="Y167" s="113" t="str">
        <f t="shared" si="42"/>
        <v/>
      </c>
      <c r="Z167" s="113" t="str">
        <f t="shared" si="43"/>
        <v/>
      </c>
      <c r="AA167" s="119" t="str">
        <f t="shared" si="46"/>
        <v/>
      </c>
      <c r="AC167" s="190" t="e">
        <f>AC146</f>
        <v>#N/A</v>
      </c>
      <c r="AD167" s="191" t="e">
        <f>AD146</f>
        <v>#N/A</v>
      </c>
      <c r="AE167" s="191" t="e">
        <f>AE146</f>
        <v>#N/A</v>
      </c>
      <c r="AF167" s="191" t="e">
        <f>AF146</f>
        <v>#N/A</v>
      </c>
      <c r="AG167" s="206">
        <f t="shared" si="52"/>
        <v>0</v>
      </c>
      <c r="AI167" s="158" t="str">
        <f>IF(月報!G167&lt;&gt;"",月報!G167,"")</f>
        <v/>
      </c>
      <c r="AJ167" s="122" t="str">
        <f>IF(月報!W167&lt;&gt;"",月報!W167*24,"")</f>
        <v/>
      </c>
      <c r="AK167" s="122" t="str">
        <f>IF(月報!P167&lt;&gt;"",月報!P167,"")</f>
        <v/>
      </c>
      <c r="AL167" s="122" t="str">
        <f>IF(月報!Q167&lt;&gt;"",IF(月報!Q167="平日残","",月報!Q167),"")</f>
        <v/>
      </c>
      <c r="AM167" s="122"/>
      <c r="AN167" s="122" t="e">
        <f t="shared" si="45"/>
        <v>#N/A</v>
      </c>
      <c r="AO167" s="122" t="e">
        <f>IF($E167="","",VLOOKUP($E167,カレンダマスタ!$A$5:$E$381,5,FALSE))</f>
        <v>#N/A</v>
      </c>
      <c r="AQ167" s="195" t="str">
        <f>IF(G167="","",IF(VLOOKUP(E167,カレンダマスタ!$A$5:$D$381,4,FALSE)=0,"",1))</f>
        <v/>
      </c>
      <c r="AR167" s="123" t="str">
        <f>IF($G167="","",IF($AD167="NSTC",INDEX(カレンダマスタ!$I$26:$O$31,MATCH($G167,カレンダマスタ!$H$26:$H$31,1),MATCH($H167,カレンダマスタ!$I$25:$O$25,1)),
IF($AD167="CS本社",INDEX(カレンダマスタ!$I$36:$O$41,MATCH($G167,カレンダマスタ!$H$36:$H$41,1),MATCH($H167,カレンダマスタ!$I$35:$O$35,1)),
IF($AD167="NS本社",INDEX(カレンダマスタ!$I$94:$O$99,MATCH($G167,カレンダマスタ!$H$95:$H$100,1),MATCH($H167,カレンダマスタ!$I$93:$O$93,1)),
IF($AD167="ODC",INDEX(カレンダマスタ!$I$46:$O$51,MATCH($G167,カレンダマスタ!$H$46:$H$51,1),MATCH($H167,カレンダマスタ!$I$45:$O$45,1)),
IF($AD167="NS東京TC",INDEX(カレンダマスタ!$I$56:$O$61,MATCH($G167,カレンダマスタ!$H$56:$H$61,1),MATCH($H167,カレンダマスタ!$I$55:$O$55,1)),""))))))</f>
        <v/>
      </c>
      <c r="AS167" s="122" t="e">
        <f t="shared" si="53"/>
        <v>#N/A</v>
      </c>
      <c r="AU167" s="124" t="e">
        <f>IF(E167="","",VLOOKUP($E167,カレンダマスタ!$A$4:$E$381,4,FALSE))</f>
        <v>#N/A</v>
      </c>
      <c r="AV167" s="124" t="str">
        <f t="shared" si="47"/>
        <v/>
      </c>
      <c r="AW167" s="124" t="str">
        <f t="shared" si="48"/>
        <v/>
      </c>
      <c r="AX167" s="125" t="e">
        <f t="shared" si="49"/>
        <v>#N/A</v>
      </c>
      <c r="AY167" s="125" t="e">
        <f t="shared" si="50"/>
        <v>#N/A</v>
      </c>
      <c r="AZ167" s="114" t="e">
        <f>IF(AX167&amp;AW167="勤怠未設定","×",IF(AV167="勤怠修正","×",IF(AC167="外注","",IF(AA167="",IF(AY167&lt;&gt;"","×",""),IF(VLOOKUP(AA167,カレンダマスタ!$H$66:$I$83,2,FALSE)&lt;&gt;AY167,"×","OK")))))</f>
        <v>#N/A</v>
      </c>
      <c r="BC167" s="124" t="e">
        <f>IF(E167="","",VLOOKUP($E167,カレンダマスタ!$A$4:$E$381,4,FALSE))</f>
        <v>#N/A</v>
      </c>
      <c r="BD167" s="122" t="e">
        <f>IF(AC167="社員","",IF(AG167=0,"",IF(AD167="NSTC",IF(COUNTIF(カレンダマスタ!$Q$5:$Q$32,G167)=1,"OK","×"),
IF(AD167="NS本社",IF(COUNTIF(カレンダマスタ!$T$5:$T$32,G167)=1,"OK","×"),IF(COUNTIF(カレンダマスタ!$R$5:$R$32,G167)=1,"OK","×")))))</f>
        <v>#N/A</v>
      </c>
      <c r="BE167" s="122" t="e">
        <f>IF(AC167="社員","",IF(G167="","",IF(R167&lt;&gt;"","",IF(AF167="CS","OK",IF(VLOOKUP(E167,カレンダマスタ!$A$5:$D$381,4,FALSE)&gt;0,"",IF(OR(G167*24&gt;10.84,H167*24&lt;14.5)=TRUE,"×","OK"))))))</f>
        <v>#N/A</v>
      </c>
      <c r="BF167" s="122" t="e">
        <f t="shared" si="40"/>
        <v>#N/A</v>
      </c>
      <c r="BG167" s="122" t="e">
        <f t="shared" si="41"/>
        <v>#N/A</v>
      </c>
      <c r="BI167" s="114" t="e">
        <f t="shared" si="54"/>
        <v>#N/A</v>
      </c>
    </row>
    <row r="168" spans="2:61">
      <c r="B168" s="111"/>
      <c r="C168" s="536">
        <v>220688</v>
      </c>
      <c r="D168" s="128" t="s">
        <v>539</v>
      </c>
      <c r="E168" s="583">
        <v>45425</v>
      </c>
      <c r="F168" s="128" t="s">
        <v>201</v>
      </c>
      <c r="G168" s="588">
        <v>0.375</v>
      </c>
      <c r="H168" s="588">
        <v>0.83333333333333337</v>
      </c>
      <c r="I168" s="130" t="s">
        <v>200</v>
      </c>
      <c r="J168" s="139">
        <v>10</v>
      </c>
      <c r="K168" s="131"/>
      <c r="L168" s="132"/>
      <c r="M168" s="132"/>
      <c r="N168" s="141"/>
      <c r="O168" s="139">
        <v>8</v>
      </c>
      <c r="P168" s="139">
        <v>2</v>
      </c>
      <c r="Q168" s="139"/>
      <c r="R168" s="133"/>
      <c r="S168" s="134" t="s">
        <v>594</v>
      </c>
      <c r="T168" s="434">
        <f t="shared" si="55"/>
        <v>10</v>
      </c>
      <c r="U168" s="429"/>
      <c r="V168" s="429" t="e">
        <f t="shared" si="51"/>
        <v>#N/A</v>
      </c>
      <c r="W168" s="298"/>
      <c r="X168" s="129">
        <f t="shared" si="56"/>
        <v>0.33333333333333331</v>
      </c>
      <c r="Y168" s="129">
        <f t="shared" si="42"/>
        <v>8.3333333333333329E-2</v>
      </c>
      <c r="Z168" s="129" t="str">
        <f t="shared" si="43"/>
        <v/>
      </c>
      <c r="AA168" s="133" t="str">
        <f t="shared" si="46"/>
        <v/>
      </c>
      <c r="AC168" s="186" t="e">
        <f>AC146</f>
        <v>#N/A</v>
      </c>
      <c r="AD168" s="187" t="e">
        <f>AD146</f>
        <v>#N/A</v>
      </c>
      <c r="AE168" s="187" t="e">
        <f>AE146</f>
        <v>#N/A</v>
      </c>
      <c r="AF168" s="187" t="e">
        <f>AF146</f>
        <v>#N/A</v>
      </c>
      <c r="AG168" s="204" t="e">
        <f t="shared" si="52"/>
        <v>#N/A</v>
      </c>
      <c r="AI168" s="135" t="str">
        <f>IF(月報!G168&lt;&gt;"",月報!G168,"")</f>
        <v/>
      </c>
      <c r="AJ168" s="126">
        <f>IF(月報!W168&lt;&gt;"",月報!W168*24,"")</f>
        <v>10.083333333333334</v>
      </c>
      <c r="AK168" s="126" t="str">
        <f>IF(月報!P168&lt;&gt;"",月報!P168,"")</f>
        <v/>
      </c>
      <c r="AL168" s="126" t="str">
        <f>IF(月報!Q168&lt;&gt;"",IF(月報!Q168="平日残","",月報!Q168),"")</f>
        <v/>
      </c>
      <c r="AM168" s="126"/>
      <c r="AN168" s="126" t="e">
        <f t="shared" si="45"/>
        <v>#N/A</v>
      </c>
      <c r="AO168" s="126" t="e">
        <f>IF($E168="","",VLOOKUP($E168,カレンダマスタ!$A$5:$E$381,5,FALSE))</f>
        <v>#N/A</v>
      </c>
      <c r="AQ168" s="196" t="e">
        <f>IF(G168="","",IF(VLOOKUP(E168,カレンダマスタ!$A$5:$D$381,4,FALSE)=0,"",1))</f>
        <v>#N/A</v>
      </c>
      <c r="AR168" s="136" t="e">
        <f>IF($G168="","",IF($AD168="NSTC",INDEX(カレンダマスタ!$I$26:$O$31,MATCH($G168,カレンダマスタ!$H$26:$H$31,1),MATCH($H168,カレンダマスタ!$I$25:$O$25,1)),
IF($AD168="CS本社",INDEX(カレンダマスタ!$I$36:$O$41,MATCH($G168,カレンダマスタ!$H$36:$H$41,1),MATCH($H168,カレンダマスタ!$I$35:$O$35,1)),
IF($AD168="NS本社",INDEX(カレンダマスタ!$I$94:$O$99,MATCH($G168,カレンダマスタ!$H$95:$H$100,1),MATCH($H168,カレンダマスタ!$I$93:$O$93,1)),
IF($AD168="ODC",INDEX(カレンダマスタ!$I$46:$O$51,MATCH($G168,カレンダマスタ!$H$46:$H$51,1),MATCH($H168,カレンダマスタ!$I$45:$O$45,1)),
IF($AD168="NS東京TC",INDEX(カレンダマスタ!$I$56:$O$61,MATCH($G168,カレンダマスタ!$H$56:$H$61,1),MATCH($H168,カレンダマスタ!$I$55:$O$55,1)),""))))))</f>
        <v>#N/A</v>
      </c>
      <c r="AS168" s="126" t="e">
        <f t="shared" si="53"/>
        <v>#N/A</v>
      </c>
      <c r="AU168" s="137" t="e">
        <f>IF(E168="","",VLOOKUP($E168,カレンダマスタ!$A$4:$E$381,4,FALSE))</f>
        <v>#N/A</v>
      </c>
      <c r="AV168" s="137" t="str">
        <f t="shared" si="47"/>
        <v/>
      </c>
      <c r="AW168" s="137" t="str">
        <f t="shared" si="48"/>
        <v/>
      </c>
      <c r="AX168" s="138" t="e">
        <f t="shared" si="49"/>
        <v>#N/A</v>
      </c>
      <c r="AY168" s="138" t="e">
        <f t="shared" si="50"/>
        <v>#N/A</v>
      </c>
      <c r="AZ168" s="130" t="e">
        <f>IF(AX168&amp;AW168="勤怠未設定","×",IF(AV168="勤怠修正","×",IF(AC168="外注","",IF(AA168="",IF(AY168&lt;&gt;"","×",""),IF(VLOOKUP(AA168,カレンダマスタ!$H$66:$I$83,2,FALSE)&lt;&gt;AY168,"×","OK")))))</f>
        <v>#N/A</v>
      </c>
      <c r="BC168" s="137" t="e">
        <f>IF(E168="","",VLOOKUP($E168,カレンダマスタ!$A$4:$E$381,4,FALSE))</f>
        <v>#N/A</v>
      </c>
      <c r="BD168" s="126" t="e">
        <f>IF(AC168="社員","",IF(AG168=0,"",IF(AD168="NSTC",IF(COUNTIF(カレンダマスタ!$Q$5:$Q$32,G168)=1,"OK","×"),
IF(AD168="NS本社",IF(COUNTIF(カレンダマスタ!$T$5:$T$32,G168)=1,"OK","×"),IF(COUNTIF(カレンダマスタ!$R$5:$R$32,G168)=1,"OK","×")))))</f>
        <v>#N/A</v>
      </c>
      <c r="BE168" s="126" t="e">
        <f>IF(AC168="社員","",IF(G168="","",IF(R168&lt;&gt;"","",IF(AF168="CS","OK",IF(VLOOKUP(E168,カレンダマスタ!$A$5:$D$381,4,FALSE)&gt;0,"",IF(OR(G168*24&gt;10.84,H168*24&lt;14.5)=TRUE,"×","OK"))))))</f>
        <v>#N/A</v>
      </c>
      <c r="BF168" s="126" t="e">
        <f t="shared" si="40"/>
        <v>#N/A</v>
      </c>
      <c r="BG168" s="126" t="e">
        <f t="shared" si="41"/>
        <v>#N/A</v>
      </c>
      <c r="BI168" s="130" t="e">
        <f t="shared" si="54"/>
        <v>#N/A</v>
      </c>
    </row>
    <row r="169" spans="2:61">
      <c r="B169" s="111"/>
      <c r="C169" s="536">
        <v>220688</v>
      </c>
      <c r="D169" s="128" t="s">
        <v>539</v>
      </c>
      <c r="E169" s="583">
        <v>45426</v>
      </c>
      <c r="F169" s="128" t="s">
        <v>203</v>
      </c>
      <c r="G169" s="588">
        <v>0.375</v>
      </c>
      <c r="H169" s="588">
        <v>0.85416666666666663</v>
      </c>
      <c r="I169" s="130" t="s">
        <v>200</v>
      </c>
      <c r="J169" s="139">
        <v>10.5</v>
      </c>
      <c r="K169" s="131"/>
      <c r="L169" s="132"/>
      <c r="M169" s="132"/>
      <c r="N169" s="141"/>
      <c r="O169" s="139">
        <v>8</v>
      </c>
      <c r="P169" s="139">
        <v>2.5</v>
      </c>
      <c r="Q169" s="139"/>
      <c r="R169" s="133"/>
      <c r="S169" s="134" t="s">
        <v>594</v>
      </c>
      <c r="T169" s="434">
        <f t="shared" si="55"/>
        <v>10.5</v>
      </c>
      <c r="U169" s="429"/>
      <c r="V169" s="429" t="e">
        <f t="shared" si="51"/>
        <v>#N/A</v>
      </c>
      <c r="W169" s="298"/>
      <c r="X169" s="129">
        <f t="shared" si="56"/>
        <v>0.33333333333333331</v>
      </c>
      <c r="Y169" s="129">
        <f t="shared" si="42"/>
        <v>0.10416666666666667</v>
      </c>
      <c r="Z169" s="129" t="str">
        <f t="shared" si="43"/>
        <v/>
      </c>
      <c r="AA169" s="133" t="str">
        <f t="shared" si="46"/>
        <v/>
      </c>
      <c r="AC169" s="186" t="e">
        <f>AC146</f>
        <v>#N/A</v>
      </c>
      <c r="AD169" s="187" t="e">
        <f>AD146</f>
        <v>#N/A</v>
      </c>
      <c r="AE169" s="187" t="e">
        <f>AE146</f>
        <v>#N/A</v>
      </c>
      <c r="AF169" s="187" t="e">
        <f>AF146</f>
        <v>#N/A</v>
      </c>
      <c r="AG169" s="204" t="e">
        <f t="shared" si="52"/>
        <v>#N/A</v>
      </c>
      <c r="AI169" s="135" t="str">
        <f>IF(月報!G169&lt;&gt;"",月報!G169,"")</f>
        <v/>
      </c>
      <c r="AJ169" s="126">
        <f>IF(月報!W169&lt;&gt;"",月報!W169*24,"")</f>
        <v>10.666666666666666</v>
      </c>
      <c r="AK169" s="126" t="str">
        <f>IF(月報!P169&lt;&gt;"",月報!P169,"")</f>
        <v/>
      </c>
      <c r="AL169" s="126" t="str">
        <f>IF(月報!Q169&lt;&gt;"",IF(月報!Q169="平日残","",月報!Q169),"")</f>
        <v/>
      </c>
      <c r="AM169" s="126"/>
      <c r="AN169" s="126" t="e">
        <f t="shared" si="45"/>
        <v>#N/A</v>
      </c>
      <c r="AO169" s="126" t="e">
        <f>IF($E169="","",VLOOKUP($E169,カレンダマスタ!$A$5:$E$381,5,FALSE))</f>
        <v>#N/A</v>
      </c>
      <c r="AQ169" s="196" t="e">
        <f>IF(G169="","",IF(VLOOKUP(E169,カレンダマスタ!$A$5:$D$381,4,FALSE)=0,"",1))</f>
        <v>#N/A</v>
      </c>
      <c r="AR169" s="136" t="e">
        <f>IF($G169="","",IF($AD169="NSTC",INDEX(カレンダマスタ!$I$26:$O$31,MATCH($G169,カレンダマスタ!$H$26:$H$31,1),MATCH($H169,カレンダマスタ!$I$25:$O$25,1)),
IF($AD169="CS本社",INDEX(カレンダマスタ!$I$36:$O$41,MATCH($G169,カレンダマスタ!$H$36:$H$41,1),MATCH($H169,カレンダマスタ!$I$35:$O$35,1)),
IF($AD169="NS本社",INDEX(カレンダマスタ!$I$94:$O$99,MATCH($G169,カレンダマスタ!$H$95:$H$100,1),MATCH($H169,カレンダマスタ!$I$93:$O$93,1)),
IF($AD169="ODC",INDEX(カレンダマスタ!$I$46:$O$51,MATCH($G169,カレンダマスタ!$H$46:$H$51,1),MATCH($H169,カレンダマスタ!$I$45:$O$45,1)),
IF($AD169="NS東京TC",INDEX(カレンダマスタ!$I$56:$O$61,MATCH($G169,カレンダマスタ!$H$56:$H$61,1),MATCH($H169,カレンダマスタ!$I$55:$O$55,1)),""))))))</f>
        <v>#N/A</v>
      </c>
      <c r="AS169" s="126" t="e">
        <f t="shared" si="53"/>
        <v>#N/A</v>
      </c>
      <c r="AU169" s="137" t="e">
        <f>IF(E169="","",VLOOKUP($E169,カレンダマスタ!$A$4:$E$381,4,FALSE))</f>
        <v>#N/A</v>
      </c>
      <c r="AV169" s="137" t="str">
        <f t="shared" si="47"/>
        <v/>
      </c>
      <c r="AW169" s="137" t="str">
        <f t="shared" si="48"/>
        <v/>
      </c>
      <c r="AX169" s="138" t="e">
        <f t="shared" si="49"/>
        <v>#N/A</v>
      </c>
      <c r="AY169" s="138" t="e">
        <f t="shared" si="50"/>
        <v>#N/A</v>
      </c>
      <c r="AZ169" s="130" t="e">
        <f>IF(AX169&amp;AW169="勤怠未設定","×",IF(AV169="勤怠修正","×",IF(AC169="外注","",IF(AA169="",IF(AY169&lt;&gt;"","×",""),IF(VLOOKUP(AA169,カレンダマスタ!$H$66:$I$83,2,FALSE)&lt;&gt;AY169,"×","OK")))))</f>
        <v>#N/A</v>
      </c>
      <c r="BC169" s="137" t="e">
        <f>IF(E169="","",VLOOKUP($E169,カレンダマスタ!$A$4:$E$381,4,FALSE))</f>
        <v>#N/A</v>
      </c>
      <c r="BD169" s="126" t="e">
        <f>IF(AC169="社員","",IF(AG169=0,"",IF(AD169="NSTC",IF(COUNTIF(カレンダマスタ!$Q$5:$Q$32,G169)=1,"OK","×"),
IF(AD169="NS本社",IF(COUNTIF(カレンダマスタ!$T$5:$T$32,G169)=1,"OK","×"),IF(COUNTIF(カレンダマスタ!$R$5:$R$32,G169)=1,"OK","×")))))</f>
        <v>#N/A</v>
      </c>
      <c r="BE169" s="126" t="e">
        <f>IF(AC169="社員","",IF(G169="","",IF(R169&lt;&gt;"","",IF(AF169="CS","OK",IF(VLOOKUP(E169,カレンダマスタ!$A$5:$D$381,4,FALSE)&gt;0,"",IF(OR(G169*24&gt;10.84,H169*24&lt;14.5)=TRUE,"×","OK"))))))</f>
        <v>#N/A</v>
      </c>
      <c r="BF169" s="126" t="e">
        <f t="shared" si="40"/>
        <v>#N/A</v>
      </c>
      <c r="BG169" s="126" t="e">
        <f t="shared" si="41"/>
        <v>#N/A</v>
      </c>
      <c r="BI169" s="130" t="e">
        <f t="shared" si="54"/>
        <v>#N/A</v>
      </c>
    </row>
    <row r="170" spans="2:61">
      <c r="B170" s="111"/>
      <c r="C170" s="536">
        <v>220688</v>
      </c>
      <c r="D170" s="128" t="s">
        <v>539</v>
      </c>
      <c r="E170" s="583">
        <v>45427</v>
      </c>
      <c r="F170" s="128" t="s">
        <v>204</v>
      </c>
      <c r="G170" s="588">
        <v>0.375</v>
      </c>
      <c r="H170" s="588">
        <v>0.5625</v>
      </c>
      <c r="I170" s="130" t="s">
        <v>200</v>
      </c>
      <c r="J170" s="139">
        <v>3.5</v>
      </c>
      <c r="K170" s="131"/>
      <c r="L170" s="132"/>
      <c r="M170" s="132"/>
      <c r="N170" s="141"/>
      <c r="O170" s="139">
        <v>3.5</v>
      </c>
      <c r="P170" s="139"/>
      <c r="Q170" s="139"/>
      <c r="R170" s="133"/>
      <c r="S170" s="134" t="s">
        <v>594</v>
      </c>
      <c r="T170" s="434">
        <f t="shared" si="55"/>
        <v>3.5</v>
      </c>
      <c r="U170" s="429"/>
      <c r="V170" s="429" t="e">
        <f t="shared" si="51"/>
        <v>#N/A</v>
      </c>
      <c r="W170" s="298"/>
      <c r="X170" s="129">
        <f t="shared" si="56"/>
        <v>0.14583333333333334</v>
      </c>
      <c r="Y170" s="129" t="str">
        <f t="shared" si="42"/>
        <v/>
      </c>
      <c r="Z170" s="129" t="str">
        <f t="shared" si="43"/>
        <v/>
      </c>
      <c r="AA170" s="133" t="str">
        <f t="shared" si="46"/>
        <v/>
      </c>
      <c r="AC170" s="186" t="e">
        <f>AC146</f>
        <v>#N/A</v>
      </c>
      <c r="AD170" s="187" t="e">
        <f>AD146</f>
        <v>#N/A</v>
      </c>
      <c r="AE170" s="187" t="e">
        <f>AE146</f>
        <v>#N/A</v>
      </c>
      <c r="AF170" s="187" t="e">
        <f>AF146</f>
        <v>#N/A</v>
      </c>
      <c r="AG170" s="204" t="e">
        <f t="shared" si="52"/>
        <v>#N/A</v>
      </c>
      <c r="AI170" s="135" t="str">
        <f>IF(月報!G170&lt;&gt;"",月報!G170,"")</f>
        <v/>
      </c>
      <c r="AJ170" s="126">
        <f>IF(月報!W170&lt;&gt;"",月報!W170*24,"")</f>
        <v>3.5</v>
      </c>
      <c r="AK170" s="126" t="str">
        <f>IF(月報!P170&lt;&gt;"",月報!P170,"")</f>
        <v/>
      </c>
      <c r="AL170" s="126" t="str">
        <f>IF(月報!Q170&lt;&gt;"",IF(月報!Q170="平日残","",月報!Q170),"")</f>
        <v/>
      </c>
      <c r="AM170" s="126"/>
      <c r="AN170" s="126" t="e">
        <f t="shared" si="45"/>
        <v>#N/A</v>
      </c>
      <c r="AO170" s="126" t="e">
        <f>IF($E170="","",VLOOKUP($E170,カレンダマスタ!$A$5:$E$381,5,FALSE))</f>
        <v>#N/A</v>
      </c>
      <c r="AQ170" s="196" t="e">
        <f>IF(G170="","",IF(VLOOKUP(E170,カレンダマスタ!$A$5:$D$381,4,FALSE)=0,"",1))</f>
        <v>#N/A</v>
      </c>
      <c r="AR170" s="136" t="e">
        <f>IF($G170="","",IF($AD170="NSTC",INDEX(カレンダマスタ!$I$26:$O$31,MATCH($G170,カレンダマスタ!$H$26:$H$31,1),MATCH($H170,カレンダマスタ!$I$25:$O$25,1)),
IF($AD170="CS本社",INDEX(カレンダマスタ!$I$36:$O$41,MATCH($G170,カレンダマスタ!$H$36:$H$41,1),MATCH($H170,カレンダマスタ!$I$35:$O$35,1)),
IF($AD170="NS本社",INDEX(カレンダマスタ!$I$94:$O$99,MATCH($G170,カレンダマスタ!$H$95:$H$100,1),MATCH($H170,カレンダマスタ!$I$93:$O$93,1)),
IF($AD170="ODC",INDEX(カレンダマスタ!$I$46:$O$51,MATCH($G170,カレンダマスタ!$H$46:$H$51,1),MATCH($H170,カレンダマスタ!$I$45:$O$45,1)),
IF($AD170="NS東京TC",INDEX(カレンダマスタ!$I$56:$O$61,MATCH($G170,カレンダマスタ!$H$56:$H$61,1),MATCH($H170,カレンダマスタ!$I$55:$O$55,1)),""))))))</f>
        <v>#N/A</v>
      </c>
      <c r="AS170" s="126" t="e">
        <f t="shared" si="53"/>
        <v>#N/A</v>
      </c>
      <c r="AU170" s="137" t="e">
        <f>IF(E170="","",VLOOKUP($E170,カレンダマスタ!$A$4:$E$381,4,FALSE))</f>
        <v>#N/A</v>
      </c>
      <c r="AV170" s="137" t="str">
        <f t="shared" si="47"/>
        <v/>
      </c>
      <c r="AW170" s="137" t="str">
        <f t="shared" si="48"/>
        <v/>
      </c>
      <c r="AX170" s="138" t="e">
        <f t="shared" si="49"/>
        <v>#N/A</v>
      </c>
      <c r="AY170" s="138" t="e">
        <f t="shared" si="50"/>
        <v>#N/A</v>
      </c>
      <c r="AZ170" s="130" t="e">
        <f>IF(AX170&amp;AW170="勤怠未設定","×",IF(AV170="勤怠修正","×",IF(AC170="外注","",IF(AA170="",IF(AY170&lt;&gt;"","×",""),IF(VLOOKUP(AA170,カレンダマスタ!$H$66:$I$83,2,FALSE)&lt;&gt;AY170,"×","OK")))))</f>
        <v>#N/A</v>
      </c>
      <c r="BC170" s="137" t="e">
        <f>IF(E170="","",VLOOKUP($E170,カレンダマスタ!$A$4:$E$381,4,FALSE))</f>
        <v>#N/A</v>
      </c>
      <c r="BD170" s="126" t="e">
        <f>IF(AC170="社員","",IF(AG170=0,"",IF(AD170="NSTC",IF(COUNTIF(カレンダマスタ!$Q$5:$Q$32,G170)=1,"OK","×"),
IF(AD170="NS本社",IF(COUNTIF(カレンダマスタ!$T$5:$T$32,G170)=1,"OK","×"),IF(COUNTIF(カレンダマスタ!$R$5:$R$32,G170)=1,"OK","×")))))</f>
        <v>#N/A</v>
      </c>
      <c r="BE170" s="126" t="e">
        <f>IF(AC170="社員","",IF(G170="","",IF(R170&lt;&gt;"","",IF(AF170="CS","OK",IF(VLOOKUP(E170,カレンダマスタ!$A$5:$D$381,4,FALSE)&gt;0,"",IF(OR(G170*24&gt;10.84,H170*24&lt;14.5)=TRUE,"×","OK"))))))</f>
        <v>#N/A</v>
      </c>
      <c r="BF170" s="126" t="e">
        <f t="shared" si="40"/>
        <v>#N/A</v>
      </c>
      <c r="BG170" s="126" t="e">
        <f t="shared" si="41"/>
        <v>#N/A</v>
      </c>
      <c r="BI170" s="130" t="e">
        <f t="shared" si="54"/>
        <v>#N/A</v>
      </c>
    </row>
    <row r="171" spans="2:61">
      <c r="B171" s="111"/>
      <c r="C171" s="536">
        <v>220688</v>
      </c>
      <c r="D171" s="128" t="s">
        <v>539</v>
      </c>
      <c r="E171" s="583">
        <v>45428</v>
      </c>
      <c r="F171" s="128" t="s">
        <v>205</v>
      </c>
      <c r="G171" s="588">
        <v>0.375</v>
      </c>
      <c r="H171" s="588">
        <v>0.875</v>
      </c>
      <c r="I171" s="130" t="s">
        <v>200</v>
      </c>
      <c r="J171" s="139">
        <v>11</v>
      </c>
      <c r="K171" s="131"/>
      <c r="L171" s="132"/>
      <c r="M171" s="132"/>
      <c r="N171" s="141"/>
      <c r="O171" s="139">
        <v>8</v>
      </c>
      <c r="P171" s="139">
        <v>3</v>
      </c>
      <c r="Q171" s="139"/>
      <c r="R171" s="133"/>
      <c r="S171" s="134" t="s">
        <v>594</v>
      </c>
      <c r="T171" s="434">
        <f t="shared" si="55"/>
        <v>11</v>
      </c>
      <c r="U171" s="429"/>
      <c r="V171" s="429" t="e">
        <f t="shared" si="51"/>
        <v>#N/A</v>
      </c>
      <c r="W171" s="298"/>
      <c r="X171" s="129">
        <f t="shared" si="56"/>
        <v>0.33333333333333331</v>
      </c>
      <c r="Y171" s="129">
        <f t="shared" si="42"/>
        <v>0.125</v>
      </c>
      <c r="Z171" s="129" t="str">
        <f t="shared" si="43"/>
        <v/>
      </c>
      <c r="AA171" s="133" t="str">
        <f t="shared" si="46"/>
        <v/>
      </c>
      <c r="AC171" s="186" t="e">
        <f>AC146</f>
        <v>#N/A</v>
      </c>
      <c r="AD171" s="187" t="e">
        <f>AD146</f>
        <v>#N/A</v>
      </c>
      <c r="AE171" s="187" t="e">
        <f>AE146</f>
        <v>#N/A</v>
      </c>
      <c r="AF171" s="187" t="e">
        <f>AF146</f>
        <v>#N/A</v>
      </c>
      <c r="AG171" s="204" t="e">
        <f t="shared" si="52"/>
        <v>#N/A</v>
      </c>
      <c r="AI171" s="140" t="str">
        <f>IF(月報!G171&lt;&gt;"",月報!G171,"")</f>
        <v/>
      </c>
      <c r="AJ171" s="126">
        <f>IF(月報!W171&lt;&gt;"",月報!W171*24,"")</f>
        <v>11</v>
      </c>
      <c r="AK171" s="126" t="str">
        <f>IF(月報!P171&lt;&gt;"",月報!P171,"")</f>
        <v/>
      </c>
      <c r="AL171" s="126" t="str">
        <f>IF(月報!Q171&lt;&gt;"",IF(月報!Q171="平日残","",月報!Q171),"")</f>
        <v/>
      </c>
      <c r="AM171" s="126"/>
      <c r="AN171" s="126" t="e">
        <f t="shared" si="45"/>
        <v>#N/A</v>
      </c>
      <c r="AO171" s="126" t="e">
        <f>IF($E171="","",VLOOKUP($E171,カレンダマスタ!$A$5:$E$381,5,FALSE))</f>
        <v>#N/A</v>
      </c>
      <c r="AQ171" s="196" t="e">
        <f>IF(G171="","",IF(VLOOKUP(E171,カレンダマスタ!$A$5:$D$381,4,FALSE)=0,"",1))</f>
        <v>#N/A</v>
      </c>
      <c r="AR171" s="136" t="e">
        <f>IF($G171="","",IF($AD171="NSTC",INDEX(カレンダマスタ!$I$26:$O$31,MATCH($G171,カレンダマスタ!$H$26:$H$31,1),MATCH($H171,カレンダマスタ!$I$25:$O$25,1)),
IF($AD171="CS本社",INDEX(カレンダマスタ!$I$36:$O$41,MATCH($G171,カレンダマスタ!$H$36:$H$41,1),MATCH($H171,カレンダマスタ!$I$35:$O$35,1)),
IF($AD171="NS本社",INDEX(カレンダマスタ!$I$94:$O$99,MATCH($G171,カレンダマスタ!$H$95:$H$100,1),MATCH($H171,カレンダマスタ!$I$93:$O$93,1)),
IF($AD171="ODC",INDEX(カレンダマスタ!$I$46:$O$51,MATCH($G171,カレンダマスタ!$H$46:$H$51,1),MATCH($H171,カレンダマスタ!$I$45:$O$45,1)),
IF($AD171="NS東京TC",INDEX(カレンダマスタ!$I$56:$O$61,MATCH($G171,カレンダマスタ!$H$56:$H$61,1),MATCH($H171,カレンダマスタ!$I$55:$O$55,1)),""))))))</f>
        <v>#N/A</v>
      </c>
      <c r="AS171" s="126" t="e">
        <f t="shared" si="53"/>
        <v>#N/A</v>
      </c>
      <c r="AU171" s="137" t="e">
        <f>IF(E171="","",VLOOKUP($E171,カレンダマスタ!$A$4:$E$381,4,FALSE))</f>
        <v>#N/A</v>
      </c>
      <c r="AV171" s="137" t="str">
        <f t="shared" si="47"/>
        <v/>
      </c>
      <c r="AW171" s="137" t="str">
        <f t="shared" si="48"/>
        <v/>
      </c>
      <c r="AX171" s="138" t="e">
        <f t="shared" si="49"/>
        <v>#N/A</v>
      </c>
      <c r="AY171" s="138" t="e">
        <f t="shared" si="50"/>
        <v>#N/A</v>
      </c>
      <c r="AZ171" s="130" t="e">
        <f>IF(AX171&amp;AW171="勤怠未設定","×",IF(AV171="勤怠修正","×",IF(AC171="外注","",IF(AA171="",IF(AY171&lt;&gt;"","×",""),IF(VLOOKUP(AA171,カレンダマスタ!$H$66:$I$83,2,FALSE)&lt;&gt;AY171,"×","OK")))))</f>
        <v>#N/A</v>
      </c>
      <c r="BC171" s="137" t="e">
        <f>IF(E171="","",VLOOKUP($E171,カレンダマスタ!$A$4:$E$381,4,FALSE))</f>
        <v>#N/A</v>
      </c>
      <c r="BD171" s="126" t="e">
        <f>IF(AC171="社員","",IF(AG171=0,"",IF(AD171="NSTC",IF(COUNTIF(カレンダマスタ!$Q$5:$Q$32,G171)=1,"OK","×"),
IF(AD171="NS本社",IF(COUNTIF(カレンダマスタ!$T$5:$T$32,G171)=1,"OK","×"),IF(COUNTIF(カレンダマスタ!$R$5:$R$32,G171)=1,"OK","×")))))</f>
        <v>#N/A</v>
      </c>
      <c r="BE171" s="126" t="e">
        <f>IF(AC171="社員","",IF(G171="","",IF(R171&lt;&gt;"","",IF(AF171="CS","OK",IF(VLOOKUP(E171,カレンダマスタ!$A$5:$D$381,4,FALSE)&gt;0,"",IF(OR(G171*24&gt;10.84,H171*24&lt;14.5)=TRUE,"×","OK"))))))</f>
        <v>#N/A</v>
      </c>
      <c r="BF171" s="126" t="e">
        <f t="shared" si="40"/>
        <v>#N/A</v>
      </c>
      <c r="BG171" s="126" t="e">
        <f t="shared" si="41"/>
        <v>#N/A</v>
      </c>
      <c r="BI171" s="130" t="e">
        <f t="shared" si="54"/>
        <v>#N/A</v>
      </c>
    </row>
    <row r="172" spans="2:61">
      <c r="B172" s="111"/>
      <c r="C172" s="536">
        <v>220688</v>
      </c>
      <c r="D172" s="128" t="s">
        <v>539</v>
      </c>
      <c r="E172" s="583">
        <v>45429</v>
      </c>
      <c r="F172" s="128" t="s">
        <v>199</v>
      </c>
      <c r="G172" s="588">
        <v>0.375</v>
      </c>
      <c r="H172" s="588">
        <v>0.75</v>
      </c>
      <c r="I172" s="130" t="s">
        <v>200</v>
      </c>
      <c r="J172" s="139">
        <v>8</v>
      </c>
      <c r="K172" s="131"/>
      <c r="L172" s="132"/>
      <c r="M172" s="132"/>
      <c r="N172" s="141"/>
      <c r="O172" s="139">
        <v>4</v>
      </c>
      <c r="P172" s="139"/>
      <c r="Q172" s="139">
        <v>4</v>
      </c>
      <c r="R172" s="133" t="s">
        <v>595</v>
      </c>
      <c r="S172" s="134"/>
      <c r="T172" s="434">
        <f t="shared" si="55"/>
        <v>8</v>
      </c>
      <c r="U172" s="429"/>
      <c r="V172" s="429" t="e">
        <f t="shared" si="51"/>
        <v>#N/A</v>
      </c>
      <c r="W172" s="298"/>
      <c r="X172" s="129">
        <f t="shared" si="56"/>
        <v>0.16666666666666666</v>
      </c>
      <c r="Y172" s="129" t="str">
        <f t="shared" si="42"/>
        <v/>
      </c>
      <c r="Z172" s="129">
        <f t="shared" si="43"/>
        <v>0.16666666666666666</v>
      </c>
      <c r="AA172" s="133" t="e">
        <f t="shared" si="46"/>
        <v>#N/A</v>
      </c>
      <c r="AC172" s="186" t="e">
        <f>AC146</f>
        <v>#N/A</v>
      </c>
      <c r="AD172" s="187" t="e">
        <f>AD146</f>
        <v>#N/A</v>
      </c>
      <c r="AE172" s="187" t="e">
        <f>AE146</f>
        <v>#N/A</v>
      </c>
      <c r="AF172" s="187" t="e">
        <f>AF146</f>
        <v>#N/A</v>
      </c>
      <c r="AG172" s="204" t="e">
        <f t="shared" si="52"/>
        <v>#N/A</v>
      </c>
      <c r="AI172" s="140" t="str">
        <f>IF(月報!G172&lt;&gt;"",月報!G172,"")</f>
        <v/>
      </c>
      <c r="AJ172" s="126">
        <f>IF(月報!W172&lt;&gt;"",月報!W172*24,"")</f>
        <v>8</v>
      </c>
      <c r="AK172" s="126" t="str">
        <f>IF(月報!P172&lt;&gt;"",月報!P172,"")</f>
        <v>１半</v>
      </c>
      <c r="AL172" s="126" t="str">
        <f>IF(月報!Q172&lt;&gt;"",IF(月報!Q172="平日残","",月報!Q172),"")</f>
        <v/>
      </c>
      <c r="AM172" s="126"/>
      <c r="AN172" s="126" t="e">
        <f t="shared" si="45"/>
        <v>#N/A</v>
      </c>
      <c r="AO172" s="126" t="e">
        <f>IF($E172="","",VLOOKUP($E172,カレンダマスタ!$A$5:$E$381,5,FALSE))</f>
        <v>#N/A</v>
      </c>
      <c r="AQ172" s="196" t="e">
        <f>IF(G172="","",IF(VLOOKUP(E172,カレンダマスタ!$A$5:$D$381,4,FALSE)=0,"",1))</f>
        <v>#N/A</v>
      </c>
      <c r="AR172" s="136" t="e">
        <f>IF($G172="","",IF($AD172="NSTC",INDEX(カレンダマスタ!$I$26:$O$31,MATCH($G172,カレンダマスタ!$H$26:$H$31,1),MATCH($H172,カレンダマスタ!$I$25:$O$25,1)),
IF($AD172="CS本社",INDEX(カレンダマスタ!$I$36:$O$41,MATCH($G172,カレンダマスタ!$H$36:$H$41,1),MATCH($H172,カレンダマスタ!$I$35:$O$35,1)),
IF($AD172="NS本社",INDEX(カレンダマスタ!$I$94:$O$99,MATCH($G172,カレンダマスタ!$H$95:$H$100,1),MATCH($H172,カレンダマスタ!$I$93:$O$93,1)),
IF($AD172="ODC",INDEX(カレンダマスタ!$I$46:$O$51,MATCH($G172,カレンダマスタ!$H$46:$H$51,1),MATCH($H172,カレンダマスタ!$I$45:$O$45,1)),
IF($AD172="NS東京TC",INDEX(カレンダマスタ!$I$56:$O$61,MATCH($G172,カレンダマスタ!$H$56:$H$61,1),MATCH($H172,カレンダマスタ!$I$55:$O$55,1)),""))))))</f>
        <v>#N/A</v>
      </c>
      <c r="AS172" s="126" t="e">
        <f t="shared" si="53"/>
        <v>#N/A</v>
      </c>
      <c r="AU172" s="137" t="e">
        <f>IF(E172="","",VLOOKUP($E172,カレンダマスタ!$A$4:$E$381,4,FALSE))</f>
        <v>#N/A</v>
      </c>
      <c r="AV172" s="137" t="e">
        <f t="shared" si="47"/>
        <v>#N/A</v>
      </c>
      <c r="AW172" s="137" t="str">
        <f t="shared" si="48"/>
        <v/>
      </c>
      <c r="AX172" s="138" t="e">
        <f t="shared" si="49"/>
        <v>#N/A</v>
      </c>
      <c r="AY172" s="138" t="e">
        <f t="shared" si="50"/>
        <v>#N/A</v>
      </c>
      <c r="AZ172" s="130" t="e">
        <f>IF(AX172&amp;AW172="勤怠未設定","×",IF(AV172="勤怠修正","×",IF(AC172="外注","",IF(AA172="",IF(AY172&lt;&gt;"","×",""),IF(VLOOKUP(AA172,カレンダマスタ!$H$66:$I$83,2,FALSE)&lt;&gt;AY172,"×","OK")))))</f>
        <v>#N/A</v>
      </c>
      <c r="BC172" s="137" t="e">
        <f>IF(E172="","",VLOOKUP($E172,カレンダマスタ!$A$4:$E$381,4,FALSE))</f>
        <v>#N/A</v>
      </c>
      <c r="BD172" s="126" t="e">
        <f>IF(AC172="社員","",IF(AG172=0,"",IF(AD172="NSTC",IF(COUNTIF(カレンダマスタ!$Q$5:$Q$32,G172)=1,"OK","×"),
IF(AD172="NS本社",IF(COUNTIF(カレンダマスタ!$T$5:$T$32,G172)=1,"OK","×"),IF(COUNTIF(カレンダマスタ!$R$5:$R$32,G172)=1,"OK","×")))))</f>
        <v>#N/A</v>
      </c>
      <c r="BE172" s="126" t="e">
        <f>IF(AC172="社員","",IF(G172="","",IF(R172&lt;&gt;"","",IF(AF172="CS","OK",IF(VLOOKUP(E172,カレンダマスタ!$A$5:$D$381,4,FALSE)&gt;0,"",IF(OR(G172*24&gt;10.84,H172*24&lt;14.5)=TRUE,"×","OK"))))))</f>
        <v>#N/A</v>
      </c>
      <c r="BF172" s="126" t="e">
        <f t="shared" si="40"/>
        <v>#N/A</v>
      </c>
      <c r="BG172" s="126" t="e">
        <f t="shared" si="41"/>
        <v>#N/A</v>
      </c>
      <c r="BI172" s="130" t="e">
        <f t="shared" si="54"/>
        <v>#N/A</v>
      </c>
    </row>
    <row r="173" spans="2:61">
      <c r="B173" s="111"/>
      <c r="C173" s="537">
        <v>220688</v>
      </c>
      <c r="D173" s="142" t="s">
        <v>539</v>
      </c>
      <c r="E173" s="584">
        <v>45430</v>
      </c>
      <c r="F173" s="142" t="s">
        <v>369</v>
      </c>
      <c r="G173" s="589"/>
      <c r="H173" s="589"/>
      <c r="I173" s="144"/>
      <c r="J173" s="148"/>
      <c r="K173" s="145"/>
      <c r="L173" s="146"/>
      <c r="M173" s="146"/>
      <c r="N173" s="147"/>
      <c r="O173" s="148"/>
      <c r="P173" s="148"/>
      <c r="Q173" s="148"/>
      <c r="R173" s="149"/>
      <c r="S173" s="156"/>
      <c r="T173" s="435" t="str">
        <f t="shared" si="55"/>
        <v/>
      </c>
      <c r="U173" s="430"/>
      <c r="V173" s="430" t="e">
        <f t="shared" si="51"/>
        <v>#N/A</v>
      </c>
      <c r="W173" s="298"/>
      <c r="X173" s="143" t="str">
        <f t="shared" si="56"/>
        <v/>
      </c>
      <c r="Y173" s="143" t="str">
        <f t="shared" si="42"/>
        <v/>
      </c>
      <c r="Z173" s="143" t="str">
        <f t="shared" si="43"/>
        <v/>
      </c>
      <c r="AA173" s="149" t="str">
        <f t="shared" si="46"/>
        <v/>
      </c>
      <c r="AC173" s="188" t="e">
        <f>AC146</f>
        <v>#N/A</v>
      </c>
      <c r="AD173" s="189" t="e">
        <f>AD146</f>
        <v>#N/A</v>
      </c>
      <c r="AE173" s="189" t="e">
        <f>AE146</f>
        <v>#N/A</v>
      </c>
      <c r="AF173" s="189" t="e">
        <f>AF146</f>
        <v>#N/A</v>
      </c>
      <c r="AG173" s="205">
        <f t="shared" si="52"/>
        <v>0</v>
      </c>
      <c r="AI173" s="157" t="str">
        <f>IF(月報!G173&lt;&gt;"",月報!G173,"")</f>
        <v/>
      </c>
      <c r="AJ173" s="151" t="str">
        <f>IF(月報!W173&lt;&gt;"",月報!W173*24,"")</f>
        <v/>
      </c>
      <c r="AK173" s="151" t="str">
        <f>IF(月報!P173&lt;&gt;"",月報!P173,"")</f>
        <v/>
      </c>
      <c r="AL173" s="151" t="str">
        <f>IF(月報!Q173&lt;&gt;"",IF(月報!Q173="平日残","",月報!Q173),"")</f>
        <v/>
      </c>
      <c r="AM173" s="151"/>
      <c r="AN173" s="151" t="e">
        <f t="shared" si="45"/>
        <v>#N/A</v>
      </c>
      <c r="AO173" s="151" t="e">
        <f>IF($E173="","",VLOOKUP($E173,カレンダマスタ!$A$5:$E$381,5,FALSE))</f>
        <v>#N/A</v>
      </c>
      <c r="AQ173" s="197" t="str">
        <f>IF(G173="","",IF(VLOOKUP(E173,カレンダマスタ!$A$5:$D$381,4,FALSE)=0,"",1))</f>
        <v/>
      </c>
      <c r="AR173" s="152" t="str">
        <f>IF($G173="","",IF($AD173="NSTC",INDEX(カレンダマスタ!$I$26:$O$31,MATCH($G173,カレンダマスタ!$H$26:$H$31,1),MATCH($H173,カレンダマスタ!$I$25:$O$25,1)),
IF($AD173="CS本社",INDEX(カレンダマスタ!$I$36:$O$41,MATCH($G173,カレンダマスタ!$H$36:$H$41,1),MATCH($H173,カレンダマスタ!$I$35:$O$35,1)),
IF($AD173="NS本社",INDEX(カレンダマスタ!$I$94:$O$99,MATCH($G173,カレンダマスタ!$H$95:$H$100,1),MATCH($H173,カレンダマスタ!$I$93:$O$93,1)),
IF($AD173="ODC",INDEX(カレンダマスタ!$I$46:$O$51,MATCH($G173,カレンダマスタ!$H$46:$H$51,1),MATCH($H173,カレンダマスタ!$I$45:$O$45,1)),
IF($AD173="NS東京TC",INDEX(カレンダマスタ!$I$56:$O$61,MATCH($G173,カレンダマスタ!$H$56:$H$61,1),MATCH($H173,カレンダマスタ!$I$55:$O$55,1)),""))))))</f>
        <v/>
      </c>
      <c r="AS173" s="151" t="e">
        <f t="shared" si="53"/>
        <v>#N/A</v>
      </c>
      <c r="AU173" s="153" t="e">
        <f>IF(E173="","",VLOOKUP($E173,カレンダマスタ!$A$4:$E$381,4,FALSE))</f>
        <v>#N/A</v>
      </c>
      <c r="AV173" s="153" t="str">
        <f t="shared" si="47"/>
        <v/>
      </c>
      <c r="AW173" s="153" t="str">
        <f t="shared" si="48"/>
        <v/>
      </c>
      <c r="AX173" s="154" t="e">
        <f t="shared" si="49"/>
        <v>#N/A</v>
      </c>
      <c r="AY173" s="154" t="e">
        <f t="shared" si="50"/>
        <v>#N/A</v>
      </c>
      <c r="AZ173" s="144" t="e">
        <f>IF(AX173&amp;AW173="勤怠未設定","×",IF(AV173="勤怠修正","×",IF(AC173="外注","",IF(AA173="",IF(AY173&lt;&gt;"","×",""),IF(VLOOKUP(AA173,カレンダマスタ!$H$66:$I$83,2,FALSE)&lt;&gt;AY173,"×","OK")))))</f>
        <v>#N/A</v>
      </c>
      <c r="BC173" s="153" t="e">
        <f>IF(E173="","",VLOOKUP($E173,カレンダマスタ!$A$4:$E$381,4,FALSE))</f>
        <v>#N/A</v>
      </c>
      <c r="BD173" s="151" t="e">
        <f>IF(AC173="社員","",IF(AG173=0,"",IF(AD173="NSTC",IF(COUNTIF(カレンダマスタ!$Q$5:$Q$32,G173)=1,"OK","×"),
IF(AD173="NS本社",IF(COUNTIF(カレンダマスタ!$T$5:$T$32,G173)=1,"OK","×"),IF(COUNTIF(カレンダマスタ!$R$5:$R$32,G173)=1,"OK","×")))))</f>
        <v>#N/A</v>
      </c>
      <c r="BE173" s="151" t="e">
        <f>IF(AC173="社員","",IF(G173="","",IF(R173&lt;&gt;"","",IF(AF173="CS","OK",IF(VLOOKUP(E173,カレンダマスタ!$A$5:$D$381,4,FALSE)&gt;0,"",IF(OR(G173*24&gt;10.84,H173*24&lt;14.5)=TRUE,"×","OK"))))))</f>
        <v>#N/A</v>
      </c>
      <c r="BF173" s="151" t="e">
        <f t="shared" si="40"/>
        <v>#N/A</v>
      </c>
      <c r="BG173" s="151" t="e">
        <f t="shared" si="41"/>
        <v>#N/A</v>
      </c>
      <c r="BI173" s="144" t="e">
        <f t="shared" si="54"/>
        <v>#N/A</v>
      </c>
    </row>
    <row r="174" spans="2:61">
      <c r="B174" s="111"/>
      <c r="C174" s="535">
        <v>220688</v>
      </c>
      <c r="D174" s="112" t="s">
        <v>539</v>
      </c>
      <c r="E174" s="582">
        <v>45431</v>
      </c>
      <c r="F174" s="112" t="s">
        <v>370</v>
      </c>
      <c r="G174" s="587"/>
      <c r="H174" s="587"/>
      <c r="I174" s="114"/>
      <c r="J174" s="118"/>
      <c r="K174" s="115"/>
      <c r="L174" s="116"/>
      <c r="M174" s="116"/>
      <c r="N174" s="117"/>
      <c r="O174" s="118"/>
      <c r="P174" s="118"/>
      <c r="Q174" s="118"/>
      <c r="R174" s="119"/>
      <c r="S174" s="120"/>
      <c r="T174" s="433" t="str">
        <f t="shared" si="55"/>
        <v/>
      </c>
      <c r="U174" s="431">
        <f>SUM(T174:T180)</f>
        <v>0</v>
      </c>
      <c r="V174" s="431" t="e">
        <f t="shared" si="51"/>
        <v>#N/A</v>
      </c>
      <c r="W174" s="298"/>
      <c r="X174" s="113" t="str">
        <f t="shared" si="56"/>
        <v/>
      </c>
      <c r="Y174" s="113" t="str">
        <f t="shared" si="42"/>
        <v/>
      </c>
      <c r="Z174" s="113" t="str">
        <f t="shared" si="43"/>
        <v/>
      </c>
      <c r="AA174" s="119" t="str">
        <f t="shared" si="46"/>
        <v/>
      </c>
      <c r="AC174" s="190" t="e">
        <f>AC146</f>
        <v>#N/A</v>
      </c>
      <c r="AD174" s="191" t="e">
        <f>AD146</f>
        <v>#N/A</v>
      </c>
      <c r="AE174" s="191" t="e">
        <f>AE146</f>
        <v>#N/A</v>
      </c>
      <c r="AF174" s="191" t="e">
        <f>AF146</f>
        <v>#N/A</v>
      </c>
      <c r="AG174" s="206">
        <f t="shared" si="52"/>
        <v>0</v>
      </c>
      <c r="AI174" s="159" t="str">
        <f>IF(月報!G174&lt;&gt;"",月報!G174,"")</f>
        <v/>
      </c>
      <c r="AJ174" s="122" t="str">
        <f>IF(月報!W174&lt;&gt;"",月報!W174*24,"")</f>
        <v/>
      </c>
      <c r="AK174" s="122" t="str">
        <f>IF(月報!P174&lt;&gt;"",月報!P174,"")</f>
        <v/>
      </c>
      <c r="AL174" s="122" t="str">
        <f>IF(月報!Q174&lt;&gt;"",IF(月報!Q174="平日残","",月報!Q174),"")</f>
        <v/>
      </c>
      <c r="AM174" s="122"/>
      <c r="AN174" s="122" t="e">
        <f t="shared" si="45"/>
        <v>#N/A</v>
      </c>
      <c r="AO174" s="122" t="e">
        <f>IF($E174="","",VLOOKUP($E174,カレンダマスタ!$A$5:$E$381,5,FALSE))</f>
        <v>#N/A</v>
      </c>
      <c r="AQ174" s="195" t="str">
        <f>IF(G174="","",IF(VLOOKUP(E174,カレンダマスタ!$A$5:$D$381,4,FALSE)=0,"",1))</f>
        <v/>
      </c>
      <c r="AR174" s="123" t="str">
        <f>IF($G174="","",IF($AD174="NSTC",INDEX(カレンダマスタ!$I$26:$O$31,MATCH($G174,カレンダマスタ!$H$26:$H$31,1),MATCH($H174,カレンダマスタ!$I$25:$O$25,1)),
IF($AD174="CS本社",INDEX(カレンダマスタ!$I$36:$O$41,MATCH($G174,カレンダマスタ!$H$36:$H$41,1),MATCH($H174,カレンダマスタ!$I$35:$O$35,1)),
IF($AD174="NS本社",INDEX(カレンダマスタ!$I$94:$O$99,MATCH($G174,カレンダマスタ!$H$95:$H$100,1),MATCH($H174,カレンダマスタ!$I$93:$O$93,1)),
IF($AD174="ODC",INDEX(カレンダマスタ!$I$46:$O$51,MATCH($G174,カレンダマスタ!$H$46:$H$51,1),MATCH($H174,カレンダマスタ!$I$45:$O$45,1)),
IF($AD174="NS東京TC",INDEX(カレンダマスタ!$I$56:$O$61,MATCH($G174,カレンダマスタ!$H$56:$H$61,1),MATCH($H174,カレンダマスタ!$I$55:$O$55,1)),""))))))</f>
        <v/>
      </c>
      <c r="AS174" s="122" t="e">
        <f t="shared" si="53"/>
        <v>#N/A</v>
      </c>
      <c r="AU174" s="124" t="e">
        <f>IF(E174="","",VLOOKUP($E174,カレンダマスタ!$A$4:$E$381,4,FALSE))</f>
        <v>#N/A</v>
      </c>
      <c r="AV174" s="124" t="str">
        <f t="shared" si="47"/>
        <v/>
      </c>
      <c r="AW174" s="124" t="str">
        <f t="shared" si="48"/>
        <v/>
      </c>
      <c r="AX174" s="125" t="e">
        <f t="shared" si="49"/>
        <v>#N/A</v>
      </c>
      <c r="AY174" s="125" t="e">
        <f t="shared" si="50"/>
        <v>#N/A</v>
      </c>
      <c r="AZ174" s="114" t="e">
        <f>IF(AX174&amp;AW174="勤怠未設定","×",IF(AV174="勤怠修正","×",IF(AC174="外注","",IF(AA174="",IF(AY174&lt;&gt;"","×",""),IF(VLOOKUP(AA174,カレンダマスタ!$H$66:$I$83,2,FALSE)&lt;&gt;AY174,"×","OK")))))</f>
        <v>#N/A</v>
      </c>
      <c r="BC174" s="124" t="e">
        <f>IF(E174="","",VLOOKUP($E174,カレンダマスタ!$A$4:$E$381,4,FALSE))</f>
        <v>#N/A</v>
      </c>
      <c r="BD174" s="122" t="e">
        <f>IF(AC174="社員","",IF(AG174=0,"",IF(AD174="NSTC",IF(COUNTIF(カレンダマスタ!$Q$5:$Q$32,G174)=1,"OK","×"),
IF(AD174="NS本社",IF(COUNTIF(カレンダマスタ!$T$5:$T$32,G174)=1,"OK","×"),IF(COUNTIF(カレンダマスタ!$R$5:$R$32,G174)=1,"OK","×")))))</f>
        <v>#N/A</v>
      </c>
      <c r="BE174" s="122" t="e">
        <f>IF(AC174="社員","",IF(G174="","",IF(R174&lt;&gt;"","",IF(AF174="CS","OK",IF(VLOOKUP(E174,カレンダマスタ!$A$5:$D$381,4,FALSE)&gt;0,"",IF(OR(G174*24&gt;10.84,H174*24&lt;14.5)=TRUE,"×","OK"))))))</f>
        <v>#N/A</v>
      </c>
      <c r="BF174" s="122" t="e">
        <f t="shared" si="40"/>
        <v>#N/A</v>
      </c>
      <c r="BG174" s="122" t="e">
        <f t="shared" si="41"/>
        <v>#N/A</v>
      </c>
      <c r="BI174" s="114" t="e">
        <f t="shared" si="54"/>
        <v>#N/A</v>
      </c>
    </row>
    <row r="175" spans="2:61">
      <c r="B175" s="111"/>
      <c r="C175" s="536">
        <v>220688</v>
      </c>
      <c r="D175" s="128" t="s">
        <v>539</v>
      </c>
      <c r="E175" s="583">
        <v>45432</v>
      </c>
      <c r="F175" s="128" t="s">
        <v>201</v>
      </c>
      <c r="G175" s="588"/>
      <c r="H175" s="588"/>
      <c r="I175" s="130"/>
      <c r="J175" s="139"/>
      <c r="K175" s="131"/>
      <c r="L175" s="132"/>
      <c r="M175" s="132"/>
      <c r="N175" s="141"/>
      <c r="O175" s="139"/>
      <c r="P175" s="139"/>
      <c r="Q175" s="139"/>
      <c r="R175" s="133"/>
      <c r="S175" s="134"/>
      <c r="T175" s="434" t="str">
        <f t="shared" si="55"/>
        <v/>
      </c>
      <c r="U175" s="429"/>
      <c r="V175" s="429" t="e">
        <f t="shared" si="51"/>
        <v>#N/A</v>
      </c>
      <c r="W175" s="298"/>
      <c r="X175" s="129" t="str">
        <f t="shared" si="56"/>
        <v/>
      </c>
      <c r="Y175" s="129" t="str">
        <f t="shared" si="42"/>
        <v/>
      </c>
      <c r="Z175" s="129" t="str">
        <f t="shared" si="43"/>
        <v/>
      </c>
      <c r="AA175" s="133" t="str">
        <f t="shared" si="46"/>
        <v/>
      </c>
      <c r="AC175" s="186" t="e">
        <f>AC146</f>
        <v>#N/A</v>
      </c>
      <c r="AD175" s="187" t="e">
        <f>AD146</f>
        <v>#N/A</v>
      </c>
      <c r="AE175" s="187" t="e">
        <f>AE146</f>
        <v>#N/A</v>
      </c>
      <c r="AF175" s="187" t="e">
        <f>AF146</f>
        <v>#N/A</v>
      </c>
      <c r="AG175" s="204">
        <f t="shared" si="52"/>
        <v>0</v>
      </c>
      <c r="AI175" s="135" t="str">
        <f>IF(月報!G175&lt;&gt;"",月報!G175,"")</f>
        <v/>
      </c>
      <c r="AJ175" s="126" t="str">
        <f>IF(月報!W175&lt;&gt;"",月報!W175*24,"")</f>
        <v/>
      </c>
      <c r="AK175" s="126" t="str">
        <f>IF(月報!P175&lt;&gt;"",月報!P175,"")</f>
        <v/>
      </c>
      <c r="AL175" s="126" t="str">
        <f>IF(月報!Q175&lt;&gt;"",IF(月報!Q175="平日残","",月報!Q175),"")</f>
        <v/>
      </c>
      <c r="AM175" s="126"/>
      <c r="AN175" s="126" t="e">
        <f t="shared" si="45"/>
        <v>#N/A</v>
      </c>
      <c r="AO175" s="126" t="e">
        <f>IF($E175="","",VLOOKUP($E175,カレンダマスタ!$A$5:$E$381,5,FALSE))</f>
        <v>#N/A</v>
      </c>
      <c r="AQ175" s="196" t="str">
        <f>IF(G175="","",IF(VLOOKUP(E175,カレンダマスタ!$A$5:$D$381,4,FALSE)=0,"",1))</f>
        <v/>
      </c>
      <c r="AR175" s="136" t="str">
        <f>IF($G175="","",IF($AD175="NSTC",INDEX(カレンダマスタ!$I$26:$O$31,MATCH($G175,カレンダマスタ!$H$26:$H$31,1),MATCH($H175,カレンダマスタ!$I$25:$O$25,1)),
IF($AD175="CS本社",INDEX(カレンダマスタ!$I$36:$O$41,MATCH($G175,カレンダマスタ!$H$36:$H$41,1),MATCH($H175,カレンダマスタ!$I$35:$O$35,1)),
IF($AD175="NS本社",INDEX(カレンダマスタ!$I$94:$O$99,MATCH($G175,カレンダマスタ!$H$95:$H$100,1),MATCH($H175,カレンダマスタ!$I$93:$O$93,1)),
IF($AD175="ODC",INDEX(カレンダマスタ!$I$46:$O$51,MATCH($G175,カレンダマスタ!$H$46:$H$51,1),MATCH($H175,カレンダマスタ!$I$45:$O$45,1)),
IF($AD175="NS東京TC",INDEX(カレンダマスタ!$I$56:$O$61,MATCH($G175,カレンダマスタ!$H$56:$H$61,1),MATCH($H175,カレンダマスタ!$I$55:$O$55,1)),""))))))</f>
        <v/>
      </c>
      <c r="AS175" s="126" t="e">
        <f t="shared" si="53"/>
        <v>#N/A</v>
      </c>
      <c r="AU175" s="137" t="e">
        <f>IF(E175="","",VLOOKUP($E175,カレンダマスタ!$A$4:$E$381,4,FALSE))</f>
        <v>#N/A</v>
      </c>
      <c r="AV175" s="137" t="str">
        <f t="shared" si="47"/>
        <v/>
      </c>
      <c r="AW175" s="137" t="str">
        <f t="shared" si="48"/>
        <v/>
      </c>
      <c r="AX175" s="138" t="e">
        <f t="shared" si="49"/>
        <v>#N/A</v>
      </c>
      <c r="AY175" s="138" t="e">
        <f t="shared" si="50"/>
        <v>#N/A</v>
      </c>
      <c r="AZ175" s="130" t="e">
        <f>IF(AX175&amp;AW175="勤怠未設定","×",IF(AV175="勤怠修正","×",IF(AC175="外注","",IF(AA175="",IF(AY175&lt;&gt;"","×",""),IF(VLOOKUP(AA175,カレンダマスタ!$H$66:$I$83,2,FALSE)&lt;&gt;AY175,"×","OK")))))</f>
        <v>#N/A</v>
      </c>
      <c r="BC175" s="137" t="e">
        <f>IF(E175="","",VLOOKUP($E175,カレンダマスタ!$A$4:$E$381,4,FALSE))</f>
        <v>#N/A</v>
      </c>
      <c r="BD175" s="126" t="e">
        <f>IF(AC175="社員","",IF(AG175=0,"",IF(AD175="NSTC",IF(COUNTIF(カレンダマスタ!$Q$5:$Q$32,G175)=1,"OK","×"),
IF(AD175="NS本社",IF(COUNTIF(カレンダマスタ!$T$5:$T$32,G175)=1,"OK","×"),IF(COUNTIF(カレンダマスタ!$R$5:$R$32,G175)=1,"OK","×")))))</f>
        <v>#N/A</v>
      </c>
      <c r="BE175" s="126" t="e">
        <f>IF(AC175="社員","",IF(G175="","",IF(R175&lt;&gt;"","",IF(AF175="CS","OK",IF(VLOOKUP(E175,カレンダマスタ!$A$5:$D$381,4,FALSE)&gt;0,"",IF(OR(G175*24&gt;10.84,H175*24&lt;14.5)=TRUE,"×","OK"))))))</f>
        <v>#N/A</v>
      </c>
      <c r="BF175" s="126" t="e">
        <f t="shared" si="40"/>
        <v>#N/A</v>
      </c>
      <c r="BG175" s="126" t="e">
        <f t="shared" si="41"/>
        <v>#N/A</v>
      </c>
      <c r="BI175" s="130" t="e">
        <f t="shared" si="54"/>
        <v>#N/A</v>
      </c>
    </row>
    <row r="176" spans="2:61">
      <c r="B176" s="111"/>
      <c r="C176" s="536"/>
      <c r="D176" s="128"/>
      <c r="E176" s="583"/>
      <c r="F176" s="128"/>
      <c r="G176" s="588"/>
      <c r="H176" s="588"/>
      <c r="I176" s="130"/>
      <c r="J176" s="139"/>
      <c r="K176" s="131"/>
      <c r="L176" s="132"/>
      <c r="M176" s="132"/>
      <c r="N176" s="141"/>
      <c r="O176" s="139"/>
      <c r="P176" s="139"/>
      <c r="Q176" s="139"/>
      <c r="R176" s="133"/>
      <c r="S176" s="134"/>
      <c r="T176" s="434" t="str">
        <f t="shared" si="55"/>
        <v/>
      </c>
      <c r="U176" s="429"/>
      <c r="V176" s="429" t="e">
        <f t="shared" si="51"/>
        <v>#N/A</v>
      </c>
      <c r="W176" s="298"/>
      <c r="X176" s="129" t="str">
        <f t="shared" si="56"/>
        <v/>
      </c>
      <c r="Y176" s="129" t="str">
        <f t="shared" si="42"/>
        <v/>
      </c>
      <c r="Z176" s="129" t="str">
        <f t="shared" si="43"/>
        <v/>
      </c>
      <c r="AA176" s="133" t="str">
        <f t="shared" si="46"/>
        <v/>
      </c>
      <c r="AC176" s="186" t="e">
        <f>AC146</f>
        <v>#N/A</v>
      </c>
      <c r="AD176" s="187" t="e">
        <f>AD146</f>
        <v>#N/A</v>
      </c>
      <c r="AE176" s="187" t="e">
        <f>AE146</f>
        <v>#N/A</v>
      </c>
      <c r="AF176" s="187" t="e">
        <f>AF146</f>
        <v>#N/A</v>
      </c>
      <c r="AG176" s="204">
        <f t="shared" si="52"/>
        <v>0</v>
      </c>
      <c r="AI176" s="160" t="str">
        <f>IF(月報!G176&lt;&gt;"",月報!G176,"")</f>
        <v/>
      </c>
      <c r="AJ176" s="126" t="str">
        <f>IF(月報!W176&lt;&gt;"",月報!W176*24,"")</f>
        <v/>
      </c>
      <c r="AK176" s="126" t="str">
        <f>IF(月報!P176&lt;&gt;"",月報!P176,"")</f>
        <v/>
      </c>
      <c r="AL176" s="126" t="str">
        <f>IF(月報!Q176&lt;&gt;"",IF(月報!Q176="平日残","",月報!Q176),"")</f>
        <v/>
      </c>
      <c r="AM176" s="126"/>
      <c r="AN176" s="126" t="str">
        <f t="shared" si="45"/>
        <v/>
      </c>
      <c r="AO176" s="126" t="str">
        <f>IF($E176="","",VLOOKUP($E176,カレンダマスタ!$A$5:$E$381,5,FALSE))</f>
        <v/>
      </c>
      <c r="AQ176" s="196" t="str">
        <f>IF(G176="","",IF(VLOOKUP(E176,カレンダマスタ!$A$5:$D$381,4,FALSE)=0,"",1))</f>
        <v/>
      </c>
      <c r="AR176" s="136" t="str">
        <f>IF($G176="","",IF($AD176="NSTC",INDEX(カレンダマスタ!$I$26:$O$31,MATCH($G176,カレンダマスタ!$H$26:$H$31,1),MATCH($H176,カレンダマスタ!$I$25:$O$25,1)),
IF($AD176="CS本社",INDEX(カレンダマスタ!$I$36:$O$41,MATCH($G176,カレンダマスタ!$H$36:$H$41,1),MATCH($H176,カレンダマスタ!$I$35:$O$35,1)),
IF($AD176="NS本社",INDEX(カレンダマスタ!$I$94:$O$99,MATCH($G176,カレンダマスタ!$H$95:$H$100,1),MATCH($H176,カレンダマスタ!$I$93:$O$93,1)),
IF($AD176="ODC",INDEX(カレンダマスタ!$I$46:$O$51,MATCH($G176,カレンダマスタ!$H$46:$H$51,1),MATCH($H176,カレンダマスタ!$I$45:$O$45,1)),
IF($AD176="NS東京TC",INDEX(カレンダマスタ!$I$56:$O$61,MATCH($G176,カレンダマスタ!$H$56:$H$61,1),MATCH($H176,カレンダマスタ!$I$55:$O$55,1)),""))))))</f>
        <v/>
      </c>
      <c r="AS176" s="126" t="e">
        <f t="shared" si="53"/>
        <v>#N/A</v>
      </c>
      <c r="AU176" s="137" t="str">
        <f>IF(E176="","",VLOOKUP($E176,カレンダマスタ!$A$4:$E$381,4,FALSE))</f>
        <v/>
      </c>
      <c r="AV176" s="137" t="str">
        <f t="shared" si="47"/>
        <v/>
      </c>
      <c r="AW176" s="137" t="str">
        <f t="shared" si="48"/>
        <v/>
      </c>
      <c r="AX176" s="138" t="str">
        <f t="shared" si="49"/>
        <v/>
      </c>
      <c r="AY176" s="138" t="e">
        <f t="shared" si="50"/>
        <v>#N/A</v>
      </c>
      <c r="AZ176" s="130" t="e">
        <f>IF(AX176&amp;AW176="勤怠未設定","×",IF(AV176="勤怠修正","×",IF(AC176="外注","",IF(AA176="",IF(AY176&lt;&gt;"","×",""),IF(VLOOKUP(AA176,カレンダマスタ!$H$66:$I$83,2,FALSE)&lt;&gt;AY176,"×","OK")))))</f>
        <v>#N/A</v>
      </c>
      <c r="BC176" s="137" t="str">
        <f>IF(E176="","",VLOOKUP($E176,カレンダマスタ!$A$4:$E$381,4,FALSE))</f>
        <v/>
      </c>
      <c r="BD176" s="126" t="e">
        <f>IF(AC176="社員","",IF(AG176=0,"",IF(AD176="NSTC",IF(COUNTIF(カレンダマスタ!$Q$5:$Q$32,G176)=1,"OK","×"),
IF(AD176="NS本社",IF(COUNTIF(カレンダマスタ!$T$5:$T$32,G176)=1,"OK","×"),IF(COUNTIF(カレンダマスタ!$R$5:$R$32,G176)=1,"OK","×")))))</f>
        <v>#N/A</v>
      </c>
      <c r="BE176" s="126" t="e">
        <f>IF(AC176="社員","",IF(G176="","",IF(R176&lt;&gt;"","",IF(AF176="CS","OK",IF(VLOOKUP(E176,カレンダマスタ!$A$5:$D$381,4,FALSE)&gt;0,"",IF(OR(G176*24&gt;10.84,H176*24&lt;14.5)=TRUE,"×","OK"))))))</f>
        <v>#N/A</v>
      </c>
      <c r="BF176" s="126" t="e">
        <f t="shared" si="40"/>
        <v>#N/A</v>
      </c>
      <c r="BG176" s="126" t="e">
        <f t="shared" si="41"/>
        <v>#N/A</v>
      </c>
      <c r="BI176" s="130" t="e">
        <f t="shared" si="54"/>
        <v>#N/A</v>
      </c>
    </row>
    <row r="177" spans="2:61">
      <c r="B177" s="111"/>
      <c r="C177" s="536"/>
      <c r="D177" s="128"/>
      <c r="E177" s="214"/>
      <c r="F177" s="128"/>
      <c r="G177" s="588"/>
      <c r="H177" s="588"/>
      <c r="I177" s="131"/>
      <c r="J177" s="139"/>
      <c r="K177" s="131"/>
      <c r="L177" s="132"/>
      <c r="M177" s="132"/>
      <c r="N177" s="141"/>
      <c r="O177" s="139"/>
      <c r="P177" s="139"/>
      <c r="Q177" s="139"/>
      <c r="R177" s="133"/>
      <c r="S177" s="134"/>
      <c r="T177" s="434" t="str">
        <f t="shared" si="55"/>
        <v/>
      </c>
      <c r="U177" s="429"/>
      <c r="V177" s="429" t="e">
        <f t="shared" si="51"/>
        <v>#N/A</v>
      </c>
      <c r="W177" s="298"/>
      <c r="X177" s="129" t="str">
        <f t="shared" si="56"/>
        <v/>
      </c>
      <c r="Y177" s="129" t="str">
        <f t="shared" si="42"/>
        <v/>
      </c>
      <c r="Z177" s="129" t="str">
        <f t="shared" si="43"/>
        <v/>
      </c>
      <c r="AA177" s="133" t="str">
        <f t="shared" si="46"/>
        <v/>
      </c>
      <c r="AC177" s="186" t="e">
        <f>AC146</f>
        <v>#N/A</v>
      </c>
      <c r="AD177" s="187" t="e">
        <f>AD146</f>
        <v>#N/A</v>
      </c>
      <c r="AE177" s="187" t="e">
        <f>AE146</f>
        <v>#N/A</v>
      </c>
      <c r="AF177" s="187" t="e">
        <f>AF146</f>
        <v>#N/A</v>
      </c>
      <c r="AG177" s="204">
        <f t="shared" si="52"/>
        <v>0</v>
      </c>
      <c r="AI177" s="160" t="str">
        <f>IF(月報!G177&lt;&gt;"",月報!G177,"")</f>
        <v/>
      </c>
      <c r="AJ177" s="126" t="str">
        <f>IF(月報!W177&lt;&gt;"",月報!W177*24,"")</f>
        <v/>
      </c>
      <c r="AK177" s="126" t="str">
        <f>IF(月報!P177&lt;&gt;"",月報!P177,"")</f>
        <v/>
      </c>
      <c r="AL177" s="126" t="str">
        <f>IF(月報!Q177&lt;&gt;"",IF(月報!Q177="平日残","",月報!Q177),"")</f>
        <v/>
      </c>
      <c r="AM177" s="126"/>
      <c r="AN177" s="126" t="str">
        <f t="shared" si="45"/>
        <v/>
      </c>
      <c r="AO177" s="126" t="str">
        <f>IF($E177="","",VLOOKUP($E177,カレンダマスタ!$A$5:$E$381,5,FALSE))</f>
        <v/>
      </c>
      <c r="AQ177" s="196" t="str">
        <f>IF(G177="","",IF(VLOOKUP(E177,カレンダマスタ!$A$5:$D$381,4,FALSE)=0,"",1))</f>
        <v/>
      </c>
      <c r="AR177" s="136" t="str">
        <f>IF($G177="","",IF($AD177="NSTC",INDEX(カレンダマスタ!$I$26:$O$31,MATCH($G177,カレンダマスタ!$H$26:$H$31,1),MATCH($H177,カレンダマスタ!$I$25:$O$25,1)),
IF($AD177="CS本社",INDEX(カレンダマスタ!$I$36:$O$41,MATCH($G177,カレンダマスタ!$H$36:$H$41,1),MATCH($H177,カレンダマスタ!$I$35:$O$35,1)),
IF($AD177="NS本社",INDEX(カレンダマスタ!$I$94:$O$99,MATCH($G177,カレンダマスタ!$H$95:$H$100,1),MATCH($H177,カレンダマスタ!$I$93:$O$93,1)),
IF($AD177="ODC",INDEX(カレンダマスタ!$I$46:$O$51,MATCH($G177,カレンダマスタ!$H$46:$H$51,1),MATCH($H177,カレンダマスタ!$I$45:$O$45,1)),
IF($AD177="NS東京TC",INDEX(カレンダマスタ!$I$56:$O$61,MATCH($G177,カレンダマスタ!$H$56:$H$61,1),MATCH($H177,カレンダマスタ!$I$55:$O$55,1)),""))))))</f>
        <v/>
      </c>
      <c r="AS177" s="126" t="e">
        <f t="shared" si="53"/>
        <v>#N/A</v>
      </c>
      <c r="AU177" s="137" t="str">
        <f>IF(E177="","",VLOOKUP($E177,カレンダマスタ!$A$4:$E$381,4,FALSE))</f>
        <v/>
      </c>
      <c r="AV177" s="137" t="str">
        <f t="shared" si="47"/>
        <v/>
      </c>
      <c r="AW177" s="137" t="str">
        <f t="shared" si="48"/>
        <v/>
      </c>
      <c r="AX177" s="138" t="str">
        <f t="shared" si="49"/>
        <v/>
      </c>
      <c r="AY177" s="138" t="e">
        <f t="shared" si="50"/>
        <v>#N/A</v>
      </c>
      <c r="AZ177" s="130" t="e">
        <f>IF(AX177&amp;AW177="勤怠未設定","×",IF(AV177="勤怠修正","×",IF(AC177="外注","",IF(AA177="",IF(AY177&lt;&gt;"","×",""),IF(VLOOKUP(AA177,カレンダマスタ!$H$66:$I$83,2,FALSE)&lt;&gt;AY177,"×","OK")))))</f>
        <v>#N/A</v>
      </c>
      <c r="BC177" s="137" t="str">
        <f>IF(E177="","",VLOOKUP($E177,カレンダマスタ!$A$4:$E$381,4,FALSE))</f>
        <v/>
      </c>
      <c r="BD177" s="126" t="e">
        <f>IF(AC177="社員","",IF(AG177=0,"",IF(AD177="NSTC",IF(COUNTIF(カレンダマスタ!$Q$5:$Q$32,G177)=1,"OK","×"),
IF(AD177="NS本社",IF(COUNTIF(カレンダマスタ!$T$5:$T$32,G177)=1,"OK","×"),IF(COUNTIF(カレンダマスタ!$R$5:$R$32,G177)=1,"OK","×")))))</f>
        <v>#N/A</v>
      </c>
      <c r="BE177" s="126" t="e">
        <f>IF(AC177="社員","",IF(G177="","",IF(R177&lt;&gt;"","",IF(AF177="CS","OK",IF(VLOOKUP(E177,カレンダマスタ!$A$5:$D$381,4,FALSE)&gt;0,"",IF(OR(G177*24&gt;10.84,H177*24&lt;14.5)=TRUE,"×","OK"))))))</f>
        <v>#N/A</v>
      </c>
      <c r="BF177" s="126" t="e">
        <f t="shared" si="40"/>
        <v>#N/A</v>
      </c>
      <c r="BG177" s="126" t="e">
        <f t="shared" si="41"/>
        <v>#N/A</v>
      </c>
      <c r="BI177" s="130" t="e">
        <f t="shared" si="54"/>
        <v>#N/A</v>
      </c>
    </row>
    <row r="178" spans="2:61">
      <c r="B178" s="111"/>
      <c r="C178" s="536"/>
      <c r="D178" s="128"/>
      <c r="E178" s="214"/>
      <c r="F178" s="128"/>
      <c r="G178" s="588"/>
      <c r="H178" s="588"/>
      <c r="I178" s="131"/>
      <c r="J178" s="139"/>
      <c r="K178" s="131"/>
      <c r="L178" s="132"/>
      <c r="M178" s="132"/>
      <c r="N178" s="141"/>
      <c r="O178" s="139"/>
      <c r="P178" s="139"/>
      <c r="Q178" s="139"/>
      <c r="R178" s="133"/>
      <c r="S178" s="134"/>
      <c r="T178" s="434" t="str">
        <f t="shared" si="55"/>
        <v/>
      </c>
      <c r="U178" s="429"/>
      <c r="V178" s="429" t="e">
        <f t="shared" si="51"/>
        <v>#N/A</v>
      </c>
      <c r="W178" s="298"/>
      <c r="X178" s="129" t="str">
        <f t="shared" si="56"/>
        <v/>
      </c>
      <c r="Y178" s="129" t="str">
        <f t="shared" si="42"/>
        <v/>
      </c>
      <c r="Z178" s="129" t="str">
        <f t="shared" si="43"/>
        <v/>
      </c>
      <c r="AA178" s="133" t="str">
        <f t="shared" si="46"/>
        <v/>
      </c>
      <c r="AC178" s="186" t="e">
        <f>AC146</f>
        <v>#N/A</v>
      </c>
      <c r="AD178" s="187" t="e">
        <f>AD146</f>
        <v>#N/A</v>
      </c>
      <c r="AE178" s="187" t="e">
        <f>AE146</f>
        <v>#N/A</v>
      </c>
      <c r="AF178" s="187" t="e">
        <f>AF146</f>
        <v>#N/A</v>
      </c>
      <c r="AG178" s="204">
        <f t="shared" si="52"/>
        <v>0</v>
      </c>
      <c r="AI178" s="160" t="str">
        <f>IF(月報!G178&lt;&gt;"",月報!G178,"")</f>
        <v/>
      </c>
      <c r="AJ178" s="126" t="str">
        <f>IF(月報!W178&lt;&gt;"",月報!W178*24,"")</f>
        <v/>
      </c>
      <c r="AK178" s="126" t="str">
        <f>IF(月報!P178&lt;&gt;"",月報!P178,"")</f>
        <v/>
      </c>
      <c r="AL178" s="126" t="str">
        <f>IF(月報!Q178&lt;&gt;"",IF(月報!Q178="平日残","",月報!Q178),"")</f>
        <v/>
      </c>
      <c r="AM178" s="126"/>
      <c r="AN178" s="126" t="str">
        <f t="shared" si="45"/>
        <v/>
      </c>
      <c r="AO178" s="126" t="str">
        <f>IF($E178="","",VLOOKUP($E178,カレンダマスタ!$A$5:$E$381,5,FALSE))</f>
        <v/>
      </c>
      <c r="AQ178" s="196" t="str">
        <f>IF(G178="","",IF(VLOOKUP(E178,カレンダマスタ!$A$5:$D$381,4,FALSE)=0,"",1))</f>
        <v/>
      </c>
      <c r="AR178" s="136" t="str">
        <f>IF($G178="","",IF($AD178="NSTC",INDEX(カレンダマスタ!$I$26:$O$31,MATCH($G178,カレンダマスタ!$H$26:$H$31,1),MATCH($H178,カレンダマスタ!$I$25:$O$25,1)),
IF($AD178="CS本社",INDEX(カレンダマスタ!$I$36:$O$41,MATCH($G178,カレンダマスタ!$H$36:$H$41,1),MATCH($H178,カレンダマスタ!$I$35:$O$35,1)),
IF($AD178="NS本社",INDEX(カレンダマスタ!$I$94:$O$99,MATCH($G178,カレンダマスタ!$H$95:$H$100,1),MATCH($H178,カレンダマスタ!$I$93:$O$93,1)),
IF($AD178="ODC",INDEX(カレンダマスタ!$I$46:$O$51,MATCH($G178,カレンダマスタ!$H$46:$H$51,1),MATCH($H178,カレンダマスタ!$I$45:$O$45,1)),
IF($AD178="NS東京TC",INDEX(カレンダマスタ!$I$56:$O$61,MATCH($G178,カレンダマスタ!$H$56:$H$61,1),MATCH($H178,カレンダマスタ!$I$55:$O$55,1)),""))))))</f>
        <v/>
      </c>
      <c r="AS178" s="126" t="e">
        <f t="shared" si="53"/>
        <v>#N/A</v>
      </c>
      <c r="AU178" s="137" t="str">
        <f>IF(E178="","",VLOOKUP($E178,カレンダマスタ!$A$4:$E$381,4,FALSE))</f>
        <v/>
      </c>
      <c r="AV178" s="137" t="str">
        <f t="shared" si="47"/>
        <v/>
      </c>
      <c r="AW178" s="137" t="str">
        <f t="shared" si="48"/>
        <v/>
      </c>
      <c r="AX178" s="138" t="str">
        <f t="shared" si="49"/>
        <v/>
      </c>
      <c r="AY178" s="138" t="e">
        <f t="shared" si="50"/>
        <v>#N/A</v>
      </c>
      <c r="AZ178" s="130" t="e">
        <f>IF(AX178&amp;AW178="勤怠未設定","×",IF(AV178="勤怠修正","×",IF(AC178="外注","",IF(AA178="",IF(AY178&lt;&gt;"","×",""),IF(VLOOKUP(AA178,カレンダマスタ!$H$66:$I$83,2,FALSE)&lt;&gt;AY178,"×","OK")))))</f>
        <v>#N/A</v>
      </c>
      <c r="BC178" s="137" t="str">
        <f>IF(E178="","",VLOOKUP($E178,カレンダマスタ!$A$4:$E$381,4,FALSE))</f>
        <v/>
      </c>
      <c r="BD178" s="126" t="e">
        <f>IF(AC178="社員","",IF(AG178=0,"",IF(AD178="NSTC",IF(COUNTIF(カレンダマスタ!$Q$5:$Q$32,G178)=1,"OK","×"),
IF(AD178="NS本社",IF(COUNTIF(カレンダマスタ!$T$5:$T$32,G178)=1,"OK","×"),IF(COUNTIF(カレンダマスタ!$R$5:$R$32,G178)=1,"OK","×")))))</f>
        <v>#N/A</v>
      </c>
      <c r="BE178" s="126" t="e">
        <f>IF(AC178="社員","",IF(G178="","",IF(R178&lt;&gt;"","",IF(AF178="CS","OK",IF(VLOOKUP(E178,カレンダマスタ!$A$5:$D$381,4,FALSE)&gt;0,"",IF(OR(G178*24&gt;10.84,H178*24&lt;14.5)=TRUE,"×","OK"))))))</f>
        <v>#N/A</v>
      </c>
      <c r="BF178" s="126" t="e">
        <f t="shared" si="40"/>
        <v>#N/A</v>
      </c>
      <c r="BG178" s="126" t="e">
        <f t="shared" si="41"/>
        <v>#N/A</v>
      </c>
      <c r="BI178" s="130" t="e">
        <f t="shared" si="54"/>
        <v>#N/A</v>
      </c>
    </row>
    <row r="179" spans="2:61">
      <c r="B179" s="111"/>
      <c r="C179" s="536"/>
      <c r="D179" s="128"/>
      <c r="E179" s="214"/>
      <c r="F179" s="128"/>
      <c r="G179" s="588"/>
      <c r="H179" s="588"/>
      <c r="I179" s="131"/>
      <c r="J179" s="139"/>
      <c r="K179" s="131"/>
      <c r="L179" s="132"/>
      <c r="M179" s="132"/>
      <c r="N179" s="141"/>
      <c r="O179" s="139"/>
      <c r="P179" s="139"/>
      <c r="Q179" s="139"/>
      <c r="R179" s="133"/>
      <c r="S179" s="134"/>
      <c r="T179" s="434" t="str">
        <f t="shared" si="55"/>
        <v/>
      </c>
      <c r="U179" s="429"/>
      <c r="V179" s="429" t="e">
        <f t="shared" si="51"/>
        <v>#N/A</v>
      </c>
      <c r="W179" s="298"/>
      <c r="X179" s="129" t="str">
        <f t="shared" si="56"/>
        <v/>
      </c>
      <c r="Y179" s="129" t="str">
        <f t="shared" si="42"/>
        <v/>
      </c>
      <c r="Z179" s="129" t="str">
        <f t="shared" si="43"/>
        <v/>
      </c>
      <c r="AA179" s="133" t="str">
        <f t="shared" si="46"/>
        <v/>
      </c>
      <c r="AC179" s="186" t="e">
        <f>AC146</f>
        <v>#N/A</v>
      </c>
      <c r="AD179" s="187" t="e">
        <f>AD146</f>
        <v>#N/A</v>
      </c>
      <c r="AE179" s="187" t="e">
        <f>AE146</f>
        <v>#N/A</v>
      </c>
      <c r="AF179" s="187" t="e">
        <f>AF146</f>
        <v>#N/A</v>
      </c>
      <c r="AG179" s="204">
        <f t="shared" si="52"/>
        <v>0</v>
      </c>
      <c r="AI179" s="160" t="str">
        <f>IF(月報!G179&lt;&gt;"",月報!G179,"")</f>
        <v/>
      </c>
      <c r="AJ179" s="126" t="str">
        <f>IF(月報!W179&lt;&gt;"",月報!W179*24,"")</f>
        <v/>
      </c>
      <c r="AK179" s="126" t="str">
        <f>IF(月報!P179&lt;&gt;"",月報!P179,"")</f>
        <v/>
      </c>
      <c r="AL179" s="126" t="str">
        <f>IF(月報!Q179&lt;&gt;"",IF(月報!Q179="平日残","",月報!Q179),"")</f>
        <v/>
      </c>
      <c r="AM179" s="126"/>
      <c r="AN179" s="126" t="str">
        <f t="shared" si="45"/>
        <v/>
      </c>
      <c r="AO179" s="126" t="str">
        <f>IF($E179="","",VLOOKUP($E179,カレンダマスタ!$A$5:$E$381,5,FALSE))</f>
        <v/>
      </c>
      <c r="AQ179" s="196" t="str">
        <f>IF(G179="","",IF(VLOOKUP(E179,カレンダマスタ!$A$5:$D$381,4,FALSE)=0,"",1))</f>
        <v/>
      </c>
      <c r="AR179" s="136" t="str">
        <f>IF($G179="","",IF($AD179="NSTC",INDEX(カレンダマスタ!$I$26:$O$31,MATCH($G179,カレンダマスタ!$H$26:$H$31,1),MATCH($H179,カレンダマスタ!$I$25:$O$25,1)),
IF($AD179="CS本社",INDEX(カレンダマスタ!$I$36:$O$41,MATCH($G179,カレンダマスタ!$H$36:$H$41,1),MATCH($H179,カレンダマスタ!$I$35:$O$35,1)),
IF($AD179="NS本社",INDEX(カレンダマスタ!$I$94:$O$99,MATCH($G179,カレンダマスタ!$H$95:$H$100,1),MATCH($H179,カレンダマスタ!$I$93:$O$93,1)),
IF($AD179="ODC",INDEX(カレンダマスタ!$I$46:$O$51,MATCH($G179,カレンダマスタ!$H$46:$H$51,1),MATCH($H179,カレンダマスタ!$I$45:$O$45,1)),
IF($AD179="NS東京TC",INDEX(カレンダマスタ!$I$56:$O$61,MATCH($G179,カレンダマスタ!$H$56:$H$61,1),MATCH($H179,カレンダマスタ!$I$55:$O$55,1)),""))))))</f>
        <v/>
      </c>
      <c r="AS179" s="126" t="e">
        <f t="shared" si="53"/>
        <v>#N/A</v>
      </c>
      <c r="AU179" s="137" t="str">
        <f>IF(E179="","",VLOOKUP($E179,カレンダマスタ!$A$4:$E$381,4,FALSE))</f>
        <v/>
      </c>
      <c r="AV179" s="137" t="str">
        <f t="shared" si="47"/>
        <v/>
      </c>
      <c r="AW179" s="137" t="str">
        <f t="shared" si="48"/>
        <v/>
      </c>
      <c r="AX179" s="138" t="str">
        <f t="shared" si="49"/>
        <v/>
      </c>
      <c r="AY179" s="138" t="e">
        <f t="shared" si="50"/>
        <v>#N/A</v>
      </c>
      <c r="AZ179" s="130" t="e">
        <f>IF(AX179&amp;AW179="勤怠未設定","×",IF(AV179="勤怠修正","×",IF(AC179="外注","",IF(AA179="",IF(AY179&lt;&gt;"","×",""),IF(VLOOKUP(AA179,カレンダマスタ!$H$66:$I$83,2,FALSE)&lt;&gt;AY179,"×","OK")))))</f>
        <v>#N/A</v>
      </c>
      <c r="BC179" s="137" t="str">
        <f>IF(E179="","",VLOOKUP($E179,カレンダマスタ!$A$4:$E$381,4,FALSE))</f>
        <v/>
      </c>
      <c r="BD179" s="126" t="e">
        <f>IF(AC179="社員","",IF(AG179=0,"",IF(AD179="NSTC",IF(COUNTIF(カレンダマスタ!$Q$5:$Q$32,G179)=1,"OK","×"),
IF(AD179="NS本社",IF(COUNTIF(カレンダマスタ!$T$5:$T$32,G179)=1,"OK","×"),IF(COUNTIF(カレンダマスタ!$R$5:$R$32,G179)=1,"OK","×")))))</f>
        <v>#N/A</v>
      </c>
      <c r="BE179" s="126" t="e">
        <f>IF(AC179="社員","",IF(G179="","",IF(R179&lt;&gt;"","",IF(AF179="CS","OK",IF(VLOOKUP(E179,カレンダマスタ!$A$5:$D$381,4,FALSE)&gt;0,"",IF(OR(G179*24&gt;10.84,H179*24&lt;14.5)=TRUE,"×","OK"))))))</f>
        <v>#N/A</v>
      </c>
      <c r="BF179" s="126" t="e">
        <f t="shared" si="40"/>
        <v>#N/A</v>
      </c>
      <c r="BG179" s="126" t="e">
        <f t="shared" si="41"/>
        <v>#N/A</v>
      </c>
      <c r="BI179" s="130" t="e">
        <f t="shared" si="54"/>
        <v>#N/A</v>
      </c>
    </row>
    <row r="180" spans="2:61" ht="13.8" thickBot="1">
      <c r="B180" s="161"/>
      <c r="C180" s="538"/>
      <c r="D180" s="162"/>
      <c r="E180" s="215"/>
      <c r="F180" s="162"/>
      <c r="G180" s="590"/>
      <c r="H180" s="590"/>
      <c r="I180" s="164"/>
      <c r="J180" s="165"/>
      <c r="K180" s="164"/>
      <c r="L180" s="166"/>
      <c r="M180" s="166"/>
      <c r="N180" s="167"/>
      <c r="O180" s="165"/>
      <c r="P180" s="165"/>
      <c r="Q180" s="165"/>
      <c r="R180" s="168"/>
      <c r="S180" s="169"/>
      <c r="T180" s="436" t="str">
        <f t="shared" si="55"/>
        <v/>
      </c>
      <c r="U180" s="432"/>
      <c r="V180" s="432" t="e">
        <f t="shared" si="51"/>
        <v>#N/A</v>
      </c>
      <c r="W180" s="298"/>
      <c r="X180" s="163" t="str">
        <f t="shared" si="56"/>
        <v/>
      </c>
      <c r="Y180" s="163" t="str">
        <f t="shared" si="42"/>
        <v/>
      </c>
      <c r="Z180" s="163" t="str">
        <f t="shared" si="43"/>
        <v/>
      </c>
      <c r="AA180" s="168" t="str">
        <f t="shared" si="46"/>
        <v/>
      </c>
      <c r="AC180" s="192" t="e">
        <f>AC146</f>
        <v>#N/A</v>
      </c>
      <c r="AD180" s="193" t="e">
        <f>AD146</f>
        <v>#N/A</v>
      </c>
      <c r="AE180" s="193" t="e">
        <f>AE146</f>
        <v>#N/A</v>
      </c>
      <c r="AF180" s="193" t="e">
        <f>AF146</f>
        <v>#N/A</v>
      </c>
      <c r="AG180" s="207">
        <f t="shared" si="52"/>
        <v>0</v>
      </c>
      <c r="AI180" s="170" t="str">
        <f>IF(月報!G180&lt;&gt;"",月報!G180,"")</f>
        <v/>
      </c>
      <c r="AJ180" s="171" t="str">
        <f>IF(月報!W180&lt;&gt;"",月報!W180*24,"")</f>
        <v/>
      </c>
      <c r="AK180" s="171" t="str">
        <f>IF(月報!P180&lt;&gt;"",月報!P180,"")</f>
        <v/>
      </c>
      <c r="AL180" s="171" t="str">
        <f>IF(月報!Q180&lt;&gt;"",IF(月報!Q180="平日残","",月報!Q180),"")</f>
        <v/>
      </c>
      <c r="AM180" s="171"/>
      <c r="AN180" s="171" t="str">
        <f t="shared" si="45"/>
        <v/>
      </c>
      <c r="AO180" s="171" t="str">
        <f>IF($E180="","",VLOOKUP($E180,カレンダマスタ!$A$5:$E$381,5,FALSE))</f>
        <v/>
      </c>
      <c r="AQ180" s="198" t="str">
        <f>IF(G180="","",IF(VLOOKUP(E180,カレンダマスタ!$A$5:$D$381,4,FALSE)=0,"",1))</f>
        <v/>
      </c>
      <c r="AR180" s="172" t="str">
        <f>IF($G180="","",IF($AD180="NSTC",INDEX(カレンダマスタ!$I$26:$O$31,MATCH($G180,カレンダマスタ!$H$26:$H$31,1),MATCH($H180,カレンダマスタ!$I$25:$O$25,1)),
IF($AD180="CS本社",INDEX(カレンダマスタ!$I$36:$O$41,MATCH($G180,カレンダマスタ!$H$36:$H$41,1),MATCH($H180,カレンダマスタ!$I$35:$O$35,1)),
IF($AD180="NS本社",INDEX(カレンダマスタ!$I$94:$O$99,MATCH($G180,カレンダマスタ!$H$95:$H$100,1),MATCH($H180,カレンダマスタ!$I$93:$O$93,1)),
IF($AD180="ODC",INDEX(カレンダマスタ!$I$46:$O$51,MATCH($G180,カレンダマスタ!$H$46:$H$51,1),MATCH($H180,カレンダマスタ!$I$45:$O$45,1)),
IF($AD180="NS東京TC",INDEX(カレンダマスタ!$I$56:$O$61,MATCH($G180,カレンダマスタ!$H$56:$H$61,1),MATCH($H180,カレンダマスタ!$I$55:$O$55,1)),""))))))</f>
        <v/>
      </c>
      <c r="AS180" s="171" t="e">
        <f t="shared" si="53"/>
        <v>#N/A</v>
      </c>
      <c r="AU180" s="173" t="str">
        <f>IF(E180="","",VLOOKUP($E180,カレンダマスタ!$A$4:$E$381,4,FALSE))</f>
        <v/>
      </c>
      <c r="AV180" s="173" t="str">
        <f t="shared" si="47"/>
        <v/>
      </c>
      <c r="AW180" s="173" t="str">
        <f t="shared" si="48"/>
        <v/>
      </c>
      <c r="AX180" s="174" t="str">
        <f t="shared" si="49"/>
        <v/>
      </c>
      <c r="AY180" s="174" t="e">
        <f t="shared" si="50"/>
        <v>#N/A</v>
      </c>
      <c r="AZ180" s="175" t="e">
        <f>IF(AX180&amp;AW180="勤怠未設定","×",IF(AV180="勤怠修正","×",IF(AC180="外注","",IF(AA180="",IF(AY180&lt;&gt;"","×",""),IF(VLOOKUP(AA180,カレンダマスタ!$H$66:$I$83,2,FALSE)&lt;&gt;AY180,"×","OK")))))</f>
        <v>#N/A</v>
      </c>
      <c r="BC180" s="173" t="str">
        <f>IF(E180="","",VLOOKUP($E180,カレンダマスタ!$A$4:$E$381,4,FALSE))</f>
        <v/>
      </c>
      <c r="BD180" s="171" t="e">
        <f>IF(AC180="社員","",IF(AG180=0,"",IF(AD180="NSTC",IF(COUNTIF(カレンダマスタ!$Q$5:$Q$32,G180)=1,"OK","×"),
IF(AD180="NS本社",IF(COUNTIF(カレンダマスタ!$T$5:$T$32,G180)=1,"OK","×"),IF(COUNTIF(カレンダマスタ!$R$5:$R$32,G180)=1,"OK","×")))))</f>
        <v>#N/A</v>
      </c>
      <c r="BE180" s="171" t="e">
        <f>IF(AC180="社員","",IF(G180="","",IF(R180&lt;&gt;"","",IF(AF180="CS","OK",IF(VLOOKUP(E180,カレンダマスタ!$A$5:$D$381,4,FALSE)&gt;0,"",IF(OR(G180*24&gt;10.84,H180*24&lt;14.5)=TRUE,"×","OK"))))))</f>
        <v>#N/A</v>
      </c>
      <c r="BF180" s="171" t="e">
        <f t="shared" si="40"/>
        <v>#N/A</v>
      </c>
      <c r="BG180" s="171" t="e">
        <f t="shared" si="41"/>
        <v>#N/A</v>
      </c>
      <c r="BI180" s="175" t="e">
        <f t="shared" si="54"/>
        <v>#N/A</v>
      </c>
    </row>
    <row r="181" spans="2:61">
      <c r="B181" s="323"/>
      <c r="C181" s="539"/>
      <c r="D181" s="324"/>
      <c r="E181" s="325"/>
      <c r="F181" s="324"/>
      <c r="G181" s="591"/>
      <c r="H181" s="591"/>
      <c r="I181" s="339"/>
      <c r="J181" s="320"/>
      <c r="K181" s="319"/>
      <c r="L181" s="320"/>
      <c r="M181" s="320"/>
      <c r="N181" s="320"/>
      <c r="O181" s="340"/>
      <c r="P181" s="340"/>
      <c r="Q181" s="340"/>
      <c r="R181" s="327"/>
      <c r="S181" s="328"/>
      <c r="T181" s="341"/>
      <c r="U181" s="342"/>
      <c r="V181" s="342"/>
      <c r="W181" s="298"/>
      <c r="X181" s="326"/>
      <c r="Y181" s="326"/>
      <c r="Z181" s="326"/>
      <c r="AA181" s="327" t="str">
        <f t="shared" si="46"/>
        <v/>
      </c>
      <c r="AC181" s="541"/>
      <c r="AD181" s="542"/>
      <c r="AE181" s="542"/>
      <c r="AF181" s="542"/>
      <c r="AG181" s="543"/>
      <c r="AI181" s="348" t="str">
        <f>IF(月報!G181&lt;&gt;"",月報!G181,"")</f>
        <v/>
      </c>
      <c r="AJ181" s="349" t="str">
        <f>IF(月報!W181&lt;&gt;"",月報!W181*24,"")</f>
        <v/>
      </c>
      <c r="AK181" s="349" t="str">
        <f>IF(月報!P181&lt;&gt;"",月報!P181,"")</f>
        <v/>
      </c>
      <c r="AL181" s="349" t="str">
        <f>IF(月報!Q181&lt;&gt;"",IF(月報!Q181="平日残","",月報!Q181),"")</f>
        <v/>
      </c>
      <c r="AM181" s="349"/>
      <c r="AN181" s="349" t="str">
        <f t="shared" si="45"/>
        <v/>
      </c>
      <c r="AO181" s="349" t="str">
        <f>IF($E181="","",VLOOKUP($E181,カレンダマスタ!$A$5:$E$381,5,FALSE))</f>
        <v/>
      </c>
      <c r="AQ181" s="351"/>
      <c r="AR181" s="352"/>
      <c r="AS181" s="349"/>
      <c r="AU181" s="355"/>
      <c r="AV181" s="355" t="str">
        <f t="shared" si="47"/>
        <v/>
      </c>
      <c r="AW181" s="355" t="str">
        <f t="shared" si="48"/>
        <v/>
      </c>
      <c r="AX181" s="356" t="str">
        <f t="shared" si="49"/>
        <v/>
      </c>
      <c r="AY181" s="356" t="str">
        <f t="shared" si="50"/>
        <v/>
      </c>
      <c r="AZ181" s="357" t="str">
        <f>IF(AX181&amp;AW181="勤怠未設定","×",IF(AV181="勤怠修正","×",IF(AC181="外注","",IF(AA181="",IF(AY181&lt;&gt;"","×",""),IF(VLOOKUP(AA181,カレンダマスタ!$H$66:$I$83,2,FALSE)&lt;&gt;AY181,"×","OK")))))</f>
        <v/>
      </c>
      <c r="BC181" s="355"/>
      <c r="BD181" s="349"/>
      <c r="BE181" s="349"/>
      <c r="BF181" s="349" t="str">
        <f t="shared" si="40"/>
        <v/>
      </c>
      <c r="BG181" s="349"/>
      <c r="BI181" s="357" t="str">
        <f t="shared" ref="BI181:BI190" si="57">IF(OR(AO181="×",AS181="×",AZ181="×",BD181="×",BE181="×",BF181="TW未入力",BF181="週報未入力",BG181="×"),"×","")</f>
        <v/>
      </c>
    </row>
    <row r="182" spans="2:61">
      <c r="B182" s="323"/>
      <c r="C182" s="539"/>
      <c r="D182" s="324"/>
      <c r="E182" s="325"/>
      <c r="F182" s="324"/>
      <c r="G182" s="591"/>
      <c r="H182" s="591"/>
      <c r="I182" s="339"/>
      <c r="J182" s="320"/>
      <c r="K182" s="319"/>
      <c r="L182" s="320"/>
      <c r="M182" s="320"/>
      <c r="N182" s="320"/>
      <c r="O182" s="340"/>
      <c r="P182" s="340"/>
      <c r="Q182" s="340"/>
      <c r="R182" s="327"/>
      <c r="S182" s="328"/>
      <c r="T182" s="341"/>
      <c r="U182" s="342"/>
      <c r="V182" s="342"/>
      <c r="W182" s="298"/>
      <c r="X182" s="326"/>
      <c r="Y182" s="326"/>
      <c r="Z182" s="326"/>
      <c r="AA182" s="327" t="str">
        <f t="shared" si="46"/>
        <v/>
      </c>
      <c r="AC182" s="544"/>
      <c r="AD182" s="545"/>
      <c r="AE182" s="545"/>
      <c r="AF182" s="545"/>
      <c r="AG182" s="546"/>
      <c r="AI182" s="348" t="str">
        <f>IF(月報!G182&lt;&gt;"",月報!G182,"")</f>
        <v/>
      </c>
      <c r="AJ182" s="349" t="str">
        <f>IF(月報!W182&lt;&gt;"",月報!W182*24,"")</f>
        <v/>
      </c>
      <c r="AK182" s="349" t="str">
        <f>IF(月報!P182&lt;&gt;"",月報!P182,"")</f>
        <v/>
      </c>
      <c r="AL182" s="349" t="str">
        <f>IF(月報!Q182&lt;&gt;"",IF(月報!Q182="平日残","",月報!Q182),"")</f>
        <v/>
      </c>
      <c r="AM182" s="349"/>
      <c r="AN182" s="349" t="str">
        <f t="shared" si="45"/>
        <v/>
      </c>
      <c r="AO182" s="349" t="str">
        <f>IF($E182="","",VLOOKUP($E182,カレンダマスタ!$A$5:$E$381,5,FALSE))</f>
        <v/>
      </c>
      <c r="AQ182" s="351"/>
      <c r="AR182" s="352"/>
      <c r="AS182" s="349"/>
      <c r="AU182" s="355"/>
      <c r="AV182" s="355" t="str">
        <f t="shared" si="47"/>
        <v/>
      </c>
      <c r="AW182" s="355" t="str">
        <f t="shared" si="48"/>
        <v/>
      </c>
      <c r="AX182" s="356" t="str">
        <f t="shared" si="49"/>
        <v/>
      </c>
      <c r="AY182" s="356" t="str">
        <f t="shared" si="50"/>
        <v/>
      </c>
      <c r="AZ182" s="357" t="str">
        <f>IF(AX182&amp;AW182="勤怠未設定","×",IF(AV182="勤怠修正","×",IF(AC182="外注","",IF(AA182="",IF(AY182&lt;&gt;"","×",""),IF(VLOOKUP(AA182,カレンダマスタ!$H$66:$I$83,2,FALSE)&lt;&gt;AY182,"×","OK")))))</f>
        <v/>
      </c>
      <c r="BC182" s="355"/>
      <c r="BD182" s="349"/>
      <c r="BE182" s="349"/>
      <c r="BF182" s="349" t="str">
        <f t="shared" si="40"/>
        <v/>
      </c>
      <c r="BG182" s="349"/>
      <c r="BI182" s="357" t="str">
        <f t="shared" si="57"/>
        <v/>
      </c>
    </row>
    <row r="183" spans="2:61">
      <c r="B183" s="323"/>
      <c r="C183" s="539"/>
      <c r="D183" s="324"/>
      <c r="E183" s="325"/>
      <c r="F183" s="324"/>
      <c r="G183" s="591"/>
      <c r="H183" s="591"/>
      <c r="I183" s="339"/>
      <c r="J183" s="320"/>
      <c r="K183" s="319"/>
      <c r="L183" s="320"/>
      <c r="M183" s="320"/>
      <c r="N183" s="320"/>
      <c r="O183" s="340"/>
      <c r="P183" s="340"/>
      <c r="Q183" s="340"/>
      <c r="R183" s="327"/>
      <c r="S183" s="328"/>
      <c r="T183" s="341"/>
      <c r="U183" s="342"/>
      <c r="V183" s="342"/>
      <c r="W183" s="298"/>
      <c r="X183" s="326"/>
      <c r="Y183" s="326"/>
      <c r="Z183" s="326"/>
      <c r="AA183" s="327" t="str">
        <f t="shared" si="46"/>
        <v/>
      </c>
      <c r="AC183" s="544"/>
      <c r="AD183" s="545"/>
      <c r="AE183" s="545"/>
      <c r="AF183" s="545"/>
      <c r="AG183" s="546"/>
      <c r="AI183" s="348" t="str">
        <f>IF(月報!G183&lt;&gt;"",月報!G183,"")</f>
        <v/>
      </c>
      <c r="AJ183" s="349" t="str">
        <f>IF(月報!W183&lt;&gt;"",月報!W183*24,"")</f>
        <v/>
      </c>
      <c r="AK183" s="349" t="str">
        <f>IF(月報!P183&lt;&gt;"",月報!P183,"")</f>
        <v/>
      </c>
      <c r="AL183" s="349" t="str">
        <f>IF(月報!Q183&lt;&gt;"",IF(月報!Q183="平日残","",月報!Q183),"")</f>
        <v/>
      </c>
      <c r="AM183" s="349"/>
      <c r="AN183" s="349" t="str">
        <f t="shared" si="45"/>
        <v/>
      </c>
      <c r="AO183" s="349" t="str">
        <f>IF($E183="","",VLOOKUP($E183,カレンダマスタ!$A$5:$E$381,5,FALSE))</f>
        <v/>
      </c>
      <c r="AQ183" s="351"/>
      <c r="AR183" s="352"/>
      <c r="AS183" s="349"/>
      <c r="AU183" s="355"/>
      <c r="AV183" s="355" t="str">
        <f t="shared" si="47"/>
        <v/>
      </c>
      <c r="AW183" s="355" t="str">
        <f t="shared" si="48"/>
        <v/>
      </c>
      <c r="AX183" s="356" t="str">
        <f t="shared" si="49"/>
        <v/>
      </c>
      <c r="AY183" s="356" t="str">
        <f t="shared" si="50"/>
        <v/>
      </c>
      <c r="AZ183" s="357" t="str">
        <f>IF(AX183&amp;AW183="勤怠未設定","×",IF(AV183="勤怠修正","×",IF(AC183="外注","",IF(AA183="",IF(AY183&lt;&gt;"","×",""),IF(VLOOKUP(AA183,カレンダマスタ!$H$66:$I$83,2,FALSE)&lt;&gt;AY183,"×","OK")))))</f>
        <v/>
      </c>
      <c r="BC183" s="355"/>
      <c r="BD183" s="349"/>
      <c r="BE183" s="349"/>
      <c r="BF183" s="349" t="str">
        <f t="shared" si="40"/>
        <v/>
      </c>
      <c r="BG183" s="349"/>
      <c r="BI183" s="357" t="str">
        <f t="shared" si="57"/>
        <v/>
      </c>
    </row>
    <row r="184" spans="2:61">
      <c r="B184" s="323"/>
      <c r="C184" s="539"/>
      <c r="D184" s="324"/>
      <c r="E184" s="325"/>
      <c r="F184" s="324"/>
      <c r="G184" s="591"/>
      <c r="H184" s="591"/>
      <c r="I184" s="339"/>
      <c r="J184" s="320"/>
      <c r="K184" s="319"/>
      <c r="L184" s="320"/>
      <c r="M184" s="320"/>
      <c r="N184" s="320"/>
      <c r="O184" s="340"/>
      <c r="P184" s="340"/>
      <c r="Q184" s="340"/>
      <c r="R184" s="327"/>
      <c r="S184" s="328"/>
      <c r="T184" s="341"/>
      <c r="U184" s="342"/>
      <c r="V184" s="342"/>
      <c r="W184" s="298"/>
      <c r="X184" s="326"/>
      <c r="Y184" s="326"/>
      <c r="Z184" s="326"/>
      <c r="AA184" s="327" t="str">
        <f t="shared" si="46"/>
        <v/>
      </c>
      <c r="AC184" s="544"/>
      <c r="AD184" s="545"/>
      <c r="AE184" s="545"/>
      <c r="AF184" s="545"/>
      <c r="AG184" s="546"/>
      <c r="AI184" s="348" t="str">
        <f>IF(月報!G184&lt;&gt;"",月報!G184,"")</f>
        <v/>
      </c>
      <c r="AJ184" s="349" t="str">
        <f>IF(月報!W184&lt;&gt;"",月報!W184*24,"")</f>
        <v/>
      </c>
      <c r="AK184" s="349" t="str">
        <f>IF(月報!P184&lt;&gt;"",月報!P184,"")</f>
        <v/>
      </c>
      <c r="AL184" s="349" t="str">
        <f>IF(月報!Q184&lt;&gt;"",IF(月報!Q184="平日残","",月報!Q184),"")</f>
        <v/>
      </c>
      <c r="AM184" s="349"/>
      <c r="AN184" s="349" t="str">
        <f t="shared" si="45"/>
        <v/>
      </c>
      <c r="AO184" s="349" t="str">
        <f>IF($E184="","",VLOOKUP($E184,カレンダマスタ!$A$5:$E$381,5,FALSE))</f>
        <v/>
      </c>
      <c r="AQ184" s="351"/>
      <c r="AR184" s="352"/>
      <c r="AS184" s="349"/>
      <c r="AU184" s="355"/>
      <c r="AV184" s="355" t="str">
        <f t="shared" si="47"/>
        <v/>
      </c>
      <c r="AW184" s="355" t="str">
        <f t="shared" si="48"/>
        <v/>
      </c>
      <c r="AX184" s="356" t="str">
        <f t="shared" si="49"/>
        <v/>
      </c>
      <c r="AY184" s="356" t="str">
        <f t="shared" si="50"/>
        <v/>
      </c>
      <c r="AZ184" s="357" t="str">
        <f>IF(AX184&amp;AW184="勤怠未設定","×",IF(AV184="勤怠修正","×",IF(AC184="外注","",IF(AA184="",IF(AY184&lt;&gt;"","×",""),IF(VLOOKUP(AA184,カレンダマスタ!$H$66:$I$83,2,FALSE)&lt;&gt;AY184,"×","OK")))))</f>
        <v/>
      </c>
      <c r="BC184" s="355"/>
      <c r="BD184" s="349"/>
      <c r="BE184" s="349"/>
      <c r="BF184" s="349" t="str">
        <f t="shared" ref="BF184:BF247" si="58">IF(AC184="外注",AN184,IF(G184="",IF(AJ184="","","週報未入力"),IF(AJ184="","TW未入力","")))</f>
        <v/>
      </c>
      <c r="BG184" s="349"/>
      <c r="BI184" s="357" t="str">
        <f t="shared" si="57"/>
        <v/>
      </c>
    </row>
    <row r="185" spans="2:61">
      <c r="B185" s="323"/>
      <c r="C185" s="539"/>
      <c r="D185" s="324"/>
      <c r="E185" s="325"/>
      <c r="F185" s="324"/>
      <c r="G185" s="591"/>
      <c r="H185" s="591"/>
      <c r="I185" s="339"/>
      <c r="J185" s="320"/>
      <c r="K185" s="319"/>
      <c r="L185" s="320"/>
      <c r="M185" s="320"/>
      <c r="N185" s="320"/>
      <c r="O185" s="340"/>
      <c r="P185" s="340"/>
      <c r="Q185" s="340"/>
      <c r="R185" s="327"/>
      <c r="S185" s="328"/>
      <c r="T185" s="341"/>
      <c r="U185" s="342"/>
      <c r="V185" s="342"/>
      <c r="W185" s="298"/>
      <c r="X185" s="326"/>
      <c r="Y185" s="326"/>
      <c r="Z185" s="326"/>
      <c r="AA185" s="327" t="str">
        <f t="shared" si="46"/>
        <v/>
      </c>
      <c r="AC185" s="544"/>
      <c r="AD185" s="545"/>
      <c r="AE185" s="545"/>
      <c r="AF185" s="545"/>
      <c r="AG185" s="546"/>
      <c r="AI185" s="348" t="str">
        <f>IF(月報!G185&lt;&gt;"",月報!G185,"")</f>
        <v/>
      </c>
      <c r="AJ185" s="349" t="str">
        <f>IF(月報!W185&lt;&gt;"",月報!W185*24,"")</f>
        <v/>
      </c>
      <c r="AK185" s="349" t="str">
        <f>IF(月報!P185&lt;&gt;"",月報!P185,"")</f>
        <v/>
      </c>
      <c r="AL185" s="349" t="str">
        <f>IF(月報!Q185&lt;&gt;"",IF(月報!Q185="平日残","",月報!Q185),"")</f>
        <v/>
      </c>
      <c r="AM185" s="349"/>
      <c r="AN185" s="349" t="str">
        <f t="shared" si="45"/>
        <v/>
      </c>
      <c r="AO185" s="349" t="str">
        <f>IF($E185="","",VLOOKUP($E185,カレンダマスタ!$A$5:$E$381,5,FALSE))</f>
        <v/>
      </c>
      <c r="AQ185" s="351"/>
      <c r="AR185" s="352"/>
      <c r="AS185" s="349"/>
      <c r="AU185" s="355"/>
      <c r="AV185" s="355" t="str">
        <f t="shared" si="47"/>
        <v/>
      </c>
      <c r="AW185" s="355" t="str">
        <f t="shared" si="48"/>
        <v/>
      </c>
      <c r="AX185" s="356" t="str">
        <f t="shared" si="49"/>
        <v/>
      </c>
      <c r="AY185" s="356" t="str">
        <f t="shared" si="50"/>
        <v/>
      </c>
      <c r="AZ185" s="357" t="str">
        <f>IF(AX185&amp;AW185="勤怠未設定","×",IF(AV185="勤怠修正","×",IF(AC185="外注","",IF(AA185="",IF(AY185&lt;&gt;"","×",""),IF(VLOOKUP(AA185,カレンダマスタ!$H$66:$I$83,2,FALSE)&lt;&gt;AY185,"×","OK")))))</f>
        <v/>
      </c>
      <c r="BC185" s="355"/>
      <c r="BD185" s="349"/>
      <c r="BE185" s="349"/>
      <c r="BF185" s="349" t="str">
        <f t="shared" si="58"/>
        <v/>
      </c>
      <c r="BG185" s="349"/>
      <c r="BI185" s="357" t="str">
        <f t="shared" si="57"/>
        <v/>
      </c>
    </row>
    <row r="186" spans="2:61">
      <c r="B186" s="323"/>
      <c r="C186" s="539"/>
      <c r="D186" s="324"/>
      <c r="E186" s="325"/>
      <c r="F186" s="324"/>
      <c r="G186" s="591"/>
      <c r="H186" s="591"/>
      <c r="I186" s="339"/>
      <c r="J186" s="320"/>
      <c r="K186" s="319"/>
      <c r="L186" s="320"/>
      <c r="M186" s="320"/>
      <c r="N186" s="320"/>
      <c r="O186" s="340"/>
      <c r="P186" s="340"/>
      <c r="Q186" s="340"/>
      <c r="R186" s="327"/>
      <c r="S186" s="328"/>
      <c r="T186" s="341"/>
      <c r="U186" s="342"/>
      <c r="V186" s="342"/>
      <c r="W186" s="298"/>
      <c r="X186" s="326"/>
      <c r="Y186" s="326"/>
      <c r="Z186" s="326"/>
      <c r="AA186" s="327" t="str">
        <f t="shared" si="46"/>
        <v/>
      </c>
      <c r="AC186" s="544"/>
      <c r="AD186" s="545"/>
      <c r="AE186" s="545"/>
      <c r="AF186" s="545"/>
      <c r="AG186" s="546"/>
      <c r="AI186" s="348" t="str">
        <f>IF(月報!G186&lt;&gt;"",月報!G186,"")</f>
        <v/>
      </c>
      <c r="AJ186" s="349" t="str">
        <f>IF(月報!W186&lt;&gt;"",月報!W186*24,"")</f>
        <v/>
      </c>
      <c r="AK186" s="349" t="str">
        <f>IF(月報!P186&lt;&gt;"",月報!P186,"")</f>
        <v/>
      </c>
      <c r="AL186" s="349" t="str">
        <f>IF(月報!Q186&lt;&gt;"",IF(月報!Q186="平日残","",月報!Q186),"")</f>
        <v/>
      </c>
      <c r="AM186" s="349"/>
      <c r="AN186" s="349" t="str">
        <f t="shared" si="45"/>
        <v/>
      </c>
      <c r="AO186" s="349" t="str">
        <f>IF($E186="","",VLOOKUP($E186,カレンダマスタ!$A$5:$E$381,5,FALSE))</f>
        <v/>
      </c>
      <c r="AQ186" s="351"/>
      <c r="AR186" s="352"/>
      <c r="AS186" s="349"/>
      <c r="AU186" s="355"/>
      <c r="AV186" s="355" t="str">
        <f t="shared" si="47"/>
        <v/>
      </c>
      <c r="AW186" s="355" t="str">
        <f t="shared" si="48"/>
        <v/>
      </c>
      <c r="AX186" s="356" t="str">
        <f t="shared" si="49"/>
        <v/>
      </c>
      <c r="AY186" s="356" t="str">
        <f t="shared" si="50"/>
        <v/>
      </c>
      <c r="AZ186" s="357" t="str">
        <f>IF(AX186&amp;AW186="勤怠未設定","×",IF(AV186="勤怠修正","×",IF(AC186="外注","",IF(AA186="",IF(AY186&lt;&gt;"","×",""),IF(VLOOKUP(AA186,カレンダマスタ!$H$66:$I$83,2,FALSE)&lt;&gt;AY186,"×","OK")))))</f>
        <v/>
      </c>
      <c r="BC186" s="355"/>
      <c r="BD186" s="349"/>
      <c r="BE186" s="349"/>
      <c r="BF186" s="349" t="str">
        <f t="shared" si="58"/>
        <v/>
      </c>
      <c r="BG186" s="349"/>
      <c r="BI186" s="357" t="str">
        <f t="shared" si="57"/>
        <v/>
      </c>
    </row>
    <row r="187" spans="2:61">
      <c r="B187" s="323"/>
      <c r="C187" s="539"/>
      <c r="D187" s="324"/>
      <c r="E187" s="325"/>
      <c r="F187" s="324"/>
      <c r="G187" s="591"/>
      <c r="H187" s="591"/>
      <c r="I187" s="339"/>
      <c r="J187" s="320"/>
      <c r="K187" s="319"/>
      <c r="L187" s="320"/>
      <c r="M187" s="320"/>
      <c r="N187" s="320"/>
      <c r="O187" s="340"/>
      <c r="P187" s="340"/>
      <c r="Q187" s="340"/>
      <c r="R187" s="327"/>
      <c r="S187" s="328"/>
      <c r="T187" s="341"/>
      <c r="U187" s="342"/>
      <c r="V187" s="342"/>
      <c r="W187" s="298"/>
      <c r="X187" s="326"/>
      <c r="Y187" s="326"/>
      <c r="Z187" s="326"/>
      <c r="AA187" s="327" t="str">
        <f t="shared" si="46"/>
        <v/>
      </c>
      <c r="AC187" s="544"/>
      <c r="AD187" s="545"/>
      <c r="AE187" s="545"/>
      <c r="AF187" s="545"/>
      <c r="AG187" s="546"/>
      <c r="AI187" s="348" t="str">
        <f>IF(月報!G187&lt;&gt;"",月報!G187,"")</f>
        <v/>
      </c>
      <c r="AJ187" s="349" t="str">
        <f>IF(月報!W187&lt;&gt;"",月報!W187*24,"")</f>
        <v/>
      </c>
      <c r="AK187" s="349" t="str">
        <f>IF(月報!P187&lt;&gt;"",月報!P187,"")</f>
        <v/>
      </c>
      <c r="AL187" s="349" t="str">
        <f>IF(月報!Q187&lt;&gt;"",IF(月報!Q187="平日残","",月報!Q187),"")</f>
        <v/>
      </c>
      <c r="AM187" s="349"/>
      <c r="AN187" s="349" t="str">
        <f t="shared" si="45"/>
        <v/>
      </c>
      <c r="AO187" s="349" t="str">
        <f>IF($E187="","",VLOOKUP($E187,カレンダマスタ!$A$5:$E$381,5,FALSE))</f>
        <v/>
      </c>
      <c r="AQ187" s="351"/>
      <c r="AR187" s="352"/>
      <c r="AS187" s="349"/>
      <c r="AU187" s="355"/>
      <c r="AV187" s="355" t="str">
        <f t="shared" si="47"/>
        <v/>
      </c>
      <c r="AW187" s="355" t="str">
        <f t="shared" si="48"/>
        <v/>
      </c>
      <c r="AX187" s="356" t="str">
        <f t="shared" si="49"/>
        <v/>
      </c>
      <c r="AY187" s="356" t="str">
        <f t="shared" si="50"/>
        <v/>
      </c>
      <c r="AZ187" s="357" t="str">
        <f>IF(AX187&amp;AW187="勤怠未設定","×",IF(AV187="勤怠修正","×",IF(AC187="外注","",IF(AA187="",IF(AY187&lt;&gt;"","×",""),IF(VLOOKUP(AA187,カレンダマスタ!$H$66:$I$83,2,FALSE)&lt;&gt;AY187,"×","OK")))))</f>
        <v/>
      </c>
      <c r="BC187" s="355"/>
      <c r="BD187" s="349"/>
      <c r="BE187" s="349"/>
      <c r="BF187" s="349" t="str">
        <f t="shared" si="58"/>
        <v/>
      </c>
      <c r="BG187" s="349"/>
      <c r="BI187" s="357" t="str">
        <f t="shared" si="57"/>
        <v/>
      </c>
    </row>
    <row r="188" spans="2:61">
      <c r="B188" s="323"/>
      <c r="C188" s="539"/>
      <c r="D188" s="324"/>
      <c r="E188" s="325"/>
      <c r="F188" s="324"/>
      <c r="G188" s="591"/>
      <c r="H188" s="591"/>
      <c r="I188" s="339"/>
      <c r="J188" s="320"/>
      <c r="K188" s="319"/>
      <c r="L188" s="320"/>
      <c r="M188" s="320"/>
      <c r="N188" s="320"/>
      <c r="O188" s="340"/>
      <c r="P188" s="340"/>
      <c r="Q188" s="340"/>
      <c r="R188" s="327"/>
      <c r="S188" s="328"/>
      <c r="T188" s="341"/>
      <c r="U188" s="342"/>
      <c r="V188" s="342"/>
      <c r="W188" s="298"/>
      <c r="X188" s="326"/>
      <c r="Y188" s="326"/>
      <c r="Z188" s="326"/>
      <c r="AA188" s="327" t="str">
        <f t="shared" si="46"/>
        <v/>
      </c>
      <c r="AC188" s="544"/>
      <c r="AD188" s="545"/>
      <c r="AE188" s="545"/>
      <c r="AF188" s="545"/>
      <c r="AG188" s="546"/>
      <c r="AI188" s="348" t="str">
        <f>IF(月報!G188&lt;&gt;"",月報!G188,"")</f>
        <v/>
      </c>
      <c r="AJ188" s="349" t="str">
        <f>IF(月報!W188&lt;&gt;"",月報!W188*24,"")</f>
        <v/>
      </c>
      <c r="AK188" s="349" t="str">
        <f>IF(月報!P188&lt;&gt;"",月報!P188,"")</f>
        <v/>
      </c>
      <c r="AL188" s="349" t="str">
        <f>IF(月報!Q188&lt;&gt;"",IF(月報!Q188="平日残","",月報!Q188),"")</f>
        <v/>
      </c>
      <c r="AM188" s="349"/>
      <c r="AN188" s="349" t="str">
        <f t="shared" si="45"/>
        <v/>
      </c>
      <c r="AO188" s="349" t="str">
        <f>IF($E188="","",VLOOKUP($E188,カレンダマスタ!$A$5:$E$381,5,FALSE))</f>
        <v/>
      </c>
      <c r="AQ188" s="351"/>
      <c r="AR188" s="352"/>
      <c r="AS188" s="349"/>
      <c r="AU188" s="355"/>
      <c r="AV188" s="355" t="str">
        <f t="shared" si="47"/>
        <v/>
      </c>
      <c r="AW188" s="355" t="str">
        <f t="shared" si="48"/>
        <v/>
      </c>
      <c r="AX188" s="356" t="str">
        <f t="shared" si="49"/>
        <v/>
      </c>
      <c r="AY188" s="356" t="str">
        <f t="shared" si="50"/>
        <v/>
      </c>
      <c r="AZ188" s="357" t="str">
        <f>IF(AX188&amp;AW188="勤怠未設定","×",IF(AV188="勤怠修正","×",IF(AC188="外注","",IF(AA188="",IF(AY188&lt;&gt;"","×",""),IF(VLOOKUP(AA188,カレンダマスタ!$H$66:$I$83,2,FALSE)&lt;&gt;AY188,"×","OK")))))</f>
        <v/>
      </c>
      <c r="BC188" s="355"/>
      <c r="BD188" s="349"/>
      <c r="BE188" s="349"/>
      <c r="BF188" s="349" t="str">
        <f t="shared" si="58"/>
        <v/>
      </c>
      <c r="BG188" s="349"/>
      <c r="BI188" s="357" t="str">
        <f t="shared" si="57"/>
        <v/>
      </c>
    </row>
    <row r="189" spans="2:61">
      <c r="B189" s="323"/>
      <c r="C189" s="539"/>
      <c r="D189" s="324"/>
      <c r="E189" s="325"/>
      <c r="F189" s="324"/>
      <c r="G189" s="591"/>
      <c r="H189" s="591"/>
      <c r="I189" s="339"/>
      <c r="J189" s="320"/>
      <c r="K189" s="319"/>
      <c r="L189" s="320"/>
      <c r="M189" s="320"/>
      <c r="N189" s="320"/>
      <c r="O189" s="340"/>
      <c r="P189" s="340"/>
      <c r="Q189" s="340"/>
      <c r="R189" s="327"/>
      <c r="S189" s="328"/>
      <c r="T189" s="341"/>
      <c r="U189" s="342"/>
      <c r="V189" s="342"/>
      <c r="W189" s="298"/>
      <c r="X189" s="326"/>
      <c r="Y189" s="326"/>
      <c r="Z189" s="326"/>
      <c r="AA189" s="327" t="str">
        <f t="shared" si="46"/>
        <v/>
      </c>
      <c r="AC189" s="544"/>
      <c r="AD189" s="545"/>
      <c r="AE189" s="545"/>
      <c r="AF189" s="545"/>
      <c r="AG189" s="546"/>
      <c r="AI189" s="348" t="str">
        <f>IF(月報!G189&lt;&gt;"",月報!G189,"")</f>
        <v/>
      </c>
      <c r="AJ189" s="349" t="str">
        <f>IF(月報!W189&lt;&gt;"",月報!W189*24,"")</f>
        <v/>
      </c>
      <c r="AK189" s="349" t="str">
        <f>IF(月報!P189&lt;&gt;"",月報!P189,"")</f>
        <v/>
      </c>
      <c r="AL189" s="349" t="str">
        <f>IF(月報!Q189&lt;&gt;"",IF(月報!Q189="平日残","",月報!Q189),"")</f>
        <v/>
      </c>
      <c r="AM189" s="349"/>
      <c r="AN189" s="349" t="str">
        <f t="shared" si="45"/>
        <v/>
      </c>
      <c r="AO189" s="349" t="str">
        <f>IF($E189="","",VLOOKUP($E189,カレンダマスタ!$A$5:$E$381,5,FALSE))</f>
        <v/>
      </c>
      <c r="AQ189" s="351"/>
      <c r="AR189" s="352"/>
      <c r="AS189" s="349"/>
      <c r="AU189" s="355"/>
      <c r="AV189" s="355" t="str">
        <f t="shared" si="47"/>
        <v/>
      </c>
      <c r="AW189" s="355" t="str">
        <f t="shared" si="48"/>
        <v/>
      </c>
      <c r="AX189" s="356" t="str">
        <f t="shared" si="49"/>
        <v/>
      </c>
      <c r="AY189" s="356" t="str">
        <f t="shared" si="50"/>
        <v/>
      </c>
      <c r="AZ189" s="357" t="str">
        <f>IF(AX189&amp;AW189="勤怠未設定","×",IF(AV189="勤怠修正","×",IF(AC189="外注","",IF(AA189="",IF(AY189&lt;&gt;"","×",""),IF(VLOOKUP(AA189,カレンダマスタ!$H$66:$I$83,2,FALSE)&lt;&gt;AY189,"×","OK")))))</f>
        <v/>
      </c>
      <c r="BC189" s="355"/>
      <c r="BD189" s="349"/>
      <c r="BE189" s="349"/>
      <c r="BF189" s="349" t="str">
        <f t="shared" si="58"/>
        <v/>
      </c>
      <c r="BG189" s="349"/>
      <c r="BI189" s="357" t="str">
        <f t="shared" si="57"/>
        <v/>
      </c>
    </row>
    <row r="190" spans="2:61" ht="13.8" thickBot="1">
      <c r="B190" s="329"/>
      <c r="C190" s="540"/>
      <c r="D190" s="330"/>
      <c r="E190" s="331"/>
      <c r="F190" s="330"/>
      <c r="G190" s="592"/>
      <c r="H190" s="592"/>
      <c r="I190" s="343"/>
      <c r="J190" s="322"/>
      <c r="K190" s="321"/>
      <c r="L190" s="322"/>
      <c r="M190" s="322"/>
      <c r="N190" s="322"/>
      <c r="O190" s="344"/>
      <c r="P190" s="344"/>
      <c r="Q190" s="344"/>
      <c r="R190" s="333"/>
      <c r="S190" s="334"/>
      <c r="T190" s="345"/>
      <c r="U190" s="346"/>
      <c r="V190" s="346"/>
      <c r="W190" s="298"/>
      <c r="X190" s="332"/>
      <c r="Y190" s="332"/>
      <c r="Z190" s="332"/>
      <c r="AA190" s="333" t="str">
        <f t="shared" si="46"/>
        <v/>
      </c>
      <c r="AC190" s="547"/>
      <c r="AD190" s="548"/>
      <c r="AE190" s="548"/>
      <c r="AF190" s="548"/>
      <c r="AG190" s="549"/>
      <c r="AI190" s="348" t="str">
        <f>IF(月報!G190&lt;&gt;"",月報!G190,"")</f>
        <v/>
      </c>
      <c r="AJ190" s="350" t="str">
        <f>IF(月報!W190&lt;&gt;"",月報!W190*24,"")</f>
        <v/>
      </c>
      <c r="AK190" s="350" t="str">
        <f>IF(月報!P190&lt;&gt;"",月報!P190,"")</f>
        <v/>
      </c>
      <c r="AL190" s="350" t="str">
        <f>IF(月報!Q190&lt;&gt;"",IF(月報!Q190="平日残","",月報!Q190),"")</f>
        <v/>
      </c>
      <c r="AM190" s="350"/>
      <c r="AN190" s="350" t="str">
        <f t="shared" si="45"/>
        <v/>
      </c>
      <c r="AO190" s="350" t="str">
        <f>IF($E190="","",VLOOKUP($E190,カレンダマスタ!$A$5:$E$381,5,FALSE))</f>
        <v/>
      </c>
      <c r="AP190" s="347"/>
      <c r="AQ190" s="353"/>
      <c r="AR190" s="354"/>
      <c r="AS190" s="350"/>
      <c r="AT190" s="347"/>
      <c r="AU190" s="358"/>
      <c r="AV190" s="358" t="str">
        <f t="shared" si="47"/>
        <v/>
      </c>
      <c r="AW190" s="358" t="str">
        <f t="shared" si="48"/>
        <v/>
      </c>
      <c r="AX190" s="359" t="str">
        <f t="shared" si="49"/>
        <v/>
      </c>
      <c r="AY190" s="359" t="str">
        <f t="shared" si="50"/>
        <v/>
      </c>
      <c r="AZ190" s="360" t="str">
        <f>IF(AX190&amp;AW190="勤怠未設定","×",IF(AV190="勤怠修正","×",IF(AC190="外注","",IF(AA190="",IF(AY190&lt;&gt;"","×",""),IF(VLOOKUP(AA190,カレンダマスタ!$H$66:$I$83,2,FALSE)&lt;&gt;AY190,"×","OK")))))</f>
        <v/>
      </c>
      <c r="BC190" s="358"/>
      <c r="BD190" s="350"/>
      <c r="BE190" s="350"/>
      <c r="BF190" s="350" t="str">
        <f t="shared" si="58"/>
        <v/>
      </c>
      <c r="BG190" s="350"/>
      <c r="BI190" s="360" t="str">
        <f t="shared" si="57"/>
        <v/>
      </c>
    </row>
    <row r="191" spans="2:61" ht="14.25" customHeight="1">
      <c r="B191" s="176">
        <f>B146+1</f>
        <v>5</v>
      </c>
      <c r="C191" s="535">
        <v>230750</v>
      </c>
      <c r="D191" s="112" t="s">
        <v>540</v>
      </c>
      <c r="E191" s="582">
        <v>45403</v>
      </c>
      <c r="F191" s="112" t="s">
        <v>370</v>
      </c>
      <c r="G191" s="587"/>
      <c r="H191" s="587"/>
      <c r="I191" s="114"/>
      <c r="J191" s="118"/>
      <c r="K191" s="115"/>
      <c r="L191" s="116"/>
      <c r="M191" s="116"/>
      <c r="N191" s="117"/>
      <c r="O191" s="118"/>
      <c r="P191" s="118"/>
      <c r="Q191" s="118"/>
      <c r="R191" s="119"/>
      <c r="S191" s="120"/>
      <c r="T191" s="433" t="str">
        <f>IF(J191&lt;&gt;"",J191,"")</f>
        <v/>
      </c>
      <c r="U191" s="428">
        <f>SUM(T191:T197)</f>
        <v>47</v>
      </c>
      <c r="V191" s="428" t="e">
        <f t="shared" ref="V191:V225" si="59">IF(AC191="外注",IF(AND(BC191&lt;1,ROUND((H191*24),1)=13),"外注2半",IF(AND(BC191&lt;1,ROUND((G191*24),1)=13.7),"外注1半",IF(AND(BC191&lt;1,G191=""),"外注休暇",""))),"")</f>
        <v>#N/A</v>
      </c>
      <c r="W191" s="298"/>
      <c r="X191" s="113" t="str">
        <f>IF(O191&lt;&gt;"",O191/24,"")</f>
        <v/>
      </c>
      <c r="Y191" s="113" t="str">
        <f t="shared" si="42"/>
        <v/>
      </c>
      <c r="Z191" s="113" t="str">
        <f t="shared" si="43"/>
        <v/>
      </c>
      <c r="AA191" s="119" t="str">
        <f t="shared" si="46"/>
        <v/>
      </c>
      <c r="AC191" s="183" t="e">
        <f>IF(C191&lt;&gt;"",VLOOKUP(C191,設定シート!$D$10:$N$109,11,FALSE),"")</f>
        <v>#N/A</v>
      </c>
      <c r="AD191" s="184" t="e">
        <f>IF(C191&lt;&gt;"",VLOOKUP(C191,設定シート!$D$10:$H$109,5,FALSE),"")</f>
        <v>#N/A</v>
      </c>
      <c r="AE191" s="185" t="e">
        <f>IF(C191&lt;&gt;"",VLOOKUP(C191,設定シート!$D$10:$L$109,9,FALSE),"")</f>
        <v>#N/A</v>
      </c>
      <c r="AF191" s="184" t="e">
        <f>IF($AD191="","",IF(LEFT($AD191,2)="NS","NS","CS"))</f>
        <v>#N/A</v>
      </c>
      <c r="AG191" s="203">
        <f t="shared" ref="AG191:AG225" si="60">IF(OR(R191="有給休暇",G191=""),0,IF(AQ191=1,0,1))</f>
        <v>0</v>
      </c>
      <c r="AI191" s="121" t="str">
        <f>IF(月報!G191&lt;&gt;"",月報!G191,"")</f>
        <v/>
      </c>
      <c r="AJ191" s="122" t="str">
        <f>IF(月報!W191&lt;&gt;"",月報!W191*24,"")</f>
        <v/>
      </c>
      <c r="AK191" s="122" t="str">
        <f>IF(月報!P191&lt;&gt;"",月報!P191,"")</f>
        <v/>
      </c>
      <c r="AL191" s="122" t="str">
        <f>IF(月報!Q191&lt;&gt;"",IF(月報!Q191="平日残","",月報!Q191),"")</f>
        <v/>
      </c>
      <c r="AM191" s="122"/>
      <c r="AN191" s="122" t="e">
        <f t="shared" si="45"/>
        <v>#N/A</v>
      </c>
      <c r="AO191" s="122" t="e">
        <f>IF($E191="","",VLOOKUP($E191,カレンダマスタ!$A$5:$E$381,5,FALSE))</f>
        <v>#N/A</v>
      </c>
      <c r="AQ191" s="195" t="str">
        <f>IF(G191="","",IF(VLOOKUP(E191,カレンダマスタ!$A$5:$D$381,4,FALSE)=0,"",1))</f>
        <v/>
      </c>
      <c r="AR191" s="123" t="str">
        <f>IF($G191="","",IF($AD191="NSTC",INDEX(カレンダマスタ!$I$26:$O$31,MATCH($G191,カレンダマスタ!$H$26:$H$31,1),MATCH($H191,カレンダマスタ!$I$25:$O$25,1)),
IF($AD191="CS本社",INDEX(カレンダマスタ!$I$36:$O$41,MATCH($G191,カレンダマスタ!$H$36:$H$41,1),MATCH($H191,カレンダマスタ!$I$35:$O$35,1)),
IF($AD191="NS本社",INDEX(カレンダマスタ!$I$94:$O$99,MATCH($G191,カレンダマスタ!$H$95:$H$100,1),MATCH($H191,カレンダマスタ!$I$93:$O$93,1)),
IF($AD191="ODC",INDEX(カレンダマスタ!$I$46:$O$51,MATCH($G191,カレンダマスタ!$H$46:$H$51,1),MATCH($H191,カレンダマスタ!$I$45:$O$45,1)),
IF($AD191="NS東京TC",INDEX(カレンダマスタ!$I$56:$O$61,MATCH($G191,カレンダマスタ!$H$56:$H$61,1),MATCH($H191,カレンダマスタ!$I$55:$O$55,1)),""))))))</f>
        <v/>
      </c>
      <c r="AS191" s="122" t="e">
        <f t="shared" ref="AS191:AS225" si="61">IF(AC191="社員","",IF(R191="有給休暇","",IF(AND(AF191="CS",AQ191=1)=TRUE,"OK",IF(AR191&lt;&gt;"",IF(TIMEVALUE(MID(I191,1,10))=AR191,"OK","×"),""))))</f>
        <v>#N/A</v>
      </c>
      <c r="AU191" s="124" t="e">
        <f>IF(E191="","",VLOOKUP($E191,カレンダマスタ!$A$4:$E$381,4,FALSE))</f>
        <v>#N/A</v>
      </c>
      <c r="AV191" s="124" t="str">
        <f t="shared" si="47"/>
        <v/>
      </c>
      <c r="AW191" s="124" t="str">
        <f t="shared" si="48"/>
        <v/>
      </c>
      <c r="AX191" s="125" t="e">
        <f t="shared" si="49"/>
        <v>#N/A</v>
      </c>
      <c r="AY191" s="125" t="e">
        <f t="shared" si="50"/>
        <v>#N/A</v>
      </c>
      <c r="AZ191" s="114" t="e">
        <f>IF(AX191&amp;AW191="勤怠未設定","×",IF(AV191="勤怠修正","×",IF(AC191="外注","",IF(AA191="",IF(AY191&lt;&gt;"","×",""),IF(VLOOKUP(AA191,カレンダマスタ!$H$66:$I$83,2,FALSE)&lt;&gt;AY191,"×","OK")))))</f>
        <v>#N/A</v>
      </c>
      <c r="BC191" s="124" t="e">
        <f>IF(E191="","",VLOOKUP($E191,カレンダマスタ!$A$4:$E$381,4,FALSE))</f>
        <v>#N/A</v>
      </c>
      <c r="BD191" s="122" t="e">
        <f>IF(AC191="社員","",IF(AG191=0,"",IF(AD191="NSTC",IF(COUNTIF(カレンダマスタ!$Q$5:$Q$32,G191)=1,"OK","×"),
IF(AD191="NS本社",IF(COUNTIF(カレンダマスタ!$T$5:$T$32,G191)=1,"OK","×"),IF(COUNTIF(カレンダマスタ!$R$5:$R$32,G191)=1,"OK","×")))))</f>
        <v>#N/A</v>
      </c>
      <c r="BE191" s="122" t="e">
        <f>IF(AC191="社員","",IF(G191="","",IF(R191&lt;&gt;"","",IF(AF191="CS","OK",IF(VLOOKUP(E191,カレンダマスタ!$A$5:$D$381,4,FALSE)&gt;0,"",IF(OR(G191*24&gt;10.84,H191*24&lt;14.5)=TRUE,"×","OK"))))))</f>
        <v>#N/A</v>
      </c>
      <c r="BF191" s="122" t="e">
        <f t="shared" si="58"/>
        <v>#N/A</v>
      </c>
      <c r="BG191" s="127" t="e">
        <f t="shared" ref="BG191:BG254" si="62">IF(AE191="派遣","",IF(G191="","",IF(R191="有給休暇","",IF(S191="","×","OK"))))</f>
        <v>#N/A</v>
      </c>
      <c r="BI191" s="114" t="e">
        <f t="shared" ref="BI191:BI225" si="63">IF(OR(AO191="×",AS191="×",AZ191="×",BE191="×",BF191="TW未入力",BF191="週報未入力",BG191="×"),"×","")</f>
        <v>#N/A</v>
      </c>
    </row>
    <row r="192" spans="2:61" ht="14.25" customHeight="1">
      <c r="B192" s="111"/>
      <c r="C192" s="536">
        <v>230750</v>
      </c>
      <c r="D192" s="128" t="s">
        <v>540</v>
      </c>
      <c r="E192" s="583">
        <v>45404</v>
      </c>
      <c r="F192" s="128" t="s">
        <v>201</v>
      </c>
      <c r="G192" s="588">
        <v>0.375</v>
      </c>
      <c r="H192" s="588">
        <v>0.8125</v>
      </c>
      <c r="I192" s="130" t="s">
        <v>200</v>
      </c>
      <c r="J192" s="139">
        <v>9.5</v>
      </c>
      <c r="K192" s="131"/>
      <c r="L192" s="132"/>
      <c r="M192" s="132"/>
      <c r="N192" s="141"/>
      <c r="O192" s="139">
        <v>8</v>
      </c>
      <c r="P192" s="139">
        <v>1.5</v>
      </c>
      <c r="Q192" s="139"/>
      <c r="R192" s="133"/>
      <c r="S192" s="134" t="s">
        <v>594</v>
      </c>
      <c r="T192" s="434">
        <f t="shared" ref="T192:T265" si="64">IF(J192&lt;&gt;"",J192,"")</f>
        <v>9.5</v>
      </c>
      <c r="U192" s="429"/>
      <c r="V192" s="429" t="e">
        <f t="shared" si="59"/>
        <v>#N/A</v>
      </c>
      <c r="W192" s="298"/>
      <c r="X192" s="129">
        <f t="shared" ref="X192:X225" si="65">IF(O192&lt;&gt;"",O192/24,"")</f>
        <v>0.33333333333333331</v>
      </c>
      <c r="Y192" s="129">
        <f t="shared" si="42"/>
        <v>6.25E-2</v>
      </c>
      <c r="Z192" s="129" t="str">
        <f t="shared" si="43"/>
        <v/>
      </c>
      <c r="AA192" s="133" t="str">
        <f t="shared" si="46"/>
        <v/>
      </c>
      <c r="AC192" s="186" t="e">
        <f>AC191</f>
        <v>#N/A</v>
      </c>
      <c r="AD192" s="186" t="e">
        <f>AD191</f>
        <v>#N/A</v>
      </c>
      <c r="AE192" s="186" t="e">
        <f>AE191</f>
        <v>#N/A</v>
      </c>
      <c r="AF192" s="186" t="e">
        <f>AF191</f>
        <v>#N/A</v>
      </c>
      <c r="AG192" s="204" t="e">
        <f t="shared" si="60"/>
        <v>#N/A</v>
      </c>
      <c r="AI192" s="135" t="str">
        <f>IF(月報!G192&lt;&gt;"",月報!G192,"")</f>
        <v/>
      </c>
      <c r="AJ192" s="126">
        <f>IF(月報!W192&lt;&gt;"",月報!W192*24,"")</f>
        <v>9.5</v>
      </c>
      <c r="AK192" s="126" t="str">
        <f>IF(月報!P192&lt;&gt;"",月報!P192,"")</f>
        <v/>
      </c>
      <c r="AL192" s="126" t="str">
        <f>IF(月報!Q192&lt;&gt;"",IF(月報!Q192="平日残","",月報!Q192),"")</f>
        <v/>
      </c>
      <c r="AM192" s="126"/>
      <c r="AN192" s="126" t="e">
        <f t="shared" si="45"/>
        <v>#N/A</v>
      </c>
      <c r="AO192" s="126" t="e">
        <f>IF($E192="","",VLOOKUP($E192,カレンダマスタ!$A$5:$E$381,5,FALSE))</f>
        <v>#N/A</v>
      </c>
      <c r="AQ192" s="196" t="e">
        <f>IF(G192="","",IF(VLOOKUP(E192,カレンダマスタ!$A$5:$D$381,4,FALSE)=0,"",1))</f>
        <v>#N/A</v>
      </c>
      <c r="AR192" s="136" t="e">
        <f>IF($G192="","",IF($AD192="NSTC",INDEX(カレンダマスタ!$I$26:$O$31,MATCH($G192,カレンダマスタ!$H$26:$H$31,1),MATCH($H192,カレンダマスタ!$I$25:$O$25,1)),
IF($AD192="CS本社",INDEX(カレンダマスタ!$I$36:$O$41,MATCH($G192,カレンダマスタ!$H$36:$H$41,1),MATCH($H192,カレンダマスタ!$I$35:$O$35,1)),
IF($AD192="NS本社",INDEX(カレンダマスタ!$I$94:$O$99,MATCH($G192,カレンダマスタ!$H$95:$H$100,1),MATCH($H192,カレンダマスタ!$I$93:$O$93,1)),
IF($AD192="ODC",INDEX(カレンダマスタ!$I$46:$O$51,MATCH($G192,カレンダマスタ!$H$46:$H$51,1),MATCH($H192,カレンダマスタ!$I$45:$O$45,1)),
IF($AD192="NS東京TC",INDEX(カレンダマスタ!$I$56:$O$61,MATCH($G192,カレンダマスタ!$H$56:$H$61,1),MATCH($H192,カレンダマスタ!$I$55:$O$55,1)),""))))))</f>
        <v>#N/A</v>
      </c>
      <c r="AS192" s="126" t="e">
        <f t="shared" si="61"/>
        <v>#N/A</v>
      </c>
      <c r="AU192" s="137" t="e">
        <f>IF(E192="","",VLOOKUP($E192,カレンダマスタ!$A$4:$E$381,4,FALSE))</f>
        <v>#N/A</v>
      </c>
      <c r="AV192" s="137" t="str">
        <f t="shared" si="47"/>
        <v/>
      </c>
      <c r="AW192" s="137" t="str">
        <f t="shared" si="48"/>
        <v/>
      </c>
      <c r="AX192" s="138" t="e">
        <f t="shared" si="49"/>
        <v>#N/A</v>
      </c>
      <c r="AY192" s="138" t="e">
        <f t="shared" si="50"/>
        <v>#N/A</v>
      </c>
      <c r="AZ192" s="130" t="e">
        <f>IF(AX192&amp;AW192="勤怠未設定","×",IF(AV192="勤怠修正","×",IF(AC192="外注","",IF(AA192="",IF(AY192&lt;&gt;"","×",""),IF(VLOOKUP(AA192,カレンダマスタ!$H$66:$I$83,2,FALSE)&lt;&gt;AY192,"×","OK")))))</f>
        <v>#N/A</v>
      </c>
      <c r="BC192" s="137" t="e">
        <f>IF(E192="","",VLOOKUP($E192,カレンダマスタ!$A$4:$E$381,4,FALSE))</f>
        <v>#N/A</v>
      </c>
      <c r="BD192" s="126" t="e">
        <f>IF(AC192="社員","",IF(AG192=0,"",IF(AD192="NSTC",IF(COUNTIF(カレンダマスタ!$Q$5:$Q$32,G192)=1,"OK","×"),
IF(AD192="NS本社",IF(COUNTIF(カレンダマスタ!$T$5:$T$32,G192)=1,"OK","×"),IF(COUNTIF(カレンダマスタ!$R$5:$R$32,G192)=1,"OK","×")))))</f>
        <v>#N/A</v>
      </c>
      <c r="BE192" s="126" t="e">
        <f>IF(AC192="社員","",IF(G192="","",IF(R192&lt;&gt;"","",IF(AF192="CS","OK",IF(VLOOKUP(E192,カレンダマスタ!$A$5:$D$381,4,FALSE)&gt;0,"",IF(OR(G192*24&gt;10.84,H192*24&lt;14.5)=TRUE,"×","OK"))))))</f>
        <v>#N/A</v>
      </c>
      <c r="BF192" s="126" t="e">
        <f t="shared" si="58"/>
        <v>#N/A</v>
      </c>
      <c r="BG192" s="126" t="e">
        <f t="shared" si="62"/>
        <v>#N/A</v>
      </c>
      <c r="BI192" s="130" t="e">
        <f t="shared" si="63"/>
        <v>#N/A</v>
      </c>
    </row>
    <row r="193" spans="2:61" ht="14.25" customHeight="1">
      <c r="B193" s="111"/>
      <c r="C193" s="536">
        <v>230750</v>
      </c>
      <c r="D193" s="128" t="s">
        <v>540</v>
      </c>
      <c r="E193" s="583">
        <v>45405</v>
      </c>
      <c r="F193" s="128" t="s">
        <v>203</v>
      </c>
      <c r="G193" s="588">
        <v>0.375</v>
      </c>
      <c r="H193" s="588">
        <v>0.85416666666666663</v>
      </c>
      <c r="I193" s="130" t="s">
        <v>200</v>
      </c>
      <c r="J193" s="139">
        <v>10.5</v>
      </c>
      <c r="K193" s="131"/>
      <c r="L193" s="132"/>
      <c r="M193" s="132"/>
      <c r="N193" s="141"/>
      <c r="O193" s="139">
        <v>8</v>
      </c>
      <c r="P193" s="139">
        <v>2.5</v>
      </c>
      <c r="Q193" s="139"/>
      <c r="R193" s="133"/>
      <c r="S193" s="134" t="s">
        <v>594</v>
      </c>
      <c r="T193" s="434">
        <f t="shared" si="64"/>
        <v>10.5</v>
      </c>
      <c r="U193" s="429"/>
      <c r="V193" s="429" t="e">
        <f t="shared" si="59"/>
        <v>#N/A</v>
      </c>
      <c r="W193" s="298"/>
      <c r="X193" s="129">
        <f t="shared" si="65"/>
        <v>0.33333333333333331</v>
      </c>
      <c r="Y193" s="129">
        <f t="shared" si="42"/>
        <v>0.10416666666666667</v>
      </c>
      <c r="Z193" s="129" t="str">
        <f t="shared" si="43"/>
        <v/>
      </c>
      <c r="AA193" s="133" t="str">
        <f t="shared" si="46"/>
        <v/>
      </c>
      <c r="AC193" s="186" t="e">
        <f>AC191</f>
        <v>#N/A</v>
      </c>
      <c r="AD193" s="187" t="e">
        <f>AD191</f>
        <v>#N/A</v>
      </c>
      <c r="AE193" s="187" t="e">
        <f>AE191</f>
        <v>#N/A</v>
      </c>
      <c r="AF193" s="187" t="e">
        <f>AF191</f>
        <v>#N/A</v>
      </c>
      <c r="AG193" s="204" t="e">
        <f t="shared" si="60"/>
        <v>#N/A</v>
      </c>
      <c r="AI193" s="135" t="str">
        <f>IF(月報!G193&lt;&gt;"",月報!G193,"")</f>
        <v/>
      </c>
      <c r="AJ193" s="126">
        <f>IF(月報!W193&lt;&gt;"",月報!W193*24,"")</f>
        <v>10.5</v>
      </c>
      <c r="AK193" s="126" t="str">
        <f>IF(月報!P193&lt;&gt;"",月報!P193,"")</f>
        <v>１半</v>
      </c>
      <c r="AL193" s="126" t="str">
        <f>IF(月報!Q193&lt;&gt;"",IF(月報!Q193="平日残","",月報!Q193),"")</f>
        <v/>
      </c>
      <c r="AM193" s="126"/>
      <c r="AN193" s="126" t="e">
        <f t="shared" si="45"/>
        <v>#N/A</v>
      </c>
      <c r="AO193" s="126" t="e">
        <f>IF($E193="","",VLOOKUP($E193,カレンダマスタ!$A$5:$E$381,5,FALSE))</f>
        <v>#N/A</v>
      </c>
      <c r="AQ193" s="196" t="e">
        <f>IF(G193="","",IF(VLOOKUP(E193,カレンダマスタ!$A$5:$D$381,4,FALSE)=0,"",1))</f>
        <v>#N/A</v>
      </c>
      <c r="AR193" s="136" t="e">
        <f>IF($G193="","",IF($AD193="NSTC",INDEX(カレンダマスタ!$I$26:$O$31,MATCH($G193,カレンダマスタ!$H$26:$H$31,1),MATCH($H193,カレンダマスタ!$I$25:$O$25,1)),
IF($AD193="CS本社",INDEX(カレンダマスタ!$I$36:$O$41,MATCH($G193,カレンダマスタ!$H$36:$H$41,1),MATCH($H193,カレンダマスタ!$I$35:$O$35,1)),
IF($AD193="NS本社",INDEX(カレンダマスタ!$I$94:$O$99,MATCH($G193,カレンダマスタ!$H$95:$H$100,1),MATCH($H193,カレンダマスタ!$I$93:$O$93,1)),
IF($AD193="ODC",INDEX(カレンダマスタ!$I$46:$O$51,MATCH($G193,カレンダマスタ!$H$46:$H$51,1),MATCH($H193,カレンダマスタ!$I$45:$O$45,1)),
IF($AD193="NS東京TC",INDEX(カレンダマスタ!$I$56:$O$61,MATCH($G193,カレンダマスタ!$H$56:$H$61,1),MATCH($H193,カレンダマスタ!$I$55:$O$55,1)),""))))))</f>
        <v>#N/A</v>
      </c>
      <c r="AS193" s="126" t="e">
        <f t="shared" si="61"/>
        <v>#N/A</v>
      </c>
      <c r="AU193" s="137" t="e">
        <f>IF(E193="","",VLOOKUP($E193,カレンダマスタ!$A$4:$E$381,4,FALSE))</f>
        <v>#N/A</v>
      </c>
      <c r="AV193" s="137" t="str">
        <f t="shared" si="47"/>
        <v/>
      </c>
      <c r="AW193" s="137" t="str">
        <f t="shared" si="48"/>
        <v/>
      </c>
      <c r="AX193" s="138" t="e">
        <f t="shared" si="49"/>
        <v>#N/A</v>
      </c>
      <c r="AY193" s="138" t="e">
        <f t="shared" si="50"/>
        <v>#N/A</v>
      </c>
      <c r="AZ193" s="130" t="e">
        <f>IF(AX193&amp;AW193="勤怠未設定","×",IF(AV193="勤怠修正","×",IF(AC193="外注","",IF(AA193="",IF(AY193&lt;&gt;"","×",""),IF(VLOOKUP(AA193,カレンダマスタ!$H$66:$I$83,2,FALSE)&lt;&gt;AY193,"×","OK")))))</f>
        <v>#N/A</v>
      </c>
      <c r="BC193" s="137" t="e">
        <f>IF(E193="","",VLOOKUP($E193,カレンダマスタ!$A$4:$E$381,4,FALSE))</f>
        <v>#N/A</v>
      </c>
      <c r="BD193" s="126" t="e">
        <f>IF(AC193="社員","",IF(AG193=0,"",IF(AD193="NSTC",IF(COUNTIF(カレンダマスタ!$Q$5:$Q$32,G193)=1,"OK","×"),
IF(AD193="NS本社",IF(COUNTIF(カレンダマスタ!$T$5:$T$32,G193)=1,"OK","×"),IF(COUNTIF(カレンダマスタ!$R$5:$R$32,G193)=1,"OK","×")))))</f>
        <v>#N/A</v>
      </c>
      <c r="BE193" s="126" t="e">
        <f>IF(AC193="社員","",IF(G193="","",IF(R193&lt;&gt;"","",IF(AF193="CS","OK",IF(VLOOKUP(E193,カレンダマスタ!$A$5:$D$381,4,FALSE)&gt;0,"",IF(OR(G193*24&gt;10.84,H193*24&lt;14.5)=TRUE,"×","OK"))))))</f>
        <v>#N/A</v>
      </c>
      <c r="BF193" s="126" t="e">
        <f t="shared" si="58"/>
        <v>#N/A</v>
      </c>
      <c r="BG193" s="126" t="e">
        <f t="shared" si="62"/>
        <v>#N/A</v>
      </c>
      <c r="BI193" s="130" t="e">
        <f t="shared" si="63"/>
        <v>#N/A</v>
      </c>
    </row>
    <row r="194" spans="2:61" ht="14.25" customHeight="1">
      <c r="B194" s="111"/>
      <c r="C194" s="536">
        <v>230750</v>
      </c>
      <c r="D194" s="128" t="s">
        <v>540</v>
      </c>
      <c r="E194" s="583">
        <v>45406</v>
      </c>
      <c r="F194" s="128" t="s">
        <v>204</v>
      </c>
      <c r="G194" s="588">
        <v>0.375</v>
      </c>
      <c r="H194" s="588">
        <v>0.80208333333333337</v>
      </c>
      <c r="I194" s="130" t="s">
        <v>200</v>
      </c>
      <c r="J194" s="139">
        <v>9.25</v>
      </c>
      <c r="K194" s="131"/>
      <c r="L194" s="132"/>
      <c r="M194" s="132"/>
      <c r="N194" s="141"/>
      <c r="O194" s="139">
        <v>8</v>
      </c>
      <c r="P194" s="139">
        <v>1.25</v>
      </c>
      <c r="Q194" s="139"/>
      <c r="R194" s="133"/>
      <c r="S194" s="134" t="s">
        <v>594</v>
      </c>
      <c r="T194" s="434">
        <f t="shared" si="64"/>
        <v>9.25</v>
      </c>
      <c r="U194" s="429"/>
      <c r="V194" s="429" t="e">
        <f t="shared" si="59"/>
        <v>#N/A</v>
      </c>
      <c r="W194" s="298"/>
      <c r="X194" s="129">
        <f t="shared" si="65"/>
        <v>0.33333333333333331</v>
      </c>
      <c r="Y194" s="129">
        <f t="shared" si="42"/>
        <v>5.2083333333333336E-2</v>
      </c>
      <c r="Z194" s="129" t="str">
        <f t="shared" si="43"/>
        <v/>
      </c>
      <c r="AA194" s="133" t="str">
        <f t="shared" si="46"/>
        <v/>
      </c>
      <c r="AC194" s="186" t="e">
        <f>AC191</f>
        <v>#N/A</v>
      </c>
      <c r="AD194" s="187" t="e">
        <f>AD191</f>
        <v>#N/A</v>
      </c>
      <c r="AE194" s="187" t="e">
        <f>AE191</f>
        <v>#N/A</v>
      </c>
      <c r="AF194" s="187" t="e">
        <f>AF191</f>
        <v>#N/A</v>
      </c>
      <c r="AG194" s="204" t="e">
        <f t="shared" si="60"/>
        <v>#N/A</v>
      </c>
      <c r="AI194" s="140" t="str">
        <f>IF(月報!G194&lt;&gt;"",月報!G194,"")</f>
        <v/>
      </c>
      <c r="AJ194" s="126">
        <f>IF(月報!W194&lt;&gt;"",月報!W194*24,"")</f>
        <v>9.4166666666666661</v>
      </c>
      <c r="AK194" s="126" t="str">
        <f>IF(月報!P194&lt;&gt;"",月報!P194,"")</f>
        <v/>
      </c>
      <c r="AL194" s="126" t="str">
        <f>IF(月報!Q194&lt;&gt;"",IF(月報!Q194="平日残","",月報!Q194),"")</f>
        <v/>
      </c>
      <c r="AM194" s="126"/>
      <c r="AN194" s="126" t="e">
        <f t="shared" si="45"/>
        <v>#N/A</v>
      </c>
      <c r="AO194" s="126" t="e">
        <f>IF($E194="","",VLOOKUP($E194,カレンダマスタ!$A$5:$E$381,5,FALSE))</f>
        <v>#N/A</v>
      </c>
      <c r="AQ194" s="196" t="e">
        <f>IF(G194="","",IF(VLOOKUP(E194,カレンダマスタ!$A$5:$D$381,4,FALSE)=0,"",1))</f>
        <v>#N/A</v>
      </c>
      <c r="AR194" s="136" t="e">
        <f>IF($G194="","",IF($AD194="NSTC",INDEX(カレンダマスタ!$I$26:$O$31,MATCH($G194,カレンダマスタ!$H$26:$H$31,1),MATCH($H194,カレンダマスタ!$I$25:$O$25,1)),
IF($AD194="CS本社",INDEX(カレンダマスタ!$I$36:$O$41,MATCH($G194,カレンダマスタ!$H$36:$H$41,1),MATCH($H194,カレンダマスタ!$I$35:$O$35,1)),
IF($AD194="NS本社",INDEX(カレンダマスタ!$I$94:$O$99,MATCH($G194,カレンダマスタ!$H$95:$H$100,1),MATCH($H194,カレンダマスタ!$I$93:$O$93,1)),
IF($AD194="ODC",INDEX(カレンダマスタ!$I$46:$O$51,MATCH($G194,カレンダマスタ!$H$46:$H$51,1),MATCH($H194,カレンダマスタ!$I$45:$O$45,1)),
IF($AD194="NS東京TC",INDEX(カレンダマスタ!$I$56:$O$61,MATCH($G194,カレンダマスタ!$H$56:$H$61,1),MATCH($H194,カレンダマスタ!$I$55:$O$55,1)),""))))))</f>
        <v>#N/A</v>
      </c>
      <c r="AS194" s="126" t="e">
        <f t="shared" si="61"/>
        <v>#N/A</v>
      </c>
      <c r="AU194" s="137" t="e">
        <f>IF(E194="","",VLOOKUP($E194,カレンダマスタ!$A$4:$E$381,4,FALSE))</f>
        <v>#N/A</v>
      </c>
      <c r="AV194" s="137" t="str">
        <f t="shared" si="47"/>
        <v/>
      </c>
      <c r="AW194" s="137" t="str">
        <f t="shared" si="48"/>
        <v/>
      </c>
      <c r="AX194" s="138" t="e">
        <f t="shared" si="49"/>
        <v>#N/A</v>
      </c>
      <c r="AY194" s="138" t="e">
        <f t="shared" si="50"/>
        <v>#N/A</v>
      </c>
      <c r="AZ194" s="130" t="e">
        <f>IF(AX194&amp;AW194="勤怠未設定","×",IF(AV194="勤怠修正","×",IF(AC194="外注","",IF(AA194="",IF(AY194&lt;&gt;"","×",""),IF(VLOOKUP(AA194,カレンダマスタ!$H$66:$I$83,2,FALSE)&lt;&gt;AY194,"×","OK")))))</f>
        <v>#N/A</v>
      </c>
      <c r="BC194" s="137" t="e">
        <f>IF(E194="","",VLOOKUP($E194,カレンダマスタ!$A$4:$E$381,4,FALSE))</f>
        <v>#N/A</v>
      </c>
      <c r="BD194" s="126" t="e">
        <f>IF(AC194="社員","",IF(AG194=0,"",IF(AD194="NSTC",IF(COUNTIF(カレンダマスタ!$Q$5:$Q$32,G194)=1,"OK","×"),
IF(AD194="NS本社",IF(COUNTIF(カレンダマスタ!$T$5:$T$32,G194)=1,"OK","×"),IF(COUNTIF(カレンダマスタ!$R$5:$R$32,G194)=1,"OK","×")))))</f>
        <v>#N/A</v>
      </c>
      <c r="BE194" s="126" t="e">
        <f>IF(AC194="社員","",IF(G194="","",IF(R194&lt;&gt;"","",IF(AF194="CS","OK",IF(VLOOKUP(E194,カレンダマスタ!$A$5:$D$381,4,FALSE)&gt;0,"",IF(OR(G194*24&gt;10.84,H194*24&lt;14.5)=TRUE,"×","OK"))))))</f>
        <v>#N/A</v>
      </c>
      <c r="BF194" s="126" t="e">
        <f t="shared" si="58"/>
        <v>#N/A</v>
      </c>
      <c r="BG194" s="126" t="e">
        <f t="shared" si="62"/>
        <v>#N/A</v>
      </c>
      <c r="BI194" s="130" t="e">
        <f t="shared" si="63"/>
        <v>#N/A</v>
      </c>
    </row>
    <row r="195" spans="2:61" ht="14.25" customHeight="1">
      <c r="B195" s="111"/>
      <c r="C195" s="536">
        <v>230750</v>
      </c>
      <c r="D195" s="128" t="s">
        <v>540</v>
      </c>
      <c r="E195" s="583">
        <v>45407</v>
      </c>
      <c r="F195" s="128" t="s">
        <v>205</v>
      </c>
      <c r="G195" s="588">
        <v>0.375</v>
      </c>
      <c r="H195" s="588">
        <v>0.82291666666666663</v>
      </c>
      <c r="I195" s="130" t="s">
        <v>200</v>
      </c>
      <c r="J195" s="139">
        <v>9.75</v>
      </c>
      <c r="K195" s="131"/>
      <c r="L195" s="132"/>
      <c r="M195" s="132"/>
      <c r="N195" s="141"/>
      <c r="O195" s="139">
        <v>8</v>
      </c>
      <c r="P195" s="139">
        <v>1.75</v>
      </c>
      <c r="Q195" s="139"/>
      <c r="R195" s="133"/>
      <c r="S195" s="134" t="s">
        <v>594</v>
      </c>
      <c r="T195" s="434">
        <f t="shared" si="64"/>
        <v>9.75</v>
      </c>
      <c r="U195" s="429"/>
      <c r="V195" s="429" t="e">
        <f t="shared" si="59"/>
        <v>#N/A</v>
      </c>
      <c r="W195" s="298"/>
      <c r="X195" s="129">
        <f t="shared" si="65"/>
        <v>0.33333333333333331</v>
      </c>
      <c r="Y195" s="129">
        <f t="shared" si="42"/>
        <v>7.2916666666666671E-2</v>
      </c>
      <c r="Z195" s="129" t="str">
        <f t="shared" si="43"/>
        <v/>
      </c>
      <c r="AA195" s="133" t="str">
        <f t="shared" si="46"/>
        <v/>
      </c>
      <c r="AC195" s="186" t="e">
        <f>AC191</f>
        <v>#N/A</v>
      </c>
      <c r="AD195" s="187" t="e">
        <f>AD191</f>
        <v>#N/A</v>
      </c>
      <c r="AE195" s="187" t="e">
        <f>AE191</f>
        <v>#N/A</v>
      </c>
      <c r="AF195" s="187" t="e">
        <f>AF191</f>
        <v>#N/A</v>
      </c>
      <c r="AG195" s="204" t="e">
        <f t="shared" si="60"/>
        <v>#N/A</v>
      </c>
      <c r="AI195" s="140" t="str">
        <f>IF(月報!G195&lt;&gt;"",月報!G195,"")</f>
        <v/>
      </c>
      <c r="AJ195" s="126">
        <f>IF(月報!W195&lt;&gt;"",月報!W195*24,"")</f>
        <v>9.9166666666666661</v>
      </c>
      <c r="AK195" s="126" t="str">
        <f>IF(月報!P195&lt;&gt;"",月報!P195,"")</f>
        <v/>
      </c>
      <c r="AL195" s="126" t="str">
        <f>IF(月報!Q195&lt;&gt;"",IF(月報!Q195="平日残","",月報!Q195),"")</f>
        <v/>
      </c>
      <c r="AM195" s="126"/>
      <c r="AN195" s="126" t="e">
        <f t="shared" si="45"/>
        <v>#N/A</v>
      </c>
      <c r="AO195" s="126" t="e">
        <f>IF($E195="","",VLOOKUP($E195,カレンダマスタ!$A$5:$E$381,5,FALSE))</f>
        <v>#N/A</v>
      </c>
      <c r="AQ195" s="196" t="e">
        <f>IF(G195="","",IF(VLOOKUP(E195,カレンダマスタ!$A$5:$D$381,4,FALSE)=0,"",1))</f>
        <v>#N/A</v>
      </c>
      <c r="AR195" s="136" t="e">
        <f>IF($G195="","",IF($AD195="NSTC",INDEX(カレンダマスタ!$I$26:$O$31,MATCH($G195,カレンダマスタ!$H$26:$H$31,1),MATCH($H195,カレンダマスタ!$I$25:$O$25,1)),
IF($AD195="CS本社",INDEX(カレンダマスタ!$I$36:$O$41,MATCH($G195,カレンダマスタ!$H$36:$H$41,1),MATCH($H195,カレンダマスタ!$I$35:$O$35,1)),
IF($AD195="NS本社",INDEX(カレンダマスタ!$I$94:$O$99,MATCH($G195,カレンダマスタ!$H$95:$H$100,1),MATCH($H195,カレンダマスタ!$I$93:$O$93,1)),
IF($AD195="ODC",INDEX(カレンダマスタ!$I$46:$O$51,MATCH($G195,カレンダマスタ!$H$46:$H$51,1),MATCH($H195,カレンダマスタ!$I$45:$O$45,1)),
IF($AD195="NS東京TC",INDEX(カレンダマスタ!$I$56:$O$61,MATCH($G195,カレンダマスタ!$H$56:$H$61,1),MATCH($H195,カレンダマスタ!$I$55:$O$55,1)),""))))))</f>
        <v>#N/A</v>
      </c>
      <c r="AS195" s="126" t="e">
        <f t="shared" si="61"/>
        <v>#N/A</v>
      </c>
      <c r="AU195" s="137" t="e">
        <f>IF(E195="","",VLOOKUP($E195,カレンダマスタ!$A$4:$E$381,4,FALSE))</f>
        <v>#N/A</v>
      </c>
      <c r="AV195" s="137" t="str">
        <f t="shared" si="47"/>
        <v/>
      </c>
      <c r="AW195" s="137" t="str">
        <f t="shared" si="48"/>
        <v/>
      </c>
      <c r="AX195" s="138" t="e">
        <f t="shared" si="49"/>
        <v>#N/A</v>
      </c>
      <c r="AY195" s="138" t="e">
        <f t="shared" si="50"/>
        <v>#N/A</v>
      </c>
      <c r="AZ195" s="130" t="e">
        <f>IF(AX195&amp;AW195="勤怠未設定","×",IF(AV195="勤怠修正","×",IF(AC195="外注","",IF(AA195="",IF(AY195&lt;&gt;"","×",""),IF(VLOOKUP(AA195,カレンダマスタ!$H$66:$I$83,2,FALSE)&lt;&gt;AY195,"×","OK")))))</f>
        <v>#N/A</v>
      </c>
      <c r="BC195" s="137" t="e">
        <f>IF(E195="","",VLOOKUP($E195,カレンダマスタ!$A$4:$E$381,4,FALSE))</f>
        <v>#N/A</v>
      </c>
      <c r="BD195" s="126" t="e">
        <f>IF(AC195="社員","",IF(AG195=0,"",IF(AD195="NSTC",IF(COUNTIF(カレンダマスタ!$Q$5:$Q$32,G195)=1,"OK","×"),
IF(AD195="NS本社",IF(COUNTIF(カレンダマスタ!$T$5:$T$32,G195)=1,"OK","×"),IF(COUNTIF(カレンダマスタ!$R$5:$R$32,G195)=1,"OK","×")))))</f>
        <v>#N/A</v>
      </c>
      <c r="BE195" s="126" t="e">
        <f>IF(AC195="社員","",IF(G195="","",IF(R195&lt;&gt;"","",IF(AF195="CS","OK",IF(VLOOKUP(E195,カレンダマスタ!$A$5:$D$381,4,FALSE)&gt;0,"",IF(OR(G195*24&gt;10.84,H195*24&lt;14.5)=TRUE,"×","OK"))))))</f>
        <v>#N/A</v>
      </c>
      <c r="BF195" s="126" t="e">
        <f t="shared" si="58"/>
        <v>#N/A</v>
      </c>
      <c r="BG195" s="126" t="e">
        <f t="shared" si="62"/>
        <v>#N/A</v>
      </c>
      <c r="BI195" s="130" t="e">
        <f t="shared" si="63"/>
        <v>#N/A</v>
      </c>
    </row>
    <row r="196" spans="2:61" ht="14.25" customHeight="1">
      <c r="B196" s="111"/>
      <c r="C196" s="536">
        <v>230750</v>
      </c>
      <c r="D196" s="128" t="s">
        <v>540</v>
      </c>
      <c r="E196" s="583">
        <v>45408</v>
      </c>
      <c r="F196" s="128" t="s">
        <v>199</v>
      </c>
      <c r="G196" s="588">
        <v>0.375</v>
      </c>
      <c r="H196" s="588">
        <v>0.75</v>
      </c>
      <c r="I196" s="130" t="s">
        <v>200</v>
      </c>
      <c r="J196" s="139">
        <v>8</v>
      </c>
      <c r="K196" s="131"/>
      <c r="L196" s="132"/>
      <c r="M196" s="132"/>
      <c r="N196" s="141"/>
      <c r="O196" s="139">
        <v>8</v>
      </c>
      <c r="P196" s="139"/>
      <c r="Q196" s="139"/>
      <c r="R196" s="133"/>
      <c r="S196" s="134" t="s">
        <v>594</v>
      </c>
      <c r="T196" s="434">
        <f t="shared" si="64"/>
        <v>8</v>
      </c>
      <c r="U196" s="429"/>
      <c r="V196" s="429" t="e">
        <f t="shared" si="59"/>
        <v>#N/A</v>
      </c>
      <c r="W196" s="298"/>
      <c r="X196" s="129">
        <f t="shared" si="65"/>
        <v>0.33333333333333331</v>
      </c>
      <c r="Y196" s="129" t="str">
        <f t="shared" si="42"/>
        <v/>
      </c>
      <c r="Z196" s="129" t="str">
        <f t="shared" si="43"/>
        <v/>
      </c>
      <c r="AA196" s="133" t="str">
        <f t="shared" si="46"/>
        <v/>
      </c>
      <c r="AC196" s="186" t="e">
        <f>AC191</f>
        <v>#N/A</v>
      </c>
      <c r="AD196" s="187" t="e">
        <f>AD191</f>
        <v>#N/A</v>
      </c>
      <c r="AE196" s="187" t="e">
        <f>AE191</f>
        <v>#N/A</v>
      </c>
      <c r="AF196" s="187" t="e">
        <f>AF191</f>
        <v>#N/A</v>
      </c>
      <c r="AG196" s="204" t="e">
        <f t="shared" si="60"/>
        <v>#N/A</v>
      </c>
      <c r="AI196" s="135" t="str">
        <f>IF(月報!G196&lt;&gt;"",月報!G196,"")</f>
        <v/>
      </c>
      <c r="AJ196" s="126">
        <f>IF(月報!W196&lt;&gt;"",月報!W196*24,"")</f>
        <v>8</v>
      </c>
      <c r="AK196" s="126" t="str">
        <f>IF(月報!P196&lt;&gt;"",月報!P196,"")</f>
        <v/>
      </c>
      <c r="AL196" s="126" t="str">
        <f>IF(月報!Q196&lt;&gt;"",IF(月報!Q196="平日残","",月報!Q196),"")</f>
        <v/>
      </c>
      <c r="AM196" s="126"/>
      <c r="AN196" s="126" t="e">
        <f t="shared" si="45"/>
        <v>#N/A</v>
      </c>
      <c r="AO196" s="126" t="e">
        <f>IF($E196="","",VLOOKUP($E196,カレンダマスタ!$A$5:$E$381,5,FALSE))</f>
        <v>#N/A</v>
      </c>
      <c r="AQ196" s="196" t="e">
        <f>IF(G196="","",IF(VLOOKUP(E196,カレンダマスタ!$A$5:$D$381,4,FALSE)=0,"",1))</f>
        <v>#N/A</v>
      </c>
      <c r="AR196" s="136" t="e">
        <f>IF($G196="","",IF($AD196="NSTC",INDEX(カレンダマスタ!$I$26:$O$31,MATCH($G196,カレンダマスタ!$H$26:$H$31,1),MATCH($H196,カレンダマスタ!$I$25:$O$25,1)),
IF($AD196="CS本社",INDEX(カレンダマスタ!$I$36:$O$41,MATCH($G196,カレンダマスタ!$H$36:$H$41,1),MATCH($H196,カレンダマスタ!$I$35:$O$35,1)),
IF($AD196="NS本社",INDEX(カレンダマスタ!$I$94:$O$99,MATCH($G196,カレンダマスタ!$H$95:$H$100,1),MATCH($H196,カレンダマスタ!$I$93:$O$93,1)),
IF($AD196="ODC",INDEX(カレンダマスタ!$I$46:$O$51,MATCH($G196,カレンダマスタ!$H$46:$H$51,1),MATCH($H196,カレンダマスタ!$I$45:$O$45,1)),
IF($AD196="NS東京TC",INDEX(カレンダマスタ!$I$56:$O$61,MATCH($G196,カレンダマスタ!$H$56:$H$61,1),MATCH($H196,カレンダマスタ!$I$55:$O$55,1)),""))))))</f>
        <v>#N/A</v>
      </c>
      <c r="AS196" s="126" t="e">
        <f t="shared" si="61"/>
        <v>#N/A</v>
      </c>
      <c r="AU196" s="137" t="e">
        <f>IF(E196="","",VLOOKUP($E196,カレンダマスタ!$A$4:$E$381,4,FALSE))</f>
        <v>#N/A</v>
      </c>
      <c r="AV196" s="137" t="str">
        <f t="shared" si="47"/>
        <v/>
      </c>
      <c r="AW196" s="137" t="str">
        <f t="shared" si="48"/>
        <v/>
      </c>
      <c r="AX196" s="138" t="e">
        <f t="shared" si="49"/>
        <v>#N/A</v>
      </c>
      <c r="AY196" s="138" t="e">
        <f t="shared" si="50"/>
        <v>#N/A</v>
      </c>
      <c r="AZ196" s="130" t="e">
        <f>IF(AX196&amp;AW196="勤怠未設定","×",IF(AV196="勤怠修正","×",IF(AC196="外注","",IF(AA196="",IF(AY196&lt;&gt;"","×",""),IF(VLOOKUP(AA196,カレンダマスタ!$H$66:$I$83,2,FALSE)&lt;&gt;AY196,"×","OK")))))</f>
        <v>#N/A</v>
      </c>
      <c r="BC196" s="137" t="e">
        <f>IF(E196="","",VLOOKUP($E196,カレンダマスタ!$A$4:$E$381,4,FALSE))</f>
        <v>#N/A</v>
      </c>
      <c r="BD196" s="126" t="e">
        <f>IF(AC196="社員","",IF(AG196=0,"",IF(AD196="NSTC",IF(COUNTIF(カレンダマスタ!$Q$5:$Q$32,G196)=1,"OK","×"),
IF(AD196="NS本社",IF(COUNTIF(カレンダマスタ!$T$5:$T$32,G196)=1,"OK","×"),IF(COUNTIF(カレンダマスタ!$R$5:$R$32,G196)=1,"OK","×")))))</f>
        <v>#N/A</v>
      </c>
      <c r="BE196" s="126" t="e">
        <f>IF(AC196="社員","",IF(G196="","",IF(R196&lt;&gt;"","",IF(AF196="CS","OK",IF(VLOOKUP(E196,カレンダマスタ!$A$5:$D$381,4,FALSE)&gt;0,"",IF(OR(G196*24&gt;10.84,H196*24&lt;14.5)=TRUE,"×","OK"))))))</f>
        <v>#N/A</v>
      </c>
      <c r="BF196" s="126" t="e">
        <f t="shared" si="58"/>
        <v>#N/A</v>
      </c>
      <c r="BG196" s="126" t="e">
        <f t="shared" si="62"/>
        <v>#N/A</v>
      </c>
      <c r="BI196" s="130" t="e">
        <f t="shared" si="63"/>
        <v>#N/A</v>
      </c>
    </row>
    <row r="197" spans="2:61" ht="14.25" customHeight="1">
      <c r="B197" s="111"/>
      <c r="C197" s="537">
        <v>230750</v>
      </c>
      <c r="D197" s="142" t="s">
        <v>540</v>
      </c>
      <c r="E197" s="584">
        <v>45409</v>
      </c>
      <c r="F197" s="142" t="s">
        <v>369</v>
      </c>
      <c r="G197" s="589"/>
      <c r="H197" s="589"/>
      <c r="I197" s="144"/>
      <c r="J197" s="148"/>
      <c r="K197" s="145"/>
      <c r="L197" s="146"/>
      <c r="M197" s="146"/>
      <c r="N197" s="147"/>
      <c r="O197" s="148"/>
      <c r="P197" s="148"/>
      <c r="Q197" s="148"/>
      <c r="R197" s="149"/>
      <c r="S197" s="156"/>
      <c r="T197" s="435" t="str">
        <f t="shared" si="64"/>
        <v/>
      </c>
      <c r="U197" s="430"/>
      <c r="V197" s="430" t="e">
        <f t="shared" si="59"/>
        <v>#N/A</v>
      </c>
      <c r="W197" s="298"/>
      <c r="X197" s="143" t="str">
        <f t="shared" si="65"/>
        <v/>
      </c>
      <c r="Y197" s="143" t="str">
        <f t="shared" si="42"/>
        <v/>
      </c>
      <c r="Z197" s="143" t="str">
        <f t="shared" si="43"/>
        <v/>
      </c>
      <c r="AA197" s="149" t="str">
        <f t="shared" si="46"/>
        <v/>
      </c>
      <c r="AC197" s="188" t="e">
        <f>AC191</f>
        <v>#N/A</v>
      </c>
      <c r="AD197" s="189" t="e">
        <f>AD191</f>
        <v>#N/A</v>
      </c>
      <c r="AE197" s="189" t="e">
        <f>AE191</f>
        <v>#N/A</v>
      </c>
      <c r="AF197" s="189" t="e">
        <f>AF191</f>
        <v>#N/A</v>
      </c>
      <c r="AG197" s="205">
        <f t="shared" si="60"/>
        <v>0</v>
      </c>
      <c r="AI197" s="150" t="str">
        <f>IF(月報!G197&lt;&gt;"",月報!G197,"")</f>
        <v/>
      </c>
      <c r="AJ197" s="151" t="str">
        <f>IF(月報!W197&lt;&gt;"",月報!W197*24,"")</f>
        <v/>
      </c>
      <c r="AK197" s="151" t="str">
        <f>IF(月報!P197&lt;&gt;"",月報!P197,"")</f>
        <v/>
      </c>
      <c r="AL197" s="151" t="str">
        <f>IF(月報!Q197&lt;&gt;"",IF(月報!Q197="平日残","",月報!Q197),"")</f>
        <v/>
      </c>
      <c r="AM197" s="151"/>
      <c r="AN197" s="151" t="e">
        <f t="shared" si="45"/>
        <v>#N/A</v>
      </c>
      <c r="AO197" s="151" t="e">
        <f>IF($E197="","",VLOOKUP($E197,カレンダマスタ!$A$5:$E$381,5,FALSE))</f>
        <v>#N/A</v>
      </c>
      <c r="AQ197" s="197" t="str">
        <f>IF(G197="","",IF(VLOOKUP(E197,カレンダマスタ!$A$5:$D$381,4,FALSE)=0,"",1))</f>
        <v/>
      </c>
      <c r="AR197" s="152" t="str">
        <f>IF($G197="","",IF($AD197="NSTC",INDEX(カレンダマスタ!$I$26:$O$31,MATCH($G197,カレンダマスタ!$H$26:$H$31,1),MATCH($H197,カレンダマスタ!$I$25:$O$25,1)),
IF($AD197="CS本社",INDEX(カレンダマスタ!$I$36:$O$41,MATCH($G197,カレンダマスタ!$H$36:$H$41,1),MATCH($H197,カレンダマスタ!$I$35:$O$35,1)),
IF($AD197="NS本社",INDEX(カレンダマスタ!$I$94:$O$99,MATCH($G197,カレンダマスタ!$H$95:$H$100,1),MATCH($H197,カレンダマスタ!$I$93:$O$93,1)),
IF($AD197="ODC",INDEX(カレンダマスタ!$I$46:$O$51,MATCH($G197,カレンダマスタ!$H$46:$H$51,1),MATCH($H197,カレンダマスタ!$I$45:$O$45,1)),
IF($AD197="NS東京TC",INDEX(カレンダマスタ!$I$56:$O$61,MATCH($G197,カレンダマスタ!$H$56:$H$61,1),MATCH($H197,カレンダマスタ!$I$55:$O$55,1)),""))))))</f>
        <v/>
      </c>
      <c r="AS197" s="151" t="e">
        <f t="shared" si="61"/>
        <v>#N/A</v>
      </c>
      <c r="AU197" s="153" t="e">
        <f>IF(E197="","",VLOOKUP($E197,カレンダマスタ!$A$4:$E$381,4,FALSE))</f>
        <v>#N/A</v>
      </c>
      <c r="AV197" s="153" t="str">
        <f t="shared" si="47"/>
        <v/>
      </c>
      <c r="AW197" s="153" t="str">
        <f t="shared" si="48"/>
        <v/>
      </c>
      <c r="AX197" s="154" t="e">
        <f t="shared" si="49"/>
        <v>#N/A</v>
      </c>
      <c r="AY197" s="154" t="e">
        <f t="shared" si="50"/>
        <v>#N/A</v>
      </c>
      <c r="AZ197" s="144" t="e">
        <f>IF(AX197&amp;AW197="勤怠未設定","×",IF(AV197="勤怠修正","×",IF(AC197="外注","",IF(AA197="",IF(AY197&lt;&gt;"","×",""),IF(VLOOKUP(AA197,カレンダマスタ!$H$66:$I$83,2,FALSE)&lt;&gt;AY197,"×","OK")))))</f>
        <v>#N/A</v>
      </c>
      <c r="BC197" s="153" t="e">
        <f>IF(E197="","",VLOOKUP($E197,カレンダマスタ!$A$4:$E$381,4,FALSE))</f>
        <v>#N/A</v>
      </c>
      <c r="BD197" s="151" t="e">
        <f>IF(AC197="社員","",IF(AG197=0,"",IF(AD197="NSTC",IF(COUNTIF(カレンダマスタ!$Q$5:$Q$32,G197)=1,"OK","×"),
IF(AD197="NS本社",IF(COUNTIF(カレンダマスタ!$T$5:$T$32,G197)=1,"OK","×"),IF(COUNTIF(カレンダマスタ!$R$5:$R$32,G197)=1,"OK","×")))))</f>
        <v>#N/A</v>
      </c>
      <c r="BE197" s="151" t="e">
        <f>IF(AC197="社員","",IF(G197="","",IF(R197&lt;&gt;"","",IF(AF197="CS","OK",IF(VLOOKUP(E197,カレンダマスタ!$A$5:$D$381,4,FALSE)&gt;0,"",IF(OR(G197*24&gt;10.84,H197*24&lt;14.5)=TRUE,"×","OK"))))))</f>
        <v>#N/A</v>
      </c>
      <c r="BF197" s="151" t="e">
        <f t="shared" si="58"/>
        <v>#N/A</v>
      </c>
      <c r="BG197" s="151" t="e">
        <f t="shared" si="62"/>
        <v>#N/A</v>
      </c>
      <c r="BI197" s="144" t="e">
        <f t="shared" si="63"/>
        <v>#N/A</v>
      </c>
    </row>
    <row r="198" spans="2:61" ht="14.25" customHeight="1">
      <c r="B198" s="111"/>
      <c r="C198" s="535">
        <v>230750</v>
      </c>
      <c r="D198" s="112" t="s">
        <v>540</v>
      </c>
      <c r="E198" s="582">
        <v>45410</v>
      </c>
      <c r="F198" s="112" t="s">
        <v>370</v>
      </c>
      <c r="G198" s="587"/>
      <c r="H198" s="587"/>
      <c r="I198" s="114"/>
      <c r="J198" s="118"/>
      <c r="K198" s="115"/>
      <c r="L198" s="116"/>
      <c r="M198" s="116"/>
      <c r="N198" s="117"/>
      <c r="O198" s="118"/>
      <c r="P198" s="118"/>
      <c r="Q198" s="118"/>
      <c r="R198" s="119"/>
      <c r="S198" s="120"/>
      <c r="T198" s="433" t="str">
        <f t="shared" si="64"/>
        <v/>
      </c>
      <c r="U198" s="431">
        <f>SUM(T198:T204)</f>
        <v>0</v>
      </c>
      <c r="V198" s="431" t="e">
        <f t="shared" si="59"/>
        <v>#N/A</v>
      </c>
      <c r="W198" s="298"/>
      <c r="X198" s="113" t="str">
        <f t="shared" si="65"/>
        <v/>
      </c>
      <c r="Y198" s="113" t="str">
        <f t="shared" si="42"/>
        <v/>
      </c>
      <c r="Z198" s="113" t="str">
        <f t="shared" si="43"/>
        <v/>
      </c>
      <c r="AA198" s="119" t="str">
        <f t="shared" si="46"/>
        <v/>
      </c>
      <c r="AC198" s="190" t="e">
        <f>AC191</f>
        <v>#N/A</v>
      </c>
      <c r="AD198" s="191" t="e">
        <f>AD191</f>
        <v>#N/A</v>
      </c>
      <c r="AE198" s="191" t="e">
        <f>AE191</f>
        <v>#N/A</v>
      </c>
      <c r="AF198" s="191" t="e">
        <f>AF191</f>
        <v>#N/A</v>
      </c>
      <c r="AG198" s="206">
        <f t="shared" si="60"/>
        <v>0</v>
      </c>
      <c r="AI198" s="155" t="str">
        <f>IF(月報!G198&lt;&gt;"",月報!G198,"")</f>
        <v/>
      </c>
      <c r="AJ198" s="122" t="str">
        <f>IF(月報!W198&lt;&gt;"",月報!W198*24,"")</f>
        <v/>
      </c>
      <c r="AK198" s="122" t="str">
        <f>IF(月報!P198&lt;&gt;"",月報!P198,"")</f>
        <v/>
      </c>
      <c r="AL198" s="122" t="str">
        <f>IF(月報!Q198&lt;&gt;"",IF(月報!Q198="平日残","",月報!Q198),"")</f>
        <v/>
      </c>
      <c r="AM198" s="122"/>
      <c r="AN198" s="122" t="e">
        <f t="shared" si="45"/>
        <v>#N/A</v>
      </c>
      <c r="AO198" s="122" t="e">
        <f>IF($E198="","",VLOOKUP($E198,カレンダマスタ!$A$5:$E$381,5,FALSE))</f>
        <v>#N/A</v>
      </c>
      <c r="AQ198" s="195" t="str">
        <f>IF(G198="","",IF(VLOOKUP(E198,カレンダマスタ!$A$5:$D$381,4,FALSE)=0,"",1))</f>
        <v/>
      </c>
      <c r="AR198" s="123" t="str">
        <f>IF($G198="","",IF($AD198="NSTC",INDEX(カレンダマスタ!$I$26:$O$31,MATCH($G198,カレンダマスタ!$H$26:$H$31,1),MATCH($H198,カレンダマスタ!$I$25:$O$25,1)),
IF($AD198="CS本社",INDEX(カレンダマスタ!$I$36:$O$41,MATCH($G198,カレンダマスタ!$H$36:$H$41,1),MATCH($H198,カレンダマスタ!$I$35:$O$35,1)),
IF($AD198="NS本社",INDEX(カレンダマスタ!$I$94:$O$99,MATCH($G198,カレンダマスタ!$H$95:$H$100,1),MATCH($H198,カレンダマスタ!$I$93:$O$93,1)),
IF($AD198="ODC",INDEX(カレンダマスタ!$I$46:$O$51,MATCH($G198,カレンダマスタ!$H$46:$H$51,1),MATCH($H198,カレンダマスタ!$I$45:$O$45,1)),
IF($AD198="NS東京TC",INDEX(カレンダマスタ!$I$56:$O$61,MATCH($G198,カレンダマスタ!$H$56:$H$61,1),MATCH($H198,カレンダマスタ!$I$55:$O$55,1)),""))))))</f>
        <v/>
      </c>
      <c r="AS198" s="122" t="e">
        <f t="shared" si="61"/>
        <v>#N/A</v>
      </c>
      <c r="AU198" s="124" t="e">
        <f>IF(E198="","",VLOOKUP($E198,カレンダマスタ!$A$4:$E$381,4,FALSE))</f>
        <v>#N/A</v>
      </c>
      <c r="AV198" s="124" t="str">
        <f t="shared" si="47"/>
        <v/>
      </c>
      <c r="AW198" s="124" t="str">
        <f t="shared" si="48"/>
        <v/>
      </c>
      <c r="AX198" s="125" t="e">
        <f t="shared" si="49"/>
        <v>#N/A</v>
      </c>
      <c r="AY198" s="125" t="e">
        <f t="shared" si="50"/>
        <v>#N/A</v>
      </c>
      <c r="AZ198" s="114" t="e">
        <f>IF(AX198&amp;AW198="勤怠未設定","×",IF(AV198="勤怠修正","×",IF(AC198="外注","",IF(AA198="",IF(AY198&lt;&gt;"","×",""),IF(VLOOKUP(AA198,カレンダマスタ!$H$66:$I$83,2,FALSE)&lt;&gt;AY198,"×","OK")))))</f>
        <v>#N/A</v>
      </c>
      <c r="BC198" s="124" t="e">
        <f>IF(E198="","",VLOOKUP($E198,カレンダマスタ!$A$4:$E$381,4,FALSE))</f>
        <v>#N/A</v>
      </c>
      <c r="BD198" s="122" t="e">
        <f>IF(AC198="社員","",IF(AG198=0,"",IF(AD198="NSTC",IF(COUNTIF(カレンダマスタ!$Q$5:$Q$32,G198)=1,"OK","×"),
IF(AD198="NS本社",IF(COUNTIF(カレンダマスタ!$T$5:$T$32,G198)=1,"OK","×"),IF(COUNTIF(カレンダマスタ!$R$5:$R$32,G198)=1,"OK","×")))))</f>
        <v>#N/A</v>
      </c>
      <c r="BE198" s="122" t="e">
        <f>IF(AC198="社員","",IF(G198="","",IF(R198&lt;&gt;"","",IF(AF198="CS","OK",IF(VLOOKUP(E198,カレンダマスタ!$A$5:$D$381,4,FALSE)&gt;0,"",IF(OR(G198*24&gt;10.84,H198*24&lt;14.5)=TRUE,"×","OK"))))))</f>
        <v>#N/A</v>
      </c>
      <c r="BF198" s="122" t="e">
        <f t="shared" si="58"/>
        <v>#N/A</v>
      </c>
      <c r="BG198" s="122" t="e">
        <f t="shared" si="62"/>
        <v>#N/A</v>
      </c>
      <c r="BI198" s="114" t="e">
        <f t="shared" si="63"/>
        <v>#N/A</v>
      </c>
    </row>
    <row r="199" spans="2:61" ht="14.25" customHeight="1">
      <c r="B199" s="111"/>
      <c r="C199" s="536">
        <v>230750</v>
      </c>
      <c r="D199" s="128" t="s">
        <v>540</v>
      </c>
      <c r="E199" s="583">
        <v>45411</v>
      </c>
      <c r="F199" s="128" t="s">
        <v>201</v>
      </c>
      <c r="G199" s="588"/>
      <c r="H199" s="588"/>
      <c r="I199" s="130"/>
      <c r="J199" s="139"/>
      <c r="K199" s="131"/>
      <c r="L199" s="132"/>
      <c r="M199" s="132"/>
      <c r="N199" s="141"/>
      <c r="O199" s="139"/>
      <c r="P199" s="139"/>
      <c r="Q199" s="139"/>
      <c r="R199" s="133"/>
      <c r="S199" s="134"/>
      <c r="T199" s="434" t="str">
        <f t="shared" si="64"/>
        <v/>
      </c>
      <c r="U199" s="429"/>
      <c r="V199" s="429" t="e">
        <f t="shared" si="59"/>
        <v>#N/A</v>
      </c>
      <c r="W199" s="298"/>
      <c r="X199" s="129" t="str">
        <f t="shared" si="65"/>
        <v/>
      </c>
      <c r="Y199" s="129" t="str">
        <f t="shared" si="42"/>
        <v/>
      </c>
      <c r="Z199" s="129" t="str">
        <f t="shared" si="43"/>
        <v/>
      </c>
      <c r="AA199" s="133" t="str">
        <f t="shared" si="46"/>
        <v/>
      </c>
      <c r="AC199" s="186" t="e">
        <f>AC191</f>
        <v>#N/A</v>
      </c>
      <c r="AD199" s="187" t="e">
        <f>AD191</f>
        <v>#N/A</v>
      </c>
      <c r="AE199" s="187" t="e">
        <f>AE191</f>
        <v>#N/A</v>
      </c>
      <c r="AF199" s="187" t="e">
        <f>AF191</f>
        <v>#N/A</v>
      </c>
      <c r="AG199" s="204">
        <f t="shared" si="60"/>
        <v>0</v>
      </c>
      <c r="AI199" s="135" t="str">
        <f>IF(月報!G199&lt;&gt;"",月報!G199,"")</f>
        <v/>
      </c>
      <c r="AJ199" s="126" t="str">
        <f>IF(月報!W199&lt;&gt;"",月報!W199*24,"")</f>
        <v/>
      </c>
      <c r="AK199" s="126" t="str">
        <f>IF(月報!P199&lt;&gt;"",月報!P199,"")</f>
        <v/>
      </c>
      <c r="AL199" s="126" t="str">
        <f>IF(月報!Q199&lt;&gt;"",IF(月報!Q199="平日残","",月報!Q199),"")</f>
        <v/>
      </c>
      <c r="AM199" s="126"/>
      <c r="AN199" s="126" t="e">
        <f t="shared" si="45"/>
        <v>#N/A</v>
      </c>
      <c r="AO199" s="126" t="e">
        <f>IF($E199="","",VLOOKUP($E199,カレンダマスタ!$A$5:$E$381,5,FALSE))</f>
        <v>#N/A</v>
      </c>
      <c r="AQ199" s="196" t="str">
        <f>IF(G199="","",IF(VLOOKUP(E199,カレンダマスタ!$A$5:$D$381,4,FALSE)=0,"",1))</f>
        <v/>
      </c>
      <c r="AR199" s="136" t="str">
        <f>IF($G199="","",IF($AD199="NSTC",INDEX(カレンダマスタ!$I$26:$O$31,MATCH($G199,カレンダマスタ!$H$26:$H$31,1),MATCH($H199,カレンダマスタ!$I$25:$O$25,1)),
IF($AD199="CS本社",INDEX(カレンダマスタ!$I$36:$O$41,MATCH($G199,カレンダマスタ!$H$36:$H$41,1),MATCH($H199,カレンダマスタ!$I$35:$O$35,1)),
IF($AD199="NS本社",INDEX(カレンダマスタ!$I$94:$O$99,MATCH($G199,カレンダマスタ!$H$95:$H$100,1),MATCH($H199,カレンダマスタ!$I$93:$O$93,1)),
IF($AD199="ODC",INDEX(カレンダマスタ!$I$46:$O$51,MATCH($G199,カレンダマスタ!$H$46:$H$51,1),MATCH($H199,カレンダマスタ!$I$45:$O$45,1)),
IF($AD199="NS東京TC",INDEX(カレンダマスタ!$I$56:$O$61,MATCH($G199,カレンダマスタ!$H$56:$H$61,1),MATCH($H199,カレンダマスタ!$I$55:$O$55,1)),""))))))</f>
        <v/>
      </c>
      <c r="AS199" s="126" t="e">
        <f t="shared" si="61"/>
        <v>#N/A</v>
      </c>
      <c r="AU199" s="137" t="e">
        <f>IF(E199="","",VLOOKUP($E199,カレンダマスタ!$A$4:$E$381,4,FALSE))</f>
        <v>#N/A</v>
      </c>
      <c r="AV199" s="137" t="str">
        <f t="shared" si="47"/>
        <v/>
      </c>
      <c r="AW199" s="137" t="str">
        <f t="shared" si="48"/>
        <v/>
      </c>
      <c r="AX199" s="138" t="e">
        <f t="shared" si="49"/>
        <v>#N/A</v>
      </c>
      <c r="AY199" s="138" t="e">
        <f t="shared" si="50"/>
        <v>#N/A</v>
      </c>
      <c r="AZ199" s="130" t="e">
        <f>IF(AX199&amp;AW199="勤怠未設定","×",IF(AV199="勤怠修正","×",IF(AC199="外注","",IF(AA199="",IF(AY199&lt;&gt;"","×",""),IF(VLOOKUP(AA199,カレンダマスタ!$H$66:$I$83,2,FALSE)&lt;&gt;AY199,"×","OK")))))</f>
        <v>#N/A</v>
      </c>
      <c r="BC199" s="137" t="e">
        <f>IF(E199="","",VLOOKUP($E199,カレンダマスタ!$A$4:$E$381,4,FALSE))</f>
        <v>#N/A</v>
      </c>
      <c r="BD199" s="126" t="e">
        <f>IF(AC199="社員","",IF(AG199=0,"",IF(AD199="NSTC",IF(COUNTIF(カレンダマスタ!$Q$5:$Q$32,G199)=1,"OK","×"),
IF(AD199="NS本社",IF(COUNTIF(カレンダマスタ!$T$5:$T$32,G199)=1,"OK","×"),IF(COUNTIF(カレンダマスタ!$R$5:$R$32,G199)=1,"OK","×")))))</f>
        <v>#N/A</v>
      </c>
      <c r="BE199" s="126" t="e">
        <f>IF(AC199="社員","",IF(G199="","",IF(R199&lt;&gt;"","",IF(AF199="CS","OK",IF(VLOOKUP(E199,カレンダマスタ!$A$5:$D$381,4,FALSE)&gt;0,"",IF(OR(G199*24&gt;10.84,H199*24&lt;14.5)=TRUE,"×","OK"))))))</f>
        <v>#N/A</v>
      </c>
      <c r="BF199" s="126" t="e">
        <f t="shared" si="58"/>
        <v>#N/A</v>
      </c>
      <c r="BG199" s="126" t="e">
        <f t="shared" si="62"/>
        <v>#N/A</v>
      </c>
      <c r="BI199" s="130" t="e">
        <f t="shared" si="63"/>
        <v>#N/A</v>
      </c>
    </row>
    <row r="200" spans="2:61" ht="14.25" customHeight="1">
      <c r="B200" s="111"/>
      <c r="C200" s="536">
        <v>230750</v>
      </c>
      <c r="D200" s="128" t="s">
        <v>540</v>
      </c>
      <c r="E200" s="583">
        <v>45412</v>
      </c>
      <c r="F200" s="128" t="s">
        <v>203</v>
      </c>
      <c r="G200" s="588"/>
      <c r="H200" s="588"/>
      <c r="I200" s="130"/>
      <c r="J200" s="139"/>
      <c r="K200" s="131"/>
      <c r="L200" s="132"/>
      <c r="M200" s="132"/>
      <c r="N200" s="141"/>
      <c r="O200" s="139"/>
      <c r="P200" s="139"/>
      <c r="Q200" s="139"/>
      <c r="R200" s="133"/>
      <c r="S200" s="134"/>
      <c r="T200" s="434" t="str">
        <f t="shared" si="64"/>
        <v/>
      </c>
      <c r="U200" s="429"/>
      <c r="V200" s="429" t="e">
        <f t="shared" si="59"/>
        <v>#N/A</v>
      </c>
      <c r="W200" s="298"/>
      <c r="X200" s="129" t="str">
        <f t="shared" si="65"/>
        <v/>
      </c>
      <c r="Y200" s="129" t="str">
        <f t="shared" si="42"/>
        <v/>
      </c>
      <c r="Z200" s="129" t="str">
        <f t="shared" si="43"/>
        <v/>
      </c>
      <c r="AA200" s="133" t="str">
        <f t="shared" si="46"/>
        <v/>
      </c>
      <c r="AC200" s="186" t="e">
        <f>AC191</f>
        <v>#N/A</v>
      </c>
      <c r="AD200" s="187" t="e">
        <f>AD191</f>
        <v>#N/A</v>
      </c>
      <c r="AE200" s="187" t="e">
        <f>AE191</f>
        <v>#N/A</v>
      </c>
      <c r="AF200" s="187" t="e">
        <f>AF191</f>
        <v>#N/A</v>
      </c>
      <c r="AG200" s="204">
        <f t="shared" si="60"/>
        <v>0</v>
      </c>
      <c r="AI200" s="135" t="str">
        <f>IF(月報!G200&lt;&gt;"",月報!G200,"")</f>
        <v/>
      </c>
      <c r="AJ200" s="126" t="str">
        <f>IF(月報!W200&lt;&gt;"",月報!W200*24,"")</f>
        <v/>
      </c>
      <c r="AK200" s="126" t="str">
        <f>IF(月報!P200&lt;&gt;"",月報!P200,"")</f>
        <v/>
      </c>
      <c r="AL200" s="126" t="str">
        <f>IF(月報!Q200&lt;&gt;"",IF(月報!Q200="平日残","",月報!Q200),"")</f>
        <v/>
      </c>
      <c r="AM200" s="126"/>
      <c r="AN200" s="126" t="e">
        <f t="shared" si="45"/>
        <v>#N/A</v>
      </c>
      <c r="AO200" s="126" t="e">
        <f>IF($E200="","",VLOOKUP($E200,カレンダマスタ!$A$5:$E$381,5,FALSE))</f>
        <v>#N/A</v>
      </c>
      <c r="AQ200" s="196" t="str">
        <f>IF(G200="","",IF(VLOOKUP(E200,カレンダマスタ!$A$5:$D$381,4,FALSE)=0,"",1))</f>
        <v/>
      </c>
      <c r="AR200" s="136" t="str">
        <f>IF($G200="","",IF($AD200="NSTC",INDEX(カレンダマスタ!$I$26:$O$31,MATCH($G200,カレンダマスタ!$H$26:$H$31,1),MATCH($H200,カレンダマスタ!$I$25:$O$25,1)),
IF($AD200="CS本社",INDEX(カレンダマスタ!$I$36:$O$41,MATCH($G200,カレンダマスタ!$H$36:$H$41,1),MATCH($H200,カレンダマスタ!$I$35:$O$35,1)),
IF($AD200="NS本社",INDEX(カレンダマスタ!$I$94:$O$99,MATCH($G200,カレンダマスタ!$H$95:$H$100,1),MATCH($H200,カレンダマスタ!$I$93:$O$93,1)),
IF($AD200="ODC",INDEX(カレンダマスタ!$I$46:$O$51,MATCH($G200,カレンダマスタ!$H$46:$H$51,1),MATCH($H200,カレンダマスタ!$I$45:$O$45,1)),
IF($AD200="NS東京TC",INDEX(カレンダマスタ!$I$56:$O$61,MATCH($G200,カレンダマスタ!$H$56:$H$61,1),MATCH($H200,カレンダマスタ!$I$55:$O$55,1)),""))))))</f>
        <v/>
      </c>
      <c r="AS200" s="126" t="e">
        <f t="shared" si="61"/>
        <v>#N/A</v>
      </c>
      <c r="AU200" s="137" t="e">
        <f>IF(E200="","",VLOOKUP($E200,カレンダマスタ!$A$4:$E$381,4,FALSE))</f>
        <v>#N/A</v>
      </c>
      <c r="AV200" s="137" t="str">
        <f t="shared" si="47"/>
        <v/>
      </c>
      <c r="AW200" s="137" t="str">
        <f t="shared" si="48"/>
        <v/>
      </c>
      <c r="AX200" s="138" t="e">
        <f t="shared" si="49"/>
        <v>#N/A</v>
      </c>
      <c r="AY200" s="138" t="e">
        <f t="shared" si="50"/>
        <v>#N/A</v>
      </c>
      <c r="AZ200" s="130" t="e">
        <f>IF(AX200&amp;AW200="勤怠未設定","×",IF(AV200="勤怠修正","×",IF(AC200="外注","",IF(AA200="",IF(AY200&lt;&gt;"","×",""),IF(VLOOKUP(AA200,カレンダマスタ!$H$66:$I$83,2,FALSE)&lt;&gt;AY200,"×","OK")))))</f>
        <v>#N/A</v>
      </c>
      <c r="BC200" s="137" t="e">
        <f>IF(E200="","",VLOOKUP($E200,カレンダマスタ!$A$4:$E$381,4,FALSE))</f>
        <v>#N/A</v>
      </c>
      <c r="BD200" s="126" t="e">
        <f>IF(AC200="社員","",IF(AG200=0,"",IF(AD200="NSTC",IF(COUNTIF(カレンダマスタ!$Q$5:$Q$32,G200)=1,"OK","×"),
IF(AD200="NS本社",IF(COUNTIF(カレンダマスタ!$T$5:$T$32,G200)=1,"OK","×"),IF(COUNTIF(カレンダマスタ!$R$5:$R$32,G200)=1,"OK","×")))))</f>
        <v>#N/A</v>
      </c>
      <c r="BE200" s="126" t="e">
        <f>IF(AC200="社員","",IF(G200="","",IF(R200&lt;&gt;"","",IF(AF200="CS","OK",IF(VLOOKUP(E200,カレンダマスタ!$A$5:$D$381,4,FALSE)&gt;0,"",IF(OR(G200*24&gt;10.84,H200*24&lt;14.5)=TRUE,"×","OK"))))))</f>
        <v>#N/A</v>
      </c>
      <c r="BF200" s="126" t="e">
        <f t="shared" si="58"/>
        <v>#N/A</v>
      </c>
      <c r="BG200" s="126" t="e">
        <f t="shared" si="62"/>
        <v>#N/A</v>
      </c>
      <c r="BI200" s="130" t="e">
        <f t="shared" si="63"/>
        <v>#N/A</v>
      </c>
    </row>
    <row r="201" spans="2:61" ht="14.25" customHeight="1">
      <c r="B201" s="111"/>
      <c r="C201" s="536">
        <v>230750</v>
      </c>
      <c r="D201" s="128" t="s">
        <v>540</v>
      </c>
      <c r="E201" s="583">
        <v>45413</v>
      </c>
      <c r="F201" s="128" t="s">
        <v>204</v>
      </c>
      <c r="G201" s="588"/>
      <c r="H201" s="588"/>
      <c r="I201" s="130"/>
      <c r="J201" s="139"/>
      <c r="K201" s="131"/>
      <c r="L201" s="132"/>
      <c r="M201" s="132"/>
      <c r="N201" s="141"/>
      <c r="O201" s="139"/>
      <c r="P201" s="139"/>
      <c r="Q201" s="139"/>
      <c r="R201" s="133"/>
      <c r="S201" s="134"/>
      <c r="T201" s="434" t="str">
        <f t="shared" si="64"/>
        <v/>
      </c>
      <c r="U201" s="429"/>
      <c r="V201" s="429" t="e">
        <f t="shared" si="59"/>
        <v>#N/A</v>
      </c>
      <c r="W201" s="298"/>
      <c r="X201" s="129" t="str">
        <f t="shared" si="65"/>
        <v/>
      </c>
      <c r="Y201" s="129" t="str">
        <f t="shared" si="42"/>
        <v/>
      </c>
      <c r="Z201" s="129" t="str">
        <f t="shared" si="43"/>
        <v/>
      </c>
      <c r="AA201" s="133" t="str">
        <f t="shared" si="46"/>
        <v/>
      </c>
      <c r="AC201" s="186" t="e">
        <f>AC191</f>
        <v>#N/A</v>
      </c>
      <c r="AD201" s="187" t="e">
        <f>AD191</f>
        <v>#N/A</v>
      </c>
      <c r="AE201" s="187" t="e">
        <f>AE191</f>
        <v>#N/A</v>
      </c>
      <c r="AF201" s="187" t="e">
        <f>AF191</f>
        <v>#N/A</v>
      </c>
      <c r="AG201" s="204">
        <f t="shared" si="60"/>
        <v>0</v>
      </c>
      <c r="AI201" s="140" t="str">
        <f>IF(月報!G201&lt;&gt;"",月報!G201,"")</f>
        <v/>
      </c>
      <c r="AJ201" s="126" t="str">
        <f>IF(月報!W201&lt;&gt;"",月報!W201*24,"")</f>
        <v/>
      </c>
      <c r="AK201" s="126" t="str">
        <f>IF(月報!P201&lt;&gt;"",月報!P201,"")</f>
        <v/>
      </c>
      <c r="AL201" s="126" t="str">
        <f>IF(月報!Q201&lt;&gt;"",IF(月報!Q201="平日残","",月報!Q201),"")</f>
        <v/>
      </c>
      <c r="AM201" s="126"/>
      <c r="AN201" s="126" t="e">
        <f t="shared" si="45"/>
        <v>#N/A</v>
      </c>
      <c r="AO201" s="126" t="e">
        <f>IF($E201="","",VLOOKUP($E201,カレンダマスタ!$A$5:$E$381,5,FALSE))</f>
        <v>#N/A</v>
      </c>
      <c r="AQ201" s="196" t="str">
        <f>IF(G201="","",IF(VLOOKUP(E201,カレンダマスタ!$A$5:$D$381,4,FALSE)=0,"",1))</f>
        <v/>
      </c>
      <c r="AR201" s="136" t="str">
        <f>IF($G201="","",IF($AD201="NSTC",INDEX(カレンダマスタ!$I$26:$O$31,MATCH($G201,カレンダマスタ!$H$26:$H$31,1),MATCH($H201,カレンダマスタ!$I$25:$O$25,1)),
IF($AD201="CS本社",INDEX(カレンダマスタ!$I$36:$O$41,MATCH($G201,カレンダマスタ!$H$36:$H$41,1),MATCH($H201,カレンダマスタ!$I$35:$O$35,1)),
IF($AD201="NS本社",INDEX(カレンダマスタ!$I$94:$O$99,MATCH($G201,カレンダマスタ!$H$95:$H$100,1),MATCH($H201,カレンダマスタ!$I$93:$O$93,1)),
IF($AD201="ODC",INDEX(カレンダマスタ!$I$46:$O$51,MATCH($G201,カレンダマスタ!$H$46:$H$51,1),MATCH($H201,カレンダマスタ!$I$45:$O$45,1)),
IF($AD201="NS東京TC",INDEX(カレンダマスタ!$I$56:$O$61,MATCH($G201,カレンダマスタ!$H$56:$H$61,1),MATCH($H201,カレンダマスタ!$I$55:$O$55,1)),""))))))</f>
        <v/>
      </c>
      <c r="AS201" s="126" t="e">
        <f t="shared" si="61"/>
        <v>#N/A</v>
      </c>
      <c r="AU201" s="137" t="e">
        <f>IF(E201="","",VLOOKUP($E201,カレンダマスタ!$A$4:$E$381,4,FALSE))</f>
        <v>#N/A</v>
      </c>
      <c r="AV201" s="137" t="str">
        <f t="shared" si="47"/>
        <v/>
      </c>
      <c r="AW201" s="137" t="str">
        <f t="shared" si="48"/>
        <v/>
      </c>
      <c r="AX201" s="138" t="e">
        <f t="shared" si="49"/>
        <v>#N/A</v>
      </c>
      <c r="AY201" s="138" t="e">
        <f t="shared" si="50"/>
        <v>#N/A</v>
      </c>
      <c r="AZ201" s="130" t="e">
        <f>IF(AX201&amp;AW201="勤怠未設定","×",IF(AV201="勤怠修正","×",IF(AC201="外注","",IF(AA201="",IF(AY201&lt;&gt;"","×",""),IF(VLOOKUP(AA201,カレンダマスタ!$H$66:$I$83,2,FALSE)&lt;&gt;AY201,"×","OK")))))</f>
        <v>#N/A</v>
      </c>
      <c r="BC201" s="137" t="e">
        <f>IF(E201="","",VLOOKUP($E201,カレンダマスタ!$A$4:$E$381,4,FALSE))</f>
        <v>#N/A</v>
      </c>
      <c r="BD201" s="126" t="e">
        <f>IF(AC201="社員","",IF(AG201=0,"",IF(AD201="NSTC",IF(COUNTIF(カレンダマスタ!$Q$5:$Q$32,G201)=1,"OK","×"),
IF(AD201="NS本社",IF(COUNTIF(カレンダマスタ!$T$5:$T$32,G201)=1,"OK","×"),IF(COUNTIF(カレンダマスタ!$R$5:$R$32,G201)=1,"OK","×")))))</f>
        <v>#N/A</v>
      </c>
      <c r="BE201" s="126" t="e">
        <f>IF(AC201="社員","",IF(G201="","",IF(R201&lt;&gt;"","",IF(AF201="CS","OK",IF(VLOOKUP(E201,カレンダマスタ!$A$5:$D$381,4,FALSE)&gt;0,"",IF(OR(G201*24&gt;10.84,H201*24&lt;14.5)=TRUE,"×","OK"))))))</f>
        <v>#N/A</v>
      </c>
      <c r="BF201" s="126" t="e">
        <f t="shared" si="58"/>
        <v>#N/A</v>
      </c>
      <c r="BG201" s="126" t="e">
        <f t="shared" si="62"/>
        <v>#N/A</v>
      </c>
      <c r="BI201" s="130" t="e">
        <f t="shared" si="63"/>
        <v>#N/A</v>
      </c>
    </row>
    <row r="202" spans="2:61" ht="14.25" customHeight="1">
      <c r="B202" s="111"/>
      <c r="C202" s="536">
        <v>230750</v>
      </c>
      <c r="D202" s="128" t="s">
        <v>540</v>
      </c>
      <c r="E202" s="583">
        <v>45414</v>
      </c>
      <c r="F202" s="128" t="s">
        <v>205</v>
      </c>
      <c r="G202" s="588"/>
      <c r="H202" s="588"/>
      <c r="I202" s="130"/>
      <c r="J202" s="139"/>
      <c r="K202" s="131"/>
      <c r="L202" s="132"/>
      <c r="M202" s="132"/>
      <c r="N202" s="141"/>
      <c r="O202" s="139"/>
      <c r="P202" s="139"/>
      <c r="Q202" s="139"/>
      <c r="R202" s="133"/>
      <c r="S202" s="134"/>
      <c r="T202" s="434" t="str">
        <f t="shared" si="64"/>
        <v/>
      </c>
      <c r="U202" s="429"/>
      <c r="V202" s="429" t="e">
        <f t="shared" si="59"/>
        <v>#N/A</v>
      </c>
      <c r="W202" s="298"/>
      <c r="X202" s="129" t="str">
        <f t="shared" si="65"/>
        <v/>
      </c>
      <c r="Y202" s="129" t="str">
        <f t="shared" si="42"/>
        <v/>
      </c>
      <c r="Z202" s="129" t="str">
        <f t="shared" si="43"/>
        <v/>
      </c>
      <c r="AA202" s="133" t="str">
        <f t="shared" si="46"/>
        <v/>
      </c>
      <c r="AC202" s="186" t="e">
        <f>AC191</f>
        <v>#N/A</v>
      </c>
      <c r="AD202" s="187" t="e">
        <f>AD191</f>
        <v>#N/A</v>
      </c>
      <c r="AE202" s="187" t="e">
        <f>AE191</f>
        <v>#N/A</v>
      </c>
      <c r="AF202" s="187" t="e">
        <f>AF191</f>
        <v>#N/A</v>
      </c>
      <c r="AG202" s="204">
        <f t="shared" si="60"/>
        <v>0</v>
      </c>
      <c r="AI202" s="140" t="str">
        <f>IF(月報!G202&lt;&gt;"",月報!G202,"")</f>
        <v/>
      </c>
      <c r="AJ202" s="126" t="str">
        <f>IF(月報!W202&lt;&gt;"",月報!W202*24,"")</f>
        <v/>
      </c>
      <c r="AK202" s="126" t="str">
        <f>IF(月報!P202&lt;&gt;"",月報!P202,"")</f>
        <v/>
      </c>
      <c r="AL202" s="126" t="str">
        <f>IF(月報!Q202&lt;&gt;"",IF(月報!Q202="平日残","",月報!Q202),"")</f>
        <v/>
      </c>
      <c r="AM202" s="126"/>
      <c r="AN202" s="126" t="e">
        <f t="shared" si="45"/>
        <v>#N/A</v>
      </c>
      <c r="AO202" s="126" t="e">
        <f>IF($E202="","",VLOOKUP($E202,カレンダマスタ!$A$5:$E$381,5,FALSE))</f>
        <v>#N/A</v>
      </c>
      <c r="AQ202" s="196" t="str">
        <f>IF(G202="","",IF(VLOOKUP(E202,カレンダマスタ!$A$5:$D$381,4,FALSE)=0,"",1))</f>
        <v/>
      </c>
      <c r="AR202" s="136" t="str">
        <f>IF($G202="","",IF($AD202="NSTC",INDEX(カレンダマスタ!$I$26:$O$31,MATCH($G202,カレンダマスタ!$H$26:$H$31,1),MATCH($H202,カレンダマスタ!$I$25:$O$25,1)),
IF($AD202="CS本社",INDEX(カレンダマスタ!$I$36:$O$41,MATCH($G202,カレンダマスタ!$H$36:$H$41,1),MATCH($H202,カレンダマスタ!$I$35:$O$35,1)),
IF($AD202="NS本社",INDEX(カレンダマスタ!$I$94:$O$99,MATCH($G202,カレンダマスタ!$H$95:$H$100,1),MATCH($H202,カレンダマスタ!$I$93:$O$93,1)),
IF($AD202="ODC",INDEX(カレンダマスタ!$I$46:$O$51,MATCH($G202,カレンダマスタ!$H$46:$H$51,1),MATCH($H202,カレンダマスタ!$I$45:$O$45,1)),
IF($AD202="NS東京TC",INDEX(カレンダマスタ!$I$56:$O$61,MATCH($G202,カレンダマスタ!$H$56:$H$61,1),MATCH($H202,カレンダマスタ!$I$55:$O$55,1)),""))))))</f>
        <v/>
      </c>
      <c r="AS202" s="126" t="e">
        <f t="shared" si="61"/>
        <v>#N/A</v>
      </c>
      <c r="AU202" s="137" t="e">
        <f>IF(E202="","",VLOOKUP($E202,カレンダマスタ!$A$4:$E$381,4,FALSE))</f>
        <v>#N/A</v>
      </c>
      <c r="AV202" s="137" t="str">
        <f t="shared" si="47"/>
        <v/>
      </c>
      <c r="AW202" s="137" t="str">
        <f t="shared" si="48"/>
        <v/>
      </c>
      <c r="AX202" s="138" t="e">
        <f t="shared" si="49"/>
        <v>#N/A</v>
      </c>
      <c r="AY202" s="138" t="e">
        <f t="shared" si="50"/>
        <v>#N/A</v>
      </c>
      <c r="AZ202" s="130" t="e">
        <f>IF(AX202&amp;AW202="勤怠未設定","×",IF(AV202="勤怠修正","×",IF(AC202="外注","",IF(AA202="",IF(AY202&lt;&gt;"","×",""),IF(VLOOKUP(AA202,カレンダマスタ!$H$66:$I$83,2,FALSE)&lt;&gt;AY202,"×","OK")))))</f>
        <v>#N/A</v>
      </c>
      <c r="BC202" s="137" t="e">
        <f>IF(E202="","",VLOOKUP($E202,カレンダマスタ!$A$4:$E$381,4,FALSE))</f>
        <v>#N/A</v>
      </c>
      <c r="BD202" s="126" t="e">
        <f>IF(AC202="社員","",IF(AG202=0,"",IF(AD202="NSTC",IF(COUNTIF(カレンダマスタ!$Q$5:$Q$32,G202)=1,"OK","×"),
IF(AD202="NS本社",IF(COUNTIF(カレンダマスタ!$T$5:$T$32,G202)=1,"OK","×"),IF(COUNTIF(カレンダマスタ!$R$5:$R$32,G202)=1,"OK","×")))))</f>
        <v>#N/A</v>
      </c>
      <c r="BE202" s="126" t="e">
        <f>IF(AC202="社員","",IF(G202="","",IF(R202&lt;&gt;"","",IF(AF202="CS","OK",IF(VLOOKUP(E202,カレンダマスタ!$A$5:$D$381,4,FALSE)&gt;0,"",IF(OR(G202*24&gt;10.84,H202*24&lt;14.5)=TRUE,"×","OK"))))))</f>
        <v>#N/A</v>
      </c>
      <c r="BF202" s="126" t="e">
        <f t="shared" si="58"/>
        <v>#N/A</v>
      </c>
      <c r="BG202" s="126" t="e">
        <f t="shared" si="62"/>
        <v>#N/A</v>
      </c>
      <c r="BI202" s="130" t="e">
        <f t="shared" si="63"/>
        <v>#N/A</v>
      </c>
    </row>
    <row r="203" spans="2:61" ht="14.25" customHeight="1">
      <c r="B203" s="111"/>
      <c r="C203" s="536">
        <v>230750</v>
      </c>
      <c r="D203" s="128" t="s">
        <v>540</v>
      </c>
      <c r="E203" s="583">
        <v>45415</v>
      </c>
      <c r="F203" s="128" t="s">
        <v>199</v>
      </c>
      <c r="G203" s="588"/>
      <c r="H203" s="588"/>
      <c r="I203" s="130"/>
      <c r="J203" s="139"/>
      <c r="K203" s="131"/>
      <c r="L203" s="132"/>
      <c r="M203" s="132"/>
      <c r="N203" s="141"/>
      <c r="O203" s="139"/>
      <c r="P203" s="139"/>
      <c r="Q203" s="139"/>
      <c r="R203" s="133"/>
      <c r="S203" s="134"/>
      <c r="T203" s="434" t="str">
        <f t="shared" si="64"/>
        <v/>
      </c>
      <c r="U203" s="429"/>
      <c r="V203" s="429" t="e">
        <f t="shared" si="59"/>
        <v>#N/A</v>
      </c>
      <c r="W203" s="298"/>
      <c r="X203" s="129" t="str">
        <f t="shared" si="65"/>
        <v/>
      </c>
      <c r="Y203" s="129" t="str">
        <f t="shared" si="42"/>
        <v/>
      </c>
      <c r="Z203" s="129" t="str">
        <f t="shared" si="43"/>
        <v/>
      </c>
      <c r="AA203" s="133" t="str">
        <f t="shared" si="46"/>
        <v/>
      </c>
      <c r="AC203" s="186" t="e">
        <f>AC191</f>
        <v>#N/A</v>
      </c>
      <c r="AD203" s="187" t="e">
        <f>AD191</f>
        <v>#N/A</v>
      </c>
      <c r="AE203" s="187" t="e">
        <f>AE191</f>
        <v>#N/A</v>
      </c>
      <c r="AF203" s="187" t="e">
        <f>AF191</f>
        <v>#N/A</v>
      </c>
      <c r="AG203" s="204">
        <f t="shared" si="60"/>
        <v>0</v>
      </c>
      <c r="AI203" s="140" t="str">
        <f>IF(月報!G203&lt;&gt;"",月報!G203,"")</f>
        <v/>
      </c>
      <c r="AJ203" s="126" t="str">
        <f>IF(月報!W203&lt;&gt;"",月報!W203*24,"")</f>
        <v/>
      </c>
      <c r="AK203" s="126" t="str">
        <f>IF(月報!P203&lt;&gt;"",月報!P203,"")</f>
        <v/>
      </c>
      <c r="AL203" s="126" t="str">
        <f>IF(月報!Q203&lt;&gt;"",IF(月報!Q203="平日残","",月報!Q203),"")</f>
        <v/>
      </c>
      <c r="AM203" s="126"/>
      <c r="AN203" s="126" t="e">
        <f t="shared" ref="AN203:AN266" si="66">IF($AO203=0,IF($G203="",IF($Q203="","週報未入力",""),""),"")</f>
        <v>#N/A</v>
      </c>
      <c r="AO203" s="126" t="e">
        <f>IF($E203="","",VLOOKUP($E203,カレンダマスタ!$A$5:$E$381,5,FALSE))</f>
        <v>#N/A</v>
      </c>
      <c r="AQ203" s="196" t="str">
        <f>IF(G203="","",IF(VLOOKUP(E203,カレンダマスタ!$A$5:$D$381,4,FALSE)=0,"",1))</f>
        <v/>
      </c>
      <c r="AR203" s="136" t="str">
        <f>IF($G203="","",IF($AD203="NSTC",INDEX(カレンダマスタ!$I$26:$O$31,MATCH($G203,カレンダマスタ!$H$26:$H$31,1),MATCH($H203,カレンダマスタ!$I$25:$O$25,1)),
IF($AD203="CS本社",INDEX(カレンダマスタ!$I$36:$O$41,MATCH($G203,カレンダマスタ!$H$36:$H$41,1),MATCH($H203,カレンダマスタ!$I$35:$O$35,1)),
IF($AD203="NS本社",INDEX(カレンダマスタ!$I$94:$O$99,MATCH($G203,カレンダマスタ!$H$95:$H$100,1),MATCH($H203,カレンダマスタ!$I$93:$O$93,1)),
IF($AD203="ODC",INDEX(カレンダマスタ!$I$46:$O$51,MATCH($G203,カレンダマスタ!$H$46:$H$51,1),MATCH($H203,カレンダマスタ!$I$45:$O$45,1)),
IF($AD203="NS東京TC",INDEX(カレンダマスタ!$I$56:$O$61,MATCH($G203,カレンダマスタ!$H$56:$H$61,1),MATCH($H203,カレンダマスタ!$I$55:$O$55,1)),""))))))</f>
        <v/>
      </c>
      <c r="AS203" s="126" t="e">
        <f t="shared" si="61"/>
        <v>#N/A</v>
      </c>
      <c r="AU203" s="137" t="e">
        <f>IF(E203="","",VLOOKUP($E203,カレンダマスタ!$A$4:$E$381,4,FALSE))</f>
        <v>#N/A</v>
      </c>
      <c r="AV203" s="137" t="str">
        <f t="shared" si="47"/>
        <v/>
      </c>
      <c r="AW203" s="137" t="str">
        <f t="shared" si="48"/>
        <v/>
      </c>
      <c r="AX203" s="138" t="e">
        <f t="shared" si="49"/>
        <v>#N/A</v>
      </c>
      <c r="AY203" s="138" t="e">
        <f t="shared" si="50"/>
        <v>#N/A</v>
      </c>
      <c r="AZ203" s="130" t="e">
        <f>IF(AX203&amp;AW203="勤怠未設定","×",IF(AV203="勤怠修正","×",IF(AC203="外注","",IF(AA203="",IF(AY203&lt;&gt;"","×",""),IF(VLOOKUP(AA203,カレンダマスタ!$H$66:$I$83,2,FALSE)&lt;&gt;AY203,"×","OK")))))</f>
        <v>#N/A</v>
      </c>
      <c r="BC203" s="137" t="e">
        <f>IF(E203="","",VLOOKUP($E203,カレンダマスタ!$A$4:$E$381,4,FALSE))</f>
        <v>#N/A</v>
      </c>
      <c r="BD203" s="126" t="e">
        <f>IF(AC203="社員","",IF(AG203=0,"",IF(AD203="NSTC",IF(COUNTIF(カレンダマスタ!$Q$5:$Q$32,G203)=1,"OK","×"),
IF(AD203="NS本社",IF(COUNTIF(カレンダマスタ!$T$5:$T$32,G203)=1,"OK","×"),IF(COUNTIF(カレンダマスタ!$R$5:$R$32,G203)=1,"OK","×")))))</f>
        <v>#N/A</v>
      </c>
      <c r="BE203" s="126" t="e">
        <f>IF(AC203="社員","",IF(G203="","",IF(R203&lt;&gt;"","",IF(AF203="CS","OK",IF(VLOOKUP(E203,カレンダマスタ!$A$5:$D$381,4,FALSE)&gt;0,"",IF(OR(G203*24&gt;10.84,H203*24&lt;14.5)=TRUE,"×","OK"))))))</f>
        <v>#N/A</v>
      </c>
      <c r="BF203" s="126" t="e">
        <f t="shared" si="58"/>
        <v>#N/A</v>
      </c>
      <c r="BG203" s="126" t="e">
        <f t="shared" si="62"/>
        <v>#N/A</v>
      </c>
      <c r="BI203" s="130" t="e">
        <f t="shared" si="63"/>
        <v>#N/A</v>
      </c>
    </row>
    <row r="204" spans="2:61" ht="14.25" customHeight="1">
      <c r="B204" s="111"/>
      <c r="C204" s="537">
        <v>230750</v>
      </c>
      <c r="D204" s="142" t="s">
        <v>540</v>
      </c>
      <c r="E204" s="584">
        <v>45416</v>
      </c>
      <c r="F204" s="142" t="s">
        <v>369</v>
      </c>
      <c r="G204" s="589"/>
      <c r="H204" s="589"/>
      <c r="I204" s="144"/>
      <c r="J204" s="148"/>
      <c r="K204" s="145"/>
      <c r="L204" s="146"/>
      <c r="M204" s="146"/>
      <c r="N204" s="147"/>
      <c r="O204" s="148"/>
      <c r="P204" s="148"/>
      <c r="Q204" s="148"/>
      <c r="R204" s="149"/>
      <c r="S204" s="156"/>
      <c r="T204" s="435" t="str">
        <f t="shared" si="64"/>
        <v/>
      </c>
      <c r="U204" s="430"/>
      <c r="V204" s="430" t="e">
        <f t="shared" si="59"/>
        <v>#N/A</v>
      </c>
      <c r="W204" s="298"/>
      <c r="X204" s="143" t="str">
        <f t="shared" si="65"/>
        <v/>
      </c>
      <c r="Y204" s="143" t="str">
        <f t="shared" si="42"/>
        <v/>
      </c>
      <c r="Z204" s="143" t="str">
        <f t="shared" si="43"/>
        <v/>
      </c>
      <c r="AA204" s="149" t="str">
        <f t="shared" ref="AA204:AA267" si="67">IF(R204&lt;&gt;"",IF(AND(AO204=2,R204="休出"),"法休残",R204),"")</f>
        <v/>
      </c>
      <c r="AC204" s="188" t="e">
        <f>AC191</f>
        <v>#N/A</v>
      </c>
      <c r="AD204" s="189" t="e">
        <f>AD191</f>
        <v>#N/A</v>
      </c>
      <c r="AE204" s="189" t="e">
        <f>AE191</f>
        <v>#N/A</v>
      </c>
      <c r="AF204" s="189" t="e">
        <f>AF191</f>
        <v>#N/A</v>
      </c>
      <c r="AG204" s="205">
        <f t="shared" si="60"/>
        <v>0</v>
      </c>
      <c r="AI204" s="157" t="str">
        <f>IF(月報!G204&lt;&gt;"",月報!G204,"")</f>
        <v/>
      </c>
      <c r="AJ204" s="151" t="str">
        <f>IF(月報!W204&lt;&gt;"",月報!W204*24,"")</f>
        <v/>
      </c>
      <c r="AK204" s="151" t="str">
        <f>IF(月報!P204&lt;&gt;"",月報!P204,"")</f>
        <v/>
      </c>
      <c r="AL204" s="151" t="str">
        <f>IF(月報!Q204&lt;&gt;"",IF(月報!Q204="平日残","",月報!Q204),"")</f>
        <v/>
      </c>
      <c r="AM204" s="151"/>
      <c r="AN204" s="151" t="e">
        <f t="shared" si="66"/>
        <v>#N/A</v>
      </c>
      <c r="AO204" s="151" t="e">
        <f>IF($E204="","",VLOOKUP($E204,カレンダマスタ!$A$5:$E$381,5,FALSE))</f>
        <v>#N/A</v>
      </c>
      <c r="AQ204" s="197" t="str">
        <f>IF(G204="","",IF(VLOOKUP(E204,カレンダマスタ!$A$5:$D$381,4,FALSE)=0,"",1))</f>
        <v/>
      </c>
      <c r="AR204" s="152" t="str">
        <f>IF($G204="","",IF($AD204="NSTC",INDEX(カレンダマスタ!$I$26:$O$31,MATCH($G204,カレンダマスタ!$H$26:$H$31,1),MATCH($H204,カレンダマスタ!$I$25:$O$25,1)),
IF($AD204="CS本社",INDEX(カレンダマスタ!$I$36:$O$41,MATCH($G204,カレンダマスタ!$H$36:$H$41,1),MATCH($H204,カレンダマスタ!$I$35:$O$35,1)),
IF($AD204="NS本社",INDEX(カレンダマスタ!$I$94:$O$99,MATCH($G204,カレンダマスタ!$H$95:$H$100,1),MATCH($H204,カレンダマスタ!$I$93:$O$93,1)),
IF($AD204="ODC",INDEX(カレンダマスタ!$I$46:$O$51,MATCH($G204,カレンダマスタ!$H$46:$H$51,1),MATCH($H204,カレンダマスタ!$I$45:$O$45,1)),
IF($AD204="NS東京TC",INDEX(カレンダマスタ!$I$56:$O$61,MATCH($G204,カレンダマスタ!$H$56:$H$61,1),MATCH($H204,カレンダマスタ!$I$55:$O$55,1)),""))))))</f>
        <v/>
      </c>
      <c r="AS204" s="151" t="e">
        <f t="shared" si="61"/>
        <v>#N/A</v>
      </c>
      <c r="AU204" s="153" t="e">
        <f>IF(E204="","",VLOOKUP($E204,カレンダマスタ!$A$4:$E$381,4,FALSE))</f>
        <v>#N/A</v>
      </c>
      <c r="AV204" s="153" t="str">
        <f t="shared" ref="AV204:AV267" si="68">IF(AA204="","",IF(OR(AA204="欠勤",AA204="遅刻"),"勤怠修正",""))</f>
        <v/>
      </c>
      <c r="AW204" s="153" t="str">
        <f t="shared" ref="AW204:AW267" si="69">IF(Q204="","",IF(R204="","勤怠未設定",""))</f>
        <v/>
      </c>
      <c r="AX204" s="154" t="e">
        <f t="shared" ref="AX204:AX267" si="70">IF(E204="","",IF(AND(AU204&gt;=1,J204&lt;&gt;"",AA204=""),"勤怠未設定",IF(AA204&lt;&gt;"",AA204,"")))</f>
        <v>#N/A</v>
      </c>
      <c r="AY204" s="154" t="e">
        <f t="shared" ref="AY204:AY267" si="71">IF(AC204="外注","",IF(AK204&amp;AL204&lt;&gt;"",AK204&amp;AL204,""))</f>
        <v>#N/A</v>
      </c>
      <c r="AZ204" s="144" t="e">
        <f>IF(AX204&amp;AW204="勤怠未設定","×",IF(AV204="勤怠修正","×",IF(AC204="外注","",IF(AA204="",IF(AY204&lt;&gt;"","×",""),IF(VLOOKUP(AA204,カレンダマスタ!$H$66:$I$83,2,FALSE)&lt;&gt;AY204,"×","OK")))))</f>
        <v>#N/A</v>
      </c>
      <c r="BC204" s="153" t="e">
        <f>IF(E204="","",VLOOKUP($E204,カレンダマスタ!$A$4:$E$381,4,FALSE))</f>
        <v>#N/A</v>
      </c>
      <c r="BD204" s="151" t="e">
        <f>IF(AC204="社員","",IF(AG204=0,"",IF(AD204="NSTC",IF(COUNTIF(カレンダマスタ!$Q$5:$Q$32,G204)=1,"OK","×"),
IF(AD204="NS本社",IF(COUNTIF(カレンダマスタ!$T$5:$T$32,G204)=1,"OK","×"),IF(COUNTIF(カレンダマスタ!$R$5:$R$32,G204)=1,"OK","×")))))</f>
        <v>#N/A</v>
      </c>
      <c r="BE204" s="151" t="e">
        <f>IF(AC204="社員","",IF(G204="","",IF(R204&lt;&gt;"","",IF(AF204="CS","OK",IF(VLOOKUP(E204,カレンダマスタ!$A$5:$D$381,4,FALSE)&gt;0,"",IF(OR(G204*24&gt;10.84,H204*24&lt;14.5)=TRUE,"×","OK"))))))</f>
        <v>#N/A</v>
      </c>
      <c r="BF204" s="151" t="e">
        <f t="shared" si="58"/>
        <v>#N/A</v>
      </c>
      <c r="BG204" s="151" t="e">
        <f t="shared" si="62"/>
        <v>#N/A</v>
      </c>
      <c r="BI204" s="144" t="e">
        <f t="shared" si="63"/>
        <v>#N/A</v>
      </c>
    </row>
    <row r="205" spans="2:61" ht="14.25" customHeight="1">
      <c r="B205" s="111"/>
      <c r="C205" s="535">
        <v>230750</v>
      </c>
      <c r="D205" s="112" t="s">
        <v>540</v>
      </c>
      <c r="E205" s="582">
        <v>45417</v>
      </c>
      <c r="F205" s="112" t="s">
        <v>370</v>
      </c>
      <c r="G205" s="587"/>
      <c r="H205" s="587"/>
      <c r="I205" s="114"/>
      <c r="J205" s="118"/>
      <c r="K205" s="115"/>
      <c r="L205" s="116"/>
      <c r="M205" s="116"/>
      <c r="N205" s="117"/>
      <c r="O205" s="118"/>
      <c r="P205" s="118"/>
      <c r="Q205" s="118"/>
      <c r="R205" s="119"/>
      <c r="S205" s="120"/>
      <c r="T205" s="433" t="str">
        <f t="shared" si="64"/>
        <v/>
      </c>
      <c r="U205" s="431">
        <f>SUM(T205:T211)</f>
        <v>43.75</v>
      </c>
      <c r="V205" s="431" t="e">
        <f t="shared" si="59"/>
        <v>#N/A</v>
      </c>
      <c r="W205" s="298"/>
      <c r="X205" s="113" t="str">
        <f t="shared" si="65"/>
        <v/>
      </c>
      <c r="Y205" s="113" t="str">
        <f t="shared" si="42"/>
        <v/>
      </c>
      <c r="Z205" s="113" t="str">
        <f t="shared" si="43"/>
        <v/>
      </c>
      <c r="AA205" s="119" t="str">
        <f t="shared" si="67"/>
        <v/>
      </c>
      <c r="AC205" s="190" t="e">
        <f>AC191</f>
        <v>#N/A</v>
      </c>
      <c r="AD205" s="191" t="e">
        <f>AD191</f>
        <v>#N/A</v>
      </c>
      <c r="AE205" s="191" t="e">
        <f>AE191</f>
        <v>#N/A</v>
      </c>
      <c r="AF205" s="191" t="e">
        <f>AF191</f>
        <v>#N/A</v>
      </c>
      <c r="AG205" s="206">
        <f t="shared" si="60"/>
        <v>0</v>
      </c>
      <c r="AI205" s="158" t="str">
        <f>IF(月報!G205&lt;&gt;"",月報!G205,"")</f>
        <v/>
      </c>
      <c r="AJ205" s="122" t="str">
        <f>IF(月報!W205&lt;&gt;"",月報!W205*24,"")</f>
        <v/>
      </c>
      <c r="AK205" s="122" t="str">
        <f>IF(月報!P205&lt;&gt;"",月報!P205,"")</f>
        <v/>
      </c>
      <c r="AL205" s="122" t="str">
        <f>IF(月報!Q205&lt;&gt;"",IF(月報!Q205="平日残","",月報!Q205),"")</f>
        <v/>
      </c>
      <c r="AM205" s="122"/>
      <c r="AN205" s="122" t="e">
        <f t="shared" si="66"/>
        <v>#N/A</v>
      </c>
      <c r="AO205" s="122" t="e">
        <f>IF($E205="","",VLOOKUP($E205,カレンダマスタ!$A$5:$E$381,5,FALSE))</f>
        <v>#N/A</v>
      </c>
      <c r="AQ205" s="195" t="str">
        <f>IF(G205="","",IF(VLOOKUP(E205,カレンダマスタ!$A$5:$D$381,4,FALSE)=0,"",1))</f>
        <v/>
      </c>
      <c r="AR205" s="123" t="str">
        <f>IF($G205="","",IF($AD205="NSTC",INDEX(カレンダマスタ!$I$26:$O$31,MATCH($G205,カレンダマスタ!$H$26:$H$31,1),MATCH($H205,カレンダマスタ!$I$25:$O$25,1)),
IF($AD205="CS本社",INDEX(カレンダマスタ!$I$36:$O$41,MATCH($G205,カレンダマスタ!$H$36:$H$41,1),MATCH($H205,カレンダマスタ!$I$35:$O$35,1)),
IF($AD205="NS本社",INDEX(カレンダマスタ!$I$94:$O$99,MATCH($G205,カレンダマスタ!$H$95:$H$100,1),MATCH($H205,カレンダマスタ!$I$93:$O$93,1)),
IF($AD205="ODC",INDEX(カレンダマスタ!$I$46:$O$51,MATCH($G205,カレンダマスタ!$H$46:$H$51,1),MATCH($H205,カレンダマスタ!$I$45:$O$45,1)),
IF($AD205="NS東京TC",INDEX(カレンダマスタ!$I$56:$O$61,MATCH($G205,カレンダマスタ!$H$56:$H$61,1),MATCH($H205,カレンダマスタ!$I$55:$O$55,1)),""))))))</f>
        <v/>
      </c>
      <c r="AS205" s="122" t="e">
        <f t="shared" si="61"/>
        <v>#N/A</v>
      </c>
      <c r="AU205" s="124" t="e">
        <f>IF(E205="","",VLOOKUP($E205,カレンダマスタ!$A$4:$E$381,4,FALSE))</f>
        <v>#N/A</v>
      </c>
      <c r="AV205" s="124" t="str">
        <f t="shared" si="68"/>
        <v/>
      </c>
      <c r="AW205" s="124" t="str">
        <f t="shared" si="69"/>
        <v/>
      </c>
      <c r="AX205" s="125" t="e">
        <f t="shared" si="70"/>
        <v>#N/A</v>
      </c>
      <c r="AY205" s="125" t="e">
        <f t="shared" si="71"/>
        <v>#N/A</v>
      </c>
      <c r="AZ205" s="114" t="e">
        <f>IF(AX205&amp;AW205="勤怠未設定","×",IF(AV205="勤怠修正","×",IF(AC205="外注","",IF(AA205="",IF(AY205&lt;&gt;"","×",""),IF(VLOOKUP(AA205,カレンダマスタ!$H$66:$I$83,2,FALSE)&lt;&gt;AY205,"×","OK")))))</f>
        <v>#N/A</v>
      </c>
      <c r="BC205" s="124" t="e">
        <f>IF(E205="","",VLOOKUP($E205,カレンダマスタ!$A$4:$E$381,4,FALSE))</f>
        <v>#N/A</v>
      </c>
      <c r="BD205" s="122" t="e">
        <f>IF(AC205="社員","",IF(AG205=0,"",IF(AD205="NSTC",IF(COUNTIF(カレンダマスタ!$Q$5:$Q$32,G205)=1,"OK","×"),
IF(AD205="NS本社",IF(COUNTIF(カレンダマスタ!$T$5:$T$32,G205)=1,"OK","×"),IF(COUNTIF(カレンダマスタ!$R$5:$R$32,G205)=1,"OK","×")))))</f>
        <v>#N/A</v>
      </c>
      <c r="BE205" s="122" t="e">
        <f>IF(AC205="社員","",IF(G205="","",IF(R205&lt;&gt;"","",IF(AF205="CS","OK",IF(VLOOKUP(E205,カレンダマスタ!$A$5:$D$381,4,FALSE)&gt;0,"",IF(OR(G205*24&gt;10.84,H205*24&lt;14.5)=TRUE,"×","OK"))))))</f>
        <v>#N/A</v>
      </c>
      <c r="BF205" s="122" t="e">
        <f t="shared" si="58"/>
        <v>#N/A</v>
      </c>
      <c r="BG205" s="122" t="e">
        <f t="shared" si="62"/>
        <v>#N/A</v>
      </c>
      <c r="BI205" s="114" t="e">
        <f t="shared" si="63"/>
        <v>#N/A</v>
      </c>
    </row>
    <row r="206" spans="2:61" ht="14.25" customHeight="1">
      <c r="B206" s="111"/>
      <c r="C206" s="536">
        <v>230750</v>
      </c>
      <c r="D206" s="128" t="s">
        <v>540</v>
      </c>
      <c r="E206" s="583">
        <v>45418</v>
      </c>
      <c r="F206" s="128" t="s">
        <v>201</v>
      </c>
      <c r="G206" s="588">
        <v>0.375</v>
      </c>
      <c r="H206" s="588">
        <v>0.75</v>
      </c>
      <c r="I206" s="130" t="s">
        <v>200</v>
      </c>
      <c r="J206" s="139">
        <v>8</v>
      </c>
      <c r="K206" s="131"/>
      <c r="L206" s="132"/>
      <c r="M206" s="132"/>
      <c r="N206" s="141"/>
      <c r="O206" s="139"/>
      <c r="P206" s="139"/>
      <c r="Q206" s="139">
        <v>8</v>
      </c>
      <c r="R206" s="133" t="s">
        <v>596</v>
      </c>
      <c r="S206" s="134"/>
      <c r="T206" s="434">
        <f t="shared" si="64"/>
        <v>8</v>
      </c>
      <c r="U206" s="429"/>
      <c r="V206" s="429" t="e">
        <f t="shared" si="59"/>
        <v>#N/A</v>
      </c>
      <c r="W206" s="298"/>
      <c r="X206" s="129" t="str">
        <f t="shared" si="65"/>
        <v/>
      </c>
      <c r="Y206" s="129" t="str">
        <f t="shared" si="42"/>
        <v/>
      </c>
      <c r="Z206" s="129">
        <f t="shared" si="43"/>
        <v>0.33333333333333331</v>
      </c>
      <c r="AA206" s="133" t="e">
        <f t="shared" si="67"/>
        <v>#N/A</v>
      </c>
      <c r="AC206" s="186" t="e">
        <f>AC191</f>
        <v>#N/A</v>
      </c>
      <c r="AD206" s="187" t="e">
        <f>AD191</f>
        <v>#N/A</v>
      </c>
      <c r="AE206" s="187" t="e">
        <f>AE191</f>
        <v>#N/A</v>
      </c>
      <c r="AF206" s="187" t="e">
        <f>AF191</f>
        <v>#N/A</v>
      </c>
      <c r="AG206" s="204">
        <f t="shared" si="60"/>
        <v>0</v>
      </c>
      <c r="AI206" s="135" t="str">
        <f>IF(月報!G206&lt;&gt;"",月報!G206,"")</f>
        <v/>
      </c>
      <c r="AJ206" s="126">
        <f>IF(月報!W206&lt;&gt;"",月報!W206*24,"")</f>
        <v>8</v>
      </c>
      <c r="AK206" s="126" t="str">
        <f>IF(月報!P206&lt;&gt;"",月報!P206,"")</f>
        <v>有休</v>
      </c>
      <c r="AL206" s="126" t="str">
        <f>IF(月報!Q206&lt;&gt;"",IF(月報!Q206="平日残","",月報!Q206),"")</f>
        <v/>
      </c>
      <c r="AM206" s="126"/>
      <c r="AN206" s="126" t="e">
        <f t="shared" si="66"/>
        <v>#N/A</v>
      </c>
      <c r="AO206" s="126" t="e">
        <f>IF($E206="","",VLOOKUP($E206,カレンダマスタ!$A$5:$E$381,5,FALSE))</f>
        <v>#N/A</v>
      </c>
      <c r="AQ206" s="196" t="e">
        <f>IF(G206="","",IF(VLOOKUP(E206,カレンダマスタ!$A$5:$D$381,4,FALSE)=0,"",1))</f>
        <v>#N/A</v>
      </c>
      <c r="AR206" s="136" t="e">
        <f>IF($G206="","",IF($AD206="NSTC",INDEX(カレンダマスタ!$I$26:$O$31,MATCH($G206,カレンダマスタ!$H$26:$H$31,1),MATCH($H206,カレンダマスタ!$I$25:$O$25,1)),
IF($AD206="CS本社",INDEX(カレンダマスタ!$I$36:$O$41,MATCH($G206,カレンダマスタ!$H$36:$H$41,1),MATCH($H206,カレンダマスタ!$I$35:$O$35,1)),
IF($AD206="NS本社",INDEX(カレンダマスタ!$I$94:$O$99,MATCH($G206,カレンダマスタ!$H$95:$H$100,1),MATCH($H206,カレンダマスタ!$I$93:$O$93,1)),
IF($AD206="ODC",INDEX(カレンダマスタ!$I$46:$O$51,MATCH($G206,カレンダマスタ!$H$46:$H$51,1),MATCH($H206,カレンダマスタ!$I$45:$O$45,1)),
IF($AD206="NS東京TC",INDEX(カレンダマスタ!$I$56:$O$61,MATCH($G206,カレンダマスタ!$H$56:$H$61,1),MATCH($H206,カレンダマスタ!$I$55:$O$55,1)),""))))))</f>
        <v>#N/A</v>
      </c>
      <c r="AS206" s="126" t="e">
        <f t="shared" si="61"/>
        <v>#N/A</v>
      </c>
      <c r="AU206" s="137" t="e">
        <f>IF(E206="","",VLOOKUP($E206,カレンダマスタ!$A$4:$E$381,4,FALSE))</f>
        <v>#N/A</v>
      </c>
      <c r="AV206" s="137" t="e">
        <f t="shared" si="68"/>
        <v>#N/A</v>
      </c>
      <c r="AW206" s="137" t="str">
        <f t="shared" si="69"/>
        <v/>
      </c>
      <c r="AX206" s="138" t="e">
        <f t="shared" si="70"/>
        <v>#N/A</v>
      </c>
      <c r="AY206" s="138" t="e">
        <f t="shared" si="71"/>
        <v>#N/A</v>
      </c>
      <c r="AZ206" s="130" t="e">
        <f>IF(AX206&amp;AW206="勤怠未設定","×",IF(AV206="勤怠修正","×",IF(AC206="外注","",IF(AA206="",IF(AY206&lt;&gt;"","×",""),IF(VLOOKUP(AA206,カレンダマスタ!$H$66:$I$83,2,FALSE)&lt;&gt;AY206,"×","OK")))))</f>
        <v>#N/A</v>
      </c>
      <c r="BC206" s="137" t="e">
        <f>IF(E206="","",VLOOKUP($E206,カレンダマスタ!$A$4:$E$381,4,FALSE))</f>
        <v>#N/A</v>
      </c>
      <c r="BD206" s="126" t="e">
        <f>IF(AC206="社員","",IF(AG206=0,"",IF(AD206="NSTC",IF(COUNTIF(カレンダマスタ!$Q$5:$Q$32,G206)=1,"OK","×"),
IF(AD206="NS本社",IF(COUNTIF(カレンダマスタ!$T$5:$T$32,G206)=1,"OK","×"),IF(COUNTIF(カレンダマスタ!$R$5:$R$32,G206)=1,"OK","×")))))</f>
        <v>#N/A</v>
      </c>
      <c r="BE206" s="126" t="e">
        <f>IF(AC206="社員","",IF(G206="","",IF(R206&lt;&gt;"","",IF(AF206="CS","OK",IF(VLOOKUP(E206,カレンダマスタ!$A$5:$D$381,4,FALSE)&gt;0,"",IF(OR(G206*24&gt;10.84,H206*24&lt;14.5)=TRUE,"×","OK"))))))</f>
        <v>#N/A</v>
      </c>
      <c r="BF206" s="126" t="e">
        <f t="shared" si="58"/>
        <v>#N/A</v>
      </c>
      <c r="BG206" s="126" t="e">
        <f t="shared" si="62"/>
        <v>#N/A</v>
      </c>
      <c r="BI206" s="130" t="e">
        <f t="shared" si="63"/>
        <v>#N/A</v>
      </c>
    </row>
    <row r="207" spans="2:61" ht="14.25" customHeight="1">
      <c r="B207" s="111"/>
      <c r="C207" s="536">
        <v>230750</v>
      </c>
      <c r="D207" s="128" t="s">
        <v>540</v>
      </c>
      <c r="E207" s="583">
        <v>45419</v>
      </c>
      <c r="F207" s="128" t="s">
        <v>203</v>
      </c>
      <c r="G207" s="588">
        <v>0.375</v>
      </c>
      <c r="H207" s="588">
        <v>0.75</v>
      </c>
      <c r="I207" s="130" t="s">
        <v>200</v>
      </c>
      <c r="J207" s="139">
        <v>8</v>
      </c>
      <c r="K207" s="131"/>
      <c r="L207" s="132"/>
      <c r="M207" s="132"/>
      <c r="N207" s="141"/>
      <c r="O207" s="139">
        <v>8</v>
      </c>
      <c r="P207" s="139"/>
      <c r="Q207" s="139"/>
      <c r="R207" s="133"/>
      <c r="S207" s="134" t="s">
        <v>594</v>
      </c>
      <c r="T207" s="434">
        <f t="shared" si="64"/>
        <v>8</v>
      </c>
      <c r="U207" s="429"/>
      <c r="V207" s="429" t="e">
        <f t="shared" si="59"/>
        <v>#N/A</v>
      </c>
      <c r="W207" s="298"/>
      <c r="X207" s="129">
        <f t="shared" si="65"/>
        <v>0.33333333333333331</v>
      </c>
      <c r="Y207" s="129" t="str">
        <f t="shared" si="42"/>
        <v/>
      </c>
      <c r="Z207" s="129" t="str">
        <f t="shared" si="43"/>
        <v/>
      </c>
      <c r="AA207" s="133" t="str">
        <f t="shared" si="67"/>
        <v/>
      </c>
      <c r="AC207" s="186" t="e">
        <f>AC191</f>
        <v>#N/A</v>
      </c>
      <c r="AD207" s="187" t="e">
        <f>AD191</f>
        <v>#N/A</v>
      </c>
      <c r="AE207" s="187" t="e">
        <f>AE191</f>
        <v>#N/A</v>
      </c>
      <c r="AF207" s="187" t="e">
        <f>AF191</f>
        <v>#N/A</v>
      </c>
      <c r="AG207" s="204" t="e">
        <f t="shared" si="60"/>
        <v>#N/A</v>
      </c>
      <c r="AI207" s="135" t="str">
        <f>IF(月報!G207&lt;&gt;"",月報!G207,"")</f>
        <v/>
      </c>
      <c r="AJ207" s="126">
        <f>IF(月報!W207&lt;&gt;"",月報!W207*24,"")</f>
        <v>8</v>
      </c>
      <c r="AK207" s="126" t="str">
        <f>IF(月報!P207&lt;&gt;"",月報!P207,"")</f>
        <v/>
      </c>
      <c r="AL207" s="126" t="str">
        <f>IF(月報!Q207&lt;&gt;"",IF(月報!Q207="平日残","",月報!Q207),"")</f>
        <v/>
      </c>
      <c r="AM207" s="126"/>
      <c r="AN207" s="126" t="e">
        <f t="shared" si="66"/>
        <v>#N/A</v>
      </c>
      <c r="AO207" s="126" t="e">
        <f>IF($E207="","",VLOOKUP($E207,カレンダマスタ!$A$5:$E$381,5,FALSE))</f>
        <v>#N/A</v>
      </c>
      <c r="AQ207" s="196" t="e">
        <f>IF(G207="","",IF(VLOOKUP(E207,カレンダマスタ!$A$5:$D$381,4,FALSE)=0,"",1))</f>
        <v>#N/A</v>
      </c>
      <c r="AR207" s="136" t="e">
        <f>IF($G207="","",IF($AD207="NSTC",INDEX(カレンダマスタ!$I$26:$O$31,MATCH($G207,カレンダマスタ!$H$26:$H$31,1),MATCH($H207,カレンダマスタ!$I$25:$O$25,1)),
IF($AD207="CS本社",INDEX(カレンダマスタ!$I$36:$O$41,MATCH($G207,カレンダマスタ!$H$36:$H$41,1),MATCH($H207,カレンダマスタ!$I$35:$O$35,1)),
IF($AD207="NS本社",INDEX(カレンダマスタ!$I$94:$O$99,MATCH($G207,カレンダマスタ!$H$95:$H$100,1),MATCH($H207,カレンダマスタ!$I$93:$O$93,1)),
IF($AD207="ODC",INDEX(カレンダマスタ!$I$46:$O$51,MATCH($G207,カレンダマスタ!$H$46:$H$51,1),MATCH($H207,カレンダマスタ!$I$45:$O$45,1)),
IF($AD207="NS東京TC",INDEX(カレンダマスタ!$I$56:$O$61,MATCH($G207,カレンダマスタ!$H$56:$H$61,1),MATCH($H207,カレンダマスタ!$I$55:$O$55,1)),""))))))</f>
        <v>#N/A</v>
      </c>
      <c r="AS207" s="126" t="e">
        <f t="shared" si="61"/>
        <v>#N/A</v>
      </c>
      <c r="AU207" s="137" t="e">
        <f>IF(E207="","",VLOOKUP($E207,カレンダマスタ!$A$4:$E$381,4,FALSE))</f>
        <v>#N/A</v>
      </c>
      <c r="AV207" s="137" t="str">
        <f t="shared" si="68"/>
        <v/>
      </c>
      <c r="AW207" s="137" t="str">
        <f t="shared" si="69"/>
        <v/>
      </c>
      <c r="AX207" s="138" t="e">
        <f t="shared" si="70"/>
        <v>#N/A</v>
      </c>
      <c r="AY207" s="138" t="e">
        <f t="shared" si="71"/>
        <v>#N/A</v>
      </c>
      <c r="AZ207" s="130" t="e">
        <f>IF(AX207&amp;AW207="勤怠未設定","×",IF(AV207="勤怠修正","×",IF(AC207="外注","",IF(AA207="",IF(AY207&lt;&gt;"","×",""),IF(VLOOKUP(AA207,カレンダマスタ!$H$66:$I$83,2,FALSE)&lt;&gt;AY207,"×","OK")))))</f>
        <v>#N/A</v>
      </c>
      <c r="BC207" s="137" t="e">
        <f>IF(E207="","",VLOOKUP($E207,カレンダマスタ!$A$4:$E$381,4,FALSE))</f>
        <v>#N/A</v>
      </c>
      <c r="BD207" s="126" t="e">
        <f>IF(AC207="社員","",IF(AG207=0,"",IF(AD207="NSTC",IF(COUNTIF(カレンダマスタ!$Q$5:$Q$32,G207)=1,"OK","×"),
IF(AD207="NS本社",IF(COUNTIF(カレンダマスタ!$T$5:$T$32,G207)=1,"OK","×"),IF(COUNTIF(カレンダマスタ!$R$5:$R$32,G207)=1,"OK","×")))))</f>
        <v>#N/A</v>
      </c>
      <c r="BE207" s="126" t="e">
        <f>IF(AC207="社員","",IF(G207="","",IF(R207&lt;&gt;"","",IF(AF207="CS","OK",IF(VLOOKUP(E207,カレンダマスタ!$A$5:$D$381,4,FALSE)&gt;0,"",IF(OR(G207*24&gt;10.84,H207*24&lt;14.5)=TRUE,"×","OK"))))))</f>
        <v>#N/A</v>
      </c>
      <c r="BF207" s="126" t="e">
        <f t="shared" si="58"/>
        <v>#N/A</v>
      </c>
      <c r="BG207" s="126" t="e">
        <f t="shared" si="62"/>
        <v>#N/A</v>
      </c>
      <c r="BI207" s="130" t="e">
        <f t="shared" si="63"/>
        <v>#N/A</v>
      </c>
    </row>
    <row r="208" spans="2:61" ht="14.25" customHeight="1">
      <c r="B208" s="111"/>
      <c r="C208" s="536">
        <v>230750</v>
      </c>
      <c r="D208" s="128" t="s">
        <v>540</v>
      </c>
      <c r="E208" s="583">
        <v>45420</v>
      </c>
      <c r="F208" s="128" t="s">
        <v>204</v>
      </c>
      <c r="G208" s="588">
        <v>0.375</v>
      </c>
      <c r="H208" s="588">
        <v>0.86458333333333337</v>
      </c>
      <c r="I208" s="130" t="s">
        <v>200</v>
      </c>
      <c r="J208" s="139">
        <v>10.75</v>
      </c>
      <c r="K208" s="131"/>
      <c r="L208" s="132"/>
      <c r="M208" s="132"/>
      <c r="N208" s="141"/>
      <c r="O208" s="139">
        <v>8</v>
      </c>
      <c r="P208" s="139">
        <v>2.75</v>
      </c>
      <c r="Q208" s="139"/>
      <c r="R208" s="133"/>
      <c r="S208" s="134" t="s">
        <v>594</v>
      </c>
      <c r="T208" s="434">
        <f t="shared" si="64"/>
        <v>10.75</v>
      </c>
      <c r="U208" s="429"/>
      <c r="V208" s="429" t="e">
        <f t="shared" si="59"/>
        <v>#N/A</v>
      </c>
      <c r="W208" s="298"/>
      <c r="X208" s="129">
        <f t="shared" si="65"/>
        <v>0.33333333333333331</v>
      </c>
      <c r="Y208" s="129">
        <f t="shared" si="42"/>
        <v>0.11458333333333333</v>
      </c>
      <c r="Z208" s="129" t="str">
        <f t="shared" si="43"/>
        <v/>
      </c>
      <c r="AA208" s="133" t="str">
        <f t="shared" si="67"/>
        <v/>
      </c>
      <c r="AC208" s="186" t="e">
        <f>AC191</f>
        <v>#N/A</v>
      </c>
      <c r="AD208" s="187" t="e">
        <f>AD191</f>
        <v>#N/A</v>
      </c>
      <c r="AE208" s="187" t="e">
        <f>AE191</f>
        <v>#N/A</v>
      </c>
      <c r="AF208" s="187" t="e">
        <f>AF191</f>
        <v>#N/A</v>
      </c>
      <c r="AG208" s="204" t="e">
        <f t="shared" si="60"/>
        <v>#N/A</v>
      </c>
      <c r="AI208" s="140" t="str">
        <f>IF(月報!G208&lt;&gt;"",月報!G208,"")</f>
        <v/>
      </c>
      <c r="AJ208" s="126">
        <f>IF(月報!W208&lt;&gt;"",月報!W208*24,"")</f>
        <v>10.75</v>
      </c>
      <c r="AK208" s="126" t="str">
        <f>IF(月報!P208&lt;&gt;"",月報!P208,"")</f>
        <v/>
      </c>
      <c r="AL208" s="126" t="str">
        <f>IF(月報!Q208&lt;&gt;"",IF(月報!Q208="平日残","",月報!Q208),"")</f>
        <v/>
      </c>
      <c r="AM208" s="126"/>
      <c r="AN208" s="126" t="e">
        <f t="shared" si="66"/>
        <v>#N/A</v>
      </c>
      <c r="AO208" s="126" t="e">
        <f>IF($E208="","",VLOOKUP($E208,カレンダマスタ!$A$5:$E$381,5,FALSE))</f>
        <v>#N/A</v>
      </c>
      <c r="AQ208" s="196" t="e">
        <f>IF(G208="","",IF(VLOOKUP(E208,カレンダマスタ!$A$5:$D$381,4,FALSE)=0,"",1))</f>
        <v>#N/A</v>
      </c>
      <c r="AR208" s="136" t="e">
        <f>IF($G208="","",IF($AD208="NSTC",INDEX(カレンダマスタ!$I$26:$O$31,MATCH($G208,カレンダマスタ!$H$26:$H$31,1),MATCH($H208,カレンダマスタ!$I$25:$O$25,1)),
IF($AD208="CS本社",INDEX(カレンダマスタ!$I$36:$O$41,MATCH($G208,カレンダマスタ!$H$36:$H$41,1),MATCH($H208,カレンダマスタ!$I$35:$O$35,1)),
IF($AD208="NS本社",INDEX(カレンダマスタ!$I$94:$O$99,MATCH($G208,カレンダマスタ!$H$95:$H$100,1),MATCH($H208,カレンダマスタ!$I$93:$O$93,1)),
IF($AD208="ODC",INDEX(カレンダマスタ!$I$46:$O$51,MATCH($G208,カレンダマスタ!$H$46:$H$51,1),MATCH($H208,カレンダマスタ!$I$45:$O$45,1)),
IF($AD208="NS東京TC",INDEX(カレンダマスタ!$I$56:$O$61,MATCH($G208,カレンダマスタ!$H$56:$H$61,1),MATCH($H208,カレンダマスタ!$I$55:$O$55,1)),""))))))</f>
        <v>#N/A</v>
      </c>
      <c r="AS208" s="126" t="e">
        <f t="shared" si="61"/>
        <v>#N/A</v>
      </c>
      <c r="AU208" s="137" t="e">
        <f>IF(E208="","",VLOOKUP($E208,カレンダマスタ!$A$4:$E$381,4,FALSE))</f>
        <v>#N/A</v>
      </c>
      <c r="AV208" s="137" t="str">
        <f t="shared" si="68"/>
        <v/>
      </c>
      <c r="AW208" s="137" t="str">
        <f t="shared" si="69"/>
        <v/>
      </c>
      <c r="AX208" s="138" t="e">
        <f t="shared" si="70"/>
        <v>#N/A</v>
      </c>
      <c r="AY208" s="138" t="e">
        <f t="shared" si="71"/>
        <v>#N/A</v>
      </c>
      <c r="AZ208" s="130" t="e">
        <f>IF(AX208&amp;AW208="勤怠未設定","×",IF(AV208="勤怠修正","×",IF(AC208="外注","",IF(AA208="",IF(AY208&lt;&gt;"","×",""),IF(VLOOKUP(AA208,カレンダマスタ!$H$66:$I$83,2,FALSE)&lt;&gt;AY208,"×","OK")))))</f>
        <v>#N/A</v>
      </c>
      <c r="BC208" s="137" t="e">
        <f>IF(E208="","",VLOOKUP($E208,カレンダマスタ!$A$4:$E$381,4,FALSE))</f>
        <v>#N/A</v>
      </c>
      <c r="BD208" s="126" t="e">
        <f>IF(AC208="社員","",IF(AG208=0,"",IF(AD208="NSTC",IF(COUNTIF(カレンダマスタ!$Q$5:$Q$32,G208)=1,"OK","×"),
IF(AD208="NS本社",IF(COUNTIF(カレンダマスタ!$T$5:$T$32,G208)=1,"OK","×"),IF(COUNTIF(カレンダマスタ!$R$5:$R$32,G208)=1,"OK","×")))))</f>
        <v>#N/A</v>
      </c>
      <c r="BE208" s="126" t="e">
        <f>IF(AC208="社員","",IF(G208="","",IF(R208&lt;&gt;"","",IF(AF208="CS","OK",IF(VLOOKUP(E208,カレンダマスタ!$A$5:$D$381,4,FALSE)&gt;0,"",IF(OR(G208*24&gt;10.84,H208*24&lt;14.5)=TRUE,"×","OK"))))))</f>
        <v>#N/A</v>
      </c>
      <c r="BF208" s="126" t="e">
        <f t="shared" si="58"/>
        <v>#N/A</v>
      </c>
      <c r="BG208" s="126" t="e">
        <f t="shared" si="62"/>
        <v>#N/A</v>
      </c>
      <c r="BI208" s="130" t="e">
        <f t="shared" si="63"/>
        <v>#N/A</v>
      </c>
    </row>
    <row r="209" spans="2:61" ht="14.25" customHeight="1">
      <c r="B209" s="111"/>
      <c r="C209" s="536">
        <v>230750</v>
      </c>
      <c r="D209" s="128" t="s">
        <v>540</v>
      </c>
      <c r="E209" s="583">
        <v>45421</v>
      </c>
      <c r="F209" s="128" t="s">
        <v>205</v>
      </c>
      <c r="G209" s="588">
        <v>0.375</v>
      </c>
      <c r="H209" s="588">
        <v>0.79166666666666663</v>
      </c>
      <c r="I209" s="130" t="s">
        <v>200</v>
      </c>
      <c r="J209" s="139">
        <v>9</v>
      </c>
      <c r="K209" s="131"/>
      <c r="L209" s="132"/>
      <c r="M209" s="132"/>
      <c r="N209" s="141"/>
      <c r="O209" s="139">
        <v>8</v>
      </c>
      <c r="P209" s="139">
        <v>1</v>
      </c>
      <c r="Q209" s="139"/>
      <c r="R209" s="133"/>
      <c r="S209" s="134" t="s">
        <v>594</v>
      </c>
      <c r="T209" s="434">
        <f t="shared" si="64"/>
        <v>9</v>
      </c>
      <c r="U209" s="429"/>
      <c r="V209" s="429" t="e">
        <f t="shared" si="59"/>
        <v>#N/A</v>
      </c>
      <c r="W209" s="298"/>
      <c r="X209" s="129">
        <f t="shared" si="65"/>
        <v>0.33333333333333331</v>
      </c>
      <c r="Y209" s="129">
        <f t="shared" si="42"/>
        <v>4.1666666666666664E-2</v>
      </c>
      <c r="Z209" s="129" t="str">
        <f t="shared" si="43"/>
        <v/>
      </c>
      <c r="AA209" s="133" t="str">
        <f t="shared" si="67"/>
        <v/>
      </c>
      <c r="AC209" s="186" t="e">
        <f>AC191</f>
        <v>#N/A</v>
      </c>
      <c r="AD209" s="187" t="e">
        <f>AD191</f>
        <v>#N/A</v>
      </c>
      <c r="AE209" s="187" t="e">
        <f>AE191</f>
        <v>#N/A</v>
      </c>
      <c r="AF209" s="187" t="e">
        <f>AF191</f>
        <v>#N/A</v>
      </c>
      <c r="AG209" s="204" t="e">
        <f t="shared" si="60"/>
        <v>#N/A</v>
      </c>
      <c r="AI209" s="140" t="str">
        <f>IF(月報!G209&lt;&gt;"",月報!G209,"")</f>
        <v/>
      </c>
      <c r="AJ209" s="126">
        <f>IF(月報!W209&lt;&gt;"",月報!W209*24,"")</f>
        <v>9.0833333333333339</v>
      </c>
      <c r="AK209" s="126" t="str">
        <f>IF(月報!P209&lt;&gt;"",月報!P209,"")</f>
        <v/>
      </c>
      <c r="AL209" s="126" t="str">
        <f>IF(月報!Q209&lt;&gt;"",IF(月報!Q209="平日残","",月報!Q209),"")</f>
        <v/>
      </c>
      <c r="AM209" s="126"/>
      <c r="AN209" s="126" t="e">
        <f t="shared" si="66"/>
        <v>#N/A</v>
      </c>
      <c r="AO209" s="126" t="e">
        <f>IF($E209="","",VLOOKUP($E209,カレンダマスタ!$A$5:$E$381,5,FALSE))</f>
        <v>#N/A</v>
      </c>
      <c r="AQ209" s="196" t="e">
        <f>IF(G209="","",IF(VLOOKUP(E209,カレンダマスタ!$A$5:$D$381,4,FALSE)=0,"",1))</f>
        <v>#N/A</v>
      </c>
      <c r="AR209" s="136" t="e">
        <f>IF($G209="","",IF($AD209="NSTC",INDEX(カレンダマスタ!$I$26:$O$31,MATCH($G209,カレンダマスタ!$H$26:$H$31,1),MATCH($H209,カレンダマスタ!$I$25:$O$25,1)),
IF($AD209="CS本社",INDEX(カレンダマスタ!$I$36:$O$41,MATCH($G209,カレンダマスタ!$H$36:$H$41,1),MATCH($H209,カレンダマスタ!$I$35:$O$35,1)),
IF($AD209="NS本社",INDEX(カレンダマスタ!$I$94:$O$99,MATCH($G209,カレンダマスタ!$H$95:$H$100,1),MATCH($H209,カレンダマスタ!$I$93:$O$93,1)),
IF($AD209="ODC",INDEX(カレンダマスタ!$I$46:$O$51,MATCH($G209,カレンダマスタ!$H$46:$H$51,1),MATCH($H209,カレンダマスタ!$I$45:$O$45,1)),
IF($AD209="NS東京TC",INDEX(カレンダマスタ!$I$56:$O$61,MATCH($G209,カレンダマスタ!$H$56:$H$61,1),MATCH($H209,カレンダマスタ!$I$55:$O$55,1)),""))))))</f>
        <v>#N/A</v>
      </c>
      <c r="AS209" s="126" t="e">
        <f t="shared" si="61"/>
        <v>#N/A</v>
      </c>
      <c r="AU209" s="137" t="e">
        <f>IF(E209="","",VLOOKUP($E209,カレンダマスタ!$A$4:$E$381,4,FALSE))</f>
        <v>#N/A</v>
      </c>
      <c r="AV209" s="137" t="str">
        <f t="shared" si="68"/>
        <v/>
      </c>
      <c r="AW209" s="137" t="str">
        <f t="shared" si="69"/>
        <v/>
      </c>
      <c r="AX209" s="138" t="e">
        <f t="shared" si="70"/>
        <v>#N/A</v>
      </c>
      <c r="AY209" s="138" t="e">
        <f t="shared" si="71"/>
        <v>#N/A</v>
      </c>
      <c r="AZ209" s="130" t="e">
        <f>IF(AX209&amp;AW209="勤怠未設定","×",IF(AV209="勤怠修正","×",IF(AC209="外注","",IF(AA209="",IF(AY209&lt;&gt;"","×",""),IF(VLOOKUP(AA209,カレンダマスタ!$H$66:$I$83,2,FALSE)&lt;&gt;AY209,"×","OK")))))</f>
        <v>#N/A</v>
      </c>
      <c r="BC209" s="137" t="e">
        <f>IF(E209="","",VLOOKUP($E209,カレンダマスタ!$A$4:$E$381,4,FALSE))</f>
        <v>#N/A</v>
      </c>
      <c r="BD209" s="126" t="e">
        <f>IF(AC209="社員","",IF(AG209=0,"",IF(AD209="NSTC",IF(COUNTIF(カレンダマスタ!$Q$5:$Q$32,G209)=1,"OK","×"),
IF(AD209="NS本社",IF(COUNTIF(カレンダマスタ!$T$5:$T$32,G209)=1,"OK","×"),IF(COUNTIF(カレンダマスタ!$R$5:$R$32,G209)=1,"OK","×")))))</f>
        <v>#N/A</v>
      </c>
      <c r="BE209" s="126" t="e">
        <f>IF(AC209="社員","",IF(G209="","",IF(R209&lt;&gt;"","",IF(AF209="CS","OK",IF(VLOOKUP(E209,カレンダマスタ!$A$5:$D$381,4,FALSE)&gt;0,"",IF(OR(G209*24&gt;10.84,H209*24&lt;14.5)=TRUE,"×","OK"))))))</f>
        <v>#N/A</v>
      </c>
      <c r="BF209" s="126" t="e">
        <f t="shared" si="58"/>
        <v>#N/A</v>
      </c>
      <c r="BG209" s="126" t="e">
        <f t="shared" si="62"/>
        <v>#N/A</v>
      </c>
      <c r="BI209" s="130" t="e">
        <f t="shared" si="63"/>
        <v>#N/A</v>
      </c>
    </row>
    <row r="210" spans="2:61" ht="14.25" customHeight="1">
      <c r="B210" s="111"/>
      <c r="C210" s="536">
        <v>230750</v>
      </c>
      <c r="D210" s="128" t="s">
        <v>540</v>
      </c>
      <c r="E210" s="583">
        <v>45422</v>
      </c>
      <c r="F210" s="128" t="s">
        <v>199</v>
      </c>
      <c r="G210" s="588">
        <v>0.375</v>
      </c>
      <c r="H210" s="588">
        <v>0.75</v>
      </c>
      <c r="I210" s="130" t="s">
        <v>200</v>
      </c>
      <c r="J210" s="139">
        <v>8</v>
      </c>
      <c r="K210" s="131"/>
      <c r="L210" s="132"/>
      <c r="M210" s="132"/>
      <c r="N210" s="141"/>
      <c r="O210" s="139">
        <v>8</v>
      </c>
      <c r="P210" s="139"/>
      <c r="Q210" s="139"/>
      <c r="R210" s="133"/>
      <c r="S210" s="134" t="s">
        <v>594</v>
      </c>
      <c r="T210" s="434">
        <f t="shared" si="64"/>
        <v>8</v>
      </c>
      <c r="U210" s="429"/>
      <c r="V210" s="429" t="e">
        <f t="shared" si="59"/>
        <v>#N/A</v>
      </c>
      <c r="W210" s="298"/>
      <c r="X210" s="129">
        <f t="shared" si="65"/>
        <v>0.33333333333333331</v>
      </c>
      <c r="Y210" s="129" t="str">
        <f t="shared" si="42"/>
        <v/>
      </c>
      <c r="Z210" s="129" t="str">
        <f t="shared" si="43"/>
        <v/>
      </c>
      <c r="AA210" s="133" t="str">
        <f t="shared" si="67"/>
        <v/>
      </c>
      <c r="AC210" s="186" t="e">
        <f>AC191</f>
        <v>#N/A</v>
      </c>
      <c r="AD210" s="187" t="e">
        <f>AD191</f>
        <v>#N/A</v>
      </c>
      <c r="AE210" s="187" t="e">
        <f>AE191</f>
        <v>#N/A</v>
      </c>
      <c r="AF210" s="187" t="e">
        <f>AF191</f>
        <v>#N/A</v>
      </c>
      <c r="AG210" s="204" t="e">
        <f t="shared" si="60"/>
        <v>#N/A</v>
      </c>
      <c r="AI210" s="140" t="str">
        <f>IF(月報!G210&lt;&gt;"",月報!G210,"")</f>
        <v/>
      </c>
      <c r="AJ210" s="126">
        <f>IF(月報!W210&lt;&gt;"",月報!W210*24,"")</f>
        <v>8</v>
      </c>
      <c r="AK210" s="126" t="str">
        <f>IF(月報!P210&lt;&gt;"",月報!P210,"")</f>
        <v/>
      </c>
      <c r="AL210" s="126" t="str">
        <f>IF(月報!Q210&lt;&gt;"",IF(月報!Q210="平日残","",月報!Q210),"")</f>
        <v/>
      </c>
      <c r="AM210" s="126"/>
      <c r="AN210" s="126" t="e">
        <f t="shared" si="66"/>
        <v>#N/A</v>
      </c>
      <c r="AO210" s="126" t="e">
        <f>IF($E210="","",VLOOKUP($E210,カレンダマスタ!$A$5:$E$381,5,FALSE))</f>
        <v>#N/A</v>
      </c>
      <c r="AQ210" s="196" t="e">
        <f>IF(G210="","",IF(VLOOKUP(E210,カレンダマスタ!$A$5:$D$381,4,FALSE)=0,"",1))</f>
        <v>#N/A</v>
      </c>
      <c r="AR210" s="136" t="e">
        <f>IF($G210="","",IF($AD210="NSTC",INDEX(カレンダマスタ!$I$26:$O$31,MATCH($G210,カレンダマスタ!$H$26:$H$31,1),MATCH($H210,カレンダマスタ!$I$25:$O$25,1)),
IF($AD210="CS本社",INDEX(カレンダマスタ!$I$36:$O$41,MATCH($G210,カレンダマスタ!$H$36:$H$41,1),MATCH($H210,カレンダマスタ!$I$35:$O$35,1)),
IF($AD210="NS本社",INDEX(カレンダマスタ!$I$94:$O$99,MATCH($G210,カレンダマスタ!$H$95:$H$100,1),MATCH($H210,カレンダマスタ!$I$93:$O$93,1)),
IF($AD210="ODC",INDEX(カレンダマスタ!$I$46:$O$51,MATCH($G210,カレンダマスタ!$H$46:$H$51,1),MATCH($H210,カレンダマスタ!$I$45:$O$45,1)),
IF($AD210="NS東京TC",INDEX(カレンダマスタ!$I$56:$O$61,MATCH($G210,カレンダマスタ!$H$56:$H$61,1),MATCH($H210,カレンダマスタ!$I$55:$O$55,1)),""))))))</f>
        <v>#N/A</v>
      </c>
      <c r="AS210" s="126" t="e">
        <f t="shared" si="61"/>
        <v>#N/A</v>
      </c>
      <c r="AU210" s="137" t="e">
        <f>IF(E210="","",VLOOKUP($E210,カレンダマスタ!$A$4:$E$381,4,FALSE))</f>
        <v>#N/A</v>
      </c>
      <c r="AV210" s="137" t="str">
        <f t="shared" si="68"/>
        <v/>
      </c>
      <c r="AW210" s="137" t="str">
        <f t="shared" si="69"/>
        <v/>
      </c>
      <c r="AX210" s="138" t="e">
        <f t="shared" si="70"/>
        <v>#N/A</v>
      </c>
      <c r="AY210" s="138" t="e">
        <f t="shared" si="71"/>
        <v>#N/A</v>
      </c>
      <c r="AZ210" s="130" t="e">
        <f>IF(AX210&amp;AW210="勤怠未設定","×",IF(AV210="勤怠修正","×",IF(AC210="外注","",IF(AA210="",IF(AY210&lt;&gt;"","×",""),IF(VLOOKUP(AA210,カレンダマスタ!$H$66:$I$83,2,FALSE)&lt;&gt;AY210,"×","OK")))))</f>
        <v>#N/A</v>
      </c>
      <c r="BC210" s="137" t="e">
        <f>IF(E210="","",VLOOKUP($E210,カレンダマスタ!$A$4:$E$381,4,FALSE))</f>
        <v>#N/A</v>
      </c>
      <c r="BD210" s="126" t="e">
        <f>IF(AC210="社員","",IF(AG210=0,"",IF(AD210="NSTC",IF(COUNTIF(カレンダマスタ!$Q$5:$Q$32,G210)=1,"OK","×"),
IF(AD210="NS本社",IF(COUNTIF(カレンダマスタ!$T$5:$T$32,G210)=1,"OK","×"),IF(COUNTIF(カレンダマスタ!$R$5:$R$32,G210)=1,"OK","×")))))</f>
        <v>#N/A</v>
      </c>
      <c r="BE210" s="126" t="e">
        <f>IF(AC210="社員","",IF(G210="","",IF(R210&lt;&gt;"","",IF(AF210="CS","OK",IF(VLOOKUP(E210,カレンダマスタ!$A$5:$D$381,4,FALSE)&gt;0,"",IF(OR(G210*24&gt;10.84,H210*24&lt;14.5)=TRUE,"×","OK"))))))</f>
        <v>#N/A</v>
      </c>
      <c r="BF210" s="126" t="e">
        <f t="shared" si="58"/>
        <v>#N/A</v>
      </c>
      <c r="BG210" s="126" t="e">
        <f t="shared" si="62"/>
        <v>#N/A</v>
      </c>
      <c r="BI210" s="130" t="e">
        <f t="shared" si="63"/>
        <v>#N/A</v>
      </c>
    </row>
    <row r="211" spans="2:61" ht="14.25" customHeight="1">
      <c r="B211" s="111"/>
      <c r="C211" s="537">
        <v>230750</v>
      </c>
      <c r="D211" s="142" t="s">
        <v>540</v>
      </c>
      <c r="E211" s="584">
        <v>45423</v>
      </c>
      <c r="F211" s="142" t="s">
        <v>369</v>
      </c>
      <c r="G211" s="589"/>
      <c r="H211" s="589"/>
      <c r="I211" s="144"/>
      <c r="J211" s="148"/>
      <c r="K211" s="145"/>
      <c r="L211" s="146"/>
      <c r="M211" s="146"/>
      <c r="N211" s="147"/>
      <c r="O211" s="148"/>
      <c r="P211" s="148"/>
      <c r="Q211" s="148"/>
      <c r="R211" s="149"/>
      <c r="S211" s="156"/>
      <c r="T211" s="435" t="str">
        <f t="shared" si="64"/>
        <v/>
      </c>
      <c r="U211" s="430"/>
      <c r="V211" s="430" t="e">
        <f t="shared" si="59"/>
        <v>#N/A</v>
      </c>
      <c r="W211" s="298"/>
      <c r="X211" s="143" t="str">
        <f t="shared" si="65"/>
        <v/>
      </c>
      <c r="Y211" s="143" t="str">
        <f t="shared" si="42"/>
        <v/>
      </c>
      <c r="Z211" s="143" t="str">
        <f t="shared" si="43"/>
        <v/>
      </c>
      <c r="AA211" s="149" t="str">
        <f t="shared" si="67"/>
        <v/>
      </c>
      <c r="AC211" s="188" t="e">
        <f>AC191</f>
        <v>#N/A</v>
      </c>
      <c r="AD211" s="189" t="e">
        <f>AD191</f>
        <v>#N/A</v>
      </c>
      <c r="AE211" s="189" t="e">
        <f>AE191</f>
        <v>#N/A</v>
      </c>
      <c r="AF211" s="189" t="e">
        <f>AF191</f>
        <v>#N/A</v>
      </c>
      <c r="AG211" s="205">
        <f t="shared" si="60"/>
        <v>0</v>
      </c>
      <c r="AI211" s="157" t="str">
        <f>IF(月報!G211&lt;&gt;"",月報!G211,"")</f>
        <v/>
      </c>
      <c r="AJ211" s="151" t="str">
        <f>IF(月報!W211&lt;&gt;"",月報!W211*24,"")</f>
        <v/>
      </c>
      <c r="AK211" s="151" t="str">
        <f>IF(月報!P211&lt;&gt;"",月報!P211,"")</f>
        <v/>
      </c>
      <c r="AL211" s="151" t="str">
        <f>IF(月報!Q211&lt;&gt;"",IF(月報!Q211="平日残","",月報!Q211),"")</f>
        <v/>
      </c>
      <c r="AM211" s="151"/>
      <c r="AN211" s="151" t="e">
        <f t="shared" si="66"/>
        <v>#N/A</v>
      </c>
      <c r="AO211" s="151" t="e">
        <f>IF($E211="","",VLOOKUP($E211,カレンダマスタ!$A$5:$E$381,5,FALSE))</f>
        <v>#N/A</v>
      </c>
      <c r="AQ211" s="197" t="str">
        <f>IF(G211="","",IF(VLOOKUP(E211,カレンダマスタ!$A$5:$D$381,4,FALSE)=0,"",1))</f>
        <v/>
      </c>
      <c r="AR211" s="152" t="str">
        <f>IF($G211="","",IF($AD211="NSTC",INDEX(カレンダマスタ!$I$26:$O$31,MATCH($G211,カレンダマスタ!$H$26:$H$31,1),MATCH($H211,カレンダマスタ!$I$25:$O$25,1)),
IF($AD211="CS本社",INDEX(カレンダマスタ!$I$36:$O$41,MATCH($G211,カレンダマスタ!$H$36:$H$41,1),MATCH($H211,カレンダマスタ!$I$35:$O$35,1)),
IF($AD211="NS本社",INDEX(カレンダマスタ!$I$94:$O$99,MATCH($G211,カレンダマスタ!$H$95:$H$100,1),MATCH($H211,カレンダマスタ!$I$93:$O$93,1)),
IF($AD211="ODC",INDEX(カレンダマスタ!$I$46:$O$51,MATCH($G211,カレンダマスタ!$H$46:$H$51,1),MATCH($H211,カレンダマスタ!$I$45:$O$45,1)),
IF($AD211="NS東京TC",INDEX(カレンダマスタ!$I$56:$O$61,MATCH($G211,カレンダマスタ!$H$56:$H$61,1),MATCH($H211,カレンダマスタ!$I$55:$O$55,1)),""))))))</f>
        <v/>
      </c>
      <c r="AS211" s="151" t="e">
        <f t="shared" si="61"/>
        <v>#N/A</v>
      </c>
      <c r="AU211" s="153" t="e">
        <f>IF(E211="","",VLOOKUP($E211,カレンダマスタ!$A$4:$E$381,4,FALSE))</f>
        <v>#N/A</v>
      </c>
      <c r="AV211" s="153" t="str">
        <f t="shared" si="68"/>
        <v/>
      </c>
      <c r="AW211" s="153" t="str">
        <f t="shared" si="69"/>
        <v/>
      </c>
      <c r="AX211" s="154" t="e">
        <f t="shared" si="70"/>
        <v>#N/A</v>
      </c>
      <c r="AY211" s="154" t="e">
        <f t="shared" si="71"/>
        <v>#N/A</v>
      </c>
      <c r="AZ211" s="144" t="e">
        <f>IF(AX211&amp;AW211="勤怠未設定","×",IF(AV211="勤怠修正","×",IF(AC211="外注","",IF(AA211="",IF(AY211&lt;&gt;"","×",""),IF(VLOOKUP(AA211,カレンダマスタ!$H$66:$I$83,2,FALSE)&lt;&gt;AY211,"×","OK")))))</f>
        <v>#N/A</v>
      </c>
      <c r="BC211" s="153" t="e">
        <f>IF(E211="","",VLOOKUP($E211,カレンダマスタ!$A$4:$E$381,4,FALSE))</f>
        <v>#N/A</v>
      </c>
      <c r="BD211" s="151" t="e">
        <f>IF(AC211="社員","",IF(AG211=0,"",IF(AD211="NSTC",IF(COUNTIF(カレンダマスタ!$Q$5:$Q$32,G211)=1,"OK","×"),
IF(AD211="NS本社",IF(COUNTIF(カレンダマスタ!$T$5:$T$32,G211)=1,"OK","×"),IF(COUNTIF(カレンダマスタ!$R$5:$R$32,G211)=1,"OK","×")))))</f>
        <v>#N/A</v>
      </c>
      <c r="BE211" s="151" t="e">
        <f>IF(AC211="社員","",IF(G211="","",IF(R211&lt;&gt;"","",IF(AF211="CS","OK",IF(VLOOKUP(E211,カレンダマスタ!$A$5:$D$381,4,FALSE)&gt;0,"",IF(OR(G211*24&gt;10.84,H211*24&lt;14.5)=TRUE,"×","OK"))))))</f>
        <v>#N/A</v>
      </c>
      <c r="BF211" s="151" t="e">
        <f t="shared" si="58"/>
        <v>#N/A</v>
      </c>
      <c r="BG211" s="151" t="e">
        <f t="shared" si="62"/>
        <v>#N/A</v>
      </c>
      <c r="BI211" s="144" t="e">
        <f t="shared" si="63"/>
        <v>#N/A</v>
      </c>
    </row>
    <row r="212" spans="2:61" ht="14.25" customHeight="1">
      <c r="B212" s="111"/>
      <c r="C212" s="535">
        <v>230750</v>
      </c>
      <c r="D212" s="112" t="s">
        <v>540</v>
      </c>
      <c r="E212" s="582">
        <v>45424</v>
      </c>
      <c r="F212" s="112" t="s">
        <v>370</v>
      </c>
      <c r="G212" s="587"/>
      <c r="H212" s="587"/>
      <c r="I212" s="114"/>
      <c r="J212" s="118"/>
      <c r="K212" s="115"/>
      <c r="L212" s="116"/>
      <c r="M212" s="116"/>
      <c r="N212" s="117"/>
      <c r="O212" s="118"/>
      <c r="P212" s="118"/>
      <c r="Q212" s="118"/>
      <c r="R212" s="119"/>
      <c r="S212" s="120"/>
      <c r="T212" s="433" t="str">
        <f t="shared" si="64"/>
        <v/>
      </c>
      <c r="U212" s="431">
        <f>SUM(T212:T218)</f>
        <v>50.5</v>
      </c>
      <c r="V212" s="431" t="e">
        <f t="shared" si="59"/>
        <v>#N/A</v>
      </c>
      <c r="W212" s="298"/>
      <c r="X212" s="113" t="str">
        <f t="shared" si="65"/>
        <v/>
      </c>
      <c r="Y212" s="113" t="str">
        <f t="shared" si="42"/>
        <v/>
      </c>
      <c r="Z212" s="113" t="str">
        <f t="shared" si="43"/>
        <v/>
      </c>
      <c r="AA212" s="119" t="str">
        <f t="shared" si="67"/>
        <v/>
      </c>
      <c r="AC212" s="190" t="e">
        <f>AC191</f>
        <v>#N/A</v>
      </c>
      <c r="AD212" s="191" t="e">
        <f>AD191</f>
        <v>#N/A</v>
      </c>
      <c r="AE212" s="191" t="e">
        <f>AE191</f>
        <v>#N/A</v>
      </c>
      <c r="AF212" s="191" t="e">
        <f>AF191</f>
        <v>#N/A</v>
      </c>
      <c r="AG212" s="206">
        <f t="shared" si="60"/>
        <v>0</v>
      </c>
      <c r="AI212" s="158" t="str">
        <f>IF(月報!G212&lt;&gt;"",月報!G212,"")</f>
        <v/>
      </c>
      <c r="AJ212" s="122" t="str">
        <f>IF(月報!W212&lt;&gt;"",月報!W212*24,"")</f>
        <v/>
      </c>
      <c r="AK212" s="122" t="str">
        <f>IF(月報!P212&lt;&gt;"",月報!P212,"")</f>
        <v/>
      </c>
      <c r="AL212" s="122" t="str">
        <f>IF(月報!Q212&lt;&gt;"",IF(月報!Q212="平日残","",月報!Q212),"")</f>
        <v/>
      </c>
      <c r="AM212" s="122"/>
      <c r="AN212" s="122" t="e">
        <f t="shared" si="66"/>
        <v>#N/A</v>
      </c>
      <c r="AO212" s="122" t="e">
        <f>IF($E212="","",VLOOKUP($E212,カレンダマスタ!$A$5:$E$381,5,FALSE))</f>
        <v>#N/A</v>
      </c>
      <c r="AQ212" s="195" t="str">
        <f>IF(G212="","",IF(VLOOKUP(E212,カレンダマスタ!$A$5:$D$381,4,FALSE)=0,"",1))</f>
        <v/>
      </c>
      <c r="AR212" s="123" t="str">
        <f>IF($G212="","",IF($AD212="NSTC",INDEX(カレンダマスタ!$I$26:$O$31,MATCH($G212,カレンダマスタ!$H$26:$H$31,1),MATCH($H212,カレンダマスタ!$I$25:$O$25,1)),
IF($AD212="CS本社",INDEX(カレンダマスタ!$I$36:$O$41,MATCH($G212,カレンダマスタ!$H$36:$H$41,1),MATCH($H212,カレンダマスタ!$I$35:$O$35,1)),
IF($AD212="NS本社",INDEX(カレンダマスタ!$I$94:$O$99,MATCH($G212,カレンダマスタ!$H$95:$H$100,1),MATCH($H212,カレンダマスタ!$I$93:$O$93,1)),
IF($AD212="ODC",INDEX(カレンダマスタ!$I$46:$O$51,MATCH($G212,カレンダマスタ!$H$46:$H$51,1),MATCH($H212,カレンダマスタ!$I$45:$O$45,1)),
IF($AD212="NS東京TC",INDEX(カレンダマスタ!$I$56:$O$61,MATCH($G212,カレンダマスタ!$H$56:$H$61,1),MATCH($H212,カレンダマスタ!$I$55:$O$55,1)),""))))))</f>
        <v/>
      </c>
      <c r="AS212" s="122" t="e">
        <f t="shared" si="61"/>
        <v>#N/A</v>
      </c>
      <c r="AU212" s="124" t="e">
        <f>IF(E212="","",VLOOKUP($E212,カレンダマスタ!$A$4:$E$381,4,FALSE))</f>
        <v>#N/A</v>
      </c>
      <c r="AV212" s="124" t="str">
        <f t="shared" si="68"/>
        <v/>
      </c>
      <c r="AW212" s="124" t="str">
        <f t="shared" si="69"/>
        <v/>
      </c>
      <c r="AX212" s="125" t="e">
        <f t="shared" si="70"/>
        <v>#N/A</v>
      </c>
      <c r="AY212" s="125" t="e">
        <f t="shared" si="71"/>
        <v>#N/A</v>
      </c>
      <c r="AZ212" s="114" t="e">
        <f>IF(AX212&amp;AW212="勤怠未設定","×",IF(AV212="勤怠修正","×",IF(AC212="外注","",IF(AA212="",IF(AY212&lt;&gt;"","×",""),IF(VLOOKUP(AA212,カレンダマスタ!$H$66:$I$83,2,FALSE)&lt;&gt;AY212,"×","OK")))))</f>
        <v>#N/A</v>
      </c>
      <c r="BC212" s="124" t="e">
        <f>IF(E212="","",VLOOKUP($E212,カレンダマスタ!$A$4:$E$381,4,FALSE))</f>
        <v>#N/A</v>
      </c>
      <c r="BD212" s="122" t="e">
        <f>IF(AC212="社員","",IF(AG212=0,"",IF(AD212="NSTC",IF(COUNTIF(カレンダマスタ!$Q$5:$Q$32,G212)=1,"OK","×"),
IF(AD212="NS本社",IF(COUNTIF(カレンダマスタ!$T$5:$T$32,G212)=1,"OK","×"),IF(COUNTIF(カレンダマスタ!$R$5:$R$32,G212)=1,"OK","×")))))</f>
        <v>#N/A</v>
      </c>
      <c r="BE212" s="122" t="e">
        <f>IF(AC212="社員","",IF(G212="","",IF(R212&lt;&gt;"","",IF(AF212="CS","OK",IF(VLOOKUP(E212,カレンダマスタ!$A$5:$D$381,4,FALSE)&gt;0,"",IF(OR(G212*24&gt;10.84,H212*24&lt;14.5)=TRUE,"×","OK"))))))</f>
        <v>#N/A</v>
      </c>
      <c r="BF212" s="122" t="e">
        <f t="shared" si="58"/>
        <v>#N/A</v>
      </c>
      <c r="BG212" s="122" t="e">
        <f t="shared" si="62"/>
        <v>#N/A</v>
      </c>
      <c r="BI212" s="114" t="e">
        <f t="shared" si="63"/>
        <v>#N/A</v>
      </c>
    </row>
    <row r="213" spans="2:61" ht="14.25" customHeight="1">
      <c r="B213" s="111"/>
      <c r="C213" s="536">
        <v>230750</v>
      </c>
      <c r="D213" s="128" t="s">
        <v>540</v>
      </c>
      <c r="E213" s="583">
        <v>45425</v>
      </c>
      <c r="F213" s="128" t="s">
        <v>201</v>
      </c>
      <c r="G213" s="588">
        <v>0.375</v>
      </c>
      <c r="H213" s="588">
        <v>0.8125</v>
      </c>
      <c r="I213" s="130" t="s">
        <v>200</v>
      </c>
      <c r="J213" s="139">
        <v>9.5</v>
      </c>
      <c r="K213" s="131"/>
      <c r="L213" s="132"/>
      <c r="M213" s="132"/>
      <c r="N213" s="141"/>
      <c r="O213" s="139">
        <v>8</v>
      </c>
      <c r="P213" s="139">
        <v>1.5</v>
      </c>
      <c r="Q213" s="139"/>
      <c r="R213" s="133"/>
      <c r="S213" s="134" t="s">
        <v>594</v>
      </c>
      <c r="T213" s="434">
        <f t="shared" si="64"/>
        <v>9.5</v>
      </c>
      <c r="U213" s="429"/>
      <c r="V213" s="429" t="e">
        <f t="shared" si="59"/>
        <v>#N/A</v>
      </c>
      <c r="W213" s="298"/>
      <c r="X213" s="129">
        <f t="shared" si="65"/>
        <v>0.33333333333333331</v>
      </c>
      <c r="Y213" s="129">
        <f t="shared" si="42"/>
        <v>6.25E-2</v>
      </c>
      <c r="Z213" s="129" t="str">
        <f t="shared" si="43"/>
        <v/>
      </c>
      <c r="AA213" s="133" t="str">
        <f t="shared" si="67"/>
        <v/>
      </c>
      <c r="AC213" s="186" t="e">
        <f>AC191</f>
        <v>#N/A</v>
      </c>
      <c r="AD213" s="187" t="e">
        <f>AD191</f>
        <v>#N/A</v>
      </c>
      <c r="AE213" s="187" t="e">
        <f>AE191</f>
        <v>#N/A</v>
      </c>
      <c r="AF213" s="187" t="e">
        <f>AF191</f>
        <v>#N/A</v>
      </c>
      <c r="AG213" s="204" t="e">
        <f t="shared" si="60"/>
        <v>#N/A</v>
      </c>
      <c r="AI213" s="135" t="str">
        <f>IF(月報!G213&lt;&gt;"",月報!G213,"")</f>
        <v/>
      </c>
      <c r="AJ213" s="126">
        <f>IF(月報!W213&lt;&gt;"",月報!W213*24,"")</f>
        <v>9.5</v>
      </c>
      <c r="AK213" s="126" t="str">
        <f>IF(月報!P213&lt;&gt;"",月報!P213,"")</f>
        <v/>
      </c>
      <c r="AL213" s="126" t="str">
        <f>IF(月報!Q213&lt;&gt;"",IF(月報!Q213="平日残","",月報!Q213),"")</f>
        <v/>
      </c>
      <c r="AM213" s="126"/>
      <c r="AN213" s="126" t="e">
        <f t="shared" si="66"/>
        <v>#N/A</v>
      </c>
      <c r="AO213" s="126" t="e">
        <f>IF($E213="","",VLOOKUP($E213,カレンダマスタ!$A$5:$E$381,5,FALSE))</f>
        <v>#N/A</v>
      </c>
      <c r="AQ213" s="196" t="e">
        <f>IF(G213="","",IF(VLOOKUP(E213,カレンダマスタ!$A$5:$D$381,4,FALSE)=0,"",1))</f>
        <v>#N/A</v>
      </c>
      <c r="AR213" s="136" t="e">
        <f>IF($G213="","",IF($AD213="NSTC",INDEX(カレンダマスタ!$I$26:$O$31,MATCH($G213,カレンダマスタ!$H$26:$H$31,1),MATCH($H213,カレンダマスタ!$I$25:$O$25,1)),
IF($AD213="CS本社",INDEX(カレンダマスタ!$I$36:$O$41,MATCH($G213,カレンダマスタ!$H$36:$H$41,1),MATCH($H213,カレンダマスタ!$I$35:$O$35,1)),
IF($AD213="NS本社",INDEX(カレンダマスタ!$I$94:$O$99,MATCH($G213,カレンダマスタ!$H$95:$H$100,1),MATCH($H213,カレンダマスタ!$I$93:$O$93,1)),
IF($AD213="ODC",INDEX(カレンダマスタ!$I$46:$O$51,MATCH($G213,カレンダマスタ!$H$46:$H$51,1),MATCH($H213,カレンダマスタ!$I$45:$O$45,1)),
IF($AD213="NS東京TC",INDEX(カレンダマスタ!$I$56:$O$61,MATCH($G213,カレンダマスタ!$H$56:$H$61,1),MATCH($H213,カレンダマスタ!$I$55:$O$55,1)),""))))))</f>
        <v>#N/A</v>
      </c>
      <c r="AS213" s="126" t="e">
        <f t="shared" si="61"/>
        <v>#N/A</v>
      </c>
      <c r="AU213" s="137" t="e">
        <f>IF(E213="","",VLOOKUP($E213,カレンダマスタ!$A$4:$E$381,4,FALSE))</f>
        <v>#N/A</v>
      </c>
      <c r="AV213" s="137" t="str">
        <f t="shared" si="68"/>
        <v/>
      </c>
      <c r="AW213" s="137" t="str">
        <f t="shared" si="69"/>
        <v/>
      </c>
      <c r="AX213" s="138" t="e">
        <f t="shared" si="70"/>
        <v>#N/A</v>
      </c>
      <c r="AY213" s="138" t="e">
        <f t="shared" si="71"/>
        <v>#N/A</v>
      </c>
      <c r="AZ213" s="130" t="e">
        <f>IF(AX213&amp;AW213="勤怠未設定","×",IF(AV213="勤怠修正","×",IF(AC213="外注","",IF(AA213="",IF(AY213&lt;&gt;"","×",""),IF(VLOOKUP(AA213,カレンダマスタ!$H$66:$I$83,2,FALSE)&lt;&gt;AY213,"×","OK")))))</f>
        <v>#N/A</v>
      </c>
      <c r="BC213" s="137" t="e">
        <f>IF(E213="","",VLOOKUP($E213,カレンダマスタ!$A$4:$E$381,4,FALSE))</f>
        <v>#N/A</v>
      </c>
      <c r="BD213" s="126" t="e">
        <f>IF(AC213="社員","",IF(AG213=0,"",IF(AD213="NSTC",IF(COUNTIF(カレンダマスタ!$Q$5:$Q$32,G213)=1,"OK","×"),
IF(AD213="NS本社",IF(COUNTIF(カレンダマスタ!$T$5:$T$32,G213)=1,"OK","×"),IF(COUNTIF(カレンダマスタ!$R$5:$R$32,G213)=1,"OK","×")))))</f>
        <v>#N/A</v>
      </c>
      <c r="BE213" s="126" t="e">
        <f>IF(AC213="社員","",IF(G213="","",IF(R213&lt;&gt;"","",IF(AF213="CS","OK",IF(VLOOKUP(E213,カレンダマスタ!$A$5:$D$381,4,FALSE)&gt;0,"",IF(OR(G213*24&gt;10.84,H213*24&lt;14.5)=TRUE,"×","OK"))))))</f>
        <v>#N/A</v>
      </c>
      <c r="BF213" s="126" t="e">
        <f t="shared" si="58"/>
        <v>#N/A</v>
      </c>
      <c r="BG213" s="126" t="e">
        <f t="shared" si="62"/>
        <v>#N/A</v>
      </c>
      <c r="BI213" s="130" t="e">
        <f t="shared" si="63"/>
        <v>#N/A</v>
      </c>
    </row>
    <row r="214" spans="2:61" ht="14.25" customHeight="1">
      <c r="B214" s="111"/>
      <c r="C214" s="536">
        <v>230750</v>
      </c>
      <c r="D214" s="128" t="s">
        <v>540</v>
      </c>
      <c r="E214" s="583">
        <v>45426</v>
      </c>
      <c r="F214" s="128" t="s">
        <v>203</v>
      </c>
      <c r="G214" s="588">
        <v>0.375</v>
      </c>
      <c r="H214" s="588">
        <v>0.82291666666666663</v>
      </c>
      <c r="I214" s="130" t="s">
        <v>200</v>
      </c>
      <c r="J214" s="139">
        <v>9.75</v>
      </c>
      <c r="K214" s="131"/>
      <c r="L214" s="132"/>
      <c r="M214" s="132"/>
      <c r="N214" s="141"/>
      <c r="O214" s="139">
        <v>8</v>
      </c>
      <c r="P214" s="139">
        <v>1.75</v>
      </c>
      <c r="Q214" s="139"/>
      <c r="R214" s="133"/>
      <c r="S214" s="134" t="s">
        <v>594</v>
      </c>
      <c r="T214" s="434">
        <f t="shared" si="64"/>
        <v>9.75</v>
      </c>
      <c r="U214" s="429"/>
      <c r="V214" s="429" t="e">
        <f t="shared" si="59"/>
        <v>#N/A</v>
      </c>
      <c r="W214" s="298"/>
      <c r="X214" s="129">
        <f t="shared" si="65"/>
        <v>0.33333333333333331</v>
      </c>
      <c r="Y214" s="129">
        <f t="shared" si="42"/>
        <v>7.2916666666666671E-2</v>
      </c>
      <c r="Z214" s="129" t="str">
        <f t="shared" si="43"/>
        <v/>
      </c>
      <c r="AA214" s="133" t="str">
        <f t="shared" si="67"/>
        <v/>
      </c>
      <c r="AC214" s="186" t="e">
        <f>AC191</f>
        <v>#N/A</v>
      </c>
      <c r="AD214" s="187" t="e">
        <f>AD191</f>
        <v>#N/A</v>
      </c>
      <c r="AE214" s="187" t="e">
        <f>AE191</f>
        <v>#N/A</v>
      </c>
      <c r="AF214" s="187" t="e">
        <f>AF191</f>
        <v>#N/A</v>
      </c>
      <c r="AG214" s="204" t="e">
        <f t="shared" si="60"/>
        <v>#N/A</v>
      </c>
      <c r="AI214" s="135" t="str">
        <f>IF(月報!G214&lt;&gt;"",月報!G214,"")</f>
        <v/>
      </c>
      <c r="AJ214" s="126">
        <f>IF(月報!W214&lt;&gt;"",月報!W214*24,"")</f>
        <v>9.75</v>
      </c>
      <c r="AK214" s="126" t="str">
        <f>IF(月報!P214&lt;&gt;"",月報!P214,"")</f>
        <v/>
      </c>
      <c r="AL214" s="126" t="str">
        <f>IF(月報!Q214&lt;&gt;"",IF(月報!Q214="平日残","",月報!Q214),"")</f>
        <v/>
      </c>
      <c r="AM214" s="126"/>
      <c r="AN214" s="126" t="e">
        <f t="shared" si="66"/>
        <v>#N/A</v>
      </c>
      <c r="AO214" s="126" t="e">
        <f>IF($E214="","",VLOOKUP($E214,カレンダマスタ!$A$5:$E$381,5,FALSE))</f>
        <v>#N/A</v>
      </c>
      <c r="AQ214" s="196" t="e">
        <f>IF(G214="","",IF(VLOOKUP(E214,カレンダマスタ!$A$5:$D$381,4,FALSE)=0,"",1))</f>
        <v>#N/A</v>
      </c>
      <c r="AR214" s="136" t="e">
        <f>IF($G214="","",IF($AD214="NSTC",INDEX(カレンダマスタ!$I$26:$O$31,MATCH($G214,カレンダマスタ!$H$26:$H$31,1),MATCH($H214,カレンダマスタ!$I$25:$O$25,1)),
IF($AD214="CS本社",INDEX(カレンダマスタ!$I$36:$O$41,MATCH($G214,カレンダマスタ!$H$36:$H$41,1),MATCH($H214,カレンダマスタ!$I$35:$O$35,1)),
IF($AD214="NS本社",INDEX(カレンダマスタ!$I$94:$O$99,MATCH($G214,カレンダマスタ!$H$95:$H$100,1),MATCH($H214,カレンダマスタ!$I$93:$O$93,1)),
IF($AD214="ODC",INDEX(カレンダマスタ!$I$46:$O$51,MATCH($G214,カレンダマスタ!$H$46:$H$51,1),MATCH($H214,カレンダマスタ!$I$45:$O$45,1)),
IF($AD214="NS東京TC",INDEX(カレンダマスタ!$I$56:$O$61,MATCH($G214,カレンダマスタ!$H$56:$H$61,1),MATCH($H214,カレンダマスタ!$I$55:$O$55,1)),""))))))</f>
        <v>#N/A</v>
      </c>
      <c r="AS214" s="126" t="e">
        <f t="shared" si="61"/>
        <v>#N/A</v>
      </c>
      <c r="AU214" s="137" t="e">
        <f>IF(E214="","",VLOOKUP($E214,カレンダマスタ!$A$4:$E$381,4,FALSE))</f>
        <v>#N/A</v>
      </c>
      <c r="AV214" s="137" t="str">
        <f t="shared" si="68"/>
        <v/>
      </c>
      <c r="AW214" s="137" t="str">
        <f t="shared" si="69"/>
        <v/>
      </c>
      <c r="AX214" s="138" t="e">
        <f t="shared" si="70"/>
        <v>#N/A</v>
      </c>
      <c r="AY214" s="138" t="e">
        <f t="shared" si="71"/>
        <v>#N/A</v>
      </c>
      <c r="AZ214" s="130" t="e">
        <f>IF(AX214&amp;AW214="勤怠未設定","×",IF(AV214="勤怠修正","×",IF(AC214="外注","",IF(AA214="",IF(AY214&lt;&gt;"","×",""),IF(VLOOKUP(AA214,カレンダマスタ!$H$66:$I$83,2,FALSE)&lt;&gt;AY214,"×","OK")))))</f>
        <v>#N/A</v>
      </c>
      <c r="BC214" s="137" t="e">
        <f>IF(E214="","",VLOOKUP($E214,カレンダマスタ!$A$4:$E$381,4,FALSE))</f>
        <v>#N/A</v>
      </c>
      <c r="BD214" s="126" t="e">
        <f>IF(AC214="社員","",IF(AG214=0,"",IF(AD214="NSTC",IF(COUNTIF(カレンダマスタ!$Q$5:$Q$32,G214)=1,"OK","×"),
IF(AD214="NS本社",IF(COUNTIF(カレンダマスタ!$T$5:$T$32,G214)=1,"OK","×"),IF(COUNTIF(カレンダマスタ!$R$5:$R$32,G214)=1,"OK","×")))))</f>
        <v>#N/A</v>
      </c>
      <c r="BE214" s="126" t="e">
        <f>IF(AC214="社員","",IF(G214="","",IF(R214&lt;&gt;"","",IF(AF214="CS","OK",IF(VLOOKUP(E214,カレンダマスタ!$A$5:$D$381,4,FALSE)&gt;0,"",IF(OR(G214*24&gt;10.84,H214*24&lt;14.5)=TRUE,"×","OK"))))))</f>
        <v>#N/A</v>
      </c>
      <c r="BF214" s="126" t="e">
        <f t="shared" si="58"/>
        <v>#N/A</v>
      </c>
      <c r="BG214" s="126" t="e">
        <f t="shared" si="62"/>
        <v>#N/A</v>
      </c>
      <c r="BI214" s="130" t="e">
        <f t="shared" si="63"/>
        <v>#N/A</v>
      </c>
    </row>
    <row r="215" spans="2:61" ht="14.25" customHeight="1">
      <c r="B215" s="111"/>
      <c r="C215" s="536">
        <v>230750</v>
      </c>
      <c r="D215" s="128" t="s">
        <v>540</v>
      </c>
      <c r="E215" s="583">
        <v>45427</v>
      </c>
      <c r="F215" s="128" t="s">
        <v>204</v>
      </c>
      <c r="G215" s="588">
        <v>0.375</v>
      </c>
      <c r="H215" s="588">
        <v>0.82291666666666663</v>
      </c>
      <c r="I215" s="130" t="s">
        <v>200</v>
      </c>
      <c r="J215" s="139">
        <v>9.75</v>
      </c>
      <c r="K215" s="131"/>
      <c r="L215" s="132"/>
      <c r="M215" s="132"/>
      <c r="N215" s="141"/>
      <c r="O215" s="139">
        <v>8</v>
      </c>
      <c r="P215" s="139">
        <v>1.75</v>
      </c>
      <c r="Q215" s="139"/>
      <c r="R215" s="133"/>
      <c r="S215" s="134" t="s">
        <v>594</v>
      </c>
      <c r="T215" s="434">
        <f t="shared" si="64"/>
        <v>9.75</v>
      </c>
      <c r="U215" s="429"/>
      <c r="V215" s="429" t="e">
        <f t="shared" si="59"/>
        <v>#N/A</v>
      </c>
      <c r="W215" s="298"/>
      <c r="X215" s="129">
        <f t="shared" si="65"/>
        <v>0.33333333333333331</v>
      </c>
      <c r="Y215" s="129">
        <f t="shared" ref="Y215:Y225" si="72">IF(P215&lt;&gt;"",P215/24,"")</f>
        <v>7.2916666666666671E-2</v>
      </c>
      <c r="Z215" s="129" t="str">
        <f t="shared" ref="Z215:Z225" si="73">IF(Q215&lt;&gt;"",Q215/24,"")</f>
        <v/>
      </c>
      <c r="AA215" s="133" t="str">
        <f t="shared" si="67"/>
        <v/>
      </c>
      <c r="AC215" s="186" t="e">
        <f>AC191</f>
        <v>#N/A</v>
      </c>
      <c r="AD215" s="187" t="e">
        <f>AD191</f>
        <v>#N/A</v>
      </c>
      <c r="AE215" s="187" t="e">
        <f>AE191</f>
        <v>#N/A</v>
      </c>
      <c r="AF215" s="187" t="e">
        <f>AF191</f>
        <v>#N/A</v>
      </c>
      <c r="AG215" s="204" t="e">
        <f t="shared" si="60"/>
        <v>#N/A</v>
      </c>
      <c r="AI215" s="135" t="str">
        <f>IF(月報!G215&lt;&gt;"",月報!G215,"")</f>
        <v/>
      </c>
      <c r="AJ215" s="126">
        <f>IF(月報!W215&lt;&gt;"",月報!W215*24,"")</f>
        <v>9.9166666666666661</v>
      </c>
      <c r="AK215" s="126" t="str">
        <f>IF(月報!P215&lt;&gt;"",月報!P215,"")</f>
        <v/>
      </c>
      <c r="AL215" s="126" t="str">
        <f>IF(月報!Q215&lt;&gt;"",IF(月報!Q215="平日残","",月報!Q215),"")</f>
        <v/>
      </c>
      <c r="AM215" s="126"/>
      <c r="AN215" s="126" t="e">
        <f t="shared" si="66"/>
        <v>#N/A</v>
      </c>
      <c r="AO215" s="126" t="e">
        <f>IF($E215="","",VLOOKUP($E215,カレンダマスタ!$A$5:$E$381,5,FALSE))</f>
        <v>#N/A</v>
      </c>
      <c r="AQ215" s="196" t="e">
        <f>IF(G215="","",IF(VLOOKUP(E215,カレンダマスタ!$A$5:$D$381,4,FALSE)=0,"",1))</f>
        <v>#N/A</v>
      </c>
      <c r="AR215" s="136" t="e">
        <f>IF($G215="","",IF($AD215="NSTC",INDEX(カレンダマスタ!$I$26:$O$31,MATCH($G215,カレンダマスタ!$H$26:$H$31,1),MATCH($H215,カレンダマスタ!$I$25:$O$25,1)),
IF($AD215="CS本社",INDEX(カレンダマスタ!$I$36:$O$41,MATCH($G215,カレンダマスタ!$H$36:$H$41,1),MATCH($H215,カレンダマスタ!$I$35:$O$35,1)),
IF($AD215="NS本社",INDEX(カレンダマスタ!$I$94:$O$99,MATCH($G215,カレンダマスタ!$H$95:$H$100,1),MATCH($H215,カレンダマスタ!$I$93:$O$93,1)),
IF($AD215="ODC",INDEX(カレンダマスタ!$I$46:$O$51,MATCH($G215,カレンダマスタ!$H$46:$H$51,1),MATCH($H215,カレンダマスタ!$I$45:$O$45,1)),
IF($AD215="NS東京TC",INDEX(カレンダマスタ!$I$56:$O$61,MATCH($G215,カレンダマスタ!$H$56:$H$61,1),MATCH($H215,カレンダマスタ!$I$55:$O$55,1)),""))))))</f>
        <v>#N/A</v>
      </c>
      <c r="AS215" s="126" t="e">
        <f t="shared" si="61"/>
        <v>#N/A</v>
      </c>
      <c r="AU215" s="137" t="e">
        <f>IF(E215="","",VLOOKUP($E215,カレンダマスタ!$A$4:$E$381,4,FALSE))</f>
        <v>#N/A</v>
      </c>
      <c r="AV215" s="137" t="str">
        <f t="shared" si="68"/>
        <v/>
      </c>
      <c r="AW215" s="137" t="str">
        <f t="shared" si="69"/>
        <v/>
      </c>
      <c r="AX215" s="138" t="e">
        <f t="shared" si="70"/>
        <v>#N/A</v>
      </c>
      <c r="AY215" s="138" t="e">
        <f t="shared" si="71"/>
        <v>#N/A</v>
      </c>
      <c r="AZ215" s="130" t="e">
        <f>IF(AX215&amp;AW215="勤怠未設定","×",IF(AV215="勤怠修正","×",IF(AC215="外注","",IF(AA215="",IF(AY215&lt;&gt;"","×",""),IF(VLOOKUP(AA215,カレンダマスタ!$H$66:$I$83,2,FALSE)&lt;&gt;AY215,"×","OK")))))</f>
        <v>#N/A</v>
      </c>
      <c r="BC215" s="137" t="e">
        <f>IF(E215="","",VLOOKUP($E215,カレンダマスタ!$A$4:$E$381,4,FALSE))</f>
        <v>#N/A</v>
      </c>
      <c r="BD215" s="126" t="e">
        <f>IF(AC215="社員","",IF(AG215=0,"",IF(AD215="NSTC",IF(COUNTIF(カレンダマスタ!$Q$5:$Q$32,G215)=1,"OK","×"),
IF(AD215="NS本社",IF(COUNTIF(カレンダマスタ!$T$5:$T$32,G215)=1,"OK","×"),IF(COUNTIF(カレンダマスタ!$R$5:$R$32,G215)=1,"OK","×")))))</f>
        <v>#N/A</v>
      </c>
      <c r="BE215" s="126" t="e">
        <f>IF(AC215="社員","",IF(G215="","",IF(R215&lt;&gt;"","",IF(AF215="CS","OK",IF(VLOOKUP(E215,カレンダマスタ!$A$5:$D$381,4,FALSE)&gt;0,"",IF(OR(G215*24&gt;10.84,H215*24&lt;14.5)=TRUE,"×","OK"))))))</f>
        <v>#N/A</v>
      </c>
      <c r="BF215" s="126" t="e">
        <f t="shared" si="58"/>
        <v>#N/A</v>
      </c>
      <c r="BG215" s="126" t="e">
        <f t="shared" si="62"/>
        <v>#N/A</v>
      </c>
      <c r="BI215" s="130" t="e">
        <f t="shared" si="63"/>
        <v>#N/A</v>
      </c>
    </row>
    <row r="216" spans="2:61" ht="14.25" customHeight="1">
      <c r="B216" s="111"/>
      <c r="C216" s="536">
        <v>230750</v>
      </c>
      <c r="D216" s="128" t="s">
        <v>540</v>
      </c>
      <c r="E216" s="583">
        <v>45428</v>
      </c>
      <c r="F216" s="128" t="s">
        <v>205</v>
      </c>
      <c r="G216" s="588">
        <v>0.375</v>
      </c>
      <c r="H216" s="588">
        <v>0.88541666666666663</v>
      </c>
      <c r="I216" s="130" t="s">
        <v>200</v>
      </c>
      <c r="J216" s="139">
        <v>11.25</v>
      </c>
      <c r="K216" s="131"/>
      <c r="L216" s="132"/>
      <c r="M216" s="132"/>
      <c r="N216" s="141"/>
      <c r="O216" s="139">
        <v>8</v>
      </c>
      <c r="P216" s="139">
        <v>3.25</v>
      </c>
      <c r="Q216" s="139"/>
      <c r="R216" s="133"/>
      <c r="S216" s="134" t="s">
        <v>594</v>
      </c>
      <c r="T216" s="434">
        <f t="shared" si="64"/>
        <v>11.25</v>
      </c>
      <c r="U216" s="429"/>
      <c r="V216" s="429" t="e">
        <f t="shared" si="59"/>
        <v>#N/A</v>
      </c>
      <c r="W216" s="298"/>
      <c r="X216" s="129">
        <f t="shared" si="65"/>
        <v>0.33333333333333331</v>
      </c>
      <c r="Y216" s="129">
        <f t="shared" si="72"/>
        <v>0.13541666666666666</v>
      </c>
      <c r="Z216" s="129" t="str">
        <f t="shared" si="73"/>
        <v/>
      </c>
      <c r="AA216" s="133" t="str">
        <f t="shared" si="67"/>
        <v/>
      </c>
      <c r="AC216" s="186" t="e">
        <f>AC191</f>
        <v>#N/A</v>
      </c>
      <c r="AD216" s="187" t="e">
        <f>AD191</f>
        <v>#N/A</v>
      </c>
      <c r="AE216" s="187" t="e">
        <f>AE191</f>
        <v>#N/A</v>
      </c>
      <c r="AF216" s="187" t="e">
        <f>AF191</f>
        <v>#N/A</v>
      </c>
      <c r="AG216" s="204" t="e">
        <f t="shared" si="60"/>
        <v>#N/A</v>
      </c>
      <c r="AI216" s="140" t="str">
        <f>IF(月報!G216&lt;&gt;"",月報!G216,"")</f>
        <v/>
      </c>
      <c r="AJ216" s="126">
        <f>IF(月報!W216&lt;&gt;"",月報!W216*24,"")</f>
        <v>11.25</v>
      </c>
      <c r="AK216" s="126" t="str">
        <f>IF(月報!P216&lt;&gt;"",月報!P216,"")</f>
        <v/>
      </c>
      <c r="AL216" s="126" t="str">
        <f>IF(月報!Q216&lt;&gt;"",IF(月報!Q216="平日残","",月報!Q216),"")</f>
        <v/>
      </c>
      <c r="AM216" s="126"/>
      <c r="AN216" s="126" t="e">
        <f t="shared" si="66"/>
        <v>#N/A</v>
      </c>
      <c r="AO216" s="126" t="e">
        <f>IF($E216="","",VLOOKUP($E216,カレンダマスタ!$A$5:$E$381,5,FALSE))</f>
        <v>#N/A</v>
      </c>
      <c r="AQ216" s="196" t="e">
        <f>IF(G216="","",IF(VLOOKUP(E216,カレンダマスタ!$A$5:$D$381,4,FALSE)=0,"",1))</f>
        <v>#N/A</v>
      </c>
      <c r="AR216" s="136" t="e">
        <f>IF($G216="","",IF($AD216="NSTC",INDEX(カレンダマスタ!$I$26:$O$31,MATCH($G216,カレンダマスタ!$H$26:$H$31,1),MATCH($H216,カレンダマスタ!$I$25:$O$25,1)),
IF($AD216="CS本社",INDEX(カレンダマスタ!$I$36:$O$41,MATCH($G216,カレンダマスタ!$H$36:$H$41,1),MATCH($H216,カレンダマスタ!$I$35:$O$35,1)),
IF($AD216="NS本社",INDEX(カレンダマスタ!$I$94:$O$99,MATCH($G216,カレンダマスタ!$H$95:$H$100,1),MATCH($H216,カレンダマスタ!$I$93:$O$93,1)),
IF($AD216="ODC",INDEX(カレンダマスタ!$I$46:$O$51,MATCH($G216,カレンダマスタ!$H$46:$H$51,1),MATCH($H216,カレンダマスタ!$I$45:$O$45,1)),
IF($AD216="NS東京TC",INDEX(カレンダマスタ!$I$56:$O$61,MATCH($G216,カレンダマスタ!$H$56:$H$61,1),MATCH($H216,カレンダマスタ!$I$55:$O$55,1)),""))))))</f>
        <v>#N/A</v>
      </c>
      <c r="AS216" s="126" t="e">
        <f t="shared" si="61"/>
        <v>#N/A</v>
      </c>
      <c r="AU216" s="137" t="e">
        <f>IF(E216="","",VLOOKUP($E216,カレンダマスタ!$A$4:$E$381,4,FALSE))</f>
        <v>#N/A</v>
      </c>
      <c r="AV216" s="137" t="str">
        <f t="shared" si="68"/>
        <v/>
      </c>
      <c r="AW216" s="137" t="str">
        <f t="shared" si="69"/>
        <v/>
      </c>
      <c r="AX216" s="138" t="e">
        <f t="shared" si="70"/>
        <v>#N/A</v>
      </c>
      <c r="AY216" s="138" t="e">
        <f t="shared" si="71"/>
        <v>#N/A</v>
      </c>
      <c r="AZ216" s="130" t="e">
        <f>IF(AX216&amp;AW216="勤怠未設定","×",IF(AV216="勤怠修正","×",IF(AC216="外注","",IF(AA216="",IF(AY216&lt;&gt;"","×",""),IF(VLOOKUP(AA216,カレンダマスタ!$H$66:$I$83,2,FALSE)&lt;&gt;AY216,"×","OK")))))</f>
        <v>#N/A</v>
      </c>
      <c r="BC216" s="137" t="e">
        <f>IF(E216="","",VLOOKUP($E216,カレンダマスタ!$A$4:$E$381,4,FALSE))</f>
        <v>#N/A</v>
      </c>
      <c r="BD216" s="126" t="e">
        <f>IF(AC216="社員","",IF(AG216=0,"",IF(AD216="NSTC",IF(COUNTIF(カレンダマスタ!$Q$5:$Q$32,G216)=1,"OK","×"),
IF(AD216="NS本社",IF(COUNTIF(カレンダマスタ!$T$5:$T$32,G216)=1,"OK","×"),IF(COUNTIF(カレンダマスタ!$R$5:$R$32,G216)=1,"OK","×")))))</f>
        <v>#N/A</v>
      </c>
      <c r="BE216" s="126" t="e">
        <f>IF(AC216="社員","",IF(G216="","",IF(R216&lt;&gt;"","",IF(AF216="CS","OK",IF(VLOOKUP(E216,カレンダマスタ!$A$5:$D$381,4,FALSE)&gt;0,"",IF(OR(G216*24&gt;10.84,H216*24&lt;14.5)=TRUE,"×","OK"))))))</f>
        <v>#N/A</v>
      </c>
      <c r="BF216" s="126" t="e">
        <f t="shared" si="58"/>
        <v>#N/A</v>
      </c>
      <c r="BG216" s="126" t="e">
        <f t="shared" si="62"/>
        <v>#N/A</v>
      </c>
      <c r="BI216" s="130" t="e">
        <f t="shared" si="63"/>
        <v>#N/A</v>
      </c>
    </row>
    <row r="217" spans="2:61" ht="14.25" customHeight="1">
      <c r="B217" s="111"/>
      <c r="C217" s="536">
        <v>230750</v>
      </c>
      <c r="D217" s="128" t="s">
        <v>540</v>
      </c>
      <c r="E217" s="583">
        <v>45429</v>
      </c>
      <c r="F217" s="128" t="s">
        <v>199</v>
      </c>
      <c r="G217" s="588">
        <v>0.375</v>
      </c>
      <c r="H217" s="588">
        <v>0.84375</v>
      </c>
      <c r="I217" s="130" t="s">
        <v>200</v>
      </c>
      <c r="J217" s="139">
        <v>10.25</v>
      </c>
      <c r="K217" s="131"/>
      <c r="L217" s="132"/>
      <c r="M217" s="132"/>
      <c r="N217" s="141"/>
      <c r="O217" s="139">
        <v>8</v>
      </c>
      <c r="P217" s="139">
        <v>2.25</v>
      </c>
      <c r="Q217" s="139"/>
      <c r="R217" s="133"/>
      <c r="S217" s="134" t="s">
        <v>594</v>
      </c>
      <c r="T217" s="434">
        <f t="shared" si="64"/>
        <v>10.25</v>
      </c>
      <c r="U217" s="429"/>
      <c r="V217" s="429" t="e">
        <f t="shared" si="59"/>
        <v>#N/A</v>
      </c>
      <c r="W217" s="298"/>
      <c r="X217" s="129">
        <f t="shared" si="65"/>
        <v>0.33333333333333331</v>
      </c>
      <c r="Y217" s="129">
        <f t="shared" si="72"/>
        <v>9.375E-2</v>
      </c>
      <c r="Z217" s="129" t="str">
        <f t="shared" si="73"/>
        <v/>
      </c>
      <c r="AA217" s="133" t="str">
        <f t="shared" si="67"/>
        <v/>
      </c>
      <c r="AC217" s="186" t="e">
        <f>AC191</f>
        <v>#N/A</v>
      </c>
      <c r="AD217" s="187" t="e">
        <f>AD191</f>
        <v>#N/A</v>
      </c>
      <c r="AE217" s="187" t="e">
        <f>AE191</f>
        <v>#N/A</v>
      </c>
      <c r="AF217" s="187" t="e">
        <f>AF191</f>
        <v>#N/A</v>
      </c>
      <c r="AG217" s="204" t="e">
        <f t="shared" si="60"/>
        <v>#N/A</v>
      </c>
      <c r="AI217" s="140" t="str">
        <f>IF(月報!G217&lt;&gt;"",月報!G217,"")</f>
        <v/>
      </c>
      <c r="AJ217" s="126">
        <f>IF(月報!W217&lt;&gt;"",月報!W217*24,"")</f>
        <v>10.333333333333334</v>
      </c>
      <c r="AK217" s="126" t="str">
        <f>IF(月報!P217&lt;&gt;"",月報!P217,"")</f>
        <v/>
      </c>
      <c r="AL217" s="126" t="str">
        <f>IF(月報!Q217&lt;&gt;"",IF(月報!Q217="平日残","",月報!Q217),"")</f>
        <v/>
      </c>
      <c r="AM217" s="126"/>
      <c r="AN217" s="126" t="e">
        <f t="shared" si="66"/>
        <v>#N/A</v>
      </c>
      <c r="AO217" s="126" t="e">
        <f>IF($E217="","",VLOOKUP($E217,カレンダマスタ!$A$5:$E$381,5,FALSE))</f>
        <v>#N/A</v>
      </c>
      <c r="AQ217" s="196" t="e">
        <f>IF(G217="","",IF(VLOOKUP(E217,カレンダマスタ!$A$5:$D$381,4,FALSE)=0,"",1))</f>
        <v>#N/A</v>
      </c>
      <c r="AR217" s="136" t="e">
        <f>IF($G217="","",IF($AD217="NSTC",INDEX(カレンダマスタ!$I$26:$O$31,MATCH($G217,カレンダマスタ!$H$26:$H$31,1),MATCH($H217,カレンダマスタ!$I$25:$O$25,1)),
IF($AD217="CS本社",INDEX(カレンダマスタ!$I$36:$O$41,MATCH($G217,カレンダマスタ!$H$36:$H$41,1),MATCH($H217,カレンダマスタ!$I$35:$O$35,1)),
IF($AD217="NS本社",INDEX(カレンダマスタ!$I$94:$O$99,MATCH($G217,カレンダマスタ!$H$95:$H$100,1),MATCH($H217,カレンダマスタ!$I$93:$O$93,1)),
IF($AD217="ODC",INDEX(カレンダマスタ!$I$46:$O$51,MATCH($G217,カレンダマスタ!$H$46:$H$51,1),MATCH($H217,カレンダマスタ!$I$45:$O$45,1)),
IF($AD217="NS東京TC",INDEX(カレンダマスタ!$I$56:$O$61,MATCH($G217,カレンダマスタ!$H$56:$H$61,1),MATCH($H217,カレンダマスタ!$I$55:$O$55,1)),""))))))</f>
        <v>#N/A</v>
      </c>
      <c r="AS217" s="126" t="e">
        <f t="shared" si="61"/>
        <v>#N/A</v>
      </c>
      <c r="AU217" s="137" t="e">
        <f>IF(E217="","",VLOOKUP($E217,カレンダマスタ!$A$4:$E$381,4,FALSE))</f>
        <v>#N/A</v>
      </c>
      <c r="AV217" s="137" t="str">
        <f t="shared" si="68"/>
        <v/>
      </c>
      <c r="AW217" s="137" t="str">
        <f t="shared" si="69"/>
        <v/>
      </c>
      <c r="AX217" s="138" t="e">
        <f t="shared" si="70"/>
        <v>#N/A</v>
      </c>
      <c r="AY217" s="138" t="e">
        <f t="shared" si="71"/>
        <v>#N/A</v>
      </c>
      <c r="AZ217" s="130" t="e">
        <f>IF(AX217&amp;AW217="勤怠未設定","×",IF(AV217="勤怠修正","×",IF(AC217="外注","",IF(AA217="",IF(AY217&lt;&gt;"","×",""),IF(VLOOKUP(AA217,カレンダマスタ!$H$66:$I$83,2,FALSE)&lt;&gt;AY217,"×","OK")))))</f>
        <v>#N/A</v>
      </c>
      <c r="BC217" s="137" t="e">
        <f>IF(E217="","",VLOOKUP($E217,カレンダマスタ!$A$4:$E$381,4,FALSE))</f>
        <v>#N/A</v>
      </c>
      <c r="BD217" s="126" t="e">
        <f>IF(AC217="社員","",IF(AG217=0,"",IF(AD217="NSTC",IF(COUNTIF(カレンダマスタ!$Q$5:$Q$32,G217)=1,"OK","×"),
IF(AD217="NS本社",IF(COUNTIF(カレンダマスタ!$T$5:$T$32,G217)=1,"OK","×"),IF(COUNTIF(カレンダマスタ!$R$5:$R$32,G217)=1,"OK","×")))))</f>
        <v>#N/A</v>
      </c>
      <c r="BE217" s="126" t="e">
        <f>IF(AC217="社員","",IF(G217="","",IF(R217&lt;&gt;"","",IF(AF217="CS","OK",IF(VLOOKUP(E217,カレンダマスタ!$A$5:$D$381,4,FALSE)&gt;0,"",IF(OR(G217*24&gt;10.84,H217*24&lt;14.5)=TRUE,"×","OK"))))))</f>
        <v>#N/A</v>
      </c>
      <c r="BF217" s="126" t="e">
        <f t="shared" si="58"/>
        <v>#N/A</v>
      </c>
      <c r="BG217" s="126" t="e">
        <f t="shared" si="62"/>
        <v>#N/A</v>
      </c>
      <c r="BI217" s="130" t="e">
        <f t="shared" si="63"/>
        <v>#N/A</v>
      </c>
    </row>
    <row r="218" spans="2:61" ht="14.25" customHeight="1">
      <c r="B218" s="111"/>
      <c r="C218" s="537">
        <v>230750</v>
      </c>
      <c r="D218" s="142" t="s">
        <v>540</v>
      </c>
      <c r="E218" s="584">
        <v>45430</v>
      </c>
      <c r="F218" s="142" t="s">
        <v>369</v>
      </c>
      <c r="G218" s="589"/>
      <c r="H218" s="589"/>
      <c r="I218" s="144"/>
      <c r="J218" s="148"/>
      <c r="K218" s="145"/>
      <c r="L218" s="146"/>
      <c r="M218" s="146"/>
      <c r="N218" s="147"/>
      <c r="O218" s="148"/>
      <c r="P218" s="148"/>
      <c r="Q218" s="148"/>
      <c r="R218" s="149"/>
      <c r="S218" s="156"/>
      <c r="T218" s="435" t="str">
        <f t="shared" si="64"/>
        <v/>
      </c>
      <c r="U218" s="430"/>
      <c r="V218" s="430" t="e">
        <f t="shared" si="59"/>
        <v>#N/A</v>
      </c>
      <c r="W218" s="298"/>
      <c r="X218" s="143" t="str">
        <f t="shared" si="65"/>
        <v/>
      </c>
      <c r="Y218" s="143" t="str">
        <f t="shared" si="72"/>
        <v/>
      </c>
      <c r="Z218" s="143" t="str">
        <f t="shared" si="73"/>
        <v/>
      </c>
      <c r="AA218" s="149" t="str">
        <f t="shared" si="67"/>
        <v/>
      </c>
      <c r="AC218" s="188" t="e">
        <f>AC191</f>
        <v>#N/A</v>
      </c>
      <c r="AD218" s="189" t="e">
        <f>AD191</f>
        <v>#N/A</v>
      </c>
      <c r="AE218" s="189" t="e">
        <f>AE191</f>
        <v>#N/A</v>
      </c>
      <c r="AF218" s="189" t="e">
        <f>AF191</f>
        <v>#N/A</v>
      </c>
      <c r="AG218" s="205">
        <f t="shared" si="60"/>
        <v>0</v>
      </c>
      <c r="AI218" s="157" t="str">
        <f>IF(月報!G218&lt;&gt;"",月報!G218,"")</f>
        <v/>
      </c>
      <c r="AJ218" s="151" t="str">
        <f>IF(月報!W218&lt;&gt;"",月報!W218*24,"")</f>
        <v/>
      </c>
      <c r="AK218" s="151" t="str">
        <f>IF(月報!P218&lt;&gt;"",月報!P218,"")</f>
        <v/>
      </c>
      <c r="AL218" s="151" t="str">
        <f>IF(月報!Q218&lt;&gt;"",IF(月報!Q218="平日残","",月報!Q218),"")</f>
        <v/>
      </c>
      <c r="AM218" s="151"/>
      <c r="AN218" s="151" t="e">
        <f t="shared" si="66"/>
        <v>#N/A</v>
      </c>
      <c r="AO218" s="151" t="e">
        <f>IF($E218="","",VLOOKUP($E218,カレンダマスタ!$A$5:$E$381,5,FALSE))</f>
        <v>#N/A</v>
      </c>
      <c r="AQ218" s="197" t="str">
        <f>IF(G218="","",IF(VLOOKUP(E218,カレンダマスタ!$A$5:$D$381,4,FALSE)=0,"",1))</f>
        <v/>
      </c>
      <c r="AR218" s="152" t="str">
        <f>IF($G218="","",IF($AD218="NSTC",INDEX(カレンダマスタ!$I$26:$O$31,MATCH($G218,カレンダマスタ!$H$26:$H$31,1),MATCH($H218,カレンダマスタ!$I$25:$O$25,1)),
IF($AD218="CS本社",INDEX(カレンダマスタ!$I$36:$O$41,MATCH($G218,カレンダマスタ!$H$36:$H$41,1),MATCH($H218,カレンダマスタ!$I$35:$O$35,1)),
IF($AD218="NS本社",INDEX(カレンダマスタ!$I$94:$O$99,MATCH($G218,カレンダマスタ!$H$95:$H$100,1),MATCH($H218,カレンダマスタ!$I$93:$O$93,1)),
IF($AD218="ODC",INDEX(カレンダマスタ!$I$46:$O$51,MATCH($G218,カレンダマスタ!$H$46:$H$51,1),MATCH($H218,カレンダマスタ!$I$45:$O$45,1)),
IF($AD218="NS東京TC",INDEX(カレンダマスタ!$I$56:$O$61,MATCH($G218,カレンダマスタ!$H$56:$H$61,1),MATCH($H218,カレンダマスタ!$I$55:$O$55,1)),""))))))</f>
        <v/>
      </c>
      <c r="AS218" s="151" t="e">
        <f t="shared" si="61"/>
        <v>#N/A</v>
      </c>
      <c r="AU218" s="153" t="e">
        <f>IF(E218="","",VLOOKUP($E218,カレンダマスタ!$A$4:$E$381,4,FALSE))</f>
        <v>#N/A</v>
      </c>
      <c r="AV218" s="153" t="str">
        <f t="shared" si="68"/>
        <v/>
      </c>
      <c r="AW218" s="153" t="str">
        <f t="shared" si="69"/>
        <v/>
      </c>
      <c r="AX218" s="154" t="e">
        <f t="shared" si="70"/>
        <v>#N/A</v>
      </c>
      <c r="AY218" s="154" t="e">
        <f t="shared" si="71"/>
        <v>#N/A</v>
      </c>
      <c r="AZ218" s="144" t="e">
        <f>IF(AX218&amp;AW218="勤怠未設定","×",IF(AV218="勤怠修正","×",IF(AC218="外注","",IF(AA218="",IF(AY218&lt;&gt;"","×",""),IF(VLOOKUP(AA218,カレンダマスタ!$H$66:$I$83,2,FALSE)&lt;&gt;AY218,"×","OK")))))</f>
        <v>#N/A</v>
      </c>
      <c r="BC218" s="153" t="e">
        <f>IF(E218="","",VLOOKUP($E218,カレンダマスタ!$A$4:$E$381,4,FALSE))</f>
        <v>#N/A</v>
      </c>
      <c r="BD218" s="151" t="e">
        <f>IF(AC218="社員","",IF(AG218=0,"",IF(AD218="NSTC",IF(COUNTIF(カレンダマスタ!$Q$5:$Q$32,G218)=1,"OK","×"),
IF(AD218="NS本社",IF(COUNTIF(カレンダマスタ!$T$5:$T$32,G218)=1,"OK","×"),IF(COUNTIF(カレンダマスタ!$R$5:$R$32,G218)=1,"OK","×")))))</f>
        <v>#N/A</v>
      </c>
      <c r="BE218" s="151" t="e">
        <f>IF(AC218="社員","",IF(G218="","",IF(R218&lt;&gt;"","",IF(AF218="CS","OK",IF(VLOOKUP(E218,カレンダマスタ!$A$5:$D$381,4,FALSE)&gt;0,"",IF(OR(G218*24&gt;10.84,H218*24&lt;14.5)=TRUE,"×","OK"))))))</f>
        <v>#N/A</v>
      </c>
      <c r="BF218" s="151" t="e">
        <f t="shared" si="58"/>
        <v>#N/A</v>
      </c>
      <c r="BG218" s="151" t="e">
        <f t="shared" si="62"/>
        <v>#N/A</v>
      </c>
      <c r="BI218" s="144" t="e">
        <f t="shared" si="63"/>
        <v>#N/A</v>
      </c>
    </row>
    <row r="219" spans="2:61" ht="14.25" customHeight="1">
      <c r="B219" s="111"/>
      <c r="C219" s="535">
        <v>230750</v>
      </c>
      <c r="D219" s="112" t="s">
        <v>540</v>
      </c>
      <c r="E219" s="582">
        <v>45431</v>
      </c>
      <c r="F219" s="112" t="s">
        <v>370</v>
      </c>
      <c r="G219" s="587">
        <v>0.375</v>
      </c>
      <c r="H219" s="587">
        <v>0.44791666666666669</v>
      </c>
      <c r="I219" s="114" t="s">
        <v>200</v>
      </c>
      <c r="J219" s="118">
        <v>0.75</v>
      </c>
      <c r="K219" s="115"/>
      <c r="L219" s="116"/>
      <c r="M219" s="116"/>
      <c r="N219" s="117"/>
      <c r="O219" s="118">
        <v>0.75</v>
      </c>
      <c r="P219" s="118"/>
      <c r="Q219" s="118"/>
      <c r="R219" s="119" t="s">
        <v>602</v>
      </c>
      <c r="S219" s="120" t="s">
        <v>594</v>
      </c>
      <c r="T219" s="433">
        <f t="shared" si="64"/>
        <v>0.75</v>
      </c>
      <c r="U219" s="431">
        <f>SUM(T219:T225)</f>
        <v>0.75</v>
      </c>
      <c r="V219" s="431" t="e">
        <f t="shared" si="59"/>
        <v>#N/A</v>
      </c>
      <c r="W219" s="298"/>
      <c r="X219" s="113">
        <f t="shared" si="65"/>
        <v>3.125E-2</v>
      </c>
      <c r="Y219" s="113" t="str">
        <f t="shared" si="72"/>
        <v/>
      </c>
      <c r="Z219" s="113" t="str">
        <f t="shared" si="73"/>
        <v/>
      </c>
      <c r="AA219" s="119" t="e">
        <f t="shared" si="67"/>
        <v>#N/A</v>
      </c>
      <c r="AC219" s="190" t="e">
        <f>AC191</f>
        <v>#N/A</v>
      </c>
      <c r="AD219" s="191" t="e">
        <f>AD191</f>
        <v>#N/A</v>
      </c>
      <c r="AE219" s="191" t="e">
        <f>AE191</f>
        <v>#N/A</v>
      </c>
      <c r="AF219" s="191" t="e">
        <f>AF191</f>
        <v>#N/A</v>
      </c>
      <c r="AG219" s="206" t="e">
        <f t="shared" si="60"/>
        <v>#N/A</v>
      </c>
      <c r="AI219" s="159" t="str">
        <f>IF(月報!G219&lt;&gt;"",月報!G219,"")</f>
        <v/>
      </c>
      <c r="AJ219" s="122">
        <f>IF(月報!W219&lt;&gt;"",月報!W219*24,"")</f>
        <v>0.83333333333333337</v>
      </c>
      <c r="AK219" s="122" t="str">
        <f>IF(月報!P219&lt;&gt;"",月報!P219,"")</f>
        <v/>
      </c>
      <c r="AL219" s="122" t="str">
        <f>IF(月報!Q219&lt;&gt;"",IF(月報!Q219="平日残","",月報!Q219),"")</f>
        <v>法休残</v>
      </c>
      <c r="AM219" s="122"/>
      <c r="AN219" s="122" t="e">
        <f t="shared" si="66"/>
        <v>#N/A</v>
      </c>
      <c r="AO219" s="122" t="e">
        <f>IF($E219="","",VLOOKUP($E219,カレンダマスタ!$A$5:$E$381,5,FALSE))</f>
        <v>#N/A</v>
      </c>
      <c r="AQ219" s="195" t="e">
        <f>IF(G219="","",IF(VLOOKUP(E219,カレンダマスタ!$A$5:$D$381,4,FALSE)=0,"",1))</f>
        <v>#N/A</v>
      </c>
      <c r="AR219" s="123" t="e">
        <f>IF($G219="","",IF($AD219="NSTC",INDEX(カレンダマスタ!$I$26:$O$31,MATCH($G219,カレンダマスタ!$H$26:$H$31,1),MATCH($H219,カレンダマスタ!$I$25:$O$25,1)),
IF($AD219="CS本社",INDEX(カレンダマスタ!$I$36:$O$41,MATCH($G219,カレンダマスタ!$H$36:$H$41,1),MATCH($H219,カレンダマスタ!$I$35:$O$35,1)),
IF($AD219="NS本社",INDEX(カレンダマスタ!$I$94:$O$99,MATCH($G219,カレンダマスタ!$H$95:$H$100,1),MATCH($H219,カレンダマスタ!$I$93:$O$93,1)),
IF($AD219="ODC",INDEX(カレンダマスタ!$I$46:$O$51,MATCH($G219,カレンダマスタ!$H$46:$H$51,1),MATCH($H219,カレンダマスタ!$I$45:$O$45,1)),
IF($AD219="NS東京TC",INDEX(カレンダマスタ!$I$56:$O$61,MATCH($G219,カレンダマスタ!$H$56:$H$61,1),MATCH($H219,カレンダマスタ!$I$55:$O$55,1)),""))))))</f>
        <v>#N/A</v>
      </c>
      <c r="AS219" s="122" t="e">
        <f t="shared" si="61"/>
        <v>#N/A</v>
      </c>
      <c r="AU219" s="124" t="e">
        <f>IF(E219="","",VLOOKUP($E219,カレンダマスタ!$A$4:$E$381,4,FALSE))</f>
        <v>#N/A</v>
      </c>
      <c r="AV219" s="124" t="e">
        <f t="shared" si="68"/>
        <v>#N/A</v>
      </c>
      <c r="AW219" s="124" t="str">
        <f t="shared" si="69"/>
        <v/>
      </c>
      <c r="AX219" s="125" t="e">
        <f t="shared" si="70"/>
        <v>#N/A</v>
      </c>
      <c r="AY219" s="125" t="e">
        <f t="shared" si="71"/>
        <v>#N/A</v>
      </c>
      <c r="AZ219" s="114" t="e">
        <f>IF(AX219&amp;AW219="勤怠未設定","×",IF(AV219="勤怠修正","×",IF(AC219="外注","",IF(AA219="",IF(AY219&lt;&gt;"","×",""),IF(VLOOKUP(AA219,カレンダマスタ!$H$66:$I$83,2,FALSE)&lt;&gt;AY219,"×","OK")))))</f>
        <v>#N/A</v>
      </c>
      <c r="BC219" s="124" t="e">
        <f>IF(E219="","",VLOOKUP($E219,カレンダマスタ!$A$4:$E$381,4,FALSE))</f>
        <v>#N/A</v>
      </c>
      <c r="BD219" s="122" t="e">
        <f>IF(AC219="社員","",IF(AG219=0,"",IF(AD219="NSTC",IF(COUNTIF(カレンダマスタ!$Q$5:$Q$32,G219)=1,"OK","×"),
IF(AD219="NS本社",IF(COUNTIF(カレンダマスタ!$T$5:$T$32,G219)=1,"OK","×"),IF(COUNTIF(カレンダマスタ!$R$5:$R$32,G219)=1,"OK","×")))))</f>
        <v>#N/A</v>
      </c>
      <c r="BE219" s="122" t="e">
        <f>IF(AC219="社員","",IF(G219="","",IF(R219&lt;&gt;"","",IF(AF219="CS","OK",IF(VLOOKUP(E219,カレンダマスタ!$A$5:$D$381,4,FALSE)&gt;0,"",IF(OR(G219*24&gt;10.84,H219*24&lt;14.5)=TRUE,"×","OK"))))))</f>
        <v>#N/A</v>
      </c>
      <c r="BF219" s="122" t="e">
        <f t="shared" si="58"/>
        <v>#N/A</v>
      </c>
      <c r="BG219" s="122" t="e">
        <f t="shared" si="62"/>
        <v>#N/A</v>
      </c>
      <c r="BI219" s="114" t="e">
        <f t="shared" si="63"/>
        <v>#N/A</v>
      </c>
    </row>
    <row r="220" spans="2:61" ht="14.25" customHeight="1">
      <c r="B220" s="111"/>
      <c r="C220" s="536">
        <v>230750</v>
      </c>
      <c r="D220" s="128" t="s">
        <v>540</v>
      </c>
      <c r="E220" s="583">
        <v>45432</v>
      </c>
      <c r="F220" s="128" t="s">
        <v>201</v>
      </c>
      <c r="G220" s="588"/>
      <c r="H220" s="588"/>
      <c r="I220" s="130"/>
      <c r="J220" s="139"/>
      <c r="K220" s="131"/>
      <c r="L220" s="132"/>
      <c r="M220" s="132"/>
      <c r="N220" s="141"/>
      <c r="O220" s="139"/>
      <c r="P220" s="139"/>
      <c r="Q220" s="139"/>
      <c r="R220" s="133"/>
      <c r="S220" s="134"/>
      <c r="T220" s="434" t="str">
        <f t="shared" si="64"/>
        <v/>
      </c>
      <c r="U220" s="429"/>
      <c r="V220" s="429" t="e">
        <f t="shared" si="59"/>
        <v>#N/A</v>
      </c>
      <c r="W220" s="298"/>
      <c r="X220" s="129" t="str">
        <f t="shared" si="65"/>
        <v/>
      </c>
      <c r="Y220" s="129" t="str">
        <f t="shared" si="72"/>
        <v/>
      </c>
      <c r="Z220" s="129" t="str">
        <f t="shared" si="73"/>
        <v/>
      </c>
      <c r="AA220" s="133" t="str">
        <f t="shared" si="67"/>
        <v/>
      </c>
      <c r="AC220" s="186" t="e">
        <f>AC191</f>
        <v>#N/A</v>
      </c>
      <c r="AD220" s="187" t="e">
        <f>AD191</f>
        <v>#N/A</v>
      </c>
      <c r="AE220" s="187" t="e">
        <f>AE191</f>
        <v>#N/A</v>
      </c>
      <c r="AF220" s="187" t="e">
        <f>AF191</f>
        <v>#N/A</v>
      </c>
      <c r="AG220" s="204">
        <f t="shared" si="60"/>
        <v>0</v>
      </c>
      <c r="AI220" s="135" t="str">
        <f>IF(月報!G220&lt;&gt;"",月報!G220,"")</f>
        <v/>
      </c>
      <c r="AJ220" s="126">
        <f>IF(月報!W220&lt;&gt;"",月報!W220*24,"")</f>
        <v>10</v>
      </c>
      <c r="AK220" s="126" t="str">
        <f>IF(月報!P220&lt;&gt;"",月報!P220,"")</f>
        <v/>
      </c>
      <c r="AL220" s="126" t="str">
        <f>IF(月報!Q220&lt;&gt;"",IF(月報!Q220="平日残","",月報!Q220),"")</f>
        <v/>
      </c>
      <c r="AM220" s="126"/>
      <c r="AN220" s="126" t="e">
        <f t="shared" si="66"/>
        <v>#N/A</v>
      </c>
      <c r="AO220" s="126" t="e">
        <f>IF($E220="","",VLOOKUP($E220,カレンダマスタ!$A$5:$E$381,5,FALSE))</f>
        <v>#N/A</v>
      </c>
      <c r="AQ220" s="196" t="str">
        <f>IF(G220="","",IF(VLOOKUP(E220,カレンダマスタ!$A$5:$D$381,4,FALSE)=0,"",1))</f>
        <v/>
      </c>
      <c r="AR220" s="136" t="str">
        <f>IF($G220="","",IF($AD220="NSTC",INDEX(カレンダマスタ!$I$26:$O$31,MATCH($G220,カレンダマスタ!$H$26:$H$31,1),MATCH($H220,カレンダマスタ!$I$25:$O$25,1)),
IF($AD220="CS本社",INDEX(カレンダマスタ!$I$36:$O$41,MATCH($G220,カレンダマスタ!$H$36:$H$41,1),MATCH($H220,カレンダマスタ!$I$35:$O$35,1)),
IF($AD220="NS本社",INDEX(カレンダマスタ!$I$94:$O$99,MATCH($G220,カレンダマスタ!$H$95:$H$100,1),MATCH($H220,カレンダマスタ!$I$93:$O$93,1)),
IF($AD220="ODC",INDEX(カレンダマスタ!$I$46:$O$51,MATCH($G220,カレンダマスタ!$H$46:$H$51,1),MATCH($H220,カレンダマスタ!$I$45:$O$45,1)),
IF($AD220="NS東京TC",INDEX(カレンダマスタ!$I$56:$O$61,MATCH($G220,カレンダマスタ!$H$56:$H$61,1),MATCH($H220,カレンダマスタ!$I$55:$O$55,1)),""))))))</f>
        <v/>
      </c>
      <c r="AS220" s="126" t="e">
        <f t="shared" si="61"/>
        <v>#N/A</v>
      </c>
      <c r="AU220" s="137" t="e">
        <f>IF(E220="","",VLOOKUP($E220,カレンダマスタ!$A$4:$E$381,4,FALSE))</f>
        <v>#N/A</v>
      </c>
      <c r="AV220" s="137" t="str">
        <f t="shared" si="68"/>
        <v/>
      </c>
      <c r="AW220" s="137" t="str">
        <f t="shared" si="69"/>
        <v/>
      </c>
      <c r="AX220" s="138" t="e">
        <f t="shared" si="70"/>
        <v>#N/A</v>
      </c>
      <c r="AY220" s="138" t="e">
        <f t="shared" si="71"/>
        <v>#N/A</v>
      </c>
      <c r="AZ220" s="130" t="e">
        <f>IF(AX220&amp;AW220="勤怠未設定","×",IF(AV220="勤怠修正","×",IF(AC220="外注","",IF(AA220="",IF(AY220&lt;&gt;"","×",""),IF(VLOOKUP(AA220,カレンダマスタ!$H$66:$I$83,2,FALSE)&lt;&gt;AY220,"×","OK")))))</f>
        <v>#N/A</v>
      </c>
      <c r="BC220" s="137" t="e">
        <f>IF(E220="","",VLOOKUP($E220,カレンダマスタ!$A$4:$E$381,4,FALSE))</f>
        <v>#N/A</v>
      </c>
      <c r="BD220" s="126" t="e">
        <f>IF(AC220="社員","",IF(AG220=0,"",IF(AD220="NSTC",IF(COUNTIF(カレンダマスタ!$Q$5:$Q$32,G220)=1,"OK","×"),
IF(AD220="NS本社",IF(COUNTIF(カレンダマスタ!$T$5:$T$32,G220)=1,"OK","×"),IF(COUNTIF(カレンダマスタ!$R$5:$R$32,G220)=1,"OK","×")))))</f>
        <v>#N/A</v>
      </c>
      <c r="BE220" s="126" t="e">
        <f>IF(AC220="社員","",IF(G220="","",IF(R220&lt;&gt;"","",IF(AF220="CS","OK",IF(VLOOKUP(E220,カレンダマスタ!$A$5:$D$381,4,FALSE)&gt;0,"",IF(OR(G220*24&gt;10.84,H220*24&lt;14.5)=TRUE,"×","OK"))))))</f>
        <v>#N/A</v>
      </c>
      <c r="BF220" s="126" t="e">
        <f t="shared" si="58"/>
        <v>#N/A</v>
      </c>
      <c r="BG220" s="126" t="e">
        <f t="shared" si="62"/>
        <v>#N/A</v>
      </c>
      <c r="BI220" s="130" t="e">
        <f t="shared" si="63"/>
        <v>#N/A</v>
      </c>
    </row>
    <row r="221" spans="2:61" ht="14.25" customHeight="1">
      <c r="B221" s="111"/>
      <c r="C221" s="536"/>
      <c r="D221" s="128"/>
      <c r="E221" s="583"/>
      <c r="F221" s="128"/>
      <c r="G221" s="588"/>
      <c r="H221" s="588"/>
      <c r="I221" s="130"/>
      <c r="J221" s="139"/>
      <c r="K221" s="131"/>
      <c r="L221" s="132"/>
      <c r="M221" s="132"/>
      <c r="N221" s="141"/>
      <c r="O221" s="139"/>
      <c r="P221" s="139"/>
      <c r="Q221" s="139"/>
      <c r="R221" s="133"/>
      <c r="S221" s="134"/>
      <c r="T221" s="434" t="str">
        <f t="shared" si="64"/>
        <v/>
      </c>
      <c r="U221" s="429"/>
      <c r="V221" s="429" t="e">
        <f t="shared" si="59"/>
        <v>#N/A</v>
      </c>
      <c r="W221" s="298"/>
      <c r="X221" s="129" t="str">
        <f t="shared" si="65"/>
        <v/>
      </c>
      <c r="Y221" s="129" t="str">
        <f t="shared" si="72"/>
        <v/>
      </c>
      <c r="Z221" s="129" t="str">
        <f t="shared" si="73"/>
        <v/>
      </c>
      <c r="AA221" s="133" t="str">
        <f t="shared" si="67"/>
        <v/>
      </c>
      <c r="AC221" s="186" t="e">
        <f>AC191</f>
        <v>#N/A</v>
      </c>
      <c r="AD221" s="187" t="e">
        <f>AD191</f>
        <v>#N/A</v>
      </c>
      <c r="AE221" s="187" t="e">
        <f>AE191</f>
        <v>#N/A</v>
      </c>
      <c r="AF221" s="187" t="e">
        <f>AF191</f>
        <v>#N/A</v>
      </c>
      <c r="AG221" s="204">
        <f t="shared" si="60"/>
        <v>0</v>
      </c>
      <c r="AI221" s="160" t="str">
        <f>IF(月報!G221&lt;&gt;"",月報!G221,"")</f>
        <v/>
      </c>
      <c r="AJ221" s="126" t="str">
        <f>IF(月報!W221&lt;&gt;"",月報!W221*24,"")</f>
        <v/>
      </c>
      <c r="AK221" s="126" t="str">
        <f>IF(月報!P221&lt;&gt;"",月報!P221,"")</f>
        <v/>
      </c>
      <c r="AL221" s="126" t="str">
        <f>IF(月報!Q221&lt;&gt;"",IF(月報!Q221="平日残","",月報!Q221),"")</f>
        <v/>
      </c>
      <c r="AM221" s="126"/>
      <c r="AN221" s="126" t="str">
        <f t="shared" si="66"/>
        <v/>
      </c>
      <c r="AO221" s="126" t="str">
        <f>IF($E221="","",VLOOKUP($E221,カレンダマスタ!$A$5:$E$381,5,FALSE))</f>
        <v/>
      </c>
      <c r="AQ221" s="196" t="str">
        <f>IF(G221="","",IF(VLOOKUP(E221,カレンダマスタ!$A$5:$D$381,4,FALSE)=0,"",1))</f>
        <v/>
      </c>
      <c r="AR221" s="136" t="str">
        <f>IF($G221="","",IF($AD221="NSTC",INDEX(カレンダマスタ!$I$26:$O$31,MATCH($G221,カレンダマスタ!$H$26:$H$31,1),MATCH($H221,カレンダマスタ!$I$25:$O$25,1)),
IF($AD221="CS本社",INDEX(カレンダマスタ!$I$36:$O$41,MATCH($G221,カレンダマスタ!$H$36:$H$41,1),MATCH($H221,カレンダマスタ!$I$35:$O$35,1)),
IF($AD221="NS本社",INDEX(カレンダマスタ!$I$94:$O$99,MATCH($G221,カレンダマスタ!$H$95:$H$100,1),MATCH($H221,カレンダマスタ!$I$93:$O$93,1)),
IF($AD221="ODC",INDEX(カレンダマスタ!$I$46:$O$51,MATCH($G221,カレンダマスタ!$H$46:$H$51,1),MATCH($H221,カレンダマスタ!$I$45:$O$45,1)),
IF($AD221="NS東京TC",INDEX(カレンダマスタ!$I$56:$O$61,MATCH($G221,カレンダマスタ!$H$56:$H$61,1),MATCH($H221,カレンダマスタ!$I$55:$O$55,1)),""))))))</f>
        <v/>
      </c>
      <c r="AS221" s="126" t="e">
        <f t="shared" si="61"/>
        <v>#N/A</v>
      </c>
      <c r="AU221" s="137" t="str">
        <f>IF(E221="","",VLOOKUP($E221,カレンダマスタ!$A$4:$E$381,4,FALSE))</f>
        <v/>
      </c>
      <c r="AV221" s="137" t="str">
        <f t="shared" si="68"/>
        <v/>
      </c>
      <c r="AW221" s="137" t="str">
        <f t="shared" si="69"/>
        <v/>
      </c>
      <c r="AX221" s="138" t="str">
        <f t="shared" si="70"/>
        <v/>
      </c>
      <c r="AY221" s="138" t="e">
        <f t="shared" si="71"/>
        <v>#N/A</v>
      </c>
      <c r="AZ221" s="130" t="e">
        <f>IF(AX221&amp;AW221="勤怠未設定","×",IF(AV221="勤怠修正","×",IF(AC221="外注","",IF(AA221="",IF(AY221&lt;&gt;"","×",""),IF(VLOOKUP(AA221,カレンダマスタ!$H$66:$I$83,2,FALSE)&lt;&gt;AY221,"×","OK")))))</f>
        <v>#N/A</v>
      </c>
      <c r="BC221" s="137" t="str">
        <f>IF(E221="","",VLOOKUP($E221,カレンダマスタ!$A$4:$E$381,4,FALSE))</f>
        <v/>
      </c>
      <c r="BD221" s="126" t="e">
        <f>IF(AC221="社員","",IF(AG221=0,"",IF(AD221="NSTC",IF(COUNTIF(カレンダマスタ!$Q$5:$Q$32,G221)=1,"OK","×"),
IF(AD221="NS本社",IF(COUNTIF(カレンダマスタ!$T$5:$T$32,G221)=1,"OK","×"),IF(COUNTIF(カレンダマスタ!$R$5:$R$32,G221)=1,"OK","×")))))</f>
        <v>#N/A</v>
      </c>
      <c r="BE221" s="126" t="e">
        <f>IF(AC221="社員","",IF(G221="","",IF(R221&lt;&gt;"","",IF(AF221="CS","OK",IF(VLOOKUP(E221,カレンダマスタ!$A$5:$D$381,4,FALSE)&gt;0,"",IF(OR(G221*24&gt;10.84,H221*24&lt;14.5)=TRUE,"×","OK"))))))</f>
        <v>#N/A</v>
      </c>
      <c r="BF221" s="126" t="e">
        <f t="shared" si="58"/>
        <v>#N/A</v>
      </c>
      <c r="BG221" s="126" t="e">
        <f t="shared" si="62"/>
        <v>#N/A</v>
      </c>
      <c r="BI221" s="130" t="e">
        <f t="shared" si="63"/>
        <v>#N/A</v>
      </c>
    </row>
    <row r="222" spans="2:61">
      <c r="B222" s="111"/>
      <c r="C222" s="536"/>
      <c r="D222" s="128"/>
      <c r="E222" s="214"/>
      <c r="F222" s="128"/>
      <c r="G222" s="588"/>
      <c r="H222" s="588"/>
      <c r="I222" s="131"/>
      <c r="J222" s="139"/>
      <c r="K222" s="131"/>
      <c r="L222" s="132"/>
      <c r="M222" s="132"/>
      <c r="N222" s="141"/>
      <c r="O222" s="139"/>
      <c r="P222" s="139"/>
      <c r="Q222" s="139"/>
      <c r="R222" s="133"/>
      <c r="S222" s="134"/>
      <c r="T222" s="434" t="str">
        <f t="shared" si="64"/>
        <v/>
      </c>
      <c r="U222" s="429"/>
      <c r="V222" s="429" t="e">
        <f t="shared" si="59"/>
        <v>#N/A</v>
      </c>
      <c r="W222" s="298"/>
      <c r="X222" s="129" t="str">
        <f t="shared" si="65"/>
        <v/>
      </c>
      <c r="Y222" s="129" t="str">
        <f t="shared" si="72"/>
        <v/>
      </c>
      <c r="Z222" s="129" t="str">
        <f t="shared" si="73"/>
        <v/>
      </c>
      <c r="AA222" s="133" t="str">
        <f t="shared" si="67"/>
        <v/>
      </c>
      <c r="AC222" s="186" t="e">
        <f>AC191</f>
        <v>#N/A</v>
      </c>
      <c r="AD222" s="187" t="e">
        <f>AD191</f>
        <v>#N/A</v>
      </c>
      <c r="AE222" s="187" t="e">
        <f>AE191</f>
        <v>#N/A</v>
      </c>
      <c r="AF222" s="187" t="e">
        <f>AF191</f>
        <v>#N/A</v>
      </c>
      <c r="AG222" s="204">
        <f t="shared" si="60"/>
        <v>0</v>
      </c>
      <c r="AI222" s="160" t="str">
        <f>IF(月報!G222&lt;&gt;"",月報!G222,"")</f>
        <v/>
      </c>
      <c r="AJ222" s="126" t="str">
        <f>IF(月報!W222&lt;&gt;"",月報!W222*24,"")</f>
        <v/>
      </c>
      <c r="AK222" s="126" t="str">
        <f>IF(月報!P222&lt;&gt;"",月報!P222,"")</f>
        <v/>
      </c>
      <c r="AL222" s="126" t="str">
        <f>IF(月報!Q222&lt;&gt;"",IF(月報!Q222="平日残","",月報!Q222),"")</f>
        <v/>
      </c>
      <c r="AM222" s="126"/>
      <c r="AN222" s="126" t="str">
        <f t="shared" si="66"/>
        <v/>
      </c>
      <c r="AO222" s="126" t="str">
        <f>IF($E222="","",VLOOKUP($E222,カレンダマスタ!$A$5:$E$381,5,FALSE))</f>
        <v/>
      </c>
      <c r="AQ222" s="196" t="str">
        <f>IF(G222="","",IF(VLOOKUP(E222,カレンダマスタ!$A$5:$D$381,4,FALSE)=0,"",1))</f>
        <v/>
      </c>
      <c r="AR222" s="136" t="str">
        <f>IF($G222="","",IF($AD222="NSTC",INDEX(カレンダマスタ!$I$26:$O$31,MATCH($G222,カレンダマスタ!$H$26:$H$31,1),MATCH($H222,カレンダマスタ!$I$25:$O$25,1)),
IF($AD222="CS本社",INDEX(カレンダマスタ!$I$36:$O$41,MATCH($G222,カレンダマスタ!$H$36:$H$41,1),MATCH($H222,カレンダマスタ!$I$35:$O$35,1)),
IF($AD222="NS本社",INDEX(カレンダマスタ!$I$94:$O$99,MATCH($G222,カレンダマスタ!$H$95:$H$100,1),MATCH($H222,カレンダマスタ!$I$93:$O$93,1)),
IF($AD222="ODC",INDEX(カレンダマスタ!$I$46:$O$51,MATCH($G222,カレンダマスタ!$H$46:$H$51,1),MATCH($H222,カレンダマスタ!$I$45:$O$45,1)),
IF($AD222="NS東京TC",INDEX(カレンダマスタ!$I$56:$O$61,MATCH($G222,カレンダマスタ!$H$56:$H$61,1),MATCH($H222,カレンダマスタ!$I$55:$O$55,1)),""))))))</f>
        <v/>
      </c>
      <c r="AS222" s="126" t="e">
        <f t="shared" si="61"/>
        <v>#N/A</v>
      </c>
      <c r="AU222" s="137" t="str">
        <f>IF(E222="","",VLOOKUP($E222,カレンダマスタ!$A$4:$E$381,4,FALSE))</f>
        <v/>
      </c>
      <c r="AV222" s="137" t="str">
        <f t="shared" si="68"/>
        <v/>
      </c>
      <c r="AW222" s="137" t="str">
        <f t="shared" si="69"/>
        <v/>
      </c>
      <c r="AX222" s="138" t="str">
        <f t="shared" si="70"/>
        <v/>
      </c>
      <c r="AY222" s="138" t="e">
        <f t="shared" si="71"/>
        <v>#N/A</v>
      </c>
      <c r="AZ222" s="130" t="e">
        <f>IF(AX222&amp;AW222="勤怠未設定","×",IF(AV222="勤怠修正","×",IF(AC222="外注","",IF(AA222="",IF(AY222&lt;&gt;"","×",""),IF(VLOOKUP(AA222,カレンダマスタ!$H$66:$I$83,2,FALSE)&lt;&gt;AY222,"×","OK")))))</f>
        <v>#N/A</v>
      </c>
      <c r="BC222" s="137" t="str">
        <f>IF(E222="","",VLOOKUP($E222,カレンダマスタ!$A$4:$E$381,4,FALSE))</f>
        <v/>
      </c>
      <c r="BD222" s="126" t="e">
        <f>IF(AC222="社員","",IF(AG222=0,"",IF(AD222="NSTC",IF(COUNTIF(カレンダマスタ!$Q$5:$Q$32,G222)=1,"OK","×"),
IF(AD222="NS本社",IF(COUNTIF(カレンダマスタ!$T$5:$T$32,G222)=1,"OK","×"),IF(COUNTIF(カレンダマスタ!$R$5:$R$32,G222)=1,"OK","×")))))</f>
        <v>#N/A</v>
      </c>
      <c r="BE222" s="126" t="e">
        <f>IF(AC222="社員","",IF(G222="","",IF(R222&lt;&gt;"","",IF(AF222="CS","OK",IF(VLOOKUP(E222,カレンダマスタ!$A$5:$D$381,4,FALSE)&gt;0,"",IF(OR(G222*24&gt;10.84,H222*24&lt;14.5)=TRUE,"×","OK"))))))</f>
        <v>#N/A</v>
      </c>
      <c r="BF222" s="126" t="e">
        <f t="shared" si="58"/>
        <v>#N/A</v>
      </c>
      <c r="BG222" s="126" t="e">
        <f t="shared" si="62"/>
        <v>#N/A</v>
      </c>
      <c r="BI222" s="130" t="e">
        <f t="shared" si="63"/>
        <v>#N/A</v>
      </c>
    </row>
    <row r="223" spans="2:61">
      <c r="B223" s="111"/>
      <c r="C223" s="536"/>
      <c r="D223" s="128"/>
      <c r="E223" s="214"/>
      <c r="F223" s="128"/>
      <c r="G223" s="588"/>
      <c r="H223" s="588"/>
      <c r="I223" s="131"/>
      <c r="J223" s="139"/>
      <c r="K223" s="131"/>
      <c r="L223" s="132"/>
      <c r="M223" s="132"/>
      <c r="N223" s="141"/>
      <c r="O223" s="139"/>
      <c r="P223" s="139"/>
      <c r="Q223" s="139"/>
      <c r="R223" s="133"/>
      <c r="S223" s="134"/>
      <c r="T223" s="434" t="str">
        <f t="shared" si="64"/>
        <v/>
      </c>
      <c r="U223" s="429"/>
      <c r="V223" s="429" t="e">
        <f t="shared" si="59"/>
        <v>#N/A</v>
      </c>
      <c r="W223" s="298"/>
      <c r="X223" s="129" t="str">
        <f t="shared" si="65"/>
        <v/>
      </c>
      <c r="Y223" s="129" t="str">
        <f t="shared" si="72"/>
        <v/>
      </c>
      <c r="Z223" s="129" t="str">
        <f t="shared" si="73"/>
        <v/>
      </c>
      <c r="AA223" s="133" t="str">
        <f t="shared" si="67"/>
        <v/>
      </c>
      <c r="AC223" s="186" t="e">
        <f>AC191</f>
        <v>#N/A</v>
      </c>
      <c r="AD223" s="187" t="e">
        <f>AD191</f>
        <v>#N/A</v>
      </c>
      <c r="AE223" s="187" t="e">
        <f>AE191</f>
        <v>#N/A</v>
      </c>
      <c r="AF223" s="187" t="e">
        <f>AF191</f>
        <v>#N/A</v>
      </c>
      <c r="AG223" s="204">
        <f t="shared" si="60"/>
        <v>0</v>
      </c>
      <c r="AI223" s="160" t="str">
        <f>IF(月報!G223&lt;&gt;"",月報!G223,"")</f>
        <v/>
      </c>
      <c r="AJ223" s="126" t="str">
        <f>IF(月報!W223&lt;&gt;"",月報!W223*24,"")</f>
        <v/>
      </c>
      <c r="AK223" s="126" t="str">
        <f>IF(月報!P223&lt;&gt;"",月報!P223,"")</f>
        <v/>
      </c>
      <c r="AL223" s="126" t="str">
        <f>IF(月報!Q223&lt;&gt;"",IF(月報!Q223="平日残","",月報!Q223),"")</f>
        <v/>
      </c>
      <c r="AM223" s="126"/>
      <c r="AN223" s="126" t="str">
        <f t="shared" si="66"/>
        <v/>
      </c>
      <c r="AO223" s="126" t="str">
        <f>IF($E223="","",VLOOKUP($E223,カレンダマスタ!$A$5:$E$381,5,FALSE))</f>
        <v/>
      </c>
      <c r="AQ223" s="196" t="str">
        <f>IF(G223="","",IF(VLOOKUP(E223,カレンダマスタ!$A$5:$D$381,4,FALSE)=0,"",1))</f>
        <v/>
      </c>
      <c r="AR223" s="136" t="str">
        <f>IF($G223="","",IF($AD223="NSTC",INDEX(カレンダマスタ!$I$26:$O$31,MATCH($G223,カレンダマスタ!$H$26:$H$31,1),MATCH($H223,カレンダマスタ!$I$25:$O$25,1)),
IF($AD223="CS本社",INDEX(カレンダマスタ!$I$36:$O$41,MATCH($G223,カレンダマスタ!$H$36:$H$41,1),MATCH($H223,カレンダマスタ!$I$35:$O$35,1)),
IF($AD223="NS本社",INDEX(カレンダマスタ!$I$94:$O$99,MATCH($G223,カレンダマスタ!$H$95:$H$100,1),MATCH($H223,カレンダマスタ!$I$93:$O$93,1)),
IF($AD223="ODC",INDEX(カレンダマスタ!$I$46:$O$51,MATCH($G223,カレンダマスタ!$H$46:$H$51,1),MATCH($H223,カレンダマスタ!$I$45:$O$45,1)),
IF($AD223="NS東京TC",INDEX(カレンダマスタ!$I$56:$O$61,MATCH($G223,カレンダマスタ!$H$56:$H$61,1),MATCH($H223,カレンダマスタ!$I$55:$O$55,1)),""))))))</f>
        <v/>
      </c>
      <c r="AS223" s="126" t="e">
        <f t="shared" si="61"/>
        <v>#N/A</v>
      </c>
      <c r="AU223" s="137" t="str">
        <f>IF(E223="","",VLOOKUP($E223,カレンダマスタ!$A$4:$E$381,4,FALSE))</f>
        <v/>
      </c>
      <c r="AV223" s="137" t="str">
        <f t="shared" si="68"/>
        <v/>
      </c>
      <c r="AW223" s="137" t="str">
        <f t="shared" si="69"/>
        <v/>
      </c>
      <c r="AX223" s="138" t="str">
        <f t="shared" si="70"/>
        <v/>
      </c>
      <c r="AY223" s="138" t="e">
        <f t="shared" si="71"/>
        <v>#N/A</v>
      </c>
      <c r="AZ223" s="130" t="e">
        <f>IF(AX223&amp;AW223="勤怠未設定","×",IF(AV223="勤怠修正","×",IF(AC223="外注","",IF(AA223="",IF(AY223&lt;&gt;"","×",""),IF(VLOOKUP(AA223,カレンダマスタ!$H$66:$I$83,2,FALSE)&lt;&gt;AY223,"×","OK")))))</f>
        <v>#N/A</v>
      </c>
      <c r="BC223" s="137" t="str">
        <f>IF(E223="","",VLOOKUP($E223,カレンダマスタ!$A$4:$E$381,4,FALSE))</f>
        <v/>
      </c>
      <c r="BD223" s="126" t="e">
        <f>IF(AC223="社員","",IF(AG223=0,"",IF(AD223="NSTC",IF(COUNTIF(カレンダマスタ!$Q$5:$Q$32,G223)=1,"OK","×"),
IF(AD223="NS本社",IF(COUNTIF(カレンダマスタ!$T$5:$T$32,G223)=1,"OK","×"),IF(COUNTIF(カレンダマスタ!$R$5:$R$32,G223)=1,"OK","×")))))</f>
        <v>#N/A</v>
      </c>
      <c r="BE223" s="126" t="e">
        <f>IF(AC223="社員","",IF(G223="","",IF(R223&lt;&gt;"","",IF(AF223="CS","OK",IF(VLOOKUP(E223,カレンダマスタ!$A$5:$D$381,4,FALSE)&gt;0,"",IF(OR(G223*24&gt;10.84,H223*24&lt;14.5)=TRUE,"×","OK"))))))</f>
        <v>#N/A</v>
      </c>
      <c r="BF223" s="126" t="e">
        <f t="shared" si="58"/>
        <v>#N/A</v>
      </c>
      <c r="BG223" s="126" t="e">
        <f t="shared" si="62"/>
        <v>#N/A</v>
      </c>
      <c r="BI223" s="130" t="e">
        <f t="shared" si="63"/>
        <v>#N/A</v>
      </c>
    </row>
    <row r="224" spans="2:61">
      <c r="B224" s="111"/>
      <c r="C224" s="536"/>
      <c r="D224" s="128"/>
      <c r="E224" s="214"/>
      <c r="F224" s="128"/>
      <c r="G224" s="588"/>
      <c r="H224" s="588"/>
      <c r="I224" s="131"/>
      <c r="J224" s="139"/>
      <c r="K224" s="131"/>
      <c r="L224" s="132"/>
      <c r="M224" s="132"/>
      <c r="N224" s="141"/>
      <c r="O224" s="139"/>
      <c r="P224" s="139"/>
      <c r="Q224" s="139"/>
      <c r="R224" s="133"/>
      <c r="S224" s="134"/>
      <c r="T224" s="434" t="str">
        <f t="shared" si="64"/>
        <v/>
      </c>
      <c r="U224" s="429"/>
      <c r="V224" s="429" t="e">
        <f t="shared" si="59"/>
        <v>#N/A</v>
      </c>
      <c r="W224" s="298"/>
      <c r="X224" s="129" t="str">
        <f t="shared" si="65"/>
        <v/>
      </c>
      <c r="Y224" s="129" t="str">
        <f t="shared" si="72"/>
        <v/>
      </c>
      <c r="Z224" s="129" t="str">
        <f t="shared" si="73"/>
        <v/>
      </c>
      <c r="AA224" s="133" t="str">
        <f t="shared" si="67"/>
        <v/>
      </c>
      <c r="AC224" s="186" t="e">
        <f>AC191</f>
        <v>#N/A</v>
      </c>
      <c r="AD224" s="187" t="e">
        <f>AD191</f>
        <v>#N/A</v>
      </c>
      <c r="AE224" s="187" t="e">
        <f>AE191</f>
        <v>#N/A</v>
      </c>
      <c r="AF224" s="187" t="e">
        <f>AF191</f>
        <v>#N/A</v>
      </c>
      <c r="AG224" s="204">
        <f t="shared" si="60"/>
        <v>0</v>
      </c>
      <c r="AI224" s="160" t="str">
        <f>IF(月報!G224&lt;&gt;"",月報!G224,"")</f>
        <v/>
      </c>
      <c r="AJ224" s="126" t="str">
        <f>IF(月報!W224&lt;&gt;"",月報!W224*24,"")</f>
        <v/>
      </c>
      <c r="AK224" s="126" t="str">
        <f>IF(月報!P224&lt;&gt;"",月報!P224,"")</f>
        <v/>
      </c>
      <c r="AL224" s="126" t="str">
        <f>IF(月報!Q224&lt;&gt;"",IF(月報!Q224="平日残","",月報!Q224),"")</f>
        <v/>
      </c>
      <c r="AM224" s="126"/>
      <c r="AN224" s="126" t="str">
        <f t="shared" si="66"/>
        <v/>
      </c>
      <c r="AO224" s="126" t="str">
        <f>IF($E224="","",VLOOKUP($E224,カレンダマスタ!$A$5:$E$381,5,FALSE))</f>
        <v/>
      </c>
      <c r="AQ224" s="196" t="str">
        <f>IF(G224="","",IF(VLOOKUP(E224,カレンダマスタ!$A$5:$D$381,4,FALSE)=0,"",1))</f>
        <v/>
      </c>
      <c r="AR224" s="136" t="str">
        <f>IF($G224="","",IF($AD224="NSTC",INDEX(カレンダマスタ!$I$26:$O$31,MATCH($G224,カレンダマスタ!$H$26:$H$31,1),MATCH($H224,カレンダマスタ!$I$25:$O$25,1)),
IF($AD224="CS本社",INDEX(カレンダマスタ!$I$36:$O$41,MATCH($G224,カレンダマスタ!$H$36:$H$41,1),MATCH($H224,カレンダマスタ!$I$35:$O$35,1)),
IF($AD224="NS本社",INDEX(カレンダマスタ!$I$94:$O$99,MATCH($G224,カレンダマスタ!$H$95:$H$100,1),MATCH($H224,カレンダマスタ!$I$93:$O$93,1)),
IF($AD224="ODC",INDEX(カレンダマスタ!$I$46:$O$51,MATCH($G224,カレンダマスタ!$H$46:$H$51,1),MATCH($H224,カレンダマスタ!$I$45:$O$45,1)),
IF($AD224="NS東京TC",INDEX(カレンダマスタ!$I$56:$O$61,MATCH($G224,カレンダマスタ!$H$56:$H$61,1),MATCH($H224,カレンダマスタ!$I$55:$O$55,1)),""))))))</f>
        <v/>
      </c>
      <c r="AS224" s="126" t="e">
        <f t="shared" si="61"/>
        <v>#N/A</v>
      </c>
      <c r="AU224" s="137" t="str">
        <f>IF(E224="","",VLOOKUP($E224,カレンダマスタ!$A$4:$E$381,4,FALSE))</f>
        <v/>
      </c>
      <c r="AV224" s="137" t="str">
        <f t="shared" si="68"/>
        <v/>
      </c>
      <c r="AW224" s="137" t="str">
        <f t="shared" si="69"/>
        <v/>
      </c>
      <c r="AX224" s="138" t="str">
        <f t="shared" si="70"/>
        <v/>
      </c>
      <c r="AY224" s="138" t="e">
        <f t="shared" si="71"/>
        <v>#N/A</v>
      </c>
      <c r="AZ224" s="130" t="e">
        <f>IF(AX224&amp;AW224="勤怠未設定","×",IF(AV224="勤怠修正","×",IF(AC224="外注","",IF(AA224="",IF(AY224&lt;&gt;"","×",""),IF(VLOOKUP(AA224,カレンダマスタ!$H$66:$I$83,2,FALSE)&lt;&gt;AY224,"×","OK")))))</f>
        <v>#N/A</v>
      </c>
      <c r="BC224" s="137" t="str">
        <f>IF(E224="","",VLOOKUP($E224,カレンダマスタ!$A$4:$E$381,4,FALSE))</f>
        <v/>
      </c>
      <c r="BD224" s="126" t="e">
        <f>IF(AC224="社員","",IF(AG224=0,"",IF(AD224="NSTC",IF(COUNTIF(カレンダマスタ!$Q$5:$Q$32,G224)=1,"OK","×"),
IF(AD224="NS本社",IF(COUNTIF(カレンダマスタ!$T$5:$T$32,G224)=1,"OK","×"),IF(COUNTIF(カレンダマスタ!$R$5:$R$32,G224)=1,"OK","×")))))</f>
        <v>#N/A</v>
      </c>
      <c r="BE224" s="126" t="e">
        <f>IF(AC224="社員","",IF(G224="","",IF(R224&lt;&gt;"","",IF(AF224="CS","OK",IF(VLOOKUP(E224,カレンダマスタ!$A$5:$D$381,4,FALSE)&gt;0,"",IF(OR(G224*24&gt;10.84,H224*24&lt;14.5)=TRUE,"×","OK"))))))</f>
        <v>#N/A</v>
      </c>
      <c r="BF224" s="126" t="e">
        <f t="shared" si="58"/>
        <v>#N/A</v>
      </c>
      <c r="BG224" s="126" t="e">
        <f t="shared" si="62"/>
        <v>#N/A</v>
      </c>
      <c r="BI224" s="130" t="e">
        <f t="shared" si="63"/>
        <v>#N/A</v>
      </c>
    </row>
    <row r="225" spans="2:61" ht="13.8" thickBot="1">
      <c r="B225" s="161"/>
      <c r="C225" s="538"/>
      <c r="D225" s="162"/>
      <c r="E225" s="215"/>
      <c r="F225" s="162"/>
      <c r="G225" s="590"/>
      <c r="H225" s="590"/>
      <c r="I225" s="164"/>
      <c r="J225" s="165"/>
      <c r="K225" s="164"/>
      <c r="L225" s="166"/>
      <c r="M225" s="166"/>
      <c r="N225" s="167"/>
      <c r="O225" s="165"/>
      <c r="P225" s="165"/>
      <c r="Q225" s="165"/>
      <c r="R225" s="168"/>
      <c r="S225" s="169"/>
      <c r="T225" s="436" t="str">
        <f t="shared" si="64"/>
        <v/>
      </c>
      <c r="U225" s="432"/>
      <c r="V225" s="432" t="e">
        <f t="shared" si="59"/>
        <v>#N/A</v>
      </c>
      <c r="W225" s="298"/>
      <c r="X225" s="165" t="str">
        <f t="shared" si="65"/>
        <v/>
      </c>
      <c r="Y225" s="165" t="str">
        <f t="shared" si="72"/>
        <v/>
      </c>
      <c r="Z225" s="165" t="str">
        <f t="shared" si="73"/>
        <v/>
      </c>
      <c r="AA225" s="168" t="str">
        <f t="shared" si="67"/>
        <v/>
      </c>
      <c r="AC225" s="192" t="e">
        <f>AC191</f>
        <v>#N/A</v>
      </c>
      <c r="AD225" s="193" t="e">
        <f>AD191</f>
        <v>#N/A</v>
      </c>
      <c r="AE225" s="193" t="e">
        <f>AE191</f>
        <v>#N/A</v>
      </c>
      <c r="AF225" s="193" t="e">
        <f>AF191</f>
        <v>#N/A</v>
      </c>
      <c r="AG225" s="207">
        <f t="shared" si="60"/>
        <v>0</v>
      </c>
      <c r="AI225" s="170" t="str">
        <f>IF(月報!G225&lt;&gt;"",月報!G225,"")</f>
        <v/>
      </c>
      <c r="AJ225" s="171" t="str">
        <f>IF(月報!W225&lt;&gt;"",月報!W225*24,"")</f>
        <v/>
      </c>
      <c r="AK225" s="171" t="str">
        <f>IF(月報!P225&lt;&gt;"",月報!P225,"")</f>
        <v/>
      </c>
      <c r="AL225" s="171" t="str">
        <f>IF(月報!Q225&lt;&gt;"",IF(月報!Q225="平日残","",月報!Q225),"")</f>
        <v/>
      </c>
      <c r="AM225" s="171"/>
      <c r="AN225" s="171" t="str">
        <f t="shared" si="66"/>
        <v/>
      </c>
      <c r="AO225" s="171" t="str">
        <f>IF($E225="","",VLOOKUP($E225,カレンダマスタ!$A$5:$E$381,5,FALSE))</f>
        <v/>
      </c>
      <c r="AQ225" s="198" t="str">
        <f>IF(G225="","",IF(VLOOKUP(E225,カレンダマスタ!$A$5:$D$381,4,FALSE)=0,"",1))</f>
        <v/>
      </c>
      <c r="AR225" s="172" t="str">
        <f>IF($G225="","",IF($AD225="NSTC",INDEX(カレンダマスタ!$I$26:$O$31,MATCH($G225,カレンダマスタ!$H$26:$H$31,1),MATCH($H225,カレンダマスタ!$I$25:$O$25,1)),
IF($AD225="CS本社",INDEX(カレンダマスタ!$I$36:$O$41,MATCH($G225,カレンダマスタ!$H$36:$H$41,1),MATCH($H225,カレンダマスタ!$I$35:$O$35,1)),
IF($AD225="NS本社",INDEX(カレンダマスタ!$I$94:$O$99,MATCH($G225,カレンダマスタ!$H$95:$H$100,1),MATCH($H225,カレンダマスタ!$I$93:$O$93,1)),
IF($AD225="ODC",INDEX(カレンダマスタ!$I$46:$O$51,MATCH($G225,カレンダマスタ!$H$46:$H$51,1),MATCH($H225,カレンダマスタ!$I$45:$O$45,1)),
IF($AD225="NS東京TC",INDEX(カレンダマスタ!$I$56:$O$61,MATCH($G225,カレンダマスタ!$H$56:$H$61,1),MATCH($H225,カレンダマスタ!$I$55:$O$55,1)),""))))))</f>
        <v/>
      </c>
      <c r="AS225" s="171" t="e">
        <f t="shared" si="61"/>
        <v>#N/A</v>
      </c>
      <c r="AU225" s="173" t="str">
        <f>IF(E225="","",VLOOKUP($E225,カレンダマスタ!$A$4:$E$381,4,FALSE))</f>
        <v/>
      </c>
      <c r="AV225" s="173" t="str">
        <f t="shared" si="68"/>
        <v/>
      </c>
      <c r="AW225" s="173" t="str">
        <f t="shared" si="69"/>
        <v/>
      </c>
      <c r="AX225" s="174" t="str">
        <f t="shared" si="70"/>
        <v/>
      </c>
      <c r="AY225" s="174" t="e">
        <f t="shared" si="71"/>
        <v>#N/A</v>
      </c>
      <c r="AZ225" s="175" t="e">
        <f>IF(AX225&amp;AW225="勤怠未設定","×",IF(AV225="勤怠修正","×",IF(AC225="外注","",IF(AA225="",IF(AY225&lt;&gt;"","×",""),IF(VLOOKUP(AA225,カレンダマスタ!$H$66:$I$83,2,FALSE)&lt;&gt;AY225,"×","OK")))))</f>
        <v>#N/A</v>
      </c>
      <c r="BC225" s="173" t="str">
        <f>IF(E225="","",VLOOKUP($E225,カレンダマスタ!$A$4:$E$381,4,FALSE))</f>
        <v/>
      </c>
      <c r="BD225" s="171" t="e">
        <f>IF(AC225="社員","",IF(AG225=0,"",IF(AD225="NSTC",IF(COUNTIF(カレンダマスタ!$Q$5:$Q$32,G225)=1,"OK","×"),
IF(AD225="NS本社",IF(COUNTIF(カレンダマスタ!$T$5:$T$32,G225)=1,"OK","×"),IF(COUNTIF(カレンダマスタ!$R$5:$R$32,G225)=1,"OK","×")))))</f>
        <v>#N/A</v>
      </c>
      <c r="BE225" s="171" t="e">
        <f>IF(AC225="社員","",IF(G225="","",IF(R225&lt;&gt;"","",IF(AF225="CS","OK",IF(VLOOKUP(E225,カレンダマスタ!$A$5:$D$381,4,FALSE)&gt;0,"",IF(OR(G225*24&gt;10.84,H225*24&lt;14.5)=TRUE,"×","OK"))))))</f>
        <v>#N/A</v>
      </c>
      <c r="BF225" s="171" t="e">
        <f t="shared" si="58"/>
        <v>#N/A</v>
      </c>
      <c r="BG225" s="171" t="e">
        <f t="shared" si="62"/>
        <v>#N/A</v>
      </c>
      <c r="BI225" s="175" t="e">
        <f t="shared" si="63"/>
        <v>#N/A</v>
      </c>
    </row>
    <row r="226" spans="2:61">
      <c r="B226" s="323"/>
      <c r="C226" s="539"/>
      <c r="D226" s="324"/>
      <c r="E226" s="325"/>
      <c r="F226" s="324"/>
      <c r="G226" s="591"/>
      <c r="H226" s="591"/>
      <c r="I226" s="339"/>
      <c r="J226" s="320"/>
      <c r="K226" s="319"/>
      <c r="L226" s="320"/>
      <c r="M226" s="320"/>
      <c r="N226" s="320"/>
      <c r="O226" s="340"/>
      <c r="P226" s="340"/>
      <c r="Q226" s="340"/>
      <c r="R226" s="327"/>
      <c r="S226" s="328"/>
      <c r="T226" s="341"/>
      <c r="U226" s="342"/>
      <c r="V226" s="342"/>
      <c r="W226" s="298"/>
      <c r="X226" s="326"/>
      <c r="Y226" s="326"/>
      <c r="Z226" s="326"/>
      <c r="AA226" s="327" t="str">
        <f t="shared" si="67"/>
        <v/>
      </c>
      <c r="AC226" s="541"/>
      <c r="AD226" s="542"/>
      <c r="AE226" s="542"/>
      <c r="AF226" s="542"/>
      <c r="AG226" s="543"/>
      <c r="AI226" s="348" t="str">
        <f>IF(月報!G226&lt;&gt;"",月報!G226,"")</f>
        <v/>
      </c>
      <c r="AJ226" s="349" t="str">
        <f>IF(月報!W226&lt;&gt;"",月報!W226*24,"")</f>
        <v/>
      </c>
      <c r="AK226" s="349" t="str">
        <f>IF(月報!P226&lt;&gt;"",月報!P226,"")</f>
        <v/>
      </c>
      <c r="AL226" s="349" t="str">
        <f>IF(月報!Q226&lt;&gt;"",IF(月報!Q226="平日残","",月報!Q226),"")</f>
        <v/>
      </c>
      <c r="AM226" s="349"/>
      <c r="AN226" s="349" t="str">
        <f t="shared" si="66"/>
        <v/>
      </c>
      <c r="AO226" s="349" t="str">
        <f>IF($E226="","",VLOOKUP($E226,カレンダマスタ!$A$5:$E$381,5,FALSE))</f>
        <v/>
      </c>
      <c r="AQ226" s="351"/>
      <c r="AR226" s="352"/>
      <c r="AS226" s="349"/>
      <c r="AU226" s="355"/>
      <c r="AV226" s="355" t="str">
        <f t="shared" si="68"/>
        <v/>
      </c>
      <c r="AW226" s="355" t="str">
        <f t="shared" si="69"/>
        <v/>
      </c>
      <c r="AX226" s="356" t="str">
        <f t="shared" si="70"/>
        <v/>
      </c>
      <c r="AY226" s="356" t="str">
        <f t="shared" si="71"/>
        <v/>
      </c>
      <c r="AZ226" s="357" t="str">
        <f>IF(AX226&amp;AW226="勤怠未設定","×",IF(AV226="勤怠修正","×",IF(AC226="外注","",IF(AA226="",IF(AY226&lt;&gt;"","×",""),IF(VLOOKUP(AA226,カレンダマスタ!$H$66:$I$83,2,FALSE)&lt;&gt;AY226,"×","OK")))))</f>
        <v/>
      </c>
      <c r="BC226" s="355"/>
      <c r="BD226" s="349"/>
      <c r="BE226" s="349"/>
      <c r="BF226" s="349" t="str">
        <f t="shared" si="58"/>
        <v/>
      </c>
      <c r="BG226" s="349"/>
      <c r="BI226" s="357" t="str">
        <f t="shared" ref="BI226:BI235" si="74">IF(OR(AO226="×",AS226="×",AZ226="×",BD226="×",BE226="×",BF226="TW未入力",BF226="週報未入力",BG226="×"),"×","")</f>
        <v/>
      </c>
    </row>
    <row r="227" spans="2:61">
      <c r="B227" s="323"/>
      <c r="C227" s="539"/>
      <c r="D227" s="324"/>
      <c r="E227" s="325"/>
      <c r="F227" s="324"/>
      <c r="G227" s="591"/>
      <c r="H227" s="591"/>
      <c r="I227" s="339"/>
      <c r="J227" s="320"/>
      <c r="K227" s="319"/>
      <c r="L227" s="320"/>
      <c r="M227" s="320"/>
      <c r="N227" s="320"/>
      <c r="O227" s="340"/>
      <c r="P227" s="340"/>
      <c r="Q227" s="340"/>
      <c r="R227" s="327"/>
      <c r="S227" s="328"/>
      <c r="T227" s="341"/>
      <c r="U227" s="342"/>
      <c r="V227" s="342"/>
      <c r="W227" s="298"/>
      <c r="X227" s="326"/>
      <c r="Y227" s="326"/>
      <c r="Z227" s="326"/>
      <c r="AA227" s="327" t="str">
        <f t="shared" si="67"/>
        <v/>
      </c>
      <c r="AC227" s="544"/>
      <c r="AD227" s="545"/>
      <c r="AE227" s="545"/>
      <c r="AF227" s="545"/>
      <c r="AG227" s="546"/>
      <c r="AI227" s="348" t="str">
        <f>IF(月報!G227&lt;&gt;"",月報!G227,"")</f>
        <v/>
      </c>
      <c r="AJ227" s="349" t="str">
        <f>IF(月報!W227&lt;&gt;"",月報!W227*24,"")</f>
        <v/>
      </c>
      <c r="AK227" s="349" t="str">
        <f>IF(月報!P227&lt;&gt;"",月報!P227,"")</f>
        <v/>
      </c>
      <c r="AL227" s="349" t="str">
        <f>IF(月報!Q227&lt;&gt;"",IF(月報!Q227="平日残","",月報!Q227),"")</f>
        <v/>
      </c>
      <c r="AM227" s="349"/>
      <c r="AN227" s="349" t="str">
        <f t="shared" si="66"/>
        <v/>
      </c>
      <c r="AO227" s="349" t="str">
        <f>IF($E227="","",VLOOKUP($E227,カレンダマスタ!$A$5:$E$381,5,FALSE))</f>
        <v/>
      </c>
      <c r="AQ227" s="351"/>
      <c r="AR227" s="352"/>
      <c r="AS227" s="349"/>
      <c r="AU227" s="355"/>
      <c r="AV227" s="355" t="str">
        <f t="shared" si="68"/>
        <v/>
      </c>
      <c r="AW227" s="355" t="str">
        <f t="shared" si="69"/>
        <v/>
      </c>
      <c r="AX227" s="356" t="str">
        <f t="shared" si="70"/>
        <v/>
      </c>
      <c r="AY227" s="356" t="str">
        <f t="shared" si="71"/>
        <v/>
      </c>
      <c r="AZ227" s="357" t="str">
        <f>IF(AX227&amp;AW227="勤怠未設定","×",IF(AV227="勤怠修正","×",IF(AC227="外注","",IF(AA227="",IF(AY227&lt;&gt;"","×",""),IF(VLOOKUP(AA227,カレンダマスタ!$H$66:$I$83,2,FALSE)&lt;&gt;AY227,"×","OK")))))</f>
        <v/>
      </c>
      <c r="BC227" s="355"/>
      <c r="BD227" s="349"/>
      <c r="BE227" s="349"/>
      <c r="BF227" s="349" t="str">
        <f t="shared" si="58"/>
        <v/>
      </c>
      <c r="BG227" s="349"/>
      <c r="BI227" s="357" t="str">
        <f t="shared" si="74"/>
        <v/>
      </c>
    </row>
    <row r="228" spans="2:61">
      <c r="B228" s="323"/>
      <c r="C228" s="539"/>
      <c r="D228" s="324"/>
      <c r="E228" s="325"/>
      <c r="F228" s="324"/>
      <c r="G228" s="591"/>
      <c r="H228" s="591"/>
      <c r="I228" s="339"/>
      <c r="J228" s="320"/>
      <c r="K228" s="319"/>
      <c r="L228" s="320"/>
      <c r="M228" s="320"/>
      <c r="N228" s="320"/>
      <c r="O228" s="340"/>
      <c r="P228" s="340"/>
      <c r="Q228" s="340"/>
      <c r="R228" s="327"/>
      <c r="S228" s="328"/>
      <c r="T228" s="341"/>
      <c r="U228" s="342"/>
      <c r="V228" s="342"/>
      <c r="W228" s="298"/>
      <c r="X228" s="326"/>
      <c r="Y228" s="326"/>
      <c r="Z228" s="326"/>
      <c r="AA228" s="327" t="str">
        <f t="shared" si="67"/>
        <v/>
      </c>
      <c r="AC228" s="544"/>
      <c r="AD228" s="545"/>
      <c r="AE228" s="545"/>
      <c r="AF228" s="545"/>
      <c r="AG228" s="546"/>
      <c r="AI228" s="348" t="str">
        <f>IF(月報!G228&lt;&gt;"",月報!G228,"")</f>
        <v/>
      </c>
      <c r="AJ228" s="349" t="str">
        <f>IF(月報!W228&lt;&gt;"",月報!W228*24,"")</f>
        <v/>
      </c>
      <c r="AK228" s="349" t="str">
        <f>IF(月報!P228&lt;&gt;"",月報!P228,"")</f>
        <v/>
      </c>
      <c r="AL228" s="349" t="str">
        <f>IF(月報!Q228&lt;&gt;"",IF(月報!Q228="平日残","",月報!Q228),"")</f>
        <v/>
      </c>
      <c r="AM228" s="349"/>
      <c r="AN228" s="349" t="str">
        <f t="shared" si="66"/>
        <v/>
      </c>
      <c r="AO228" s="349" t="str">
        <f>IF($E228="","",VLOOKUP($E228,カレンダマスタ!$A$5:$E$381,5,FALSE))</f>
        <v/>
      </c>
      <c r="AQ228" s="351"/>
      <c r="AR228" s="352"/>
      <c r="AS228" s="349"/>
      <c r="AU228" s="355"/>
      <c r="AV228" s="355" t="str">
        <f t="shared" si="68"/>
        <v/>
      </c>
      <c r="AW228" s="355" t="str">
        <f t="shared" si="69"/>
        <v/>
      </c>
      <c r="AX228" s="356" t="str">
        <f t="shared" si="70"/>
        <v/>
      </c>
      <c r="AY228" s="356" t="str">
        <f t="shared" si="71"/>
        <v/>
      </c>
      <c r="AZ228" s="357" t="str">
        <f>IF(AX228&amp;AW228="勤怠未設定","×",IF(AV228="勤怠修正","×",IF(AC228="外注","",IF(AA228="",IF(AY228&lt;&gt;"","×",""),IF(VLOOKUP(AA228,カレンダマスタ!$H$66:$I$83,2,FALSE)&lt;&gt;AY228,"×","OK")))))</f>
        <v/>
      </c>
      <c r="BC228" s="355"/>
      <c r="BD228" s="349"/>
      <c r="BE228" s="349"/>
      <c r="BF228" s="349" t="str">
        <f t="shared" si="58"/>
        <v/>
      </c>
      <c r="BG228" s="349"/>
      <c r="BI228" s="357" t="str">
        <f t="shared" si="74"/>
        <v/>
      </c>
    </row>
    <row r="229" spans="2:61">
      <c r="B229" s="323"/>
      <c r="C229" s="539"/>
      <c r="D229" s="324"/>
      <c r="E229" s="325"/>
      <c r="F229" s="324"/>
      <c r="G229" s="591"/>
      <c r="H229" s="591"/>
      <c r="I229" s="339"/>
      <c r="J229" s="320"/>
      <c r="K229" s="319"/>
      <c r="L229" s="320"/>
      <c r="M229" s="320"/>
      <c r="N229" s="320"/>
      <c r="O229" s="340"/>
      <c r="P229" s="340"/>
      <c r="Q229" s="340"/>
      <c r="R229" s="327"/>
      <c r="S229" s="328"/>
      <c r="T229" s="341"/>
      <c r="U229" s="342"/>
      <c r="V229" s="342"/>
      <c r="W229" s="298"/>
      <c r="X229" s="326"/>
      <c r="Y229" s="326"/>
      <c r="Z229" s="326"/>
      <c r="AA229" s="327" t="str">
        <f t="shared" si="67"/>
        <v/>
      </c>
      <c r="AC229" s="544"/>
      <c r="AD229" s="545"/>
      <c r="AE229" s="545"/>
      <c r="AF229" s="545"/>
      <c r="AG229" s="546"/>
      <c r="AI229" s="348" t="str">
        <f>IF(月報!G229&lt;&gt;"",月報!G229,"")</f>
        <v/>
      </c>
      <c r="AJ229" s="349" t="str">
        <f>IF(月報!W229&lt;&gt;"",月報!W229*24,"")</f>
        <v/>
      </c>
      <c r="AK229" s="349" t="str">
        <f>IF(月報!P229&lt;&gt;"",月報!P229,"")</f>
        <v/>
      </c>
      <c r="AL229" s="349" t="str">
        <f>IF(月報!Q229&lt;&gt;"",IF(月報!Q229="平日残","",月報!Q229),"")</f>
        <v/>
      </c>
      <c r="AM229" s="349"/>
      <c r="AN229" s="349" t="str">
        <f t="shared" si="66"/>
        <v/>
      </c>
      <c r="AO229" s="349" t="str">
        <f>IF($E229="","",VLOOKUP($E229,カレンダマスタ!$A$5:$E$381,5,FALSE))</f>
        <v/>
      </c>
      <c r="AQ229" s="351"/>
      <c r="AR229" s="352"/>
      <c r="AS229" s="349"/>
      <c r="AU229" s="355"/>
      <c r="AV229" s="355" t="str">
        <f t="shared" si="68"/>
        <v/>
      </c>
      <c r="AW229" s="355" t="str">
        <f t="shared" si="69"/>
        <v/>
      </c>
      <c r="AX229" s="356" t="str">
        <f t="shared" si="70"/>
        <v/>
      </c>
      <c r="AY229" s="356" t="str">
        <f t="shared" si="71"/>
        <v/>
      </c>
      <c r="AZ229" s="357" t="str">
        <f>IF(AX229&amp;AW229="勤怠未設定","×",IF(AV229="勤怠修正","×",IF(AC229="外注","",IF(AA229="",IF(AY229&lt;&gt;"","×",""),IF(VLOOKUP(AA229,カレンダマスタ!$H$66:$I$83,2,FALSE)&lt;&gt;AY229,"×","OK")))))</f>
        <v/>
      </c>
      <c r="BC229" s="355"/>
      <c r="BD229" s="349"/>
      <c r="BE229" s="349"/>
      <c r="BF229" s="349" t="str">
        <f t="shared" si="58"/>
        <v/>
      </c>
      <c r="BG229" s="349"/>
      <c r="BI229" s="357" t="str">
        <f t="shared" si="74"/>
        <v/>
      </c>
    </row>
    <row r="230" spans="2:61">
      <c r="B230" s="323"/>
      <c r="C230" s="539"/>
      <c r="D230" s="324"/>
      <c r="E230" s="325"/>
      <c r="F230" s="324"/>
      <c r="G230" s="591"/>
      <c r="H230" s="591"/>
      <c r="I230" s="339"/>
      <c r="J230" s="320"/>
      <c r="K230" s="319"/>
      <c r="L230" s="320"/>
      <c r="M230" s="320"/>
      <c r="N230" s="320"/>
      <c r="O230" s="340"/>
      <c r="P230" s="340"/>
      <c r="Q230" s="340"/>
      <c r="R230" s="327"/>
      <c r="S230" s="328"/>
      <c r="T230" s="341"/>
      <c r="U230" s="342"/>
      <c r="V230" s="342"/>
      <c r="W230" s="298"/>
      <c r="X230" s="326"/>
      <c r="Y230" s="326"/>
      <c r="Z230" s="326"/>
      <c r="AA230" s="327" t="str">
        <f t="shared" si="67"/>
        <v/>
      </c>
      <c r="AC230" s="544"/>
      <c r="AD230" s="545"/>
      <c r="AE230" s="545"/>
      <c r="AF230" s="545"/>
      <c r="AG230" s="546"/>
      <c r="AI230" s="348" t="str">
        <f>IF(月報!G230&lt;&gt;"",月報!G230,"")</f>
        <v/>
      </c>
      <c r="AJ230" s="349" t="str">
        <f>IF(月報!W230&lt;&gt;"",月報!W230*24,"")</f>
        <v/>
      </c>
      <c r="AK230" s="349" t="str">
        <f>IF(月報!P230&lt;&gt;"",月報!P230,"")</f>
        <v/>
      </c>
      <c r="AL230" s="349" t="str">
        <f>IF(月報!Q230&lt;&gt;"",IF(月報!Q230="平日残","",月報!Q230),"")</f>
        <v/>
      </c>
      <c r="AM230" s="349"/>
      <c r="AN230" s="349" t="str">
        <f t="shared" si="66"/>
        <v/>
      </c>
      <c r="AO230" s="349" t="str">
        <f>IF($E230="","",VLOOKUP($E230,カレンダマスタ!$A$5:$E$381,5,FALSE))</f>
        <v/>
      </c>
      <c r="AQ230" s="351"/>
      <c r="AR230" s="352"/>
      <c r="AS230" s="349"/>
      <c r="AU230" s="355"/>
      <c r="AV230" s="355" t="str">
        <f t="shared" si="68"/>
        <v/>
      </c>
      <c r="AW230" s="355" t="str">
        <f t="shared" si="69"/>
        <v/>
      </c>
      <c r="AX230" s="356" t="str">
        <f t="shared" si="70"/>
        <v/>
      </c>
      <c r="AY230" s="356" t="str">
        <f t="shared" si="71"/>
        <v/>
      </c>
      <c r="AZ230" s="357" t="str">
        <f>IF(AX230&amp;AW230="勤怠未設定","×",IF(AV230="勤怠修正","×",IF(AC230="外注","",IF(AA230="",IF(AY230&lt;&gt;"","×",""),IF(VLOOKUP(AA230,カレンダマスタ!$H$66:$I$83,2,FALSE)&lt;&gt;AY230,"×","OK")))))</f>
        <v/>
      </c>
      <c r="BC230" s="355"/>
      <c r="BD230" s="349"/>
      <c r="BE230" s="349"/>
      <c r="BF230" s="349" t="str">
        <f t="shared" si="58"/>
        <v/>
      </c>
      <c r="BG230" s="349"/>
      <c r="BI230" s="357" t="str">
        <f t="shared" si="74"/>
        <v/>
      </c>
    </row>
    <row r="231" spans="2:61">
      <c r="B231" s="323"/>
      <c r="C231" s="539"/>
      <c r="D231" s="324"/>
      <c r="E231" s="325"/>
      <c r="F231" s="324"/>
      <c r="G231" s="591"/>
      <c r="H231" s="591"/>
      <c r="I231" s="339"/>
      <c r="J231" s="320"/>
      <c r="K231" s="319"/>
      <c r="L231" s="320"/>
      <c r="M231" s="320"/>
      <c r="N231" s="320"/>
      <c r="O231" s="340"/>
      <c r="P231" s="340"/>
      <c r="Q231" s="340"/>
      <c r="R231" s="327"/>
      <c r="S231" s="328"/>
      <c r="T231" s="341"/>
      <c r="U231" s="342"/>
      <c r="V231" s="342"/>
      <c r="W231" s="298"/>
      <c r="X231" s="326"/>
      <c r="Y231" s="326"/>
      <c r="Z231" s="326"/>
      <c r="AA231" s="327" t="str">
        <f t="shared" si="67"/>
        <v/>
      </c>
      <c r="AC231" s="544"/>
      <c r="AD231" s="545"/>
      <c r="AE231" s="545"/>
      <c r="AF231" s="545"/>
      <c r="AG231" s="546"/>
      <c r="AI231" s="348" t="str">
        <f>IF(月報!G231&lt;&gt;"",月報!G231,"")</f>
        <v/>
      </c>
      <c r="AJ231" s="349" t="str">
        <f>IF(月報!W231&lt;&gt;"",月報!W231*24,"")</f>
        <v/>
      </c>
      <c r="AK231" s="349" t="str">
        <f>IF(月報!P231&lt;&gt;"",月報!P231,"")</f>
        <v/>
      </c>
      <c r="AL231" s="349" t="str">
        <f>IF(月報!Q231&lt;&gt;"",IF(月報!Q231="平日残","",月報!Q231),"")</f>
        <v/>
      </c>
      <c r="AM231" s="349"/>
      <c r="AN231" s="349" t="str">
        <f t="shared" si="66"/>
        <v/>
      </c>
      <c r="AO231" s="349" t="str">
        <f>IF($E231="","",VLOOKUP($E231,カレンダマスタ!$A$5:$E$381,5,FALSE))</f>
        <v/>
      </c>
      <c r="AQ231" s="351"/>
      <c r="AR231" s="352"/>
      <c r="AS231" s="349"/>
      <c r="AU231" s="355"/>
      <c r="AV231" s="355" t="str">
        <f t="shared" si="68"/>
        <v/>
      </c>
      <c r="AW231" s="355" t="str">
        <f t="shared" si="69"/>
        <v/>
      </c>
      <c r="AX231" s="356" t="str">
        <f t="shared" si="70"/>
        <v/>
      </c>
      <c r="AY231" s="356" t="str">
        <f t="shared" si="71"/>
        <v/>
      </c>
      <c r="AZ231" s="357" t="str">
        <f>IF(AX231&amp;AW231="勤怠未設定","×",IF(AV231="勤怠修正","×",IF(AC231="外注","",IF(AA231="",IF(AY231&lt;&gt;"","×",""),IF(VLOOKUP(AA231,カレンダマスタ!$H$66:$I$83,2,FALSE)&lt;&gt;AY231,"×","OK")))))</f>
        <v/>
      </c>
      <c r="BC231" s="355"/>
      <c r="BD231" s="349"/>
      <c r="BE231" s="349"/>
      <c r="BF231" s="349" t="str">
        <f t="shared" si="58"/>
        <v/>
      </c>
      <c r="BG231" s="349"/>
      <c r="BI231" s="357" t="str">
        <f t="shared" si="74"/>
        <v/>
      </c>
    </row>
    <row r="232" spans="2:61">
      <c r="B232" s="323"/>
      <c r="C232" s="539"/>
      <c r="D232" s="324"/>
      <c r="E232" s="325"/>
      <c r="F232" s="324"/>
      <c r="G232" s="591"/>
      <c r="H232" s="591"/>
      <c r="I232" s="339"/>
      <c r="J232" s="320"/>
      <c r="K232" s="319"/>
      <c r="L232" s="320"/>
      <c r="M232" s="320"/>
      <c r="N232" s="320"/>
      <c r="O232" s="340"/>
      <c r="P232" s="340"/>
      <c r="Q232" s="340"/>
      <c r="R232" s="327"/>
      <c r="S232" s="328"/>
      <c r="T232" s="341"/>
      <c r="U232" s="342"/>
      <c r="V232" s="342"/>
      <c r="W232" s="298"/>
      <c r="X232" s="326"/>
      <c r="Y232" s="326"/>
      <c r="Z232" s="326"/>
      <c r="AA232" s="327" t="str">
        <f t="shared" si="67"/>
        <v/>
      </c>
      <c r="AC232" s="544"/>
      <c r="AD232" s="545"/>
      <c r="AE232" s="545"/>
      <c r="AF232" s="545"/>
      <c r="AG232" s="546"/>
      <c r="AI232" s="348" t="str">
        <f>IF(月報!G232&lt;&gt;"",月報!G232,"")</f>
        <v/>
      </c>
      <c r="AJ232" s="349" t="str">
        <f>IF(月報!W232&lt;&gt;"",月報!W232*24,"")</f>
        <v/>
      </c>
      <c r="AK232" s="349" t="str">
        <f>IF(月報!P232&lt;&gt;"",月報!P232,"")</f>
        <v/>
      </c>
      <c r="AL232" s="349" t="str">
        <f>IF(月報!Q232&lt;&gt;"",IF(月報!Q232="平日残","",月報!Q232),"")</f>
        <v/>
      </c>
      <c r="AM232" s="349"/>
      <c r="AN232" s="349" t="str">
        <f t="shared" si="66"/>
        <v/>
      </c>
      <c r="AO232" s="349" t="str">
        <f>IF($E232="","",VLOOKUP($E232,カレンダマスタ!$A$5:$E$381,5,FALSE))</f>
        <v/>
      </c>
      <c r="AQ232" s="351"/>
      <c r="AR232" s="352"/>
      <c r="AS232" s="349"/>
      <c r="AU232" s="355"/>
      <c r="AV232" s="355" t="str">
        <f t="shared" si="68"/>
        <v/>
      </c>
      <c r="AW232" s="355" t="str">
        <f t="shared" si="69"/>
        <v/>
      </c>
      <c r="AX232" s="356" t="str">
        <f t="shared" si="70"/>
        <v/>
      </c>
      <c r="AY232" s="356" t="str">
        <f t="shared" si="71"/>
        <v/>
      </c>
      <c r="AZ232" s="357" t="str">
        <f>IF(AX232&amp;AW232="勤怠未設定","×",IF(AV232="勤怠修正","×",IF(AC232="外注","",IF(AA232="",IF(AY232&lt;&gt;"","×",""),IF(VLOOKUP(AA232,カレンダマスタ!$H$66:$I$83,2,FALSE)&lt;&gt;AY232,"×","OK")))))</f>
        <v/>
      </c>
      <c r="BC232" s="355"/>
      <c r="BD232" s="349"/>
      <c r="BE232" s="349"/>
      <c r="BF232" s="349" t="str">
        <f t="shared" si="58"/>
        <v/>
      </c>
      <c r="BG232" s="349"/>
      <c r="BI232" s="357" t="str">
        <f t="shared" si="74"/>
        <v/>
      </c>
    </row>
    <row r="233" spans="2:61">
      <c r="B233" s="323"/>
      <c r="C233" s="539"/>
      <c r="D233" s="324"/>
      <c r="E233" s="325"/>
      <c r="F233" s="324"/>
      <c r="G233" s="591"/>
      <c r="H233" s="591"/>
      <c r="I233" s="339"/>
      <c r="J233" s="320"/>
      <c r="K233" s="319"/>
      <c r="L233" s="320"/>
      <c r="M233" s="320"/>
      <c r="N233" s="320"/>
      <c r="O233" s="340"/>
      <c r="P233" s="340"/>
      <c r="Q233" s="340"/>
      <c r="R233" s="327"/>
      <c r="S233" s="328"/>
      <c r="T233" s="341"/>
      <c r="U233" s="342"/>
      <c r="V233" s="342"/>
      <c r="W233" s="298"/>
      <c r="X233" s="326"/>
      <c r="Y233" s="326"/>
      <c r="Z233" s="326"/>
      <c r="AA233" s="327" t="str">
        <f t="shared" si="67"/>
        <v/>
      </c>
      <c r="AC233" s="544"/>
      <c r="AD233" s="545"/>
      <c r="AE233" s="545"/>
      <c r="AF233" s="545"/>
      <c r="AG233" s="546"/>
      <c r="AI233" s="348" t="str">
        <f>IF(月報!G233&lt;&gt;"",月報!G233,"")</f>
        <v/>
      </c>
      <c r="AJ233" s="349" t="str">
        <f>IF(月報!W233&lt;&gt;"",月報!W233*24,"")</f>
        <v/>
      </c>
      <c r="AK233" s="349" t="str">
        <f>IF(月報!P233&lt;&gt;"",月報!P233,"")</f>
        <v/>
      </c>
      <c r="AL233" s="349" t="str">
        <f>IF(月報!Q233&lt;&gt;"",IF(月報!Q233="平日残","",月報!Q233),"")</f>
        <v/>
      </c>
      <c r="AM233" s="349"/>
      <c r="AN233" s="349" t="str">
        <f t="shared" si="66"/>
        <v/>
      </c>
      <c r="AO233" s="349" t="str">
        <f>IF($E233="","",VLOOKUP($E233,カレンダマスタ!$A$5:$E$381,5,FALSE))</f>
        <v/>
      </c>
      <c r="AQ233" s="351"/>
      <c r="AR233" s="352"/>
      <c r="AS233" s="349"/>
      <c r="AU233" s="355"/>
      <c r="AV233" s="355" t="str">
        <f t="shared" si="68"/>
        <v/>
      </c>
      <c r="AW233" s="355" t="str">
        <f t="shared" si="69"/>
        <v/>
      </c>
      <c r="AX233" s="356" t="str">
        <f t="shared" si="70"/>
        <v/>
      </c>
      <c r="AY233" s="356" t="str">
        <f t="shared" si="71"/>
        <v/>
      </c>
      <c r="AZ233" s="357" t="str">
        <f>IF(AX233&amp;AW233="勤怠未設定","×",IF(AV233="勤怠修正","×",IF(AC233="外注","",IF(AA233="",IF(AY233&lt;&gt;"","×",""),IF(VLOOKUP(AA233,カレンダマスタ!$H$66:$I$83,2,FALSE)&lt;&gt;AY233,"×","OK")))))</f>
        <v/>
      </c>
      <c r="BC233" s="355"/>
      <c r="BD233" s="349"/>
      <c r="BE233" s="349"/>
      <c r="BF233" s="349" t="str">
        <f t="shared" si="58"/>
        <v/>
      </c>
      <c r="BG233" s="349"/>
      <c r="BI233" s="357" t="str">
        <f t="shared" si="74"/>
        <v/>
      </c>
    </row>
    <row r="234" spans="2:61">
      <c r="B234" s="323"/>
      <c r="C234" s="539"/>
      <c r="D234" s="324"/>
      <c r="E234" s="325"/>
      <c r="F234" s="324"/>
      <c r="G234" s="591"/>
      <c r="H234" s="591"/>
      <c r="I234" s="339"/>
      <c r="J234" s="320"/>
      <c r="K234" s="319"/>
      <c r="L234" s="320"/>
      <c r="M234" s="320"/>
      <c r="N234" s="320"/>
      <c r="O234" s="340"/>
      <c r="P234" s="340"/>
      <c r="Q234" s="340"/>
      <c r="R234" s="327"/>
      <c r="S234" s="328"/>
      <c r="T234" s="341"/>
      <c r="U234" s="342"/>
      <c r="V234" s="342"/>
      <c r="W234" s="298"/>
      <c r="X234" s="326"/>
      <c r="Y234" s="326"/>
      <c r="Z234" s="326"/>
      <c r="AA234" s="327" t="str">
        <f t="shared" si="67"/>
        <v/>
      </c>
      <c r="AC234" s="544"/>
      <c r="AD234" s="545"/>
      <c r="AE234" s="545"/>
      <c r="AF234" s="545"/>
      <c r="AG234" s="546"/>
      <c r="AI234" s="348" t="str">
        <f>IF(月報!G234&lt;&gt;"",月報!G234,"")</f>
        <v/>
      </c>
      <c r="AJ234" s="349" t="str">
        <f>IF(月報!W234&lt;&gt;"",月報!W234*24,"")</f>
        <v/>
      </c>
      <c r="AK234" s="349" t="str">
        <f>IF(月報!P234&lt;&gt;"",月報!P234,"")</f>
        <v/>
      </c>
      <c r="AL234" s="349" t="str">
        <f>IF(月報!Q234&lt;&gt;"",IF(月報!Q234="平日残","",月報!Q234),"")</f>
        <v/>
      </c>
      <c r="AM234" s="349"/>
      <c r="AN234" s="349" t="str">
        <f t="shared" si="66"/>
        <v/>
      </c>
      <c r="AO234" s="349" t="str">
        <f>IF($E234="","",VLOOKUP($E234,カレンダマスタ!$A$5:$E$381,5,FALSE))</f>
        <v/>
      </c>
      <c r="AQ234" s="351"/>
      <c r="AR234" s="352"/>
      <c r="AS234" s="349"/>
      <c r="AU234" s="355"/>
      <c r="AV234" s="355" t="str">
        <f t="shared" si="68"/>
        <v/>
      </c>
      <c r="AW234" s="355" t="str">
        <f t="shared" si="69"/>
        <v/>
      </c>
      <c r="AX234" s="356" t="str">
        <f t="shared" si="70"/>
        <v/>
      </c>
      <c r="AY234" s="356" t="str">
        <f t="shared" si="71"/>
        <v/>
      </c>
      <c r="AZ234" s="357" t="str">
        <f>IF(AX234&amp;AW234="勤怠未設定","×",IF(AV234="勤怠修正","×",IF(AC234="外注","",IF(AA234="",IF(AY234&lt;&gt;"","×",""),IF(VLOOKUP(AA234,カレンダマスタ!$H$66:$I$83,2,FALSE)&lt;&gt;AY234,"×","OK")))))</f>
        <v/>
      </c>
      <c r="BC234" s="355"/>
      <c r="BD234" s="349"/>
      <c r="BE234" s="349"/>
      <c r="BF234" s="349" t="str">
        <f t="shared" si="58"/>
        <v/>
      </c>
      <c r="BG234" s="349"/>
      <c r="BI234" s="357" t="str">
        <f t="shared" si="74"/>
        <v/>
      </c>
    </row>
    <row r="235" spans="2:61" ht="13.8" thickBot="1">
      <c r="B235" s="329"/>
      <c r="C235" s="540"/>
      <c r="D235" s="330"/>
      <c r="E235" s="331"/>
      <c r="F235" s="330"/>
      <c r="G235" s="592"/>
      <c r="H235" s="592"/>
      <c r="I235" s="343"/>
      <c r="J235" s="322"/>
      <c r="K235" s="321"/>
      <c r="L235" s="322"/>
      <c r="M235" s="322"/>
      <c r="N235" s="322"/>
      <c r="O235" s="344"/>
      <c r="P235" s="344"/>
      <c r="Q235" s="344"/>
      <c r="R235" s="333"/>
      <c r="S235" s="334"/>
      <c r="T235" s="345"/>
      <c r="U235" s="346"/>
      <c r="V235" s="346"/>
      <c r="W235" s="298"/>
      <c r="X235" s="332"/>
      <c r="Y235" s="332"/>
      <c r="Z235" s="332"/>
      <c r="AA235" s="333" t="str">
        <f t="shared" si="67"/>
        <v/>
      </c>
      <c r="AC235" s="547"/>
      <c r="AD235" s="548"/>
      <c r="AE235" s="548"/>
      <c r="AF235" s="548"/>
      <c r="AG235" s="549"/>
      <c r="AI235" s="348" t="str">
        <f>IF(月報!G235&lt;&gt;"",月報!G235,"")</f>
        <v/>
      </c>
      <c r="AJ235" s="350" t="str">
        <f>IF(月報!W235&lt;&gt;"",月報!W235*24,"")</f>
        <v/>
      </c>
      <c r="AK235" s="350" t="str">
        <f>IF(月報!P235&lt;&gt;"",月報!P235,"")</f>
        <v/>
      </c>
      <c r="AL235" s="350" t="str">
        <f>IF(月報!Q235&lt;&gt;"",IF(月報!Q235="平日残","",月報!Q235),"")</f>
        <v/>
      </c>
      <c r="AM235" s="350"/>
      <c r="AN235" s="350" t="str">
        <f t="shared" si="66"/>
        <v/>
      </c>
      <c r="AO235" s="350" t="str">
        <f>IF($E235="","",VLOOKUP($E235,カレンダマスタ!$A$5:$E$381,5,FALSE))</f>
        <v/>
      </c>
      <c r="AP235" s="347"/>
      <c r="AQ235" s="353"/>
      <c r="AR235" s="354"/>
      <c r="AS235" s="350"/>
      <c r="AT235" s="347"/>
      <c r="AU235" s="358"/>
      <c r="AV235" s="358" t="str">
        <f t="shared" si="68"/>
        <v/>
      </c>
      <c r="AW235" s="358" t="str">
        <f t="shared" si="69"/>
        <v/>
      </c>
      <c r="AX235" s="359" t="str">
        <f t="shared" si="70"/>
        <v/>
      </c>
      <c r="AY235" s="359" t="str">
        <f t="shared" si="71"/>
        <v/>
      </c>
      <c r="AZ235" s="360" t="str">
        <f>IF(AX235&amp;AW235="勤怠未設定","×",IF(AV235="勤怠修正","×",IF(AC235="外注","",IF(AA235="",IF(AY235&lt;&gt;"","×",""),IF(VLOOKUP(AA235,カレンダマスタ!$H$66:$I$83,2,FALSE)&lt;&gt;AY235,"×","OK")))))</f>
        <v/>
      </c>
      <c r="BC235" s="358"/>
      <c r="BD235" s="350"/>
      <c r="BE235" s="350"/>
      <c r="BF235" s="350" t="str">
        <f t="shared" si="58"/>
        <v/>
      </c>
      <c r="BG235" s="350"/>
      <c r="BI235" s="360" t="str">
        <f t="shared" si="74"/>
        <v/>
      </c>
    </row>
    <row r="236" spans="2:61">
      <c r="B236" s="111">
        <f>B191+1</f>
        <v>6</v>
      </c>
      <c r="C236" s="535">
        <v>300874</v>
      </c>
      <c r="D236" s="112" t="s">
        <v>541</v>
      </c>
      <c r="E236" s="582">
        <v>45403</v>
      </c>
      <c r="F236" s="112" t="s">
        <v>370</v>
      </c>
      <c r="G236" s="587"/>
      <c r="H236" s="587"/>
      <c r="I236" s="114"/>
      <c r="J236" s="118"/>
      <c r="K236" s="115"/>
      <c r="L236" s="116"/>
      <c r="M236" s="116"/>
      <c r="N236" s="117"/>
      <c r="O236" s="118"/>
      <c r="P236" s="118"/>
      <c r="Q236" s="118"/>
      <c r="R236" s="119"/>
      <c r="S236" s="120"/>
      <c r="T236" s="433" t="str">
        <f t="shared" si="64"/>
        <v/>
      </c>
      <c r="U236" s="428">
        <f>SUM(T236:T242)</f>
        <v>44</v>
      </c>
      <c r="V236" s="428" t="e">
        <f t="shared" ref="V236:V270" si="75">IF(AC236="外注",IF(AND(BC236&lt;1,ROUND((H236*24),1)=13),"外注2半",IF(AND(BC236&lt;1,ROUND((G236*24),1)=13.7),"外注1半",IF(AND(BC236&lt;1,G236=""),"外注休暇",""))),"")</f>
        <v>#N/A</v>
      </c>
      <c r="W236" s="298"/>
      <c r="X236" s="113" t="str">
        <f>IF(O236&lt;&gt;"",O236/24,"")</f>
        <v/>
      </c>
      <c r="Y236" s="113" t="str">
        <f t="shared" ref="Y236:Y270" si="76">IF(P236&lt;&gt;"",P236/24,"")</f>
        <v/>
      </c>
      <c r="Z236" s="113" t="str">
        <f t="shared" ref="Z236:Z270" si="77">IF(Q236&lt;&gt;"",Q236/24,"")</f>
        <v/>
      </c>
      <c r="AA236" s="119" t="str">
        <f t="shared" si="67"/>
        <v/>
      </c>
      <c r="AC236" s="183" t="e">
        <f>IF(C236&lt;&gt;"",VLOOKUP(C236,設定シート!$D$10:$N$109,11,FALSE),"")</f>
        <v>#N/A</v>
      </c>
      <c r="AD236" s="184" t="e">
        <f>IF(C236&lt;&gt;"",VLOOKUP(C236,設定シート!$D$10:$H$109,5,FALSE),"")</f>
        <v>#N/A</v>
      </c>
      <c r="AE236" s="185" t="e">
        <f>IF(C236&lt;&gt;"",VLOOKUP(C236,設定シート!$D$10:$L$109,9,FALSE),"")</f>
        <v>#N/A</v>
      </c>
      <c r="AF236" s="184" t="e">
        <f>IF($AD236="","",IF(LEFT($AD236,2)="NS","NS","CS"))</f>
        <v>#N/A</v>
      </c>
      <c r="AG236" s="203">
        <f t="shared" ref="AG236:AG270" si="78">IF(OR(R236="有給休暇",G236=""),0,IF(AQ236=1,0,1))</f>
        <v>0</v>
      </c>
      <c r="AI236" s="121" t="str">
        <f>IF(月報!G236&lt;&gt;"",月報!G236,"")</f>
        <v/>
      </c>
      <c r="AJ236" s="122" t="str">
        <f>IF(月報!W236&lt;&gt;"",月報!W236*24,"")</f>
        <v/>
      </c>
      <c r="AK236" s="122" t="str">
        <f>IF(月報!P236&lt;&gt;"",月報!P236,"")</f>
        <v/>
      </c>
      <c r="AL236" s="122" t="str">
        <f>IF(月報!Q236&lt;&gt;"",IF(月報!Q236="平日残","",月報!Q236),"")</f>
        <v/>
      </c>
      <c r="AM236" s="122"/>
      <c r="AN236" s="122" t="e">
        <f t="shared" si="66"/>
        <v>#N/A</v>
      </c>
      <c r="AO236" s="122" t="e">
        <f>IF($E236="","",VLOOKUP($E236,カレンダマスタ!$A$5:$E$381,5,FALSE))</f>
        <v>#N/A</v>
      </c>
      <c r="AQ236" s="195" t="str">
        <f>IF(G236="","",IF(VLOOKUP(E236,カレンダマスタ!$A$5:$D$381,4,FALSE)=0,"",1))</f>
        <v/>
      </c>
      <c r="AR236" s="123" t="str">
        <f>IF($G236="","",IF($AD236="NSTC",INDEX(カレンダマスタ!$I$26:$O$31,MATCH($G236,カレンダマスタ!$H$26:$H$31,1),MATCH($H236,カレンダマスタ!$I$25:$O$25,1)),
IF($AD236="CS本社",INDEX(カレンダマスタ!$I$36:$O$41,MATCH($G236,カレンダマスタ!$H$36:$H$41,1),MATCH($H236,カレンダマスタ!$I$35:$O$35,1)),
IF($AD236="NS本社",INDEX(カレンダマスタ!$I$94:$O$99,MATCH($G236,カレンダマスタ!$H$95:$H$100,1),MATCH($H236,カレンダマスタ!$I$93:$O$93,1)),
IF($AD236="ODC",INDEX(カレンダマスタ!$I$46:$O$51,MATCH($G236,カレンダマスタ!$H$46:$H$51,1),MATCH($H236,カレンダマスタ!$I$45:$O$45,1)),
IF($AD236="NS東京TC",INDEX(カレンダマスタ!$I$56:$O$61,MATCH($G236,カレンダマスタ!$H$56:$H$61,1),MATCH($H236,カレンダマスタ!$I$55:$O$55,1)),""))))))</f>
        <v/>
      </c>
      <c r="AS236" s="122" t="e">
        <f>IF(AC236="社員","",IF(R236="有給休暇","",IF(AND(AF236="CS",AQ236=1)=TRUE,"OK",IF(AR236&lt;&gt;"",IF(TIMEVALUE(MID(I236,1,10))=AR236,"OK","×"),""))))</f>
        <v>#N/A</v>
      </c>
      <c r="AU236" s="124" t="e">
        <f>IF(E236="","",VLOOKUP($E236,カレンダマスタ!$A$4:$E$381,4,FALSE))</f>
        <v>#N/A</v>
      </c>
      <c r="AV236" s="124" t="str">
        <f t="shared" si="68"/>
        <v/>
      </c>
      <c r="AW236" s="124" t="str">
        <f t="shared" si="69"/>
        <v/>
      </c>
      <c r="AX236" s="125" t="e">
        <f t="shared" si="70"/>
        <v>#N/A</v>
      </c>
      <c r="AY236" s="125" t="e">
        <f t="shared" si="71"/>
        <v>#N/A</v>
      </c>
      <c r="AZ236" s="114" t="e">
        <f>IF(AX236&amp;AW236="勤怠未設定","×",IF(AV236="勤怠修正","×",IF(AC236="外注","",IF(AA236="",IF(AY236&lt;&gt;"","×",""),IF(VLOOKUP(AA236,カレンダマスタ!$H$66:$I$83,2,FALSE)&lt;&gt;AY236,"×","OK")))))</f>
        <v>#N/A</v>
      </c>
      <c r="BC236" s="124" t="e">
        <f>IF(E236="","",VLOOKUP($E236,カレンダマスタ!$A$4:$E$381,4,FALSE))</f>
        <v>#N/A</v>
      </c>
      <c r="BD236" s="122" t="e">
        <f>IF(AC236="社員","",IF(AG236=0,"",IF(AD236="NSTC",IF(COUNTIF(カレンダマスタ!$Q$5:$Q$32,G236)=1,"OK","×"),
IF(AD236="NS本社",IF(COUNTIF(カレンダマスタ!$T$5:$T$32,G236)=1,"OK","×"),IF(COUNTIF(カレンダマスタ!$R$5:$R$32,G236)=1,"OK","×")))))</f>
        <v>#N/A</v>
      </c>
      <c r="BE236" s="122" t="e">
        <f>IF(AC236="社員","",IF(G236="","",IF(R236&lt;&gt;"","",IF(AF236="CS","OK",IF(VLOOKUP(E236,カレンダマスタ!$A$5:$D$381,4,FALSE)&gt;0,"",IF(OR(G236*24&gt;10.84,H236*24&lt;14.5)=TRUE,"×","OK"))))))</f>
        <v>#N/A</v>
      </c>
      <c r="BF236" s="122" t="e">
        <f t="shared" si="58"/>
        <v>#N/A</v>
      </c>
      <c r="BG236" s="127" t="e">
        <f>IF(AE236="派遣","",IF(G236="","",IF(R236="有給休暇","",IF(S236="","×","OK"))))</f>
        <v>#N/A</v>
      </c>
      <c r="BI236" s="114" t="e">
        <f>IF(OR(AO236="×",AS236="×",AZ236="×",BE236="×",BF236="TW未入力",BF236="週報未入力",BG236="×"),"×","")</f>
        <v>#N/A</v>
      </c>
    </row>
    <row r="237" spans="2:61">
      <c r="B237" s="111"/>
      <c r="C237" s="536">
        <v>300874</v>
      </c>
      <c r="D237" s="128" t="s">
        <v>541</v>
      </c>
      <c r="E237" s="583">
        <v>45404</v>
      </c>
      <c r="F237" s="128" t="s">
        <v>201</v>
      </c>
      <c r="G237" s="588">
        <v>0.375</v>
      </c>
      <c r="H237" s="588">
        <v>0.8125</v>
      </c>
      <c r="I237" s="130" t="s">
        <v>200</v>
      </c>
      <c r="J237" s="139">
        <v>9.5</v>
      </c>
      <c r="K237" s="131"/>
      <c r="L237" s="132"/>
      <c r="M237" s="132"/>
      <c r="N237" s="141"/>
      <c r="O237" s="139">
        <v>8</v>
      </c>
      <c r="P237" s="139">
        <v>1.5</v>
      </c>
      <c r="Q237" s="139"/>
      <c r="R237" s="133"/>
      <c r="S237" s="134" t="s">
        <v>594</v>
      </c>
      <c r="T237" s="434">
        <f t="shared" si="64"/>
        <v>9.5</v>
      </c>
      <c r="U237" s="429"/>
      <c r="V237" s="429" t="e">
        <f t="shared" si="75"/>
        <v>#N/A</v>
      </c>
      <c r="W237" s="298"/>
      <c r="X237" s="129">
        <f t="shared" ref="X237:X270" si="79">IF(O237&lt;&gt;"",O237/24,"")</f>
        <v>0.33333333333333331</v>
      </c>
      <c r="Y237" s="129">
        <f t="shared" si="76"/>
        <v>6.25E-2</v>
      </c>
      <c r="Z237" s="129" t="str">
        <f t="shared" si="77"/>
        <v/>
      </c>
      <c r="AA237" s="133" t="str">
        <f t="shared" si="67"/>
        <v/>
      </c>
      <c r="AC237" s="186" t="e">
        <f>AC236</f>
        <v>#N/A</v>
      </c>
      <c r="AD237" s="186" t="e">
        <f>AD236</f>
        <v>#N/A</v>
      </c>
      <c r="AE237" s="186" t="e">
        <f>AE236</f>
        <v>#N/A</v>
      </c>
      <c r="AF237" s="186" t="e">
        <f>AF236</f>
        <v>#N/A</v>
      </c>
      <c r="AG237" s="204" t="e">
        <f t="shared" si="78"/>
        <v>#N/A</v>
      </c>
      <c r="AI237" s="135" t="str">
        <f>IF(月報!G237&lt;&gt;"",月報!G237,"")</f>
        <v/>
      </c>
      <c r="AJ237" s="126">
        <f>IF(月報!W237&lt;&gt;"",月報!W237*24,"")</f>
        <v>9.5833333333333339</v>
      </c>
      <c r="AK237" s="126" t="str">
        <f>IF(月報!P237&lt;&gt;"",月報!P237,"")</f>
        <v/>
      </c>
      <c r="AL237" s="126" t="str">
        <f>IF(月報!Q237&lt;&gt;"",IF(月報!Q237="平日残","",月報!Q237),"")</f>
        <v/>
      </c>
      <c r="AM237" s="126"/>
      <c r="AN237" s="126" t="e">
        <f t="shared" si="66"/>
        <v>#N/A</v>
      </c>
      <c r="AO237" s="126" t="e">
        <f>IF($E237="","",VLOOKUP($E237,カレンダマスタ!$A$5:$E$381,5,FALSE))</f>
        <v>#N/A</v>
      </c>
      <c r="AQ237" s="196" t="e">
        <f>IF(G237="","",IF(VLOOKUP(E237,カレンダマスタ!$A$5:$D$381,4,FALSE)=0,"",1))</f>
        <v>#N/A</v>
      </c>
      <c r="AR237" s="136" t="e">
        <f>IF($G237="","",IF($AD237="NSTC",INDEX(カレンダマスタ!$I$26:$O$31,MATCH($G237,カレンダマスタ!$H$26:$H$31,1),MATCH($H237,カレンダマスタ!$I$25:$O$25,1)),
IF($AD237="CS本社",INDEX(カレンダマスタ!$I$36:$O$41,MATCH($G237,カレンダマスタ!$H$36:$H$41,1),MATCH($H237,カレンダマスタ!$I$35:$O$35,1)),
IF($AD237="NS本社",INDEX(カレンダマスタ!$I$94:$O$99,MATCH($G237,カレンダマスタ!$H$95:$H$100,1),MATCH($H237,カレンダマスタ!$I$93:$O$93,1)),
IF($AD237="ODC",INDEX(カレンダマスタ!$I$46:$O$51,MATCH($G237,カレンダマスタ!$H$46:$H$51,1),MATCH($H237,カレンダマスタ!$I$45:$O$45,1)),
IF($AD237="NS東京TC",INDEX(カレンダマスタ!$I$56:$O$61,MATCH($G237,カレンダマスタ!$H$56:$H$61,1),MATCH($H237,カレンダマスタ!$I$55:$O$55,1)),""))))))</f>
        <v>#N/A</v>
      </c>
      <c r="AS237" s="126" t="e">
        <f t="shared" ref="AS237:AS270" si="80">IF(AC237="社員","",IF(R237="有給休暇","",IF(AND(AF237="CS",AQ237=1)=TRUE,"OK",IF(AR237&lt;&gt;"",IF(TIMEVALUE(MID(I237,1,10))=AR237,"OK","×"),""))))</f>
        <v>#N/A</v>
      </c>
      <c r="AU237" s="137" t="e">
        <f>IF(E237="","",VLOOKUP($E237,カレンダマスタ!$A$4:$E$381,4,FALSE))</f>
        <v>#N/A</v>
      </c>
      <c r="AV237" s="137" t="str">
        <f t="shared" si="68"/>
        <v/>
      </c>
      <c r="AW237" s="137" t="str">
        <f t="shared" si="69"/>
        <v/>
      </c>
      <c r="AX237" s="138" t="e">
        <f t="shared" si="70"/>
        <v>#N/A</v>
      </c>
      <c r="AY237" s="138" t="e">
        <f t="shared" si="71"/>
        <v>#N/A</v>
      </c>
      <c r="AZ237" s="130" t="e">
        <f>IF(AX237&amp;AW237="勤怠未設定","×",IF(AV237="勤怠修正","×",IF(AC237="外注","",IF(AA237="",IF(AY237&lt;&gt;"","×",""),IF(VLOOKUP(AA237,カレンダマスタ!$H$66:$I$83,2,FALSE)&lt;&gt;AY237,"×","OK")))))</f>
        <v>#N/A</v>
      </c>
      <c r="BC237" s="137" t="e">
        <f>IF(E237="","",VLOOKUP($E237,カレンダマスタ!$A$4:$E$381,4,FALSE))</f>
        <v>#N/A</v>
      </c>
      <c r="BD237" s="126" t="e">
        <f>IF(AC237="社員","",IF(AG237=0,"",IF(AD237="NSTC",IF(COUNTIF(カレンダマスタ!$Q$5:$Q$32,G237)=1,"OK","×"),
IF(AD237="NS本社",IF(COUNTIF(カレンダマスタ!$T$5:$T$32,G237)=1,"OK","×"),IF(COUNTIF(カレンダマスタ!$R$5:$R$32,G237)=1,"OK","×")))))</f>
        <v>#N/A</v>
      </c>
      <c r="BE237" s="126" t="e">
        <f>IF(AC237="社員","",IF(G237="","",IF(R237&lt;&gt;"","",IF(AF237="CS","OK",IF(VLOOKUP(E237,カレンダマスタ!$A$5:$D$381,4,FALSE)&gt;0,"",IF(OR(G237*24&gt;10.84,H237*24&lt;14.5)=TRUE,"×","OK"))))))</f>
        <v>#N/A</v>
      </c>
      <c r="BF237" s="126" t="e">
        <f t="shared" si="58"/>
        <v>#N/A</v>
      </c>
      <c r="BG237" s="126" t="e">
        <f t="shared" si="62"/>
        <v>#N/A</v>
      </c>
      <c r="BI237" s="130" t="e">
        <f t="shared" ref="BI237:BI270" si="81">IF(OR(AO237="×",AS237="×",AZ237="×",BE237="×",BF237="TW未入力",BF237="週報未入力",BG237="×"),"×","")</f>
        <v>#N/A</v>
      </c>
    </row>
    <row r="238" spans="2:61">
      <c r="B238" s="111"/>
      <c r="C238" s="536">
        <v>300874</v>
      </c>
      <c r="D238" s="128" t="s">
        <v>541</v>
      </c>
      <c r="E238" s="583">
        <v>45405</v>
      </c>
      <c r="F238" s="128" t="s">
        <v>203</v>
      </c>
      <c r="G238" s="588">
        <v>0.375</v>
      </c>
      <c r="H238" s="588">
        <v>0.83333333333333337</v>
      </c>
      <c r="I238" s="130" t="s">
        <v>200</v>
      </c>
      <c r="J238" s="139">
        <v>10</v>
      </c>
      <c r="K238" s="131"/>
      <c r="L238" s="132"/>
      <c r="M238" s="132"/>
      <c r="N238" s="141"/>
      <c r="O238" s="139">
        <v>8</v>
      </c>
      <c r="P238" s="139">
        <v>2</v>
      </c>
      <c r="Q238" s="139"/>
      <c r="R238" s="133"/>
      <c r="S238" s="134" t="s">
        <v>594</v>
      </c>
      <c r="T238" s="434">
        <f t="shared" si="64"/>
        <v>10</v>
      </c>
      <c r="U238" s="429"/>
      <c r="V238" s="429" t="e">
        <f t="shared" si="75"/>
        <v>#N/A</v>
      </c>
      <c r="W238" s="298"/>
      <c r="X238" s="129">
        <f t="shared" si="79"/>
        <v>0.33333333333333331</v>
      </c>
      <c r="Y238" s="129">
        <f t="shared" si="76"/>
        <v>8.3333333333333329E-2</v>
      </c>
      <c r="Z238" s="129" t="str">
        <f t="shared" si="77"/>
        <v/>
      </c>
      <c r="AA238" s="133" t="str">
        <f t="shared" si="67"/>
        <v/>
      </c>
      <c r="AC238" s="186" t="e">
        <f>AC236</f>
        <v>#N/A</v>
      </c>
      <c r="AD238" s="187" t="e">
        <f>AD236</f>
        <v>#N/A</v>
      </c>
      <c r="AE238" s="187" t="e">
        <f>AE236</f>
        <v>#N/A</v>
      </c>
      <c r="AF238" s="187" t="e">
        <f>AF236</f>
        <v>#N/A</v>
      </c>
      <c r="AG238" s="204" t="e">
        <f t="shared" si="78"/>
        <v>#N/A</v>
      </c>
      <c r="AI238" s="135" t="str">
        <f>IF(月報!G238&lt;&gt;"",月報!G238,"")</f>
        <v/>
      </c>
      <c r="AJ238" s="126">
        <f>IF(月報!W238&lt;&gt;"",月報!W238*24,"")</f>
        <v>10.083333333333334</v>
      </c>
      <c r="AK238" s="126" t="str">
        <f>IF(月報!P238&lt;&gt;"",月報!P238,"")</f>
        <v/>
      </c>
      <c r="AL238" s="126" t="str">
        <f>IF(月報!Q238&lt;&gt;"",IF(月報!Q238="平日残","",月報!Q238),"")</f>
        <v/>
      </c>
      <c r="AM238" s="126"/>
      <c r="AN238" s="126" t="e">
        <f t="shared" si="66"/>
        <v>#N/A</v>
      </c>
      <c r="AO238" s="126" t="e">
        <f>IF($E238="","",VLOOKUP($E238,カレンダマスタ!$A$5:$E$381,5,FALSE))</f>
        <v>#N/A</v>
      </c>
      <c r="AQ238" s="196" t="e">
        <f>IF(G238="","",IF(VLOOKUP(E238,カレンダマスタ!$A$5:$D$381,4,FALSE)=0,"",1))</f>
        <v>#N/A</v>
      </c>
      <c r="AR238" s="136" t="e">
        <f>IF($G238="","",IF($AD238="NSTC",INDEX(カレンダマスタ!$I$26:$O$31,MATCH($G238,カレンダマスタ!$H$26:$H$31,1),MATCH($H238,カレンダマスタ!$I$25:$O$25,1)),
IF($AD238="CS本社",INDEX(カレンダマスタ!$I$36:$O$41,MATCH($G238,カレンダマスタ!$H$36:$H$41,1),MATCH($H238,カレンダマスタ!$I$35:$O$35,1)),
IF($AD238="NS本社",INDEX(カレンダマスタ!$I$94:$O$99,MATCH($G238,カレンダマスタ!$H$95:$H$100,1),MATCH($H238,カレンダマスタ!$I$93:$O$93,1)),
IF($AD238="ODC",INDEX(カレンダマスタ!$I$46:$O$51,MATCH($G238,カレンダマスタ!$H$46:$H$51,1),MATCH($H238,カレンダマスタ!$I$45:$O$45,1)),
IF($AD238="NS東京TC",INDEX(カレンダマスタ!$I$56:$O$61,MATCH($G238,カレンダマスタ!$H$56:$H$61,1),MATCH($H238,カレンダマスタ!$I$55:$O$55,1)),""))))))</f>
        <v>#N/A</v>
      </c>
      <c r="AS238" s="126" t="e">
        <f t="shared" si="80"/>
        <v>#N/A</v>
      </c>
      <c r="AU238" s="137" t="e">
        <f>IF(E238="","",VLOOKUP($E238,カレンダマスタ!$A$4:$E$381,4,FALSE))</f>
        <v>#N/A</v>
      </c>
      <c r="AV238" s="137" t="str">
        <f t="shared" si="68"/>
        <v/>
      </c>
      <c r="AW238" s="137" t="str">
        <f t="shared" si="69"/>
        <v/>
      </c>
      <c r="AX238" s="138" t="e">
        <f t="shared" si="70"/>
        <v>#N/A</v>
      </c>
      <c r="AY238" s="138" t="e">
        <f t="shared" si="71"/>
        <v>#N/A</v>
      </c>
      <c r="AZ238" s="130" t="e">
        <f>IF(AX238&amp;AW238="勤怠未設定","×",IF(AV238="勤怠修正","×",IF(AC238="外注","",IF(AA238="",IF(AY238&lt;&gt;"","×",""),IF(VLOOKUP(AA238,カレンダマスタ!$H$66:$I$83,2,FALSE)&lt;&gt;AY238,"×","OK")))))</f>
        <v>#N/A</v>
      </c>
      <c r="BC238" s="137" t="e">
        <f>IF(E238="","",VLOOKUP($E238,カレンダマスタ!$A$4:$E$381,4,FALSE))</f>
        <v>#N/A</v>
      </c>
      <c r="BD238" s="126" t="e">
        <f>IF(AC238="社員","",IF(AG238=0,"",IF(AD238="NSTC",IF(COUNTIF(カレンダマスタ!$Q$5:$Q$32,G238)=1,"OK","×"),
IF(AD238="NS本社",IF(COUNTIF(カレンダマスタ!$T$5:$T$32,G238)=1,"OK","×"),IF(COUNTIF(カレンダマスタ!$R$5:$R$32,G238)=1,"OK","×")))))</f>
        <v>#N/A</v>
      </c>
      <c r="BE238" s="126" t="e">
        <f>IF(AC238="社員","",IF(G238="","",IF(R238&lt;&gt;"","",IF(AF238="CS","OK",IF(VLOOKUP(E238,カレンダマスタ!$A$5:$D$381,4,FALSE)&gt;0,"",IF(OR(G238*24&gt;10.84,H238*24&lt;14.5)=TRUE,"×","OK"))))))</f>
        <v>#N/A</v>
      </c>
      <c r="BF238" s="126" t="e">
        <f t="shared" si="58"/>
        <v>#N/A</v>
      </c>
      <c r="BG238" s="126" t="e">
        <f t="shared" si="62"/>
        <v>#N/A</v>
      </c>
      <c r="BI238" s="130" t="e">
        <f t="shared" si="81"/>
        <v>#N/A</v>
      </c>
    </row>
    <row r="239" spans="2:61">
      <c r="B239" s="111"/>
      <c r="C239" s="536">
        <v>300874</v>
      </c>
      <c r="D239" s="128" t="s">
        <v>541</v>
      </c>
      <c r="E239" s="583">
        <v>45406</v>
      </c>
      <c r="F239" s="128" t="s">
        <v>204</v>
      </c>
      <c r="G239" s="588">
        <v>0.375</v>
      </c>
      <c r="H239" s="588">
        <v>0.75</v>
      </c>
      <c r="I239" s="130" t="s">
        <v>200</v>
      </c>
      <c r="J239" s="139">
        <v>8</v>
      </c>
      <c r="K239" s="131"/>
      <c r="L239" s="132"/>
      <c r="M239" s="132"/>
      <c r="N239" s="141"/>
      <c r="O239" s="139">
        <v>8</v>
      </c>
      <c r="P239" s="139"/>
      <c r="Q239" s="139"/>
      <c r="R239" s="133"/>
      <c r="S239" s="134" t="s">
        <v>594</v>
      </c>
      <c r="T239" s="434">
        <f t="shared" si="64"/>
        <v>8</v>
      </c>
      <c r="U239" s="429"/>
      <c r="V239" s="429" t="e">
        <f t="shared" si="75"/>
        <v>#N/A</v>
      </c>
      <c r="W239" s="298"/>
      <c r="X239" s="129">
        <f t="shared" si="79"/>
        <v>0.33333333333333331</v>
      </c>
      <c r="Y239" s="129" t="str">
        <f t="shared" si="76"/>
        <v/>
      </c>
      <c r="Z239" s="129" t="str">
        <f t="shared" si="77"/>
        <v/>
      </c>
      <c r="AA239" s="133" t="str">
        <f t="shared" si="67"/>
        <v/>
      </c>
      <c r="AC239" s="186" t="e">
        <f>AC236</f>
        <v>#N/A</v>
      </c>
      <c r="AD239" s="187" t="e">
        <f>AD236</f>
        <v>#N/A</v>
      </c>
      <c r="AE239" s="187" t="e">
        <f>AE236</f>
        <v>#N/A</v>
      </c>
      <c r="AF239" s="187" t="e">
        <f>AF236</f>
        <v>#N/A</v>
      </c>
      <c r="AG239" s="204" t="e">
        <f t="shared" si="78"/>
        <v>#N/A</v>
      </c>
      <c r="AI239" s="140" t="str">
        <f>IF(月報!G239&lt;&gt;"",月報!G239,"")</f>
        <v/>
      </c>
      <c r="AJ239" s="126">
        <f>IF(月報!W239&lt;&gt;"",月報!W239*24,"")</f>
        <v>8</v>
      </c>
      <c r="AK239" s="126" t="str">
        <f>IF(月報!P239&lt;&gt;"",月報!P239,"")</f>
        <v/>
      </c>
      <c r="AL239" s="126" t="str">
        <f>IF(月報!Q239&lt;&gt;"",IF(月報!Q239="平日残","",月報!Q239),"")</f>
        <v/>
      </c>
      <c r="AM239" s="126"/>
      <c r="AN239" s="126" t="e">
        <f t="shared" si="66"/>
        <v>#N/A</v>
      </c>
      <c r="AO239" s="126" t="e">
        <f>IF($E239="","",VLOOKUP($E239,カレンダマスタ!$A$5:$E$381,5,FALSE))</f>
        <v>#N/A</v>
      </c>
      <c r="AQ239" s="196" t="e">
        <f>IF(G239="","",IF(VLOOKUP(E239,カレンダマスタ!$A$5:$D$381,4,FALSE)=0,"",1))</f>
        <v>#N/A</v>
      </c>
      <c r="AR239" s="136" t="e">
        <f>IF($G239="","",IF($AD239="NSTC",INDEX(カレンダマスタ!$I$26:$O$31,MATCH($G239,カレンダマスタ!$H$26:$H$31,1),MATCH($H239,カレンダマスタ!$I$25:$O$25,1)),
IF($AD239="CS本社",INDEX(カレンダマスタ!$I$36:$O$41,MATCH($G239,カレンダマスタ!$H$36:$H$41,1),MATCH($H239,カレンダマスタ!$I$35:$O$35,1)),
IF($AD239="NS本社",INDEX(カレンダマスタ!$I$94:$O$99,MATCH($G239,カレンダマスタ!$H$95:$H$100,1),MATCH($H239,カレンダマスタ!$I$93:$O$93,1)),
IF($AD239="ODC",INDEX(カレンダマスタ!$I$46:$O$51,MATCH($G239,カレンダマスタ!$H$46:$H$51,1),MATCH($H239,カレンダマスタ!$I$45:$O$45,1)),
IF($AD239="NS東京TC",INDEX(カレンダマスタ!$I$56:$O$61,MATCH($G239,カレンダマスタ!$H$56:$H$61,1),MATCH($H239,カレンダマスタ!$I$55:$O$55,1)),""))))))</f>
        <v>#N/A</v>
      </c>
      <c r="AS239" s="126" t="e">
        <f t="shared" si="80"/>
        <v>#N/A</v>
      </c>
      <c r="AU239" s="137" t="e">
        <f>IF(E239="","",VLOOKUP($E239,カレンダマスタ!$A$4:$E$381,4,FALSE))</f>
        <v>#N/A</v>
      </c>
      <c r="AV239" s="137" t="str">
        <f t="shared" si="68"/>
        <v/>
      </c>
      <c r="AW239" s="137" t="str">
        <f t="shared" si="69"/>
        <v/>
      </c>
      <c r="AX239" s="138" t="e">
        <f t="shared" si="70"/>
        <v>#N/A</v>
      </c>
      <c r="AY239" s="138" t="e">
        <f t="shared" si="71"/>
        <v>#N/A</v>
      </c>
      <c r="AZ239" s="130" t="e">
        <f>IF(AX239&amp;AW239="勤怠未設定","×",IF(AV239="勤怠修正","×",IF(AC239="外注","",IF(AA239="",IF(AY239&lt;&gt;"","×",""),IF(VLOOKUP(AA239,カレンダマスタ!$H$66:$I$83,2,FALSE)&lt;&gt;AY239,"×","OK")))))</f>
        <v>#N/A</v>
      </c>
      <c r="BC239" s="137" t="e">
        <f>IF(E239="","",VLOOKUP($E239,カレンダマスタ!$A$4:$E$381,4,FALSE))</f>
        <v>#N/A</v>
      </c>
      <c r="BD239" s="126" t="e">
        <f>IF(AC239="社員","",IF(AG239=0,"",IF(AD239="NSTC",IF(COUNTIF(カレンダマスタ!$Q$5:$Q$32,G239)=1,"OK","×"),
IF(AD239="NS本社",IF(COUNTIF(カレンダマスタ!$T$5:$T$32,G239)=1,"OK","×"),IF(COUNTIF(カレンダマスタ!$R$5:$R$32,G239)=1,"OK","×")))))</f>
        <v>#N/A</v>
      </c>
      <c r="BE239" s="126" t="e">
        <f>IF(AC239="社員","",IF(G239="","",IF(R239&lt;&gt;"","",IF(AF239="CS","OK",IF(VLOOKUP(E239,カレンダマスタ!$A$5:$D$381,4,FALSE)&gt;0,"",IF(OR(G239*24&gt;10.84,H239*24&lt;14.5)=TRUE,"×","OK"))))))</f>
        <v>#N/A</v>
      </c>
      <c r="BF239" s="126" t="e">
        <f t="shared" si="58"/>
        <v>#N/A</v>
      </c>
      <c r="BG239" s="126" t="e">
        <f t="shared" si="62"/>
        <v>#N/A</v>
      </c>
      <c r="BI239" s="130" t="e">
        <f t="shared" si="81"/>
        <v>#N/A</v>
      </c>
    </row>
    <row r="240" spans="2:61">
      <c r="B240" s="111"/>
      <c r="C240" s="536">
        <v>300874</v>
      </c>
      <c r="D240" s="128" t="s">
        <v>541</v>
      </c>
      <c r="E240" s="583">
        <v>45407</v>
      </c>
      <c r="F240" s="128" t="s">
        <v>205</v>
      </c>
      <c r="G240" s="588">
        <v>0.375</v>
      </c>
      <c r="H240" s="588">
        <v>0.85416666666666663</v>
      </c>
      <c r="I240" s="130" t="s">
        <v>200</v>
      </c>
      <c r="J240" s="139">
        <v>10.5</v>
      </c>
      <c r="K240" s="131"/>
      <c r="L240" s="132"/>
      <c r="M240" s="132"/>
      <c r="N240" s="141"/>
      <c r="O240" s="139">
        <v>8</v>
      </c>
      <c r="P240" s="139">
        <v>2.5</v>
      </c>
      <c r="Q240" s="139"/>
      <c r="R240" s="133"/>
      <c r="S240" s="134" t="s">
        <v>594</v>
      </c>
      <c r="T240" s="434">
        <f t="shared" si="64"/>
        <v>10.5</v>
      </c>
      <c r="U240" s="429"/>
      <c r="V240" s="429" t="e">
        <f t="shared" si="75"/>
        <v>#N/A</v>
      </c>
      <c r="W240" s="298"/>
      <c r="X240" s="129">
        <f t="shared" si="79"/>
        <v>0.33333333333333331</v>
      </c>
      <c r="Y240" s="129">
        <f t="shared" si="76"/>
        <v>0.10416666666666667</v>
      </c>
      <c r="Z240" s="129" t="str">
        <f t="shared" si="77"/>
        <v/>
      </c>
      <c r="AA240" s="133" t="str">
        <f t="shared" si="67"/>
        <v/>
      </c>
      <c r="AC240" s="186" t="e">
        <f>AC236</f>
        <v>#N/A</v>
      </c>
      <c r="AD240" s="187" t="e">
        <f>AD236</f>
        <v>#N/A</v>
      </c>
      <c r="AE240" s="187" t="e">
        <f>AE236</f>
        <v>#N/A</v>
      </c>
      <c r="AF240" s="187" t="e">
        <f>AF236</f>
        <v>#N/A</v>
      </c>
      <c r="AG240" s="204" t="e">
        <f t="shared" si="78"/>
        <v>#N/A</v>
      </c>
      <c r="AI240" s="140" t="str">
        <f>IF(月報!G240&lt;&gt;"",月報!G240,"")</f>
        <v/>
      </c>
      <c r="AJ240" s="126">
        <f>IF(月報!W240&lt;&gt;"",月報!W240*24,"")</f>
        <v>10.583333333333334</v>
      </c>
      <c r="AK240" s="126" t="str">
        <f>IF(月報!P240&lt;&gt;"",月報!P240,"")</f>
        <v/>
      </c>
      <c r="AL240" s="126" t="str">
        <f>IF(月報!Q240&lt;&gt;"",IF(月報!Q240="平日残","",月報!Q240),"")</f>
        <v/>
      </c>
      <c r="AM240" s="126"/>
      <c r="AN240" s="126" t="e">
        <f t="shared" si="66"/>
        <v>#N/A</v>
      </c>
      <c r="AO240" s="126" t="e">
        <f>IF($E240="","",VLOOKUP($E240,カレンダマスタ!$A$5:$E$381,5,FALSE))</f>
        <v>#N/A</v>
      </c>
      <c r="AQ240" s="196" t="e">
        <f>IF(G240="","",IF(VLOOKUP(E240,カレンダマスタ!$A$5:$D$381,4,FALSE)=0,"",1))</f>
        <v>#N/A</v>
      </c>
      <c r="AR240" s="136" t="e">
        <f>IF($G240="","",IF($AD240="NSTC",INDEX(カレンダマスタ!$I$26:$O$31,MATCH($G240,カレンダマスタ!$H$26:$H$31,1),MATCH($H240,カレンダマスタ!$I$25:$O$25,1)),
IF($AD240="CS本社",INDEX(カレンダマスタ!$I$36:$O$41,MATCH($G240,カレンダマスタ!$H$36:$H$41,1),MATCH($H240,カレンダマスタ!$I$35:$O$35,1)),
IF($AD240="NS本社",INDEX(カレンダマスタ!$I$94:$O$99,MATCH($G240,カレンダマスタ!$H$95:$H$100,1),MATCH($H240,カレンダマスタ!$I$93:$O$93,1)),
IF($AD240="ODC",INDEX(カレンダマスタ!$I$46:$O$51,MATCH($G240,カレンダマスタ!$H$46:$H$51,1),MATCH($H240,カレンダマスタ!$I$45:$O$45,1)),
IF($AD240="NS東京TC",INDEX(カレンダマスタ!$I$56:$O$61,MATCH($G240,カレンダマスタ!$H$56:$H$61,1),MATCH($H240,カレンダマスタ!$I$55:$O$55,1)),""))))))</f>
        <v>#N/A</v>
      </c>
      <c r="AS240" s="126" t="e">
        <f t="shared" si="80"/>
        <v>#N/A</v>
      </c>
      <c r="AU240" s="137" t="e">
        <f>IF(E240="","",VLOOKUP($E240,カレンダマスタ!$A$4:$E$381,4,FALSE))</f>
        <v>#N/A</v>
      </c>
      <c r="AV240" s="137" t="str">
        <f t="shared" si="68"/>
        <v/>
      </c>
      <c r="AW240" s="137" t="str">
        <f t="shared" si="69"/>
        <v/>
      </c>
      <c r="AX240" s="138" t="e">
        <f t="shared" si="70"/>
        <v>#N/A</v>
      </c>
      <c r="AY240" s="138" t="e">
        <f t="shared" si="71"/>
        <v>#N/A</v>
      </c>
      <c r="AZ240" s="130" t="e">
        <f>IF(AX240&amp;AW240="勤怠未設定","×",IF(AV240="勤怠修正","×",IF(AC240="外注","",IF(AA240="",IF(AY240&lt;&gt;"","×",""),IF(VLOOKUP(AA240,カレンダマスタ!$H$66:$I$83,2,FALSE)&lt;&gt;AY240,"×","OK")))))</f>
        <v>#N/A</v>
      </c>
      <c r="BC240" s="137" t="e">
        <f>IF(E240="","",VLOOKUP($E240,カレンダマスタ!$A$4:$E$381,4,FALSE))</f>
        <v>#N/A</v>
      </c>
      <c r="BD240" s="126" t="e">
        <f>IF(AC240="社員","",IF(AG240=0,"",IF(AD240="NSTC",IF(COUNTIF(カレンダマスタ!$Q$5:$Q$32,G240)=1,"OK","×"),
IF(AD240="NS本社",IF(COUNTIF(カレンダマスタ!$T$5:$T$32,G240)=1,"OK","×"),IF(COUNTIF(カレンダマスタ!$R$5:$R$32,G240)=1,"OK","×")))))</f>
        <v>#N/A</v>
      </c>
      <c r="BE240" s="126" t="e">
        <f>IF(AC240="社員","",IF(G240="","",IF(R240&lt;&gt;"","",IF(AF240="CS","OK",IF(VLOOKUP(E240,カレンダマスタ!$A$5:$D$381,4,FALSE)&gt;0,"",IF(OR(G240*24&gt;10.84,H240*24&lt;14.5)=TRUE,"×","OK"))))))</f>
        <v>#N/A</v>
      </c>
      <c r="BF240" s="126" t="e">
        <f t="shared" si="58"/>
        <v>#N/A</v>
      </c>
      <c r="BG240" s="126" t="e">
        <f t="shared" si="62"/>
        <v>#N/A</v>
      </c>
      <c r="BI240" s="130" t="e">
        <f t="shared" si="81"/>
        <v>#N/A</v>
      </c>
    </row>
    <row r="241" spans="2:61">
      <c r="B241" s="111"/>
      <c r="C241" s="536">
        <v>300874</v>
      </c>
      <c r="D241" s="128" t="s">
        <v>541</v>
      </c>
      <c r="E241" s="583">
        <v>45408</v>
      </c>
      <c r="F241" s="128" t="s">
        <v>199</v>
      </c>
      <c r="G241" s="588">
        <v>0.375</v>
      </c>
      <c r="H241" s="588">
        <v>0.66666666666666663</v>
      </c>
      <c r="I241" s="130" t="s">
        <v>200</v>
      </c>
      <c r="J241" s="139">
        <v>6</v>
      </c>
      <c r="K241" s="131"/>
      <c r="L241" s="132"/>
      <c r="M241" s="132"/>
      <c r="N241" s="141"/>
      <c r="O241" s="139">
        <v>6</v>
      </c>
      <c r="P241" s="139"/>
      <c r="Q241" s="139"/>
      <c r="R241" s="133"/>
      <c r="S241" s="134" t="s">
        <v>594</v>
      </c>
      <c r="T241" s="434">
        <f t="shared" si="64"/>
        <v>6</v>
      </c>
      <c r="U241" s="429"/>
      <c r="V241" s="429" t="e">
        <f t="shared" si="75"/>
        <v>#N/A</v>
      </c>
      <c r="W241" s="298"/>
      <c r="X241" s="129">
        <f t="shared" si="79"/>
        <v>0.25</v>
      </c>
      <c r="Y241" s="129" t="str">
        <f t="shared" si="76"/>
        <v/>
      </c>
      <c r="Z241" s="129" t="str">
        <f t="shared" si="77"/>
        <v/>
      </c>
      <c r="AA241" s="133" t="str">
        <f t="shared" si="67"/>
        <v/>
      </c>
      <c r="AC241" s="186" t="e">
        <f>AC236</f>
        <v>#N/A</v>
      </c>
      <c r="AD241" s="187" t="e">
        <f>AD236</f>
        <v>#N/A</v>
      </c>
      <c r="AE241" s="187" t="e">
        <f>AE236</f>
        <v>#N/A</v>
      </c>
      <c r="AF241" s="187" t="e">
        <f>AF236</f>
        <v>#N/A</v>
      </c>
      <c r="AG241" s="204" t="e">
        <f t="shared" si="78"/>
        <v>#N/A</v>
      </c>
      <c r="AI241" s="135" t="str">
        <f>IF(月報!G241&lt;&gt;"",月報!G241,"")</f>
        <v/>
      </c>
      <c r="AJ241" s="126">
        <f>IF(月報!W241&lt;&gt;"",月報!W241*24,"")</f>
        <v>6.083333333333333</v>
      </c>
      <c r="AK241" s="126" t="str">
        <f>IF(月報!P241&lt;&gt;"",月報!P241,"")</f>
        <v/>
      </c>
      <c r="AL241" s="126" t="str">
        <f>IF(月報!Q241&lt;&gt;"",IF(月報!Q241="平日残","",月報!Q241),"")</f>
        <v/>
      </c>
      <c r="AM241" s="126"/>
      <c r="AN241" s="126" t="e">
        <f t="shared" si="66"/>
        <v>#N/A</v>
      </c>
      <c r="AO241" s="126" t="e">
        <f>IF($E241="","",VLOOKUP($E241,カレンダマスタ!$A$5:$E$381,5,FALSE))</f>
        <v>#N/A</v>
      </c>
      <c r="AQ241" s="196" t="e">
        <f>IF(G241="","",IF(VLOOKUP(E241,カレンダマスタ!$A$5:$D$381,4,FALSE)=0,"",1))</f>
        <v>#N/A</v>
      </c>
      <c r="AR241" s="136" t="e">
        <f>IF($G241="","",IF($AD241="NSTC",INDEX(カレンダマスタ!$I$26:$O$31,MATCH($G241,カレンダマスタ!$H$26:$H$31,1),MATCH($H241,カレンダマスタ!$I$25:$O$25,1)),
IF($AD241="CS本社",INDEX(カレンダマスタ!$I$36:$O$41,MATCH($G241,カレンダマスタ!$H$36:$H$41,1),MATCH($H241,カレンダマスタ!$I$35:$O$35,1)),
IF($AD241="NS本社",INDEX(カレンダマスタ!$I$94:$O$99,MATCH($G241,カレンダマスタ!$H$95:$H$100,1),MATCH($H241,カレンダマスタ!$I$93:$O$93,1)),
IF($AD241="ODC",INDEX(カレンダマスタ!$I$46:$O$51,MATCH($G241,カレンダマスタ!$H$46:$H$51,1),MATCH($H241,カレンダマスタ!$I$45:$O$45,1)),
IF($AD241="NS東京TC",INDEX(カレンダマスタ!$I$56:$O$61,MATCH($G241,カレンダマスタ!$H$56:$H$61,1),MATCH($H241,カレンダマスタ!$I$55:$O$55,1)),""))))))</f>
        <v>#N/A</v>
      </c>
      <c r="AS241" s="126" t="e">
        <f t="shared" si="80"/>
        <v>#N/A</v>
      </c>
      <c r="AU241" s="137" t="e">
        <f>IF(E241="","",VLOOKUP($E241,カレンダマスタ!$A$4:$E$381,4,FALSE))</f>
        <v>#N/A</v>
      </c>
      <c r="AV241" s="137" t="str">
        <f t="shared" si="68"/>
        <v/>
      </c>
      <c r="AW241" s="137" t="str">
        <f t="shared" si="69"/>
        <v/>
      </c>
      <c r="AX241" s="138" t="e">
        <f t="shared" si="70"/>
        <v>#N/A</v>
      </c>
      <c r="AY241" s="138" t="e">
        <f t="shared" si="71"/>
        <v>#N/A</v>
      </c>
      <c r="AZ241" s="130" t="e">
        <f>IF(AX241&amp;AW241="勤怠未設定","×",IF(AV241="勤怠修正","×",IF(AC241="外注","",IF(AA241="",IF(AY241&lt;&gt;"","×",""),IF(VLOOKUP(AA241,カレンダマスタ!$H$66:$I$83,2,FALSE)&lt;&gt;AY241,"×","OK")))))</f>
        <v>#N/A</v>
      </c>
      <c r="BC241" s="137" t="e">
        <f>IF(E241="","",VLOOKUP($E241,カレンダマスタ!$A$4:$E$381,4,FALSE))</f>
        <v>#N/A</v>
      </c>
      <c r="BD241" s="126" t="e">
        <f>IF(AC241="社員","",IF(AG241=0,"",IF(AD241="NSTC",IF(COUNTIF(カレンダマスタ!$Q$5:$Q$32,G241)=1,"OK","×"),
IF(AD241="NS本社",IF(COUNTIF(カレンダマスタ!$T$5:$T$32,G241)=1,"OK","×"),IF(COUNTIF(カレンダマスタ!$R$5:$R$32,G241)=1,"OK","×")))))</f>
        <v>#N/A</v>
      </c>
      <c r="BE241" s="126" t="e">
        <f>IF(AC241="社員","",IF(G241="","",IF(R241&lt;&gt;"","",IF(AF241="CS","OK",IF(VLOOKUP(E241,カレンダマスタ!$A$5:$D$381,4,FALSE)&gt;0,"",IF(OR(G241*24&gt;10.84,H241*24&lt;14.5)=TRUE,"×","OK"))))))</f>
        <v>#N/A</v>
      </c>
      <c r="BF241" s="126" t="e">
        <f t="shared" si="58"/>
        <v>#N/A</v>
      </c>
      <c r="BG241" s="126" t="e">
        <f t="shared" si="62"/>
        <v>#N/A</v>
      </c>
      <c r="BI241" s="130" t="e">
        <f t="shared" si="81"/>
        <v>#N/A</v>
      </c>
    </row>
    <row r="242" spans="2:61">
      <c r="B242" s="111"/>
      <c r="C242" s="537">
        <v>300874</v>
      </c>
      <c r="D242" s="142" t="s">
        <v>541</v>
      </c>
      <c r="E242" s="584">
        <v>45409</v>
      </c>
      <c r="F242" s="142" t="s">
        <v>369</v>
      </c>
      <c r="G242" s="589"/>
      <c r="H242" s="589"/>
      <c r="I242" s="144"/>
      <c r="J242" s="148"/>
      <c r="K242" s="145"/>
      <c r="L242" s="146"/>
      <c r="M242" s="146"/>
      <c r="N242" s="147"/>
      <c r="O242" s="148"/>
      <c r="P242" s="148"/>
      <c r="Q242" s="148"/>
      <c r="R242" s="149"/>
      <c r="S242" s="156"/>
      <c r="T242" s="435" t="str">
        <f t="shared" si="64"/>
        <v/>
      </c>
      <c r="U242" s="430"/>
      <c r="V242" s="430" t="e">
        <f t="shared" si="75"/>
        <v>#N/A</v>
      </c>
      <c r="W242" s="298"/>
      <c r="X242" s="143" t="str">
        <f t="shared" si="79"/>
        <v/>
      </c>
      <c r="Y242" s="143" t="str">
        <f t="shared" si="76"/>
        <v/>
      </c>
      <c r="Z242" s="143" t="str">
        <f t="shared" si="77"/>
        <v/>
      </c>
      <c r="AA242" s="149" t="str">
        <f t="shared" si="67"/>
        <v/>
      </c>
      <c r="AC242" s="188" t="e">
        <f>AC236</f>
        <v>#N/A</v>
      </c>
      <c r="AD242" s="189" t="e">
        <f>AD236</f>
        <v>#N/A</v>
      </c>
      <c r="AE242" s="189" t="e">
        <f>AE236</f>
        <v>#N/A</v>
      </c>
      <c r="AF242" s="189" t="e">
        <f>AF236</f>
        <v>#N/A</v>
      </c>
      <c r="AG242" s="205">
        <f t="shared" si="78"/>
        <v>0</v>
      </c>
      <c r="AI242" s="150" t="str">
        <f>IF(月報!G242&lt;&gt;"",月報!G242,"")</f>
        <v/>
      </c>
      <c r="AJ242" s="151" t="str">
        <f>IF(月報!W242&lt;&gt;"",月報!W242*24,"")</f>
        <v/>
      </c>
      <c r="AK242" s="151" t="str">
        <f>IF(月報!P242&lt;&gt;"",月報!P242,"")</f>
        <v/>
      </c>
      <c r="AL242" s="151" t="str">
        <f>IF(月報!Q242&lt;&gt;"",IF(月報!Q242="平日残","",月報!Q242),"")</f>
        <v/>
      </c>
      <c r="AM242" s="151"/>
      <c r="AN242" s="151" t="e">
        <f t="shared" si="66"/>
        <v>#N/A</v>
      </c>
      <c r="AO242" s="151" t="e">
        <f>IF($E242="","",VLOOKUP($E242,カレンダマスタ!$A$5:$E$381,5,FALSE))</f>
        <v>#N/A</v>
      </c>
      <c r="AQ242" s="197" t="str">
        <f>IF(G242="","",IF(VLOOKUP(E242,カレンダマスタ!$A$5:$D$381,4,FALSE)=0,"",1))</f>
        <v/>
      </c>
      <c r="AR242" s="152" t="str">
        <f>IF($G242="","",IF($AD242="NSTC",INDEX(カレンダマスタ!$I$26:$O$31,MATCH($G242,カレンダマスタ!$H$26:$H$31,1),MATCH($H242,カレンダマスタ!$I$25:$O$25,1)),
IF($AD242="CS本社",INDEX(カレンダマスタ!$I$36:$O$41,MATCH($G242,カレンダマスタ!$H$36:$H$41,1),MATCH($H242,カレンダマスタ!$I$35:$O$35,1)),
IF($AD242="NS本社",INDEX(カレンダマスタ!$I$94:$O$99,MATCH($G242,カレンダマスタ!$H$95:$H$100,1),MATCH($H242,カレンダマスタ!$I$93:$O$93,1)),
IF($AD242="ODC",INDEX(カレンダマスタ!$I$46:$O$51,MATCH($G242,カレンダマスタ!$H$46:$H$51,1),MATCH($H242,カレンダマスタ!$I$45:$O$45,1)),
IF($AD242="NS東京TC",INDEX(カレンダマスタ!$I$56:$O$61,MATCH($G242,カレンダマスタ!$H$56:$H$61,1),MATCH($H242,カレンダマスタ!$I$55:$O$55,1)),""))))))</f>
        <v/>
      </c>
      <c r="AS242" s="151" t="e">
        <f t="shared" si="80"/>
        <v>#N/A</v>
      </c>
      <c r="AU242" s="153" t="e">
        <f>IF(E242="","",VLOOKUP($E242,カレンダマスタ!$A$4:$E$381,4,FALSE))</f>
        <v>#N/A</v>
      </c>
      <c r="AV242" s="153" t="str">
        <f t="shared" si="68"/>
        <v/>
      </c>
      <c r="AW242" s="153" t="str">
        <f t="shared" si="69"/>
        <v/>
      </c>
      <c r="AX242" s="154" t="e">
        <f t="shared" si="70"/>
        <v>#N/A</v>
      </c>
      <c r="AY242" s="154" t="e">
        <f t="shared" si="71"/>
        <v>#N/A</v>
      </c>
      <c r="AZ242" s="144" t="e">
        <f>IF(AX242&amp;AW242="勤怠未設定","×",IF(AV242="勤怠修正","×",IF(AC242="外注","",IF(AA242="",IF(AY242&lt;&gt;"","×",""),IF(VLOOKUP(AA242,カレンダマスタ!$H$66:$I$83,2,FALSE)&lt;&gt;AY242,"×","OK")))))</f>
        <v>#N/A</v>
      </c>
      <c r="BC242" s="153" t="e">
        <f>IF(E242="","",VLOOKUP($E242,カレンダマスタ!$A$4:$E$381,4,FALSE))</f>
        <v>#N/A</v>
      </c>
      <c r="BD242" s="151" t="e">
        <f>IF(AC242="社員","",IF(AG242=0,"",IF(AD242="NSTC",IF(COUNTIF(カレンダマスタ!$Q$5:$Q$32,G242)=1,"OK","×"),
IF(AD242="NS本社",IF(COUNTIF(カレンダマスタ!$T$5:$T$32,G242)=1,"OK","×"),IF(COUNTIF(カレンダマスタ!$R$5:$R$32,G242)=1,"OK","×")))))</f>
        <v>#N/A</v>
      </c>
      <c r="BE242" s="151" t="e">
        <f>IF(AC242="社員","",IF(G242="","",IF(R242&lt;&gt;"","",IF(AF242="CS","OK",IF(VLOOKUP(E242,カレンダマスタ!$A$5:$D$381,4,FALSE)&gt;0,"",IF(OR(G242*24&gt;10.84,H242*24&lt;14.5)=TRUE,"×","OK"))))))</f>
        <v>#N/A</v>
      </c>
      <c r="BF242" s="151" t="e">
        <f t="shared" si="58"/>
        <v>#N/A</v>
      </c>
      <c r="BG242" s="151" t="e">
        <f t="shared" si="62"/>
        <v>#N/A</v>
      </c>
      <c r="BI242" s="144" t="e">
        <f t="shared" si="81"/>
        <v>#N/A</v>
      </c>
    </row>
    <row r="243" spans="2:61">
      <c r="B243" s="111"/>
      <c r="C243" s="535">
        <v>300874</v>
      </c>
      <c r="D243" s="112" t="s">
        <v>541</v>
      </c>
      <c r="E243" s="582">
        <v>45410</v>
      </c>
      <c r="F243" s="112" t="s">
        <v>370</v>
      </c>
      <c r="G243" s="587"/>
      <c r="H243" s="587"/>
      <c r="I243" s="114"/>
      <c r="J243" s="118"/>
      <c r="K243" s="115"/>
      <c r="L243" s="116"/>
      <c r="M243" s="116"/>
      <c r="N243" s="117"/>
      <c r="O243" s="118"/>
      <c r="P243" s="118"/>
      <c r="Q243" s="118"/>
      <c r="R243" s="119"/>
      <c r="S243" s="120"/>
      <c r="T243" s="433" t="str">
        <f t="shared" si="64"/>
        <v/>
      </c>
      <c r="U243" s="431">
        <f>SUM(T243:T249)</f>
        <v>0</v>
      </c>
      <c r="V243" s="431" t="e">
        <f t="shared" si="75"/>
        <v>#N/A</v>
      </c>
      <c r="W243" s="298"/>
      <c r="X243" s="113" t="str">
        <f t="shared" si="79"/>
        <v/>
      </c>
      <c r="Y243" s="113" t="str">
        <f t="shared" si="76"/>
        <v/>
      </c>
      <c r="Z243" s="113" t="str">
        <f t="shared" si="77"/>
        <v/>
      </c>
      <c r="AA243" s="119" t="str">
        <f t="shared" si="67"/>
        <v/>
      </c>
      <c r="AC243" s="190" t="e">
        <f>AC236</f>
        <v>#N/A</v>
      </c>
      <c r="AD243" s="191" t="e">
        <f>AD236</f>
        <v>#N/A</v>
      </c>
      <c r="AE243" s="191" t="e">
        <f>AE236</f>
        <v>#N/A</v>
      </c>
      <c r="AF243" s="191" t="e">
        <f>AF236</f>
        <v>#N/A</v>
      </c>
      <c r="AG243" s="206">
        <f t="shared" si="78"/>
        <v>0</v>
      </c>
      <c r="AI243" s="155" t="str">
        <f>IF(月報!G243&lt;&gt;"",月報!G243,"")</f>
        <v/>
      </c>
      <c r="AJ243" s="122" t="str">
        <f>IF(月報!W243&lt;&gt;"",月報!W243*24,"")</f>
        <v/>
      </c>
      <c r="AK243" s="122" t="str">
        <f>IF(月報!P243&lt;&gt;"",月報!P243,"")</f>
        <v/>
      </c>
      <c r="AL243" s="122" t="str">
        <f>IF(月報!Q243&lt;&gt;"",IF(月報!Q243="平日残","",月報!Q243),"")</f>
        <v/>
      </c>
      <c r="AM243" s="122"/>
      <c r="AN243" s="122" t="e">
        <f t="shared" si="66"/>
        <v>#N/A</v>
      </c>
      <c r="AO243" s="122" t="e">
        <f>IF($E243="","",VLOOKUP($E243,カレンダマスタ!$A$5:$E$381,5,FALSE))</f>
        <v>#N/A</v>
      </c>
      <c r="AQ243" s="195" t="str">
        <f>IF(G243="","",IF(VLOOKUP(E243,カレンダマスタ!$A$5:$D$381,4,FALSE)=0,"",1))</f>
        <v/>
      </c>
      <c r="AR243" s="123" t="str">
        <f>IF($G243="","",IF($AD243="NSTC",INDEX(カレンダマスタ!$I$26:$O$31,MATCH($G243,カレンダマスタ!$H$26:$H$31,1),MATCH($H243,カレンダマスタ!$I$25:$O$25,1)),
IF($AD243="CS本社",INDEX(カレンダマスタ!$I$36:$O$41,MATCH($G243,カレンダマスタ!$H$36:$H$41,1),MATCH($H243,カレンダマスタ!$I$35:$O$35,1)),
IF($AD243="NS本社",INDEX(カレンダマスタ!$I$94:$O$99,MATCH($G243,カレンダマスタ!$H$95:$H$100,1),MATCH($H243,カレンダマスタ!$I$93:$O$93,1)),
IF($AD243="ODC",INDEX(カレンダマスタ!$I$46:$O$51,MATCH($G243,カレンダマスタ!$H$46:$H$51,1),MATCH($H243,カレンダマスタ!$I$45:$O$45,1)),
IF($AD243="NS東京TC",INDEX(カレンダマスタ!$I$56:$O$61,MATCH($G243,カレンダマスタ!$H$56:$H$61,1),MATCH($H243,カレンダマスタ!$I$55:$O$55,1)),""))))))</f>
        <v/>
      </c>
      <c r="AS243" s="122" t="e">
        <f t="shared" si="80"/>
        <v>#N/A</v>
      </c>
      <c r="AU243" s="124" t="e">
        <f>IF(E243="","",VLOOKUP($E243,カレンダマスタ!$A$4:$E$381,4,FALSE))</f>
        <v>#N/A</v>
      </c>
      <c r="AV243" s="124" t="str">
        <f t="shared" si="68"/>
        <v/>
      </c>
      <c r="AW243" s="124" t="str">
        <f t="shared" si="69"/>
        <v/>
      </c>
      <c r="AX243" s="125" t="e">
        <f t="shared" si="70"/>
        <v>#N/A</v>
      </c>
      <c r="AY243" s="125" t="e">
        <f t="shared" si="71"/>
        <v>#N/A</v>
      </c>
      <c r="AZ243" s="114" t="e">
        <f>IF(AX243&amp;AW243="勤怠未設定","×",IF(AV243="勤怠修正","×",IF(AC243="外注","",IF(AA243="",IF(AY243&lt;&gt;"","×",""),IF(VLOOKUP(AA243,カレンダマスタ!$H$66:$I$83,2,FALSE)&lt;&gt;AY243,"×","OK")))))</f>
        <v>#N/A</v>
      </c>
      <c r="BC243" s="124" t="e">
        <f>IF(E243="","",VLOOKUP($E243,カレンダマスタ!$A$4:$E$381,4,FALSE))</f>
        <v>#N/A</v>
      </c>
      <c r="BD243" s="122" t="e">
        <f>IF(AC243="社員","",IF(AG243=0,"",IF(AD243="NSTC",IF(COUNTIF(カレンダマスタ!$Q$5:$Q$32,G243)=1,"OK","×"),
IF(AD243="NS本社",IF(COUNTIF(カレンダマスタ!$T$5:$T$32,G243)=1,"OK","×"),IF(COUNTIF(カレンダマスタ!$R$5:$R$32,G243)=1,"OK","×")))))</f>
        <v>#N/A</v>
      </c>
      <c r="BE243" s="122" t="e">
        <f>IF(AC243="社員","",IF(G243="","",IF(R243&lt;&gt;"","",IF(AF243="CS","OK",IF(VLOOKUP(E243,カレンダマスタ!$A$5:$D$381,4,FALSE)&gt;0,"",IF(OR(G243*24&gt;10.84,H243*24&lt;14.5)=TRUE,"×","OK"))))))</f>
        <v>#N/A</v>
      </c>
      <c r="BF243" s="122" t="e">
        <f t="shared" si="58"/>
        <v>#N/A</v>
      </c>
      <c r="BG243" s="122" t="e">
        <f t="shared" si="62"/>
        <v>#N/A</v>
      </c>
      <c r="BI243" s="114" t="e">
        <f t="shared" si="81"/>
        <v>#N/A</v>
      </c>
    </row>
    <row r="244" spans="2:61">
      <c r="B244" s="111"/>
      <c r="C244" s="536">
        <v>300874</v>
      </c>
      <c r="D244" s="128" t="s">
        <v>541</v>
      </c>
      <c r="E244" s="583">
        <v>45411</v>
      </c>
      <c r="F244" s="128" t="s">
        <v>201</v>
      </c>
      <c r="G244" s="588"/>
      <c r="H244" s="588"/>
      <c r="I244" s="130"/>
      <c r="J244" s="139"/>
      <c r="K244" s="131"/>
      <c r="L244" s="132"/>
      <c r="M244" s="132"/>
      <c r="N244" s="141"/>
      <c r="O244" s="139"/>
      <c r="P244" s="139"/>
      <c r="Q244" s="139"/>
      <c r="R244" s="133"/>
      <c r="S244" s="134"/>
      <c r="T244" s="434" t="str">
        <f t="shared" si="64"/>
        <v/>
      </c>
      <c r="U244" s="429"/>
      <c r="V244" s="429" t="e">
        <f t="shared" si="75"/>
        <v>#N/A</v>
      </c>
      <c r="W244" s="298"/>
      <c r="X244" s="129" t="str">
        <f t="shared" si="79"/>
        <v/>
      </c>
      <c r="Y244" s="129" t="str">
        <f t="shared" si="76"/>
        <v/>
      </c>
      <c r="Z244" s="129" t="str">
        <f t="shared" si="77"/>
        <v/>
      </c>
      <c r="AA244" s="133" t="str">
        <f t="shared" si="67"/>
        <v/>
      </c>
      <c r="AC244" s="186" t="e">
        <f>AC236</f>
        <v>#N/A</v>
      </c>
      <c r="AD244" s="187" t="e">
        <f>AD236</f>
        <v>#N/A</v>
      </c>
      <c r="AE244" s="187" t="e">
        <f>AE236</f>
        <v>#N/A</v>
      </c>
      <c r="AF244" s="187" t="e">
        <f>AF236</f>
        <v>#N/A</v>
      </c>
      <c r="AG244" s="204">
        <f t="shared" si="78"/>
        <v>0</v>
      </c>
      <c r="AI244" s="135" t="str">
        <f>IF(月報!G244&lt;&gt;"",月報!G244,"")</f>
        <v/>
      </c>
      <c r="AJ244" s="126" t="str">
        <f>IF(月報!W244&lt;&gt;"",月報!W244*24,"")</f>
        <v/>
      </c>
      <c r="AK244" s="126" t="str">
        <f>IF(月報!P244&lt;&gt;"",月報!P244,"")</f>
        <v/>
      </c>
      <c r="AL244" s="126" t="str">
        <f>IF(月報!Q244&lt;&gt;"",IF(月報!Q244="平日残","",月報!Q244),"")</f>
        <v/>
      </c>
      <c r="AM244" s="126"/>
      <c r="AN244" s="126" t="e">
        <f t="shared" si="66"/>
        <v>#N/A</v>
      </c>
      <c r="AO244" s="126" t="e">
        <f>IF($E244="","",VLOOKUP($E244,カレンダマスタ!$A$5:$E$381,5,FALSE))</f>
        <v>#N/A</v>
      </c>
      <c r="AQ244" s="196" t="str">
        <f>IF(G244="","",IF(VLOOKUP(E244,カレンダマスタ!$A$5:$D$381,4,FALSE)=0,"",1))</f>
        <v/>
      </c>
      <c r="AR244" s="136" t="str">
        <f>IF($G244="","",IF($AD244="NSTC",INDEX(カレンダマスタ!$I$26:$O$31,MATCH($G244,カレンダマスタ!$H$26:$H$31,1),MATCH($H244,カレンダマスタ!$I$25:$O$25,1)),
IF($AD244="CS本社",INDEX(カレンダマスタ!$I$36:$O$41,MATCH($G244,カレンダマスタ!$H$36:$H$41,1),MATCH($H244,カレンダマスタ!$I$35:$O$35,1)),
IF($AD244="NS本社",INDEX(カレンダマスタ!$I$94:$O$99,MATCH($G244,カレンダマスタ!$H$95:$H$100,1),MATCH($H244,カレンダマスタ!$I$93:$O$93,1)),
IF($AD244="ODC",INDEX(カレンダマスタ!$I$46:$O$51,MATCH($G244,カレンダマスタ!$H$46:$H$51,1),MATCH($H244,カレンダマスタ!$I$45:$O$45,1)),
IF($AD244="NS東京TC",INDEX(カレンダマスタ!$I$56:$O$61,MATCH($G244,カレンダマスタ!$H$56:$H$61,1),MATCH($H244,カレンダマスタ!$I$55:$O$55,1)),""))))))</f>
        <v/>
      </c>
      <c r="AS244" s="126" t="e">
        <f t="shared" si="80"/>
        <v>#N/A</v>
      </c>
      <c r="AU244" s="137" t="e">
        <f>IF(E244="","",VLOOKUP($E244,カレンダマスタ!$A$4:$E$381,4,FALSE))</f>
        <v>#N/A</v>
      </c>
      <c r="AV244" s="137" t="str">
        <f t="shared" si="68"/>
        <v/>
      </c>
      <c r="AW244" s="137" t="str">
        <f t="shared" si="69"/>
        <v/>
      </c>
      <c r="AX244" s="138" t="e">
        <f t="shared" si="70"/>
        <v>#N/A</v>
      </c>
      <c r="AY244" s="138" t="e">
        <f t="shared" si="71"/>
        <v>#N/A</v>
      </c>
      <c r="AZ244" s="130" t="e">
        <f>IF(AX244&amp;AW244="勤怠未設定","×",IF(AV244="勤怠修正","×",IF(AC244="外注","",IF(AA244="",IF(AY244&lt;&gt;"","×",""),IF(VLOOKUP(AA244,カレンダマスタ!$H$66:$I$83,2,FALSE)&lt;&gt;AY244,"×","OK")))))</f>
        <v>#N/A</v>
      </c>
      <c r="BC244" s="137" t="e">
        <f>IF(E244="","",VLOOKUP($E244,カレンダマスタ!$A$4:$E$381,4,FALSE))</f>
        <v>#N/A</v>
      </c>
      <c r="BD244" s="126" t="e">
        <f>IF(AC244="社員","",IF(AG244=0,"",IF(AD244="NSTC",IF(COUNTIF(カレンダマスタ!$Q$5:$Q$32,G244)=1,"OK","×"),
IF(AD244="NS本社",IF(COUNTIF(カレンダマスタ!$T$5:$T$32,G244)=1,"OK","×"),IF(COUNTIF(カレンダマスタ!$R$5:$R$32,G244)=1,"OK","×")))))</f>
        <v>#N/A</v>
      </c>
      <c r="BE244" s="126" t="e">
        <f>IF(AC244="社員","",IF(G244="","",IF(R244&lt;&gt;"","",IF(AF244="CS","OK",IF(VLOOKUP(E244,カレンダマスタ!$A$5:$D$381,4,FALSE)&gt;0,"",IF(OR(G244*24&gt;10.84,H244*24&lt;14.5)=TRUE,"×","OK"))))))</f>
        <v>#N/A</v>
      </c>
      <c r="BF244" s="126" t="e">
        <f t="shared" si="58"/>
        <v>#N/A</v>
      </c>
      <c r="BG244" s="126" t="e">
        <f t="shared" si="62"/>
        <v>#N/A</v>
      </c>
      <c r="BI244" s="130" t="e">
        <f t="shared" si="81"/>
        <v>#N/A</v>
      </c>
    </row>
    <row r="245" spans="2:61">
      <c r="B245" s="111"/>
      <c r="C245" s="536">
        <v>300874</v>
      </c>
      <c r="D245" s="128" t="s">
        <v>541</v>
      </c>
      <c r="E245" s="583">
        <v>45412</v>
      </c>
      <c r="F245" s="128" t="s">
        <v>203</v>
      </c>
      <c r="G245" s="588"/>
      <c r="H245" s="588"/>
      <c r="I245" s="130"/>
      <c r="J245" s="139"/>
      <c r="K245" s="131"/>
      <c r="L245" s="132"/>
      <c r="M245" s="132"/>
      <c r="N245" s="141"/>
      <c r="O245" s="139"/>
      <c r="P245" s="139"/>
      <c r="Q245" s="139"/>
      <c r="R245" s="133"/>
      <c r="S245" s="134"/>
      <c r="T245" s="434" t="str">
        <f t="shared" si="64"/>
        <v/>
      </c>
      <c r="U245" s="429"/>
      <c r="V245" s="429" t="e">
        <f t="shared" si="75"/>
        <v>#N/A</v>
      </c>
      <c r="W245" s="298"/>
      <c r="X245" s="129" t="str">
        <f t="shared" si="79"/>
        <v/>
      </c>
      <c r="Y245" s="129" t="str">
        <f t="shared" si="76"/>
        <v/>
      </c>
      <c r="Z245" s="129" t="str">
        <f t="shared" si="77"/>
        <v/>
      </c>
      <c r="AA245" s="133" t="str">
        <f t="shared" si="67"/>
        <v/>
      </c>
      <c r="AC245" s="186" t="e">
        <f>AC236</f>
        <v>#N/A</v>
      </c>
      <c r="AD245" s="187" t="e">
        <f>AD236</f>
        <v>#N/A</v>
      </c>
      <c r="AE245" s="187" t="e">
        <f>AE236</f>
        <v>#N/A</v>
      </c>
      <c r="AF245" s="187" t="e">
        <f>AF236</f>
        <v>#N/A</v>
      </c>
      <c r="AG245" s="204">
        <f t="shared" si="78"/>
        <v>0</v>
      </c>
      <c r="AI245" s="135" t="str">
        <f>IF(月報!G245&lt;&gt;"",月報!G245,"")</f>
        <v/>
      </c>
      <c r="AJ245" s="126" t="str">
        <f>IF(月報!W245&lt;&gt;"",月報!W245*24,"")</f>
        <v/>
      </c>
      <c r="AK245" s="126" t="str">
        <f>IF(月報!P245&lt;&gt;"",月報!P245,"")</f>
        <v/>
      </c>
      <c r="AL245" s="126" t="str">
        <f>IF(月報!Q245&lt;&gt;"",IF(月報!Q245="平日残","",月報!Q245),"")</f>
        <v/>
      </c>
      <c r="AM245" s="126"/>
      <c r="AN245" s="126" t="e">
        <f t="shared" si="66"/>
        <v>#N/A</v>
      </c>
      <c r="AO245" s="126" t="e">
        <f>IF($E245="","",VLOOKUP($E245,カレンダマスタ!$A$5:$E$381,5,FALSE))</f>
        <v>#N/A</v>
      </c>
      <c r="AQ245" s="196" t="str">
        <f>IF(G245="","",IF(VLOOKUP(E245,カレンダマスタ!$A$5:$D$381,4,FALSE)=0,"",1))</f>
        <v/>
      </c>
      <c r="AR245" s="136" t="str">
        <f>IF($G245="","",IF($AD245="NSTC",INDEX(カレンダマスタ!$I$26:$O$31,MATCH($G245,カレンダマスタ!$H$26:$H$31,1),MATCH($H245,カレンダマスタ!$I$25:$O$25,1)),
IF($AD245="CS本社",INDEX(カレンダマスタ!$I$36:$O$41,MATCH($G245,カレンダマスタ!$H$36:$H$41,1),MATCH($H245,カレンダマスタ!$I$35:$O$35,1)),
IF($AD245="NS本社",INDEX(カレンダマスタ!$I$94:$O$99,MATCH($G245,カレンダマスタ!$H$95:$H$100,1),MATCH($H245,カレンダマスタ!$I$93:$O$93,1)),
IF($AD245="ODC",INDEX(カレンダマスタ!$I$46:$O$51,MATCH($G245,カレンダマスタ!$H$46:$H$51,1),MATCH($H245,カレンダマスタ!$I$45:$O$45,1)),
IF($AD245="NS東京TC",INDEX(カレンダマスタ!$I$56:$O$61,MATCH($G245,カレンダマスタ!$H$56:$H$61,1),MATCH($H245,カレンダマスタ!$I$55:$O$55,1)),""))))))</f>
        <v/>
      </c>
      <c r="AS245" s="126" t="e">
        <f t="shared" si="80"/>
        <v>#N/A</v>
      </c>
      <c r="AU245" s="137" t="e">
        <f>IF(E245="","",VLOOKUP($E245,カレンダマスタ!$A$4:$E$381,4,FALSE))</f>
        <v>#N/A</v>
      </c>
      <c r="AV245" s="137" t="str">
        <f t="shared" si="68"/>
        <v/>
      </c>
      <c r="AW245" s="137" t="str">
        <f t="shared" si="69"/>
        <v/>
      </c>
      <c r="AX245" s="138" t="e">
        <f t="shared" si="70"/>
        <v>#N/A</v>
      </c>
      <c r="AY245" s="138" t="e">
        <f t="shared" si="71"/>
        <v>#N/A</v>
      </c>
      <c r="AZ245" s="130" t="e">
        <f>IF(AX245&amp;AW245="勤怠未設定","×",IF(AV245="勤怠修正","×",IF(AC245="外注","",IF(AA245="",IF(AY245&lt;&gt;"","×",""),IF(VLOOKUP(AA245,カレンダマスタ!$H$66:$I$83,2,FALSE)&lt;&gt;AY245,"×","OK")))))</f>
        <v>#N/A</v>
      </c>
      <c r="BC245" s="137" t="e">
        <f>IF(E245="","",VLOOKUP($E245,カレンダマスタ!$A$4:$E$381,4,FALSE))</f>
        <v>#N/A</v>
      </c>
      <c r="BD245" s="126" t="e">
        <f>IF(AC245="社員","",IF(AG245=0,"",IF(AD245="NSTC",IF(COUNTIF(カレンダマスタ!$Q$5:$Q$32,G245)=1,"OK","×"),
IF(AD245="NS本社",IF(COUNTIF(カレンダマスタ!$T$5:$T$32,G245)=1,"OK","×"),IF(COUNTIF(カレンダマスタ!$R$5:$R$32,G245)=1,"OK","×")))))</f>
        <v>#N/A</v>
      </c>
      <c r="BE245" s="126" t="e">
        <f>IF(AC245="社員","",IF(G245="","",IF(R245&lt;&gt;"","",IF(AF245="CS","OK",IF(VLOOKUP(E245,カレンダマスタ!$A$5:$D$381,4,FALSE)&gt;0,"",IF(OR(G245*24&gt;10.84,H245*24&lt;14.5)=TRUE,"×","OK"))))))</f>
        <v>#N/A</v>
      </c>
      <c r="BF245" s="126" t="e">
        <f t="shared" si="58"/>
        <v>#N/A</v>
      </c>
      <c r="BG245" s="126" t="e">
        <f t="shared" si="62"/>
        <v>#N/A</v>
      </c>
      <c r="BI245" s="130" t="e">
        <f t="shared" si="81"/>
        <v>#N/A</v>
      </c>
    </row>
    <row r="246" spans="2:61">
      <c r="B246" s="111"/>
      <c r="C246" s="536">
        <v>300874</v>
      </c>
      <c r="D246" s="128" t="s">
        <v>541</v>
      </c>
      <c r="E246" s="583">
        <v>45413</v>
      </c>
      <c r="F246" s="128" t="s">
        <v>204</v>
      </c>
      <c r="G246" s="588"/>
      <c r="H246" s="588"/>
      <c r="I246" s="130"/>
      <c r="J246" s="139"/>
      <c r="K246" s="131"/>
      <c r="L246" s="132"/>
      <c r="M246" s="132"/>
      <c r="N246" s="141"/>
      <c r="O246" s="139"/>
      <c r="P246" s="139"/>
      <c r="Q246" s="139"/>
      <c r="R246" s="133"/>
      <c r="S246" s="134"/>
      <c r="T246" s="434" t="str">
        <f t="shared" si="64"/>
        <v/>
      </c>
      <c r="U246" s="429"/>
      <c r="V246" s="429" t="e">
        <f t="shared" si="75"/>
        <v>#N/A</v>
      </c>
      <c r="W246" s="298"/>
      <c r="X246" s="129" t="str">
        <f t="shared" si="79"/>
        <v/>
      </c>
      <c r="Y246" s="129" t="str">
        <f t="shared" si="76"/>
        <v/>
      </c>
      <c r="Z246" s="129" t="str">
        <f t="shared" si="77"/>
        <v/>
      </c>
      <c r="AA246" s="133" t="str">
        <f t="shared" si="67"/>
        <v/>
      </c>
      <c r="AC246" s="186" t="e">
        <f>AC236</f>
        <v>#N/A</v>
      </c>
      <c r="AD246" s="187" t="e">
        <f>AD236</f>
        <v>#N/A</v>
      </c>
      <c r="AE246" s="187" t="e">
        <f>AE236</f>
        <v>#N/A</v>
      </c>
      <c r="AF246" s="187" t="e">
        <f>AF236</f>
        <v>#N/A</v>
      </c>
      <c r="AG246" s="204">
        <f t="shared" si="78"/>
        <v>0</v>
      </c>
      <c r="AI246" s="140" t="str">
        <f>IF(月報!G246&lt;&gt;"",月報!G246,"")</f>
        <v/>
      </c>
      <c r="AJ246" s="126" t="str">
        <f>IF(月報!W246&lt;&gt;"",月報!W246*24,"")</f>
        <v/>
      </c>
      <c r="AK246" s="126" t="str">
        <f>IF(月報!P246&lt;&gt;"",月報!P246,"")</f>
        <v/>
      </c>
      <c r="AL246" s="126" t="str">
        <f>IF(月報!Q246&lt;&gt;"",IF(月報!Q246="平日残","",月報!Q246),"")</f>
        <v/>
      </c>
      <c r="AM246" s="126"/>
      <c r="AN246" s="126" t="e">
        <f t="shared" si="66"/>
        <v>#N/A</v>
      </c>
      <c r="AO246" s="126" t="e">
        <f>IF($E246="","",VLOOKUP($E246,カレンダマスタ!$A$5:$E$381,5,FALSE))</f>
        <v>#N/A</v>
      </c>
      <c r="AQ246" s="196" t="str">
        <f>IF(G246="","",IF(VLOOKUP(E246,カレンダマスタ!$A$5:$D$381,4,FALSE)=0,"",1))</f>
        <v/>
      </c>
      <c r="AR246" s="136" t="str">
        <f>IF($G246="","",IF($AD246="NSTC",INDEX(カレンダマスタ!$I$26:$O$31,MATCH($G246,カレンダマスタ!$H$26:$H$31,1),MATCH($H246,カレンダマスタ!$I$25:$O$25,1)),
IF($AD246="CS本社",INDEX(カレンダマスタ!$I$36:$O$41,MATCH($G246,カレンダマスタ!$H$36:$H$41,1),MATCH($H246,カレンダマスタ!$I$35:$O$35,1)),
IF($AD246="NS本社",INDEX(カレンダマスタ!$I$94:$O$99,MATCH($G246,カレンダマスタ!$H$95:$H$100,1),MATCH($H246,カレンダマスタ!$I$93:$O$93,1)),
IF($AD246="ODC",INDEX(カレンダマスタ!$I$46:$O$51,MATCH($G246,カレンダマスタ!$H$46:$H$51,1),MATCH($H246,カレンダマスタ!$I$45:$O$45,1)),
IF($AD246="NS東京TC",INDEX(カレンダマスタ!$I$56:$O$61,MATCH($G246,カレンダマスタ!$H$56:$H$61,1),MATCH($H246,カレンダマスタ!$I$55:$O$55,1)),""))))))</f>
        <v/>
      </c>
      <c r="AS246" s="126" t="e">
        <f t="shared" si="80"/>
        <v>#N/A</v>
      </c>
      <c r="AU246" s="137" t="e">
        <f>IF(E246="","",VLOOKUP($E246,カレンダマスタ!$A$4:$E$381,4,FALSE))</f>
        <v>#N/A</v>
      </c>
      <c r="AV246" s="137" t="str">
        <f t="shared" si="68"/>
        <v/>
      </c>
      <c r="AW246" s="137" t="str">
        <f t="shared" si="69"/>
        <v/>
      </c>
      <c r="AX246" s="138" t="e">
        <f t="shared" si="70"/>
        <v>#N/A</v>
      </c>
      <c r="AY246" s="138" t="e">
        <f t="shared" si="71"/>
        <v>#N/A</v>
      </c>
      <c r="AZ246" s="130" t="e">
        <f>IF(AX246&amp;AW246="勤怠未設定","×",IF(AV246="勤怠修正","×",IF(AC246="外注","",IF(AA246="",IF(AY246&lt;&gt;"","×",""),IF(VLOOKUP(AA246,カレンダマスタ!$H$66:$I$83,2,FALSE)&lt;&gt;AY246,"×","OK")))))</f>
        <v>#N/A</v>
      </c>
      <c r="BC246" s="137" t="e">
        <f>IF(E246="","",VLOOKUP($E246,カレンダマスタ!$A$4:$E$381,4,FALSE))</f>
        <v>#N/A</v>
      </c>
      <c r="BD246" s="126" t="e">
        <f>IF(AC246="社員","",IF(AG246=0,"",IF(AD246="NSTC",IF(COUNTIF(カレンダマスタ!$Q$5:$Q$32,G246)=1,"OK","×"),
IF(AD246="NS本社",IF(COUNTIF(カレンダマスタ!$T$5:$T$32,G246)=1,"OK","×"),IF(COUNTIF(カレンダマスタ!$R$5:$R$32,G246)=1,"OK","×")))))</f>
        <v>#N/A</v>
      </c>
      <c r="BE246" s="126" t="e">
        <f>IF(AC246="社員","",IF(G246="","",IF(R246&lt;&gt;"","",IF(AF246="CS","OK",IF(VLOOKUP(E246,カレンダマスタ!$A$5:$D$381,4,FALSE)&gt;0,"",IF(OR(G246*24&gt;10.84,H246*24&lt;14.5)=TRUE,"×","OK"))))))</f>
        <v>#N/A</v>
      </c>
      <c r="BF246" s="126" t="e">
        <f t="shared" si="58"/>
        <v>#N/A</v>
      </c>
      <c r="BG246" s="126" t="e">
        <f t="shared" si="62"/>
        <v>#N/A</v>
      </c>
      <c r="BI246" s="130" t="e">
        <f t="shared" si="81"/>
        <v>#N/A</v>
      </c>
    </row>
    <row r="247" spans="2:61">
      <c r="B247" s="111"/>
      <c r="C247" s="536">
        <v>300874</v>
      </c>
      <c r="D247" s="128" t="s">
        <v>541</v>
      </c>
      <c r="E247" s="583">
        <v>45414</v>
      </c>
      <c r="F247" s="128" t="s">
        <v>205</v>
      </c>
      <c r="G247" s="588"/>
      <c r="H247" s="588"/>
      <c r="I247" s="130"/>
      <c r="J247" s="139"/>
      <c r="K247" s="131"/>
      <c r="L247" s="132"/>
      <c r="M247" s="132"/>
      <c r="N247" s="141"/>
      <c r="O247" s="139"/>
      <c r="P247" s="139"/>
      <c r="Q247" s="139"/>
      <c r="R247" s="133"/>
      <c r="S247" s="134"/>
      <c r="T247" s="434" t="str">
        <f t="shared" si="64"/>
        <v/>
      </c>
      <c r="U247" s="429"/>
      <c r="V247" s="429" t="e">
        <f t="shared" si="75"/>
        <v>#N/A</v>
      </c>
      <c r="W247" s="298"/>
      <c r="X247" s="129" t="str">
        <f t="shared" si="79"/>
        <v/>
      </c>
      <c r="Y247" s="129" t="str">
        <f t="shared" si="76"/>
        <v/>
      </c>
      <c r="Z247" s="129" t="str">
        <f t="shared" si="77"/>
        <v/>
      </c>
      <c r="AA247" s="133" t="str">
        <f t="shared" si="67"/>
        <v/>
      </c>
      <c r="AC247" s="186" t="e">
        <f>AC236</f>
        <v>#N/A</v>
      </c>
      <c r="AD247" s="187" t="e">
        <f>AD236</f>
        <v>#N/A</v>
      </c>
      <c r="AE247" s="187" t="e">
        <f>AE236</f>
        <v>#N/A</v>
      </c>
      <c r="AF247" s="187" t="e">
        <f>AF236</f>
        <v>#N/A</v>
      </c>
      <c r="AG247" s="204">
        <f t="shared" si="78"/>
        <v>0</v>
      </c>
      <c r="AI247" s="140" t="str">
        <f>IF(月報!G247&lt;&gt;"",月報!G247,"")</f>
        <v/>
      </c>
      <c r="AJ247" s="126" t="str">
        <f>IF(月報!W247&lt;&gt;"",月報!W247*24,"")</f>
        <v/>
      </c>
      <c r="AK247" s="126" t="str">
        <f>IF(月報!P247&lt;&gt;"",月報!P247,"")</f>
        <v/>
      </c>
      <c r="AL247" s="126" t="str">
        <f>IF(月報!Q247&lt;&gt;"",IF(月報!Q247="平日残","",月報!Q247),"")</f>
        <v/>
      </c>
      <c r="AM247" s="126"/>
      <c r="AN247" s="126" t="e">
        <f t="shared" si="66"/>
        <v>#N/A</v>
      </c>
      <c r="AO247" s="126" t="e">
        <f>IF($E247="","",VLOOKUP($E247,カレンダマスタ!$A$5:$E$381,5,FALSE))</f>
        <v>#N/A</v>
      </c>
      <c r="AQ247" s="196" t="str">
        <f>IF(G247="","",IF(VLOOKUP(E247,カレンダマスタ!$A$5:$D$381,4,FALSE)=0,"",1))</f>
        <v/>
      </c>
      <c r="AR247" s="136" t="str">
        <f>IF($G247="","",IF($AD247="NSTC",INDEX(カレンダマスタ!$I$26:$O$31,MATCH($G247,カレンダマスタ!$H$26:$H$31,1),MATCH($H247,カレンダマスタ!$I$25:$O$25,1)),
IF($AD247="CS本社",INDEX(カレンダマスタ!$I$36:$O$41,MATCH($G247,カレンダマスタ!$H$36:$H$41,1),MATCH($H247,カレンダマスタ!$I$35:$O$35,1)),
IF($AD247="NS本社",INDEX(カレンダマスタ!$I$94:$O$99,MATCH($G247,カレンダマスタ!$H$95:$H$100,1),MATCH($H247,カレンダマスタ!$I$93:$O$93,1)),
IF($AD247="ODC",INDEX(カレンダマスタ!$I$46:$O$51,MATCH($G247,カレンダマスタ!$H$46:$H$51,1),MATCH($H247,カレンダマスタ!$I$45:$O$45,1)),
IF($AD247="NS東京TC",INDEX(カレンダマスタ!$I$56:$O$61,MATCH($G247,カレンダマスタ!$H$56:$H$61,1),MATCH($H247,カレンダマスタ!$I$55:$O$55,1)),""))))))</f>
        <v/>
      </c>
      <c r="AS247" s="126" t="e">
        <f t="shared" si="80"/>
        <v>#N/A</v>
      </c>
      <c r="AU247" s="137" t="e">
        <f>IF(E247="","",VLOOKUP($E247,カレンダマスタ!$A$4:$E$381,4,FALSE))</f>
        <v>#N/A</v>
      </c>
      <c r="AV247" s="137" t="str">
        <f t="shared" si="68"/>
        <v/>
      </c>
      <c r="AW247" s="137" t="str">
        <f t="shared" si="69"/>
        <v/>
      </c>
      <c r="AX247" s="138" t="e">
        <f t="shared" si="70"/>
        <v>#N/A</v>
      </c>
      <c r="AY247" s="138" t="e">
        <f t="shared" si="71"/>
        <v>#N/A</v>
      </c>
      <c r="AZ247" s="130" t="e">
        <f>IF(AX247&amp;AW247="勤怠未設定","×",IF(AV247="勤怠修正","×",IF(AC247="外注","",IF(AA247="",IF(AY247&lt;&gt;"","×",""),IF(VLOOKUP(AA247,カレンダマスタ!$H$66:$I$83,2,FALSE)&lt;&gt;AY247,"×","OK")))))</f>
        <v>#N/A</v>
      </c>
      <c r="BC247" s="137" t="e">
        <f>IF(E247="","",VLOOKUP($E247,カレンダマスタ!$A$4:$E$381,4,FALSE))</f>
        <v>#N/A</v>
      </c>
      <c r="BD247" s="126" t="e">
        <f>IF(AC247="社員","",IF(AG247=0,"",IF(AD247="NSTC",IF(COUNTIF(カレンダマスタ!$Q$5:$Q$32,G247)=1,"OK","×"),
IF(AD247="NS本社",IF(COUNTIF(カレンダマスタ!$T$5:$T$32,G247)=1,"OK","×"),IF(COUNTIF(カレンダマスタ!$R$5:$R$32,G247)=1,"OK","×")))))</f>
        <v>#N/A</v>
      </c>
      <c r="BE247" s="126" t="e">
        <f>IF(AC247="社員","",IF(G247="","",IF(R247&lt;&gt;"","",IF(AF247="CS","OK",IF(VLOOKUP(E247,カレンダマスタ!$A$5:$D$381,4,FALSE)&gt;0,"",IF(OR(G247*24&gt;10.84,H247*24&lt;14.5)=TRUE,"×","OK"))))))</f>
        <v>#N/A</v>
      </c>
      <c r="BF247" s="126" t="e">
        <f t="shared" si="58"/>
        <v>#N/A</v>
      </c>
      <c r="BG247" s="126" t="e">
        <f t="shared" si="62"/>
        <v>#N/A</v>
      </c>
      <c r="BI247" s="130" t="e">
        <f t="shared" si="81"/>
        <v>#N/A</v>
      </c>
    </row>
    <row r="248" spans="2:61">
      <c r="B248" s="111"/>
      <c r="C248" s="536">
        <v>300874</v>
      </c>
      <c r="D248" s="128" t="s">
        <v>541</v>
      </c>
      <c r="E248" s="583">
        <v>45415</v>
      </c>
      <c r="F248" s="128" t="s">
        <v>199</v>
      </c>
      <c r="G248" s="588"/>
      <c r="H248" s="588"/>
      <c r="I248" s="130"/>
      <c r="J248" s="139"/>
      <c r="K248" s="131"/>
      <c r="L248" s="132"/>
      <c r="M248" s="132"/>
      <c r="N248" s="141"/>
      <c r="O248" s="139"/>
      <c r="P248" s="139"/>
      <c r="Q248" s="139"/>
      <c r="R248" s="133"/>
      <c r="S248" s="134"/>
      <c r="T248" s="434" t="str">
        <f t="shared" si="64"/>
        <v/>
      </c>
      <c r="U248" s="429"/>
      <c r="V248" s="429" t="e">
        <f t="shared" si="75"/>
        <v>#N/A</v>
      </c>
      <c r="W248" s="298"/>
      <c r="X248" s="129" t="str">
        <f t="shared" si="79"/>
        <v/>
      </c>
      <c r="Y248" s="129" t="str">
        <f t="shared" si="76"/>
        <v/>
      </c>
      <c r="Z248" s="129" t="str">
        <f t="shared" si="77"/>
        <v/>
      </c>
      <c r="AA248" s="133" t="str">
        <f t="shared" si="67"/>
        <v/>
      </c>
      <c r="AC248" s="186" t="e">
        <f>AC236</f>
        <v>#N/A</v>
      </c>
      <c r="AD248" s="187" t="e">
        <f>AD236</f>
        <v>#N/A</v>
      </c>
      <c r="AE248" s="187" t="e">
        <f>AE236</f>
        <v>#N/A</v>
      </c>
      <c r="AF248" s="187" t="e">
        <f>AF236</f>
        <v>#N/A</v>
      </c>
      <c r="AG248" s="204">
        <f t="shared" si="78"/>
        <v>0</v>
      </c>
      <c r="AI248" s="140" t="str">
        <f>IF(月報!G248&lt;&gt;"",月報!G248,"")</f>
        <v/>
      </c>
      <c r="AJ248" s="126" t="str">
        <f>IF(月報!W248&lt;&gt;"",月報!W248*24,"")</f>
        <v/>
      </c>
      <c r="AK248" s="126" t="str">
        <f>IF(月報!P248&lt;&gt;"",月報!P248,"")</f>
        <v/>
      </c>
      <c r="AL248" s="126" t="str">
        <f>IF(月報!Q248&lt;&gt;"",IF(月報!Q248="平日残","",月報!Q248),"")</f>
        <v/>
      </c>
      <c r="AM248" s="126"/>
      <c r="AN248" s="126" t="e">
        <f t="shared" si="66"/>
        <v>#N/A</v>
      </c>
      <c r="AO248" s="126" t="e">
        <f>IF($E248="","",VLOOKUP($E248,カレンダマスタ!$A$5:$E$381,5,FALSE))</f>
        <v>#N/A</v>
      </c>
      <c r="AQ248" s="196" t="str">
        <f>IF(G248="","",IF(VLOOKUP(E248,カレンダマスタ!$A$5:$D$381,4,FALSE)=0,"",1))</f>
        <v/>
      </c>
      <c r="AR248" s="136" t="str">
        <f>IF($G248="","",IF($AD248="NSTC",INDEX(カレンダマスタ!$I$26:$O$31,MATCH($G248,カレンダマスタ!$H$26:$H$31,1),MATCH($H248,カレンダマスタ!$I$25:$O$25,1)),
IF($AD248="CS本社",INDEX(カレンダマスタ!$I$36:$O$41,MATCH($G248,カレンダマスタ!$H$36:$H$41,1),MATCH($H248,カレンダマスタ!$I$35:$O$35,1)),
IF($AD248="NS本社",INDEX(カレンダマスタ!$I$94:$O$99,MATCH($G248,カレンダマスタ!$H$95:$H$100,1),MATCH($H248,カレンダマスタ!$I$93:$O$93,1)),
IF($AD248="ODC",INDEX(カレンダマスタ!$I$46:$O$51,MATCH($G248,カレンダマスタ!$H$46:$H$51,1),MATCH($H248,カレンダマスタ!$I$45:$O$45,1)),
IF($AD248="NS東京TC",INDEX(カレンダマスタ!$I$56:$O$61,MATCH($G248,カレンダマスタ!$H$56:$H$61,1),MATCH($H248,カレンダマスタ!$I$55:$O$55,1)),""))))))</f>
        <v/>
      </c>
      <c r="AS248" s="126" t="e">
        <f t="shared" si="80"/>
        <v>#N/A</v>
      </c>
      <c r="AU248" s="137" t="e">
        <f>IF(E248="","",VLOOKUP($E248,カレンダマスタ!$A$4:$E$381,4,FALSE))</f>
        <v>#N/A</v>
      </c>
      <c r="AV248" s="137" t="str">
        <f t="shared" si="68"/>
        <v/>
      </c>
      <c r="AW248" s="137" t="str">
        <f t="shared" si="69"/>
        <v/>
      </c>
      <c r="AX248" s="138" t="e">
        <f t="shared" si="70"/>
        <v>#N/A</v>
      </c>
      <c r="AY248" s="138" t="e">
        <f t="shared" si="71"/>
        <v>#N/A</v>
      </c>
      <c r="AZ248" s="130" t="e">
        <f>IF(AX248&amp;AW248="勤怠未設定","×",IF(AV248="勤怠修正","×",IF(AC248="外注","",IF(AA248="",IF(AY248&lt;&gt;"","×",""),IF(VLOOKUP(AA248,カレンダマスタ!$H$66:$I$83,2,FALSE)&lt;&gt;AY248,"×","OK")))))</f>
        <v>#N/A</v>
      </c>
      <c r="BC248" s="137" t="e">
        <f>IF(E248="","",VLOOKUP($E248,カレンダマスタ!$A$4:$E$381,4,FALSE))</f>
        <v>#N/A</v>
      </c>
      <c r="BD248" s="126" t="e">
        <f>IF(AC248="社員","",IF(AG248=0,"",IF(AD248="NSTC",IF(COUNTIF(カレンダマスタ!$Q$5:$Q$32,G248)=1,"OK","×"),
IF(AD248="NS本社",IF(COUNTIF(カレンダマスタ!$T$5:$T$32,G248)=1,"OK","×"),IF(COUNTIF(カレンダマスタ!$R$5:$R$32,G248)=1,"OK","×")))))</f>
        <v>#N/A</v>
      </c>
      <c r="BE248" s="126" t="e">
        <f>IF(AC248="社員","",IF(G248="","",IF(R248&lt;&gt;"","",IF(AF248="CS","OK",IF(VLOOKUP(E248,カレンダマスタ!$A$5:$D$381,4,FALSE)&gt;0,"",IF(OR(G248*24&gt;10.84,H248*24&lt;14.5)=TRUE,"×","OK"))))))</f>
        <v>#N/A</v>
      </c>
      <c r="BF248" s="126" t="e">
        <f t="shared" ref="BF248:BF311" si="82">IF(AC248="外注",AN248,IF(G248="",IF(AJ248="","","週報未入力"),IF(AJ248="","TW未入力","")))</f>
        <v>#N/A</v>
      </c>
      <c r="BG248" s="126" t="e">
        <f t="shared" si="62"/>
        <v>#N/A</v>
      </c>
      <c r="BI248" s="130" t="e">
        <f t="shared" si="81"/>
        <v>#N/A</v>
      </c>
    </row>
    <row r="249" spans="2:61">
      <c r="B249" s="111"/>
      <c r="C249" s="537">
        <v>300874</v>
      </c>
      <c r="D249" s="142" t="s">
        <v>541</v>
      </c>
      <c r="E249" s="584">
        <v>45416</v>
      </c>
      <c r="F249" s="142" t="s">
        <v>369</v>
      </c>
      <c r="G249" s="589"/>
      <c r="H249" s="589"/>
      <c r="I249" s="144"/>
      <c r="J249" s="148"/>
      <c r="K249" s="145"/>
      <c r="L249" s="146"/>
      <c r="M249" s="146"/>
      <c r="N249" s="147"/>
      <c r="O249" s="148"/>
      <c r="P249" s="148"/>
      <c r="Q249" s="148"/>
      <c r="R249" s="149"/>
      <c r="S249" s="156"/>
      <c r="T249" s="435" t="str">
        <f t="shared" si="64"/>
        <v/>
      </c>
      <c r="U249" s="430"/>
      <c r="V249" s="430" t="e">
        <f t="shared" si="75"/>
        <v>#N/A</v>
      </c>
      <c r="W249" s="298"/>
      <c r="X249" s="143" t="str">
        <f t="shared" si="79"/>
        <v/>
      </c>
      <c r="Y249" s="143" t="str">
        <f t="shared" si="76"/>
        <v/>
      </c>
      <c r="Z249" s="143" t="str">
        <f t="shared" si="77"/>
        <v/>
      </c>
      <c r="AA249" s="149" t="str">
        <f t="shared" si="67"/>
        <v/>
      </c>
      <c r="AC249" s="188" t="e">
        <f>AC236</f>
        <v>#N/A</v>
      </c>
      <c r="AD249" s="189" t="e">
        <f>AD236</f>
        <v>#N/A</v>
      </c>
      <c r="AE249" s="189" t="e">
        <f>AE236</f>
        <v>#N/A</v>
      </c>
      <c r="AF249" s="189" t="e">
        <f>AF236</f>
        <v>#N/A</v>
      </c>
      <c r="AG249" s="205">
        <f t="shared" si="78"/>
        <v>0</v>
      </c>
      <c r="AI249" s="157" t="str">
        <f>IF(月報!G249&lt;&gt;"",月報!G249,"")</f>
        <v/>
      </c>
      <c r="AJ249" s="151" t="str">
        <f>IF(月報!W249&lt;&gt;"",月報!W249*24,"")</f>
        <v/>
      </c>
      <c r="AK249" s="151" t="str">
        <f>IF(月報!P249&lt;&gt;"",月報!P249,"")</f>
        <v/>
      </c>
      <c r="AL249" s="151" t="str">
        <f>IF(月報!Q249&lt;&gt;"",IF(月報!Q249="平日残","",月報!Q249),"")</f>
        <v/>
      </c>
      <c r="AM249" s="151"/>
      <c r="AN249" s="151" t="e">
        <f t="shared" si="66"/>
        <v>#N/A</v>
      </c>
      <c r="AO249" s="151" t="e">
        <f>IF($E249="","",VLOOKUP($E249,カレンダマスタ!$A$5:$E$381,5,FALSE))</f>
        <v>#N/A</v>
      </c>
      <c r="AQ249" s="197" t="str">
        <f>IF(G249="","",IF(VLOOKUP(E249,カレンダマスタ!$A$5:$D$381,4,FALSE)=0,"",1))</f>
        <v/>
      </c>
      <c r="AR249" s="152" t="str">
        <f>IF($G249="","",IF($AD249="NSTC",INDEX(カレンダマスタ!$I$26:$O$31,MATCH($G249,カレンダマスタ!$H$26:$H$31,1),MATCH($H249,カレンダマスタ!$I$25:$O$25,1)),
IF($AD249="CS本社",INDEX(カレンダマスタ!$I$36:$O$41,MATCH($G249,カレンダマスタ!$H$36:$H$41,1),MATCH($H249,カレンダマスタ!$I$35:$O$35,1)),
IF($AD249="NS本社",INDEX(カレンダマスタ!$I$94:$O$99,MATCH($G249,カレンダマスタ!$H$95:$H$100,1),MATCH($H249,カレンダマスタ!$I$93:$O$93,1)),
IF($AD249="ODC",INDEX(カレンダマスタ!$I$46:$O$51,MATCH($G249,カレンダマスタ!$H$46:$H$51,1),MATCH($H249,カレンダマスタ!$I$45:$O$45,1)),
IF($AD249="NS東京TC",INDEX(カレンダマスタ!$I$56:$O$61,MATCH($G249,カレンダマスタ!$H$56:$H$61,1),MATCH($H249,カレンダマスタ!$I$55:$O$55,1)),""))))))</f>
        <v/>
      </c>
      <c r="AS249" s="151" t="e">
        <f t="shared" si="80"/>
        <v>#N/A</v>
      </c>
      <c r="AU249" s="153" t="e">
        <f>IF(E249="","",VLOOKUP($E249,カレンダマスタ!$A$4:$E$381,4,FALSE))</f>
        <v>#N/A</v>
      </c>
      <c r="AV249" s="153" t="str">
        <f t="shared" si="68"/>
        <v/>
      </c>
      <c r="AW249" s="153" t="str">
        <f t="shared" si="69"/>
        <v/>
      </c>
      <c r="AX249" s="154" t="e">
        <f t="shared" si="70"/>
        <v>#N/A</v>
      </c>
      <c r="AY249" s="154" t="e">
        <f t="shared" si="71"/>
        <v>#N/A</v>
      </c>
      <c r="AZ249" s="144" t="e">
        <f>IF(AX249&amp;AW249="勤怠未設定","×",IF(AV249="勤怠修正","×",IF(AC249="外注","",IF(AA249="",IF(AY249&lt;&gt;"","×",""),IF(VLOOKUP(AA249,カレンダマスタ!$H$66:$I$83,2,FALSE)&lt;&gt;AY249,"×","OK")))))</f>
        <v>#N/A</v>
      </c>
      <c r="BC249" s="153" t="e">
        <f>IF(E249="","",VLOOKUP($E249,カレンダマスタ!$A$4:$E$381,4,FALSE))</f>
        <v>#N/A</v>
      </c>
      <c r="BD249" s="151" t="e">
        <f>IF(AC249="社員","",IF(AG249=0,"",IF(AD249="NSTC",IF(COUNTIF(カレンダマスタ!$Q$5:$Q$32,G249)=1,"OK","×"),
IF(AD249="NS本社",IF(COUNTIF(カレンダマスタ!$T$5:$T$32,G249)=1,"OK","×"),IF(COUNTIF(カレンダマスタ!$R$5:$R$32,G249)=1,"OK","×")))))</f>
        <v>#N/A</v>
      </c>
      <c r="BE249" s="151" t="e">
        <f>IF(AC249="社員","",IF(G249="","",IF(R249&lt;&gt;"","",IF(AF249="CS","OK",IF(VLOOKUP(E249,カレンダマスタ!$A$5:$D$381,4,FALSE)&gt;0,"",IF(OR(G249*24&gt;10.84,H249*24&lt;14.5)=TRUE,"×","OK"))))))</f>
        <v>#N/A</v>
      </c>
      <c r="BF249" s="151" t="e">
        <f t="shared" si="82"/>
        <v>#N/A</v>
      </c>
      <c r="BG249" s="151" t="e">
        <f t="shared" si="62"/>
        <v>#N/A</v>
      </c>
      <c r="BI249" s="144" t="e">
        <f t="shared" si="81"/>
        <v>#N/A</v>
      </c>
    </row>
    <row r="250" spans="2:61">
      <c r="B250" s="111"/>
      <c r="C250" s="535">
        <v>300874</v>
      </c>
      <c r="D250" s="112" t="s">
        <v>541</v>
      </c>
      <c r="E250" s="582">
        <v>45417</v>
      </c>
      <c r="F250" s="112" t="s">
        <v>370</v>
      </c>
      <c r="G250" s="587"/>
      <c r="H250" s="587"/>
      <c r="I250" s="114"/>
      <c r="J250" s="118"/>
      <c r="K250" s="115"/>
      <c r="L250" s="116"/>
      <c r="M250" s="116"/>
      <c r="N250" s="117"/>
      <c r="O250" s="118"/>
      <c r="P250" s="118"/>
      <c r="Q250" s="118"/>
      <c r="R250" s="119"/>
      <c r="S250" s="120"/>
      <c r="T250" s="433" t="str">
        <f t="shared" si="64"/>
        <v/>
      </c>
      <c r="U250" s="431">
        <f>SUM(T250:T256)</f>
        <v>41.5</v>
      </c>
      <c r="V250" s="431" t="e">
        <f t="shared" si="75"/>
        <v>#N/A</v>
      </c>
      <c r="W250" s="298"/>
      <c r="X250" s="113" t="str">
        <f t="shared" si="79"/>
        <v/>
      </c>
      <c r="Y250" s="113" t="str">
        <f t="shared" si="76"/>
        <v/>
      </c>
      <c r="Z250" s="113" t="str">
        <f t="shared" si="77"/>
        <v/>
      </c>
      <c r="AA250" s="119" t="str">
        <f t="shared" si="67"/>
        <v/>
      </c>
      <c r="AC250" s="190" t="e">
        <f>AC236</f>
        <v>#N/A</v>
      </c>
      <c r="AD250" s="191" t="e">
        <f>AD236</f>
        <v>#N/A</v>
      </c>
      <c r="AE250" s="191" t="e">
        <f>AE236</f>
        <v>#N/A</v>
      </c>
      <c r="AF250" s="191" t="e">
        <f>AF236</f>
        <v>#N/A</v>
      </c>
      <c r="AG250" s="206">
        <f t="shared" si="78"/>
        <v>0</v>
      </c>
      <c r="AI250" s="158" t="str">
        <f>IF(月報!G250&lt;&gt;"",月報!G250,"")</f>
        <v/>
      </c>
      <c r="AJ250" s="122" t="str">
        <f>IF(月報!W250&lt;&gt;"",月報!W250*24,"")</f>
        <v/>
      </c>
      <c r="AK250" s="122" t="str">
        <f>IF(月報!P250&lt;&gt;"",月報!P250,"")</f>
        <v/>
      </c>
      <c r="AL250" s="122" t="str">
        <f>IF(月報!Q250&lt;&gt;"",IF(月報!Q250="平日残","",月報!Q250),"")</f>
        <v/>
      </c>
      <c r="AM250" s="122"/>
      <c r="AN250" s="122" t="e">
        <f t="shared" si="66"/>
        <v>#N/A</v>
      </c>
      <c r="AO250" s="122" t="e">
        <f>IF($E250="","",VLOOKUP($E250,カレンダマスタ!$A$5:$E$381,5,FALSE))</f>
        <v>#N/A</v>
      </c>
      <c r="AQ250" s="195" t="str">
        <f>IF(G250="","",IF(VLOOKUP(E250,カレンダマスタ!$A$5:$D$381,4,FALSE)=0,"",1))</f>
        <v/>
      </c>
      <c r="AR250" s="123" t="str">
        <f>IF($G250="","",IF($AD250="NSTC",INDEX(カレンダマスタ!$I$26:$O$31,MATCH($G250,カレンダマスタ!$H$26:$H$31,1),MATCH($H250,カレンダマスタ!$I$25:$O$25,1)),
IF($AD250="CS本社",INDEX(カレンダマスタ!$I$36:$O$41,MATCH($G250,カレンダマスタ!$H$36:$H$41,1),MATCH($H250,カレンダマスタ!$I$35:$O$35,1)),
IF($AD250="NS本社",INDEX(カレンダマスタ!$I$94:$O$99,MATCH($G250,カレンダマスタ!$H$95:$H$100,1),MATCH($H250,カレンダマスタ!$I$93:$O$93,1)),
IF($AD250="ODC",INDEX(カレンダマスタ!$I$46:$O$51,MATCH($G250,カレンダマスタ!$H$46:$H$51,1),MATCH($H250,カレンダマスタ!$I$45:$O$45,1)),
IF($AD250="NS東京TC",INDEX(カレンダマスタ!$I$56:$O$61,MATCH($G250,カレンダマスタ!$H$56:$H$61,1),MATCH($H250,カレンダマスタ!$I$55:$O$55,1)),""))))))</f>
        <v/>
      </c>
      <c r="AS250" s="122" t="e">
        <f t="shared" si="80"/>
        <v>#N/A</v>
      </c>
      <c r="AU250" s="124" t="e">
        <f>IF(E250="","",VLOOKUP($E250,カレンダマスタ!$A$4:$E$381,4,FALSE))</f>
        <v>#N/A</v>
      </c>
      <c r="AV250" s="124" t="str">
        <f t="shared" si="68"/>
        <v/>
      </c>
      <c r="AW250" s="124" t="str">
        <f t="shared" si="69"/>
        <v/>
      </c>
      <c r="AX250" s="125" t="e">
        <f t="shared" si="70"/>
        <v>#N/A</v>
      </c>
      <c r="AY250" s="125" t="e">
        <f t="shared" si="71"/>
        <v>#N/A</v>
      </c>
      <c r="AZ250" s="114" t="e">
        <f>IF(AX250&amp;AW250="勤怠未設定","×",IF(AV250="勤怠修正","×",IF(AC250="外注","",IF(AA250="",IF(AY250&lt;&gt;"","×",""),IF(VLOOKUP(AA250,カレンダマスタ!$H$66:$I$83,2,FALSE)&lt;&gt;AY250,"×","OK")))))</f>
        <v>#N/A</v>
      </c>
      <c r="BC250" s="124" t="e">
        <f>IF(E250="","",VLOOKUP($E250,カレンダマスタ!$A$4:$E$381,4,FALSE))</f>
        <v>#N/A</v>
      </c>
      <c r="BD250" s="122" t="e">
        <f>IF(AC250="社員","",IF(AG250=0,"",IF(AD250="NSTC",IF(COUNTIF(カレンダマスタ!$Q$5:$Q$32,G250)=1,"OK","×"),
IF(AD250="NS本社",IF(COUNTIF(カレンダマスタ!$T$5:$T$32,G250)=1,"OK","×"),IF(COUNTIF(カレンダマスタ!$R$5:$R$32,G250)=1,"OK","×")))))</f>
        <v>#N/A</v>
      </c>
      <c r="BE250" s="122" t="e">
        <f>IF(AC250="社員","",IF(G250="","",IF(R250&lt;&gt;"","",IF(AF250="CS","OK",IF(VLOOKUP(E250,カレンダマスタ!$A$5:$D$381,4,FALSE)&gt;0,"",IF(OR(G250*24&gt;10.84,H250*24&lt;14.5)=TRUE,"×","OK"))))))</f>
        <v>#N/A</v>
      </c>
      <c r="BF250" s="122" t="e">
        <f t="shared" si="82"/>
        <v>#N/A</v>
      </c>
      <c r="BG250" s="122" t="e">
        <f t="shared" si="62"/>
        <v>#N/A</v>
      </c>
      <c r="BI250" s="114" t="e">
        <f t="shared" si="81"/>
        <v>#N/A</v>
      </c>
    </row>
    <row r="251" spans="2:61">
      <c r="B251" s="111"/>
      <c r="C251" s="536">
        <v>300874</v>
      </c>
      <c r="D251" s="128" t="s">
        <v>541</v>
      </c>
      <c r="E251" s="583">
        <v>45418</v>
      </c>
      <c r="F251" s="128" t="s">
        <v>201</v>
      </c>
      <c r="G251" s="588"/>
      <c r="H251" s="588"/>
      <c r="I251" s="130"/>
      <c r="J251" s="139"/>
      <c r="K251" s="131"/>
      <c r="L251" s="132"/>
      <c r="M251" s="132"/>
      <c r="N251" s="141"/>
      <c r="O251" s="139"/>
      <c r="P251" s="139"/>
      <c r="Q251" s="139"/>
      <c r="R251" s="133"/>
      <c r="S251" s="134"/>
      <c r="T251" s="434" t="str">
        <f t="shared" si="64"/>
        <v/>
      </c>
      <c r="U251" s="429"/>
      <c r="V251" s="429" t="e">
        <f t="shared" si="75"/>
        <v>#N/A</v>
      </c>
      <c r="W251" s="298"/>
      <c r="X251" s="129" t="str">
        <f t="shared" si="79"/>
        <v/>
      </c>
      <c r="Y251" s="129" t="str">
        <f t="shared" si="76"/>
        <v/>
      </c>
      <c r="Z251" s="129" t="str">
        <f t="shared" si="77"/>
        <v/>
      </c>
      <c r="AA251" s="133" t="str">
        <f t="shared" si="67"/>
        <v/>
      </c>
      <c r="AC251" s="186" t="e">
        <f>AC236</f>
        <v>#N/A</v>
      </c>
      <c r="AD251" s="187" t="e">
        <f>AD236</f>
        <v>#N/A</v>
      </c>
      <c r="AE251" s="187" t="e">
        <f>AE236</f>
        <v>#N/A</v>
      </c>
      <c r="AF251" s="187" t="e">
        <f>AF236</f>
        <v>#N/A</v>
      </c>
      <c r="AG251" s="204">
        <f t="shared" si="78"/>
        <v>0</v>
      </c>
      <c r="AI251" s="135" t="str">
        <f>IF(月報!G251&lt;&gt;"",月報!G251,"")</f>
        <v/>
      </c>
      <c r="AJ251" s="126" t="str">
        <f>IF(月報!W251&lt;&gt;"",月報!W251*24,"")</f>
        <v/>
      </c>
      <c r="AK251" s="126" t="str">
        <f>IF(月報!P251&lt;&gt;"",月報!P251,"")</f>
        <v/>
      </c>
      <c r="AL251" s="126" t="str">
        <f>IF(月報!Q251&lt;&gt;"",IF(月報!Q251="平日残","",月報!Q251),"")</f>
        <v/>
      </c>
      <c r="AM251" s="126"/>
      <c r="AN251" s="126" t="e">
        <f t="shared" si="66"/>
        <v>#N/A</v>
      </c>
      <c r="AO251" s="126" t="e">
        <f>IF($E251="","",VLOOKUP($E251,カレンダマスタ!$A$5:$E$381,5,FALSE))</f>
        <v>#N/A</v>
      </c>
      <c r="AQ251" s="196" t="str">
        <f>IF(G251="","",IF(VLOOKUP(E251,カレンダマスタ!$A$5:$D$381,4,FALSE)=0,"",1))</f>
        <v/>
      </c>
      <c r="AR251" s="136" t="str">
        <f>IF($G251="","",IF($AD251="NSTC",INDEX(カレンダマスタ!$I$26:$O$31,MATCH($G251,カレンダマスタ!$H$26:$H$31,1),MATCH($H251,カレンダマスタ!$I$25:$O$25,1)),
IF($AD251="CS本社",INDEX(カレンダマスタ!$I$36:$O$41,MATCH($G251,カレンダマスタ!$H$36:$H$41,1),MATCH($H251,カレンダマスタ!$I$35:$O$35,1)),
IF($AD251="NS本社",INDEX(カレンダマスタ!$I$94:$O$99,MATCH($G251,カレンダマスタ!$H$95:$H$100,1),MATCH($H251,カレンダマスタ!$I$93:$O$93,1)),
IF($AD251="ODC",INDEX(カレンダマスタ!$I$46:$O$51,MATCH($G251,カレンダマスタ!$H$46:$H$51,1),MATCH($H251,カレンダマスタ!$I$45:$O$45,1)),
IF($AD251="NS東京TC",INDEX(カレンダマスタ!$I$56:$O$61,MATCH($G251,カレンダマスタ!$H$56:$H$61,1),MATCH($H251,カレンダマスタ!$I$55:$O$55,1)),""))))))</f>
        <v/>
      </c>
      <c r="AS251" s="126" t="e">
        <f t="shared" si="80"/>
        <v>#N/A</v>
      </c>
      <c r="AU251" s="137" t="e">
        <f>IF(E251="","",VLOOKUP($E251,カレンダマスタ!$A$4:$E$381,4,FALSE))</f>
        <v>#N/A</v>
      </c>
      <c r="AV251" s="137" t="str">
        <f t="shared" si="68"/>
        <v/>
      </c>
      <c r="AW251" s="137" t="str">
        <f t="shared" si="69"/>
        <v/>
      </c>
      <c r="AX251" s="138" t="e">
        <f t="shared" si="70"/>
        <v>#N/A</v>
      </c>
      <c r="AY251" s="138" t="e">
        <f t="shared" si="71"/>
        <v>#N/A</v>
      </c>
      <c r="AZ251" s="130" t="e">
        <f>IF(AX251&amp;AW251="勤怠未設定","×",IF(AV251="勤怠修正","×",IF(AC251="外注","",IF(AA251="",IF(AY251&lt;&gt;"","×",""),IF(VLOOKUP(AA251,カレンダマスタ!$H$66:$I$83,2,FALSE)&lt;&gt;AY251,"×","OK")))))</f>
        <v>#N/A</v>
      </c>
      <c r="BC251" s="137" t="e">
        <f>IF(E251="","",VLOOKUP($E251,カレンダマスタ!$A$4:$E$381,4,FALSE))</f>
        <v>#N/A</v>
      </c>
      <c r="BD251" s="126" t="e">
        <f>IF(AC251="社員","",IF(AG251=0,"",IF(AD251="NSTC",IF(COUNTIF(カレンダマスタ!$Q$5:$Q$32,G251)=1,"OK","×"),
IF(AD251="NS本社",IF(COUNTIF(カレンダマスタ!$T$5:$T$32,G251)=1,"OK","×"),IF(COUNTIF(カレンダマスタ!$R$5:$R$32,G251)=1,"OK","×")))))</f>
        <v>#N/A</v>
      </c>
      <c r="BE251" s="126" t="e">
        <f>IF(AC251="社員","",IF(G251="","",IF(R251&lt;&gt;"","",IF(AF251="CS","OK",IF(VLOOKUP(E251,カレンダマスタ!$A$5:$D$381,4,FALSE)&gt;0,"",IF(OR(G251*24&gt;10.84,H251*24&lt;14.5)=TRUE,"×","OK"))))))</f>
        <v>#N/A</v>
      </c>
      <c r="BF251" s="126" t="e">
        <f t="shared" si="82"/>
        <v>#N/A</v>
      </c>
      <c r="BG251" s="126" t="e">
        <f t="shared" si="62"/>
        <v>#N/A</v>
      </c>
      <c r="BI251" s="130" t="e">
        <f t="shared" si="81"/>
        <v>#N/A</v>
      </c>
    </row>
    <row r="252" spans="2:61">
      <c r="B252" s="111"/>
      <c r="C252" s="536">
        <v>300874</v>
      </c>
      <c r="D252" s="128" t="s">
        <v>541</v>
      </c>
      <c r="E252" s="583">
        <v>45419</v>
      </c>
      <c r="F252" s="128" t="s">
        <v>203</v>
      </c>
      <c r="G252" s="588">
        <v>0.375</v>
      </c>
      <c r="H252" s="588">
        <v>0.79166666666666663</v>
      </c>
      <c r="I252" s="130" t="s">
        <v>200</v>
      </c>
      <c r="J252" s="139">
        <v>9</v>
      </c>
      <c r="K252" s="131"/>
      <c r="L252" s="132"/>
      <c r="M252" s="132"/>
      <c r="N252" s="141"/>
      <c r="O252" s="139">
        <v>8</v>
      </c>
      <c r="P252" s="139">
        <v>1</v>
      </c>
      <c r="Q252" s="139"/>
      <c r="R252" s="133"/>
      <c r="S252" s="134" t="s">
        <v>594</v>
      </c>
      <c r="T252" s="434">
        <f t="shared" si="64"/>
        <v>9</v>
      </c>
      <c r="U252" s="429"/>
      <c r="V252" s="429" t="e">
        <f t="shared" si="75"/>
        <v>#N/A</v>
      </c>
      <c r="W252" s="298"/>
      <c r="X252" s="129">
        <f t="shared" si="79"/>
        <v>0.33333333333333331</v>
      </c>
      <c r="Y252" s="129">
        <f t="shared" si="76"/>
        <v>4.1666666666666664E-2</v>
      </c>
      <c r="Z252" s="129" t="str">
        <f t="shared" si="77"/>
        <v/>
      </c>
      <c r="AA252" s="133" t="str">
        <f t="shared" si="67"/>
        <v/>
      </c>
      <c r="AC252" s="186" t="e">
        <f>AC236</f>
        <v>#N/A</v>
      </c>
      <c r="AD252" s="187" t="e">
        <f>AD236</f>
        <v>#N/A</v>
      </c>
      <c r="AE252" s="187" t="e">
        <f>AE236</f>
        <v>#N/A</v>
      </c>
      <c r="AF252" s="187" t="e">
        <f>AF236</f>
        <v>#N/A</v>
      </c>
      <c r="AG252" s="204" t="e">
        <f t="shared" si="78"/>
        <v>#N/A</v>
      </c>
      <c r="AI252" s="135" t="str">
        <f>IF(月報!G252&lt;&gt;"",月報!G252,"")</f>
        <v/>
      </c>
      <c r="AJ252" s="126">
        <f>IF(月報!W252&lt;&gt;"",月報!W252*24,"")</f>
        <v>9.1666666666666661</v>
      </c>
      <c r="AK252" s="126" t="str">
        <f>IF(月報!P252&lt;&gt;"",月報!P252,"")</f>
        <v/>
      </c>
      <c r="AL252" s="126" t="str">
        <f>IF(月報!Q252&lt;&gt;"",IF(月報!Q252="平日残","",月報!Q252),"")</f>
        <v/>
      </c>
      <c r="AM252" s="126"/>
      <c r="AN252" s="126" t="e">
        <f t="shared" si="66"/>
        <v>#N/A</v>
      </c>
      <c r="AO252" s="126" t="e">
        <f>IF($E252="","",VLOOKUP($E252,カレンダマスタ!$A$5:$E$381,5,FALSE))</f>
        <v>#N/A</v>
      </c>
      <c r="AQ252" s="196" t="e">
        <f>IF(G252="","",IF(VLOOKUP(E252,カレンダマスタ!$A$5:$D$381,4,FALSE)=0,"",1))</f>
        <v>#N/A</v>
      </c>
      <c r="AR252" s="136" t="e">
        <f>IF($G252="","",IF($AD252="NSTC",INDEX(カレンダマスタ!$I$26:$O$31,MATCH($G252,カレンダマスタ!$H$26:$H$31,1),MATCH($H252,カレンダマスタ!$I$25:$O$25,1)),
IF($AD252="CS本社",INDEX(カレンダマスタ!$I$36:$O$41,MATCH($G252,カレンダマスタ!$H$36:$H$41,1),MATCH($H252,カレンダマスタ!$I$35:$O$35,1)),
IF($AD252="NS本社",INDEX(カレンダマスタ!$I$94:$O$99,MATCH($G252,カレンダマスタ!$H$95:$H$100,1),MATCH($H252,カレンダマスタ!$I$93:$O$93,1)),
IF($AD252="ODC",INDEX(カレンダマスタ!$I$46:$O$51,MATCH($G252,カレンダマスタ!$H$46:$H$51,1),MATCH($H252,カレンダマスタ!$I$45:$O$45,1)),
IF($AD252="NS東京TC",INDEX(カレンダマスタ!$I$56:$O$61,MATCH($G252,カレンダマスタ!$H$56:$H$61,1),MATCH($H252,カレンダマスタ!$I$55:$O$55,1)),""))))))</f>
        <v>#N/A</v>
      </c>
      <c r="AS252" s="126" t="e">
        <f t="shared" si="80"/>
        <v>#N/A</v>
      </c>
      <c r="AU252" s="137" t="e">
        <f>IF(E252="","",VLOOKUP($E252,カレンダマスタ!$A$4:$E$381,4,FALSE))</f>
        <v>#N/A</v>
      </c>
      <c r="AV252" s="137" t="str">
        <f t="shared" si="68"/>
        <v/>
      </c>
      <c r="AW252" s="137" t="str">
        <f t="shared" si="69"/>
        <v/>
      </c>
      <c r="AX252" s="138" t="e">
        <f t="shared" si="70"/>
        <v>#N/A</v>
      </c>
      <c r="AY252" s="138" t="e">
        <f t="shared" si="71"/>
        <v>#N/A</v>
      </c>
      <c r="AZ252" s="130" t="e">
        <f>IF(AX252&amp;AW252="勤怠未設定","×",IF(AV252="勤怠修正","×",IF(AC252="外注","",IF(AA252="",IF(AY252&lt;&gt;"","×",""),IF(VLOOKUP(AA252,カレンダマスタ!$H$66:$I$83,2,FALSE)&lt;&gt;AY252,"×","OK")))))</f>
        <v>#N/A</v>
      </c>
      <c r="BC252" s="137" t="e">
        <f>IF(E252="","",VLOOKUP($E252,カレンダマスタ!$A$4:$E$381,4,FALSE))</f>
        <v>#N/A</v>
      </c>
      <c r="BD252" s="126" t="e">
        <f>IF(AC252="社員","",IF(AG252=0,"",IF(AD252="NSTC",IF(COUNTIF(カレンダマスタ!$Q$5:$Q$32,G252)=1,"OK","×"),
IF(AD252="NS本社",IF(COUNTIF(カレンダマスタ!$T$5:$T$32,G252)=1,"OK","×"),IF(COUNTIF(カレンダマスタ!$R$5:$R$32,G252)=1,"OK","×")))))</f>
        <v>#N/A</v>
      </c>
      <c r="BE252" s="126" t="e">
        <f>IF(AC252="社員","",IF(G252="","",IF(R252&lt;&gt;"","",IF(AF252="CS","OK",IF(VLOOKUP(E252,カレンダマスタ!$A$5:$D$381,4,FALSE)&gt;0,"",IF(OR(G252*24&gt;10.84,H252*24&lt;14.5)=TRUE,"×","OK"))))))</f>
        <v>#N/A</v>
      </c>
      <c r="BF252" s="126" t="e">
        <f t="shared" si="82"/>
        <v>#N/A</v>
      </c>
      <c r="BG252" s="126" t="e">
        <f t="shared" si="62"/>
        <v>#N/A</v>
      </c>
      <c r="BI252" s="130" t="e">
        <f t="shared" si="81"/>
        <v>#N/A</v>
      </c>
    </row>
    <row r="253" spans="2:61">
      <c r="B253" s="111"/>
      <c r="C253" s="536">
        <v>300874</v>
      </c>
      <c r="D253" s="128" t="s">
        <v>541</v>
      </c>
      <c r="E253" s="583">
        <v>45420</v>
      </c>
      <c r="F253" s="128" t="s">
        <v>204</v>
      </c>
      <c r="G253" s="588">
        <v>0.375</v>
      </c>
      <c r="H253" s="588">
        <v>0.75</v>
      </c>
      <c r="I253" s="130" t="s">
        <v>200</v>
      </c>
      <c r="J253" s="139">
        <v>8</v>
      </c>
      <c r="K253" s="131"/>
      <c r="L253" s="132"/>
      <c r="M253" s="132"/>
      <c r="N253" s="141"/>
      <c r="O253" s="139">
        <v>8</v>
      </c>
      <c r="P253" s="139"/>
      <c r="Q253" s="139"/>
      <c r="R253" s="133"/>
      <c r="S253" s="134" t="s">
        <v>594</v>
      </c>
      <c r="T253" s="434">
        <f t="shared" si="64"/>
        <v>8</v>
      </c>
      <c r="U253" s="429"/>
      <c r="V253" s="429" t="e">
        <f t="shared" si="75"/>
        <v>#N/A</v>
      </c>
      <c r="W253" s="298"/>
      <c r="X253" s="129">
        <f t="shared" si="79"/>
        <v>0.33333333333333331</v>
      </c>
      <c r="Y253" s="129" t="str">
        <f t="shared" si="76"/>
        <v/>
      </c>
      <c r="Z253" s="129" t="str">
        <f t="shared" si="77"/>
        <v/>
      </c>
      <c r="AA253" s="133" t="str">
        <f t="shared" si="67"/>
        <v/>
      </c>
      <c r="AC253" s="186" t="e">
        <f>AC236</f>
        <v>#N/A</v>
      </c>
      <c r="AD253" s="187" t="e">
        <f>AD236</f>
        <v>#N/A</v>
      </c>
      <c r="AE253" s="187" t="e">
        <f>AE236</f>
        <v>#N/A</v>
      </c>
      <c r="AF253" s="187" t="e">
        <f>AF236</f>
        <v>#N/A</v>
      </c>
      <c r="AG253" s="204" t="e">
        <f t="shared" si="78"/>
        <v>#N/A</v>
      </c>
      <c r="AI253" s="140" t="str">
        <f>IF(月報!G253&lt;&gt;"",月報!G253,"")</f>
        <v/>
      </c>
      <c r="AJ253" s="126">
        <f>IF(月報!W253&lt;&gt;"",月報!W253*24,"")</f>
        <v>8</v>
      </c>
      <c r="AK253" s="126" t="str">
        <f>IF(月報!P253&lt;&gt;"",月報!P253,"")</f>
        <v/>
      </c>
      <c r="AL253" s="126" t="str">
        <f>IF(月報!Q253&lt;&gt;"",IF(月報!Q253="平日残","",月報!Q253),"")</f>
        <v/>
      </c>
      <c r="AM253" s="126"/>
      <c r="AN253" s="126" t="e">
        <f t="shared" si="66"/>
        <v>#N/A</v>
      </c>
      <c r="AO253" s="126" t="e">
        <f>IF($E253="","",VLOOKUP($E253,カレンダマスタ!$A$5:$E$381,5,FALSE))</f>
        <v>#N/A</v>
      </c>
      <c r="AQ253" s="196" t="e">
        <f>IF(G253="","",IF(VLOOKUP(E253,カレンダマスタ!$A$5:$D$381,4,FALSE)=0,"",1))</f>
        <v>#N/A</v>
      </c>
      <c r="AR253" s="136" t="e">
        <f>IF($G253="","",IF($AD253="NSTC",INDEX(カレンダマスタ!$I$26:$O$31,MATCH($G253,カレンダマスタ!$H$26:$H$31,1),MATCH($H253,カレンダマスタ!$I$25:$O$25,1)),
IF($AD253="CS本社",INDEX(カレンダマスタ!$I$36:$O$41,MATCH($G253,カレンダマスタ!$H$36:$H$41,1),MATCH($H253,カレンダマスタ!$I$35:$O$35,1)),
IF($AD253="NS本社",INDEX(カレンダマスタ!$I$94:$O$99,MATCH($G253,カレンダマスタ!$H$95:$H$100,1),MATCH($H253,カレンダマスタ!$I$93:$O$93,1)),
IF($AD253="ODC",INDEX(カレンダマスタ!$I$46:$O$51,MATCH($G253,カレンダマスタ!$H$46:$H$51,1),MATCH($H253,カレンダマスタ!$I$45:$O$45,1)),
IF($AD253="NS東京TC",INDEX(カレンダマスタ!$I$56:$O$61,MATCH($G253,カレンダマスタ!$H$56:$H$61,1),MATCH($H253,カレンダマスタ!$I$55:$O$55,1)),""))))))</f>
        <v>#N/A</v>
      </c>
      <c r="AS253" s="126" t="e">
        <f t="shared" si="80"/>
        <v>#N/A</v>
      </c>
      <c r="AU253" s="137" t="e">
        <f>IF(E253="","",VLOOKUP($E253,カレンダマスタ!$A$4:$E$381,4,FALSE))</f>
        <v>#N/A</v>
      </c>
      <c r="AV253" s="137" t="str">
        <f t="shared" si="68"/>
        <v/>
      </c>
      <c r="AW253" s="137" t="str">
        <f t="shared" si="69"/>
        <v/>
      </c>
      <c r="AX253" s="138" t="e">
        <f t="shared" si="70"/>
        <v>#N/A</v>
      </c>
      <c r="AY253" s="138" t="e">
        <f t="shared" si="71"/>
        <v>#N/A</v>
      </c>
      <c r="AZ253" s="130" t="e">
        <f>IF(AX253&amp;AW253="勤怠未設定","×",IF(AV253="勤怠修正","×",IF(AC253="外注","",IF(AA253="",IF(AY253&lt;&gt;"","×",""),IF(VLOOKUP(AA253,カレンダマスタ!$H$66:$I$83,2,FALSE)&lt;&gt;AY253,"×","OK")))))</f>
        <v>#N/A</v>
      </c>
      <c r="BC253" s="137" t="e">
        <f>IF(E253="","",VLOOKUP($E253,カレンダマスタ!$A$4:$E$381,4,FALSE))</f>
        <v>#N/A</v>
      </c>
      <c r="BD253" s="126" t="e">
        <f>IF(AC253="社員","",IF(AG253=0,"",IF(AD253="NSTC",IF(COUNTIF(カレンダマスタ!$Q$5:$Q$32,G253)=1,"OK","×"),
IF(AD253="NS本社",IF(COUNTIF(カレンダマスタ!$T$5:$T$32,G253)=1,"OK","×"),IF(COUNTIF(カレンダマスタ!$R$5:$R$32,G253)=1,"OK","×")))))</f>
        <v>#N/A</v>
      </c>
      <c r="BE253" s="126" t="e">
        <f>IF(AC253="社員","",IF(G253="","",IF(R253&lt;&gt;"","",IF(AF253="CS","OK",IF(VLOOKUP(E253,カレンダマスタ!$A$5:$D$381,4,FALSE)&gt;0,"",IF(OR(G253*24&gt;10.84,H253*24&lt;14.5)=TRUE,"×","OK"))))))</f>
        <v>#N/A</v>
      </c>
      <c r="BF253" s="126" t="e">
        <f t="shared" si="82"/>
        <v>#N/A</v>
      </c>
      <c r="BG253" s="126" t="e">
        <f t="shared" si="62"/>
        <v>#N/A</v>
      </c>
      <c r="BI253" s="130" t="e">
        <f t="shared" si="81"/>
        <v>#N/A</v>
      </c>
    </row>
    <row r="254" spans="2:61">
      <c r="B254" s="111"/>
      <c r="C254" s="536">
        <v>300874</v>
      </c>
      <c r="D254" s="128" t="s">
        <v>541</v>
      </c>
      <c r="E254" s="583">
        <v>45421</v>
      </c>
      <c r="F254" s="128" t="s">
        <v>205</v>
      </c>
      <c r="G254" s="588">
        <v>0.375</v>
      </c>
      <c r="H254" s="588">
        <v>0.875</v>
      </c>
      <c r="I254" s="130" t="s">
        <v>200</v>
      </c>
      <c r="J254" s="139">
        <v>11</v>
      </c>
      <c r="K254" s="131"/>
      <c r="L254" s="132"/>
      <c r="M254" s="132"/>
      <c r="N254" s="141"/>
      <c r="O254" s="139">
        <v>8</v>
      </c>
      <c r="P254" s="139">
        <v>3</v>
      </c>
      <c r="Q254" s="139"/>
      <c r="R254" s="133"/>
      <c r="S254" s="134" t="s">
        <v>594</v>
      </c>
      <c r="T254" s="434">
        <f t="shared" si="64"/>
        <v>11</v>
      </c>
      <c r="U254" s="429"/>
      <c r="V254" s="429" t="e">
        <f t="shared" si="75"/>
        <v>#N/A</v>
      </c>
      <c r="W254" s="298"/>
      <c r="X254" s="129">
        <f t="shared" si="79"/>
        <v>0.33333333333333331</v>
      </c>
      <c r="Y254" s="129">
        <f t="shared" si="76"/>
        <v>0.125</v>
      </c>
      <c r="Z254" s="129" t="str">
        <f t="shared" si="77"/>
        <v/>
      </c>
      <c r="AA254" s="133" t="str">
        <f t="shared" si="67"/>
        <v/>
      </c>
      <c r="AC254" s="186" t="e">
        <f>AC236</f>
        <v>#N/A</v>
      </c>
      <c r="AD254" s="187" t="e">
        <f>AD236</f>
        <v>#N/A</v>
      </c>
      <c r="AE254" s="187" t="e">
        <f>AE236</f>
        <v>#N/A</v>
      </c>
      <c r="AF254" s="187" t="e">
        <f>AF236</f>
        <v>#N/A</v>
      </c>
      <c r="AG254" s="204" t="e">
        <f t="shared" si="78"/>
        <v>#N/A</v>
      </c>
      <c r="AI254" s="140" t="str">
        <f>IF(月報!G254&lt;&gt;"",月報!G254,"")</f>
        <v/>
      </c>
      <c r="AJ254" s="126">
        <f>IF(月報!W254&lt;&gt;"",月報!W254*24,"")</f>
        <v>11.166666666666666</v>
      </c>
      <c r="AK254" s="126" t="str">
        <f>IF(月報!P254&lt;&gt;"",月報!P254,"")</f>
        <v/>
      </c>
      <c r="AL254" s="126" t="str">
        <f>IF(月報!Q254&lt;&gt;"",IF(月報!Q254="平日残","",月報!Q254),"")</f>
        <v/>
      </c>
      <c r="AM254" s="126"/>
      <c r="AN254" s="126" t="e">
        <f t="shared" si="66"/>
        <v>#N/A</v>
      </c>
      <c r="AO254" s="126" t="e">
        <f>IF($E254="","",VLOOKUP($E254,カレンダマスタ!$A$5:$E$381,5,FALSE))</f>
        <v>#N/A</v>
      </c>
      <c r="AQ254" s="196" t="e">
        <f>IF(G254="","",IF(VLOOKUP(E254,カレンダマスタ!$A$5:$D$381,4,FALSE)=0,"",1))</f>
        <v>#N/A</v>
      </c>
      <c r="AR254" s="136" t="e">
        <f>IF($G254="","",IF($AD254="NSTC",INDEX(カレンダマスタ!$I$26:$O$31,MATCH($G254,カレンダマスタ!$H$26:$H$31,1),MATCH($H254,カレンダマスタ!$I$25:$O$25,1)),
IF($AD254="CS本社",INDEX(カレンダマスタ!$I$36:$O$41,MATCH($G254,カレンダマスタ!$H$36:$H$41,1),MATCH($H254,カレンダマスタ!$I$35:$O$35,1)),
IF($AD254="NS本社",INDEX(カレンダマスタ!$I$94:$O$99,MATCH($G254,カレンダマスタ!$H$95:$H$100,1),MATCH($H254,カレンダマスタ!$I$93:$O$93,1)),
IF($AD254="ODC",INDEX(カレンダマスタ!$I$46:$O$51,MATCH($G254,カレンダマスタ!$H$46:$H$51,1),MATCH($H254,カレンダマスタ!$I$45:$O$45,1)),
IF($AD254="NS東京TC",INDEX(カレンダマスタ!$I$56:$O$61,MATCH($G254,カレンダマスタ!$H$56:$H$61,1),MATCH($H254,カレンダマスタ!$I$55:$O$55,1)),""))))))</f>
        <v>#N/A</v>
      </c>
      <c r="AS254" s="126" t="e">
        <f t="shared" si="80"/>
        <v>#N/A</v>
      </c>
      <c r="AU254" s="137" t="e">
        <f>IF(E254="","",VLOOKUP($E254,カレンダマスタ!$A$4:$E$381,4,FALSE))</f>
        <v>#N/A</v>
      </c>
      <c r="AV254" s="137" t="str">
        <f t="shared" si="68"/>
        <v/>
      </c>
      <c r="AW254" s="137" t="str">
        <f t="shared" si="69"/>
        <v/>
      </c>
      <c r="AX254" s="138" t="e">
        <f t="shared" si="70"/>
        <v>#N/A</v>
      </c>
      <c r="AY254" s="138" t="e">
        <f t="shared" si="71"/>
        <v>#N/A</v>
      </c>
      <c r="AZ254" s="130" t="e">
        <f>IF(AX254&amp;AW254="勤怠未設定","×",IF(AV254="勤怠修正","×",IF(AC254="外注","",IF(AA254="",IF(AY254&lt;&gt;"","×",""),IF(VLOOKUP(AA254,カレンダマスタ!$H$66:$I$83,2,FALSE)&lt;&gt;AY254,"×","OK")))))</f>
        <v>#N/A</v>
      </c>
      <c r="BC254" s="137" t="e">
        <f>IF(E254="","",VLOOKUP($E254,カレンダマスタ!$A$4:$E$381,4,FALSE))</f>
        <v>#N/A</v>
      </c>
      <c r="BD254" s="126" t="e">
        <f>IF(AC254="社員","",IF(AG254=0,"",IF(AD254="NSTC",IF(COUNTIF(カレンダマスタ!$Q$5:$Q$32,G254)=1,"OK","×"),
IF(AD254="NS本社",IF(COUNTIF(カレンダマスタ!$T$5:$T$32,G254)=1,"OK","×"),IF(COUNTIF(カレンダマスタ!$R$5:$R$32,G254)=1,"OK","×")))))</f>
        <v>#N/A</v>
      </c>
      <c r="BE254" s="126" t="e">
        <f>IF(AC254="社員","",IF(G254="","",IF(R254&lt;&gt;"","",IF(AF254="CS","OK",IF(VLOOKUP(E254,カレンダマスタ!$A$5:$D$381,4,FALSE)&gt;0,"",IF(OR(G254*24&gt;10.84,H254*24&lt;14.5)=TRUE,"×","OK"))))))</f>
        <v>#N/A</v>
      </c>
      <c r="BF254" s="126" t="e">
        <f t="shared" si="82"/>
        <v>#N/A</v>
      </c>
      <c r="BG254" s="126" t="e">
        <f t="shared" si="62"/>
        <v>#N/A</v>
      </c>
      <c r="BI254" s="130" t="e">
        <f t="shared" si="81"/>
        <v>#N/A</v>
      </c>
    </row>
    <row r="255" spans="2:61">
      <c r="B255" s="111"/>
      <c r="C255" s="536">
        <v>300874</v>
      </c>
      <c r="D255" s="128" t="s">
        <v>541</v>
      </c>
      <c r="E255" s="583">
        <v>45422</v>
      </c>
      <c r="F255" s="128" t="s">
        <v>199</v>
      </c>
      <c r="G255" s="588">
        <v>0.375</v>
      </c>
      <c r="H255" s="588">
        <v>0.82291666666666663</v>
      </c>
      <c r="I255" s="130" t="s">
        <v>200</v>
      </c>
      <c r="J255" s="139">
        <v>9.75</v>
      </c>
      <c r="K255" s="131"/>
      <c r="L255" s="132"/>
      <c r="M255" s="132"/>
      <c r="N255" s="141"/>
      <c r="O255" s="139">
        <v>8</v>
      </c>
      <c r="P255" s="139">
        <v>1.75</v>
      </c>
      <c r="Q255" s="139"/>
      <c r="R255" s="133"/>
      <c r="S255" s="134" t="s">
        <v>594</v>
      </c>
      <c r="T255" s="434">
        <f t="shared" si="64"/>
        <v>9.75</v>
      </c>
      <c r="U255" s="429"/>
      <c r="V255" s="429" t="e">
        <f t="shared" si="75"/>
        <v>#N/A</v>
      </c>
      <c r="W255" s="298"/>
      <c r="X255" s="129">
        <f t="shared" si="79"/>
        <v>0.33333333333333331</v>
      </c>
      <c r="Y255" s="129">
        <f t="shared" si="76"/>
        <v>7.2916666666666671E-2</v>
      </c>
      <c r="Z255" s="129" t="str">
        <f t="shared" si="77"/>
        <v/>
      </c>
      <c r="AA255" s="133" t="str">
        <f t="shared" si="67"/>
        <v/>
      </c>
      <c r="AC255" s="186" t="e">
        <f>AC236</f>
        <v>#N/A</v>
      </c>
      <c r="AD255" s="187" t="e">
        <f>AD236</f>
        <v>#N/A</v>
      </c>
      <c r="AE255" s="187" t="e">
        <f>AE236</f>
        <v>#N/A</v>
      </c>
      <c r="AF255" s="187" t="e">
        <f>AF236</f>
        <v>#N/A</v>
      </c>
      <c r="AG255" s="204" t="e">
        <f t="shared" si="78"/>
        <v>#N/A</v>
      </c>
      <c r="AI255" s="140" t="str">
        <f>IF(月報!G255&lt;&gt;"",月報!G255,"")</f>
        <v/>
      </c>
      <c r="AJ255" s="126">
        <f>IF(月報!W255&lt;&gt;"",月報!W255*24,"")</f>
        <v>9.9166666666666661</v>
      </c>
      <c r="AK255" s="126" t="str">
        <f>IF(月報!P255&lt;&gt;"",月報!P255,"")</f>
        <v/>
      </c>
      <c r="AL255" s="126" t="str">
        <f>IF(月報!Q255&lt;&gt;"",IF(月報!Q255="平日残","",月報!Q255),"")</f>
        <v/>
      </c>
      <c r="AM255" s="126"/>
      <c r="AN255" s="126" t="e">
        <f t="shared" si="66"/>
        <v>#N/A</v>
      </c>
      <c r="AO255" s="126" t="e">
        <f>IF($E255="","",VLOOKUP($E255,カレンダマスタ!$A$5:$E$381,5,FALSE))</f>
        <v>#N/A</v>
      </c>
      <c r="AQ255" s="196" t="e">
        <f>IF(G255="","",IF(VLOOKUP(E255,カレンダマスタ!$A$5:$D$381,4,FALSE)=0,"",1))</f>
        <v>#N/A</v>
      </c>
      <c r="AR255" s="136" t="e">
        <f>IF($G255="","",IF($AD255="NSTC",INDEX(カレンダマスタ!$I$26:$O$31,MATCH($G255,カレンダマスタ!$H$26:$H$31,1),MATCH($H255,カレンダマスタ!$I$25:$O$25,1)),
IF($AD255="CS本社",INDEX(カレンダマスタ!$I$36:$O$41,MATCH($G255,カレンダマスタ!$H$36:$H$41,1),MATCH($H255,カレンダマスタ!$I$35:$O$35,1)),
IF($AD255="NS本社",INDEX(カレンダマスタ!$I$94:$O$99,MATCH($G255,カレンダマスタ!$H$95:$H$100,1),MATCH($H255,カレンダマスタ!$I$93:$O$93,1)),
IF($AD255="ODC",INDEX(カレンダマスタ!$I$46:$O$51,MATCH($G255,カレンダマスタ!$H$46:$H$51,1),MATCH($H255,カレンダマスタ!$I$45:$O$45,1)),
IF($AD255="NS東京TC",INDEX(カレンダマスタ!$I$56:$O$61,MATCH($G255,カレンダマスタ!$H$56:$H$61,1),MATCH($H255,カレンダマスタ!$I$55:$O$55,1)),""))))))</f>
        <v>#N/A</v>
      </c>
      <c r="AS255" s="126" t="e">
        <f t="shared" si="80"/>
        <v>#N/A</v>
      </c>
      <c r="AU255" s="137" t="e">
        <f>IF(E255="","",VLOOKUP($E255,カレンダマスタ!$A$4:$E$381,4,FALSE))</f>
        <v>#N/A</v>
      </c>
      <c r="AV255" s="137" t="str">
        <f t="shared" si="68"/>
        <v/>
      </c>
      <c r="AW255" s="137" t="str">
        <f t="shared" si="69"/>
        <v/>
      </c>
      <c r="AX255" s="138" t="e">
        <f t="shared" si="70"/>
        <v>#N/A</v>
      </c>
      <c r="AY255" s="138" t="e">
        <f t="shared" si="71"/>
        <v>#N/A</v>
      </c>
      <c r="AZ255" s="130" t="e">
        <f>IF(AX255&amp;AW255="勤怠未設定","×",IF(AV255="勤怠修正","×",IF(AC255="外注","",IF(AA255="",IF(AY255&lt;&gt;"","×",""),IF(VLOOKUP(AA255,カレンダマスタ!$H$66:$I$83,2,FALSE)&lt;&gt;AY255,"×","OK")))))</f>
        <v>#N/A</v>
      </c>
      <c r="BC255" s="137" t="e">
        <f>IF(E255="","",VLOOKUP($E255,カレンダマスタ!$A$4:$E$381,4,FALSE))</f>
        <v>#N/A</v>
      </c>
      <c r="BD255" s="126" t="e">
        <f>IF(AC255="社員","",IF(AG255=0,"",IF(AD255="NSTC",IF(COUNTIF(カレンダマスタ!$Q$5:$Q$32,G255)=1,"OK","×"),
IF(AD255="NS本社",IF(COUNTIF(カレンダマスタ!$T$5:$T$32,G255)=1,"OK","×"),IF(COUNTIF(カレンダマスタ!$R$5:$R$32,G255)=1,"OK","×")))))</f>
        <v>#N/A</v>
      </c>
      <c r="BE255" s="126" t="e">
        <f>IF(AC255="社員","",IF(G255="","",IF(R255&lt;&gt;"","",IF(AF255="CS","OK",IF(VLOOKUP(E255,カレンダマスタ!$A$5:$D$381,4,FALSE)&gt;0,"",IF(OR(G255*24&gt;10.84,H255*24&lt;14.5)=TRUE,"×","OK"))))))</f>
        <v>#N/A</v>
      </c>
      <c r="BF255" s="126" t="e">
        <f t="shared" si="82"/>
        <v>#N/A</v>
      </c>
      <c r="BG255" s="126" t="e">
        <f t="shared" ref="BG255:BG315" si="83">IF(AE255="派遣","",IF(G255="","",IF(R255="有給休暇","",IF(S255="","×","OK"))))</f>
        <v>#N/A</v>
      </c>
      <c r="BI255" s="130" t="e">
        <f t="shared" si="81"/>
        <v>#N/A</v>
      </c>
    </row>
    <row r="256" spans="2:61">
      <c r="B256" s="111"/>
      <c r="C256" s="537">
        <v>300874</v>
      </c>
      <c r="D256" s="142" t="s">
        <v>541</v>
      </c>
      <c r="E256" s="584">
        <v>45423</v>
      </c>
      <c r="F256" s="142" t="s">
        <v>369</v>
      </c>
      <c r="G256" s="589">
        <v>0.375</v>
      </c>
      <c r="H256" s="589">
        <v>0.57291666666666663</v>
      </c>
      <c r="I256" s="144" t="s">
        <v>200</v>
      </c>
      <c r="J256" s="148">
        <v>3.75</v>
      </c>
      <c r="K256" s="145"/>
      <c r="L256" s="146"/>
      <c r="M256" s="146"/>
      <c r="N256" s="147"/>
      <c r="O256" s="148">
        <v>3.75</v>
      </c>
      <c r="P256" s="148"/>
      <c r="Q256" s="148"/>
      <c r="R256" s="149" t="s">
        <v>602</v>
      </c>
      <c r="S256" s="156" t="s">
        <v>594</v>
      </c>
      <c r="T256" s="435">
        <f t="shared" si="64"/>
        <v>3.75</v>
      </c>
      <c r="U256" s="430"/>
      <c r="V256" s="430" t="e">
        <f t="shared" si="75"/>
        <v>#N/A</v>
      </c>
      <c r="W256" s="298"/>
      <c r="X256" s="143">
        <f t="shared" si="79"/>
        <v>0.15625</v>
      </c>
      <c r="Y256" s="143" t="str">
        <f t="shared" si="76"/>
        <v/>
      </c>
      <c r="Z256" s="143" t="str">
        <f t="shared" si="77"/>
        <v/>
      </c>
      <c r="AA256" s="149" t="e">
        <f t="shared" si="67"/>
        <v>#N/A</v>
      </c>
      <c r="AC256" s="188" t="e">
        <f>AC236</f>
        <v>#N/A</v>
      </c>
      <c r="AD256" s="189" t="e">
        <f>AD236</f>
        <v>#N/A</v>
      </c>
      <c r="AE256" s="189" t="e">
        <f>AE236</f>
        <v>#N/A</v>
      </c>
      <c r="AF256" s="189" t="e">
        <f>AF236</f>
        <v>#N/A</v>
      </c>
      <c r="AG256" s="205" t="e">
        <f t="shared" si="78"/>
        <v>#N/A</v>
      </c>
      <c r="AI256" s="157" t="str">
        <f>IF(月報!G256&lt;&gt;"",月報!G256,"")</f>
        <v/>
      </c>
      <c r="AJ256" s="151">
        <f>IF(月報!W256&lt;&gt;"",月報!W256*24,"")</f>
        <v>3.75</v>
      </c>
      <c r="AK256" s="151" t="str">
        <f>IF(月報!P256&lt;&gt;"",月報!P256,"")</f>
        <v/>
      </c>
      <c r="AL256" s="151" t="str">
        <f>IF(月報!Q256&lt;&gt;"",IF(月報!Q256="平日残","",月報!Q256),"")</f>
        <v>休日残</v>
      </c>
      <c r="AM256" s="151"/>
      <c r="AN256" s="151" t="e">
        <f t="shared" si="66"/>
        <v>#N/A</v>
      </c>
      <c r="AO256" s="151" t="e">
        <f>IF($E256="","",VLOOKUP($E256,カレンダマスタ!$A$5:$E$381,5,FALSE))</f>
        <v>#N/A</v>
      </c>
      <c r="AQ256" s="197" t="e">
        <f>IF(G256="","",IF(VLOOKUP(E256,カレンダマスタ!$A$5:$D$381,4,FALSE)=0,"",1))</f>
        <v>#N/A</v>
      </c>
      <c r="AR256" s="152" t="e">
        <f>IF($G256="","",IF($AD256="NSTC",INDEX(カレンダマスタ!$I$26:$O$31,MATCH($G256,カレンダマスタ!$H$26:$H$31,1),MATCH($H256,カレンダマスタ!$I$25:$O$25,1)),
IF($AD256="CS本社",INDEX(カレンダマスタ!$I$36:$O$41,MATCH($G256,カレンダマスタ!$H$36:$H$41,1),MATCH($H256,カレンダマスタ!$I$35:$O$35,1)),
IF($AD256="NS本社",INDEX(カレンダマスタ!$I$94:$O$99,MATCH($G256,カレンダマスタ!$H$95:$H$100,1),MATCH($H256,カレンダマスタ!$I$93:$O$93,1)),
IF($AD256="ODC",INDEX(カレンダマスタ!$I$46:$O$51,MATCH($G256,カレンダマスタ!$H$46:$H$51,1),MATCH($H256,カレンダマスタ!$I$45:$O$45,1)),
IF($AD256="NS東京TC",INDEX(カレンダマスタ!$I$56:$O$61,MATCH($G256,カレンダマスタ!$H$56:$H$61,1),MATCH($H256,カレンダマスタ!$I$55:$O$55,1)),""))))))</f>
        <v>#N/A</v>
      </c>
      <c r="AS256" s="151" t="e">
        <f t="shared" si="80"/>
        <v>#N/A</v>
      </c>
      <c r="AU256" s="153" t="e">
        <f>IF(E256="","",VLOOKUP($E256,カレンダマスタ!$A$4:$E$381,4,FALSE))</f>
        <v>#N/A</v>
      </c>
      <c r="AV256" s="153" t="e">
        <f t="shared" si="68"/>
        <v>#N/A</v>
      </c>
      <c r="AW256" s="153" t="str">
        <f t="shared" si="69"/>
        <v/>
      </c>
      <c r="AX256" s="154" t="e">
        <f t="shared" si="70"/>
        <v>#N/A</v>
      </c>
      <c r="AY256" s="154" t="e">
        <f t="shared" si="71"/>
        <v>#N/A</v>
      </c>
      <c r="AZ256" s="144" t="e">
        <f>IF(AX256&amp;AW256="勤怠未設定","×",IF(AV256="勤怠修正","×",IF(AC256="外注","",IF(AA256="",IF(AY256&lt;&gt;"","×",""),IF(VLOOKUP(AA256,カレンダマスタ!$H$66:$I$83,2,FALSE)&lt;&gt;AY256,"×","OK")))))</f>
        <v>#N/A</v>
      </c>
      <c r="BC256" s="153" t="e">
        <f>IF(E256="","",VLOOKUP($E256,カレンダマスタ!$A$4:$E$381,4,FALSE))</f>
        <v>#N/A</v>
      </c>
      <c r="BD256" s="151" t="e">
        <f>IF(AC256="社員","",IF(AG256=0,"",IF(AD256="NSTC",IF(COUNTIF(カレンダマスタ!$Q$5:$Q$32,G256)=1,"OK","×"),
IF(AD256="NS本社",IF(COUNTIF(カレンダマスタ!$T$5:$T$32,G256)=1,"OK","×"),IF(COUNTIF(カレンダマスタ!$R$5:$R$32,G256)=1,"OK","×")))))</f>
        <v>#N/A</v>
      </c>
      <c r="BE256" s="151" t="e">
        <f>IF(AC256="社員","",IF(G256="","",IF(R256&lt;&gt;"","",IF(AF256="CS","OK",IF(VLOOKUP(E256,カレンダマスタ!$A$5:$D$381,4,FALSE)&gt;0,"",IF(OR(G256*24&gt;10.84,H256*24&lt;14.5)=TRUE,"×","OK"))))))</f>
        <v>#N/A</v>
      </c>
      <c r="BF256" s="151" t="e">
        <f t="shared" si="82"/>
        <v>#N/A</v>
      </c>
      <c r="BG256" s="151" t="e">
        <f t="shared" si="83"/>
        <v>#N/A</v>
      </c>
      <c r="BI256" s="144" t="e">
        <f t="shared" si="81"/>
        <v>#N/A</v>
      </c>
    </row>
    <row r="257" spans="2:61">
      <c r="B257" s="111"/>
      <c r="C257" s="535">
        <v>300874</v>
      </c>
      <c r="D257" s="112" t="s">
        <v>541</v>
      </c>
      <c r="E257" s="582">
        <v>45424</v>
      </c>
      <c r="F257" s="112" t="s">
        <v>370</v>
      </c>
      <c r="G257" s="587"/>
      <c r="H257" s="587"/>
      <c r="I257" s="114"/>
      <c r="J257" s="118"/>
      <c r="K257" s="115"/>
      <c r="L257" s="116"/>
      <c r="M257" s="116"/>
      <c r="N257" s="117"/>
      <c r="O257" s="118"/>
      <c r="P257" s="118"/>
      <c r="Q257" s="118"/>
      <c r="R257" s="119"/>
      <c r="S257" s="120"/>
      <c r="T257" s="433" t="str">
        <f t="shared" si="64"/>
        <v/>
      </c>
      <c r="U257" s="431">
        <f>SUM(T257:T263)</f>
        <v>46.5</v>
      </c>
      <c r="V257" s="431" t="e">
        <f t="shared" si="75"/>
        <v>#N/A</v>
      </c>
      <c r="W257" s="298"/>
      <c r="X257" s="113" t="str">
        <f t="shared" si="79"/>
        <v/>
      </c>
      <c r="Y257" s="113" t="str">
        <f t="shared" si="76"/>
        <v/>
      </c>
      <c r="Z257" s="113" t="str">
        <f t="shared" si="77"/>
        <v/>
      </c>
      <c r="AA257" s="119" t="str">
        <f t="shared" si="67"/>
        <v/>
      </c>
      <c r="AC257" s="190" t="e">
        <f>AC236</f>
        <v>#N/A</v>
      </c>
      <c r="AD257" s="191" t="e">
        <f>AD236</f>
        <v>#N/A</v>
      </c>
      <c r="AE257" s="191" t="e">
        <f>AE236</f>
        <v>#N/A</v>
      </c>
      <c r="AF257" s="191" t="e">
        <f>AF236</f>
        <v>#N/A</v>
      </c>
      <c r="AG257" s="206">
        <f t="shared" si="78"/>
        <v>0</v>
      </c>
      <c r="AI257" s="158" t="str">
        <f>IF(月報!G257&lt;&gt;"",月報!G257,"")</f>
        <v/>
      </c>
      <c r="AJ257" s="122" t="str">
        <f>IF(月報!W257&lt;&gt;"",月報!W257*24,"")</f>
        <v/>
      </c>
      <c r="AK257" s="122" t="str">
        <f>IF(月報!P257&lt;&gt;"",月報!P257,"")</f>
        <v/>
      </c>
      <c r="AL257" s="122" t="str">
        <f>IF(月報!Q257&lt;&gt;"",IF(月報!Q257="平日残","",月報!Q257),"")</f>
        <v/>
      </c>
      <c r="AM257" s="122"/>
      <c r="AN257" s="122" t="e">
        <f t="shared" si="66"/>
        <v>#N/A</v>
      </c>
      <c r="AO257" s="122" t="e">
        <f>IF($E257="","",VLOOKUP($E257,カレンダマスタ!$A$5:$E$381,5,FALSE))</f>
        <v>#N/A</v>
      </c>
      <c r="AQ257" s="195" t="str">
        <f>IF(G257="","",IF(VLOOKUP(E257,カレンダマスタ!$A$5:$D$381,4,FALSE)=0,"",1))</f>
        <v/>
      </c>
      <c r="AR257" s="123" t="str">
        <f>IF($G257="","",IF($AD257="NSTC",INDEX(カレンダマスタ!$I$26:$O$31,MATCH($G257,カレンダマスタ!$H$26:$H$31,1),MATCH($H257,カレンダマスタ!$I$25:$O$25,1)),
IF($AD257="CS本社",INDEX(カレンダマスタ!$I$36:$O$41,MATCH($G257,カレンダマスタ!$H$36:$H$41,1),MATCH($H257,カレンダマスタ!$I$35:$O$35,1)),
IF($AD257="NS本社",INDEX(カレンダマスタ!$I$94:$O$99,MATCH($G257,カレンダマスタ!$H$95:$H$100,1),MATCH($H257,カレンダマスタ!$I$93:$O$93,1)),
IF($AD257="ODC",INDEX(カレンダマスタ!$I$46:$O$51,MATCH($G257,カレンダマスタ!$H$46:$H$51,1),MATCH($H257,カレンダマスタ!$I$45:$O$45,1)),
IF($AD257="NS東京TC",INDEX(カレンダマスタ!$I$56:$O$61,MATCH($G257,カレンダマスタ!$H$56:$H$61,1),MATCH($H257,カレンダマスタ!$I$55:$O$55,1)),""))))))</f>
        <v/>
      </c>
      <c r="AS257" s="122" t="e">
        <f t="shared" si="80"/>
        <v>#N/A</v>
      </c>
      <c r="AU257" s="124" t="e">
        <f>IF(E257="","",VLOOKUP($E257,カレンダマスタ!$A$4:$E$381,4,FALSE))</f>
        <v>#N/A</v>
      </c>
      <c r="AV257" s="124" t="str">
        <f t="shared" si="68"/>
        <v/>
      </c>
      <c r="AW257" s="124" t="str">
        <f t="shared" si="69"/>
        <v/>
      </c>
      <c r="AX257" s="125" t="e">
        <f t="shared" si="70"/>
        <v>#N/A</v>
      </c>
      <c r="AY257" s="125" t="e">
        <f t="shared" si="71"/>
        <v>#N/A</v>
      </c>
      <c r="AZ257" s="114" t="e">
        <f>IF(AX257&amp;AW257="勤怠未設定","×",IF(AV257="勤怠修正","×",IF(AC257="外注","",IF(AA257="",IF(AY257&lt;&gt;"","×",""),IF(VLOOKUP(AA257,カレンダマスタ!$H$66:$I$83,2,FALSE)&lt;&gt;AY257,"×","OK")))))</f>
        <v>#N/A</v>
      </c>
      <c r="BC257" s="124" t="e">
        <f>IF(E257="","",VLOOKUP($E257,カレンダマスタ!$A$4:$E$381,4,FALSE))</f>
        <v>#N/A</v>
      </c>
      <c r="BD257" s="122" t="e">
        <f>IF(AC257="社員","",IF(AG257=0,"",IF(AD257="NSTC",IF(COUNTIF(カレンダマスタ!$Q$5:$Q$32,G257)=1,"OK","×"),
IF(AD257="NS本社",IF(COUNTIF(カレンダマスタ!$T$5:$T$32,G257)=1,"OK","×"),IF(COUNTIF(カレンダマスタ!$R$5:$R$32,G257)=1,"OK","×")))))</f>
        <v>#N/A</v>
      </c>
      <c r="BE257" s="122" t="e">
        <f>IF(AC257="社員","",IF(G257="","",IF(R257&lt;&gt;"","",IF(AF257="CS","OK",IF(VLOOKUP(E257,カレンダマスタ!$A$5:$D$381,4,FALSE)&gt;0,"",IF(OR(G257*24&gt;10.84,H257*24&lt;14.5)=TRUE,"×","OK"))))))</f>
        <v>#N/A</v>
      </c>
      <c r="BF257" s="122" t="e">
        <f t="shared" si="82"/>
        <v>#N/A</v>
      </c>
      <c r="BG257" s="122" t="e">
        <f t="shared" si="83"/>
        <v>#N/A</v>
      </c>
      <c r="BI257" s="114" t="e">
        <f t="shared" si="81"/>
        <v>#N/A</v>
      </c>
    </row>
    <row r="258" spans="2:61">
      <c r="B258" s="111"/>
      <c r="C258" s="536">
        <v>300874</v>
      </c>
      <c r="D258" s="128" t="s">
        <v>541</v>
      </c>
      <c r="E258" s="583">
        <v>45425</v>
      </c>
      <c r="F258" s="128" t="s">
        <v>201</v>
      </c>
      <c r="G258" s="588">
        <v>0.375</v>
      </c>
      <c r="H258" s="588">
        <v>0.82291666666666663</v>
      </c>
      <c r="I258" s="130" t="s">
        <v>200</v>
      </c>
      <c r="J258" s="139">
        <v>9.75</v>
      </c>
      <c r="K258" s="131"/>
      <c r="L258" s="132"/>
      <c r="M258" s="132"/>
      <c r="N258" s="141"/>
      <c r="O258" s="139">
        <v>8</v>
      </c>
      <c r="P258" s="139">
        <v>1.75</v>
      </c>
      <c r="Q258" s="139"/>
      <c r="R258" s="133"/>
      <c r="S258" s="134" t="s">
        <v>594</v>
      </c>
      <c r="T258" s="434">
        <f t="shared" si="64"/>
        <v>9.75</v>
      </c>
      <c r="U258" s="429"/>
      <c r="V258" s="429" t="e">
        <f t="shared" si="75"/>
        <v>#N/A</v>
      </c>
      <c r="W258" s="298"/>
      <c r="X258" s="129">
        <f t="shared" si="79"/>
        <v>0.33333333333333331</v>
      </c>
      <c r="Y258" s="129">
        <f t="shared" si="76"/>
        <v>7.2916666666666671E-2</v>
      </c>
      <c r="Z258" s="129" t="str">
        <f t="shared" si="77"/>
        <v/>
      </c>
      <c r="AA258" s="133" t="str">
        <f t="shared" si="67"/>
        <v/>
      </c>
      <c r="AC258" s="186" t="e">
        <f>AC236</f>
        <v>#N/A</v>
      </c>
      <c r="AD258" s="187" t="e">
        <f>AD236</f>
        <v>#N/A</v>
      </c>
      <c r="AE258" s="187" t="e">
        <f>AE236</f>
        <v>#N/A</v>
      </c>
      <c r="AF258" s="187" t="e">
        <f>AF236</f>
        <v>#N/A</v>
      </c>
      <c r="AG258" s="204" t="e">
        <f t="shared" si="78"/>
        <v>#N/A</v>
      </c>
      <c r="AI258" s="135" t="str">
        <f>IF(月報!G258&lt;&gt;"",月報!G258,"")</f>
        <v/>
      </c>
      <c r="AJ258" s="126">
        <f>IF(月報!W258&lt;&gt;"",月報!W258*24,"")</f>
        <v>9.75</v>
      </c>
      <c r="AK258" s="126" t="str">
        <f>IF(月報!P258&lt;&gt;"",月報!P258,"")</f>
        <v/>
      </c>
      <c r="AL258" s="126" t="str">
        <f>IF(月報!Q258&lt;&gt;"",IF(月報!Q258="平日残","",月報!Q258),"")</f>
        <v/>
      </c>
      <c r="AM258" s="126"/>
      <c r="AN258" s="126" t="e">
        <f t="shared" si="66"/>
        <v>#N/A</v>
      </c>
      <c r="AO258" s="126" t="e">
        <f>IF($E258="","",VLOOKUP($E258,カレンダマスタ!$A$5:$E$381,5,FALSE))</f>
        <v>#N/A</v>
      </c>
      <c r="AQ258" s="196" t="e">
        <f>IF(G258="","",IF(VLOOKUP(E258,カレンダマスタ!$A$5:$D$381,4,FALSE)=0,"",1))</f>
        <v>#N/A</v>
      </c>
      <c r="AR258" s="136" t="e">
        <f>IF($G258="","",IF($AD258="NSTC",INDEX(カレンダマスタ!$I$26:$O$31,MATCH($G258,カレンダマスタ!$H$26:$H$31,1),MATCH($H258,カレンダマスタ!$I$25:$O$25,1)),
IF($AD258="CS本社",INDEX(カレンダマスタ!$I$36:$O$41,MATCH($G258,カレンダマスタ!$H$36:$H$41,1),MATCH($H258,カレンダマスタ!$I$35:$O$35,1)),
IF($AD258="NS本社",INDEX(カレンダマスタ!$I$94:$O$99,MATCH($G258,カレンダマスタ!$H$95:$H$100,1),MATCH($H258,カレンダマスタ!$I$93:$O$93,1)),
IF($AD258="ODC",INDEX(カレンダマスタ!$I$46:$O$51,MATCH($G258,カレンダマスタ!$H$46:$H$51,1),MATCH($H258,カレンダマスタ!$I$45:$O$45,1)),
IF($AD258="NS東京TC",INDEX(カレンダマスタ!$I$56:$O$61,MATCH($G258,カレンダマスタ!$H$56:$H$61,1),MATCH($H258,カレンダマスタ!$I$55:$O$55,1)),""))))))</f>
        <v>#N/A</v>
      </c>
      <c r="AS258" s="126" t="e">
        <f t="shared" si="80"/>
        <v>#N/A</v>
      </c>
      <c r="AU258" s="137" t="e">
        <f>IF(E258="","",VLOOKUP($E258,カレンダマスタ!$A$4:$E$381,4,FALSE))</f>
        <v>#N/A</v>
      </c>
      <c r="AV258" s="137" t="str">
        <f t="shared" si="68"/>
        <v/>
      </c>
      <c r="AW258" s="137" t="str">
        <f t="shared" si="69"/>
        <v/>
      </c>
      <c r="AX258" s="138" t="e">
        <f t="shared" si="70"/>
        <v>#N/A</v>
      </c>
      <c r="AY258" s="138" t="e">
        <f t="shared" si="71"/>
        <v>#N/A</v>
      </c>
      <c r="AZ258" s="130" t="e">
        <f>IF(AX258&amp;AW258="勤怠未設定","×",IF(AV258="勤怠修正","×",IF(AC258="外注","",IF(AA258="",IF(AY258&lt;&gt;"","×",""),IF(VLOOKUP(AA258,カレンダマスタ!$H$66:$I$83,2,FALSE)&lt;&gt;AY258,"×","OK")))))</f>
        <v>#N/A</v>
      </c>
      <c r="BC258" s="137" t="e">
        <f>IF(E258="","",VLOOKUP($E258,カレンダマスタ!$A$4:$E$381,4,FALSE))</f>
        <v>#N/A</v>
      </c>
      <c r="BD258" s="126" t="e">
        <f>IF(AC258="社員","",IF(AG258=0,"",IF(AD258="NSTC",IF(COUNTIF(カレンダマスタ!$Q$5:$Q$32,G258)=1,"OK","×"),
IF(AD258="NS本社",IF(COUNTIF(カレンダマスタ!$T$5:$T$32,G258)=1,"OK","×"),IF(COUNTIF(カレンダマスタ!$R$5:$R$32,G258)=1,"OK","×")))))</f>
        <v>#N/A</v>
      </c>
      <c r="BE258" s="126" t="e">
        <f>IF(AC258="社員","",IF(G258="","",IF(R258&lt;&gt;"","",IF(AF258="CS","OK",IF(VLOOKUP(E258,カレンダマスタ!$A$5:$D$381,4,FALSE)&gt;0,"",IF(OR(G258*24&gt;10.84,H258*24&lt;14.5)=TRUE,"×","OK"))))))</f>
        <v>#N/A</v>
      </c>
      <c r="BF258" s="126" t="e">
        <f t="shared" si="82"/>
        <v>#N/A</v>
      </c>
      <c r="BG258" s="126" t="e">
        <f t="shared" si="83"/>
        <v>#N/A</v>
      </c>
      <c r="BI258" s="130" t="e">
        <f t="shared" si="81"/>
        <v>#N/A</v>
      </c>
    </row>
    <row r="259" spans="2:61">
      <c r="B259" s="111"/>
      <c r="C259" s="536">
        <v>300874</v>
      </c>
      <c r="D259" s="128" t="s">
        <v>541</v>
      </c>
      <c r="E259" s="583">
        <v>45426</v>
      </c>
      <c r="F259" s="128" t="s">
        <v>203</v>
      </c>
      <c r="G259" s="588">
        <v>0.375</v>
      </c>
      <c r="H259" s="588">
        <v>0.88541666666666663</v>
      </c>
      <c r="I259" s="130" t="s">
        <v>200</v>
      </c>
      <c r="J259" s="139">
        <v>11.25</v>
      </c>
      <c r="K259" s="131"/>
      <c r="L259" s="132"/>
      <c r="M259" s="132"/>
      <c r="N259" s="141"/>
      <c r="O259" s="139">
        <v>8</v>
      </c>
      <c r="P259" s="139">
        <v>3.25</v>
      </c>
      <c r="Q259" s="139"/>
      <c r="R259" s="133"/>
      <c r="S259" s="134" t="s">
        <v>594</v>
      </c>
      <c r="T259" s="434">
        <f t="shared" si="64"/>
        <v>11.25</v>
      </c>
      <c r="U259" s="429"/>
      <c r="V259" s="429" t="e">
        <f t="shared" si="75"/>
        <v>#N/A</v>
      </c>
      <c r="W259" s="298"/>
      <c r="X259" s="129">
        <f t="shared" si="79"/>
        <v>0.33333333333333331</v>
      </c>
      <c r="Y259" s="129">
        <f t="shared" si="76"/>
        <v>0.13541666666666666</v>
      </c>
      <c r="Z259" s="129" t="str">
        <f t="shared" si="77"/>
        <v/>
      </c>
      <c r="AA259" s="133" t="str">
        <f t="shared" si="67"/>
        <v/>
      </c>
      <c r="AC259" s="186" t="e">
        <f>AC236</f>
        <v>#N/A</v>
      </c>
      <c r="AD259" s="187" t="e">
        <f>AD236</f>
        <v>#N/A</v>
      </c>
      <c r="AE259" s="187" t="e">
        <f>AE236</f>
        <v>#N/A</v>
      </c>
      <c r="AF259" s="187" t="e">
        <f>AF236</f>
        <v>#N/A</v>
      </c>
      <c r="AG259" s="204" t="e">
        <f t="shared" si="78"/>
        <v>#N/A</v>
      </c>
      <c r="AI259" s="135" t="str">
        <f>IF(月報!G259&lt;&gt;"",月報!G259,"")</f>
        <v/>
      </c>
      <c r="AJ259" s="126">
        <f>IF(月報!W259&lt;&gt;"",月報!W259*24,"")</f>
        <v>11.25</v>
      </c>
      <c r="AK259" s="126" t="str">
        <f>IF(月報!P259&lt;&gt;"",月報!P259,"")</f>
        <v/>
      </c>
      <c r="AL259" s="126" t="str">
        <f>IF(月報!Q259&lt;&gt;"",IF(月報!Q259="平日残","",月報!Q259),"")</f>
        <v/>
      </c>
      <c r="AM259" s="126"/>
      <c r="AN259" s="126" t="e">
        <f t="shared" si="66"/>
        <v>#N/A</v>
      </c>
      <c r="AO259" s="126" t="e">
        <f>IF($E259="","",VLOOKUP($E259,カレンダマスタ!$A$5:$E$381,5,FALSE))</f>
        <v>#N/A</v>
      </c>
      <c r="AQ259" s="196" t="e">
        <f>IF(G259="","",IF(VLOOKUP(E259,カレンダマスタ!$A$5:$D$381,4,FALSE)=0,"",1))</f>
        <v>#N/A</v>
      </c>
      <c r="AR259" s="136" t="e">
        <f>IF($G259="","",IF($AD259="NSTC",INDEX(カレンダマスタ!$I$26:$O$31,MATCH($G259,カレンダマスタ!$H$26:$H$31,1),MATCH($H259,カレンダマスタ!$I$25:$O$25,1)),
IF($AD259="CS本社",INDEX(カレンダマスタ!$I$36:$O$41,MATCH($G259,カレンダマスタ!$H$36:$H$41,1),MATCH($H259,カレンダマスタ!$I$35:$O$35,1)),
IF($AD259="NS本社",INDEX(カレンダマスタ!$I$94:$O$99,MATCH($G259,カレンダマスタ!$H$95:$H$100,1),MATCH($H259,カレンダマスタ!$I$93:$O$93,1)),
IF($AD259="ODC",INDEX(カレンダマスタ!$I$46:$O$51,MATCH($G259,カレンダマスタ!$H$46:$H$51,1),MATCH($H259,カレンダマスタ!$I$45:$O$45,1)),
IF($AD259="NS東京TC",INDEX(カレンダマスタ!$I$56:$O$61,MATCH($G259,カレンダマスタ!$H$56:$H$61,1),MATCH($H259,カレンダマスタ!$I$55:$O$55,1)),""))))))</f>
        <v>#N/A</v>
      </c>
      <c r="AS259" s="126" t="e">
        <f t="shared" si="80"/>
        <v>#N/A</v>
      </c>
      <c r="AU259" s="137" t="e">
        <f>IF(E259="","",VLOOKUP($E259,カレンダマスタ!$A$4:$E$381,4,FALSE))</f>
        <v>#N/A</v>
      </c>
      <c r="AV259" s="137" t="str">
        <f t="shared" si="68"/>
        <v/>
      </c>
      <c r="AW259" s="137" t="str">
        <f t="shared" si="69"/>
        <v/>
      </c>
      <c r="AX259" s="138" t="e">
        <f t="shared" si="70"/>
        <v>#N/A</v>
      </c>
      <c r="AY259" s="138" t="e">
        <f t="shared" si="71"/>
        <v>#N/A</v>
      </c>
      <c r="AZ259" s="130" t="e">
        <f>IF(AX259&amp;AW259="勤怠未設定","×",IF(AV259="勤怠修正","×",IF(AC259="外注","",IF(AA259="",IF(AY259&lt;&gt;"","×",""),IF(VLOOKUP(AA259,カレンダマスタ!$H$66:$I$83,2,FALSE)&lt;&gt;AY259,"×","OK")))))</f>
        <v>#N/A</v>
      </c>
      <c r="BC259" s="137" t="e">
        <f>IF(E259="","",VLOOKUP($E259,カレンダマスタ!$A$4:$E$381,4,FALSE))</f>
        <v>#N/A</v>
      </c>
      <c r="BD259" s="126" t="e">
        <f>IF(AC259="社員","",IF(AG259=0,"",IF(AD259="NSTC",IF(COUNTIF(カレンダマスタ!$Q$5:$Q$32,G259)=1,"OK","×"),
IF(AD259="NS本社",IF(COUNTIF(カレンダマスタ!$T$5:$T$32,G259)=1,"OK","×"),IF(COUNTIF(カレンダマスタ!$R$5:$R$32,G259)=1,"OK","×")))))</f>
        <v>#N/A</v>
      </c>
      <c r="BE259" s="126" t="e">
        <f>IF(AC259="社員","",IF(G259="","",IF(R259&lt;&gt;"","",IF(AF259="CS","OK",IF(VLOOKUP(E259,カレンダマスタ!$A$5:$D$381,4,FALSE)&gt;0,"",IF(OR(G259*24&gt;10.84,H259*24&lt;14.5)=TRUE,"×","OK"))))))</f>
        <v>#N/A</v>
      </c>
      <c r="BF259" s="126" t="e">
        <f t="shared" si="82"/>
        <v>#N/A</v>
      </c>
      <c r="BG259" s="126" t="e">
        <f t="shared" si="83"/>
        <v>#N/A</v>
      </c>
      <c r="BI259" s="130" t="e">
        <f t="shared" si="81"/>
        <v>#N/A</v>
      </c>
    </row>
    <row r="260" spans="2:61">
      <c r="B260" s="111"/>
      <c r="C260" s="536">
        <v>300874</v>
      </c>
      <c r="D260" s="128" t="s">
        <v>541</v>
      </c>
      <c r="E260" s="583">
        <v>45427</v>
      </c>
      <c r="F260" s="128" t="s">
        <v>204</v>
      </c>
      <c r="G260" s="588">
        <v>0.375</v>
      </c>
      <c r="H260" s="588">
        <v>0.75</v>
      </c>
      <c r="I260" s="130" t="s">
        <v>200</v>
      </c>
      <c r="J260" s="139">
        <v>8</v>
      </c>
      <c r="K260" s="131"/>
      <c r="L260" s="132"/>
      <c r="M260" s="132"/>
      <c r="N260" s="141"/>
      <c r="O260" s="139">
        <v>8</v>
      </c>
      <c r="P260" s="139"/>
      <c r="Q260" s="139"/>
      <c r="R260" s="133"/>
      <c r="S260" s="134" t="s">
        <v>594</v>
      </c>
      <c r="T260" s="434">
        <f t="shared" si="64"/>
        <v>8</v>
      </c>
      <c r="U260" s="429"/>
      <c r="V260" s="429" t="e">
        <f t="shared" si="75"/>
        <v>#N/A</v>
      </c>
      <c r="W260" s="298"/>
      <c r="X260" s="129">
        <f t="shared" si="79"/>
        <v>0.33333333333333331</v>
      </c>
      <c r="Y260" s="129" t="str">
        <f t="shared" si="76"/>
        <v/>
      </c>
      <c r="Z260" s="129" t="str">
        <f t="shared" si="77"/>
        <v/>
      </c>
      <c r="AA260" s="133" t="str">
        <f t="shared" si="67"/>
        <v/>
      </c>
      <c r="AC260" s="186" t="e">
        <f>AC236</f>
        <v>#N/A</v>
      </c>
      <c r="AD260" s="187" t="e">
        <f>AD236</f>
        <v>#N/A</v>
      </c>
      <c r="AE260" s="187" t="e">
        <f>AE236</f>
        <v>#N/A</v>
      </c>
      <c r="AF260" s="187" t="e">
        <f>AF236</f>
        <v>#N/A</v>
      </c>
      <c r="AG260" s="204" t="e">
        <f t="shared" si="78"/>
        <v>#N/A</v>
      </c>
      <c r="AI260" s="135" t="str">
        <f>IF(月報!G260&lt;&gt;"",月報!G260,"")</f>
        <v/>
      </c>
      <c r="AJ260" s="126">
        <f>IF(月報!W260&lt;&gt;"",月報!W260*24,"")</f>
        <v>8</v>
      </c>
      <c r="AK260" s="126" t="str">
        <f>IF(月報!P260&lt;&gt;"",月報!P260,"")</f>
        <v/>
      </c>
      <c r="AL260" s="126" t="str">
        <f>IF(月報!Q260&lt;&gt;"",IF(月報!Q260="平日残","",月報!Q260),"")</f>
        <v/>
      </c>
      <c r="AM260" s="126"/>
      <c r="AN260" s="126" t="e">
        <f t="shared" si="66"/>
        <v>#N/A</v>
      </c>
      <c r="AO260" s="126" t="e">
        <f>IF($E260="","",VLOOKUP($E260,カレンダマスタ!$A$5:$E$381,5,FALSE))</f>
        <v>#N/A</v>
      </c>
      <c r="AQ260" s="196" t="e">
        <f>IF(G260="","",IF(VLOOKUP(E260,カレンダマスタ!$A$5:$D$381,4,FALSE)=0,"",1))</f>
        <v>#N/A</v>
      </c>
      <c r="AR260" s="136" t="e">
        <f>IF($G260="","",IF($AD260="NSTC",INDEX(カレンダマスタ!$I$26:$O$31,MATCH($G260,カレンダマスタ!$H$26:$H$31,1),MATCH($H260,カレンダマスタ!$I$25:$O$25,1)),
IF($AD260="CS本社",INDEX(カレンダマスタ!$I$36:$O$41,MATCH($G260,カレンダマスタ!$H$36:$H$41,1),MATCH($H260,カレンダマスタ!$I$35:$O$35,1)),
IF($AD260="NS本社",INDEX(カレンダマスタ!$I$94:$O$99,MATCH($G260,カレンダマスタ!$H$95:$H$100,1),MATCH($H260,カレンダマスタ!$I$93:$O$93,1)),
IF($AD260="ODC",INDEX(カレンダマスタ!$I$46:$O$51,MATCH($G260,カレンダマスタ!$H$46:$H$51,1),MATCH($H260,カレンダマスタ!$I$45:$O$45,1)),
IF($AD260="NS東京TC",INDEX(カレンダマスタ!$I$56:$O$61,MATCH($G260,カレンダマスタ!$H$56:$H$61,1),MATCH($H260,カレンダマスタ!$I$55:$O$55,1)),""))))))</f>
        <v>#N/A</v>
      </c>
      <c r="AS260" s="126" t="e">
        <f t="shared" si="80"/>
        <v>#N/A</v>
      </c>
      <c r="AU260" s="137" t="e">
        <f>IF(E260="","",VLOOKUP($E260,カレンダマスタ!$A$4:$E$381,4,FALSE))</f>
        <v>#N/A</v>
      </c>
      <c r="AV260" s="137" t="str">
        <f t="shared" si="68"/>
        <v/>
      </c>
      <c r="AW260" s="137" t="str">
        <f t="shared" si="69"/>
        <v/>
      </c>
      <c r="AX260" s="138" t="e">
        <f t="shared" si="70"/>
        <v>#N/A</v>
      </c>
      <c r="AY260" s="138" t="e">
        <f t="shared" si="71"/>
        <v>#N/A</v>
      </c>
      <c r="AZ260" s="130" t="e">
        <f>IF(AX260&amp;AW260="勤怠未設定","×",IF(AV260="勤怠修正","×",IF(AC260="外注","",IF(AA260="",IF(AY260&lt;&gt;"","×",""),IF(VLOOKUP(AA260,カレンダマスタ!$H$66:$I$83,2,FALSE)&lt;&gt;AY260,"×","OK")))))</f>
        <v>#N/A</v>
      </c>
      <c r="BC260" s="137" t="e">
        <f>IF(E260="","",VLOOKUP($E260,カレンダマスタ!$A$4:$E$381,4,FALSE))</f>
        <v>#N/A</v>
      </c>
      <c r="BD260" s="126" t="e">
        <f>IF(AC260="社員","",IF(AG260=0,"",IF(AD260="NSTC",IF(COUNTIF(カレンダマスタ!$Q$5:$Q$32,G260)=1,"OK","×"),
IF(AD260="NS本社",IF(COUNTIF(カレンダマスタ!$T$5:$T$32,G260)=1,"OK","×"),IF(COUNTIF(カレンダマスタ!$R$5:$R$32,G260)=1,"OK","×")))))</f>
        <v>#N/A</v>
      </c>
      <c r="BE260" s="126" t="e">
        <f>IF(AC260="社員","",IF(G260="","",IF(R260&lt;&gt;"","",IF(AF260="CS","OK",IF(VLOOKUP(E260,カレンダマスタ!$A$5:$D$381,4,FALSE)&gt;0,"",IF(OR(G260*24&gt;10.84,H260*24&lt;14.5)=TRUE,"×","OK"))))))</f>
        <v>#N/A</v>
      </c>
      <c r="BF260" s="126" t="e">
        <f t="shared" si="82"/>
        <v>#N/A</v>
      </c>
      <c r="BG260" s="126" t="e">
        <f t="shared" si="83"/>
        <v>#N/A</v>
      </c>
      <c r="BI260" s="130" t="e">
        <f t="shared" si="81"/>
        <v>#N/A</v>
      </c>
    </row>
    <row r="261" spans="2:61">
      <c r="B261" s="111"/>
      <c r="C261" s="536">
        <v>300874</v>
      </c>
      <c r="D261" s="128" t="s">
        <v>541</v>
      </c>
      <c r="E261" s="583">
        <v>45428</v>
      </c>
      <c r="F261" s="128" t="s">
        <v>205</v>
      </c>
      <c r="G261" s="588">
        <v>0.375</v>
      </c>
      <c r="H261" s="588">
        <v>0.8125</v>
      </c>
      <c r="I261" s="130" t="s">
        <v>200</v>
      </c>
      <c r="J261" s="139">
        <v>9.5</v>
      </c>
      <c r="K261" s="131"/>
      <c r="L261" s="132"/>
      <c r="M261" s="132"/>
      <c r="N261" s="141"/>
      <c r="O261" s="139">
        <v>8</v>
      </c>
      <c r="P261" s="139">
        <v>1.5</v>
      </c>
      <c r="Q261" s="139"/>
      <c r="R261" s="133"/>
      <c r="S261" s="134" t="s">
        <v>594</v>
      </c>
      <c r="T261" s="434">
        <f t="shared" si="64"/>
        <v>9.5</v>
      </c>
      <c r="U261" s="429"/>
      <c r="V261" s="429" t="e">
        <f t="shared" si="75"/>
        <v>#N/A</v>
      </c>
      <c r="W261" s="298"/>
      <c r="X261" s="129">
        <f t="shared" si="79"/>
        <v>0.33333333333333331</v>
      </c>
      <c r="Y261" s="129">
        <f t="shared" si="76"/>
        <v>6.25E-2</v>
      </c>
      <c r="Z261" s="129" t="str">
        <f t="shared" si="77"/>
        <v/>
      </c>
      <c r="AA261" s="133" t="str">
        <f t="shared" si="67"/>
        <v/>
      </c>
      <c r="AC261" s="186" t="e">
        <f>AC236</f>
        <v>#N/A</v>
      </c>
      <c r="AD261" s="187" t="e">
        <f>AD236</f>
        <v>#N/A</v>
      </c>
      <c r="AE261" s="187" t="e">
        <f>AE236</f>
        <v>#N/A</v>
      </c>
      <c r="AF261" s="187" t="e">
        <f>AF236</f>
        <v>#N/A</v>
      </c>
      <c r="AG261" s="204" t="e">
        <f t="shared" si="78"/>
        <v>#N/A</v>
      </c>
      <c r="AI261" s="140" t="str">
        <f>IF(月報!G261&lt;&gt;"",月報!G261,"")</f>
        <v/>
      </c>
      <c r="AJ261" s="126">
        <f>IF(月報!W261&lt;&gt;"",月報!W261*24,"")</f>
        <v>9.6666666666666661</v>
      </c>
      <c r="AK261" s="126" t="str">
        <f>IF(月報!P261&lt;&gt;"",月報!P261,"")</f>
        <v/>
      </c>
      <c r="AL261" s="126" t="str">
        <f>IF(月報!Q261&lt;&gt;"",IF(月報!Q261="平日残","",月報!Q261),"")</f>
        <v/>
      </c>
      <c r="AM261" s="126"/>
      <c r="AN261" s="126" t="e">
        <f t="shared" si="66"/>
        <v>#N/A</v>
      </c>
      <c r="AO261" s="126" t="e">
        <f>IF($E261="","",VLOOKUP($E261,カレンダマスタ!$A$5:$E$381,5,FALSE))</f>
        <v>#N/A</v>
      </c>
      <c r="AQ261" s="196" t="e">
        <f>IF(G261="","",IF(VLOOKUP(E261,カレンダマスタ!$A$5:$D$381,4,FALSE)=0,"",1))</f>
        <v>#N/A</v>
      </c>
      <c r="AR261" s="136" t="e">
        <f>IF($G261="","",IF($AD261="NSTC",INDEX(カレンダマスタ!$I$26:$O$31,MATCH($G261,カレンダマスタ!$H$26:$H$31,1),MATCH($H261,カレンダマスタ!$I$25:$O$25,1)),
IF($AD261="CS本社",INDEX(カレンダマスタ!$I$36:$O$41,MATCH($G261,カレンダマスタ!$H$36:$H$41,1),MATCH($H261,カレンダマスタ!$I$35:$O$35,1)),
IF($AD261="NS本社",INDEX(カレンダマスタ!$I$94:$O$99,MATCH($G261,カレンダマスタ!$H$95:$H$100,1),MATCH($H261,カレンダマスタ!$I$93:$O$93,1)),
IF($AD261="ODC",INDEX(カレンダマスタ!$I$46:$O$51,MATCH($G261,カレンダマスタ!$H$46:$H$51,1),MATCH($H261,カレンダマスタ!$I$45:$O$45,1)),
IF($AD261="NS東京TC",INDEX(カレンダマスタ!$I$56:$O$61,MATCH($G261,カレンダマスタ!$H$56:$H$61,1),MATCH($H261,カレンダマスタ!$I$55:$O$55,1)),""))))))</f>
        <v>#N/A</v>
      </c>
      <c r="AS261" s="126" t="e">
        <f t="shared" si="80"/>
        <v>#N/A</v>
      </c>
      <c r="AU261" s="137" t="e">
        <f>IF(E261="","",VLOOKUP($E261,カレンダマスタ!$A$4:$E$381,4,FALSE))</f>
        <v>#N/A</v>
      </c>
      <c r="AV261" s="137" t="str">
        <f t="shared" si="68"/>
        <v/>
      </c>
      <c r="AW261" s="137" t="str">
        <f t="shared" si="69"/>
        <v/>
      </c>
      <c r="AX261" s="138" t="e">
        <f t="shared" si="70"/>
        <v>#N/A</v>
      </c>
      <c r="AY261" s="138" t="e">
        <f t="shared" si="71"/>
        <v>#N/A</v>
      </c>
      <c r="AZ261" s="130" t="e">
        <f>IF(AX261&amp;AW261="勤怠未設定","×",IF(AV261="勤怠修正","×",IF(AC261="外注","",IF(AA261="",IF(AY261&lt;&gt;"","×",""),IF(VLOOKUP(AA261,カレンダマスタ!$H$66:$I$83,2,FALSE)&lt;&gt;AY261,"×","OK")))))</f>
        <v>#N/A</v>
      </c>
      <c r="BC261" s="137" t="e">
        <f>IF(E261="","",VLOOKUP($E261,カレンダマスタ!$A$4:$E$381,4,FALSE))</f>
        <v>#N/A</v>
      </c>
      <c r="BD261" s="126" t="e">
        <f>IF(AC261="社員","",IF(AG261=0,"",IF(AD261="NSTC",IF(COUNTIF(カレンダマスタ!$Q$5:$Q$32,G261)=1,"OK","×"),
IF(AD261="NS本社",IF(COUNTIF(カレンダマスタ!$T$5:$T$32,G261)=1,"OK","×"),IF(COUNTIF(カレンダマスタ!$R$5:$R$32,G261)=1,"OK","×")))))</f>
        <v>#N/A</v>
      </c>
      <c r="BE261" s="126" t="e">
        <f>IF(AC261="社員","",IF(G261="","",IF(R261&lt;&gt;"","",IF(AF261="CS","OK",IF(VLOOKUP(E261,カレンダマスタ!$A$5:$D$381,4,FALSE)&gt;0,"",IF(OR(G261*24&gt;10.84,H261*24&lt;14.5)=TRUE,"×","OK"))))))</f>
        <v>#N/A</v>
      </c>
      <c r="BF261" s="126" t="e">
        <f t="shared" si="82"/>
        <v>#N/A</v>
      </c>
      <c r="BG261" s="126" t="e">
        <f t="shared" si="83"/>
        <v>#N/A</v>
      </c>
      <c r="BI261" s="130" t="e">
        <f t="shared" si="81"/>
        <v>#N/A</v>
      </c>
    </row>
    <row r="262" spans="2:61">
      <c r="B262" s="111"/>
      <c r="C262" s="536">
        <v>300874</v>
      </c>
      <c r="D262" s="128" t="s">
        <v>541</v>
      </c>
      <c r="E262" s="583">
        <v>45429</v>
      </c>
      <c r="F262" s="128" t="s">
        <v>199</v>
      </c>
      <c r="G262" s="588">
        <v>0.375</v>
      </c>
      <c r="H262" s="588">
        <v>0.75</v>
      </c>
      <c r="I262" s="130" t="s">
        <v>200</v>
      </c>
      <c r="J262" s="139">
        <v>8</v>
      </c>
      <c r="K262" s="131"/>
      <c r="L262" s="132"/>
      <c r="M262" s="132"/>
      <c r="N262" s="141"/>
      <c r="O262" s="139">
        <v>8</v>
      </c>
      <c r="P262" s="139"/>
      <c r="Q262" s="139"/>
      <c r="R262" s="133"/>
      <c r="S262" s="134" t="s">
        <v>594</v>
      </c>
      <c r="T262" s="434">
        <f t="shared" si="64"/>
        <v>8</v>
      </c>
      <c r="U262" s="429"/>
      <c r="V262" s="429" t="e">
        <f t="shared" si="75"/>
        <v>#N/A</v>
      </c>
      <c r="W262" s="298"/>
      <c r="X262" s="129">
        <f t="shared" si="79"/>
        <v>0.33333333333333331</v>
      </c>
      <c r="Y262" s="129" t="str">
        <f t="shared" si="76"/>
        <v/>
      </c>
      <c r="Z262" s="129" t="str">
        <f t="shared" si="77"/>
        <v/>
      </c>
      <c r="AA262" s="133" t="str">
        <f t="shared" si="67"/>
        <v/>
      </c>
      <c r="AC262" s="186" t="e">
        <f>AC236</f>
        <v>#N/A</v>
      </c>
      <c r="AD262" s="187" t="e">
        <f>AD236</f>
        <v>#N/A</v>
      </c>
      <c r="AE262" s="187" t="e">
        <f>AE236</f>
        <v>#N/A</v>
      </c>
      <c r="AF262" s="187" t="e">
        <f>AF236</f>
        <v>#N/A</v>
      </c>
      <c r="AG262" s="204" t="e">
        <f t="shared" si="78"/>
        <v>#N/A</v>
      </c>
      <c r="AI262" s="140" t="str">
        <f>IF(月報!G262&lt;&gt;"",月報!G262,"")</f>
        <v/>
      </c>
      <c r="AJ262" s="126">
        <f>IF(月報!W262&lt;&gt;"",月報!W262*24,"")</f>
        <v>8</v>
      </c>
      <c r="AK262" s="126" t="str">
        <f>IF(月報!P262&lt;&gt;"",月報!P262,"")</f>
        <v/>
      </c>
      <c r="AL262" s="126" t="str">
        <f>IF(月報!Q262&lt;&gt;"",IF(月報!Q262="平日残","",月報!Q262),"")</f>
        <v/>
      </c>
      <c r="AM262" s="126"/>
      <c r="AN262" s="126" t="e">
        <f t="shared" si="66"/>
        <v>#N/A</v>
      </c>
      <c r="AO262" s="126" t="e">
        <f>IF($E262="","",VLOOKUP($E262,カレンダマスタ!$A$5:$E$381,5,FALSE))</f>
        <v>#N/A</v>
      </c>
      <c r="AQ262" s="196" t="e">
        <f>IF(G262="","",IF(VLOOKUP(E262,カレンダマスタ!$A$5:$D$381,4,FALSE)=0,"",1))</f>
        <v>#N/A</v>
      </c>
      <c r="AR262" s="136" t="e">
        <f>IF($G262="","",IF($AD262="NSTC",INDEX(カレンダマスタ!$I$26:$O$31,MATCH($G262,カレンダマスタ!$H$26:$H$31,1),MATCH($H262,カレンダマスタ!$I$25:$O$25,1)),
IF($AD262="CS本社",INDEX(カレンダマスタ!$I$36:$O$41,MATCH($G262,カレンダマスタ!$H$36:$H$41,1),MATCH($H262,カレンダマスタ!$I$35:$O$35,1)),
IF($AD262="NS本社",INDEX(カレンダマスタ!$I$94:$O$99,MATCH($G262,カレンダマスタ!$H$95:$H$100,1),MATCH($H262,カレンダマスタ!$I$93:$O$93,1)),
IF($AD262="ODC",INDEX(カレンダマスタ!$I$46:$O$51,MATCH($G262,カレンダマスタ!$H$46:$H$51,1),MATCH($H262,カレンダマスタ!$I$45:$O$45,1)),
IF($AD262="NS東京TC",INDEX(カレンダマスタ!$I$56:$O$61,MATCH($G262,カレンダマスタ!$H$56:$H$61,1),MATCH($H262,カレンダマスタ!$I$55:$O$55,1)),""))))))</f>
        <v>#N/A</v>
      </c>
      <c r="AS262" s="126" t="e">
        <f t="shared" si="80"/>
        <v>#N/A</v>
      </c>
      <c r="AU262" s="137" t="e">
        <f>IF(E262="","",VLOOKUP($E262,カレンダマスタ!$A$4:$E$381,4,FALSE))</f>
        <v>#N/A</v>
      </c>
      <c r="AV262" s="137" t="str">
        <f t="shared" si="68"/>
        <v/>
      </c>
      <c r="AW262" s="137" t="str">
        <f t="shared" si="69"/>
        <v/>
      </c>
      <c r="AX262" s="138" t="e">
        <f t="shared" si="70"/>
        <v>#N/A</v>
      </c>
      <c r="AY262" s="138" t="e">
        <f t="shared" si="71"/>
        <v>#N/A</v>
      </c>
      <c r="AZ262" s="130" t="e">
        <f>IF(AX262&amp;AW262="勤怠未設定","×",IF(AV262="勤怠修正","×",IF(AC262="外注","",IF(AA262="",IF(AY262&lt;&gt;"","×",""),IF(VLOOKUP(AA262,カレンダマスタ!$H$66:$I$83,2,FALSE)&lt;&gt;AY262,"×","OK")))))</f>
        <v>#N/A</v>
      </c>
      <c r="BC262" s="137" t="e">
        <f>IF(E262="","",VLOOKUP($E262,カレンダマスタ!$A$4:$E$381,4,FALSE))</f>
        <v>#N/A</v>
      </c>
      <c r="BD262" s="126" t="e">
        <f>IF(AC262="社員","",IF(AG262=0,"",IF(AD262="NSTC",IF(COUNTIF(カレンダマスタ!$Q$5:$Q$32,G262)=1,"OK","×"),
IF(AD262="NS本社",IF(COUNTIF(カレンダマスタ!$T$5:$T$32,G262)=1,"OK","×"),IF(COUNTIF(カレンダマスタ!$R$5:$R$32,G262)=1,"OK","×")))))</f>
        <v>#N/A</v>
      </c>
      <c r="BE262" s="126" t="e">
        <f>IF(AC262="社員","",IF(G262="","",IF(R262&lt;&gt;"","",IF(AF262="CS","OK",IF(VLOOKUP(E262,カレンダマスタ!$A$5:$D$381,4,FALSE)&gt;0,"",IF(OR(G262*24&gt;10.84,H262*24&lt;14.5)=TRUE,"×","OK"))))))</f>
        <v>#N/A</v>
      </c>
      <c r="BF262" s="126" t="e">
        <f t="shared" si="82"/>
        <v>#N/A</v>
      </c>
      <c r="BG262" s="126" t="e">
        <f t="shared" si="83"/>
        <v>#N/A</v>
      </c>
      <c r="BI262" s="130" t="e">
        <f t="shared" si="81"/>
        <v>#N/A</v>
      </c>
    </row>
    <row r="263" spans="2:61">
      <c r="B263" s="111"/>
      <c r="C263" s="537">
        <v>300874</v>
      </c>
      <c r="D263" s="142" t="s">
        <v>541</v>
      </c>
      <c r="E263" s="584">
        <v>45430</v>
      </c>
      <c r="F263" s="142" t="s">
        <v>369</v>
      </c>
      <c r="G263" s="589"/>
      <c r="H263" s="589"/>
      <c r="I263" s="144"/>
      <c r="J263" s="148"/>
      <c r="K263" s="145"/>
      <c r="L263" s="146"/>
      <c r="M263" s="146"/>
      <c r="N263" s="147"/>
      <c r="O263" s="148"/>
      <c r="P263" s="148"/>
      <c r="Q263" s="148"/>
      <c r="R263" s="149"/>
      <c r="S263" s="156"/>
      <c r="T263" s="435" t="str">
        <f t="shared" si="64"/>
        <v/>
      </c>
      <c r="U263" s="430"/>
      <c r="V263" s="430" t="e">
        <f t="shared" si="75"/>
        <v>#N/A</v>
      </c>
      <c r="W263" s="298"/>
      <c r="X263" s="143" t="str">
        <f t="shared" si="79"/>
        <v/>
      </c>
      <c r="Y263" s="143" t="str">
        <f t="shared" si="76"/>
        <v/>
      </c>
      <c r="Z263" s="143" t="str">
        <f t="shared" si="77"/>
        <v/>
      </c>
      <c r="AA263" s="149" t="str">
        <f t="shared" si="67"/>
        <v/>
      </c>
      <c r="AC263" s="188" t="e">
        <f>AC236</f>
        <v>#N/A</v>
      </c>
      <c r="AD263" s="189" t="e">
        <f>AD236</f>
        <v>#N/A</v>
      </c>
      <c r="AE263" s="189" t="e">
        <f>AE236</f>
        <v>#N/A</v>
      </c>
      <c r="AF263" s="189" t="e">
        <f>AF236</f>
        <v>#N/A</v>
      </c>
      <c r="AG263" s="205">
        <f t="shared" si="78"/>
        <v>0</v>
      </c>
      <c r="AI263" s="157" t="str">
        <f>IF(月報!G263&lt;&gt;"",月報!G263,"")</f>
        <v/>
      </c>
      <c r="AJ263" s="151" t="str">
        <f>IF(月報!W263&lt;&gt;"",月報!W263*24,"")</f>
        <v/>
      </c>
      <c r="AK263" s="151" t="str">
        <f>IF(月報!P263&lt;&gt;"",月報!P263,"")</f>
        <v/>
      </c>
      <c r="AL263" s="151" t="str">
        <f>IF(月報!Q263&lt;&gt;"",IF(月報!Q263="平日残","",月報!Q263),"")</f>
        <v/>
      </c>
      <c r="AM263" s="151"/>
      <c r="AN263" s="151" t="e">
        <f t="shared" si="66"/>
        <v>#N/A</v>
      </c>
      <c r="AO263" s="151" t="e">
        <f>IF($E263="","",VLOOKUP($E263,カレンダマスタ!$A$5:$E$381,5,FALSE))</f>
        <v>#N/A</v>
      </c>
      <c r="AQ263" s="197" t="str">
        <f>IF(G263="","",IF(VLOOKUP(E263,カレンダマスタ!$A$5:$D$381,4,FALSE)=0,"",1))</f>
        <v/>
      </c>
      <c r="AR263" s="152" t="str">
        <f>IF($G263="","",IF($AD263="NSTC",INDEX(カレンダマスタ!$I$26:$O$31,MATCH($G263,カレンダマスタ!$H$26:$H$31,1),MATCH($H263,カレンダマスタ!$I$25:$O$25,1)),
IF($AD263="CS本社",INDEX(カレンダマスタ!$I$36:$O$41,MATCH($G263,カレンダマスタ!$H$36:$H$41,1),MATCH($H263,カレンダマスタ!$I$35:$O$35,1)),
IF($AD263="NS本社",INDEX(カレンダマスタ!$I$94:$O$99,MATCH($G263,カレンダマスタ!$H$95:$H$100,1),MATCH($H263,カレンダマスタ!$I$93:$O$93,1)),
IF($AD263="ODC",INDEX(カレンダマスタ!$I$46:$O$51,MATCH($G263,カレンダマスタ!$H$46:$H$51,1),MATCH($H263,カレンダマスタ!$I$45:$O$45,1)),
IF($AD263="NS東京TC",INDEX(カレンダマスタ!$I$56:$O$61,MATCH($G263,カレンダマスタ!$H$56:$H$61,1),MATCH($H263,カレンダマスタ!$I$55:$O$55,1)),""))))))</f>
        <v/>
      </c>
      <c r="AS263" s="151" t="e">
        <f t="shared" si="80"/>
        <v>#N/A</v>
      </c>
      <c r="AU263" s="153" t="e">
        <f>IF(E263="","",VLOOKUP($E263,カレンダマスタ!$A$4:$E$381,4,FALSE))</f>
        <v>#N/A</v>
      </c>
      <c r="AV263" s="153" t="str">
        <f t="shared" si="68"/>
        <v/>
      </c>
      <c r="AW263" s="153" t="str">
        <f t="shared" si="69"/>
        <v/>
      </c>
      <c r="AX263" s="154" t="e">
        <f t="shared" si="70"/>
        <v>#N/A</v>
      </c>
      <c r="AY263" s="154" t="e">
        <f t="shared" si="71"/>
        <v>#N/A</v>
      </c>
      <c r="AZ263" s="144" t="e">
        <f>IF(AX263&amp;AW263="勤怠未設定","×",IF(AV263="勤怠修正","×",IF(AC263="外注","",IF(AA263="",IF(AY263&lt;&gt;"","×",""),IF(VLOOKUP(AA263,カレンダマスタ!$H$66:$I$83,2,FALSE)&lt;&gt;AY263,"×","OK")))))</f>
        <v>#N/A</v>
      </c>
      <c r="BC263" s="153" t="e">
        <f>IF(E263="","",VLOOKUP($E263,カレンダマスタ!$A$4:$E$381,4,FALSE))</f>
        <v>#N/A</v>
      </c>
      <c r="BD263" s="151" t="e">
        <f>IF(AC263="社員","",IF(AG263=0,"",IF(AD263="NSTC",IF(COUNTIF(カレンダマスタ!$Q$5:$Q$32,G263)=1,"OK","×"),
IF(AD263="NS本社",IF(COUNTIF(カレンダマスタ!$T$5:$T$32,G263)=1,"OK","×"),IF(COUNTIF(カレンダマスタ!$R$5:$R$32,G263)=1,"OK","×")))))</f>
        <v>#N/A</v>
      </c>
      <c r="BE263" s="151" t="e">
        <f>IF(AC263="社員","",IF(G263="","",IF(R263&lt;&gt;"","",IF(AF263="CS","OK",IF(VLOOKUP(E263,カレンダマスタ!$A$5:$D$381,4,FALSE)&gt;0,"",IF(OR(G263*24&gt;10.84,H263*24&lt;14.5)=TRUE,"×","OK"))))))</f>
        <v>#N/A</v>
      </c>
      <c r="BF263" s="151" t="e">
        <f t="shared" si="82"/>
        <v>#N/A</v>
      </c>
      <c r="BG263" s="151" t="e">
        <f t="shared" si="83"/>
        <v>#N/A</v>
      </c>
      <c r="BI263" s="144" t="e">
        <f t="shared" si="81"/>
        <v>#N/A</v>
      </c>
    </row>
    <row r="264" spans="2:61">
      <c r="B264" s="111"/>
      <c r="C264" s="535">
        <v>300874</v>
      </c>
      <c r="D264" s="112" t="s">
        <v>541</v>
      </c>
      <c r="E264" s="582">
        <v>45431</v>
      </c>
      <c r="F264" s="112" t="s">
        <v>370</v>
      </c>
      <c r="G264" s="587"/>
      <c r="H264" s="587"/>
      <c r="I264" s="114"/>
      <c r="J264" s="118"/>
      <c r="K264" s="115"/>
      <c r="L264" s="116"/>
      <c r="M264" s="116"/>
      <c r="N264" s="117"/>
      <c r="O264" s="118"/>
      <c r="P264" s="118"/>
      <c r="Q264" s="118"/>
      <c r="R264" s="119"/>
      <c r="S264" s="120"/>
      <c r="T264" s="433" t="str">
        <f t="shared" si="64"/>
        <v/>
      </c>
      <c r="U264" s="431">
        <f>SUM(T264:T270)</f>
        <v>0</v>
      </c>
      <c r="V264" s="431" t="e">
        <f t="shared" si="75"/>
        <v>#N/A</v>
      </c>
      <c r="W264" s="298"/>
      <c r="X264" s="113" t="str">
        <f t="shared" si="79"/>
        <v/>
      </c>
      <c r="Y264" s="113" t="str">
        <f t="shared" si="76"/>
        <v/>
      </c>
      <c r="Z264" s="113" t="str">
        <f t="shared" si="77"/>
        <v/>
      </c>
      <c r="AA264" s="119" t="str">
        <f t="shared" si="67"/>
        <v/>
      </c>
      <c r="AC264" s="190" t="e">
        <f>AC236</f>
        <v>#N/A</v>
      </c>
      <c r="AD264" s="191" t="e">
        <f>AD236</f>
        <v>#N/A</v>
      </c>
      <c r="AE264" s="191" t="e">
        <f>AE236</f>
        <v>#N/A</v>
      </c>
      <c r="AF264" s="191" t="e">
        <f>AF236</f>
        <v>#N/A</v>
      </c>
      <c r="AG264" s="206">
        <f t="shared" si="78"/>
        <v>0</v>
      </c>
      <c r="AI264" s="159" t="str">
        <f>IF(月報!G264&lt;&gt;"",月報!G264,"")</f>
        <v/>
      </c>
      <c r="AJ264" s="122" t="str">
        <f>IF(月報!W264&lt;&gt;"",月報!W264*24,"")</f>
        <v/>
      </c>
      <c r="AK264" s="122" t="str">
        <f>IF(月報!P264&lt;&gt;"",月報!P264,"")</f>
        <v/>
      </c>
      <c r="AL264" s="122" t="str">
        <f>IF(月報!Q264&lt;&gt;"",IF(月報!Q264="平日残","",月報!Q264),"")</f>
        <v/>
      </c>
      <c r="AM264" s="122"/>
      <c r="AN264" s="122" t="e">
        <f t="shared" si="66"/>
        <v>#N/A</v>
      </c>
      <c r="AO264" s="122" t="e">
        <f>IF($E264="","",VLOOKUP($E264,カレンダマスタ!$A$5:$E$381,5,FALSE))</f>
        <v>#N/A</v>
      </c>
      <c r="AQ264" s="195" t="str">
        <f>IF(G264="","",IF(VLOOKUP(E264,カレンダマスタ!$A$5:$D$381,4,FALSE)=0,"",1))</f>
        <v/>
      </c>
      <c r="AR264" s="123" t="str">
        <f>IF($G264="","",IF($AD264="NSTC",INDEX(カレンダマスタ!$I$26:$O$31,MATCH($G264,カレンダマスタ!$H$26:$H$31,1),MATCH($H264,カレンダマスタ!$I$25:$O$25,1)),
IF($AD264="CS本社",INDEX(カレンダマスタ!$I$36:$O$41,MATCH($G264,カレンダマスタ!$H$36:$H$41,1),MATCH($H264,カレンダマスタ!$I$35:$O$35,1)),
IF($AD264="NS本社",INDEX(カレンダマスタ!$I$94:$O$99,MATCH($G264,カレンダマスタ!$H$95:$H$100,1),MATCH($H264,カレンダマスタ!$I$93:$O$93,1)),
IF($AD264="ODC",INDEX(カレンダマスタ!$I$46:$O$51,MATCH($G264,カレンダマスタ!$H$46:$H$51,1),MATCH($H264,カレンダマスタ!$I$45:$O$45,1)),
IF($AD264="NS東京TC",INDEX(カレンダマスタ!$I$56:$O$61,MATCH($G264,カレンダマスタ!$H$56:$H$61,1),MATCH($H264,カレンダマスタ!$I$55:$O$55,1)),""))))))</f>
        <v/>
      </c>
      <c r="AS264" s="122" t="e">
        <f t="shared" si="80"/>
        <v>#N/A</v>
      </c>
      <c r="AU264" s="124" t="e">
        <f>IF(E264="","",VLOOKUP($E264,カレンダマスタ!$A$4:$E$381,4,FALSE))</f>
        <v>#N/A</v>
      </c>
      <c r="AV264" s="124" t="str">
        <f t="shared" si="68"/>
        <v/>
      </c>
      <c r="AW264" s="124" t="str">
        <f t="shared" si="69"/>
        <v/>
      </c>
      <c r="AX264" s="125" t="e">
        <f t="shared" si="70"/>
        <v>#N/A</v>
      </c>
      <c r="AY264" s="125" t="e">
        <f t="shared" si="71"/>
        <v>#N/A</v>
      </c>
      <c r="AZ264" s="114" t="e">
        <f>IF(AX264&amp;AW264="勤怠未設定","×",IF(AV264="勤怠修正","×",IF(AC264="外注","",IF(AA264="",IF(AY264&lt;&gt;"","×",""),IF(VLOOKUP(AA264,カレンダマスタ!$H$66:$I$83,2,FALSE)&lt;&gt;AY264,"×","OK")))))</f>
        <v>#N/A</v>
      </c>
      <c r="BC264" s="124" t="e">
        <f>IF(E264="","",VLOOKUP($E264,カレンダマスタ!$A$4:$E$381,4,FALSE))</f>
        <v>#N/A</v>
      </c>
      <c r="BD264" s="122" t="e">
        <f>IF(AC264="社員","",IF(AG264=0,"",IF(AD264="NSTC",IF(COUNTIF(カレンダマスタ!$Q$5:$Q$32,G264)=1,"OK","×"),
IF(AD264="NS本社",IF(COUNTIF(カレンダマスタ!$T$5:$T$32,G264)=1,"OK","×"),IF(COUNTIF(カレンダマスタ!$R$5:$R$32,G264)=1,"OK","×")))))</f>
        <v>#N/A</v>
      </c>
      <c r="BE264" s="122" t="e">
        <f>IF(AC264="社員","",IF(G264="","",IF(R264&lt;&gt;"","",IF(AF264="CS","OK",IF(VLOOKUP(E264,カレンダマスタ!$A$5:$D$381,4,FALSE)&gt;0,"",IF(OR(G264*24&gt;10.84,H264*24&lt;14.5)=TRUE,"×","OK"))))))</f>
        <v>#N/A</v>
      </c>
      <c r="BF264" s="122" t="e">
        <f t="shared" si="82"/>
        <v>#N/A</v>
      </c>
      <c r="BG264" s="122" t="e">
        <f t="shared" si="83"/>
        <v>#N/A</v>
      </c>
      <c r="BI264" s="114" t="e">
        <f t="shared" si="81"/>
        <v>#N/A</v>
      </c>
    </row>
    <row r="265" spans="2:61">
      <c r="B265" s="111"/>
      <c r="C265" s="536">
        <v>300874</v>
      </c>
      <c r="D265" s="128" t="s">
        <v>541</v>
      </c>
      <c r="E265" s="583">
        <v>45432</v>
      </c>
      <c r="F265" s="128" t="s">
        <v>201</v>
      </c>
      <c r="G265" s="588"/>
      <c r="H265" s="588"/>
      <c r="I265" s="130"/>
      <c r="J265" s="139"/>
      <c r="K265" s="131"/>
      <c r="L265" s="132"/>
      <c r="M265" s="132"/>
      <c r="N265" s="141"/>
      <c r="O265" s="139"/>
      <c r="P265" s="139"/>
      <c r="Q265" s="139"/>
      <c r="R265" s="133"/>
      <c r="S265" s="134"/>
      <c r="T265" s="434" t="str">
        <f t="shared" si="64"/>
        <v/>
      </c>
      <c r="U265" s="429"/>
      <c r="V265" s="429" t="e">
        <f t="shared" si="75"/>
        <v>#N/A</v>
      </c>
      <c r="W265" s="298"/>
      <c r="X265" s="129" t="str">
        <f t="shared" si="79"/>
        <v/>
      </c>
      <c r="Y265" s="129" t="str">
        <f t="shared" si="76"/>
        <v/>
      </c>
      <c r="Z265" s="129" t="str">
        <f t="shared" si="77"/>
        <v/>
      </c>
      <c r="AA265" s="133" t="str">
        <f t="shared" si="67"/>
        <v/>
      </c>
      <c r="AC265" s="186" t="e">
        <f>AC236</f>
        <v>#N/A</v>
      </c>
      <c r="AD265" s="187" t="e">
        <f>AD236</f>
        <v>#N/A</v>
      </c>
      <c r="AE265" s="187" t="e">
        <f>AE236</f>
        <v>#N/A</v>
      </c>
      <c r="AF265" s="187" t="e">
        <f>AF236</f>
        <v>#N/A</v>
      </c>
      <c r="AG265" s="204">
        <f t="shared" si="78"/>
        <v>0</v>
      </c>
      <c r="AI265" s="135" t="str">
        <f>IF(月報!G265&lt;&gt;"",月報!G265,"")</f>
        <v/>
      </c>
      <c r="AJ265" s="126" t="str">
        <f>IF(月報!W265&lt;&gt;"",月報!W265*24,"")</f>
        <v/>
      </c>
      <c r="AK265" s="126" t="str">
        <f>IF(月報!P265&lt;&gt;"",月報!P265,"")</f>
        <v/>
      </c>
      <c r="AL265" s="126" t="str">
        <f>IF(月報!Q265&lt;&gt;"",IF(月報!Q265="平日残","",月報!Q265),"")</f>
        <v/>
      </c>
      <c r="AM265" s="126"/>
      <c r="AN265" s="126" t="e">
        <f t="shared" si="66"/>
        <v>#N/A</v>
      </c>
      <c r="AO265" s="126" t="e">
        <f>IF($E265="","",VLOOKUP($E265,カレンダマスタ!$A$5:$E$381,5,FALSE))</f>
        <v>#N/A</v>
      </c>
      <c r="AQ265" s="196" t="str">
        <f>IF(G265="","",IF(VLOOKUP(E265,カレンダマスタ!$A$5:$D$381,4,FALSE)=0,"",1))</f>
        <v/>
      </c>
      <c r="AR265" s="136" t="str">
        <f>IF($G265="","",IF($AD265="NSTC",INDEX(カレンダマスタ!$I$26:$O$31,MATCH($G265,カレンダマスタ!$H$26:$H$31,1),MATCH($H265,カレンダマスタ!$I$25:$O$25,1)),
IF($AD265="CS本社",INDEX(カレンダマスタ!$I$36:$O$41,MATCH($G265,カレンダマスタ!$H$36:$H$41,1),MATCH($H265,カレンダマスタ!$I$35:$O$35,1)),
IF($AD265="NS本社",INDEX(カレンダマスタ!$I$94:$O$99,MATCH($G265,カレンダマスタ!$H$95:$H$100,1),MATCH($H265,カレンダマスタ!$I$93:$O$93,1)),
IF($AD265="ODC",INDEX(カレンダマスタ!$I$46:$O$51,MATCH($G265,カレンダマスタ!$H$46:$H$51,1),MATCH($H265,カレンダマスタ!$I$45:$O$45,1)),
IF($AD265="NS東京TC",INDEX(カレンダマスタ!$I$56:$O$61,MATCH($G265,カレンダマスタ!$H$56:$H$61,1),MATCH($H265,カレンダマスタ!$I$55:$O$55,1)),""))))))</f>
        <v/>
      </c>
      <c r="AS265" s="126" t="e">
        <f t="shared" si="80"/>
        <v>#N/A</v>
      </c>
      <c r="AU265" s="137" t="e">
        <f>IF(E265="","",VLOOKUP($E265,カレンダマスタ!$A$4:$E$381,4,FALSE))</f>
        <v>#N/A</v>
      </c>
      <c r="AV265" s="137" t="str">
        <f t="shared" si="68"/>
        <v/>
      </c>
      <c r="AW265" s="137" t="str">
        <f t="shared" si="69"/>
        <v/>
      </c>
      <c r="AX265" s="138" t="e">
        <f t="shared" si="70"/>
        <v>#N/A</v>
      </c>
      <c r="AY265" s="138" t="e">
        <f t="shared" si="71"/>
        <v>#N/A</v>
      </c>
      <c r="AZ265" s="130" t="e">
        <f>IF(AX265&amp;AW265="勤怠未設定","×",IF(AV265="勤怠修正","×",IF(AC265="外注","",IF(AA265="",IF(AY265&lt;&gt;"","×",""),IF(VLOOKUP(AA265,カレンダマスタ!$H$66:$I$83,2,FALSE)&lt;&gt;AY265,"×","OK")))))</f>
        <v>#N/A</v>
      </c>
      <c r="BC265" s="137" t="e">
        <f>IF(E265="","",VLOOKUP($E265,カレンダマスタ!$A$4:$E$381,4,FALSE))</f>
        <v>#N/A</v>
      </c>
      <c r="BD265" s="126" t="e">
        <f>IF(AC265="社員","",IF(AG265=0,"",IF(AD265="NSTC",IF(COUNTIF(カレンダマスタ!$Q$5:$Q$32,G265)=1,"OK","×"),
IF(AD265="NS本社",IF(COUNTIF(カレンダマスタ!$T$5:$T$32,G265)=1,"OK","×"),IF(COUNTIF(カレンダマスタ!$R$5:$R$32,G265)=1,"OK","×")))))</f>
        <v>#N/A</v>
      </c>
      <c r="BE265" s="126" t="e">
        <f>IF(AC265="社員","",IF(G265="","",IF(R265&lt;&gt;"","",IF(AF265="CS","OK",IF(VLOOKUP(E265,カレンダマスタ!$A$5:$D$381,4,FALSE)&gt;0,"",IF(OR(G265*24&gt;10.84,H265*24&lt;14.5)=TRUE,"×","OK"))))))</f>
        <v>#N/A</v>
      </c>
      <c r="BF265" s="126" t="e">
        <f t="shared" si="82"/>
        <v>#N/A</v>
      </c>
      <c r="BG265" s="126" t="e">
        <f t="shared" si="83"/>
        <v>#N/A</v>
      </c>
      <c r="BI265" s="130" t="e">
        <f t="shared" si="81"/>
        <v>#N/A</v>
      </c>
    </row>
    <row r="266" spans="2:61">
      <c r="B266" s="111"/>
      <c r="C266" s="536"/>
      <c r="D266" s="128"/>
      <c r="E266" s="583"/>
      <c r="F266" s="128"/>
      <c r="G266" s="588"/>
      <c r="H266" s="588"/>
      <c r="I266" s="130"/>
      <c r="J266" s="139"/>
      <c r="K266" s="131"/>
      <c r="L266" s="132"/>
      <c r="M266" s="132"/>
      <c r="N266" s="141"/>
      <c r="O266" s="139"/>
      <c r="P266" s="139"/>
      <c r="Q266" s="139"/>
      <c r="R266" s="133"/>
      <c r="S266" s="134"/>
      <c r="T266" s="434" t="str">
        <f>IF(J266&lt;&gt;"",J266,"")</f>
        <v/>
      </c>
      <c r="U266" s="429"/>
      <c r="V266" s="429" t="e">
        <f t="shared" si="75"/>
        <v>#N/A</v>
      </c>
      <c r="W266" s="298"/>
      <c r="X266" s="129" t="str">
        <f t="shared" si="79"/>
        <v/>
      </c>
      <c r="Y266" s="129" t="str">
        <f t="shared" si="76"/>
        <v/>
      </c>
      <c r="Z266" s="129" t="str">
        <f t="shared" si="77"/>
        <v/>
      </c>
      <c r="AA266" s="133" t="str">
        <f t="shared" si="67"/>
        <v/>
      </c>
      <c r="AC266" s="186" t="e">
        <f>AC236</f>
        <v>#N/A</v>
      </c>
      <c r="AD266" s="187" t="e">
        <f>AD236</f>
        <v>#N/A</v>
      </c>
      <c r="AE266" s="187" t="e">
        <f>AE236</f>
        <v>#N/A</v>
      </c>
      <c r="AF266" s="187" t="e">
        <f>AF236</f>
        <v>#N/A</v>
      </c>
      <c r="AG266" s="204">
        <f t="shared" si="78"/>
        <v>0</v>
      </c>
      <c r="AI266" s="160" t="str">
        <f>IF(月報!G266&lt;&gt;"",月報!G266,"")</f>
        <v/>
      </c>
      <c r="AJ266" s="126" t="str">
        <f>IF(月報!W266&lt;&gt;"",月報!W266*24,"")</f>
        <v/>
      </c>
      <c r="AK266" s="126" t="str">
        <f>IF(月報!P266&lt;&gt;"",月報!P266,"")</f>
        <v/>
      </c>
      <c r="AL266" s="126" t="str">
        <f>IF(月報!Q266&lt;&gt;"",IF(月報!Q266="平日残","",月報!Q266),"")</f>
        <v/>
      </c>
      <c r="AM266" s="126"/>
      <c r="AN266" s="126" t="str">
        <f t="shared" si="66"/>
        <v/>
      </c>
      <c r="AO266" s="126" t="str">
        <f>IF($E266="","",VLOOKUP($E266,カレンダマスタ!$A$5:$E$381,5,FALSE))</f>
        <v/>
      </c>
      <c r="AQ266" s="196" t="str">
        <f>IF(G266="","",IF(VLOOKUP(E266,カレンダマスタ!$A$5:$D$381,4,FALSE)=0,"",1))</f>
        <v/>
      </c>
      <c r="AR266" s="136" t="str">
        <f>IF($G266="","",IF($AD266="NSTC",INDEX(カレンダマスタ!$I$26:$O$31,MATCH($G266,カレンダマスタ!$H$26:$H$31,1),MATCH($H266,カレンダマスタ!$I$25:$O$25,1)),
IF($AD266="CS本社",INDEX(カレンダマスタ!$I$36:$O$41,MATCH($G266,カレンダマスタ!$H$36:$H$41,1),MATCH($H266,カレンダマスタ!$I$35:$O$35,1)),
IF($AD266="NS本社",INDEX(カレンダマスタ!$I$94:$O$99,MATCH($G266,カレンダマスタ!$H$95:$H$100,1),MATCH($H266,カレンダマスタ!$I$93:$O$93,1)),
IF($AD266="ODC",INDEX(カレンダマスタ!$I$46:$O$51,MATCH($G266,カレンダマスタ!$H$46:$H$51,1),MATCH($H266,カレンダマスタ!$I$45:$O$45,1)),
IF($AD266="NS東京TC",INDEX(カレンダマスタ!$I$56:$O$61,MATCH($G266,カレンダマスタ!$H$56:$H$61,1),MATCH($H266,カレンダマスタ!$I$55:$O$55,1)),""))))))</f>
        <v/>
      </c>
      <c r="AS266" s="126" t="e">
        <f t="shared" si="80"/>
        <v>#N/A</v>
      </c>
      <c r="AU266" s="137" t="str">
        <f>IF(E266="","",VLOOKUP($E266,カレンダマスタ!$A$4:$E$381,4,FALSE))</f>
        <v/>
      </c>
      <c r="AV266" s="137" t="str">
        <f t="shared" si="68"/>
        <v/>
      </c>
      <c r="AW266" s="137" t="str">
        <f t="shared" si="69"/>
        <v/>
      </c>
      <c r="AX266" s="138" t="str">
        <f t="shared" si="70"/>
        <v/>
      </c>
      <c r="AY266" s="138" t="e">
        <f t="shared" si="71"/>
        <v>#N/A</v>
      </c>
      <c r="AZ266" s="130" t="e">
        <f>IF(AX266&amp;AW266="勤怠未設定","×",IF(AV266="勤怠修正","×",IF(AC266="外注","",IF(AA266="",IF(AY266&lt;&gt;"","×",""),IF(VLOOKUP(AA266,カレンダマスタ!$H$66:$I$83,2,FALSE)&lt;&gt;AY266,"×","OK")))))</f>
        <v>#N/A</v>
      </c>
      <c r="BC266" s="137" t="str">
        <f>IF(E266="","",VLOOKUP($E266,カレンダマスタ!$A$4:$E$381,4,FALSE))</f>
        <v/>
      </c>
      <c r="BD266" s="126" t="e">
        <f>IF(AC266="社員","",IF(AG266=0,"",IF(AD266="NSTC",IF(COUNTIF(カレンダマスタ!$Q$5:$Q$32,G266)=1,"OK","×"),
IF(AD266="NS本社",IF(COUNTIF(カレンダマスタ!$T$5:$T$32,G266)=1,"OK","×"),IF(COUNTIF(カレンダマスタ!$R$5:$R$32,G266)=1,"OK","×")))))</f>
        <v>#N/A</v>
      </c>
      <c r="BE266" s="126" t="e">
        <f>IF(AC266="社員","",IF(G266="","",IF(R266&lt;&gt;"","",IF(AF266="CS","OK",IF(VLOOKUP(E266,カレンダマスタ!$A$5:$D$381,4,FALSE)&gt;0,"",IF(OR(G266*24&gt;10.84,H266*24&lt;14.5)=TRUE,"×","OK"))))))</f>
        <v>#N/A</v>
      </c>
      <c r="BF266" s="126" t="e">
        <f t="shared" si="82"/>
        <v>#N/A</v>
      </c>
      <c r="BG266" s="126" t="e">
        <f t="shared" si="83"/>
        <v>#N/A</v>
      </c>
      <c r="BI266" s="130" t="e">
        <f t="shared" si="81"/>
        <v>#N/A</v>
      </c>
    </row>
    <row r="267" spans="2:61">
      <c r="B267" s="111"/>
      <c r="C267" s="536"/>
      <c r="D267" s="128"/>
      <c r="E267" s="214"/>
      <c r="F267" s="128"/>
      <c r="G267" s="588"/>
      <c r="H267" s="588"/>
      <c r="I267" s="131"/>
      <c r="J267" s="139"/>
      <c r="K267" s="131"/>
      <c r="L267" s="132"/>
      <c r="M267" s="132"/>
      <c r="N267" s="141"/>
      <c r="O267" s="139"/>
      <c r="P267" s="139"/>
      <c r="Q267" s="139"/>
      <c r="R267" s="133"/>
      <c r="S267" s="134"/>
      <c r="T267" s="434" t="str">
        <f>IF(J267&lt;&gt;"",J267,"")</f>
        <v/>
      </c>
      <c r="U267" s="429"/>
      <c r="V267" s="429" t="e">
        <f t="shared" si="75"/>
        <v>#N/A</v>
      </c>
      <c r="W267" s="298"/>
      <c r="X267" s="129" t="str">
        <f t="shared" si="79"/>
        <v/>
      </c>
      <c r="Y267" s="129" t="str">
        <f t="shared" si="76"/>
        <v/>
      </c>
      <c r="Z267" s="129" t="str">
        <f t="shared" si="77"/>
        <v/>
      </c>
      <c r="AA267" s="133" t="str">
        <f t="shared" si="67"/>
        <v/>
      </c>
      <c r="AC267" s="186" t="e">
        <f>AC236</f>
        <v>#N/A</v>
      </c>
      <c r="AD267" s="187" t="e">
        <f>AD236</f>
        <v>#N/A</v>
      </c>
      <c r="AE267" s="187" t="e">
        <f>AE236</f>
        <v>#N/A</v>
      </c>
      <c r="AF267" s="187" t="e">
        <f>AF236</f>
        <v>#N/A</v>
      </c>
      <c r="AG267" s="204">
        <f t="shared" si="78"/>
        <v>0</v>
      </c>
      <c r="AI267" s="160" t="str">
        <f>IF(月報!G267&lt;&gt;"",月報!G267,"")</f>
        <v/>
      </c>
      <c r="AJ267" s="126" t="str">
        <f>IF(月報!W267&lt;&gt;"",月報!W267*24,"")</f>
        <v/>
      </c>
      <c r="AK267" s="126" t="str">
        <f>IF(月報!P267&lt;&gt;"",月報!P267,"")</f>
        <v/>
      </c>
      <c r="AL267" s="126" t="str">
        <f>IF(月報!Q267&lt;&gt;"",IF(月報!Q267="平日残","",月報!Q267),"")</f>
        <v/>
      </c>
      <c r="AM267" s="126"/>
      <c r="AN267" s="126" t="str">
        <f t="shared" ref="AN267:AN330" si="84">IF($AO267=0,IF($G267="",IF($Q267="","週報未入力",""),""),"")</f>
        <v/>
      </c>
      <c r="AO267" s="126" t="str">
        <f>IF($E267="","",VLOOKUP($E267,カレンダマスタ!$A$5:$E$381,5,FALSE))</f>
        <v/>
      </c>
      <c r="AQ267" s="196" t="str">
        <f>IF(G267="","",IF(VLOOKUP(E267,カレンダマスタ!$A$5:$D$381,4,FALSE)=0,"",1))</f>
        <v/>
      </c>
      <c r="AR267" s="136" t="str">
        <f>IF($G267="","",IF($AD267="NSTC",INDEX(カレンダマスタ!$I$26:$O$31,MATCH($G267,カレンダマスタ!$H$26:$H$31,1),MATCH($H267,カレンダマスタ!$I$25:$O$25,1)),
IF($AD267="CS本社",INDEX(カレンダマスタ!$I$36:$O$41,MATCH($G267,カレンダマスタ!$H$36:$H$41,1),MATCH($H267,カレンダマスタ!$I$35:$O$35,1)),
IF($AD267="NS本社",INDEX(カレンダマスタ!$I$94:$O$99,MATCH($G267,カレンダマスタ!$H$95:$H$100,1),MATCH($H267,カレンダマスタ!$I$93:$O$93,1)),
IF($AD267="ODC",INDEX(カレンダマスタ!$I$46:$O$51,MATCH($G267,カレンダマスタ!$H$46:$H$51,1),MATCH($H267,カレンダマスタ!$I$45:$O$45,1)),
IF($AD267="NS東京TC",INDEX(カレンダマスタ!$I$56:$O$61,MATCH($G267,カレンダマスタ!$H$56:$H$61,1),MATCH($H267,カレンダマスタ!$I$55:$O$55,1)),""))))))</f>
        <v/>
      </c>
      <c r="AS267" s="126" t="e">
        <f t="shared" si="80"/>
        <v>#N/A</v>
      </c>
      <c r="AU267" s="137" t="str">
        <f>IF(E267="","",VLOOKUP($E267,カレンダマスタ!$A$4:$E$381,4,FALSE))</f>
        <v/>
      </c>
      <c r="AV267" s="137" t="str">
        <f t="shared" si="68"/>
        <v/>
      </c>
      <c r="AW267" s="137" t="str">
        <f t="shared" si="69"/>
        <v/>
      </c>
      <c r="AX267" s="138" t="str">
        <f t="shared" si="70"/>
        <v/>
      </c>
      <c r="AY267" s="138" t="e">
        <f t="shared" si="71"/>
        <v>#N/A</v>
      </c>
      <c r="AZ267" s="130" t="e">
        <f>IF(AX267&amp;AW267="勤怠未設定","×",IF(AV267="勤怠修正","×",IF(AC267="外注","",IF(AA267="",IF(AY267&lt;&gt;"","×",""),IF(VLOOKUP(AA267,カレンダマスタ!$H$66:$I$83,2,FALSE)&lt;&gt;AY267,"×","OK")))))</f>
        <v>#N/A</v>
      </c>
      <c r="BC267" s="137" t="str">
        <f>IF(E267="","",VLOOKUP($E267,カレンダマスタ!$A$4:$E$381,4,FALSE))</f>
        <v/>
      </c>
      <c r="BD267" s="126" t="e">
        <f>IF(AC267="社員","",IF(AG267=0,"",IF(AD267="NSTC",IF(COUNTIF(カレンダマスタ!$Q$5:$Q$32,G267)=1,"OK","×"),
IF(AD267="NS本社",IF(COUNTIF(カレンダマスタ!$T$5:$T$32,G267)=1,"OK","×"),IF(COUNTIF(カレンダマスタ!$R$5:$R$32,G267)=1,"OK","×")))))</f>
        <v>#N/A</v>
      </c>
      <c r="BE267" s="126" t="e">
        <f>IF(AC267="社員","",IF(G267="","",IF(R267&lt;&gt;"","",IF(AF267="CS","OK",IF(VLOOKUP(E267,カレンダマスタ!$A$5:$D$381,4,FALSE)&gt;0,"",IF(OR(G267*24&gt;10.84,H267*24&lt;14.5)=TRUE,"×","OK"))))))</f>
        <v>#N/A</v>
      </c>
      <c r="BF267" s="126" t="e">
        <f t="shared" si="82"/>
        <v>#N/A</v>
      </c>
      <c r="BG267" s="126" t="e">
        <f t="shared" si="83"/>
        <v>#N/A</v>
      </c>
      <c r="BI267" s="130" t="e">
        <f t="shared" si="81"/>
        <v>#N/A</v>
      </c>
    </row>
    <row r="268" spans="2:61">
      <c r="B268" s="111"/>
      <c r="C268" s="536"/>
      <c r="D268" s="128"/>
      <c r="E268" s="214"/>
      <c r="F268" s="128"/>
      <c r="G268" s="588"/>
      <c r="H268" s="588"/>
      <c r="I268" s="131"/>
      <c r="J268" s="139"/>
      <c r="K268" s="131"/>
      <c r="L268" s="132"/>
      <c r="M268" s="132"/>
      <c r="N268" s="141"/>
      <c r="O268" s="139"/>
      <c r="P268" s="139"/>
      <c r="Q268" s="139"/>
      <c r="R268" s="133"/>
      <c r="S268" s="134"/>
      <c r="T268" s="434" t="str">
        <f>IF(J268&lt;&gt;"",J268,"")</f>
        <v/>
      </c>
      <c r="U268" s="429"/>
      <c r="V268" s="429" t="e">
        <f t="shared" si="75"/>
        <v>#N/A</v>
      </c>
      <c r="W268" s="298"/>
      <c r="X268" s="129" t="str">
        <f t="shared" si="79"/>
        <v/>
      </c>
      <c r="Y268" s="129" t="str">
        <f t="shared" si="76"/>
        <v/>
      </c>
      <c r="Z268" s="129" t="str">
        <f t="shared" si="77"/>
        <v/>
      </c>
      <c r="AA268" s="133" t="str">
        <f t="shared" ref="AA268:AA331" si="85">IF(R268&lt;&gt;"",IF(AND(AO268=2,R268="休出"),"法休残",R268),"")</f>
        <v/>
      </c>
      <c r="AC268" s="186" t="e">
        <f>AC236</f>
        <v>#N/A</v>
      </c>
      <c r="AD268" s="187" t="e">
        <f>AD236</f>
        <v>#N/A</v>
      </c>
      <c r="AE268" s="187" t="e">
        <f>AE236</f>
        <v>#N/A</v>
      </c>
      <c r="AF268" s="187" t="e">
        <f>AF236</f>
        <v>#N/A</v>
      </c>
      <c r="AG268" s="204">
        <f t="shared" si="78"/>
        <v>0</v>
      </c>
      <c r="AI268" s="160" t="str">
        <f>IF(月報!G268&lt;&gt;"",月報!G268,"")</f>
        <v/>
      </c>
      <c r="AJ268" s="126" t="str">
        <f>IF(月報!W268&lt;&gt;"",月報!W268*24,"")</f>
        <v/>
      </c>
      <c r="AK268" s="126" t="str">
        <f>IF(月報!P268&lt;&gt;"",月報!P268,"")</f>
        <v/>
      </c>
      <c r="AL268" s="126" t="str">
        <f>IF(月報!Q268&lt;&gt;"",IF(月報!Q268="平日残","",月報!Q268),"")</f>
        <v/>
      </c>
      <c r="AM268" s="126"/>
      <c r="AN268" s="126" t="str">
        <f t="shared" si="84"/>
        <v/>
      </c>
      <c r="AO268" s="126" t="str">
        <f>IF($E268="","",VLOOKUP($E268,カレンダマスタ!$A$5:$E$381,5,FALSE))</f>
        <v/>
      </c>
      <c r="AQ268" s="196" t="str">
        <f>IF(G268="","",IF(VLOOKUP(E268,カレンダマスタ!$A$5:$D$381,4,FALSE)=0,"",1))</f>
        <v/>
      </c>
      <c r="AR268" s="136" t="str">
        <f>IF($G268="","",IF($AD268="NSTC",INDEX(カレンダマスタ!$I$26:$O$31,MATCH($G268,カレンダマスタ!$H$26:$H$31,1),MATCH($H268,カレンダマスタ!$I$25:$O$25,1)),
IF($AD268="CS本社",INDEX(カレンダマスタ!$I$36:$O$41,MATCH($G268,カレンダマスタ!$H$36:$H$41,1),MATCH($H268,カレンダマスタ!$I$35:$O$35,1)),
IF($AD268="NS本社",INDEX(カレンダマスタ!$I$94:$O$99,MATCH($G268,カレンダマスタ!$H$95:$H$100,1),MATCH($H268,カレンダマスタ!$I$93:$O$93,1)),
IF($AD268="ODC",INDEX(カレンダマスタ!$I$46:$O$51,MATCH($G268,カレンダマスタ!$H$46:$H$51,1),MATCH($H268,カレンダマスタ!$I$45:$O$45,1)),
IF($AD268="NS東京TC",INDEX(カレンダマスタ!$I$56:$O$61,MATCH($G268,カレンダマスタ!$H$56:$H$61,1),MATCH($H268,カレンダマスタ!$I$55:$O$55,1)),""))))))</f>
        <v/>
      </c>
      <c r="AS268" s="126" t="e">
        <f t="shared" si="80"/>
        <v>#N/A</v>
      </c>
      <c r="AU268" s="137" t="str">
        <f>IF(E268="","",VLOOKUP($E268,カレンダマスタ!$A$4:$E$381,4,FALSE))</f>
        <v/>
      </c>
      <c r="AV268" s="137" t="str">
        <f t="shared" ref="AV268:AV331" si="86">IF(AA268="","",IF(OR(AA268="欠勤",AA268="遅刻"),"勤怠修正",""))</f>
        <v/>
      </c>
      <c r="AW268" s="137" t="str">
        <f t="shared" ref="AW268:AW331" si="87">IF(Q268="","",IF(R268="","勤怠未設定",""))</f>
        <v/>
      </c>
      <c r="AX268" s="138" t="str">
        <f t="shared" ref="AX268:AX331" si="88">IF(E268="","",IF(AND(AU268&gt;=1,J268&lt;&gt;"",AA268=""),"勤怠未設定",IF(AA268&lt;&gt;"",AA268,"")))</f>
        <v/>
      </c>
      <c r="AY268" s="138" t="e">
        <f t="shared" ref="AY268:AY331" si="89">IF(AC268="外注","",IF(AK268&amp;AL268&lt;&gt;"",AK268&amp;AL268,""))</f>
        <v>#N/A</v>
      </c>
      <c r="AZ268" s="130" t="e">
        <f>IF(AX268&amp;AW268="勤怠未設定","×",IF(AV268="勤怠修正","×",IF(AC268="外注","",IF(AA268="",IF(AY268&lt;&gt;"","×",""),IF(VLOOKUP(AA268,カレンダマスタ!$H$66:$I$83,2,FALSE)&lt;&gt;AY268,"×","OK")))))</f>
        <v>#N/A</v>
      </c>
      <c r="BC268" s="137" t="str">
        <f>IF(E268="","",VLOOKUP($E268,カレンダマスタ!$A$4:$E$381,4,FALSE))</f>
        <v/>
      </c>
      <c r="BD268" s="126" t="e">
        <f>IF(AC268="社員","",IF(AG268=0,"",IF(AD268="NSTC",IF(COUNTIF(カレンダマスタ!$Q$5:$Q$32,G268)=1,"OK","×"),
IF(AD268="NS本社",IF(COUNTIF(カレンダマスタ!$T$5:$T$32,G268)=1,"OK","×"),IF(COUNTIF(カレンダマスタ!$R$5:$R$32,G268)=1,"OK","×")))))</f>
        <v>#N/A</v>
      </c>
      <c r="BE268" s="126" t="e">
        <f>IF(AC268="社員","",IF(G268="","",IF(R268&lt;&gt;"","",IF(AF268="CS","OK",IF(VLOOKUP(E268,カレンダマスタ!$A$5:$D$381,4,FALSE)&gt;0,"",IF(OR(G268*24&gt;10.84,H268*24&lt;14.5)=TRUE,"×","OK"))))))</f>
        <v>#N/A</v>
      </c>
      <c r="BF268" s="126" t="e">
        <f t="shared" si="82"/>
        <v>#N/A</v>
      </c>
      <c r="BG268" s="126" t="e">
        <f t="shared" si="83"/>
        <v>#N/A</v>
      </c>
      <c r="BI268" s="130" t="e">
        <f t="shared" si="81"/>
        <v>#N/A</v>
      </c>
    </row>
    <row r="269" spans="2:61">
      <c r="B269" s="111"/>
      <c r="C269" s="536"/>
      <c r="D269" s="128"/>
      <c r="E269" s="214"/>
      <c r="F269" s="128"/>
      <c r="G269" s="588"/>
      <c r="H269" s="588"/>
      <c r="I269" s="131"/>
      <c r="J269" s="139"/>
      <c r="K269" s="131"/>
      <c r="L269" s="132"/>
      <c r="M269" s="132"/>
      <c r="N269" s="141"/>
      <c r="O269" s="139"/>
      <c r="P269" s="139"/>
      <c r="Q269" s="139"/>
      <c r="R269" s="133"/>
      <c r="S269" s="134"/>
      <c r="T269" s="434" t="str">
        <f>IF(J269&lt;&gt;"",J269,"")</f>
        <v/>
      </c>
      <c r="U269" s="429"/>
      <c r="V269" s="429" t="e">
        <f t="shared" si="75"/>
        <v>#N/A</v>
      </c>
      <c r="W269" s="298"/>
      <c r="X269" s="129" t="str">
        <f t="shared" si="79"/>
        <v/>
      </c>
      <c r="Y269" s="129" t="str">
        <f t="shared" si="76"/>
        <v/>
      </c>
      <c r="Z269" s="129" t="str">
        <f t="shared" si="77"/>
        <v/>
      </c>
      <c r="AA269" s="133" t="str">
        <f t="shared" si="85"/>
        <v/>
      </c>
      <c r="AC269" s="186" t="e">
        <f>AC236</f>
        <v>#N/A</v>
      </c>
      <c r="AD269" s="187" t="e">
        <f>AD236</f>
        <v>#N/A</v>
      </c>
      <c r="AE269" s="187" t="e">
        <f>AE236</f>
        <v>#N/A</v>
      </c>
      <c r="AF269" s="187" t="e">
        <f>AF236</f>
        <v>#N/A</v>
      </c>
      <c r="AG269" s="204">
        <f t="shared" si="78"/>
        <v>0</v>
      </c>
      <c r="AI269" s="160" t="str">
        <f>IF(月報!G269&lt;&gt;"",月報!G269,"")</f>
        <v/>
      </c>
      <c r="AJ269" s="126" t="str">
        <f>IF(月報!W269&lt;&gt;"",月報!W269*24,"")</f>
        <v/>
      </c>
      <c r="AK269" s="126" t="str">
        <f>IF(月報!P269&lt;&gt;"",月報!P269,"")</f>
        <v/>
      </c>
      <c r="AL269" s="126" t="str">
        <f>IF(月報!Q269&lt;&gt;"",IF(月報!Q269="平日残","",月報!Q269),"")</f>
        <v/>
      </c>
      <c r="AM269" s="126"/>
      <c r="AN269" s="126" t="str">
        <f t="shared" si="84"/>
        <v/>
      </c>
      <c r="AO269" s="126" t="str">
        <f>IF($E269="","",VLOOKUP($E269,カレンダマスタ!$A$5:$E$381,5,FALSE))</f>
        <v/>
      </c>
      <c r="AQ269" s="196" t="str">
        <f>IF(G269="","",IF(VLOOKUP(E269,カレンダマスタ!$A$5:$D$381,4,FALSE)=0,"",1))</f>
        <v/>
      </c>
      <c r="AR269" s="136" t="str">
        <f>IF($G269="","",IF($AD269="NSTC",INDEX(カレンダマスタ!$I$26:$O$31,MATCH($G269,カレンダマスタ!$H$26:$H$31,1),MATCH($H269,カレンダマスタ!$I$25:$O$25,1)),
IF($AD269="CS本社",INDEX(カレンダマスタ!$I$36:$O$41,MATCH($G269,カレンダマスタ!$H$36:$H$41,1),MATCH($H269,カレンダマスタ!$I$35:$O$35,1)),
IF($AD269="NS本社",INDEX(カレンダマスタ!$I$94:$O$99,MATCH($G269,カレンダマスタ!$H$95:$H$100,1),MATCH($H269,カレンダマスタ!$I$93:$O$93,1)),
IF($AD269="ODC",INDEX(カレンダマスタ!$I$46:$O$51,MATCH($G269,カレンダマスタ!$H$46:$H$51,1),MATCH($H269,カレンダマスタ!$I$45:$O$45,1)),
IF($AD269="NS東京TC",INDEX(カレンダマスタ!$I$56:$O$61,MATCH($G269,カレンダマスタ!$H$56:$H$61,1),MATCH($H269,カレンダマスタ!$I$55:$O$55,1)),""))))))</f>
        <v/>
      </c>
      <c r="AS269" s="126" t="e">
        <f t="shared" si="80"/>
        <v>#N/A</v>
      </c>
      <c r="AU269" s="137" t="str">
        <f>IF(E269="","",VLOOKUP($E269,カレンダマスタ!$A$4:$E$381,4,FALSE))</f>
        <v/>
      </c>
      <c r="AV269" s="137" t="str">
        <f t="shared" si="86"/>
        <v/>
      </c>
      <c r="AW269" s="137" t="str">
        <f t="shared" si="87"/>
        <v/>
      </c>
      <c r="AX269" s="138" t="str">
        <f t="shared" si="88"/>
        <v/>
      </c>
      <c r="AY269" s="138" t="e">
        <f t="shared" si="89"/>
        <v>#N/A</v>
      </c>
      <c r="AZ269" s="130" t="e">
        <f>IF(AX269&amp;AW269="勤怠未設定","×",IF(AV269="勤怠修正","×",IF(AC269="外注","",IF(AA269="",IF(AY269&lt;&gt;"","×",""),IF(VLOOKUP(AA269,カレンダマスタ!$H$66:$I$83,2,FALSE)&lt;&gt;AY269,"×","OK")))))</f>
        <v>#N/A</v>
      </c>
      <c r="BC269" s="137" t="str">
        <f>IF(E269="","",VLOOKUP($E269,カレンダマスタ!$A$4:$E$381,4,FALSE))</f>
        <v/>
      </c>
      <c r="BD269" s="126" t="e">
        <f>IF(AC269="社員","",IF(AG269=0,"",IF(AD269="NSTC",IF(COUNTIF(カレンダマスタ!$Q$5:$Q$32,G269)=1,"OK","×"),
IF(AD269="NS本社",IF(COUNTIF(カレンダマスタ!$T$5:$T$32,G269)=1,"OK","×"),IF(COUNTIF(カレンダマスタ!$R$5:$R$32,G269)=1,"OK","×")))))</f>
        <v>#N/A</v>
      </c>
      <c r="BE269" s="126" t="e">
        <f>IF(AC269="社員","",IF(G269="","",IF(R269&lt;&gt;"","",IF(AF269="CS","OK",IF(VLOOKUP(E269,カレンダマスタ!$A$5:$D$381,4,FALSE)&gt;0,"",IF(OR(G269*24&gt;10.84,H269*24&lt;14.5)=TRUE,"×","OK"))))))</f>
        <v>#N/A</v>
      </c>
      <c r="BF269" s="126" t="e">
        <f t="shared" si="82"/>
        <v>#N/A</v>
      </c>
      <c r="BG269" s="126" t="e">
        <f t="shared" si="83"/>
        <v>#N/A</v>
      </c>
      <c r="BI269" s="130" t="e">
        <f t="shared" si="81"/>
        <v>#N/A</v>
      </c>
    </row>
    <row r="270" spans="2:61" ht="13.8" thickBot="1">
      <c r="B270" s="161"/>
      <c r="C270" s="538"/>
      <c r="D270" s="162"/>
      <c r="E270" s="215"/>
      <c r="F270" s="162"/>
      <c r="G270" s="590"/>
      <c r="H270" s="590"/>
      <c r="I270" s="164"/>
      <c r="J270" s="165"/>
      <c r="K270" s="164"/>
      <c r="L270" s="166"/>
      <c r="M270" s="166"/>
      <c r="N270" s="167"/>
      <c r="O270" s="165"/>
      <c r="P270" s="165"/>
      <c r="Q270" s="165"/>
      <c r="R270" s="168"/>
      <c r="S270" s="169"/>
      <c r="T270" s="436" t="str">
        <f>IF(J270&lt;&gt;"",J270,"")</f>
        <v/>
      </c>
      <c r="U270" s="432"/>
      <c r="V270" s="432" t="e">
        <f t="shared" si="75"/>
        <v>#N/A</v>
      </c>
      <c r="W270" s="298"/>
      <c r="X270" s="165" t="str">
        <f t="shared" si="79"/>
        <v/>
      </c>
      <c r="Y270" s="165" t="str">
        <f t="shared" si="76"/>
        <v/>
      </c>
      <c r="Z270" s="165" t="str">
        <f t="shared" si="77"/>
        <v/>
      </c>
      <c r="AA270" s="168" t="str">
        <f t="shared" si="85"/>
        <v/>
      </c>
      <c r="AC270" s="192" t="e">
        <f>AC236</f>
        <v>#N/A</v>
      </c>
      <c r="AD270" s="193" t="e">
        <f>AD236</f>
        <v>#N/A</v>
      </c>
      <c r="AE270" s="193" t="e">
        <f>AE236</f>
        <v>#N/A</v>
      </c>
      <c r="AF270" s="193" t="e">
        <f>AF236</f>
        <v>#N/A</v>
      </c>
      <c r="AG270" s="207">
        <f t="shared" si="78"/>
        <v>0</v>
      </c>
      <c r="AI270" s="170" t="str">
        <f>IF(月報!G270&lt;&gt;"",月報!G270,"")</f>
        <v/>
      </c>
      <c r="AJ270" s="171" t="str">
        <f>IF(月報!W270&lt;&gt;"",月報!W270*24,"")</f>
        <v/>
      </c>
      <c r="AK270" s="171" t="str">
        <f>IF(月報!P270&lt;&gt;"",月報!P270,"")</f>
        <v/>
      </c>
      <c r="AL270" s="171" t="str">
        <f>IF(月報!Q270&lt;&gt;"",IF(月報!Q270="平日残","",月報!Q270),"")</f>
        <v/>
      </c>
      <c r="AM270" s="171"/>
      <c r="AN270" s="171" t="str">
        <f t="shared" si="84"/>
        <v/>
      </c>
      <c r="AO270" s="171" t="str">
        <f>IF($E270="","",VLOOKUP($E270,カレンダマスタ!$A$5:$E$381,5,FALSE))</f>
        <v/>
      </c>
      <c r="AQ270" s="198" t="str">
        <f>IF(G270="","",IF(VLOOKUP(E270,カレンダマスタ!$A$5:$D$381,4,FALSE)=0,"",1))</f>
        <v/>
      </c>
      <c r="AR270" s="172" t="str">
        <f>IF($G270="","",IF($AD270="NSTC",INDEX(カレンダマスタ!$I$26:$O$31,MATCH($G270,カレンダマスタ!$H$26:$H$31,1),MATCH($H270,カレンダマスタ!$I$25:$O$25,1)),
IF($AD270="CS本社",INDEX(カレンダマスタ!$I$36:$O$41,MATCH($G270,カレンダマスタ!$H$36:$H$41,1),MATCH($H270,カレンダマスタ!$I$35:$O$35,1)),
IF($AD270="NS本社",INDEX(カレンダマスタ!$I$94:$O$99,MATCH($G270,カレンダマスタ!$H$95:$H$100,1),MATCH($H270,カレンダマスタ!$I$93:$O$93,1)),
IF($AD270="ODC",INDEX(カレンダマスタ!$I$46:$O$51,MATCH($G270,カレンダマスタ!$H$46:$H$51,1),MATCH($H270,カレンダマスタ!$I$45:$O$45,1)),
IF($AD270="NS東京TC",INDEX(カレンダマスタ!$I$56:$O$61,MATCH($G270,カレンダマスタ!$H$56:$H$61,1),MATCH($H270,カレンダマスタ!$I$55:$O$55,1)),""))))))</f>
        <v/>
      </c>
      <c r="AS270" s="171" t="e">
        <f t="shared" si="80"/>
        <v>#N/A</v>
      </c>
      <c r="AU270" s="173" t="str">
        <f>IF(E270="","",VLOOKUP($E270,カレンダマスタ!$A$4:$E$381,4,FALSE))</f>
        <v/>
      </c>
      <c r="AV270" s="173" t="str">
        <f t="shared" si="86"/>
        <v/>
      </c>
      <c r="AW270" s="173" t="str">
        <f t="shared" si="87"/>
        <v/>
      </c>
      <c r="AX270" s="174" t="str">
        <f t="shared" si="88"/>
        <v/>
      </c>
      <c r="AY270" s="174" t="e">
        <f t="shared" si="89"/>
        <v>#N/A</v>
      </c>
      <c r="AZ270" s="175" t="e">
        <f>IF(AX270&amp;AW270="勤怠未設定","×",IF(AV270="勤怠修正","×",IF(AC270="外注","",IF(AA270="",IF(AY270&lt;&gt;"","×",""),IF(VLOOKUP(AA270,カレンダマスタ!$H$66:$I$83,2,FALSE)&lt;&gt;AY270,"×","OK")))))</f>
        <v>#N/A</v>
      </c>
      <c r="BC270" s="173" t="str">
        <f>IF(E270="","",VLOOKUP($E270,カレンダマスタ!$A$4:$E$381,4,FALSE))</f>
        <v/>
      </c>
      <c r="BD270" s="171" t="e">
        <f>IF(AC270="社員","",IF(AG270=0,"",IF(AD270="NSTC",IF(COUNTIF(カレンダマスタ!$Q$5:$Q$32,G270)=1,"OK","×"),
IF(AD270="NS本社",IF(COUNTIF(カレンダマスタ!$T$5:$T$32,G270)=1,"OK","×"),IF(COUNTIF(カレンダマスタ!$R$5:$R$32,G270)=1,"OK","×")))))</f>
        <v>#N/A</v>
      </c>
      <c r="BE270" s="171" t="e">
        <f>IF(AC270="社員","",IF(G270="","",IF(R270&lt;&gt;"","",IF(AF270="CS","OK",IF(VLOOKUP(E270,カレンダマスタ!$A$5:$D$381,4,FALSE)&gt;0,"",IF(OR(G270*24&gt;10.84,H270*24&lt;14.5)=TRUE,"×","OK"))))))</f>
        <v>#N/A</v>
      </c>
      <c r="BF270" s="171" t="e">
        <f t="shared" si="82"/>
        <v>#N/A</v>
      </c>
      <c r="BG270" s="171" t="e">
        <f t="shared" si="83"/>
        <v>#N/A</v>
      </c>
      <c r="BI270" s="175" t="e">
        <f t="shared" si="81"/>
        <v>#N/A</v>
      </c>
    </row>
    <row r="271" spans="2:61">
      <c r="B271" s="323"/>
      <c r="C271" s="539"/>
      <c r="D271" s="324"/>
      <c r="E271" s="325"/>
      <c r="F271" s="324"/>
      <c r="G271" s="591"/>
      <c r="H271" s="591"/>
      <c r="I271" s="339"/>
      <c r="J271" s="320"/>
      <c r="K271" s="319"/>
      <c r="L271" s="320"/>
      <c r="M271" s="320"/>
      <c r="N271" s="320"/>
      <c r="O271" s="340"/>
      <c r="P271" s="340"/>
      <c r="Q271" s="340"/>
      <c r="R271" s="327"/>
      <c r="S271" s="328"/>
      <c r="T271" s="341"/>
      <c r="U271" s="342"/>
      <c r="V271" s="342"/>
      <c r="W271" s="298"/>
      <c r="X271" s="326"/>
      <c r="Y271" s="326"/>
      <c r="Z271" s="326"/>
      <c r="AA271" s="327" t="str">
        <f t="shared" si="85"/>
        <v/>
      </c>
      <c r="AC271" s="541"/>
      <c r="AD271" s="542"/>
      <c r="AE271" s="542"/>
      <c r="AF271" s="542"/>
      <c r="AG271" s="543"/>
      <c r="AI271" s="348" t="str">
        <f>IF(月報!G271&lt;&gt;"",月報!G271,"")</f>
        <v/>
      </c>
      <c r="AJ271" s="349" t="str">
        <f>IF(月報!W271&lt;&gt;"",月報!W271*24,"")</f>
        <v/>
      </c>
      <c r="AK271" s="349" t="str">
        <f>IF(月報!P271&lt;&gt;"",月報!P271,"")</f>
        <v/>
      </c>
      <c r="AL271" s="349" t="str">
        <f>IF(月報!Q271&lt;&gt;"",IF(月報!Q271="平日残","",月報!Q271),"")</f>
        <v/>
      </c>
      <c r="AM271" s="349"/>
      <c r="AN271" s="349" t="str">
        <f t="shared" si="84"/>
        <v/>
      </c>
      <c r="AO271" s="349" t="str">
        <f>IF($E271="","",VLOOKUP($E271,カレンダマスタ!$A$5:$E$381,5,FALSE))</f>
        <v/>
      </c>
      <c r="AQ271" s="351"/>
      <c r="AR271" s="352"/>
      <c r="AS271" s="349"/>
      <c r="AU271" s="355"/>
      <c r="AV271" s="355" t="str">
        <f t="shared" si="86"/>
        <v/>
      </c>
      <c r="AW271" s="355" t="str">
        <f t="shared" si="87"/>
        <v/>
      </c>
      <c r="AX271" s="356" t="str">
        <f t="shared" si="88"/>
        <v/>
      </c>
      <c r="AY271" s="356" t="str">
        <f t="shared" si="89"/>
        <v/>
      </c>
      <c r="AZ271" s="357" t="str">
        <f>IF(AX271&amp;AW271="勤怠未設定","×",IF(AV271="勤怠修正","×",IF(AC271="外注","",IF(AA271="",IF(AY271&lt;&gt;"","×",""),IF(VLOOKUP(AA271,カレンダマスタ!$H$66:$I$83,2,FALSE)&lt;&gt;AY271,"×","OK")))))</f>
        <v/>
      </c>
      <c r="BC271" s="355"/>
      <c r="BD271" s="349"/>
      <c r="BE271" s="349"/>
      <c r="BF271" s="349" t="str">
        <f t="shared" si="82"/>
        <v/>
      </c>
      <c r="BG271" s="349"/>
      <c r="BI271" s="357" t="str">
        <f t="shared" ref="BI271:BI280" si="90">IF(OR(AO271="×",AS271="×",AZ271="×",BD271="×",BE271="×",BF271="TW未入力",BF271="週報未入力",BG271="×"),"×","")</f>
        <v/>
      </c>
    </row>
    <row r="272" spans="2:61">
      <c r="B272" s="323"/>
      <c r="C272" s="539"/>
      <c r="D272" s="324"/>
      <c r="E272" s="325"/>
      <c r="F272" s="324"/>
      <c r="G272" s="591"/>
      <c r="H272" s="591"/>
      <c r="I272" s="339"/>
      <c r="J272" s="320"/>
      <c r="K272" s="319"/>
      <c r="L272" s="320"/>
      <c r="M272" s="320"/>
      <c r="N272" s="320"/>
      <c r="O272" s="340"/>
      <c r="P272" s="340"/>
      <c r="Q272" s="340"/>
      <c r="R272" s="327"/>
      <c r="S272" s="328"/>
      <c r="T272" s="341"/>
      <c r="U272" s="342"/>
      <c r="V272" s="342"/>
      <c r="W272" s="298"/>
      <c r="X272" s="326"/>
      <c r="Y272" s="326"/>
      <c r="Z272" s="326"/>
      <c r="AA272" s="327" t="str">
        <f t="shared" si="85"/>
        <v/>
      </c>
      <c r="AC272" s="544"/>
      <c r="AD272" s="545"/>
      <c r="AE272" s="545"/>
      <c r="AF272" s="545"/>
      <c r="AG272" s="546"/>
      <c r="AI272" s="348" t="str">
        <f>IF(月報!G272&lt;&gt;"",月報!G272,"")</f>
        <v/>
      </c>
      <c r="AJ272" s="349" t="str">
        <f>IF(月報!W272&lt;&gt;"",月報!W272*24,"")</f>
        <v/>
      </c>
      <c r="AK272" s="349" t="str">
        <f>IF(月報!P272&lt;&gt;"",月報!P272,"")</f>
        <v/>
      </c>
      <c r="AL272" s="349" t="str">
        <f>IF(月報!Q272&lt;&gt;"",IF(月報!Q272="平日残","",月報!Q272),"")</f>
        <v/>
      </c>
      <c r="AM272" s="349"/>
      <c r="AN272" s="349" t="str">
        <f t="shared" si="84"/>
        <v/>
      </c>
      <c r="AO272" s="349" t="str">
        <f>IF($E272="","",VLOOKUP($E272,カレンダマスタ!$A$5:$E$381,5,FALSE))</f>
        <v/>
      </c>
      <c r="AQ272" s="351"/>
      <c r="AR272" s="352"/>
      <c r="AS272" s="349"/>
      <c r="AU272" s="355"/>
      <c r="AV272" s="355" t="str">
        <f t="shared" si="86"/>
        <v/>
      </c>
      <c r="AW272" s="355" t="str">
        <f t="shared" si="87"/>
        <v/>
      </c>
      <c r="AX272" s="356" t="str">
        <f t="shared" si="88"/>
        <v/>
      </c>
      <c r="AY272" s="356" t="str">
        <f t="shared" si="89"/>
        <v/>
      </c>
      <c r="AZ272" s="357" t="str">
        <f>IF(AX272&amp;AW272="勤怠未設定","×",IF(AV272="勤怠修正","×",IF(AC272="外注","",IF(AA272="",IF(AY272&lt;&gt;"","×",""),IF(VLOOKUP(AA272,カレンダマスタ!$H$66:$I$83,2,FALSE)&lt;&gt;AY272,"×","OK")))))</f>
        <v/>
      </c>
      <c r="BC272" s="355"/>
      <c r="BD272" s="349"/>
      <c r="BE272" s="349"/>
      <c r="BF272" s="349" t="str">
        <f t="shared" si="82"/>
        <v/>
      </c>
      <c r="BG272" s="349"/>
      <c r="BI272" s="357" t="str">
        <f t="shared" si="90"/>
        <v/>
      </c>
    </row>
    <row r="273" spans="2:61">
      <c r="B273" s="323"/>
      <c r="C273" s="539"/>
      <c r="D273" s="324"/>
      <c r="E273" s="325"/>
      <c r="F273" s="324"/>
      <c r="G273" s="591"/>
      <c r="H273" s="591"/>
      <c r="I273" s="339"/>
      <c r="J273" s="320"/>
      <c r="K273" s="319"/>
      <c r="L273" s="320"/>
      <c r="M273" s="320"/>
      <c r="N273" s="320"/>
      <c r="O273" s="340"/>
      <c r="P273" s="340"/>
      <c r="Q273" s="340"/>
      <c r="R273" s="327"/>
      <c r="S273" s="328"/>
      <c r="T273" s="341"/>
      <c r="U273" s="342"/>
      <c r="V273" s="342"/>
      <c r="W273" s="298"/>
      <c r="X273" s="326"/>
      <c r="Y273" s="326"/>
      <c r="Z273" s="326"/>
      <c r="AA273" s="327" t="str">
        <f t="shared" si="85"/>
        <v/>
      </c>
      <c r="AC273" s="544"/>
      <c r="AD273" s="545"/>
      <c r="AE273" s="545"/>
      <c r="AF273" s="545"/>
      <c r="AG273" s="546"/>
      <c r="AI273" s="348" t="str">
        <f>IF(月報!G273&lt;&gt;"",月報!G273,"")</f>
        <v/>
      </c>
      <c r="AJ273" s="349" t="str">
        <f>IF(月報!W273&lt;&gt;"",月報!W273*24,"")</f>
        <v/>
      </c>
      <c r="AK273" s="349" t="str">
        <f>IF(月報!P273&lt;&gt;"",月報!P273,"")</f>
        <v/>
      </c>
      <c r="AL273" s="349" t="str">
        <f>IF(月報!Q273&lt;&gt;"",IF(月報!Q273="平日残","",月報!Q273),"")</f>
        <v/>
      </c>
      <c r="AM273" s="349"/>
      <c r="AN273" s="349" t="str">
        <f t="shared" si="84"/>
        <v/>
      </c>
      <c r="AO273" s="349" t="str">
        <f>IF($E273="","",VLOOKUP($E273,カレンダマスタ!$A$5:$E$381,5,FALSE))</f>
        <v/>
      </c>
      <c r="AQ273" s="351"/>
      <c r="AR273" s="352"/>
      <c r="AS273" s="349"/>
      <c r="AU273" s="355"/>
      <c r="AV273" s="355" t="str">
        <f t="shared" si="86"/>
        <v/>
      </c>
      <c r="AW273" s="355" t="str">
        <f t="shared" si="87"/>
        <v/>
      </c>
      <c r="AX273" s="356" t="str">
        <f t="shared" si="88"/>
        <v/>
      </c>
      <c r="AY273" s="356" t="str">
        <f t="shared" si="89"/>
        <v/>
      </c>
      <c r="AZ273" s="357" t="str">
        <f>IF(AX273&amp;AW273="勤怠未設定","×",IF(AV273="勤怠修正","×",IF(AC273="外注","",IF(AA273="",IF(AY273&lt;&gt;"","×",""),IF(VLOOKUP(AA273,カレンダマスタ!$H$66:$I$83,2,FALSE)&lt;&gt;AY273,"×","OK")))))</f>
        <v/>
      </c>
      <c r="BC273" s="355"/>
      <c r="BD273" s="349"/>
      <c r="BE273" s="349"/>
      <c r="BF273" s="349" t="str">
        <f t="shared" si="82"/>
        <v/>
      </c>
      <c r="BG273" s="349"/>
      <c r="BI273" s="357" t="str">
        <f t="shared" si="90"/>
        <v/>
      </c>
    </row>
    <row r="274" spans="2:61">
      <c r="B274" s="323"/>
      <c r="C274" s="539"/>
      <c r="D274" s="324"/>
      <c r="E274" s="325"/>
      <c r="F274" s="324"/>
      <c r="G274" s="591"/>
      <c r="H274" s="591"/>
      <c r="I274" s="339"/>
      <c r="J274" s="320"/>
      <c r="K274" s="319"/>
      <c r="L274" s="320"/>
      <c r="M274" s="320"/>
      <c r="N274" s="320"/>
      <c r="O274" s="340"/>
      <c r="P274" s="340"/>
      <c r="Q274" s="340"/>
      <c r="R274" s="327"/>
      <c r="S274" s="328"/>
      <c r="T274" s="341"/>
      <c r="U274" s="342"/>
      <c r="V274" s="342"/>
      <c r="W274" s="298"/>
      <c r="X274" s="326"/>
      <c r="Y274" s="326"/>
      <c r="Z274" s="326"/>
      <c r="AA274" s="327" t="str">
        <f t="shared" si="85"/>
        <v/>
      </c>
      <c r="AC274" s="544"/>
      <c r="AD274" s="545"/>
      <c r="AE274" s="545"/>
      <c r="AF274" s="545"/>
      <c r="AG274" s="546"/>
      <c r="AI274" s="348" t="str">
        <f>IF(月報!G274&lt;&gt;"",月報!G274,"")</f>
        <v/>
      </c>
      <c r="AJ274" s="349" t="str">
        <f>IF(月報!W274&lt;&gt;"",月報!W274*24,"")</f>
        <v/>
      </c>
      <c r="AK274" s="349" t="str">
        <f>IF(月報!P274&lt;&gt;"",月報!P274,"")</f>
        <v/>
      </c>
      <c r="AL274" s="349" t="str">
        <f>IF(月報!Q274&lt;&gt;"",IF(月報!Q274="平日残","",月報!Q274),"")</f>
        <v/>
      </c>
      <c r="AM274" s="349"/>
      <c r="AN274" s="349" t="str">
        <f t="shared" si="84"/>
        <v/>
      </c>
      <c r="AO274" s="349" t="str">
        <f>IF($E274="","",VLOOKUP($E274,カレンダマスタ!$A$5:$E$381,5,FALSE))</f>
        <v/>
      </c>
      <c r="AQ274" s="351"/>
      <c r="AR274" s="352"/>
      <c r="AS274" s="349"/>
      <c r="AU274" s="355"/>
      <c r="AV274" s="355" t="str">
        <f t="shared" si="86"/>
        <v/>
      </c>
      <c r="AW274" s="355" t="str">
        <f t="shared" si="87"/>
        <v/>
      </c>
      <c r="AX274" s="356" t="str">
        <f t="shared" si="88"/>
        <v/>
      </c>
      <c r="AY274" s="356" t="str">
        <f t="shared" si="89"/>
        <v/>
      </c>
      <c r="AZ274" s="357" t="str">
        <f>IF(AX274&amp;AW274="勤怠未設定","×",IF(AV274="勤怠修正","×",IF(AC274="外注","",IF(AA274="",IF(AY274&lt;&gt;"","×",""),IF(VLOOKUP(AA274,カレンダマスタ!$H$66:$I$83,2,FALSE)&lt;&gt;AY274,"×","OK")))))</f>
        <v/>
      </c>
      <c r="BC274" s="355"/>
      <c r="BD274" s="349"/>
      <c r="BE274" s="349"/>
      <c r="BF274" s="349" t="str">
        <f t="shared" si="82"/>
        <v/>
      </c>
      <c r="BG274" s="349"/>
      <c r="BI274" s="357" t="str">
        <f t="shared" si="90"/>
        <v/>
      </c>
    </row>
    <row r="275" spans="2:61">
      <c r="B275" s="323"/>
      <c r="C275" s="539"/>
      <c r="D275" s="324"/>
      <c r="E275" s="325"/>
      <c r="F275" s="324"/>
      <c r="G275" s="591"/>
      <c r="H275" s="591"/>
      <c r="I275" s="339"/>
      <c r="J275" s="320"/>
      <c r="K275" s="319"/>
      <c r="L275" s="320"/>
      <c r="M275" s="320"/>
      <c r="N275" s="320"/>
      <c r="O275" s="340"/>
      <c r="P275" s="340"/>
      <c r="Q275" s="340"/>
      <c r="R275" s="327"/>
      <c r="S275" s="328"/>
      <c r="T275" s="341"/>
      <c r="U275" s="342"/>
      <c r="V275" s="342"/>
      <c r="W275" s="298"/>
      <c r="X275" s="326"/>
      <c r="Y275" s="326"/>
      <c r="Z275" s="326"/>
      <c r="AA275" s="327" t="str">
        <f t="shared" si="85"/>
        <v/>
      </c>
      <c r="AC275" s="544"/>
      <c r="AD275" s="545"/>
      <c r="AE275" s="545"/>
      <c r="AF275" s="545"/>
      <c r="AG275" s="546"/>
      <c r="AI275" s="348" t="str">
        <f>IF(月報!G275&lt;&gt;"",月報!G275,"")</f>
        <v/>
      </c>
      <c r="AJ275" s="349" t="str">
        <f>IF(月報!W275&lt;&gt;"",月報!W275*24,"")</f>
        <v/>
      </c>
      <c r="AK275" s="349" t="str">
        <f>IF(月報!P275&lt;&gt;"",月報!P275,"")</f>
        <v/>
      </c>
      <c r="AL275" s="349" t="str">
        <f>IF(月報!Q275&lt;&gt;"",IF(月報!Q275="平日残","",月報!Q275),"")</f>
        <v/>
      </c>
      <c r="AM275" s="349"/>
      <c r="AN275" s="349" t="str">
        <f t="shared" si="84"/>
        <v/>
      </c>
      <c r="AO275" s="349" t="str">
        <f>IF($E275="","",VLOOKUP($E275,カレンダマスタ!$A$5:$E$381,5,FALSE))</f>
        <v/>
      </c>
      <c r="AQ275" s="351"/>
      <c r="AR275" s="352"/>
      <c r="AS275" s="349"/>
      <c r="AU275" s="355"/>
      <c r="AV275" s="355" t="str">
        <f t="shared" si="86"/>
        <v/>
      </c>
      <c r="AW275" s="355" t="str">
        <f t="shared" si="87"/>
        <v/>
      </c>
      <c r="AX275" s="356" t="str">
        <f t="shared" si="88"/>
        <v/>
      </c>
      <c r="AY275" s="356" t="str">
        <f t="shared" si="89"/>
        <v/>
      </c>
      <c r="AZ275" s="357" t="str">
        <f>IF(AX275&amp;AW275="勤怠未設定","×",IF(AV275="勤怠修正","×",IF(AC275="外注","",IF(AA275="",IF(AY275&lt;&gt;"","×",""),IF(VLOOKUP(AA275,カレンダマスタ!$H$66:$I$83,2,FALSE)&lt;&gt;AY275,"×","OK")))))</f>
        <v/>
      </c>
      <c r="BC275" s="355"/>
      <c r="BD275" s="349"/>
      <c r="BE275" s="349"/>
      <c r="BF275" s="349" t="str">
        <f t="shared" si="82"/>
        <v/>
      </c>
      <c r="BG275" s="349"/>
      <c r="BI275" s="357" t="str">
        <f t="shared" si="90"/>
        <v/>
      </c>
    </row>
    <row r="276" spans="2:61">
      <c r="B276" s="323"/>
      <c r="C276" s="539"/>
      <c r="D276" s="324"/>
      <c r="E276" s="325"/>
      <c r="F276" s="324"/>
      <c r="G276" s="591"/>
      <c r="H276" s="591"/>
      <c r="I276" s="339"/>
      <c r="J276" s="320"/>
      <c r="K276" s="319"/>
      <c r="L276" s="320"/>
      <c r="M276" s="320"/>
      <c r="N276" s="320"/>
      <c r="O276" s="340"/>
      <c r="P276" s="340"/>
      <c r="Q276" s="340"/>
      <c r="R276" s="327"/>
      <c r="S276" s="328"/>
      <c r="T276" s="341"/>
      <c r="U276" s="342"/>
      <c r="V276" s="342"/>
      <c r="W276" s="298"/>
      <c r="X276" s="326"/>
      <c r="Y276" s="326"/>
      <c r="Z276" s="326"/>
      <c r="AA276" s="327" t="str">
        <f t="shared" si="85"/>
        <v/>
      </c>
      <c r="AC276" s="544"/>
      <c r="AD276" s="545"/>
      <c r="AE276" s="545"/>
      <c r="AF276" s="545"/>
      <c r="AG276" s="546"/>
      <c r="AI276" s="348" t="str">
        <f>IF(月報!G276&lt;&gt;"",月報!G276,"")</f>
        <v/>
      </c>
      <c r="AJ276" s="349" t="str">
        <f>IF(月報!W276&lt;&gt;"",月報!W276*24,"")</f>
        <v/>
      </c>
      <c r="AK276" s="349" t="str">
        <f>IF(月報!P276&lt;&gt;"",月報!P276,"")</f>
        <v/>
      </c>
      <c r="AL276" s="349" t="str">
        <f>IF(月報!Q276&lt;&gt;"",IF(月報!Q276="平日残","",月報!Q276),"")</f>
        <v/>
      </c>
      <c r="AM276" s="349"/>
      <c r="AN276" s="349" t="str">
        <f t="shared" si="84"/>
        <v/>
      </c>
      <c r="AO276" s="349" t="str">
        <f>IF($E276="","",VLOOKUP($E276,カレンダマスタ!$A$5:$E$381,5,FALSE))</f>
        <v/>
      </c>
      <c r="AQ276" s="351"/>
      <c r="AR276" s="352"/>
      <c r="AS276" s="349"/>
      <c r="AU276" s="355"/>
      <c r="AV276" s="355" t="str">
        <f t="shared" si="86"/>
        <v/>
      </c>
      <c r="AW276" s="355" t="str">
        <f t="shared" si="87"/>
        <v/>
      </c>
      <c r="AX276" s="356" t="str">
        <f t="shared" si="88"/>
        <v/>
      </c>
      <c r="AY276" s="356" t="str">
        <f t="shared" si="89"/>
        <v/>
      </c>
      <c r="AZ276" s="357" t="str">
        <f>IF(AX276&amp;AW276="勤怠未設定","×",IF(AV276="勤怠修正","×",IF(AC276="外注","",IF(AA276="",IF(AY276&lt;&gt;"","×",""),IF(VLOOKUP(AA276,カレンダマスタ!$H$66:$I$83,2,FALSE)&lt;&gt;AY276,"×","OK")))))</f>
        <v/>
      </c>
      <c r="BC276" s="355"/>
      <c r="BD276" s="349"/>
      <c r="BE276" s="349"/>
      <c r="BF276" s="349" t="str">
        <f t="shared" si="82"/>
        <v/>
      </c>
      <c r="BG276" s="349"/>
      <c r="BI276" s="357" t="str">
        <f t="shared" si="90"/>
        <v/>
      </c>
    </row>
    <row r="277" spans="2:61">
      <c r="B277" s="323"/>
      <c r="C277" s="539"/>
      <c r="D277" s="324"/>
      <c r="E277" s="325"/>
      <c r="F277" s="324"/>
      <c r="G277" s="591"/>
      <c r="H277" s="591"/>
      <c r="I277" s="339"/>
      <c r="J277" s="320"/>
      <c r="K277" s="319"/>
      <c r="L277" s="320"/>
      <c r="M277" s="320"/>
      <c r="N277" s="320"/>
      <c r="O277" s="340"/>
      <c r="P277" s="340"/>
      <c r="Q277" s="340"/>
      <c r="R277" s="327"/>
      <c r="S277" s="328"/>
      <c r="T277" s="341"/>
      <c r="U277" s="342"/>
      <c r="V277" s="342"/>
      <c r="W277" s="298"/>
      <c r="X277" s="326"/>
      <c r="Y277" s="326"/>
      <c r="Z277" s="326"/>
      <c r="AA277" s="327" t="str">
        <f t="shared" si="85"/>
        <v/>
      </c>
      <c r="AC277" s="544"/>
      <c r="AD277" s="545"/>
      <c r="AE277" s="545"/>
      <c r="AF277" s="545"/>
      <c r="AG277" s="546"/>
      <c r="AI277" s="348" t="str">
        <f>IF(月報!G277&lt;&gt;"",月報!G277,"")</f>
        <v/>
      </c>
      <c r="AJ277" s="349" t="str">
        <f>IF(月報!W277&lt;&gt;"",月報!W277*24,"")</f>
        <v/>
      </c>
      <c r="AK277" s="349" t="str">
        <f>IF(月報!P277&lt;&gt;"",月報!P277,"")</f>
        <v/>
      </c>
      <c r="AL277" s="349" t="str">
        <f>IF(月報!Q277&lt;&gt;"",IF(月報!Q277="平日残","",月報!Q277),"")</f>
        <v/>
      </c>
      <c r="AM277" s="349"/>
      <c r="AN277" s="349" t="str">
        <f t="shared" si="84"/>
        <v/>
      </c>
      <c r="AO277" s="349" t="str">
        <f>IF($E277="","",VLOOKUP($E277,カレンダマスタ!$A$5:$E$381,5,FALSE))</f>
        <v/>
      </c>
      <c r="AQ277" s="351"/>
      <c r="AR277" s="352"/>
      <c r="AS277" s="349"/>
      <c r="AU277" s="355"/>
      <c r="AV277" s="355" t="str">
        <f t="shared" si="86"/>
        <v/>
      </c>
      <c r="AW277" s="355" t="str">
        <f t="shared" si="87"/>
        <v/>
      </c>
      <c r="AX277" s="356" t="str">
        <f t="shared" si="88"/>
        <v/>
      </c>
      <c r="AY277" s="356" t="str">
        <f t="shared" si="89"/>
        <v/>
      </c>
      <c r="AZ277" s="357" t="str">
        <f>IF(AX277&amp;AW277="勤怠未設定","×",IF(AV277="勤怠修正","×",IF(AC277="外注","",IF(AA277="",IF(AY277&lt;&gt;"","×",""),IF(VLOOKUP(AA277,カレンダマスタ!$H$66:$I$83,2,FALSE)&lt;&gt;AY277,"×","OK")))))</f>
        <v/>
      </c>
      <c r="BC277" s="355"/>
      <c r="BD277" s="349"/>
      <c r="BE277" s="349"/>
      <c r="BF277" s="349" t="str">
        <f t="shared" si="82"/>
        <v/>
      </c>
      <c r="BG277" s="349"/>
      <c r="BI277" s="357" t="str">
        <f t="shared" si="90"/>
        <v/>
      </c>
    </row>
    <row r="278" spans="2:61">
      <c r="B278" s="323"/>
      <c r="C278" s="539"/>
      <c r="D278" s="324"/>
      <c r="E278" s="325"/>
      <c r="F278" s="324"/>
      <c r="G278" s="591"/>
      <c r="H278" s="591"/>
      <c r="I278" s="339"/>
      <c r="J278" s="320"/>
      <c r="K278" s="319"/>
      <c r="L278" s="320"/>
      <c r="M278" s="320"/>
      <c r="N278" s="320"/>
      <c r="O278" s="340"/>
      <c r="P278" s="340"/>
      <c r="Q278" s="340"/>
      <c r="R278" s="327"/>
      <c r="S278" s="328"/>
      <c r="T278" s="341"/>
      <c r="U278" s="342"/>
      <c r="V278" s="342"/>
      <c r="W278" s="298"/>
      <c r="X278" s="326"/>
      <c r="Y278" s="326"/>
      <c r="Z278" s="326"/>
      <c r="AA278" s="327" t="str">
        <f t="shared" si="85"/>
        <v/>
      </c>
      <c r="AC278" s="544"/>
      <c r="AD278" s="545"/>
      <c r="AE278" s="545"/>
      <c r="AF278" s="545"/>
      <c r="AG278" s="546"/>
      <c r="AI278" s="348" t="str">
        <f>IF(月報!G278&lt;&gt;"",月報!G278,"")</f>
        <v/>
      </c>
      <c r="AJ278" s="349" t="str">
        <f>IF(月報!W278&lt;&gt;"",月報!W278*24,"")</f>
        <v/>
      </c>
      <c r="AK278" s="349" t="str">
        <f>IF(月報!P278&lt;&gt;"",月報!P278,"")</f>
        <v/>
      </c>
      <c r="AL278" s="349" t="str">
        <f>IF(月報!Q278&lt;&gt;"",IF(月報!Q278="平日残","",月報!Q278),"")</f>
        <v/>
      </c>
      <c r="AM278" s="349"/>
      <c r="AN278" s="349" t="str">
        <f t="shared" si="84"/>
        <v/>
      </c>
      <c r="AO278" s="349" t="str">
        <f>IF($E278="","",VLOOKUP($E278,カレンダマスタ!$A$5:$E$381,5,FALSE))</f>
        <v/>
      </c>
      <c r="AQ278" s="351"/>
      <c r="AR278" s="352"/>
      <c r="AS278" s="349"/>
      <c r="AU278" s="355"/>
      <c r="AV278" s="355" t="str">
        <f t="shared" si="86"/>
        <v/>
      </c>
      <c r="AW278" s="355" t="str">
        <f t="shared" si="87"/>
        <v/>
      </c>
      <c r="AX278" s="356" t="str">
        <f t="shared" si="88"/>
        <v/>
      </c>
      <c r="AY278" s="356" t="str">
        <f t="shared" si="89"/>
        <v/>
      </c>
      <c r="AZ278" s="357" t="str">
        <f>IF(AX278&amp;AW278="勤怠未設定","×",IF(AV278="勤怠修正","×",IF(AC278="外注","",IF(AA278="",IF(AY278&lt;&gt;"","×",""),IF(VLOOKUP(AA278,カレンダマスタ!$H$66:$I$83,2,FALSE)&lt;&gt;AY278,"×","OK")))))</f>
        <v/>
      </c>
      <c r="BC278" s="355"/>
      <c r="BD278" s="349"/>
      <c r="BE278" s="349"/>
      <c r="BF278" s="349" t="str">
        <f t="shared" si="82"/>
        <v/>
      </c>
      <c r="BG278" s="349"/>
      <c r="BI278" s="357" t="str">
        <f t="shared" si="90"/>
        <v/>
      </c>
    </row>
    <row r="279" spans="2:61">
      <c r="B279" s="323"/>
      <c r="C279" s="539"/>
      <c r="D279" s="324"/>
      <c r="E279" s="325"/>
      <c r="F279" s="324"/>
      <c r="G279" s="591"/>
      <c r="H279" s="591"/>
      <c r="I279" s="339"/>
      <c r="J279" s="320"/>
      <c r="K279" s="319"/>
      <c r="L279" s="320"/>
      <c r="M279" s="320"/>
      <c r="N279" s="320"/>
      <c r="O279" s="340"/>
      <c r="P279" s="340"/>
      <c r="Q279" s="340"/>
      <c r="R279" s="327"/>
      <c r="S279" s="328"/>
      <c r="T279" s="341"/>
      <c r="U279" s="342"/>
      <c r="V279" s="342"/>
      <c r="W279" s="298"/>
      <c r="X279" s="326"/>
      <c r="Y279" s="326"/>
      <c r="Z279" s="326"/>
      <c r="AA279" s="327" t="str">
        <f t="shared" si="85"/>
        <v/>
      </c>
      <c r="AC279" s="544"/>
      <c r="AD279" s="545"/>
      <c r="AE279" s="545"/>
      <c r="AF279" s="545"/>
      <c r="AG279" s="546"/>
      <c r="AI279" s="348" t="str">
        <f>IF(月報!G279&lt;&gt;"",月報!G279,"")</f>
        <v/>
      </c>
      <c r="AJ279" s="349" t="str">
        <f>IF(月報!W279&lt;&gt;"",月報!W279*24,"")</f>
        <v/>
      </c>
      <c r="AK279" s="349" t="str">
        <f>IF(月報!P279&lt;&gt;"",月報!P279,"")</f>
        <v/>
      </c>
      <c r="AL279" s="349" t="str">
        <f>IF(月報!Q279&lt;&gt;"",IF(月報!Q279="平日残","",月報!Q279),"")</f>
        <v/>
      </c>
      <c r="AM279" s="349"/>
      <c r="AN279" s="349" t="str">
        <f t="shared" si="84"/>
        <v/>
      </c>
      <c r="AO279" s="349" t="str">
        <f>IF($E279="","",VLOOKUP($E279,カレンダマスタ!$A$5:$E$381,5,FALSE))</f>
        <v/>
      </c>
      <c r="AQ279" s="351"/>
      <c r="AR279" s="352"/>
      <c r="AS279" s="349"/>
      <c r="AU279" s="355"/>
      <c r="AV279" s="355" t="str">
        <f t="shared" si="86"/>
        <v/>
      </c>
      <c r="AW279" s="355" t="str">
        <f t="shared" si="87"/>
        <v/>
      </c>
      <c r="AX279" s="356" t="str">
        <f t="shared" si="88"/>
        <v/>
      </c>
      <c r="AY279" s="356" t="str">
        <f t="shared" si="89"/>
        <v/>
      </c>
      <c r="AZ279" s="357" t="str">
        <f>IF(AX279&amp;AW279="勤怠未設定","×",IF(AV279="勤怠修正","×",IF(AC279="外注","",IF(AA279="",IF(AY279&lt;&gt;"","×",""),IF(VLOOKUP(AA279,カレンダマスタ!$H$66:$I$83,2,FALSE)&lt;&gt;AY279,"×","OK")))))</f>
        <v/>
      </c>
      <c r="BC279" s="355"/>
      <c r="BD279" s="349"/>
      <c r="BE279" s="349"/>
      <c r="BF279" s="349" t="str">
        <f t="shared" si="82"/>
        <v/>
      </c>
      <c r="BG279" s="349"/>
      <c r="BI279" s="357" t="str">
        <f t="shared" si="90"/>
        <v/>
      </c>
    </row>
    <row r="280" spans="2:61" ht="13.8" thickBot="1">
      <c r="B280" s="329"/>
      <c r="C280" s="540"/>
      <c r="D280" s="330"/>
      <c r="E280" s="331"/>
      <c r="F280" s="330"/>
      <c r="G280" s="592"/>
      <c r="H280" s="592"/>
      <c r="I280" s="343"/>
      <c r="J280" s="322"/>
      <c r="K280" s="321"/>
      <c r="L280" s="322"/>
      <c r="M280" s="322"/>
      <c r="N280" s="322"/>
      <c r="O280" s="344"/>
      <c r="P280" s="344"/>
      <c r="Q280" s="344"/>
      <c r="R280" s="333"/>
      <c r="S280" s="334"/>
      <c r="T280" s="345"/>
      <c r="U280" s="346"/>
      <c r="V280" s="346"/>
      <c r="W280" s="298"/>
      <c r="X280" s="332"/>
      <c r="Y280" s="332"/>
      <c r="Z280" s="332"/>
      <c r="AA280" s="333" t="str">
        <f t="shared" si="85"/>
        <v/>
      </c>
      <c r="AC280" s="547"/>
      <c r="AD280" s="548"/>
      <c r="AE280" s="548"/>
      <c r="AF280" s="548"/>
      <c r="AG280" s="549"/>
      <c r="AI280" s="348" t="str">
        <f>IF(月報!G280&lt;&gt;"",月報!G280,"")</f>
        <v/>
      </c>
      <c r="AJ280" s="350" t="str">
        <f>IF(月報!W280&lt;&gt;"",月報!W280*24,"")</f>
        <v/>
      </c>
      <c r="AK280" s="350" t="str">
        <f>IF(月報!P280&lt;&gt;"",月報!P280,"")</f>
        <v/>
      </c>
      <c r="AL280" s="350" t="str">
        <f>IF(月報!Q280&lt;&gt;"",IF(月報!Q280="平日残","",月報!Q280),"")</f>
        <v/>
      </c>
      <c r="AM280" s="350"/>
      <c r="AN280" s="350" t="str">
        <f t="shared" si="84"/>
        <v/>
      </c>
      <c r="AO280" s="350" t="str">
        <f>IF($E280="","",VLOOKUP($E280,カレンダマスタ!$A$5:$E$381,5,FALSE))</f>
        <v/>
      </c>
      <c r="AP280" s="347"/>
      <c r="AQ280" s="353"/>
      <c r="AR280" s="354"/>
      <c r="AS280" s="350"/>
      <c r="AT280" s="347"/>
      <c r="AU280" s="358"/>
      <c r="AV280" s="358" t="str">
        <f t="shared" si="86"/>
        <v/>
      </c>
      <c r="AW280" s="358" t="str">
        <f t="shared" si="87"/>
        <v/>
      </c>
      <c r="AX280" s="359" t="str">
        <f t="shared" si="88"/>
        <v/>
      </c>
      <c r="AY280" s="359" t="str">
        <f t="shared" si="89"/>
        <v/>
      </c>
      <c r="AZ280" s="360" t="str">
        <f>IF(AX280&amp;AW280="勤怠未設定","×",IF(AV280="勤怠修正","×",IF(AC280="外注","",IF(AA280="",IF(AY280&lt;&gt;"","×",""),IF(VLOOKUP(AA280,カレンダマスタ!$H$66:$I$83,2,FALSE)&lt;&gt;AY280,"×","OK")))))</f>
        <v/>
      </c>
      <c r="BC280" s="358"/>
      <c r="BD280" s="350"/>
      <c r="BE280" s="350"/>
      <c r="BF280" s="350" t="str">
        <f t="shared" si="82"/>
        <v/>
      </c>
      <c r="BG280" s="350"/>
      <c r="BI280" s="360" t="str">
        <f t="shared" si="90"/>
        <v/>
      </c>
    </row>
    <row r="281" spans="2:61">
      <c r="B281" s="176">
        <f>B236+1</f>
        <v>7</v>
      </c>
      <c r="C281" s="535">
        <v>300884</v>
      </c>
      <c r="D281" s="112" t="s">
        <v>542</v>
      </c>
      <c r="E281" s="582">
        <v>45403</v>
      </c>
      <c r="F281" s="112" t="s">
        <v>370</v>
      </c>
      <c r="G281" s="587"/>
      <c r="H281" s="587"/>
      <c r="I281" s="114"/>
      <c r="J281" s="118"/>
      <c r="K281" s="115"/>
      <c r="L281" s="116"/>
      <c r="M281" s="116"/>
      <c r="N281" s="117"/>
      <c r="O281" s="118"/>
      <c r="P281" s="118"/>
      <c r="Q281" s="118"/>
      <c r="R281" s="119"/>
      <c r="S281" s="120"/>
      <c r="T281" s="433"/>
      <c r="U281" s="428">
        <f>SUM(T281:T287)</f>
        <v>0</v>
      </c>
      <c r="V281" s="428" t="e">
        <f t="shared" ref="V281:V315" si="91">IF(AC281="外注",IF(AND(BC281&lt;1,ROUND((H281*24),1)=13),"外注2半",IF(AND(BC281&lt;1,ROUND((G281*24),1)=13.7),"外注1半",IF(AND(BC281&lt;1,G281=""),"外注休暇",""))),"")</f>
        <v>#N/A</v>
      </c>
      <c r="W281" s="298"/>
      <c r="X281" s="113" t="str">
        <f>IF(O281&lt;&gt;"",O281/24,"")</f>
        <v/>
      </c>
      <c r="Y281" s="113" t="str">
        <f t="shared" ref="Y281:Y315" si="92">IF(P281&lt;&gt;"",P281/24,"")</f>
        <v/>
      </c>
      <c r="Z281" s="113" t="str">
        <f t="shared" ref="Z281:Z315" si="93">IF(Q281&lt;&gt;"",Q281/24,"")</f>
        <v/>
      </c>
      <c r="AA281" s="119" t="str">
        <f t="shared" si="85"/>
        <v/>
      </c>
      <c r="AC281" s="183" t="e">
        <f>IF(C281&lt;&gt;"",VLOOKUP(C281,設定シート!$D$10:$N$109,11,FALSE),"")</f>
        <v>#N/A</v>
      </c>
      <c r="AD281" s="184" t="e">
        <f>IF(C281&lt;&gt;"",VLOOKUP(C281,設定シート!$D$10:$H$109,5,FALSE),"")</f>
        <v>#N/A</v>
      </c>
      <c r="AE281" s="185" t="e">
        <f>IF(C281&lt;&gt;"",VLOOKUP(C281,設定シート!$D$10:$L$109,9,FALSE),"")</f>
        <v>#N/A</v>
      </c>
      <c r="AF281" s="184" t="e">
        <f>IF($AD281="","",IF(LEFT($AD281,2)="NS","NS","CS"))</f>
        <v>#N/A</v>
      </c>
      <c r="AG281" s="203">
        <f t="shared" ref="AG281:AG315" si="94">IF(OR(R281="有給休暇",G281=""),0,IF(AQ281=1,0,1))</f>
        <v>0</v>
      </c>
      <c r="AI281" s="121" t="str">
        <f>IF(月報!G281&lt;&gt;"",月報!G281,"")</f>
        <v/>
      </c>
      <c r="AJ281" s="122" t="str">
        <f>IF(月報!W281&lt;&gt;"",月報!W281*24,"")</f>
        <v/>
      </c>
      <c r="AK281" s="122" t="str">
        <f>IF(月報!P281&lt;&gt;"",月報!P281,"")</f>
        <v/>
      </c>
      <c r="AL281" s="122" t="str">
        <f>IF(月報!Q281&lt;&gt;"",IF(月報!Q281="平日残","",月報!Q281),"")</f>
        <v/>
      </c>
      <c r="AM281" s="122"/>
      <c r="AN281" s="122" t="e">
        <f t="shared" si="84"/>
        <v>#N/A</v>
      </c>
      <c r="AO281" s="122" t="e">
        <f>IF($E281="","",VLOOKUP($E281,カレンダマスタ!$A$5:$E$381,5,FALSE))</f>
        <v>#N/A</v>
      </c>
      <c r="AQ281" s="195" t="str">
        <f>IF(G281="","",IF(VLOOKUP(E281,カレンダマスタ!$A$5:$D$381,4,FALSE)=0,"",1))</f>
        <v/>
      </c>
      <c r="AR281" s="123" t="str">
        <f>IF($G281="","",IF($AD281="NSTC",INDEX(カレンダマスタ!$I$26:$O$31,MATCH($G281,カレンダマスタ!$H$26:$H$31,1),MATCH($H281,カレンダマスタ!$I$25:$O$25,1)),
IF($AD281="CS本社",INDEX(カレンダマスタ!$I$36:$O$41,MATCH($G281,カレンダマスタ!$H$36:$H$41,1),MATCH($H281,カレンダマスタ!$I$35:$O$35,1)),
IF($AD281="NS本社",INDEX(カレンダマスタ!$I$94:$O$99,MATCH($G281,カレンダマスタ!$H$95:$H$100,1),MATCH($H281,カレンダマスタ!$I$93:$O$93,1)),
IF($AD281="ODC",INDEX(カレンダマスタ!$I$46:$O$51,MATCH($G281,カレンダマスタ!$H$46:$H$51,1),MATCH($H281,カレンダマスタ!$I$45:$O$45,1)),
IF($AD281="NS東京TC",INDEX(カレンダマスタ!$I$56:$O$61,MATCH($G281,カレンダマスタ!$H$56:$H$61,1),MATCH($H281,カレンダマスタ!$I$55:$O$55,1)),""))))))</f>
        <v/>
      </c>
      <c r="AS281" s="122" t="e">
        <f t="shared" ref="AS281:AS315" si="95">IF(AC281="社員","",IF(R281="有給休暇","",IF(AND(AF281="CS",AQ281=1)=TRUE,"OK",IF(AR281&lt;&gt;"",IF(TIMEVALUE(MID(I281,1,10))=AR281,"OK","×"),""))))</f>
        <v>#N/A</v>
      </c>
      <c r="AU281" s="124" t="e">
        <f>IF(E281="","",VLOOKUP($E281,カレンダマスタ!$A$4:$E$381,4,FALSE))</f>
        <v>#N/A</v>
      </c>
      <c r="AV281" s="124" t="str">
        <f t="shared" si="86"/>
        <v/>
      </c>
      <c r="AW281" s="124" t="str">
        <f t="shared" si="87"/>
        <v/>
      </c>
      <c r="AX281" s="125" t="e">
        <f t="shared" si="88"/>
        <v>#N/A</v>
      </c>
      <c r="AY281" s="125" t="e">
        <f t="shared" si="89"/>
        <v>#N/A</v>
      </c>
      <c r="AZ281" s="114" t="e">
        <f>IF(AX281&amp;AW281="勤怠未設定","×",IF(AV281="勤怠修正","×",IF(AC281="外注","",IF(AA281="",IF(AY281&lt;&gt;"","×",""),IF(VLOOKUP(AA281,カレンダマスタ!$H$66:$I$83,2,FALSE)&lt;&gt;AY281,"×","OK")))))</f>
        <v>#N/A</v>
      </c>
      <c r="BC281" s="124" t="e">
        <f>IF(E281="","",VLOOKUP($E281,カレンダマスタ!$A$4:$E$381,4,FALSE))</f>
        <v>#N/A</v>
      </c>
      <c r="BD281" s="122" t="e">
        <f>IF(AC281="社員","",IF(AG281=0,"",IF(AD281="NSTC",IF(COUNTIF(カレンダマスタ!$Q$5:$Q$32,G281)=1,"OK","×"),
IF(AD281="NS本社",IF(COUNTIF(カレンダマスタ!$T$5:$T$32,G281)=1,"OK","×"),IF(COUNTIF(カレンダマスタ!$R$5:$R$32,G281)=1,"OK","×")))))</f>
        <v>#N/A</v>
      </c>
      <c r="BE281" s="122" t="e">
        <f>IF(AC281="社員","",IF(G281="","",IF(R281&lt;&gt;"","",IF(AF281="CS","OK",IF(VLOOKUP(E281,カレンダマスタ!$A$5:$D$381,4,FALSE)&gt;0,"",IF(OR(G281*24&gt;10.84,H281*24&lt;14.5)=TRUE,"×","OK"))))))</f>
        <v>#N/A</v>
      </c>
      <c r="BF281" s="122" t="e">
        <f t="shared" si="82"/>
        <v>#N/A</v>
      </c>
      <c r="BG281" s="127" t="e">
        <f>IF(AE281="派遣","",IF(G281="","",IF(R281="有給休暇","",IF(S281="","×","OK"))))</f>
        <v>#N/A</v>
      </c>
      <c r="BI281" s="114" t="e">
        <f t="shared" ref="BI281:BI315" si="96">IF(OR(AO281="×",AS281="×",AZ281="×",BE281="×",BF281="TW未入力",BF281="週報未入力",BG281="×"),"×","")</f>
        <v>#N/A</v>
      </c>
    </row>
    <row r="282" spans="2:61">
      <c r="B282" s="111"/>
      <c r="C282" s="536">
        <v>300884</v>
      </c>
      <c r="D282" s="128" t="s">
        <v>542</v>
      </c>
      <c r="E282" s="583">
        <v>45404</v>
      </c>
      <c r="F282" s="128" t="s">
        <v>201</v>
      </c>
      <c r="G282" s="588">
        <v>0.375</v>
      </c>
      <c r="H282" s="588">
        <v>0.75</v>
      </c>
      <c r="I282" s="130" t="s">
        <v>200</v>
      </c>
      <c r="J282" s="139">
        <v>8</v>
      </c>
      <c r="K282" s="131"/>
      <c r="L282" s="132"/>
      <c r="M282" s="132"/>
      <c r="N282" s="141"/>
      <c r="O282" s="139">
        <v>8</v>
      </c>
      <c r="P282" s="139"/>
      <c r="Q282" s="139"/>
      <c r="R282" s="133"/>
      <c r="S282" s="134" t="s">
        <v>594</v>
      </c>
      <c r="T282" s="434"/>
      <c r="U282" s="429"/>
      <c r="V282" s="429" t="e">
        <f t="shared" si="91"/>
        <v>#N/A</v>
      </c>
      <c r="W282" s="298"/>
      <c r="X282" s="129">
        <f t="shared" ref="X282:X315" si="97">IF(O282&lt;&gt;"",O282/24,"")</f>
        <v>0.33333333333333331</v>
      </c>
      <c r="Y282" s="129" t="str">
        <f t="shared" si="92"/>
        <v/>
      </c>
      <c r="Z282" s="129" t="str">
        <f t="shared" si="93"/>
        <v/>
      </c>
      <c r="AA282" s="133" t="str">
        <f t="shared" si="85"/>
        <v/>
      </c>
      <c r="AC282" s="186" t="e">
        <f>AC281</f>
        <v>#N/A</v>
      </c>
      <c r="AD282" s="186" t="e">
        <f>AD281</f>
        <v>#N/A</v>
      </c>
      <c r="AE282" s="186" t="e">
        <f>AE281</f>
        <v>#N/A</v>
      </c>
      <c r="AF282" s="186" t="e">
        <f>AF281</f>
        <v>#N/A</v>
      </c>
      <c r="AG282" s="204" t="e">
        <f t="shared" si="94"/>
        <v>#N/A</v>
      </c>
      <c r="AI282" s="135" t="str">
        <f>IF(月報!G282&lt;&gt;"",月報!G282,"")</f>
        <v/>
      </c>
      <c r="AJ282" s="126">
        <f>IF(月報!W282&lt;&gt;"",月報!W282*24,"")</f>
        <v>8</v>
      </c>
      <c r="AK282" s="126" t="str">
        <f>IF(月報!P282&lt;&gt;"",月報!P282,"")</f>
        <v/>
      </c>
      <c r="AL282" s="126" t="str">
        <f>IF(月報!Q282&lt;&gt;"",IF(月報!Q282="平日残","",月報!Q282),"")</f>
        <v/>
      </c>
      <c r="AM282" s="126"/>
      <c r="AN282" s="126" t="e">
        <f t="shared" si="84"/>
        <v>#N/A</v>
      </c>
      <c r="AO282" s="126" t="e">
        <f>IF($E282="","",VLOOKUP($E282,カレンダマスタ!$A$5:$E$381,5,FALSE))</f>
        <v>#N/A</v>
      </c>
      <c r="AQ282" s="196" t="e">
        <f>IF(G282="","",IF(VLOOKUP(E282,カレンダマスタ!$A$5:$D$381,4,FALSE)=0,"",1))</f>
        <v>#N/A</v>
      </c>
      <c r="AR282" s="136" t="e">
        <f>IF($G282="","",IF($AD282="NSTC",INDEX(カレンダマスタ!$I$26:$O$31,MATCH($G282,カレンダマスタ!$H$26:$H$31,1),MATCH($H282,カレンダマスタ!$I$25:$O$25,1)),
IF($AD282="CS本社",INDEX(カレンダマスタ!$I$36:$O$41,MATCH($G282,カレンダマスタ!$H$36:$H$41,1),MATCH($H282,カレンダマスタ!$I$35:$O$35,1)),
IF($AD282="NS本社",INDEX(カレンダマスタ!$I$94:$O$99,MATCH($G282,カレンダマスタ!$H$95:$H$100,1),MATCH($H282,カレンダマスタ!$I$93:$O$93,1)),
IF($AD282="ODC",INDEX(カレンダマスタ!$I$46:$O$51,MATCH($G282,カレンダマスタ!$H$46:$H$51,1),MATCH($H282,カレンダマスタ!$I$45:$O$45,1)),
IF($AD282="NS東京TC",INDEX(カレンダマスタ!$I$56:$O$61,MATCH($G282,カレンダマスタ!$H$56:$H$61,1),MATCH($H282,カレンダマスタ!$I$55:$O$55,1)),""))))))</f>
        <v>#N/A</v>
      </c>
      <c r="AS282" s="126" t="e">
        <f t="shared" si="95"/>
        <v>#N/A</v>
      </c>
      <c r="AU282" s="137" t="e">
        <f>IF(E282="","",VLOOKUP($E282,カレンダマスタ!$A$4:$E$381,4,FALSE))</f>
        <v>#N/A</v>
      </c>
      <c r="AV282" s="137" t="str">
        <f t="shared" si="86"/>
        <v/>
      </c>
      <c r="AW282" s="137" t="str">
        <f t="shared" si="87"/>
        <v/>
      </c>
      <c r="AX282" s="138" t="e">
        <f t="shared" si="88"/>
        <v>#N/A</v>
      </c>
      <c r="AY282" s="138" t="e">
        <f t="shared" si="89"/>
        <v>#N/A</v>
      </c>
      <c r="AZ282" s="130" t="e">
        <f>IF(AX282&amp;AW282="勤怠未設定","×",IF(AV282="勤怠修正","×",IF(AC282="外注","",IF(AA282="",IF(AY282&lt;&gt;"","×",""),IF(VLOOKUP(AA282,カレンダマスタ!$H$66:$I$83,2,FALSE)&lt;&gt;AY282,"×","OK")))))</f>
        <v>#N/A</v>
      </c>
      <c r="BC282" s="137" t="e">
        <f>IF(E282="","",VLOOKUP($E282,カレンダマスタ!$A$4:$E$381,4,FALSE))</f>
        <v>#N/A</v>
      </c>
      <c r="BD282" s="126" t="e">
        <f>IF(AC282="社員","",IF(AG282=0,"",IF(AD282="NSTC",IF(COUNTIF(カレンダマスタ!$Q$5:$Q$32,G282)=1,"OK","×"),
IF(AD282="NS本社",IF(COUNTIF(カレンダマスタ!$T$5:$T$32,G282)=1,"OK","×"),IF(COUNTIF(カレンダマスタ!$R$5:$R$32,G282)=1,"OK","×")))))</f>
        <v>#N/A</v>
      </c>
      <c r="BE282" s="126" t="e">
        <f>IF(AC282="社員","",IF(G282="","",IF(R282&lt;&gt;"","",IF(AF282="CS","OK",IF(VLOOKUP(E282,カレンダマスタ!$A$5:$D$381,4,FALSE)&gt;0,"",IF(OR(G282*24&gt;10.84,H282*24&lt;14.5)=TRUE,"×","OK"))))))</f>
        <v>#N/A</v>
      </c>
      <c r="BF282" s="126" t="e">
        <f t="shared" si="82"/>
        <v>#N/A</v>
      </c>
      <c r="BG282" s="126" t="e">
        <f t="shared" si="83"/>
        <v>#N/A</v>
      </c>
      <c r="BI282" s="130" t="e">
        <f t="shared" si="96"/>
        <v>#N/A</v>
      </c>
    </row>
    <row r="283" spans="2:61">
      <c r="B283" s="111"/>
      <c r="C283" s="536">
        <v>300884</v>
      </c>
      <c r="D283" s="128" t="s">
        <v>542</v>
      </c>
      <c r="E283" s="583">
        <v>45405</v>
      </c>
      <c r="F283" s="128" t="s">
        <v>203</v>
      </c>
      <c r="G283" s="588">
        <v>0.375</v>
      </c>
      <c r="H283" s="588">
        <v>0.75</v>
      </c>
      <c r="I283" s="130" t="s">
        <v>200</v>
      </c>
      <c r="J283" s="139">
        <v>8</v>
      </c>
      <c r="K283" s="131"/>
      <c r="L283" s="132"/>
      <c r="M283" s="132"/>
      <c r="N283" s="141"/>
      <c r="O283" s="139">
        <v>8</v>
      </c>
      <c r="P283" s="139"/>
      <c r="Q283" s="139"/>
      <c r="R283" s="133"/>
      <c r="S283" s="134" t="s">
        <v>594</v>
      </c>
      <c r="T283" s="434"/>
      <c r="U283" s="429"/>
      <c r="V283" s="429" t="e">
        <f t="shared" si="91"/>
        <v>#N/A</v>
      </c>
      <c r="W283" s="298"/>
      <c r="X283" s="129">
        <f t="shared" si="97"/>
        <v>0.33333333333333331</v>
      </c>
      <c r="Y283" s="129" t="str">
        <f t="shared" si="92"/>
        <v/>
      </c>
      <c r="Z283" s="129" t="str">
        <f t="shared" si="93"/>
        <v/>
      </c>
      <c r="AA283" s="133" t="str">
        <f t="shared" si="85"/>
        <v/>
      </c>
      <c r="AC283" s="186" t="e">
        <f>AC281</f>
        <v>#N/A</v>
      </c>
      <c r="AD283" s="187" t="e">
        <f>AD281</f>
        <v>#N/A</v>
      </c>
      <c r="AE283" s="187" t="e">
        <f>AE281</f>
        <v>#N/A</v>
      </c>
      <c r="AF283" s="187" t="e">
        <f>AF281</f>
        <v>#N/A</v>
      </c>
      <c r="AG283" s="204" t="e">
        <f t="shared" si="94"/>
        <v>#N/A</v>
      </c>
      <c r="AI283" s="135" t="str">
        <f>IF(月報!G283&lt;&gt;"",月報!G283,"")</f>
        <v/>
      </c>
      <c r="AJ283" s="126">
        <f>IF(月報!W283&lt;&gt;"",月報!W283*24,"")</f>
        <v>8</v>
      </c>
      <c r="AK283" s="126" t="str">
        <f>IF(月報!P283&lt;&gt;"",月報!P283,"")</f>
        <v/>
      </c>
      <c r="AL283" s="126" t="str">
        <f>IF(月報!Q283&lt;&gt;"",IF(月報!Q283="平日残","",月報!Q283),"")</f>
        <v/>
      </c>
      <c r="AM283" s="126"/>
      <c r="AN283" s="126" t="e">
        <f t="shared" si="84"/>
        <v>#N/A</v>
      </c>
      <c r="AO283" s="126" t="e">
        <f>IF($E283="","",VLOOKUP($E283,カレンダマスタ!$A$5:$E$381,5,FALSE))</f>
        <v>#N/A</v>
      </c>
      <c r="AQ283" s="196" t="e">
        <f>IF(G283="","",IF(VLOOKUP(E283,カレンダマスタ!$A$5:$D$381,4,FALSE)=0,"",1))</f>
        <v>#N/A</v>
      </c>
      <c r="AR283" s="136" t="e">
        <f>IF($G283="","",IF($AD283="NSTC",INDEX(カレンダマスタ!$I$26:$O$31,MATCH($G283,カレンダマスタ!$H$26:$H$31,1),MATCH($H283,カレンダマスタ!$I$25:$O$25,1)),
IF($AD283="CS本社",INDEX(カレンダマスタ!$I$36:$O$41,MATCH($G283,カレンダマスタ!$H$36:$H$41,1),MATCH($H283,カレンダマスタ!$I$35:$O$35,1)),
IF($AD283="NS本社",INDEX(カレンダマスタ!$I$94:$O$99,MATCH($G283,カレンダマスタ!$H$95:$H$100,1),MATCH($H283,カレンダマスタ!$I$93:$O$93,1)),
IF($AD283="ODC",INDEX(カレンダマスタ!$I$46:$O$51,MATCH($G283,カレンダマスタ!$H$46:$H$51,1),MATCH($H283,カレンダマスタ!$I$45:$O$45,1)),
IF($AD283="NS東京TC",INDEX(カレンダマスタ!$I$56:$O$61,MATCH($G283,カレンダマスタ!$H$56:$H$61,1),MATCH($H283,カレンダマスタ!$I$55:$O$55,1)),""))))))</f>
        <v>#N/A</v>
      </c>
      <c r="AS283" s="126" t="e">
        <f t="shared" si="95"/>
        <v>#N/A</v>
      </c>
      <c r="AU283" s="137" t="e">
        <f>IF(E283="","",VLOOKUP($E283,カレンダマスタ!$A$4:$E$381,4,FALSE))</f>
        <v>#N/A</v>
      </c>
      <c r="AV283" s="137" t="str">
        <f t="shared" si="86"/>
        <v/>
      </c>
      <c r="AW283" s="137" t="str">
        <f t="shared" si="87"/>
        <v/>
      </c>
      <c r="AX283" s="138" t="e">
        <f t="shared" si="88"/>
        <v>#N/A</v>
      </c>
      <c r="AY283" s="138" t="e">
        <f t="shared" si="89"/>
        <v>#N/A</v>
      </c>
      <c r="AZ283" s="130" t="e">
        <f>IF(AX283&amp;AW283="勤怠未設定","×",IF(AV283="勤怠修正","×",IF(AC283="外注","",IF(AA283="",IF(AY283&lt;&gt;"","×",""),IF(VLOOKUP(AA283,カレンダマスタ!$H$66:$I$83,2,FALSE)&lt;&gt;AY283,"×","OK")))))</f>
        <v>#N/A</v>
      </c>
      <c r="BC283" s="137" t="e">
        <f>IF(E283="","",VLOOKUP($E283,カレンダマスタ!$A$4:$E$381,4,FALSE))</f>
        <v>#N/A</v>
      </c>
      <c r="BD283" s="126" t="e">
        <f>IF(AC283="社員","",IF(AG283=0,"",IF(AD283="NSTC",IF(COUNTIF(カレンダマスタ!$Q$5:$Q$32,G283)=1,"OK","×"),
IF(AD283="NS本社",IF(COUNTIF(カレンダマスタ!$T$5:$T$32,G283)=1,"OK","×"),IF(COUNTIF(カレンダマスタ!$R$5:$R$32,G283)=1,"OK","×")))))</f>
        <v>#N/A</v>
      </c>
      <c r="BE283" s="126" t="e">
        <f>IF(AC283="社員","",IF(G283="","",IF(R283&lt;&gt;"","",IF(AF283="CS","OK",IF(VLOOKUP(E283,カレンダマスタ!$A$5:$D$381,4,FALSE)&gt;0,"",IF(OR(G283*24&gt;10.84,H283*24&lt;14.5)=TRUE,"×","OK"))))))</f>
        <v>#N/A</v>
      </c>
      <c r="BF283" s="126" t="e">
        <f t="shared" si="82"/>
        <v>#N/A</v>
      </c>
      <c r="BG283" s="126" t="e">
        <f t="shared" si="83"/>
        <v>#N/A</v>
      </c>
      <c r="BI283" s="130" t="e">
        <f t="shared" si="96"/>
        <v>#N/A</v>
      </c>
    </row>
    <row r="284" spans="2:61">
      <c r="B284" s="111"/>
      <c r="C284" s="536">
        <v>300884</v>
      </c>
      <c r="D284" s="128" t="s">
        <v>542</v>
      </c>
      <c r="E284" s="583">
        <v>45406</v>
      </c>
      <c r="F284" s="128" t="s">
        <v>204</v>
      </c>
      <c r="G284" s="588">
        <v>0.375</v>
      </c>
      <c r="H284" s="588">
        <v>0.77083333333333337</v>
      </c>
      <c r="I284" s="130" t="s">
        <v>200</v>
      </c>
      <c r="J284" s="139">
        <v>8.5</v>
      </c>
      <c r="K284" s="131"/>
      <c r="L284" s="132"/>
      <c r="M284" s="132"/>
      <c r="N284" s="141"/>
      <c r="O284" s="139">
        <v>8</v>
      </c>
      <c r="P284" s="139">
        <v>0.5</v>
      </c>
      <c r="Q284" s="139"/>
      <c r="R284" s="133"/>
      <c r="S284" s="134" t="s">
        <v>594</v>
      </c>
      <c r="T284" s="434"/>
      <c r="U284" s="429"/>
      <c r="V284" s="429" t="e">
        <f t="shared" si="91"/>
        <v>#N/A</v>
      </c>
      <c r="W284" s="298"/>
      <c r="X284" s="129">
        <f t="shared" si="97"/>
        <v>0.33333333333333331</v>
      </c>
      <c r="Y284" s="129">
        <f t="shared" si="92"/>
        <v>2.0833333333333332E-2</v>
      </c>
      <c r="Z284" s="129" t="str">
        <f t="shared" si="93"/>
        <v/>
      </c>
      <c r="AA284" s="133" t="str">
        <f t="shared" si="85"/>
        <v/>
      </c>
      <c r="AC284" s="186" t="e">
        <f>AC281</f>
        <v>#N/A</v>
      </c>
      <c r="AD284" s="187" t="e">
        <f>AD281</f>
        <v>#N/A</v>
      </c>
      <c r="AE284" s="187" t="e">
        <f>AE281</f>
        <v>#N/A</v>
      </c>
      <c r="AF284" s="187" t="e">
        <f>AF281</f>
        <v>#N/A</v>
      </c>
      <c r="AG284" s="204" t="e">
        <f t="shared" si="94"/>
        <v>#N/A</v>
      </c>
      <c r="AI284" s="140" t="str">
        <f>IF(月報!G284&lt;&gt;"",月報!G284,"")</f>
        <v/>
      </c>
      <c r="AJ284" s="126">
        <f>IF(月報!W284&lt;&gt;"",月報!W284*24,"")</f>
        <v>8.5</v>
      </c>
      <c r="AK284" s="126" t="str">
        <f>IF(月報!P284&lt;&gt;"",月報!P284,"")</f>
        <v/>
      </c>
      <c r="AL284" s="126" t="str">
        <f>IF(月報!Q284&lt;&gt;"",IF(月報!Q284="平日残","",月報!Q284),"")</f>
        <v/>
      </c>
      <c r="AM284" s="126"/>
      <c r="AN284" s="126" t="e">
        <f t="shared" si="84"/>
        <v>#N/A</v>
      </c>
      <c r="AO284" s="126" t="e">
        <f>IF($E284="","",VLOOKUP($E284,カレンダマスタ!$A$5:$E$381,5,FALSE))</f>
        <v>#N/A</v>
      </c>
      <c r="AQ284" s="196" t="e">
        <f>IF(G284="","",IF(VLOOKUP(E284,カレンダマスタ!$A$5:$D$381,4,FALSE)=0,"",1))</f>
        <v>#N/A</v>
      </c>
      <c r="AR284" s="136" t="e">
        <f>IF($G284="","",IF($AD284="NSTC",INDEX(カレンダマスタ!$I$26:$O$31,MATCH($G284,カレンダマスタ!$H$26:$H$31,1),MATCH($H284,カレンダマスタ!$I$25:$O$25,1)),
IF($AD284="CS本社",INDEX(カレンダマスタ!$I$36:$O$41,MATCH($G284,カレンダマスタ!$H$36:$H$41,1),MATCH($H284,カレンダマスタ!$I$35:$O$35,1)),
IF($AD284="NS本社",INDEX(カレンダマスタ!$I$94:$O$99,MATCH($G284,カレンダマスタ!$H$95:$H$100,1),MATCH($H284,カレンダマスタ!$I$93:$O$93,1)),
IF($AD284="ODC",INDEX(カレンダマスタ!$I$46:$O$51,MATCH($G284,カレンダマスタ!$H$46:$H$51,1),MATCH($H284,カレンダマスタ!$I$45:$O$45,1)),
IF($AD284="NS東京TC",INDEX(カレンダマスタ!$I$56:$O$61,MATCH($G284,カレンダマスタ!$H$56:$H$61,1),MATCH($H284,カレンダマスタ!$I$55:$O$55,1)),""))))))</f>
        <v>#N/A</v>
      </c>
      <c r="AS284" s="126" t="e">
        <f t="shared" si="95"/>
        <v>#N/A</v>
      </c>
      <c r="AU284" s="137" t="e">
        <f>IF(E284="","",VLOOKUP($E284,カレンダマスタ!$A$4:$E$381,4,FALSE))</f>
        <v>#N/A</v>
      </c>
      <c r="AV284" s="137" t="str">
        <f t="shared" si="86"/>
        <v/>
      </c>
      <c r="AW284" s="137" t="str">
        <f t="shared" si="87"/>
        <v/>
      </c>
      <c r="AX284" s="138" t="e">
        <f t="shared" si="88"/>
        <v>#N/A</v>
      </c>
      <c r="AY284" s="138" t="e">
        <f t="shared" si="89"/>
        <v>#N/A</v>
      </c>
      <c r="AZ284" s="130" t="e">
        <f>IF(AX284&amp;AW284="勤怠未設定","×",IF(AV284="勤怠修正","×",IF(AC284="外注","",IF(AA284="",IF(AY284&lt;&gt;"","×",""),IF(VLOOKUP(AA284,カレンダマスタ!$H$66:$I$83,2,FALSE)&lt;&gt;AY284,"×","OK")))))</f>
        <v>#N/A</v>
      </c>
      <c r="BC284" s="137" t="e">
        <f>IF(E284="","",VLOOKUP($E284,カレンダマスタ!$A$4:$E$381,4,FALSE))</f>
        <v>#N/A</v>
      </c>
      <c r="BD284" s="126" t="e">
        <f>IF(AC284="社員","",IF(AG284=0,"",IF(AD284="NSTC",IF(COUNTIF(カレンダマスタ!$Q$5:$Q$32,G284)=1,"OK","×"),
IF(AD284="NS本社",IF(COUNTIF(カレンダマスタ!$T$5:$T$32,G284)=1,"OK","×"),IF(COUNTIF(カレンダマスタ!$R$5:$R$32,G284)=1,"OK","×")))))</f>
        <v>#N/A</v>
      </c>
      <c r="BE284" s="126" t="e">
        <f>IF(AC284="社員","",IF(G284="","",IF(R284&lt;&gt;"","",IF(AF284="CS","OK",IF(VLOOKUP(E284,カレンダマスタ!$A$5:$D$381,4,FALSE)&gt;0,"",IF(OR(G284*24&gt;10.84,H284*24&lt;14.5)=TRUE,"×","OK"))))))</f>
        <v>#N/A</v>
      </c>
      <c r="BF284" s="126" t="e">
        <f t="shared" si="82"/>
        <v>#N/A</v>
      </c>
      <c r="BG284" s="126" t="e">
        <f t="shared" si="83"/>
        <v>#N/A</v>
      </c>
      <c r="BI284" s="130" t="e">
        <f t="shared" si="96"/>
        <v>#N/A</v>
      </c>
    </row>
    <row r="285" spans="2:61">
      <c r="B285" s="111"/>
      <c r="C285" s="536">
        <v>300884</v>
      </c>
      <c r="D285" s="128" t="s">
        <v>542</v>
      </c>
      <c r="E285" s="583">
        <v>45407</v>
      </c>
      <c r="F285" s="128" t="s">
        <v>205</v>
      </c>
      <c r="G285" s="588">
        <v>0.375</v>
      </c>
      <c r="H285" s="588">
        <v>0.75</v>
      </c>
      <c r="I285" s="130" t="s">
        <v>200</v>
      </c>
      <c r="J285" s="139">
        <v>8</v>
      </c>
      <c r="K285" s="131"/>
      <c r="L285" s="132"/>
      <c r="M285" s="132"/>
      <c r="N285" s="141"/>
      <c r="O285" s="139">
        <v>8</v>
      </c>
      <c r="P285" s="139"/>
      <c r="Q285" s="139"/>
      <c r="R285" s="133"/>
      <c r="S285" s="134" t="s">
        <v>594</v>
      </c>
      <c r="T285" s="434"/>
      <c r="U285" s="429"/>
      <c r="V285" s="429" t="e">
        <f t="shared" si="91"/>
        <v>#N/A</v>
      </c>
      <c r="W285" s="298"/>
      <c r="X285" s="129">
        <f t="shared" si="97"/>
        <v>0.33333333333333331</v>
      </c>
      <c r="Y285" s="129" t="str">
        <f t="shared" si="92"/>
        <v/>
      </c>
      <c r="Z285" s="129" t="str">
        <f t="shared" si="93"/>
        <v/>
      </c>
      <c r="AA285" s="133" t="str">
        <f t="shared" si="85"/>
        <v/>
      </c>
      <c r="AC285" s="186" t="e">
        <f>AC281</f>
        <v>#N/A</v>
      </c>
      <c r="AD285" s="187" t="e">
        <f>AD281</f>
        <v>#N/A</v>
      </c>
      <c r="AE285" s="187" t="e">
        <f>AE281</f>
        <v>#N/A</v>
      </c>
      <c r="AF285" s="187" t="e">
        <f>AF281</f>
        <v>#N/A</v>
      </c>
      <c r="AG285" s="204" t="e">
        <f t="shared" si="94"/>
        <v>#N/A</v>
      </c>
      <c r="AI285" s="140" t="str">
        <f>IF(月報!G285&lt;&gt;"",月報!G285,"")</f>
        <v/>
      </c>
      <c r="AJ285" s="126">
        <f>IF(月報!W285&lt;&gt;"",月報!W285*24,"")</f>
        <v>8</v>
      </c>
      <c r="AK285" s="126" t="str">
        <f>IF(月報!P285&lt;&gt;"",月報!P285,"")</f>
        <v/>
      </c>
      <c r="AL285" s="126" t="str">
        <f>IF(月報!Q285&lt;&gt;"",IF(月報!Q285="平日残","",月報!Q285),"")</f>
        <v/>
      </c>
      <c r="AM285" s="126"/>
      <c r="AN285" s="126" t="e">
        <f t="shared" si="84"/>
        <v>#N/A</v>
      </c>
      <c r="AO285" s="126" t="e">
        <f>IF($E285="","",VLOOKUP($E285,カレンダマスタ!$A$5:$E$381,5,FALSE))</f>
        <v>#N/A</v>
      </c>
      <c r="AQ285" s="196" t="e">
        <f>IF(G285="","",IF(VLOOKUP(E285,カレンダマスタ!$A$5:$D$381,4,FALSE)=0,"",1))</f>
        <v>#N/A</v>
      </c>
      <c r="AR285" s="136" t="e">
        <f>IF($G285="","",IF($AD285="NSTC",INDEX(カレンダマスタ!$I$26:$O$31,MATCH($G285,カレンダマスタ!$H$26:$H$31,1),MATCH($H285,カレンダマスタ!$I$25:$O$25,1)),
IF($AD285="CS本社",INDEX(カレンダマスタ!$I$36:$O$41,MATCH($G285,カレンダマスタ!$H$36:$H$41,1),MATCH($H285,カレンダマスタ!$I$35:$O$35,1)),
IF($AD285="NS本社",INDEX(カレンダマスタ!$I$94:$O$99,MATCH($G285,カレンダマスタ!$H$95:$H$100,1),MATCH($H285,カレンダマスタ!$I$93:$O$93,1)),
IF($AD285="ODC",INDEX(カレンダマスタ!$I$46:$O$51,MATCH($G285,カレンダマスタ!$H$46:$H$51,1),MATCH($H285,カレンダマスタ!$I$45:$O$45,1)),
IF($AD285="NS東京TC",INDEX(カレンダマスタ!$I$56:$O$61,MATCH($G285,カレンダマスタ!$H$56:$H$61,1),MATCH($H285,カレンダマスタ!$I$55:$O$55,1)),""))))))</f>
        <v>#N/A</v>
      </c>
      <c r="AS285" s="126" t="e">
        <f t="shared" si="95"/>
        <v>#N/A</v>
      </c>
      <c r="AU285" s="137" t="e">
        <f>IF(E285="","",VLOOKUP($E285,カレンダマスタ!$A$4:$E$381,4,FALSE))</f>
        <v>#N/A</v>
      </c>
      <c r="AV285" s="137" t="str">
        <f t="shared" si="86"/>
        <v/>
      </c>
      <c r="AW285" s="137" t="str">
        <f t="shared" si="87"/>
        <v/>
      </c>
      <c r="AX285" s="138" t="e">
        <f t="shared" si="88"/>
        <v>#N/A</v>
      </c>
      <c r="AY285" s="138" t="e">
        <f t="shared" si="89"/>
        <v>#N/A</v>
      </c>
      <c r="AZ285" s="130" t="e">
        <f>IF(AX285&amp;AW285="勤怠未設定","×",IF(AV285="勤怠修正","×",IF(AC285="外注","",IF(AA285="",IF(AY285&lt;&gt;"","×",""),IF(VLOOKUP(AA285,カレンダマスタ!$H$66:$I$83,2,FALSE)&lt;&gt;AY285,"×","OK")))))</f>
        <v>#N/A</v>
      </c>
      <c r="BC285" s="137" t="e">
        <f>IF(E285="","",VLOOKUP($E285,カレンダマスタ!$A$4:$E$381,4,FALSE))</f>
        <v>#N/A</v>
      </c>
      <c r="BD285" s="126" t="e">
        <f>IF(AC285="社員","",IF(AG285=0,"",IF(AD285="NSTC",IF(COUNTIF(カレンダマスタ!$Q$5:$Q$32,G285)=1,"OK","×"),
IF(AD285="NS本社",IF(COUNTIF(カレンダマスタ!$T$5:$T$32,G285)=1,"OK","×"),IF(COUNTIF(カレンダマスタ!$R$5:$R$32,G285)=1,"OK","×")))))</f>
        <v>#N/A</v>
      </c>
      <c r="BE285" s="126" t="e">
        <f>IF(AC285="社員","",IF(G285="","",IF(R285&lt;&gt;"","",IF(AF285="CS","OK",IF(VLOOKUP(E285,カレンダマスタ!$A$5:$D$381,4,FALSE)&gt;0,"",IF(OR(G285*24&gt;10.84,H285*24&lt;14.5)=TRUE,"×","OK"))))))</f>
        <v>#N/A</v>
      </c>
      <c r="BF285" s="126" t="e">
        <f t="shared" si="82"/>
        <v>#N/A</v>
      </c>
      <c r="BG285" s="126" t="e">
        <f t="shared" si="83"/>
        <v>#N/A</v>
      </c>
      <c r="BI285" s="130" t="e">
        <f t="shared" si="96"/>
        <v>#N/A</v>
      </c>
    </row>
    <row r="286" spans="2:61">
      <c r="B286" s="111"/>
      <c r="C286" s="536">
        <v>300884</v>
      </c>
      <c r="D286" s="128" t="s">
        <v>542</v>
      </c>
      <c r="E286" s="583">
        <v>45408</v>
      </c>
      <c r="F286" s="128" t="s">
        <v>199</v>
      </c>
      <c r="G286" s="588">
        <v>0.375</v>
      </c>
      <c r="H286" s="588">
        <v>0.75</v>
      </c>
      <c r="I286" s="130" t="s">
        <v>200</v>
      </c>
      <c r="J286" s="139">
        <v>8</v>
      </c>
      <c r="K286" s="131"/>
      <c r="L286" s="132"/>
      <c r="M286" s="132"/>
      <c r="N286" s="141"/>
      <c r="O286" s="139">
        <v>4</v>
      </c>
      <c r="P286" s="139"/>
      <c r="Q286" s="139">
        <v>4</v>
      </c>
      <c r="R286" s="133" t="s">
        <v>595</v>
      </c>
      <c r="S286" s="134"/>
      <c r="T286" s="434"/>
      <c r="U286" s="429"/>
      <c r="V286" s="429" t="e">
        <f t="shared" si="91"/>
        <v>#N/A</v>
      </c>
      <c r="W286" s="298"/>
      <c r="X286" s="129">
        <f t="shared" si="97"/>
        <v>0.16666666666666666</v>
      </c>
      <c r="Y286" s="129" t="str">
        <f t="shared" si="92"/>
        <v/>
      </c>
      <c r="Z286" s="129">
        <f t="shared" si="93"/>
        <v>0.16666666666666666</v>
      </c>
      <c r="AA286" s="133" t="e">
        <f t="shared" si="85"/>
        <v>#N/A</v>
      </c>
      <c r="AC286" s="186" t="e">
        <f>AC281</f>
        <v>#N/A</v>
      </c>
      <c r="AD286" s="187" t="e">
        <f>AD281</f>
        <v>#N/A</v>
      </c>
      <c r="AE286" s="187" t="e">
        <f>AE281</f>
        <v>#N/A</v>
      </c>
      <c r="AF286" s="187" t="e">
        <f>AF281</f>
        <v>#N/A</v>
      </c>
      <c r="AG286" s="204" t="e">
        <f t="shared" si="94"/>
        <v>#N/A</v>
      </c>
      <c r="AI286" s="135" t="str">
        <f>IF(月報!G286&lt;&gt;"",月報!G286,"")</f>
        <v/>
      </c>
      <c r="AJ286" s="126">
        <f>IF(月報!W286&lt;&gt;"",月報!W286*24,"")</f>
        <v>8</v>
      </c>
      <c r="AK286" s="126" t="str">
        <f>IF(月報!P286&lt;&gt;"",月報!P286,"")</f>
        <v>１半</v>
      </c>
      <c r="AL286" s="126" t="str">
        <f>IF(月報!Q286&lt;&gt;"",IF(月報!Q286="平日残","",月報!Q286),"")</f>
        <v/>
      </c>
      <c r="AM286" s="126"/>
      <c r="AN286" s="126" t="e">
        <f t="shared" si="84"/>
        <v>#N/A</v>
      </c>
      <c r="AO286" s="126" t="e">
        <f>IF($E286="","",VLOOKUP($E286,カレンダマスタ!$A$5:$E$381,5,FALSE))</f>
        <v>#N/A</v>
      </c>
      <c r="AQ286" s="196" t="e">
        <f>IF(G286="","",IF(VLOOKUP(E286,カレンダマスタ!$A$5:$D$381,4,FALSE)=0,"",1))</f>
        <v>#N/A</v>
      </c>
      <c r="AR286" s="136" t="e">
        <f>IF($G286="","",IF($AD286="NSTC",INDEX(カレンダマスタ!$I$26:$O$31,MATCH($G286,カレンダマスタ!$H$26:$H$31,1),MATCH($H286,カレンダマスタ!$I$25:$O$25,1)),
IF($AD286="CS本社",INDEX(カレンダマスタ!$I$36:$O$41,MATCH($G286,カレンダマスタ!$H$36:$H$41,1),MATCH($H286,カレンダマスタ!$I$35:$O$35,1)),
IF($AD286="NS本社",INDEX(カレンダマスタ!$I$94:$O$99,MATCH($G286,カレンダマスタ!$H$95:$H$100,1),MATCH($H286,カレンダマスタ!$I$93:$O$93,1)),
IF($AD286="ODC",INDEX(カレンダマスタ!$I$46:$O$51,MATCH($G286,カレンダマスタ!$H$46:$H$51,1),MATCH($H286,カレンダマスタ!$I$45:$O$45,1)),
IF($AD286="NS東京TC",INDEX(カレンダマスタ!$I$56:$O$61,MATCH($G286,カレンダマスタ!$H$56:$H$61,1),MATCH($H286,カレンダマスタ!$I$55:$O$55,1)),""))))))</f>
        <v>#N/A</v>
      </c>
      <c r="AS286" s="126" t="e">
        <f t="shared" si="95"/>
        <v>#N/A</v>
      </c>
      <c r="AU286" s="137" t="e">
        <f>IF(E286="","",VLOOKUP($E286,カレンダマスタ!$A$4:$E$381,4,FALSE))</f>
        <v>#N/A</v>
      </c>
      <c r="AV286" s="137" t="e">
        <f t="shared" si="86"/>
        <v>#N/A</v>
      </c>
      <c r="AW286" s="137" t="str">
        <f t="shared" si="87"/>
        <v/>
      </c>
      <c r="AX286" s="138" t="e">
        <f t="shared" si="88"/>
        <v>#N/A</v>
      </c>
      <c r="AY286" s="138" t="e">
        <f t="shared" si="89"/>
        <v>#N/A</v>
      </c>
      <c r="AZ286" s="130" t="e">
        <f>IF(AX286&amp;AW286="勤怠未設定","×",IF(AV286="勤怠修正","×",IF(AC286="外注","",IF(AA286="",IF(AY286&lt;&gt;"","×",""),IF(VLOOKUP(AA286,カレンダマスタ!$H$66:$I$83,2,FALSE)&lt;&gt;AY286,"×","OK")))))</f>
        <v>#N/A</v>
      </c>
      <c r="BC286" s="137" t="e">
        <f>IF(E286="","",VLOOKUP($E286,カレンダマスタ!$A$4:$E$381,4,FALSE))</f>
        <v>#N/A</v>
      </c>
      <c r="BD286" s="126" t="e">
        <f>IF(AC286="社員","",IF(AG286=0,"",IF(AD286="NSTC",IF(COUNTIF(カレンダマスタ!$Q$5:$Q$32,G286)=1,"OK","×"),
IF(AD286="NS本社",IF(COUNTIF(カレンダマスタ!$T$5:$T$32,G286)=1,"OK","×"),IF(COUNTIF(カレンダマスタ!$R$5:$R$32,G286)=1,"OK","×")))))</f>
        <v>#N/A</v>
      </c>
      <c r="BE286" s="126" t="e">
        <f>IF(AC286="社員","",IF(G286="","",IF(R286&lt;&gt;"","",IF(AF286="CS","OK",IF(VLOOKUP(E286,カレンダマスタ!$A$5:$D$381,4,FALSE)&gt;0,"",IF(OR(G286*24&gt;10.84,H286*24&lt;14.5)=TRUE,"×","OK"))))))</f>
        <v>#N/A</v>
      </c>
      <c r="BF286" s="126" t="e">
        <f t="shared" si="82"/>
        <v>#N/A</v>
      </c>
      <c r="BG286" s="126" t="e">
        <f t="shared" si="83"/>
        <v>#N/A</v>
      </c>
      <c r="BI286" s="130" t="e">
        <f t="shared" si="96"/>
        <v>#N/A</v>
      </c>
    </row>
    <row r="287" spans="2:61">
      <c r="B287" s="111"/>
      <c r="C287" s="537">
        <v>300884</v>
      </c>
      <c r="D287" s="142" t="s">
        <v>542</v>
      </c>
      <c r="E287" s="584">
        <v>45409</v>
      </c>
      <c r="F287" s="142" t="s">
        <v>369</v>
      </c>
      <c r="G287" s="589"/>
      <c r="H287" s="589"/>
      <c r="I287" s="144"/>
      <c r="J287" s="148"/>
      <c r="K287" s="145"/>
      <c r="L287" s="146"/>
      <c r="M287" s="146"/>
      <c r="N287" s="147"/>
      <c r="O287" s="148"/>
      <c r="P287" s="148"/>
      <c r="Q287" s="148"/>
      <c r="R287" s="149"/>
      <c r="S287" s="156"/>
      <c r="T287" s="435"/>
      <c r="U287" s="430"/>
      <c r="V287" s="430" t="e">
        <f t="shared" si="91"/>
        <v>#N/A</v>
      </c>
      <c r="W287" s="298"/>
      <c r="X287" s="143" t="str">
        <f t="shared" si="97"/>
        <v/>
      </c>
      <c r="Y287" s="143" t="str">
        <f t="shared" si="92"/>
        <v/>
      </c>
      <c r="Z287" s="143" t="str">
        <f t="shared" si="93"/>
        <v/>
      </c>
      <c r="AA287" s="149" t="str">
        <f t="shared" si="85"/>
        <v/>
      </c>
      <c r="AC287" s="188" t="e">
        <f>AC281</f>
        <v>#N/A</v>
      </c>
      <c r="AD287" s="189" t="e">
        <f>AD281</f>
        <v>#N/A</v>
      </c>
      <c r="AE287" s="189" t="e">
        <f>AE281</f>
        <v>#N/A</v>
      </c>
      <c r="AF287" s="189" t="e">
        <f>AF281</f>
        <v>#N/A</v>
      </c>
      <c r="AG287" s="205">
        <f t="shared" si="94"/>
        <v>0</v>
      </c>
      <c r="AI287" s="150" t="str">
        <f>IF(月報!G287&lt;&gt;"",月報!G287,"")</f>
        <v/>
      </c>
      <c r="AJ287" s="151" t="str">
        <f>IF(月報!W287&lt;&gt;"",月報!W287*24,"")</f>
        <v/>
      </c>
      <c r="AK287" s="151" t="str">
        <f>IF(月報!P287&lt;&gt;"",月報!P287,"")</f>
        <v/>
      </c>
      <c r="AL287" s="151" t="str">
        <f>IF(月報!Q287&lt;&gt;"",IF(月報!Q287="平日残","",月報!Q287),"")</f>
        <v/>
      </c>
      <c r="AM287" s="151"/>
      <c r="AN287" s="151" t="e">
        <f t="shared" si="84"/>
        <v>#N/A</v>
      </c>
      <c r="AO287" s="151" t="e">
        <f>IF($E287="","",VLOOKUP($E287,カレンダマスタ!$A$5:$E$381,5,FALSE))</f>
        <v>#N/A</v>
      </c>
      <c r="AQ287" s="197" t="str">
        <f>IF(G287="","",IF(VLOOKUP(E287,カレンダマスタ!$A$5:$D$381,4,FALSE)=0,"",1))</f>
        <v/>
      </c>
      <c r="AR287" s="152" t="str">
        <f>IF($G287="","",IF($AD287="NSTC",INDEX(カレンダマスタ!$I$26:$O$31,MATCH($G287,カレンダマスタ!$H$26:$H$31,1),MATCH($H287,カレンダマスタ!$I$25:$O$25,1)),
IF($AD287="CS本社",INDEX(カレンダマスタ!$I$36:$O$41,MATCH($G287,カレンダマスタ!$H$36:$H$41,1),MATCH($H287,カレンダマスタ!$I$35:$O$35,1)),
IF($AD287="NS本社",INDEX(カレンダマスタ!$I$94:$O$99,MATCH($G287,カレンダマスタ!$H$95:$H$100,1),MATCH($H287,カレンダマスタ!$I$93:$O$93,1)),
IF($AD287="ODC",INDEX(カレンダマスタ!$I$46:$O$51,MATCH($G287,カレンダマスタ!$H$46:$H$51,1),MATCH($H287,カレンダマスタ!$I$45:$O$45,1)),
IF($AD287="NS東京TC",INDEX(カレンダマスタ!$I$56:$O$61,MATCH($G287,カレンダマスタ!$H$56:$H$61,1),MATCH($H287,カレンダマスタ!$I$55:$O$55,1)),""))))))</f>
        <v/>
      </c>
      <c r="AS287" s="151" t="e">
        <f t="shared" si="95"/>
        <v>#N/A</v>
      </c>
      <c r="AU287" s="153" t="e">
        <f>IF(E287="","",VLOOKUP($E287,カレンダマスタ!$A$4:$E$381,4,FALSE))</f>
        <v>#N/A</v>
      </c>
      <c r="AV287" s="153" t="str">
        <f t="shared" si="86"/>
        <v/>
      </c>
      <c r="AW287" s="153" t="str">
        <f t="shared" si="87"/>
        <v/>
      </c>
      <c r="AX287" s="154" t="e">
        <f t="shared" si="88"/>
        <v>#N/A</v>
      </c>
      <c r="AY287" s="154" t="e">
        <f t="shared" si="89"/>
        <v>#N/A</v>
      </c>
      <c r="AZ287" s="144" t="e">
        <f>IF(AX287&amp;AW287="勤怠未設定","×",IF(AV287="勤怠修正","×",IF(AC287="外注","",IF(AA287="",IF(AY287&lt;&gt;"","×",""),IF(VLOOKUP(AA287,カレンダマスタ!$H$66:$I$83,2,FALSE)&lt;&gt;AY287,"×","OK")))))</f>
        <v>#N/A</v>
      </c>
      <c r="BC287" s="153" t="e">
        <f>IF(E287="","",VLOOKUP($E287,カレンダマスタ!$A$4:$E$381,4,FALSE))</f>
        <v>#N/A</v>
      </c>
      <c r="BD287" s="151" t="e">
        <f>IF(AC287="社員","",IF(AG287=0,"",IF(AD287="NSTC",IF(COUNTIF(カレンダマスタ!$Q$5:$Q$32,G287)=1,"OK","×"),
IF(AD287="NS本社",IF(COUNTIF(カレンダマスタ!$T$5:$T$32,G287)=1,"OK","×"),IF(COUNTIF(カレンダマスタ!$R$5:$R$32,G287)=1,"OK","×")))))</f>
        <v>#N/A</v>
      </c>
      <c r="BE287" s="151" t="e">
        <f>IF(AC287="社員","",IF(G287="","",IF(R287&lt;&gt;"","",IF(AF287="CS","OK",IF(VLOOKUP(E287,カレンダマスタ!$A$5:$D$381,4,FALSE)&gt;0,"",IF(OR(G287*24&gt;10.84,H287*24&lt;14.5)=TRUE,"×","OK"))))))</f>
        <v>#N/A</v>
      </c>
      <c r="BF287" s="151" t="e">
        <f t="shared" si="82"/>
        <v>#N/A</v>
      </c>
      <c r="BG287" s="151" t="e">
        <f t="shared" si="83"/>
        <v>#N/A</v>
      </c>
      <c r="BI287" s="144" t="e">
        <f t="shared" si="96"/>
        <v>#N/A</v>
      </c>
    </row>
    <row r="288" spans="2:61">
      <c r="B288" s="111"/>
      <c r="C288" s="535">
        <v>300884</v>
      </c>
      <c r="D288" s="112" t="s">
        <v>542</v>
      </c>
      <c r="E288" s="582">
        <v>45410</v>
      </c>
      <c r="F288" s="112" t="s">
        <v>370</v>
      </c>
      <c r="G288" s="587"/>
      <c r="H288" s="587"/>
      <c r="I288" s="114"/>
      <c r="J288" s="118"/>
      <c r="K288" s="115"/>
      <c r="L288" s="116"/>
      <c r="M288" s="116"/>
      <c r="N288" s="117"/>
      <c r="O288" s="118"/>
      <c r="P288" s="118"/>
      <c r="Q288" s="118"/>
      <c r="R288" s="119"/>
      <c r="S288" s="120"/>
      <c r="T288" s="433"/>
      <c r="U288" s="431">
        <f>SUM(T288:T294)</f>
        <v>0</v>
      </c>
      <c r="V288" s="431" t="e">
        <f t="shared" si="91"/>
        <v>#N/A</v>
      </c>
      <c r="W288" s="298"/>
      <c r="X288" s="113" t="str">
        <f t="shared" si="97"/>
        <v/>
      </c>
      <c r="Y288" s="113" t="str">
        <f t="shared" si="92"/>
        <v/>
      </c>
      <c r="Z288" s="113" t="str">
        <f t="shared" si="93"/>
        <v/>
      </c>
      <c r="AA288" s="119" t="str">
        <f t="shared" si="85"/>
        <v/>
      </c>
      <c r="AC288" s="190" t="e">
        <f>AC281</f>
        <v>#N/A</v>
      </c>
      <c r="AD288" s="191" t="e">
        <f>AD281</f>
        <v>#N/A</v>
      </c>
      <c r="AE288" s="191" t="e">
        <f>AE281</f>
        <v>#N/A</v>
      </c>
      <c r="AF288" s="191" t="e">
        <f>AF281</f>
        <v>#N/A</v>
      </c>
      <c r="AG288" s="206">
        <f t="shared" si="94"/>
        <v>0</v>
      </c>
      <c r="AI288" s="155" t="str">
        <f>IF(月報!G288&lt;&gt;"",月報!G288,"")</f>
        <v/>
      </c>
      <c r="AJ288" s="122" t="str">
        <f>IF(月報!W288&lt;&gt;"",月報!W288*24,"")</f>
        <v/>
      </c>
      <c r="AK288" s="122" t="str">
        <f>IF(月報!P288&lt;&gt;"",月報!P288,"")</f>
        <v/>
      </c>
      <c r="AL288" s="122" t="str">
        <f>IF(月報!Q288&lt;&gt;"",IF(月報!Q288="平日残","",月報!Q288),"")</f>
        <v/>
      </c>
      <c r="AM288" s="122"/>
      <c r="AN288" s="122" t="e">
        <f t="shared" si="84"/>
        <v>#N/A</v>
      </c>
      <c r="AO288" s="122" t="e">
        <f>IF($E288="","",VLOOKUP($E288,カレンダマスタ!$A$5:$E$381,5,FALSE))</f>
        <v>#N/A</v>
      </c>
      <c r="AQ288" s="195" t="str">
        <f>IF(G288="","",IF(VLOOKUP(E288,カレンダマスタ!$A$5:$D$381,4,FALSE)=0,"",1))</f>
        <v/>
      </c>
      <c r="AR288" s="123" t="str">
        <f>IF($G288="","",IF($AD288="NSTC",INDEX(カレンダマスタ!$I$26:$O$31,MATCH($G288,カレンダマスタ!$H$26:$H$31,1),MATCH($H288,カレンダマスタ!$I$25:$O$25,1)),
IF($AD288="CS本社",INDEX(カレンダマスタ!$I$36:$O$41,MATCH($G288,カレンダマスタ!$H$36:$H$41,1),MATCH($H288,カレンダマスタ!$I$35:$O$35,1)),
IF($AD288="NS本社",INDEX(カレンダマスタ!$I$94:$O$99,MATCH($G288,カレンダマスタ!$H$95:$H$100,1),MATCH($H288,カレンダマスタ!$I$93:$O$93,1)),
IF($AD288="ODC",INDEX(カレンダマスタ!$I$46:$O$51,MATCH($G288,カレンダマスタ!$H$46:$H$51,1),MATCH($H288,カレンダマスタ!$I$45:$O$45,1)),
IF($AD288="NS東京TC",INDEX(カレンダマスタ!$I$56:$O$61,MATCH($G288,カレンダマスタ!$H$56:$H$61,1),MATCH($H288,カレンダマスタ!$I$55:$O$55,1)),""))))))</f>
        <v/>
      </c>
      <c r="AS288" s="122" t="e">
        <f t="shared" si="95"/>
        <v>#N/A</v>
      </c>
      <c r="AU288" s="124" t="e">
        <f>IF(E288="","",VLOOKUP($E288,カレンダマスタ!$A$4:$E$381,4,FALSE))</f>
        <v>#N/A</v>
      </c>
      <c r="AV288" s="124" t="str">
        <f t="shared" si="86"/>
        <v/>
      </c>
      <c r="AW288" s="124" t="str">
        <f t="shared" si="87"/>
        <v/>
      </c>
      <c r="AX288" s="125" t="e">
        <f t="shared" si="88"/>
        <v>#N/A</v>
      </c>
      <c r="AY288" s="125" t="e">
        <f t="shared" si="89"/>
        <v>#N/A</v>
      </c>
      <c r="AZ288" s="114" t="e">
        <f>IF(AX288&amp;AW288="勤怠未設定","×",IF(AV288="勤怠修正","×",IF(AC288="外注","",IF(AA288="",IF(AY288&lt;&gt;"","×",""),IF(VLOOKUP(AA288,カレンダマスタ!$H$66:$I$83,2,FALSE)&lt;&gt;AY288,"×","OK")))))</f>
        <v>#N/A</v>
      </c>
      <c r="BC288" s="124" t="e">
        <f>IF(E288="","",VLOOKUP($E288,カレンダマスタ!$A$4:$E$381,4,FALSE))</f>
        <v>#N/A</v>
      </c>
      <c r="BD288" s="122" t="e">
        <f>IF(AC288="社員","",IF(AG288=0,"",IF(AD288="NSTC",IF(COUNTIF(カレンダマスタ!$Q$5:$Q$32,G288)=1,"OK","×"),
IF(AD288="NS本社",IF(COUNTIF(カレンダマスタ!$T$5:$T$32,G288)=1,"OK","×"),IF(COUNTIF(カレンダマスタ!$R$5:$R$32,G288)=1,"OK","×")))))</f>
        <v>#N/A</v>
      </c>
      <c r="BE288" s="122" t="e">
        <f>IF(AC288="社員","",IF(G288="","",IF(R288&lt;&gt;"","",IF(AF288="CS","OK",IF(VLOOKUP(E288,カレンダマスタ!$A$5:$D$381,4,FALSE)&gt;0,"",IF(OR(G288*24&gt;10.84,H288*24&lt;14.5)=TRUE,"×","OK"))))))</f>
        <v>#N/A</v>
      </c>
      <c r="BF288" s="122" t="e">
        <f t="shared" si="82"/>
        <v>#N/A</v>
      </c>
      <c r="BG288" s="122" t="e">
        <f t="shared" si="83"/>
        <v>#N/A</v>
      </c>
      <c r="BI288" s="114" t="e">
        <f t="shared" si="96"/>
        <v>#N/A</v>
      </c>
    </row>
    <row r="289" spans="2:61">
      <c r="B289" s="111"/>
      <c r="C289" s="536">
        <v>300884</v>
      </c>
      <c r="D289" s="128" t="s">
        <v>542</v>
      </c>
      <c r="E289" s="583">
        <v>45411</v>
      </c>
      <c r="F289" s="128" t="s">
        <v>201</v>
      </c>
      <c r="G289" s="588"/>
      <c r="H289" s="588"/>
      <c r="I289" s="130"/>
      <c r="J289" s="139"/>
      <c r="K289" s="131"/>
      <c r="L289" s="132"/>
      <c r="M289" s="132"/>
      <c r="N289" s="141"/>
      <c r="O289" s="139"/>
      <c r="P289" s="139"/>
      <c r="Q289" s="139"/>
      <c r="R289" s="133"/>
      <c r="S289" s="134"/>
      <c r="T289" s="434"/>
      <c r="U289" s="429"/>
      <c r="V289" s="429" t="e">
        <f t="shared" si="91"/>
        <v>#N/A</v>
      </c>
      <c r="W289" s="298"/>
      <c r="X289" s="129" t="str">
        <f t="shared" si="97"/>
        <v/>
      </c>
      <c r="Y289" s="129" t="str">
        <f t="shared" si="92"/>
        <v/>
      </c>
      <c r="Z289" s="129" t="str">
        <f t="shared" si="93"/>
        <v/>
      </c>
      <c r="AA289" s="133" t="str">
        <f t="shared" si="85"/>
        <v/>
      </c>
      <c r="AC289" s="186" t="e">
        <f>AC281</f>
        <v>#N/A</v>
      </c>
      <c r="AD289" s="187" t="e">
        <f>AD281</f>
        <v>#N/A</v>
      </c>
      <c r="AE289" s="187" t="e">
        <f>AE281</f>
        <v>#N/A</v>
      </c>
      <c r="AF289" s="187" t="e">
        <f>AF281</f>
        <v>#N/A</v>
      </c>
      <c r="AG289" s="204">
        <f t="shared" si="94"/>
        <v>0</v>
      </c>
      <c r="AI289" s="135" t="str">
        <f>IF(月報!G289&lt;&gt;"",月報!G289,"")</f>
        <v/>
      </c>
      <c r="AJ289" s="126" t="str">
        <f>IF(月報!W289&lt;&gt;"",月報!W289*24,"")</f>
        <v/>
      </c>
      <c r="AK289" s="126" t="str">
        <f>IF(月報!P289&lt;&gt;"",月報!P289,"")</f>
        <v/>
      </c>
      <c r="AL289" s="126" t="str">
        <f>IF(月報!Q289&lt;&gt;"",IF(月報!Q289="平日残","",月報!Q289),"")</f>
        <v/>
      </c>
      <c r="AM289" s="126"/>
      <c r="AN289" s="126" t="e">
        <f t="shared" si="84"/>
        <v>#N/A</v>
      </c>
      <c r="AO289" s="126" t="e">
        <f>IF($E289="","",VLOOKUP($E289,カレンダマスタ!$A$5:$E$381,5,FALSE))</f>
        <v>#N/A</v>
      </c>
      <c r="AQ289" s="196" t="str">
        <f>IF(G289="","",IF(VLOOKUP(E289,カレンダマスタ!$A$5:$D$381,4,FALSE)=0,"",1))</f>
        <v/>
      </c>
      <c r="AR289" s="136" t="str">
        <f>IF($G289="","",IF($AD289="NSTC",INDEX(カレンダマスタ!$I$26:$O$31,MATCH($G289,カレンダマスタ!$H$26:$H$31,1),MATCH($H289,カレンダマスタ!$I$25:$O$25,1)),
IF($AD289="CS本社",INDEX(カレンダマスタ!$I$36:$O$41,MATCH($G289,カレンダマスタ!$H$36:$H$41,1),MATCH($H289,カレンダマスタ!$I$35:$O$35,1)),
IF($AD289="NS本社",INDEX(カレンダマスタ!$I$94:$O$99,MATCH($G289,カレンダマスタ!$H$95:$H$100,1),MATCH($H289,カレンダマスタ!$I$93:$O$93,1)),
IF($AD289="ODC",INDEX(カレンダマスタ!$I$46:$O$51,MATCH($G289,カレンダマスタ!$H$46:$H$51,1),MATCH($H289,カレンダマスタ!$I$45:$O$45,1)),
IF($AD289="NS東京TC",INDEX(カレンダマスタ!$I$56:$O$61,MATCH($G289,カレンダマスタ!$H$56:$H$61,1),MATCH($H289,カレンダマスタ!$I$55:$O$55,1)),""))))))</f>
        <v/>
      </c>
      <c r="AS289" s="126" t="e">
        <f t="shared" si="95"/>
        <v>#N/A</v>
      </c>
      <c r="AU289" s="137" t="e">
        <f>IF(E289="","",VLOOKUP($E289,カレンダマスタ!$A$4:$E$381,4,FALSE))</f>
        <v>#N/A</v>
      </c>
      <c r="AV289" s="137" t="str">
        <f t="shared" si="86"/>
        <v/>
      </c>
      <c r="AW289" s="137" t="str">
        <f t="shared" si="87"/>
        <v/>
      </c>
      <c r="AX289" s="138" t="e">
        <f t="shared" si="88"/>
        <v>#N/A</v>
      </c>
      <c r="AY289" s="138" t="e">
        <f t="shared" si="89"/>
        <v>#N/A</v>
      </c>
      <c r="AZ289" s="130" t="e">
        <f>IF(AX289&amp;AW289="勤怠未設定","×",IF(AV289="勤怠修正","×",IF(AC289="外注","",IF(AA289="",IF(AY289&lt;&gt;"","×",""),IF(VLOOKUP(AA289,カレンダマスタ!$H$66:$I$83,2,FALSE)&lt;&gt;AY289,"×","OK")))))</f>
        <v>#N/A</v>
      </c>
      <c r="BC289" s="137" t="e">
        <f>IF(E289="","",VLOOKUP($E289,カレンダマスタ!$A$4:$E$381,4,FALSE))</f>
        <v>#N/A</v>
      </c>
      <c r="BD289" s="126" t="e">
        <f>IF(AC289="社員","",IF(AG289=0,"",IF(AD289="NSTC",IF(COUNTIF(カレンダマスタ!$Q$5:$Q$32,G289)=1,"OK","×"),
IF(AD289="NS本社",IF(COUNTIF(カレンダマスタ!$T$5:$T$32,G289)=1,"OK","×"),IF(COUNTIF(カレンダマスタ!$R$5:$R$32,G289)=1,"OK","×")))))</f>
        <v>#N/A</v>
      </c>
      <c r="BE289" s="126" t="e">
        <f>IF(AC289="社員","",IF(G289="","",IF(R289&lt;&gt;"","",IF(AF289="CS","OK",IF(VLOOKUP(E289,カレンダマスタ!$A$5:$D$381,4,FALSE)&gt;0,"",IF(OR(G289*24&gt;10.84,H289*24&lt;14.5)=TRUE,"×","OK"))))))</f>
        <v>#N/A</v>
      </c>
      <c r="BF289" s="126" t="e">
        <f t="shared" si="82"/>
        <v>#N/A</v>
      </c>
      <c r="BG289" s="126" t="e">
        <f t="shared" si="83"/>
        <v>#N/A</v>
      </c>
      <c r="BI289" s="130" t="e">
        <f t="shared" si="96"/>
        <v>#N/A</v>
      </c>
    </row>
    <row r="290" spans="2:61">
      <c r="B290" s="111"/>
      <c r="C290" s="536">
        <v>300884</v>
      </c>
      <c r="D290" s="128" t="s">
        <v>542</v>
      </c>
      <c r="E290" s="583">
        <v>45412</v>
      </c>
      <c r="F290" s="128" t="s">
        <v>203</v>
      </c>
      <c r="G290" s="588"/>
      <c r="H290" s="588"/>
      <c r="I290" s="130"/>
      <c r="J290" s="139"/>
      <c r="K290" s="131"/>
      <c r="L290" s="132"/>
      <c r="M290" s="132"/>
      <c r="N290" s="141"/>
      <c r="O290" s="139"/>
      <c r="P290" s="139"/>
      <c r="Q290" s="139"/>
      <c r="R290" s="133"/>
      <c r="S290" s="134"/>
      <c r="T290" s="434"/>
      <c r="U290" s="429"/>
      <c r="V290" s="429" t="e">
        <f t="shared" si="91"/>
        <v>#N/A</v>
      </c>
      <c r="W290" s="298"/>
      <c r="X290" s="129" t="str">
        <f t="shared" si="97"/>
        <v/>
      </c>
      <c r="Y290" s="129" t="str">
        <f t="shared" si="92"/>
        <v/>
      </c>
      <c r="Z290" s="129" t="str">
        <f t="shared" si="93"/>
        <v/>
      </c>
      <c r="AA290" s="133" t="str">
        <f t="shared" si="85"/>
        <v/>
      </c>
      <c r="AC290" s="186" t="e">
        <f>AC281</f>
        <v>#N/A</v>
      </c>
      <c r="AD290" s="187" t="e">
        <f>AD281</f>
        <v>#N/A</v>
      </c>
      <c r="AE290" s="187" t="e">
        <f>AE281</f>
        <v>#N/A</v>
      </c>
      <c r="AF290" s="187" t="e">
        <f>AF281</f>
        <v>#N/A</v>
      </c>
      <c r="AG290" s="204">
        <f t="shared" si="94"/>
        <v>0</v>
      </c>
      <c r="AI290" s="135" t="str">
        <f>IF(月報!G290&lt;&gt;"",月報!G290,"")</f>
        <v/>
      </c>
      <c r="AJ290" s="126" t="str">
        <f>IF(月報!W290&lt;&gt;"",月報!W290*24,"")</f>
        <v/>
      </c>
      <c r="AK290" s="126" t="str">
        <f>IF(月報!P290&lt;&gt;"",月報!P290,"")</f>
        <v/>
      </c>
      <c r="AL290" s="126" t="str">
        <f>IF(月報!Q290&lt;&gt;"",IF(月報!Q290="平日残","",月報!Q290),"")</f>
        <v/>
      </c>
      <c r="AM290" s="126"/>
      <c r="AN290" s="126" t="e">
        <f t="shared" si="84"/>
        <v>#N/A</v>
      </c>
      <c r="AO290" s="126" t="e">
        <f>IF($E290="","",VLOOKUP($E290,カレンダマスタ!$A$5:$E$381,5,FALSE))</f>
        <v>#N/A</v>
      </c>
      <c r="AQ290" s="196" t="str">
        <f>IF(G290="","",IF(VLOOKUP(E290,カレンダマスタ!$A$5:$D$381,4,FALSE)=0,"",1))</f>
        <v/>
      </c>
      <c r="AR290" s="136" t="str">
        <f>IF($G290="","",IF($AD290="NSTC",INDEX(カレンダマスタ!$I$26:$O$31,MATCH($G290,カレンダマスタ!$H$26:$H$31,1),MATCH($H290,カレンダマスタ!$I$25:$O$25,1)),
IF($AD290="CS本社",INDEX(カレンダマスタ!$I$36:$O$41,MATCH($G290,カレンダマスタ!$H$36:$H$41,1),MATCH($H290,カレンダマスタ!$I$35:$O$35,1)),
IF($AD290="NS本社",INDEX(カレンダマスタ!$I$94:$O$99,MATCH($G290,カレンダマスタ!$H$95:$H$100,1),MATCH($H290,カレンダマスタ!$I$93:$O$93,1)),
IF($AD290="ODC",INDEX(カレンダマスタ!$I$46:$O$51,MATCH($G290,カレンダマスタ!$H$46:$H$51,1),MATCH($H290,カレンダマスタ!$I$45:$O$45,1)),
IF($AD290="NS東京TC",INDEX(カレンダマスタ!$I$56:$O$61,MATCH($G290,カレンダマスタ!$H$56:$H$61,1),MATCH($H290,カレンダマスタ!$I$55:$O$55,1)),""))))))</f>
        <v/>
      </c>
      <c r="AS290" s="126" t="e">
        <f t="shared" si="95"/>
        <v>#N/A</v>
      </c>
      <c r="AU290" s="137" t="e">
        <f>IF(E290="","",VLOOKUP($E290,カレンダマスタ!$A$4:$E$381,4,FALSE))</f>
        <v>#N/A</v>
      </c>
      <c r="AV290" s="137" t="str">
        <f t="shared" si="86"/>
        <v/>
      </c>
      <c r="AW290" s="137" t="str">
        <f t="shared" si="87"/>
        <v/>
      </c>
      <c r="AX290" s="138" t="e">
        <f t="shared" si="88"/>
        <v>#N/A</v>
      </c>
      <c r="AY290" s="138" t="e">
        <f t="shared" si="89"/>
        <v>#N/A</v>
      </c>
      <c r="AZ290" s="130" t="e">
        <f>IF(AX290&amp;AW290="勤怠未設定","×",IF(AV290="勤怠修正","×",IF(AC290="外注","",IF(AA290="",IF(AY290&lt;&gt;"","×",""),IF(VLOOKUP(AA290,カレンダマスタ!$H$66:$I$83,2,FALSE)&lt;&gt;AY290,"×","OK")))))</f>
        <v>#N/A</v>
      </c>
      <c r="BC290" s="137" t="e">
        <f>IF(E290="","",VLOOKUP($E290,カレンダマスタ!$A$4:$E$381,4,FALSE))</f>
        <v>#N/A</v>
      </c>
      <c r="BD290" s="126" t="e">
        <f>IF(AC290="社員","",IF(AG290=0,"",IF(AD290="NSTC",IF(COUNTIF(カレンダマスタ!$Q$5:$Q$32,G290)=1,"OK","×"),
IF(AD290="NS本社",IF(COUNTIF(カレンダマスタ!$T$5:$T$32,G290)=1,"OK","×"),IF(COUNTIF(カレンダマスタ!$R$5:$R$32,G290)=1,"OK","×")))))</f>
        <v>#N/A</v>
      </c>
      <c r="BE290" s="126" t="e">
        <f>IF(AC290="社員","",IF(G290="","",IF(R290&lt;&gt;"","",IF(AF290="CS","OK",IF(VLOOKUP(E290,カレンダマスタ!$A$5:$D$381,4,FALSE)&gt;0,"",IF(OR(G290*24&gt;10.84,H290*24&lt;14.5)=TRUE,"×","OK"))))))</f>
        <v>#N/A</v>
      </c>
      <c r="BF290" s="126" t="e">
        <f t="shared" si="82"/>
        <v>#N/A</v>
      </c>
      <c r="BG290" s="126" t="e">
        <f t="shared" si="83"/>
        <v>#N/A</v>
      </c>
      <c r="BI290" s="130" t="e">
        <f t="shared" si="96"/>
        <v>#N/A</v>
      </c>
    </row>
    <row r="291" spans="2:61">
      <c r="B291" s="111"/>
      <c r="C291" s="536">
        <v>300884</v>
      </c>
      <c r="D291" s="128" t="s">
        <v>542</v>
      </c>
      <c r="E291" s="583">
        <v>45413</v>
      </c>
      <c r="F291" s="128" t="s">
        <v>204</v>
      </c>
      <c r="G291" s="588"/>
      <c r="H291" s="588"/>
      <c r="I291" s="130"/>
      <c r="J291" s="139"/>
      <c r="K291" s="131"/>
      <c r="L291" s="132"/>
      <c r="M291" s="132"/>
      <c r="N291" s="141"/>
      <c r="O291" s="139"/>
      <c r="P291" s="139"/>
      <c r="Q291" s="139"/>
      <c r="R291" s="133"/>
      <c r="S291" s="134"/>
      <c r="T291" s="434"/>
      <c r="U291" s="429"/>
      <c r="V291" s="429" t="e">
        <f t="shared" si="91"/>
        <v>#N/A</v>
      </c>
      <c r="W291" s="298"/>
      <c r="X291" s="129" t="str">
        <f t="shared" si="97"/>
        <v/>
      </c>
      <c r="Y291" s="129" t="str">
        <f t="shared" si="92"/>
        <v/>
      </c>
      <c r="Z291" s="129" t="str">
        <f t="shared" si="93"/>
        <v/>
      </c>
      <c r="AA291" s="133" t="str">
        <f t="shared" si="85"/>
        <v/>
      </c>
      <c r="AC291" s="186" t="e">
        <f>AC281</f>
        <v>#N/A</v>
      </c>
      <c r="AD291" s="187" t="e">
        <f>AD281</f>
        <v>#N/A</v>
      </c>
      <c r="AE291" s="187" t="e">
        <f>AE281</f>
        <v>#N/A</v>
      </c>
      <c r="AF291" s="187" t="e">
        <f>AF281</f>
        <v>#N/A</v>
      </c>
      <c r="AG291" s="204">
        <f t="shared" si="94"/>
        <v>0</v>
      </c>
      <c r="AI291" s="140" t="str">
        <f>IF(月報!G291&lt;&gt;"",月報!G291,"")</f>
        <v/>
      </c>
      <c r="AJ291" s="126" t="str">
        <f>IF(月報!W291&lt;&gt;"",月報!W291*24,"")</f>
        <v/>
      </c>
      <c r="AK291" s="126" t="str">
        <f>IF(月報!P291&lt;&gt;"",月報!P291,"")</f>
        <v/>
      </c>
      <c r="AL291" s="126" t="str">
        <f>IF(月報!Q291&lt;&gt;"",IF(月報!Q291="平日残","",月報!Q291),"")</f>
        <v/>
      </c>
      <c r="AM291" s="126"/>
      <c r="AN291" s="126" t="e">
        <f t="shared" si="84"/>
        <v>#N/A</v>
      </c>
      <c r="AO291" s="126" t="e">
        <f>IF($E291="","",VLOOKUP($E291,カレンダマスタ!$A$5:$E$381,5,FALSE))</f>
        <v>#N/A</v>
      </c>
      <c r="AQ291" s="196" t="str">
        <f>IF(G291="","",IF(VLOOKUP(E291,カレンダマスタ!$A$5:$D$381,4,FALSE)=0,"",1))</f>
        <v/>
      </c>
      <c r="AR291" s="136" t="str">
        <f>IF($G291="","",IF($AD291="NSTC",INDEX(カレンダマスタ!$I$26:$O$31,MATCH($G291,カレンダマスタ!$H$26:$H$31,1),MATCH($H291,カレンダマスタ!$I$25:$O$25,1)),
IF($AD291="CS本社",INDEX(カレンダマスタ!$I$36:$O$41,MATCH($G291,カレンダマスタ!$H$36:$H$41,1),MATCH($H291,カレンダマスタ!$I$35:$O$35,1)),
IF($AD291="NS本社",INDEX(カレンダマスタ!$I$94:$O$99,MATCH($G291,カレンダマスタ!$H$95:$H$100,1),MATCH($H291,カレンダマスタ!$I$93:$O$93,1)),
IF($AD291="ODC",INDEX(カレンダマスタ!$I$46:$O$51,MATCH($G291,カレンダマスタ!$H$46:$H$51,1),MATCH($H291,カレンダマスタ!$I$45:$O$45,1)),
IF($AD291="NS東京TC",INDEX(カレンダマスタ!$I$56:$O$61,MATCH($G291,カレンダマスタ!$H$56:$H$61,1),MATCH($H291,カレンダマスタ!$I$55:$O$55,1)),""))))))</f>
        <v/>
      </c>
      <c r="AS291" s="126" t="e">
        <f t="shared" si="95"/>
        <v>#N/A</v>
      </c>
      <c r="AU291" s="137" t="e">
        <f>IF(E291="","",VLOOKUP($E291,カレンダマスタ!$A$4:$E$381,4,FALSE))</f>
        <v>#N/A</v>
      </c>
      <c r="AV291" s="137" t="str">
        <f t="shared" si="86"/>
        <v/>
      </c>
      <c r="AW291" s="137" t="str">
        <f t="shared" si="87"/>
        <v/>
      </c>
      <c r="AX291" s="138" t="e">
        <f t="shared" si="88"/>
        <v>#N/A</v>
      </c>
      <c r="AY291" s="138" t="e">
        <f t="shared" si="89"/>
        <v>#N/A</v>
      </c>
      <c r="AZ291" s="130" t="e">
        <f>IF(AX291&amp;AW291="勤怠未設定","×",IF(AV291="勤怠修正","×",IF(AC291="外注","",IF(AA291="",IF(AY291&lt;&gt;"","×",""),IF(VLOOKUP(AA291,カレンダマスタ!$H$66:$I$83,2,FALSE)&lt;&gt;AY291,"×","OK")))))</f>
        <v>#N/A</v>
      </c>
      <c r="BC291" s="137" t="e">
        <f>IF(E291="","",VLOOKUP($E291,カレンダマスタ!$A$4:$E$381,4,FALSE))</f>
        <v>#N/A</v>
      </c>
      <c r="BD291" s="126" t="e">
        <f>IF(AC291="社員","",IF(AG291=0,"",IF(AD291="NSTC",IF(COUNTIF(カレンダマスタ!$Q$5:$Q$32,G291)=1,"OK","×"),
IF(AD291="NS本社",IF(COUNTIF(カレンダマスタ!$T$5:$T$32,G291)=1,"OK","×"),IF(COUNTIF(カレンダマスタ!$R$5:$R$32,G291)=1,"OK","×")))))</f>
        <v>#N/A</v>
      </c>
      <c r="BE291" s="126" t="e">
        <f>IF(AC291="社員","",IF(G291="","",IF(R291&lt;&gt;"","",IF(AF291="CS","OK",IF(VLOOKUP(E291,カレンダマスタ!$A$5:$D$381,4,FALSE)&gt;0,"",IF(OR(G291*24&gt;10.84,H291*24&lt;14.5)=TRUE,"×","OK"))))))</f>
        <v>#N/A</v>
      </c>
      <c r="BF291" s="126" t="e">
        <f t="shared" si="82"/>
        <v>#N/A</v>
      </c>
      <c r="BG291" s="126" t="e">
        <f t="shared" si="83"/>
        <v>#N/A</v>
      </c>
      <c r="BI291" s="130" t="e">
        <f t="shared" si="96"/>
        <v>#N/A</v>
      </c>
    </row>
    <row r="292" spans="2:61">
      <c r="B292" s="111"/>
      <c r="C292" s="536">
        <v>300884</v>
      </c>
      <c r="D292" s="128" t="s">
        <v>542</v>
      </c>
      <c r="E292" s="583">
        <v>45414</v>
      </c>
      <c r="F292" s="128" t="s">
        <v>205</v>
      </c>
      <c r="G292" s="588"/>
      <c r="H292" s="588"/>
      <c r="I292" s="130"/>
      <c r="J292" s="139"/>
      <c r="K292" s="131"/>
      <c r="L292" s="132"/>
      <c r="M292" s="132"/>
      <c r="N292" s="141"/>
      <c r="O292" s="139"/>
      <c r="P292" s="139"/>
      <c r="Q292" s="139"/>
      <c r="R292" s="133"/>
      <c r="S292" s="134"/>
      <c r="T292" s="434"/>
      <c r="U292" s="429"/>
      <c r="V292" s="429" t="e">
        <f t="shared" si="91"/>
        <v>#N/A</v>
      </c>
      <c r="W292" s="298"/>
      <c r="X292" s="129" t="str">
        <f t="shared" si="97"/>
        <v/>
      </c>
      <c r="Y292" s="129" t="str">
        <f t="shared" si="92"/>
        <v/>
      </c>
      <c r="Z292" s="129" t="str">
        <f t="shared" si="93"/>
        <v/>
      </c>
      <c r="AA292" s="133" t="str">
        <f t="shared" si="85"/>
        <v/>
      </c>
      <c r="AC292" s="186" t="e">
        <f>AC281</f>
        <v>#N/A</v>
      </c>
      <c r="AD292" s="187" t="e">
        <f>AD281</f>
        <v>#N/A</v>
      </c>
      <c r="AE292" s="187" t="e">
        <f>AE281</f>
        <v>#N/A</v>
      </c>
      <c r="AF292" s="187" t="e">
        <f>AF281</f>
        <v>#N/A</v>
      </c>
      <c r="AG292" s="204">
        <f t="shared" si="94"/>
        <v>0</v>
      </c>
      <c r="AI292" s="140" t="str">
        <f>IF(月報!G292&lt;&gt;"",月報!G292,"")</f>
        <v/>
      </c>
      <c r="AJ292" s="126" t="str">
        <f>IF(月報!W292&lt;&gt;"",月報!W292*24,"")</f>
        <v/>
      </c>
      <c r="AK292" s="126" t="str">
        <f>IF(月報!P292&lt;&gt;"",月報!P292,"")</f>
        <v/>
      </c>
      <c r="AL292" s="126" t="str">
        <f>IF(月報!Q292&lt;&gt;"",IF(月報!Q292="平日残","",月報!Q292),"")</f>
        <v/>
      </c>
      <c r="AM292" s="126"/>
      <c r="AN292" s="126" t="e">
        <f t="shared" si="84"/>
        <v>#N/A</v>
      </c>
      <c r="AO292" s="126" t="e">
        <f>IF($E292="","",VLOOKUP($E292,カレンダマスタ!$A$5:$E$381,5,FALSE))</f>
        <v>#N/A</v>
      </c>
      <c r="AQ292" s="196" t="str">
        <f>IF(G292="","",IF(VLOOKUP(E292,カレンダマスタ!$A$5:$D$381,4,FALSE)=0,"",1))</f>
        <v/>
      </c>
      <c r="AR292" s="136" t="str">
        <f>IF($G292="","",IF($AD292="NSTC",INDEX(カレンダマスタ!$I$26:$O$31,MATCH($G292,カレンダマスタ!$H$26:$H$31,1),MATCH($H292,カレンダマスタ!$I$25:$O$25,1)),
IF($AD292="CS本社",INDEX(カレンダマスタ!$I$36:$O$41,MATCH($G292,カレンダマスタ!$H$36:$H$41,1),MATCH($H292,カレンダマスタ!$I$35:$O$35,1)),
IF($AD292="NS本社",INDEX(カレンダマスタ!$I$94:$O$99,MATCH($G292,カレンダマスタ!$H$95:$H$100,1),MATCH($H292,カレンダマスタ!$I$93:$O$93,1)),
IF($AD292="ODC",INDEX(カレンダマスタ!$I$46:$O$51,MATCH($G292,カレンダマスタ!$H$46:$H$51,1),MATCH($H292,カレンダマスタ!$I$45:$O$45,1)),
IF($AD292="NS東京TC",INDEX(カレンダマスタ!$I$56:$O$61,MATCH($G292,カレンダマスタ!$H$56:$H$61,1),MATCH($H292,カレンダマスタ!$I$55:$O$55,1)),""))))))</f>
        <v/>
      </c>
      <c r="AS292" s="126" t="e">
        <f t="shared" si="95"/>
        <v>#N/A</v>
      </c>
      <c r="AU292" s="137" t="e">
        <f>IF(E292="","",VLOOKUP($E292,カレンダマスタ!$A$4:$E$381,4,FALSE))</f>
        <v>#N/A</v>
      </c>
      <c r="AV292" s="137" t="str">
        <f t="shared" si="86"/>
        <v/>
      </c>
      <c r="AW292" s="137" t="str">
        <f t="shared" si="87"/>
        <v/>
      </c>
      <c r="AX292" s="138" t="e">
        <f t="shared" si="88"/>
        <v>#N/A</v>
      </c>
      <c r="AY292" s="138" t="e">
        <f t="shared" si="89"/>
        <v>#N/A</v>
      </c>
      <c r="AZ292" s="130" t="e">
        <f>IF(AX292&amp;AW292="勤怠未設定","×",IF(AV292="勤怠修正","×",IF(AC292="外注","",IF(AA292="",IF(AY292&lt;&gt;"","×",""),IF(VLOOKUP(AA292,カレンダマスタ!$H$66:$I$83,2,FALSE)&lt;&gt;AY292,"×","OK")))))</f>
        <v>#N/A</v>
      </c>
      <c r="BC292" s="137" t="e">
        <f>IF(E292="","",VLOOKUP($E292,カレンダマスタ!$A$4:$E$381,4,FALSE))</f>
        <v>#N/A</v>
      </c>
      <c r="BD292" s="126" t="e">
        <f>IF(AC292="社員","",IF(AG292=0,"",IF(AD292="NSTC",IF(COUNTIF(カレンダマスタ!$Q$5:$Q$32,G292)=1,"OK","×"),
IF(AD292="NS本社",IF(COUNTIF(カレンダマスタ!$T$5:$T$32,G292)=1,"OK","×"),IF(COUNTIF(カレンダマスタ!$R$5:$R$32,G292)=1,"OK","×")))))</f>
        <v>#N/A</v>
      </c>
      <c r="BE292" s="126" t="e">
        <f>IF(AC292="社員","",IF(G292="","",IF(R292&lt;&gt;"","",IF(AF292="CS","OK",IF(VLOOKUP(E292,カレンダマスタ!$A$5:$D$381,4,FALSE)&gt;0,"",IF(OR(G292*24&gt;10.84,H292*24&lt;14.5)=TRUE,"×","OK"))))))</f>
        <v>#N/A</v>
      </c>
      <c r="BF292" s="126" t="e">
        <f t="shared" si="82"/>
        <v>#N/A</v>
      </c>
      <c r="BG292" s="126" t="e">
        <f t="shared" si="83"/>
        <v>#N/A</v>
      </c>
      <c r="BI292" s="130" t="e">
        <f t="shared" si="96"/>
        <v>#N/A</v>
      </c>
    </row>
    <row r="293" spans="2:61">
      <c r="B293" s="111"/>
      <c r="C293" s="536">
        <v>300884</v>
      </c>
      <c r="D293" s="128" t="s">
        <v>542</v>
      </c>
      <c r="E293" s="583">
        <v>45415</v>
      </c>
      <c r="F293" s="128" t="s">
        <v>199</v>
      </c>
      <c r="G293" s="588"/>
      <c r="H293" s="588"/>
      <c r="I293" s="130"/>
      <c r="J293" s="139"/>
      <c r="K293" s="131"/>
      <c r="L293" s="132"/>
      <c r="M293" s="132"/>
      <c r="N293" s="141"/>
      <c r="O293" s="139"/>
      <c r="P293" s="139"/>
      <c r="Q293" s="139"/>
      <c r="R293" s="133"/>
      <c r="S293" s="134"/>
      <c r="T293" s="434"/>
      <c r="U293" s="429"/>
      <c r="V293" s="429" t="e">
        <f t="shared" si="91"/>
        <v>#N/A</v>
      </c>
      <c r="W293" s="298"/>
      <c r="X293" s="129" t="str">
        <f t="shared" si="97"/>
        <v/>
      </c>
      <c r="Y293" s="129" t="str">
        <f t="shared" si="92"/>
        <v/>
      </c>
      <c r="Z293" s="129" t="str">
        <f t="shared" si="93"/>
        <v/>
      </c>
      <c r="AA293" s="133" t="str">
        <f t="shared" si="85"/>
        <v/>
      </c>
      <c r="AC293" s="186" t="e">
        <f>AC281</f>
        <v>#N/A</v>
      </c>
      <c r="AD293" s="187" t="e">
        <f>AD281</f>
        <v>#N/A</v>
      </c>
      <c r="AE293" s="187" t="e">
        <f>AE281</f>
        <v>#N/A</v>
      </c>
      <c r="AF293" s="187" t="e">
        <f>AF281</f>
        <v>#N/A</v>
      </c>
      <c r="AG293" s="204">
        <f t="shared" si="94"/>
        <v>0</v>
      </c>
      <c r="AI293" s="140" t="str">
        <f>IF(月報!G293&lt;&gt;"",月報!G293,"")</f>
        <v/>
      </c>
      <c r="AJ293" s="126" t="str">
        <f>IF(月報!W293&lt;&gt;"",月報!W293*24,"")</f>
        <v/>
      </c>
      <c r="AK293" s="126" t="str">
        <f>IF(月報!P293&lt;&gt;"",月報!P293,"")</f>
        <v/>
      </c>
      <c r="AL293" s="126" t="str">
        <f>IF(月報!Q293&lt;&gt;"",IF(月報!Q293="平日残","",月報!Q293),"")</f>
        <v/>
      </c>
      <c r="AM293" s="126"/>
      <c r="AN293" s="126" t="e">
        <f t="shared" si="84"/>
        <v>#N/A</v>
      </c>
      <c r="AO293" s="126" t="e">
        <f>IF($E293="","",VLOOKUP($E293,カレンダマスタ!$A$5:$E$381,5,FALSE))</f>
        <v>#N/A</v>
      </c>
      <c r="AQ293" s="196" t="str">
        <f>IF(G293="","",IF(VLOOKUP(E293,カレンダマスタ!$A$5:$D$381,4,FALSE)=0,"",1))</f>
        <v/>
      </c>
      <c r="AR293" s="136" t="str">
        <f>IF($G293="","",IF($AD293="NSTC",INDEX(カレンダマスタ!$I$26:$O$31,MATCH($G293,カレンダマスタ!$H$26:$H$31,1),MATCH($H293,カレンダマスタ!$I$25:$O$25,1)),
IF($AD293="CS本社",INDEX(カレンダマスタ!$I$36:$O$41,MATCH($G293,カレンダマスタ!$H$36:$H$41,1),MATCH($H293,カレンダマスタ!$I$35:$O$35,1)),
IF($AD293="NS本社",INDEX(カレンダマスタ!$I$94:$O$99,MATCH($G293,カレンダマスタ!$H$95:$H$100,1),MATCH($H293,カレンダマスタ!$I$93:$O$93,1)),
IF($AD293="ODC",INDEX(カレンダマスタ!$I$46:$O$51,MATCH($G293,カレンダマスタ!$H$46:$H$51,1),MATCH($H293,カレンダマスタ!$I$45:$O$45,1)),
IF($AD293="NS東京TC",INDEX(カレンダマスタ!$I$56:$O$61,MATCH($G293,カレンダマスタ!$H$56:$H$61,1),MATCH($H293,カレンダマスタ!$I$55:$O$55,1)),""))))))</f>
        <v/>
      </c>
      <c r="AS293" s="126" t="e">
        <f t="shared" si="95"/>
        <v>#N/A</v>
      </c>
      <c r="AU293" s="137" t="e">
        <f>IF(E293="","",VLOOKUP($E293,カレンダマスタ!$A$4:$E$381,4,FALSE))</f>
        <v>#N/A</v>
      </c>
      <c r="AV293" s="137" t="str">
        <f t="shared" si="86"/>
        <v/>
      </c>
      <c r="AW293" s="137" t="str">
        <f t="shared" si="87"/>
        <v/>
      </c>
      <c r="AX293" s="138" t="e">
        <f t="shared" si="88"/>
        <v>#N/A</v>
      </c>
      <c r="AY293" s="138" t="e">
        <f t="shared" si="89"/>
        <v>#N/A</v>
      </c>
      <c r="AZ293" s="130" t="e">
        <f>IF(AX293&amp;AW293="勤怠未設定","×",IF(AV293="勤怠修正","×",IF(AC293="外注","",IF(AA293="",IF(AY293&lt;&gt;"","×",""),IF(VLOOKUP(AA293,カレンダマスタ!$H$66:$I$83,2,FALSE)&lt;&gt;AY293,"×","OK")))))</f>
        <v>#N/A</v>
      </c>
      <c r="BC293" s="137" t="e">
        <f>IF(E293="","",VLOOKUP($E293,カレンダマスタ!$A$4:$E$381,4,FALSE))</f>
        <v>#N/A</v>
      </c>
      <c r="BD293" s="126" t="e">
        <f>IF(AC293="社員","",IF(AG293=0,"",IF(AD293="NSTC",IF(COUNTIF(カレンダマスタ!$Q$5:$Q$32,G293)=1,"OK","×"),
IF(AD293="NS本社",IF(COUNTIF(カレンダマスタ!$T$5:$T$32,G293)=1,"OK","×"),IF(COUNTIF(カレンダマスタ!$R$5:$R$32,G293)=1,"OK","×")))))</f>
        <v>#N/A</v>
      </c>
      <c r="BE293" s="126" t="e">
        <f>IF(AC293="社員","",IF(G293="","",IF(R293&lt;&gt;"","",IF(AF293="CS","OK",IF(VLOOKUP(E293,カレンダマスタ!$A$5:$D$381,4,FALSE)&gt;0,"",IF(OR(G293*24&gt;10.84,H293*24&lt;14.5)=TRUE,"×","OK"))))))</f>
        <v>#N/A</v>
      </c>
      <c r="BF293" s="126" t="e">
        <f t="shared" si="82"/>
        <v>#N/A</v>
      </c>
      <c r="BG293" s="126" t="e">
        <f t="shared" si="83"/>
        <v>#N/A</v>
      </c>
      <c r="BI293" s="130" t="e">
        <f t="shared" si="96"/>
        <v>#N/A</v>
      </c>
    </row>
    <row r="294" spans="2:61">
      <c r="B294" s="111"/>
      <c r="C294" s="537">
        <v>300884</v>
      </c>
      <c r="D294" s="142" t="s">
        <v>542</v>
      </c>
      <c r="E294" s="584">
        <v>45416</v>
      </c>
      <c r="F294" s="142" t="s">
        <v>369</v>
      </c>
      <c r="G294" s="589"/>
      <c r="H294" s="589"/>
      <c r="I294" s="144"/>
      <c r="J294" s="148"/>
      <c r="K294" s="145"/>
      <c r="L294" s="146"/>
      <c r="M294" s="146"/>
      <c r="N294" s="147"/>
      <c r="O294" s="148"/>
      <c r="P294" s="148"/>
      <c r="Q294" s="148"/>
      <c r="R294" s="149"/>
      <c r="S294" s="156"/>
      <c r="T294" s="435"/>
      <c r="U294" s="430"/>
      <c r="V294" s="430" t="e">
        <f t="shared" si="91"/>
        <v>#N/A</v>
      </c>
      <c r="W294" s="298"/>
      <c r="X294" s="143" t="str">
        <f t="shared" si="97"/>
        <v/>
      </c>
      <c r="Y294" s="143" t="str">
        <f t="shared" si="92"/>
        <v/>
      </c>
      <c r="Z294" s="143" t="str">
        <f t="shared" si="93"/>
        <v/>
      </c>
      <c r="AA294" s="149" t="str">
        <f t="shared" si="85"/>
        <v/>
      </c>
      <c r="AC294" s="188" t="e">
        <f>AC281</f>
        <v>#N/A</v>
      </c>
      <c r="AD294" s="189" t="e">
        <f>AD281</f>
        <v>#N/A</v>
      </c>
      <c r="AE294" s="189" t="e">
        <f>AE281</f>
        <v>#N/A</v>
      </c>
      <c r="AF294" s="189" t="e">
        <f>AF281</f>
        <v>#N/A</v>
      </c>
      <c r="AG294" s="205">
        <f t="shared" si="94"/>
        <v>0</v>
      </c>
      <c r="AI294" s="157" t="str">
        <f>IF(月報!G294&lt;&gt;"",月報!G294,"")</f>
        <v/>
      </c>
      <c r="AJ294" s="151" t="str">
        <f>IF(月報!W294&lt;&gt;"",月報!W294*24,"")</f>
        <v/>
      </c>
      <c r="AK294" s="151" t="str">
        <f>IF(月報!P294&lt;&gt;"",月報!P294,"")</f>
        <v/>
      </c>
      <c r="AL294" s="151" t="str">
        <f>IF(月報!Q294&lt;&gt;"",IF(月報!Q294="平日残","",月報!Q294),"")</f>
        <v/>
      </c>
      <c r="AM294" s="151"/>
      <c r="AN294" s="151" t="e">
        <f t="shared" si="84"/>
        <v>#N/A</v>
      </c>
      <c r="AO294" s="151" t="e">
        <f>IF($E294="","",VLOOKUP($E294,カレンダマスタ!$A$5:$E$381,5,FALSE))</f>
        <v>#N/A</v>
      </c>
      <c r="AQ294" s="197" t="str">
        <f>IF(G294="","",IF(VLOOKUP(E294,カレンダマスタ!$A$5:$D$381,4,FALSE)=0,"",1))</f>
        <v/>
      </c>
      <c r="AR294" s="152" t="str">
        <f>IF($G294="","",IF($AD294="NSTC",INDEX(カレンダマスタ!$I$26:$O$31,MATCH($G294,カレンダマスタ!$H$26:$H$31,1),MATCH($H294,カレンダマスタ!$I$25:$O$25,1)),
IF($AD294="CS本社",INDEX(カレンダマスタ!$I$36:$O$41,MATCH($G294,カレンダマスタ!$H$36:$H$41,1),MATCH($H294,カレンダマスタ!$I$35:$O$35,1)),
IF($AD294="NS本社",INDEX(カレンダマスタ!$I$94:$O$99,MATCH($G294,カレンダマスタ!$H$95:$H$100,1),MATCH($H294,カレンダマスタ!$I$93:$O$93,1)),
IF($AD294="ODC",INDEX(カレンダマスタ!$I$46:$O$51,MATCH($G294,カレンダマスタ!$H$46:$H$51,1),MATCH($H294,カレンダマスタ!$I$45:$O$45,1)),
IF($AD294="NS東京TC",INDEX(カレンダマスタ!$I$56:$O$61,MATCH($G294,カレンダマスタ!$H$56:$H$61,1),MATCH($H294,カレンダマスタ!$I$55:$O$55,1)),""))))))</f>
        <v/>
      </c>
      <c r="AS294" s="151" t="e">
        <f t="shared" si="95"/>
        <v>#N/A</v>
      </c>
      <c r="AU294" s="153" t="e">
        <f>IF(E294="","",VLOOKUP($E294,カレンダマスタ!$A$4:$E$381,4,FALSE))</f>
        <v>#N/A</v>
      </c>
      <c r="AV294" s="153" t="str">
        <f t="shared" si="86"/>
        <v/>
      </c>
      <c r="AW294" s="153" t="str">
        <f t="shared" si="87"/>
        <v/>
      </c>
      <c r="AX294" s="154" t="e">
        <f t="shared" si="88"/>
        <v>#N/A</v>
      </c>
      <c r="AY294" s="154" t="e">
        <f t="shared" si="89"/>
        <v>#N/A</v>
      </c>
      <c r="AZ294" s="144" t="e">
        <f>IF(AX294&amp;AW294="勤怠未設定","×",IF(AV294="勤怠修正","×",IF(AC294="外注","",IF(AA294="",IF(AY294&lt;&gt;"","×",""),IF(VLOOKUP(AA294,カレンダマスタ!$H$66:$I$83,2,FALSE)&lt;&gt;AY294,"×","OK")))))</f>
        <v>#N/A</v>
      </c>
      <c r="BC294" s="153" t="e">
        <f>IF(E294="","",VLOOKUP($E294,カレンダマスタ!$A$4:$E$381,4,FALSE))</f>
        <v>#N/A</v>
      </c>
      <c r="BD294" s="151" t="e">
        <f>IF(AC294="社員","",IF(AG294=0,"",IF(AD294="NSTC",IF(COUNTIF(カレンダマスタ!$Q$5:$Q$32,G294)=1,"OK","×"),
IF(AD294="NS本社",IF(COUNTIF(カレンダマスタ!$T$5:$T$32,G294)=1,"OK","×"),IF(COUNTIF(カレンダマスタ!$R$5:$R$32,G294)=1,"OK","×")))))</f>
        <v>#N/A</v>
      </c>
      <c r="BE294" s="151" t="e">
        <f>IF(AC294="社員","",IF(G294="","",IF(R294&lt;&gt;"","",IF(AF294="CS","OK",IF(VLOOKUP(E294,カレンダマスタ!$A$5:$D$381,4,FALSE)&gt;0,"",IF(OR(G294*24&gt;10.84,H294*24&lt;14.5)=TRUE,"×","OK"))))))</f>
        <v>#N/A</v>
      </c>
      <c r="BF294" s="151" t="e">
        <f t="shared" si="82"/>
        <v>#N/A</v>
      </c>
      <c r="BG294" s="151" t="e">
        <f t="shared" si="83"/>
        <v>#N/A</v>
      </c>
      <c r="BI294" s="144" t="e">
        <f t="shared" si="96"/>
        <v>#N/A</v>
      </c>
    </row>
    <row r="295" spans="2:61">
      <c r="B295" s="111"/>
      <c r="C295" s="535">
        <v>300884</v>
      </c>
      <c r="D295" s="112" t="s">
        <v>542</v>
      </c>
      <c r="E295" s="582">
        <v>45417</v>
      </c>
      <c r="F295" s="112" t="s">
        <v>370</v>
      </c>
      <c r="G295" s="587"/>
      <c r="H295" s="587"/>
      <c r="I295" s="114"/>
      <c r="J295" s="118"/>
      <c r="K295" s="115"/>
      <c r="L295" s="116"/>
      <c r="M295" s="116"/>
      <c r="N295" s="117"/>
      <c r="O295" s="118"/>
      <c r="P295" s="118"/>
      <c r="Q295" s="118"/>
      <c r="R295" s="119"/>
      <c r="S295" s="120"/>
      <c r="T295" s="433"/>
      <c r="U295" s="431">
        <f>SUM(T295:T301)</f>
        <v>0</v>
      </c>
      <c r="V295" s="431" t="e">
        <f t="shared" si="91"/>
        <v>#N/A</v>
      </c>
      <c r="W295" s="298"/>
      <c r="X295" s="113" t="str">
        <f t="shared" si="97"/>
        <v/>
      </c>
      <c r="Y295" s="113" t="str">
        <f t="shared" si="92"/>
        <v/>
      </c>
      <c r="Z295" s="113" t="str">
        <f t="shared" si="93"/>
        <v/>
      </c>
      <c r="AA295" s="119" t="str">
        <f t="shared" si="85"/>
        <v/>
      </c>
      <c r="AC295" s="190" t="e">
        <f>AC281</f>
        <v>#N/A</v>
      </c>
      <c r="AD295" s="191" t="e">
        <f>AD281</f>
        <v>#N/A</v>
      </c>
      <c r="AE295" s="191" t="e">
        <f>AE281</f>
        <v>#N/A</v>
      </c>
      <c r="AF295" s="191" t="e">
        <f>AF281</f>
        <v>#N/A</v>
      </c>
      <c r="AG295" s="206">
        <f t="shared" si="94"/>
        <v>0</v>
      </c>
      <c r="AI295" s="158" t="str">
        <f>IF(月報!G295&lt;&gt;"",月報!G295,"")</f>
        <v/>
      </c>
      <c r="AJ295" s="122" t="str">
        <f>IF(月報!W295&lt;&gt;"",月報!W295*24,"")</f>
        <v/>
      </c>
      <c r="AK295" s="122" t="str">
        <f>IF(月報!P295&lt;&gt;"",月報!P295,"")</f>
        <v/>
      </c>
      <c r="AL295" s="122" t="str">
        <f>IF(月報!Q295&lt;&gt;"",IF(月報!Q295="平日残","",月報!Q295),"")</f>
        <v/>
      </c>
      <c r="AM295" s="122"/>
      <c r="AN295" s="122" t="e">
        <f t="shared" si="84"/>
        <v>#N/A</v>
      </c>
      <c r="AO295" s="122" t="e">
        <f>IF($E295="","",VLOOKUP($E295,カレンダマスタ!$A$5:$E$381,5,FALSE))</f>
        <v>#N/A</v>
      </c>
      <c r="AQ295" s="195" t="str">
        <f>IF(G295="","",IF(VLOOKUP(E295,カレンダマスタ!$A$5:$D$381,4,FALSE)=0,"",1))</f>
        <v/>
      </c>
      <c r="AR295" s="123" t="str">
        <f>IF($G295="","",IF($AD295="NSTC",INDEX(カレンダマスタ!$I$26:$O$31,MATCH($G295,カレンダマスタ!$H$26:$H$31,1),MATCH($H295,カレンダマスタ!$I$25:$O$25,1)),
IF($AD295="CS本社",INDEX(カレンダマスタ!$I$36:$O$41,MATCH($G295,カレンダマスタ!$H$36:$H$41,1),MATCH($H295,カレンダマスタ!$I$35:$O$35,1)),
IF($AD295="NS本社",INDEX(カレンダマスタ!$I$94:$O$99,MATCH($G295,カレンダマスタ!$H$95:$H$100,1),MATCH($H295,カレンダマスタ!$I$93:$O$93,1)),
IF($AD295="ODC",INDEX(カレンダマスタ!$I$46:$O$51,MATCH($G295,カレンダマスタ!$H$46:$H$51,1),MATCH($H295,カレンダマスタ!$I$45:$O$45,1)),
IF($AD295="NS東京TC",INDEX(カレンダマスタ!$I$56:$O$61,MATCH($G295,カレンダマスタ!$H$56:$H$61,1),MATCH($H295,カレンダマスタ!$I$55:$O$55,1)),""))))))</f>
        <v/>
      </c>
      <c r="AS295" s="122" t="e">
        <f t="shared" si="95"/>
        <v>#N/A</v>
      </c>
      <c r="AU295" s="124" t="e">
        <f>IF(E295="","",VLOOKUP($E295,カレンダマスタ!$A$4:$E$381,4,FALSE))</f>
        <v>#N/A</v>
      </c>
      <c r="AV295" s="124" t="str">
        <f t="shared" si="86"/>
        <v/>
      </c>
      <c r="AW295" s="124" t="str">
        <f t="shared" si="87"/>
        <v/>
      </c>
      <c r="AX295" s="125" t="e">
        <f t="shared" si="88"/>
        <v>#N/A</v>
      </c>
      <c r="AY295" s="125" t="e">
        <f t="shared" si="89"/>
        <v>#N/A</v>
      </c>
      <c r="AZ295" s="114" t="e">
        <f>IF(AX295&amp;AW295="勤怠未設定","×",IF(AV295="勤怠修正","×",IF(AC295="外注","",IF(AA295="",IF(AY295&lt;&gt;"","×",""),IF(VLOOKUP(AA295,カレンダマスタ!$H$66:$I$83,2,FALSE)&lt;&gt;AY295,"×","OK")))))</f>
        <v>#N/A</v>
      </c>
      <c r="BC295" s="124" t="e">
        <f>IF(E295="","",VLOOKUP($E295,カレンダマスタ!$A$4:$E$381,4,FALSE))</f>
        <v>#N/A</v>
      </c>
      <c r="BD295" s="122" t="e">
        <f>IF(AC295="社員","",IF(AG295=0,"",IF(AD295="NSTC",IF(COUNTIF(カレンダマスタ!$Q$5:$Q$32,G295)=1,"OK","×"),
IF(AD295="NS本社",IF(COUNTIF(カレンダマスタ!$T$5:$T$32,G295)=1,"OK","×"),IF(COUNTIF(カレンダマスタ!$R$5:$R$32,G295)=1,"OK","×")))))</f>
        <v>#N/A</v>
      </c>
      <c r="BE295" s="122" t="e">
        <f>IF(AC295="社員","",IF(G295="","",IF(R295&lt;&gt;"","",IF(AF295="CS","OK",IF(VLOOKUP(E295,カレンダマスタ!$A$5:$D$381,4,FALSE)&gt;0,"",IF(OR(G295*24&gt;10.84,H295*24&lt;14.5)=TRUE,"×","OK"))))))</f>
        <v>#N/A</v>
      </c>
      <c r="BF295" s="122" t="e">
        <f t="shared" si="82"/>
        <v>#N/A</v>
      </c>
      <c r="BG295" s="122" t="e">
        <f t="shared" si="83"/>
        <v>#N/A</v>
      </c>
      <c r="BI295" s="114" t="e">
        <f t="shared" si="96"/>
        <v>#N/A</v>
      </c>
    </row>
    <row r="296" spans="2:61">
      <c r="B296" s="111"/>
      <c r="C296" s="536">
        <v>300884</v>
      </c>
      <c r="D296" s="128" t="s">
        <v>542</v>
      </c>
      <c r="E296" s="583">
        <v>45418</v>
      </c>
      <c r="F296" s="128" t="s">
        <v>201</v>
      </c>
      <c r="G296" s="588"/>
      <c r="H296" s="588"/>
      <c r="I296" s="130"/>
      <c r="J296" s="139"/>
      <c r="K296" s="131"/>
      <c r="L296" s="132"/>
      <c r="M296" s="132"/>
      <c r="N296" s="141"/>
      <c r="O296" s="139"/>
      <c r="P296" s="139"/>
      <c r="Q296" s="139"/>
      <c r="R296" s="133"/>
      <c r="S296" s="134"/>
      <c r="T296" s="434"/>
      <c r="U296" s="429"/>
      <c r="V296" s="429" t="e">
        <f t="shared" si="91"/>
        <v>#N/A</v>
      </c>
      <c r="W296" s="298"/>
      <c r="X296" s="129" t="str">
        <f t="shared" si="97"/>
        <v/>
      </c>
      <c r="Y296" s="129" t="str">
        <f t="shared" si="92"/>
        <v/>
      </c>
      <c r="Z296" s="129" t="str">
        <f t="shared" si="93"/>
        <v/>
      </c>
      <c r="AA296" s="133" t="str">
        <f t="shared" si="85"/>
        <v/>
      </c>
      <c r="AC296" s="186" t="e">
        <f>AC281</f>
        <v>#N/A</v>
      </c>
      <c r="AD296" s="187" t="e">
        <f>AD281</f>
        <v>#N/A</v>
      </c>
      <c r="AE296" s="187" t="e">
        <f>AE281</f>
        <v>#N/A</v>
      </c>
      <c r="AF296" s="187" t="e">
        <f>AF281</f>
        <v>#N/A</v>
      </c>
      <c r="AG296" s="204">
        <f t="shared" si="94"/>
        <v>0</v>
      </c>
      <c r="AI296" s="135" t="str">
        <f>IF(月報!G296&lt;&gt;"",月報!G296,"")</f>
        <v/>
      </c>
      <c r="AJ296" s="126" t="str">
        <f>IF(月報!W296&lt;&gt;"",月報!W296*24,"")</f>
        <v/>
      </c>
      <c r="AK296" s="126" t="str">
        <f>IF(月報!P296&lt;&gt;"",月報!P296,"")</f>
        <v/>
      </c>
      <c r="AL296" s="126" t="str">
        <f>IF(月報!Q296&lt;&gt;"",IF(月報!Q296="平日残","",月報!Q296),"")</f>
        <v/>
      </c>
      <c r="AM296" s="126"/>
      <c r="AN296" s="126" t="e">
        <f t="shared" si="84"/>
        <v>#N/A</v>
      </c>
      <c r="AO296" s="126" t="e">
        <f>IF($E296="","",VLOOKUP($E296,カレンダマスタ!$A$5:$E$381,5,FALSE))</f>
        <v>#N/A</v>
      </c>
      <c r="AQ296" s="196" t="str">
        <f>IF(G296="","",IF(VLOOKUP(E296,カレンダマスタ!$A$5:$D$381,4,FALSE)=0,"",1))</f>
        <v/>
      </c>
      <c r="AR296" s="136" t="str">
        <f>IF($G296="","",IF($AD296="NSTC",INDEX(カレンダマスタ!$I$26:$O$31,MATCH($G296,カレンダマスタ!$H$26:$H$31,1),MATCH($H296,カレンダマスタ!$I$25:$O$25,1)),
IF($AD296="CS本社",INDEX(カレンダマスタ!$I$36:$O$41,MATCH($G296,カレンダマスタ!$H$36:$H$41,1),MATCH($H296,カレンダマスタ!$I$35:$O$35,1)),
IF($AD296="NS本社",INDEX(カレンダマスタ!$I$94:$O$99,MATCH($G296,カレンダマスタ!$H$95:$H$100,1),MATCH($H296,カレンダマスタ!$I$93:$O$93,1)),
IF($AD296="ODC",INDEX(カレンダマスタ!$I$46:$O$51,MATCH($G296,カレンダマスタ!$H$46:$H$51,1),MATCH($H296,カレンダマスタ!$I$45:$O$45,1)),
IF($AD296="NS東京TC",INDEX(カレンダマスタ!$I$56:$O$61,MATCH($G296,カレンダマスタ!$H$56:$H$61,1),MATCH($H296,カレンダマスタ!$I$55:$O$55,1)),""))))))</f>
        <v/>
      </c>
      <c r="AS296" s="126" t="e">
        <f t="shared" si="95"/>
        <v>#N/A</v>
      </c>
      <c r="AU296" s="137" t="e">
        <f>IF(E296="","",VLOOKUP($E296,カレンダマスタ!$A$4:$E$381,4,FALSE))</f>
        <v>#N/A</v>
      </c>
      <c r="AV296" s="137" t="str">
        <f t="shared" si="86"/>
        <v/>
      </c>
      <c r="AW296" s="137" t="str">
        <f t="shared" si="87"/>
        <v/>
      </c>
      <c r="AX296" s="138" t="e">
        <f t="shared" si="88"/>
        <v>#N/A</v>
      </c>
      <c r="AY296" s="138" t="e">
        <f t="shared" si="89"/>
        <v>#N/A</v>
      </c>
      <c r="AZ296" s="130" t="e">
        <f>IF(AX296&amp;AW296="勤怠未設定","×",IF(AV296="勤怠修正","×",IF(AC296="外注","",IF(AA296="",IF(AY296&lt;&gt;"","×",""),IF(VLOOKUP(AA296,カレンダマスタ!$H$66:$I$83,2,FALSE)&lt;&gt;AY296,"×","OK")))))</f>
        <v>#N/A</v>
      </c>
      <c r="BC296" s="137" t="e">
        <f>IF(E296="","",VLOOKUP($E296,カレンダマスタ!$A$4:$E$381,4,FALSE))</f>
        <v>#N/A</v>
      </c>
      <c r="BD296" s="126" t="e">
        <f>IF(AC296="社員","",IF(AG296=0,"",IF(AD296="NSTC",IF(COUNTIF(カレンダマスタ!$Q$5:$Q$32,G296)=1,"OK","×"),
IF(AD296="NS本社",IF(COUNTIF(カレンダマスタ!$T$5:$T$32,G296)=1,"OK","×"),IF(COUNTIF(カレンダマスタ!$R$5:$R$32,G296)=1,"OK","×")))))</f>
        <v>#N/A</v>
      </c>
      <c r="BE296" s="126" t="e">
        <f>IF(AC296="社員","",IF(G296="","",IF(R296&lt;&gt;"","",IF(AF296="CS","OK",IF(VLOOKUP(E296,カレンダマスタ!$A$5:$D$381,4,FALSE)&gt;0,"",IF(OR(G296*24&gt;10.84,H296*24&lt;14.5)=TRUE,"×","OK"))))))</f>
        <v>#N/A</v>
      </c>
      <c r="BF296" s="126" t="e">
        <f t="shared" si="82"/>
        <v>#N/A</v>
      </c>
      <c r="BG296" s="126" t="e">
        <f t="shared" si="83"/>
        <v>#N/A</v>
      </c>
      <c r="BI296" s="130" t="e">
        <f t="shared" si="96"/>
        <v>#N/A</v>
      </c>
    </row>
    <row r="297" spans="2:61">
      <c r="B297" s="111"/>
      <c r="C297" s="536">
        <v>300884</v>
      </c>
      <c r="D297" s="128" t="s">
        <v>542</v>
      </c>
      <c r="E297" s="583">
        <v>45419</v>
      </c>
      <c r="F297" s="128" t="s">
        <v>203</v>
      </c>
      <c r="G297" s="588">
        <v>0.375</v>
      </c>
      <c r="H297" s="588">
        <v>0.75</v>
      </c>
      <c r="I297" s="130" t="s">
        <v>200</v>
      </c>
      <c r="J297" s="139">
        <v>8</v>
      </c>
      <c r="K297" s="131"/>
      <c r="L297" s="132"/>
      <c r="M297" s="132"/>
      <c r="N297" s="141"/>
      <c r="O297" s="139">
        <v>8</v>
      </c>
      <c r="P297" s="139"/>
      <c r="Q297" s="139"/>
      <c r="R297" s="133"/>
      <c r="S297" s="134" t="s">
        <v>594</v>
      </c>
      <c r="T297" s="434"/>
      <c r="U297" s="429"/>
      <c r="V297" s="429" t="e">
        <f t="shared" si="91"/>
        <v>#N/A</v>
      </c>
      <c r="W297" s="298"/>
      <c r="X297" s="129">
        <f t="shared" si="97"/>
        <v>0.33333333333333331</v>
      </c>
      <c r="Y297" s="129" t="str">
        <f t="shared" si="92"/>
        <v/>
      </c>
      <c r="Z297" s="129" t="str">
        <f t="shared" si="93"/>
        <v/>
      </c>
      <c r="AA297" s="133" t="str">
        <f t="shared" si="85"/>
        <v/>
      </c>
      <c r="AC297" s="186" t="e">
        <f>AC281</f>
        <v>#N/A</v>
      </c>
      <c r="AD297" s="187" t="e">
        <f>AD281</f>
        <v>#N/A</v>
      </c>
      <c r="AE297" s="187" t="e">
        <f>AE281</f>
        <v>#N/A</v>
      </c>
      <c r="AF297" s="187" t="e">
        <f>AF281</f>
        <v>#N/A</v>
      </c>
      <c r="AG297" s="204" t="e">
        <f t="shared" si="94"/>
        <v>#N/A</v>
      </c>
      <c r="AI297" s="135" t="str">
        <f>IF(月報!G297&lt;&gt;"",月報!G297,"")</f>
        <v/>
      </c>
      <c r="AJ297" s="126">
        <f>IF(月報!W297&lt;&gt;"",月報!W297*24,"")</f>
        <v>8</v>
      </c>
      <c r="AK297" s="126" t="str">
        <f>IF(月報!P297&lt;&gt;"",月報!P297,"")</f>
        <v/>
      </c>
      <c r="AL297" s="126" t="str">
        <f>IF(月報!Q297&lt;&gt;"",IF(月報!Q297="平日残","",月報!Q297),"")</f>
        <v/>
      </c>
      <c r="AM297" s="126"/>
      <c r="AN297" s="126" t="e">
        <f t="shared" si="84"/>
        <v>#N/A</v>
      </c>
      <c r="AO297" s="126" t="e">
        <f>IF($E297="","",VLOOKUP($E297,カレンダマスタ!$A$5:$E$381,5,FALSE))</f>
        <v>#N/A</v>
      </c>
      <c r="AQ297" s="196" t="e">
        <f>IF(G297="","",IF(VLOOKUP(E297,カレンダマスタ!$A$5:$D$381,4,FALSE)=0,"",1))</f>
        <v>#N/A</v>
      </c>
      <c r="AR297" s="136" t="e">
        <f>IF($G297="","",IF($AD297="NSTC",INDEX(カレンダマスタ!$I$26:$O$31,MATCH($G297,カレンダマスタ!$H$26:$H$31,1),MATCH($H297,カレンダマスタ!$I$25:$O$25,1)),
IF($AD297="CS本社",INDEX(カレンダマスタ!$I$36:$O$41,MATCH($G297,カレンダマスタ!$H$36:$H$41,1),MATCH($H297,カレンダマスタ!$I$35:$O$35,1)),
IF($AD297="NS本社",INDEX(カレンダマスタ!$I$94:$O$99,MATCH($G297,カレンダマスタ!$H$95:$H$100,1),MATCH($H297,カレンダマスタ!$I$93:$O$93,1)),
IF($AD297="ODC",INDEX(カレンダマスタ!$I$46:$O$51,MATCH($G297,カレンダマスタ!$H$46:$H$51,1),MATCH($H297,カレンダマスタ!$I$45:$O$45,1)),
IF($AD297="NS東京TC",INDEX(カレンダマスタ!$I$56:$O$61,MATCH($G297,カレンダマスタ!$H$56:$H$61,1),MATCH($H297,カレンダマスタ!$I$55:$O$55,1)),""))))))</f>
        <v>#N/A</v>
      </c>
      <c r="AS297" s="126" t="e">
        <f t="shared" si="95"/>
        <v>#N/A</v>
      </c>
      <c r="AU297" s="137" t="e">
        <f>IF(E297="","",VLOOKUP($E297,カレンダマスタ!$A$4:$E$381,4,FALSE))</f>
        <v>#N/A</v>
      </c>
      <c r="AV297" s="137" t="str">
        <f t="shared" si="86"/>
        <v/>
      </c>
      <c r="AW297" s="137" t="str">
        <f t="shared" si="87"/>
        <v/>
      </c>
      <c r="AX297" s="138" t="e">
        <f t="shared" si="88"/>
        <v>#N/A</v>
      </c>
      <c r="AY297" s="138" t="e">
        <f t="shared" si="89"/>
        <v>#N/A</v>
      </c>
      <c r="AZ297" s="130" t="e">
        <f>IF(AX297&amp;AW297="勤怠未設定","×",IF(AV297="勤怠修正","×",IF(AC297="外注","",IF(AA297="",IF(AY297&lt;&gt;"","×",""),IF(VLOOKUP(AA297,カレンダマスタ!$H$66:$I$83,2,FALSE)&lt;&gt;AY297,"×","OK")))))</f>
        <v>#N/A</v>
      </c>
      <c r="BC297" s="137" t="e">
        <f>IF(E297="","",VLOOKUP($E297,カレンダマスタ!$A$4:$E$381,4,FALSE))</f>
        <v>#N/A</v>
      </c>
      <c r="BD297" s="126" t="e">
        <f>IF(AC297="社員","",IF(AG297=0,"",IF(AD297="NSTC",IF(COUNTIF(カレンダマスタ!$Q$5:$Q$32,G297)=1,"OK","×"),
IF(AD297="NS本社",IF(COUNTIF(カレンダマスタ!$T$5:$T$32,G297)=1,"OK","×"),IF(COUNTIF(カレンダマスタ!$R$5:$R$32,G297)=1,"OK","×")))))</f>
        <v>#N/A</v>
      </c>
      <c r="BE297" s="126" t="e">
        <f>IF(AC297="社員","",IF(G297="","",IF(R297&lt;&gt;"","",IF(AF297="CS","OK",IF(VLOOKUP(E297,カレンダマスタ!$A$5:$D$381,4,FALSE)&gt;0,"",IF(OR(G297*24&gt;10.84,H297*24&lt;14.5)=TRUE,"×","OK"))))))</f>
        <v>#N/A</v>
      </c>
      <c r="BF297" s="126" t="e">
        <f t="shared" si="82"/>
        <v>#N/A</v>
      </c>
      <c r="BG297" s="126" t="e">
        <f t="shared" si="83"/>
        <v>#N/A</v>
      </c>
      <c r="BI297" s="130" t="e">
        <f t="shared" si="96"/>
        <v>#N/A</v>
      </c>
    </row>
    <row r="298" spans="2:61">
      <c r="B298" s="111"/>
      <c r="C298" s="536">
        <v>300884</v>
      </c>
      <c r="D298" s="128" t="s">
        <v>542</v>
      </c>
      <c r="E298" s="583">
        <v>45420</v>
      </c>
      <c r="F298" s="128" t="s">
        <v>204</v>
      </c>
      <c r="G298" s="588">
        <v>0.375</v>
      </c>
      <c r="H298" s="588">
        <v>0.75</v>
      </c>
      <c r="I298" s="130" t="s">
        <v>200</v>
      </c>
      <c r="J298" s="139">
        <v>8</v>
      </c>
      <c r="K298" s="131"/>
      <c r="L298" s="132"/>
      <c r="M298" s="132"/>
      <c r="N298" s="141"/>
      <c r="O298" s="139">
        <v>8</v>
      </c>
      <c r="P298" s="139"/>
      <c r="Q298" s="139"/>
      <c r="R298" s="133"/>
      <c r="S298" s="134" t="s">
        <v>594</v>
      </c>
      <c r="T298" s="434"/>
      <c r="U298" s="429"/>
      <c r="V298" s="429" t="e">
        <f t="shared" si="91"/>
        <v>#N/A</v>
      </c>
      <c r="W298" s="298"/>
      <c r="X298" s="129">
        <f t="shared" si="97"/>
        <v>0.33333333333333331</v>
      </c>
      <c r="Y298" s="129" t="str">
        <f t="shared" si="92"/>
        <v/>
      </c>
      <c r="Z298" s="129" t="str">
        <f t="shared" si="93"/>
        <v/>
      </c>
      <c r="AA298" s="133" t="str">
        <f t="shared" si="85"/>
        <v/>
      </c>
      <c r="AC298" s="186" t="e">
        <f>AC281</f>
        <v>#N/A</v>
      </c>
      <c r="AD298" s="187" t="e">
        <f>AD281</f>
        <v>#N/A</v>
      </c>
      <c r="AE298" s="187" t="e">
        <f>AE281</f>
        <v>#N/A</v>
      </c>
      <c r="AF298" s="187" t="e">
        <f>AF281</f>
        <v>#N/A</v>
      </c>
      <c r="AG298" s="204" t="e">
        <f t="shared" si="94"/>
        <v>#N/A</v>
      </c>
      <c r="AI298" s="140" t="str">
        <f>IF(月報!G298&lt;&gt;"",月報!G298,"")</f>
        <v/>
      </c>
      <c r="AJ298" s="126">
        <f>IF(月報!W298&lt;&gt;"",月報!W298*24,"")</f>
        <v>8</v>
      </c>
      <c r="AK298" s="126" t="str">
        <f>IF(月報!P298&lt;&gt;"",月報!P298,"")</f>
        <v/>
      </c>
      <c r="AL298" s="126" t="str">
        <f>IF(月報!Q298&lt;&gt;"",IF(月報!Q298="平日残","",月報!Q298),"")</f>
        <v/>
      </c>
      <c r="AM298" s="126"/>
      <c r="AN298" s="126" t="e">
        <f t="shared" si="84"/>
        <v>#N/A</v>
      </c>
      <c r="AO298" s="126" t="e">
        <f>IF($E298="","",VLOOKUP($E298,カレンダマスタ!$A$5:$E$381,5,FALSE))</f>
        <v>#N/A</v>
      </c>
      <c r="AQ298" s="196" t="e">
        <f>IF(G298="","",IF(VLOOKUP(E298,カレンダマスタ!$A$5:$D$381,4,FALSE)=0,"",1))</f>
        <v>#N/A</v>
      </c>
      <c r="AR298" s="136" t="e">
        <f>IF($G298="","",IF($AD298="NSTC",INDEX(カレンダマスタ!$I$26:$O$31,MATCH($G298,カレンダマスタ!$H$26:$H$31,1),MATCH($H298,カレンダマスタ!$I$25:$O$25,1)),
IF($AD298="CS本社",INDEX(カレンダマスタ!$I$36:$O$41,MATCH($G298,カレンダマスタ!$H$36:$H$41,1),MATCH($H298,カレンダマスタ!$I$35:$O$35,1)),
IF($AD298="NS本社",INDEX(カレンダマスタ!$I$94:$O$99,MATCH($G298,カレンダマスタ!$H$95:$H$100,1),MATCH($H298,カレンダマスタ!$I$93:$O$93,1)),
IF($AD298="ODC",INDEX(カレンダマスタ!$I$46:$O$51,MATCH($G298,カレンダマスタ!$H$46:$H$51,1),MATCH($H298,カレンダマスタ!$I$45:$O$45,1)),
IF($AD298="NS東京TC",INDEX(カレンダマスタ!$I$56:$O$61,MATCH($G298,カレンダマスタ!$H$56:$H$61,1),MATCH($H298,カレンダマスタ!$I$55:$O$55,1)),""))))))</f>
        <v>#N/A</v>
      </c>
      <c r="AS298" s="126" t="e">
        <f t="shared" si="95"/>
        <v>#N/A</v>
      </c>
      <c r="AU298" s="137" t="e">
        <f>IF(E298="","",VLOOKUP($E298,カレンダマスタ!$A$4:$E$381,4,FALSE))</f>
        <v>#N/A</v>
      </c>
      <c r="AV298" s="137" t="str">
        <f t="shared" si="86"/>
        <v/>
      </c>
      <c r="AW298" s="137" t="str">
        <f t="shared" si="87"/>
        <v/>
      </c>
      <c r="AX298" s="138" t="e">
        <f t="shared" si="88"/>
        <v>#N/A</v>
      </c>
      <c r="AY298" s="138" t="e">
        <f t="shared" si="89"/>
        <v>#N/A</v>
      </c>
      <c r="AZ298" s="130" t="e">
        <f>IF(AX298&amp;AW298="勤怠未設定","×",IF(AV298="勤怠修正","×",IF(AC298="外注","",IF(AA298="",IF(AY298&lt;&gt;"","×",""),IF(VLOOKUP(AA298,カレンダマスタ!$H$66:$I$83,2,FALSE)&lt;&gt;AY298,"×","OK")))))</f>
        <v>#N/A</v>
      </c>
      <c r="BC298" s="137" t="e">
        <f>IF(E298="","",VLOOKUP($E298,カレンダマスタ!$A$4:$E$381,4,FALSE))</f>
        <v>#N/A</v>
      </c>
      <c r="BD298" s="126" t="e">
        <f>IF(AC298="社員","",IF(AG298=0,"",IF(AD298="NSTC",IF(COUNTIF(カレンダマスタ!$Q$5:$Q$32,G298)=1,"OK","×"),
IF(AD298="NS本社",IF(COUNTIF(カレンダマスタ!$T$5:$T$32,G298)=1,"OK","×"),IF(COUNTIF(カレンダマスタ!$R$5:$R$32,G298)=1,"OK","×")))))</f>
        <v>#N/A</v>
      </c>
      <c r="BE298" s="126" t="e">
        <f>IF(AC298="社員","",IF(G298="","",IF(R298&lt;&gt;"","",IF(AF298="CS","OK",IF(VLOOKUP(E298,カレンダマスタ!$A$5:$D$381,4,FALSE)&gt;0,"",IF(OR(G298*24&gt;10.84,H298*24&lt;14.5)=TRUE,"×","OK"))))))</f>
        <v>#N/A</v>
      </c>
      <c r="BF298" s="126" t="e">
        <f t="shared" si="82"/>
        <v>#N/A</v>
      </c>
      <c r="BG298" s="126" t="e">
        <f t="shared" si="83"/>
        <v>#N/A</v>
      </c>
      <c r="BI298" s="130" t="e">
        <f t="shared" si="96"/>
        <v>#N/A</v>
      </c>
    </row>
    <row r="299" spans="2:61">
      <c r="B299" s="111"/>
      <c r="C299" s="536">
        <v>300884</v>
      </c>
      <c r="D299" s="128" t="s">
        <v>542</v>
      </c>
      <c r="E299" s="583">
        <v>45421</v>
      </c>
      <c r="F299" s="128" t="s">
        <v>205</v>
      </c>
      <c r="G299" s="588">
        <v>0.375</v>
      </c>
      <c r="H299" s="588">
        <v>0.75</v>
      </c>
      <c r="I299" s="130" t="s">
        <v>200</v>
      </c>
      <c r="J299" s="139">
        <v>8</v>
      </c>
      <c r="K299" s="131"/>
      <c r="L299" s="132"/>
      <c r="M299" s="132"/>
      <c r="N299" s="141"/>
      <c r="O299" s="139">
        <v>8</v>
      </c>
      <c r="P299" s="139"/>
      <c r="Q299" s="139"/>
      <c r="R299" s="133"/>
      <c r="S299" s="134" t="s">
        <v>594</v>
      </c>
      <c r="T299" s="434"/>
      <c r="U299" s="429"/>
      <c r="V299" s="429" t="e">
        <f t="shared" si="91"/>
        <v>#N/A</v>
      </c>
      <c r="W299" s="298"/>
      <c r="X299" s="129">
        <f t="shared" si="97"/>
        <v>0.33333333333333331</v>
      </c>
      <c r="Y299" s="129" t="str">
        <f t="shared" si="92"/>
        <v/>
      </c>
      <c r="Z299" s="129" t="str">
        <f t="shared" si="93"/>
        <v/>
      </c>
      <c r="AA299" s="133" t="str">
        <f t="shared" si="85"/>
        <v/>
      </c>
      <c r="AC299" s="186" t="e">
        <f>AC281</f>
        <v>#N/A</v>
      </c>
      <c r="AD299" s="187" t="e">
        <f>AD281</f>
        <v>#N/A</v>
      </c>
      <c r="AE299" s="187" t="e">
        <f>AE281</f>
        <v>#N/A</v>
      </c>
      <c r="AF299" s="187" t="e">
        <f>AF281</f>
        <v>#N/A</v>
      </c>
      <c r="AG299" s="204" t="e">
        <f t="shared" si="94"/>
        <v>#N/A</v>
      </c>
      <c r="AI299" s="140" t="str">
        <f>IF(月報!G299&lt;&gt;"",月報!G299,"")</f>
        <v/>
      </c>
      <c r="AJ299" s="126">
        <f>IF(月報!W299&lt;&gt;"",月報!W299*24,"")</f>
        <v>8</v>
      </c>
      <c r="AK299" s="126" t="str">
        <f>IF(月報!P299&lt;&gt;"",月報!P299,"")</f>
        <v/>
      </c>
      <c r="AL299" s="126" t="str">
        <f>IF(月報!Q299&lt;&gt;"",IF(月報!Q299="平日残","",月報!Q299),"")</f>
        <v/>
      </c>
      <c r="AM299" s="126"/>
      <c r="AN299" s="126" t="e">
        <f t="shared" si="84"/>
        <v>#N/A</v>
      </c>
      <c r="AO299" s="126" t="e">
        <f>IF($E299="","",VLOOKUP($E299,カレンダマスタ!$A$5:$E$381,5,FALSE))</f>
        <v>#N/A</v>
      </c>
      <c r="AQ299" s="196" t="e">
        <f>IF(G299="","",IF(VLOOKUP(E299,カレンダマスタ!$A$5:$D$381,4,FALSE)=0,"",1))</f>
        <v>#N/A</v>
      </c>
      <c r="AR299" s="136" t="e">
        <f>IF($G299="","",IF($AD299="NSTC",INDEX(カレンダマスタ!$I$26:$O$31,MATCH($G299,カレンダマスタ!$H$26:$H$31,1),MATCH($H299,カレンダマスタ!$I$25:$O$25,1)),
IF($AD299="CS本社",INDEX(カレンダマスタ!$I$36:$O$41,MATCH($G299,カレンダマスタ!$H$36:$H$41,1),MATCH($H299,カレンダマスタ!$I$35:$O$35,1)),
IF($AD299="NS本社",INDEX(カレンダマスタ!$I$94:$O$99,MATCH($G299,カレンダマスタ!$H$95:$H$100,1),MATCH($H299,カレンダマスタ!$I$93:$O$93,1)),
IF($AD299="ODC",INDEX(カレンダマスタ!$I$46:$O$51,MATCH($G299,カレンダマスタ!$H$46:$H$51,1),MATCH($H299,カレンダマスタ!$I$45:$O$45,1)),
IF($AD299="NS東京TC",INDEX(カレンダマスタ!$I$56:$O$61,MATCH($G299,カレンダマスタ!$H$56:$H$61,1),MATCH($H299,カレンダマスタ!$I$55:$O$55,1)),""))))))</f>
        <v>#N/A</v>
      </c>
      <c r="AS299" s="126" t="e">
        <f t="shared" si="95"/>
        <v>#N/A</v>
      </c>
      <c r="AU299" s="137" t="e">
        <f>IF(E299="","",VLOOKUP($E299,カレンダマスタ!$A$4:$E$381,4,FALSE))</f>
        <v>#N/A</v>
      </c>
      <c r="AV299" s="137" t="str">
        <f t="shared" si="86"/>
        <v/>
      </c>
      <c r="AW299" s="137" t="str">
        <f t="shared" si="87"/>
        <v/>
      </c>
      <c r="AX299" s="138" t="e">
        <f t="shared" si="88"/>
        <v>#N/A</v>
      </c>
      <c r="AY299" s="138" t="e">
        <f t="shared" si="89"/>
        <v>#N/A</v>
      </c>
      <c r="AZ299" s="130" t="e">
        <f>IF(AX299&amp;AW299="勤怠未設定","×",IF(AV299="勤怠修正","×",IF(AC299="外注","",IF(AA299="",IF(AY299&lt;&gt;"","×",""),IF(VLOOKUP(AA299,カレンダマスタ!$H$66:$I$83,2,FALSE)&lt;&gt;AY299,"×","OK")))))</f>
        <v>#N/A</v>
      </c>
      <c r="BC299" s="137" t="e">
        <f>IF(E299="","",VLOOKUP($E299,カレンダマスタ!$A$4:$E$381,4,FALSE))</f>
        <v>#N/A</v>
      </c>
      <c r="BD299" s="126" t="e">
        <f>IF(AC299="社員","",IF(AG299=0,"",IF(AD299="NSTC",IF(COUNTIF(カレンダマスタ!$Q$5:$Q$32,G299)=1,"OK","×"),
IF(AD299="NS本社",IF(COUNTIF(カレンダマスタ!$T$5:$T$32,G299)=1,"OK","×"),IF(COUNTIF(カレンダマスタ!$R$5:$R$32,G299)=1,"OK","×")))))</f>
        <v>#N/A</v>
      </c>
      <c r="BE299" s="126" t="e">
        <f>IF(AC299="社員","",IF(G299="","",IF(R299&lt;&gt;"","",IF(AF299="CS","OK",IF(VLOOKUP(E299,カレンダマスタ!$A$5:$D$381,4,FALSE)&gt;0,"",IF(OR(G299*24&gt;10.84,H299*24&lt;14.5)=TRUE,"×","OK"))))))</f>
        <v>#N/A</v>
      </c>
      <c r="BF299" s="126" t="e">
        <f t="shared" si="82"/>
        <v>#N/A</v>
      </c>
      <c r="BG299" s="126" t="e">
        <f t="shared" si="83"/>
        <v>#N/A</v>
      </c>
      <c r="BI299" s="130" t="e">
        <f t="shared" si="96"/>
        <v>#N/A</v>
      </c>
    </row>
    <row r="300" spans="2:61">
      <c r="B300" s="111"/>
      <c r="C300" s="536">
        <v>300884</v>
      </c>
      <c r="D300" s="128" t="s">
        <v>542</v>
      </c>
      <c r="E300" s="583">
        <v>45422</v>
      </c>
      <c r="F300" s="128" t="s">
        <v>199</v>
      </c>
      <c r="G300" s="588">
        <v>0.375</v>
      </c>
      <c r="H300" s="588">
        <v>0.75</v>
      </c>
      <c r="I300" s="130" t="s">
        <v>200</v>
      </c>
      <c r="J300" s="139">
        <v>8</v>
      </c>
      <c r="K300" s="131"/>
      <c r="L300" s="132"/>
      <c r="M300" s="132"/>
      <c r="N300" s="141"/>
      <c r="O300" s="139">
        <v>8</v>
      </c>
      <c r="P300" s="139"/>
      <c r="Q300" s="139"/>
      <c r="R300" s="133"/>
      <c r="S300" s="134" t="s">
        <v>594</v>
      </c>
      <c r="T300" s="434"/>
      <c r="U300" s="429"/>
      <c r="V300" s="429" t="e">
        <f t="shared" si="91"/>
        <v>#N/A</v>
      </c>
      <c r="W300" s="298"/>
      <c r="X300" s="129">
        <f t="shared" si="97"/>
        <v>0.33333333333333331</v>
      </c>
      <c r="Y300" s="129" t="str">
        <f t="shared" si="92"/>
        <v/>
      </c>
      <c r="Z300" s="129" t="str">
        <f t="shared" si="93"/>
        <v/>
      </c>
      <c r="AA300" s="133" t="str">
        <f t="shared" si="85"/>
        <v/>
      </c>
      <c r="AC300" s="186" t="e">
        <f>AC281</f>
        <v>#N/A</v>
      </c>
      <c r="AD300" s="187" t="e">
        <f>AD281</f>
        <v>#N/A</v>
      </c>
      <c r="AE300" s="187" t="e">
        <f>AE281</f>
        <v>#N/A</v>
      </c>
      <c r="AF300" s="187" t="e">
        <f>AF281</f>
        <v>#N/A</v>
      </c>
      <c r="AG300" s="204" t="e">
        <f t="shared" si="94"/>
        <v>#N/A</v>
      </c>
      <c r="AI300" s="140" t="str">
        <f>IF(月報!G300&lt;&gt;"",月報!G300,"")</f>
        <v/>
      </c>
      <c r="AJ300" s="126">
        <f>IF(月報!W300&lt;&gt;"",月報!W300*24,"")</f>
        <v>8</v>
      </c>
      <c r="AK300" s="126" t="str">
        <f>IF(月報!P300&lt;&gt;"",月報!P300,"")</f>
        <v/>
      </c>
      <c r="AL300" s="126" t="str">
        <f>IF(月報!Q300&lt;&gt;"",IF(月報!Q300="平日残","",月報!Q300),"")</f>
        <v/>
      </c>
      <c r="AM300" s="126"/>
      <c r="AN300" s="126" t="e">
        <f t="shared" si="84"/>
        <v>#N/A</v>
      </c>
      <c r="AO300" s="126" t="e">
        <f>IF($E300="","",VLOOKUP($E300,カレンダマスタ!$A$5:$E$381,5,FALSE))</f>
        <v>#N/A</v>
      </c>
      <c r="AQ300" s="196" t="e">
        <f>IF(G300="","",IF(VLOOKUP(E300,カレンダマスタ!$A$5:$D$381,4,FALSE)=0,"",1))</f>
        <v>#N/A</v>
      </c>
      <c r="AR300" s="136" t="e">
        <f>IF($G300="","",IF($AD300="NSTC",INDEX(カレンダマスタ!$I$26:$O$31,MATCH($G300,カレンダマスタ!$H$26:$H$31,1),MATCH($H300,カレンダマスタ!$I$25:$O$25,1)),
IF($AD300="CS本社",INDEX(カレンダマスタ!$I$36:$O$41,MATCH($G300,カレンダマスタ!$H$36:$H$41,1),MATCH($H300,カレンダマスタ!$I$35:$O$35,1)),
IF($AD300="NS本社",INDEX(カレンダマスタ!$I$94:$O$99,MATCH($G300,カレンダマスタ!$H$95:$H$100,1),MATCH($H300,カレンダマスタ!$I$93:$O$93,1)),
IF($AD300="ODC",INDEX(カレンダマスタ!$I$46:$O$51,MATCH($G300,カレンダマスタ!$H$46:$H$51,1),MATCH($H300,カレンダマスタ!$I$45:$O$45,1)),
IF($AD300="NS東京TC",INDEX(カレンダマスタ!$I$56:$O$61,MATCH($G300,カレンダマスタ!$H$56:$H$61,1),MATCH($H300,カレンダマスタ!$I$55:$O$55,1)),""))))))</f>
        <v>#N/A</v>
      </c>
      <c r="AS300" s="126" t="e">
        <f t="shared" si="95"/>
        <v>#N/A</v>
      </c>
      <c r="AU300" s="137" t="e">
        <f>IF(E300="","",VLOOKUP($E300,カレンダマスタ!$A$4:$E$381,4,FALSE))</f>
        <v>#N/A</v>
      </c>
      <c r="AV300" s="137" t="str">
        <f t="shared" si="86"/>
        <v/>
      </c>
      <c r="AW300" s="137" t="str">
        <f t="shared" si="87"/>
        <v/>
      </c>
      <c r="AX300" s="138" t="e">
        <f t="shared" si="88"/>
        <v>#N/A</v>
      </c>
      <c r="AY300" s="138" t="e">
        <f t="shared" si="89"/>
        <v>#N/A</v>
      </c>
      <c r="AZ300" s="130" t="e">
        <f>IF(AX300&amp;AW300="勤怠未設定","×",IF(AV300="勤怠修正","×",IF(AC300="外注","",IF(AA300="",IF(AY300&lt;&gt;"","×",""),IF(VLOOKUP(AA300,カレンダマスタ!$H$66:$I$83,2,FALSE)&lt;&gt;AY300,"×","OK")))))</f>
        <v>#N/A</v>
      </c>
      <c r="BC300" s="137" t="e">
        <f>IF(E300="","",VLOOKUP($E300,カレンダマスタ!$A$4:$E$381,4,FALSE))</f>
        <v>#N/A</v>
      </c>
      <c r="BD300" s="126" t="e">
        <f>IF(AC300="社員","",IF(AG300=0,"",IF(AD300="NSTC",IF(COUNTIF(カレンダマスタ!$Q$5:$Q$32,G300)=1,"OK","×"),
IF(AD300="NS本社",IF(COUNTIF(カレンダマスタ!$T$5:$T$32,G300)=1,"OK","×"),IF(COUNTIF(カレンダマスタ!$R$5:$R$32,G300)=1,"OK","×")))))</f>
        <v>#N/A</v>
      </c>
      <c r="BE300" s="126" t="e">
        <f>IF(AC300="社員","",IF(G300="","",IF(R300&lt;&gt;"","",IF(AF300="CS","OK",IF(VLOOKUP(E300,カレンダマスタ!$A$5:$D$381,4,FALSE)&gt;0,"",IF(OR(G300*24&gt;10.84,H300*24&lt;14.5)=TRUE,"×","OK"))))))</f>
        <v>#N/A</v>
      </c>
      <c r="BF300" s="126" t="e">
        <f t="shared" si="82"/>
        <v>#N/A</v>
      </c>
      <c r="BG300" s="126" t="e">
        <f t="shared" si="83"/>
        <v>#N/A</v>
      </c>
      <c r="BI300" s="130" t="e">
        <f t="shared" si="96"/>
        <v>#N/A</v>
      </c>
    </row>
    <row r="301" spans="2:61">
      <c r="B301" s="111"/>
      <c r="C301" s="537">
        <v>300884</v>
      </c>
      <c r="D301" s="142" t="s">
        <v>542</v>
      </c>
      <c r="E301" s="584">
        <v>45423</v>
      </c>
      <c r="F301" s="142" t="s">
        <v>369</v>
      </c>
      <c r="G301" s="589"/>
      <c r="H301" s="589"/>
      <c r="I301" s="144"/>
      <c r="J301" s="148"/>
      <c r="K301" s="145"/>
      <c r="L301" s="146"/>
      <c r="M301" s="146"/>
      <c r="N301" s="147"/>
      <c r="O301" s="148"/>
      <c r="P301" s="148"/>
      <c r="Q301" s="148"/>
      <c r="R301" s="149"/>
      <c r="S301" s="156"/>
      <c r="T301" s="435"/>
      <c r="U301" s="430"/>
      <c r="V301" s="430" t="e">
        <f t="shared" si="91"/>
        <v>#N/A</v>
      </c>
      <c r="W301" s="298"/>
      <c r="X301" s="143" t="str">
        <f t="shared" si="97"/>
        <v/>
      </c>
      <c r="Y301" s="143" t="str">
        <f t="shared" si="92"/>
        <v/>
      </c>
      <c r="Z301" s="143" t="str">
        <f t="shared" si="93"/>
        <v/>
      </c>
      <c r="AA301" s="149" t="str">
        <f t="shared" si="85"/>
        <v/>
      </c>
      <c r="AC301" s="188" t="e">
        <f>AC281</f>
        <v>#N/A</v>
      </c>
      <c r="AD301" s="189" t="e">
        <f>AD281</f>
        <v>#N/A</v>
      </c>
      <c r="AE301" s="189" t="e">
        <f>AE281</f>
        <v>#N/A</v>
      </c>
      <c r="AF301" s="189" t="e">
        <f>AF281</f>
        <v>#N/A</v>
      </c>
      <c r="AG301" s="205">
        <f t="shared" si="94"/>
        <v>0</v>
      </c>
      <c r="AI301" s="157" t="str">
        <f>IF(月報!G301&lt;&gt;"",月報!G301,"")</f>
        <v/>
      </c>
      <c r="AJ301" s="151" t="str">
        <f>IF(月報!W301&lt;&gt;"",月報!W301*24,"")</f>
        <v/>
      </c>
      <c r="AK301" s="151" t="str">
        <f>IF(月報!P301&lt;&gt;"",月報!P301,"")</f>
        <v/>
      </c>
      <c r="AL301" s="151" t="str">
        <f>IF(月報!Q301&lt;&gt;"",IF(月報!Q301="平日残","",月報!Q301),"")</f>
        <v/>
      </c>
      <c r="AM301" s="151"/>
      <c r="AN301" s="151" t="e">
        <f t="shared" si="84"/>
        <v>#N/A</v>
      </c>
      <c r="AO301" s="151" t="e">
        <f>IF($E301="","",VLOOKUP($E301,カレンダマスタ!$A$5:$E$381,5,FALSE))</f>
        <v>#N/A</v>
      </c>
      <c r="AQ301" s="197" t="str">
        <f>IF(G301="","",IF(VLOOKUP(E301,カレンダマスタ!$A$5:$D$381,4,FALSE)=0,"",1))</f>
        <v/>
      </c>
      <c r="AR301" s="152" t="str">
        <f>IF($G301="","",IF($AD301="NSTC",INDEX(カレンダマスタ!$I$26:$O$31,MATCH($G301,カレンダマスタ!$H$26:$H$31,1),MATCH($H301,カレンダマスタ!$I$25:$O$25,1)),
IF($AD301="CS本社",INDEX(カレンダマスタ!$I$36:$O$41,MATCH($G301,カレンダマスタ!$H$36:$H$41,1),MATCH($H301,カレンダマスタ!$I$35:$O$35,1)),
IF($AD301="NS本社",INDEX(カレンダマスタ!$I$94:$O$99,MATCH($G301,カレンダマスタ!$H$95:$H$100,1),MATCH($H301,カレンダマスタ!$I$93:$O$93,1)),
IF($AD301="ODC",INDEX(カレンダマスタ!$I$46:$O$51,MATCH($G301,カレンダマスタ!$H$46:$H$51,1),MATCH($H301,カレンダマスタ!$I$45:$O$45,1)),
IF($AD301="NS東京TC",INDEX(カレンダマスタ!$I$56:$O$61,MATCH($G301,カレンダマスタ!$H$56:$H$61,1),MATCH($H301,カレンダマスタ!$I$55:$O$55,1)),""))))))</f>
        <v/>
      </c>
      <c r="AS301" s="151" t="e">
        <f t="shared" si="95"/>
        <v>#N/A</v>
      </c>
      <c r="AU301" s="153" t="e">
        <f>IF(E301="","",VLOOKUP($E301,カレンダマスタ!$A$4:$E$381,4,FALSE))</f>
        <v>#N/A</v>
      </c>
      <c r="AV301" s="153" t="str">
        <f t="shared" si="86"/>
        <v/>
      </c>
      <c r="AW301" s="153" t="str">
        <f t="shared" si="87"/>
        <v/>
      </c>
      <c r="AX301" s="154" t="e">
        <f t="shared" si="88"/>
        <v>#N/A</v>
      </c>
      <c r="AY301" s="154" t="e">
        <f t="shared" si="89"/>
        <v>#N/A</v>
      </c>
      <c r="AZ301" s="144" t="e">
        <f>IF(AX301&amp;AW301="勤怠未設定","×",IF(AV301="勤怠修正","×",IF(AC301="外注","",IF(AA301="",IF(AY301&lt;&gt;"","×",""),IF(VLOOKUP(AA301,カレンダマスタ!$H$66:$I$83,2,FALSE)&lt;&gt;AY301,"×","OK")))))</f>
        <v>#N/A</v>
      </c>
      <c r="BC301" s="153" t="e">
        <f>IF(E301="","",VLOOKUP($E301,カレンダマスタ!$A$4:$E$381,4,FALSE))</f>
        <v>#N/A</v>
      </c>
      <c r="BD301" s="151" t="e">
        <f>IF(AC301="社員","",IF(AG301=0,"",IF(AD301="NSTC",IF(COUNTIF(カレンダマスタ!$Q$5:$Q$32,G301)=1,"OK","×"),
IF(AD301="NS本社",IF(COUNTIF(カレンダマスタ!$T$5:$T$32,G301)=1,"OK","×"),IF(COUNTIF(カレンダマスタ!$R$5:$R$32,G301)=1,"OK","×")))))</f>
        <v>#N/A</v>
      </c>
      <c r="BE301" s="151" t="e">
        <f>IF(AC301="社員","",IF(G301="","",IF(R301&lt;&gt;"","",IF(AF301="CS","OK",IF(VLOOKUP(E301,カレンダマスタ!$A$5:$D$381,4,FALSE)&gt;0,"",IF(OR(G301*24&gt;10.84,H301*24&lt;14.5)=TRUE,"×","OK"))))))</f>
        <v>#N/A</v>
      </c>
      <c r="BF301" s="151" t="e">
        <f t="shared" si="82"/>
        <v>#N/A</v>
      </c>
      <c r="BG301" s="151" t="e">
        <f t="shared" si="83"/>
        <v>#N/A</v>
      </c>
      <c r="BI301" s="144" t="e">
        <f t="shared" si="96"/>
        <v>#N/A</v>
      </c>
    </row>
    <row r="302" spans="2:61">
      <c r="B302" s="111"/>
      <c r="C302" s="535">
        <v>300884</v>
      </c>
      <c r="D302" s="112" t="s">
        <v>542</v>
      </c>
      <c r="E302" s="582">
        <v>45424</v>
      </c>
      <c r="F302" s="112" t="s">
        <v>370</v>
      </c>
      <c r="G302" s="587"/>
      <c r="H302" s="587"/>
      <c r="I302" s="114"/>
      <c r="J302" s="118"/>
      <c r="K302" s="115"/>
      <c r="L302" s="116"/>
      <c r="M302" s="116"/>
      <c r="N302" s="117"/>
      <c r="O302" s="118"/>
      <c r="P302" s="118"/>
      <c r="Q302" s="118"/>
      <c r="R302" s="119"/>
      <c r="S302" s="120"/>
      <c r="T302" s="433"/>
      <c r="U302" s="431">
        <f>SUM(T302:T308)</f>
        <v>0</v>
      </c>
      <c r="V302" s="431" t="e">
        <f t="shared" si="91"/>
        <v>#N/A</v>
      </c>
      <c r="W302" s="298"/>
      <c r="X302" s="113" t="str">
        <f t="shared" si="97"/>
        <v/>
      </c>
      <c r="Y302" s="113" t="str">
        <f t="shared" si="92"/>
        <v/>
      </c>
      <c r="Z302" s="113" t="str">
        <f t="shared" si="93"/>
        <v/>
      </c>
      <c r="AA302" s="119" t="str">
        <f t="shared" si="85"/>
        <v/>
      </c>
      <c r="AC302" s="190" t="e">
        <f>AC281</f>
        <v>#N/A</v>
      </c>
      <c r="AD302" s="191" t="e">
        <f>AD281</f>
        <v>#N/A</v>
      </c>
      <c r="AE302" s="191" t="e">
        <f>AE281</f>
        <v>#N/A</v>
      </c>
      <c r="AF302" s="191" t="e">
        <f>AF281</f>
        <v>#N/A</v>
      </c>
      <c r="AG302" s="206">
        <f t="shared" si="94"/>
        <v>0</v>
      </c>
      <c r="AI302" s="158" t="str">
        <f>IF(月報!G302&lt;&gt;"",月報!G302,"")</f>
        <v/>
      </c>
      <c r="AJ302" s="122" t="str">
        <f>IF(月報!W302&lt;&gt;"",月報!W302*24,"")</f>
        <v/>
      </c>
      <c r="AK302" s="122" t="str">
        <f>IF(月報!P302&lt;&gt;"",月報!P302,"")</f>
        <v/>
      </c>
      <c r="AL302" s="122" t="str">
        <f>IF(月報!Q302&lt;&gt;"",IF(月報!Q302="平日残","",月報!Q302),"")</f>
        <v/>
      </c>
      <c r="AM302" s="122"/>
      <c r="AN302" s="122" t="e">
        <f t="shared" si="84"/>
        <v>#N/A</v>
      </c>
      <c r="AO302" s="122" t="e">
        <f>IF($E302="","",VLOOKUP($E302,カレンダマスタ!$A$5:$E$381,5,FALSE))</f>
        <v>#N/A</v>
      </c>
      <c r="AQ302" s="195" t="str">
        <f>IF(G302="","",IF(VLOOKUP(E302,カレンダマスタ!$A$5:$D$381,4,FALSE)=0,"",1))</f>
        <v/>
      </c>
      <c r="AR302" s="123" t="str">
        <f>IF($G302="","",IF($AD302="NSTC",INDEX(カレンダマスタ!$I$26:$O$31,MATCH($G302,カレンダマスタ!$H$26:$H$31,1),MATCH($H302,カレンダマスタ!$I$25:$O$25,1)),
IF($AD302="CS本社",INDEX(カレンダマスタ!$I$36:$O$41,MATCH($G302,カレンダマスタ!$H$36:$H$41,1),MATCH($H302,カレンダマスタ!$I$35:$O$35,1)),
IF($AD302="NS本社",INDEX(カレンダマスタ!$I$94:$O$99,MATCH($G302,カレンダマスタ!$H$95:$H$100,1),MATCH($H302,カレンダマスタ!$I$93:$O$93,1)),
IF($AD302="ODC",INDEX(カレンダマスタ!$I$46:$O$51,MATCH($G302,カレンダマスタ!$H$46:$H$51,1),MATCH($H302,カレンダマスタ!$I$45:$O$45,1)),
IF($AD302="NS東京TC",INDEX(カレンダマスタ!$I$56:$O$61,MATCH($G302,カレンダマスタ!$H$56:$H$61,1),MATCH($H302,カレンダマスタ!$I$55:$O$55,1)),""))))))</f>
        <v/>
      </c>
      <c r="AS302" s="122" t="e">
        <f t="shared" si="95"/>
        <v>#N/A</v>
      </c>
      <c r="AU302" s="124" t="e">
        <f>IF(E302="","",VLOOKUP($E302,カレンダマスタ!$A$4:$E$381,4,FALSE))</f>
        <v>#N/A</v>
      </c>
      <c r="AV302" s="124" t="str">
        <f t="shared" si="86"/>
        <v/>
      </c>
      <c r="AW302" s="124" t="str">
        <f t="shared" si="87"/>
        <v/>
      </c>
      <c r="AX302" s="125" t="e">
        <f t="shared" si="88"/>
        <v>#N/A</v>
      </c>
      <c r="AY302" s="125" t="e">
        <f t="shared" si="89"/>
        <v>#N/A</v>
      </c>
      <c r="AZ302" s="114" t="e">
        <f>IF(AX302&amp;AW302="勤怠未設定","×",IF(AV302="勤怠修正","×",IF(AC302="外注","",IF(AA302="",IF(AY302&lt;&gt;"","×",""),IF(VLOOKUP(AA302,カレンダマスタ!$H$66:$I$83,2,FALSE)&lt;&gt;AY302,"×","OK")))))</f>
        <v>#N/A</v>
      </c>
      <c r="BC302" s="124" t="e">
        <f>IF(E302="","",VLOOKUP($E302,カレンダマスタ!$A$4:$E$381,4,FALSE))</f>
        <v>#N/A</v>
      </c>
      <c r="BD302" s="122" t="e">
        <f>IF(AC302="社員","",IF(AG302=0,"",IF(AD302="NSTC",IF(COUNTIF(カレンダマスタ!$Q$5:$Q$32,G302)=1,"OK","×"),
IF(AD302="NS本社",IF(COUNTIF(カレンダマスタ!$T$5:$T$32,G302)=1,"OK","×"),IF(COUNTIF(カレンダマスタ!$R$5:$R$32,G302)=1,"OK","×")))))</f>
        <v>#N/A</v>
      </c>
      <c r="BE302" s="122" t="e">
        <f>IF(AC302="社員","",IF(G302="","",IF(R302&lt;&gt;"","",IF(AF302="CS","OK",IF(VLOOKUP(E302,カレンダマスタ!$A$5:$D$381,4,FALSE)&gt;0,"",IF(OR(G302*24&gt;10.84,H302*24&lt;14.5)=TRUE,"×","OK"))))))</f>
        <v>#N/A</v>
      </c>
      <c r="BF302" s="122" t="e">
        <f t="shared" si="82"/>
        <v>#N/A</v>
      </c>
      <c r="BG302" s="122" t="e">
        <f t="shared" si="83"/>
        <v>#N/A</v>
      </c>
      <c r="BI302" s="114" t="e">
        <f t="shared" si="96"/>
        <v>#N/A</v>
      </c>
    </row>
    <row r="303" spans="2:61">
      <c r="B303" s="111"/>
      <c r="C303" s="536">
        <v>300884</v>
      </c>
      <c r="D303" s="128" t="s">
        <v>542</v>
      </c>
      <c r="E303" s="583">
        <v>45425</v>
      </c>
      <c r="F303" s="128" t="s">
        <v>201</v>
      </c>
      <c r="G303" s="588">
        <v>0.375</v>
      </c>
      <c r="H303" s="588">
        <v>0.75</v>
      </c>
      <c r="I303" s="130" t="s">
        <v>200</v>
      </c>
      <c r="J303" s="139">
        <v>8</v>
      </c>
      <c r="K303" s="131"/>
      <c r="L303" s="132"/>
      <c r="M303" s="132"/>
      <c r="N303" s="141"/>
      <c r="O303" s="139">
        <v>8</v>
      </c>
      <c r="P303" s="139"/>
      <c r="Q303" s="139"/>
      <c r="R303" s="133"/>
      <c r="S303" s="134" t="s">
        <v>594</v>
      </c>
      <c r="T303" s="434"/>
      <c r="U303" s="429"/>
      <c r="V303" s="429" t="e">
        <f t="shared" si="91"/>
        <v>#N/A</v>
      </c>
      <c r="W303" s="298"/>
      <c r="X303" s="129">
        <f t="shared" si="97"/>
        <v>0.33333333333333331</v>
      </c>
      <c r="Y303" s="129" t="str">
        <f t="shared" si="92"/>
        <v/>
      </c>
      <c r="Z303" s="129" t="str">
        <f t="shared" si="93"/>
        <v/>
      </c>
      <c r="AA303" s="133" t="str">
        <f t="shared" si="85"/>
        <v/>
      </c>
      <c r="AC303" s="186" t="e">
        <f>AC281</f>
        <v>#N/A</v>
      </c>
      <c r="AD303" s="187" t="e">
        <f>AD281</f>
        <v>#N/A</v>
      </c>
      <c r="AE303" s="187" t="e">
        <f>AE281</f>
        <v>#N/A</v>
      </c>
      <c r="AF303" s="187" t="e">
        <f>AF281</f>
        <v>#N/A</v>
      </c>
      <c r="AG303" s="204" t="e">
        <f t="shared" si="94"/>
        <v>#N/A</v>
      </c>
      <c r="AI303" s="135" t="str">
        <f>IF(月報!G303&lt;&gt;"",月報!G303,"")</f>
        <v/>
      </c>
      <c r="AJ303" s="126">
        <f>IF(月報!W303&lt;&gt;"",月報!W303*24,"")</f>
        <v>8</v>
      </c>
      <c r="AK303" s="126" t="str">
        <f>IF(月報!P303&lt;&gt;"",月報!P303,"")</f>
        <v/>
      </c>
      <c r="AL303" s="126" t="str">
        <f>IF(月報!Q303&lt;&gt;"",IF(月報!Q303="平日残","",月報!Q303),"")</f>
        <v/>
      </c>
      <c r="AM303" s="126"/>
      <c r="AN303" s="126" t="e">
        <f t="shared" si="84"/>
        <v>#N/A</v>
      </c>
      <c r="AO303" s="126" t="e">
        <f>IF($E303="","",VLOOKUP($E303,カレンダマスタ!$A$5:$E$381,5,FALSE))</f>
        <v>#N/A</v>
      </c>
      <c r="AQ303" s="196" t="e">
        <f>IF(G303="","",IF(VLOOKUP(E303,カレンダマスタ!$A$5:$D$381,4,FALSE)=0,"",1))</f>
        <v>#N/A</v>
      </c>
      <c r="AR303" s="136" t="e">
        <f>IF($G303="","",IF($AD303="NSTC",INDEX(カレンダマスタ!$I$26:$O$31,MATCH($G303,カレンダマスタ!$H$26:$H$31,1),MATCH($H303,カレンダマスタ!$I$25:$O$25,1)),
IF($AD303="CS本社",INDEX(カレンダマスタ!$I$36:$O$41,MATCH($G303,カレンダマスタ!$H$36:$H$41,1),MATCH($H303,カレンダマスタ!$I$35:$O$35,1)),
IF($AD303="NS本社",INDEX(カレンダマスタ!$I$94:$O$99,MATCH($G303,カレンダマスタ!$H$95:$H$100,1),MATCH($H303,カレンダマスタ!$I$93:$O$93,1)),
IF($AD303="ODC",INDEX(カレンダマスタ!$I$46:$O$51,MATCH($G303,カレンダマスタ!$H$46:$H$51,1),MATCH($H303,カレンダマスタ!$I$45:$O$45,1)),
IF($AD303="NS東京TC",INDEX(カレンダマスタ!$I$56:$O$61,MATCH($G303,カレンダマスタ!$H$56:$H$61,1),MATCH($H303,カレンダマスタ!$I$55:$O$55,1)),""))))))</f>
        <v>#N/A</v>
      </c>
      <c r="AS303" s="126" t="e">
        <f t="shared" si="95"/>
        <v>#N/A</v>
      </c>
      <c r="AU303" s="137" t="e">
        <f>IF(E303="","",VLOOKUP($E303,カレンダマスタ!$A$4:$E$381,4,FALSE))</f>
        <v>#N/A</v>
      </c>
      <c r="AV303" s="137" t="str">
        <f t="shared" si="86"/>
        <v/>
      </c>
      <c r="AW303" s="137" t="str">
        <f t="shared" si="87"/>
        <v/>
      </c>
      <c r="AX303" s="138" t="e">
        <f t="shared" si="88"/>
        <v>#N/A</v>
      </c>
      <c r="AY303" s="138" t="e">
        <f t="shared" si="89"/>
        <v>#N/A</v>
      </c>
      <c r="AZ303" s="130" t="e">
        <f>IF(AX303&amp;AW303="勤怠未設定","×",IF(AV303="勤怠修正","×",IF(AC303="外注","",IF(AA303="",IF(AY303&lt;&gt;"","×",""),IF(VLOOKUP(AA303,カレンダマスタ!$H$66:$I$83,2,FALSE)&lt;&gt;AY303,"×","OK")))))</f>
        <v>#N/A</v>
      </c>
      <c r="BC303" s="137" t="e">
        <f>IF(E303="","",VLOOKUP($E303,カレンダマスタ!$A$4:$E$381,4,FALSE))</f>
        <v>#N/A</v>
      </c>
      <c r="BD303" s="126" t="e">
        <f>IF(AC303="社員","",IF(AG303=0,"",IF(AD303="NSTC",IF(COUNTIF(カレンダマスタ!$Q$5:$Q$32,G303)=1,"OK","×"),
IF(AD303="NS本社",IF(COUNTIF(カレンダマスタ!$T$5:$T$32,G303)=1,"OK","×"),IF(COUNTIF(カレンダマスタ!$R$5:$R$32,G303)=1,"OK","×")))))</f>
        <v>#N/A</v>
      </c>
      <c r="BE303" s="126" t="e">
        <f>IF(AC303="社員","",IF(G303="","",IF(R303&lt;&gt;"","",IF(AF303="CS","OK",IF(VLOOKUP(E303,カレンダマスタ!$A$5:$D$381,4,FALSE)&gt;0,"",IF(OR(G303*24&gt;10.84,H303*24&lt;14.5)=TRUE,"×","OK"))))))</f>
        <v>#N/A</v>
      </c>
      <c r="BF303" s="126" t="e">
        <f t="shared" si="82"/>
        <v>#N/A</v>
      </c>
      <c r="BG303" s="126" t="e">
        <f t="shared" si="83"/>
        <v>#N/A</v>
      </c>
      <c r="BI303" s="130" t="e">
        <f t="shared" si="96"/>
        <v>#N/A</v>
      </c>
    </row>
    <row r="304" spans="2:61">
      <c r="B304" s="111"/>
      <c r="C304" s="536">
        <v>300884</v>
      </c>
      <c r="D304" s="128" t="s">
        <v>542</v>
      </c>
      <c r="E304" s="583">
        <v>45426</v>
      </c>
      <c r="F304" s="128" t="s">
        <v>203</v>
      </c>
      <c r="G304" s="588">
        <v>0.375</v>
      </c>
      <c r="H304" s="588">
        <v>0.75</v>
      </c>
      <c r="I304" s="130" t="s">
        <v>200</v>
      </c>
      <c r="J304" s="139">
        <v>8</v>
      </c>
      <c r="K304" s="131"/>
      <c r="L304" s="132"/>
      <c r="M304" s="132"/>
      <c r="N304" s="141"/>
      <c r="O304" s="139">
        <v>8</v>
      </c>
      <c r="P304" s="139"/>
      <c r="Q304" s="139"/>
      <c r="R304" s="133"/>
      <c r="S304" s="134" t="s">
        <v>594</v>
      </c>
      <c r="T304" s="434"/>
      <c r="U304" s="429"/>
      <c r="V304" s="429" t="e">
        <f t="shared" si="91"/>
        <v>#N/A</v>
      </c>
      <c r="W304" s="298"/>
      <c r="X304" s="129">
        <f t="shared" si="97"/>
        <v>0.33333333333333331</v>
      </c>
      <c r="Y304" s="129" t="str">
        <f t="shared" si="92"/>
        <v/>
      </c>
      <c r="Z304" s="129" t="str">
        <f t="shared" si="93"/>
        <v/>
      </c>
      <c r="AA304" s="133" t="str">
        <f t="shared" si="85"/>
        <v/>
      </c>
      <c r="AC304" s="186" t="e">
        <f>AC281</f>
        <v>#N/A</v>
      </c>
      <c r="AD304" s="187" t="e">
        <f>AD281</f>
        <v>#N/A</v>
      </c>
      <c r="AE304" s="187" t="e">
        <f>AE281</f>
        <v>#N/A</v>
      </c>
      <c r="AF304" s="187" t="e">
        <f>AF281</f>
        <v>#N/A</v>
      </c>
      <c r="AG304" s="204" t="e">
        <f t="shared" si="94"/>
        <v>#N/A</v>
      </c>
      <c r="AI304" s="135" t="str">
        <f>IF(月報!G304&lt;&gt;"",月報!G304,"")</f>
        <v/>
      </c>
      <c r="AJ304" s="126">
        <f>IF(月報!W304&lt;&gt;"",月報!W304*24,"")</f>
        <v>8</v>
      </c>
      <c r="AK304" s="126" t="str">
        <f>IF(月報!P304&lt;&gt;"",月報!P304,"")</f>
        <v/>
      </c>
      <c r="AL304" s="126" t="str">
        <f>IF(月報!Q304&lt;&gt;"",IF(月報!Q304="平日残","",月報!Q304),"")</f>
        <v/>
      </c>
      <c r="AM304" s="126"/>
      <c r="AN304" s="126" t="e">
        <f t="shared" si="84"/>
        <v>#N/A</v>
      </c>
      <c r="AO304" s="126" t="e">
        <f>IF($E304="","",VLOOKUP($E304,カレンダマスタ!$A$5:$E$381,5,FALSE))</f>
        <v>#N/A</v>
      </c>
      <c r="AQ304" s="196" t="e">
        <f>IF(G304="","",IF(VLOOKUP(E304,カレンダマスタ!$A$5:$D$381,4,FALSE)=0,"",1))</f>
        <v>#N/A</v>
      </c>
      <c r="AR304" s="136" t="e">
        <f>IF($G304="","",IF($AD304="NSTC",INDEX(カレンダマスタ!$I$26:$O$31,MATCH($G304,カレンダマスタ!$H$26:$H$31,1),MATCH($H304,カレンダマスタ!$I$25:$O$25,1)),
IF($AD304="CS本社",INDEX(カレンダマスタ!$I$36:$O$41,MATCH($G304,カレンダマスタ!$H$36:$H$41,1),MATCH($H304,カレンダマスタ!$I$35:$O$35,1)),
IF($AD304="NS本社",INDEX(カレンダマスタ!$I$94:$O$99,MATCH($G304,カレンダマスタ!$H$95:$H$100,1),MATCH($H304,カレンダマスタ!$I$93:$O$93,1)),
IF($AD304="ODC",INDEX(カレンダマスタ!$I$46:$O$51,MATCH($G304,カレンダマスタ!$H$46:$H$51,1),MATCH($H304,カレンダマスタ!$I$45:$O$45,1)),
IF($AD304="NS東京TC",INDEX(カレンダマスタ!$I$56:$O$61,MATCH($G304,カレンダマスタ!$H$56:$H$61,1),MATCH($H304,カレンダマスタ!$I$55:$O$55,1)),""))))))</f>
        <v>#N/A</v>
      </c>
      <c r="AS304" s="126" t="e">
        <f t="shared" si="95"/>
        <v>#N/A</v>
      </c>
      <c r="AU304" s="137" t="e">
        <f>IF(E304="","",VLOOKUP($E304,カレンダマスタ!$A$4:$E$381,4,FALSE))</f>
        <v>#N/A</v>
      </c>
      <c r="AV304" s="137" t="str">
        <f t="shared" si="86"/>
        <v/>
      </c>
      <c r="AW304" s="137" t="str">
        <f t="shared" si="87"/>
        <v/>
      </c>
      <c r="AX304" s="138" t="e">
        <f t="shared" si="88"/>
        <v>#N/A</v>
      </c>
      <c r="AY304" s="138" t="e">
        <f t="shared" si="89"/>
        <v>#N/A</v>
      </c>
      <c r="AZ304" s="130" t="e">
        <f>IF(AX304&amp;AW304="勤怠未設定","×",IF(AV304="勤怠修正","×",IF(AC304="外注","",IF(AA304="",IF(AY304&lt;&gt;"","×",""),IF(VLOOKUP(AA304,カレンダマスタ!$H$66:$I$83,2,FALSE)&lt;&gt;AY304,"×","OK")))))</f>
        <v>#N/A</v>
      </c>
      <c r="BC304" s="137" t="e">
        <f>IF(E304="","",VLOOKUP($E304,カレンダマスタ!$A$4:$E$381,4,FALSE))</f>
        <v>#N/A</v>
      </c>
      <c r="BD304" s="126" t="e">
        <f>IF(AC304="社員","",IF(AG304=0,"",IF(AD304="NSTC",IF(COUNTIF(カレンダマスタ!$Q$5:$Q$32,G304)=1,"OK","×"),
IF(AD304="NS本社",IF(COUNTIF(カレンダマスタ!$T$5:$T$32,G304)=1,"OK","×"),IF(COUNTIF(カレンダマスタ!$R$5:$R$32,G304)=1,"OK","×")))))</f>
        <v>#N/A</v>
      </c>
      <c r="BE304" s="126" t="e">
        <f>IF(AC304="社員","",IF(G304="","",IF(R304&lt;&gt;"","",IF(AF304="CS","OK",IF(VLOOKUP(E304,カレンダマスタ!$A$5:$D$381,4,FALSE)&gt;0,"",IF(OR(G304*24&gt;10.84,H304*24&lt;14.5)=TRUE,"×","OK"))))))</f>
        <v>#N/A</v>
      </c>
      <c r="BF304" s="126" t="e">
        <f t="shared" si="82"/>
        <v>#N/A</v>
      </c>
      <c r="BG304" s="126" t="e">
        <f t="shared" si="83"/>
        <v>#N/A</v>
      </c>
      <c r="BI304" s="130" t="e">
        <f t="shared" si="96"/>
        <v>#N/A</v>
      </c>
    </row>
    <row r="305" spans="2:61">
      <c r="B305" s="111"/>
      <c r="C305" s="536">
        <v>300884</v>
      </c>
      <c r="D305" s="128" t="s">
        <v>542</v>
      </c>
      <c r="E305" s="583">
        <v>45427</v>
      </c>
      <c r="F305" s="128" t="s">
        <v>204</v>
      </c>
      <c r="G305" s="588">
        <v>0.375</v>
      </c>
      <c r="H305" s="588">
        <v>0.75</v>
      </c>
      <c r="I305" s="130" t="s">
        <v>200</v>
      </c>
      <c r="J305" s="139">
        <v>8</v>
      </c>
      <c r="K305" s="131"/>
      <c r="L305" s="132"/>
      <c r="M305" s="132"/>
      <c r="N305" s="141"/>
      <c r="O305" s="139">
        <v>8</v>
      </c>
      <c r="P305" s="139"/>
      <c r="Q305" s="139"/>
      <c r="R305" s="133"/>
      <c r="S305" s="134" t="s">
        <v>594</v>
      </c>
      <c r="T305" s="434"/>
      <c r="U305" s="429"/>
      <c r="V305" s="429" t="e">
        <f t="shared" si="91"/>
        <v>#N/A</v>
      </c>
      <c r="W305" s="298"/>
      <c r="X305" s="129">
        <f t="shared" si="97"/>
        <v>0.33333333333333331</v>
      </c>
      <c r="Y305" s="129" t="str">
        <f t="shared" si="92"/>
        <v/>
      </c>
      <c r="Z305" s="129" t="str">
        <f t="shared" si="93"/>
        <v/>
      </c>
      <c r="AA305" s="133" t="str">
        <f t="shared" si="85"/>
        <v/>
      </c>
      <c r="AC305" s="186" t="e">
        <f>AC281</f>
        <v>#N/A</v>
      </c>
      <c r="AD305" s="187" t="e">
        <f>AD281</f>
        <v>#N/A</v>
      </c>
      <c r="AE305" s="187" t="e">
        <f>AE281</f>
        <v>#N/A</v>
      </c>
      <c r="AF305" s="187" t="e">
        <f>AF281</f>
        <v>#N/A</v>
      </c>
      <c r="AG305" s="204" t="e">
        <f t="shared" si="94"/>
        <v>#N/A</v>
      </c>
      <c r="AI305" s="135" t="str">
        <f>IF(月報!G305&lt;&gt;"",月報!G305,"")</f>
        <v/>
      </c>
      <c r="AJ305" s="126">
        <f>IF(月報!W305&lt;&gt;"",月報!W305*24,"")</f>
        <v>8</v>
      </c>
      <c r="AK305" s="126" t="str">
        <f>IF(月報!P305&lt;&gt;"",月報!P305,"")</f>
        <v/>
      </c>
      <c r="AL305" s="126" t="str">
        <f>IF(月報!Q305&lt;&gt;"",IF(月報!Q305="平日残","",月報!Q305),"")</f>
        <v/>
      </c>
      <c r="AM305" s="126"/>
      <c r="AN305" s="126" t="e">
        <f t="shared" si="84"/>
        <v>#N/A</v>
      </c>
      <c r="AO305" s="126" t="e">
        <f>IF($E305="","",VLOOKUP($E305,カレンダマスタ!$A$5:$E$381,5,FALSE))</f>
        <v>#N/A</v>
      </c>
      <c r="AQ305" s="196" t="e">
        <f>IF(G305="","",IF(VLOOKUP(E305,カレンダマスタ!$A$5:$D$381,4,FALSE)=0,"",1))</f>
        <v>#N/A</v>
      </c>
      <c r="AR305" s="136" t="e">
        <f>IF($G305="","",IF($AD305="NSTC",INDEX(カレンダマスタ!$I$26:$O$31,MATCH($G305,カレンダマスタ!$H$26:$H$31,1),MATCH($H305,カレンダマスタ!$I$25:$O$25,1)),
IF($AD305="CS本社",INDEX(カレンダマスタ!$I$36:$O$41,MATCH($G305,カレンダマスタ!$H$36:$H$41,1),MATCH($H305,カレンダマスタ!$I$35:$O$35,1)),
IF($AD305="NS本社",INDEX(カレンダマスタ!$I$94:$O$99,MATCH($G305,カレンダマスタ!$H$95:$H$100,1),MATCH($H305,カレンダマスタ!$I$93:$O$93,1)),
IF($AD305="ODC",INDEX(カレンダマスタ!$I$46:$O$51,MATCH($G305,カレンダマスタ!$H$46:$H$51,1),MATCH($H305,カレンダマスタ!$I$45:$O$45,1)),
IF($AD305="NS東京TC",INDEX(カレンダマスタ!$I$56:$O$61,MATCH($G305,カレンダマスタ!$H$56:$H$61,1),MATCH($H305,カレンダマスタ!$I$55:$O$55,1)),""))))))</f>
        <v>#N/A</v>
      </c>
      <c r="AS305" s="126" t="e">
        <f t="shared" si="95"/>
        <v>#N/A</v>
      </c>
      <c r="AU305" s="137" t="e">
        <f>IF(E305="","",VLOOKUP($E305,カレンダマスタ!$A$4:$E$381,4,FALSE))</f>
        <v>#N/A</v>
      </c>
      <c r="AV305" s="137" t="str">
        <f t="shared" si="86"/>
        <v/>
      </c>
      <c r="AW305" s="137" t="str">
        <f t="shared" si="87"/>
        <v/>
      </c>
      <c r="AX305" s="138" t="e">
        <f t="shared" si="88"/>
        <v>#N/A</v>
      </c>
      <c r="AY305" s="138" t="e">
        <f t="shared" si="89"/>
        <v>#N/A</v>
      </c>
      <c r="AZ305" s="130" t="e">
        <f>IF(AX305&amp;AW305="勤怠未設定","×",IF(AV305="勤怠修正","×",IF(AC305="外注","",IF(AA305="",IF(AY305&lt;&gt;"","×",""),IF(VLOOKUP(AA305,カレンダマスタ!$H$66:$I$83,2,FALSE)&lt;&gt;AY305,"×","OK")))))</f>
        <v>#N/A</v>
      </c>
      <c r="BC305" s="137" t="e">
        <f>IF(E305="","",VLOOKUP($E305,カレンダマスタ!$A$4:$E$381,4,FALSE))</f>
        <v>#N/A</v>
      </c>
      <c r="BD305" s="126" t="e">
        <f>IF(AC305="社員","",IF(AG305=0,"",IF(AD305="NSTC",IF(COUNTIF(カレンダマスタ!$Q$5:$Q$32,G305)=1,"OK","×"),
IF(AD305="NS本社",IF(COUNTIF(カレンダマスタ!$T$5:$T$32,G305)=1,"OK","×"),IF(COUNTIF(カレンダマスタ!$R$5:$R$32,G305)=1,"OK","×")))))</f>
        <v>#N/A</v>
      </c>
      <c r="BE305" s="126" t="e">
        <f>IF(AC305="社員","",IF(G305="","",IF(R305&lt;&gt;"","",IF(AF305="CS","OK",IF(VLOOKUP(E305,カレンダマスタ!$A$5:$D$381,4,FALSE)&gt;0,"",IF(OR(G305*24&gt;10.84,H305*24&lt;14.5)=TRUE,"×","OK"))))))</f>
        <v>#N/A</v>
      </c>
      <c r="BF305" s="126" t="e">
        <f t="shared" si="82"/>
        <v>#N/A</v>
      </c>
      <c r="BG305" s="126" t="e">
        <f t="shared" si="83"/>
        <v>#N/A</v>
      </c>
      <c r="BI305" s="130" t="e">
        <f t="shared" si="96"/>
        <v>#N/A</v>
      </c>
    </row>
    <row r="306" spans="2:61">
      <c r="B306" s="111"/>
      <c r="C306" s="536">
        <v>300884</v>
      </c>
      <c r="D306" s="128" t="s">
        <v>542</v>
      </c>
      <c r="E306" s="583">
        <v>45428</v>
      </c>
      <c r="F306" s="128" t="s">
        <v>205</v>
      </c>
      <c r="G306" s="588">
        <v>0.375</v>
      </c>
      <c r="H306" s="588">
        <v>0.75</v>
      </c>
      <c r="I306" s="130" t="s">
        <v>200</v>
      </c>
      <c r="J306" s="139">
        <v>8</v>
      </c>
      <c r="K306" s="131"/>
      <c r="L306" s="132"/>
      <c r="M306" s="132"/>
      <c r="N306" s="141"/>
      <c r="O306" s="139">
        <v>8</v>
      </c>
      <c r="P306" s="139"/>
      <c r="Q306" s="139"/>
      <c r="R306" s="133"/>
      <c r="S306" s="134" t="s">
        <v>594</v>
      </c>
      <c r="T306" s="434"/>
      <c r="U306" s="429"/>
      <c r="V306" s="429" t="e">
        <f t="shared" si="91"/>
        <v>#N/A</v>
      </c>
      <c r="W306" s="298"/>
      <c r="X306" s="129">
        <f t="shared" si="97"/>
        <v>0.33333333333333331</v>
      </c>
      <c r="Y306" s="129" t="str">
        <f t="shared" si="92"/>
        <v/>
      </c>
      <c r="Z306" s="129" t="str">
        <f t="shared" si="93"/>
        <v/>
      </c>
      <c r="AA306" s="133" t="str">
        <f t="shared" si="85"/>
        <v/>
      </c>
      <c r="AC306" s="186" t="e">
        <f>AC281</f>
        <v>#N/A</v>
      </c>
      <c r="AD306" s="187" t="e">
        <f>AD281</f>
        <v>#N/A</v>
      </c>
      <c r="AE306" s="187" t="e">
        <f>AE281</f>
        <v>#N/A</v>
      </c>
      <c r="AF306" s="187" t="e">
        <f>AF281</f>
        <v>#N/A</v>
      </c>
      <c r="AG306" s="204" t="e">
        <f t="shared" si="94"/>
        <v>#N/A</v>
      </c>
      <c r="AI306" s="140" t="str">
        <f>IF(月報!G306&lt;&gt;"",月報!G306,"")</f>
        <v/>
      </c>
      <c r="AJ306" s="126">
        <f>IF(月報!W306&lt;&gt;"",月報!W306*24,"")</f>
        <v>8</v>
      </c>
      <c r="AK306" s="126" t="str">
        <f>IF(月報!P306&lt;&gt;"",月報!P306,"")</f>
        <v/>
      </c>
      <c r="AL306" s="126" t="str">
        <f>IF(月報!Q306&lt;&gt;"",IF(月報!Q306="平日残","",月報!Q306),"")</f>
        <v/>
      </c>
      <c r="AM306" s="126"/>
      <c r="AN306" s="126" t="e">
        <f t="shared" si="84"/>
        <v>#N/A</v>
      </c>
      <c r="AO306" s="126" t="e">
        <f>IF($E306="","",VLOOKUP($E306,カレンダマスタ!$A$5:$E$381,5,FALSE))</f>
        <v>#N/A</v>
      </c>
      <c r="AQ306" s="196" t="e">
        <f>IF(G306="","",IF(VLOOKUP(E306,カレンダマスタ!$A$5:$D$381,4,FALSE)=0,"",1))</f>
        <v>#N/A</v>
      </c>
      <c r="AR306" s="136" t="e">
        <f>IF($G306="","",IF($AD306="NSTC",INDEX(カレンダマスタ!$I$26:$O$31,MATCH($G306,カレンダマスタ!$H$26:$H$31,1),MATCH($H306,カレンダマスタ!$I$25:$O$25,1)),
IF($AD306="CS本社",INDEX(カレンダマスタ!$I$36:$O$41,MATCH($G306,カレンダマスタ!$H$36:$H$41,1),MATCH($H306,カレンダマスタ!$I$35:$O$35,1)),
IF($AD306="NS本社",INDEX(カレンダマスタ!$I$94:$O$99,MATCH($G306,カレンダマスタ!$H$95:$H$100,1),MATCH($H306,カレンダマスタ!$I$93:$O$93,1)),
IF($AD306="ODC",INDEX(カレンダマスタ!$I$46:$O$51,MATCH($G306,カレンダマスタ!$H$46:$H$51,1),MATCH($H306,カレンダマスタ!$I$45:$O$45,1)),
IF($AD306="NS東京TC",INDEX(カレンダマスタ!$I$56:$O$61,MATCH($G306,カレンダマスタ!$H$56:$H$61,1),MATCH($H306,カレンダマスタ!$I$55:$O$55,1)),""))))))</f>
        <v>#N/A</v>
      </c>
      <c r="AS306" s="126" t="e">
        <f t="shared" si="95"/>
        <v>#N/A</v>
      </c>
      <c r="AU306" s="137" t="e">
        <f>IF(E306="","",VLOOKUP($E306,カレンダマスタ!$A$4:$E$381,4,FALSE))</f>
        <v>#N/A</v>
      </c>
      <c r="AV306" s="137" t="str">
        <f t="shared" si="86"/>
        <v/>
      </c>
      <c r="AW306" s="137" t="str">
        <f t="shared" si="87"/>
        <v/>
      </c>
      <c r="AX306" s="138" t="e">
        <f t="shared" si="88"/>
        <v>#N/A</v>
      </c>
      <c r="AY306" s="138" t="e">
        <f t="shared" si="89"/>
        <v>#N/A</v>
      </c>
      <c r="AZ306" s="130" t="e">
        <f>IF(AX306&amp;AW306="勤怠未設定","×",IF(AV306="勤怠修正","×",IF(AC306="外注","",IF(AA306="",IF(AY306&lt;&gt;"","×",""),IF(VLOOKUP(AA306,カレンダマスタ!$H$66:$I$83,2,FALSE)&lt;&gt;AY306,"×","OK")))))</f>
        <v>#N/A</v>
      </c>
      <c r="BC306" s="137" t="e">
        <f>IF(E306="","",VLOOKUP($E306,カレンダマスタ!$A$4:$E$381,4,FALSE))</f>
        <v>#N/A</v>
      </c>
      <c r="BD306" s="126" t="e">
        <f>IF(AC306="社員","",IF(AG306=0,"",IF(AD306="NSTC",IF(COUNTIF(カレンダマスタ!$Q$5:$Q$32,G306)=1,"OK","×"),
IF(AD306="NS本社",IF(COUNTIF(カレンダマスタ!$T$5:$T$32,G306)=1,"OK","×"),IF(COUNTIF(カレンダマスタ!$R$5:$R$32,G306)=1,"OK","×")))))</f>
        <v>#N/A</v>
      </c>
      <c r="BE306" s="126" t="e">
        <f>IF(AC306="社員","",IF(G306="","",IF(R306&lt;&gt;"","",IF(AF306="CS","OK",IF(VLOOKUP(E306,カレンダマスタ!$A$5:$D$381,4,FALSE)&gt;0,"",IF(OR(G306*24&gt;10.84,H306*24&lt;14.5)=TRUE,"×","OK"))))))</f>
        <v>#N/A</v>
      </c>
      <c r="BF306" s="126" t="e">
        <f t="shared" si="82"/>
        <v>#N/A</v>
      </c>
      <c r="BG306" s="126" t="e">
        <f t="shared" si="83"/>
        <v>#N/A</v>
      </c>
      <c r="BI306" s="130" t="e">
        <f t="shared" si="96"/>
        <v>#N/A</v>
      </c>
    </row>
    <row r="307" spans="2:61">
      <c r="B307" s="111"/>
      <c r="C307" s="536">
        <v>300884</v>
      </c>
      <c r="D307" s="128" t="s">
        <v>542</v>
      </c>
      <c r="E307" s="583">
        <v>45429</v>
      </c>
      <c r="F307" s="128" t="s">
        <v>199</v>
      </c>
      <c r="G307" s="588">
        <v>0.375</v>
      </c>
      <c r="H307" s="588">
        <v>0.75</v>
      </c>
      <c r="I307" s="130" t="s">
        <v>200</v>
      </c>
      <c r="J307" s="139">
        <v>8</v>
      </c>
      <c r="K307" s="131"/>
      <c r="L307" s="132"/>
      <c r="M307" s="132"/>
      <c r="N307" s="141"/>
      <c r="O307" s="139">
        <v>8</v>
      </c>
      <c r="P307" s="139"/>
      <c r="Q307" s="139"/>
      <c r="R307" s="133"/>
      <c r="S307" s="134" t="s">
        <v>594</v>
      </c>
      <c r="T307" s="434"/>
      <c r="U307" s="429"/>
      <c r="V307" s="429" t="e">
        <f t="shared" si="91"/>
        <v>#N/A</v>
      </c>
      <c r="W307" s="298"/>
      <c r="X307" s="129">
        <f t="shared" si="97"/>
        <v>0.33333333333333331</v>
      </c>
      <c r="Y307" s="129" t="str">
        <f t="shared" si="92"/>
        <v/>
      </c>
      <c r="Z307" s="129" t="str">
        <f t="shared" si="93"/>
        <v/>
      </c>
      <c r="AA307" s="133" t="str">
        <f t="shared" si="85"/>
        <v/>
      </c>
      <c r="AC307" s="186" t="e">
        <f>AC281</f>
        <v>#N/A</v>
      </c>
      <c r="AD307" s="187" t="e">
        <f>AD281</f>
        <v>#N/A</v>
      </c>
      <c r="AE307" s="187" t="e">
        <f>AE281</f>
        <v>#N/A</v>
      </c>
      <c r="AF307" s="187" t="e">
        <f>AF281</f>
        <v>#N/A</v>
      </c>
      <c r="AG307" s="204" t="e">
        <f t="shared" si="94"/>
        <v>#N/A</v>
      </c>
      <c r="AI307" s="140" t="str">
        <f>IF(月報!G307&lt;&gt;"",月報!G307,"")</f>
        <v/>
      </c>
      <c r="AJ307" s="126">
        <f>IF(月報!W307&lt;&gt;"",月報!W307*24,"")</f>
        <v>8</v>
      </c>
      <c r="AK307" s="126" t="str">
        <f>IF(月報!P307&lt;&gt;"",月報!P307,"")</f>
        <v/>
      </c>
      <c r="AL307" s="126" t="str">
        <f>IF(月報!Q307&lt;&gt;"",IF(月報!Q307="平日残","",月報!Q307),"")</f>
        <v/>
      </c>
      <c r="AM307" s="126"/>
      <c r="AN307" s="126" t="e">
        <f t="shared" si="84"/>
        <v>#N/A</v>
      </c>
      <c r="AO307" s="126" t="e">
        <f>IF($E307="","",VLOOKUP($E307,カレンダマスタ!$A$5:$E$381,5,FALSE))</f>
        <v>#N/A</v>
      </c>
      <c r="AQ307" s="196" t="e">
        <f>IF(G307="","",IF(VLOOKUP(E307,カレンダマスタ!$A$5:$D$381,4,FALSE)=0,"",1))</f>
        <v>#N/A</v>
      </c>
      <c r="AR307" s="136" t="e">
        <f>IF($G307="","",IF($AD307="NSTC",INDEX(カレンダマスタ!$I$26:$O$31,MATCH($G307,カレンダマスタ!$H$26:$H$31,1),MATCH($H307,カレンダマスタ!$I$25:$O$25,1)),
IF($AD307="CS本社",INDEX(カレンダマスタ!$I$36:$O$41,MATCH($G307,カレンダマスタ!$H$36:$H$41,1),MATCH($H307,カレンダマスタ!$I$35:$O$35,1)),
IF($AD307="NS本社",INDEX(カレンダマスタ!$I$94:$O$99,MATCH($G307,カレンダマスタ!$H$95:$H$100,1),MATCH($H307,カレンダマスタ!$I$93:$O$93,1)),
IF($AD307="ODC",INDEX(カレンダマスタ!$I$46:$O$51,MATCH($G307,カレンダマスタ!$H$46:$H$51,1),MATCH($H307,カレンダマスタ!$I$45:$O$45,1)),
IF($AD307="NS東京TC",INDEX(カレンダマスタ!$I$56:$O$61,MATCH($G307,カレンダマスタ!$H$56:$H$61,1),MATCH($H307,カレンダマスタ!$I$55:$O$55,1)),""))))))</f>
        <v>#N/A</v>
      </c>
      <c r="AS307" s="126" t="e">
        <f t="shared" si="95"/>
        <v>#N/A</v>
      </c>
      <c r="AU307" s="137" t="e">
        <f>IF(E307="","",VLOOKUP($E307,カレンダマスタ!$A$4:$E$381,4,FALSE))</f>
        <v>#N/A</v>
      </c>
      <c r="AV307" s="137" t="str">
        <f t="shared" si="86"/>
        <v/>
      </c>
      <c r="AW307" s="137" t="str">
        <f t="shared" si="87"/>
        <v/>
      </c>
      <c r="AX307" s="138" t="e">
        <f t="shared" si="88"/>
        <v>#N/A</v>
      </c>
      <c r="AY307" s="138" t="e">
        <f t="shared" si="89"/>
        <v>#N/A</v>
      </c>
      <c r="AZ307" s="130" t="e">
        <f>IF(AX307&amp;AW307="勤怠未設定","×",IF(AV307="勤怠修正","×",IF(AC307="外注","",IF(AA307="",IF(AY307&lt;&gt;"","×",""),IF(VLOOKUP(AA307,カレンダマスタ!$H$66:$I$83,2,FALSE)&lt;&gt;AY307,"×","OK")))))</f>
        <v>#N/A</v>
      </c>
      <c r="BC307" s="137" t="e">
        <f>IF(E307="","",VLOOKUP($E307,カレンダマスタ!$A$4:$E$381,4,FALSE))</f>
        <v>#N/A</v>
      </c>
      <c r="BD307" s="126" t="e">
        <f>IF(AC307="社員","",IF(AG307=0,"",IF(AD307="NSTC",IF(COUNTIF(カレンダマスタ!$Q$5:$Q$32,G307)=1,"OK","×"),
IF(AD307="NS本社",IF(COUNTIF(カレンダマスタ!$T$5:$T$32,G307)=1,"OK","×"),IF(COUNTIF(カレンダマスタ!$R$5:$R$32,G307)=1,"OK","×")))))</f>
        <v>#N/A</v>
      </c>
      <c r="BE307" s="126" t="e">
        <f>IF(AC307="社員","",IF(G307="","",IF(R307&lt;&gt;"","",IF(AF307="CS","OK",IF(VLOOKUP(E307,カレンダマスタ!$A$5:$D$381,4,FALSE)&gt;0,"",IF(OR(G307*24&gt;10.84,H307*24&lt;14.5)=TRUE,"×","OK"))))))</f>
        <v>#N/A</v>
      </c>
      <c r="BF307" s="126" t="e">
        <f t="shared" si="82"/>
        <v>#N/A</v>
      </c>
      <c r="BG307" s="126" t="e">
        <f t="shared" si="83"/>
        <v>#N/A</v>
      </c>
      <c r="BI307" s="130" t="e">
        <f t="shared" si="96"/>
        <v>#N/A</v>
      </c>
    </row>
    <row r="308" spans="2:61">
      <c r="B308" s="111"/>
      <c r="C308" s="537">
        <v>300884</v>
      </c>
      <c r="D308" s="142" t="s">
        <v>542</v>
      </c>
      <c r="E308" s="584">
        <v>45430</v>
      </c>
      <c r="F308" s="142" t="s">
        <v>369</v>
      </c>
      <c r="G308" s="589"/>
      <c r="H308" s="589"/>
      <c r="I308" s="144"/>
      <c r="J308" s="148"/>
      <c r="K308" s="145"/>
      <c r="L308" s="146"/>
      <c r="M308" s="146"/>
      <c r="N308" s="147"/>
      <c r="O308" s="148"/>
      <c r="P308" s="148"/>
      <c r="Q308" s="148"/>
      <c r="R308" s="149"/>
      <c r="S308" s="156"/>
      <c r="T308" s="435"/>
      <c r="U308" s="430"/>
      <c r="V308" s="430" t="e">
        <f t="shared" si="91"/>
        <v>#N/A</v>
      </c>
      <c r="W308" s="298"/>
      <c r="X308" s="143" t="str">
        <f t="shared" si="97"/>
        <v/>
      </c>
      <c r="Y308" s="143" t="str">
        <f t="shared" si="92"/>
        <v/>
      </c>
      <c r="Z308" s="143" t="str">
        <f t="shared" si="93"/>
        <v/>
      </c>
      <c r="AA308" s="149" t="str">
        <f t="shared" si="85"/>
        <v/>
      </c>
      <c r="AC308" s="188" t="e">
        <f>AC281</f>
        <v>#N/A</v>
      </c>
      <c r="AD308" s="189" t="e">
        <f>AD281</f>
        <v>#N/A</v>
      </c>
      <c r="AE308" s="189" t="e">
        <f>AE281</f>
        <v>#N/A</v>
      </c>
      <c r="AF308" s="189" t="e">
        <f>AF281</f>
        <v>#N/A</v>
      </c>
      <c r="AG308" s="205">
        <f t="shared" si="94"/>
        <v>0</v>
      </c>
      <c r="AI308" s="157" t="str">
        <f>IF(月報!G308&lt;&gt;"",月報!G308,"")</f>
        <v/>
      </c>
      <c r="AJ308" s="151" t="str">
        <f>IF(月報!W308&lt;&gt;"",月報!W308*24,"")</f>
        <v/>
      </c>
      <c r="AK308" s="151" t="str">
        <f>IF(月報!P308&lt;&gt;"",月報!P308,"")</f>
        <v/>
      </c>
      <c r="AL308" s="151" t="str">
        <f>IF(月報!Q308&lt;&gt;"",IF(月報!Q308="平日残","",月報!Q308),"")</f>
        <v/>
      </c>
      <c r="AM308" s="151"/>
      <c r="AN308" s="151" t="e">
        <f t="shared" si="84"/>
        <v>#N/A</v>
      </c>
      <c r="AO308" s="151" t="e">
        <f>IF($E308="","",VLOOKUP($E308,カレンダマスタ!$A$5:$E$381,5,FALSE))</f>
        <v>#N/A</v>
      </c>
      <c r="AQ308" s="197" t="str">
        <f>IF(G308="","",IF(VLOOKUP(E308,カレンダマスタ!$A$5:$D$381,4,FALSE)=0,"",1))</f>
        <v/>
      </c>
      <c r="AR308" s="152" t="str">
        <f>IF($G308="","",IF($AD308="NSTC",INDEX(カレンダマスタ!$I$26:$O$31,MATCH($G308,カレンダマスタ!$H$26:$H$31,1),MATCH($H308,カレンダマスタ!$I$25:$O$25,1)),
IF($AD308="CS本社",INDEX(カレンダマスタ!$I$36:$O$41,MATCH($G308,カレンダマスタ!$H$36:$H$41,1),MATCH($H308,カレンダマスタ!$I$35:$O$35,1)),
IF($AD308="NS本社",INDEX(カレンダマスタ!$I$94:$O$99,MATCH($G308,カレンダマスタ!$H$95:$H$100,1),MATCH($H308,カレンダマスタ!$I$93:$O$93,1)),
IF($AD308="ODC",INDEX(カレンダマスタ!$I$46:$O$51,MATCH($G308,カレンダマスタ!$H$46:$H$51,1),MATCH($H308,カレンダマスタ!$I$45:$O$45,1)),
IF($AD308="NS東京TC",INDEX(カレンダマスタ!$I$56:$O$61,MATCH($G308,カレンダマスタ!$H$56:$H$61,1),MATCH($H308,カレンダマスタ!$I$55:$O$55,1)),""))))))</f>
        <v/>
      </c>
      <c r="AS308" s="151" t="e">
        <f t="shared" si="95"/>
        <v>#N/A</v>
      </c>
      <c r="AU308" s="153" t="e">
        <f>IF(E308="","",VLOOKUP($E308,カレンダマスタ!$A$4:$E$381,4,FALSE))</f>
        <v>#N/A</v>
      </c>
      <c r="AV308" s="153" t="str">
        <f t="shared" si="86"/>
        <v/>
      </c>
      <c r="AW308" s="153" t="str">
        <f t="shared" si="87"/>
        <v/>
      </c>
      <c r="AX308" s="154" t="e">
        <f t="shared" si="88"/>
        <v>#N/A</v>
      </c>
      <c r="AY308" s="154" t="e">
        <f t="shared" si="89"/>
        <v>#N/A</v>
      </c>
      <c r="AZ308" s="144" t="e">
        <f>IF(AX308&amp;AW308="勤怠未設定","×",IF(AV308="勤怠修正","×",IF(AC308="外注","",IF(AA308="",IF(AY308&lt;&gt;"","×",""),IF(VLOOKUP(AA308,カレンダマスタ!$H$66:$I$83,2,FALSE)&lt;&gt;AY308,"×","OK")))))</f>
        <v>#N/A</v>
      </c>
      <c r="BC308" s="153" t="e">
        <f>IF(E308="","",VLOOKUP($E308,カレンダマスタ!$A$4:$E$381,4,FALSE))</f>
        <v>#N/A</v>
      </c>
      <c r="BD308" s="151" t="e">
        <f>IF(AC308="社員","",IF(AG308=0,"",IF(AD308="NSTC",IF(COUNTIF(カレンダマスタ!$Q$5:$Q$32,G308)=1,"OK","×"),
IF(AD308="NS本社",IF(COUNTIF(カレンダマスタ!$T$5:$T$32,G308)=1,"OK","×"),IF(COUNTIF(カレンダマスタ!$R$5:$R$32,G308)=1,"OK","×")))))</f>
        <v>#N/A</v>
      </c>
      <c r="BE308" s="151" t="e">
        <f>IF(AC308="社員","",IF(G308="","",IF(R308&lt;&gt;"","",IF(AF308="CS","OK",IF(VLOOKUP(E308,カレンダマスタ!$A$5:$D$381,4,FALSE)&gt;0,"",IF(OR(G308*24&gt;10.84,H308*24&lt;14.5)=TRUE,"×","OK"))))))</f>
        <v>#N/A</v>
      </c>
      <c r="BF308" s="151" t="e">
        <f t="shared" si="82"/>
        <v>#N/A</v>
      </c>
      <c r="BG308" s="151" t="e">
        <f t="shared" si="83"/>
        <v>#N/A</v>
      </c>
      <c r="BI308" s="144" t="e">
        <f t="shared" si="96"/>
        <v>#N/A</v>
      </c>
    </row>
    <row r="309" spans="2:61">
      <c r="B309" s="111"/>
      <c r="C309" s="535">
        <v>300884</v>
      </c>
      <c r="D309" s="112" t="s">
        <v>542</v>
      </c>
      <c r="E309" s="582">
        <v>45431</v>
      </c>
      <c r="F309" s="112" t="s">
        <v>370</v>
      </c>
      <c r="G309" s="587"/>
      <c r="H309" s="587"/>
      <c r="I309" s="114"/>
      <c r="J309" s="118"/>
      <c r="K309" s="115"/>
      <c r="L309" s="116"/>
      <c r="M309" s="116"/>
      <c r="N309" s="117"/>
      <c r="O309" s="118"/>
      <c r="P309" s="118"/>
      <c r="Q309" s="118"/>
      <c r="R309" s="119"/>
      <c r="S309" s="120"/>
      <c r="T309" s="434" t="str">
        <f t="shared" ref="T309:T315" si="98">IF(J309&lt;&gt;"",J309,"")</f>
        <v/>
      </c>
      <c r="U309" s="431">
        <f>SUM(T309:T315)</f>
        <v>0</v>
      </c>
      <c r="V309" s="431" t="e">
        <f t="shared" si="91"/>
        <v>#N/A</v>
      </c>
      <c r="W309" s="298"/>
      <c r="X309" s="113" t="str">
        <f t="shared" si="97"/>
        <v/>
      </c>
      <c r="Y309" s="113" t="str">
        <f t="shared" si="92"/>
        <v/>
      </c>
      <c r="Z309" s="113" t="str">
        <f t="shared" si="93"/>
        <v/>
      </c>
      <c r="AA309" s="119" t="str">
        <f t="shared" si="85"/>
        <v/>
      </c>
      <c r="AC309" s="190" t="e">
        <f>AC281</f>
        <v>#N/A</v>
      </c>
      <c r="AD309" s="191" t="e">
        <f>AD281</f>
        <v>#N/A</v>
      </c>
      <c r="AE309" s="191" t="e">
        <f>AE281</f>
        <v>#N/A</v>
      </c>
      <c r="AF309" s="191" t="e">
        <f>AF281</f>
        <v>#N/A</v>
      </c>
      <c r="AG309" s="206">
        <f t="shared" si="94"/>
        <v>0</v>
      </c>
      <c r="AI309" s="159" t="str">
        <f>IF(月報!G309&lt;&gt;"",月報!G309,"")</f>
        <v/>
      </c>
      <c r="AJ309" s="122" t="str">
        <f>IF(月報!W309&lt;&gt;"",月報!W309*24,"")</f>
        <v/>
      </c>
      <c r="AK309" s="122" t="str">
        <f>IF(月報!P309&lt;&gt;"",月報!P309,"")</f>
        <v/>
      </c>
      <c r="AL309" s="122" t="str">
        <f>IF(月報!Q309&lt;&gt;"",IF(月報!Q309="平日残","",月報!Q309),"")</f>
        <v/>
      </c>
      <c r="AM309" s="122"/>
      <c r="AN309" s="122" t="e">
        <f t="shared" si="84"/>
        <v>#N/A</v>
      </c>
      <c r="AO309" s="122" t="e">
        <f>IF($E309="","",VLOOKUP($E309,カレンダマスタ!$A$5:$E$381,5,FALSE))</f>
        <v>#N/A</v>
      </c>
      <c r="AQ309" s="195" t="str">
        <f>IF(G309="","",IF(VLOOKUP(E309,カレンダマスタ!$A$5:$D$381,4,FALSE)=0,"",1))</f>
        <v/>
      </c>
      <c r="AR309" s="123" t="str">
        <f>IF($G309="","",IF($AD309="NSTC",INDEX(カレンダマスタ!$I$26:$O$31,MATCH($G309,カレンダマスタ!$H$26:$H$31,1),MATCH($H309,カレンダマスタ!$I$25:$O$25,1)),
IF($AD309="CS本社",INDEX(カレンダマスタ!$I$36:$O$41,MATCH($G309,カレンダマスタ!$H$36:$H$41,1),MATCH($H309,カレンダマスタ!$I$35:$O$35,1)),
IF($AD309="NS本社",INDEX(カレンダマスタ!$I$94:$O$99,MATCH($G309,カレンダマスタ!$H$95:$H$100,1),MATCH($H309,カレンダマスタ!$I$93:$O$93,1)),
IF($AD309="ODC",INDEX(カレンダマスタ!$I$46:$O$51,MATCH($G309,カレンダマスタ!$H$46:$H$51,1),MATCH($H309,カレンダマスタ!$I$45:$O$45,1)),
IF($AD309="NS東京TC",INDEX(カレンダマスタ!$I$56:$O$61,MATCH($G309,カレンダマスタ!$H$56:$H$61,1),MATCH($H309,カレンダマスタ!$I$55:$O$55,1)),""))))))</f>
        <v/>
      </c>
      <c r="AS309" s="122" t="e">
        <f t="shared" si="95"/>
        <v>#N/A</v>
      </c>
      <c r="AU309" s="124" t="e">
        <f>IF(E309="","",VLOOKUP($E309,カレンダマスタ!$A$4:$E$381,4,FALSE))</f>
        <v>#N/A</v>
      </c>
      <c r="AV309" s="124" t="str">
        <f t="shared" si="86"/>
        <v/>
      </c>
      <c r="AW309" s="124" t="str">
        <f t="shared" si="87"/>
        <v/>
      </c>
      <c r="AX309" s="125" t="e">
        <f t="shared" si="88"/>
        <v>#N/A</v>
      </c>
      <c r="AY309" s="125" t="e">
        <f t="shared" si="89"/>
        <v>#N/A</v>
      </c>
      <c r="AZ309" s="114" t="e">
        <f>IF(AX309&amp;AW309="勤怠未設定","×",IF(AV309="勤怠修正","×",IF(AC309="外注","",IF(AA309="",IF(AY309&lt;&gt;"","×",""),IF(VLOOKUP(AA309,カレンダマスタ!$H$66:$I$83,2,FALSE)&lt;&gt;AY309,"×","OK")))))</f>
        <v>#N/A</v>
      </c>
      <c r="BC309" s="124" t="e">
        <f>IF(E309="","",VLOOKUP($E309,カレンダマスタ!$A$4:$E$381,4,FALSE))</f>
        <v>#N/A</v>
      </c>
      <c r="BD309" s="122" t="e">
        <f>IF(AC309="社員","",IF(AG309=0,"",IF(AD309="NSTC",IF(COUNTIF(カレンダマスタ!$Q$5:$Q$32,G309)=1,"OK","×"),
IF(AD309="NS本社",IF(COUNTIF(カレンダマスタ!$T$5:$T$32,G309)=1,"OK","×"),IF(COUNTIF(カレンダマスタ!$R$5:$R$32,G309)=1,"OK","×")))))</f>
        <v>#N/A</v>
      </c>
      <c r="BE309" s="122" t="e">
        <f>IF(AC309="社員","",IF(G309="","",IF(R309&lt;&gt;"","",IF(AF309="CS","OK",IF(VLOOKUP(E309,カレンダマスタ!$A$5:$D$381,4,FALSE)&gt;0,"",IF(OR(G309*24&gt;10.84,H309*24&lt;14.5)=TRUE,"×","OK"))))))</f>
        <v>#N/A</v>
      </c>
      <c r="BF309" s="122" t="e">
        <f t="shared" si="82"/>
        <v>#N/A</v>
      </c>
      <c r="BG309" s="122" t="e">
        <f t="shared" si="83"/>
        <v>#N/A</v>
      </c>
      <c r="BI309" s="114" t="e">
        <f t="shared" si="96"/>
        <v>#N/A</v>
      </c>
    </row>
    <row r="310" spans="2:61">
      <c r="B310" s="111"/>
      <c r="C310" s="536">
        <v>300884</v>
      </c>
      <c r="D310" s="128" t="s">
        <v>542</v>
      </c>
      <c r="E310" s="583">
        <v>45432</v>
      </c>
      <c r="F310" s="128" t="s">
        <v>201</v>
      </c>
      <c r="G310" s="588"/>
      <c r="H310" s="588"/>
      <c r="I310" s="130"/>
      <c r="J310" s="139"/>
      <c r="K310" s="131"/>
      <c r="L310" s="132"/>
      <c r="M310" s="132"/>
      <c r="N310" s="141"/>
      <c r="O310" s="139"/>
      <c r="P310" s="139"/>
      <c r="Q310" s="139"/>
      <c r="R310" s="133"/>
      <c r="S310" s="134"/>
      <c r="T310" s="434" t="str">
        <f t="shared" si="98"/>
        <v/>
      </c>
      <c r="U310" s="429"/>
      <c r="V310" s="429" t="e">
        <f t="shared" si="91"/>
        <v>#N/A</v>
      </c>
      <c r="W310" s="298"/>
      <c r="X310" s="129" t="str">
        <f t="shared" si="97"/>
        <v/>
      </c>
      <c r="Y310" s="129" t="str">
        <f t="shared" si="92"/>
        <v/>
      </c>
      <c r="Z310" s="129" t="str">
        <f t="shared" si="93"/>
        <v/>
      </c>
      <c r="AA310" s="133" t="str">
        <f t="shared" si="85"/>
        <v/>
      </c>
      <c r="AC310" s="186" t="e">
        <f>AC281</f>
        <v>#N/A</v>
      </c>
      <c r="AD310" s="187" t="e">
        <f>AD281</f>
        <v>#N/A</v>
      </c>
      <c r="AE310" s="187" t="e">
        <f>AE281</f>
        <v>#N/A</v>
      </c>
      <c r="AF310" s="187" t="e">
        <f>AF281</f>
        <v>#N/A</v>
      </c>
      <c r="AG310" s="204">
        <f t="shared" si="94"/>
        <v>0</v>
      </c>
      <c r="AI310" s="135" t="str">
        <f>IF(月報!G310&lt;&gt;"",月報!G310,"")</f>
        <v/>
      </c>
      <c r="AJ310" s="126" t="str">
        <f>IF(月報!W310&lt;&gt;"",月報!W310*24,"")</f>
        <v/>
      </c>
      <c r="AK310" s="126" t="str">
        <f>IF(月報!P310&lt;&gt;"",月報!P310,"")</f>
        <v/>
      </c>
      <c r="AL310" s="126" t="str">
        <f>IF(月報!Q310&lt;&gt;"",IF(月報!Q310="平日残","",月報!Q310),"")</f>
        <v/>
      </c>
      <c r="AM310" s="126"/>
      <c r="AN310" s="126" t="e">
        <f t="shared" si="84"/>
        <v>#N/A</v>
      </c>
      <c r="AO310" s="126" t="e">
        <f>IF($E310="","",VLOOKUP($E310,カレンダマスタ!$A$5:$E$381,5,FALSE))</f>
        <v>#N/A</v>
      </c>
      <c r="AQ310" s="196" t="str">
        <f>IF(G310="","",IF(VLOOKUP(E310,カレンダマスタ!$A$5:$D$381,4,FALSE)=0,"",1))</f>
        <v/>
      </c>
      <c r="AR310" s="136" t="str">
        <f>IF($G310="","",IF($AD310="NSTC",INDEX(カレンダマスタ!$I$26:$O$31,MATCH($G310,カレンダマスタ!$H$26:$H$31,1),MATCH($H310,カレンダマスタ!$I$25:$O$25,1)),
IF($AD310="CS本社",INDEX(カレンダマスタ!$I$36:$O$41,MATCH($G310,カレンダマスタ!$H$36:$H$41,1),MATCH($H310,カレンダマスタ!$I$35:$O$35,1)),
IF($AD310="NS本社",INDEX(カレンダマスタ!$I$94:$O$99,MATCH($G310,カレンダマスタ!$H$95:$H$100,1),MATCH($H310,カレンダマスタ!$I$93:$O$93,1)),
IF($AD310="ODC",INDEX(カレンダマスタ!$I$46:$O$51,MATCH($G310,カレンダマスタ!$H$46:$H$51,1),MATCH($H310,カレンダマスタ!$I$45:$O$45,1)),
IF($AD310="NS東京TC",INDEX(カレンダマスタ!$I$56:$O$61,MATCH($G310,カレンダマスタ!$H$56:$H$61,1),MATCH($H310,カレンダマスタ!$I$55:$O$55,1)),""))))))</f>
        <v/>
      </c>
      <c r="AS310" s="126" t="e">
        <f t="shared" si="95"/>
        <v>#N/A</v>
      </c>
      <c r="AU310" s="137" t="e">
        <f>IF(E310="","",VLOOKUP($E310,カレンダマスタ!$A$4:$E$381,4,FALSE))</f>
        <v>#N/A</v>
      </c>
      <c r="AV310" s="137" t="str">
        <f t="shared" si="86"/>
        <v/>
      </c>
      <c r="AW310" s="137" t="str">
        <f t="shared" si="87"/>
        <v/>
      </c>
      <c r="AX310" s="138" t="e">
        <f t="shared" si="88"/>
        <v>#N/A</v>
      </c>
      <c r="AY310" s="138" t="e">
        <f t="shared" si="89"/>
        <v>#N/A</v>
      </c>
      <c r="AZ310" s="130" t="e">
        <f>IF(AX310&amp;AW310="勤怠未設定","×",IF(AV310="勤怠修正","×",IF(AC310="外注","",IF(AA310="",IF(AY310&lt;&gt;"","×",""),IF(VLOOKUP(AA310,カレンダマスタ!$H$66:$I$83,2,FALSE)&lt;&gt;AY310,"×","OK")))))</f>
        <v>#N/A</v>
      </c>
      <c r="BC310" s="137" t="e">
        <f>IF(E310="","",VLOOKUP($E310,カレンダマスタ!$A$4:$E$381,4,FALSE))</f>
        <v>#N/A</v>
      </c>
      <c r="BD310" s="126" t="e">
        <f>IF(AC310="社員","",IF(AG310=0,"",IF(AD310="NSTC",IF(COUNTIF(カレンダマスタ!$Q$5:$Q$32,G310)=1,"OK","×"),
IF(AD310="NS本社",IF(COUNTIF(カレンダマスタ!$T$5:$T$32,G310)=1,"OK","×"),IF(COUNTIF(カレンダマスタ!$R$5:$R$32,G310)=1,"OK","×")))))</f>
        <v>#N/A</v>
      </c>
      <c r="BE310" s="126" t="e">
        <f>IF(AC310="社員","",IF(G310="","",IF(R310&lt;&gt;"","",IF(AF310="CS","OK",IF(VLOOKUP(E310,カレンダマスタ!$A$5:$D$381,4,FALSE)&gt;0,"",IF(OR(G310*24&gt;10.84,H310*24&lt;14.5)=TRUE,"×","OK"))))))</f>
        <v>#N/A</v>
      </c>
      <c r="BF310" s="126" t="e">
        <f t="shared" si="82"/>
        <v>#N/A</v>
      </c>
      <c r="BG310" s="126" t="e">
        <f t="shared" si="83"/>
        <v>#N/A</v>
      </c>
      <c r="BI310" s="130" t="e">
        <f t="shared" si="96"/>
        <v>#N/A</v>
      </c>
    </row>
    <row r="311" spans="2:61">
      <c r="B311" s="111"/>
      <c r="C311" s="536"/>
      <c r="D311" s="128"/>
      <c r="E311" s="583"/>
      <c r="F311" s="128"/>
      <c r="G311" s="588"/>
      <c r="H311" s="588"/>
      <c r="I311" s="130"/>
      <c r="J311" s="139"/>
      <c r="K311" s="131"/>
      <c r="L311" s="132"/>
      <c r="M311" s="132"/>
      <c r="N311" s="141"/>
      <c r="O311" s="139"/>
      <c r="P311" s="139"/>
      <c r="Q311" s="139"/>
      <c r="R311" s="133"/>
      <c r="S311" s="134"/>
      <c r="T311" s="434" t="str">
        <f t="shared" si="98"/>
        <v/>
      </c>
      <c r="U311" s="429"/>
      <c r="V311" s="429" t="e">
        <f t="shared" si="91"/>
        <v>#N/A</v>
      </c>
      <c r="W311" s="298"/>
      <c r="X311" s="129" t="str">
        <f t="shared" si="97"/>
        <v/>
      </c>
      <c r="Y311" s="129" t="str">
        <f t="shared" si="92"/>
        <v/>
      </c>
      <c r="Z311" s="129" t="str">
        <f t="shared" si="93"/>
        <v/>
      </c>
      <c r="AA311" s="133" t="str">
        <f t="shared" si="85"/>
        <v/>
      </c>
      <c r="AC311" s="186" t="e">
        <f>AC281</f>
        <v>#N/A</v>
      </c>
      <c r="AD311" s="187" t="e">
        <f>AD281</f>
        <v>#N/A</v>
      </c>
      <c r="AE311" s="187" t="e">
        <f>AE281</f>
        <v>#N/A</v>
      </c>
      <c r="AF311" s="187" t="e">
        <f>AF281</f>
        <v>#N/A</v>
      </c>
      <c r="AG311" s="204">
        <f t="shared" si="94"/>
        <v>0</v>
      </c>
      <c r="AI311" s="160" t="str">
        <f>IF(月報!G311&lt;&gt;"",月報!G311,"")</f>
        <v/>
      </c>
      <c r="AJ311" s="126" t="str">
        <f>IF(月報!W311&lt;&gt;"",月報!W311*24,"")</f>
        <v/>
      </c>
      <c r="AK311" s="126" t="str">
        <f>IF(月報!P311&lt;&gt;"",月報!P311,"")</f>
        <v/>
      </c>
      <c r="AL311" s="126" t="str">
        <f>IF(月報!Q311&lt;&gt;"",IF(月報!Q311="平日残","",月報!Q311),"")</f>
        <v/>
      </c>
      <c r="AM311" s="126"/>
      <c r="AN311" s="126" t="str">
        <f t="shared" si="84"/>
        <v/>
      </c>
      <c r="AO311" s="126" t="str">
        <f>IF($E311="","",VLOOKUP($E311,カレンダマスタ!$A$5:$E$381,5,FALSE))</f>
        <v/>
      </c>
      <c r="AQ311" s="196" t="str">
        <f>IF(G311="","",IF(VLOOKUP(E311,カレンダマスタ!$A$5:$D$381,4,FALSE)=0,"",1))</f>
        <v/>
      </c>
      <c r="AR311" s="136" t="str">
        <f>IF($G311="","",IF($AD311="NSTC",INDEX(カレンダマスタ!$I$26:$O$31,MATCH($G311,カレンダマスタ!$H$26:$H$31,1),MATCH($H311,カレンダマスタ!$I$25:$O$25,1)),
IF($AD311="CS本社",INDEX(カレンダマスタ!$I$36:$O$41,MATCH($G311,カレンダマスタ!$H$36:$H$41,1),MATCH($H311,カレンダマスタ!$I$35:$O$35,1)),
IF($AD311="NS本社",INDEX(カレンダマスタ!$I$94:$O$99,MATCH($G311,カレンダマスタ!$H$95:$H$100,1),MATCH($H311,カレンダマスタ!$I$93:$O$93,1)),
IF($AD311="ODC",INDEX(カレンダマスタ!$I$46:$O$51,MATCH($G311,カレンダマスタ!$H$46:$H$51,1),MATCH($H311,カレンダマスタ!$I$45:$O$45,1)),
IF($AD311="NS東京TC",INDEX(カレンダマスタ!$I$56:$O$61,MATCH($G311,カレンダマスタ!$H$56:$H$61,1),MATCH($H311,カレンダマスタ!$I$55:$O$55,1)),""))))))</f>
        <v/>
      </c>
      <c r="AS311" s="126" t="e">
        <f t="shared" si="95"/>
        <v>#N/A</v>
      </c>
      <c r="AU311" s="137" t="str">
        <f>IF(E311="","",VLOOKUP($E311,カレンダマスタ!$A$4:$E$381,4,FALSE))</f>
        <v/>
      </c>
      <c r="AV311" s="137" t="str">
        <f t="shared" si="86"/>
        <v/>
      </c>
      <c r="AW311" s="137" t="str">
        <f t="shared" si="87"/>
        <v/>
      </c>
      <c r="AX311" s="138" t="str">
        <f t="shared" si="88"/>
        <v/>
      </c>
      <c r="AY311" s="138" t="e">
        <f t="shared" si="89"/>
        <v>#N/A</v>
      </c>
      <c r="AZ311" s="130" t="e">
        <f>IF(AX311&amp;AW311="勤怠未設定","×",IF(AV311="勤怠修正","×",IF(AC311="外注","",IF(AA311="",IF(AY311&lt;&gt;"","×",""),IF(VLOOKUP(AA311,カレンダマスタ!$H$66:$I$83,2,FALSE)&lt;&gt;AY311,"×","OK")))))</f>
        <v>#N/A</v>
      </c>
      <c r="BC311" s="137" t="str">
        <f>IF(E311="","",VLOOKUP($E311,カレンダマスタ!$A$4:$E$381,4,FALSE))</f>
        <v/>
      </c>
      <c r="BD311" s="126" t="e">
        <f>IF(AC311="社員","",IF(AG311=0,"",IF(AD311="NSTC",IF(COUNTIF(カレンダマスタ!$Q$5:$Q$32,G311)=1,"OK","×"),
IF(AD311="NS本社",IF(COUNTIF(カレンダマスタ!$T$5:$T$32,G311)=1,"OK","×"),IF(COUNTIF(カレンダマスタ!$R$5:$R$32,G311)=1,"OK","×")))))</f>
        <v>#N/A</v>
      </c>
      <c r="BE311" s="126" t="e">
        <f>IF(AC311="社員","",IF(G311="","",IF(R311&lt;&gt;"","",IF(AF311="CS","OK",IF(VLOOKUP(E311,カレンダマスタ!$A$5:$D$381,4,FALSE)&gt;0,"",IF(OR(G311*24&gt;10.84,H311*24&lt;14.5)=TRUE,"×","OK"))))))</f>
        <v>#N/A</v>
      </c>
      <c r="BF311" s="126" t="e">
        <f t="shared" si="82"/>
        <v>#N/A</v>
      </c>
      <c r="BG311" s="126" t="e">
        <f t="shared" si="83"/>
        <v>#N/A</v>
      </c>
      <c r="BI311" s="130" t="e">
        <f t="shared" si="96"/>
        <v>#N/A</v>
      </c>
    </row>
    <row r="312" spans="2:61">
      <c r="B312" s="111"/>
      <c r="C312" s="536"/>
      <c r="D312" s="128"/>
      <c r="E312" s="214"/>
      <c r="F312" s="128"/>
      <c r="G312" s="588"/>
      <c r="H312" s="588"/>
      <c r="I312" s="131"/>
      <c r="J312" s="139"/>
      <c r="K312" s="131"/>
      <c r="L312" s="132"/>
      <c r="M312" s="132"/>
      <c r="N312" s="141"/>
      <c r="O312" s="139"/>
      <c r="P312" s="139"/>
      <c r="Q312" s="139"/>
      <c r="R312" s="133"/>
      <c r="S312" s="134"/>
      <c r="T312" s="434" t="str">
        <f t="shared" si="98"/>
        <v/>
      </c>
      <c r="U312" s="429"/>
      <c r="V312" s="429" t="e">
        <f t="shared" si="91"/>
        <v>#N/A</v>
      </c>
      <c r="W312" s="298"/>
      <c r="X312" s="129" t="str">
        <f t="shared" si="97"/>
        <v/>
      </c>
      <c r="Y312" s="129" t="str">
        <f t="shared" si="92"/>
        <v/>
      </c>
      <c r="Z312" s="129" t="str">
        <f t="shared" si="93"/>
        <v/>
      </c>
      <c r="AA312" s="133" t="str">
        <f t="shared" si="85"/>
        <v/>
      </c>
      <c r="AC312" s="186" t="e">
        <f>AC281</f>
        <v>#N/A</v>
      </c>
      <c r="AD312" s="187" t="e">
        <f>AD281</f>
        <v>#N/A</v>
      </c>
      <c r="AE312" s="187" t="e">
        <f>AE281</f>
        <v>#N/A</v>
      </c>
      <c r="AF312" s="187" t="e">
        <f>AF281</f>
        <v>#N/A</v>
      </c>
      <c r="AG312" s="204">
        <f t="shared" si="94"/>
        <v>0</v>
      </c>
      <c r="AI312" s="160" t="str">
        <f>IF(月報!G312&lt;&gt;"",月報!G312,"")</f>
        <v/>
      </c>
      <c r="AJ312" s="126" t="str">
        <f>IF(月報!W312&lt;&gt;"",月報!W312*24,"")</f>
        <v/>
      </c>
      <c r="AK312" s="126" t="str">
        <f>IF(月報!P312&lt;&gt;"",月報!P312,"")</f>
        <v/>
      </c>
      <c r="AL312" s="126" t="str">
        <f>IF(月報!Q312&lt;&gt;"",IF(月報!Q312="平日残","",月報!Q312),"")</f>
        <v/>
      </c>
      <c r="AM312" s="126"/>
      <c r="AN312" s="126" t="str">
        <f t="shared" si="84"/>
        <v/>
      </c>
      <c r="AO312" s="126" t="str">
        <f>IF($E312="","",VLOOKUP($E312,カレンダマスタ!$A$5:$E$381,5,FALSE))</f>
        <v/>
      </c>
      <c r="AQ312" s="196" t="str">
        <f>IF(G312="","",IF(VLOOKUP(E312,カレンダマスタ!$A$5:$D$381,4,FALSE)=0,"",1))</f>
        <v/>
      </c>
      <c r="AR312" s="136" t="str">
        <f>IF($G312="","",IF($AD312="NSTC",INDEX(カレンダマスタ!$I$26:$O$31,MATCH($G312,カレンダマスタ!$H$26:$H$31,1),MATCH($H312,カレンダマスタ!$I$25:$O$25,1)),
IF($AD312="CS本社",INDEX(カレンダマスタ!$I$36:$O$41,MATCH($G312,カレンダマスタ!$H$36:$H$41,1),MATCH($H312,カレンダマスタ!$I$35:$O$35,1)),
IF($AD312="NS本社",INDEX(カレンダマスタ!$I$94:$O$99,MATCH($G312,カレンダマスタ!$H$95:$H$100,1),MATCH($H312,カレンダマスタ!$I$93:$O$93,1)),
IF($AD312="ODC",INDEX(カレンダマスタ!$I$46:$O$51,MATCH($G312,カレンダマスタ!$H$46:$H$51,1),MATCH($H312,カレンダマスタ!$I$45:$O$45,1)),
IF($AD312="NS東京TC",INDEX(カレンダマスタ!$I$56:$O$61,MATCH($G312,カレンダマスタ!$H$56:$H$61,1),MATCH($H312,カレンダマスタ!$I$55:$O$55,1)),""))))))</f>
        <v/>
      </c>
      <c r="AS312" s="126" t="e">
        <f t="shared" si="95"/>
        <v>#N/A</v>
      </c>
      <c r="AU312" s="137" t="str">
        <f>IF(E312="","",VLOOKUP($E312,カレンダマスタ!$A$4:$E$381,4,FALSE))</f>
        <v/>
      </c>
      <c r="AV312" s="137" t="str">
        <f t="shared" si="86"/>
        <v/>
      </c>
      <c r="AW312" s="137" t="str">
        <f t="shared" si="87"/>
        <v/>
      </c>
      <c r="AX312" s="138" t="str">
        <f t="shared" si="88"/>
        <v/>
      </c>
      <c r="AY312" s="138" t="e">
        <f t="shared" si="89"/>
        <v>#N/A</v>
      </c>
      <c r="AZ312" s="130" t="e">
        <f>IF(AX312&amp;AW312="勤怠未設定","×",IF(AV312="勤怠修正","×",IF(AC312="外注","",IF(AA312="",IF(AY312&lt;&gt;"","×",""),IF(VLOOKUP(AA312,カレンダマスタ!$H$66:$I$83,2,FALSE)&lt;&gt;AY312,"×","OK")))))</f>
        <v>#N/A</v>
      </c>
      <c r="BC312" s="137" t="str">
        <f>IF(E312="","",VLOOKUP($E312,カレンダマスタ!$A$4:$E$381,4,FALSE))</f>
        <v/>
      </c>
      <c r="BD312" s="126" t="e">
        <f>IF(AC312="社員","",IF(AG312=0,"",IF(AD312="NSTC",IF(COUNTIF(カレンダマスタ!$Q$5:$Q$32,G312)=1,"OK","×"),
IF(AD312="NS本社",IF(COUNTIF(カレンダマスタ!$T$5:$T$32,G312)=1,"OK","×"),IF(COUNTIF(カレンダマスタ!$R$5:$R$32,G312)=1,"OK","×")))))</f>
        <v>#N/A</v>
      </c>
      <c r="BE312" s="126" t="e">
        <f>IF(AC312="社員","",IF(G312="","",IF(R312&lt;&gt;"","",IF(AF312="CS","OK",IF(VLOOKUP(E312,カレンダマスタ!$A$5:$D$381,4,FALSE)&gt;0,"",IF(OR(G312*24&gt;10.84,H312*24&lt;14.5)=TRUE,"×","OK"))))))</f>
        <v>#N/A</v>
      </c>
      <c r="BF312" s="126" t="e">
        <f t="shared" ref="BF312:BF375" si="99">IF(AC312="外注",AN312,IF(G312="",IF(AJ312="","","週報未入力"),IF(AJ312="","TW未入力","")))</f>
        <v>#N/A</v>
      </c>
      <c r="BG312" s="126" t="e">
        <f t="shared" si="83"/>
        <v>#N/A</v>
      </c>
      <c r="BI312" s="130" t="e">
        <f t="shared" si="96"/>
        <v>#N/A</v>
      </c>
    </row>
    <row r="313" spans="2:61">
      <c r="B313" s="111"/>
      <c r="C313" s="536"/>
      <c r="D313" s="128"/>
      <c r="E313" s="214"/>
      <c r="F313" s="128"/>
      <c r="G313" s="588"/>
      <c r="H313" s="588"/>
      <c r="I313" s="131"/>
      <c r="J313" s="139"/>
      <c r="K313" s="131"/>
      <c r="L313" s="132"/>
      <c r="M313" s="132"/>
      <c r="N313" s="141"/>
      <c r="O313" s="139"/>
      <c r="P313" s="139"/>
      <c r="Q313" s="139"/>
      <c r="R313" s="133"/>
      <c r="S313" s="134"/>
      <c r="T313" s="434" t="str">
        <f t="shared" si="98"/>
        <v/>
      </c>
      <c r="U313" s="429"/>
      <c r="V313" s="429" t="e">
        <f t="shared" si="91"/>
        <v>#N/A</v>
      </c>
      <c r="W313" s="298"/>
      <c r="X313" s="129" t="str">
        <f t="shared" si="97"/>
        <v/>
      </c>
      <c r="Y313" s="129" t="str">
        <f t="shared" si="92"/>
        <v/>
      </c>
      <c r="Z313" s="129" t="str">
        <f t="shared" si="93"/>
        <v/>
      </c>
      <c r="AA313" s="133" t="str">
        <f t="shared" si="85"/>
        <v/>
      </c>
      <c r="AC313" s="186" t="e">
        <f>AC281</f>
        <v>#N/A</v>
      </c>
      <c r="AD313" s="187" t="e">
        <f>AD281</f>
        <v>#N/A</v>
      </c>
      <c r="AE313" s="187" t="e">
        <f>AE281</f>
        <v>#N/A</v>
      </c>
      <c r="AF313" s="187" t="e">
        <f>AF281</f>
        <v>#N/A</v>
      </c>
      <c r="AG313" s="204">
        <f t="shared" si="94"/>
        <v>0</v>
      </c>
      <c r="AI313" s="160" t="str">
        <f>IF(月報!G313&lt;&gt;"",月報!G313,"")</f>
        <v/>
      </c>
      <c r="AJ313" s="126" t="str">
        <f>IF(月報!W313&lt;&gt;"",月報!W313*24,"")</f>
        <v/>
      </c>
      <c r="AK313" s="126" t="str">
        <f>IF(月報!P313&lt;&gt;"",月報!P313,"")</f>
        <v/>
      </c>
      <c r="AL313" s="126" t="str">
        <f>IF(月報!Q313&lt;&gt;"",IF(月報!Q313="平日残","",月報!Q313),"")</f>
        <v/>
      </c>
      <c r="AM313" s="126"/>
      <c r="AN313" s="126" t="str">
        <f t="shared" si="84"/>
        <v/>
      </c>
      <c r="AO313" s="126" t="str">
        <f>IF($E313="","",VLOOKUP($E313,カレンダマスタ!$A$5:$E$381,5,FALSE))</f>
        <v/>
      </c>
      <c r="AQ313" s="196" t="str">
        <f>IF(G313="","",IF(VLOOKUP(E313,カレンダマスタ!$A$5:$D$381,4,FALSE)=0,"",1))</f>
        <v/>
      </c>
      <c r="AR313" s="136" t="str">
        <f>IF($G313="","",IF($AD313="NSTC",INDEX(カレンダマスタ!$I$26:$O$31,MATCH($G313,カレンダマスタ!$H$26:$H$31,1),MATCH($H313,カレンダマスタ!$I$25:$O$25,1)),
IF($AD313="CS本社",INDEX(カレンダマスタ!$I$36:$O$41,MATCH($G313,カレンダマスタ!$H$36:$H$41,1),MATCH($H313,カレンダマスタ!$I$35:$O$35,1)),
IF($AD313="NS本社",INDEX(カレンダマスタ!$I$94:$O$99,MATCH($G313,カレンダマスタ!$H$95:$H$100,1),MATCH($H313,カレンダマスタ!$I$93:$O$93,1)),
IF($AD313="ODC",INDEX(カレンダマスタ!$I$46:$O$51,MATCH($G313,カレンダマスタ!$H$46:$H$51,1),MATCH($H313,カレンダマスタ!$I$45:$O$45,1)),
IF($AD313="NS東京TC",INDEX(カレンダマスタ!$I$56:$O$61,MATCH($G313,カレンダマスタ!$H$56:$H$61,1),MATCH($H313,カレンダマスタ!$I$55:$O$55,1)),""))))))</f>
        <v/>
      </c>
      <c r="AS313" s="126" t="e">
        <f t="shared" si="95"/>
        <v>#N/A</v>
      </c>
      <c r="AU313" s="137" t="str">
        <f>IF(E313="","",VLOOKUP($E313,カレンダマスタ!$A$4:$E$381,4,FALSE))</f>
        <v/>
      </c>
      <c r="AV313" s="137" t="str">
        <f t="shared" si="86"/>
        <v/>
      </c>
      <c r="AW313" s="137" t="str">
        <f t="shared" si="87"/>
        <v/>
      </c>
      <c r="AX313" s="138" t="str">
        <f t="shared" si="88"/>
        <v/>
      </c>
      <c r="AY313" s="138" t="e">
        <f t="shared" si="89"/>
        <v>#N/A</v>
      </c>
      <c r="AZ313" s="130" t="e">
        <f>IF(AX313&amp;AW313="勤怠未設定","×",IF(AV313="勤怠修正","×",IF(AC313="外注","",IF(AA313="",IF(AY313&lt;&gt;"","×",""),IF(VLOOKUP(AA313,カレンダマスタ!$H$66:$I$83,2,FALSE)&lt;&gt;AY313,"×","OK")))))</f>
        <v>#N/A</v>
      </c>
      <c r="BC313" s="137" t="str">
        <f>IF(E313="","",VLOOKUP($E313,カレンダマスタ!$A$4:$E$381,4,FALSE))</f>
        <v/>
      </c>
      <c r="BD313" s="126" t="e">
        <f>IF(AC313="社員","",IF(AG313=0,"",IF(AD313="NSTC",IF(COUNTIF(カレンダマスタ!$Q$5:$Q$32,G313)=1,"OK","×"),
IF(AD313="NS本社",IF(COUNTIF(カレンダマスタ!$T$5:$T$32,G313)=1,"OK","×"),IF(COUNTIF(カレンダマスタ!$R$5:$R$32,G313)=1,"OK","×")))))</f>
        <v>#N/A</v>
      </c>
      <c r="BE313" s="126" t="e">
        <f>IF(AC313="社員","",IF(G313="","",IF(R313&lt;&gt;"","",IF(AF313="CS","OK",IF(VLOOKUP(E313,カレンダマスタ!$A$5:$D$381,4,FALSE)&gt;0,"",IF(OR(G313*24&gt;10.84,H313*24&lt;14.5)=TRUE,"×","OK"))))))</f>
        <v>#N/A</v>
      </c>
      <c r="BF313" s="126" t="e">
        <f t="shared" si="99"/>
        <v>#N/A</v>
      </c>
      <c r="BG313" s="126" t="e">
        <f t="shared" si="83"/>
        <v>#N/A</v>
      </c>
      <c r="BI313" s="130" t="e">
        <f t="shared" si="96"/>
        <v>#N/A</v>
      </c>
    </row>
    <row r="314" spans="2:61">
      <c r="B314" s="111"/>
      <c r="C314" s="536"/>
      <c r="D314" s="128"/>
      <c r="E314" s="214"/>
      <c r="F314" s="128"/>
      <c r="G314" s="588"/>
      <c r="H314" s="588"/>
      <c r="I314" s="131"/>
      <c r="J314" s="139"/>
      <c r="K314" s="131"/>
      <c r="L314" s="132"/>
      <c r="M314" s="132"/>
      <c r="N314" s="141"/>
      <c r="O314" s="139"/>
      <c r="P314" s="139"/>
      <c r="Q314" s="139"/>
      <c r="R314" s="133"/>
      <c r="S314" s="134"/>
      <c r="T314" s="434" t="str">
        <f t="shared" si="98"/>
        <v/>
      </c>
      <c r="U314" s="429"/>
      <c r="V314" s="429" t="e">
        <f t="shared" si="91"/>
        <v>#N/A</v>
      </c>
      <c r="W314" s="298"/>
      <c r="X314" s="129" t="str">
        <f t="shared" si="97"/>
        <v/>
      </c>
      <c r="Y314" s="129" t="str">
        <f t="shared" si="92"/>
        <v/>
      </c>
      <c r="Z314" s="129" t="str">
        <f t="shared" si="93"/>
        <v/>
      </c>
      <c r="AA314" s="133" t="str">
        <f t="shared" si="85"/>
        <v/>
      </c>
      <c r="AC314" s="186" t="e">
        <f>AC281</f>
        <v>#N/A</v>
      </c>
      <c r="AD314" s="187" t="e">
        <f>AD281</f>
        <v>#N/A</v>
      </c>
      <c r="AE314" s="187" t="e">
        <f>AE281</f>
        <v>#N/A</v>
      </c>
      <c r="AF314" s="187" t="e">
        <f>AF281</f>
        <v>#N/A</v>
      </c>
      <c r="AG314" s="204">
        <f t="shared" si="94"/>
        <v>0</v>
      </c>
      <c r="AI314" s="160" t="str">
        <f>IF(月報!G314&lt;&gt;"",月報!G314,"")</f>
        <v/>
      </c>
      <c r="AJ314" s="126" t="str">
        <f>IF(月報!W314&lt;&gt;"",月報!W314*24,"")</f>
        <v/>
      </c>
      <c r="AK314" s="126" t="str">
        <f>IF(月報!P314&lt;&gt;"",月報!P314,"")</f>
        <v/>
      </c>
      <c r="AL314" s="126" t="str">
        <f>IF(月報!Q314&lt;&gt;"",IF(月報!Q314="平日残","",月報!Q314),"")</f>
        <v/>
      </c>
      <c r="AM314" s="126"/>
      <c r="AN314" s="126" t="str">
        <f t="shared" si="84"/>
        <v/>
      </c>
      <c r="AO314" s="126" t="str">
        <f>IF($E314="","",VLOOKUP($E314,カレンダマスタ!$A$5:$E$381,5,FALSE))</f>
        <v/>
      </c>
      <c r="AQ314" s="196" t="str">
        <f>IF(G314="","",IF(VLOOKUP(E314,カレンダマスタ!$A$5:$D$381,4,FALSE)=0,"",1))</f>
        <v/>
      </c>
      <c r="AR314" s="136" t="str">
        <f>IF($G314="","",IF($AD314="NSTC",INDEX(カレンダマスタ!$I$26:$O$31,MATCH($G314,カレンダマスタ!$H$26:$H$31,1),MATCH($H314,カレンダマスタ!$I$25:$O$25,1)),
IF($AD314="CS本社",INDEX(カレンダマスタ!$I$36:$O$41,MATCH($G314,カレンダマスタ!$H$36:$H$41,1),MATCH($H314,カレンダマスタ!$I$35:$O$35,1)),
IF($AD314="NS本社",INDEX(カレンダマスタ!$I$94:$O$99,MATCH($G314,カレンダマスタ!$H$95:$H$100,1),MATCH($H314,カレンダマスタ!$I$93:$O$93,1)),
IF($AD314="ODC",INDEX(カレンダマスタ!$I$46:$O$51,MATCH($G314,カレンダマスタ!$H$46:$H$51,1),MATCH($H314,カレンダマスタ!$I$45:$O$45,1)),
IF($AD314="NS東京TC",INDEX(カレンダマスタ!$I$56:$O$61,MATCH($G314,カレンダマスタ!$H$56:$H$61,1),MATCH($H314,カレンダマスタ!$I$55:$O$55,1)),""))))))</f>
        <v/>
      </c>
      <c r="AS314" s="126" t="e">
        <f t="shared" si="95"/>
        <v>#N/A</v>
      </c>
      <c r="AU314" s="137" t="str">
        <f>IF(E314="","",VLOOKUP($E314,カレンダマスタ!$A$4:$E$381,4,FALSE))</f>
        <v/>
      </c>
      <c r="AV314" s="137" t="str">
        <f t="shared" si="86"/>
        <v/>
      </c>
      <c r="AW314" s="137" t="str">
        <f t="shared" si="87"/>
        <v/>
      </c>
      <c r="AX314" s="138" t="str">
        <f t="shared" si="88"/>
        <v/>
      </c>
      <c r="AY314" s="138" t="e">
        <f t="shared" si="89"/>
        <v>#N/A</v>
      </c>
      <c r="AZ314" s="130" t="e">
        <f>IF(AX314&amp;AW314="勤怠未設定","×",IF(AV314="勤怠修正","×",IF(AC314="外注","",IF(AA314="",IF(AY314&lt;&gt;"","×",""),IF(VLOOKUP(AA314,カレンダマスタ!$H$66:$I$83,2,FALSE)&lt;&gt;AY314,"×","OK")))))</f>
        <v>#N/A</v>
      </c>
      <c r="BC314" s="137" t="str">
        <f>IF(E314="","",VLOOKUP($E314,カレンダマスタ!$A$4:$E$381,4,FALSE))</f>
        <v/>
      </c>
      <c r="BD314" s="126" t="e">
        <f>IF(AC314="社員","",IF(AG314=0,"",IF(AD314="NSTC",IF(COUNTIF(カレンダマスタ!$Q$5:$Q$32,G314)=1,"OK","×"),
IF(AD314="NS本社",IF(COUNTIF(カレンダマスタ!$T$5:$T$32,G314)=1,"OK","×"),IF(COUNTIF(カレンダマスタ!$R$5:$R$32,G314)=1,"OK","×")))))</f>
        <v>#N/A</v>
      </c>
      <c r="BE314" s="126" t="e">
        <f>IF(AC314="社員","",IF(G314="","",IF(R314&lt;&gt;"","",IF(AF314="CS","OK",IF(VLOOKUP(E314,カレンダマスタ!$A$5:$D$381,4,FALSE)&gt;0,"",IF(OR(G314*24&gt;10.84,H314*24&lt;14.5)=TRUE,"×","OK"))))))</f>
        <v>#N/A</v>
      </c>
      <c r="BF314" s="126" t="e">
        <f t="shared" si="99"/>
        <v>#N/A</v>
      </c>
      <c r="BG314" s="126" t="e">
        <f t="shared" si="83"/>
        <v>#N/A</v>
      </c>
      <c r="BI314" s="130" t="e">
        <f t="shared" si="96"/>
        <v>#N/A</v>
      </c>
    </row>
    <row r="315" spans="2:61" ht="13.8" thickBot="1">
      <c r="B315" s="161"/>
      <c r="C315" s="538"/>
      <c r="D315" s="162"/>
      <c r="E315" s="215"/>
      <c r="F315" s="162"/>
      <c r="G315" s="590"/>
      <c r="H315" s="590"/>
      <c r="I315" s="164"/>
      <c r="J315" s="165"/>
      <c r="K315" s="164"/>
      <c r="L315" s="166"/>
      <c r="M315" s="166"/>
      <c r="N315" s="167"/>
      <c r="O315" s="165"/>
      <c r="P315" s="165"/>
      <c r="Q315" s="165"/>
      <c r="R315" s="168"/>
      <c r="S315" s="169"/>
      <c r="T315" s="436" t="str">
        <f t="shared" si="98"/>
        <v/>
      </c>
      <c r="U315" s="432"/>
      <c r="V315" s="432" t="e">
        <f t="shared" si="91"/>
        <v>#N/A</v>
      </c>
      <c r="W315" s="298"/>
      <c r="X315" s="165" t="str">
        <f t="shared" si="97"/>
        <v/>
      </c>
      <c r="Y315" s="165" t="str">
        <f t="shared" si="92"/>
        <v/>
      </c>
      <c r="Z315" s="165" t="str">
        <f t="shared" si="93"/>
        <v/>
      </c>
      <c r="AA315" s="168" t="str">
        <f t="shared" si="85"/>
        <v/>
      </c>
      <c r="AC315" s="192" t="e">
        <f>AC281</f>
        <v>#N/A</v>
      </c>
      <c r="AD315" s="193" t="e">
        <f>AD281</f>
        <v>#N/A</v>
      </c>
      <c r="AE315" s="193" t="e">
        <f>AE281</f>
        <v>#N/A</v>
      </c>
      <c r="AF315" s="193" t="e">
        <f>AF281</f>
        <v>#N/A</v>
      </c>
      <c r="AG315" s="207">
        <f t="shared" si="94"/>
        <v>0</v>
      </c>
      <c r="AI315" s="170" t="str">
        <f>IF(月報!G315&lt;&gt;"",月報!G315,"")</f>
        <v/>
      </c>
      <c r="AJ315" s="171" t="str">
        <f>IF(月報!W315&lt;&gt;"",月報!W315*24,"")</f>
        <v/>
      </c>
      <c r="AK315" s="171" t="str">
        <f>IF(月報!P315&lt;&gt;"",月報!P315,"")</f>
        <v/>
      </c>
      <c r="AL315" s="171" t="str">
        <f>IF(月報!Q315&lt;&gt;"",IF(月報!Q315="平日残","",月報!Q315),"")</f>
        <v/>
      </c>
      <c r="AM315" s="171"/>
      <c r="AN315" s="171" t="str">
        <f t="shared" si="84"/>
        <v/>
      </c>
      <c r="AO315" s="171" t="str">
        <f>IF($E315="","",VLOOKUP($E315,カレンダマスタ!$A$5:$E$381,5,FALSE))</f>
        <v/>
      </c>
      <c r="AQ315" s="198" t="str">
        <f>IF(G315="","",IF(VLOOKUP(E315,カレンダマスタ!$A$5:$D$381,4,FALSE)=0,"",1))</f>
        <v/>
      </c>
      <c r="AR315" s="172" t="str">
        <f>IF($G315="","",IF($AD315="NSTC",INDEX(カレンダマスタ!$I$26:$O$31,MATCH($G315,カレンダマスタ!$H$26:$H$31,1),MATCH($H315,カレンダマスタ!$I$25:$O$25,1)),
IF($AD315="CS本社",INDEX(カレンダマスタ!$I$36:$O$41,MATCH($G315,カレンダマスタ!$H$36:$H$41,1),MATCH($H315,カレンダマスタ!$I$35:$O$35,1)),
IF($AD315="NS本社",INDEX(カレンダマスタ!$I$94:$O$99,MATCH($G315,カレンダマスタ!$H$95:$H$100,1),MATCH($H315,カレンダマスタ!$I$93:$O$93,1)),
IF($AD315="ODC",INDEX(カレンダマスタ!$I$46:$O$51,MATCH($G315,カレンダマスタ!$H$46:$H$51,1),MATCH($H315,カレンダマスタ!$I$45:$O$45,1)),
IF($AD315="NS東京TC",INDEX(カレンダマスタ!$I$56:$O$61,MATCH($G315,カレンダマスタ!$H$56:$H$61,1),MATCH($H315,カレンダマスタ!$I$55:$O$55,1)),""))))))</f>
        <v/>
      </c>
      <c r="AS315" s="171" t="e">
        <f t="shared" si="95"/>
        <v>#N/A</v>
      </c>
      <c r="AU315" s="173" t="str">
        <f>IF(E315="","",VLOOKUP($E315,カレンダマスタ!$A$4:$E$381,4,FALSE))</f>
        <v/>
      </c>
      <c r="AV315" s="173" t="str">
        <f t="shared" si="86"/>
        <v/>
      </c>
      <c r="AW315" s="173" t="str">
        <f t="shared" si="87"/>
        <v/>
      </c>
      <c r="AX315" s="174" t="str">
        <f t="shared" si="88"/>
        <v/>
      </c>
      <c r="AY315" s="174" t="e">
        <f t="shared" si="89"/>
        <v>#N/A</v>
      </c>
      <c r="AZ315" s="175" t="e">
        <f>IF(AX315&amp;AW315="勤怠未設定","×",IF(AV315="勤怠修正","×",IF(AC315="外注","",IF(AA315="",IF(AY315&lt;&gt;"","×",""),IF(VLOOKUP(AA315,カレンダマスタ!$H$66:$I$83,2,FALSE)&lt;&gt;AY315,"×","OK")))))</f>
        <v>#N/A</v>
      </c>
      <c r="BC315" s="173" t="str">
        <f>IF(E315="","",VLOOKUP($E315,カレンダマスタ!$A$4:$E$381,4,FALSE))</f>
        <v/>
      </c>
      <c r="BD315" s="171" t="e">
        <f>IF(AC315="社員","",IF(AG315=0,"",IF(AD315="NSTC",IF(COUNTIF(カレンダマスタ!$Q$5:$Q$32,G315)=1,"OK","×"),
IF(AD315="NS本社",IF(COUNTIF(カレンダマスタ!$T$5:$T$32,G315)=1,"OK","×"),IF(COUNTIF(カレンダマスタ!$R$5:$R$32,G315)=1,"OK","×")))))</f>
        <v>#N/A</v>
      </c>
      <c r="BE315" s="171" t="e">
        <f>IF(AC315="社員","",IF(G315="","",IF(R315&lt;&gt;"","",IF(AF315="CS","OK",IF(VLOOKUP(E315,カレンダマスタ!$A$5:$D$381,4,FALSE)&gt;0,"",IF(OR(G315*24&gt;10.84,H315*24&lt;14.5)=TRUE,"×","OK"))))))</f>
        <v>#N/A</v>
      </c>
      <c r="BF315" s="171" t="e">
        <f t="shared" si="99"/>
        <v>#N/A</v>
      </c>
      <c r="BG315" s="171" t="e">
        <f t="shared" si="83"/>
        <v>#N/A</v>
      </c>
      <c r="BI315" s="175" t="e">
        <f t="shared" si="96"/>
        <v>#N/A</v>
      </c>
    </row>
    <row r="316" spans="2:61">
      <c r="B316" s="323"/>
      <c r="C316" s="539"/>
      <c r="D316" s="324"/>
      <c r="E316" s="325"/>
      <c r="F316" s="324"/>
      <c r="G316" s="591"/>
      <c r="H316" s="591"/>
      <c r="I316" s="339"/>
      <c r="J316" s="320"/>
      <c r="K316" s="319"/>
      <c r="L316" s="320"/>
      <c r="M316" s="320"/>
      <c r="N316" s="320"/>
      <c r="O316" s="340"/>
      <c r="P316" s="340"/>
      <c r="Q316" s="340"/>
      <c r="R316" s="327"/>
      <c r="S316" s="328"/>
      <c r="T316" s="341"/>
      <c r="U316" s="342"/>
      <c r="V316" s="342"/>
      <c r="W316" s="298"/>
      <c r="X316" s="326"/>
      <c r="Y316" s="326"/>
      <c r="Z316" s="326"/>
      <c r="AA316" s="327" t="str">
        <f t="shared" si="85"/>
        <v/>
      </c>
      <c r="AC316" s="541"/>
      <c r="AD316" s="542"/>
      <c r="AE316" s="542"/>
      <c r="AF316" s="542"/>
      <c r="AG316" s="543"/>
      <c r="AI316" s="348" t="str">
        <f>IF(月報!G316&lt;&gt;"",月報!G316,"")</f>
        <v/>
      </c>
      <c r="AJ316" s="349" t="str">
        <f>IF(月報!W316&lt;&gt;"",月報!W316*24,"")</f>
        <v/>
      </c>
      <c r="AK316" s="349" t="str">
        <f>IF(月報!P316&lt;&gt;"",月報!P316,"")</f>
        <v/>
      </c>
      <c r="AL316" s="349" t="str">
        <f>IF(月報!Q316&lt;&gt;"",IF(月報!Q316="平日残","",月報!Q316),"")</f>
        <v/>
      </c>
      <c r="AM316" s="349"/>
      <c r="AN316" s="349" t="str">
        <f t="shared" si="84"/>
        <v/>
      </c>
      <c r="AO316" s="349" t="str">
        <f>IF($E316="","",VLOOKUP($E316,カレンダマスタ!$A$5:$E$381,5,FALSE))</f>
        <v/>
      </c>
      <c r="AQ316" s="351"/>
      <c r="AR316" s="352"/>
      <c r="AS316" s="349"/>
      <c r="AU316" s="355"/>
      <c r="AV316" s="355" t="str">
        <f t="shared" si="86"/>
        <v/>
      </c>
      <c r="AW316" s="355" t="str">
        <f t="shared" si="87"/>
        <v/>
      </c>
      <c r="AX316" s="356" t="str">
        <f t="shared" si="88"/>
        <v/>
      </c>
      <c r="AY316" s="356" t="str">
        <f t="shared" si="89"/>
        <v/>
      </c>
      <c r="AZ316" s="357" t="str">
        <f>IF(AX316&amp;AW316="勤怠未設定","×",IF(AV316="勤怠修正","×",IF(AC316="外注","",IF(AA316="",IF(AY316&lt;&gt;"","×",""),IF(VLOOKUP(AA316,カレンダマスタ!$H$66:$I$83,2,FALSE)&lt;&gt;AY316,"×","OK")))))</f>
        <v/>
      </c>
      <c r="BC316" s="355"/>
      <c r="BD316" s="349"/>
      <c r="BE316" s="349"/>
      <c r="BF316" s="349" t="str">
        <f t="shared" si="99"/>
        <v/>
      </c>
      <c r="BG316" s="349"/>
      <c r="BI316" s="357" t="str">
        <f t="shared" ref="BI316:BI325" si="100">IF(OR(AO316="×",AS316="×",AZ316="×",BD316="×",BE316="×",BF316="TW未入力",BF316="週報未入力",BG316="×"),"×","")</f>
        <v/>
      </c>
    </row>
    <row r="317" spans="2:61">
      <c r="B317" s="323"/>
      <c r="C317" s="539"/>
      <c r="D317" s="324"/>
      <c r="E317" s="325"/>
      <c r="F317" s="324"/>
      <c r="G317" s="591"/>
      <c r="H317" s="591"/>
      <c r="I317" s="339"/>
      <c r="J317" s="320"/>
      <c r="K317" s="319"/>
      <c r="L317" s="320"/>
      <c r="M317" s="320"/>
      <c r="N317" s="320"/>
      <c r="O317" s="340"/>
      <c r="P317" s="340"/>
      <c r="Q317" s="340"/>
      <c r="R317" s="327"/>
      <c r="S317" s="328"/>
      <c r="T317" s="341"/>
      <c r="U317" s="342"/>
      <c r="V317" s="342"/>
      <c r="W317" s="298"/>
      <c r="X317" s="326"/>
      <c r="Y317" s="326"/>
      <c r="Z317" s="326"/>
      <c r="AA317" s="327" t="str">
        <f t="shared" si="85"/>
        <v/>
      </c>
      <c r="AC317" s="544"/>
      <c r="AD317" s="545"/>
      <c r="AE317" s="545"/>
      <c r="AF317" s="545"/>
      <c r="AG317" s="546"/>
      <c r="AI317" s="348" t="str">
        <f>IF(月報!G317&lt;&gt;"",月報!G317,"")</f>
        <v/>
      </c>
      <c r="AJ317" s="349" t="str">
        <f>IF(月報!W317&lt;&gt;"",月報!W317*24,"")</f>
        <v/>
      </c>
      <c r="AK317" s="349" t="str">
        <f>IF(月報!P317&lt;&gt;"",月報!P317,"")</f>
        <v/>
      </c>
      <c r="AL317" s="349" t="str">
        <f>IF(月報!Q317&lt;&gt;"",IF(月報!Q317="平日残","",月報!Q317),"")</f>
        <v/>
      </c>
      <c r="AM317" s="349"/>
      <c r="AN317" s="349" t="str">
        <f t="shared" si="84"/>
        <v/>
      </c>
      <c r="AO317" s="349" t="str">
        <f>IF($E317="","",VLOOKUP($E317,カレンダマスタ!$A$5:$E$381,5,FALSE))</f>
        <v/>
      </c>
      <c r="AQ317" s="351"/>
      <c r="AR317" s="352"/>
      <c r="AS317" s="349"/>
      <c r="AU317" s="355"/>
      <c r="AV317" s="355" t="str">
        <f t="shared" si="86"/>
        <v/>
      </c>
      <c r="AW317" s="355" t="str">
        <f t="shared" si="87"/>
        <v/>
      </c>
      <c r="AX317" s="356" t="str">
        <f t="shared" si="88"/>
        <v/>
      </c>
      <c r="AY317" s="356" t="str">
        <f t="shared" si="89"/>
        <v/>
      </c>
      <c r="AZ317" s="357" t="str">
        <f>IF(AX317&amp;AW317="勤怠未設定","×",IF(AV317="勤怠修正","×",IF(AC317="外注","",IF(AA317="",IF(AY317&lt;&gt;"","×",""),IF(VLOOKUP(AA317,カレンダマスタ!$H$66:$I$83,2,FALSE)&lt;&gt;AY317,"×","OK")))))</f>
        <v/>
      </c>
      <c r="BC317" s="355"/>
      <c r="BD317" s="349"/>
      <c r="BE317" s="349"/>
      <c r="BF317" s="349" t="str">
        <f t="shared" si="99"/>
        <v/>
      </c>
      <c r="BG317" s="349"/>
      <c r="BI317" s="357" t="str">
        <f t="shared" si="100"/>
        <v/>
      </c>
    </row>
    <row r="318" spans="2:61">
      <c r="B318" s="323"/>
      <c r="C318" s="539"/>
      <c r="D318" s="324"/>
      <c r="E318" s="325"/>
      <c r="F318" s="324"/>
      <c r="G318" s="591"/>
      <c r="H318" s="591"/>
      <c r="I318" s="339"/>
      <c r="J318" s="320"/>
      <c r="K318" s="319"/>
      <c r="L318" s="320"/>
      <c r="M318" s="320"/>
      <c r="N318" s="320"/>
      <c r="O318" s="340"/>
      <c r="P318" s="340"/>
      <c r="Q318" s="340"/>
      <c r="R318" s="327"/>
      <c r="S318" s="328"/>
      <c r="T318" s="341"/>
      <c r="U318" s="342"/>
      <c r="V318" s="342"/>
      <c r="W318" s="298"/>
      <c r="X318" s="326"/>
      <c r="Y318" s="326"/>
      <c r="Z318" s="326"/>
      <c r="AA318" s="327" t="str">
        <f t="shared" si="85"/>
        <v/>
      </c>
      <c r="AC318" s="544"/>
      <c r="AD318" s="545"/>
      <c r="AE318" s="545"/>
      <c r="AF318" s="545"/>
      <c r="AG318" s="546"/>
      <c r="AI318" s="348" t="str">
        <f>IF(月報!G318&lt;&gt;"",月報!G318,"")</f>
        <v/>
      </c>
      <c r="AJ318" s="349" t="str">
        <f>IF(月報!W318&lt;&gt;"",月報!W318*24,"")</f>
        <v/>
      </c>
      <c r="AK318" s="349" t="str">
        <f>IF(月報!P318&lt;&gt;"",月報!P318,"")</f>
        <v/>
      </c>
      <c r="AL318" s="349" t="str">
        <f>IF(月報!Q318&lt;&gt;"",IF(月報!Q318="平日残","",月報!Q318),"")</f>
        <v/>
      </c>
      <c r="AM318" s="349"/>
      <c r="AN318" s="349" t="str">
        <f t="shared" si="84"/>
        <v/>
      </c>
      <c r="AO318" s="349" t="str">
        <f>IF($E318="","",VLOOKUP($E318,カレンダマスタ!$A$5:$E$381,5,FALSE))</f>
        <v/>
      </c>
      <c r="AQ318" s="351"/>
      <c r="AR318" s="352"/>
      <c r="AS318" s="349"/>
      <c r="AU318" s="355"/>
      <c r="AV318" s="355" t="str">
        <f t="shared" si="86"/>
        <v/>
      </c>
      <c r="AW318" s="355" t="str">
        <f t="shared" si="87"/>
        <v/>
      </c>
      <c r="AX318" s="356" t="str">
        <f t="shared" si="88"/>
        <v/>
      </c>
      <c r="AY318" s="356" t="str">
        <f t="shared" si="89"/>
        <v/>
      </c>
      <c r="AZ318" s="357" t="str">
        <f>IF(AX318&amp;AW318="勤怠未設定","×",IF(AV318="勤怠修正","×",IF(AC318="外注","",IF(AA318="",IF(AY318&lt;&gt;"","×",""),IF(VLOOKUP(AA318,カレンダマスタ!$H$66:$I$83,2,FALSE)&lt;&gt;AY318,"×","OK")))))</f>
        <v/>
      </c>
      <c r="BC318" s="355"/>
      <c r="BD318" s="349"/>
      <c r="BE318" s="349"/>
      <c r="BF318" s="349" t="str">
        <f t="shared" si="99"/>
        <v/>
      </c>
      <c r="BG318" s="349"/>
      <c r="BI318" s="357" t="str">
        <f t="shared" si="100"/>
        <v/>
      </c>
    </row>
    <row r="319" spans="2:61">
      <c r="B319" s="323"/>
      <c r="C319" s="539"/>
      <c r="D319" s="324"/>
      <c r="E319" s="325"/>
      <c r="F319" s="324"/>
      <c r="G319" s="591"/>
      <c r="H319" s="591"/>
      <c r="I319" s="339"/>
      <c r="J319" s="320"/>
      <c r="K319" s="319"/>
      <c r="L319" s="320"/>
      <c r="M319" s="320"/>
      <c r="N319" s="320"/>
      <c r="O319" s="340"/>
      <c r="P319" s="340"/>
      <c r="Q319" s="340"/>
      <c r="R319" s="327"/>
      <c r="S319" s="328"/>
      <c r="T319" s="341"/>
      <c r="U319" s="342"/>
      <c r="V319" s="342"/>
      <c r="W319" s="298"/>
      <c r="X319" s="326"/>
      <c r="Y319" s="326"/>
      <c r="Z319" s="326"/>
      <c r="AA319" s="327" t="str">
        <f t="shared" si="85"/>
        <v/>
      </c>
      <c r="AC319" s="544"/>
      <c r="AD319" s="545"/>
      <c r="AE319" s="545"/>
      <c r="AF319" s="545"/>
      <c r="AG319" s="546"/>
      <c r="AI319" s="348" t="str">
        <f>IF(月報!G319&lt;&gt;"",月報!G319,"")</f>
        <v/>
      </c>
      <c r="AJ319" s="349" t="str">
        <f>IF(月報!W319&lt;&gt;"",月報!W319*24,"")</f>
        <v/>
      </c>
      <c r="AK319" s="349" t="str">
        <f>IF(月報!P319&lt;&gt;"",月報!P319,"")</f>
        <v/>
      </c>
      <c r="AL319" s="349" t="str">
        <f>IF(月報!Q319&lt;&gt;"",IF(月報!Q319="平日残","",月報!Q319),"")</f>
        <v/>
      </c>
      <c r="AM319" s="349"/>
      <c r="AN319" s="349" t="str">
        <f t="shared" si="84"/>
        <v/>
      </c>
      <c r="AO319" s="349" t="str">
        <f>IF($E319="","",VLOOKUP($E319,カレンダマスタ!$A$5:$E$381,5,FALSE))</f>
        <v/>
      </c>
      <c r="AQ319" s="351"/>
      <c r="AR319" s="352"/>
      <c r="AS319" s="349"/>
      <c r="AU319" s="355"/>
      <c r="AV319" s="355" t="str">
        <f t="shared" si="86"/>
        <v/>
      </c>
      <c r="AW319" s="355" t="str">
        <f t="shared" si="87"/>
        <v/>
      </c>
      <c r="AX319" s="356" t="str">
        <f t="shared" si="88"/>
        <v/>
      </c>
      <c r="AY319" s="356" t="str">
        <f t="shared" si="89"/>
        <v/>
      </c>
      <c r="AZ319" s="357" t="str">
        <f>IF(AX319&amp;AW319="勤怠未設定","×",IF(AV319="勤怠修正","×",IF(AC319="外注","",IF(AA319="",IF(AY319&lt;&gt;"","×",""),IF(VLOOKUP(AA319,カレンダマスタ!$H$66:$I$83,2,FALSE)&lt;&gt;AY319,"×","OK")))))</f>
        <v/>
      </c>
      <c r="BC319" s="355"/>
      <c r="BD319" s="349"/>
      <c r="BE319" s="349"/>
      <c r="BF319" s="349" t="str">
        <f t="shared" si="99"/>
        <v/>
      </c>
      <c r="BG319" s="349"/>
      <c r="BI319" s="357" t="str">
        <f t="shared" si="100"/>
        <v/>
      </c>
    </row>
    <row r="320" spans="2:61">
      <c r="B320" s="323"/>
      <c r="C320" s="539"/>
      <c r="D320" s="324"/>
      <c r="E320" s="325"/>
      <c r="F320" s="324"/>
      <c r="G320" s="591"/>
      <c r="H320" s="591"/>
      <c r="I320" s="339"/>
      <c r="J320" s="320"/>
      <c r="K320" s="319"/>
      <c r="L320" s="320"/>
      <c r="M320" s="320"/>
      <c r="N320" s="320"/>
      <c r="O320" s="340"/>
      <c r="P320" s="340"/>
      <c r="Q320" s="340"/>
      <c r="R320" s="327"/>
      <c r="S320" s="328"/>
      <c r="T320" s="341"/>
      <c r="U320" s="342"/>
      <c r="V320" s="342"/>
      <c r="W320" s="298"/>
      <c r="X320" s="326"/>
      <c r="Y320" s="326"/>
      <c r="Z320" s="326"/>
      <c r="AA320" s="327" t="str">
        <f t="shared" si="85"/>
        <v/>
      </c>
      <c r="AC320" s="544"/>
      <c r="AD320" s="545"/>
      <c r="AE320" s="545"/>
      <c r="AF320" s="545"/>
      <c r="AG320" s="546"/>
      <c r="AI320" s="348" t="str">
        <f>IF(月報!G320&lt;&gt;"",月報!G320,"")</f>
        <v/>
      </c>
      <c r="AJ320" s="349" t="str">
        <f>IF(月報!W320&lt;&gt;"",月報!W320*24,"")</f>
        <v/>
      </c>
      <c r="AK320" s="349" t="str">
        <f>IF(月報!P320&lt;&gt;"",月報!P320,"")</f>
        <v/>
      </c>
      <c r="AL320" s="349" t="str">
        <f>IF(月報!Q320&lt;&gt;"",IF(月報!Q320="平日残","",月報!Q320),"")</f>
        <v/>
      </c>
      <c r="AM320" s="349"/>
      <c r="AN320" s="349" t="str">
        <f t="shared" si="84"/>
        <v/>
      </c>
      <c r="AO320" s="349" t="str">
        <f>IF($E320="","",VLOOKUP($E320,カレンダマスタ!$A$5:$E$381,5,FALSE))</f>
        <v/>
      </c>
      <c r="AQ320" s="351"/>
      <c r="AR320" s="352"/>
      <c r="AS320" s="349"/>
      <c r="AU320" s="355"/>
      <c r="AV320" s="355" t="str">
        <f t="shared" si="86"/>
        <v/>
      </c>
      <c r="AW320" s="355" t="str">
        <f t="shared" si="87"/>
        <v/>
      </c>
      <c r="AX320" s="356" t="str">
        <f t="shared" si="88"/>
        <v/>
      </c>
      <c r="AY320" s="356" t="str">
        <f t="shared" si="89"/>
        <v/>
      </c>
      <c r="AZ320" s="357" t="str">
        <f>IF(AX320&amp;AW320="勤怠未設定","×",IF(AV320="勤怠修正","×",IF(AC320="外注","",IF(AA320="",IF(AY320&lt;&gt;"","×",""),IF(VLOOKUP(AA320,カレンダマスタ!$H$66:$I$83,2,FALSE)&lt;&gt;AY320,"×","OK")))))</f>
        <v/>
      </c>
      <c r="BC320" s="355"/>
      <c r="BD320" s="349"/>
      <c r="BE320" s="349"/>
      <c r="BF320" s="349" t="str">
        <f t="shared" si="99"/>
        <v/>
      </c>
      <c r="BG320" s="349"/>
      <c r="BI320" s="357" t="str">
        <f t="shared" si="100"/>
        <v/>
      </c>
    </row>
    <row r="321" spans="2:61">
      <c r="B321" s="323"/>
      <c r="C321" s="539"/>
      <c r="D321" s="324"/>
      <c r="E321" s="325"/>
      <c r="F321" s="324"/>
      <c r="G321" s="591"/>
      <c r="H321" s="591"/>
      <c r="I321" s="339"/>
      <c r="J321" s="320"/>
      <c r="K321" s="319"/>
      <c r="L321" s="320"/>
      <c r="M321" s="320"/>
      <c r="N321" s="320"/>
      <c r="O321" s="340"/>
      <c r="P321" s="340"/>
      <c r="Q321" s="340"/>
      <c r="R321" s="327"/>
      <c r="S321" s="328"/>
      <c r="T321" s="341"/>
      <c r="U321" s="342"/>
      <c r="V321" s="342"/>
      <c r="W321" s="298"/>
      <c r="X321" s="326"/>
      <c r="Y321" s="326"/>
      <c r="Z321" s="326"/>
      <c r="AA321" s="327" t="str">
        <f t="shared" si="85"/>
        <v/>
      </c>
      <c r="AC321" s="544"/>
      <c r="AD321" s="545"/>
      <c r="AE321" s="545"/>
      <c r="AF321" s="545"/>
      <c r="AG321" s="546"/>
      <c r="AI321" s="348" t="str">
        <f>IF(月報!G321&lt;&gt;"",月報!G321,"")</f>
        <v/>
      </c>
      <c r="AJ321" s="349" t="str">
        <f>IF(月報!W321&lt;&gt;"",月報!W321*24,"")</f>
        <v/>
      </c>
      <c r="AK321" s="349" t="str">
        <f>IF(月報!P321&lt;&gt;"",月報!P321,"")</f>
        <v/>
      </c>
      <c r="AL321" s="349" t="str">
        <f>IF(月報!Q321&lt;&gt;"",IF(月報!Q321="平日残","",月報!Q321),"")</f>
        <v/>
      </c>
      <c r="AM321" s="349"/>
      <c r="AN321" s="349" t="str">
        <f t="shared" si="84"/>
        <v/>
      </c>
      <c r="AO321" s="349" t="str">
        <f>IF($E321="","",VLOOKUP($E321,カレンダマスタ!$A$5:$E$381,5,FALSE))</f>
        <v/>
      </c>
      <c r="AQ321" s="351"/>
      <c r="AR321" s="352"/>
      <c r="AS321" s="349"/>
      <c r="AU321" s="355"/>
      <c r="AV321" s="355" t="str">
        <f t="shared" si="86"/>
        <v/>
      </c>
      <c r="AW321" s="355" t="str">
        <f t="shared" si="87"/>
        <v/>
      </c>
      <c r="AX321" s="356" t="str">
        <f t="shared" si="88"/>
        <v/>
      </c>
      <c r="AY321" s="356" t="str">
        <f t="shared" si="89"/>
        <v/>
      </c>
      <c r="AZ321" s="357" t="str">
        <f>IF(AX321&amp;AW321="勤怠未設定","×",IF(AV321="勤怠修正","×",IF(AC321="外注","",IF(AA321="",IF(AY321&lt;&gt;"","×",""),IF(VLOOKUP(AA321,カレンダマスタ!$H$66:$I$83,2,FALSE)&lt;&gt;AY321,"×","OK")))))</f>
        <v/>
      </c>
      <c r="BC321" s="355"/>
      <c r="BD321" s="349"/>
      <c r="BE321" s="349"/>
      <c r="BF321" s="349" t="str">
        <f t="shared" si="99"/>
        <v/>
      </c>
      <c r="BG321" s="349"/>
      <c r="BI321" s="357" t="str">
        <f t="shared" si="100"/>
        <v/>
      </c>
    </row>
    <row r="322" spans="2:61">
      <c r="B322" s="323"/>
      <c r="C322" s="539"/>
      <c r="D322" s="324"/>
      <c r="E322" s="325"/>
      <c r="F322" s="324"/>
      <c r="G322" s="591"/>
      <c r="H322" s="591"/>
      <c r="I322" s="339"/>
      <c r="J322" s="320"/>
      <c r="K322" s="319"/>
      <c r="L322" s="320"/>
      <c r="M322" s="320"/>
      <c r="N322" s="320"/>
      <c r="O322" s="340"/>
      <c r="P322" s="340"/>
      <c r="Q322" s="340"/>
      <c r="R322" s="327"/>
      <c r="S322" s="328"/>
      <c r="T322" s="341"/>
      <c r="U322" s="342"/>
      <c r="V322" s="342"/>
      <c r="W322" s="298"/>
      <c r="X322" s="326"/>
      <c r="Y322" s="326"/>
      <c r="Z322" s="326"/>
      <c r="AA322" s="327" t="str">
        <f t="shared" si="85"/>
        <v/>
      </c>
      <c r="AC322" s="544"/>
      <c r="AD322" s="545"/>
      <c r="AE322" s="545"/>
      <c r="AF322" s="545"/>
      <c r="AG322" s="546"/>
      <c r="AI322" s="348" t="str">
        <f>IF(月報!G322&lt;&gt;"",月報!G322,"")</f>
        <v/>
      </c>
      <c r="AJ322" s="349" t="str">
        <f>IF(月報!W322&lt;&gt;"",月報!W322*24,"")</f>
        <v/>
      </c>
      <c r="AK322" s="349" t="str">
        <f>IF(月報!P322&lt;&gt;"",月報!P322,"")</f>
        <v/>
      </c>
      <c r="AL322" s="349" t="str">
        <f>IF(月報!Q322&lt;&gt;"",IF(月報!Q322="平日残","",月報!Q322),"")</f>
        <v/>
      </c>
      <c r="AM322" s="349"/>
      <c r="AN322" s="349" t="str">
        <f t="shared" si="84"/>
        <v/>
      </c>
      <c r="AO322" s="349" t="str">
        <f>IF($E322="","",VLOOKUP($E322,カレンダマスタ!$A$5:$E$381,5,FALSE))</f>
        <v/>
      </c>
      <c r="AQ322" s="351"/>
      <c r="AR322" s="352"/>
      <c r="AS322" s="349"/>
      <c r="AU322" s="355"/>
      <c r="AV322" s="355" t="str">
        <f t="shared" si="86"/>
        <v/>
      </c>
      <c r="AW322" s="355" t="str">
        <f t="shared" si="87"/>
        <v/>
      </c>
      <c r="AX322" s="356" t="str">
        <f t="shared" si="88"/>
        <v/>
      </c>
      <c r="AY322" s="356" t="str">
        <f t="shared" si="89"/>
        <v/>
      </c>
      <c r="AZ322" s="357" t="str">
        <f>IF(AX322&amp;AW322="勤怠未設定","×",IF(AV322="勤怠修正","×",IF(AC322="外注","",IF(AA322="",IF(AY322&lt;&gt;"","×",""),IF(VLOOKUP(AA322,カレンダマスタ!$H$66:$I$83,2,FALSE)&lt;&gt;AY322,"×","OK")))))</f>
        <v/>
      </c>
      <c r="BC322" s="355"/>
      <c r="BD322" s="349"/>
      <c r="BE322" s="349"/>
      <c r="BF322" s="349" t="str">
        <f t="shared" si="99"/>
        <v/>
      </c>
      <c r="BG322" s="349"/>
      <c r="BI322" s="357" t="str">
        <f t="shared" si="100"/>
        <v/>
      </c>
    </row>
    <row r="323" spans="2:61">
      <c r="B323" s="323"/>
      <c r="C323" s="539"/>
      <c r="D323" s="324"/>
      <c r="E323" s="325"/>
      <c r="F323" s="324"/>
      <c r="G323" s="591"/>
      <c r="H323" s="591"/>
      <c r="I323" s="339"/>
      <c r="J323" s="320"/>
      <c r="K323" s="319"/>
      <c r="L323" s="320"/>
      <c r="M323" s="320"/>
      <c r="N323" s="320"/>
      <c r="O323" s="340"/>
      <c r="P323" s="340"/>
      <c r="Q323" s="340"/>
      <c r="R323" s="327"/>
      <c r="S323" s="328"/>
      <c r="T323" s="341"/>
      <c r="U323" s="342"/>
      <c r="V323" s="342"/>
      <c r="W323" s="298"/>
      <c r="X323" s="326"/>
      <c r="Y323" s="326"/>
      <c r="Z323" s="326"/>
      <c r="AA323" s="327" t="str">
        <f t="shared" si="85"/>
        <v/>
      </c>
      <c r="AC323" s="544"/>
      <c r="AD323" s="545"/>
      <c r="AE323" s="545"/>
      <c r="AF323" s="545"/>
      <c r="AG323" s="546"/>
      <c r="AI323" s="348" t="str">
        <f>IF(月報!G323&lt;&gt;"",月報!G323,"")</f>
        <v/>
      </c>
      <c r="AJ323" s="349" t="str">
        <f>IF(月報!W323&lt;&gt;"",月報!W323*24,"")</f>
        <v/>
      </c>
      <c r="AK323" s="349" t="str">
        <f>IF(月報!P323&lt;&gt;"",月報!P323,"")</f>
        <v/>
      </c>
      <c r="AL323" s="349" t="str">
        <f>IF(月報!Q323&lt;&gt;"",IF(月報!Q323="平日残","",月報!Q323),"")</f>
        <v/>
      </c>
      <c r="AM323" s="349"/>
      <c r="AN323" s="349" t="str">
        <f t="shared" si="84"/>
        <v/>
      </c>
      <c r="AO323" s="349" t="str">
        <f>IF($E323="","",VLOOKUP($E323,カレンダマスタ!$A$5:$E$381,5,FALSE))</f>
        <v/>
      </c>
      <c r="AQ323" s="351"/>
      <c r="AR323" s="352"/>
      <c r="AS323" s="349"/>
      <c r="AU323" s="355"/>
      <c r="AV323" s="355" t="str">
        <f t="shared" si="86"/>
        <v/>
      </c>
      <c r="AW323" s="355" t="str">
        <f t="shared" si="87"/>
        <v/>
      </c>
      <c r="AX323" s="356" t="str">
        <f t="shared" si="88"/>
        <v/>
      </c>
      <c r="AY323" s="356" t="str">
        <f t="shared" si="89"/>
        <v/>
      </c>
      <c r="AZ323" s="357" t="str">
        <f>IF(AX323&amp;AW323="勤怠未設定","×",IF(AV323="勤怠修正","×",IF(AC323="外注","",IF(AA323="",IF(AY323&lt;&gt;"","×",""),IF(VLOOKUP(AA323,カレンダマスタ!$H$66:$I$83,2,FALSE)&lt;&gt;AY323,"×","OK")))))</f>
        <v/>
      </c>
      <c r="BC323" s="355"/>
      <c r="BD323" s="349"/>
      <c r="BE323" s="349"/>
      <c r="BF323" s="349" t="str">
        <f t="shared" si="99"/>
        <v/>
      </c>
      <c r="BG323" s="349"/>
      <c r="BI323" s="357" t="str">
        <f t="shared" si="100"/>
        <v/>
      </c>
    </row>
    <row r="324" spans="2:61">
      <c r="B324" s="323"/>
      <c r="C324" s="539"/>
      <c r="D324" s="324"/>
      <c r="E324" s="325"/>
      <c r="F324" s="324"/>
      <c r="G324" s="591"/>
      <c r="H324" s="591"/>
      <c r="I324" s="339"/>
      <c r="J324" s="320"/>
      <c r="K324" s="319"/>
      <c r="L324" s="320"/>
      <c r="M324" s="320"/>
      <c r="N324" s="320"/>
      <c r="O324" s="340"/>
      <c r="P324" s="340"/>
      <c r="Q324" s="340"/>
      <c r="R324" s="327"/>
      <c r="S324" s="328"/>
      <c r="T324" s="341"/>
      <c r="U324" s="342"/>
      <c r="V324" s="342"/>
      <c r="W324" s="298"/>
      <c r="X324" s="326"/>
      <c r="Y324" s="326"/>
      <c r="Z324" s="326"/>
      <c r="AA324" s="327" t="str">
        <f t="shared" si="85"/>
        <v/>
      </c>
      <c r="AC324" s="544"/>
      <c r="AD324" s="545"/>
      <c r="AE324" s="545"/>
      <c r="AF324" s="545"/>
      <c r="AG324" s="546"/>
      <c r="AI324" s="348" t="str">
        <f>IF(月報!G324&lt;&gt;"",月報!G324,"")</f>
        <v/>
      </c>
      <c r="AJ324" s="349" t="str">
        <f>IF(月報!W324&lt;&gt;"",月報!W324*24,"")</f>
        <v/>
      </c>
      <c r="AK324" s="349" t="str">
        <f>IF(月報!P324&lt;&gt;"",月報!P324,"")</f>
        <v/>
      </c>
      <c r="AL324" s="349" t="str">
        <f>IF(月報!Q324&lt;&gt;"",IF(月報!Q324="平日残","",月報!Q324),"")</f>
        <v/>
      </c>
      <c r="AM324" s="349"/>
      <c r="AN324" s="349" t="str">
        <f t="shared" si="84"/>
        <v/>
      </c>
      <c r="AO324" s="349" t="str">
        <f>IF($E324="","",VLOOKUP($E324,カレンダマスタ!$A$5:$E$381,5,FALSE))</f>
        <v/>
      </c>
      <c r="AQ324" s="351"/>
      <c r="AR324" s="352"/>
      <c r="AS324" s="349"/>
      <c r="AU324" s="355"/>
      <c r="AV324" s="355" t="str">
        <f t="shared" si="86"/>
        <v/>
      </c>
      <c r="AW324" s="355" t="str">
        <f t="shared" si="87"/>
        <v/>
      </c>
      <c r="AX324" s="356" t="str">
        <f t="shared" si="88"/>
        <v/>
      </c>
      <c r="AY324" s="356" t="str">
        <f t="shared" si="89"/>
        <v/>
      </c>
      <c r="AZ324" s="357" t="str">
        <f>IF(AX324&amp;AW324="勤怠未設定","×",IF(AV324="勤怠修正","×",IF(AC324="外注","",IF(AA324="",IF(AY324&lt;&gt;"","×",""),IF(VLOOKUP(AA324,カレンダマスタ!$H$66:$I$83,2,FALSE)&lt;&gt;AY324,"×","OK")))))</f>
        <v/>
      </c>
      <c r="BC324" s="355"/>
      <c r="BD324" s="349"/>
      <c r="BE324" s="349"/>
      <c r="BF324" s="349" t="str">
        <f t="shared" si="99"/>
        <v/>
      </c>
      <c r="BG324" s="349"/>
      <c r="BI324" s="357" t="str">
        <f t="shared" si="100"/>
        <v/>
      </c>
    </row>
    <row r="325" spans="2:61" ht="13.8" thickBot="1">
      <c r="B325" s="329"/>
      <c r="C325" s="540"/>
      <c r="D325" s="330"/>
      <c r="E325" s="331"/>
      <c r="F325" s="330"/>
      <c r="G325" s="592"/>
      <c r="H325" s="592"/>
      <c r="I325" s="343"/>
      <c r="J325" s="322"/>
      <c r="K325" s="321"/>
      <c r="L325" s="322"/>
      <c r="M325" s="322"/>
      <c r="N325" s="322"/>
      <c r="O325" s="344"/>
      <c r="P325" s="344"/>
      <c r="Q325" s="344"/>
      <c r="R325" s="333"/>
      <c r="S325" s="334"/>
      <c r="T325" s="345"/>
      <c r="U325" s="346"/>
      <c r="V325" s="346"/>
      <c r="W325" s="298"/>
      <c r="X325" s="332"/>
      <c r="Y325" s="332"/>
      <c r="Z325" s="332"/>
      <c r="AA325" s="333" t="str">
        <f t="shared" si="85"/>
        <v/>
      </c>
      <c r="AC325" s="547"/>
      <c r="AD325" s="548"/>
      <c r="AE325" s="548"/>
      <c r="AF325" s="548"/>
      <c r="AG325" s="549"/>
      <c r="AI325" s="348" t="str">
        <f>IF(月報!G325&lt;&gt;"",月報!G325,"")</f>
        <v/>
      </c>
      <c r="AJ325" s="350" t="str">
        <f>IF(月報!W325&lt;&gt;"",月報!W325*24,"")</f>
        <v/>
      </c>
      <c r="AK325" s="350" t="str">
        <f>IF(月報!P325&lt;&gt;"",月報!P325,"")</f>
        <v/>
      </c>
      <c r="AL325" s="350" t="str">
        <f>IF(月報!Q325&lt;&gt;"",IF(月報!Q325="平日残","",月報!Q325),"")</f>
        <v/>
      </c>
      <c r="AM325" s="350"/>
      <c r="AN325" s="350" t="str">
        <f t="shared" si="84"/>
        <v/>
      </c>
      <c r="AO325" s="350" t="str">
        <f>IF($E325="","",VLOOKUP($E325,カレンダマスタ!$A$5:$E$381,5,FALSE))</f>
        <v/>
      </c>
      <c r="AP325" s="347"/>
      <c r="AQ325" s="353"/>
      <c r="AR325" s="354"/>
      <c r="AS325" s="350"/>
      <c r="AT325" s="347"/>
      <c r="AU325" s="358"/>
      <c r="AV325" s="358" t="str">
        <f t="shared" si="86"/>
        <v/>
      </c>
      <c r="AW325" s="358" t="str">
        <f t="shared" si="87"/>
        <v/>
      </c>
      <c r="AX325" s="359" t="str">
        <f t="shared" si="88"/>
        <v/>
      </c>
      <c r="AY325" s="359" t="str">
        <f t="shared" si="89"/>
        <v/>
      </c>
      <c r="AZ325" s="360" t="str">
        <f>IF(AX325&amp;AW325="勤怠未設定","×",IF(AV325="勤怠修正","×",IF(AC325="外注","",IF(AA325="",IF(AY325&lt;&gt;"","×",""),IF(VLOOKUP(AA325,カレンダマスタ!$H$66:$I$83,2,FALSE)&lt;&gt;AY325,"×","OK")))))</f>
        <v/>
      </c>
      <c r="BC325" s="358"/>
      <c r="BD325" s="350"/>
      <c r="BE325" s="350"/>
      <c r="BF325" s="350" t="str">
        <f t="shared" si="99"/>
        <v/>
      </c>
      <c r="BG325" s="350"/>
      <c r="BI325" s="360" t="str">
        <f t="shared" si="100"/>
        <v/>
      </c>
    </row>
    <row r="326" spans="2:61">
      <c r="B326" s="176">
        <f>B281+1</f>
        <v>8</v>
      </c>
      <c r="C326" s="535">
        <v>330961</v>
      </c>
      <c r="D326" s="112" t="s">
        <v>543</v>
      </c>
      <c r="E326" s="582">
        <v>45403</v>
      </c>
      <c r="F326" s="112" t="s">
        <v>370</v>
      </c>
      <c r="G326" s="587"/>
      <c r="H326" s="587"/>
      <c r="I326" s="114"/>
      <c r="J326" s="118"/>
      <c r="K326" s="115"/>
      <c r="L326" s="116"/>
      <c r="M326" s="116"/>
      <c r="N326" s="117"/>
      <c r="O326" s="118"/>
      <c r="P326" s="118"/>
      <c r="Q326" s="118"/>
      <c r="R326" s="119"/>
      <c r="S326" s="120"/>
      <c r="T326" s="433" t="str">
        <f t="shared" ref="T326:T349" si="101">IF(J326&lt;&gt;"",J326,"")</f>
        <v/>
      </c>
      <c r="U326" s="428">
        <f>SUM(T326:T332)</f>
        <v>44.75</v>
      </c>
      <c r="V326" s="428" t="e">
        <f t="shared" ref="V326:V360" si="102">IF(AC326="外注",IF(AND(BC326&lt;1,ROUND((H326*24),1)=13),"外注2半",IF(AND(BC326&lt;1,ROUND((G326*24),1)=13.7),"外注1半",IF(AND(BC326&lt;1,G326=""),"外注休暇",""))),"")</f>
        <v>#N/A</v>
      </c>
      <c r="W326" s="298"/>
      <c r="X326" s="113" t="str">
        <f>IF(O326&lt;&gt;"",O326/24,"")</f>
        <v/>
      </c>
      <c r="Y326" s="113" t="str">
        <f t="shared" ref="Y326:Y360" si="103">IF(P326&lt;&gt;"",P326/24,"")</f>
        <v/>
      </c>
      <c r="Z326" s="113" t="str">
        <f t="shared" ref="Z326:Z360" si="104">IF(Q326&lt;&gt;"",Q326/24,"")</f>
        <v/>
      </c>
      <c r="AA326" s="119" t="str">
        <f t="shared" si="85"/>
        <v/>
      </c>
      <c r="AC326" s="183" t="e">
        <f>IF(C326&lt;&gt;"",VLOOKUP(C326,設定シート!$D$10:$N$109,11,FALSE),"")</f>
        <v>#N/A</v>
      </c>
      <c r="AD326" s="184" t="e">
        <f>IF(C326&lt;&gt;"",VLOOKUP(C326,設定シート!$D$10:$H$109,5,FALSE),"")</f>
        <v>#N/A</v>
      </c>
      <c r="AE326" s="185" t="e">
        <f>IF(C326&lt;&gt;"",VLOOKUP(C326,設定シート!$D$10:$L$109,9,FALSE),"")</f>
        <v>#N/A</v>
      </c>
      <c r="AF326" s="184" t="e">
        <f>IF($AD326="","",IF(LEFT($AD326,2)="NS","NS","CS"))</f>
        <v>#N/A</v>
      </c>
      <c r="AG326" s="203">
        <f t="shared" ref="AG326:AG360" si="105">IF(OR(R326="有給休暇",G326=""),0,IF(AQ326=1,0,1))</f>
        <v>0</v>
      </c>
      <c r="AI326" s="121" t="str">
        <f>IF(月報!G326&lt;&gt;"",月報!G326,"")</f>
        <v/>
      </c>
      <c r="AJ326" s="122" t="str">
        <f>IF(月報!W326&lt;&gt;"",月報!W326*24,"")</f>
        <v/>
      </c>
      <c r="AK326" s="122" t="str">
        <f>IF(月報!P326&lt;&gt;"",月報!P326,"")</f>
        <v/>
      </c>
      <c r="AL326" s="122" t="str">
        <f>IF(月報!Q326&lt;&gt;"",IF(月報!Q326="平日残","",月報!Q326),"")</f>
        <v/>
      </c>
      <c r="AM326" s="122"/>
      <c r="AN326" s="122" t="e">
        <f t="shared" si="84"/>
        <v>#N/A</v>
      </c>
      <c r="AO326" s="122" t="e">
        <f>IF($E326="","",VLOOKUP($E326,カレンダマスタ!$A$5:$E$381,5,FALSE))</f>
        <v>#N/A</v>
      </c>
      <c r="AQ326" s="195" t="str">
        <f>IF(G326="","",IF(VLOOKUP(E326,カレンダマスタ!$A$5:$D$381,4,FALSE)=0,"",1))</f>
        <v/>
      </c>
      <c r="AR326" s="123" t="str">
        <f>IF($G326="","",IF($AD326="NSTC",INDEX(カレンダマスタ!$I$26:$O$31,MATCH($G326,カレンダマスタ!$H$26:$H$31,1),MATCH($H326,カレンダマスタ!$I$25:$O$25,1)),
IF($AD326="CS本社",INDEX(カレンダマスタ!$I$36:$O$41,MATCH($G326,カレンダマスタ!$H$36:$H$41,1),MATCH($H326,カレンダマスタ!$I$35:$O$35,1)),
IF($AD326="NS本社",INDEX(カレンダマスタ!$I$94:$O$99,MATCH($G326,カレンダマスタ!$H$95:$H$100,1),MATCH($H326,カレンダマスタ!$I$93:$O$93,1)),
IF($AD326="ODC",INDEX(カレンダマスタ!$I$46:$O$51,MATCH($G326,カレンダマスタ!$H$46:$H$51,1),MATCH($H326,カレンダマスタ!$I$45:$O$45,1)),
IF($AD326="NS東京TC",INDEX(カレンダマスタ!$I$56:$O$61,MATCH($G326,カレンダマスタ!$H$56:$H$61,1),MATCH($H326,カレンダマスタ!$I$55:$O$55,1)),""))))))</f>
        <v/>
      </c>
      <c r="AS326" s="122" t="e">
        <f t="shared" ref="AS326:AS360" si="106">IF(AC326="社員","",IF(R326="有給休暇","",IF(AND(AF326="CS",AQ326=1)=TRUE,"OK",IF(AR326&lt;&gt;"",IF(TIMEVALUE(MID(I326,1,10))=AR326,"OK","×"),""))))</f>
        <v>#N/A</v>
      </c>
      <c r="AU326" s="124" t="e">
        <f>IF(E326="","",VLOOKUP($E326,カレンダマスタ!$A$4:$E$381,4,FALSE))</f>
        <v>#N/A</v>
      </c>
      <c r="AV326" s="124" t="str">
        <f t="shared" si="86"/>
        <v/>
      </c>
      <c r="AW326" s="124" t="str">
        <f t="shared" si="87"/>
        <v/>
      </c>
      <c r="AX326" s="125" t="e">
        <f t="shared" si="88"/>
        <v>#N/A</v>
      </c>
      <c r="AY326" s="125" t="e">
        <f t="shared" si="89"/>
        <v>#N/A</v>
      </c>
      <c r="AZ326" s="114" t="e">
        <f>IF(AX326&amp;AW326="勤怠未設定","×",IF(AV326="勤怠修正","×",IF(AC326="外注","",IF(AA326="",IF(AY326&lt;&gt;"","×",""),IF(VLOOKUP(AA326,カレンダマスタ!$H$66:$I$83,2,FALSE)&lt;&gt;AY326,"×","OK")))))</f>
        <v>#N/A</v>
      </c>
      <c r="BC326" s="124" t="e">
        <f>IF(E326="","",VLOOKUP($E326,カレンダマスタ!$A$4:$E$381,4,FALSE))</f>
        <v>#N/A</v>
      </c>
      <c r="BD326" s="122" t="e">
        <f>IF(AC326="社員","",IF(AG326=0,"",IF(AD326="NSTC",IF(COUNTIF(カレンダマスタ!$Q$5:$Q$32,G326)=1,"OK","×"),
IF(AD326="NS本社",IF(COUNTIF(カレンダマスタ!$T$5:$T$32,G326)=1,"OK","×"),IF(COUNTIF(カレンダマスタ!$R$5:$R$32,G326)=1,"OK","×")))))</f>
        <v>#N/A</v>
      </c>
      <c r="BE326" s="122" t="e">
        <f>IF(AC326="社員","",IF(G326="","",IF(R326&lt;&gt;"","",IF(AF326="CS","OK",IF(VLOOKUP(E326,カレンダマスタ!$A$5:$D$381,4,FALSE)&gt;0,"",IF(OR(G326*24&gt;10.84,H326*24&lt;14.5)=TRUE,"×","OK"))))))</f>
        <v>#N/A</v>
      </c>
      <c r="BF326" s="122" t="e">
        <f t="shared" si="99"/>
        <v>#N/A</v>
      </c>
      <c r="BG326" s="127" t="e">
        <f t="shared" ref="BG326:BG389" si="107">IF(AE326="派遣","",IF(G326="","",IF(R326="有給休暇","",IF(S326="","×","OK"))))</f>
        <v>#N/A</v>
      </c>
      <c r="BI326" s="114" t="e">
        <f t="shared" ref="BI326:BI360" si="108">IF(OR(AO326="×",AS326="×",AZ326="×",BE326="×",BF326="TW未入力",BF326="週報未入力",BG326="×"),"×","")</f>
        <v>#N/A</v>
      </c>
    </row>
    <row r="327" spans="2:61">
      <c r="B327" s="111"/>
      <c r="C327" s="536">
        <v>330961</v>
      </c>
      <c r="D327" s="128" t="s">
        <v>543</v>
      </c>
      <c r="E327" s="583">
        <v>45404</v>
      </c>
      <c r="F327" s="128" t="s">
        <v>201</v>
      </c>
      <c r="G327" s="588">
        <v>0.375</v>
      </c>
      <c r="H327" s="588">
        <v>0.79166666666666663</v>
      </c>
      <c r="I327" s="130" t="s">
        <v>200</v>
      </c>
      <c r="J327" s="139">
        <v>9</v>
      </c>
      <c r="K327" s="131"/>
      <c r="L327" s="132"/>
      <c r="M327" s="132"/>
      <c r="N327" s="141"/>
      <c r="O327" s="139">
        <v>8</v>
      </c>
      <c r="P327" s="139">
        <v>1</v>
      </c>
      <c r="Q327" s="139"/>
      <c r="R327" s="133"/>
      <c r="S327" s="134" t="s">
        <v>594</v>
      </c>
      <c r="T327" s="434">
        <f t="shared" si="101"/>
        <v>9</v>
      </c>
      <c r="U327" s="429"/>
      <c r="V327" s="429" t="e">
        <f t="shared" si="102"/>
        <v>#N/A</v>
      </c>
      <c r="W327" s="298"/>
      <c r="X327" s="129">
        <f t="shared" ref="X327:X360" si="109">IF(O327&lt;&gt;"",O327/24,"")</f>
        <v>0.33333333333333331</v>
      </c>
      <c r="Y327" s="129">
        <f t="shared" si="103"/>
        <v>4.1666666666666664E-2</v>
      </c>
      <c r="Z327" s="129" t="str">
        <f t="shared" si="104"/>
        <v/>
      </c>
      <c r="AA327" s="133" t="str">
        <f t="shared" si="85"/>
        <v/>
      </c>
      <c r="AC327" s="186" t="e">
        <f>AC326</f>
        <v>#N/A</v>
      </c>
      <c r="AD327" s="186" t="e">
        <f>AD326</f>
        <v>#N/A</v>
      </c>
      <c r="AE327" s="186" t="e">
        <f>AE326</f>
        <v>#N/A</v>
      </c>
      <c r="AF327" s="186" t="e">
        <f>AF326</f>
        <v>#N/A</v>
      </c>
      <c r="AG327" s="204" t="e">
        <f t="shared" si="105"/>
        <v>#N/A</v>
      </c>
      <c r="AI327" s="135" t="str">
        <f>IF(月報!G327&lt;&gt;"",月報!G327,"")</f>
        <v/>
      </c>
      <c r="AJ327" s="126">
        <f>IF(月報!W327&lt;&gt;"",月報!W327*24,"")</f>
        <v>9.1666666666666661</v>
      </c>
      <c r="AK327" s="126" t="str">
        <f>IF(月報!P327&lt;&gt;"",月報!P327,"")</f>
        <v/>
      </c>
      <c r="AL327" s="126" t="str">
        <f>IF(月報!Q327&lt;&gt;"",IF(月報!Q327="平日残","",月報!Q327),"")</f>
        <v/>
      </c>
      <c r="AM327" s="126"/>
      <c r="AN327" s="126" t="e">
        <f t="shared" si="84"/>
        <v>#N/A</v>
      </c>
      <c r="AO327" s="126" t="e">
        <f>IF($E327="","",VLOOKUP($E327,カレンダマスタ!$A$5:$E$381,5,FALSE))</f>
        <v>#N/A</v>
      </c>
      <c r="AQ327" s="196" t="e">
        <f>IF(G327="","",IF(VLOOKUP(E327,カレンダマスタ!$A$5:$D$381,4,FALSE)=0,"",1))</f>
        <v>#N/A</v>
      </c>
      <c r="AR327" s="136" t="e">
        <f>IF($G327="","",IF($AD327="NSTC",INDEX(カレンダマスタ!$I$26:$O$31,MATCH($G327,カレンダマスタ!$H$26:$H$31,1),MATCH($H327,カレンダマスタ!$I$25:$O$25,1)),
IF($AD327="CS本社",INDEX(カレンダマスタ!$I$36:$O$41,MATCH($G327,カレンダマスタ!$H$36:$H$41,1),MATCH($H327,カレンダマスタ!$I$35:$O$35,1)),
IF($AD327="NS本社",INDEX(カレンダマスタ!$I$94:$O$99,MATCH($G327,カレンダマスタ!$H$95:$H$100,1),MATCH($H327,カレンダマスタ!$I$93:$O$93,1)),
IF($AD327="ODC",INDEX(カレンダマスタ!$I$46:$O$51,MATCH($G327,カレンダマスタ!$H$46:$H$51,1),MATCH($H327,カレンダマスタ!$I$45:$O$45,1)),
IF($AD327="NS東京TC",INDEX(カレンダマスタ!$I$56:$O$61,MATCH($G327,カレンダマスタ!$H$56:$H$61,1),MATCH($H327,カレンダマスタ!$I$55:$O$55,1)),""))))))</f>
        <v>#N/A</v>
      </c>
      <c r="AS327" s="126" t="e">
        <f t="shared" si="106"/>
        <v>#N/A</v>
      </c>
      <c r="AU327" s="137" t="e">
        <f>IF(E327="","",VLOOKUP($E327,カレンダマスタ!$A$4:$E$381,4,FALSE))</f>
        <v>#N/A</v>
      </c>
      <c r="AV327" s="137" t="str">
        <f t="shared" si="86"/>
        <v/>
      </c>
      <c r="AW327" s="137" t="str">
        <f t="shared" si="87"/>
        <v/>
      </c>
      <c r="AX327" s="138" t="e">
        <f t="shared" si="88"/>
        <v>#N/A</v>
      </c>
      <c r="AY327" s="138" t="e">
        <f t="shared" si="89"/>
        <v>#N/A</v>
      </c>
      <c r="AZ327" s="130" t="e">
        <f>IF(AX327&amp;AW327="勤怠未設定","×",IF(AV327="勤怠修正","×",IF(AC327="外注","",IF(AA327="",IF(AY327&lt;&gt;"","×",""),IF(VLOOKUP(AA327,カレンダマスタ!$H$66:$I$83,2,FALSE)&lt;&gt;AY327,"×","OK")))))</f>
        <v>#N/A</v>
      </c>
      <c r="BC327" s="137" t="e">
        <f>IF(E327="","",VLOOKUP($E327,カレンダマスタ!$A$4:$E$381,4,FALSE))</f>
        <v>#N/A</v>
      </c>
      <c r="BD327" s="126" t="e">
        <f>IF(AC327="社員","",IF(AG327=0,"",IF(AD327="NSTC",IF(COUNTIF(カレンダマスタ!$Q$5:$Q$32,G327)=1,"OK","×"),
IF(AD327="NS本社",IF(COUNTIF(カレンダマスタ!$T$5:$T$32,G327)=1,"OK","×"),IF(COUNTIF(カレンダマスタ!$R$5:$R$32,G327)=1,"OK","×")))))</f>
        <v>#N/A</v>
      </c>
      <c r="BE327" s="126" t="e">
        <f>IF(AC327="社員","",IF(G327="","",IF(R327&lt;&gt;"","",IF(AF327="CS","OK",IF(VLOOKUP(E327,カレンダマスタ!$A$5:$D$381,4,FALSE)&gt;0,"",IF(OR(G327*24&gt;10.84,H327*24&lt;14.5)=TRUE,"×","OK"))))))</f>
        <v>#N/A</v>
      </c>
      <c r="BF327" s="126" t="e">
        <f t="shared" si="99"/>
        <v>#N/A</v>
      </c>
      <c r="BG327" s="126" t="e">
        <f t="shared" si="107"/>
        <v>#N/A</v>
      </c>
      <c r="BI327" s="130" t="e">
        <f t="shared" si="108"/>
        <v>#N/A</v>
      </c>
    </row>
    <row r="328" spans="2:61">
      <c r="B328" s="111"/>
      <c r="C328" s="536">
        <v>330961</v>
      </c>
      <c r="D328" s="128" t="s">
        <v>543</v>
      </c>
      <c r="E328" s="583">
        <v>45405</v>
      </c>
      <c r="F328" s="128" t="s">
        <v>203</v>
      </c>
      <c r="G328" s="588">
        <v>0.375</v>
      </c>
      <c r="H328" s="588">
        <v>0.8125</v>
      </c>
      <c r="I328" s="130" t="s">
        <v>200</v>
      </c>
      <c r="J328" s="139">
        <v>9.5</v>
      </c>
      <c r="K328" s="131"/>
      <c r="L328" s="132"/>
      <c r="M328" s="132"/>
      <c r="N328" s="141"/>
      <c r="O328" s="139">
        <v>8</v>
      </c>
      <c r="P328" s="139">
        <v>1.5</v>
      </c>
      <c r="Q328" s="139"/>
      <c r="R328" s="133"/>
      <c r="S328" s="134" t="s">
        <v>594</v>
      </c>
      <c r="T328" s="434">
        <f t="shared" si="101"/>
        <v>9.5</v>
      </c>
      <c r="U328" s="429"/>
      <c r="V328" s="429" t="e">
        <f t="shared" si="102"/>
        <v>#N/A</v>
      </c>
      <c r="W328" s="298"/>
      <c r="X328" s="129">
        <f t="shared" si="109"/>
        <v>0.33333333333333331</v>
      </c>
      <c r="Y328" s="129">
        <f t="shared" si="103"/>
        <v>6.25E-2</v>
      </c>
      <c r="Z328" s="129" t="str">
        <f t="shared" si="104"/>
        <v/>
      </c>
      <c r="AA328" s="133" t="str">
        <f t="shared" si="85"/>
        <v/>
      </c>
      <c r="AC328" s="186" t="e">
        <f>AC326</f>
        <v>#N/A</v>
      </c>
      <c r="AD328" s="187" t="e">
        <f>AD326</f>
        <v>#N/A</v>
      </c>
      <c r="AE328" s="187" t="e">
        <f>AE326</f>
        <v>#N/A</v>
      </c>
      <c r="AF328" s="187" t="e">
        <f>AF326</f>
        <v>#N/A</v>
      </c>
      <c r="AG328" s="204" t="e">
        <f t="shared" si="105"/>
        <v>#N/A</v>
      </c>
      <c r="AI328" s="135" t="str">
        <f>IF(月報!G328&lt;&gt;"",月報!G328,"")</f>
        <v/>
      </c>
      <c r="AJ328" s="126">
        <f>IF(月報!W328&lt;&gt;"",月報!W328*24,"")</f>
        <v>9.5</v>
      </c>
      <c r="AK328" s="126" t="str">
        <f>IF(月報!P328&lt;&gt;"",月報!P328,"")</f>
        <v/>
      </c>
      <c r="AL328" s="126" t="str">
        <f>IF(月報!Q328&lt;&gt;"",IF(月報!Q328="平日残","",月報!Q328),"")</f>
        <v/>
      </c>
      <c r="AM328" s="126"/>
      <c r="AN328" s="126" t="e">
        <f t="shared" si="84"/>
        <v>#N/A</v>
      </c>
      <c r="AO328" s="126" t="e">
        <f>IF($E328="","",VLOOKUP($E328,カレンダマスタ!$A$5:$E$381,5,FALSE))</f>
        <v>#N/A</v>
      </c>
      <c r="AQ328" s="196" t="e">
        <f>IF(G328="","",IF(VLOOKUP(E328,カレンダマスタ!$A$5:$D$381,4,FALSE)=0,"",1))</f>
        <v>#N/A</v>
      </c>
      <c r="AR328" s="136" t="e">
        <f>IF($G328="","",IF($AD328="NSTC",INDEX(カレンダマスタ!$I$26:$O$31,MATCH($G328,カレンダマスタ!$H$26:$H$31,1),MATCH($H328,カレンダマスタ!$I$25:$O$25,1)),
IF($AD328="CS本社",INDEX(カレンダマスタ!$I$36:$O$41,MATCH($G328,カレンダマスタ!$H$36:$H$41,1),MATCH($H328,カレンダマスタ!$I$35:$O$35,1)),
IF($AD328="NS本社",INDEX(カレンダマスタ!$I$94:$O$99,MATCH($G328,カレンダマスタ!$H$95:$H$100,1),MATCH($H328,カレンダマスタ!$I$93:$O$93,1)),
IF($AD328="ODC",INDEX(カレンダマスタ!$I$46:$O$51,MATCH($G328,カレンダマスタ!$H$46:$H$51,1),MATCH($H328,カレンダマスタ!$I$45:$O$45,1)),
IF($AD328="NS東京TC",INDEX(カレンダマスタ!$I$56:$O$61,MATCH($G328,カレンダマスタ!$H$56:$H$61,1),MATCH($H328,カレンダマスタ!$I$55:$O$55,1)),""))))))</f>
        <v>#N/A</v>
      </c>
      <c r="AS328" s="126" t="e">
        <f t="shared" si="106"/>
        <v>#N/A</v>
      </c>
      <c r="AU328" s="137" t="e">
        <f>IF(E328="","",VLOOKUP($E328,カレンダマスタ!$A$4:$E$381,4,FALSE))</f>
        <v>#N/A</v>
      </c>
      <c r="AV328" s="137" t="str">
        <f t="shared" si="86"/>
        <v/>
      </c>
      <c r="AW328" s="137" t="str">
        <f t="shared" si="87"/>
        <v/>
      </c>
      <c r="AX328" s="138" t="e">
        <f t="shared" si="88"/>
        <v>#N/A</v>
      </c>
      <c r="AY328" s="138" t="e">
        <f t="shared" si="89"/>
        <v>#N/A</v>
      </c>
      <c r="AZ328" s="130" t="e">
        <f>IF(AX328&amp;AW328="勤怠未設定","×",IF(AV328="勤怠修正","×",IF(AC328="外注","",IF(AA328="",IF(AY328&lt;&gt;"","×",""),IF(VLOOKUP(AA328,カレンダマスタ!$H$66:$I$83,2,FALSE)&lt;&gt;AY328,"×","OK")))))</f>
        <v>#N/A</v>
      </c>
      <c r="BC328" s="137" t="e">
        <f>IF(E328="","",VLOOKUP($E328,カレンダマスタ!$A$4:$E$381,4,FALSE))</f>
        <v>#N/A</v>
      </c>
      <c r="BD328" s="126" t="e">
        <f>IF(AC328="社員","",IF(AG328=0,"",IF(AD328="NSTC",IF(COUNTIF(カレンダマスタ!$Q$5:$Q$32,G328)=1,"OK","×"),
IF(AD328="NS本社",IF(COUNTIF(カレンダマスタ!$T$5:$T$32,G328)=1,"OK","×"),IF(COUNTIF(カレンダマスタ!$R$5:$R$32,G328)=1,"OK","×")))))</f>
        <v>#N/A</v>
      </c>
      <c r="BE328" s="126" t="e">
        <f>IF(AC328="社員","",IF(G328="","",IF(R328&lt;&gt;"","",IF(AF328="CS","OK",IF(VLOOKUP(E328,カレンダマスタ!$A$5:$D$381,4,FALSE)&gt;0,"",IF(OR(G328*24&gt;10.84,H328*24&lt;14.5)=TRUE,"×","OK"))))))</f>
        <v>#N/A</v>
      </c>
      <c r="BF328" s="126" t="e">
        <f t="shared" si="99"/>
        <v>#N/A</v>
      </c>
      <c r="BG328" s="126" t="e">
        <f t="shared" si="107"/>
        <v>#N/A</v>
      </c>
      <c r="BI328" s="130" t="e">
        <f t="shared" si="108"/>
        <v>#N/A</v>
      </c>
    </row>
    <row r="329" spans="2:61">
      <c r="B329" s="111"/>
      <c r="C329" s="536">
        <v>330961</v>
      </c>
      <c r="D329" s="128" t="s">
        <v>543</v>
      </c>
      <c r="E329" s="583">
        <v>45406</v>
      </c>
      <c r="F329" s="128" t="s">
        <v>204</v>
      </c>
      <c r="G329" s="588">
        <v>0.375</v>
      </c>
      <c r="H329" s="588">
        <v>0.80208333333333337</v>
      </c>
      <c r="I329" s="130" t="s">
        <v>200</v>
      </c>
      <c r="J329" s="139">
        <v>9.25</v>
      </c>
      <c r="K329" s="131"/>
      <c r="L329" s="132"/>
      <c r="M329" s="132"/>
      <c r="N329" s="141"/>
      <c r="O329" s="139">
        <v>8</v>
      </c>
      <c r="P329" s="139">
        <v>1.25</v>
      </c>
      <c r="Q329" s="139"/>
      <c r="R329" s="133"/>
      <c r="S329" s="134" t="s">
        <v>594</v>
      </c>
      <c r="T329" s="434">
        <f t="shared" si="101"/>
        <v>9.25</v>
      </c>
      <c r="U329" s="429"/>
      <c r="V329" s="429" t="e">
        <f t="shared" si="102"/>
        <v>#N/A</v>
      </c>
      <c r="W329" s="298"/>
      <c r="X329" s="129">
        <f t="shared" si="109"/>
        <v>0.33333333333333331</v>
      </c>
      <c r="Y329" s="129">
        <f t="shared" si="103"/>
        <v>5.2083333333333336E-2</v>
      </c>
      <c r="Z329" s="129" t="str">
        <f t="shared" si="104"/>
        <v/>
      </c>
      <c r="AA329" s="133" t="str">
        <f t="shared" si="85"/>
        <v/>
      </c>
      <c r="AC329" s="186" t="e">
        <f>AC326</f>
        <v>#N/A</v>
      </c>
      <c r="AD329" s="187" t="e">
        <f>AD326</f>
        <v>#N/A</v>
      </c>
      <c r="AE329" s="187" t="e">
        <f>AE326</f>
        <v>#N/A</v>
      </c>
      <c r="AF329" s="187" t="e">
        <f>AF326</f>
        <v>#N/A</v>
      </c>
      <c r="AG329" s="204" t="e">
        <f t="shared" si="105"/>
        <v>#N/A</v>
      </c>
      <c r="AI329" s="140" t="str">
        <f>IF(月報!G329&lt;&gt;"",月報!G329,"")</f>
        <v/>
      </c>
      <c r="AJ329" s="126">
        <f>IF(月報!W329&lt;&gt;"",月報!W329*24,"")</f>
        <v>9.25</v>
      </c>
      <c r="AK329" s="126" t="str">
        <f>IF(月報!P329&lt;&gt;"",月報!P329,"")</f>
        <v/>
      </c>
      <c r="AL329" s="126" t="str">
        <f>IF(月報!Q329&lt;&gt;"",IF(月報!Q329="平日残","",月報!Q329),"")</f>
        <v/>
      </c>
      <c r="AM329" s="126"/>
      <c r="AN329" s="126" t="e">
        <f t="shared" si="84"/>
        <v>#N/A</v>
      </c>
      <c r="AO329" s="126" t="e">
        <f>IF($E329="","",VLOOKUP($E329,カレンダマスタ!$A$5:$E$381,5,FALSE))</f>
        <v>#N/A</v>
      </c>
      <c r="AQ329" s="196" t="e">
        <f>IF(G329="","",IF(VLOOKUP(E329,カレンダマスタ!$A$5:$D$381,4,FALSE)=0,"",1))</f>
        <v>#N/A</v>
      </c>
      <c r="AR329" s="136" t="e">
        <f>IF($G329="","",IF($AD329="NSTC",INDEX(カレンダマスタ!$I$26:$O$31,MATCH($G329,カレンダマスタ!$H$26:$H$31,1),MATCH($H329,カレンダマスタ!$I$25:$O$25,1)),
IF($AD329="CS本社",INDEX(カレンダマスタ!$I$36:$O$41,MATCH($G329,カレンダマスタ!$H$36:$H$41,1),MATCH($H329,カレンダマスタ!$I$35:$O$35,1)),
IF($AD329="NS本社",INDEX(カレンダマスタ!$I$94:$O$99,MATCH($G329,カレンダマスタ!$H$95:$H$100,1),MATCH($H329,カレンダマスタ!$I$93:$O$93,1)),
IF($AD329="ODC",INDEX(カレンダマスタ!$I$46:$O$51,MATCH($G329,カレンダマスタ!$H$46:$H$51,1),MATCH($H329,カレンダマスタ!$I$45:$O$45,1)),
IF($AD329="NS東京TC",INDEX(カレンダマスタ!$I$56:$O$61,MATCH($G329,カレンダマスタ!$H$56:$H$61,1),MATCH($H329,カレンダマスタ!$I$55:$O$55,1)),""))))))</f>
        <v>#N/A</v>
      </c>
      <c r="AS329" s="126" t="e">
        <f t="shared" si="106"/>
        <v>#N/A</v>
      </c>
      <c r="AU329" s="137" t="e">
        <f>IF(E329="","",VLOOKUP($E329,カレンダマスタ!$A$4:$E$381,4,FALSE))</f>
        <v>#N/A</v>
      </c>
      <c r="AV329" s="137" t="str">
        <f t="shared" si="86"/>
        <v/>
      </c>
      <c r="AW329" s="137" t="str">
        <f t="shared" si="87"/>
        <v/>
      </c>
      <c r="AX329" s="138" t="e">
        <f t="shared" si="88"/>
        <v>#N/A</v>
      </c>
      <c r="AY329" s="138" t="e">
        <f t="shared" si="89"/>
        <v>#N/A</v>
      </c>
      <c r="AZ329" s="130" t="e">
        <f>IF(AX329&amp;AW329="勤怠未設定","×",IF(AV329="勤怠修正","×",IF(AC329="外注","",IF(AA329="",IF(AY329&lt;&gt;"","×",""),IF(VLOOKUP(AA329,カレンダマスタ!$H$66:$I$83,2,FALSE)&lt;&gt;AY329,"×","OK")))))</f>
        <v>#N/A</v>
      </c>
      <c r="BC329" s="137" t="e">
        <f>IF(E329="","",VLOOKUP($E329,カレンダマスタ!$A$4:$E$381,4,FALSE))</f>
        <v>#N/A</v>
      </c>
      <c r="BD329" s="126" t="e">
        <f>IF(AC329="社員","",IF(AG329=0,"",IF(AD329="NSTC",IF(COUNTIF(カレンダマスタ!$Q$5:$Q$32,G329)=1,"OK","×"),
IF(AD329="NS本社",IF(COUNTIF(カレンダマスタ!$T$5:$T$32,G329)=1,"OK","×"),IF(COUNTIF(カレンダマスタ!$R$5:$R$32,G329)=1,"OK","×")))))</f>
        <v>#N/A</v>
      </c>
      <c r="BE329" s="126" t="e">
        <f>IF(AC329="社員","",IF(G329="","",IF(R329&lt;&gt;"","",IF(AF329="CS","OK",IF(VLOOKUP(E329,カレンダマスタ!$A$5:$D$381,4,FALSE)&gt;0,"",IF(OR(G329*24&gt;10.84,H329*24&lt;14.5)=TRUE,"×","OK"))))))</f>
        <v>#N/A</v>
      </c>
      <c r="BF329" s="126" t="e">
        <f t="shared" si="99"/>
        <v>#N/A</v>
      </c>
      <c r="BG329" s="126" t="e">
        <f t="shared" si="107"/>
        <v>#N/A</v>
      </c>
      <c r="BI329" s="130" t="e">
        <f t="shared" si="108"/>
        <v>#N/A</v>
      </c>
    </row>
    <row r="330" spans="2:61">
      <c r="B330" s="111"/>
      <c r="C330" s="536">
        <v>330961</v>
      </c>
      <c r="D330" s="128" t="s">
        <v>543</v>
      </c>
      <c r="E330" s="583">
        <v>45407</v>
      </c>
      <c r="F330" s="128" t="s">
        <v>205</v>
      </c>
      <c r="G330" s="588">
        <v>0.375</v>
      </c>
      <c r="H330" s="588">
        <v>0.79166666666666663</v>
      </c>
      <c r="I330" s="130" t="s">
        <v>200</v>
      </c>
      <c r="J330" s="139">
        <v>9</v>
      </c>
      <c r="K330" s="131"/>
      <c r="L330" s="132"/>
      <c r="M330" s="132"/>
      <c r="N330" s="141"/>
      <c r="O330" s="139">
        <v>8</v>
      </c>
      <c r="P330" s="139">
        <v>1</v>
      </c>
      <c r="Q330" s="139"/>
      <c r="R330" s="133"/>
      <c r="S330" s="134" t="s">
        <v>594</v>
      </c>
      <c r="T330" s="434">
        <f t="shared" si="101"/>
        <v>9</v>
      </c>
      <c r="U330" s="429"/>
      <c r="V330" s="429" t="e">
        <f t="shared" si="102"/>
        <v>#N/A</v>
      </c>
      <c r="W330" s="298"/>
      <c r="X330" s="129">
        <f t="shared" si="109"/>
        <v>0.33333333333333331</v>
      </c>
      <c r="Y330" s="129">
        <f t="shared" si="103"/>
        <v>4.1666666666666664E-2</v>
      </c>
      <c r="Z330" s="129" t="str">
        <f t="shared" si="104"/>
        <v/>
      </c>
      <c r="AA330" s="133" t="str">
        <f t="shared" si="85"/>
        <v/>
      </c>
      <c r="AC330" s="186" t="e">
        <f>AC326</f>
        <v>#N/A</v>
      </c>
      <c r="AD330" s="187" t="e">
        <f>AD326</f>
        <v>#N/A</v>
      </c>
      <c r="AE330" s="187" t="e">
        <f>AE326</f>
        <v>#N/A</v>
      </c>
      <c r="AF330" s="187" t="e">
        <f>AF326</f>
        <v>#N/A</v>
      </c>
      <c r="AG330" s="204" t="e">
        <f t="shared" si="105"/>
        <v>#N/A</v>
      </c>
      <c r="AI330" s="140" t="str">
        <f>IF(月報!G330&lt;&gt;"",月報!G330,"")</f>
        <v/>
      </c>
      <c r="AJ330" s="126">
        <f>IF(月報!W330&lt;&gt;"",月報!W330*24,"")</f>
        <v>9.0833333333333339</v>
      </c>
      <c r="AK330" s="126" t="str">
        <f>IF(月報!P330&lt;&gt;"",月報!P330,"")</f>
        <v/>
      </c>
      <c r="AL330" s="126" t="str">
        <f>IF(月報!Q330&lt;&gt;"",IF(月報!Q330="平日残","",月報!Q330),"")</f>
        <v/>
      </c>
      <c r="AM330" s="126"/>
      <c r="AN330" s="126" t="e">
        <f t="shared" si="84"/>
        <v>#N/A</v>
      </c>
      <c r="AO330" s="126" t="e">
        <f>IF($E330="","",VLOOKUP($E330,カレンダマスタ!$A$5:$E$381,5,FALSE))</f>
        <v>#N/A</v>
      </c>
      <c r="AQ330" s="196" t="e">
        <f>IF(G330="","",IF(VLOOKUP(E330,カレンダマスタ!$A$5:$D$381,4,FALSE)=0,"",1))</f>
        <v>#N/A</v>
      </c>
      <c r="AR330" s="136" t="e">
        <f>IF($G330="","",IF($AD330="NSTC",INDEX(カレンダマスタ!$I$26:$O$31,MATCH($G330,カレンダマスタ!$H$26:$H$31,1),MATCH($H330,カレンダマスタ!$I$25:$O$25,1)),
IF($AD330="CS本社",INDEX(カレンダマスタ!$I$36:$O$41,MATCH($G330,カレンダマスタ!$H$36:$H$41,1),MATCH($H330,カレンダマスタ!$I$35:$O$35,1)),
IF($AD330="NS本社",INDEX(カレンダマスタ!$I$94:$O$99,MATCH($G330,カレンダマスタ!$H$95:$H$100,1),MATCH($H330,カレンダマスタ!$I$93:$O$93,1)),
IF($AD330="ODC",INDEX(カレンダマスタ!$I$46:$O$51,MATCH($G330,カレンダマスタ!$H$46:$H$51,1),MATCH($H330,カレンダマスタ!$I$45:$O$45,1)),
IF($AD330="NS東京TC",INDEX(カレンダマスタ!$I$56:$O$61,MATCH($G330,カレンダマスタ!$H$56:$H$61,1),MATCH($H330,カレンダマスタ!$I$55:$O$55,1)),""))))))</f>
        <v>#N/A</v>
      </c>
      <c r="AS330" s="126" t="e">
        <f t="shared" si="106"/>
        <v>#N/A</v>
      </c>
      <c r="AU330" s="137" t="e">
        <f>IF(E330="","",VLOOKUP($E330,カレンダマスタ!$A$4:$E$381,4,FALSE))</f>
        <v>#N/A</v>
      </c>
      <c r="AV330" s="137" t="str">
        <f t="shared" si="86"/>
        <v/>
      </c>
      <c r="AW330" s="137" t="str">
        <f t="shared" si="87"/>
        <v/>
      </c>
      <c r="AX330" s="138" t="e">
        <f t="shared" si="88"/>
        <v>#N/A</v>
      </c>
      <c r="AY330" s="138" t="e">
        <f t="shared" si="89"/>
        <v>#N/A</v>
      </c>
      <c r="AZ330" s="130" t="e">
        <f>IF(AX330&amp;AW330="勤怠未設定","×",IF(AV330="勤怠修正","×",IF(AC330="外注","",IF(AA330="",IF(AY330&lt;&gt;"","×",""),IF(VLOOKUP(AA330,カレンダマスタ!$H$66:$I$83,2,FALSE)&lt;&gt;AY330,"×","OK")))))</f>
        <v>#N/A</v>
      </c>
      <c r="BC330" s="137" t="e">
        <f>IF(E330="","",VLOOKUP($E330,カレンダマスタ!$A$4:$E$381,4,FALSE))</f>
        <v>#N/A</v>
      </c>
      <c r="BD330" s="126" t="e">
        <f>IF(AC330="社員","",IF(AG330=0,"",IF(AD330="NSTC",IF(COUNTIF(カレンダマスタ!$Q$5:$Q$32,G330)=1,"OK","×"),
IF(AD330="NS本社",IF(COUNTIF(カレンダマスタ!$T$5:$T$32,G330)=1,"OK","×"),IF(COUNTIF(カレンダマスタ!$R$5:$R$32,G330)=1,"OK","×")))))</f>
        <v>#N/A</v>
      </c>
      <c r="BE330" s="126" t="e">
        <f>IF(AC330="社員","",IF(G330="","",IF(R330&lt;&gt;"","",IF(AF330="CS","OK",IF(VLOOKUP(E330,カレンダマスタ!$A$5:$D$381,4,FALSE)&gt;0,"",IF(OR(G330*24&gt;10.84,H330*24&lt;14.5)=TRUE,"×","OK"))))))</f>
        <v>#N/A</v>
      </c>
      <c r="BF330" s="126" t="e">
        <f t="shared" si="99"/>
        <v>#N/A</v>
      </c>
      <c r="BG330" s="126" t="e">
        <f t="shared" si="107"/>
        <v>#N/A</v>
      </c>
      <c r="BI330" s="130" t="e">
        <f t="shared" si="108"/>
        <v>#N/A</v>
      </c>
    </row>
    <row r="331" spans="2:61">
      <c r="B331" s="111"/>
      <c r="C331" s="536">
        <v>330961</v>
      </c>
      <c r="D331" s="128" t="s">
        <v>543</v>
      </c>
      <c r="E331" s="583">
        <v>45408</v>
      </c>
      <c r="F331" s="128" t="s">
        <v>199</v>
      </c>
      <c r="G331" s="588">
        <v>0.375</v>
      </c>
      <c r="H331" s="588">
        <v>0.75</v>
      </c>
      <c r="I331" s="130" t="s">
        <v>200</v>
      </c>
      <c r="J331" s="139">
        <v>8</v>
      </c>
      <c r="K331" s="131"/>
      <c r="L331" s="132"/>
      <c r="M331" s="132"/>
      <c r="N331" s="141"/>
      <c r="O331" s="139">
        <v>8</v>
      </c>
      <c r="P331" s="139"/>
      <c r="Q331" s="139"/>
      <c r="R331" s="133"/>
      <c r="S331" s="134" t="s">
        <v>594</v>
      </c>
      <c r="T331" s="434">
        <f t="shared" si="101"/>
        <v>8</v>
      </c>
      <c r="U331" s="429"/>
      <c r="V331" s="429" t="e">
        <f t="shared" si="102"/>
        <v>#N/A</v>
      </c>
      <c r="W331" s="298"/>
      <c r="X331" s="129">
        <f t="shared" si="109"/>
        <v>0.33333333333333331</v>
      </c>
      <c r="Y331" s="129" t="str">
        <f t="shared" si="103"/>
        <v/>
      </c>
      <c r="Z331" s="129" t="str">
        <f t="shared" si="104"/>
        <v/>
      </c>
      <c r="AA331" s="133" t="str">
        <f t="shared" si="85"/>
        <v/>
      </c>
      <c r="AC331" s="186" t="e">
        <f>AC326</f>
        <v>#N/A</v>
      </c>
      <c r="AD331" s="187" t="e">
        <f>AD326</f>
        <v>#N/A</v>
      </c>
      <c r="AE331" s="187" t="e">
        <f>AE326</f>
        <v>#N/A</v>
      </c>
      <c r="AF331" s="187" t="e">
        <f>AF326</f>
        <v>#N/A</v>
      </c>
      <c r="AG331" s="204" t="e">
        <f t="shared" si="105"/>
        <v>#N/A</v>
      </c>
      <c r="AI331" s="135" t="str">
        <f>IF(月報!G331&lt;&gt;"",月報!G331,"")</f>
        <v/>
      </c>
      <c r="AJ331" s="126">
        <f>IF(月報!W331&lt;&gt;"",月報!W331*24,"")</f>
        <v>8</v>
      </c>
      <c r="AK331" s="126" t="str">
        <f>IF(月報!P331&lt;&gt;"",月報!P331,"")</f>
        <v/>
      </c>
      <c r="AL331" s="126" t="str">
        <f>IF(月報!Q331&lt;&gt;"",IF(月報!Q331="平日残","",月報!Q331),"")</f>
        <v/>
      </c>
      <c r="AM331" s="126"/>
      <c r="AN331" s="126" t="e">
        <f t="shared" ref="AN331:AN394" si="110">IF($AO331=0,IF($G331="",IF($Q331="","週報未入力",""),""),"")</f>
        <v>#N/A</v>
      </c>
      <c r="AO331" s="126" t="e">
        <f>IF($E331="","",VLOOKUP($E331,カレンダマスタ!$A$5:$E$381,5,FALSE))</f>
        <v>#N/A</v>
      </c>
      <c r="AQ331" s="196" t="e">
        <f>IF(G331="","",IF(VLOOKUP(E331,カレンダマスタ!$A$5:$D$381,4,FALSE)=0,"",1))</f>
        <v>#N/A</v>
      </c>
      <c r="AR331" s="136" t="e">
        <f>IF($G331="","",IF($AD331="NSTC",INDEX(カレンダマスタ!$I$26:$O$31,MATCH($G331,カレンダマスタ!$H$26:$H$31,1),MATCH($H331,カレンダマスタ!$I$25:$O$25,1)),
IF($AD331="CS本社",INDEX(カレンダマスタ!$I$36:$O$41,MATCH($G331,カレンダマスタ!$H$36:$H$41,1),MATCH($H331,カレンダマスタ!$I$35:$O$35,1)),
IF($AD331="NS本社",INDEX(カレンダマスタ!$I$94:$O$99,MATCH($G331,カレンダマスタ!$H$95:$H$100,1),MATCH($H331,カレンダマスタ!$I$93:$O$93,1)),
IF($AD331="ODC",INDEX(カレンダマスタ!$I$46:$O$51,MATCH($G331,カレンダマスタ!$H$46:$H$51,1),MATCH($H331,カレンダマスタ!$I$45:$O$45,1)),
IF($AD331="NS東京TC",INDEX(カレンダマスタ!$I$56:$O$61,MATCH($G331,カレンダマスタ!$H$56:$H$61,1),MATCH($H331,カレンダマスタ!$I$55:$O$55,1)),""))))))</f>
        <v>#N/A</v>
      </c>
      <c r="AS331" s="126" t="e">
        <f t="shared" si="106"/>
        <v>#N/A</v>
      </c>
      <c r="AU331" s="137" t="e">
        <f>IF(E331="","",VLOOKUP($E331,カレンダマスタ!$A$4:$E$381,4,FALSE))</f>
        <v>#N/A</v>
      </c>
      <c r="AV331" s="137" t="str">
        <f t="shared" si="86"/>
        <v/>
      </c>
      <c r="AW331" s="137" t="str">
        <f t="shared" si="87"/>
        <v/>
      </c>
      <c r="AX331" s="138" t="e">
        <f t="shared" si="88"/>
        <v>#N/A</v>
      </c>
      <c r="AY331" s="138" t="e">
        <f t="shared" si="89"/>
        <v>#N/A</v>
      </c>
      <c r="AZ331" s="130" t="e">
        <f>IF(AX331&amp;AW331="勤怠未設定","×",IF(AV331="勤怠修正","×",IF(AC331="外注","",IF(AA331="",IF(AY331&lt;&gt;"","×",""),IF(VLOOKUP(AA331,カレンダマスタ!$H$66:$I$83,2,FALSE)&lt;&gt;AY331,"×","OK")))))</f>
        <v>#N/A</v>
      </c>
      <c r="BC331" s="137" t="e">
        <f>IF(E331="","",VLOOKUP($E331,カレンダマスタ!$A$4:$E$381,4,FALSE))</f>
        <v>#N/A</v>
      </c>
      <c r="BD331" s="126" t="e">
        <f>IF(AC331="社員","",IF(AG331=0,"",IF(AD331="NSTC",IF(COUNTIF(カレンダマスタ!$Q$5:$Q$32,G331)=1,"OK","×"),
IF(AD331="NS本社",IF(COUNTIF(カレンダマスタ!$T$5:$T$32,G331)=1,"OK","×"),IF(COUNTIF(カレンダマスタ!$R$5:$R$32,G331)=1,"OK","×")))))</f>
        <v>#N/A</v>
      </c>
      <c r="BE331" s="126" t="e">
        <f>IF(AC331="社員","",IF(G331="","",IF(R331&lt;&gt;"","",IF(AF331="CS","OK",IF(VLOOKUP(E331,カレンダマスタ!$A$5:$D$381,4,FALSE)&gt;0,"",IF(OR(G331*24&gt;10.84,H331*24&lt;14.5)=TRUE,"×","OK"))))))</f>
        <v>#N/A</v>
      </c>
      <c r="BF331" s="126" t="e">
        <f t="shared" si="99"/>
        <v>#N/A</v>
      </c>
      <c r="BG331" s="126" t="e">
        <f t="shared" si="107"/>
        <v>#N/A</v>
      </c>
      <c r="BI331" s="130" t="e">
        <f t="shared" si="108"/>
        <v>#N/A</v>
      </c>
    </row>
    <row r="332" spans="2:61">
      <c r="B332" s="111"/>
      <c r="C332" s="537">
        <v>330961</v>
      </c>
      <c r="D332" s="142" t="s">
        <v>543</v>
      </c>
      <c r="E332" s="584">
        <v>45409</v>
      </c>
      <c r="F332" s="142" t="s">
        <v>369</v>
      </c>
      <c r="G332" s="589"/>
      <c r="H332" s="589"/>
      <c r="I332" s="144"/>
      <c r="J332" s="148"/>
      <c r="K332" s="145"/>
      <c r="L332" s="146"/>
      <c r="M332" s="146"/>
      <c r="N332" s="147"/>
      <c r="O332" s="148"/>
      <c r="P332" s="148"/>
      <c r="Q332" s="148"/>
      <c r="R332" s="149"/>
      <c r="S332" s="156"/>
      <c r="T332" s="435" t="str">
        <f t="shared" si="101"/>
        <v/>
      </c>
      <c r="U332" s="430"/>
      <c r="V332" s="430" t="e">
        <f t="shared" si="102"/>
        <v>#N/A</v>
      </c>
      <c r="W332" s="298"/>
      <c r="X332" s="143" t="str">
        <f t="shared" si="109"/>
        <v/>
      </c>
      <c r="Y332" s="143" t="str">
        <f t="shared" si="103"/>
        <v/>
      </c>
      <c r="Z332" s="143" t="str">
        <f t="shared" si="104"/>
        <v/>
      </c>
      <c r="AA332" s="149" t="str">
        <f t="shared" ref="AA332:AA395" si="111">IF(R332&lt;&gt;"",IF(AND(AO332=2,R332="休出"),"法休残",R332),"")</f>
        <v/>
      </c>
      <c r="AC332" s="188" t="e">
        <f>AC326</f>
        <v>#N/A</v>
      </c>
      <c r="AD332" s="189" t="e">
        <f>AD326</f>
        <v>#N/A</v>
      </c>
      <c r="AE332" s="189" t="e">
        <f>AE326</f>
        <v>#N/A</v>
      </c>
      <c r="AF332" s="189" t="e">
        <f>AF326</f>
        <v>#N/A</v>
      </c>
      <c r="AG332" s="205">
        <f t="shared" si="105"/>
        <v>0</v>
      </c>
      <c r="AI332" s="150" t="str">
        <f>IF(月報!G332&lt;&gt;"",月報!G332,"")</f>
        <v/>
      </c>
      <c r="AJ332" s="151" t="str">
        <f>IF(月報!W332&lt;&gt;"",月報!W332*24,"")</f>
        <v/>
      </c>
      <c r="AK332" s="151" t="str">
        <f>IF(月報!P332&lt;&gt;"",月報!P332,"")</f>
        <v/>
      </c>
      <c r="AL332" s="151" t="str">
        <f>IF(月報!Q332&lt;&gt;"",IF(月報!Q332="平日残","",月報!Q332),"")</f>
        <v/>
      </c>
      <c r="AM332" s="151"/>
      <c r="AN332" s="151" t="e">
        <f t="shared" si="110"/>
        <v>#N/A</v>
      </c>
      <c r="AO332" s="151" t="e">
        <f>IF($E332="","",VLOOKUP($E332,カレンダマスタ!$A$5:$E$381,5,FALSE))</f>
        <v>#N/A</v>
      </c>
      <c r="AQ332" s="197" t="str">
        <f>IF(G332="","",IF(VLOOKUP(E332,カレンダマスタ!$A$5:$D$381,4,FALSE)=0,"",1))</f>
        <v/>
      </c>
      <c r="AR332" s="152" t="str">
        <f>IF($G332="","",IF($AD332="NSTC",INDEX(カレンダマスタ!$I$26:$O$31,MATCH($G332,カレンダマスタ!$H$26:$H$31,1),MATCH($H332,カレンダマスタ!$I$25:$O$25,1)),
IF($AD332="CS本社",INDEX(カレンダマスタ!$I$36:$O$41,MATCH($G332,カレンダマスタ!$H$36:$H$41,1),MATCH($H332,カレンダマスタ!$I$35:$O$35,1)),
IF($AD332="NS本社",INDEX(カレンダマスタ!$I$94:$O$99,MATCH($G332,カレンダマスタ!$H$95:$H$100,1),MATCH($H332,カレンダマスタ!$I$93:$O$93,1)),
IF($AD332="ODC",INDEX(カレンダマスタ!$I$46:$O$51,MATCH($G332,カレンダマスタ!$H$46:$H$51,1),MATCH($H332,カレンダマスタ!$I$45:$O$45,1)),
IF($AD332="NS東京TC",INDEX(カレンダマスタ!$I$56:$O$61,MATCH($G332,カレンダマスタ!$H$56:$H$61,1),MATCH($H332,カレンダマスタ!$I$55:$O$55,1)),""))))))</f>
        <v/>
      </c>
      <c r="AS332" s="151" t="e">
        <f t="shared" si="106"/>
        <v>#N/A</v>
      </c>
      <c r="AU332" s="153" t="e">
        <f>IF(E332="","",VLOOKUP($E332,カレンダマスタ!$A$4:$E$381,4,FALSE))</f>
        <v>#N/A</v>
      </c>
      <c r="AV332" s="153" t="str">
        <f t="shared" ref="AV332:AV395" si="112">IF(AA332="","",IF(OR(AA332="欠勤",AA332="遅刻"),"勤怠修正",""))</f>
        <v/>
      </c>
      <c r="AW332" s="153" t="str">
        <f t="shared" ref="AW332:AW395" si="113">IF(Q332="","",IF(R332="","勤怠未設定",""))</f>
        <v/>
      </c>
      <c r="AX332" s="154" t="e">
        <f t="shared" ref="AX332:AX395" si="114">IF(E332="","",IF(AND(AU332&gt;=1,J332&lt;&gt;"",AA332=""),"勤怠未設定",IF(AA332&lt;&gt;"",AA332,"")))</f>
        <v>#N/A</v>
      </c>
      <c r="AY332" s="154" t="e">
        <f t="shared" ref="AY332:AY395" si="115">IF(AC332="外注","",IF(AK332&amp;AL332&lt;&gt;"",AK332&amp;AL332,""))</f>
        <v>#N/A</v>
      </c>
      <c r="AZ332" s="144" t="e">
        <f>IF(AX332&amp;AW332="勤怠未設定","×",IF(AV332="勤怠修正","×",IF(AC332="外注","",IF(AA332="",IF(AY332&lt;&gt;"","×",""),IF(VLOOKUP(AA332,カレンダマスタ!$H$66:$I$83,2,FALSE)&lt;&gt;AY332,"×","OK")))))</f>
        <v>#N/A</v>
      </c>
      <c r="BC332" s="153" t="e">
        <f>IF(E332="","",VLOOKUP($E332,カレンダマスタ!$A$4:$E$381,4,FALSE))</f>
        <v>#N/A</v>
      </c>
      <c r="BD332" s="151" t="e">
        <f>IF(AC332="社員","",IF(AG332=0,"",IF(AD332="NSTC",IF(COUNTIF(カレンダマスタ!$Q$5:$Q$32,G332)=1,"OK","×"),
IF(AD332="NS本社",IF(COUNTIF(カレンダマスタ!$T$5:$T$32,G332)=1,"OK","×"),IF(COUNTIF(カレンダマスタ!$R$5:$R$32,G332)=1,"OK","×")))))</f>
        <v>#N/A</v>
      </c>
      <c r="BE332" s="151" t="e">
        <f>IF(AC332="社員","",IF(G332="","",IF(R332&lt;&gt;"","",IF(AF332="CS","OK",IF(VLOOKUP(E332,カレンダマスタ!$A$5:$D$381,4,FALSE)&gt;0,"",IF(OR(G332*24&gt;10.84,H332*24&lt;14.5)=TRUE,"×","OK"))))))</f>
        <v>#N/A</v>
      </c>
      <c r="BF332" s="151" t="e">
        <f t="shared" si="99"/>
        <v>#N/A</v>
      </c>
      <c r="BG332" s="151" t="e">
        <f t="shared" si="107"/>
        <v>#N/A</v>
      </c>
      <c r="BI332" s="144" t="e">
        <f t="shared" si="108"/>
        <v>#N/A</v>
      </c>
    </row>
    <row r="333" spans="2:61">
      <c r="B333" s="111"/>
      <c r="C333" s="535">
        <v>330961</v>
      </c>
      <c r="D333" s="112" t="s">
        <v>543</v>
      </c>
      <c r="E333" s="582">
        <v>45410</v>
      </c>
      <c r="F333" s="112" t="s">
        <v>370</v>
      </c>
      <c r="G333" s="587"/>
      <c r="H333" s="587"/>
      <c r="I333" s="114"/>
      <c r="J333" s="118"/>
      <c r="K333" s="115"/>
      <c r="L333" s="116"/>
      <c r="M333" s="116"/>
      <c r="N333" s="117"/>
      <c r="O333" s="118"/>
      <c r="P333" s="118"/>
      <c r="Q333" s="118"/>
      <c r="R333" s="119"/>
      <c r="S333" s="120"/>
      <c r="T333" s="433" t="str">
        <f t="shared" si="101"/>
        <v/>
      </c>
      <c r="U333" s="431">
        <f>SUM(T333:T339)</f>
        <v>0</v>
      </c>
      <c r="V333" s="431" t="e">
        <f t="shared" si="102"/>
        <v>#N/A</v>
      </c>
      <c r="W333" s="298"/>
      <c r="X333" s="113" t="str">
        <f t="shared" si="109"/>
        <v/>
      </c>
      <c r="Y333" s="113" t="str">
        <f t="shared" si="103"/>
        <v/>
      </c>
      <c r="Z333" s="113" t="str">
        <f t="shared" si="104"/>
        <v/>
      </c>
      <c r="AA333" s="119" t="str">
        <f t="shared" si="111"/>
        <v/>
      </c>
      <c r="AC333" s="190" t="e">
        <f>AC326</f>
        <v>#N/A</v>
      </c>
      <c r="AD333" s="191" t="e">
        <f>AD326</f>
        <v>#N/A</v>
      </c>
      <c r="AE333" s="191" t="e">
        <f>AE326</f>
        <v>#N/A</v>
      </c>
      <c r="AF333" s="191" t="e">
        <f>AF326</f>
        <v>#N/A</v>
      </c>
      <c r="AG333" s="206">
        <f t="shared" si="105"/>
        <v>0</v>
      </c>
      <c r="AI333" s="155" t="str">
        <f>IF(月報!G333&lt;&gt;"",月報!G333,"")</f>
        <v/>
      </c>
      <c r="AJ333" s="122" t="str">
        <f>IF(月報!W333&lt;&gt;"",月報!W333*24,"")</f>
        <v/>
      </c>
      <c r="AK333" s="122" t="str">
        <f>IF(月報!P333&lt;&gt;"",月報!P333,"")</f>
        <v/>
      </c>
      <c r="AL333" s="122" t="str">
        <f>IF(月報!Q333&lt;&gt;"",IF(月報!Q333="平日残","",月報!Q333),"")</f>
        <v/>
      </c>
      <c r="AM333" s="122"/>
      <c r="AN333" s="122" t="e">
        <f t="shared" si="110"/>
        <v>#N/A</v>
      </c>
      <c r="AO333" s="122" t="e">
        <f>IF($E333="","",VLOOKUP($E333,カレンダマスタ!$A$5:$E$381,5,FALSE))</f>
        <v>#N/A</v>
      </c>
      <c r="AQ333" s="195" t="str">
        <f>IF(G333="","",IF(VLOOKUP(E333,カレンダマスタ!$A$5:$D$381,4,FALSE)=0,"",1))</f>
        <v/>
      </c>
      <c r="AR333" s="123" t="str">
        <f>IF($G333="","",IF($AD333="NSTC",INDEX(カレンダマスタ!$I$26:$O$31,MATCH($G333,カレンダマスタ!$H$26:$H$31,1),MATCH($H333,カレンダマスタ!$I$25:$O$25,1)),
IF($AD333="CS本社",INDEX(カレンダマスタ!$I$36:$O$41,MATCH($G333,カレンダマスタ!$H$36:$H$41,1),MATCH($H333,カレンダマスタ!$I$35:$O$35,1)),
IF($AD333="NS本社",INDEX(カレンダマスタ!$I$94:$O$99,MATCH($G333,カレンダマスタ!$H$95:$H$100,1),MATCH($H333,カレンダマスタ!$I$93:$O$93,1)),
IF($AD333="ODC",INDEX(カレンダマスタ!$I$46:$O$51,MATCH($G333,カレンダマスタ!$H$46:$H$51,1),MATCH($H333,カレンダマスタ!$I$45:$O$45,1)),
IF($AD333="NS東京TC",INDEX(カレンダマスタ!$I$56:$O$61,MATCH($G333,カレンダマスタ!$H$56:$H$61,1),MATCH($H333,カレンダマスタ!$I$55:$O$55,1)),""))))))</f>
        <v/>
      </c>
      <c r="AS333" s="122" t="e">
        <f t="shared" si="106"/>
        <v>#N/A</v>
      </c>
      <c r="AU333" s="124" t="e">
        <f>IF(E333="","",VLOOKUP($E333,カレンダマスタ!$A$4:$E$381,4,FALSE))</f>
        <v>#N/A</v>
      </c>
      <c r="AV333" s="124" t="str">
        <f t="shared" si="112"/>
        <v/>
      </c>
      <c r="AW333" s="124" t="str">
        <f t="shared" si="113"/>
        <v/>
      </c>
      <c r="AX333" s="125" t="e">
        <f t="shared" si="114"/>
        <v>#N/A</v>
      </c>
      <c r="AY333" s="125" t="e">
        <f t="shared" si="115"/>
        <v>#N/A</v>
      </c>
      <c r="AZ333" s="114" t="e">
        <f>IF(AX333&amp;AW333="勤怠未設定","×",IF(AV333="勤怠修正","×",IF(AC333="外注","",IF(AA333="",IF(AY333&lt;&gt;"","×",""),IF(VLOOKUP(AA333,カレンダマスタ!$H$66:$I$83,2,FALSE)&lt;&gt;AY333,"×","OK")))))</f>
        <v>#N/A</v>
      </c>
      <c r="BC333" s="124" t="e">
        <f>IF(E333="","",VLOOKUP($E333,カレンダマスタ!$A$4:$E$381,4,FALSE))</f>
        <v>#N/A</v>
      </c>
      <c r="BD333" s="122" t="e">
        <f>IF(AC333="社員","",IF(AG333=0,"",IF(AD333="NSTC",IF(COUNTIF(カレンダマスタ!$Q$5:$Q$32,G333)=1,"OK","×"),
IF(AD333="NS本社",IF(COUNTIF(カレンダマスタ!$T$5:$T$32,G333)=1,"OK","×"),IF(COUNTIF(カレンダマスタ!$R$5:$R$32,G333)=1,"OK","×")))))</f>
        <v>#N/A</v>
      </c>
      <c r="BE333" s="122" t="e">
        <f>IF(AC333="社員","",IF(G333="","",IF(R333&lt;&gt;"","",IF(AF333="CS","OK",IF(VLOOKUP(E333,カレンダマスタ!$A$5:$D$381,4,FALSE)&gt;0,"",IF(OR(G333*24&gt;10.84,H333*24&lt;14.5)=TRUE,"×","OK"))))))</f>
        <v>#N/A</v>
      </c>
      <c r="BF333" s="122" t="e">
        <f t="shared" si="99"/>
        <v>#N/A</v>
      </c>
      <c r="BG333" s="122" t="e">
        <f t="shared" si="107"/>
        <v>#N/A</v>
      </c>
      <c r="BI333" s="114" t="e">
        <f t="shared" si="108"/>
        <v>#N/A</v>
      </c>
    </row>
    <row r="334" spans="2:61">
      <c r="B334" s="111"/>
      <c r="C334" s="536">
        <v>330961</v>
      </c>
      <c r="D334" s="128" t="s">
        <v>543</v>
      </c>
      <c r="E334" s="583">
        <v>45411</v>
      </c>
      <c r="F334" s="128" t="s">
        <v>201</v>
      </c>
      <c r="G334" s="588"/>
      <c r="H334" s="588"/>
      <c r="I334" s="130"/>
      <c r="J334" s="139"/>
      <c r="K334" s="131"/>
      <c r="L334" s="132"/>
      <c r="M334" s="132"/>
      <c r="N334" s="141"/>
      <c r="O334" s="139"/>
      <c r="P334" s="139"/>
      <c r="Q334" s="139"/>
      <c r="R334" s="133"/>
      <c r="S334" s="134"/>
      <c r="T334" s="434" t="str">
        <f t="shared" si="101"/>
        <v/>
      </c>
      <c r="U334" s="429"/>
      <c r="V334" s="429" t="e">
        <f t="shared" si="102"/>
        <v>#N/A</v>
      </c>
      <c r="W334" s="298"/>
      <c r="X334" s="129" t="str">
        <f t="shared" si="109"/>
        <v/>
      </c>
      <c r="Y334" s="129" t="str">
        <f t="shared" si="103"/>
        <v/>
      </c>
      <c r="Z334" s="129" t="str">
        <f t="shared" si="104"/>
        <v/>
      </c>
      <c r="AA334" s="133" t="str">
        <f t="shared" si="111"/>
        <v/>
      </c>
      <c r="AC334" s="186" t="e">
        <f>AC326</f>
        <v>#N/A</v>
      </c>
      <c r="AD334" s="187" t="e">
        <f>AD326</f>
        <v>#N/A</v>
      </c>
      <c r="AE334" s="187" t="e">
        <f>AE326</f>
        <v>#N/A</v>
      </c>
      <c r="AF334" s="187" t="e">
        <f>AF326</f>
        <v>#N/A</v>
      </c>
      <c r="AG334" s="204">
        <f t="shared" si="105"/>
        <v>0</v>
      </c>
      <c r="AI334" s="135" t="str">
        <f>IF(月報!G334&lt;&gt;"",月報!G334,"")</f>
        <v/>
      </c>
      <c r="AJ334" s="126" t="str">
        <f>IF(月報!W334&lt;&gt;"",月報!W334*24,"")</f>
        <v/>
      </c>
      <c r="AK334" s="126" t="str">
        <f>IF(月報!P334&lt;&gt;"",月報!P334,"")</f>
        <v/>
      </c>
      <c r="AL334" s="126" t="str">
        <f>IF(月報!Q334&lt;&gt;"",IF(月報!Q334="平日残","",月報!Q334),"")</f>
        <v/>
      </c>
      <c r="AM334" s="126"/>
      <c r="AN334" s="126" t="e">
        <f t="shared" si="110"/>
        <v>#N/A</v>
      </c>
      <c r="AO334" s="126" t="e">
        <f>IF($E334="","",VLOOKUP($E334,カレンダマスタ!$A$5:$E$381,5,FALSE))</f>
        <v>#N/A</v>
      </c>
      <c r="AQ334" s="196" t="str">
        <f>IF(G334="","",IF(VLOOKUP(E334,カレンダマスタ!$A$5:$D$381,4,FALSE)=0,"",1))</f>
        <v/>
      </c>
      <c r="AR334" s="136" t="str">
        <f>IF($G334="","",IF($AD334="NSTC",INDEX(カレンダマスタ!$I$26:$O$31,MATCH($G334,カレンダマスタ!$H$26:$H$31,1),MATCH($H334,カレンダマスタ!$I$25:$O$25,1)),
IF($AD334="CS本社",INDEX(カレンダマスタ!$I$36:$O$41,MATCH($G334,カレンダマスタ!$H$36:$H$41,1),MATCH($H334,カレンダマスタ!$I$35:$O$35,1)),
IF($AD334="NS本社",INDEX(カレンダマスタ!$I$94:$O$99,MATCH($G334,カレンダマスタ!$H$95:$H$100,1),MATCH($H334,カレンダマスタ!$I$93:$O$93,1)),
IF($AD334="ODC",INDEX(カレンダマスタ!$I$46:$O$51,MATCH($G334,カレンダマスタ!$H$46:$H$51,1),MATCH($H334,カレンダマスタ!$I$45:$O$45,1)),
IF($AD334="NS東京TC",INDEX(カレンダマスタ!$I$56:$O$61,MATCH($G334,カレンダマスタ!$H$56:$H$61,1),MATCH($H334,カレンダマスタ!$I$55:$O$55,1)),""))))))</f>
        <v/>
      </c>
      <c r="AS334" s="126" t="e">
        <f t="shared" si="106"/>
        <v>#N/A</v>
      </c>
      <c r="AU334" s="137" t="e">
        <f>IF(E334="","",VLOOKUP($E334,カレンダマスタ!$A$4:$E$381,4,FALSE))</f>
        <v>#N/A</v>
      </c>
      <c r="AV334" s="137" t="str">
        <f t="shared" si="112"/>
        <v/>
      </c>
      <c r="AW334" s="137" t="str">
        <f t="shared" si="113"/>
        <v/>
      </c>
      <c r="AX334" s="138" t="e">
        <f t="shared" si="114"/>
        <v>#N/A</v>
      </c>
      <c r="AY334" s="138" t="e">
        <f t="shared" si="115"/>
        <v>#N/A</v>
      </c>
      <c r="AZ334" s="130" t="e">
        <f>IF(AX334&amp;AW334="勤怠未設定","×",IF(AV334="勤怠修正","×",IF(AC334="外注","",IF(AA334="",IF(AY334&lt;&gt;"","×",""),IF(VLOOKUP(AA334,カレンダマスタ!$H$66:$I$83,2,FALSE)&lt;&gt;AY334,"×","OK")))))</f>
        <v>#N/A</v>
      </c>
      <c r="BC334" s="137" t="e">
        <f>IF(E334="","",VLOOKUP($E334,カレンダマスタ!$A$4:$E$381,4,FALSE))</f>
        <v>#N/A</v>
      </c>
      <c r="BD334" s="126" t="e">
        <f>IF(AC334="社員","",IF(AG334=0,"",IF(AD334="NSTC",IF(COUNTIF(カレンダマスタ!$Q$5:$Q$32,G334)=1,"OK","×"),
IF(AD334="NS本社",IF(COUNTIF(カレンダマスタ!$T$5:$T$32,G334)=1,"OK","×"),IF(COUNTIF(カレンダマスタ!$R$5:$R$32,G334)=1,"OK","×")))))</f>
        <v>#N/A</v>
      </c>
      <c r="BE334" s="126" t="e">
        <f>IF(AC334="社員","",IF(G334="","",IF(R334&lt;&gt;"","",IF(AF334="CS","OK",IF(VLOOKUP(E334,カレンダマスタ!$A$5:$D$381,4,FALSE)&gt;0,"",IF(OR(G334*24&gt;10.84,H334*24&lt;14.5)=TRUE,"×","OK"))))))</f>
        <v>#N/A</v>
      </c>
      <c r="BF334" s="126" t="e">
        <f t="shared" si="99"/>
        <v>#N/A</v>
      </c>
      <c r="BG334" s="126" t="e">
        <f t="shared" si="107"/>
        <v>#N/A</v>
      </c>
      <c r="BI334" s="130" t="e">
        <f t="shared" si="108"/>
        <v>#N/A</v>
      </c>
    </row>
    <row r="335" spans="2:61">
      <c r="B335" s="111"/>
      <c r="C335" s="536">
        <v>330961</v>
      </c>
      <c r="D335" s="128" t="s">
        <v>543</v>
      </c>
      <c r="E335" s="583">
        <v>45412</v>
      </c>
      <c r="F335" s="128" t="s">
        <v>203</v>
      </c>
      <c r="G335" s="588"/>
      <c r="H335" s="588"/>
      <c r="I335" s="130"/>
      <c r="J335" s="139"/>
      <c r="K335" s="131"/>
      <c r="L335" s="132"/>
      <c r="M335" s="132"/>
      <c r="N335" s="141"/>
      <c r="O335" s="139"/>
      <c r="P335" s="139"/>
      <c r="Q335" s="139"/>
      <c r="R335" s="133"/>
      <c r="S335" s="134"/>
      <c r="T335" s="434" t="str">
        <f t="shared" si="101"/>
        <v/>
      </c>
      <c r="U335" s="429"/>
      <c r="V335" s="429" t="e">
        <f t="shared" si="102"/>
        <v>#N/A</v>
      </c>
      <c r="W335" s="298"/>
      <c r="X335" s="129" t="str">
        <f t="shared" si="109"/>
        <v/>
      </c>
      <c r="Y335" s="129" t="str">
        <f t="shared" si="103"/>
        <v/>
      </c>
      <c r="Z335" s="129" t="str">
        <f t="shared" si="104"/>
        <v/>
      </c>
      <c r="AA335" s="133" t="str">
        <f t="shared" si="111"/>
        <v/>
      </c>
      <c r="AC335" s="186" t="e">
        <f>AC326</f>
        <v>#N/A</v>
      </c>
      <c r="AD335" s="187" t="e">
        <f>AD326</f>
        <v>#N/A</v>
      </c>
      <c r="AE335" s="187" t="e">
        <f>AE326</f>
        <v>#N/A</v>
      </c>
      <c r="AF335" s="187" t="e">
        <f>AF326</f>
        <v>#N/A</v>
      </c>
      <c r="AG335" s="204">
        <f t="shared" si="105"/>
        <v>0</v>
      </c>
      <c r="AI335" s="135" t="str">
        <f>IF(月報!G335&lt;&gt;"",月報!G335,"")</f>
        <v/>
      </c>
      <c r="AJ335" s="126" t="str">
        <f>IF(月報!W335&lt;&gt;"",月報!W335*24,"")</f>
        <v/>
      </c>
      <c r="AK335" s="126" t="str">
        <f>IF(月報!P335&lt;&gt;"",月報!P335,"")</f>
        <v/>
      </c>
      <c r="AL335" s="126" t="str">
        <f>IF(月報!Q335&lt;&gt;"",IF(月報!Q335="平日残","",月報!Q335),"")</f>
        <v/>
      </c>
      <c r="AM335" s="126"/>
      <c r="AN335" s="126" t="e">
        <f t="shared" si="110"/>
        <v>#N/A</v>
      </c>
      <c r="AO335" s="126" t="e">
        <f>IF($E335="","",VLOOKUP($E335,カレンダマスタ!$A$5:$E$381,5,FALSE))</f>
        <v>#N/A</v>
      </c>
      <c r="AQ335" s="196" t="str">
        <f>IF(G335="","",IF(VLOOKUP(E335,カレンダマスタ!$A$5:$D$381,4,FALSE)=0,"",1))</f>
        <v/>
      </c>
      <c r="AR335" s="136" t="str">
        <f>IF($G335="","",IF($AD335="NSTC",INDEX(カレンダマスタ!$I$26:$O$31,MATCH($G335,カレンダマスタ!$H$26:$H$31,1),MATCH($H335,カレンダマスタ!$I$25:$O$25,1)),
IF($AD335="CS本社",INDEX(カレンダマスタ!$I$36:$O$41,MATCH($G335,カレンダマスタ!$H$36:$H$41,1),MATCH($H335,カレンダマスタ!$I$35:$O$35,1)),
IF($AD335="NS本社",INDEX(カレンダマスタ!$I$94:$O$99,MATCH($G335,カレンダマスタ!$H$95:$H$100,1),MATCH($H335,カレンダマスタ!$I$93:$O$93,1)),
IF($AD335="ODC",INDEX(カレンダマスタ!$I$46:$O$51,MATCH($G335,カレンダマスタ!$H$46:$H$51,1),MATCH($H335,カレンダマスタ!$I$45:$O$45,1)),
IF($AD335="NS東京TC",INDEX(カレンダマスタ!$I$56:$O$61,MATCH($G335,カレンダマスタ!$H$56:$H$61,1),MATCH($H335,カレンダマスタ!$I$55:$O$55,1)),""))))))</f>
        <v/>
      </c>
      <c r="AS335" s="126" t="e">
        <f t="shared" si="106"/>
        <v>#N/A</v>
      </c>
      <c r="AU335" s="137" t="e">
        <f>IF(E335="","",VLOOKUP($E335,カレンダマスタ!$A$4:$E$381,4,FALSE))</f>
        <v>#N/A</v>
      </c>
      <c r="AV335" s="137" t="str">
        <f t="shared" si="112"/>
        <v/>
      </c>
      <c r="AW335" s="137" t="str">
        <f t="shared" si="113"/>
        <v/>
      </c>
      <c r="AX335" s="138" t="e">
        <f t="shared" si="114"/>
        <v>#N/A</v>
      </c>
      <c r="AY335" s="138" t="e">
        <f t="shared" si="115"/>
        <v>#N/A</v>
      </c>
      <c r="AZ335" s="130" t="e">
        <f>IF(AX335&amp;AW335="勤怠未設定","×",IF(AV335="勤怠修正","×",IF(AC335="外注","",IF(AA335="",IF(AY335&lt;&gt;"","×",""),IF(VLOOKUP(AA335,カレンダマスタ!$H$66:$I$83,2,FALSE)&lt;&gt;AY335,"×","OK")))))</f>
        <v>#N/A</v>
      </c>
      <c r="BC335" s="137" t="e">
        <f>IF(E335="","",VLOOKUP($E335,カレンダマスタ!$A$4:$E$381,4,FALSE))</f>
        <v>#N/A</v>
      </c>
      <c r="BD335" s="126" t="e">
        <f>IF(AC335="社員","",IF(AG335=0,"",IF(AD335="NSTC",IF(COUNTIF(カレンダマスタ!$Q$5:$Q$32,G335)=1,"OK","×"),
IF(AD335="NS本社",IF(COUNTIF(カレンダマスタ!$T$5:$T$32,G335)=1,"OK","×"),IF(COUNTIF(カレンダマスタ!$R$5:$R$32,G335)=1,"OK","×")))))</f>
        <v>#N/A</v>
      </c>
      <c r="BE335" s="126" t="e">
        <f>IF(AC335="社員","",IF(G335="","",IF(R335&lt;&gt;"","",IF(AF335="CS","OK",IF(VLOOKUP(E335,カレンダマスタ!$A$5:$D$381,4,FALSE)&gt;0,"",IF(OR(G335*24&gt;10.84,H335*24&lt;14.5)=TRUE,"×","OK"))))))</f>
        <v>#N/A</v>
      </c>
      <c r="BF335" s="126" t="e">
        <f t="shared" si="99"/>
        <v>#N/A</v>
      </c>
      <c r="BG335" s="126" t="e">
        <f t="shared" si="107"/>
        <v>#N/A</v>
      </c>
      <c r="BI335" s="130" t="e">
        <f t="shared" si="108"/>
        <v>#N/A</v>
      </c>
    </row>
    <row r="336" spans="2:61">
      <c r="B336" s="111"/>
      <c r="C336" s="536">
        <v>330961</v>
      </c>
      <c r="D336" s="128" t="s">
        <v>543</v>
      </c>
      <c r="E336" s="583">
        <v>45413</v>
      </c>
      <c r="F336" s="128" t="s">
        <v>204</v>
      </c>
      <c r="G336" s="588"/>
      <c r="H336" s="588"/>
      <c r="I336" s="130"/>
      <c r="J336" s="139"/>
      <c r="K336" s="131"/>
      <c r="L336" s="132"/>
      <c r="M336" s="132"/>
      <c r="N336" s="141"/>
      <c r="O336" s="139"/>
      <c r="P336" s="139"/>
      <c r="Q336" s="139"/>
      <c r="R336" s="133"/>
      <c r="S336" s="134"/>
      <c r="T336" s="434" t="str">
        <f t="shared" si="101"/>
        <v/>
      </c>
      <c r="U336" s="429"/>
      <c r="V336" s="429" t="e">
        <f t="shared" si="102"/>
        <v>#N/A</v>
      </c>
      <c r="W336" s="298"/>
      <c r="X336" s="129" t="str">
        <f t="shared" si="109"/>
        <v/>
      </c>
      <c r="Y336" s="129" t="str">
        <f t="shared" si="103"/>
        <v/>
      </c>
      <c r="Z336" s="129" t="str">
        <f t="shared" si="104"/>
        <v/>
      </c>
      <c r="AA336" s="133" t="str">
        <f t="shared" si="111"/>
        <v/>
      </c>
      <c r="AC336" s="186" t="e">
        <f>AC326</f>
        <v>#N/A</v>
      </c>
      <c r="AD336" s="187" t="e">
        <f>AD326</f>
        <v>#N/A</v>
      </c>
      <c r="AE336" s="187" t="e">
        <f>AE326</f>
        <v>#N/A</v>
      </c>
      <c r="AF336" s="187" t="e">
        <f>AF326</f>
        <v>#N/A</v>
      </c>
      <c r="AG336" s="204">
        <f t="shared" si="105"/>
        <v>0</v>
      </c>
      <c r="AI336" s="140" t="str">
        <f>IF(月報!G336&lt;&gt;"",月報!G336,"")</f>
        <v/>
      </c>
      <c r="AJ336" s="126" t="str">
        <f>IF(月報!W336&lt;&gt;"",月報!W336*24,"")</f>
        <v/>
      </c>
      <c r="AK336" s="126" t="str">
        <f>IF(月報!P336&lt;&gt;"",月報!P336,"")</f>
        <v/>
      </c>
      <c r="AL336" s="126" t="str">
        <f>IF(月報!Q336&lt;&gt;"",IF(月報!Q336="平日残","",月報!Q336),"")</f>
        <v/>
      </c>
      <c r="AM336" s="126"/>
      <c r="AN336" s="126" t="e">
        <f t="shared" si="110"/>
        <v>#N/A</v>
      </c>
      <c r="AO336" s="126" t="e">
        <f>IF($E336="","",VLOOKUP($E336,カレンダマスタ!$A$5:$E$381,5,FALSE))</f>
        <v>#N/A</v>
      </c>
      <c r="AQ336" s="196" t="str">
        <f>IF(G336="","",IF(VLOOKUP(E336,カレンダマスタ!$A$5:$D$381,4,FALSE)=0,"",1))</f>
        <v/>
      </c>
      <c r="AR336" s="136" t="str">
        <f>IF($G336="","",IF($AD336="NSTC",INDEX(カレンダマスタ!$I$26:$O$31,MATCH($G336,カレンダマスタ!$H$26:$H$31,1),MATCH($H336,カレンダマスタ!$I$25:$O$25,1)),
IF($AD336="CS本社",INDEX(カレンダマスタ!$I$36:$O$41,MATCH($G336,カレンダマスタ!$H$36:$H$41,1),MATCH($H336,カレンダマスタ!$I$35:$O$35,1)),
IF($AD336="NS本社",INDEX(カレンダマスタ!$I$94:$O$99,MATCH($G336,カレンダマスタ!$H$95:$H$100,1),MATCH($H336,カレンダマスタ!$I$93:$O$93,1)),
IF($AD336="ODC",INDEX(カレンダマスタ!$I$46:$O$51,MATCH($G336,カレンダマスタ!$H$46:$H$51,1),MATCH($H336,カレンダマスタ!$I$45:$O$45,1)),
IF($AD336="NS東京TC",INDEX(カレンダマスタ!$I$56:$O$61,MATCH($G336,カレンダマスタ!$H$56:$H$61,1),MATCH($H336,カレンダマスタ!$I$55:$O$55,1)),""))))))</f>
        <v/>
      </c>
      <c r="AS336" s="126" t="e">
        <f t="shared" si="106"/>
        <v>#N/A</v>
      </c>
      <c r="AU336" s="137" t="e">
        <f>IF(E336="","",VLOOKUP($E336,カレンダマスタ!$A$4:$E$381,4,FALSE))</f>
        <v>#N/A</v>
      </c>
      <c r="AV336" s="137" t="str">
        <f t="shared" si="112"/>
        <v/>
      </c>
      <c r="AW336" s="137" t="str">
        <f t="shared" si="113"/>
        <v/>
      </c>
      <c r="AX336" s="138" t="e">
        <f t="shared" si="114"/>
        <v>#N/A</v>
      </c>
      <c r="AY336" s="138" t="e">
        <f t="shared" si="115"/>
        <v>#N/A</v>
      </c>
      <c r="AZ336" s="130" t="e">
        <f>IF(AX336&amp;AW336="勤怠未設定","×",IF(AV336="勤怠修正","×",IF(AC336="外注","",IF(AA336="",IF(AY336&lt;&gt;"","×",""),IF(VLOOKUP(AA336,カレンダマスタ!$H$66:$I$83,2,FALSE)&lt;&gt;AY336,"×","OK")))))</f>
        <v>#N/A</v>
      </c>
      <c r="BC336" s="137" t="e">
        <f>IF(E336="","",VLOOKUP($E336,カレンダマスタ!$A$4:$E$381,4,FALSE))</f>
        <v>#N/A</v>
      </c>
      <c r="BD336" s="126" t="e">
        <f>IF(AC336="社員","",IF(AG336=0,"",IF(AD336="NSTC",IF(COUNTIF(カレンダマスタ!$Q$5:$Q$32,G336)=1,"OK","×"),
IF(AD336="NS本社",IF(COUNTIF(カレンダマスタ!$T$5:$T$32,G336)=1,"OK","×"),IF(COUNTIF(カレンダマスタ!$R$5:$R$32,G336)=1,"OK","×")))))</f>
        <v>#N/A</v>
      </c>
      <c r="BE336" s="126" t="e">
        <f>IF(AC336="社員","",IF(G336="","",IF(R336&lt;&gt;"","",IF(AF336="CS","OK",IF(VLOOKUP(E336,カレンダマスタ!$A$5:$D$381,4,FALSE)&gt;0,"",IF(OR(G336*24&gt;10.84,H336*24&lt;14.5)=TRUE,"×","OK"))))))</f>
        <v>#N/A</v>
      </c>
      <c r="BF336" s="126" t="e">
        <f t="shared" si="99"/>
        <v>#N/A</v>
      </c>
      <c r="BG336" s="126" t="e">
        <f t="shared" si="107"/>
        <v>#N/A</v>
      </c>
      <c r="BI336" s="130" t="e">
        <f t="shared" si="108"/>
        <v>#N/A</v>
      </c>
    </row>
    <row r="337" spans="2:61">
      <c r="B337" s="111"/>
      <c r="C337" s="536">
        <v>330961</v>
      </c>
      <c r="D337" s="128" t="s">
        <v>543</v>
      </c>
      <c r="E337" s="583">
        <v>45414</v>
      </c>
      <c r="F337" s="128" t="s">
        <v>205</v>
      </c>
      <c r="G337" s="588"/>
      <c r="H337" s="588"/>
      <c r="I337" s="130"/>
      <c r="J337" s="139"/>
      <c r="K337" s="131"/>
      <c r="L337" s="132"/>
      <c r="M337" s="132"/>
      <c r="N337" s="141"/>
      <c r="O337" s="139"/>
      <c r="P337" s="139"/>
      <c r="Q337" s="139"/>
      <c r="R337" s="133"/>
      <c r="S337" s="134"/>
      <c r="T337" s="434" t="str">
        <f t="shared" si="101"/>
        <v/>
      </c>
      <c r="U337" s="429"/>
      <c r="V337" s="429" t="e">
        <f t="shared" si="102"/>
        <v>#N/A</v>
      </c>
      <c r="W337" s="298"/>
      <c r="X337" s="129" t="str">
        <f t="shared" si="109"/>
        <v/>
      </c>
      <c r="Y337" s="129" t="str">
        <f t="shared" si="103"/>
        <v/>
      </c>
      <c r="Z337" s="129" t="str">
        <f t="shared" si="104"/>
        <v/>
      </c>
      <c r="AA337" s="133" t="str">
        <f t="shared" si="111"/>
        <v/>
      </c>
      <c r="AC337" s="186" t="e">
        <f>AC326</f>
        <v>#N/A</v>
      </c>
      <c r="AD337" s="187" t="e">
        <f>AD326</f>
        <v>#N/A</v>
      </c>
      <c r="AE337" s="187" t="e">
        <f>AE326</f>
        <v>#N/A</v>
      </c>
      <c r="AF337" s="187" t="e">
        <f>AF326</f>
        <v>#N/A</v>
      </c>
      <c r="AG337" s="204">
        <f t="shared" si="105"/>
        <v>0</v>
      </c>
      <c r="AI337" s="140" t="str">
        <f>IF(月報!G337&lt;&gt;"",月報!G337,"")</f>
        <v/>
      </c>
      <c r="AJ337" s="126" t="str">
        <f>IF(月報!W337&lt;&gt;"",月報!W337*24,"")</f>
        <v/>
      </c>
      <c r="AK337" s="126" t="str">
        <f>IF(月報!P337&lt;&gt;"",月報!P337,"")</f>
        <v/>
      </c>
      <c r="AL337" s="126" t="str">
        <f>IF(月報!Q337&lt;&gt;"",IF(月報!Q337="平日残","",月報!Q337),"")</f>
        <v/>
      </c>
      <c r="AM337" s="126"/>
      <c r="AN337" s="126" t="e">
        <f t="shared" si="110"/>
        <v>#N/A</v>
      </c>
      <c r="AO337" s="126" t="e">
        <f>IF($E337="","",VLOOKUP($E337,カレンダマスタ!$A$5:$E$381,5,FALSE))</f>
        <v>#N/A</v>
      </c>
      <c r="AQ337" s="196" t="str">
        <f>IF(G337="","",IF(VLOOKUP(E337,カレンダマスタ!$A$5:$D$381,4,FALSE)=0,"",1))</f>
        <v/>
      </c>
      <c r="AR337" s="136" t="str">
        <f>IF($G337="","",IF($AD337="NSTC",INDEX(カレンダマスタ!$I$26:$O$31,MATCH($G337,カレンダマスタ!$H$26:$H$31,1),MATCH($H337,カレンダマスタ!$I$25:$O$25,1)),
IF($AD337="CS本社",INDEX(カレンダマスタ!$I$36:$O$41,MATCH($G337,カレンダマスタ!$H$36:$H$41,1),MATCH($H337,カレンダマスタ!$I$35:$O$35,1)),
IF($AD337="NS本社",INDEX(カレンダマスタ!$I$94:$O$99,MATCH($G337,カレンダマスタ!$H$95:$H$100,1),MATCH($H337,カレンダマスタ!$I$93:$O$93,1)),
IF($AD337="ODC",INDEX(カレンダマスタ!$I$46:$O$51,MATCH($G337,カレンダマスタ!$H$46:$H$51,1),MATCH($H337,カレンダマスタ!$I$45:$O$45,1)),
IF($AD337="NS東京TC",INDEX(カレンダマスタ!$I$56:$O$61,MATCH($G337,カレンダマスタ!$H$56:$H$61,1),MATCH($H337,カレンダマスタ!$I$55:$O$55,1)),""))))))</f>
        <v/>
      </c>
      <c r="AS337" s="126" t="e">
        <f t="shared" si="106"/>
        <v>#N/A</v>
      </c>
      <c r="AU337" s="137" t="e">
        <f>IF(E337="","",VLOOKUP($E337,カレンダマスタ!$A$4:$E$381,4,FALSE))</f>
        <v>#N/A</v>
      </c>
      <c r="AV337" s="137" t="str">
        <f t="shared" si="112"/>
        <v/>
      </c>
      <c r="AW337" s="137" t="str">
        <f t="shared" si="113"/>
        <v/>
      </c>
      <c r="AX337" s="138" t="e">
        <f t="shared" si="114"/>
        <v>#N/A</v>
      </c>
      <c r="AY337" s="138" t="e">
        <f t="shared" si="115"/>
        <v>#N/A</v>
      </c>
      <c r="AZ337" s="130" t="e">
        <f>IF(AX337&amp;AW337="勤怠未設定","×",IF(AV337="勤怠修正","×",IF(AC337="外注","",IF(AA337="",IF(AY337&lt;&gt;"","×",""),IF(VLOOKUP(AA337,カレンダマスタ!$H$66:$I$83,2,FALSE)&lt;&gt;AY337,"×","OK")))))</f>
        <v>#N/A</v>
      </c>
      <c r="BC337" s="137" t="e">
        <f>IF(E337="","",VLOOKUP($E337,カレンダマスタ!$A$4:$E$381,4,FALSE))</f>
        <v>#N/A</v>
      </c>
      <c r="BD337" s="126" t="e">
        <f>IF(AC337="社員","",IF(AG337=0,"",IF(AD337="NSTC",IF(COUNTIF(カレンダマスタ!$Q$5:$Q$32,G337)=1,"OK","×"),
IF(AD337="NS本社",IF(COUNTIF(カレンダマスタ!$T$5:$T$32,G337)=1,"OK","×"),IF(COUNTIF(カレンダマスタ!$R$5:$R$32,G337)=1,"OK","×")))))</f>
        <v>#N/A</v>
      </c>
      <c r="BE337" s="126" t="e">
        <f>IF(AC337="社員","",IF(G337="","",IF(R337&lt;&gt;"","",IF(AF337="CS","OK",IF(VLOOKUP(E337,カレンダマスタ!$A$5:$D$381,4,FALSE)&gt;0,"",IF(OR(G337*24&gt;10.84,H337*24&lt;14.5)=TRUE,"×","OK"))))))</f>
        <v>#N/A</v>
      </c>
      <c r="BF337" s="126" t="e">
        <f t="shared" si="99"/>
        <v>#N/A</v>
      </c>
      <c r="BG337" s="126" t="e">
        <f t="shared" si="107"/>
        <v>#N/A</v>
      </c>
      <c r="BI337" s="130" t="e">
        <f t="shared" si="108"/>
        <v>#N/A</v>
      </c>
    </row>
    <row r="338" spans="2:61">
      <c r="B338" s="111"/>
      <c r="C338" s="536">
        <v>330961</v>
      </c>
      <c r="D338" s="128" t="s">
        <v>543</v>
      </c>
      <c r="E338" s="583">
        <v>45415</v>
      </c>
      <c r="F338" s="128" t="s">
        <v>199</v>
      </c>
      <c r="G338" s="588"/>
      <c r="H338" s="588"/>
      <c r="I338" s="130"/>
      <c r="J338" s="139"/>
      <c r="K338" s="131"/>
      <c r="L338" s="132"/>
      <c r="M338" s="132"/>
      <c r="N338" s="141"/>
      <c r="O338" s="139"/>
      <c r="P338" s="139"/>
      <c r="Q338" s="139"/>
      <c r="R338" s="133"/>
      <c r="S338" s="134"/>
      <c r="T338" s="434" t="str">
        <f t="shared" si="101"/>
        <v/>
      </c>
      <c r="U338" s="429"/>
      <c r="V338" s="429" t="e">
        <f t="shared" si="102"/>
        <v>#N/A</v>
      </c>
      <c r="W338" s="298"/>
      <c r="X338" s="129" t="str">
        <f t="shared" si="109"/>
        <v/>
      </c>
      <c r="Y338" s="129" t="str">
        <f t="shared" si="103"/>
        <v/>
      </c>
      <c r="Z338" s="129" t="str">
        <f t="shared" si="104"/>
        <v/>
      </c>
      <c r="AA338" s="133" t="str">
        <f t="shared" si="111"/>
        <v/>
      </c>
      <c r="AC338" s="186" t="e">
        <f>AC326</f>
        <v>#N/A</v>
      </c>
      <c r="AD338" s="187" t="e">
        <f>AD326</f>
        <v>#N/A</v>
      </c>
      <c r="AE338" s="187" t="e">
        <f>AE326</f>
        <v>#N/A</v>
      </c>
      <c r="AF338" s="187" t="e">
        <f>AF326</f>
        <v>#N/A</v>
      </c>
      <c r="AG338" s="204">
        <f t="shared" si="105"/>
        <v>0</v>
      </c>
      <c r="AI338" s="140" t="str">
        <f>IF(月報!G338&lt;&gt;"",月報!G338,"")</f>
        <v/>
      </c>
      <c r="AJ338" s="126" t="str">
        <f>IF(月報!W338&lt;&gt;"",月報!W338*24,"")</f>
        <v/>
      </c>
      <c r="AK338" s="126" t="str">
        <f>IF(月報!P338&lt;&gt;"",月報!P338,"")</f>
        <v/>
      </c>
      <c r="AL338" s="126" t="str">
        <f>IF(月報!Q338&lt;&gt;"",IF(月報!Q338="平日残","",月報!Q338),"")</f>
        <v/>
      </c>
      <c r="AM338" s="126"/>
      <c r="AN338" s="126" t="e">
        <f t="shared" si="110"/>
        <v>#N/A</v>
      </c>
      <c r="AO338" s="126" t="e">
        <f>IF($E338="","",VLOOKUP($E338,カレンダマスタ!$A$5:$E$381,5,FALSE))</f>
        <v>#N/A</v>
      </c>
      <c r="AQ338" s="196" t="str">
        <f>IF(G338="","",IF(VLOOKUP(E338,カレンダマスタ!$A$5:$D$381,4,FALSE)=0,"",1))</f>
        <v/>
      </c>
      <c r="AR338" s="136" t="str">
        <f>IF($G338="","",IF($AD338="NSTC",INDEX(カレンダマスタ!$I$26:$O$31,MATCH($G338,カレンダマスタ!$H$26:$H$31,1),MATCH($H338,カレンダマスタ!$I$25:$O$25,1)),
IF($AD338="CS本社",INDEX(カレンダマスタ!$I$36:$O$41,MATCH($G338,カレンダマスタ!$H$36:$H$41,1),MATCH($H338,カレンダマスタ!$I$35:$O$35,1)),
IF($AD338="NS本社",INDEX(カレンダマスタ!$I$94:$O$99,MATCH($G338,カレンダマスタ!$H$95:$H$100,1),MATCH($H338,カレンダマスタ!$I$93:$O$93,1)),
IF($AD338="ODC",INDEX(カレンダマスタ!$I$46:$O$51,MATCH($G338,カレンダマスタ!$H$46:$H$51,1),MATCH($H338,カレンダマスタ!$I$45:$O$45,1)),
IF($AD338="NS東京TC",INDEX(カレンダマスタ!$I$56:$O$61,MATCH($G338,カレンダマスタ!$H$56:$H$61,1),MATCH($H338,カレンダマスタ!$I$55:$O$55,1)),""))))))</f>
        <v/>
      </c>
      <c r="AS338" s="126" t="e">
        <f t="shared" si="106"/>
        <v>#N/A</v>
      </c>
      <c r="AU338" s="137" t="e">
        <f>IF(E338="","",VLOOKUP($E338,カレンダマスタ!$A$4:$E$381,4,FALSE))</f>
        <v>#N/A</v>
      </c>
      <c r="AV338" s="137" t="str">
        <f t="shared" si="112"/>
        <v/>
      </c>
      <c r="AW338" s="137" t="str">
        <f t="shared" si="113"/>
        <v/>
      </c>
      <c r="AX338" s="138" t="e">
        <f t="shared" si="114"/>
        <v>#N/A</v>
      </c>
      <c r="AY338" s="138" t="e">
        <f t="shared" si="115"/>
        <v>#N/A</v>
      </c>
      <c r="AZ338" s="130" t="e">
        <f>IF(AX338&amp;AW338="勤怠未設定","×",IF(AV338="勤怠修正","×",IF(AC338="外注","",IF(AA338="",IF(AY338&lt;&gt;"","×",""),IF(VLOOKUP(AA338,カレンダマスタ!$H$66:$I$83,2,FALSE)&lt;&gt;AY338,"×","OK")))))</f>
        <v>#N/A</v>
      </c>
      <c r="BC338" s="137" t="e">
        <f>IF(E338="","",VLOOKUP($E338,カレンダマスタ!$A$4:$E$381,4,FALSE))</f>
        <v>#N/A</v>
      </c>
      <c r="BD338" s="126" t="e">
        <f>IF(AC338="社員","",IF(AG338=0,"",IF(AD338="NSTC",IF(COUNTIF(カレンダマスタ!$Q$5:$Q$32,G338)=1,"OK","×"),
IF(AD338="NS本社",IF(COUNTIF(カレンダマスタ!$T$5:$T$32,G338)=1,"OK","×"),IF(COUNTIF(カレンダマスタ!$R$5:$R$32,G338)=1,"OK","×")))))</f>
        <v>#N/A</v>
      </c>
      <c r="BE338" s="126" t="e">
        <f>IF(AC338="社員","",IF(G338="","",IF(R338&lt;&gt;"","",IF(AF338="CS","OK",IF(VLOOKUP(E338,カレンダマスタ!$A$5:$D$381,4,FALSE)&gt;0,"",IF(OR(G338*24&gt;10.84,H338*24&lt;14.5)=TRUE,"×","OK"))))))</f>
        <v>#N/A</v>
      </c>
      <c r="BF338" s="126" t="e">
        <f t="shared" si="99"/>
        <v>#N/A</v>
      </c>
      <c r="BG338" s="126" t="e">
        <f t="shared" si="107"/>
        <v>#N/A</v>
      </c>
      <c r="BI338" s="130" t="e">
        <f t="shared" si="108"/>
        <v>#N/A</v>
      </c>
    </row>
    <row r="339" spans="2:61">
      <c r="B339" s="111"/>
      <c r="C339" s="537">
        <v>330961</v>
      </c>
      <c r="D339" s="142" t="s">
        <v>543</v>
      </c>
      <c r="E339" s="584">
        <v>45416</v>
      </c>
      <c r="F339" s="142" t="s">
        <v>369</v>
      </c>
      <c r="G339" s="589"/>
      <c r="H339" s="589"/>
      <c r="I339" s="144"/>
      <c r="J339" s="148"/>
      <c r="K339" s="145"/>
      <c r="L339" s="146"/>
      <c r="M339" s="146"/>
      <c r="N339" s="147"/>
      <c r="O339" s="148"/>
      <c r="P339" s="148"/>
      <c r="Q339" s="148"/>
      <c r="R339" s="149"/>
      <c r="S339" s="156"/>
      <c r="T339" s="435" t="str">
        <f t="shared" si="101"/>
        <v/>
      </c>
      <c r="U339" s="430"/>
      <c r="V339" s="430" t="e">
        <f t="shared" si="102"/>
        <v>#N/A</v>
      </c>
      <c r="W339" s="298"/>
      <c r="X339" s="143" t="str">
        <f t="shared" si="109"/>
        <v/>
      </c>
      <c r="Y339" s="143" t="str">
        <f t="shared" si="103"/>
        <v/>
      </c>
      <c r="Z339" s="143" t="str">
        <f t="shared" si="104"/>
        <v/>
      </c>
      <c r="AA339" s="149" t="str">
        <f t="shared" si="111"/>
        <v/>
      </c>
      <c r="AC339" s="188" t="e">
        <f>AC326</f>
        <v>#N/A</v>
      </c>
      <c r="AD339" s="189" t="e">
        <f>AD326</f>
        <v>#N/A</v>
      </c>
      <c r="AE339" s="189" t="e">
        <f>AE326</f>
        <v>#N/A</v>
      </c>
      <c r="AF339" s="189" t="e">
        <f>AF326</f>
        <v>#N/A</v>
      </c>
      <c r="AG339" s="205">
        <f t="shared" si="105"/>
        <v>0</v>
      </c>
      <c r="AI339" s="157" t="str">
        <f>IF(月報!G339&lt;&gt;"",月報!G339,"")</f>
        <v/>
      </c>
      <c r="AJ339" s="151" t="str">
        <f>IF(月報!W339&lt;&gt;"",月報!W339*24,"")</f>
        <v/>
      </c>
      <c r="AK339" s="151" t="str">
        <f>IF(月報!P339&lt;&gt;"",月報!P339,"")</f>
        <v/>
      </c>
      <c r="AL339" s="151" t="str">
        <f>IF(月報!Q339&lt;&gt;"",IF(月報!Q339="平日残","",月報!Q339),"")</f>
        <v/>
      </c>
      <c r="AM339" s="151"/>
      <c r="AN339" s="151" t="e">
        <f t="shared" si="110"/>
        <v>#N/A</v>
      </c>
      <c r="AO339" s="151" t="e">
        <f>IF($E339="","",VLOOKUP($E339,カレンダマスタ!$A$5:$E$381,5,FALSE))</f>
        <v>#N/A</v>
      </c>
      <c r="AQ339" s="197" t="str">
        <f>IF(G339="","",IF(VLOOKUP(E339,カレンダマスタ!$A$5:$D$381,4,FALSE)=0,"",1))</f>
        <v/>
      </c>
      <c r="AR339" s="152" t="str">
        <f>IF($G339="","",IF($AD339="NSTC",INDEX(カレンダマスタ!$I$26:$O$31,MATCH($G339,カレンダマスタ!$H$26:$H$31,1),MATCH($H339,カレンダマスタ!$I$25:$O$25,1)),
IF($AD339="CS本社",INDEX(カレンダマスタ!$I$36:$O$41,MATCH($G339,カレンダマスタ!$H$36:$H$41,1),MATCH($H339,カレンダマスタ!$I$35:$O$35,1)),
IF($AD339="NS本社",INDEX(カレンダマスタ!$I$94:$O$99,MATCH($G339,カレンダマスタ!$H$95:$H$100,1),MATCH($H339,カレンダマスタ!$I$93:$O$93,1)),
IF($AD339="ODC",INDEX(カレンダマスタ!$I$46:$O$51,MATCH($G339,カレンダマスタ!$H$46:$H$51,1),MATCH($H339,カレンダマスタ!$I$45:$O$45,1)),
IF($AD339="NS東京TC",INDEX(カレンダマスタ!$I$56:$O$61,MATCH($G339,カレンダマスタ!$H$56:$H$61,1),MATCH($H339,カレンダマスタ!$I$55:$O$55,1)),""))))))</f>
        <v/>
      </c>
      <c r="AS339" s="151" t="e">
        <f t="shared" si="106"/>
        <v>#N/A</v>
      </c>
      <c r="AU339" s="153" t="e">
        <f>IF(E339="","",VLOOKUP($E339,カレンダマスタ!$A$4:$E$381,4,FALSE))</f>
        <v>#N/A</v>
      </c>
      <c r="AV339" s="153" t="str">
        <f t="shared" si="112"/>
        <v/>
      </c>
      <c r="AW339" s="153" t="str">
        <f t="shared" si="113"/>
        <v/>
      </c>
      <c r="AX339" s="154" t="e">
        <f t="shared" si="114"/>
        <v>#N/A</v>
      </c>
      <c r="AY339" s="154" t="e">
        <f t="shared" si="115"/>
        <v>#N/A</v>
      </c>
      <c r="AZ339" s="144" t="e">
        <f>IF(AX339&amp;AW339="勤怠未設定","×",IF(AV339="勤怠修正","×",IF(AC339="外注","",IF(AA339="",IF(AY339&lt;&gt;"","×",""),IF(VLOOKUP(AA339,カレンダマスタ!$H$66:$I$83,2,FALSE)&lt;&gt;AY339,"×","OK")))))</f>
        <v>#N/A</v>
      </c>
      <c r="BC339" s="153" t="e">
        <f>IF(E339="","",VLOOKUP($E339,カレンダマスタ!$A$4:$E$381,4,FALSE))</f>
        <v>#N/A</v>
      </c>
      <c r="BD339" s="151" t="e">
        <f>IF(AC339="社員","",IF(AG339=0,"",IF(AD339="NSTC",IF(COUNTIF(カレンダマスタ!$Q$5:$Q$32,G339)=1,"OK","×"),
IF(AD339="NS本社",IF(COUNTIF(カレンダマスタ!$T$5:$T$32,G339)=1,"OK","×"),IF(COUNTIF(カレンダマスタ!$R$5:$R$32,G339)=1,"OK","×")))))</f>
        <v>#N/A</v>
      </c>
      <c r="BE339" s="151" t="e">
        <f>IF(AC339="社員","",IF(G339="","",IF(R339&lt;&gt;"","",IF(AF339="CS","OK",IF(VLOOKUP(E339,カレンダマスタ!$A$5:$D$381,4,FALSE)&gt;0,"",IF(OR(G339*24&gt;10.84,H339*24&lt;14.5)=TRUE,"×","OK"))))))</f>
        <v>#N/A</v>
      </c>
      <c r="BF339" s="151" t="e">
        <f t="shared" si="99"/>
        <v>#N/A</v>
      </c>
      <c r="BG339" s="151" t="e">
        <f t="shared" si="107"/>
        <v>#N/A</v>
      </c>
      <c r="BI339" s="144" t="e">
        <f t="shared" si="108"/>
        <v>#N/A</v>
      </c>
    </row>
    <row r="340" spans="2:61">
      <c r="B340" s="111"/>
      <c r="C340" s="535">
        <v>330961</v>
      </c>
      <c r="D340" s="112" t="s">
        <v>543</v>
      </c>
      <c r="E340" s="582">
        <v>45417</v>
      </c>
      <c r="F340" s="112" t="s">
        <v>370</v>
      </c>
      <c r="G340" s="587"/>
      <c r="H340" s="587"/>
      <c r="I340" s="114"/>
      <c r="J340" s="118"/>
      <c r="K340" s="115"/>
      <c r="L340" s="116"/>
      <c r="M340" s="116"/>
      <c r="N340" s="117"/>
      <c r="O340" s="118"/>
      <c r="P340" s="118"/>
      <c r="Q340" s="118"/>
      <c r="R340" s="119"/>
      <c r="S340" s="120"/>
      <c r="T340" s="433" t="str">
        <f t="shared" si="101"/>
        <v/>
      </c>
      <c r="U340" s="431">
        <f>SUM(T340:T346)</f>
        <v>43.75</v>
      </c>
      <c r="V340" s="431" t="e">
        <f t="shared" si="102"/>
        <v>#N/A</v>
      </c>
      <c r="W340" s="298"/>
      <c r="X340" s="113" t="str">
        <f t="shared" si="109"/>
        <v/>
      </c>
      <c r="Y340" s="113" t="str">
        <f t="shared" si="103"/>
        <v/>
      </c>
      <c r="Z340" s="113" t="str">
        <f t="shared" si="104"/>
        <v/>
      </c>
      <c r="AA340" s="119" t="str">
        <f t="shared" si="111"/>
        <v/>
      </c>
      <c r="AC340" s="190" t="e">
        <f>AC326</f>
        <v>#N/A</v>
      </c>
      <c r="AD340" s="191" t="e">
        <f>AD326</f>
        <v>#N/A</v>
      </c>
      <c r="AE340" s="191" t="e">
        <f>AE326</f>
        <v>#N/A</v>
      </c>
      <c r="AF340" s="191" t="e">
        <f>AF326</f>
        <v>#N/A</v>
      </c>
      <c r="AG340" s="206">
        <f t="shared" si="105"/>
        <v>0</v>
      </c>
      <c r="AI340" s="158" t="str">
        <f>IF(月報!G340&lt;&gt;"",月報!G340,"")</f>
        <v/>
      </c>
      <c r="AJ340" s="122" t="str">
        <f>IF(月報!W340&lt;&gt;"",月報!W340*24,"")</f>
        <v/>
      </c>
      <c r="AK340" s="122" t="str">
        <f>IF(月報!P340&lt;&gt;"",月報!P340,"")</f>
        <v/>
      </c>
      <c r="AL340" s="122" t="str">
        <f>IF(月報!Q340&lt;&gt;"",IF(月報!Q340="平日残","",月報!Q340),"")</f>
        <v/>
      </c>
      <c r="AM340" s="122"/>
      <c r="AN340" s="122" t="e">
        <f t="shared" si="110"/>
        <v>#N/A</v>
      </c>
      <c r="AO340" s="122" t="e">
        <f>IF($E340="","",VLOOKUP($E340,カレンダマスタ!$A$5:$E$381,5,FALSE))</f>
        <v>#N/A</v>
      </c>
      <c r="AQ340" s="195" t="str">
        <f>IF(G340="","",IF(VLOOKUP(E340,カレンダマスタ!$A$5:$D$381,4,FALSE)=0,"",1))</f>
        <v/>
      </c>
      <c r="AR340" s="123" t="str">
        <f>IF($G340="","",IF($AD340="NSTC",INDEX(カレンダマスタ!$I$26:$O$31,MATCH($G340,カレンダマスタ!$H$26:$H$31,1),MATCH($H340,カレンダマスタ!$I$25:$O$25,1)),
IF($AD340="CS本社",INDEX(カレンダマスタ!$I$36:$O$41,MATCH($G340,カレンダマスタ!$H$36:$H$41,1),MATCH($H340,カレンダマスタ!$I$35:$O$35,1)),
IF($AD340="NS本社",INDEX(カレンダマスタ!$I$94:$O$99,MATCH($G340,カレンダマスタ!$H$95:$H$100,1),MATCH($H340,カレンダマスタ!$I$93:$O$93,1)),
IF($AD340="ODC",INDEX(カレンダマスタ!$I$46:$O$51,MATCH($G340,カレンダマスタ!$H$46:$H$51,1),MATCH($H340,カレンダマスタ!$I$45:$O$45,1)),
IF($AD340="NS東京TC",INDEX(カレンダマスタ!$I$56:$O$61,MATCH($G340,カレンダマスタ!$H$56:$H$61,1),MATCH($H340,カレンダマスタ!$I$55:$O$55,1)),""))))))</f>
        <v/>
      </c>
      <c r="AS340" s="122" t="e">
        <f t="shared" si="106"/>
        <v>#N/A</v>
      </c>
      <c r="AU340" s="124" t="e">
        <f>IF(E340="","",VLOOKUP($E340,カレンダマスタ!$A$4:$E$381,4,FALSE))</f>
        <v>#N/A</v>
      </c>
      <c r="AV340" s="124" t="str">
        <f t="shared" si="112"/>
        <v/>
      </c>
      <c r="AW340" s="124" t="str">
        <f t="shared" si="113"/>
        <v/>
      </c>
      <c r="AX340" s="125" t="e">
        <f t="shared" si="114"/>
        <v>#N/A</v>
      </c>
      <c r="AY340" s="125" t="e">
        <f t="shared" si="115"/>
        <v>#N/A</v>
      </c>
      <c r="AZ340" s="114" t="e">
        <f>IF(AX340&amp;AW340="勤怠未設定","×",IF(AV340="勤怠修正","×",IF(AC340="外注","",IF(AA340="",IF(AY340&lt;&gt;"","×",""),IF(VLOOKUP(AA340,カレンダマスタ!$H$66:$I$83,2,FALSE)&lt;&gt;AY340,"×","OK")))))</f>
        <v>#N/A</v>
      </c>
      <c r="BC340" s="124" t="e">
        <f>IF(E340="","",VLOOKUP($E340,カレンダマスタ!$A$4:$E$381,4,FALSE))</f>
        <v>#N/A</v>
      </c>
      <c r="BD340" s="122" t="e">
        <f>IF(AC340="社員","",IF(AG340=0,"",IF(AD340="NSTC",IF(COUNTIF(カレンダマスタ!$Q$5:$Q$32,G340)=1,"OK","×"),
IF(AD340="NS本社",IF(COUNTIF(カレンダマスタ!$T$5:$T$32,G340)=1,"OK","×"),IF(COUNTIF(カレンダマスタ!$R$5:$R$32,G340)=1,"OK","×")))))</f>
        <v>#N/A</v>
      </c>
      <c r="BE340" s="122" t="e">
        <f>IF(AC340="社員","",IF(G340="","",IF(R340&lt;&gt;"","",IF(AF340="CS","OK",IF(VLOOKUP(E340,カレンダマスタ!$A$5:$D$381,4,FALSE)&gt;0,"",IF(OR(G340*24&gt;10.84,H340*24&lt;14.5)=TRUE,"×","OK"))))))</f>
        <v>#N/A</v>
      </c>
      <c r="BF340" s="122" t="e">
        <f t="shared" si="99"/>
        <v>#N/A</v>
      </c>
      <c r="BG340" s="122" t="e">
        <f t="shared" si="107"/>
        <v>#N/A</v>
      </c>
      <c r="BI340" s="114" t="e">
        <f t="shared" si="108"/>
        <v>#N/A</v>
      </c>
    </row>
    <row r="341" spans="2:61">
      <c r="B341" s="111"/>
      <c r="C341" s="536">
        <v>330961</v>
      </c>
      <c r="D341" s="128" t="s">
        <v>543</v>
      </c>
      <c r="E341" s="583">
        <v>45418</v>
      </c>
      <c r="F341" s="128" t="s">
        <v>201</v>
      </c>
      <c r="G341" s="588">
        <v>0.375</v>
      </c>
      <c r="H341" s="588">
        <v>0.79166666666666663</v>
      </c>
      <c r="I341" s="130" t="s">
        <v>200</v>
      </c>
      <c r="J341" s="139">
        <v>9</v>
      </c>
      <c r="K341" s="131"/>
      <c r="L341" s="132"/>
      <c r="M341" s="132"/>
      <c r="N341" s="141"/>
      <c r="O341" s="139">
        <v>8</v>
      </c>
      <c r="P341" s="139">
        <v>1</v>
      </c>
      <c r="Q341" s="139"/>
      <c r="R341" s="133"/>
      <c r="S341" s="134" t="s">
        <v>594</v>
      </c>
      <c r="T341" s="434">
        <f t="shared" si="101"/>
        <v>9</v>
      </c>
      <c r="U341" s="429"/>
      <c r="V341" s="429" t="e">
        <f t="shared" si="102"/>
        <v>#N/A</v>
      </c>
      <c r="W341" s="298"/>
      <c r="X341" s="129">
        <f t="shared" si="109"/>
        <v>0.33333333333333331</v>
      </c>
      <c r="Y341" s="129">
        <f t="shared" si="103"/>
        <v>4.1666666666666664E-2</v>
      </c>
      <c r="Z341" s="129" t="str">
        <f t="shared" si="104"/>
        <v/>
      </c>
      <c r="AA341" s="133" t="str">
        <f t="shared" si="111"/>
        <v/>
      </c>
      <c r="AC341" s="186" t="e">
        <f>AC326</f>
        <v>#N/A</v>
      </c>
      <c r="AD341" s="187" t="e">
        <f>AD326</f>
        <v>#N/A</v>
      </c>
      <c r="AE341" s="187" t="e">
        <f>AE326</f>
        <v>#N/A</v>
      </c>
      <c r="AF341" s="187" t="e">
        <f>AF326</f>
        <v>#N/A</v>
      </c>
      <c r="AG341" s="204" t="e">
        <f t="shared" si="105"/>
        <v>#N/A</v>
      </c>
      <c r="AI341" s="135" t="str">
        <f>IF(月報!G341&lt;&gt;"",月報!G341,"")</f>
        <v/>
      </c>
      <c r="AJ341" s="126">
        <f>IF(月報!W341&lt;&gt;"",月報!W341*24,"")</f>
        <v>9</v>
      </c>
      <c r="AK341" s="126" t="str">
        <f>IF(月報!P341&lt;&gt;"",月報!P341,"")</f>
        <v/>
      </c>
      <c r="AL341" s="126" t="str">
        <f>IF(月報!Q341&lt;&gt;"",IF(月報!Q341="平日残","",月報!Q341),"")</f>
        <v/>
      </c>
      <c r="AM341" s="126"/>
      <c r="AN341" s="126" t="e">
        <f t="shared" si="110"/>
        <v>#N/A</v>
      </c>
      <c r="AO341" s="126" t="e">
        <f>IF($E341="","",VLOOKUP($E341,カレンダマスタ!$A$5:$E$381,5,FALSE))</f>
        <v>#N/A</v>
      </c>
      <c r="AQ341" s="196" t="e">
        <f>IF(G341="","",IF(VLOOKUP(E341,カレンダマスタ!$A$5:$D$381,4,FALSE)=0,"",1))</f>
        <v>#N/A</v>
      </c>
      <c r="AR341" s="136" t="e">
        <f>IF($G341="","",IF($AD341="NSTC",INDEX(カレンダマスタ!$I$26:$O$31,MATCH($G341,カレンダマスタ!$H$26:$H$31,1),MATCH($H341,カレンダマスタ!$I$25:$O$25,1)),
IF($AD341="CS本社",INDEX(カレンダマスタ!$I$36:$O$41,MATCH($G341,カレンダマスタ!$H$36:$H$41,1),MATCH($H341,カレンダマスタ!$I$35:$O$35,1)),
IF($AD341="NS本社",INDEX(カレンダマスタ!$I$94:$O$99,MATCH($G341,カレンダマスタ!$H$95:$H$100,1),MATCH($H341,カレンダマスタ!$I$93:$O$93,1)),
IF($AD341="ODC",INDEX(カレンダマスタ!$I$46:$O$51,MATCH($G341,カレンダマスタ!$H$46:$H$51,1),MATCH($H341,カレンダマスタ!$I$45:$O$45,1)),
IF($AD341="NS東京TC",INDEX(カレンダマスタ!$I$56:$O$61,MATCH($G341,カレンダマスタ!$H$56:$H$61,1),MATCH($H341,カレンダマスタ!$I$55:$O$55,1)),""))))))</f>
        <v>#N/A</v>
      </c>
      <c r="AS341" s="126" t="e">
        <f t="shared" si="106"/>
        <v>#N/A</v>
      </c>
      <c r="AU341" s="137" t="e">
        <f>IF(E341="","",VLOOKUP($E341,カレンダマスタ!$A$4:$E$381,4,FALSE))</f>
        <v>#N/A</v>
      </c>
      <c r="AV341" s="137" t="str">
        <f t="shared" si="112"/>
        <v/>
      </c>
      <c r="AW341" s="137" t="str">
        <f t="shared" si="113"/>
        <v/>
      </c>
      <c r="AX341" s="138" t="e">
        <f t="shared" si="114"/>
        <v>#N/A</v>
      </c>
      <c r="AY341" s="138" t="e">
        <f t="shared" si="115"/>
        <v>#N/A</v>
      </c>
      <c r="AZ341" s="130" t="e">
        <f>IF(AX341&amp;AW341="勤怠未設定","×",IF(AV341="勤怠修正","×",IF(AC341="外注","",IF(AA341="",IF(AY341&lt;&gt;"","×",""),IF(VLOOKUP(AA341,カレンダマスタ!$H$66:$I$83,2,FALSE)&lt;&gt;AY341,"×","OK")))))</f>
        <v>#N/A</v>
      </c>
      <c r="BC341" s="137" t="e">
        <f>IF(E341="","",VLOOKUP($E341,カレンダマスタ!$A$4:$E$381,4,FALSE))</f>
        <v>#N/A</v>
      </c>
      <c r="BD341" s="126" t="e">
        <f>IF(AC341="社員","",IF(AG341=0,"",IF(AD341="NSTC",IF(COUNTIF(カレンダマスタ!$Q$5:$Q$32,G341)=1,"OK","×"),
IF(AD341="NS本社",IF(COUNTIF(カレンダマスタ!$T$5:$T$32,G341)=1,"OK","×"),IF(COUNTIF(カレンダマスタ!$R$5:$R$32,G341)=1,"OK","×")))))</f>
        <v>#N/A</v>
      </c>
      <c r="BE341" s="126" t="e">
        <f>IF(AC341="社員","",IF(G341="","",IF(R341&lt;&gt;"","",IF(AF341="CS","OK",IF(VLOOKUP(E341,カレンダマスタ!$A$5:$D$381,4,FALSE)&gt;0,"",IF(OR(G341*24&gt;10.84,H341*24&lt;14.5)=TRUE,"×","OK"))))))</f>
        <v>#N/A</v>
      </c>
      <c r="BF341" s="126" t="e">
        <f t="shared" si="99"/>
        <v>#N/A</v>
      </c>
      <c r="BG341" s="126" t="e">
        <f t="shared" si="107"/>
        <v>#N/A</v>
      </c>
      <c r="BI341" s="130" t="e">
        <f t="shared" si="108"/>
        <v>#N/A</v>
      </c>
    </row>
    <row r="342" spans="2:61">
      <c r="B342" s="111"/>
      <c r="C342" s="536">
        <v>330961</v>
      </c>
      <c r="D342" s="128" t="s">
        <v>543</v>
      </c>
      <c r="E342" s="583">
        <v>45419</v>
      </c>
      <c r="F342" s="128" t="s">
        <v>203</v>
      </c>
      <c r="G342" s="588">
        <v>0.375</v>
      </c>
      <c r="H342" s="588">
        <v>0.8125</v>
      </c>
      <c r="I342" s="130" t="s">
        <v>200</v>
      </c>
      <c r="J342" s="139">
        <v>9.5</v>
      </c>
      <c r="K342" s="131"/>
      <c r="L342" s="132"/>
      <c r="M342" s="132"/>
      <c r="N342" s="141"/>
      <c r="O342" s="139">
        <v>8</v>
      </c>
      <c r="P342" s="139">
        <v>1.5</v>
      </c>
      <c r="Q342" s="139"/>
      <c r="R342" s="133"/>
      <c r="S342" s="134" t="s">
        <v>594</v>
      </c>
      <c r="T342" s="434">
        <f t="shared" si="101"/>
        <v>9.5</v>
      </c>
      <c r="U342" s="429"/>
      <c r="V342" s="429" t="e">
        <f t="shared" si="102"/>
        <v>#N/A</v>
      </c>
      <c r="W342" s="298"/>
      <c r="X342" s="129">
        <f t="shared" si="109"/>
        <v>0.33333333333333331</v>
      </c>
      <c r="Y342" s="129">
        <f t="shared" si="103"/>
        <v>6.25E-2</v>
      </c>
      <c r="Z342" s="129" t="str">
        <f t="shared" si="104"/>
        <v/>
      </c>
      <c r="AA342" s="133" t="str">
        <f t="shared" si="111"/>
        <v/>
      </c>
      <c r="AC342" s="186" t="e">
        <f>AC326</f>
        <v>#N/A</v>
      </c>
      <c r="AD342" s="187" t="e">
        <f>AD326</f>
        <v>#N/A</v>
      </c>
      <c r="AE342" s="187" t="e">
        <f>AE326</f>
        <v>#N/A</v>
      </c>
      <c r="AF342" s="187" t="e">
        <f>AF326</f>
        <v>#N/A</v>
      </c>
      <c r="AG342" s="204" t="e">
        <f t="shared" si="105"/>
        <v>#N/A</v>
      </c>
      <c r="AI342" s="135" t="str">
        <f>IF(月報!G342&lt;&gt;"",月報!G342,"")</f>
        <v/>
      </c>
      <c r="AJ342" s="126">
        <f>IF(月報!W342&lt;&gt;"",月報!W342*24,"")</f>
        <v>9.6666666666666661</v>
      </c>
      <c r="AK342" s="126" t="str">
        <f>IF(月報!P342&lt;&gt;"",月報!P342,"")</f>
        <v/>
      </c>
      <c r="AL342" s="126" t="str">
        <f>IF(月報!Q342&lt;&gt;"",IF(月報!Q342="平日残","",月報!Q342),"")</f>
        <v/>
      </c>
      <c r="AM342" s="126"/>
      <c r="AN342" s="126" t="e">
        <f t="shared" si="110"/>
        <v>#N/A</v>
      </c>
      <c r="AO342" s="126" t="e">
        <f>IF($E342="","",VLOOKUP($E342,カレンダマスタ!$A$5:$E$381,5,FALSE))</f>
        <v>#N/A</v>
      </c>
      <c r="AQ342" s="196" t="e">
        <f>IF(G342="","",IF(VLOOKUP(E342,カレンダマスタ!$A$5:$D$381,4,FALSE)=0,"",1))</f>
        <v>#N/A</v>
      </c>
      <c r="AR342" s="136" t="e">
        <f>IF($G342="","",IF($AD342="NSTC",INDEX(カレンダマスタ!$I$26:$O$31,MATCH($G342,カレンダマスタ!$H$26:$H$31,1),MATCH($H342,カレンダマスタ!$I$25:$O$25,1)),
IF($AD342="CS本社",INDEX(カレンダマスタ!$I$36:$O$41,MATCH($G342,カレンダマスタ!$H$36:$H$41,1),MATCH($H342,カレンダマスタ!$I$35:$O$35,1)),
IF($AD342="NS本社",INDEX(カレンダマスタ!$I$94:$O$99,MATCH($G342,カレンダマスタ!$H$95:$H$100,1),MATCH($H342,カレンダマスタ!$I$93:$O$93,1)),
IF($AD342="ODC",INDEX(カレンダマスタ!$I$46:$O$51,MATCH($G342,カレンダマスタ!$H$46:$H$51,1),MATCH($H342,カレンダマスタ!$I$45:$O$45,1)),
IF($AD342="NS東京TC",INDEX(カレンダマスタ!$I$56:$O$61,MATCH($G342,カレンダマスタ!$H$56:$H$61,1),MATCH($H342,カレンダマスタ!$I$55:$O$55,1)),""))))))</f>
        <v>#N/A</v>
      </c>
      <c r="AS342" s="126" t="e">
        <f t="shared" si="106"/>
        <v>#N/A</v>
      </c>
      <c r="AU342" s="137" t="e">
        <f>IF(E342="","",VLOOKUP($E342,カレンダマスタ!$A$4:$E$381,4,FALSE))</f>
        <v>#N/A</v>
      </c>
      <c r="AV342" s="137" t="str">
        <f t="shared" si="112"/>
        <v/>
      </c>
      <c r="AW342" s="137" t="str">
        <f t="shared" si="113"/>
        <v/>
      </c>
      <c r="AX342" s="138" t="e">
        <f t="shared" si="114"/>
        <v>#N/A</v>
      </c>
      <c r="AY342" s="138" t="e">
        <f t="shared" si="115"/>
        <v>#N/A</v>
      </c>
      <c r="AZ342" s="130" t="e">
        <f>IF(AX342&amp;AW342="勤怠未設定","×",IF(AV342="勤怠修正","×",IF(AC342="外注","",IF(AA342="",IF(AY342&lt;&gt;"","×",""),IF(VLOOKUP(AA342,カレンダマスタ!$H$66:$I$83,2,FALSE)&lt;&gt;AY342,"×","OK")))))</f>
        <v>#N/A</v>
      </c>
      <c r="BC342" s="137" t="e">
        <f>IF(E342="","",VLOOKUP($E342,カレンダマスタ!$A$4:$E$381,4,FALSE))</f>
        <v>#N/A</v>
      </c>
      <c r="BD342" s="126" t="e">
        <f>IF(AC342="社員","",IF(AG342=0,"",IF(AD342="NSTC",IF(COUNTIF(カレンダマスタ!$Q$5:$Q$32,G342)=1,"OK","×"),
IF(AD342="NS本社",IF(COUNTIF(カレンダマスタ!$T$5:$T$32,G342)=1,"OK","×"),IF(COUNTIF(カレンダマスタ!$R$5:$R$32,G342)=1,"OK","×")))))</f>
        <v>#N/A</v>
      </c>
      <c r="BE342" s="126" t="e">
        <f>IF(AC342="社員","",IF(G342="","",IF(R342&lt;&gt;"","",IF(AF342="CS","OK",IF(VLOOKUP(E342,カレンダマスタ!$A$5:$D$381,4,FALSE)&gt;0,"",IF(OR(G342*24&gt;10.84,H342*24&lt;14.5)=TRUE,"×","OK"))))))</f>
        <v>#N/A</v>
      </c>
      <c r="BF342" s="126" t="e">
        <f t="shared" si="99"/>
        <v>#N/A</v>
      </c>
      <c r="BG342" s="126" t="e">
        <f t="shared" si="107"/>
        <v>#N/A</v>
      </c>
      <c r="BI342" s="130" t="e">
        <f t="shared" si="108"/>
        <v>#N/A</v>
      </c>
    </row>
    <row r="343" spans="2:61">
      <c r="B343" s="111"/>
      <c r="C343" s="536">
        <v>330961</v>
      </c>
      <c r="D343" s="128" t="s">
        <v>543</v>
      </c>
      <c r="E343" s="583">
        <v>45420</v>
      </c>
      <c r="F343" s="128" t="s">
        <v>204</v>
      </c>
      <c r="G343" s="588">
        <v>0.375</v>
      </c>
      <c r="H343" s="588">
        <v>0.8125</v>
      </c>
      <c r="I343" s="130" t="s">
        <v>200</v>
      </c>
      <c r="J343" s="139">
        <v>9.5</v>
      </c>
      <c r="K343" s="131"/>
      <c r="L343" s="132"/>
      <c r="M343" s="132"/>
      <c r="N343" s="141"/>
      <c r="O343" s="139">
        <v>8</v>
      </c>
      <c r="P343" s="139">
        <v>1.5</v>
      </c>
      <c r="Q343" s="139"/>
      <c r="R343" s="133"/>
      <c r="S343" s="134" t="s">
        <v>594</v>
      </c>
      <c r="T343" s="434">
        <f t="shared" si="101"/>
        <v>9.5</v>
      </c>
      <c r="U343" s="429"/>
      <c r="V343" s="429" t="e">
        <f t="shared" si="102"/>
        <v>#N/A</v>
      </c>
      <c r="W343" s="298"/>
      <c r="X343" s="129">
        <f t="shared" si="109"/>
        <v>0.33333333333333331</v>
      </c>
      <c r="Y343" s="129">
        <f t="shared" si="103"/>
        <v>6.25E-2</v>
      </c>
      <c r="Z343" s="129" t="str">
        <f t="shared" si="104"/>
        <v/>
      </c>
      <c r="AA343" s="133" t="str">
        <f t="shared" si="111"/>
        <v/>
      </c>
      <c r="AC343" s="186" t="e">
        <f>AC326</f>
        <v>#N/A</v>
      </c>
      <c r="AD343" s="187" t="e">
        <f>AD326</f>
        <v>#N/A</v>
      </c>
      <c r="AE343" s="187" t="e">
        <f>AE326</f>
        <v>#N/A</v>
      </c>
      <c r="AF343" s="187" t="e">
        <f>AF326</f>
        <v>#N/A</v>
      </c>
      <c r="AG343" s="204" t="e">
        <f t="shared" si="105"/>
        <v>#N/A</v>
      </c>
      <c r="AI343" s="140" t="str">
        <f>IF(月報!G343&lt;&gt;"",月報!G343,"")</f>
        <v/>
      </c>
      <c r="AJ343" s="126">
        <f>IF(月報!W343&lt;&gt;"",月報!W343*24,"")</f>
        <v>9.5</v>
      </c>
      <c r="AK343" s="126" t="str">
        <f>IF(月報!P343&lt;&gt;"",月報!P343,"")</f>
        <v/>
      </c>
      <c r="AL343" s="126" t="str">
        <f>IF(月報!Q343&lt;&gt;"",IF(月報!Q343="平日残","",月報!Q343),"")</f>
        <v/>
      </c>
      <c r="AM343" s="126"/>
      <c r="AN343" s="126" t="e">
        <f t="shared" si="110"/>
        <v>#N/A</v>
      </c>
      <c r="AO343" s="126" t="e">
        <f>IF($E343="","",VLOOKUP($E343,カレンダマスタ!$A$5:$E$381,5,FALSE))</f>
        <v>#N/A</v>
      </c>
      <c r="AQ343" s="196" t="e">
        <f>IF(G343="","",IF(VLOOKUP(E343,カレンダマスタ!$A$5:$D$381,4,FALSE)=0,"",1))</f>
        <v>#N/A</v>
      </c>
      <c r="AR343" s="136" t="e">
        <f>IF($G343="","",IF($AD343="NSTC",INDEX(カレンダマスタ!$I$26:$O$31,MATCH($G343,カレンダマスタ!$H$26:$H$31,1),MATCH($H343,カレンダマスタ!$I$25:$O$25,1)),
IF($AD343="CS本社",INDEX(カレンダマスタ!$I$36:$O$41,MATCH($G343,カレンダマスタ!$H$36:$H$41,1),MATCH($H343,カレンダマスタ!$I$35:$O$35,1)),
IF($AD343="NS本社",INDEX(カレンダマスタ!$I$94:$O$99,MATCH($G343,カレンダマスタ!$H$95:$H$100,1),MATCH($H343,カレンダマスタ!$I$93:$O$93,1)),
IF($AD343="ODC",INDEX(カレンダマスタ!$I$46:$O$51,MATCH($G343,カレンダマスタ!$H$46:$H$51,1),MATCH($H343,カレンダマスタ!$I$45:$O$45,1)),
IF($AD343="NS東京TC",INDEX(カレンダマスタ!$I$56:$O$61,MATCH($G343,カレンダマスタ!$H$56:$H$61,1),MATCH($H343,カレンダマスタ!$I$55:$O$55,1)),""))))))</f>
        <v>#N/A</v>
      </c>
      <c r="AS343" s="126" t="e">
        <f t="shared" si="106"/>
        <v>#N/A</v>
      </c>
      <c r="AU343" s="137" t="e">
        <f>IF(E343="","",VLOOKUP($E343,カレンダマスタ!$A$4:$E$381,4,FALSE))</f>
        <v>#N/A</v>
      </c>
      <c r="AV343" s="137" t="str">
        <f t="shared" si="112"/>
        <v/>
      </c>
      <c r="AW343" s="137" t="str">
        <f t="shared" si="113"/>
        <v/>
      </c>
      <c r="AX343" s="138" t="e">
        <f t="shared" si="114"/>
        <v>#N/A</v>
      </c>
      <c r="AY343" s="138" t="e">
        <f t="shared" si="115"/>
        <v>#N/A</v>
      </c>
      <c r="AZ343" s="130" t="e">
        <f>IF(AX343&amp;AW343="勤怠未設定","×",IF(AV343="勤怠修正","×",IF(AC343="外注","",IF(AA343="",IF(AY343&lt;&gt;"","×",""),IF(VLOOKUP(AA343,カレンダマスタ!$H$66:$I$83,2,FALSE)&lt;&gt;AY343,"×","OK")))))</f>
        <v>#N/A</v>
      </c>
      <c r="BC343" s="137" t="e">
        <f>IF(E343="","",VLOOKUP($E343,カレンダマスタ!$A$4:$E$381,4,FALSE))</f>
        <v>#N/A</v>
      </c>
      <c r="BD343" s="126" t="e">
        <f>IF(AC343="社員","",IF(AG343=0,"",IF(AD343="NSTC",IF(COUNTIF(カレンダマスタ!$Q$5:$Q$32,G343)=1,"OK","×"),
IF(AD343="NS本社",IF(COUNTIF(カレンダマスタ!$T$5:$T$32,G343)=1,"OK","×"),IF(COUNTIF(カレンダマスタ!$R$5:$R$32,G343)=1,"OK","×")))))</f>
        <v>#N/A</v>
      </c>
      <c r="BE343" s="126" t="e">
        <f>IF(AC343="社員","",IF(G343="","",IF(R343&lt;&gt;"","",IF(AF343="CS","OK",IF(VLOOKUP(E343,カレンダマスタ!$A$5:$D$381,4,FALSE)&gt;0,"",IF(OR(G343*24&gt;10.84,H343*24&lt;14.5)=TRUE,"×","OK"))))))</f>
        <v>#N/A</v>
      </c>
      <c r="BF343" s="126" t="e">
        <f t="shared" si="99"/>
        <v>#N/A</v>
      </c>
      <c r="BG343" s="126" t="e">
        <f t="shared" si="107"/>
        <v>#N/A</v>
      </c>
      <c r="BI343" s="130" t="e">
        <f t="shared" si="108"/>
        <v>#N/A</v>
      </c>
    </row>
    <row r="344" spans="2:61">
      <c r="B344" s="111"/>
      <c r="C344" s="536">
        <v>330961</v>
      </c>
      <c r="D344" s="128" t="s">
        <v>543</v>
      </c>
      <c r="E344" s="583">
        <v>45421</v>
      </c>
      <c r="F344" s="128" t="s">
        <v>205</v>
      </c>
      <c r="G344" s="588">
        <v>0.375</v>
      </c>
      <c r="H344" s="588">
        <v>0.73958333333333337</v>
      </c>
      <c r="I344" s="130" t="s">
        <v>200</v>
      </c>
      <c r="J344" s="139">
        <v>7.75</v>
      </c>
      <c r="K344" s="131"/>
      <c r="L344" s="132"/>
      <c r="M344" s="132"/>
      <c r="N344" s="141"/>
      <c r="O344" s="139">
        <v>7.75</v>
      </c>
      <c r="P344" s="139"/>
      <c r="Q344" s="139"/>
      <c r="R344" s="133"/>
      <c r="S344" s="134" t="s">
        <v>594</v>
      </c>
      <c r="T344" s="434">
        <f t="shared" si="101"/>
        <v>7.75</v>
      </c>
      <c r="U344" s="429"/>
      <c r="V344" s="429" t="e">
        <f t="shared" si="102"/>
        <v>#N/A</v>
      </c>
      <c r="W344" s="298"/>
      <c r="X344" s="129">
        <f t="shared" si="109"/>
        <v>0.32291666666666669</v>
      </c>
      <c r="Y344" s="129" t="str">
        <f t="shared" si="103"/>
        <v/>
      </c>
      <c r="Z344" s="129" t="str">
        <f t="shared" si="104"/>
        <v/>
      </c>
      <c r="AA344" s="133" t="str">
        <f t="shared" si="111"/>
        <v/>
      </c>
      <c r="AC344" s="186" t="e">
        <f>AC326</f>
        <v>#N/A</v>
      </c>
      <c r="AD344" s="187" t="e">
        <f>AD326</f>
        <v>#N/A</v>
      </c>
      <c r="AE344" s="187" t="e">
        <f>AE326</f>
        <v>#N/A</v>
      </c>
      <c r="AF344" s="187" t="e">
        <f>AF326</f>
        <v>#N/A</v>
      </c>
      <c r="AG344" s="204" t="e">
        <f t="shared" si="105"/>
        <v>#N/A</v>
      </c>
      <c r="AI344" s="140" t="str">
        <f>IF(月報!G344&lt;&gt;"",月報!G344,"")</f>
        <v/>
      </c>
      <c r="AJ344" s="126">
        <f>IF(月報!W344&lt;&gt;"",月報!W344*24,"")</f>
        <v>7.8333333333333339</v>
      </c>
      <c r="AK344" s="126" t="str">
        <f>IF(月報!P344&lt;&gt;"",月報!P344,"")</f>
        <v/>
      </c>
      <c r="AL344" s="126" t="str">
        <f>IF(月報!Q344&lt;&gt;"",IF(月報!Q344="平日残","",月報!Q344),"")</f>
        <v/>
      </c>
      <c r="AM344" s="126"/>
      <c r="AN344" s="126" t="e">
        <f t="shared" si="110"/>
        <v>#N/A</v>
      </c>
      <c r="AO344" s="126" t="e">
        <f>IF($E344="","",VLOOKUP($E344,カレンダマスタ!$A$5:$E$381,5,FALSE))</f>
        <v>#N/A</v>
      </c>
      <c r="AQ344" s="196" t="e">
        <f>IF(G344="","",IF(VLOOKUP(E344,カレンダマスタ!$A$5:$D$381,4,FALSE)=0,"",1))</f>
        <v>#N/A</v>
      </c>
      <c r="AR344" s="136" t="e">
        <f>IF($G344="","",IF($AD344="NSTC",INDEX(カレンダマスタ!$I$26:$O$31,MATCH($G344,カレンダマスタ!$H$26:$H$31,1),MATCH($H344,カレンダマスタ!$I$25:$O$25,1)),
IF($AD344="CS本社",INDEX(カレンダマスタ!$I$36:$O$41,MATCH($G344,カレンダマスタ!$H$36:$H$41,1),MATCH($H344,カレンダマスタ!$I$35:$O$35,1)),
IF($AD344="NS本社",INDEX(カレンダマスタ!$I$94:$O$99,MATCH($G344,カレンダマスタ!$H$95:$H$100,1),MATCH($H344,カレンダマスタ!$I$93:$O$93,1)),
IF($AD344="ODC",INDEX(カレンダマスタ!$I$46:$O$51,MATCH($G344,カレンダマスタ!$H$46:$H$51,1),MATCH($H344,カレンダマスタ!$I$45:$O$45,1)),
IF($AD344="NS東京TC",INDEX(カレンダマスタ!$I$56:$O$61,MATCH($G344,カレンダマスタ!$H$56:$H$61,1),MATCH($H344,カレンダマスタ!$I$55:$O$55,1)),""))))))</f>
        <v>#N/A</v>
      </c>
      <c r="AS344" s="126" t="e">
        <f t="shared" si="106"/>
        <v>#N/A</v>
      </c>
      <c r="AU344" s="137" t="e">
        <f>IF(E344="","",VLOOKUP($E344,カレンダマスタ!$A$4:$E$381,4,FALSE))</f>
        <v>#N/A</v>
      </c>
      <c r="AV344" s="137" t="str">
        <f t="shared" si="112"/>
        <v/>
      </c>
      <c r="AW344" s="137" t="str">
        <f t="shared" si="113"/>
        <v/>
      </c>
      <c r="AX344" s="138" t="e">
        <f t="shared" si="114"/>
        <v>#N/A</v>
      </c>
      <c r="AY344" s="138" t="e">
        <f t="shared" si="115"/>
        <v>#N/A</v>
      </c>
      <c r="AZ344" s="130" t="e">
        <f>IF(AX344&amp;AW344="勤怠未設定","×",IF(AV344="勤怠修正","×",IF(AC344="外注","",IF(AA344="",IF(AY344&lt;&gt;"","×",""),IF(VLOOKUP(AA344,カレンダマスタ!$H$66:$I$83,2,FALSE)&lt;&gt;AY344,"×","OK")))))</f>
        <v>#N/A</v>
      </c>
      <c r="BC344" s="137" t="e">
        <f>IF(E344="","",VLOOKUP($E344,カレンダマスタ!$A$4:$E$381,4,FALSE))</f>
        <v>#N/A</v>
      </c>
      <c r="BD344" s="126" t="e">
        <f>IF(AC344="社員","",IF(AG344=0,"",IF(AD344="NSTC",IF(COUNTIF(カレンダマスタ!$Q$5:$Q$32,G344)=1,"OK","×"),
IF(AD344="NS本社",IF(COUNTIF(カレンダマスタ!$T$5:$T$32,G344)=1,"OK","×"),IF(COUNTIF(カレンダマスタ!$R$5:$R$32,G344)=1,"OK","×")))))</f>
        <v>#N/A</v>
      </c>
      <c r="BE344" s="126" t="e">
        <f>IF(AC344="社員","",IF(G344="","",IF(R344&lt;&gt;"","",IF(AF344="CS","OK",IF(VLOOKUP(E344,カレンダマスタ!$A$5:$D$381,4,FALSE)&gt;0,"",IF(OR(G344*24&gt;10.84,H344*24&lt;14.5)=TRUE,"×","OK"))))))</f>
        <v>#N/A</v>
      </c>
      <c r="BF344" s="126" t="e">
        <f t="shared" si="99"/>
        <v>#N/A</v>
      </c>
      <c r="BG344" s="126" t="e">
        <f t="shared" si="107"/>
        <v>#N/A</v>
      </c>
      <c r="BI344" s="130" t="e">
        <f t="shared" si="108"/>
        <v>#N/A</v>
      </c>
    </row>
    <row r="345" spans="2:61">
      <c r="B345" s="111"/>
      <c r="C345" s="536">
        <v>330961</v>
      </c>
      <c r="D345" s="128" t="s">
        <v>543</v>
      </c>
      <c r="E345" s="583">
        <v>45422</v>
      </c>
      <c r="F345" s="128" t="s">
        <v>199</v>
      </c>
      <c r="G345" s="588">
        <v>0.375</v>
      </c>
      <c r="H345" s="588">
        <v>0.75</v>
      </c>
      <c r="I345" s="130" t="s">
        <v>200</v>
      </c>
      <c r="J345" s="139">
        <v>8</v>
      </c>
      <c r="K345" s="131"/>
      <c r="L345" s="132"/>
      <c r="M345" s="132"/>
      <c r="N345" s="141"/>
      <c r="O345" s="139">
        <v>8</v>
      </c>
      <c r="P345" s="139"/>
      <c r="Q345" s="139"/>
      <c r="R345" s="133"/>
      <c r="S345" s="134" t="s">
        <v>594</v>
      </c>
      <c r="T345" s="434">
        <f t="shared" si="101"/>
        <v>8</v>
      </c>
      <c r="U345" s="429"/>
      <c r="V345" s="429" t="e">
        <f t="shared" si="102"/>
        <v>#N/A</v>
      </c>
      <c r="W345" s="298"/>
      <c r="X345" s="129">
        <f t="shared" si="109"/>
        <v>0.33333333333333331</v>
      </c>
      <c r="Y345" s="129" t="str">
        <f t="shared" si="103"/>
        <v/>
      </c>
      <c r="Z345" s="129" t="str">
        <f t="shared" si="104"/>
        <v/>
      </c>
      <c r="AA345" s="133" t="str">
        <f t="shared" si="111"/>
        <v/>
      </c>
      <c r="AC345" s="186" t="e">
        <f>AC326</f>
        <v>#N/A</v>
      </c>
      <c r="AD345" s="187" t="e">
        <f>AD326</f>
        <v>#N/A</v>
      </c>
      <c r="AE345" s="187" t="e">
        <f>AE326</f>
        <v>#N/A</v>
      </c>
      <c r="AF345" s="187" t="e">
        <f>AF326</f>
        <v>#N/A</v>
      </c>
      <c r="AG345" s="204" t="e">
        <f t="shared" si="105"/>
        <v>#N/A</v>
      </c>
      <c r="AI345" s="140" t="str">
        <f>IF(月報!G345&lt;&gt;"",月報!G345,"")</f>
        <v/>
      </c>
      <c r="AJ345" s="126">
        <f>IF(月報!W345&lt;&gt;"",月報!W345*24,"")</f>
        <v>8</v>
      </c>
      <c r="AK345" s="126" t="str">
        <f>IF(月報!P345&lt;&gt;"",月報!P345,"")</f>
        <v/>
      </c>
      <c r="AL345" s="126" t="str">
        <f>IF(月報!Q345&lt;&gt;"",IF(月報!Q345="平日残","",月報!Q345),"")</f>
        <v/>
      </c>
      <c r="AM345" s="126"/>
      <c r="AN345" s="126" t="e">
        <f t="shared" si="110"/>
        <v>#N/A</v>
      </c>
      <c r="AO345" s="126" t="e">
        <f>IF($E345="","",VLOOKUP($E345,カレンダマスタ!$A$5:$E$381,5,FALSE))</f>
        <v>#N/A</v>
      </c>
      <c r="AQ345" s="196" t="e">
        <f>IF(G345="","",IF(VLOOKUP(E345,カレンダマスタ!$A$5:$D$381,4,FALSE)=0,"",1))</f>
        <v>#N/A</v>
      </c>
      <c r="AR345" s="136" t="e">
        <f>IF($G345="","",IF($AD345="NSTC",INDEX(カレンダマスタ!$I$26:$O$31,MATCH($G345,カレンダマスタ!$H$26:$H$31,1),MATCH($H345,カレンダマスタ!$I$25:$O$25,1)),
IF($AD345="CS本社",INDEX(カレンダマスタ!$I$36:$O$41,MATCH($G345,カレンダマスタ!$H$36:$H$41,1),MATCH($H345,カレンダマスタ!$I$35:$O$35,1)),
IF($AD345="NS本社",INDEX(カレンダマスタ!$I$94:$O$99,MATCH($G345,カレンダマスタ!$H$95:$H$100,1),MATCH($H345,カレンダマスタ!$I$93:$O$93,1)),
IF($AD345="ODC",INDEX(カレンダマスタ!$I$46:$O$51,MATCH($G345,カレンダマスタ!$H$46:$H$51,1),MATCH($H345,カレンダマスタ!$I$45:$O$45,1)),
IF($AD345="NS東京TC",INDEX(カレンダマスタ!$I$56:$O$61,MATCH($G345,カレンダマスタ!$H$56:$H$61,1),MATCH($H345,カレンダマスタ!$I$55:$O$55,1)),""))))))</f>
        <v>#N/A</v>
      </c>
      <c r="AS345" s="126" t="e">
        <f t="shared" si="106"/>
        <v>#N/A</v>
      </c>
      <c r="AU345" s="137" t="e">
        <f>IF(E345="","",VLOOKUP($E345,カレンダマスタ!$A$4:$E$381,4,FALSE))</f>
        <v>#N/A</v>
      </c>
      <c r="AV345" s="137" t="str">
        <f t="shared" si="112"/>
        <v/>
      </c>
      <c r="AW345" s="137" t="str">
        <f t="shared" si="113"/>
        <v/>
      </c>
      <c r="AX345" s="138" t="e">
        <f t="shared" si="114"/>
        <v>#N/A</v>
      </c>
      <c r="AY345" s="138" t="e">
        <f t="shared" si="115"/>
        <v>#N/A</v>
      </c>
      <c r="AZ345" s="130" t="e">
        <f>IF(AX345&amp;AW345="勤怠未設定","×",IF(AV345="勤怠修正","×",IF(AC345="外注","",IF(AA345="",IF(AY345&lt;&gt;"","×",""),IF(VLOOKUP(AA345,カレンダマスタ!$H$66:$I$83,2,FALSE)&lt;&gt;AY345,"×","OK")))))</f>
        <v>#N/A</v>
      </c>
      <c r="BC345" s="137" t="e">
        <f>IF(E345="","",VLOOKUP($E345,カレンダマスタ!$A$4:$E$381,4,FALSE))</f>
        <v>#N/A</v>
      </c>
      <c r="BD345" s="126" t="e">
        <f>IF(AC345="社員","",IF(AG345=0,"",IF(AD345="NSTC",IF(COUNTIF(カレンダマスタ!$Q$5:$Q$32,G345)=1,"OK","×"),
IF(AD345="NS本社",IF(COUNTIF(カレンダマスタ!$T$5:$T$32,G345)=1,"OK","×"),IF(COUNTIF(カレンダマスタ!$R$5:$R$32,G345)=1,"OK","×")))))</f>
        <v>#N/A</v>
      </c>
      <c r="BE345" s="126" t="e">
        <f>IF(AC345="社員","",IF(G345="","",IF(R345&lt;&gt;"","",IF(AF345="CS","OK",IF(VLOOKUP(E345,カレンダマスタ!$A$5:$D$381,4,FALSE)&gt;0,"",IF(OR(G345*24&gt;10.84,H345*24&lt;14.5)=TRUE,"×","OK"))))))</f>
        <v>#N/A</v>
      </c>
      <c r="BF345" s="126" t="e">
        <f t="shared" si="99"/>
        <v>#N/A</v>
      </c>
      <c r="BG345" s="126" t="e">
        <f t="shared" si="107"/>
        <v>#N/A</v>
      </c>
      <c r="BI345" s="130" t="e">
        <f t="shared" si="108"/>
        <v>#N/A</v>
      </c>
    </row>
    <row r="346" spans="2:61">
      <c r="B346" s="111"/>
      <c r="C346" s="537">
        <v>330961</v>
      </c>
      <c r="D346" s="142" t="s">
        <v>543</v>
      </c>
      <c r="E346" s="584">
        <v>45423</v>
      </c>
      <c r="F346" s="142" t="s">
        <v>369</v>
      </c>
      <c r="G346" s="589"/>
      <c r="H346" s="589"/>
      <c r="I346" s="144"/>
      <c r="J346" s="148"/>
      <c r="K346" s="145"/>
      <c r="L346" s="146"/>
      <c r="M346" s="146"/>
      <c r="N346" s="147"/>
      <c r="O346" s="148"/>
      <c r="P346" s="148"/>
      <c r="Q346" s="148"/>
      <c r="R346" s="149"/>
      <c r="S346" s="156"/>
      <c r="T346" s="435" t="str">
        <f t="shared" si="101"/>
        <v/>
      </c>
      <c r="U346" s="430"/>
      <c r="V346" s="430" t="e">
        <f t="shared" si="102"/>
        <v>#N/A</v>
      </c>
      <c r="W346" s="298"/>
      <c r="X346" s="143" t="str">
        <f t="shared" si="109"/>
        <v/>
      </c>
      <c r="Y346" s="143" t="str">
        <f t="shared" si="103"/>
        <v/>
      </c>
      <c r="Z346" s="143" t="str">
        <f t="shared" si="104"/>
        <v/>
      </c>
      <c r="AA346" s="149" t="str">
        <f t="shared" si="111"/>
        <v/>
      </c>
      <c r="AC346" s="188" t="e">
        <f>AC326</f>
        <v>#N/A</v>
      </c>
      <c r="AD346" s="189" t="e">
        <f>AD326</f>
        <v>#N/A</v>
      </c>
      <c r="AE346" s="189" t="e">
        <f>AE326</f>
        <v>#N/A</v>
      </c>
      <c r="AF346" s="189" t="e">
        <f>AF326</f>
        <v>#N/A</v>
      </c>
      <c r="AG346" s="205">
        <f t="shared" si="105"/>
        <v>0</v>
      </c>
      <c r="AI346" s="157" t="str">
        <f>IF(月報!G346&lt;&gt;"",月報!G346,"")</f>
        <v/>
      </c>
      <c r="AJ346" s="151" t="str">
        <f>IF(月報!W346&lt;&gt;"",月報!W346*24,"")</f>
        <v/>
      </c>
      <c r="AK346" s="151" t="str">
        <f>IF(月報!P346&lt;&gt;"",月報!P346,"")</f>
        <v/>
      </c>
      <c r="AL346" s="151" t="str">
        <f>IF(月報!Q346&lt;&gt;"",IF(月報!Q346="平日残","",月報!Q346),"")</f>
        <v/>
      </c>
      <c r="AM346" s="151"/>
      <c r="AN346" s="151" t="e">
        <f t="shared" si="110"/>
        <v>#N/A</v>
      </c>
      <c r="AO346" s="151" t="e">
        <f>IF($E346="","",VLOOKUP($E346,カレンダマスタ!$A$5:$E$381,5,FALSE))</f>
        <v>#N/A</v>
      </c>
      <c r="AQ346" s="197" t="str">
        <f>IF(G346="","",IF(VLOOKUP(E346,カレンダマスタ!$A$5:$D$381,4,FALSE)=0,"",1))</f>
        <v/>
      </c>
      <c r="AR346" s="152" t="str">
        <f>IF($G346="","",IF($AD346="NSTC",INDEX(カレンダマスタ!$I$26:$O$31,MATCH($G346,カレンダマスタ!$H$26:$H$31,1),MATCH($H346,カレンダマスタ!$I$25:$O$25,1)),
IF($AD346="CS本社",INDEX(カレンダマスタ!$I$36:$O$41,MATCH($G346,カレンダマスタ!$H$36:$H$41,1),MATCH($H346,カレンダマスタ!$I$35:$O$35,1)),
IF($AD346="NS本社",INDEX(カレンダマスタ!$I$94:$O$99,MATCH($G346,カレンダマスタ!$H$95:$H$100,1),MATCH($H346,カレンダマスタ!$I$93:$O$93,1)),
IF($AD346="ODC",INDEX(カレンダマスタ!$I$46:$O$51,MATCH($G346,カレンダマスタ!$H$46:$H$51,1),MATCH($H346,カレンダマスタ!$I$45:$O$45,1)),
IF($AD346="NS東京TC",INDEX(カレンダマスタ!$I$56:$O$61,MATCH($G346,カレンダマスタ!$H$56:$H$61,1),MATCH($H346,カレンダマスタ!$I$55:$O$55,1)),""))))))</f>
        <v/>
      </c>
      <c r="AS346" s="151" t="e">
        <f t="shared" si="106"/>
        <v>#N/A</v>
      </c>
      <c r="AU346" s="153" t="e">
        <f>IF(E346="","",VLOOKUP($E346,カレンダマスタ!$A$4:$E$381,4,FALSE))</f>
        <v>#N/A</v>
      </c>
      <c r="AV346" s="153" t="str">
        <f t="shared" si="112"/>
        <v/>
      </c>
      <c r="AW346" s="153" t="str">
        <f t="shared" si="113"/>
        <v/>
      </c>
      <c r="AX346" s="154" t="e">
        <f t="shared" si="114"/>
        <v>#N/A</v>
      </c>
      <c r="AY346" s="154" t="e">
        <f t="shared" si="115"/>
        <v>#N/A</v>
      </c>
      <c r="AZ346" s="144" t="e">
        <f>IF(AX346&amp;AW346="勤怠未設定","×",IF(AV346="勤怠修正","×",IF(AC346="外注","",IF(AA346="",IF(AY346&lt;&gt;"","×",""),IF(VLOOKUP(AA346,カレンダマスタ!$H$66:$I$83,2,FALSE)&lt;&gt;AY346,"×","OK")))))</f>
        <v>#N/A</v>
      </c>
      <c r="BC346" s="153" t="e">
        <f>IF(E346="","",VLOOKUP($E346,カレンダマスタ!$A$4:$E$381,4,FALSE))</f>
        <v>#N/A</v>
      </c>
      <c r="BD346" s="151" t="e">
        <f>IF(AC346="社員","",IF(AG346=0,"",IF(AD346="NSTC",IF(COUNTIF(カレンダマスタ!$Q$5:$Q$32,G346)=1,"OK","×"),
IF(AD346="NS本社",IF(COUNTIF(カレンダマスタ!$T$5:$T$32,G346)=1,"OK","×"),IF(COUNTIF(カレンダマスタ!$R$5:$R$32,G346)=1,"OK","×")))))</f>
        <v>#N/A</v>
      </c>
      <c r="BE346" s="151" t="e">
        <f>IF(AC346="社員","",IF(G346="","",IF(R346&lt;&gt;"","",IF(AF346="CS","OK",IF(VLOOKUP(E346,カレンダマスタ!$A$5:$D$381,4,FALSE)&gt;0,"",IF(OR(G346*24&gt;10.84,H346*24&lt;14.5)=TRUE,"×","OK"))))))</f>
        <v>#N/A</v>
      </c>
      <c r="BF346" s="151" t="e">
        <f t="shared" si="99"/>
        <v>#N/A</v>
      </c>
      <c r="BG346" s="151" t="e">
        <f t="shared" si="107"/>
        <v>#N/A</v>
      </c>
      <c r="BI346" s="144" t="e">
        <f t="shared" si="108"/>
        <v>#N/A</v>
      </c>
    </row>
    <row r="347" spans="2:61">
      <c r="B347" s="111"/>
      <c r="C347" s="535">
        <v>330961</v>
      </c>
      <c r="D347" s="112" t="s">
        <v>543</v>
      </c>
      <c r="E347" s="582">
        <v>45424</v>
      </c>
      <c r="F347" s="112" t="s">
        <v>370</v>
      </c>
      <c r="G347" s="587">
        <v>0.375</v>
      </c>
      <c r="H347" s="587">
        <v>0.75</v>
      </c>
      <c r="I347" s="114" t="s">
        <v>200</v>
      </c>
      <c r="J347" s="118">
        <v>8</v>
      </c>
      <c r="K347" s="115"/>
      <c r="L347" s="116"/>
      <c r="M347" s="116"/>
      <c r="N347" s="117"/>
      <c r="O347" s="118">
        <v>8</v>
      </c>
      <c r="P347" s="118"/>
      <c r="Q347" s="118"/>
      <c r="R347" s="119" t="s">
        <v>602</v>
      </c>
      <c r="S347" s="120" t="s">
        <v>594</v>
      </c>
      <c r="T347" s="433">
        <f t="shared" si="101"/>
        <v>8</v>
      </c>
      <c r="U347" s="431">
        <f>SUM(T347:T353)</f>
        <v>52</v>
      </c>
      <c r="V347" s="431" t="e">
        <f t="shared" si="102"/>
        <v>#N/A</v>
      </c>
      <c r="W347" s="298"/>
      <c r="X347" s="113">
        <f t="shared" si="109"/>
        <v>0.33333333333333331</v>
      </c>
      <c r="Y347" s="113" t="str">
        <f t="shared" si="103"/>
        <v/>
      </c>
      <c r="Z347" s="113" t="str">
        <f t="shared" si="104"/>
        <v/>
      </c>
      <c r="AA347" s="119" t="e">
        <f t="shared" si="111"/>
        <v>#N/A</v>
      </c>
      <c r="AC347" s="190" t="e">
        <f>AC326</f>
        <v>#N/A</v>
      </c>
      <c r="AD347" s="191" t="e">
        <f>AD326</f>
        <v>#N/A</v>
      </c>
      <c r="AE347" s="191" t="e">
        <f>AE326</f>
        <v>#N/A</v>
      </c>
      <c r="AF347" s="191" t="e">
        <f>AF326</f>
        <v>#N/A</v>
      </c>
      <c r="AG347" s="206" t="e">
        <f t="shared" si="105"/>
        <v>#N/A</v>
      </c>
      <c r="AI347" s="158" t="str">
        <f>IF(月報!G347&lt;&gt;"",月報!G347,"")</f>
        <v/>
      </c>
      <c r="AJ347" s="122">
        <f>IF(月報!W347&lt;&gt;"",月報!W347*24,"")</f>
        <v>8</v>
      </c>
      <c r="AK347" s="122" t="str">
        <f>IF(月報!P347&lt;&gt;"",月報!P347,"")</f>
        <v/>
      </c>
      <c r="AL347" s="122" t="str">
        <f>IF(月報!Q347&lt;&gt;"",IF(月報!Q347="平日残","",月報!Q347),"")</f>
        <v>法休残</v>
      </c>
      <c r="AM347" s="122"/>
      <c r="AN347" s="122" t="e">
        <f t="shared" si="110"/>
        <v>#N/A</v>
      </c>
      <c r="AO347" s="122" t="e">
        <f>IF($E347="","",VLOOKUP($E347,カレンダマスタ!$A$5:$E$381,5,FALSE))</f>
        <v>#N/A</v>
      </c>
      <c r="AQ347" s="195" t="e">
        <f>IF(G347="","",IF(VLOOKUP(E347,カレンダマスタ!$A$5:$D$381,4,FALSE)=0,"",1))</f>
        <v>#N/A</v>
      </c>
      <c r="AR347" s="123" t="e">
        <f>IF($G347="","",IF($AD347="NSTC",INDEX(カレンダマスタ!$I$26:$O$31,MATCH($G347,カレンダマスタ!$H$26:$H$31,1),MATCH($H347,カレンダマスタ!$I$25:$O$25,1)),
IF($AD347="CS本社",INDEX(カレンダマスタ!$I$36:$O$41,MATCH($G347,カレンダマスタ!$H$36:$H$41,1),MATCH($H347,カレンダマスタ!$I$35:$O$35,1)),
IF($AD347="NS本社",INDEX(カレンダマスタ!$I$94:$O$99,MATCH($G347,カレンダマスタ!$H$95:$H$100,1),MATCH($H347,カレンダマスタ!$I$93:$O$93,1)),
IF($AD347="ODC",INDEX(カレンダマスタ!$I$46:$O$51,MATCH($G347,カレンダマスタ!$H$46:$H$51,1),MATCH($H347,カレンダマスタ!$I$45:$O$45,1)),
IF($AD347="NS東京TC",INDEX(カレンダマスタ!$I$56:$O$61,MATCH($G347,カレンダマスタ!$H$56:$H$61,1),MATCH($H347,カレンダマスタ!$I$55:$O$55,1)),""))))))</f>
        <v>#N/A</v>
      </c>
      <c r="AS347" s="122" t="e">
        <f t="shared" si="106"/>
        <v>#N/A</v>
      </c>
      <c r="AU347" s="124" t="e">
        <f>IF(E347="","",VLOOKUP($E347,カレンダマスタ!$A$4:$E$381,4,FALSE))</f>
        <v>#N/A</v>
      </c>
      <c r="AV347" s="124" t="e">
        <f t="shared" si="112"/>
        <v>#N/A</v>
      </c>
      <c r="AW347" s="124" t="str">
        <f t="shared" si="113"/>
        <v/>
      </c>
      <c r="AX347" s="125" t="e">
        <f t="shared" si="114"/>
        <v>#N/A</v>
      </c>
      <c r="AY347" s="125" t="e">
        <f t="shared" si="115"/>
        <v>#N/A</v>
      </c>
      <c r="AZ347" s="114" t="e">
        <f>IF(AX347&amp;AW347="勤怠未設定","×",IF(AV347="勤怠修正","×",IF(AC347="外注","",IF(AA347="",IF(AY347&lt;&gt;"","×",""),IF(VLOOKUP(AA347,カレンダマスタ!$H$66:$I$83,2,FALSE)&lt;&gt;AY347,"×","OK")))))</f>
        <v>#N/A</v>
      </c>
      <c r="BC347" s="124" t="e">
        <f>IF(E347="","",VLOOKUP($E347,カレンダマスタ!$A$4:$E$381,4,FALSE))</f>
        <v>#N/A</v>
      </c>
      <c r="BD347" s="122" t="e">
        <f>IF(AC347="社員","",IF(AG347=0,"",IF(AD347="NSTC",IF(COUNTIF(カレンダマスタ!$Q$5:$Q$32,G347)=1,"OK","×"),
IF(AD347="NS本社",IF(COUNTIF(カレンダマスタ!$T$5:$T$32,G347)=1,"OK","×"),IF(COUNTIF(カレンダマスタ!$R$5:$R$32,G347)=1,"OK","×")))))</f>
        <v>#N/A</v>
      </c>
      <c r="BE347" s="122" t="e">
        <f>IF(AC347="社員","",IF(G347="","",IF(R347&lt;&gt;"","",IF(AF347="CS","OK",IF(VLOOKUP(E347,カレンダマスタ!$A$5:$D$381,4,FALSE)&gt;0,"",IF(OR(G347*24&gt;10.84,H347*24&lt;14.5)=TRUE,"×","OK"))))))</f>
        <v>#N/A</v>
      </c>
      <c r="BF347" s="122" t="e">
        <f t="shared" si="99"/>
        <v>#N/A</v>
      </c>
      <c r="BG347" s="122" t="e">
        <f t="shared" si="107"/>
        <v>#N/A</v>
      </c>
      <c r="BI347" s="114" t="e">
        <f t="shared" si="108"/>
        <v>#N/A</v>
      </c>
    </row>
    <row r="348" spans="2:61">
      <c r="B348" s="111"/>
      <c r="C348" s="536">
        <v>330961</v>
      </c>
      <c r="D348" s="128" t="s">
        <v>543</v>
      </c>
      <c r="E348" s="583">
        <v>45425</v>
      </c>
      <c r="F348" s="128" t="s">
        <v>201</v>
      </c>
      <c r="G348" s="588">
        <v>0.375</v>
      </c>
      <c r="H348" s="588">
        <v>0.80208333333333337</v>
      </c>
      <c r="I348" s="130" t="s">
        <v>200</v>
      </c>
      <c r="J348" s="139">
        <v>9.25</v>
      </c>
      <c r="K348" s="131"/>
      <c r="L348" s="132"/>
      <c r="M348" s="132"/>
      <c r="N348" s="141"/>
      <c r="O348" s="139">
        <v>8</v>
      </c>
      <c r="P348" s="139">
        <v>1.25</v>
      </c>
      <c r="Q348" s="139"/>
      <c r="R348" s="133"/>
      <c r="S348" s="134" t="s">
        <v>594</v>
      </c>
      <c r="T348" s="434">
        <f t="shared" si="101"/>
        <v>9.25</v>
      </c>
      <c r="U348" s="429"/>
      <c r="V348" s="429" t="e">
        <f t="shared" si="102"/>
        <v>#N/A</v>
      </c>
      <c r="W348" s="298"/>
      <c r="X348" s="129">
        <f t="shared" si="109"/>
        <v>0.33333333333333331</v>
      </c>
      <c r="Y348" s="129">
        <f t="shared" si="103"/>
        <v>5.2083333333333336E-2</v>
      </c>
      <c r="Z348" s="129" t="str">
        <f t="shared" si="104"/>
        <v/>
      </c>
      <c r="AA348" s="133" t="str">
        <f t="shared" si="111"/>
        <v/>
      </c>
      <c r="AC348" s="186" t="e">
        <f>AC326</f>
        <v>#N/A</v>
      </c>
      <c r="AD348" s="187" t="e">
        <f>AD326</f>
        <v>#N/A</v>
      </c>
      <c r="AE348" s="187" t="e">
        <f>AE326</f>
        <v>#N/A</v>
      </c>
      <c r="AF348" s="187" t="e">
        <f>AF326</f>
        <v>#N/A</v>
      </c>
      <c r="AG348" s="204" t="e">
        <f t="shared" si="105"/>
        <v>#N/A</v>
      </c>
      <c r="AI348" s="135" t="str">
        <f>IF(月報!G348&lt;&gt;"",月報!G348,"")</f>
        <v/>
      </c>
      <c r="AJ348" s="126">
        <f>IF(月報!W348&lt;&gt;"",月報!W348*24,"")</f>
        <v>9.3333333333333339</v>
      </c>
      <c r="AK348" s="126" t="str">
        <f>IF(月報!P348&lt;&gt;"",月報!P348,"")</f>
        <v/>
      </c>
      <c r="AL348" s="126" t="str">
        <f>IF(月報!Q348&lt;&gt;"",IF(月報!Q348="平日残","",月報!Q348),"")</f>
        <v/>
      </c>
      <c r="AM348" s="126"/>
      <c r="AN348" s="126" t="e">
        <f t="shared" si="110"/>
        <v>#N/A</v>
      </c>
      <c r="AO348" s="126" t="e">
        <f>IF($E348="","",VLOOKUP($E348,カレンダマスタ!$A$5:$E$381,5,FALSE))</f>
        <v>#N/A</v>
      </c>
      <c r="AQ348" s="196" t="e">
        <f>IF(G348="","",IF(VLOOKUP(E348,カレンダマスタ!$A$5:$D$381,4,FALSE)=0,"",1))</f>
        <v>#N/A</v>
      </c>
      <c r="AR348" s="136" t="e">
        <f>IF($G348="","",IF($AD348="NSTC",INDEX(カレンダマスタ!$I$26:$O$31,MATCH($G348,カレンダマスタ!$H$26:$H$31,1),MATCH($H348,カレンダマスタ!$I$25:$O$25,1)),
IF($AD348="CS本社",INDEX(カレンダマスタ!$I$36:$O$41,MATCH($G348,カレンダマスタ!$H$36:$H$41,1),MATCH($H348,カレンダマスタ!$I$35:$O$35,1)),
IF($AD348="NS本社",INDEX(カレンダマスタ!$I$94:$O$99,MATCH($G348,カレンダマスタ!$H$95:$H$100,1),MATCH($H348,カレンダマスタ!$I$93:$O$93,1)),
IF($AD348="ODC",INDEX(カレンダマスタ!$I$46:$O$51,MATCH($G348,カレンダマスタ!$H$46:$H$51,1),MATCH($H348,カレンダマスタ!$I$45:$O$45,1)),
IF($AD348="NS東京TC",INDEX(カレンダマスタ!$I$56:$O$61,MATCH($G348,カレンダマスタ!$H$56:$H$61,1),MATCH($H348,カレンダマスタ!$I$55:$O$55,1)),""))))))</f>
        <v>#N/A</v>
      </c>
      <c r="AS348" s="126" t="e">
        <f t="shared" si="106"/>
        <v>#N/A</v>
      </c>
      <c r="AU348" s="137" t="e">
        <f>IF(E348="","",VLOOKUP($E348,カレンダマスタ!$A$4:$E$381,4,FALSE))</f>
        <v>#N/A</v>
      </c>
      <c r="AV348" s="137" t="str">
        <f t="shared" si="112"/>
        <v/>
      </c>
      <c r="AW348" s="137" t="str">
        <f t="shared" si="113"/>
        <v/>
      </c>
      <c r="AX348" s="138" t="e">
        <f t="shared" si="114"/>
        <v>#N/A</v>
      </c>
      <c r="AY348" s="138" t="e">
        <f t="shared" si="115"/>
        <v>#N/A</v>
      </c>
      <c r="AZ348" s="130" t="e">
        <f>IF(AX348&amp;AW348="勤怠未設定","×",IF(AV348="勤怠修正","×",IF(AC348="外注","",IF(AA348="",IF(AY348&lt;&gt;"","×",""),IF(VLOOKUP(AA348,カレンダマスタ!$H$66:$I$83,2,FALSE)&lt;&gt;AY348,"×","OK")))))</f>
        <v>#N/A</v>
      </c>
      <c r="BC348" s="137" t="e">
        <f>IF(E348="","",VLOOKUP($E348,カレンダマスタ!$A$4:$E$381,4,FALSE))</f>
        <v>#N/A</v>
      </c>
      <c r="BD348" s="126" t="e">
        <f>IF(AC348="社員","",IF(AG348=0,"",IF(AD348="NSTC",IF(COUNTIF(カレンダマスタ!$Q$5:$Q$32,G348)=1,"OK","×"),
IF(AD348="NS本社",IF(COUNTIF(カレンダマスタ!$T$5:$T$32,G348)=1,"OK","×"),IF(COUNTIF(カレンダマスタ!$R$5:$R$32,G348)=1,"OK","×")))))</f>
        <v>#N/A</v>
      </c>
      <c r="BE348" s="126" t="e">
        <f>IF(AC348="社員","",IF(G348="","",IF(R348&lt;&gt;"","",IF(AF348="CS","OK",IF(VLOOKUP(E348,カレンダマスタ!$A$5:$D$381,4,FALSE)&gt;0,"",IF(OR(G348*24&gt;10.84,H348*24&lt;14.5)=TRUE,"×","OK"))))))</f>
        <v>#N/A</v>
      </c>
      <c r="BF348" s="126" t="e">
        <f t="shared" si="99"/>
        <v>#N/A</v>
      </c>
      <c r="BG348" s="126" t="e">
        <f t="shared" si="107"/>
        <v>#N/A</v>
      </c>
      <c r="BI348" s="130" t="e">
        <f t="shared" si="108"/>
        <v>#N/A</v>
      </c>
    </row>
    <row r="349" spans="2:61">
      <c r="B349" s="111"/>
      <c r="C349" s="536">
        <v>330961</v>
      </c>
      <c r="D349" s="128" t="s">
        <v>543</v>
      </c>
      <c r="E349" s="583">
        <v>45426</v>
      </c>
      <c r="F349" s="128" t="s">
        <v>203</v>
      </c>
      <c r="G349" s="588">
        <v>0.375</v>
      </c>
      <c r="H349" s="588">
        <v>0.80208333333333337</v>
      </c>
      <c r="I349" s="130" t="s">
        <v>200</v>
      </c>
      <c r="J349" s="139">
        <v>9.25</v>
      </c>
      <c r="K349" s="131"/>
      <c r="L349" s="132"/>
      <c r="M349" s="132"/>
      <c r="N349" s="141"/>
      <c r="O349" s="139">
        <v>8</v>
      </c>
      <c r="P349" s="139">
        <v>1.25</v>
      </c>
      <c r="Q349" s="139"/>
      <c r="R349" s="133"/>
      <c r="S349" s="134" t="s">
        <v>594</v>
      </c>
      <c r="T349" s="434">
        <f t="shared" si="101"/>
        <v>9.25</v>
      </c>
      <c r="U349" s="429"/>
      <c r="V349" s="429" t="e">
        <f t="shared" si="102"/>
        <v>#N/A</v>
      </c>
      <c r="W349" s="298"/>
      <c r="X349" s="129">
        <f t="shared" si="109"/>
        <v>0.33333333333333331</v>
      </c>
      <c r="Y349" s="129">
        <f t="shared" si="103"/>
        <v>5.2083333333333336E-2</v>
      </c>
      <c r="Z349" s="129" t="str">
        <f t="shared" si="104"/>
        <v/>
      </c>
      <c r="AA349" s="133" t="str">
        <f t="shared" si="111"/>
        <v/>
      </c>
      <c r="AC349" s="186" t="e">
        <f>AC326</f>
        <v>#N/A</v>
      </c>
      <c r="AD349" s="187" t="e">
        <f>AD326</f>
        <v>#N/A</v>
      </c>
      <c r="AE349" s="187" t="e">
        <f>AE326</f>
        <v>#N/A</v>
      </c>
      <c r="AF349" s="187" t="e">
        <f>AF326</f>
        <v>#N/A</v>
      </c>
      <c r="AG349" s="204" t="e">
        <f t="shared" si="105"/>
        <v>#N/A</v>
      </c>
      <c r="AI349" s="135" t="str">
        <f>IF(月報!G349&lt;&gt;"",月報!G349,"")</f>
        <v/>
      </c>
      <c r="AJ349" s="126">
        <f>IF(月報!W349&lt;&gt;"",月報!W349*24,"")</f>
        <v>9.25</v>
      </c>
      <c r="AK349" s="126" t="str">
        <f>IF(月報!P349&lt;&gt;"",月報!P349,"")</f>
        <v/>
      </c>
      <c r="AL349" s="126" t="str">
        <f>IF(月報!Q349&lt;&gt;"",IF(月報!Q349="平日残","",月報!Q349),"")</f>
        <v/>
      </c>
      <c r="AM349" s="126"/>
      <c r="AN349" s="126" t="e">
        <f t="shared" si="110"/>
        <v>#N/A</v>
      </c>
      <c r="AO349" s="126" t="e">
        <f>IF($E349="","",VLOOKUP($E349,カレンダマスタ!$A$5:$E$381,5,FALSE))</f>
        <v>#N/A</v>
      </c>
      <c r="AQ349" s="196" t="e">
        <f>IF(G349="","",IF(VLOOKUP(E349,カレンダマスタ!$A$5:$D$381,4,FALSE)=0,"",1))</f>
        <v>#N/A</v>
      </c>
      <c r="AR349" s="136" t="e">
        <f>IF($G349="","",IF($AD349="NSTC",INDEX(カレンダマスタ!$I$26:$O$31,MATCH($G349,カレンダマスタ!$H$26:$H$31,1),MATCH($H349,カレンダマスタ!$I$25:$O$25,1)),
IF($AD349="CS本社",INDEX(カレンダマスタ!$I$36:$O$41,MATCH($G349,カレンダマスタ!$H$36:$H$41,1),MATCH($H349,カレンダマスタ!$I$35:$O$35,1)),
IF($AD349="NS本社",INDEX(カレンダマスタ!$I$94:$O$99,MATCH($G349,カレンダマスタ!$H$95:$H$100,1),MATCH($H349,カレンダマスタ!$I$93:$O$93,1)),
IF($AD349="ODC",INDEX(カレンダマスタ!$I$46:$O$51,MATCH($G349,カレンダマスタ!$H$46:$H$51,1),MATCH($H349,カレンダマスタ!$I$45:$O$45,1)),
IF($AD349="NS東京TC",INDEX(カレンダマスタ!$I$56:$O$61,MATCH($G349,カレンダマスタ!$H$56:$H$61,1),MATCH($H349,カレンダマスタ!$I$55:$O$55,1)),""))))))</f>
        <v>#N/A</v>
      </c>
      <c r="AS349" s="126" t="e">
        <f t="shared" si="106"/>
        <v>#N/A</v>
      </c>
      <c r="AU349" s="137" t="e">
        <f>IF(E349="","",VLOOKUP($E349,カレンダマスタ!$A$4:$E$381,4,FALSE))</f>
        <v>#N/A</v>
      </c>
      <c r="AV349" s="137" t="str">
        <f t="shared" si="112"/>
        <v/>
      </c>
      <c r="AW349" s="137" t="str">
        <f t="shared" si="113"/>
        <v/>
      </c>
      <c r="AX349" s="138" t="e">
        <f t="shared" si="114"/>
        <v>#N/A</v>
      </c>
      <c r="AY349" s="138" t="e">
        <f t="shared" si="115"/>
        <v>#N/A</v>
      </c>
      <c r="AZ349" s="130" t="e">
        <f>IF(AX349&amp;AW349="勤怠未設定","×",IF(AV349="勤怠修正","×",IF(AC349="外注","",IF(AA349="",IF(AY349&lt;&gt;"","×",""),IF(VLOOKUP(AA349,カレンダマスタ!$H$66:$I$83,2,FALSE)&lt;&gt;AY349,"×","OK")))))</f>
        <v>#N/A</v>
      </c>
      <c r="BC349" s="137" t="e">
        <f>IF(E349="","",VLOOKUP($E349,カレンダマスタ!$A$4:$E$381,4,FALSE))</f>
        <v>#N/A</v>
      </c>
      <c r="BD349" s="126" t="e">
        <f>IF(AC349="社員","",IF(AG349=0,"",IF(AD349="NSTC",IF(COUNTIF(カレンダマスタ!$Q$5:$Q$32,G349)=1,"OK","×"),
IF(AD349="NS本社",IF(COUNTIF(カレンダマスタ!$T$5:$T$32,G349)=1,"OK","×"),IF(COUNTIF(カレンダマスタ!$R$5:$R$32,G349)=1,"OK","×")))))</f>
        <v>#N/A</v>
      </c>
      <c r="BE349" s="126" t="e">
        <f>IF(AC349="社員","",IF(G349="","",IF(R349&lt;&gt;"","",IF(AF349="CS","OK",IF(VLOOKUP(E349,カレンダマスタ!$A$5:$D$381,4,FALSE)&gt;0,"",IF(OR(G349*24&gt;10.84,H349*24&lt;14.5)=TRUE,"×","OK"))))))</f>
        <v>#N/A</v>
      </c>
      <c r="BF349" s="126" t="e">
        <f t="shared" si="99"/>
        <v>#N/A</v>
      </c>
      <c r="BG349" s="126" t="e">
        <f t="shared" si="107"/>
        <v>#N/A</v>
      </c>
      <c r="BI349" s="130" t="e">
        <f t="shared" si="108"/>
        <v>#N/A</v>
      </c>
    </row>
    <row r="350" spans="2:61">
      <c r="B350" s="111"/>
      <c r="C350" s="536">
        <v>330961</v>
      </c>
      <c r="D350" s="128" t="s">
        <v>543</v>
      </c>
      <c r="E350" s="583">
        <v>45427</v>
      </c>
      <c r="F350" s="128" t="s">
        <v>204</v>
      </c>
      <c r="G350" s="588">
        <v>0.375</v>
      </c>
      <c r="H350" s="588">
        <v>0.75</v>
      </c>
      <c r="I350" s="130" t="s">
        <v>200</v>
      </c>
      <c r="J350" s="139">
        <v>8</v>
      </c>
      <c r="K350" s="131"/>
      <c r="L350" s="132"/>
      <c r="M350" s="132"/>
      <c r="N350" s="141"/>
      <c r="O350" s="139">
        <v>8</v>
      </c>
      <c r="P350" s="139"/>
      <c r="Q350" s="139"/>
      <c r="R350" s="133"/>
      <c r="S350" s="134" t="s">
        <v>594</v>
      </c>
      <c r="T350" s="434">
        <f t="shared" ref="T350:T433" si="116">IF(J350&lt;&gt;"",J350,"")</f>
        <v>8</v>
      </c>
      <c r="U350" s="429"/>
      <c r="V350" s="429" t="e">
        <f t="shared" si="102"/>
        <v>#N/A</v>
      </c>
      <c r="W350" s="298"/>
      <c r="X350" s="129">
        <f t="shared" si="109"/>
        <v>0.33333333333333331</v>
      </c>
      <c r="Y350" s="129" t="str">
        <f t="shared" si="103"/>
        <v/>
      </c>
      <c r="Z350" s="129" t="str">
        <f t="shared" si="104"/>
        <v/>
      </c>
      <c r="AA350" s="133" t="str">
        <f t="shared" si="111"/>
        <v/>
      </c>
      <c r="AC350" s="186" t="e">
        <f>AC326</f>
        <v>#N/A</v>
      </c>
      <c r="AD350" s="187" t="e">
        <f>AD326</f>
        <v>#N/A</v>
      </c>
      <c r="AE350" s="187" t="e">
        <f>AE326</f>
        <v>#N/A</v>
      </c>
      <c r="AF350" s="187" t="e">
        <f>AF326</f>
        <v>#N/A</v>
      </c>
      <c r="AG350" s="204" t="e">
        <f t="shared" si="105"/>
        <v>#N/A</v>
      </c>
      <c r="AI350" s="135" t="str">
        <f>IF(月報!G350&lt;&gt;"",月報!G350,"")</f>
        <v/>
      </c>
      <c r="AJ350" s="126">
        <f>IF(月報!W350&lt;&gt;"",月報!W350*24,"")</f>
        <v>8</v>
      </c>
      <c r="AK350" s="126" t="str">
        <f>IF(月報!P350&lt;&gt;"",月報!P350,"")</f>
        <v/>
      </c>
      <c r="AL350" s="126" t="str">
        <f>IF(月報!Q350&lt;&gt;"",IF(月報!Q350="平日残","",月報!Q350),"")</f>
        <v/>
      </c>
      <c r="AM350" s="126"/>
      <c r="AN350" s="126" t="e">
        <f t="shared" si="110"/>
        <v>#N/A</v>
      </c>
      <c r="AO350" s="126" t="e">
        <f>IF($E350="","",VLOOKUP($E350,カレンダマスタ!$A$5:$E$381,5,FALSE))</f>
        <v>#N/A</v>
      </c>
      <c r="AQ350" s="196" t="e">
        <f>IF(G350="","",IF(VLOOKUP(E350,カレンダマスタ!$A$5:$D$381,4,FALSE)=0,"",1))</f>
        <v>#N/A</v>
      </c>
      <c r="AR350" s="136" t="e">
        <f>IF($G350="","",IF($AD350="NSTC",INDEX(カレンダマスタ!$I$26:$O$31,MATCH($G350,カレンダマスタ!$H$26:$H$31,1),MATCH($H350,カレンダマスタ!$I$25:$O$25,1)),
IF($AD350="CS本社",INDEX(カレンダマスタ!$I$36:$O$41,MATCH($G350,カレンダマスタ!$H$36:$H$41,1),MATCH($H350,カレンダマスタ!$I$35:$O$35,1)),
IF($AD350="NS本社",INDEX(カレンダマスタ!$I$94:$O$99,MATCH($G350,カレンダマスタ!$H$95:$H$100,1),MATCH($H350,カレンダマスタ!$I$93:$O$93,1)),
IF($AD350="ODC",INDEX(カレンダマスタ!$I$46:$O$51,MATCH($G350,カレンダマスタ!$H$46:$H$51,1),MATCH($H350,カレンダマスタ!$I$45:$O$45,1)),
IF($AD350="NS東京TC",INDEX(カレンダマスタ!$I$56:$O$61,MATCH($G350,カレンダマスタ!$H$56:$H$61,1),MATCH($H350,カレンダマスタ!$I$55:$O$55,1)),""))))))</f>
        <v>#N/A</v>
      </c>
      <c r="AS350" s="126" t="e">
        <f t="shared" si="106"/>
        <v>#N/A</v>
      </c>
      <c r="AU350" s="137" t="e">
        <f>IF(E350="","",VLOOKUP($E350,カレンダマスタ!$A$4:$E$381,4,FALSE))</f>
        <v>#N/A</v>
      </c>
      <c r="AV350" s="137" t="str">
        <f t="shared" si="112"/>
        <v/>
      </c>
      <c r="AW350" s="137" t="str">
        <f t="shared" si="113"/>
        <v/>
      </c>
      <c r="AX350" s="138" t="e">
        <f t="shared" si="114"/>
        <v>#N/A</v>
      </c>
      <c r="AY350" s="138" t="e">
        <f t="shared" si="115"/>
        <v>#N/A</v>
      </c>
      <c r="AZ350" s="130" t="e">
        <f>IF(AX350&amp;AW350="勤怠未設定","×",IF(AV350="勤怠修正","×",IF(AC350="外注","",IF(AA350="",IF(AY350&lt;&gt;"","×",""),IF(VLOOKUP(AA350,カレンダマスタ!$H$66:$I$83,2,FALSE)&lt;&gt;AY350,"×","OK")))))</f>
        <v>#N/A</v>
      </c>
      <c r="BC350" s="137" t="e">
        <f>IF(E350="","",VLOOKUP($E350,カレンダマスタ!$A$4:$E$381,4,FALSE))</f>
        <v>#N/A</v>
      </c>
      <c r="BD350" s="126" t="e">
        <f>IF(AC350="社員","",IF(AG350=0,"",IF(AD350="NSTC",IF(COUNTIF(カレンダマスタ!$Q$5:$Q$32,G350)=1,"OK","×"),
IF(AD350="NS本社",IF(COUNTIF(カレンダマスタ!$T$5:$T$32,G350)=1,"OK","×"),IF(COUNTIF(カレンダマスタ!$R$5:$R$32,G350)=1,"OK","×")))))</f>
        <v>#N/A</v>
      </c>
      <c r="BE350" s="126" t="e">
        <f>IF(AC350="社員","",IF(G350="","",IF(R350&lt;&gt;"","",IF(AF350="CS","OK",IF(VLOOKUP(E350,カレンダマスタ!$A$5:$D$381,4,FALSE)&gt;0,"",IF(OR(G350*24&gt;10.84,H350*24&lt;14.5)=TRUE,"×","OK"))))))</f>
        <v>#N/A</v>
      </c>
      <c r="BF350" s="126" t="e">
        <f t="shared" si="99"/>
        <v>#N/A</v>
      </c>
      <c r="BG350" s="126" t="e">
        <f t="shared" si="107"/>
        <v>#N/A</v>
      </c>
      <c r="BI350" s="130" t="e">
        <f t="shared" si="108"/>
        <v>#N/A</v>
      </c>
    </row>
    <row r="351" spans="2:61">
      <c r="B351" s="111"/>
      <c r="C351" s="536">
        <v>330961</v>
      </c>
      <c r="D351" s="128" t="s">
        <v>543</v>
      </c>
      <c r="E351" s="583">
        <v>45428</v>
      </c>
      <c r="F351" s="128" t="s">
        <v>205</v>
      </c>
      <c r="G351" s="588">
        <v>0.375</v>
      </c>
      <c r="H351" s="588">
        <v>0.8125</v>
      </c>
      <c r="I351" s="130" t="s">
        <v>200</v>
      </c>
      <c r="J351" s="139">
        <v>9.5</v>
      </c>
      <c r="K351" s="131"/>
      <c r="L351" s="132"/>
      <c r="M351" s="132"/>
      <c r="N351" s="141"/>
      <c r="O351" s="139">
        <v>8</v>
      </c>
      <c r="P351" s="139">
        <v>1.5</v>
      </c>
      <c r="Q351" s="139"/>
      <c r="R351" s="133"/>
      <c r="S351" s="134" t="s">
        <v>594</v>
      </c>
      <c r="T351" s="434">
        <f t="shared" si="116"/>
        <v>9.5</v>
      </c>
      <c r="U351" s="429"/>
      <c r="V351" s="429" t="e">
        <f t="shared" si="102"/>
        <v>#N/A</v>
      </c>
      <c r="W351" s="298"/>
      <c r="X351" s="129">
        <f t="shared" si="109"/>
        <v>0.33333333333333331</v>
      </c>
      <c r="Y351" s="129">
        <f t="shared" si="103"/>
        <v>6.25E-2</v>
      </c>
      <c r="Z351" s="129" t="str">
        <f t="shared" si="104"/>
        <v/>
      </c>
      <c r="AA351" s="133" t="str">
        <f t="shared" si="111"/>
        <v/>
      </c>
      <c r="AC351" s="186" t="e">
        <f>AC326</f>
        <v>#N/A</v>
      </c>
      <c r="AD351" s="187" t="e">
        <f>AD326</f>
        <v>#N/A</v>
      </c>
      <c r="AE351" s="187" t="e">
        <f>AE326</f>
        <v>#N/A</v>
      </c>
      <c r="AF351" s="187" t="e">
        <f>AF326</f>
        <v>#N/A</v>
      </c>
      <c r="AG351" s="204" t="e">
        <f t="shared" si="105"/>
        <v>#N/A</v>
      </c>
      <c r="AI351" s="140" t="str">
        <f>IF(月報!G351&lt;&gt;"",月報!G351,"")</f>
        <v/>
      </c>
      <c r="AJ351" s="126">
        <f>IF(月報!W351&lt;&gt;"",月報!W351*24,"")</f>
        <v>9.6666666666666661</v>
      </c>
      <c r="AK351" s="126" t="str">
        <f>IF(月報!P351&lt;&gt;"",月報!P351,"")</f>
        <v/>
      </c>
      <c r="AL351" s="126" t="str">
        <f>IF(月報!Q351&lt;&gt;"",IF(月報!Q351="平日残","",月報!Q351),"")</f>
        <v/>
      </c>
      <c r="AM351" s="126"/>
      <c r="AN351" s="126" t="e">
        <f t="shared" si="110"/>
        <v>#N/A</v>
      </c>
      <c r="AO351" s="126" t="e">
        <f>IF($E351="","",VLOOKUP($E351,カレンダマスタ!$A$5:$E$381,5,FALSE))</f>
        <v>#N/A</v>
      </c>
      <c r="AQ351" s="196" t="e">
        <f>IF(G351="","",IF(VLOOKUP(E351,カレンダマスタ!$A$5:$D$381,4,FALSE)=0,"",1))</f>
        <v>#N/A</v>
      </c>
      <c r="AR351" s="136" t="e">
        <f>IF($G351="","",IF($AD351="NSTC",INDEX(カレンダマスタ!$I$26:$O$31,MATCH($G351,カレンダマスタ!$H$26:$H$31,1),MATCH($H351,カレンダマスタ!$I$25:$O$25,1)),
IF($AD351="CS本社",INDEX(カレンダマスタ!$I$36:$O$41,MATCH($G351,カレンダマスタ!$H$36:$H$41,1),MATCH($H351,カレンダマスタ!$I$35:$O$35,1)),
IF($AD351="NS本社",INDEX(カレンダマスタ!$I$94:$O$99,MATCH($G351,カレンダマスタ!$H$95:$H$100,1),MATCH($H351,カレンダマスタ!$I$93:$O$93,1)),
IF($AD351="ODC",INDEX(カレンダマスタ!$I$46:$O$51,MATCH($G351,カレンダマスタ!$H$46:$H$51,1),MATCH($H351,カレンダマスタ!$I$45:$O$45,1)),
IF($AD351="NS東京TC",INDEX(カレンダマスタ!$I$56:$O$61,MATCH($G351,カレンダマスタ!$H$56:$H$61,1),MATCH($H351,カレンダマスタ!$I$55:$O$55,1)),""))))))</f>
        <v>#N/A</v>
      </c>
      <c r="AS351" s="126" t="e">
        <f t="shared" si="106"/>
        <v>#N/A</v>
      </c>
      <c r="AU351" s="137" t="e">
        <f>IF(E351="","",VLOOKUP($E351,カレンダマスタ!$A$4:$E$381,4,FALSE))</f>
        <v>#N/A</v>
      </c>
      <c r="AV351" s="137" t="str">
        <f t="shared" si="112"/>
        <v/>
      </c>
      <c r="AW351" s="137" t="str">
        <f t="shared" si="113"/>
        <v/>
      </c>
      <c r="AX351" s="138" t="e">
        <f t="shared" si="114"/>
        <v>#N/A</v>
      </c>
      <c r="AY351" s="138" t="e">
        <f t="shared" si="115"/>
        <v>#N/A</v>
      </c>
      <c r="AZ351" s="130" t="e">
        <f>IF(AX351&amp;AW351="勤怠未設定","×",IF(AV351="勤怠修正","×",IF(AC351="外注","",IF(AA351="",IF(AY351&lt;&gt;"","×",""),IF(VLOOKUP(AA351,カレンダマスタ!$H$66:$I$83,2,FALSE)&lt;&gt;AY351,"×","OK")))))</f>
        <v>#N/A</v>
      </c>
      <c r="BC351" s="137" t="e">
        <f>IF(E351="","",VLOOKUP($E351,カレンダマスタ!$A$4:$E$381,4,FALSE))</f>
        <v>#N/A</v>
      </c>
      <c r="BD351" s="126" t="e">
        <f>IF(AC351="社員","",IF(AG351=0,"",IF(AD351="NSTC",IF(COUNTIF(カレンダマスタ!$Q$5:$Q$32,G351)=1,"OK","×"),
IF(AD351="NS本社",IF(COUNTIF(カレンダマスタ!$T$5:$T$32,G351)=1,"OK","×"),IF(COUNTIF(カレンダマスタ!$R$5:$R$32,G351)=1,"OK","×")))))</f>
        <v>#N/A</v>
      </c>
      <c r="BE351" s="126" t="e">
        <f>IF(AC351="社員","",IF(G351="","",IF(R351&lt;&gt;"","",IF(AF351="CS","OK",IF(VLOOKUP(E351,カレンダマスタ!$A$5:$D$381,4,FALSE)&gt;0,"",IF(OR(G351*24&gt;10.84,H351*24&lt;14.5)=TRUE,"×","OK"))))))</f>
        <v>#N/A</v>
      </c>
      <c r="BF351" s="126" t="e">
        <f t="shared" si="99"/>
        <v>#N/A</v>
      </c>
      <c r="BG351" s="126" t="e">
        <f t="shared" si="107"/>
        <v>#N/A</v>
      </c>
      <c r="BI351" s="130" t="e">
        <f t="shared" si="108"/>
        <v>#N/A</v>
      </c>
    </row>
    <row r="352" spans="2:61">
      <c r="B352" s="111"/>
      <c r="C352" s="536">
        <v>330961</v>
      </c>
      <c r="D352" s="128" t="s">
        <v>543</v>
      </c>
      <c r="E352" s="583">
        <v>45429</v>
      </c>
      <c r="F352" s="128" t="s">
        <v>199</v>
      </c>
      <c r="G352" s="588">
        <v>0.375</v>
      </c>
      <c r="H352" s="588">
        <v>0.75</v>
      </c>
      <c r="I352" s="130" t="s">
        <v>200</v>
      </c>
      <c r="J352" s="139">
        <v>8</v>
      </c>
      <c r="K352" s="131"/>
      <c r="L352" s="132"/>
      <c r="M352" s="132"/>
      <c r="N352" s="141"/>
      <c r="O352" s="139">
        <v>8</v>
      </c>
      <c r="P352" s="139"/>
      <c r="Q352" s="139"/>
      <c r="R352" s="133"/>
      <c r="S352" s="134" t="s">
        <v>594</v>
      </c>
      <c r="T352" s="434">
        <f t="shared" si="116"/>
        <v>8</v>
      </c>
      <c r="U352" s="429"/>
      <c r="V352" s="429" t="e">
        <f t="shared" si="102"/>
        <v>#N/A</v>
      </c>
      <c r="W352" s="298"/>
      <c r="X352" s="129">
        <f t="shared" si="109"/>
        <v>0.33333333333333331</v>
      </c>
      <c r="Y352" s="129" t="str">
        <f t="shared" si="103"/>
        <v/>
      </c>
      <c r="Z352" s="129" t="str">
        <f t="shared" si="104"/>
        <v/>
      </c>
      <c r="AA352" s="133" t="str">
        <f t="shared" si="111"/>
        <v/>
      </c>
      <c r="AC352" s="186" t="e">
        <f>AC326</f>
        <v>#N/A</v>
      </c>
      <c r="AD352" s="187" t="e">
        <f>AD326</f>
        <v>#N/A</v>
      </c>
      <c r="AE352" s="187" t="e">
        <f>AE326</f>
        <v>#N/A</v>
      </c>
      <c r="AF352" s="187" t="e">
        <f>AF326</f>
        <v>#N/A</v>
      </c>
      <c r="AG352" s="204" t="e">
        <f t="shared" si="105"/>
        <v>#N/A</v>
      </c>
      <c r="AI352" s="140" t="str">
        <f>IF(月報!G352&lt;&gt;"",月報!G352,"")</f>
        <v/>
      </c>
      <c r="AJ352" s="126">
        <f>IF(月報!W352&lt;&gt;"",月報!W352*24,"")</f>
        <v>8</v>
      </c>
      <c r="AK352" s="126" t="str">
        <f>IF(月報!P352&lt;&gt;"",月報!P352,"")</f>
        <v/>
      </c>
      <c r="AL352" s="126" t="str">
        <f>IF(月報!Q352&lt;&gt;"",IF(月報!Q352="平日残","",月報!Q352),"")</f>
        <v/>
      </c>
      <c r="AM352" s="126"/>
      <c r="AN352" s="126" t="e">
        <f t="shared" si="110"/>
        <v>#N/A</v>
      </c>
      <c r="AO352" s="126" t="e">
        <f>IF($E352="","",VLOOKUP($E352,カレンダマスタ!$A$5:$E$381,5,FALSE))</f>
        <v>#N/A</v>
      </c>
      <c r="AQ352" s="196" t="e">
        <f>IF(G352="","",IF(VLOOKUP(E352,カレンダマスタ!$A$5:$D$381,4,FALSE)=0,"",1))</f>
        <v>#N/A</v>
      </c>
      <c r="AR352" s="136" t="e">
        <f>IF($G352="","",IF($AD352="NSTC",INDEX(カレンダマスタ!$I$26:$O$31,MATCH($G352,カレンダマスタ!$H$26:$H$31,1),MATCH($H352,カレンダマスタ!$I$25:$O$25,1)),
IF($AD352="CS本社",INDEX(カレンダマスタ!$I$36:$O$41,MATCH($G352,カレンダマスタ!$H$36:$H$41,1),MATCH($H352,カレンダマスタ!$I$35:$O$35,1)),
IF($AD352="NS本社",INDEX(カレンダマスタ!$I$94:$O$99,MATCH($G352,カレンダマスタ!$H$95:$H$100,1),MATCH($H352,カレンダマスタ!$I$93:$O$93,1)),
IF($AD352="ODC",INDEX(カレンダマスタ!$I$46:$O$51,MATCH($G352,カレンダマスタ!$H$46:$H$51,1),MATCH($H352,カレンダマスタ!$I$45:$O$45,1)),
IF($AD352="NS東京TC",INDEX(カレンダマスタ!$I$56:$O$61,MATCH($G352,カレンダマスタ!$H$56:$H$61,1),MATCH($H352,カレンダマスタ!$I$55:$O$55,1)),""))))))</f>
        <v>#N/A</v>
      </c>
      <c r="AS352" s="126" t="e">
        <f t="shared" si="106"/>
        <v>#N/A</v>
      </c>
      <c r="AU352" s="137" t="e">
        <f>IF(E352="","",VLOOKUP($E352,カレンダマスタ!$A$4:$E$381,4,FALSE))</f>
        <v>#N/A</v>
      </c>
      <c r="AV352" s="137" t="str">
        <f t="shared" si="112"/>
        <v/>
      </c>
      <c r="AW352" s="137" t="str">
        <f t="shared" si="113"/>
        <v/>
      </c>
      <c r="AX352" s="138" t="e">
        <f t="shared" si="114"/>
        <v>#N/A</v>
      </c>
      <c r="AY352" s="138" t="e">
        <f t="shared" si="115"/>
        <v>#N/A</v>
      </c>
      <c r="AZ352" s="130" t="e">
        <f>IF(AX352&amp;AW352="勤怠未設定","×",IF(AV352="勤怠修正","×",IF(AC352="外注","",IF(AA352="",IF(AY352&lt;&gt;"","×",""),IF(VLOOKUP(AA352,カレンダマスタ!$H$66:$I$83,2,FALSE)&lt;&gt;AY352,"×","OK")))))</f>
        <v>#N/A</v>
      </c>
      <c r="BC352" s="137" t="e">
        <f>IF(E352="","",VLOOKUP($E352,カレンダマスタ!$A$4:$E$381,4,FALSE))</f>
        <v>#N/A</v>
      </c>
      <c r="BD352" s="126" t="e">
        <f>IF(AC352="社員","",IF(AG352=0,"",IF(AD352="NSTC",IF(COUNTIF(カレンダマスタ!$Q$5:$Q$32,G352)=1,"OK","×"),
IF(AD352="NS本社",IF(COUNTIF(カレンダマスタ!$T$5:$T$32,G352)=1,"OK","×"),IF(COUNTIF(カレンダマスタ!$R$5:$R$32,G352)=1,"OK","×")))))</f>
        <v>#N/A</v>
      </c>
      <c r="BE352" s="126" t="e">
        <f>IF(AC352="社員","",IF(G352="","",IF(R352&lt;&gt;"","",IF(AF352="CS","OK",IF(VLOOKUP(E352,カレンダマスタ!$A$5:$D$381,4,FALSE)&gt;0,"",IF(OR(G352*24&gt;10.84,H352*24&lt;14.5)=TRUE,"×","OK"))))))</f>
        <v>#N/A</v>
      </c>
      <c r="BF352" s="126" t="e">
        <f t="shared" si="99"/>
        <v>#N/A</v>
      </c>
      <c r="BG352" s="126" t="e">
        <f t="shared" si="107"/>
        <v>#N/A</v>
      </c>
      <c r="BI352" s="130" t="e">
        <f t="shared" si="108"/>
        <v>#N/A</v>
      </c>
    </row>
    <row r="353" spans="2:61">
      <c r="B353" s="111"/>
      <c r="C353" s="537">
        <v>330961</v>
      </c>
      <c r="D353" s="142" t="s">
        <v>543</v>
      </c>
      <c r="E353" s="584">
        <v>45430</v>
      </c>
      <c r="F353" s="142" t="s">
        <v>369</v>
      </c>
      <c r="G353" s="589"/>
      <c r="H353" s="589"/>
      <c r="I353" s="144"/>
      <c r="J353" s="148"/>
      <c r="K353" s="145"/>
      <c r="L353" s="146"/>
      <c r="M353" s="146"/>
      <c r="N353" s="147"/>
      <c r="O353" s="148"/>
      <c r="P353" s="148"/>
      <c r="Q353" s="148"/>
      <c r="R353" s="149"/>
      <c r="S353" s="156"/>
      <c r="T353" s="435" t="str">
        <f t="shared" si="116"/>
        <v/>
      </c>
      <c r="U353" s="430"/>
      <c r="V353" s="430" t="e">
        <f t="shared" si="102"/>
        <v>#N/A</v>
      </c>
      <c r="W353" s="298"/>
      <c r="X353" s="143" t="str">
        <f t="shared" si="109"/>
        <v/>
      </c>
      <c r="Y353" s="143" t="str">
        <f t="shared" si="103"/>
        <v/>
      </c>
      <c r="Z353" s="143" t="str">
        <f t="shared" si="104"/>
        <v/>
      </c>
      <c r="AA353" s="149" t="str">
        <f t="shared" si="111"/>
        <v/>
      </c>
      <c r="AC353" s="188" t="e">
        <f>AC326</f>
        <v>#N/A</v>
      </c>
      <c r="AD353" s="189" t="e">
        <f>AD326</f>
        <v>#N/A</v>
      </c>
      <c r="AE353" s="189" t="e">
        <f>AE326</f>
        <v>#N/A</v>
      </c>
      <c r="AF353" s="189" t="e">
        <f>AF326</f>
        <v>#N/A</v>
      </c>
      <c r="AG353" s="205">
        <f t="shared" si="105"/>
        <v>0</v>
      </c>
      <c r="AI353" s="157" t="str">
        <f>IF(月報!G353&lt;&gt;"",月報!G353,"")</f>
        <v/>
      </c>
      <c r="AJ353" s="151" t="str">
        <f>IF(月報!W353&lt;&gt;"",月報!W353*24,"")</f>
        <v/>
      </c>
      <c r="AK353" s="151" t="str">
        <f>IF(月報!P353&lt;&gt;"",月報!P353,"")</f>
        <v/>
      </c>
      <c r="AL353" s="151" t="str">
        <f>IF(月報!Q353&lt;&gt;"",IF(月報!Q353="平日残","",月報!Q353),"")</f>
        <v/>
      </c>
      <c r="AM353" s="151"/>
      <c r="AN353" s="151" t="e">
        <f t="shared" si="110"/>
        <v>#N/A</v>
      </c>
      <c r="AO353" s="151" t="e">
        <f>IF($E353="","",VLOOKUP($E353,カレンダマスタ!$A$5:$E$381,5,FALSE))</f>
        <v>#N/A</v>
      </c>
      <c r="AQ353" s="197" t="str">
        <f>IF(G353="","",IF(VLOOKUP(E353,カレンダマスタ!$A$5:$D$381,4,FALSE)=0,"",1))</f>
        <v/>
      </c>
      <c r="AR353" s="152" t="str">
        <f>IF($G353="","",IF($AD353="NSTC",INDEX(カレンダマスタ!$I$26:$O$31,MATCH($G353,カレンダマスタ!$H$26:$H$31,1),MATCH($H353,カレンダマスタ!$I$25:$O$25,1)),
IF($AD353="CS本社",INDEX(カレンダマスタ!$I$36:$O$41,MATCH($G353,カレンダマスタ!$H$36:$H$41,1),MATCH($H353,カレンダマスタ!$I$35:$O$35,1)),
IF($AD353="NS本社",INDEX(カレンダマスタ!$I$94:$O$99,MATCH($G353,カレンダマスタ!$H$95:$H$100,1),MATCH($H353,カレンダマスタ!$I$93:$O$93,1)),
IF($AD353="ODC",INDEX(カレンダマスタ!$I$46:$O$51,MATCH($G353,カレンダマスタ!$H$46:$H$51,1),MATCH($H353,カレンダマスタ!$I$45:$O$45,1)),
IF($AD353="NS東京TC",INDEX(カレンダマスタ!$I$56:$O$61,MATCH($G353,カレンダマスタ!$H$56:$H$61,1),MATCH($H353,カレンダマスタ!$I$55:$O$55,1)),""))))))</f>
        <v/>
      </c>
      <c r="AS353" s="151" t="e">
        <f t="shared" si="106"/>
        <v>#N/A</v>
      </c>
      <c r="AU353" s="153" t="e">
        <f>IF(E353="","",VLOOKUP($E353,カレンダマスタ!$A$4:$E$381,4,FALSE))</f>
        <v>#N/A</v>
      </c>
      <c r="AV353" s="153" t="str">
        <f t="shared" si="112"/>
        <v/>
      </c>
      <c r="AW353" s="153" t="str">
        <f t="shared" si="113"/>
        <v/>
      </c>
      <c r="AX353" s="154" t="e">
        <f t="shared" si="114"/>
        <v>#N/A</v>
      </c>
      <c r="AY353" s="154" t="e">
        <f t="shared" si="115"/>
        <v>#N/A</v>
      </c>
      <c r="AZ353" s="144" t="e">
        <f>IF(AX353&amp;AW353="勤怠未設定","×",IF(AV353="勤怠修正","×",IF(AC353="外注","",IF(AA353="",IF(AY353&lt;&gt;"","×",""),IF(VLOOKUP(AA353,カレンダマスタ!$H$66:$I$83,2,FALSE)&lt;&gt;AY353,"×","OK")))))</f>
        <v>#N/A</v>
      </c>
      <c r="BC353" s="153" t="e">
        <f>IF(E353="","",VLOOKUP($E353,カレンダマスタ!$A$4:$E$381,4,FALSE))</f>
        <v>#N/A</v>
      </c>
      <c r="BD353" s="151" t="e">
        <f>IF(AC353="社員","",IF(AG353=0,"",IF(AD353="NSTC",IF(COUNTIF(カレンダマスタ!$Q$5:$Q$32,G353)=1,"OK","×"),
IF(AD353="NS本社",IF(COUNTIF(カレンダマスタ!$T$5:$T$32,G353)=1,"OK","×"),IF(COUNTIF(カレンダマスタ!$R$5:$R$32,G353)=1,"OK","×")))))</f>
        <v>#N/A</v>
      </c>
      <c r="BE353" s="151" t="e">
        <f>IF(AC353="社員","",IF(G353="","",IF(R353&lt;&gt;"","",IF(AF353="CS","OK",IF(VLOOKUP(E353,カレンダマスタ!$A$5:$D$381,4,FALSE)&gt;0,"",IF(OR(G353*24&gt;10.84,H353*24&lt;14.5)=TRUE,"×","OK"))))))</f>
        <v>#N/A</v>
      </c>
      <c r="BF353" s="151" t="e">
        <f t="shared" si="99"/>
        <v>#N/A</v>
      </c>
      <c r="BG353" s="151" t="e">
        <f t="shared" si="107"/>
        <v>#N/A</v>
      </c>
      <c r="BI353" s="144" t="e">
        <f t="shared" si="108"/>
        <v>#N/A</v>
      </c>
    </row>
    <row r="354" spans="2:61">
      <c r="B354" s="111"/>
      <c r="C354" s="535">
        <v>330961</v>
      </c>
      <c r="D354" s="112" t="s">
        <v>543</v>
      </c>
      <c r="E354" s="582">
        <v>45431</v>
      </c>
      <c r="F354" s="112" t="s">
        <v>370</v>
      </c>
      <c r="G354" s="587"/>
      <c r="H354" s="587"/>
      <c r="I354" s="114"/>
      <c r="J354" s="118"/>
      <c r="K354" s="115"/>
      <c r="L354" s="116"/>
      <c r="M354" s="116"/>
      <c r="N354" s="117"/>
      <c r="O354" s="118"/>
      <c r="P354" s="118"/>
      <c r="Q354" s="118"/>
      <c r="R354" s="119"/>
      <c r="S354" s="120"/>
      <c r="T354" s="433" t="str">
        <f t="shared" si="116"/>
        <v/>
      </c>
      <c r="U354" s="431">
        <f>SUM(T354:T360)</f>
        <v>0</v>
      </c>
      <c r="V354" s="431" t="e">
        <f t="shared" si="102"/>
        <v>#N/A</v>
      </c>
      <c r="W354" s="298"/>
      <c r="X354" s="113" t="str">
        <f t="shared" si="109"/>
        <v/>
      </c>
      <c r="Y354" s="113" t="str">
        <f t="shared" si="103"/>
        <v/>
      </c>
      <c r="Z354" s="113" t="str">
        <f t="shared" si="104"/>
        <v/>
      </c>
      <c r="AA354" s="119" t="str">
        <f t="shared" si="111"/>
        <v/>
      </c>
      <c r="AC354" s="190" t="e">
        <f>AC326</f>
        <v>#N/A</v>
      </c>
      <c r="AD354" s="191" t="e">
        <f>AD326</f>
        <v>#N/A</v>
      </c>
      <c r="AE354" s="191" t="e">
        <f>AE326</f>
        <v>#N/A</v>
      </c>
      <c r="AF354" s="191" t="e">
        <f>AF326</f>
        <v>#N/A</v>
      </c>
      <c r="AG354" s="206">
        <f t="shared" si="105"/>
        <v>0</v>
      </c>
      <c r="AI354" s="159" t="str">
        <f>IF(月報!G354&lt;&gt;"",月報!G354,"")</f>
        <v/>
      </c>
      <c r="AJ354" s="122" t="str">
        <f>IF(月報!W354&lt;&gt;"",月報!W354*24,"")</f>
        <v/>
      </c>
      <c r="AK354" s="122" t="str">
        <f>IF(月報!P354&lt;&gt;"",月報!P354,"")</f>
        <v/>
      </c>
      <c r="AL354" s="122" t="str">
        <f>IF(月報!Q354&lt;&gt;"",IF(月報!Q354="平日残","",月報!Q354),"")</f>
        <v/>
      </c>
      <c r="AM354" s="122"/>
      <c r="AN354" s="122" t="e">
        <f t="shared" si="110"/>
        <v>#N/A</v>
      </c>
      <c r="AO354" s="122" t="e">
        <f>IF($E354="","",VLOOKUP($E354,カレンダマスタ!$A$5:$E$381,5,FALSE))</f>
        <v>#N/A</v>
      </c>
      <c r="AQ354" s="195" t="str">
        <f>IF(G354="","",IF(VLOOKUP(E354,カレンダマスタ!$A$5:$D$381,4,FALSE)=0,"",1))</f>
        <v/>
      </c>
      <c r="AR354" s="123" t="str">
        <f>IF($G354="","",IF($AD354="NSTC",INDEX(カレンダマスタ!$I$26:$O$31,MATCH($G354,カレンダマスタ!$H$26:$H$31,1),MATCH($H354,カレンダマスタ!$I$25:$O$25,1)),
IF($AD354="CS本社",INDEX(カレンダマスタ!$I$36:$O$41,MATCH($G354,カレンダマスタ!$H$36:$H$41,1),MATCH($H354,カレンダマスタ!$I$35:$O$35,1)),
IF($AD354="NS本社",INDEX(カレンダマスタ!$I$94:$O$99,MATCH($G354,カレンダマスタ!$H$95:$H$100,1),MATCH($H354,カレンダマスタ!$I$93:$O$93,1)),
IF($AD354="ODC",INDEX(カレンダマスタ!$I$46:$O$51,MATCH($G354,カレンダマスタ!$H$46:$H$51,1),MATCH($H354,カレンダマスタ!$I$45:$O$45,1)),
IF($AD354="NS東京TC",INDEX(カレンダマスタ!$I$56:$O$61,MATCH($G354,カレンダマスタ!$H$56:$H$61,1),MATCH($H354,カレンダマスタ!$I$55:$O$55,1)),""))))))</f>
        <v/>
      </c>
      <c r="AS354" s="122" t="e">
        <f t="shared" si="106"/>
        <v>#N/A</v>
      </c>
      <c r="AU354" s="124" t="e">
        <f>IF(E354="","",VLOOKUP($E354,カレンダマスタ!$A$4:$E$381,4,FALSE))</f>
        <v>#N/A</v>
      </c>
      <c r="AV354" s="124" t="str">
        <f t="shared" si="112"/>
        <v/>
      </c>
      <c r="AW354" s="124" t="str">
        <f t="shared" si="113"/>
        <v/>
      </c>
      <c r="AX354" s="125" t="e">
        <f t="shared" si="114"/>
        <v>#N/A</v>
      </c>
      <c r="AY354" s="125" t="e">
        <f t="shared" si="115"/>
        <v>#N/A</v>
      </c>
      <c r="AZ354" s="114" t="e">
        <f>IF(AX354&amp;AW354="勤怠未設定","×",IF(AV354="勤怠修正","×",IF(AC354="外注","",IF(AA354="",IF(AY354&lt;&gt;"","×",""),IF(VLOOKUP(AA354,カレンダマスタ!$H$66:$I$83,2,FALSE)&lt;&gt;AY354,"×","OK")))))</f>
        <v>#N/A</v>
      </c>
      <c r="BC354" s="124" t="e">
        <f>IF(E354="","",VLOOKUP($E354,カレンダマスタ!$A$4:$E$381,4,FALSE))</f>
        <v>#N/A</v>
      </c>
      <c r="BD354" s="122" t="e">
        <f>IF(AC354="社員","",IF(AG354=0,"",IF(AD354="NSTC",IF(COUNTIF(カレンダマスタ!$Q$5:$Q$32,G354)=1,"OK","×"),
IF(AD354="NS本社",IF(COUNTIF(カレンダマスタ!$T$5:$T$32,G354)=1,"OK","×"),IF(COUNTIF(カレンダマスタ!$R$5:$R$32,G354)=1,"OK","×")))))</f>
        <v>#N/A</v>
      </c>
      <c r="BE354" s="122" t="e">
        <f>IF(AC354="社員","",IF(G354="","",IF(R354&lt;&gt;"","",IF(AF354="CS","OK",IF(VLOOKUP(E354,カレンダマスタ!$A$5:$D$381,4,FALSE)&gt;0,"",IF(OR(G354*24&gt;10.84,H354*24&lt;14.5)=TRUE,"×","OK"))))))</f>
        <v>#N/A</v>
      </c>
      <c r="BF354" s="122" t="e">
        <f t="shared" si="99"/>
        <v>#N/A</v>
      </c>
      <c r="BG354" s="122" t="e">
        <f t="shared" si="107"/>
        <v>#N/A</v>
      </c>
      <c r="BI354" s="114" t="e">
        <f t="shared" si="108"/>
        <v>#N/A</v>
      </c>
    </row>
    <row r="355" spans="2:61">
      <c r="B355" s="111"/>
      <c r="C355" s="536">
        <v>330961</v>
      </c>
      <c r="D355" s="128" t="s">
        <v>543</v>
      </c>
      <c r="E355" s="583">
        <v>45432</v>
      </c>
      <c r="F355" s="128" t="s">
        <v>201</v>
      </c>
      <c r="G355" s="588"/>
      <c r="H355" s="588"/>
      <c r="I355" s="130"/>
      <c r="J355" s="139"/>
      <c r="K355" s="131"/>
      <c r="L355" s="132"/>
      <c r="M355" s="132"/>
      <c r="N355" s="141"/>
      <c r="O355" s="139"/>
      <c r="P355" s="139"/>
      <c r="Q355" s="139"/>
      <c r="R355" s="133"/>
      <c r="S355" s="134"/>
      <c r="T355" s="434" t="str">
        <f t="shared" si="116"/>
        <v/>
      </c>
      <c r="U355" s="429"/>
      <c r="V355" s="429" t="e">
        <f t="shared" si="102"/>
        <v>#N/A</v>
      </c>
      <c r="W355" s="298"/>
      <c r="X355" s="129" t="str">
        <f t="shared" si="109"/>
        <v/>
      </c>
      <c r="Y355" s="129" t="str">
        <f t="shared" si="103"/>
        <v/>
      </c>
      <c r="Z355" s="129" t="str">
        <f t="shared" si="104"/>
        <v/>
      </c>
      <c r="AA355" s="133" t="str">
        <f t="shared" si="111"/>
        <v/>
      </c>
      <c r="AC355" s="186" t="e">
        <f>AC326</f>
        <v>#N/A</v>
      </c>
      <c r="AD355" s="187" t="e">
        <f>AD326</f>
        <v>#N/A</v>
      </c>
      <c r="AE355" s="187" t="e">
        <f>AE326</f>
        <v>#N/A</v>
      </c>
      <c r="AF355" s="187" t="e">
        <f>AF326</f>
        <v>#N/A</v>
      </c>
      <c r="AG355" s="204">
        <f t="shared" si="105"/>
        <v>0</v>
      </c>
      <c r="AI355" s="135" t="str">
        <f>IF(月報!G355&lt;&gt;"",月報!G355,"")</f>
        <v/>
      </c>
      <c r="AJ355" s="126" t="str">
        <f>IF(月報!W355&lt;&gt;"",月報!W355*24,"")</f>
        <v/>
      </c>
      <c r="AK355" s="126" t="str">
        <f>IF(月報!P355&lt;&gt;"",月報!P355,"")</f>
        <v/>
      </c>
      <c r="AL355" s="126" t="str">
        <f>IF(月報!Q355&lt;&gt;"",IF(月報!Q355="平日残","",月報!Q355),"")</f>
        <v/>
      </c>
      <c r="AM355" s="126"/>
      <c r="AN355" s="126" t="e">
        <f t="shared" si="110"/>
        <v>#N/A</v>
      </c>
      <c r="AO355" s="126" t="e">
        <f>IF($E355="","",VLOOKUP($E355,カレンダマスタ!$A$5:$E$381,5,FALSE))</f>
        <v>#N/A</v>
      </c>
      <c r="AQ355" s="196" t="str">
        <f>IF(G355="","",IF(VLOOKUP(E355,カレンダマスタ!$A$5:$D$381,4,FALSE)=0,"",1))</f>
        <v/>
      </c>
      <c r="AR355" s="136" t="str">
        <f>IF($G355="","",IF($AD355="NSTC",INDEX(カレンダマスタ!$I$26:$O$31,MATCH($G355,カレンダマスタ!$H$26:$H$31,1),MATCH($H355,カレンダマスタ!$I$25:$O$25,1)),
IF($AD355="CS本社",INDEX(カレンダマスタ!$I$36:$O$41,MATCH($G355,カレンダマスタ!$H$36:$H$41,1),MATCH($H355,カレンダマスタ!$I$35:$O$35,1)),
IF($AD355="NS本社",INDEX(カレンダマスタ!$I$94:$O$99,MATCH($G355,カレンダマスタ!$H$95:$H$100,1),MATCH($H355,カレンダマスタ!$I$93:$O$93,1)),
IF($AD355="ODC",INDEX(カレンダマスタ!$I$46:$O$51,MATCH($G355,カレンダマスタ!$H$46:$H$51,1),MATCH($H355,カレンダマスタ!$I$45:$O$45,1)),
IF($AD355="NS東京TC",INDEX(カレンダマスタ!$I$56:$O$61,MATCH($G355,カレンダマスタ!$H$56:$H$61,1),MATCH($H355,カレンダマスタ!$I$55:$O$55,1)),""))))))</f>
        <v/>
      </c>
      <c r="AS355" s="126" t="e">
        <f t="shared" si="106"/>
        <v>#N/A</v>
      </c>
      <c r="AU355" s="137" t="e">
        <f>IF(E355="","",VLOOKUP($E355,カレンダマスタ!$A$4:$E$381,4,FALSE))</f>
        <v>#N/A</v>
      </c>
      <c r="AV355" s="137" t="str">
        <f t="shared" si="112"/>
        <v/>
      </c>
      <c r="AW355" s="137" t="str">
        <f t="shared" si="113"/>
        <v/>
      </c>
      <c r="AX355" s="138" t="e">
        <f t="shared" si="114"/>
        <v>#N/A</v>
      </c>
      <c r="AY355" s="138" t="e">
        <f t="shared" si="115"/>
        <v>#N/A</v>
      </c>
      <c r="AZ355" s="130" t="e">
        <f>IF(AX355&amp;AW355="勤怠未設定","×",IF(AV355="勤怠修正","×",IF(AC355="外注","",IF(AA355="",IF(AY355&lt;&gt;"","×",""),IF(VLOOKUP(AA355,カレンダマスタ!$H$66:$I$83,2,FALSE)&lt;&gt;AY355,"×","OK")))))</f>
        <v>#N/A</v>
      </c>
      <c r="BC355" s="137" t="e">
        <f>IF(E355="","",VLOOKUP($E355,カレンダマスタ!$A$4:$E$381,4,FALSE))</f>
        <v>#N/A</v>
      </c>
      <c r="BD355" s="126" t="e">
        <f>IF(AC355="社員","",IF(AG355=0,"",IF(AD355="NSTC",IF(COUNTIF(カレンダマスタ!$Q$5:$Q$32,G355)=1,"OK","×"),
IF(AD355="NS本社",IF(COUNTIF(カレンダマスタ!$T$5:$T$32,G355)=1,"OK","×"),IF(COUNTIF(カレンダマスタ!$R$5:$R$32,G355)=1,"OK","×")))))</f>
        <v>#N/A</v>
      </c>
      <c r="BE355" s="126" t="e">
        <f>IF(AC355="社員","",IF(G355="","",IF(R355&lt;&gt;"","",IF(AF355="CS","OK",IF(VLOOKUP(E355,カレンダマスタ!$A$5:$D$381,4,FALSE)&gt;0,"",IF(OR(G355*24&gt;10.84,H355*24&lt;14.5)=TRUE,"×","OK"))))))</f>
        <v>#N/A</v>
      </c>
      <c r="BF355" s="126" t="e">
        <f t="shared" si="99"/>
        <v>#N/A</v>
      </c>
      <c r="BG355" s="126" t="e">
        <f t="shared" si="107"/>
        <v>#N/A</v>
      </c>
      <c r="BI355" s="130" t="e">
        <f t="shared" si="108"/>
        <v>#N/A</v>
      </c>
    </row>
    <row r="356" spans="2:61">
      <c r="B356" s="111"/>
      <c r="C356" s="536"/>
      <c r="D356" s="128"/>
      <c r="E356" s="583"/>
      <c r="F356" s="128"/>
      <c r="G356" s="588"/>
      <c r="H356" s="588"/>
      <c r="I356" s="130"/>
      <c r="J356" s="139"/>
      <c r="K356" s="131"/>
      <c r="L356" s="132"/>
      <c r="M356" s="132"/>
      <c r="N356" s="141"/>
      <c r="O356" s="139"/>
      <c r="P356" s="139"/>
      <c r="Q356" s="139"/>
      <c r="R356" s="133"/>
      <c r="S356" s="134"/>
      <c r="T356" s="434" t="str">
        <f t="shared" si="116"/>
        <v/>
      </c>
      <c r="U356" s="429"/>
      <c r="V356" s="429" t="e">
        <f t="shared" si="102"/>
        <v>#N/A</v>
      </c>
      <c r="W356" s="298"/>
      <c r="X356" s="129" t="str">
        <f t="shared" si="109"/>
        <v/>
      </c>
      <c r="Y356" s="129" t="str">
        <f t="shared" si="103"/>
        <v/>
      </c>
      <c r="Z356" s="129" t="str">
        <f t="shared" si="104"/>
        <v/>
      </c>
      <c r="AA356" s="133" t="str">
        <f t="shared" si="111"/>
        <v/>
      </c>
      <c r="AC356" s="186" t="e">
        <f>AC326</f>
        <v>#N/A</v>
      </c>
      <c r="AD356" s="187" t="e">
        <f>AD326</f>
        <v>#N/A</v>
      </c>
      <c r="AE356" s="187" t="e">
        <f>AE326</f>
        <v>#N/A</v>
      </c>
      <c r="AF356" s="187" t="e">
        <f>AF326</f>
        <v>#N/A</v>
      </c>
      <c r="AG356" s="204">
        <f t="shared" si="105"/>
        <v>0</v>
      </c>
      <c r="AI356" s="160" t="str">
        <f>IF(月報!G356&lt;&gt;"",月報!G356,"")</f>
        <v/>
      </c>
      <c r="AJ356" s="126" t="str">
        <f>IF(月報!W356&lt;&gt;"",月報!W356*24,"")</f>
        <v/>
      </c>
      <c r="AK356" s="126" t="str">
        <f>IF(月報!P356&lt;&gt;"",月報!P356,"")</f>
        <v/>
      </c>
      <c r="AL356" s="126" t="str">
        <f>IF(月報!Q356&lt;&gt;"",IF(月報!Q356="平日残","",月報!Q356),"")</f>
        <v/>
      </c>
      <c r="AM356" s="126"/>
      <c r="AN356" s="126" t="str">
        <f t="shared" si="110"/>
        <v/>
      </c>
      <c r="AO356" s="126" t="str">
        <f>IF($E356="","",VLOOKUP($E356,カレンダマスタ!$A$5:$E$381,5,FALSE))</f>
        <v/>
      </c>
      <c r="AQ356" s="196" t="str">
        <f>IF(G356="","",IF(VLOOKUP(E356,カレンダマスタ!$A$5:$D$381,4,FALSE)=0,"",1))</f>
        <v/>
      </c>
      <c r="AR356" s="136" t="str">
        <f>IF($G356="","",IF($AD356="NSTC",INDEX(カレンダマスタ!$I$26:$O$31,MATCH($G356,カレンダマスタ!$H$26:$H$31,1),MATCH($H356,カレンダマスタ!$I$25:$O$25,1)),
IF($AD356="CS本社",INDEX(カレンダマスタ!$I$36:$O$41,MATCH($G356,カレンダマスタ!$H$36:$H$41,1),MATCH($H356,カレンダマスタ!$I$35:$O$35,1)),
IF($AD356="NS本社",INDEX(カレンダマスタ!$I$94:$O$99,MATCH($G356,カレンダマスタ!$H$95:$H$100,1),MATCH($H356,カレンダマスタ!$I$93:$O$93,1)),
IF($AD356="ODC",INDEX(カレンダマスタ!$I$46:$O$51,MATCH($G356,カレンダマスタ!$H$46:$H$51,1),MATCH($H356,カレンダマスタ!$I$45:$O$45,1)),
IF($AD356="NS東京TC",INDEX(カレンダマスタ!$I$56:$O$61,MATCH($G356,カレンダマスタ!$H$56:$H$61,1),MATCH($H356,カレンダマスタ!$I$55:$O$55,1)),""))))))</f>
        <v/>
      </c>
      <c r="AS356" s="126" t="e">
        <f t="shared" si="106"/>
        <v>#N/A</v>
      </c>
      <c r="AU356" s="137" t="str">
        <f>IF(E356="","",VLOOKUP($E356,カレンダマスタ!$A$4:$E$381,4,FALSE))</f>
        <v/>
      </c>
      <c r="AV356" s="137" t="str">
        <f t="shared" si="112"/>
        <v/>
      </c>
      <c r="AW356" s="137" t="str">
        <f t="shared" si="113"/>
        <v/>
      </c>
      <c r="AX356" s="138" t="str">
        <f t="shared" si="114"/>
        <v/>
      </c>
      <c r="AY356" s="138" t="e">
        <f t="shared" si="115"/>
        <v>#N/A</v>
      </c>
      <c r="AZ356" s="130" t="e">
        <f>IF(AX356&amp;AW356="勤怠未設定","×",IF(AV356="勤怠修正","×",IF(AC356="外注","",IF(AA356="",IF(AY356&lt;&gt;"","×",""),IF(VLOOKUP(AA356,カレンダマスタ!$H$66:$I$83,2,FALSE)&lt;&gt;AY356,"×","OK")))))</f>
        <v>#N/A</v>
      </c>
      <c r="BC356" s="137" t="str">
        <f>IF(E356="","",VLOOKUP($E356,カレンダマスタ!$A$4:$E$381,4,FALSE))</f>
        <v/>
      </c>
      <c r="BD356" s="126" t="e">
        <f>IF(AC356="社員","",IF(AG356=0,"",IF(AD356="NSTC",IF(COUNTIF(カレンダマスタ!$Q$5:$Q$32,G356)=1,"OK","×"),
IF(AD356="NS本社",IF(COUNTIF(カレンダマスタ!$T$5:$T$32,G356)=1,"OK","×"),IF(COUNTIF(カレンダマスタ!$R$5:$R$32,G356)=1,"OK","×")))))</f>
        <v>#N/A</v>
      </c>
      <c r="BE356" s="126" t="e">
        <f>IF(AC356="社員","",IF(G356="","",IF(R356&lt;&gt;"","",IF(AF356="CS","OK",IF(VLOOKUP(E356,カレンダマスタ!$A$5:$D$381,4,FALSE)&gt;0,"",IF(OR(G356*24&gt;10.84,H356*24&lt;14.5)=TRUE,"×","OK"))))))</f>
        <v>#N/A</v>
      </c>
      <c r="BF356" s="126" t="e">
        <f t="shared" si="99"/>
        <v>#N/A</v>
      </c>
      <c r="BG356" s="126" t="e">
        <f t="shared" si="107"/>
        <v>#N/A</v>
      </c>
      <c r="BI356" s="130" t="e">
        <f t="shared" si="108"/>
        <v>#N/A</v>
      </c>
    </row>
    <row r="357" spans="2:61">
      <c r="B357" s="111"/>
      <c r="C357" s="536"/>
      <c r="D357" s="128"/>
      <c r="E357" s="214"/>
      <c r="F357" s="128"/>
      <c r="G357" s="588"/>
      <c r="H357" s="588"/>
      <c r="I357" s="131"/>
      <c r="J357" s="139"/>
      <c r="K357" s="131"/>
      <c r="L357" s="132"/>
      <c r="M357" s="132"/>
      <c r="N357" s="141"/>
      <c r="O357" s="139"/>
      <c r="P357" s="139"/>
      <c r="Q357" s="139"/>
      <c r="R357" s="133"/>
      <c r="S357" s="134"/>
      <c r="T357" s="434" t="str">
        <f t="shared" si="116"/>
        <v/>
      </c>
      <c r="U357" s="429"/>
      <c r="V357" s="429" t="e">
        <f t="shared" si="102"/>
        <v>#N/A</v>
      </c>
      <c r="W357" s="298"/>
      <c r="X357" s="129" t="str">
        <f t="shared" si="109"/>
        <v/>
      </c>
      <c r="Y357" s="129" t="str">
        <f t="shared" si="103"/>
        <v/>
      </c>
      <c r="Z357" s="129" t="str">
        <f t="shared" si="104"/>
        <v/>
      </c>
      <c r="AA357" s="133" t="str">
        <f t="shared" si="111"/>
        <v/>
      </c>
      <c r="AC357" s="186" t="e">
        <f>AC326</f>
        <v>#N/A</v>
      </c>
      <c r="AD357" s="187" t="e">
        <f>AD326</f>
        <v>#N/A</v>
      </c>
      <c r="AE357" s="187" t="e">
        <f>AE326</f>
        <v>#N/A</v>
      </c>
      <c r="AF357" s="187" t="e">
        <f>AF326</f>
        <v>#N/A</v>
      </c>
      <c r="AG357" s="204">
        <f t="shared" si="105"/>
        <v>0</v>
      </c>
      <c r="AI357" s="160" t="str">
        <f>IF(月報!G357&lt;&gt;"",月報!G357,"")</f>
        <v/>
      </c>
      <c r="AJ357" s="126" t="str">
        <f>IF(月報!W357&lt;&gt;"",月報!W357*24,"")</f>
        <v/>
      </c>
      <c r="AK357" s="126" t="str">
        <f>IF(月報!P357&lt;&gt;"",月報!P357,"")</f>
        <v/>
      </c>
      <c r="AL357" s="126" t="str">
        <f>IF(月報!Q357&lt;&gt;"",IF(月報!Q357="平日残","",月報!Q357),"")</f>
        <v/>
      </c>
      <c r="AM357" s="126"/>
      <c r="AN357" s="126" t="str">
        <f t="shared" si="110"/>
        <v/>
      </c>
      <c r="AO357" s="126" t="str">
        <f>IF($E357="","",VLOOKUP($E357,カレンダマスタ!$A$5:$E$381,5,FALSE))</f>
        <v/>
      </c>
      <c r="AQ357" s="196" t="str">
        <f>IF(G357="","",IF(VLOOKUP(E357,カレンダマスタ!$A$5:$D$381,4,FALSE)=0,"",1))</f>
        <v/>
      </c>
      <c r="AR357" s="136" t="str">
        <f>IF($G357="","",IF($AD357="NSTC",INDEX(カレンダマスタ!$I$26:$O$31,MATCH($G357,カレンダマスタ!$H$26:$H$31,1),MATCH($H357,カレンダマスタ!$I$25:$O$25,1)),
IF($AD357="CS本社",INDEX(カレンダマスタ!$I$36:$O$41,MATCH($G357,カレンダマスタ!$H$36:$H$41,1),MATCH($H357,カレンダマスタ!$I$35:$O$35,1)),
IF($AD357="NS本社",INDEX(カレンダマスタ!$I$94:$O$99,MATCH($G357,カレンダマスタ!$H$95:$H$100,1),MATCH($H357,カレンダマスタ!$I$93:$O$93,1)),
IF($AD357="ODC",INDEX(カレンダマスタ!$I$46:$O$51,MATCH($G357,カレンダマスタ!$H$46:$H$51,1),MATCH($H357,カレンダマスタ!$I$45:$O$45,1)),
IF($AD357="NS東京TC",INDEX(カレンダマスタ!$I$56:$O$61,MATCH($G357,カレンダマスタ!$H$56:$H$61,1),MATCH($H357,カレンダマスタ!$I$55:$O$55,1)),""))))))</f>
        <v/>
      </c>
      <c r="AS357" s="126" t="e">
        <f t="shared" si="106"/>
        <v>#N/A</v>
      </c>
      <c r="AU357" s="137" t="str">
        <f>IF(E357="","",VLOOKUP($E357,カレンダマスタ!$A$4:$E$381,4,FALSE))</f>
        <v/>
      </c>
      <c r="AV357" s="137" t="str">
        <f t="shared" si="112"/>
        <v/>
      </c>
      <c r="AW357" s="137" t="str">
        <f t="shared" si="113"/>
        <v/>
      </c>
      <c r="AX357" s="138" t="str">
        <f t="shared" si="114"/>
        <v/>
      </c>
      <c r="AY357" s="138" t="e">
        <f t="shared" si="115"/>
        <v>#N/A</v>
      </c>
      <c r="AZ357" s="130" t="e">
        <f>IF(AX357&amp;AW357="勤怠未設定","×",IF(AV357="勤怠修正","×",IF(AC357="外注","",IF(AA357="",IF(AY357&lt;&gt;"","×",""),IF(VLOOKUP(AA357,カレンダマスタ!$H$66:$I$83,2,FALSE)&lt;&gt;AY357,"×","OK")))))</f>
        <v>#N/A</v>
      </c>
      <c r="BC357" s="137" t="str">
        <f>IF(E357="","",VLOOKUP($E357,カレンダマスタ!$A$4:$E$381,4,FALSE))</f>
        <v/>
      </c>
      <c r="BD357" s="126" t="e">
        <f>IF(AC357="社員","",IF(AG357=0,"",IF(AD357="NSTC",IF(COUNTIF(カレンダマスタ!$Q$5:$Q$32,G357)=1,"OK","×"),
IF(AD357="NS本社",IF(COUNTIF(カレンダマスタ!$T$5:$T$32,G357)=1,"OK","×"),IF(COUNTIF(カレンダマスタ!$R$5:$R$32,G357)=1,"OK","×")))))</f>
        <v>#N/A</v>
      </c>
      <c r="BE357" s="126" t="e">
        <f>IF(AC357="社員","",IF(G357="","",IF(R357&lt;&gt;"","",IF(AF357="CS","OK",IF(VLOOKUP(E357,カレンダマスタ!$A$5:$D$381,4,FALSE)&gt;0,"",IF(OR(G357*24&gt;10.84,H357*24&lt;14.5)=TRUE,"×","OK"))))))</f>
        <v>#N/A</v>
      </c>
      <c r="BF357" s="126" t="e">
        <f t="shared" si="99"/>
        <v>#N/A</v>
      </c>
      <c r="BG357" s="126" t="e">
        <f t="shared" si="107"/>
        <v>#N/A</v>
      </c>
      <c r="BI357" s="130" t="e">
        <f t="shared" si="108"/>
        <v>#N/A</v>
      </c>
    </row>
    <row r="358" spans="2:61">
      <c r="B358" s="111"/>
      <c r="C358" s="536"/>
      <c r="D358" s="128"/>
      <c r="E358" s="214"/>
      <c r="F358" s="128"/>
      <c r="G358" s="588"/>
      <c r="H358" s="588"/>
      <c r="I358" s="131"/>
      <c r="J358" s="139"/>
      <c r="K358" s="131"/>
      <c r="L358" s="132"/>
      <c r="M358" s="132"/>
      <c r="N358" s="141"/>
      <c r="O358" s="139"/>
      <c r="P358" s="139"/>
      <c r="Q358" s="139"/>
      <c r="R358" s="133"/>
      <c r="S358" s="134"/>
      <c r="T358" s="434" t="str">
        <f t="shared" si="116"/>
        <v/>
      </c>
      <c r="U358" s="429"/>
      <c r="V358" s="429" t="e">
        <f t="shared" si="102"/>
        <v>#N/A</v>
      </c>
      <c r="W358" s="298"/>
      <c r="X358" s="129" t="str">
        <f t="shared" si="109"/>
        <v/>
      </c>
      <c r="Y358" s="129" t="str">
        <f t="shared" si="103"/>
        <v/>
      </c>
      <c r="Z358" s="129" t="str">
        <f t="shared" si="104"/>
        <v/>
      </c>
      <c r="AA358" s="133" t="str">
        <f t="shared" si="111"/>
        <v/>
      </c>
      <c r="AC358" s="186" t="e">
        <f>AC326</f>
        <v>#N/A</v>
      </c>
      <c r="AD358" s="187" t="e">
        <f>AD326</f>
        <v>#N/A</v>
      </c>
      <c r="AE358" s="187" t="e">
        <f>AE326</f>
        <v>#N/A</v>
      </c>
      <c r="AF358" s="187" t="e">
        <f>AF326</f>
        <v>#N/A</v>
      </c>
      <c r="AG358" s="204">
        <f t="shared" si="105"/>
        <v>0</v>
      </c>
      <c r="AI358" s="160" t="str">
        <f>IF(月報!G358&lt;&gt;"",月報!G358,"")</f>
        <v/>
      </c>
      <c r="AJ358" s="126" t="str">
        <f>IF(月報!W358&lt;&gt;"",月報!W358*24,"")</f>
        <v/>
      </c>
      <c r="AK358" s="126" t="str">
        <f>IF(月報!P358&lt;&gt;"",月報!P358,"")</f>
        <v/>
      </c>
      <c r="AL358" s="126" t="str">
        <f>IF(月報!Q358&lt;&gt;"",IF(月報!Q358="平日残","",月報!Q358),"")</f>
        <v/>
      </c>
      <c r="AM358" s="126"/>
      <c r="AN358" s="126" t="str">
        <f t="shared" si="110"/>
        <v/>
      </c>
      <c r="AO358" s="126" t="str">
        <f>IF($E358="","",VLOOKUP($E358,カレンダマスタ!$A$5:$E$381,5,FALSE))</f>
        <v/>
      </c>
      <c r="AQ358" s="196" t="str">
        <f>IF(G358="","",IF(VLOOKUP(E358,カレンダマスタ!$A$5:$D$381,4,FALSE)=0,"",1))</f>
        <v/>
      </c>
      <c r="AR358" s="136" t="str">
        <f>IF($G358="","",IF($AD358="NSTC",INDEX(カレンダマスタ!$I$26:$O$31,MATCH($G358,カレンダマスタ!$H$26:$H$31,1),MATCH($H358,カレンダマスタ!$I$25:$O$25,1)),
IF($AD358="CS本社",INDEX(カレンダマスタ!$I$36:$O$41,MATCH($G358,カレンダマスタ!$H$36:$H$41,1),MATCH($H358,カレンダマスタ!$I$35:$O$35,1)),
IF($AD358="NS本社",INDEX(カレンダマスタ!$I$94:$O$99,MATCH($G358,カレンダマスタ!$H$95:$H$100,1),MATCH($H358,カレンダマスタ!$I$93:$O$93,1)),
IF($AD358="ODC",INDEX(カレンダマスタ!$I$46:$O$51,MATCH($G358,カレンダマスタ!$H$46:$H$51,1),MATCH($H358,カレンダマスタ!$I$45:$O$45,1)),
IF($AD358="NS東京TC",INDEX(カレンダマスタ!$I$56:$O$61,MATCH($G358,カレンダマスタ!$H$56:$H$61,1),MATCH($H358,カレンダマスタ!$I$55:$O$55,1)),""))))))</f>
        <v/>
      </c>
      <c r="AS358" s="126" t="e">
        <f t="shared" si="106"/>
        <v>#N/A</v>
      </c>
      <c r="AU358" s="137" t="str">
        <f>IF(E358="","",VLOOKUP($E358,カレンダマスタ!$A$4:$E$381,4,FALSE))</f>
        <v/>
      </c>
      <c r="AV358" s="137" t="str">
        <f t="shared" si="112"/>
        <v/>
      </c>
      <c r="AW358" s="137" t="str">
        <f t="shared" si="113"/>
        <v/>
      </c>
      <c r="AX358" s="138" t="str">
        <f t="shared" si="114"/>
        <v/>
      </c>
      <c r="AY358" s="138" t="e">
        <f t="shared" si="115"/>
        <v>#N/A</v>
      </c>
      <c r="AZ358" s="130" t="e">
        <f>IF(AX358&amp;AW358="勤怠未設定","×",IF(AV358="勤怠修正","×",IF(AC358="外注","",IF(AA358="",IF(AY358&lt;&gt;"","×",""),IF(VLOOKUP(AA358,カレンダマスタ!$H$66:$I$83,2,FALSE)&lt;&gt;AY358,"×","OK")))))</f>
        <v>#N/A</v>
      </c>
      <c r="BC358" s="137" t="str">
        <f>IF(E358="","",VLOOKUP($E358,カレンダマスタ!$A$4:$E$381,4,FALSE))</f>
        <v/>
      </c>
      <c r="BD358" s="126" t="e">
        <f>IF(AC358="社員","",IF(AG358=0,"",IF(AD358="NSTC",IF(COUNTIF(カレンダマスタ!$Q$5:$Q$32,G358)=1,"OK","×"),
IF(AD358="NS本社",IF(COUNTIF(カレンダマスタ!$T$5:$T$32,G358)=1,"OK","×"),IF(COUNTIF(カレンダマスタ!$R$5:$R$32,G358)=1,"OK","×")))))</f>
        <v>#N/A</v>
      </c>
      <c r="BE358" s="126" t="e">
        <f>IF(AC358="社員","",IF(G358="","",IF(R358&lt;&gt;"","",IF(AF358="CS","OK",IF(VLOOKUP(E358,カレンダマスタ!$A$5:$D$381,4,FALSE)&gt;0,"",IF(OR(G358*24&gt;10.84,H358*24&lt;14.5)=TRUE,"×","OK"))))))</f>
        <v>#N/A</v>
      </c>
      <c r="BF358" s="126" t="e">
        <f t="shared" si="99"/>
        <v>#N/A</v>
      </c>
      <c r="BG358" s="126" t="e">
        <f t="shared" si="107"/>
        <v>#N/A</v>
      </c>
      <c r="BI358" s="130" t="e">
        <f t="shared" si="108"/>
        <v>#N/A</v>
      </c>
    </row>
    <row r="359" spans="2:61">
      <c r="B359" s="111"/>
      <c r="C359" s="536"/>
      <c r="D359" s="128"/>
      <c r="E359" s="214"/>
      <c r="F359" s="128"/>
      <c r="G359" s="588"/>
      <c r="H359" s="588"/>
      <c r="I359" s="131"/>
      <c r="J359" s="139"/>
      <c r="K359" s="131"/>
      <c r="L359" s="132"/>
      <c r="M359" s="132"/>
      <c r="N359" s="141"/>
      <c r="O359" s="139"/>
      <c r="P359" s="139"/>
      <c r="Q359" s="139"/>
      <c r="R359" s="133"/>
      <c r="S359" s="134"/>
      <c r="T359" s="434" t="str">
        <f t="shared" si="116"/>
        <v/>
      </c>
      <c r="U359" s="429"/>
      <c r="V359" s="429" t="e">
        <f t="shared" si="102"/>
        <v>#N/A</v>
      </c>
      <c r="W359" s="298"/>
      <c r="X359" s="129" t="str">
        <f t="shared" si="109"/>
        <v/>
      </c>
      <c r="Y359" s="129" t="str">
        <f t="shared" si="103"/>
        <v/>
      </c>
      <c r="Z359" s="129" t="str">
        <f t="shared" si="104"/>
        <v/>
      </c>
      <c r="AA359" s="133" t="str">
        <f t="shared" si="111"/>
        <v/>
      </c>
      <c r="AC359" s="186" t="e">
        <f>AC326</f>
        <v>#N/A</v>
      </c>
      <c r="AD359" s="187" t="e">
        <f>AD326</f>
        <v>#N/A</v>
      </c>
      <c r="AE359" s="187" t="e">
        <f>AE326</f>
        <v>#N/A</v>
      </c>
      <c r="AF359" s="187" t="e">
        <f>AF326</f>
        <v>#N/A</v>
      </c>
      <c r="AG359" s="204">
        <f t="shared" si="105"/>
        <v>0</v>
      </c>
      <c r="AI359" s="160" t="str">
        <f>IF(月報!G359&lt;&gt;"",月報!G359,"")</f>
        <v/>
      </c>
      <c r="AJ359" s="126" t="str">
        <f>IF(月報!W359&lt;&gt;"",月報!W359*24,"")</f>
        <v/>
      </c>
      <c r="AK359" s="126" t="str">
        <f>IF(月報!P359&lt;&gt;"",月報!P359,"")</f>
        <v/>
      </c>
      <c r="AL359" s="126" t="str">
        <f>IF(月報!Q359&lt;&gt;"",IF(月報!Q359="平日残","",月報!Q359),"")</f>
        <v/>
      </c>
      <c r="AM359" s="126"/>
      <c r="AN359" s="126" t="str">
        <f t="shared" si="110"/>
        <v/>
      </c>
      <c r="AO359" s="126" t="str">
        <f>IF($E359="","",VLOOKUP($E359,カレンダマスタ!$A$5:$E$381,5,FALSE))</f>
        <v/>
      </c>
      <c r="AQ359" s="196" t="str">
        <f>IF(G359="","",IF(VLOOKUP(E359,カレンダマスタ!$A$5:$D$381,4,FALSE)=0,"",1))</f>
        <v/>
      </c>
      <c r="AR359" s="136" t="str">
        <f>IF($G359="","",IF($AD359="NSTC",INDEX(カレンダマスタ!$I$26:$O$31,MATCH($G359,カレンダマスタ!$H$26:$H$31,1),MATCH($H359,カレンダマスタ!$I$25:$O$25,1)),
IF($AD359="CS本社",INDEX(カレンダマスタ!$I$36:$O$41,MATCH($G359,カレンダマスタ!$H$36:$H$41,1),MATCH($H359,カレンダマスタ!$I$35:$O$35,1)),
IF($AD359="NS本社",INDEX(カレンダマスタ!$I$94:$O$99,MATCH($G359,カレンダマスタ!$H$95:$H$100,1),MATCH($H359,カレンダマスタ!$I$93:$O$93,1)),
IF($AD359="ODC",INDEX(カレンダマスタ!$I$46:$O$51,MATCH($G359,カレンダマスタ!$H$46:$H$51,1),MATCH($H359,カレンダマスタ!$I$45:$O$45,1)),
IF($AD359="NS東京TC",INDEX(カレンダマスタ!$I$56:$O$61,MATCH($G359,カレンダマスタ!$H$56:$H$61,1),MATCH($H359,カレンダマスタ!$I$55:$O$55,1)),""))))))</f>
        <v/>
      </c>
      <c r="AS359" s="126" t="e">
        <f t="shared" si="106"/>
        <v>#N/A</v>
      </c>
      <c r="AU359" s="137" t="str">
        <f>IF(E359="","",VLOOKUP($E359,カレンダマスタ!$A$4:$E$381,4,FALSE))</f>
        <v/>
      </c>
      <c r="AV359" s="137" t="str">
        <f t="shared" si="112"/>
        <v/>
      </c>
      <c r="AW359" s="137" t="str">
        <f t="shared" si="113"/>
        <v/>
      </c>
      <c r="AX359" s="138" t="str">
        <f t="shared" si="114"/>
        <v/>
      </c>
      <c r="AY359" s="138" t="e">
        <f t="shared" si="115"/>
        <v>#N/A</v>
      </c>
      <c r="AZ359" s="130" t="e">
        <f>IF(AX359&amp;AW359="勤怠未設定","×",IF(AV359="勤怠修正","×",IF(AC359="外注","",IF(AA359="",IF(AY359&lt;&gt;"","×",""),IF(VLOOKUP(AA359,カレンダマスタ!$H$66:$I$83,2,FALSE)&lt;&gt;AY359,"×","OK")))))</f>
        <v>#N/A</v>
      </c>
      <c r="BC359" s="137" t="str">
        <f>IF(E359="","",VLOOKUP($E359,カレンダマスタ!$A$4:$E$381,4,FALSE))</f>
        <v/>
      </c>
      <c r="BD359" s="126" t="e">
        <f>IF(AC359="社員","",IF(AG359=0,"",IF(AD359="NSTC",IF(COUNTIF(カレンダマスタ!$Q$5:$Q$32,G359)=1,"OK","×"),
IF(AD359="NS本社",IF(COUNTIF(カレンダマスタ!$T$5:$T$32,G359)=1,"OK","×"),IF(COUNTIF(カレンダマスタ!$R$5:$R$32,G359)=1,"OK","×")))))</f>
        <v>#N/A</v>
      </c>
      <c r="BE359" s="126" t="e">
        <f>IF(AC359="社員","",IF(G359="","",IF(R359&lt;&gt;"","",IF(AF359="CS","OK",IF(VLOOKUP(E359,カレンダマスタ!$A$5:$D$381,4,FALSE)&gt;0,"",IF(OR(G359*24&gt;10.84,H359*24&lt;14.5)=TRUE,"×","OK"))))))</f>
        <v>#N/A</v>
      </c>
      <c r="BF359" s="126" t="e">
        <f t="shared" si="99"/>
        <v>#N/A</v>
      </c>
      <c r="BG359" s="126" t="e">
        <f t="shared" si="107"/>
        <v>#N/A</v>
      </c>
      <c r="BI359" s="130" t="e">
        <f t="shared" si="108"/>
        <v>#N/A</v>
      </c>
    </row>
    <row r="360" spans="2:61" ht="13.8" thickBot="1">
      <c r="B360" s="161"/>
      <c r="C360" s="538"/>
      <c r="D360" s="162"/>
      <c r="E360" s="215"/>
      <c r="F360" s="162"/>
      <c r="G360" s="590"/>
      <c r="H360" s="590"/>
      <c r="I360" s="164"/>
      <c r="J360" s="165"/>
      <c r="K360" s="164"/>
      <c r="L360" s="166"/>
      <c r="M360" s="166"/>
      <c r="N360" s="167"/>
      <c r="O360" s="165"/>
      <c r="P360" s="165"/>
      <c r="Q360" s="165"/>
      <c r="R360" s="168"/>
      <c r="S360" s="169"/>
      <c r="T360" s="436" t="str">
        <f t="shared" si="116"/>
        <v/>
      </c>
      <c r="U360" s="432"/>
      <c r="V360" s="432" t="e">
        <f t="shared" si="102"/>
        <v>#N/A</v>
      </c>
      <c r="W360" s="298"/>
      <c r="X360" s="165" t="str">
        <f t="shared" si="109"/>
        <v/>
      </c>
      <c r="Y360" s="165" t="str">
        <f t="shared" si="103"/>
        <v/>
      </c>
      <c r="Z360" s="165" t="str">
        <f t="shared" si="104"/>
        <v/>
      </c>
      <c r="AA360" s="168" t="str">
        <f t="shared" si="111"/>
        <v/>
      </c>
      <c r="AC360" s="192" t="e">
        <f>AC326</f>
        <v>#N/A</v>
      </c>
      <c r="AD360" s="193" t="e">
        <f>AD326</f>
        <v>#N/A</v>
      </c>
      <c r="AE360" s="193" t="e">
        <f>AE326</f>
        <v>#N/A</v>
      </c>
      <c r="AF360" s="193" t="e">
        <f>AF326</f>
        <v>#N/A</v>
      </c>
      <c r="AG360" s="207">
        <f t="shared" si="105"/>
        <v>0</v>
      </c>
      <c r="AI360" s="170" t="str">
        <f>IF(月報!G360&lt;&gt;"",月報!G360,"")</f>
        <v/>
      </c>
      <c r="AJ360" s="171" t="str">
        <f>IF(月報!W360&lt;&gt;"",月報!W360*24,"")</f>
        <v/>
      </c>
      <c r="AK360" s="171" t="str">
        <f>IF(月報!P360&lt;&gt;"",月報!P360,"")</f>
        <v/>
      </c>
      <c r="AL360" s="171" t="str">
        <f>IF(月報!Q360&lt;&gt;"",IF(月報!Q360="平日残","",月報!Q360),"")</f>
        <v/>
      </c>
      <c r="AM360" s="171"/>
      <c r="AN360" s="171" t="str">
        <f t="shared" si="110"/>
        <v/>
      </c>
      <c r="AO360" s="171" t="str">
        <f>IF($E360="","",VLOOKUP($E360,カレンダマスタ!$A$5:$E$381,5,FALSE))</f>
        <v/>
      </c>
      <c r="AQ360" s="198" t="str">
        <f>IF(G360="","",IF(VLOOKUP(E360,カレンダマスタ!$A$5:$D$381,4,FALSE)=0,"",1))</f>
        <v/>
      </c>
      <c r="AR360" s="172" t="str">
        <f>IF($G360="","",IF($AD360="NSTC",INDEX(カレンダマスタ!$I$26:$O$31,MATCH($G360,カレンダマスタ!$H$26:$H$31,1),MATCH($H360,カレンダマスタ!$I$25:$O$25,1)),
IF($AD360="CS本社",INDEX(カレンダマスタ!$I$36:$O$41,MATCH($G360,カレンダマスタ!$H$36:$H$41,1),MATCH($H360,カレンダマスタ!$I$35:$O$35,1)),
IF($AD360="NS本社",INDEX(カレンダマスタ!$I$94:$O$99,MATCH($G360,カレンダマスタ!$H$95:$H$100,1),MATCH($H360,カレンダマスタ!$I$93:$O$93,1)),
IF($AD360="ODC",INDEX(カレンダマスタ!$I$46:$O$51,MATCH($G360,カレンダマスタ!$H$46:$H$51,1),MATCH($H360,カレンダマスタ!$I$45:$O$45,1)),
IF($AD360="NS東京TC",INDEX(カレンダマスタ!$I$56:$O$61,MATCH($G360,カレンダマスタ!$H$56:$H$61,1),MATCH($H360,カレンダマスタ!$I$55:$O$55,1)),""))))))</f>
        <v/>
      </c>
      <c r="AS360" s="171" t="e">
        <f t="shared" si="106"/>
        <v>#N/A</v>
      </c>
      <c r="AU360" s="173" t="str">
        <f>IF(E360="","",VLOOKUP($E360,カレンダマスタ!$A$4:$E$381,4,FALSE))</f>
        <v/>
      </c>
      <c r="AV360" s="173" t="str">
        <f t="shared" si="112"/>
        <v/>
      </c>
      <c r="AW360" s="173" t="str">
        <f t="shared" si="113"/>
        <v/>
      </c>
      <c r="AX360" s="174" t="str">
        <f t="shared" si="114"/>
        <v/>
      </c>
      <c r="AY360" s="174" t="e">
        <f t="shared" si="115"/>
        <v>#N/A</v>
      </c>
      <c r="AZ360" s="175" t="e">
        <f>IF(AX360&amp;AW360="勤怠未設定","×",IF(AV360="勤怠修正","×",IF(AC360="外注","",IF(AA360="",IF(AY360&lt;&gt;"","×",""),IF(VLOOKUP(AA360,カレンダマスタ!$H$66:$I$83,2,FALSE)&lt;&gt;AY360,"×","OK")))))</f>
        <v>#N/A</v>
      </c>
      <c r="BC360" s="173" t="str">
        <f>IF(E360="","",VLOOKUP($E360,カレンダマスタ!$A$4:$E$381,4,FALSE))</f>
        <v/>
      </c>
      <c r="BD360" s="171" t="e">
        <f>IF(AC360="社員","",IF(AG360=0,"",IF(AD360="NSTC",IF(COUNTIF(カレンダマスタ!$Q$5:$Q$32,G360)=1,"OK","×"),
IF(AD360="NS本社",IF(COUNTIF(カレンダマスタ!$T$5:$T$32,G360)=1,"OK","×"),IF(COUNTIF(カレンダマスタ!$R$5:$R$32,G360)=1,"OK","×")))))</f>
        <v>#N/A</v>
      </c>
      <c r="BE360" s="171" t="e">
        <f>IF(AC360="社員","",IF(G360="","",IF(R360&lt;&gt;"","",IF(AF360="CS","OK",IF(VLOOKUP(E360,カレンダマスタ!$A$5:$D$381,4,FALSE)&gt;0,"",IF(OR(G360*24&gt;10.84,H360*24&lt;14.5)=TRUE,"×","OK"))))))</f>
        <v>#N/A</v>
      </c>
      <c r="BF360" s="171" t="e">
        <f t="shared" si="99"/>
        <v>#N/A</v>
      </c>
      <c r="BG360" s="171" t="e">
        <f t="shared" si="107"/>
        <v>#N/A</v>
      </c>
      <c r="BI360" s="175" t="e">
        <f t="shared" si="108"/>
        <v>#N/A</v>
      </c>
    </row>
    <row r="361" spans="2:61">
      <c r="B361" s="323"/>
      <c r="C361" s="539"/>
      <c r="D361" s="324"/>
      <c r="E361" s="325"/>
      <c r="F361" s="324"/>
      <c r="G361" s="591"/>
      <c r="H361" s="591"/>
      <c r="I361" s="339"/>
      <c r="J361" s="320"/>
      <c r="K361" s="319"/>
      <c r="L361" s="320"/>
      <c r="M361" s="320"/>
      <c r="N361" s="320"/>
      <c r="O361" s="340"/>
      <c r="P361" s="340"/>
      <c r="Q361" s="340"/>
      <c r="R361" s="327"/>
      <c r="S361" s="328"/>
      <c r="T361" s="341"/>
      <c r="U361" s="342"/>
      <c r="V361" s="342"/>
      <c r="W361" s="298"/>
      <c r="X361" s="326"/>
      <c r="Y361" s="326"/>
      <c r="Z361" s="326"/>
      <c r="AA361" s="327" t="str">
        <f t="shared" si="111"/>
        <v/>
      </c>
      <c r="AC361" s="541"/>
      <c r="AD361" s="542"/>
      <c r="AE361" s="542"/>
      <c r="AF361" s="542"/>
      <c r="AG361" s="543"/>
      <c r="AI361" s="348" t="str">
        <f>IF(月報!G361&lt;&gt;"",月報!G361,"")</f>
        <v/>
      </c>
      <c r="AJ361" s="349" t="str">
        <f>IF(月報!W361&lt;&gt;"",月報!W361*24,"")</f>
        <v/>
      </c>
      <c r="AK361" s="349" t="str">
        <f>IF(月報!P361&lt;&gt;"",月報!P361,"")</f>
        <v/>
      </c>
      <c r="AL361" s="349" t="str">
        <f>IF(月報!Q361&lt;&gt;"",IF(月報!Q361="平日残","",月報!Q361),"")</f>
        <v/>
      </c>
      <c r="AM361" s="349"/>
      <c r="AN361" s="349" t="str">
        <f t="shared" si="110"/>
        <v/>
      </c>
      <c r="AO361" s="349" t="str">
        <f>IF($E361="","",VLOOKUP($E361,カレンダマスタ!$A$5:$E$381,5,FALSE))</f>
        <v/>
      </c>
      <c r="AQ361" s="351"/>
      <c r="AR361" s="352"/>
      <c r="AS361" s="349"/>
      <c r="AU361" s="355"/>
      <c r="AV361" s="355" t="str">
        <f t="shared" si="112"/>
        <v/>
      </c>
      <c r="AW361" s="355" t="str">
        <f t="shared" si="113"/>
        <v/>
      </c>
      <c r="AX361" s="356" t="str">
        <f t="shared" si="114"/>
        <v/>
      </c>
      <c r="AY361" s="356" t="str">
        <f t="shared" si="115"/>
        <v/>
      </c>
      <c r="AZ361" s="357" t="str">
        <f>IF(AX361&amp;AW361="勤怠未設定","×",IF(AV361="勤怠修正","×",IF(AC361="外注","",IF(AA361="",IF(AY361&lt;&gt;"","×",""),IF(VLOOKUP(AA361,カレンダマスタ!$H$66:$I$83,2,FALSE)&lt;&gt;AY361,"×","OK")))))</f>
        <v/>
      </c>
      <c r="BC361" s="355"/>
      <c r="BD361" s="349"/>
      <c r="BE361" s="349"/>
      <c r="BF361" s="349" t="str">
        <f t="shared" si="99"/>
        <v/>
      </c>
      <c r="BG361" s="349"/>
      <c r="BI361" s="357" t="str">
        <f t="shared" ref="BI361:BI370" si="117">IF(OR(AO361="×",AS361="×",AZ361="×",BD361="×",BE361="×",BF361="TW未入力",BF361="週報未入力",BG361="×"),"×","")</f>
        <v/>
      </c>
    </row>
    <row r="362" spans="2:61">
      <c r="B362" s="323"/>
      <c r="C362" s="539"/>
      <c r="D362" s="324"/>
      <c r="E362" s="325"/>
      <c r="F362" s="324"/>
      <c r="G362" s="591"/>
      <c r="H362" s="591"/>
      <c r="I362" s="339"/>
      <c r="J362" s="320"/>
      <c r="K362" s="319"/>
      <c r="L362" s="320"/>
      <c r="M362" s="320"/>
      <c r="N362" s="320"/>
      <c r="O362" s="340"/>
      <c r="P362" s="340"/>
      <c r="Q362" s="340"/>
      <c r="R362" s="327"/>
      <c r="S362" s="328"/>
      <c r="T362" s="341"/>
      <c r="U362" s="342"/>
      <c r="V362" s="342"/>
      <c r="W362" s="298"/>
      <c r="X362" s="326"/>
      <c r="Y362" s="326"/>
      <c r="Z362" s="326"/>
      <c r="AA362" s="327" t="str">
        <f t="shared" si="111"/>
        <v/>
      </c>
      <c r="AC362" s="544"/>
      <c r="AD362" s="545"/>
      <c r="AE362" s="545"/>
      <c r="AF362" s="545"/>
      <c r="AG362" s="546"/>
      <c r="AI362" s="348" t="str">
        <f>IF(月報!G362&lt;&gt;"",月報!G362,"")</f>
        <v/>
      </c>
      <c r="AJ362" s="349" t="str">
        <f>IF(月報!W362&lt;&gt;"",月報!W362*24,"")</f>
        <v/>
      </c>
      <c r="AK362" s="349" t="str">
        <f>IF(月報!P362&lt;&gt;"",月報!P362,"")</f>
        <v/>
      </c>
      <c r="AL362" s="349" t="str">
        <f>IF(月報!Q362&lt;&gt;"",IF(月報!Q362="平日残","",月報!Q362),"")</f>
        <v/>
      </c>
      <c r="AM362" s="349"/>
      <c r="AN362" s="349" t="str">
        <f t="shared" si="110"/>
        <v/>
      </c>
      <c r="AO362" s="349" t="str">
        <f>IF($E362="","",VLOOKUP($E362,カレンダマスタ!$A$5:$E$381,5,FALSE))</f>
        <v/>
      </c>
      <c r="AQ362" s="351"/>
      <c r="AR362" s="352"/>
      <c r="AS362" s="349"/>
      <c r="AU362" s="355"/>
      <c r="AV362" s="355" t="str">
        <f t="shared" si="112"/>
        <v/>
      </c>
      <c r="AW362" s="355" t="str">
        <f t="shared" si="113"/>
        <v/>
      </c>
      <c r="AX362" s="356" t="str">
        <f t="shared" si="114"/>
        <v/>
      </c>
      <c r="AY362" s="356" t="str">
        <f t="shared" si="115"/>
        <v/>
      </c>
      <c r="AZ362" s="357" t="str">
        <f>IF(AX362&amp;AW362="勤怠未設定","×",IF(AV362="勤怠修正","×",IF(AC362="外注","",IF(AA362="",IF(AY362&lt;&gt;"","×",""),IF(VLOOKUP(AA362,カレンダマスタ!$H$66:$I$83,2,FALSE)&lt;&gt;AY362,"×","OK")))))</f>
        <v/>
      </c>
      <c r="BC362" s="355"/>
      <c r="BD362" s="349"/>
      <c r="BE362" s="349"/>
      <c r="BF362" s="349" t="str">
        <f t="shared" si="99"/>
        <v/>
      </c>
      <c r="BG362" s="349"/>
      <c r="BI362" s="357" t="str">
        <f t="shared" si="117"/>
        <v/>
      </c>
    </row>
    <row r="363" spans="2:61">
      <c r="B363" s="323"/>
      <c r="C363" s="539"/>
      <c r="D363" s="324"/>
      <c r="E363" s="325"/>
      <c r="F363" s="324"/>
      <c r="G363" s="591"/>
      <c r="H363" s="591"/>
      <c r="I363" s="339"/>
      <c r="J363" s="320"/>
      <c r="K363" s="319"/>
      <c r="L363" s="320"/>
      <c r="M363" s="320"/>
      <c r="N363" s="320"/>
      <c r="O363" s="340"/>
      <c r="P363" s="340"/>
      <c r="Q363" s="340"/>
      <c r="R363" s="327"/>
      <c r="S363" s="328"/>
      <c r="T363" s="341"/>
      <c r="U363" s="342"/>
      <c r="V363" s="342"/>
      <c r="W363" s="298"/>
      <c r="X363" s="326"/>
      <c r="Y363" s="326"/>
      <c r="Z363" s="326"/>
      <c r="AA363" s="327" t="str">
        <f t="shared" si="111"/>
        <v/>
      </c>
      <c r="AC363" s="544"/>
      <c r="AD363" s="545"/>
      <c r="AE363" s="545"/>
      <c r="AF363" s="545"/>
      <c r="AG363" s="546"/>
      <c r="AI363" s="348" t="str">
        <f>IF(月報!G363&lt;&gt;"",月報!G363,"")</f>
        <v/>
      </c>
      <c r="AJ363" s="349" t="str">
        <f>IF(月報!W363&lt;&gt;"",月報!W363*24,"")</f>
        <v/>
      </c>
      <c r="AK363" s="349" t="str">
        <f>IF(月報!P363&lt;&gt;"",月報!P363,"")</f>
        <v/>
      </c>
      <c r="AL363" s="349" t="str">
        <f>IF(月報!Q363&lt;&gt;"",IF(月報!Q363="平日残","",月報!Q363),"")</f>
        <v/>
      </c>
      <c r="AM363" s="349"/>
      <c r="AN363" s="349" t="str">
        <f t="shared" si="110"/>
        <v/>
      </c>
      <c r="AO363" s="349" t="str">
        <f>IF($E363="","",VLOOKUP($E363,カレンダマスタ!$A$5:$E$381,5,FALSE))</f>
        <v/>
      </c>
      <c r="AQ363" s="351"/>
      <c r="AR363" s="352"/>
      <c r="AS363" s="349"/>
      <c r="AU363" s="355"/>
      <c r="AV363" s="355" t="str">
        <f t="shared" si="112"/>
        <v/>
      </c>
      <c r="AW363" s="355" t="str">
        <f t="shared" si="113"/>
        <v/>
      </c>
      <c r="AX363" s="356" t="str">
        <f t="shared" si="114"/>
        <v/>
      </c>
      <c r="AY363" s="356" t="str">
        <f t="shared" si="115"/>
        <v/>
      </c>
      <c r="AZ363" s="357" t="str">
        <f>IF(AX363&amp;AW363="勤怠未設定","×",IF(AV363="勤怠修正","×",IF(AC363="外注","",IF(AA363="",IF(AY363&lt;&gt;"","×",""),IF(VLOOKUP(AA363,カレンダマスタ!$H$66:$I$83,2,FALSE)&lt;&gt;AY363,"×","OK")))))</f>
        <v/>
      </c>
      <c r="BC363" s="355"/>
      <c r="BD363" s="349"/>
      <c r="BE363" s="349"/>
      <c r="BF363" s="349" t="str">
        <f t="shared" si="99"/>
        <v/>
      </c>
      <c r="BG363" s="349"/>
      <c r="BI363" s="357" t="str">
        <f t="shared" si="117"/>
        <v/>
      </c>
    </row>
    <row r="364" spans="2:61">
      <c r="B364" s="323"/>
      <c r="C364" s="539"/>
      <c r="D364" s="324"/>
      <c r="E364" s="325"/>
      <c r="F364" s="324"/>
      <c r="G364" s="591"/>
      <c r="H364" s="591"/>
      <c r="I364" s="339"/>
      <c r="J364" s="320"/>
      <c r="K364" s="319"/>
      <c r="L364" s="320"/>
      <c r="M364" s="320"/>
      <c r="N364" s="320"/>
      <c r="O364" s="340"/>
      <c r="P364" s="340"/>
      <c r="Q364" s="340"/>
      <c r="R364" s="327"/>
      <c r="S364" s="328"/>
      <c r="T364" s="341"/>
      <c r="U364" s="342"/>
      <c r="V364" s="342"/>
      <c r="W364" s="298"/>
      <c r="X364" s="326"/>
      <c r="Y364" s="326"/>
      <c r="Z364" s="326"/>
      <c r="AA364" s="327" t="str">
        <f t="shared" si="111"/>
        <v/>
      </c>
      <c r="AC364" s="544"/>
      <c r="AD364" s="545"/>
      <c r="AE364" s="545"/>
      <c r="AF364" s="545"/>
      <c r="AG364" s="546"/>
      <c r="AI364" s="348" t="str">
        <f>IF(月報!G364&lt;&gt;"",月報!G364,"")</f>
        <v/>
      </c>
      <c r="AJ364" s="349" t="str">
        <f>IF(月報!W364&lt;&gt;"",月報!W364*24,"")</f>
        <v/>
      </c>
      <c r="AK364" s="349" t="str">
        <f>IF(月報!P364&lt;&gt;"",月報!P364,"")</f>
        <v/>
      </c>
      <c r="AL364" s="349" t="str">
        <f>IF(月報!Q364&lt;&gt;"",IF(月報!Q364="平日残","",月報!Q364),"")</f>
        <v/>
      </c>
      <c r="AM364" s="349"/>
      <c r="AN364" s="349" t="str">
        <f t="shared" si="110"/>
        <v/>
      </c>
      <c r="AO364" s="349" t="str">
        <f>IF($E364="","",VLOOKUP($E364,カレンダマスタ!$A$5:$E$381,5,FALSE))</f>
        <v/>
      </c>
      <c r="AQ364" s="351"/>
      <c r="AR364" s="352"/>
      <c r="AS364" s="349"/>
      <c r="AU364" s="355"/>
      <c r="AV364" s="355" t="str">
        <f t="shared" si="112"/>
        <v/>
      </c>
      <c r="AW364" s="355" t="str">
        <f t="shared" si="113"/>
        <v/>
      </c>
      <c r="AX364" s="356" t="str">
        <f t="shared" si="114"/>
        <v/>
      </c>
      <c r="AY364" s="356" t="str">
        <f t="shared" si="115"/>
        <v/>
      </c>
      <c r="AZ364" s="357" t="str">
        <f>IF(AX364&amp;AW364="勤怠未設定","×",IF(AV364="勤怠修正","×",IF(AC364="外注","",IF(AA364="",IF(AY364&lt;&gt;"","×",""),IF(VLOOKUP(AA364,カレンダマスタ!$H$66:$I$83,2,FALSE)&lt;&gt;AY364,"×","OK")))))</f>
        <v/>
      </c>
      <c r="BC364" s="355"/>
      <c r="BD364" s="349"/>
      <c r="BE364" s="349"/>
      <c r="BF364" s="349" t="str">
        <f t="shared" si="99"/>
        <v/>
      </c>
      <c r="BG364" s="349"/>
      <c r="BI364" s="357" t="str">
        <f t="shared" si="117"/>
        <v/>
      </c>
    </row>
    <row r="365" spans="2:61">
      <c r="B365" s="323"/>
      <c r="C365" s="539"/>
      <c r="D365" s="324"/>
      <c r="E365" s="325"/>
      <c r="F365" s="324"/>
      <c r="G365" s="591"/>
      <c r="H365" s="591"/>
      <c r="I365" s="339"/>
      <c r="J365" s="320"/>
      <c r="K365" s="319"/>
      <c r="L365" s="320"/>
      <c r="M365" s="320"/>
      <c r="N365" s="320"/>
      <c r="O365" s="340"/>
      <c r="P365" s="340"/>
      <c r="Q365" s="340"/>
      <c r="R365" s="327"/>
      <c r="S365" s="328"/>
      <c r="T365" s="341"/>
      <c r="U365" s="342"/>
      <c r="V365" s="342"/>
      <c r="W365" s="298"/>
      <c r="X365" s="326"/>
      <c r="Y365" s="326"/>
      <c r="Z365" s="326"/>
      <c r="AA365" s="327" t="str">
        <f t="shared" si="111"/>
        <v/>
      </c>
      <c r="AC365" s="544"/>
      <c r="AD365" s="545"/>
      <c r="AE365" s="545"/>
      <c r="AF365" s="545"/>
      <c r="AG365" s="546"/>
      <c r="AI365" s="348" t="str">
        <f>IF(月報!G365&lt;&gt;"",月報!G365,"")</f>
        <v/>
      </c>
      <c r="AJ365" s="349" t="str">
        <f>IF(月報!W365&lt;&gt;"",月報!W365*24,"")</f>
        <v/>
      </c>
      <c r="AK365" s="349" t="str">
        <f>IF(月報!P365&lt;&gt;"",月報!P365,"")</f>
        <v/>
      </c>
      <c r="AL365" s="349" t="str">
        <f>IF(月報!Q365&lt;&gt;"",IF(月報!Q365="平日残","",月報!Q365),"")</f>
        <v/>
      </c>
      <c r="AM365" s="349"/>
      <c r="AN365" s="349" t="str">
        <f t="shared" si="110"/>
        <v/>
      </c>
      <c r="AO365" s="349" t="str">
        <f>IF($E365="","",VLOOKUP($E365,カレンダマスタ!$A$5:$E$381,5,FALSE))</f>
        <v/>
      </c>
      <c r="AQ365" s="351"/>
      <c r="AR365" s="352"/>
      <c r="AS365" s="349"/>
      <c r="AU365" s="355"/>
      <c r="AV365" s="355" t="str">
        <f t="shared" si="112"/>
        <v/>
      </c>
      <c r="AW365" s="355" t="str">
        <f t="shared" si="113"/>
        <v/>
      </c>
      <c r="AX365" s="356" t="str">
        <f t="shared" si="114"/>
        <v/>
      </c>
      <c r="AY365" s="356" t="str">
        <f t="shared" si="115"/>
        <v/>
      </c>
      <c r="AZ365" s="357" t="str">
        <f>IF(AX365&amp;AW365="勤怠未設定","×",IF(AV365="勤怠修正","×",IF(AC365="外注","",IF(AA365="",IF(AY365&lt;&gt;"","×",""),IF(VLOOKUP(AA365,カレンダマスタ!$H$66:$I$83,2,FALSE)&lt;&gt;AY365,"×","OK")))))</f>
        <v/>
      </c>
      <c r="BC365" s="355"/>
      <c r="BD365" s="349"/>
      <c r="BE365" s="349"/>
      <c r="BF365" s="349" t="str">
        <f t="shared" si="99"/>
        <v/>
      </c>
      <c r="BG365" s="349"/>
      <c r="BI365" s="357" t="str">
        <f t="shared" si="117"/>
        <v/>
      </c>
    </row>
    <row r="366" spans="2:61">
      <c r="B366" s="323"/>
      <c r="C366" s="539"/>
      <c r="D366" s="324"/>
      <c r="E366" s="325"/>
      <c r="F366" s="324"/>
      <c r="G366" s="591"/>
      <c r="H366" s="591"/>
      <c r="I366" s="339"/>
      <c r="J366" s="320"/>
      <c r="K366" s="319"/>
      <c r="L366" s="320"/>
      <c r="M366" s="320"/>
      <c r="N366" s="320"/>
      <c r="O366" s="340"/>
      <c r="P366" s="340"/>
      <c r="Q366" s="340"/>
      <c r="R366" s="327"/>
      <c r="S366" s="328"/>
      <c r="T366" s="341"/>
      <c r="U366" s="342"/>
      <c r="V366" s="342"/>
      <c r="W366" s="298"/>
      <c r="X366" s="326"/>
      <c r="Y366" s="326"/>
      <c r="Z366" s="326"/>
      <c r="AA366" s="327" t="str">
        <f t="shared" si="111"/>
        <v/>
      </c>
      <c r="AC366" s="544"/>
      <c r="AD366" s="545"/>
      <c r="AE366" s="545"/>
      <c r="AF366" s="545"/>
      <c r="AG366" s="546"/>
      <c r="AI366" s="348" t="str">
        <f>IF(月報!G366&lt;&gt;"",月報!G366,"")</f>
        <v/>
      </c>
      <c r="AJ366" s="349" t="str">
        <f>IF(月報!W366&lt;&gt;"",月報!W366*24,"")</f>
        <v/>
      </c>
      <c r="AK366" s="349" t="str">
        <f>IF(月報!P366&lt;&gt;"",月報!P366,"")</f>
        <v/>
      </c>
      <c r="AL366" s="349" t="str">
        <f>IF(月報!Q366&lt;&gt;"",IF(月報!Q366="平日残","",月報!Q366),"")</f>
        <v/>
      </c>
      <c r="AM366" s="349"/>
      <c r="AN366" s="349" t="str">
        <f t="shared" si="110"/>
        <v/>
      </c>
      <c r="AO366" s="349" t="str">
        <f>IF($E366="","",VLOOKUP($E366,カレンダマスタ!$A$5:$E$381,5,FALSE))</f>
        <v/>
      </c>
      <c r="AQ366" s="351"/>
      <c r="AR366" s="352"/>
      <c r="AS366" s="349"/>
      <c r="AU366" s="355"/>
      <c r="AV366" s="355" t="str">
        <f t="shared" si="112"/>
        <v/>
      </c>
      <c r="AW366" s="355" t="str">
        <f t="shared" si="113"/>
        <v/>
      </c>
      <c r="AX366" s="356" t="str">
        <f t="shared" si="114"/>
        <v/>
      </c>
      <c r="AY366" s="356" t="str">
        <f t="shared" si="115"/>
        <v/>
      </c>
      <c r="AZ366" s="357" t="str">
        <f>IF(AX366&amp;AW366="勤怠未設定","×",IF(AV366="勤怠修正","×",IF(AC366="外注","",IF(AA366="",IF(AY366&lt;&gt;"","×",""),IF(VLOOKUP(AA366,カレンダマスタ!$H$66:$I$83,2,FALSE)&lt;&gt;AY366,"×","OK")))))</f>
        <v/>
      </c>
      <c r="BC366" s="355"/>
      <c r="BD366" s="349"/>
      <c r="BE366" s="349"/>
      <c r="BF366" s="349" t="str">
        <f t="shared" si="99"/>
        <v/>
      </c>
      <c r="BG366" s="349"/>
      <c r="BI366" s="357" t="str">
        <f t="shared" si="117"/>
        <v/>
      </c>
    </row>
    <row r="367" spans="2:61">
      <c r="B367" s="323"/>
      <c r="C367" s="539"/>
      <c r="D367" s="324"/>
      <c r="E367" s="325"/>
      <c r="F367" s="324"/>
      <c r="G367" s="591"/>
      <c r="H367" s="591"/>
      <c r="I367" s="339"/>
      <c r="J367" s="320"/>
      <c r="K367" s="319"/>
      <c r="L367" s="320"/>
      <c r="M367" s="320"/>
      <c r="N367" s="320"/>
      <c r="O367" s="340"/>
      <c r="P367" s="340"/>
      <c r="Q367" s="340"/>
      <c r="R367" s="327"/>
      <c r="S367" s="328"/>
      <c r="T367" s="341"/>
      <c r="U367" s="342"/>
      <c r="V367" s="342"/>
      <c r="W367" s="298"/>
      <c r="X367" s="326"/>
      <c r="Y367" s="326"/>
      <c r="Z367" s="326"/>
      <c r="AA367" s="327" t="str">
        <f t="shared" si="111"/>
        <v/>
      </c>
      <c r="AC367" s="544"/>
      <c r="AD367" s="545"/>
      <c r="AE367" s="545"/>
      <c r="AF367" s="545"/>
      <c r="AG367" s="546"/>
      <c r="AI367" s="348" t="str">
        <f>IF(月報!G367&lt;&gt;"",月報!G367,"")</f>
        <v/>
      </c>
      <c r="AJ367" s="349" t="str">
        <f>IF(月報!W367&lt;&gt;"",月報!W367*24,"")</f>
        <v/>
      </c>
      <c r="AK367" s="349" t="str">
        <f>IF(月報!P367&lt;&gt;"",月報!P367,"")</f>
        <v/>
      </c>
      <c r="AL367" s="349" t="str">
        <f>IF(月報!Q367&lt;&gt;"",IF(月報!Q367="平日残","",月報!Q367),"")</f>
        <v/>
      </c>
      <c r="AM367" s="349"/>
      <c r="AN367" s="349" t="str">
        <f t="shared" si="110"/>
        <v/>
      </c>
      <c r="AO367" s="349" t="str">
        <f>IF($E367="","",VLOOKUP($E367,カレンダマスタ!$A$5:$E$381,5,FALSE))</f>
        <v/>
      </c>
      <c r="AQ367" s="351"/>
      <c r="AR367" s="352"/>
      <c r="AS367" s="349"/>
      <c r="AU367" s="355"/>
      <c r="AV367" s="355" t="str">
        <f t="shared" si="112"/>
        <v/>
      </c>
      <c r="AW367" s="355" t="str">
        <f t="shared" si="113"/>
        <v/>
      </c>
      <c r="AX367" s="356" t="str">
        <f t="shared" si="114"/>
        <v/>
      </c>
      <c r="AY367" s="356" t="str">
        <f t="shared" si="115"/>
        <v/>
      </c>
      <c r="AZ367" s="357" t="str">
        <f>IF(AX367&amp;AW367="勤怠未設定","×",IF(AV367="勤怠修正","×",IF(AC367="外注","",IF(AA367="",IF(AY367&lt;&gt;"","×",""),IF(VLOOKUP(AA367,カレンダマスタ!$H$66:$I$83,2,FALSE)&lt;&gt;AY367,"×","OK")))))</f>
        <v/>
      </c>
      <c r="BC367" s="355"/>
      <c r="BD367" s="349"/>
      <c r="BE367" s="349"/>
      <c r="BF367" s="349" t="str">
        <f t="shared" si="99"/>
        <v/>
      </c>
      <c r="BG367" s="349"/>
      <c r="BI367" s="357" t="str">
        <f t="shared" si="117"/>
        <v/>
      </c>
    </row>
    <row r="368" spans="2:61">
      <c r="B368" s="323"/>
      <c r="C368" s="539"/>
      <c r="D368" s="324"/>
      <c r="E368" s="325"/>
      <c r="F368" s="324"/>
      <c r="G368" s="591"/>
      <c r="H368" s="591"/>
      <c r="I368" s="339"/>
      <c r="J368" s="320"/>
      <c r="K368" s="319"/>
      <c r="L368" s="320"/>
      <c r="M368" s="320"/>
      <c r="N368" s="320"/>
      <c r="O368" s="340"/>
      <c r="P368" s="340"/>
      <c r="Q368" s="340"/>
      <c r="R368" s="327"/>
      <c r="S368" s="328"/>
      <c r="T368" s="341"/>
      <c r="U368" s="342"/>
      <c r="V368" s="342"/>
      <c r="W368" s="298"/>
      <c r="X368" s="326"/>
      <c r="Y368" s="326"/>
      <c r="Z368" s="326"/>
      <c r="AA368" s="327" t="str">
        <f t="shared" si="111"/>
        <v/>
      </c>
      <c r="AC368" s="544"/>
      <c r="AD368" s="545"/>
      <c r="AE368" s="545"/>
      <c r="AF368" s="545"/>
      <c r="AG368" s="546"/>
      <c r="AI368" s="348" t="str">
        <f>IF(月報!G368&lt;&gt;"",月報!G368,"")</f>
        <v/>
      </c>
      <c r="AJ368" s="349" t="str">
        <f>IF(月報!W368&lt;&gt;"",月報!W368*24,"")</f>
        <v/>
      </c>
      <c r="AK368" s="349" t="str">
        <f>IF(月報!P368&lt;&gt;"",月報!P368,"")</f>
        <v/>
      </c>
      <c r="AL368" s="349" t="str">
        <f>IF(月報!Q368&lt;&gt;"",IF(月報!Q368="平日残","",月報!Q368),"")</f>
        <v/>
      </c>
      <c r="AM368" s="349"/>
      <c r="AN368" s="349" t="str">
        <f t="shared" si="110"/>
        <v/>
      </c>
      <c r="AO368" s="349" t="str">
        <f>IF($E368="","",VLOOKUP($E368,カレンダマスタ!$A$5:$E$381,5,FALSE))</f>
        <v/>
      </c>
      <c r="AQ368" s="351"/>
      <c r="AR368" s="352"/>
      <c r="AS368" s="349"/>
      <c r="AU368" s="355"/>
      <c r="AV368" s="355" t="str">
        <f t="shared" si="112"/>
        <v/>
      </c>
      <c r="AW368" s="355" t="str">
        <f t="shared" si="113"/>
        <v/>
      </c>
      <c r="AX368" s="356" t="str">
        <f t="shared" si="114"/>
        <v/>
      </c>
      <c r="AY368" s="356" t="str">
        <f t="shared" si="115"/>
        <v/>
      </c>
      <c r="AZ368" s="357" t="str">
        <f>IF(AX368&amp;AW368="勤怠未設定","×",IF(AV368="勤怠修正","×",IF(AC368="外注","",IF(AA368="",IF(AY368&lt;&gt;"","×",""),IF(VLOOKUP(AA368,カレンダマスタ!$H$66:$I$83,2,FALSE)&lt;&gt;AY368,"×","OK")))))</f>
        <v/>
      </c>
      <c r="BC368" s="355"/>
      <c r="BD368" s="349"/>
      <c r="BE368" s="349"/>
      <c r="BF368" s="349" t="str">
        <f t="shared" si="99"/>
        <v/>
      </c>
      <c r="BG368" s="349"/>
      <c r="BI368" s="357" t="str">
        <f t="shared" si="117"/>
        <v/>
      </c>
    </row>
    <row r="369" spans="2:61">
      <c r="B369" s="323"/>
      <c r="C369" s="539"/>
      <c r="D369" s="324"/>
      <c r="E369" s="325"/>
      <c r="F369" s="324"/>
      <c r="G369" s="591"/>
      <c r="H369" s="591"/>
      <c r="I369" s="339"/>
      <c r="J369" s="320"/>
      <c r="K369" s="319"/>
      <c r="L369" s="320"/>
      <c r="M369" s="320"/>
      <c r="N369" s="320"/>
      <c r="O369" s="340"/>
      <c r="P369" s="340"/>
      <c r="Q369" s="340"/>
      <c r="R369" s="327"/>
      <c r="S369" s="328"/>
      <c r="T369" s="341"/>
      <c r="U369" s="342"/>
      <c r="V369" s="342"/>
      <c r="W369" s="298"/>
      <c r="X369" s="326"/>
      <c r="Y369" s="326"/>
      <c r="Z369" s="326"/>
      <c r="AA369" s="327" t="str">
        <f t="shared" si="111"/>
        <v/>
      </c>
      <c r="AC369" s="544"/>
      <c r="AD369" s="545"/>
      <c r="AE369" s="545"/>
      <c r="AF369" s="545"/>
      <c r="AG369" s="546"/>
      <c r="AI369" s="348" t="str">
        <f>IF(月報!G369&lt;&gt;"",月報!G369,"")</f>
        <v/>
      </c>
      <c r="AJ369" s="349" t="str">
        <f>IF(月報!W369&lt;&gt;"",月報!W369*24,"")</f>
        <v/>
      </c>
      <c r="AK369" s="349" t="str">
        <f>IF(月報!P369&lt;&gt;"",月報!P369,"")</f>
        <v/>
      </c>
      <c r="AL369" s="349" t="str">
        <f>IF(月報!Q369&lt;&gt;"",IF(月報!Q369="平日残","",月報!Q369),"")</f>
        <v/>
      </c>
      <c r="AM369" s="349"/>
      <c r="AN369" s="349" t="str">
        <f t="shared" si="110"/>
        <v/>
      </c>
      <c r="AO369" s="349" t="str">
        <f>IF($E369="","",VLOOKUP($E369,カレンダマスタ!$A$5:$E$381,5,FALSE))</f>
        <v/>
      </c>
      <c r="AQ369" s="351"/>
      <c r="AR369" s="352"/>
      <c r="AS369" s="349"/>
      <c r="AU369" s="355"/>
      <c r="AV369" s="355" t="str">
        <f t="shared" si="112"/>
        <v/>
      </c>
      <c r="AW369" s="355" t="str">
        <f t="shared" si="113"/>
        <v/>
      </c>
      <c r="AX369" s="356" t="str">
        <f t="shared" si="114"/>
        <v/>
      </c>
      <c r="AY369" s="356" t="str">
        <f t="shared" si="115"/>
        <v/>
      </c>
      <c r="AZ369" s="357" t="str">
        <f>IF(AX369&amp;AW369="勤怠未設定","×",IF(AV369="勤怠修正","×",IF(AC369="外注","",IF(AA369="",IF(AY369&lt;&gt;"","×",""),IF(VLOOKUP(AA369,カレンダマスタ!$H$66:$I$83,2,FALSE)&lt;&gt;AY369,"×","OK")))))</f>
        <v/>
      </c>
      <c r="BC369" s="355"/>
      <c r="BD369" s="349"/>
      <c r="BE369" s="349"/>
      <c r="BF369" s="349" t="str">
        <f t="shared" si="99"/>
        <v/>
      </c>
      <c r="BG369" s="349"/>
      <c r="BI369" s="357" t="str">
        <f t="shared" si="117"/>
        <v/>
      </c>
    </row>
    <row r="370" spans="2:61" ht="13.8" thickBot="1">
      <c r="B370" s="329"/>
      <c r="C370" s="540"/>
      <c r="D370" s="330"/>
      <c r="E370" s="331"/>
      <c r="F370" s="330"/>
      <c r="G370" s="592"/>
      <c r="H370" s="592"/>
      <c r="I370" s="343"/>
      <c r="J370" s="322"/>
      <c r="K370" s="321"/>
      <c r="L370" s="322"/>
      <c r="M370" s="322"/>
      <c r="N370" s="322"/>
      <c r="O370" s="344"/>
      <c r="P370" s="344"/>
      <c r="Q370" s="344"/>
      <c r="R370" s="333"/>
      <c r="S370" s="334"/>
      <c r="T370" s="345"/>
      <c r="U370" s="346"/>
      <c r="V370" s="346"/>
      <c r="W370" s="298"/>
      <c r="X370" s="332"/>
      <c r="Y370" s="332"/>
      <c r="Z370" s="332"/>
      <c r="AA370" s="333" t="str">
        <f t="shared" si="111"/>
        <v/>
      </c>
      <c r="AC370" s="547"/>
      <c r="AD370" s="548"/>
      <c r="AE370" s="548"/>
      <c r="AF370" s="548"/>
      <c r="AG370" s="549"/>
      <c r="AI370" s="348" t="str">
        <f>IF(月報!G370&lt;&gt;"",月報!G370,"")</f>
        <v/>
      </c>
      <c r="AJ370" s="350" t="str">
        <f>IF(月報!W370&lt;&gt;"",月報!W370*24,"")</f>
        <v/>
      </c>
      <c r="AK370" s="350" t="str">
        <f>IF(月報!P370&lt;&gt;"",月報!P370,"")</f>
        <v/>
      </c>
      <c r="AL370" s="350" t="str">
        <f>IF(月報!Q370&lt;&gt;"",IF(月報!Q370="平日残","",月報!Q370),"")</f>
        <v/>
      </c>
      <c r="AM370" s="350"/>
      <c r="AN370" s="350" t="str">
        <f t="shared" si="110"/>
        <v/>
      </c>
      <c r="AO370" s="350" t="str">
        <f>IF($E370="","",VLOOKUP($E370,カレンダマスタ!$A$5:$E$381,5,FALSE))</f>
        <v/>
      </c>
      <c r="AP370" s="347"/>
      <c r="AQ370" s="353"/>
      <c r="AR370" s="354"/>
      <c r="AS370" s="350"/>
      <c r="AT370" s="347"/>
      <c r="AU370" s="358"/>
      <c r="AV370" s="358" t="str">
        <f t="shared" si="112"/>
        <v/>
      </c>
      <c r="AW370" s="358" t="str">
        <f t="shared" si="113"/>
        <v/>
      </c>
      <c r="AX370" s="359" t="str">
        <f t="shared" si="114"/>
        <v/>
      </c>
      <c r="AY370" s="359" t="str">
        <f t="shared" si="115"/>
        <v/>
      </c>
      <c r="AZ370" s="360" t="str">
        <f>IF(AX370&amp;AW370="勤怠未設定","×",IF(AV370="勤怠修正","×",IF(AC370="外注","",IF(AA370="",IF(AY370&lt;&gt;"","×",""),IF(VLOOKUP(AA370,カレンダマスタ!$H$66:$I$83,2,FALSE)&lt;&gt;AY370,"×","OK")))))</f>
        <v/>
      </c>
      <c r="BC370" s="358"/>
      <c r="BD370" s="350"/>
      <c r="BE370" s="350"/>
      <c r="BF370" s="350" t="str">
        <f t="shared" si="99"/>
        <v/>
      </c>
      <c r="BG370" s="350"/>
      <c r="BI370" s="360" t="str">
        <f t="shared" si="117"/>
        <v/>
      </c>
    </row>
    <row r="371" spans="2:61">
      <c r="B371" s="176">
        <f>B326+1</f>
        <v>9</v>
      </c>
      <c r="C371" s="535">
        <v>240761</v>
      </c>
      <c r="D371" s="112" t="s">
        <v>544</v>
      </c>
      <c r="E371" s="582">
        <v>45403</v>
      </c>
      <c r="F371" s="112" t="s">
        <v>370</v>
      </c>
      <c r="G371" s="587"/>
      <c r="H371" s="587"/>
      <c r="I371" s="114"/>
      <c r="J371" s="118"/>
      <c r="K371" s="115"/>
      <c r="L371" s="116"/>
      <c r="M371" s="116"/>
      <c r="N371" s="117"/>
      <c r="O371" s="118"/>
      <c r="P371" s="118"/>
      <c r="Q371" s="118"/>
      <c r="R371" s="119"/>
      <c r="S371" s="120"/>
      <c r="T371" s="433" t="str">
        <f t="shared" si="116"/>
        <v/>
      </c>
      <c r="U371" s="428">
        <f>SUM(T371:T377)</f>
        <v>43.25</v>
      </c>
      <c r="V371" s="428" t="e">
        <f t="shared" ref="V371:V405" si="118">IF(AC371="外注",IF(AND(BC371&lt;1,ROUND((H371*24),1)=13),"外注2半",IF(AND(BC371&lt;1,ROUND((G371*24),1)=13.7),"外注1半",IF(AND(BC371&lt;1,G371=""),"外注休暇",""))),"")</f>
        <v>#N/A</v>
      </c>
      <c r="W371" s="298"/>
      <c r="X371" s="113" t="str">
        <f>IF(O371&lt;&gt;"",O371/24,"")</f>
        <v/>
      </c>
      <c r="Y371" s="113" t="str">
        <f t="shared" ref="Y371:Y405" si="119">IF(P371&lt;&gt;"",P371/24,"")</f>
        <v/>
      </c>
      <c r="Z371" s="113" t="str">
        <f t="shared" ref="Z371:Z405" si="120">IF(Q371&lt;&gt;"",Q371/24,"")</f>
        <v/>
      </c>
      <c r="AA371" s="119" t="str">
        <f t="shared" si="111"/>
        <v/>
      </c>
      <c r="AC371" s="183" t="e">
        <f>IF(C371&lt;&gt;"",VLOOKUP(C371,設定シート!$D$10:$N$109,11,FALSE),"")</f>
        <v>#N/A</v>
      </c>
      <c r="AD371" s="184" t="e">
        <f>IF(C371&lt;&gt;"",VLOOKUP(C371,設定シート!$D$10:$H$109,5,FALSE),"")</f>
        <v>#N/A</v>
      </c>
      <c r="AE371" s="185" t="e">
        <f>IF(C371&lt;&gt;"",VLOOKUP(C371,設定シート!$D$10:$L$109,9,FALSE),"")</f>
        <v>#N/A</v>
      </c>
      <c r="AF371" s="184" t="e">
        <f>IF($AD371="","",IF(LEFT($AD371,2)="NS","NS","CS"))</f>
        <v>#N/A</v>
      </c>
      <c r="AG371" s="203">
        <f t="shared" ref="AG371:AG405" si="121">IF(OR(R371="有給休暇",G371=""),0,IF(AQ371=1,0,1))</f>
        <v>0</v>
      </c>
      <c r="AI371" s="121" t="str">
        <f>IF(月報!G371&lt;&gt;"",月報!G371,"")</f>
        <v/>
      </c>
      <c r="AJ371" s="122" t="str">
        <f>IF(月報!W371&lt;&gt;"",月報!W371*24,"")</f>
        <v/>
      </c>
      <c r="AK371" s="122" t="str">
        <f>IF(月報!P371&lt;&gt;"",月報!P371,"")</f>
        <v/>
      </c>
      <c r="AL371" s="122" t="str">
        <f>IF(月報!Q371&lt;&gt;"",IF(月報!Q371="平日残","",月報!Q371),"")</f>
        <v/>
      </c>
      <c r="AM371" s="122"/>
      <c r="AN371" s="122" t="e">
        <f t="shared" si="110"/>
        <v>#N/A</v>
      </c>
      <c r="AO371" s="122" t="e">
        <f>IF($E371="","",VLOOKUP($E371,カレンダマスタ!$A$5:$E$381,5,FALSE))</f>
        <v>#N/A</v>
      </c>
      <c r="AQ371" s="195" t="str">
        <f>IF(G371="","",IF(VLOOKUP(E371,カレンダマスタ!$A$5:$D$381,4,FALSE)=0,"",1))</f>
        <v/>
      </c>
      <c r="AR371" s="123" t="str">
        <f>IF($G371="","",IF($AD371="NSTC",INDEX(カレンダマスタ!$I$26:$O$31,MATCH($G371,カレンダマスタ!$H$26:$H$31,1),MATCH($H371,カレンダマスタ!$I$25:$O$25,1)),
IF($AD371="CS本社",INDEX(カレンダマスタ!$I$36:$O$41,MATCH($G371,カレンダマスタ!$H$36:$H$41,1),MATCH($H371,カレンダマスタ!$I$35:$O$35,1)),
IF($AD371="NS本社",INDEX(カレンダマスタ!$I$94:$O$99,MATCH($G371,カレンダマスタ!$H$95:$H$100,1),MATCH($H371,カレンダマスタ!$I$93:$O$93,1)),
IF($AD371="ODC",INDEX(カレンダマスタ!$I$46:$O$51,MATCH($G371,カレンダマスタ!$H$46:$H$51,1),MATCH($H371,カレンダマスタ!$I$45:$O$45,1)),
IF($AD371="NS東京TC",INDEX(カレンダマスタ!$I$56:$O$61,MATCH($G371,カレンダマスタ!$H$56:$H$61,1),MATCH($H371,カレンダマスタ!$I$55:$O$55,1)),""))))))</f>
        <v/>
      </c>
      <c r="AS371" s="122" t="e">
        <f t="shared" ref="AS371:AS405" si="122">IF(AC371="社員","",IF(R371="有給休暇","",IF(AND(AF371="CS",AQ371=1)=TRUE,"OK",IF(AR371&lt;&gt;"",IF(TIMEVALUE(MID(I371,1,10))=AR371,"OK","×"),""))))</f>
        <v>#N/A</v>
      </c>
      <c r="AU371" s="124" t="e">
        <f>IF(E371="","",VLOOKUP($E371,カレンダマスタ!$A$4:$E$381,4,FALSE))</f>
        <v>#N/A</v>
      </c>
      <c r="AV371" s="124" t="str">
        <f t="shared" si="112"/>
        <v/>
      </c>
      <c r="AW371" s="124" t="str">
        <f t="shared" si="113"/>
        <v/>
      </c>
      <c r="AX371" s="125" t="e">
        <f t="shared" si="114"/>
        <v>#N/A</v>
      </c>
      <c r="AY371" s="125" t="e">
        <f t="shared" si="115"/>
        <v>#N/A</v>
      </c>
      <c r="AZ371" s="114" t="e">
        <f>IF(AX371&amp;AW371="勤怠未設定","×",IF(AV371="勤怠修正","×",IF(AC371="外注","",IF(AA371="",IF(AY371&lt;&gt;"","×",""),IF(VLOOKUP(AA371,カレンダマスタ!$H$66:$I$83,2,FALSE)&lt;&gt;AY371,"×","OK")))))</f>
        <v>#N/A</v>
      </c>
      <c r="BC371" s="124" t="e">
        <f>IF(E371="","",VLOOKUP($E371,カレンダマスタ!$A$4:$E$381,4,FALSE))</f>
        <v>#N/A</v>
      </c>
      <c r="BD371" s="122" t="e">
        <f>IF(AC371="社員","",IF(AG371=0,"",IF(AD371="NSTC",IF(COUNTIF(カレンダマスタ!$Q$5:$Q$32,G371)=1,"OK","×"),
IF(AD371="NS本社",IF(COUNTIF(カレンダマスタ!$T$5:$T$32,G371)=1,"OK","×"),IF(COUNTIF(カレンダマスタ!$R$5:$R$32,G371)=1,"OK","×")))))</f>
        <v>#N/A</v>
      </c>
      <c r="BE371" s="122" t="e">
        <f>IF(AC371="社員","",IF(G371="","",IF(R371&lt;&gt;"","",IF(AF371="CS","OK",IF(VLOOKUP(E371,カレンダマスタ!$A$5:$D$381,4,FALSE)&gt;0,"",IF(OR(G371*24&gt;10.84,H371*24&lt;14.5)=TRUE,"×","OK"))))))</f>
        <v>#N/A</v>
      </c>
      <c r="BF371" s="122" t="e">
        <f t="shared" si="99"/>
        <v>#N/A</v>
      </c>
      <c r="BG371" s="127" t="e">
        <f>IF(AE371="派遣","",IF(G371="","",IF(R371="有給休暇","",IF(S371="","×","OK"))))</f>
        <v>#N/A</v>
      </c>
      <c r="BI371" s="114" t="e">
        <f t="shared" ref="BI371:BI405" si="123">IF(OR(AO371="×",AS371="×",AZ371="×",BE371="×",BF371="TW未入力",BF371="週報未入力",BG371="×"),"×","")</f>
        <v>#N/A</v>
      </c>
    </row>
    <row r="372" spans="2:61">
      <c r="B372" s="111"/>
      <c r="C372" s="536">
        <v>240761</v>
      </c>
      <c r="D372" s="128" t="s">
        <v>544</v>
      </c>
      <c r="E372" s="583">
        <v>45404</v>
      </c>
      <c r="F372" s="128" t="s">
        <v>201</v>
      </c>
      <c r="G372" s="588">
        <v>0.375</v>
      </c>
      <c r="H372" s="588">
        <v>0.80208333333333337</v>
      </c>
      <c r="I372" s="130" t="s">
        <v>200</v>
      </c>
      <c r="J372" s="139">
        <v>9.25</v>
      </c>
      <c r="K372" s="131"/>
      <c r="L372" s="132"/>
      <c r="M372" s="132"/>
      <c r="N372" s="141"/>
      <c r="O372" s="139">
        <v>8</v>
      </c>
      <c r="P372" s="139">
        <v>1.25</v>
      </c>
      <c r="Q372" s="139"/>
      <c r="R372" s="133"/>
      <c r="S372" s="134" t="s">
        <v>594</v>
      </c>
      <c r="T372" s="434">
        <f t="shared" si="116"/>
        <v>9.25</v>
      </c>
      <c r="U372" s="429"/>
      <c r="V372" s="429" t="e">
        <f t="shared" si="118"/>
        <v>#N/A</v>
      </c>
      <c r="W372" s="298"/>
      <c r="X372" s="129">
        <f t="shared" ref="X372:X405" si="124">IF(O372&lt;&gt;"",O372/24,"")</f>
        <v>0.33333333333333331</v>
      </c>
      <c r="Y372" s="129">
        <f t="shared" si="119"/>
        <v>5.2083333333333336E-2</v>
      </c>
      <c r="Z372" s="129" t="str">
        <f t="shared" si="120"/>
        <v/>
      </c>
      <c r="AA372" s="133" t="str">
        <f t="shared" si="111"/>
        <v/>
      </c>
      <c r="AC372" s="186" t="e">
        <f>AC371</f>
        <v>#N/A</v>
      </c>
      <c r="AD372" s="186" t="e">
        <f>AD371</f>
        <v>#N/A</v>
      </c>
      <c r="AE372" s="186" t="e">
        <f>AE371</f>
        <v>#N/A</v>
      </c>
      <c r="AF372" s="186" t="e">
        <f>AF371</f>
        <v>#N/A</v>
      </c>
      <c r="AG372" s="204" t="e">
        <f t="shared" si="121"/>
        <v>#N/A</v>
      </c>
      <c r="AI372" s="135" t="str">
        <f>IF(月報!G372&lt;&gt;"",月報!G372,"")</f>
        <v/>
      </c>
      <c r="AJ372" s="126">
        <f>IF(月報!W372&lt;&gt;"",月報!W372*24,"")</f>
        <v>9.4166666666666661</v>
      </c>
      <c r="AK372" s="126" t="str">
        <f>IF(月報!P372&lt;&gt;"",月報!P372,"")</f>
        <v/>
      </c>
      <c r="AL372" s="126" t="str">
        <f>IF(月報!Q372&lt;&gt;"",IF(月報!Q372="平日残","",月報!Q372),"")</f>
        <v/>
      </c>
      <c r="AM372" s="126"/>
      <c r="AN372" s="126" t="e">
        <f t="shared" si="110"/>
        <v>#N/A</v>
      </c>
      <c r="AO372" s="126" t="e">
        <f>IF($E372="","",VLOOKUP($E372,カレンダマスタ!$A$5:$E$381,5,FALSE))</f>
        <v>#N/A</v>
      </c>
      <c r="AQ372" s="196" t="e">
        <f>IF(G372="","",IF(VLOOKUP(E372,カレンダマスタ!$A$5:$D$381,4,FALSE)=0,"",1))</f>
        <v>#N/A</v>
      </c>
      <c r="AR372" s="136" t="e">
        <f>IF($G372="","",IF($AD372="NSTC",INDEX(カレンダマスタ!$I$26:$O$31,MATCH($G372,カレンダマスタ!$H$26:$H$31,1),MATCH($H372,カレンダマスタ!$I$25:$O$25,1)),
IF($AD372="CS本社",INDEX(カレンダマスタ!$I$36:$O$41,MATCH($G372,カレンダマスタ!$H$36:$H$41,1),MATCH($H372,カレンダマスタ!$I$35:$O$35,1)),
IF($AD372="NS本社",INDEX(カレンダマスタ!$I$94:$O$99,MATCH($G372,カレンダマスタ!$H$95:$H$100,1),MATCH($H372,カレンダマスタ!$I$93:$O$93,1)),
IF($AD372="ODC",INDEX(カレンダマスタ!$I$46:$O$51,MATCH($G372,カレンダマスタ!$H$46:$H$51,1),MATCH($H372,カレンダマスタ!$I$45:$O$45,1)),
IF($AD372="NS東京TC",INDEX(カレンダマスタ!$I$56:$O$61,MATCH($G372,カレンダマスタ!$H$56:$H$61,1),MATCH($H372,カレンダマスタ!$I$55:$O$55,1)),""))))))</f>
        <v>#N/A</v>
      </c>
      <c r="AS372" s="126" t="e">
        <f t="shared" si="122"/>
        <v>#N/A</v>
      </c>
      <c r="AU372" s="137" t="e">
        <f>IF(E372="","",VLOOKUP($E372,カレンダマスタ!$A$4:$E$381,4,FALSE))</f>
        <v>#N/A</v>
      </c>
      <c r="AV372" s="137" t="str">
        <f t="shared" si="112"/>
        <v/>
      </c>
      <c r="AW372" s="137" t="str">
        <f t="shared" si="113"/>
        <v/>
      </c>
      <c r="AX372" s="138" t="e">
        <f t="shared" si="114"/>
        <v>#N/A</v>
      </c>
      <c r="AY372" s="138" t="e">
        <f t="shared" si="115"/>
        <v>#N/A</v>
      </c>
      <c r="AZ372" s="130" t="e">
        <f>IF(AX372&amp;AW372="勤怠未設定","×",IF(AV372="勤怠修正","×",IF(AC372="外注","",IF(AA372="",IF(AY372&lt;&gt;"","×",""),IF(VLOOKUP(AA372,カレンダマスタ!$H$66:$I$83,2,FALSE)&lt;&gt;AY372,"×","OK")))))</f>
        <v>#N/A</v>
      </c>
      <c r="BC372" s="137" t="e">
        <f>IF(E372="","",VLOOKUP($E372,カレンダマスタ!$A$4:$E$381,4,FALSE))</f>
        <v>#N/A</v>
      </c>
      <c r="BD372" s="126" t="e">
        <f>IF(AC372="社員","",IF(AG372=0,"",IF(AD372="NSTC",IF(COUNTIF(カレンダマスタ!$Q$5:$Q$32,G372)=1,"OK","×"),
IF(AD372="NS本社",IF(COUNTIF(カレンダマスタ!$T$5:$T$32,G372)=1,"OK","×"),IF(COUNTIF(カレンダマスタ!$R$5:$R$32,G372)=1,"OK","×")))))</f>
        <v>#N/A</v>
      </c>
      <c r="BE372" s="126" t="e">
        <f>IF(AC372="社員","",IF(G372="","",IF(R372&lt;&gt;"","",IF(AF372="CS","OK",IF(VLOOKUP(E372,カレンダマスタ!$A$5:$D$381,4,FALSE)&gt;0,"",IF(OR(G372*24&gt;10.84,H372*24&lt;14.5)=TRUE,"×","OK"))))))</f>
        <v>#N/A</v>
      </c>
      <c r="BF372" s="126" t="e">
        <f t="shared" si="99"/>
        <v>#N/A</v>
      </c>
      <c r="BG372" s="126" t="e">
        <f t="shared" si="107"/>
        <v>#N/A</v>
      </c>
      <c r="BI372" s="130" t="e">
        <f t="shared" si="123"/>
        <v>#N/A</v>
      </c>
    </row>
    <row r="373" spans="2:61">
      <c r="B373" s="111"/>
      <c r="C373" s="536">
        <v>240761</v>
      </c>
      <c r="D373" s="128" t="s">
        <v>544</v>
      </c>
      <c r="E373" s="583">
        <v>45405</v>
      </c>
      <c r="F373" s="128" t="s">
        <v>203</v>
      </c>
      <c r="G373" s="588">
        <v>0.375</v>
      </c>
      <c r="H373" s="588">
        <v>0.79166666666666663</v>
      </c>
      <c r="I373" s="130" t="s">
        <v>200</v>
      </c>
      <c r="J373" s="139">
        <v>9</v>
      </c>
      <c r="K373" s="131"/>
      <c r="L373" s="132"/>
      <c r="M373" s="132"/>
      <c r="N373" s="141"/>
      <c r="O373" s="139">
        <v>8</v>
      </c>
      <c r="P373" s="139">
        <v>1</v>
      </c>
      <c r="Q373" s="139"/>
      <c r="R373" s="133"/>
      <c r="S373" s="134" t="s">
        <v>594</v>
      </c>
      <c r="T373" s="434">
        <f t="shared" si="116"/>
        <v>9</v>
      </c>
      <c r="U373" s="429"/>
      <c r="V373" s="429" t="e">
        <f t="shared" si="118"/>
        <v>#N/A</v>
      </c>
      <c r="W373" s="298"/>
      <c r="X373" s="129">
        <f t="shared" si="124"/>
        <v>0.33333333333333331</v>
      </c>
      <c r="Y373" s="129">
        <f t="shared" si="119"/>
        <v>4.1666666666666664E-2</v>
      </c>
      <c r="Z373" s="129" t="str">
        <f t="shared" si="120"/>
        <v/>
      </c>
      <c r="AA373" s="133" t="str">
        <f t="shared" si="111"/>
        <v/>
      </c>
      <c r="AC373" s="186" t="e">
        <f>AC371</f>
        <v>#N/A</v>
      </c>
      <c r="AD373" s="187" t="e">
        <f>AD371</f>
        <v>#N/A</v>
      </c>
      <c r="AE373" s="187" t="e">
        <f>AE371</f>
        <v>#N/A</v>
      </c>
      <c r="AF373" s="187" t="e">
        <f>AF371</f>
        <v>#N/A</v>
      </c>
      <c r="AG373" s="204" t="e">
        <f t="shared" si="121"/>
        <v>#N/A</v>
      </c>
      <c r="AI373" s="135" t="str">
        <f>IF(月報!G373&lt;&gt;"",月報!G373,"")</f>
        <v/>
      </c>
      <c r="AJ373" s="126">
        <f>IF(月報!W373&lt;&gt;"",月報!W373*24,"")</f>
        <v>9.0833333333333339</v>
      </c>
      <c r="AK373" s="126" t="str">
        <f>IF(月報!P373&lt;&gt;"",月報!P373,"")</f>
        <v/>
      </c>
      <c r="AL373" s="126" t="str">
        <f>IF(月報!Q373&lt;&gt;"",IF(月報!Q373="平日残","",月報!Q373),"")</f>
        <v/>
      </c>
      <c r="AM373" s="126"/>
      <c r="AN373" s="126" t="e">
        <f t="shared" si="110"/>
        <v>#N/A</v>
      </c>
      <c r="AO373" s="126" t="e">
        <f>IF($E373="","",VLOOKUP($E373,カレンダマスタ!$A$5:$E$381,5,FALSE))</f>
        <v>#N/A</v>
      </c>
      <c r="AQ373" s="196" t="e">
        <f>IF(G373="","",IF(VLOOKUP(E373,カレンダマスタ!$A$5:$D$381,4,FALSE)=0,"",1))</f>
        <v>#N/A</v>
      </c>
      <c r="AR373" s="136" t="e">
        <f>IF($G373="","",IF($AD373="NSTC",INDEX(カレンダマスタ!$I$26:$O$31,MATCH($G373,カレンダマスタ!$H$26:$H$31,1),MATCH($H373,カレンダマスタ!$I$25:$O$25,1)),
IF($AD373="CS本社",INDEX(カレンダマスタ!$I$36:$O$41,MATCH($G373,カレンダマスタ!$H$36:$H$41,1),MATCH($H373,カレンダマスタ!$I$35:$O$35,1)),
IF($AD373="NS本社",INDEX(カレンダマスタ!$I$94:$O$99,MATCH($G373,カレンダマスタ!$H$95:$H$100,1),MATCH($H373,カレンダマスタ!$I$93:$O$93,1)),
IF($AD373="ODC",INDEX(カレンダマスタ!$I$46:$O$51,MATCH($G373,カレンダマスタ!$H$46:$H$51,1),MATCH($H373,カレンダマスタ!$I$45:$O$45,1)),
IF($AD373="NS東京TC",INDEX(カレンダマスタ!$I$56:$O$61,MATCH($G373,カレンダマスタ!$H$56:$H$61,1),MATCH($H373,カレンダマスタ!$I$55:$O$55,1)),""))))))</f>
        <v>#N/A</v>
      </c>
      <c r="AS373" s="126" t="e">
        <f t="shared" si="122"/>
        <v>#N/A</v>
      </c>
      <c r="AU373" s="137" t="e">
        <f>IF(E373="","",VLOOKUP($E373,カレンダマスタ!$A$4:$E$381,4,FALSE))</f>
        <v>#N/A</v>
      </c>
      <c r="AV373" s="137" t="str">
        <f t="shared" si="112"/>
        <v/>
      </c>
      <c r="AW373" s="137" t="str">
        <f t="shared" si="113"/>
        <v/>
      </c>
      <c r="AX373" s="138" t="e">
        <f t="shared" si="114"/>
        <v>#N/A</v>
      </c>
      <c r="AY373" s="138" t="e">
        <f t="shared" si="115"/>
        <v>#N/A</v>
      </c>
      <c r="AZ373" s="130" t="e">
        <f>IF(AX373&amp;AW373="勤怠未設定","×",IF(AV373="勤怠修正","×",IF(AC373="外注","",IF(AA373="",IF(AY373&lt;&gt;"","×",""),IF(VLOOKUP(AA373,カレンダマスタ!$H$66:$I$83,2,FALSE)&lt;&gt;AY373,"×","OK")))))</f>
        <v>#N/A</v>
      </c>
      <c r="BC373" s="137" t="e">
        <f>IF(E373="","",VLOOKUP($E373,カレンダマスタ!$A$4:$E$381,4,FALSE))</f>
        <v>#N/A</v>
      </c>
      <c r="BD373" s="126" t="e">
        <f>IF(AC373="社員","",IF(AG373=0,"",IF(AD373="NSTC",IF(COUNTIF(カレンダマスタ!$Q$5:$Q$32,G373)=1,"OK","×"),
IF(AD373="NS本社",IF(COUNTIF(カレンダマスタ!$T$5:$T$32,G373)=1,"OK","×"),IF(COUNTIF(カレンダマスタ!$R$5:$R$32,G373)=1,"OK","×")))))</f>
        <v>#N/A</v>
      </c>
      <c r="BE373" s="126" t="e">
        <f>IF(AC373="社員","",IF(G373="","",IF(R373&lt;&gt;"","",IF(AF373="CS","OK",IF(VLOOKUP(E373,カレンダマスタ!$A$5:$D$381,4,FALSE)&gt;0,"",IF(OR(G373*24&gt;10.84,H373*24&lt;14.5)=TRUE,"×","OK"))))))</f>
        <v>#N/A</v>
      </c>
      <c r="BF373" s="126" t="e">
        <f t="shared" si="99"/>
        <v>#N/A</v>
      </c>
      <c r="BG373" s="126" t="e">
        <f t="shared" si="107"/>
        <v>#N/A</v>
      </c>
      <c r="BI373" s="130" t="e">
        <f t="shared" si="123"/>
        <v>#N/A</v>
      </c>
    </row>
    <row r="374" spans="2:61">
      <c r="B374" s="111"/>
      <c r="C374" s="536">
        <v>240761</v>
      </c>
      <c r="D374" s="128" t="s">
        <v>544</v>
      </c>
      <c r="E374" s="583">
        <v>45406</v>
      </c>
      <c r="F374" s="128" t="s">
        <v>204</v>
      </c>
      <c r="G374" s="588">
        <v>0.375</v>
      </c>
      <c r="H374" s="588">
        <v>0.75</v>
      </c>
      <c r="I374" s="130" t="s">
        <v>200</v>
      </c>
      <c r="J374" s="139">
        <v>8</v>
      </c>
      <c r="K374" s="131"/>
      <c r="L374" s="132"/>
      <c r="M374" s="132"/>
      <c r="N374" s="141"/>
      <c r="O374" s="139">
        <v>8</v>
      </c>
      <c r="P374" s="139"/>
      <c r="Q374" s="139"/>
      <c r="R374" s="133"/>
      <c r="S374" s="134" t="s">
        <v>594</v>
      </c>
      <c r="T374" s="434">
        <f t="shared" si="116"/>
        <v>8</v>
      </c>
      <c r="U374" s="429"/>
      <c r="V374" s="429" t="e">
        <f t="shared" si="118"/>
        <v>#N/A</v>
      </c>
      <c r="W374" s="298"/>
      <c r="X374" s="129">
        <f t="shared" si="124"/>
        <v>0.33333333333333331</v>
      </c>
      <c r="Y374" s="129" t="str">
        <f t="shared" si="119"/>
        <v/>
      </c>
      <c r="Z374" s="129" t="str">
        <f t="shared" si="120"/>
        <v/>
      </c>
      <c r="AA374" s="133" t="str">
        <f t="shared" si="111"/>
        <v/>
      </c>
      <c r="AC374" s="186" t="e">
        <f>AC371</f>
        <v>#N/A</v>
      </c>
      <c r="AD374" s="187" t="e">
        <f>AD371</f>
        <v>#N/A</v>
      </c>
      <c r="AE374" s="187" t="e">
        <f>AE371</f>
        <v>#N/A</v>
      </c>
      <c r="AF374" s="187" t="e">
        <f>AF371</f>
        <v>#N/A</v>
      </c>
      <c r="AG374" s="204" t="e">
        <f t="shared" si="121"/>
        <v>#N/A</v>
      </c>
      <c r="AI374" s="140" t="str">
        <f>IF(月報!G374&lt;&gt;"",月報!G374,"")</f>
        <v/>
      </c>
      <c r="AJ374" s="126">
        <f>IF(月報!W374&lt;&gt;"",月報!W374*24,"")</f>
        <v>8</v>
      </c>
      <c r="AK374" s="126" t="str">
        <f>IF(月報!P374&lt;&gt;"",月報!P374,"")</f>
        <v/>
      </c>
      <c r="AL374" s="126" t="str">
        <f>IF(月報!Q374&lt;&gt;"",IF(月報!Q374="平日残","",月報!Q374),"")</f>
        <v/>
      </c>
      <c r="AM374" s="126"/>
      <c r="AN374" s="126" t="e">
        <f t="shared" si="110"/>
        <v>#N/A</v>
      </c>
      <c r="AO374" s="126" t="e">
        <f>IF($E374="","",VLOOKUP($E374,カレンダマスタ!$A$5:$E$381,5,FALSE))</f>
        <v>#N/A</v>
      </c>
      <c r="AQ374" s="196" t="e">
        <f>IF(G374="","",IF(VLOOKUP(E374,カレンダマスタ!$A$5:$D$381,4,FALSE)=0,"",1))</f>
        <v>#N/A</v>
      </c>
      <c r="AR374" s="136" t="e">
        <f>IF($G374="","",IF($AD374="NSTC",INDEX(カレンダマスタ!$I$26:$O$31,MATCH($G374,カレンダマスタ!$H$26:$H$31,1),MATCH($H374,カレンダマスタ!$I$25:$O$25,1)),
IF($AD374="CS本社",INDEX(カレンダマスタ!$I$36:$O$41,MATCH($G374,カレンダマスタ!$H$36:$H$41,1),MATCH($H374,カレンダマスタ!$I$35:$O$35,1)),
IF($AD374="NS本社",INDEX(カレンダマスタ!$I$94:$O$99,MATCH($G374,カレンダマスタ!$H$95:$H$100,1),MATCH($H374,カレンダマスタ!$I$93:$O$93,1)),
IF($AD374="ODC",INDEX(カレンダマスタ!$I$46:$O$51,MATCH($G374,カレンダマスタ!$H$46:$H$51,1),MATCH($H374,カレンダマスタ!$I$45:$O$45,1)),
IF($AD374="NS東京TC",INDEX(カレンダマスタ!$I$56:$O$61,MATCH($G374,カレンダマスタ!$H$56:$H$61,1),MATCH($H374,カレンダマスタ!$I$55:$O$55,1)),""))))))</f>
        <v>#N/A</v>
      </c>
      <c r="AS374" s="126" t="e">
        <f t="shared" si="122"/>
        <v>#N/A</v>
      </c>
      <c r="AU374" s="137" t="e">
        <f>IF(E374="","",VLOOKUP($E374,カレンダマスタ!$A$4:$E$381,4,FALSE))</f>
        <v>#N/A</v>
      </c>
      <c r="AV374" s="137" t="str">
        <f t="shared" si="112"/>
        <v/>
      </c>
      <c r="AW374" s="137" t="str">
        <f t="shared" si="113"/>
        <v/>
      </c>
      <c r="AX374" s="138" t="e">
        <f t="shared" si="114"/>
        <v>#N/A</v>
      </c>
      <c r="AY374" s="138" t="e">
        <f t="shared" si="115"/>
        <v>#N/A</v>
      </c>
      <c r="AZ374" s="130" t="e">
        <f>IF(AX374&amp;AW374="勤怠未設定","×",IF(AV374="勤怠修正","×",IF(AC374="外注","",IF(AA374="",IF(AY374&lt;&gt;"","×",""),IF(VLOOKUP(AA374,カレンダマスタ!$H$66:$I$83,2,FALSE)&lt;&gt;AY374,"×","OK")))))</f>
        <v>#N/A</v>
      </c>
      <c r="BC374" s="137" t="e">
        <f>IF(E374="","",VLOOKUP($E374,カレンダマスタ!$A$4:$E$381,4,FALSE))</f>
        <v>#N/A</v>
      </c>
      <c r="BD374" s="126" t="e">
        <f>IF(AC374="社員","",IF(AG374=0,"",IF(AD374="NSTC",IF(COUNTIF(カレンダマスタ!$Q$5:$Q$32,G374)=1,"OK","×"),
IF(AD374="NS本社",IF(COUNTIF(カレンダマスタ!$T$5:$T$32,G374)=1,"OK","×"),IF(COUNTIF(カレンダマスタ!$R$5:$R$32,G374)=1,"OK","×")))))</f>
        <v>#N/A</v>
      </c>
      <c r="BE374" s="126" t="e">
        <f>IF(AC374="社員","",IF(G374="","",IF(R374&lt;&gt;"","",IF(AF374="CS","OK",IF(VLOOKUP(E374,カレンダマスタ!$A$5:$D$381,4,FALSE)&gt;0,"",IF(OR(G374*24&gt;10.84,H374*24&lt;14.5)=TRUE,"×","OK"))))))</f>
        <v>#N/A</v>
      </c>
      <c r="BF374" s="126" t="e">
        <f t="shared" si="99"/>
        <v>#N/A</v>
      </c>
      <c r="BG374" s="126" t="e">
        <f t="shared" si="107"/>
        <v>#N/A</v>
      </c>
      <c r="BI374" s="130" t="e">
        <f t="shared" si="123"/>
        <v>#N/A</v>
      </c>
    </row>
    <row r="375" spans="2:61">
      <c r="B375" s="111"/>
      <c r="C375" s="536">
        <v>240761</v>
      </c>
      <c r="D375" s="128" t="s">
        <v>544</v>
      </c>
      <c r="E375" s="583">
        <v>45407</v>
      </c>
      <c r="F375" s="128" t="s">
        <v>205</v>
      </c>
      <c r="G375" s="588">
        <v>0.375</v>
      </c>
      <c r="H375" s="588">
        <v>0.79166666666666663</v>
      </c>
      <c r="I375" s="130" t="s">
        <v>200</v>
      </c>
      <c r="J375" s="139">
        <v>9</v>
      </c>
      <c r="K375" s="131"/>
      <c r="L375" s="132"/>
      <c r="M375" s="132"/>
      <c r="N375" s="141"/>
      <c r="O375" s="139">
        <v>8</v>
      </c>
      <c r="P375" s="139">
        <v>1</v>
      </c>
      <c r="Q375" s="139"/>
      <c r="R375" s="133"/>
      <c r="S375" s="134" t="s">
        <v>594</v>
      </c>
      <c r="T375" s="434">
        <f t="shared" si="116"/>
        <v>9</v>
      </c>
      <c r="U375" s="429"/>
      <c r="V375" s="429" t="e">
        <f t="shared" si="118"/>
        <v>#N/A</v>
      </c>
      <c r="W375" s="298"/>
      <c r="X375" s="129">
        <f t="shared" si="124"/>
        <v>0.33333333333333331</v>
      </c>
      <c r="Y375" s="129">
        <f t="shared" si="119"/>
        <v>4.1666666666666664E-2</v>
      </c>
      <c r="Z375" s="129" t="str">
        <f t="shared" si="120"/>
        <v/>
      </c>
      <c r="AA375" s="133" t="str">
        <f t="shared" si="111"/>
        <v/>
      </c>
      <c r="AC375" s="186" t="e">
        <f>AC371</f>
        <v>#N/A</v>
      </c>
      <c r="AD375" s="187" t="e">
        <f>AD371</f>
        <v>#N/A</v>
      </c>
      <c r="AE375" s="187" t="e">
        <f>AE371</f>
        <v>#N/A</v>
      </c>
      <c r="AF375" s="187" t="e">
        <f>AF371</f>
        <v>#N/A</v>
      </c>
      <c r="AG375" s="204" t="e">
        <f t="shared" si="121"/>
        <v>#N/A</v>
      </c>
      <c r="AI375" s="140" t="str">
        <f>IF(月報!G375&lt;&gt;"",月報!G375,"")</f>
        <v/>
      </c>
      <c r="AJ375" s="126">
        <f>IF(月報!W375&lt;&gt;"",月報!W375*24,"")</f>
        <v>9.0833333333333339</v>
      </c>
      <c r="AK375" s="126" t="str">
        <f>IF(月報!P375&lt;&gt;"",月報!P375,"")</f>
        <v/>
      </c>
      <c r="AL375" s="126" t="str">
        <f>IF(月報!Q375&lt;&gt;"",IF(月報!Q375="平日残","",月報!Q375),"")</f>
        <v/>
      </c>
      <c r="AM375" s="126"/>
      <c r="AN375" s="126" t="e">
        <f t="shared" si="110"/>
        <v>#N/A</v>
      </c>
      <c r="AO375" s="126" t="e">
        <f>IF($E375="","",VLOOKUP($E375,カレンダマスタ!$A$5:$E$381,5,FALSE))</f>
        <v>#N/A</v>
      </c>
      <c r="AQ375" s="196" t="e">
        <f>IF(G375="","",IF(VLOOKUP(E375,カレンダマスタ!$A$5:$D$381,4,FALSE)=0,"",1))</f>
        <v>#N/A</v>
      </c>
      <c r="AR375" s="136" t="e">
        <f>IF($G375="","",IF($AD375="NSTC",INDEX(カレンダマスタ!$I$26:$O$31,MATCH($G375,カレンダマスタ!$H$26:$H$31,1),MATCH($H375,カレンダマスタ!$I$25:$O$25,1)),
IF($AD375="CS本社",INDEX(カレンダマスタ!$I$36:$O$41,MATCH($G375,カレンダマスタ!$H$36:$H$41,1),MATCH($H375,カレンダマスタ!$I$35:$O$35,1)),
IF($AD375="NS本社",INDEX(カレンダマスタ!$I$94:$O$99,MATCH($G375,カレンダマスタ!$H$95:$H$100,1),MATCH($H375,カレンダマスタ!$I$93:$O$93,1)),
IF($AD375="ODC",INDEX(カレンダマスタ!$I$46:$O$51,MATCH($G375,カレンダマスタ!$H$46:$H$51,1),MATCH($H375,カレンダマスタ!$I$45:$O$45,1)),
IF($AD375="NS東京TC",INDEX(カレンダマスタ!$I$56:$O$61,MATCH($G375,カレンダマスタ!$H$56:$H$61,1),MATCH($H375,カレンダマスタ!$I$55:$O$55,1)),""))))))</f>
        <v>#N/A</v>
      </c>
      <c r="AS375" s="126" t="e">
        <f t="shared" si="122"/>
        <v>#N/A</v>
      </c>
      <c r="AU375" s="137" t="e">
        <f>IF(E375="","",VLOOKUP($E375,カレンダマスタ!$A$4:$E$381,4,FALSE))</f>
        <v>#N/A</v>
      </c>
      <c r="AV375" s="137" t="str">
        <f t="shared" si="112"/>
        <v/>
      </c>
      <c r="AW375" s="137" t="str">
        <f t="shared" si="113"/>
        <v/>
      </c>
      <c r="AX375" s="138" t="e">
        <f t="shared" si="114"/>
        <v>#N/A</v>
      </c>
      <c r="AY375" s="138" t="e">
        <f t="shared" si="115"/>
        <v>#N/A</v>
      </c>
      <c r="AZ375" s="130" t="e">
        <f>IF(AX375&amp;AW375="勤怠未設定","×",IF(AV375="勤怠修正","×",IF(AC375="外注","",IF(AA375="",IF(AY375&lt;&gt;"","×",""),IF(VLOOKUP(AA375,カレンダマスタ!$H$66:$I$83,2,FALSE)&lt;&gt;AY375,"×","OK")))))</f>
        <v>#N/A</v>
      </c>
      <c r="BC375" s="137" t="e">
        <f>IF(E375="","",VLOOKUP($E375,カレンダマスタ!$A$4:$E$381,4,FALSE))</f>
        <v>#N/A</v>
      </c>
      <c r="BD375" s="126" t="e">
        <f>IF(AC375="社員","",IF(AG375=0,"",IF(AD375="NSTC",IF(COUNTIF(カレンダマスタ!$Q$5:$Q$32,G375)=1,"OK","×"),
IF(AD375="NS本社",IF(COUNTIF(カレンダマスタ!$T$5:$T$32,G375)=1,"OK","×"),IF(COUNTIF(カレンダマスタ!$R$5:$R$32,G375)=1,"OK","×")))))</f>
        <v>#N/A</v>
      </c>
      <c r="BE375" s="126" t="e">
        <f>IF(AC375="社員","",IF(G375="","",IF(R375&lt;&gt;"","",IF(AF375="CS","OK",IF(VLOOKUP(E375,カレンダマスタ!$A$5:$D$381,4,FALSE)&gt;0,"",IF(OR(G375*24&gt;10.84,H375*24&lt;14.5)=TRUE,"×","OK"))))))</f>
        <v>#N/A</v>
      </c>
      <c r="BF375" s="126" t="e">
        <f t="shared" si="99"/>
        <v>#N/A</v>
      </c>
      <c r="BG375" s="126" t="e">
        <f t="shared" si="107"/>
        <v>#N/A</v>
      </c>
      <c r="BI375" s="130" t="e">
        <f t="shared" si="123"/>
        <v>#N/A</v>
      </c>
    </row>
    <row r="376" spans="2:61">
      <c r="B376" s="111"/>
      <c r="C376" s="536">
        <v>240761</v>
      </c>
      <c r="D376" s="128" t="s">
        <v>544</v>
      </c>
      <c r="E376" s="583">
        <v>45408</v>
      </c>
      <c r="F376" s="128" t="s">
        <v>199</v>
      </c>
      <c r="G376" s="588">
        <v>0.375</v>
      </c>
      <c r="H376" s="588">
        <v>0.75</v>
      </c>
      <c r="I376" s="130" t="s">
        <v>200</v>
      </c>
      <c r="J376" s="139">
        <v>8</v>
      </c>
      <c r="K376" s="131"/>
      <c r="L376" s="132"/>
      <c r="M376" s="132"/>
      <c r="N376" s="141"/>
      <c r="O376" s="139"/>
      <c r="P376" s="139"/>
      <c r="Q376" s="139">
        <v>8</v>
      </c>
      <c r="R376" s="133" t="s">
        <v>596</v>
      </c>
      <c r="S376" s="134"/>
      <c r="T376" s="434">
        <f t="shared" si="116"/>
        <v>8</v>
      </c>
      <c r="U376" s="429"/>
      <c r="V376" s="429" t="e">
        <f t="shared" si="118"/>
        <v>#N/A</v>
      </c>
      <c r="W376" s="298"/>
      <c r="X376" s="129" t="str">
        <f t="shared" si="124"/>
        <v/>
      </c>
      <c r="Y376" s="129" t="str">
        <f t="shared" si="119"/>
        <v/>
      </c>
      <c r="Z376" s="129">
        <f t="shared" si="120"/>
        <v>0.33333333333333331</v>
      </c>
      <c r="AA376" s="133" t="e">
        <f t="shared" si="111"/>
        <v>#N/A</v>
      </c>
      <c r="AC376" s="186" t="e">
        <f>AC371</f>
        <v>#N/A</v>
      </c>
      <c r="AD376" s="187" t="e">
        <f>AD371</f>
        <v>#N/A</v>
      </c>
      <c r="AE376" s="187" t="e">
        <f>AE371</f>
        <v>#N/A</v>
      </c>
      <c r="AF376" s="187" t="e">
        <f>AF371</f>
        <v>#N/A</v>
      </c>
      <c r="AG376" s="204">
        <f t="shared" si="121"/>
        <v>0</v>
      </c>
      <c r="AI376" s="135" t="str">
        <f>IF(月報!G376&lt;&gt;"",月報!G376,"")</f>
        <v/>
      </c>
      <c r="AJ376" s="126">
        <f>IF(月報!W376&lt;&gt;"",月報!W376*24,"")</f>
        <v>8</v>
      </c>
      <c r="AK376" s="126" t="str">
        <f>IF(月報!P376&lt;&gt;"",月報!P376,"")</f>
        <v>有休</v>
      </c>
      <c r="AL376" s="126" t="str">
        <f>IF(月報!Q376&lt;&gt;"",IF(月報!Q376="平日残","",月報!Q376),"")</f>
        <v/>
      </c>
      <c r="AM376" s="126"/>
      <c r="AN376" s="126" t="e">
        <f t="shared" si="110"/>
        <v>#N/A</v>
      </c>
      <c r="AO376" s="126" t="e">
        <f>IF($E376="","",VLOOKUP($E376,カレンダマスタ!$A$5:$E$381,5,FALSE))</f>
        <v>#N/A</v>
      </c>
      <c r="AQ376" s="196" t="e">
        <f>IF(G376="","",IF(VLOOKUP(E376,カレンダマスタ!$A$5:$D$381,4,FALSE)=0,"",1))</f>
        <v>#N/A</v>
      </c>
      <c r="AR376" s="136" t="e">
        <f>IF($G376="","",IF($AD376="NSTC",INDEX(カレンダマスタ!$I$26:$O$31,MATCH($G376,カレンダマスタ!$H$26:$H$31,1),MATCH($H376,カレンダマスタ!$I$25:$O$25,1)),
IF($AD376="CS本社",INDEX(カレンダマスタ!$I$36:$O$41,MATCH($G376,カレンダマスタ!$H$36:$H$41,1),MATCH($H376,カレンダマスタ!$I$35:$O$35,1)),
IF($AD376="NS本社",INDEX(カレンダマスタ!$I$94:$O$99,MATCH($G376,カレンダマスタ!$H$95:$H$100,1),MATCH($H376,カレンダマスタ!$I$93:$O$93,1)),
IF($AD376="ODC",INDEX(カレンダマスタ!$I$46:$O$51,MATCH($G376,カレンダマスタ!$H$46:$H$51,1),MATCH($H376,カレンダマスタ!$I$45:$O$45,1)),
IF($AD376="NS東京TC",INDEX(カレンダマスタ!$I$56:$O$61,MATCH($G376,カレンダマスタ!$H$56:$H$61,1),MATCH($H376,カレンダマスタ!$I$55:$O$55,1)),""))))))</f>
        <v>#N/A</v>
      </c>
      <c r="AS376" s="126" t="e">
        <f t="shared" si="122"/>
        <v>#N/A</v>
      </c>
      <c r="AU376" s="137" t="e">
        <f>IF(E376="","",VLOOKUP($E376,カレンダマスタ!$A$4:$E$381,4,FALSE))</f>
        <v>#N/A</v>
      </c>
      <c r="AV376" s="137" t="e">
        <f t="shared" si="112"/>
        <v>#N/A</v>
      </c>
      <c r="AW376" s="137" t="str">
        <f t="shared" si="113"/>
        <v/>
      </c>
      <c r="AX376" s="138" t="e">
        <f t="shared" si="114"/>
        <v>#N/A</v>
      </c>
      <c r="AY376" s="138" t="e">
        <f t="shared" si="115"/>
        <v>#N/A</v>
      </c>
      <c r="AZ376" s="130" t="e">
        <f>IF(AX376&amp;AW376="勤怠未設定","×",IF(AV376="勤怠修正","×",IF(AC376="外注","",IF(AA376="",IF(AY376&lt;&gt;"","×",""),IF(VLOOKUP(AA376,カレンダマスタ!$H$66:$I$83,2,FALSE)&lt;&gt;AY376,"×","OK")))))</f>
        <v>#N/A</v>
      </c>
      <c r="BC376" s="137" t="e">
        <f>IF(E376="","",VLOOKUP($E376,カレンダマスタ!$A$4:$E$381,4,FALSE))</f>
        <v>#N/A</v>
      </c>
      <c r="BD376" s="126" t="e">
        <f>IF(AC376="社員","",IF(AG376=0,"",IF(AD376="NSTC",IF(COUNTIF(カレンダマスタ!$Q$5:$Q$32,G376)=1,"OK","×"),
IF(AD376="NS本社",IF(COUNTIF(カレンダマスタ!$T$5:$T$32,G376)=1,"OK","×"),IF(COUNTIF(カレンダマスタ!$R$5:$R$32,G376)=1,"OK","×")))))</f>
        <v>#N/A</v>
      </c>
      <c r="BE376" s="126" t="e">
        <f>IF(AC376="社員","",IF(G376="","",IF(R376&lt;&gt;"","",IF(AF376="CS","OK",IF(VLOOKUP(E376,カレンダマスタ!$A$5:$D$381,4,FALSE)&gt;0,"",IF(OR(G376*24&gt;10.84,H376*24&lt;14.5)=TRUE,"×","OK"))))))</f>
        <v>#N/A</v>
      </c>
      <c r="BF376" s="126" t="e">
        <f t="shared" ref="BF376:BF439" si="125">IF(AC376="外注",AN376,IF(G376="",IF(AJ376="","","週報未入力"),IF(AJ376="","TW未入力","")))</f>
        <v>#N/A</v>
      </c>
      <c r="BG376" s="126" t="e">
        <f t="shared" si="107"/>
        <v>#N/A</v>
      </c>
      <c r="BI376" s="130" t="e">
        <f t="shared" si="123"/>
        <v>#N/A</v>
      </c>
    </row>
    <row r="377" spans="2:61">
      <c r="B377" s="111"/>
      <c r="C377" s="537">
        <v>240761</v>
      </c>
      <c r="D377" s="142" t="s">
        <v>544</v>
      </c>
      <c r="E377" s="584">
        <v>45409</v>
      </c>
      <c r="F377" s="142" t="s">
        <v>369</v>
      </c>
      <c r="G377" s="589"/>
      <c r="H377" s="589"/>
      <c r="I377" s="144"/>
      <c r="J377" s="148"/>
      <c r="K377" s="145"/>
      <c r="L377" s="146"/>
      <c r="M377" s="146"/>
      <c r="N377" s="147"/>
      <c r="O377" s="148"/>
      <c r="P377" s="148"/>
      <c r="Q377" s="148"/>
      <c r="R377" s="149"/>
      <c r="S377" s="156"/>
      <c r="T377" s="435" t="str">
        <f t="shared" si="116"/>
        <v/>
      </c>
      <c r="U377" s="430"/>
      <c r="V377" s="430" t="e">
        <f t="shared" si="118"/>
        <v>#N/A</v>
      </c>
      <c r="W377" s="298"/>
      <c r="X377" s="143" t="str">
        <f t="shared" si="124"/>
        <v/>
      </c>
      <c r="Y377" s="143" t="str">
        <f t="shared" si="119"/>
        <v/>
      </c>
      <c r="Z377" s="143" t="str">
        <f t="shared" si="120"/>
        <v/>
      </c>
      <c r="AA377" s="149" t="str">
        <f t="shared" si="111"/>
        <v/>
      </c>
      <c r="AC377" s="188" t="e">
        <f>AC371</f>
        <v>#N/A</v>
      </c>
      <c r="AD377" s="189" t="e">
        <f>AD371</f>
        <v>#N/A</v>
      </c>
      <c r="AE377" s="189" t="e">
        <f>AE371</f>
        <v>#N/A</v>
      </c>
      <c r="AF377" s="189" t="e">
        <f>AF371</f>
        <v>#N/A</v>
      </c>
      <c r="AG377" s="205">
        <f t="shared" si="121"/>
        <v>0</v>
      </c>
      <c r="AI377" s="150" t="str">
        <f>IF(月報!G377&lt;&gt;"",月報!G377,"")</f>
        <v/>
      </c>
      <c r="AJ377" s="151" t="str">
        <f>IF(月報!W377&lt;&gt;"",月報!W377*24,"")</f>
        <v/>
      </c>
      <c r="AK377" s="151" t="str">
        <f>IF(月報!P377&lt;&gt;"",月報!P377,"")</f>
        <v/>
      </c>
      <c r="AL377" s="151" t="str">
        <f>IF(月報!Q377&lt;&gt;"",IF(月報!Q377="平日残","",月報!Q377),"")</f>
        <v/>
      </c>
      <c r="AM377" s="151"/>
      <c r="AN377" s="151" t="e">
        <f t="shared" si="110"/>
        <v>#N/A</v>
      </c>
      <c r="AO377" s="151" t="e">
        <f>IF($E377="","",VLOOKUP($E377,カレンダマスタ!$A$5:$E$381,5,FALSE))</f>
        <v>#N/A</v>
      </c>
      <c r="AQ377" s="197" t="str">
        <f>IF(G377="","",IF(VLOOKUP(E377,カレンダマスタ!$A$5:$D$381,4,FALSE)=0,"",1))</f>
        <v/>
      </c>
      <c r="AR377" s="152" t="str">
        <f>IF($G377="","",IF($AD377="NSTC",INDEX(カレンダマスタ!$I$26:$O$31,MATCH($G377,カレンダマスタ!$H$26:$H$31,1),MATCH($H377,カレンダマスタ!$I$25:$O$25,1)),
IF($AD377="CS本社",INDEX(カレンダマスタ!$I$36:$O$41,MATCH($G377,カレンダマスタ!$H$36:$H$41,1),MATCH($H377,カレンダマスタ!$I$35:$O$35,1)),
IF($AD377="NS本社",INDEX(カレンダマスタ!$I$94:$O$99,MATCH($G377,カレンダマスタ!$H$95:$H$100,1),MATCH($H377,カレンダマスタ!$I$93:$O$93,1)),
IF($AD377="ODC",INDEX(カレンダマスタ!$I$46:$O$51,MATCH($G377,カレンダマスタ!$H$46:$H$51,1),MATCH($H377,カレンダマスタ!$I$45:$O$45,1)),
IF($AD377="NS東京TC",INDEX(カレンダマスタ!$I$56:$O$61,MATCH($G377,カレンダマスタ!$H$56:$H$61,1),MATCH($H377,カレンダマスタ!$I$55:$O$55,1)),""))))))</f>
        <v/>
      </c>
      <c r="AS377" s="151" t="e">
        <f t="shared" si="122"/>
        <v>#N/A</v>
      </c>
      <c r="AU377" s="153" t="e">
        <f>IF(E377="","",VLOOKUP($E377,カレンダマスタ!$A$4:$E$381,4,FALSE))</f>
        <v>#N/A</v>
      </c>
      <c r="AV377" s="153" t="str">
        <f t="shared" si="112"/>
        <v/>
      </c>
      <c r="AW377" s="153" t="str">
        <f t="shared" si="113"/>
        <v/>
      </c>
      <c r="AX377" s="154" t="e">
        <f t="shared" si="114"/>
        <v>#N/A</v>
      </c>
      <c r="AY377" s="154" t="e">
        <f t="shared" si="115"/>
        <v>#N/A</v>
      </c>
      <c r="AZ377" s="144" t="e">
        <f>IF(AX377&amp;AW377="勤怠未設定","×",IF(AV377="勤怠修正","×",IF(AC377="外注","",IF(AA377="",IF(AY377&lt;&gt;"","×",""),IF(VLOOKUP(AA377,カレンダマスタ!$H$66:$I$83,2,FALSE)&lt;&gt;AY377,"×","OK")))))</f>
        <v>#N/A</v>
      </c>
      <c r="BC377" s="153" t="e">
        <f>IF(E377="","",VLOOKUP($E377,カレンダマスタ!$A$4:$E$381,4,FALSE))</f>
        <v>#N/A</v>
      </c>
      <c r="BD377" s="151" t="e">
        <f>IF(AC377="社員","",IF(AG377=0,"",IF(AD377="NSTC",IF(COUNTIF(カレンダマスタ!$Q$5:$Q$32,G377)=1,"OK","×"),
IF(AD377="NS本社",IF(COUNTIF(カレンダマスタ!$T$5:$T$32,G377)=1,"OK","×"),IF(COUNTIF(カレンダマスタ!$R$5:$R$32,G377)=1,"OK","×")))))</f>
        <v>#N/A</v>
      </c>
      <c r="BE377" s="151" t="e">
        <f>IF(AC377="社員","",IF(G377="","",IF(R377&lt;&gt;"","",IF(AF377="CS","OK",IF(VLOOKUP(E377,カレンダマスタ!$A$5:$D$381,4,FALSE)&gt;0,"",IF(OR(G377*24&gt;10.84,H377*24&lt;14.5)=TRUE,"×","OK"))))))</f>
        <v>#N/A</v>
      </c>
      <c r="BF377" s="151" t="e">
        <f t="shared" si="125"/>
        <v>#N/A</v>
      </c>
      <c r="BG377" s="151" t="e">
        <f t="shared" si="107"/>
        <v>#N/A</v>
      </c>
      <c r="BI377" s="144" t="e">
        <f t="shared" si="123"/>
        <v>#N/A</v>
      </c>
    </row>
    <row r="378" spans="2:61">
      <c r="B378" s="111"/>
      <c r="C378" s="535">
        <v>240761</v>
      </c>
      <c r="D378" s="112" t="s">
        <v>544</v>
      </c>
      <c r="E378" s="582">
        <v>45410</v>
      </c>
      <c r="F378" s="112" t="s">
        <v>370</v>
      </c>
      <c r="G378" s="587"/>
      <c r="H378" s="587"/>
      <c r="I378" s="114"/>
      <c r="J378" s="118"/>
      <c r="K378" s="115"/>
      <c r="L378" s="116"/>
      <c r="M378" s="116"/>
      <c r="N378" s="117"/>
      <c r="O378" s="118"/>
      <c r="P378" s="118"/>
      <c r="Q378" s="118"/>
      <c r="R378" s="119"/>
      <c r="S378" s="120"/>
      <c r="T378" s="433" t="str">
        <f t="shared" si="116"/>
        <v/>
      </c>
      <c r="U378" s="431">
        <f>SUM(T378:T384)</f>
        <v>0</v>
      </c>
      <c r="V378" s="431" t="e">
        <f t="shared" si="118"/>
        <v>#N/A</v>
      </c>
      <c r="W378" s="298"/>
      <c r="X378" s="113" t="str">
        <f t="shared" si="124"/>
        <v/>
      </c>
      <c r="Y378" s="113" t="str">
        <f t="shared" si="119"/>
        <v/>
      </c>
      <c r="Z378" s="113" t="str">
        <f t="shared" si="120"/>
        <v/>
      </c>
      <c r="AA378" s="119" t="str">
        <f t="shared" si="111"/>
        <v/>
      </c>
      <c r="AC378" s="190" t="e">
        <f>AC371</f>
        <v>#N/A</v>
      </c>
      <c r="AD378" s="191" t="e">
        <f>AD371</f>
        <v>#N/A</v>
      </c>
      <c r="AE378" s="191" t="e">
        <f>AE371</f>
        <v>#N/A</v>
      </c>
      <c r="AF378" s="191" t="e">
        <f>AF371</f>
        <v>#N/A</v>
      </c>
      <c r="AG378" s="206">
        <f t="shared" si="121"/>
        <v>0</v>
      </c>
      <c r="AI378" s="155" t="str">
        <f>IF(月報!G378&lt;&gt;"",月報!G378,"")</f>
        <v/>
      </c>
      <c r="AJ378" s="122" t="str">
        <f>IF(月報!W378&lt;&gt;"",月報!W378*24,"")</f>
        <v/>
      </c>
      <c r="AK378" s="122" t="str">
        <f>IF(月報!P378&lt;&gt;"",月報!P378,"")</f>
        <v/>
      </c>
      <c r="AL378" s="122" t="str">
        <f>IF(月報!Q378&lt;&gt;"",IF(月報!Q378="平日残","",月報!Q378),"")</f>
        <v/>
      </c>
      <c r="AM378" s="122"/>
      <c r="AN378" s="122" t="e">
        <f t="shared" si="110"/>
        <v>#N/A</v>
      </c>
      <c r="AO378" s="122" t="e">
        <f>IF($E378="","",VLOOKUP($E378,カレンダマスタ!$A$5:$E$381,5,FALSE))</f>
        <v>#N/A</v>
      </c>
      <c r="AQ378" s="195" t="str">
        <f>IF(G378="","",IF(VLOOKUP(E378,カレンダマスタ!$A$5:$D$381,4,FALSE)=0,"",1))</f>
        <v/>
      </c>
      <c r="AR378" s="123" t="str">
        <f>IF($G378="","",IF($AD378="NSTC",INDEX(カレンダマスタ!$I$26:$O$31,MATCH($G378,カレンダマスタ!$H$26:$H$31,1),MATCH($H378,カレンダマスタ!$I$25:$O$25,1)),
IF($AD378="CS本社",INDEX(カレンダマスタ!$I$36:$O$41,MATCH($G378,カレンダマスタ!$H$36:$H$41,1),MATCH($H378,カレンダマスタ!$I$35:$O$35,1)),
IF($AD378="NS本社",INDEX(カレンダマスタ!$I$94:$O$99,MATCH($G378,カレンダマスタ!$H$95:$H$100,1),MATCH($H378,カレンダマスタ!$I$93:$O$93,1)),
IF($AD378="ODC",INDEX(カレンダマスタ!$I$46:$O$51,MATCH($G378,カレンダマスタ!$H$46:$H$51,1),MATCH($H378,カレンダマスタ!$I$45:$O$45,1)),
IF($AD378="NS東京TC",INDEX(カレンダマスタ!$I$56:$O$61,MATCH($G378,カレンダマスタ!$H$56:$H$61,1),MATCH($H378,カレンダマスタ!$I$55:$O$55,1)),""))))))</f>
        <v/>
      </c>
      <c r="AS378" s="122" t="e">
        <f t="shared" si="122"/>
        <v>#N/A</v>
      </c>
      <c r="AU378" s="124" t="e">
        <f>IF(E378="","",VLOOKUP($E378,カレンダマスタ!$A$4:$E$381,4,FALSE))</f>
        <v>#N/A</v>
      </c>
      <c r="AV378" s="124" t="str">
        <f t="shared" si="112"/>
        <v/>
      </c>
      <c r="AW378" s="124" t="str">
        <f t="shared" si="113"/>
        <v/>
      </c>
      <c r="AX378" s="125" t="e">
        <f t="shared" si="114"/>
        <v>#N/A</v>
      </c>
      <c r="AY378" s="125" t="e">
        <f t="shared" si="115"/>
        <v>#N/A</v>
      </c>
      <c r="AZ378" s="114" t="e">
        <f>IF(AX378&amp;AW378="勤怠未設定","×",IF(AV378="勤怠修正","×",IF(AC378="外注","",IF(AA378="",IF(AY378&lt;&gt;"","×",""),IF(VLOOKUP(AA378,カレンダマスタ!$H$66:$I$83,2,FALSE)&lt;&gt;AY378,"×","OK")))))</f>
        <v>#N/A</v>
      </c>
      <c r="BC378" s="124" t="e">
        <f>IF(E378="","",VLOOKUP($E378,カレンダマスタ!$A$4:$E$381,4,FALSE))</f>
        <v>#N/A</v>
      </c>
      <c r="BD378" s="122" t="e">
        <f>IF(AC378="社員","",IF(AG378=0,"",IF(AD378="NSTC",IF(COUNTIF(カレンダマスタ!$Q$5:$Q$32,G378)=1,"OK","×"),
IF(AD378="NS本社",IF(COUNTIF(カレンダマスタ!$T$5:$T$32,G378)=1,"OK","×"),IF(COUNTIF(カレンダマスタ!$R$5:$R$32,G378)=1,"OK","×")))))</f>
        <v>#N/A</v>
      </c>
      <c r="BE378" s="122" t="e">
        <f>IF(AC378="社員","",IF(G378="","",IF(R378&lt;&gt;"","",IF(AF378="CS","OK",IF(VLOOKUP(E378,カレンダマスタ!$A$5:$D$381,4,FALSE)&gt;0,"",IF(OR(G378*24&gt;10.84,H378*24&lt;14.5)=TRUE,"×","OK"))))))</f>
        <v>#N/A</v>
      </c>
      <c r="BF378" s="122" t="e">
        <f t="shared" si="125"/>
        <v>#N/A</v>
      </c>
      <c r="BG378" s="122" t="e">
        <f t="shared" si="107"/>
        <v>#N/A</v>
      </c>
      <c r="BI378" s="114" t="e">
        <f t="shared" si="123"/>
        <v>#N/A</v>
      </c>
    </row>
    <row r="379" spans="2:61">
      <c r="B379" s="111"/>
      <c r="C379" s="536">
        <v>240761</v>
      </c>
      <c r="D379" s="128" t="s">
        <v>544</v>
      </c>
      <c r="E379" s="583">
        <v>45411</v>
      </c>
      <c r="F379" s="128" t="s">
        <v>201</v>
      </c>
      <c r="G379" s="588"/>
      <c r="H379" s="588"/>
      <c r="I379" s="130"/>
      <c r="J379" s="139"/>
      <c r="K379" s="131"/>
      <c r="L379" s="132"/>
      <c r="M379" s="132"/>
      <c r="N379" s="141"/>
      <c r="O379" s="139"/>
      <c r="P379" s="139"/>
      <c r="Q379" s="139"/>
      <c r="R379" s="133"/>
      <c r="S379" s="134"/>
      <c r="T379" s="434" t="str">
        <f t="shared" si="116"/>
        <v/>
      </c>
      <c r="U379" s="429"/>
      <c r="V379" s="429" t="e">
        <f t="shared" si="118"/>
        <v>#N/A</v>
      </c>
      <c r="W379" s="298"/>
      <c r="X379" s="129" t="str">
        <f t="shared" si="124"/>
        <v/>
      </c>
      <c r="Y379" s="129" t="str">
        <f t="shared" si="119"/>
        <v/>
      </c>
      <c r="Z379" s="129" t="str">
        <f t="shared" si="120"/>
        <v/>
      </c>
      <c r="AA379" s="133" t="str">
        <f t="shared" si="111"/>
        <v/>
      </c>
      <c r="AC379" s="186" t="e">
        <f>AC371</f>
        <v>#N/A</v>
      </c>
      <c r="AD379" s="187" t="e">
        <f>AD371</f>
        <v>#N/A</v>
      </c>
      <c r="AE379" s="187" t="e">
        <f>AE371</f>
        <v>#N/A</v>
      </c>
      <c r="AF379" s="187" t="e">
        <f>AF371</f>
        <v>#N/A</v>
      </c>
      <c r="AG379" s="204">
        <f t="shared" si="121"/>
        <v>0</v>
      </c>
      <c r="AI379" s="135" t="str">
        <f>IF(月報!G379&lt;&gt;"",月報!G379,"")</f>
        <v/>
      </c>
      <c r="AJ379" s="126" t="str">
        <f>IF(月報!W379&lt;&gt;"",月報!W379*24,"")</f>
        <v/>
      </c>
      <c r="AK379" s="126" t="str">
        <f>IF(月報!P379&lt;&gt;"",月報!P379,"")</f>
        <v/>
      </c>
      <c r="AL379" s="126" t="str">
        <f>IF(月報!Q379&lt;&gt;"",IF(月報!Q379="平日残","",月報!Q379),"")</f>
        <v/>
      </c>
      <c r="AM379" s="126"/>
      <c r="AN379" s="126" t="e">
        <f t="shared" si="110"/>
        <v>#N/A</v>
      </c>
      <c r="AO379" s="126" t="e">
        <f>IF($E379="","",VLOOKUP($E379,カレンダマスタ!$A$5:$E$381,5,FALSE))</f>
        <v>#N/A</v>
      </c>
      <c r="AQ379" s="196" t="str">
        <f>IF(G379="","",IF(VLOOKUP(E379,カレンダマスタ!$A$5:$D$381,4,FALSE)=0,"",1))</f>
        <v/>
      </c>
      <c r="AR379" s="136" t="str">
        <f>IF($G379="","",IF($AD379="NSTC",INDEX(カレンダマスタ!$I$26:$O$31,MATCH($G379,カレンダマスタ!$H$26:$H$31,1),MATCH($H379,カレンダマスタ!$I$25:$O$25,1)),
IF($AD379="CS本社",INDEX(カレンダマスタ!$I$36:$O$41,MATCH($G379,カレンダマスタ!$H$36:$H$41,1),MATCH($H379,カレンダマスタ!$I$35:$O$35,1)),
IF($AD379="NS本社",INDEX(カレンダマスタ!$I$94:$O$99,MATCH($G379,カレンダマスタ!$H$95:$H$100,1),MATCH($H379,カレンダマスタ!$I$93:$O$93,1)),
IF($AD379="ODC",INDEX(カレンダマスタ!$I$46:$O$51,MATCH($G379,カレンダマスタ!$H$46:$H$51,1),MATCH($H379,カレンダマスタ!$I$45:$O$45,1)),
IF($AD379="NS東京TC",INDEX(カレンダマスタ!$I$56:$O$61,MATCH($G379,カレンダマスタ!$H$56:$H$61,1),MATCH($H379,カレンダマスタ!$I$55:$O$55,1)),""))))))</f>
        <v/>
      </c>
      <c r="AS379" s="126" t="e">
        <f t="shared" si="122"/>
        <v>#N/A</v>
      </c>
      <c r="AU379" s="137" t="e">
        <f>IF(E379="","",VLOOKUP($E379,カレンダマスタ!$A$4:$E$381,4,FALSE))</f>
        <v>#N/A</v>
      </c>
      <c r="AV379" s="137" t="str">
        <f t="shared" si="112"/>
        <v/>
      </c>
      <c r="AW379" s="137" t="str">
        <f t="shared" si="113"/>
        <v/>
      </c>
      <c r="AX379" s="138" t="e">
        <f t="shared" si="114"/>
        <v>#N/A</v>
      </c>
      <c r="AY379" s="138" t="e">
        <f t="shared" si="115"/>
        <v>#N/A</v>
      </c>
      <c r="AZ379" s="130" t="e">
        <f>IF(AX379&amp;AW379="勤怠未設定","×",IF(AV379="勤怠修正","×",IF(AC379="外注","",IF(AA379="",IF(AY379&lt;&gt;"","×",""),IF(VLOOKUP(AA379,カレンダマスタ!$H$66:$I$83,2,FALSE)&lt;&gt;AY379,"×","OK")))))</f>
        <v>#N/A</v>
      </c>
      <c r="BC379" s="137" t="e">
        <f>IF(E379="","",VLOOKUP($E379,カレンダマスタ!$A$4:$E$381,4,FALSE))</f>
        <v>#N/A</v>
      </c>
      <c r="BD379" s="126" t="e">
        <f>IF(AC379="社員","",IF(AG379=0,"",IF(AD379="NSTC",IF(COUNTIF(カレンダマスタ!$Q$5:$Q$32,G379)=1,"OK","×"),
IF(AD379="NS本社",IF(COUNTIF(カレンダマスタ!$T$5:$T$32,G379)=1,"OK","×"),IF(COUNTIF(カレンダマスタ!$R$5:$R$32,G379)=1,"OK","×")))))</f>
        <v>#N/A</v>
      </c>
      <c r="BE379" s="126" t="e">
        <f>IF(AC379="社員","",IF(G379="","",IF(R379&lt;&gt;"","",IF(AF379="CS","OK",IF(VLOOKUP(E379,カレンダマスタ!$A$5:$D$381,4,FALSE)&gt;0,"",IF(OR(G379*24&gt;10.84,H379*24&lt;14.5)=TRUE,"×","OK"))))))</f>
        <v>#N/A</v>
      </c>
      <c r="BF379" s="126" t="e">
        <f t="shared" si="125"/>
        <v>#N/A</v>
      </c>
      <c r="BG379" s="126" t="e">
        <f t="shared" si="107"/>
        <v>#N/A</v>
      </c>
      <c r="BI379" s="130" t="e">
        <f t="shared" si="123"/>
        <v>#N/A</v>
      </c>
    </row>
    <row r="380" spans="2:61">
      <c r="B380" s="111"/>
      <c r="C380" s="536">
        <v>240761</v>
      </c>
      <c r="D380" s="128" t="s">
        <v>544</v>
      </c>
      <c r="E380" s="583">
        <v>45412</v>
      </c>
      <c r="F380" s="128" t="s">
        <v>203</v>
      </c>
      <c r="G380" s="588"/>
      <c r="H380" s="588"/>
      <c r="I380" s="130"/>
      <c r="J380" s="139"/>
      <c r="K380" s="131"/>
      <c r="L380" s="132"/>
      <c r="M380" s="132"/>
      <c r="N380" s="141"/>
      <c r="O380" s="139"/>
      <c r="P380" s="139"/>
      <c r="Q380" s="139"/>
      <c r="R380" s="133"/>
      <c r="S380" s="134"/>
      <c r="T380" s="434" t="str">
        <f t="shared" si="116"/>
        <v/>
      </c>
      <c r="U380" s="429"/>
      <c r="V380" s="429" t="e">
        <f t="shared" si="118"/>
        <v>#N/A</v>
      </c>
      <c r="W380" s="298"/>
      <c r="X380" s="129" t="str">
        <f t="shared" si="124"/>
        <v/>
      </c>
      <c r="Y380" s="129" t="str">
        <f t="shared" si="119"/>
        <v/>
      </c>
      <c r="Z380" s="129" t="str">
        <f t="shared" si="120"/>
        <v/>
      </c>
      <c r="AA380" s="133" t="str">
        <f t="shared" si="111"/>
        <v/>
      </c>
      <c r="AC380" s="186" t="e">
        <f>AC371</f>
        <v>#N/A</v>
      </c>
      <c r="AD380" s="187" t="e">
        <f>AD371</f>
        <v>#N/A</v>
      </c>
      <c r="AE380" s="187" t="e">
        <f>AE371</f>
        <v>#N/A</v>
      </c>
      <c r="AF380" s="187" t="e">
        <f>AF371</f>
        <v>#N/A</v>
      </c>
      <c r="AG380" s="204">
        <f t="shared" si="121"/>
        <v>0</v>
      </c>
      <c r="AI380" s="135" t="str">
        <f>IF(月報!G380&lt;&gt;"",月報!G380,"")</f>
        <v/>
      </c>
      <c r="AJ380" s="126" t="str">
        <f>IF(月報!W380&lt;&gt;"",月報!W380*24,"")</f>
        <v/>
      </c>
      <c r="AK380" s="126" t="str">
        <f>IF(月報!P380&lt;&gt;"",月報!P380,"")</f>
        <v/>
      </c>
      <c r="AL380" s="126" t="str">
        <f>IF(月報!Q380&lt;&gt;"",IF(月報!Q380="平日残","",月報!Q380),"")</f>
        <v/>
      </c>
      <c r="AM380" s="126"/>
      <c r="AN380" s="126" t="e">
        <f t="shared" si="110"/>
        <v>#N/A</v>
      </c>
      <c r="AO380" s="126" t="e">
        <f>IF($E380="","",VLOOKUP($E380,カレンダマスタ!$A$5:$E$381,5,FALSE))</f>
        <v>#N/A</v>
      </c>
      <c r="AQ380" s="196" t="str">
        <f>IF(G380="","",IF(VLOOKUP(E380,カレンダマスタ!$A$5:$D$381,4,FALSE)=0,"",1))</f>
        <v/>
      </c>
      <c r="AR380" s="136" t="str">
        <f>IF($G380="","",IF($AD380="NSTC",INDEX(カレンダマスタ!$I$26:$O$31,MATCH($G380,カレンダマスタ!$H$26:$H$31,1),MATCH($H380,カレンダマスタ!$I$25:$O$25,1)),
IF($AD380="CS本社",INDEX(カレンダマスタ!$I$36:$O$41,MATCH($G380,カレンダマスタ!$H$36:$H$41,1),MATCH($H380,カレンダマスタ!$I$35:$O$35,1)),
IF($AD380="NS本社",INDEX(カレンダマスタ!$I$94:$O$99,MATCH($G380,カレンダマスタ!$H$95:$H$100,1),MATCH($H380,カレンダマスタ!$I$93:$O$93,1)),
IF($AD380="ODC",INDEX(カレンダマスタ!$I$46:$O$51,MATCH($G380,カレンダマスタ!$H$46:$H$51,1),MATCH($H380,カレンダマスタ!$I$45:$O$45,1)),
IF($AD380="NS東京TC",INDEX(カレンダマスタ!$I$56:$O$61,MATCH($G380,カレンダマスタ!$H$56:$H$61,1),MATCH($H380,カレンダマスタ!$I$55:$O$55,1)),""))))))</f>
        <v/>
      </c>
      <c r="AS380" s="126" t="e">
        <f t="shared" si="122"/>
        <v>#N/A</v>
      </c>
      <c r="AU380" s="137" t="e">
        <f>IF(E380="","",VLOOKUP($E380,カレンダマスタ!$A$4:$E$381,4,FALSE))</f>
        <v>#N/A</v>
      </c>
      <c r="AV380" s="137" t="str">
        <f t="shared" si="112"/>
        <v/>
      </c>
      <c r="AW380" s="137" t="str">
        <f t="shared" si="113"/>
        <v/>
      </c>
      <c r="AX380" s="138" t="e">
        <f t="shared" si="114"/>
        <v>#N/A</v>
      </c>
      <c r="AY380" s="138" t="e">
        <f t="shared" si="115"/>
        <v>#N/A</v>
      </c>
      <c r="AZ380" s="130" t="e">
        <f>IF(AX380&amp;AW380="勤怠未設定","×",IF(AV380="勤怠修正","×",IF(AC380="外注","",IF(AA380="",IF(AY380&lt;&gt;"","×",""),IF(VLOOKUP(AA380,カレンダマスタ!$H$66:$I$83,2,FALSE)&lt;&gt;AY380,"×","OK")))))</f>
        <v>#N/A</v>
      </c>
      <c r="BC380" s="137" t="e">
        <f>IF(E380="","",VLOOKUP($E380,カレンダマスタ!$A$4:$E$381,4,FALSE))</f>
        <v>#N/A</v>
      </c>
      <c r="BD380" s="126" t="e">
        <f>IF(AC380="社員","",IF(AG380=0,"",IF(AD380="NSTC",IF(COUNTIF(カレンダマスタ!$Q$5:$Q$32,G380)=1,"OK","×"),
IF(AD380="NS本社",IF(COUNTIF(カレンダマスタ!$T$5:$T$32,G380)=1,"OK","×"),IF(COUNTIF(カレンダマスタ!$R$5:$R$32,G380)=1,"OK","×")))))</f>
        <v>#N/A</v>
      </c>
      <c r="BE380" s="126" t="e">
        <f>IF(AC380="社員","",IF(G380="","",IF(R380&lt;&gt;"","",IF(AF380="CS","OK",IF(VLOOKUP(E380,カレンダマスタ!$A$5:$D$381,4,FALSE)&gt;0,"",IF(OR(G380*24&gt;10.84,H380*24&lt;14.5)=TRUE,"×","OK"))))))</f>
        <v>#N/A</v>
      </c>
      <c r="BF380" s="126" t="e">
        <f t="shared" si="125"/>
        <v>#N/A</v>
      </c>
      <c r="BG380" s="126" t="e">
        <f t="shared" si="107"/>
        <v>#N/A</v>
      </c>
      <c r="BI380" s="130" t="e">
        <f t="shared" si="123"/>
        <v>#N/A</v>
      </c>
    </row>
    <row r="381" spans="2:61">
      <c r="B381" s="111"/>
      <c r="C381" s="536">
        <v>240761</v>
      </c>
      <c r="D381" s="128" t="s">
        <v>544</v>
      </c>
      <c r="E381" s="583">
        <v>45413</v>
      </c>
      <c r="F381" s="128" t="s">
        <v>204</v>
      </c>
      <c r="G381" s="588"/>
      <c r="H381" s="588"/>
      <c r="I381" s="130"/>
      <c r="J381" s="139"/>
      <c r="K381" s="131"/>
      <c r="L381" s="132"/>
      <c r="M381" s="132"/>
      <c r="N381" s="141"/>
      <c r="O381" s="139"/>
      <c r="P381" s="139"/>
      <c r="Q381" s="139"/>
      <c r="R381" s="133"/>
      <c r="S381" s="134"/>
      <c r="T381" s="434" t="str">
        <f t="shared" si="116"/>
        <v/>
      </c>
      <c r="U381" s="429"/>
      <c r="V381" s="429" t="e">
        <f t="shared" si="118"/>
        <v>#N/A</v>
      </c>
      <c r="W381" s="298"/>
      <c r="X381" s="129" t="str">
        <f t="shared" si="124"/>
        <v/>
      </c>
      <c r="Y381" s="129" t="str">
        <f t="shared" si="119"/>
        <v/>
      </c>
      <c r="Z381" s="129" t="str">
        <f t="shared" si="120"/>
        <v/>
      </c>
      <c r="AA381" s="133" t="str">
        <f t="shared" si="111"/>
        <v/>
      </c>
      <c r="AC381" s="186" t="e">
        <f>AC371</f>
        <v>#N/A</v>
      </c>
      <c r="AD381" s="187" t="e">
        <f>AD371</f>
        <v>#N/A</v>
      </c>
      <c r="AE381" s="187" t="e">
        <f>AE371</f>
        <v>#N/A</v>
      </c>
      <c r="AF381" s="187" t="e">
        <f>AF371</f>
        <v>#N/A</v>
      </c>
      <c r="AG381" s="204">
        <f t="shared" si="121"/>
        <v>0</v>
      </c>
      <c r="AI381" s="140" t="str">
        <f>IF(月報!G381&lt;&gt;"",月報!G381,"")</f>
        <v/>
      </c>
      <c r="AJ381" s="126" t="str">
        <f>IF(月報!W381&lt;&gt;"",月報!W381*24,"")</f>
        <v/>
      </c>
      <c r="AK381" s="126" t="str">
        <f>IF(月報!P381&lt;&gt;"",月報!P381,"")</f>
        <v/>
      </c>
      <c r="AL381" s="126" t="str">
        <f>IF(月報!Q381&lt;&gt;"",IF(月報!Q381="平日残","",月報!Q381),"")</f>
        <v/>
      </c>
      <c r="AM381" s="126"/>
      <c r="AN381" s="126" t="e">
        <f t="shared" si="110"/>
        <v>#N/A</v>
      </c>
      <c r="AO381" s="126" t="e">
        <f>IF($E381="","",VLOOKUP($E381,カレンダマスタ!$A$5:$E$381,5,FALSE))</f>
        <v>#N/A</v>
      </c>
      <c r="AQ381" s="196" t="str">
        <f>IF(G381="","",IF(VLOOKUP(E381,カレンダマスタ!$A$5:$D$381,4,FALSE)=0,"",1))</f>
        <v/>
      </c>
      <c r="AR381" s="136" t="str">
        <f>IF($G381="","",IF($AD381="NSTC",INDEX(カレンダマスタ!$I$26:$O$31,MATCH($G381,カレンダマスタ!$H$26:$H$31,1),MATCH($H381,カレンダマスタ!$I$25:$O$25,1)),
IF($AD381="CS本社",INDEX(カレンダマスタ!$I$36:$O$41,MATCH($G381,カレンダマスタ!$H$36:$H$41,1),MATCH($H381,カレンダマスタ!$I$35:$O$35,1)),
IF($AD381="NS本社",INDEX(カレンダマスタ!$I$94:$O$99,MATCH($G381,カレンダマスタ!$H$95:$H$100,1),MATCH($H381,カレンダマスタ!$I$93:$O$93,1)),
IF($AD381="ODC",INDEX(カレンダマスタ!$I$46:$O$51,MATCH($G381,カレンダマスタ!$H$46:$H$51,1),MATCH($H381,カレンダマスタ!$I$45:$O$45,1)),
IF($AD381="NS東京TC",INDEX(カレンダマスタ!$I$56:$O$61,MATCH($G381,カレンダマスタ!$H$56:$H$61,1),MATCH($H381,カレンダマスタ!$I$55:$O$55,1)),""))))))</f>
        <v/>
      </c>
      <c r="AS381" s="126" t="e">
        <f t="shared" si="122"/>
        <v>#N/A</v>
      </c>
      <c r="AU381" s="137" t="e">
        <f>IF(E381="","",VLOOKUP($E381,カレンダマスタ!$A$4:$E$381,4,FALSE))</f>
        <v>#N/A</v>
      </c>
      <c r="AV381" s="137" t="str">
        <f t="shared" si="112"/>
        <v/>
      </c>
      <c r="AW381" s="137" t="str">
        <f t="shared" si="113"/>
        <v/>
      </c>
      <c r="AX381" s="138" t="e">
        <f t="shared" si="114"/>
        <v>#N/A</v>
      </c>
      <c r="AY381" s="138" t="e">
        <f t="shared" si="115"/>
        <v>#N/A</v>
      </c>
      <c r="AZ381" s="130" t="e">
        <f>IF(AX381&amp;AW381="勤怠未設定","×",IF(AV381="勤怠修正","×",IF(AC381="外注","",IF(AA381="",IF(AY381&lt;&gt;"","×",""),IF(VLOOKUP(AA381,カレンダマスタ!$H$66:$I$83,2,FALSE)&lt;&gt;AY381,"×","OK")))))</f>
        <v>#N/A</v>
      </c>
      <c r="BC381" s="137" t="e">
        <f>IF(E381="","",VLOOKUP($E381,カレンダマスタ!$A$4:$E$381,4,FALSE))</f>
        <v>#N/A</v>
      </c>
      <c r="BD381" s="126" t="e">
        <f>IF(AC381="社員","",IF(AG381=0,"",IF(AD381="NSTC",IF(COUNTIF(カレンダマスタ!$Q$5:$Q$32,G381)=1,"OK","×"),
IF(AD381="NS本社",IF(COUNTIF(カレンダマスタ!$T$5:$T$32,G381)=1,"OK","×"),IF(COUNTIF(カレンダマスタ!$R$5:$R$32,G381)=1,"OK","×")))))</f>
        <v>#N/A</v>
      </c>
      <c r="BE381" s="126" t="e">
        <f>IF(AC381="社員","",IF(G381="","",IF(R381&lt;&gt;"","",IF(AF381="CS","OK",IF(VLOOKUP(E381,カレンダマスタ!$A$5:$D$381,4,FALSE)&gt;0,"",IF(OR(G381*24&gt;10.84,H381*24&lt;14.5)=TRUE,"×","OK"))))))</f>
        <v>#N/A</v>
      </c>
      <c r="BF381" s="126" t="e">
        <f t="shared" si="125"/>
        <v>#N/A</v>
      </c>
      <c r="BG381" s="126" t="e">
        <f t="shared" si="107"/>
        <v>#N/A</v>
      </c>
      <c r="BI381" s="130" t="e">
        <f t="shared" si="123"/>
        <v>#N/A</v>
      </c>
    </row>
    <row r="382" spans="2:61">
      <c r="B382" s="111"/>
      <c r="C382" s="536">
        <v>240761</v>
      </c>
      <c r="D382" s="128" t="s">
        <v>544</v>
      </c>
      <c r="E382" s="583">
        <v>45414</v>
      </c>
      <c r="F382" s="128" t="s">
        <v>205</v>
      </c>
      <c r="G382" s="588"/>
      <c r="H382" s="588"/>
      <c r="I382" s="130"/>
      <c r="J382" s="139"/>
      <c r="K382" s="131"/>
      <c r="L382" s="132"/>
      <c r="M382" s="132"/>
      <c r="N382" s="141"/>
      <c r="O382" s="139"/>
      <c r="P382" s="139"/>
      <c r="Q382" s="139"/>
      <c r="R382" s="133"/>
      <c r="S382" s="134"/>
      <c r="T382" s="434" t="str">
        <f t="shared" si="116"/>
        <v/>
      </c>
      <c r="U382" s="429"/>
      <c r="V382" s="429" t="e">
        <f t="shared" si="118"/>
        <v>#N/A</v>
      </c>
      <c r="W382" s="298"/>
      <c r="X382" s="129" t="str">
        <f t="shared" si="124"/>
        <v/>
      </c>
      <c r="Y382" s="129" t="str">
        <f t="shared" si="119"/>
        <v/>
      </c>
      <c r="Z382" s="129" t="str">
        <f t="shared" si="120"/>
        <v/>
      </c>
      <c r="AA382" s="133" t="str">
        <f t="shared" si="111"/>
        <v/>
      </c>
      <c r="AC382" s="186" t="e">
        <f>AC371</f>
        <v>#N/A</v>
      </c>
      <c r="AD382" s="187" t="e">
        <f>AD371</f>
        <v>#N/A</v>
      </c>
      <c r="AE382" s="187" t="e">
        <f>AE371</f>
        <v>#N/A</v>
      </c>
      <c r="AF382" s="187" t="e">
        <f>AF371</f>
        <v>#N/A</v>
      </c>
      <c r="AG382" s="204">
        <f t="shared" si="121"/>
        <v>0</v>
      </c>
      <c r="AI382" s="140" t="str">
        <f>IF(月報!G382&lt;&gt;"",月報!G382,"")</f>
        <v/>
      </c>
      <c r="AJ382" s="126" t="str">
        <f>IF(月報!W382&lt;&gt;"",月報!W382*24,"")</f>
        <v/>
      </c>
      <c r="AK382" s="126" t="str">
        <f>IF(月報!P382&lt;&gt;"",月報!P382,"")</f>
        <v/>
      </c>
      <c r="AL382" s="126" t="str">
        <f>IF(月報!Q382&lt;&gt;"",IF(月報!Q382="平日残","",月報!Q382),"")</f>
        <v/>
      </c>
      <c r="AM382" s="126"/>
      <c r="AN382" s="126" t="e">
        <f t="shared" si="110"/>
        <v>#N/A</v>
      </c>
      <c r="AO382" s="126" t="e">
        <f>IF($E382="","",VLOOKUP($E382,カレンダマスタ!$A$5:$E$381,5,FALSE))</f>
        <v>#N/A</v>
      </c>
      <c r="AQ382" s="196" t="str">
        <f>IF(G382="","",IF(VLOOKUP(E382,カレンダマスタ!$A$5:$D$381,4,FALSE)=0,"",1))</f>
        <v/>
      </c>
      <c r="AR382" s="136" t="str">
        <f>IF($G382="","",IF($AD382="NSTC",INDEX(カレンダマスタ!$I$26:$O$31,MATCH($G382,カレンダマスタ!$H$26:$H$31,1),MATCH($H382,カレンダマスタ!$I$25:$O$25,1)),
IF($AD382="CS本社",INDEX(カレンダマスタ!$I$36:$O$41,MATCH($G382,カレンダマスタ!$H$36:$H$41,1),MATCH($H382,カレンダマスタ!$I$35:$O$35,1)),
IF($AD382="NS本社",INDEX(カレンダマスタ!$I$94:$O$99,MATCH($G382,カレンダマスタ!$H$95:$H$100,1),MATCH($H382,カレンダマスタ!$I$93:$O$93,1)),
IF($AD382="ODC",INDEX(カレンダマスタ!$I$46:$O$51,MATCH($G382,カレンダマスタ!$H$46:$H$51,1),MATCH($H382,カレンダマスタ!$I$45:$O$45,1)),
IF($AD382="NS東京TC",INDEX(カレンダマスタ!$I$56:$O$61,MATCH($G382,カレンダマスタ!$H$56:$H$61,1),MATCH($H382,カレンダマスタ!$I$55:$O$55,1)),""))))))</f>
        <v/>
      </c>
      <c r="AS382" s="126" t="e">
        <f t="shared" si="122"/>
        <v>#N/A</v>
      </c>
      <c r="AU382" s="137" t="e">
        <f>IF(E382="","",VLOOKUP($E382,カレンダマスタ!$A$4:$E$381,4,FALSE))</f>
        <v>#N/A</v>
      </c>
      <c r="AV382" s="137" t="str">
        <f t="shared" si="112"/>
        <v/>
      </c>
      <c r="AW382" s="137" t="str">
        <f t="shared" si="113"/>
        <v/>
      </c>
      <c r="AX382" s="138" t="e">
        <f t="shared" si="114"/>
        <v>#N/A</v>
      </c>
      <c r="AY382" s="138" t="e">
        <f t="shared" si="115"/>
        <v>#N/A</v>
      </c>
      <c r="AZ382" s="130" t="e">
        <f>IF(AX382&amp;AW382="勤怠未設定","×",IF(AV382="勤怠修正","×",IF(AC382="外注","",IF(AA382="",IF(AY382&lt;&gt;"","×",""),IF(VLOOKUP(AA382,カレンダマスタ!$H$66:$I$83,2,FALSE)&lt;&gt;AY382,"×","OK")))))</f>
        <v>#N/A</v>
      </c>
      <c r="BC382" s="137" t="e">
        <f>IF(E382="","",VLOOKUP($E382,カレンダマスタ!$A$4:$E$381,4,FALSE))</f>
        <v>#N/A</v>
      </c>
      <c r="BD382" s="126" t="e">
        <f>IF(AC382="社員","",IF(AG382=0,"",IF(AD382="NSTC",IF(COUNTIF(カレンダマスタ!$Q$5:$Q$32,G382)=1,"OK","×"),
IF(AD382="NS本社",IF(COUNTIF(カレンダマスタ!$T$5:$T$32,G382)=1,"OK","×"),IF(COUNTIF(カレンダマスタ!$R$5:$R$32,G382)=1,"OK","×")))))</f>
        <v>#N/A</v>
      </c>
      <c r="BE382" s="126" t="e">
        <f>IF(AC382="社員","",IF(G382="","",IF(R382&lt;&gt;"","",IF(AF382="CS","OK",IF(VLOOKUP(E382,カレンダマスタ!$A$5:$D$381,4,FALSE)&gt;0,"",IF(OR(G382*24&gt;10.84,H382*24&lt;14.5)=TRUE,"×","OK"))))))</f>
        <v>#N/A</v>
      </c>
      <c r="BF382" s="126" t="e">
        <f t="shared" si="125"/>
        <v>#N/A</v>
      </c>
      <c r="BG382" s="126" t="e">
        <f t="shared" si="107"/>
        <v>#N/A</v>
      </c>
      <c r="BI382" s="130" t="e">
        <f t="shared" si="123"/>
        <v>#N/A</v>
      </c>
    </row>
    <row r="383" spans="2:61">
      <c r="B383" s="111"/>
      <c r="C383" s="536">
        <v>240761</v>
      </c>
      <c r="D383" s="128" t="s">
        <v>544</v>
      </c>
      <c r="E383" s="583">
        <v>45415</v>
      </c>
      <c r="F383" s="128" t="s">
        <v>199</v>
      </c>
      <c r="G383" s="588"/>
      <c r="H383" s="588"/>
      <c r="I383" s="130"/>
      <c r="J383" s="139"/>
      <c r="K383" s="131"/>
      <c r="L383" s="132"/>
      <c r="M383" s="132"/>
      <c r="N383" s="141"/>
      <c r="O383" s="139"/>
      <c r="P383" s="139"/>
      <c r="Q383" s="139"/>
      <c r="R383" s="133"/>
      <c r="S383" s="134"/>
      <c r="T383" s="434" t="str">
        <f t="shared" si="116"/>
        <v/>
      </c>
      <c r="U383" s="429"/>
      <c r="V383" s="429" t="e">
        <f t="shared" si="118"/>
        <v>#N/A</v>
      </c>
      <c r="W383" s="298"/>
      <c r="X383" s="129" t="str">
        <f t="shared" si="124"/>
        <v/>
      </c>
      <c r="Y383" s="129" t="str">
        <f t="shared" si="119"/>
        <v/>
      </c>
      <c r="Z383" s="129" t="str">
        <f t="shared" si="120"/>
        <v/>
      </c>
      <c r="AA383" s="133" t="str">
        <f t="shared" si="111"/>
        <v/>
      </c>
      <c r="AC383" s="186" t="e">
        <f>AC371</f>
        <v>#N/A</v>
      </c>
      <c r="AD383" s="187" t="e">
        <f>AD371</f>
        <v>#N/A</v>
      </c>
      <c r="AE383" s="187" t="e">
        <f>AE371</f>
        <v>#N/A</v>
      </c>
      <c r="AF383" s="187" t="e">
        <f>AF371</f>
        <v>#N/A</v>
      </c>
      <c r="AG383" s="204">
        <f t="shared" si="121"/>
        <v>0</v>
      </c>
      <c r="AI383" s="140" t="str">
        <f>IF(月報!G383&lt;&gt;"",月報!G383,"")</f>
        <v/>
      </c>
      <c r="AJ383" s="126" t="str">
        <f>IF(月報!W383&lt;&gt;"",月報!W383*24,"")</f>
        <v/>
      </c>
      <c r="AK383" s="126" t="str">
        <f>IF(月報!P383&lt;&gt;"",月報!P383,"")</f>
        <v/>
      </c>
      <c r="AL383" s="126" t="str">
        <f>IF(月報!Q383&lt;&gt;"",IF(月報!Q383="平日残","",月報!Q383),"")</f>
        <v/>
      </c>
      <c r="AM383" s="126"/>
      <c r="AN383" s="126" t="e">
        <f t="shared" si="110"/>
        <v>#N/A</v>
      </c>
      <c r="AO383" s="126" t="e">
        <f>IF($E383="","",VLOOKUP($E383,カレンダマスタ!$A$5:$E$381,5,FALSE))</f>
        <v>#N/A</v>
      </c>
      <c r="AQ383" s="196" t="str">
        <f>IF(G383="","",IF(VLOOKUP(E383,カレンダマスタ!$A$5:$D$381,4,FALSE)=0,"",1))</f>
        <v/>
      </c>
      <c r="AR383" s="136" t="str">
        <f>IF($G383="","",IF($AD383="NSTC",INDEX(カレンダマスタ!$I$26:$O$31,MATCH($G383,カレンダマスタ!$H$26:$H$31,1),MATCH($H383,カレンダマスタ!$I$25:$O$25,1)),
IF($AD383="CS本社",INDEX(カレンダマスタ!$I$36:$O$41,MATCH($G383,カレンダマスタ!$H$36:$H$41,1),MATCH($H383,カレンダマスタ!$I$35:$O$35,1)),
IF($AD383="NS本社",INDEX(カレンダマスタ!$I$94:$O$99,MATCH($G383,カレンダマスタ!$H$95:$H$100,1),MATCH($H383,カレンダマスタ!$I$93:$O$93,1)),
IF($AD383="ODC",INDEX(カレンダマスタ!$I$46:$O$51,MATCH($G383,カレンダマスタ!$H$46:$H$51,1),MATCH($H383,カレンダマスタ!$I$45:$O$45,1)),
IF($AD383="NS東京TC",INDEX(カレンダマスタ!$I$56:$O$61,MATCH($G383,カレンダマスタ!$H$56:$H$61,1),MATCH($H383,カレンダマスタ!$I$55:$O$55,1)),""))))))</f>
        <v/>
      </c>
      <c r="AS383" s="126" t="e">
        <f t="shared" si="122"/>
        <v>#N/A</v>
      </c>
      <c r="AU383" s="137" t="e">
        <f>IF(E383="","",VLOOKUP($E383,カレンダマスタ!$A$4:$E$381,4,FALSE))</f>
        <v>#N/A</v>
      </c>
      <c r="AV383" s="137" t="str">
        <f t="shared" si="112"/>
        <v/>
      </c>
      <c r="AW383" s="137" t="str">
        <f t="shared" si="113"/>
        <v/>
      </c>
      <c r="AX383" s="138" t="e">
        <f t="shared" si="114"/>
        <v>#N/A</v>
      </c>
      <c r="AY383" s="138" t="e">
        <f t="shared" si="115"/>
        <v>#N/A</v>
      </c>
      <c r="AZ383" s="130" t="e">
        <f>IF(AX383&amp;AW383="勤怠未設定","×",IF(AV383="勤怠修正","×",IF(AC383="外注","",IF(AA383="",IF(AY383&lt;&gt;"","×",""),IF(VLOOKUP(AA383,カレンダマスタ!$H$66:$I$83,2,FALSE)&lt;&gt;AY383,"×","OK")))))</f>
        <v>#N/A</v>
      </c>
      <c r="BC383" s="137" t="e">
        <f>IF(E383="","",VLOOKUP($E383,カレンダマスタ!$A$4:$E$381,4,FALSE))</f>
        <v>#N/A</v>
      </c>
      <c r="BD383" s="126" t="e">
        <f>IF(AC383="社員","",IF(AG383=0,"",IF(AD383="NSTC",IF(COUNTIF(カレンダマスタ!$Q$5:$Q$32,G383)=1,"OK","×"),
IF(AD383="NS本社",IF(COUNTIF(カレンダマスタ!$T$5:$T$32,G383)=1,"OK","×"),IF(COUNTIF(カレンダマスタ!$R$5:$R$32,G383)=1,"OK","×")))))</f>
        <v>#N/A</v>
      </c>
      <c r="BE383" s="126" t="e">
        <f>IF(AC383="社員","",IF(G383="","",IF(R383&lt;&gt;"","",IF(AF383="CS","OK",IF(VLOOKUP(E383,カレンダマスタ!$A$5:$D$381,4,FALSE)&gt;0,"",IF(OR(G383*24&gt;10.84,H383*24&lt;14.5)=TRUE,"×","OK"))))))</f>
        <v>#N/A</v>
      </c>
      <c r="BF383" s="126" t="e">
        <f t="shared" si="125"/>
        <v>#N/A</v>
      </c>
      <c r="BG383" s="126" t="e">
        <f t="shared" si="107"/>
        <v>#N/A</v>
      </c>
      <c r="BI383" s="130" t="e">
        <f t="shared" si="123"/>
        <v>#N/A</v>
      </c>
    </row>
    <row r="384" spans="2:61">
      <c r="B384" s="111"/>
      <c r="C384" s="537">
        <v>240761</v>
      </c>
      <c r="D384" s="142" t="s">
        <v>544</v>
      </c>
      <c r="E384" s="584">
        <v>45416</v>
      </c>
      <c r="F384" s="142" t="s">
        <v>369</v>
      </c>
      <c r="G384" s="589"/>
      <c r="H384" s="589"/>
      <c r="I384" s="144"/>
      <c r="J384" s="148"/>
      <c r="K384" s="145"/>
      <c r="L384" s="146"/>
      <c r="M384" s="146"/>
      <c r="N384" s="147"/>
      <c r="O384" s="148"/>
      <c r="P384" s="148"/>
      <c r="Q384" s="148"/>
      <c r="R384" s="149"/>
      <c r="S384" s="156"/>
      <c r="T384" s="435" t="str">
        <f t="shared" si="116"/>
        <v/>
      </c>
      <c r="U384" s="430"/>
      <c r="V384" s="430" t="e">
        <f t="shared" si="118"/>
        <v>#N/A</v>
      </c>
      <c r="W384" s="298"/>
      <c r="X384" s="143" t="str">
        <f t="shared" si="124"/>
        <v/>
      </c>
      <c r="Y384" s="143" t="str">
        <f t="shared" si="119"/>
        <v/>
      </c>
      <c r="Z384" s="143" t="str">
        <f t="shared" si="120"/>
        <v/>
      </c>
      <c r="AA384" s="149" t="str">
        <f t="shared" si="111"/>
        <v/>
      </c>
      <c r="AC384" s="188" t="e">
        <f>AC371</f>
        <v>#N/A</v>
      </c>
      <c r="AD384" s="189" t="e">
        <f>AD371</f>
        <v>#N/A</v>
      </c>
      <c r="AE384" s="189" t="e">
        <f>AE371</f>
        <v>#N/A</v>
      </c>
      <c r="AF384" s="189" t="e">
        <f>AF371</f>
        <v>#N/A</v>
      </c>
      <c r="AG384" s="205">
        <f t="shared" si="121"/>
        <v>0</v>
      </c>
      <c r="AI384" s="157" t="str">
        <f>IF(月報!G384&lt;&gt;"",月報!G384,"")</f>
        <v/>
      </c>
      <c r="AJ384" s="151" t="str">
        <f>IF(月報!W384&lt;&gt;"",月報!W384*24,"")</f>
        <v/>
      </c>
      <c r="AK384" s="151" t="str">
        <f>IF(月報!P384&lt;&gt;"",月報!P384,"")</f>
        <v/>
      </c>
      <c r="AL384" s="151" t="str">
        <f>IF(月報!Q384&lt;&gt;"",IF(月報!Q384="平日残","",月報!Q384),"")</f>
        <v/>
      </c>
      <c r="AM384" s="151"/>
      <c r="AN384" s="151" t="e">
        <f t="shared" si="110"/>
        <v>#N/A</v>
      </c>
      <c r="AO384" s="151" t="e">
        <f>IF($E384="","",VLOOKUP($E384,カレンダマスタ!$A$5:$E$381,5,FALSE))</f>
        <v>#N/A</v>
      </c>
      <c r="AQ384" s="197" t="str">
        <f>IF(G384="","",IF(VLOOKUP(E384,カレンダマスタ!$A$5:$D$381,4,FALSE)=0,"",1))</f>
        <v/>
      </c>
      <c r="AR384" s="152" t="str">
        <f>IF($G384="","",IF($AD384="NSTC",INDEX(カレンダマスタ!$I$26:$O$31,MATCH($G384,カレンダマスタ!$H$26:$H$31,1),MATCH($H384,カレンダマスタ!$I$25:$O$25,1)),
IF($AD384="CS本社",INDEX(カレンダマスタ!$I$36:$O$41,MATCH($G384,カレンダマスタ!$H$36:$H$41,1),MATCH($H384,カレンダマスタ!$I$35:$O$35,1)),
IF($AD384="NS本社",INDEX(カレンダマスタ!$I$94:$O$99,MATCH($G384,カレンダマスタ!$H$95:$H$100,1),MATCH($H384,カレンダマスタ!$I$93:$O$93,1)),
IF($AD384="ODC",INDEX(カレンダマスタ!$I$46:$O$51,MATCH($G384,カレンダマスタ!$H$46:$H$51,1),MATCH($H384,カレンダマスタ!$I$45:$O$45,1)),
IF($AD384="NS東京TC",INDEX(カレンダマスタ!$I$56:$O$61,MATCH($G384,カレンダマスタ!$H$56:$H$61,1),MATCH($H384,カレンダマスタ!$I$55:$O$55,1)),""))))))</f>
        <v/>
      </c>
      <c r="AS384" s="151" t="e">
        <f t="shared" si="122"/>
        <v>#N/A</v>
      </c>
      <c r="AU384" s="153" t="e">
        <f>IF(E384="","",VLOOKUP($E384,カレンダマスタ!$A$4:$E$381,4,FALSE))</f>
        <v>#N/A</v>
      </c>
      <c r="AV384" s="153" t="str">
        <f t="shared" si="112"/>
        <v/>
      </c>
      <c r="AW384" s="153" t="str">
        <f t="shared" si="113"/>
        <v/>
      </c>
      <c r="AX384" s="154" t="e">
        <f t="shared" si="114"/>
        <v>#N/A</v>
      </c>
      <c r="AY384" s="154" t="e">
        <f t="shared" si="115"/>
        <v>#N/A</v>
      </c>
      <c r="AZ384" s="144" t="e">
        <f>IF(AX384&amp;AW384="勤怠未設定","×",IF(AV384="勤怠修正","×",IF(AC384="外注","",IF(AA384="",IF(AY384&lt;&gt;"","×",""),IF(VLOOKUP(AA384,カレンダマスタ!$H$66:$I$83,2,FALSE)&lt;&gt;AY384,"×","OK")))))</f>
        <v>#N/A</v>
      </c>
      <c r="BC384" s="153" t="e">
        <f>IF(E384="","",VLOOKUP($E384,カレンダマスタ!$A$4:$E$381,4,FALSE))</f>
        <v>#N/A</v>
      </c>
      <c r="BD384" s="151" t="e">
        <f>IF(AC384="社員","",IF(AG384=0,"",IF(AD384="NSTC",IF(COUNTIF(カレンダマスタ!$Q$5:$Q$32,G384)=1,"OK","×"),
IF(AD384="NS本社",IF(COUNTIF(カレンダマスタ!$T$5:$T$32,G384)=1,"OK","×"),IF(COUNTIF(カレンダマスタ!$R$5:$R$32,G384)=1,"OK","×")))))</f>
        <v>#N/A</v>
      </c>
      <c r="BE384" s="151" t="e">
        <f>IF(AC384="社員","",IF(G384="","",IF(R384&lt;&gt;"","",IF(AF384="CS","OK",IF(VLOOKUP(E384,カレンダマスタ!$A$5:$D$381,4,FALSE)&gt;0,"",IF(OR(G384*24&gt;10.84,H384*24&lt;14.5)=TRUE,"×","OK"))))))</f>
        <v>#N/A</v>
      </c>
      <c r="BF384" s="151" t="e">
        <f t="shared" si="125"/>
        <v>#N/A</v>
      </c>
      <c r="BG384" s="151" t="e">
        <f t="shared" si="107"/>
        <v>#N/A</v>
      </c>
      <c r="BI384" s="144" t="e">
        <f t="shared" si="123"/>
        <v>#N/A</v>
      </c>
    </row>
    <row r="385" spans="2:61">
      <c r="B385" s="111"/>
      <c r="C385" s="535">
        <v>240761</v>
      </c>
      <c r="D385" s="112" t="s">
        <v>544</v>
      </c>
      <c r="E385" s="582">
        <v>45417</v>
      </c>
      <c r="F385" s="112" t="s">
        <v>370</v>
      </c>
      <c r="G385" s="587"/>
      <c r="H385" s="587"/>
      <c r="I385" s="114"/>
      <c r="J385" s="118"/>
      <c r="K385" s="115"/>
      <c r="L385" s="116"/>
      <c r="M385" s="116"/>
      <c r="N385" s="117"/>
      <c r="O385" s="118"/>
      <c r="P385" s="118"/>
      <c r="Q385" s="118"/>
      <c r="R385" s="119"/>
      <c r="S385" s="120"/>
      <c r="T385" s="433" t="str">
        <f t="shared" si="116"/>
        <v/>
      </c>
      <c r="U385" s="431">
        <f>SUM(T385:T391)</f>
        <v>43</v>
      </c>
      <c r="V385" s="431" t="e">
        <f t="shared" si="118"/>
        <v>#N/A</v>
      </c>
      <c r="W385" s="298"/>
      <c r="X385" s="113" t="str">
        <f t="shared" si="124"/>
        <v/>
      </c>
      <c r="Y385" s="113" t="str">
        <f t="shared" si="119"/>
        <v/>
      </c>
      <c r="Z385" s="113" t="str">
        <f t="shared" si="120"/>
        <v/>
      </c>
      <c r="AA385" s="119" t="str">
        <f t="shared" si="111"/>
        <v/>
      </c>
      <c r="AC385" s="190" t="e">
        <f>AC371</f>
        <v>#N/A</v>
      </c>
      <c r="AD385" s="191" t="e">
        <f>AD371</f>
        <v>#N/A</v>
      </c>
      <c r="AE385" s="191" t="e">
        <f>AE371</f>
        <v>#N/A</v>
      </c>
      <c r="AF385" s="191" t="e">
        <f>AF371</f>
        <v>#N/A</v>
      </c>
      <c r="AG385" s="206">
        <f t="shared" si="121"/>
        <v>0</v>
      </c>
      <c r="AI385" s="158" t="str">
        <f>IF(月報!G385&lt;&gt;"",月報!G385,"")</f>
        <v/>
      </c>
      <c r="AJ385" s="122" t="str">
        <f>IF(月報!W385&lt;&gt;"",月報!W385*24,"")</f>
        <v/>
      </c>
      <c r="AK385" s="122" t="str">
        <f>IF(月報!P385&lt;&gt;"",月報!P385,"")</f>
        <v/>
      </c>
      <c r="AL385" s="122" t="str">
        <f>IF(月報!Q385&lt;&gt;"",IF(月報!Q385="平日残","",月報!Q385),"")</f>
        <v/>
      </c>
      <c r="AM385" s="122"/>
      <c r="AN385" s="122" t="e">
        <f t="shared" si="110"/>
        <v>#N/A</v>
      </c>
      <c r="AO385" s="122" t="e">
        <f>IF($E385="","",VLOOKUP($E385,カレンダマスタ!$A$5:$E$381,5,FALSE))</f>
        <v>#N/A</v>
      </c>
      <c r="AQ385" s="195" t="str">
        <f>IF(G385="","",IF(VLOOKUP(E385,カレンダマスタ!$A$5:$D$381,4,FALSE)=0,"",1))</f>
        <v/>
      </c>
      <c r="AR385" s="123" t="str">
        <f>IF($G385="","",IF($AD385="NSTC",INDEX(カレンダマスタ!$I$26:$O$31,MATCH($G385,カレンダマスタ!$H$26:$H$31,1),MATCH($H385,カレンダマスタ!$I$25:$O$25,1)),
IF($AD385="CS本社",INDEX(カレンダマスタ!$I$36:$O$41,MATCH($G385,カレンダマスタ!$H$36:$H$41,1),MATCH($H385,カレンダマスタ!$I$35:$O$35,1)),
IF($AD385="NS本社",INDEX(カレンダマスタ!$I$94:$O$99,MATCH($G385,カレンダマスタ!$H$95:$H$100,1),MATCH($H385,カレンダマスタ!$I$93:$O$93,1)),
IF($AD385="ODC",INDEX(カレンダマスタ!$I$46:$O$51,MATCH($G385,カレンダマスタ!$H$46:$H$51,1),MATCH($H385,カレンダマスタ!$I$45:$O$45,1)),
IF($AD385="NS東京TC",INDEX(カレンダマスタ!$I$56:$O$61,MATCH($G385,カレンダマスタ!$H$56:$H$61,1),MATCH($H385,カレンダマスタ!$I$55:$O$55,1)),""))))))</f>
        <v/>
      </c>
      <c r="AS385" s="122" t="e">
        <f t="shared" si="122"/>
        <v>#N/A</v>
      </c>
      <c r="AU385" s="124" t="e">
        <f>IF(E385="","",VLOOKUP($E385,カレンダマスタ!$A$4:$E$381,4,FALSE))</f>
        <v>#N/A</v>
      </c>
      <c r="AV385" s="124" t="str">
        <f t="shared" si="112"/>
        <v/>
      </c>
      <c r="AW385" s="124" t="str">
        <f t="shared" si="113"/>
        <v/>
      </c>
      <c r="AX385" s="125" t="e">
        <f t="shared" si="114"/>
        <v>#N/A</v>
      </c>
      <c r="AY385" s="125" t="e">
        <f t="shared" si="115"/>
        <v>#N/A</v>
      </c>
      <c r="AZ385" s="114" t="e">
        <f>IF(AX385&amp;AW385="勤怠未設定","×",IF(AV385="勤怠修正","×",IF(AC385="外注","",IF(AA385="",IF(AY385&lt;&gt;"","×",""),IF(VLOOKUP(AA385,カレンダマスタ!$H$66:$I$83,2,FALSE)&lt;&gt;AY385,"×","OK")))))</f>
        <v>#N/A</v>
      </c>
      <c r="BC385" s="124" t="e">
        <f>IF(E385="","",VLOOKUP($E385,カレンダマスタ!$A$4:$E$381,4,FALSE))</f>
        <v>#N/A</v>
      </c>
      <c r="BD385" s="122" t="e">
        <f>IF(AC385="社員","",IF(AG385=0,"",IF(AD385="NSTC",IF(COUNTIF(カレンダマスタ!$Q$5:$Q$32,G385)=1,"OK","×"),
IF(AD385="NS本社",IF(COUNTIF(カレンダマスタ!$T$5:$T$32,G385)=1,"OK","×"),IF(COUNTIF(カレンダマスタ!$R$5:$R$32,G385)=1,"OK","×")))))</f>
        <v>#N/A</v>
      </c>
      <c r="BE385" s="122" t="e">
        <f>IF(AC385="社員","",IF(G385="","",IF(R385&lt;&gt;"","",IF(AF385="CS","OK",IF(VLOOKUP(E385,カレンダマスタ!$A$5:$D$381,4,FALSE)&gt;0,"",IF(OR(G385*24&gt;10.84,H385*24&lt;14.5)=TRUE,"×","OK"))))))</f>
        <v>#N/A</v>
      </c>
      <c r="BF385" s="122" t="e">
        <f t="shared" si="125"/>
        <v>#N/A</v>
      </c>
      <c r="BG385" s="122" t="e">
        <f t="shared" si="107"/>
        <v>#N/A</v>
      </c>
      <c r="BI385" s="114" t="e">
        <f t="shared" si="123"/>
        <v>#N/A</v>
      </c>
    </row>
    <row r="386" spans="2:61">
      <c r="B386" s="111"/>
      <c r="C386" s="536">
        <v>240761</v>
      </c>
      <c r="D386" s="128" t="s">
        <v>544</v>
      </c>
      <c r="E386" s="583">
        <v>45418</v>
      </c>
      <c r="F386" s="128" t="s">
        <v>201</v>
      </c>
      <c r="G386" s="588">
        <v>0.375</v>
      </c>
      <c r="H386" s="588">
        <v>0.75</v>
      </c>
      <c r="I386" s="130" t="s">
        <v>200</v>
      </c>
      <c r="J386" s="139">
        <v>8</v>
      </c>
      <c r="K386" s="131"/>
      <c r="L386" s="132"/>
      <c r="M386" s="132"/>
      <c r="N386" s="141"/>
      <c r="O386" s="139"/>
      <c r="P386" s="139"/>
      <c r="Q386" s="139">
        <v>8</v>
      </c>
      <c r="R386" s="133" t="s">
        <v>596</v>
      </c>
      <c r="S386" s="134"/>
      <c r="T386" s="434">
        <f t="shared" si="116"/>
        <v>8</v>
      </c>
      <c r="U386" s="429"/>
      <c r="V386" s="429" t="e">
        <f t="shared" si="118"/>
        <v>#N/A</v>
      </c>
      <c r="W386" s="298"/>
      <c r="X386" s="129" t="str">
        <f t="shared" si="124"/>
        <v/>
      </c>
      <c r="Y386" s="129" t="str">
        <f t="shared" si="119"/>
        <v/>
      </c>
      <c r="Z386" s="129">
        <f t="shared" si="120"/>
        <v>0.33333333333333331</v>
      </c>
      <c r="AA386" s="133" t="e">
        <f t="shared" si="111"/>
        <v>#N/A</v>
      </c>
      <c r="AC386" s="186" t="e">
        <f>AC371</f>
        <v>#N/A</v>
      </c>
      <c r="AD386" s="187" t="e">
        <f>AD371</f>
        <v>#N/A</v>
      </c>
      <c r="AE386" s="187" t="e">
        <f>AE371</f>
        <v>#N/A</v>
      </c>
      <c r="AF386" s="187" t="e">
        <f>AF371</f>
        <v>#N/A</v>
      </c>
      <c r="AG386" s="204">
        <f t="shared" si="121"/>
        <v>0</v>
      </c>
      <c r="AI386" s="135" t="str">
        <f>IF(月報!G386&lt;&gt;"",月報!G386,"")</f>
        <v/>
      </c>
      <c r="AJ386" s="126">
        <f>IF(月報!W386&lt;&gt;"",月報!W386*24,"")</f>
        <v>8</v>
      </c>
      <c r="AK386" s="126" t="str">
        <f>IF(月報!P386&lt;&gt;"",月報!P386,"")</f>
        <v>有休</v>
      </c>
      <c r="AL386" s="126" t="str">
        <f>IF(月報!Q386&lt;&gt;"",IF(月報!Q386="平日残","",月報!Q386),"")</f>
        <v/>
      </c>
      <c r="AM386" s="126"/>
      <c r="AN386" s="126" t="e">
        <f t="shared" si="110"/>
        <v>#N/A</v>
      </c>
      <c r="AO386" s="126" t="e">
        <f>IF($E386="","",VLOOKUP($E386,カレンダマスタ!$A$5:$E$381,5,FALSE))</f>
        <v>#N/A</v>
      </c>
      <c r="AQ386" s="196" t="e">
        <f>IF(G386="","",IF(VLOOKUP(E386,カレンダマスタ!$A$5:$D$381,4,FALSE)=0,"",1))</f>
        <v>#N/A</v>
      </c>
      <c r="AR386" s="136" t="e">
        <f>IF($G386="","",IF($AD386="NSTC",INDEX(カレンダマスタ!$I$26:$O$31,MATCH($G386,カレンダマスタ!$H$26:$H$31,1),MATCH($H386,カレンダマスタ!$I$25:$O$25,1)),
IF($AD386="CS本社",INDEX(カレンダマスタ!$I$36:$O$41,MATCH($G386,カレンダマスタ!$H$36:$H$41,1),MATCH($H386,カレンダマスタ!$I$35:$O$35,1)),
IF($AD386="NS本社",INDEX(カレンダマスタ!$I$94:$O$99,MATCH($G386,カレンダマスタ!$H$95:$H$100,1),MATCH($H386,カレンダマスタ!$I$93:$O$93,1)),
IF($AD386="ODC",INDEX(カレンダマスタ!$I$46:$O$51,MATCH($G386,カレンダマスタ!$H$46:$H$51,1),MATCH($H386,カレンダマスタ!$I$45:$O$45,1)),
IF($AD386="NS東京TC",INDEX(カレンダマスタ!$I$56:$O$61,MATCH($G386,カレンダマスタ!$H$56:$H$61,1),MATCH($H386,カレンダマスタ!$I$55:$O$55,1)),""))))))</f>
        <v>#N/A</v>
      </c>
      <c r="AS386" s="126" t="e">
        <f t="shared" si="122"/>
        <v>#N/A</v>
      </c>
      <c r="AU386" s="137" t="e">
        <f>IF(E386="","",VLOOKUP($E386,カレンダマスタ!$A$4:$E$381,4,FALSE))</f>
        <v>#N/A</v>
      </c>
      <c r="AV386" s="137" t="e">
        <f t="shared" si="112"/>
        <v>#N/A</v>
      </c>
      <c r="AW386" s="137" t="str">
        <f t="shared" si="113"/>
        <v/>
      </c>
      <c r="AX386" s="138" t="e">
        <f t="shared" si="114"/>
        <v>#N/A</v>
      </c>
      <c r="AY386" s="138" t="e">
        <f t="shared" si="115"/>
        <v>#N/A</v>
      </c>
      <c r="AZ386" s="130" t="e">
        <f>IF(AX386&amp;AW386="勤怠未設定","×",IF(AV386="勤怠修正","×",IF(AC386="外注","",IF(AA386="",IF(AY386&lt;&gt;"","×",""),IF(VLOOKUP(AA386,カレンダマスタ!$H$66:$I$83,2,FALSE)&lt;&gt;AY386,"×","OK")))))</f>
        <v>#N/A</v>
      </c>
      <c r="BC386" s="137" t="e">
        <f>IF(E386="","",VLOOKUP($E386,カレンダマスタ!$A$4:$E$381,4,FALSE))</f>
        <v>#N/A</v>
      </c>
      <c r="BD386" s="126" t="e">
        <f>IF(AC386="社員","",IF(AG386=0,"",IF(AD386="NSTC",IF(COUNTIF(カレンダマスタ!$Q$5:$Q$32,G386)=1,"OK","×"),
IF(AD386="NS本社",IF(COUNTIF(カレンダマスタ!$T$5:$T$32,G386)=1,"OK","×"),IF(COUNTIF(カレンダマスタ!$R$5:$R$32,G386)=1,"OK","×")))))</f>
        <v>#N/A</v>
      </c>
      <c r="BE386" s="126" t="e">
        <f>IF(AC386="社員","",IF(G386="","",IF(R386&lt;&gt;"","",IF(AF386="CS","OK",IF(VLOOKUP(E386,カレンダマスタ!$A$5:$D$381,4,FALSE)&gt;0,"",IF(OR(G386*24&gt;10.84,H386*24&lt;14.5)=TRUE,"×","OK"))))))</f>
        <v>#N/A</v>
      </c>
      <c r="BF386" s="126" t="e">
        <f t="shared" si="125"/>
        <v>#N/A</v>
      </c>
      <c r="BG386" s="126" t="e">
        <f t="shared" si="107"/>
        <v>#N/A</v>
      </c>
      <c r="BI386" s="130" t="e">
        <f t="shared" si="123"/>
        <v>#N/A</v>
      </c>
    </row>
    <row r="387" spans="2:61">
      <c r="B387" s="111"/>
      <c r="C387" s="536">
        <v>240761</v>
      </c>
      <c r="D387" s="128" t="s">
        <v>544</v>
      </c>
      <c r="E387" s="583">
        <v>45419</v>
      </c>
      <c r="F387" s="128" t="s">
        <v>203</v>
      </c>
      <c r="G387" s="588">
        <v>0.375</v>
      </c>
      <c r="H387" s="588">
        <v>0.8125</v>
      </c>
      <c r="I387" s="130" t="s">
        <v>200</v>
      </c>
      <c r="J387" s="139">
        <v>9.5</v>
      </c>
      <c r="K387" s="131"/>
      <c r="L387" s="132"/>
      <c r="M387" s="132"/>
      <c r="N387" s="141"/>
      <c r="O387" s="139">
        <v>8</v>
      </c>
      <c r="P387" s="139">
        <v>1.5</v>
      </c>
      <c r="Q387" s="139"/>
      <c r="R387" s="133"/>
      <c r="S387" s="134" t="s">
        <v>594</v>
      </c>
      <c r="T387" s="434">
        <f t="shared" si="116"/>
        <v>9.5</v>
      </c>
      <c r="U387" s="429"/>
      <c r="V387" s="429" t="e">
        <f t="shared" si="118"/>
        <v>#N/A</v>
      </c>
      <c r="W387" s="298"/>
      <c r="X387" s="129">
        <f t="shared" si="124"/>
        <v>0.33333333333333331</v>
      </c>
      <c r="Y387" s="129">
        <f t="shared" si="119"/>
        <v>6.25E-2</v>
      </c>
      <c r="Z387" s="129" t="str">
        <f t="shared" si="120"/>
        <v/>
      </c>
      <c r="AA387" s="133" t="str">
        <f t="shared" si="111"/>
        <v/>
      </c>
      <c r="AC387" s="186" t="e">
        <f>AC371</f>
        <v>#N/A</v>
      </c>
      <c r="AD387" s="187" t="e">
        <f>AD371</f>
        <v>#N/A</v>
      </c>
      <c r="AE387" s="187" t="e">
        <f>AE371</f>
        <v>#N/A</v>
      </c>
      <c r="AF387" s="187" t="e">
        <f>AF371</f>
        <v>#N/A</v>
      </c>
      <c r="AG387" s="204" t="e">
        <f t="shared" si="121"/>
        <v>#N/A</v>
      </c>
      <c r="AI387" s="135" t="str">
        <f>IF(月報!G387&lt;&gt;"",月報!G387,"")</f>
        <v/>
      </c>
      <c r="AJ387" s="126">
        <f>IF(月報!W387&lt;&gt;"",月報!W387*24,"")</f>
        <v>9.5</v>
      </c>
      <c r="AK387" s="126" t="str">
        <f>IF(月報!P387&lt;&gt;"",月報!P387,"")</f>
        <v/>
      </c>
      <c r="AL387" s="126" t="str">
        <f>IF(月報!Q387&lt;&gt;"",IF(月報!Q387="平日残","",月報!Q387),"")</f>
        <v/>
      </c>
      <c r="AM387" s="126"/>
      <c r="AN387" s="126" t="e">
        <f t="shared" si="110"/>
        <v>#N/A</v>
      </c>
      <c r="AO387" s="126" t="e">
        <f>IF($E387="","",VLOOKUP($E387,カレンダマスタ!$A$5:$E$381,5,FALSE))</f>
        <v>#N/A</v>
      </c>
      <c r="AQ387" s="196" t="e">
        <f>IF(G387="","",IF(VLOOKUP(E387,カレンダマスタ!$A$5:$D$381,4,FALSE)=0,"",1))</f>
        <v>#N/A</v>
      </c>
      <c r="AR387" s="136" t="e">
        <f>IF($G387="","",IF($AD387="NSTC",INDEX(カレンダマスタ!$I$26:$O$31,MATCH($G387,カレンダマスタ!$H$26:$H$31,1),MATCH($H387,カレンダマスタ!$I$25:$O$25,1)),
IF($AD387="CS本社",INDEX(カレンダマスタ!$I$36:$O$41,MATCH($G387,カレンダマスタ!$H$36:$H$41,1),MATCH($H387,カレンダマスタ!$I$35:$O$35,1)),
IF($AD387="NS本社",INDEX(カレンダマスタ!$I$94:$O$99,MATCH($G387,カレンダマスタ!$H$95:$H$100,1),MATCH($H387,カレンダマスタ!$I$93:$O$93,1)),
IF($AD387="ODC",INDEX(カレンダマスタ!$I$46:$O$51,MATCH($G387,カレンダマスタ!$H$46:$H$51,1),MATCH($H387,カレンダマスタ!$I$45:$O$45,1)),
IF($AD387="NS東京TC",INDEX(カレンダマスタ!$I$56:$O$61,MATCH($G387,カレンダマスタ!$H$56:$H$61,1),MATCH($H387,カレンダマスタ!$I$55:$O$55,1)),""))))))</f>
        <v>#N/A</v>
      </c>
      <c r="AS387" s="126" t="e">
        <f t="shared" si="122"/>
        <v>#N/A</v>
      </c>
      <c r="AU387" s="137" t="e">
        <f>IF(E387="","",VLOOKUP($E387,カレンダマスタ!$A$4:$E$381,4,FALSE))</f>
        <v>#N/A</v>
      </c>
      <c r="AV387" s="137" t="str">
        <f t="shared" si="112"/>
        <v/>
      </c>
      <c r="AW387" s="137" t="str">
        <f t="shared" si="113"/>
        <v/>
      </c>
      <c r="AX387" s="138" t="e">
        <f t="shared" si="114"/>
        <v>#N/A</v>
      </c>
      <c r="AY387" s="138" t="e">
        <f t="shared" si="115"/>
        <v>#N/A</v>
      </c>
      <c r="AZ387" s="130" t="e">
        <f>IF(AX387&amp;AW387="勤怠未設定","×",IF(AV387="勤怠修正","×",IF(AC387="外注","",IF(AA387="",IF(AY387&lt;&gt;"","×",""),IF(VLOOKUP(AA387,カレンダマスタ!$H$66:$I$83,2,FALSE)&lt;&gt;AY387,"×","OK")))))</f>
        <v>#N/A</v>
      </c>
      <c r="BC387" s="137" t="e">
        <f>IF(E387="","",VLOOKUP($E387,カレンダマスタ!$A$4:$E$381,4,FALSE))</f>
        <v>#N/A</v>
      </c>
      <c r="BD387" s="126" t="e">
        <f>IF(AC387="社員","",IF(AG387=0,"",IF(AD387="NSTC",IF(COUNTIF(カレンダマスタ!$Q$5:$Q$32,G387)=1,"OK","×"),
IF(AD387="NS本社",IF(COUNTIF(カレンダマスタ!$T$5:$T$32,G387)=1,"OK","×"),IF(COUNTIF(カレンダマスタ!$R$5:$R$32,G387)=1,"OK","×")))))</f>
        <v>#N/A</v>
      </c>
      <c r="BE387" s="126" t="e">
        <f>IF(AC387="社員","",IF(G387="","",IF(R387&lt;&gt;"","",IF(AF387="CS","OK",IF(VLOOKUP(E387,カレンダマスタ!$A$5:$D$381,4,FALSE)&gt;0,"",IF(OR(G387*24&gt;10.84,H387*24&lt;14.5)=TRUE,"×","OK"))))))</f>
        <v>#N/A</v>
      </c>
      <c r="BF387" s="126" t="e">
        <f t="shared" si="125"/>
        <v>#N/A</v>
      </c>
      <c r="BG387" s="126" t="e">
        <f t="shared" si="107"/>
        <v>#N/A</v>
      </c>
      <c r="BI387" s="130" t="e">
        <f t="shared" si="123"/>
        <v>#N/A</v>
      </c>
    </row>
    <row r="388" spans="2:61">
      <c r="B388" s="111"/>
      <c r="C388" s="536">
        <v>240761</v>
      </c>
      <c r="D388" s="128" t="s">
        <v>544</v>
      </c>
      <c r="E388" s="583">
        <v>45420</v>
      </c>
      <c r="F388" s="128" t="s">
        <v>204</v>
      </c>
      <c r="G388" s="588">
        <v>0.375</v>
      </c>
      <c r="H388" s="588">
        <v>0.75</v>
      </c>
      <c r="I388" s="130" t="s">
        <v>200</v>
      </c>
      <c r="J388" s="139">
        <v>8</v>
      </c>
      <c r="K388" s="131"/>
      <c r="L388" s="132"/>
      <c r="M388" s="132"/>
      <c r="N388" s="141"/>
      <c r="O388" s="139">
        <v>8</v>
      </c>
      <c r="P388" s="139"/>
      <c r="Q388" s="139"/>
      <c r="R388" s="133"/>
      <c r="S388" s="134" t="s">
        <v>594</v>
      </c>
      <c r="T388" s="434">
        <f t="shared" si="116"/>
        <v>8</v>
      </c>
      <c r="U388" s="429"/>
      <c r="V388" s="429" t="e">
        <f t="shared" si="118"/>
        <v>#N/A</v>
      </c>
      <c r="W388" s="298"/>
      <c r="X388" s="129">
        <f t="shared" si="124"/>
        <v>0.33333333333333331</v>
      </c>
      <c r="Y388" s="129" t="str">
        <f t="shared" si="119"/>
        <v/>
      </c>
      <c r="Z388" s="129" t="str">
        <f t="shared" si="120"/>
        <v/>
      </c>
      <c r="AA388" s="133" t="str">
        <f t="shared" si="111"/>
        <v/>
      </c>
      <c r="AC388" s="186" t="e">
        <f>AC371</f>
        <v>#N/A</v>
      </c>
      <c r="AD388" s="187" t="e">
        <f>AD371</f>
        <v>#N/A</v>
      </c>
      <c r="AE388" s="187" t="e">
        <f>AE371</f>
        <v>#N/A</v>
      </c>
      <c r="AF388" s="187" t="e">
        <f>AF371</f>
        <v>#N/A</v>
      </c>
      <c r="AG388" s="204" t="e">
        <f t="shared" si="121"/>
        <v>#N/A</v>
      </c>
      <c r="AI388" s="140" t="str">
        <f>IF(月報!G388&lt;&gt;"",月報!G388,"")</f>
        <v/>
      </c>
      <c r="AJ388" s="126">
        <f>IF(月報!W388&lt;&gt;"",月報!W388*24,"")</f>
        <v>8</v>
      </c>
      <c r="AK388" s="126" t="str">
        <f>IF(月報!P388&lt;&gt;"",月報!P388,"")</f>
        <v/>
      </c>
      <c r="AL388" s="126" t="str">
        <f>IF(月報!Q388&lt;&gt;"",IF(月報!Q388="平日残","",月報!Q388),"")</f>
        <v/>
      </c>
      <c r="AM388" s="126"/>
      <c r="AN388" s="126" t="e">
        <f t="shared" si="110"/>
        <v>#N/A</v>
      </c>
      <c r="AO388" s="126" t="e">
        <f>IF($E388="","",VLOOKUP($E388,カレンダマスタ!$A$5:$E$381,5,FALSE))</f>
        <v>#N/A</v>
      </c>
      <c r="AQ388" s="196" t="e">
        <f>IF(G388="","",IF(VLOOKUP(E388,カレンダマスタ!$A$5:$D$381,4,FALSE)=0,"",1))</f>
        <v>#N/A</v>
      </c>
      <c r="AR388" s="136" t="e">
        <f>IF($G388="","",IF($AD388="NSTC",INDEX(カレンダマスタ!$I$26:$O$31,MATCH($G388,カレンダマスタ!$H$26:$H$31,1),MATCH($H388,カレンダマスタ!$I$25:$O$25,1)),
IF($AD388="CS本社",INDEX(カレンダマスタ!$I$36:$O$41,MATCH($G388,カレンダマスタ!$H$36:$H$41,1),MATCH($H388,カレンダマスタ!$I$35:$O$35,1)),
IF($AD388="NS本社",INDEX(カレンダマスタ!$I$94:$O$99,MATCH($G388,カレンダマスタ!$H$95:$H$100,1),MATCH($H388,カレンダマスタ!$I$93:$O$93,1)),
IF($AD388="ODC",INDEX(カレンダマスタ!$I$46:$O$51,MATCH($G388,カレンダマスタ!$H$46:$H$51,1),MATCH($H388,カレンダマスタ!$I$45:$O$45,1)),
IF($AD388="NS東京TC",INDEX(カレンダマスタ!$I$56:$O$61,MATCH($G388,カレンダマスタ!$H$56:$H$61,1),MATCH($H388,カレンダマスタ!$I$55:$O$55,1)),""))))))</f>
        <v>#N/A</v>
      </c>
      <c r="AS388" s="126" t="e">
        <f t="shared" si="122"/>
        <v>#N/A</v>
      </c>
      <c r="AU388" s="137" t="e">
        <f>IF(E388="","",VLOOKUP($E388,カレンダマスタ!$A$4:$E$381,4,FALSE))</f>
        <v>#N/A</v>
      </c>
      <c r="AV388" s="137" t="str">
        <f t="shared" si="112"/>
        <v/>
      </c>
      <c r="AW388" s="137" t="str">
        <f t="shared" si="113"/>
        <v/>
      </c>
      <c r="AX388" s="138" t="e">
        <f t="shared" si="114"/>
        <v>#N/A</v>
      </c>
      <c r="AY388" s="138" t="e">
        <f t="shared" si="115"/>
        <v>#N/A</v>
      </c>
      <c r="AZ388" s="130" t="e">
        <f>IF(AX388&amp;AW388="勤怠未設定","×",IF(AV388="勤怠修正","×",IF(AC388="外注","",IF(AA388="",IF(AY388&lt;&gt;"","×",""),IF(VLOOKUP(AA388,カレンダマスタ!$H$66:$I$83,2,FALSE)&lt;&gt;AY388,"×","OK")))))</f>
        <v>#N/A</v>
      </c>
      <c r="BC388" s="137" t="e">
        <f>IF(E388="","",VLOOKUP($E388,カレンダマスタ!$A$4:$E$381,4,FALSE))</f>
        <v>#N/A</v>
      </c>
      <c r="BD388" s="126" t="e">
        <f>IF(AC388="社員","",IF(AG388=0,"",IF(AD388="NSTC",IF(COUNTIF(カレンダマスタ!$Q$5:$Q$32,G388)=1,"OK","×"),
IF(AD388="NS本社",IF(COUNTIF(カレンダマスタ!$T$5:$T$32,G388)=1,"OK","×"),IF(COUNTIF(カレンダマスタ!$R$5:$R$32,G388)=1,"OK","×")))))</f>
        <v>#N/A</v>
      </c>
      <c r="BE388" s="126" t="e">
        <f>IF(AC388="社員","",IF(G388="","",IF(R388&lt;&gt;"","",IF(AF388="CS","OK",IF(VLOOKUP(E388,カレンダマスタ!$A$5:$D$381,4,FALSE)&gt;0,"",IF(OR(G388*24&gt;10.84,H388*24&lt;14.5)=TRUE,"×","OK"))))))</f>
        <v>#N/A</v>
      </c>
      <c r="BF388" s="126" t="e">
        <f t="shared" si="125"/>
        <v>#N/A</v>
      </c>
      <c r="BG388" s="126" t="e">
        <f t="shared" si="107"/>
        <v>#N/A</v>
      </c>
      <c r="BI388" s="130" t="e">
        <f t="shared" si="123"/>
        <v>#N/A</v>
      </c>
    </row>
    <row r="389" spans="2:61">
      <c r="B389" s="111"/>
      <c r="C389" s="536">
        <v>240761</v>
      </c>
      <c r="D389" s="128" t="s">
        <v>544</v>
      </c>
      <c r="E389" s="583">
        <v>45421</v>
      </c>
      <c r="F389" s="128" t="s">
        <v>205</v>
      </c>
      <c r="G389" s="588">
        <v>0.375</v>
      </c>
      <c r="H389" s="588">
        <v>0.8125</v>
      </c>
      <c r="I389" s="130" t="s">
        <v>200</v>
      </c>
      <c r="J389" s="139">
        <v>9.5</v>
      </c>
      <c r="K389" s="131"/>
      <c r="L389" s="132"/>
      <c r="M389" s="132"/>
      <c r="N389" s="141"/>
      <c r="O389" s="139">
        <v>8</v>
      </c>
      <c r="P389" s="139">
        <v>1.5</v>
      </c>
      <c r="Q389" s="139"/>
      <c r="R389" s="133"/>
      <c r="S389" s="134" t="s">
        <v>594</v>
      </c>
      <c r="T389" s="434">
        <f t="shared" si="116"/>
        <v>9.5</v>
      </c>
      <c r="U389" s="429"/>
      <c r="V389" s="429" t="e">
        <f t="shared" si="118"/>
        <v>#N/A</v>
      </c>
      <c r="W389" s="298"/>
      <c r="X389" s="129">
        <f t="shared" si="124"/>
        <v>0.33333333333333331</v>
      </c>
      <c r="Y389" s="129">
        <f t="shared" si="119"/>
        <v>6.25E-2</v>
      </c>
      <c r="Z389" s="129" t="str">
        <f t="shared" si="120"/>
        <v/>
      </c>
      <c r="AA389" s="133" t="str">
        <f t="shared" si="111"/>
        <v/>
      </c>
      <c r="AC389" s="186" t="e">
        <f>AC371</f>
        <v>#N/A</v>
      </c>
      <c r="AD389" s="187" t="e">
        <f>AD371</f>
        <v>#N/A</v>
      </c>
      <c r="AE389" s="187" t="e">
        <f>AE371</f>
        <v>#N/A</v>
      </c>
      <c r="AF389" s="187" t="e">
        <f>AF371</f>
        <v>#N/A</v>
      </c>
      <c r="AG389" s="204" t="e">
        <f t="shared" si="121"/>
        <v>#N/A</v>
      </c>
      <c r="AI389" s="140" t="str">
        <f>IF(月報!G389&lt;&gt;"",月報!G389,"")</f>
        <v/>
      </c>
      <c r="AJ389" s="126">
        <f>IF(月報!W389&lt;&gt;"",月報!W389*24,"")</f>
        <v>9.5833333333333339</v>
      </c>
      <c r="AK389" s="126" t="str">
        <f>IF(月報!P389&lt;&gt;"",月報!P389,"")</f>
        <v/>
      </c>
      <c r="AL389" s="126" t="str">
        <f>IF(月報!Q389&lt;&gt;"",IF(月報!Q389="平日残","",月報!Q389),"")</f>
        <v/>
      </c>
      <c r="AM389" s="126"/>
      <c r="AN389" s="126" t="e">
        <f t="shared" si="110"/>
        <v>#N/A</v>
      </c>
      <c r="AO389" s="126" t="e">
        <f>IF($E389="","",VLOOKUP($E389,カレンダマスタ!$A$5:$E$381,5,FALSE))</f>
        <v>#N/A</v>
      </c>
      <c r="AQ389" s="196" t="e">
        <f>IF(G389="","",IF(VLOOKUP(E389,カレンダマスタ!$A$5:$D$381,4,FALSE)=0,"",1))</f>
        <v>#N/A</v>
      </c>
      <c r="AR389" s="136" t="e">
        <f>IF($G389="","",IF($AD389="NSTC",INDEX(カレンダマスタ!$I$26:$O$31,MATCH($G389,カレンダマスタ!$H$26:$H$31,1),MATCH($H389,カレンダマスタ!$I$25:$O$25,1)),
IF($AD389="CS本社",INDEX(カレンダマスタ!$I$36:$O$41,MATCH($G389,カレンダマスタ!$H$36:$H$41,1),MATCH($H389,カレンダマスタ!$I$35:$O$35,1)),
IF($AD389="NS本社",INDEX(カレンダマスタ!$I$94:$O$99,MATCH($G389,カレンダマスタ!$H$95:$H$100,1),MATCH($H389,カレンダマスタ!$I$93:$O$93,1)),
IF($AD389="ODC",INDEX(カレンダマスタ!$I$46:$O$51,MATCH($G389,カレンダマスタ!$H$46:$H$51,1),MATCH($H389,カレンダマスタ!$I$45:$O$45,1)),
IF($AD389="NS東京TC",INDEX(カレンダマスタ!$I$56:$O$61,MATCH($G389,カレンダマスタ!$H$56:$H$61,1),MATCH($H389,カレンダマスタ!$I$55:$O$55,1)),""))))))</f>
        <v>#N/A</v>
      </c>
      <c r="AS389" s="126" t="e">
        <f t="shared" si="122"/>
        <v>#N/A</v>
      </c>
      <c r="AU389" s="137" t="e">
        <f>IF(E389="","",VLOOKUP($E389,カレンダマスタ!$A$4:$E$381,4,FALSE))</f>
        <v>#N/A</v>
      </c>
      <c r="AV389" s="137" t="str">
        <f t="shared" si="112"/>
        <v/>
      </c>
      <c r="AW389" s="137" t="str">
        <f t="shared" si="113"/>
        <v/>
      </c>
      <c r="AX389" s="138" t="e">
        <f t="shared" si="114"/>
        <v>#N/A</v>
      </c>
      <c r="AY389" s="138" t="e">
        <f t="shared" si="115"/>
        <v>#N/A</v>
      </c>
      <c r="AZ389" s="130" t="e">
        <f>IF(AX389&amp;AW389="勤怠未設定","×",IF(AV389="勤怠修正","×",IF(AC389="外注","",IF(AA389="",IF(AY389&lt;&gt;"","×",""),IF(VLOOKUP(AA389,カレンダマスタ!$H$66:$I$83,2,FALSE)&lt;&gt;AY389,"×","OK")))))</f>
        <v>#N/A</v>
      </c>
      <c r="BC389" s="137" t="e">
        <f>IF(E389="","",VLOOKUP($E389,カレンダマスタ!$A$4:$E$381,4,FALSE))</f>
        <v>#N/A</v>
      </c>
      <c r="BD389" s="126" t="e">
        <f>IF(AC389="社員","",IF(AG389=0,"",IF(AD389="NSTC",IF(COUNTIF(カレンダマスタ!$Q$5:$Q$32,G389)=1,"OK","×"),
IF(AD389="NS本社",IF(COUNTIF(カレンダマスタ!$T$5:$T$32,G389)=1,"OK","×"),IF(COUNTIF(カレンダマスタ!$R$5:$R$32,G389)=1,"OK","×")))))</f>
        <v>#N/A</v>
      </c>
      <c r="BE389" s="126" t="e">
        <f>IF(AC389="社員","",IF(G389="","",IF(R389&lt;&gt;"","",IF(AF389="CS","OK",IF(VLOOKUP(E389,カレンダマスタ!$A$5:$D$381,4,FALSE)&gt;0,"",IF(OR(G389*24&gt;10.84,H389*24&lt;14.5)=TRUE,"×","OK"))))))</f>
        <v>#N/A</v>
      </c>
      <c r="BF389" s="126" t="e">
        <f t="shared" si="125"/>
        <v>#N/A</v>
      </c>
      <c r="BG389" s="126" t="e">
        <f t="shared" si="107"/>
        <v>#N/A</v>
      </c>
      <c r="BI389" s="130" t="e">
        <f t="shared" si="123"/>
        <v>#N/A</v>
      </c>
    </row>
    <row r="390" spans="2:61">
      <c r="B390" s="111"/>
      <c r="C390" s="536">
        <v>240761</v>
      </c>
      <c r="D390" s="128" t="s">
        <v>544</v>
      </c>
      <c r="E390" s="583">
        <v>45422</v>
      </c>
      <c r="F390" s="128" t="s">
        <v>199</v>
      </c>
      <c r="G390" s="588">
        <v>0.375</v>
      </c>
      <c r="H390" s="588">
        <v>0.75</v>
      </c>
      <c r="I390" s="130" t="s">
        <v>200</v>
      </c>
      <c r="J390" s="139">
        <v>8</v>
      </c>
      <c r="K390" s="131"/>
      <c r="L390" s="132"/>
      <c r="M390" s="132"/>
      <c r="N390" s="141"/>
      <c r="O390" s="139">
        <v>8</v>
      </c>
      <c r="P390" s="139"/>
      <c r="Q390" s="139"/>
      <c r="R390" s="133"/>
      <c r="S390" s="134" t="s">
        <v>594</v>
      </c>
      <c r="T390" s="434">
        <f t="shared" si="116"/>
        <v>8</v>
      </c>
      <c r="U390" s="429"/>
      <c r="V390" s="429" t="e">
        <f t="shared" si="118"/>
        <v>#N/A</v>
      </c>
      <c r="W390" s="298"/>
      <c r="X390" s="129">
        <f t="shared" si="124"/>
        <v>0.33333333333333331</v>
      </c>
      <c r="Y390" s="129" t="str">
        <f t="shared" si="119"/>
        <v/>
      </c>
      <c r="Z390" s="129" t="str">
        <f t="shared" si="120"/>
        <v/>
      </c>
      <c r="AA390" s="133" t="str">
        <f t="shared" si="111"/>
        <v/>
      </c>
      <c r="AC390" s="186" t="e">
        <f>AC371</f>
        <v>#N/A</v>
      </c>
      <c r="AD390" s="187" t="e">
        <f>AD371</f>
        <v>#N/A</v>
      </c>
      <c r="AE390" s="187" t="e">
        <f>AE371</f>
        <v>#N/A</v>
      </c>
      <c r="AF390" s="187" t="e">
        <f>AF371</f>
        <v>#N/A</v>
      </c>
      <c r="AG390" s="204" t="e">
        <f t="shared" si="121"/>
        <v>#N/A</v>
      </c>
      <c r="AI390" s="140" t="str">
        <f>IF(月報!G390&lt;&gt;"",月報!G390,"")</f>
        <v/>
      </c>
      <c r="AJ390" s="126">
        <f>IF(月報!W390&lt;&gt;"",月報!W390*24,"")</f>
        <v>8</v>
      </c>
      <c r="AK390" s="126" t="str">
        <f>IF(月報!P390&lt;&gt;"",月報!P390,"")</f>
        <v/>
      </c>
      <c r="AL390" s="126" t="str">
        <f>IF(月報!Q390&lt;&gt;"",IF(月報!Q390="平日残","",月報!Q390),"")</f>
        <v/>
      </c>
      <c r="AM390" s="126"/>
      <c r="AN390" s="126" t="e">
        <f t="shared" si="110"/>
        <v>#N/A</v>
      </c>
      <c r="AO390" s="126" t="e">
        <f>IF($E390="","",VLOOKUP($E390,カレンダマスタ!$A$5:$E$381,5,FALSE))</f>
        <v>#N/A</v>
      </c>
      <c r="AQ390" s="196" t="e">
        <f>IF(G390="","",IF(VLOOKUP(E390,カレンダマスタ!$A$5:$D$381,4,FALSE)=0,"",1))</f>
        <v>#N/A</v>
      </c>
      <c r="AR390" s="136" t="e">
        <f>IF($G390="","",IF($AD390="NSTC",INDEX(カレンダマスタ!$I$26:$O$31,MATCH($G390,カレンダマスタ!$H$26:$H$31,1),MATCH($H390,カレンダマスタ!$I$25:$O$25,1)),
IF($AD390="CS本社",INDEX(カレンダマスタ!$I$36:$O$41,MATCH($G390,カレンダマスタ!$H$36:$H$41,1),MATCH($H390,カレンダマスタ!$I$35:$O$35,1)),
IF($AD390="NS本社",INDEX(カレンダマスタ!$I$94:$O$99,MATCH($G390,カレンダマスタ!$H$95:$H$100,1),MATCH($H390,カレンダマスタ!$I$93:$O$93,1)),
IF($AD390="ODC",INDEX(カレンダマスタ!$I$46:$O$51,MATCH($G390,カレンダマスタ!$H$46:$H$51,1),MATCH($H390,カレンダマスタ!$I$45:$O$45,1)),
IF($AD390="NS東京TC",INDEX(カレンダマスタ!$I$56:$O$61,MATCH($G390,カレンダマスタ!$H$56:$H$61,1),MATCH($H390,カレンダマスタ!$I$55:$O$55,1)),""))))))</f>
        <v>#N/A</v>
      </c>
      <c r="AS390" s="126" t="e">
        <f t="shared" si="122"/>
        <v>#N/A</v>
      </c>
      <c r="AU390" s="137" t="e">
        <f>IF(E390="","",VLOOKUP($E390,カレンダマスタ!$A$4:$E$381,4,FALSE))</f>
        <v>#N/A</v>
      </c>
      <c r="AV390" s="137" t="str">
        <f t="shared" si="112"/>
        <v/>
      </c>
      <c r="AW390" s="137" t="str">
        <f t="shared" si="113"/>
        <v/>
      </c>
      <c r="AX390" s="138" t="e">
        <f t="shared" si="114"/>
        <v>#N/A</v>
      </c>
      <c r="AY390" s="138" t="e">
        <f t="shared" si="115"/>
        <v>#N/A</v>
      </c>
      <c r="AZ390" s="130" t="e">
        <f>IF(AX390&amp;AW390="勤怠未設定","×",IF(AV390="勤怠修正","×",IF(AC390="外注","",IF(AA390="",IF(AY390&lt;&gt;"","×",""),IF(VLOOKUP(AA390,カレンダマスタ!$H$66:$I$83,2,FALSE)&lt;&gt;AY390,"×","OK")))))</f>
        <v>#N/A</v>
      </c>
      <c r="BC390" s="137" t="e">
        <f>IF(E390="","",VLOOKUP($E390,カレンダマスタ!$A$4:$E$381,4,FALSE))</f>
        <v>#N/A</v>
      </c>
      <c r="BD390" s="126" t="e">
        <f>IF(AC390="社員","",IF(AG390=0,"",IF(AD390="NSTC",IF(COUNTIF(カレンダマスタ!$Q$5:$Q$32,G390)=1,"OK","×"),
IF(AD390="NS本社",IF(COUNTIF(カレンダマスタ!$T$5:$T$32,G390)=1,"OK","×"),IF(COUNTIF(カレンダマスタ!$R$5:$R$32,G390)=1,"OK","×")))))</f>
        <v>#N/A</v>
      </c>
      <c r="BE390" s="126" t="e">
        <f>IF(AC390="社員","",IF(G390="","",IF(R390&lt;&gt;"","",IF(AF390="CS","OK",IF(VLOOKUP(E390,カレンダマスタ!$A$5:$D$381,4,FALSE)&gt;0,"",IF(OR(G390*24&gt;10.84,H390*24&lt;14.5)=TRUE,"×","OK"))))))</f>
        <v>#N/A</v>
      </c>
      <c r="BF390" s="126" t="e">
        <f t="shared" si="125"/>
        <v>#N/A</v>
      </c>
      <c r="BG390" s="126" t="e">
        <f t="shared" ref="BG390:BG450" si="126">IF(AE390="派遣","",IF(G390="","",IF(R390="有給休暇","",IF(S390="","×","OK"))))</f>
        <v>#N/A</v>
      </c>
      <c r="BI390" s="130" t="e">
        <f t="shared" si="123"/>
        <v>#N/A</v>
      </c>
    </row>
    <row r="391" spans="2:61">
      <c r="B391" s="111"/>
      <c r="C391" s="537">
        <v>240761</v>
      </c>
      <c r="D391" s="142" t="s">
        <v>544</v>
      </c>
      <c r="E391" s="584">
        <v>45423</v>
      </c>
      <c r="F391" s="142" t="s">
        <v>369</v>
      </c>
      <c r="G391" s="589"/>
      <c r="H391" s="589"/>
      <c r="I391" s="144"/>
      <c r="J391" s="148"/>
      <c r="K391" s="145"/>
      <c r="L391" s="146"/>
      <c r="M391" s="146"/>
      <c r="N391" s="147"/>
      <c r="O391" s="148"/>
      <c r="P391" s="148"/>
      <c r="Q391" s="148"/>
      <c r="R391" s="149"/>
      <c r="S391" s="156"/>
      <c r="T391" s="435" t="str">
        <f t="shared" si="116"/>
        <v/>
      </c>
      <c r="U391" s="430"/>
      <c r="V391" s="430" t="e">
        <f t="shared" si="118"/>
        <v>#N/A</v>
      </c>
      <c r="W391" s="298"/>
      <c r="X391" s="143" t="str">
        <f t="shared" si="124"/>
        <v/>
      </c>
      <c r="Y391" s="143" t="str">
        <f t="shared" si="119"/>
        <v/>
      </c>
      <c r="Z391" s="143" t="str">
        <f t="shared" si="120"/>
        <v/>
      </c>
      <c r="AA391" s="149" t="str">
        <f t="shared" si="111"/>
        <v/>
      </c>
      <c r="AC391" s="188" t="e">
        <f>AC371</f>
        <v>#N/A</v>
      </c>
      <c r="AD391" s="189" t="e">
        <f>AD371</f>
        <v>#N/A</v>
      </c>
      <c r="AE391" s="189" t="e">
        <f>AE371</f>
        <v>#N/A</v>
      </c>
      <c r="AF391" s="189" t="e">
        <f>AF371</f>
        <v>#N/A</v>
      </c>
      <c r="AG391" s="205">
        <f t="shared" si="121"/>
        <v>0</v>
      </c>
      <c r="AI391" s="157" t="str">
        <f>IF(月報!G391&lt;&gt;"",月報!G391,"")</f>
        <v/>
      </c>
      <c r="AJ391" s="151" t="str">
        <f>IF(月報!W391&lt;&gt;"",月報!W391*24,"")</f>
        <v/>
      </c>
      <c r="AK391" s="151" t="str">
        <f>IF(月報!P391&lt;&gt;"",月報!P391,"")</f>
        <v/>
      </c>
      <c r="AL391" s="151" t="str">
        <f>IF(月報!Q391&lt;&gt;"",IF(月報!Q391="平日残","",月報!Q391),"")</f>
        <v/>
      </c>
      <c r="AM391" s="151"/>
      <c r="AN391" s="151" t="e">
        <f t="shared" si="110"/>
        <v>#N/A</v>
      </c>
      <c r="AO391" s="151" t="e">
        <f>IF($E391="","",VLOOKUP($E391,カレンダマスタ!$A$5:$E$381,5,FALSE))</f>
        <v>#N/A</v>
      </c>
      <c r="AQ391" s="197" t="str">
        <f>IF(G391="","",IF(VLOOKUP(E391,カレンダマスタ!$A$5:$D$381,4,FALSE)=0,"",1))</f>
        <v/>
      </c>
      <c r="AR391" s="152" t="str">
        <f>IF($G391="","",IF($AD391="NSTC",INDEX(カレンダマスタ!$I$26:$O$31,MATCH($G391,カレンダマスタ!$H$26:$H$31,1),MATCH($H391,カレンダマスタ!$I$25:$O$25,1)),
IF($AD391="CS本社",INDEX(カレンダマスタ!$I$36:$O$41,MATCH($G391,カレンダマスタ!$H$36:$H$41,1),MATCH($H391,カレンダマスタ!$I$35:$O$35,1)),
IF($AD391="NS本社",INDEX(カレンダマスタ!$I$94:$O$99,MATCH($G391,カレンダマスタ!$H$95:$H$100,1),MATCH($H391,カレンダマスタ!$I$93:$O$93,1)),
IF($AD391="ODC",INDEX(カレンダマスタ!$I$46:$O$51,MATCH($G391,カレンダマスタ!$H$46:$H$51,1),MATCH($H391,カレンダマスタ!$I$45:$O$45,1)),
IF($AD391="NS東京TC",INDEX(カレンダマスタ!$I$56:$O$61,MATCH($G391,カレンダマスタ!$H$56:$H$61,1),MATCH($H391,カレンダマスタ!$I$55:$O$55,1)),""))))))</f>
        <v/>
      </c>
      <c r="AS391" s="151" t="e">
        <f t="shared" si="122"/>
        <v>#N/A</v>
      </c>
      <c r="AU391" s="153" t="e">
        <f>IF(E391="","",VLOOKUP($E391,カレンダマスタ!$A$4:$E$381,4,FALSE))</f>
        <v>#N/A</v>
      </c>
      <c r="AV391" s="153" t="str">
        <f t="shared" si="112"/>
        <v/>
      </c>
      <c r="AW391" s="153" t="str">
        <f t="shared" si="113"/>
        <v/>
      </c>
      <c r="AX391" s="154" t="e">
        <f t="shared" si="114"/>
        <v>#N/A</v>
      </c>
      <c r="AY391" s="154" t="e">
        <f t="shared" si="115"/>
        <v>#N/A</v>
      </c>
      <c r="AZ391" s="144" t="e">
        <f>IF(AX391&amp;AW391="勤怠未設定","×",IF(AV391="勤怠修正","×",IF(AC391="外注","",IF(AA391="",IF(AY391&lt;&gt;"","×",""),IF(VLOOKUP(AA391,カレンダマスタ!$H$66:$I$83,2,FALSE)&lt;&gt;AY391,"×","OK")))))</f>
        <v>#N/A</v>
      </c>
      <c r="BC391" s="153" t="e">
        <f>IF(E391="","",VLOOKUP($E391,カレンダマスタ!$A$4:$E$381,4,FALSE))</f>
        <v>#N/A</v>
      </c>
      <c r="BD391" s="151" t="e">
        <f>IF(AC391="社員","",IF(AG391=0,"",IF(AD391="NSTC",IF(COUNTIF(カレンダマスタ!$Q$5:$Q$32,G391)=1,"OK","×"),
IF(AD391="NS本社",IF(COUNTIF(カレンダマスタ!$T$5:$T$32,G391)=1,"OK","×"),IF(COUNTIF(カレンダマスタ!$R$5:$R$32,G391)=1,"OK","×")))))</f>
        <v>#N/A</v>
      </c>
      <c r="BE391" s="151" t="e">
        <f>IF(AC391="社員","",IF(G391="","",IF(R391&lt;&gt;"","",IF(AF391="CS","OK",IF(VLOOKUP(E391,カレンダマスタ!$A$5:$D$381,4,FALSE)&gt;0,"",IF(OR(G391*24&gt;10.84,H391*24&lt;14.5)=TRUE,"×","OK"))))))</f>
        <v>#N/A</v>
      </c>
      <c r="BF391" s="151" t="e">
        <f t="shared" si="125"/>
        <v>#N/A</v>
      </c>
      <c r="BG391" s="151" t="e">
        <f t="shared" si="126"/>
        <v>#N/A</v>
      </c>
      <c r="BI391" s="144" t="e">
        <f t="shared" si="123"/>
        <v>#N/A</v>
      </c>
    </row>
    <row r="392" spans="2:61">
      <c r="B392" s="111"/>
      <c r="C392" s="535">
        <v>240761</v>
      </c>
      <c r="D392" s="112" t="s">
        <v>544</v>
      </c>
      <c r="E392" s="582">
        <v>45424</v>
      </c>
      <c r="F392" s="112" t="s">
        <v>370</v>
      </c>
      <c r="G392" s="587"/>
      <c r="H392" s="587"/>
      <c r="I392" s="114"/>
      <c r="J392" s="118"/>
      <c r="K392" s="115"/>
      <c r="L392" s="116"/>
      <c r="M392" s="116"/>
      <c r="N392" s="117"/>
      <c r="O392" s="118"/>
      <c r="P392" s="118"/>
      <c r="Q392" s="118"/>
      <c r="R392" s="119"/>
      <c r="S392" s="120"/>
      <c r="T392" s="433" t="str">
        <f t="shared" si="116"/>
        <v/>
      </c>
      <c r="U392" s="431">
        <f>SUM(T392:T398)</f>
        <v>47</v>
      </c>
      <c r="V392" s="431" t="e">
        <f t="shared" si="118"/>
        <v>#N/A</v>
      </c>
      <c r="W392" s="298"/>
      <c r="X392" s="113" t="str">
        <f t="shared" si="124"/>
        <v/>
      </c>
      <c r="Y392" s="113" t="str">
        <f t="shared" si="119"/>
        <v/>
      </c>
      <c r="Z392" s="113" t="str">
        <f t="shared" si="120"/>
        <v/>
      </c>
      <c r="AA392" s="119" t="str">
        <f t="shared" si="111"/>
        <v/>
      </c>
      <c r="AC392" s="190" t="e">
        <f>AC371</f>
        <v>#N/A</v>
      </c>
      <c r="AD392" s="191" t="e">
        <f>AD371</f>
        <v>#N/A</v>
      </c>
      <c r="AE392" s="191" t="e">
        <f>AE371</f>
        <v>#N/A</v>
      </c>
      <c r="AF392" s="191" t="e">
        <f>AF371</f>
        <v>#N/A</v>
      </c>
      <c r="AG392" s="206">
        <f t="shared" si="121"/>
        <v>0</v>
      </c>
      <c r="AI392" s="158" t="str">
        <f>IF(月報!G392&lt;&gt;"",月報!G392,"")</f>
        <v/>
      </c>
      <c r="AJ392" s="122" t="str">
        <f>IF(月報!W392&lt;&gt;"",月報!W392*24,"")</f>
        <v/>
      </c>
      <c r="AK392" s="122" t="str">
        <f>IF(月報!P392&lt;&gt;"",月報!P392,"")</f>
        <v/>
      </c>
      <c r="AL392" s="122" t="str">
        <f>IF(月報!Q392&lt;&gt;"",IF(月報!Q392="平日残","",月報!Q392),"")</f>
        <v/>
      </c>
      <c r="AM392" s="122"/>
      <c r="AN392" s="122" t="e">
        <f t="shared" si="110"/>
        <v>#N/A</v>
      </c>
      <c r="AO392" s="122" t="e">
        <f>IF($E392="","",VLOOKUP($E392,カレンダマスタ!$A$5:$E$381,5,FALSE))</f>
        <v>#N/A</v>
      </c>
      <c r="AQ392" s="195" t="str">
        <f>IF(G392="","",IF(VLOOKUP(E392,カレンダマスタ!$A$5:$D$381,4,FALSE)=0,"",1))</f>
        <v/>
      </c>
      <c r="AR392" s="123" t="str">
        <f>IF($G392="","",IF($AD392="NSTC",INDEX(カレンダマスタ!$I$26:$O$31,MATCH($G392,カレンダマスタ!$H$26:$H$31,1),MATCH($H392,カレンダマスタ!$I$25:$O$25,1)),
IF($AD392="CS本社",INDEX(カレンダマスタ!$I$36:$O$41,MATCH($G392,カレンダマスタ!$H$36:$H$41,1),MATCH($H392,カレンダマスタ!$I$35:$O$35,1)),
IF($AD392="NS本社",INDEX(カレンダマスタ!$I$94:$O$99,MATCH($G392,カレンダマスタ!$H$95:$H$100,1),MATCH($H392,カレンダマスタ!$I$93:$O$93,1)),
IF($AD392="ODC",INDEX(カレンダマスタ!$I$46:$O$51,MATCH($G392,カレンダマスタ!$H$46:$H$51,1),MATCH($H392,カレンダマスタ!$I$45:$O$45,1)),
IF($AD392="NS東京TC",INDEX(カレンダマスタ!$I$56:$O$61,MATCH($G392,カレンダマスタ!$H$56:$H$61,1),MATCH($H392,カレンダマスタ!$I$55:$O$55,1)),""))))))</f>
        <v/>
      </c>
      <c r="AS392" s="122" t="e">
        <f t="shared" si="122"/>
        <v>#N/A</v>
      </c>
      <c r="AU392" s="124" t="e">
        <f>IF(E392="","",VLOOKUP($E392,カレンダマスタ!$A$4:$E$381,4,FALSE))</f>
        <v>#N/A</v>
      </c>
      <c r="AV392" s="124" t="str">
        <f t="shared" si="112"/>
        <v/>
      </c>
      <c r="AW392" s="124" t="str">
        <f t="shared" si="113"/>
        <v/>
      </c>
      <c r="AX392" s="125" t="e">
        <f t="shared" si="114"/>
        <v>#N/A</v>
      </c>
      <c r="AY392" s="125" t="e">
        <f t="shared" si="115"/>
        <v>#N/A</v>
      </c>
      <c r="AZ392" s="114" t="e">
        <f>IF(AX392&amp;AW392="勤怠未設定","×",IF(AV392="勤怠修正","×",IF(AC392="外注","",IF(AA392="",IF(AY392&lt;&gt;"","×",""),IF(VLOOKUP(AA392,カレンダマスタ!$H$66:$I$83,2,FALSE)&lt;&gt;AY392,"×","OK")))))</f>
        <v>#N/A</v>
      </c>
      <c r="BC392" s="124" t="e">
        <f>IF(E392="","",VLOOKUP($E392,カレンダマスタ!$A$4:$E$381,4,FALSE))</f>
        <v>#N/A</v>
      </c>
      <c r="BD392" s="122" t="e">
        <f>IF(AC392="社員","",IF(AG392=0,"",IF(AD392="NSTC",IF(COUNTIF(カレンダマスタ!$Q$5:$Q$32,G392)=1,"OK","×"),
IF(AD392="NS本社",IF(COUNTIF(カレンダマスタ!$T$5:$T$32,G392)=1,"OK","×"),IF(COUNTIF(カレンダマスタ!$R$5:$R$32,G392)=1,"OK","×")))))</f>
        <v>#N/A</v>
      </c>
      <c r="BE392" s="122" t="e">
        <f>IF(AC392="社員","",IF(G392="","",IF(R392&lt;&gt;"","",IF(AF392="CS","OK",IF(VLOOKUP(E392,カレンダマスタ!$A$5:$D$381,4,FALSE)&gt;0,"",IF(OR(G392*24&gt;10.84,H392*24&lt;14.5)=TRUE,"×","OK"))))))</f>
        <v>#N/A</v>
      </c>
      <c r="BF392" s="122" t="e">
        <f t="shared" si="125"/>
        <v>#N/A</v>
      </c>
      <c r="BG392" s="122" t="e">
        <f t="shared" si="126"/>
        <v>#N/A</v>
      </c>
      <c r="BI392" s="114" t="e">
        <f t="shared" si="123"/>
        <v>#N/A</v>
      </c>
    </row>
    <row r="393" spans="2:61">
      <c r="B393" s="111"/>
      <c r="C393" s="536">
        <v>240761</v>
      </c>
      <c r="D393" s="128" t="s">
        <v>544</v>
      </c>
      <c r="E393" s="583">
        <v>45425</v>
      </c>
      <c r="F393" s="128" t="s">
        <v>201</v>
      </c>
      <c r="G393" s="588">
        <v>0.375</v>
      </c>
      <c r="H393" s="588">
        <v>0.8125</v>
      </c>
      <c r="I393" s="130" t="s">
        <v>200</v>
      </c>
      <c r="J393" s="139">
        <v>9.5</v>
      </c>
      <c r="K393" s="131"/>
      <c r="L393" s="132"/>
      <c r="M393" s="132"/>
      <c r="N393" s="141"/>
      <c r="O393" s="139">
        <v>8</v>
      </c>
      <c r="P393" s="139">
        <v>1.5</v>
      </c>
      <c r="Q393" s="139"/>
      <c r="R393" s="133"/>
      <c r="S393" s="134" t="s">
        <v>594</v>
      </c>
      <c r="T393" s="434">
        <f t="shared" si="116"/>
        <v>9.5</v>
      </c>
      <c r="U393" s="429"/>
      <c r="V393" s="429" t="e">
        <f t="shared" si="118"/>
        <v>#N/A</v>
      </c>
      <c r="W393" s="298"/>
      <c r="X393" s="129">
        <f t="shared" si="124"/>
        <v>0.33333333333333331</v>
      </c>
      <c r="Y393" s="129">
        <f t="shared" si="119"/>
        <v>6.25E-2</v>
      </c>
      <c r="Z393" s="129" t="str">
        <f t="shared" si="120"/>
        <v/>
      </c>
      <c r="AA393" s="133" t="str">
        <f t="shared" si="111"/>
        <v/>
      </c>
      <c r="AC393" s="186" t="e">
        <f>AC371</f>
        <v>#N/A</v>
      </c>
      <c r="AD393" s="187" t="e">
        <f>AD371</f>
        <v>#N/A</v>
      </c>
      <c r="AE393" s="187" t="e">
        <f>AE371</f>
        <v>#N/A</v>
      </c>
      <c r="AF393" s="187" t="e">
        <f>AF371</f>
        <v>#N/A</v>
      </c>
      <c r="AG393" s="204" t="e">
        <f t="shared" si="121"/>
        <v>#N/A</v>
      </c>
      <c r="AI393" s="135" t="str">
        <f>IF(月報!G393&lt;&gt;"",月報!G393,"")</f>
        <v/>
      </c>
      <c r="AJ393" s="126">
        <f>IF(月報!W393&lt;&gt;"",月報!W393*24,"")</f>
        <v>9.5</v>
      </c>
      <c r="AK393" s="126" t="str">
        <f>IF(月報!P393&lt;&gt;"",月報!P393,"")</f>
        <v/>
      </c>
      <c r="AL393" s="126" t="str">
        <f>IF(月報!Q393&lt;&gt;"",IF(月報!Q393="平日残","",月報!Q393),"")</f>
        <v/>
      </c>
      <c r="AM393" s="126"/>
      <c r="AN393" s="126" t="e">
        <f t="shared" si="110"/>
        <v>#N/A</v>
      </c>
      <c r="AO393" s="126" t="e">
        <f>IF($E393="","",VLOOKUP($E393,カレンダマスタ!$A$5:$E$381,5,FALSE))</f>
        <v>#N/A</v>
      </c>
      <c r="AQ393" s="196" t="e">
        <f>IF(G393="","",IF(VLOOKUP(E393,カレンダマスタ!$A$5:$D$381,4,FALSE)=0,"",1))</f>
        <v>#N/A</v>
      </c>
      <c r="AR393" s="136" t="e">
        <f>IF($G393="","",IF($AD393="NSTC",INDEX(カレンダマスタ!$I$26:$O$31,MATCH($G393,カレンダマスタ!$H$26:$H$31,1),MATCH($H393,カレンダマスタ!$I$25:$O$25,1)),
IF($AD393="CS本社",INDEX(カレンダマスタ!$I$36:$O$41,MATCH($G393,カレンダマスタ!$H$36:$H$41,1),MATCH($H393,カレンダマスタ!$I$35:$O$35,1)),
IF($AD393="NS本社",INDEX(カレンダマスタ!$I$94:$O$99,MATCH($G393,カレンダマスタ!$H$95:$H$100,1),MATCH($H393,カレンダマスタ!$I$93:$O$93,1)),
IF($AD393="ODC",INDEX(カレンダマスタ!$I$46:$O$51,MATCH($G393,カレンダマスタ!$H$46:$H$51,1),MATCH($H393,カレンダマスタ!$I$45:$O$45,1)),
IF($AD393="NS東京TC",INDEX(カレンダマスタ!$I$56:$O$61,MATCH($G393,カレンダマスタ!$H$56:$H$61,1),MATCH($H393,カレンダマスタ!$I$55:$O$55,1)),""))))))</f>
        <v>#N/A</v>
      </c>
      <c r="AS393" s="126" t="e">
        <f t="shared" si="122"/>
        <v>#N/A</v>
      </c>
      <c r="AU393" s="137" t="e">
        <f>IF(E393="","",VLOOKUP($E393,カレンダマスタ!$A$4:$E$381,4,FALSE))</f>
        <v>#N/A</v>
      </c>
      <c r="AV393" s="137" t="str">
        <f t="shared" si="112"/>
        <v/>
      </c>
      <c r="AW393" s="137" t="str">
        <f t="shared" si="113"/>
        <v/>
      </c>
      <c r="AX393" s="138" t="e">
        <f t="shared" si="114"/>
        <v>#N/A</v>
      </c>
      <c r="AY393" s="138" t="e">
        <f t="shared" si="115"/>
        <v>#N/A</v>
      </c>
      <c r="AZ393" s="130" t="e">
        <f>IF(AX393&amp;AW393="勤怠未設定","×",IF(AV393="勤怠修正","×",IF(AC393="外注","",IF(AA393="",IF(AY393&lt;&gt;"","×",""),IF(VLOOKUP(AA393,カレンダマスタ!$H$66:$I$83,2,FALSE)&lt;&gt;AY393,"×","OK")))))</f>
        <v>#N/A</v>
      </c>
      <c r="BC393" s="137" t="e">
        <f>IF(E393="","",VLOOKUP($E393,カレンダマスタ!$A$4:$E$381,4,FALSE))</f>
        <v>#N/A</v>
      </c>
      <c r="BD393" s="126" t="e">
        <f>IF(AC393="社員","",IF(AG393=0,"",IF(AD393="NSTC",IF(COUNTIF(カレンダマスタ!$Q$5:$Q$32,G393)=1,"OK","×"),
IF(AD393="NS本社",IF(COUNTIF(カレンダマスタ!$T$5:$T$32,G393)=1,"OK","×"),IF(COUNTIF(カレンダマスタ!$R$5:$R$32,G393)=1,"OK","×")))))</f>
        <v>#N/A</v>
      </c>
      <c r="BE393" s="126" t="e">
        <f>IF(AC393="社員","",IF(G393="","",IF(R393&lt;&gt;"","",IF(AF393="CS","OK",IF(VLOOKUP(E393,カレンダマスタ!$A$5:$D$381,4,FALSE)&gt;0,"",IF(OR(G393*24&gt;10.84,H393*24&lt;14.5)=TRUE,"×","OK"))))))</f>
        <v>#N/A</v>
      </c>
      <c r="BF393" s="126" t="e">
        <f t="shared" si="125"/>
        <v>#N/A</v>
      </c>
      <c r="BG393" s="126" t="e">
        <f t="shared" si="126"/>
        <v>#N/A</v>
      </c>
      <c r="BI393" s="130" t="e">
        <f t="shared" si="123"/>
        <v>#N/A</v>
      </c>
    </row>
    <row r="394" spans="2:61">
      <c r="B394" s="111"/>
      <c r="C394" s="536">
        <v>240761</v>
      </c>
      <c r="D394" s="128" t="s">
        <v>544</v>
      </c>
      <c r="E394" s="583">
        <v>45426</v>
      </c>
      <c r="F394" s="128" t="s">
        <v>203</v>
      </c>
      <c r="G394" s="588">
        <v>0.375</v>
      </c>
      <c r="H394" s="588">
        <v>0.86458333333333337</v>
      </c>
      <c r="I394" s="130" t="s">
        <v>200</v>
      </c>
      <c r="J394" s="139">
        <v>10.75</v>
      </c>
      <c r="K394" s="131"/>
      <c r="L394" s="132"/>
      <c r="M394" s="132"/>
      <c r="N394" s="141"/>
      <c r="O394" s="139">
        <v>8</v>
      </c>
      <c r="P394" s="139">
        <v>2.75</v>
      </c>
      <c r="Q394" s="139"/>
      <c r="R394" s="133"/>
      <c r="S394" s="134" t="s">
        <v>594</v>
      </c>
      <c r="T394" s="434">
        <f t="shared" si="116"/>
        <v>10.75</v>
      </c>
      <c r="U394" s="429"/>
      <c r="V394" s="429" t="e">
        <f t="shared" si="118"/>
        <v>#N/A</v>
      </c>
      <c r="W394" s="298"/>
      <c r="X394" s="129">
        <f t="shared" si="124"/>
        <v>0.33333333333333331</v>
      </c>
      <c r="Y394" s="129">
        <f t="shared" si="119"/>
        <v>0.11458333333333333</v>
      </c>
      <c r="Z394" s="129" t="str">
        <f t="shared" si="120"/>
        <v/>
      </c>
      <c r="AA394" s="133" t="str">
        <f t="shared" si="111"/>
        <v/>
      </c>
      <c r="AC394" s="186" t="e">
        <f>AC371</f>
        <v>#N/A</v>
      </c>
      <c r="AD394" s="187" t="e">
        <f>AD371</f>
        <v>#N/A</v>
      </c>
      <c r="AE394" s="187" t="e">
        <f>AE371</f>
        <v>#N/A</v>
      </c>
      <c r="AF394" s="187" t="e">
        <f>AF371</f>
        <v>#N/A</v>
      </c>
      <c r="AG394" s="204" t="e">
        <f t="shared" si="121"/>
        <v>#N/A</v>
      </c>
      <c r="AI394" s="135" t="str">
        <f>IF(月報!G394&lt;&gt;"",月報!G394,"")</f>
        <v/>
      </c>
      <c r="AJ394" s="126">
        <f>IF(月報!W394&lt;&gt;"",月報!W394*24,"")</f>
        <v>10.833333333333334</v>
      </c>
      <c r="AK394" s="126" t="str">
        <f>IF(月報!P394&lt;&gt;"",月報!P394,"")</f>
        <v/>
      </c>
      <c r="AL394" s="126" t="str">
        <f>IF(月報!Q394&lt;&gt;"",IF(月報!Q394="平日残","",月報!Q394),"")</f>
        <v/>
      </c>
      <c r="AM394" s="126"/>
      <c r="AN394" s="126" t="e">
        <f t="shared" si="110"/>
        <v>#N/A</v>
      </c>
      <c r="AO394" s="126" t="e">
        <f>IF($E394="","",VLOOKUP($E394,カレンダマスタ!$A$5:$E$381,5,FALSE))</f>
        <v>#N/A</v>
      </c>
      <c r="AQ394" s="196" t="e">
        <f>IF(G394="","",IF(VLOOKUP(E394,カレンダマスタ!$A$5:$D$381,4,FALSE)=0,"",1))</f>
        <v>#N/A</v>
      </c>
      <c r="AR394" s="136" t="e">
        <f>IF($G394="","",IF($AD394="NSTC",INDEX(カレンダマスタ!$I$26:$O$31,MATCH($G394,カレンダマスタ!$H$26:$H$31,1),MATCH($H394,カレンダマスタ!$I$25:$O$25,1)),
IF($AD394="CS本社",INDEX(カレンダマスタ!$I$36:$O$41,MATCH($G394,カレンダマスタ!$H$36:$H$41,1),MATCH($H394,カレンダマスタ!$I$35:$O$35,1)),
IF($AD394="NS本社",INDEX(カレンダマスタ!$I$94:$O$99,MATCH($G394,カレンダマスタ!$H$95:$H$100,1),MATCH($H394,カレンダマスタ!$I$93:$O$93,1)),
IF($AD394="ODC",INDEX(カレンダマスタ!$I$46:$O$51,MATCH($G394,カレンダマスタ!$H$46:$H$51,1),MATCH($H394,カレンダマスタ!$I$45:$O$45,1)),
IF($AD394="NS東京TC",INDEX(カレンダマスタ!$I$56:$O$61,MATCH($G394,カレンダマスタ!$H$56:$H$61,1),MATCH($H394,カレンダマスタ!$I$55:$O$55,1)),""))))))</f>
        <v>#N/A</v>
      </c>
      <c r="AS394" s="126" t="e">
        <f t="shared" si="122"/>
        <v>#N/A</v>
      </c>
      <c r="AU394" s="137" t="e">
        <f>IF(E394="","",VLOOKUP($E394,カレンダマスタ!$A$4:$E$381,4,FALSE))</f>
        <v>#N/A</v>
      </c>
      <c r="AV394" s="137" t="str">
        <f t="shared" si="112"/>
        <v/>
      </c>
      <c r="AW394" s="137" t="str">
        <f t="shared" si="113"/>
        <v/>
      </c>
      <c r="AX394" s="138" t="e">
        <f t="shared" si="114"/>
        <v>#N/A</v>
      </c>
      <c r="AY394" s="138" t="e">
        <f t="shared" si="115"/>
        <v>#N/A</v>
      </c>
      <c r="AZ394" s="130" t="e">
        <f>IF(AX394&amp;AW394="勤怠未設定","×",IF(AV394="勤怠修正","×",IF(AC394="外注","",IF(AA394="",IF(AY394&lt;&gt;"","×",""),IF(VLOOKUP(AA394,カレンダマスタ!$H$66:$I$83,2,FALSE)&lt;&gt;AY394,"×","OK")))))</f>
        <v>#N/A</v>
      </c>
      <c r="BC394" s="137" t="e">
        <f>IF(E394="","",VLOOKUP($E394,カレンダマスタ!$A$4:$E$381,4,FALSE))</f>
        <v>#N/A</v>
      </c>
      <c r="BD394" s="126" t="e">
        <f>IF(AC394="社員","",IF(AG394=0,"",IF(AD394="NSTC",IF(COUNTIF(カレンダマスタ!$Q$5:$Q$32,G394)=1,"OK","×"),
IF(AD394="NS本社",IF(COUNTIF(カレンダマスタ!$T$5:$T$32,G394)=1,"OK","×"),IF(COUNTIF(カレンダマスタ!$R$5:$R$32,G394)=1,"OK","×")))))</f>
        <v>#N/A</v>
      </c>
      <c r="BE394" s="126" t="e">
        <f>IF(AC394="社員","",IF(G394="","",IF(R394&lt;&gt;"","",IF(AF394="CS","OK",IF(VLOOKUP(E394,カレンダマスタ!$A$5:$D$381,4,FALSE)&gt;0,"",IF(OR(G394*24&gt;10.84,H394*24&lt;14.5)=TRUE,"×","OK"))))))</f>
        <v>#N/A</v>
      </c>
      <c r="BF394" s="126" t="e">
        <f t="shared" si="125"/>
        <v>#N/A</v>
      </c>
      <c r="BG394" s="126" t="e">
        <f t="shared" si="126"/>
        <v>#N/A</v>
      </c>
      <c r="BI394" s="130" t="e">
        <f t="shared" si="123"/>
        <v>#N/A</v>
      </c>
    </row>
    <row r="395" spans="2:61">
      <c r="B395" s="111"/>
      <c r="C395" s="536">
        <v>240761</v>
      </c>
      <c r="D395" s="128" t="s">
        <v>544</v>
      </c>
      <c r="E395" s="583">
        <v>45427</v>
      </c>
      <c r="F395" s="128" t="s">
        <v>204</v>
      </c>
      <c r="G395" s="588">
        <v>0.375</v>
      </c>
      <c r="H395" s="588">
        <v>0.76041666666666663</v>
      </c>
      <c r="I395" s="130" t="s">
        <v>200</v>
      </c>
      <c r="J395" s="139">
        <v>8.25</v>
      </c>
      <c r="K395" s="131"/>
      <c r="L395" s="132"/>
      <c r="M395" s="132"/>
      <c r="N395" s="141"/>
      <c r="O395" s="139">
        <v>8</v>
      </c>
      <c r="P395" s="139">
        <v>0.25</v>
      </c>
      <c r="Q395" s="139"/>
      <c r="R395" s="133"/>
      <c r="S395" s="134" t="s">
        <v>594</v>
      </c>
      <c r="T395" s="434">
        <f t="shared" si="116"/>
        <v>8.25</v>
      </c>
      <c r="U395" s="429"/>
      <c r="V395" s="429" t="e">
        <f t="shared" si="118"/>
        <v>#N/A</v>
      </c>
      <c r="W395" s="298"/>
      <c r="X395" s="129">
        <f t="shared" si="124"/>
        <v>0.33333333333333331</v>
      </c>
      <c r="Y395" s="129">
        <f t="shared" si="119"/>
        <v>1.0416666666666666E-2</v>
      </c>
      <c r="Z395" s="129" t="str">
        <f t="shared" si="120"/>
        <v/>
      </c>
      <c r="AA395" s="133" t="str">
        <f t="shared" si="111"/>
        <v/>
      </c>
      <c r="AC395" s="186" t="e">
        <f>AC371</f>
        <v>#N/A</v>
      </c>
      <c r="AD395" s="187" t="e">
        <f>AD371</f>
        <v>#N/A</v>
      </c>
      <c r="AE395" s="187" t="e">
        <f>AE371</f>
        <v>#N/A</v>
      </c>
      <c r="AF395" s="187" t="e">
        <f>AF371</f>
        <v>#N/A</v>
      </c>
      <c r="AG395" s="204" t="e">
        <f t="shared" si="121"/>
        <v>#N/A</v>
      </c>
      <c r="AI395" s="135" t="str">
        <f>IF(月報!G395&lt;&gt;"",月報!G395,"")</f>
        <v/>
      </c>
      <c r="AJ395" s="126">
        <f>IF(月報!W395&lt;&gt;"",月報!W395*24,"")</f>
        <v>8.3333333333333339</v>
      </c>
      <c r="AK395" s="126" t="str">
        <f>IF(月報!P395&lt;&gt;"",月報!P395,"")</f>
        <v/>
      </c>
      <c r="AL395" s="126" t="str">
        <f>IF(月報!Q395&lt;&gt;"",IF(月報!Q395="平日残","",月報!Q395),"")</f>
        <v/>
      </c>
      <c r="AM395" s="126"/>
      <c r="AN395" s="126" t="e">
        <f t="shared" ref="AN395:AN458" si="127">IF($AO395=0,IF($G395="",IF($Q395="","週報未入力",""),""),"")</f>
        <v>#N/A</v>
      </c>
      <c r="AO395" s="126" t="e">
        <f>IF($E395="","",VLOOKUP($E395,カレンダマスタ!$A$5:$E$381,5,FALSE))</f>
        <v>#N/A</v>
      </c>
      <c r="AQ395" s="196" t="e">
        <f>IF(G395="","",IF(VLOOKUP(E395,カレンダマスタ!$A$5:$D$381,4,FALSE)=0,"",1))</f>
        <v>#N/A</v>
      </c>
      <c r="AR395" s="136" t="e">
        <f>IF($G395="","",IF($AD395="NSTC",INDEX(カレンダマスタ!$I$26:$O$31,MATCH($G395,カレンダマスタ!$H$26:$H$31,1),MATCH($H395,カレンダマスタ!$I$25:$O$25,1)),
IF($AD395="CS本社",INDEX(カレンダマスタ!$I$36:$O$41,MATCH($G395,カレンダマスタ!$H$36:$H$41,1),MATCH($H395,カレンダマスタ!$I$35:$O$35,1)),
IF($AD395="NS本社",INDEX(カレンダマスタ!$I$94:$O$99,MATCH($G395,カレンダマスタ!$H$95:$H$100,1),MATCH($H395,カレンダマスタ!$I$93:$O$93,1)),
IF($AD395="ODC",INDEX(カレンダマスタ!$I$46:$O$51,MATCH($G395,カレンダマスタ!$H$46:$H$51,1),MATCH($H395,カレンダマスタ!$I$45:$O$45,1)),
IF($AD395="NS東京TC",INDEX(カレンダマスタ!$I$56:$O$61,MATCH($G395,カレンダマスタ!$H$56:$H$61,1),MATCH($H395,カレンダマスタ!$I$55:$O$55,1)),""))))))</f>
        <v>#N/A</v>
      </c>
      <c r="AS395" s="126" t="e">
        <f t="shared" si="122"/>
        <v>#N/A</v>
      </c>
      <c r="AU395" s="137" t="e">
        <f>IF(E395="","",VLOOKUP($E395,カレンダマスタ!$A$4:$E$381,4,FALSE))</f>
        <v>#N/A</v>
      </c>
      <c r="AV395" s="137" t="str">
        <f t="shared" si="112"/>
        <v/>
      </c>
      <c r="AW395" s="137" t="str">
        <f t="shared" si="113"/>
        <v/>
      </c>
      <c r="AX395" s="138" t="e">
        <f t="shared" si="114"/>
        <v>#N/A</v>
      </c>
      <c r="AY395" s="138" t="e">
        <f t="shared" si="115"/>
        <v>#N/A</v>
      </c>
      <c r="AZ395" s="130" t="e">
        <f>IF(AX395&amp;AW395="勤怠未設定","×",IF(AV395="勤怠修正","×",IF(AC395="外注","",IF(AA395="",IF(AY395&lt;&gt;"","×",""),IF(VLOOKUP(AA395,カレンダマスタ!$H$66:$I$83,2,FALSE)&lt;&gt;AY395,"×","OK")))))</f>
        <v>#N/A</v>
      </c>
      <c r="BC395" s="137" t="e">
        <f>IF(E395="","",VLOOKUP($E395,カレンダマスタ!$A$4:$E$381,4,FALSE))</f>
        <v>#N/A</v>
      </c>
      <c r="BD395" s="126" t="e">
        <f>IF(AC395="社員","",IF(AG395=0,"",IF(AD395="NSTC",IF(COUNTIF(カレンダマスタ!$Q$5:$Q$32,G395)=1,"OK","×"),
IF(AD395="NS本社",IF(COUNTIF(カレンダマスタ!$T$5:$T$32,G395)=1,"OK","×"),IF(COUNTIF(カレンダマスタ!$R$5:$R$32,G395)=1,"OK","×")))))</f>
        <v>#N/A</v>
      </c>
      <c r="BE395" s="126" t="e">
        <f>IF(AC395="社員","",IF(G395="","",IF(R395&lt;&gt;"","",IF(AF395="CS","OK",IF(VLOOKUP(E395,カレンダマスタ!$A$5:$D$381,4,FALSE)&gt;0,"",IF(OR(G395*24&gt;10.84,H395*24&lt;14.5)=TRUE,"×","OK"))))))</f>
        <v>#N/A</v>
      </c>
      <c r="BF395" s="126" t="e">
        <f t="shared" si="125"/>
        <v>#N/A</v>
      </c>
      <c r="BG395" s="126" t="e">
        <f t="shared" si="126"/>
        <v>#N/A</v>
      </c>
      <c r="BI395" s="130" t="e">
        <f t="shared" si="123"/>
        <v>#N/A</v>
      </c>
    </row>
    <row r="396" spans="2:61">
      <c r="B396" s="111"/>
      <c r="C396" s="536">
        <v>240761</v>
      </c>
      <c r="D396" s="128" t="s">
        <v>544</v>
      </c>
      <c r="E396" s="583">
        <v>45428</v>
      </c>
      <c r="F396" s="128" t="s">
        <v>205</v>
      </c>
      <c r="G396" s="588">
        <v>0.375</v>
      </c>
      <c r="H396" s="588">
        <v>0.85416666666666663</v>
      </c>
      <c r="I396" s="130" t="s">
        <v>200</v>
      </c>
      <c r="J396" s="139">
        <v>10.5</v>
      </c>
      <c r="K396" s="131"/>
      <c r="L396" s="132"/>
      <c r="M396" s="132"/>
      <c r="N396" s="141"/>
      <c r="O396" s="139">
        <v>8</v>
      </c>
      <c r="P396" s="139">
        <v>2.5</v>
      </c>
      <c r="Q396" s="139"/>
      <c r="R396" s="133"/>
      <c r="S396" s="134" t="s">
        <v>594</v>
      </c>
      <c r="T396" s="434">
        <f t="shared" si="116"/>
        <v>10.5</v>
      </c>
      <c r="U396" s="429"/>
      <c r="V396" s="429" t="e">
        <f t="shared" si="118"/>
        <v>#N/A</v>
      </c>
      <c r="W396" s="298"/>
      <c r="X396" s="129">
        <f t="shared" si="124"/>
        <v>0.33333333333333331</v>
      </c>
      <c r="Y396" s="129">
        <f t="shared" si="119"/>
        <v>0.10416666666666667</v>
      </c>
      <c r="Z396" s="129" t="str">
        <f t="shared" si="120"/>
        <v/>
      </c>
      <c r="AA396" s="133" t="str">
        <f t="shared" ref="AA396:AA459" si="128">IF(R396&lt;&gt;"",IF(AND(AO396=2,R396="休出"),"法休残",R396),"")</f>
        <v/>
      </c>
      <c r="AC396" s="186" t="e">
        <f>AC371</f>
        <v>#N/A</v>
      </c>
      <c r="AD396" s="187" t="e">
        <f>AD371</f>
        <v>#N/A</v>
      </c>
      <c r="AE396" s="187" t="e">
        <f>AE371</f>
        <v>#N/A</v>
      </c>
      <c r="AF396" s="187" t="e">
        <f>AF371</f>
        <v>#N/A</v>
      </c>
      <c r="AG396" s="204" t="e">
        <f t="shared" si="121"/>
        <v>#N/A</v>
      </c>
      <c r="AI396" s="140" t="str">
        <f>IF(月報!G396&lt;&gt;"",月報!G396,"")</f>
        <v/>
      </c>
      <c r="AJ396" s="126">
        <f>IF(月報!W396&lt;&gt;"",月報!W396*24,"")</f>
        <v>10.583333333333334</v>
      </c>
      <c r="AK396" s="126" t="str">
        <f>IF(月報!P396&lt;&gt;"",月報!P396,"")</f>
        <v/>
      </c>
      <c r="AL396" s="126" t="str">
        <f>IF(月報!Q396&lt;&gt;"",IF(月報!Q396="平日残","",月報!Q396),"")</f>
        <v/>
      </c>
      <c r="AM396" s="126"/>
      <c r="AN396" s="126" t="e">
        <f t="shared" si="127"/>
        <v>#N/A</v>
      </c>
      <c r="AO396" s="126" t="e">
        <f>IF($E396="","",VLOOKUP($E396,カレンダマスタ!$A$5:$E$381,5,FALSE))</f>
        <v>#N/A</v>
      </c>
      <c r="AQ396" s="196" t="e">
        <f>IF(G396="","",IF(VLOOKUP(E396,カレンダマスタ!$A$5:$D$381,4,FALSE)=0,"",1))</f>
        <v>#N/A</v>
      </c>
      <c r="AR396" s="136" t="e">
        <f>IF($G396="","",IF($AD396="NSTC",INDEX(カレンダマスタ!$I$26:$O$31,MATCH($G396,カレンダマスタ!$H$26:$H$31,1),MATCH($H396,カレンダマスタ!$I$25:$O$25,1)),
IF($AD396="CS本社",INDEX(カレンダマスタ!$I$36:$O$41,MATCH($G396,カレンダマスタ!$H$36:$H$41,1),MATCH($H396,カレンダマスタ!$I$35:$O$35,1)),
IF($AD396="NS本社",INDEX(カレンダマスタ!$I$94:$O$99,MATCH($G396,カレンダマスタ!$H$95:$H$100,1),MATCH($H396,カレンダマスタ!$I$93:$O$93,1)),
IF($AD396="ODC",INDEX(カレンダマスタ!$I$46:$O$51,MATCH($G396,カレンダマスタ!$H$46:$H$51,1),MATCH($H396,カレンダマスタ!$I$45:$O$45,1)),
IF($AD396="NS東京TC",INDEX(カレンダマスタ!$I$56:$O$61,MATCH($G396,カレンダマスタ!$H$56:$H$61,1),MATCH($H396,カレンダマスタ!$I$55:$O$55,1)),""))))))</f>
        <v>#N/A</v>
      </c>
      <c r="AS396" s="126" t="e">
        <f t="shared" si="122"/>
        <v>#N/A</v>
      </c>
      <c r="AU396" s="137" t="e">
        <f>IF(E396="","",VLOOKUP($E396,カレンダマスタ!$A$4:$E$381,4,FALSE))</f>
        <v>#N/A</v>
      </c>
      <c r="AV396" s="137" t="str">
        <f t="shared" ref="AV396:AV459" si="129">IF(AA396="","",IF(OR(AA396="欠勤",AA396="遅刻"),"勤怠修正",""))</f>
        <v/>
      </c>
      <c r="AW396" s="137" t="str">
        <f t="shared" ref="AW396:AW459" si="130">IF(Q396="","",IF(R396="","勤怠未設定",""))</f>
        <v/>
      </c>
      <c r="AX396" s="138" t="e">
        <f t="shared" ref="AX396:AX459" si="131">IF(E396="","",IF(AND(AU396&gt;=1,J396&lt;&gt;"",AA396=""),"勤怠未設定",IF(AA396&lt;&gt;"",AA396,"")))</f>
        <v>#N/A</v>
      </c>
      <c r="AY396" s="138" t="e">
        <f t="shared" ref="AY396:AY459" si="132">IF(AC396="外注","",IF(AK396&amp;AL396&lt;&gt;"",AK396&amp;AL396,""))</f>
        <v>#N/A</v>
      </c>
      <c r="AZ396" s="130" t="e">
        <f>IF(AX396&amp;AW396="勤怠未設定","×",IF(AV396="勤怠修正","×",IF(AC396="外注","",IF(AA396="",IF(AY396&lt;&gt;"","×",""),IF(VLOOKUP(AA396,カレンダマスタ!$H$66:$I$83,2,FALSE)&lt;&gt;AY396,"×","OK")))))</f>
        <v>#N/A</v>
      </c>
      <c r="BC396" s="137" t="e">
        <f>IF(E396="","",VLOOKUP($E396,カレンダマスタ!$A$4:$E$381,4,FALSE))</f>
        <v>#N/A</v>
      </c>
      <c r="BD396" s="126" t="e">
        <f>IF(AC396="社員","",IF(AG396=0,"",IF(AD396="NSTC",IF(COUNTIF(カレンダマスタ!$Q$5:$Q$32,G396)=1,"OK","×"),
IF(AD396="NS本社",IF(COUNTIF(カレンダマスタ!$T$5:$T$32,G396)=1,"OK","×"),IF(COUNTIF(カレンダマスタ!$R$5:$R$32,G396)=1,"OK","×")))))</f>
        <v>#N/A</v>
      </c>
      <c r="BE396" s="126" t="e">
        <f>IF(AC396="社員","",IF(G396="","",IF(R396&lt;&gt;"","",IF(AF396="CS","OK",IF(VLOOKUP(E396,カレンダマスタ!$A$5:$D$381,4,FALSE)&gt;0,"",IF(OR(G396*24&gt;10.84,H396*24&lt;14.5)=TRUE,"×","OK"))))))</f>
        <v>#N/A</v>
      </c>
      <c r="BF396" s="126" t="e">
        <f t="shared" si="125"/>
        <v>#N/A</v>
      </c>
      <c r="BG396" s="126" t="e">
        <f t="shared" si="126"/>
        <v>#N/A</v>
      </c>
      <c r="BI396" s="130" t="e">
        <f t="shared" si="123"/>
        <v>#N/A</v>
      </c>
    </row>
    <row r="397" spans="2:61">
      <c r="B397" s="111"/>
      <c r="C397" s="536">
        <v>240761</v>
      </c>
      <c r="D397" s="128" t="s">
        <v>544</v>
      </c>
      <c r="E397" s="583">
        <v>45429</v>
      </c>
      <c r="F397" s="128" t="s">
        <v>199</v>
      </c>
      <c r="G397" s="588">
        <v>0.375</v>
      </c>
      <c r="H397" s="588">
        <v>0.75</v>
      </c>
      <c r="I397" s="130" t="s">
        <v>200</v>
      </c>
      <c r="J397" s="139">
        <v>8</v>
      </c>
      <c r="K397" s="131"/>
      <c r="L397" s="132"/>
      <c r="M397" s="132"/>
      <c r="N397" s="141"/>
      <c r="O397" s="139">
        <v>8</v>
      </c>
      <c r="P397" s="139"/>
      <c r="Q397" s="139"/>
      <c r="R397" s="133"/>
      <c r="S397" s="134" t="s">
        <v>594</v>
      </c>
      <c r="T397" s="434">
        <f t="shared" si="116"/>
        <v>8</v>
      </c>
      <c r="U397" s="429"/>
      <c r="V397" s="429" t="e">
        <f t="shared" si="118"/>
        <v>#N/A</v>
      </c>
      <c r="W397" s="298"/>
      <c r="X397" s="129">
        <f t="shared" si="124"/>
        <v>0.33333333333333331</v>
      </c>
      <c r="Y397" s="129" t="str">
        <f t="shared" si="119"/>
        <v/>
      </c>
      <c r="Z397" s="129" t="str">
        <f t="shared" si="120"/>
        <v/>
      </c>
      <c r="AA397" s="133" t="str">
        <f t="shared" si="128"/>
        <v/>
      </c>
      <c r="AC397" s="186" t="e">
        <f>AC371</f>
        <v>#N/A</v>
      </c>
      <c r="AD397" s="187" t="e">
        <f>AD371</f>
        <v>#N/A</v>
      </c>
      <c r="AE397" s="187" t="e">
        <f>AE371</f>
        <v>#N/A</v>
      </c>
      <c r="AF397" s="187" t="e">
        <f>AF371</f>
        <v>#N/A</v>
      </c>
      <c r="AG397" s="204" t="e">
        <f t="shared" si="121"/>
        <v>#N/A</v>
      </c>
      <c r="AI397" s="140" t="str">
        <f>IF(月報!G397&lt;&gt;"",月報!G397,"")</f>
        <v/>
      </c>
      <c r="AJ397" s="126">
        <f>IF(月報!W397&lt;&gt;"",月報!W397*24,"")</f>
        <v>8</v>
      </c>
      <c r="AK397" s="126" t="str">
        <f>IF(月報!P397&lt;&gt;"",月報!P397,"")</f>
        <v/>
      </c>
      <c r="AL397" s="126" t="str">
        <f>IF(月報!Q397&lt;&gt;"",IF(月報!Q397="平日残","",月報!Q397),"")</f>
        <v/>
      </c>
      <c r="AM397" s="126"/>
      <c r="AN397" s="126" t="e">
        <f t="shared" si="127"/>
        <v>#N/A</v>
      </c>
      <c r="AO397" s="126" t="e">
        <f>IF($E397="","",VLOOKUP($E397,カレンダマスタ!$A$5:$E$381,5,FALSE))</f>
        <v>#N/A</v>
      </c>
      <c r="AQ397" s="196" t="e">
        <f>IF(G397="","",IF(VLOOKUP(E397,カレンダマスタ!$A$5:$D$381,4,FALSE)=0,"",1))</f>
        <v>#N/A</v>
      </c>
      <c r="AR397" s="136" t="e">
        <f>IF($G397="","",IF($AD397="NSTC",INDEX(カレンダマスタ!$I$26:$O$31,MATCH($G397,カレンダマスタ!$H$26:$H$31,1),MATCH($H397,カレンダマスタ!$I$25:$O$25,1)),
IF($AD397="CS本社",INDEX(カレンダマスタ!$I$36:$O$41,MATCH($G397,カレンダマスタ!$H$36:$H$41,1),MATCH($H397,カレンダマスタ!$I$35:$O$35,1)),
IF($AD397="NS本社",INDEX(カレンダマスタ!$I$94:$O$99,MATCH($G397,カレンダマスタ!$H$95:$H$100,1),MATCH($H397,カレンダマスタ!$I$93:$O$93,1)),
IF($AD397="ODC",INDEX(カレンダマスタ!$I$46:$O$51,MATCH($G397,カレンダマスタ!$H$46:$H$51,1),MATCH($H397,カレンダマスタ!$I$45:$O$45,1)),
IF($AD397="NS東京TC",INDEX(カレンダマスタ!$I$56:$O$61,MATCH($G397,カレンダマスタ!$H$56:$H$61,1),MATCH($H397,カレンダマスタ!$I$55:$O$55,1)),""))))))</f>
        <v>#N/A</v>
      </c>
      <c r="AS397" s="126" t="e">
        <f t="shared" si="122"/>
        <v>#N/A</v>
      </c>
      <c r="AU397" s="137" t="e">
        <f>IF(E397="","",VLOOKUP($E397,カレンダマスタ!$A$4:$E$381,4,FALSE))</f>
        <v>#N/A</v>
      </c>
      <c r="AV397" s="137" t="str">
        <f t="shared" si="129"/>
        <v/>
      </c>
      <c r="AW397" s="137" t="str">
        <f t="shared" si="130"/>
        <v/>
      </c>
      <c r="AX397" s="138" t="e">
        <f t="shared" si="131"/>
        <v>#N/A</v>
      </c>
      <c r="AY397" s="138" t="e">
        <f t="shared" si="132"/>
        <v>#N/A</v>
      </c>
      <c r="AZ397" s="130" t="e">
        <f>IF(AX397&amp;AW397="勤怠未設定","×",IF(AV397="勤怠修正","×",IF(AC397="外注","",IF(AA397="",IF(AY397&lt;&gt;"","×",""),IF(VLOOKUP(AA397,カレンダマスタ!$H$66:$I$83,2,FALSE)&lt;&gt;AY397,"×","OK")))))</f>
        <v>#N/A</v>
      </c>
      <c r="BC397" s="137" t="e">
        <f>IF(E397="","",VLOOKUP($E397,カレンダマスタ!$A$4:$E$381,4,FALSE))</f>
        <v>#N/A</v>
      </c>
      <c r="BD397" s="126" t="e">
        <f>IF(AC397="社員","",IF(AG397=0,"",IF(AD397="NSTC",IF(COUNTIF(カレンダマスタ!$Q$5:$Q$32,G397)=1,"OK","×"),
IF(AD397="NS本社",IF(COUNTIF(カレンダマスタ!$T$5:$T$32,G397)=1,"OK","×"),IF(COUNTIF(カレンダマスタ!$R$5:$R$32,G397)=1,"OK","×")))))</f>
        <v>#N/A</v>
      </c>
      <c r="BE397" s="126" t="e">
        <f>IF(AC397="社員","",IF(G397="","",IF(R397&lt;&gt;"","",IF(AF397="CS","OK",IF(VLOOKUP(E397,カレンダマスタ!$A$5:$D$381,4,FALSE)&gt;0,"",IF(OR(G397*24&gt;10.84,H397*24&lt;14.5)=TRUE,"×","OK"))))))</f>
        <v>#N/A</v>
      </c>
      <c r="BF397" s="126" t="e">
        <f t="shared" si="125"/>
        <v>#N/A</v>
      </c>
      <c r="BG397" s="126" t="e">
        <f t="shared" si="126"/>
        <v>#N/A</v>
      </c>
      <c r="BI397" s="130" t="e">
        <f t="shared" si="123"/>
        <v>#N/A</v>
      </c>
    </row>
    <row r="398" spans="2:61">
      <c r="B398" s="111"/>
      <c r="C398" s="537">
        <v>240761</v>
      </c>
      <c r="D398" s="142" t="s">
        <v>544</v>
      </c>
      <c r="E398" s="584">
        <v>45430</v>
      </c>
      <c r="F398" s="142" t="s">
        <v>369</v>
      </c>
      <c r="G398" s="589"/>
      <c r="H398" s="589"/>
      <c r="I398" s="144"/>
      <c r="J398" s="148"/>
      <c r="K398" s="145"/>
      <c r="L398" s="146"/>
      <c r="M398" s="146"/>
      <c r="N398" s="147"/>
      <c r="O398" s="148"/>
      <c r="P398" s="148"/>
      <c r="Q398" s="148"/>
      <c r="R398" s="149"/>
      <c r="S398" s="156"/>
      <c r="T398" s="435" t="str">
        <f t="shared" si="116"/>
        <v/>
      </c>
      <c r="U398" s="430"/>
      <c r="V398" s="430" t="e">
        <f t="shared" si="118"/>
        <v>#N/A</v>
      </c>
      <c r="W398" s="298"/>
      <c r="X398" s="143" t="str">
        <f t="shared" si="124"/>
        <v/>
      </c>
      <c r="Y398" s="143" t="str">
        <f t="shared" si="119"/>
        <v/>
      </c>
      <c r="Z398" s="143" t="str">
        <f t="shared" si="120"/>
        <v/>
      </c>
      <c r="AA398" s="149" t="str">
        <f t="shared" si="128"/>
        <v/>
      </c>
      <c r="AC398" s="188" t="e">
        <f>AC371</f>
        <v>#N/A</v>
      </c>
      <c r="AD398" s="189" t="e">
        <f>AD371</f>
        <v>#N/A</v>
      </c>
      <c r="AE398" s="189" t="e">
        <f>AE371</f>
        <v>#N/A</v>
      </c>
      <c r="AF398" s="189" t="e">
        <f>AF371</f>
        <v>#N/A</v>
      </c>
      <c r="AG398" s="205">
        <f t="shared" si="121"/>
        <v>0</v>
      </c>
      <c r="AI398" s="157" t="str">
        <f>IF(月報!G398&lt;&gt;"",月報!G398,"")</f>
        <v/>
      </c>
      <c r="AJ398" s="151" t="str">
        <f>IF(月報!W398&lt;&gt;"",月報!W398*24,"")</f>
        <v/>
      </c>
      <c r="AK398" s="151" t="str">
        <f>IF(月報!P398&lt;&gt;"",月報!P398,"")</f>
        <v/>
      </c>
      <c r="AL398" s="151" t="str">
        <f>IF(月報!Q398&lt;&gt;"",IF(月報!Q398="平日残","",月報!Q398),"")</f>
        <v/>
      </c>
      <c r="AM398" s="151"/>
      <c r="AN398" s="151" t="e">
        <f t="shared" si="127"/>
        <v>#N/A</v>
      </c>
      <c r="AO398" s="151" t="e">
        <f>IF($E398="","",VLOOKUP($E398,カレンダマスタ!$A$5:$E$381,5,FALSE))</f>
        <v>#N/A</v>
      </c>
      <c r="AQ398" s="197" t="str">
        <f>IF(G398="","",IF(VLOOKUP(E398,カレンダマスタ!$A$5:$D$381,4,FALSE)=0,"",1))</f>
        <v/>
      </c>
      <c r="AR398" s="152" t="str">
        <f>IF($G398="","",IF($AD398="NSTC",INDEX(カレンダマスタ!$I$26:$O$31,MATCH($G398,カレンダマスタ!$H$26:$H$31,1),MATCH($H398,カレンダマスタ!$I$25:$O$25,1)),
IF($AD398="CS本社",INDEX(カレンダマスタ!$I$36:$O$41,MATCH($G398,カレンダマスタ!$H$36:$H$41,1),MATCH($H398,カレンダマスタ!$I$35:$O$35,1)),
IF($AD398="NS本社",INDEX(カレンダマスタ!$I$94:$O$99,MATCH($G398,カレンダマスタ!$H$95:$H$100,1),MATCH($H398,カレンダマスタ!$I$93:$O$93,1)),
IF($AD398="ODC",INDEX(カレンダマスタ!$I$46:$O$51,MATCH($G398,カレンダマスタ!$H$46:$H$51,1),MATCH($H398,カレンダマスタ!$I$45:$O$45,1)),
IF($AD398="NS東京TC",INDEX(カレンダマスタ!$I$56:$O$61,MATCH($G398,カレンダマスタ!$H$56:$H$61,1),MATCH($H398,カレンダマスタ!$I$55:$O$55,1)),""))))))</f>
        <v/>
      </c>
      <c r="AS398" s="151" t="e">
        <f t="shared" si="122"/>
        <v>#N/A</v>
      </c>
      <c r="AU398" s="153" t="e">
        <f>IF(E398="","",VLOOKUP($E398,カレンダマスタ!$A$4:$E$381,4,FALSE))</f>
        <v>#N/A</v>
      </c>
      <c r="AV398" s="153" t="str">
        <f t="shared" si="129"/>
        <v/>
      </c>
      <c r="AW398" s="153" t="str">
        <f t="shared" si="130"/>
        <v/>
      </c>
      <c r="AX398" s="154" t="e">
        <f t="shared" si="131"/>
        <v>#N/A</v>
      </c>
      <c r="AY398" s="154" t="e">
        <f t="shared" si="132"/>
        <v>#N/A</v>
      </c>
      <c r="AZ398" s="144" t="e">
        <f>IF(AX398&amp;AW398="勤怠未設定","×",IF(AV398="勤怠修正","×",IF(AC398="外注","",IF(AA398="",IF(AY398&lt;&gt;"","×",""),IF(VLOOKUP(AA398,カレンダマスタ!$H$66:$I$83,2,FALSE)&lt;&gt;AY398,"×","OK")))))</f>
        <v>#N/A</v>
      </c>
      <c r="BC398" s="153" t="e">
        <f>IF(E398="","",VLOOKUP($E398,カレンダマスタ!$A$4:$E$381,4,FALSE))</f>
        <v>#N/A</v>
      </c>
      <c r="BD398" s="151" t="e">
        <f>IF(AC398="社員","",IF(AG398=0,"",IF(AD398="NSTC",IF(COUNTIF(カレンダマスタ!$Q$5:$Q$32,G398)=1,"OK","×"),
IF(AD398="NS本社",IF(COUNTIF(カレンダマスタ!$T$5:$T$32,G398)=1,"OK","×"),IF(COUNTIF(カレンダマスタ!$R$5:$R$32,G398)=1,"OK","×")))))</f>
        <v>#N/A</v>
      </c>
      <c r="BE398" s="151" t="e">
        <f>IF(AC398="社員","",IF(G398="","",IF(R398&lt;&gt;"","",IF(AF398="CS","OK",IF(VLOOKUP(E398,カレンダマスタ!$A$5:$D$381,4,FALSE)&gt;0,"",IF(OR(G398*24&gt;10.84,H398*24&lt;14.5)=TRUE,"×","OK"))))))</f>
        <v>#N/A</v>
      </c>
      <c r="BF398" s="151" t="e">
        <f t="shared" si="125"/>
        <v>#N/A</v>
      </c>
      <c r="BG398" s="151" t="e">
        <f t="shared" si="126"/>
        <v>#N/A</v>
      </c>
      <c r="BI398" s="144" t="e">
        <f t="shared" si="123"/>
        <v>#N/A</v>
      </c>
    </row>
    <row r="399" spans="2:61">
      <c r="B399" s="111"/>
      <c r="C399" s="535">
        <v>240761</v>
      </c>
      <c r="D399" s="112" t="s">
        <v>544</v>
      </c>
      <c r="E399" s="582">
        <v>45431</v>
      </c>
      <c r="F399" s="112" t="s">
        <v>370</v>
      </c>
      <c r="G399" s="587"/>
      <c r="H399" s="587"/>
      <c r="I399" s="114"/>
      <c r="J399" s="118"/>
      <c r="K399" s="115"/>
      <c r="L399" s="116"/>
      <c r="M399" s="116"/>
      <c r="N399" s="117"/>
      <c r="O399" s="118"/>
      <c r="P399" s="118"/>
      <c r="Q399" s="118"/>
      <c r="R399" s="119"/>
      <c r="S399" s="120"/>
      <c r="T399" s="433" t="str">
        <f t="shared" si="116"/>
        <v/>
      </c>
      <c r="U399" s="431">
        <f>SUM(T399:T405)</f>
        <v>0</v>
      </c>
      <c r="V399" s="431" t="e">
        <f t="shared" si="118"/>
        <v>#N/A</v>
      </c>
      <c r="W399" s="298"/>
      <c r="X399" s="113" t="str">
        <f t="shared" si="124"/>
        <v/>
      </c>
      <c r="Y399" s="113" t="str">
        <f t="shared" si="119"/>
        <v/>
      </c>
      <c r="Z399" s="113" t="str">
        <f t="shared" si="120"/>
        <v/>
      </c>
      <c r="AA399" s="119" t="str">
        <f t="shared" si="128"/>
        <v/>
      </c>
      <c r="AC399" s="190" t="e">
        <f>AC371</f>
        <v>#N/A</v>
      </c>
      <c r="AD399" s="191" t="e">
        <f>AD371</f>
        <v>#N/A</v>
      </c>
      <c r="AE399" s="191" t="e">
        <f>AE371</f>
        <v>#N/A</v>
      </c>
      <c r="AF399" s="191" t="e">
        <f>AF371</f>
        <v>#N/A</v>
      </c>
      <c r="AG399" s="206">
        <f t="shared" si="121"/>
        <v>0</v>
      </c>
      <c r="AI399" s="159" t="str">
        <f>IF(月報!G399&lt;&gt;"",月報!G399,"")</f>
        <v/>
      </c>
      <c r="AJ399" s="122" t="str">
        <f>IF(月報!W399&lt;&gt;"",月報!W399*24,"")</f>
        <v/>
      </c>
      <c r="AK399" s="122" t="str">
        <f>IF(月報!P399&lt;&gt;"",月報!P399,"")</f>
        <v/>
      </c>
      <c r="AL399" s="122" t="str">
        <f>IF(月報!Q399&lt;&gt;"",IF(月報!Q399="平日残","",月報!Q399),"")</f>
        <v/>
      </c>
      <c r="AM399" s="122"/>
      <c r="AN399" s="122" t="e">
        <f t="shared" si="127"/>
        <v>#N/A</v>
      </c>
      <c r="AO399" s="122" t="e">
        <f>IF($E399="","",VLOOKUP($E399,カレンダマスタ!$A$5:$E$381,5,FALSE))</f>
        <v>#N/A</v>
      </c>
      <c r="AQ399" s="195" t="str">
        <f>IF(G399="","",IF(VLOOKUP(E399,カレンダマスタ!$A$5:$D$381,4,FALSE)=0,"",1))</f>
        <v/>
      </c>
      <c r="AR399" s="123" t="str">
        <f>IF($G399="","",IF($AD399="NSTC",INDEX(カレンダマスタ!$I$26:$O$31,MATCH($G399,カレンダマスタ!$H$26:$H$31,1),MATCH($H399,カレンダマスタ!$I$25:$O$25,1)),
IF($AD399="CS本社",INDEX(カレンダマスタ!$I$36:$O$41,MATCH($G399,カレンダマスタ!$H$36:$H$41,1),MATCH($H399,カレンダマスタ!$I$35:$O$35,1)),
IF($AD399="NS本社",INDEX(カレンダマスタ!$I$94:$O$99,MATCH($G399,カレンダマスタ!$H$95:$H$100,1),MATCH($H399,カレンダマスタ!$I$93:$O$93,1)),
IF($AD399="ODC",INDEX(カレンダマスタ!$I$46:$O$51,MATCH($G399,カレンダマスタ!$H$46:$H$51,1),MATCH($H399,カレンダマスタ!$I$45:$O$45,1)),
IF($AD399="NS東京TC",INDEX(カレンダマスタ!$I$56:$O$61,MATCH($G399,カレンダマスタ!$H$56:$H$61,1),MATCH($H399,カレンダマスタ!$I$55:$O$55,1)),""))))))</f>
        <v/>
      </c>
      <c r="AS399" s="122" t="e">
        <f t="shared" si="122"/>
        <v>#N/A</v>
      </c>
      <c r="AU399" s="124" t="e">
        <f>IF(E399="","",VLOOKUP($E399,カレンダマスタ!$A$4:$E$381,4,FALSE))</f>
        <v>#N/A</v>
      </c>
      <c r="AV399" s="124" t="str">
        <f t="shared" si="129"/>
        <v/>
      </c>
      <c r="AW399" s="124" t="str">
        <f t="shared" si="130"/>
        <v/>
      </c>
      <c r="AX399" s="125" t="e">
        <f t="shared" si="131"/>
        <v>#N/A</v>
      </c>
      <c r="AY399" s="125" t="e">
        <f t="shared" si="132"/>
        <v>#N/A</v>
      </c>
      <c r="AZ399" s="114" t="e">
        <f>IF(AX399&amp;AW399="勤怠未設定","×",IF(AV399="勤怠修正","×",IF(AC399="外注","",IF(AA399="",IF(AY399&lt;&gt;"","×",""),IF(VLOOKUP(AA399,カレンダマスタ!$H$66:$I$83,2,FALSE)&lt;&gt;AY399,"×","OK")))))</f>
        <v>#N/A</v>
      </c>
      <c r="BC399" s="124" t="e">
        <f>IF(E399="","",VLOOKUP($E399,カレンダマスタ!$A$4:$E$381,4,FALSE))</f>
        <v>#N/A</v>
      </c>
      <c r="BD399" s="122" t="e">
        <f>IF(AC399="社員","",IF(AG399=0,"",IF(AD399="NSTC",IF(COUNTIF(カレンダマスタ!$Q$5:$Q$32,G399)=1,"OK","×"),
IF(AD399="NS本社",IF(COUNTIF(カレンダマスタ!$T$5:$T$32,G399)=1,"OK","×"),IF(COUNTIF(カレンダマスタ!$R$5:$R$32,G399)=1,"OK","×")))))</f>
        <v>#N/A</v>
      </c>
      <c r="BE399" s="122" t="e">
        <f>IF(AC399="社員","",IF(G399="","",IF(R399&lt;&gt;"","",IF(AF399="CS","OK",IF(VLOOKUP(E399,カレンダマスタ!$A$5:$D$381,4,FALSE)&gt;0,"",IF(OR(G399*24&gt;10.84,H399*24&lt;14.5)=TRUE,"×","OK"))))))</f>
        <v>#N/A</v>
      </c>
      <c r="BF399" s="122" t="e">
        <f t="shared" si="125"/>
        <v>#N/A</v>
      </c>
      <c r="BG399" s="122" t="e">
        <f t="shared" si="126"/>
        <v>#N/A</v>
      </c>
      <c r="BI399" s="114" t="e">
        <f t="shared" si="123"/>
        <v>#N/A</v>
      </c>
    </row>
    <row r="400" spans="2:61">
      <c r="B400" s="111"/>
      <c r="C400" s="536">
        <v>240761</v>
      </c>
      <c r="D400" s="128" t="s">
        <v>544</v>
      </c>
      <c r="E400" s="583">
        <v>45432</v>
      </c>
      <c r="F400" s="128" t="s">
        <v>201</v>
      </c>
      <c r="G400" s="588"/>
      <c r="H400" s="588"/>
      <c r="I400" s="130"/>
      <c r="J400" s="139"/>
      <c r="K400" s="131"/>
      <c r="L400" s="132"/>
      <c r="M400" s="132"/>
      <c r="N400" s="141"/>
      <c r="O400" s="139"/>
      <c r="P400" s="139"/>
      <c r="Q400" s="139"/>
      <c r="R400" s="133"/>
      <c r="S400" s="134"/>
      <c r="T400" s="434" t="str">
        <f t="shared" si="116"/>
        <v/>
      </c>
      <c r="U400" s="429"/>
      <c r="V400" s="429" t="e">
        <f t="shared" si="118"/>
        <v>#N/A</v>
      </c>
      <c r="W400" s="298"/>
      <c r="X400" s="129" t="str">
        <f t="shared" si="124"/>
        <v/>
      </c>
      <c r="Y400" s="129" t="str">
        <f t="shared" si="119"/>
        <v/>
      </c>
      <c r="Z400" s="129" t="str">
        <f t="shared" si="120"/>
        <v/>
      </c>
      <c r="AA400" s="133" t="str">
        <f t="shared" si="128"/>
        <v/>
      </c>
      <c r="AC400" s="186" t="e">
        <f>AC371</f>
        <v>#N/A</v>
      </c>
      <c r="AD400" s="187" t="e">
        <f>AD371</f>
        <v>#N/A</v>
      </c>
      <c r="AE400" s="187" t="e">
        <f>AE371</f>
        <v>#N/A</v>
      </c>
      <c r="AF400" s="187" t="e">
        <f>AF371</f>
        <v>#N/A</v>
      </c>
      <c r="AG400" s="204">
        <f t="shared" si="121"/>
        <v>0</v>
      </c>
      <c r="AI400" s="135" t="str">
        <f>IF(月報!G400&lt;&gt;"",月報!G400,"")</f>
        <v/>
      </c>
      <c r="AJ400" s="126" t="str">
        <f>IF(月報!W400&lt;&gt;"",月報!W400*24,"")</f>
        <v/>
      </c>
      <c r="AK400" s="126" t="str">
        <f>IF(月報!P400&lt;&gt;"",月報!P400,"")</f>
        <v/>
      </c>
      <c r="AL400" s="126" t="str">
        <f>IF(月報!Q400&lt;&gt;"",IF(月報!Q400="平日残","",月報!Q400),"")</f>
        <v/>
      </c>
      <c r="AM400" s="126"/>
      <c r="AN400" s="126" t="e">
        <f t="shared" si="127"/>
        <v>#N/A</v>
      </c>
      <c r="AO400" s="126" t="e">
        <f>IF($E400="","",VLOOKUP($E400,カレンダマスタ!$A$5:$E$381,5,FALSE))</f>
        <v>#N/A</v>
      </c>
      <c r="AQ400" s="196" t="str">
        <f>IF(G400="","",IF(VLOOKUP(E400,カレンダマスタ!$A$5:$D$381,4,FALSE)=0,"",1))</f>
        <v/>
      </c>
      <c r="AR400" s="136" t="str">
        <f>IF($G400="","",IF($AD400="NSTC",INDEX(カレンダマスタ!$I$26:$O$31,MATCH($G400,カレンダマスタ!$H$26:$H$31,1),MATCH($H400,カレンダマスタ!$I$25:$O$25,1)),
IF($AD400="CS本社",INDEX(カレンダマスタ!$I$36:$O$41,MATCH($G400,カレンダマスタ!$H$36:$H$41,1),MATCH($H400,カレンダマスタ!$I$35:$O$35,1)),
IF($AD400="NS本社",INDEX(カレンダマスタ!$I$94:$O$99,MATCH($G400,カレンダマスタ!$H$95:$H$100,1),MATCH($H400,カレンダマスタ!$I$93:$O$93,1)),
IF($AD400="ODC",INDEX(カレンダマスタ!$I$46:$O$51,MATCH($G400,カレンダマスタ!$H$46:$H$51,1),MATCH($H400,カレンダマスタ!$I$45:$O$45,1)),
IF($AD400="NS東京TC",INDEX(カレンダマスタ!$I$56:$O$61,MATCH($G400,カレンダマスタ!$H$56:$H$61,1),MATCH($H400,カレンダマスタ!$I$55:$O$55,1)),""))))))</f>
        <v/>
      </c>
      <c r="AS400" s="126" t="e">
        <f t="shared" si="122"/>
        <v>#N/A</v>
      </c>
      <c r="AU400" s="137" t="e">
        <f>IF(E400="","",VLOOKUP($E400,カレンダマスタ!$A$4:$E$381,4,FALSE))</f>
        <v>#N/A</v>
      </c>
      <c r="AV400" s="137" t="str">
        <f t="shared" si="129"/>
        <v/>
      </c>
      <c r="AW400" s="137" t="str">
        <f t="shared" si="130"/>
        <v/>
      </c>
      <c r="AX400" s="138" t="e">
        <f t="shared" si="131"/>
        <v>#N/A</v>
      </c>
      <c r="AY400" s="138" t="e">
        <f t="shared" si="132"/>
        <v>#N/A</v>
      </c>
      <c r="AZ400" s="130" t="e">
        <f>IF(AX400&amp;AW400="勤怠未設定","×",IF(AV400="勤怠修正","×",IF(AC400="外注","",IF(AA400="",IF(AY400&lt;&gt;"","×",""),IF(VLOOKUP(AA400,カレンダマスタ!$H$66:$I$83,2,FALSE)&lt;&gt;AY400,"×","OK")))))</f>
        <v>#N/A</v>
      </c>
      <c r="BC400" s="137" t="e">
        <f>IF(E400="","",VLOOKUP($E400,カレンダマスタ!$A$4:$E$381,4,FALSE))</f>
        <v>#N/A</v>
      </c>
      <c r="BD400" s="126" t="e">
        <f>IF(AC400="社員","",IF(AG400=0,"",IF(AD400="NSTC",IF(COUNTIF(カレンダマスタ!$Q$5:$Q$32,G400)=1,"OK","×"),
IF(AD400="NS本社",IF(COUNTIF(カレンダマスタ!$T$5:$T$32,G400)=1,"OK","×"),IF(COUNTIF(カレンダマスタ!$R$5:$R$32,G400)=1,"OK","×")))))</f>
        <v>#N/A</v>
      </c>
      <c r="BE400" s="126" t="e">
        <f>IF(AC400="社員","",IF(G400="","",IF(R400&lt;&gt;"","",IF(AF400="CS","OK",IF(VLOOKUP(E400,カレンダマスタ!$A$5:$D$381,4,FALSE)&gt;0,"",IF(OR(G400*24&gt;10.84,H400*24&lt;14.5)=TRUE,"×","OK"))))))</f>
        <v>#N/A</v>
      </c>
      <c r="BF400" s="126" t="e">
        <f t="shared" si="125"/>
        <v>#N/A</v>
      </c>
      <c r="BG400" s="126" t="e">
        <f t="shared" si="126"/>
        <v>#N/A</v>
      </c>
      <c r="BI400" s="130" t="e">
        <f t="shared" si="123"/>
        <v>#N/A</v>
      </c>
    </row>
    <row r="401" spans="2:61">
      <c r="B401" s="111"/>
      <c r="C401" s="536"/>
      <c r="D401" s="128"/>
      <c r="E401" s="583"/>
      <c r="F401" s="128"/>
      <c r="G401" s="588"/>
      <c r="H401" s="588"/>
      <c r="I401" s="130"/>
      <c r="J401" s="139"/>
      <c r="K401" s="131"/>
      <c r="L401" s="132"/>
      <c r="M401" s="132"/>
      <c r="N401" s="141"/>
      <c r="O401" s="139"/>
      <c r="P401" s="139"/>
      <c r="Q401" s="139"/>
      <c r="R401" s="133"/>
      <c r="S401" s="134"/>
      <c r="T401" s="434" t="str">
        <f t="shared" si="116"/>
        <v/>
      </c>
      <c r="U401" s="429"/>
      <c r="V401" s="429" t="e">
        <f t="shared" si="118"/>
        <v>#N/A</v>
      </c>
      <c r="W401" s="298"/>
      <c r="X401" s="129" t="str">
        <f t="shared" si="124"/>
        <v/>
      </c>
      <c r="Y401" s="129" t="str">
        <f t="shared" si="119"/>
        <v/>
      </c>
      <c r="Z401" s="129" t="str">
        <f t="shared" si="120"/>
        <v/>
      </c>
      <c r="AA401" s="133" t="str">
        <f t="shared" si="128"/>
        <v/>
      </c>
      <c r="AC401" s="186" t="e">
        <f>AC371</f>
        <v>#N/A</v>
      </c>
      <c r="AD401" s="187" t="e">
        <f>AD371</f>
        <v>#N/A</v>
      </c>
      <c r="AE401" s="187" t="e">
        <f>AE371</f>
        <v>#N/A</v>
      </c>
      <c r="AF401" s="187" t="e">
        <f>AF371</f>
        <v>#N/A</v>
      </c>
      <c r="AG401" s="204">
        <f t="shared" si="121"/>
        <v>0</v>
      </c>
      <c r="AI401" s="160" t="str">
        <f>IF(月報!G401&lt;&gt;"",月報!G401,"")</f>
        <v/>
      </c>
      <c r="AJ401" s="126" t="str">
        <f>IF(月報!W401&lt;&gt;"",月報!W401*24,"")</f>
        <v/>
      </c>
      <c r="AK401" s="126" t="str">
        <f>IF(月報!P401&lt;&gt;"",月報!P401,"")</f>
        <v/>
      </c>
      <c r="AL401" s="126" t="str">
        <f>IF(月報!Q401&lt;&gt;"",IF(月報!Q401="平日残","",月報!Q401),"")</f>
        <v/>
      </c>
      <c r="AM401" s="126"/>
      <c r="AN401" s="126" t="str">
        <f t="shared" si="127"/>
        <v/>
      </c>
      <c r="AO401" s="126" t="str">
        <f>IF($E401="","",VLOOKUP($E401,カレンダマスタ!$A$5:$E$381,5,FALSE))</f>
        <v/>
      </c>
      <c r="AQ401" s="196" t="str">
        <f>IF(G401="","",IF(VLOOKUP(E401,カレンダマスタ!$A$5:$D$381,4,FALSE)=0,"",1))</f>
        <v/>
      </c>
      <c r="AR401" s="136" t="str">
        <f>IF($G401="","",IF($AD401="NSTC",INDEX(カレンダマスタ!$I$26:$O$31,MATCH($G401,カレンダマスタ!$H$26:$H$31,1),MATCH($H401,カレンダマスタ!$I$25:$O$25,1)),
IF($AD401="CS本社",INDEX(カレンダマスタ!$I$36:$O$41,MATCH($G401,カレンダマスタ!$H$36:$H$41,1),MATCH($H401,カレンダマスタ!$I$35:$O$35,1)),
IF($AD401="NS本社",INDEX(カレンダマスタ!$I$94:$O$99,MATCH($G401,カレンダマスタ!$H$95:$H$100,1),MATCH($H401,カレンダマスタ!$I$93:$O$93,1)),
IF($AD401="ODC",INDEX(カレンダマスタ!$I$46:$O$51,MATCH($G401,カレンダマスタ!$H$46:$H$51,1),MATCH($H401,カレンダマスタ!$I$45:$O$45,1)),
IF($AD401="NS東京TC",INDEX(カレンダマスタ!$I$56:$O$61,MATCH($G401,カレンダマスタ!$H$56:$H$61,1),MATCH($H401,カレンダマスタ!$I$55:$O$55,1)),""))))))</f>
        <v/>
      </c>
      <c r="AS401" s="126" t="e">
        <f t="shared" si="122"/>
        <v>#N/A</v>
      </c>
      <c r="AU401" s="137" t="str">
        <f>IF(E401="","",VLOOKUP($E401,カレンダマスタ!$A$4:$E$381,4,FALSE))</f>
        <v/>
      </c>
      <c r="AV401" s="137" t="str">
        <f t="shared" si="129"/>
        <v/>
      </c>
      <c r="AW401" s="137" t="str">
        <f t="shared" si="130"/>
        <v/>
      </c>
      <c r="AX401" s="138" t="str">
        <f t="shared" si="131"/>
        <v/>
      </c>
      <c r="AY401" s="138" t="e">
        <f t="shared" si="132"/>
        <v>#N/A</v>
      </c>
      <c r="AZ401" s="130" t="e">
        <f>IF(AX401&amp;AW401="勤怠未設定","×",IF(AV401="勤怠修正","×",IF(AC401="外注","",IF(AA401="",IF(AY401&lt;&gt;"","×",""),IF(VLOOKUP(AA401,カレンダマスタ!$H$66:$I$83,2,FALSE)&lt;&gt;AY401,"×","OK")))))</f>
        <v>#N/A</v>
      </c>
      <c r="BC401" s="137" t="str">
        <f>IF(E401="","",VLOOKUP($E401,カレンダマスタ!$A$4:$E$381,4,FALSE))</f>
        <v/>
      </c>
      <c r="BD401" s="126" t="e">
        <f>IF(AC401="社員","",IF(AG401=0,"",IF(AD401="NSTC",IF(COUNTIF(カレンダマスタ!$Q$5:$Q$32,G401)=1,"OK","×"),
IF(AD401="NS本社",IF(COUNTIF(カレンダマスタ!$T$5:$T$32,G401)=1,"OK","×"),IF(COUNTIF(カレンダマスタ!$R$5:$R$32,G401)=1,"OK","×")))))</f>
        <v>#N/A</v>
      </c>
      <c r="BE401" s="126" t="e">
        <f>IF(AC401="社員","",IF(G401="","",IF(R401&lt;&gt;"","",IF(AF401="CS","OK",IF(VLOOKUP(E401,カレンダマスタ!$A$5:$D$381,4,FALSE)&gt;0,"",IF(OR(G401*24&gt;10.84,H401*24&lt;14.5)=TRUE,"×","OK"))))))</f>
        <v>#N/A</v>
      </c>
      <c r="BF401" s="126" t="e">
        <f t="shared" si="125"/>
        <v>#N/A</v>
      </c>
      <c r="BG401" s="126" t="e">
        <f t="shared" si="126"/>
        <v>#N/A</v>
      </c>
      <c r="BI401" s="130" t="e">
        <f t="shared" si="123"/>
        <v>#N/A</v>
      </c>
    </row>
    <row r="402" spans="2:61">
      <c r="B402" s="111"/>
      <c r="C402" s="536"/>
      <c r="D402" s="128"/>
      <c r="E402" s="214"/>
      <c r="F402" s="128"/>
      <c r="G402" s="588"/>
      <c r="H402" s="588"/>
      <c r="I402" s="131"/>
      <c r="J402" s="139"/>
      <c r="K402" s="131"/>
      <c r="L402" s="132"/>
      <c r="M402" s="132"/>
      <c r="N402" s="141"/>
      <c r="O402" s="139"/>
      <c r="P402" s="139"/>
      <c r="Q402" s="139"/>
      <c r="R402" s="133"/>
      <c r="S402" s="134"/>
      <c r="T402" s="434" t="str">
        <f t="shared" si="116"/>
        <v/>
      </c>
      <c r="U402" s="429"/>
      <c r="V402" s="429" t="e">
        <f t="shared" si="118"/>
        <v>#N/A</v>
      </c>
      <c r="W402" s="298"/>
      <c r="X402" s="129" t="str">
        <f t="shared" si="124"/>
        <v/>
      </c>
      <c r="Y402" s="129" t="str">
        <f t="shared" si="119"/>
        <v/>
      </c>
      <c r="Z402" s="129" t="str">
        <f t="shared" si="120"/>
        <v/>
      </c>
      <c r="AA402" s="133" t="str">
        <f t="shared" si="128"/>
        <v/>
      </c>
      <c r="AC402" s="186" t="e">
        <f>AC371</f>
        <v>#N/A</v>
      </c>
      <c r="AD402" s="187" t="e">
        <f>AD371</f>
        <v>#N/A</v>
      </c>
      <c r="AE402" s="187" t="e">
        <f>AE371</f>
        <v>#N/A</v>
      </c>
      <c r="AF402" s="187" t="e">
        <f>AF371</f>
        <v>#N/A</v>
      </c>
      <c r="AG402" s="204">
        <f t="shared" si="121"/>
        <v>0</v>
      </c>
      <c r="AI402" s="160" t="str">
        <f>IF(月報!G402&lt;&gt;"",月報!G402,"")</f>
        <v/>
      </c>
      <c r="AJ402" s="126" t="str">
        <f>IF(月報!W402&lt;&gt;"",月報!W402*24,"")</f>
        <v/>
      </c>
      <c r="AK402" s="126" t="str">
        <f>IF(月報!P402&lt;&gt;"",月報!P402,"")</f>
        <v/>
      </c>
      <c r="AL402" s="126" t="str">
        <f>IF(月報!Q402&lt;&gt;"",IF(月報!Q402="平日残","",月報!Q402),"")</f>
        <v/>
      </c>
      <c r="AM402" s="126"/>
      <c r="AN402" s="126" t="str">
        <f t="shared" si="127"/>
        <v/>
      </c>
      <c r="AO402" s="126" t="str">
        <f>IF($E402="","",VLOOKUP($E402,カレンダマスタ!$A$5:$E$381,5,FALSE))</f>
        <v/>
      </c>
      <c r="AQ402" s="196" t="str">
        <f>IF(G402="","",IF(VLOOKUP(E402,カレンダマスタ!$A$5:$D$381,4,FALSE)=0,"",1))</f>
        <v/>
      </c>
      <c r="AR402" s="136" t="str">
        <f>IF($G402="","",IF($AD402="NSTC",INDEX(カレンダマスタ!$I$26:$O$31,MATCH($G402,カレンダマスタ!$H$26:$H$31,1),MATCH($H402,カレンダマスタ!$I$25:$O$25,1)),
IF($AD402="CS本社",INDEX(カレンダマスタ!$I$36:$O$41,MATCH($G402,カレンダマスタ!$H$36:$H$41,1),MATCH($H402,カレンダマスタ!$I$35:$O$35,1)),
IF($AD402="NS本社",INDEX(カレンダマスタ!$I$94:$O$99,MATCH($G402,カレンダマスタ!$H$95:$H$100,1),MATCH($H402,カレンダマスタ!$I$93:$O$93,1)),
IF($AD402="ODC",INDEX(カレンダマスタ!$I$46:$O$51,MATCH($G402,カレンダマスタ!$H$46:$H$51,1),MATCH($H402,カレンダマスタ!$I$45:$O$45,1)),
IF($AD402="NS東京TC",INDEX(カレンダマスタ!$I$56:$O$61,MATCH($G402,カレンダマスタ!$H$56:$H$61,1),MATCH($H402,カレンダマスタ!$I$55:$O$55,1)),""))))))</f>
        <v/>
      </c>
      <c r="AS402" s="126" t="e">
        <f t="shared" si="122"/>
        <v>#N/A</v>
      </c>
      <c r="AU402" s="137" t="str">
        <f>IF(E402="","",VLOOKUP($E402,カレンダマスタ!$A$4:$E$381,4,FALSE))</f>
        <v/>
      </c>
      <c r="AV402" s="137" t="str">
        <f t="shared" si="129"/>
        <v/>
      </c>
      <c r="AW402" s="137" t="str">
        <f t="shared" si="130"/>
        <v/>
      </c>
      <c r="AX402" s="138" t="str">
        <f t="shared" si="131"/>
        <v/>
      </c>
      <c r="AY402" s="138" t="e">
        <f t="shared" si="132"/>
        <v>#N/A</v>
      </c>
      <c r="AZ402" s="130" t="e">
        <f>IF(AX402&amp;AW402="勤怠未設定","×",IF(AV402="勤怠修正","×",IF(AC402="外注","",IF(AA402="",IF(AY402&lt;&gt;"","×",""),IF(VLOOKUP(AA402,カレンダマスタ!$H$66:$I$83,2,FALSE)&lt;&gt;AY402,"×","OK")))))</f>
        <v>#N/A</v>
      </c>
      <c r="BC402" s="137" t="str">
        <f>IF(E402="","",VLOOKUP($E402,カレンダマスタ!$A$4:$E$381,4,FALSE))</f>
        <v/>
      </c>
      <c r="BD402" s="126" t="e">
        <f>IF(AC402="社員","",IF(AG402=0,"",IF(AD402="NSTC",IF(COUNTIF(カレンダマスタ!$Q$5:$Q$32,G402)=1,"OK","×"),
IF(AD402="NS本社",IF(COUNTIF(カレンダマスタ!$T$5:$T$32,G402)=1,"OK","×"),IF(COUNTIF(カレンダマスタ!$R$5:$R$32,G402)=1,"OK","×")))))</f>
        <v>#N/A</v>
      </c>
      <c r="BE402" s="126" t="e">
        <f>IF(AC402="社員","",IF(G402="","",IF(R402&lt;&gt;"","",IF(AF402="CS","OK",IF(VLOOKUP(E402,カレンダマスタ!$A$5:$D$381,4,FALSE)&gt;0,"",IF(OR(G402*24&gt;10.84,H402*24&lt;14.5)=TRUE,"×","OK"))))))</f>
        <v>#N/A</v>
      </c>
      <c r="BF402" s="126" t="e">
        <f t="shared" si="125"/>
        <v>#N/A</v>
      </c>
      <c r="BG402" s="126" t="e">
        <f t="shared" si="126"/>
        <v>#N/A</v>
      </c>
      <c r="BI402" s="130" t="e">
        <f t="shared" si="123"/>
        <v>#N/A</v>
      </c>
    </row>
    <row r="403" spans="2:61">
      <c r="B403" s="111"/>
      <c r="C403" s="536"/>
      <c r="D403" s="128"/>
      <c r="E403" s="214"/>
      <c r="F403" s="128"/>
      <c r="G403" s="588"/>
      <c r="H403" s="588"/>
      <c r="I403" s="131"/>
      <c r="J403" s="139"/>
      <c r="K403" s="131"/>
      <c r="L403" s="132"/>
      <c r="M403" s="132"/>
      <c r="N403" s="141"/>
      <c r="O403" s="139"/>
      <c r="P403" s="139"/>
      <c r="Q403" s="139"/>
      <c r="R403" s="133"/>
      <c r="S403" s="134"/>
      <c r="T403" s="434" t="str">
        <f t="shared" si="116"/>
        <v/>
      </c>
      <c r="U403" s="429"/>
      <c r="V403" s="429" t="e">
        <f t="shared" si="118"/>
        <v>#N/A</v>
      </c>
      <c r="W403" s="298"/>
      <c r="X403" s="129" t="str">
        <f t="shared" si="124"/>
        <v/>
      </c>
      <c r="Y403" s="129" t="str">
        <f t="shared" si="119"/>
        <v/>
      </c>
      <c r="Z403" s="129" t="str">
        <f t="shared" si="120"/>
        <v/>
      </c>
      <c r="AA403" s="133" t="str">
        <f t="shared" si="128"/>
        <v/>
      </c>
      <c r="AC403" s="186" t="e">
        <f>AC371</f>
        <v>#N/A</v>
      </c>
      <c r="AD403" s="187" t="e">
        <f>AD371</f>
        <v>#N/A</v>
      </c>
      <c r="AE403" s="187" t="e">
        <f>AE371</f>
        <v>#N/A</v>
      </c>
      <c r="AF403" s="187" t="e">
        <f>AF371</f>
        <v>#N/A</v>
      </c>
      <c r="AG403" s="204">
        <f t="shared" si="121"/>
        <v>0</v>
      </c>
      <c r="AI403" s="160" t="str">
        <f>IF(月報!G403&lt;&gt;"",月報!G403,"")</f>
        <v/>
      </c>
      <c r="AJ403" s="126" t="str">
        <f>IF(月報!W403&lt;&gt;"",月報!W403*24,"")</f>
        <v/>
      </c>
      <c r="AK403" s="126" t="str">
        <f>IF(月報!P403&lt;&gt;"",月報!P403,"")</f>
        <v/>
      </c>
      <c r="AL403" s="126" t="str">
        <f>IF(月報!Q403&lt;&gt;"",IF(月報!Q403="平日残","",月報!Q403),"")</f>
        <v/>
      </c>
      <c r="AM403" s="126"/>
      <c r="AN403" s="126" t="str">
        <f t="shared" si="127"/>
        <v/>
      </c>
      <c r="AO403" s="126" t="str">
        <f>IF($E403="","",VLOOKUP($E403,カレンダマスタ!$A$5:$E$381,5,FALSE))</f>
        <v/>
      </c>
      <c r="AQ403" s="196" t="str">
        <f>IF(G403="","",IF(VLOOKUP(E403,カレンダマスタ!$A$5:$D$381,4,FALSE)=0,"",1))</f>
        <v/>
      </c>
      <c r="AR403" s="136" t="str">
        <f>IF($G403="","",IF($AD403="NSTC",INDEX(カレンダマスタ!$I$26:$O$31,MATCH($G403,カレンダマスタ!$H$26:$H$31,1),MATCH($H403,カレンダマスタ!$I$25:$O$25,1)),
IF($AD403="CS本社",INDEX(カレンダマスタ!$I$36:$O$41,MATCH($G403,カレンダマスタ!$H$36:$H$41,1),MATCH($H403,カレンダマスタ!$I$35:$O$35,1)),
IF($AD403="NS本社",INDEX(カレンダマスタ!$I$94:$O$99,MATCH($G403,カレンダマスタ!$H$95:$H$100,1),MATCH($H403,カレンダマスタ!$I$93:$O$93,1)),
IF($AD403="ODC",INDEX(カレンダマスタ!$I$46:$O$51,MATCH($G403,カレンダマスタ!$H$46:$H$51,1),MATCH($H403,カレンダマスタ!$I$45:$O$45,1)),
IF($AD403="NS東京TC",INDEX(カレンダマスタ!$I$56:$O$61,MATCH($G403,カレンダマスタ!$H$56:$H$61,1),MATCH($H403,カレンダマスタ!$I$55:$O$55,1)),""))))))</f>
        <v/>
      </c>
      <c r="AS403" s="126" t="e">
        <f t="shared" si="122"/>
        <v>#N/A</v>
      </c>
      <c r="AU403" s="137" t="str">
        <f>IF(E403="","",VLOOKUP($E403,カレンダマスタ!$A$4:$E$381,4,FALSE))</f>
        <v/>
      </c>
      <c r="AV403" s="137" t="str">
        <f t="shared" si="129"/>
        <v/>
      </c>
      <c r="AW403" s="137" t="str">
        <f t="shared" si="130"/>
        <v/>
      </c>
      <c r="AX403" s="138" t="str">
        <f t="shared" si="131"/>
        <v/>
      </c>
      <c r="AY403" s="138" t="e">
        <f t="shared" si="132"/>
        <v>#N/A</v>
      </c>
      <c r="AZ403" s="130" t="e">
        <f>IF(AX403&amp;AW403="勤怠未設定","×",IF(AV403="勤怠修正","×",IF(AC403="外注","",IF(AA403="",IF(AY403&lt;&gt;"","×",""),IF(VLOOKUP(AA403,カレンダマスタ!$H$66:$I$83,2,FALSE)&lt;&gt;AY403,"×","OK")))))</f>
        <v>#N/A</v>
      </c>
      <c r="BC403" s="137" t="str">
        <f>IF(E403="","",VLOOKUP($E403,カレンダマスタ!$A$4:$E$381,4,FALSE))</f>
        <v/>
      </c>
      <c r="BD403" s="126" t="e">
        <f>IF(AC403="社員","",IF(AG403=0,"",IF(AD403="NSTC",IF(COUNTIF(カレンダマスタ!$Q$5:$Q$32,G403)=1,"OK","×"),
IF(AD403="NS本社",IF(COUNTIF(カレンダマスタ!$T$5:$T$32,G403)=1,"OK","×"),IF(COUNTIF(カレンダマスタ!$R$5:$R$32,G403)=1,"OK","×")))))</f>
        <v>#N/A</v>
      </c>
      <c r="BE403" s="126" t="e">
        <f>IF(AC403="社員","",IF(G403="","",IF(R403&lt;&gt;"","",IF(AF403="CS","OK",IF(VLOOKUP(E403,カレンダマスタ!$A$5:$D$381,4,FALSE)&gt;0,"",IF(OR(G403*24&gt;10.84,H403*24&lt;14.5)=TRUE,"×","OK"))))))</f>
        <v>#N/A</v>
      </c>
      <c r="BF403" s="126" t="e">
        <f t="shared" si="125"/>
        <v>#N/A</v>
      </c>
      <c r="BG403" s="126" t="e">
        <f t="shared" si="126"/>
        <v>#N/A</v>
      </c>
      <c r="BI403" s="130" t="e">
        <f t="shared" si="123"/>
        <v>#N/A</v>
      </c>
    </row>
    <row r="404" spans="2:61">
      <c r="B404" s="111"/>
      <c r="C404" s="536"/>
      <c r="D404" s="128"/>
      <c r="E404" s="214"/>
      <c r="F404" s="128"/>
      <c r="G404" s="588"/>
      <c r="H404" s="588"/>
      <c r="I404" s="131"/>
      <c r="J404" s="139"/>
      <c r="K404" s="131"/>
      <c r="L404" s="132"/>
      <c r="M404" s="132"/>
      <c r="N404" s="141"/>
      <c r="O404" s="139"/>
      <c r="P404" s="139"/>
      <c r="Q404" s="139"/>
      <c r="R404" s="133"/>
      <c r="S404" s="134"/>
      <c r="T404" s="434" t="str">
        <f t="shared" si="116"/>
        <v/>
      </c>
      <c r="U404" s="429"/>
      <c r="V404" s="429" t="e">
        <f t="shared" si="118"/>
        <v>#N/A</v>
      </c>
      <c r="W404" s="298"/>
      <c r="X404" s="129" t="str">
        <f t="shared" si="124"/>
        <v/>
      </c>
      <c r="Y404" s="129" t="str">
        <f t="shared" si="119"/>
        <v/>
      </c>
      <c r="Z404" s="129" t="str">
        <f t="shared" si="120"/>
        <v/>
      </c>
      <c r="AA404" s="133" t="str">
        <f t="shared" si="128"/>
        <v/>
      </c>
      <c r="AC404" s="186" t="e">
        <f>AC371</f>
        <v>#N/A</v>
      </c>
      <c r="AD404" s="187" t="e">
        <f>AD371</f>
        <v>#N/A</v>
      </c>
      <c r="AE404" s="187" t="e">
        <f>AE371</f>
        <v>#N/A</v>
      </c>
      <c r="AF404" s="187" t="e">
        <f>AF371</f>
        <v>#N/A</v>
      </c>
      <c r="AG404" s="204">
        <f t="shared" si="121"/>
        <v>0</v>
      </c>
      <c r="AI404" s="160" t="str">
        <f>IF(月報!G404&lt;&gt;"",月報!G404,"")</f>
        <v/>
      </c>
      <c r="AJ404" s="126" t="str">
        <f>IF(月報!W404&lt;&gt;"",月報!W404*24,"")</f>
        <v/>
      </c>
      <c r="AK404" s="126" t="str">
        <f>IF(月報!P404&lt;&gt;"",月報!P404,"")</f>
        <v/>
      </c>
      <c r="AL404" s="126" t="str">
        <f>IF(月報!Q404&lt;&gt;"",IF(月報!Q404="平日残","",月報!Q404),"")</f>
        <v/>
      </c>
      <c r="AM404" s="126"/>
      <c r="AN404" s="126" t="str">
        <f t="shared" si="127"/>
        <v/>
      </c>
      <c r="AO404" s="126" t="str">
        <f>IF($E404="","",VLOOKUP($E404,カレンダマスタ!$A$5:$E$381,5,FALSE))</f>
        <v/>
      </c>
      <c r="AQ404" s="196" t="str">
        <f>IF(G404="","",IF(VLOOKUP(E404,カレンダマスタ!$A$5:$D$381,4,FALSE)=0,"",1))</f>
        <v/>
      </c>
      <c r="AR404" s="136" t="str">
        <f>IF($G404="","",IF($AD404="NSTC",INDEX(カレンダマスタ!$I$26:$O$31,MATCH($G404,カレンダマスタ!$H$26:$H$31,1),MATCH($H404,カレンダマスタ!$I$25:$O$25,1)),
IF($AD404="CS本社",INDEX(カレンダマスタ!$I$36:$O$41,MATCH($G404,カレンダマスタ!$H$36:$H$41,1),MATCH($H404,カレンダマスタ!$I$35:$O$35,1)),
IF($AD404="NS本社",INDEX(カレンダマスタ!$I$94:$O$99,MATCH($G404,カレンダマスタ!$H$95:$H$100,1),MATCH($H404,カレンダマスタ!$I$93:$O$93,1)),
IF($AD404="ODC",INDEX(カレンダマスタ!$I$46:$O$51,MATCH($G404,カレンダマスタ!$H$46:$H$51,1),MATCH($H404,カレンダマスタ!$I$45:$O$45,1)),
IF($AD404="NS東京TC",INDEX(カレンダマスタ!$I$56:$O$61,MATCH($G404,カレンダマスタ!$H$56:$H$61,1),MATCH($H404,カレンダマスタ!$I$55:$O$55,1)),""))))))</f>
        <v/>
      </c>
      <c r="AS404" s="126" t="e">
        <f t="shared" si="122"/>
        <v>#N/A</v>
      </c>
      <c r="AU404" s="137" t="str">
        <f>IF(E404="","",VLOOKUP($E404,カレンダマスタ!$A$4:$E$381,4,FALSE))</f>
        <v/>
      </c>
      <c r="AV404" s="137" t="str">
        <f t="shared" si="129"/>
        <v/>
      </c>
      <c r="AW404" s="137" t="str">
        <f t="shared" si="130"/>
        <v/>
      </c>
      <c r="AX404" s="138" t="str">
        <f t="shared" si="131"/>
        <v/>
      </c>
      <c r="AY404" s="138" t="e">
        <f t="shared" si="132"/>
        <v>#N/A</v>
      </c>
      <c r="AZ404" s="130" t="e">
        <f>IF(AX404&amp;AW404="勤怠未設定","×",IF(AV404="勤怠修正","×",IF(AC404="外注","",IF(AA404="",IF(AY404&lt;&gt;"","×",""),IF(VLOOKUP(AA404,カレンダマスタ!$H$66:$I$83,2,FALSE)&lt;&gt;AY404,"×","OK")))))</f>
        <v>#N/A</v>
      </c>
      <c r="BC404" s="137" t="str">
        <f>IF(E404="","",VLOOKUP($E404,カレンダマスタ!$A$4:$E$381,4,FALSE))</f>
        <v/>
      </c>
      <c r="BD404" s="126" t="e">
        <f>IF(AC404="社員","",IF(AG404=0,"",IF(AD404="NSTC",IF(COUNTIF(カレンダマスタ!$Q$5:$Q$32,G404)=1,"OK","×"),
IF(AD404="NS本社",IF(COUNTIF(カレンダマスタ!$T$5:$T$32,G404)=1,"OK","×"),IF(COUNTIF(カレンダマスタ!$R$5:$R$32,G404)=1,"OK","×")))))</f>
        <v>#N/A</v>
      </c>
      <c r="BE404" s="126" t="e">
        <f>IF(AC404="社員","",IF(G404="","",IF(R404&lt;&gt;"","",IF(AF404="CS","OK",IF(VLOOKUP(E404,カレンダマスタ!$A$5:$D$381,4,FALSE)&gt;0,"",IF(OR(G404*24&gt;10.84,H404*24&lt;14.5)=TRUE,"×","OK"))))))</f>
        <v>#N/A</v>
      </c>
      <c r="BF404" s="126" t="e">
        <f t="shared" si="125"/>
        <v>#N/A</v>
      </c>
      <c r="BG404" s="126" t="e">
        <f t="shared" si="126"/>
        <v>#N/A</v>
      </c>
      <c r="BI404" s="130" t="e">
        <f t="shared" si="123"/>
        <v>#N/A</v>
      </c>
    </row>
    <row r="405" spans="2:61" ht="13.8" thickBot="1">
      <c r="B405" s="161"/>
      <c r="C405" s="538"/>
      <c r="D405" s="162"/>
      <c r="E405" s="215"/>
      <c r="F405" s="162"/>
      <c r="G405" s="590"/>
      <c r="H405" s="590"/>
      <c r="I405" s="164"/>
      <c r="J405" s="165"/>
      <c r="K405" s="164"/>
      <c r="L405" s="166"/>
      <c r="M405" s="166"/>
      <c r="N405" s="167"/>
      <c r="O405" s="165"/>
      <c r="P405" s="165"/>
      <c r="Q405" s="165"/>
      <c r="R405" s="168"/>
      <c r="S405" s="169"/>
      <c r="T405" s="436" t="str">
        <f t="shared" si="116"/>
        <v/>
      </c>
      <c r="U405" s="432"/>
      <c r="V405" s="432" t="e">
        <f t="shared" si="118"/>
        <v>#N/A</v>
      </c>
      <c r="W405" s="298"/>
      <c r="X405" s="165" t="str">
        <f t="shared" si="124"/>
        <v/>
      </c>
      <c r="Y405" s="165" t="str">
        <f t="shared" si="119"/>
        <v/>
      </c>
      <c r="Z405" s="165" t="str">
        <f t="shared" si="120"/>
        <v/>
      </c>
      <c r="AA405" s="168" t="str">
        <f t="shared" si="128"/>
        <v/>
      </c>
      <c r="AC405" s="192" t="e">
        <f>AC371</f>
        <v>#N/A</v>
      </c>
      <c r="AD405" s="193" t="e">
        <f>AD371</f>
        <v>#N/A</v>
      </c>
      <c r="AE405" s="193" t="e">
        <f>AE371</f>
        <v>#N/A</v>
      </c>
      <c r="AF405" s="193" t="e">
        <f>AF371</f>
        <v>#N/A</v>
      </c>
      <c r="AG405" s="207">
        <f t="shared" si="121"/>
        <v>0</v>
      </c>
      <c r="AI405" s="170" t="str">
        <f>IF(月報!G405&lt;&gt;"",月報!G405,"")</f>
        <v/>
      </c>
      <c r="AJ405" s="171" t="str">
        <f>IF(月報!W405&lt;&gt;"",月報!W405*24,"")</f>
        <v/>
      </c>
      <c r="AK405" s="171" t="str">
        <f>IF(月報!P405&lt;&gt;"",月報!P405,"")</f>
        <v/>
      </c>
      <c r="AL405" s="171" t="str">
        <f>IF(月報!Q405&lt;&gt;"",IF(月報!Q405="平日残","",月報!Q405),"")</f>
        <v/>
      </c>
      <c r="AM405" s="171"/>
      <c r="AN405" s="171" t="str">
        <f t="shared" si="127"/>
        <v/>
      </c>
      <c r="AO405" s="171" t="str">
        <f>IF($E405="","",VLOOKUP($E405,カレンダマスタ!$A$5:$E$381,5,FALSE))</f>
        <v/>
      </c>
      <c r="AQ405" s="198" t="str">
        <f>IF(G405="","",IF(VLOOKUP(E405,カレンダマスタ!$A$5:$D$381,4,FALSE)=0,"",1))</f>
        <v/>
      </c>
      <c r="AR405" s="172" t="str">
        <f>IF($G405="","",IF($AD405="NSTC",INDEX(カレンダマスタ!$I$26:$O$31,MATCH($G405,カレンダマスタ!$H$26:$H$31,1),MATCH($H405,カレンダマスタ!$I$25:$O$25,1)),
IF($AD405="CS本社",INDEX(カレンダマスタ!$I$36:$O$41,MATCH($G405,カレンダマスタ!$H$36:$H$41,1),MATCH($H405,カレンダマスタ!$I$35:$O$35,1)),
IF($AD405="NS本社",INDEX(カレンダマスタ!$I$94:$O$99,MATCH($G405,カレンダマスタ!$H$95:$H$100,1),MATCH($H405,カレンダマスタ!$I$93:$O$93,1)),
IF($AD405="ODC",INDEX(カレンダマスタ!$I$46:$O$51,MATCH($G405,カレンダマスタ!$H$46:$H$51,1),MATCH($H405,カレンダマスタ!$I$45:$O$45,1)),
IF($AD405="NS東京TC",INDEX(カレンダマスタ!$I$56:$O$61,MATCH($G405,カレンダマスタ!$H$56:$H$61,1),MATCH($H405,カレンダマスタ!$I$55:$O$55,1)),""))))))</f>
        <v/>
      </c>
      <c r="AS405" s="171" t="e">
        <f t="shared" si="122"/>
        <v>#N/A</v>
      </c>
      <c r="AU405" s="173" t="str">
        <f>IF(E405="","",VLOOKUP($E405,カレンダマスタ!$A$4:$E$381,4,FALSE))</f>
        <v/>
      </c>
      <c r="AV405" s="173" t="str">
        <f t="shared" si="129"/>
        <v/>
      </c>
      <c r="AW405" s="173" t="str">
        <f t="shared" si="130"/>
        <v/>
      </c>
      <c r="AX405" s="174" t="str">
        <f t="shared" si="131"/>
        <v/>
      </c>
      <c r="AY405" s="174" t="e">
        <f t="shared" si="132"/>
        <v>#N/A</v>
      </c>
      <c r="AZ405" s="175" t="e">
        <f>IF(AX405&amp;AW405="勤怠未設定","×",IF(AV405="勤怠修正","×",IF(AC405="外注","",IF(AA405="",IF(AY405&lt;&gt;"","×",""),IF(VLOOKUP(AA405,カレンダマスタ!$H$66:$I$83,2,FALSE)&lt;&gt;AY405,"×","OK")))))</f>
        <v>#N/A</v>
      </c>
      <c r="BC405" s="173" t="str">
        <f>IF(E405="","",VLOOKUP($E405,カレンダマスタ!$A$4:$E$381,4,FALSE))</f>
        <v/>
      </c>
      <c r="BD405" s="171" t="e">
        <f>IF(AC405="社員","",IF(AG405=0,"",IF(AD405="NSTC",IF(COUNTIF(カレンダマスタ!$Q$5:$Q$32,G405)=1,"OK","×"),
IF(AD405="NS本社",IF(COUNTIF(カレンダマスタ!$T$5:$T$32,G405)=1,"OK","×"),IF(COUNTIF(カレンダマスタ!$R$5:$R$32,G405)=1,"OK","×")))))</f>
        <v>#N/A</v>
      </c>
      <c r="BE405" s="171" t="e">
        <f>IF(AC405="社員","",IF(G405="","",IF(R405&lt;&gt;"","",IF(AF405="CS","OK",IF(VLOOKUP(E405,カレンダマスタ!$A$5:$D$381,4,FALSE)&gt;0,"",IF(OR(G405*24&gt;10.84,H405*24&lt;14.5)=TRUE,"×","OK"))))))</f>
        <v>#N/A</v>
      </c>
      <c r="BF405" s="171" t="e">
        <f t="shared" si="125"/>
        <v>#N/A</v>
      </c>
      <c r="BG405" s="171" t="e">
        <f t="shared" si="126"/>
        <v>#N/A</v>
      </c>
      <c r="BI405" s="175" t="e">
        <f t="shared" si="123"/>
        <v>#N/A</v>
      </c>
    </row>
    <row r="406" spans="2:61">
      <c r="B406" s="323"/>
      <c r="C406" s="539"/>
      <c r="D406" s="324"/>
      <c r="E406" s="325"/>
      <c r="F406" s="324"/>
      <c r="G406" s="591"/>
      <c r="H406" s="591"/>
      <c r="I406" s="339"/>
      <c r="J406" s="320"/>
      <c r="K406" s="319"/>
      <c r="L406" s="320"/>
      <c r="M406" s="320"/>
      <c r="N406" s="320"/>
      <c r="O406" s="340"/>
      <c r="P406" s="340"/>
      <c r="Q406" s="340"/>
      <c r="R406" s="327"/>
      <c r="S406" s="328"/>
      <c r="T406" s="341"/>
      <c r="U406" s="342"/>
      <c r="V406" s="342"/>
      <c r="W406" s="298"/>
      <c r="X406" s="326"/>
      <c r="Y406" s="326"/>
      <c r="Z406" s="326"/>
      <c r="AA406" s="327" t="str">
        <f t="shared" si="128"/>
        <v/>
      </c>
      <c r="AC406" s="541"/>
      <c r="AD406" s="542"/>
      <c r="AE406" s="542"/>
      <c r="AF406" s="542"/>
      <c r="AG406" s="543"/>
      <c r="AI406" s="348" t="str">
        <f>IF(月報!G406&lt;&gt;"",月報!G406,"")</f>
        <v/>
      </c>
      <c r="AJ406" s="349" t="str">
        <f>IF(月報!W406&lt;&gt;"",月報!W406*24,"")</f>
        <v/>
      </c>
      <c r="AK406" s="349" t="str">
        <f>IF(月報!P406&lt;&gt;"",月報!P406,"")</f>
        <v/>
      </c>
      <c r="AL406" s="349" t="str">
        <f>IF(月報!Q406&lt;&gt;"",IF(月報!Q406="平日残","",月報!Q406),"")</f>
        <v/>
      </c>
      <c r="AM406" s="349"/>
      <c r="AN406" s="349" t="str">
        <f t="shared" si="127"/>
        <v/>
      </c>
      <c r="AO406" s="349" t="str">
        <f>IF($E406="","",VLOOKUP($E406,カレンダマスタ!$A$5:$E$381,5,FALSE))</f>
        <v/>
      </c>
      <c r="AQ406" s="351"/>
      <c r="AR406" s="352"/>
      <c r="AS406" s="349"/>
      <c r="AU406" s="355"/>
      <c r="AV406" s="355" t="str">
        <f t="shared" si="129"/>
        <v/>
      </c>
      <c r="AW406" s="355" t="str">
        <f t="shared" si="130"/>
        <v/>
      </c>
      <c r="AX406" s="356" t="str">
        <f t="shared" si="131"/>
        <v/>
      </c>
      <c r="AY406" s="356" t="str">
        <f t="shared" si="132"/>
        <v/>
      </c>
      <c r="AZ406" s="357" t="str">
        <f>IF(AX406&amp;AW406="勤怠未設定","×",IF(AV406="勤怠修正","×",IF(AC406="外注","",IF(AA406="",IF(AY406&lt;&gt;"","×",""),IF(VLOOKUP(AA406,カレンダマスタ!$H$66:$I$83,2,FALSE)&lt;&gt;AY406,"×","OK")))))</f>
        <v/>
      </c>
      <c r="BC406" s="355"/>
      <c r="BD406" s="349"/>
      <c r="BE406" s="349"/>
      <c r="BF406" s="349" t="str">
        <f t="shared" si="125"/>
        <v/>
      </c>
      <c r="BG406" s="349"/>
      <c r="BI406" s="357" t="str">
        <f t="shared" ref="BI406:BI415" si="133">IF(OR(AO406="×",AS406="×",AZ406="×",BD406="×",BE406="×",BF406="TW未入力",BF406="週報未入力",BG406="×"),"×","")</f>
        <v/>
      </c>
    </row>
    <row r="407" spans="2:61">
      <c r="B407" s="323"/>
      <c r="C407" s="539"/>
      <c r="D407" s="324"/>
      <c r="E407" s="325"/>
      <c r="F407" s="324"/>
      <c r="G407" s="591"/>
      <c r="H407" s="591"/>
      <c r="I407" s="339"/>
      <c r="J407" s="320"/>
      <c r="K407" s="319"/>
      <c r="L407" s="320"/>
      <c r="M407" s="320"/>
      <c r="N407" s="320"/>
      <c r="O407" s="340"/>
      <c r="P407" s="340"/>
      <c r="Q407" s="340"/>
      <c r="R407" s="327"/>
      <c r="S407" s="328"/>
      <c r="T407" s="341"/>
      <c r="U407" s="342"/>
      <c r="V407" s="342"/>
      <c r="W407" s="298"/>
      <c r="X407" s="326"/>
      <c r="Y407" s="326"/>
      <c r="Z407" s="326"/>
      <c r="AA407" s="327" t="str">
        <f t="shared" si="128"/>
        <v/>
      </c>
      <c r="AC407" s="544"/>
      <c r="AD407" s="545"/>
      <c r="AE407" s="545"/>
      <c r="AF407" s="545"/>
      <c r="AG407" s="546"/>
      <c r="AI407" s="348" t="str">
        <f>IF(月報!G407&lt;&gt;"",月報!G407,"")</f>
        <v/>
      </c>
      <c r="AJ407" s="349" t="str">
        <f>IF(月報!W407&lt;&gt;"",月報!W407*24,"")</f>
        <v/>
      </c>
      <c r="AK407" s="349" t="str">
        <f>IF(月報!P407&lt;&gt;"",月報!P407,"")</f>
        <v/>
      </c>
      <c r="AL407" s="349" t="str">
        <f>IF(月報!Q407&lt;&gt;"",IF(月報!Q407="平日残","",月報!Q407),"")</f>
        <v/>
      </c>
      <c r="AM407" s="349"/>
      <c r="AN407" s="349" t="str">
        <f t="shared" si="127"/>
        <v/>
      </c>
      <c r="AO407" s="349" t="str">
        <f>IF($E407="","",VLOOKUP($E407,カレンダマスタ!$A$5:$E$381,5,FALSE))</f>
        <v/>
      </c>
      <c r="AQ407" s="351"/>
      <c r="AR407" s="352"/>
      <c r="AS407" s="349"/>
      <c r="AU407" s="355"/>
      <c r="AV407" s="355" t="str">
        <f t="shared" si="129"/>
        <v/>
      </c>
      <c r="AW407" s="355" t="str">
        <f t="shared" si="130"/>
        <v/>
      </c>
      <c r="AX407" s="356" t="str">
        <f t="shared" si="131"/>
        <v/>
      </c>
      <c r="AY407" s="356" t="str">
        <f t="shared" si="132"/>
        <v/>
      </c>
      <c r="AZ407" s="357" t="str">
        <f>IF(AX407&amp;AW407="勤怠未設定","×",IF(AV407="勤怠修正","×",IF(AC407="外注","",IF(AA407="",IF(AY407&lt;&gt;"","×",""),IF(VLOOKUP(AA407,カレンダマスタ!$H$66:$I$83,2,FALSE)&lt;&gt;AY407,"×","OK")))))</f>
        <v/>
      </c>
      <c r="BC407" s="355"/>
      <c r="BD407" s="349"/>
      <c r="BE407" s="349"/>
      <c r="BF407" s="349" t="str">
        <f t="shared" si="125"/>
        <v/>
      </c>
      <c r="BG407" s="349"/>
      <c r="BI407" s="357" t="str">
        <f t="shared" si="133"/>
        <v/>
      </c>
    </row>
    <row r="408" spans="2:61">
      <c r="B408" s="323"/>
      <c r="C408" s="539"/>
      <c r="D408" s="324"/>
      <c r="E408" s="325"/>
      <c r="F408" s="324"/>
      <c r="G408" s="591"/>
      <c r="H408" s="591"/>
      <c r="I408" s="339"/>
      <c r="J408" s="320"/>
      <c r="K408" s="319"/>
      <c r="L408" s="320"/>
      <c r="M408" s="320"/>
      <c r="N408" s="320"/>
      <c r="O408" s="340"/>
      <c r="P408" s="340"/>
      <c r="Q408" s="340"/>
      <c r="R408" s="327"/>
      <c r="S408" s="328"/>
      <c r="T408" s="341"/>
      <c r="U408" s="342"/>
      <c r="V408" s="342"/>
      <c r="W408" s="298"/>
      <c r="X408" s="326"/>
      <c r="Y408" s="326"/>
      <c r="Z408" s="326"/>
      <c r="AA408" s="327" t="str">
        <f t="shared" si="128"/>
        <v/>
      </c>
      <c r="AC408" s="544"/>
      <c r="AD408" s="545"/>
      <c r="AE408" s="545"/>
      <c r="AF408" s="545"/>
      <c r="AG408" s="546"/>
      <c r="AI408" s="348" t="str">
        <f>IF(月報!G408&lt;&gt;"",月報!G408,"")</f>
        <v/>
      </c>
      <c r="AJ408" s="349" t="str">
        <f>IF(月報!W408&lt;&gt;"",月報!W408*24,"")</f>
        <v/>
      </c>
      <c r="AK408" s="349" t="str">
        <f>IF(月報!P408&lt;&gt;"",月報!P408,"")</f>
        <v/>
      </c>
      <c r="AL408" s="349" t="str">
        <f>IF(月報!Q408&lt;&gt;"",IF(月報!Q408="平日残","",月報!Q408),"")</f>
        <v/>
      </c>
      <c r="AM408" s="349"/>
      <c r="AN408" s="349" t="str">
        <f t="shared" si="127"/>
        <v/>
      </c>
      <c r="AO408" s="349" t="str">
        <f>IF($E408="","",VLOOKUP($E408,カレンダマスタ!$A$5:$E$381,5,FALSE))</f>
        <v/>
      </c>
      <c r="AQ408" s="351"/>
      <c r="AR408" s="352"/>
      <c r="AS408" s="349"/>
      <c r="AU408" s="355"/>
      <c r="AV408" s="355" t="str">
        <f t="shared" si="129"/>
        <v/>
      </c>
      <c r="AW408" s="355" t="str">
        <f t="shared" si="130"/>
        <v/>
      </c>
      <c r="AX408" s="356" t="str">
        <f t="shared" si="131"/>
        <v/>
      </c>
      <c r="AY408" s="356" t="str">
        <f t="shared" si="132"/>
        <v/>
      </c>
      <c r="AZ408" s="357" t="str">
        <f>IF(AX408&amp;AW408="勤怠未設定","×",IF(AV408="勤怠修正","×",IF(AC408="外注","",IF(AA408="",IF(AY408&lt;&gt;"","×",""),IF(VLOOKUP(AA408,カレンダマスタ!$H$66:$I$83,2,FALSE)&lt;&gt;AY408,"×","OK")))))</f>
        <v/>
      </c>
      <c r="BC408" s="355"/>
      <c r="BD408" s="349"/>
      <c r="BE408" s="349"/>
      <c r="BF408" s="349" t="str">
        <f t="shared" si="125"/>
        <v/>
      </c>
      <c r="BG408" s="349"/>
      <c r="BI408" s="357" t="str">
        <f t="shared" si="133"/>
        <v/>
      </c>
    </row>
    <row r="409" spans="2:61">
      <c r="B409" s="323"/>
      <c r="C409" s="539"/>
      <c r="D409" s="324"/>
      <c r="E409" s="325"/>
      <c r="F409" s="324"/>
      <c r="G409" s="591"/>
      <c r="H409" s="591"/>
      <c r="I409" s="339"/>
      <c r="J409" s="320"/>
      <c r="K409" s="319"/>
      <c r="L409" s="320"/>
      <c r="M409" s="320"/>
      <c r="N409" s="320"/>
      <c r="O409" s="340"/>
      <c r="P409" s="340"/>
      <c r="Q409" s="340"/>
      <c r="R409" s="327"/>
      <c r="S409" s="328"/>
      <c r="T409" s="341"/>
      <c r="U409" s="342"/>
      <c r="V409" s="342"/>
      <c r="W409" s="298"/>
      <c r="X409" s="326"/>
      <c r="Y409" s="326"/>
      <c r="Z409" s="326"/>
      <c r="AA409" s="327" t="str">
        <f t="shared" si="128"/>
        <v/>
      </c>
      <c r="AC409" s="544"/>
      <c r="AD409" s="545"/>
      <c r="AE409" s="545"/>
      <c r="AF409" s="545"/>
      <c r="AG409" s="546"/>
      <c r="AI409" s="348" t="str">
        <f>IF(月報!G409&lt;&gt;"",月報!G409,"")</f>
        <v/>
      </c>
      <c r="AJ409" s="349" t="str">
        <f>IF(月報!W409&lt;&gt;"",月報!W409*24,"")</f>
        <v/>
      </c>
      <c r="AK409" s="349" t="str">
        <f>IF(月報!P409&lt;&gt;"",月報!P409,"")</f>
        <v/>
      </c>
      <c r="AL409" s="349" t="str">
        <f>IF(月報!Q409&lt;&gt;"",IF(月報!Q409="平日残","",月報!Q409),"")</f>
        <v/>
      </c>
      <c r="AM409" s="349"/>
      <c r="AN409" s="349" t="str">
        <f t="shared" si="127"/>
        <v/>
      </c>
      <c r="AO409" s="349" t="str">
        <f>IF($E409="","",VLOOKUP($E409,カレンダマスタ!$A$5:$E$381,5,FALSE))</f>
        <v/>
      </c>
      <c r="AQ409" s="351"/>
      <c r="AR409" s="352"/>
      <c r="AS409" s="349"/>
      <c r="AU409" s="355"/>
      <c r="AV409" s="355" t="str">
        <f t="shared" si="129"/>
        <v/>
      </c>
      <c r="AW409" s="355" t="str">
        <f t="shared" si="130"/>
        <v/>
      </c>
      <c r="AX409" s="356" t="str">
        <f t="shared" si="131"/>
        <v/>
      </c>
      <c r="AY409" s="356" t="str">
        <f t="shared" si="132"/>
        <v/>
      </c>
      <c r="AZ409" s="357" t="str">
        <f>IF(AX409&amp;AW409="勤怠未設定","×",IF(AV409="勤怠修正","×",IF(AC409="外注","",IF(AA409="",IF(AY409&lt;&gt;"","×",""),IF(VLOOKUP(AA409,カレンダマスタ!$H$66:$I$83,2,FALSE)&lt;&gt;AY409,"×","OK")))))</f>
        <v/>
      </c>
      <c r="BC409" s="355"/>
      <c r="BD409" s="349"/>
      <c r="BE409" s="349"/>
      <c r="BF409" s="349" t="str">
        <f t="shared" si="125"/>
        <v/>
      </c>
      <c r="BG409" s="349"/>
      <c r="BI409" s="357" t="str">
        <f t="shared" si="133"/>
        <v/>
      </c>
    </row>
    <row r="410" spans="2:61">
      <c r="B410" s="323"/>
      <c r="C410" s="539"/>
      <c r="D410" s="324"/>
      <c r="E410" s="325"/>
      <c r="F410" s="324"/>
      <c r="G410" s="591"/>
      <c r="H410" s="591"/>
      <c r="I410" s="339"/>
      <c r="J410" s="320"/>
      <c r="K410" s="319"/>
      <c r="L410" s="320"/>
      <c r="M410" s="320"/>
      <c r="N410" s="320"/>
      <c r="O410" s="340"/>
      <c r="P410" s="340"/>
      <c r="Q410" s="340"/>
      <c r="R410" s="327"/>
      <c r="S410" s="328"/>
      <c r="T410" s="341"/>
      <c r="U410" s="342"/>
      <c r="V410" s="342"/>
      <c r="W410" s="298"/>
      <c r="X410" s="326"/>
      <c r="Y410" s="326"/>
      <c r="Z410" s="326"/>
      <c r="AA410" s="327" t="str">
        <f t="shared" si="128"/>
        <v/>
      </c>
      <c r="AC410" s="544"/>
      <c r="AD410" s="545"/>
      <c r="AE410" s="545"/>
      <c r="AF410" s="545"/>
      <c r="AG410" s="546"/>
      <c r="AI410" s="348" t="str">
        <f>IF(月報!G410&lt;&gt;"",月報!G410,"")</f>
        <v/>
      </c>
      <c r="AJ410" s="349" t="str">
        <f>IF(月報!W410&lt;&gt;"",月報!W410*24,"")</f>
        <v/>
      </c>
      <c r="AK410" s="349" t="str">
        <f>IF(月報!P410&lt;&gt;"",月報!P410,"")</f>
        <v/>
      </c>
      <c r="AL410" s="349" t="str">
        <f>IF(月報!Q410&lt;&gt;"",IF(月報!Q410="平日残","",月報!Q410),"")</f>
        <v/>
      </c>
      <c r="AM410" s="349"/>
      <c r="AN410" s="349" t="str">
        <f t="shared" si="127"/>
        <v/>
      </c>
      <c r="AO410" s="349" t="str">
        <f>IF($E410="","",VLOOKUP($E410,カレンダマスタ!$A$5:$E$381,5,FALSE))</f>
        <v/>
      </c>
      <c r="AQ410" s="351"/>
      <c r="AR410" s="352"/>
      <c r="AS410" s="349"/>
      <c r="AU410" s="355"/>
      <c r="AV410" s="355" t="str">
        <f t="shared" si="129"/>
        <v/>
      </c>
      <c r="AW410" s="355" t="str">
        <f t="shared" si="130"/>
        <v/>
      </c>
      <c r="AX410" s="356" t="str">
        <f t="shared" si="131"/>
        <v/>
      </c>
      <c r="AY410" s="356" t="str">
        <f t="shared" si="132"/>
        <v/>
      </c>
      <c r="AZ410" s="357" t="str">
        <f>IF(AX410&amp;AW410="勤怠未設定","×",IF(AV410="勤怠修正","×",IF(AC410="外注","",IF(AA410="",IF(AY410&lt;&gt;"","×",""),IF(VLOOKUP(AA410,カレンダマスタ!$H$66:$I$83,2,FALSE)&lt;&gt;AY410,"×","OK")))))</f>
        <v/>
      </c>
      <c r="BC410" s="355"/>
      <c r="BD410" s="349"/>
      <c r="BE410" s="349"/>
      <c r="BF410" s="349" t="str">
        <f t="shared" si="125"/>
        <v/>
      </c>
      <c r="BG410" s="349"/>
      <c r="BI410" s="357" t="str">
        <f t="shared" si="133"/>
        <v/>
      </c>
    </row>
    <row r="411" spans="2:61">
      <c r="B411" s="323"/>
      <c r="C411" s="539"/>
      <c r="D411" s="324"/>
      <c r="E411" s="325"/>
      <c r="F411" s="324"/>
      <c r="G411" s="591"/>
      <c r="H411" s="591"/>
      <c r="I411" s="339"/>
      <c r="J411" s="320"/>
      <c r="K411" s="319"/>
      <c r="L411" s="320"/>
      <c r="M411" s="320"/>
      <c r="N411" s="320"/>
      <c r="O411" s="340"/>
      <c r="P411" s="340"/>
      <c r="Q411" s="340"/>
      <c r="R411" s="327"/>
      <c r="S411" s="328"/>
      <c r="T411" s="341"/>
      <c r="U411" s="342"/>
      <c r="V411" s="342"/>
      <c r="W411" s="298"/>
      <c r="X411" s="326"/>
      <c r="Y411" s="326"/>
      <c r="Z411" s="326"/>
      <c r="AA411" s="327" t="str">
        <f t="shared" si="128"/>
        <v/>
      </c>
      <c r="AC411" s="544"/>
      <c r="AD411" s="545"/>
      <c r="AE411" s="545"/>
      <c r="AF411" s="545"/>
      <c r="AG411" s="546"/>
      <c r="AI411" s="348" t="str">
        <f>IF(月報!G411&lt;&gt;"",月報!G411,"")</f>
        <v/>
      </c>
      <c r="AJ411" s="349" t="str">
        <f>IF(月報!W411&lt;&gt;"",月報!W411*24,"")</f>
        <v/>
      </c>
      <c r="AK411" s="349" t="str">
        <f>IF(月報!P411&lt;&gt;"",月報!P411,"")</f>
        <v/>
      </c>
      <c r="AL411" s="349" t="str">
        <f>IF(月報!Q411&lt;&gt;"",IF(月報!Q411="平日残","",月報!Q411),"")</f>
        <v/>
      </c>
      <c r="AM411" s="349"/>
      <c r="AN411" s="349" t="str">
        <f t="shared" si="127"/>
        <v/>
      </c>
      <c r="AO411" s="349" t="str">
        <f>IF($E411="","",VLOOKUP($E411,カレンダマスタ!$A$5:$E$381,5,FALSE))</f>
        <v/>
      </c>
      <c r="AQ411" s="351"/>
      <c r="AR411" s="352"/>
      <c r="AS411" s="349"/>
      <c r="AU411" s="355"/>
      <c r="AV411" s="355" t="str">
        <f t="shared" si="129"/>
        <v/>
      </c>
      <c r="AW411" s="355" t="str">
        <f t="shared" si="130"/>
        <v/>
      </c>
      <c r="AX411" s="356" t="str">
        <f t="shared" si="131"/>
        <v/>
      </c>
      <c r="AY411" s="356" t="str">
        <f t="shared" si="132"/>
        <v/>
      </c>
      <c r="AZ411" s="357" t="str">
        <f>IF(AX411&amp;AW411="勤怠未設定","×",IF(AV411="勤怠修正","×",IF(AC411="外注","",IF(AA411="",IF(AY411&lt;&gt;"","×",""),IF(VLOOKUP(AA411,カレンダマスタ!$H$66:$I$83,2,FALSE)&lt;&gt;AY411,"×","OK")))))</f>
        <v/>
      </c>
      <c r="BC411" s="355"/>
      <c r="BD411" s="349"/>
      <c r="BE411" s="349"/>
      <c r="BF411" s="349" t="str">
        <f t="shared" si="125"/>
        <v/>
      </c>
      <c r="BG411" s="349"/>
      <c r="BI411" s="357" t="str">
        <f t="shared" si="133"/>
        <v/>
      </c>
    </row>
    <row r="412" spans="2:61">
      <c r="B412" s="323"/>
      <c r="C412" s="539"/>
      <c r="D412" s="324"/>
      <c r="E412" s="325"/>
      <c r="F412" s="324"/>
      <c r="G412" s="591"/>
      <c r="H412" s="591"/>
      <c r="I412" s="339"/>
      <c r="J412" s="320"/>
      <c r="K412" s="319"/>
      <c r="L412" s="320"/>
      <c r="M412" s="320"/>
      <c r="N412" s="320"/>
      <c r="O412" s="340"/>
      <c r="P412" s="340"/>
      <c r="Q412" s="340"/>
      <c r="R412" s="327"/>
      <c r="S412" s="328"/>
      <c r="T412" s="341"/>
      <c r="U412" s="342"/>
      <c r="V412" s="342"/>
      <c r="W412" s="298"/>
      <c r="X412" s="326"/>
      <c r="Y412" s="326"/>
      <c r="Z412" s="326"/>
      <c r="AA412" s="327" t="str">
        <f t="shared" si="128"/>
        <v/>
      </c>
      <c r="AC412" s="544"/>
      <c r="AD412" s="545"/>
      <c r="AE412" s="545"/>
      <c r="AF412" s="545"/>
      <c r="AG412" s="546"/>
      <c r="AI412" s="348" t="str">
        <f>IF(月報!G412&lt;&gt;"",月報!G412,"")</f>
        <v/>
      </c>
      <c r="AJ412" s="349" t="str">
        <f>IF(月報!W412&lt;&gt;"",月報!W412*24,"")</f>
        <v/>
      </c>
      <c r="AK412" s="349" t="str">
        <f>IF(月報!P412&lt;&gt;"",月報!P412,"")</f>
        <v/>
      </c>
      <c r="AL412" s="349" t="str">
        <f>IF(月報!Q412&lt;&gt;"",IF(月報!Q412="平日残","",月報!Q412),"")</f>
        <v/>
      </c>
      <c r="AM412" s="349"/>
      <c r="AN412" s="349" t="str">
        <f t="shared" si="127"/>
        <v/>
      </c>
      <c r="AO412" s="349" t="str">
        <f>IF($E412="","",VLOOKUP($E412,カレンダマスタ!$A$5:$E$381,5,FALSE))</f>
        <v/>
      </c>
      <c r="AQ412" s="351"/>
      <c r="AR412" s="352"/>
      <c r="AS412" s="349"/>
      <c r="AU412" s="355"/>
      <c r="AV412" s="355" t="str">
        <f t="shared" si="129"/>
        <v/>
      </c>
      <c r="AW412" s="355" t="str">
        <f t="shared" si="130"/>
        <v/>
      </c>
      <c r="AX412" s="356" t="str">
        <f t="shared" si="131"/>
        <v/>
      </c>
      <c r="AY412" s="356" t="str">
        <f t="shared" si="132"/>
        <v/>
      </c>
      <c r="AZ412" s="357" t="str">
        <f>IF(AX412&amp;AW412="勤怠未設定","×",IF(AV412="勤怠修正","×",IF(AC412="外注","",IF(AA412="",IF(AY412&lt;&gt;"","×",""),IF(VLOOKUP(AA412,カレンダマスタ!$H$66:$I$83,2,FALSE)&lt;&gt;AY412,"×","OK")))))</f>
        <v/>
      </c>
      <c r="BC412" s="355"/>
      <c r="BD412" s="349"/>
      <c r="BE412" s="349"/>
      <c r="BF412" s="349" t="str">
        <f t="shared" si="125"/>
        <v/>
      </c>
      <c r="BG412" s="349"/>
      <c r="BI412" s="357" t="str">
        <f t="shared" si="133"/>
        <v/>
      </c>
    </row>
    <row r="413" spans="2:61">
      <c r="B413" s="323"/>
      <c r="C413" s="539"/>
      <c r="D413" s="324"/>
      <c r="E413" s="325"/>
      <c r="F413" s="324"/>
      <c r="G413" s="591"/>
      <c r="H413" s="591"/>
      <c r="I413" s="339"/>
      <c r="J413" s="320"/>
      <c r="K413" s="319"/>
      <c r="L413" s="320"/>
      <c r="M413" s="320"/>
      <c r="N413" s="320"/>
      <c r="O413" s="340"/>
      <c r="P413" s="340"/>
      <c r="Q413" s="340"/>
      <c r="R413" s="327"/>
      <c r="S413" s="328"/>
      <c r="T413" s="341"/>
      <c r="U413" s="342"/>
      <c r="V413" s="342"/>
      <c r="W413" s="298"/>
      <c r="X413" s="326"/>
      <c r="Y413" s="326"/>
      <c r="Z413" s="326"/>
      <c r="AA413" s="327" t="str">
        <f t="shared" si="128"/>
        <v/>
      </c>
      <c r="AC413" s="544"/>
      <c r="AD413" s="545"/>
      <c r="AE413" s="545"/>
      <c r="AF413" s="545"/>
      <c r="AG413" s="546"/>
      <c r="AI413" s="348" t="str">
        <f>IF(月報!G413&lt;&gt;"",月報!G413,"")</f>
        <v/>
      </c>
      <c r="AJ413" s="349" t="str">
        <f>IF(月報!W413&lt;&gt;"",月報!W413*24,"")</f>
        <v/>
      </c>
      <c r="AK413" s="349" t="str">
        <f>IF(月報!P413&lt;&gt;"",月報!P413,"")</f>
        <v/>
      </c>
      <c r="AL413" s="349" t="str">
        <f>IF(月報!Q413&lt;&gt;"",IF(月報!Q413="平日残","",月報!Q413),"")</f>
        <v/>
      </c>
      <c r="AM413" s="349"/>
      <c r="AN413" s="349" t="str">
        <f t="shared" si="127"/>
        <v/>
      </c>
      <c r="AO413" s="349" t="str">
        <f>IF($E413="","",VLOOKUP($E413,カレンダマスタ!$A$5:$E$381,5,FALSE))</f>
        <v/>
      </c>
      <c r="AQ413" s="351"/>
      <c r="AR413" s="352"/>
      <c r="AS413" s="349"/>
      <c r="AU413" s="355"/>
      <c r="AV413" s="355" t="str">
        <f t="shared" si="129"/>
        <v/>
      </c>
      <c r="AW413" s="355" t="str">
        <f t="shared" si="130"/>
        <v/>
      </c>
      <c r="AX413" s="356" t="str">
        <f t="shared" si="131"/>
        <v/>
      </c>
      <c r="AY413" s="356" t="str">
        <f t="shared" si="132"/>
        <v/>
      </c>
      <c r="AZ413" s="357" t="str">
        <f>IF(AX413&amp;AW413="勤怠未設定","×",IF(AV413="勤怠修正","×",IF(AC413="外注","",IF(AA413="",IF(AY413&lt;&gt;"","×",""),IF(VLOOKUP(AA413,カレンダマスタ!$H$66:$I$83,2,FALSE)&lt;&gt;AY413,"×","OK")))))</f>
        <v/>
      </c>
      <c r="BC413" s="355"/>
      <c r="BD413" s="349"/>
      <c r="BE413" s="349"/>
      <c r="BF413" s="349" t="str">
        <f t="shared" si="125"/>
        <v/>
      </c>
      <c r="BG413" s="349"/>
      <c r="BI413" s="357" t="str">
        <f t="shared" si="133"/>
        <v/>
      </c>
    </row>
    <row r="414" spans="2:61">
      <c r="B414" s="323"/>
      <c r="C414" s="539"/>
      <c r="D414" s="324"/>
      <c r="E414" s="325"/>
      <c r="F414" s="324"/>
      <c r="G414" s="591"/>
      <c r="H414" s="591"/>
      <c r="I414" s="339"/>
      <c r="J414" s="320"/>
      <c r="K414" s="319"/>
      <c r="L414" s="320"/>
      <c r="M414" s="320"/>
      <c r="N414" s="320"/>
      <c r="O414" s="340"/>
      <c r="P414" s="340"/>
      <c r="Q414" s="340"/>
      <c r="R414" s="327"/>
      <c r="S414" s="328"/>
      <c r="T414" s="341"/>
      <c r="U414" s="342"/>
      <c r="V414" s="342"/>
      <c r="W414" s="298"/>
      <c r="X414" s="326"/>
      <c r="Y414" s="326"/>
      <c r="Z414" s="326"/>
      <c r="AA414" s="327" t="str">
        <f t="shared" si="128"/>
        <v/>
      </c>
      <c r="AC414" s="544"/>
      <c r="AD414" s="545"/>
      <c r="AE414" s="545"/>
      <c r="AF414" s="545"/>
      <c r="AG414" s="546"/>
      <c r="AI414" s="348" t="str">
        <f>IF(月報!G414&lt;&gt;"",月報!G414,"")</f>
        <v/>
      </c>
      <c r="AJ414" s="349" t="str">
        <f>IF(月報!W414&lt;&gt;"",月報!W414*24,"")</f>
        <v/>
      </c>
      <c r="AK414" s="349" t="str">
        <f>IF(月報!P414&lt;&gt;"",月報!P414,"")</f>
        <v/>
      </c>
      <c r="AL414" s="349" t="str">
        <f>IF(月報!Q414&lt;&gt;"",IF(月報!Q414="平日残","",月報!Q414),"")</f>
        <v/>
      </c>
      <c r="AM414" s="349"/>
      <c r="AN414" s="349" t="str">
        <f t="shared" si="127"/>
        <v/>
      </c>
      <c r="AO414" s="349" t="str">
        <f>IF($E414="","",VLOOKUP($E414,カレンダマスタ!$A$5:$E$381,5,FALSE))</f>
        <v/>
      </c>
      <c r="AQ414" s="351"/>
      <c r="AR414" s="352"/>
      <c r="AS414" s="349"/>
      <c r="AU414" s="355"/>
      <c r="AV414" s="355" t="str">
        <f t="shared" si="129"/>
        <v/>
      </c>
      <c r="AW414" s="355" t="str">
        <f t="shared" si="130"/>
        <v/>
      </c>
      <c r="AX414" s="356" t="str">
        <f t="shared" si="131"/>
        <v/>
      </c>
      <c r="AY414" s="356" t="str">
        <f t="shared" si="132"/>
        <v/>
      </c>
      <c r="AZ414" s="357" t="str">
        <f>IF(AX414&amp;AW414="勤怠未設定","×",IF(AV414="勤怠修正","×",IF(AC414="外注","",IF(AA414="",IF(AY414&lt;&gt;"","×",""),IF(VLOOKUP(AA414,カレンダマスタ!$H$66:$I$83,2,FALSE)&lt;&gt;AY414,"×","OK")))))</f>
        <v/>
      </c>
      <c r="BC414" s="355"/>
      <c r="BD414" s="349"/>
      <c r="BE414" s="349"/>
      <c r="BF414" s="349" t="str">
        <f t="shared" si="125"/>
        <v/>
      </c>
      <c r="BG414" s="349"/>
      <c r="BI414" s="357" t="str">
        <f t="shared" si="133"/>
        <v/>
      </c>
    </row>
    <row r="415" spans="2:61" ht="13.8" thickBot="1">
      <c r="B415" s="329"/>
      <c r="C415" s="540"/>
      <c r="D415" s="330"/>
      <c r="E415" s="331"/>
      <c r="F415" s="330"/>
      <c r="G415" s="592"/>
      <c r="H415" s="592"/>
      <c r="I415" s="343"/>
      <c r="J415" s="322"/>
      <c r="K415" s="321"/>
      <c r="L415" s="322"/>
      <c r="M415" s="322"/>
      <c r="N415" s="322"/>
      <c r="O415" s="344"/>
      <c r="P415" s="344"/>
      <c r="Q415" s="344"/>
      <c r="R415" s="333"/>
      <c r="S415" s="334"/>
      <c r="T415" s="345"/>
      <c r="U415" s="346"/>
      <c r="V415" s="346"/>
      <c r="W415" s="298"/>
      <c r="X415" s="332"/>
      <c r="Y415" s="332"/>
      <c r="Z415" s="332"/>
      <c r="AA415" s="333" t="str">
        <f t="shared" si="128"/>
        <v/>
      </c>
      <c r="AC415" s="547"/>
      <c r="AD415" s="548"/>
      <c r="AE415" s="548"/>
      <c r="AF415" s="548"/>
      <c r="AG415" s="549"/>
      <c r="AI415" s="348" t="str">
        <f>IF(月報!G415&lt;&gt;"",月報!G415,"")</f>
        <v/>
      </c>
      <c r="AJ415" s="350" t="str">
        <f>IF(月報!W415&lt;&gt;"",月報!W415*24,"")</f>
        <v/>
      </c>
      <c r="AK415" s="350" t="str">
        <f>IF(月報!P415&lt;&gt;"",月報!P415,"")</f>
        <v/>
      </c>
      <c r="AL415" s="350" t="str">
        <f>IF(月報!Q415&lt;&gt;"",IF(月報!Q415="平日残","",月報!Q415),"")</f>
        <v/>
      </c>
      <c r="AM415" s="350"/>
      <c r="AN415" s="350" t="str">
        <f t="shared" si="127"/>
        <v/>
      </c>
      <c r="AO415" s="350" t="str">
        <f>IF($E415="","",VLOOKUP($E415,カレンダマスタ!$A$5:$E$381,5,FALSE))</f>
        <v/>
      </c>
      <c r="AP415" s="347"/>
      <c r="AQ415" s="353"/>
      <c r="AR415" s="354"/>
      <c r="AS415" s="350"/>
      <c r="AT415" s="347"/>
      <c r="AU415" s="358"/>
      <c r="AV415" s="358" t="str">
        <f t="shared" si="129"/>
        <v/>
      </c>
      <c r="AW415" s="358" t="str">
        <f t="shared" si="130"/>
        <v/>
      </c>
      <c r="AX415" s="359" t="str">
        <f t="shared" si="131"/>
        <v/>
      </c>
      <c r="AY415" s="359" t="str">
        <f t="shared" si="132"/>
        <v/>
      </c>
      <c r="AZ415" s="360" t="str">
        <f>IF(AX415&amp;AW415="勤怠未設定","×",IF(AV415="勤怠修正","×",IF(AC415="外注","",IF(AA415="",IF(AY415&lt;&gt;"","×",""),IF(VLOOKUP(AA415,カレンダマスタ!$H$66:$I$83,2,FALSE)&lt;&gt;AY415,"×","OK")))))</f>
        <v/>
      </c>
      <c r="BC415" s="358"/>
      <c r="BD415" s="350"/>
      <c r="BE415" s="350"/>
      <c r="BF415" s="350" t="str">
        <f t="shared" si="125"/>
        <v/>
      </c>
      <c r="BG415" s="350"/>
      <c r="BI415" s="360" t="str">
        <f t="shared" si="133"/>
        <v/>
      </c>
    </row>
    <row r="416" spans="2:61">
      <c r="B416" s="176">
        <f>B371+1</f>
        <v>10</v>
      </c>
      <c r="C416" s="535">
        <v>290863</v>
      </c>
      <c r="D416" s="112" t="s">
        <v>549</v>
      </c>
      <c r="E416" s="582">
        <v>45403</v>
      </c>
      <c r="F416" s="112" t="s">
        <v>370</v>
      </c>
      <c r="G416" s="587"/>
      <c r="H416" s="587"/>
      <c r="I416" s="114"/>
      <c r="J416" s="118"/>
      <c r="K416" s="115"/>
      <c r="L416" s="116"/>
      <c r="M416" s="116"/>
      <c r="N416" s="117"/>
      <c r="O416" s="118"/>
      <c r="P416" s="118"/>
      <c r="Q416" s="118"/>
      <c r="R416" s="119"/>
      <c r="S416" s="120"/>
      <c r="T416" s="433" t="str">
        <f t="shared" si="116"/>
        <v/>
      </c>
      <c r="U416" s="428">
        <f>SUM(T416:T422)</f>
        <v>50.25</v>
      </c>
      <c r="V416" s="428" t="e">
        <f t="shared" ref="V416:V450" si="134">IF(AC416="外注",IF(AND(BC416&lt;1,ROUND((H416*24),1)=13),"外注2半",IF(AND(BC416&lt;1,ROUND((G416*24),1)=13.7),"外注1半",IF(AND(BC416&lt;1,G416=""),"外注休暇",""))),"")</f>
        <v>#N/A</v>
      </c>
      <c r="W416" s="298"/>
      <c r="X416" s="113" t="str">
        <f>IF(O416&lt;&gt;"",O416/24,"")</f>
        <v/>
      </c>
      <c r="Y416" s="113" t="str">
        <f t="shared" ref="Y416:Y450" si="135">IF(P416&lt;&gt;"",P416/24,"")</f>
        <v/>
      </c>
      <c r="Z416" s="113" t="str">
        <f t="shared" ref="Z416:Z450" si="136">IF(Q416&lt;&gt;"",Q416/24,"")</f>
        <v/>
      </c>
      <c r="AA416" s="119" t="str">
        <f t="shared" si="128"/>
        <v/>
      </c>
      <c r="AC416" s="183" t="e">
        <f>IF(C416&lt;&gt;"",VLOOKUP(C416,設定シート!$D$10:$N$109,11,FALSE),"")</f>
        <v>#N/A</v>
      </c>
      <c r="AD416" s="184" t="e">
        <f>IF(C416&lt;&gt;"",VLOOKUP(C416,設定シート!$D$10:$H$109,5,FALSE),"")</f>
        <v>#N/A</v>
      </c>
      <c r="AE416" s="185" t="e">
        <f>IF(C416&lt;&gt;"",VLOOKUP(C416,設定シート!$D$10:$L$109,9,FALSE),"")</f>
        <v>#N/A</v>
      </c>
      <c r="AF416" s="184" t="e">
        <f>IF($AD416="","",IF(LEFT($AD416,2)="NS","NS","CS"))</f>
        <v>#N/A</v>
      </c>
      <c r="AG416" s="203">
        <f t="shared" ref="AG416:AG450" si="137">IF(OR(R416="有給休暇",G416=""),0,IF(AQ416=1,0,1))</f>
        <v>0</v>
      </c>
      <c r="AI416" s="121" t="str">
        <f>IF(月報!G416&lt;&gt;"",月報!G416,"")</f>
        <v/>
      </c>
      <c r="AJ416" s="122" t="str">
        <f>IF(月報!W416&lt;&gt;"",月報!W416*24,"")</f>
        <v/>
      </c>
      <c r="AK416" s="122" t="str">
        <f>IF(月報!P416&lt;&gt;"",月報!P416,"")</f>
        <v/>
      </c>
      <c r="AL416" s="122" t="str">
        <f>IF(月報!Q416&lt;&gt;"",IF(月報!Q416="平日残","",月報!Q416),"")</f>
        <v/>
      </c>
      <c r="AM416" s="122"/>
      <c r="AN416" s="122" t="e">
        <f t="shared" si="127"/>
        <v>#N/A</v>
      </c>
      <c r="AO416" s="122" t="e">
        <f>IF($E416="","",VLOOKUP($E416,カレンダマスタ!$A$5:$E$381,5,FALSE))</f>
        <v>#N/A</v>
      </c>
      <c r="AQ416" s="195" t="str">
        <f>IF(G416="","",IF(VLOOKUP(E416,カレンダマスタ!$A$5:$D$381,4,FALSE)=0,"",1))</f>
        <v/>
      </c>
      <c r="AR416" s="123" t="str">
        <f>IF($G416="","",IF($AD416="NSTC",INDEX(カレンダマスタ!$I$26:$O$31,MATCH($G416,カレンダマスタ!$H$26:$H$31,1),MATCH($H416,カレンダマスタ!$I$25:$O$25,1)),
IF($AD416="CS本社",INDEX(カレンダマスタ!$I$36:$O$41,MATCH($G416,カレンダマスタ!$H$36:$H$41,1),MATCH($H416,カレンダマスタ!$I$35:$O$35,1)),
IF($AD416="NS本社",INDEX(カレンダマスタ!$I$94:$O$99,MATCH($G416,カレンダマスタ!$H$95:$H$100,1),MATCH($H416,カレンダマスタ!$I$93:$O$93,1)),
IF($AD416="ODC",INDEX(カレンダマスタ!$I$46:$O$51,MATCH($G416,カレンダマスタ!$H$46:$H$51,1),MATCH($H416,カレンダマスタ!$I$45:$O$45,1)),
IF($AD416="NS東京TC",INDEX(カレンダマスタ!$I$56:$O$61,MATCH($G416,カレンダマスタ!$H$56:$H$61,1),MATCH($H416,カレンダマスタ!$I$55:$O$55,1)),""))))))</f>
        <v/>
      </c>
      <c r="AS416" s="122" t="e">
        <f t="shared" ref="AS416:AS450" si="138">IF(AC416="社員","",IF(R416="有給休暇","",IF(AND(AF416="CS",AQ416=1)=TRUE,"OK",IF(AR416&lt;&gt;"",IF(TIMEVALUE(MID(I416,1,10))=AR416,"OK","×"),""))))</f>
        <v>#N/A</v>
      </c>
      <c r="AU416" s="124" t="e">
        <f>IF(E416="","",VLOOKUP($E416,カレンダマスタ!$A$4:$E$381,4,FALSE))</f>
        <v>#N/A</v>
      </c>
      <c r="AV416" s="124" t="str">
        <f t="shared" si="129"/>
        <v/>
      </c>
      <c r="AW416" s="124" t="str">
        <f t="shared" si="130"/>
        <v/>
      </c>
      <c r="AX416" s="125" t="e">
        <f t="shared" si="131"/>
        <v>#N/A</v>
      </c>
      <c r="AY416" s="125" t="e">
        <f t="shared" si="132"/>
        <v>#N/A</v>
      </c>
      <c r="AZ416" s="114" t="e">
        <f>IF(AX416&amp;AW416="勤怠未設定","×",IF(AV416="勤怠修正","×",IF(AC416="外注","",IF(AA416="",IF(AY416&lt;&gt;"","×",""),IF(VLOOKUP(AA416,カレンダマスタ!$H$66:$I$83,2,FALSE)&lt;&gt;AY416,"×","OK")))))</f>
        <v>#N/A</v>
      </c>
      <c r="BC416" s="124" t="e">
        <f>IF(E416="","",VLOOKUP($E416,カレンダマスタ!$A$4:$E$381,4,FALSE))</f>
        <v>#N/A</v>
      </c>
      <c r="BD416" s="122" t="e">
        <f>IF(AC416="社員","",IF(AG416=0,"",IF(AD416="NSTC",IF(COUNTIF(カレンダマスタ!$Q$5:$Q$32,G416)=1,"OK","×"),
IF(AD416="NS本社",IF(COUNTIF(カレンダマスタ!$T$5:$T$32,G416)=1,"OK","×"),IF(COUNTIF(カレンダマスタ!$R$5:$R$32,G416)=1,"OK","×")))))</f>
        <v>#N/A</v>
      </c>
      <c r="BE416" s="122" t="e">
        <f>IF(AC416="社員","",IF(G416="","",IF(R416&lt;&gt;"","",IF(AF416="CS","OK",IF(VLOOKUP(E416,カレンダマスタ!$A$5:$D$381,4,FALSE)&gt;0,"",IF(OR(G416*24&gt;10.84,H416*24&lt;14.5)=TRUE,"×","OK"))))))</f>
        <v>#N/A</v>
      </c>
      <c r="BF416" s="122" t="e">
        <f t="shared" si="125"/>
        <v>#N/A</v>
      </c>
      <c r="BG416" s="127" t="e">
        <f>IF(AE416="派遣","",IF(G416="","",IF(R416="有給休暇","",IF(S416="","×","OK"))))</f>
        <v>#N/A</v>
      </c>
      <c r="BI416" s="114" t="e">
        <f t="shared" ref="BI416:BI450" si="139">IF(OR(AO416="×",AS416="×",AZ416="×",BE416="×",BF416="TW未入力",BF416="週報未入力",BG416="×"),"×","")</f>
        <v>#N/A</v>
      </c>
    </row>
    <row r="417" spans="2:61">
      <c r="B417" s="111"/>
      <c r="C417" s="536">
        <v>290863</v>
      </c>
      <c r="D417" s="128" t="s">
        <v>549</v>
      </c>
      <c r="E417" s="583">
        <v>45404</v>
      </c>
      <c r="F417" s="128" t="s">
        <v>201</v>
      </c>
      <c r="G417" s="588">
        <v>0.375</v>
      </c>
      <c r="H417" s="588">
        <v>0.86458333333333337</v>
      </c>
      <c r="I417" s="130" t="s">
        <v>200</v>
      </c>
      <c r="J417" s="139">
        <v>10.75</v>
      </c>
      <c r="K417" s="131"/>
      <c r="L417" s="132"/>
      <c r="M417" s="132"/>
      <c r="N417" s="141"/>
      <c r="O417" s="139">
        <v>8</v>
      </c>
      <c r="P417" s="139">
        <v>2.75</v>
      </c>
      <c r="Q417" s="139"/>
      <c r="R417" s="133"/>
      <c r="S417" s="134" t="s">
        <v>594</v>
      </c>
      <c r="T417" s="434">
        <f t="shared" si="116"/>
        <v>10.75</v>
      </c>
      <c r="U417" s="429"/>
      <c r="V417" s="429" t="e">
        <f t="shared" si="134"/>
        <v>#N/A</v>
      </c>
      <c r="W417" s="298"/>
      <c r="X417" s="129">
        <f t="shared" ref="X417:X450" si="140">IF(O417&lt;&gt;"",O417/24,"")</f>
        <v>0.33333333333333331</v>
      </c>
      <c r="Y417" s="129">
        <f t="shared" si="135"/>
        <v>0.11458333333333333</v>
      </c>
      <c r="Z417" s="129" t="str">
        <f t="shared" si="136"/>
        <v/>
      </c>
      <c r="AA417" s="133" t="str">
        <f t="shared" si="128"/>
        <v/>
      </c>
      <c r="AC417" s="186" t="e">
        <f>AC416</f>
        <v>#N/A</v>
      </c>
      <c r="AD417" s="186" t="e">
        <f>AD416</f>
        <v>#N/A</v>
      </c>
      <c r="AE417" s="186" t="e">
        <f>AE416</f>
        <v>#N/A</v>
      </c>
      <c r="AF417" s="186" t="e">
        <f>AF416</f>
        <v>#N/A</v>
      </c>
      <c r="AG417" s="204" t="e">
        <f t="shared" si="137"/>
        <v>#N/A</v>
      </c>
      <c r="AI417" s="135" t="str">
        <f>IF(月報!G417&lt;&gt;"",月報!G417,"")</f>
        <v/>
      </c>
      <c r="AJ417" s="126">
        <f>IF(月報!W417&lt;&gt;"",月報!W417*24,"")</f>
        <v>10.75</v>
      </c>
      <c r="AK417" s="126" t="str">
        <f>IF(月報!P417&lt;&gt;"",月報!P417,"")</f>
        <v/>
      </c>
      <c r="AL417" s="126" t="str">
        <f>IF(月報!Q417&lt;&gt;"",IF(月報!Q417="平日残","",月報!Q417),"")</f>
        <v/>
      </c>
      <c r="AM417" s="126"/>
      <c r="AN417" s="126" t="e">
        <f t="shared" si="127"/>
        <v>#N/A</v>
      </c>
      <c r="AO417" s="126" t="e">
        <f>IF($E417="","",VLOOKUP($E417,カレンダマスタ!$A$5:$E$381,5,FALSE))</f>
        <v>#N/A</v>
      </c>
      <c r="AQ417" s="196" t="e">
        <f>IF(G417="","",IF(VLOOKUP(E417,カレンダマスタ!$A$5:$D$381,4,FALSE)=0,"",1))</f>
        <v>#N/A</v>
      </c>
      <c r="AR417" s="136" t="e">
        <f>IF($G417="","",IF($AD417="NSTC",INDEX(カレンダマスタ!$I$26:$O$31,MATCH($G417,カレンダマスタ!$H$26:$H$31,1),MATCH($H417,カレンダマスタ!$I$25:$O$25,1)),
IF($AD417="CS本社",INDEX(カレンダマスタ!$I$36:$O$41,MATCH($G417,カレンダマスタ!$H$36:$H$41,1),MATCH($H417,カレンダマスタ!$I$35:$O$35,1)),
IF($AD417="NS本社",INDEX(カレンダマスタ!$I$94:$O$99,MATCH($G417,カレンダマスタ!$H$95:$H$100,1),MATCH($H417,カレンダマスタ!$I$93:$O$93,1)),
IF($AD417="ODC",INDEX(カレンダマスタ!$I$46:$O$51,MATCH($G417,カレンダマスタ!$H$46:$H$51,1),MATCH($H417,カレンダマスタ!$I$45:$O$45,1)),
IF($AD417="NS東京TC",INDEX(カレンダマスタ!$I$56:$O$61,MATCH($G417,カレンダマスタ!$H$56:$H$61,1),MATCH($H417,カレンダマスタ!$I$55:$O$55,1)),""))))))</f>
        <v>#N/A</v>
      </c>
      <c r="AS417" s="126" t="e">
        <f t="shared" si="138"/>
        <v>#N/A</v>
      </c>
      <c r="AU417" s="137" t="e">
        <f>IF(E417="","",VLOOKUP($E417,カレンダマスタ!$A$4:$E$381,4,FALSE))</f>
        <v>#N/A</v>
      </c>
      <c r="AV417" s="137" t="str">
        <f t="shared" si="129"/>
        <v/>
      </c>
      <c r="AW417" s="137" t="str">
        <f t="shared" si="130"/>
        <v/>
      </c>
      <c r="AX417" s="138" t="e">
        <f t="shared" si="131"/>
        <v>#N/A</v>
      </c>
      <c r="AY417" s="138" t="e">
        <f t="shared" si="132"/>
        <v>#N/A</v>
      </c>
      <c r="AZ417" s="130" t="e">
        <f>IF(AX417&amp;AW417="勤怠未設定","×",IF(AV417="勤怠修正","×",IF(AC417="外注","",IF(AA417="",IF(AY417&lt;&gt;"","×",""),IF(VLOOKUP(AA417,カレンダマスタ!$H$66:$I$83,2,FALSE)&lt;&gt;AY417,"×","OK")))))</f>
        <v>#N/A</v>
      </c>
      <c r="BC417" s="137" t="e">
        <f>IF(E417="","",VLOOKUP($E417,カレンダマスタ!$A$4:$E$381,4,FALSE))</f>
        <v>#N/A</v>
      </c>
      <c r="BD417" s="126" t="e">
        <f>IF(AC417="社員","",IF(AG417=0,"",IF(AD417="NSTC",IF(COUNTIF(カレンダマスタ!$Q$5:$Q$32,G417)=1,"OK","×"),
IF(AD417="NS本社",IF(COUNTIF(カレンダマスタ!$T$5:$T$32,G417)=1,"OK","×"),IF(COUNTIF(カレンダマスタ!$R$5:$R$32,G417)=1,"OK","×")))))</f>
        <v>#N/A</v>
      </c>
      <c r="BE417" s="126" t="e">
        <f>IF(AC417="社員","",IF(G417="","",IF(R417&lt;&gt;"","",IF(AF417="CS","OK",IF(VLOOKUP(E417,カレンダマスタ!$A$5:$D$381,4,FALSE)&gt;0,"",IF(OR(G417*24&gt;10.84,H417*24&lt;14.5)=TRUE,"×","OK"))))))</f>
        <v>#N/A</v>
      </c>
      <c r="BF417" s="126" t="e">
        <f t="shared" si="125"/>
        <v>#N/A</v>
      </c>
      <c r="BG417" s="126" t="e">
        <f t="shared" si="126"/>
        <v>#N/A</v>
      </c>
      <c r="BI417" s="130" t="e">
        <f t="shared" si="139"/>
        <v>#N/A</v>
      </c>
    </row>
    <row r="418" spans="2:61">
      <c r="B418" s="111"/>
      <c r="C418" s="536">
        <v>290863</v>
      </c>
      <c r="D418" s="128" t="s">
        <v>549</v>
      </c>
      <c r="E418" s="583">
        <v>45405</v>
      </c>
      <c r="F418" s="128" t="s">
        <v>203</v>
      </c>
      <c r="G418" s="588">
        <v>0.375</v>
      </c>
      <c r="H418" s="588">
        <v>0.85416666666666663</v>
      </c>
      <c r="I418" s="130" t="s">
        <v>200</v>
      </c>
      <c r="J418" s="139">
        <v>10.5</v>
      </c>
      <c r="K418" s="131"/>
      <c r="L418" s="132"/>
      <c r="M418" s="132"/>
      <c r="N418" s="141"/>
      <c r="O418" s="139">
        <v>8</v>
      </c>
      <c r="P418" s="139">
        <v>2.5</v>
      </c>
      <c r="Q418" s="139"/>
      <c r="R418" s="133"/>
      <c r="S418" s="134" t="s">
        <v>594</v>
      </c>
      <c r="T418" s="434">
        <f t="shared" si="116"/>
        <v>10.5</v>
      </c>
      <c r="U418" s="429"/>
      <c r="V418" s="429" t="e">
        <f t="shared" si="134"/>
        <v>#N/A</v>
      </c>
      <c r="W418" s="298"/>
      <c r="X418" s="129">
        <f t="shared" si="140"/>
        <v>0.33333333333333331</v>
      </c>
      <c r="Y418" s="129">
        <f t="shared" si="135"/>
        <v>0.10416666666666667</v>
      </c>
      <c r="Z418" s="129" t="str">
        <f t="shared" si="136"/>
        <v/>
      </c>
      <c r="AA418" s="133" t="str">
        <f t="shared" si="128"/>
        <v/>
      </c>
      <c r="AC418" s="186" t="e">
        <f>AC416</f>
        <v>#N/A</v>
      </c>
      <c r="AD418" s="187" t="e">
        <f>AD416</f>
        <v>#N/A</v>
      </c>
      <c r="AE418" s="187" t="e">
        <f>AE416</f>
        <v>#N/A</v>
      </c>
      <c r="AF418" s="187" t="e">
        <f>AF416</f>
        <v>#N/A</v>
      </c>
      <c r="AG418" s="204" t="e">
        <f t="shared" si="137"/>
        <v>#N/A</v>
      </c>
      <c r="AI418" s="135" t="str">
        <f>IF(月報!G418&lt;&gt;"",月報!G418,"")</f>
        <v/>
      </c>
      <c r="AJ418" s="126">
        <f>IF(月報!W418&lt;&gt;"",月報!W418*24,"")</f>
        <v>10.5</v>
      </c>
      <c r="AK418" s="126" t="str">
        <f>IF(月報!P418&lt;&gt;"",月報!P418,"")</f>
        <v/>
      </c>
      <c r="AL418" s="126" t="str">
        <f>IF(月報!Q418&lt;&gt;"",IF(月報!Q418="平日残","",月報!Q418),"")</f>
        <v/>
      </c>
      <c r="AM418" s="126"/>
      <c r="AN418" s="126" t="e">
        <f t="shared" si="127"/>
        <v>#N/A</v>
      </c>
      <c r="AO418" s="126" t="e">
        <f>IF($E418="","",VLOOKUP($E418,カレンダマスタ!$A$5:$E$381,5,FALSE))</f>
        <v>#N/A</v>
      </c>
      <c r="AQ418" s="196" t="e">
        <f>IF(G418="","",IF(VLOOKUP(E418,カレンダマスタ!$A$5:$D$381,4,FALSE)=0,"",1))</f>
        <v>#N/A</v>
      </c>
      <c r="AR418" s="136" t="e">
        <f>IF($G418="","",IF($AD418="NSTC",INDEX(カレンダマスタ!$I$26:$O$31,MATCH($G418,カレンダマスタ!$H$26:$H$31,1),MATCH($H418,カレンダマスタ!$I$25:$O$25,1)),
IF($AD418="CS本社",INDEX(カレンダマスタ!$I$36:$O$41,MATCH($G418,カレンダマスタ!$H$36:$H$41,1),MATCH($H418,カレンダマスタ!$I$35:$O$35,1)),
IF($AD418="NS本社",INDEX(カレンダマスタ!$I$94:$O$99,MATCH($G418,カレンダマスタ!$H$95:$H$100,1),MATCH($H418,カレンダマスタ!$I$93:$O$93,1)),
IF($AD418="ODC",INDEX(カレンダマスタ!$I$46:$O$51,MATCH($G418,カレンダマスタ!$H$46:$H$51,1),MATCH($H418,カレンダマスタ!$I$45:$O$45,1)),
IF($AD418="NS東京TC",INDEX(カレンダマスタ!$I$56:$O$61,MATCH($G418,カレンダマスタ!$H$56:$H$61,1),MATCH($H418,カレンダマスタ!$I$55:$O$55,1)),""))))))</f>
        <v>#N/A</v>
      </c>
      <c r="AS418" s="126" t="e">
        <f t="shared" si="138"/>
        <v>#N/A</v>
      </c>
      <c r="AU418" s="137" t="e">
        <f>IF(E418="","",VLOOKUP($E418,カレンダマスタ!$A$4:$E$381,4,FALSE))</f>
        <v>#N/A</v>
      </c>
      <c r="AV418" s="137" t="str">
        <f t="shared" si="129"/>
        <v/>
      </c>
      <c r="AW418" s="137" t="str">
        <f t="shared" si="130"/>
        <v/>
      </c>
      <c r="AX418" s="138" t="e">
        <f t="shared" si="131"/>
        <v>#N/A</v>
      </c>
      <c r="AY418" s="138" t="e">
        <f t="shared" si="132"/>
        <v>#N/A</v>
      </c>
      <c r="AZ418" s="130" t="e">
        <f>IF(AX418&amp;AW418="勤怠未設定","×",IF(AV418="勤怠修正","×",IF(AC418="外注","",IF(AA418="",IF(AY418&lt;&gt;"","×",""),IF(VLOOKUP(AA418,カレンダマスタ!$H$66:$I$83,2,FALSE)&lt;&gt;AY418,"×","OK")))))</f>
        <v>#N/A</v>
      </c>
      <c r="BC418" s="137" t="e">
        <f>IF(E418="","",VLOOKUP($E418,カレンダマスタ!$A$4:$E$381,4,FALSE))</f>
        <v>#N/A</v>
      </c>
      <c r="BD418" s="126" t="e">
        <f>IF(AC418="社員","",IF(AG418=0,"",IF(AD418="NSTC",IF(COUNTIF(カレンダマスタ!$Q$5:$Q$32,G418)=1,"OK","×"),
IF(AD418="NS本社",IF(COUNTIF(カレンダマスタ!$T$5:$T$32,G418)=1,"OK","×"),IF(COUNTIF(カレンダマスタ!$R$5:$R$32,G418)=1,"OK","×")))))</f>
        <v>#N/A</v>
      </c>
      <c r="BE418" s="126" t="e">
        <f>IF(AC418="社員","",IF(G418="","",IF(R418&lt;&gt;"","",IF(AF418="CS","OK",IF(VLOOKUP(E418,カレンダマスタ!$A$5:$D$381,4,FALSE)&gt;0,"",IF(OR(G418*24&gt;10.84,H418*24&lt;14.5)=TRUE,"×","OK"))))))</f>
        <v>#N/A</v>
      </c>
      <c r="BF418" s="126" t="e">
        <f t="shared" si="125"/>
        <v>#N/A</v>
      </c>
      <c r="BG418" s="126" t="e">
        <f t="shared" si="126"/>
        <v>#N/A</v>
      </c>
      <c r="BI418" s="130" t="e">
        <f t="shared" si="139"/>
        <v>#N/A</v>
      </c>
    </row>
    <row r="419" spans="2:61">
      <c r="B419" s="111"/>
      <c r="C419" s="536">
        <v>290863</v>
      </c>
      <c r="D419" s="128" t="s">
        <v>549</v>
      </c>
      <c r="E419" s="583">
        <v>45406</v>
      </c>
      <c r="F419" s="128" t="s">
        <v>204</v>
      </c>
      <c r="G419" s="588">
        <v>0.375</v>
      </c>
      <c r="H419" s="588">
        <v>0.85416666666666663</v>
      </c>
      <c r="I419" s="130" t="s">
        <v>200</v>
      </c>
      <c r="J419" s="139">
        <v>10.5</v>
      </c>
      <c r="K419" s="131"/>
      <c r="L419" s="132"/>
      <c r="M419" s="132"/>
      <c r="N419" s="141"/>
      <c r="O419" s="139">
        <v>8</v>
      </c>
      <c r="P419" s="139">
        <v>2.5</v>
      </c>
      <c r="Q419" s="139"/>
      <c r="R419" s="133"/>
      <c r="S419" s="134" t="s">
        <v>594</v>
      </c>
      <c r="T419" s="434">
        <f t="shared" si="116"/>
        <v>10.5</v>
      </c>
      <c r="U419" s="429"/>
      <c r="V419" s="429" t="e">
        <f t="shared" si="134"/>
        <v>#N/A</v>
      </c>
      <c r="W419" s="298"/>
      <c r="X419" s="129">
        <f t="shared" si="140"/>
        <v>0.33333333333333331</v>
      </c>
      <c r="Y419" s="129">
        <f t="shared" si="135"/>
        <v>0.10416666666666667</v>
      </c>
      <c r="Z419" s="129" t="str">
        <f t="shared" si="136"/>
        <v/>
      </c>
      <c r="AA419" s="133" t="str">
        <f t="shared" si="128"/>
        <v/>
      </c>
      <c r="AC419" s="186" t="e">
        <f>AC416</f>
        <v>#N/A</v>
      </c>
      <c r="AD419" s="187" t="e">
        <f>AD416</f>
        <v>#N/A</v>
      </c>
      <c r="AE419" s="187" t="e">
        <f>AE416</f>
        <v>#N/A</v>
      </c>
      <c r="AF419" s="187" t="e">
        <f>AF416</f>
        <v>#N/A</v>
      </c>
      <c r="AG419" s="204" t="e">
        <f t="shared" si="137"/>
        <v>#N/A</v>
      </c>
      <c r="AI419" s="140" t="str">
        <f>IF(月報!G419&lt;&gt;"",月報!G419,"")</f>
        <v/>
      </c>
      <c r="AJ419" s="126">
        <f>IF(月報!W419&lt;&gt;"",月報!W419*24,"")</f>
        <v>10.5</v>
      </c>
      <c r="AK419" s="126" t="str">
        <f>IF(月報!P419&lt;&gt;"",月報!P419,"")</f>
        <v/>
      </c>
      <c r="AL419" s="126" t="str">
        <f>IF(月報!Q419&lt;&gt;"",IF(月報!Q419="平日残","",月報!Q419),"")</f>
        <v/>
      </c>
      <c r="AM419" s="126"/>
      <c r="AN419" s="126" t="e">
        <f t="shared" si="127"/>
        <v>#N/A</v>
      </c>
      <c r="AO419" s="126" t="e">
        <f>IF($E419="","",VLOOKUP($E419,カレンダマスタ!$A$5:$E$381,5,FALSE))</f>
        <v>#N/A</v>
      </c>
      <c r="AQ419" s="196" t="e">
        <f>IF(G419="","",IF(VLOOKUP(E419,カレンダマスタ!$A$5:$D$381,4,FALSE)=0,"",1))</f>
        <v>#N/A</v>
      </c>
      <c r="AR419" s="136" t="e">
        <f>IF($G419="","",IF($AD419="NSTC",INDEX(カレンダマスタ!$I$26:$O$31,MATCH($G419,カレンダマスタ!$H$26:$H$31,1),MATCH($H419,カレンダマスタ!$I$25:$O$25,1)),
IF($AD419="CS本社",INDEX(カレンダマスタ!$I$36:$O$41,MATCH($G419,カレンダマスタ!$H$36:$H$41,1),MATCH($H419,カレンダマスタ!$I$35:$O$35,1)),
IF($AD419="NS本社",INDEX(カレンダマスタ!$I$94:$O$99,MATCH($G419,カレンダマスタ!$H$95:$H$100,1),MATCH($H419,カレンダマスタ!$I$93:$O$93,1)),
IF($AD419="ODC",INDEX(カレンダマスタ!$I$46:$O$51,MATCH($G419,カレンダマスタ!$H$46:$H$51,1),MATCH($H419,カレンダマスタ!$I$45:$O$45,1)),
IF($AD419="NS東京TC",INDEX(カレンダマスタ!$I$56:$O$61,MATCH($G419,カレンダマスタ!$H$56:$H$61,1),MATCH($H419,カレンダマスタ!$I$55:$O$55,1)),""))))))</f>
        <v>#N/A</v>
      </c>
      <c r="AS419" s="126" t="e">
        <f t="shared" si="138"/>
        <v>#N/A</v>
      </c>
      <c r="AU419" s="137" t="e">
        <f>IF(E419="","",VLOOKUP($E419,カレンダマスタ!$A$4:$E$381,4,FALSE))</f>
        <v>#N/A</v>
      </c>
      <c r="AV419" s="137" t="str">
        <f t="shared" si="129"/>
        <v/>
      </c>
      <c r="AW419" s="137" t="str">
        <f t="shared" si="130"/>
        <v/>
      </c>
      <c r="AX419" s="138" t="e">
        <f t="shared" si="131"/>
        <v>#N/A</v>
      </c>
      <c r="AY419" s="138" t="e">
        <f t="shared" si="132"/>
        <v>#N/A</v>
      </c>
      <c r="AZ419" s="130" t="e">
        <f>IF(AX419&amp;AW419="勤怠未設定","×",IF(AV419="勤怠修正","×",IF(AC419="外注","",IF(AA419="",IF(AY419&lt;&gt;"","×",""),IF(VLOOKUP(AA419,カレンダマスタ!$H$66:$I$83,2,FALSE)&lt;&gt;AY419,"×","OK")))))</f>
        <v>#N/A</v>
      </c>
      <c r="BC419" s="137" t="e">
        <f>IF(E419="","",VLOOKUP($E419,カレンダマスタ!$A$4:$E$381,4,FALSE))</f>
        <v>#N/A</v>
      </c>
      <c r="BD419" s="126" t="e">
        <f>IF(AC419="社員","",IF(AG419=0,"",IF(AD419="NSTC",IF(COUNTIF(カレンダマスタ!$Q$5:$Q$32,G419)=1,"OK","×"),
IF(AD419="NS本社",IF(COUNTIF(カレンダマスタ!$T$5:$T$32,G419)=1,"OK","×"),IF(COUNTIF(カレンダマスタ!$R$5:$R$32,G419)=1,"OK","×")))))</f>
        <v>#N/A</v>
      </c>
      <c r="BE419" s="126" t="e">
        <f>IF(AC419="社員","",IF(G419="","",IF(R419&lt;&gt;"","",IF(AF419="CS","OK",IF(VLOOKUP(E419,カレンダマスタ!$A$5:$D$381,4,FALSE)&gt;0,"",IF(OR(G419*24&gt;10.84,H419*24&lt;14.5)=TRUE,"×","OK"))))))</f>
        <v>#N/A</v>
      </c>
      <c r="BF419" s="126" t="e">
        <f t="shared" si="125"/>
        <v>#N/A</v>
      </c>
      <c r="BG419" s="126" t="e">
        <f t="shared" si="126"/>
        <v>#N/A</v>
      </c>
      <c r="BI419" s="130" t="e">
        <f t="shared" si="139"/>
        <v>#N/A</v>
      </c>
    </row>
    <row r="420" spans="2:61">
      <c r="B420" s="111"/>
      <c r="C420" s="536">
        <v>290863</v>
      </c>
      <c r="D420" s="128" t="s">
        <v>549</v>
      </c>
      <c r="E420" s="583">
        <v>45407</v>
      </c>
      <c r="F420" s="128" t="s">
        <v>205</v>
      </c>
      <c r="G420" s="588">
        <v>0.375</v>
      </c>
      <c r="H420" s="588">
        <v>0.85416666666666663</v>
      </c>
      <c r="I420" s="130" t="s">
        <v>200</v>
      </c>
      <c r="J420" s="139">
        <v>10.5</v>
      </c>
      <c r="K420" s="131"/>
      <c r="L420" s="132"/>
      <c r="M420" s="132"/>
      <c r="N420" s="141"/>
      <c r="O420" s="139">
        <v>8</v>
      </c>
      <c r="P420" s="139">
        <v>2.5</v>
      </c>
      <c r="Q420" s="139"/>
      <c r="R420" s="133"/>
      <c r="S420" s="134" t="s">
        <v>594</v>
      </c>
      <c r="T420" s="434">
        <f t="shared" si="116"/>
        <v>10.5</v>
      </c>
      <c r="U420" s="429"/>
      <c r="V420" s="429" t="e">
        <f t="shared" si="134"/>
        <v>#N/A</v>
      </c>
      <c r="W420" s="298"/>
      <c r="X420" s="129">
        <f t="shared" si="140"/>
        <v>0.33333333333333331</v>
      </c>
      <c r="Y420" s="129">
        <f t="shared" si="135"/>
        <v>0.10416666666666667</v>
      </c>
      <c r="Z420" s="129" t="str">
        <f t="shared" si="136"/>
        <v/>
      </c>
      <c r="AA420" s="133" t="str">
        <f t="shared" si="128"/>
        <v/>
      </c>
      <c r="AC420" s="186" t="e">
        <f>AC416</f>
        <v>#N/A</v>
      </c>
      <c r="AD420" s="187" t="e">
        <f>AD416</f>
        <v>#N/A</v>
      </c>
      <c r="AE420" s="187" t="e">
        <f>AE416</f>
        <v>#N/A</v>
      </c>
      <c r="AF420" s="187" t="e">
        <f>AF416</f>
        <v>#N/A</v>
      </c>
      <c r="AG420" s="204" t="e">
        <f t="shared" si="137"/>
        <v>#N/A</v>
      </c>
      <c r="AI420" s="140" t="str">
        <f>IF(月報!G420&lt;&gt;"",月報!G420,"")</f>
        <v/>
      </c>
      <c r="AJ420" s="126">
        <f>IF(月報!W420&lt;&gt;"",月報!W420*24,"")</f>
        <v>10.583333333333334</v>
      </c>
      <c r="AK420" s="126" t="str">
        <f>IF(月報!P420&lt;&gt;"",月報!P420,"")</f>
        <v/>
      </c>
      <c r="AL420" s="126" t="str">
        <f>IF(月報!Q420&lt;&gt;"",IF(月報!Q420="平日残","",月報!Q420),"")</f>
        <v/>
      </c>
      <c r="AM420" s="126"/>
      <c r="AN420" s="126" t="e">
        <f t="shared" si="127"/>
        <v>#N/A</v>
      </c>
      <c r="AO420" s="126" t="e">
        <f>IF($E420="","",VLOOKUP($E420,カレンダマスタ!$A$5:$E$381,5,FALSE))</f>
        <v>#N/A</v>
      </c>
      <c r="AQ420" s="196" t="e">
        <f>IF(G420="","",IF(VLOOKUP(E420,カレンダマスタ!$A$5:$D$381,4,FALSE)=0,"",1))</f>
        <v>#N/A</v>
      </c>
      <c r="AR420" s="136" t="e">
        <f>IF($G420="","",IF($AD420="NSTC",INDEX(カレンダマスタ!$I$26:$O$31,MATCH($G420,カレンダマスタ!$H$26:$H$31,1),MATCH($H420,カレンダマスタ!$I$25:$O$25,1)),
IF($AD420="CS本社",INDEX(カレンダマスタ!$I$36:$O$41,MATCH($G420,カレンダマスタ!$H$36:$H$41,1),MATCH($H420,カレンダマスタ!$I$35:$O$35,1)),
IF($AD420="NS本社",INDEX(カレンダマスタ!$I$94:$O$99,MATCH($G420,カレンダマスタ!$H$95:$H$100,1),MATCH($H420,カレンダマスタ!$I$93:$O$93,1)),
IF($AD420="ODC",INDEX(カレンダマスタ!$I$46:$O$51,MATCH($G420,カレンダマスタ!$H$46:$H$51,1),MATCH($H420,カレンダマスタ!$I$45:$O$45,1)),
IF($AD420="NS東京TC",INDEX(カレンダマスタ!$I$56:$O$61,MATCH($G420,カレンダマスタ!$H$56:$H$61,1),MATCH($H420,カレンダマスタ!$I$55:$O$55,1)),""))))))</f>
        <v>#N/A</v>
      </c>
      <c r="AS420" s="126" t="e">
        <f t="shared" si="138"/>
        <v>#N/A</v>
      </c>
      <c r="AU420" s="137" t="e">
        <f>IF(E420="","",VLOOKUP($E420,カレンダマスタ!$A$4:$E$381,4,FALSE))</f>
        <v>#N/A</v>
      </c>
      <c r="AV420" s="137" t="str">
        <f t="shared" si="129"/>
        <v/>
      </c>
      <c r="AW420" s="137" t="str">
        <f t="shared" si="130"/>
        <v/>
      </c>
      <c r="AX420" s="138" t="e">
        <f t="shared" si="131"/>
        <v>#N/A</v>
      </c>
      <c r="AY420" s="138" t="e">
        <f t="shared" si="132"/>
        <v>#N/A</v>
      </c>
      <c r="AZ420" s="130" t="e">
        <f>IF(AX420&amp;AW420="勤怠未設定","×",IF(AV420="勤怠修正","×",IF(AC420="外注","",IF(AA420="",IF(AY420&lt;&gt;"","×",""),IF(VLOOKUP(AA420,カレンダマスタ!$H$66:$I$83,2,FALSE)&lt;&gt;AY420,"×","OK")))))</f>
        <v>#N/A</v>
      </c>
      <c r="BC420" s="137" t="e">
        <f>IF(E420="","",VLOOKUP($E420,カレンダマスタ!$A$4:$E$381,4,FALSE))</f>
        <v>#N/A</v>
      </c>
      <c r="BD420" s="126" t="e">
        <f>IF(AC420="社員","",IF(AG420=0,"",IF(AD420="NSTC",IF(COUNTIF(カレンダマスタ!$Q$5:$Q$32,G420)=1,"OK","×"),
IF(AD420="NS本社",IF(COUNTIF(カレンダマスタ!$T$5:$T$32,G420)=1,"OK","×"),IF(COUNTIF(カレンダマスタ!$R$5:$R$32,G420)=1,"OK","×")))))</f>
        <v>#N/A</v>
      </c>
      <c r="BE420" s="126" t="e">
        <f>IF(AC420="社員","",IF(G420="","",IF(R420&lt;&gt;"","",IF(AF420="CS","OK",IF(VLOOKUP(E420,カレンダマスタ!$A$5:$D$381,4,FALSE)&gt;0,"",IF(OR(G420*24&gt;10.84,H420*24&lt;14.5)=TRUE,"×","OK"))))))</f>
        <v>#N/A</v>
      </c>
      <c r="BF420" s="126" t="e">
        <f t="shared" si="125"/>
        <v>#N/A</v>
      </c>
      <c r="BG420" s="126" t="e">
        <f t="shared" si="126"/>
        <v>#N/A</v>
      </c>
      <c r="BI420" s="130" t="e">
        <f t="shared" si="139"/>
        <v>#N/A</v>
      </c>
    </row>
    <row r="421" spans="2:61">
      <c r="B421" s="111"/>
      <c r="C421" s="536">
        <v>290863</v>
      </c>
      <c r="D421" s="128" t="s">
        <v>549</v>
      </c>
      <c r="E421" s="583">
        <v>45408</v>
      </c>
      <c r="F421" s="128" t="s">
        <v>199</v>
      </c>
      <c r="G421" s="588">
        <v>0.375</v>
      </c>
      <c r="H421" s="588">
        <v>0.75</v>
      </c>
      <c r="I421" s="130" t="s">
        <v>200</v>
      </c>
      <c r="J421" s="139">
        <v>8</v>
      </c>
      <c r="K421" s="131"/>
      <c r="L421" s="132"/>
      <c r="M421" s="132"/>
      <c r="N421" s="141"/>
      <c r="O421" s="139">
        <v>8</v>
      </c>
      <c r="P421" s="139"/>
      <c r="Q421" s="139"/>
      <c r="R421" s="133"/>
      <c r="S421" s="134" t="s">
        <v>594</v>
      </c>
      <c r="T421" s="434">
        <f t="shared" si="116"/>
        <v>8</v>
      </c>
      <c r="U421" s="429"/>
      <c r="V421" s="429" t="e">
        <f t="shared" si="134"/>
        <v>#N/A</v>
      </c>
      <c r="W421" s="298"/>
      <c r="X421" s="129">
        <f t="shared" si="140"/>
        <v>0.33333333333333331</v>
      </c>
      <c r="Y421" s="129" t="str">
        <f t="shared" si="135"/>
        <v/>
      </c>
      <c r="Z421" s="129" t="str">
        <f t="shared" si="136"/>
        <v/>
      </c>
      <c r="AA421" s="133" t="str">
        <f t="shared" si="128"/>
        <v/>
      </c>
      <c r="AC421" s="186" t="e">
        <f>AC416</f>
        <v>#N/A</v>
      </c>
      <c r="AD421" s="187" t="e">
        <f>AD416</f>
        <v>#N/A</v>
      </c>
      <c r="AE421" s="187" t="e">
        <f>AE416</f>
        <v>#N/A</v>
      </c>
      <c r="AF421" s="187" t="e">
        <f>AF416</f>
        <v>#N/A</v>
      </c>
      <c r="AG421" s="204" t="e">
        <f t="shared" si="137"/>
        <v>#N/A</v>
      </c>
      <c r="AI421" s="135" t="str">
        <f>IF(月報!G421&lt;&gt;"",月報!G421,"")</f>
        <v/>
      </c>
      <c r="AJ421" s="126">
        <f>IF(月報!W421&lt;&gt;"",月報!W421*24,"")</f>
        <v>8</v>
      </c>
      <c r="AK421" s="126" t="str">
        <f>IF(月報!P421&lt;&gt;"",月報!P421,"")</f>
        <v/>
      </c>
      <c r="AL421" s="126" t="str">
        <f>IF(月報!Q421&lt;&gt;"",IF(月報!Q421="平日残","",月報!Q421),"")</f>
        <v/>
      </c>
      <c r="AM421" s="126"/>
      <c r="AN421" s="126" t="e">
        <f t="shared" si="127"/>
        <v>#N/A</v>
      </c>
      <c r="AO421" s="126" t="e">
        <f>IF($E421="","",VLOOKUP($E421,カレンダマスタ!$A$5:$E$381,5,FALSE))</f>
        <v>#N/A</v>
      </c>
      <c r="AQ421" s="196" t="e">
        <f>IF(G421="","",IF(VLOOKUP(E421,カレンダマスタ!$A$5:$D$381,4,FALSE)=0,"",1))</f>
        <v>#N/A</v>
      </c>
      <c r="AR421" s="136" t="e">
        <f>IF($G421="","",IF($AD421="NSTC",INDEX(カレンダマスタ!$I$26:$O$31,MATCH($G421,カレンダマスタ!$H$26:$H$31,1),MATCH($H421,カレンダマスタ!$I$25:$O$25,1)),
IF($AD421="CS本社",INDEX(カレンダマスタ!$I$36:$O$41,MATCH($G421,カレンダマスタ!$H$36:$H$41,1),MATCH($H421,カレンダマスタ!$I$35:$O$35,1)),
IF($AD421="NS本社",INDEX(カレンダマスタ!$I$94:$O$99,MATCH($G421,カレンダマスタ!$H$95:$H$100,1),MATCH($H421,カレンダマスタ!$I$93:$O$93,1)),
IF($AD421="ODC",INDEX(カレンダマスタ!$I$46:$O$51,MATCH($G421,カレンダマスタ!$H$46:$H$51,1),MATCH($H421,カレンダマスタ!$I$45:$O$45,1)),
IF($AD421="NS東京TC",INDEX(カレンダマスタ!$I$56:$O$61,MATCH($G421,カレンダマスタ!$H$56:$H$61,1),MATCH($H421,カレンダマスタ!$I$55:$O$55,1)),""))))))</f>
        <v>#N/A</v>
      </c>
      <c r="AS421" s="126" t="e">
        <f t="shared" si="138"/>
        <v>#N/A</v>
      </c>
      <c r="AU421" s="137" t="e">
        <f>IF(E421="","",VLOOKUP($E421,カレンダマスタ!$A$4:$E$381,4,FALSE))</f>
        <v>#N/A</v>
      </c>
      <c r="AV421" s="137" t="str">
        <f t="shared" si="129"/>
        <v/>
      </c>
      <c r="AW421" s="137" t="str">
        <f t="shared" si="130"/>
        <v/>
      </c>
      <c r="AX421" s="138" t="e">
        <f t="shared" si="131"/>
        <v>#N/A</v>
      </c>
      <c r="AY421" s="138" t="e">
        <f t="shared" si="132"/>
        <v>#N/A</v>
      </c>
      <c r="AZ421" s="130" t="e">
        <f>IF(AX421&amp;AW421="勤怠未設定","×",IF(AV421="勤怠修正","×",IF(AC421="外注","",IF(AA421="",IF(AY421&lt;&gt;"","×",""),IF(VLOOKUP(AA421,カレンダマスタ!$H$66:$I$83,2,FALSE)&lt;&gt;AY421,"×","OK")))))</f>
        <v>#N/A</v>
      </c>
      <c r="BC421" s="137" t="e">
        <f>IF(E421="","",VLOOKUP($E421,カレンダマスタ!$A$4:$E$381,4,FALSE))</f>
        <v>#N/A</v>
      </c>
      <c r="BD421" s="126" t="e">
        <f>IF(AC421="社員","",IF(AG421=0,"",IF(AD421="NSTC",IF(COUNTIF(カレンダマスタ!$Q$5:$Q$32,G421)=1,"OK","×"),
IF(AD421="NS本社",IF(COUNTIF(カレンダマスタ!$T$5:$T$32,G421)=1,"OK","×"),IF(COUNTIF(カレンダマスタ!$R$5:$R$32,G421)=1,"OK","×")))))</f>
        <v>#N/A</v>
      </c>
      <c r="BE421" s="126" t="e">
        <f>IF(AC421="社員","",IF(G421="","",IF(R421&lt;&gt;"","",IF(AF421="CS","OK",IF(VLOOKUP(E421,カレンダマスタ!$A$5:$D$381,4,FALSE)&gt;0,"",IF(OR(G421*24&gt;10.84,H421*24&lt;14.5)=TRUE,"×","OK"))))))</f>
        <v>#N/A</v>
      </c>
      <c r="BF421" s="126" t="e">
        <f t="shared" si="125"/>
        <v>#N/A</v>
      </c>
      <c r="BG421" s="126" t="e">
        <f t="shared" si="126"/>
        <v>#N/A</v>
      </c>
      <c r="BI421" s="130" t="e">
        <f t="shared" si="139"/>
        <v>#N/A</v>
      </c>
    </row>
    <row r="422" spans="2:61">
      <c r="B422" s="111"/>
      <c r="C422" s="537">
        <v>290863</v>
      </c>
      <c r="D422" s="142" t="s">
        <v>549</v>
      </c>
      <c r="E422" s="584">
        <v>45409</v>
      </c>
      <c r="F422" s="142" t="s">
        <v>369</v>
      </c>
      <c r="G422" s="589"/>
      <c r="H422" s="589"/>
      <c r="I422" s="144"/>
      <c r="J422" s="148"/>
      <c r="K422" s="145"/>
      <c r="L422" s="146"/>
      <c r="M422" s="146"/>
      <c r="N422" s="147"/>
      <c r="O422" s="148"/>
      <c r="P422" s="148"/>
      <c r="Q422" s="148"/>
      <c r="R422" s="149"/>
      <c r="S422" s="156"/>
      <c r="T422" s="435" t="str">
        <f t="shared" si="116"/>
        <v/>
      </c>
      <c r="U422" s="430"/>
      <c r="V422" s="430" t="e">
        <f t="shared" si="134"/>
        <v>#N/A</v>
      </c>
      <c r="W422" s="298"/>
      <c r="X422" s="143" t="str">
        <f t="shared" si="140"/>
        <v/>
      </c>
      <c r="Y422" s="143" t="str">
        <f t="shared" si="135"/>
        <v/>
      </c>
      <c r="Z422" s="143" t="str">
        <f t="shared" si="136"/>
        <v/>
      </c>
      <c r="AA422" s="149" t="str">
        <f t="shared" si="128"/>
        <v/>
      </c>
      <c r="AC422" s="188" t="e">
        <f>AC416</f>
        <v>#N/A</v>
      </c>
      <c r="AD422" s="189" t="e">
        <f>AD416</f>
        <v>#N/A</v>
      </c>
      <c r="AE422" s="189" t="e">
        <f>AE416</f>
        <v>#N/A</v>
      </c>
      <c r="AF422" s="189" t="e">
        <f>AF416</f>
        <v>#N/A</v>
      </c>
      <c r="AG422" s="205">
        <f t="shared" si="137"/>
        <v>0</v>
      </c>
      <c r="AI422" s="150" t="str">
        <f>IF(月報!G422&lt;&gt;"",月報!G422,"")</f>
        <v/>
      </c>
      <c r="AJ422" s="151" t="str">
        <f>IF(月報!W422&lt;&gt;"",月報!W422*24,"")</f>
        <v/>
      </c>
      <c r="AK422" s="151" t="str">
        <f>IF(月報!P422&lt;&gt;"",月報!P422,"")</f>
        <v/>
      </c>
      <c r="AL422" s="151" t="str">
        <f>IF(月報!Q422&lt;&gt;"",IF(月報!Q422="平日残","",月報!Q422),"")</f>
        <v/>
      </c>
      <c r="AM422" s="151"/>
      <c r="AN422" s="151" t="e">
        <f t="shared" si="127"/>
        <v>#N/A</v>
      </c>
      <c r="AO422" s="151" t="e">
        <f>IF($E422="","",VLOOKUP($E422,カレンダマスタ!$A$5:$E$381,5,FALSE))</f>
        <v>#N/A</v>
      </c>
      <c r="AQ422" s="197" t="str">
        <f>IF(G422="","",IF(VLOOKUP(E422,カレンダマスタ!$A$5:$D$381,4,FALSE)=0,"",1))</f>
        <v/>
      </c>
      <c r="AR422" s="152" t="str">
        <f>IF($G422="","",IF($AD422="NSTC",INDEX(カレンダマスタ!$I$26:$O$31,MATCH($G422,カレンダマスタ!$H$26:$H$31,1),MATCH($H422,カレンダマスタ!$I$25:$O$25,1)),
IF($AD422="CS本社",INDEX(カレンダマスタ!$I$36:$O$41,MATCH($G422,カレンダマスタ!$H$36:$H$41,1),MATCH($H422,カレンダマスタ!$I$35:$O$35,1)),
IF($AD422="NS本社",INDEX(カレンダマスタ!$I$94:$O$99,MATCH($G422,カレンダマスタ!$H$95:$H$100,1),MATCH($H422,カレンダマスタ!$I$93:$O$93,1)),
IF($AD422="ODC",INDEX(カレンダマスタ!$I$46:$O$51,MATCH($G422,カレンダマスタ!$H$46:$H$51,1),MATCH($H422,カレンダマスタ!$I$45:$O$45,1)),
IF($AD422="NS東京TC",INDEX(カレンダマスタ!$I$56:$O$61,MATCH($G422,カレンダマスタ!$H$56:$H$61,1),MATCH($H422,カレンダマスタ!$I$55:$O$55,1)),""))))))</f>
        <v/>
      </c>
      <c r="AS422" s="151" t="e">
        <f t="shared" si="138"/>
        <v>#N/A</v>
      </c>
      <c r="AU422" s="153" t="e">
        <f>IF(E422="","",VLOOKUP($E422,カレンダマスタ!$A$4:$E$381,4,FALSE))</f>
        <v>#N/A</v>
      </c>
      <c r="AV422" s="153" t="str">
        <f t="shared" si="129"/>
        <v/>
      </c>
      <c r="AW422" s="153" t="str">
        <f t="shared" si="130"/>
        <v/>
      </c>
      <c r="AX422" s="154" t="e">
        <f t="shared" si="131"/>
        <v>#N/A</v>
      </c>
      <c r="AY422" s="154" t="e">
        <f t="shared" si="132"/>
        <v>#N/A</v>
      </c>
      <c r="AZ422" s="144" t="e">
        <f>IF(AX422&amp;AW422="勤怠未設定","×",IF(AV422="勤怠修正","×",IF(AC422="外注","",IF(AA422="",IF(AY422&lt;&gt;"","×",""),IF(VLOOKUP(AA422,カレンダマスタ!$H$66:$I$83,2,FALSE)&lt;&gt;AY422,"×","OK")))))</f>
        <v>#N/A</v>
      </c>
      <c r="BC422" s="153" t="e">
        <f>IF(E422="","",VLOOKUP($E422,カレンダマスタ!$A$4:$E$381,4,FALSE))</f>
        <v>#N/A</v>
      </c>
      <c r="BD422" s="151" t="e">
        <f>IF(AC422="社員","",IF(AG422=0,"",IF(AD422="NSTC",IF(COUNTIF(カレンダマスタ!$Q$5:$Q$32,G422)=1,"OK","×"),
IF(AD422="NS本社",IF(COUNTIF(カレンダマスタ!$T$5:$T$32,G422)=1,"OK","×"),IF(COUNTIF(カレンダマスタ!$R$5:$R$32,G422)=1,"OK","×")))))</f>
        <v>#N/A</v>
      </c>
      <c r="BE422" s="151" t="e">
        <f>IF(AC422="社員","",IF(G422="","",IF(R422&lt;&gt;"","",IF(AF422="CS","OK",IF(VLOOKUP(E422,カレンダマスタ!$A$5:$D$381,4,FALSE)&gt;0,"",IF(OR(G422*24&gt;10.84,H422*24&lt;14.5)=TRUE,"×","OK"))))))</f>
        <v>#N/A</v>
      </c>
      <c r="BF422" s="151" t="e">
        <f t="shared" si="125"/>
        <v>#N/A</v>
      </c>
      <c r="BG422" s="151" t="e">
        <f t="shared" si="126"/>
        <v>#N/A</v>
      </c>
      <c r="BI422" s="144" t="e">
        <f t="shared" si="139"/>
        <v>#N/A</v>
      </c>
    </row>
    <row r="423" spans="2:61">
      <c r="B423" s="111"/>
      <c r="C423" s="535">
        <v>290863</v>
      </c>
      <c r="D423" s="112" t="s">
        <v>549</v>
      </c>
      <c r="E423" s="582">
        <v>45410</v>
      </c>
      <c r="F423" s="112" t="s">
        <v>370</v>
      </c>
      <c r="G423" s="587"/>
      <c r="H423" s="587"/>
      <c r="I423" s="114"/>
      <c r="J423" s="118"/>
      <c r="K423" s="115"/>
      <c r="L423" s="116"/>
      <c r="M423" s="116"/>
      <c r="N423" s="117"/>
      <c r="O423" s="118"/>
      <c r="P423" s="118"/>
      <c r="Q423" s="118"/>
      <c r="R423" s="119"/>
      <c r="S423" s="120"/>
      <c r="T423" s="433"/>
      <c r="U423" s="431">
        <f>SUM(T423:T429)</f>
        <v>0</v>
      </c>
      <c r="V423" s="431" t="e">
        <f t="shared" si="134"/>
        <v>#N/A</v>
      </c>
      <c r="W423" s="298"/>
      <c r="X423" s="113" t="str">
        <f t="shared" si="140"/>
        <v/>
      </c>
      <c r="Y423" s="113" t="str">
        <f t="shared" si="135"/>
        <v/>
      </c>
      <c r="Z423" s="113" t="str">
        <f t="shared" si="136"/>
        <v/>
      </c>
      <c r="AA423" s="119" t="str">
        <f t="shared" si="128"/>
        <v/>
      </c>
      <c r="AC423" s="190" t="e">
        <f>AC416</f>
        <v>#N/A</v>
      </c>
      <c r="AD423" s="191" t="e">
        <f>AD416</f>
        <v>#N/A</v>
      </c>
      <c r="AE423" s="191" t="e">
        <f>AE416</f>
        <v>#N/A</v>
      </c>
      <c r="AF423" s="191" t="e">
        <f>AF416</f>
        <v>#N/A</v>
      </c>
      <c r="AG423" s="206">
        <f t="shared" si="137"/>
        <v>0</v>
      </c>
      <c r="AI423" s="155" t="str">
        <f>IF(月報!G423&lt;&gt;"",月報!G423,"")</f>
        <v/>
      </c>
      <c r="AJ423" s="122" t="str">
        <f>IF(月報!W423&lt;&gt;"",月報!W423*24,"")</f>
        <v/>
      </c>
      <c r="AK423" s="122" t="str">
        <f>IF(月報!P423&lt;&gt;"",月報!P423,"")</f>
        <v/>
      </c>
      <c r="AL423" s="122" t="str">
        <f>IF(月報!Q423&lt;&gt;"",IF(月報!Q423="平日残","",月報!Q423),"")</f>
        <v/>
      </c>
      <c r="AM423" s="122"/>
      <c r="AN423" s="122" t="e">
        <f t="shared" si="127"/>
        <v>#N/A</v>
      </c>
      <c r="AO423" s="122" t="e">
        <f>IF($E423="","",VLOOKUP($E423,カレンダマスタ!$A$5:$E$381,5,FALSE))</f>
        <v>#N/A</v>
      </c>
      <c r="AQ423" s="195" t="str">
        <f>IF(G423="","",IF(VLOOKUP(E423,カレンダマスタ!$A$5:$D$381,4,FALSE)=0,"",1))</f>
        <v/>
      </c>
      <c r="AR423" s="123" t="str">
        <f>IF($G423="","",IF($AD423="NSTC",INDEX(カレンダマスタ!$I$26:$O$31,MATCH($G423,カレンダマスタ!$H$26:$H$31,1),MATCH($H423,カレンダマスタ!$I$25:$O$25,1)),
IF($AD423="CS本社",INDEX(カレンダマスタ!$I$36:$O$41,MATCH($G423,カレンダマスタ!$H$36:$H$41,1),MATCH($H423,カレンダマスタ!$I$35:$O$35,1)),
IF($AD423="NS本社",INDEX(カレンダマスタ!$I$94:$O$99,MATCH($G423,カレンダマスタ!$H$95:$H$100,1),MATCH($H423,カレンダマスタ!$I$93:$O$93,1)),
IF($AD423="ODC",INDEX(カレンダマスタ!$I$46:$O$51,MATCH($G423,カレンダマスタ!$H$46:$H$51,1),MATCH($H423,カレンダマスタ!$I$45:$O$45,1)),
IF($AD423="NS東京TC",INDEX(カレンダマスタ!$I$56:$O$61,MATCH($G423,カレンダマスタ!$H$56:$H$61,1),MATCH($H423,カレンダマスタ!$I$55:$O$55,1)),""))))))</f>
        <v/>
      </c>
      <c r="AS423" s="122" t="e">
        <f t="shared" si="138"/>
        <v>#N/A</v>
      </c>
      <c r="AU423" s="124" t="e">
        <f>IF(E423="","",VLOOKUP($E423,カレンダマスタ!$A$4:$E$381,4,FALSE))</f>
        <v>#N/A</v>
      </c>
      <c r="AV423" s="124" t="str">
        <f t="shared" si="129"/>
        <v/>
      </c>
      <c r="AW423" s="124" t="str">
        <f t="shared" si="130"/>
        <v/>
      </c>
      <c r="AX423" s="125" t="e">
        <f t="shared" si="131"/>
        <v>#N/A</v>
      </c>
      <c r="AY423" s="125" t="e">
        <f t="shared" si="132"/>
        <v>#N/A</v>
      </c>
      <c r="AZ423" s="114" t="e">
        <f>IF(AX423&amp;AW423="勤怠未設定","×",IF(AV423="勤怠修正","×",IF(AC423="外注","",IF(AA423="",IF(AY423&lt;&gt;"","×",""),IF(VLOOKUP(AA423,カレンダマスタ!$H$66:$I$83,2,FALSE)&lt;&gt;AY423,"×","OK")))))</f>
        <v>#N/A</v>
      </c>
      <c r="BC423" s="124" t="e">
        <f>IF(E423="","",VLOOKUP($E423,カレンダマスタ!$A$4:$E$381,4,FALSE))</f>
        <v>#N/A</v>
      </c>
      <c r="BD423" s="122" t="e">
        <f>IF(AC423="社員","",IF(AG423=0,"",IF(AD423="NSTC",IF(COUNTIF(カレンダマスタ!$Q$5:$Q$32,G423)=1,"OK","×"),
IF(AD423="NS本社",IF(COUNTIF(カレンダマスタ!$T$5:$T$32,G423)=1,"OK","×"),IF(COUNTIF(カレンダマスタ!$R$5:$R$32,G423)=1,"OK","×")))))</f>
        <v>#N/A</v>
      </c>
      <c r="BE423" s="122" t="e">
        <f>IF(AC423="社員","",IF(G423="","",IF(R423&lt;&gt;"","",IF(AF423="CS","OK",IF(VLOOKUP(E423,カレンダマスタ!$A$5:$D$381,4,FALSE)&gt;0,"",IF(OR(G423*24&gt;10.84,H423*24&lt;14.5)=TRUE,"×","OK"))))))</f>
        <v>#N/A</v>
      </c>
      <c r="BF423" s="122" t="e">
        <f t="shared" si="125"/>
        <v>#N/A</v>
      </c>
      <c r="BG423" s="122" t="e">
        <f t="shared" si="126"/>
        <v>#N/A</v>
      </c>
      <c r="BI423" s="114" t="e">
        <f t="shared" si="139"/>
        <v>#N/A</v>
      </c>
    </row>
    <row r="424" spans="2:61">
      <c r="B424" s="111"/>
      <c r="C424" s="536">
        <v>290863</v>
      </c>
      <c r="D424" s="128" t="s">
        <v>549</v>
      </c>
      <c r="E424" s="583">
        <v>45411</v>
      </c>
      <c r="F424" s="128" t="s">
        <v>201</v>
      </c>
      <c r="G424" s="588"/>
      <c r="H424" s="588"/>
      <c r="I424" s="130"/>
      <c r="J424" s="139"/>
      <c r="K424" s="131"/>
      <c r="L424" s="132"/>
      <c r="M424" s="132"/>
      <c r="N424" s="141"/>
      <c r="O424" s="139"/>
      <c r="P424" s="139"/>
      <c r="Q424" s="139"/>
      <c r="R424" s="133"/>
      <c r="S424" s="134"/>
      <c r="T424" s="434" t="str">
        <f t="shared" si="116"/>
        <v/>
      </c>
      <c r="U424" s="429"/>
      <c r="V424" s="429" t="e">
        <f t="shared" si="134"/>
        <v>#N/A</v>
      </c>
      <c r="W424" s="298"/>
      <c r="X424" s="129" t="str">
        <f t="shared" si="140"/>
        <v/>
      </c>
      <c r="Y424" s="129" t="str">
        <f t="shared" si="135"/>
        <v/>
      </c>
      <c r="Z424" s="129" t="str">
        <f t="shared" si="136"/>
        <v/>
      </c>
      <c r="AA424" s="133" t="str">
        <f t="shared" si="128"/>
        <v/>
      </c>
      <c r="AC424" s="186" t="e">
        <f>AC416</f>
        <v>#N/A</v>
      </c>
      <c r="AD424" s="187" t="e">
        <f>AD416</f>
        <v>#N/A</v>
      </c>
      <c r="AE424" s="187" t="e">
        <f>AE416</f>
        <v>#N/A</v>
      </c>
      <c r="AF424" s="187" t="e">
        <f>AF416</f>
        <v>#N/A</v>
      </c>
      <c r="AG424" s="204">
        <f t="shared" si="137"/>
        <v>0</v>
      </c>
      <c r="AI424" s="135" t="str">
        <f>IF(月報!G424&lt;&gt;"",月報!G424,"")</f>
        <v/>
      </c>
      <c r="AJ424" s="126" t="str">
        <f>IF(月報!W424&lt;&gt;"",月報!W424*24,"")</f>
        <v/>
      </c>
      <c r="AK424" s="126" t="str">
        <f>IF(月報!P424&lt;&gt;"",月報!P424,"")</f>
        <v/>
      </c>
      <c r="AL424" s="126" t="str">
        <f>IF(月報!Q424&lt;&gt;"",IF(月報!Q424="平日残","",月報!Q424),"")</f>
        <v/>
      </c>
      <c r="AM424" s="126"/>
      <c r="AN424" s="126" t="e">
        <f t="shared" si="127"/>
        <v>#N/A</v>
      </c>
      <c r="AO424" s="126" t="e">
        <f>IF($E424="","",VLOOKUP($E424,カレンダマスタ!$A$5:$E$381,5,FALSE))</f>
        <v>#N/A</v>
      </c>
      <c r="AQ424" s="196" t="str">
        <f>IF(G424="","",IF(VLOOKUP(E424,カレンダマスタ!$A$5:$D$381,4,FALSE)=0,"",1))</f>
        <v/>
      </c>
      <c r="AR424" s="136" t="str">
        <f>IF($G424="","",IF($AD424="NSTC",INDEX(カレンダマスタ!$I$26:$O$31,MATCH($G424,カレンダマスタ!$H$26:$H$31,1),MATCH($H424,カレンダマスタ!$I$25:$O$25,1)),
IF($AD424="CS本社",INDEX(カレンダマスタ!$I$36:$O$41,MATCH($G424,カレンダマスタ!$H$36:$H$41,1),MATCH($H424,カレンダマスタ!$I$35:$O$35,1)),
IF($AD424="NS本社",INDEX(カレンダマスタ!$I$94:$O$99,MATCH($G424,カレンダマスタ!$H$95:$H$100,1),MATCH($H424,カレンダマスタ!$I$93:$O$93,1)),
IF($AD424="ODC",INDEX(カレンダマスタ!$I$46:$O$51,MATCH($G424,カレンダマスタ!$H$46:$H$51,1),MATCH($H424,カレンダマスタ!$I$45:$O$45,1)),
IF($AD424="NS東京TC",INDEX(カレンダマスタ!$I$56:$O$61,MATCH($G424,カレンダマスタ!$H$56:$H$61,1),MATCH($H424,カレンダマスタ!$I$55:$O$55,1)),""))))))</f>
        <v/>
      </c>
      <c r="AS424" s="126" t="e">
        <f t="shared" si="138"/>
        <v>#N/A</v>
      </c>
      <c r="AU424" s="137" t="e">
        <f>IF(E424="","",VLOOKUP($E424,カレンダマスタ!$A$4:$E$381,4,FALSE))</f>
        <v>#N/A</v>
      </c>
      <c r="AV424" s="137" t="str">
        <f t="shared" si="129"/>
        <v/>
      </c>
      <c r="AW424" s="137" t="str">
        <f t="shared" si="130"/>
        <v/>
      </c>
      <c r="AX424" s="138" t="e">
        <f t="shared" si="131"/>
        <v>#N/A</v>
      </c>
      <c r="AY424" s="138" t="e">
        <f t="shared" si="132"/>
        <v>#N/A</v>
      </c>
      <c r="AZ424" s="130" t="e">
        <f>IF(AX424&amp;AW424="勤怠未設定","×",IF(AV424="勤怠修正","×",IF(AC424="外注","",IF(AA424="",IF(AY424&lt;&gt;"","×",""),IF(VLOOKUP(AA424,カレンダマスタ!$H$66:$I$83,2,FALSE)&lt;&gt;AY424,"×","OK")))))</f>
        <v>#N/A</v>
      </c>
      <c r="BC424" s="137" t="e">
        <f>IF(E424="","",VLOOKUP($E424,カレンダマスタ!$A$4:$E$381,4,FALSE))</f>
        <v>#N/A</v>
      </c>
      <c r="BD424" s="126" t="e">
        <f>IF(AC424="社員","",IF(AG424=0,"",IF(AD424="NSTC",IF(COUNTIF(カレンダマスタ!$Q$5:$Q$32,G424)=1,"OK","×"),
IF(AD424="NS本社",IF(COUNTIF(カレンダマスタ!$T$5:$T$32,G424)=1,"OK","×"),IF(COUNTIF(カレンダマスタ!$R$5:$R$32,G424)=1,"OK","×")))))</f>
        <v>#N/A</v>
      </c>
      <c r="BE424" s="126" t="e">
        <f>IF(AC424="社員","",IF(G424="","",IF(R424&lt;&gt;"","",IF(AF424="CS","OK",IF(VLOOKUP(E424,カレンダマスタ!$A$5:$D$381,4,FALSE)&gt;0,"",IF(OR(G424*24&gt;10.84,H424*24&lt;14.5)=TRUE,"×","OK"))))))</f>
        <v>#N/A</v>
      </c>
      <c r="BF424" s="126" t="e">
        <f t="shared" si="125"/>
        <v>#N/A</v>
      </c>
      <c r="BG424" s="126" t="e">
        <f t="shared" si="126"/>
        <v>#N/A</v>
      </c>
      <c r="BI424" s="130" t="e">
        <f t="shared" si="139"/>
        <v>#N/A</v>
      </c>
    </row>
    <row r="425" spans="2:61">
      <c r="B425" s="111"/>
      <c r="C425" s="536">
        <v>290863</v>
      </c>
      <c r="D425" s="128" t="s">
        <v>549</v>
      </c>
      <c r="E425" s="583">
        <v>45412</v>
      </c>
      <c r="F425" s="128" t="s">
        <v>203</v>
      </c>
      <c r="G425" s="588"/>
      <c r="H425" s="588"/>
      <c r="I425" s="130"/>
      <c r="J425" s="139"/>
      <c r="K425" s="131"/>
      <c r="L425" s="132"/>
      <c r="M425" s="132"/>
      <c r="N425" s="141"/>
      <c r="O425" s="139"/>
      <c r="P425" s="139"/>
      <c r="Q425" s="139"/>
      <c r="R425" s="133"/>
      <c r="S425" s="134"/>
      <c r="T425" s="434" t="str">
        <f t="shared" si="116"/>
        <v/>
      </c>
      <c r="U425" s="429"/>
      <c r="V425" s="429" t="e">
        <f t="shared" si="134"/>
        <v>#N/A</v>
      </c>
      <c r="W425" s="298"/>
      <c r="X425" s="129" t="str">
        <f t="shared" si="140"/>
        <v/>
      </c>
      <c r="Y425" s="129" t="str">
        <f t="shared" si="135"/>
        <v/>
      </c>
      <c r="Z425" s="129" t="str">
        <f t="shared" si="136"/>
        <v/>
      </c>
      <c r="AA425" s="133" t="str">
        <f t="shared" si="128"/>
        <v/>
      </c>
      <c r="AC425" s="186" t="e">
        <f>AC416</f>
        <v>#N/A</v>
      </c>
      <c r="AD425" s="187" t="e">
        <f>AD416</f>
        <v>#N/A</v>
      </c>
      <c r="AE425" s="187" t="e">
        <f>AE416</f>
        <v>#N/A</v>
      </c>
      <c r="AF425" s="187" t="e">
        <f>AF416</f>
        <v>#N/A</v>
      </c>
      <c r="AG425" s="204">
        <f t="shared" si="137"/>
        <v>0</v>
      </c>
      <c r="AI425" s="135" t="str">
        <f>IF(月報!G425&lt;&gt;"",月報!G425,"")</f>
        <v/>
      </c>
      <c r="AJ425" s="126" t="str">
        <f>IF(月報!W425&lt;&gt;"",月報!W425*24,"")</f>
        <v/>
      </c>
      <c r="AK425" s="126" t="str">
        <f>IF(月報!P425&lt;&gt;"",月報!P425,"")</f>
        <v/>
      </c>
      <c r="AL425" s="126" t="str">
        <f>IF(月報!Q425&lt;&gt;"",IF(月報!Q425="平日残","",月報!Q425),"")</f>
        <v/>
      </c>
      <c r="AM425" s="126"/>
      <c r="AN425" s="126" t="e">
        <f t="shared" si="127"/>
        <v>#N/A</v>
      </c>
      <c r="AO425" s="126" t="e">
        <f>IF($E425="","",VLOOKUP($E425,カレンダマスタ!$A$5:$E$381,5,FALSE))</f>
        <v>#N/A</v>
      </c>
      <c r="AQ425" s="196" t="str">
        <f>IF(G425="","",IF(VLOOKUP(E425,カレンダマスタ!$A$5:$D$381,4,FALSE)=0,"",1))</f>
        <v/>
      </c>
      <c r="AR425" s="136" t="str">
        <f>IF($G425="","",IF($AD425="NSTC",INDEX(カレンダマスタ!$I$26:$O$31,MATCH($G425,カレンダマスタ!$H$26:$H$31,1),MATCH($H425,カレンダマスタ!$I$25:$O$25,1)),
IF($AD425="CS本社",INDEX(カレンダマスタ!$I$36:$O$41,MATCH($G425,カレンダマスタ!$H$36:$H$41,1),MATCH($H425,カレンダマスタ!$I$35:$O$35,1)),
IF($AD425="NS本社",INDEX(カレンダマスタ!$I$94:$O$99,MATCH($G425,カレンダマスタ!$H$95:$H$100,1),MATCH($H425,カレンダマスタ!$I$93:$O$93,1)),
IF($AD425="ODC",INDEX(カレンダマスタ!$I$46:$O$51,MATCH($G425,カレンダマスタ!$H$46:$H$51,1),MATCH($H425,カレンダマスタ!$I$45:$O$45,1)),
IF($AD425="NS東京TC",INDEX(カレンダマスタ!$I$56:$O$61,MATCH($G425,カレンダマスタ!$H$56:$H$61,1),MATCH($H425,カレンダマスタ!$I$55:$O$55,1)),""))))))</f>
        <v/>
      </c>
      <c r="AS425" s="126" t="e">
        <f t="shared" si="138"/>
        <v>#N/A</v>
      </c>
      <c r="AU425" s="137" t="e">
        <f>IF(E425="","",VLOOKUP($E425,カレンダマスタ!$A$4:$E$381,4,FALSE))</f>
        <v>#N/A</v>
      </c>
      <c r="AV425" s="137" t="str">
        <f t="shared" si="129"/>
        <v/>
      </c>
      <c r="AW425" s="137" t="str">
        <f t="shared" si="130"/>
        <v/>
      </c>
      <c r="AX425" s="138" t="e">
        <f t="shared" si="131"/>
        <v>#N/A</v>
      </c>
      <c r="AY425" s="138" t="e">
        <f t="shared" si="132"/>
        <v>#N/A</v>
      </c>
      <c r="AZ425" s="130" t="e">
        <f>IF(AX425&amp;AW425="勤怠未設定","×",IF(AV425="勤怠修正","×",IF(AC425="外注","",IF(AA425="",IF(AY425&lt;&gt;"","×",""),IF(VLOOKUP(AA425,カレンダマスタ!$H$66:$I$83,2,FALSE)&lt;&gt;AY425,"×","OK")))))</f>
        <v>#N/A</v>
      </c>
      <c r="BC425" s="137" t="e">
        <f>IF(E425="","",VLOOKUP($E425,カレンダマスタ!$A$4:$E$381,4,FALSE))</f>
        <v>#N/A</v>
      </c>
      <c r="BD425" s="126" t="e">
        <f>IF(AC425="社員","",IF(AG425=0,"",IF(AD425="NSTC",IF(COUNTIF(カレンダマスタ!$Q$5:$Q$32,G425)=1,"OK","×"),
IF(AD425="NS本社",IF(COUNTIF(カレンダマスタ!$T$5:$T$32,G425)=1,"OK","×"),IF(COUNTIF(カレンダマスタ!$R$5:$R$32,G425)=1,"OK","×")))))</f>
        <v>#N/A</v>
      </c>
      <c r="BE425" s="126" t="e">
        <f>IF(AC425="社員","",IF(G425="","",IF(R425&lt;&gt;"","",IF(AF425="CS","OK",IF(VLOOKUP(E425,カレンダマスタ!$A$5:$D$381,4,FALSE)&gt;0,"",IF(OR(G425*24&gt;10.84,H425*24&lt;14.5)=TRUE,"×","OK"))))))</f>
        <v>#N/A</v>
      </c>
      <c r="BF425" s="126" t="e">
        <f t="shared" si="125"/>
        <v>#N/A</v>
      </c>
      <c r="BG425" s="126" t="e">
        <f t="shared" si="126"/>
        <v>#N/A</v>
      </c>
      <c r="BI425" s="130" t="e">
        <f t="shared" si="139"/>
        <v>#N/A</v>
      </c>
    </row>
    <row r="426" spans="2:61">
      <c r="B426" s="111"/>
      <c r="C426" s="536">
        <v>290863</v>
      </c>
      <c r="D426" s="128" t="s">
        <v>549</v>
      </c>
      <c r="E426" s="583">
        <v>45413</v>
      </c>
      <c r="F426" s="128" t="s">
        <v>204</v>
      </c>
      <c r="G426" s="588"/>
      <c r="H426" s="588"/>
      <c r="I426" s="130"/>
      <c r="J426" s="139"/>
      <c r="K426" s="131"/>
      <c r="L426" s="132"/>
      <c r="M426" s="132"/>
      <c r="N426" s="141"/>
      <c r="O426" s="139"/>
      <c r="P426" s="139"/>
      <c r="Q426" s="139"/>
      <c r="R426" s="133"/>
      <c r="S426" s="134"/>
      <c r="T426" s="434" t="str">
        <f t="shared" si="116"/>
        <v/>
      </c>
      <c r="U426" s="429"/>
      <c r="V426" s="429" t="e">
        <f t="shared" si="134"/>
        <v>#N/A</v>
      </c>
      <c r="W426" s="298"/>
      <c r="X426" s="129" t="str">
        <f t="shared" si="140"/>
        <v/>
      </c>
      <c r="Y426" s="129" t="str">
        <f t="shared" si="135"/>
        <v/>
      </c>
      <c r="Z426" s="129" t="str">
        <f t="shared" si="136"/>
        <v/>
      </c>
      <c r="AA426" s="133" t="str">
        <f t="shared" si="128"/>
        <v/>
      </c>
      <c r="AC426" s="186" t="e">
        <f>AC416</f>
        <v>#N/A</v>
      </c>
      <c r="AD426" s="187" t="e">
        <f>AD416</f>
        <v>#N/A</v>
      </c>
      <c r="AE426" s="187" t="e">
        <f>AE416</f>
        <v>#N/A</v>
      </c>
      <c r="AF426" s="187" t="e">
        <f>AF416</f>
        <v>#N/A</v>
      </c>
      <c r="AG426" s="204">
        <f t="shared" si="137"/>
        <v>0</v>
      </c>
      <c r="AI426" s="140" t="str">
        <f>IF(月報!G426&lt;&gt;"",月報!G426,"")</f>
        <v/>
      </c>
      <c r="AJ426" s="126" t="str">
        <f>IF(月報!W426&lt;&gt;"",月報!W426*24,"")</f>
        <v/>
      </c>
      <c r="AK426" s="126" t="str">
        <f>IF(月報!P426&lt;&gt;"",月報!P426,"")</f>
        <v/>
      </c>
      <c r="AL426" s="126" t="str">
        <f>IF(月報!Q426&lt;&gt;"",IF(月報!Q426="平日残","",月報!Q426),"")</f>
        <v/>
      </c>
      <c r="AM426" s="126"/>
      <c r="AN426" s="126" t="e">
        <f t="shared" si="127"/>
        <v>#N/A</v>
      </c>
      <c r="AO426" s="126" t="e">
        <f>IF($E426="","",VLOOKUP($E426,カレンダマスタ!$A$5:$E$381,5,FALSE))</f>
        <v>#N/A</v>
      </c>
      <c r="AQ426" s="196" t="str">
        <f>IF(G426="","",IF(VLOOKUP(E426,カレンダマスタ!$A$5:$D$381,4,FALSE)=0,"",1))</f>
        <v/>
      </c>
      <c r="AR426" s="136" t="str">
        <f>IF($G426="","",IF($AD426="NSTC",INDEX(カレンダマスタ!$I$26:$O$31,MATCH($G426,カレンダマスタ!$H$26:$H$31,1),MATCH($H426,カレンダマスタ!$I$25:$O$25,1)),
IF($AD426="CS本社",INDEX(カレンダマスタ!$I$36:$O$41,MATCH($G426,カレンダマスタ!$H$36:$H$41,1),MATCH($H426,カレンダマスタ!$I$35:$O$35,1)),
IF($AD426="NS本社",INDEX(カレンダマスタ!$I$94:$O$99,MATCH($G426,カレンダマスタ!$H$95:$H$100,1),MATCH($H426,カレンダマスタ!$I$93:$O$93,1)),
IF($AD426="ODC",INDEX(カレンダマスタ!$I$46:$O$51,MATCH($G426,カレンダマスタ!$H$46:$H$51,1),MATCH($H426,カレンダマスタ!$I$45:$O$45,1)),
IF($AD426="NS東京TC",INDEX(カレンダマスタ!$I$56:$O$61,MATCH($G426,カレンダマスタ!$H$56:$H$61,1),MATCH($H426,カレンダマスタ!$I$55:$O$55,1)),""))))))</f>
        <v/>
      </c>
      <c r="AS426" s="126" t="e">
        <f t="shared" si="138"/>
        <v>#N/A</v>
      </c>
      <c r="AU426" s="137" t="e">
        <f>IF(E426="","",VLOOKUP($E426,カレンダマスタ!$A$4:$E$381,4,FALSE))</f>
        <v>#N/A</v>
      </c>
      <c r="AV426" s="137" t="str">
        <f t="shared" si="129"/>
        <v/>
      </c>
      <c r="AW426" s="137" t="str">
        <f t="shared" si="130"/>
        <v/>
      </c>
      <c r="AX426" s="138" t="e">
        <f t="shared" si="131"/>
        <v>#N/A</v>
      </c>
      <c r="AY426" s="138" t="e">
        <f t="shared" si="132"/>
        <v>#N/A</v>
      </c>
      <c r="AZ426" s="130" t="e">
        <f>IF(AX426&amp;AW426="勤怠未設定","×",IF(AV426="勤怠修正","×",IF(AC426="外注","",IF(AA426="",IF(AY426&lt;&gt;"","×",""),IF(VLOOKUP(AA426,カレンダマスタ!$H$66:$I$83,2,FALSE)&lt;&gt;AY426,"×","OK")))))</f>
        <v>#N/A</v>
      </c>
      <c r="BC426" s="137" t="e">
        <f>IF(E426="","",VLOOKUP($E426,カレンダマスタ!$A$4:$E$381,4,FALSE))</f>
        <v>#N/A</v>
      </c>
      <c r="BD426" s="126" t="e">
        <f>IF(AC426="社員","",IF(AG426=0,"",IF(AD426="NSTC",IF(COUNTIF(カレンダマスタ!$Q$5:$Q$32,G426)=1,"OK","×"),
IF(AD426="NS本社",IF(COUNTIF(カレンダマスタ!$T$5:$T$32,G426)=1,"OK","×"),IF(COUNTIF(カレンダマスタ!$R$5:$R$32,G426)=1,"OK","×")))))</f>
        <v>#N/A</v>
      </c>
      <c r="BE426" s="126" t="e">
        <f>IF(AC426="社員","",IF(G426="","",IF(R426&lt;&gt;"","",IF(AF426="CS","OK",IF(VLOOKUP(E426,カレンダマスタ!$A$5:$D$381,4,FALSE)&gt;0,"",IF(OR(G426*24&gt;10.84,H426*24&lt;14.5)=TRUE,"×","OK"))))))</f>
        <v>#N/A</v>
      </c>
      <c r="BF426" s="126" t="e">
        <f t="shared" si="125"/>
        <v>#N/A</v>
      </c>
      <c r="BG426" s="126" t="e">
        <f t="shared" si="126"/>
        <v>#N/A</v>
      </c>
      <c r="BI426" s="130" t="e">
        <f t="shared" si="139"/>
        <v>#N/A</v>
      </c>
    </row>
    <row r="427" spans="2:61">
      <c r="B427" s="111"/>
      <c r="C427" s="536">
        <v>290863</v>
      </c>
      <c r="D427" s="128" t="s">
        <v>549</v>
      </c>
      <c r="E427" s="583">
        <v>45414</v>
      </c>
      <c r="F427" s="128" t="s">
        <v>205</v>
      </c>
      <c r="G427" s="588"/>
      <c r="H427" s="588"/>
      <c r="I427" s="130"/>
      <c r="J427" s="139"/>
      <c r="K427" s="131"/>
      <c r="L427" s="132"/>
      <c r="M427" s="132"/>
      <c r="N427" s="141"/>
      <c r="O427" s="139"/>
      <c r="P427" s="139"/>
      <c r="Q427" s="139"/>
      <c r="R427" s="133"/>
      <c r="S427" s="134"/>
      <c r="T427" s="434" t="str">
        <f t="shared" si="116"/>
        <v/>
      </c>
      <c r="U427" s="429"/>
      <c r="V427" s="429" t="e">
        <f t="shared" si="134"/>
        <v>#N/A</v>
      </c>
      <c r="W427" s="298"/>
      <c r="X427" s="129" t="str">
        <f t="shared" si="140"/>
        <v/>
      </c>
      <c r="Y427" s="129" t="str">
        <f t="shared" si="135"/>
        <v/>
      </c>
      <c r="Z427" s="129" t="str">
        <f t="shared" si="136"/>
        <v/>
      </c>
      <c r="AA427" s="133" t="str">
        <f t="shared" si="128"/>
        <v/>
      </c>
      <c r="AC427" s="186" t="e">
        <f>AC416</f>
        <v>#N/A</v>
      </c>
      <c r="AD427" s="187" t="e">
        <f>AD416</f>
        <v>#N/A</v>
      </c>
      <c r="AE427" s="187" t="e">
        <f>AE416</f>
        <v>#N/A</v>
      </c>
      <c r="AF427" s="187" t="e">
        <f>AF416</f>
        <v>#N/A</v>
      </c>
      <c r="AG427" s="204">
        <f t="shared" si="137"/>
        <v>0</v>
      </c>
      <c r="AI427" s="140" t="str">
        <f>IF(月報!G427&lt;&gt;"",月報!G427,"")</f>
        <v/>
      </c>
      <c r="AJ427" s="126" t="str">
        <f>IF(月報!W427&lt;&gt;"",月報!W427*24,"")</f>
        <v/>
      </c>
      <c r="AK427" s="126" t="str">
        <f>IF(月報!P427&lt;&gt;"",月報!P427,"")</f>
        <v/>
      </c>
      <c r="AL427" s="126" t="str">
        <f>IF(月報!Q427&lt;&gt;"",IF(月報!Q427="平日残","",月報!Q427),"")</f>
        <v/>
      </c>
      <c r="AM427" s="126"/>
      <c r="AN427" s="126" t="e">
        <f t="shared" si="127"/>
        <v>#N/A</v>
      </c>
      <c r="AO427" s="126" t="e">
        <f>IF($E427="","",VLOOKUP($E427,カレンダマスタ!$A$5:$E$381,5,FALSE))</f>
        <v>#N/A</v>
      </c>
      <c r="AQ427" s="196" t="str">
        <f>IF(G427="","",IF(VLOOKUP(E427,カレンダマスタ!$A$5:$D$381,4,FALSE)=0,"",1))</f>
        <v/>
      </c>
      <c r="AR427" s="136" t="str">
        <f>IF($G427="","",IF($AD427="NSTC",INDEX(カレンダマスタ!$I$26:$O$31,MATCH($G427,カレンダマスタ!$H$26:$H$31,1),MATCH($H427,カレンダマスタ!$I$25:$O$25,1)),
IF($AD427="CS本社",INDEX(カレンダマスタ!$I$36:$O$41,MATCH($G427,カレンダマスタ!$H$36:$H$41,1),MATCH($H427,カレンダマスタ!$I$35:$O$35,1)),
IF($AD427="NS本社",INDEX(カレンダマスタ!$I$94:$O$99,MATCH($G427,カレンダマスタ!$H$95:$H$100,1),MATCH($H427,カレンダマスタ!$I$93:$O$93,1)),
IF($AD427="ODC",INDEX(カレンダマスタ!$I$46:$O$51,MATCH($G427,カレンダマスタ!$H$46:$H$51,1),MATCH($H427,カレンダマスタ!$I$45:$O$45,1)),
IF($AD427="NS東京TC",INDEX(カレンダマスタ!$I$56:$O$61,MATCH($G427,カレンダマスタ!$H$56:$H$61,1),MATCH($H427,カレンダマスタ!$I$55:$O$55,1)),""))))))</f>
        <v/>
      </c>
      <c r="AS427" s="126" t="e">
        <f t="shared" si="138"/>
        <v>#N/A</v>
      </c>
      <c r="AU427" s="137" t="e">
        <f>IF(E427="","",VLOOKUP($E427,カレンダマスタ!$A$4:$E$381,4,FALSE))</f>
        <v>#N/A</v>
      </c>
      <c r="AV427" s="137" t="str">
        <f t="shared" si="129"/>
        <v/>
      </c>
      <c r="AW427" s="137" t="str">
        <f t="shared" si="130"/>
        <v/>
      </c>
      <c r="AX427" s="138" t="e">
        <f t="shared" si="131"/>
        <v>#N/A</v>
      </c>
      <c r="AY427" s="138" t="e">
        <f t="shared" si="132"/>
        <v>#N/A</v>
      </c>
      <c r="AZ427" s="130" t="e">
        <f>IF(AX427&amp;AW427="勤怠未設定","×",IF(AV427="勤怠修正","×",IF(AC427="外注","",IF(AA427="",IF(AY427&lt;&gt;"","×",""),IF(VLOOKUP(AA427,カレンダマスタ!$H$66:$I$83,2,FALSE)&lt;&gt;AY427,"×","OK")))))</f>
        <v>#N/A</v>
      </c>
      <c r="BC427" s="137" t="e">
        <f>IF(E427="","",VLOOKUP($E427,カレンダマスタ!$A$4:$E$381,4,FALSE))</f>
        <v>#N/A</v>
      </c>
      <c r="BD427" s="126" t="e">
        <f>IF(AC427="社員","",IF(AG427=0,"",IF(AD427="NSTC",IF(COUNTIF(カレンダマスタ!$Q$5:$Q$32,G427)=1,"OK","×"),
IF(AD427="NS本社",IF(COUNTIF(カレンダマスタ!$T$5:$T$32,G427)=1,"OK","×"),IF(COUNTIF(カレンダマスタ!$R$5:$R$32,G427)=1,"OK","×")))))</f>
        <v>#N/A</v>
      </c>
      <c r="BE427" s="126" t="e">
        <f>IF(AC427="社員","",IF(G427="","",IF(R427&lt;&gt;"","",IF(AF427="CS","OK",IF(VLOOKUP(E427,カレンダマスタ!$A$5:$D$381,4,FALSE)&gt;0,"",IF(OR(G427*24&gt;10.84,H427*24&lt;14.5)=TRUE,"×","OK"))))))</f>
        <v>#N/A</v>
      </c>
      <c r="BF427" s="126" t="e">
        <f t="shared" si="125"/>
        <v>#N/A</v>
      </c>
      <c r="BG427" s="126" t="e">
        <f t="shared" si="126"/>
        <v>#N/A</v>
      </c>
      <c r="BI427" s="130" t="e">
        <f t="shared" si="139"/>
        <v>#N/A</v>
      </c>
    </row>
    <row r="428" spans="2:61">
      <c r="B428" s="111"/>
      <c r="C428" s="536">
        <v>290863</v>
      </c>
      <c r="D428" s="128" t="s">
        <v>549</v>
      </c>
      <c r="E428" s="583">
        <v>45415</v>
      </c>
      <c r="F428" s="128" t="s">
        <v>199</v>
      </c>
      <c r="G428" s="588"/>
      <c r="H428" s="588"/>
      <c r="I428" s="130"/>
      <c r="J428" s="139"/>
      <c r="K428" s="131"/>
      <c r="L428" s="132"/>
      <c r="M428" s="132"/>
      <c r="N428" s="141"/>
      <c r="O428" s="139"/>
      <c r="P428" s="139"/>
      <c r="Q428" s="139"/>
      <c r="R428" s="133"/>
      <c r="S428" s="134"/>
      <c r="T428" s="434" t="str">
        <f t="shared" si="116"/>
        <v/>
      </c>
      <c r="U428" s="429"/>
      <c r="V428" s="429" t="e">
        <f t="shared" si="134"/>
        <v>#N/A</v>
      </c>
      <c r="W428" s="298"/>
      <c r="X428" s="129" t="str">
        <f t="shared" si="140"/>
        <v/>
      </c>
      <c r="Y428" s="129" t="str">
        <f t="shared" si="135"/>
        <v/>
      </c>
      <c r="Z428" s="129" t="str">
        <f t="shared" si="136"/>
        <v/>
      </c>
      <c r="AA428" s="133" t="str">
        <f t="shared" si="128"/>
        <v/>
      </c>
      <c r="AC428" s="186" t="e">
        <f>AC416</f>
        <v>#N/A</v>
      </c>
      <c r="AD428" s="187" t="e">
        <f>AD416</f>
        <v>#N/A</v>
      </c>
      <c r="AE428" s="187" t="e">
        <f>AE416</f>
        <v>#N/A</v>
      </c>
      <c r="AF428" s="187" t="e">
        <f>AF416</f>
        <v>#N/A</v>
      </c>
      <c r="AG428" s="204">
        <f t="shared" si="137"/>
        <v>0</v>
      </c>
      <c r="AI428" s="140" t="str">
        <f>IF(月報!G428&lt;&gt;"",月報!G428,"")</f>
        <v/>
      </c>
      <c r="AJ428" s="126" t="str">
        <f>IF(月報!W428&lt;&gt;"",月報!W428*24,"")</f>
        <v/>
      </c>
      <c r="AK428" s="126" t="str">
        <f>IF(月報!P428&lt;&gt;"",月報!P428,"")</f>
        <v/>
      </c>
      <c r="AL428" s="126" t="str">
        <f>IF(月報!Q428&lt;&gt;"",IF(月報!Q428="平日残","",月報!Q428),"")</f>
        <v/>
      </c>
      <c r="AM428" s="126"/>
      <c r="AN428" s="126" t="e">
        <f t="shared" si="127"/>
        <v>#N/A</v>
      </c>
      <c r="AO428" s="126" t="e">
        <f>IF($E428="","",VLOOKUP($E428,カレンダマスタ!$A$5:$E$381,5,FALSE))</f>
        <v>#N/A</v>
      </c>
      <c r="AQ428" s="196" t="str">
        <f>IF(G428="","",IF(VLOOKUP(E428,カレンダマスタ!$A$5:$D$381,4,FALSE)=0,"",1))</f>
        <v/>
      </c>
      <c r="AR428" s="136" t="str">
        <f>IF($G428="","",IF($AD428="NSTC",INDEX(カレンダマスタ!$I$26:$O$31,MATCH($G428,カレンダマスタ!$H$26:$H$31,1),MATCH($H428,カレンダマスタ!$I$25:$O$25,1)),
IF($AD428="CS本社",INDEX(カレンダマスタ!$I$36:$O$41,MATCH($G428,カレンダマスタ!$H$36:$H$41,1),MATCH($H428,カレンダマスタ!$I$35:$O$35,1)),
IF($AD428="NS本社",INDEX(カレンダマスタ!$I$94:$O$99,MATCH($G428,カレンダマスタ!$H$95:$H$100,1),MATCH($H428,カレンダマスタ!$I$93:$O$93,1)),
IF($AD428="ODC",INDEX(カレンダマスタ!$I$46:$O$51,MATCH($G428,カレンダマスタ!$H$46:$H$51,1),MATCH($H428,カレンダマスタ!$I$45:$O$45,1)),
IF($AD428="NS東京TC",INDEX(カレンダマスタ!$I$56:$O$61,MATCH($G428,カレンダマスタ!$H$56:$H$61,1),MATCH($H428,カレンダマスタ!$I$55:$O$55,1)),""))))))</f>
        <v/>
      </c>
      <c r="AS428" s="126" t="e">
        <f t="shared" si="138"/>
        <v>#N/A</v>
      </c>
      <c r="AU428" s="137" t="e">
        <f>IF(E428="","",VLOOKUP($E428,カレンダマスタ!$A$4:$E$381,4,FALSE))</f>
        <v>#N/A</v>
      </c>
      <c r="AV428" s="137" t="str">
        <f t="shared" si="129"/>
        <v/>
      </c>
      <c r="AW428" s="137" t="str">
        <f t="shared" si="130"/>
        <v/>
      </c>
      <c r="AX428" s="138" t="e">
        <f t="shared" si="131"/>
        <v>#N/A</v>
      </c>
      <c r="AY428" s="138" t="e">
        <f t="shared" si="132"/>
        <v>#N/A</v>
      </c>
      <c r="AZ428" s="130" t="e">
        <f>IF(AX428&amp;AW428="勤怠未設定","×",IF(AV428="勤怠修正","×",IF(AC428="外注","",IF(AA428="",IF(AY428&lt;&gt;"","×",""),IF(VLOOKUP(AA428,カレンダマスタ!$H$66:$I$83,2,FALSE)&lt;&gt;AY428,"×","OK")))))</f>
        <v>#N/A</v>
      </c>
      <c r="BC428" s="137" t="e">
        <f>IF(E428="","",VLOOKUP($E428,カレンダマスタ!$A$4:$E$381,4,FALSE))</f>
        <v>#N/A</v>
      </c>
      <c r="BD428" s="126" t="e">
        <f>IF(AC428="社員","",IF(AG428=0,"",IF(AD428="NSTC",IF(COUNTIF(カレンダマスタ!$Q$5:$Q$32,G428)=1,"OK","×"),
IF(AD428="NS本社",IF(COUNTIF(カレンダマスタ!$T$5:$T$32,G428)=1,"OK","×"),IF(COUNTIF(カレンダマスタ!$R$5:$R$32,G428)=1,"OK","×")))))</f>
        <v>#N/A</v>
      </c>
      <c r="BE428" s="126" t="e">
        <f>IF(AC428="社員","",IF(G428="","",IF(R428&lt;&gt;"","",IF(AF428="CS","OK",IF(VLOOKUP(E428,カレンダマスタ!$A$5:$D$381,4,FALSE)&gt;0,"",IF(OR(G428*24&gt;10.84,H428*24&lt;14.5)=TRUE,"×","OK"))))))</f>
        <v>#N/A</v>
      </c>
      <c r="BF428" s="126" t="e">
        <f t="shared" si="125"/>
        <v>#N/A</v>
      </c>
      <c r="BG428" s="126" t="e">
        <f t="shared" si="126"/>
        <v>#N/A</v>
      </c>
      <c r="BI428" s="130" t="e">
        <f t="shared" si="139"/>
        <v>#N/A</v>
      </c>
    </row>
    <row r="429" spans="2:61">
      <c r="B429" s="111"/>
      <c r="C429" s="537">
        <v>290863</v>
      </c>
      <c r="D429" s="142" t="s">
        <v>549</v>
      </c>
      <c r="E429" s="584">
        <v>45416</v>
      </c>
      <c r="F429" s="142" t="s">
        <v>369</v>
      </c>
      <c r="G429" s="589"/>
      <c r="H429" s="589"/>
      <c r="I429" s="144"/>
      <c r="J429" s="148"/>
      <c r="K429" s="145"/>
      <c r="L429" s="146"/>
      <c r="M429" s="146"/>
      <c r="N429" s="147"/>
      <c r="O429" s="148"/>
      <c r="P429" s="148"/>
      <c r="Q429" s="148"/>
      <c r="R429" s="149"/>
      <c r="S429" s="156"/>
      <c r="T429" s="435" t="str">
        <f t="shared" si="116"/>
        <v/>
      </c>
      <c r="U429" s="430"/>
      <c r="V429" s="430" t="e">
        <f t="shared" si="134"/>
        <v>#N/A</v>
      </c>
      <c r="W429" s="298"/>
      <c r="X429" s="143" t="str">
        <f t="shared" si="140"/>
        <v/>
      </c>
      <c r="Y429" s="143" t="str">
        <f t="shared" si="135"/>
        <v/>
      </c>
      <c r="Z429" s="143" t="str">
        <f t="shared" si="136"/>
        <v/>
      </c>
      <c r="AA429" s="149" t="str">
        <f t="shared" si="128"/>
        <v/>
      </c>
      <c r="AC429" s="188" t="e">
        <f>AC416</f>
        <v>#N/A</v>
      </c>
      <c r="AD429" s="189" t="e">
        <f>AD416</f>
        <v>#N/A</v>
      </c>
      <c r="AE429" s="189" t="e">
        <f>AE416</f>
        <v>#N/A</v>
      </c>
      <c r="AF429" s="189" t="e">
        <f>AF416</f>
        <v>#N/A</v>
      </c>
      <c r="AG429" s="205">
        <f t="shared" si="137"/>
        <v>0</v>
      </c>
      <c r="AI429" s="157" t="str">
        <f>IF(月報!G429&lt;&gt;"",月報!G429,"")</f>
        <v/>
      </c>
      <c r="AJ429" s="151" t="str">
        <f>IF(月報!W429&lt;&gt;"",月報!W429*24,"")</f>
        <v/>
      </c>
      <c r="AK429" s="151" t="str">
        <f>IF(月報!P429&lt;&gt;"",月報!P429,"")</f>
        <v/>
      </c>
      <c r="AL429" s="151" t="str">
        <f>IF(月報!Q429&lt;&gt;"",IF(月報!Q429="平日残","",月報!Q429),"")</f>
        <v/>
      </c>
      <c r="AM429" s="151"/>
      <c r="AN429" s="151" t="e">
        <f t="shared" si="127"/>
        <v>#N/A</v>
      </c>
      <c r="AO429" s="151" t="e">
        <f>IF($E429="","",VLOOKUP($E429,カレンダマスタ!$A$5:$E$381,5,FALSE))</f>
        <v>#N/A</v>
      </c>
      <c r="AQ429" s="197" t="str">
        <f>IF(G429="","",IF(VLOOKUP(E429,カレンダマスタ!$A$5:$D$381,4,FALSE)=0,"",1))</f>
        <v/>
      </c>
      <c r="AR429" s="152" t="str">
        <f>IF($G429="","",IF($AD429="NSTC",INDEX(カレンダマスタ!$I$26:$O$31,MATCH($G429,カレンダマスタ!$H$26:$H$31,1),MATCH($H429,カレンダマスタ!$I$25:$O$25,1)),
IF($AD429="CS本社",INDEX(カレンダマスタ!$I$36:$O$41,MATCH($G429,カレンダマスタ!$H$36:$H$41,1),MATCH($H429,カレンダマスタ!$I$35:$O$35,1)),
IF($AD429="NS本社",INDEX(カレンダマスタ!$I$94:$O$99,MATCH($G429,カレンダマスタ!$H$95:$H$100,1),MATCH($H429,カレンダマスタ!$I$93:$O$93,1)),
IF($AD429="ODC",INDEX(カレンダマスタ!$I$46:$O$51,MATCH($G429,カレンダマスタ!$H$46:$H$51,1),MATCH($H429,カレンダマスタ!$I$45:$O$45,1)),
IF($AD429="NS東京TC",INDEX(カレンダマスタ!$I$56:$O$61,MATCH($G429,カレンダマスタ!$H$56:$H$61,1),MATCH($H429,カレンダマスタ!$I$55:$O$55,1)),""))))))</f>
        <v/>
      </c>
      <c r="AS429" s="151" t="e">
        <f t="shared" si="138"/>
        <v>#N/A</v>
      </c>
      <c r="AU429" s="153" t="e">
        <f>IF(E429="","",VLOOKUP($E429,カレンダマスタ!$A$4:$E$381,4,FALSE))</f>
        <v>#N/A</v>
      </c>
      <c r="AV429" s="153" t="str">
        <f t="shared" si="129"/>
        <v/>
      </c>
      <c r="AW429" s="153" t="str">
        <f t="shared" si="130"/>
        <v/>
      </c>
      <c r="AX429" s="154" t="e">
        <f t="shared" si="131"/>
        <v>#N/A</v>
      </c>
      <c r="AY429" s="154" t="e">
        <f t="shared" si="132"/>
        <v>#N/A</v>
      </c>
      <c r="AZ429" s="144" t="e">
        <f>IF(AX429&amp;AW429="勤怠未設定","×",IF(AV429="勤怠修正","×",IF(AC429="外注","",IF(AA429="",IF(AY429&lt;&gt;"","×",""),IF(VLOOKUP(AA429,カレンダマスタ!$H$66:$I$83,2,FALSE)&lt;&gt;AY429,"×","OK")))))</f>
        <v>#N/A</v>
      </c>
      <c r="BC429" s="153" t="e">
        <f>IF(E429="","",VLOOKUP($E429,カレンダマスタ!$A$4:$E$381,4,FALSE))</f>
        <v>#N/A</v>
      </c>
      <c r="BD429" s="151" t="e">
        <f>IF(AC429="社員","",IF(AG429=0,"",IF(AD429="NSTC",IF(COUNTIF(カレンダマスタ!$Q$5:$Q$32,G429)=1,"OK","×"),
IF(AD429="NS本社",IF(COUNTIF(カレンダマスタ!$T$5:$T$32,G429)=1,"OK","×"),IF(COUNTIF(カレンダマスタ!$R$5:$R$32,G429)=1,"OK","×")))))</f>
        <v>#N/A</v>
      </c>
      <c r="BE429" s="151" t="e">
        <f>IF(AC429="社員","",IF(G429="","",IF(R429&lt;&gt;"","",IF(AF429="CS","OK",IF(VLOOKUP(E429,カレンダマスタ!$A$5:$D$381,4,FALSE)&gt;0,"",IF(OR(G429*24&gt;10.84,H429*24&lt;14.5)=TRUE,"×","OK"))))))</f>
        <v>#N/A</v>
      </c>
      <c r="BF429" s="151" t="e">
        <f t="shared" si="125"/>
        <v>#N/A</v>
      </c>
      <c r="BG429" s="151" t="e">
        <f t="shared" si="126"/>
        <v>#N/A</v>
      </c>
      <c r="BI429" s="144" t="e">
        <f t="shared" si="139"/>
        <v>#N/A</v>
      </c>
    </row>
    <row r="430" spans="2:61">
      <c r="B430" s="111"/>
      <c r="C430" s="535">
        <v>290863</v>
      </c>
      <c r="D430" s="112" t="s">
        <v>549</v>
      </c>
      <c r="E430" s="582">
        <v>45417</v>
      </c>
      <c r="F430" s="112" t="s">
        <v>370</v>
      </c>
      <c r="G430" s="587"/>
      <c r="H430" s="587"/>
      <c r="I430" s="114"/>
      <c r="J430" s="118"/>
      <c r="K430" s="115"/>
      <c r="L430" s="116"/>
      <c r="M430" s="116"/>
      <c r="N430" s="117"/>
      <c r="O430" s="118"/>
      <c r="P430" s="118"/>
      <c r="Q430" s="118"/>
      <c r="R430" s="119"/>
      <c r="S430" s="120"/>
      <c r="T430" s="433" t="str">
        <f t="shared" si="116"/>
        <v/>
      </c>
      <c r="U430" s="431">
        <f>SUM(T430:T436)</f>
        <v>39</v>
      </c>
      <c r="V430" s="431" t="e">
        <f t="shared" si="134"/>
        <v>#N/A</v>
      </c>
      <c r="W430" s="298"/>
      <c r="X430" s="113" t="str">
        <f t="shared" si="140"/>
        <v/>
      </c>
      <c r="Y430" s="113" t="str">
        <f t="shared" si="135"/>
        <v/>
      </c>
      <c r="Z430" s="113" t="str">
        <f t="shared" si="136"/>
        <v/>
      </c>
      <c r="AA430" s="119" t="str">
        <f t="shared" si="128"/>
        <v/>
      </c>
      <c r="AC430" s="190" t="e">
        <f>AC416</f>
        <v>#N/A</v>
      </c>
      <c r="AD430" s="191" t="e">
        <f>AD416</f>
        <v>#N/A</v>
      </c>
      <c r="AE430" s="191" t="e">
        <f>AE416</f>
        <v>#N/A</v>
      </c>
      <c r="AF430" s="191" t="e">
        <f>AF416</f>
        <v>#N/A</v>
      </c>
      <c r="AG430" s="206">
        <f t="shared" si="137"/>
        <v>0</v>
      </c>
      <c r="AI430" s="158" t="str">
        <f>IF(月報!G430&lt;&gt;"",月報!G430,"")</f>
        <v/>
      </c>
      <c r="AJ430" s="122" t="str">
        <f>IF(月報!W430&lt;&gt;"",月報!W430*24,"")</f>
        <v/>
      </c>
      <c r="AK430" s="122" t="str">
        <f>IF(月報!P430&lt;&gt;"",月報!P430,"")</f>
        <v/>
      </c>
      <c r="AL430" s="122" t="str">
        <f>IF(月報!Q430&lt;&gt;"",IF(月報!Q430="平日残","",月報!Q430),"")</f>
        <v/>
      </c>
      <c r="AM430" s="122"/>
      <c r="AN430" s="122" t="e">
        <f t="shared" si="127"/>
        <v>#N/A</v>
      </c>
      <c r="AO430" s="122" t="e">
        <f>IF($E430="","",VLOOKUP($E430,カレンダマスタ!$A$5:$E$381,5,FALSE))</f>
        <v>#N/A</v>
      </c>
      <c r="AQ430" s="195" t="str">
        <f>IF(G430="","",IF(VLOOKUP(E430,カレンダマスタ!$A$5:$D$381,4,FALSE)=0,"",1))</f>
        <v/>
      </c>
      <c r="AR430" s="123" t="str">
        <f>IF($G430="","",IF($AD430="NSTC",INDEX(カレンダマスタ!$I$26:$O$31,MATCH($G430,カレンダマスタ!$H$26:$H$31,1),MATCH($H430,カレンダマスタ!$I$25:$O$25,1)),
IF($AD430="CS本社",INDEX(カレンダマスタ!$I$36:$O$41,MATCH($G430,カレンダマスタ!$H$36:$H$41,1),MATCH($H430,カレンダマスタ!$I$35:$O$35,1)),
IF($AD430="NS本社",INDEX(カレンダマスタ!$I$94:$O$99,MATCH($G430,カレンダマスタ!$H$95:$H$100,1),MATCH($H430,カレンダマスタ!$I$93:$O$93,1)),
IF($AD430="ODC",INDEX(カレンダマスタ!$I$46:$O$51,MATCH($G430,カレンダマスタ!$H$46:$H$51,1),MATCH($H430,カレンダマスタ!$I$45:$O$45,1)),
IF($AD430="NS東京TC",INDEX(カレンダマスタ!$I$56:$O$61,MATCH($G430,カレンダマスタ!$H$56:$H$61,1),MATCH($H430,カレンダマスタ!$I$55:$O$55,1)),""))))))</f>
        <v/>
      </c>
      <c r="AS430" s="122" t="e">
        <f t="shared" si="138"/>
        <v>#N/A</v>
      </c>
      <c r="AU430" s="124" t="e">
        <f>IF(E430="","",VLOOKUP($E430,カレンダマスタ!$A$4:$E$381,4,FALSE))</f>
        <v>#N/A</v>
      </c>
      <c r="AV430" s="124" t="str">
        <f t="shared" si="129"/>
        <v/>
      </c>
      <c r="AW430" s="124" t="str">
        <f t="shared" si="130"/>
        <v/>
      </c>
      <c r="AX430" s="125" t="e">
        <f t="shared" si="131"/>
        <v>#N/A</v>
      </c>
      <c r="AY430" s="125" t="e">
        <f t="shared" si="132"/>
        <v>#N/A</v>
      </c>
      <c r="AZ430" s="114" t="e">
        <f>IF(AX430&amp;AW430="勤怠未設定","×",IF(AV430="勤怠修正","×",IF(AC430="外注","",IF(AA430="",IF(AY430&lt;&gt;"","×",""),IF(VLOOKUP(AA430,カレンダマスタ!$H$66:$I$83,2,FALSE)&lt;&gt;AY430,"×","OK")))))</f>
        <v>#N/A</v>
      </c>
      <c r="BC430" s="124" t="e">
        <f>IF(E430="","",VLOOKUP($E430,カレンダマスタ!$A$4:$E$381,4,FALSE))</f>
        <v>#N/A</v>
      </c>
      <c r="BD430" s="122" t="e">
        <f>IF(AC430="社員","",IF(AG430=0,"",IF(AD430="NSTC",IF(COUNTIF(カレンダマスタ!$Q$5:$Q$32,G430)=1,"OK","×"),
IF(AD430="NS本社",IF(COUNTIF(カレンダマスタ!$T$5:$T$32,G430)=1,"OK","×"),IF(COUNTIF(カレンダマスタ!$R$5:$R$32,G430)=1,"OK","×")))))</f>
        <v>#N/A</v>
      </c>
      <c r="BE430" s="122" t="e">
        <f>IF(AC430="社員","",IF(G430="","",IF(R430&lt;&gt;"","",IF(AF430="CS","OK",IF(VLOOKUP(E430,カレンダマスタ!$A$5:$D$381,4,FALSE)&gt;0,"",IF(OR(G430*24&gt;10.84,H430*24&lt;14.5)=TRUE,"×","OK"))))))</f>
        <v>#N/A</v>
      </c>
      <c r="BF430" s="122" t="e">
        <f t="shared" si="125"/>
        <v>#N/A</v>
      </c>
      <c r="BG430" s="122" t="e">
        <f t="shared" si="126"/>
        <v>#N/A</v>
      </c>
      <c r="BI430" s="114" t="e">
        <f t="shared" si="139"/>
        <v>#N/A</v>
      </c>
    </row>
    <row r="431" spans="2:61">
      <c r="B431" s="111"/>
      <c r="C431" s="536">
        <v>290863</v>
      </c>
      <c r="D431" s="128" t="s">
        <v>549</v>
      </c>
      <c r="E431" s="583">
        <v>45418</v>
      </c>
      <c r="F431" s="128" t="s">
        <v>201</v>
      </c>
      <c r="G431" s="588"/>
      <c r="H431" s="588"/>
      <c r="I431" s="130"/>
      <c r="J431" s="139"/>
      <c r="K431" s="131"/>
      <c r="L431" s="132"/>
      <c r="M431" s="132"/>
      <c r="N431" s="141"/>
      <c r="O431" s="139"/>
      <c r="P431" s="139"/>
      <c r="Q431" s="139"/>
      <c r="R431" s="133"/>
      <c r="S431" s="134"/>
      <c r="T431" s="434" t="str">
        <f t="shared" si="116"/>
        <v/>
      </c>
      <c r="U431" s="429"/>
      <c r="V431" s="429" t="e">
        <f t="shared" si="134"/>
        <v>#N/A</v>
      </c>
      <c r="W431" s="298"/>
      <c r="X431" s="129" t="str">
        <f t="shared" si="140"/>
        <v/>
      </c>
      <c r="Y431" s="129" t="str">
        <f t="shared" si="135"/>
        <v/>
      </c>
      <c r="Z431" s="129" t="str">
        <f t="shared" si="136"/>
        <v/>
      </c>
      <c r="AA431" s="133" t="str">
        <f t="shared" si="128"/>
        <v/>
      </c>
      <c r="AC431" s="186" t="e">
        <f>AC416</f>
        <v>#N/A</v>
      </c>
      <c r="AD431" s="187" t="e">
        <f>AD416</f>
        <v>#N/A</v>
      </c>
      <c r="AE431" s="187" t="e">
        <f>AE416</f>
        <v>#N/A</v>
      </c>
      <c r="AF431" s="187" t="e">
        <f>AF416</f>
        <v>#N/A</v>
      </c>
      <c r="AG431" s="204">
        <f t="shared" si="137"/>
        <v>0</v>
      </c>
      <c r="AI431" s="135" t="str">
        <f>IF(月報!G431&lt;&gt;"",月報!G431,"")</f>
        <v/>
      </c>
      <c r="AJ431" s="126" t="str">
        <f>IF(月報!W431&lt;&gt;"",月報!W431*24,"")</f>
        <v/>
      </c>
      <c r="AK431" s="126" t="str">
        <f>IF(月報!P431&lt;&gt;"",月報!P431,"")</f>
        <v/>
      </c>
      <c r="AL431" s="126" t="str">
        <f>IF(月報!Q431&lt;&gt;"",IF(月報!Q431="平日残","",月報!Q431),"")</f>
        <v/>
      </c>
      <c r="AM431" s="126"/>
      <c r="AN431" s="126" t="e">
        <f t="shared" si="127"/>
        <v>#N/A</v>
      </c>
      <c r="AO431" s="126" t="e">
        <f>IF($E431="","",VLOOKUP($E431,カレンダマスタ!$A$5:$E$381,5,FALSE))</f>
        <v>#N/A</v>
      </c>
      <c r="AQ431" s="196" t="str">
        <f>IF(G431="","",IF(VLOOKUP(E431,カレンダマスタ!$A$5:$D$381,4,FALSE)=0,"",1))</f>
        <v/>
      </c>
      <c r="AR431" s="136" t="str">
        <f>IF($G431="","",IF($AD431="NSTC",INDEX(カレンダマスタ!$I$26:$O$31,MATCH($G431,カレンダマスタ!$H$26:$H$31,1),MATCH($H431,カレンダマスタ!$I$25:$O$25,1)),
IF($AD431="CS本社",INDEX(カレンダマスタ!$I$36:$O$41,MATCH($G431,カレンダマスタ!$H$36:$H$41,1),MATCH($H431,カレンダマスタ!$I$35:$O$35,1)),
IF($AD431="NS本社",INDEX(カレンダマスタ!$I$94:$O$99,MATCH($G431,カレンダマスタ!$H$95:$H$100,1),MATCH($H431,カレンダマスタ!$I$93:$O$93,1)),
IF($AD431="ODC",INDEX(カレンダマスタ!$I$46:$O$51,MATCH($G431,カレンダマスタ!$H$46:$H$51,1),MATCH($H431,カレンダマスタ!$I$45:$O$45,1)),
IF($AD431="NS東京TC",INDEX(カレンダマスタ!$I$56:$O$61,MATCH($G431,カレンダマスタ!$H$56:$H$61,1),MATCH($H431,カレンダマスタ!$I$55:$O$55,1)),""))))))</f>
        <v/>
      </c>
      <c r="AS431" s="126" t="e">
        <f t="shared" si="138"/>
        <v>#N/A</v>
      </c>
      <c r="AU431" s="137" t="e">
        <f>IF(E431="","",VLOOKUP($E431,カレンダマスタ!$A$4:$E$381,4,FALSE))</f>
        <v>#N/A</v>
      </c>
      <c r="AV431" s="137" t="str">
        <f t="shared" si="129"/>
        <v/>
      </c>
      <c r="AW431" s="137" t="str">
        <f t="shared" si="130"/>
        <v/>
      </c>
      <c r="AX431" s="138" t="e">
        <f t="shared" si="131"/>
        <v>#N/A</v>
      </c>
      <c r="AY431" s="138" t="e">
        <f t="shared" si="132"/>
        <v>#N/A</v>
      </c>
      <c r="AZ431" s="130" t="e">
        <f>IF(AX431&amp;AW431="勤怠未設定","×",IF(AV431="勤怠修正","×",IF(AC431="外注","",IF(AA431="",IF(AY431&lt;&gt;"","×",""),IF(VLOOKUP(AA431,カレンダマスタ!$H$66:$I$83,2,FALSE)&lt;&gt;AY431,"×","OK")))))</f>
        <v>#N/A</v>
      </c>
      <c r="BC431" s="137" t="e">
        <f>IF(E431="","",VLOOKUP($E431,カレンダマスタ!$A$4:$E$381,4,FALSE))</f>
        <v>#N/A</v>
      </c>
      <c r="BD431" s="126" t="e">
        <f>IF(AC431="社員","",IF(AG431=0,"",IF(AD431="NSTC",IF(COUNTIF(カレンダマスタ!$Q$5:$Q$32,G431)=1,"OK","×"),
IF(AD431="NS本社",IF(COUNTIF(カレンダマスタ!$T$5:$T$32,G431)=1,"OK","×"),IF(COUNTIF(カレンダマスタ!$R$5:$R$32,G431)=1,"OK","×")))))</f>
        <v>#N/A</v>
      </c>
      <c r="BE431" s="126" t="e">
        <f>IF(AC431="社員","",IF(G431="","",IF(R431&lt;&gt;"","",IF(AF431="CS","OK",IF(VLOOKUP(E431,カレンダマスタ!$A$5:$D$381,4,FALSE)&gt;0,"",IF(OR(G431*24&gt;10.84,H431*24&lt;14.5)=TRUE,"×","OK"))))))</f>
        <v>#N/A</v>
      </c>
      <c r="BF431" s="126" t="e">
        <f t="shared" si="125"/>
        <v>#N/A</v>
      </c>
      <c r="BG431" s="126" t="e">
        <f t="shared" si="126"/>
        <v>#N/A</v>
      </c>
      <c r="BI431" s="130" t="e">
        <f t="shared" si="139"/>
        <v>#N/A</v>
      </c>
    </row>
    <row r="432" spans="2:61">
      <c r="B432" s="111"/>
      <c r="C432" s="536">
        <v>290863</v>
      </c>
      <c r="D432" s="128" t="s">
        <v>549</v>
      </c>
      <c r="E432" s="583">
        <v>45419</v>
      </c>
      <c r="F432" s="128" t="s">
        <v>203</v>
      </c>
      <c r="G432" s="588">
        <v>0.375</v>
      </c>
      <c r="H432" s="588">
        <v>0.82291666666666663</v>
      </c>
      <c r="I432" s="130" t="s">
        <v>200</v>
      </c>
      <c r="J432" s="139">
        <v>9.75</v>
      </c>
      <c r="K432" s="131"/>
      <c r="L432" s="132"/>
      <c r="M432" s="132"/>
      <c r="N432" s="141"/>
      <c r="O432" s="139">
        <v>8</v>
      </c>
      <c r="P432" s="139">
        <v>1.75</v>
      </c>
      <c r="Q432" s="139"/>
      <c r="R432" s="133"/>
      <c r="S432" s="134" t="s">
        <v>594</v>
      </c>
      <c r="T432" s="434">
        <f t="shared" si="116"/>
        <v>9.75</v>
      </c>
      <c r="U432" s="429"/>
      <c r="V432" s="429" t="e">
        <f t="shared" si="134"/>
        <v>#N/A</v>
      </c>
      <c r="W432" s="298"/>
      <c r="X432" s="129">
        <f t="shared" si="140"/>
        <v>0.33333333333333331</v>
      </c>
      <c r="Y432" s="129">
        <f t="shared" si="135"/>
        <v>7.2916666666666671E-2</v>
      </c>
      <c r="Z432" s="129" t="str">
        <f t="shared" si="136"/>
        <v/>
      </c>
      <c r="AA432" s="133" t="str">
        <f t="shared" si="128"/>
        <v/>
      </c>
      <c r="AC432" s="186" t="e">
        <f>AC416</f>
        <v>#N/A</v>
      </c>
      <c r="AD432" s="187" t="e">
        <f>AD416</f>
        <v>#N/A</v>
      </c>
      <c r="AE432" s="187" t="e">
        <f>AE416</f>
        <v>#N/A</v>
      </c>
      <c r="AF432" s="187" t="e">
        <f>AF416</f>
        <v>#N/A</v>
      </c>
      <c r="AG432" s="204" t="e">
        <f t="shared" si="137"/>
        <v>#N/A</v>
      </c>
      <c r="AI432" s="135" t="str">
        <f>IF(月報!G432&lt;&gt;"",月報!G432,"")</f>
        <v/>
      </c>
      <c r="AJ432" s="126">
        <f>IF(月報!W432&lt;&gt;"",月報!W432*24,"")</f>
        <v>9.75</v>
      </c>
      <c r="AK432" s="126" t="str">
        <f>IF(月報!P432&lt;&gt;"",月報!P432,"")</f>
        <v/>
      </c>
      <c r="AL432" s="126" t="str">
        <f>IF(月報!Q432&lt;&gt;"",IF(月報!Q432="平日残","",月報!Q432),"")</f>
        <v/>
      </c>
      <c r="AM432" s="126"/>
      <c r="AN432" s="126" t="e">
        <f t="shared" si="127"/>
        <v>#N/A</v>
      </c>
      <c r="AO432" s="126" t="e">
        <f>IF($E432="","",VLOOKUP($E432,カレンダマスタ!$A$5:$E$381,5,FALSE))</f>
        <v>#N/A</v>
      </c>
      <c r="AQ432" s="196" t="e">
        <f>IF(G432="","",IF(VLOOKUP(E432,カレンダマスタ!$A$5:$D$381,4,FALSE)=0,"",1))</f>
        <v>#N/A</v>
      </c>
      <c r="AR432" s="136" t="e">
        <f>IF($G432="","",IF($AD432="NSTC",INDEX(カレンダマスタ!$I$26:$O$31,MATCH($G432,カレンダマスタ!$H$26:$H$31,1),MATCH($H432,カレンダマスタ!$I$25:$O$25,1)),
IF($AD432="CS本社",INDEX(カレンダマスタ!$I$36:$O$41,MATCH($G432,カレンダマスタ!$H$36:$H$41,1),MATCH($H432,カレンダマスタ!$I$35:$O$35,1)),
IF($AD432="NS本社",INDEX(カレンダマスタ!$I$94:$O$99,MATCH($G432,カレンダマスタ!$H$95:$H$100,1),MATCH($H432,カレンダマスタ!$I$93:$O$93,1)),
IF($AD432="ODC",INDEX(カレンダマスタ!$I$46:$O$51,MATCH($G432,カレンダマスタ!$H$46:$H$51,1),MATCH($H432,カレンダマスタ!$I$45:$O$45,1)),
IF($AD432="NS東京TC",INDEX(カレンダマスタ!$I$56:$O$61,MATCH($G432,カレンダマスタ!$H$56:$H$61,1),MATCH($H432,カレンダマスタ!$I$55:$O$55,1)),""))))))</f>
        <v>#N/A</v>
      </c>
      <c r="AS432" s="126" t="e">
        <f t="shared" si="138"/>
        <v>#N/A</v>
      </c>
      <c r="AU432" s="137" t="e">
        <f>IF(E432="","",VLOOKUP($E432,カレンダマスタ!$A$4:$E$381,4,FALSE))</f>
        <v>#N/A</v>
      </c>
      <c r="AV432" s="137" t="str">
        <f t="shared" si="129"/>
        <v/>
      </c>
      <c r="AW432" s="137" t="str">
        <f t="shared" si="130"/>
        <v/>
      </c>
      <c r="AX432" s="138" t="e">
        <f t="shared" si="131"/>
        <v>#N/A</v>
      </c>
      <c r="AY432" s="138" t="e">
        <f t="shared" si="132"/>
        <v>#N/A</v>
      </c>
      <c r="AZ432" s="130" t="e">
        <f>IF(AX432&amp;AW432="勤怠未設定","×",IF(AV432="勤怠修正","×",IF(AC432="外注","",IF(AA432="",IF(AY432&lt;&gt;"","×",""),IF(VLOOKUP(AA432,カレンダマスタ!$H$66:$I$83,2,FALSE)&lt;&gt;AY432,"×","OK")))))</f>
        <v>#N/A</v>
      </c>
      <c r="BC432" s="137" t="e">
        <f>IF(E432="","",VLOOKUP($E432,カレンダマスタ!$A$4:$E$381,4,FALSE))</f>
        <v>#N/A</v>
      </c>
      <c r="BD432" s="126" t="e">
        <f>IF(AC432="社員","",IF(AG432=0,"",IF(AD432="NSTC",IF(COUNTIF(カレンダマスタ!$Q$5:$Q$32,G432)=1,"OK","×"),
IF(AD432="NS本社",IF(COUNTIF(カレンダマスタ!$T$5:$T$32,G432)=1,"OK","×"),IF(COUNTIF(カレンダマスタ!$R$5:$R$32,G432)=1,"OK","×")))))</f>
        <v>#N/A</v>
      </c>
      <c r="BE432" s="126" t="e">
        <f>IF(AC432="社員","",IF(G432="","",IF(R432&lt;&gt;"","",IF(AF432="CS","OK",IF(VLOOKUP(E432,カレンダマスタ!$A$5:$D$381,4,FALSE)&gt;0,"",IF(OR(G432*24&gt;10.84,H432*24&lt;14.5)=TRUE,"×","OK"))))))</f>
        <v>#N/A</v>
      </c>
      <c r="BF432" s="126" t="e">
        <f t="shared" si="125"/>
        <v>#N/A</v>
      </c>
      <c r="BG432" s="126" t="e">
        <f t="shared" si="126"/>
        <v>#N/A</v>
      </c>
      <c r="BI432" s="130" t="e">
        <f t="shared" si="139"/>
        <v>#N/A</v>
      </c>
    </row>
    <row r="433" spans="2:61">
      <c r="B433" s="111"/>
      <c r="C433" s="536">
        <v>290863</v>
      </c>
      <c r="D433" s="128" t="s">
        <v>549</v>
      </c>
      <c r="E433" s="583">
        <v>45420</v>
      </c>
      <c r="F433" s="128" t="s">
        <v>204</v>
      </c>
      <c r="G433" s="588">
        <v>0.375</v>
      </c>
      <c r="H433" s="588">
        <v>0.85416666666666663</v>
      </c>
      <c r="I433" s="130" t="s">
        <v>200</v>
      </c>
      <c r="J433" s="139">
        <v>10.5</v>
      </c>
      <c r="K433" s="131"/>
      <c r="L433" s="132"/>
      <c r="M433" s="132"/>
      <c r="N433" s="141"/>
      <c r="O433" s="139">
        <v>8</v>
      </c>
      <c r="P433" s="139">
        <v>2.5</v>
      </c>
      <c r="Q433" s="139"/>
      <c r="R433" s="133"/>
      <c r="S433" s="134" t="s">
        <v>594</v>
      </c>
      <c r="T433" s="434">
        <f t="shared" si="116"/>
        <v>10.5</v>
      </c>
      <c r="U433" s="429"/>
      <c r="V433" s="429" t="e">
        <f t="shared" si="134"/>
        <v>#N/A</v>
      </c>
      <c r="W433" s="298"/>
      <c r="X433" s="129">
        <f t="shared" si="140"/>
        <v>0.33333333333333331</v>
      </c>
      <c r="Y433" s="129">
        <f t="shared" si="135"/>
        <v>0.10416666666666667</v>
      </c>
      <c r="Z433" s="129" t="str">
        <f t="shared" si="136"/>
        <v/>
      </c>
      <c r="AA433" s="133" t="str">
        <f t="shared" si="128"/>
        <v/>
      </c>
      <c r="AC433" s="186" t="e">
        <f>AC416</f>
        <v>#N/A</v>
      </c>
      <c r="AD433" s="187" t="e">
        <f>AD416</f>
        <v>#N/A</v>
      </c>
      <c r="AE433" s="187" t="e">
        <f>AE416</f>
        <v>#N/A</v>
      </c>
      <c r="AF433" s="187" t="e">
        <f>AF416</f>
        <v>#N/A</v>
      </c>
      <c r="AG433" s="204" t="e">
        <f t="shared" si="137"/>
        <v>#N/A</v>
      </c>
      <c r="AI433" s="140" t="str">
        <f>IF(月報!G433&lt;&gt;"",月報!G433,"")</f>
        <v/>
      </c>
      <c r="AJ433" s="126">
        <f>IF(月報!W433&lt;&gt;"",月報!W433*24,"")</f>
        <v>10.666666666666666</v>
      </c>
      <c r="AK433" s="126" t="str">
        <f>IF(月報!P433&lt;&gt;"",月報!P433,"")</f>
        <v/>
      </c>
      <c r="AL433" s="126" t="str">
        <f>IF(月報!Q433&lt;&gt;"",IF(月報!Q433="平日残","",月報!Q433),"")</f>
        <v/>
      </c>
      <c r="AM433" s="126"/>
      <c r="AN433" s="126" t="e">
        <f t="shared" si="127"/>
        <v>#N/A</v>
      </c>
      <c r="AO433" s="126" t="e">
        <f>IF($E433="","",VLOOKUP($E433,カレンダマスタ!$A$5:$E$381,5,FALSE))</f>
        <v>#N/A</v>
      </c>
      <c r="AQ433" s="196" t="e">
        <f>IF(G433="","",IF(VLOOKUP(E433,カレンダマスタ!$A$5:$D$381,4,FALSE)=0,"",1))</f>
        <v>#N/A</v>
      </c>
      <c r="AR433" s="136" t="e">
        <f>IF($G433="","",IF($AD433="NSTC",INDEX(カレンダマスタ!$I$26:$O$31,MATCH($G433,カレンダマスタ!$H$26:$H$31,1),MATCH($H433,カレンダマスタ!$I$25:$O$25,1)),
IF($AD433="CS本社",INDEX(カレンダマスタ!$I$36:$O$41,MATCH($G433,カレンダマスタ!$H$36:$H$41,1),MATCH($H433,カレンダマスタ!$I$35:$O$35,1)),
IF($AD433="NS本社",INDEX(カレンダマスタ!$I$94:$O$99,MATCH($G433,カレンダマスタ!$H$95:$H$100,1),MATCH($H433,カレンダマスタ!$I$93:$O$93,1)),
IF($AD433="ODC",INDEX(カレンダマスタ!$I$46:$O$51,MATCH($G433,カレンダマスタ!$H$46:$H$51,1),MATCH($H433,カレンダマスタ!$I$45:$O$45,1)),
IF($AD433="NS東京TC",INDEX(カレンダマスタ!$I$56:$O$61,MATCH($G433,カレンダマスタ!$H$56:$H$61,1),MATCH($H433,カレンダマスタ!$I$55:$O$55,1)),""))))))</f>
        <v>#N/A</v>
      </c>
      <c r="AS433" s="126" t="e">
        <f t="shared" si="138"/>
        <v>#N/A</v>
      </c>
      <c r="AU433" s="137" t="e">
        <f>IF(E433="","",VLOOKUP($E433,カレンダマスタ!$A$4:$E$381,4,FALSE))</f>
        <v>#N/A</v>
      </c>
      <c r="AV433" s="137" t="str">
        <f t="shared" si="129"/>
        <v/>
      </c>
      <c r="AW433" s="137" t="str">
        <f t="shared" si="130"/>
        <v/>
      </c>
      <c r="AX433" s="138" t="e">
        <f t="shared" si="131"/>
        <v>#N/A</v>
      </c>
      <c r="AY433" s="138" t="e">
        <f t="shared" si="132"/>
        <v>#N/A</v>
      </c>
      <c r="AZ433" s="130" t="e">
        <f>IF(AX433&amp;AW433="勤怠未設定","×",IF(AV433="勤怠修正","×",IF(AC433="外注","",IF(AA433="",IF(AY433&lt;&gt;"","×",""),IF(VLOOKUP(AA433,カレンダマスタ!$H$66:$I$83,2,FALSE)&lt;&gt;AY433,"×","OK")))))</f>
        <v>#N/A</v>
      </c>
      <c r="BC433" s="137" t="e">
        <f>IF(E433="","",VLOOKUP($E433,カレンダマスタ!$A$4:$E$381,4,FALSE))</f>
        <v>#N/A</v>
      </c>
      <c r="BD433" s="126" t="e">
        <f>IF(AC433="社員","",IF(AG433=0,"",IF(AD433="NSTC",IF(COUNTIF(カレンダマスタ!$Q$5:$Q$32,G433)=1,"OK","×"),
IF(AD433="NS本社",IF(COUNTIF(カレンダマスタ!$T$5:$T$32,G433)=1,"OK","×"),IF(COUNTIF(カレンダマスタ!$R$5:$R$32,G433)=1,"OK","×")))))</f>
        <v>#N/A</v>
      </c>
      <c r="BE433" s="126" t="e">
        <f>IF(AC433="社員","",IF(G433="","",IF(R433&lt;&gt;"","",IF(AF433="CS","OK",IF(VLOOKUP(E433,カレンダマスタ!$A$5:$D$381,4,FALSE)&gt;0,"",IF(OR(G433*24&gt;10.84,H433*24&lt;14.5)=TRUE,"×","OK"))))))</f>
        <v>#N/A</v>
      </c>
      <c r="BF433" s="126" t="e">
        <f t="shared" si="125"/>
        <v>#N/A</v>
      </c>
      <c r="BG433" s="126" t="e">
        <f t="shared" si="126"/>
        <v>#N/A</v>
      </c>
      <c r="BI433" s="130" t="e">
        <f t="shared" si="139"/>
        <v>#N/A</v>
      </c>
    </row>
    <row r="434" spans="2:61">
      <c r="B434" s="111"/>
      <c r="C434" s="536">
        <v>290863</v>
      </c>
      <c r="D434" s="128" t="s">
        <v>549</v>
      </c>
      <c r="E434" s="583">
        <v>45421</v>
      </c>
      <c r="F434" s="128" t="s">
        <v>205</v>
      </c>
      <c r="G434" s="588">
        <v>0.375</v>
      </c>
      <c r="H434" s="588">
        <v>0.75</v>
      </c>
      <c r="I434" s="130" t="s">
        <v>200</v>
      </c>
      <c r="J434" s="139">
        <v>8</v>
      </c>
      <c r="K434" s="131"/>
      <c r="L434" s="132"/>
      <c r="M434" s="132"/>
      <c r="N434" s="141"/>
      <c r="O434" s="139"/>
      <c r="P434" s="139"/>
      <c r="Q434" s="139">
        <v>8</v>
      </c>
      <c r="R434" s="133" t="s">
        <v>596</v>
      </c>
      <c r="S434" s="134"/>
      <c r="T434" s="434">
        <f t="shared" ref="T434:T517" si="141">IF(J434&lt;&gt;"",J434,"")</f>
        <v>8</v>
      </c>
      <c r="U434" s="429"/>
      <c r="V434" s="429" t="e">
        <f t="shared" si="134"/>
        <v>#N/A</v>
      </c>
      <c r="W434" s="298"/>
      <c r="X434" s="129" t="str">
        <f t="shared" si="140"/>
        <v/>
      </c>
      <c r="Y434" s="129" t="str">
        <f t="shared" si="135"/>
        <v/>
      </c>
      <c r="Z434" s="129">
        <f t="shared" si="136"/>
        <v>0.33333333333333331</v>
      </c>
      <c r="AA434" s="133" t="e">
        <f t="shared" si="128"/>
        <v>#N/A</v>
      </c>
      <c r="AC434" s="186" t="e">
        <f>AC416</f>
        <v>#N/A</v>
      </c>
      <c r="AD434" s="187" t="e">
        <f>AD416</f>
        <v>#N/A</v>
      </c>
      <c r="AE434" s="187" t="e">
        <f>AE416</f>
        <v>#N/A</v>
      </c>
      <c r="AF434" s="187" t="e">
        <f>AF416</f>
        <v>#N/A</v>
      </c>
      <c r="AG434" s="204">
        <f t="shared" si="137"/>
        <v>0</v>
      </c>
      <c r="AI434" s="140" t="str">
        <f>IF(月報!G434&lt;&gt;"",月報!G434,"")</f>
        <v/>
      </c>
      <c r="AJ434" s="126">
        <f>IF(月報!W434&lt;&gt;"",月報!W434*24,"")</f>
        <v>8</v>
      </c>
      <c r="AK434" s="126" t="str">
        <f>IF(月報!P434&lt;&gt;"",月報!P434,"")</f>
        <v>有休</v>
      </c>
      <c r="AL434" s="126" t="str">
        <f>IF(月報!Q434&lt;&gt;"",IF(月報!Q434="平日残","",月報!Q434),"")</f>
        <v/>
      </c>
      <c r="AM434" s="126"/>
      <c r="AN434" s="126" t="e">
        <f t="shared" si="127"/>
        <v>#N/A</v>
      </c>
      <c r="AO434" s="126" t="e">
        <f>IF($E434="","",VLOOKUP($E434,カレンダマスタ!$A$5:$E$381,5,FALSE))</f>
        <v>#N/A</v>
      </c>
      <c r="AQ434" s="196" t="e">
        <f>IF(G434="","",IF(VLOOKUP(E434,カレンダマスタ!$A$5:$D$381,4,FALSE)=0,"",1))</f>
        <v>#N/A</v>
      </c>
      <c r="AR434" s="136" t="e">
        <f>IF($G434="","",IF($AD434="NSTC",INDEX(カレンダマスタ!$I$26:$O$31,MATCH($G434,カレンダマスタ!$H$26:$H$31,1),MATCH($H434,カレンダマスタ!$I$25:$O$25,1)),
IF($AD434="CS本社",INDEX(カレンダマスタ!$I$36:$O$41,MATCH($G434,カレンダマスタ!$H$36:$H$41,1),MATCH($H434,カレンダマスタ!$I$35:$O$35,1)),
IF($AD434="NS本社",INDEX(カレンダマスタ!$I$94:$O$99,MATCH($G434,カレンダマスタ!$H$95:$H$100,1),MATCH($H434,カレンダマスタ!$I$93:$O$93,1)),
IF($AD434="ODC",INDEX(カレンダマスタ!$I$46:$O$51,MATCH($G434,カレンダマスタ!$H$46:$H$51,1),MATCH($H434,カレンダマスタ!$I$45:$O$45,1)),
IF($AD434="NS東京TC",INDEX(カレンダマスタ!$I$56:$O$61,MATCH($G434,カレンダマスタ!$H$56:$H$61,1),MATCH($H434,カレンダマスタ!$I$55:$O$55,1)),""))))))</f>
        <v>#N/A</v>
      </c>
      <c r="AS434" s="126" t="e">
        <f t="shared" si="138"/>
        <v>#N/A</v>
      </c>
      <c r="AU434" s="137" t="e">
        <f>IF(E434="","",VLOOKUP($E434,カレンダマスタ!$A$4:$E$381,4,FALSE))</f>
        <v>#N/A</v>
      </c>
      <c r="AV434" s="137" t="e">
        <f t="shared" si="129"/>
        <v>#N/A</v>
      </c>
      <c r="AW434" s="137" t="str">
        <f t="shared" si="130"/>
        <v/>
      </c>
      <c r="AX434" s="138" t="e">
        <f t="shared" si="131"/>
        <v>#N/A</v>
      </c>
      <c r="AY434" s="138" t="e">
        <f t="shared" si="132"/>
        <v>#N/A</v>
      </c>
      <c r="AZ434" s="130" t="e">
        <f>IF(AX434&amp;AW434="勤怠未設定","×",IF(AV434="勤怠修正","×",IF(AC434="外注","",IF(AA434="",IF(AY434&lt;&gt;"","×",""),IF(VLOOKUP(AA434,カレンダマスタ!$H$66:$I$83,2,FALSE)&lt;&gt;AY434,"×","OK")))))</f>
        <v>#N/A</v>
      </c>
      <c r="BC434" s="137" t="e">
        <f>IF(E434="","",VLOOKUP($E434,カレンダマスタ!$A$4:$E$381,4,FALSE))</f>
        <v>#N/A</v>
      </c>
      <c r="BD434" s="126" t="e">
        <f>IF(AC434="社員","",IF(AG434=0,"",IF(AD434="NSTC",IF(COUNTIF(カレンダマスタ!$Q$5:$Q$32,G434)=1,"OK","×"),
IF(AD434="NS本社",IF(COUNTIF(カレンダマスタ!$T$5:$T$32,G434)=1,"OK","×"),IF(COUNTIF(カレンダマスタ!$R$5:$R$32,G434)=1,"OK","×")))))</f>
        <v>#N/A</v>
      </c>
      <c r="BE434" s="126" t="e">
        <f>IF(AC434="社員","",IF(G434="","",IF(R434&lt;&gt;"","",IF(AF434="CS","OK",IF(VLOOKUP(E434,カレンダマスタ!$A$5:$D$381,4,FALSE)&gt;0,"",IF(OR(G434*24&gt;10.84,H434*24&lt;14.5)=TRUE,"×","OK"))))))</f>
        <v>#N/A</v>
      </c>
      <c r="BF434" s="126" t="e">
        <f t="shared" si="125"/>
        <v>#N/A</v>
      </c>
      <c r="BG434" s="126" t="e">
        <f t="shared" si="126"/>
        <v>#N/A</v>
      </c>
      <c r="BI434" s="130" t="e">
        <f t="shared" si="139"/>
        <v>#N/A</v>
      </c>
    </row>
    <row r="435" spans="2:61">
      <c r="B435" s="111"/>
      <c r="C435" s="536">
        <v>290863</v>
      </c>
      <c r="D435" s="128" t="s">
        <v>549</v>
      </c>
      <c r="E435" s="583">
        <v>45422</v>
      </c>
      <c r="F435" s="128" t="s">
        <v>199</v>
      </c>
      <c r="G435" s="588">
        <v>0.375</v>
      </c>
      <c r="H435" s="588">
        <v>0.86458333333333337</v>
      </c>
      <c r="I435" s="130" t="s">
        <v>200</v>
      </c>
      <c r="J435" s="139">
        <v>10.75</v>
      </c>
      <c r="K435" s="131"/>
      <c r="L435" s="132"/>
      <c r="M435" s="132"/>
      <c r="N435" s="141"/>
      <c r="O435" s="139">
        <v>8</v>
      </c>
      <c r="P435" s="139">
        <v>2.75</v>
      </c>
      <c r="Q435" s="139"/>
      <c r="R435" s="133"/>
      <c r="S435" s="134" t="s">
        <v>594</v>
      </c>
      <c r="T435" s="434">
        <f t="shared" si="141"/>
        <v>10.75</v>
      </c>
      <c r="U435" s="429"/>
      <c r="V435" s="429" t="e">
        <f t="shared" si="134"/>
        <v>#N/A</v>
      </c>
      <c r="W435" s="298"/>
      <c r="X435" s="129">
        <f t="shared" si="140"/>
        <v>0.33333333333333331</v>
      </c>
      <c r="Y435" s="129">
        <f t="shared" si="135"/>
        <v>0.11458333333333333</v>
      </c>
      <c r="Z435" s="129" t="str">
        <f t="shared" si="136"/>
        <v/>
      </c>
      <c r="AA435" s="133" t="str">
        <f t="shared" si="128"/>
        <v/>
      </c>
      <c r="AC435" s="186" t="e">
        <f>AC416</f>
        <v>#N/A</v>
      </c>
      <c r="AD435" s="187" t="e">
        <f>AD416</f>
        <v>#N/A</v>
      </c>
      <c r="AE435" s="187" t="e">
        <f>AE416</f>
        <v>#N/A</v>
      </c>
      <c r="AF435" s="187" t="e">
        <f>AF416</f>
        <v>#N/A</v>
      </c>
      <c r="AG435" s="204" t="e">
        <f t="shared" si="137"/>
        <v>#N/A</v>
      </c>
      <c r="AI435" s="140" t="str">
        <f>IF(月報!G435&lt;&gt;"",月報!G435,"")</f>
        <v/>
      </c>
      <c r="AJ435" s="126">
        <f>IF(月報!W435&lt;&gt;"",月報!W435*24,"")</f>
        <v>10.75</v>
      </c>
      <c r="AK435" s="126" t="str">
        <f>IF(月報!P435&lt;&gt;"",月報!P435,"")</f>
        <v/>
      </c>
      <c r="AL435" s="126" t="str">
        <f>IF(月報!Q435&lt;&gt;"",IF(月報!Q435="平日残","",月報!Q435),"")</f>
        <v/>
      </c>
      <c r="AM435" s="126"/>
      <c r="AN435" s="126" t="e">
        <f t="shared" si="127"/>
        <v>#N/A</v>
      </c>
      <c r="AO435" s="126" t="e">
        <f>IF($E435="","",VLOOKUP($E435,カレンダマスタ!$A$5:$E$381,5,FALSE))</f>
        <v>#N/A</v>
      </c>
      <c r="AQ435" s="196" t="e">
        <f>IF(G435="","",IF(VLOOKUP(E435,カレンダマスタ!$A$5:$D$381,4,FALSE)=0,"",1))</f>
        <v>#N/A</v>
      </c>
      <c r="AR435" s="136" t="e">
        <f>IF($G435="","",IF($AD435="NSTC",INDEX(カレンダマスタ!$I$26:$O$31,MATCH($G435,カレンダマスタ!$H$26:$H$31,1),MATCH($H435,カレンダマスタ!$I$25:$O$25,1)),
IF($AD435="CS本社",INDEX(カレンダマスタ!$I$36:$O$41,MATCH($G435,カレンダマスタ!$H$36:$H$41,1),MATCH($H435,カレンダマスタ!$I$35:$O$35,1)),
IF($AD435="NS本社",INDEX(カレンダマスタ!$I$94:$O$99,MATCH($G435,カレンダマスタ!$H$95:$H$100,1),MATCH($H435,カレンダマスタ!$I$93:$O$93,1)),
IF($AD435="ODC",INDEX(カレンダマスタ!$I$46:$O$51,MATCH($G435,カレンダマスタ!$H$46:$H$51,1),MATCH($H435,カレンダマスタ!$I$45:$O$45,1)),
IF($AD435="NS東京TC",INDEX(カレンダマスタ!$I$56:$O$61,MATCH($G435,カレンダマスタ!$H$56:$H$61,1),MATCH($H435,カレンダマスタ!$I$55:$O$55,1)),""))))))</f>
        <v>#N/A</v>
      </c>
      <c r="AS435" s="126" t="e">
        <f t="shared" si="138"/>
        <v>#N/A</v>
      </c>
      <c r="AU435" s="137" t="e">
        <f>IF(E435="","",VLOOKUP($E435,カレンダマスタ!$A$4:$E$381,4,FALSE))</f>
        <v>#N/A</v>
      </c>
      <c r="AV435" s="137" t="str">
        <f t="shared" si="129"/>
        <v/>
      </c>
      <c r="AW435" s="137" t="str">
        <f t="shared" si="130"/>
        <v/>
      </c>
      <c r="AX435" s="138" t="e">
        <f t="shared" si="131"/>
        <v>#N/A</v>
      </c>
      <c r="AY435" s="138" t="e">
        <f t="shared" si="132"/>
        <v>#N/A</v>
      </c>
      <c r="AZ435" s="130" t="e">
        <f>IF(AX435&amp;AW435="勤怠未設定","×",IF(AV435="勤怠修正","×",IF(AC435="外注","",IF(AA435="",IF(AY435&lt;&gt;"","×",""),IF(VLOOKUP(AA435,カレンダマスタ!$H$66:$I$83,2,FALSE)&lt;&gt;AY435,"×","OK")))))</f>
        <v>#N/A</v>
      </c>
      <c r="BC435" s="137" t="e">
        <f>IF(E435="","",VLOOKUP($E435,カレンダマスタ!$A$4:$E$381,4,FALSE))</f>
        <v>#N/A</v>
      </c>
      <c r="BD435" s="126" t="e">
        <f>IF(AC435="社員","",IF(AG435=0,"",IF(AD435="NSTC",IF(COUNTIF(カレンダマスタ!$Q$5:$Q$32,G435)=1,"OK","×"),
IF(AD435="NS本社",IF(COUNTIF(カレンダマスタ!$T$5:$T$32,G435)=1,"OK","×"),IF(COUNTIF(カレンダマスタ!$R$5:$R$32,G435)=1,"OK","×")))))</f>
        <v>#N/A</v>
      </c>
      <c r="BE435" s="126" t="e">
        <f>IF(AC435="社員","",IF(G435="","",IF(R435&lt;&gt;"","",IF(AF435="CS","OK",IF(VLOOKUP(E435,カレンダマスタ!$A$5:$D$381,4,FALSE)&gt;0,"",IF(OR(G435*24&gt;10.84,H435*24&lt;14.5)=TRUE,"×","OK"))))))</f>
        <v>#N/A</v>
      </c>
      <c r="BF435" s="126" t="e">
        <f t="shared" si="125"/>
        <v>#N/A</v>
      </c>
      <c r="BG435" s="126" t="e">
        <f t="shared" si="126"/>
        <v>#N/A</v>
      </c>
      <c r="BI435" s="130" t="e">
        <f t="shared" si="139"/>
        <v>#N/A</v>
      </c>
    </row>
    <row r="436" spans="2:61">
      <c r="B436" s="111"/>
      <c r="C436" s="537">
        <v>290863</v>
      </c>
      <c r="D436" s="142" t="s">
        <v>549</v>
      </c>
      <c r="E436" s="584">
        <v>45423</v>
      </c>
      <c r="F436" s="142" t="s">
        <v>369</v>
      </c>
      <c r="G436" s="589"/>
      <c r="H436" s="589"/>
      <c r="I436" s="144"/>
      <c r="J436" s="148"/>
      <c r="K436" s="145"/>
      <c r="L436" s="146"/>
      <c r="M436" s="146"/>
      <c r="N436" s="147"/>
      <c r="O436" s="148"/>
      <c r="P436" s="148"/>
      <c r="Q436" s="148"/>
      <c r="R436" s="149"/>
      <c r="S436" s="156"/>
      <c r="T436" s="435" t="str">
        <f t="shared" si="141"/>
        <v/>
      </c>
      <c r="U436" s="430"/>
      <c r="V436" s="430" t="e">
        <f t="shared" si="134"/>
        <v>#N/A</v>
      </c>
      <c r="W436" s="298"/>
      <c r="X436" s="143" t="str">
        <f t="shared" si="140"/>
        <v/>
      </c>
      <c r="Y436" s="143" t="str">
        <f t="shared" si="135"/>
        <v/>
      </c>
      <c r="Z436" s="143" t="str">
        <f t="shared" si="136"/>
        <v/>
      </c>
      <c r="AA436" s="149" t="str">
        <f t="shared" si="128"/>
        <v/>
      </c>
      <c r="AC436" s="188" t="e">
        <f>AC416</f>
        <v>#N/A</v>
      </c>
      <c r="AD436" s="189" t="e">
        <f>AD416</f>
        <v>#N/A</v>
      </c>
      <c r="AE436" s="189" t="e">
        <f>AE416</f>
        <v>#N/A</v>
      </c>
      <c r="AF436" s="189" t="e">
        <f>AF416</f>
        <v>#N/A</v>
      </c>
      <c r="AG436" s="205">
        <f t="shared" si="137"/>
        <v>0</v>
      </c>
      <c r="AI436" s="157" t="str">
        <f>IF(月報!G436&lt;&gt;"",月報!G436,"")</f>
        <v/>
      </c>
      <c r="AJ436" s="151" t="str">
        <f>IF(月報!W436&lt;&gt;"",月報!W436*24,"")</f>
        <v/>
      </c>
      <c r="AK436" s="151" t="str">
        <f>IF(月報!P436&lt;&gt;"",月報!P436,"")</f>
        <v/>
      </c>
      <c r="AL436" s="151" t="str">
        <f>IF(月報!Q436&lt;&gt;"",IF(月報!Q436="平日残","",月報!Q436),"")</f>
        <v/>
      </c>
      <c r="AM436" s="151"/>
      <c r="AN436" s="151" t="e">
        <f t="shared" si="127"/>
        <v>#N/A</v>
      </c>
      <c r="AO436" s="151" t="e">
        <f>IF($E436="","",VLOOKUP($E436,カレンダマスタ!$A$5:$E$381,5,FALSE))</f>
        <v>#N/A</v>
      </c>
      <c r="AQ436" s="197" t="str">
        <f>IF(G436="","",IF(VLOOKUP(E436,カレンダマスタ!$A$5:$D$381,4,FALSE)=0,"",1))</f>
        <v/>
      </c>
      <c r="AR436" s="152" t="str">
        <f>IF($G436="","",IF($AD436="NSTC",INDEX(カレンダマスタ!$I$26:$O$31,MATCH($G436,カレンダマスタ!$H$26:$H$31,1),MATCH($H436,カレンダマスタ!$I$25:$O$25,1)),
IF($AD436="CS本社",INDEX(カレンダマスタ!$I$36:$O$41,MATCH($G436,カレンダマスタ!$H$36:$H$41,1),MATCH($H436,カレンダマスタ!$I$35:$O$35,1)),
IF($AD436="NS本社",INDEX(カレンダマスタ!$I$94:$O$99,MATCH($G436,カレンダマスタ!$H$95:$H$100,1),MATCH($H436,カレンダマスタ!$I$93:$O$93,1)),
IF($AD436="ODC",INDEX(カレンダマスタ!$I$46:$O$51,MATCH($G436,カレンダマスタ!$H$46:$H$51,1),MATCH($H436,カレンダマスタ!$I$45:$O$45,1)),
IF($AD436="NS東京TC",INDEX(カレンダマスタ!$I$56:$O$61,MATCH($G436,カレンダマスタ!$H$56:$H$61,1),MATCH($H436,カレンダマスタ!$I$55:$O$55,1)),""))))))</f>
        <v/>
      </c>
      <c r="AS436" s="151" t="e">
        <f t="shared" si="138"/>
        <v>#N/A</v>
      </c>
      <c r="AU436" s="153" t="e">
        <f>IF(E436="","",VLOOKUP($E436,カレンダマスタ!$A$4:$E$381,4,FALSE))</f>
        <v>#N/A</v>
      </c>
      <c r="AV436" s="153" t="str">
        <f t="shared" si="129"/>
        <v/>
      </c>
      <c r="AW436" s="153" t="str">
        <f t="shared" si="130"/>
        <v/>
      </c>
      <c r="AX436" s="154" t="e">
        <f t="shared" si="131"/>
        <v>#N/A</v>
      </c>
      <c r="AY436" s="154" t="e">
        <f t="shared" si="132"/>
        <v>#N/A</v>
      </c>
      <c r="AZ436" s="144" t="e">
        <f>IF(AX436&amp;AW436="勤怠未設定","×",IF(AV436="勤怠修正","×",IF(AC436="外注","",IF(AA436="",IF(AY436&lt;&gt;"","×",""),IF(VLOOKUP(AA436,カレンダマスタ!$H$66:$I$83,2,FALSE)&lt;&gt;AY436,"×","OK")))))</f>
        <v>#N/A</v>
      </c>
      <c r="BC436" s="153" t="e">
        <f>IF(E436="","",VLOOKUP($E436,カレンダマスタ!$A$4:$E$381,4,FALSE))</f>
        <v>#N/A</v>
      </c>
      <c r="BD436" s="151" t="e">
        <f>IF(AC436="社員","",IF(AG436=0,"",IF(AD436="NSTC",IF(COUNTIF(カレンダマスタ!$Q$5:$Q$32,G436)=1,"OK","×"),
IF(AD436="NS本社",IF(COUNTIF(カレンダマスタ!$T$5:$T$32,G436)=1,"OK","×"),IF(COUNTIF(カレンダマスタ!$R$5:$R$32,G436)=1,"OK","×")))))</f>
        <v>#N/A</v>
      </c>
      <c r="BE436" s="151" t="e">
        <f>IF(AC436="社員","",IF(G436="","",IF(R436&lt;&gt;"","",IF(AF436="CS","OK",IF(VLOOKUP(E436,カレンダマスタ!$A$5:$D$381,4,FALSE)&gt;0,"",IF(OR(G436*24&gt;10.84,H436*24&lt;14.5)=TRUE,"×","OK"))))))</f>
        <v>#N/A</v>
      </c>
      <c r="BF436" s="151" t="e">
        <f t="shared" si="125"/>
        <v>#N/A</v>
      </c>
      <c r="BG436" s="151" t="e">
        <f t="shared" si="126"/>
        <v>#N/A</v>
      </c>
      <c r="BI436" s="144" t="e">
        <f t="shared" si="139"/>
        <v>#N/A</v>
      </c>
    </row>
    <row r="437" spans="2:61">
      <c r="B437" s="111"/>
      <c r="C437" s="535">
        <v>290863</v>
      </c>
      <c r="D437" s="112" t="s">
        <v>549</v>
      </c>
      <c r="E437" s="582">
        <v>45424</v>
      </c>
      <c r="F437" s="112" t="s">
        <v>370</v>
      </c>
      <c r="G437" s="587"/>
      <c r="H437" s="587"/>
      <c r="I437" s="114"/>
      <c r="J437" s="118"/>
      <c r="K437" s="115"/>
      <c r="L437" s="116"/>
      <c r="M437" s="116"/>
      <c r="N437" s="117"/>
      <c r="O437" s="118"/>
      <c r="P437" s="118"/>
      <c r="Q437" s="118"/>
      <c r="R437" s="119"/>
      <c r="S437" s="120"/>
      <c r="T437" s="433" t="str">
        <f t="shared" si="141"/>
        <v/>
      </c>
      <c r="U437" s="431">
        <f>SUM(T437:T443)</f>
        <v>50.75</v>
      </c>
      <c r="V437" s="431" t="e">
        <f t="shared" si="134"/>
        <v>#N/A</v>
      </c>
      <c r="W437" s="298"/>
      <c r="X437" s="113" t="str">
        <f t="shared" si="140"/>
        <v/>
      </c>
      <c r="Y437" s="113" t="str">
        <f t="shared" si="135"/>
        <v/>
      </c>
      <c r="Z437" s="113" t="str">
        <f t="shared" si="136"/>
        <v/>
      </c>
      <c r="AA437" s="119" t="str">
        <f t="shared" si="128"/>
        <v/>
      </c>
      <c r="AC437" s="190" t="e">
        <f>AC416</f>
        <v>#N/A</v>
      </c>
      <c r="AD437" s="191" t="e">
        <f>AD416</f>
        <v>#N/A</v>
      </c>
      <c r="AE437" s="191" t="e">
        <f>AE416</f>
        <v>#N/A</v>
      </c>
      <c r="AF437" s="191" t="e">
        <f>AF416</f>
        <v>#N/A</v>
      </c>
      <c r="AG437" s="206">
        <f t="shared" si="137"/>
        <v>0</v>
      </c>
      <c r="AI437" s="158" t="str">
        <f>IF(月報!G437&lt;&gt;"",月報!G437,"")</f>
        <v/>
      </c>
      <c r="AJ437" s="122" t="str">
        <f>IF(月報!W437&lt;&gt;"",月報!W437*24,"")</f>
        <v/>
      </c>
      <c r="AK437" s="122" t="str">
        <f>IF(月報!P437&lt;&gt;"",月報!P437,"")</f>
        <v/>
      </c>
      <c r="AL437" s="122" t="str">
        <f>IF(月報!Q437&lt;&gt;"",IF(月報!Q437="平日残","",月報!Q437),"")</f>
        <v/>
      </c>
      <c r="AM437" s="122"/>
      <c r="AN437" s="122" t="e">
        <f t="shared" si="127"/>
        <v>#N/A</v>
      </c>
      <c r="AO437" s="122" t="e">
        <f>IF($E437="","",VLOOKUP($E437,カレンダマスタ!$A$5:$E$381,5,FALSE))</f>
        <v>#N/A</v>
      </c>
      <c r="AQ437" s="195" t="str">
        <f>IF(G437="","",IF(VLOOKUP(E437,カレンダマスタ!$A$5:$D$381,4,FALSE)=0,"",1))</f>
        <v/>
      </c>
      <c r="AR437" s="123" t="str">
        <f>IF($G437="","",IF($AD437="NSTC",INDEX(カレンダマスタ!$I$26:$O$31,MATCH($G437,カレンダマスタ!$H$26:$H$31,1),MATCH($H437,カレンダマスタ!$I$25:$O$25,1)),
IF($AD437="CS本社",INDEX(カレンダマスタ!$I$36:$O$41,MATCH($G437,カレンダマスタ!$H$36:$H$41,1),MATCH($H437,カレンダマスタ!$I$35:$O$35,1)),
IF($AD437="NS本社",INDEX(カレンダマスタ!$I$94:$O$99,MATCH($G437,カレンダマスタ!$H$95:$H$100,1),MATCH($H437,カレンダマスタ!$I$93:$O$93,1)),
IF($AD437="ODC",INDEX(カレンダマスタ!$I$46:$O$51,MATCH($G437,カレンダマスタ!$H$46:$H$51,1),MATCH($H437,カレンダマスタ!$I$45:$O$45,1)),
IF($AD437="NS東京TC",INDEX(カレンダマスタ!$I$56:$O$61,MATCH($G437,カレンダマスタ!$H$56:$H$61,1),MATCH($H437,カレンダマスタ!$I$55:$O$55,1)),""))))))</f>
        <v/>
      </c>
      <c r="AS437" s="122" t="e">
        <f t="shared" si="138"/>
        <v>#N/A</v>
      </c>
      <c r="AU437" s="124" t="e">
        <f>IF(E437="","",VLOOKUP($E437,カレンダマスタ!$A$4:$E$381,4,FALSE))</f>
        <v>#N/A</v>
      </c>
      <c r="AV437" s="124" t="str">
        <f t="shared" si="129"/>
        <v/>
      </c>
      <c r="AW437" s="124" t="str">
        <f t="shared" si="130"/>
        <v/>
      </c>
      <c r="AX437" s="125" t="e">
        <f t="shared" si="131"/>
        <v>#N/A</v>
      </c>
      <c r="AY437" s="125" t="e">
        <f t="shared" si="132"/>
        <v>#N/A</v>
      </c>
      <c r="AZ437" s="114" t="e">
        <f>IF(AX437&amp;AW437="勤怠未設定","×",IF(AV437="勤怠修正","×",IF(AC437="外注","",IF(AA437="",IF(AY437&lt;&gt;"","×",""),IF(VLOOKUP(AA437,カレンダマスタ!$H$66:$I$83,2,FALSE)&lt;&gt;AY437,"×","OK")))))</f>
        <v>#N/A</v>
      </c>
      <c r="BC437" s="124" t="e">
        <f>IF(E437="","",VLOOKUP($E437,カレンダマスタ!$A$4:$E$381,4,FALSE))</f>
        <v>#N/A</v>
      </c>
      <c r="BD437" s="122" t="e">
        <f>IF(AC437="社員","",IF(AG437=0,"",IF(AD437="NSTC",IF(COUNTIF(カレンダマスタ!$Q$5:$Q$32,G437)=1,"OK","×"),
IF(AD437="NS本社",IF(COUNTIF(カレンダマスタ!$T$5:$T$32,G437)=1,"OK","×"),IF(COUNTIF(カレンダマスタ!$R$5:$R$32,G437)=1,"OK","×")))))</f>
        <v>#N/A</v>
      </c>
      <c r="BE437" s="122" t="e">
        <f>IF(AC437="社員","",IF(G437="","",IF(R437&lt;&gt;"","",IF(AF437="CS","OK",IF(VLOOKUP(E437,カレンダマスタ!$A$5:$D$381,4,FALSE)&gt;0,"",IF(OR(G437*24&gt;10.84,H437*24&lt;14.5)=TRUE,"×","OK"))))))</f>
        <v>#N/A</v>
      </c>
      <c r="BF437" s="122" t="e">
        <f t="shared" si="125"/>
        <v>#N/A</v>
      </c>
      <c r="BG437" s="122" t="e">
        <f t="shared" si="126"/>
        <v>#N/A</v>
      </c>
      <c r="BI437" s="114" t="e">
        <f t="shared" si="139"/>
        <v>#N/A</v>
      </c>
    </row>
    <row r="438" spans="2:61">
      <c r="B438" s="111"/>
      <c r="C438" s="536">
        <v>290863</v>
      </c>
      <c r="D438" s="128" t="s">
        <v>549</v>
      </c>
      <c r="E438" s="583">
        <v>45425</v>
      </c>
      <c r="F438" s="128" t="s">
        <v>201</v>
      </c>
      <c r="G438" s="588">
        <v>0.375</v>
      </c>
      <c r="H438" s="588">
        <v>0.86458333333333337</v>
      </c>
      <c r="I438" s="130" t="s">
        <v>200</v>
      </c>
      <c r="J438" s="139">
        <v>10.75</v>
      </c>
      <c r="K438" s="131"/>
      <c r="L438" s="132"/>
      <c r="M438" s="132"/>
      <c r="N438" s="141"/>
      <c r="O438" s="139">
        <v>8</v>
      </c>
      <c r="P438" s="139">
        <v>2.75</v>
      </c>
      <c r="Q438" s="139"/>
      <c r="R438" s="133"/>
      <c r="S438" s="134" t="s">
        <v>594</v>
      </c>
      <c r="T438" s="434">
        <f t="shared" si="141"/>
        <v>10.75</v>
      </c>
      <c r="U438" s="429"/>
      <c r="V438" s="429" t="e">
        <f t="shared" si="134"/>
        <v>#N/A</v>
      </c>
      <c r="W438" s="298"/>
      <c r="X438" s="129">
        <f t="shared" si="140"/>
        <v>0.33333333333333331</v>
      </c>
      <c r="Y438" s="129">
        <f t="shared" si="135"/>
        <v>0.11458333333333333</v>
      </c>
      <c r="Z438" s="129" t="str">
        <f t="shared" si="136"/>
        <v/>
      </c>
      <c r="AA438" s="133" t="str">
        <f t="shared" si="128"/>
        <v/>
      </c>
      <c r="AC438" s="186" t="e">
        <f>AC416</f>
        <v>#N/A</v>
      </c>
      <c r="AD438" s="187" t="e">
        <f>AD416</f>
        <v>#N/A</v>
      </c>
      <c r="AE438" s="187" t="e">
        <f>AE416</f>
        <v>#N/A</v>
      </c>
      <c r="AF438" s="187" t="e">
        <f>AF416</f>
        <v>#N/A</v>
      </c>
      <c r="AG438" s="204" t="e">
        <f t="shared" si="137"/>
        <v>#N/A</v>
      </c>
      <c r="AI438" s="135" t="str">
        <f>IF(月報!G438&lt;&gt;"",月報!G438,"")</f>
        <v/>
      </c>
      <c r="AJ438" s="126">
        <f>IF(月報!W438&lt;&gt;"",月報!W438*24,"")</f>
        <v>10.75</v>
      </c>
      <c r="AK438" s="126" t="str">
        <f>IF(月報!P438&lt;&gt;"",月報!P438,"")</f>
        <v/>
      </c>
      <c r="AL438" s="126" t="str">
        <f>IF(月報!Q438&lt;&gt;"",IF(月報!Q438="平日残","",月報!Q438),"")</f>
        <v/>
      </c>
      <c r="AM438" s="126"/>
      <c r="AN438" s="126" t="e">
        <f t="shared" si="127"/>
        <v>#N/A</v>
      </c>
      <c r="AO438" s="126" t="e">
        <f>IF($E438="","",VLOOKUP($E438,カレンダマスタ!$A$5:$E$381,5,FALSE))</f>
        <v>#N/A</v>
      </c>
      <c r="AQ438" s="196" t="e">
        <f>IF(G438="","",IF(VLOOKUP(E438,カレンダマスタ!$A$5:$D$381,4,FALSE)=0,"",1))</f>
        <v>#N/A</v>
      </c>
      <c r="AR438" s="136" t="e">
        <f>IF($G438="","",IF($AD438="NSTC",INDEX(カレンダマスタ!$I$26:$O$31,MATCH($G438,カレンダマスタ!$H$26:$H$31,1),MATCH($H438,カレンダマスタ!$I$25:$O$25,1)),
IF($AD438="CS本社",INDEX(カレンダマスタ!$I$36:$O$41,MATCH($G438,カレンダマスタ!$H$36:$H$41,1),MATCH($H438,カレンダマスタ!$I$35:$O$35,1)),
IF($AD438="NS本社",INDEX(カレンダマスタ!$I$94:$O$99,MATCH($G438,カレンダマスタ!$H$95:$H$100,1),MATCH($H438,カレンダマスタ!$I$93:$O$93,1)),
IF($AD438="ODC",INDEX(カレンダマスタ!$I$46:$O$51,MATCH($G438,カレンダマスタ!$H$46:$H$51,1),MATCH($H438,カレンダマスタ!$I$45:$O$45,1)),
IF($AD438="NS東京TC",INDEX(カレンダマスタ!$I$56:$O$61,MATCH($G438,カレンダマスタ!$H$56:$H$61,1),MATCH($H438,カレンダマスタ!$I$55:$O$55,1)),""))))))</f>
        <v>#N/A</v>
      </c>
      <c r="AS438" s="126" t="e">
        <f t="shared" si="138"/>
        <v>#N/A</v>
      </c>
      <c r="AU438" s="137" t="e">
        <f>IF(E438="","",VLOOKUP($E438,カレンダマスタ!$A$4:$E$381,4,FALSE))</f>
        <v>#N/A</v>
      </c>
      <c r="AV438" s="137" t="str">
        <f t="shared" si="129"/>
        <v/>
      </c>
      <c r="AW438" s="137" t="str">
        <f t="shared" si="130"/>
        <v/>
      </c>
      <c r="AX438" s="138" t="e">
        <f t="shared" si="131"/>
        <v>#N/A</v>
      </c>
      <c r="AY438" s="138" t="e">
        <f t="shared" si="132"/>
        <v>#N/A</v>
      </c>
      <c r="AZ438" s="130" t="e">
        <f>IF(AX438&amp;AW438="勤怠未設定","×",IF(AV438="勤怠修正","×",IF(AC438="外注","",IF(AA438="",IF(AY438&lt;&gt;"","×",""),IF(VLOOKUP(AA438,カレンダマスタ!$H$66:$I$83,2,FALSE)&lt;&gt;AY438,"×","OK")))))</f>
        <v>#N/A</v>
      </c>
      <c r="BC438" s="137" t="e">
        <f>IF(E438="","",VLOOKUP($E438,カレンダマスタ!$A$4:$E$381,4,FALSE))</f>
        <v>#N/A</v>
      </c>
      <c r="BD438" s="126" t="e">
        <f>IF(AC438="社員","",IF(AG438=0,"",IF(AD438="NSTC",IF(COUNTIF(カレンダマスタ!$Q$5:$Q$32,G438)=1,"OK","×"),
IF(AD438="NS本社",IF(COUNTIF(カレンダマスタ!$T$5:$T$32,G438)=1,"OK","×"),IF(COUNTIF(カレンダマスタ!$R$5:$R$32,G438)=1,"OK","×")))))</f>
        <v>#N/A</v>
      </c>
      <c r="BE438" s="126" t="e">
        <f>IF(AC438="社員","",IF(G438="","",IF(R438&lt;&gt;"","",IF(AF438="CS","OK",IF(VLOOKUP(E438,カレンダマスタ!$A$5:$D$381,4,FALSE)&gt;0,"",IF(OR(G438*24&gt;10.84,H438*24&lt;14.5)=TRUE,"×","OK"))))))</f>
        <v>#N/A</v>
      </c>
      <c r="BF438" s="126" t="e">
        <f t="shared" si="125"/>
        <v>#N/A</v>
      </c>
      <c r="BG438" s="126" t="e">
        <f t="shared" si="126"/>
        <v>#N/A</v>
      </c>
      <c r="BI438" s="130" t="e">
        <f t="shared" si="139"/>
        <v>#N/A</v>
      </c>
    </row>
    <row r="439" spans="2:61">
      <c r="B439" s="111"/>
      <c r="C439" s="536">
        <v>290863</v>
      </c>
      <c r="D439" s="128" t="s">
        <v>549</v>
      </c>
      <c r="E439" s="583">
        <v>45426</v>
      </c>
      <c r="F439" s="128" t="s">
        <v>203</v>
      </c>
      <c r="G439" s="588">
        <v>0.375</v>
      </c>
      <c r="H439" s="588">
        <v>0.86458333333333337</v>
      </c>
      <c r="I439" s="130" t="s">
        <v>200</v>
      </c>
      <c r="J439" s="139">
        <v>10.75</v>
      </c>
      <c r="K439" s="131"/>
      <c r="L439" s="132"/>
      <c r="M439" s="132"/>
      <c r="N439" s="141"/>
      <c r="O439" s="139">
        <v>8</v>
      </c>
      <c r="P439" s="139">
        <v>2.75</v>
      </c>
      <c r="Q439" s="139"/>
      <c r="R439" s="133"/>
      <c r="S439" s="134" t="s">
        <v>594</v>
      </c>
      <c r="T439" s="434">
        <f t="shared" si="141"/>
        <v>10.75</v>
      </c>
      <c r="U439" s="429"/>
      <c r="V439" s="429" t="e">
        <f t="shared" si="134"/>
        <v>#N/A</v>
      </c>
      <c r="W439" s="298"/>
      <c r="X439" s="129">
        <f t="shared" si="140"/>
        <v>0.33333333333333331</v>
      </c>
      <c r="Y439" s="129">
        <f t="shared" si="135"/>
        <v>0.11458333333333333</v>
      </c>
      <c r="Z439" s="129" t="str">
        <f t="shared" si="136"/>
        <v/>
      </c>
      <c r="AA439" s="133" t="str">
        <f t="shared" si="128"/>
        <v/>
      </c>
      <c r="AC439" s="186" t="e">
        <f>AC416</f>
        <v>#N/A</v>
      </c>
      <c r="AD439" s="187" t="e">
        <f>AD416</f>
        <v>#N/A</v>
      </c>
      <c r="AE439" s="187" t="e">
        <f>AE416</f>
        <v>#N/A</v>
      </c>
      <c r="AF439" s="187" t="e">
        <f>AF416</f>
        <v>#N/A</v>
      </c>
      <c r="AG439" s="204" t="e">
        <f t="shared" si="137"/>
        <v>#N/A</v>
      </c>
      <c r="AI439" s="135" t="str">
        <f>IF(月報!G439&lt;&gt;"",月報!G439,"")</f>
        <v/>
      </c>
      <c r="AJ439" s="126">
        <f>IF(月報!W439&lt;&gt;"",月報!W439*24,"")</f>
        <v>10.75</v>
      </c>
      <c r="AK439" s="126" t="str">
        <f>IF(月報!P439&lt;&gt;"",月報!P439,"")</f>
        <v/>
      </c>
      <c r="AL439" s="126" t="str">
        <f>IF(月報!Q439&lt;&gt;"",IF(月報!Q439="平日残","",月報!Q439),"")</f>
        <v/>
      </c>
      <c r="AM439" s="126"/>
      <c r="AN439" s="126" t="e">
        <f t="shared" si="127"/>
        <v>#N/A</v>
      </c>
      <c r="AO439" s="126" t="e">
        <f>IF($E439="","",VLOOKUP($E439,カレンダマスタ!$A$5:$E$381,5,FALSE))</f>
        <v>#N/A</v>
      </c>
      <c r="AQ439" s="196" t="e">
        <f>IF(G439="","",IF(VLOOKUP(E439,カレンダマスタ!$A$5:$D$381,4,FALSE)=0,"",1))</f>
        <v>#N/A</v>
      </c>
      <c r="AR439" s="136" t="e">
        <f>IF($G439="","",IF($AD439="NSTC",INDEX(カレンダマスタ!$I$26:$O$31,MATCH($G439,カレンダマスタ!$H$26:$H$31,1),MATCH($H439,カレンダマスタ!$I$25:$O$25,1)),
IF($AD439="CS本社",INDEX(カレンダマスタ!$I$36:$O$41,MATCH($G439,カレンダマスタ!$H$36:$H$41,1),MATCH($H439,カレンダマスタ!$I$35:$O$35,1)),
IF($AD439="NS本社",INDEX(カレンダマスタ!$I$94:$O$99,MATCH($G439,カレンダマスタ!$H$95:$H$100,1),MATCH($H439,カレンダマスタ!$I$93:$O$93,1)),
IF($AD439="ODC",INDEX(カレンダマスタ!$I$46:$O$51,MATCH($G439,カレンダマスタ!$H$46:$H$51,1),MATCH($H439,カレンダマスタ!$I$45:$O$45,1)),
IF($AD439="NS東京TC",INDEX(カレンダマスタ!$I$56:$O$61,MATCH($G439,カレンダマスタ!$H$56:$H$61,1),MATCH($H439,カレンダマスタ!$I$55:$O$55,1)),""))))))</f>
        <v>#N/A</v>
      </c>
      <c r="AS439" s="126" t="e">
        <f t="shared" si="138"/>
        <v>#N/A</v>
      </c>
      <c r="AU439" s="137" t="e">
        <f>IF(E439="","",VLOOKUP($E439,カレンダマスタ!$A$4:$E$381,4,FALSE))</f>
        <v>#N/A</v>
      </c>
      <c r="AV439" s="137" t="str">
        <f t="shared" si="129"/>
        <v/>
      </c>
      <c r="AW439" s="137" t="str">
        <f t="shared" si="130"/>
        <v/>
      </c>
      <c r="AX439" s="138" t="e">
        <f t="shared" si="131"/>
        <v>#N/A</v>
      </c>
      <c r="AY439" s="138" t="e">
        <f t="shared" si="132"/>
        <v>#N/A</v>
      </c>
      <c r="AZ439" s="130" t="e">
        <f>IF(AX439&amp;AW439="勤怠未設定","×",IF(AV439="勤怠修正","×",IF(AC439="外注","",IF(AA439="",IF(AY439&lt;&gt;"","×",""),IF(VLOOKUP(AA439,カレンダマスタ!$H$66:$I$83,2,FALSE)&lt;&gt;AY439,"×","OK")))))</f>
        <v>#N/A</v>
      </c>
      <c r="BC439" s="137" t="e">
        <f>IF(E439="","",VLOOKUP($E439,カレンダマスタ!$A$4:$E$381,4,FALSE))</f>
        <v>#N/A</v>
      </c>
      <c r="BD439" s="126" t="e">
        <f>IF(AC439="社員","",IF(AG439=0,"",IF(AD439="NSTC",IF(COUNTIF(カレンダマスタ!$Q$5:$Q$32,G439)=1,"OK","×"),
IF(AD439="NS本社",IF(COUNTIF(カレンダマスタ!$T$5:$T$32,G439)=1,"OK","×"),IF(COUNTIF(カレンダマスタ!$R$5:$R$32,G439)=1,"OK","×")))))</f>
        <v>#N/A</v>
      </c>
      <c r="BE439" s="126" t="e">
        <f>IF(AC439="社員","",IF(G439="","",IF(R439&lt;&gt;"","",IF(AF439="CS","OK",IF(VLOOKUP(E439,カレンダマスタ!$A$5:$D$381,4,FALSE)&gt;0,"",IF(OR(G439*24&gt;10.84,H439*24&lt;14.5)=TRUE,"×","OK"))))))</f>
        <v>#N/A</v>
      </c>
      <c r="BF439" s="126" t="e">
        <f t="shared" si="125"/>
        <v>#N/A</v>
      </c>
      <c r="BG439" s="126" t="e">
        <f t="shared" si="126"/>
        <v>#N/A</v>
      </c>
      <c r="BI439" s="130" t="e">
        <f t="shared" si="139"/>
        <v>#N/A</v>
      </c>
    </row>
    <row r="440" spans="2:61">
      <c r="B440" s="111"/>
      <c r="C440" s="536">
        <v>290863</v>
      </c>
      <c r="D440" s="128" t="s">
        <v>549</v>
      </c>
      <c r="E440" s="583">
        <v>45427</v>
      </c>
      <c r="F440" s="128" t="s">
        <v>204</v>
      </c>
      <c r="G440" s="588">
        <v>0.375</v>
      </c>
      <c r="H440" s="588">
        <v>0.86458333333333337</v>
      </c>
      <c r="I440" s="130" t="s">
        <v>200</v>
      </c>
      <c r="J440" s="139">
        <v>10.75</v>
      </c>
      <c r="K440" s="131"/>
      <c r="L440" s="132"/>
      <c r="M440" s="132"/>
      <c r="N440" s="141"/>
      <c r="O440" s="139">
        <v>8</v>
      </c>
      <c r="P440" s="139">
        <v>2.75</v>
      </c>
      <c r="Q440" s="139"/>
      <c r="R440" s="133"/>
      <c r="S440" s="134" t="s">
        <v>594</v>
      </c>
      <c r="T440" s="434">
        <f t="shared" si="141"/>
        <v>10.75</v>
      </c>
      <c r="U440" s="429"/>
      <c r="V440" s="429" t="e">
        <f t="shared" si="134"/>
        <v>#N/A</v>
      </c>
      <c r="W440" s="298"/>
      <c r="X440" s="129">
        <f t="shared" si="140"/>
        <v>0.33333333333333331</v>
      </c>
      <c r="Y440" s="129">
        <f t="shared" si="135"/>
        <v>0.11458333333333333</v>
      </c>
      <c r="Z440" s="129" t="str">
        <f t="shared" si="136"/>
        <v/>
      </c>
      <c r="AA440" s="133" t="str">
        <f t="shared" si="128"/>
        <v/>
      </c>
      <c r="AC440" s="186" t="e">
        <f>AC416</f>
        <v>#N/A</v>
      </c>
      <c r="AD440" s="187" t="e">
        <f>AD416</f>
        <v>#N/A</v>
      </c>
      <c r="AE440" s="187" t="e">
        <f>AE416</f>
        <v>#N/A</v>
      </c>
      <c r="AF440" s="187" t="e">
        <f>AF416</f>
        <v>#N/A</v>
      </c>
      <c r="AG440" s="204" t="e">
        <f t="shared" si="137"/>
        <v>#N/A</v>
      </c>
      <c r="AI440" s="135" t="str">
        <f>IF(月報!G440&lt;&gt;"",月報!G440,"")</f>
        <v/>
      </c>
      <c r="AJ440" s="126">
        <f>IF(月報!W440&lt;&gt;"",月報!W440*24,"")</f>
        <v>10.75</v>
      </c>
      <c r="AK440" s="126" t="str">
        <f>IF(月報!P440&lt;&gt;"",月報!P440,"")</f>
        <v/>
      </c>
      <c r="AL440" s="126" t="str">
        <f>IF(月報!Q440&lt;&gt;"",IF(月報!Q440="平日残","",月報!Q440),"")</f>
        <v/>
      </c>
      <c r="AM440" s="126"/>
      <c r="AN440" s="126" t="e">
        <f t="shared" si="127"/>
        <v>#N/A</v>
      </c>
      <c r="AO440" s="126" t="e">
        <f>IF($E440="","",VLOOKUP($E440,カレンダマスタ!$A$5:$E$381,5,FALSE))</f>
        <v>#N/A</v>
      </c>
      <c r="AQ440" s="196" t="e">
        <f>IF(G440="","",IF(VLOOKUP(E440,カレンダマスタ!$A$5:$D$381,4,FALSE)=0,"",1))</f>
        <v>#N/A</v>
      </c>
      <c r="AR440" s="136" t="e">
        <f>IF($G440="","",IF($AD440="NSTC",INDEX(カレンダマスタ!$I$26:$O$31,MATCH($G440,カレンダマスタ!$H$26:$H$31,1),MATCH($H440,カレンダマスタ!$I$25:$O$25,1)),
IF($AD440="CS本社",INDEX(カレンダマスタ!$I$36:$O$41,MATCH($G440,カレンダマスタ!$H$36:$H$41,1),MATCH($H440,カレンダマスタ!$I$35:$O$35,1)),
IF($AD440="NS本社",INDEX(カレンダマスタ!$I$94:$O$99,MATCH($G440,カレンダマスタ!$H$95:$H$100,1),MATCH($H440,カレンダマスタ!$I$93:$O$93,1)),
IF($AD440="ODC",INDEX(カレンダマスタ!$I$46:$O$51,MATCH($G440,カレンダマスタ!$H$46:$H$51,1),MATCH($H440,カレンダマスタ!$I$45:$O$45,1)),
IF($AD440="NS東京TC",INDEX(カレンダマスタ!$I$56:$O$61,MATCH($G440,カレンダマスタ!$H$56:$H$61,1),MATCH($H440,カレンダマスタ!$I$55:$O$55,1)),""))))))</f>
        <v>#N/A</v>
      </c>
      <c r="AS440" s="126" t="e">
        <f t="shared" si="138"/>
        <v>#N/A</v>
      </c>
      <c r="AU440" s="137" t="e">
        <f>IF(E440="","",VLOOKUP($E440,カレンダマスタ!$A$4:$E$381,4,FALSE))</f>
        <v>#N/A</v>
      </c>
      <c r="AV440" s="137" t="str">
        <f t="shared" si="129"/>
        <v/>
      </c>
      <c r="AW440" s="137" t="str">
        <f t="shared" si="130"/>
        <v/>
      </c>
      <c r="AX440" s="138" t="e">
        <f t="shared" si="131"/>
        <v>#N/A</v>
      </c>
      <c r="AY440" s="138" t="e">
        <f t="shared" si="132"/>
        <v>#N/A</v>
      </c>
      <c r="AZ440" s="130" t="e">
        <f>IF(AX440&amp;AW440="勤怠未設定","×",IF(AV440="勤怠修正","×",IF(AC440="外注","",IF(AA440="",IF(AY440&lt;&gt;"","×",""),IF(VLOOKUP(AA440,カレンダマスタ!$H$66:$I$83,2,FALSE)&lt;&gt;AY440,"×","OK")))))</f>
        <v>#N/A</v>
      </c>
      <c r="BC440" s="137" t="e">
        <f>IF(E440="","",VLOOKUP($E440,カレンダマスタ!$A$4:$E$381,4,FALSE))</f>
        <v>#N/A</v>
      </c>
      <c r="BD440" s="126" t="e">
        <f>IF(AC440="社員","",IF(AG440=0,"",IF(AD440="NSTC",IF(COUNTIF(カレンダマスタ!$Q$5:$Q$32,G440)=1,"OK","×"),
IF(AD440="NS本社",IF(COUNTIF(カレンダマスタ!$T$5:$T$32,G440)=1,"OK","×"),IF(COUNTIF(カレンダマスタ!$R$5:$R$32,G440)=1,"OK","×")))))</f>
        <v>#N/A</v>
      </c>
      <c r="BE440" s="126" t="e">
        <f>IF(AC440="社員","",IF(G440="","",IF(R440&lt;&gt;"","",IF(AF440="CS","OK",IF(VLOOKUP(E440,カレンダマスタ!$A$5:$D$381,4,FALSE)&gt;0,"",IF(OR(G440*24&gt;10.84,H440*24&lt;14.5)=TRUE,"×","OK"))))))</f>
        <v>#N/A</v>
      </c>
      <c r="BF440" s="126" t="e">
        <f t="shared" ref="BF440:BF503" si="142">IF(AC440="外注",AN440,IF(G440="",IF(AJ440="","","週報未入力"),IF(AJ440="","TW未入力","")))</f>
        <v>#N/A</v>
      </c>
      <c r="BG440" s="126" t="e">
        <f t="shared" si="126"/>
        <v>#N/A</v>
      </c>
      <c r="BI440" s="130" t="e">
        <f t="shared" si="139"/>
        <v>#N/A</v>
      </c>
    </row>
    <row r="441" spans="2:61">
      <c r="B441" s="111"/>
      <c r="C441" s="536">
        <v>290863</v>
      </c>
      <c r="D441" s="128" t="s">
        <v>549</v>
      </c>
      <c r="E441" s="583">
        <v>45428</v>
      </c>
      <c r="F441" s="128" t="s">
        <v>205</v>
      </c>
      <c r="G441" s="588">
        <v>0.375</v>
      </c>
      <c r="H441" s="588">
        <v>0.85416666666666663</v>
      </c>
      <c r="I441" s="130" t="s">
        <v>200</v>
      </c>
      <c r="J441" s="139">
        <v>10.5</v>
      </c>
      <c r="K441" s="131"/>
      <c r="L441" s="132"/>
      <c r="M441" s="132"/>
      <c r="N441" s="141"/>
      <c r="O441" s="139">
        <v>8</v>
      </c>
      <c r="P441" s="139">
        <v>2.5</v>
      </c>
      <c r="Q441" s="139"/>
      <c r="R441" s="133"/>
      <c r="S441" s="134" t="s">
        <v>594</v>
      </c>
      <c r="T441" s="434">
        <f t="shared" si="141"/>
        <v>10.5</v>
      </c>
      <c r="U441" s="429"/>
      <c r="V441" s="429" t="e">
        <f t="shared" si="134"/>
        <v>#N/A</v>
      </c>
      <c r="W441" s="298"/>
      <c r="X441" s="129">
        <f t="shared" si="140"/>
        <v>0.33333333333333331</v>
      </c>
      <c r="Y441" s="129">
        <f t="shared" si="135"/>
        <v>0.10416666666666667</v>
      </c>
      <c r="Z441" s="129" t="str">
        <f t="shared" si="136"/>
        <v/>
      </c>
      <c r="AA441" s="133" t="str">
        <f t="shared" si="128"/>
        <v/>
      </c>
      <c r="AC441" s="186" t="e">
        <f>AC416</f>
        <v>#N/A</v>
      </c>
      <c r="AD441" s="187" t="e">
        <f>AD416</f>
        <v>#N/A</v>
      </c>
      <c r="AE441" s="187" t="e">
        <f>AE416</f>
        <v>#N/A</v>
      </c>
      <c r="AF441" s="187" t="e">
        <f>AF416</f>
        <v>#N/A</v>
      </c>
      <c r="AG441" s="204" t="e">
        <f t="shared" si="137"/>
        <v>#N/A</v>
      </c>
      <c r="AI441" s="140" t="str">
        <f>IF(月報!G441&lt;&gt;"",月報!G441,"")</f>
        <v/>
      </c>
      <c r="AJ441" s="126">
        <f>IF(月報!W441&lt;&gt;"",月報!W441*24,"")</f>
        <v>10.5</v>
      </c>
      <c r="AK441" s="126" t="str">
        <f>IF(月報!P441&lt;&gt;"",月報!P441,"")</f>
        <v/>
      </c>
      <c r="AL441" s="126" t="str">
        <f>IF(月報!Q441&lt;&gt;"",IF(月報!Q441="平日残","",月報!Q441),"")</f>
        <v/>
      </c>
      <c r="AM441" s="126"/>
      <c r="AN441" s="126" t="e">
        <f t="shared" si="127"/>
        <v>#N/A</v>
      </c>
      <c r="AO441" s="126" t="e">
        <f>IF($E441="","",VLOOKUP($E441,カレンダマスタ!$A$5:$E$381,5,FALSE))</f>
        <v>#N/A</v>
      </c>
      <c r="AQ441" s="196" t="e">
        <f>IF(G441="","",IF(VLOOKUP(E441,カレンダマスタ!$A$5:$D$381,4,FALSE)=0,"",1))</f>
        <v>#N/A</v>
      </c>
      <c r="AR441" s="136" t="e">
        <f>IF($G441="","",IF($AD441="NSTC",INDEX(カレンダマスタ!$I$26:$O$31,MATCH($G441,カレンダマスタ!$H$26:$H$31,1),MATCH($H441,カレンダマスタ!$I$25:$O$25,1)),
IF($AD441="CS本社",INDEX(カレンダマスタ!$I$36:$O$41,MATCH($G441,カレンダマスタ!$H$36:$H$41,1),MATCH($H441,カレンダマスタ!$I$35:$O$35,1)),
IF($AD441="NS本社",INDEX(カレンダマスタ!$I$94:$O$99,MATCH($G441,カレンダマスタ!$H$95:$H$100,1),MATCH($H441,カレンダマスタ!$I$93:$O$93,1)),
IF($AD441="ODC",INDEX(カレンダマスタ!$I$46:$O$51,MATCH($G441,カレンダマスタ!$H$46:$H$51,1),MATCH($H441,カレンダマスタ!$I$45:$O$45,1)),
IF($AD441="NS東京TC",INDEX(カレンダマスタ!$I$56:$O$61,MATCH($G441,カレンダマスタ!$H$56:$H$61,1),MATCH($H441,カレンダマスタ!$I$55:$O$55,1)),""))))))</f>
        <v>#N/A</v>
      </c>
      <c r="AS441" s="126" t="e">
        <f t="shared" si="138"/>
        <v>#N/A</v>
      </c>
      <c r="AU441" s="137" t="e">
        <f>IF(E441="","",VLOOKUP($E441,カレンダマスタ!$A$4:$E$381,4,FALSE))</f>
        <v>#N/A</v>
      </c>
      <c r="AV441" s="137" t="str">
        <f t="shared" si="129"/>
        <v/>
      </c>
      <c r="AW441" s="137" t="str">
        <f t="shared" si="130"/>
        <v/>
      </c>
      <c r="AX441" s="138" t="e">
        <f t="shared" si="131"/>
        <v>#N/A</v>
      </c>
      <c r="AY441" s="138" t="e">
        <f t="shared" si="132"/>
        <v>#N/A</v>
      </c>
      <c r="AZ441" s="130" t="e">
        <f>IF(AX441&amp;AW441="勤怠未設定","×",IF(AV441="勤怠修正","×",IF(AC441="外注","",IF(AA441="",IF(AY441&lt;&gt;"","×",""),IF(VLOOKUP(AA441,カレンダマスタ!$H$66:$I$83,2,FALSE)&lt;&gt;AY441,"×","OK")))))</f>
        <v>#N/A</v>
      </c>
      <c r="BC441" s="137" t="e">
        <f>IF(E441="","",VLOOKUP($E441,カレンダマスタ!$A$4:$E$381,4,FALSE))</f>
        <v>#N/A</v>
      </c>
      <c r="BD441" s="126" t="e">
        <f>IF(AC441="社員","",IF(AG441=0,"",IF(AD441="NSTC",IF(COUNTIF(カレンダマスタ!$Q$5:$Q$32,G441)=1,"OK","×"),
IF(AD441="NS本社",IF(COUNTIF(カレンダマスタ!$T$5:$T$32,G441)=1,"OK","×"),IF(COUNTIF(カレンダマスタ!$R$5:$R$32,G441)=1,"OK","×")))))</f>
        <v>#N/A</v>
      </c>
      <c r="BE441" s="126" t="e">
        <f>IF(AC441="社員","",IF(G441="","",IF(R441&lt;&gt;"","",IF(AF441="CS","OK",IF(VLOOKUP(E441,カレンダマスタ!$A$5:$D$381,4,FALSE)&gt;0,"",IF(OR(G441*24&gt;10.84,H441*24&lt;14.5)=TRUE,"×","OK"))))))</f>
        <v>#N/A</v>
      </c>
      <c r="BF441" s="126" t="e">
        <f t="shared" si="142"/>
        <v>#N/A</v>
      </c>
      <c r="BG441" s="126" t="e">
        <f t="shared" si="126"/>
        <v>#N/A</v>
      </c>
      <c r="BI441" s="130" t="e">
        <f t="shared" si="139"/>
        <v>#N/A</v>
      </c>
    </row>
    <row r="442" spans="2:61">
      <c r="B442" s="111"/>
      <c r="C442" s="536">
        <v>290863</v>
      </c>
      <c r="D442" s="128" t="s">
        <v>549</v>
      </c>
      <c r="E442" s="583">
        <v>45429</v>
      </c>
      <c r="F442" s="128" t="s">
        <v>199</v>
      </c>
      <c r="G442" s="588">
        <v>0.375</v>
      </c>
      <c r="H442" s="588">
        <v>0.75</v>
      </c>
      <c r="I442" s="130" t="s">
        <v>200</v>
      </c>
      <c r="J442" s="139">
        <v>8</v>
      </c>
      <c r="K442" s="131"/>
      <c r="L442" s="132"/>
      <c r="M442" s="132"/>
      <c r="N442" s="141"/>
      <c r="O442" s="139">
        <v>8</v>
      </c>
      <c r="P442" s="139"/>
      <c r="Q442" s="139"/>
      <c r="R442" s="133"/>
      <c r="S442" s="134" t="s">
        <v>594</v>
      </c>
      <c r="T442" s="434">
        <f t="shared" si="141"/>
        <v>8</v>
      </c>
      <c r="U442" s="429"/>
      <c r="V442" s="429" t="e">
        <f t="shared" si="134"/>
        <v>#N/A</v>
      </c>
      <c r="W442" s="298"/>
      <c r="X442" s="129">
        <f t="shared" si="140"/>
        <v>0.33333333333333331</v>
      </c>
      <c r="Y442" s="129" t="str">
        <f t="shared" si="135"/>
        <v/>
      </c>
      <c r="Z442" s="129" t="str">
        <f t="shared" si="136"/>
        <v/>
      </c>
      <c r="AA442" s="133" t="str">
        <f t="shared" si="128"/>
        <v/>
      </c>
      <c r="AC442" s="186" t="e">
        <f>AC416</f>
        <v>#N/A</v>
      </c>
      <c r="AD442" s="187" t="e">
        <f>AD416</f>
        <v>#N/A</v>
      </c>
      <c r="AE442" s="187" t="e">
        <f>AE416</f>
        <v>#N/A</v>
      </c>
      <c r="AF442" s="187" t="e">
        <f>AF416</f>
        <v>#N/A</v>
      </c>
      <c r="AG442" s="204" t="e">
        <f t="shared" si="137"/>
        <v>#N/A</v>
      </c>
      <c r="AI442" s="140" t="str">
        <f>IF(月報!G442&lt;&gt;"",月報!G442,"")</f>
        <v/>
      </c>
      <c r="AJ442" s="126">
        <f>IF(月報!W442&lt;&gt;"",月報!W442*24,"")</f>
        <v>8</v>
      </c>
      <c r="AK442" s="126" t="str">
        <f>IF(月報!P442&lt;&gt;"",月報!P442,"")</f>
        <v/>
      </c>
      <c r="AL442" s="126" t="str">
        <f>IF(月報!Q442&lt;&gt;"",IF(月報!Q442="平日残","",月報!Q442),"")</f>
        <v/>
      </c>
      <c r="AM442" s="126"/>
      <c r="AN442" s="126" t="e">
        <f t="shared" si="127"/>
        <v>#N/A</v>
      </c>
      <c r="AO442" s="126" t="e">
        <f>IF($E442="","",VLOOKUP($E442,カレンダマスタ!$A$5:$E$381,5,FALSE))</f>
        <v>#N/A</v>
      </c>
      <c r="AQ442" s="196" t="e">
        <f>IF(G442="","",IF(VLOOKUP(E442,カレンダマスタ!$A$5:$D$381,4,FALSE)=0,"",1))</f>
        <v>#N/A</v>
      </c>
      <c r="AR442" s="136" t="e">
        <f>IF($G442="","",IF($AD442="NSTC",INDEX(カレンダマスタ!$I$26:$O$31,MATCH($G442,カレンダマスタ!$H$26:$H$31,1),MATCH($H442,カレンダマスタ!$I$25:$O$25,1)),
IF($AD442="CS本社",INDEX(カレンダマスタ!$I$36:$O$41,MATCH($G442,カレンダマスタ!$H$36:$H$41,1),MATCH($H442,カレンダマスタ!$I$35:$O$35,1)),
IF($AD442="NS本社",INDEX(カレンダマスタ!$I$94:$O$99,MATCH($G442,カレンダマスタ!$H$95:$H$100,1),MATCH($H442,カレンダマスタ!$I$93:$O$93,1)),
IF($AD442="ODC",INDEX(カレンダマスタ!$I$46:$O$51,MATCH($G442,カレンダマスタ!$H$46:$H$51,1),MATCH($H442,カレンダマスタ!$I$45:$O$45,1)),
IF($AD442="NS東京TC",INDEX(カレンダマスタ!$I$56:$O$61,MATCH($G442,カレンダマスタ!$H$56:$H$61,1),MATCH($H442,カレンダマスタ!$I$55:$O$55,1)),""))))))</f>
        <v>#N/A</v>
      </c>
      <c r="AS442" s="126" t="e">
        <f t="shared" si="138"/>
        <v>#N/A</v>
      </c>
      <c r="AU442" s="137" t="e">
        <f>IF(E442="","",VLOOKUP($E442,カレンダマスタ!$A$4:$E$381,4,FALSE))</f>
        <v>#N/A</v>
      </c>
      <c r="AV442" s="137" t="str">
        <f t="shared" si="129"/>
        <v/>
      </c>
      <c r="AW442" s="137" t="str">
        <f t="shared" si="130"/>
        <v/>
      </c>
      <c r="AX442" s="138" t="e">
        <f t="shared" si="131"/>
        <v>#N/A</v>
      </c>
      <c r="AY442" s="138" t="e">
        <f t="shared" si="132"/>
        <v>#N/A</v>
      </c>
      <c r="AZ442" s="130" t="e">
        <f>IF(AX442&amp;AW442="勤怠未設定","×",IF(AV442="勤怠修正","×",IF(AC442="外注","",IF(AA442="",IF(AY442&lt;&gt;"","×",""),IF(VLOOKUP(AA442,カレンダマスタ!$H$66:$I$83,2,FALSE)&lt;&gt;AY442,"×","OK")))))</f>
        <v>#N/A</v>
      </c>
      <c r="BC442" s="137" t="e">
        <f>IF(E442="","",VLOOKUP($E442,カレンダマスタ!$A$4:$E$381,4,FALSE))</f>
        <v>#N/A</v>
      </c>
      <c r="BD442" s="126" t="e">
        <f>IF(AC442="社員","",IF(AG442=0,"",IF(AD442="NSTC",IF(COUNTIF(カレンダマスタ!$Q$5:$Q$32,G442)=1,"OK","×"),
IF(AD442="NS本社",IF(COUNTIF(カレンダマスタ!$T$5:$T$32,G442)=1,"OK","×"),IF(COUNTIF(カレンダマスタ!$R$5:$R$32,G442)=1,"OK","×")))))</f>
        <v>#N/A</v>
      </c>
      <c r="BE442" s="126" t="e">
        <f>IF(AC442="社員","",IF(G442="","",IF(R442&lt;&gt;"","",IF(AF442="CS","OK",IF(VLOOKUP(E442,カレンダマスタ!$A$5:$D$381,4,FALSE)&gt;0,"",IF(OR(G442*24&gt;10.84,H442*24&lt;14.5)=TRUE,"×","OK"))))))</f>
        <v>#N/A</v>
      </c>
      <c r="BF442" s="126" t="e">
        <f t="shared" si="142"/>
        <v>#N/A</v>
      </c>
      <c r="BG442" s="126" t="e">
        <f t="shared" si="126"/>
        <v>#N/A</v>
      </c>
      <c r="BI442" s="130" t="e">
        <f t="shared" si="139"/>
        <v>#N/A</v>
      </c>
    </row>
    <row r="443" spans="2:61">
      <c r="B443" s="111"/>
      <c r="C443" s="537">
        <v>290863</v>
      </c>
      <c r="D443" s="142" t="s">
        <v>549</v>
      </c>
      <c r="E443" s="584">
        <v>45430</v>
      </c>
      <c r="F443" s="142" t="s">
        <v>369</v>
      </c>
      <c r="G443" s="589"/>
      <c r="H443" s="589"/>
      <c r="I443" s="144"/>
      <c r="J443" s="148"/>
      <c r="K443" s="145"/>
      <c r="L443" s="146"/>
      <c r="M443" s="146"/>
      <c r="N443" s="147"/>
      <c r="O443" s="148"/>
      <c r="P443" s="148"/>
      <c r="Q443" s="148"/>
      <c r="R443" s="149"/>
      <c r="S443" s="156"/>
      <c r="T443" s="435" t="str">
        <f t="shared" si="141"/>
        <v/>
      </c>
      <c r="U443" s="430"/>
      <c r="V443" s="430" t="e">
        <f t="shared" si="134"/>
        <v>#N/A</v>
      </c>
      <c r="W443" s="298"/>
      <c r="X443" s="143" t="str">
        <f t="shared" si="140"/>
        <v/>
      </c>
      <c r="Y443" s="143" t="str">
        <f t="shared" si="135"/>
        <v/>
      </c>
      <c r="Z443" s="143" t="str">
        <f t="shared" si="136"/>
        <v/>
      </c>
      <c r="AA443" s="149" t="str">
        <f t="shared" si="128"/>
        <v/>
      </c>
      <c r="AC443" s="188" t="e">
        <f>AC416</f>
        <v>#N/A</v>
      </c>
      <c r="AD443" s="189" t="e">
        <f>AD416</f>
        <v>#N/A</v>
      </c>
      <c r="AE443" s="189" t="e">
        <f>AE416</f>
        <v>#N/A</v>
      </c>
      <c r="AF443" s="189" t="e">
        <f>AF416</f>
        <v>#N/A</v>
      </c>
      <c r="AG443" s="205">
        <f t="shared" si="137"/>
        <v>0</v>
      </c>
      <c r="AI443" s="157" t="str">
        <f>IF(月報!G443&lt;&gt;"",月報!G443,"")</f>
        <v/>
      </c>
      <c r="AJ443" s="151" t="str">
        <f>IF(月報!W443&lt;&gt;"",月報!W443*24,"")</f>
        <v/>
      </c>
      <c r="AK443" s="151" t="str">
        <f>IF(月報!P443&lt;&gt;"",月報!P443,"")</f>
        <v/>
      </c>
      <c r="AL443" s="151" t="str">
        <f>IF(月報!Q443&lt;&gt;"",IF(月報!Q443="平日残","",月報!Q443),"")</f>
        <v/>
      </c>
      <c r="AM443" s="151"/>
      <c r="AN443" s="151" t="e">
        <f t="shared" si="127"/>
        <v>#N/A</v>
      </c>
      <c r="AO443" s="151" t="e">
        <f>IF($E443="","",VLOOKUP($E443,カレンダマスタ!$A$5:$E$381,5,FALSE))</f>
        <v>#N/A</v>
      </c>
      <c r="AQ443" s="197" t="str">
        <f>IF(G443="","",IF(VLOOKUP(E443,カレンダマスタ!$A$5:$D$381,4,FALSE)=0,"",1))</f>
        <v/>
      </c>
      <c r="AR443" s="152" t="str">
        <f>IF($G443="","",IF($AD443="NSTC",INDEX(カレンダマスタ!$I$26:$O$31,MATCH($G443,カレンダマスタ!$H$26:$H$31,1),MATCH($H443,カレンダマスタ!$I$25:$O$25,1)),
IF($AD443="CS本社",INDEX(カレンダマスタ!$I$36:$O$41,MATCH($G443,カレンダマスタ!$H$36:$H$41,1),MATCH($H443,カレンダマスタ!$I$35:$O$35,1)),
IF($AD443="NS本社",INDEX(カレンダマスタ!$I$94:$O$99,MATCH($G443,カレンダマスタ!$H$95:$H$100,1),MATCH($H443,カレンダマスタ!$I$93:$O$93,1)),
IF($AD443="ODC",INDEX(カレンダマスタ!$I$46:$O$51,MATCH($G443,カレンダマスタ!$H$46:$H$51,1),MATCH($H443,カレンダマスタ!$I$45:$O$45,1)),
IF($AD443="NS東京TC",INDEX(カレンダマスタ!$I$56:$O$61,MATCH($G443,カレンダマスタ!$H$56:$H$61,1),MATCH($H443,カレンダマスタ!$I$55:$O$55,1)),""))))))</f>
        <v/>
      </c>
      <c r="AS443" s="151" t="e">
        <f t="shared" si="138"/>
        <v>#N/A</v>
      </c>
      <c r="AU443" s="153" t="e">
        <f>IF(E443="","",VLOOKUP($E443,カレンダマスタ!$A$4:$E$381,4,FALSE))</f>
        <v>#N/A</v>
      </c>
      <c r="AV443" s="153" t="str">
        <f t="shared" si="129"/>
        <v/>
      </c>
      <c r="AW443" s="153" t="str">
        <f t="shared" si="130"/>
        <v/>
      </c>
      <c r="AX443" s="154" t="e">
        <f t="shared" si="131"/>
        <v>#N/A</v>
      </c>
      <c r="AY443" s="154" t="e">
        <f t="shared" si="132"/>
        <v>#N/A</v>
      </c>
      <c r="AZ443" s="144" t="e">
        <f>IF(AX443&amp;AW443="勤怠未設定","×",IF(AV443="勤怠修正","×",IF(AC443="外注","",IF(AA443="",IF(AY443&lt;&gt;"","×",""),IF(VLOOKUP(AA443,カレンダマスタ!$H$66:$I$83,2,FALSE)&lt;&gt;AY443,"×","OK")))))</f>
        <v>#N/A</v>
      </c>
      <c r="BC443" s="153" t="e">
        <f>IF(E443="","",VLOOKUP($E443,カレンダマスタ!$A$4:$E$381,4,FALSE))</f>
        <v>#N/A</v>
      </c>
      <c r="BD443" s="151" t="e">
        <f>IF(AC443="社員","",IF(AG443=0,"",IF(AD443="NSTC",IF(COUNTIF(カレンダマスタ!$Q$5:$Q$32,G443)=1,"OK","×"),
IF(AD443="NS本社",IF(COUNTIF(カレンダマスタ!$T$5:$T$32,G443)=1,"OK","×"),IF(COUNTIF(カレンダマスタ!$R$5:$R$32,G443)=1,"OK","×")))))</f>
        <v>#N/A</v>
      </c>
      <c r="BE443" s="151" t="e">
        <f>IF(AC443="社員","",IF(G443="","",IF(R443&lt;&gt;"","",IF(AF443="CS","OK",IF(VLOOKUP(E443,カレンダマスタ!$A$5:$D$381,4,FALSE)&gt;0,"",IF(OR(G443*24&gt;10.84,H443*24&lt;14.5)=TRUE,"×","OK"))))))</f>
        <v>#N/A</v>
      </c>
      <c r="BF443" s="151" t="e">
        <f t="shared" si="142"/>
        <v>#N/A</v>
      </c>
      <c r="BG443" s="151" t="e">
        <f t="shared" si="126"/>
        <v>#N/A</v>
      </c>
      <c r="BI443" s="144" t="e">
        <f t="shared" si="139"/>
        <v>#N/A</v>
      </c>
    </row>
    <row r="444" spans="2:61">
      <c r="B444" s="111"/>
      <c r="C444" s="535">
        <v>290863</v>
      </c>
      <c r="D444" s="112" t="s">
        <v>549</v>
      </c>
      <c r="E444" s="582">
        <v>45431</v>
      </c>
      <c r="F444" s="112" t="s">
        <v>370</v>
      </c>
      <c r="G444" s="587"/>
      <c r="H444" s="587"/>
      <c r="I444" s="114"/>
      <c r="J444" s="118"/>
      <c r="K444" s="115"/>
      <c r="L444" s="116"/>
      <c r="M444" s="116"/>
      <c r="N444" s="117"/>
      <c r="O444" s="118"/>
      <c r="P444" s="118"/>
      <c r="Q444" s="118"/>
      <c r="R444" s="119"/>
      <c r="S444" s="120"/>
      <c r="T444" s="433" t="str">
        <f t="shared" si="141"/>
        <v/>
      </c>
      <c r="U444" s="431">
        <f>SUM(T444:T450)</f>
        <v>0</v>
      </c>
      <c r="V444" s="431" t="e">
        <f t="shared" si="134"/>
        <v>#N/A</v>
      </c>
      <c r="W444" s="298"/>
      <c r="X444" s="113" t="str">
        <f t="shared" si="140"/>
        <v/>
      </c>
      <c r="Y444" s="113" t="str">
        <f t="shared" si="135"/>
        <v/>
      </c>
      <c r="Z444" s="113" t="str">
        <f t="shared" si="136"/>
        <v/>
      </c>
      <c r="AA444" s="119" t="str">
        <f t="shared" si="128"/>
        <v/>
      </c>
      <c r="AC444" s="190" t="e">
        <f>AC416</f>
        <v>#N/A</v>
      </c>
      <c r="AD444" s="191" t="e">
        <f>AD416</f>
        <v>#N/A</v>
      </c>
      <c r="AE444" s="191" t="e">
        <f>AE416</f>
        <v>#N/A</v>
      </c>
      <c r="AF444" s="191" t="e">
        <f>AF416</f>
        <v>#N/A</v>
      </c>
      <c r="AG444" s="206">
        <f t="shared" si="137"/>
        <v>0</v>
      </c>
      <c r="AI444" s="159" t="str">
        <f>IF(月報!G444&lt;&gt;"",月報!G444,"")</f>
        <v/>
      </c>
      <c r="AJ444" s="122" t="str">
        <f>IF(月報!W444&lt;&gt;"",月報!W444*24,"")</f>
        <v/>
      </c>
      <c r="AK444" s="122" t="str">
        <f>IF(月報!P444&lt;&gt;"",月報!P444,"")</f>
        <v/>
      </c>
      <c r="AL444" s="122" t="str">
        <f>IF(月報!Q444&lt;&gt;"",IF(月報!Q444="平日残","",月報!Q444),"")</f>
        <v/>
      </c>
      <c r="AM444" s="122"/>
      <c r="AN444" s="122" t="e">
        <f t="shared" si="127"/>
        <v>#N/A</v>
      </c>
      <c r="AO444" s="122" t="e">
        <f>IF($E444="","",VLOOKUP($E444,カレンダマスタ!$A$5:$E$381,5,FALSE))</f>
        <v>#N/A</v>
      </c>
      <c r="AQ444" s="195" t="str">
        <f>IF(G444="","",IF(VLOOKUP(E444,カレンダマスタ!$A$5:$D$381,4,FALSE)=0,"",1))</f>
        <v/>
      </c>
      <c r="AR444" s="123" t="str">
        <f>IF($G444="","",IF($AD444="NSTC",INDEX(カレンダマスタ!$I$26:$O$31,MATCH($G444,カレンダマスタ!$H$26:$H$31,1),MATCH($H444,カレンダマスタ!$I$25:$O$25,1)),
IF($AD444="CS本社",INDEX(カレンダマスタ!$I$36:$O$41,MATCH($G444,カレンダマスタ!$H$36:$H$41,1),MATCH($H444,カレンダマスタ!$I$35:$O$35,1)),
IF($AD444="NS本社",INDEX(カレンダマスタ!$I$94:$O$99,MATCH($G444,カレンダマスタ!$H$95:$H$100,1),MATCH($H444,カレンダマスタ!$I$93:$O$93,1)),
IF($AD444="ODC",INDEX(カレンダマスタ!$I$46:$O$51,MATCH($G444,カレンダマスタ!$H$46:$H$51,1),MATCH($H444,カレンダマスタ!$I$45:$O$45,1)),
IF($AD444="NS東京TC",INDEX(カレンダマスタ!$I$56:$O$61,MATCH($G444,カレンダマスタ!$H$56:$H$61,1),MATCH($H444,カレンダマスタ!$I$55:$O$55,1)),""))))))</f>
        <v/>
      </c>
      <c r="AS444" s="122" t="e">
        <f t="shared" si="138"/>
        <v>#N/A</v>
      </c>
      <c r="AU444" s="124" t="e">
        <f>IF(E444="","",VLOOKUP($E444,カレンダマスタ!$A$4:$E$381,4,FALSE))</f>
        <v>#N/A</v>
      </c>
      <c r="AV444" s="124" t="str">
        <f t="shared" si="129"/>
        <v/>
      </c>
      <c r="AW444" s="124" t="str">
        <f t="shared" si="130"/>
        <v/>
      </c>
      <c r="AX444" s="125" t="e">
        <f t="shared" si="131"/>
        <v>#N/A</v>
      </c>
      <c r="AY444" s="125" t="e">
        <f t="shared" si="132"/>
        <v>#N/A</v>
      </c>
      <c r="AZ444" s="114" t="e">
        <f>IF(AX444&amp;AW444="勤怠未設定","×",IF(AV444="勤怠修正","×",IF(AC444="外注","",IF(AA444="",IF(AY444&lt;&gt;"","×",""),IF(VLOOKUP(AA444,カレンダマスタ!$H$66:$I$83,2,FALSE)&lt;&gt;AY444,"×","OK")))))</f>
        <v>#N/A</v>
      </c>
      <c r="BC444" s="124" t="e">
        <f>IF(E444="","",VLOOKUP($E444,カレンダマスタ!$A$4:$E$381,4,FALSE))</f>
        <v>#N/A</v>
      </c>
      <c r="BD444" s="122" t="e">
        <f>IF(AC444="社員","",IF(AG444=0,"",IF(AD444="NSTC",IF(COUNTIF(カレンダマスタ!$Q$5:$Q$32,G444)=1,"OK","×"),
IF(AD444="NS本社",IF(COUNTIF(カレンダマスタ!$T$5:$T$32,G444)=1,"OK","×"),IF(COUNTIF(カレンダマスタ!$R$5:$R$32,G444)=1,"OK","×")))))</f>
        <v>#N/A</v>
      </c>
      <c r="BE444" s="122" t="e">
        <f>IF(AC444="社員","",IF(G444="","",IF(R444&lt;&gt;"","",IF(AF444="CS","OK",IF(VLOOKUP(E444,カレンダマスタ!$A$5:$D$381,4,FALSE)&gt;0,"",IF(OR(G444*24&gt;10.84,H444*24&lt;14.5)=TRUE,"×","OK"))))))</f>
        <v>#N/A</v>
      </c>
      <c r="BF444" s="122" t="e">
        <f t="shared" si="142"/>
        <v>#N/A</v>
      </c>
      <c r="BG444" s="122" t="e">
        <f t="shared" si="126"/>
        <v>#N/A</v>
      </c>
      <c r="BI444" s="114" t="e">
        <f t="shared" si="139"/>
        <v>#N/A</v>
      </c>
    </row>
    <row r="445" spans="2:61">
      <c r="B445" s="111"/>
      <c r="C445" s="536">
        <v>290863</v>
      </c>
      <c r="D445" s="128" t="s">
        <v>549</v>
      </c>
      <c r="E445" s="583">
        <v>45432</v>
      </c>
      <c r="F445" s="128" t="s">
        <v>201</v>
      </c>
      <c r="G445" s="588"/>
      <c r="H445" s="588"/>
      <c r="I445" s="130"/>
      <c r="J445" s="139"/>
      <c r="K445" s="131"/>
      <c r="L445" s="132"/>
      <c r="M445" s="132"/>
      <c r="N445" s="141"/>
      <c r="O445" s="139"/>
      <c r="P445" s="139"/>
      <c r="Q445" s="139"/>
      <c r="R445" s="133"/>
      <c r="S445" s="134"/>
      <c r="T445" s="434" t="str">
        <f t="shared" si="141"/>
        <v/>
      </c>
      <c r="U445" s="429"/>
      <c r="V445" s="429" t="e">
        <f t="shared" si="134"/>
        <v>#N/A</v>
      </c>
      <c r="W445" s="298"/>
      <c r="X445" s="129" t="str">
        <f t="shared" si="140"/>
        <v/>
      </c>
      <c r="Y445" s="129" t="str">
        <f t="shared" si="135"/>
        <v/>
      </c>
      <c r="Z445" s="129" t="str">
        <f t="shared" si="136"/>
        <v/>
      </c>
      <c r="AA445" s="133" t="str">
        <f t="shared" si="128"/>
        <v/>
      </c>
      <c r="AC445" s="186" t="e">
        <f>AC416</f>
        <v>#N/A</v>
      </c>
      <c r="AD445" s="187" t="e">
        <f>AD416</f>
        <v>#N/A</v>
      </c>
      <c r="AE445" s="187" t="e">
        <f>AE416</f>
        <v>#N/A</v>
      </c>
      <c r="AF445" s="187" t="e">
        <f>AF416</f>
        <v>#N/A</v>
      </c>
      <c r="AG445" s="204">
        <f t="shared" si="137"/>
        <v>0</v>
      </c>
      <c r="AI445" s="135" t="str">
        <f>IF(月報!G445&lt;&gt;"",月報!G445,"")</f>
        <v/>
      </c>
      <c r="AJ445" s="126" t="str">
        <f>IF(月報!W445&lt;&gt;"",月報!W445*24,"")</f>
        <v/>
      </c>
      <c r="AK445" s="126" t="str">
        <f>IF(月報!P445&lt;&gt;"",月報!P445,"")</f>
        <v/>
      </c>
      <c r="AL445" s="126" t="str">
        <f>IF(月報!Q445&lt;&gt;"",IF(月報!Q445="平日残","",月報!Q445),"")</f>
        <v/>
      </c>
      <c r="AM445" s="126"/>
      <c r="AN445" s="126" t="e">
        <f t="shared" si="127"/>
        <v>#N/A</v>
      </c>
      <c r="AO445" s="126" t="e">
        <f>IF($E445="","",VLOOKUP($E445,カレンダマスタ!$A$5:$E$381,5,FALSE))</f>
        <v>#N/A</v>
      </c>
      <c r="AQ445" s="196" t="str">
        <f>IF(G445="","",IF(VLOOKUP(E445,カレンダマスタ!$A$5:$D$381,4,FALSE)=0,"",1))</f>
        <v/>
      </c>
      <c r="AR445" s="136" t="str">
        <f>IF($G445="","",IF($AD445="NSTC",INDEX(カレンダマスタ!$I$26:$O$31,MATCH($G445,カレンダマスタ!$H$26:$H$31,1),MATCH($H445,カレンダマスタ!$I$25:$O$25,1)),
IF($AD445="CS本社",INDEX(カレンダマスタ!$I$36:$O$41,MATCH($G445,カレンダマスタ!$H$36:$H$41,1),MATCH($H445,カレンダマスタ!$I$35:$O$35,1)),
IF($AD445="NS本社",INDEX(カレンダマスタ!$I$94:$O$99,MATCH($G445,カレンダマスタ!$H$95:$H$100,1),MATCH($H445,カレンダマスタ!$I$93:$O$93,1)),
IF($AD445="ODC",INDEX(カレンダマスタ!$I$46:$O$51,MATCH($G445,カレンダマスタ!$H$46:$H$51,1),MATCH($H445,カレンダマスタ!$I$45:$O$45,1)),
IF($AD445="NS東京TC",INDEX(カレンダマスタ!$I$56:$O$61,MATCH($G445,カレンダマスタ!$H$56:$H$61,1),MATCH($H445,カレンダマスタ!$I$55:$O$55,1)),""))))))</f>
        <v/>
      </c>
      <c r="AS445" s="126" t="e">
        <f t="shared" si="138"/>
        <v>#N/A</v>
      </c>
      <c r="AU445" s="137" t="e">
        <f>IF(E445="","",VLOOKUP($E445,カレンダマスタ!$A$4:$E$381,4,FALSE))</f>
        <v>#N/A</v>
      </c>
      <c r="AV445" s="137" t="str">
        <f t="shared" si="129"/>
        <v/>
      </c>
      <c r="AW445" s="137" t="str">
        <f t="shared" si="130"/>
        <v/>
      </c>
      <c r="AX445" s="138" t="e">
        <f t="shared" si="131"/>
        <v>#N/A</v>
      </c>
      <c r="AY445" s="138" t="e">
        <f t="shared" si="132"/>
        <v>#N/A</v>
      </c>
      <c r="AZ445" s="130" t="e">
        <f>IF(AX445&amp;AW445="勤怠未設定","×",IF(AV445="勤怠修正","×",IF(AC445="外注","",IF(AA445="",IF(AY445&lt;&gt;"","×",""),IF(VLOOKUP(AA445,カレンダマスタ!$H$66:$I$83,2,FALSE)&lt;&gt;AY445,"×","OK")))))</f>
        <v>#N/A</v>
      </c>
      <c r="BC445" s="137" t="e">
        <f>IF(E445="","",VLOOKUP($E445,カレンダマスタ!$A$4:$E$381,4,FALSE))</f>
        <v>#N/A</v>
      </c>
      <c r="BD445" s="126" t="e">
        <f>IF(AC445="社員","",IF(AG445=0,"",IF(AD445="NSTC",IF(COUNTIF(カレンダマスタ!$Q$5:$Q$32,G445)=1,"OK","×"),
IF(AD445="NS本社",IF(COUNTIF(カレンダマスタ!$T$5:$T$32,G445)=1,"OK","×"),IF(COUNTIF(カレンダマスタ!$R$5:$R$32,G445)=1,"OK","×")))))</f>
        <v>#N/A</v>
      </c>
      <c r="BE445" s="126" t="e">
        <f>IF(AC445="社員","",IF(G445="","",IF(R445&lt;&gt;"","",IF(AF445="CS","OK",IF(VLOOKUP(E445,カレンダマスタ!$A$5:$D$381,4,FALSE)&gt;0,"",IF(OR(G445*24&gt;10.84,H445*24&lt;14.5)=TRUE,"×","OK"))))))</f>
        <v>#N/A</v>
      </c>
      <c r="BF445" s="126" t="e">
        <f t="shared" si="142"/>
        <v>#N/A</v>
      </c>
      <c r="BG445" s="126" t="e">
        <f t="shared" si="126"/>
        <v>#N/A</v>
      </c>
      <c r="BI445" s="130" t="e">
        <f t="shared" si="139"/>
        <v>#N/A</v>
      </c>
    </row>
    <row r="446" spans="2:61">
      <c r="B446" s="111"/>
      <c r="C446" s="536"/>
      <c r="D446" s="128"/>
      <c r="E446" s="583"/>
      <c r="F446" s="128"/>
      <c r="G446" s="588"/>
      <c r="H446" s="588"/>
      <c r="I446" s="130"/>
      <c r="J446" s="139"/>
      <c r="K446" s="131"/>
      <c r="L446" s="132"/>
      <c r="M446" s="132"/>
      <c r="N446" s="141"/>
      <c r="O446" s="139"/>
      <c r="P446" s="139"/>
      <c r="Q446" s="139"/>
      <c r="R446" s="133"/>
      <c r="S446" s="134"/>
      <c r="T446" s="434" t="str">
        <f t="shared" si="141"/>
        <v/>
      </c>
      <c r="U446" s="429"/>
      <c r="V446" s="429" t="e">
        <f t="shared" si="134"/>
        <v>#N/A</v>
      </c>
      <c r="W446" s="298"/>
      <c r="X446" s="129" t="str">
        <f t="shared" si="140"/>
        <v/>
      </c>
      <c r="Y446" s="129" t="str">
        <f t="shared" si="135"/>
        <v/>
      </c>
      <c r="Z446" s="129" t="str">
        <f t="shared" si="136"/>
        <v/>
      </c>
      <c r="AA446" s="133" t="str">
        <f t="shared" si="128"/>
        <v/>
      </c>
      <c r="AC446" s="186" t="e">
        <f>AC416</f>
        <v>#N/A</v>
      </c>
      <c r="AD446" s="187" t="e">
        <f>AD416</f>
        <v>#N/A</v>
      </c>
      <c r="AE446" s="187" t="e">
        <f>AE416</f>
        <v>#N/A</v>
      </c>
      <c r="AF446" s="187" t="e">
        <f>AF416</f>
        <v>#N/A</v>
      </c>
      <c r="AG446" s="204">
        <f t="shared" si="137"/>
        <v>0</v>
      </c>
      <c r="AI446" s="160" t="str">
        <f>IF(月報!G446&lt;&gt;"",月報!G446,"")</f>
        <v/>
      </c>
      <c r="AJ446" s="126" t="str">
        <f>IF(月報!W446&lt;&gt;"",月報!W446*24,"")</f>
        <v/>
      </c>
      <c r="AK446" s="126" t="str">
        <f>IF(月報!P446&lt;&gt;"",月報!P446,"")</f>
        <v/>
      </c>
      <c r="AL446" s="126" t="str">
        <f>IF(月報!Q446&lt;&gt;"",IF(月報!Q446="平日残","",月報!Q446),"")</f>
        <v/>
      </c>
      <c r="AM446" s="126"/>
      <c r="AN446" s="126" t="str">
        <f t="shared" si="127"/>
        <v/>
      </c>
      <c r="AO446" s="126" t="str">
        <f>IF($E446="","",VLOOKUP($E446,カレンダマスタ!$A$5:$E$381,5,FALSE))</f>
        <v/>
      </c>
      <c r="AQ446" s="196" t="str">
        <f>IF(G446="","",IF(VLOOKUP(E446,カレンダマスタ!$A$5:$D$381,4,FALSE)=0,"",1))</f>
        <v/>
      </c>
      <c r="AR446" s="136" t="str">
        <f>IF($G446="","",IF($AD446="NSTC",INDEX(カレンダマスタ!$I$26:$O$31,MATCH($G446,カレンダマスタ!$H$26:$H$31,1),MATCH($H446,カレンダマスタ!$I$25:$O$25,1)),
IF($AD446="CS本社",INDEX(カレンダマスタ!$I$36:$O$41,MATCH($G446,カレンダマスタ!$H$36:$H$41,1),MATCH($H446,カレンダマスタ!$I$35:$O$35,1)),
IF($AD446="NS本社",INDEX(カレンダマスタ!$I$94:$O$99,MATCH($G446,カレンダマスタ!$H$95:$H$100,1),MATCH($H446,カレンダマスタ!$I$93:$O$93,1)),
IF($AD446="ODC",INDEX(カレンダマスタ!$I$46:$O$51,MATCH($G446,カレンダマスタ!$H$46:$H$51,1),MATCH($H446,カレンダマスタ!$I$45:$O$45,1)),
IF($AD446="NS東京TC",INDEX(カレンダマスタ!$I$56:$O$61,MATCH($G446,カレンダマスタ!$H$56:$H$61,1),MATCH($H446,カレンダマスタ!$I$55:$O$55,1)),""))))))</f>
        <v/>
      </c>
      <c r="AS446" s="126" t="e">
        <f t="shared" si="138"/>
        <v>#N/A</v>
      </c>
      <c r="AU446" s="137" t="str">
        <f>IF(E446="","",VLOOKUP($E446,カレンダマスタ!$A$4:$E$381,4,FALSE))</f>
        <v/>
      </c>
      <c r="AV446" s="137" t="str">
        <f t="shared" si="129"/>
        <v/>
      </c>
      <c r="AW446" s="137" t="str">
        <f t="shared" si="130"/>
        <v/>
      </c>
      <c r="AX446" s="138" t="str">
        <f t="shared" si="131"/>
        <v/>
      </c>
      <c r="AY446" s="138" t="e">
        <f t="shared" si="132"/>
        <v>#N/A</v>
      </c>
      <c r="AZ446" s="130" t="e">
        <f>IF(AX446&amp;AW446="勤怠未設定","×",IF(AV446="勤怠修正","×",IF(AC446="外注","",IF(AA446="",IF(AY446&lt;&gt;"","×",""),IF(VLOOKUP(AA446,カレンダマスタ!$H$66:$I$83,2,FALSE)&lt;&gt;AY446,"×","OK")))))</f>
        <v>#N/A</v>
      </c>
      <c r="BC446" s="137" t="str">
        <f>IF(E446="","",VLOOKUP($E446,カレンダマスタ!$A$4:$E$381,4,FALSE))</f>
        <v/>
      </c>
      <c r="BD446" s="126" t="e">
        <f>IF(AC446="社員","",IF(AG446=0,"",IF(AD446="NSTC",IF(COUNTIF(カレンダマスタ!$Q$5:$Q$32,G446)=1,"OK","×"),
IF(AD446="NS本社",IF(COUNTIF(カレンダマスタ!$T$5:$T$32,G446)=1,"OK","×"),IF(COUNTIF(カレンダマスタ!$R$5:$R$32,G446)=1,"OK","×")))))</f>
        <v>#N/A</v>
      </c>
      <c r="BE446" s="126" t="e">
        <f>IF(AC446="社員","",IF(G446="","",IF(R446&lt;&gt;"","",IF(AF446="CS","OK",IF(VLOOKUP(E446,カレンダマスタ!$A$5:$D$381,4,FALSE)&gt;0,"",IF(OR(G446*24&gt;10.84,H446*24&lt;14.5)=TRUE,"×","OK"))))))</f>
        <v>#N/A</v>
      </c>
      <c r="BF446" s="126" t="e">
        <f t="shared" si="142"/>
        <v>#N/A</v>
      </c>
      <c r="BG446" s="126" t="e">
        <f t="shared" si="126"/>
        <v>#N/A</v>
      </c>
      <c r="BI446" s="130" t="e">
        <f t="shared" si="139"/>
        <v>#N/A</v>
      </c>
    </row>
    <row r="447" spans="2:61">
      <c r="B447" s="111"/>
      <c r="C447" s="536"/>
      <c r="D447" s="128"/>
      <c r="E447" s="214"/>
      <c r="F447" s="128"/>
      <c r="G447" s="588"/>
      <c r="H447" s="588"/>
      <c r="I447" s="131"/>
      <c r="J447" s="139"/>
      <c r="K447" s="131"/>
      <c r="L447" s="132"/>
      <c r="M447" s="132"/>
      <c r="N447" s="141"/>
      <c r="O447" s="139"/>
      <c r="P447" s="139"/>
      <c r="Q447" s="139"/>
      <c r="R447" s="133"/>
      <c r="S447" s="134"/>
      <c r="T447" s="434" t="str">
        <f t="shared" si="141"/>
        <v/>
      </c>
      <c r="U447" s="429"/>
      <c r="V447" s="429" t="e">
        <f t="shared" si="134"/>
        <v>#N/A</v>
      </c>
      <c r="W447" s="298"/>
      <c r="X447" s="129" t="str">
        <f t="shared" si="140"/>
        <v/>
      </c>
      <c r="Y447" s="129" t="str">
        <f t="shared" si="135"/>
        <v/>
      </c>
      <c r="Z447" s="129" t="str">
        <f t="shared" si="136"/>
        <v/>
      </c>
      <c r="AA447" s="133" t="str">
        <f t="shared" si="128"/>
        <v/>
      </c>
      <c r="AC447" s="186" t="e">
        <f>AC416</f>
        <v>#N/A</v>
      </c>
      <c r="AD447" s="187" t="e">
        <f>AD416</f>
        <v>#N/A</v>
      </c>
      <c r="AE447" s="187" t="e">
        <f>AE416</f>
        <v>#N/A</v>
      </c>
      <c r="AF447" s="187" t="e">
        <f>AF416</f>
        <v>#N/A</v>
      </c>
      <c r="AG447" s="204">
        <f t="shared" si="137"/>
        <v>0</v>
      </c>
      <c r="AI447" s="160" t="str">
        <f>IF(月報!G447&lt;&gt;"",月報!G447,"")</f>
        <v/>
      </c>
      <c r="AJ447" s="126" t="str">
        <f>IF(月報!W447&lt;&gt;"",月報!W447*24,"")</f>
        <v/>
      </c>
      <c r="AK447" s="126" t="str">
        <f>IF(月報!P447&lt;&gt;"",月報!P447,"")</f>
        <v/>
      </c>
      <c r="AL447" s="126" t="str">
        <f>IF(月報!Q447&lt;&gt;"",IF(月報!Q447="平日残","",月報!Q447),"")</f>
        <v/>
      </c>
      <c r="AM447" s="126"/>
      <c r="AN447" s="126" t="str">
        <f t="shared" si="127"/>
        <v/>
      </c>
      <c r="AO447" s="126" t="str">
        <f>IF($E447="","",VLOOKUP($E447,カレンダマスタ!$A$5:$E$381,5,FALSE))</f>
        <v/>
      </c>
      <c r="AQ447" s="196" t="str">
        <f>IF(G447="","",IF(VLOOKUP(E447,カレンダマスタ!$A$5:$D$381,4,FALSE)=0,"",1))</f>
        <v/>
      </c>
      <c r="AR447" s="136" t="str">
        <f>IF($G447="","",IF($AD447="NSTC",INDEX(カレンダマスタ!$I$26:$O$31,MATCH($G447,カレンダマスタ!$H$26:$H$31,1),MATCH($H447,カレンダマスタ!$I$25:$O$25,1)),
IF($AD447="CS本社",INDEX(カレンダマスタ!$I$36:$O$41,MATCH($G447,カレンダマスタ!$H$36:$H$41,1),MATCH($H447,カレンダマスタ!$I$35:$O$35,1)),
IF($AD447="NS本社",INDEX(カレンダマスタ!$I$94:$O$99,MATCH($G447,カレンダマスタ!$H$95:$H$100,1),MATCH($H447,カレンダマスタ!$I$93:$O$93,1)),
IF($AD447="ODC",INDEX(カレンダマスタ!$I$46:$O$51,MATCH($G447,カレンダマスタ!$H$46:$H$51,1),MATCH($H447,カレンダマスタ!$I$45:$O$45,1)),
IF($AD447="NS東京TC",INDEX(カレンダマスタ!$I$56:$O$61,MATCH($G447,カレンダマスタ!$H$56:$H$61,1),MATCH($H447,カレンダマスタ!$I$55:$O$55,1)),""))))))</f>
        <v/>
      </c>
      <c r="AS447" s="126" t="e">
        <f t="shared" si="138"/>
        <v>#N/A</v>
      </c>
      <c r="AU447" s="137" t="str">
        <f>IF(E447="","",VLOOKUP($E447,カレンダマスタ!$A$4:$E$381,4,FALSE))</f>
        <v/>
      </c>
      <c r="AV447" s="137" t="str">
        <f t="shared" si="129"/>
        <v/>
      </c>
      <c r="AW447" s="137" t="str">
        <f t="shared" si="130"/>
        <v/>
      </c>
      <c r="AX447" s="138" t="str">
        <f t="shared" si="131"/>
        <v/>
      </c>
      <c r="AY447" s="138" t="e">
        <f t="shared" si="132"/>
        <v>#N/A</v>
      </c>
      <c r="AZ447" s="130" t="e">
        <f>IF(AX447&amp;AW447="勤怠未設定","×",IF(AV447="勤怠修正","×",IF(AC447="外注","",IF(AA447="",IF(AY447&lt;&gt;"","×",""),IF(VLOOKUP(AA447,カレンダマスタ!$H$66:$I$83,2,FALSE)&lt;&gt;AY447,"×","OK")))))</f>
        <v>#N/A</v>
      </c>
      <c r="BC447" s="137" t="str">
        <f>IF(E447="","",VLOOKUP($E447,カレンダマスタ!$A$4:$E$381,4,FALSE))</f>
        <v/>
      </c>
      <c r="BD447" s="126" t="e">
        <f>IF(AC447="社員","",IF(AG447=0,"",IF(AD447="NSTC",IF(COUNTIF(カレンダマスタ!$Q$5:$Q$32,G447)=1,"OK","×"),
IF(AD447="NS本社",IF(COUNTIF(カレンダマスタ!$T$5:$T$32,G447)=1,"OK","×"),IF(COUNTIF(カレンダマスタ!$R$5:$R$32,G447)=1,"OK","×")))))</f>
        <v>#N/A</v>
      </c>
      <c r="BE447" s="126" t="e">
        <f>IF(AC447="社員","",IF(G447="","",IF(R447&lt;&gt;"","",IF(AF447="CS","OK",IF(VLOOKUP(E447,カレンダマスタ!$A$5:$D$381,4,FALSE)&gt;0,"",IF(OR(G447*24&gt;10.84,H447*24&lt;14.5)=TRUE,"×","OK"))))))</f>
        <v>#N/A</v>
      </c>
      <c r="BF447" s="126" t="e">
        <f t="shared" si="142"/>
        <v>#N/A</v>
      </c>
      <c r="BG447" s="126" t="e">
        <f t="shared" si="126"/>
        <v>#N/A</v>
      </c>
      <c r="BI447" s="130" t="e">
        <f t="shared" si="139"/>
        <v>#N/A</v>
      </c>
    </row>
    <row r="448" spans="2:61">
      <c r="B448" s="111"/>
      <c r="C448" s="536"/>
      <c r="D448" s="128"/>
      <c r="E448" s="214"/>
      <c r="F448" s="128"/>
      <c r="G448" s="588"/>
      <c r="H448" s="588"/>
      <c r="I448" s="131"/>
      <c r="J448" s="139"/>
      <c r="K448" s="131"/>
      <c r="L448" s="132"/>
      <c r="M448" s="132"/>
      <c r="N448" s="141"/>
      <c r="O448" s="139"/>
      <c r="P448" s="139"/>
      <c r="Q448" s="139"/>
      <c r="R448" s="133"/>
      <c r="S448" s="134"/>
      <c r="T448" s="434" t="str">
        <f t="shared" si="141"/>
        <v/>
      </c>
      <c r="U448" s="429"/>
      <c r="V448" s="429" t="e">
        <f t="shared" si="134"/>
        <v>#N/A</v>
      </c>
      <c r="W448" s="298"/>
      <c r="X448" s="129" t="str">
        <f t="shared" si="140"/>
        <v/>
      </c>
      <c r="Y448" s="129" t="str">
        <f t="shared" si="135"/>
        <v/>
      </c>
      <c r="Z448" s="129" t="str">
        <f t="shared" si="136"/>
        <v/>
      </c>
      <c r="AA448" s="133" t="str">
        <f t="shared" si="128"/>
        <v/>
      </c>
      <c r="AC448" s="186" t="e">
        <f>AC416</f>
        <v>#N/A</v>
      </c>
      <c r="AD448" s="187" t="e">
        <f>AD416</f>
        <v>#N/A</v>
      </c>
      <c r="AE448" s="187" t="e">
        <f>AE416</f>
        <v>#N/A</v>
      </c>
      <c r="AF448" s="187" t="e">
        <f>AF416</f>
        <v>#N/A</v>
      </c>
      <c r="AG448" s="204">
        <f t="shared" si="137"/>
        <v>0</v>
      </c>
      <c r="AI448" s="160" t="str">
        <f>IF(月報!G448&lt;&gt;"",月報!G448,"")</f>
        <v/>
      </c>
      <c r="AJ448" s="126" t="str">
        <f>IF(月報!W448&lt;&gt;"",月報!W448*24,"")</f>
        <v/>
      </c>
      <c r="AK448" s="126" t="str">
        <f>IF(月報!P448&lt;&gt;"",月報!P448,"")</f>
        <v/>
      </c>
      <c r="AL448" s="126" t="str">
        <f>IF(月報!Q448&lt;&gt;"",IF(月報!Q448="平日残","",月報!Q448),"")</f>
        <v/>
      </c>
      <c r="AM448" s="126"/>
      <c r="AN448" s="126" t="str">
        <f t="shared" si="127"/>
        <v/>
      </c>
      <c r="AO448" s="126" t="str">
        <f>IF($E448="","",VLOOKUP($E448,カレンダマスタ!$A$5:$E$381,5,FALSE))</f>
        <v/>
      </c>
      <c r="AQ448" s="196" t="str">
        <f>IF(G448="","",IF(VLOOKUP(E448,カレンダマスタ!$A$5:$D$381,4,FALSE)=0,"",1))</f>
        <v/>
      </c>
      <c r="AR448" s="136" t="str">
        <f>IF($G448="","",IF($AD448="NSTC",INDEX(カレンダマスタ!$I$26:$O$31,MATCH($G448,カレンダマスタ!$H$26:$H$31,1),MATCH($H448,カレンダマスタ!$I$25:$O$25,1)),
IF($AD448="CS本社",INDEX(カレンダマスタ!$I$36:$O$41,MATCH($G448,カレンダマスタ!$H$36:$H$41,1),MATCH($H448,カレンダマスタ!$I$35:$O$35,1)),
IF($AD448="NS本社",INDEX(カレンダマスタ!$I$94:$O$99,MATCH($G448,カレンダマスタ!$H$95:$H$100,1),MATCH($H448,カレンダマスタ!$I$93:$O$93,1)),
IF($AD448="ODC",INDEX(カレンダマスタ!$I$46:$O$51,MATCH($G448,カレンダマスタ!$H$46:$H$51,1),MATCH($H448,カレンダマスタ!$I$45:$O$45,1)),
IF($AD448="NS東京TC",INDEX(カレンダマスタ!$I$56:$O$61,MATCH($G448,カレンダマスタ!$H$56:$H$61,1),MATCH($H448,カレンダマスタ!$I$55:$O$55,1)),""))))))</f>
        <v/>
      </c>
      <c r="AS448" s="126" t="e">
        <f t="shared" si="138"/>
        <v>#N/A</v>
      </c>
      <c r="AU448" s="137" t="str">
        <f>IF(E448="","",VLOOKUP($E448,カレンダマスタ!$A$4:$E$381,4,FALSE))</f>
        <v/>
      </c>
      <c r="AV448" s="137" t="str">
        <f t="shared" si="129"/>
        <v/>
      </c>
      <c r="AW448" s="137" t="str">
        <f t="shared" si="130"/>
        <v/>
      </c>
      <c r="AX448" s="138" t="str">
        <f t="shared" si="131"/>
        <v/>
      </c>
      <c r="AY448" s="138" t="e">
        <f t="shared" si="132"/>
        <v>#N/A</v>
      </c>
      <c r="AZ448" s="130" t="e">
        <f>IF(AX448&amp;AW448="勤怠未設定","×",IF(AV448="勤怠修正","×",IF(AC448="外注","",IF(AA448="",IF(AY448&lt;&gt;"","×",""),IF(VLOOKUP(AA448,カレンダマスタ!$H$66:$I$83,2,FALSE)&lt;&gt;AY448,"×","OK")))))</f>
        <v>#N/A</v>
      </c>
      <c r="BC448" s="137" t="str">
        <f>IF(E448="","",VLOOKUP($E448,カレンダマスタ!$A$4:$E$381,4,FALSE))</f>
        <v/>
      </c>
      <c r="BD448" s="126" t="e">
        <f>IF(AC448="社員","",IF(AG448=0,"",IF(AD448="NSTC",IF(COUNTIF(カレンダマスタ!$Q$5:$Q$32,G448)=1,"OK","×"),
IF(AD448="NS本社",IF(COUNTIF(カレンダマスタ!$T$5:$T$32,G448)=1,"OK","×"),IF(COUNTIF(カレンダマスタ!$R$5:$R$32,G448)=1,"OK","×")))))</f>
        <v>#N/A</v>
      </c>
      <c r="BE448" s="126" t="e">
        <f>IF(AC448="社員","",IF(G448="","",IF(R448&lt;&gt;"","",IF(AF448="CS","OK",IF(VLOOKUP(E448,カレンダマスタ!$A$5:$D$381,4,FALSE)&gt;0,"",IF(OR(G448*24&gt;10.84,H448*24&lt;14.5)=TRUE,"×","OK"))))))</f>
        <v>#N/A</v>
      </c>
      <c r="BF448" s="126" t="e">
        <f t="shared" si="142"/>
        <v>#N/A</v>
      </c>
      <c r="BG448" s="126" t="e">
        <f t="shared" si="126"/>
        <v>#N/A</v>
      </c>
      <c r="BI448" s="130" t="e">
        <f t="shared" si="139"/>
        <v>#N/A</v>
      </c>
    </row>
    <row r="449" spans="2:61">
      <c r="B449" s="111"/>
      <c r="C449" s="536"/>
      <c r="D449" s="128"/>
      <c r="E449" s="214"/>
      <c r="F449" s="128"/>
      <c r="G449" s="588"/>
      <c r="H449" s="588"/>
      <c r="I449" s="131"/>
      <c r="J449" s="139"/>
      <c r="K449" s="131"/>
      <c r="L449" s="132"/>
      <c r="M449" s="132"/>
      <c r="N449" s="141"/>
      <c r="O449" s="139"/>
      <c r="P449" s="139"/>
      <c r="Q449" s="139"/>
      <c r="R449" s="133"/>
      <c r="S449" s="134"/>
      <c r="T449" s="434" t="str">
        <f t="shared" si="141"/>
        <v/>
      </c>
      <c r="U449" s="429"/>
      <c r="V449" s="429" t="e">
        <f t="shared" si="134"/>
        <v>#N/A</v>
      </c>
      <c r="W449" s="298"/>
      <c r="X449" s="129" t="str">
        <f t="shared" si="140"/>
        <v/>
      </c>
      <c r="Y449" s="129" t="str">
        <f t="shared" si="135"/>
        <v/>
      </c>
      <c r="Z449" s="129" t="str">
        <f t="shared" si="136"/>
        <v/>
      </c>
      <c r="AA449" s="133" t="str">
        <f t="shared" si="128"/>
        <v/>
      </c>
      <c r="AC449" s="186" t="e">
        <f>AC416</f>
        <v>#N/A</v>
      </c>
      <c r="AD449" s="187" t="e">
        <f>AD416</f>
        <v>#N/A</v>
      </c>
      <c r="AE449" s="187" t="e">
        <f>AE416</f>
        <v>#N/A</v>
      </c>
      <c r="AF449" s="187" t="e">
        <f>AF416</f>
        <v>#N/A</v>
      </c>
      <c r="AG449" s="204">
        <f t="shared" si="137"/>
        <v>0</v>
      </c>
      <c r="AI449" s="160" t="str">
        <f>IF(月報!G449&lt;&gt;"",月報!G449,"")</f>
        <v/>
      </c>
      <c r="AJ449" s="126" t="str">
        <f>IF(月報!W449&lt;&gt;"",月報!W449*24,"")</f>
        <v/>
      </c>
      <c r="AK449" s="126" t="str">
        <f>IF(月報!P449&lt;&gt;"",月報!P449,"")</f>
        <v/>
      </c>
      <c r="AL449" s="126" t="str">
        <f>IF(月報!Q449&lt;&gt;"",IF(月報!Q449="平日残","",月報!Q449),"")</f>
        <v/>
      </c>
      <c r="AM449" s="126"/>
      <c r="AN449" s="126" t="str">
        <f t="shared" si="127"/>
        <v/>
      </c>
      <c r="AO449" s="126" t="str">
        <f>IF($E449="","",VLOOKUP($E449,カレンダマスタ!$A$5:$E$381,5,FALSE))</f>
        <v/>
      </c>
      <c r="AQ449" s="196" t="str">
        <f>IF(G449="","",IF(VLOOKUP(E449,カレンダマスタ!$A$5:$D$381,4,FALSE)=0,"",1))</f>
        <v/>
      </c>
      <c r="AR449" s="136" t="str">
        <f>IF($G449="","",IF($AD449="NSTC",INDEX(カレンダマスタ!$I$26:$O$31,MATCH($G449,カレンダマスタ!$H$26:$H$31,1),MATCH($H449,カレンダマスタ!$I$25:$O$25,1)),
IF($AD449="CS本社",INDEX(カレンダマスタ!$I$36:$O$41,MATCH($G449,カレンダマスタ!$H$36:$H$41,1),MATCH($H449,カレンダマスタ!$I$35:$O$35,1)),
IF($AD449="NS本社",INDEX(カレンダマスタ!$I$94:$O$99,MATCH($G449,カレンダマスタ!$H$95:$H$100,1),MATCH($H449,カレンダマスタ!$I$93:$O$93,1)),
IF($AD449="ODC",INDEX(カレンダマスタ!$I$46:$O$51,MATCH($G449,カレンダマスタ!$H$46:$H$51,1),MATCH($H449,カレンダマスタ!$I$45:$O$45,1)),
IF($AD449="NS東京TC",INDEX(カレンダマスタ!$I$56:$O$61,MATCH($G449,カレンダマスタ!$H$56:$H$61,1),MATCH($H449,カレンダマスタ!$I$55:$O$55,1)),""))))))</f>
        <v/>
      </c>
      <c r="AS449" s="126" t="e">
        <f t="shared" si="138"/>
        <v>#N/A</v>
      </c>
      <c r="AU449" s="137" t="str">
        <f>IF(E449="","",VLOOKUP($E449,カレンダマスタ!$A$4:$E$381,4,FALSE))</f>
        <v/>
      </c>
      <c r="AV449" s="137" t="str">
        <f t="shared" si="129"/>
        <v/>
      </c>
      <c r="AW449" s="137" t="str">
        <f t="shared" si="130"/>
        <v/>
      </c>
      <c r="AX449" s="138" t="str">
        <f t="shared" si="131"/>
        <v/>
      </c>
      <c r="AY449" s="138" t="e">
        <f t="shared" si="132"/>
        <v>#N/A</v>
      </c>
      <c r="AZ449" s="130" t="e">
        <f>IF(AX449&amp;AW449="勤怠未設定","×",IF(AV449="勤怠修正","×",IF(AC449="外注","",IF(AA449="",IF(AY449&lt;&gt;"","×",""),IF(VLOOKUP(AA449,カレンダマスタ!$H$66:$I$83,2,FALSE)&lt;&gt;AY449,"×","OK")))))</f>
        <v>#N/A</v>
      </c>
      <c r="BC449" s="137" t="str">
        <f>IF(E449="","",VLOOKUP($E449,カレンダマスタ!$A$4:$E$381,4,FALSE))</f>
        <v/>
      </c>
      <c r="BD449" s="126" t="e">
        <f>IF(AC449="社員","",IF(AG449=0,"",IF(AD449="NSTC",IF(COUNTIF(カレンダマスタ!$Q$5:$Q$32,G449)=1,"OK","×"),
IF(AD449="NS本社",IF(COUNTIF(カレンダマスタ!$T$5:$T$32,G449)=1,"OK","×"),IF(COUNTIF(カレンダマスタ!$R$5:$R$32,G449)=1,"OK","×")))))</f>
        <v>#N/A</v>
      </c>
      <c r="BE449" s="126" t="e">
        <f>IF(AC449="社員","",IF(G449="","",IF(R449&lt;&gt;"","",IF(AF449="CS","OK",IF(VLOOKUP(E449,カレンダマスタ!$A$5:$D$381,4,FALSE)&gt;0,"",IF(OR(G449*24&gt;10.84,H449*24&lt;14.5)=TRUE,"×","OK"))))))</f>
        <v>#N/A</v>
      </c>
      <c r="BF449" s="126" t="e">
        <f t="shared" si="142"/>
        <v>#N/A</v>
      </c>
      <c r="BG449" s="126" t="e">
        <f t="shared" si="126"/>
        <v>#N/A</v>
      </c>
      <c r="BI449" s="130" t="e">
        <f t="shared" si="139"/>
        <v>#N/A</v>
      </c>
    </row>
    <row r="450" spans="2:61" ht="13.8" thickBot="1">
      <c r="B450" s="161"/>
      <c r="C450" s="538"/>
      <c r="D450" s="162"/>
      <c r="E450" s="215"/>
      <c r="F450" s="162"/>
      <c r="G450" s="590"/>
      <c r="H450" s="590"/>
      <c r="I450" s="164"/>
      <c r="J450" s="165"/>
      <c r="K450" s="164"/>
      <c r="L450" s="166"/>
      <c r="M450" s="166"/>
      <c r="N450" s="167"/>
      <c r="O450" s="165"/>
      <c r="P450" s="165"/>
      <c r="Q450" s="165"/>
      <c r="R450" s="168"/>
      <c r="S450" s="169"/>
      <c r="T450" s="436" t="str">
        <f t="shared" si="141"/>
        <v/>
      </c>
      <c r="U450" s="432"/>
      <c r="V450" s="432" t="e">
        <f t="shared" si="134"/>
        <v>#N/A</v>
      </c>
      <c r="W450" s="298"/>
      <c r="X450" s="165" t="str">
        <f t="shared" si="140"/>
        <v/>
      </c>
      <c r="Y450" s="165" t="str">
        <f t="shared" si="135"/>
        <v/>
      </c>
      <c r="Z450" s="165" t="str">
        <f t="shared" si="136"/>
        <v/>
      </c>
      <c r="AA450" s="168" t="str">
        <f t="shared" si="128"/>
        <v/>
      </c>
      <c r="AC450" s="192" t="e">
        <f>AC416</f>
        <v>#N/A</v>
      </c>
      <c r="AD450" s="193" t="e">
        <f>AD416</f>
        <v>#N/A</v>
      </c>
      <c r="AE450" s="193" t="e">
        <f>AE416</f>
        <v>#N/A</v>
      </c>
      <c r="AF450" s="193" t="e">
        <f>AF416</f>
        <v>#N/A</v>
      </c>
      <c r="AG450" s="207">
        <f t="shared" si="137"/>
        <v>0</v>
      </c>
      <c r="AI450" s="170" t="str">
        <f>IF(月報!G450&lt;&gt;"",月報!G450,"")</f>
        <v/>
      </c>
      <c r="AJ450" s="171" t="str">
        <f>IF(月報!W450&lt;&gt;"",月報!W450*24,"")</f>
        <v/>
      </c>
      <c r="AK450" s="171" t="str">
        <f>IF(月報!P450&lt;&gt;"",月報!P450,"")</f>
        <v/>
      </c>
      <c r="AL450" s="171" t="str">
        <f>IF(月報!Q450&lt;&gt;"",IF(月報!Q450="平日残","",月報!Q450),"")</f>
        <v/>
      </c>
      <c r="AM450" s="171"/>
      <c r="AN450" s="171" t="str">
        <f t="shared" si="127"/>
        <v/>
      </c>
      <c r="AO450" s="171" t="str">
        <f>IF($E450="","",VLOOKUP($E450,カレンダマスタ!$A$5:$E$381,5,FALSE))</f>
        <v/>
      </c>
      <c r="AQ450" s="198" t="str">
        <f>IF(G450="","",IF(VLOOKUP(E450,カレンダマスタ!$A$5:$D$381,4,FALSE)=0,"",1))</f>
        <v/>
      </c>
      <c r="AR450" s="172" t="str">
        <f>IF($G450="","",IF($AD450="NSTC",INDEX(カレンダマスタ!$I$26:$O$31,MATCH($G450,カレンダマスタ!$H$26:$H$31,1),MATCH($H450,カレンダマスタ!$I$25:$O$25,1)),
IF($AD450="CS本社",INDEX(カレンダマスタ!$I$36:$O$41,MATCH($G450,カレンダマスタ!$H$36:$H$41,1),MATCH($H450,カレンダマスタ!$I$35:$O$35,1)),
IF($AD450="NS本社",INDEX(カレンダマスタ!$I$94:$O$99,MATCH($G450,カレンダマスタ!$H$95:$H$100,1),MATCH($H450,カレンダマスタ!$I$93:$O$93,1)),
IF($AD450="ODC",INDEX(カレンダマスタ!$I$46:$O$51,MATCH($G450,カレンダマスタ!$H$46:$H$51,1),MATCH($H450,カレンダマスタ!$I$45:$O$45,1)),
IF($AD450="NS東京TC",INDEX(カレンダマスタ!$I$56:$O$61,MATCH($G450,カレンダマスタ!$H$56:$H$61,1),MATCH($H450,カレンダマスタ!$I$55:$O$55,1)),""))))))</f>
        <v/>
      </c>
      <c r="AS450" s="171" t="e">
        <f t="shared" si="138"/>
        <v>#N/A</v>
      </c>
      <c r="AU450" s="173" t="str">
        <f>IF(E450="","",VLOOKUP($E450,カレンダマスタ!$A$4:$E$381,4,FALSE))</f>
        <v/>
      </c>
      <c r="AV450" s="173" t="str">
        <f t="shared" si="129"/>
        <v/>
      </c>
      <c r="AW450" s="173" t="str">
        <f t="shared" si="130"/>
        <v/>
      </c>
      <c r="AX450" s="174" t="str">
        <f t="shared" si="131"/>
        <v/>
      </c>
      <c r="AY450" s="174" t="e">
        <f t="shared" si="132"/>
        <v>#N/A</v>
      </c>
      <c r="AZ450" s="175" t="e">
        <f>IF(AX450&amp;AW450="勤怠未設定","×",IF(AV450="勤怠修正","×",IF(AC450="外注","",IF(AA450="",IF(AY450&lt;&gt;"","×",""),IF(VLOOKUP(AA450,カレンダマスタ!$H$66:$I$83,2,FALSE)&lt;&gt;AY450,"×","OK")))))</f>
        <v>#N/A</v>
      </c>
      <c r="BC450" s="173" t="str">
        <f>IF(E450="","",VLOOKUP($E450,カレンダマスタ!$A$4:$E$381,4,FALSE))</f>
        <v/>
      </c>
      <c r="BD450" s="171" t="e">
        <f>IF(AC450="社員","",IF(AG450=0,"",IF(AD450="NSTC",IF(COUNTIF(カレンダマスタ!$Q$5:$Q$32,G450)=1,"OK","×"),
IF(AD450="NS本社",IF(COUNTIF(カレンダマスタ!$T$5:$T$32,G450)=1,"OK","×"),IF(COUNTIF(カレンダマスタ!$R$5:$R$32,G450)=1,"OK","×")))))</f>
        <v>#N/A</v>
      </c>
      <c r="BE450" s="171" t="e">
        <f>IF(AC450="社員","",IF(G450="","",IF(R450&lt;&gt;"","",IF(AF450="CS","OK",IF(VLOOKUP(E450,カレンダマスタ!$A$5:$D$381,4,FALSE)&gt;0,"",IF(OR(G450*24&gt;10.84,H450*24&lt;14.5)=TRUE,"×","OK"))))))</f>
        <v>#N/A</v>
      </c>
      <c r="BF450" s="171" t="e">
        <f t="shared" si="142"/>
        <v>#N/A</v>
      </c>
      <c r="BG450" s="171" t="e">
        <f t="shared" si="126"/>
        <v>#N/A</v>
      </c>
      <c r="BI450" s="175" t="e">
        <f t="shared" si="139"/>
        <v>#N/A</v>
      </c>
    </row>
    <row r="451" spans="2:61">
      <c r="B451" s="323"/>
      <c r="C451" s="539"/>
      <c r="D451" s="324"/>
      <c r="E451" s="325"/>
      <c r="F451" s="324"/>
      <c r="G451" s="591"/>
      <c r="H451" s="591"/>
      <c r="I451" s="339"/>
      <c r="J451" s="320"/>
      <c r="K451" s="319"/>
      <c r="L451" s="320"/>
      <c r="M451" s="320"/>
      <c r="N451" s="320"/>
      <c r="O451" s="340"/>
      <c r="P451" s="340"/>
      <c r="Q451" s="340"/>
      <c r="R451" s="327"/>
      <c r="S451" s="328"/>
      <c r="T451" s="341"/>
      <c r="U451" s="342"/>
      <c r="V451" s="342"/>
      <c r="W451" s="298"/>
      <c r="X451" s="326"/>
      <c r="Y451" s="326"/>
      <c r="Z451" s="326"/>
      <c r="AA451" s="327" t="str">
        <f t="shared" si="128"/>
        <v/>
      </c>
      <c r="AC451" s="541"/>
      <c r="AD451" s="542"/>
      <c r="AE451" s="542"/>
      <c r="AF451" s="542"/>
      <c r="AG451" s="543"/>
      <c r="AI451" s="348" t="str">
        <f>IF(月報!G451&lt;&gt;"",月報!G451,"")</f>
        <v/>
      </c>
      <c r="AJ451" s="349" t="str">
        <f>IF(月報!W451&lt;&gt;"",月報!W451*24,"")</f>
        <v/>
      </c>
      <c r="AK451" s="349" t="str">
        <f>IF(月報!P451&lt;&gt;"",月報!P451,"")</f>
        <v/>
      </c>
      <c r="AL451" s="349" t="str">
        <f>IF(月報!Q451&lt;&gt;"",IF(月報!Q451="平日残","",月報!Q451),"")</f>
        <v/>
      </c>
      <c r="AM451" s="349"/>
      <c r="AN451" s="349" t="str">
        <f t="shared" si="127"/>
        <v/>
      </c>
      <c r="AO451" s="349" t="str">
        <f>IF($E451="","",VLOOKUP($E451,カレンダマスタ!$A$5:$E$381,5,FALSE))</f>
        <v/>
      </c>
      <c r="AQ451" s="351"/>
      <c r="AR451" s="352"/>
      <c r="AS451" s="349"/>
      <c r="AU451" s="355"/>
      <c r="AV451" s="355" t="str">
        <f t="shared" si="129"/>
        <v/>
      </c>
      <c r="AW451" s="355" t="str">
        <f t="shared" si="130"/>
        <v/>
      </c>
      <c r="AX451" s="356" t="str">
        <f t="shared" si="131"/>
        <v/>
      </c>
      <c r="AY451" s="356" t="str">
        <f t="shared" si="132"/>
        <v/>
      </c>
      <c r="AZ451" s="357" t="str">
        <f>IF(AX451&amp;AW451="勤怠未設定","×",IF(AV451="勤怠修正","×",IF(AC451="外注","",IF(AA451="",IF(AY451&lt;&gt;"","×",""),IF(VLOOKUP(AA451,カレンダマスタ!$H$66:$I$83,2,FALSE)&lt;&gt;AY451,"×","OK")))))</f>
        <v/>
      </c>
      <c r="BC451" s="355"/>
      <c r="BD451" s="349"/>
      <c r="BE451" s="349"/>
      <c r="BF451" s="349" t="str">
        <f t="shared" si="142"/>
        <v/>
      </c>
      <c r="BG451" s="349"/>
      <c r="BI451" s="357" t="str">
        <f t="shared" ref="BI451:BI460" si="143">IF(OR(AO451="×",AS451="×",AZ451="×",BD451="×",BE451="×",BF451="TW未入力",BF451="週報未入力",BG451="×"),"×","")</f>
        <v/>
      </c>
    </row>
    <row r="452" spans="2:61">
      <c r="B452" s="323"/>
      <c r="C452" s="539"/>
      <c r="D452" s="324"/>
      <c r="E452" s="325"/>
      <c r="F452" s="324"/>
      <c r="G452" s="591"/>
      <c r="H452" s="591"/>
      <c r="I452" s="339"/>
      <c r="J452" s="320"/>
      <c r="K452" s="319"/>
      <c r="L452" s="320"/>
      <c r="M452" s="320"/>
      <c r="N452" s="320"/>
      <c r="O452" s="340"/>
      <c r="P452" s="340"/>
      <c r="Q452" s="340"/>
      <c r="R452" s="327"/>
      <c r="S452" s="328"/>
      <c r="T452" s="341"/>
      <c r="U452" s="342"/>
      <c r="V452" s="342"/>
      <c r="W452" s="298"/>
      <c r="X452" s="326"/>
      <c r="Y452" s="326"/>
      <c r="Z452" s="326"/>
      <c r="AA452" s="327" t="str">
        <f t="shared" si="128"/>
        <v/>
      </c>
      <c r="AC452" s="544"/>
      <c r="AD452" s="545"/>
      <c r="AE452" s="545"/>
      <c r="AF452" s="545"/>
      <c r="AG452" s="546"/>
      <c r="AI452" s="348" t="str">
        <f>IF(月報!G452&lt;&gt;"",月報!G452,"")</f>
        <v/>
      </c>
      <c r="AJ452" s="349" t="str">
        <f>IF(月報!W452&lt;&gt;"",月報!W452*24,"")</f>
        <v/>
      </c>
      <c r="AK452" s="349" t="str">
        <f>IF(月報!P452&lt;&gt;"",月報!P452,"")</f>
        <v/>
      </c>
      <c r="AL452" s="349" t="str">
        <f>IF(月報!Q452&lt;&gt;"",IF(月報!Q452="平日残","",月報!Q452),"")</f>
        <v/>
      </c>
      <c r="AM452" s="349"/>
      <c r="AN452" s="349" t="str">
        <f t="shared" si="127"/>
        <v/>
      </c>
      <c r="AO452" s="349" t="str">
        <f>IF($E452="","",VLOOKUP($E452,カレンダマスタ!$A$5:$E$381,5,FALSE))</f>
        <v/>
      </c>
      <c r="AQ452" s="351"/>
      <c r="AR452" s="352"/>
      <c r="AS452" s="349"/>
      <c r="AU452" s="355"/>
      <c r="AV452" s="355" t="str">
        <f t="shared" si="129"/>
        <v/>
      </c>
      <c r="AW452" s="355" t="str">
        <f t="shared" si="130"/>
        <v/>
      </c>
      <c r="AX452" s="356" t="str">
        <f t="shared" si="131"/>
        <v/>
      </c>
      <c r="AY452" s="356" t="str">
        <f t="shared" si="132"/>
        <v/>
      </c>
      <c r="AZ452" s="357" t="str">
        <f>IF(AX452&amp;AW452="勤怠未設定","×",IF(AV452="勤怠修正","×",IF(AC452="外注","",IF(AA452="",IF(AY452&lt;&gt;"","×",""),IF(VLOOKUP(AA452,カレンダマスタ!$H$66:$I$83,2,FALSE)&lt;&gt;AY452,"×","OK")))))</f>
        <v/>
      </c>
      <c r="BC452" s="355"/>
      <c r="BD452" s="349"/>
      <c r="BE452" s="349"/>
      <c r="BF452" s="349" t="str">
        <f t="shared" si="142"/>
        <v/>
      </c>
      <c r="BG452" s="349"/>
      <c r="BI452" s="357" t="str">
        <f t="shared" si="143"/>
        <v/>
      </c>
    </row>
    <row r="453" spans="2:61">
      <c r="B453" s="323"/>
      <c r="C453" s="539"/>
      <c r="D453" s="324"/>
      <c r="E453" s="325"/>
      <c r="F453" s="324"/>
      <c r="G453" s="591"/>
      <c r="H453" s="591"/>
      <c r="I453" s="339"/>
      <c r="J453" s="320"/>
      <c r="K453" s="319"/>
      <c r="L453" s="320"/>
      <c r="M453" s="320"/>
      <c r="N453" s="320"/>
      <c r="O453" s="340"/>
      <c r="P453" s="340"/>
      <c r="Q453" s="340"/>
      <c r="R453" s="327"/>
      <c r="S453" s="328"/>
      <c r="T453" s="341"/>
      <c r="U453" s="342"/>
      <c r="V453" s="342"/>
      <c r="W453" s="298"/>
      <c r="X453" s="326"/>
      <c r="Y453" s="326"/>
      <c r="Z453" s="326"/>
      <c r="AA453" s="327" t="str">
        <f t="shared" si="128"/>
        <v/>
      </c>
      <c r="AC453" s="544"/>
      <c r="AD453" s="545"/>
      <c r="AE453" s="545"/>
      <c r="AF453" s="545"/>
      <c r="AG453" s="546"/>
      <c r="AI453" s="348" t="str">
        <f>IF(月報!G453&lt;&gt;"",月報!G453,"")</f>
        <v/>
      </c>
      <c r="AJ453" s="349" t="str">
        <f>IF(月報!W453&lt;&gt;"",月報!W453*24,"")</f>
        <v/>
      </c>
      <c r="AK453" s="349" t="str">
        <f>IF(月報!P453&lt;&gt;"",月報!P453,"")</f>
        <v/>
      </c>
      <c r="AL453" s="349" t="str">
        <f>IF(月報!Q453&lt;&gt;"",IF(月報!Q453="平日残","",月報!Q453),"")</f>
        <v/>
      </c>
      <c r="AM453" s="349"/>
      <c r="AN453" s="349" t="str">
        <f t="shared" si="127"/>
        <v/>
      </c>
      <c r="AO453" s="349" t="str">
        <f>IF($E453="","",VLOOKUP($E453,カレンダマスタ!$A$5:$E$381,5,FALSE))</f>
        <v/>
      </c>
      <c r="AQ453" s="351"/>
      <c r="AR453" s="352"/>
      <c r="AS453" s="349"/>
      <c r="AU453" s="355"/>
      <c r="AV453" s="355" t="str">
        <f t="shared" si="129"/>
        <v/>
      </c>
      <c r="AW453" s="355" t="str">
        <f t="shared" si="130"/>
        <v/>
      </c>
      <c r="AX453" s="356" t="str">
        <f t="shared" si="131"/>
        <v/>
      </c>
      <c r="AY453" s="356" t="str">
        <f t="shared" si="132"/>
        <v/>
      </c>
      <c r="AZ453" s="357" t="str">
        <f>IF(AX453&amp;AW453="勤怠未設定","×",IF(AV453="勤怠修正","×",IF(AC453="外注","",IF(AA453="",IF(AY453&lt;&gt;"","×",""),IF(VLOOKUP(AA453,カレンダマスタ!$H$66:$I$83,2,FALSE)&lt;&gt;AY453,"×","OK")))))</f>
        <v/>
      </c>
      <c r="BC453" s="355"/>
      <c r="BD453" s="349"/>
      <c r="BE453" s="349"/>
      <c r="BF453" s="349" t="str">
        <f t="shared" si="142"/>
        <v/>
      </c>
      <c r="BG453" s="349"/>
      <c r="BI453" s="357" t="str">
        <f t="shared" si="143"/>
        <v/>
      </c>
    </row>
    <row r="454" spans="2:61">
      <c r="B454" s="323"/>
      <c r="C454" s="539"/>
      <c r="D454" s="324"/>
      <c r="E454" s="325"/>
      <c r="F454" s="324"/>
      <c r="G454" s="591"/>
      <c r="H454" s="591"/>
      <c r="I454" s="339"/>
      <c r="J454" s="320"/>
      <c r="K454" s="319"/>
      <c r="L454" s="320"/>
      <c r="M454" s="320"/>
      <c r="N454" s="320"/>
      <c r="O454" s="340"/>
      <c r="P454" s="340"/>
      <c r="Q454" s="340"/>
      <c r="R454" s="327"/>
      <c r="S454" s="328"/>
      <c r="T454" s="341"/>
      <c r="U454" s="342"/>
      <c r="V454" s="342"/>
      <c r="W454" s="298"/>
      <c r="X454" s="326"/>
      <c r="Y454" s="326"/>
      <c r="Z454" s="326"/>
      <c r="AA454" s="327" t="str">
        <f t="shared" si="128"/>
        <v/>
      </c>
      <c r="AC454" s="544"/>
      <c r="AD454" s="545"/>
      <c r="AE454" s="545"/>
      <c r="AF454" s="545"/>
      <c r="AG454" s="546"/>
      <c r="AI454" s="348" t="str">
        <f>IF(月報!G454&lt;&gt;"",月報!G454,"")</f>
        <v/>
      </c>
      <c r="AJ454" s="349" t="str">
        <f>IF(月報!W454&lt;&gt;"",月報!W454*24,"")</f>
        <v/>
      </c>
      <c r="AK454" s="349" t="str">
        <f>IF(月報!P454&lt;&gt;"",月報!P454,"")</f>
        <v/>
      </c>
      <c r="AL454" s="349" t="str">
        <f>IF(月報!Q454&lt;&gt;"",IF(月報!Q454="平日残","",月報!Q454),"")</f>
        <v/>
      </c>
      <c r="AM454" s="349"/>
      <c r="AN454" s="349" t="str">
        <f t="shared" si="127"/>
        <v/>
      </c>
      <c r="AO454" s="349" t="str">
        <f>IF($E454="","",VLOOKUP($E454,カレンダマスタ!$A$5:$E$381,5,FALSE))</f>
        <v/>
      </c>
      <c r="AQ454" s="351"/>
      <c r="AR454" s="352"/>
      <c r="AS454" s="349"/>
      <c r="AU454" s="355"/>
      <c r="AV454" s="355" t="str">
        <f t="shared" si="129"/>
        <v/>
      </c>
      <c r="AW454" s="355" t="str">
        <f t="shared" si="130"/>
        <v/>
      </c>
      <c r="AX454" s="356" t="str">
        <f t="shared" si="131"/>
        <v/>
      </c>
      <c r="AY454" s="356" t="str">
        <f t="shared" si="132"/>
        <v/>
      </c>
      <c r="AZ454" s="357" t="str">
        <f>IF(AX454&amp;AW454="勤怠未設定","×",IF(AV454="勤怠修正","×",IF(AC454="外注","",IF(AA454="",IF(AY454&lt;&gt;"","×",""),IF(VLOOKUP(AA454,カレンダマスタ!$H$66:$I$83,2,FALSE)&lt;&gt;AY454,"×","OK")))))</f>
        <v/>
      </c>
      <c r="BC454" s="355"/>
      <c r="BD454" s="349"/>
      <c r="BE454" s="349"/>
      <c r="BF454" s="349" t="str">
        <f t="shared" si="142"/>
        <v/>
      </c>
      <c r="BG454" s="349"/>
      <c r="BI454" s="357" t="str">
        <f t="shared" si="143"/>
        <v/>
      </c>
    </row>
    <row r="455" spans="2:61">
      <c r="B455" s="323"/>
      <c r="C455" s="539"/>
      <c r="D455" s="324"/>
      <c r="E455" s="325"/>
      <c r="F455" s="324"/>
      <c r="G455" s="591"/>
      <c r="H455" s="591"/>
      <c r="I455" s="339"/>
      <c r="J455" s="320"/>
      <c r="K455" s="319"/>
      <c r="L455" s="320"/>
      <c r="M455" s="320"/>
      <c r="N455" s="320"/>
      <c r="O455" s="340"/>
      <c r="P455" s="340"/>
      <c r="Q455" s="340"/>
      <c r="R455" s="327"/>
      <c r="S455" s="328"/>
      <c r="T455" s="341"/>
      <c r="U455" s="342"/>
      <c r="V455" s="342"/>
      <c r="W455" s="298"/>
      <c r="X455" s="326"/>
      <c r="Y455" s="326"/>
      <c r="Z455" s="326"/>
      <c r="AA455" s="327" t="str">
        <f t="shared" si="128"/>
        <v/>
      </c>
      <c r="AC455" s="544"/>
      <c r="AD455" s="545"/>
      <c r="AE455" s="545"/>
      <c r="AF455" s="545"/>
      <c r="AG455" s="546"/>
      <c r="AI455" s="348" t="str">
        <f>IF(月報!G455&lt;&gt;"",月報!G455,"")</f>
        <v/>
      </c>
      <c r="AJ455" s="349" t="str">
        <f>IF(月報!W455&lt;&gt;"",月報!W455*24,"")</f>
        <v/>
      </c>
      <c r="AK455" s="349" t="str">
        <f>IF(月報!P455&lt;&gt;"",月報!P455,"")</f>
        <v/>
      </c>
      <c r="AL455" s="349" t="str">
        <f>IF(月報!Q455&lt;&gt;"",IF(月報!Q455="平日残","",月報!Q455),"")</f>
        <v/>
      </c>
      <c r="AM455" s="349"/>
      <c r="AN455" s="349" t="str">
        <f t="shared" si="127"/>
        <v/>
      </c>
      <c r="AO455" s="349" t="str">
        <f>IF($E455="","",VLOOKUP($E455,カレンダマスタ!$A$5:$E$381,5,FALSE))</f>
        <v/>
      </c>
      <c r="AQ455" s="351"/>
      <c r="AR455" s="352"/>
      <c r="AS455" s="349"/>
      <c r="AU455" s="355"/>
      <c r="AV455" s="355" t="str">
        <f t="shared" si="129"/>
        <v/>
      </c>
      <c r="AW455" s="355" t="str">
        <f t="shared" si="130"/>
        <v/>
      </c>
      <c r="AX455" s="356" t="str">
        <f t="shared" si="131"/>
        <v/>
      </c>
      <c r="AY455" s="356" t="str">
        <f t="shared" si="132"/>
        <v/>
      </c>
      <c r="AZ455" s="357" t="str">
        <f>IF(AX455&amp;AW455="勤怠未設定","×",IF(AV455="勤怠修正","×",IF(AC455="外注","",IF(AA455="",IF(AY455&lt;&gt;"","×",""),IF(VLOOKUP(AA455,カレンダマスタ!$H$66:$I$83,2,FALSE)&lt;&gt;AY455,"×","OK")))))</f>
        <v/>
      </c>
      <c r="BC455" s="355"/>
      <c r="BD455" s="349"/>
      <c r="BE455" s="349"/>
      <c r="BF455" s="349" t="str">
        <f t="shared" si="142"/>
        <v/>
      </c>
      <c r="BG455" s="349"/>
      <c r="BI455" s="357" t="str">
        <f t="shared" si="143"/>
        <v/>
      </c>
    </row>
    <row r="456" spans="2:61">
      <c r="B456" s="323"/>
      <c r="C456" s="539"/>
      <c r="D456" s="324"/>
      <c r="E456" s="325"/>
      <c r="F456" s="324"/>
      <c r="G456" s="591"/>
      <c r="H456" s="591"/>
      <c r="I456" s="339"/>
      <c r="J456" s="320"/>
      <c r="K456" s="319"/>
      <c r="L456" s="320"/>
      <c r="M456" s="320"/>
      <c r="N456" s="320"/>
      <c r="O456" s="340"/>
      <c r="P456" s="340"/>
      <c r="Q456" s="340"/>
      <c r="R456" s="327"/>
      <c r="S456" s="328"/>
      <c r="T456" s="341"/>
      <c r="U456" s="342"/>
      <c r="V456" s="342"/>
      <c r="W456" s="298"/>
      <c r="X456" s="326"/>
      <c r="Y456" s="326"/>
      <c r="Z456" s="326"/>
      <c r="AA456" s="327" t="str">
        <f t="shared" si="128"/>
        <v/>
      </c>
      <c r="AC456" s="544"/>
      <c r="AD456" s="545"/>
      <c r="AE456" s="545"/>
      <c r="AF456" s="545"/>
      <c r="AG456" s="546"/>
      <c r="AI456" s="348" t="str">
        <f>IF(月報!G456&lt;&gt;"",月報!G456,"")</f>
        <v/>
      </c>
      <c r="AJ456" s="349" t="str">
        <f>IF(月報!W456&lt;&gt;"",月報!W456*24,"")</f>
        <v/>
      </c>
      <c r="AK456" s="349" t="str">
        <f>IF(月報!P456&lt;&gt;"",月報!P456,"")</f>
        <v/>
      </c>
      <c r="AL456" s="349" t="str">
        <f>IF(月報!Q456&lt;&gt;"",IF(月報!Q456="平日残","",月報!Q456),"")</f>
        <v/>
      </c>
      <c r="AM456" s="349"/>
      <c r="AN456" s="349" t="str">
        <f t="shared" si="127"/>
        <v/>
      </c>
      <c r="AO456" s="349" t="str">
        <f>IF($E456="","",VLOOKUP($E456,カレンダマスタ!$A$5:$E$381,5,FALSE))</f>
        <v/>
      </c>
      <c r="AQ456" s="351"/>
      <c r="AR456" s="352"/>
      <c r="AS456" s="349"/>
      <c r="AU456" s="355"/>
      <c r="AV456" s="355" t="str">
        <f t="shared" si="129"/>
        <v/>
      </c>
      <c r="AW456" s="355" t="str">
        <f t="shared" si="130"/>
        <v/>
      </c>
      <c r="AX456" s="356" t="str">
        <f t="shared" si="131"/>
        <v/>
      </c>
      <c r="AY456" s="356" t="str">
        <f t="shared" si="132"/>
        <v/>
      </c>
      <c r="AZ456" s="357" t="str">
        <f>IF(AX456&amp;AW456="勤怠未設定","×",IF(AV456="勤怠修正","×",IF(AC456="外注","",IF(AA456="",IF(AY456&lt;&gt;"","×",""),IF(VLOOKUP(AA456,カレンダマスタ!$H$66:$I$83,2,FALSE)&lt;&gt;AY456,"×","OK")))))</f>
        <v/>
      </c>
      <c r="BC456" s="355"/>
      <c r="BD456" s="349"/>
      <c r="BE456" s="349"/>
      <c r="BF456" s="349" t="str">
        <f t="shared" si="142"/>
        <v/>
      </c>
      <c r="BG456" s="349"/>
      <c r="BI456" s="357" t="str">
        <f t="shared" si="143"/>
        <v/>
      </c>
    </row>
    <row r="457" spans="2:61">
      <c r="B457" s="323"/>
      <c r="C457" s="539"/>
      <c r="D457" s="324"/>
      <c r="E457" s="325"/>
      <c r="F457" s="324"/>
      <c r="G457" s="591"/>
      <c r="H457" s="591"/>
      <c r="I457" s="339"/>
      <c r="J457" s="320"/>
      <c r="K457" s="319"/>
      <c r="L457" s="320"/>
      <c r="M457" s="320"/>
      <c r="N457" s="320"/>
      <c r="O457" s="340"/>
      <c r="P457" s="340"/>
      <c r="Q457" s="340"/>
      <c r="R457" s="327"/>
      <c r="S457" s="328"/>
      <c r="T457" s="341"/>
      <c r="U457" s="342"/>
      <c r="V457" s="342"/>
      <c r="W457" s="298"/>
      <c r="X457" s="326"/>
      <c r="Y457" s="326"/>
      <c r="Z457" s="326"/>
      <c r="AA457" s="327" t="str">
        <f t="shared" si="128"/>
        <v/>
      </c>
      <c r="AC457" s="544"/>
      <c r="AD457" s="545"/>
      <c r="AE457" s="545"/>
      <c r="AF457" s="545"/>
      <c r="AG457" s="546"/>
      <c r="AI457" s="348" t="str">
        <f>IF(月報!G457&lt;&gt;"",月報!G457,"")</f>
        <v/>
      </c>
      <c r="AJ457" s="349" t="str">
        <f>IF(月報!W457&lt;&gt;"",月報!W457*24,"")</f>
        <v/>
      </c>
      <c r="AK457" s="349" t="str">
        <f>IF(月報!P457&lt;&gt;"",月報!P457,"")</f>
        <v/>
      </c>
      <c r="AL457" s="349" t="str">
        <f>IF(月報!Q457&lt;&gt;"",IF(月報!Q457="平日残","",月報!Q457),"")</f>
        <v/>
      </c>
      <c r="AM457" s="349"/>
      <c r="AN457" s="349" t="str">
        <f t="shared" si="127"/>
        <v/>
      </c>
      <c r="AO457" s="349" t="str">
        <f>IF($E457="","",VLOOKUP($E457,カレンダマスタ!$A$5:$E$381,5,FALSE))</f>
        <v/>
      </c>
      <c r="AQ457" s="351"/>
      <c r="AR457" s="352"/>
      <c r="AS457" s="349"/>
      <c r="AU457" s="355"/>
      <c r="AV457" s="355" t="str">
        <f t="shared" si="129"/>
        <v/>
      </c>
      <c r="AW457" s="355" t="str">
        <f t="shared" si="130"/>
        <v/>
      </c>
      <c r="AX457" s="356" t="str">
        <f t="shared" si="131"/>
        <v/>
      </c>
      <c r="AY457" s="356" t="str">
        <f t="shared" si="132"/>
        <v/>
      </c>
      <c r="AZ457" s="357" t="str">
        <f>IF(AX457&amp;AW457="勤怠未設定","×",IF(AV457="勤怠修正","×",IF(AC457="外注","",IF(AA457="",IF(AY457&lt;&gt;"","×",""),IF(VLOOKUP(AA457,カレンダマスタ!$H$66:$I$83,2,FALSE)&lt;&gt;AY457,"×","OK")))))</f>
        <v/>
      </c>
      <c r="BC457" s="355"/>
      <c r="BD457" s="349"/>
      <c r="BE457" s="349"/>
      <c r="BF457" s="349" t="str">
        <f t="shared" si="142"/>
        <v/>
      </c>
      <c r="BG457" s="349"/>
      <c r="BI457" s="357" t="str">
        <f t="shared" si="143"/>
        <v/>
      </c>
    </row>
    <row r="458" spans="2:61">
      <c r="B458" s="323"/>
      <c r="C458" s="539"/>
      <c r="D458" s="324"/>
      <c r="E458" s="325"/>
      <c r="F458" s="324"/>
      <c r="G458" s="591"/>
      <c r="H458" s="591"/>
      <c r="I458" s="339"/>
      <c r="J458" s="320"/>
      <c r="K458" s="319"/>
      <c r="L458" s="320"/>
      <c r="M458" s="320"/>
      <c r="N458" s="320"/>
      <c r="O458" s="340"/>
      <c r="P458" s="340"/>
      <c r="Q458" s="340"/>
      <c r="R458" s="327"/>
      <c r="S458" s="328"/>
      <c r="T458" s="341"/>
      <c r="U458" s="342"/>
      <c r="V458" s="342"/>
      <c r="W458" s="298"/>
      <c r="X458" s="326"/>
      <c r="Y458" s="326"/>
      <c r="Z458" s="326"/>
      <c r="AA458" s="327" t="str">
        <f t="shared" si="128"/>
        <v/>
      </c>
      <c r="AC458" s="544"/>
      <c r="AD458" s="545"/>
      <c r="AE458" s="545"/>
      <c r="AF458" s="545"/>
      <c r="AG458" s="546"/>
      <c r="AI458" s="348" t="str">
        <f>IF(月報!G458&lt;&gt;"",月報!G458,"")</f>
        <v/>
      </c>
      <c r="AJ458" s="349" t="str">
        <f>IF(月報!W458&lt;&gt;"",月報!W458*24,"")</f>
        <v/>
      </c>
      <c r="AK458" s="349" t="str">
        <f>IF(月報!P458&lt;&gt;"",月報!P458,"")</f>
        <v/>
      </c>
      <c r="AL458" s="349" t="str">
        <f>IF(月報!Q458&lt;&gt;"",IF(月報!Q458="平日残","",月報!Q458),"")</f>
        <v/>
      </c>
      <c r="AM458" s="349"/>
      <c r="AN458" s="349" t="str">
        <f t="shared" si="127"/>
        <v/>
      </c>
      <c r="AO458" s="349" t="str">
        <f>IF($E458="","",VLOOKUP($E458,カレンダマスタ!$A$5:$E$381,5,FALSE))</f>
        <v/>
      </c>
      <c r="AQ458" s="351"/>
      <c r="AR458" s="352"/>
      <c r="AS458" s="349"/>
      <c r="AU458" s="355"/>
      <c r="AV458" s="355" t="str">
        <f t="shared" si="129"/>
        <v/>
      </c>
      <c r="AW458" s="355" t="str">
        <f t="shared" si="130"/>
        <v/>
      </c>
      <c r="AX458" s="356" t="str">
        <f t="shared" si="131"/>
        <v/>
      </c>
      <c r="AY458" s="356" t="str">
        <f t="shared" si="132"/>
        <v/>
      </c>
      <c r="AZ458" s="357" t="str">
        <f>IF(AX458&amp;AW458="勤怠未設定","×",IF(AV458="勤怠修正","×",IF(AC458="外注","",IF(AA458="",IF(AY458&lt;&gt;"","×",""),IF(VLOOKUP(AA458,カレンダマスタ!$H$66:$I$83,2,FALSE)&lt;&gt;AY458,"×","OK")))))</f>
        <v/>
      </c>
      <c r="BC458" s="355"/>
      <c r="BD458" s="349"/>
      <c r="BE458" s="349"/>
      <c r="BF458" s="349" t="str">
        <f t="shared" si="142"/>
        <v/>
      </c>
      <c r="BG458" s="349"/>
      <c r="BI458" s="357" t="str">
        <f t="shared" si="143"/>
        <v/>
      </c>
    </row>
    <row r="459" spans="2:61">
      <c r="B459" s="323"/>
      <c r="C459" s="539"/>
      <c r="D459" s="324"/>
      <c r="E459" s="325"/>
      <c r="F459" s="324"/>
      <c r="G459" s="591"/>
      <c r="H459" s="591"/>
      <c r="I459" s="339"/>
      <c r="J459" s="320"/>
      <c r="K459" s="319"/>
      <c r="L459" s="320"/>
      <c r="M459" s="320"/>
      <c r="N459" s="320"/>
      <c r="O459" s="340"/>
      <c r="P459" s="340"/>
      <c r="Q459" s="340"/>
      <c r="R459" s="327"/>
      <c r="S459" s="328"/>
      <c r="T459" s="341"/>
      <c r="U459" s="342"/>
      <c r="V459" s="342"/>
      <c r="W459" s="298"/>
      <c r="X459" s="326"/>
      <c r="Y459" s="326"/>
      <c r="Z459" s="326"/>
      <c r="AA459" s="327" t="str">
        <f t="shared" si="128"/>
        <v/>
      </c>
      <c r="AC459" s="544"/>
      <c r="AD459" s="545"/>
      <c r="AE459" s="545"/>
      <c r="AF459" s="545"/>
      <c r="AG459" s="546"/>
      <c r="AI459" s="348" t="str">
        <f>IF(月報!G459&lt;&gt;"",月報!G459,"")</f>
        <v/>
      </c>
      <c r="AJ459" s="349" t="str">
        <f>IF(月報!W459&lt;&gt;"",月報!W459*24,"")</f>
        <v/>
      </c>
      <c r="AK459" s="349" t="str">
        <f>IF(月報!P459&lt;&gt;"",月報!P459,"")</f>
        <v/>
      </c>
      <c r="AL459" s="349" t="str">
        <f>IF(月報!Q459&lt;&gt;"",IF(月報!Q459="平日残","",月報!Q459),"")</f>
        <v/>
      </c>
      <c r="AM459" s="349"/>
      <c r="AN459" s="349" t="str">
        <f t="shared" ref="AN459:AN522" si="144">IF($AO459=0,IF($G459="",IF($Q459="","週報未入力",""),""),"")</f>
        <v/>
      </c>
      <c r="AO459" s="349" t="str">
        <f>IF($E459="","",VLOOKUP($E459,カレンダマスタ!$A$5:$E$381,5,FALSE))</f>
        <v/>
      </c>
      <c r="AQ459" s="351"/>
      <c r="AR459" s="352"/>
      <c r="AS459" s="349"/>
      <c r="AU459" s="355"/>
      <c r="AV459" s="355" t="str">
        <f t="shared" si="129"/>
        <v/>
      </c>
      <c r="AW459" s="355" t="str">
        <f t="shared" si="130"/>
        <v/>
      </c>
      <c r="AX459" s="356" t="str">
        <f t="shared" si="131"/>
        <v/>
      </c>
      <c r="AY459" s="356" t="str">
        <f t="shared" si="132"/>
        <v/>
      </c>
      <c r="AZ459" s="357" t="str">
        <f>IF(AX459&amp;AW459="勤怠未設定","×",IF(AV459="勤怠修正","×",IF(AC459="外注","",IF(AA459="",IF(AY459&lt;&gt;"","×",""),IF(VLOOKUP(AA459,カレンダマスタ!$H$66:$I$83,2,FALSE)&lt;&gt;AY459,"×","OK")))))</f>
        <v/>
      </c>
      <c r="BC459" s="355"/>
      <c r="BD459" s="349"/>
      <c r="BE459" s="349"/>
      <c r="BF459" s="349" t="str">
        <f t="shared" si="142"/>
        <v/>
      </c>
      <c r="BG459" s="349"/>
      <c r="BI459" s="357" t="str">
        <f t="shared" si="143"/>
        <v/>
      </c>
    </row>
    <row r="460" spans="2:61" ht="13.8" thickBot="1">
      <c r="B460" s="329"/>
      <c r="C460" s="540"/>
      <c r="D460" s="330"/>
      <c r="E460" s="331"/>
      <c r="F460" s="330"/>
      <c r="G460" s="592"/>
      <c r="H460" s="592"/>
      <c r="I460" s="343"/>
      <c r="J460" s="322"/>
      <c r="K460" s="321"/>
      <c r="L460" s="322"/>
      <c r="M460" s="322"/>
      <c r="N460" s="322"/>
      <c r="O460" s="344"/>
      <c r="P460" s="344"/>
      <c r="Q460" s="344"/>
      <c r="R460" s="333"/>
      <c r="S460" s="334"/>
      <c r="T460" s="345"/>
      <c r="U460" s="346"/>
      <c r="V460" s="346"/>
      <c r="W460" s="298"/>
      <c r="X460" s="332"/>
      <c r="Y460" s="332"/>
      <c r="Z460" s="332"/>
      <c r="AA460" s="333" t="str">
        <f t="shared" ref="AA460:AA523" si="145">IF(R460&lt;&gt;"",IF(AND(AO460=2,R460="休出"),"法休残",R460),"")</f>
        <v/>
      </c>
      <c r="AC460" s="547"/>
      <c r="AD460" s="548"/>
      <c r="AE460" s="548"/>
      <c r="AF460" s="548"/>
      <c r="AG460" s="549"/>
      <c r="AI460" s="348" t="str">
        <f>IF(月報!G460&lt;&gt;"",月報!G460,"")</f>
        <v/>
      </c>
      <c r="AJ460" s="350" t="str">
        <f>IF(月報!W460&lt;&gt;"",月報!W460*24,"")</f>
        <v/>
      </c>
      <c r="AK460" s="350" t="str">
        <f>IF(月報!P460&lt;&gt;"",月報!P460,"")</f>
        <v/>
      </c>
      <c r="AL460" s="350" t="str">
        <f>IF(月報!Q460&lt;&gt;"",IF(月報!Q460="平日残","",月報!Q460),"")</f>
        <v/>
      </c>
      <c r="AM460" s="350"/>
      <c r="AN460" s="350" t="str">
        <f t="shared" si="144"/>
        <v/>
      </c>
      <c r="AO460" s="350" t="str">
        <f>IF($E460="","",VLOOKUP($E460,カレンダマスタ!$A$5:$E$381,5,FALSE))</f>
        <v/>
      </c>
      <c r="AP460" s="347"/>
      <c r="AQ460" s="353"/>
      <c r="AR460" s="354"/>
      <c r="AS460" s="350"/>
      <c r="AT460" s="347"/>
      <c r="AU460" s="358"/>
      <c r="AV460" s="358" t="str">
        <f t="shared" ref="AV460:AV523" si="146">IF(AA460="","",IF(OR(AA460="欠勤",AA460="遅刻"),"勤怠修正",""))</f>
        <v/>
      </c>
      <c r="AW460" s="358" t="str">
        <f t="shared" ref="AW460:AW523" si="147">IF(Q460="","",IF(R460="","勤怠未設定",""))</f>
        <v/>
      </c>
      <c r="AX460" s="359" t="str">
        <f t="shared" ref="AX460:AX523" si="148">IF(E460="","",IF(AND(AU460&gt;=1,J460&lt;&gt;"",AA460=""),"勤怠未設定",IF(AA460&lt;&gt;"",AA460,"")))</f>
        <v/>
      </c>
      <c r="AY460" s="359" t="str">
        <f t="shared" ref="AY460:AY523" si="149">IF(AC460="外注","",IF(AK460&amp;AL460&lt;&gt;"",AK460&amp;AL460,""))</f>
        <v/>
      </c>
      <c r="AZ460" s="360" t="str">
        <f>IF(AX460&amp;AW460="勤怠未設定","×",IF(AV460="勤怠修正","×",IF(AC460="外注","",IF(AA460="",IF(AY460&lt;&gt;"","×",""),IF(VLOOKUP(AA460,カレンダマスタ!$H$66:$I$83,2,FALSE)&lt;&gt;AY460,"×","OK")))))</f>
        <v/>
      </c>
      <c r="BC460" s="358"/>
      <c r="BD460" s="350"/>
      <c r="BE460" s="350"/>
      <c r="BF460" s="350" t="str">
        <f t="shared" si="142"/>
        <v/>
      </c>
      <c r="BG460" s="350"/>
      <c r="BI460" s="360" t="str">
        <f t="shared" si="143"/>
        <v/>
      </c>
    </row>
    <row r="461" spans="2:61">
      <c r="B461" s="111">
        <f>B416+1</f>
        <v>11</v>
      </c>
      <c r="C461" s="535">
        <v>320957</v>
      </c>
      <c r="D461" s="112" t="s">
        <v>550</v>
      </c>
      <c r="E461" s="582">
        <v>45403</v>
      </c>
      <c r="F461" s="112" t="s">
        <v>370</v>
      </c>
      <c r="G461" s="587"/>
      <c r="H461" s="587"/>
      <c r="I461" s="114"/>
      <c r="J461" s="118"/>
      <c r="K461" s="115"/>
      <c r="L461" s="116"/>
      <c r="M461" s="116"/>
      <c r="N461" s="117"/>
      <c r="O461" s="118"/>
      <c r="P461" s="118"/>
      <c r="Q461" s="118"/>
      <c r="R461" s="119"/>
      <c r="S461" s="120"/>
      <c r="T461" s="433" t="str">
        <f t="shared" si="141"/>
        <v/>
      </c>
      <c r="U461" s="428">
        <f>SUM(T461:T467)</f>
        <v>47</v>
      </c>
      <c r="V461" s="428" t="e">
        <f t="shared" ref="V461:V495" si="150">IF(AC461="外注",IF(AND(BC461&lt;1,ROUND((H461*24),1)=13),"外注2半",IF(AND(BC461&lt;1,ROUND((G461*24),1)=13.7),"外注1半",IF(AND(BC461&lt;1,G461=""),"外注休暇",""))),"")</f>
        <v>#N/A</v>
      </c>
      <c r="W461" s="298"/>
      <c r="X461" s="113" t="str">
        <f>IF(O461&lt;&gt;"",O461/24,"")</f>
        <v/>
      </c>
      <c r="Y461" s="113" t="str">
        <f t="shared" ref="Y461:Y495" si="151">IF(P461&lt;&gt;"",P461/24,"")</f>
        <v/>
      </c>
      <c r="Z461" s="113" t="str">
        <f t="shared" ref="Z461:Z495" si="152">IF(Q461&lt;&gt;"",Q461/24,"")</f>
        <v/>
      </c>
      <c r="AA461" s="119" t="str">
        <f t="shared" si="145"/>
        <v/>
      </c>
      <c r="AC461" s="183" t="e">
        <f>IF(C461&lt;&gt;"",VLOOKUP(C461,設定シート!$D$10:$N$109,11,FALSE),"")</f>
        <v>#N/A</v>
      </c>
      <c r="AD461" s="184" t="e">
        <f>IF(C461&lt;&gt;"",VLOOKUP(C461,設定シート!$D$10:$H$109,5,FALSE),"")</f>
        <v>#N/A</v>
      </c>
      <c r="AE461" s="185" t="e">
        <f>IF(C461&lt;&gt;"",VLOOKUP(C461,設定シート!$D$10:$L$109,9,FALSE),"")</f>
        <v>#N/A</v>
      </c>
      <c r="AF461" s="184" t="e">
        <f>IF($AD461="","",IF(LEFT($AD461,2)="NS","NS","CS"))</f>
        <v>#N/A</v>
      </c>
      <c r="AG461" s="203">
        <f t="shared" ref="AG461:AG495" si="153">IF(OR(R461="有給休暇",G461=""),0,IF(AQ461=1,0,1))</f>
        <v>0</v>
      </c>
      <c r="AI461" s="121" t="str">
        <f>IF(月報!G461&lt;&gt;"",月報!G461,"")</f>
        <v/>
      </c>
      <c r="AJ461" s="122" t="str">
        <f>IF(月報!W461&lt;&gt;"",月報!W461*24,"")</f>
        <v/>
      </c>
      <c r="AK461" s="122" t="str">
        <f>IF(月報!P461&lt;&gt;"",月報!P461,"")</f>
        <v/>
      </c>
      <c r="AL461" s="122" t="str">
        <f>IF(月報!Q461&lt;&gt;"",IF(月報!Q461="平日残","",月報!Q461),"")</f>
        <v/>
      </c>
      <c r="AM461" s="122"/>
      <c r="AN461" s="122" t="e">
        <f t="shared" si="144"/>
        <v>#N/A</v>
      </c>
      <c r="AO461" s="122" t="e">
        <f>IF($E461="","",VLOOKUP($E461,カレンダマスタ!$A$5:$E$381,5,FALSE))</f>
        <v>#N/A</v>
      </c>
      <c r="AQ461" s="195" t="str">
        <f>IF(G461="","",IF(VLOOKUP(E461,カレンダマスタ!$A$5:$D$381,4,FALSE)=0,"",1))</f>
        <v/>
      </c>
      <c r="AR461" s="123" t="str">
        <f>IF($G461="","",IF($AD461="NSTC",INDEX(カレンダマスタ!$I$26:$O$31,MATCH($G461,カレンダマスタ!$H$26:$H$31,1),MATCH($H461,カレンダマスタ!$I$25:$O$25,1)),
IF($AD461="CS本社",INDEX(カレンダマスタ!$I$36:$O$41,MATCH($G461,カレンダマスタ!$H$36:$H$41,1),MATCH($H461,カレンダマスタ!$I$35:$O$35,1)),
IF($AD461="NS本社",INDEX(カレンダマスタ!$I$94:$O$99,MATCH($G461,カレンダマスタ!$H$95:$H$100,1),MATCH($H461,カレンダマスタ!$I$93:$O$93,1)),
IF($AD461="ODC",INDEX(カレンダマスタ!$I$46:$O$51,MATCH($G461,カレンダマスタ!$H$46:$H$51,1),MATCH($H461,カレンダマスタ!$I$45:$O$45,1)),
IF($AD461="NS東京TC",INDEX(カレンダマスタ!$I$56:$O$61,MATCH($G461,カレンダマスタ!$H$56:$H$61,1),MATCH($H461,カレンダマスタ!$I$55:$O$55,1)),""))))))</f>
        <v/>
      </c>
      <c r="AS461" s="122" t="e">
        <f t="shared" ref="AS461:AS495" si="154">IF(AC461="社員","",IF(R461="有給休暇","",IF(AND(AF461="CS",AQ461=1)=TRUE,"OK",IF(AR461&lt;&gt;"",IF(TIMEVALUE(MID(I461,1,10))=AR461,"OK","×"),""))))</f>
        <v>#N/A</v>
      </c>
      <c r="AU461" s="124" t="e">
        <f>IF(E461="","",VLOOKUP($E461,カレンダマスタ!$A$4:$E$381,4,FALSE))</f>
        <v>#N/A</v>
      </c>
      <c r="AV461" s="124" t="str">
        <f t="shared" si="146"/>
        <v/>
      </c>
      <c r="AW461" s="124" t="str">
        <f t="shared" si="147"/>
        <v/>
      </c>
      <c r="AX461" s="125" t="e">
        <f t="shared" si="148"/>
        <v>#N/A</v>
      </c>
      <c r="AY461" s="125" t="e">
        <f t="shared" si="149"/>
        <v>#N/A</v>
      </c>
      <c r="AZ461" s="114" t="e">
        <f>IF(AX461&amp;AW461="勤怠未設定","×",IF(AV461="勤怠修正","×",IF(AC461="外注","",IF(AA461="",IF(AY461&lt;&gt;"","×",""),IF(VLOOKUP(AA461,カレンダマスタ!$H$66:$I$83,2,FALSE)&lt;&gt;AY461,"×","OK")))))</f>
        <v>#N/A</v>
      </c>
      <c r="BC461" s="124" t="e">
        <f>IF(E461="","",VLOOKUP($E461,カレンダマスタ!$A$4:$E$381,4,FALSE))</f>
        <v>#N/A</v>
      </c>
      <c r="BD461" s="122" t="e">
        <f>IF(AC461="社員","",IF(AG461=0,"",IF(AD461="NSTC",IF(COUNTIF(カレンダマスタ!$Q$5:$Q$32,G461)=1,"OK","×"),
IF(AD461="NS本社",IF(COUNTIF(カレンダマスタ!$T$5:$T$32,G461)=1,"OK","×"),IF(COUNTIF(カレンダマスタ!$R$5:$R$32,G461)=1,"OK","×")))))</f>
        <v>#N/A</v>
      </c>
      <c r="BE461" s="122" t="e">
        <f>IF(AC461="社員","",IF(G461="","",IF(R461&lt;&gt;"","",IF(AF461="CS","OK",IF(VLOOKUP(E461,カレンダマスタ!$A$5:$D$381,4,FALSE)&gt;0,"",IF(OR(G461*24&gt;10.84,H461*24&lt;14.5)=TRUE,"×","OK"))))))</f>
        <v>#N/A</v>
      </c>
      <c r="BF461" s="122" t="e">
        <f t="shared" si="142"/>
        <v>#N/A</v>
      </c>
      <c r="BG461" s="127" t="e">
        <f t="shared" ref="BG461:BG524" si="155">IF(AE461="派遣","",IF(G461="","",IF(R461="有給休暇","",IF(S461="","×","OK"))))</f>
        <v>#N/A</v>
      </c>
      <c r="BI461" s="114" t="e">
        <f t="shared" ref="BI461:BI495" si="156">IF(OR(AO461="×",AS461="×",AZ461="×",BE461="×",BF461="TW未入力",BF461="週報未入力",BG461="×"),"×","")</f>
        <v>#N/A</v>
      </c>
    </row>
    <row r="462" spans="2:61">
      <c r="B462" s="111"/>
      <c r="C462" s="536">
        <v>320957</v>
      </c>
      <c r="D462" s="128" t="s">
        <v>550</v>
      </c>
      <c r="E462" s="583">
        <v>45404</v>
      </c>
      <c r="F462" s="128" t="s">
        <v>201</v>
      </c>
      <c r="G462" s="588">
        <v>0.375</v>
      </c>
      <c r="H462" s="588">
        <v>0.84375</v>
      </c>
      <c r="I462" s="130" t="s">
        <v>200</v>
      </c>
      <c r="J462" s="139">
        <v>10.25</v>
      </c>
      <c r="K462" s="131"/>
      <c r="L462" s="132"/>
      <c r="M462" s="132"/>
      <c r="N462" s="141"/>
      <c r="O462" s="139">
        <v>8</v>
      </c>
      <c r="P462" s="139">
        <v>2.25</v>
      </c>
      <c r="Q462" s="139"/>
      <c r="R462" s="133"/>
      <c r="S462" s="134" t="s">
        <v>594</v>
      </c>
      <c r="T462" s="434">
        <f t="shared" si="141"/>
        <v>10.25</v>
      </c>
      <c r="U462" s="429"/>
      <c r="V462" s="429" t="e">
        <f t="shared" si="150"/>
        <v>#N/A</v>
      </c>
      <c r="W462" s="298"/>
      <c r="X462" s="129">
        <f t="shared" ref="X462:X495" si="157">IF(O462&lt;&gt;"",O462/24,"")</f>
        <v>0.33333333333333331</v>
      </c>
      <c r="Y462" s="129">
        <f t="shared" si="151"/>
        <v>9.375E-2</v>
      </c>
      <c r="Z462" s="129" t="str">
        <f t="shared" si="152"/>
        <v/>
      </c>
      <c r="AA462" s="133" t="str">
        <f t="shared" si="145"/>
        <v/>
      </c>
      <c r="AC462" s="186" t="e">
        <f>AC461</f>
        <v>#N/A</v>
      </c>
      <c r="AD462" s="186" t="e">
        <f>AD461</f>
        <v>#N/A</v>
      </c>
      <c r="AE462" s="186" t="e">
        <f>AE461</f>
        <v>#N/A</v>
      </c>
      <c r="AF462" s="186" t="e">
        <f>AF461</f>
        <v>#N/A</v>
      </c>
      <c r="AG462" s="204" t="e">
        <f t="shared" si="153"/>
        <v>#N/A</v>
      </c>
      <c r="AI462" s="135" t="str">
        <f>IF(月報!G462&lt;&gt;"",月報!G462,"")</f>
        <v/>
      </c>
      <c r="AJ462" s="126">
        <f>IF(月報!W462&lt;&gt;"",月報!W462*24,"")</f>
        <v>10.25</v>
      </c>
      <c r="AK462" s="126" t="str">
        <f>IF(月報!P462&lt;&gt;"",月報!P462,"")</f>
        <v/>
      </c>
      <c r="AL462" s="126" t="str">
        <f>IF(月報!Q462&lt;&gt;"",IF(月報!Q462="平日残","",月報!Q462),"")</f>
        <v/>
      </c>
      <c r="AM462" s="126"/>
      <c r="AN462" s="126" t="e">
        <f t="shared" si="144"/>
        <v>#N/A</v>
      </c>
      <c r="AO462" s="126" t="e">
        <f>IF($E462="","",VLOOKUP($E462,カレンダマスタ!$A$5:$E$381,5,FALSE))</f>
        <v>#N/A</v>
      </c>
      <c r="AQ462" s="196" t="e">
        <f>IF(G462="","",IF(VLOOKUP(E462,カレンダマスタ!$A$5:$D$381,4,FALSE)=0,"",1))</f>
        <v>#N/A</v>
      </c>
      <c r="AR462" s="136" t="e">
        <f>IF($G462="","",IF($AD462="NSTC",INDEX(カレンダマスタ!$I$26:$O$31,MATCH($G462,カレンダマスタ!$H$26:$H$31,1),MATCH($H462,カレンダマスタ!$I$25:$O$25,1)),
IF($AD462="CS本社",INDEX(カレンダマスタ!$I$36:$O$41,MATCH($G462,カレンダマスタ!$H$36:$H$41,1),MATCH($H462,カレンダマスタ!$I$35:$O$35,1)),
IF($AD462="NS本社",INDEX(カレンダマスタ!$I$94:$O$99,MATCH($G462,カレンダマスタ!$H$95:$H$100,1),MATCH($H462,カレンダマスタ!$I$93:$O$93,1)),
IF($AD462="ODC",INDEX(カレンダマスタ!$I$46:$O$51,MATCH($G462,カレンダマスタ!$H$46:$H$51,1),MATCH($H462,カレンダマスタ!$I$45:$O$45,1)),
IF($AD462="NS東京TC",INDEX(カレンダマスタ!$I$56:$O$61,MATCH($G462,カレンダマスタ!$H$56:$H$61,1),MATCH($H462,カレンダマスタ!$I$55:$O$55,1)),""))))))</f>
        <v>#N/A</v>
      </c>
      <c r="AS462" s="126" t="e">
        <f t="shared" si="154"/>
        <v>#N/A</v>
      </c>
      <c r="AU462" s="137" t="e">
        <f>IF(E462="","",VLOOKUP($E462,カレンダマスタ!$A$4:$E$381,4,FALSE))</f>
        <v>#N/A</v>
      </c>
      <c r="AV462" s="137" t="str">
        <f t="shared" si="146"/>
        <v/>
      </c>
      <c r="AW462" s="137" t="str">
        <f t="shared" si="147"/>
        <v/>
      </c>
      <c r="AX462" s="138" t="e">
        <f t="shared" si="148"/>
        <v>#N/A</v>
      </c>
      <c r="AY462" s="138" t="e">
        <f t="shared" si="149"/>
        <v>#N/A</v>
      </c>
      <c r="AZ462" s="130" t="e">
        <f>IF(AX462&amp;AW462="勤怠未設定","×",IF(AV462="勤怠修正","×",IF(AC462="外注","",IF(AA462="",IF(AY462&lt;&gt;"","×",""),IF(VLOOKUP(AA462,カレンダマスタ!$H$66:$I$83,2,FALSE)&lt;&gt;AY462,"×","OK")))))</f>
        <v>#N/A</v>
      </c>
      <c r="BC462" s="137" t="e">
        <f>IF(E462="","",VLOOKUP($E462,カレンダマスタ!$A$4:$E$381,4,FALSE))</f>
        <v>#N/A</v>
      </c>
      <c r="BD462" s="126" t="e">
        <f>IF(AC462="社員","",IF(AG462=0,"",IF(AD462="NSTC",IF(COUNTIF(カレンダマスタ!$Q$5:$Q$32,G462)=1,"OK","×"),
IF(AD462="NS本社",IF(COUNTIF(カレンダマスタ!$T$5:$T$32,G462)=1,"OK","×"),IF(COUNTIF(カレンダマスタ!$R$5:$R$32,G462)=1,"OK","×")))))</f>
        <v>#N/A</v>
      </c>
      <c r="BE462" s="126" t="e">
        <f>IF(AC462="社員","",IF(G462="","",IF(R462&lt;&gt;"","",IF(AF462="CS","OK",IF(VLOOKUP(E462,カレンダマスタ!$A$5:$D$381,4,FALSE)&gt;0,"",IF(OR(G462*24&gt;10.84,H462*24&lt;14.5)=TRUE,"×","OK"))))))</f>
        <v>#N/A</v>
      </c>
      <c r="BF462" s="126" t="e">
        <f t="shared" si="142"/>
        <v>#N/A</v>
      </c>
      <c r="BG462" s="126" t="e">
        <f t="shared" si="155"/>
        <v>#N/A</v>
      </c>
      <c r="BI462" s="130" t="e">
        <f t="shared" si="156"/>
        <v>#N/A</v>
      </c>
    </row>
    <row r="463" spans="2:61">
      <c r="B463" s="111"/>
      <c r="C463" s="536">
        <v>320957</v>
      </c>
      <c r="D463" s="128" t="s">
        <v>550</v>
      </c>
      <c r="E463" s="583">
        <v>45405</v>
      </c>
      <c r="F463" s="128" t="s">
        <v>203</v>
      </c>
      <c r="G463" s="588">
        <v>0.375</v>
      </c>
      <c r="H463" s="588">
        <v>0.83333333333333337</v>
      </c>
      <c r="I463" s="130" t="s">
        <v>200</v>
      </c>
      <c r="J463" s="139">
        <v>10</v>
      </c>
      <c r="K463" s="131"/>
      <c r="L463" s="132"/>
      <c r="M463" s="132"/>
      <c r="N463" s="141"/>
      <c r="O463" s="139">
        <v>8</v>
      </c>
      <c r="P463" s="139">
        <v>2</v>
      </c>
      <c r="Q463" s="139"/>
      <c r="R463" s="133"/>
      <c r="S463" s="134" t="s">
        <v>594</v>
      </c>
      <c r="T463" s="434">
        <f t="shared" si="141"/>
        <v>10</v>
      </c>
      <c r="U463" s="429"/>
      <c r="V463" s="429" t="e">
        <f t="shared" si="150"/>
        <v>#N/A</v>
      </c>
      <c r="W463" s="298"/>
      <c r="X463" s="129">
        <f t="shared" si="157"/>
        <v>0.33333333333333331</v>
      </c>
      <c r="Y463" s="129">
        <f t="shared" si="151"/>
        <v>8.3333333333333329E-2</v>
      </c>
      <c r="Z463" s="129" t="str">
        <f t="shared" si="152"/>
        <v/>
      </c>
      <c r="AA463" s="133" t="str">
        <f t="shared" si="145"/>
        <v/>
      </c>
      <c r="AC463" s="186" t="e">
        <f>AC461</f>
        <v>#N/A</v>
      </c>
      <c r="AD463" s="187" t="e">
        <f>AD461</f>
        <v>#N/A</v>
      </c>
      <c r="AE463" s="187" t="e">
        <f>AE461</f>
        <v>#N/A</v>
      </c>
      <c r="AF463" s="187" t="e">
        <f>AF461</f>
        <v>#N/A</v>
      </c>
      <c r="AG463" s="204" t="e">
        <f t="shared" si="153"/>
        <v>#N/A</v>
      </c>
      <c r="AI463" s="135" t="str">
        <f>IF(月報!G463&lt;&gt;"",月報!G463,"")</f>
        <v/>
      </c>
      <c r="AJ463" s="126">
        <f>IF(月報!W463&lt;&gt;"",月報!W463*24,"")</f>
        <v>10</v>
      </c>
      <c r="AK463" s="126" t="str">
        <f>IF(月報!P463&lt;&gt;"",月報!P463,"")</f>
        <v/>
      </c>
      <c r="AL463" s="126" t="str">
        <f>IF(月報!Q463&lt;&gt;"",IF(月報!Q463="平日残","",月報!Q463),"")</f>
        <v/>
      </c>
      <c r="AM463" s="126"/>
      <c r="AN463" s="126" t="e">
        <f t="shared" si="144"/>
        <v>#N/A</v>
      </c>
      <c r="AO463" s="126" t="e">
        <f>IF($E463="","",VLOOKUP($E463,カレンダマスタ!$A$5:$E$381,5,FALSE))</f>
        <v>#N/A</v>
      </c>
      <c r="AQ463" s="196" t="e">
        <f>IF(G463="","",IF(VLOOKUP(E463,カレンダマスタ!$A$5:$D$381,4,FALSE)=0,"",1))</f>
        <v>#N/A</v>
      </c>
      <c r="AR463" s="136" t="e">
        <f>IF($G463="","",IF($AD463="NSTC",INDEX(カレンダマスタ!$I$26:$O$31,MATCH($G463,カレンダマスタ!$H$26:$H$31,1),MATCH($H463,カレンダマスタ!$I$25:$O$25,1)),
IF($AD463="CS本社",INDEX(カレンダマスタ!$I$36:$O$41,MATCH($G463,カレンダマスタ!$H$36:$H$41,1),MATCH($H463,カレンダマスタ!$I$35:$O$35,1)),
IF($AD463="NS本社",INDEX(カレンダマスタ!$I$94:$O$99,MATCH($G463,カレンダマスタ!$H$95:$H$100,1),MATCH($H463,カレンダマスタ!$I$93:$O$93,1)),
IF($AD463="ODC",INDEX(カレンダマスタ!$I$46:$O$51,MATCH($G463,カレンダマスタ!$H$46:$H$51,1),MATCH($H463,カレンダマスタ!$I$45:$O$45,1)),
IF($AD463="NS東京TC",INDEX(カレンダマスタ!$I$56:$O$61,MATCH($G463,カレンダマスタ!$H$56:$H$61,1),MATCH($H463,カレンダマスタ!$I$55:$O$55,1)),""))))))</f>
        <v>#N/A</v>
      </c>
      <c r="AS463" s="126" t="e">
        <f t="shared" si="154"/>
        <v>#N/A</v>
      </c>
      <c r="AU463" s="137" t="e">
        <f>IF(E463="","",VLOOKUP($E463,カレンダマスタ!$A$4:$E$381,4,FALSE))</f>
        <v>#N/A</v>
      </c>
      <c r="AV463" s="137" t="str">
        <f t="shared" si="146"/>
        <v/>
      </c>
      <c r="AW463" s="137" t="str">
        <f t="shared" si="147"/>
        <v/>
      </c>
      <c r="AX463" s="138" t="e">
        <f t="shared" si="148"/>
        <v>#N/A</v>
      </c>
      <c r="AY463" s="138" t="e">
        <f t="shared" si="149"/>
        <v>#N/A</v>
      </c>
      <c r="AZ463" s="130" t="e">
        <f>IF(AX463&amp;AW463="勤怠未設定","×",IF(AV463="勤怠修正","×",IF(AC463="外注","",IF(AA463="",IF(AY463&lt;&gt;"","×",""),IF(VLOOKUP(AA463,カレンダマスタ!$H$66:$I$83,2,FALSE)&lt;&gt;AY463,"×","OK")))))</f>
        <v>#N/A</v>
      </c>
      <c r="BC463" s="137" t="e">
        <f>IF(E463="","",VLOOKUP($E463,カレンダマスタ!$A$4:$E$381,4,FALSE))</f>
        <v>#N/A</v>
      </c>
      <c r="BD463" s="126" t="e">
        <f>IF(AC463="社員","",IF(AG463=0,"",IF(AD463="NSTC",IF(COUNTIF(カレンダマスタ!$Q$5:$Q$32,G463)=1,"OK","×"),
IF(AD463="NS本社",IF(COUNTIF(カレンダマスタ!$T$5:$T$32,G463)=1,"OK","×"),IF(COUNTIF(カレンダマスタ!$R$5:$R$32,G463)=1,"OK","×")))))</f>
        <v>#N/A</v>
      </c>
      <c r="BE463" s="126" t="e">
        <f>IF(AC463="社員","",IF(G463="","",IF(R463&lt;&gt;"","",IF(AF463="CS","OK",IF(VLOOKUP(E463,カレンダマスタ!$A$5:$D$381,4,FALSE)&gt;0,"",IF(OR(G463*24&gt;10.84,H463*24&lt;14.5)=TRUE,"×","OK"))))))</f>
        <v>#N/A</v>
      </c>
      <c r="BF463" s="126" t="e">
        <f t="shared" si="142"/>
        <v>#N/A</v>
      </c>
      <c r="BG463" s="126" t="e">
        <f t="shared" si="155"/>
        <v>#N/A</v>
      </c>
      <c r="BI463" s="130" t="e">
        <f t="shared" si="156"/>
        <v>#N/A</v>
      </c>
    </row>
    <row r="464" spans="2:61">
      <c r="B464" s="111"/>
      <c r="C464" s="536">
        <v>320957</v>
      </c>
      <c r="D464" s="128" t="s">
        <v>550</v>
      </c>
      <c r="E464" s="583">
        <v>45406</v>
      </c>
      <c r="F464" s="128" t="s">
        <v>204</v>
      </c>
      <c r="G464" s="588">
        <v>0.375</v>
      </c>
      <c r="H464" s="588">
        <v>0.80208333333333337</v>
      </c>
      <c r="I464" s="130" t="s">
        <v>200</v>
      </c>
      <c r="J464" s="139">
        <v>9.25</v>
      </c>
      <c r="K464" s="131"/>
      <c r="L464" s="132"/>
      <c r="M464" s="132"/>
      <c r="N464" s="141"/>
      <c r="O464" s="139">
        <v>8</v>
      </c>
      <c r="P464" s="139">
        <v>1.25</v>
      </c>
      <c r="Q464" s="139"/>
      <c r="R464" s="133"/>
      <c r="S464" s="134" t="s">
        <v>594</v>
      </c>
      <c r="T464" s="434">
        <f t="shared" si="141"/>
        <v>9.25</v>
      </c>
      <c r="U464" s="429"/>
      <c r="V464" s="429" t="e">
        <f t="shared" si="150"/>
        <v>#N/A</v>
      </c>
      <c r="W464" s="298"/>
      <c r="X464" s="129">
        <f t="shared" si="157"/>
        <v>0.33333333333333331</v>
      </c>
      <c r="Y464" s="129">
        <f t="shared" si="151"/>
        <v>5.2083333333333336E-2</v>
      </c>
      <c r="Z464" s="129" t="str">
        <f t="shared" si="152"/>
        <v/>
      </c>
      <c r="AA464" s="133" t="str">
        <f t="shared" si="145"/>
        <v/>
      </c>
      <c r="AC464" s="186" t="e">
        <f>AC461</f>
        <v>#N/A</v>
      </c>
      <c r="AD464" s="187" t="e">
        <f>AD461</f>
        <v>#N/A</v>
      </c>
      <c r="AE464" s="187" t="e">
        <f>AE461</f>
        <v>#N/A</v>
      </c>
      <c r="AF464" s="187" t="e">
        <f>AF461</f>
        <v>#N/A</v>
      </c>
      <c r="AG464" s="204" t="e">
        <f t="shared" si="153"/>
        <v>#N/A</v>
      </c>
      <c r="AI464" s="140" t="str">
        <f>IF(月報!G464&lt;&gt;"",月報!G464,"")</f>
        <v/>
      </c>
      <c r="AJ464" s="126">
        <f>IF(月報!W464&lt;&gt;"",月報!W464*24,"")</f>
        <v>9.25</v>
      </c>
      <c r="AK464" s="126" t="str">
        <f>IF(月報!P464&lt;&gt;"",月報!P464,"")</f>
        <v/>
      </c>
      <c r="AL464" s="126" t="str">
        <f>IF(月報!Q464&lt;&gt;"",IF(月報!Q464="平日残","",月報!Q464),"")</f>
        <v/>
      </c>
      <c r="AM464" s="126"/>
      <c r="AN464" s="126" t="e">
        <f t="shared" si="144"/>
        <v>#N/A</v>
      </c>
      <c r="AO464" s="126" t="e">
        <f>IF($E464="","",VLOOKUP($E464,カレンダマスタ!$A$5:$E$381,5,FALSE))</f>
        <v>#N/A</v>
      </c>
      <c r="AQ464" s="196" t="e">
        <f>IF(G464="","",IF(VLOOKUP(E464,カレンダマスタ!$A$5:$D$381,4,FALSE)=0,"",1))</f>
        <v>#N/A</v>
      </c>
      <c r="AR464" s="136" t="e">
        <f>IF($G464="","",IF($AD464="NSTC",INDEX(カレンダマスタ!$I$26:$O$31,MATCH($G464,カレンダマスタ!$H$26:$H$31,1),MATCH($H464,カレンダマスタ!$I$25:$O$25,1)),
IF($AD464="CS本社",INDEX(カレンダマスタ!$I$36:$O$41,MATCH($G464,カレンダマスタ!$H$36:$H$41,1),MATCH($H464,カレンダマスタ!$I$35:$O$35,1)),
IF($AD464="NS本社",INDEX(カレンダマスタ!$I$94:$O$99,MATCH($G464,カレンダマスタ!$H$95:$H$100,1),MATCH($H464,カレンダマスタ!$I$93:$O$93,1)),
IF($AD464="ODC",INDEX(カレンダマスタ!$I$46:$O$51,MATCH($G464,カレンダマスタ!$H$46:$H$51,1),MATCH($H464,カレンダマスタ!$I$45:$O$45,1)),
IF($AD464="NS東京TC",INDEX(カレンダマスタ!$I$56:$O$61,MATCH($G464,カレンダマスタ!$H$56:$H$61,1),MATCH($H464,カレンダマスタ!$I$55:$O$55,1)),""))))))</f>
        <v>#N/A</v>
      </c>
      <c r="AS464" s="126" t="e">
        <f t="shared" si="154"/>
        <v>#N/A</v>
      </c>
      <c r="AU464" s="137" t="e">
        <f>IF(E464="","",VLOOKUP($E464,カレンダマスタ!$A$4:$E$381,4,FALSE))</f>
        <v>#N/A</v>
      </c>
      <c r="AV464" s="137" t="str">
        <f t="shared" si="146"/>
        <v/>
      </c>
      <c r="AW464" s="137" t="str">
        <f t="shared" si="147"/>
        <v/>
      </c>
      <c r="AX464" s="138" t="e">
        <f t="shared" si="148"/>
        <v>#N/A</v>
      </c>
      <c r="AY464" s="138" t="e">
        <f t="shared" si="149"/>
        <v>#N/A</v>
      </c>
      <c r="AZ464" s="130" t="e">
        <f>IF(AX464&amp;AW464="勤怠未設定","×",IF(AV464="勤怠修正","×",IF(AC464="外注","",IF(AA464="",IF(AY464&lt;&gt;"","×",""),IF(VLOOKUP(AA464,カレンダマスタ!$H$66:$I$83,2,FALSE)&lt;&gt;AY464,"×","OK")))))</f>
        <v>#N/A</v>
      </c>
      <c r="BC464" s="137" t="e">
        <f>IF(E464="","",VLOOKUP($E464,カレンダマスタ!$A$4:$E$381,4,FALSE))</f>
        <v>#N/A</v>
      </c>
      <c r="BD464" s="126" t="e">
        <f>IF(AC464="社員","",IF(AG464=0,"",IF(AD464="NSTC",IF(COUNTIF(カレンダマスタ!$Q$5:$Q$32,G464)=1,"OK","×"),
IF(AD464="NS本社",IF(COUNTIF(カレンダマスタ!$T$5:$T$32,G464)=1,"OK","×"),IF(COUNTIF(カレンダマスタ!$R$5:$R$32,G464)=1,"OK","×")))))</f>
        <v>#N/A</v>
      </c>
      <c r="BE464" s="126" t="e">
        <f>IF(AC464="社員","",IF(G464="","",IF(R464&lt;&gt;"","",IF(AF464="CS","OK",IF(VLOOKUP(E464,カレンダマスタ!$A$5:$D$381,4,FALSE)&gt;0,"",IF(OR(G464*24&gt;10.84,H464*24&lt;14.5)=TRUE,"×","OK"))))))</f>
        <v>#N/A</v>
      </c>
      <c r="BF464" s="126" t="e">
        <f t="shared" si="142"/>
        <v>#N/A</v>
      </c>
      <c r="BG464" s="126" t="e">
        <f t="shared" si="155"/>
        <v>#N/A</v>
      </c>
      <c r="BI464" s="130" t="e">
        <f t="shared" si="156"/>
        <v>#N/A</v>
      </c>
    </row>
    <row r="465" spans="2:61">
      <c r="B465" s="111"/>
      <c r="C465" s="536">
        <v>320957</v>
      </c>
      <c r="D465" s="128" t="s">
        <v>550</v>
      </c>
      <c r="E465" s="583">
        <v>45407</v>
      </c>
      <c r="F465" s="128" t="s">
        <v>205</v>
      </c>
      <c r="G465" s="588">
        <v>0.375</v>
      </c>
      <c r="H465" s="588">
        <v>0.8125</v>
      </c>
      <c r="I465" s="130" t="s">
        <v>200</v>
      </c>
      <c r="J465" s="139">
        <v>9.5</v>
      </c>
      <c r="K465" s="131"/>
      <c r="L465" s="132"/>
      <c r="M465" s="132"/>
      <c r="N465" s="141"/>
      <c r="O465" s="139">
        <v>8</v>
      </c>
      <c r="P465" s="139">
        <v>1.5</v>
      </c>
      <c r="Q465" s="139"/>
      <c r="R465" s="133"/>
      <c r="S465" s="134" t="s">
        <v>594</v>
      </c>
      <c r="T465" s="434">
        <f t="shared" si="141"/>
        <v>9.5</v>
      </c>
      <c r="U465" s="429"/>
      <c r="V465" s="429" t="e">
        <f t="shared" si="150"/>
        <v>#N/A</v>
      </c>
      <c r="W465" s="298"/>
      <c r="X465" s="129">
        <f t="shared" si="157"/>
        <v>0.33333333333333331</v>
      </c>
      <c r="Y465" s="129">
        <f t="shared" si="151"/>
        <v>6.25E-2</v>
      </c>
      <c r="Z465" s="129" t="str">
        <f t="shared" si="152"/>
        <v/>
      </c>
      <c r="AA465" s="133" t="str">
        <f t="shared" si="145"/>
        <v/>
      </c>
      <c r="AC465" s="186" t="e">
        <f>AC461</f>
        <v>#N/A</v>
      </c>
      <c r="AD465" s="187" t="e">
        <f>AD461</f>
        <v>#N/A</v>
      </c>
      <c r="AE465" s="187" t="e">
        <f>AE461</f>
        <v>#N/A</v>
      </c>
      <c r="AF465" s="187" t="e">
        <f>AF461</f>
        <v>#N/A</v>
      </c>
      <c r="AG465" s="204" t="e">
        <f t="shared" si="153"/>
        <v>#N/A</v>
      </c>
      <c r="AI465" s="140" t="str">
        <f>IF(月報!G465&lt;&gt;"",月報!G465,"")</f>
        <v/>
      </c>
      <c r="AJ465" s="126">
        <f>IF(月報!W465&lt;&gt;"",月報!W465*24,"")</f>
        <v>9.5</v>
      </c>
      <c r="AK465" s="126" t="str">
        <f>IF(月報!P465&lt;&gt;"",月報!P465,"")</f>
        <v/>
      </c>
      <c r="AL465" s="126" t="str">
        <f>IF(月報!Q465&lt;&gt;"",IF(月報!Q465="平日残","",月報!Q465),"")</f>
        <v/>
      </c>
      <c r="AM465" s="126"/>
      <c r="AN465" s="126" t="e">
        <f t="shared" si="144"/>
        <v>#N/A</v>
      </c>
      <c r="AO465" s="126" t="e">
        <f>IF($E465="","",VLOOKUP($E465,カレンダマスタ!$A$5:$E$381,5,FALSE))</f>
        <v>#N/A</v>
      </c>
      <c r="AQ465" s="196" t="e">
        <f>IF(G465="","",IF(VLOOKUP(E465,カレンダマスタ!$A$5:$D$381,4,FALSE)=0,"",1))</f>
        <v>#N/A</v>
      </c>
      <c r="AR465" s="136" t="e">
        <f>IF($G465="","",IF($AD465="NSTC",INDEX(カレンダマスタ!$I$26:$O$31,MATCH($G465,カレンダマスタ!$H$26:$H$31,1),MATCH($H465,カレンダマスタ!$I$25:$O$25,1)),
IF($AD465="CS本社",INDEX(カレンダマスタ!$I$36:$O$41,MATCH($G465,カレンダマスタ!$H$36:$H$41,1),MATCH($H465,カレンダマスタ!$I$35:$O$35,1)),
IF($AD465="NS本社",INDEX(カレンダマスタ!$I$94:$O$99,MATCH($G465,カレンダマスタ!$H$95:$H$100,1),MATCH($H465,カレンダマスタ!$I$93:$O$93,1)),
IF($AD465="ODC",INDEX(カレンダマスタ!$I$46:$O$51,MATCH($G465,カレンダマスタ!$H$46:$H$51,1),MATCH($H465,カレンダマスタ!$I$45:$O$45,1)),
IF($AD465="NS東京TC",INDEX(カレンダマスタ!$I$56:$O$61,MATCH($G465,カレンダマスタ!$H$56:$H$61,1),MATCH($H465,カレンダマスタ!$I$55:$O$55,1)),""))))))</f>
        <v>#N/A</v>
      </c>
      <c r="AS465" s="126" t="e">
        <f t="shared" si="154"/>
        <v>#N/A</v>
      </c>
      <c r="AU465" s="137" t="e">
        <f>IF(E465="","",VLOOKUP($E465,カレンダマスタ!$A$4:$E$381,4,FALSE))</f>
        <v>#N/A</v>
      </c>
      <c r="AV465" s="137" t="str">
        <f t="shared" si="146"/>
        <v/>
      </c>
      <c r="AW465" s="137" t="str">
        <f t="shared" si="147"/>
        <v/>
      </c>
      <c r="AX465" s="138" t="e">
        <f t="shared" si="148"/>
        <v>#N/A</v>
      </c>
      <c r="AY465" s="138" t="e">
        <f t="shared" si="149"/>
        <v>#N/A</v>
      </c>
      <c r="AZ465" s="130" t="e">
        <f>IF(AX465&amp;AW465="勤怠未設定","×",IF(AV465="勤怠修正","×",IF(AC465="外注","",IF(AA465="",IF(AY465&lt;&gt;"","×",""),IF(VLOOKUP(AA465,カレンダマスタ!$H$66:$I$83,2,FALSE)&lt;&gt;AY465,"×","OK")))))</f>
        <v>#N/A</v>
      </c>
      <c r="BC465" s="137" t="e">
        <f>IF(E465="","",VLOOKUP($E465,カレンダマスタ!$A$4:$E$381,4,FALSE))</f>
        <v>#N/A</v>
      </c>
      <c r="BD465" s="126" t="e">
        <f>IF(AC465="社員","",IF(AG465=0,"",IF(AD465="NSTC",IF(COUNTIF(カレンダマスタ!$Q$5:$Q$32,G465)=1,"OK","×"),
IF(AD465="NS本社",IF(COUNTIF(カレンダマスタ!$T$5:$T$32,G465)=1,"OK","×"),IF(COUNTIF(カレンダマスタ!$R$5:$R$32,G465)=1,"OK","×")))))</f>
        <v>#N/A</v>
      </c>
      <c r="BE465" s="126" t="e">
        <f>IF(AC465="社員","",IF(G465="","",IF(R465&lt;&gt;"","",IF(AF465="CS","OK",IF(VLOOKUP(E465,カレンダマスタ!$A$5:$D$381,4,FALSE)&gt;0,"",IF(OR(G465*24&gt;10.84,H465*24&lt;14.5)=TRUE,"×","OK"))))))</f>
        <v>#N/A</v>
      </c>
      <c r="BF465" s="126" t="e">
        <f t="shared" si="142"/>
        <v>#N/A</v>
      </c>
      <c r="BG465" s="126" t="e">
        <f t="shared" si="155"/>
        <v>#N/A</v>
      </c>
      <c r="BI465" s="130" t="e">
        <f t="shared" si="156"/>
        <v>#N/A</v>
      </c>
    </row>
    <row r="466" spans="2:61">
      <c r="B466" s="111"/>
      <c r="C466" s="536">
        <v>320957</v>
      </c>
      <c r="D466" s="128" t="s">
        <v>550</v>
      </c>
      <c r="E466" s="583">
        <v>45408</v>
      </c>
      <c r="F466" s="128" t="s">
        <v>199</v>
      </c>
      <c r="G466" s="588">
        <v>0.375</v>
      </c>
      <c r="H466" s="588">
        <v>0.75</v>
      </c>
      <c r="I466" s="130" t="s">
        <v>200</v>
      </c>
      <c r="J466" s="139">
        <v>8</v>
      </c>
      <c r="K466" s="131"/>
      <c r="L466" s="132"/>
      <c r="M466" s="132"/>
      <c r="N466" s="141"/>
      <c r="O466" s="139"/>
      <c r="P466" s="139"/>
      <c r="Q466" s="139">
        <v>8</v>
      </c>
      <c r="R466" s="133" t="s">
        <v>596</v>
      </c>
      <c r="S466" s="134"/>
      <c r="T466" s="434">
        <f t="shared" si="141"/>
        <v>8</v>
      </c>
      <c r="U466" s="429"/>
      <c r="V466" s="429" t="e">
        <f t="shared" si="150"/>
        <v>#N/A</v>
      </c>
      <c r="W466" s="298"/>
      <c r="X466" s="129" t="str">
        <f t="shared" si="157"/>
        <v/>
      </c>
      <c r="Y466" s="129" t="str">
        <f t="shared" si="151"/>
        <v/>
      </c>
      <c r="Z466" s="129">
        <f t="shared" si="152"/>
        <v>0.33333333333333331</v>
      </c>
      <c r="AA466" s="133" t="e">
        <f t="shared" si="145"/>
        <v>#N/A</v>
      </c>
      <c r="AC466" s="186" t="e">
        <f>AC461</f>
        <v>#N/A</v>
      </c>
      <c r="AD466" s="187" t="e">
        <f>AD461</f>
        <v>#N/A</v>
      </c>
      <c r="AE466" s="187" t="e">
        <f>AE461</f>
        <v>#N/A</v>
      </c>
      <c r="AF466" s="187" t="e">
        <f>AF461</f>
        <v>#N/A</v>
      </c>
      <c r="AG466" s="204">
        <f t="shared" si="153"/>
        <v>0</v>
      </c>
      <c r="AI466" s="135" t="str">
        <f>IF(月報!G466&lt;&gt;"",月報!G466,"")</f>
        <v/>
      </c>
      <c r="AJ466" s="126">
        <f>IF(月報!W466&lt;&gt;"",月報!W466*24,"")</f>
        <v>8</v>
      </c>
      <c r="AK466" s="126" t="str">
        <f>IF(月報!P466&lt;&gt;"",月報!P466,"")</f>
        <v>有休</v>
      </c>
      <c r="AL466" s="126" t="str">
        <f>IF(月報!Q466&lt;&gt;"",IF(月報!Q466="平日残","",月報!Q466),"")</f>
        <v/>
      </c>
      <c r="AM466" s="126"/>
      <c r="AN466" s="126" t="e">
        <f t="shared" si="144"/>
        <v>#N/A</v>
      </c>
      <c r="AO466" s="126" t="e">
        <f>IF($E466="","",VLOOKUP($E466,カレンダマスタ!$A$5:$E$381,5,FALSE))</f>
        <v>#N/A</v>
      </c>
      <c r="AQ466" s="196" t="e">
        <f>IF(G466="","",IF(VLOOKUP(E466,カレンダマスタ!$A$5:$D$381,4,FALSE)=0,"",1))</f>
        <v>#N/A</v>
      </c>
      <c r="AR466" s="136" t="e">
        <f>IF($G466="","",IF($AD466="NSTC",INDEX(カレンダマスタ!$I$26:$O$31,MATCH($G466,カレンダマスタ!$H$26:$H$31,1),MATCH($H466,カレンダマスタ!$I$25:$O$25,1)),
IF($AD466="CS本社",INDEX(カレンダマスタ!$I$36:$O$41,MATCH($G466,カレンダマスタ!$H$36:$H$41,1),MATCH($H466,カレンダマスタ!$I$35:$O$35,1)),
IF($AD466="NS本社",INDEX(カレンダマスタ!$I$94:$O$99,MATCH($G466,カレンダマスタ!$H$95:$H$100,1),MATCH($H466,カレンダマスタ!$I$93:$O$93,1)),
IF($AD466="ODC",INDEX(カレンダマスタ!$I$46:$O$51,MATCH($G466,カレンダマスタ!$H$46:$H$51,1),MATCH($H466,カレンダマスタ!$I$45:$O$45,1)),
IF($AD466="NS東京TC",INDEX(カレンダマスタ!$I$56:$O$61,MATCH($G466,カレンダマスタ!$H$56:$H$61,1),MATCH($H466,カレンダマスタ!$I$55:$O$55,1)),""))))))</f>
        <v>#N/A</v>
      </c>
      <c r="AS466" s="126" t="e">
        <f t="shared" si="154"/>
        <v>#N/A</v>
      </c>
      <c r="AU466" s="137" t="e">
        <f>IF(E466="","",VLOOKUP($E466,カレンダマスタ!$A$4:$E$381,4,FALSE))</f>
        <v>#N/A</v>
      </c>
      <c r="AV466" s="137" t="e">
        <f t="shared" si="146"/>
        <v>#N/A</v>
      </c>
      <c r="AW466" s="137" t="str">
        <f t="shared" si="147"/>
        <v/>
      </c>
      <c r="AX466" s="138" t="e">
        <f t="shared" si="148"/>
        <v>#N/A</v>
      </c>
      <c r="AY466" s="138" t="e">
        <f t="shared" si="149"/>
        <v>#N/A</v>
      </c>
      <c r="AZ466" s="130" t="e">
        <f>IF(AX466&amp;AW466="勤怠未設定","×",IF(AV466="勤怠修正","×",IF(AC466="外注","",IF(AA466="",IF(AY466&lt;&gt;"","×",""),IF(VLOOKUP(AA466,カレンダマスタ!$H$66:$I$83,2,FALSE)&lt;&gt;AY466,"×","OK")))))</f>
        <v>#N/A</v>
      </c>
      <c r="BC466" s="137" t="e">
        <f>IF(E466="","",VLOOKUP($E466,カレンダマスタ!$A$4:$E$381,4,FALSE))</f>
        <v>#N/A</v>
      </c>
      <c r="BD466" s="126" t="e">
        <f>IF(AC466="社員","",IF(AG466=0,"",IF(AD466="NSTC",IF(COUNTIF(カレンダマスタ!$Q$5:$Q$32,G466)=1,"OK","×"),
IF(AD466="NS本社",IF(COUNTIF(カレンダマスタ!$T$5:$T$32,G466)=1,"OK","×"),IF(COUNTIF(カレンダマスタ!$R$5:$R$32,G466)=1,"OK","×")))))</f>
        <v>#N/A</v>
      </c>
      <c r="BE466" s="126" t="e">
        <f>IF(AC466="社員","",IF(G466="","",IF(R466&lt;&gt;"","",IF(AF466="CS","OK",IF(VLOOKUP(E466,カレンダマスタ!$A$5:$D$381,4,FALSE)&gt;0,"",IF(OR(G466*24&gt;10.84,H466*24&lt;14.5)=TRUE,"×","OK"))))))</f>
        <v>#N/A</v>
      </c>
      <c r="BF466" s="126" t="e">
        <f t="shared" si="142"/>
        <v>#N/A</v>
      </c>
      <c r="BG466" s="126" t="e">
        <f t="shared" si="155"/>
        <v>#N/A</v>
      </c>
      <c r="BI466" s="130" t="e">
        <f t="shared" si="156"/>
        <v>#N/A</v>
      </c>
    </row>
    <row r="467" spans="2:61">
      <c r="B467" s="111"/>
      <c r="C467" s="537">
        <v>320957</v>
      </c>
      <c r="D467" s="142" t="s">
        <v>550</v>
      </c>
      <c r="E467" s="584">
        <v>45409</v>
      </c>
      <c r="F467" s="142" t="s">
        <v>369</v>
      </c>
      <c r="G467" s="589"/>
      <c r="H467" s="589"/>
      <c r="I467" s="144"/>
      <c r="J467" s="148"/>
      <c r="K467" s="145"/>
      <c r="L467" s="146"/>
      <c r="M467" s="146"/>
      <c r="N467" s="147"/>
      <c r="O467" s="148"/>
      <c r="P467" s="148"/>
      <c r="Q467" s="148"/>
      <c r="R467" s="149"/>
      <c r="S467" s="156"/>
      <c r="T467" s="435" t="str">
        <f t="shared" si="141"/>
        <v/>
      </c>
      <c r="U467" s="430"/>
      <c r="V467" s="430" t="e">
        <f t="shared" si="150"/>
        <v>#N/A</v>
      </c>
      <c r="W467" s="298"/>
      <c r="X467" s="143" t="str">
        <f t="shared" si="157"/>
        <v/>
      </c>
      <c r="Y467" s="143" t="str">
        <f t="shared" si="151"/>
        <v/>
      </c>
      <c r="Z467" s="143" t="str">
        <f t="shared" si="152"/>
        <v/>
      </c>
      <c r="AA467" s="149" t="str">
        <f t="shared" si="145"/>
        <v/>
      </c>
      <c r="AC467" s="188" t="e">
        <f>AC461</f>
        <v>#N/A</v>
      </c>
      <c r="AD467" s="189" t="e">
        <f>AD461</f>
        <v>#N/A</v>
      </c>
      <c r="AE467" s="189" t="e">
        <f>AE461</f>
        <v>#N/A</v>
      </c>
      <c r="AF467" s="189" t="e">
        <f>AF461</f>
        <v>#N/A</v>
      </c>
      <c r="AG467" s="205">
        <f t="shared" si="153"/>
        <v>0</v>
      </c>
      <c r="AI467" s="150" t="str">
        <f>IF(月報!G467&lt;&gt;"",月報!G467,"")</f>
        <v/>
      </c>
      <c r="AJ467" s="151" t="str">
        <f>IF(月報!W467&lt;&gt;"",月報!W467*24,"")</f>
        <v/>
      </c>
      <c r="AK467" s="151" t="str">
        <f>IF(月報!P467&lt;&gt;"",月報!P467,"")</f>
        <v/>
      </c>
      <c r="AL467" s="151" t="str">
        <f>IF(月報!Q467&lt;&gt;"",IF(月報!Q467="平日残","",月報!Q467),"")</f>
        <v/>
      </c>
      <c r="AM467" s="151"/>
      <c r="AN467" s="151" t="e">
        <f t="shared" si="144"/>
        <v>#N/A</v>
      </c>
      <c r="AO467" s="151" t="e">
        <f>IF($E467="","",VLOOKUP($E467,カレンダマスタ!$A$5:$E$381,5,FALSE))</f>
        <v>#N/A</v>
      </c>
      <c r="AQ467" s="197" t="str">
        <f>IF(G467="","",IF(VLOOKUP(E467,カレンダマスタ!$A$5:$D$381,4,FALSE)=0,"",1))</f>
        <v/>
      </c>
      <c r="AR467" s="152" t="str">
        <f>IF($G467="","",IF($AD467="NSTC",INDEX(カレンダマスタ!$I$26:$O$31,MATCH($G467,カレンダマスタ!$H$26:$H$31,1),MATCH($H467,カレンダマスタ!$I$25:$O$25,1)),
IF($AD467="CS本社",INDEX(カレンダマスタ!$I$36:$O$41,MATCH($G467,カレンダマスタ!$H$36:$H$41,1),MATCH($H467,カレンダマスタ!$I$35:$O$35,1)),
IF($AD467="NS本社",INDEX(カレンダマスタ!$I$94:$O$99,MATCH($G467,カレンダマスタ!$H$95:$H$100,1),MATCH($H467,カレンダマスタ!$I$93:$O$93,1)),
IF($AD467="ODC",INDEX(カレンダマスタ!$I$46:$O$51,MATCH($G467,カレンダマスタ!$H$46:$H$51,1),MATCH($H467,カレンダマスタ!$I$45:$O$45,1)),
IF($AD467="NS東京TC",INDEX(カレンダマスタ!$I$56:$O$61,MATCH($G467,カレンダマスタ!$H$56:$H$61,1),MATCH($H467,カレンダマスタ!$I$55:$O$55,1)),""))))))</f>
        <v/>
      </c>
      <c r="AS467" s="151" t="e">
        <f t="shared" si="154"/>
        <v>#N/A</v>
      </c>
      <c r="AU467" s="153" t="e">
        <f>IF(E467="","",VLOOKUP($E467,カレンダマスタ!$A$4:$E$381,4,FALSE))</f>
        <v>#N/A</v>
      </c>
      <c r="AV467" s="153" t="str">
        <f t="shared" si="146"/>
        <v/>
      </c>
      <c r="AW467" s="153" t="str">
        <f t="shared" si="147"/>
        <v/>
      </c>
      <c r="AX467" s="154" t="e">
        <f t="shared" si="148"/>
        <v>#N/A</v>
      </c>
      <c r="AY467" s="154" t="e">
        <f t="shared" si="149"/>
        <v>#N/A</v>
      </c>
      <c r="AZ467" s="144" t="e">
        <f>IF(AX467&amp;AW467="勤怠未設定","×",IF(AV467="勤怠修正","×",IF(AC467="外注","",IF(AA467="",IF(AY467&lt;&gt;"","×",""),IF(VLOOKUP(AA467,カレンダマスタ!$H$66:$I$83,2,FALSE)&lt;&gt;AY467,"×","OK")))))</f>
        <v>#N/A</v>
      </c>
      <c r="BC467" s="153" t="e">
        <f>IF(E467="","",VLOOKUP($E467,カレンダマスタ!$A$4:$E$381,4,FALSE))</f>
        <v>#N/A</v>
      </c>
      <c r="BD467" s="151" t="e">
        <f>IF(AC467="社員","",IF(AG467=0,"",IF(AD467="NSTC",IF(COUNTIF(カレンダマスタ!$Q$5:$Q$32,G467)=1,"OK","×"),
IF(AD467="NS本社",IF(COUNTIF(カレンダマスタ!$T$5:$T$32,G467)=1,"OK","×"),IF(COUNTIF(カレンダマスタ!$R$5:$R$32,G467)=1,"OK","×")))))</f>
        <v>#N/A</v>
      </c>
      <c r="BE467" s="151" t="e">
        <f>IF(AC467="社員","",IF(G467="","",IF(R467&lt;&gt;"","",IF(AF467="CS","OK",IF(VLOOKUP(E467,カレンダマスタ!$A$5:$D$381,4,FALSE)&gt;0,"",IF(OR(G467*24&gt;10.84,H467*24&lt;14.5)=TRUE,"×","OK"))))))</f>
        <v>#N/A</v>
      </c>
      <c r="BF467" s="151" t="e">
        <f t="shared" si="142"/>
        <v>#N/A</v>
      </c>
      <c r="BG467" s="151" t="e">
        <f t="shared" si="155"/>
        <v>#N/A</v>
      </c>
      <c r="BI467" s="144" t="e">
        <f t="shared" si="156"/>
        <v>#N/A</v>
      </c>
    </row>
    <row r="468" spans="2:61">
      <c r="B468" s="111"/>
      <c r="C468" s="535">
        <v>320957</v>
      </c>
      <c r="D468" s="112" t="s">
        <v>550</v>
      </c>
      <c r="E468" s="582">
        <v>45410</v>
      </c>
      <c r="F468" s="112" t="s">
        <v>370</v>
      </c>
      <c r="G468" s="587"/>
      <c r="H468" s="587"/>
      <c r="I468" s="114"/>
      <c r="J468" s="118"/>
      <c r="K468" s="115"/>
      <c r="L468" s="116"/>
      <c r="M468" s="116"/>
      <c r="N468" s="117"/>
      <c r="O468" s="118"/>
      <c r="P468" s="118"/>
      <c r="Q468" s="118"/>
      <c r="R468" s="119"/>
      <c r="S468" s="120"/>
      <c r="T468" s="433" t="str">
        <f t="shared" si="141"/>
        <v/>
      </c>
      <c r="U468" s="431">
        <f>SUM(T468:T474)</f>
        <v>0</v>
      </c>
      <c r="V468" s="431" t="e">
        <f t="shared" si="150"/>
        <v>#N/A</v>
      </c>
      <c r="W468" s="298"/>
      <c r="X468" s="113" t="str">
        <f t="shared" si="157"/>
        <v/>
      </c>
      <c r="Y468" s="113" t="str">
        <f t="shared" si="151"/>
        <v/>
      </c>
      <c r="Z468" s="113" t="str">
        <f t="shared" si="152"/>
        <v/>
      </c>
      <c r="AA468" s="119" t="str">
        <f t="shared" si="145"/>
        <v/>
      </c>
      <c r="AC468" s="190" t="e">
        <f>AC461</f>
        <v>#N/A</v>
      </c>
      <c r="AD468" s="191" t="e">
        <f>AD461</f>
        <v>#N/A</v>
      </c>
      <c r="AE468" s="191" t="e">
        <f>AE461</f>
        <v>#N/A</v>
      </c>
      <c r="AF468" s="191" t="e">
        <f>AF461</f>
        <v>#N/A</v>
      </c>
      <c r="AG468" s="206">
        <f t="shared" si="153"/>
        <v>0</v>
      </c>
      <c r="AI468" s="155" t="str">
        <f>IF(月報!G468&lt;&gt;"",月報!G468,"")</f>
        <v/>
      </c>
      <c r="AJ468" s="122" t="str">
        <f>IF(月報!W468&lt;&gt;"",月報!W468*24,"")</f>
        <v/>
      </c>
      <c r="AK468" s="122" t="str">
        <f>IF(月報!P468&lt;&gt;"",月報!P468,"")</f>
        <v/>
      </c>
      <c r="AL468" s="122" t="str">
        <f>IF(月報!Q468&lt;&gt;"",IF(月報!Q468="平日残","",月報!Q468),"")</f>
        <v/>
      </c>
      <c r="AM468" s="122"/>
      <c r="AN468" s="122" t="e">
        <f t="shared" si="144"/>
        <v>#N/A</v>
      </c>
      <c r="AO468" s="122" t="e">
        <f>IF($E468="","",VLOOKUP($E468,カレンダマスタ!$A$5:$E$381,5,FALSE))</f>
        <v>#N/A</v>
      </c>
      <c r="AQ468" s="195" t="str">
        <f>IF(G468="","",IF(VLOOKUP(E468,カレンダマスタ!$A$5:$D$381,4,FALSE)=0,"",1))</f>
        <v/>
      </c>
      <c r="AR468" s="123" t="str">
        <f>IF($G468="","",IF($AD468="NSTC",INDEX(カレンダマスタ!$I$26:$O$31,MATCH($G468,カレンダマスタ!$H$26:$H$31,1),MATCH($H468,カレンダマスタ!$I$25:$O$25,1)),
IF($AD468="CS本社",INDEX(カレンダマスタ!$I$36:$O$41,MATCH($G468,カレンダマスタ!$H$36:$H$41,1),MATCH($H468,カレンダマスタ!$I$35:$O$35,1)),
IF($AD468="NS本社",INDEX(カレンダマスタ!$I$94:$O$99,MATCH($G468,カレンダマスタ!$H$95:$H$100,1),MATCH($H468,カレンダマスタ!$I$93:$O$93,1)),
IF($AD468="ODC",INDEX(カレンダマスタ!$I$46:$O$51,MATCH($G468,カレンダマスタ!$H$46:$H$51,1),MATCH($H468,カレンダマスタ!$I$45:$O$45,1)),
IF($AD468="NS東京TC",INDEX(カレンダマスタ!$I$56:$O$61,MATCH($G468,カレンダマスタ!$H$56:$H$61,1),MATCH($H468,カレンダマスタ!$I$55:$O$55,1)),""))))))</f>
        <v/>
      </c>
      <c r="AS468" s="122" t="e">
        <f t="shared" si="154"/>
        <v>#N/A</v>
      </c>
      <c r="AU468" s="124" t="e">
        <f>IF(E468="","",VLOOKUP($E468,カレンダマスタ!$A$4:$E$381,4,FALSE))</f>
        <v>#N/A</v>
      </c>
      <c r="AV468" s="124" t="str">
        <f t="shared" si="146"/>
        <v/>
      </c>
      <c r="AW468" s="124" t="str">
        <f t="shared" si="147"/>
        <v/>
      </c>
      <c r="AX468" s="125" t="e">
        <f t="shared" si="148"/>
        <v>#N/A</v>
      </c>
      <c r="AY468" s="125" t="e">
        <f t="shared" si="149"/>
        <v>#N/A</v>
      </c>
      <c r="AZ468" s="114" t="e">
        <f>IF(AX468&amp;AW468="勤怠未設定","×",IF(AV468="勤怠修正","×",IF(AC468="外注","",IF(AA468="",IF(AY468&lt;&gt;"","×",""),IF(VLOOKUP(AA468,カレンダマスタ!$H$66:$I$83,2,FALSE)&lt;&gt;AY468,"×","OK")))))</f>
        <v>#N/A</v>
      </c>
      <c r="BC468" s="124" t="e">
        <f>IF(E468="","",VLOOKUP($E468,カレンダマスタ!$A$4:$E$381,4,FALSE))</f>
        <v>#N/A</v>
      </c>
      <c r="BD468" s="122" t="e">
        <f>IF(AC468="社員","",IF(AG468=0,"",IF(AD468="NSTC",IF(COUNTIF(カレンダマスタ!$Q$5:$Q$32,G468)=1,"OK","×"),
IF(AD468="NS本社",IF(COUNTIF(カレンダマスタ!$T$5:$T$32,G468)=1,"OK","×"),IF(COUNTIF(カレンダマスタ!$R$5:$R$32,G468)=1,"OK","×")))))</f>
        <v>#N/A</v>
      </c>
      <c r="BE468" s="122" t="e">
        <f>IF(AC468="社員","",IF(G468="","",IF(R468&lt;&gt;"","",IF(AF468="CS","OK",IF(VLOOKUP(E468,カレンダマスタ!$A$5:$D$381,4,FALSE)&gt;0,"",IF(OR(G468*24&gt;10.84,H468*24&lt;14.5)=TRUE,"×","OK"))))))</f>
        <v>#N/A</v>
      </c>
      <c r="BF468" s="122" t="e">
        <f t="shared" si="142"/>
        <v>#N/A</v>
      </c>
      <c r="BG468" s="122" t="e">
        <f t="shared" si="155"/>
        <v>#N/A</v>
      </c>
      <c r="BI468" s="114" t="e">
        <f t="shared" si="156"/>
        <v>#N/A</v>
      </c>
    </row>
    <row r="469" spans="2:61">
      <c r="B469" s="111"/>
      <c r="C469" s="536">
        <v>320957</v>
      </c>
      <c r="D469" s="128" t="s">
        <v>550</v>
      </c>
      <c r="E469" s="583">
        <v>45411</v>
      </c>
      <c r="F469" s="128" t="s">
        <v>201</v>
      </c>
      <c r="G469" s="588"/>
      <c r="H469" s="588"/>
      <c r="I469" s="130"/>
      <c r="J469" s="139"/>
      <c r="K469" s="131"/>
      <c r="L469" s="132"/>
      <c r="M469" s="132"/>
      <c r="N469" s="141"/>
      <c r="O469" s="139"/>
      <c r="P469" s="139"/>
      <c r="Q469" s="139"/>
      <c r="R469" s="133"/>
      <c r="S469" s="134"/>
      <c r="T469" s="434" t="str">
        <f t="shared" si="141"/>
        <v/>
      </c>
      <c r="U469" s="429"/>
      <c r="V469" s="429" t="e">
        <f t="shared" si="150"/>
        <v>#N/A</v>
      </c>
      <c r="W469" s="298"/>
      <c r="X469" s="129" t="str">
        <f t="shared" si="157"/>
        <v/>
      </c>
      <c r="Y469" s="129" t="str">
        <f t="shared" si="151"/>
        <v/>
      </c>
      <c r="Z469" s="129" t="str">
        <f t="shared" si="152"/>
        <v/>
      </c>
      <c r="AA469" s="133" t="str">
        <f t="shared" si="145"/>
        <v/>
      </c>
      <c r="AC469" s="186" t="e">
        <f>AC461</f>
        <v>#N/A</v>
      </c>
      <c r="AD469" s="187" t="e">
        <f>AD461</f>
        <v>#N/A</v>
      </c>
      <c r="AE469" s="187" t="e">
        <f>AE461</f>
        <v>#N/A</v>
      </c>
      <c r="AF469" s="187" t="e">
        <f>AF461</f>
        <v>#N/A</v>
      </c>
      <c r="AG469" s="204">
        <f t="shared" si="153"/>
        <v>0</v>
      </c>
      <c r="AI469" s="135" t="str">
        <f>IF(月報!G469&lt;&gt;"",月報!G469,"")</f>
        <v/>
      </c>
      <c r="AJ469" s="126" t="str">
        <f>IF(月報!W469&lt;&gt;"",月報!W469*24,"")</f>
        <v/>
      </c>
      <c r="AK469" s="126" t="str">
        <f>IF(月報!P469&lt;&gt;"",月報!P469,"")</f>
        <v/>
      </c>
      <c r="AL469" s="126" t="str">
        <f>IF(月報!Q469&lt;&gt;"",IF(月報!Q469="平日残","",月報!Q469),"")</f>
        <v/>
      </c>
      <c r="AM469" s="126"/>
      <c r="AN469" s="126" t="e">
        <f t="shared" si="144"/>
        <v>#N/A</v>
      </c>
      <c r="AO469" s="126" t="e">
        <f>IF($E469="","",VLOOKUP($E469,カレンダマスタ!$A$5:$E$381,5,FALSE))</f>
        <v>#N/A</v>
      </c>
      <c r="AQ469" s="196" t="str">
        <f>IF(G469="","",IF(VLOOKUP(E469,カレンダマスタ!$A$5:$D$381,4,FALSE)=0,"",1))</f>
        <v/>
      </c>
      <c r="AR469" s="136" t="str">
        <f>IF($G469="","",IF($AD469="NSTC",INDEX(カレンダマスタ!$I$26:$O$31,MATCH($G469,カレンダマスタ!$H$26:$H$31,1),MATCH($H469,カレンダマスタ!$I$25:$O$25,1)),
IF($AD469="CS本社",INDEX(カレンダマスタ!$I$36:$O$41,MATCH($G469,カレンダマスタ!$H$36:$H$41,1),MATCH($H469,カレンダマスタ!$I$35:$O$35,1)),
IF($AD469="NS本社",INDEX(カレンダマスタ!$I$94:$O$99,MATCH($G469,カレンダマスタ!$H$95:$H$100,1),MATCH($H469,カレンダマスタ!$I$93:$O$93,1)),
IF($AD469="ODC",INDEX(カレンダマスタ!$I$46:$O$51,MATCH($G469,カレンダマスタ!$H$46:$H$51,1),MATCH($H469,カレンダマスタ!$I$45:$O$45,1)),
IF($AD469="NS東京TC",INDEX(カレンダマスタ!$I$56:$O$61,MATCH($G469,カレンダマスタ!$H$56:$H$61,1),MATCH($H469,カレンダマスタ!$I$55:$O$55,1)),""))))))</f>
        <v/>
      </c>
      <c r="AS469" s="126" t="e">
        <f t="shared" si="154"/>
        <v>#N/A</v>
      </c>
      <c r="AU469" s="137" t="e">
        <f>IF(E469="","",VLOOKUP($E469,カレンダマスタ!$A$4:$E$381,4,FALSE))</f>
        <v>#N/A</v>
      </c>
      <c r="AV469" s="137" t="str">
        <f t="shared" si="146"/>
        <v/>
      </c>
      <c r="AW469" s="137" t="str">
        <f t="shared" si="147"/>
        <v/>
      </c>
      <c r="AX469" s="138" t="e">
        <f t="shared" si="148"/>
        <v>#N/A</v>
      </c>
      <c r="AY469" s="138" t="e">
        <f t="shared" si="149"/>
        <v>#N/A</v>
      </c>
      <c r="AZ469" s="130" t="e">
        <f>IF(AX469&amp;AW469="勤怠未設定","×",IF(AV469="勤怠修正","×",IF(AC469="外注","",IF(AA469="",IF(AY469&lt;&gt;"","×",""),IF(VLOOKUP(AA469,カレンダマスタ!$H$66:$I$83,2,FALSE)&lt;&gt;AY469,"×","OK")))))</f>
        <v>#N/A</v>
      </c>
      <c r="BC469" s="137" t="e">
        <f>IF(E469="","",VLOOKUP($E469,カレンダマスタ!$A$4:$E$381,4,FALSE))</f>
        <v>#N/A</v>
      </c>
      <c r="BD469" s="126" t="e">
        <f>IF(AC469="社員","",IF(AG469=0,"",IF(AD469="NSTC",IF(COUNTIF(カレンダマスタ!$Q$5:$Q$32,G469)=1,"OK","×"),
IF(AD469="NS本社",IF(COUNTIF(カレンダマスタ!$T$5:$T$32,G469)=1,"OK","×"),IF(COUNTIF(カレンダマスタ!$R$5:$R$32,G469)=1,"OK","×")))))</f>
        <v>#N/A</v>
      </c>
      <c r="BE469" s="126" t="e">
        <f>IF(AC469="社員","",IF(G469="","",IF(R469&lt;&gt;"","",IF(AF469="CS","OK",IF(VLOOKUP(E469,カレンダマスタ!$A$5:$D$381,4,FALSE)&gt;0,"",IF(OR(G469*24&gt;10.84,H469*24&lt;14.5)=TRUE,"×","OK"))))))</f>
        <v>#N/A</v>
      </c>
      <c r="BF469" s="126" t="e">
        <f t="shared" si="142"/>
        <v>#N/A</v>
      </c>
      <c r="BG469" s="126" t="e">
        <f t="shared" si="155"/>
        <v>#N/A</v>
      </c>
      <c r="BI469" s="130" t="e">
        <f t="shared" si="156"/>
        <v>#N/A</v>
      </c>
    </row>
    <row r="470" spans="2:61">
      <c r="B470" s="111"/>
      <c r="C470" s="536">
        <v>320957</v>
      </c>
      <c r="D470" s="128" t="s">
        <v>550</v>
      </c>
      <c r="E470" s="583">
        <v>45412</v>
      </c>
      <c r="F470" s="128" t="s">
        <v>203</v>
      </c>
      <c r="G470" s="588"/>
      <c r="H470" s="588"/>
      <c r="I470" s="130"/>
      <c r="J470" s="139"/>
      <c r="K470" s="131"/>
      <c r="L470" s="132"/>
      <c r="M470" s="132"/>
      <c r="N470" s="141"/>
      <c r="O470" s="139"/>
      <c r="P470" s="139"/>
      <c r="Q470" s="139"/>
      <c r="R470" s="133"/>
      <c r="S470" s="134"/>
      <c r="T470" s="434" t="str">
        <f t="shared" si="141"/>
        <v/>
      </c>
      <c r="U470" s="429"/>
      <c r="V470" s="429" t="e">
        <f t="shared" si="150"/>
        <v>#N/A</v>
      </c>
      <c r="W470" s="298"/>
      <c r="X470" s="129" t="str">
        <f t="shared" si="157"/>
        <v/>
      </c>
      <c r="Y470" s="129" t="str">
        <f t="shared" si="151"/>
        <v/>
      </c>
      <c r="Z470" s="129" t="str">
        <f t="shared" si="152"/>
        <v/>
      </c>
      <c r="AA470" s="133" t="str">
        <f t="shared" si="145"/>
        <v/>
      </c>
      <c r="AC470" s="186" t="e">
        <f>AC461</f>
        <v>#N/A</v>
      </c>
      <c r="AD470" s="187" t="e">
        <f>AD461</f>
        <v>#N/A</v>
      </c>
      <c r="AE470" s="187" t="e">
        <f>AE461</f>
        <v>#N/A</v>
      </c>
      <c r="AF470" s="187" t="e">
        <f>AF461</f>
        <v>#N/A</v>
      </c>
      <c r="AG470" s="204">
        <f t="shared" si="153"/>
        <v>0</v>
      </c>
      <c r="AI470" s="135" t="str">
        <f>IF(月報!G470&lt;&gt;"",月報!G470,"")</f>
        <v/>
      </c>
      <c r="AJ470" s="126" t="str">
        <f>IF(月報!W470&lt;&gt;"",月報!W470*24,"")</f>
        <v/>
      </c>
      <c r="AK470" s="126" t="str">
        <f>IF(月報!P470&lt;&gt;"",月報!P470,"")</f>
        <v/>
      </c>
      <c r="AL470" s="126" t="str">
        <f>IF(月報!Q470&lt;&gt;"",IF(月報!Q470="平日残","",月報!Q470),"")</f>
        <v/>
      </c>
      <c r="AM470" s="126"/>
      <c r="AN470" s="126" t="e">
        <f t="shared" si="144"/>
        <v>#N/A</v>
      </c>
      <c r="AO470" s="126" t="e">
        <f>IF($E470="","",VLOOKUP($E470,カレンダマスタ!$A$5:$E$381,5,FALSE))</f>
        <v>#N/A</v>
      </c>
      <c r="AQ470" s="196" t="str">
        <f>IF(G470="","",IF(VLOOKUP(E470,カレンダマスタ!$A$5:$D$381,4,FALSE)=0,"",1))</f>
        <v/>
      </c>
      <c r="AR470" s="136" t="str">
        <f>IF($G470="","",IF($AD470="NSTC",INDEX(カレンダマスタ!$I$26:$O$31,MATCH($G470,カレンダマスタ!$H$26:$H$31,1),MATCH($H470,カレンダマスタ!$I$25:$O$25,1)),
IF($AD470="CS本社",INDEX(カレンダマスタ!$I$36:$O$41,MATCH($G470,カレンダマスタ!$H$36:$H$41,1),MATCH($H470,カレンダマスタ!$I$35:$O$35,1)),
IF($AD470="NS本社",INDEX(カレンダマスタ!$I$94:$O$99,MATCH($G470,カレンダマスタ!$H$95:$H$100,1),MATCH($H470,カレンダマスタ!$I$93:$O$93,1)),
IF($AD470="ODC",INDEX(カレンダマスタ!$I$46:$O$51,MATCH($G470,カレンダマスタ!$H$46:$H$51,1),MATCH($H470,カレンダマスタ!$I$45:$O$45,1)),
IF($AD470="NS東京TC",INDEX(カレンダマスタ!$I$56:$O$61,MATCH($G470,カレンダマスタ!$H$56:$H$61,1),MATCH($H470,カレンダマスタ!$I$55:$O$55,1)),""))))))</f>
        <v/>
      </c>
      <c r="AS470" s="126" t="e">
        <f t="shared" si="154"/>
        <v>#N/A</v>
      </c>
      <c r="AU470" s="137" t="e">
        <f>IF(E470="","",VLOOKUP($E470,カレンダマスタ!$A$4:$E$381,4,FALSE))</f>
        <v>#N/A</v>
      </c>
      <c r="AV470" s="137" t="str">
        <f t="shared" si="146"/>
        <v/>
      </c>
      <c r="AW470" s="137" t="str">
        <f t="shared" si="147"/>
        <v/>
      </c>
      <c r="AX470" s="138" t="e">
        <f t="shared" si="148"/>
        <v>#N/A</v>
      </c>
      <c r="AY470" s="138" t="e">
        <f t="shared" si="149"/>
        <v>#N/A</v>
      </c>
      <c r="AZ470" s="130" t="e">
        <f>IF(AX470&amp;AW470="勤怠未設定","×",IF(AV470="勤怠修正","×",IF(AC470="外注","",IF(AA470="",IF(AY470&lt;&gt;"","×",""),IF(VLOOKUP(AA470,カレンダマスタ!$H$66:$I$83,2,FALSE)&lt;&gt;AY470,"×","OK")))))</f>
        <v>#N/A</v>
      </c>
      <c r="BC470" s="137" t="e">
        <f>IF(E470="","",VLOOKUP($E470,カレンダマスタ!$A$4:$E$381,4,FALSE))</f>
        <v>#N/A</v>
      </c>
      <c r="BD470" s="126" t="e">
        <f>IF(AC470="社員","",IF(AG470=0,"",IF(AD470="NSTC",IF(COUNTIF(カレンダマスタ!$Q$5:$Q$32,G470)=1,"OK","×"),
IF(AD470="NS本社",IF(COUNTIF(カレンダマスタ!$T$5:$T$32,G470)=1,"OK","×"),IF(COUNTIF(カレンダマスタ!$R$5:$R$32,G470)=1,"OK","×")))))</f>
        <v>#N/A</v>
      </c>
      <c r="BE470" s="126" t="e">
        <f>IF(AC470="社員","",IF(G470="","",IF(R470&lt;&gt;"","",IF(AF470="CS","OK",IF(VLOOKUP(E470,カレンダマスタ!$A$5:$D$381,4,FALSE)&gt;0,"",IF(OR(G470*24&gt;10.84,H470*24&lt;14.5)=TRUE,"×","OK"))))))</f>
        <v>#N/A</v>
      </c>
      <c r="BF470" s="126" t="e">
        <f t="shared" si="142"/>
        <v>#N/A</v>
      </c>
      <c r="BG470" s="126" t="e">
        <f t="shared" si="155"/>
        <v>#N/A</v>
      </c>
      <c r="BI470" s="130" t="e">
        <f t="shared" si="156"/>
        <v>#N/A</v>
      </c>
    </row>
    <row r="471" spans="2:61">
      <c r="B471" s="111"/>
      <c r="C471" s="536">
        <v>320957</v>
      </c>
      <c r="D471" s="128" t="s">
        <v>550</v>
      </c>
      <c r="E471" s="583">
        <v>45413</v>
      </c>
      <c r="F471" s="128" t="s">
        <v>204</v>
      </c>
      <c r="G471" s="588"/>
      <c r="H471" s="588"/>
      <c r="I471" s="130"/>
      <c r="J471" s="139"/>
      <c r="K471" s="131"/>
      <c r="L471" s="132"/>
      <c r="M471" s="132"/>
      <c r="N471" s="141"/>
      <c r="O471" s="139"/>
      <c r="P471" s="139"/>
      <c r="Q471" s="139"/>
      <c r="R471" s="133"/>
      <c r="S471" s="134"/>
      <c r="T471" s="434" t="str">
        <f t="shared" si="141"/>
        <v/>
      </c>
      <c r="U471" s="429"/>
      <c r="V471" s="429" t="e">
        <f t="shared" si="150"/>
        <v>#N/A</v>
      </c>
      <c r="W471" s="298"/>
      <c r="X471" s="129" t="str">
        <f t="shared" si="157"/>
        <v/>
      </c>
      <c r="Y471" s="129" t="str">
        <f t="shared" si="151"/>
        <v/>
      </c>
      <c r="Z471" s="129" t="str">
        <f t="shared" si="152"/>
        <v/>
      </c>
      <c r="AA471" s="133" t="str">
        <f t="shared" si="145"/>
        <v/>
      </c>
      <c r="AC471" s="186" t="e">
        <f>AC461</f>
        <v>#N/A</v>
      </c>
      <c r="AD471" s="187" t="e">
        <f>AD461</f>
        <v>#N/A</v>
      </c>
      <c r="AE471" s="187" t="e">
        <f>AE461</f>
        <v>#N/A</v>
      </c>
      <c r="AF471" s="187" t="e">
        <f>AF461</f>
        <v>#N/A</v>
      </c>
      <c r="AG471" s="204">
        <f t="shared" si="153"/>
        <v>0</v>
      </c>
      <c r="AI471" s="140" t="str">
        <f>IF(月報!G471&lt;&gt;"",月報!G471,"")</f>
        <v/>
      </c>
      <c r="AJ471" s="126" t="str">
        <f>IF(月報!W471&lt;&gt;"",月報!W471*24,"")</f>
        <v/>
      </c>
      <c r="AK471" s="126" t="str">
        <f>IF(月報!P471&lt;&gt;"",月報!P471,"")</f>
        <v/>
      </c>
      <c r="AL471" s="126" t="str">
        <f>IF(月報!Q471&lt;&gt;"",IF(月報!Q471="平日残","",月報!Q471),"")</f>
        <v/>
      </c>
      <c r="AM471" s="126"/>
      <c r="AN471" s="126" t="e">
        <f t="shared" si="144"/>
        <v>#N/A</v>
      </c>
      <c r="AO471" s="126" t="e">
        <f>IF($E471="","",VLOOKUP($E471,カレンダマスタ!$A$5:$E$381,5,FALSE))</f>
        <v>#N/A</v>
      </c>
      <c r="AQ471" s="196" t="str">
        <f>IF(G471="","",IF(VLOOKUP(E471,カレンダマスタ!$A$5:$D$381,4,FALSE)=0,"",1))</f>
        <v/>
      </c>
      <c r="AR471" s="136" t="str">
        <f>IF($G471="","",IF($AD471="NSTC",INDEX(カレンダマスタ!$I$26:$O$31,MATCH($G471,カレンダマスタ!$H$26:$H$31,1),MATCH($H471,カレンダマスタ!$I$25:$O$25,1)),
IF($AD471="CS本社",INDEX(カレンダマスタ!$I$36:$O$41,MATCH($G471,カレンダマスタ!$H$36:$H$41,1),MATCH($H471,カレンダマスタ!$I$35:$O$35,1)),
IF($AD471="NS本社",INDEX(カレンダマスタ!$I$94:$O$99,MATCH($G471,カレンダマスタ!$H$95:$H$100,1),MATCH($H471,カレンダマスタ!$I$93:$O$93,1)),
IF($AD471="ODC",INDEX(カレンダマスタ!$I$46:$O$51,MATCH($G471,カレンダマスタ!$H$46:$H$51,1),MATCH($H471,カレンダマスタ!$I$45:$O$45,1)),
IF($AD471="NS東京TC",INDEX(カレンダマスタ!$I$56:$O$61,MATCH($G471,カレンダマスタ!$H$56:$H$61,1),MATCH($H471,カレンダマスタ!$I$55:$O$55,1)),""))))))</f>
        <v/>
      </c>
      <c r="AS471" s="126" t="e">
        <f t="shared" si="154"/>
        <v>#N/A</v>
      </c>
      <c r="AU471" s="137" t="e">
        <f>IF(E471="","",VLOOKUP($E471,カレンダマスタ!$A$4:$E$381,4,FALSE))</f>
        <v>#N/A</v>
      </c>
      <c r="AV471" s="137" t="str">
        <f t="shared" si="146"/>
        <v/>
      </c>
      <c r="AW471" s="137" t="str">
        <f t="shared" si="147"/>
        <v/>
      </c>
      <c r="AX471" s="138" t="e">
        <f t="shared" si="148"/>
        <v>#N/A</v>
      </c>
      <c r="AY471" s="138" t="e">
        <f t="shared" si="149"/>
        <v>#N/A</v>
      </c>
      <c r="AZ471" s="130" t="e">
        <f>IF(AX471&amp;AW471="勤怠未設定","×",IF(AV471="勤怠修正","×",IF(AC471="外注","",IF(AA471="",IF(AY471&lt;&gt;"","×",""),IF(VLOOKUP(AA471,カレンダマスタ!$H$66:$I$83,2,FALSE)&lt;&gt;AY471,"×","OK")))))</f>
        <v>#N/A</v>
      </c>
      <c r="BC471" s="137" t="e">
        <f>IF(E471="","",VLOOKUP($E471,カレンダマスタ!$A$4:$E$381,4,FALSE))</f>
        <v>#N/A</v>
      </c>
      <c r="BD471" s="126" t="e">
        <f>IF(AC471="社員","",IF(AG471=0,"",IF(AD471="NSTC",IF(COUNTIF(カレンダマスタ!$Q$5:$Q$32,G471)=1,"OK","×"),
IF(AD471="NS本社",IF(COUNTIF(カレンダマスタ!$T$5:$T$32,G471)=1,"OK","×"),IF(COUNTIF(カレンダマスタ!$R$5:$R$32,G471)=1,"OK","×")))))</f>
        <v>#N/A</v>
      </c>
      <c r="BE471" s="126" t="e">
        <f>IF(AC471="社員","",IF(G471="","",IF(R471&lt;&gt;"","",IF(AF471="CS","OK",IF(VLOOKUP(E471,カレンダマスタ!$A$5:$D$381,4,FALSE)&gt;0,"",IF(OR(G471*24&gt;10.84,H471*24&lt;14.5)=TRUE,"×","OK"))))))</f>
        <v>#N/A</v>
      </c>
      <c r="BF471" s="126" t="e">
        <f t="shared" si="142"/>
        <v>#N/A</v>
      </c>
      <c r="BG471" s="126" t="e">
        <f t="shared" si="155"/>
        <v>#N/A</v>
      </c>
      <c r="BI471" s="130" t="e">
        <f t="shared" si="156"/>
        <v>#N/A</v>
      </c>
    </row>
    <row r="472" spans="2:61">
      <c r="B472" s="111"/>
      <c r="C472" s="536">
        <v>320957</v>
      </c>
      <c r="D472" s="128" t="s">
        <v>550</v>
      </c>
      <c r="E472" s="583">
        <v>45414</v>
      </c>
      <c r="F472" s="128" t="s">
        <v>205</v>
      </c>
      <c r="G472" s="588"/>
      <c r="H472" s="588"/>
      <c r="I472" s="130"/>
      <c r="J472" s="139"/>
      <c r="K472" s="131"/>
      <c r="L472" s="132"/>
      <c r="M472" s="132"/>
      <c r="N472" s="141"/>
      <c r="O472" s="139"/>
      <c r="P472" s="139"/>
      <c r="Q472" s="139"/>
      <c r="R472" s="133"/>
      <c r="S472" s="134"/>
      <c r="T472" s="434" t="str">
        <f t="shared" si="141"/>
        <v/>
      </c>
      <c r="U472" s="429"/>
      <c r="V472" s="429" t="e">
        <f t="shared" si="150"/>
        <v>#N/A</v>
      </c>
      <c r="W472" s="298"/>
      <c r="X472" s="129" t="str">
        <f t="shared" si="157"/>
        <v/>
      </c>
      <c r="Y472" s="129" t="str">
        <f t="shared" si="151"/>
        <v/>
      </c>
      <c r="Z472" s="129" t="str">
        <f t="shared" si="152"/>
        <v/>
      </c>
      <c r="AA472" s="133" t="str">
        <f t="shared" si="145"/>
        <v/>
      </c>
      <c r="AC472" s="186" t="e">
        <f>AC461</f>
        <v>#N/A</v>
      </c>
      <c r="AD472" s="187" t="e">
        <f>AD461</f>
        <v>#N/A</v>
      </c>
      <c r="AE472" s="187" t="e">
        <f>AE461</f>
        <v>#N/A</v>
      </c>
      <c r="AF472" s="187" t="e">
        <f>AF461</f>
        <v>#N/A</v>
      </c>
      <c r="AG472" s="204">
        <f t="shared" si="153"/>
        <v>0</v>
      </c>
      <c r="AI472" s="140" t="str">
        <f>IF(月報!G472&lt;&gt;"",月報!G472,"")</f>
        <v/>
      </c>
      <c r="AJ472" s="126" t="str">
        <f>IF(月報!W472&lt;&gt;"",月報!W472*24,"")</f>
        <v/>
      </c>
      <c r="AK472" s="126" t="str">
        <f>IF(月報!P472&lt;&gt;"",月報!P472,"")</f>
        <v/>
      </c>
      <c r="AL472" s="126" t="str">
        <f>IF(月報!Q472&lt;&gt;"",IF(月報!Q472="平日残","",月報!Q472),"")</f>
        <v/>
      </c>
      <c r="AM472" s="126"/>
      <c r="AN472" s="126" t="e">
        <f t="shared" si="144"/>
        <v>#N/A</v>
      </c>
      <c r="AO472" s="126" t="e">
        <f>IF($E472="","",VLOOKUP($E472,カレンダマスタ!$A$5:$E$381,5,FALSE))</f>
        <v>#N/A</v>
      </c>
      <c r="AQ472" s="196" t="str">
        <f>IF(G472="","",IF(VLOOKUP(E472,カレンダマスタ!$A$5:$D$381,4,FALSE)=0,"",1))</f>
        <v/>
      </c>
      <c r="AR472" s="136" t="str">
        <f>IF($G472="","",IF($AD472="NSTC",INDEX(カレンダマスタ!$I$26:$O$31,MATCH($G472,カレンダマスタ!$H$26:$H$31,1),MATCH($H472,カレンダマスタ!$I$25:$O$25,1)),
IF($AD472="CS本社",INDEX(カレンダマスタ!$I$36:$O$41,MATCH($G472,カレンダマスタ!$H$36:$H$41,1),MATCH($H472,カレンダマスタ!$I$35:$O$35,1)),
IF($AD472="NS本社",INDEX(カレンダマスタ!$I$94:$O$99,MATCH($G472,カレンダマスタ!$H$95:$H$100,1),MATCH($H472,カレンダマスタ!$I$93:$O$93,1)),
IF($AD472="ODC",INDEX(カレンダマスタ!$I$46:$O$51,MATCH($G472,カレンダマスタ!$H$46:$H$51,1),MATCH($H472,カレンダマスタ!$I$45:$O$45,1)),
IF($AD472="NS東京TC",INDEX(カレンダマスタ!$I$56:$O$61,MATCH($G472,カレンダマスタ!$H$56:$H$61,1),MATCH($H472,カレンダマスタ!$I$55:$O$55,1)),""))))))</f>
        <v/>
      </c>
      <c r="AS472" s="126" t="e">
        <f t="shared" si="154"/>
        <v>#N/A</v>
      </c>
      <c r="AU472" s="137" t="e">
        <f>IF(E472="","",VLOOKUP($E472,カレンダマスタ!$A$4:$E$381,4,FALSE))</f>
        <v>#N/A</v>
      </c>
      <c r="AV472" s="137" t="str">
        <f t="shared" si="146"/>
        <v/>
      </c>
      <c r="AW472" s="137" t="str">
        <f t="shared" si="147"/>
        <v/>
      </c>
      <c r="AX472" s="138" t="e">
        <f t="shared" si="148"/>
        <v>#N/A</v>
      </c>
      <c r="AY472" s="138" t="e">
        <f t="shared" si="149"/>
        <v>#N/A</v>
      </c>
      <c r="AZ472" s="130" t="e">
        <f>IF(AX472&amp;AW472="勤怠未設定","×",IF(AV472="勤怠修正","×",IF(AC472="外注","",IF(AA472="",IF(AY472&lt;&gt;"","×",""),IF(VLOOKUP(AA472,カレンダマスタ!$H$66:$I$83,2,FALSE)&lt;&gt;AY472,"×","OK")))))</f>
        <v>#N/A</v>
      </c>
      <c r="BC472" s="137" t="e">
        <f>IF(E472="","",VLOOKUP($E472,カレンダマスタ!$A$4:$E$381,4,FALSE))</f>
        <v>#N/A</v>
      </c>
      <c r="BD472" s="126" t="e">
        <f>IF(AC472="社員","",IF(AG472=0,"",IF(AD472="NSTC",IF(COUNTIF(カレンダマスタ!$Q$5:$Q$32,G472)=1,"OK","×"),
IF(AD472="NS本社",IF(COUNTIF(カレンダマスタ!$T$5:$T$32,G472)=1,"OK","×"),IF(COUNTIF(カレンダマスタ!$R$5:$R$32,G472)=1,"OK","×")))))</f>
        <v>#N/A</v>
      </c>
      <c r="BE472" s="126" t="e">
        <f>IF(AC472="社員","",IF(G472="","",IF(R472&lt;&gt;"","",IF(AF472="CS","OK",IF(VLOOKUP(E472,カレンダマスタ!$A$5:$D$381,4,FALSE)&gt;0,"",IF(OR(G472*24&gt;10.84,H472*24&lt;14.5)=TRUE,"×","OK"))))))</f>
        <v>#N/A</v>
      </c>
      <c r="BF472" s="126" t="e">
        <f t="shared" si="142"/>
        <v>#N/A</v>
      </c>
      <c r="BG472" s="126" t="e">
        <f t="shared" si="155"/>
        <v>#N/A</v>
      </c>
      <c r="BI472" s="130" t="e">
        <f t="shared" si="156"/>
        <v>#N/A</v>
      </c>
    </row>
    <row r="473" spans="2:61">
      <c r="B473" s="111"/>
      <c r="C473" s="536">
        <v>320957</v>
      </c>
      <c r="D473" s="128" t="s">
        <v>550</v>
      </c>
      <c r="E473" s="583">
        <v>45415</v>
      </c>
      <c r="F473" s="128" t="s">
        <v>199</v>
      </c>
      <c r="G473" s="588"/>
      <c r="H473" s="588"/>
      <c r="I473" s="130"/>
      <c r="J473" s="139"/>
      <c r="K473" s="131"/>
      <c r="L473" s="132"/>
      <c r="M473" s="132"/>
      <c r="N473" s="141"/>
      <c r="O473" s="139"/>
      <c r="P473" s="139"/>
      <c r="Q473" s="139"/>
      <c r="R473" s="133"/>
      <c r="S473" s="134"/>
      <c r="T473" s="434" t="str">
        <f t="shared" si="141"/>
        <v/>
      </c>
      <c r="U473" s="429"/>
      <c r="V473" s="429" t="e">
        <f t="shared" si="150"/>
        <v>#N/A</v>
      </c>
      <c r="W473" s="298"/>
      <c r="X473" s="129" t="str">
        <f t="shared" si="157"/>
        <v/>
      </c>
      <c r="Y473" s="129" t="str">
        <f t="shared" si="151"/>
        <v/>
      </c>
      <c r="Z473" s="129" t="str">
        <f t="shared" si="152"/>
        <v/>
      </c>
      <c r="AA473" s="133" t="str">
        <f t="shared" si="145"/>
        <v/>
      </c>
      <c r="AC473" s="186" t="e">
        <f>AC461</f>
        <v>#N/A</v>
      </c>
      <c r="AD473" s="187" t="e">
        <f>AD461</f>
        <v>#N/A</v>
      </c>
      <c r="AE473" s="187" t="e">
        <f>AE461</f>
        <v>#N/A</v>
      </c>
      <c r="AF473" s="187" t="e">
        <f>AF461</f>
        <v>#N/A</v>
      </c>
      <c r="AG473" s="204">
        <f t="shared" si="153"/>
        <v>0</v>
      </c>
      <c r="AI473" s="140" t="str">
        <f>IF(月報!G473&lt;&gt;"",月報!G473,"")</f>
        <v/>
      </c>
      <c r="AJ473" s="126" t="str">
        <f>IF(月報!W473&lt;&gt;"",月報!W473*24,"")</f>
        <v/>
      </c>
      <c r="AK473" s="126" t="str">
        <f>IF(月報!P473&lt;&gt;"",月報!P473,"")</f>
        <v/>
      </c>
      <c r="AL473" s="126" t="str">
        <f>IF(月報!Q473&lt;&gt;"",IF(月報!Q473="平日残","",月報!Q473),"")</f>
        <v/>
      </c>
      <c r="AM473" s="126"/>
      <c r="AN473" s="126" t="e">
        <f t="shared" si="144"/>
        <v>#N/A</v>
      </c>
      <c r="AO473" s="126" t="e">
        <f>IF($E473="","",VLOOKUP($E473,カレンダマスタ!$A$5:$E$381,5,FALSE))</f>
        <v>#N/A</v>
      </c>
      <c r="AQ473" s="196" t="str">
        <f>IF(G473="","",IF(VLOOKUP(E473,カレンダマスタ!$A$5:$D$381,4,FALSE)=0,"",1))</f>
        <v/>
      </c>
      <c r="AR473" s="136" t="str">
        <f>IF($G473="","",IF($AD473="NSTC",INDEX(カレンダマスタ!$I$26:$O$31,MATCH($G473,カレンダマスタ!$H$26:$H$31,1),MATCH($H473,カレンダマスタ!$I$25:$O$25,1)),
IF($AD473="CS本社",INDEX(カレンダマスタ!$I$36:$O$41,MATCH($G473,カレンダマスタ!$H$36:$H$41,1),MATCH($H473,カレンダマスタ!$I$35:$O$35,1)),
IF($AD473="NS本社",INDEX(カレンダマスタ!$I$94:$O$99,MATCH($G473,カレンダマスタ!$H$95:$H$100,1),MATCH($H473,カレンダマスタ!$I$93:$O$93,1)),
IF($AD473="ODC",INDEX(カレンダマスタ!$I$46:$O$51,MATCH($G473,カレンダマスタ!$H$46:$H$51,1),MATCH($H473,カレンダマスタ!$I$45:$O$45,1)),
IF($AD473="NS東京TC",INDEX(カレンダマスタ!$I$56:$O$61,MATCH($G473,カレンダマスタ!$H$56:$H$61,1),MATCH($H473,カレンダマスタ!$I$55:$O$55,1)),""))))))</f>
        <v/>
      </c>
      <c r="AS473" s="126" t="e">
        <f t="shared" si="154"/>
        <v>#N/A</v>
      </c>
      <c r="AU473" s="137" t="e">
        <f>IF(E473="","",VLOOKUP($E473,カレンダマスタ!$A$4:$E$381,4,FALSE))</f>
        <v>#N/A</v>
      </c>
      <c r="AV473" s="137" t="str">
        <f t="shared" si="146"/>
        <v/>
      </c>
      <c r="AW473" s="137" t="str">
        <f t="shared" si="147"/>
        <v/>
      </c>
      <c r="AX473" s="138" t="e">
        <f t="shared" si="148"/>
        <v>#N/A</v>
      </c>
      <c r="AY473" s="138" t="e">
        <f t="shared" si="149"/>
        <v>#N/A</v>
      </c>
      <c r="AZ473" s="130" t="e">
        <f>IF(AX473&amp;AW473="勤怠未設定","×",IF(AV473="勤怠修正","×",IF(AC473="外注","",IF(AA473="",IF(AY473&lt;&gt;"","×",""),IF(VLOOKUP(AA473,カレンダマスタ!$H$66:$I$83,2,FALSE)&lt;&gt;AY473,"×","OK")))))</f>
        <v>#N/A</v>
      </c>
      <c r="BC473" s="137" t="e">
        <f>IF(E473="","",VLOOKUP($E473,カレンダマスタ!$A$4:$E$381,4,FALSE))</f>
        <v>#N/A</v>
      </c>
      <c r="BD473" s="126" t="e">
        <f>IF(AC473="社員","",IF(AG473=0,"",IF(AD473="NSTC",IF(COUNTIF(カレンダマスタ!$Q$5:$Q$32,G473)=1,"OK","×"),
IF(AD473="NS本社",IF(COUNTIF(カレンダマスタ!$T$5:$T$32,G473)=1,"OK","×"),IF(COUNTIF(カレンダマスタ!$R$5:$R$32,G473)=1,"OK","×")))))</f>
        <v>#N/A</v>
      </c>
      <c r="BE473" s="126" t="e">
        <f>IF(AC473="社員","",IF(G473="","",IF(R473&lt;&gt;"","",IF(AF473="CS","OK",IF(VLOOKUP(E473,カレンダマスタ!$A$5:$D$381,4,FALSE)&gt;0,"",IF(OR(G473*24&gt;10.84,H473*24&lt;14.5)=TRUE,"×","OK"))))))</f>
        <v>#N/A</v>
      </c>
      <c r="BF473" s="126" t="e">
        <f t="shared" si="142"/>
        <v>#N/A</v>
      </c>
      <c r="BG473" s="126" t="e">
        <f t="shared" si="155"/>
        <v>#N/A</v>
      </c>
      <c r="BI473" s="130" t="e">
        <f t="shared" si="156"/>
        <v>#N/A</v>
      </c>
    </row>
    <row r="474" spans="2:61">
      <c r="B474" s="111"/>
      <c r="C474" s="537">
        <v>320957</v>
      </c>
      <c r="D474" s="142" t="s">
        <v>550</v>
      </c>
      <c r="E474" s="584">
        <v>45416</v>
      </c>
      <c r="F474" s="142" t="s">
        <v>369</v>
      </c>
      <c r="G474" s="589"/>
      <c r="H474" s="589"/>
      <c r="I474" s="144"/>
      <c r="J474" s="148"/>
      <c r="K474" s="145"/>
      <c r="L474" s="146"/>
      <c r="M474" s="146"/>
      <c r="N474" s="147"/>
      <c r="O474" s="148"/>
      <c r="P474" s="148"/>
      <c r="Q474" s="148"/>
      <c r="R474" s="149"/>
      <c r="S474" s="156"/>
      <c r="T474" s="435" t="str">
        <f t="shared" si="141"/>
        <v/>
      </c>
      <c r="U474" s="430"/>
      <c r="V474" s="430" t="e">
        <f t="shared" si="150"/>
        <v>#N/A</v>
      </c>
      <c r="W474" s="298"/>
      <c r="X474" s="143" t="str">
        <f t="shared" si="157"/>
        <v/>
      </c>
      <c r="Y474" s="143" t="str">
        <f t="shared" si="151"/>
        <v/>
      </c>
      <c r="Z474" s="143" t="str">
        <f t="shared" si="152"/>
        <v/>
      </c>
      <c r="AA474" s="149" t="str">
        <f t="shared" si="145"/>
        <v/>
      </c>
      <c r="AC474" s="188" t="e">
        <f>AC461</f>
        <v>#N/A</v>
      </c>
      <c r="AD474" s="189" t="e">
        <f>AD461</f>
        <v>#N/A</v>
      </c>
      <c r="AE474" s="189" t="e">
        <f>AE461</f>
        <v>#N/A</v>
      </c>
      <c r="AF474" s="189" t="e">
        <f>AF461</f>
        <v>#N/A</v>
      </c>
      <c r="AG474" s="205">
        <f t="shared" si="153"/>
        <v>0</v>
      </c>
      <c r="AI474" s="157" t="str">
        <f>IF(月報!G474&lt;&gt;"",月報!G474,"")</f>
        <v/>
      </c>
      <c r="AJ474" s="151" t="str">
        <f>IF(月報!W474&lt;&gt;"",月報!W474*24,"")</f>
        <v/>
      </c>
      <c r="AK474" s="151" t="str">
        <f>IF(月報!P474&lt;&gt;"",月報!P474,"")</f>
        <v/>
      </c>
      <c r="AL474" s="151" t="str">
        <f>IF(月報!Q474&lt;&gt;"",IF(月報!Q474="平日残","",月報!Q474),"")</f>
        <v/>
      </c>
      <c r="AM474" s="151"/>
      <c r="AN474" s="151" t="e">
        <f t="shared" si="144"/>
        <v>#N/A</v>
      </c>
      <c r="AO474" s="151" t="e">
        <f>IF($E474="","",VLOOKUP($E474,カレンダマスタ!$A$5:$E$381,5,FALSE))</f>
        <v>#N/A</v>
      </c>
      <c r="AQ474" s="197" t="str">
        <f>IF(G474="","",IF(VLOOKUP(E474,カレンダマスタ!$A$5:$D$381,4,FALSE)=0,"",1))</f>
        <v/>
      </c>
      <c r="AR474" s="152" t="str">
        <f>IF($G474="","",IF($AD474="NSTC",INDEX(カレンダマスタ!$I$26:$O$31,MATCH($G474,カレンダマスタ!$H$26:$H$31,1),MATCH($H474,カレンダマスタ!$I$25:$O$25,1)),
IF($AD474="CS本社",INDEX(カレンダマスタ!$I$36:$O$41,MATCH($G474,カレンダマスタ!$H$36:$H$41,1),MATCH($H474,カレンダマスタ!$I$35:$O$35,1)),
IF($AD474="NS本社",INDEX(カレンダマスタ!$I$94:$O$99,MATCH($G474,カレンダマスタ!$H$95:$H$100,1),MATCH($H474,カレンダマスタ!$I$93:$O$93,1)),
IF($AD474="ODC",INDEX(カレンダマスタ!$I$46:$O$51,MATCH($G474,カレンダマスタ!$H$46:$H$51,1),MATCH($H474,カレンダマスタ!$I$45:$O$45,1)),
IF($AD474="NS東京TC",INDEX(カレンダマスタ!$I$56:$O$61,MATCH($G474,カレンダマスタ!$H$56:$H$61,1),MATCH($H474,カレンダマスタ!$I$55:$O$55,1)),""))))))</f>
        <v/>
      </c>
      <c r="AS474" s="151" t="e">
        <f t="shared" si="154"/>
        <v>#N/A</v>
      </c>
      <c r="AU474" s="153" t="e">
        <f>IF(E474="","",VLOOKUP($E474,カレンダマスタ!$A$4:$E$381,4,FALSE))</f>
        <v>#N/A</v>
      </c>
      <c r="AV474" s="153" t="str">
        <f t="shared" si="146"/>
        <v/>
      </c>
      <c r="AW474" s="153" t="str">
        <f t="shared" si="147"/>
        <v/>
      </c>
      <c r="AX474" s="154" t="e">
        <f t="shared" si="148"/>
        <v>#N/A</v>
      </c>
      <c r="AY474" s="154" t="e">
        <f t="shared" si="149"/>
        <v>#N/A</v>
      </c>
      <c r="AZ474" s="144" t="e">
        <f>IF(AX474&amp;AW474="勤怠未設定","×",IF(AV474="勤怠修正","×",IF(AC474="外注","",IF(AA474="",IF(AY474&lt;&gt;"","×",""),IF(VLOOKUP(AA474,カレンダマスタ!$H$66:$I$83,2,FALSE)&lt;&gt;AY474,"×","OK")))))</f>
        <v>#N/A</v>
      </c>
      <c r="BC474" s="153" t="e">
        <f>IF(E474="","",VLOOKUP($E474,カレンダマスタ!$A$4:$E$381,4,FALSE))</f>
        <v>#N/A</v>
      </c>
      <c r="BD474" s="151" t="e">
        <f>IF(AC474="社員","",IF(AG474=0,"",IF(AD474="NSTC",IF(COUNTIF(カレンダマスタ!$Q$5:$Q$32,G474)=1,"OK","×"),
IF(AD474="NS本社",IF(COUNTIF(カレンダマスタ!$T$5:$T$32,G474)=1,"OK","×"),IF(COUNTIF(カレンダマスタ!$R$5:$R$32,G474)=1,"OK","×")))))</f>
        <v>#N/A</v>
      </c>
      <c r="BE474" s="151" t="e">
        <f>IF(AC474="社員","",IF(G474="","",IF(R474&lt;&gt;"","",IF(AF474="CS","OK",IF(VLOOKUP(E474,カレンダマスタ!$A$5:$D$381,4,FALSE)&gt;0,"",IF(OR(G474*24&gt;10.84,H474*24&lt;14.5)=TRUE,"×","OK"))))))</f>
        <v>#N/A</v>
      </c>
      <c r="BF474" s="151" t="e">
        <f t="shared" si="142"/>
        <v>#N/A</v>
      </c>
      <c r="BG474" s="151" t="e">
        <f t="shared" si="155"/>
        <v>#N/A</v>
      </c>
      <c r="BI474" s="144" t="e">
        <f t="shared" si="156"/>
        <v>#N/A</v>
      </c>
    </row>
    <row r="475" spans="2:61">
      <c r="B475" s="111"/>
      <c r="C475" s="535">
        <v>320957</v>
      </c>
      <c r="D475" s="112" t="s">
        <v>550</v>
      </c>
      <c r="E475" s="582">
        <v>45417</v>
      </c>
      <c r="F475" s="112" t="s">
        <v>370</v>
      </c>
      <c r="G475" s="587"/>
      <c r="H475" s="587"/>
      <c r="I475" s="114"/>
      <c r="J475" s="118"/>
      <c r="K475" s="115"/>
      <c r="L475" s="116"/>
      <c r="M475" s="116"/>
      <c r="N475" s="117"/>
      <c r="O475" s="118"/>
      <c r="P475" s="118"/>
      <c r="Q475" s="118"/>
      <c r="R475" s="119"/>
      <c r="S475" s="120"/>
      <c r="T475" s="433" t="str">
        <f t="shared" si="141"/>
        <v/>
      </c>
      <c r="U475" s="431">
        <f>SUM(T475:T481)</f>
        <v>35.25</v>
      </c>
      <c r="V475" s="431" t="e">
        <f t="shared" si="150"/>
        <v>#N/A</v>
      </c>
      <c r="W475" s="298"/>
      <c r="X475" s="113" t="str">
        <f t="shared" si="157"/>
        <v/>
      </c>
      <c r="Y475" s="113" t="str">
        <f t="shared" si="151"/>
        <v/>
      </c>
      <c r="Z475" s="113" t="str">
        <f t="shared" si="152"/>
        <v/>
      </c>
      <c r="AA475" s="119" t="str">
        <f t="shared" si="145"/>
        <v/>
      </c>
      <c r="AC475" s="190" t="e">
        <f>AC461</f>
        <v>#N/A</v>
      </c>
      <c r="AD475" s="191" t="e">
        <f>AD461</f>
        <v>#N/A</v>
      </c>
      <c r="AE475" s="191" t="e">
        <f>AE461</f>
        <v>#N/A</v>
      </c>
      <c r="AF475" s="191" t="e">
        <f>AF461</f>
        <v>#N/A</v>
      </c>
      <c r="AG475" s="206">
        <f t="shared" si="153"/>
        <v>0</v>
      </c>
      <c r="AI475" s="158" t="str">
        <f>IF(月報!G475&lt;&gt;"",月報!G475,"")</f>
        <v/>
      </c>
      <c r="AJ475" s="122" t="str">
        <f>IF(月報!W475&lt;&gt;"",月報!W475*24,"")</f>
        <v/>
      </c>
      <c r="AK475" s="122" t="str">
        <f>IF(月報!P475&lt;&gt;"",月報!P475,"")</f>
        <v/>
      </c>
      <c r="AL475" s="122" t="str">
        <f>IF(月報!Q475&lt;&gt;"",IF(月報!Q475="平日残","",月報!Q475),"")</f>
        <v/>
      </c>
      <c r="AM475" s="122"/>
      <c r="AN475" s="122" t="e">
        <f t="shared" si="144"/>
        <v>#N/A</v>
      </c>
      <c r="AO475" s="122" t="e">
        <f>IF($E475="","",VLOOKUP($E475,カレンダマスタ!$A$5:$E$381,5,FALSE))</f>
        <v>#N/A</v>
      </c>
      <c r="AQ475" s="195" t="str">
        <f>IF(G475="","",IF(VLOOKUP(E475,カレンダマスタ!$A$5:$D$381,4,FALSE)=0,"",1))</f>
        <v/>
      </c>
      <c r="AR475" s="123" t="str">
        <f>IF($G475="","",IF($AD475="NSTC",INDEX(カレンダマスタ!$I$26:$O$31,MATCH($G475,カレンダマスタ!$H$26:$H$31,1),MATCH($H475,カレンダマスタ!$I$25:$O$25,1)),
IF($AD475="CS本社",INDEX(カレンダマスタ!$I$36:$O$41,MATCH($G475,カレンダマスタ!$H$36:$H$41,1),MATCH($H475,カレンダマスタ!$I$35:$O$35,1)),
IF($AD475="NS本社",INDEX(カレンダマスタ!$I$94:$O$99,MATCH($G475,カレンダマスタ!$H$95:$H$100,1),MATCH($H475,カレンダマスタ!$I$93:$O$93,1)),
IF($AD475="ODC",INDEX(カレンダマスタ!$I$46:$O$51,MATCH($G475,カレンダマスタ!$H$46:$H$51,1),MATCH($H475,カレンダマスタ!$I$45:$O$45,1)),
IF($AD475="NS東京TC",INDEX(カレンダマスタ!$I$56:$O$61,MATCH($G475,カレンダマスタ!$H$56:$H$61,1),MATCH($H475,カレンダマスタ!$I$55:$O$55,1)),""))))))</f>
        <v/>
      </c>
      <c r="AS475" s="122" t="e">
        <f t="shared" si="154"/>
        <v>#N/A</v>
      </c>
      <c r="AU475" s="124" t="e">
        <f>IF(E475="","",VLOOKUP($E475,カレンダマスタ!$A$4:$E$381,4,FALSE))</f>
        <v>#N/A</v>
      </c>
      <c r="AV475" s="124" t="str">
        <f t="shared" si="146"/>
        <v/>
      </c>
      <c r="AW475" s="124" t="str">
        <f t="shared" si="147"/>
        <v/>
      </c>
      <c r="AX475" s="125" t="e">
        <f t="shared" si="148"/>
        <v>#N/A</v>
      </c>
      <c r="AY475" s="125" t="e">
        <f t="shared" si="149"/>
        <v>#N/A</v>
      </c>
      <c r="AZ475" s="114" t="e">
        <f>IF(AX475&amp;AW475="勤怠未設定","×",IF(AV475="勤怠修正","×",IF(AC475="外注","",IF(AA475="",IF(AY475&lt;&gt;"","×",""),IF(VLOOKUP(AA475,カレンダマスタ!$H$66:$I$83,2,FALSE)&lt;&gt;AY475,"×","OK")))))</f>
        <v>#N/A</v>
      </c>
      <c r="BC475" s="124" t="e">
        <f>IF(E475="","",VLOOKUP($E475,カレンダマスタ!$A$4:$E$381,4,FALSE))</f>
        <v>#N/A</v>
      </c>
      <c r="BD475" s="122" t="e">
        <f>IF(AC475="社員","",IF(AG475=0,"",IF(AD475="NSTC",IF(COUNTIF(カレンダマスタ!$Q$5:$Q$32,G475)=1,"OK","×"),
IF(AD475="NS本社",IF(COUNTIF(カレンダマスタ!$T$5:$T$32,G475)=1,"OK","×"),IF(COUNTIF(カレンダマスタ!$R$5:$R$32,G475)=1,"OK","×")))))</f>
        <v>#N/A</v>
      </c>
      <c r="BE475" s="122" t="e">
        <f>IF(AC475="社員","",IF(G475="","",IF(R475&lt;&gt;"","",IF(AF475="CS","OK",IF(VLOOKUP(E475,カレンダマスタ!$A$5:$D$381,4,FALSE)&gt;0,"",IF(OR(G475*24&gt;10.84,H475*24&lt;14.5)=TRUE,"×","OK"))))))</f>
        <v>#N/A</v>
      </c>
      <c r="BF475" s="122" t="e">
        <f t="shared" si="142"/>
        <v>#N/A</v>
      </c>
      <c r="BG475" s="122" t="e">
        <f t="shared" si="155"/>
        <v>#N/A</v>
      </c>
      <c r="BI475" s="114" t="e">
        <f t="shared" si="156"/>
        <v>#N/A</v>
      </c>
    </row>
    <row r="476" spans="2:61">
      <c r="B476" s="111"/>
      <c r="C476" s="536">
        <v>320957</v>
      </c>
      <c r="D476" s="128" t="s">
        <v>550</v>
      </c>
      <c r="E476" s="583">
        <v>45418</v>
      </c>
      <c r="F476" s="128" t="s">
        <v>201</v>
      </c>
      <c r="G476" s="588"/>
      <c r="H476" s="588"/>
      <c r="I476" s="130"/>
      <c r="J476" s="139"/>
      <c r="K476" s="131"/>
      <c r="L476" s="132"/>
      <c r="M476" s="132"/>
      <c r="N476" s="141"/>
      <c r="O476" s="139"/>
      <c r="P476" s="139"/>
      <c r="Q476" s="139"/>
      <c r="R476" s="133"/>
      <c r="S476" s="134"/>
      <c r="T476" s="434" t="str">
        <f t="shared" si="141"/>
        <v/>
      </c>
      <c r="U476" s="429"/>
      <c r="V476" s="429" t="e">
        <f t="shared" si="150"/>
        <v>#N/A</v>
      </c>
      <c r="W476" s="298"/>
      <c r="X476" s="129" t="str">
        <f t="shared" si="157"/>
        <v/>
      </c>
      <c r="Y476" s="129" t="str">
        <f t="shared" si="151"/>
        <v/>
      </c>
      <c r="Z476" s="129" t="str">
        <f t="shared" si="152"/>
        <v/>
      </c>
      <c r="AA476" s="133" t="str">
        <f t="shared" si="145"/>
        <v/>
      </c>
      <c r="AC476" s="186" t="e">
        <f>AC461</f>
        <v>#N/A</v>
      </c>
      <c r="AD476" s="187" t="e">
        <f>AD461</f>
        <v>#N/A</v>
      </c>
      <c r="AE476" s="187" t="e">
        <f>AE461</f>
        <v>#N/A</v>
      </c>
      <c r="AF476" s="187" t="e">
        <f>AF461</f>
        <v>#N/A</v>
      </c>
      <c r="AG476" s="204">
        <f t="shared" si="153"/>
        <v>0</v>
      </c>
      <c r="AI476" s="135" t="str">
        <f>IF(月報!G476&lt;&gt;"",月報!G476,"")</f>
        <v/>
      </c>
      <c r="AJ476" s="126" t="str">
        <f>IF(月報!W476&lt;&gt;"",月報!W476*24,"")</f>
        <v/>
      </c>
      <c r="AK476" s="126" t="str">
        <f>IF(月報!P476&lt;&gt;"",月報!P476,"")</f>
        <v/>
      </c>
      <c r="AL476" s="126" t="str">
        <f>IF(月報!Q476&lt;&gt;"",IF(月報!Q476="平日残","",月報!Q476),"")</f>
        <v/>
      </c>
      <c r="AM476" s="126"/>
      <c r="AN476" s="126" t="e">
        <f t="shared" si="144"/>
        <v>#N/A</v>
      </c>
      <c r="AO476" s="126" t="e">
        <f>IF($E476="","",VLOOKUP($E476,カレンダマスタ!$A$5:$E$381,5,FALSE))</f>
        <v>#N/A</v>
      </c>
      <c r="AQ476" s="196" t="str">
        <f>IF(G476="","",IF(VLOOKUP(E476,カレンダマスタ!$A$5:$D$381,4,FALSE)=0,"",1))</f>
        <v/>
      </c>
      <c r="AR476" s="136" t="str">
        <f>IF($G476="","",IF($AD476="NSTC",INDEX(カレンダマスタ!$I$26:$O$31,MATCH($G476,カレンダマスタ!$H$26:$H$31,1),MATCH($H476,カレンダマスタ!$I$25:$O$25,1)),
IF($AD476="CS本社",INDEX(カレンダマスタ!$I$36:$O$41,MATCH($G476,カレンダマスタ!$H$36:$H$41,1),MATCH($H476,カレンダマスタ!$I$35:$O$35,1)),
IF($AD476="NS本社",INDEX(カレンダマスタ!$I$94:$O$99,MATCH($G476,カレンダマスタ!$H$95:$H$100,1),MATCH($H476,カレンダマスタ!$I$93:$O$93,1)),
IF($AD476="ODC",INDEX(カレンダマスタ!$I$46:$O$51,MATCH($G476,カレンダマスタ!$H$46:$H$51,1),MATCH($H476,カレンダマスタ!$I$45:$O$45,1)),
IF($AD476="NS東京TC",INDEX(カレンダマスタ!$I$56:$O$61,MATCH($G476,カレンダマスタ!$H$56:$H$61,1),MATCH($H476,カレンダマスタ!$I$55:$O$55,1)),""))))))</f>
        <v/>
      </c>
      <c r="AS476" s="126" t="e">
        <f t="shared" si="154"/>
        <v>#N/A</v>
      </c>
      <c r="AU476" s="137" t="e">
        <f>IF(E476="","",VLOOKUP($E476,カレンダマスタ!$A$4:$E$381,4,FALSE))</f>
        <v>#N/A</v>
      </c>
      <c r="AV476" s="137" t="str">
        <f t="shared" si="146"/>
        <v/>
      </c>
      <c r="AW476" s="137" t="str">
        <f t="shared" si="147"/>
        <v/>
      </c>
      <c r="AX476" s="138" t="e">
        <f t="shared" si="148"/>
        <v>#N/A</v>
      </c>
      <c r="AY476" s="138" t="e">
        <f t="shared" si="149"/>
        <v>#N/A</v>
      </c>
      <c r="AZ476" s="130" t="e">
        <f>IF(AX476&amp;AW476="勤怠未設定","×",IF(AV476="勤怠修正","×",IF(AC476="外注","",IF(AA476="",IF(AY476&lt;&gt;"","×",""),IF(VLOOKUP(AA476,カレンダマスタ!$H$66:$I$83,2,FALSE)&lt;&gt;AY476,"×","OK")))))</f>
        <v>#N/A</v>
      </c>
      <c r="BC476" s="137" t="e">
        <f>IF(E476="","",VLOOKUP($E476,カレンダマスタ!$A$4:$E$381,4,FALSE))</f>
        <v>#N/A</v>
      </c>
      <c r="BD476" s="126" t="e">
        <f>IF(AC476="社員","",IF(AG476=0,"",IF(AD476="NSTC",IF(COUNTIF(カレンダマスタ!$Q$5:$Q$32,G476)=1,"OK","×"),
IF(AD476="NS本社",IF(COUNTIF(カレンダマスタ!$T$5:$T$32,G476)=1,"OK","×"),IF(COUNTIF(カレンダマスタ!$R$5:$R$32,G476)=1,"OK","×")))))</f>
        <v>#N/A</v>
      </c>
      <c r="BE476" s="126" t="e">
        <f>IF(AC476="社員","",IF(G476="","",IF(R476&lt;&gt;"","",IF(AF476="CS","OK",IF(VLOOKUP(E476,カレンダマスタ!$A$5:$D$381,4,FALSE)&gt;0,"",IF(OR(G476*24&gt;10.84,H476*24&lt;14.5)=TRUE,"×","OK"))))))</f>
        <v>#N/A</v>
      </c>
      <c r="BF476" s="126" t="e">
        <f t="shared" si="142"/>
        <v>#N/A</v>
      </c>
      <c r="BG476" s="126" t="e">
        <f t="shared" si="155"/>
        <v>#N/A</v>
      </c>
      <c r="BI476" s="130" t="e">
        <f t="shared" si="156"/>
        <v>#N/A</v>
      </c>
    </row>
    <row r="477" spans="2:61">
      <c r="B477" s="111"/>
      <c r="C477" s="536">
        <v>320957</v>
      </c>
      <c r="D477" s="128" t="s">
        <v>550</v>
      </c>
      <c r="E477" s="583">
        <v>45419</v>
      </c>
      <c r="F477" s="128" t="s">
        <v>203</v>
      </c>
      <c r="G477" s="588">
        <v>0.375</v>
      </c>
      <c r="H477" s="588">
        <v>0.8125</v>
      </c>
      <c r="I477" s="130" t="s">
        <v>200</v>
      </c>
      <c r="J477" s="139">
        <v>9.5</v>
      </c>
      <c r="K477" s="131"/>
      <c r="L477" s="132"/>
      <c r="M477" s="132"/>
      <c r="N477" s="141"/>
      <c r="O477" s="139">
        <v>8</v>
      </c>
      <c r="P477" s="139">
        <v>1.5</v>
      </c>
      <c r="Q477" s="139"/>
      <c r="R477" s="133"/>
      <c r="S477" s="134" t="s">
        <v>594</v>
      </c>
      <c r="T477" s="434">
        <f t="shared" si="141"/>
        <v>9.5</v>
      </c>
      <c r="U477" s="429"/>
      <c r="V477" s="429" t="e">
        <f t="shared" si="150"/>
        <v>#N/A</v>
      </c>
      <c r="W477" s="298"/>
      <c r="X477" s="129">
        <f t="shared" si="157"/>
        <v>0.33333333333333331</v>
      </c>
      <c r="Y477" s="129">
        <f t="shared" si="151"/>
        <v>6.25E-2</v>
      </c>
      <c r="Z477" s="129" t="str">
        <f t="shared" si="152"/>
        <v/>
      </c>
      <c r="AA477" s="133" t="str">
        <f t="shared" si="145"/>
        <v/>
      </c>
      <c r="AC477" s="186" t="e">
        <f>AC461</f>
        <v>#N/A</v>
      </c>
      <c r="AD477" s="187" t="e">
        <f>AD461</f>
        <v>#N/A</v>
      </c>
      <c r="AE477" s="187" t="e">
        <f>AE461</f>
        <v>#N/A</v>
      </c>
      <c r="AF477" s="187" t="e">
        <f>AF461</f>
        <v>#N/A</v>
      </c>
      <c r="AG477" s="204" t="e">
        <f t="shared" si="153"/>
        <v>#N/A</v>
      </c>
      <c r="AI477" s="135" t="str">
        <f>IF(月報!G477&lt;&gt;"",月報!G477,"")</f>
        <v/>
      </c>
      <c r="AJ477" s="126">
        <f>IF(月報!W477&lt;&gt;"",月報!W477*24,"")</f>
        <v>9.5</v>
      </c>
      <c r="AK477" s="126" t="str">
        <f>IF(月報!P477&lt;&gt;"",月報!P477,"")</f>
        <v/>
      </c>
      <c r="AL477" s="126" t="str">
        <f>IF(月報!Q477&lt;&gt;"",IF(月報!Q477="平日残","",月報!Q477),"")</f>
        <v/>
      </c>
      <c r="AM477" s="126"/>
      <c r="AN477" s="126" t="e">
        <f t="shared" si="144"/>
        <v>#N/A</v>
      </c>
      <c r="AO477" s="126" t="e">
        <f>IF($E477="","",VLOOKUP($E477,カレンダマスタ!$A$5:$E$381,5,FALSE))</f>
        <v>#N/A</v>
      </c>
      <c r="AQ477" s="196" t="e">
        <f>IF(G477="","",IF(VLOOKUP(E477,カレンダマスタ!$A$5:$D$381,4,FALSE)=0,"",1))</f>
        <v>#N/A</v>
      </c>
      <c r="AR477" s="136" t="e">
        <f>IF($G477="","",IF($AD477="NSTC",INDEX(カレンダマスタ!$I$26:$O$31,MATCH($G477,カレンダマスタ!$H$26:$H$31,1),MATCH($H477,カレンダマスタ!$I$25:$O$25,1)),
IF($AD477="CS本社",INDEX(カレンダマスタ!$I$36:$O$41,MATCH($G477,カレンダマスタ!$H$36:$H$41,1),MATCH($H477,カレンダマスタ!$I$35:$O$35,1)),
IF($AD477="NS本社",INDEX(カレンダマスタ!$I$94:$O$99,MATCH($G477,カレンダマスタ!$H$95:$H$100,1),MATCH($H477,カレンダマスタ!$I$93:$O$93,1)),
IF($AD477="ODC",INDEX(カレンダマスタ!$I$46:$O$51,MATCH($G477,カレンダマスタ!$H$46:$H$51,1),MATCH($H477,カレンダマスタ!$I$45:$O$45,1)),
IF($AD477="NS東京TC",INDEX(カレンダマスタ!$I$56:$O$61,MATCH($G477,カレンダマスタ!$H$56:$H$61,1),MATCH($H477,カレンダマスタ!$I$55:$O$55,1)),""))))))</f>
        <v>#N/A</v>
      </c>
      <c r="AS477" s="126" t="e">
        <f t="shared" si="154"/>
        <v>#N/A</v>
      </c>
      <c r="AU477" s="137" t="e">
        <f>IF(E477="","",VLOOKUP($E477,カレンダマスタ!$A$4:$E$381,4,FALSE))</f>
        <v>#N/A</v>
      </c>
      <c r="AV477" s="137" t="str">
        <f t="shared" si="146"/>
        <v/>
      </c>
      <c r="AW477" s="137" t="str">
        <f t="shared" si="147"/>
        <v/>
      </c>
      <c r="AX477" s="138" t="e">
        <f t="shared" si="148"/>
        <v>#N/A</v>
      </c>
      <c r="AY477" s="138" t="e">
        <f t="shared" si="149"/>
        <v>#N/A</v>
      </c>
      <c r="AZ477" s="130" t="e">
        <f>IF(AX477&amp;AW477="勤怠未設定","×",IF(AV477="勤怠修正","×",IF(AC477="外注","",IF(AA477="",IF(AY477&lt;&gt;"","×",""),IF(VLOOKUP(AA477,カレンダマスタ!$H$66:$I$83,2,FALSE)&lt;&gt;AY477,"×","OK")))))</f>
        <v>#N/A</v>
      </c>
      <c r="BC477" s="137" t="e">
        <f>IF(E477="","",VLOOKUP($E477,カレンダマスタ!$A$4:$E$381,4,FALSE))</f>
        <v>#N/A</v>
      </c>
      <c r="BD477" s="126" t="e">
        <f>IF(AC477="社員","",IF(AG477=0,"",IF(AD477="NSTC",IF(COUNTIF(カレンダマスタ!$Q$5:$Q$32,G477)=1,"OK","×"),
IF(AD477="NS本社",IF(COUNTIF(カレンダマスタ!$T$5:$T$32,G477)=1,"OK","×"),IF(COUNTIF(カレンダマスタ!$R$5:$R$32,G477)=1,"OK","×")))))</f>
        <v>#N/A</v>
      </c>
      <c r="BE477" s="126" t="e">
        <f>IF(AC477="社員","",IF(G477="","",IF(R477&lt;&gt;"","",IF(AF477="CS","OK",IF(VLOOKUP(E477,カレンダマスタ!$A$5:$D$381,4,FALSE)&gt;0,"",IF(OR(G477*24&gt;10.84,H477*24&lt;14.5)=TRUE,"×","OK"))))))</f>
        <v>#N/A</v>
      </c>
      <c r="BF477" s="126" t="e">
        <f t="shared" si="142"/>
        <v>#N/A</v>
      </c>
      <c r="BG477" s="126" t="e">
        <f t="shared" si="155"/>
        <v>#N/A</v>
      </c>
      <c r="BI477" s="130" t="e">
        <f t="shared" si="156"/>
        <v>#N/A</v>
      </c>
    </row>
    <row r="478" spans="2:61">
      <c r="B478" s="111"/>
      <c r="C478" s="536">
        <v>320957</v>
      </c>
      <c r="D478" s="128" t="s">
        <v>550</v>
      </c>
      <c r="E478" s="583">
        <v>45420</v>
      </c>
      <c r="F478" s="128" t="s">
        <v>204</v>
      </c>
      <c r="G478" s="588">
        <v>0.375</v>
      </c>
      <c r="H478" s="588">
        <v>0.78125</v>
      </c>
      <c r="I478" s="130" t="s">
        <v>200</v>
      </c>
      <c r="J478" s="139">
        <v>8.75</v>
      </c>
      <c r="K478" s="131"/>
      <c r="L478" s="132"/>
      <c r="M478" s="132"/>
      <c r="N478" s="141"/>
      <c r="O478" s="139">
        <v>8</v>
      </c>
      <c r="P478" s="139">
        <v>0.75</v>
      </c>
      <c r="Q478" s="139"/>
      <c r="R478" s="133"/>
      <c r="S478" s="134" t="s">
        <v>594</v>
      </c>
      <c r="T478" s="434">
        <f t="shared" si="141"/>
        <v>8.75</v>
      </c>
      <c r="U478" s="429"/>
      <c r="V478" s="429" t="e">
        <f t="shared" si="150"/>
        <v>#N/A</v>
      </c>
      <c r="W478" s="298"/>
      <c r="X478" s="129">
        <f t="shared" si="157"/>
        <v>0.33333333333333331</v>
      </c>
      <c r="Y478" s="129">
        <f t="shared" si="151"/>
        <v>3.125E-2</v>
      </c>
      <c r="Z478" s="129" t="str">
        <f t="shared" si="152"/>
        <v/>
      </c>
      <c r="AA478" s="133" t="str">
        <f t="shared" si="145"/>
        <v/>
      </c>
      <c r="AC478" s="186" t="e">
        <f>AC461</f>
        <v>#N/A</v>
      </c>
      <c r="AD478" s="187" t="e">
        <f>AD461</f>
        <v>#N/A</v>
      </c>
      <c r="AE478" s="187" t="e">
        <f>AE461</f>
        <v>#N/A</v>
      </c>
      <c r="AF478" s="187" t="e">
        <f>AF461</f>
        <v>#N/A</v>
      </c>
      <c r="AG478" s="204" t="e">
        <f t="shared" si="153"/>
        <v>#N/A</v>
      </c>
      <c r="AI478" s="140" t="str">
        <f>IF(月報!G478&lt;&gt;"",月報!G478,"")</f>
        <v/>
      </c>
      <c r="AJ478" s="126">
        <f>IF(月報!W478&lt;&gt;"",月報!W478*24,"")</f>
        <v>8.75</v>
      </c>
      <c r="AK478" s="126" t="str">
        <f>IF(月報!P478&lt;&gt;"",月報!P478,"")</f>
        <v/>
      </c>
      <c r="AL478" s="126" t="str">
        <f>IF(月報!Q478&lt;&gt;"",IF(月報!Q478="平日残","",月報!Q478),"")</f>
        <v/>
      </c>
      <c r="AM478" s="126"/>
      <c r="AN478" s="126" t="e">
        <f t="shared" si="144"/>
        <v>#N/A</v>
      </c>
      <c r="AO478" s="126" t="e">
        <f>IF($E478="","",VLOOKUP($E478,カレンダマスタ!$A$5:$E$381,5,FALSE))</f>
        <v>#N/A</v>
      </c>
      <c r="AQ478" s="196" t="e">
        <f>IF(G478="","",IF(VLOOKUP(E478,カレンダマスタ!$A$5:$D$381,4,FALSE)=0,"",1))</f>
        <v>#N/A</v>
      </c>
      <c r="AR478" s="136" t="e">
        <f>IF($G478="","",IF($AD478="NSTC",INDEX(カレンダマスタ!$I$26:$O$31,MATCH($G478,カレンダマスタ!$H$26:$H$31,1),MATCH($H478,カレンダマスタ!$I$25:$O$25,1)),
IF($AD478="CS本社",INDEX(カレンダマスタ!$I$36:$O$41,MATCH($G478,カレンダマスタ!$H$36:$H$41,1),MATCH($H478,カレンダマスタ!$I$35:$O$35,1)),
IF($AD478="NS本社",INDEX(カレンダマスタ!$I$94:$O$99,MATCH($G478,カレンダマスタ!$H$95:$H$100,1),MATCH($H478,カレンダマスタ!$I$93:$O$93,1)),
IF($AD478="ODC",INDEX(カレンダマスタ!$I$46:$O$51,MATCH($G478,カレンダマスタ!$H$46:$H$51,1),MATCH($H478,カレンダマスタ!$I$45:$O$45,1)),
IF($AD478="NS東京TC",INDEX(カレンダマスタ!$I$56:$O$61,MATCH($G478,カレンダマスタ!$H$56:$H$61,1),MATCH($H478,カレンダマスタ!$I$55:$O$55,1)),""))))))</f>
        <v>#N/A</v>
      </c>
      <c r="AS478" s="126" t="e">
        <f t="shared" si="154"/>
        <v>#N/A</v>
      </c>
      <c r="AU478" s="137" t="e">
        <f>IF(E478="","",VLOOKUP($E478,カレンダマスタ!$A$4:$E$381,4,FALSE))</f>
        <v>#N/A</v>
      </c>
      <c r="AV478" s="137" t="str">
        <f t="shared" si="146"/>
        <v/>
      </c>
      <c r="AW478" s="137" t="str">
        <f t="shared" si="147"/>
        <v/>
      </c>
      <c r="AX478" s="138" t="e">
        <f t="shared" si="148"/>
        <v>#N/A</v>
      </c>
      <c r="AY478" s="138" t="e">
        <f t="shared" si="149"/>
        <v>#N/A</v>
      </c>
      <c r="AZ478" s="130" t="e">
        <f>IF(AX478&amp;AW478="勤怠未設定","×",IF(AV478="勤怠修正","×",IF(AC478="外注","",IF(AA478="",IF(AY478&lt;&gt;"","×",""),IF(VLOOKUP(AA478,カレンダマスタ!$H$66:$I$83,2,FALSE)&lt;&gt;AY478,"×","OK")))))</f>
        <v>#N/A</v>
      </c>
      <c r="BC478" s="137" t="e">
        <f>IF(E478="","",VLOOKUP($E478,カレンダマスタ!$A$4:$E$381,4,FALSE))</f>
        <v>#N/A</v>
      </c>
      <c r="BD478" s="126" t="e">
        <f>IF(AC478="社員","",IF(AG478=0,"",IF(AD478="NSTC",IF(COUNTIF(カレンダマスタ!$Q$5:$Q$32,G478)=1,"OK","×"),
IF(AD478="NS本社",IF(COUNTIF(カレンダマスタ!$T$5:$T$32,G478)=1,"OK","×"),IF(COUNTIF(カレンダマスタ!$R$5:$R$32,G478)=1,"OK","×")))))</f>
        <v>#N/A</v>
      </c>
      <c r="BE478" s="126" t="e">
        <f>IF(AC478="社員","",IF(G478="","",IF(R478&lt;&gt;"","",IF(AF478="CS","OK",IF(VLOOKUP(E478,カレンダマスタ!$A$5:$D$381,4,FALSE)&gt;0,"",IF(OR(G478*24&gt;10.84,H478*24&lt;14.5)=TRUE,"×","OK"))))))</f>
        <v>#N/A</v>
      </c>
      <c r="BF478" s="126" t="e">
        <f t="shared" si="142"/>
        <v>#N/A</v>
      </c>
      <c r="BG478" s="126" t="e">
        <f t="shared" si="155"/>
        <v>#N/A</v>
      </c>
      <c r="BI478" s="130" t="e">
        <f t="shared" si="156"/>
        <v>#N/A</v>
      </c>
    </row>
    <row r="479" spans="2:61">
      <c r="B479" s="111"/>
      <c r="C479" s="536">
        <v>320957</v>
      </c>
      <c r="D479" s="128" t="s">
        <v>550</v>
      </c>
      <c r="E479" s="583">
        <v>45421</v>
      </c>
      <c r="F479" s="128" t="s">
        <v>205</v>
      </c>
      <c r="G479" s="588">
        <v>0.375</v>
      </c>
      <c r="H479" s="588">
        <v>0.79166666666666663</v>
      </c>
      <c r="I479" s="130" t="s">
        <v>200</v>
      </c>
      <c r="J479" s="139">
        <v>9</v>
      </c>
      <c r="K479" s="131"/>
      <c r="L479" s="132"/>
      <c r="M479" s="132"/>
      <c r="N479" s="141"/>
      <c r="O479" s="139">
        <v>8</v>
      </c>
      <c r="P479" s="139">
        <v>1</v>
      </c>
      <c r="Q479" s="139"/>
      <c r="R479" s="133"/>
      <c r="S479" s="134" t="s">
        <v>594</v>
      </c>
      <c r="T479" s="434">
        <f t="shared" si="141"/>
        <v>9</v>
      </c>
      <c r="U479" s="429"/>
      <c r="V479" s="429" t="e">
        <f t="shared" si="150"/>
        <v>#N/A</v>
      </c>
      <c r="W479" s="298"/>
      <c r="X479" s="129">
        <f t="shared" si="157"/>
        <v>0.33333333333333331</v>
      </c>
      <c r="Y479" s="129">
        <f t="shared" si="151"/>
        <v>4.1666666666666664E-2</v>
      </c>
      <c r="Z479" s="129" t="str">
        <f t="shared" si="152"/>
        <v/>
      </c>
      <c r="AA479" s="133" t="str">
        <f t="shared" si="145"/>
        <v/>
      </c>
      <c r="AC479" s="186" t="e">
        <f>AC461</f>
        <v>#N/A</v>
      </c>
      <c r="AD479" s="187" t="e">
        <f>AD461</f>
        <v>#N/A</v>
      </c>
      <c r="AE479" s="187" t="e">
        <f>AE461</f>
        <v>#N/A</v>
      </c>
      <c r="AF479" s="187" t="e">
        <f>AF461</f>
        <v>#N/A</v>
      </c>
      <c r="AG479" s="204" t="e">
        <f t="shared" si="153"/>
        <v>#N/A</v>
      </c>
      <c r="AI479" s="140" t="str">
        <f>IF(月報!G479&lt;&gt;"",月報!G479,"")</f>
        <v/>
      </c>
      <c r="AJ479" s="126">
        <f>IF(月報!W479&lt;&gt;"",月報!W479*24,"")</f>
        <v>9</v>
      </c>
      <c r="AK479" s="126" t="str">
        <f>IF(月報!P479&lt;&gt;"",月報!P479,"")</f>
        <v/>
      </c>
      <c r="AL479" s="126" t="str">
        <f>IF(月報!Q479&lt;&gt;"",IF(月報!Q479="平日残","",月報!Q479),"")</f>
        <v/>
      </c>
      <c r="AM479" s="126"/>
      <c r="AN479" s="126" t="e">
        <f t="shared" si="144"/>
        <v>#N/A</v>
      </c>
      <c r="AO479" s="126" t="e">
        <f>IF($E479="","",VLOOKUP($E479,カレンダマスタ!$A$5:$E$381,5,FALSE))</f>
        <v>#N/A</v>
      </c>
      <c r="AQ479" s="196" t="e">
        <f>IF(G479="","",IF(VLOOKUP(E479,カレンダマスタ!$A$5:$D$381,4,FALSE)=0,"",1))</f>
        <v>#N/A</v>
      </c>
      <c r="AR479" s="136" t="e">
        <f>IF($G479="","",IF($AD479="NSTC",INDEX(カレンダマスタ!$I$26:$O$31,MATCH($G479,カレンダマスタ!$H$26:$H$31,1),MATCH($H479,カレンダマスタ!$I$25:$O$25,1)),
IF($AD479="CS本社",INDEX(カレンダマスタ!$I$36:$O$41,MATCH($G479,カレンダマスタ!$H$36:$H$41,1),MATCH($H479,カレンダマスタ!$I$35:$O$35,1)),
IF($AD479="NS本社",INDEX(カレンダマスタ!$I$94:$O$99,MATCH($G479,カレンダマスタ!$H$95:$H$100,1),MATCH($H479,カレンダマスタ!$I$93:$O$93,1)),
IF($AD479="ODC",INDEX(カレンダマスタ!$I$46:$O$51,MATCH($G479,カレンダマスタ!$H$46:$H$51,1),MATCH($H479,カレンダマスタ!$I$45:$O$45,1)),
IF($AD479="NS東京TC",INDEX(カレンダマスタ!$I$56:$O$61,MATCH($G479,カレンダマスタ!$H$56:$H$61,1),MATCH($H479,カレンダマスタ!$I$55:$O$55,1)),""))))))</f>
        <v>#N/A</v>
      </c>
      <c r="AS479" s="126" t="e">
        <f t="shared" si="154"/>
        <v>#N/A</v>
      </c>
      <c r="AU479" s="137" t="e">
        <f>IF(E479="","",VLOOKUP($E479,カレンダマスタ!$A$4:$E$381,4,FALSE))</f>
        <v>#N/A</v>
      </c>
      <c r="AV479" s="137" t="str">
        <f t="shared" si="146"/>
        <v/>
      </c>
      <c r="AW479" s="137" t="str">
        <f t="shared" si="147"/>
        <v/>
      </c>
      <c r="AX479" s="138" t="e">
        <f t="shared" si="148"/>
        <v>#N/A</v>
      </c>
      <c r="AY479" s="138" t="e">
        <f t="shared" si="149"/>
        <v>#N/A</v>
      </c>
      <c r="AZ479" s="130" t="e">
        <f>IF(AX479&amp;AW479="勤怠未設定","×",IF(AV479="勤怠修正","×",IF(AC479="外注","",IF(AA479="",IF(AY479&lt;&gt;"","×",""),IF(VLOOKUP(AA479,カレンダマスタ!$H$66:$I$83,2,FALSE)&lt;&gt;AY479,"×","OK")))))</f>
        <v>#N/A</v>
      </c>
      <c r="BC479" s="137" t="e">
        <f>IF(E479="","",VLOOKUP($E479,カレンダマスタ!$A$4:$E$381,4,FALSE))</f>
        <v>#N/A</v>
      </c>
      <c r="BD479" s="126" t="e">
        <f>IF(AC479="社員","",IF(AG479=0,"",IF(AD479="NSTC",IF(COUNTIF(カレンダマスタ!$Q$5:$Q$32,G479)=1,"OK","×"),
IF(AD479="NS本社",IF(COUNTIF(カレンダマスタ!$T$5:$T$32,G479)=1,"OK","×"),IF(COUNTIF(カレンダマスタ!$R$5:$R$32,G479)=1,"OK","×")))))</f>
        <v>#N/A</v>
      </c>
      <c r="BE479" s="126" t="e">
        <f>IF(AC479="社員","",IF(G479="","",IF(R479&lt;&gt;"","",IF(AF479="CS","OK",IF(VLOOKUP(E479,カレンダマスタ!$A$5:$D$381,4,FALSE)&gt;0,"",IF(OR(G479*24&gt;10.84,H479*24&lt;14.5)=TRUE,"×","OK"))))))</f>
        <v>#N/A</v>
      </c>
      <c r="BF479" s="126" t="e">
        <f t="shared" si="142"/>
        <v>#N/A</v>
      </c>
      <c r="BG479" s="126" t="e">
        <f t="shared" si="155"/>
        <v>#N/A</v>
      </c>
      <c r="BI479" s="130" t="e">
        <f t="shared" si="156"/>
        <v>#N/A</v>
      </c>
    </row>
    <row r="480" spans="2:61">
      <c r="B480" s="111"/>
      <c r="C480" s="536">
        <v>320957</v>
      </c>
      <c r="D480" s="128" t="s">
        <v>550</v>
      </c>
      <c r="E480" s="583">
        <v>45422</v>
      </c>
      <c r="F480" s="128" t="s">
        <v>199</v>
      </c>
      <c r="G480" s="588">
        <v>0.375</v>
      </c>
      <c r="H480" s="588">
        <v>0.75</v>
      </c>
      <c r="I480" s="130" t="s">
        <v>200</v>
      </c>
      <c r="J480" s="139">
        <v>8</v>
      </c>
      <c r="K480" s="131"/>
      <c r="L480" s="132"/>
      <c r="M480" s="132"/>
      <c r="N480" s="141"/>
      <c r="O480" s="139">
        <v>8</v>
      </c>
      <c r="P480" s="139"/>
      <c r="Q480" s="139"/>
      <c r="R480" s="133"/>
      <c r="S480" s="134" t="s">
        <v>594</v>
      </c>
      <c r="T480" s="434">
        <f t="shared" si="141"/>
        <v>8</v>
      </c>
      <c r="U480" s="429"/>
      <c r="V480" s="429" t="e">
        <f t="shared" si="150"/>
        <v>#N/A</v>
      </c>
      <c r="W480" s="298"/>
      <c r="X480" s="129">
        <f t="shared" si="157"/>
        <v>0.33333333333333331</v>
      </c>
      <c r="Y480" s="129" t="str">
        <f t="shared" si="151"/>
        <v/>
      </c>
      <c r="Z480" s="129" t="str">
        <f t="shared" si="152"/>
        <v/>
      </c>
      <c r="AA480" s="133" t="str">
        <f t="shared" si="145"/>
        <v/>
      </c>
      <c r="AC480" s="186" t="e">
        <f>AC461</f>
        <v>#N/A</v>
      </c>
      <c r="AD480" s="187" t="e">
        <f>AD461</f>
        <v>#N/A</v>
      </c>
      <c r="AE480" s="187" t="e">
        <f>AE461</f>
        <v>#N/A</v>
      </c>
      <c r="AF480" s="187" t="e">
        <f>AF461</f>
        <v>#N/A</v>
      </c>
      <c r="AG480" s="204" t="e">
        <f t="shared" si="153"/>
        <v>#N/A</v>
      </c>
      <c r="AI480" s="140" t="str">
        <f>IF(月報!G480&lt;&gt;"",月報!G480,"")</f>
        <v/>
      </c>
      <c r="AJ480" s="126">
        <f>IF(月報!W480&lt;&gt;"",月報!W480*24,"")</f>
        <v>8</v>
      </c>
      <c r="AK480" s="126" t="str">
        <f>IF(月報!P480&lt;&gt;"",月報!P480,"")</f>
        <v/>
      </c>
      <c r="AL480" s="126" t="str">
        <f>IF(月報!Q480&lt;&gt;"",IF(月報!Q480="平日残","",月報!Q480),"")</f>
        <v/>
      </c>
      <c r="AM480" s="126"/>
      <c r="AN480" s="126" t="e">
        <f t="shared" si="144"/>
        <v>#N/A</v>
      </c>
      <c r="AO480" s="126" t="e">
        <f>IF($E480="","",VLOOKUP($E480,カレンダマスタ!$A$5:$E$381,5,FALSE))</f>
        <v>#N/A</v>
      </c>
      <c r="AQ480" s="196" t="e">
        <f>IF(G480="","",IF(VLOOKUP(E480,カレンダマスタ!$A$5:$D$381,4,FALSE)=0,"",1))</f>
        <v>#N/A</v>
      </c>
      <c r="AR480" s="136" t="e">
        <f>IF($G480="","",IF($AD480="NSTC",INDEX(カレンダマスタ!$I$26:$O$31,MATCH($G480,カレンダマスタ!$H$26:$H$31,1),MATCH($H480,カレンダマスタ!$I$25:$O$25,1)),
IF($AD480="CS本社",INDEX(カレンダマスタ!$I$36:$O$41,MATCH($G480,カレンダマスタ!$H$36:$H$41,1),MATCH($H480,カレンダマスタ!$I$35:$O$35,1)),
IF($AD480="NS本社",INDEX(カレンダマスタ!$I$94:$O$99,MATCH($G480,カレンダマスタ!$H$95:$H$100,1),MATCH($H480,カレンダマスタ!$I$93:$O$93,1)),
IF($AD480="ODC",INDEX(カレンダマスタ!$I$46:$O$51,MATCH($G480,カレンダマスタ!$H$46:$H$51,1),MATCH($H480,カレンダマスタ!$I$45:$O$45,1)),
IF($AD480="NS東京TC",INDEX(カレンダマスタ!$I$56:$O$61,MATCH($G480,カレンダマスタ!$H$56:$H$61,1),MATCH($H480,カレンダマスタ!$I$55:$O$55,1)),""))))))</f>
        <v>#N/A</v>
      </c>
      <c r="AS480" s="126" t="e">
        <f t="shared" si="154"/>
        <v>#N/A</v>
      </c>
      <c r="AU480" s="137" t="e">
        <f>IF(E480="","",VLOOKUP($E480,カレンダマスタ!$A$4:$E$381,4,FALSE))</f>
        <v>#N/A</v>
      </c>
      <c r="AV480" s="137" t="str">
        <f t="shared" si="146"/>
        <v/>
      </c>
      <c r="AW480" s="137" t="str">
        <f t="shared" si="147"/>
        <v/>
      </c>
      <c r="AX480" s="138" t="e">
        <f t="shared" si="148"/>
        <v>#N/A</v>
      </c>
      <c r="AY480" s="138" t="e">
        <f t="shared" si="149"/>
        <v>#N/A</v>
      </c>
      <c r="AZ480" s="130" t="e">
        <f>IF(AX480&amp;AW480="勤怠未設定","×",IF(AV480="勤怠修正","×",IF(AC480="外注","",IF(AA480="",IF(AY480&lt;&gt;"","×",""),IF(VLOOKUP(AA480,カレンダマスタ!$H$66:$I$83,2,FALSE)&lt;&gt;AY480,"×","OK")))))</f>
        <v>#N/A</v>
      </c>
      <c r="BC480" s="137" t="e">
        <f>IF(E480="","",VLOOKUP($E480,カレンダマスタ!$A$4:$E$381,4,FALSE))</f>
        <v>#N/A</v>
      </c>
      <c r="BD480" s="126" t="e">
        <f>IF(AC480="社員","",IF(AG480=0,"",IF(AD480="NSTC",IF(COUNTIF(カレンダマスタ!$Q$5:$Q$32,G480)=1,"OK","×"),
IF(AD480="NS本社",IF(COUNTIF(カレンダマスタ!$T$5:$T$32,G480)=1,"OK","×"),IF(COUNTIF(カレンダマスタ!$R$5:$R$32,G480)=1,"OK","×")))))</f>
        <v>#N/A</v>
      </c>
      <c r="BE480" s="126" t="e">
        <f>IF(AC480="社員","",IF(G480="","",IF(R480&lt;&gt;"","",IF(AF480="CS","OK",IF(VLOOKUP(E480,カレンダマスタ!$A$5:$D$381,4,FALSE)&gt;0,"",IF(OR(G480*24&gt;10.84,H480*24&lt;14.5)=TRUE,"×","OK"))))))</f>
        <v>#N/A</v>
      </c>
      <c r="BF480" s="126" t="e">
        <f t="shared" si="142"/>
        <v>#N/A</v>
      </c>
      <c r="BG480" s="126" t="e">
        <f t="shared" si="155"/>
        <v>#N/A</v>
      </c>
      <c r="BI480" s="130" t="e">
        <f t="shared" si="156"/>
        <v>#N/A</v>
      </c>
    </row>
    <row r="481" spans="2:61">
      <c r="B481" s="111"/>
      <c r="C481" s="537">
        <v>320957</v>
      </c>
      <c r="D481" s="142" t="s">
        <v>550</v>
      </c>
      <c r="E481" s="584">
        <v>45423</v>
      </c>
      <c r="F481" s="142" t="s">
        <v>369</v>
      </c>
      <c r="G481" s="589"/>
      <c r="H481" s="589"/>
      <c r="I481" s="144"/>
      <c r="J481" s="148"/>
      <c r="K481" s="145"/>
      <c r="L481" s="146"/>
      <c r="M481" s="146"/>
      <c r="N481" s="147"/>
      <c r="O481" s="148"/>
      <c r="P481" s="148"/>
      <c r="Q481" s="148"/>
      <c r="R481" s="149"/>
      <c r="S481" s="156"/>
      <c r="T481" s="435" t="str">
        <f t="shared" si="141"/>
        <v/>
      </c>
      <c r="U481" s="430"/>
      <c r="V481" s="430" t="e">
        <f t="shared" si="150"/>
        <v>#N/A</v>
      </c>
      <c r="W481" s="298"/>
      <c r="X481" s="143" t="str">
        <f t="shared" si="157"/>
        <v/>
      </c>
      <c r="Y481" s="143" t="str">
        <f t="shared" si="151"/>
        <v/>
      </c>
      <c r="Z481" s="143" t="str">
        <f t="shared" si="152"/>
        <v/>
      </c>
      <c r="AA481" s="149" t="str">
        <f t="shared" si="145"/>
        <v/>
      </c>
      <c r="AC481" s="188" t="e">
        <f>AC461</f>
        <v>#N/A</v>
      </c>
      <c r="AD481" s="189" t="e">
        <f>AD461</f>
        <v>#N/A</v>
      </c>
      <c r="AE481" s="189" t="e">
        <f>AE461</f>
        <v>#N/A</v>
      </c>
      <c r="AF481" s="189" t="e">
        <f>AF461</f>
        <v>#N/A</v>
      </c>
      <c r="AG481" s="205">
        <f t="shared" si="153"/>
        <v>0</v>
      </c>
      <c r="AI481" s="157" t="str">
        <f>IF(月報!G481&lt;&gt;"",月報!G481,"")</f>
        <v/>
      </c>
      <c r="AJ481" s="151" t="str">
        <f>IF(月報!W481&lt;&gt;"",月報!W481*24,"")</f>
        <v/>
      </c>
      <c r="AK481" s="151" t="str">
        <f>IF(月報!P481&lt;&gt;"",月報!P481,"")</f>
        <v/>
      </c>
      <c r="AL481" s="151" t="str">
        <f>IF(月報!Q481&lt;&gt;"",IF(月報!Q481="平日残","",月報!Q481),"")</f>
        <v/>
      </c>
      <c r="AM481" s="151"/>
      <c r="AN481" s="151" t="e">
        <f t="shared" si="144"/>
        <v>#N/A</v>
      </c>
      <c r="AO481" s="151" t="e">
        <f>IF($E481="","",VLOOKUP($E481,カレンダマスタ!$A$5:$E$381,5,FALSE))</f>
        <v>#N/A</v>
      </c>
      <c r="AQ481" s="197" t="str">
        <f>IF(G481="","",IF(VLOOKUP(E481,カレンダマスタ!$A$5:$D$381,4,FALSE)=0,"",1))</f>
        <v/>
      </c>
      <c r="AR481" s="152" t="str">
        <f>IF($G481="","",IF($AD481="NSTC",INDEX(カレンダマスタ!$I$26:$O$31,MATCH($G481,カレンダマスタ!$H$26:$H$31,1),MATCH($H481,カレンダマスタ!$I$25:$O$25,1)),
IF($AD481="CS本社",INDEX(カレンダマスタ!$I$36:$O$41,MATCH($G481,カレンダマスタ!$H$36:$H$41,1),MATCH($H481,カレンダマスタ!$I$35:$O$35,1)),
IF($AD481="NS本社",INDEX(カレンダマスタ!$I$94:$O$99,MATCH($G481,カレンダマスタ!$H$95:$H$100,1),MATCH($H481,カレンダマスタ!$I$93:$O$93,1)),
IF($AD481="ODC",INDEX(カレンダマスタ!$I$46:$O$51,MATCH($G481,カレンダマスタ!$H$46:$H$51,1),MATCH($H481,カレンダマスタ!$I$45:$O$45,1)),
IF($AD481="NS東京TC",INDEX(カレンダマスタ!$I$56:$O$61,MATCH($G481,カレンダマスタ!$H$56:$H$61,1),MATCH($H481,カレンダマスタ!$I$55:$O$55,1)),""))))))</f>
        <v/>
      </c>
      <c r="AS481" s="151" t="e">
        <f t="shared" si="154"/>
        <v>#N/A</v>
      </c>
      <c r="AU481" s="153" t="e">
        <f>IF(E481="","",VLOOKUP($E481,カレンダマスタ!$A$4:$E$381,4,FALSE))</f>
        <v>#N/A</v>
      </c>
      <c r="AV481" s="153" t="str">
        <f t="shared" si="146"/>
        <v/>
      </c>
      <c r="AW481" s="153" t="str">
        <f t="shared" si="147"/>
        <v/>
      </c>
      <c r="AX481" s="154" t="e">
        <f t="shared" si="148"/>
        <v>#N/A</v>
      </c>
      <c r="AY481" s="154" t="e">
        <f t="shared" si="149"/>
        <v>#N/A</v>
      </c>
      <c r="AZ481" s="144" t="e">
        <f>IF(AX481&amp;AW481="勤怠未設定","×",IF(AV481="勤怠修正","×",IF(AC481="外注","",IF(AA481="",IF(AY481&lt;&gt;"","×",""),IF(VLOOKUP(AA481,カレンダマスタ!$H$66:$I$83,2,FALSE)&lt;&gt;AY481,"×","OK")))))</f>
        <v>#N/A</v>
      </c>
      <c r="BC481" s="153" t="e">
        <f>IF(E481="","",VLOOKUP($E481,カレンダマスタ!$A$4:$E$381,4,FALSE))</f>
        <v>#N/A</v>
      </c>
      <c r="BD481" s="151" t="e">
        <f>IF(AC481="社員","",IF(AG481=0,"",IF(AD481="NSTC",IF(COUNTIF(カレンダマスタ!$Q$5:$Q$32,G481)=1,"OK","×"),
IF(AD481="NS本社",IF(COUNTIF(カレンダマスタ!$T$5:$T$32,G481)=1,"OK","×"),IF(COUNTIF(カレンダマスタ!$R$5:$R$32,G481)=1,"OK","×")))))</f>
        <v>#N/A</v>
      </c>
      <c r="BE481" s="151" t="e">
        <f>IF(AC481="社員","",IF(G481="","",IF(R481&lt;&gt;"","",IF(AF481="CS","OK",IF(VLOOKUP(E481,カレンダマスタ!$A$5:$D$381,4,FALSE)&gt;0,"",IF(OR(G481*24&gt;10.84,H481*24&lt;14.5)=TRUE,"×","OK"))))))</f>
        <v>#N/A</v>
      </c>
      <c r="BF481" s="151" t="e">
        <f t="shared" si="142"/>
        <v>#N/A</v>
      </c>
      <c r="BG481" s="151" t="e">
        <f t="shared" si="155"/>
        <v>#N/A</v>
      </c>
      <c r="BI481" s="144" t="e">
        <f t="shared" si="156"/>
        <v>#N/A</v>
      </c>
    </row>
    <row r="482" spans="2:61">
      <c r="B482" s="111"/>
      <c r="C482" s="535">
        <v>320957</v>
      </c>
      <c r="D482" s="112" t="s">
        <v>550</v>
      </c>
      <c r="E482" s="582">
        <v>45424</v>
      </c>
      <c r="F482" s="112" t="s">
        <v>370</v>
      </c>
      <c r="G482" s="587"/>
      <c r="H482" s="587"/>
      <c r="I482" s="114"/>
      <c r="J482" s="118"/>
      <c r="K482" s="115"/>
      <c r="L482" s="116"/>
      <c r="M482" s="116"/>
      <c r="N482" s="117"/>
      <c r="O482" s="118"/>
      <c r="P482" s="118"/>
      <c r="Q482" s="118"/>
      <c r="R482" s="119"/>
      <c r="S482" s="120"/>
      <c r="T482" s="433" t="str">
        <f t="shared" si="141"/>
        <v/>
      </c>
      <c r="U482" s="431">
        <f>SUM(T482:T488)</f>
        <v>44.75</v>
      </c>
      <c r="V482" s="431" t="e">
        <f t="shared" si="150"/>
        <v>#N/A</v>
      </c>
      <c r="W482" s="298"/>
      <c r="X482" s="113" t="str">
        <f t="shared" si="157"/>
        <v/>
      </c>
      <c r="Y482" s="113" t="str">
        <f t="shared" si="151"/>
        <v/>
      </c>
      <c r="Z482" s="113" t="str">
        <f t="shared" si="152"/>
        <v/>
      </c>
      <c r="AA482" s="119" t="str">
        <f t="shared" si="145"/>
        <v/>
      </c>
      <c r="AC482" s="190" t="e">
        <f>AC461</f>
        <v>#N/A</v>
      </c>
      <c r="AD482" s="191" t="e">
        <f>AD461</f>
        <v>#N/A</v>
      </c>
      <c r="AE482" s="191" t="e">
        <f>AE461</f>
        <v>#N/A</v>
      </c>
      <c r="AF482" s="191" t="e">
        <f>AF461</f>
        <v>#N/A</v>
      </c>
      <c r="AG482" s="206">
        <f t="shared" si="153"/>
        <v>0</v>
      </c>
      <c r="AI482" s="158" t="str">
        <f>IF(月報!G482&lt;&gt;"",月報!G482,"")</f>
        <v/>
      </c>
      <c r="AJ482" s="122" t="str">
        <f>IF(月報!W482&lt;&gt;"",月報!W482*24,"")</f>
        <v/>
      </c>
      <c r="AK482" s="122" t="str">
        <f>IF(月報!P482&lt;&gt;"",月報!P482,"")</f>
        <v/>
      </c>
      <c r="AL482" s="122" t="str">
        <f>IF(月報!Q482&lt;&gt;"",IF(月報!Q482="平日残","",月報!Q482),"")</f>
        <v/>
      </c>
      <c r="AM482" s="122"/>
      <c r="AN482" s="122" t="e">
        <f t="shared" si="144"/>
        <v>#N/A</v>
      </c>
      <c r="AO482" s="122" t="e">
        <f>IF($E482="","",VLOOKUP($E482,カレンダマスタ!$A$5:$E$381,5,FALSE))</f>
        <v>#N/A</v>
      </c>
      <c r="AQ482" s="195" t="str">
        <f>IF(G482="","",IF(VLOOKUP(E482,カレンダマスタ!$A$5:$D$381,4,FALSE)=0,"",1))</f>
        <v/>
      </c>
      <c r="AR482" s="123" t="str">
        <f>IF($G482="","",IF($AD482="NSTC",INDEX(カレンダマスタ!$I$26:$O$31,MATCH($G482,カレンダマスタ!$H$26:$H$31,1),MATCH($H482,カレンダマスタ!$I$25:$O$25,1)),
IF($AD482="CS本社",INDEX(カレンダマスタ!$I$36:$O$41,MATCH($G482,カレンダマスタ!$H$36:$H$41,1),MATCH($H482,カレンダマスタ!$I$35:$O$35,1)),
IF($AD482="NS本社",INDEX(カレンダマスタ!$I$94:$O$99,MATCH($G482,カレンダマスタ!$H$95:$H$100,1),MATCH($H482,カレンダマスタ!$I$93:$O$93,1)),
IF($AD482="ODC",INDEX(カレンダマスタ!$I$46:$O$51,MATCH($G482,カレンダマスタ!$H$46:$H$51,1),MATCH($H482,カレンダマスタ!$I$45:$O$45,1)),
IF($AD482="NS東京TC",INDEX(カレンダマスタ!$I$56:$O$61,MATCH($G482,カレンダマスタ!$H$56:$H$61,1),MATCH($H482,カレンダマスタ!$I$55:$O$55,1)),""))))))</f>
        <v/>
      </c>
      <c r="AS482" s="122" t="e">
        <f t="shared" si="154"/>
        <v>#N/A</v>
      </c>
      <c r="AU482" s="124" t="e">
        <f>IF(E482="","",VLOOKUP($E482,カレンダマスタ!$A$4:$E$381,4,FALSE))</f>
        <v>#N/A</v>
      </c>
      <c r="AV482" s="124" t="str">
        <f t="shared" si="146"/>
        <v/>
      </c>
      <c r="AW482" s="124" t="str">
        <f t="shared" si="147"/>
        <v/>
      </c>
      <c r="AX482" s="125" t="e">
        <f t="shared" si="148"/>
        <v>#N/A</v>
      </c>
      <c r="AY482" s="125" t="e">
        <f t="shared" si="149"/>
        <v>#N/A</v>
      </c>
      <c r="AZ482" s="114" t="e">
        <f>IF(AX482&amp;AW482="勤怠未設定","×",IF(AV482="勤怠修正","×",IF(AC482="外注","",IF(AA482="",IF(AY482&lt;&gt;"","×",""),IF(VLOOKUP(AA482,カレンダマスタ!$H$66:$I$83,2,FALSE)&lt;&gt;AY482,"×","OK")))))</f>
        <v>#N/A</v>
      </c>
      <c r="BC482" s="124" t="e">
        <f>IF(E482="","",VLOOKUP($E482,カレンダマスタ!$A$4:$E$381,4,FALSE))</f>
        <v>#N/A</v>
      </c>
      <c r="BD482" s="122" t="e">
        <f>IF(AC482="社員","",IF(AG482=0,"",IF(AD482="NSTC",IF(COUNTIF(カレンダマスタ!$Q$5:$Q$32,G482)=1,"OK","×"),
IF(AD482="NS本社",IF(COUNTIF(カレンダマスタ!$T$5:$T$32,G482)=1,"OK","×"),IF(COUNTIF(カレンダマスタ!$R$5:$R$32,G482)=1,"OK","×")))))</f>
        <v>#N/A</v>
      </c>
      <c r="BE482" s="122" t="e">
        <f>IF(AC482="社員","",IF(G482="","",IF(R482&lt;&gt;"","",IF(AF482="CS","OK",IF(VLOOKUP(E482,カレンダマスタ!$A$5:$D$381,4,FALSE)&gt;0,"",IF(OR(G482*24&gt;10.84,H482*24&lt;14.5)=TRUE,"×","OK"))))))</f>
        <v>#N/A</v>
      </c>
      <c r="BF482" s="122" t="e">
        <f t="shared" si="142"/>
        <v>#N/A</v>
      </c>
      <c r="BG482" s="122" t="e">
        <f t="shared" si="155"/>
        <v>#N/A</v>
      </c>
      <c r="BI482" s="114" t="e">
        <f t="shared" si="156"/>
        <v>#N/A</v>
      </c>
    </row>
    <row r="483" spans="2:61">
      <c r="B483" s="111"/>
      <c r="C483" s="536">
        <v>320957</v>
      </c>
      <c r="D483" s="128" t="s">
        <v>550</v>
      </c>
      <c r="E483" s="583">
        <v>45425</v>
      </c>
      <c r="F483" s="128" t="s">
        <v>201</v>
      </c>
      <c r="G483" s="588">
        <v>0.375</v>
      </c>
      <c r="H483" s="588">
        <v>0.82291666666666663</v>
      </c>
      <c r="I483" s="130" t="s">
        <v>200</v>
      </c>
      <c r="J483" s="139">
        <v>9.75</v>
      </c>
      <c r="K483" s="131"/>
      <c r="L483" s="132"/>
      <c r="M483" s="132"/>
      <c r="N483" s="141"/>
      <c r="O483" s="139">
        <v>8</v>
      </c>
      <c r="P483" s="139">
        <v>1.75</v>
      </c>
      <c r="Q483" s="139"/>
      <c r="R483" s="133"/>
      <c r="S483" s="134" t="s">
        <v>594</v>
      </c>
      <c r="T483" s="434">
        <f t="shared" si="141"/>
        <v>9.75</v>
      </c>
      <c r="U483" s="429"/>
      <c r="V483" s="429" t="e">
        <f t="shared" si="150"/>
        <v>#N/A</v>
      </c>
      <c r="W483" s="298"/>
      <c r="X483" s="129">
        <f t="shared" si="157"/>
        <v>0.33333333333333331</v>
      </c>
      <c r="Y483" s="129">
        <f t="shared" si="151"/>
        <v>7.2916666666666671E-2</v>
      </c>
      <c r="Z483" s="129" t="str">
        <f t="shared" si="152"/>
        <v/>
      </c>
      <c r="AA483" s="133" t="str">
        <f t="shared" si="145"/>
        <v/>
      </c>
      <c r="AC483" s="186" t="e">
        <f>AC461</f>
        <v>#N/A</v>
      </c>
      <c r="AD483" s="187" t="e">
        <f>AD461</f>
        <v>#N/A</v>
      </c>
      <c r="AE483" s="187" t="e">
        <f>AE461</f>
        <v>#N/A</v>
      </c>
      <c r="AF483" s="187" t="e">
        <f>AF461</f>
        <v>#N/A</v>
      </c>
      <c r="AG483" s="204" t="e">
        <f t="shared" si="153"/>
        <v>#N/A</v>
      </c>
      <c r="AI483" s="135" t="str">
        <f>IF(月報!G483&lt;&gt;"",月報!G483,"")</f>
        <v/>
      </c>
      <c r="AJ483" s="126">
        <f>IF(月報!W483&lt;&gt;"",月報!W483*24,"")</f>
        <v>9.75</v>
      </c>
      <c r="AK483" s="126" t="str">
        <f>IF(月報!P483&lt;&gt;"",月報!P483,"")</f>
        <v/>
      </c>
      <c r="AL483" s="126" t="str">
        <f>IF(月報!Q483&lt;&gt;"",IF(月報!Q483="平日残","",月報!Q483),"")</f>
        <v/>
      </c>
      <c r="AM483" s="126"/>
      <c r="AN483" s="126" t="e">
        <f t="shared" si="144"/>
        <v>#N/A</v>
      </c>
      <c r="AO483" s="126" t="e">
        <f>IF($E483="","",VLOOKUP($E483,カレンダマスタ!$A$5:$E$381,5,FALSE))</f>
        <v>#N/A</v>
      </c>
      <c r="AQ483" s="196" t="e">
        <f>IF(G483="","",IF(VLOOKUP(E483,カレンダマスタ!$A$5:$D$381,4,FALSE)=0,"",1))</f>
        <v>#N/A</v>
      </c>
      <c r="AR483" s="136" t="e">
        <f>IF($G483="","",IF($AD483="NSTC",INDEX(カレンダマスタ!$I$26:$O$31,MATCH($G483,カレンダマスタ!$H$26:$H$31,1),MATCH($H483,カレンダマスタ!$I$25:$O$25,1)),
IF($AD483="CS本社",INDEX(カレンダマスタ!$I$36:$O$41,MATCH($G483,カレンダマスタ!$H$36:$H$41,1),MATCH($H483,カレンダマスタ!$I$35:$O$35,1)),
IF($AD483="NS本社",INDEX(カレンダマスタ!$I$94:$O$99,MATCH($G483,カレンダマスタ!$H$95:$H$100,1),MATCH($H483,カレンダマスタ!$I$93:$O$93,1)),
IF($AD483="ODC",INDEX(カレンダマスタ!$I$46:$O$51,MATCH($G483,カレンダマスタ!$H$46:$H$51,1),MATCH($H483,カレンダマスタ!$I$45:$O$45,1)),
IF($AD483="NS東京TC",INDEX(カレンダマスタ!$I$56:$O$61,MATCH($G483,カレンダマスタ!$H$56:$H$61,1),MATCH($H483,カレンダマスタ!$I$55:$O$55,1)),""))))))</f>
        <v>#N/A</v>
      </c>
      <c r="AS483" s="126" t="e">
        <f t="shared" si="154"/>
        <v>#N/A</v>
      </c>
      <c r="AU483" s="137" t="e">
        <f>IF(E483="","",VLOOKUP($E483,カレンダマスタ!$A$4:$E$381,4,FALSE))</f>
        <v>#N/A</v>
      </c>
      <c r="AV483" s="137" t="str">
        <f t="shared" si="146"/>
        <v/>
      </c>
      <c r="AW483" s="137" t="str">
        <f t="shared" si="147"/>
        <v/>
      </c>
      <c r="AX483" s="138" t="e">
        <f t="shared" si="148"/>
        <v>#N/A</v>
      </c>
      <c r="AY483" s="138" t="e">
        <f t="shared" si="149"/>
        <v>#N/A</v>
      </c>
      <c r="AZ483" s="130" t="e">
        <f>IF(AX483&amp;AW483="勤怠未設定","×",IF(AV483="勤怠修正","×",IF(AC483="外注","",IF(AA483="",IF(AY483&lt;&gt;"","×",""),IF(VLOOKUP(AA483,カレンダマスタ!$H$66:$I$83,2,FALSE)&lt;&gt;AY483,"×","OK")))))</f>
        <v>#N/A</v>
      </c>
      <c r="BC483" s="137" t="e">
        <f>IF(E483="","",VLOOKUP($E483,カレンダマスタ!$A$4:$E$381,4,FALSE))</f>
        <v>#N/A</v>
      </c>
      <c r="BD483" s="126" t="e">
        <f>IF(AC483="社員","",IF(AG483=0,"",IF(AD483="NSTC",IF(COUNTIF(カレンダマスタ!$Q$5:$Q$32,G483)=1,"OK","×"),
IF(AD483="NS本社",IF(COUNTIF(カレンダマスタ!$T$5:$T$32,G483)=1,"OK","×"),IF(COUNTIF(カレンダマスタ!$R$5:$R$32,G483)=1,"OK","×")))))</f>
        <v>#N/A</v>
      </c>
      <c r="BE483" s="126" t="e">
        <f>IF(AC483="社員","",IF(G483="","",IF(R483&lt;&gt;"","",IF(AF483="CS","OK",IF(VLOOKUP(E483,カレンダマスタ!$A$5:$D$381,4,FALSE)&gt;0,"",IF(OR(G483*24&gt;10.84,H483*24&lt;14.5)=TRUE,"×","OK"))))))</f>
        <v>#N/A</v>
      </c>
      <c r="BF483" s="126" t="e">
        <f t="shared" si="142"/>
        <v>#N/A</v>
      </c>
      <c r="BG483" s="126" t="e">
        <f t="shared" si="155"/>
        <v>#N/A</v>
      </c>
      <c r="BI483" s="130" t="e">
        <f t="shared" si="156"/>
        <v>#N/A</v>
      </c>
    </row>
    <row r="484" spans="2:61">
      <c r="B484" s="111"/>
      <c r="C484" s="536">
        <v>320957</v>
      </c>
      <c r="D484" s="128" t="s">
        <v>550</v>
      </c>
      <c r="E484" s="583">
        <v>45426</v>
      </c>
      <c r="F484" s="128" t="s">
        <v>203</v>
      </c>
      <c r="G484" s="588">
        <v>0.375</v>
      </c>
      <c r="H484" s="588">
        <v>0.79166666666666663</v>
      </c>
      <c r="I484" s="130" t="s">
        <v>200</v>
      </c>
      <c r="J484" s="139">
        <v>9</v>
      </c>
      <c r="K484" s="131"/>
      <c r="L484" s="132"/>
      <c r="M484" s="132"/>
      <c r="N484" s="141"/>
      <c r="O484" s="139">
        <v>8</v>
      </c>
      <c r="P484" s="139">
        <v>1</v>
      </c>
      <c r="Q484" s="139"/>
      <c r="R484" s="133"/>
      <c r="S484" s="134" t="s">
        <v>594</v>
      </c>
      <c r="T484" s="434">
        <f t="shared" si="141"/>
        <v>9</v>
      </c>
      <c r="U484" s="429"/>
      <c r="V484" s="429" t="e">
        <f t="shared" si="150"/>
        <v>#N/A</v>
      </c>
      <c r="W484" s="298"/>
      <c r="X484" s="129">
        <f t="shared" si="157"/>
        <v>0.33333333333333331</v>
      </c>
      <c r="Y484" s="129">
        <f t="shared" si="151"/>
        <v>4.1666666666666664E-2</v>
      </c>
      <c r="Z484" s="129" t="str">
        <f t="shared" si="152"/>
        <v/>
      </c>
      <c r="AA484" s="133" t="str">
        <f t="shared" si="145"/>
        <v/>
      </c>
      <c r="AC484" s="186" t="e">
        <f>AC461</f>
        <v>#N/A</v>
      </c>
      <c r="AD484" s="187" t="e">
        <f>AD461</f>
        <v>#N/A</v>
      </c>
      <c r="AE484" s="187" t="e">
        <f>AE461</f>
        <v>#N/A</v>
      </c>
      <c r="AF484" s="187" t="e">
        <f>AF461</f>
        <v>#N/A</v>
      </c>
      <c r="AG484" s="204" t="e">
        <f t="shared" si="153"/>
        <v>#N/A</v>
      </c>
      <c r="AI484" s="135" t="str">
        <f>IF(月報!G484&lt;&gt;"",月報!G484,"")</f>
        <v/>
      </c>
      <c r="AJ484" s="126">
        <f>IF(月報!W484&lt;&gt;"",月報!W484*24,"")</f>
        <v>9</v>
      </c>
      <c r="AK484" s="126" t="str">
        <f>IF(月報!P484&lt;&gt;"",月報!P484,"")</f>
        <v/>
      </c>
      <c r="AL484" s="126" t="str">
        <f>IF(月報!Q484&lt;&gt;"",IF(月報!Q484="平日残","",月報!Q484),"")</f>
        <v/>
      </c>
      <c r="AM484" s="126"/>
      <c r="AN484" s="126" t="e">
        <f t="shared" si="144"/>
        <v>#N/A</v>
      </c>
      <c r="AO484" s="126" t="e">
        <f>IF($E484="","",VLOOKUP($E484,カレンダマスタ!$A$5:$E$381,5,FALSE))</f>
        <v>#N/A</v>
      </c>
      <c r="AQ484" s="196" t="e">
        <f>IF(G484="","",IF(VLOOKUP(E484,カレンダマスタ!$A$5:$D$381,4,FALSE)=0,"",1))</f>
        <v>#N/A</v>
      </c>
      <c r="AR484" s="136" t="e">
        <f>IF($G484="","",IF($AD484="NSTC",INDEX(カレンダマスタ!$I$26:$O$31,MATCH($G484,カレンダマスタ!$H$26:$H$31,1),MATCH($H484,カレンダマスタ!$I$25:$O$25,1)),
IF($AD484="CS本社",INDEX(カレンダマスタ!$I$36:$O$41,MATCH($G484,カレンダマスタ!$H$36:$H$41,1),MATCH($H484,カレンダマスタ!$I$35:$O$35,1)),
IF($AD484="NS本社",INDEX(カレンダマスタ!$I$94:$O$99,MATCH($G484,カレンダマスタ!$H$95:$H$100,1),MATCH($H484,カレンダマスタ!$I$93:$O$93,1)),
IF($AD484="ODC",INDEX(カレンダマスタ!$I$46:$O$51,MATCH($G484,カレンダマスタ!$H$46:$H$51,1),MATCH($H484,カレンダマスタ!$I$45:$O$45,1)),
IF($AD484="NS東京TC",INDEX(カレンダマスタ!$I$56:$O$61,MATCH($G484,カレンダマスタ!$H$56:$H$61,1),MATCH($H484,カレンダマスタ!$I$55:$O$55,1)),""))))))</f>
        <v>#N/A</v>
      </c>
      <c r="AS484" s="126" t="e">
        <f t="shared" si="154"/>
        <v>#N/A</v>
      </c>
      <c r="AU484" s="137" t="e">
        <f>IF(E484="","",VLOOKUP($E484,カレンダマスタ!$A$4:$E$381,4,FALSE))</f>
        <v>#N/A</v>
      </c>
      <c r="AV484" s="137" t="str">
        <f t="shared" si="146"/>
        <v/>
      </c>
      <c r="AW484" s="137" t="str">
        <f t="shared" si="147"/>
        <v/>
      </c>
      <c r="AX484" s="138" t="e">
        <f t="shared" si="148"/>
        <v>#N/A</v>
      </c>
      <c r="AY484" s="138" t="e">
        <f t="shared" si="149"/>
        <v>#N/A</v>
      </c>
      <c r="AZ484" s="130" t="e">
        <f>IF(AX484&amp;AW484="勤怠未設定","×",IF(AV484="勤怠修正","×",IF(AC484="外注","",IF(AA484="",IF(AY484&lt;&gt;"","×",""),IF(VLOOKUP(AA484,カレンダマスタ!$H$66:$I$83,2,FALSE)&lt;&gt;AY484,"×","OK")))))</f>
        <v>#N/A</v>
      </c>
      <c r="BC484" s="137" t="e">
        <f>IF(E484="","",VLOOKUP($E484,カレンダマスタ!$A$4:$E$381,4,FALSE))</f>
        <v>#N/A</v>
      </c>
      <c r="BD484" s="126" t="e">
        <f>IF(AC484="社員","",IF(AG484=0,"",IF(AD484="NSTC",IF(COUNTIF(カレンダマスタ!$Q$5:$Q$32,G484)=1,"OK","×"),
IF(AD484="NS本社",IF(COUNTIF(カレンダマスタ!$T$5:$T$32,G484)=1,"OK","×"),IF(COUNTIF(カレンダマスタ!$R$5:$R$32,G484)=1,"OK","×")))))</f>
        <v>#N/A</v>
      </c>
      <c r="BE484" s="126" t="e">
        <f>IF(AC484="社員","",IF(G484="","",IF(R484&lt;&gt;"","",IF(AF484="CS","OK",IF(VLOOKUP(E484,カレンダマスタ!$A$5:$D$381,4,FALSE)&gt;0,"",IF(OR(G484*24&gt;10.84,H484*24&lt;14.5)=TRUE,"×","OK"))))))</f>
        <v>#N/A</v>
      </c>
      <c r="BF484" s="126" t="e">
        <f t="shared" si="142"/>
        <v>#N/A</v>
      </c>
      <c r="BG484" s="126" t="e">
        <f t="shared" si="155"/>
        <v>#N/A</v>
      </c>
      <c r="BI484" s="130" t="e">
        <f t="shared" si="156"/>
        <v>#N/A</v>
      </c>
    </row>
    <row r="485" spans="2:61">
      <c r="B485" s="111"/>
      <c r="C485" s="536">
        <v>320957</v>
      </c>
      <c r="D485" s="128" t="s">
        <v>550</v>
      </c>
      <c r="E485" s="583">
        <v>45427</v>
      </c>
      <c r="F485" s="128" t="s">
        <v>204</v>
      </c>
      <c r="G485" s="588">
        <v>0.375</v>
      </c>
      <c r="H485" s="588">
        <v>0.75</v>
      </c>
      <c r="I485" s="130" t="s">
        <v>200</v>
      </c>
      <c r="J485" s="139">
        <v>8</v>
      </c>
      <c r="K485" s="131"/>
      <c r="L485" s="132"/>
      <c r="M485" s="132"/>
      <c r="N485" s="141"/>
      <c r="O485" s="139">
        <v>8</v>
      </c>
      <c r="P485" s="139"/>
      <c r="Q485" s="139"/>
      <c r="R485" s="133"/>
      <c r="S485" s="134" t="s">
        <v>594</v>
      </c>
      <c r="T485" s="434">
        <f t="shared" si="141"/>
        <v>8</v>
      </c>
      <c r="U485" s="429"/>
      <c r="V485" s="429" t="e">
        <f t="shared" si="150"/>
        <v>#N/A</v>
      </c>
      <c r="W485" s="298"/>
      <c r="X485" s="129">
        <f t="shared" si="157"/>
        <v>0.33333333333333331</v>
      </c>
      <c r="Y485" s="129" t="str">
        <f t="shared" si="151"/>
        <v/>
      </c>
      <c r="Z485" s="129" t="str">
        <f t="shared" si="152"/>
        <v/>
      </c>
      <c r="AA485" s="133" t="str">
        <f t="shared" si="145"/>
        <v/>
      </c>
      <c r="AC485" s="186" t="e">
        <f>AC461</f>
        <v>#N/A</v>
      </c>
      <c r="AD485" s="187" t="e">
        <f>AD461</f>
        <v>#N/A</v>
      </c>
      <c r="AE485" s="187" t="e">
        <f>AE461</f>
        <v>#N/A</v>
      </c>
      <c r="AF485" s="187" t="e">
        <f>AF461</f>
        <v>#N/A</v>
      </c>
      <c r="AG485" s="204" t="e">
        <f t="shared" si="153"/>
        <v>#N/A</v>
      </c>
      <c r="AI485" s="135" t="str">
        <f>IF(月報!G485&lt;&gt;"",月報!G485,"")</f>
        <v/>
      </c>
      <c r="AJ485" s="126">
        <f>IF(月報!W485&lt;&gt;"",月報!W485*24,"")</f>
        <v>8</v>
      </c>
      <c r="AK485" s="126" t="str">
        <f>IF(月報!P485&lt;&gt;"",月報!P485,"")</f>
        <v/>
      </c>
      <c r="AL485" s="126" t="str">
        <f>IF(月報!Q485&lt;&gt;"",IF(月報!Q485="平日残","",月報!Q485),"")</f>
        <v/>
      </c>
      <c r="AM485" s="126"/>
      <c r="AN485" s="126" t="e">
        <f t="shared" si="144"/>
        <v>#N/A</v>
      </c>
      <c r="AO485" s="126" t="e">
        <f>IF($E485="","",VLOOKUP($E485,カレンダマスタ!$A$5:$E$381,5,FALSE))</f>
        <v>#N/A</v>
      </c>
      <c r="AQ485" s="196" t="e">
        <f>IF(G485="","",IF(VLOOKUP(E485,カレンダマスタ!$A$5:$D$381,4,FALSE)=0,"",1))</f>
        <v>#N/A</v>
      </c>
      <c r="AR485" s="136" t="e">
        <f>IF($G485="","",IF($AD485="NSTC",INDEX(カレンダマスタ!$I$26:$O$31,MATCH($G485,カレンダマスタ!$H$26:$H$31,1),MATCH($H485,カレンダマスタ!$I$25:$O$25,1)),
IF($AD485="CS本社",INDEX(カレンダマスタ!$I$36:$O$41,MATCH($G485,カレンダマスタ!$H$36:$H$41,1),MATCH($H485,カレンダマスタ!$I$35:$O$35,1)),
IF($AD485="NS本社",INDEX(カレンダマスタ!$I$94:$O$99,MATCH($G485,カレンダマスタ!$H$95:$H$100,1),MATCH($H485,カレンダマスタ!$I$93:$O$93,1)),
IF($AD485="ODC",INDEX(カレンダマスタ!$I$46:$O$51,MATCH($G485,カレンダマスタ!$H$46:$H$51,1),MATCH($H485,カレンダマスタ!$I$45:$O$45,1)),
IF($AD485="NS東京TC",INDEX(カレンダマスタ!$I$56:$O$61,MATCH($G485,カレンダマスタ!$H$56:$H$61,1),MATCH($H485,カレンダマスタ!$I$55:$O$55,1)),""))))))</f>
        <v>#N/A</v>
      </c>
      <c r="AS485" s="126" t="e">
        <f t="shared" si="154"/>
        <v>#N/A</v>
      </c>
      <c r="AU485" s="137" t="e">
        <f>IF(E485="","",VLOOKUP($E485,カレンダマスタ!$A$4:$E$381,4,FALSE))</f>
        <v>#N/A</v>
      </c>
      <c r="AV485" s="137" t="str">
        <f t="shared" si="146"/>
        <v/>
      </c>
      <c r="AW485" s="137" t="str">
        <f t="shared" si="147"/>
        <v/>
      </c>
      <c r="AX485" s="138" t="e">
        <f t="shared" si="148"/>
        <v>#N/A</v>
      </c>
      <c r="AY485" s="138" t="e">
        <f t="shared" si="149"/>
        <v>#N/A</v>
      </c>
      <c r="AZ485" s="130" t="e">
        <f>IF(AX485&amp;AW485="勤怠未設定","×",IF(AV485="勤怠修正","×",IF(AC485="外注","",IF(AA485="",IF(AY485&lt;&gt;"","×",""),IF(VLOOKUP(AA485,カレンダマスタ!$H$66:$I$83,2,FALSE)&lt;&gt;AY485,"×","OK")))))</f>
        <v>#N/A</v>
      </c>
      <c r="BC485" s="137" t="e">
        <f>IF(E485="","",VLOOKUP($E485,カレンダマスタ!$A$4:$E$381,4,FALSE))</f>
        <v>#N/A</v>
      </c>
      <c r="BD485" s="126" t="e">
        <f>IF(AC485="社員","",IF(AG485=0,"",IF(AD485="NSTC",IF(COUNTIF(カレンダマスタ!$Q$5:$Q$32,G485)=1,"OK","×"),
IF(AD485="NS本社",IF(COUNTIF(カレンダマスタ!$T$5:$T$32,G485)=1,"OK","×"),IF(COUNTIF(カレンダマスタ!$R$5:$R$32,G485)=1,"OK","×")))))</f>
        <v>#N/A</v>
      </c>
      <c r="BE485" s="126" t="e">
        <f>IF(AC485="社員","",IF(G485="","",IF(R485&lt;&gt;"","",IF(AF485="CS","OK",IF(VLOOKUP(E485,カレンダマスタ!$A$5:$D$381,4,FALSE)&gt;0,"",IF(OR(G485*24&gt;10.84,H485*24&lt;14.5)=TRUE,"×","OK"))))))</f>
        <v>#N/A</v>
      </c>
      <c r="BF485" s="126" t="e">
        <f t="shared" si="142"/>
        <v>#N/A</v>
      </c>
      <c r="BG485" s="126" t="e">
        <f t="shared" si="155"/>
        <v>#N/A</v>
      </c>
      <c r="BI485" s="130" t="e">
        <f t="shared" si="156"/>
        <v>#N/A</v>
      </c>
    </row>
    <row r="486" spans="2:61">
      <c r="B486" s="111"/>
      <c r="C486" s="536">
        <v>320957</v>
      </c>
      <c r="D486" s="128" t="s">
        <v>550</v>
      </c>
      <c r="E486" s="583">
        <v>45428</v>
      </c>
      <c r="F486" s="128" t="s">
        <v>205</v>
      </c>
      <c r="G486" s="588">
        <v>0.375</v>
      </c>
      <c r="H486" s="588">
        <v>0.79166666666666663</v>
      </c>
      <c r="I486" s="130" t="s">
        <v>200</v>
      </c>
      <c r="J486" s="139">
        <v>9</v>
      </c>
      <c r="K486" s="131"/>
      <c r="L486" s="132"/>
      <c r="M486" s="132"/>
      <c r="N486" s="141"/>
      <c r="O486" s="139">
        <v>8</v>
      </c>
      <c r="P486" s="139">
        <v>1</v>
      </c>
      <c r="Q486" s="139"/>
      <c r="R486" s="133"/>
      <c r="S486" s="134" t="s">
        <v>594</v>
      </c>
      <c r="T486" s="434">
        <f t="shared" si="141"/>
        <v>9</v>
      </c>
      <c r="U486" s="429"/>
      <c r="V486" s="429" t="e">
        <f t="shared" si="150"/>
        <v>#N/A</v>
      </c>
      <c r="W486" s="298"/>
      <c r="X486" s="129">
        <f t="shared" si="157"/>
        <v>0.33333333333333331</v>
      </c>
      <c r="Y486" s="129">
        <f t="shared" si="151"/>
        <v>4.1666666666666664E-2</v>
      </c>
      <c r="Z486" s="129" t="str">
        <f t="shared" si="152"/>
        <v/>
      </c>
      <c r="AA486" s="133" t="str">
        <f t="shared" si="145"/>
        <v/>
      </c>
      <c r="AC486" s="186" t="e">
        <f>AC461</f>
        <v>#N/A</v>
      </c>
      <c r="AD486" s="187" t="e">
        <f>AD461</f>
        <v>#N/A</v>
      </c>
      <c r="AE486" s="187" t="e">
        <f>AE461</f>
        <v>#N/A</v>
      </c>
      <c r="AF486" s="187" t="e">
        <f>AF461</f>
        <v>#N/A</v>
      </c>
      <c r="AG486" s="204" t="e">
        <f t="shared" si="153"/>
        <v>#N/A</v>
      </c>
      <c r="AI486" s="140" t="str">
        <f>IF(月報!G486&lt;&gt;"",月報!G486,"")</f>
        <v/>
      </c>
      <c r="AJ486" s="126">
        <f>IF(月報!W486&lt;&gt;"",月報!W486*24,"")</f>
        <v>9</v>
      </c>
      <c r="AK486" s="126" t="str">
        <f>IF(月報!P486&lt;&gt;"",月報!P486,"")</f>
        <v/>
      </c>
      <c r="AL486" s="126" t="str">
        <f>IF(月報!Q486&lt;&gt;"",IF(月報!Q486="平日残","",月報!Q486),"")</f>
        <v/>
      </c>
      <c r="AM486" s="126"/>
      <c r="AN486" s="126" t="e">
        <f t="shared" si="144"/>
        <v>#N/A</v>
      </c>
      <c r="AO486" s="126" t="e">
        <f>IF($E486="","",VLOOKUP($E486,カレンダマスタ!$A$5:$E$381,5,FALSE))</f>
        <v>#N/A</v>
      </c>
      <c r="AQ486" s="196" t="e">
        <f>IF(G486="","",IF(VLOOKUP(E486,カレンダマスタ!$A$5:$D$381,4,FALSE)=0,"",1))</f>
        <v>#N/A</v>
      </c>
      <c r="AR486" s="136" t="e">
        <f>IF($G486="","",IF($AD486="NSTC",INDEX(カレンダマスタ!$I$26:$O$31,MATCH($G486,カレンダマスタ!$H$26:$H$31,1),MATCH($H486,カレンダマスタ!$I$25:$O$25,1)),
IF($AD486="CS本社",INDEX(カレンダマスタ!$I$36:$O$41,MATCH($G486,カレンダマスタ!$H$36:$H$41,1),MATCH($H486,カレンダマスタ!$I$35:$O$35,1)),
IF($AD486="NS本社",INDEX(カレンダマスタ!$I$94:$O$99,MATCH($G486,カレンダマスタ!$H$95:$H$100,1),MATCH($H486,カレンダマスタ!$I$93:$O$93,1)),
IF($AD486="ODC",INDEX(カレンダマスタ!$I$46:$O$51,MATCH($G486,カレンダマスタ!$H$46:$H$51,1),MATCH($H486,カレンダマスタ!$I$45:$O$45,1)),
IF($AD486="NS東京TC",INDEX(カレンダマスタ!$I$56:$O$61,MATCH($G486,カレンダマスタ!$H$56:$H$61,1),MATCH($H486,カレンダマスタ!$I$55:$O$55,1)),""))))))</f>
        <v>#N/A</v>
      </c>
      <c r="AS486" s="126" t="e">
        <f t="shared" si="154"/>
        <v>#N/A</v>
      </c>
      <c r="AU486" s="137" t="e">
        <f>IF(E486="","",VLOOKUP($E486,カレンダマスタ!$A$4:$E$381,4,FALSE))</f>
        <v>#N/A</v>
      </c>
      <c r="AV486" s="137" t="str">
        <f t="shared" si="146"/>
        <v/>
      </c>
      <c r="AW486" s="137" t="str">
        <f t="shared" si="147"/>
        <v/>
      </c>
      <c r="AX486" s="138" t="e">
        <f t="shared" si="148"/>
        <v>#N/A</v>
      </c>
      <c r="AY486" s="138" t="e">
        <f t="shared" si="149"/>
        <v>#N/A</v>
      </c>
      <c r="AZ486" s="130" t="e">
        <f>IF(AX486&amp;AW486="勤怠未設定","×",IF(AV486="勤怠修正","×",IF(AC486="外注","",IF(AA486="",IF(AY486&lt;&gt;"","×",""),IF(VLOOKUP(AA486,カレンダマスタ!$H$66:$I$83,2,FALSE)&lt;&gt;AY486,"×","OK")))))</f>
        <v>#N/A</v>
      </c>
      <c r="BC486" s="137" t="e">
        <f>IF(E486="","",VLOOKUP($E486,カレンダマスタ!$A$4:$E$381,4,FALSE))</f>
        <v>#N/A</v>
      </c>
      <c r="BD486" s="126" t="e">
        <f>IF(AC486="社員","",IF(AG486=0,"",IF(AD486="NSTC",IF(COUNTIF(カレンダマスタ!$Q$5:$Q$32,G486)=1,"OK","×"),
IF(AD486="NS本社",IF(COUNTIF(カレンダマスタ!$T$5:$T$32,G486)=1,"OK","×"),IF(COUNTIF(カレンダマスタ!$R$5:$R$32,G486)=1,"OK","×")))))</f>
        <v>#N/A</v>
      </c>
      <c r="BE486" s="126" t="e">
        <f>IF(AC486="社員","",IF(G486="","",IF(R486&lt;&gt;"","",IF(AF486="CS","OK",IF(VLOOKUP(E486,カレンダマスタ!$A$5:$D$381,4,FALSE)&gt;0,"",IF(OR(G486*24&gt;10.84,H486*24&lt;14.5)=TRUE,"×","OK"))))))</f>
        <v>#N/A</v>
      </c>
      <c r="BF486" s="126" t="e">
        <f t="shared" si="142"/>
        <v>#N/A</v>
      </c>
      <c r="BG486" s="126" t="e">
        <f t="shared" si="155"/>
        <v>#N/A</v>
      </c>
      <c r="BI486" s="130" t="e">
        <f t="shared" si="156"/>
        <v>#N/A</v>
      </c>
    </row>
    <row r="487" spans="2:61">
      <c r="B487" s="111"/>
      <c r="C487" s="536">
        <v>320957</v>
      </c>
      <c r="D487" s="128" t="s">
        <v>550</v>
      </c>
      <c r="E487" s="583">
        <v>45429</v>
      </c>
      <c r="F487" s="128" t="s">
        <v>199</v>
      </c>
      <c r="G487" s="588">
        <v>0.375</v>
      </c>
      <c r="H487" s="588">
        <v>0.79166666666666663</v>
      </c>
      <c r="I487" s="130" t="s">
        <v>200</v>
      </c>
      <c r="J487" s="139">
        <v>9</v>
      </c>
      <c r="K487" s="131"/>
      <c r="L487" s="132"/>
      <c r="M487" s="132"/>
      <c r="N487" s="141"/>
      <c r="O487" s="139">
        <v>8</v>
      </c>
      <c r="P487" s="139">
        <v>1</v>
      </c>
      <c r="Q487" s="139"/>
      <c r="R487" s="133"/>
      <c r="S487" s="134" t="s">
        <v>594</v>
      </c>
      <c r="T487" s="434">
        <f t="shared" si="141"/>
        <v>9</v>
      </c>
      <c r="U487" s="429"/>
      <c r="V487" s="429" t="e">
        <f t="shared" si="150"/>
        <v>#N/A</v>
      </c>
      <c r="W487" s="298"/>
      <c r="X487" s="129">
        <f t="shared" si="157"/>
        <v>0.33333333333333331</v>
      </c>
      <c r="Y487" s="129">
        <f t="shared" si="151"/>
        <v>4.1666666666666664E-2</v>
      </c>
      <c r="Z487" s="129" t="str">
        <f t="shared" si="152"/>
        <v/>
      </c>
      <c r="AA487" s="133" t="str">
        <f t="shared" si="145"/>
        <v/>
      </c>
      <c r="AC487" s="186" t="e">
        <f>AC461</f>
        <v>#N/A</v>
      </c>
      <c r="AD487" s="187" t="e">
        <f>AD461</f>
        <v>#N/A</v>
      </c>
      <c r="AE487" s="187" t="e">
        <f>AE461</f>
        <v>#N/A</v>
      </c>
      <c r="AF487" s="187" t="e">
        <f>AF461</f>
        <v>#N/A</v>
      </c>
      <c r="AG487" s="204" t="e">
        <f t="shared" si="153"/>
        <v>#N/A</v>
      </c>
      <c r="AI487" s="140" t="str">
        <f>IF(月報!G487&lt;&gt;"",月報!G487,"")</f>
        <v/>
      </c>
      <c r="AJ487" s="126">
        <f>IF(月報!W487&lt;&gt;"",月報!W487*24,"")</f>
        <v>9</v>
      </c>
      <c r="AK487" s="126" t="str">
        <f>IF(月報!P487&lt;&gt;"",月報!P487,"")</f>
        <v/>
      </c>
      <c r="AL487" s="126" t="str">
        <f>IF(月報!Q487&lt;&gt;"",IF(月報!Q487="平日残","",月報!Q487),"")</f>
        <v/>
      </c>
      <c r="AM487" s="126"/>
      <c r="AN487" s="126" t="e">
        <f t="shared" si="144"/>
        <v>#N/A</v>
      </c>
      <c r="AO487" s="126" t="e">
        <f>IF($E487="","",VLOOKUP($E487,カレンダマスタ!$A$5:$E$381,5,FALSE))</f>
        <v>#N/A</v>
      </c>
      <c r="AQ487" s="196" t="e">
        <f>IF(G487="","",IF(VLOOKUP(E487,カレンダマスタ!$A$5:$D$381,4,FALSE)=0,"",1))</f>
        <v>#N/A</v>
      </c>
      <c r="AR487" s="136" t="e">
        <f>IF($G487="","",IF($AD487="NSTC",INDEX(カレンダマスタ!$I$26:$O$31,MATCH($G487,カレンダマスタ!$H$26:$H$31,1),MATCH($H487,カレンダマスタ!$I$25:$O$25,1)),
IF($AD487="CS本社",INDEX(カレンダマスタ!$I$36:$O$41,MATCH($G487,カレンダマスタ!$H$36:$H$41,1),MATCH($H487,カレンダマスタ!$I$35:$O$35,1)),
IF($AD487="NS本社",INDEX(カレンダマスタ!$I$94:$O$99,MATCH($G487,カレンダマスタ!$H$95:$H$100,1),MATCH($H487,カレンダマスタ!$I$93:$O$93,1)),
IF($AD487="ODC",INDEX(カレンダマスタ!$I$46:$O$51,MATCH($G487,カレンダマスタ!$H$46:$H$51,1),MATCH($H487,カレンダマスタ!$I$45:$O$45,1)),
IF($AD487="NS東京TC",INDEX(カレンダマスタ!$I$56:$O$61,MATCH($G487,カレンダマスタ!$H$56:$H$61,1),MATCH($H487,カレンダマスタ!$I$55:$O$55,1)),""))))))</f>
        <v>#N/A</v>
      </c>
      <c r="AS487" s="126" t="e">
        <f t="shared" si="154"/>
        <v>#N/A</v>
      </c>
      <c r="AU487" s="137" t="e">
        <f>IF(E487="","",VLOOKUP($E487,カレンダマスタ!$A$4:$E$381,4,FALSE))</f>
        <v>#N/A</v>
      </c>
      <c r="AV487" s="137" t="str">
        <f t="shared" si="146"/>
        <v/>
      </c>
      <c r="AW487" s="137" t="str">
        <f t="shared" si="147"/>
        <v/>
      </c>
      <c r="AX487" s="138" t="e">
        <f t="shared" si="148"/>
        <v>#N/A</v>
      </c>
      <c r="AY487" s="138" t="e">
        <f t="shared" si="149"/>
        <v>#N/A</v>
      </c>
      <c r="AZ487" s="130" t="e">
        <f>IF(AX487&amp;AW487="勤怠未設定","×",IF(AV487="勤怠修正","×",IF(AC487="外注","",IF(AA487="",IF(AY487&lt;&gt;"","×",""),IF(VLOOKUP(AA487,カレンダマスタ!$H$66:$I$83,2,FALSE)&lt;&gt;AY487,"×","OK")))))</f>
        <v>#N/A</v>
      </c>
      <c r="BC487" s="137" t="e">
        <f>IF(E487="","",VLOOKUP($E487,カレンダマスタ!$A$4:$E$381,4,FALSE))</f>
        <v>#N/A</v>
      </c>
      <c r="BD487" s="126" t="e">
        <f>IF(AC487="社員","",IF(AG487=0,"",IF(AD487="NSTC",IF(COUNTIF(カレンダマスタ!$Q$5:$Q$32,G487)=1,"OK","×"),
IF(AD487="NS本社",IF(COUNTIF(カレンダマスタ!$T$5:$T$32,G487)=1,"OK","×"),IF(COUNTIF(カレンダマスタ!$R$5:$R$32,G487)=1,"OK","×")))))</f>
        <v>#N/A</v>
      </c>
      <c r="BE487" s="126" t="e">
        <f>IF(AC487="社員","",IF(G487="","",IF(R487&lt;&gt;"","",IF(AF487="CS","OK",IF(VLOOKUP(E487,カレンダマスタ!$A$5:$D$381,4,FALSE)&gt;0,"",IF(OR(G487*24&gt;10.84,H487*24&lt;14.5)=TRUE,"×","OK"))))))</f>
        <v>#N/A</v>
      </c>
      <c r="BF487" s="126" t="e">
        <f t="shared" si="142"/>
        <v>#N/A</v>
      </c>
      <c r="BG487" s="126" t="e">
        <f t="shared" si="155"/>
        <v>#N/A</v>
      </c>
      <c r="BI487" s="130" t="e">
        <f t="shared" si="156"/>
        <v>#N/A</v>
      </c>
    </row>
    <row r="488" spans="2:61">
      <c r="B488" s="111"/>
      <c r="C488" s="537">
        <v>320957</v>
      </c>
      <c r="D488" s="142" t="s">
        <v>550</v>
      </c>
      <c r="E488" s="584">
        <v>45430</v>
      </c>
      <c r="F488" s="142" t="s">
        <v>369</v>
      </c>
      <c r="G488" s="589"/>
      <c r="H488" s="589"/>
      <c r="I488" s="144"/>
      <c r="J488" s="148"/>
      <c r="K488" s="145"/>
      <c r="L488" s="146"/>
      <c r="M488" s="146"/>
      <c r="N488" s="147"/>
      <c r="O488" s="148"/>
      <c r="P488" s="148"/>
      <c r="Q488" s="148"/>
      <c r="R488" s="149"/>
      <c r="S488" s="156"/>
      <c r="T488" s="435" t="str">
        <f t="shared" si="141"/>
        <v/>
      </c>
      <c r="U488" s="430"/>
      <c r="V488" s="430" t="e">
        <f t="shared" si="150"/>
        <v>#N/A</v>
      </c>
      <c r="W488" s="298"/>
      <c r="X488" s="143" t="str">
        <f t="shared" si="157"/>
        <v/>
      </c>
      <c r="Y488" s="143" t="str">
        <f t="shared" si="151"/>
        <v/>
      </c>
      <c r="Z488" s="143" t="str">
        <f t="shared" si="152"/>
        <v/>
      </c>
      <c r="AA488" s="149" t="str">
        <f t="shared" si="145"/>
        <v/>
      </c>
      <c r="AC488" s="188" t="e">
        <f>AC461</f>
        <v>#N/A</v>
      </c>
      <c r="AD488" s="189" t="e">
        <f>AD461</f>
        <v>#N/A</v>
      </c>
      <c r="AE488" s="189" t="e">
        <f>AE461</f>
        <v>#N/A</v>
      </c>
      <c r="AF488" s="189" t="e">
        <f>AF461</f>
        <v>#N/A</v>
      </c>
      <c r="AG488" s="205">
        <f t="shared" si="153"/>
        <v>0</v>
      </c>
      <c r="AI488" s="157" t="str">
        <f>IF(月報!G488&lt;&gt;"",月報!G488,"")</f>
        <v/>
      </c>
      <c r="AJ488" s="151" t="str">
        <f>IF(月報!W488&lt;&gt;"",月報!W488*24,"")</f>
        <v/>
      </c>
      <c r="AK488" s="151" t="str">
        <f>IF(月報!P488&lt;&gt;"",月報!P488,"")</f>
        <v/>
      </c>
      <c r="AL488" s="151" t="str">
        <f>IF(月報!Q488&lt;&gt;"",IF(月報!Q488="平日残","",月報!Q488),"")</f>
        <v/>
      </c>
      <c r="AM488" s="151"/>
      <c r="AN488" s="151" t="e">
        <f t="shared" si="144"/>
        <v>#N/A</v>
      </c>
      <c r="AO488" s="151" t="e">
        <f>IF($E488="","",VLOOKUP($E488,カレンダマスタ!$A$5:$E$381,5,FALSE))</f>
        <v>#N/A</v>
      </c>
      <c r="AQ488" s="197" t="str">
        <f>IF(G488="","",IF(VLOOKUP(E488,カレンダマスタ!$A$5:$D$381,4,FALSE)=0,"",1))</f>
        <v/>
      </c>
      <c r="AR488" s="152" t="str">
        <f>IF($G488="","",IF($AD488="NSTC",INDEX(カレンダマスタ!$I$26:$O$31,MATCH($G488,カレンダマスタ!$H$26:$H$31,1),MATCH($H488,カレンダマスタ!$I$25:$O$25,1)),
IF($AD488="CS本社",INDEX(カレンダマスタ!$I$36:$O$41,MATCH($G488,カレンダマスタ!$H$36:$H$41,1),MATCH($H488,カレンダマスタ!$I$35:$O$35,1)),
IF($AD488="NS本社",INDEX(カレンダマスタ!$I$94:$O$99,MATCH($G488,カレンダマスタ!$H$95:$H$100,1),MATCH($H488,カレンダマスタ!$I$93:$O$93,1)),
IF($AD488="ODC",INDEX(カレンダマスタ!$I$46:$O$51,MATCH($G488,カレンダマスタ!$H$46:$H$51,1),MATCH($H488,カレンダマスタ!$I$45:$O$45,1)),
IF($AD488="NS東京TC",INDEX(カレンダマスタ!$I$56:$O$61,MATCH($G488,カレンダマスタ!$H$56:$H$61,1),MATCH($H488,カレンダマスタ!$I$55:$O$55,1)),""))))))</f>
        <v/>
      </c>
      <c r="AS488" s="151" t="e">
        <f t="shared" si="154"/>
        <v>#N/A</v>
      </c>
      <c r="AU488" s="153" t="e">
        <f>IF(E488="","",VLOOKUP($E488,カレンダマスタ!$A$4:$E$381,4,FALSE))</f>
        <v>#N/A</v>
      </c>
      <c r="AV488" s="153" t="str">
        <f t="shared" si="146"/>
        <v/>
      </c>
      <c r="AW488" s="153" t="str">
        <f t="shared" si="147"/>
        <v/>
      </c>
      <c r="AX488" s="154" t="e">
        <f t="shared" si="148"/>
        <v>#N/A</v>
      </c>
      <c r="AY488" s="154" t="e">
        <f t="shared" si="149"/>
        <v>#N/A</v>
      </c>
      <c r="AZ488" s="144" t="e">
        <f>IF(AX488&amp;AW488="勤怠未設定","×",IF(AV488="勤怠修正","×",IF(AC488="外注","",IF(AA488="",IF(AY488&lt;&gt;"","×",""),IF(VLOOKUP(AA488,カレンダマスタ!$H$66:$I$83,2,FALSE)&lt;&gt;AY488,"×","OK")))))</f>
        <v>#N/A</v>
      </c>
      <c r="BC488" s="153" t="e">
        <f>IF(E488="","",VLOOKUP($E488,カレンダマスタ!$A$4:$E$381,4,FALSE))</f>
        <v>#N/A</v>
      </c>
      <c r="BD488" s="151" t="e">
        <f>IF(AC488="社員","",IF(AG488=0,"",IF(AD488="NSTC",IF(COUNTIF(カレンダマスタ!$Q$5:$Q$32,G488)=1,"OK","×"),
IF(AD488="NS本社",IF(COUNTIF(カレンダマスタ!$T$5:$T$32,G488)=1,"OK","×"),IF(COUNTIF(カレンダマスタ!$R$5:$R$32,G488)=1,"OK","×")))))</f>
        <v>#N/A</v>
      </c>
      <c r="BE488" s="151" t="e">
        <f>IF(AC488="社員","",IF(G488="","",IF(R488&lt;&gt;"","",IF(AF488="CS","OK",IF(VLOOKUP(E488,カレンダマスタ!$A$5:$D$381,4,FALSE)&gt;0,"",IF(OR(G488*24&gt;10.84,H488*24&lt;14.5)=TRUE,"×","OK"))))))</f>
        <v>#N/A</v>
      </c>
      <c r="BF488" s="151" t="e">
        <f t="shared" si="142"/>
        <v>#N/A</v>
      </c>
      <c r="BG488" s="151" t="e">
        <f t="shared" si="155"/>
        <v>#N/A</v>
      </c>
      <c r="BI488" s="144" t="e">
        <f t="shared" si="156"/>
        <v>#N/A</v>
      </c>
    </row>
    <row r="489" spans="2:61">
      <c r="B489" s="111"/>
      <c r="C489" s="535">
        <v>320957</v>
      </c>
      <c r="D489" s="112" t="s">
        <v>550</v>
      </c>
      <c r="E489" s="582">
        <v>45431</v>
      </c>
      <c r="F489" s="112" t="s">
        <v>370</v>
      </c>
      <c r="G489" s="587"/>
      <c r="H489" s="587"/>
      <c r="I489" s="114"/>
      <c r="J489" s="118"/>
      <c r="K489" s="115"/>
      <c r="L489" s="116"/>
      <c r="M489" s="116"/>
      <c r="N489" s="117"/>
      <c r="O489" s="118"/>
      <c r="P489" s="118"/>
      <c r="Q489" s="118"/>
      <c r="R489" s="119"/>
      <c r="S489" s="120"/>
      <c r="T489" s="433" t="str">
        <f t="shared" si="141"/>
        <v/>
      </c>
      <c r="U489" s="431">
        <f>SUM(T489:T495)</f>
        <v>0</v>
      </c>
      <c r="V489" s="431" t="e">
        <f t="shared" si="150"/>
        <v>#N/A</v>
      </c>
      <c r="W489" s="298"/>
      <c r="X489" s="113" t="str">
        <f t="shared" si="157"/>
        <v/>
      </c>
      <c r="Y489" s="113" t="str">
        <f t="shared" si="151"/>
        <v/>
      </c>
      <c r="Z489" s="113" t="str">
        <f t="shared" si="152"/>
        <v/>
      </c>
      <c r="AA489" s="119" t="str">
        <f t="shared" si="145"/>
        <v/>
      </c>
      <c r="AC489" s="190" t="e">
        <f>AC461</f>
        <v>#N/A</v>
      </c>
      <c r="AD489" s="191" t="e">
        <f>AD461</f>
        <v>#N/A</v>
      </c>
      <c r="AE489" s="191" t="e">
        <f>AE461</f>
        <v>#N/A</v>
      </c>
      <c r="AF489" s="191" t="e">
        <f>AF461</f>
        <v>#N/A</v>
      </c>
      <c r="AG489" s="206">
        <f t="shared" si="153"/>
        <v>0</v>
      </c>
      <c r="AI489" s="159" t="str">
        <f>IF(月報!G489&lt;&gt;"",月報!G489,"")</f>
        <v/>
      </c>
      <c r="AJ489" s="122" t="str">
        <f>IF(月報!W489&lt;&gt;"",月報!W489*24,"")</f>
        <v/>
      </c>
      <c r="AK489" s="122" t="str">
        <f>IF(月報!P489&lt;&gt;"",月報!P489,"")</f>
        <v/>
      </c>
      <c r="AL489" s="122" t="str">
        <f>IF(月報!Q489&lt;&gt;"",IF(月報!Q489="平日残","",月報!Q489),"")</f>
        <v/>
      </c>
      <c r="AM489" s="122"/>
      <c r="AN489" s="122" t="e">
        <f t="shared" si="144"/>
        <v>#N/A</v>
      </c>
      <c r="AO489" s="122" t="e">
        <f>IF($E489="","",VLOOKUP($E489,カレンダマスタ!$A$5:$E$381,5,FALSE))</f>
        <v>#N/A</v>
      </c>
      <c r="AQ489" s="195" t="str">
        <f>IF(G489="","",IF(VLOOKUP(E489,カレンダマスタ!$A$5:$D$381,4,FALSE)=0,"",1))</f>
        <v/>
      </c>
      <c r="AR489" s="123" t="str">
        <f>IF($G489="","",IF($AD489="NSTC",INDEX(カレンダマスタ!$I$26:$O$31,MATCH($G489,カレンダマスタ!$H$26:$H$31,1),MATCH($H489,カレンダマスタ!$I$25:$O$25,1)),
IF($AD489="CS本社",INDEX(カレンダマスタ!$I$36:$O$41,MATCH($G489,カレンダマスタ!$H$36:$H$41,1),MATCH($H489,カレンダマスタ!$I$35:$O$35,1)),
IF($AD489="NS本社",INDEX(カレンダマスタ!$I$94:$O$99,MATCH($G489,カレンダマスタ!$H$95:$H$100,1),MATCH($H489,カレンダマスタ!$I$93:$O$93,1)),
IF($AD489="ODC",INDEX(カレンダマスタ!$I$46:$O$51,MATCH($G489,カレンダマスタ!$H$46:$H$51,1),MATCH($H489,カレンダマスタ!$I$45:$O$45,1)),
IF($AD489="NS東京TC",INDEX(カレンダマスタ!$I$56:$O$61,MATCH($G489,カレンダマスタ!$H$56:$H$61,1),MATCH($H489,カレンダマスタ!$I$55:$O$55,1)),""))))))</f>
        <v/>
      </c>
      <c r="AS489" s="122" t="e">
        <f t="shared" si="154"/>
        <v>#N/A</v>
      </c>
      <c r="AU489" s="124" t="e">
        <f>IF(E489="","",VLOOKUP($E489,カレンダマスタ!$A$4:$E$381,4,FALSE))</f>
        <v>#N/A</v>
      </c>
      <c r="AV489" s="124" t="str">
        <f t="shared" si="146"/>
        <v/>
      </c>
      <c r="AW489" s="124" t="str">
        <f t="shared" si="147"/>
        <v/>
      </c>
      <c r="AX489" s="125" t="e">
        <f t="shared" si="148"/>
        <v>#N/A</v>
      </c>
      <c r="AY489" s="125" t="e">
        <f t="shared" si="149"/>
        <v>#N/A</v>
      </c>
      <c r="AZ489" s="114" t="e">
        <f>IF(AX489&amp;AW489="勤怠未設定","×",IF(AV489="勤怠修正","×",IF(AC489="外注","",IF(AA489="",IF(AY489&lt;&gt;"","×",""),IF(VLOOKUP(AA489,カレンダマスタ!$H$66:$I$83,2,FALSE)&lt;&gt;AY489,"×","OK")))))</f>
        <v>#N/A</v>
      </c>
      <c r="BC489" s="124" t="e">
        <f>IF(E489="","",VLOOKUP($E489,カレンダマスタ!$A$4:$E$381,4,FALSE))</f>
        <v>#N/A</v>
      </c>
      <c r="BD489" s="122" t="e">
        <f>IF(AC489="社員","",IF(AG489=0,"",IF(AD489="NSTC",IF(COUNTIF(カレンダマスタ!$Q$5:$Q$32,G489)=1,"OK","×"),
IF(AD489="NS本社",IF(COUNTIF(カレンダマスタ!$T$5:$T$32,G489)=1,"OK","×"),IF(COUNTIF(カレンダマスタ!$R$5:$R$32,G489)=1,"OK","×")))))</f>
        <v>#N/A</v>
      </c>
      <c r="BE489" s="122" t="e">
        <f>IF(AC489="社員","",IF(G489="","",IF(R489&lt;&gt;"","",IF(AF489="CS","OK",IF(VLOOKUP(E489,カレンダマスタ!$A$5:$D$381,4,FALSE)&gt;0,"",IF(OR(G489*24&gt;10.84,H489*24&lt;14.5)=TRUE,"×","OK"))))))</f>
        <v>#N/A</v>
      </c>
      <c r="BF489" s="122" t="e">
        <f t="shared" si="142"/>
        <v>#N/A</v>
      </c>
      <c r="BG489" s="122" t="e">
        <f t="shared" si="155"/>
        <v>#N/A</v>
      </c>
      <c r="BI489" s="114" t="e">
        <f t="shared" si="156"/>
        <v>#N/A</v>
      </c>
    </row>
    <row r="490" spans="2:61">
      <c r="B490" s="111"/>
      <c r="C490" s="536">
        <v>320957</v>
      </c>
      <c r="D490" s="128" t="s">
        <v>550</v>
      </c>
      <c r="E490" s="583">
        <v>45432</v>
      </c>
      <c r="F490" s="128" t="s">
        <v>201</v>
      </c>
      <c r="G490" s="588"/>
      <c r="H490" s="588"/>
      <c r="I490" s="130"/>
      <c r="J490" s="139"/>
      <c r="K490" s="131"/>
      <c r="L490" s="132"/>
      <c r="M490" s="132"/>
      <c r="N490" s="141"/>
      <c r="O490" s="139"/>
      <c r="P490" s="139"/>
      <c r="Q490" s="139"/>
      <c r="R490" s="133"/>
      <c r="S490" s="134"/>
      <c r="T490" s="434" t="str">
        <f t="shared" si="141"/>
        <v/>
      </c>
      <c r="U490" s="429"/>
      <c r="V490" s="429" t="e">
        <f t="shared" si="150"/>
        <v>#N/A</v>
      </c>
      <c r="W490" s="298"/>
      <c r="X490" s="129" t="str">
        <f t="shared" si="157"/>
        <v/>
      </c>
      <c r="Y490" s="129" t="str">
        <f t="shared" si="151"/>
        <v/>
      </c>
      <c r="Z490" s="129" t="str">
        <f t="shared" si="152"/>
        <v/>
      </c>
      <c r="AA490" s="133" t="str">
        <f t="shared" si="145"/>
        <v/>
      </c>
      <c r="AC490" s="186" t="e">
        <f>AC461</f>
        <v>#N/A</v>
      </c>
      <c r="AD490" s="187" t="e">
        <f>AD461</f>
        <v>#N/A</v>
      </c>
      <c r="AE490" s="187" t="e">
        <f>AE461</f>
        <v>#N/A</v>
      </c>
      <c r="AF490" s="187" t="e">
        <f>AF461</f>
        <v>#N/A</v>
      </c>
      <c r="AG490" s="204">
        <f t="shared" si="153"/>
        <v>0</v>
      </c>
      <c r="AI490" s="135" t="str">
        <f>IF(月報!G490&lt;&gt;"",月報!G490,"")</f>
        <v/>
      </c>
      <c r="AJ490" s="126" t="str">
        <f>IF(月報!W490&lt;&gt;"",月報!W490*24,"")</f>
        <v/>
      </c>
      <c r="AK490" s="126" t="str">
        <f>IF(月報!P490&lt;&gt;"",月報!P490,"")</f>
        <v/>
      </c>
      <c r="AL490" s="126" t="str">
        <f>IF(月報!Q490&lt;&gt;"",IF(月報!Q490="平日残","",月報!Q490),"")</f>
        <v/>
      </c>
      <c r="AM490" s="126"/>
      <c r="AN490" s="126" t="e">
        <f t="shared" si="144"/>
        <v>#N/A</v>
      </c>
      <c r="AO490" s="126" t="e">
        <f>IF($E490="","",VLOOKUP($E490,カレンダマスタ!$A$5:$E$381,5,FALSE))</f>
        <v>#N/A</v>
      </c>
      <c r="AQ490" s="196" t="str">
        <f>IF(G490="","",IF(VLOOKUP(E490,カレンダマスタ!$A$5:$D$381,4,FALSE)=0,"",1))</f>
        <v/>
      </c>
      <c r="AR490" s="136" t="str">
        <f>IF($G490="","",IF($AD490="NSTC",INDEX(カレンダマスタ!$I$26:$O$31,MATCH($G490,カレンダマスタ!$H$26:$H$31,1),MATCH($H490,カレンダマスタ!$I$25:$O$25,1)),
IF($AD490="CS本社",INDEX(カレンダマスタ!$I$36:$O$41,MATCH($G490,カレンダマスタ!$H$36:$H$41,1),MATCH($H490,カレンダマスタ!$I$35:$O$35,1)),
IF($AD490="NS本社",INDEX(カレンダマスタ!$I$94:$O$99,MATCH($G490,カレンダマスタ!$H$95:$H$100,1),MATCH($H490,カレンダマスタ!$I$93:$O$93,1)),
IF($AD490="ODC",INDEX(カレンダマスタ!$I$46:$O$51,MATCH($G490,カレンダマスタ!$H$46:$H$51,1),MATCH($H490,カレンダマスタ!$I$45:$O$45,1)),
IF($AD490="NS東京TC",INDEX(カレンダマスタ!$I$56:$O$61,MATCH($G490,カレンダマスタ!$H$56:$H$61,1),MATCH($H490,カレンダマスタ!$I$55:$O$55,1)),""))))))</f>
        <v/>
      </c>
      <c r="AS490" s="126" t="e">
        <f t="shared" si="154"/>
        <v>#N/A</v>
      </c>
      <c r="AU490" s="137" t="e">
        <f>IF(E490="","",VLOOKUP($E490,カレンダマスタ!$A$4:$E$381,4,FALSE))</f>
        <v>#N/A</v>
      </c>
      <c r="AV490" s="137" t="str">
        <f t="shared" si="146"/>
        <v/>
      </c>
      <c r="AW490" s="137" t="str">
        <f t="shared" si="147"/>
        <v/>
      </c>
      <c r="AX490" s="138" t="e">
        <f t="shared" si="148"/>
        <v>#N/A</v>
      </c>
      <c r="AY490" s="138" t="e">
        <f t="shared" si="149"/>
        <v>#N/A</v>
      </c>
      <c r="AZ490" s="130" t="e">
        <f>IF(AX490&amp;AW490="勤怠未設定","×",IF(AV490="勤怠修正","×",IF(AC490="外注","",IF(AA490="",IF(AY490&lt;&gt;"","×",""),IF(VLOOKUP(AA490,カレンダマスタ!$H$66:$I$83,2,FALSE)&lt;&gt;AY490,"×","OK")))))</f>
        <v>#N/A</v>
      </c>
      <c r="BC490" s="137" t="e">
        <f>IF(E490="","",VLOOKUP($E490,カレンダマスタ!$A$4:$E$381,4,FALSE))</f>
        <v>#N/A</v>
      </c>
      <c r="BD490" s="126" t="e">
        <f>IF(AC490="社員","",IF(AG490=0,"",IF(AD490="NSTC",IF(COUNTIF(カレンダマスタ!$Q$5:$Q$32,G490)=1,"OK","×"),
IF(AD490="NS本社",IF(COUNTIF(カレンダマスタ!$T$5:$T$32,G490)=1,"OK","×"),IF(COUNTIF(カレンダマスタ!$R$5:$R$32,G490)=1,"OK","×")))))</f>
        <v>#N/A</v>
      </c>
      <c r="BE490" s="126" t="e">
        <f>IF(AC490="社員","",IF(G490="","",IF(R490&lt;&gt;"","",IF(AF490="CS","OK",IF(VLOOKUP(E490,カレンダマスタ!$A$5:$D$381,4,FALSE)&gt;0,"",IF(OR(G490*24&gt;10.84,H490*24&lt;14.5)=TRUE,"×","OK"))))))</f>
        <v>#N/A</v>
      </c>
      <c r="BF490" s="126" t="e">
        <f t="shared" si="142"/>
        <v>#N/A</v>
      </c>
      <c r="BG490" s="126" t="e">
        <f t="shared" si="155"/>
        <v>#N/A</v>
      </c>
      <c r="BI490" s="130" t="e">
        <f t="shared" si="156"/>
        <v>#N/A</v>
      </c>
    </row>
    <row r="491" spans="2:61">
      <c r="B491" s="111"/>
      <c r="C491" s="536"/>
      <c r="D491" s="128"/>
      <c r="E491" s="583"/>
      <c r="F491" s="128"/>
      <c r="G491" s="588"/>
      <c r="H491" s="588"/>
      <c r="I491" s="130"/>
      <c r="J491" s="139"/>
      <c r="K491" s="131"/>
      <c r="L491" s="132"/>
      <c r="M491" s="132"/>
      <c r="N491" s="141"/>
      <c r="O491" s="139"/>
      <c r="P491" s="139"/>
      <c r="Q491" s="139"/>
      <c r="R491" s="133"/>
      <c r="S491" s="134"/>
      <c r="T491" s="434" t="str">
        <f t="shared" si="141"/>
        <v/>
      </c>
      <c r="U491" s="429"/>
      <c r="V491" s="429" t="e">
        <f t="shared" si="150"/>
        <v>#N/A</v>
      </c>
      <c r="W491" s="298"/>
      <c r="X491" s="129" t="str">
        <f t="shared" si="157"/>
        <v/>
      </c>
      <c r="Y491" s="129" t="str">
        <f t="shared" si="151"/>
        <v/>
      </c>
      <c r="Z491" s="129" t="str">
        <f t="shared" si="152"/>
        <v/>
      </c>
      <c r="AA491" s="133" t="str">
        <f t="shared" si="145"/>
        <v/>
      </c>
      <c r="AC491" s="186" t="e">
        <f>AC461</f>
        <v>#N/A</v>
      </c>
      <c r="AD491" s="187" t="e">
        <f>AD461</f>
        <v>#N/A</v>
      </c>
      <c r="AE491" s="187" t="e">
        <f>AE461</f>
        <v>#N/A</v>
      </c>
      <c r="AF491" s="187" t="e">
        <f>AF461</f>
        <v>#N/A</v>
      </c>
      <c r="AG491" s="204">
        <f t="shared" si="153"/>
        <v>0</v>
      </c>
      <c r="AI491" s="160" t="str">
        <f>IF(月報!G491&lt;&gt;"",月報!G491,"")</f>
        <v/>
      </c>
      <c r="AJ491" s="126" t="str">
        <f>IF(月報!W491&lt;&gt;"",月報!W491*24,"")</f>
        <v/>
      </c>
      <c r="AK491" s="126" t="str">
        <f>IF(月報!P491&lt;&gt;"",月報!P491,"")</f>
        <v/>
      </c>
      <c r="AL491" s="126" t="str">
        <f>IF(月報!Q491&lt;&gt;"",IF(月報!Q491="平日残","",月報!Q491),"")</f>
        <v/>
      </c>
      <c r="AM491" s="126"/>
      <c r="AN491" s="126" t="str">
        <f t="shared" si="144"/>
        <v/>
      </c>
      <c r="AO491" s="126" t="str">
        <f>IF($E491="","",VLOOKUP($E491,カレンダマスタ!$A$5:$E$381,5,FALSE))</f>
        <v/>
      </c>
      <c r="AQ491" s="196" t="str">
        <f>IF(G491="","",IF(VLOOKUP(E491,カレンダマスタ!$A$5:$D$381,4,FALSE)=0,"",1))</f>
        <v/>
      </c>
      <c r="AR491" s="136" t="str">
        <f>IF($G491="","",IF($AD491="NSTC",INDEX(カレンダマスタ!$I$26:$O$31,MATCH($G491,カレンダマスタ!$H$26:$H$31,1),MATCH($H491,カレンダマスタ!$I$25:$O$25,1)),
IF($AD491="CS本社",INDEX(カレンダマスタ!$I$36:$O$41,MATCH($G491,カレンダマスタ!$H$36:$H$41,1),MATCH($H491,カレンダマスタ!$I$35:$O$35,1)),
IF($AD491="NS本社",INDEX(カレンダマスタ!$I$94:$O$99,MATCH($G491,カレンダマスタ!$H$95:$H$100,1),MATCH($H491,カレンダマスタ!$I$93:$O$93,1)),
IF($AD491="ODC",INDEX(カレンダマスタ!$I$46:$O$51,MATCH($G491,カレンダマスタ!$H$46:$H$51,1),MATCH($H491,カレンダマスタ!$I$45:$O$45,1)),
IF($AD491="NS東京TC",INDEX(カレンダマスタ!$I$56:$O$61,MATCH($G491,カレンダマスタ!$H$56:$H$61,1),MATCH($H491,カレンダマスタ!$I$55:$O$55,1)),""))))))</f>
        <v/>
      </c>
      <c r="AS491" s="126" t="e">
        <f t="shared" si="154"/>
        <v>#N/A</v>
      </c>
      <c r="AU491" s="137" t="str">
        <f>IF(E491="","",VLOOKUP($E491,カレンダマスタ!$A$4:$E$381,4,FALSE))</f>
        <v/>
      </c>
      <c r="AV491" s="137" t="str">
        <f t="shared" si="146"/>
        <v/>
      </c>
      <c r="AW491" s="137" t="str">
        <f t="shared" si="147"/>
        <v/>
      </c>
      <c r="AX491" s="138" t="str">
        <f t="shared" si="148"/>
        <v/>
      </c>
      <c r="AY491" s="138" t="e">
        <f t="shared" si="149"/>
        <v>#N/A</v>
      </c>
      <c r="AZ491" s="130" t="e">
        <f>IF(AX491&amp;AW491="勤怠未設定","×",IF(AV491="勤怠修正","×",IF(AC491="外注","",IF(AA491="",IF(AY491&lt;&gt;"","×",""),IF(VLOOKUP(AA491,カレンダマスタ!$H$66:$I$83,2,FALSE)&lt;&gt;AY491,"×","OK")))))</f>
        <v>#N/A</v>
      </c>
      <c r="BC491" s="137" t="str">
        <f>IF(E491="","",VLOOKUP($E491,カレンダマスタ!$A$4:$E$381,4,FALSE))</f>
        <v/>
      </c>
      <c r="BD491" s="126" t="e">
        <f>IF(AC491="社員","",IF(AG491=0,"",IF(AD491="NSTC",IF(COUNTIF(カレンダマスタ!$Q$5:$Q$32,G491)=1,"OK","×"),
IF(AD491="NS本社",IF(COUNTIF(カレンダマスタ!$T$5:$T$32,G491)=1,"OK","×"),IF(COUNTIF(カレンダマスタ!$R$5:$R$32,G491)=1,"OK","×")))))</f>
        <v>#N/A</v>
      </c>
      <c r="BE491" s="126" t="e">
        <f>IF(AC491="社員","",IF(G491="","",IF(R491&lt;&gt;"","",IF(AF491="CS","OK",IF(VLOOKUP(E491,カレンダマスタ!$A$5:$D$381,4,FALSE)&gt;0,"",IF(OR(G491*24&gt;10.84,H491*24&lt;14.5)=TRUE,"×","OK"))))))</f>
        <v>#N/A</v>
      </c>
      <c r="BF491" s="126" t="e">
        <f t="shared" si="142"/>
        <v>#N/A</v>
      </c>
      <c r="BG491" s="126" t="e">
        <f t="shared" si="155"/>
        <v>#N/A</v>
      </c>
      <c r="BI491" s="130" t="e">
        <f t="shared" si="156"/>
        <v>#N/A</v>
      </c>
    </row>
    <row r="492" spans="2:61">
      <c r="B492" s="111"/>
      <c r="C492" s="536"/>
      <c r="D492" s="128"/>
      <c r="E492" s="214"/>
      <c r="F492" s="128"/>
      <c r="G492" s="588"/>
      <c r="H492" s="588"/>
      <c r="I492" s="131"/>
      <c r="J492" s="139"/>
      <c r="K492" s="131"/>
      <c r="L492" s="132"/>
      <c r="M492" s="132"/>
      <c r="N492" s="141"/>
      <c r="O492" s="139"/>
      <c r="P492" s="139"/>
      <c r="Q492" s="139"/>
      <c r="R492" s="133"/>
      <c r="S492" s="134"/>
      <c r="T492" s="434" t="str">
        <f t="shared" si="141"/>
        <v/>
      </c>
      <c r="U492" s="429"/>
      <c r="V492" s="429" t="e">
        <f t="shared" si="150"/>
        <v>#N/A</v>
      </c>
      <c r="W492" s="298"/>
      <c r="X492" s="129" t="str">
        <f t="shared" si="157"/>
        <v/>
      </c>
      <c r="Y492" s="129" t="str">
        <f t="shared" si="151"/>
        <v/>
      </c>
      <c r="Z492" s="129" t="str">
        <f t="shared" si="152"/>
        <v/>
      </c>
      <c r="AA492" s="133" t="str">
        <f t="shared" si="145"/>
        <v/>
      </c>
      <c r="AC492" s="186" t="e">
        <f>AC461</f>
        <v>#N/A</v>
      </c>
      <c r="AD492" s="187" t="e">
        <f>AD461</f>
        <v>#N/A</v>
      </c>
      <c r="AE492" s="187" t="e">
        <f>AE461</f>
        <v>#N/A</v>
      </c>
      <c r="AF492" s="187" t="e">
        <f>AF461</f>
        <v>#N/A</v>
      </c>
      <c r="AG492" s="204">
        <f t="shared" si="153"/>
        <v>0</v>
      </c>
      <c r="AI492" s="160" t="str">
        <f>IF(月報!G492&lt;&gt;"",月報!G492,"")</f>
        <v/>
      </c>
      <c r="AJ492" s="126" t="str">
        <f>IF(月報!W492&lt;&gt;"",月報!W492*24,"")</f>
        <v/>
      </c>
      <c r="AK492" s="126" t="str">
        <f>IF(月報!P492&lt;&gt;"",月報!P492,"")</f>
        <v/>
      </c>
      <c r="AL492" s="126" t="str">
        <f>IF(月報!Q492&lt;&gt;"",IF(月報!Q492="平日残","",月報!Q492),"")</f>
        <v/>
      </c>
      <c r="AM492" s="126"/>
      <c r="AN492" s="126" t="str">
        <f t="shared" si="144"/>
        <v/>
      </c>
      <c r="AO492" s="126" t="str">
        <f>IF($E492="","",VLOOKUP($E492,カレンダマスタ!$A$5:$E$381,5,FALSE))</f>
        <v/>
      </c>
      <c r="AQ492" s="196" t="str">
        <f>IF(G492="","",IF(VLOOKUP(E492,カレンダマスタ!$A$5:$D$381,4,FALSE)=0,"",1))</f>
        <v/>
      </c>
      <c r="AR492" s="136" t="str">
        <f>IF($G492="","",IF($AD492="NSTC",INDEX(カレンダマスタ!$I$26:$O$31,MATCH($G492,カレンダマスタ!$H$26:$H$31,1),MATCH($H492,カレンダマスタ!$I$25:$O$25,1)),
IF($AD492="CS本社",INDEX(カレンダマスタ!$I$36:$O$41,MATCH($G492,カレンダマスタ!$H$36:$H$41,1),MATCH($H492,カレンダマスタ!$I$35:$O$35,1)),
IF($AD492="NS本社",INDEX(カレンダマスタ!$I$94:$O$99,MATCH($G492,カレンダマスタ!$H$95:$H$100,1),MATCH($H492,カレンダマスタ!$I$93:$O$93,1)),
IF($AD492="ODC",INDEX(カレンダマスタ!$I$46:$O$51,MATCH($G492,カレンダマスタ!$H$46:$H$51,1),MATCH($H492,カレンダマスタ!$I$45:$O$45,1)),
IF($AD492="NS東京TC",INDEX(カレンダマスタ!$I$56:$O$61,MATCH($G492,カレンダマスタ!$H$56:$H$61,1),MATCH($H492,カレンダマスタ!$I$55:$O$55,1)),""))))))</f>
        <v/>
      </c>
      <c r="AS492" s="126" t="e">
        <f t="shared" si="154"/>
        <v>#N/A</v>
      </c>
      <c r="AU492" s="137" t="str">
        <f>IF(E492="","",VLOOKUP($E492,カレンダマスタ!$A$4:$E$381,4,FALSE))</f>
        <v/>
      </c>
      <c r="AV492" s="137" t="str">
        <f t="shared" si="146"/>
        <v/>
      </c>
      <c r="AW492" s="137" t="str">
        <f t="shared" si="147"/>
        <v/>
      </c>
      <c r="AX492" s="138" t="str">
        <f t="shared" si="148"/>
        <v/>
      </c>
      <c r="AY492" s="138" t="e">
        <f t="shared" si="149"/>
        <v>#N/A</v>
      </c>
      <c r="AZ492" s="130" t="e">
        <f>IF(AX492&amp;AW492="勤怠未設定","×",IF(AV492="勤怠修正","×",IF(AC492="外注","",IF(AA492="",IF(AY492&lt;&gt;"","×",""),IF(VLOOKUP(AA492,カレンダマスタ!$H$66:$I$83,2,FALSE)&lt;&gt;AY492,"×","OK")))))</f>
        <v>#N/A</v>
      </c>
      <c r="BC492" s="137" t="str">
        <f>IF(E492="","",VLOOKUP($E492,カレンダマスタ!$A$4:$E$381,4,FALSE))</f>
        <v/>
      </c>
      <c r="BD492" s="126" t="e">
        <f>IF(AC492="社員","",IF(AG492=0,"",IF(AD492="NSTC",IF(COUNTIF(カレンダマスタ!$Q$5:$Q$32,G492)=1,"OK","×"),
IF(AD492="NS本社",IF(COUNTIF(カレンダマスタ!$T$5:$T$32,G492)=1,"OK","×"),IF(COUNTIF(カレンダマスタ!$R$5:$R$32,G492)=1,"OK","×")))))</f>
        <v>#N/A</v>
      </c>
      <c r="BE492" s="126" t="e">
        <f>IF(AC492="社員","",IF(G492="","",IF(R492&lt;&gt;"","",IF(AF492="CS","OK",IF(VLOOKUP(E492,カレンダマスタ!$A$5:$D$381,4,FALSE)&gt;0,"",IF(OR(G492*24&gt;10.84,H492*24&lt;14.5)=TRUE,"×","OK"))))))</f>
        <v>#N/A</v>
      </c>
      <c r="BF492" s="126" t="e">
        <f t="shared" si="142"/>
        <v>#N/A</v>
      </c>
      <c r="BG492" s="126" t="e">
        <f t="shared" si="155"/>
        <v>#N/A</v>
      </c>
      <c r="BI492" s="130" t="e">
        <f t="shared" si="156"/>
        <v>#N/A</v>
      </c>
    </row>
    <row r="493" spans="2:61">
      <c r="B493" s="111"/>
      <c r="C493" s="536"/>
      <c r="D493" s="128"/>
      <c r="E493" s="214"/>
      <c r="F493" s="128"/>
      <c r="G493" s="588"/>
      <c r="H493" s="588"/>
      <c r="I493" s="131"/>
      <c r="J493" s="139"/>
      <c r="K493" s="131"/>
      <c r="L493" s="132"/>
      <c r="M493" s="132"/>
      <c r="N493" s="141"/>
      <c r="O493" s="139"/>
      <c r="P493" s="139"/>
      <c r="Q493" s="139"/>
      <c r="R493" s="133"/>
      <c r="S493" s="134"/>
      <c r="T493" s="434" t="str">
        <f t="shared" si="141"/>
        <v/>
      </c>
      <c r="U493" s="429"/>
      <c r="V493" s="429" t="e">
        <f t="shared" si="150"/>
        <v>#N/A</v>
      </c>
      <c r="W493" s="298"/>
      <c r="X493" s="129" t="str">
        <f t="shared" si="157"/>
        <v/>
      </c>
      <c r="Y493" s="129" t="str">
        <f t="shared" si="151"/>
        <v/>
      </c>
      <c r="Z493" s="129" t="str">
        <f t="shared" si="152"/>
        <v/>
      </c>
      <c r="AA493" s="133" t="str">
        <f t="shared" si="145"/>
        <v/>
      </c>
      <c r="AC493" s="186" t="e">
        <f>AC461</f>
        <v>#N/A</v>
      </c>
      <c r="AD493" s="187" t="e">
        <f>AD461</f>
        <v>#N/A</v>
      </c>
      <c r="AE493" s="187" t="e">
        <f>AE461</f>
        <v>#N/A</v>
      </c>
      <c r="AF493" s="187" t="e">
        <f>AF461</f>
        <v>#N/A</v>
      </c>
      <c r="AG493" s="204">
        <f t="shared" si="153"/>
        <v>0</v>
      </c>
      <c r="AI493" s="160" t="str">
        <f>IF(月報!G493&lt;&gt;"",月報!G493,"")</f>
        <v/>
      </c>
      <c r="AJ493" s="126" t="str">
        <f>IF(月報!W493&lt;&gt;"",月報!W493*24,"")</f>
        <v/>
      </c>
      <c r="AK493" s="126" t="str">
        <f>IF(月報!P493&lt;&gt;"",月報!P493,"")</f>
        <v/>
      </c>
      <c r="AL493" s="126" t="str">
        <f>IF(月報!Q493&lt;&gt;"",IF(月報!Q493="平日残","",月報!Q493),"")</f>
        <v/>
      </c>
      <c r="AM493" s="126"/>
      <c r="AN493" s="126" t="str">
        <f t="shared" si="144"/>
        <v/>
      </c>
      <c r="AO493" s="126" t="str">
        <f>IF($E493="","",VLOOKUP($E493,カレンダマスタ!$A$5:$E$381,5,FALSE))</f>
        <v/>
      </c>
      <c r="AQ493" s="196" t="str">
        <f>IF(G493="","",IF(VLOOKUP(E493,カレンダマスタ!$A$5:$D$381,4,FALSE)=0,"",1))</f>
        <v/>
      </c>
      <c r="AR493" s="136" t="str">
        <f>IF($G493="","",IF($AD493="NSTC",INDEX(カレンダマスタ!$I$26:$O$31,MATCH($G493,カレンダマスタ!$H$26:$H$31,1),MATCH($H493,カレンダマスタ!$I$25:$O$25,1)),
IF($AD493="CS本社",INDEX(カレンダマスタ!$I$36:$O$41,MATCH($G493,カレンダマスタ!$H$36:$H$41,1),MATCH($H493,カレンダマスタ!$I$35:$O$35,1)),
IF($AD493="NS本社",INDEX(カレンダマスタ!$I$94:$O$99,MATCH($G493,カレンダマスタ!$H$95:$H$100,1),MATCH($H493,カレンダマスタ!$I$93:$O$93,1)),
IF($AD493="ODC",INDEX(カレンダマスタ!$I$46:$O$51,MATCH($G493,カレンダマスタ!$H$46:$H$51,1),MATCH($H493,カレンダマスタ!$I$45:$O$45,1)),
IF($AD493="NS東京TC",INDEX(カレンダマスタ!$I$56:$O$61,MATCH($G493,カレンダマスタ!$H$56:$H$61,1),MATCH($H493,カレンダマスタ!$I$55:$O$55,1)),""))))))</f>
        <v/>
      </c>
      <c r="AS493" s="126" t="e">
        <f t="shared" si="154"/>
        <v>#N/A</v>
      </c>
      <c r="AU493" s="137" t="str">
        <f>IF(E493="","",VLOOKUP($E493,カレンダマスタ!$A$4:$E$381,4,FALSE))</f>
        <v/>
      </c>
      <c r="AV493" s="137" t="str">
        <f t="shared" si="146"/>
        <v/>
      </c>
      <c r="AW493" s="137" t="str">
        <f t="shared" si="147"/>
        <v/>
      </c>
      <c r="AX493" s="138" t="str">
        <f t="shared" si="148"/>
        <v/>
      </c>
      <c r="AY493" s="138" t="e">
        <f t="shared" si="149"/>
        <v>#N/A</v>
      </c>
      <c r="AZ493" s="130" t="e">
        <f>IF(AX493&amp;AW493="勤怠未設定","×",IF(AV493="勤怠修正","×",IF(AC493="外注","",IF(AA493="",IF(AY493&lt;&gt;"","×",""),IF(VLOOKUP(AA493,カレンダマスタ!$H$66:$I$83,2,FALSE)&lt;&gt;AY493,"×","OK")))))</f>
        <v>#N/A</v>
      </c>
      <c r="BC493" s="137" t="str">
        <f>IF(E493="","",VLOOKUP($E493,カレンダマスタ!$A$4:$E$381,4,FALSE))</f>
        <v/>
      </c>
      <c r="BD493" s="126" t="e">
        <f>IF(AC493="社員","",IF(AG493=0,"",IF(AD493="NSTC",IF(COUNTIF(カレンダマスタ!$Q$5:$Q$32,G493)=1,"OK","×"),
IF(AD493="NS本社",IF(COUNTIF(カレンダマスタ!$T$5:$T$32,G493)=1,"OK","×"),IF(COUNTIF(カレンダマスタ!$R$5:$R$32,G493)=1,"OK","×")))))</f>
        <v>#N/A</v>
      </c>
      <c r="BE493" s="126" t="e">
        <f>IF(AC493="社員","",IF(G493="","",IF(R493&lt;&gt;"","",IF(AF493="CS","OK",IF(VLOOKUP(E493,カレンダマスタ!$A$5:$D$381,4,FALSE)&gt;0,"",IF(OR(G493*24&gt;10.84,H493*24&lt;14.5)=TRUE,"×","OK"))))))</f>
        <v>#N/A</v>
      </c>
      <c r="BF493" s="126" t="e">
        <f t="shared" si="142"/>
        <v>#N/A</v>
      </c>
      <c r="BG493" s="126" t="e">
        <f t="shared" si="155"/>
        <v>#N/A</v>
      </c>
      <c r="BI493" s="130" t="e">
        <f t="shared" si="156"/>
        <v>#N/A</v>
      </c>
    </row>
    <row r="494" spans="2:61">
      <c r="B494" s="111"/>
      <c r="C494" s="536"/>
      <c r="D494" s="128"/>
      <c r="E494" s="214"/>
      <c r="F494" s="128"/>
      <c r="G494" s="588"/>
      <c r="H494" s="588"/>
      <c r="I494" s="131"/>
      <c r="J494" s="139"/>
      <c r="K494" s="131"/>
      <c r="L494" s="132"/>
      <c r="M494" s="132"/>
      <c r="N494" s="141"/>
      <c r="O494" s="139"/>
      <c r="P494" s="139"/>
      <c r="Q494" s="139"/>
      <c r="R494" s="133"/>
      <c r="S494" s="134"/>
      <c r="T494" s="434" t="str">
        <f t="shared" si="141"/>
        <v/>
      </c>
      <c r="U494" s="429"/>
      <c r="V494" s="429" t="e">
        <f t="shared" si="150"/>
        <v>#N/A</v>
      </c>
      <c r="W494" s="298"/>
      <c r="X494" s="129" t="str">
        <f t="shared" si="157"/>
        <v/>
      </c>
      <c r="Y494" s="129" t="str">
        <f t="shared" si="151"/>
        <v/>
      </c>
      <c r="Z494" s="129" t="str">
        <f t="shared" si="152"/>
        <v/>
      </c>
      <c r="AA494" s="133" t="str">
        <f t="shared" si="145"/>
        <v/>
      </c>
      <c r="AC494" s="186" t="e">
        <f>AC461</f>
        <v>#N/A</v>
      </c>
      <c r="AD494" s="187" t="e">
        <f>AD461</f>
        <v>#N/A</v>
      </c>
      <c r="AE494" s="187" t="e">
        <f>AE461</f>
        <v>#N/A</v>
      </c>
      <c r="AF494" s="187" t="e">
        <f>AF461</f>
        <v>#N/A</v>
      </c>
      <c r="AG494" s="204">
        <f t="shared" si="153"/>
        <v>0</v>
      </c>
      <c r="AI494" s="160" t="str">
        <f>IF(月報!G494&lt;&gt;"",月報!G494,"")</f>
        <v/>
      </c>
      <c r="AJ494" s="126" t="str">
        <f>IF(月報!W494&lt;&gt;"",月報!W494*24,"")</f>
        <v/>
      </c>
      <c r="AK494" s="126" t="str">
        <f>IF(月報!P494&lt;&gt;"",月報!P494,"")</f>
        <v/>
      </c>
      <c r="AL494" s="126" t="str">
        <f>IF(月報!Q494&lt;&gt;"",IF(月報!Q494="平日残","",月報!Q494),"")</f>
        <v/>
      </c>
      <c r="AM494" s="126"/>
      <c r="AN494" s="126" t="str">
        <f t="shared" si="144"/>
        <v/>
      </c>
      <c r="AO494" s="126" t="str">
        <f>IF($E494="","",VLOOKUP($E494,カレンダマスタ!$A$5:$E$381,5,FALSE))</f>
        <v/>
      </c>
      <c r="AQ494" s="196" t="str">
        <f>IF(G494="","",IF(VLOOKUP(E494,カレンダマスタ!$A$5:$D$381,4,FALSE)=0,"",1))</f>
        <v/>
      </c>
      <c r="AR494" s="136" t="str">
        <f>IF($G494="","",IF($AD494="NSTC",INDEX(カレンダマスタ!$I$26:$O$31,MATCH($G494,カレンダマスタ!$H$26:$H$31,1),MATCH($H494,カレンダマスタ!$I$25:$O$25,1)),
IF($AD494="CS本社",INDEX(カレンダマスタ!$I$36:$O$41,MATCH($G494,カレンダマスタ!$H$36:$H$41,1),MATCH($H494,カレンダマスタ!$I$35:$O$35,1)),
IF($AD494="NS本社",INDEX(カレンダマスタ!$I$94:$O$99,MATCH($G494,カレンダマスタ!$H$95:$H$100,1),MATCH($H494,カレンダマスタ!$I$93:$O$93,1)),
IF($AD494="ODC",INDEX(カレンダマスタ!$I$46:$O$51,MATCH($G494,カレンダマスタ!$H$46:$H$51,1),MATCH($H494,カレンダマスタ!$I$45:$O$45,1)),
IF($AD494="NS東京TC",INDEX(カレンダマスタ!$I$56:$O$61,MATCH($G494,カレンダマスタ!$H$56:$H$61,1),MATCH($H494,カレンダマスタ!$I$55:$O$55,1)),""))))))</f>
        <v/>
      </c>
      <c r="AS494" s="126" t="e">
        <f t="shared" si="154"/>
        <v>#N/A</v>
      </c>
      <c r="AU494" s="137" t="str">
        <f>IF(E494="","",VLOOKUP($E494,カレンダマスタ!$A$4:$E$381,4,FALSE))</f>
        <v/>
      </c>
      <c r="AV494" s="137" t="str">
        <f t="shared" si="146"/>
        <v/>
      </c>
      <c r="AW494" s="137" t="str">
        <f t="shared" si="147"/>
        <v/>
      </c>
      <c r="AX494" s="138" t="str">
        <f t="shared" si="148"/>
        <v/>
      </c>
      <c r="AY494" s="138" t="e">
        <f t="shared" si="149"/>
        <v>#N/A</v>
      </c>
      <c r="AZ494" s="130" t="e">
        <f>IF(AX494&amp;AW494="勤怠未設定","×",IF(AV494="勤怠修正","×",IF(AC494="外注","",IF(AA494="",IF(AY494&lt;&gt;"","×",""),IF(VLOOKUP(AA494,カレンダマスタ!$H$66:$I$83,2,FALSE)&lt;&gt;AY494,"×","OK")))))</f>
        <v>#N/A</v>
      </c>
      <c r="BC494" s="137" t="str">
        <f>IF(E494="","",VLOOKUP($E494,カレンダマスタ!$A$4:$E$381,4,FALSE))</f>
        <v/>
      </c>
      <c r="BD494" s="126" t="e">
        <f>IF(AC494="社員","",IF(AG494=0,"",IF(AD494="NSTC",IF(COUNTIF(カレンダマスタ!$Q$5:$Q$32,G494)=1,"OK","×"),
IF(AD494="NS本社",IF(COUNTIF(カレンダマスタ!$T$5:$T$32,G494)=1,"OK","×"),IF(COUNTIF(カレンダマスタ!$R$5:$R$32,G494)=1,"OK","×")))))</f>
        <v>#N/A</v>
      </c>
      <c r="BE494" s="126" t="e">
        <f>IF(AC494="社員","",IF(G494="","",IF(R494&lt;&gt;"","",IF(AF494="CS","OK",IF(VLOOKUP(E494,カレンダマスタ!$A$5:$D$381,4,FALSE)&gt;0,"",IF(OR(G494*24&gt;10.84,H494*24&lt;14.5)=TRUE,"×","OK"))))))</f>
        <v>#N/A</v>
      </c>
      <c r="BF494" s="126" t="e">
        <f t="shared" si="142"/>
        <v>#N/A</v>
      </c>
      <c r="BG494" s="126" t="e">
        <f t="shared" si="155"/>
        <v>#N/A</v>
      </c>
      <c r="BI494" s="130" t="e">
        <f t="shared" si="156"/>
        <v>#N/A</v>
      </c>
    </row>
    <row r="495" spans="2:61" ht="13.8" thickBot="1">
      <c r="B495" s="161"/>
      <c r="C495" s="538"/>
      <c r="D495" s="162"/>
      <c r="E495" s="215"/>
      <c r="F495" s="162"/>
      <c r="G495" s="590"/>
      <c r="H495" s="590"/>
      <c r="I495" s="164"/>
      <c r="J495" s="165"/>
      <c r="K495" s="164"/>
      <c r="L495" s="166"/>
      <c r="M495" s="166"/>
      <c r="N495" s="167"/>
      <c r="O495" s="165"/>
      <c r="P495" s="165"/>
      <c r="Q495" s="165"/>
      <c r="R495" s="168"/>
      <c r="S495" s="169"/>
      <c r="T495" s="436" t="str">
        <f t="shared" si="141"/>
        <v/>
      </c>
      <c r="U495" s="432"/>
      <c r="V495" s="432" t="e">
        <f t="shared" si="150"/>
        <v>#N/A</v>
      </c>
      <c r="W495" s="298"/>
      <c r="X495" s="165" t="str">
        <f t="shared" si="157"/>
        <v/>
      </c>
      <c r="Y495" s="165" t="str">
        <f t="shared" si="151"/>
        <v/>
      </c>
      <c r="Z495" s="165" t="str">
        <f t="shared" si="152"/>
        <v/>
      </c>
      <c r="AA495" s="168" t="str">
        <f t="shared" si="145"/>
        <v/>
      </c>
      <c r="AC495" s="192" t="e">
        <f>AC461</f>
        <v>#N/A</v>
      </c>
      <c r="AD495" s="193" t="e">
        <f>AD461</f>
        <v>#N/A</v>
      </c>
      <c r="AE495" s="193" t="e">
        <f>AE461</f>
        <v>#N/A</v>
      </c>
      <c r="AF495" s="193" t="e">
        <f>AF461</f>
        <v>#N/A</v>
      </c>
      <c r="AG495" s="207">
        <f t="shared" si="153"/>
        <v>0</v>
      </c>
      <c r="AI495" s="170" t="str">
        <f>IF(月報!G495&lt;&gt;"",月報!G495,"")</f>
        <v/>
      </c>
      <c r="AJ495" s="171" t="str">
        <f>IF(月報!W495&lt;&gt;"",月報!W495*24,"")</f>
        <v/>
      </c>
      <c r="AK495" s="171" t="str">
        <f>IF(月報!P495&lt;&gt;"",月報!P495,"")</f>
        <v/>
      </c>
      <c r="AL495" s="171" t="str">
        <f>IF(月報!Q495&lt;&gt;"",IF(月報!Q495="平日残","",月報!Q495),"")</f>
        <v/>
      </c>
      <c r="AM495" s="171"/>
      <c r="AN495" s="171" t="str">
        <f t="shared" si="144"/>
        <v/>
      </c>
      <c r="AO495" s="171" t="str">
        <f>IF($E495="","",VLOOKUP($E495,カレンダマスタ!$A$5:$E$381,5,FALSE))</f>
        <v/>
      </c>
      <c r="AQ495" s="198" t="str">
        <f>IF(G495="","",IF(VLOOKUP(E495,カレンダマスタ!$A$5:$D$381,4,FALSE)=0,"",1))</f>
        <v/>
      </c>
      <c r="AR495" s="172" t="str">
        <f>IF($G495="","",IF($AD495="NSTC",INDEX(カレンダマスタ!$I$26:$O$31,MATCH($G495,カレンダマスタ!$H$26:$H$31,1),MATCH($H495,カレンダマスタ!$I$25:$O$25,1)),
IF($AD495="CS本社",INDEX(カレンダマスタ!$I$36:$O$41,MATCH($G495,カレンダマスタ!$H$36:$H$41,1),MATCH($H495,カレンダマスタ!$I$35:$O$35,1)),
IF($AD495="NS本社",INDEX(カレンダマスタ!$I$94:$O$99,MATCH($G495,カレンダマスタ!$H$95:$H$100,1),MATCH($H495,カレンダマスタ!$I$93:$O$93,1)),
IF($AD495="ODC",INDEX(カレンダマスタ!$I$46:$O$51,MATCH($G495,カレンダマスタ!$H$46:$H$51,1),MATCH($H495,カレンダマスタ!$I$45:$O$45,1)),
IF($AD495="NS東京TC",INDEX(カレンダマスタ!$I$56:$O$61,MATCH($G495,カレンダマスタ!$H$56:$H$61,1),MATCH($H495,カレンダマスタ!$I$55:$O$55,1)),""))))))</f>
        <v/>
      </c>
      <c r="AS495" s="171" t="e">
        <f t="shared" si="154"/>
        <v>#N/A</v>
      </c>
      <c r="AU495" s="173" t="str">
        <f>IF(E495="","",VLOOKUP($E495,カレンダマスタ!$A$4:$E$381,4,FALSE))</f>
        <v/>
      </c>
      <c r="AV495" s="173" t="str">
        <f t="shared" si="146"/>
        <v/>
      </c>
      <c r="AW495" s="173" t="str">
        <f t="shared" si="147"/>
        <v/>
      </c>
      <c r="AX495" s="174" t="str">
        <f t="shared" si="148"/>
        <v/>
      </c>
      <c r="AY495" s="174" t="e">
        <f t="shared" si="149"/>
        <v>#N/A</v>
      </c>
      <c r="AZ495" s="175" t="e">
        <f>IF(AX495&amp;AW495="勤怠未設定","×",IF(AV495="勤怠修正","×",IF(AC495="外注","",IF(AA495="",IF(AY495&lt;&gt;"","×",""),IF(VLOOKUP(AA495,カレンダマスタ!$H$66:$I$83,2,FALSE)&lt;&gt;AY495,"×","OK")))))</f>
        <v>#N/A</v>
      </c>
      <c r="BC495" s="173" t="str">
        <f>IF(E495="","",VLOOKUP($E495,カレンダマスタ!$A$4:$E$381,4,FALSE))</f>
        <v/>
      </c>
      <c r="BD495" s="171" t="e">
        <f>IF(AC495="社員","",IF(AG495=0,"",IF(AD495="NSTC",IF(COUNTIF(カレンダマスタ!$Q$5:$Q$32,G495)=1,"OK","×"),
IF(AD495="NS本社",IF(COUNTIF(カレンダマスタ!$T$5:$T$32,G495)=1,"OK","×"),IF(COUNTIF(カレンダマスタ!$R$5:$R$32,G495)=1,"OK","×")))))</f>
        <v>#N/A</v>
      </c>
      <c r="BE495" s="171" t="e">
        <f>IF(AC495="社員","",IF(G495="","",IF(R495&lt;&gt;"","",IF(AF495="CS","OK",IF(VLOOKUP(E495,カレンダマスタ!$A$5:$D$381,4,FALSE)&gt;0,"",IF(OR(G495*24&gt;10.84,H495*24&lt;14.5)=TRUE,"×","OK"))))))</f>
        <v>#N/A</v>
      </c>
      <c r="BF495" s="171" t="e">
        <f t="shared" si="142"/>
        <v>#N/A</v>
      </c>
      <c r="BG495" s="171" t="e">
        <f t="shared" si="155"/>
        <v>#N/A</v>
      </c>
      <c r="BI495" s="175" t="e">
        <f t="shared" si="156"/>
        <v>#N/A</v>
      </c>
    </row>
    <row r="496" spans="2:61">
      <c r="B496" s="323"/>
      <c r="C496" s="539"/>
      <c r="D496" s="324"/>
      <c r="E496" s="325"/>
      <c r="F496" s="324"/>
      <c r="G496" s="591"/>
      <c r="H496" s="591"/>
      <c r="I496" s="339"/>
      <c r="J496" s="320"/>
      <c r="K496" s="319"/>
      <c r="L496" s="320"/>
      <c r="M496" s="320"/>
      <c r="N496" s="320"/>
      <c r="O496" s="340"/>
      <c r="P496" s="340"/>
      <c r="Q496" s="340"/>
      <c r="R496" s="327"/>
      <c r="S496" s="328"/>
      <c r="T496" s="341"/>
      <c r="U496" s="342"/>
      <c r="V496" s="342"/>
      <c r="W496" s="298"/>
      <c r="X496" s="326"/>
      <c r="Y496" s="326"/>
      <c r="Z496" s="326"/>
      <c r="AA496" s="327" t="str">
        <f t="shared" si="145"/>
        <v/>
      </c>
      <c r="AC496" s="541"/>
      <c r="AD496" s="542"/>
      <c r="AE496" s="542"/>
      <c r="AF496" s="542"/>
      <c r="AG496" s="543"/>
      <c r="AI496" s="348" t="str">
        <f>IF(月報!G496&lt;&gt;"",月報!G496,"")</f>
        <v/>
      </c>
      <c r="AJ496" s="349" t="str">
        <f>IF(月報!W496&lt;&gt;"",月報!W496*24,"")</f>
        <v/>
      </c>
      <c r="AK496" s="349" t="str">
        <f>IF(月報!P496&lt;&gt;"",月報!P496,"")</f>
        <v/>
      </c>
      <c r="AL496" s="349" t="str">
        <f>IF(月報!Q496&lt;&gt;"",IF(月報!Q496="平日残","",月報!Q496),"")</f>
        <v/>
      </c>
      <c r="AM496" s="349"/>
      <c r="AN496" s="349" t="str">
        <f t="shared" si="144"/>
        <v/>
      </c>
      <c r="AO496" s="349" t="str">
        <f>IF($E496="","",VLOOKUP($E496,カレンダマスタ!$A$5:$E$381,5,FALSE))</f>
        <v/>
      </c>
      <c r="AQ496" s="351"/>
      <c r="AR496" s="352"/>
      <c r="AS496" s="349"/>
      <c r="AU496" s="355"/>
      <c r="AV496" s="355" t="str">
        <f t="shared" si="146"/>
        <v/>
      </c>
      <c r="AW496" s="355" t="str">
        <f t="shared" si="147"/>
        <v/>
      </c>
      <c r="AX496" s="356" t="str">
        <f t="shared" si="148"/>
        <v/>
      </c>
      <c r="AY496" s="356" t="str">
        <f t="shared" si="149"/>
        <v/>
      </c>
      <c r="AZ496" s="357" t="str">
        <f>IF(AX496&amp;AW496="勤怠未設定","×",IF(AV496="勤怠修正","×",IF(AC496="外注","",IF(AA496="",IF(AY496&lt;&gt;"","×",""),IF(VLOOKUP(AA496,カレンダマスタ!$H$66:$I$83,2,FALSE)&lt;&gt;AY496,"×","OK")))))</f>
        <v/>
      </c>
      <c r="BC496" s="355"/>
      <c r="BD496" s="349"/>
      <c r="BE496" s="349"/>
      <c r="BF496" s="349" t="str">
        <f t="shared" si="142"/>
        <v/>
      </c>
      <c r="BG496" s="349"/>
      <c r="BI496" s="357" t="str">
        <f t="shared" ref="BI496:BI505" si="158">IF(OR(AO496="×",AS496="×",AZ496="×",BD496="×",BE496="×",BF496="TW未入力",BF496="週報未入力",BG496="×"),"×","")</f>
        <v/>
      </c>
    </row>
    <row r="497" spans="2:61">
      <c r="B497" s="323"/>
      <c r="C497" s="539"/>
      <c r="D497" s="324"/>
      <c r="E497" s="325"/>
      <c r="F497" s="324"/>
      <c r="G497" s="591"/>
      <c r="H497" s="591"/>
      <c r="I497" s="339"/>
      <c r="J497" s="320"/>
      <c r="K497" s="319"/>
      <c r="L497" s="320"/>
      <c r="M497" s="320"/>
      <c r="N497" s="320"/>
      <c r="O497" s="340"/>
      <c r="P497" s="340"/>
      <c r="Q497" s="340"/>
      <c r="R497" s="327"/>
      <c r="S497" s="328"/>
      <c r="T497" s="341"/>
      <c r="U497" s="342"/>
      <c r="V497" s="342"/>
      <c r="W497" s="298"/>
      <c r="X497" s="326"/>
      <c r="Y497" s="326"/>
      <c r="Z497" s="326"/>
      <c r="AA497" s="327" t="str">
        <f t="shared" si="145"/>
        <v/>
      </c>
      <c r="AC497" s="544"/>
      <c r="AD497" s="545"/>
      <c r="AE497" s="545"/>
      <c r="AF497" s="545"/>
      <c r="AG497" s="546"/>
      <c r="AI497" s="348" t="str">
        <f>IF(月報!G497&lt;&gt;"",月報!G497,"")</f>
        <v/>
      </c>
      <c r="AJ497" s="349" t="str">
        <f>IF(月報!W497&lt;&gt;"",月報!W497*24,"")</f>
        <v/>
      </c>
      <c r="AK497" s="349" t="str">
        <f>IF(月報!P497&lt;&gt;"",月報!P497,"")</f>
        <v/>
      </c>
      <c r="AL497" s="349" t="str">
        <f>IF(月報!Q497&lt;&gt;"",IF(月報!Q497="平日残","",月報!Q497),"")</f>
        <v/>
      </c>
      <c r="AM497" s="349"/>
      <c r="AN497" s="349" t="str">
        <f t="shared" si="144"/>
        <v/>
      </c>
      <c r="AO497" s="349" t="str">
        <f>IF($E497="","",VLOOKUP($E497,カレンダマスタ!$A$5:$E$381,5,FALSE))</f>
        <v/>
      </c>
      <c r="AQ497" s="351"/>
      <c r="AR497" s="352"/>
      <c r="AS497" s="349"/>
      <c r="AU497" s="355"/>
      <c r="AV497" s="355" t="str">
        <f t="shared" si="146"/>
        <v/>
      </c>
      <c r="AW497" s="355" t="str">
        <f t="shared" si="147"/>
        <v/>
      </c>
      <c r="AX497" s="356" t="str">
        <f t="shared" si="148"/>
        <v/>
      </c>
      <c r="AY497" s="356" t="str">
        <f t="shared" si="149"/>
        <v/>
      </c>
      <c r="AZ497" s="357" t="str">
        <f>IF(AX497&amp;AW497="勤怠未設定","×",IF(AV497="勤怠修正","×",IF(AC497="外注","",IF(AA497="",IF(AY497&lt;&gt;"","×",""),IF(VLOOKUP(AA497,カレンダマスタ!$H$66:$I$83,2,FALSE)&lt;&gt;AY497,"×","OK")))))</f>
        <v/>
      </c>
      <c r="BC497" s="355"/>
      <c r="BD497" s="349"/>
      <c r="BE497" s="349"/>
      <c r="BF497" s="349" t="str">
        <f t="shared" si="142"/>
        <v/>
      </c>
      <c r="BG497" s="349"/>
      <c r="BI497" s="357" t="str">
        <f t="shared" si="158"/>
        <v/>
      </c>
    </row>
    <row r="498" spans="2:61">
      <c r="B498" s="323"/>
      <c r="C498" s="539"/>
      <c r="D498" s="324"/>
      <c r="E498" s="325"/>
      <c r="F498" s="324"/>
      <c r="G498" s="591"/>
      <c r="H498" s="591"/>
      <c r="I498" s="339"/>
      <c r="J498" s="320"/>
      <c r="K498" s="319"/>
      <c r="L498" s="320"/>
      <c r="M498" s="320"/>
      <c r="N498" s="320"/>
      <c r="O498" s="340"/>
      <c r="P498" s="340"/>
      <c r="Q498" s="340"/>
      <c r="R498" s="327"/>
      <c r="S498" s="328"/>
      <c r="T498" s="341"/>
      <c r="U498" s="342"/>
      <c r="V498" s="342"/>
      <c r="W498" s="298"/>
      <c r="X498" s="326"/>
      <c r="Y498" s="326"/>
      <c r="Z498" s="326"/>
      <c r="AA498" s="327" t="str">
        <f t="shared" si="145"/>
        <v/>
      </c>
      <c r="AC498" s="544"/>
      <c r="AD498" s="545"/>
      <c r="AE498" s="545"/>
      <c r="AF498" s="545"/>
      <c r="AG498" s="546"/>
      <c r="AI498" s="348" t="str">
        <f>IF(月報!G498&lt;&gt;"",月報!G498,"")</f>
        <v/>
      </c>
      <c r="AJ498" s="349" t="str">
        <f>IF(月報!W498&lt;&gt;"",月報!W498*24,"")</f>
        <v/>
      </c>
      <c r="AK498" s="349" t="str">
        <f>IF(月報!P498&lt;&gt;"",月報!P498,"")</f>
        <v/>
      </c>
      <c r="AL498" s="349" t="str">
        <f>IF(月報!Q498&lt;&gt;"",IF(月報!Q498="平日残","",月報!Q498),"")</f>
        <v/>
      </c>
      <c r="AM498" s="349"/>
      <c r="AN498" s="349" t="str">
        <f t="shared" si="144"/>
        <v/>
      </c>
      <c r="AO498" s="349" t="str">
        <f>IF($E498="","",VLOOKUP($E498,カレンダマスタ!$A$5:$E$381,5,FALSE))</f>
        <v/>
      </c>
      <c r="AQ498" s="351"/>
      <c r="AR498" s="352"/>
      <c r="AS498" s="349"/>
      <c r="AU498" s="355"/>
      <c r="AV498" s="355" t="str">
        <f t="shared" si="146"/>
        <v/>
      </c>
      <c r="AW498" s="355" t="str">
        <f t="shared" si="147"/>
        <v/>
      </c>
      <c r="AX498" s="356" t="str">
        <f t="shared" si="148"/>
        <v/>
      </c>
      <c r="AY498" s="356" t="str">
        <f t="shared" si="149"/>
        <v/>
      </c>
      <c r="AZ498" s="357" t="str">
        <f>IF(AX498&amp;AW498="勤怠未設定","×",IF(AV498="勤怠修正","×",IF(AC498="外注","",IF(AA498="",IF(AY498&lt;&gt;"","×",""),IF(VLOOKUP(AA498,カレンダマスタ!$H$66:$I$83,2,FALSE)&lt;&gt;AY498,"×","OK")))))</f>
        <v/>
      </c>
      <c r="BC498" s="355"/>
      <c r="BD498" s="349"/>
      <c r="BE498" s="349"/>
      <c r="BF498" s="349" t="str">
        <f t="shared" si="142"/>
        <v/>
      </c>
      <c r="BG498" s="349"/>
      <c r="BI498" s="357" t="str">
        <f t="shared" si="158"/>
        <v/>
      </c>
    </row>
    <row r="499" spans="2:61">
      <c r="B499" s="323"/>
      <c r="C499" s="539"/>
      <c r="D499" s="324"/>
      <c r="E499" s="325"/>
      <c r="F499" s="324"/>
      <c r="G499" s="591"/>
      <c r="H499" s="591"/>
      <c r="I499" s="339"/>
      <c r="J499" s="320"/>
      <c r="K499" s="319"/>
      <c r="L499" s="320"/>
      <c r="M499" s="320"/>
      <c r="N499" s="320"/>
      <c r="O499" s="340"/>
      <c r="P499" s="340"/>
      <c r="Q499" s="340"/>
      <c r="R499" s="327"/>
      <c r="S499" s="328"/>
      <c r="T499" s="341"/>
      <c r="U499" s="342"/>
      <c r="V499" s="342"/>
      <c r="W499" s="298"/>
      <c r="X499" s="326"/>
      <c r="Y499" s="326"/>
      <c r="Z499" s="326"/>
      <c r="AA499" s="327" t="str">
        <f t="shared" si="145"/>
        <v/>
      </c>
      <c r="AC499" s="544"/>
      <c r="AD499" s="545"/>
      <c r="AE499" s="545"/>
      <c r="AF499" s="545"/>
      <c r="AG499" s="546"/>
      <c r="AI499" s="348" t="str">
        <f>IF(月報!G499&lt;&gt;"",月報!G499,"")</f>
        <v/>
      </c>
      <c r="AJ499" s="349" t="str">
        <f>IF(月報!W499&lt;&gt;"",月報!W499*24,"")</f>
        <v/>
      </c>
      <c r="AK499" s="349" t="str">
        <f>IF(月報!P499&lt;&gt;"",月報!P499,"")</f>
        <v/>
      </c>
      <c r="AL499" s="349" t="str">
        <f>IF(月報!Q499&lt;&gt;"",IF(月報!Q499="平日残","",月報!Q499),"")</f>
        <v/>
      </c>
      <c r="AM499" s="349"/>
      <c r="AN499" s="349" t="str">
        <f t="shared" si="144"/>
        <v/>
      </c>
      <c r="AO499" s="349" t="str">
        <f>IF($E499="","",VLOOKUP($E499,カレンダマスタ!$A$5:$E$381,5,FALSE))</f>
        <v/>
      </c>
      <c r="AQ499" s="351"/>
      <c r="AR499" s="352"/>
      <c r="AS499" s="349"/>
      <c r="AU499" s="355"/>
      <c r="AV499" s="355" t="str">
        <f t="shared" si="146"/>
        <v/>
      </c>
      <c r="AW499" s="355" t="str">
        <f t="shared" si="147"/>
        <v/>
      </c>
      <c r="AX499" s="356" t="str">
        <f t="shared" si="148"/>
        <v/>
      </c>
      <c r="AY499" s="356" t="str">
        <f t="shared" si="149"/>
        <v/>
      </c>
      <c r="AZ499" s="357" t="str">
        <f>IF(AX499&amp;AW499="勤怠未設定","×",IF(AV499="勤怠修正","×",IF(AC499="外注","",IF(AA499="",IF(AY499&lt;&gt;"","×",""),IF(VLOOKUP(AA499,カレンダマスタ!$H$66:$I$83,2,FALSE)&lt;&gt;AY499,"×","OK")))))</f>
        <v/>
      </c>
      <c r="BC499" s="355"/>
      <c r="BD499" s="349"/>
      <c r="BE499" s="349"/>
      <c r="BF499" s="349" t="str">
        <f t="shared" si="142"/>
        <v/>
      </c>
      <c r="BG499" s="349"/>
      <c r="BI499" s="357" t="str">
        <f t="shared" si="158"/>
        <v/>
      </c>
    </row>
    <row r="500" spans="2:61">
      <c r="B500" s="323"/>
      <c r="C500" s="539"/>
      <c r="D500" s="324"/>
      <c r="E500" s="325"/>
      <c r="F500" s="324"/>
      <c r="G500" s="591"/>
      <c r="H500" s="591"/>
      <c r="I500" s="339"/>
      <c r="J500" s="320"/>
      <c r="K500" s="319"/>
      <c r="L500" s="320"/>
      <c r="M500" s="320"/>
      <c r="N500" s="320"/>
      <c r="O500" s="340"/>
      <c r="P500" s="340"/>
      <c r="Q500" s="340"/>
      <c r="R500" s="327"/>
      <c r="S500" s="328"/>
      <c r="T500" s="341"/>
      <c r="U500" s="342"/>
      <c r="V500" s="342"/>
      <c r="W500" s="298"/>
      <c r="X500" s="326"/>
      <c r="Y500" s="326"/>
      <c r="Z500" s="326"/>
      <c r="AA500" s="327" t="str">
        <f t="shared" si="145"/>
        <v/>
      </c>
      <c r="AC500" s="544"/>
      <c r="AD500" s="545"/>
      <c r="AE500" s="545"/>
      <c r="AF500" s="545"/>
      <c r="AG500" s="546"/>
      <c r="AI500" s="348" t="str">
        <f>IF(月報!G500&lt;&gt;"",月報!G500,"")</f>
        <v/>
      </c>
      <c r="AJ500" s="349" t="str">
        <f>IF(月報!W500&lt;&gt;"",月報!W500*24,"")</f>
        <v/>
      </c>
      <c r="AK500" s="349" t="str">
        <f>IF(月報!P500&lt;&gt;"",月報!P500,"")</f>
        <v/>
      </c>
      <c r="AL500" s="349" t="str">
        <f>IF(月報!Q500&lt;&gt;"",IF(月報!Q500="平日残","",月報!Q500),"")</f>
        <v/>
      </c>
      <c r="AM500" s="349"/>
      <c r="AN500" s="349" t="str">
        <f t="shared" si="144"/>
        <v/>
      </c>
      <c r="AO500" s="349" t="str">
        <f>IF($E500="","",VLOOKUP($E500,カレンダマスタ!$A$5:$E$381,5,FALSE))</f>
        <v/>
      </c>
      <c r="AQ500" s="351"/>
      <c r="AR500" s="352"/>
      <c r="AS500" s="349"/>
      <c r="AU500" s="355"/>
      <c r="AV500" s="355" t="str">
        <f t="shared" si="146"/>
        <v/>
      </c>
      <c r="AW500" s="355" t="str">
        <f t="shared" si="147"/>
        <v/>
      </c>
      <c r="AX500" s="356" t="str">
        <f t="shared" si="148"/>
        <v/>
      </c>
      <c r="AY500" s="356" t="str">
        <f t="shared" si="149"/>
        <v/>
      </c>
      <c r="AZ500" s="357" t="str">
        <f>IF(AX500&amp;AW500="勤怠未設定","×",IF(AV500="勤怠修正","×",IF(AC500="外注","",IF(AA500="",IF(AY500&lt;&gt;"","×",""),IF(VLOOKUP(AA500,カレンダマスタ!$H$66:$I$83,2,FALSE)&lt;&gt;AY500,"×","OK")))))</f>
        <v/>
      </c>
      <c r="BC500" s="355"/>
      <c r="BD500" s="349"/>
      <c r="BE500" s="349"/>
      <c r="BF500" s="349" t="str">
        <f t="shared" si="142"/>
        <v/>
      </c>
      <c r="BG500" s="349"/>
      <c r="BI500" s="357" t="str">
        <f t="shared" si="158"/>
        <v/>
      </c>
    </row>
    <row r="501" spans="2:61">
      <c r="B501" s="323"/>
      <c r="C501" s="539"/>
      <c r="D501" s="324"/>
      <c r="E501" s="325"/>
      <c r="F501" s="324"/>
      <c r="G501" s="591"/>
      <c r="H501" s="591"/>
      <c r="I501" s="339"/>
      <c r="J501" s="320"/>
      <c r="K501" s="319"/>
      <c r="L501" s="320"/>
      <c r="M501" s="320"/>
      <c r="N501" s="320"/>
      <c r="O501" s="340"/>
      <c r="P501" s="340"/>
      <c r="Q501" s="340"/>
      <c r="R501" s="327"/>
      <c r="S501" s="328"/>
      <c r="T501" s="341"/>
      <c r="U501" s="342"/>
      <c r="V501" s="342"/>
      <c r="W501" s="298"/>
      <c r="X501" s="326"/>
      <c r="Y501" s="326"/>
      <c r="Z501" s="326"/>
      <c r="AA501" s="327" t="str">
        <f t="shared" si="145"/>
        <v/>
      </c>
      <c r="AC501" s="544"/>
      <c r="AD501" s="545"/>
      <c r="AE501" s="545"/>
      <c r="AF501" s="545"/>
      <c r="AG501" s="546"/>
      <c r="AI501" s="348" t="str">
        <f>IF(月報!G501&lt;&gt;"",月報!G501,"")</f>
        <v/>
      </c>
      <c r="AJ501" s="349" t="str">
        <f>IF(月報!W501&lt;&gt;"",月報!W501*24,"")</f>
        <v/>
      </c>
      <c r="AK501" s="349" t="str">
        <f>IF(月報!P501&lt;&gt;"",月報!P501,"")</f>
        <v/>
      </c>
      <c r="AL501" s="349" t="str">
        <f>IF(月報!Q501&lt;&gt;"",IF(月報!Q501="平日残","",月報!Q501),"")</f>
        <v/>
      </c>
      <c r="AM501" s="349"/>
      <c r="AN501" s="349" t="str">
        <f t="shared" si="144"/>
        <v/>
      </c>
      <c r="AO501" s="349" t="str">
        <f>IF($E501="","",VLOOKUP($E501,カレンダマスタ!$A$5:$E$381,5,FALSE))</f>
        <v/>
      </c>
      <c r="AQ501" s="351"/>
      <c r="AR501" s="352"/>
      <c r="AS501" s="349"/>
      <c r="AU501" s="355"/>
      <c r="AV501" s="355" t="str">
        <f t="shared" si="146"/>
        <v/>
      </c>
      <c r="AW501" s="355" t="str">
        <f t="shared" si="147"/>
        <v/>
      </c>
      <c r="AX501" s="356" t="str">
        <f t="shared" si="148"/>
        <v/>
      </c>
      <c r="AY501" s="356" t="str">
        <f t="shared" si="149"/>
        <v/>
      </c>
      <c r="AZ501" s="357" t="str">
        <f>IF(AX501&amp;AW501="勤怠未設定","×",IF(AV501="勤怠修正","×",IF(AC501="外注","",IF(AA501="",IF(AY501&lt;&gt;"","×",""),IF(VLOOKUP(AA501,カレンダマスタ!$H$66:$I$83,2,FALSE)&lt;&gt;AY501,"×","OK")))))</f>
        <v/>
      </c>
      <c r="BC501" s="355"/>
      <c r="BD501" s="349"/>
      <c r="BE501" s="349"/>
      <c r="BF501" s="349" t="str">
        <f t="shared" si="142"/>
        <v/>
      </c>
      <c r="BG501" s="349"/>
      <c r="BI501" s="357" t="str">
        <f t="shared" si="158"/>
        <v/>
      </c>
    </row>
    <row r="502" spans="2:61">
      <c r="B502" s="323"/>
      <c r="C502" s="539"/>
      <c r="D502" s="324"/>
      <c r="E502" s="325"/>
      <c r="F502" s="324"/>
      <c r="G502" s="591"/>
      <c r="H502" s="591"/>
      <c r="I502" s="339"/>
      <c r="J502" s="320"/>
      <c r="K502" s="319"/>
      <c r="L502" s="320"/>
      <c r="M502" s="320"/>
      <c r="N502" s="320"/>
      <c r="O502" s="340"/>
      <c r="P502" s="340"/>
      <c r="Q502" s="340"/>
      <c r="R502" s="327"/>
      <c r="S502" s="328"/>
      <c r="T502" s="341"/>
      <c r="U502" s="342"/>
      <c r="V502" s="342"/>
      <c r="W502" s="298"/>
      <c r="X502" s="326"/>
      <c r="Y502" s="326"/>
      <c r="Z502" s="326"/>
      <c r="AA502" s="327" t="str">
        <f t="shared" si="145"/>
        <v/>
      </c>
      <c r="AC502" s="544"/>
      <c r="AD502" s="545"/>
      <c r="AE502" s="545"/>
      <c r="AF502" s="545"/>
      <c r="AG502" s="546"/>
      <c r="AI502" s="348" t="str">
        <f>IF(月報!G502&lt;&gt;"",月報!G502,"")</f>
        <v/>
      </c>
      <c r="AJ502" s="349" t="str">
        <f>IF(月報!W502&lt;&gt;"",月報!W502*24,"")</f>
        <v/>
      </c>
      <c r="AK502" s="349" t="str">
        <f>IF(月報!P502&lt;&gt;"",月報!P502,"")</f>
        <v/>
      </c>
      <c r="AL502" s="349" t="str">
        <f>IF(月報!Q502&lt;&gt;"",IF(月報!Q502="平日残","",月報!Q502),"")</f>
        <v/>
      </c>
      <c r="AM502" s="349"/>
      <c r="AN502" s="349" t="str">
        <f t="shared" si="144"/>
        <v/>
      </c>
      <c r="AO502" s="349" t="str">
        <f>IF($E502="","",VLOOKUP($E502,カレンダマスタ!$A$5:$E$381,5,FALSE))</f>
        <v/>
      </c>
      <c r="AQ502" s="351"/>
      <c r="AR502" s="352"/>
      <c r="AS502" s="349"/>
      <c r="AU502" s="355"/>
      <c r="AV502" s="355" t="str">
        <f t="shared" si="146"/>
        <v/>
      </c>
      <c r="AW502" s="355" t="str">
        <f t="shared" si="147"/>
        <v/>
      </c>
      <c r="AX502" s="356" t="str">
        <f t="shared" si="148"/>
        <v/>
      </c>
      <c r="AY502" s="356" t="str">
        <f t="shared" si="149"/>
        <v/>
      </c>
      <c r="AZ502" s="357" t="str">
        <f>IF(AX502&amp;AW502="勤怠未設定","×",IF(AV502="勤怠修正","×",IF(AC502="外注","",IF(AA502="",IF(AY502&lt;&gt;"","×",""),IF(VLOOKUP(AA502,カレンダマスタ!$H$66:$I$83,2,FALSE)&lt;&gt;AY502,"×","OK")))))</f>
        <v/>
      </c>
      <c r="BC502" s="355"/>
      <c r="BD502" s="349"/>
      <c r="BE502" s="349"/>
      <c r="BF502" s="349" t="str">
        <f t="shared" si="142"/>
        <v/>
      </c>
      <c r="BG502" s="349"/>
      <c r="BI502" s="357" t="str">
        <f t="shared" si="158"/>
        <v/>
      </c>
    </row>
    <row r="503" spans="2:61">
      <c r="B503" s="323"/>
      <c r="C503" s="539"/>
      <c r="D503" s="324"/>
      <c r="E503" s="325"/>
      <c r="F503" s="324"/>
      <c r="G503" s="591"/>
      <c r="H503" s="591"/>
      <c r="I503" s="339"/>
      <c r="J503" s="320"/>
      <c r="K503" s="319"/>
      <c r="L503" s="320"/>
      <c r="M503" s="320"/>
      <c r="N503" s="320"/>
      <c r="O503" s="340"/>
      <c r="P503" s="340"/>
      <c r="Q503" s="340"/>
      <c r="R503" s="327"/>
      <c r="S503" s="328"/>
      <c r="T503" s="341"/>
      <c r="U503" s="342"/>
      <c r="V503" s="342"/>
      <c r="W503" s="298"/>
      <c r="X503" s="326"/>
      <c r="Y503" s="326"/>
      <c r="Z503" s="326"/>
      <c r="AA503" s="327" t="str">
        <f t="shared" si="145"/>
        <v/>
      </c>
      <c r="AC503" s="544"/>
      <c r="AD503" s="545"/>
      <c r="AE503" s="545"/>
      <c r="AF503" s="545"/>
      <c r="AG503" s="546"/>
      <c r="AI503" s="348" t="str">
        <f>IF(月報!G503&lt;&gt;"",月報!G503,"")</f>
        <v/>
      </c>
      <c r="AJ503" s="349" t="str">
        <f>IF(月報!W503&lt;&gt;"",月報!W503*24,"")</f>
        <v/>
      </c>
      <c r="AK503" s="349" t="str">
        <f>IF(月報!P503&lt;&gt;"",月報!P503,"")</f>
        <v/>
      </c>
      <c r="AL503" s="349" t="str">
        <f>IF(月報!Q503&lt;&gt;"",IF(月報!Q503="平日残","",月報!Q503),"")</f>
        <v/>
      </c>
      <c r="AM503" s="349"/>
      <c r="AN503" s="349" t="str">
        <f t="shared" si="144"/>
        <v/>
      </c>
      <c r="AO503" s="349" t="str">
        <f>IF($E503="","",VLOOKUP($E503,カレンダマスタ!$A$5:$E$381,5,FALSE))</f>
        <v/>
      </c>
      <c r="AQ503" s="351"/>
      <c r="AR503" s="352"/>
      <c r="AS503" s="349"/>
      <c r="AU503" s="355"/>
      <c r="AV503" s="355" t="str">
        <f t="shared" si="146"/>
        <v/>
      </c>
      <c r="AW503" s="355" t="str">
        <f t="shared" si="147"/>
        <v/>
      </c>
      <c r="AX503" s="356" t="str">
        <f t="shared" si="148"/>
        <v/>
      </c>
      <c r="AY503" s="356" t="str">
        <f t="shared" si="149"/>
        <v/>
      </c>
      <c r="AZ503" s="357" t="str">
        <f>IF(AX503&amp;AW503="勤怠未設定","×",IF(AV503="勤怠修正","×",IF(AC503="外注","",IF(AA503="",IF(AY503&lt;&gt;"","×",""),IF(VLOOKUP(AA503,カレンダマスタ!$H$66:$I$83,2,FALSE)&lt;&gt;AY503,"×","OK")))))</f>
        <v/>
      </c>
      <c r="BC503" s="355"/>
      <c r="BD503" s="349"/>
      <c r="BE503" s="349"/>
      <c r="BF503" s="349" t="str">
        <f t="shared" si="142"/>
        <v/>
      </c>
      <c r="BG503" s="349"/>
      <c r="BI503" s="357" t="str">
        <f t="shared" si="158"/>
        <v/>
      </c>
    </row>
    <row r="504" spans="2:61">
      <c r="B504" s="323"/>
      <c r="C504" s="539"/>
      <c r="D504" s="324"/>
      <c r="E504" s="325"/>
      <c r="F504" s="324"/>
      <c r="G504" s="591"/>
      <c r="H504" s="591"/>
      <c r="I504" s="339"/>
      <c r="J504" s="320"/>
      <c r="K504" s="319"/>
      <c r="L504" s="320"/>
      <c r="M504" s="320"/>
      <c r="N504" s="320"/>
      <c r="O504" s="340"/>
      <c r="P504" s="340"/>
      <c r="Q504" s="340"/>
      <c r="R504" s="327"/>
      <c r="S504" s="328"/>
      <c r="T504" s="341"/>
      <c r="U504" s="342"/>
      <c r="V504" s="342"/>
      <c r="W504" s="298"/>
      <c r="X504" s="326"/>
      <c r="Y504" s="326"/>
      <c r="Z504" s="326"/>
      <c r="AA504" s="327" t="str">
        <f t="shared" si="145"/>
        <v/>
      </c>
      <c r="AC504" s="544"/>
      <c r="AD504" s="545"/>
      <c r="AE504" s="545"/>
      <c r="AF504" s="545"/>
      <c r="AG504" s="546"/>
      <c r="AI504" s="348" t="str">
        <f>IF(月報!G504&lt;&gt;"",月報!G504,"")</f>
        <v/>
      </c>
      <c r="AJ504" s="349" t="str">
        <f>IF(月報!W504&lt;&gt;"",月報!W504*24,"")</f>
        <v/>
      </c>
      <c r="AK504" s="349" t="str">
        <f>IF(月報!P504&lt;&gt;"",月報!P504,"")</f>
        <v/>
      </c>
      <c r="AL504" s="349" t="str">
        <f>IF(月報!Q504&lt;&gt;"",IF(月報!Q504="平日残","",月報!Q504),"")</f>
        <v/>
      </c>
      <c r="AM504" s="349"/>
      <c r="AN504" s="349" t="str">
        <f t="shared" si="144"/>
        <v/>
      </c>
      <c r="AO504" s="349" t="str">
        <f>IF($E504="","",VLOOKUP($E504,カレンダマスタ!$A$5:$E$381,5,FALSE))</f>
        <v/>
      </c>
      <c r="AQ504" s="351"/>
      <c r="AR504" s="352"/>
      <c r="AS504" s="349"/>
      <c r="AU504" s="355"/>
      <c r="AV504" s="355" t="str">
        <f t="shared" si="146"/>
        <v/>
      </c>
      <c r="AW504" s="355" t="str">
        <f t="shared" si="147"/>
        <v/>
      </c>
      <c r="AX504" s="356" t="str">
        <f t="shared" si="148"/>
        <v/>
      </c>
      <c r="AY504" s="356" t="str">
        <f t="shared" si="149"/>
        <v/>
      </c>
      <c r="AZ504" s="357" t="str">
        <f>IF(AX504&amp;AW504="勤怠未設定","×",IF(AV504="勤怠修正","×",IF(AC504="外注","",IF(AA504="",IF(AY504&lt;&gt;"","×",""),IF(VLOOKUP(AA504,カレンダマスタ!$H$66:$I$83,2,FALSE)&lt;&gt;AY504,"×","OK")))))</f>
        <v/>
      </c>
      <c r="BC504" s="355"/>
      <c r="BD504" s="349"/>
      <c r="BE504" s="349"/>
      <c r="BF504" s="349" t="str">
        <f t="shared" ref="BF504:BF567" si="159">IF(AC504="外注",AN504,IF(G504="",IF(AJ504="","","週報未入力"),IF(AJ504="","TW未入力","")))</f>
        <v/>
      </c>
      <c r="BG504" s="349"/>
      <c r="BI504" s="357" t="str">
        <f t="shared" si="158"/>
        <v/>
      </c>
    </row>
    <row r="505" spans="2:61" ht="13.8" thickBot="1">
      <c r="B505" s="329"/>
      <c r="C505" s="540"/>
      <c r="D505" s="330"/>
      <c r="E505" s="331"/>
      <c r="F505" s="330"/>
      <c r="G505" s="592"/>
      <c r="H505" s="592"/>
      <c r="I505" s="343"/>
      <c r="J505" s="322"/>
      <c r="K505" s="321"/>
      <c r="L505" s="322"/>
      <c r="M505" s="322"/>
      <c r="N505" s="322"/>
      <c r="O505" s="344"/>
      <c r="P505" s="344"/>
      <c r="Q505" s="344"/>
      <c r="R505" s="333"/>
      <c r="S505" s="334"/>
      <c r="T505" s="345"/>
      <c r="U505" s="346"/>
      <c r="V505" s="346"/>
      <c r="W505" s="298"/>
      <c r="X505" s="332"/>
      <c r="Y505" s="332"/>
      <c r="Z505" s="332"/>
      <c r="AA505" s="333" t="str">
        <f t="shared" si="145"/>
        <v/>
      </c>
      <c r="AC505" s="547"/>
      <c r="AD505" s="548"/>
      <c r="AE505" s="548"/>
      <c r="AF505" s="548"/>
      <c r="AG505" s="549"/>
      <c r="AI505" s="348" t="str">
        <f>IF(月報!G505&lt;&gt;"",月報!G505,"")</f>
        <v/>
      </c>
      <c r="AJ505" s="350" t="str">
        <f>IF(月報!W505&lt;&gt;"",月報!W505*24,"")</f>
        <v/>
      </c>
      <c r="AK505" s="350" t="str">
        <f>IF(月報!P505&lt;&gt;"",月報!P505,"")</f>
        <v/>
      </c>
      <c r="AL505" s="350" t="str">
        <f>IF(月報!Q505&lt;&gt;"",IF(月報!Q505="平日残","",月報!Q505),"")</f>
        <v/>
      </c>
      <c r="AM505" s="350"/>
      <c r="AN505" s="350" t="str">
        <f t="shared" si="144"/>
        <v/>
      </c>
      <c r="AO505" s="350" t="str">
        <f>IF($E505="","",VLOOKUP($E505,カレンダマスタ!$A$5:$E$381,5,FALSE))</f>
        <v/>
      </c>
      <c r="AP505" s="347"/>
      <c r="AQ505" s="353"/>
      <c r="AR505" s="354"/>
      <c r="AS505" s="350"/>
      <c r="AT505" s="347"/>
      <c r="AU505" s="358"/>
      <c r="AV505" s="358" t="str">
        <f t="shared" si="146"/>
        <v/>
      </c>
      <c r="AW505" s="358" t="str">
        <f t="shared" si="147"/>
        <v/>
      </c>
      <c r="AX505" s="359" t="str">
        <f t="shared" si="148"/>
        <v/>
      </c>
      <c r="AY505" s="359" t="str">
        <f t="shared" si="149"/>
        <v/>
      </c>
      <c r="AZ505" s="360" t="str">
        <f>IF(AX505&amp;AW505="勤怠未設定","×",IF(AV505="勤怠修正","×",IF(AC505="外注","",IF(AA505="",IF(AY505&lt;&gt;"","×",""),IF(VLOOKUP(AA505,カレンダマスタ!$H$66:$I$83,2,FALSE)&lt;&gt;AY505,"×","OK")))))</f>
        <v/>
      </c>
      <c r="BC505" s="358"/>
      <c r="BD505" s="350"/>
      <c r="BE505" s="350"/>
      <c r="BF505" s="350" t="str">
        <f t="shared" si="159"/>
        <v/>
      </c>
      <c r="BG505" s="350"/>
      <c r="BI505" s="360" t="str">
        <f t="shared" si="158"/>
        <v/>
      </c>
    </row>
    <row r="506" spans="2:61">
      <c r="B506" s="111">
        <f>B461+1</f>
        <v>12</v>
      </c>
      <c r="C506" s="535">
        <v>160491</v>
      </c>
      <c r="D506" s="112" t="s">
        <v>546</v>
      </c>
      <c r="E506" s="582">
        <v>45403</v>
      </c>
      <c r="F506" s="112" t="s">
        <v>370</v>
      </c>
      <c r="G506" s="587"/>
      <c r="H506" s="587"/>
      <c r="I506" s="114"/>
      <c r="J506" s="118"/>
      <c r="K506" s="115"/>
      <c r="L506" s="116"/>
      <c r="M506" s="116"/>
      <c r="N506" s="117"/>
      <c r="O506" s="118"/>
      <c r="P506" s="118"/>
      <c r="Q506" s="118"/>
      <c r="R506" s="119"/>
      <c r="S506" s="120"/>
      <c r="T506" s="433" t="str">
        <f t="shared" si="141"/>
        <v/>
      </c>
      <c r="U506" s="429">
        <f>SUM(T506:T512)</f>
        <v>42.75</v>
      </c>
      <c r="V506" s="429" t="e">
        <f t="shared" ref="V506:V540" si="160">IF(AC506="外注",IF(AND(BC506&lt;1,ROUND((H506*24),1)=13),"外注2半",IF(AND(BC506&lt;1,ROUND((G506*24),1)=13.7),"外注1半",IF(AND(BC506&lt;1,G506=""),"外注休暇",""))),"")</f>
        <v>#N/A</v>
      </c>
      <c r="W506" s="298"/>
      <c r="X506" s="113" t="str">
        <f>IF(O506&lt;&gt;"",O506/24,"")</f>
        <v/>
      </c>
      <c r="Y506" s="113" t="str">
        <f t="shared" ref="Y506:Y540" si="161">IF(P506&lt;&gt;"",P506/24,"")</f>
        <v/>
      </c>
      <c r="Z506" s="113" t="str">
        <f t="shared" ref="Z506:Z540" si="162">IF(Q506&lt;&gt;"",Q506/24,"")</f>
        <v/>
      </c>
      <c r="AA506" s="119" t="str">
        <f t="shared" si="145"/>
        <v/>
      </c>
      <c r="AC506" s="183" t="e">
        <f>IF(C506&lt;&gt;"",VLOOKUP(C506,設定シート!$D$10:$N$109,11,FALSE),"")</f>
        <v>#N/A</v>
      </c>
      <c r="AD506" s="184" t="e">
        <f>IF(C506&lt;&gt;"",VLOOKUP(C506,設定シート!$D$10:$H$109,5,FALSE),"")</f>
        <v>#N/A</v>
      </c>
      <c r="AE506" s="185" t="e">
        <f>IF(C506&lt;&gt;"",VLOOKUP(C506,設定シート!$D$10:$L$109,9,FALSE),"")</f>
        <v>#N/A</v>
      </c>
      <c r="AF506" s="184" t="e">
        <f>IF($AD506="","",IF(LEFT($AD506,2)="NS","NS","CS"))</f>
        <v>#N/A</v>
      </c>
      <c r="AG506" s="203">
        <f t="shared" ref="AG506:AG540" si="163">IF(OR(R506="有給休暇",G506=""),0,IF(AQ506=1,0,1))</f>
        <v>0</v>
      </c>
      <c r="AI506" s="121" t="str">
        <f>IF(月報!G506&lt;&gt;"",月報!G506,"")</f>
        <v/>
      </c>
      <c r="AJ506" s="122" t="str">
        <f>IF(月報!W506&lt;&gt;"",月報!W506*24,"")</f>
        <v/>
      </c>
      <c r="AK506" s="122" t="str">
        <f>IF(月報!P506&lt;&gt;"",月報!P506,"")</f>
        <v/>
      </c>
      <c r="AL506" s="122" t="str">
        <f>IF(月報!Q506&lt;&gt;"",IF(月報!Q506="平日残","",月報!Q506),"")</f>
        <v/>
      </c>
      <c r="AM506" s="122"/>
      <c r="AN506" s="122" t="e">
        <f t="shared" si="144"/>
        <v>#N/A</v>
      </c>
      <c r="AO506" s="122" t="e">
        <f>IF($E506="","",VLOOKUP($E506,カレンダマスタ!$A$5:$E$381,5,FALSE))</f>
        <v>#N/A</v>
      </c>
      <c r="AQ506" s="195" t="str">
        <f>IF(G506="","",IF(VLOOKUP(E506,カレンダマスタ!$A$5:$D$381,4,FALSE)=0,"",1))</f>
        <v/>
      </c>
      <c r="AR506" s="123" t="str">
        <f>IF($G506="","",IF($AD506="NSTC",INDEX(カレンダマスタ!$I$26:$O$31,MATCH($G506,カレンダマスタ!$H$26:$H$31,1),MATCH($H506,カレンダマスタ!$I$25:$O$25,1)),
IF($AD506="CS本社",INDEX(カレンダマスタ!$I$36:$O$41,MATCH($G506,カレンダマスタ!$H$36:$H$41,1),MATCH($H506,カレンダマスタ!$I$35:$O$35,1)),
IF($AD506="NS本社",INDEX(カレンダマスタ!$I$94:$O$99,MATCH($G506,カレンダマスタ!$H$95:$H$100,1),MATCH($H506,カレンダマスタ!$I$93:$O$93,1)),
IF($AD506="ODC",INDEX(カレンダマスタ!$I$46:$O$51,MATCH($G506,カレンダマスタ!$H$46:$H$51,1),MATCH($H506,カレンダマスタ!$I$45:$O$45,1)),
IF($AD506="NS東京TC",INDEX(カレンダマスタ!$I$56:$O$61,MATCH($G506,カレンダマスタ!$H$56:$H$61,1),MATCH($H506,カレンダマスタ!$I$55:$O$55,1)),""))))))</f>
        <v/>
      </c>
      <c r="AS506" s="122" t="e">
        <f t="shared" ref="AS506:AS540" si="164">IF(AC506="社員","",IF(R506="有給休暇","",IF(AND(AF506="CS",AQ506=1)=TRUE,"OK",IF(AR506&lt;&gt;"",IF(TIMEVALUE(MID(I506,1,10))=AR506,"OK","×"),""))))</f>
        <v>#N/A</v>
      </c>
      <c r="AU506" s="124" t="e">
        <f>IF(E506="","",VLOOKUP($E506,カレンダマスタ!$A$4:$E$381,4,FALSE))</f>
        <v>#N/A</v>
      </c>
      <c r="AV506" s="124" t="str">
        <f t="shared" si="146"/>
        <v/>
      </c>
      <c r="AW506" s="124" t="str">
        <f t="shared" si="147"/>
        <v/>
      </c>
      <c r="AX506" s="125" t="e">
        <f t="shared" si="148"/>
        <v>#N/A</v>
      </c>
      <c r="AY506" s="125" t="e">
        <f t="shared" si="149"/>
        <v>#N/A</v>
      </c>
      <c r="AZ506" s="114" t="e">
        <f>IF(AX506&amp;AW506="勤怠未設定","×",IF(AV506="勤怠修正","×",IF(AC506="外注","",IF(AA506="",IF(AY506&lt;&gt;"","×",""),IF(VLOOKUP(AA506,カレンダマスタ!$H$66:$I$83,2,FALSE)&lt;&gt;AY506,"×","OK")))))</f>
        <v>#N/A</v>
      </c>
      <c r="BC506" s="124" t="e">
        <f>IF(E506="","",VLOOKUP($E506,カレンダマスタ!$A$4:$E$381,4,FALSE))</f>
        <v>#N/A</v>
      </c>
      <c r="BD506" s="122" t="e">
        <f>IF(AC506="社員","",IF(AG506=0,"",IF(AD506="NSTC",IF(COUNTIF(カレンダマスタ!$Q$5:$Q$32,G506)=1,"OK","×"),
IF(AD506="NS本社",IF(COUNTIF(カレンダマスタ!$T$5:$T$32,G506)=1,"OK","×"),IF(COUNTIF(カレンダマスタ!$R$5:$R$32,G506)=1,"OK","×")))))</f>
        <v>#N/A</v>
      </c>
      <c r="BE506" s="122" t="e">
        <f>IF(AC506="社員","",IF(G506="","",IF(R506&lt;&gt;"","",IF(AF506="CS","OK",IF(VLOOKUP(E506,カレンダマスタ!$A$5:$D$381,4,FALSE)&gt;0,"",IF(OR(G506*24&gt;10.84,H506*24&lt;14.5)=TRUE,"×","OK"))))))</f>
        <v>#N/A</v>
      </c>
      <c r="BF506" s="122" t="e">
        <f t="shared" si="159"/>
        <v>#N/A</v>
      </c>
      <c r="BG506" s="127" t="e">
        <f>IF(AE506="派遣","",IF(G506="","",IF(R506="有給休暇","",IF(S506="","×","OK"))))</f>
        <v>#N/A</v>
      </c>
      <c r="BI506" s="114" t="e">
        <f t="shared" ref="BI506:BI540" si="165">IF(OR(AO506="×",AS506="×",AZ506="×",BE506="×",BF506="TW未入力",BF506="週報未入力",BG506="×"),"×","")</f>
        <v>#N/A</v>
      </c>
    </row>
    <row r="507" spans="2:61">
      <c r="B507" s="111"/>
      <c r="C507" s="536">
        <v>160491</v>
      </c>
      <c r="D507" s="128" t="s">
        <v>546</v>
      </c>
      <c r="E507" s="583">
        <v>45404</v>
      </c>
      <c r="F507" s="128" t="s">
        <v>201</v>
      </c>
      <c r="G507" s="588">
        <v>0.375</v>
      </c>
      <c r="H507" s="588">
        <v>0.75</v>
      </c>
      <c r="I507" s="130" t="s">
        <v>200</v>
      </c>
      <c r="J507" s="139">
        <v>8</v>
      </c>
      <c r="K507" s="131"/>
      <c r="L507" s="132"/>
      <c r="M507" s="132"/>
      <c r="N507" s="141"/>
      <c r="O507" s="139">
        <v>8</v>
      </c>
      <c r="P507" s="139"/>
      <c r="Q507" s="139"/>
      <c r="R507" s="133"/>
      <c r="S507" s="134" t="s">
        <v>594</v>
      </c>
      <c r="T507" s="434">
        <f t="shared" si="141"/>
        <v>8</v>
      </c>
      <c r="U507" s="429"/>
      <c r="V507" s="429" t="e">
        <f t="shared" si="160"/>
        <v>#N/A</v>
      </c>
      <c r="W507" s="298"/>
      <c r="X507" s="129">
        <f t="shared" ref="X507:X540" si="166">IF(O507&lt;&gt;"",O507/24,"")</f>
        <v>0.33333333333333331</v>
      </c>
      <c r="Y507" s="129" t="str">
        <f t="shared" si="161"/>
        <v/>
      </c>
      <c r="Z507" s="129" t="str">
        <f t="shared" si="162"/>
        <v/>
      </c>
      <c r="AA507" s="133" t="str">
        <f t="shared" si="145"/>
        <v/>
      </c>
      <c r="AC507" s="186" t="e">
        <f>AC506</f>
        <v>#N/A</v>
      </c>
      <c r="AD507" s="186" t="e">
        <f>AD506</f>
        <v>#N/A</v>
      </c>
      <c r="AE507" s="186" t="e">
        <f>AE506</f>
        <v>#N/A</v>
      </c>
      <c r="AF507" s="186" t="e">
        <f>AF506</f>
        <v>#N/A</v>
      </c>
      <c r="AG507" s="204" t="e">
        <f t="shared" si="163"/>
        <v>#N/A</v>
      </c>
      <c r="AI507" s="135" t="str">
        <f>IF(月報!G507&lt;&gt;"",月報!G507,"")</f>
        <v/>
      </c>
      <c r="AJ507" s="126">
        <f>IF(月報!W507&lt;&gt;"",月報!W507*24,"")</f>
        <v>8</v>
      </c>
      <c r="AK507" s="126" t="str">
        <f>IF(月報!P507&lt;&gt;"",月報!P507,"")</f>
        <v/>
      </c>
      <c r="AL507" s="126" t="str">
        <f>IF(月報!Q507&lt;&gt;"",IF(月報!Q507="平日残","",月報!Q507),"")</f>
        <v/>
      </c>
      <c r="AM507" s="126"/>
      <c r="AN507" s="126" t="e">
        <f t="shared" si="144"/>
        <v>#N/A</v>
      </c>
      <c r="AO507" s="126" t="e">
        <f>IF($E507="","",VLOOKUP($E507,カレンダマスタ!$A$5:$E$381,5,FALSE))</f>
        <v>#N/A</v>
      </c>
      <c r="AQ507" s="196" t="e">
        <f>IF(G507="","",IF(VLOOKUP(E507,カレンダマスタ!$A$5:$D$381,4,FALSE)=0,"",1))</f>
        <v>#N/A</v>
      </c>
      <c r="AR507" s="136" t="e">
        <f>IF($G507="","",IF($AD507="NSTC",INDEX(カレンダマスタ!$I$26:$O$31,MATCH($G507,カレンダマスタ!$H$26:$H$31,1),MATCH($H507,カレンダマスタ!$I$25:$O$25,1)),
IF($AD507="CS本社",INDEX(カレンダマスタ!$I$36:$O$41,MATCH($G507,カレンダマスタ!$H$36:$H$41,1),MATCH($H507,カレンダマスタ!$I$35:$O$35,1)),
IF($AD507="NS本社",INDEX(カレンダマスタ!$I$94:$O$99,MATCH($G507,カレンダマスタ!$H$95:$H$100,1),MATCH($H507,カレンダマスタ!$I$93:$O$93,1)),
IF($AD507="ODC",INDEX(カレンダマスタ!$I$46:$O$51,MATCH($G507,カレンダマスタ!$H$46:$H$51,1),MATCH($H507,カレンダマスタ!$I$45:$O$45,1)),
IF($AD507="NS東京TC",INDEX(カレンダマスタ!$I$56:$O$61,MATCH($G507,カレンダマスタ!$H$56:$H$61,1),MATCH($H507,カレンダマスタ!$I$55:$O$55,1)),""))))))</f>
        <v>#N/A</v>
      </c>
      <c r="AS507" s="126" t="e">
        <f t="shared" si="164"/>
        <v>#N/A</v>
      </c>
      <c r="AU507" s="137" t="e">
        <f>IF(E507="","",VLOOKUP($E507,カレンダマスタ!$A$4:$E$381,4,FALSE))</f>
        <v>#N/A</v>
      </c>
      <c r="AV507" s="137" t="str">
        <f t="shared" si="146"/>
        <v/>
      </c>
      <c r="AW507" s="137" t="str">
        <f t="shared" si="147"/>
        <v/>
      </c>
      <c r="AX507" s="138" t="e">
        <f t="shared" si="148"/>
        <v>#N/A</v>
      </c>
      <c r="AY507" s="138" t="e">
        <f t="shared" si="149"/>
        <v>#N/A</v>
      </c>
      <c r="AZ507" s="130" t="e">
        <f>IF(AX507&amp;AW507="勤怠未設定","×",IF(AV507="勤怠修正","×",IF(AC507="外注","",IF(AA507="",IF(AY507&lt;&gt;"","×",""),IF(VLOOKUP(AA507,カレンダマスタ!$H$66:$I$83,2,FALSE)&lt;&gt;AY507,"×","OK")))))</f>
        <v>#N/A</v>
      </c>
      <c r="BC507" s="137" t="e">
        <f>IF(E507="","",VLOOKUP($E507,カレンダマスタ!$A$4:$E$381,4,FALSE))</f>
        <v>#N/A</v>
      </c>
      <c r="BD507" s="126" t="e">
        <f>IF(AC507="社員","",IF(AG507=0,"",IF(AD507="NSTC",IF(COUNTIF(カレンダマスタ!$Q$5:$Q$32,G507)=1,"OK","×"),
IF(AD507="NS本社",IF(COUNTIF(カレンダマスタ!$T$5:$T$32,G507)=1,"OK","×"),IF(COUNTIF(カレンダマスタ!$R$5:$R$32,G507)=1,"OK","×")))))</f>
        <v>#N/A</v>
      </c>
      <c r="BE507" s="126" t="e">
        <f>IF(AC507="社員","",IF(G507="","",IF(R507&lt;&gt;"","",IF(AF507="CS","OK",IF(VLOOKUP(E507,カレンダマスタ!$A$5:$D$381,4,FALSE)&gt;0,"",IF(OR(G507*24&gt;10.84,H507*24&lt;14.5)=TRUE,"×","OK"))))))</f>
        <v>#N/A</v>
      </c>
      <c r="BF507" s="126" t="e">
        <f t="shared" si="159"/>
        <v>#N/A</v>
      </c>
      <c r="BG507" s="126" t="e">
        <f t="shared" si="155"/>
        <v>#N/A</v>
      </c>
      <c r="BI507" s="130" t="e">
        <f t="shared" si="165"/>
        <v>#N/A</v>
      </c>
    </row>
    <row r="508" spans="2:61">
      <c r="B508" s="111"/>
      <c r="C508" s="536">
        <v>160491</v>
      </c>
      <c r="D508" s="128" t="s">
        <v>546</v>
      </c>
      <c r="E508" s="583">
        <v>45405</v>
      </c>
      <c r="F508" s="128" t="s">
        <v>203</v>
      </c>
      <c r="G508" s="588">
        <v>0.375</v>
      </c>
      <c r="H508" s="588">
        <v>0.79166666666666663</v>
      </c>
      <c r="I508" s="130" t="s">
        <v>200</v>
      </c>
      <c r="J508" s="139">
        <v>9</v>
      </c>
      <c r="K508" s="131"/>
      <c r="L508" s="132"/>
      <c r="M508" s="132"/>
      <c r="N508" s="141"/>
      <c r="O508" s="139">
        <v>8</v>
      </c>
      <c r="P508" s="139">
        <v>1</v>
      </c>
      <c r="Q508" s="139"/>
      <c r="R508" s="133"/>
      <c r="S508" s="134" t="s">
        <v>594</v>
      </c>
      <c r="T508" s="434">
        <f t="shared" si="141"/>
        <v>9</v>
      </c>
      <c r="U508" s="429"/>
      <c r="V508" s="429" t="e">
        <f t="shared" si="160"/>
        <v>#N/A</v>
      </c>
      <c r="W508" s="298"/>
      <c r="X508" s="129">
        <f t="shared" si="166"/>
        <v>0.33333333333333331</v>
      </c>
      <c r="Y508" s="129">
        <f t="shared" si="161"/>
        <v>4.1666666666666664E-2</v>
      </c>
      <c r="Z508" s="129" t="str">
        <f t="shared" si="162"/>
        <v/>
      </c>
      <c r="AA508" s="133" t="str">
        <f t="shared" si="145"/>
        <v/>
      </c>
      <c r="AC508" s="186" t="e">
        <f>AC506</f>
        <v>#N/A</v>
      </c>
      <c r="AD508" s="187" t="e">
        <f>AD506</f>
        <v>#N/A</v>
      </c>
      <c r="AE508" s="187" t="e">
        <f>AE506</f>
        <v>#N/A</v>
      </c>
      <c r="AF508" s="187" t="e">
        <f>AF506</f>
        <v>#N/A</v>
      </c>
      <c r="AG508" s="204" t="e">
        <f t="shared" si="163"/>
        <v>#N/A</v>
      </c>
      <c r="AI508" s="135" t="str">
        <f>IF(月報!G508&lt;&gt;"",月報!G508,"")</f>
        <v/>
      </c>
      <c r="AJ508" s="126">
        <f>IF(月報!W508&lt;&gt;"",月報!W508*24,"")</f>
        <v>9.0833333333333339</v>
      </c>
      <c r="AK508" s="126" t="str">
        <f>IF(月報!P508&lt;&gt;"",月報!P508,"")</f>
        <v/>
      </c>
      <c r="AL508" s="126" t="str">
        <f>IF(月報!Q508&lt;&gt;"",IF(月報!Q508="平日残","",月報!Q508),"")</f>
        <v/>
      </c>
      <c r="AM508" s="126"/>
      <c r="AN508" s="126" t="e">
        <f t="shared" si="144"/>
        <v>#N/A</v>
      </c>
      <c r="AO508" s="126" t="e">
        <f>IF($E508="","",VLOOKUP($E508,カレンダマスタ!$A$5:$E$381,5,FALSE))</f>
        <v>#N/A</v>
      </c>
      <c r="AQ508" s="196" t="e">
        <f>IF(G508="","",IF(VLOOKUP(E508,カレンダマスタ!$A$5:$D$381,4,FALSE)=0,"",1))</f>
        <v>#N/A</v>
      </c>
      <c r="AR508" s="136" t="e">
        <f>IF($G508="","",IF($AD508="NSTC",INDEX(カレンダマスタ!$I$26:$O$31,MATCH($G508,カレンダマスタ!$H$26:$H$31,1),MATCH($H508,カレンダマスタ!$I$25:$O$25,1)),
IF($AD508="CS本社",INDEX(カレンダマスタ!$I$36:$O$41,MATCH($G508,カレンダマスタ!$H$36:$H$41,1),MATCH($H508,カレンダマスタ!$I$35:$O$35,1)),
IF($AD508="NS本社",INDEX(カレンダマスタ!$I$94:$O$99,MATCH($G508,カレンダマスタ!$H$95:$H$100,1),MATCH($H508,カレンダマスタ!$I$93:$O$93,1)),
IF($AD508="ODC",INDEX(カレンダマスタ!$I$46:$O$51,MATCH($G508,カレンダマスタ!$H$46:$H$51,1),MATCH($H508,カレンダマスタ!$I$45:$O$45,1)),
IF($AD508="NS東京TC",INDEX(カレンダマスタ!$I$56:$O$61,MATCH($G508,カレンダマスタ!$H$56:$H$61,1),MATCH($H508,カレンダマスタ!$I$55:$O$55,1)),""))))))</f>
        <v>#N/A</v>
      </c>
      <c r="AS508" s="126" t="e">
        <f t="shared" si="164"/>
        <v>#N/A</v>
      </c>
      <c r="AU508" s="137" t="e">
        <f>IF(E508="","",VLOOKUP($E508,カレンダマスタ!$A$4:$E$381,4,FALSE))</f>
        <v>#N/A</v>
      </c>
      <c r="AV508" s="137" t="str">
        <f t="shared" si="146"/>
        <v/>
      </c>
      <c r="AW508" s="137" t="str">
        <f t="shared" si="147"/>
        <v/>
      </c>
      <c r="AX508" s="138" t="e">
        <f t="shared" si="148"/>
        <v>#N/A</v>
      </c>
      <c r="AY508" s="138" t="e">
        <f t="shared" si="149"/>
        <v>#N/A</v>
      </c>
      <c r="AZ508" s="130" t="e">
        <f>IF(AX508&amp;AW508="勤怠未設定","×",IF(AV508="勤怠修正","×",IF(AC508="外注","",IF(AA508="",IF(AY508&lt;&gt;"","×",""),IF(VLOOKUP(AA508,カレンダマスタ!$H$66:$I$83,2,FALSE)&lt;&gt;AY508,"×","OK")))))</f>
        <v>#N/A</v>
      </c>
      <c r="BC508" s="137" t="e">
        <f>IF(E508="","",VLOOKUP($E508,カレンダマスタ!$A$4:$E$381,4,FALSE))</f>
        <v>#N/A</v>
      </c>
      <c r="BD508" s="126" t="e">
        <f>IF(AC508="社員","",IF(AG508=0,"",IF(AD508="NSTC",IF(COUNTIF(カレンダマスタ!$Q$5:$Q$32,G508)=1,"OK","×"),
IF(AD508="NS本社",IF(COUNTIF(カレンダマスタ!$T$5:$T$32,G508)=1,"OK","×"),IF(COUNTIF(カレンダマスタ!$R$5:$R$32,G508)=1,"OK","×")))))</f>
        <v>#N/A</v>
      </c>
      <c r="BE508" s="126" t="e">
        <f>IF(AC508="社員","",IF(G508="","",IF(R508&lt;&gt;"","",IF(AF508="CS","OK",IF(VLOOKUP(E508,カレンダマスタ!$A$5:$D$381,4,FALSE)&gt;0,"",IF(OR(G508*24&gt;10.84,H508*24&lt;14.5)=TRUE,"×","OK"))))))</f>
        <v>#N/A</v>
      </c>
      <c r="BF508" s="126" t="e">
        <f t="shared" si="159"/>
        <v>#N/A</v>
      </c>
      <c r="BG508" s="126" t="e">
        <f t="shared" si="155"/>
        <v>#N/A</v>
      </c>
      <c r="BI508" s="130" t="e">
        <f t="shared" si="165"/>
        <v>#N/A</v>
      </c>
    </row>
    <row r="509" spans="2:61">
      <c r="B509" s="111"/>
      <c r="C509" s="536">
        <v>160491</v>
      </c>
      <c r="D509" s="128" t="s">
        <v>546</v>
      </c>
      <c r="E509" s="583">
        <v>45406</v>
      </c>
      <c r="F509" s="128" t="s">
        <v>204</v>
      </c>
      <c r="G509" s="588">
        <v>0.375</v>
      </c>
      <c r="H509" s="588">
        <v>0.76041666666666663</v>
      </c>
      <c r="I509" s="130" t="s">
        <v>200</v>
      </c>
      <c r="J509" s="139">
        <v>8.25</v>
      </c>
      <c r="K509" s="131"/>
      <c r="L509" s="132"/>
      <c r="M509" s="132"/>
      <c r="N509" s="141"/>
      <c r="O509" s="139">
        <v>8</v>
      </c>
      <c r="P509" s="139">
        <v>0.25</v>
      </c>
      <c r="Q509" s="139"/>
      <c r="R509" s="133"/>
      <c r="S509" s="134" t="s">
        <v>594</v>
      </c>
      <c r="T509" s="434">
        <f t="shared" si="141"/>
        <v>8.25</v>
      </c>
      <c r="U509" s="429"/>
      <c r="V509" s="429" t="e">
        <f t="shared" si="160"/>
        <v>#N/A</v>
      </c>
      <c r="W509" s="298"/>
      <c r="X509" s="129">
        <f t="shared" si="166"/>
        <v>0.33333333333333331</v>
      </c>
      <c r="Y509" s="129">
        <f t="shared" si="161"/>
        <v>1.0416666666666666E-2</v>
      </c>
      <c r="Z509" s="129" t="str">
        <f t="shared" si="162"/>
        <v/>
      </c>
      <c r="AA509" s="133" t="str">
        <f t="shared" si="145"/>
        <v/>
      </c>
      <c r="AC509" s="186" t="e">
        <f>AC506</f>
        <v>#N/A</v>
      </c>
      <c r="AD509" s="187" t="e">
        <f>AD506</f>
        <v>#N/A</v>
      </c>
      <c r="AE509" s="187" t="e">
        <f>AE506</f>
        <v>#N/A</v>
      </c>
      <c r="AF509" s="187" t="e">
        <f>AF506</f>
        <v>#N/A</v>
      </c>
      <c r="AG509" s="204" t="e">
        <f t="shared" si="163"/>
        <v>#N/A</v>
      </c>
      <c r="AI509" s="140" t="str">
        <f>IF(月報!G509&lt;&gt;"",月報!G509,"")</f>
        <v/>
      </c>
      <c r="AJ509" s="126">
        <f>IF(月報!W509&lt;&gt;"",月報!W509*24,"")</f>
        <v>8.3333333333333339</v>
      </c>
      <c r="AK509" s="126" t="str">
        <f>IF(月報!P509&lt;&gt;"",月報!P509,"")</f>
        <v/>
      </c>
      <c r="AL509" s="126" t="str">
        <f>IF(月報!Q509&lt;&gt;"",IF(月報!Q509="平日残","",月報!Q509),"")</f>
        <v/>
      </c>
      <c r="AM509" s="126"/>
      <c r="AN509" s="126" t="e">
        <f t="shared" si="144"/>
        <v>#N/A</v>
      </c>
      <c r="AO509" s="126" t="e">
        <f>IF($E509="","",VLOOKUP($E509,カレンダマスタ!$A$5:$E$381,5,FALSE))</f>
        <v>#N/A</v>
      </c>
      <c r="AQ509" s="196" t="e">
        <f>IF(G509="","",IF(VLOOKUP(E509,カレンダマスタ!$A$5:$D$381,4,FALSE)=0,"",1))</f>
        <v>#N/A</v>
      </c>
      <c r="AR509" s="136" t="e">
        <f>IF($G509="","",IF($AD509="NSTC",INDEX(カレンダマスタ!$I$26:$O$31,MATCH($G509,カレンダマスタ!$H$26:$H$31,1),MATCH($H509,カレンダマスタ!$I$25:$O$25,1)),
IF($AD509="CS本社",INDEX(カレンダマスタ!$I$36:$O$41,MATCH($G509,カレンダマスタ!$H$36:$H$41,1),MATCH($H509,カレンダマスタ!$I$35:$O$35,1)),
IF($AD509="NS本社",INDEX(カレンダマスタ!$I$94:$O$99,MATCH($G509,カレンダマスタ!$H$95:$H$100,1),MATCH($H509,カレンダマスタ!$I$93:$O$93,1)),
IF($AD509="ODC",INDEX(カレンダマスタ!$I$46:$O$51,MATCH($G509,カレンダマスタ!$H$46:$H$51,1),MATCH($H509,カレンダマスタ!$I$45:$O$45,1)),
IF($AD509="NS東京TC",INDEX(カレンダマスタ!$I$56:$O$61,MATCH($G509,カレンダマスタ!$H$56:$H$61,1),MATCH($H509,カレンダマスタ!$I$55:$O$55,1)),""))))))</f>
        <v>#N/A</v>
      </c>
      <c r="AS509" s="126" t="e">
        <f t="shared" si="164"/>
        <v>#N/A</v>
      </c>
      <c r="AU509" s="137" t="e">
        <f>IF(E509="","",VLOOKUP($E509,カレンダマスタ!$A$4:$E$381,4,FALSE))</f>
        <v>#N/A</v>
      </c>
      <c r="AV509" s="137" t="str">
        <f t="shared" si="146"/>
        <v/>
      </c>
      <c r="AW509" s="137" t="str">
        <f t="shared" si="147"/>
        <v/>
      </c>
      <c r="AX509" s="138" t="e">
        <f t="shared" si="148"/>
        <v>#N/A</v>
      </c>
      <c r="AY509" s="138" t="e">
        <f t="shared" si="149"/>
        <v>#N/A</v>
      </c>
      <c r="AZ509" s="130" t="e">
        <f>IF(AX509&amp;AW509="勤怠未設定","×",IF(AV509="勤怠修正","×",IF(AC509="外注","",IF(AA509="",IF(AY509&lt;&gt;"","×",""),IF(VLOOKUP(AA509,カレンダマスタ!$H$66:$I$83,2,FALSE)&lt;&gt;AY509,"×","OK")))))</f>
        <v>#N/A</v>
      </c>
      <c r="BC509" s="137" t="e">
        <f>IF(E509="","",VLOOKUP($E509,カレンダマスタ!$A$4:$E$381,4,FALSE))</f>
        <v>#N/A</v>
      </c>
      <c r="BD509" s="126" t="e">
        <f>IF(AC509="社員","",IF(AG509=0,"",IF(AD509="NSTC",IF(COUNTIF(カレンダマスタ!$Q$5:$Q$32,G509)=1,"OK","×"),
IF(AD509="NS本社",IF(COUNTIF(カレンダマスタ!$T$5:$T$32,G509)=1,"OK","×"),IF(COUNTIF(カレンダマスタ!$R$5:$R$32,G509)=1,"OK","×")))))</f>
        <v>#N/A</v>
      </c>
      <c r="BE509" s="126" t="e">
        <f>IF(AC509="社員","",IF(G509="","",IF(R509&lt;&gt;"","",IF(AF509="CS","OK",IF(VLOOKUP(E509,カレンダマスタ!$A$5:$D$381,4,FALSE)&gt;0,"",IF(OR(G509*24&gt;10.84,H509*24&lt;14.5)=TRUE,"×","OK"))))))</f>
        <v>#N/A</v>
      </c>
      <c r="BF509" s="126" t="e">
        <f t="shared" si="159"/>
        <v>#N/A</v>
      </c>
      <c r="BG509" s="126" t="e">
        <f t="shared" si="155"/>
        <v>#N/A</v>
      </c>
      <c r="BI509" s="130" t="e">
        <f t="shared" si="165"/>
        <v>#N/A</v>
      </c>
    </row>
    <row r="510" spans="2:61">
      <c r="B510" s="111"/>
      <c r="C510" s="536">
        <v>160491</v>
      </c>
      <c r="D510" s="128" t="s">
        <v>546</v>
      </c>
      <c r="E510" s="583">
        <v>45407</v>
      </c>
      <c r="F510" s="128" t="s">
        <v>205</v>
      </c>
      <c r="G510" s="588">
        <v>0.375</v>
      </c>
      <c r="H510" s="588">
        <v>0.8125</v>
      </c>
      <c r="I510" s="130" t="s">
        <v>200</v>
      </c>
      <c r="J510" s="139">
        <v>9.5</v>
      </c>
      <c r="K510" s="131"/>
      <c r="L510" s="132"/>
      <c r="M510" s="132"/>
      <c r="N510" s="141"/>
      <c r="O510" s="139">
        <v>8</v>
      </c>
      <c r="P510" s="139">
        <v>1.5</v>
      </c>
      <c r="Q510" s="139"/>
      <c r="R510" s="133"/>
      <c r="S510" s="134" t="s">
        <v>594</v>
      </c>
      <c r="T510" s="434">
        <f t="shared" si="141"/>
        <v>9.5</v>
      </c>
      <c r="U510" s="429"/>
      <c r="V510" s="429" t="e">
        <f t="shared" si="160"/>
        <v>#N/A</v>
      </c>
      <c r="W510" s="298"/>
      <c r="X510" s="129">
        <f t="shared" si="166"/>
        <v>0.33333333333333331</v>
      </c>
      <c r="Y510" s="129">
        <f t="shared" si="161"/>
        <v>6.25E-2</v>
      </c>
      <c r="Z510" s="129" t="str">
        <f t="shared" si="162"/>
        <v/>
      </c>
      <c r="AA510" s="133" t="str">
        <f t="shared" si="145"/>
        <v/>
      </c>
      <c r="AC510" s="186" t="e">
        <f>AC506</f>
        <v>#N/A</v>
      </c>
      <c r="AD510" s="187" t="e">
        <f>AD506</f>
        <v>#N/A</v>
      </c>
      <c r="AE510" s="187" t="e">
        <f>AE506</f>
        <v>#N/A</v>
      </c>
      <c r="AF510" s="187" t="e">
        <f>AF506</f>
        <v>#N/A</v>
      </c>
      <c r="AG510" s="204" t="e">
        <f t="shared" si="163"/>
        <v>#N/A</v>
      </c>
      <c r="AI510" s="140" t="str">
        <f>IF(月報!G510&lt;&gt;"",月報!G510,"")</f>
        <v/>
      </c>
      <c r="AJ510" s="126">
        <f>IF(月報!W510&lt;&gt;"",月報!W510*24,"")</f>
        <v>9.5833333333333339</v>
      </c>
      <c r="AK510" s="126" t="str">
        <f>IF(月報!P510&lt;&gt;"",月報!P510,"")</f>
        <v/>
      </c>
      <c r="AL510" s="126" t="str">
        <f>IF(月報!Q510&lt;&gt;"",IF(月報!Q510="平日残","",月報!Q510),"")</f>
        <v/>
      </c>
      <c r="AM510" s="126"/>
      <c r="AN510" s="126" t="e">
        <f t="shared" si="144"/>
        <v>#N/A</v>
      </c>
      <c r="AO510" s="126" t="e">
        <f>IF($E510="","",VLOOKUP($E510,カレンダマスタ!$A$5:$E$381,5,FALSE))</f>
        <v>#N/A</v>
      </c>
      <c r="AQ510" s="196" t="e">
        <f>IF(G510="","",IF(VLOOKUP(E510,カレンダマスタ!$A$5:$D$381,4,FALSE)=0,"",1))</f>
        <v>#N/A</v>
      </c>
      <c r="AR510" s="136" t="e">
        <f>IF($G510="","",IF($AD510="NSTC",INDEX(カレンダマスタ!$I$26:$O$31,MATCH($G510,カレンダマスタ!$H$26:$H$31,1),MATCH($H510,カレンダマスタ!$I$25:$O$25,1)),
IF($AD510="CS本社",INDEX(カレンダマスタ!$I$36:$O$41,MATCH($G510,カレンダマスタ!$H$36:$H$41,1),MATCH($H510,カレンダマスタ!$I$35:$O$35,1)),
IF($AD510="NS本社",INDEX(カレンダマスタ!$I$94:$O$99,MATCH($G510,カレンダマスタ!$H$95:$H$100,1),MATCH($H510,カレンダマスタ!$I$93:$O$93,1)),
IF($AD510="ODC",INDEX(カレンダマスタ!$I$46:$O$51,MATCH($G510,カレンダマスタ!$H$46:$H$51,1),MATCH($H510,カレンダマスタ!$I$45:$O$45,1)),
IF($AD510="NS東京TC",INDEX(カレンダマスタ!$I$56:$O$61,MATCH($G510,カレンダマスタ!$H$56:$H$61,1),MATCH($H510,カレンダマスタ!$I$55:$O$55,1)),""))))))</f>
        <v>#N/A</v>
      </c>
      <c r="AS510" s="126" t="e">
        <f t="shared" si="164"/>
        <v>#N/A</v>
      </c>
      <c r="AU510" s="137" t="e">
        <f>IF(E510="","",VLOOKUP($E510,カレンダマスタ!$A$4:$E$381,4,FALSE))</f>
        <v>#N/A</v>
      </c>
      <c r="AV510" s="137" t="str">
        <f t="shared" si="146"/>
        <v/>
      </c>
      <c r="AW510" s="137" t="str">
        <f t="shared" si="147"/>
        <v/>
      </c>
      <c r="AX510" s="138" t="e">
        <f t="shared" si="148"/>
        <v>#N/A</v>
      </c>
      <c r="AY510" s="138" t="e">
        <f t="shared" si="149"/>
        <v>#N/A</v>
      </c>
      <c r="AZ510" s="130" t="e">
        <f>IF(AX510&amp;AW510="勤怠未設定","×",IF(AV510="勤怠修正","×",IF(AC510="外注","",IF(AA510="",IF(AY510&lt;&gt;"","×",""),IF(VLOOKUP(AA510,カレンダマスタ!$H$66:$I$83,2,FALSE)&lt;&gt;AY510,"×","OK")))))</f>
        <v>#N/A</v>
      </c>
      <c r="BC510" s="137" t="e">
        <f>IF(E510="","",VLOOKUP($E510,カレンダマスタ!$A$4:$E$381,4,FALSE))</f>
        <v>#N/A</v>
      </c>
      <c r="BD510" s="126" t="e">
        <f>IF(AC510="社員","",IF(AG510=0,"",IF(AD510="NSTC",IF(COUNTIF(カレンダマスタ!$Q$5:$Q$32,G510)=1,"OK","×"),
IF(AD510="NS本社",IF(COUNTIF(カレンダマスタ!$T$5:$T$32,G510)=1,"OK","×"),IF(COUNTIF(カレンダマスタ!$R$5:$R$32,G510)=1,"OK","×")))))</f>
        <v>#N/A</v>
      </c>
      <c r="BE510" s="126" t="e">
        <f>IF(AC510="社員","",IF(G510="","",IF(R510&lt;&gt;"","",IF(AF510="CS","OK",IF(VLOOKUP(E510,カレンダマスタ!$A$5:$D$381,4,FALSE)&gt;0,"",IF(OR(G510*24&gt;10.84,H510*24&lt;14.5)=TRUE,"×","OK"))))))</f>
        <v>#N/A</v>
      </c>
      <c r="BF510" s="126" t="e">
        <f t="shared" si="159"/>
        <v>#N/A</v>
      </c>
      <c r="BG510" s="126" t="e">
        <f t="shared" si="155"/>
        <v>#N/A</v>
      </c>
      <c r="BI510" s="130" t="e">
        <f t="shared" si="165"/>
        <v>#N/A</v>
      </c>
    </row>
    <row r="511" spans="2:61">
      <c r="B511" s="111"/>
      <c r="C511" s="536">
        <v>160491</v>
      </c>
      <c r="D511" s="128" t="s">
        <v>546</v>
      </c>
      <c r="E511" s="583">
        <v>45408</v>
      </c>
      <c r="F511" s="128" t="s">
        <v>199</v>
      </c>
      <c r="G511" s="588">
        <v>0.375</v>
      </c>
      <c r="H511" s="588">
        <v>0.75</v>
      </c>
      <c r="I511" s="130" t="s">
        <v>200</v>
      </c>
      <c r="J511" s="139">
        <v>8</v>
      </c>
      <c r="K511" s="131"/>
      <c r="L511" s="132"/>
      <c r="M511" s="132"/>
      <c r="N511" s="141"/>
      <c r="O511" s="139">
        <v>8</v>
      </c>
      <c r="P511" s="139"/>
      <c r="Q511" s="139"/>
      <c r="R511" s="133"/>
      <c r="S511" s="134" t="s">
        <v>594</v>
      </c>
      <c r="T511" s="434">
        <f t="shared" si="141"/>
        <v>8</v>
      </c>
      <c r="U511" s="429"/>
      <c r="V511" s="429" t="e">
        <f t="shared" si="160"/>
        <v>#N/A</v>
      </c>
      <c r="W511" s="298"/>
      <c r="X511" s="129">
        <f t="shared" si="166"/>
        <v>0.33333333333333331</v>
      </c>
      <c r="Y511" s="129" t="str">
        <f t="shared" si="161"/>
        <v/>
      </c>
      <c r="Z511" s="129" t="str">
        <f t="shared" si="162"/>
        <v/>
      </c>
      <c r="AA511" s="133" t="str">
        <f t="shared" si="145"/>
        <v/>
      </c>
      <c r="AC511" s="186" t="e">
        <f>AC506</f>
        <v>#N/A</v>
      </c>
      <c r="AD511" s="187" t="e">
        <f>AD506</f>
        <v>#N/A</v>
      </c>
      <c r="AE511" s="187" t="e">
        <f>AE506</f>
        <v>#N/A</v>
      </c>
      <c r="AF511" s="187" t="e">
        <f>AF506</f>
        <v>#N/A</v>
      </c>
      <c r="AG511" s="204" t="e">
        <f t="shared" si="163"/>
        <v>#N/A</v>
      </c>
      <c r="AI511" s="135" t="str">
        <f>IF(月報!G511&lt;&gt;"",月報!G511,"")</f>
        <v/>
      </c>
      <c r="AJ511" s="126">
        <f>IF(月報!W511&lt;&gt;"",月報!W511*24,"")</f>
        <v>8</v>
      </c>
      <c r="AK511" s="126" t="str">
        <f>IF(月報!P511&lt;&gt;"",月報!P511,"")</f>
        <v/>
      </c>
      <c r="AL511" s="126" t="str">
        <f>IF(月報!Q511&lt;&gt;"",IF(月報!Q511="平日残","",月報!Q511),"")</f>
        <v/>
      </c>
      <c r="AM511" s="126"/>
      <c r="AN511" s="126" t="e">
        <f t="shared" si="144"/>
        <v>#N/A</v>
      </c>
      <c r="AO511" s="126" t="e">
        <f>IF($E511="","",VLOOKUP($E511,カレンダマスタ!$A$5:$E$381,5,FALSE))</f>
        <v>#N/A</v>
      </c>
      <c r="AQ511" s="196" t="e">
        <f>IF(G511="","",IF(VLOOKUP(E511,カレンダマスタ!$A$5:$D$381,4,FALSE)=0,"",1))</f>
        <v>#N/A</v>
      </c>
      <c r="AR511" s="136" t="e">
        <f>IF($G511="","",IF($AD511="NSTC",INDEX(カレンダマスタ!$I$26:$O$31,MATCH($G511,カレンダマスタ!$H$26:$H$31,1),MATCH($H511,カレンダマスタ!$I$25:$O$25,1)),
IF($AD511="CS本社",INDEX(カレンダマスタ!$I$36:$O$41,MATCH($G511,カレンダマスタ!$H$36:$H$41,1),MATCH($H511,カレンダマスタ!$I$35:$O$35,1)),
IF($AD511="NS本社",INDEX(カレンダマスタ!$I$94:$O$99,MATCH($G511,カレンダマスタ!$H$95:$H$100,1),MATCH($H511,カレンダマスタ!$I$93:$O$93,1)),
IF($AD511="ODC",INDEX(カレンダマスタ!$I$46:$O$51,MATCH($G511,カレンダマスタ!$H$46:$H$51,1),MATCH($H511,カレンダマスタ!$I$45:$O$45,1)),
IF($AD511="NS東京TC",INDEX(カレンダマスタ!$I$56:$O$61,MATCH($G511,カレンダマスタ!$H$56:$H$61,1),MATCH($H511,カレンダマスタ!$I$55:$O$55,1)),""))))))</f>
        <v>#N/A</v>
      </c>
      <c r="AS511" s="126" t="e">
        <f t="shared" si="164"/>
        <v>#N/A</v>
      </c>
      <c r="AU511" s="137" t="e">
        <f>IF(E511="","",VLOOKUP($E511,カレンダマスタ!$A$4:$E$381,4,FALSE))</f>
        <v>#N/A</v>
      </c>
      <c r="AV511" s="137" t="str">
        <f t="shared" si="146"/>
        <v/>
      </c>
      <c r="AW511" s="137" t="str">
        <f t="shared" si="147"/>
        <v/>
      </c>
      <c r="AX511" s="138" t="e">
        <f t="shared" si="148"/>
        <v>#N/A</v>
      </c>
      <c r="AY511" s="138" t="e">
        <f t="shared" si="149"/>
        <v>#N/A</v>
      </c>
      <c r="AZ511" s="130" t="e">
        <f>IF(AX511&amp;AW511="勤怠未設定","×",IF(AV511="勤怠修正","×",IF(AC511="外注","",IF(AA511="",IF(AY511&lt;&gt;"","×",""),IF(VLOOKUP(AA511,カレンダマスタ!$H$66:$I$83,2,FALSE)&lt;&gt;AY511,"×","OK")))))</f>
        <v>#N/A</v>
      </c>
      <c r="BC511" s="137" t="e">
        <f>IF(E511="","",VLOOKUP($E511,カレンダマスタ!$A$4:$E$381,4,FALSE))</f>
        <v>#N/A</v>
      </c>
      <c r="BD511" s="126" t="e">
        <f>IF(AC511="社員","",IF(AG511=0,"",IF(AD511="NSTC",IF(COUNTIF(カレンダマスタ!$Q$5:$Q$32,G511)=1,"OK","×"),
IF(AD511="NS本社",IF(COUNTIF(カレンダマスタ!$T$5:$T$32,G511)=1,"OK","×"),IF(COUNTIF(カレンダマスタ!$R$5:$R$32,G511)=1,"OK","×")))))</f>
        <v>#N/A</v>
      </c>
      <c r="BE511" s="126" t="e">
        <f>IF(AC511="社員","",IF(G511="","",IF(R511&lt;&gt;"","",IF(AF511="CS","OK",IF(VLOOKUP(E511,カレンダマスタ!$A$5:$D$381,4,FALSE)&gt;0,"",IF(OR(G511*24&gt;10.84,H511*24&lt;14.5)=TRUE,"×","OK"))))))</f>
        <v>#N/A</v>
      </c>
      <c r="BF511" s="126" t="e">
        <f t="shared" si="159"/>
        <v>#N/A</v>
      </c>
      <c r="BG511" s="126" t="e">
        <f t="shared" si="155"/>
        <v>#N/A</v>
      </c>
      <c r="BI511" s="130" t="e">
        <f t="shared" si="165"/>
        <v>#N/A</v>
      </c>
    </row>
    <row r="512" spans="2:61">
      <c r="B512" s="111"/>
      <c r="C512" s="537">
        <v>160491</v>
      </c>
      <c r="D512" s="142" t="s">
        <v>546</v>
      </c>
      <c r="E512" s="584">
        <v>45409</v>
      </c>
      <c r="F512" s="142" t="s">
        <v>369</v>
      </c>
      <c r="G512" s="589"/>
      <c r="H512" s="589"/>
      <c r="I512" s="144"/>
      <c r="J512" s="148"/>
      <c r="K512" s="145"/>
      <c r="L512" s="146"/>
      <c r="M512" s="146"/>
      <c r="N512" s="147"/>
      <c r="O512" s="148"/>
      <c r="P512" s="148"/>
      <c r="Q512" s="148"/>
      <c r="R512" s="149"/>
      <c r="S512" s="156"/>
      <c r="T512" s="435" t="str">
        <f t="shared" si="141"/>
        <v/>
      </c>
      <c r="U512" s="430"/>
      <c r="V512" s="430" t="e">
        <f t="shared" si="160"/>
        <v>#N/A</v>
      </c>
      <c r="W512" s="298"/>
      <c r="X512" s="143" t="str">
        <f t="shared" si="166"/>
        <v/>
      </c>
      <c r="Y512" s="143" t="str">
        <f t="shared" si="161"/>
        <v/>
      </c>
      <c r="Z512" s="143" t="str">
        <f t="shared" si="162"/>
        <v/>
      </c>
      <c r="AA512" s="149" t="str">
        <f t="shared" si="145"/>
        <v/>
      </c>
      <c r="AC512" s="188" t="e">
        <f>AC506</f>
        <v>#N/A</v>
      </c>
      <c r="AD512" s="189" t="e">
        <f>AD506</f>
        <v>#N/A</v>
      </c>
      <c r="AE512" s="189" t="e">
        <f>AE506</f>
        <v>#N/A</v>
      </c>
      <c r="AF512" s="189" t="e">
        <f>AF506</f>
        <v>#N/A</v>
      </c>
      <c r="AG512" s="205">
        <f t="shared" si="163"/>
        <v>0</v>
      </c>
      <c r="AI512" s="150" t="str">
        <f>IF(月報!G512&lt;&gt;"",月報!G512,"")</f>
        <v/>
      </c>
      <c r="AJ512" s="151" t="str">
        <f>IF(月報!W512&lt;&gt;"",月報!W512*24,"")</f>
        <v/>
      </c>
      <c r="AK512" s="151" t="str">
        <f>IF(月報!P512&lt;&gt;"",月報!P512,"")</f>
        <v/>
      </c>
      <c r="AL512" s="151" t="str">
        <f>IF(月報!Q512&lt;&gt;"",IF(月報!Q512="平日残","",月報!Q512),"")</f>
        <v/>
      </c>
      <c r="AM512" s="151"/>
      <c r="AN512" s="151" t="e">
        <f t="shared" si="144"/>
        <v>#N/A</v>
      </c>
      <c r="AO512" s="151" t="e">
        <f>IF($E512="","",VLOOKUP($E512,カレンダマスタ!$A$5:$E$381,5,FALSE))</f>
        <v>#N/A</v>
      </c>
      <c r="AQ512" s="197" t="str">
        <f>IF(G512="","",IF(VLOOKUP(E512,カレンダマスタ!$A$5:$D$381,4,FALSE)=0,"",1))</f>
        <v/>
      </c>
      <c r="AR512" s="152" t="str">
        <f>IF($G512="","",IF($AD512="NSTC",INDEX(カレンダマスタ!$I$26:$O$31,MATCH($G512,カレンダマスタ!$H$26:$H$31,1),MATCH($H512,カレンダマスタ!$I$25:$O$25,1)),
IF($AD512="CS本社",INDEX(カレンダマスタ!$I$36:$O$41,MATCH($G512,カレンダマスタ!$H$36:$H$41,1),MATCH($H512,カレンダマスタ!$I$35:$O$35,1)),
IF($AD512="NS本社",INDEX(カレンダマスタ!$I$94:$O$99,MATCH($G512,カレンダマスタ!$H$95:$H$100,1),MATCH($H512,カレンダマスタ!$I$93:$O$93,1)),
IF($AD512="ODC",INDEX(カレンダマスタ!$I$46:$O$51,MATCH($G512,カレンダマスタ!$H$46:$H$51,1),MATCH($H512,カレンダマスタ!$I$45:$O$45,1)),
IF($AD512="NS東京TC",INDEX(カレンダマスタ!$I$56:$O$61,MATCH($G512,カレンダマスタ!$H$56:$H$61,1),MATCH($H512,カレンダマスタ!$I$55:$O$55,1)),""))))))</f>
        <v/>
      </c>
      <c r="AS512" s="151" t="e">
        <f t="shared" si="164"/>
        <v>#N/A</v>
      </c>
      <c r="AU512" s="153" t="e">
        <f>IF(E512="","",VLOOKUP($E512,カレンダマスタ!$A$4:$E$381,4,FALSE))</f>
        <v>#N/A</v>
      </c>
      <c r="AV512" s="153" t="str">
        <f t="shared" si="146"/>
        <v/>
      </c>
      <c r="AW512" s="153" t="str">
        <f t="shared" si="147"/>
        <v/>
      </c>
      <c r="AX512" s="154" t="e">
        <f t="shared" si="148"/>
        <v>#N/A</v>
      </c>
      <c r="AY512" s="154" t="e">
        <f t="shared" si="149"/>
        <v>#N/A</v>
      </c>
      <c r="AZ512" s="144" t="e">
        <f>IF(AX512&amp;AW512="勤怠未設定","×",IF(AV512="勤怠修正","×",IF(AC512="外注","",IF(AA512="",IF(AY512&lt;&gt;"","×",""),IF(VLOOKUP(AA512,カレンダマスタ!$H$66:$I$83,2,FALSE)&lt;&gt;AY512,"×","OK")))))</f>
        <v>#N/A</v>
      </c>
      <c r="BC512" s="153" t="e">
        <f>IF(E512="","",VLOOKUP($E512,カレンダマスタ!$A$4:$E$381,4,FALSE))</f>
        <v>#N/A</v>
      </c>
      <c r="BD512" s="151" t="e">
        <f>IF(AC512="社員","",IF(AG512=0,"",IF(AD512="NSTC",IF(COUNTIF(カレンダマスタ!$Q$5:$Q$32,G512)=1,"OK","×"),
IF(AD512="NS本社",IF(COUNTIF(カレンダマスタ!$T$5:$T$32,G512)=1,"OK","×"),IF(COUNTIF(カレンダマスタ!$R$5:$R$32,G512)=1,"OK","×")))))</f>
        <v>#N/A</v>
      </c>
      <c r="BE512" s="151" t="e">
        <f>IF(AC512="社員","",IF(G512="","",IF(R512&lt;&gt;"","",IF(AF512="CS","OK",IF(VLOOKUP(E512,カレンダマスタ!$A$5:$D$381,4,FALSE)&gt;0,"",IF(OR(G512*24&gt;10.84,H512*24&lt;14.5)=TRUE,"×","OK"))))))</f>
        <v>#N/A</v>
      </c>
      <c r="BF512" s="151" t="e">
        <f t="shared" si="159"/>
        <v>#N/A</v>
      </c>
      <c r="BG512" s="151" t="e">
        <f t="shared" si="155"/>
        <v>#N/A</v>
      </c>
      <c r="BI512" s="144" t="e">
        <f t="shared" si="165"/>
        <v>#N/A</v>
      </c>
    </row>
    <row r="513" spans="2:61">
      <c r="B513" s="111"/>
      <c r="C513" s="535">
        <v>160491</v>
      </c>
      <c r="D513" s="112" t="s">
        <v>546</v>
      </c>
      <c r="E513" s="582">
        <v>45410</v>
      </c>
      <c r="F513" s="112" t="s">
        <v>370</v>
      </c>
      <c r="G513" s="587"/>
      <c r="H513" s="587"/>
      <c r="I513" s="114"/>
      <c r="J513" s="118"/>
      <c r="K513" s="115"/>
      <c r="L513" s="116"/>
      <c r="M513" s="116"/>
      <c r="N513" s="117"/>
      <c r="O513" s="118"/>
      <c r="P513" s="118"/>
      <c r="Q513" s="118"/>
      <c r="R513" s="119"/>
      <c r="S513" s="120"/>
      <c r="T513" s="433" t="str">
        <f t="shared" si="141"/>
        <v/>
      </c>
      <c r="U513" s="431">
        <f>SUM(T513:T519)</f>
        <v>0</v>
      </c>
      <c r="V513" s="431" t="e">
        <f t="shared" si="160"/>
        <v>#N/A</v>
      </c>
      <c r="W513" s="298"/>
      <c r="X513" s="113" t="str">
        <f t="shared" si="166"/>
        <v/>
      </c>
      <c r="Y513" s="113" t="str">
        <f t="shared" si="161"/>
        <v/>
      </c>
      <c r="Z513" s="113" t="str">
        <f t="shared" si="162"/>
        <v/>
      </c>
      <c r="AA513" s="119" t="str">
        <f t="shared" si="145"/>
        <v/>
      </c>
      <c r="AC513" s="190" t="e">
        <f>AC506</f>
        <v>#N/A</v>
      </c>
      <c r="AD513" s="191" t="e">
        <f>AD506</f>
        <v>#N/A</v>
      </c>
      <c r="AE513" s="191" t="e">
        <f>AE506</f>
        <v>#N/A</v>
      </c>
      <c r="AF513" s="191" t="e">
        <f>AF506</f>
        <v>#N/A</v>
      </c>
      <c r="AG513" s="206">
        <f t="shared" si="163"/>
        <v>0</v>
      </c>
      <c r="AI513" s="155" t="str">
        <f>IF(月報!G513&lt;&gt;"",月報!G513,"")</f>
        <v/>
      </c>
      <c r="AJ513" s="122" t="str">
        <f>IF(月報!W513&lt;&gt;"",月報!W513*24,"")</f>
        <v/>
      </c>
      <c r="AK513" s="122" t="str">
        <f>IF(月報!P513&lt;&gt;"",月報!P513,"")</f>
        <v/>
      </c>
      <c r="AL513" s="122" t="str">
        <f>IF(月報!Q513&lt;&gt;"",IF(月報!Q513="平日残","",月報!Q513),"")</f>
        <v/>
      </c>
      <c r="AM513" s="122"/>
      <c r="AN513" s="122" t="e">
        <f t="shared" si="144"/>
        <v>#N/A</v>
      </c>
      <c r="AO513" s="122" t="e">
        <f>IF($E513="","",VLOOKUP($E513,カレンダマスタ!$A$5:$E$381,5,FALSE))</f>
        <v>#N/A</v>
      </c>
      <c r="AQ513" s="195" t="str">
        <f>IF(G513="","",IF(VLOOKUP(E513,カレンダマスタ!$A$5:$D$381,4,FALSE)=0,"",1))</f>
        <v/>
      </c>
      <c r="AR513" s="123" t="str">
        <f>IF($G513="","",IF($AD513="NSTC",INDEX(カレンダマスタ!$I$26:$O$31,MATCH($G513,カレンダマスタ!$H$26:$H$31,1),MATCH($H513,カレンダマスタ!$I$25:$O$25,1)),
IF($AD513="CS本社",INDEX(カレンダマスタ!$I$36:$O$41,MATCH($G513,カレンダマスタ!$H$36:$H$41,1),MATCH($H513,カレンダマスタ!$I$35:$O$35,1)),
IF($AD513="NS本社",INDEX(カレンダマスタ!$I$94:$O$99,MATCH($G513,カレンダマスタ!$H$95:$H$100,1),MATCH($H513,カレンダマスタ!$I$93:$O$93,1)),
IF($AD513="ODC",INDEX(カレンダマスタ!$I$46:$O$51,MATCH($G513,カレンダマスタ!$H$46:$H$51,1),MATCH($H513,カレンダマスタ!$I$45:$O$45,1)),
IF($AD513="NS東京TC",INDEX(カレンダマスタ!$I$56:$O$61,MATCH($G513,カレンダマスタ!$H$56:$H$61,1),MATCH($H513,カレンダマスタ!$I$55:$O$55,1)),""))))))</f>
        <v/>
      </c>
      <c r="AS513" s="122" t="e">
        <f t="shared" si="164"/>
        <v>#N/A</v>
      </c>
      <c r="AU513" s="124" t="e">
        <f>IF(E513="","",VLOOKUP($E513,カレンダマスタ!$A$4:$E$381,4,FALSE))</f>
        <v>#N/A</v>
      </c>
      <c r="AV513" s="124" t="str">
        <f t="shared" si="146"/>
        <v/>
      </c>
      <c r="AW513" s="124" t="str">
        <f t="shared" si="147"/>
        <v/>
      </c>
      <c r="AX513" s="125" t="e">
        <f t="shared" si="148"/>
        <v>#N/A</v>
      </c>
      <c r="AY513" s="125" t="e">
        <f t="shared" si="149"/>
        <v>#N/A</v>
      </c>
      <c r="AZ513" s="114" t="e">
        <f>IF(AX513&amp;AW513="勤怠未設定","×",IF(AV513="勤怠修正","×",IF(AC513="外注","",IF(AA513="",IF(AY513&lt;&gt;"","×",""),IF(VLOOKUP(AA513,カレンダマスタ!$H$66:$I$83,2,FALSE)&lt;&gt;AY513,"×","OK")))))</f>
        <v>#N/A</v>
      </c>
      <c r="BC513" s="124" t="e">
        <f>IF(E513="","",VLOOKUP($E513,カレンダマスタ!$A$4:$E$381,4,FALSE))</f>
        <v>#N/A</v>
      </c>
      <c r="BD513" s="122" t="e">
        <f>IF(AC513="社員","",IF(AG513=0,"",IF(AD513="NSTC",IF(COUNTIF(カレンダマスタ!$Q$5:$Q$32,G513)=1,"OK","×"),
IF(AD513="NS本社",IF(COUNTIF(カレンダマスタ!$T$5:$T$32,G513)=1,"OK","×"),IF(COUNTIF(カレンダマスタ!$R$5:$R$32,G513)=1,"OK","×")))))</f>
        <v>#N/A</v>
      </c>
      <c r="BE513" s="122" t="e">
        <f>IF(AC513="社員","",IF(G513="","",IF(R513&lt;&gt;"","",IF(AF513="CS","OK",IF(VLOOKUP(E513,カレンダマスタ!$A$5:$D$381,4,FALSE)&gt;0,"",IF(OR(G513*24&gt;10.84,H513*24&lt;14.5)=TRUE,"×","OK"))))))</f>
        <v>#N/A</v>
      </c>
      <c r="BF513" s="122" t="e">
        <f t="shared" si="159"/>
        <v>#N/A</v>
      </c>
      <c r="BG513" s="122" t="e">
        <f t="shared" si="155"/>
        <v>#N/A</v>
      </c>
      <c r="BI513" s="114" t="e">
        <f t="shared" si="165"/>
        <v>#N/A</v>
      </c>
    </row>
    <row r="514" spans="2:61">
      <c r="B514" s="111"/>
      <c r="C514" s="536">
        <v>160491</v>
      </c>
      <c r="D514" s="128" t="s">
        <v>546</v>
      </c>
      <c r="E514" s="583">
        <v>45411</v>
      </c>
      <c r="F514" s="128" t="s">
        <v>201</v>
      </c>
      <c r="G514" s="588"/>
      <c r="H514" s="588"/>
      <c r="I514" s="130"/>
      <c r="J514" s="139"/>
      <c r="K514" s="131"/>
      <c r="L514" s="132"/>
      <c r="M514" s="132"/>
      <c r="N514" s="141"/>
      <c r="O514" s="139"/>
      <c r="P514" s="139"/>
      <c r="Q514" s="139"/>
      <c r="R514" s="133"/>
      <c r="S514" s="134"/>
      <c r="T514" s="434" t="str">
        <f t="shared" si="141"/>
        <v/>
      </c>
      <c r="U514" s="429"/>
      <c r="V514" s="429" t="e">
        <f t="shared" si="160"/>
        <v>#N/A</v>
      </c>
      <c r="W514" s="298"/>
      <c r="X514" s="129" t="str">
        <f t="shared" si="166"/>
        <v/>
      </c>
      <c r="Y514" s="129" t="str">
        <f t="shared" si="161"/>
        <v/>
      </c>
      <c r="Z514" s="129" t="str">
        <f t="shared" si="162"/>
        <v/>
      </c>
      <c r="AA514" s="133" t="str">
        <f t="shared" si="145"/>
        <v/>
      </c>
      <c r="AC514" s="186" t="e">
        <f>AC506</f>
        <v>#N/A</v>
      </c>
      <c r="AD514" s="187" t="e">
        <f>AD506</f>
        <v>#N/A</v>
      </c>
      <c r="AE514" s="187" t="e">
        <f>AE506</f>
        <v>#N/A</v>
      </c>
      <c r="AF514" s="187" t="e">
        <f>AF506</f>
        <v>#N/A</v>
      </c>
      <c r="AG514" s="204">
        <f t="shared" si="163"/>
        <v>0</v>
      </c>
      <c r="AI514" s="135" t="str">
        <f>IF(月報!G514&lt;&gt;"",月報!G514,"")</f>
        <v/>
      </c>
      <c r="AJ514" s="126" t="str">
        <f>IF(月報!W514&lt;&gt;"",月報!W514*24,"")</f>
        <v/>
      </c>
      <c r="AK514" s="126" t="str">
        <f>IF(月報!P514&lt;&gt;"",月報!P514,"")</f>
        <v/>
      </c>
      <c r="AL514" s="126" t="str">
        <f>IF(月報!Q514&lt;&gt;"",IF(月報!Q514="平日残","",月報!Q514),"")</f>
        <v/>
      </c>
      <c r="AM514" s="126"/>
      <c r="AN514" s="126" t="e">
        <f t="shared" si="144"/>
        <v>#N/A</v>
      </c>
      <c r="AO514" s="126" t="e">
        <f>IF($E514="","",VLOOKUP($E514,カレンダマスタ!$A$5:$E$381,5,FALSE))</f>
        <v>#N/A</v>
      </c>
      <c r="AQ514" s="196" t="str">
        <f>IF(G514="","",IF(VLOOKUP(E514,カレンダマスタ!$A$5:$D$381,4,FALSE)=0,"",1))</f>
        <v/>
      </c>
      <c r="AR514" s="136" t="str">
        <f>IF($G514="","",IF($AD514="NSTC",INDEX(カレンダマスタ!$I$26:$O$31,MATCH($G514,カレンダマスタ!$H$26:$H$31,1),MATCH($H514,カレンダマスタ!$I$25:$O$25,1)),
IF($AD514="CS本社",INDEX(カレンダマスタ!$I$36:$O$41,MATCH($G514,カレンダマスタ!$H$36:$H$41,1),MATCH($H514,カレンダマスタ!$I$35:$O$35,1)),
IF($AD514="NS本社",INDEX(カレンダマスタ!$I$94:$O$99,MATCH($G514,カレンダマスタ!$H$95:$H$100,1),MATCH($H514,カレンダマスタ!$I$93:$O$93,1)),
IF($AD514="ODC",INDEX(カレンダマスタ!$I$46:$O$51,MATCH($G514,カレンダマスタ!$H$46:$H$51,1),MATCH($H514,カレンダマスタ!$I$45:$O$45,1)),
IF($AD514="NS東京TC",INDEX(カレンダマスタ!$I$56:$O$61,MATCH($G514,カレンダマスタ!$H$56:$H$61,1),MATCH($H514,カレンダマスタ!$I$55:$O$55,1)),""))))))</f>
        <v/>
      </c>
      <c r="AS514" s="126" t="e">
        <f t="shared" si="164"/>
        <v>#N/A</v>
      </c>
      <c r="AU514" s="137" t="e">
        <f>IF(E514="","",VLOOKUP($E514,カレンダマスタ!$A$4:$E$381,4,FALSE))</f>
        <v>#N/A</v>
      </c>
      <c r="AV514" s="137" t="str">
        <f t="shared" si="146"/>
        <v/>
      </c>
      <c r="AW514" s="137" t="str">
        <f t="shared" si="147"/>
        <v/>
      </c>
      <c r="AX514" s="138" t="e">
        <f t="shared" si="148"/>
        <v>#N/A</v>
      </c>
      <c r="AY514" s="138" t="e">
        <f t="shared" si="149"/>
        <v>#N/A</v>
      </c>
      <c r="AZ514" s="130" t="e">
        <f>IF(AX514&amp;AW514="勤怠未設定","×",IF(AV514="勤怠修正","×",IF(AC514="外注","",IF(AA514="",IF(AY514&lt;&gt;"","×",""),IF(VLOOKUP(AA514,カレンダマスタ!$H$66:$I$83,2,FALSE)&lt;&gt;AY514,"×","OK")))))</f>
        <v>#N/A</v>
      </c>
      <c r="BC514" s="137" t="e">
        <f>IF(E514="","",VLOOKUP($E514,カレンダマスタ!$A$4:$E$381,4,FALSE))</f>
        <v>#N/A</v>
      </c>
      <c r="BD514" s="126" t="e">
        <f>IF(AC514="社員","",IF(AG514=0,"",IF(AD514="NSTC",IF(COUNTIF(カレンダマスタ!$Q$5:$Q$32,G514)=1,"OK","×"),
IF(AD514="NS本社",IF(COUNTIF(カレンダマスタ!$T$5:$T$32,G514)=1,"OK","×"),IF(COUNTIF(カレンダマスタ!$R$5:$R$32,G514)=1,"OK","×")))))</f>
        <v>#N/A</v>
      </c>
      <c r="BE514" s="126" t="e">
        <f>IF(AC514="社員","",IF(G514="","",IF(R514&lt;&gt;"","",IF(AF514="CS","OK",IF(VLOOKUP(E514,カレンダマスタ!$A$5:$D$381,4,FALSE)&gt;0,"",IF(OR(G514*24&gt;10.84,H514*24&lt;14.5)=TRUE,"×","OK"))))))</f>
        <v>#N/A</v>
      </c>
      <c r="BF514" s="126" t="e">
        <f t="shared" si="159"/>
        <v>#N/A</v>
      </c>
      <c r="BG514" s="126" t="e">
        <f t="shared" si="155"/>
        <v>#N/A</v>
      </c>
      <c r="BI514" s="130" t="e">
        <f t="shared" si="165"/>
        <v>#N/A</v>
      </c>
    </row>
    <row r="515" spans="2:61">
      <c r="B515" s="111"/>
      <c r="C515" s="536">
        <v>160491</v>
      </c>
      <c r="D515" s="128" t="s">
        <v>546</v>
      </c>
      <c r="E515" s="583">
        <v>45412</v>
      </c>
      <c r="F515" s="128" t="s">
        <v>203</v>
      </c>
      <c r="G515" s="588"/>
      <c r="H515" s="588"/>
      <c r="I515" s="130"/>
      <c r="J515" s="139"/>
      <c r="K515" s="131"/>
      <c r="L515" s="132"/>
      <c r="M515" s="132"/>
      <c r="N515" s="141"/>
      <c r="O515" s="139"/>
      <c r="P515" s="139"/>
      <c r="Q515" s="139"/>
      <c r="R515" s="133"/>
      <c r="S515" s="134"/>
      <c r="T515" s="434" t="str">
        <f t="shared" si="141"/>
        <v/>
      </c>
      <c r="U515" s="429"/>
      <c r="V515" s="429" t="e">
        <f t="shared" si="160"/>
        <v>#N/A</v>
      </c>
      <c r="W515" s="298"/>
      <c r="X515" s="129" t="str">
        <f t="shared" si="166"/>
        <v/>
      </c>
      <c r="Y515" s="129" t="str">
        <f t="shared" si="161"/>
        <v/>
      </c>
      <c r="Z515" s="129" t="str">
        <f t="shared" si="162"/>
        <v/>
      </c>
      <c r="AA515" s="133" t="str">
        <f t="shared" si="145"/>
        <v/>
      </c>
      <c r="AC515" s="186" t="e">
        <f>AC506</f>
        <v>#N/A</v>
      </c>
      <c r="AD515" s="187" t="e">
        <f>AD506</f>
        <v>#N/A</v>
      </c>
      <c r="AE515" s="187" t="e">
        <f>AE506</f>
        <v>#N/A</v>
      </c>
      <c r="AF515" s="187" t="e">
        <f>AF506</f>
        <v>#N/A</v>
      </c>
      <c r="AG515" s="204">
        <f t="shared" si="163"/>
        <v>0</v>
      </c>
      <c r="AI515" s="135" t="str">
        <f>IF(月報!G515&lt;&gt;"",月報!G515,"")</f>
        <v/>
      </c>
      <c r="AJ515" s="126" t="str">
        <f>IF(月報!W515&lt;&gt;"",月報!W515*24,"")</f>
        <v/>
      </c>
      <c r="AK515" s="126" t="str">
        <f>IF(月報!P515&lt;&gt;"",月報!P515,"")</f>
        <v/>
      </c>
      <c r="AL515" s="126" t="str">
        <f>IF(月報!Q515&lt;&gt;"",IF(月報!Q515="平日残","",月報!Q515),"")</f>
        <v/>
      </c>
      <c r="AM515" s="126"/>
      <c r="AN515" s="126" t="e">
        <f t="shared" si="144"/>
        <v>#N/A</v>
      </c>
      <c r="AO515" s="126" t="e">
        <f>IF($E515="","",VLOOKUP($E515,カレンダマスタ!$A$5:$E$381,5,FALSE))</f>
        <v>#N/A</v>
      </c>
      <c r="AQ515" s="196" t="str">
        <f>IF(G515="","",IF(VLOOKUP(E515,カレンダマスタ!$A$5:$D$381,4,FALSE)=0,"",1))</f>
        <v/>
      </c>
      <c r="AR515" s="136" t="str">
        <f>IF($G515="","",IF($AD515="NSTC",INDEX(カレンダマスタ!$I$26:$O$31,MATCH($G515,カレンダマスタ!$H$26:$H$31,1),MATCH($H515,カレンダマスタ!$I$25:$O$25,1)),
IF($AD515="CS本社",INDEX(カレンダマスタ!$I$36:$O$41,MATCH($G515,カレンダマスタ!$H$36:$H$41,1),MATCH($H515,カレンダマスタ!$I$35:$O$35,1)),
IF($AD515="NS本社",INDEX(カレンダマスタ!$I$94:$O$99,MATCH($G515,カレンダマスタ!$H$95:$H$100,1),MATCH($H515,カレンダマスタ!$I$93:$O$93,1)),
IF($AD515="ODC",INDEX(カレンダマスタ!$I$46:$O$51,MATCH($G515,カレンダマスタ!$H$46:$H$51,1),MATCH($H515,カレンダマスタ!$I$45:$O$45,1)),
IF($AD515="NS東京TC",INDEX(カレンダマスタ!$I$56:$O$61,MATCH($G515,カレンダマスタ!$H$56:$H$61,1),MATCH($H515,カレンダマスタ!$I$55:$O$55,1)),""))))))</f>
        <v/>
      </c>
      <c r="AS515" s="126" t="e">
        <f t="shared" si="164"/>
        <v>#N/A</v>
      </c>
      <c r="AU515" s="137" t="e">
        <f>IF(E515="","",VLOOKUP($E515,カレンダマスタ!$A$4:$E$381,4,FALSE))</f>
        <v>#N/A</v>
      </c>
      <c r="AV515" s="137" t="str">
        <f t="shared" si="146"/>
        <v/>
      </c>
      <c r="AW515" s="137" t="str">
        <f t="shared" si="147"/>
        <v/>
      </c>
      <c r="AX515" s="138" t="e">
        <f t="shared" si="148"/>
        <v>#N/A</v>
      </c>
      <c r="AY515" s="138" t="e">
        <f t="shared" si="149"/>
        <v>#N/A</v>
      </c>
      <c r="AZ515" s="130" t="e">
        <f>IF(AX515&amp;AW515="勤怠未設定","×",IF(AV515="勤怠修正","×",IF(AC515="外注","",IF(AA515="",IF(AY515&lt;&gt;"","×",""),IF(VLOOKUP(AA515,カレンダマスタ!$H$66:$I$83,2,FALSE)&lt;&gt;AY515,"×","OK")))))</f>
        <v>#N/A</v>
      </c>
      <c r="BC515" s="137" t="e">
        <f>IF(E515="","",VLOOKUP($E515,カレンダマスタ!$A$4:$E$381,4,FALSE))</f>
        <v>#N/A</v>
      </c>
      <c r="BD515" s="126" t="e">
        <f>IF(AC515="社員","",IF(AG515=0,"",IF(AD515="NSTC",IF(COUNTIF(カレンダマスタ!$Q$5:$Q$32,G515)=1,"OK","×"),
IF(AD515="NS本社",IF(COUNTIF(カレンダマスタ!$T$5:$T$32,G515)=1,"OK","×"),IF(COUNTIF(カレンダマスタ!$R$5:$R$32,G515)=1,"OK","×")))))</f>
        <v>#N/A</v>
      </c>
      <c r="BE515" s="126" t="e">
        <f>IF(AC515="社員","",IF(G515="","",IF(R515&lt;&gt;"","",IF(AF515="CS","OK",IF(VLOOKUP(E515,カレンダマスタ!$A$5:$D$381,4,FALSE)&gt;0,"",IF(OR(G515*24&gt;10.84,H515*24&lt;14.5)=TRUE,"×","OK"))))))</f>
        <v>#N/A</v>
      </c>
      <c r="BF515" s="126" t="e">
        <f t="shared" si="159"/>
        <v>#N/A</v>
      </c>
      <c r="BG515" s="126" t="e">
        <f t="shared" si="155"/>
        <v>#N/A</v>
      </c>
      <c r="BI515" s="130" t="e">
        <f t="shared" si="165"/>
        <v>#N/A</v>
      </c>
    </row>
    <row r="516" spans="2:61">
      <c r="B516" s="111"/>
      <c r="C516" s="536">
        <v>160491</v>
      </c>
      <c r="D516" s="128" t="s">
        <v>546</v>
      </c>
      <c r="E516" s="583">
        <v>45413</v>
      </c>
      <c r="F516" s="128" t="s">
        <v>204</v>
      </c>
      <c r="G516" s="588"/>
      <c r="H516" s="588"/>
      <c r="I516" s="130"/>
      <c r="J516" s="139"/>
      <c r="K516" s="131"/>
      <c r="L516" s="132"/>
      <c r="M516" s="132"/>
      <c r="N516" s="141"/>
      <c r="O516" s="139"/>
      <c r="P516" s="139"/>
      <c r="Q516" s="139"/>
      <c r="R516" s="133"/>
      <c r="S516" s="134"/>
      <c r="T516" s="434" t="str">
        <f t="shared" si="141"/>
        <v/>
      </c>
      <c r="U516" s="429"/>
      <c r="V516" s="429" t="e">
        <f t="shared" si="160"/>
        <v>#N/A</v>
      </c>
      <c r="W516" s="298"/>
      <c r="X516" s="129" t="str">
        <f t="shared" si="166"/>
        <v/>
      </c>
      <c r="Y516" s="129" t="str">
        <f t="shared" si="161"/>
        <v/>
      </c>
      <c r="Z516" s="129" t="str">
        <f t="shared" si="162"/>
        <v/>
      </c>
      <c r="AA516" s="133" t="str">
        <f t="shared" si="145"/>
        <v/>
      </c>
      <c r="AC516" s="186" t="e">
        <f>AC506</f>
        <v>#N/A</v>
      </c>
      <c r="AD516" s="187" t="e">
        <f>AD506</f>
        <v>#N/A</v>
      </c>
      <c r="AE516" s="187" t="e">
        <f>AE506</f>
        <v>#N/A</v>
      </c>
      <c r="AF516" s="187" t="e">
        <f>AF506</f>
        <v>#N/A</v>
      </c>
      <c r="AG516" s="204">
        <f t="shared" si="163"/>
        <v>0</v>
      </c>
      <c r="AI516" s="140" t="str">
        <f>IF(月報!G516&lt;&gt;"",月報!G516,"")</f>
        <v/>
      </c>
      <c r="AJ516" s="126" t="str">
        <f>IF(月報!W516&lt;&gt;"",月報!W516*24,"")</f>
        <v/>
      </c>
      <c r="AK516" s="126" t="str">
        <f>IF(月報!P516&lt;&gt;"",月報!P516,"")</f>
        <v/>
      </c>
      <c r="AL516" s="126" t="str">
        <f>IF(月報!Q516&lt;&gt;"",IF(月報!Q516="平日残","",月報!Q516),"")</f>
        <v/>
      </c>
      <c r="AM516" s="126"/>
      <c r="AN516" s="126" t="e">
        <f t="shared" si="144"/>
        <v>#N/A</v>
      </c>
      <c r="AO516" s="126" t="e">
        <f>IF($E516="","",VLOOKUP($E516,カレンダマスタ!$A$5:$E$381,5,FALSE))</f>
        <v>#N/A</v>
      </c>
      <c r="AQ516" s="196" t="str">
        <f>IF(G516="","",IF(VLOOKUP(E516,カレンダマスタ!$A$5:$D$381,4,FALSE)=0,"",1))</f>
        <v/>
      </c>
      <c r="AR516" s="136" t="str">
        <f>IF($G516="","",IF($AD516="NSTC",INDEX(カレンダマスタ!$I$26:$O$31,MATCH($G516,カレンダマスタ!$H$26:$H$31,1),MATCH($H516,カレンダマスタ!$I$25:$O$25,1)),
IF($AD516="CS本社",INDEX(カレンダマスタ!$I$36:$O$41,MATCH($G516,カレンダマスタ!$H$36:$H$41,1),MATCH($H516,カレンダマスタ!$I$35:$O$35,1)),
IF($AD516="NS本社",INDEX(カレンダマスタ!$I$94:$O$99,MATCH($G516,カレンダマスタ!$H$95:$H$100,1),MATCH($H516,カレンダマスタ!$I$93:$O$93,1)),
IF($AD516="ODC",INDEX(カレンダマスタ!$I$46:$O$51,MATCH($G516,カレンダマスタ!$H$46:$H$51,1),MATCH($H516,カレンダマスタ!$I$45:$O$45,1)),
IF($AD516="NS東京TC",INDEX(カレンダマスタ!$I$56:$O$61,MATCH($G516,カレンダマスタ!$H$56:$H$61,1),MATCH($H516,カレンダマスタ!$I$55:$O$55,1)),""))))))</f>
        <v/>
      </c>
      <c r="AS516" s="126" t="e">
        <f t="shared" si="164"/>
        <v>#N/A</v>
      </c>
      <c r="AU516" s="137" t="e">
        <f>IF(E516="","",VLOOKUP($E516,カレンダマスタ!$A$4:$E$381,4,FALSE))</f>
        <v>#N/A</v>
      </c>
      <c r="AV516" s="137" t="str">
        <f t="shared" si="146"/>
        <v/>
      </c>
      <c r="AW516" s="137" t="str">
        <f t="shared" si="147"/>
        <v/>
      </c>
      <c r="AX516" s="138" t="e">
        <f t="shared" si="148"/>
        <v>#N/A</v>
      </c>
      <c r="AY516" s="138" t="e">
        <f t="shared" si="149"/>
        <v>#N/A</v>
      </c>
      <c r="AZ516" s="130" t="e">
        <f>IF(AX516&amp;AW516="勤怠未設定","×",IF(AV516="勤怠修正","×",IF(AC516="外注","",IF(AA516="",IF(AY516&lt;&gt;"","×",""),IF(VLOOKUP(AA516,カレンダマスタ!$H$66:$I$83,2,FALSE)&lt;&gt;AY516,"×","OK")))))</f>
        <v>#N/A</v>
      </c>
      <c r="BC516" s="137" t="e">
        <f>IF(E516="","",VLOOKUP($E516,カレンダマスタ!$A$4:$E$381,4,FALSE))</f>
        <v>#N/A</v>
      </c>
      <c r="BD516" s="126" t="e">
        <f>IF(AC516="社員","",IF(AG516=0,"",IF(AD516="NSTC",IF(COUNTIF(カレンダマスタ!$Q$5:$Q$32,G516)=1,"OK","×"),
IF(AD516="NS本社",IF(COUNTIF(カレンダマスタ!$T$5:$T$32,G516)=1,"OK","×"),IF(COUNTIF(カレンダマスタ!$R$5:$R$32,G516)=1,"OK","×")))))</f>
        <v>#N/A</v>
      </c>
      <c r="BE516" s="126" t="e">
        <f>IF(AC516="社員","",IF(G516="","",IF(R516&lt;&gt;"","",IF(AF516="CS","OK",IF(VLOOKUP(E516,カレンダマスタ!$A$5:$D$381,4,FALSE)&gt;0,"",IF(OR(G516*24&gt;10.84,H516*24&lt;14.5)=TRUE,"×","OK"))))))</f>
        <v>#N/A</v>
      </c>
      <c r="BF516" s="126" t="e">
        <f t="shared" si="159"/>
        <v>#N/A</v>
      </c>
      <c r="BG516" s="126" t="e">
        <f t="shared" si="155"/>
        <v>#N/A</v>
      </c>
      <c r="BI516" s="130" t="e">
        <f t="shared" si="165"/>
        <v>#N/A</v>
      </c>
    </row>
    <row r="517" spans="2:61">
      <c r="B517" s="111"/>
      <c r="C517" s="536">
        <v>160491</v>
      </c>
      <c r="D517" s="128" t="s">
        <v>546</v>
      </c>
      <c r="E517" s="583">
        <v>45414</v>
      </c>
      <c r="F517" s="128" t="s">
        <v>205</v>
      </c>
      <c r="G517" s="588"/>
      <c r="H517" s="588"/>
      <c r="I517" s="130"/>
      <c r="J517" s="139"/>
      <c r="K517" s="131"/>
      <c r="L517" s="132"/>
      <c r="M517" s="132"/>
      <c r="N517" s="141"/>
      <c r="O517" s="139"/>
      <c r="P517" s="139"/>
      <c r="Q517" s="139"/>
      <c r="R517" s="133"/>
      <c r="S517" s="134"/>
      <c r="T517" s="434" t="str">
        <f t="shared" si="141"/>
        <v/>
      </c>
      <c r="U517" s="429"/>
      <c r="V517" s="429" t="e">
        <f t="shared" si="160"/>
        <v>#N/A</v>
      </c>
      <c r="W517" s="298"/>
      <c r="X517" s="129" t="str">
        <f t="shared" si="166"/>
        <v/>
      </c>
      <c r="Y517" s="129" t="str">
        <f t="shared" si="161"/>
        <v/>
      </c>
      <c r="Z517" s="129" t="str">
        <f t="shared" si="162"/>
        <v/>
      </c>
      <c r="AA517" s="133" t="str">
        <f t="shared" si="145"/>
        <v/>
      </c>
      <c r="AC517" s="186" t="e">
        <f>AC506</f>
        <v>#N/A</v>
      </c>
      <c r="AD517" s="187" t="e">
        <f>AD506</f>
        <v>#N/A</v>
      </c>
      <c r="AE517" s="187" t="e">
        <f>AE506</f>
        <v>#N/A</v>
      </c>
      <c r="AF517" s="187" t="e">
        <f>AF506</f>
        <v>#N/A</v>
      </c>
      <c r="AG517" s="204">
        <f t="shared" si="163"/>
        <v>0</v>
      </c>
      <c r="AI517" s="140" t="str">
        <f>IF(月報!G517&lt;&gt;"",月報!G517,"")</f>
        <v/>
      </c>
      <c r="AJ517" s="126" t="str">
        <f>IF(月報!W517&lt;&gt;"",月報!W517*24,"")</f>
        <v/>
      </c>
      <c r="AK517" s="126" t="str">
        <f>IF(月報!P517&lt;&gt;"",月報!P517,"")</f>
        <v/>
      </c>
      <c r="AL517" s="126" t="str">
        <f>IF(月報!Q517&lt;&gt;"",IF(月報!Q517="平日残","",月報!Q517),"")</f>
        <v/>
      </c>
      <c r="AM517" s="126"/>
      <c r="AN517" s="126" t="e">
        <f t="shared" si="144"/>
        <v>#N/A</v>
      </c>
      <c r="AO517" s="126" t="e">
        <f>IF($E517="","",VLOOKUP($E517,カレンダマスタ!$A$5:$E$381,5,FALSE))</f>
        <v>#N/A</v>
      </c>
      <c r="AQ517" s="196" t="str">
        <f>IF(G517="","",IF(VLOOKUP(E517,カレンダマスタ!$A$5:$D$381,4,FALSE)=0,"",1))</f>
        <v/>
      </c>
      <c r="AR517" s="136" t="str">
        <f>IF($G517="","",IF($AD517="NSTC",INDEX(カレンダマスタ!$I$26:$O$31,MATCH($G517,カレンダマスタ!$H$26:$H$31,1),MATCH($H517,カレンダマスタ!$I$25:$O$25,1)),
IF($AD517="CS本社",INDEX(カレンダマスタ!$I$36:$O$41,MATCH($G517,カレンダマスタ!$H$36:$H$41,1),MATCH($H517,カレンダマスタ!$I$35:$O$35,1)),
IF($AD517="NS本社",INDEX(カレンダマスタ!$I$94:$O$99,MATCH($G517,カレンダマスタ!$H$95:$H$100,1),MATCH($H517,カレンダマスタ!$I$93:$O$93,1)),
IF($AD517="ODC",INDEX(カレンダマスタ!$I$46:$O$51,MATCH($G517,カレンダマスタ!$H$46:$H$51,1),MATCH($H517,カレンダマスタ!$I$45:$O$45,1)),
IF($AD517="NS東京TC",INDEX(カレンダマスタ!$I$56:$O$61,MATCH($G517,カレンダマスタ!$H$56:$H$61,1),MATCH($H517,カレンダマスタ!$I$55:$O$55,1)),""))))))</f>
        <v/>
      </c>
      <c r="AS517" s="126" t="e">
        <f t="shared" si="164"/>
        <v>#N/A</v>
      </c>
      <c r="AU517" s="137" t="e">
        <f>IF(E517="","",VLOOKUP($E517,カレンダマスタ!$A$4:$E$381,4,FALSE))</f>
        <v>#N/A</v>
      </c>
      <c r="AV517" s="137" t="str">
        <f t="shared" si="146"/>
        <v/>
      </c>
      <c r="AW517" s="137" t="str">
        <f t="shared" si="147"/>
        <v/>
      </c>
      <c r="AX517" s="138" t="e">
        <f t="shared" si="148"/>
        <v>#N/A</v>
      </c>
      <c r="AY517" s="138" t="e">
        <f t="shared" si="149"/>
        <v>#N/A</v>
      </c>
      <c r="AZ517" s="130" t="e">
        <f>IF(AX517&amp;AW517="勤怠未設定","×",IF(AV517="勤怠修正","×",IF(AC517="外注","",IF(AA517="",IF(AY517&lt;&gt;"","×",""),IF(VLOOKUP(AA517,カレンダマスタ!$H$66:$I$83,2,FALSE)&lt;&gt;AY517,"×","OK")))))</f>
        <v>#N/A</v>
      </c>
      <c r="BC517" s="137" t="e">
        <f>IF(E517="","",VLOOKUP($E517,カレンダマスタ!$A$4:$E$381,4,FALSE))</f>
        <v>#N/A</v>
      </c>
      <c r="BD517" s="126" t="e">
        <f>IF(AC517="社員","",IF(AG517=0,"",IF(AD517="NSTC",IF(COUNTIF(カレンダマスタ!$Q$5:$Q$32,G517)=1,"OK","×"),
IF(AD517="NS本社",IF(COUNTIF(カレンダマスタ!$T$5:$T$32,G517)=1,"OK","×"),IF(COUNTIF(カレンダマスタ!$R$5:$R$32,G517)=1,"OK","×")))))</f>
        <v>#N/A</v>
      </c>
      <c r="BE517" s="126" t="e">
        <f>IF(AC517="社員","",IF(G517="","",IF(R517&lt;&gt;"","",IF(AF517="CS","OK",IF(VLOOKUP(E517,カレンダマスタ!$A$5:$D$381,4,FALSE)&gt;0,"",IF(OR(G517*24&gt;10.84,H517*24&lt;14.5)=TRUE,"×","OK"))))))</f>
        <v>#N/A</v>
      </c>
      <c r="BF517" s="126" t="e">
        <f t="shared" si="159"/>
        <v>#N/A</v>
      </c>
      <c r="BG517" s="126" t="e">
        <f t="shared" si="155"/>
        <v>#N/A</v>
      </c>
      <c r="BI517" s="130" t="e">
        <f t="shared" si="165"/>
        <v>#N/A</v>
      </c>
    </row>
    <row r="518" spans="2:61">
      <c r="B518" s="111"/>
      <c r="C518" s="536">
        <v>160491</v>
      </c>
      <c r="D518" s="128" t="s">
        <v>546</v>
      </c>
      <c r="E518" s="583">
        <v>45415</v>
      </c>
      <c r="F518" s="128" t="s">
        <v>199</v>
      </c>
      <c r="G518" s="588"/>
      <c r="H518" s="588"/>
      <c r="I518" s="130"/>
      <c r="J518" s="139"/>
      <c r="K518" s="131"/>
      <c r="L518" s="132"/>
      <c r="M518" s="132"/>
      <c r="N518" s="141"/>
      <c r="O518" s="139"/>
      <c r="P518" s="139"/>
      <c r="Q518" s="139"/>
      <c r="R518" s="133"/>
      <c r="S518" s="134"/>
      <c r="T518" s="434" t="str">
        <f t="shared" ref="T518:T560" si="167">IF(J518&lt;&gt;"",J518,"")</f>
        <v/>
      </c>
      <c r="U518" s="429"/>
      <c r="V518" s="429" t="e">
        <f t="shared" si="160"/>
        <v>#N/A</v>
      </c>
      <c r="W518" s="298"/>
      <c r="X518" s="129" t="str">
        <f t="shared" si="166"/>
        <v/>
      </c>
      <c r="Y518" s="129" t="str">
        <f t="shared" si="161"/>
        <v/>
      </c>
      <c r="Z518" s="129" t="str">
        <f t="shared" si="162"/>
        <v/>
      </c>
      <c r="AA518" s="133" t="str">
        <f t="shared" si="145"/>
        <v/>
      </c>
      <c r="AC518" s="186" t="e">
        <f>AC506</f>
        <v>#N/A</v>
      </c>
      <c r="AD518" s="187" t="e">
        <f>AD506</f>
        <v>#N/A</v>
      </c>
      <c r="AE518" s="187" t="e">
        <f>AE506</f>
        <v>#N/A</v>
      </c>
      <c r="AF518" s="187" t="e">
        <f>AF506</f>
        <v>#N/A</v>
      </c>
      <c r="AG518" s="204">
        <f t="shared" si="163"/>
        <v>0</v>
      </c>
      <c r="AI518" s="140" t="str">
        <f>IF(月報!G518&lt;&gt;"",月報!G518,"")</f>
        <v/>
      </c>
      <c r="AJ518" s="126" t="str">
        <f>IF(月報!W518&lt;&gt;"",月報!W518*24,"")</f>
        <v/>
      </c>
      <c r="AK518" s="126" t="str">
        <f>IF(月報!P518&lt;&gt;"",月報!P518,"")</f>
        <v/>
      </c>
      <c r="AL518" s="126" t="str">
        <f>IF(月報!Q518&lt;&gt;"",IF(月報!Q518="平日残","",月報!Q518),"")</f>
        <v/>
      </c>
      <c r="AM518" s="126"/>
      <c r="AN518" s="126" t="e">
        <f t="shared" si="144"/>
        <v>#N/A</v>
      </c>
      <c r="AO518" s="126" t="e">
        <f>IF($E518="","",VLOOKUP($E518,カレンダマスタ!$A$5:$E$381,5,FALSE))</f>
        <v>#N/A</v>
      </c>
      <c r="AQ518" s="196" t="str">
        <f>IF(G518="","",IF(VLOOKUP(E518,カレンダマスタ!$A$5:$D$381,4,FALSE)=0,"",1))</f>
        <v/>
      </c>
      <c r="AR518" s="136" t="str">
        <f>IF($G518="","",IF($AD518="NSTC",INDEX(カレンダマスタ!$I$26:$O$31,MATCH($G518,カレンダマスタ!$H$26:$H$31,1),MATCH($H518,カレンダマスタ!$I$25:$O$25,1)),
IF($AD518="CS本社",INDEX(カレンダマスタ!$I$36:$O$41,MATCH($G518,カレンダマスタ!$H$36:$H$41,1),MATCH($H518,カレンダマスタ!$I$35:$O$35,1)),
IF($AD518="NS本社",INDEX(カレンダマスタ!$I$94:$O$99,MATCH($G518,カレンダマスタ!$H$95:$H$100,1),MATCH($H518,カレンダマスタ!$I$93:$O$93,1)),
IF($AD518="ODC",INDEX(カレンダマスタ!$I$46:$O$51,MATCH($G518,カレンダマスタ!$H$46:$H$51,1),MATCH($H518,カレンダマスタ!$I$45:$O$45,1)),
IF($AD518="NS東京TC",INDEX(カレンダマスタ!$I$56:$O$61,MATCH($G518,カレンダマスタ!$H$56:$H$61,1),MATCH($H518,カレンダマスタ!$I$55:$O$55,1)),""))))))</f>
        <v/>
      </c>
      <c r="AS518" s="126" t="e">
        <f t="shared" si="164"/>
        <v>#N/A</v>
      </c>
      <c r="AU518" s="137" t="e">
        <f>IF(E518="","",VLOOKUP($E518,カレンダマスタ!$A$4:$E$381,4,FALSE))</f>
        <v>#N/A</v>
      </c>
      <c r="AV518" s="137" t="str">
        <f t="shared" si="146"/>
        <v/>
      </c>
      <c r="AW518" s="137" t="str">
        <f t="shared" si="147"/>
        <v/>
      </c>
      <c r="AX518" s="138" t="e">
        <f t="shared" si="148"/>
        <v>#N/A</v>
      </c>
      <c r="AY518" s="138" t="e">
        <f t="shared" si="149"/>
        <v>#N/A</v>
      </c>
      <c r="AZ518" s="130" t="e">
        <f>IF(AX518&amp;AW518="勤怠未設定","×",IF(AV518="勤怠修正","×",IF(AC518="外注","",IF(AA518="",IF(AY518&lt;&gt;"","×",""),IF(VLOOKUP(AA518,カレンダマスタ!$H$66:$I$83,2,FALSE)&lt;&gt;AY518,"×","OK")))))</f>
        <v>#N/A</v>
      </c>
      <c r="BC518" s="137" t="e">
        <f>IF(E518="","",VLOOKUP($E518,カレンダマスタ!$A$4:$E$381,4,FALSE))</f>
        <v>#N/A</v>
      </c>
      <c r="BD518" s="126" t="e">
        <f>IF(AC518="社員","",IF(AG518=0,"",IF(AD518="NSTC",IF(COUNTIF(カレンダマスタ!$Q$5:$Q$32,G518)=1,"OK","×"),
IF(AD518="NS本社",IF(COUNTIF(カレンダマスタ!$T$5:$T$32,G518)=1,"OK","×"),IF(COUNTIF(カレンダマスタ!$R$5:$R$32,G518)=1,"OK","×")))))</f>
        <v>#N/A</v>
      </c>
      <c r="BE518" s="126" t="e">
        <f>IF(AC518="社員","",IF(G518="","",IF(R518&lt;&gt;"","",IF(AF518="CS","OK",IF(VLOOKUP(E518,カレンダマスタ!$A$5:$D$381,4,FALSE)&gt;0,"",IF(OR(G518*24&gt;10.84,H518*24&lt;14.5)=TRUE,"×","OK"))))))</f>
        <v>#N/A</v>
      </c>
      <c r="BF518" s="126" t="e">
        <f t="shared" si="159"/>
        <v>#N/A</v>
      </c>
      <c r="BG518" s="126" t="e">
        <f t="shared" si="155"/>
        <v>#N/A</v>
      </c>
      <c r="BI518" s="130" t="e">
        <f t="shared" si="165"/>
        <v>#N/A</v>
      </c>
    </row>
    <row r="519" spans="2:61">
      <c r="B519" s="111"/>
      <c r="C519" s="537">
        <v>160491</v>
      </c>
      <c r="D519" s="142" t="s">
        <v>546</v>
      </c>
      <c r="E519" s="584">
        <v>45416</v>
      </c>
      <c r="F519" s="142" t="s">
        <v>369</v>
      </c>
      <c r="G519" s="589"/>
      <c r="H519" s="589"/>
      <c r="I519" s="144"/>
      <c r="J519" s="148"/>
      <c r="K519" s="145"/>
      <c r="L519" s="146"/>
      <c r="M519" s="146"/>
      <c r="N519" s="147"/>
      <c r="O519" s="148"/>
      <c r="P519" s="148"/>
      <c r="Q519" s="148"/>
      <c r="R519" s="149"/>
      <c r="S519" s="156"/>
      <c r="T519" s="435" t="str">
        <f t="shared" si="167"/>
        <v/>
      </c>
      <c r="U519" s="430"/>
      <c r="V519" s="430" t="e">
        <f t="shared" si="160"/>
        <v>#N/A</v>
      </c>
      <c r="W519" s="298"/>
      <c r="X519" s="143" t="str">
        <f t="shared" si="166"/>
        <v/>
      </c>
      <c r="Y519" s="143" t="str">
        <f t="shared" si="161"/>
        <v/>
      </c>
      <c r="Z519" s="143" t="str">
        <f t="shared" si="162"/>
        <v/>
      </c>
      <c r="AA519" s="149" t="str">
        <f t="shared" si="145"/>
        <v/>
      </c>
      <c r="AC519" s="188" t="e">
        <f>AC506</f>
        <v>#N/A</v>
      </c>
      <c r="AD519" s="189" t="e">
        <f>AD506</f>
        <v>#N/A</v>
      </c>
      <c r="AE519" s="189" t="e">
        <f>AE506</f>
        <v>#N/A</v>
      </c>
      <c r="AF519" s="189" t="e">
        <f>AF506</f>
        <v>#N/A</v>
      </c>
      <c r="AG519" s="205">
        <f t="shared" si="163"/>
        <v>0</v>
      </c>
      <c r="AI519" s="157" t="str">
        <f>IF(月報!G519&lt;&gt;"",月報!G519,"")</f>
        <v/>
      </c>
      <c r="AJ519" s="151" t="str">
        <f>IF(月報!W519&lt;&gt;"",月報!W519*24,"")</f>
        <v/>
      </c>
      <c r="AK519" s="151" t="str">
        <f>IF(月報!P519&lt;&gt;"",月報!P519,"")</f>
        <v/>
      </c>
      <c r="AL519" s="151" t="str">
        <f>IF(月報!Q519&lt;&gt;"",IF(月報!Q519="平日残","",月報!Q519),"")</f>
        <v/>
      </c>
      <c r="AM519" s="151"/>
      <c r="AN519" s="151" t="e">
        <f t="shared" si="144"/>
        <v>#N/A</v>
      </c>
      <c r="AO519" s="151" t="e">
        <f>IF($E519="","",VLOOKUP($E519,カレンダマスタ!$A$5:$E$381,5,FALSE))</f>
        <v>#N/A</v>
      </c>
      <c r="AQ519" s="197" t="str">
        <f>IF(G519="","",IF(VLOOKUP(E519,カレンダマスタ!$A$5:$D$381,4,FALSE)=0,"",1))</f>
        <v/>
      </c>
      <c r="AR519" s="152" t="str">
        <f>IF($G519="","",IF($AD519="NSTC",INDEX(カレンダマスタ!$I$26:$O$31,MATCH($G519,カレンダマスタ!$H$26:$H$31,1),MATCH($H519,カレンダマスタ!$I$25:$O$25,1)),
IF($AD519="CS本社",INDEX(カレンダマスタ!$I$36:$O$41,MATCH($G519,カレンダマスタ!$H$36:$H$41,1),MATCH($H519,カレンダマスタ!$I$35:$O$35,1)),
IF($AD519="NS本社",INDEX(カレンダマスタ!$I$94:$O$99,MATCH($G519,カレンダマスタ!$H$95:$H$100,1),MATCH($H519,カレンダマスタ!$I$93:$O$93,1)),
IF($AD519="ODC",INDEX(カレンダマスタ!$I$46:$O$51,MATCH($G519,カレンダマスタ!$H$46:$H$51,1),MATCH($H519,カレンダマスタ!$I$45:$O$45,1)),
IF($AD519="NS東京TC",INDEX(カレンダマスタ!$I$56:$O$61,MATCH($G519,カレンダマスタ!$H$56:$H$61,1),MATCH($H519,カレンダマスタ!$I$55:$O$55,1)),""))))))</f>
        <v/>
      </c>
      <c r="AS519" s="151" t="e">
        <f t="shared" si="164"/>
        <v>#N/A</v>
      </c>
      <c r="AU519" s="153" t="e">
        <f>IF(E519="","",VLOOKUP($E519,カレンダマスタ!$A$4:$E$381,4,FALSE))</f>
        <v>#N/A</v>
      </c>
      <c r="AV519" s="153" t="str">
        <f t="shared" si="146"/>
        <v/>
      </c>
      <c r="AW519" s="153" t="str">
        <f t="shared" si="147"/>
        <v/>
      </c>
      <c r="AX519" s="154" t="e">
        <f t="shared" si="148"/>
        <v>#N/A</v>
      </c>
      <c r="AY519" s="154" t="e">
        <f t="shared" si="149"/>
        <v>#N/A</v>
      </c>
      <c r="AZ519" s="144" t="e">
        <f>IF(AX519&amp;AW519="勤怠未設定","×",IF(AV519="勤怠修正","×",IF(AC519="外注","",IF(AA519="",IF(AY519&lt;&gt;"","×",""),IF(VLOOKUP(AA519,カレンダマスタ!$H$66:$I$83,2,FALSE)&lt;&gt;AY519,"×","OK")))))</f>
        <v>#N/A</v>
      </c>
      <c r="BC519" s="153" t="e">
        <f>IF(E519="","",VLOOKUP($E519,カレンダマスタ!$A$4:$E$381,4,FALSE))</f>
        <v>#N/A</v>
      </c>
      <c r="BD519" s="151" t="e">
        <f>IF(AC519="社員","",IF(AG519=0,"",IF(AD519="NSTC",IF(COUNTIF(カレンダマスタ!$Q$5:$Q$32,G519)=1,"OK","×"),
IF(AD519="NS本社",IF(COUNTIF(カレンダマスタ!$T$5:$T$32,G519)=1,"OK","×"),IF(COUNTIF(カレンダマスタ!$R$5:$R$32,G519)=1,"OK","×")))))</f>
        <v>#N/A</v>
      </c>
      <c r="BE519" s="151" t="e">
        <f>IF(AC519="社員","",IF(G519="","",IF(R519&lt;&gt;"","",IF(AF519="CS","OK",IF(VLOOKUP(E519,カレンダマスタ!$A$5:$D$381,4,FALSE)&gt;0,"",IF(OR(G519*24&gt;10.84,H519*24&lt;14.5)=TRUE,"×","OK"))))))</f>
        <v>#N/A</v>
      </c>
      <c r="BF519" s="151" t="e">
        <f t="shared" si="159"/>
        <v>#N/A</v>
      </c>
      <c r="BG519" s="151" t="e">
        <f t="shared" si="155"/>
        <v>#N/A</v>
      </c>
      <c r="BI519" s="144" t="e">
        <f t="shared" si="165"/>
        <v>#N/A</v>
      </c>
    </row>
    <row r="520" spans="2:61">
      <c r="B520" s="111"/>
      <c r="C520" s="535">
        <v>160491</v>
      </c>
      <c r="D520" s="112" t="s">
        <v>546</v>
      </c>
      <c r="E520" s="582">
        <v>45417</v>
      </c>
      <c r="F520" s="112" t="s">
        <v>370</v>
      </c>
      <c r="G520" s="587"/>
      <c r="H520" s="587"/>
      <c r="I520" s="114"/>
      <c r="J520" s="118"/>
      <c r="K520" s="115"/>
      <c r="L520" s="116"/>
      <c r="M520" s="116"/>
      <c r="N520" s="117"/>
      <c r="O520" s="118"/>
      <c r="P520" s="118"/>
      <c r="Q520" s="118"/>
      <c r="R520" s="119"/>
      <c r="S520" s="120"/>
      <c r="T520" s="433" t="str">
        <f t="shared" si="167"/>
        <v/>
      </c>
      <c r="U520" s="431">
        <f>SUM(T520:T526)</f>
        <v>37</v>
      </c>
      <c r="V520" s="431" t="e">
        <f t="shared" si="160"/>
        <v>#N/A</v>
      </c>
      <c r="W520" s="298"/>
      <c r="X520" s="113" t="str">
        <f t="shared" si="166"/>
        <v/>
      </c>
      <c r="Y520" s="113" t="str">
        <f t="shared" si="161"/>
        <v/>
      </c>
      <c r="Z520" s="113" t="str">
        <f t="shared" si="162"/>
        <v/>
      </c>
      <c r="AA520" s="119" t="str">
        <f t="shared" si="145"/>
        <v/>
      </c>
      <c r="AC520" s="190" t="e">
        <f>AC506</f>
        <v>#N/A</v>
      </c>
      <c r="AD520" s="191" t="e">
        <f>AD506</f>
        <v>#N/A</v>
      </c>
      <c r="AE520" s="191" t="e">
        <f>AE506</f>
        <v>#N/A</v>
      </c>
      <c r="AF520" s="191" t="e">
        <f>AF506</f>
        <v>#N/A</v>
      </c>
      <c r="AG520" s="206">
        <f t="shared" si="163"/>
        <v>0</v>
      </c>
      <c r="AI520" s="158" t="str">
        <f>IF(月報!G520&lt;&gt;"",月報!G520,"")</f>
        <v/>
      </c>
      <c r="AJ520" s="122" t="str">
        <f>IF(月報!W520&lt;&gt;"",月報!W520*24,"")</f>
        <v/>
      </c>
      <c r="AK520" s="122" t="str">
        <f>IF(月報!P520&lt;&gt;"",月報!P520,"")</f>
        <v/>
      </c>
      <c r="AL520" s="122" t="str">
        <f>IF(月報!Q520&lt;&gt;"",IF(月報!Q520="平日残","",月報!Q520),"")</f>
        <v/>
      </c>
      <c r="AM520" s="122"/>
      <c r="AN520" s="122" t="e">
        <f t="shared" si="144"/>
        <v>#N/A</v>
      </c>
      <c r="AO520" s="122" t="e">
        <f>IF($E520="","",VLOOKUP($E520,カレンダマスタ!$A$5:$E$381,5,FALSE))</f>
        <v>#N/A</v>
      </c>
      <c r="AQ520" s="195" t="str">
        <f>IF(G520="","",IF(VLOOKUP(E520,カレンダマスタ!$A$5:$D$381,4,FALSE)=0,"",1))</f>
        <v/>
      </c>
      <c r="AR520" s="123" t="str">
        <f>IF($G520="","",IF($AD520="NSTC",INDEX(カレンダマスタ!$I$26:$O$31,MATCH($G520,カレンダマスタ!$H$26:$H$31,1),MATCH($H520,カレンダマスタ!$I$25:$O$25,1)),
IF($AD520="CS本社",INDEX(カレンダマスタ!$I$36:$O$41,MATCH($G520,カレンダマスタ!$H$36:$H$41,1),MATCH($H520,カレンダマスタ!$I$35:$O$35,1)),
IF($AD520="NS本社",INDEX(カレンダマスタ!$I$94:$O$99,MATCH($G520,カレンダマスタ!$H$95:$H$100,1),MATCH($H520,カレンダマスタ!$I$93:$O$93,1)),
IF($AD520="ODC",INDEX(カレンダマスタ!$I$46:$O$51,MATCH($G520,カレンダマスタ!$H$46:$H$51,1),MATCH($H520,カレンダマスタ!$I$45:$O$45,1)),
IF($AD520="NS東京TC",INDEX(カレンダマスタ!$I$56:$O$61,MATCH($G520,カレンダマスタ!$H$56:$H$61,1),MATCH($H520,カレンダマスタ!$I$55:$O$55,1)),""))))))</f>
        <v/>
      </c>
      <c r="AS520" s="122" t="e">
        <f t="shared" si="164"/>
        <v>#N/A</v>
      </c>
      <c r="AU520" s="124" t="e">
        <f>IF(E520="","",VLOOKUP($E520,カレンダマスタ!$A$4:$E$381,4,FALSE))</f>
        <v>#N/A</v>
      </c>
      <c r="AV520" s="124" t="str">
        <f t="shared" si="146"/>
        <v/>
      </c>
      <c r="AW520" s="124" t="str">
        <f t="shared" si="147"/>
        <v/>
      </c>
      <c r="AX520" s="125" t="e">
        <f t="shared" si="148"/>
        <v>#N/A</v>
      </c>
      <c r="AY520" s="125" t="e">
        <f t="shared" si="149"/>
        <v>#N/A</v>
      </c>
      <c r="AZ520" s="114" t="e">
        <f>IF(AX520&amp;AW520="勤怠未設定","×",IF(AV520="勤怠修正","×",IF(AC520="外注","",IF(AA520="",IF(AY520&lt;&gt;"","×",""),IF(VLOOKUP(AA520,カレンダマスタ!$H$66:$I$83,2,FALSE)&lt;&gt;AY520,"×","OK")))))</f>
        <v>#N/A</v>
      </c>
      <c r="BC520" s="124" t="e">
        <f>IF(E520="","",VLOOKUP($E520,カレンダマスタ!$A$4:$E$381,4,FALSE))</f>
        <v>#N/A</v>
      </c>
      <c r="BD520" s="122" t="e">
        <f>IF(AC520="社員","",IF(AG520=0,"",IF(AD520="NSTC",IF(COUNTIF(カレンダマスタ!$Q$5:$Q$32,G520)=1,"OK","×"),
IF(AD520="NS本社",IF(COUNTIF(カレンダマスタ!$T$5:$T$32,G520)=1,"OK","×"),IF(COUNTIF(カレンダマスタ!$R$5:$R$32,G520)=1,"OK","×")))))</f>
        <v>#N/A</v>
      </c>
      <c r="BE520" s="122" t="e">
        <f>IF(AC520="社員","",IF(G520="","",IF(R520&lt;&gt;"","",IF(AF520="CS","OK",IF(VLOOKUP(E520,カレンダマスタ!$A$5:$D$381,4,FALSE)&gt;0,"",IF(OR(G520*24&gt;10.84,H520*24&lt;14.5)=TRUE,"×","OK"))))))</f>
        <v>#N/A</v>
      </c>
      <c r="BF520" s="122" t="e">
        <f t="shared" si="159"/>
        <v>#N/A</v>
      </c>
      <c r="BG520" s="122" t="e">
        <f t="shared" si="155"/>
        <v>#N/A</v>
      </c>
      <c r="BI520" s="114" t="e">
        <f t="shared" si="165"/>
        <v>#N/A</v>
      </c>
    </row>
    <row r="521" spans="2:61">
      <c r="B521" s="111"/>
      <c r="C521" s="536">
        <v>160491</v>
      </c>
      <c r="D521" s="128" t="s">
        <v>546</v>
      </c>
      <c r="E521" s="583">
        <v>45418</v>
      </c>
      <c r="F521" s="128" t="s">
        <v>201</v>
      </c>
      <c r="G521" s="588"/>
      <c r="H521" s="588"/>
      <c r="I521" s="130"/>
      <c r="J521" s="139"/>
      <c r="K521" s="131"/>
      <c r="L521" s="132"/>
      <c r="M521" s="132"/>
      <c r="N521" s="141"/>
      <c r="O521" s="139"/>
      <c r="P521" s="139"/>
      <c r="Q521" s="139"/>
      <c r="R521" s="133"/>
      <c r="S521" s="134"/>
      <c r="T521" s="434" t="str">
        <f t="shared" si="167"/>
        <v/>
      </c>
      <c r="U521" s="429"/>
      <c r="V521" s="429" t="e">
        <f t="shared" si="160"/>
        <v>#N/A</v>
      </c>
      <c r="W521" s="298"/>
      <c r="X521" s="129" t="str">
        <f t="shared" si="166"/>
        <v/>
      </c>
      <c r="Y521" s="129" t="str">
        <f t="shared" si="161"/>
        <v/>
      </c>
      <c r="Z521" s="129" t="str">
        <f t="shared" si="162"/>
        <v/>
      </c>
      <c r="AA521" s="133" t="str">
        <f t="shared" si="145"/>
        <v/>
      </c>
      <c r="AC521" s="186" t="e">
        <f>AC506</f>
        <v>#N/A</v>
      </c>
      <c r="AD521" s="187" t="e">
        <f>AD506</f>
        <v>#N/A</v>
      </c>
      <c r="AE521" s="187" t="e">
        <f>AE506</f>
        <v>#N/A</v>
      </c>
      <c r="AF521" s="187" t="e">
        <f>AF506</f>
        <v>#N/A</v>
      </c>
      <c r="AG521" s="204">
        <f t="shared" si="163"/>
        <v>0</v>
      </c>
      <c r="AI521" s="135" t="str">
        <f>IF(月報!G521&lt;&gt;"",月報!G521,"")</f>
        <v/>
      </c>
      <c r="AJ521" s="126" t="str">
        <f>IF(月報!W521&lt;&gt;"",月報!W521*24,"")</f>
        <v/>
      </c>
      <c r="AK521" s="126" t="str">
        <f>IF(月報!P521&lt;&gt;"",月報!P521,"")</f>
        <v/>
      </c>
      <c r="AL521" s="126" t="str">
        <f>IF(月報!Q521&lt;&gt;"",IF(月報!Q521="平日残","",月報!Q521),"")</f>
        <v/>
      </c>
      <c r="AM521" s="126"/>
      <c r="AN521" s="126" t="e">
        <f t="shared" si="144"/>
        <v>#N/A</v>
      </c>
      <c r="AO521" s="126" t="e">
        <f>IF($E521="","",VLOOKUP($E521,カレンダマスタ!$A$5:$E$381,5,FALSE))</f>
        <v>#N/A</v>
      </c>
      <c r="AQ521" s="196" t="str">
        <f>IF(G521="","",IF(VLOOKUP(E521,カレンダマスタ!$A$5:$D$381,4,FALSE)=0,"",1))</f>
        <v/>
      </c>
      <c r="AR521" s="136" t="str">
        <f>IF($G521="","",IF($AD521="NSTC",INDEX(カレンダマスタ!$I$26:$O$31,MATCH($G521,カレンダマスタ!$H$26:$H$31,1),MATCH($H521,カレンダマスタ!$I$25:$O$25,1)),
IF($AD521="CS本社",INDEX(カレンダマスタ!$I$36:$O$41,MATCH($G521,カレンダマスタ!$H$36:$H$41,1),MATCH($H521,カレンダマスタ!$I$35:$O$35,1)),
IF($AD521="NS本社",INDEX(カレンダマスタ!$I$94:$O$99,MATCH($G521,カレンダマスタ!$H$95:$H$100,1),MATCH($H521,カレンダマスタ!$I$93:$O$93,1)),
IF($AD521="ODC",INDEX(カレンダマスタ!$I$46:$O$51,MATCH($G521,カレンダマスタ!$H$46:$H$51,1),MATCH($H521,カレンダマスタ!$I$45:$O$45,1)),
IF($AD521="NS東京TC",INDEX(カレンダマスタ!$I$56:$O$61,MATCH($G521,カレンダマスタ!$H$56:$H$61,1),MATCH($H521,カレンダマスタ!$I$55:$O$55,1)),""))))))</f>
        <v/>
      </c>
      <c r="AS521" s="126" t="e">
        <f t="shared" si="164"/>
        <v>#N/A</v>
      </c>
      <c r="AU521" s="137" t="e">
        <f>IF(E521="","",VLOOKUP($E521,カレンダマスタ!$A$4:$E$381,4,FALSE))</f>
        <v>#N/A</v>
      </c>
      <c r="AV521" s="137" t="str">
        <f t="shared" si="146"/>
        <v/>
      </c>
      <c r="AW521" s="137" t="str">
        <f t="shared" si="147"/>
        <v/>
      </c>
      <c r="AX521" s="138" t="e">
        <f t="shared" si="148"/>
        <v>#N/A</v>
      </c>
      <c r="AY521" s="138" t="e">
        <f t="shared" si="149"/>
        <v>#N/A</v>
      </c>
      <c r="AZ521" s="130" t="e">
        <f>IF(AX521&amp;AW521="勤怠未設定","×",IF(AV521="勤怠修正","×",IF(AC521="外注","",IF(AA521="",IF(AY521&lt;&gt;"","×",""),IF(VLOOKUP(AA521,カレンダマスタ!$H$66:$I$83,2,FALSE)&lt;&gt;AY521,"×","OK")))))</f>
        <v>#N/A</v>
      </c>
      <c r="BC521" s="137" t="e">
        <f>IF(E521="","",VLOOKUP($E521,カレンダマスタ!$A$4:$E$381,4,FALSE))</f>
        <v>#N/A</v>
      </c>
      <c r="BD521" s="126" t="e">
        <f>IF(AC521="社員","",IF(AG521=0,"",IF(AD521="NSTC",IF(COUNTIF(カレンダマスタ!$Q$5:$Q$32,G521)=1,"OK","×"),
IF(AD521="NS本社",IF(COUNTIF(カレンダマスタ!$T$5:$T$32,G521)=1,"OK","×"),IF(COUNTIF(カレンダマスタ!$R$5:$R$32,G521)=1,"OK","×")))))</f>
        <v>#N/A</v>
      </c>
      <c r="BE521" s="126" t="e">
        <f>IF(AC521="社員","",IF(G521="","",IF(R521&lt;&gt;"","",IF(AF521="CS","OK",IF(VLOOKUP(E521,カレンダマスタ!$A$5:$D$381,4,FALSE)&gt;0,"",IF(OR(G521*24&gt;10.84,H521*24&lt;14.5)=TRUE,"×","OK"))))))</f>
        <v>#N/A</v>
      </c>
      <c r="BF521" s="126" t="e">
        <f t="shared" si="159"/>
        <v>#N/A</v>
      </c>
      <c r="BG521" s="126" t="e">
        <f t="shared" si="155"/>
        <v>#N/A</v>
      </c>
      <c r="BI521" s="130" t="e">
        <f t="shared" si="165"/>
        <v>#N/A</v>
      </c>
    </row>
    <row r="522" spans="2:61">
      <c r="B522" s="210"/>
      <c r="C522" s="536">
        <v>160491</v>
      </c>
      <c r="D522" s="128" t="s">
        <v>546</v>
      </c>
      <c r="E522" s="583">
        <v>45419</v>
      </c>
      <c r="F522" s="128" t="s">
        <v>203</v>
      </c>
      <c r="G522" s="588">
        <v>0.375</v>
      </c>
      <c r="H522" s="588">
        <v>0.75</v>
      </c>
      <c r="I522" s="130" t="s">
        <v>200</v>
      </c>
      <c r="J522" s="139">
        <v>8</v>
      </c>
      <c r="K522" s="131"/>
      <c r="L522" s="132"/>
      <c r="M522" s="132"/>
      <c r="N522" s="141"/>
      <c r="O522" s="139">
        <v>8</v>
      </c>
      <c r="P522" s="139"/>
      <c r="Q522" s="139"/>
      <c r="R522" s="133"/>
      <c r="S522" s="134" t="s">
        <v>594</v>
      </c>
      <c r="T522" s="434">
        <f t="shared" si="167"/>
        <v>8</v>
      </c>
      <c r="U522" s="429"/>
      <c r="V522" s="429" t="e">
        <f t="shared" si="160"/>
        <v>#N/A</v>
      </c>
      <c r="W522" s="298"/>
      <c r="X522" s="129">
        <f t="shared" si="166"/>
        <v>0.33333333333333331</v>
      </c>
      <c r="Y522" s="129" t="str">
        <f t="shared" si="161"/>
        <v/>
      </c>
      <c r="Z522" s="129" t="str">
        <f t="shared" si="162"/>
        <v/>
      </c>
      <c r="AA522" s="133" t="str">
        <f t="shared" si="145"/>
        <v/>
      </c>
      <c r="AC522" s="186" t="e">
        <f>AC506</f>
        <v>#N/A</v>
      </c>
      <c r="AD522" s="187" t="e">
        <f>AD506</f>
        <v>#N/A</v>
      </c>
      <c r="AE522" s="187" t="e">
        <f>AE506</f>
        <v>#N/A</v>
      </c>
      <c r="AF522" s="187" t="e">
        <f>AF506</f>
        <v>#N/A</v>
      </c>
      <c r="AG522" s="204" t="e">
        <f t="shared" si="163"/>
        <v>#N/A</v>
      </c>
      <c r="AI522" s="135" t="str">
        <f>IF(月報!G522&lt;&gt;"",月報!G522,"")</f>
        <v/>
      </c>
      <c r="AJ522" s="126">
        <f>IF(月報!W522&lt;&gt;"",月報!W522*24,"")</f>
        <v>8</v>
      </c>
      <c r="AK522" s="126" t="str">
        <f>IF(月報!P522&lt;&gt;"",月報!P522,"")</f>
        <v/>
      </c>
      <c r="AL522" s="126" t="str">
        <f>IF(月報!Q522&lt;&gt;"",IF(月報!Q522="平日残","",月報!Q522),"")</f>
        <v/>
      </c>
      <c r="AM522" s="126"/>
      <c r="AN522" s="126" t="e">
        <f t="shared" si="144"/>
        <v>#N/A</v>
      </c>
      <c r="AO522" s="126" t="e">
        <f>IF($E522="","",VLOOKUP($E522,カレンダマスタ!$A$5:$E$381,5,FALSE))</f>
        <v>#N/A</v>
      </c>
      <c r="AQ522" s="196" t="e">
        <f>IF(G522="","",IF(VLOOKUP(E522,カレンダマスタ!$A$5:$D$381,4,FALSE)=0,"",1))</f>
        <v>#N/A</v>
      </c>
      <c r="AR522" s="136" t="e">
        <f>IF($G522="","",IF($AD522="NSTC",INDEX(カレンダマスタ!$I$26:$O$31,MATCH($G522,カレンダマスタ!$H$26:$H$31,1),MATCH($H522,カレンダマスタ!$I$25:$O$25,1)),
IF($AD522="CS本社",INDEX(カレンダマスタ!$I$36:$O$41,MATCH($G522,カレンダマスタ!$H$36:$H$41,1),MATCH($H522,カレンダマスタ!$I$35:$O$35,1)),
IF($AD522="NS本社",INDEX(カレンダマスタ!$I$94:$O$99,MATCH($G522,カレンダマスタ!$H$95:$H$100,1),MATCH($H522,カレンダマスタ!$I$93:$O$93,1)),
IF($AD522="ODC",INDEX(カレンダマスタ!$I$46:$O$51,MATCH($G522,カレンダマスタ!$H$46:$H$51,1),MATCH($H522,カレンダマスタ!$I$45:$O$45,1)),
IF($AD522="NS東京TC",INDEX(カレンダマスタ!$I$56:$O$61,MATCH($G522,カレンダマスタ!$H$56:$H$61,1),MATCH($H522,カレンダマスタ!$I$55:$O$55,1)),""))))))</f>
        <v>#N/A</v>
      </c>
      <c r="AS522" s="126" t="e">
        <f t="shared" si="164"/>
        <v>#N/A</v>
      </c>
      <c r="AU522" s="137" t="e">
        <f>IF(E522="","",VLOOKUP($E522,カレンダマスタ!$A$4:$E$381,4,FALSE))</f>
        <v>#N/A</v>
      </c>
      <c r="AV522" s="137" t="str">
        <f t="shared" si="146"/>
        <v/>
      </c>
      <c r="AW522" s="137" t="str">
        <f t="shared" si="147"/>
        <v/>
      </c>
      <c r="AX522" s="138" t="e">
        <f t="shared" si="148"/>
        <v>#N/A</v>
      </c>
      <c r="AY522" s="138" t="e">
        <f t="shared" si="149"/>
        <v>#N/A</v>
      </c>
      <c r="AZ522" s="130" t="e">
        <f>IF(AX522&amp;AW522="勤怠未設定","×",IF(AV522="勤怠修正","×",IF(AC522="外注","",IF(AA522="",IF(AY522&lt;&gt;"","×",""),IF(VLOOKUP(AA522,カレンダマスタ!$H$66:$I$83,2,FALSE)&lt;&gt;AY522,"×","OK")))))</f>
        <v>#N/A</v>
      </c>
      <c r="BC522" s="137" t="e">
        <f>IF(E522="","",VLOOKUP($E522,カレンダマスタ!$A$4:$E$381,4,FALSE))</f>
        <v>#N/A</v>
      </c>
      <c r="BD522" s="126" t="e">
        <f>IF(AC522="社員","",IF(AG522=0,"",IF(AD522="NSTC",IF(COUNTIF(カレンダマスタ!$Q$5:$Q$32,G522)=1,"OK","×"),
IF(AD522="NS本社",IF(COUNTIF(カレンダマスタ!$T$5:$T$32,G522)=1,"OK","×"),IF(COUNTIF(カレンダマスタ!$R$5:$R$32,G522)=1,"OK","×")))))</f>
        <v>#N/A</v>
      </c>
      <c r="BE522" s="126" t="e">
        <f>IF(AC522="社員","",IF(G522="","",IF(R522&lt;&gt;"","",IF(AF522="CS","OK",IF(VLOOKUP(E522,カレンダマスタ!$A$5:$D$381,4,FALSE)&gt;0,"",IF(OR(G522*24&gt;10.84,H522*24&lt;14.5)=TRUE,"×","OK"))))))</f>
        <v>#N/A</v>
      </c>
      <c r="BF522" s="126" t="e">
        <f t="shared" si="159"/>
        <v>#N/A</v>
      </c>
      <c r="BG522" s="126" t="e">
        <f t="shared" si="155"/>
        <v>#N/A</v>
      </c>
      <c r="BI522" s="130" t="e">
        <f t="shared" si="165"/>
        <v>#N/A</v>
      </c>
    </row>
    <row r="523" spans="2:61">
      <c r="B523" s="210"/>
      <c r="C523" s="536">
        <v>160491</v>
      </c>
      <c r="D523" s="128" t="s">
        <v>546</v>
      </c>
      <c r="E523" s="583">
        <v>45420</v>
      </c>
      <c r="F523" s="128" t="s">
        <v>204</v>
      </c>
      <c r="G523" s="588">
        <v>0.375</v>
      </c>
      <c r="H523" s="588">
        <v>0.77083333333333337</v>
      </c>
      <c r="I523" s="130" t="s">
        <v>200</v>
      </c>
      <c r="J523" s="139">
        <v>8.5</v>
      </c>
      <c r="K523" s="131"/>
      <c r="L523" s="132"/>
      <c r="M523" s="132"/>
      <c r="N523" s="141"/>
      <c r="O523" s="139">
        <v>8</v>
      </c>
      <c r="P523" s="139">
        <v>0.5</v>
      </c>
      <c r="Q523" s="139"/>
      <c r="R523" s="133"/>
      <c r="S523" s="134" t="s">
        <v>594</v>
      </c>
      <c r="T523" s="434">
        <f t="shared" si="167"/>
        <v>8.5</v>
      </c>
      <c r="U523" s="429"/>
      <c r="V523" s="429" t="e">
        <f t="shared" si="160"/>
        <v>#N/A</v>
      </c>
      <c r="W523" s="298"/>
      <c r="X523" s="129">
        <f t="shared" si="166"/>
        <v>0.33333333333333331</v>
      </c>
      <c r="Y523" s="129">
        <f t="shared" si="161"/>
        <v>2.0833333333333332E-2</v>
      </c>
      <c r="Z523" s="129" t="str">
        <f t="shared" si="162"/>
        <v/>
      </c>
      <c r="AA523" s="133" t="str">
        <f t="shared" si="145"/>
        <v/>
      </c>
      <c r="AC523" s="186" t="e">
        <f>AC506</f>
        <v>#N/A</v>
      </c>
      <c r="AD523" s="187" t="e">
        <f>AD506</f>
        <v>#N/A</v>
      </c>
      <c r="AE523" s="187" t="e">
        <f>AE506</f>
        <v>#N/A</v>
      </c>
      <c r="AF523" s="187" t="e">
        <f>AF506</f>
        <v>#N/A</v>
      </c>
      <c r="AG523" s="204" t="e">
        <f t="shared" si="163"/>
        <v>#N/A</v>
      </c>
      <c r="AI523" s="140" t="str">
        <f>IF(月報!G523&lt;&gt;"",月報!G523,"")</f>
        <v/>
      </c>
      <c r="AJ523" s="126">
        <f>IF(月報!W523&lt;&gt;"",月報!W523*24,"")</f>
        <v>8.5</v>
      </c>
      <c r="AK523" s="126" t="str">
        <f>IF(月報!P523&lt;&gt;"",月報!P523,"")</f>
        <v/>
      </c>
      <c r="AL523" s="126" t="str">
        <f>IF(月報!Q523&lt;&gt;"",IF(月報!Q523="平日残","",月報!Q523),"")</f>
        <v/>
      </c>
      <c r="AM523" s="126"/>
      <c r="AN523" s="126" t="e">
        <f t="shared" ref="AN523:AN586" si="168">IF($AO523=0,IF($G523="",IF($Q523="","週報未入力",""),""),"")</f>
        <v>#N/A</v>
      </c>
      <c r="AO523" s="126" t="e">
        <f>IF($E523="","",VLOOKUP($E523,カレンダマスタ!$A$5:$E$381,5,FALSE))</f>
        <v>#N/A</v>
      </c>
      <c r="AQ523" s="196" t="e">
        <f>IF(G523="","",IF(VLOOKUP(E523,カレンダマスタ!$A$5:$D$381,4,FALSE)=0,"",1))</f>
        <v>#N/A</v>
      </c>
      <c r="AR523" s="136" t="e">
        <f>IF($G523="","",IF($AD523="NSTC",INDEX(カレンダマスタ!$I$26:$O$31,MATCH($G523,カレンダマスタ!$H$26:$H$31,1),MATCH($H523,カレンダマスタ!$I$25:$O$25,1)),
IF($AD523="CS本社",INDEX(カレンダマスタ!$I$36:$O$41,MATCH($G523,カレンダマスタ!$H$36:$H$41,1),MATCH($H523,カレンダマスタ!$I$35:$O$35,1)),
IF($AD523="NS本社",INDEX(カレンダマスタ!$I$94:$O$99,MATCH($G523,カレンダマスタ!$H$95:$H$100,1),MATCH($H523,カレンダマスタ!$I$93:$O$93,1)),
IF($AD523="ODC",INDEX(カレンダマスタ!$I$46:$O$51,MATCH($G523,カレンダマスタ!$H$46:$H$51,1),MATCH($H523,カレンダマスタ!$I$45:$O$45,1)),
IF($AD523="NS東京TC",INDEX(カレンダマスタ!$I$56:$O$61,MATCH($G523,カレンダマスタ!$H$56:$H$61,1),MATCH($H523,カレンダマスタ!$I$55:$O$55,1)),""))))))</f>
        <v>#N/A</v>
      </c>
      <c r="AS523" s="126" t="e">
        <f t="shared" si="164"/>
        <v>#N/A</v>
      </c>
      <c r="AU523" s="137" t="e">
        <f>IF(E523="","",VLOOKUP($E523,カレンダマスタ!$A$4:$E$381,4,FALSE))</f>
        <v>#N/A</v>
      </c>
      <c r="AV523" s="137" t="str">
        <f t="shared" si="146"/>
        <v/>
      </c>
      <c r="AW523" s="137" t="str">
        <f t="shared" si="147"/>
        <v/>
      </c>
      <c r="AX523" s="138" t="e">
        <f t="shared" si="148"/>
        <v>#N/A</v>
      </c>
      <c r="AY523" s="138" t="e">
        <f t="shared" si="149"/>
        <v>#N/A</v>
      </c>
      <c r="AZ523" s="130" t="e">
        <f>IF(AX523&amp;AW523="勤怠未設定","×",IF(AV523="勤怠修正","×",IF(AC523="外注","",IF(AA523="",IF(AY523&lt;&gt;"","×",""),IF(VLOOKUP(AA523,カレンダマスタ!$H$66:$I$83,2,FALSE)&lt;&gt;AY523,"×","OK")))))</f>
        <v>#N/A</v>
      </c>
      <c r="BC523" s="137" t="e">
        <f>IF(E523="","",VLOOKUP($E523,カレンダマスタ!$A$4:$E$381,4,FALSE))</f>
        <v>#N/A</v>
      </c>
      <c r="BD523" s="126" t="e">
        <f>IF(AC523="社員","",IF(AG523=0,"",IF(AD523="NSTC",IF(COUNTIF(カレンダマスタ!$Q$5:$Q$32,G523)=1,"OK","×"),
IF(AD523="NS本社",IF(COUNTIF(カレンダマスタ!$T$5:$T$32,G523)=1,"OK","×"),IF(COUNTIF(カレンダマスタ!$R$5:$R$32,G523)=1,"OK","×")))))</f>
        <v>#N/A</v>
      </c>
      <c r="BE523" s="126" t="e">
        <f>IF(AC523="社員","",IF(G523="","",IF(R523&lt;&gt;"","",IF(AF523="CS","OK",IF(VLOOKUP(E523,カレンダマスタ!$A$5:$D$381,4,FALSE)&gt;0,"",IF(OR(G523*24&gt;10.84,H523*24&lt;14.5)=TRUE,"×","OK"))))))</f>
        <v>#N/A</v>
      </c>
      <c r="BF523" s="126" t="e">
        <f t="shared" si="159"/>
        <v>#N/A</v>
      </c>
      <c r="BG523" s="126" t="e">
        <f t="shared" si="155"/>
        <v>#N/A</v>
      </c>
      <c r="BI523" s="130" t="e">
        <f t="shared" si="165"/>
        <v>#N/A</v>
      </c>
    </row>
    <row r="524" spans="2:61">
      <c r="B524" s="210"/>
      <c r="C524" s="536">
        <v>160491</v>
      </c>
      <c r="D524" s="128" t="s">
        <v>546</v>
      </c>
      <c r="E524" s="583">
        <v>45421</v>
      </c>
      <c r="F524" s="128" t="s">
        <v>205</v>
      </c>
      <c r="G524" s="588">
        <v>0.375</v>
      </c>
      <c r="H524" s="588">
        <v>0.78125</v>
      </c>
      <c r="I524" s="130" t="s">
        <v>200</v>
      </c>
      <c r="J524" s="139">
        <v>8.75</v>
      </c>
      <c r="K524" s="131"/>
      <c r="L524" s="132"/>
      <c r="M524" s="132"/>
      <c r="N524" s="141"/>
      <c r="O524" s="139">
        <v>8</v>
      </c>
      <c r="P524" s="139">
        <v>0.75</v>
      </c>
      <c r="Q524" s="139"/>
      <c r="R524" s="133"/>
      <c r="S524" s="134" t="s">
        <v>594</v>
      </c>
      <c r="T524" s="434">
        <f t="shared" si="167"/>
        <v>8.75</v>
      </c>
      <c r="U524" s="429"/>
      <c r="V524" s="429" t="e">
        <f t="shared" si="160"/>
        <v>#N/A</v>
      </c>
      <c r="W524" s="298"/>
      <c r="X524" s="129">
        <f t="shared" si="166"/>
        <v>0.33333333333333331</v>
      </c>
      <c r="Y524" s="129">
        <f t="shared" si="161"/>
        <v>3.125E-2</v>
      </c>
      <c r="Z524" s="129" t="str">
        <f t="shared" si="162"/>
        <v/>
      </c>
      <c r="AA524" s="133" t="str">
        <f t="shared" ref="AA524:AA587" si="169">IF(R524&lt;&gt;"",IF(AND(AO524=2,R524="休出"),"法休残",R524),"")</f>
        <v/>
      </c>
      <c r="AC524" s="186" t="e">
        <f>AC506</f>
        <v>#N/A</v>
      </c>
      <c r="AD524" s="187" t="e">
        <f>AD506</f>
        <v>#N/A</v>
      </c>
      <c r="AE524" s="187" t="e">
        <f>AE506</f>
        <v>#N/A</v>
      </c>
      <c r="AF524" s="187" t="e">
        <f>AF506</f>
        <v>#N/A</v>
      </c>
      <c r="AG524" s="204" t="e">
        <f t="shared" si="163"/>
        <v>#N/A</v>
      </c>
      <c r="AI524" s="140" t="str">
        <f>IF(月報!G524&lt;&gt;"",月報!G524,"")</f>
        <v/>
      </c>
      <c r="AJ524" s="126">
        <f>IF(月報!W524&lt;&gt;"",月報!W524*24,"")</f>
        <v>8.75</v>
      </c>
      <c r="AK524" s="126" t="str">
        <f>IF(月報!P524&lt;&gt;"",月報!P524,"")</f>
        <v/>
      </c>
      <c r="AL524" s="126" t="str">
        <f>IF(月報!Q524&lt;&gt;"",IF(月報!Q524="平日残","",月報!Q524),"")</f>
        <v/>
      </c>
      <c r="AM524" s="126"/>
      <c r="AN524" s="126" t="e">
        <f t="shared" si="168"/>
        <v>#N/A</v>
      </c>
      <c r="AO524" s="126" t="e">
        <f>IF($E524="","",VLOOKUP($E524,カレンダマスタ!$A$5:$E$381,5,FALSE))</f>
        <v>#N/A</v>
      </c>
      <c r="AQ524" s="196" t="e">
        <f>IF(G524="","",IF(VLOOKUP(E524,カレンダマスタ!$A$5:$D$381,4,FALSE)=0,"",1))</f>
        <v>#N/A</v>
      </c>
      <c r="AR524" s="136" t="e">
        <f>IF($G524="","",IF($AD524="NSTC",INDEX(カレンダマスタ!$I$26:$O$31,MATCH($G524,カレンダマスタ!$H$26:$H$31,1),MATCH($H524,カレンダマスタ!$I$25:$O$25,1)),
IF($AD524="CS本社",INDEX(カレンダマスタ!$I$36:$O$41,MATCH($G524,カレンダマスタ!$H$36:$H$41,1),MATCH($H524,カレンダマスタ!$I$35:$O$35,1)),
IF($AD524="NS本社",INDEX(カレンダマスタ!$I$94:$O$99,MATCH($G524,カレンダマスタ!$H$95:$H$100,1),MATCH($H524,カレンダマスタ!$I$93:$O$93,1)),
IF($AD524="ODC",INDEX(カレンダマスタ!$I$46:$O$51,MATCH($G524,カレンダマスタ!$H$46:$H$51,1),MATCH($H524,カレンダマスタ!$I$45:$O$45,1)),
IF($AD524="NS東京TC",INDEX(カレンダマスタ!$I$56:$O$61,MATCH($G524,カレンダマスタ!$H$56:$H$61,1),MATCH($H524,カレンダマスタ!$I$55:$O$55,1)),""))))))</f>
        <v>#N/A</v>
      </c>
      <c r="AS524" s="126" t="e">
        <f t="shared" si="164"/>
        <v>#N/A</v>
      </c>
      <c r="AU524" s="137" t="e">
        <f>IF(E524="","",VLOOKUP($E524,カレンダマスタ!$A$4:$E$381,4,FALSE))</f>
        <v>#N/A</v>
      </c>
      <c r="AV524" s="137" t="str">
        <f t="shared" ref="AV524:AV587" si="170">IF(AA524="","",IF(OR(AA524="欠勤",AA524="遅刻"),"勤怠修正",""))</f>
        <v/>
      </c>
      <c r="AW524" s="137" t="str">
        <f t="shared" ref="AW524:AW587" si="171">IF(Q524="","",IF(R524="","勤怠未設定",""))</f>
        <v/>
      </c>
      <c r="AX524" s="138" t="e">
        <f t="shared" ref="AX524:AX587" si="172">IF(E524="","",IF(AND(AU524&gt;=1,J524&lt;&gt;"",AA524=""),"勤怠未設定",IF(AA524&lt;&gt;"",AA524,"")))</f>
        <v>#N/A</v>
      </c>
      <c r="AY524" s="138" t="e">
        <f t="shared" ref="AY524:AY587" si="173">IF(AC524="外注","",IF(AK524&amp;AL524&lt;&gt;"",AK524&amp;AL524,""))</f>
        <v>#N/A</v>
      </c>
      <c r="AZ524" s="130" t="e">
        <f>IF(AX524&amp;AW524="勤怠未設定","×",IF(AV524="勤怠修正","×",IF(AC524="外注","",IF(AA524="",IF(AY524&lt;&gt;"","×",""),IF(VLOOKUP(AA524,カレンダマスタ!$H$66:$I$83,2,FALSE)&lt;&gt;AY524,"×","OK")))))</f>
        <v>#N/A</v>
      </c>
      <c r="BC524" s="137" t="e">
        <f>IF(E524="","",VLOOKUP($E524,カレンダマスタ!$A$4:$E$381,4,FALSE))</f>
        <v>#N/A</v>
      </c>
      <c r="BD524" s="126" t="e">
        <f>IF(AC524="社員","",IF(AG524=0,"",IF(AD524="NSTC",IF(COUNTIF(カレンダマスタ!$Q$5:$Q$32,G524)=1,"OK","×"),
IF(AD524="NS本社",IF(COUNTIF(カレンダマスタ!$T$5:$T$32,G524)=1,"OK","×"),IF(COUNTIF(カレンダマスタ!$R$5:$R$32,G524)=1,"OK","×")))))</f>
        <v>#N/A</v>
      </c>
      <c r="BE524" s="126" t="e">
        <f>IF(AC524="社員","",IF(G524="","",IF(R524&lt;&gt;"","",IF(AF524="CS","OK",IF(VLOOKUP(E524,カレンダマスタ!$A$5:$D$381,4,FALSE)&gt;0,"",IF(OR(G524*24&gt;10.84,H524*24&lt;14.5)=TRUE,"×","OK"))))))</f>
        <v>#N/A</v>
      </c>
      <c r="BF524" s="126" t="e">
        <f t="shared" si="159"/>
        <v>#N/A</v>
      </c>
      <c r="BG524" s="126" t="e">
        <f t="shared" si="155"/>
        <v>#N/A</v>
      </c>
      <c r="BI524" s="130" t="e">
        <f t="shared" si="165"/>
        <v>#N/A</v>
      </c>
    </row>
    <row r="525" spans="2:61">
      <c r="B525" s="210"/>
      <c r="C525" s="536">
        <v>160491</v>
      </c>
      <c r="D525" s="128" t="s">
        <v>546</v>
      </c>
      <c r="E525" s="583">
        <v>45422</v>
      </c>
      <c r="F525" s="128" t="s">
        <v>199</v>
      </c>
      <c r="G525" s="588">
        <v>0.375</v>
      </c>
      <c r="H525" s="588">
        <v>0.90625</v>
      </c>
      <c r="I525" s="130" t="s">
        <v>200</v>
      </c>
      <c r="J525" s="139">
        <v>11.75</v>
      </c>
      <c r="K525" s="131"/>
      <c r="L525" s="132"/>
      <c r="M525" s="132"/>
      <c r="N525" s="141"/>
      <c r="O525" s="139">
        <v>8</v>
      </c>
      <c r="P525" s="139">
        <v>3.75</v>
      </c>
      <c r="Q525" s="139"/>
      <c r="R525" s="133"/>
      <c r="S525" s="134" t="s">
        <v>594</v>
      </c>
      <c r="T525" s="434">
        <f t="shared" si="167"/>
        <v>11.75</v>
      </c>
      <c r="U525" s="429"/>
      <c r="V525" s="429" t="e">
        <f t="shared" si="160"/>
        <v>#N/A</v>
      </c>
      <c r="W525" s="298"/>
      <c r="X525" s="129">
        <f t="shared" si="166"/>
        <v>0.33333333333333331</v>
      </c>
      <c r="Y525" s="129">
        <f t="shared" si="161"/>
        <v>0.15625</v>
      </c>
      <c r="Z525" s="129" t="str">
        <f t="shared" si="162"/>
        <v/>
      </c>
      <c r="AA525" s="133" t="str">
        <f t="shared" si="169"/>
        <v/>
      </c>
      <c r="AC525" s="186" t="e">
        <f>AC506</f>
        <v>#N/A</v>
      </c>
      <c r="AD525" s="187" t="e">
        <f>AD506</f>
        <v>#N/A</v>
      </c>
      <c r="AE525" s="187" t="e">
        <f>AE506</f>
        <v>#N/A</v>
      </c>
      <c r="AF525" s="187" t="e">
        <f>AF506</f>
        <v>#N/A</v>
      </c>
      <c r="AG525" s="204" t="e">
        <f t="shared" si="163"/>
        <v>#N/A</v>
      </c>
      <c r="AI525" s="140" t="str">
        <f>IF(月報!G525&lt;&gt;"",月報!G525,"")</f>
        <v/>
      </c>
      <c r="AJ525" s="126">
        <f>IF(月報!W525&lt;&gt;"",月報!W525*24,"")</f>
        <v>11.916666666666666</v>
      </c>
      <c r="AK525" s="126" t="str">
        <f>IF(月報!P525&lt;&gt;"",月報!P525,"")</f>
        <v/>
      </c>
      <c r="AL525" s="126" t="str">
        <f>IF(月報!Q525&lt;&gt;"",IF(月報!Q525="平日残","",月報!Q525),"")</f>
        <v/>
      </c>
      <c r="AM525" s="126"/>
      <c r="AN525" s="126" t="e">
        <f t="shared" si="168"/>
        <v>#N/A</v>
      </c>
      <c r="AO525" s="126" t="e">
        <f>IF($E525="","",VLOOKUP($E525,カレンダマスタ!$A$5:$E$381,5,FALSE))</f>
        <v>#N/A</v>
      </c>
      <c r="AQ525" s="196" t="e">
        <f>IF(G525="","",IF(VLOOKUP(E525,カレンダマスタ!$A$5:$D$381,4,FALSE)=0,"",1))</f>
        <v>#N/A</v>
      </c>
      <c r="AR525" s="136" t="e">
        <f>IF($G525="","",IF($AD525="NSTC",INDEX(カレンダマスタ!$I$26:$O$31,MATCH($G525,カレンダマスタ!$H$26:$H$31,1),MATCH($H525,カレンダマスタ!$I$25:$O$25,1)),
IF($AD525="CS本社",INDEX(カレンダマスタ!$I$36:$O$41,MATCH($G525,カレンダマスタ!$H$36:$H$41,1),MATCH($H525,カレンダマスタ!$I$35:$O$35,1)),
IF($AD525="NS本社",INDEX(カレンダマスタ!$I$94:$O$99,MATCH($G525,カレンダマスタ!$H$95:$H$100,1),MATCH($H525,カレンダマスタ!$I$93:$O$93,1)),
IF($AD525="ODC",INDEX(カレンダマスタ!$I$46:$O$51,MATCH($G525,カレンダマスタ!$H$46:$H$51,1),MATCH($H525,カレンダマスタ!$I$45:$O$45,1)),
IF($AD525="NS東京TC",INDEX(カレンダマスタ!$I$56:$O$61,MATCH($G525,カレンダマスタ!$H$56:$H$61,1),MATCH($H525,カレンダマスタ!$I$55:$O$55,1)),""))))))</f>
        <v>#N/A</v>
      </c>
      <c r="AS525" s="126" t="e">
        <f t="shared" si="164"/>
        <v>#N/A</v>
      </c>
      <c r="AU525" s="137" t="e">
        <f>IF(E525="","",VLOOKUP($E525,カレンダマスタ!$A$4:$E$381,4,FALSE))</f>
        <v>#N/A</v>
      </c>
      <c r="AV525" s="137" t="str">
        <f t="shared" si="170"/>
        <v/>
      </c>
      <c r="AW525" s="137" t="str">
        <f t="shared" si="171"/>
        <v/>
      </c>
      <c r="AX525" s="138" t="e">
        <f t="shared" si="172"/>
        <v>#N/A</v>
      </c>
      <c r="AY525" s="138" t="e">
        <f t="shared" si="173"/>
        <v>#N/A</v>
      </c>
      <c r="AZ525" s="130" t="e">
        <f>IF(AX525&amp;AW525="勤怠未設定","×",IF(AV525="勤怠修正","×",IF(AC525="外注","",IF(AA525="",IF(AY525&lt;&gt;"","×",""),IF(VLOOKUP(AA525,カレンダマスタ!$H$66:$I$83,2,FALSE)&lt;&gt;AY525,"×","OK")))))</f>
        <v>#N/A</v>
      </c>
      <c r="BC525" s="137" t="e">
        <f>IF(E525="","",VLOOKUP($E525,カレンダマスタ!$A$4:$E$381,4,FALSE))</f>
        <v>#N/A</v>
      </c>
      <c r="BD525" s="126" t="e">
        <f>IF(AC525="社員","",IF(AG525=0,"",IF(AD525="NSTC",IF(COUNTIF(カレンダマスタ!$Q$5:$Q$32,G525)=1,"OK","×"),
IF(AD525="NS本社",IF(COUNTIF(カレンダマスタ!$T$5:$T$32,G525)=1,"OK","×"),IF(COUNTIF(カレンダマスタ!$R$5:$R$32,G525)=1,"OK","×")))))</f>
        <v>#N/A</v>
      </c>
      <c r="BE525" s="126" t="e">
        <f>IF(AC525="社員","",IF(G525="","",IF(R525&lt;&gt;"","",IF(AF525="CS","OK",IF(VLOOKUP(E525,カレンダマスタ!$A$5:$D$381,4,FALSE)&gt;0,"",IF(OR(G525*24&gt;10.84,H525*24&lt;14.5)=TRUE,"×","OK"))))))</f>
        <v>#N/A</v>
      </c>
      <c r="BF525" s="126" t="e">
        <f t="shared" si="159"/>
        <v>#N/A</v>
      </c>
      <c r="BG525" s="126" t="e">
        <f t="shared" ref="BG525:BG585" si="174">IF(AE525="派遣","",IF(G525="","",IF(R525="有給休暇","",IF(S525="","×","OK"))))</f>
        <v>#N/A</v>
      </c>
      <c r="BI525" s="130" t="e">
        <f t="shared" si="165"/>
        <v>#N/A</v>
      </c>
    </row>
    <row r="526" spans="2:61">
      <c r="B526" s="210"/>
      <c r="C526" s="537">
        <v>160491</v>
      </c>
      <c r="D526" s="142" t="s">
        <v>546</v>
      </c>
      <c r="E526" s="584">
        <v>45423</v>
      </c>
      <c r="F526" s="142" t="s">
        <v>369</v>
      </c>
      <c r="G526" s="589"/>
      <c r="H526" s="589"/>
      <c r="I526" s="144"/>
      <c r="J526" s="148"/>
      <c r="K526" s="145"/>
      <c r="L526" s="146"/>
      <c r="M526" s="146"/>
      <c r="N526" s="147"/>
      <c r="O526" s="148"/>
      <c r="P526" s="148"/>
      <c r="Q526" s="148"/>
      <c r="R526" s="149"/>
      <c r="S526" s="156"/>
      <c r="T526" s="435" t="str">
        <f t="shared" si="167"/>
        <v/>
      </c>
      <c r="U526" s="430"/>
      <c r="V526" s="430" t="e">
        <f t="shared" si="160"/>
        <v>#N/A</v>
      </c>
      <c r="W526" s="298"/>
      <c r="X526" s="143" t="str">
        <f t="shared" si="166"/>
        <v/>
      </c>
      <c r="Y526" s="143" t="str">
        <f t="shared" si="161"/>
        <v/>
      </c>
      <c r="Z526" s="143" t="str">
        <f t="shared" si="162"/>
        <v/>
      </c>
      <c r="AA526" s="149" t="str">
        <f t="shared" si="169"/>
        <v/>
      </c>
      <c r="AC526" s="188" t="e">
        <f>AC506</f>
        <v>#N/A</v>
      </c>
      <c r="AD526" s="189" t="e">
        <f>AD506</f>
        <v>#N/A</v>
      </c>
      <c r="AE526" s="189" t="e">
        <f>AE506</f>
        <v>#N/A</v>
      </c>
      <c r="AF526" s="189" t="e">
        <f>AF506</f>
        <v>#N/A</v>
      </c>
      <c r="AG526" s="205">
        <f t="shared" si="163"/>
        <v>0</v>
      </c>
      <c r="AI526" s="157" t="str">
        <f>IF(月報!G526&lt;&gt;"",月報!G526,"")</f>
        <v/>
      </c>
      <c r="AJ526" s="151" t="str">
        <f>IF(月報!W526&lt;&gt;"",月報!W526*24,"")</f>
        <v/>
      </c>
      <c r="AK526" s="151" t="str">
        <f>IF(月報!P526&lt;&gt;"",月報!P526,"")</f>
        <v/>
      </c>
      <c r="AL526" s="151" t="str">
        <f>IF(月報!Q526&lt;&gt;"",IF(月報!Q526="平日残","",月報!Q526),"")</f>
        <v/>
      </c>
      <c r="AM526" s="151"/>
      <c r="AN526" s="151" t="e">
        <f t="shared" si="168"/>
        <v>#N/A</v>
      </c>
      <c r="AO526" s="151" t="e">
        <f>IF($E526="","",VLOOKUP($E526,カレンダマスタ!$A$5:$E$381,5,FALSE))</f>
        <v>#N/A</v>
      </c>
      <c r="AQ526" s="197" t="str">
        <f>IF(G526="","",IF(VLOOKUP(E526,カレンダマスタ!$A$5:$D$381,4,FALSE)=0,"",1))</f>
        <v/>
      </c>
      <c r="AR526" s="152" t="str">
        <f>IF($G526="","",IF($AD526="NSTC",INDEX(カレンダマスタ!$I$26:$O$31,MATCH($G526,カレンダマスタ!$H$26:$H$31,1),MATCH($H526,カレンダマスタ!$I$25:$O$25,1)),
IF($AD526="CS本社",INDEX(カレンダマスタ!$I$36:$O$41,MATCH($G526,カレンダマスタ!$H$36:$H$41,1),MATCH($H526,カレンダマスタ!$I$35:$O$35,1)),
IF($AD526="NS本社",INDEX(カレンダマスタ!$I$94:$O$99,MATCH($G526,カレンダマスタ!$H$95:$H$100,1),MATCH($H526,カレンダマスタ!$I$93:$O$93,1)),
IF($AD526="ODC",INDEX(カレンダマスタ!$I$46:$O$51,MATCH($G526,カレンダマスタ!$H$46:$H$51,1),MATCH($H526,カレンダマスタ!$I$45:$O$45,1)),
IF($AD526="NS東京TC",INDEX(カレンダマスタ!$I$56:$O$61,MATCH($G526,カレンダマスタ!$H$56:$H$61,1),MATCH($H526,カレンダマスタ!$I$55:$O$55,1)),""))))))</f>
        <v/>
      </c>
      <c r="AS526" s="151" t="e">
        <f t="shared" si="164"/>
        <v>#N/A</v>
      </c>
      <c r="AU526" s="153" t="e">
        <f>IF(E526="","",VLOOKUP($E526,カレンダマスタ!$A$4:$E$381,4,FALSE))</f>
        <v>#N/A</v>
      </c>
      <c r="AV526" s="153" t="str">
        <f t="shared" si="170"/>
        <v/>
      </c>
      <c r="AW526" s="153" t="str">
        <f t="shared" si="171"/>
        <v/>
      </c>
      <c r="AX526" s="154" t="e">
        <f t="shared" si="172"/>
        <v>#N/A</v>
      </c>
      <c r="AY526" s="154" t="e">
        <f t="shared" si="173"/>
        <v>#N/A</v>
      </c>
      <c r="AZ526" s="144" t="e">
        <f>IF(AX526&amp;AW526="勤怠未設定","×",IF(AV526="勤怠修正","×",IF(AC526="外注","",IF(AA526="",IF(AY526&lt;&gt;"","×",""),IF(VLOOKUP(AA526,カレンダマスタ!$H$66:$I$83,2,FALSE)&lt;&gt;AY526,"×","OK")))))</f>
        <v>#N/A</v>
      </c>
      <c r="BC526" s="153" t="e">
        <f>IF(E526="","",VLOOKUP($E526,カレンダマスタ!$A$4:$E$381,4,FALSE))</f>
        <v>#N/A</v>
      </c>
      <c r="BD526" s="151" t="e">
        <f>IF(AC526="社員","",IF(AG526=0,"",IF(AD526="NSTC",IF(COUNTIF(カレンダマスタ!$Q$5:$Q$32,G526)=1,"OK","×"),
IF(AD526="NS本社",IF(COUNTIF(カレンダマスタ!$T$5:$T$32,G526)=1,"OK","×"),IF(COUNTIF(カレンダマスタ!$R$5:$R$32,G526)=1,"OK","×")))))</f>
        <v>#N/A</v>
      </c>
      <c r="BE526" s="151" t="e">
        <f>IF(AC526="社員","",IF(G526="","",IF(R526&lt;&gt;"","",IF(AF526="CS","OK",IF(VLOOKUP(E526,カレンダマスタ!$A$5:$D$381,4,FALSE)&gt;0,"",IF(OR(G526*24&gt;10.84,H526*24&lt;14.5)=TRUE,"×","OK"))))))</f>
        <v>#N/A</v>
      </c>
      <c r="BF526" s="151" t="e">
        <f t="shared" si="159"/>
        <v>#N/A</v>
      </c>
      <c r="BG526" s="151" t="e">
        <f t="shared" si="174"/>
        <v>#N/A</v>
      </c>
      <c r="BI526" s="144" t="e">
        <f t="shared" si="165"/>
        <v>#N/A</v>
      </c>
    </row>
    <row r="527" spans="2:61">
      <c r="B527" s="210"/>
      <c r="C527" s="535">
        <v>160491</v>
      </c>
      <c r="D527" s="112" t="s">
        <v>546</v>
      </c>
      <c r="E527" s="582">
        <v>45424</v>
      </c>
      <c r="F527" s="112" t="s">
        <v>370</v>
      </c>
      <c r="G527" s="587"/>
      <c r="H527" s="587"/>
      <c r="I527" s="114"/>
      <c r="J527" s="118"/>
      <c r="K527" s="115"/>
      <c r="L527" s="116"/>
      <c r="M527" s="116"/>
      <c r="N527" s="117"/>
      <c r="O527" s="118"/>
      <c r="P527" s="118"/>
      <c r="Q527" s="118"/>
      <c r="R527" s="119"/>
      <c r="S527" s="120"/>
      <c r="T527" s="433" t="str">
        <f t="shared" si="167"/>
        <v/>
      </c>
      <c r="U527" s="431">
        <f>SUM(T527:T533)</f>
        <v>40.5</v>
      </c>
      <c r="V527" s="431" t="e">
        <f t="shared" si="160"/>
        <v>#N/A</v>
      </c>
      <c r="W527" s="298"/>
      <c r="X527" s="113" t="str">
        <f t="shared" si="166"/>
        <v/>
      </c>
      <c r="Y527" s="113" t="str">
        <f t="shared" si="161"/>
        <v/>
      </c>
      <c r="Z527" s="113" t="str">
        <f t="shared" si="162"/>
        <v/>
      </c>
      <c r="AA527" s="119" t="str">
        <f t="shared" si="169"/>
        <v/>
      </c>
      <c r="AC527" s="190" t="e">
        <f>AC506</f>
        <v>#N/A</v>
      </c>
      <c r="AD527" s="191" t="e">
        <f>AD506</f>
        <v>#N/A</v>
      </c>
      <c r="AE527" s="191" t="e">
        <f>AE506</f>
        <v>#N/A</v>
      </c>
      <c r="AF527" s="191" t="e">
        <f>AF506</f>
        <v>#N/A</v>
      </c>
      <c r="AG527" s="206">
        <f t="shared" si="163"/>
        <v>0</v>
      </c>
      <c r="AI527" s="158" t="str">
        <f>IF(月報!G527&lt;&gt;"",月報!G527,"")</f>
        <v/>
      </c>
      <c r="AJ527" s="122" t="str">
        <f>IF(月報!W527&lt;&gt;"",月報!W527*24,"")</f>
        <v/>
      </c>
      <c r="AK527" s="122" t="str">
        <f>IF(月報!P527&lt;&gt;"",月報!P527,"")</f>
        <v/>
      </c>
      <c r="AL527" s="122" t="str">
        <f>IF(月報!Q527&lt;&gt;"",IF(月報!Q527="平日残","",月報!Q527),"")</f>
        <v/>
      </c>
      <c r="AM527" s="122"/>
      <c r="AN527" s="122" t="e">
        <f t="shared" si="168"/>
        <v>#N/A</v>
      </c>
      <c r="AO527" s="122" t="e">
        <f>IF($E527="","",VLOOKUP($E527,カレンダマスタ!$A$5:$E$381,5,FALSE))</f>
        <v>#N/A</v>
      </c>
      <c r="AQ527" s="195" t="str">
        <f>IF(G527="","",IF(VLOOKUP(E527,カレンダマスタ!$A$5:$D$381,4,FALSE)=0,"",1))</f>
        <v/>
      </c>
      <c r="AR527" s="123" t="str">
        <f>IF($G527="","",IF($AD527="NSTC",INDEX(カレンダマスタ!$I$26:$O$31,MATCH($G527,カレンダマスタ!$H$26:$H$31,1),MATCH($H527,カレンダマスタ!$I$25:$O$25,1)),
IF($AD527="CS本社",INDEX(カレンダマスタ!$I$36:$O$41,MATCH($G527,カレンダマスタ!$H$36:$H$41,1),MATCH($H527,カレンダマスタ!$I$35:$O$35,1)),
IF($AD527="NS本社",INDEX(カレンダマスタ!$I$94:$O$99,MATCH($G527,カレンダマスタ!$H$95:$H$100,1),MATCH($H527,カレンダマスタ!$I$93:$O$93,1)),
IF($AD527="ODC",INDEX(カレンダマスタ!$I$46:$O$51,MATCH($G527,カレンダマスタ!$H$46:$H$51,1),MATCH($H527,カレンダマスタ!$I$45:$O$45,1)),
IF($AD527="NS東京TC",INDEX(カレンダマスタ!$I$56:$O$61,MATCH($G527,カレンダマスタ!$H$56:$H$61,1),MATCH($H527,カレンダマスタ!$I$55:$O$55,1)),""))))))</f>
        <v/>
      </c>
      <c r="AS527" s="122" t="e">
        <f t="shared" si="164"/>
        <v>#N/A</v>
      </c>
      <c r="AU527" s="124" t="e">
        <f>IF(E527="","",VLOOKUP($E527,カレンダマスタ!$A$4:$E$381,4,FALSE))</f>
        <v>#N/A</v>
      </c>
      <c r="AV527" s="124" t="str">
        <f t="shared" si="170"/>
        <v/>
      </c>
      <c r="AW527" s="124" t="str">
        <f t="shared" si="171"/>
        <v/>
      </c>
      <c r="AX527" s="125" t="e">
        <f t="shared" si="172"/>
        <v>#N/A</v>
      </c>
      <c r="AY527" s="125" t="e">
        <f t="shared" si="173"/>
        <v>#N/A</v>
      </c>
      <c r="AZ527" s="114" t="e">
        <f>IF(AX527&amp;AW527="勤怠未設定","×",IF(AV527="勤怠修正","×",IF(AC527="外注","",IF(AA527="",IF(AY527&lt;&gt;"","×",""),IF(VLOOKUP(AA527,カレンダマスタ!$H$66:$I$83,2,FALSE)&lt;&gt;AY527,"×","OK")))))</f>
        <v>#N/A</v>
      </c>
      <c r="BC527" s="124" t="e">
        <f>IF(E527="","",VLOOKUP($E527,カレンダマスタ!$A$4:$E$381,4,FALSE))</f>
        <v>#N/A</v>
      </c>
      <c r="BD527" s="122" t="e">
        <f>IF(AC527="社員","",IF(AG527=0,"",IF(AD527="NSTC",IF(COUNTIF(カレンダマスタ!$Q$5:$Q$32,G527)=1,"OK","×"),
IF(AD527="NS本社",IF(COUNTIF(カレンダマスタ!$T$5:$T$32,G527)=1,"OK","×"),IF(COUNTIF(カレンダマスタ!$R$5:$R$32,G527)=1,"OK","×")))))</f>
        <v>#N/A</v>
      </c>
      <c r="BE527" s="122" t="e">
        <f>IF(AC527="社員","",IF(G527="","",IF(R527&lt;&gt;"","",IF(AF527="CS","OK",IF(VLOOKUP(E527,カレンダマスタ!$A$5:$D$381,4,FALSE)&gt;0,"",IF(OR(G527*24&gt;10.84,H527*24&lt;14.5)=TRUE,"×","OK"))))))</f>
        <v>#N/A</v>
      </c>
      <c r="BF527" s="122" t="e">
        <f t="shared" si="159"/>
        <v>#N/A</v>
      </c>
      <c r="BG527" s="122" t="e">
        <f t="shared" si="174"/>
        <v>#N/A</v>
      </c>
      <c r="BI527" s="114" t="e">
        <f t="shared" si="165"/>
        <v>#N/A</v>
      </c>
    </row>
    <row r="528" spans="2:61">
      <c r="B528" s="210"/>
      <c r="C528" s="536">
        <v>160491</v>
      </c>
      <c r="D528" s="128" t="s">
        <v>546</v>
      </c>
      <c r="E528" s="583">
        <v>45425</v>
      </c>
      <c r="F528" s="128" t="s">
        <v>201</v>
      </c>
      <c r="G528" s="588">
        <v>0.375</v>
      </c>
      <c r="H528" s="588">
        <v>0.76041666666666663</v>
      </c>
      <c r="I528" s="130" t="s">
        <v>200</v>
      </c>
      <c r="J528" s="139">
        <v>8.25</v>
      </c>
      <c r="K528" s="131"/>
      <c r="L528" s="132"/>
      <c r="M528" s="132"/>
      <c r="N528" s="141"/>
      <c r="O528" s="139">
        <v>8</v>
      </c>
      <c r="P528" s="139">
        <v>0.25</v>
      </c>
      <c r="Q528" s="139"/>
      <c r="R528" s="133"/>
      <c r="S528" s="134" t="s">
        <v>594</v>
      </c>
      <c r="T528" s="434">
        <f t="shared" si="167"/>
        <v>8.25</v>
      </c>
      <c r="U528" s="429"/>
      <c r="V528" s="429" t="e">
        <f t="shared" si="160"/>
        <v>#N/A</v>
      </c>
      <c r="W528" s="298"/>
      <c r="X528" s="129">
        <f t="shared" si="166"/>
        <v>0.33333333333333331</v>
      </c>
      <c r="Y528" s="129">
        <f t="shared" si="161"/>
        <v>1.0416666666666666E-2</v>
      </c>
      <c r="Z528" s="129" t="str">
        <f t="shared" si="162"/>
        <v/>
      </c>
      <c r="AA528" s="133" t="str">
        <f t="shared" si="169"/>
        <v/>
      </c>
      <c r="AC528" s="186" t="e">
        <f>AC506</f>
        <v>#N/A</v>
      </c>
      <c r="AD528" s="187" t="e">
        <f>AD506</f>
        <v>#N/A</v>
      </c>
      <c r="AE528" s="187" t="e">
        <f>AE506</f>
        <v>#N/A</v>
      </c>
      <c r="AF528" s="187" t="e">
        <f>AF506</f>
        <v>#N/A</v>
      </c>
      <c r="AG528" s="204" t="e">
        <f t="shared" si="163"/>
        <v>#N/A</v>
      </c>
      <c r="AI528" s="135" t="str">
        <f>IF(月報!G528&lt;&gt;"",月報!G528,"")</f>
        <v/>
      </c>
      <c r="AJ528" s="126">
        <f>IF(月報!W528&lt;&gt;"",月報!W528*24,"")</f>
        <v>8.25</v>
      </c>
      <c r="AK528" s="126" t="str">
        <f>IF(月報!P528&lt;&gt;"",月報!P528,"")</f>
        <v/>
      </c>
      <c r="AL528" s="126" t="str">
        <f>IF(月報!Q528&lt;&gt;"",IF(月報!Q528="平日残","",月報!Q528),"")</f>
        <v/>
      </c>
      <c r="AM528" s="126"/>
      <c r="AN528" s="126" t="e">
        <f t="shared" si="168"/>
        <v>#N/A</v>
      </c>
      <c r="AO528" s="126" t="e">
        <f>IF($E528="","",VLOOKUP($E528,カレンダマスタ!$A$5:$E$381,5,FALSE))</f>
        <v>#N/A</v>
      </c>
      <c r="AQ528" s="196" t="e">
        <f>IF(G528="","",IF(VLOOKUP(E528,カレンダマスタ!$A$5:$D$381,4,FALSE)=0,"",1))</f>
        <v>#N/A</v>
      </c>
      <c r="AR528" s="136" t="e">
        <f>IF($G528="","",IF($AD528="NSTC",INDEX(カレンダマスタ!$I$26:$O$31,MATCH($G528,カレンダマスタ!$H$26:$H$31,1),MATCH($H528,カレンダマスタ!$I$25:$O$25,1)),
IF($AD528="CS本社",INDEX(カレンダマスタ!$I$36:$O$41,MATCH($G528,カレンダマスタ!$H$36:$H$41,1),MATCH($H528,カレンダマスタ!$I$35:$O$35,1)),
IF($AD528="NS本社",INDEX(カレンダマスタ!$I$94:$O$99,MATCH($G528,カレンダマスタ!$H$95:$H$100,1),MATCH($H528,カレンダマスタ!$I$93:$O$93,1)),
IF($AD528="ODC",INDEX(カレンダマスタ!$I$46:$O$51,MATCH($G528,カレンダマスタ!$H$46:$H$51,1),MATCH($H528,カレンダマスタ!$I$45:$O$45,1)),
IF($AD528="NS東京TC",INDEX(カレンダマスタ!$I$56:$O$61,MATCH($G528,カレンダマスタ!$H$56:$H$61,1),MATCH($H528,カレンダマスタ!$I$55:$O$55,1)),""))))))</f>
        <v>#N/A</v>
      </c>
      <c r="AS528" s="126" t="e">
        <f t="shared" si="164"/>
        <v>#N/A</v>
      </c>
      <c r="AU528" s="137" t="e">
        <f>IF(E528="","",VLOOKUP($E528,カレンダマスタ!$A$4:$E$381,4,FALSE))</f>
        <v>#N/A</v>
      </c>
      <c r="AV528" s="137" t="str">
        <f t="shared" si="170"/>
        <v/>
      </c>
      <c r="AW528" s="137" t="str">
        <f t="shared" si="171"/>
        <v/>
      </c>
      <c r="AX528" s="138" t="e">
        <f t="shared" si="172"/>
        <v>#N/A</v>
      </c>
      <c r="AY528" s="138" t="e">
        <f t="shared" si="173"/>
        <v>#N/A</v>
      </c>
      <c r="AZ528" s="130" t="e">
        <f>IF(AX528&amp;AW528="勤怠未設定","×",IF(AV528="勤怠修正","×",IF(AC528="外注","",IF(AA528="",IF(AY528&lt;&gt;"","×",""),IF(VLOOKUP(AA528,カレンダマスタ!$H$66:$I$83,2,FALSE)&lt;&gt;AY528,"×","OK")))))</f>
        <v>#N/A</v>
      </c>
      <c r="BC528" s="137" t="e">
        <f>IF(E528="","",VLOOKUP($E528,カレンダマスタ!$A$4:$E$381,4,FALSE))</f>
        <v>#N/A</v>
      </c>
      <c r="BD528" s="126" t="e">
        <f>IF(AC528="社員","",IF(AG528=0,"",IF(AD528="NSTC",IF(COUNTIF(カレンダマスタ!$Q$5:$Q$32,G528)=1,"OK","×"),
IF(AD528="NS本社",IF(COUNTIF(カレンダマスタ!$T$5:$T$32,G528)=1,"OK","×"),IF(COUNTIF(カレンダマスタ!$R$5:$R$32,G528)=1,"OK","×")))))</f>
        <v>#N/A</v>
      </c>
      <c r="BE528" s="126" t="e">
        <f>IF(AC528="社員","",IF(G528="","",IF(R528&lt;&gt;"","",IF(AF528="CS","OK",IF(VLOOKUP(E528,カレンダマスタ!$A$5:$D$381,4,FALSE)&gt;0,"",IF(OR(G528*24&gt;10.84,H528*24&lt;14.5)=TRUE,"×","OK"))))))</f>
        <v>#N/A</v>
      </c>
      <c r="BF528" s="126" t="e">
        <f t="shared" si="159"/>
        <v>#N/A</v>
      </c>
      <c r="BG528" s="126" t="e">
        <f t="shared" si="174"/>
        <v>#N/A</v>
      </c>
      <c r="BI528" s="130" t="e">
        <f t="shared" si="165"/>
        <v>#N/A</v>
      </c>
    </row>
    <row r="529" spans="2:61">
      <c r="B529" s="210"/>
      <c r="C529" s="536">
        <v>160491</v>
      </c>
      <c r="D529" s="128" t="s">
        <v>546</v>
      </c>
      <c r="E529" s="583">
        <v>45426</v>
      </c>
      <c r="F529" s="128" t="s">
        <v>203</v>
      </c>
      <c r="G529" s="588">
        <v>0.375</v>
      </c>
      <c r="H529" s="588">
        <v>0.75</v>
      </c>
      <c r="I529" s="130" t="s">
        <v>200</v>
      </c>
      <c r="J529" s="139">
        <v>8</v>
      </c>
      <c r="K529" s="131"/>
      <c r="L529" s="132"/>
      <c r="M529" s="132"/>
      <c r="N529" s="141"/>
      <c r="O529" s="139">
        <v>8</v>
      </c>
      <c r="P529" s="139"/>
      <c r="Q529" s="139"/>
      <c r="R529" s="133"/>
      <c r="S529" s="134" t="s">
        <v>594</v>
      </c>
      <c r="T529" s="434">
        <f t="shared" si="167"/>
        <v>8</v>
      </c>
      <c r="U529" s="429"/>
      <c r="V529" s="429" t="e">
        <f t="shared" si="160"/>
        <v>#N/A</v>
      </c>
      <c r="W529" s="298"/>
      <c r="X529" s="129">
        <f t="shared" si="166"/>
        <v>0.33333333333333331</v>
      </c>
      <c r="Y529" s="129" t="str">
        <f t="shared" si="161"/>
        <v/>
      </c>
      <c r="Z529" s="129" t="str">
        <f t="shared" si="162"/>
        <v/>
      </c>
      <c r="AA529" s="133" t="str">
        <f t="shared" si="169"/>
        <v/>
      </c>
      <c r="AC529" s="186" t="e">
        <f>AC506</f>
        <v>#N/A</v>
      </c>
      <c r="AD529" s="187" t="e">
        <f>AD506</f>
        <v>#N/A</v>
      </c>
      <c r="AE529" s="187" t="e">
        <f>AE506</f>
        <v>#N/A</v>
      </c>
      <c r="AF529" s="187" t="e">
        <f>AF506</f>
        <v>#N/A</v>
      </c>
      <c r="AG529" s="204" t="e">
        <f t="shared" si="163"/>
        <v>#N/A</v>
      </c>
      <c r="AI529" s="135" t="str">
        <f>IF(月報!G529&lt;&gt;"",月報!G529,"")</f>
        <v/>
      </c>
      <c r="AJ529" s="126">
        <f>IF(月報!W529&lt;&gt;"",月報!W529*24,"")</f>
        <v>8</v>
      </c>
      <c r="AK529" s="126" t="str">
        <f>IF(月報!P529&lt;&gt;"",月報!P529,"")</f>
        <v/>
      </c>
      <c r="AL529" s="126" t="str">
        <f>IF(月報!Q529&lt;&gt;"",IF(月報!Q529="平日残","",月報!Q529),"")</f>
        <v/>
      </c>
      <c r="AM529" s="126"/>
      <c r="AN529" s="126" t="e">
        <f t="shared" si="168"/>
        <v>#N/A</v>
      </c>
      <c r="AO529" s="126" t="e">
        <f>IF($E529="","",VLOOKUP($E529,カレンダマスタ!$A$5:$E$381,5,FALSE))</f>
        <v>#N/A</v>
      </c>
      <c r="AQ529" s="196" t="e">
        <f>IF(G529="","",IF(VLOOKUP(E529,カレンダマスタ!$A$5:$D$381,4,FALSE)=0,"",1))</f>
        <v>#N/A</v>
      </c>
      <c r="AR529" s="136" t="e">
        <f>IF($G529="","",IF($AD529="NSTC",INDEX(カレンダマスタ!$I$26:$O$31,MATCH($G529,カレンダマスタ!$H$26:$H$31,1),MATCH($H529,カレンダマスタ!$I$25:$O$25,1)),
IF($AD529="CS本社",INDEX(カレンダマスタ!$I$36:$O$41,MATCH($G529,カレンダマスタ!$H$36:$H$41,1),MATCH($H529,カレンダマスタ!$I$35:$O$35,1)),
IF($AD529="NS本社",INDEX(カレンダマスタ!$I$94:$O$99,MATCH($G529,カレンダマスタ!$H$95:$H$100,1),MATCH($H529,カレンダマスタ!$I$93:$O$93,1)),
IF($AD529="ODC",INDEX(カレンダマスタ!$I$46:$O$51,MATCH($G529,カレンダマスタ!$H$46:$H$51,1),MATCH($H529,カレンダマスタ!$I$45:$O$45,1)),
IF($AD529="NS東京TC",INDEX(カレンダマスタ!$I$56:$O$61,MATCH($G529,カレンダマスタ!$H$56:$H$61,1),MATCH($H529,カレンダマスタ!$I$55:$O$55,1)),""))))))</f>
        <v>#N/A</v>
      </c>
      <c r="AS529" s="126" t="e">
        <f t="shared" si="164"/>
        <v>#N/A</v>
      </c>
      <c r="AU529" s="137" t="e">
        <f>IF(E529="","",VLOOKUP($E529,カレンダマスタ!$A$4:$E$381,4,FALSE))</f>
        <v>#N/A</v>
      </c>
      <c r="AV529" s="137" t="str">
        <f t="shared" si="170"/>
        <v/>
      </c>
      <c r="AW529" s="137" t="str">
        <f t="shared" si="171"/>
        <v/>
      </c>
      <c r="AX529" s="138" t="e">
        <f t="shared" si="172"/>
        <v>#N/A</v>
      </c>
      <c r="AY529" s="138" t="e">
        <f t="shared" si="173"/>
        <v>#N/A</v>
      </c>
      <c r="AZ529" s="130" t="e">
        <f>IF(AX529&amp;AW529="勤怠未設定","×",IF(AV529="勤怠修正","×",IF(AC529="外注","",IF(AA529="",IF(AY529&lt;&gt;"","×",""),IF(VLOOKUP(AA529,カレンダマスタ!$H$66:$I$83,2,FALSE)&lt;&gt;AY529,"×","OK")))))</f>
        <v>#N/A</v>
      </c>
      <c r="BC529" s="137" t="e">
        <f>IF(E529="","",VLOOKUP($E529,カレンダマスタ!$A$4:$E$381,4,FALSE))</f>
        <v>#N/A</v>
      </c>
      <c r="BD529" s="126" t="e">
        <f>IF(AC529="社員","",IF(AG529=0,"",IF(AD529="NSTC",IF(COUNTIF(カレンダマスタ!$Q$5:$Q$32,G529)=1,"OK","×"),
IF(AD529="NS本社",IF(COUNTIF(カレンダマスタ!$T$5:$T$32,G529)=1,"OK","×"),IF(COUNTIF(カレンダマスタ!$R$5:$R$32,G529)=1,"OK","×")))))</f>
        <v>#N/A</v>
      </c>
      <c r="BE529" s="126" t="e">
        <f>IF(AC529="社員","",IF(G529="","",IF(R529&lt;&gt;"","",IF(AF529="CS","OK",IF(VLOOKUP(E529,カレンダマスタ!$A$5:$D$381,4,FALSE)&gt;0,"",IF(OR(G529*24&gt;10.84,H529*24&lt;14.5)=TRUE,"×","OK"))))))</f>
        <v>#N/A</v>
      </c>
      <c r="BF529" s="126" t="e">
        <f t="shared" si="159"/>
        <v>#N/A</v>
      </c>
      <c r="BG529" s="126" t="e">
        <f t="shared" si="174"/>
        <v>#N/A</v>
      </c>
      <c r="BI529" s="130" t="e">
        <f t="shared" si="165"/>
        <v>#N/A</v>
      </c>
    </row>
    <row r="530" spans="2:61">
      <c r="B530" s="210"/>
      <c r="C530" s="536">
        <v>160491</v>
      </c>
      <c r="D530" s="128" t="s">
        <v>546</v>
      </c>
      <c r="E530" s="583">
        <v>45427</v>
      </c>
      <c r="F530" s="128" t="s">
        <v>204</v>
      </c>
      <c r="G530" s="588">
        <v>0.375</v>
      </c>
      <c r="H530" s="588">
        <v>0.75</v>
      </c>
      <c r="I530" s="130" t="s">
        <v>200</v>
      </c>
      <c r="J530" s="139">
        <v>8</v>
      </c>
      <c r="K530" s="131"/>
      <c r="L530" s="132"/>
      <c r="M530" s="132"/>
      <c r="N530" s="141"/>
      <c r="O530" s="139">
        <v>4</v>
      </c>
      <c r="P530" s="139"/>
      <c r="Q530" s="139">
        <v>4</v>
      </c>
      <c r="R530" s="133" t="s">
        <v>445</v>
      </c>
      <c r="S530" s="134"/>
      <c r="T530" s="434">
        <f t="shared" si="167"/>
        <v>8</v>
      </c>
      <c r="U530" s="429"/>
      <c r="V530" s="429" t="e">
        <f t="shared" si="160"/>
        <v>#N/A</v>
      </c>
      <c r="W530" s="298"/>
      <c r="X530" s="129">
        <f t="shared" si="166"/>
        <v>0.16666666666666666</v>
      </c>
      <c r="Y530" s="129" t="str">
        <f t="shared" si="161"/>
        <v/>
      </c>
      <c r="Z530" s="129">
        <f t="shared" si="162"/>
        <v>0.16666666666666666</v>
      </c>
      <c r="AA530" s="133" t="e">
        <f t="shared" si="169"/>
        <v>#N/A</v>
      </c>
      <c r="AC530" s="186" t="e">
        <f>AC506</f>
        <v>#N/A</v>
      </c>
      <c r="AD530" s="187" t="e">
        <f>AD506</f>
        <v>#N/A</v>
      </c>
      <c r="AE530" s="187" t="e">
        <f>AE506</f>
        <v>#N/A</v>
      </c>
      <c r="AF530" s="187" t="e">
        <f>AF506</f>
        <v>#N/A</v>
      </c>
      <c r="AG530" s="204" t="e">
        <f t="shared" si="163"/>
        <v>#N/A</v>
      </c>
      <c r="AI530" s="135" t="str">
        <f>IF(月報!G530&lt;&gt;"",月報!G530,"")</f>
        <v/>
      </c>
      <c r="AJ530" s="126">
        <f>IF(月報!W530&lt;&gt;"",月報!W530*24,"")</f>
        <v>8</v>
      </c>
      <c r="AK530" s="126" t="str">
        <f>IF(月報!P530&lt;&gt;"",月報!P530,"")</f>
        <v>２半</v>
      </c>
      <c r="AL530" s="126" t="str">
        <f>IF(月報!Q530&lt;&gt;"",IF(月報!Q530="平日残","",月報!Q530),"")</f>
        <v/>
      </c>
      <c r="AM530" s="126"/>
      <c r="AN530" s="126" t="e">
        <f t="shared" si="168"/>
        <v>#N/A</v>
      </c>
      <c r="AO530" s="126" t="e">
        <f>IF($E530="","",VLOOKUP($E530,カレンダマスタ!$A$5:$E$381,5,FALSE))</f>
        <v>#N/A</v>
      </c>
      <c r="AQ530" s="196" t="e">
        <f>IF(G530="","",IF(VLOOKUP(E530,カレンダマスタ!$A$5:$D$381,4,FALSE)=0,"",1))</f>
        <v>#N/A</v>
      </c>
      <c r="AR530" s="136" t="e">
        <f>IF($G530="","",IF($AD530="NSTC",INDEX(カレンダマスタ!$I$26:$O$31,MATCH($G530,カレンダマスタ!$H$26:$H$31,1),MATCH($H530,カレンダマスタ!$I$25:$O$25,1)),
IF($AD530="CS本社",INDEX(カレンダマスタ!$I$36:$O$41,MATCH($G530,カレンダマスタ!$H$36:$H$41,1),MATCH($H530,カレンダマスタ!$I$35:$O$35,1)),
IF($AD530="NS本社",INDEX(カレンダマスタ!$I$94:$O$99,MATCH($G530,カレンダマスタ!$H$95:$H$100,1),MATCH($H530,カレンダマスタ!$I$93:$O$93,1)),
IF($AD530="ODC",INDEX(カレンダマスタ!$I$46:$O$51,MATCH($G530,カレンダマスタ!$H$46:$H$51,1),MATCH($H530,カレンダマスタ!$I$45:$O$45,1)),
IF($AD530="NS東京TC",INDEX(カレンダマスタ!$I$56:$O$61,MATCH($G530,カレンダマスタ!$H$56:$H$61,1),MATCH($H530,カレンダマスタ!$I$55:$O$55,1)),""))))))</f>
        <v>#N/A</v>
      </c>
      <c r="AS530" s="126" t="e">
        <f t="shared" si="164"/>
        <v>#N/A</v>
      </c>
      <c r="AU530" s="137" t="e">
        <f>IF(E530="","",VLOOKUP($E530,カレンダマスタ!$A$4:$E$381,4,FALSE))</f>
        <v>#N/A</v>
      </c>
      <c r="AV530" s="137" t="e">
        <f t="shared" si="170"/>
        <v>#N/A</v>
      </c>
      <c r="AW530" s="137" t="str">
        <f t="shared" si="171"/>
        <v/>
      </c>
      <c r="AX530" s="138" t="e">
        <f t="shared" si="172"/>
        <v>#N/A</v>
      </c>
      <c r="AY530" s="138" t="e">
        <f t="shared" si="173"/>
        <v>#N/A</v>
      </c>
      <c r="AZ530" s="130" t="e">
        <f>IF(AX530&amp;AW530="勤怠未設定","×",IF(AV530="勤怠修正","×",IF(AC530="外注","",IF(AA530="",IF(AY530&lt;&gt;"","×",""),IF(VLOOKUP(AA530,カレンダマスタ!$H$66:$I$83,2,FALSE)&lt;&gt;AY530,"×","OK")))))</f>
        <v>#N/A</v>
      </c>
      <c r="BC530" s="137" t="e">
        <f>IF(E530="","",VLOOKUP($E530,カレンダマスタ!$A$4:$E$381,4,FALSE))</f>
        <v>#N/A</v>
      </c>
      <c r="BD530" s="126" t="e">
        <f>IF(AC530="社員","",IF(AG530=0,"",IF(AD530="NSTC",IF(COUNTIF(カレンダマスタ!$Q$5:$Q$32,G530)=1,"OK","×"),
IF(AD530="NS本社",IF(COUNTIF(カレンダマスタ!$T$5:$T$32,G530)=1,"OK","×"),IF(COUNTIF(カレンダマスタ!$R$5:$R$32,G530)=1,"OK","×")))))</f>
        <v>#N/A</v>
      </c>
      <c r="BE530" s="126" t="e">
        <f>IF(AC530="社員","",IF(G530="","",IF(R530&lt;&gt;"","",IF(AF530="CS","OK",IF(VLOOKUP(E530,カレンダマスタ!$A$5:$D$381,4,FALSE)&gt;0,"",IF(OR(G530*24&gt;10.84,H530*24&lt;14.5)=TRUE,"×","OK"))))))</f>
        <v>#N/A</v>
      </c>
      <c r="BF530" s="126" t="e">
        <f t="shared" si="159"/>
        <v>#N/A</v>
      </c>
      <c r="BG530" s="126" t="e">
        <f t="shared" si="174"/>
        <v>#N/A</v>
      </c>
      <c r="BI530" s="130" t="e">
        <f t="shared" si="165"/>
        <v>#N/A</v>
      </c>
    </row>
    <row r="531" spans="2:61">
      <c r="B531" s="210"/>
      <c r="C531" s="536">
        <v>160491</v>
      </c>
      <c r="D531" s="128" t="s">
        <v>546</v>
      </c>
      <c r="E531" s="583">
        <v>45428</v>
      </c>
      <c r="F531" s="128" t="s">
        <v>205</v>
      </c>
      <c r="G531" s="588">
        <v>0.375</v>
      </c>
      <c r="H531" s="588">
        <v>0.75</v>
      </c>
      <c r="I531" s="130" t="s">
        <v>200</v>
      </c>
      <c r="J531" s="139">
        <v>8</v>
      </c>
      <c r="K531" s="131"/>
      <c r="L531" s="132"/>
      <c r="M531" s="132"/>
      <c r="N531" s="141"/>
      <c r="O531" s="139">
        <v>8</v>
      </c>
      <c r="P531" s="139"/>
      <c r="Q531" s="139"/>
      <c r="R531" s="133"/>
      <c r="S531" s="134" t="s">
        <v>594</v>
      </c>
      <c r="T531" s="434">
        <f t="shared" si="167"/>
        <v>8</v>
      </c>
      <c r="U531" s="429"/>
      <c r="V531" s="429" t="e">
        <f t="shared" si="160"/>
        <v>#N/A</v>
      </c>
      <c r="W531" s="298"/>
      <c r="X531" s="129">
        <f t="shared" si="166"/>
        <v>0.33333333333333331</v>
      </c>
      <c r="Y531" s="129" t="str">
        <f t="shared" si="161"/>
        <v/>
      </c>
      <c r="Z531" s="129" t="str">
        <f t="shared" si="162"/>
        <v/>
      </c>
      <c r="AA531" s="133" t="str">
        <f t="shared" si="169"/>
        <v/>
      </c>
      <c r="AC531" s="186" t="e">
        <f>AC506</f>
        <v>#N/A</v>
      </c>
      <c r="AD531" s="187" t="e">
        <f>AD506</f>
        <v>#N/A</v>
      </c>
      <c r="AE531" s="187" t="e">
        <f>AE506</f>
        <v>#N/A</v>
      </c>
      <c r="AF531" s="187" t="e">
        <f>AF506</f>
        <v>#N/A</v>
      </c>
      <c r="AG531" s="204" t="e">
        <f t="shared" si="163"/>
        <v>#N/A</v>
      </c>
      <c r="AI531" s="140" t="str">
        <f>IF(月報!G531&lt;&gt;"",月報!G531,"")</f>
        <v/>
      </c>
      <c r="AJ531" s="126">
        <f>IF(月報!W531&lt;&gt;"",月報!W531*24,"")</f>
        <v>8</v>
      </c>
      <c r="AK531" s="126" t="str">
        <f>IF(月報!P531&lt;&gt;"",月報!P531,"")</f>
        <v/>
      </c>
      <c r="AL531" s="126" t="str">
        <f>IF(月報!Q531&lt;&gt;"",IF(月報!Q531="平日残","",月報!Q531),"")</f>
        <v/>
      </c>
      <c r="AM531" s="126"/>
      <c r="AN531" s="126" t="e">
        <f t="shared" si="168"/>
        <v>#N/A</v>
      </c>
      <c r="AO531" s="126" t="e">
        <f>IF($E531="","",VLOOKUP($E531,カレンダマスタ!$A$5:$E$381,5,FALSE))</f>
        <v>#N/A</v>
      </c>
      <c r="AQ531" s="196" t="e">
        <f>IF(G531="","",IF(VLOOKUP(E531,カレンダマスタ!$A$5:$D$381,4,FALSE)=0,"",1))</f>
        <v>#N/A</v>
      </c>
      <c r="AR531" s="136" t="e">
        <f>IF($G531="","",IF($AD531="NSTC",INDEX(カレンダマスタ!$I$26:$O$31,MATCH($G531,カレンダマスタ!$H$26:$H$31,1),MATCH($H531,カレンダマスタ!$I$25:$O$25,1)),
IF($AD531="CS本社",INDEX(カレンダマスタ!$I$36:$O$41,MATCH($G531,カレンダマスタ!$H$36:$H$41,1),MATCH($H531,カレンダマスタ!$I$35:$O$35,1)),
IF($AD531="NS本社",INDEX(カレンダマスタ!$I$94:$O$99,MATCH($G531,カレンダマスタ!$H$95:$H$100,1),MATCH($H531,カレンダマスタ!$I$93:$O$93,1)),
IF($AD531="ODC",INDEX(カレンダマスタ!$I$46:$O$51,MATCH($G531,カレンダマスタ!$H$46:$H$51,1),MATCH($H531,カレンダマスタ!$I$45:$O$45,1)),
IF($AD531="NS東京TC",INDEX(カレンダマスタ!$I$56:$O$61,MATCH($G531,カレンダマスタ!$H$56:$H$61,1),MATCH($H531,カレンダマスタ!$I$55:$O$55,1)),""))))))</f>
        <v>#N/A</v>
      </c>
      <c r="AS531" s="126" t="e">
        <f t="shared" si="164"/>
        <v>#N/A</v>
      </c>
      <c r="AU531" s="137" t="e">
        <f>IF(E531="","",VLOOKUP($E531,カレンダマスタ!$A$4:$E$381,4,FALSE))</f>
        <v>#N/A</v>
      </c>
      <c r="AV531" s="137" t="str">
        <f t="shared" si="170"/>
        <v/>
      </c>
      <c r="AW531" s="137" t="str">
        <f t="shared" si="171"/>
        <v/>
      </c>
      <c r="AX531" s="138" t="e">
        <f t="shared" si="172"/>
        <v>#N/A</v>
      </c>
      <c r="AY531" s="138" t="e">
        <f t="shared" si="173"/>
        <v>#N/A</v>
      </c>
      <c r="AZ531" s="130" t="e">
        <f>IF(AX531&amp;AW531="勤怠未設定","×",IF(AV531="勤怠修正","×",IF(AC531="外注","",IF(AA531="",IF(AY531&lt;&gt;"","×",""),IF(VLOOKUP(AA531,カレンダマスタ!$H$66:$I$83,2,FALSE)&lt;&gt;AY531,"×","OK")))))</f>
        <v>#N/A</v>
      </c>
      <c r="BC531" s="137" t="e">
        <f>IF(E531="","",VLOOKUP($E531,カレンダマスタ!$A$4:$E$381,4,FALSE))</f>
        <v>#N/A</v>
      </c>
      <c r="BD531" s="126" t="e">
        <f>IF(AC531="社員","",IF(AG531=0,"",IF(AD531="NSTC",IF(COUNTIF(カレンダマスタ!$Q$5:$Q$32,G531)=1,"OK","×"),
IF(AD531="NS本社",IF(COUNTIF(カレンダマスタ!$T$5:$T$32,G531)=1,"OK","×"),IF(COUNTIF(カレンダマスタ!$R$5:$R$32,G531)=1,"OK","×")))))</f>
        <v>#N/A</v>
      </c>
      <c r="BE531" s="126" t="e">
        <f>IF(AC531="社員","",IF(G531="","",IF(R531&lt;&gt;"","",IF(AF531="CS","OK",IF(VLOOKUP(E531,カレンダマスタ!$A$5:$D$381,4,FALSE)&gt;0,"",IF(OR(G531*24&gt;10.84,H531*24&lt;14.5)=TRUE,"×","OK"))))))</f>
        <v>#N/A</v>
      </c>
      <c r="BF531" s="126" t="e">
        <f t="shared" si="159"/>
        <v>#N/A</v>
      </c>
      <c r="BG531" s="126" t="e">
        <f t="shared" si="174"/>
        <v>#N/A</v>
      </c>
      <c r="BI531" s="130" t="e">
        <f t="shared" si="165"/>
        <v>#N/A</v>
      </c>
    </row>
    <row r="532" spans="2:61">
      <c r="B532" s="210"/>
      <c r="C532" s="536">
        <v>160491</v>
      </c>
      <c r="D532" s="128" t="s">
        <v>546</v>
      </c>
      <c r="E532" s="583">
        <v>45429</v>
      </c>
      <c r="F532" s="128" t="s">
        <v>199</v>
      </c>
      <c r="G532" s="588">
        <v>0.375</v>
      </c>
      <c r="H532" s="588">
        <v>0.76041666666666663</v>
      </c>
      <c r="I532" s="130" t="s">
        <v>200</v>
      </c>
      <c r="J532" s="139">
        <v>8.25</v>
      </c>
      <c r="K532" s="131"/>
      <c r="L532" s="132"/>
      <c r="M532" s="132"/>
      <c r="N532" s="141"/>
      <c r="O532" s="139">
        <v>8</v>
      </c>
      <c r="P532" s="139">
        <v>0.25</v>
      </c>
      <c r="Q532" s="139"/>
      <c r="R532" s="133"/>
      <c r="S532" s="134" t="s">
        <v>594</v>
      </c>
      <c r="T532" s="434">
        <f t="shared" si="167"/>
        <v>8.25</v>
      </c>
      <c r="U532" s="429"/>
      <c r="V532" s="429" t="e">
        <f t="shared" si="160"/>
        <v>#N/A</v>
      </c>
      <c r="W532" s="298"/>
      <c r="X532" s="129">
        <f t="shared" si="166"/>
        <v>0.33333333333333331</v>
      </c>
      <c r="Y532" s="129">
        <f t="shared" si="161"/>
        <v>1.0416666666666666E-2</v>
      </c>
      <c r="Z532" s="129" t="str">
        <f t="shared" si="162"/>
        <v/>
      </c>
      <c r="AA532" s="133" t="str">
        <f t="shared" si="169"/>
        <v/>
      </c>
      <c r="AC532" s="186" t="e">
        <f>AC506</f>
        <v>#N/A</v>
      </c>
      <c r="AD532" s="187" t="e">
        <f>AD506</f>
        <v>#N/A</v>
      </c>
      <c r="AE532" s="187" t="e">
        <f>AE506</f>
        <v>#N/A</v>
      </c>
      <c r="AF532" s="187" t="e">
        <f>AF506</f>
        <v>#N/A</v>
      </c>
      <c r="AG532" s="204" t="e">
        <f t="shared" si="163"/>
        <v>#N/A</v>
      </c>
      <c r="AI532" s="140" t="str">
        <f>IF(月報!G532&lt;&gt;"",月報!G532,"")</f>
        <v/>
      </c>
      <c r="AJ532" s="126">
        <f>IF(月報!W532&lt;&gt;"",月報!W532*24,"")</f>
        <v>8.3333333333333339</v>
      </c>
      <c r="AK532" s="126" t="str">
        <f>IF(月報!P532&lt;&gt;"",月報!P532,"")</f>
        <v/>
      </c>
      <c r="AL532" s="126" t="str">
        <f>IF(月報!Q532&lt;&gt;"",IF(月報!Q532="平日残","",月報!Q532),"")</f>
        <v/>
      </c>
      <c r="AM532" s="126"/>
      <c r="AN532" s="126" t="e">
        <f t="shared" si="168"/>
        <v>#N/A</v>
      </c>
      <c r="AO532" s="126" t="e">
        <f>IF($E532="","",VLOOKUP($E532,カレンダマスタ!$A$5:$E$381,5,FALSE))</f>
        <v>#N/A</v>
      </c>
      <c r="AQ532" s="196" t="e">
        <f>IF(G532="","",IF(VLOOKUP(E532,カレンダマスタ!$A$5:$D$381,4,FALSE)=0,"",1))</f>
        <v>#N/A</v>
      </c>
      <c r="AR532" s="136" t="e">
        <f>IF($G532="","",IF($AD532="NSTC",INDEX(カレンダマスタ!$I$26:$O$31,MATCH($G532,カレンダマスタ!$H$26:$H$31,1),MATCH($H532,カレンダマスタ!$I$25:$O$25,1)),
IF($AD532="CS本社",INDEX(カレンダマスタ!$I$36:$O$41,MATCH($G532,カレンダマスタ!$H$36:$H$41,1),MATCH($H532,カレンダマスタ!$I$35:$O$35,1)),
IF($AD532="NS本社",INDEX(カレンダマスタ!$I$94:$O$99,MATCH($G532,カレンダマスタ!$H$95:$H$100,1),MATCH($H532,カレンダマスタ!$I$93:$O$93,1)),
IF($AD532="ODC",INDEX(カレンダマスタ!$I$46:$O$51,MATCH($G532,カレンダマスタ!$H$46:$H$51,1),MATCH($H532,カレンダマスタ!$I$45:$O$45,1)),
IF($AD532="NS東京TC",INDEX(カレンダマスタ!$I$56:$O$61,MATCH($G532,カレンダマスタ!$H$56:$H$61,1),MATCH($H532,カレンダマスタ!$I$55:$O$55,1)),""))))))</f>
        <v>#N/A</v>
      </c>
      <c r="AS532" s="126" t="e">
        <f t="shared" si="164"/>
        <v>#N/A</v>
      </c>
      <c r="AU532" s="137" t="e">
        <f>IF(E532="","",VLOOKUP($E532,カレンダマスタ!$A$4:$E$381,4,FALSE))</f>
        <v>#N/A</v>
      </c>
      <c r="AV532" s="137" t="str">
        <f t="shared" si="170"/>
        <v/>
      </c>
      <c r="AW532" s="137" t="str">
        <f t="shared" si="171"/>
        <v/>
      </c>
      <c r="AX532" s="138" t="e">
        <f t="shared" si="172"/>
        <v>#N/A</v>
      </c>
      <c r="AY532" s="138" t="e">
        <f t="shared" si="173"/>
        <v>#N/A</v>
      </c>
      <c r="AZ532" s="130" t="e">
        <f>IF(AX532&amp;AW532="勤怠未設定","×",IF(AV532="勤怠修正","×",IF(AC532="外注","",IF(AA532="",IF(AY532&lt;&gt;"","×",""),IF(VLOOKUP(AA532,カレンダマスタ!$H$66:$I$83,2,FALSE)&lt;&gt;AY532,"×","OK")))))</f>
        <v>#N/A</v>
      </c>
      <c r="BC532" s="137" t="e">
        <f>IF(E532="","",VLOOKUP($E532,カレンダマスタ!$A$4:$E$381,4,FALSE))</f>
        <v>#N/A</v>
      </c>
      <c r="BD532" s="126" t="e">
        <f>IF(AC532="社員","",IF(AG532=0,"",IF(AD532="NSTC",IF(COUNTIF(カレンダマスタ!$Q$5:$Q$32,G532)=1,"OK","×"),
IF(AD532="NS本社",IF(COUNTIF(カレンダマスタ!$T$5:$T$32,G532)=1,"OK","×"),IF(COUNTIF(カレンダマスタ!$R$5:$R$32,G532)=1,"OK","×")))))</f>
        <v>#N/A</v>
      </c>
      <c r="BE532" s="126" t="e">
        <f>IF(AC532="社員","",IF(G532="","",IF(R532&lt;&gt;"","",IF(AF532="CS","OK",IF(VLOOKUP(E532,カレンダマスタ!$A$5:$D$381,4,FALSE)&gt;0,"",IF(OR(G532*24&gt;10.84,H532*24&lt;14.5)=TRUE,"×","OK"))))))</f>
        <v>#N/A</v>
      </c>
      <c r="BF532" s="126" t="e">
        <f t="shared" si="159"/>
        <v>#N/A</v>
      </c>
      <c r="BG532" s="126" t="e">
        <f t="shared" si="174"/>
        <v>#N/A</v>
      </c>
      <c r="BI532" s="130" t="e">
        <f t="shared" si="165"/>
        <v>#N/A</v>
      </c>
    </row>
    <row r="533" spans="2:61">
      <c r="B533" s="210"/>
      <c r="C533" s="537">
        <v>160491</v>
      </c>
      <c r="D533" s="142" t="s">
        <v>546</v>
      </c>
      <c r="E533" s="584">
        <v>45430</v>
      </c>
      <c r="F533" s="142" t="s">
        <v>369</v>
      </c>
      <c r="G533" s="589"/>
      <c r="H533" s="589"/>
      <c r="I533" s="144"/>
      <c r="J533" s="148"/>
      <c r="K533" s="145"/>
      <c r="L533" s="146"/>
      <c r="M533" s="146"/>
      <c r="N533" s="147"/>
      <c r="O533" s="148"/>
      <c r="P533" s="148"/>
      <c r="Q533" s="148"/>
      <c r="R533" s="149"/>
      <c r="S533" s="156"/>
      <c r="T533" s="435" t="str">
        <f t="shared" si="167"/>
        <v/>
      </c>
      <c r="U533" s="430"/>
      <c r="V533" s="430" t="e">
        <f t="shared" si="160"/>
        <v>#N/A</v>
      </c>
      <c r="W533" s="298"/>
      <c r="X533" s="143" t="str">
        <f t="shared" si="166"/>
        <v/>
      </c>
      <c r="Y533" s="143" t="str">
        <f t="shared" si="161"/>
        <v/>
      </c>
      <c r="Z533" s="143" t="str">
        <f t="shared" si="162"/>
        <v/>
      </c>
      <c r="AA533" s="149" t="str">
        <f t="shared" si="169"/>
        <v/>
      </c>
      <c r="AC533" s="188" t="e">
        <f>AC506</f>
        <v>#N/A</v>
      </c>
      <c r="AD533" s="189" t="e">
        <f>AD506</f>
        <v>#N/A</v>
      </c>
      <c r="AE533" s="189" t="e">
        <f>AE506</f>
        <v>#N/A</v>
      </c>
      <c r="AF533" s="189" t="e">
        <f>AF506</f>
        <v>#N/A</v>
      </c>
      <c r="AG533" s="205">
        <f t="shared" si="163"/>
        <v>0</v>
      </c>
      <c r="AI533" s="157" t="str">
        <f>IF(月報!G533&lt;&gt;"",月報!G533,"")</f>
        <v/>
      </c>
      <c r="AJ533" s="151" t="str">
        <f>IF(月報!W533&lt;&gt;"",月報!W533*24,"")</f>
        <v/>
      </c>
      <c r="AK533" s="151" t="str">
        <f>IF(月報!P533&lt;&gt;"",月報!P533,"")</f>
        <v/>
      </c>
      <c r="AL533" s="151" t="str">
        <f>IF(月報!Q533&lt;&gt;"",IF(月報!Q533="平日残","",月報!Q533),"")</f>
        <v/>
      </c>
      <c r="AM533" s="151"/>
      <c r="AN533" s="151" t="e">
        <f t="shared" si="168"/>
        <v>#N/A</v>
      </c>
      <c r="AO533" s="151" t="e">
        <f>IF($E533="","",VLOOKUP($E533,カレンダマスタ!$A$5:$E$381,5,FALSE))</f>
        <v>#N/A</v>
      </c>
      <c r="AQ533" s="197" t="str">
        <f>IF(G533="","",IF(VLOOKUP(E533,カレンダマスタ!$A$5:$D$381,4,FALSE)=0,"",1))</f>
        <v/>
      </c>
      <c r="AR533" s="152" t="str">
        <f>IF($G533="","",IF($AD533="NSTC",INDEX(カレンダマスタ!$I$26:$O$31,MATCH($G533,カレンダマスタ!$H$26:$H$31,1),MATCH($H533,カレンダマスタ!$I$25:$O$25,1)),
IF($AD533="CS本社",INDEX(カレンダマスタ!$I$36:$O$41,MATCH($G533,カレンダマスタ!$H$36:$H$41,1),MATCH($H533,カレンダマスタ!$I$35:$O$35,1)),
IF($AD533="NS本社",INDEX(カレンダマスタ!$I$94:$O$99,MATCH($G533,カレンダマスタ!$H$95:$H$100,1),MATCH($H533,カレンダマスタ!$I$93:$O$93,1)),
IF($AD533="ODC",INDEX(カレンダマスタ!$I$46:$O$51,MATCH($G533,カレンダマスタ!$H$46:$H$51,1),MATCH($H533,カレンダマスタ!$I$45:$O$45,1)),
IF($AD533="NS東京TC",INDEX(カレンダマスタ!$I$56:$O$61,MATCH($G533,カレンダマスタ!$H$56:$H$61,1),MATCH($H533,カレンダマスタ!$I$55:$O$55,1)),""))))))</f>
        <v/>
      </c>
      <c r="AS533" s="151" t="e">
        <f t="shared" si="164"/>
        <v>#N/A</v>
      </c>
      <c r="AU533" s="153" t="e">
        <f>IF(E533="","",VLOOKUP($E533,カレンダマスタ!$A$4:$E$381,4,FALSE))</f>
        <v>#N/A</v>
      </c>
      <c r="AV533" s="153" t="str">
        <f t="shared" si="170"/>
        <v/>
      </c>
      <c r="AW533" s="153" t="str">
        <f t="shared" si="171"/>
        <v/>
      </c>
      <c r="AX533" s="154" t="e">
        <f t="shared" si="172"/>
        <v>#N/A</v>
      </c>
      <c r="AY533" s="154" t="e">
        <f t="shared" si="173"/>
        <v>#N/A</v>
      </c>
      <c r="AZ533" s="144" t="e">
        <f>IF(AX533&amp;AW533="勤怠未設定","×",IF(AV533="勤怠修正","×",IF(AC533="外注","",IF(AA533="",IF(AY533&lt;&gt;"","×",""),IF(VLOOKUP(AA533,カレンダマスタ!$H$66:$I$83,2,FALSE)&lt;&gt;AY533,"×","OK")))))</f>
        <v>#N/A</v>
      </c>
      <c r="BC533" s="153" t="e">
        <f>IF(E533="","",VLOOKUP($E533,カレンダマスタ!$A$4:$E$381,4,FALSE))</f>
        <v>#N/A</v>
      </c>
      <c r="BD533" s="151" t="e">
        <f>IF(AC533="社員","",IF(AG533=0,"",IF(AD533="NSTC",IF(COUNTIF(カレンダマスタ!$Q$5:$Q$32,G533)=1,"OK","×"),
IF(AD533="NS本社",IF(COUNTIF(カレンダマスタ!$T$5:$T$32,G533)=1,"OK","×"),IF(COUNTIF(カレンダマスタ!$R$5:$R$32,G533)=1,"OK","×")))))</f>
        <v>#N/A</v>
      </c>
      <c r="BE533" s="151" t="e">
        <f>IF(AC533="社員","",IF(G533="","",IF(R533&lt;&gt;"","",IF(AF533="CS","OK",IF(VLOOKUP(E533,カレンダマスタ!$A$5:$D$381,4,FALSE)&gt;0,"",IF(OR(G533*24&gt;10.84,H533*24&lt;14.5)=TRUE,"×","OK"))))))</f>
        <v>#N/A</v>
      </c>
      <c r="BF533" s="151" t="e">
        <f t="shared" si="159"/>
        <v>#N/A</v>
      </c>
      <c r="BG533" s="151" t="e">
        <f t="shared" si="174"/>
        <v>#N/A</v>
      </c>
      <c r="BI533" s="144" t="e">
        <f t="shared" si="165"/>
        <v>#N/A</v>
      </c>
    </row>
    <row r="534" spans="2:61">
      <c r="B534" s="210"/>
      <c r="C534" s="535">
        <v>160491</v>
      </c>
      <c r="D534" s="112" t="s">
        <v>546</v>
      </c>
      <c r="E534" s="582">
        <v>45431</v>
      </c>
      <c r="F534" s="112" t="s">
        <v>370</v>
      </c>
      <c r="G534" s="587"/>
      <c r="H534" s="587"/>
      <c r="I534" s="114"/>
      <c r="J534" s="118"/>
      <c r="K534" s="115"/>
      <c r="L534" s="116"/>
      <c r="M534" s="116"/>
      <c r="N534" s="117"/>
      <c r="O534" s="118"/>
      <c r="P534" s="118"/>
      <c r="Q534" s="118"/>
      <c r="R534" s="119"/>
      <c r="S534" s="120"/>
      <c r="T534" s="433" t="str">
        <f t="shared" si="167"/>
        <v/>
      </c>
      <c r="U534" s="431">
        <f>SUM(T534:T540)</f>
        <v>0</v>
      </c>
      <c r="V534" s="431" t="e">
        <f t="shared" si="160"/>
        <v>#N/A</v>
      </c>
      <c r="W534" s="298"/>
      <c r="X534" s="113" t="str">
        <f t="shared" si="166"/>
        <v/>
      </c>
      <c r="Y534" s="113" t="str">
        <f t="shared" si="161"/>
        <v/>
      </c>
      <c r="Z534" s="113" t="str">
        <f t="shared" si="162"/>
        <v/>
      </c>
      <c r="AA534" s="119" t="str">
        <f t="shared" si="169"/>
        <v/>
      </c>
      <c r="AC534" s="190" t="e">
        <f>AC506</f>
        <v>#N/A</v>
      </c>
      <c r="AD534" s="191" t="e">
        <f>AD506</f>
        <v>#N/A</v>
      </c>
      <c r="AE534" s="191" t="e">
        <f>AE506</f>
        <v>#N/A</v>
      </c>
      <c r="AF534" s="191" t="e">
        <f>AF506</f>
        <v>#N/A</v>
      </c>
      <c r="AG534" s="206">
        <f t="shared" si="163"/>
        <v>0</v>
      </c>
      <c r="AI534" s="159" t="str">
        <f>IF(月報!G534&lt;&gt;"",月報!G534,"")</f>
        <v/>
      </c>
      <c r="AJ534" s="122" t="str">
        <f>IF(月報!W534&lt;&gt;"",月報!W534*24,"")</f>
        <v/>
      </c>
      <c r="AK534" s="122" t="str">
        <f>IF(月報!P534&lt;&gt;"",月報!P534,"")</f>
        <v/>
      </c>
      <c r="AL534" s="122" t="str">
        <f>IF(月報!Q534&lt;&gt;"",IF(月報!Q534="平日残","",月報!Q534),"")</f>
        <v/>
      </c>
      <c r="AM534" s="122"/>
      <c r="AN534" s="122" t="e">
        <f t="shared" si="168"/>
        <v>#N/A</v>
      </c>
      <c r="AO534" s="122" t="e">
        <f>IF($E534="","",VLOOKUP($E534,カレンダマスタ!$A$5:$E$381,5,FALSE))</f>
        <v>#N/A</v>
      </c>
      <c r="AQ534" s="195" t="str">
        <f>IF(G534="","",IF(VLOOKUP(E534,カレンダマスタ!$A$5:$D$381,4,FALSE)=0,"",1))</f>
        <v/>
      </c>
      <c r="AR534" s="123" t="str">
        <f>IF($G534="","",IF($AD534="NSTC",INDEX(カレンダマスタ!$I$26:$O$31,MATCH($G534,カレンダマスタ!$H$26:$H$31,1),MATCH($H534,カレンダマスタ!$I$25:$O$25,1)),
IF($AD534="CS本社",INDEX(カレンダマスタ!$I$36:$O$41,MATCH($G534,カレンダマスタ!$H$36:$H$41,1),MATCH($H534,カレンダマスタ!$I$35:$O$35,1)),
IF($AD534="NS本社",INDEX(カレンダマスタ!$I$94:$O$99,MATCH($G534,カレンダマスタ!$H$95:$H$100,1),MATCH($H534,カレンダマスタ!$I$93:$O$93,1)),
IF($AD534="ODC",INDEX(カレンダマスタ!$I$46:$O$51,MATCH($G534,カレンダマスタ!$H$46:$H$51,1),MATCH($H534,カレンダマスタ!$I$45:$O$45,1)),
IF($AD534="NS東京TC",INDEX(カレンダマスタ!$I$56:$O$61,MATCH($G534,カレンダマスタ!$H$56:$H$61,1),MATCH($H534,カレンダマスタ!$I$55:$O$55,1)),""))))))</f>
        <v/>
      </c>
      <c r="AS534" s="122" t="e">
        <f t="shared" si="164"/>
        <v>#N/A</v>
      </c>
      <c r="AU534" s="124" t="e">
        <f>IF(E534="","",VLOOKUP($E534,カレンダマスタ!$A$4:$E$381,4,FALSE))</f>
        <v>#N/A</v>
      </c>
      <c r="AV534" s="124" t="str">
        <f t="shared" si="170"/>
        <v/>
      </c>
      <c r="AW534" s="124" t="str">
        <f t="shared" si="171"/>
        <v/>
      </c>
      <c r="AX534" s="125" t="e">
        <f t="shared" si="172"/>
        <v>#N/A</v>
      </c>
      <c r="AY534" s="125" t="e">
        <f t="shared" si="173"/>
        <v>#N/A</v>
      </c>
      <c r="AZ534" s="114" t="e">
        <f>IF(AX534&amp;AW534="勤怠未設定","×",IF(AV534="勤怠修正","×",IF(AC534="外注","",IF(AA534="",IF(AY534&lt;&gt;"","×",""),IF(VLOOKUP(AA534,カレンダマスタ!$H$66:$I$83,2,FALSE)&lt;&gt;AY534,"×","OK")))))</f>
        <v>#N/A</v>
      </c>
      <c r="BC534" s="124" t="e">
        <f>IF(E534="","",VLOOKUP($E534,カレンダマスタ!$A$4:$E$381,4,FALSE))</f>
        <v>#N/A</v>
      </c>
      <c r="BD534" s="122" t="e">
        <f>IF(AC534="社員","",IF(AG534=0,"",IF(AD534="NSTC",IF(COUNTIF(カレンダマスタ!$Q$5:$Q$32,G534)=1,"OK","×"),
IF(AD534="NS本社",IF(COUNTIF(カレンダマスタ!$T$5:$T$32,G534)=1,"OK","×"),IF(COUNTIF(カレンダマスタ!$R$5:$R$32,G534)=1,"OK","×")))))</f>
        <v>#N/A</v>
      </c>
      <c r="BE534" s="122" t="e">
        <f>IF(AC534="社員","",IF(G534="","",IF(R534&lt;&gt;"","",IF(AF534="CS","OK",IF(VLOOKUP(E534,カレンダマスタ!$A$5:$D$381,4,FALSE)&gt;0,"",IF(OR(G534*24&gt;10.84,H534*24&lt;14.5)=TRUE,"×","OK"))))))</f>
        <v>#N/A</v>
      </c>
      <c r="BF534" s="122" t="e">
        <f t="shared" si="159"/>
        <v>#N/A</v>
      </c>
      <c r="BG534" s="122" t="e">
        <f t="shared" si="174"/>
        <v>#N/A</v>
      </c>
      <c r="BI534" s="114" t="e">
        <f t="shared" si="165"/>
        <v>#N/A</v>
      </c>
    </row>
    <row r="535" spans="2:61">
      <c r="B535" s="210"/>
      <c r="C535" s="536">
        <v>160491</v>
      </c>
      <c r="D535" s="128" t="s">
        <v>546</v>
      </c>
      <c r="E535" s="583">
        <v>45432</v>
      </c>
      <c r="F535" s="128" t="s">
        <v>201</v>
      </c>
      <c r="G535" s="588"/>
      <c r="H535" s="588"/>
      <c r="I535" s="130"/>
      <c r="J535" s="139"/>
      <c r="K535" s="131"/>
      <c r="L535" s="132"/>
      <c r="M535" s="132"/>
      <c r="N535" s="141"/>
      <c r="O535" s="139"/>
      <c r="P535" s="139"/>
      <c r="Q535" s="139"/>
      <c r="R535" s="133"/>
      <c r="S535" s="134"/>
      <c r="T535" s="434" t="str">
        <f t="shared" si="167"/>
        <v/>
      </c>
      <c r="U535" s="429"/>
      <c r="V535" s="429" t="e">
        <f t="shared" si="160"/>
        <v>#N/A</v>
      </c>
      <c r="W535" s="298"/>
      <c r="X535" s="129" t="str">
        <f t="shared" si="166"/>
        <v/>
      </c>
      <c r="Y535" s="129" t="str">
        <f t="shared" si="161"/>
        <v/>
      </c>
      <c r="Z535" s="129" t="str">
        <f t="shared" si="162"/>
        <v/>
      </c>
      <c r="AA535" s="133" t="str">
        <f t="shared" si="169"/>
        <v/>
      </c>
      <c r="AC535" s="186" t="e">
        <f>AC506</f>
        <v>#N/A</v>
      </c>
      <c r="AD535" s="187" t="e">
        <f>AD506</f>
        <v>#N/A</v>
      </c>
      <c r="AE535" s="187" t="e">
        <f>AE506</f>
        <v>#N/A</v>
      </c>
      <c r="AF535" s="187" t="e">
        <f>AF506</f>
        <v>#N/A</v>
      </c>
      <c r="AG535" s="204">
        <f t="shared" si="163"/>
        <v>0</v>
      </c>
      <c r="AI535" s="135" t="str">
        <f>IF(月報!G535&lt;&gt;"",月報!G535,"")</f>
        <v/>
      </c>
      <c r="AJ535" s="126" t="str">
        <f>IF(月報!W535&lt;&gt;"",月報!W535*24,"")</f>
        <v/>
      </c>
      <c r="AK535" s="126" t="str">
        <f>IF(月報!P535&lt;&gt;"",月報!P535,"")</f>
        <v/>
      </c>
      <c r="AL535" s="126" t="str">
        <f>IF(月報!Q535&lt;&gt;"",IF(月報!Q535="平日残","",月報!Q535),"")</f>
        <v/>
      </c>
      <c r="AM535" s="126"/>
      <c r="AN535" s="126" t="e">
        <f t="shared" si="168"/>
        <v>#N/A</v>
      </c>
      <c r="AO535" s="126" t="e">
        <f>IF($E535="","",VLOOKUP($E535,カレンダマスタ!$A$5:$E$381,5,FALSE))</f>
        <v>#N/A</v>
      </c>
      <c r="AQ535" s="196" t="str">
        <f>IF(G535="","",IF(VLOOKUP(E535,カレンダマスタ!$A$5:$D$381,4,FALSE)=0,"",1))</f>
        <v/>
      </c>
      <c r="AR535" s="136" t="str">
        <f>IF($G535="","",IF($AD535="NSTC",INDEX(カレンダマスタ!$I$26:$O$31,MATCH($G535,カレンダマスタ!$H$26:$H$31,1),MATCH($H535,カレンダマスタ!$I$25:$O$25,1)),
IF($AD535="CS本社",INDEX(カレンダマスタ!$I$36:$O$41,MATCH($G535,カレンダマスタ!$H$36:$H$41,1),MATCH($H535,カレンダマスタ!$I$35:$O$35,1)),
IF($AD535="NS本社",INDEX(カレンダマスタ!$I$94:$O$99,MATCH($G535,カレンダマスタ!$H$95:$H$100,1),MATCH($H535,カレンダマスタ!$I$93:$O$93,1)),
IF($AD535="ODC",INDEX(カレンダマスタ!$I$46:$O$51,MATCH($G535,カレンダマスタ!$H$46:$H$51,1),MATCH($H535,カレンダマスタ!$I$45:$O$45,1)),
IF($AD535="NS東京TC",INDEX(カレンダマスタ!$I$56:$O$61,MATCH($G535,カレンダマスタ!$H$56:$H$61,1),MATCH($H535,カレンダマスタ!$I$55:$O$55,1)),""))))))</f>
        <v/>
      </c>
      <c r="AS535" s="126" t="e">
        <f t="shared" si="164"/>
        <v>#N/A</v>
      </c>
      <c r="AU535" s="137" t="e">
        <f>IF(E535="","",VLOOKUP($E535,カレンダマスタ!$A$4:$E$381,4,FALSE))</f>
        <v>#N/A</v>
      </c>
      <c r="AV535" s="137" t="str">
        <f t="shared" si="170"/>
        <v/>
      </c>
      <c r="AW535" s="137" t="str">
        <f t="shared" si="171"/>
        <v/>
      </c>
      <c r="AX535" s="138" t="e">
        <f>IF(E535="","",IF(AND(AU535&gt;=1,J535&lt;&gt;"",AA535=""),"勤怠未設定",IF(AA535&lt;&gt;"",AA535,"")))</f>
        <v>#N/A</v>
      </c>
      <c r="AY535" s="138" t="e">
        <f t="shared" si="173"/>
        <v>#N/A</v>
      </c>
      <c r="AZ535" s="130" t="e">
        <f>IF(AX535&amp;AW535="勤怠未設定","×",IF(AV535="勤怠修正","×",IF(AC535="外注","",IF(AA535="",IF(AY535&lt;&gt;"","×",""),IF(VLOOKUP(AA535,カレンダマスタ!$H$66:$I$83,2,FALSE)&lt;&gt;AY535,"×","OK")))))</f>
        <v>#N/A</v>
      </c>
      <c r="BC535" s="137" t="e">
        <f>IF(E535="","",VLOOKUP($E535,カレンダマスタ!$A$4:$E$381,4,FALSE))</f>
        <v>#N/A</v>
      </c>
      <c r="BD535" s="126" t="e">
        <f>IF(AC535="社員","",IF(AG535=0,"",IF(AD535="NSTC",IF(COUNTIF(カレンダマスタ!$Q$5:$Q$32,G535)=1,"OK","×"),
IF(AD535="NS本社",IF(COUNTIF(カレンダマスタ!$T$5:$T$32,G535)=1,"OK","×"),IF(COUNTIF(カレンダマスタ!$R$5:$R$32,G535)=1,"OK","×")))))</f>
        <v>#N/A</v>
      </c>
      <c r="BE535" s="126" t="e">
        <f>IF(AC535="社員","",IF(G535="","",IF(R535&lt;&gt;"","",IF(AF535="CS","OK",IF(VLOOKUP(E535,カレンダマスタ!$A$5:$D$381,4,FALSE)&gt;0,"",IF(OR(G535*24&gt;10.84,H535*24&lt;14.5)=TRUE,"×","OK"))))))</f>
        <v>#N/A</v>
      </c>
      <c r="BF535" s="126" t="e">
        <f t="shared" si="159"/>
        <v>#N/A</v>
      </c>
      <c r="BG535" s="126" t="e">
        <f t="shared" si="174"/>
        <v>#N/A</v>
      </c>
      <c r="BI535" s="130" t="e">
        <f t="shared" si="165"/>
        <v>#N/A</v>
      </c>
    </row>
    <row r="536" spans="2:61">
      <c r="B536" s="210"/>
      <c r="C536" s="536"/>
      <c r="D536" s="128"/>
      <c r="E536" s="583"/>
      <c r="F536" s="128"/>
      <c r="G536" s="588"/>
      <c r="H536" s="588"/>
      <c r="I536" s="130"/>
      <c r="J536" s="139"/>
      <c r="K536" s="131"/>
      <c r="L536" s="132"/>
      <c r="M536" s="132"/>
      <c r="N536" s="141"/>
      <c r="O536" s="139"/>
      <c r="P536" s="139"/>
      <c r="Q536" s="139"/>
      <c r="R536" s="133"/>
      <c r="S536" s="134"/>
      <c r="T536" s="434" t="str">
        <f t="shared" si="167"/>
        <v/>
      </c>
      <c r="U536" s="429"/>
      <c r="V536" s="429" t="e">
        <f t="shared" si="160"/>
        <v>#N/A</v>
      </c>
      <c r="W536" s="298"/>
      <c r="X536" s="129" t="str">
        <f t="shared" si="166"/>
        <v/>
      </c>
      <c r="Y536" s="129" t="str">
        <f t="shared" si="161"/>
        <v/>
      </c>
      <c r="Z536" s="129" t="str">
        <f t="shared" si="162"/>
        <v/>
      </c>
      <c r="AA536" s="133" t="str">
        <f t="shared" si="169"/>
        <v/>
      </c>
      <c r="AC536" s="186" t="e">
        <f>AC506</f>
        <v>#N/A</v>
      </c>
      <c r="AD536" s="187" t="e">
        <f>AD506</f>
        <v>#N/A</v>
      </c>
      <c r="AE536" s="187" t="e">
        <f>AE506</f>
        <v>#N/A</v>
      </c>
      <c r="AF536" s="187" t="e">
        <f>AF506</f>
        <v>#N/A</v>
      </c>
      <c r="AG536" s="204">
        <f t="shared" si="163"/>
        <v>0</v>
      </c>
      <c r="AI536" s="160" t="str">
        <f>IF(月報!G536&lt;&gt;"",月報!G536,"")</f>
        <v/>
      </c>
      <c r="AJ536" s="126" t="str">
        <f>IF(月報!W536&lt;&gt;"",月報!W536*24,"")</f>
        <v/>
      </c>
      <c r="AK536" s="126" t="str">
        <f>IF(月報!P536&lt;&gt;"",月報!P536,"")</f>
        <v/>
      </c>
      <c r="AL536" s="126" t="str">
        <f>IF(月報!Q536&lt;&gt;"",IF(月報!Q536="平日残","",月報!Q536),"")</f>
        <v/>
      </c>
      <c r="AM536" s="126"/>
      <c r="AN536" s="126" t="str">
        <f t="shared" si="168"/>
        <v/>
      </c>
      <c r="AO536" s="126" t="str">
        <f>IF($E536="","",VLOOKUP($E536,カレンダマスタ!$A$5:$E$381,5,FALSE))</f>
        <v/>
      </c>
      <c r="AQ536" s="196" t="str">
        <f>IF(G536="","",IF(VLOOKUP(E536,カレンダマスタ!$A$5:$D$381,4,FALSE)=0,"",1))</f>
        <v/>
      </c>
      <c r="AR536" s="136" t="str">
        <f>IF($G536="","",IF($AD536="NSTC",INDEX(カレンダマスタ!$I$26:$O$31,MATCH($G536,カレンダマスタ!$H$26:$H$31,1),MATCH($H536,カレンダマスタ!$I$25:$O$25,1)),
IF($AD536="CS本社",INDEX(カレンダマスタ!$I$36:$O$41,MATCH($G536,カレンダマスタ!$H$36:$H$41,1),MATCH($H536,カレンダマスタ!$I$35:$O$35,1)),
IF($AD536="NS本社",INDEX(カレンダマスタ!$I$94:$O$99,MATCH($G536,カレンダマスタ!$H$95:$H$100,1),MATCH($H536,カレンダマスタ!$I$93:$O$93,1)),
IF($AD536="ODC",INDEX(カレンダマスタ!$I$46:$O$51,MATCH($G536,カレンダマスタ!$H$46:$H$51,1),MATCH($H536,カレンダマスタ!$I$45:$O$45,1)),
IF($AD536="NS東京TC",INDEX(カレンダマスタ!$I$56:$O$61,MATCH($G536,カレンダマスタ!$H$56:$H$61,1),MATCH($H536,カレンダマスタ!$I$55:$O$55,1)),""))))))</f>
        <v/>
      </c>
      <c r="AS536" s="126" t="e">
        <f t="shared" si="164"/>
        <v>#N/A</v>
      </c>
      <c r="AU536" s="137" t="str">
        <f>IF(E536="","",VLOOKUP($E536,カレンダマスタ!$A$4:$E$381,4,FALSE))</f>
        <v/>
      </c>
      <c r="AV536" s="137" t="str">
        <f t="shared" si="170"/>
        <v/>
      </c>
      <c r="AW536" s="137" t="str">
        <f t="shared" si="171"/>
        <v/>
      </c>
      <c r="AX536" s="138" t="str">
        <f t="shared" si="172"/>
        <v/>
      </c>
      <c r="AY536" s="138" t="e">
        <f t="shared" si="173"/>
        <v>#N/A</v>
      </c>
      <c r="AZ536" s="130" t="e">
        <f>IF(AX536&amp;AW536="勤怠未設定","×",IF(AV536="勤怠修正","×",IF(AC536="外注","",IF(AA536="",IF(AY536&lt;&gt;"","×",""),IF(VLOOKUP(AA536,カレンダマスタ!$H$66:$I$83,2,FALSE)&lt;&gt;AY536,"×","OK")))))</f>
        <v>#N/A</v>
      </c>
      <c r="BC536" s="137" t="str">
        <f>IF(E536="","",VLOOKUP($E536,カレンダマスタ!$A$4:$E$381,4,FALSE))</f>
        <v/>
      </c>
      <c r="BD536" s="126" t="e">
        <f>IF(AC536="社員","",IF(AG536=0,"",IF(AD536="NSTC",IF(COUNTIF(カレンダマスタ!$Q$5:$Q$32,G536)=1,"OK","×"),
IF(AD536="NS本社",IF(COUNTIF(カレンダマスタ!$T$5:$T$32,G536)=1,"OK","×"),IF(COUNTIF(カレンダマスタ!$R$5:$R$32,G536)=1,"OK","×")))))</f>
        <v>#N/A</v>
      </c>
      <c r="BE536" s="126" t="e">
        <f>IF(AC536="社員","",IF(G536="","",IF(R536&lt;&gt;"","",IF(AF536="CS","OK",IF(VLOOKUP(E536,カレンダマスタ!$A$5:$D$381,4,FALSE)&gt;0,"",IF(OR(G536*24&gt;10.84,H536*24&lt;14.5)=TRUE,"×","OK"))))))</f>
        <v>#N/A</v>
      </c>
      <c r="BF536" s="126" t="e">
        <f t="shared" si="159"/>
        <v>#N/A</v>
      </c>
      <c r="BG536" s="126" t="e">
        <f t="shared" si="174"/>
        <v>#N/A</v>
      </c>
      <c r="BI536" s="130" t="e">
        <f t="shared" si="165"/>
        <v>#N/A</v>
      </c>
    </row>
    <row r="537" spans="2:61">
      <c r="B537" s="210"/>
      <c r="C537" s="536"/>
      <c r="D537" s="128"/>
      <c r="E537" s="214"/>
      <c r="F537" s="128"/>
      <c r="G537" s="588"/>
      <c r="H537" s="588"/>
      <c r="I537" s="131"/>
      <c r="J537" s="139"/>
      <c r="K537" s="131"/>
      <c r="L537" s="132"/>
      <c r="M537" s="132"/>
      <c r="N537" s="141"/>
      <c r="O537" s="139"/>
      <c r="P537" s="139"/>
      <c r="Q537" s="139"/>
      <c r="R537" s="133"/>
      <c r="S537" s="134"/>
      <c r="T537" s="434" t="str">
        <f t="shared" si="167"/>
        <v/>
      </c>
      <c r="U537" s="429"/>
      <c r="V537" s="429" t="e">
        <f t="shared" si="160"/>
        <v>#N/A</v>
      </c>
      <c r="W537" s="298"/>
      <c r="X537" s="129" t="str">
        <f t="shared" si="166"/>
        <v/>
      </c>
      <c r="Y537" s="129" t="str">
        <f t="shared" si="161"/>
        <v/>
      </c>
      <c r="Z537" s="129" t="str">
        <f t="shared" si="162"/>
        <v/>
      </c>
      <c r="AA537" s="133" t="str">
        <f t="shared" si="169"/>
        <v/>
      </c>
      <c r="AC537" s="186" t="e">
        <f>AC506</f>
        <v>#N/A</v>
      </c>
      <c r="AD537" s="187" t="e">
        <f>AD506</f>
        <v>#N/A</v>
      </c>
      <c r="AE537" s="187" t="e">
        <f>AE506</f>
        <v>#N/A</v>
      </c>
      <c r="AF537" s="187" t="e">
        <f>AF506</f>
        <v>#N/A</v>
      </c>
      <c r="AG537" s="204">
        <f t="shared" si="163"/>
        <v>0</v>
      </c>
      <c r="AI537" s="160" t="str">
        <f>IF(月報!G537&lt;&gt;"",月報!G537,"")</f>
        <v/>
      </c>
      <c r="AJ537" s="126" t="str">
        <f>IF(月報!W537&lt;&gt;"",月報!W537*24,"")</f>
        <v/>
      </c>
      <c r="AK537" s="126" t="str">
        <f>IF(月報!P537&lt;&gt;"",月報!P537,"")</f>
        <v/>
      </c>
      <c r="AL537" s="126" t="str">
        <f>IF(月報!Q537&lt;&gt;"",IF(月報!Q537="平日残","",月報!Q537),"")</f>
        <v/>
      </c>
      <c r="AM537" s="126"/>
      <c r="AN537" s="126" t="str">
        <f t="shared" si="168"/>
        <v/>
      </c>
      <c r="AO537" s="126" t="str">
        <f>IF($E537="","",VLOOKUP($E537,カレンダマスタ!$A$5:$E$381,5,FALSE))</f>
        <v/>
      </c>
      <c r="AQ537" s="196" t="str">
        <f>IF(G537="","",IF(VLOOKUP(E537,カレンダマスタ!$A$5:$D$381,4,FALSE)=0,"",1))</f>
        <v/>
      </c>
      <c r="AR537" s="136" t="str">
        <f>IF($G537="","",IF($AD537="NSTC",INDEX(カレンダマスタ!$I$26:$O$31,MATCH($G537,カレンダマスタ!$H$26:$H$31,1),MATCH($H537,カレンダマスタ!$I$25:$O$25,1)),
IF($AD537="CS本社",INDEX(カレンダマスタ!$I$36:$O$41,MATCH($G537,カレンダマスタ!$H$36:$H$41,1),MATCH($H537,カレンダマスタ!$I$35:$O$35,1)),
IF($AD537="NS本社",INDEX(カレンダマスタ!$I$94:$O$99,MATCH($G537,カレンダマスタ!$H$95:$H$100,1),MATCH($H537,カレンダマスタ!$I$93:$O$93,1)),
IF($AD537="ODC",INDEX(カレンダマスタ!$I$46:$O$51,MATCH($G537,カレンダマスタ!$H$46:$H$51,1),MATCH($H537,カレンダマスタ!$I$45:$O$45,1)),
IF($AD537="NS東京TC",INDEX(カレンダマスタ!$I$56:$O$61,MATCH($G537,カレンダマスタ!$H$56:$H$61,1),MATCH($H537,カレンダマスタ!$I$55:$O$55,1)),""))))))</f>
        <v/>
      </c>
      <c r="AS537" s="126" t="e">
        <f t="shared" si="164"/>
        <v>#N/A</v>
      </c>
      <c r="AU537" s="137" t="str">
        <f>IF(E537="","",VLOOKUP($E537,カレンダマスタ!$A$4:$E$381,4,FALSE))</f>
        <v/>
      </c>
      <c r="AV537" s="137" t="str">
        <f t="shared" si="170"/>
        <v/>
      </c>
      <c r="AW537" s="137" t="str">
        <f t="shared" si="171"/>
        <v/>
      </c>
      <c r="AX537" s="138" t="str">
        <f t="shared" si="172"/>
        <v/>
      </c>
      <c r="AY537" s="138" t="e">
        <f t="shared" si="173"/>
        <v>#N/A</v>
      </c>
      <c r="AZ537" s="130" t="e">
        <f>IF(AX537&amp;AW537="勤怠未設定","×",IF(AV537="勤怠修正","×",IF(AC537="外注","",IF(AA537="",IF(AY537&lt;&gt;"","×",""),IF(VLOOKUP(AA537,カレンダマスタ!$H$66:$I$83,2,FALSE)&lt;&gt;AY537,"×","OK")))))</f>
        <v>#N/A</v>
      </c>
      <c r="BC537" s="137" t="str">
        <f>IF(E537="","",VLOOKUP($E537,カレンダマスタ!$A$4:$E$381,4,FALSE))</f>
        <v/>
      </c>
      <c r="BD537" s="126" t="e">
        <f>IF(AC537="社員","",IF(AG537=0,"",IF(AD537="NSTC",IF(COUNTIF(カレンダマスタ!$Q$5:$Q$32,G537)=1,"OK","×"),
IF(AD537="NS本社",IF(COUNTIF(カレンダマスタ!$T$5:$T$32,G537)=1,"OK","×"),IF(COUNTIF(カレンダマスタ!$R$5:$R$32,G537)=1,"OK","×")))))</f>
        <v>#N/A</v>
      </c>
      <c r="BE537" s="126" t="e">
        <f>IF(AC537="社員","",IF(G537="","",IF(R537&lt;&gt;"","",IF(AF537="CS","OK",IF(VLOOKUP(E537,カレンダマスタ!$A$5:$D$381,4,FALSE)&gt;0,"",IF(OR(G537*24&gt;10.84,H537*24&lt;14.5)=TRUE,"×","OK"))))))</f>
        <v>#N/A</v>
      </c>
      <c r="BF537" s="126" t="e">
        <f t="shared" si="159"/>
        <v>#N/A</v>
      </c>
      <c r="BG537" s="126" t="e">
        <f t="shared" si="174"/>
        <v>#N/A</v>
      </c>
      <c r="BI537" s="130" t="e">
        <f t="shared" si="165"/>
        <v>#N/A</v>
      </c>
    </row>
    <row r="538" spans="2:61">
      <c r="B538" s="210"/>
      <c r="C538" s="536"/>
      <c r="D538" s="128"/>
      <c r="E538" s="214"/>
      <c r="F538" s="128"/>
      <c r="G538" s="588"/>
      <c r="H538" s="588"/>
      <c r="I538" s="131"/>
      <c r="J538" s="139"/>
      <c r="K538" s="131"/>
      <c r="L538" s="132"/>
      <c r="M538" s="132"/>
      <c r="N538" s="141"/>
      <c r="O538" s="139"/>
      <c r="P538" s="139"/>
      <c r="Q538" s="139"/>
      <c r="R538" s="133"/>
      <c r="S538" s="134"/>
      <c r="T538" s="434" t="str">
        <f t="shared" si="167"/>
        <v/>
      </c>
      <c r="U538" s="429"/>
      <c r="V538" s="429" t="e">
        <f t="shared" si="160"/>
        <v>#N/A</v>
      </c>
      <c r="W538" s="298"/>
      <c r="X538" s="129" t="str">
        <f t="shared" si="166"/>
        <v/>
      </c>
      <c r="Y538" s="129" t="str">
        <f t="shared" si="161"/>
        <v/>
      </c>
      <c r="Z538" s="129" t="str">
        <f t="shared" si="162"/>
        <v/>
      </c>
      <c r="AA538" s="133" t="str">
        <f t="shared" si="169"/>
        <v/>
      </c>
      <c r="AC538" s="186" t="e">
        <f>AC506</f>
        <v>#N/A</v>
      </c>
      <c r="AD538" s="187" t="e">
        <f>AD506</f>
        <v>#N/A</v>
      </c>
      <c r="AE538" s="187" t="e">
        <f>AE506</f>
        <v>#N/A</v>
      </c>
      <c r="AF538" s="187" t="e">
        <f>AF506</f>
        <v>#N/A</v>
      </c>
      <c r="AG538" s="204">
        <f t="shared" si="163"/>
        <v>0</v>
      </c>
      <c r="AI538" s="160" t="str">
        <f>IF(月報!G538&lt;&gt;"",月報!G538,"")</f>
        <v/>
      </c>
      <c r="AJ538" s="126" t="str">
        <f>IF(月報!W538&lt;&gt;"",月報!W538*24,"")</f>
        <v/>
      </c>
      <c r="AK538" s="126" t="str">
        <f>IF(月報!P538&lt;&gt;"",月報!P538,"")</f>
        <v/>
      </c>
      <c r="AL538" s="126" t="str">
        <f>IF(月報!Q538&lt;&gt;"",IF(月報!Q538="平日残","",月報!Q538),"")</f>
        <v/>
      </c>
      <c r="AM538" s="126"/>
      <c r="AN538" s="126" t="str">
        <f t="shared" si="168"/>
        <v/>
      </c>
      <c r="AO538" s="126" t="str">
        <f>IF($E538="","",VLOOKUP($E538,カレンダマスタ!$A$5:$E$381,5,FALSE))</f>
        <v/>
      </c>
      <c r="AQ538" s="196" t="str">
        <f>IF(G538="","",IF(VLOOKUP(E538,カレンダマスタ!$A$5:$D$381,4,FALSE)=0,"",1))</f>
        <v/>
      </c>
      <c r="AR538" s="136" t="str">
        <f>IF($G538="","",IF($AD538="NSTC",INDEX(カレンダマスタ!$I$26:$O$31,MATCH($G538,カレンダマスタ!$H$26:$H$31,1),MATCH($H538,カレンダマスタ!$I$25:$O$25,1)),
IF($AD538="CS本社",INDEX(カレンダマスタ!$I$36:$O$41,MATCH($G538,カレンダマスタ!$H$36:$H$41,1),MATCH($H538,カレンダマスタ!$I$35:$O$35,1)),
IF($AD538="NS本社",INDEX(カレンダマスタ!$I$94:$O$99,MATCH($G538,カレンダマスタ!$H$95:$H$100,1),MATCH($H538,カレンダマスタ!$I$93:$O$93,1)),
IF($AD538="ODC",INDEX(カレンダマスタ!$I$46:$O$51,MATCH($G538,カレンダマスタ!$H$46:$H$51,1),MATCH($H538,カレンダマスタ!$I$45:$O$45,1)),
IF($AD538="NS東京TC",INDEX(カレンダマスタ!$I$56:$O$61,MATCH($G538,カレンダマスタ!$H$56:$H$61,1),MATCH($H538,カレンダマスタ!$I$55:$O$55,1)),""))))))</f>
        <v/>
      </c>
      <c r="AS538" s="126" t="e">
        <f t="shared" si="164"/>
        <v>#N/A</v>
      </c>
      <c r="AU538" s="137" t="str">
        <f>IF(E538="","",VLOOKUP($E538,カレンダマスタ!$A$4:$E$381,4,FALSE))</f>
        <v/>
      </c>
      <c r="AV538" s="137" t="str">
        <f t="shared" si="170"/>
        <v/>
      </c>
      <c r="AW538" s="137" t="str">
        <f t="shared" si="171"/>
        <v/>
      </c>
      <c r="AX538" s="138" t="str">
        <f t="shared" si="172"/>
        <v/>
      </c>
      <c r="AY538" s="138" t="e">
        <f t="shared" si="173"/>
        <v>#N/A</v>
      </c>
      <c r="AZ538" s="130" t="e">
        <f>IF(AX538&amp;AW538="勤怠未設定","×",IF(AV538="勤怠修正","×",IF(AC538="外注","",IF(AA538="",IF(AY538&lt;&gt;"","×",""),IF(VLOOKUP(AA538,カレンダマスタ!$H$66:$I$83,2,FALSE)&lt;&gt;AY538,"×","OK")))))</f>
        <v>#N/A</v>
      </c>
      <c r="BC538" s="137" t="str">
        <f>IF(E538="","",VLOOKUP($E538,カレンダマスタ!$A$4:$E$381,4,FALSE))</f>
        <v/>
      </c>
      <c r="BD538" s="126" t="e">
        <f>IF(AC538="社員","",IF(AG538=0,"",IF(AD538="NSTC",IF(COUNTIF(カレンダマスタ!$Q$5:$Q$32,G538)=1,"OK","×"),
IF(AD538="NS本社",IF(COUNTIF(カレンダマスタ!$T$5:$T$32,G538)=1,"OK","×"),IF(COUNTIF(カレンダマスタ!$R$5:$R$32,G538)=1,"OK","×")))))</f>
        <v>#N/A</v>
      </c>
      <c r="BE538" s="126" t="e">
        <f>IF(AC538="社員","",IF(G538="","",IF(R538&lt;&gt;"","",IF(AF538="CS","OK",IF(VLOOKUP(E538,カレンダマスタ!$A$5:$D$381,4,FALSE)&gt;0,"",IF(OR(G538*24&gt;10.84,H538*24&lt;14.5)=TRUE,"×","OK"))))))</f>
        <v>#N/A</v>
      </c>
      <c r="BF538" s="126" t="e">
        <f t="shared" si="159"/>
        <v>#N/A</v>
      </c>
      <c r="BG538" s="126" t="e">
        <f t="shared" si="174"/>
        <v>#N/A</v>
      </c>
      <c r="BI538" s="130" t="e">
        <f t="shared" si="165"/>
        <v>#N/A</v>
      </c>
    </row>
    <row r="539" spans="2:61">
      <c r="B539" s="210"/>
      <c r="C539" s="536"/>
      <c r="D539" s="128"/>
      <c r="E539" s="214"/>
      <c r="F539" s="128"/>
      <c r="G539" s="588"/>
      <c r="H539" s="588"/>
      <c r="I539" s="131"/>
      <c r="J539" s="139"/>
      <c r="K539" s="131"/>
      <c r="L539" s="132"/>
      <c r="M539" s="132"/>
      <c r="N539" s="141"/>
      <c r="O539" s="139"/>
      <c r="P539" s="139"/>
      <c r="Q539" s="139"/>
      <c r="R539" s="133"/>
      <c r="S539" s="134"/>
      <c r="T539" s="434" t="str">
        <f t="shared" si="167"/>
        <v/>
      </c>
      <c r="U539" s="429"/>
      <c r="V539" s="429" t="e">
        <f t="shared" si="160"/>
        <v>#N/A</v>
      </c>
      <c r="W539" s="298"/>
      <c r="X539" s="129" t="str">
        <f t="shared" si="166"/>
        <v/>
      </c>
      <c r="Y539" s="129" t="str">
        <f t="shared" si="161"/>
        <v/>
      </c>
      <c r="Z539" s="129" t="str">
        <f t="shared" si="162"/>
        <v/>
      </c>
      <c r="AA539" s="133" t="str">
        <f t="shared" si="169"/>
        <v/>
      </c>
      <c r="AC539" s="186" t="e">
        <f>AC506</f>
        <v>#N/A</v>
      </c>
      <c r="AD539" s="187" t="e">
        <f>AD506</f>
        <v>#N/A</v>
      </c>
      <c r="AE539" s="187" t="e">
        <f>AE506</f>
        <v>#N/A</v>
      </c>
      <c r="AF539" s="187" t="e">
        <f>AF506</f>
        <v>#N/A</v>
      </c>
      <c r="AG539" s="204">
        <f t="shared" si="163"/>
        <v>0</v>
      </c>
      <c r="AI539" s="160" t="str">
        <f>IF(月報!G539&lt;&gt;"",月報!G539,"")</f>
        <v/>
      </c>
      <c r="AJ539" s="126" t="str">
        <f>IF(月報!W539&lt;&gt;"",月報!W539*24,"")</f>
        <v/>
      </c>
      <c r="AK539" s="126" t="str">
        <f>IF(月報!P539&lt;&gt;"",月報!P539,"")</f>
        <v/>
      </c>
      <c r="AL539" s="126" t="str">
        <f>IF(月報!Q539&lt;&gt;"",IF(月報!Q539="平日残","",月報!Q539),"")</f>
        <v/>
      </c>
      <c r="AM539" s="126"/>
      <c r="AN539" s="126" t="str">
        <f t="shared" si="168"/>
        <v/>
      </c>
      <c r="AO539" s="126" t="str">
        <f>IF($E539="","",VLOOKUP($E539,カレンダマスタ!$A$5:$E$381,5,FALSE))</f>
        <v/>
      </c>
      <c r="AQ539" s="196" t="str">
        <f>IF(G539="","",IF(VLOOKUP(E539,カレンダマスタ!$A$5:$D$381,4,FALSE)=0,"",1))</f>
        <v/>
      </c>
      <c r="AR539" s="136" t="str">
        <f>IF($G539="","",IF($AD539="NSTC",INDEX(カレンダマスタ!$I$26:$O$31,MATCH($G539,カレンダマスタ!$H$26:$H$31,1),MATCH($H539,カレンダマスタ!$I$25:$O$25,1)),
IF($AD539="CS本社",INDEX(カレンダマスタ!$I$36:$O$41,MATCH($G539,カレンダマスタ!$H$36:$H$41,1),MATCH($H539,カレンダマスタ!$I$35:$O$35,1)),
IF($AD539="NS本社",INDEX(カレンダマスタ!$I$94:$O$99,MATCH($G539,カレンダマスタ!$H$95:$H$100,1),MATCH($H539,カレンダマスタ!$I$93:$O$93,1)),
IF($AD539="ODC",INDEX(カレンダマスタ!$I$46:$O$51,MATCH($G539,カレンダマスタ!$H$46:$H$51,1),MATCH($H539,カレンダマスタ!$I$45:$O$45,1)),
IF($AD539="NS東京TC",INDEX(カレンダマスタ!$I$56:$O$61,MATCH($G539,カレンダマスタ!$H$56:$H$61,1),MATCH($H539,カレンダマスタ!$I$55:$O$55,1)),""))))))</f>
        <v/>
      </c>
      <c r="AS539" s="126" t="e">
        <f t="shared" si="164"/>
        <v>#N/A</v>
      </c>
      <c r="AU539" s="137" t="str">
        <f>IF(E539="","",VLOOKUP($E539,カレンダマスタ!$A$4:$E$381,4,FALSE))</f>
        <v/>
      </c>
      <c r="AV539" s="137" t="str">
        <f t="shared" si="170"/>
        <v/>
      </c>
      <c r="AW539" s="137" t="str">
        <f t="shared" si="171"/>
        <v/>
      </c>
      <c r="AX539" s="138" t="str">
        <f t="shared" si="172"/>
        <v/>
      </c>
      <c r="AY539" s="138" t="e">
        <f t="shared" si="173"/>
        <v>#N/A</v>
      </c>
      <c r="AZ539" s="130" t="e">
        <f>IF(AX539&amp;AW539="勤怠未設定","×",IF(AV539="勤怠修正","×",IF(AC539="外注","",IF(AA539="",IF(AY539&lt;&gt;"","×",""),IF(VLOOKUP(AA539,カレンダマスタ!$H$66:$I$83,2,FALSE)&lt;&gt;AY539,"×","OK")))))</f>
        <v>#N/A</v>
      </c>
      <c r="BC539" s="137" t="str">
        <f>IF(E539="","",VLOOKUP($E539,カレンダマスタ!$A$4:$E$381,4,FALSE))</f>
        <v/>
      </c>
      <c r="BD539" s="126" t="e">
        <f>IF(AC539="社員","",IF(AG539=0,"",IF(AD539="NSTC",IF(COUNTIF(カレンダマスタ!$Q$5:$Q$32,G539)=1,"OK","×"),
IF(AD539="NS本社",IF(COUNTIF(カレンダマスタ!$T$5:$T$32,G539)=1,"OK","×"),IF(COUNTIF(カレンダマスタ!$R$5:$R$32,G539)=1,"OK","×")))))</f>
        <v>#N/A</v>
      </c>
      <c r="BE539" s="126" t="e">
        <f>IF(AC539="社員","",IF(G539="","",IF(R539&lt;&gt;"","",IF(AF539="CS","OK",IF(VLOOKUP(E539,カレンダマスタ!$A$5:$D$381,4,FALSE)&gt;0,"",IF(OR(G539*24&gt;10.84,H539*24&lt;14.5)=TRUE,"×","OK"))))))</f>
        <v>#N/A</v>
      </c>
      <c r="BF539" s="126" t="e">
        <f t="shared" si="159"/>
        <v>#N/A</v>
      </c>
      <c r="BG539" s="126" t="e">
        <f t="shared" si="174"/>
        <v>#N/A</v>
      </c>
      <c r="BI539" s="130" t="e">
        <f t="shared" si="165"/>
        <v>#N/A</v>
      </c>
    </row>
    <row r="540" spans="2:61" ht="13.8" thickBot="1">
      <c r="B540" s="211"/>
      <c r="C540" s="538"/>
      <c r="D540" s="162"/>
      <c r="E540" s="215"/>
      <c r="F540" s="162"/>
      <c r="G540" s="590"/>
      <c r="H540" s="590"/>
      <c r="I540" s="164"/>
      <c r="J540" s="165"/>
      <c r="K540" s="164"/>
      <c r="L540" s="166"/>
      <c r="M540" s="166"/>
      <c r="N540" s="167"/>
      <c r="O540" s="165"/>
      <c r="P540" s="165"/>
      <c r="Q540" s="165"/>
      <c r="R540" s="168"/>
      <c r="S540" s="169"/>
      <c r="T540" s="436" t="str">
        <f t="shared" si="167"/>
        <v/>
      </c>
      <c r="U540" s="432"/>
      <c r="V540" s="432" t="e">
        <f t="shared" si="160"/>
        <v>#N/A</v>
      </c>
      <c r="W540" s="298"/>
      <c r="X540" s="165" t="str">
        <f t="shared" si="166"/>
        <v/>
      </c>
      <c r="Y540" s="165" t="str">
        <f t="shared" si="161"/>
        <v/>
      </c>
      <c r="Z540" s="165" t="str">
        <f t="shared" si="162"/>
        <v/>
      </c>
      <c r="AA540" s="168" t="str">
        <f t="shared" si="169"/>
        <v/>
      </c>
      <c r="AC540" s="192" t="e">
        <f>AC506</f>
        <v>#N/A</v>
      </c>
      <c r="AD540" s="193" t="e">
        <f>AD506</f>
        <v>#N/A</v>
      </c>
      <c r="AE540" s="193" t="e">
        <f>AE506</f>
        <v>#N/A</v>
      </c>
      <c r="AF540" s="193" t="e">
        <f>AF506</f>
        <v>#N/A</v>
      </c>
      <c r="AG540" s="207">
        <f t="shared" si="163"/>
        <v>0</v>
      </c>
      <c r="AI540" s="170" t="str">
        <f>IF(月報!G540&lt;&gt;"",月報!G540,"")</f>
        <v/>
      </c>
      <c r="AJ540" s="171" t="str">
        <f>IF(月報!W540&lt;&gt;"",月報!W540*24,"")</f>
        <v/>
      </c>
      <c r="AK540" s="171" t="str">
        <f>IF(月報!P540&lt;&gt;"",月報!P540,"")</f>
        <v/>
      </c>
      <c r="AL540" s="171" t="str">
        <f>IF(月報!Q540&lt;&gt;"",IF(月報!Q540="平日残","",月報!Q540),"")</f>
        <v/>
      </c>
      <c r="AM540" s="171"/>
      <c r="AN540" s="171" t="str">
        <f t="shared" si="168"/>
        <v/>
      </c>
      <c r="AO540" s="171" t="str">
        <f>IF($E540="","",VLOOKUP($E540,カレンダマスタ!$A$5:$E$381,5,FALSE))</f>
        <v/>
      </c>
      <c r="AQ540" s="198" t="str">
        <f>IF(G540="","",IF(VLOOKUP(E540,カレンダマスタ!$A$5:$D$381,4,FALSE)=0,"",1))</f>
        <v/>
      </c>
      <c r="AR540" s="172" t="str">
        <f>IF($G540="","",IF($AD540="NSTC",INDEX(カレンダマスタ!$I$26:$O$31,MATCH($G540,カレンダマスタ!$H$26:$H$31,1),MATCH($H540,カレンダマスタ!$I$25:$O$25,1)),
IF($AD540="CS本社",INDEX(カレンダマスタ!$I$36:$O$41,MATCH($G540,カレンダマスタ!$H$36:$H$41,1),MATCH($H540,カレンダマスタ!$I$35:$O$35,1)),
IF($AD540="NS本社",INDEX(カレンダマスタ!$I$94:$O$99,MATCH($G540,カレンダマスタ!$H$95:$H$100,1),MATCH($H540,カレンダマスタ!$I$93:$O$93,1)),
IF($AD540="ODC",INDEX(カレンダマスタ!$I$46:$O$51,MATCH($G540,カレンダマスタ!$H$46:$H$51,1),MATCH($H540,カレンダマスタ!$I$45:$O$45,1)),
IF($AD540="NS東京TC",INDEX(カレンダマスタ!$I$56:$O$61,MATCH($G540,カレンダマスタ!$H$56:$H$61,1),MATCH($H540,カレンダマスタ!$I$55:$O$55,1)),""))))))</f>
        <v/>
      </c>
      <c r="AS540" s="171" t="e">
        <f t="shared" si="164"/>
        <v>#N/A</v>
      </c>
      <c r="AU540" s="173" t="str">
        <f>IF(E540="","",VLOOKUP($E540,カレンダマスタ!$A$4:$E$381,4,FALSE))</f>
        <v/>
      </c>
      <c r="AV540" s="173" t="str">
        <f t="shared" si="170"/>
        <v/>
      </c>
      <c r="AW540" s="173" t="str">
        <f t="shared" si="171"/>
        <v/>
      </c>
      <c r="AX540" s="174" t="str">
        <f t="shared" si="172"/>
        <v/>
      </c>
      <c r="AY540" s="174" t="e">
        <f t="shared" si="173"/>
        <v>#N/A</v>
      </c>
      <c r="AZ540" s="175" t="e">
        <f>IF(AX540&amp;AW540="勤怠未設定","×",IF(AV540="勤怠修正","×",IF(AC540="外注","",IF(AA540="",IF(AY540&lt;&gt;"","×",""),IF(VLOOKUP(AA540,カレンダマスタ!$H$66:$I$83,2,FALSE)&lt;&gt;AY540,"×","OK")))))</f>
        <v>#N/A</v>
      </c>
      <c r="BC540" s="173" t="str">
        <f>IF(E540="","",VLOOKUP($E540,カレンダマスタ!$A$4:$E$381,4,FALSE))</f>
        <v/>
      </c>
      <c r="BD540" s="171" t="e">
        <f>IF(AC540="社員","",IF(AG540=0,"",IF(AD540="NSTC",IF(COUNTIF(カレンダマスタ!$Q$5:$Q$32,G540)=1,"OK","×"),
IF(AD540="NS本社",IF(COUNTIF(カレンダマスタ!$T$5:$T$32,G540)=1,"OK","×"),IF(COUNTIF(カレンダマスタ!$R$5:$R$32,G540)=1,"OK","×")))))</f>
        <v>#N/A</v>
      </c>
      <c r="BE540" s="171" t="e">
        <f>IF(AC540="社員","",IF(G540="","",IF(R540&lt;&gt;"","",IF(AF540="CS","OK",IF(VLOOKUP(E540,カレンダマスタ!$A$5:$D$381,4,FALSE)&gt;0,"",IF(OR(G540*24&gt;10.84,H540*24&lt;14.5)=TRUE,"×","OK"))))))</f>
        <v>#N/A</v>
      </c>
      <c r="BF540" s="171" t="e">
        <f t="shared" si="159"/>
        <v>#N/A</v>
      </c>
      <c r="BG540" s="171" t="e">
        <f t="shared" si="174"/>
        <v>#N/A</v>
      </c>
      <c r="BI540" s="175" t="e">
        <f t="shared" si="165"/>
        <v>#N/A</v>
      </c>
    </row>
    <row r="541" spans="2:61">
      <c r="B541" s="323"/>
      <c r="C541" s="539"/>
      <c r="D541" s="324"/>
      <c r="E541" s="325"/>
      <c r="F541" s="324"/>
      <c r="G541" s="591"/>
      <c r="H541" s="591"/>
      <c r="I541" s="339"/>
      <c r="J541" s="320"/>
      <c r="K541" s="319"/>
      <c r="L541" s="320"/>
      <c r="M541" s="320"/>
      <c r="N541" s="320"/>
      <c r="O541" s="340"/>
      <c r="P541" s="340"/>
      <c r="Q541" s="340"/>
      <c r="R541" s="327"/>
      <c r="S541" s="328"/>
      <c r="T541" s="437"/>
      <c r="U541" s="429"/>
      <c r="V541" s="429"/>
      <c r="W541" s="298"/>
      <c r="X541" s="326"/>
      <c r="Y541" s="326"/>
      <c r="Z541" s="326"/>
      <c r="AA541" s="327" t="str">
        <f t="shared" si="169"/>
        <v/>
      </c>
      <c r="AC541" s="541"/>
      <c r="AD541" s="542"/>
      <c r="AE541" s="542"/>
      <c r="AF541" s="542"/>
      <c r="AG541" s="543"/>
      <c r="AI541" s="348" t="str">
        <f>IF(月報!G541&lt;&gt;"",月報!G541,"")</f>
        <v/>
      </c>
      <c r="AJ541" s="349" t="str">
        <f>IF(月報!W541&lt;&gt;"",月報!W541*24,"")</f>
        <v/>
      </c>
      <c r="AK541" s="349" t="str">
        <f>IF(月報!P541&lt;&gt;"",月報!P541,"")</f>
        <v/>
      </c>
      <c r="AL541" s="349" t="str">
        <f>IF(月報!Q541&lt;&gt;"",IF(月報!Q541="平日残","",月報!Q541),"")</f>
        <v/>
      </c>
      <c r="AM541" s="349"/>
      <c r="AN541" s="349" t="str">
        <f t="shared" si="168"/>
        <v/>
      </c>
      <c r="AO541" s="349" t="str">
        <f>IF($E541="","",VLOOKUP($E541,カレンダマスタ!$A$5:$E$381,5,FALSE))</f>
        <v/>
      </c>
      <c r="AQ541" s="351"/>
      <c r="AR541" s="352"/>
      <c r="AS541" s="349"/>
      <c r="AU541" s="355"/>
      <c r="AV541" s="355" t="str">
        <f t="shared" si="170"/>
        <v/>
      </c>
      <c r="AW541" s="355" t="str">
        <f t="shared" si="171"/>
        <v/>
      </c>
      <c r="AX541" s="356" t="str">
        <f t="shared" si="172"/>
        <v/>
      </c>
      <c r="AY541" s="356" t="str">
        <f t="shared" si="173"/>
        <v/>
      </c>
      <c r="AZ541" s="357" t="str">
        <f>IF(AX541&amp;AW541="勤怠未設定","×",IF(AV541="勤怠修正","×",IF(AC541="外注","",IF(AA541="",IF(AY541&lt;&gt;"","×",""),IF(VLOOKUP(AA541,カレンダマスタ!$H$66:$I$83,2,FALSE)&lt;&gt;AY541,"×","OK")))))</f>
        <v/>
      </c>
      <c r="BC541" s="355"/>
      <c r="BD541" s="349"/>
      <c r="BE541" s="349"/>
      <c r="BF541" s="349" t="str">
        <f t="shared" si="159"/>
        <v/>
      </c>
      <c r="BG541" s="349"/>
      <c r="BI541" s="357" t="str">
        <f t="shared" ref="BI541:BI550" si="175">IF(OR(AO541="×",AS541="×",AZ541="×",BD541="×",BE541="×",BF541="TW未入力",BF541="週報未入力",BG541="×"),"×","")</f>
        <v/>
      </c>
    </row>
    <row r="542" spans="2:61">
      <c r="B542" s="323"/>
      <c r="C542" s="539"/>
      <c r="D542" s="324"/>
      <c r="E542" s="325"/>
      <c r="F542" s="324"/>
      <c r="G542" s="591"/>
      <c r="H542" s="591"/>
      <c r="I542" s="339"/>
      <c r="J542" s="320"/>
      <c r="K542" s="319"/>
      <c r="L542" s="320"/>
      <c r="M542" s="320"/>
      <c r="N542" s="320"/>
      <c r="O542" s="340"/>
      <c r="P542" s="340"/>
      <c r="Q542" s="340"/>
      <c r="R542" s="327"/>
      <c r="S542" s="328"/>
      <c r="T542" s="437"/>
      <c r="U542" s="429"/>
      <c r="V542" s="429"/>
      <c r="W542" s="298"/>
      <c r="X542" s="326"/>
      <c r="Y542" s="326"/>
      <c r="Z542" s="326"/>
      <c r="AA542" s="327" t="str">
        <f t="shared" si="169"/>
        <v/>
      </c>
      <c r="AC542" s="544"/>
      <c r="AD542" s="545"/>
      <c r="AE542" s="545"/>
      <c r="AF542" s="545"/>
      <c r="AG542" s="546"/>
      <c r="AI542" s="348" t="str">
        <f>IF(月報!G542&lt;&gt;"",月報!G542,"")</f>
        <v/>
      </c>
      <c r="AJ542" s="349" t="str">
        <f>IF(月報!W542&lt;&gt;"",月報!W542*24,"")</f>
        <v/>
      </c>
      <c r="AK542" s="349" t="str">
        <f>IF(月報!P542&lt;&gt;"",月報!P542,"")</f>
        <v/>
      </c>
      <c r="AL542" s="349" t="str">
        <f>IF(月報!Q542&lt;&gt;"",IF(月報!Q542="平日残","",月報!Q542),"")</f>
        <v/>
      </c>
      <c r="AM542" s="349"/>
      <c r="AN542" s="349" t="str">
        <f t="shared" si="168"/>
        <v/>
      </c>
      <c r="AO542" s="349" t="str">
        <f>IF($E542="","",VLOOKUP($E542,カレンダマスタ!$A$5:$E$381,5,FALSE))</f>
        <v/>
      </c>
      <c r="AQ542" s="351"/>
      <c r="AR542" s="352"/>
      <c r="AS542" s="349"/>
      <c r="AU542" s="355"/>
      <c r="AV542" s="355" t="str">
        <f t="shared" si="170"/>
        <v/>
      </c>
      <c r="AW542" s="355" t="str">
        <f t="shared" si="171"/>
        <v/>
      </c>
      <c r="AX542" s="356" t="str">
        <f t="shared" si="172"/>
        <v/>
      </c>
      <c r="AY542" s="356" t="str">
        <f t="shared" si="173"/>
        <v/>
      </c>
      <c r="AZ542" s="357" t="str">
        <f>IF(AX542&amp;AW542="勤怠未設定","×",IF(AV542="勤怠修正","×",IF(AC542="外注","",IF(AA542="",IF(AY542&lt;&gt;"","×",""),IF(VLOOKUP(AA542,カレンダマスタ!$H$66:$I$83,2,FALSE)&lt;&gt;AY542,"×","OK")))))</f>
        <v/>
      </c>
      <c r="BC542" s="355"/>
      <c r="BD542" s="349"/>
      <c r="BE542" s="349"/>
      <c r="BF542" s="349" t="str">
        <f t="shared" si="159"/>
        <v/>
      </c>
      <c r="BG542" s="349"/>
      <c r="BI542" s="357" t="str">
        <f t="shared" si="175"/>
        <v/>
      </c>
    </row>
    <row r="543" spans="2:61">
      <c r="B543" s="323"/>
      <c r="C543" s="539"/>
      <c r="D543" s="324"/>
      <c r="E543" s="325"/>
      <c r="F543" s="324"/>
      <c r="G543" s="591"/>
      <c r="H543" s="591"/>
      <c r="I543" s="339"/>
      <c r="J543" s="320"/>
      <c r="K543" s="319"/>
      <c r="L543" s="320"/>
      <c r="M543" s="320"/>
      <c r="N543" s="320"/>
      <c r="O543" s="340"/>
      <c r="P543" s="340"/>
      <c r="Q543" s="340"/>
      <c r="R543" s="327"/>
      <c r="S543" s="328"/>
      <c r="T543" s="437"/>
      <c r="U543" s="429"/>
      <c r="V543" s="429"/>
      <c r="W543" s="298"/>
      <c r="X543" s="326"/>
      <c r="Y543" s="326"/>
      <c r="Z543" s="326"/>
      <c r="AA543" s="327" t="str">
        <f t="shared" si="169"/>
        <v/>
      </c>
      <c r="AC543" s="544"/>
      <c r="AD543" s="545"/>
      <c r="AE543" s="545"/>
      <c r="AF543" s="545"/>
      <c r="AG543" s="546"/>
      <c r="AI543" s="348" t="str">
        <f>IF(月報!G543&lt;&gt;"",月報!G543,"")</f>
        <v/>
      </c>
      <c r="AJ543" s="349" t="str">
        <f>IF(月報!W543&lt;&gt;"",月報!W543*24,"")</f>
        <v/>
      </c>
      <c r="AK543" s="349" t="str">
        <f>IF(月報!P543&lt;&gt;"",月報!P543,"")</f>
        <v/>
      </c>
      <c r="AL543" s="349" t="str">
        <f>IF(月報!Q543&lt;&gt;"",IF(月報!Q543="平日残","",月報!Q543),"")</f>
        <v/>
      </c>
      <c r="AM543" s="349"/>
      <c r="AN543" s="349" t="str">
        <f t="shared" si="168"/>
        <v/>
      </c>
      <c r="AO543" s="349" t="str">
        <f>IF($E543="","",VLOOKUP($E543,カレンダマスタ!$A$5:$E$381,5,FALSE))</f>
        <v/>
      </c>
      <c r="AQ543" s="351"/>
      <c r="AR543" s="352"/>
      <c r="AS543" s="349"/>
      <c r="AU543" s="355"/>
      <c r="AV543" s="355" t="str">
        <f t="shared" si="170"/>
        <v/>
      </c>
      <c r="AW543" s="355" t="str">
        <f t="shared" si="171"/>
        <v/>
      </c>
      <c r="AX543" s="356" t="str">
        <f t="shared" si="172"/>
        <v/>
      </c>
      <c r="AY543" s="356" t="str">
        <f t="shared" si="173"/>
        <v/>
      </c>
      <c r="AZ543" s="357" t="str">
        <f>IF(AX543&amp;AW543="勤怠未設定","×",IF(AV543="勤怠修正","×",IF(AC543="外注","",IF(AA543="",IF(AY543&lt;&gt;"","×",""),IF(VLOOKUP(AA543,カレンダマスタ!$H$66:$I$83,2,FALSE)&lt;&gt;AY543,"×","OK")))))</f>
        <v/>
      </c>
      <c r="BC543" s="355"/>
      <c r="BD543" s="349"/>
      <c r="BE543" s="349"/>
      <c r="BF543" s="349" t="str">
        <f t="shared" si="159"/>
        <v/>
      </c>
      <c r="BG543" s="349"/>
      <c r="BI543" s="357" t="str">
        <f t="shared" si="175"/>
        <v/>
      </c>
    </row>
    <row r="544" spans="2:61">
      <c r="B544" s="323"/>
      <c r="C544" s="539"/>
      <c r="D544" s="324"/>
      <c r="E544" s="325"/>
      <c r="F544" s="324"/>
      <c r="G544" s="591"/>
      <c r="H544" s="591"/>
      <c r="I544" s="339"/>
      <c r="J544" s="320"/>
      <c r="K544" s="319"/>
      <c r="L544" s="320"/>
      <c r="M544" s="320"/>
      <c r="N544" s="320"/>
      <c r="O544" s="340"/>
      <c r="P544" s="340"/>
      <c r="Q544" s="340"/>
      <c r="R544" s="327"/>
      <c r="S544" s="328"/>
      <c r="T544" s="437"/>
      <c r="U544" s="429"/>
      <c r="V544" s="429"/>
      <c r="W544" s="298"/>
      <c r="X544" s="326"/>
      <c r="Y544" s="326"/>
      <c r="Z544" s="326"/>
      <c r="AA544" s="327" t="str">
        <f t="shared" si="169"/>
        <v/>
      </c>
      <c r="AC544" s="544"/>
      <c r="AD544" s="545"/>
      <c r="AE544" s="545"/>
      <c r="AF544" s="545"/>
      <c r="AG544" s="546"/>
      <c r="AI544" s="348" t="str">
        <f>IF(月報!G544&lt;&gt;"",月報!G544,"")</f>
        <v/>
      </c>
      <c r="AJ544" s="349" t="str">
        <f>IF(月報!W544&lt;&gt;"",月報!W544*24,"")</f>
        <v/>
      </c>
      <c r="AK544" s="349" t="str">
        <f>IF(月報!P544&lt;&gt;"",月報!P544,"")</f>
        <v/>
      </c>
      <c r="AL544" s="349" t="str">
        <f>IF(月報!Q544&lt;&gt;"",IF(月報!Q544="平日残","",月報!Q544),"")</f>
        <v/>
      </c>
      <c r="AM544" s="349"/>
      <c r="AN544" s="349" t="str">
        <f t="shared" si="168"/>
        <v/>
      </c>
      <c r="AO544" s="349" t="str">
        <f>IF($E544="","",VLOOKUP($E544,カレンダマスタ!$A$5:$E$381,5,FALSE))</f>
        <v/>
      </c>
      <c r="AQ544" s="351"/>
      <c r="AR544" s="352"/>
      <c r="AS544" s="349"/>
      <c r="AU544" s="355"/>
      <c r="AV544" s="355" t="str">
        <f t="shared" si="170"/>
        <v/>
      </c>
      <c r="AW544" s="355" t="str">
        <f t="shared" si="171"/>
        <v/>
      </c>
      <c r="AX544" s="356" t="str">
        <f t="shared" si="172"/>
        <v/>
      </c>
      <c r="AY544" s="356" t="str">
        <f t="shared" si="173"/>
        <v/>
      </c>
      <c r="AZ544" s="357" t="str">
        <f>IF(AX544&amp;AW544="勤怠未設定","×",IF(AV544="勤怠修正","×",IF(AC544="外注","",IF(AA544="",IF(AY544&lt;&gt;"","×",""),IF(VLOOKUP(AA544,カレンダマスタ!$H$66:$I$83,2,FALSE)&lt;&gt;AY544,"×","OK")))))</f>
        <v/>
      </c>
      <c r="BC544" s="355"/>
      <c r="BD544" s="349"/>
      <c r="BE544" s="349"/>
      <c r="BF544" s="349" t="str">
        <f t="shared" si="159"/>
        <v/>
      </c>
      <c r="BG544" s="349"/>
      <c r="BI544" s="357" t="str">
        <f t="shared" si="175"/>
        <v/>
      </c>
    </row>
    <row r="545" spans="2:61">
      <c r="B545" s="323"/>
      <c r="C545" s="539"/>
      <c r="D545" s="324"/>
      <c r="E545" s="325"/>
      <c r="F545" s="324"/>
      <c r="G545" s="591"/>
      <c r="H545" s="591"/>
      <c r="I545" s="339"/>
      <c r="J545" s="320"/>
      <c r="K545" s="319"/>
      <c r="L545" s="320"/>
      <c r="M545" s="320"/>
      <c r="N545" s="320"/>
      <c r="O545" s="340"/>
      <c r="P545" s="340"/>
      <c r="Q545" s="340"/>
      <c r="R545" s="327"/>
      <c r="S545" s="328"/>
      <c r="T545" s="437"/>
      <c r="U545" s="429"/>
      <c r="V545" s="429"/>
      <c r="W545" s="298"/>
      <c r="X545" s="326"/>
      <c r="Y545" s="326"/>
      <c r="Z545" s="326"/>
      <c r="AA545" s="327" t="str">
        <f t="shared" si="169"/>
        <v/>
      </c>
      <c r="AC545" s="544"/>
      <c r="AD545" s="545"/>
      <c r="AE545" s="545"/>
      <c r="AF545" s="545"/>
      <c r="AG545" s="546"/>
      <c r="AI545" s="348" t="str">
        <f>IF(月報!G545&lt;&gt;"",月報!G545,"")</f>
        <v/>
      </c>
      <c r="AJ545" s="349" t="str">
        <f>IF(月報!W545&lt;&gt;"",月報!W545*24,"")</f>
        <v/>
      </c>
      <c r="AK545" s="349" t="str">
        <f>IF(月報!P545&lt;&gt;"",月報!P545,"")</f>
        <v/>
      </c>
      <c r="AL545" s="349" t="str">
        <f>IF(月報!Q545&lt;&gt;"",IF(月報!Q545="平日残","",月報!Q545),"")</f>
        <v/>
      </c>
      <c r="AM545" s="349"/>
      <c r="AN545" s="349" t="str">
        <f t="shared" si="168"/>
        <v/>
      </c>
      <c r="AO545" s="349" t="str">
        <f>IF($E545="","",VLOOKUP($E545,カレンダマスタ!$A$5:$E$381,5,FALSE))</f>
        <v/>
      </c>
      <c r="AQ545" s="351"/>
      <c r="AR545" s="352"/>
      <c r="AS545" s="349"/>
      <c r="AU545" s="355"/>
      <c r="AV545" s="355" t="str">
        <f t="shared" si="170"/>
        <v/>
      </c>
      <c r="AW545" s="355" t="str">
        <f t="shared" si="171"/>
        <v/>
      </c>
      <c r="AX545" s="356" t="str">
        <f t="shared" si="172"/>
        <v/>
      </c>
      <c r="AY545" s="356" t="str">
        <f t="shared" si="173"/>
        <v/>
      </c>
      <c r="AZ545" s="357" t="str">
        <f>IF(AX545&amp;AW545="勤怠未設定","×",IF(AV545="勤怠修正","×",IF(AC545="外注","",IF(AA545="",IF(AY545&lt;&gt;"","×",""),IF(VLOOKUP(AA545,カレンダマスタ!$H$66:$I$83,2,FALSE)&lt;&gt;AY545,"×","OK")))))</f>
        <v/>
      </c>
      <c r="BC545" s="355"/>
      <c r="BD545" s="349"/>
      <c r="BE545" s="349"/>
      <c r="BF545" s="349" t="str">
        <f t="shared" si="159"/>
        <v/>
      </c>
      <c r="BG545" s="349"/>
      <c r="BI545" s="357" t="str">
        <f t="shared" si="175"/>
        <v/>
      </c>
    </row>
    <row r="546" spans="2:61">
      <c r="B546" s="323"/>
      <c r="C546" s="539"/>
      <c r="D546" s="324"/>
      <c r="E546" s="325"/>
      <c r="F546" s="324"/>
      <c r="G546" s="591"/>
      <c r="H546" s="591"/>
      <c r="I546" s="339"/>
      <c r="J546" s="320"/>
      <c r="K546" s="319"/>
      <c r="L546" s="320"/>
      <c r="M546" s="320"/>
      <c r="N546" s="320"/>
      <c r="O546" s="340"/>
      <c r="P546" s="340"/>
      <c r="Q546" s="340"/>
      <c r="R546" s="327"/>
      <c r="S546" s="328"/>
      <c r="T546" s="437"/>
      <c r="U546" s="429"/>
      <c r="V546" s="429"/>
      <c r="W546" s="298"/>
      <c r="X546" s="326"/>
      <c r="Y546" s="326"/>
      <c r="Z546" s="326"/>
      <c r="AA546" s="327" t="str">
        <f t="shared" si="169"/>
        <v/>
      </c>
      <c r="AC546" s="544"/>
      <c r="AD546" s="545"/>
      <c r="AE546" s="545"/>
      <c r="AF546" s="545"/>
      <c r="AG546" s="546"/>
      <c r="AI546" s="348" t="str">
        <f>IF(月報!G546&lt;&gt;"",月報!G546,"")</f>
        <v/>
      </c>
      <c r="AJ546" s="349" t="str">
        <f>IF(月報!W546&lt;&gt;"",月報!W546*24,"")</f>
        <v/>
      </c>
      <c r="AK546" s="349" t="str">
        <f>IF(月報!P546&lt;&gt;"",月報!P546,"")</f>
        <v/>
      </c>
      <c r="AL546" s="349" t="str">
        <f>IF(月報!Q546&lt;&gt;"",IF(月報!Q546="平日残","",月報!Q546),"")</f>
        <v/>
      </c>
      <c r="AM546" s="349"/>
      <c r="AN546" s="349" t="str">
        <f t="shared" si="168"/>
        <v/>
      </c>
      <c r="AO546" s="349" t="str">
        <f>IF($E546="","",VLOOKUP($E546,カレンダマスタ!$A$5:$E$381,5,FALSE))</f>
        <v/>
      </c>
      <c r="AQ546" s="351"/>
      <c r="AR546" s="352"/>
      <c r="AS546" s="349"/>
      <c r="AU546" s="355"/>
      <c r="AV546" s="355" t="str">
        <f t="shared" si="170"/>
        <v/>
      </c>
      <c r="AW546" s="355" t="str">
        <f t="shared" si="171"/>
        <v/>
      </c>
      <c r="AX546" s="356" t="str">
        <f t="shared" si="172"/>
        <v/>
      </c>
      <c r="AY546" s="356" t="str">
        <f t="shared" si="173"/>
        <v/>
      </c>
      <c r="AZ546" s="357" t="str">
        <f>IF(AX546&amp;AW546="勤怠未設定","×",IF(AV546="勤怠修正","×",IF(AC546="外注","",IF(AA546="",IF(AY546&lt;&gt;"","×",""),IF(VLOOKUP(AA546,カレンダマスタ!$H$66:$I$83,2,FALSE)&lt;&gt;AY546,"×","OK")))))</f>
        <v/>
      </c>
      <c r="BC546" s="355"/>
      <c r="BD546" s="349"/>
      <c r="BE546" s="349"/>
      <c r="BF546" s="349" t="str">
        <f t="shared" si="159"/>
        <v/>
      </c>
      <c r="BG546" s="349"/>
      <c r="BI546" s="357" t="str">
        <f t="shared" si="175"/>
        <v/>
      </c>
    </row>
    <row r="547" spans="2:61">
      <c r="B547" s="323"/>
      <c r="C547" s="539"/>
      <c r="D547" s="324"/>
      <c r="E547" s="325"/>
      <c r="F547" s="324"/>
      <c r="G547" s="591"/>
      <c r="H547" s="591"/>
      <c r="I547" s="339"/>
      <c r="J547" s="320"/>
      <c r="K547" s="319"/>
      <c r="L547" s="320"/>
      <c r="M547" s="320"/>
      <c r="N547" s="320"/>
      <c r="O547" s="340"/>
      <c r="P547" s="340"/>
      <c r="Q547" s="340"/>
      <c r="R547" s="327"/>
      <c r="S547" s="328"/>
      <c r="T547" s="437"/>
      <c r="U547" s="429"/>
      <c r="V547" s="429"/>
      <c r="W547" s="298"/>
      <c r="X547" s="326"/>
      <c r="Y547" s="326"/>
      <c r="Z547" s="326"/>
      <c r="AA547" s="327" t="str">
        <f t="shared" si="169"/>
        <v/>
      </c>
      <c r="AC547" s="544"/>
      <c r="AD547" s="545"/>
      <c r="AE547" s="545"/>
      <c r="AF547" s="545"/>
      <c r="AG547" s="546"/>
      <c r="AI547" s="348" t="str">
        <f>IF(月報!G547&lt;&gt;"",月報!G547,"")</f>
        <v/>
      </c>
      <c r="AJ547" s="349" t="str">
        <f>IF(月報!W547&lt;&gt;"",月報!W547*24,"")</f>
        <v/>
      </c>
      <c r="AK547" s="349" t="str">
        <f>IF(月報!P547&lt;&gt;"",月報!P547,"")</f>
        <v/>
      </c>
      <c r="AL547" s="349" t="str">
        <f>IF(月報!Q547&lt;&gt;"",IF(月報!Q547="平日残","",月報!Q547),"")</f>
        <v/>
      </c>
      <c r="AM547" s="349"/>
      <c r="AN547" s="349" t="str">
        <f t="shared" si="168"/>
        <v/>
      </c>
      <c r="AO547" s="349" t="str">
        <f>IF($E547="","",VLOOKUP($E547,カレンダマスタ!$A$5:$E$381,5,FALSE))</f>
        <v/>
      </c>
      <c r="AQ547" s="351"/>
      <c r="AR547" s="352"/>
      <c r="AS547" s="349"/>
      <c r="AU547" s="355"/>
      <c r="AV547" s="355" t="str">
        <f t="shared" si="170"/>
        <v/>
      </c>
      <c r="AW547" s="355" t="str">
        <f t="shared" si="171"/>
        <v/>
      </c>
      <c r="AX547" s="356" t="str">
        <f t="shared" si="172"/>
        <v/>
      </c>
      <c r="AY547" s="356" t="str">
        <f t="shared" si="173"/>
        <v/>
      </c>
      <c r="AZ547" s="357" t="str">
        <f>IF(AX547&amp;AW547="勤怠未設定","×",IF(AV547="勤怠修正","×",IF(AC547="外注","",IF(AA547="",IF(AY547&lt;&gt;"","×",""),IF(VLOOKUP(AA547,カレンダマスタ!$H$66:$I$83,2,FALSE)&lt;&gt;AY547,"×","OK")))))</f>
        <v/>
      </c>
      <c r="BC547" s="355"/>
      <c r="BD547" s="349"/>
      <c r="BE547" s="349"/>
      <c r="BF547" s="349" t="str">
        <f t="shared" si="159"/>
        <v/>
      </c>
      <c r="BG547" s="349"/>
      <c r="BI547" s="357" t="str">
        <f t="shared" si="175"/>
        <v/>
      </c>
    </row>
    <row r="548" spans="2:61">
      <c r="B548" s="323"/>
      <c r="C548" s="539"/>
      <c r="D548" s="324"/>
      <c r="E548" s="325"/>
      <c r="F548" s="324"/>
      <c r="G548" s="591"/>
      <c r="H548" s="591"/>
      <c r="I548" s="339"/>
      <c r="J548" s="320"/>
      <c r="K548" s="319"/>
      <c r="L548" s="320"/>
      <c r="M548" s="320"/>
      <c r="N548" s="320"/>
      <c r="O548" s="340"/>
      <c r="P548" s="340"/>
      <c r="Q548" s="340"/>
      <c r="R548" s="327"/>
      <c r="S548" s="328"/>
      <c r="T548" s="437"/>
      <c r="U548" s="429"/>
      <c r="V548" s="429"/>
      <c r="W548" s="298"/>
      <c r="X548" s="326"/>
      <c r="Y548" s="326"/>
      <c r="Z548" s="326"/>
      <c r="AA548" s="327" t="str">
        <f t="shared" si="169"/>
        <v/>
      </c>
      <c r="AC548" s="544"/>
      <c r="AD548" s="545"/>
      <c r="AE548" s="545"/>
      <c r="AF548" s="545"/>
      <c r="AG548" s="546"/>
      <c r="AI548" s="348" t="str">
        <f>IF(月報!G548&lt;&gt;"",月報!G548,"")</f>
        <v/>
      </c>
      <c r="AJ548" s="349" t="str">
        <f>IF(月報!W548&lt;&gt;"",月報!W548*24,"")</f>
        <v/>
      </c>
      <c r="AK548" s="349" t="str">
        <f>IF(月報!P548&lt;&gt;"",月報!P548,"")</f>
        <v/>
      </c>
      <c r="AL548" s="349" t="str">
        <f>IF(月報!Q548&lt;&gt;"",IF(月報!Q548="平日残","",月報!Q548),"")</f>
        <v/>
      </c>
      <c r="AM548" s="349"/>
      <c r="AN548" s="349" t="str">
        <f t="shared" si="168"/>
        <v/>
      </c>
      <c r="AO548" s="349" t="str">
        <f>IF($E548="","",VLOOKUP($E548,カレンダマスタ!$A$5:$E$381,5,FALSE))</f>
        <v/>
      </c>
      <c r="AQ548" s="351"/>
      <c r="AR548" s="352"/>
      <c r="AS548" s="349"/>
      <c r="AU548" s="355"/>
      <c r="AV548" s="355" t="str">
        <f t="shared" si="170"/>
        <v/>
      </c>
      <c r="AW548" s="355" t="str">
        <f t="shared" si="171"/>
        <v/>
      </c>
      <c r="AX548" s="356" t="str">
        <f t="shared" si="172"/>
        <v/>
      </c>
      <c r="AY548" s="356" t="str">
        <f t="shared" si="173"/>
        <v/>
      </c>
      <c r="AZ548" s="357" t="str">
        <f>IF(AX548&amp;AW548="勤怠未設定","×",IF(AV548="勤怠修正","×",IF(AC548="外注","",IF(AA548="",IF(AY548&lt;&gt;"","×",""),IF(VLOOKUP(AA548,カレンダマスタ!$H$66:$I$83,2,FALSE)&lt;&gt;AY548,"×","OK")))))</f>
        <v/>
      </c>
      <c r="BC548" s="355"/>
      <c r="BD548" s="349"/>
      <c r="BE548" s="349"/>
      <c r="BF548" s="349" t="str">
        <f t="shared" si="159"/>
        <v/>
      </c>
      <c r="BG548" s="349"/>
      <c r="BI548" s="357" t="str">
        <f t="shared" si="175"/>
        <v/>
      </c>
    </row>
    <row r="549" spans="2:61">
      <c r="B549" s="323"/>
      <c r="C549" s="539"/>
      <c r="D549" s="324"/>
      <c r="E549" s="325"/>
      <c r="F549" s="324"/>
      <c r="G549" s="591"/>
      <c r="H549" s="591"/>
      <c r="I549" s="339"/>
      <c r="J549" s="320"/>
      <c r="K549" s="319"/>
      <c r="L549" s="320"/>
      <c r="M549" s="320"/>
      <c r="N549" s="320"/>
      <c r="O549" s="340"/>
      <c r="P549" s="340"/>
      <c r="Q549" s="340"/>
      <c r="R549" s="327"/>
      <c r="S549" s="328"/>
      <c r="T549" s="437"/>
      <c r="U549" s="429"/>
      <c r="V549" s="429"/>
      <c r="W549" s="298"/>
      <c r="X549" s="326"/>
      <c r="Y549" s="326"/>
      <c r="Z549" s="326"/>
      <c r="AA549" s="327" t="str">
        <f t="shared" si="169"/>
        <v/>
      </c>
      <c r="AC549" s="544"/>
      <c r="AD549" s="545"/>
      <c r="AE549" s="545"/>
      <c r="AF549" s="545"/>
      <c r="AG549" s="546"/>
      <c r="AI549" s="348" t="str">
        <f>IF(月報!G549&lt;&gt;"",月報!G549,"")</f>
        <v/>
      </c>
      <c r="AJ549" s="349" t="str">
        <f>IF(月報!W549&lt;&gt;"",月報!W549*24,"")</f>
        <v/>
      </c>
      <c r="AK549" s="349" t="str">
        <f>IF(月報!P549&lt;&gt;"",月報!P549,"")</f>
        <v/>
      </c>
      <c r="AL549" s="349" t="str">
        <f>IF(月報!Q549&lt;&gt;"",IF(月報!Q549="平日残","",月報!Q549),"")</f>
        <v/>
      </c>
      <c r="AM549" s="349"/>
      <c r="AN549" s="349" t="str">
        <f t="shared" si="168"/>
        <v/>
      </c>
      <c r="AO549" s="349" t="str">
        <f>IF($E549="","",VLOOKUP($E549,カレンダマスタ!$A$5:$E$381,5,FALSE))</f>
        <v/>
      </c>
      <c r="AQ549" s="351"/>
      <c r="AR549" s="352"/>
      <c r="AS549" s="349"/>
      <c r="AU549" s="355"/>
      <c r="AV549" s="355" t="str">
        <f t="shared" si="170"/>
        <v/>
      </c>
      <c r="AW549" s="355" t="str">
        <f t="shared" si="171"/>
        <v/>
      </c>
      <c r="AX549" s="356" t="str">
        <f t="shared" si="172"/>
        <v/>
      </c>
      <c r="AY549" s="356" t="str">
        <f t="shared" si="173"/>
        <v/>
      </c>
      <c r="AZ549" s="357" t="str">
        <f>IF(AX549&amp;AW549="勤怠未設定","×",IF(AV549="勤怠修正","×",IF(AC549="外注","",IF(AA549="",IF(AY549&lt;&gt;"","×",""),IF(VLOOKUP(AA549,カレンダマスタ!$H$66:$I$83,2,FALSE)&lt;&gt;AY549,"×","OK")))))</f>
        <v/>
      </c>
      <c r="BC549" s="355"/>
      <c r="BD549" s="349"/>
      <c r="BE549" s="349"/>
      <c r="BF549" s="349" t="str">
        <f t="shared" si="159"/>
        <v/>
      </c>
      <c r="BG549" s="349"/>
      <c r="BI549" s="357" t="str">
        <f t="shared" si="175"/>
        <v/>
      </c>
    </row>
    <row r="550" spans="2:61" ht="13.8" thickBot="1">
      <c r="B550" s="329"/>
      <c r="C550" s="540"/>
      <c r="D550" s="330"/>
      <c r="E550" s="331"/>
      <c r="F550" s="330"/>
      <c r="G550" s="592"/>
      <c r="H550" s="592"/>
      <c r="I550" s="343"/>
      <c r="J550" s="322"/>
      <c r="K550" s="321"/>
      <c r="L550" s="322"/>
      <c r="M550" s="322"/>
      <c r="N550" s="322"/>
      <c r="O550" s="344"/>
      <c r="P550" s="344"/>
      <c r="Q550" s="344"/>
      <c r="R550" s="333"/>
      <c r="S550" s="334"/>
      <c r="T550" s="438"/>
      <c r="U550" s="432"/>
      <c r="V550" s="432"/>
      <c r="W550" s="298"/>
      <c r="X550" s="332"/>
      <c r="Y550" s="332"/>
      <c r="Z550" s="332"/>
      <c r="AA550" s="333" t="str">
        <f t="shared" si="169"/>
        <v/>
      </c>
      <c r="AC550" s="547"/>
      <c r="AD550" s="548"/>
      <c r="AE550" s="548"/>
      <c r="AF550" s="548"/>
      <c r="AG550" s="549"/>
      <c r="AI550" s="348" t="str">
        <f>IF(月報!G550&lt;&gt;"",月報!G550,"")</f>
        <v/>
      </c>
      <c r="AJ550" s="350" t="str">
        <f>IF(月報!W550&lt;&gt;"",月報!W550*24,"")</f>
        <v/>
      </c>
      <c r="AK550" s="350" t="str">
        <f>IF(月報!P550&lt;&gt;"",月報!P550,"")</f>
        <v/>
      </c>
      <c r="AL550" s="350" t="str">
        <f>IF(月報!Q550&lt;&gt;"",IF(月報!Q550="平日残","",月報!Q550),"")</f>
        <v/>
      </c>
      <c r="AM550" s="350"/>
      <c r="AN550" s="350" t="str">
        <f t="shared" si="168"/>
        <v/>
      </c>
      <c r="AO550" s="350" t="str">
        <f>IF($E550="","",VLOOKUP($E550,カレンダマスタ!$A$5:$E$381,5,FALSE))</f>
        <v/>
      </c>
      <c r="AP550" s="347"/>
      <c r="AQ550" s="353"/>
      <c r="AR550" s="354"/>
      <c r="AS550" s="350"/>
      <c r="AT550" s="347"/>
      <c r="AU550" s="358"/>
      <c r="AV550" s="358" t="str">
        <f t="shared" si="170"/>
        <v/>
      </c>
      <c r="AW550" s="358" t="str">
        <f t="shared" si="171"/>
        <v/>
      </c>
      <c r="AX550" s="359" t="str">
        <f t="shared" si="172"/>
        <v/>
      </c>
      <c r="AY550" s="359" t="str">
        <f t="shared" si="173"/>
        <v/>
      </c>
      <c r="AZ550" s="360" t="str">
        <f>IF(AX550&amp;AW550="勤怠未設定","×",IF(AV550="勤怠修正","×",IF(AC550="外注","",IF(AA550="",IF(AY550&lt;&gt;"","×",""),IF(VLOOKUP(AA550,カレンダマスタ!$H$66:$I$83,2,FALSE)&lt;&gt;AY550,"×","OK")))))</f>
        <v/>
      </c>
      <c r="BC550" s="358"/>
      <c r="BD550" s="350"/>
      <c r="BE550" s="350"/>
      <c r="BF550" s="350" t="str">
        <f t="shared" si="159"/>
        <v/>
      </c>
      <c r="BG550" s="350"/>
      <c r="BI550" s="360" t="str">
        <f t="shared" si="175"/>
        <v/>
      </c>
    </row>
    <row r="551" spans="2:61">
      <c r="B551" s="176">
        <f>B506+1</f>
        <v>13</v>
      </c>
      <c r="C551" s="535">
        <v>310904</v>
      </c>
      <c r="D551" s="112" t="s">
        <v>551</v>
      </c>
      <c r="E551" s="582">
        <v>45403</v>
      </c>
      <c r="F551" s="112" t="s">
        <v>370</v>
      </c>
      <c r="G551" s="587"/>
      <c r="H551" s="587"/>
      <c r="I551" s="114"/>
      <c r="J551" s="118"/>
      <c r="K551" s="115"/>
      <c r="L551" s="116"/>
      <c r="M551" s="116"/>
      <c r="N551" s="117"/>
      <c r="O551" s="118"/>
      <c r="P551" s="118"/>
      <c r="Q551" s="118"/>
      <c r="R551" s="119"/>
      <c r="S551" s="120"/>
      <c r="T551" s="433" t="str">
        <f t="shared" si="167"/>
        <v/>
      </c>
      <c r="U551" s="428">
        <f>SUM(T551:T557)</f>
        <v>43.75</v>
      </c>
      <c r="V551" s="428" t="e">
        <f t="shared" ref="V551:V585" si="176">IF(AC551="外注",IF(AND(BC551&lt;1,ROUND((H551*24),1)=13),"外注2半",IF(AND(BC551&lt;1,ROUND((G551*24),1)=13.7),"外注1半",IF(AND(BC551&lt;1,G551=""),"外注休暇",""))),"")</f>
        <v>#N/A</v>
      </c>
      <c r="W551" s="298"/>
      <c r="X551" s="113" t="str">
        <f>IF(O551&lt;&gt;"",O551/24,"")</f>
        <v/>
      </c>
      <c r="Y551" s="113" t="str">
        <f t="shared" ref="Y551:Y585" si="177">IF(P551&lt;&gt;"",P551/24,"")</f>
        <v/>
      </c>
      <c r="Z551" s="113" t="str">
        <f t="shared" ref="Z551:Z585" si="178">IF(Q551&lt;&gt;"",Q551/24,"")</f>
        <v/>
      </c>
      <c r="AA551" s="119" t="str">
        <f t="shared" si="169"/>
        <v/>
      </c>
      <c r="AC551" s="183" t="e">
        <f>IF(C551&lt;&gt;"",VLOOKUP(C551,設定シート!$D$10:$N$109,11,FALSE),"")</f>
        <v>#N/A</v>
      </c>
      <c r="AD551" s="184" t="e">
        <f>IF(C551&lt;&gt;"",VLOOKUP(C551,設定シート!$D$10:$H$109,5,FALSE),"")</f>
        <v>#N/A</v>
      </c>
      <c r="AE551" s="185" t="e">
        <f>IF(C551&lt;&gt;"",VLOOKUP(C551,設定シート!$D$10:$L$109,9,FALSE),"")</f>
        <v>#N/A</v>
      </c>
      <c r="AF551" s="184" t="e">
        <f>IF($AD551="","",IF(LEFT($AD551,2)="NS","NS","CS"))</f>
        <v>#N/A</v>
      </c>
      <c r="AG551" s="203">
        <f t="shared" ref="AG551:AG585" si="179">IF(OR(R551="有給休暇",G551=""),0,IF(AQ551=1,0,1))</f>
        <v>0</v>
      </c>
      <c r="AI551" s="121" t="str">
        <f>IF(月報!G551&lt;&gt;"",月報!G551,"")</f>
        <v/>
      </c>
      <c r="AJ551" s="122" t="str">
        <f>IF(月報!W551&lt;&gt;"",月報!W551*24,"")</f>
        <v/>
      </c>
      <c r="AK551" s="122" t="str">
        <f>IF(月報!P551&lt;&gt;"",月報!P551,"")</f>
        <v/>
      </c>
      <c r="AL551" s="122" t="str">
        <f>IF(月報!Q551&lt;&gt;"",IF(月報!Q551="平日残","",月報!Q551),"")</f>
        <v/>
      </c>
      <c r="AM551" s="122"/>
      <c r="AN551" s="122" t="e">
        <f t="shared" si="168"/>
        <v>#N/A</v>
      </c>
      <c r="AO551" s="122" t="e">
        <f>IF($E551="","",VLOOKUP($E551,カレンダマスタ!$A$5:$E$381,5,FALSE))</f>
        <v>#N/A</v>
      </c>
      <c r="AQ551" s="195" t="str">
        <f>IF(G551="","",IF(VLOOKUP(E551,カレンダマスタ!$A$5:$D$381,4,FALSE)=0,"",1))</f>
        <v/>
      </c>
      <c r="AR551" s="123" t="str">
        <f>IF($G551="","",IF($AD551="NSTC",INDEX(カレンダマスタ!$I$26:$O$31,MATCH($G551,カレンダマスタ!$H$26:$H$31,1),MATCH($H551,カレンダマスタ!$I$25:$O$25,1)),
IF($AD551="CS本社",INDEX(カレンダマスタ!$I$36:$O$41,MATCH($G551,カレンダマスタ!$H$36:$H$41,1),MATCH($H551,カレンダマスタ!$I$35:$O$35,1)),
IF($AD551="NS本社",INDEX(カレンダマスタ!$I$94:$O$99,MATCH($G551,カレンダマスタ!$H$95:$H$100,1),MATCH($H551,カレンダマスタ!$I$93:$O$93,1)),
IF($AD551="ODC",INDEX(カレンダマスタ!$I$46:$O$51,MATCH($G551,カレンダマスタ!$H$46:$H$51,1),MATCH($H551,カレンダマスタ!$I$45:$O$45,1)),
IF($AD551="NS東京TC",INDEX(カレンダマスタ!$I$56:$O$61,MATCH($G551,カレンダマスタ!$H$56:$H$61,1),MATCH($H551,カレンダマスタ!$I$55:$O$55,1)),""))))))</f>
        <v/>
      </c>
      <c r="AS551" s="122" t="e">
        <f t="shared" ref="AS551:AS585" si="180">IF(AC551="社員","",IF(R551="有給休暇","",IF(AND(AF551="CS",AQ551=1)=TRUE,"OK",IF(AR551&lt;&gt;"",IF(TIMEVALUE(MID(I551,1,10))=AR551,"OK","×"),""))))</f>
        <v>#N/A</v>
      </c>
      <c r="AU551" s="124" t="e">
        <f>IF(E551="","",VLOOKUP($E551,カレンダマスタ!$A$4:$E$381,4,FALSE))</f>
        <v>#N/A</v>
      </c>
      <c r="AV551" s="124" t="str">
        <f t="shared" si="170"/>
        <v/>
      </c>
      <c r="AW551" s="124" t="str">
        <f t="shared" si="171"/>
        <v/>
      </c>
      <c r="AX551" s="125" t="e">
        <f t="shared" si="172"/>
        <v>#N/A</v>
      </c>
      <c r="AY551" s="125" t="e">
        <f t="shared" si="173"/>
        <v>#N/A</v>
      </c>
      <c r="AZ551" s="114" t="e">
        <f>IF(AX551&amp;AW551="勤怠未設定","×",IF(AV551="勤怠修正","×",IF(AC551="外注","",IF(AA551="",IF(AY551&lt;&gt;"","×",""),IF(VLOOKUP(AA551,カレンダマスタ!$H$66:$I$83,2,FALSE)&lt;&gt;AY551,"×","OK")))))</f>
        <v>#N/A</v>
      </c>
      <c r="BC551" s="124" t="e">
        <f>IF(E551="","",VLOOKUP($E551,カレンダマスタ!$A$4:$E$381,4,FALSE))</f>
        <v>#N/A</v>
      </c>
      <c r="BD551" s="122" t="e">
        <f>IF(AC551="社員","",IF(AG551=0,"",IF(AD551="NSTC",IF(COUNTIF(カレンダマスタ!$Q$5:$Q$32,G551)=1,"OK","×"),
IF(AD551="NS本社",IF(COUNTIF(カレンダマスタ!$T$5:$T$32,G551)=1,"OK","×"),IF(COUNTIF(カレンダマスタ!$R$5:$R$32,G551)=1,"OK","×")))))</f>
        <v>#N/A</v>
      </c>
      <c r="BE551" s="122" t="e">
        <f>IF(AC551="社員","",IF(G551="","",IF(R551&lt;&gt;"","",IF(AF551="CS","OK",IF(VLOOKUP(E551,カレンダマスタ!$A$5:$D$381,4,FALSE)&gt;0,"",IF(OR(G551*24&gt;10.84,H551*24&lt;14.5)=TRUE,"×","OK"))))))</f>
        <v>#N/A</v>
      </c>
      <c r="BF551" s="122" t="e">
        <f t="shared" si="159"/>
        <v>#N/A</v>
      </c>
      <c r="BG551" s="127" t="e">
        <f>IF(AE551="派遣","",IF(G551="","",IF(R551="有給休暇","",IF(S551="","×","OK"))))</f>
        <v>#N/A</v>
      </c>
      <c r="BI551" s="114" t="e">
        <f t="shared" ref="BI551:BI585" si="181">IF(OR(AO551="×",AS551="×",AZ551="×",BE551="×",BF551="TW未入力",BF551="週報未入力",BG551="×"),"×","")</f>
        <v>#N/A</v>
      </c>
    </row>
    <row r="552" spans="2:61">
      <c r="B552" s="210"/>
      <c r="C552" s="536">
        <v>310904</v>
      </c>
      <c r="D552" s="128" t="s">
        <v>551</v>
      </c>
      <c r="E552" s="583">
        <v>45404</v>
      </c>
      <c r="F552" s="128" t="s">
        <v>201</v>
      </c>
      <c r="G552" s="588">
        <v>0.375</v>
      </c>
      <c r="H552" s="588">
        <v>0.79166666666666663</v>
      </c>
      <c r="I552" s="130" t="s">
        <v>200</v>
      </c>
      <c r="J552" s="139">
        <v>9</v>
      </c>
      <c r="K552" s="131"/>
      <c r="L552" s="132"/>
      <c r="M552" s="132"/>
      <c r="N552" s="141"/>
      <c r="O552" s="139">
        <v>8</v>
      </c>
      <c r="P552" s="139">
        <v>1</v>
      </c>
      <c r="Q552" s="139"/>
      <c r="R552" s="133"/>
      <c r="S552" s="134" t="s">
        <v>594</v>
      </c>
      <c r="T552" s="434">
        <f t="shared" si="167"/>
        <v>9</v>
      </c>
      <c r="U552" s="429"/>
      <c r="V552" s="429" t="e">
        <f t="shared" si="176"/>
        <v>#N/A</v>
      </c>
      <c r="W552" s="298"/>
      <c r="X552" s="129">
        <f t="shared" ref="X552:X585" si="182">IF(O552&lt;&gt;"",O552/24,"")</f>
        <v>0.33333333333333331</v>
      </c>
      <c r="Y552" s="129">
        <f t="shared" si="177"/>
        <v>4.1666666666666664E-2</v>
      </c>
      <c r="Z552" s="129" t="str">
        <f t="shared" si="178"/>
        <v/>
      </c>
      <c r="AA552" s="133" t="str">
        <f t="shared" si="169"/>
        <v/>
      </c>
      <c r="AC552" s="186" t="e">
        <f>AC551</f>
        <v>#N/A</v>
      </c>
      <c r="AD552" s="186" t="e">
        <f>AD551</f>
        <v>#N/A</v>
      </c>
      <c r="AE552" s="186" t="e">
        <f>AE551</f>
        <v>#N/A</v>
      </c>
      <c r="AF552" s="186" t="e">
        <f>AF551</f>
        <v>#N/A</v>
      </c>
      <c r="AG552" s="204" t="e">
        <f t="shared" si="179"/>
        <v>#N/A</v>
      </c>
      <c r="AI552" s="135" t="str">
        <f>IF(月報!G552&lt;&gt;"",月報!G552,"")</f>
        <v/>
      </c>
      <c r="AJ552" s="126">
        <f>IF(月報!W552&lt;&gt;"",月報!W552*24,"")</f>
        <v>9</v>
      </c>
      <c r="AK552" s="126" t="str">
        <f>IF(月報!P552&lt;&gt;"",月報!P552,"")</f>
        <v/>
      </c>
      <c r="AL552" s="126" t="str">
        <f>IF(月報!Q552&lt;&gt;"",IF(月報!Q552="平日残","",月報!Q552),"")</f>
        <v/>
      </c>
      <c r="AM552" s="126"/>
      <c r="AN552" s="126" t="e">
        <f t="shared" si="168"/>
        <v>#N/A</v>
      </c>
      <c r="AO552" s="126" t="e">
        <f>IF($E552="","",VLOOKUP($E552,カレンダマスタ!$A$5:$E$381,5,FALSE))</f>
        <v>#N/A</v>
      </c>
      <c r="AQ552" s="196" t="e">
        <f>IF(G552="","",IF(VLOOKUP(E552,カレンダマスタ!$A$5:$D$381,4,FALSE)=0,"",1))</f>
        <v>#N/A</v>
      </c>
      <c r="AR552" s="136" t="e">
        <f>IF($G552="","",IF($AD552="NSTC",INDEX(カレンダマスタ!$I$26:$O$31,MATCH($G552,カレンダマスタ!$H$26:$H$31,1),MATCH($H552,カレンダマスタ!$I$25:$O$25,1)),
IF($AD552="CS本社",INDEX(カレンダマスタ!$I$36:$O$41,MATCH($G552,カレンダマスタ!$H$36:$H$41,1),MATCH($H552,カレンダマスタ!$I$35:$O$35,1)),
IF($AD552="NS本社",INDEX(カレンダマスタ!$I$94:$O$99,MATCH($G552,カレンダマスタ!$H$95:$H$100,1),MATCH($H552,カレンダマスタ!$I$93:$O$93,1)),
IF($AD552="ODC",INDEX(カレンダマスタ!$I$46:$O$51,MATCH($G552,カレンダマスタ!$H$46:$H$51,1),MATCH($H552,カレンダマスタ!$I$45:$O$45,1)),
IF($AD552="NS東京TC",INDEX(カレンダマスタ!$I$56:$O$61,MATCH($G552,カレンダマスタ!$H$56:$H$61,1),MATCH($H552,カレンダマスタ!$I$55:$O$55,1)),""))))))</f>
        <v>#N/A</v>
      </c>
      <c r="AS552" s="126" t="e">
        <f t="shared" si="180"/>
        <v>#N/A</v>
      </c>
      <c r="AU552" s="137" t="e">
        <f>IF(E552="","",VLOOKUP($E552,カレンダマスタ!$A$4:$E$381,4,FALSE))</f>
        <v>#N/A</v>
      </c>
      <c r="AV552" s="137" t="str">
        <f t="shared" si="170"/>
        <v/>
      </c>
      <c r="AW552" s="137" t="str">
        <f t="shared" si="171"/>
        <v/>
      </c>
      <c r="AX552" s="138" t="e">
        <f t="shared" si="172"/>
        <v>#N/A</v>
      </c>
      <c r="AY552" s="138" t="e">
        <f t="shared" si="173"/>
        <v>#N/A</v>
      </c>
      <c r="AZ552" s="130" t="e">
        <f>IF(AX552&amp;AW552="勤怠未設定","×",IF(AV552="勤怠修正","×",IF(AC552="外注","",IF(AA552="",IF(AY552&lt;&gt;"","×",""),IF(VLOOKUP(AA552,カレンダマスタ!$H$66:$I$83,2,FALSE)&lt;&gt;AY552,"×","OK")))))</f>
        <v>#N/A</v>
      </c>
      <c r="BC552" s="137" t="e">
        <f>IF(E552="","",VLOOKUP($E552,カレンダマスタ!$A$4:$E$381,4,FALSE))</f>
        <v>#N/A</v>
      </c>
      <c r="BD552" s="126" t="e">
        <f>IF(AC552="社員","",IF(AG552=0,"",IF(AD552="NSTC",IF(COUNTIF(カレンダマスタ!$Q$5:$Q$32,G552)=1,"OK","×"),
IF(AD552="NS本社",IF(COUNTIF(カレンダマスタ!$T$5:$T$32,G552)=1,"OK","×"),IF(COUNTIF(カレンダマスタ!$R$5:$R$32,G552)=1,"OK","×")))))</f>
        <v>#N/A</v>
      </c>
      <c r="BE552" s="126" t="e">
        <f>IF(AC552="社員","",IF(G552="","",IF(R552&lt;&gt;"","",IF(AF552="CS","OK",IF(VLOOKUP(E552,カレンダマスタ!$A$5:$D$381,4,FALSE)&gt;0,"",IF(OR(G552*24&gt;10.84,H552*24&lt;14.5)=TRUE,"×","OK"))))))</f>
        <v>#N/A</v>
      </c>
      <c r="BF552" s="126" t="e">
        <f t="shared" si="159"/>
        <v>#N/A</v>
      </c>
      <c r="BG552" s="126" t="e">
        <f t="shared" si="174"/>
        <v>#N/A</v>
      </c>
      <c r="BI552" s="130" t="e">
        <f t="shared" si="181"/>
        <v>#N/A</v>
      </c>
    </row>
    <row r="553" spans="2:61">
      <c r="B553" s="210"/>
      <c r="C553" s="536">
        <v>310904</v>
      </c>
      <c r="D553" s="128" t="s">
        <v>551</v>
      </c>
      <c r="E553" s="583">
        <v>45405</v>
      </c>
      <c r="F553" s="128" t="s">
        <v>203</v>
      </c>
      <c r="G553" s="588">
        <v>0.375</v>
      </c>
      <c r="H553" s="588">
        <v>0.8125</v>
      </c>
      <c r="I553" s="130" t="s">
        <v>200</v>
      </c>
      <c r="J553" s="139">
        <v>9.5</v>
      </c>
      <c r="K553" s="131"/>
      <c r="L553" s="132"/>
      <c r="M553" s="132"/>
      <c r="N553" s="141"/>
      <c r="O553" s="139">
        <v>8</v>
      </c>
      <c r="P553" s="139">
        <v>1.5</v>
      </c>
      <c r="Q553" s="139"/>
      <c r="R553" s="133"/>
      <c r="S553" s="134" t="s">
        <v>594</v>
      </c>
      <c r="T553" s="434">
        <f t="shared" si="167"/>
        <v>9.5</v>
      </c>
      <c r="U553" s="429"/>
      <c r="V553" s="429" t="e">
        <f t="shared" si="176"/>
        <v>#N/A</v>
      </c>
      <c r="W553" s="298"/>
      <c r="X553" s="129">
        <f t="shared" si="182"/>
        <v>0.33333333333333331</v>
      </c>
      <c r="Y553" s="129">
        <f t="shared" si="177"/>
        <v>6.25E-2</v>
      </c>
      <c r="Z553" s="129" t="str">
        <f t="shared" si="178"/>
        <v/>
      </c>
      <c r="AA553" s="133" t="str">
        <f t="shared" si="169"/>
        <v/>
      </c>
      <c r="AC553" s="186" t="e">
        <f>AC551</f>
        <v>#N/A</v>
      </c>
      <c r="AD553" s="187" t="e">
        <f>AD551</f>
        <v>#N/A</v>
      </c>
      <c r="AE553" s="187" t="e">
        <f>AE551</f>
        <v>#N/A</v>
      </c>
      <c r="AF553" s="187" t="e">
        <f>AF551</f>
        <v>#N/A</v>
      </c>
      <c r="AG553" s="204" t="e">
        <f t="shared" si="179"/>
        <v>#N/A</v>
      </c>
      <c r="AI553" s="135" t="str">
        <f>IF(月報!G553&lt;&gt;"",月報!G553,"")</f>
        <v/>
      </c>
      <c r="AJ553" s="126">
        <f>IF(月報!W553&lt;&gt;"",月報!W553*24,"")</f>
        <v>9.5833333333333339</v>
      </c>
      <c r="AK553" s="126" t="str">
        <f>IF(月報!P553&lt;&gt;"",月報!P553,"")</f>
        <v/>
      </c>
      <c r="AL553" s="126" t="str">
        <f>IF(月報!Q553&lt;&gt;"",IF(月報!Q553="平日残","",月報!Q553),"")</f>
        <v/>
      </c>
      <c r="AM553" s="126"/>
      <c r="AN553" s="126" t="e">
        <f t="shared" si="168"/>
        <v>#N/A</v>
      </c>
      <c r="AO553" s="126" t="e">
        <f>IF($E553="","",VLOOKUP($E553,カレンダマスタ!$A$5:$E$381,5,FALSE))</f>
        <v>#N/A</v>
      </c>
      <c r="AQ553" s="196" t="e">
        <f>IF(G553="","",IF(VLOOKUP(E553,カレンダマスタ!$A$5:$D$381,4,FALSE)=0,"",1))</f>
        <v>#N/A</v>
      </c>
      <c r="AR553" s="136" t="e">
        <f>IF($G553="","",IF($AD553="NSTC",INDEX(カレンダマスタ!$I$26:$O$31,MATCH($G553,カレンダマスタ!$H$26:$H$31,1),MATCH($H553,カレンダマスタ!$I$25:$O$25,1)),
IF($AD553="CS本社",INDEX(カレンダマスタ!$I$36:$O$41,MATCH($G553,カレンダマスタ!$H$36:$H$41,1),MATCH($H553,カレンダマスタ!$I$35:$O$35,1)),
IF($AD553="NS本社",INDEX(カレンダマスタ!$I$94:$O$99,MATCH($G553,カレンダマスタ!$H$95:$H$100,1),MATCH($H553,カレンダマスタ!$I$93:$O$93,1)),
IF($AD553="ODC",INDEX(カレンダマスタ!$I$46:$O$51,MATCH($G553,カレンダマスタ!$H$46:$H$51,1),MATCH($H553,カレンダマスタ!$I$45:$O$45,1)),
IF($AD553="NS東京TC",INDEX(カレンダマスタ!$I$56:$O$61,MATCH($G553,カレンダマスタ!$H$56:$H$61,1),MATCH($H553,カレンダマスタ!$I$55:$O$55,1)),""))))))</f>
        <v>#N/A</v>
      </c>
      <c r="AS553" s="126" t="e">
        <f t="shared" si="180"/>
        <v>#N/A</v>
      </c>
      <c r="AU553" s="137" t="e">
        <f>IF(E553="","",VLOOKUP($E553,カレンダマスタ!$A$4:$E$381,4,FALSE))</f>
        <v>#N/A</v>
      </c>
      <c r="AV553" s="137" t="str">
        <f t="shared" si="170"/>
        <v/>
      </c>
      <c r="AW553" s="137" t="str">
        <f t="shared" si="171"/>
        <v/>
      </c>
      <c r="AX553" s="138" t="e">
        <f t="shared" si="172"/>
        <v>#N/A</v>
      </c>
      <c r="AY553" s="138" t="e">
        <f t="shared" si="173"/>
        <v>#N/A</v>
      </c>
      <c r="AZ553" s="130" t="e">
        <f>IF(AX553&amp;AW553="勤怠未設定","×",IF(AV553="勤怠修正","×",IF(AC553="外注","",IF(AA553="",IF(AY553&lt;&gt;"","×",""),IF(VLOOKUP(AA553,カレンダマスタ!$H$66:$I$83,2,FALSE)&lt;&gt;AY553,"×","OK")))))</f>
        <v>#N/A</v>
      </c>
      <c r="BC553" s="137" t="e">
        <f>IF(E553="","",VLOOKUP($E553,カレンダマスタ!$A$4:$E$381,4,FALSE))</f>
        <v>#N/A</v>
      </c>
      <c r="BD553" s="126" t="e">
        <f>IF(AC553="社員","",IF(AG553=0,"",IF(AD553="NSTC",IF(COUNTIF(カレンダマスタ!$Q$5:$Q$32,G553)=1,"OK","×"),
IF(AD553="NS本社",IF(COUNTIF(カレンダマスタ!$T$5:$T$32,G553)=1,"OK","×"),IF(COUNTIF(カレンダマスタ!$R$5:$R$32,G553)=1,"OK","×")))))</f>
        <v>#N/A</v>
      </c>
      <c r="BE553" s="126" t="e">
        <f>IF(AC553="社員","",IF(G553="","",IF(R553&lt;&gt;"","",IF(AF553="CS","OK",IF(VLOOKUP(E553,カレンダマスタ!$A$5:$D$381,4,FALSE)&gt;0,"",IF(OR(G553*24&gt;10.84,H553*24&lt;14.5)=TRUE,"×","OK"))))))</f>
        <v>#N/A</v>
      </c>
      <c r="BF553" s="126" t="e">
        <f t="shared" si="159"/>
        <v>#N/A</v>
      </c>
      <c r="BG553" s="126" t="e">
        <f t="shared" si="174"/>
        <v>#N/A</v>
      </c>
      <c r="BI553" s="130" t="e">
        <f t="shared" si="181"/>
        <v>#N/A</v>
      </c>
    </row>
    <row r="554" spans="2:61">
      <c r="B554" s="210"/>
      <c r="C554" s="536">
        <v>310904</v>
      </c>
      <c r="D554" s="128" t="s">
        <v>551</v>
      </c>
      <c r="E554" s="583">
        <v>45406</v>
      </c>
      <c r="F554" s="128" t="s">
        <v>204</v>
      </c>
      <c r="G554" s="588">
        <v>0.375</v>
      </c>
      <c r="H554" s="588">
        <v>0.75</v>
      </c>
      <c r="I554" s="130" t="s">
        <v>200</v>
      </c>
      <c r="J554" s="139">
        <v>8</v>
      </c>
      <c r="K554" s="131"/>
      <c r="L554" s="132"/>
      <c r="M554" s="132"/>
      <c r="N554" s="141"/>
      <c r="O554" s="139">
        <v>8</v>
      </c>
      <c r="P554" s="139"/>
      <c r="Q554" s="139"/>
      <c r="R554" s="133"/>
      <c r="S554" s="134" t="s">
        <v>594</v>
      </c>
      <c r="T554" s="434">
        <f t="shared" si="167"/>
        <v>8</v>
      </c>
      <c r="U554" s="429"/>
      <c r="V554" s="429" t="e">
        <f t="shared" si="176"/>
        <v>#N/A</v>
      </c>
      <c r="W554" s="298"/>
      <c r="X554" s="129">
        <f t="shared" si="182"/>
        <v>0.33333333333333331</v>
      </c>
      <c r="Y554" s="129" t="str">
        <f t="shared" si="177"/>
        <v/>
      </c>
      <c r="Z554" s="129" t="str">
        <f t="shared" si="178"/>
        <v/>
      </c>
      <c r="AA554" s="133" t="str">
        <f t="shared" si="169"/>
        <v/>
      </c>
      <c r="AC554" s="186" t="e">
        <f>AC551</f>
        <v>#N/A</v>
      </c>
      <c r="AD554" s="187" t="e">
        <f>AD551</f>
        <v>#N/A</v>
      </c>
      <c r="AE554" s="187" t="e">
        <f>AE551</f>
        <v>#N/A</v>
      </c>
      <c r="AF554" s="187" t="e">
        <f>AF551</f>
        <v>#N/A</v>
      </c>
      <c r="AG554" s="204" t="e">
        <f t="shared" si="179"/>
        <v>#N/A</v>
      </c>
      <c r="AI554" s="140" t="str">
        <f>IF(月報!G554&lt;&gt;"",月報!G554,"")</f>
        <v/>
      </c>
      <c r="AJ554" s="126">
        <f>IF(月報!W554&lt;&gt;"",月報!W554*24,"")</f>
        <v>8</v>
      </c>
      <c r="AK554" s="126" t="str">
        <f>IF(月報!P554&lt;&gt;"",月報!P554,"")</f>
        <v/>
      </c>
      <c r="AL554" s="126" t="str">
        <f>IF(月報!Q554&lt;&gt;"",IF(月報!Q554="平日残","",月報!Q554),"")</f>
        <v/>
      </c>
      <c r="AM554" s="126"/>
      <c r="AN554" s="126" t="e">
        <f t="shared" si="168"/>
        <v>#N/A</v>
      </c>
      <c r="AO554" s="126" t="e">
        <f>IF($E554="","",VLOOKUP($E554,カレンダマスタ!$A$5:$E$381,5,FALSE))</f>
        <v>#N/A</v>
      </c>
      <c r="AQ554" s="196" t="e">
        <f>IF(G554="","",IF(VLOOKUP(E554,カレンダマスタ!$A$5:$D$381,4,FALSE)=0,"",1))</f>
        <v>#N/A</v>
      </c>
      <c r="AR554" s="136" t="e">
        <f>IF($G554="","",IF($AD554="NSTC",INDEX(カレンダマスタ!$I$26:$O$31,MATCH($G554,カレンダマスタ!$H$26:$H$31,1),MATCH($H554,カレンダマスタ!$I$25:$O$25,1)),
IF($AD554="CS本社",INDEX(カレンダマスタ!$I$36:$O$41,MATCH($G554,カレンダマスタ!$H$36:$H$41,1),MATCH($H554,カレンダマスタ!$I$35:$O$35,1)),
IF($AD554="NS本社",INDEX(カレンダマスタ!$I$94:$O$99,MATCH($G554,カレンダマスタ!$H$95:$H$100,1),MATCH($H554,カレンダマスタ!$I$93:$O$93,1)),
IF($AD554="ODC",INDEX(カレンダマスタ!$I$46:$O$51,MATCH($G554,カレンダマスタ!$H$46:$H$51,1),MATCH($H554,カレンダマスタ!$I$45:$O$45,1)),
IF($AD554="NS東京TC",INDEX(カレンダマスタ!$I$56:$O$61,MATCH($G554,カレンダマスタ!$H$56:$H$61,1),MATCH($H554,カレンダマスタ!$I$55:$O$55,1)),""))))))</f>
        <v>#N/A</v>
      </c>
      <c r="AS554" s="126" t="e">
        <f t="shared" si="180"/>
        <v>#N/A</v>
      </c>
      <c r="AU554" s="137" t="e">
        <f>IF(E554="","",VLOOKUP($E554,カレンダマスタ!$A$4:$E$381,4,FALSE))</f>
        <v>#N/A</v>
      </c>
      <c r="AV554" s="137" t="str">
        <f t="shared" si="170"/>
        <v/>
      </c>
      <c r="AW554" s="137" t="str">
        <f t="shared" si="171"/>
        <v/>
      </c>
      <c r="AX554" s="138" t="e">
        <f t="shared" si="172"/>
        <v>#N/A</v>
      </c>
      <c r="AY554" s="138" t="e">
        <f t="shared" si="173"/>
        <v>#N/A</v>
      </c>
      <c r="AZ554" s="130" t="e">
        <f>IF(AX554&amp;AW554="勤怠未設定","×",IF(AV554="勤怠修正","×",IF(AC554="外注","",IF(AA554="",IF(AY554&lt;&gt;"","×",""),IF(VLOOKUP(AA554,カレンダマスタ!$H$66:$I$83,2,FALSE)&lt;&gt;AY554,"×","OK")))))</f>
        <v>#N/A</v>
      </c>
      <c r="BC554" s="137" t="e">
        <f>IF(E554="","",VLOOKUP($E554,カレンダマスタ!$A$4:$E$381,4,FALSE))</f>
        <v>#N/A</v>
      </c>
      <c r="BD554" s="126" t="e">
        <f>IF(AC554="社員","",IF(AG554=0,"",IF(AD554="NSTC",IF(COUNTIF(カレンダマスタ!$Q$5:$Q$32,G554)=1,"OK","×"),
IF(AD554="NS本社",IF(COUNTIF(カレンダマスタ!$T$5:$T$32,G554)=1,"OK","×"),IF(COUNTIF(カレンダマスタ!$R$5:$R$32,G554)=1,"OK","×")))))</f>
        <v>#N/A</v>
      </c>
      <c r="BE554" s="126" t="e">
        <f>IF(AC554="社員","",IF(G554="","",IF(R554&lt;&gt;"","",IF(AF554="CS","OK",IF(VLOOKUP(E554,カレンダマスタ!$A$5:$D$381,4,FALSE)&gt;0,"",IF(OR(G554*24&gt;10.84,H554*24&lt;14.5)=TRUE,"×","OK"))))))</f>
        <v>#N/A</v>
      </c>
      <c r="BF554" s="126" t="e">
        <f t="shared" si="159"/>
        <v>#N/A</v>
      </c>
      <c r="BG554" s="126" t="e">
        <f t="shared" si="174"/>
        <v>#N/A</v>
      </c>
      <c r="BI554" s="130" t="e">
        <f t="shared" si="181"/>
        <v>#N/A</v>
      </c>
    </row>
    <row r="555" spans="2:61">
      <c r="B555" s="210"/>
      <c r="C555" s="536">
        <v>310904</v>
      </c>
      <c r="D555" s="128" t="s">
        <v>551</v>
      </c>
      <c r="E555" s="583">
        <v>45407</v>
      </c>
      <c r="F555" s="128" t="s">
        <v>205</v>
      </c>
      <c r="G555" s="588">
        <v>0.375</v>
      </c>
      <c r="H555" s="588">
        <v>0.80208333333333337</v>
      </c>
      <c r="I555" s="130" t="s">
        <v>200</v>
      </c>
      <c r="J555" s="139">
        <v>9.25</v>
      </c>
      <c r="K555" s="131"/>
      <c r="L555" s="132"/>
      <c r="M555" s="132"/>
      <c r="N555" s="141"/>
      <c r="O555" s="139">
        <v>8</v>
      </c>
      <c r="P555" s="139">
        <v>1.25</v>
      </c>
      <c r="Q555" s="139"/>
      <c r="R555" s="133"/>
      <c r="S555" s="134" t="s">
        <v>594</v>
      </c>
      <c r="T555" s="434">
        <f t="shared" si="167"/>
        <v>9.25</v>
      </c>
      <c r="U555" s="429"/>
      <c r="V555" s="429" t="e">
        <f t="shared" si="176"/>
        <v>#N/A</v>
      </c>
      <c r="W555" s="298"/>
      <c r="X555" s="129">
        <f t="shared" si="182"/>
        <v>0.33333333333333331</v>
      </c>
      <c r="Y555" s="129">
        <f t="shared" si="177"/>
        <v>5.2083333333333336E-2</v>
      </c>
      <c r="Z555" s="129" t="str">
        <f t="shared" si="178"/>
        <v/>
      </c>
      <c r="AA555" s="133" t="str">
        <f t="shared" si="169"/>
        <v/>
      </c>
      <c r="AC555" s="186" t="e">
        <f>AC551</f>
        <v>#N/A</v>
      </c>
      <c r="AD555" s="187" t="e">
        <f>AD551</f>
        <v>#N/A</v>
      </c>
      <c r="AE555" s="187" t="e">
        <f>AE551</f>
        <v>#N/A</v>
      </c>
      <c r="AF555" s="187" t="e">
        <f>AF551</f>
        <v>#N/A</v>
      </c>
      <c r="AG555" s="204" t="e">
        <f t="shared" si="179"/>
        <v>#N/A</v>
      </c>
      <c r="AI555" s="140" t="str">
        <f>IF(月報!G555&lt;&gt;"",月報!G555,"")</f>
        <v/>
      </c>
      <c r="AJ555" s="126">
        <f>IF(月報!W555&lt;&gt;"",月報!W555*24,"")</f>
        <v>9.25</v>
      </c>
      <c r="AK555" s="126" t="str">
        <f>IF(月報!P555&lt;&gt;"",月報!P555,"")</f>
        <v/>
      </c>
      <c r="AL555" s="126" t="str">
        <f>IF(月報!Q555&lt;&gt;"",IF(月報!Q555="平日残","",月報!Q555),"")</f>
        <v/>
      </c>
      <c r="AM555" s="126"/>
      <c r="AN555" s="126" t="e">
        <f t="shared" si="168"/>
        <v>#N/A</v>
      </c>
      <c r="AO555" s="126" t="e">
        <f>IF($E555="","",VLOOKUP($E555,カレンダマスタ!$A$5:$E$381,5,FALSE))</f>
        <v>#N/A</v>
      </c>
      <c r="AQ555" s="196" t="e">
        <f>IF(G555="","",IF(VLOOKUP(E555,カレンダマスタ!$A$5:$D$381,4,FALSE)=0,"",1))</f>
        <v>#N/A</v>
      </c>
      <c r="AR555" s="136" t="e">
        <f>IF($G555="","",IF($AD555="NSTC",INDEX(カレンダマスタ!$I$26:$O$31,MATCH($G555,カレンダマスタ!$H$26:$H$31,1),MATCH($H555,カレンダマスタ!$I$25:$O$25,1)),
IF($AD555="CS本社",INDEX(カレンダマスタ!$I$36:$O$41,MATCH($G555,カレンダマスタ!$H$36:$H$41,1),MATCH($H555,カレンダマスタ!$I$35:$O$35,1)),
IF($AD555="NS本社",INDEX(カレンダマスタ!$I$94:$O$99,MATCH($G555,カレンダマスタ!$H$95:$H$100,1),MATCH($H555,カレンダマスタ!$I$93:$O$93,1)),
IF($AD555="ODC",INDEX(カレンダマスタ!$I$46:$O$51,MATCH($G555,カレンダマスタ!$H$46:$H$51,1),MATCH($H555,カレンダマスタ!$I$45:$O$45,1)),
IF($AD555="NS東京TC",INDEX(カレンダマスタ!$I$56:$O$61,MATCH($G555,カレンダマスタ!$H$56:$H$61,1),MATCH($H555,カレンダマスタ!$I$55:$O$55,1)),""))))))</f>
        <v>#N/A</v>
      </c>
      <c r="AS555" s="126" t="e">
        <f t="shared" si="180"/>
        <v>#N/A</v>
      </c>
      <c r="AU555" s="137" t="e">
        <f>IF(E555="","",VLOOKUP($E555,カレンダマスタ!$A$4:$E$381,4,FALSE))</f>
        <v>#N/A</v>
      </c>
      <c r="AV555" s="137" t="str">
        <f t="shared" si="170"/>
        <v/>
      </c>
      <c r="AW555" s="137" t="str">
        <f t="shared" si="171"/>
        <v/>
      </c>
      <c r="AX555" s="138" t="e">
        <f t="shared" si="172"/>
        <v>#N/A</v>
      </c>
      <c r="AY555" s="138" t="e">
        <f t="shared" si="173"/>
        <v>#N/A</v>
      </c>
      <c r="AZ555" s="130" t="e">
        <f>IF(AX555&amp;AW555="勤怠未設定","×",IF(AV555="勤怠修正","×",IF(AC555="外注","",IF(AA555="",IF(AY555&lt;&gt;"","×",""),IF(VLOOKUP(AA555,カレンダマスタ!$H$66:$I$83,2,FALSE)&lt;&gt;AY555,"×","OK")))))</f>
        <v>#N/A</v>
      </c>
      <c r="BC555" s="137" t="e">
        <f>IF(E555="","",VLOOKUP($E555,カレンダマスタ!$A$4:$E$381,4,FALSE))</f>
        <v>#N/A</v>
      </c>
      <c r="BD555" s="126" t="e">
        <f>IF(AC555="社員","",IF(AG555=0,"",IF(AD555="NSTC",IF(COUNTIF(カレンダマスタ!$Q$5:$Q$32,G555)=1,"OK","×"),
IF(AD555="NS本社",IF(COUNTIF(カレンダマスタ!$T$5:$T$32,G555)=1,"OK","×"),IF(COUNTIF(カレンダマスタ!$R$5:$R$32,G555)=1,"OK","×")))))</f>
        <v>#N/A</v>
      </c>
      <c r="BE555" s="126" t="e">
        <f>IF(AC555="社員","",IF(G555="","",IF(R555&lt;&gt;"","",IF(AF555="CS","OK",IF(VLOOKUP(E555,カレンダマスタ!$A$5:$D$381,4,FALSE)&gt;0,"",IF(OR(G555*24&gt;10.84,H555*24&lt;14.5)=TRUE,"×","OK"))))))</f>
        <v>#N/A</v>
      </c>
      <c r="BF555" s="126" t="e">
        <f t="shared" si="159"/>
        <v>#N/A</v>
      </c>
      <c r="BG555" s="126" t="e">
        <f t="shared" si="174"/>
        <v>#N/A</v>
      </c>
      <c r="BI555" s="130" t="e">
        <f t="shared" si="181"/>
        <v>#N/A</v>
      </c>
    </row>
    <row r="556" spans="2:61">
      <c r="B556" s="210"/>
      <c r="C556" s="536">
        <v>310904</v>
      </c>
      <c r="D556" s="128" t="s">
        <v>551</v>
      </c>
      <c r="E556" s="583">
        <v>45408</v>
      </c>
      <c r="F556" s="128" t="s">
        <v>199</v>
      </c>
      <c r="G556" s="588">
        <v>0.375</v>
      </c>
      <c r="H556" s="588">
        <v>0.75</v>
      </c>
      <c r="I556" s="130" t="s">
        <v>200</v>
      </c>
      <c r="J556" s="139">
        <v>8</v>
      </c>
      <c r="K556" s="131"/>
      <c r="L556" s="132"/>
      <c r="M556" s="132"/>
      <c r="N556" s="141"/>
      <c r="O556" s="139">
        <v>8</v>
      </c>
      <c r="P556" s="139"/>
      <c r="Q556" s="139"/>
      <c r="R556" s="133"/>
      <c r="S556" s="134" t="s">
        <v>594</v>
      </c>
      <c r="T556" s="434">
        <f t="shared" si="167"/>
        <v>8</v>
      </c>
      <c r="U556" s="429"/>
      <c r="V556" s="429" t="e">
        <f t="shared" si="176"/>
        <v>#N/A</v>
      </c>
      <c r="W556" s="298"/>
      <c r="X556" s="129">
        <f t="shared" si="182"/>
        <v>0.33333333333333331</v>
      </c>
      <c r="Y556" s="129" t="str">
        <f t="shared" si="177"/>
        <v/>
      </c>
      <c r="Z556" s="129" t="str">
        <f t="shared" si="178"/>
        <v/>
      </c>
      <c r="AA556" s="133" t="str">
        <f t="shared" si="169"/>
        <v/>
      </c>
      <c r="AC556" s="186" t="e">
        <f>AC551</f>
        <v>#N/A</v>
      </c>
      <c r="AD556" s="187" t="e">
        <f>AD551</f>
        <v>#N/A</v>
      </c>
      <c r="AE556" s="187" t="e">
        <f>AE551</f>
        <v>#N/A</v>
      </c>
      <c r="AF556" s="187" t="e">
        <f>AF551</f>
        <v>#N/A</v>
      </c>
      <c r="AG556" s="204" t="e">
        <f t="shared" si="179"/>
        <v>#N/A</v>
      </c>
      <c r="AI556" s="135" t="str">
        <f>IF(月報!G556&lt;&gt;"",月報!G556,"")</f>
        <v/>
      </c>
      <c r="AJ556" s="126">
        <f>IF(月報!W556&lt;&gt;"",月報!W556*24,"")</f>
        <v>8</v>
      </c>
      <c r="AK556" s="126" t="str">
        <f>IF(月報!P556&lt;&gt;"",月報!P556,"")</f>
        <v/>
      </c>
      <c r="AL556" s="126" t="str">
        <f>IF(月報!Q556&lt;&gt;"",IF(月報!Q556="平日残","",月報!Q556),"")</f>
        <v/>
      </c>
      <c r="AM556" s="126"/>
      <c r="AN556" s="126" t="e">
        <f t="shared" si="168"/>
        <v>#N/A</v>
      </c>
      <c r="AO556" s="126" t="e">
        <f>IF($E556="","",VLOOKUP($E556,カレンダマスタ!$A$5:$E$381,5,FALSE))</f>
        <v>#N/A</v>
      </c>
      <c r="AQ556" s="196" t="e">
        <f>IF(G556="","",IF(VLOOKUP(E556,カレンダマスタ!$A$5:$D$381,4,FALSE)=0,"",1))</f>
        <v>#N/A</v>
      </c>
      <c r="AR556" s="136" t="e">
        <f>IF($G556="","",IF($AD556="NSTC",INDEX(カレンダマスタ!$I$26:$O$31,MATCH($G556,カレンダマスタ!$H$26:$H$31,1),MATCH($H556,カレンダマスタ!$I$25:$O$25,1)),
IF($AD556="CS本社",INDEX(カレンダマスタ!$I$36:$O$41,MATCH($G556,カレンダマスタ!$H$36:$H$41,1),MATCH($H556,カレンダマスタ!$I$35:$O$35,1)),
IF($AD556="NS本社",INDEX(カレンダマスタ!$I$94:$O$99,MATCH($G556,カレンダマスタ!$H$95:$H$100,1),MATCH($H556,カレンダマスタ!$I$93:$O$93,1)),
IF($AD556="ODC",INDEX(カレンダマスタ!$I$46:$O$51,MATCH($G556,カレンダマスタ!$H$46:$H$51,1),MATCH($H556,カレンダマスタ!$I$45:$O$45,1)),
IF($AD556="NS東京TC",INDEX(カレンダマスタ!$I$56:$O$61,MATCH($G556,カレンダマスタ!$H$56:$H$61,1),MATCH($H556,カレンダマスタ!$I$55:$O$55,1)),""))))))</f>
        <v>#N/A</v>
      </c>
      <c r="AS556" s="126" t="e">
        <f t="shared" si="180"/>
        <v>#N/A</v>
      </c>
      <c r="AU556" s="137" t="e">
        <f>IF(E556="","",VLOOKUP($E556,カレンダマスタ!$A$4:$E$381,4,FALSE))</f>
        <v>#N/A</v>
      </c>
      <c r="AV556" s="137" t="str">
        <f t="shared" si="170"/>
        <v/>
      </c>
      <c r="AW556" s="137" t="str">
        <f t="shared" si="171"/>
        <v/>
      </c>
      <c r="AX556" s="138" t="e">
        <f t="shared" si="172"/>
        <v>#N/A</v>
      </c>
      <c r="AY556" s="138" t="e">
        <f t="shared" si="173"/>
        <v>#N/A</v>
      </c>
      <c r="AZ556" s="130" t="e">
        <f>IF(AX556&amp;AW556="勤怠未設定","×",IF(AV556="勤怠修正","×",IF(AC556="外注","",IF(AA556="",IF(AY556&lt;&gt;"","×",""),IF(VLOOKUP(AA556,カレンダマスタ!$H$66:$I$83,2,FALSE)&lt;&gt;AY556,"×","OK")))))</f>
        <v>#N/A</v>
      </c>
      <c r="BC556" s="137" t="e">
        <f>IF(E556="","",VLOOKUP($E556,カレンダマスタ!$A$4:$E$381,4,FALSE))</f>
        <v>#N/A</v>
      </c>
      <c r="BD556" s="126" t="e">
        <f>IF(AC556="社員","",IF(AG556=0,"",IF(AD556="NSTC",IF(COUNTIF(カレンダマスタ!$Q$5:$Q$32,G556)=1,"OK","×"),
IF(AD556="NS本社",IF(COUNTIF(カレンダマスタ!$T$5:$T$32,G556)=1,"OK","×"),IF(COUNTIF(カレンダマスタ!$R$5:$R$32,G556)=1,"OK","×")))))</f>
        <v>#N/A</v>
      </c>
      <c r="BE556" s="126" t="e">
        <f>IF(AC556="社員","",IF(G556="","",IF(R556&lt;&gt;"","",IF(AF556="CS","OK",IF(VLOOKUP(E556,カレンダマスタ!$A$5:$D$381,4,FALSE)&gt;0,"",IF(OR(G556*24&gt;10.84,H556*24&lt;14.5)=TRUE,"×","OK"))))))</f>
        <v>#N/A</v>
      </c>
      <c r="BF556" s="126" t="e">
        <f t="shared" si="159"/>
        <v>#N/A</v>
      </c>
      <c r="BG556" s="126" t="e">
        <f t="shared" si="174"/>
        <v>#N/A</v>
      </c>
      <c r="BI556" s="130" t="e">
        <f t="shared" si="181"/>
        <v>#N/A</v>
      </c>
    </row>
    <row r="557" spans="2:61">
      <c r="B557" s="210"/>
      <c r="C557" s="537">
        <v>310904</v>
      </c>
      <c r="D557" s="142" t="s">
        <v>551</v>
      </c>
      <c r="E557" s="584">
        <v>45409</v>
      </c>
      <c r="F557" s="142" t="s">
        <v>369</v>
      </c>
      <c r="G557" s="589"/>
      <c r="H557" s="589"/>
      <c r="I557" s="144"/>
      <c r="J557" s="148"/>
      <c r="K557" s="145"/>
      <c r="L557" s="146"/>
      <c r="M557" s="146"/>
      <c r="N557" s="147"/>
      <c r="O557" s="148"/>
      <c r="P557" s="148"/>
      <c r="Q557" s="148"/>
      <c r="R557" s="149"/>
      <c r="S557" s="156"/>
      <c r="T557" s="435" t="str">
        <f t="shared" si="167"/>
        <v/>
      </c>
      <c r="U557" s="430"/>
      <c r="V557" s="430" t="e">
        <f t="shared" si="176"/>
        <v>#N/A</v>
      </c>
      <c r="W557" s="298"/>
      <c r="X557" s="143" t="str">
        <f t="shared" si="182"/>
        <v/>
      </c>
      <c r="Y557" s="143" t="str">
        <f t="shared" si="177"/>
        <v/>
      </c>
      <c r="Z557" s="143" t="str">
        <f t="shared" si="178"/>
        <v/>
      </c>
      <c r="AA557" s="149" t="str">
        <f t="shared" si="169"/>
        <v/>
      </c>
      <c r="AC557" s="188" t="e">
        <f>AC551</f>
        <v>#N/A</v>
      </c>
      <c r="AD557" s="189" t="e">
        <f>AD551</f>
        <v>#N/A</v>
      </c>
      <c r="AE557" s="189" t="e">
        <f>AE551</f>
        <v>#N/A</v>
      </c>
      <c r="AF557" s="189" t="e">
        <f>AF551</f>
        <v>#N/A</v>
      </c>
      <c r="AG557" s="205">
        <f t="shared" si="179"/>
        <v>0</v>
      </c>
      <c r="AI557" s="150" t="str">
        <f>IF(月報!G557&lt;&gt;"",月報!G557,"")</f>
        <v/>
      </c>
      <c r="AJ557" s="151" t="str">
        <f>IF(月報!W557&lt;&gt;"",月報!W557*24,"")</f>
        <v/>
      </c>
      <c r="AK557" s="151" t="str">
        <f>IF(月報!P557&lt;&gt;"",月報!P557,"")</f>
        <v/>
      </c>
      <c r="AL557" s="151" t="str">
        <f>IF(月報!Q557&lt;&gt;"",IF(月報!Q557="平日残","",月報!Q557),"")</f>
        <v/>
      </c>
      <c r="AM557" s="151"/>
      <c r="AN557" s="151" t="e">
        <f t="shared" si="168"/>
        <v>#N/A</v>
      </c>
      <c r="AO557" s="151" t="e">
        <f>IF($E557="","",VLOOKUP($E557,カレンダマスタ!$A$5:$E$381,5,FALSE))</f>
        <v>#N/A</v>
      </c>
      <c r="AQ557" s="197" t="str">
        <f>IF(G557="","",IF(VLOOKUP(E557,カレンダマスタ!$A$5:$D$381,4,FALSE)=0,"",1))</f>
        <v/>
      </c>
      <c r="AR557" s="152" t="str">
        <f>IF($G557="","",IF($AD557="NSTC",INDEX(カレンダマスタ!$I$26:$O$31,MATCH($G557,カレンダマスタ!$H$26:$H$31,1),MATCH($H557,カレンダマスタ!$I$25:$O$25,1)),
IF($AD557="CS本社",INDEX(カレンダマスタ!$I$36:$O$41,MATCH($G557,カレンダマスタ!$H$36:$H$41,1),MATCH($H557,カレンダマスタ!$I$35:$O$35,1)),
IF($AD557="NS本社",INDEX(カレンダマスタ!$I$94:$O$99,MATCH($G557,カレンダマスタ!$H$95:$H$100,1),MATCH($H557,カレンダマスタ!$I$93:$O$93,1)),
IF($AD557="ODC",INDEX(カレンダマスタ!$I$46:$O$51,MATCH($G557,カレンダマスタ!$H$46:$H$51,1),MATCH($H557,カレンダマスタ!$I$45:$O$45,1)),
IF($AD557="NS東京TC",INDEX(カレンダマスタ!$I$56:$O$61,MATCH($G557,カレンダマスタ!$H$56:$H$61,1),MATCH($H557,カレンダマスタ!$I$55:$O$55,1)),""))))))</f>
        <v/>
      </c>
      <c r="AS557" s="151" t="e">
        <f t="shared" si="180"/>
        <v>#N/A</v>
      </c>
      <c r="AU557" s="153" t="e">
        <f>IF(E557="","",VLOOKUP($E557,カレンダマスタ!$A$4:$E$381,4,FALSE))</f>
        <v>#N/A</v>
      </c>
      <c r="AV557" s="153" t="str">
        <f t="shared" si="170"/>
        <v/>
      </c>
      <c r="AW557" s="153" t="str">
        <f t="shared" si="171"/>
        <v/>
      </c>
      <c r="AX557" s="154" t="e">
        <f t="shared" si="172"/>
        <v>#N/A</v>
      </c>
      <c r="AY557" s="154" t="e">
        <f t="shared" si="173"/>
        <v>#N/A</v>
      </c>
      <c r="AZ557" s="144" t="e">
        <f>IF(AX557&amp;AW557="勤怠未設定","×",IF(AV557="勤怠修正","×",IF(AC557="外注","",IF(AA557="",IF(AY557&lt;&gt;"","×",""),IF(VLOOKUP(AA557,カレンダマスタ!$H$66:$I$83,2,FALSE)&lt;&gt;AY557,"×","OK")))))</f>
        <v>#N/A</v>
      </c>
      <c r="BC557" s="153" t="e">
        <f>IF(E557="","",VLOOKUP($E557,カレンダマスタ!$A$4:$E$381,4,FALSE))</f>
        <v>#N/A</v>
      </c>
      <c r="BD557" s="151" t="e">
        <f>IF(AC557="社員","",IF(AG557=0,"",IF(AD557="NSTC",IF(COUNTIF(カレンダマスタ!$Q$5:$Q$32,G557)=1,"OK","×"),
IF(AD557="NS本社",IF(COUNTIF(カレンダマスタ!$T$5:$T$32,G557)=1,"OK","×"),IF(COUNTIF(カレンダマスタ!$R$5:$R$32,G557)=1,"OK","×")))))</f>
        <v>#N/A</v>
      </c>
      <c r="BE557" s="151" t="e">
        <f>IF(AC557="社員","",IF(G557="","",IF(R557&lt;&gt;"","",IF(AF557="CS","OK",IF(VLOOKUP(E557,カレンダマスタ!$A$5:$D$381,4,FALSE)&gt;0,"",IF(OR(G557*24&gt;10.84,H557*24&lt;14.5)=TRUE,"×","OK"))))))</f>
        <v>#N/A</v>
      </c>
      <c r="BF557" s="151" t="e">
        <f t="shared" si="159"/>
        <v>#N/A</v>
      </c>
      <c r="BG557" s="151" t="e">
        <f t="shared" si="174"/>
        <v>#N/A</v>
      </c>
      <c r="BI557" s="144" t="e">
        <f t="shared" si="181"/>
        <v>#N/A</v>
      </c>
    </row>
    <row r="558" spans="2:61">
      <c r="B558" s="210"/>
      <c r="C558" s="535">
        <v>310904</v>
      </c>
      <c r="D558" s="112" t="s">
        <v>551</v>
      </c>
      <c r="E558" s="582">
        <v>45410</v>
      </c>
      <c r="F558" s="112" t="s">
        <v>370</v>
      </c>
      <c r="G558" s="587"/>
      <c r="H558" s="587"/>
      <c r="I558" s="114"/>
      <c r="J558" s="118"/>
      <c r="K558" s="115"/>
      <c r="L558" s="116"/>
      <c r="M558" s="116"/>
      <c r="N558" s="117"/>
      <c r="O558" s="118"/>
      <c r="P558" s="118"/>
      <c r="Q558" s="118"/>
      <c r="R558" s="119"/>
      <c r="S558" s="120"/>
      <c r="T558" s="433" t="str">
        <f t="shared" si="167"/>
        <v/>
      </c>
      <c r="U558" s="431">
        <f>SUM(T558:T564)</f>
        <v>0</v>
      </c>
      <c r="V558" s="431" t="e">
        <f t="shared" si="176"/>
        <v>#N/A</v>
      </c>
      <c r="W558" s="298"/>
      <c r="X558" s="113" t="str">
        <f t="shared" si="182"/>
        <v/>
      </c>
      <c r="Y558" s="113" t="str">
        <f t="shared" si="177"/>
        <v/>
      </c>
      <c r="Z558" s="113" t="str">
        <f t="shared" si="178"/>
        <v/>
      </c>
      <c r="AA558" s="119" t="str">
        <f t="shared" si="169"/>
        <v/>
      </c>
      <c r="AC558" s="190" t="e">
        <f>AC551</f>
        <v>#N/A</v>
      </c>
      <c r="AD558" s="191" t="e">
        <f>AD551</f>
        <v>#N/A</v>
      </c>
      <c r="AE558" s="191" t="e">
        <f>AE551</f>
        <v>#N/A</v>
      </c>
      <c r="AF558" s="191" t="e">
        <f>AF551</f>
        <v>#N/A</v>
      </c>
      <c r="AG558" s="206">
        <f t="shared" si="179"/>
        <v>0</v>
      </c>
      <c r="AI558" s="155" t="str">
        <f>IF(月報!G558&lt;&gt;"",月報!G558,"")</f>
        <v/>
      </c>
      <c r="AJ558" s="122" t="str">
        <f>IF(月報!W558&lt;&gt;"",月報!W558*24,"")</f>
        <v/>
      </c>
      <c r="AK558" s="122" t="str">
        <f>IF(月報!P558&lt;&gt;"",月報!P558,"")</f>
        <v/>
      </c>
      <c r="AL558" s="122" t="str">
        <f>IF(月報!Q558&lt;&gt;"",IF(月報!Q558="平日残","",月報!Q558),"")</f>
        <v/>
      </c>
      <c r="AM558" s="122"/>
      <c r="AN558" s="122" t="e">
        <f t="shared" si="168"/>
        <v>#N/A</v>
      </c>
      <c r="AO558" s="122" t="e">
        <f>IF($E558="","",VLOOKUP($E558,カレンダマスタ!$A$5:$E$381,5,FALSE))</f>
        <v>#N/A</v>
      </c>
      <c r="AQ558" s="195" t="str">
        <f>IF(G558="","",IF(VLOOKUP(E558,カレンダマスタ!$A$5:$D$381,4,FALSE)=0,"",1))</f>
        <v/>
      </c>
      <c r="AR558" s="123" t="str">
        <f>IF($G558="","",IF($AD558="NSTC",INDEX(カレンダマスタ!$I$26:$O$31,MATCH($G558,カレンダマスタ!$H$26:$H$31,1),MATCH($H558,カレンダマスタ!$I$25:$O$25,1)),
IF($AD558="CS本社",INDEX(カレンダマスタ!$I$36:$O$41,MATCH($G558,カレンダマスタ!$H$36:$H$41,1),MATCH($H558,カレンダマスタ!$I$35:$O$35,1)),
IF($AD558="NS本社",INDEX(カレンダマスタ!$I$94:$O$99,MATCH($G558,カレンダマスタ!$H$95:$H$100,1),MATCH($H558,カレンダマスタ!$I$93:$O$93,1)),
IF($AD558="ODC",INDEX(カレンダマスタ!$I$46:$O$51,MATCH($G558,カレンダマスタ!$H$46:$H$51,1),MATCH($H558,カレンダマスタ!$I$45:$O$45,1)),
IF($AD558="NS東京TC",INDEX(カレンダマスタ!$I$56:$O$61,MATCH($G558,カレンダマスタ!$H$56:$H$61,1),MATCH($H558,カレンダマスタ!$I$55:$O$55,1)),""))))))</f>
        <v/>
      </c>
      <c r="AS558" s="122" t="e">
        <f t="shared" si="180"/>
        <v>#N/A</v>
      </c>
      <c r="AU558" s="124" t="e">
        <f>IF(E558="","",VLOOKUP($E558,カレンダマスタ!$A$4:$E$381,4,FALSE))</f>
        <v>#N/A</v>
      </c>
      <c r="AV558" s="124" t="str">
        <f t="shared" si="170"/>
        <v/>
      </c>
      <c r="AW558" s="124" t="str">
        <f t="shared" si="171"/>
        <v/>
      </c>
      <c r="AX558" s="125" t="e">
        <f t="shared" si="172"/>
        <v>#N/A</v>
      </c>
      <c r="AY558" s="125" t="e">
        <f t="shared" si="173"/>
        <v>#N/A</v>
      </c>
      <c r="AZ558" s="114" t="e">
        <f>IF(AX558&amp;AW558="勤怠未設定","×",IF(AV558="勤怠修正","×",IF(AC558="外注","",IF(AA558="",IF(AY558&lt;&gt;"","×",""),IF(VLOOKUP(AA558,カレンダマスタ!$H$66:$I$83,2,FALSE)&lt;&gt;AY558,"×","OK")))))</f>
        <v>#N/A</v>
      </c>
      <c r="BC558" s="124" t="e">
        <f>IF(E558="","",VLOOKUP($E558,カレンダマスタ!$A$4:$E$381,4,FALSE))</f>
        <v>#N/A</v>
      </c>
      <c r="BD558" s="122" t="e">
        <f>IF(AC558="社員","",IF(AG558=0,"",IF(AD558="NSTC",IF(COUNTIF(カレンダマスタ!$Q$5:$Q$32,G558)=1,"OK","×"),
IF(AD558="NS本社",IF(COUNTIF(カレンダマスタ!$T$5:$T$32,G558)=1,"OK","×"),IF(COUNTIF(カレンダマスタ!$R$5:$R$32,G558)=1,"OK","×")))))</f>
        <v>#N/A</v>
      </c>
      <c r="BE558" s="122" t="e">
        <f>IF(AC558="社員","",IF(G558="","",IF(R558&lt;&gt;"","",IF(AF558="CS","OK",IF(VLOOKUP(E558,カレンダマスタ!$A$5:$D$381,4,FALSE)&gt;0,"",IF(OR(G558*24&gt;10.84,H558*24&lt;14.5)=TRUE,"×","OK"))))))</f>
        <v>#N/A</v>
      </c>
      <c r="BF558" s="122" t="e">
        <f t="shared" si="159"/>
        <v>#N/A</v>
      </c>
      <c r="BG558" s="122" t="e">
        <f t="shared" si="174"/>
        <v>#N/A</v>
      </c>
      <c r="BI558" s="114" t="e">
        <f t="shared" si="181"/>
        <v>#N/A</v>
      </c>
    </row>
    <row r="559" spans="2:61">
      <c r="B559" s="210"/>
      <c r="C559" s="536">
        <v>310904</v>
      </c>
      <c r="D559" s="128" t="s">
        <v>551</v>
      </c>
      <c r="E559" s="583">
        <v>45411</v>
      </c>
      <c r="F559" s="128" t="s">
        <v>201</v>
      </c>
      <c r="G559" s="588"/>
      <c r="H559" s="588"/>
      <c r="I559" s="130"/>
      <c r="J559" s="139"/>
      <c r="K559" s="131"/>
      <c r="L559" s="132"/>
      <c r="M559" s="132"/>
      <c r="N559" s="141"/>
      <c r="O559" s="139"/>
      <c r="P559" s="139"/>
      <c r="Q559" s="139"/>
      <c r="R559" s="133"/>
      <c r="S559" s="134"/>
      <c r="T559" s="434" t="str">
        <f t="shared" si="167"/>
        <v/>
      </c>
      <c r="U559" s="429"/>
      <c r="V559" s="429" t="e">
        <f t="shared" si="176"/>
        <v>#N/A</v>
      </c>
      <c r="W559" s="298"/>
      <c r="X559" s="129" t="str">
        <f t="shared" si="182"/>
        <v/>
      </c>
      <c r="Y559" s="129" t="str">
        <f t="shared" si="177"/>
        <v/>
      </c>
      <c r="Z559" s="129" t="str">
        <f t="shared" si="178"/>
        <v/>
      </c>
      <c r="AA559" s="133" t="str">
        <f t="shared" si="169"/>
        <v/>
      </c>
      <c r="AC559" s="186" t="e">
        <f>AC551</f>
        <v>#N/A</v>
      </c>
      <c r="AD559" s="187" t="e">
        <f>AD551</f>
        <v>#N/A</v>
      </c>
      <c r="AE559" s="187" t="e">
        <f>AE551</f>
        <v>#N/A</v>
      </c>
      <c r="AF559" s="187" t="e">
        <f>AF551</f>
        <v>#N/A</v>
      </c>
      <c r="AG559" s="204">
        <f t="shared" si="179"/>
        <v>0</v>
      </c>
      <c r="AI559" s="135" t="str">
        <f>IF(月報!G559&lt;&gt;"",月報!G559,"")</f>
        <v/>
      </c>
      <c r="AJ559" s="126" t="str">
        <f>IF(月報!W559&lt;&gt;"",月報!W559*24,"")</f>
        <v/>
      </c>
      <c r="AK559" s="126" t="str">
        <f>IF(月報!P559&lt;&gt;"",月報!P559,"")</f>
        <v/>
      </c>
      <c r="AL559" s="126" t="str">
        <f>IF(月報!Q559&lt;&gt;"",IF(月報!Q559="平日残","",月報!Q559),"")</f>
        <v/>
      </c>
      <c r="AM559" s="126"/>
      <c r="AN559" s="126" t="e">
        <f t="shared" si="168"/>
        <v>#N/A</v>
      </c>
      <c r="AO559" s="126" t="e">
        <f>IF($E559="","",VLOOKUP($E559,カレンダマスタ!$A$5:$E$381,5,FALSE))</f>
        <v>#N/A</v>
      </c>
      <c r="AQ559" s="196" t="str">
        <f>IF(G559="","",IF(VLOOKUP(E559,カレンダマスタ!$A$5:$D$381,4,FALSE)=0,"",1))</f>
        <v/>
      </c>
      <c r="AR559" s="136" t="str">
        <f>IF($G559="","",IF($AD559="NSTC",INDEX(カレンダマスタ!$I$26:$O$31,MATCH($G559,カレンダマスタ!$H$26:$H$31,1),MATCH($H559,カレンダマスタ!$I$25:$O$25,1)),
IF($AD559="CS本社",INDEX(カレンダマスタ!$I$36:$O$41,MATCH($G559,カレンダマスタ!$H$36:$H$41,1),MATCH($H559,カレンダマスタ!$I$35:$O$35,1)),
IF($AD559="NS本社",INDEX(カレンダマスタ!$I$94:$O$99,MATCH($G559,カレンダマスタ!$H$95:$H$100,1),MATCH($H559,カレンダマスタ!$I$93:$O$93,1)),
IF($AD559="ODC",INDEX(カレンダマスタ!$I$46:$O$51,MATCH($G559,カレンダマスタ!$H$46:$H$51,1),MATCH($H559,カレンダマスタ!$I$45:$O$45,1)),
IF($AD559="NS東京TC",INDEX(カレンダマスタ!$I$56:$O$61,MATCH($G559,カレンダマスタ!$H$56:$H$61,1),MATCH($H559,カレンダマスタ!$I$55:$O$55,1)),""))))))</f>
        <v/>
      </c>
      <c r="AS559" s="126" t="e">
        <f t="shared" si="180"/>
        <v>#N/A</v>
      </c>
      <c r="AU559" s="137" t="e">
        <f>IF(E559="","",VLOOKUP($E559,カレンダマスタ!$A$4:$E$381,4,FALSE))</f>
        <v>#N/A</v>
      </c>
      <c r="AV559" s="137" t="str">
        <f t="shared" si="170"/>
        <v/>
      </c>
      <c r="AW559" s="137" t="str">
        <f t="shared" si="171"/>
        <v/>
      </c>
      <c r="AX559" s="138" t="e">
        <f t="shared" si="172"/>
        <v>#N/A</v>
      </c>
      <c r="AY559" s="138" t="e">
        <f t="shared" si="173"/>
        <v>#N/A</v>
      </c>
      <c r="AZ559" s="130" t="e">
        <f>IF(AX559&amp;AW559="勤怠未設定","×",IF(AV559="勤怠修正","×",IF(AC559="外注","",IF(AA559="",IF(AY559&lt;&gt;"","×",""),IF(VLOOKUP(AA559,カレンダマスタ!$H$66:$I$83,2,FALSE)&lt;&gt;AY559,"×","OK")))))</f>
        <v>#N/A</v>
      </c>
      <c r="BC559" s="137" t="e">
        <f>IF(E559="","",VLOOKUP($E559,カレンダマスタ!$A$4:$E$381,4,FALSE))</f>
        <v>#N/A</v>
      </c>
      <c r="BD559" s="126" t="e">
        <f>IF(AC559="社員","",IF(AG559=0,"",IF(AD559="NSTC",IF(COUNTIF(カレンダマスタ!$Q$5:$Q$32,G559)=1,"OK","×"),
IF(AD559="NS本社",IF(COUNTIF(カレンダマスタ!$T$5:$T$32,G559)=1,"OK","×"),IF(COUNTIF(カレンダマスタ!$R$5:$R$32,G559)=1,"OK","×")))))</f>
        <v>#N/A</v>
      </c>
      <c r="BE559" s="126" t="e">
        <f>IF(AC559="社員","",IF(G559="","",IF(R559&lt;&gt;"","",IF(AF559="CS","OK",IF(VLOOKUP(E559,カレンダマスタ!$A$5:$D$381,4,FALSE)&gt;0,"",IF(OR(G559*24&gt;10.84,H559*24&lt;14.5)=TRUE,"×","OK"))))))</f>
        <v>#N/A</v>
      </c>
      <c r="BF559" s="126" t="e">
        <f t="shared" si="159"/>
        <v>#N/A</v>
      </c>
      <c r="BG559" s="126" t="e">
        <f t="shared" si="174"/>
        <v>#N/A</v>
      </c>
      <c r="BI559" s="130" t="e">
        <f t="shared" si="181"/>
        <v>#N/A</v>
      </c>
    </row>
    <row r="560" spans="2:61">
      <c r="B560" s="210"/>
      <c r="C560" s="536">
        <v>310904</v>
      </c>
      <c r="D560" s="128" t="s">
        <v>551</v>
      </c>
      <c r="E560" s="583">
        <v>45412</v>
      </c>
      <c r="F560" s="128" t="s">
        <v>203</v>
      </c>
      <c r="G560" s="588"/>
      <c r="H560" s="588"/>
      <c r="I560" s="130"/>
      <c r="J560" s="139"/>
      <c r="K560" s="131"/>
      <c r="L560" s="132"/>
      <c r="M560" s="132"/>
      <c r="N560" s="141"/>
      <c r="O560" s="139"/>
      <c r="P560" s="139"/>
      <c r="Q560" s="139"/>
      <c r="R560" s="133"/>
      <c r="S560" s="134"/>
      <c r="T560" s="434" t="str">
        <f t="shared" si="167"/>
        <v/>
      </c>
      <c r="U560" s="429"/>
      <c r="V560" s="429" t="e">
        <f t="shared" si="176"/>
        <v>#N/A</v>
      </c>
      <c r="W560" s="298"/>
      <c r="X560" s="129" t="str">
        <f t="shared" si="182"/>
        <v/>
      </c>
      <c r="Y560" s="129" t="str">
        <f t="shared" si="177"/>
        <v/>
      </c>
      <c r="Z560" s="129" t="str">
        <f t="shared" si="178"/>
        <v/>
      </c>
      <c r="AA560" s="133" t="str">
        <f t="shared" si="169"/>
        <v/>
      </c>
      <c r="AC560" s="186" t="e">
        <f>AC551</f>
        <v>#N/A</v>
      </c>
      <c r="AD560" s="187" t="e">
        <f>AD551</f>
        <v>#N/A</v>
      </c>
      <c r="AE560" s="187" t="e">
        <f>AE551</f>
        <v>#N/A</v>
      </c>
      <c r="AF560" s="187" t="e">
        <f>AF551</f>
        <v>#N/A</v>
      </c>
      <c r="AG560" s="204">
        <f t="shared" si="179"/>
        <v>0</v>
      </c>
      <c r="AI560" s="135" t="str">
        <f>IF(月報!G560&lt;&gt;"",月報!G560,"")</f>
        <v/>
      </c>
      <c r="AJ560" s="126" t="str">
        <f>IF(月報!W560&lt;&gt;"",月報!W560*24,"")</f>
        <v/>
      </c>
      <c r="AK560" s="126" t="str">
        <f>IF(月報!P560&lt;&gt;"",月報!P560,"")</f>
        <v/>
      </c>
      <c r="AL560" s="126" t="str">
        <f>IF(月報!Q560&lt;&gt;"",IF(月報!Q560="平日残","",月報!Q560),"")</f>
        <v/>
      </c>
      <c r="AM560" s="126"/>
      <c r="AN560" s="126" t="e">
        <f t="shared" si="168"/>
        <v>#N/A</v>
      </c>
      <c r="AO560" s="126" t="e">
        <f>IF($E560="","",VLOOKUP($E560,カレンダマスタ!$A$5:$E$381,5,FALSE))</f>
        <v>#N/A</v>
      </c>
      <c r="AQ560" s="196" t="str">
        <f>IF(G560="","",IF(VLOOKUP(E560,カレンダマスタ!$A$5:$D$381,4,FALSE)=0,"",1))</f>
        <v/>
      </c>
      <c r="AR560" s="136" t="str">
        <f>IF($G560="","",IF($AD560="NSTC",INDEX(カレンダマスタ!$I$26:$O$31,MATCH($G560,カレンダマスタ!$H$26:$H$31,1),MATCH($H560,カレンダマスタ!$I$25:$O$25,1)),
IF($AD560="CS本社",INDEX(カレンダマスタ!$I$36:$O$41,MATCH($G560,カレンダマスタ!$H$36:$H$41,1),MATCH($H560,カレンダマスタ!$I$35:$O$35,1)),
IF($AD560="NS本社",INDEX(カレンダマスタ!$I$94:$O$99,MATCH($G560,カレンダマスタ!$H$95:$H$100,1),MATCH($H560,カレンダマスタ!$I$93:$O$93,1)),
IF($AD560="ODC",INDEX(カレンダマスタ!$I$46:$O$51,MATCH($G560,カレンダマスタ!$H$46:$H$51,1),MATCH($H560,カレンダマスタ!$I$45:$O$45,1)),
IF($AD560="NS東京TC",INDEX(カレンダマスタ!$I$56:$O$61,MATCH($G560,カレンダマスタ!$H$56:$H$61,1),MATCH($H560,カレンダマスタ!$I$55:$O$55,1)),""))))))</f>
        <v/>
      </c>
      <c r="AS560" s="126" t="e">
        <f t="shared" si="180"/>
        <v>#N/A</v>
      </c>
      <c r="AU560" s="137" t="e">
        <f>IF(E560="","",VLOOKUP($E560,カレンダマスタ!$A$4:$E$381,4,FALSE))</f>
        <v>#N/A</v>
      </c>
      <c r="AV560" s="137" t="str">
        <f t="shared" si="170"/>
        <v/>
      </c>
      <c r="AW560" s="137" t="str">
        <f t="shared" si="171"/>
        <v/>
      </c>
      <c r="AX560" s="138" t="e">
        <f t="shared" si="172"/>
        <v>#N/A</v>
      </c>
      <c r="AY560" s="138" t="e">
        <f t="shared" si="173"/>
        <v>#N/A</v>
      </c>
      <c r="AZ560" s="130" t="e">
        <f>IF(AX560&amp;AW560="勤怠未設定","×",IF(AV560="勤怠修正","×",IF(AC560="外注","",IF(AA560="",IF(AY560&lt;&gt;"","×",""),IF(VLOOKUP(AA560,カレンダマスタ!$H$66:$I$83,2,FALSE)&lt;&gt;AY560,"×","OK")))))</f>
        <v>#N/A</v>
      </c>
      <c r="BC560" s="137" t="e">
        <f>IF(E560="","",VLOOKUP($E560,カレンダマスタ!$A$4:$E$381,4,FALSE))</f>
        <v>#N/A</v>
      </c>
      <c r="BD560" s="126" t="e">
        <f>IF(AC560="社員","",IF(AG560=0,"",IF(AD560="NSTC",IF(COUNTIF(カレンダマスタ!$Q$5:$Q$32,G560)=1,"OK","×"),
IF(AD560="NS本社",IF(COUNTIF(カレンダマスタ!$T$5:$T$32,G560)=1,"OK","×"),IF(COUNTIF(カレンダマスタ!$R$5:$R$32,G560)=1,"OK","×")))))</f>
        <v>#N/A</v>
      </c>
      <c r="BE560" s="126" t="e">
        <f>IF(AC560="社員","",IF(G560="","",IF(R560&lt;&gt;"","",IF(AF560="CS","OK",IF(VLOOKUP(E560,カレンダマスタ!$A$5:$D$381,4,FALSE)&gt;0,"",IF(OR(G560*24&gt;10.84,H560*24&lt;14.5)=TRUE,"×","OK"))))))</f>
        <v>#N/A</v>
      </c>
      <c r="BF560" s="126" t="e">
        <f t="shared" si="159"/>
        <v>#N/A</v>
      </c>
      <c r="BG560" s="126" t="e">
        <f t="shared" si="174"/>
        <v>#N/A</v>
      </c>
      <c r="BI560" s="130" t="e">
        <f t="shared" si="181"/>
        <v>#N/A</v>
      </c>
    </row>
    <row r="561" spans="2:61">
      <c r="B561" s="210"/>
      <c r="C561" s="536">
        <v>310904</v>
      </c>
      <c r="D561" s="128" t="s">
        <v>551</v>
      </c>
      <c r="E561" s="583">
        <v>45413</v>
      </c>
      <c r="F561" s="128" t="s">
        <v>204</v>
      </c>
      <c r="G561" s="588"/>
      <c r="H561" s="588"/>
      <c r="I561" s="130"/>
      <c r="J561" s="139"/>
      <c r="K561" s="131"/>
      <c r="L561" s="132"/>
      <c r="M561" s="132"/>
      <c r="N561" s="141"/>
      <c r="O561" s="139"/>
      <c r="P561" s="139"/>
      <c r="Q561" s="139"/>
      <c r="R561" s="133"/>
      <c r="S561" s="134"/>
      <c r="T561" s="434" t="str">
        <f t="shared" ref="T561:T644" si="183">IF(J561&lt;&gt;"",J561,"")</f>
        <v/>
      </c>
      <c r="U561" s="429"/>
      <c r="V561" s="429" t="e">
        <f t="shared" si="176"/>
        <v>#N/A</v>
      </c>
      <c r="W561" s="298"/>
      <c r="X561" s="129" t="str">
        <f t="shared" si="182"/>
        <v/>
      </c>
      <c r="Y561" s="129" t="str">
        <f t="shared" si="177"/>
        <v/>
      </c>
      <c r="Z561" s="129" t="str">
        <f t="shared" si="178"/>
        <v/>
      </c>
      <c r="AA561" s="133" t="str">
        <f t="shared" si="169"/>
        <v/>
      </c>
      <c r="AC561" s="186" t="e">
        <f>AC551</f>
        <v>#N/A</v>
      </c>
      <c r="AD561" s="187" t="e">
        <f>AD551</f>
        <v>#N/A</v>
      </c>
      <c r="AE561" s="187" t="e">
        <f>AE551</f>
        <v>#N/A</v>
      </c>
      <c r="AF561" s="187" t="e">
        <f>AF551</f>
        <v>#N/A</v>
      </c>
      <c r="AG561" s="204">
        <f t="shared" si="179"/>
        <v>0</v>
      </c>
      <c r="AI561" s="140" t="str">
        <f>IF(月報!G561&lt;&gt;"",月報!G561,"")</f>
        <v/>
      </c>
      <c r="AJ561" s="126" t="str">
        <f>IF(月報!W561&lt;&gt;"",月報!W561*24,"")</f>
        <v/>
      </c>
      <c r="AK561" s="126" t="str">
        <f>IF(月報!P561&lt;&gt;"",月報!P561,"")</f>
        <v/>
      </c>
      <c r="AL561" s="126" t="str">
        <f>IF(月報!Q561&lt;&gt;"",IF(月報!Q561="平日残","",月報!Q561),"")</f>
        <v/>
      </c>
      <c r="AM561" s="126"/>
      <c r="AN561" s="126" t="e">
        <f t="shared" si="168"/>
        <v>#N/A</v>
      </c>
      <c r="AO561" s="126" t="e">
        <f>IF($E561="","",VLOOKUP($E561,カレンダマスタ!$A$5:$E$381,5,FALSE))</f>
        <v>#N/A</v>
      </c>
      <c r="AQ561" s="196" t="str">
        <f>IF(G561="","",IF(VLOOKUP(E561,カレンダマスタ!$A$5:$D$381,4,FALSE)=0,"",1))</f>
        <v/>
      </c>
      <c r="AR561" s="136" t="str">
        <f>IF($G561="","",IF($AD561="NSTC",INDEX(カレンダマスタ!$I$26:$O$31,MATCH($G561,カレンダマスタ!$H$26:$H$31,1),MATCH($H561,カレンダマスタ!$I$25:$O$25,1)),
IF($AD561="CS本社",INDEX(カレンダマスタ!$I$36:$O$41,MATCH($G561,カレンダマスタ!$H$36:$H$41,1),MATCH($H561,カレンダマスタ!$I$35:$O$35,1)),
IF($AD561="NS本社",INDEX(カレンダマスタ!$I$94:$O$99,MATCH($G561,カレンダマスタ!$H$95:$H$100,1),MATCH($H561,カレンダマスタ!$I$93:$O$93,1)),
IF($AD561="ODC",INDEX(カレンダマスタ!$I$46:$O$51,MATCH($G561,カレンダマスタ!$H$46:$H$51,1),MATCH($H561,カレンダマスタ!$I$45:$O$45,1)),
IF($AD561="NS東京TC",INDEX(カレンダマスタ!$I$56:$O$61,MATCH($G561,カレンダマスタ!$H$56:$H$61,1),MATCH($H561,カレンダマスタ!$I$55:$O$55,1)),""))))))</f>
        <v/>
      </c>
      <c r="AS561" s="126" t="e">
        <f t="shared" si="180"/>
        <v>#N/A</v>
      </c>
      <c r="AU561" s="137" t="e">
        <f>IF(E561="","",VLOOKUP($E561,カレンダマスタ!$A$4:$E$381,4,FALSE))</f>
        <v>#N/A</v>
      </c>
      <c r="AV561" s="137" t="str">
        <f t="shared" si="170"/>
        <v/>
      </c>
      <c r="AW561" s="137" t="str">
        <f t="shared" si="171"/>
        <v/>
      </c>
      <c r="AX561" s="138" t="e">
        <f t="shared" si="172"/>
        <v>#N/A</v>
      </c>
      <c r="AY561" s="138" t="e">
        <f t="shared" si="173"/>
        <v>#N/A</v>
      </c>
      <c r="AZ561" s="130" t="e">
        <f>IF(AX561&amp;AW561="勤怠未設定","×",IF(AV561="勤怠修正","×",IF(AC561="外注","",IF(AA561="",IF(AY561&lt;&gt;"","×",""),IF(VLOOKUP(AA561,カレンダマスタ!$H$66:$I$83,2,FALSE)&lt;&gt;AY561,"×","OK")))))</f>
        <v>#N/A</v>
      </c>
      <c r="BC561" s="137" t="e">
        <f>IF(E561="","",VLOOKUP($E561,カレンダマスタ!$A$4:$E$381,4,FALSE))</f>
        <v>#N/A</v>
      </c>
      <c r="BD561" s="126" t="e">
        <f>IF(AC561="社員","",IF(AG561=0,"",IF(AD561="NSTC",IF(COUNTIF(カレンダマスタ!$Q$5:$Q$32,G561)=1,"OK","×"),
IF(AD561="NS本社",IF(COUNTIF(カレンダマスタ!$T$5:$T$32,G561)=1,"OK","×"),IF(COUNTIF(カレンダマスタ!$R$5:$R$32,G561)=1,"OK","×")))))</f>
        <v>#N/A</v>
      </c>
      <c r="BE561" s="126" t="e">
        <f>IF(AC561="社員","",IF(G561="","",IF(R561&lt;&gt;"","",IF(AF561="CS","OK",IF(VLOOKUP(E561,カレンダマスタ!$A$5:$D$381,4,FALSE)&gt;0,"",IF(OR(G561*24&gt;10.84,H561*24&lt;14.5)=TRUE,"×","OK"))))))</f>
        <v>#N/A</v>
      </c>
      <c r="BF561" s="126" t="e">
        <f t="shared" si="159"/>
        <v>#N/A</v>
      </c>
      <c r="BG561" s="126" t="e">
        <f t="shared" si="174"/>
        <v>#N/A</v>
      </c>
      <c r="BI561" s="130" t="e">
        <f t="shared" si="181"/>
        <v>#N/A</v>
      </c>
    </row>
    <row r="562" spans="2:61">
      <c r="B562" s="111"/>
      <c r="C562" s="536">
        <v>310904</v>
      </c>
      <c r="D562" s="128" t="s">
        <v>551</v>
      </c>
      <c r="E562" s="583">
        <v>45414</v>
      </c>
      <c r="F562" s="128" t="s">
        <v>205</v>
      </c>
      <c r="G562" s="588"/>
      <c r="H562" s="588"/>
      <c r="I562" s="130"/>
      <c r="J562" s="139"/>
      <c r="K562" s="131"/>
      <c r="L562" s="132"/>
      <c r="M562" s="132"/>
      <c r="N562" s="141"/>
      <c r="O562" s="139"/>
      <c r="P562" s="139"/>
      <c r="Q562" s="139"/>
      <c r="R562" s="133"/>
      <c r="S562" s="134"/>
      <c r="T562" s="434" t="str">
        <f t="shared" si="183"/>
        <v/>
      </c>
      <c r="U562" s="429"/>
      <c r="V562" s="429" t="e">
        <f t="shared" si="176"/>
        <v>#N/A</v>
      </c>
      <c r="W562" s="298"/>
      <c r="X562" s="129" t="str">
        <f t="shared" si="182"/>
        <v/>
      </c>
      <c r="Y562" s="129" t="str">
        <f t="shared" si="177"/>
        <v/>
      </c>
      <c r="Z562" s="129" t="str">
        <f t="shared" si="178"/>
        <v/>
      </c>
      <c r="AA562" s="133" t="str">
        <f t="shared" si="169"/>
        <v/>
      </c>
      <c r="AC562" s="186" t="e">
        <f>AC551</f>
        <v>#N/A</v>
      </c>
      <c r="AD562" s="187" t="e">
        <f>AD551</f>
        <v>#N/A</v>
      </c>
      <c r="AE562" s="187" t="e">
        <f>AE551</f>
        <v>#N/A</v>
      </c>
      <c r="AF562" s="187" t="e">
        <f>AF551</f>
        <v>#N/A</v>
      </c>
      <c r="AG562" s="204">
        <f t="shared" si="179"/>
        <v>0</v>
      </c>
      <c r="AI562" s="140" t="str">
        <f>IF(月報!G562&lt;&gt;"",月報!G562,"")</f>
        <v/>
      </c>
      <c r="AJ562" s="126" t="str">
        <f>IF(月報!W562&lt;&gt;"",月報!W562*24,"")</f>
        <v/>
      </c>
      <c r="AK562" s="126" t="str">
        <f>IF(月報!P562&lt;&gt;"",月報!P562,"")</f>
        <v/>
      </c>
      <c r="AL562" s="126" t="str">
        <f>IF(月報!Q562&lt;&gt;"",IF(月報!Q562="平日残","",月報!Q562),"")</f>
        <v/>
      </c>
      <c r="AM562" s="126"/>
      <c r="AN562" s="126" t="e">
        <f t="shared" si="168"/>
        <v>#N/A</v>
      </c>
      <c r="AO562" s="126" t="e">
        <f>IF($E562="","",VLOOKUP($E562,カレンダマスタ!$A$5:$E$381,5,FALSE))</f>
        <v>#N/A</v>
      </c>
      <c r="AQ562" s="196" t="str">
        <f>IF(G562="","",IF(VLOOKUP(E562,カレンダマスタ!$A$5:$D$381,4,FALSE)=0,"",1))</f>
        <v/>
      </c>
      <c r="AR562" s="136" t="str">
        <f>IF($G562="","",IF($AD562="NSTC",INDEX(カレンダマスタ!$I$26:$O$31,MATCH($G562,カレンダマスタ!$H$26:$H$31,1),MATCH($H562,カレンダマスタ!$I$25:$O$25,1)),
IF($AD562="CS本社",INDEX(カレンダマスタ!$I$36:$O$41,MATCH($G562,カレンダマスタ!$H$36:$H$41,1),MATCH($H562,カレンダマスタ!$I$35:$O$35,1)),
IF($AD562="NS本社",INDEX(カレンダマスタ!$I$94:$O$99,MATCH($G562,カレンダマスタ!$H$95:$H$100,1),MATCH($H562,カレンダマスタ!$I$93:$O$93,1)),
IF($AD562="ODC",INDEX(カレンダマスタ!$I$46:$O$51,MATCH($G562,カレンダマスタ!$H$46:$H$51,1),MATCH($H562,カレンダマスタ!$I$45:$O$45,1)),
IF($AD562="NS東京TC",INDEX(カレンダマスタ!$I$56:$O$61,MATCH($G562,カレンダマスタ!$H$56:$H$61,1),MATCH($H562,カレンダマスタ!$I$55:$O$55,1)),""))))))</f>
        <v/>
      </c>
      <c r="AS562" s="126" t="e">
        <f t="shared" si="180"/>
        <v>#N/A</v>
      </c>
      <c r="AU562" s="137" t="e">
        <f>IF(E562="","",VLOOKUP($E562,カレンダマスタ!$A$4:$E$381,4,FALSE))</f>
        <v>#N/A</v>
      </c>
      <c r="AV562" s="137" t="str">
        <f t="shared" si="170"/>
        <v/>
      </c>
      <c r="AW562" s="137" t="str">
        <f t="shared" si="171"/>
        <v/>
      </c>
      <c r="AX562" s="138" t="e">
        <f t="shared" si="172"/>
        <v>#N/A</v>
      </c>
      <c r="AY562" s="138" t="e">
        <f t="shared" si="173"/>
        <v>#N/A</v>
      </c>
      <c r="AZ562" s="130" t="e">
        <f>IF(AX562&amp;AW562="勤怠未設定","×",IF(AV562="勤怠修正","×",IF(AC562="外注","",IF(AA562="",IF(AY562&lt;&gt;"","×",""),IF(VLOOKUP(AA562,カレンダマスタ!$H$66:$I$83,2,FALSE)&lt;&gt;AY562,"×","OK")))))</f>
        <v>#N/A</v>
      </c>
      <c r="BC562" s="137" t="e">
        <f>IF(E562="","",VLOOKUP($E562,カレンダマスタ!$A$4:$E$381,4,FALSE))</f>
        <v>#N/A</v>
      </c>
      <c r="BD562" s="126" t="e">
        <f>IF(AC562="社員","",IF(AG562=0,"",IF(AD562="NSTC",IF(COUNTIF(カレンダマスタ!$Q$5:$Q$32,G562)=1,"OK","×"),
IF(AD562="NS本社",IF(COUNTIF(カレンダマスタ!$T$5:$T$32,G562)=1,"OK","×"),IF(COUNTIF(カレンダマスタ!$R$5:$R$32,G562)=1,"OK","×")))))</f>
        <v>#N/A</v>
      </c>
      <c r="BE562" s="126" t="e">
        <f>IF(AC562="社員","",IF(G562="","",IF(R562&lt;&gt;"","",IF(AF562="CS","OK",IF(VLOOKUP(E562,カレンダマスタ!$A$5:$D$381,4,FALSE)&gt;0,"",IF(OR(G562*24&gt;10.84,H562*24&lt;14.5)=TRUE,"×","OK"))))))</f>
        <v>#N/A</v>
      </c>
      <c r="BF562" s="126" t="e">
        <f t="shared" si="159"/>
        <v>#N/A</v>
      </c>
      <c r="BG562" s="126" t="e">
        <f t="shared" si="174"/>
        <v>#N/A</v>
      </c>
      <c r="BI562" s="130" t="e">
        <f t="shared" si="181"/>
        <v>#N/A</v>
      </c>
    </row>
    <row r="563" spans="2:61">
      <c r="B563" s="111"/>
      <c r="C563" s="536">
        <v>310904</v>
      </c>
      <c r="D563" s="128" t="s">
        <v>551</v>
      </c>
      <c r="E563" s="583">
        <v>45415</v>
      </c>
      <c r="F563" s="128" t="s">
        <v>199</v>
      </c>
      <c r="G563" s="588"/>
      <c r="H563" s="588"/>
      <c r="I563" s="130"/>
      <c r="J563" s="139"/>
      <c r="K563" s="131"/>
      <c r="L563" s="132"/>
      <c r="M563" s="132"/>
      <c r="N563" s="141"/>
      <c r="O563" s="139"/>
      <c r="P563" s="139"/>
      <c r="Q563" s="139"/>
      <c r="R563" s="133"/>
      <c r="S563" s="134"/>
      <c r="T563" s="434" t="str">
        <f t="shared" si="183"/>
        <v/>
      </c>
      <c r="U563" s="429"/>
      <c r="V563" s="429" t="e">
        <f t="shared" si="176"/>
        <v>#N/A</v>
      </c>
      <c r="W563" s="298"/>
      <c r="X563" s="129" t="str">
        <f t="shared" si="182"/>
        <v/>
      </c>
      <c r="Y563" s="129" t="str">
        <f t="shared" si="177"/>
        <v/>
      </c>
      <c r="Z563" s="129" t="str">
        <f t="shared" si="178"/>
        <v/>
      </c>
      <c r="AA563" s="133" t="str">
        <f t="shared" si="169"/>
        <v/>
      </c>
      <c r="AC563" s="186" t="e">
        <f>AC551</f>
        <v>#N/A</v>
      </c>
      <c r="AD563" s="187" t="e">
        <f>AD551</f>
        <v>#N/A</v>
      </c>
      <c r="AE563" s="187" t="e">
        <f>AE551</f>
        <v>#N/A</v>
      </c>
      <c r="AF563" s="187" t="e">
        <f>AF551</f>
        <v>#N/A</v>
      </c>
      <c r="AG563" s="204">
        <f t="shared" si="179"/>
        <v>0</v>
      </c>
      <c r="AI563" s="140" t="str">
        <f>IF(月報!G563&lt;&gt;"",月報!G563,"")</f>
        <v/>
      </c>
      <c r="AJ563" s="126" t="str">
        <f>IF(月報!W563&lt;&gt;"",月報!W563*24,"")</f>
        <v/>
      </c>
      <c r="AK563" s="126" t="str">
        <f>IF(月報!P563&lt;&gt;"",月報!P563,"")</f>
        <v/>
      </c>
      <c r="AL563" s="126" t="str">
        <f>IF(月報!Q563&lt;&gt;"",IF(月報!Q563="平日残","",月報!Q563),"")</f>
        <v/>
      </c>
      <c r="AM563" s="126"/>
      <c r="AN563" s="126" t="e">
        <f t="shared" si="168"/>
        <v>#N/A</v>
      </c>
      <c r="AO563" s="126" t="e">
        <f>IF($E563="","",VLOOKUP($E563,カレンダマスタ!$A$5:$E$381,5,FALSE))</f>
        <v>#N/A</v>
      </c>
      <c r="AQ563" s="196" t="str">
        <f>IF(G563="","",IF(VLOOKUP(E563,カレンダマスタ!$A$5:$D$381,4,FALSE)=0,"",1))</f>
        <v/>
      </c>
      <c r="AR563" s="136" t="str">
        <f>IF($G563="","",IF($AD563="NSTC",INDEX(カレンダマスタ!$I$26:$O$31,MATCH($G563,カレンダマスタ!$H$26:$H$31,1),MATCH($H563,カレンダマスタ!$I$25:$O$25,1)),
IF($AD563="CS本社",INDEX(カレンダマスタ!$I$36:$O$41,MATCH($G563,カレンダマスタ!$H$36:$H$41,1),MATCH($H563,カレンダマスタ!$I$35:$O$35,1)),
IF($AD563="NS本社",INDEX(カレンダマスタ!$I$94:$O$99,MATCH($G563,カレンダマスタ!$H$95:$H$100,1),MATCH($H563,カレンダマスタ!$I$93:$O$93,1)),
IF($AD563="ODC",INDEX(カレンダマスタ!$I$46:$O$51,MATCH($G563,カレンダマスタ!$H$46:$H$51,1),MATCH($H563,カレンダマスタ!$I$45:$O$45,1)),
IF($AD563="NS東京TC",INDEX(カレンダマスタ!$I$56:$O$61,MATCH($G563,カレンダマスタ!$H$56:$H$61,1),MATCH($H563,カレンダマスタ!$I$55:$O$55,1)),""))))))</f>
        <v/>
      </c>
      <c r="AS563" s="126" t="e">
        <f t="shared" si="180"/>
        <v>#N/A</v>
      </c>
      <c r="AU563" s="137" t="e">
        <f>IF(E563="","",VLOOKUP($E563,カレンダマスタ!$A$4:$E$381,4,FALSE))</f>
        <v>#N/A</v>
      </c>
      <c r="AV563" s="137" t="str">
        <f t="shared" si="170"/>
        <v/>
      </c>
      <c r="AW563" s="137" t="str">
        <f t="shared" si="171"/>
        <v/>
      </c>
      <c r="AX563" s="138" t="e">
        <f t="shared" si="172"/>
        <v>#N/A</v>
      </c>
      <c r="AY563" s="138" t="e">
        <f t="shared" si="173"/>
        <v>#N/A</v>
      </c>
      <c r="AZ563" s="130" t="e">
        <f>IF(AX563&amp;AW563="勤怠未設定","×",IF(AV563="勤怠修正","×",IF(AC563="外注","",IF(AA563="",IF(AY563&lt;&gt;"","×",""),IF(VLOOKUP(AA563,カレンダマスタ!$H$66:$I$83,2,FALSE)&lt;&gt;AY563,"×","OK")))))</f>
        <v>#N/A</v>
      </c>
      <c r="BC563" s="137" t="e">
        <f>IF(E563="","",VLOOKUP($E563,カレンダマスタ!$A$4:$E$381,4,FALSE))</f>
        <v>#N/A</v>
      </c>
      <c r="BD563" s="126" t="e">
        <f>IF(AC563="社員","",IF(AG563=0,"",IF(AD563="NSTC",IF(COUNTIF(カレンダマスタ!$Q$5:$Q$32,G563)=1,"OK","×"),
IF(AD563="NS本社",IF(COUNTIF(カレンダマスタ!$T$5:$T$32,G563)=1,"OK","×"),IF(COUNTIF(カレンダマスタ!$R$5:$R$32,G563)=1,"OK","×")))))</f>
        <v>#N/A</v>
      </c>
      <c r="BE563" s="126" t="e">
        <f>IF(AC563="社員","",IF(G563="","",IF(R563&lt;&gt;"","",IF(AF563="CS","OK",IF(VLOOKUP(E563,カレンダマスタ!$A$5:$D$381,4,FALSE)&gt;0,"",IF(OR(G563*24&gt;10.84,H563*24&lt;14.5)=TRUE,"×","OK"))))))</f>
        <v>#N/A</v>
      </c>
      <c r="BF563" s="126" t="e">
        <f t="shared" si="159"/>
        <v>#N/A</v>
      </c>
      <c r="BG563" s="126" t="e">
        <f t="shared" si="174"/>
        <v>#N/A</v>
      </c>
      <c r="BI563" s="130" t="e">
        <f t="shared" si="181"/>
        <v>#N/A</v>
      </c>
    </row>
    <row r="564" spans="2:61">
      <c r="B564" s="111"/>
      <c r="C564" s="537">
        <v>310904</v>
      </c>
      <c r="D564" s="142" t="s">
        <v>551</v>
      </c>
      <c r="E564" s="584">
        <v>45416</v>
      </c>
      <c r="F564" s="142" t="s">
        <v>369</v>
      </c>
      <c r="G564" s="589"/>
      <c r="H564" s="589"/>
      <c r="I564" s="144"/>
      <c r="J564" s="148"/>
      <c r="K564" s="145"/>
      <c r="L564" s="146"/>
      <c r="M564" s="146"/>
      <c r="N564" s="147"/>
      <c r="O564" s="148"/>
      <c r="P564" s="148"/>
      <c r="Q564" s="148"/>
      <c r="R564" s="149"/>
      <c r="S564" s="156"/>
      <c r="T564" s="435" t="str">
        <f t="shared" si="183"/>
        <v/>
      </c>
      <c r="U564" s="430"/>
      <c r="V564" s="430" t="e">
        <f t="shared" si="176"/>
        <v>#N/A</v>
      </c>
      <c r="W564" s="298"/>
      <c r="X564" s="143" t="str">
        <f t="shared" si="182"/>
        <v/>
      </c>
      <c r="Y564" s="143" t="str">
        <f t="shared" si="177"/>
        <v/>
      </c>
      <c r="Z564" s="143" t="str">
        <f t="shared" si="178"/>
        <v/>
      </c>
      <c r="AA564" s="149" t="str">
        <f t="shared" si="169"/>
        <v/>
      </c>
      <c r="AC564" s="188" t="e">
        <f>AC551</f>
        <v>#N/A</v>
      </c>
      <c r="AD564" s="189" t="e">
        <f>AD551</f>
        <v>#N/A</v>
      </c>
      <c r="AE564" s="189" t="e">
        <f>AE551</f>
        <v>#N/A</v>
      </c>
      <c r="AF564" s="189" t="e">
        <f>AF551</f>
        <v>#N/A</v>
      </c>
      <c r="AG564" s="205">
        <f t="shared" si="179"/>
        <v>0</v>
      </c>
      <c r="AI564" s="157" t="str">
        <f>IF(月報!G564&lt;&gt;"",月報!G564,"")</f>
        <v/>
      </c>
      <c r="AJ564" s="151" t="str">
        <f>IF(月報!W564&lt;&gt;"",月報!W564*24,"")</f>
        <v/>
      </c>
      <c r="AK564" s="151" t="str">
        <f>IF(月報!P564&lt;&gt;"",月報!P564,"")</f>
        <v/>
      </c>
      <c r="AL564" s="151" t="str">
        <f>IF(月報!Q564&lt;&gt;"",IF(月報!Q564="平日残","",月報!Q564),"")</f>
        <v/>
      </c>
      <c r="AM564" s="151"/>
      <c r="AN564" s="151" t="e">
        <f t="shared" si="168"/>
        <v>#N/A</v>
      </c>
      <c r="AO564" s="151" t="e">
        <f>IF($E564="","",VLOOKUP($E564,カレンダマスタ!$A$5:$E$381,5,FALSE))</f>
        <v>#N/A</v>
      </c>
      <c r="AQ564" s="197" t="str">
        <f>IF(G564="","",IF(VLOOKUP(E564,カレンダマスタ!$A$5:$D$381,4,FALSE)=0,"",1))</f>
        <v/>
      </c>
      <c r="AR564" s="152" t="str">
        <f>IF($G564="","",IF($AD564="NSTC",INDEX(カレンダマスタ!$I$26:$O$31,MATCH($G564,カレンダマスタ!$H$26:$H$31,1),MATCH($H564,カレンダマスタ!$I$25:$O$25,1)),
IF($AD564="CS本社",INDEX(カレンダマスタ!$I$36:$O$41,MATCH($G564,カレンダマスタ!$H$36:$H$41,1),MATCH($H564,カレンダマスタ!$I$35:$O$35,1)),
IF($AD564="NS本社",INDEX(カレンダマスタ!$I$94:$O$99,MATCH($G564,カレンダマスタ!$H$95:$H$100,1),MATCH($H564,カレンダマスタ!$I$93:$O$93,1)),
IF($AD564="ODC",INDEX(カレンダマスタ!$I$46:$O$51,MATCH($G564,カレンダマスタ!$H$46:$H$51,1),MATCH($H564,カレンダマスタ!$I$45:$O$45,1)),
IF($AD564="NS東京TC",INDEX(カレンダマスタ!$I$56:$O$61,MATCH($G564,カレンダマスタ!$H$56:$H$61,1),MATCH($H564,カレンダマスタ!$I$55:$O$55,1)),""))))))</f>
        <v/>
      </c>
      <c r="AS564" s="151" t="e">
        <f t="shared" si="180"/>
        <v>#N/A</v>
      </c>
      <c r="AU564" s="153" t="e">
        <f>IF(E564="","",VLOOKUP($E564,カレンダマスタ!$A$4:$E$381,4,FALSE))</f>
        <v>#N/A</v>
      </c>
      <c r="AV564" s="153" t="str">
        <f t="shared" si="170"/>
        <v/>
      </c>
      <c r="AW564" s="153" t="str">
        <f t="shared" si="171"/>
        <v/>
      </c>
      <c r="AX564" s="154" t="e">
        <f t="shared" si="172"/>
        <v>#N/A</v>
      </c>
      <c r="AY564" s="154" t="e">
        <f t="shared" si="173"/>
        <v>#N/A</v>
      </c>
      <c r="AZ564" s="144" t="e">
        <f>IF(AX564&amp;AW564="勤怠未設定","×",IF(AV564="勤怠修正","×",IF(AC564="外注","",IF(AA564="",IF(AY564&lt;&gt;"","×",""),IF(VLOOKUP(AA564,カレンダマスタ!$H$66:$I$83,2,FALSE)&lt;&gt;AY564,"×","OK")))))</f>
        <v>#N/A</v>
      </c>
      <c r="BC564" s="153" t="e">
        <f>IF(E564="","",VLOOKUP($E564,カレンダマスタ!$A$4:$E$381,4,FALSE))</f>
        <v>#N/A</v>
      </c>
      <c r="BD564" s="151" t="e">
        <f>IF(AC564="社員","",IF(AG564=0,"",IF(AD564="NSTC",IF(COUNTIF(カレンダマスタ!$Q$5:$Q$32,G564)=1,"OK","×"),
IF(AD564="NS本社",IF(COUNTIF(カレンダマスタ!$T$5:$T$32,G564)=1,"OK","×"),IF(COUNTIF(カレンダマスタ!$R$5:$R$32,G564)=1,"OK","×")))))</f>
        <v>#N/A</v>
      </c>
      <c r="BE564" s="151" t="e">
        <f>IF(AC564="社員","",IF(G564="","",IF(R564&lt;&gt;"","",IF(AF564="CS","OK",IF(VLOOKUP(E564,カレンダマスタ!$A$5:$D$381,4,FALSE)&gt;0,"",IF(OR(G564*24&gt;10.84,H564*24&lt;14.5)=TRUE,"×","OK"))))))</f>
        <v>#N/A</v>
      </c>
      <c r="BF564" s="151" t="e">
        <f t="shared" si="159"/>
        <v>#N/A</v>
      </c>
      <c r="BG564" s="151" t="e">
        <f t="shared" si="174"/>
        <v>#N/A</v>
      </c>
      <c r="BI564" s="144" t="e">
        <f t="shared" si="181"/>
        <v>#N/A</v>
      </c>
    </row>
    <row r="565" spans="2:61">
      <c r="B565" s="111"/>
      <c r="C565" s="535">
        <v>310904</v>
      </c>
      <c r="D565" s="112" t="s">
        <v>551</v>
      </c>
      <c r="E565" s="582">
        <v>45417</v>
      </c>
      <c r="F565" s="112" t="s">
        <v>370</v>
      </c>
      <c r="G565" s="587"/>
      <c r="H565" s="587"/>
      <c r="I565" s="114"/>
      <c r="J565" s="118"/>
      <c r="K565" s="115"/>
      <c r="L565" s="116"/>
      <c r="M565" s="116"/>
      <c r="N565" s="117"/>
      <c r="O565" s="118"/>
      <c r="P565" s="118"/>
      <c r="Q565" s="118"/>
      <c r="R565" s="119"/>
      <c r="S565" s="120"/>
      <c r="T565" s="433" t="str">
        <f t="shared" si="183"/>
        <v/>
      </c>
      <c r="U565" s="431">
        <f>SUM(T565:T571)</f>
        <v>35.75</v>
      </c>
      <c r="V565" s="431" t="e">
        <f t="shared" si="176"/>
        <v>#N/A</v>
      </c>
      <c r="W565" s="298"/>
      <c r="X565" s="113" t="str">
        <f t="shared" si="182"/>
        <v/>
      </c>
      <c r="Y565" s="113" t="str">
        <f t="shared" si="177"/>
        <v/>
      </c>
      <c r="Z565" s="113" t="str">
        <f t="shared" si="178"/>
        <v/>
      </c>
      <c r="AA565" s="119" t="str">
        <f t="shared" si="169"/>
        <v/>
      </c>
      <c r="AC565" s="190" t="e">
        <f>AC551</f>
        <v>#N/A</v>
      </c>
      <c r="AD565" s="191" t="e">
        <f>AD551</f>
        <v>#N/A</v>
      </c>
      <c r="AE565" s="191" t="e">
        <f>AE551</f>
        <v>#N/A</v>
      </c>
      <c r="AF565" s="191" t="e">
        <f>AF551</f>
        <v>#N/A</v>
      </c>
      <c r="AG565" s="206">
        <f t="shared" si="179"/>
        <v>0</v>
      </c>
      <c r="AI565" s="158" t="str">
        <f>IF(月報!G565&lt;&gt;"",月報!G565,"")</f>
        <v/>
      </c>
      <c r="AJ565" s="122" t="str">
        <f>IF(月報!W565&lt;&gt;"",月報!W565*24,"")</f>
        <v/>
      </c>
      <c r="AK565" s="122" t="str">
        <f>IF(月報!P565&lt;&gt;"",月報!P565,"")</f>
        <v/>
      </c>
      <c r="AL565" s="122" t="str">
        <f>IF(月報!Q565&lt;&gt;"",IF(月報!Q565="平日残","",月報!Q565),"")</f>
        <v/>
      </c>
      <c r="AM565" s="122"/>
      <c r="AN565" s="122" t="e">
        <f t="shared" si="168"/>
        <v>#N/A</v>
      </c>
      <c r="AO565" s="122" t="e">
        <f>IF($E565="","",VLOOKUP($E565,カレンダマスタ!$A$5:$E$381,5,FALSE))</f>
        <v>#N/A</v>
      </c>
      <c r="AQ565" s="195" t="str">
        <f>IF(G565="","",IF(VLOOKUP(E565,カレンダマスタ!$A$5:$D$381,4,FALSE)=0,"",1))</f>
        <v/>
      </c>
      <c r="AR565" s="123" t="str">
        <f>IF($G565="","",IF($AD565="NSTC",INDEX(カレンダマスタ!$I$26:$O$31,MATCH($G565,カレンダマスタ!$H$26:$H$31,1),MATCH($H565,カレンダマスタ!$I$25:$O$25,1)),
IF($AD565="CS本社",INDEX(カレンダマスタ!$I$36:$O$41,MATCH($G565,カレンダマスタ!$H$36:$H$41,1),MATCH($H565,カレンダマスタ!$I$35:$O$35,1)),
IF($AD565="NS本社",INDEX(カレンダマスタ!$I$94:$O$99,MATCH($G565,カレンダマスタ!$H$95:$H$100,1),MATCH($H565,カレンダマスタ!$I$93:$O$93,1)),
IF($AD565="ODC",INDEX(カレンダマスタ!$I$46:$O$51,MATCH($G565,カレンダマスタ!$H$46:$H$51,1),MATCH($H565,カレンダマスタ!$I$45:$O$45,1)),
IF($AD565="NS東京TC",INDEX(カレンダマスタ!$I$56:$O$61,MATCH($G565,カレンダマスタ!$H$56:$H$61,1),MATCH($H565,カレンダマスタ!$I$55:$O$55,1)),""))))))</f>
        <v/>
      </c>
      <c r="AS565" s="122" t="e">
        <f t="shared" si="180"/>
        <v>#N/A</v>
      </c>
      <c r="AU565" s="124" t="e">
        <f>IF(E565="","",VLOOKUP($E565,カレンダマスタ!$A$4:$E$381,4,FALSE))</f>
        <v>#N/A</v>
      </c>
      <c r="AV565" s="124" t="str">
        <f t="shared" si="170"/>
        <v/>
      </c>
      <c r="AW565" s="124" t="str">
        <f t="shared" si="171"/>
        <v/>
      </c>
      <c r="AX565" s="125" t="e">
        <f t="shared" si="172"/>
        <v>#N/A</v>
      </c>
      <c r="AY565" s="125" t="e">
        <f t="shared" si="173"/>
        <v>#N/A</v>
      </c>
      <c r="AZ565" s="114" t="e">
        <f>IF(AX565&amp;AW565="勤怠未設定","×",IF(AV565="勤怠修正","×",IF(AC565="外注","",IF(AA565="",IF(AY565&lt;&gt;"","×",""),IF(VLOOKUP(AA565,カレンダマスタ!$H$66:$I$83,2,FALSE)&lt;&gt;AY565,"×","OK")))))</f>
        <v>#N/A</v>
      </c>
      <c r="BC565" s="124" t="e">
        <f>IF(E565="","",VLOOKUP($E565,カレンダマスタ!$A$4:$E$381,4,FALSE))</f>
        <v>#N/A</v>
      </c>
      <c r="BD565" s="122" t="e">
        <f>IF(AC565="社員","",IF(AG565=0,"",IF(AD565="NSTC",IF(COUNTIF(カレンダマスタ!$Q$5:$Q$32,G565)=1,"OK","×"),
IF(AD565="NS本社",IF(COUNTIF(カレンダマスタ!$T$5:$T$32,G565)=1,"OK","×"),IF(COUNTIF(カレンダマスタ!$R$5:$R$32,G565)=1,"OK","×")))))</f>
        <v>#N/A</v>
      </c>
      <c r="BE565" s="122" t="e">
        <f>IF(AC565="社員","",IF(G565="","",IF(R565&lt;&gt;"","",IF(AF565="CS","OK",IF(VLOOKUP(E565,カレンダマスタ!$A$5:$D$381,4,FALSE)&gt;0,"",IF(OR(G565*24&gt;10.84,H565*24&lt;14.5)=TRUE,"×","OK"))))))</f>
        <v>#N/A</v>
      </c>
      <c r="BF565" s="122" t="e">
        <f t="shared" si="159"/>
        <v>#N/A</v>
      </c>
      <c r="BG565" s="122" t="e">
        <f t="shared" si="174"/>
        <v>#N/A</v>
      </c>
      <c r="BI565" s="114" t="e">
        <f t="shared" si="181"/>
        <v>#N/A</v>
      </c>
    </row>
    <row r="566" spans="2:61">
      <c r="B566" s="111"/>
      <c r="C566" s="536">
        <v>310904</v>
      </c>
      <c r="D566" s="128" t="s">
        <v>551</v>
      </c>
      <c r="E566" s="583">
        <v>45418</v>
      </c>
      <c r="F566" s="128" t="s">
        <v>201</v>
      </c>
      <c r="G566" s="588"/>
      <c r="H566" s="588"/>
      <c r="I566" s="130"/>
      <c r="J566" s="139"/>
      <c r="K566" s="131"/>
      <c r="L566" s="132"/>
      <c r="M566" s="132"/>
      <c r="N566" s="141"/>
      <c r="O566" s="139"/>
      <c r="P566" s="139"/>
      <c r="Q566" s="139"/>
      <c r="R566" s="133"/>
      <c r="S566" s="134"/>
      <c r="T566" s="434" t="str">
        <f t="shared" si="183"/>
        <v/>
      </c>
      <c r="U566" s="429"/>
      <c r="V566" s="429" t="e">
        <f t="shared" si="176"/>
        <v>#N/A</v>
      </c>
      <c r="W566" s="298"/>
      <c r="X566" s="129" t="str">
        <f t="shared" si="182"/>
        <v/>
      </c>
      <c r="Y566" s="129" t="str">
        <f t="shared" si="177"/>
        <v/>
      </c>
      <c r="Z566" s="129" t="str">
        <f t="shared" si="178"/>
        <v/>
      </c>
      <c r="AA566" s="133" t="str">
        <f t="shared" si="169"/>
        <v/>
      </c>
      <c r="AC566" s="186" t="e">
        <f>AC551</f>
        <v>#N/A</v>
      </c>
      <c r="AD566" s="187" t="e">
        <f>AD551</f>
        <v>#N/A</v>
      </c>
      <c r="AE566" s="187" t="e">
        <f>AE551</f>
        <v>#N/A</v>
      </c>
      <c r="AF566" s="187" t="e">
        <f>AF551</f>
        <v>#N/A</v>
      </c>
      <c r="AG566" s="204">
        <f t="shared" si="179"/>
        <v>0</v>
      </c>
      <c r="AI566" s="135" t="str">
        <f>IF(月報!G566&lt;&gt;"",月報!G566,"")</f>
        <v/>
      </c>
      <c r="AJ566" s="126" t="str">
        <f>IF(月報!W566&lt;&gt;"",月報!W566*24,"")</f>
        <v/>
      </c>
      <c r="AK566" s="126" t="str">
        <f>IF(月報!P566&lt;&gt;"",月報!P566,"")</f>
        <v/>
      </c>
      <c r="AL566" s="126" t="str">
        <f>IF(月報!Q566&lt;&gt;"",IF(月報!Q566="平日残","",月報!Q566),"")</f>
        <v/>
      </c>
      <c r="AM566" s="126"/>
      <c r="AN566" s="126" t="e">
        <f t="shared" si="168"/>
        <v>#N/A</v>
      </c>
      <c r="AO566" s="126" t="e">
        <f>IF($E566="","",VLOOKUP($E566,カレンダマスタ!$A$5:$E$381,5,FALSE))</f>
        <v>#N/A</v>
      </c>
      <c r="AQ566" s="196" t="str">
        <f>IF(G566="","",IF(VLOOKUP(E566,カレンダマスタ!$A$5:$D$381,4,FALSE)=0,"",1))</f>
        <v/>
      </c>
      <c r="AR566" s="136" t="str">
        <f>IF($G566="","",IF($AD566="NSTC",INDEX(カレンダマスタ!$I$26:$O$31,MATCH($G566,カレンダマスタ!$H$26:$H$31,1),MATCH($H566,カレンダマスタ!$I$25:$O$25,1)),
IF($AD566="CS本社",INDEX(カレンダマスタ!$I$36:$O$41,MATCH($G566,カレンダマスタ!$H$36:$H$41,1),MATCH($H566,カレンダマスタ!$I$35:$O$35,1)),
IF($AD566="NS本社",INDEX(カレンダマスタ!$I$94:$O$99,MATCH($G566,カレンダマスタ!$H$95:$H$100,1),MATCH($H566,カレンダマスタ!$I$93:$O$93,1)),
IF($AD566="ODC",INDEX(カレンダマスタ!$I$46:$O$51,MATCH($G566,カレンダマスタ!$H$46:$H$51,1),MATCH($H566,カレンダマスタ!$I$45:$O$45,1)),
IF($AD566="NS東京TC",INDEX(カレンダマスタ!$I$56:$O$61,MATCH($G566,カレンダマスタ!$H$56:$H$61,1),MATCH($H566,カレンダマスタ!$I$55:$O$55,1)),""))))))</f>
        <v/>
      </c>
      <c r="AS566" s="126" t="e">
        <f t="shared" si="180"/>
        <v>#N/A</v>
      </c>
      <c r="AU566" s="137" t="e">
        <f>IF(E566="","",VLOOKUP($E566,カレンダマスタ!$A$4:$E$381,4,FALSE))</f>
        <v>#N/A</v>
      </c>
      <c r="AV566" s="137" t="str">
        <f t="shared" si="170"/>
        <v/>
      </c>
      <c r="AW566" s="137" t="str">
        <f t="shared" si="171"/>
        <v/>
      </c>
      <c r="AX566" s="138" t="e">
        <f t="shared" si="172"/>
        <v>#N/A</v>
      </c>
      <c r="AY566" s="138" t="e">
        <f t="shared" si="173"/>
        <v>#N/A</v>
      </c>
      <c r="AZ566" s="130" t="e">
        <f>IF(AX566&amp;AW566="勤怠未設定","×",IF(AV566="勤怠修正","×",IF(AC566="外注","",IF(AA566="",IF(AY566&lt;&gt;"","×",""),IF(VLOOKUP(AA566,カレンダマスタ!$H$66:$I$83,2,FALSE)&lt;&gt;AY566,"×","OK")))))</f>
        <v>#N/A</v>
      </c>
      <c r="BC566" s="137" t="e">
        <f>IF(E566="","",VLOOKUP($E566,カレンダマスタ!$A$4:$E$381,4,FALSE))</f>
        <v>#N/A</v>
      </c>
      <c r="BD566" s="126" t="e">
        <f>IF(AC566="社員","",IF(AG566=0,"",IF(AD566="NSTC",IF(COUNTIF(カレンダマスタ!$Q$5:$Q$32,G566)=1,"OK","×"),
IF(AD566="NS本社",IF(COUNTIF(カレンダマスタ!$T$5:$T$32,G566)=1,"OK","×"),IF(COUNTIF(カレンダマスタ!$R$5:$R$32,G566)=1,"OK","×")))))</f>
        <v>#N/A</v>
      </c>
      <c r="BE566" s="126" t="e">
        <f>IF(AC566="社員","",IF(G566="","",IF(R566&lt;&gt;"","",IF(AF566="CS","OK",IF(VLOOKUP(E566,カレンダマスタ!$A$5:$D$381,4,FALSE)&gt;0,"",IF(OR(G566*24&gt;10.84,H566*24&lt;14.5)=TRUE,"×","OK"))))))</f>
        <v>#N/A</v>
      </c>
      <c r="BF566" s="126" t="e">
        <f t="shared" si="159"/>
        <v>#N/A</v>
      </c>
      <c r="BG566" s="126" t="e">
        <f t="shared" si="174"/>
        <v>#N/A</v>
      </c>
      <c r="BI566" s="130" t="e">
        <f t="shared" si="181"/>
        <v>#N/A</v>
      </c>
    </row>
    <row r="567" spans="2:61">
      <c r="B567" s="111"/>
      <c r="C567" s="536">
        <v>310904</v>
      </c>
      <c r="D567" s="128" t="s">
        <v>551</v>
      </c>
      <c r="E567" s="583">
        <v>45419</v>
      </c>
      <c r="F567" s="128" t="s">
        <v>203</v>
      </c>
      <c r="G567" s="588">
        <v>0.375</v>
      </c>
      <c r="H567" s="588">
        <v>0.79166666666666663</v>
      </c>
      <c r="I567" s="130" t="s">
        <v>200</v>
      </c>
      <c r="J567" s="139">
        <v>9</v>
      </c>
      <c r="K567" s="131"/>
      <c r="L567" s="132"/>
      <c r="M567" s="132"/>
      <c r="N567" s="141"/>
      <c r="O567" s="139">
        <v>8</v>
      </c>
      <c r="P567" s="139">
        <v>1</v>
      </c>
      <c r="Q567" s="139"/>
      <c r="R567" s="133"/>
      <c r="S567" s="134" t="s">
        <v>594</v>
      </c>
      <c r="T567" s="434">
        <f t="shared" si="183"/>
        <v>9</v>
      </c>
      <c r="U567" s="429"/>
      <c r="V567" s="429" t="e">
        <f t="shared" si="176"/>
        <v>#N/A</v>
      </c>
      <c r="W567" s="298"/>
      <c r="X567" s="129">
        <f t="shared" si="182"/>
        <v>0.33333333333333331</v>
      </c>
      <c r="Y567" s="129">
        <f t="shared" si="177"/>
        <v>4.1666666666666664E-2</v>
      </c>
      <c r="Z567" s="129" t="str">
        <f t="shared" si="178"/>
        <v/>
      </c>
      <c r="AA567" s="133" t="str">
        <f t="shared" si="169"/>
        <v/>
      </c>
      <c r="AC567" s="186" t="e">
        <f>AC551</f>
        <v>#N/A</v>
      </c>
      <c r="AD567" s="187" t="e">
        <f>AD551</f>
        <v>#N/A</v>
      </c>
      <c r="AE567" s="187" t="e">
        <f>AE551</f>
        <v>#N/A</v>
      </c>
      <c r="AF567" s="187" t="e">
        <f>AF551</f>
        <v>#N/A</v>
      </c>
      <c r="AG567" s="204" t="e">
        <f t="shared" si="179"/>
        <v>#N/A</v>
      </c>
      <c r="AI567" s="135" t="str">
        <f>IF(月報!G567&lt;&gt;"",月報!G567,"")</f>
        <v/>
      </c>
      <c r="AJ567" s="126">
        <f>IF(月報!W567&lt;&gt;"",月報!W567*24,"")</f>
        <v>9.1666666666666661</v>
      </c>
      <c r="AK567" s="126" t="str">
        <f>IF(月報!P567&lt;&gt;"",月報!P567,"")</f>
        <v/>
      </c>
      <c r="AL567" s="126" t="str">
        <f>IF(月報!Q567&lt;&gt;"",IF(月報!Q567="平日残","",月報!Q567),"")</f>
        <v/>
      </c>
      <c r="AM567" s="126"/>
      <c r="AN567" s="126" t="e">
        <f t="shared" si="168"/>
        <v>#N/A</v>
      </c>
      <c r="AO567" s="126" t="e">
        <f>IF($E567="","",VLOOKUP($E567,カレンダマスタ!$A$5:$E$381,5,FALSE))</f>
        <v>#N/A</v>
      </c>
      <c r="AQ567" s="196" t="e">
        <f>IF(G567="","",IF(VLOOKUP(E567,カレンダマスタ!$A$5:$D$381,4,FALSE)=0,"",1))</f>
        <v>#N/A</v>
      </c>
      <c r="AR567" s="136" t="e">
        <f>IF($G567="","",IF($AD567="NSTC",INDEX(カレンダマスタ!$I$26:$O$31,MATCH($G567,カレンダマスタ!$H$26:$H$31,1),MATCH($H567,カレンダマスタ!$I$25:$O$25,1)),
IF($AD567="CS本社",INDEX(カレンダマスタ!$I$36:$O$41,MATCH($G567,カレンダマスタ!$H$36:$H$41,1),MATCH($H567,カレンダマスタ!$I$35:$O$35,1)),
IF($AD567="NS本社",INDEX(カレンダマスタ!$I$94:$O$99,MATCH($G567,カレンダマスタ!$H$95:$H$100,1),MATCH($H567,カレンダマスタ!$I$93:$O$93,1)),
IF($AD567="ODC",INDEX(カレンダマスタ!$I$46:$O$51,MATCH($G567,カレンダマスタ!$H$46:$H$51,1),MATCH($H567,カレンダマスタ!$I$45:$O$45,1)),
IF($AD567="NS東京TC",INDEX(カレンダマスタ!$I$56:$O$61,MATCH($G567,カレンダマスタ!$H$56:$H$61,1),MATCH($H567,カレンダマスタ!$I$55:$O$55,1)),""))))))</f>
        <v>#N/A</v>
      </c>
      <c r="AS567" s="126" t="e">
        <f t="shared" si="180"/>
        <v>#N/A</v>
      </c>
      <c r="AU567" s="137" t="e">
        <f>IF(E567="","",VLOOKUP($E567,カレンダマスタ!$A$4:$E$381,4,FALSE))</f>
        <v>#N/A</v>
      </c>
      <c r="AV567" s="137" t="str">
        <f t="shared" si="170"/>
        <v/>
      </c>
      <c r="AW567" s="137" t="str">
        <f t="shared" si="171"/>
        <v/>
      </c>
      <c r="AX567" s="138" t="e">
        <f t="shared" si="172"/>
        <v>#N/A</v>
      </c>
      <c r="AY567" s="138" t="e">
        <f t="shared" si="173"/>
        <v>#N/A</v>
      </c>
      <c r="AZ567" s="130" t="e">
        <f>IF(AX567&amp;AW567="勤怠未設定","×",IF(AV567="勤怠修正","×",IF(AC567="外注","",IF(AA567="",IF(AY567&lt;&gt;"","×",""),IF(VLOOKUP(AA567,カレンダマスタ!$H$66:$I$83,2,FALSE)&lt;&gt;AY567,"×","OK")))))</f>
        <v>#N/A</v>
      </c>
      <c r="BC567" s="137" t="e">
        <f>IF(E567="","",VLOOKUP($E567,カレンダマスタ!$A$4:$E$381,4,FALSE))</f>
        <v>#N/A</v>
      </c>
      <c r="BD567" s="126" t="e">
        <f>IF(AC567="社員","",IF(AG567=0,"",IF(AD567="NSTC",IF(COUNTIF(カレンダマスタ!$Q$5:$Q$32,G567)=1,"OK","×"),
IF(AD567="NS本社",IF(COUNTIF(カレンダマスタ!$T$5:$T$32,G567)=1,"OK","×"),IF(COUNTIF(カレンダマスタ!$R$5:$R$32,G567)=1,"OK","×")))))</f>
        <v>#N/A</v>
      </c>
      <c r="BE567" s="126" t="e">
        <f>IF(AC567="社員","",IF(G567="","",IF(R567&lt;&gt;"","",IF(AF567="CS","OK",IF(VLOOKUP(E567,カレンダマスタ!$A$5:$D$381,4,FALSE)&gt;0,"",IF(OR(G567*24&gt;10.84,H567*24&lt;14.5)=TRUE,"×","OK"))))))</f>
        <v>#N/A</v>
      </c>
      <c r="BF567" s="126" t="e">
        <f t="shared" si="159"/>
        <v>#N/A</v>
      </c>
      <c r="BG567" s="126" t="e">
        <f t="shared" si="174"/>
        <v>#N/A</v>
      </c>
      <c r="BI567" s="130" t="e">
        <f t="shared" si="181"/>
        <v>#N/A</v>
      </c>
    </row>
    <row r="568" spans="2:61">
      <c r="B568" s="111"/>
      <c r="C568" s="536">
        <v>310904</v>
      </c>
      <c r="D568" s="128" t="s">
        <v>551</v>
      </c>
      <c r="E568" s="583">
        <v>45420</v>
      </c>
      <c r="F568" s="128" t="s">
        <v>204</v>
      </c>
      <c r="G568" s="588">
        <v>0.375</v>
      </c>
      <c r="H568" s="588">
        <v>0.75</v>
      </c>
      <c r="I568" s="130" t="s">
        <v>200</v>
      </c>
      <c r="J568" s="139">
        <v>8</v>
      </c>
      <c r="K568" s="131"/>
      <c r="L568" s="132"/>
      <c r="M568" s="132"/>
      <c r="N568" s="141"/>
      <c r="O568" s="139">
        <v>8</v>
      </c>
      <c r="P568" s="139"/>
      <c r="Q568" s="139"/>
      <c r="R568" s="133"/>
      <c r="S568" s="134" t="s">
        <v>594</v>
      </c>
      <c r="T568" s="434">
        <f t="shared" si="183"/>
        <v>8</v>
      </c>
      <c r="U568" s="429"/>
      <c r="V568" s="429" t="e">
        <f t="shared" si="176"/>
        <v>#N/A</v>
      </c>
      <c r="W568" s="298"/>
      <c r="X568" s="129">
        <f t="shared" si="182"/>
        <v>0.33333333333333331</v>
      </c>
      <c r="Y568" s="129" t="str">
        <f t="shared" si="177"/>
        <v/>
      </c>
      <c r="Z568" s="129" t="str">
        <f t="shared" si="178"/>
        <v/>
      </c>
      <c r="AA568" s="133" t="str">
        <f t="shared" si="169"/>
        <v/>
      </c>
      <c r="AC568" s="186" t="e">
        <f>AC551</f>
        <v>#N/A</v>
      </c>
      <c r="AD568" s="187" t="e">
        <f>AD551</f>
        <v>#N/A</v>
      </c>
      <c r="AE568" s="187" t="e">
        <f>AE551</f>
        <v>#N/A</v>
      </c>
      <c r="AF568" s="187" t="e">
        <f>AF551</f>
        <v>#N/A</v>
      </c>
      <c r="AG568" s="204" t="e">
        <f t="shared" si="179"/>
        <v>#N/A</v>
      </c>
      <c r="AI568" s="140" t="str">
        <f>IF(月報!G568&lt;&gt;"",月報!G568,"")</f>
        <v/>
      </c>
      <c r="AJ568" s="126">
        <f>IF(月報!W568&lt;&gt;"",月報!W568*24,"")</f>
        <v>8</v>
      </c>
      <c r="AK568" s="126" t="str">
        <f>IF(月報!P568&lt;&gt;"",月報!P568,"")</f>
        <v/>
      </c>
      <c r="AL568" s="126" t="str">
        <f>IF(月報!Q568&lt;&gt;"",IF(月報!Q568="平日残","",月報!Q568),"")</f>
        <v/>
      </c>
      <c r="AM568" s="126"/>
      <c r="AN568" s="126" t="e">
        <f t="shared" si="168"/>
        <v>#N/A</v>
      </c>
      <c r="AO568" s="126" t="e">
        <f>IF($E568="","",VLOOKUP($E568,カレンダマスタ!$A$5:$E$381,5,FALSE))</f>
        <v>#N/A</v>
      </c>
      <c r="AQ568" s="196" t="e">
        <f>IF(G568="","",IF(VLOOKUP(E568,カレンダマスタ!$A$5:$D$381,4,FALSE)=0,"",1))</f>
        <v>#N/A</v>
      </c>
      <c r="AR568" s="136" t="e">
        <f>IF($G568="","",IF($AD568="NSTC",INDEX(カレンダマスタ!$I$26:$O$31,MATCH($G568,カレンダマスタ!$H$26:$H$31,1),MATCH($H568,カレンダマスタ!$I$25:$O$25,1)),
IF($AD568="CS本社",INDEX(カレンダマスタ!$I$36:$O$41,MATCH($G568,カレンダマスタ!$H$36:$H$41,1),MATCH($H568,カレンダマスタ!$I$35:$O$35,1)),
IF($AD568="NS本社",INDEX(カレンダマスタ!$I$94:$O$99,MATCH($G568,カレンダマスタ!$H$95:$H$100,1),MATCH($H568,カレンダマスタ!$I$93:$O$93,1)),
IF($AD568="ODC",INDEX(カレンダマスタ!$I$46:$O$51,MATCH($G568,カレンダマスタ!$H$46:$H$51,1),MATCH($H568,カレンダマスタ!$I$45:$O$45,1)),
IF($AD568="NS東京TC",INDEX(カレンダマスタ!$I$56:$O$61,MATCH($G568,カレンダマスタ!$H$56:$H$61,1),MATCH($H568,カレンダマスタ!$I$55:$O$55,1)),""))))))</f>
        <v>#N/A</v>
      </c>
      <c r="AS568" s="126" t="e">
        <f t="shared" si="180"/>
        <v>#N/A</v>
      </c>
      <c r="AU568" s="137" t="e">
        <f>IF(E568="","",VLOOKUP($E568,カレンダマスタ!$A$4:$E$381,4,FALSE))</f>
        <v>#N/A</v>
      </c>
      <c r="AV568" s="137" t="str">
        <f t="shared" si="170"/>
        <v/>
      </c>
      <c r="AW568" s="137" t="str">
        <f t="shared" si="171"/>
        <v/>
      </c>
      <c r="AX568" s="138" t="e">
        <f t="shared" si="172"/>
        <v>#N/A</v>
      </c>
      <c r="AY568" s="138" t="e">
        <f t="shared" si="173"/>
        <v>#N/A</v>
      </c>
      <c r="AZ568" s="130" t="e">
        <f>IF(AX568&amp;AW568="勤怠未設定","×",IF(AV568="勤怠修正","×",IF(AC568="外注","",IF(AA568="",IF(AY568&lt;&gt;"","×",""),IF(VLOOKUP(AA568,カレンダマスタ!$H$66:$I$83,2,FALSE)&lt;&gt;AY568,"×","OK")))))</f>
        <v>#N/A</v>
      </c>
      <c r="BC568" s="137" t="e">
        <f>IF(E568="","",VLOOKUP($E568,カレンダマスタ!$A$4:$E$381,4,FALSE))</f>
        <v>#N/A</v>
      </c>
      <c r="BD568" s="126" t="e">
        <f>IF(AC568="社員","",IF(AG568=0,"",IF(AD568="NSTC",IF(COUNTIF(カレンダマスタ!$Q$5:$Q$32,G568)=1,"OK","×"),
IF(AD568="NS本社",IF(COUNTIF(カレンダマスタ!$T$5:$T$32,G568)=1,"OK","×"),IF(COUNTIF(カレンダマスタ!$R$5:$R$32,G568)=1,"OK","×")))))</f>
        <v>#N/A</v>
      </c>
      <c r="BE568" s="126" t="e">
        <f>IF(AC568="社員","",IF(G568="","",IF(R568&lt;&gt;"","",IF(AF568="CS","OK",IF(VLOOKUP(E568,カレンダマスタ!$A$5:$D$381,4,FALSE)&gt;0,"",IF(OR(G568*24&gt;10.84,H568*24&lt;14.5)=TRUE,"×","OK"))))))</f>
        <v>#N/A</v>
      </c>
      <c r="BF568" s="126" t="e">
        <f t="shared" ref="BF568:BF631" si="184">IF(AC568="外注",AN568,IF(G568="",IF(AJ568="","","週報未入力"),IF(AJ568="","TW未入力","")))</f>
        <v>#N/A</v>
      </c>
      <c r="BG568" s="126" t="e">
        <f t="shared" si="174"/>
        <v>#N/A</v>
      </c>
      <c r="BI568" s="130" t="e">
        <f t="shared" si="181"/>
        <v>#N/A</v>
      </c>
    </row>
    <row r="569" spans="2:61">
      <c r="B569" s="111"/>
      <c r="C569" s="536">
        <v>310904</v>
      </c>
      <c r="D569" s="128" t="s">
        <v>551</v>
      </c>
      <c r="E569" s="583">
        <v>45421</v>
      </c>
      <c r="F569" s="128" t="s">
        <v>205</v>
      </c>
      <c r="G569" s="588">
        <v>0.375</v>
      </c>
      <c r="H569" s="588">
        <v>0.82291666666666663</v>
      </c>
      <c r="I569" s="130" t="s">
        <v>200</v>
      </c>
      <c r="J569" s="139">
        <v>9.75</v>
      </c>
      <c r="K569" s="131"/>
      <c r="L569" s="132"/>
      <c r="M569" s="132"/>
      <c r="N569" s="141"/>
      <c r="O569" s="139">
        <v>8</v>
      </c>
      <c r="P569" s="139">
        <v>1.75</v>
      </c>
      <c r="Q569" s="139"/>
      <c r="R569" s="133"/>
      <c r="S569" s="134" t="s">
        <v>594</v>
      </c>
      <c r="T569" s="434">
        <f t="shared" si="183"/>
        <v>9.75</v>
      </c>
      <c r="U569" s="429"/>
      <c r="V569" s="429" t="e">
        <f t="shared" si="176"/>
        <v>#N/A</v>
      </c>
      <c r="W569" s="298"/>
      <c r="X569" s="129">
        <f t="shared" si="182"/>
        <v>0.33333333333333331</v>
      </c>
      <c r="Y569" s="129">
        <f t="shared" si="177"/>
        <v>7.2916666666666671E-2</v>
      </c>
      <c r="Z569" s="129" t="str">
        <f t="shared" si="178"/>
        <v/>
      </c>
      <c r="AA569" s="133" t="str">
        <f t="shared" si="169"/>
        <v/>
      </c>
      <c r="AC569" s="186" t="e">
        <f>AC551</f>
        <v>#N/A</v>
      </c>
      <c r="AD569" s="187" t="e">
        <f>AD551</f>
        <v>#N/A</v>
      </c>
      <c r="AE569" s="187" t="e">
        <f>AE551</f>
        <v>#N/A</v>
      </c>
      <c r="AF569" s="187" t="e">
        <f>AF551</f>
        <v>#N/A</v>
      </c>
      <c r="AG569" s="204" t="e">
        <f t="shared" si="179"/>
        <v>#N/A</v>
      </c>
      <c r="AI569" s="140" t="str">
        <f>IF(月報!G569&lt;&gt;"",月報!G569,"")</f>
        <v/>
      </c>
      <c r="AJ569" s="126">
        <f>IF(月報!W569&lt;&gt;"",月報!W569*24,"")</f>
        <v>9.75</v>
      </c>
      <c r="AK569" s="126" t="str">
        <f>IF(月報!P569&lt;&gt;"",月報!P569,"")</f>
        <v/>
      </c>
      <c r="AL569" s="126" t="str">
        <f>IF(月報!Q569&lt;&gt;"",IF(月報!Q569="平日残","",月報!Q569),"")</f>
        <v/>
      </c>
      <c r="AM569" s="126"/>
      <c r="AN569" s="126" t="e">
        <f t="shared" si="168"/>
        <v>#N/A</v>
      </c>
      <c r="AO569" s="126" t="e">
        <f>IF($E569="","",VLOOKUP($E569,カレンダマスタ!$A$5:$E$381,5,FALSE))</f>
        <v>#N/A</v>
      </c>
      <c r="AQ569" s="196" t="e">
        <f>IF(G569="","",IF(VLOOKUP(E569,カレンダマスタ!$A$5:$D$381,4,FALSE)=0,"",1))</f>
        <v>#N/A</v>
      </c>
      <c r="AR569" s="136" t="e">
        <f>IF($G569="","",IF($AD569="NSTC",INDEX(カレンダマスタ!$I$26:$O$31,MATCH($G569,カレンダマスタ!$H$26:$H$31,1),MATCH($H569,カレンダマスタ!$I$25:$O$25,1)),
IF($AD569="CS本社",INDEX(カレンダマスタ!$I$36:$O$41,MATCH($G569,カレンダマスタ!$H$36:$H$41,1),MATCH($H569,カレンダマスタ!$I$35:$O$35,1)),
IF($AD569="NS本社",INDEX(カレンダマスタ!$I$94:$O$99,MATCH($G569,カレンダマスタ!$H$95:$H$100,1),MATCH($H569,カレンダマスタ!$I$93:$O$93,1)),
IF($AD569="ODC",INDEX(カレンダマスタ!$I$46:$O$51,MATCH($G569,カレンダマスタ!$H$46:$H$51,1),MATCH($H569,カレンダマスタ!$I$45:$O$45,1)),
IF($AD569="NS東京TC",INDEX(カレンダマスタ!$I$56:$O$61,MATCH($G569,カレンダマスタ!$H$56:$H$61,1),MATCH($H569,カレンダマスタ!$I$55:$O$55,1)),""))))))</f>
        <v>#N/A</v>
      </c>
      <c r="AS569" s="126" t="e">
        <f t="shared" si="180"/>
        <v>#N/A</v>
      </c>
      <c r="AU569" s="137" t="e">
        <f>IF(E569="","",VLOOKUP($E569,カレンダマスタ!$A$4:$E$381,4,FALSE))</f>
        <v>#N/A</v>
      </c>
      <c r="AV569" s="137" t="str">
        <f t="shared" si="170"/>
        <v/>
      </c>
      <c r="AW569" s="137" t="str">
        <f t="shared" si="171"/>
        <v/>
      </c>
      <c r="AX569" s="138" t="e">
        <f t="shared" si="172"/>
        <v>#N/A</v>
      </c>
      <c r="AY569" s="138" t="e">
        <f t="shared" si="173"/>
        <v>#N/A</v>
      </c>
      <c r="AZ569" s="130" t="e">
        <f>IF(AX569&amp;AW569="勤怠未設定","×",IF(AV569="勤怠修正","×",IF(AC569="外注","",IF(AA569="",IF(AY569&lt;&gt;"","×",""),IF(VLOOKUP(AA569,カレンダマスタ!$H$66:$I$83,2,FALSE)&lt;&gt;AY569,"×","OK")))))</f>
        <v>#N/A</v>
      </c>
      <c r="BC569" s="137" t="e">
        <f>IF(E569="","",VLOOKUP($E569,カレンダマスタ!$A$4:$E$381,4,FALSE))</f>
        <v>#N/A</v>
      </c>
      <c r="BD569" s="126" t="e">
        <f>IF(AC569="社員","",IF(AG569=0,"",IF(AD569="NSTC",IF(COUNTIF(カレンダマスタ!$Q$5:$Q$32,G569)=1,"OK","×"),
IF(AD569="NS本社",IF(COUNTIF(カレンダマスタ!$T$5:$T$32,G569)=1,"OK","×"),IF(COUNTIF(カレンダマスタ!$R$5:$R$32,G569)=1,"OK","×")))))</f>
        <v>#N/A</v>
      </c>
      <c r="BE569" s="126" t="e">
        <f>IF(AC569="社員","",IF(G569="","",IF(R569&lt;&gt;"","",IF(AF569="CS","OK",IF(VLOOKUP(E569,カレンダマスタ!$A$5:$D$381,4,FALSE)&gt;0,"",IF(OR(G569*24&gt;10.84,H569*24&lt;14.5)=TRUE,"×","OK"))))))</f>
        <v>#N/A</v>
      </c>
      <c r="BF569" s="126" t="e">
        <f t="shared" si="184"/>
        <v>#N/A</v>
      </c>
      <c r="BG569" s="126" t="e">
        <f t="shared" si="174"/>
        <v>#N/A</v>
      </c>
      <c r="BI569" s="130" t="e">
        <f t="shared" si="181"/>
        <v>#N/A</v>
      </c>
    </row>
    <row r="570" spans="2:61">
      <c r="B570" s="111"/>
      <c r="C570" s="536">
        <v>310904</v>
      </c>
      <c r="D570" s="128" t="s">
        <v>551</v>
      </c>
      <c r="E570" s="583">
        <v>45422</v>
      </c>
      <c r="F570" s="128" t="s">
        <v>199</v>
      </c>
      <c r="G570" s="588">
        <v>0.375</v>
      </c>
      <c r="H570" s="588">
        <v>0.79166666666666663</v>
      </c>
      <c r="I570" s="130" t="s">
        <v>200</v>
      </c>
      <c r="J570" s="139">
        <v>9</v>
      </c>
      <c r="K570" s="131"/>
      <c r="L570" s="132"/>
      <c r="M570" s="132"/>
      <c r="N570" s="141"/>
      <c r="O570" s="139">
        <v>8</v>
      </c>
      <c r="P570" s="139">
        <v>1</v>
      </c>
      <c r="Q570" s="139"/>
      <c r="R570" s="133"/>
      <c r="S570" s="134" t="s">
        <v>594</v>
      </c>
      <c r="T570" s="434">
        <f t="shared" si="183"/>
        <v>9</v>
      </c>
      <c r="U570" s="429"/>
      <c r="V570" s="429" t="e">
        <f t="shared" si="176"/>
        <v>#N/A</v>
      </c>
      <c r="W570" s="298"/>
      <c r="X570" s="129">
        <f t="shared" si="182"/>
        <v>0.33333333333333331</v>
      </c>
      <c r="Y570" s="129">
        <f t="shared" si="177"/>
        <v>4.1666666666666664E-2</v>
      </c>
      <c r="Z570" s="129" t="str">
        <f t="shared" si="178"/>
        <v/>
      </c>
      <c r="AA570" s="133" t="str">
        <f t="shared" si="169"/>
        <v/>
      </c>
      <c r="AC570" s="186" t="e">
        <f>AC551</f>
        <v>#N/A</v>
      </c>
      <c r="AD570" s="187" t="e">
        <f>AD551</f>
        <v>#N/A</v>
      </c>
      <c r="AE570" s="187" t="e">
        <f>AE551</f>
        <v>#N/A</v>
      </c>
      <c r="AF570" s="187" t="e">
        <f>AF551</f>
        <v>#N/A</v>
      </c>
      <c r="AG570" s="204" t="e">
        <f t="shared" si="179"/>
        <v>#N/A</v>
      </c>
      <c r="AI570" s="140" t="str">
        <f>IF(月報!G570&lt;&gt;"",月報!G570,"")</f>
        <v/>
      </c>
      <c r="AJ570" s="126">
        <f>IF(月報!W570&lt;&gt;"",月報!W570*24,"")</f>
        <v>9.0833333333333339</v>
      </c>
      <c r="AK570" s="126" t="str">
        <f>IF(月報!P570&lt;&gt;"",月報!P570,"")</f>
        <v/>
      </c>
      <c r="AL570" s="126" t="str">
        <f>IF(月報!Q570&lt;&gt;"",IF(月報!Q570="平日残","",月報!Q570),"")</f>
        <v/>
      </c>
      <c r="AM570" s="126"/>
      <c r="AN570" s="126" t="e">
        <f t="shared" si="168"/>
        <v>#N/A</v>
      </c>
      <c r="AO570" s="126" t="e">
        <f>IF($E570="","",VLOOKUP($E570,カレンダマスタ!$A$5:$E$381,5,FALSE))</f>
        <v>#N/A</v>
      </c>
      <c r="AQ570" s="196" t="e">
        <f>IF(G570="","",IF(VLOOKUP(E570,カレンダマスタ!$A$5:$D$381,4,FALSE)=0,"",1))</f>
        <v>#N/A</v>
      </c>
      <c r="AR570" s="136" t="e">
        <f>IF($G570="","",IF($AD570="NSTC",INDEX(カレンダマスタ!$I$26:$O$31,MATCH($G570,カレンダマスタ!$H$26:$H$31,1),MATCH($H570,カレンダマスタ!$I$25:$O$25,1)),
IF($AD570="CS本社",INDEX(カレンダマスタ!$I$36:$O$41,MATCH($G570,カレンダマスタ!$H$36:$H$41,1),MATCH($H570,カレンダマスタ!$I$35:$O$35,1)),
IF($AD570="NS本社",INDEX(カレンダマスタ!$I$94:$O$99,MATCH($G570,カレンダマスタ!$H$95:$H$100,1),MATCH($H570,カレンダマスタ!$I$93:$O$93,1)),
IF($AD570="ODC",INDEX(カレンダマスタ!$I$46:$O$51,MATCH($G570,カレンダマスタ!$H$46:$H$51,1),MATCH($H570,カレンダマスタ!$I$45:$O$45,1)),
IF($AD570="NS東京TC",INDEX(カレンダマスタ!$I$56:$O$61,MATCH($G570,カレンダマスタ!$H$56:$H$61,1),MATCH($H570,カレンダマスタ!$I$55:$O$55,1)),""))))))</f>
        <v>#N/A</v>
      </c>
      <c r="AS570" s="126" t="e">
        <f t="shared" si="180"/>
        <v>#N/A</v>
      </c>
      <c r="AU570" s="137" t="e">
        <f>IF(E570="","",VLOOKUP($E570,カレンダマスタ!$A$4:$E$381,4,FALSE))</f>
        <v>#N/A</v>
      </c>
      <c r="AV570" s="137" t="str">
        <f t="shared" si="170"/>
        <v/>
      </c>
      <c r="AW570" s="137" t="str">
        <f t="shared" si="171"/>
        <v/>
      </c>
      <c r="AX570" s="138" t="e">
        <f t="shared" si="172"/>
        <v>#N/A</v>
      </c>
      <c r="AY570" s="138" t="e">
        <f t="shared" si="173"/>
        <v>#N/A</v>
      </c>
      <c r="AZ570" s="130" t="e">
        <f>IF(AX570&amp;AW570="勤怠未設定","×",IF(AV570="勤怠修正","×",IF(AC570="外注","",IF(AA570="",IF(AY570&lt;&gt;"","×",""),IF(VLOOKUP(AA570,カレンダマスタ!$H$66:$I$83,2,FALSE)&lt;&gt;AY570,"×","OK")))))</f>
        <v>#N/A</v>
      </c>
      <c r="BC570" s="137" t="e">
        <f>IF(E570="","",VLOOKUP($E570,カレンダマスタ!$A$4:$E$381,4,FALSE))</f>
        <v>#N/A</v>
      </c>
      <c r="BD570" s="126" t="e">
        <f>IF(AC570="社員","",IF(AG570=0,"",IF(AD570="NSTC",IF(COUNTIF(カレンダマスタ!$Q$5:$Q$32,G570)=1,"OK","×"),
IF(AD570="NS本社",IF(COUNTIF(カレンダマスタ!$T$5:$T$32,G570)=1,"OK","×"),IF(COUNTIF(カレンダマスタ!$R$5:$R$32,G570)=1,"OK","×")))))</f>
        <v>#N/A</v>
      </c>
      <c r="BE570" s="126" t="e">
        <f>IF(AC570="社員","",IF(G570="","",IF(R570&lt;&gt;"","",IF(AF570="CS","OK",IF(VLOOKUP(E570,カレンダマスタ!$A$5:$D$381,4,FALSE)&gt;0,"",IF(OR(G570*24&gt;10.84,H570*24&lt;14.5)=TRUE,"×","OK"))))))</f>
        <v>#N/A</v>
      </c>
      <c r="BF570" s="126" t="e">
        <f t="shared" si="184"/>
        <v>#N/A</v>
      </c>
      <c r="BG570" s="126" t="e">
        <f t="shared" si="174"/>
        <v>#N/A</v>
      </c>
      <c r="BI570" s="130" t="e">
        <f t="shared" si="181"/>
        <v>#N/A</v>
      </c>
    </row>
    <row r="571" spans="2:61">
      <c r="B571" s="111"/>
      <c r="C571" s="537">
        <v>310904</v>
      </c>
      <c r="D571" s="142" t="s">
        <v>551</v>
      </c>
      <c r="E571" s="584">
        <v>45423</v>
      </c>
      <c r="F571" s="142" t="s">
        <v>369</v>
      </c>
      <c r="G571" s="589"/>
      <c r="H571" s="589"/>
      <c r="I571" s="144"/>
      <c r="J571" s="148"/>
      <c r="K571" s="145"/>
      <c r="L571" s="146"/>
      <c r="M571" s="146"/>
      <c r="N571" s="147"/>
      <c r="O571" s="148"/>
      <c r="P571" s="148"/>
      <c r="Q571" s="148"/>
      <c r="R571" s="149"/>
      <c r="S571" s="156"/>
      <c r="T571" s="435" t="str">
        <f t="shared" si="183"/>
        <v/>
      </c>
      <c r="U571" s="430"/>
      <c r="V571" s="430" t="e">
        <f t="shared" si="176"/>
        <v>#N/A</v>
      </c>
      <c r="W571" s="298"/>
      <c r="X571" s="143" t="str">
        <f t="shared" si="182"/>
        <v/>
      </c>
      <c r="Y571" s="143" t="str">
        <f t="shared" si="177"/>
        <v/>
      </c>
      <c r="Z571" s="143" t="str">
        <f t="shared" si="178"/>
        <v/>
      </c>
      <c r="AA571" s="149" t="str">
        <f t="shared" si="169"/>
        <v/>
      </c>
      <c r="AC571" s="188" t="e">
        <f>AC551</f>
        <v>#N/A</v>
      </c>
      <c r="AD571" s="189" t="e">
        <f>AD551</f>
        <v>#N/A</v>
      </c>
      <c r="AE571" s="189" t="e">
        <f>AE551</f>
        <v>#N/A</v>
      </c>
      <c r="AF571" s="189" t="e">
        <f>AF551</f>
        <v>#N/A</v>
      </c>
      <c r="AG571" s="205">
        <f t="shared" si="179"/>
        <v>0</v>
      </c>
      <c r="AI571" s="157" t="str">
        <f>IF(月報!G571&lt;&gt;"",月報!G571,"")</f>
        <v/>
      </c>
      <c r="AJ571" s="151" t="str">
        <f>IF(月報!W571&lt;&gt;"",月報!W571*24,"")</f>
        <v/>
      </c>
      <c r="AK571" s="151" t="str">
        <f>IF(月報!P571&lt;&gt;"",月報!P571,"")</f>
        <v/>
      </c>
      <c r="AL571" s="151" t="str">
        <f>IF(月報!Q571&lt;&gt;"",IF(月報!Q571="平日残","",月報!Q571),"")</f>
        <v/>
      </c>
      <c r="AM571" s="151"/>
      <c r="AN571" s="151" t="e">
        <f t="shared" si="168"/>
        <v>#N/A</v>
      </c>
      <c r="AO571" s="151" t="e">
        <f>IF($E571="","",VLOOKUP($E571,カレンダマスタ!$A$5:$E$381,5,FALSE))</f>
        <v>#N/A</v>
      </c>
      <c r="AQ571" s="197" t="str">
        <f>IF(G571="","",IF(VLOOKUP(E571,カレンダマスタ!$A$5:$D$381,4,FALSE)=0,"",1))</f>
        <v/>
      </c>
      <c r="AR571" s="152" t="str">
        <f>IF($G571="","",IF($AD571="NSTC",INDEX(カレンダマスタ!$I$26:$O$31,MATCH($G571,カレンダマスタ!$H$26:$H$31,1),MATCH($H571,カレンダマスタ!$I$25:$O$25,1)),
IF($AD571="CS本社",INDEX(カレンダマスタ!$I$36:$O$41,MATCH($G571,カレンダマスタ!$H$36:$H$41,1),MATCH($H571,カレンダマスタ!$I$35:$O$35,1)),
IF($AD571="NS本社",INDEX(カレンダマスタ!$I$94:$O$99,MATCH($G571,カレンダマスタ!$H$95:$H$100,1),MATCH($H571,カレンダマスタ!$I$93:$O$93,1)),
IF($AD571="ODC",INDEX(カレンダマスタ!$I$46:$O$51,MATCH($G571,カレンダマスタ!$H$46:$H$51,1),MATCH($H571,カレンダマスタ!$I$45:$O$45,1)),
IF($AD571="NS東京TC",INDEX(カレンダマスタ!$I$56:$O$61,MATCH($G571,カレンダマスタ!$H$56:$H$61,1),MATCH($H571,カレンダマスタ!$I$55:$O$55,1)),""))))))</f>
        <v/>
      </c>
      <c r="AS571" s="151" t="e">
        <f t="shared" si="180"/>
        <v>#N/A</v>
      </c>
      <c r="AU571" s="153" t="e">
        <f>IF(E571="","",VLOOKUP($E571,カレンダマスタ!$A$4:$E$381,4,FALSE))</f>
        <v>#N/A</v>
      </c>
      <c r="AV571" s="153" t="str">
        <f t="shared" si="170"/>
        <v/>
      </c>
      <c r="AW571" s="153" t="str">
        <f t="shared" si="171"/>
        <v/>
      </c>
      <c r="AX571" s="154" t="e">
        <f t="shared" si="172"/>
        <v>#N/A</v>
      </c>
      <c r="AY571" s="154" t="e">
        <f t="shared" si="173"/>
        <v>#N/A</v>
      </c>
      <c r="AZ571" s="144" t="e">
        <f>IF(AX571&amp;AW571="勤怠未設定","×",IF(AV571="勤怠修正","×",IF(AC571="外注","",IF(AA571="",IF(AY571&lt;&gt;"","×",""),IF(VLOOKUP(AA571,カレンダマスタ!$H$66:$I$83,2,FALSE)&lt;&gt;AY571,"×","OK")))))</f>
        <v>#N/A</v>
      </c>
      <c r="BC571" s="153" t="e">
        <f>IF(E571="","",VLOOKUP($E571,カレンダマスタ!$A$4:$E$381,4,FALSE))</f>
        <v>#N/A</v>
      </c>
      <c r="BD571" s="151" t="e">
        <f>IF(AC571="社員","",IF(AG571=0,"",IF(AD571="NSTC",IF(COUNTIF(カレンダマスタ!$Q$5:$Q$32,G571)=1,"OK","×"),
IF(AD571="NS本社",IF(COUNTIF(カレンダマスタ!$T$5:$T$32,G571)=1,"OK","×"),IF(COUNTIF(カレンダマスタ!$R$5:$R$32,G571)=1,"OK","×")))))</f>
        <v>#N/A</v>
      </c>
      <c r="BE571" s="151" t="e">
        <f>IF(AC571="社員","",IF(G571="","",IF(R571&lt;&gt;"","",IF(AF571="CS","OK",IF(VLOOKUP(E571,カレンダマスタ!$A$5:$D$381,4,FALSE)&gt;0,"",IF(OR(G571*24&gt;10.84,H571*24&lt;14.5)=TRUE,"×","OK"))))))</f>
        <v>#N/A</v>
      </c>
      <c r="BF571" s="151" t="e">
        <f t="shared" si="184"/>
        <v>#N/A</v>
      </c>
      <c r="BG571" s="151" t="e">
        <f t="shared" si="174"/>
        <v>#N/A</v>
      </c>
      <c r="BI571" s="144" t="e">
        <f t="shared" si="181"/>
        <v>#N/A</v>
      </c>
    </row>
    <row r="572" spans="2:61">
      <c r="B572" s="111"/>
      <c r="C572" s="535">
        <v>310904</v>
      </c>
      <c r="D572" s="112" t="s">
        <v>551</v>
      </c>
      <c r="E572" s="582">
        <v>45424</v>
      </c>
      <c r="F572" s="112" t="s">
        <v>370</v>
      </c>
      <c r="G572" s="587"/>
      <c r="H572" s="587"/>
      <c r="I572" s="114"/>
      <c r="J572" s="118"/>
      <c r="K572" s="115"/>
      <c r="L572" s="116"/>
      <c r="M572" s="116"/>
      <c r="N572" s="117"/>
      <c r="O572" s="118"/>
      <c r="P572" s="118"/>
      <c r="Q572" s="118"/>
      <c r="R572" s="119"/>
      <c r="S572" s="120"/>
      <c r="T572" s="433" t="str">
        <f t="shared" si="183"/>
        <v/>
      </c>
      <c r="U572" s="431">
        <f>SUM(T572:T578)</f>
        <v>45.25</v>
      </c>
      <c r="V572" s="431" t="e">
        <f t="shared" si="176"/>
        <v>#N/A</v>
      </c>
      <c r="W572" s="298"/>
      <c r="X572" s="113" t="str">
        <f t="shared" si="182"/>
        <v/>
      </c>
      <c r="Y572" s="113" t="str">
        <f t="shared" si="177"/>
        <v/>
      </c>
      <c r="Z572" s="113" t="str">
        <f t="shared" si="178"/>
        <v/>
      </c>
      <c r="AA572" s="119" t="str">
        <f t="shared" si="169"/>
        <v/>
      </c>
      <c r="AC572" s="190" t="e">
        <f>AC551</f>
        <v>#N/A</v>
      </c>
      <c r="AD572" s="191" t="e">
        <f>AD551</f>
        <v>#N/A</v>
      </c>
      <c r="AE572" s="191" t="e">
        <f>AE551</f>
        <v>#N/A</v>
      </c>
      <c r="AF572" s="191" t="e">
        <f>AF551</f>
        <v>#N/A</v>
      </c>
      <c r="AG572" s="206">
        <f t="shared" si="179"/>
        <v>0</v>
      </c>
      <c r="AI572" s="158" t="str">
        <f>IF(月報!G572&lt;&gt;"",月報!G572,"")</f>
        <v/>
      </c>
      <c r="AJ572" s="122" t="str">
        <f>IF(月報!W572&lt;&gt;"",月報!W572*24,"")</f>
        <v/>
      </c>
      <c r="AK572" s="122" t="str">
        <f>IF(月報!P572&lt;&gt;"",月報!P572,"")</f>
        <v/>
      </c>
      <c r="AL572" s="122" t="str">
        <f>IF(月報!Q572&lt;&gt;"",IF(月報!Q572="平日残","",月報!Q572),"")</f>
        <v/>
      </c>
      <c r="AM572" s="122"/>
      <c r="AN572" s="122" t="e">
        <f t="shared" si="168"/>
        <v>#N/A</v>
      </c>
      <c r="AO572" s="122" t="e">
        <f>IF($E572="","",VLOOKUP($E572,カレンダマスタ!$A$5:$E$381,5,FALSE))</f>
        <v>#N/A</v>
      </c>
      <c r="AQ572" s="195" t="str">
        <f>IF(G572="","",IF(VLOOKUP(E572,カレンダマスタ!$A$5:$D$381,4,FALSE)=0,"",1))</f>
        <v/>
      </c>
      <c r="AR572" s="123" t="str">
        <f>IF($G572="","",IF($AD572="NSTC",INDEX(カレンダマスタ!$I$26:$O$31,MATCH($G572,カレンダマスタ!$H$26:$H$31,1),MATCH($H572,カレンダマスタ!$I$25:$O$25,1)),
IF($AD572="CS本社",INDEX(カレンダマスタ!$I$36:$O$41,MATCH($G572,カレンダマスタ!$H$36:$H$41,1),MATCH($H572,カレンダマスタ!$I$35:$O$35,1)),
IF($AD572="NS本社",INDEX(カレンダマスタ!$I$94:$O$99,MATCH($G572,カレンダマスタ!$H$95:$H$100,1),MATCH($H572,カレンダマスタ!$I$93:$O$93,1)),
IF($AD572="ODC",INDEX(カレンダマスタ!$I$46:$O$51,MATCH($G572,カレンダマスタ!$H$46:$H$51,1),MATCH($H572,カレンダマスタ!$I$45:$O$45,1)),
IF($AD572="NS東京TC",INDEX(カレンダマスタ!$I$56:$O$61,MATCH($G572,カレンダマスタ!$H$56:$H$61,1),MATCH($H572,カレンダマスタ!$I$55:$O$55,1)),""))))))</f>
        <v/>
      </c>
      <c r="AS572" s="122" t="e">
        <f t="shared" si="180"/>
        <v>#N/A</v>
      </c>
      <c r="AU572" s="124" t="e">
        <f>IF(E572="","",VLOOKUP($E572,カレンダマスタ!$A$4:$E$381,4,FALSE))</f>
        <v>#N/A</v>
      </c>
      <c r="AV572" s="124" t="str">
        <f t="shared" si="170"/>
        <v/>
      </c>
      <c r="AW572" s="124" t="str">
        <f t="shared" si="171"/>
        <v/>
      </c>
      <c r="AX572" s="125" t="e">
        <f t="shared" si="172"/>
        <v>#N/A</v>
      </c>
      <c r="AY572" s="125" t="e">
        <f t="shared" si="173"/>
        <v>#N/A</v>
      </c>
      <c r="AZ572" s="114" t="e">
        <f>IF(AX572&amp;AW572="勤怠未設定","×",IF(AV572="勤怠修正","×",IF(AC572="外注","",IF(AA572="",IF(AY572&lt;&gt;"","×",""),IF(VLOOKUP(AA572,カレンダマスタ!$H$66:$I$83,2,FALSE)&lt;&gt;AY572,"×","OK")))))</f>
        <v>#N/A</v>
      </c>
      <c r="BC572" s="124" t="e">
        <f>IF(E572="","",VLOOKUP($E572,カレンダマスタ!$A$4:$E$381,4,FALSE))</f>
        <v>#N/A</v>
      </c>
      <c r="BD572" s="122" t="e">
        <f>IF(AC572="社員","",IF(AG572=0,"",IF(AD572="NSTC",IF(COUNTIF(カレンダマスタ!$Q$5:$Q$32,G572)=1,"OK","×"),
IF(AD572="NS本社",IF(COUNTIF(カレンダマスタ!$T$5:$T$32,G572)=1,"OK","×"),IF(COUNTIF(カレンダマスタ!$R$5:$R$32,G572)=1,"OK","×")))))</f>
        <v>#N/A</v>
      </c>
      <c r="BE572" s="122" t="e">
        <f>IF(AC572="社員","",IF(G572="","",IF(R572&lt;&gt;"","",IF(AF572="CS","OK",IF(VLOOKUP(E572,カレンダマスタ!$A$5:$D$381,4,FALSE)&gt;0,"",IF(OR(G572*24&gt;10.84,H572*24&lt;14.5)=TRUE,"×","OK"))))))</f>
        <v>#N/A</v>
      </c>
      <c r="BF572" s="122" t="e">
        <f t="shared" si="184"/>
        <v>#N/A</v>
      </c>
      <c r="BG572" s="122" t="e">
        <f t="shared" si="174"/>
        <v>#N/A</v>
      </c>
      <c r="BI572" s="114" t="e">
        <f t="shared" si="181"/>
        <v>#N/A</v>
      </c>
    </row>
    <row r="573" spans="2:61">
      <c r="B573" s="111"/>
      <c r="C573" s="536">
        <v>310904</v>
      </c>
      <c r="D573" s="128" t="s">
        <v>551</v>
      </c>
      <c r="E573" s="583">
        <v>45425</v>
      </c>
      <c r="F573" s="128" t="s">
        <v>201</v>
      </c>
      <c r="G573" s="588">
        <v>0.375</v>
      </c>
      <c r="H573" s="588">
        <v>0.8125</v>
      </c>
      <c r="I573" s="130" t="s">
        <v>200</v>
      </c>
      <c r="J573" s="139">
        <v>9.5</v>
      </c>
      <c r="K573" s="131"/>
      <c r="L573" s="132"/>
      <c r="M573" s="132"/>
      <c r="N573" s="141"/>
      <c r="O573" s="139">
        <v>8</v>
      </c>
      <c r="P573" s="139">
        <v>1.5</v>
      </c>
      <c r="Q573" s="139"/>
      <c r="R573" s="133"/>
      <c r="S573" s="134" t="s">
        <v>594</v>
      </c>
      <c r="T573" s="434">
        <f t="shared" si="183"/>
        <v>9.5</v>
      </c>
      <c r="U573" s="429"/>
      <c r="V573" s="429" t="e">
        <f t="shared" si="176"/>
        <v>#N/A</v>
      </c>
      <c r="W573" s="298"/>
      <c r="X573" s="129">
        <f t="shared" si="182"/>
        <v>0.33333333333333331</v>
      </c>
      <c r="Y573" s="129">
        <f t="shared" si="177"/>
        <v>6.25E-2</v>
      </c>
      <c r="Z573" s="129" t="str">
        <f t="shared" si="178"/>
        <v/>
      </c>
      <c r="AA573" s="133" t="str">
        <f t="shared" si="169"/>
        <v/>
      </c>
      <c r="AC573" s="186" t="e">
        <f>AC551</f>
        <v>#N/A</v>
      </c>
      <c r="AD573" s="187" t="e">
        <f>AD551</f>
        <v>#N/A</v>
      </c>
      <c r="AE573" s="187" t="e">
        <f>AE551</f>
        <v>#N/A</v>
      </c>
      <c r="AF573" s="187" t="e">
        <f>AF551</f>
        <v>#N/A</v>
      </c>
      <c r="AG573" s="204" t="e">
        <f t="shared" si="179"/>
        <v>#N/A</v>
      </c>
      <c r="AI573" s="135" t="str">
        <f>IF(月報!G573&lt;&gt;"",月報!G573,"")</f>
        <v/>
      </c>
      <c r="AJ573" s="126">
        <f>IF(月報!W573&lt;&gt;"",月報!W573*24,"")</f>
        <v>9.5</v>
      </c>
      <c r="AK573" s="126" t="str">
        <f>IF(月報!P573&lt;&gt;"",月報!P573,"")</f>
        <v/>
      </c>
      <c r="AL573" s="126" t="str">
        <f>IF(月報!Q573&lt;&gt;"",IF(月報!Q573="平日残","",月報!Q573),"")</f>
        <v/>
      </c>
      <c r="AM573" s="126"/>
      <c r="AN573" s="126" t="e">
        <f t="shared" si="168"/>
        <v>#N/A</v>
      </c>
      <c r="AO573" s="126" t="e">
        <f>IF($E573="","",VLOOKUP($E573,カレンダマスタ!$A$5:$E$381,5,FALSE))</f>
        <v>#N/A</v>
      </c>
      <c r="AQ573" s="196" t="e">
        <f>IF(G573="","",IF(VLOOKUP(E573,カレンダマスタ!$A$5:$D$381,4,FALSE)=0,"",1))</f>
        <v>#N/A</v>
      </c>
      <c r="AR573" s="136" t="e">
        <f>IF($G573="","",IF($AD573="NSTC",INDEX(カレンダマスタ!$I$26:$O$31,MATCH($G573,カレンダマスタ!$H$26:$H$31,1),MATCH($H573,カレンダマスタ!$I$25:$O$25,1)),
IF($AD573="CS本社",INDEX(カレンダマスタ!$I$36:$O$41,MATCH($G573,カレンダマスタ!$H$36:$H$41,1),MATCH($H573,カレンダマスタ!$I$35:$O$35,1)),
IF($AD573="NS本社",INDEX(カレンダマスタ!$I$94:$O$99,MATCH($G573,カレンダマスタ!$H$95:$H$100,1),MATCH($H573,カレンダマスタ!$I$93:$O$93,1)),
IF($AD573="ODC",INDEX(カレンダマスタ!$I$46:$O$51,MATCH($G573,カレンダマスタ!$H$46:$H$51,1),MATCH($H573,カレンダマスタ!$I$45:$O$45,1)),
IF($AD573="NS東京TC",INDEX(カレンダマスタ!$I$56:$O$61,MATCH($G573,カレンダマスタ!$H$56:$H$61,1),MATCH($H573,カレンダマスタ!$I$55:$O$55,1)),""))))))</f>
        <v>#N/A</v>
      </c>
      <c r="AS573" s="126" t="e">
        <f t="shared" si="180"/>
        <v>#N/A</v>
      </c>
      <c r="AU573" s="137" t="e">
        <f>IF(E573="","",VLOOKUP($E573,カレンダマスタ!$A$4:$E$381,4,FALSE))</f>
        <v>#N/A</v>
      </c>
      <c r="AV573" s="137" t="str">
        <f t="shared" si="170"/>
        <v/>
      </c>
      <c r="AW573" s="137" t="str">
        <f t="shared" si="171"/>
        <v/>
      </c>
      <c r="AX573" s="138" t="e">
        <f t="shared" si="172"/>
        <v>#N/A</v>
      </c>
      <c r="AY573" s="138" t="e">
        <f t="shared" si="173"/>
        <v>#N/A</v>
      </c>
      <c r="AZ573" s="130" t="e">
        <f>IF(AX573&amp;AW573="勤怠未設定","×",IF(AV573="勤怠修正","×",IF(AC573="外注","",IF(AA573="",IF(AY573&lt;&gt;"","×",""),IF(VLOOKUP(AA573,カレンダマスタ!$H$66:$I$83,2,FALSE)&lt;&gt;AY573,"×","OK")))))</f>
        <v>#N/A</v>
      </c>
      <c r="BC573" s="137" t="e">
        <f>IF(E573="","",VLOOKUP($E573,カレンダマスタ!$A$4:$E$381,4,FALSE))</f>
        <v>#N/A</v>
      </c>
      <c r="BD573" s="126" t="e">
        <f>IF(AC573="社員","",IF(AG573=0,"",IF(AD573="NSTC",IF(COUNTIF(カレンダマスタ!$Q$5:$Q$32,G573)=1,"OK","×"),
IF(AD573="NS本社",IF(COUNTIF(カレンダマスタ!$T$5:$T$32,G573)=1,"OK","×"),IF(COUNTIF(カレンダマスタ!$R$5:$R$32,G573)=1,"OK","×")))))</f>
        <v>#N/A</v>
      </c>
      <c r="BE573" s="126" t="e">
        <f>IF(AC573="社員","",IF(G573="","",IF(R573&lt;&gt;"","",IF(AF573="CS","OK",IF(VLOOKUP(E573,カレンダマスタ!$A$5:$D$381,4,FALSE)&gt;0,"",IF(OR(G573*24&gt;10.84,H573*24&lt;14.5)=TRUE,"×","OK"))))))</f>
        <v>#N/A</v>
      </c>
      <c r="BF573" s="126" t="e">
        <f t="shared" si="184"/>
        <v>#N/A</v>
      </c>
      <c r="BG573" s="126" t="e">
        <f t="shared" si="174"/>
        <v>#N/A</v>
      </c>
      <c r="BI573" s="130" t="e">
        <f t="shared" si="181"/>
        <v>#N/A</v>
      </c>
    </row>
    <row r="574" spans="2:61">
      <c r="B574" s="111"/>
      <c r="C574" s="536">
        <v>310904</v>
      </c>
      <c r="D574" s="128" t="s">
        <v>551</v>
      </c>
      <c r="E574" s="583">
        <v>45426</v>
      </c>
      <c r="F574" s="128" t="s">
        <v>203</v>
      </c>
      <c r="G574" s="588">
        <v>0.375</v>
      </c>
      <c r="H574" s="588">
        <v>0.82291666666666663</v>
      </c>
      <c r="I574" s="130" t="s">
        <v>200</v>
      </c>
      <c r="J574" s="139">
        <v>9.75</v>
      </c>
      <c r="K574" s="131"/>
      <c r="L574" s="132"/>
      <c r="M574" s="132"/>
      <c r="N574" s="141"/>
      <c r="O574" s="139">
        <v>8</v>
      </c>
      <c r="P574" s="139">
        <v>1.75</v>
      </c>
      <c r="Q574" s="139"/>
      <c r="R574" s="133"/>
      <c r="S574" s="134" t="s">
        <v>594</v>
      </c>
      <c r="T574" s="434">
        <f t="shared" si="183"/>
        <v>9.75</v>
      </c>
      <c r="U574" s="429"/>
      <c r="V574" s="429" t="e">
        <f t="shared" si="176"/>
        <v>#N/A</v>
      </c>
      <c r="W574" s="298"/>
      <c r="X574" s="129">
        <f t="shared" si="182"/>
        <v>0.33333333333333331</v>
      </c>
      <c r="Y574" s="129">
        <f t="shared" si="177"/>
        <v>7.2916666666666671E-2</v>
      </c>
      <c r="Z574" s="129" t="str">
        <f t="shared" si="178"/>
        <v/>
      </c>
      <c r="AA574" s="133" t="str">
        <f t="shared" si="169"/>
        <v/>
      </c>
      <c r="AC574" s="186" t="e">
        <f>AC551</f>
        <v>#N/A</v>
      </c>
      <c r="AD574" s="187" t="e">
        <f>AD551</f>
        <v>#N/A</v>
      </c>
      <c r="AE574" s="187" t="e">
        <f>AE551</f>
        <v>#N/A</v>
      </c>
      <c r="AF574" s="187" t="e">
        <f>AF551</f>
        <v>#N/A</v>
      </c>
      <c r="AG574" s="204" t="e">
        <f t="shared" si="179"/>
        <v>#N/A</v>
      </c>
      <c r="AI574" s="135" t="str">
        <f>IF(月報!G574&lt;&gt;"",月報!G574,"")</f>
        <v/>
      </c>
      <c r="AJ574" s="126">
        <f>IF(月報!W574&lt;&gt;"",月報!W574*24,"")</f>
        <v>9.8333333333333339</v>
      </c>
      <c r="AK574" s="126" t="str">
        <f>IF(月報!P574&lt;&gt;"",月報!P574,"")</f>
        <v/>
      </c>
      <c r="AL574" s="126" t="str">
        <f>IF(月報!Q574&lt;&gt;"",IF(月報!Q574="平日残","",月報!Q574),"")</f>
        <v/>
      </c>
      <c r="AM574" s="126"/>
      <c r="AN574" s="126" t="e">
        <f t="shared" si="168"/>
        <v>#N/A</v>
      </c>
      <c r="AO574" s="126" t="e">
        <f>IF($E574="","",VLOOKUP($E574,カレンダマスタ!$A$5:$E$381,5,FALSE))</f>
        <v>#N/A</v>
      </c>
      <c r="AQ574" s="196" t="e">
        <f>IF(G574="","",IF(VLOOKUP(E574,カレンダマスタ!$A$5:$D$381,4,FALSE)=0,"",1))</f>
        <v>#N/A</v>
      </c>
      <c r="AR574" s="136" t="e">
        <f>IF($G574="","",IF($AD574="NSTC",INDEX(カレンダマスタ!$I$26:$O$31,MATCH($G574,カレンダマスタ!$H$26:$H$31,1),MATCH($H574,カレンダマスタ!$I$25:$O$25,1)),
IF($AD574="CS本社",INDEX(カレンダマスタ!$I$36:$O$41,MATCH($G574,カレンダマスタ!$H$36:$H$41,1),MATCH($H574,カレンダマスタ!$I$35:$O$35,1)),
IF($AD574="NS本社",INDEX(カレンダマスタ!$I$94:$O$99,MATCH($G574,カレンダマスタ!$H$95:$H$100,1),MATCH($H574,カレンダマスタ!$I$93:$O$93,1)),
IF($AD574="ODC",INDEX(カレンダマスタ!$I$46:$O$51,MATCH($G574,カレンダマスタ!$H$46:$H$51,1),MATCH($H574,カレンダマスタ!$I$45:$O$45,1)),
IF($AD574="NS東京TC",INDEX(カレンダマスタ!$I$56:$O$61,MATCH($G574,カレンダマスタ!$H$56:$H$61,1),MATCH($H574,カレンダマスタ!$I$55:$O$55,1)),""))))))</f>
        <v>#N/A</v>
      </c>
      <c r="AS574" s="126" t="e">
        <f t="shared" si="180"/>
        <v>#N/A</v>
      </c>
      <c r="AU574" s="137" t="e">
        <f>IF(E574="","",VLOOKUP($E574,カレンダマスタ!$A$4:$E$381,4,FALSE))</f>
        <v>#N/A</v>
      </c>
      <c r="AV574" s="137" t="str">
        <f t="shared" si="170"/>
        <v/>
      </c>
      <c r="AW574" s="137" t="str">
        <f t="shared" si="171"/>
        <v/>
      </c>
      <c r="AX574" s="138" t="e">
        <f t="shared" si="172"/>
        <v>#N/A</v>
      </c>
      <c r="AY574" s="138" t="e">
        <f t="shared" si="173"/>
        <v>#N/A</v>
      </c>
      <c r="AZ574" s="130" t="e">
        <f>IF(AX574&amp;AW574="勤怠未設定","×",IF(AV574="勤怠修正","×",IF(AC574="外注","",IF(AA574="",IF(AY574&lt;&gt;"","×",""),IF(VLOOKUP(AA574,カレンダマスタ!$H$66:$I$83,2,FALSE)&lt;&gt;AY574,"×","OK")))))</f>
        <v>#N/A</v>
      </c>
      <c r="BC574" s="137" t="e">
        <f>IF(E574="","",VLOOKUP($E574,カレンダマスタ!$A$4:$E$381,4,FALSE))</f>
        <v>#N/A</v>
      </c>
      <c r="BD574" s="126" t="e">
        <f>IF(AC574="社員","",IF(AG574=0,"",IF(AD574="NSTC",IF(COUNTIF(カレンダマスタ!$Q$5:$Q$32,G574)=1,"OK","×"),
IF(AD574="NS本社",IF(COUNTIF(カレンダマスタ!$T$5:$T$32,G574)=1,"OK","×"),IF(COUNTIF(カレンダマスタ!$R$5:$R$32,G574)=1,"OK","×")))))</f>
        <v>#N/A</v>
      </c>
      <c r="BE574" s="126" t="e">
        <f>IF(AC574="社員","",IF(G574="","",IF(R574&lt;&gt;"","",IF(AF574="CS","OK",IF(VLOOKUP(E574,カレンダマスタ!$A$5:$D$381,4,FALSE)&gt;0,"",IF(OR(G574*24&gt;10.84,H574*24&lt;14.5)=TRUE,"×","OK"))))))</f>
        <v>#N/A</v>
      </c>
      <c r="BF574" s="126" t="e">
        <f t="shared" si="184"/>
        <v>#N/A</v>
      </c>
      <c r="BG574" s="126" t="e">
        <f t="shared" si="174"/>
        <v>#N/A</v>
      </c>
      <c r="BI574" s="130" t="e">
        <f t="shared" si="181"/>
        <v>#N/A</v>
      </c>
    </row>
    <row r="575" spans="2:61">
      <c r="B575" s="111"/>
      <c r="C575" s="536">
        <v>310904</v>
      </c>
      <c r="D575" s="128" t="s">
        <v>551</v>
      </c>
      <c r="E575" s="583">
        <v>45427</v>
      </c>
      <c r="F575" s="128" t="s">
        <v>204</v>
      </c>
      <c r="G575" s="588">
        <v>0.375</v>
      </c>
      <c r="H575" s="588">
        <v>0.75</v>
      </c>
      <c r="I575" s="130" t="s">
        <v>200</v>
      </c>
      <c r="J575" s="139">
        <v>8</v>
      </c>
      <c r="K575" s="131"/>
      <c r="L575" s="132"/>
      <c r="M575" s="132"/>
      <c r="N575" s="141"/>
      <c r="O575" s="139">
        <v>8</v>
      </c>
      <c r="P575" s="139"/>
      <c r="Q575" s="139"/>
      <c r="R575" s="133"/>
      <c r="S575" s="134" t="s">
        <v>594</v>
      </c>
      <c r="T575" s="434">
        <f t="shared" si="183"/>
        <v>8</v>
      </c>
      <c r="U575" s="429"/>
      <c r="V575" s="429" t="e">
        <f t="shared" si="176"/>
        <v>#N/A</v>
      </c>
      <c r="W575" s="298"/>
      <c r="X575" s="129">
        <f t="shared" si="182"/>
        <v>0.33333333333333331</v>
      </c>
      <c r="Y575" s="129" t="str">
        <f t="shared" si="177"/>
        <v/>
      </c>
      <c r="Z575" s="129" t="str">
        <f t="shared" si="178"/>
        <v/>
      </c>
      <c r="AA575" s="133" t="str">
        <f t="shared" si="169"/>
        <v/>
      </c>
      <c r="AC575" s="186" t="e">
        <f>AC551</f>
        <v>#N/A</v>
      </c>
      <c r="AD575" s="187" t="e">
        <f>AD551</f>
        <v>#N/A</v>
      </c>
      <c r="AE575" s="187" t="e">
        <f>AE551</f>
        <v>#N/A</v>
      </c>
      <c r="AF575" s="187" t="e">
        <f>AF551</f>
        <v>#N/A</v>
      </c>
      <c r="AG575" s="204" t="e">
        <f t="shared" si="179"/>
        <v>#N/A</v>
      </c>
      <c r="AI575" s="135" t="str">
        <f>IF(月報!G575&lt;&gt;"",月報!G575,"")</f>
        <v/>
      </c>
      <c r="AJ575" s="126">
        <f>IF(月報!W575&lt;&gt;"",月報!W575*24,"")</f>
        <v>8</v>
      </c>
      <c r="AK575" s="126" t="str">
        <f>IF(月報!P575&lt;&gt;"",月報!P575,"")</f>
        <v/>
      </c>
      <c r="AL575" s="126" t="str">
        <f>IF(月報!Q575&lt;&gt;"",IF(月報!Q575="平日残","",月報!Q575),"")</f>
        <v/>
      </c>
      <c r="AM575" s="126"/>
      <c r="AN575" s="126" t="e">
        <f t="shared" si="168"/>
        <v>#N/A</v>
      </c>
      <c r="AO575" s="126" t="e">
        <f>IF($E575="","",VLOOKUP($E575,カレンダマスタ!$A$5:$E$381,5,FALSE))</f>
        <v>#N/A</v>
      </c>
      <c r="AQ575" s="196" t="e">
        <f>IF(G575="","",IF(VLOOKUP(E575,カレンダマスタ!$A$5:$D$381,4,FALSE)=0,"",1))</f>
        <v>#N/A</v>
      </c>
      <c r="AR575" s="136" t="e">
        <f>IF($G575="","",IF($AD575="NSTC",INDEX(カレンダマスタ!$I$26:$O$31,MATCH($G575,カレンダマスタ!$H$26:$H$31,1),MATCH($H575,カレンダマスタ!$I$25:$O$25,1)),
IF($AD575="CS本社",INDEX(カレンダマスタ!$I$36:$O$41,MATCH($G575,カレンダマスタ!$H$36:$H$41,1),MATCH($H575,カレンダマスタ!$I$35:$O$35,1)),
IF($AD575="NS本社",INDEX(カレンダマスタ!$I$94:$O$99,MATCH($G575,カレンダマスタ!$H$95:$H$100,1),MATCH($H575,カレンダマスタ!$I$93:$O$93,1)),
IF($AD575="ODC",INDEX(カレンダマスタ!$I$46:$O$51,MATCH($G575,カレンダマスタ!$H$46:$H$51,1),MATCH($H575,カレンダマスタ!$I$45:$O$45,1)),
IF($AD575="NS東京TC",INDEX(カレンダマスタ!$I$56:$O$61,MATCH($G575,カレンダマスタ!$H$56:$H$61,1),MATCH($H575,カレンダマスタ!$I$55:$O$55,1)),""))))))</f>
        <v>#N/A</v>
      </c>
      <c r="AS575" s="126" t="e">
        <f t="shared" si="180"/>
        <v>#N/A</v>
      </c>
      <c r="AU575" s="137" t="e">
        <f>IF(E575="","",VLOOKUP($E575,カレンダマスタ!$A$4:$E$381,4,FALSE))</f>
        <v>#N/A</v>
      </c>
      <c r="AV575" s="137" t="str">
        <f t="shared" si="170"/>
        <v/>
      </c>
      <c r="AW575" s="137" t="str">
        <f t="shared" si="171"/>
        <v/>
      </c>
      <c r="AX575" s="138" t="e">
        <f t="shared" si="172"/>
        <v>#N/A</v>
      </c>
      <c r="AY575" s="138" t="e">
        <f t="shared" si="173"/>
        <v>#N/A</v>
      </c>
      <c r="AZ575" s="130" t="e">
        <f>IF(AX575&amp;AW575="勤怠未設定","×",IF(AV575="勤怠修正","×",IF(AC575="外注","",IF(AA575="",IF(AY575&lt;&gt;"","×",""),IF(VLOOKUP(AA575,カレンダマスタ!$H$66:$I$83,2,FALSE)&lt;&gt;AY575,"×","OK")))))</f>
        <v>#N/A</v>
      </c>
      <c r="BC575" s="137" t="e">
        <f>IF(E575="","",VLOOKUP($E575,カレンダマスタ!$A$4:$E$381,4,FALSE))</f>
        <v>#N/A</v>
      </c>
      <c r="BD575" s="126" t="e">
        <f>IF(AC575="社員","",IF(AG575=0,"",IF(AD575="NSTC",IF(COUNTIF(カレンダマスタ!$Q$5:$Q$32,G575)=1,"OK","×"),
IF(AD575="NS本社",IF(COUNTIF(カレンダマスタ!$T$5:$T$32,G575)=1,"OK","×"),IF(COUNTIF(カレンダマスタ!$R$5:$R$32,G575)=1,"OK","×")))))</f>
        <v>#N/A</v>
      </c>
      <c r="BE575" s="126" t="e">
        <f>IF(AC575="社員","",IF(G575="","",IF(R575&lt;&gt;"","",IF(AF575="CS","OK",IF(VLOOKUP(E575,カレンダマスタ!$A$5:$D$381,4,FALSE)&gt;0,"",IF(OR(G575*24&gt;10.84,H575*24&lt;14.5)=TRUE,"×","OK"))))))</f>
        <v>#N/A</v>
      </c>
      <c r="BF575" s="126" t="e">
        <f t="shared" si="184"/>
        <v>#N/A</v>
      </c>
      <c r="BG575" s="126" t="e">
        <f t="shared" si="174"/>
        <v>#N/A</v>
      </c>
      <c r="BI575" s="130" t="e">
        <f t="shared" si="181"/>
        <v>#N/A</v>
      </c>
    </row>
    <row r="576" spans="2:61">
      <c r="B576" s="111"/>
      <c r="C576" s="536">
        <v>310904</v>
      </c>
      <c r="D576" s="128" t="s">
        <v>551</v>
      </c>
      <c r="E576" s="583">
        <v>45428</v>
      </c>
      <c r="F576" s="128" t="s">
        <v>205</v>
      </c>
      <c r="G576" s="588">
        <v>0.375</v>
      </c>
      <c r="H576" s="588">
        <v>0.79166666666666663</v>
      </c>
      <c r="I576" s="130" t="s">
        <v>200</v>
      </c>
      <c r="J576" s="139">
        <v>9</v>
      </c>
      <c r="K576" s="131"/>
      <c r="L576" s="132"/>
      <c r="M576" s="132"/>
      <c r="N576" s="141"/>
      <c r="O576" s="139">
        <v>8</v>
      </c>
      <c r="P576" s="139">
        <v>1</v>
      </c>
      <c r="Q576" s="139"/>
      <c r="R576" s="133"/>
      <c r="S576" s="134" t="s">
        <v>594</v>
      </c>
      <c r="T576" s="434">
        <f t="shared" si="183"/>
        <v>9</v>
      </c>
      <c r="U576" s="429"/>
      <c r="V576" s="429" t="e">
        <f t="shared" si="176"/>
        <v>#N/A</v>
      </c>
      <c r="W576" s="298"/>
      <c r="X576" s="129">
        <f t="shared" si="182"/>
        <v>0.33333333333333331</v>
      </c>
      <c r="Y576" s="129">
        <f t="shared" si="177"/>
        <v>4.1666666666666664E-2</v>
      </c>
      <c r="Z576" s="129" t="str">
        <f t="shared" si="178"/>
        <v/>
      </c>
      <c r="AA576" s="133" t="str">
        <f t="shared" si="169"/>
        <v/>
      </c>
      <c r="AC576" s="186" t="e">
        <f>AC551</f>
        <v>#N/A</v>
      </c>
      <c r="AD576" s="187" t="e">
        <f>AD551</f>
        <v>#N/A</v>
      </c>
      <c r="AE576" s="187" t="e">
        <f>AE551</f>
        <v>#N/A</v>
      </c>
      <c r="AF576" s="187" t="e">
        <f>AF551</f>
        <v>#N/A</v>
      </c>
      <c r="AG576" s="204" t="e">
        <f t="shared" si="179"/>
        <v>#N/A</v>
      </c>
      <c r="AI576" s="140" t="str">
        <f>IF(月報!G576&lt;&gt;"",月報!G576,"")</f>
        <v/>
      </c>
      <c r="AJ576" s="126">
        <f>IF(月報!W576&lt;&gt;"",月報!W576*24,"")</f>
        <v>9.0833333333333339</v>
      </c>
      <c r="AK576" s="126" t="str">
        <f>IF(月報!P576&lt;&gt;"",月報!P576,"")</f>
        <v/>
      </c>
      <c r="AL576" s="126" t="str">
        <f>IF(月報!Q576&lt;&gt;"",IF(月報!Q576="平日残","",月報!Q576),"")</f>
        <v/>
      </c>
      <c r="AM576" s="126"/>
      <c r="AN576" s="126" t="e">
        <f t="shared" si="168"/>
        <v>#N/A</v>
      </c>
      <c r="AO576" s="126" t="e">
        <f>IF($E576="","",VLOOKUP($E576,カレンダマスタ!$A$5:$E$381,5,FALSE))</f>
        <v>#N/A</v>
      </c>
      <c r="AQ576" s="196" t="e">
        <f>IF(G576="","",IF(VLOOKUP(E576,カレンダマスタ!$A$5:$D$381,4,FALSE)=0,"",1))</f>
        <v>#N/A</v>
      </c>
      <c r="AR576" s="136" t="e">
        <f>IF($G576="","",IF($AD576="NSTC",INDEX(カレンダマスタ!$I$26:$O$31,MATCH($G576,カレンダマスタ!$H$26:$H$31,1),MATCH($H576,カレンダマスタ!$I$25:$O$25,1)),
IF($AD576="CS本社",INDEX(カレンダマスタ!$I$36:$O$41,MATCH($G576,カレンダマスタ!$H$36:$H$41,1),MATCH($H576,カレンダマスタ!$I$35:$O$35,1)),
IF($AD576="NS本社",INDEX(カレンダマスタ!$I$94:$O$99,MATCH($G576,カレンダマスタ!$H$95:$H$100,1),MATCH($H576,カレンダマスタ!$I$93:$O$93,1)),
IF($AD576="ODC",INDEX(カレンダマスタ!$I$46:$O$51,MATCH($G576,カレンダマスタ!$H$46:$H$51,1),MATCH($H576,カレンダマスタ!$I$45:$O$45,1)),
IF($AD576="NS東京TC",INDEX(カレンダマスタ!$I$56:$O$61,MATCH($G576,カレンダマスタ!$H$56:$H$61,1),MATCH($H576,カレンダマスタ!$I$55:$O$55,1)),""))))))</f>
        <v>#N/A</v>
      </c>
      <c r="AS576" s="126" t="e">
        <f t="shared" si="180"/>
        <v>#N/A</v>
      </c>
      <c r="AU576" s="137" t="e">
        <f>IF(E576="","",VLOOKUP($E576,カレンダマスタ!$A$4:$E$381,4,FALSE))</f>
        <v>#N/A</v>
      </c>
      <c r="AV576" s="137" t="str">
        <f t="shared" si="170"/>
        <v/>
      </c>
      <c r="AW576" s="137" t="str">
        <f t="shared" si="171"/>
        <v/>
      </c>
      <c r="AX576" s="138" t="e">
        <f t="shared" si="172"/>
        <v>#N/A</v>
      </c>
      <c r="AY576" s="138" t="e">
        <f t="shared" si="173"/>
        <v>#N/A</v>
      </c>
      <c r="AZ576" s="130" t="e">
        <f>IF(AX576&amp;AW576="勤怠未設定","×",IF(AV576="勤怠修正","×",IF(AC576="外注","",IF(AA576="",IF(AY576&lt;&gt;"","×",""),IF(VLOOKUP(AA576,カレンダマスタ!$H$66:$I$83,2,FALSE)&lt;&gt;AY576,"×","OK")))))</f>
        <v>#N/A</v>
      </c>
      <c r="BC576" s="137" t="e">
        <f>IF(E576="","",VLOOKUP($E576,カレンダマスタ!$A$4:$E$381,4,FALSE))</f>
        <v>#N/A</v>
      </c>
      <c r="BD576" s="126" t="e">
        <f>IF(AC576="社員","",IF(AG576=0,"",IF(AD576="NSTC",IF(COUNTIF(カレンダマスタ!$Q$5:$Q$32,G576)=1,"OK","×"),
IF(AD576="NS本社",IF(COUNTIF(カレンダマスタ!$T$5:$T$32,G576)=1,"OK","×"),IF(COUNTIF(カレンダマスタ!$R$5:$R$32,G576)=1,"OK","×")))))</f>
        <v>#N/A</v>
      </c>
      <c r="BE576" s="126" t="e">
        <f>IF(AC576="社員","",IF(G576="","",IF(R576&lt;&gt;"","",IF(AF576="CS","OK",IF(VLOOKUP(E576,カレンダマスタ!$A$5:$D$381,4,FALSE)&gt;0,"",IF(OR(G576*24&gt;10.84,H576*24&lt;14.5)=TRUE,"×","OK"))))))</f>
        <v>#N/A</v>
      </c>
      <c r="BF576" s="126" t="e">
        <f t="shared" si="184"/>
        <v>#N/A</v>
      </c>
      <c r="BG576" s="126" t="e">
        <f t="shared" si="174"/>
        <v>#N/A</v>
      </c>
      <c r="BI576" s="130" t="e">
        <f t="shared" si="181"/>
        <v>#N/A</v>
      </c>
    </row>
    <row r="577" spans="2:61">
      <c r="B577" s="111"/>
      <c r="C577" s="536">
        <v>310904</v>
      </c>
      <c r="D577" s="128" t="s">
        <v>551</v>
      </c>
      <c r="E577" s="583">
        <v>45429</v>
      </c>
      <c r="F577" s="128" t="s">
        <v>199</v>
      </c>
      <c r="G577" s="588">
        <v>0.375</v>
      </c>
      <c r="H577" s="588">
        <v>0.79166666666666663</v>
      </c>
      <c r="I577" s="130" t="s">
        <v>200</v>
      </c>
      <c r="J577" s="139">
        <v>9</v>
      </c>
      <c r="K577" s="131"/>
      <c r="L577" s="132"/>
      <c r="M577" s="132"/>
      <c r="N577" s="141"/>
      <c r="O577" s="139">
        <v>8</v>
      </c>
      <c r="P577" s="139">
        <v>1</v>
      </c>
      <c r="Q577" s="139"/>
      <c r="R577" s="133"/>
      <c r="S577" s="134" t="s">
        <v>594</v>
      </c>
      <c r="T577" s="434">
        <f t="shared" si="183"/>
        <v>9</v>
      </c>
      <c r="U577" s="429"/>
      <c r="V577" s="429" t="e">
        <f t="shared" si="176"/>
        <v>#N/A</v>
      </c>
      <c r="W577" s="298"/>
      <c r="X577" s="129">
        <f t="shared" si="182"/>
        <v>0.33333333333333331</v>
      </c>
      <c r="Y577" s="129">
        <f t="shared" si="177"/>
        <v>4.1666666666666664E-2</v>
      </c>
      <c r="Z577" s="129" t="str">
        <f t="shared" si="178"/>
        <v/>
      </c>
      <c r="AA577" s="133" t="str">
        <f t="shared" si="169"/>
        <v/>
      </c>
      <c r="AC577" s="186" t="e">
        <f>AC551</f>
        <v>#N/A</v>
      </c>
      <c r="AD577" s="187" t="e">
        <f>AD551</f>
        <v>#N/A</v>
      </c>
      <c r="AE577" s="187" t="e">
        <f>AE551</f>
        <v>#N/A</v>
      </c>
      <c r="AF577" s="187" t="e">
        <f>AF551</f>
        <v>#N/A</v>
      </c>
      <c r="AG577" s="204" t="e">
        <f t="shared" si="179"/>
        <v>#N/A</v>
      </c>
      <c r="AI577" s="140" t="str">
        <f>IF(月報!G577&lt;&gt;"",月報!G577,"")</f>
        <v/>
      </c>
      <c r="AJ577" s="126">
        <f>IF(月報!W577&lt;&gt;"",月報!W577*24,"")</f>
        <v>9</v>
      </c>
      <c r="AK577" s="126" t="str">
        <f>IF(月報!P577&lt;&gt;"",月報!P577,"")</f>
        <v/>
      </c>
      <c r="AL577" s="126" t="str">
        <f>IF(月報!Q577&lt;&gt;"",IF(月報!Q577="平日残","",月報!Q577),"")</f>
        <v/>
      </c>
      <c r="AM577" s="126"/>
      <c r="AN577" s="126" t="e">
        <f t="shared" si="168"/>
        <v>#N/A</v>
      </c>
      <c r="AO577" s="126" t="e">
        <f>IF($E577="","",VLOOKUP($E577,カレンダマスタ!$A$5:$E$381,5,FALSE))</f>
        <v>#N/A</v>
      </c>
      <c r="AQ577" s="196" t="e">
        <f>IF(G577="","",IF(VLOOKUP(E577,カレンダマスタ!$A$5:$D$381,4,FALSE)=0,"",1))</f>
        <v>#N/A</v>
      </c>
      <c r="AR577" s="136" t="e">
        <f>IF($G577="","",IF($AD577="NSTC",INDEX(カレンダマスタ!$I$26:$O$31,MATCH($G577,カレンダマスタ!$H$26:$H$31,1),MATCH($H577,カレンダマスタ!$I$25:$O$25,1)),
IF($AD577="CS本社",INDEX(カレンダマスタ!$I$36:$O$41,MATCH($G577,カレンダマスタ!$H$36:$H$41,1),MATCH($H577,カレンダマスタ!$I$35:$O$35,1)),
IF($AD577="NS本社",INDEX(カレンダマスタ!$I$94:$O$99,MATCH($G577,カレンダマスタ!$H$95:$H$100,1),MATCH($H577,カレンダマスタ!$I$93:$O$93,1)),
IF($AD577="ODC",INDEX(カレンダマスタ!$I$46:$O$51,MATCH($G577,カレンダマスタ!$H$46:$H$51,1),MATCH($H577,カレンダマスタ!$I$45:$O$45,1)),
IF($AD577="NS東京TC",INDEX(カレンダマスタ!$I$56:$O$61,MATCH($G577,カレンダマスタ!$H$56:$H$61,1),MATCH($H577,カレンダマスタ!$I$55:$O$55,1)),""))))))</f>
        <v>#N/A</v>
      </c>
      <c r="AS577" s="126" t="e">
        <f t="shared" si="180"/>
        <v>#N/A</v>
      </c>
      <c r="AU577" s="137" t="e">
        <f>IF(E577="","",VLOOKUP($E577,カレンダマスタ!$A$4:$E$381,4,FALSE))</f>
        <v>#N/A</v>
      </c>
      <c r="AV577" s="137" t="str">
        <f t="shared" si="170"/>
        <v/>
      </c>
      <c r="AW577" s="137" t="str">
        <f t="shared" si="171"/>
        <v/>
      </c>
      <c r="AX577" s="138" t="e">
        <f t="shared" si="172"/>
        <v>#N/A</v>
      </c>
      <c r="AY577" s="138" t="e">
        <f t="shared" si="173"/>
        <v>#N/A</v>
      </c>
      <c r="AZ577" s="130" t="e">
        <f>IF(AX577&amp;AW577="勤怠未設定","×",IF(AV577="勤怠修正","×",IF(AC577="外注","",IF(AA577="",IF(AY577&lt;&gt;"","×",""),IF(VLOOKUP(AA577,カレンダマスタ!$H$66:$I$83,2,FALSE)&lt;&gt;AY577,"×","OK")))))</f>
        <v>#N/A</v>
      </c>
      <c r="BC577" s="137" t="e">
        <f>IF(E577="","",VLOOKUP($E577,カレンダマスタ!$A$4:$E$381,4,FALSE))</f>
        <v>#N/A</v>
      </c>
      <c r="BD577" s="126" t="e">
        <f>IF(AC577="社員","",IF(AG577=0,"",IF(AD577="NSTC",IF(COUNTIF(カレンダマスタ!$Q$5:$Q$32,G577)=1,"OK","×"),
IF(AD577="NS本社",IF(COUNTIF(カレンダマスタ!$T$5:$T$32,G577)=1,"OK","×"),IF(COUNTIF(カレンダマスタ!$R$5:$R$32,G577)=1,"OK","×")))))</f>
        <v>#N/A</v>
      </c>
      <c r="BE577" s="126" t="e">
        <f>IF(AC577="社員","",IF(G577="","",IF(R577&lt;&gt;"","",IF(AF577="CS","OK",IF(VLOOKUP(E577,カレンダマスタ!$A$5:$D$381,4,FALSE)&gt;0,"",IF(OR(G577*24&gt;10.84,H577*24&lt;14.5)=TRUE,"×","OK"))))))</f>
        <v>#N/A</v>
      </c>
      <c r="BF577" s="126" t="e">
        <f t="shared" si="184"/>
        <v>#N/A</v>
      </c>
      <c r="BG577" s="126" t="e">
        <f t="shared" si="174"/>
        <v>#N/A</v>
      </c>
      <c r="BI577" s="130" t="e">
        <f t="shared" si="181"/>
        <v>#N/A</v>
      </c>
    </row>
    <row r="578" spans="2:61">
      <c r="B578" s="111"/>
      <c r="C578" s="537">
        <v>310904</v>
      </c>
      <c r="D578" s="142" t="s">
        <v>551</v>
      </c>
      <c r="E578" s="584">
        <v>45430</v>
      </c>
      <c r="F578" s="142" t="s">
        <v>369</v>
      </c>
      <c r="G578" s="589"/>
      <c r="H578" s="589"/>
      <c r="I578" s="144"/>
      <c r="J578" s="148"/>
      <c r="K578" s="145"/>
      <c r="L578" s="146"/>
      <c r="M578" s="146"/>
      <c r="N578" s="147"/>
      <c r="O578" s="148"/>
      <c r="P578" s="148"/>
      <c r="Q578" s="148"/>
      <c r="R578" s="149"/>
      <c r="S578" s="156"/>
      <c r="T578" s="435" t="str">
        <f t="shared" si="183"/>
        <v/>
      </c>
      <c r="U578" s="430"/>
      <c r="V578" s="430" t="e">
        <f t="shared" si="176"/>
        <v>#N/A</v>
      </c>
      <c r="W578" s="298"/>
      <c r="X578" s="143" t="str">
        <f t="shared" si="182"/>
        <v/>
      </c>
      <c r="Y578" s="143" t="str">
        <f t="shared" si="177"/>
        <v/>
      </c>
      <c r="Z578" s="143" t="str">
        <f t="shared" si="178"/>
        <v/>
      </c>
      <c r="AA578" s="149" t="str">
        <f t="shared" si="169"/>
        <v/>
      </c>
      <c r="AC578" s="188" t="e">
        <f>AC551</f>
        <v>#N/A</v>
      </c>
      <c r="AD578" s="189" t="e">
        <f>AD551</f>
        <v>#N/A</v>
      </c>
      <c r="AE578" s="189" t="e">
        <f>AE551</f>
        <v>#N/A</v>
      </c>
      <c r="AF578" s="189" t="e">
        <f>AF551</f>
        <v>#N/A</v>
      </c>
      <c r="AG578" s="205">
        <f t="shared" si="179"/>
        <v>0</v>
      </c>
      <c r="AI578" s="157" t="str">
        <f>IF(月報!G578&lt;&gt;"",月報!G578,"")</f>
        <v/>
      </c>
      <c r="AJ578" s="151" t="str">
        <f>IF(月報!W578&lt;&gt;"",月報!W578*24,"")</f>
        <v/>
      </c>
      <c r="AK578" s="151" t="str">
        <f>IF(月報!P578&lt;&gt;"",月報!P578,"")</f>
        <v/>
      </c>
      <c r="AL578" s="151" t="str">
        <f>IF(月報!Q578&lt;&gt;"",IF(月報!Q578="平日残","",月報!Q578),"")</f>
        <v/>
      </c>
      <c r="AM578" s="151"/>
      <c r="AN578" s="151" t="e">
        <f t="shared" si="168"/>
        <v>#N/A</v>
      </c>
      <c r="AO578" s="151" t="e">
        <f>IF($E578="","",VLOOKUP($E578,カレンダマスタ!$A$5:$E$381,5,FALSE))</f>
        <v>#N/A</v>
      </c>
      <c r="AQ578" s="197" t="str">
        <f>IF(G578="","",IF(VLOOKUP(E578,カレンダマスタ!$A$5:$D$381,4,FALSE)=0,"",1))</f>
        <v/>
      </c>
      <c r="AR578" s="152" t="str">
        <f>IF($G578="","",IF($AD578="NSTC",INDEX(カレンダマスタ!$I$26:$O$31,MATCH($G578,カレンダマスタ!$H$26:$H$31,1),MATCH($H578,カレンダマスタ!$I$25:$O$25,1)),
IF($AD578="CS本社",INDEX(カレンダマスタ!$I$36:$O$41,MATCH($G578,カレンダマスタ!$H$36:$H$41,1),MATCH($H578,カレンダマスタ!$I$35:$O$35,1)),
IF($AD578="NS本社",INDEX(カレンダマスタ!$I$94:$O$99,MATCH($G578,カレンダマスタ!$H$95:$H$100,1),MATCH($H578,カレンダマスタ!$I$93:$O$93,1)),
IF($AD578="ODC",INDEX(カレンダマスタ!$I$46:$O$51,MATCH($G578,カレンダマスタ!$H$46:$H$51,1),MATCH($H578,カレンダマスタ!$I$45:$O$45,1)),
IF($AD578="NS東京TC",INDEX(カレンダマスタ!$I$56:$O$61,MATCH($G578,カレンダマスタ!$H$56:$H$61,1),MATCH($H578,カレンダマスタ!$I$55:$O$55,1)),""))))))</f>
        <v/>
      </c>
      <c r="AS578" s="151" t="e">
        <f t="shared" si="180"/>
        <v>#N/A</v>
      </c>
      <c r="AU578" s="153" t="e">
        <f>IF(E578="","",VLOOKUP($E578,カレンダマスタ!$A$4:$E$381,4,FALSE))</f>
        <v>#N/A</v>
      </c>
      <c r="AV578" s="153" t="str">
        <f t="shared" si="170"/>
        <v/>
      </c>
      <c r="AW578" s="153" t="str">
        <f t="shared" si="171"/>
        <v/>
      </c>
      <c r="AX578" s="154" t="e">
        <f t="shared" si="172"/>
        <v>#N/A</v>
      </c>
      <c r="AY578" s="154" t="e">
        <f t="shared" si="173"/>
        <v>#N/A</v>
      </c>
      <c r="AZ578" s="144" t="e">
        <f>IF(AX578&amp;AW578="勤怠未設定","×",IF(AV578="勤怠修正","×",IF(AC578="外注","",IF(AA578="",IF(AY578&lt;&gt;"","×",""),IF(VLOOKUP(AA578,カレンダマスタ!$H$66:$I$83,2,FALSE)&lt;&gt;AY578,"×","OK")))))</f>
        <v>#N/A</v>
      </c>
      <c r="BC578" s="153" t="e">
        <f>IF(E578="","",VLOOKUP($E578,カレンダマスタ!$A$4:$E$381,4,FALSE))</f>
        <v>#N/A</v>
      </c>
      <c r="BD578" s="151" t="e">
        <f>IF(AC578="社員","",IF(AG578=0,"",IF(AD578="NSTC",IF(COUNTIF(カレンダマスタ!$Q$5:$Q$32,G578)=1,"OK","×"),
IF(AD578="NS本社",IF(COUNTIF(カレンダマスタ!$T$5:$T$32,G578)=1,"OK","×"),IF(COUNTIF(カレンダマスタ!$R$5:$R$32,G578)=1,"OK","×")))))</f>
        <v>#N/A</v>
      </c>
      <c r="BE578" s="151" t="e">
        <f>IF(AC578="社員","",IF(G578="","",IF(R578&lt;&gt;"","",IF(AF578="CS","OK",IF(VLOOKUP(E578,カレンダマスタ!$A$5:$D$381,4,FALSE)&gt;0,"",IF(OR(G578*24&gt;10.84,H578*24&lt;14.5)=TRUE,"×","OK"))))))</f>
        <v>#N/A</v>
      </c>
      <c r="BF578" s="151" t="e">
        <f t="shared" si="184"/>
        <v>#N/A</v>
      </c>
      <c r="BG578" s="151" t="e">
        <f t="shared" si="174"/>
        <v>#N/A</v>
      </c>
      <c r="BI578" s="144" t="e">
        <f t="shared" si="181"/>
        <v>#N/A</v>
      </c>
    </row>
    <row r="579" spans="2:61">
      <c r="B579" s="111"/>
      <c r="C579" s="535">
        <v>310904</v>
      </c>
      <c r="D579" s="112" t="s">
        <v>551</v>
      </c>
      <c r="E579" s="582">
        <v>45431</v>
      </c>
      <c r="F579" s="112" t="s">
        <v>370</v>
      </c>
      <c r="G579" s="587"/>
      <c r="H579" s="587"/>
      <c r="I579" s="114"/>
      <c r="J579" s="118"/>
      <c r="K579" s="115"/>
      <c r="L579" s="116"/>
      <c r="M579" s="116"/>
      <c r="N579" s="117"/>
      <c r="O579" s="118"/>
      <c r="P579" s="118"/>
      <c r="Q579" s="118"/>
      <c r="R579" s="119"/>
      <c r="S579" s="120"/>
      <c r="T579" s="433" t="str">
        <f t="shared" si="183"/>
        <v/>
      </c>
      <c r="U579" s="431">
        <f>SUM(T579:T585)</f>
        <v>0</v>
      </c>
      <c r="V579" s="431" t="e">
        <f t="shared" si="176"/>
        <v>#N/A</v>
      </c>
      <c r="W579" s="298"/>
      <c r="X579" s="113" t="str">
        <f t="shared" si="182"/>
        <v/>
      </c>
      <c r="Y579" s="113" t="str">
        <f t="shared" si="177"/>
        <v/>
      </c>
      <c r="Z579" s="113" t="str">
        <f t="shared" si="178"/>
        <v/>
      </c>
      <c r="AA579" s="119" t="str">
        <f t="shared" si="169"/>
        <v/>
      </c>
      <c r="AC579" s="190" t="e">
        <f>AC551</f>
        <v>#N/A</v>
      </c>
      <c r="AD579" s="191" t="e">
        <f>AD551</f>
        <v>#N/A</v>
      </c>
      <c r="AE579" s="191" t="e">
        <f>AE551</f>
        <v>#N/A</v>
      </c>
      <c r="AF579" s="191" t="e">
        <f>AF551</f>
        <v>#N/A</v>
      </c>
      <c r="AG579" s="206">
        <f t="shared" si="179"/>
        <v>0</v>
      </c>
      <c r="AI579" s="159" t="str">
        <f>IF(月報!G579&lt;&gt;"",月報!G579,"")</f>
        <v/>
      </c>
      <c r="AJ579" s="122" t="str">
        <f>IF(月報!W579&lt;&gt;"",月報!W579*24,"")</f>
        <v/>
      </c>
      <c r="AK579" s="122" t="str">
        <f>IF(月報!P579&lt;&gt;"",月報!P579,"")</f>
        <v/>
      </c>
      <c r="AL579" s="122" t="str">
        <f>IF(月報!Q579&lt;&gt;"",IF(月報!Q579="平日残","",月報!Q579),"")</f>
        <v/>
      </c>
      <c r="AM579" s="122"/>
      <c r="AN579" s="122" t="e">
        <f t="shared" si="168"/>
        <v>#N/A</v>
      </c>
      <c r="AO579" s="122" t="e">
        <f>IF($E579="","",VLOOKUP($E579,カレンダマスタ!$A$5:$E$381,5,FALSE))</f>
        <v>#N/A</v>
      </c>
      <c r="AQ579" s="195" t="str">
        <f>IF(G579="","",IF(VLOOKUP(E579,カレンダマスタ!$A$5:$D$381,4,FALSE)=0,"",1))</f>
        <v/>
      </c>
      <c r="AR579" s="123" t="str">
        <f>IF($G579="","",IF($AD579="NSTC",INDEX(カレンダマスタ!$I$26:$O$31,MATCH($G579,カレンダマスタ!$H$26:$H$31,1),MATCH($H579,カレンダマスタ!$I$25:$O$25,1)),
IF($AD579="CS本社",INDEX(カレンダマスタ!$I$36:$O$41,MATCH($G579,カレンダマスタ!$H$36:$H$41,1),MATCH($H579,カレンダマスタ!$I$35:$O$35,1)),
IF($AD579="NS本社",INDEX(カレンダマスタ!$I$94:$O$99,MATCH($G579,カレンダマスタ!$H$95:$H$100,1),MATCH($H579,カレンダマスタ!$I$93:$O$93,1)),
IF($AD579="ODC",INDEX(カレンダマスタ!$I$46:$O$51,MATCH($G579,カレンダマスタ!$H$46:$H$51,1),MATCH($H579,カレンダマスタ!$I$45:$O$45,1)),
IF($AD579="NS東京TC",INDEX(カレンダマスタ!$I$56:$O$61,MATCH($G579,カレンダマスタ!$H$56:$H$61,1),MATCH($H579,カレンダマスタ!$I$55:$O$55,1)),""))))))</f>
        <v/>
      </c>
      <c r="AS579" s="122" t="e">
        <f t="shared" si="180"/>
        <v>#N/A</v>
      </c>
      <c r="AU579" s="124" t="e">
        <f>IF(E579="","",VLOOKUP($E579,カレンダマスタ!$A$4:$E$381,4,FALSE))</f>
        <v>#N/A</v>
      </c>
      <c r="AV579" s="124" t="str">
        <f t="shared" si="170"/>
        <v/>
      </c>
      <c r="AW579" s="124" t="str">
        <f t="shared" si="171"/>
        <v/>
      </c>
      <c r="AX579" s="125" t="e">
        <f t="shared" si="172"/>
        <v>#N/A</v>
      </c>
      <c r="AY579" s="125" t="e">
        <f t="shared" si="173"/>
        <v>#N/A</v>
      </c>
      <c r="AZ579" s="114" t="e">
        <f>IF(AX579&amp;AW579="勤怠未設定","×",IF(AV579="勤怠修正","×",IF(AC579="外注","",IF(AA579="",IF(AY579&lt;&gt;"","×",""),IF(VLOOKUP(AA579,カレンダマスタ!$H$66:$I$83,2,FALSE)&lt;&gt;AY579,"×","OK")))))</f>
        <v>#N/A</v>
      </c>
      <c r="BC579" s="124" t="e">
        <f>IF(E579="","",VLOOKUP($E579,カレンダマスタ!$A$4:$E$381,4,FALSE))</f>
        <v>#N/A</v>
      </c>
      <c r="BD579" s="122" t="e">
        <f>IF(AC579="社員","",IF(AG579=0,"",IF(AD579="NSTC",IF(COUNTIF(カレンダマスタ!$Q$5:$Q$32,G579)=1,"OK","×"),
IF(AD579="NS本社",IF(COUNTIF(カレンダマスタ!$T$5:$T$32,G579)=1,"OK","×"),IF(COUNTIF(カレンダマスタ!$R$5:$R$32,G579)=1,"OK","×")))))</f>
        <v>#N/A</v>
      </c>
      <c r="BE579" s="122" t="e">
        <f>IF(AC579="社員","",IF(G579="","",IF(R579&lt;&gt;"","",IF(AF579="CS","OK",IF(VLOOKUP(E579,カレンダマスタ!$A$5:$D$381,4,FALSE)&gt;0,"",IF(OR(G579*24&gt;10.84,H579*24&lt;14.5)=TRUE,"×","OK"))))))</f>
        <v>#N/A</v>
      </c>
      <c r="BF579" s="122" t="e">
        <f t="shared" si="184"/>
        <v>#N/A</v>
      </c>
      <c r="BG579" s="122" t="e">
        <f t="shared" si="174"/>
        <v>#N/A</v>
      </c>
      <c r="BI579" s="114" t="e">
        <f t="shared" si="181"/>
        <v>#N/A</v>
      </c>
    </row>
    <row r="580" spans="2:61">
      <c r="B580" s="111"/>
      <c r="C580" s="536">
        <v>310904</v>
      </c>
      <c r="D580" s="128" t="s">
        <v>551</v>
      </c>
      <c r="E580" s="583">
        <v>45432</v>
      </c>
      <c r="F580" s="128" t="s">
        <v>201</v>
      </c>
      <c r="G580" s="588"/>
      <c r="H580" s="588"/>
      <c r="I580" s="130"/>
      <c r="J580" s="139"/>
      <c r="K580" s="131"/>
      <c r="L580" s="132"/>
      <c r="M580" s="132"/>
      <c r="N580" s="141"/>
      <c r="O580" s="139"/>
      <c r="P580" s="139"/>
      <c r="Q580" s="139"/>
      <c r="R580" s="133"/>
      <c r="S580" s="134"/>
      <c r="T580" s="434" t="str">
        <f t="shared" si="183"/>
        <v/>
      </c>
      <c r="U580" s="429"/>
      <c r="V580" s="429" t="e">
        <f t="shared" si="176"/>
        <v>#N/A</v>
      </c>
      <c r="W580" s="298"/>
      <c r="X580" s="129" t="str">
        <f t="shared" si="182"/>
        <v/>
      </c>
      <c r="Y580" s="129" t="str">
        <f t="shared" si="177"/>
        <v/>
      </c>
      <c r="Z580" s="129" t="str">
        <f t="shared" si="178"/>
        <v/>
      </c>
      <c r="AA580" s="133" t="str">
        <f t="shared" si="169"/>
        <v/>
      </c>
      <c r="AC580" s="186" t="e">
        <f>AC551</f>
        <v>#N/A</v>
      </c>
      <c r="AD580" s="187" t="e">
        <f>AD551</f>
        <v>#N/A</v>
      </c>
      <c r="AE580" s="187" t="e">
        <f>AE551</f>
        <v>#N/A</v>
      </c>
      <c r="AF580" s="187" t="e">
        <f>AF551</f>
        <v>#N/A</v>
      </c>
      <c r="AG580" s="204">
        <f t="shared" si="179"/>
        <v>0</v>
      </c>
      <c r="AI580" s="135" t="str">
        <f>IF(月報!G580&lt;&gt;"",月報!G580,"")</f>
        <v/>
      </c>
      <c r="AJ580" s="126" t="str">
        <f>IF(月報!W580&lt;&gt;"",月報!W580*24,"")</f>
        <v/>
      </c>
      <c r="AK580" s="126" t="str">
        <f>IF(月報!P580&lt;&gt;"",月報!P580,"")</f>
        <v/>
      </c>
      <c r="AL580" s="126" t="str">
        <f>IF(月報!Q580&lt;&gt;"",IF(月報!Q580="平日残","",月報!Q580),"")</f>
        <v/>
      </c>
      <c r="AM580" s="126"/>
      <c r="AN580" s="126" t="e">
        <f t="shared" si="168"/>
        <v>#N/A</v>
      </c>
      <c r="AO580" s="126" t="e">
        <f>IF($E580="","",VLOOKUP($E580,カレンダマスタ!$A$5:$E$381,5,FALSE))</f>
        <v>#N/A</v>
      </c>
      <c r="AQ580" s="196" t="str">
        <f>IF(G580="","",IF(VLOOKUP(E580,カレンダマスタ!$A$5:$D$381,4,FALSE)=0,"",1))</f>
        <v/>
      </c>
      <c r="AR580" s="136" t="str">
        <f>IF($G580="","",IF($AD580="NSTC",INDEX(カレンダマスタ!$I$26:$O$31,MATCH($G580,カレンダマスタ!$H$26:$H$31,1),MATCH($H580,カレンダマスタ!$I$25:$O$25,1)),
IF($AD580="CS本社",INDEX(カレンダマスタ!$I$36:$O$41,MATCH($G580,カレンダマスタ!$H$36:$H$41,1),MATCH($H580,カレンダマスタ!$I$35:$O$35,1)),
IF($AD580="NS本社",INDEX(カレンダマスタ!$I$94:$O$99,MATCH($G580,カレンダマスタ!$H$95:$H$100,1),MATCH($H580,カレンダマスタ!$I$93:$O$93,1)),
IF($AD580="ODC",INDEX(カレンダマスタ!$I$46:$O$51,MATCH($G580,カレンダマスタ!$H$46:$H$51,1),MATCH($H580,カレンダマスタ!$I$45:$O$45,1)),
IF($AD580="NS東京TC",INDEX(カレンダマスタ!$I$56:$O$61,MATCH($G580,カレンダマスタ!$H$56:$H$61,1),MATCH($H580,カレンダマスタ!$I$55:$O$55,1)),""))))))</f>
        <v/>
      </c>
      <c r="AS580" s="126" t="e">
        <f t="shared" si="180"/>
        <v>#N/A</v>
      </c>
      <c r="AU580" s="137" t="e">
        <f>IF(E580="","",VLOOKUP($E580,カレンダマスタ!$A$4:$E$381,4,FALSE))</f>
        <v>#N/A</v>
      </c>
      <c r="AV580" s="137" t="str">
        <f t="shared" si="170"/>
        <v/>
      </c>
      <c r="AW580" s="137" t="str">
        <f t="shared" si="171"/>
        <v/>
      </c>
      <c r="AX580" s="138" t="e">
        <f t="shared" si="172"/>
        <v>#N/A</v>
      </c>
      <c r="AY580" s="138" t="e">
        <f t="shared" si="173"/>
        <v>#N/A</v>
      </c>
      <c r="AZ580" s="130" t="e">
        <f>IF(AX580&amp;AW580="勤怠未設定","×",IF(AV580="勤怠修正","×",IF(AC580="外注","",IF(AA580="",IF(AY580&lt;&gt;"","×",""),IF(VLOOKUP(AA580,カレンダマスタ!$H$66:$I$83,2,FALSE)&lt;&gt;AY580,"×","OK")))))</f>
        <v>#N/A</v>
      </c>
      <c r="BC580" s="137" t="e">
        <f>IF(E580="","",VLOOKUP($E580,カレンダマスタ!$A$4:$E$381,4,FALSE))</f>
        <v>#N/A</v>
      </c>
      <c r="BD580" s="126" t="e">
        <f>IF(AC580="社員","",IF(AG580=0,"",IF(AD580="NSTC",IF(COUNTIF(カレンダマスタ!$Q$5:$Q$32,G580)=1,"OK","×"),
IF(AD580="NS本社",IF(COUNTIF(カレンダマスタ!$T$5:$T$32,G580)=1,"OK","×"),IF(COUNTIF(カレンダマスタ!$R$5:$R$32,G580)=1,"OK","×")))))</f>
        <v>#N/A</v>
      </c>
      <c r="BE580" s="126" t="e">
        <f>IF(AC580="社員","",IF(G580="","",IF(R580&lt;&gt;"","",IF(AF580="CS","OK",IF(VLOOKUP(E580,カレンダマスタ!$A$5:$D$381,4,FALSE)&gt;0,"",IF(OR(G580*24&gt;10.84,H580*24&lt;14.5)=TRUE,"×","OK"))))))</f>
        <v>#N/A</v>
      </c>
      <c r="BF580" s="126" t="e">
        <f t="shared" si="184"/>
        <v>#N/A</v>
      </c>
      <c r="BG580" s="126" t="e">
        <f t="shared" si="174"/>
        <v>#N/A</v>
      </c>
      <c r="BI580" s="130" t="e">
        <f t="shared" si="181"/>
        <v>#N/A</v>
      </c>
    </row>
    <row r="581" spans="2:61">
      <c r="B581" s="111"/>
      <c r="C581" s="536"/>
      <c r="D581" s="128"/>
      <c r="E581" s="583"/>
      <c r="F581" s="128"/>
      <c r="G581" s="588"/>
      <c r="H581" s="588"/>
      <c r="I581" s="130"/>
      <c r="J581" s="139"/>
      <c r="K581" s="131"/>
      <c r="L581" s="132"/>
      <c r="M581" s="132"/>
      <c r="N581" s="141"/>
      <c r="O581" s="139"/>
      <c r="P581" s="139"/>
      <c r="Q581" s="139"/>
      <c r="R581" s="133"/>
      <c r="S581" s="134"/>
      <c r="T581" s="434" t="str">
        <f t="shared" si="183"/>
        <v/>
      </c>
      <c r="U581" s="429"/>
      <c r="V581" s="429" t="e">
        <f t="shared" si="176"/>
        <v>#N/A</v>
      </c>
      <c r="W581" s="298"/>
      <c r="X581" s="129" t="str">
        <f t="shared" si="182"/>
        <v/>
      </c>
      <c r="Y581" s="129" t="str">
        <f t="shared" si="177"/>
        <v/>
      </c>
      <c r="Z581" s="129" t="str">
        <f t="shared" si="178"/>
        <v/>
      </c>
      <c r="AA581" s="133" t="str">
        <f t="shared" si="169"/>
        <v/>
      </c>
      <c r="AC581" s="186" t="e">
        <f>AC551</f>
        <v>#N/A</v>
      </c>
      <c r="AD581" s="187" t="e">
        <f>AD551</f>
        <v>#N/A</v>
      </c>
      <c r="AE581" s="187" t="e">
        <f>AE551</f>
        <v>#N/A</v>
      </c>
      <c r="AF581" s="187" t="e">
        <f>AF551</f>
        <v>#N/A</v>
      </c>
      <c r="AG581" s="204">
        <f t="shared" si="179"/>
        <v>0</v>
      </c>
      <c r="AI581" s="160" t="str">
        <f>IF(月報!G581&lt;&gt;"",月報!G581,"")</f>
        <v/>
      </c>
      <c r="AJ581" s="126" t="str">
        <f>IF(月報!W581&lt;&gt;"",月報!W581*24,"")</f>
        <v/>
      </c>
      <c r="AK581" s="126" t="str">
        <f>IF(月報!P581&lt;&gt;"",月報!P581,"")</f>
        <v/>
      </c>
      <c r="AL581" s="126" t="str">
        <f>IF(月報!Q581&lt;&gt;"",IF(月報!Q581="平日残","",月報!Q581),"")</f>
        <v/>
      </c>
      <c r="AM581" s="126"/>
      <c r="AN581" s="126" t="str">
        <f t="shared" si="168"/>
        <v/>
      </c>
      <c r="AO581" s="126" t="str">
        <f>IF($E581="","",VLOOKUP($E581,カレンダマスタ!$A$5:$E$381,5,FALSE))</f>
        <v/>
      </c>
      <c r="AQ581" s="196" t="str">
        <f>IF(G581="","",IF(VLOOKUP(E581,カレンダマスタ!$A$5:$D$381,4,FALSE)=0,"",1))</f>
        <v/>
      </c>
      <c r="AR581" s="136" t="str">
        <f>IF($G581="","",IF($AD581="NSTC",INDEX(カレンダマスタ!$I$26:$O$31,MATCH($G581,カレンダマスタ!$H$26:$H$31,1),MATCH($H581,カレンダマスタ!$I$25:$O$25,1)),
IF($AD581="CS本社",INDEX(カレンダマスタ!$I$36:$O$41,MATCH($G581,カレンダマスタ!$H$36:$H$41,1),MATCH($H581,カレンダマスタ!$I$35:$O$35,1)),
IF($AD581="NS本社",INDEX(カレンダマスタ!$I$94:$O$99,MATCH($G581,カレンダマスタ!$H$95:$H$100,1),MATCH($H581,カレンダマスタ!$I$93:$O$93,1)),
IF($AD581="ODC",INDEX(カレンダマスタ!$I$46:$O$51,MATCH($G581,カレンダマスタ!$H$46:$H$51,1),MATCH($H581,カレンダマスタ!$I$45:$O$45,1)),
IF($AD581="NS東京TC",INDEX(カレンダマスタ!$I$56:$O$61,MATCH($G581,カレンダマスタ!$H$56:$H$61,1),MATCH($H581,カレンダマスタ!$I$55:$O$55,1)),""))))))</f>
        <v/>
      </c>
      <c r="AS581" s="126" t="e">
        <f t="shared" si="180"/>
        <v>#N/A</v>
      </c>
      <c r="AU581" s="137" t="str">
        <f>IF(E581="","",VLOOKUP($E581,カレンダマスタ!$A$4:$E$381,4,FALSE))</f>
        <v/>
      </c>
      <c r="AV581" s="137" t="str">
        <f t="shared" si="170"/>
        <v/>
      </c>
      <c r="AW581" s="137" t="str">
        <f t="shared" si="171"/>
        <v/>
      </c>
      <c r="AX581" s="138" t="str">
        <f t="shared" si="172"/>
        <v/>
      </c>
      <c r="AY581" s="138" t="e">
        <f t="shared" si="173"/>
        <v>#N/A</v>
      </c>
      <c r="AZ581" s="130" t="e">
        <f>IF(AX581&amp;AW581="勤怠未設定","×",IF(AV581="勤怠修正","×",IF(AC581="外注","",IF(AA581="",IF(AY581&lt;&gt;"","×",""),IF(VLOOKUP(AA581,カレンダマスタ!$H$66:$I$83,2,FALSE)&lt;&gt;AY581,"×","OK")))))</f>
        <v>#N/A</v>
      </c>
      <c r="BC581" s="137" t="str">
        <f>IF(E581="","",VLOOKUP($E581,カレンダマスタ!$A$4:$E$381,4,FALSE))</f>
        <v/>
      </c>
      <c r="BD581" s="126" t="e">
        <f>IF(AC581="社員","",IF(AG581=0,"",IF(AD581="NSTC",IF(COUNTIF(カレンダマスタ!$Q$5:$Q$32,G581)=1,"OK","×"),
IF(AD581="NS本社",IF(COUNTIF(カレンダマスタ!$T$5:$T$32,G581)=1,"OK","×"),IF(COUNTIF(カレンダマスタ!$R$5:$R$32,G581)=1,"OK","×")))))</f>
        <v>#N/A</v>
      </c>
      <c r="BE581" s="126" t="e">
        <f>IF(AC581="社員","",IF(G581="","",IF(R581&lt;&gt;"","",IF(AF581="CS","OK",IF(VLOOKUP(E581,カレンダマスタ!$A$5:$D$381,4,FALSE)&gt;0,"",IF(OR(G581*24&gt;10.84,H581*24&lt;14.5)=TRUE,"×","OK"))))))</f>
        <v>#N/A</v>
      </c>
      <c r="BF581" s="126" t="e">
        <f t="shared" si="184"/>
        <v>#N/A</v>
      </c>
      <c r="BG581" s="126" t="e">
        <f t="shared" si="174"/>
        <v>#N/A</v>
      </c>
      <c r="BI581" s="130" t="e">
        <f t="shared" si="181"/>
        <v>#N/A</v>
      </c>
    </row>
    <row r="582" spans="2:61">
      <c r="B582" s="111"/>
      <c r="C582" s="536"/>
      <c r="D582" s="128"/>
      <c r="E582" s="214"/>
      <c r="F582" s="128"/>
      <c r="G582" s="588"/>
      <c r="H582" s="588"/>
      <c r="I582" s="131"/>
      <c r="J582" s="139"/>
      <c r="K582" s="131"/>
      <c r="L582" s="132"/>
      <c r="M582" s="132"/>
      <c r="N582" s="141"/>
      <c r="O582" s="139"/>
      <c r="P582" s="139"/>
      <c r="Q582" s="139"/>
      <c r="R582" s="133"/>
      <c r="S582" s="134"/>
      <c r="T582" s="434" t="str">
        <f t="shared" si="183"/>
        <v/>
      </c>
      <c r="U582" s="429"/>
      <c r="V582" s="429" t="e">
        <f t="shared" si="176"/>
        <v>#N/A</v>
      </c>
      <c r="W582" s="298"/>
      <c r="X582" s="129" t="str">
        <f t="shared" si="182"/>
        <v/>
      </c>
      <c r="Y582" s="129" t="str">
        <f t="shared" si="177"/>
        <v/>
      </c>
      <c r="Z582" s="129" t="str">
        <f t="shared" si="178"/>
        <v/>
      </c>
      <c r="AA582" s="133" t="str">
        <f t="shared" si="169"/>
        <v/>
      </c>
      <c r="AC582" s="186" t="e">
        <f>AC551</f>
        <v>#N/A</v>
      </c>
      <c r="AD582" s="187" t="e">
        <f>AD551</f>
        <v>#N/A</v>
      </c>
      <c r="AE582" s="187" t="e">
        <f>AE551</f>
        <v>#N/A</v>
      </c>
      <c r="AF582" s="187" t="e">
        <f>AF551</f>
        <v>#N/A</v>
      </c>
      <c r="AG582" s="204">
        <f t="shared" si="179"/>
        <v>0</v>
      </c>
      <c r="AI582" s="160" t="str">
        <f>IF(月報!G582&lt;&gt;"",月報!G582,"")</f>
        <v/>
      </c>
      <c r="AJ582" s="126" t="str">
        <f>IF(月報!W582&lt;&gt;"",月報!W582*24,"")</f>
        <v/>
      </c>
      <c r="AK582" s="126" t="str">
        <f>IF(月報!P582&lt;&gt;"",月報!P582,"")</f>
        <v/>
      </c>
      <c r="AL582" s="126" t="str">
        <f>IF(月報!Q582&lt;&gt;"",IF(月報!Q582="平日残","",月報!Q582),"")</f>
        <v/>
      </c>
      <c r="AM582" s="126"/>
      <c r="AN582" s="126" t="str">
        <f t="shared" si="168"/>
        <v/>
      </c>
      <c r="AO582" s="126" t="str">
        <f>IF($E582="","",VLOOKUP($E582,カレンダマスタ!$A$5:$E$381,5,FALSE))</f>
        <v/>
      </c>
      <c r="AQ582" s="196" t="str">
        <f>IF(G582="","",IF(VLOOKUP(E582,カレンダマスタ!$A$5:$D$381,4,FALSE)=0,"",1))</f>
        <v/>
      </c>
      <c r="AR582" s="136" t="str">
        <f>IF($G582="","",IF($AD582="NSTC",INDEX(カレンダマスタ!$I$26:$O$31,MATCH($G582,カレンダマスタ!$H$26:$H$31,1),MATCH($H582,カレンダマスタ!$I$25:$O$25,1)),
IF($AD582="CS本社",INDEX(カレンダマスタ!$I$36:$O$41,MATCH($G582,カレンダマスタ!$H$36:$H$41,1),MATCH($H582,カレンダマスタ!$I$35:$O$35,1)),
IF($AD582="NS本社",INDEX(カレンダマスタ!$I$94:$O$99,MATCH($G582,カレンダマスタ!$H$95:$H$100,1),MATCH($H582,カレンダマスタ!$I$93:$O$93,1)),
IF($AD582="ODC",INDEX(カレンダマスタ!$I$46:$O$51,MATCH($G582,カレンダマスタ!$H$46:$H$51,1),MATCH($H582,カレンダマスタ!$I$45:$O$45,1)),
IF($AD582="NS東京TC",INDEX(カレンダマスタ!$I$56:$O$61,MATCH($G582,カレンダマスタ!$H$56:$H$61,1),MATCH($H582,カレンダマスタ!$I$55:$O$55,1)),""))))))</f>
        <v/>
      </c>
      <c r="AS582" s="126" t="e">
        <f t="shared" si="180"/>
        <v>#N/A</v>
      </c>
      <c r="AU582" s="137" t="str">
        <f>IF(E582="","",VLOOKUP($E582,カレンダマスタ!$A$4:$E$381,4,FALSE))</f>
        <v/>
      </c>
      <c r="AV582" s="137" t="str">
        <f t="shared" si="170"/>
        <v/>
      </c>
      <c r="AW582" s="137" t="str">
        <f t="shared" si="171"/>
        <v/>
      </c>
      <c r="AX582" s="138" t="str">
        <f t="shared" si="172"/>
        <v/>
      </c>
      <c r="AY582" s="138" t="e">
        <f t="shared" si="173"/>
        <v>#N/A</v>
      </c>
      <c r="AZ582" s="130" t="e">
        <f>IF(AX582&amp;AW582="勤怠未設定","×",IF(AV582="勤怠修正","×",IF(AC582="外注","",IF(AA582="",IF(AY582&lt;&gt;"","×",""),IF(VLOOKUP(AA582,カレンダマスタ!$H$66:$I$83,2,FALSE)&lt;&gt;AY582,"×","OK")))))</f>
        <v>#N/A</v>
      </c>
      <c r="BC582" s="137" t="str">
        <f>IF(E582="","",VLOOKUP($E582,カレンダマスタ!$A$4:$E$381,4,FALSE))</f>
        <v/>
      </c>
      <c r="BD582" s="126" t="e">
        <f>IF(AC582="社員","",IF(AG582=0,"",IF(AD582="NSTC",IF(COUNTIF(カレンダマスタ!$Q$5:$Q$32,G582)=1,"OK","×"),
IF(AD582="NS本社",IF(COUNTIF(カレンダマスタ!$T$5:$T$32,G582)=1,"OK","×"),IF(COUNTIF(カレンダマスタ!$R$5:$R$32,G582)=1,"OK","×")))))</f>
        <v>#N/A</v>
      </c>
      <c r="BE582" s="126" t="e">
        <f>IF(AC582="社員","",IF(G582="","",IF(R582&lt;&gt;"","",IF(AF582="CS","OK",IF(VLOOKUP(E582,カレンダマスタ!$A$5:$D$381,4,FALSE)&gt;0,"",IF(OR(G582*24&gt;10.84,H582*24&lt;14.5)=TRUE,"×","OK"))))))</f>
        <v>#N/A</v>
      </c>
      <c r="BF582" s="126" t="e">
        <f t="shared" si="184"/>
        <v>#N/A</v>
      </c>
      <c r="BG582" s="126" t="e">
        <f t="shared" si="174"/>
        <v>#N/A</v>
      </c>
      <c r="BI582" s="130" t="e">
        <f t="shared" si="181"/>
        <v>#N/A</v>
      </c>
    </row>
    <row r="583" spans="2:61">
      <c r="B583" s="111"/>
      <c r="C583" s="536"/>
      <c r="D583" s="128"/>
      <c r="E583" s="214"/>
      <c r="F583" s="128"/>
      <c r="G583" s="588"/>
      <c r="H583" s="588"/>
      <c r="I583" s="131"/>
      <c r="J583" s="139"/>
      <c r="K583" s="131"/>
      <c r="L583" s="132"/>
      <c r="M583" s="132"/>
      <c r="N583" s="141"/>
      <c r="O583" s="139"/>
      <c r="P583" s="139"/>
      <c r="Q583" s="139"/>
      <c r="R583" s="133"/>
      <c r="S583" s="134"/>
      <c r="T583" s="434" t="str">
        <f t="shared" si="183"/>
        <v/>
      </c>
      <c r="U583" s="429"/>
      <c r="V583" s="429" t="e">
        <f t="shared" si="176"/>
        <v>#N/A</v>
      </c>
      <c r="W583" s="298"/>
      <c r="X583" s="129" t="str">
        <f t="shared" si="182"/>
        <v/>
      </c>
      <c r="Y583" s="129" t="str">
        <f t="shared" si="177"/>
        <v/>
      </c>
      <c r="Z583" s="129" t="str">
        <f t="shared" si="178"/>
        <v/>
      </c>
      <c r="AA583" s="133" t="str">
        <f t="shared" si="169"/>
        <v/>
      </c>
      <c r="AC583" s="186" t="e">
        <f>AC551</f>
        <v>#N/A</v>
      </c>
      <c r="AD583" s="187" t="e">
        <f>AD551</f>
        <v>#N/A</v>
      </c>
      <c r="AE583" s="187" t="e">
        <f>AE551</f>
        <v>#N/A</v>
      </c>
      <c r="AF583" s="187" t="e">
        <f>AF551</f>
        <v>#N/A</v>
      </c>
      <c r="AG583" s="204">
        <f t="shared" si="179"/>
        <v>0</v>
      </c>
      <c r="AI583" s="160" t="str">
        <f>IF(月報!G583&lt;&gt;"",月報!G583,"")</f>
        <v/>
      </c>
      <c r="AJ583" s="126" t="str">
        <f>IF(月報!W583&lt;&gt;"",月報!W583*24,"")</f>
        <v/>
      </c>
      <c r="AK583" s="126" t="str">
        <f>IF(月報!P583&lt;&gt;"",月報!P583,"")</f>
        <v/>
      </c>
      <c r="AL583" s="126" t="str">
        <f>IF(月報!Q583&lt;&gt;"",IF(月報!Q583="平日残","",月報!Q583),"")</f>
        <v/>
      </c>
      <c r="AM583" s="126"/>
      <c r="AN583" s="126" t="str">
        <f t="shared" si="168"/>
        <v/>
      </c>
      <c r="AO583" s="126" t="str">
        <f>IF($E583="","",VLOOKUP($E583,カレンダマスタ!$A$5:$E$381,5,FALSE))</f>
        <v/>
      </c>
      <c r="AQ583" s="196" t="str">
        <f>IF(G583="","",IF(VLOOKUP(E583,カレンダマスタ!$A$5:$D$381,4,FALSE)=0,"",1))</f>
        <v/>
      </c>
      <c r="AR583" s="136" t="str">
        <f>IF($G583="","",IF($AD583="NSTC",INDEX(カレンダマスタ!$I$26:$O$31,MATCH($G583,カレンダマスタ!$H$26:$H$31,1),MATCH($H583,カレンダマスタ!$I$25:$O$25,1)),
IF($AD583="CS本社",INDEX(カレンダマスタ!$I$36:$O$41,MATCH($G583,カレンダマスタ!$H$36:$H$41,1),MATCH($H583,カレンダマスタ!$I$35:$O$35,1)),
IF($AD583="NS本社",INDEX(カレンダマスタ!$I$94:$O$99,MATCH($G583,カレンダマスタ!$H$95:$H$100,1),MATCH($H583,カレンダマスタ!$I$93:$O$93,1)),
IF($AD583="ODC",INDEX(カレンダマスタ!$I$46:$O$51,MATCH($G583,カレンダマスタ!$H$46:$H$51,1),MATCH($H583,カレンダマスタ!$I$45:$O$45,1)),
IF($AD583="NS東京TC",INDEX(カレンダマスタ!$I$56:$O$61,MATCH($G583,カレンダマスタ!$H$56:$H$61,1),MATCH($H583,カレンダマスタ!$I$55:$O$55,1)),""))))))</f>
        <v/>
      </c>
      <c r="AS583" s="126" t="e">
        <f t="shared" si="180"/>
        <v>#N/A</v>
      </c>
      <c r="AU583" s="137" t="str">
        <f>IF(E583="","",VLOOKUP($E583,カレンダマスタ!$A$4:$E$381,4,FALSE))</f>
        <v/>
      </c>
      <c r="AV583" s="137" t="str">
        <f t="shared" si="170"/>
        <v/>
      </c>
      <c r="AW583" s="137" t="str">
        <f t="shared" si="171"/>
        <v/>
      </c>
      <c r="AX583" s="138" t="str">
        <f t="shared" si="172"/>
        <v/>
      </c>
      <c r="AY583" s="138" t="e">
        <f t="shared" si="173"/>
        <v>#N/A</v>
      </c>
      <c r="AZ583" s="130" t="e">
        <f>IF(AX583&amp;AW583="勤怠未設定","×",IF(AV583="勤怠修正","×",IF(AC583="外注","",IF(AA583="",IF(AY583&lt;&gt;"","×",""),IF(VLOOKUP(AA583,カレンダマスタ!$H$66:$I$83,2,FALSE)&lt;&gt;AY583,"×","OK")))))</f>
        <v>#N/A</v>
      </c>
      <c r="BC583" s="137" t="str">
        <f>IF(E583="","",VLOOKUP($E583,カレンダマスタ!$A$4:$E$381,4,FALSE))</f>
        <v/>
      </c>
      <c r="BD583" s="126" t="e">
        <f>IF(AC583="社員","",IF(AG583=0,"",IF(AD583="NSTC",IF(COUNTIF(カレンダマスタ!$Q$5:$Q$32,G583)=1,"OK","×"),
IF(AD583="NS本社",IF(COUNTIF(カレンダマスタ!$T$5:$T$32,G583)=1,"OK","×"),IF(COUNTIF(カレンダマスタ!$R$5:$R$32,G583)=1,"OK","×")))))</f>
        <v>#N/A</v>
      </c>
      <c r="BE583" s="126" t="e">
        <f>IF(AC583="社員","",IF(G583="","",IF(R583&lt;&gt;"","",IF(AF583="CS","OK",IF(VLOOKUP(E583,カレンダマスタ!$A$5:$D$381,4,FALSE)&gt;0,"",IF(OR(G583*24&gt;10.84,H583*24&lt;14.5)=TRUE,"×","OK"))))))</f>
        <v>#N/A</v>
      </c>
      <c r="BF583" s="126" t="e">
        <f t="shared" si="184"/>
        <v>#N/A</v>
      </c>
      <c r="BG583" s="126" t="e">
        <f t="shared" si="174"/>
        <v>#N/A</v>
      </c>
      <c r="BI583" s="130" t="e">
        <f t="shared" si="181"/>
        <v>#N/A</v>
      </c>
    </row>
    <row r="584" spans="2:61">
      <c r="B584" s="111"/>
      <c r="C584" s="536"/>
      <c r="D584" s="128"/>
      <c r="E584" s="214"/>
      <c r="F584" s="128"/>
      <c r="G584" s="588"/>
      <c r="H584" s="588"/>
      <c r="I584" s="131"/>
      <c r="J584" s="139"/>
      <c r="K584" s="131"/>
      <c r="L584" s="132"/>
      <c r="M584" s="132"/>
      <c r="N584" s="141"/>
      <c r="O584" s="139"/>
      <c r="P584" s="139"/>
      <c r="Q584" s="139"/>
      <c r="R584" s="133"/>
      <c r="S584" s="134"/>
      <c r="T584" s="434" t="str">
        <f t="shared" si="183"/>
        <v/>
      </c>
      <c r="U584" s="429"/>
      <c r="V584" s="429" t="e">
        <f t="shared" si="176"/>
        <v>#N/A</v>
      </c>
      <c r="W584" s="298"/>
      <c r="X584" s="129" t="str">
        <f t="shared" si="182"/>
        <v/>
      </c>
      <c r="Y584" s="129" t="str">
        <f t="shared" si="177"/>
        <v/>
      </c>
      <c r="Z584" s="129" t="str">
        <f t="shared" si="178"/>
        <v/>
      </c>
      <c r="AA584" s="133" t="str">
        <f t="shared" si="169"/>
        <v/>
      </c>
      <c r="AC584" s="186" t="e">
        <f>AC551</f>
        <v>#N/A</v>
      </c>
      <c r="AD584" s="187" t="e">
        <f>AD551</f>
        <v>#N/A</v>
      </c>
      <c r="AE584" s="187" t="e">
        <f>AE551</f>
        <v>#N/A</v>
      </c>
      <c r="AF584" s="187" t="e">
        <f>AF551</f>
        <v>#N/A</v>
      </c>
      <c r="AG584" s="204">
        <f t="shared" si="179"/>
        <v>0</v>
      </c>
      <c r="AI584" s="160" t="str">
        <f>IF(月報!G584&lt;&gt;"",月報!G584,"")</f>
        <v/>
      </c>
      <c r="AJ584" s="126" t="str">
        <f>IF(月報!W584&lt;&gt;"",月報!W584*24,"")</f>
        <v/>
      </c>
      <c r="AK584" s="126" t="str">
        <f>IF(月報!P584&lt;&gt;"",月報!P584,"")</f>
        <v/>
      </c>
      <c r="AL584" s="126" t="str">
        <f>IF(月報!Q584&lt;&gt;"",IF(月報!Q584="平日残","",月報!Q584),"")</f>
        <v/>
      </c>
      <c r="AM584" s="126"/>
      <c r="AN584" s="126" t="str">
        <f t="shared" si="168"/>
        <v/>
      </c>
      <c r="AO584" s="126" t="str">
        <f>IF($E584="","",VLOOKUP($E584,カレンダマスタ!$A$5:$E$381,5,FALSE))</f>
        <v/>
      </c>
      <c r="AQ584" s="196" t="str">
        <f>IF(G584="","",IF(VLOOKUP(E584,カレンダマスタ!$A$5:$D$381,4,FALSE)=0,"",1))</f>
        <v/>
      </c>
      <c r="AR584" s="136" t="str">
        <f>IF($G584="","",IF($AD584="NSTC",INDEX(カレンダマスタ!$I$26:$O$31,MATCH($G584,カレンダマスタ!$H$26:$H$31,1),MATCH($H584,カレンダマスタ!$I$25:$O$25,1)),
IF($AD584="CS本社",INDEX(カレンダマスタ!$I$36:$O$41,MATCH($G584,カレンダマスタ!$H$36:$H$41,1),MATCH($H584,カレンダマスタ!$I$35:$O$35,1)),
IF($AD584="NS本社",INDEX(カレンダマスタ!$I$94:$O$99,MATCH($G584,カレンダマスタ!$H$95:$H$100,1),MATCH($H584,カレンダマスタ!$I$93:$O$93,1)),
IF($AD584="ODC",INDEX(カレンダマスタ!$I$46:$O$51,MATCH($G584,カレンダマスタ!$H$46:$H$51,1),MATCH($H584,カレンダマスタ!$I$45:$O$45,1)),
IF($AD584="NS東京TC",INDEX(カレンダマスタ!$I$56:$O$61,MATCH($G584,カレンダマスタ!$H$56:$H$61,1),MATCH($H584,カレンダマスタ!$I$55:$O$55,1)),""))))))</f>
        <v/>
      </c>
      <c r="AS584" s="126" t="e">
        <f t="shared" si="180"/>
        <v>#N/A</v>
      </c>
      <c r="AU584" s="137" t="str">
        <f>IF(E584="","",VLOOKUP($E584,カレンダマスタ!$A$4:$E$381,4,FALSE))</f>
        <v/>
      </c>
      <c r="AV584" s="137" t="str">
        <f t="shared" si="170"/>
        <v/>
      </c>
      <c r="AW584" s="137" t="str">
        <f t="shared" si="171"/>
        <v/>
      </c>
      <c r="AX584" s="138" t="str">
        <f t="shared" si="172"/>
        <v/>
      </c>
      <c r="AY584" s="138" t="e">
        <f t="shared" si="173"/>
        <v>#N/A</v>
      </c>
      <c r="AZ584" s="130" t="e">
        <f>IF(AX584&amp;AW584="勤怠未設定","×",IF(AV584="勤怠修正","×",IF(AC584="外注","",IF(AA584="",IF(AY584&lt;&gt;"","×",""),IF(VLOOKUP(AA584,カレンダマスタ!$H$66:$I$83,2,FALSE)&lt;&gt;AY584,"×","OK")))))</f>
        <v>#N/A</v>
      </c>
      <c r="BC584" s="137" t="str">
        <f>IF(E584="","",VLOOKUP($E584,カレンダマスタ!$A$4:$E$381,4,FALSE))</f>
        <v/>
      </c>
      <c r="BD584" s="126" t="e">
        <f>IF(AC584="社員","",IF(AG584=0,"",IF(AD584="NSTC",IF(COUNTIF(カレンダマスタ!$Q$5:$Q$32,G584)=1,"OK","×"),
IF(AD584="NS本社",IF(COUNTIF(カレンダマスタ!$T$5:$T$32,G584)=1,"OK","×"),IF(COUNTIF(カレンダマスタ!$R$5:$R$32,G584)=1,"OK","×")))))</f>
        <v>#N/A</v>
      </c>
      <c r="BE584" s="126" t="e">
        <f>IF(AC584="社員","",IF(G584="","",IF(R584&lt;&gt;"","",IF(AF584="CS","OK",IF(VLOOKUP(E584,カレンダマスタ!$A$5:$D$381,4,FALSE)&gt;0,"",IF(OR(G584*24&gt;10.84,H584*24&lt;14.5)=TRUE,"×","OK"))))))</f>
        <v>#N/A</v>
      </c>
      <c r="BF584" s="126" t="e">
        <f t="shared" si="184"/>
        <v>#N/A</v>
      </c>
      <c r="BG584" s="126" t="e">
        <f t="shared" si="174"/>
        <v>#N/A</v>
      </c>
      <c r="BI584" s="130" t="e">
        <f t="shared" si="181"/>
        <v>#N/A</v>
      </c>
    </row>
    <row r="585" spans="2:61" ht="13.8" thickBot="1">
      <c r="B585" s="161"/>
      <c r="C585" s="538"/>
      <c r="D585" s="162"/>
      <c r="E585" s="215"/>
      <c r="F585" s="162"/>
      <c r="G585" s="590"/>
      <c r="H585" s="590"/>
      <c r="I585" s="164"/>
      <c r="J585" s="165"/>
      <c r="K585" s="164"/>
      <c r="L585" s="166"/>
      <c r="M585" s="166"/>
      <c r="N585" s="167"/>
      <c r="O585" s="165"/>
      <c r="P585" s="165"/>
      <c r="Q585" s="165"/>
      <c r="R585" s="168"/>
      <c r="S585" s="169"/>
      <c r="T585" s="436" t="str">
        <f t="shared" si="183"/>
        <v/>
      </c>
      <c r="U585" s="432"/>
      <c r="V585" s="432" t="e">
        <f t="shared" si="176"/>
        <v>#N/A</v>
      </c>
      <c r="W585" s="298"/>
      <c r="X585" s="165" t="str">
        <f t="shared" si="182"/>
        <v/>
      </c>
      <c r="Y585" s="165" t="str">
        <f t="shared" si="177"/>
        <v/>
      </c>
      <c r="Z585" s="165" t="str">
        <f t="shared" si="178"/>
        <v/>
      </c>
      <c r="AA585" s="168" t="str">
        <f t="shared" si="169"/>
        <v/>
      </c>
      <c r="AC585" s="192" t="e">
        <f>AC551</f>
        <v>#N/A</v>
      </c>
      <c r="AD585" s="193" t="e">
        <f>AD551</f>
        <v>#N/A</v>
      </c>
      <c r="AE585" s="193" t="e">
        <f>AE551</f>
        <v>#N/A</v>
      </c>
      <c r="AF585" s="193" t="e">
        <f>AF551</f>
        <v>#N/A</v>
      </c>
      <c r="AG585" s="207">
        <f t="shared" si="179"/>
        <v>0</v>
      </c>
      <c r="AI585" s="170" t="str">
        <f>IF(月報!G585&lt;&gt;"",月報!G585,"")</f>
        <v/>
      </c>
      <c r="AJ585" s="171" t="str">
        <f>IF(月報!W585&lt;&gt;"",月報!W585*24,"")</f>
        <v/>
      </c>
      <c r="AK585" s="171" t="str">
        <f>IF(月報!P585&lt;&gt;"",月報!P585,"")</f>
        <v/>
      </c>
      <c r="AL585" s="171" t="str">
        <f>IF(月報!Q585&lt;&gt;"",IF(月報!Q585="平日残","",月報!Q585),"")</f>
        <v/>
      </c>
      <c r="AM585" s="171"/>
      <c r="AN585" s="171" t="str">
        <f t="shared" si="168"/>
        <v/>
      </c>
      <c r="AO585" s="171" t="str">
        <f>IF($E585="","",VLOOKUP($E585,カレンダマスタ!$A$5:$E$381,5,FALSE))</f>
        <v/>
      </c>
      <c r="AQ585" s="198" t="str">
        <f>IF(G585="","",IF(VLOOKUP(E585,カレンダマスタ!$A$5:$D$381,4,FALSE)=0,"",1))</f>
        <v/>
      </c>
      <c r="AR585" s="172" t="str">
        <f>IF($G585="","",IF($AD585="NSTC",INDEX(カレンダマスタ!$I$26:$O$31,MATCH($G585,カレンダマスタ!$H$26:$H$31,1),MATCH($H585,カレンダマスタ!$I$25:$O$25,1)),
IF($AD585="CS本社",INDEX(カレンダマスタ!$I$36:$O$41,MATCH($G585,カレンダマスタ!$H$36:$H$41,1),MATCH($H585,カレンダマスタ!$I$35:$O$35,1)),
IF($AD585="NS本社",INDEX(カレンダマスタ!$I$94:$O$99,MATCH($G585,カレンダマスタ!$H$95:$H$100,1),MATCH($H585,カレンダマスタ!$I$93:$O$93,1)),
IF($AD585="ODC",INDEX(カレンダマスタ!$I$46:$O$51,MATCH($G585,カレンダマスタ!$H$46:$H$51,1),MATCH($H585,カレンダマスタ!$I$45:$O$45,1)),
IF($AD585="NS東京TC",INDEX(カレンダマスタ!$I$56:$O$61,MATCH($G585,カレンダマスタ!$H$56:$H$61,1),MATCH($H585,カレンダマスタ!$I$55:$O$55,1)),""))))))</f>
        <v/>
      </c>
      <c r="AS585" s="171" t="e">
        <f t="shared" si="180"/>
        <v>#N/A</v>
      </c>
      <c r="AU585" s="173" t="str">
        <f>IF(E585="","",VLOOKUP($E585,カレンダマスタ!$A$4:$E$381,4,FALSE))</f>
        <v/>
      </c>
      <c r="AV585" s="173" t="str">
        <f t="shared" si="170"/>
        <v/>
      </c>
      <c r="AW585" s="173" t="str">
        <f t="shared" si="171"/>
        <v/>
      </c>
      <c r="AX585" s="174" t="str">
        <f t="shared" si="172"/>
        <v/>
      </c>
      <c r="AY585" s="174" t="e">
        <f t="shared" si="173"/>
        <v>#N/A</v>
      </c>
      <c r="AZ585" s="175" t="e">
        <f>IF(AX585&amp;AW585="勤怠未設定","×",IF(AV585="勤怠修正","×",IF(AC585="外注","",IF(AA585="",IF(AY585&lt;&gt;"","×",""),IF(VLOOKUP(AA585,カレンダマスタ!$H$66:$I$83,2,FALSE)&lt;&gt;AY585,"×","OK")))))</f>
        <v>#N/A</v>
      </c>
      <c r="BC585" s="173" t="str">
        <f>IF(E585="","",VLOOKUP($E585,カレンダマスタ!$A$4:$E$381,4,FALSE))</f>
        <v/>
      </c>
      <c r="BD585" s="171" t="e">
        <f>IF(AC585="社員","",IF(AG585=0,"",IF(AD585="NSTC",IF(COUNTIF(カレンダマスタ!$Q$5:$Q$32,G585)=1,"OK","×"),
IF(AD585="NS本社",IF(COUNTIF(カレンダマスタ!$T$5:$T$32,G585)=1,"OK","×"),IF(COUNTIF(カレンダマスタ!$R$5:$R$32,G585)=1,"OK","×")))))</f>
        <v>#N/A</v>
      </c>
      <c r="BE585" s="171" t="e">
        <f>IF(AC585="社員","",IF(G585="","",IF(R585&lt;&gt;"","",IF(AF585="CS","OK",IF(VLOOKUP(E585,カレンダマスタ!$A$5:$D$381,4,FALSE)&gt;0,"",IF(OR(G585*24&gt;10.84,H585*24&lt;14.5)=TRUE,"×","OK"))))))</f>
        <v>#N/A</v>
      </c>
      <c r="BF585" s="171" t="e">
        <f t="shared" si="184"/>
        <v>#N/A</v>
      </c>
      <c r="BG585" s="171" t="e">
        <f t="shared" si="174"/>
        <v>#N/A</v>
      </c>
      <c r="BI585" s="175" t="e">
        <f t="shared" si="181"/>
        <v>#N/A</v>
      </c>
    </row>
    <row r="586" spans="2:61">
      <c r="B586" s="323"/>
      <c r="C586" s="539"/>
      <c r="D586" s="324"/>
      <c r="E586" s="325"/>
      <c r="F586" s="324"/>
      <c r="G586" s="591"/>
      <c r="H586" s="591"/>
      <c r="I586" s="339"/>
      <c r="J586" s="320"/>
      <c r="K586" s="319"/>
      <c r="L586" s="320"/>
      <c r="M586" s="320"/>
      <c r="N586" s="320"/>
      <c r="O586" s="340"/>
      <c r="P586" s="340"/>
      <c r="Q586" s="340"/>
      <c r="R586" s="327"/>
      <c r="S586" s="328"/>
      <c r="T586" s="341"/>
      <c r="U586" s="342"/>
      <c r="V586" s="342"/>
      <c r="W586" s="298"/>
      <c r="X586" s="326"/>
      <c r="Y586" s="326"/>
      <c r="Z586" s="326"/>
      <c r="AA586" s="327" t="str">
        <f t="shared" si="169"/>
        <v/>
      </c>
      <c r="AC586" s="541"/>
      <c r="AD586" s="542"/>
      <c r="AE586" s="542"/>
      <c r="AF586" s="542"/>
      <c r="AG586" s="543"/>
      <c r="AI586" s="348" t="str">
        <f>IF(月報!G586&lt;&gt;"",月報!G586,"")</f>
        <v/>
      </c>
      <c r="AJ586" s="349" t="str">
        <f>IF(月報!W586&lt;&gt;"",月報!W586*24,"")</f>
        <v/>
      </c>
      <c r="AK586" s="349" t="str">
        <f>IF(月報!P586&lt;&gt;"",月報!P586,"")</f>
        <v/>
      </c>
      <c r="AL586" s="349" t="str">
        <f>IF(月報!Q586&lt;&gt;"",IF(月報!Q586="平日残","",月報!Q586),"")</f>
        <v/>
      </c>
      <c r="AM586" s="349"/>
      <c r="AN586" s="349" t="str">
        <f t="shared" si="168"/>
        <v/>
      </c>
      <c r="AO586" s="349" t="str">
        <f>IF($E586="","",VLOOKUP($E586,カレンダマスタ!$A$5:$E$381,5,FALSE))</f>
        <v/>
      </c>
      <c r="AQ586" s="351"/>
      <c r="AR586" s="352"/>
      <c r="AS586" s="349"/>
      <c r="AU586" s="355"/>
      <c r="AV586" s="355" t="str">
        <f t="shared" si="170"/>
        <v/>
      </c>
      <c r="AW586" s="355" t="str">
        <f t="shared" si="171"/>
        <v/>
      </c>
      <c r="AX586" s="356" t="str">
        <f t="shared" si="172"/>
        <v/>
      </c>
      <c r="AY586" s="356" t="str">
        <f t="shared" si="173"/>
        <v/>
      </c>
      <c r="AZ586" s="357" t="str">
        <f>IF(AX586&amp;AW586="勤怠未設定","×",IF(AV586="勤怠修正","×",IF(AC586="外注","",IF(AA586="",IF(AY586&lt;&gt;"","×",""),IF(VLOOKUP(AA586,カレンダマスタ!$H$66:$I$83,2,FALSE)&lt;&gt;AY586,"×","OK")))))</f>
        <v/>
      </c>
      <c r="BC586" s="355"/>
      <c r="BD586" s="349"/>
      <c r="BE586" s="349"/>
      <c r="BF586" s="349" t="str">
        <f t="shared" si="184"/>
        <v/>
      </c>
      <c r="BG586" s="349"/>
      <c r="BI586" s="357" t="str">
        <f t="shared" ref="BI586:BI595" si="185">IF(OR(AO586="×",AS586="×",AZ586="×",BD586="×",BE586="×",BF586="TW未入力",BF586="週報未入力",BG586="×"),"×","")</f>
        <v/>
      </c>
    </row>
    <row r="587" spans="2:61">
      <c r="B587" s="323"/>
      <c r="C587" s="539"/>
      <c r="D587" s="324"/>
      <c r="E587" s="325"/>
      <c r="F587" s="324"/>
      <c r="G587" s="591"/>
      <c r="H587" s="591"/>
      <c r="I587" s="339"/>
      <c r="J587" s="320"/>
      <c r="K587" s="319"/>
      <c r="L587" s="320"/>
      <c r="M587" s="320"/>
      <c r="N587" s="320"/>
      <c r="O587" s="340"/>
      <c r="P587" s="340"/>
      <c r="Q587" s="340"/>
      <c r="R587" s="327"/>
      <c r="S587" s="328"/>
      <c r="T587" s="341"/>
      <c r="U587" s="342"/>
      <c r="V587" s="342"/>
      <c r="W587" s="298"/>
      <c r="X587" s="326"/>
      <c r="Y587" s="326"/>
      <c r="Z587" s="326"/>
      <c r="AA587" s="327" t="str">
        <f t="shared" si="169"/>
        <v/>
      </c>
      <c r="AC587" s="544"/>
      <c r="AD587" s="545"/>
      <c r="AE587" s="545"/>
      <c r="AF587" s="545"/>
      <c r="AG587" s="546"/>
      <c r="AI587" s="348" t="str">
        <f>IF(月報!G587&lt;&gt;"",月報!G587,"")</f>
        <v/>
      </c>
      <c r="AJ587" s="349" t="str">
        <f>IF(月報!W587&lt;&gt;"",月報!W587*24,"")</f>
        <v/>
      </c>
      <c r="AK587" s="349" t="str">
        <f>IF(月報!P587&lt;&gt;"",月報!P587,"")</f>
        <v/>
      </c>
      <c r="AL587" s="349" t="str">
        <f>IF(月報!Q587&lt;&gt;"",IF(月報!Q587="平日残","",月報!Q587),"")</f>
        <v/>
      </c>
      <c r="AM587" s="349"/>
      <c r="AN587" s="349" t="str">
        <f t="shared" ref="AN587:AN650" si="186">IF($AO587=0,IF($G587="",IF($Q587="","週報未入力",""),""),"")</f>
        <v/>
      </c>
      <c r="AO587" s="349" t="str">
        <f>IF($E587="","",VLOOKUP($E587,カレンダマスタ!$A$5:$E$381,5,FALSE))</f>
        <v/>
      </c>
      <c r="AQ587" s="351"/>
      <c r="AR587" s="352"/>
      <c r="AS587" s="349"/>
      <c r="AU587" s="355"/>
      <c r="AV587" s="355" t="str">
        <f t="shared" si="170"/>
        <v/>
      </c>
      <c r="AW587" s="355" t="str">
        <f t="shared" si="171"/>
        <v/>
      </c>
      <c r="AX587" s="356" t="str">
        <f t="shared" si="172"/>
        <v/>
      </c>
      <c r="AY587" s="356" t="str">
        <f t="shared" si="173"/>
        <v/>
      </c>
      <c r="AZ587" s="357" t="str">
        <f>IF(AX587&amp;AW587="勤怠未設定","×",IF(AV587="勤怠修正","×",IF(AC587="外注","",IF(AA587="",IF(AY587&lt;&gt;"","×",""),IF(VLOOKUP(AA587,カレンダマスタ!$H$66:$I$83,2,FALSE)&lt;&gt;AY587,"×","OK")))))</f>
        <v/>
      </c>
      <c r="BC587" s="355"/>
      <c r="BD587" s="349"/>
      <c r="BE587" s="349"/>
      <c r="BF587" s="349" t="str">
        <f t="shared" si="184"/>
        <v/>
      </c>
      <c r="BG587" s="349"/>
      <c r="BI587" s="357" t="str">
        <f t="shared" si="185"/>
        <v/>
      </c>
    </row>
    <row r="588" spans="2:61">
      <c r="B588" s="323"/>
      <c r="C588" s="539"/>
      <c r="D588" s="324"/>
      <c r="E588" s="325"/>
      <c r="F588" s="324"/>
      <c r="G588" s="591"/>
      <c r="H588" s="591"/>
      <c r="I588" s="339"/>
      <c r="J588" s="320"/>
      <c r="K588" s="319"/>
      <c r="L588" s="320"/>
      <c r="M588" s="320"/>
      <c r="N588" s="320"/>
      <c r="O588" s="340"/>
      <c r="P588" s="340"/>
      <c r="Q588" s="340"/>
      <c r="R588" s="327"/>
      <c r="S588" s="328"/>
      <c r="T588" s="341"/>
      <c r="U588" s="342"/>
      <c r="V588" s="342"/>
      <c r="W588" s="298"/>
      <c r="X588" s="326"/>
      <c r="Y588" s="326"/>
      <c r="Z588" s="326"/>
      <c r="AA588" s="327" t="str">
        <f t="shared" ref="AA588:AA651" si="187">IF(R588&lt;&gt;"",IF(AND(AO588=2,R588="休出"),"法休残",R588),"")</f>
        <v/>
      </c>
      <c r="AC588" s="544"/>
      <c r="AD588" s="545"/>
      <c r="AE588" s="545"/>
      <c r="AF588" s="545"/>
      <c r="AG588" s="546"/>
      <c r="AI588" s="348" t="str">
        <f>IF(月報!G588&lt;&gt;"",月報!G588,"")</f>
        <v/>
      </c>
      <c r="AJ588" s="349" t="str">
        <f>IF(月報!W588&lt;&gt;"",月報!W588*24,"")</f>
        <v/>
      </c>
      <c r="AK588" s="349" t="str">
        <f>IF(月報!P588&lt;&gt;"",月報!P588,"")</f>
        <v/>
      </c>
      <c r="AL588" s="349" t="str">
        <f>IF(月報!Q588&lt;&gt;"",IF(月報!Q588="平日残","",月報!Q588),"")</f>
        <v/>
      </c>
      <c r="AM588" s="349"/>
      <c r="AN588" s="349" t="str">
        <f t="shared" si="186"/>
        <v/>
      </c>
      <c r="AO588" s="349" t="str">
        <f>IF($E588="","",VLOOKUP($E588,カレンダマスタ!$A$5:$E$381,5,FALSE))</f>
        <v/>
      </c>
      <c r="AQ588" s="351"/>
      <c r="AR588" s="352"/>
      <c r="AS588" s="349"/>
      <c r="AU588" s="355"/>
      <c r="AV588" s="355" t="str">
        <f t="shared" ref="AV588:AV651" si="188">IF(AA588="","",IF(OR(AA588="欠勤",AA588="遅刻"),"勤怠修正",""))</f>
        <v/>
      </c>
      <c r="AW588" s="355" t="str">
        <f t="shared" ref="AW588:AW651" si="189">IF(Q588="","",IF(R588="","勤怠未設定",""))</f>
        <v/>
      </c>
      <c r="AX588" s="356" t="str">
        <f t="shared" ref="AX588:AX651" si="190">IF(E588="","",IF(AND(AU588&gt;=1,J588&lt;&gt;"",AA588=""),"勤怠未設定",IF(AA588&lt;&gt;"",AA588,"")))</f>
        <v/>
      </c>
      <c r="AY588" s="356" t="str">
        <f t="shared" ref="AY588:AY651" si="191">IF(AC588="外注","",IF(AK588&amp;AL588&lt;&gt;"",AK588&amp;AL588,""))</f>
        <v/>
      </c>
      <c r="AZ588" s="357" t="str">
        <f>IF(AX588&amp;AW588="勤怠未設定","×",IF(AV588="勤怠修正","×",IF(AC588="外注","",IF(AA588="",IF(AY588&lt;&gt;"","×",""),IF(VLOOKUP(AA588,カレンダマスタ!$H$66:$I$83,2,FALSE)&lt;&gt;AY588,"×","OK")))))</f>
        <v/>
      </c>
      <c r="BC588" s="355"/>
      <c r="BD588" s="349"/>
      <c r="BE588" s="349"/>
      <c r="BF588" s="349" t="str">
        <f t="shared" si="184"/>
        <v/>
      </c>
      <c r="BG588" s="349"/>
      <c r="BI588" s="357" t="str">
        <f t="shared" si="185"/>
        <v/>
      </c>
    </row>
    <row r="589" spans="2:61">
      <c r="B589" s="323"/>
      <c r="C589" s="539"/>
      <c r="D589" s="324"/>
      <c r="E589" s="325"/>
      <c r="F589" s="324"/>
      <c r="G589" s="591"/>
      <c r="H589" s="591"/>
      <c r="I589" s="339"/>
      <c r="J589" s="320"/>
      <c r="K589" s="319"/>
      <c r="L589" s="320"/>
      <c r="M589" s="320"/>
      <c r="N589" s="320"/>
      <c r="O589" s="340"/>
      <c r="P589" s="340"/>
      <c r="Q589" s="340"/>
      <c r="R589" s="327"/>
      <c r="S589" s="328"/>
      <c r="T589" s="341"/>
      <c r="U589" s="342"/>
      <c r="V589" s="342"/>
      <c r="W589" s="298"/>
      <c r="X589" s="326"/>
      <c r="Y589" s="326"/>
      <c r="Z589" s="326"/>
      <c r="AA589" s="327" t="str">
        <f t="shared" si="187"/>
        <v/>
      </c>
      <c r="AC589" s="544"/>
      <c r="AD589" s="545"/>
      <c r="AE589" s="545"/>
      <c r="AF589" s="545"/>
      <c r="AG589" s="546"/>
      <c r="AI589" s="348" t="str">
        <f>IF(月報!G589&lt;&gt;"",月報!G589,"")</f>
        <v/>
      </c>
      <c r="AJ589" s="349" t="str">
        <f>IF(月報!W589&lt;&gt;"",月報!W589*24,"")</f>
        <v/>
      </c>
      <c r="AK589" s="349" t="str">
        <f>IF(月報!P589&lt;&gt;"",月報!P589,"")</f>
        <v/>
      </c>
      <c r="AL589" s="349" t="str">
        <f>IF(月報!Q589&lt;&gt;"",IF(月報!Q589="平日残","",月報!Q589),"")</f>
        <v/>
      </c>
      <c r="AM589" s="349"/>
      <c r="AN589" s="349" t="str">
        <f t="shared" si="186"/>
        <v/>
      </c>
      <c r="AO589" s="349" t="str">
        <f>IF($E589="","",VLOOKUP($E589,カレンダマスタ!$A$5:$E$381,5,FALSE))</f>
        <v/>
      </c>
      <c r="AQ589" s="351"/>
      <c r="AR589" s="352"/>
      <c r="AS589" s="349"/>
      <c r="AU589" s="355"/>
      <c r="AV589" s="355" t="str">
        <f t="shared" si="188"/>
        <v/>
      </c>
      <c r="AW589" s="355" t="str">
        <f t="shared" si="189"/>
        <v/>
      </c>
      <c r="AX589" s="356" t="str">
        <f t="shared" si="190"/>
        <v/>
      </c>
      <c r="AY589" s="356" t="str">
        <f t="shared" si="191"/>
        <v/>
      </c>
      <c r="AZ589" s="357" t="str">
        <f>IF(AX589&amp;AW589="勤怠未設定","×",IF(AV589="勤怠修正","×",IF(AC589="外注","",IF(AA589="",IF(AY589&lt;&gt;"","×",""),IF(VLOOKUP(AA589,カレンダマスタ!$H$66:$I$83,2,FALSE)&lt;&gt;AY589,"×","OK")))))</f>
        <v/>
      </c>
      <c r="BC589" s="355"/>
      <c r="BD589" s="349"/>
      <c r="BE589" s="349"/>
      <c r="BF589" s="349" t="str">
        <f t="shared" si="184"/>
        <v/>
      </c>
      <c r="BG589" s="349"/>
      <c r="BI589" s="357" t="str">
        <f t="shared" si="185"/>
        <v/>
      </c>
    </row>
    <row r="590" spans="2:61">
      <c r="B590" s="323"/>
      <c r="C590" s="539"/>
      <c r="D590" s="324"/>
      <c r="E590" s="325"/>
      <c r="F590" s="324"/>
      <c r="G590" s="591"/>
      <c r="H590" s="591"/>
      <c r="I590" s="339"/>
      <c r="J590" s="320"/>
      <c r="K590" s="319"/>
      <c r="L590" s="320"/>
      <c r="M590" s="320"/>
      <c r="N590" s="320"/>
      <c r="O590" s="340"/>
      <c r="P590" s="340"/>
      <c r="Q590" s="340"/>
      <c r="R590" s="327"/>
      <c r="S590" s="328"/>
      <c r="T590" s="341"/>
      <c r="U590" s="342"/>
      <c r="V590" s="342"/>
      <c r="W590" s="298"/>
      <c r="X590" s="326"/>
      <c r="Y590" s="326"/>
      <c r="Z590" s="326"/>
      <c r="AA590" s="327" t="str">
        <f t="shared" si="187"/>
        <v/>
      </c>
      <c r="AC590" s="544"/>
      <c r="AD590" s="545"/>
      <c r="AE590" s="545"/>
      <c r="AF590" s="545"/>
      <c r="AG590" s="546"/>
      <c r="AI590" s="348" t="str">
        <f>IF(月報!G590&lt;&gt;"",月報!G590,"")</f>
        <v/>
      </c>
      <c r="AJ590" s="349" t="str">
        <f>IF(月報!W590&lt;&gt;"",月報!W590*24,"")</f>
        <v/>
      </c>
      <c r="AK590" s="349" t="str">
        <f>IF(月報!P590&lt;&gt;"",月報!P590,"")</f>
        <v/>
      </c>
      <c r="AL590" s="349" t="str">
        <f>IF(月報!Q590&lt;&gt;"",IF(月報!Q590="平日残","",月報!Q590),"")</f>
        <v/>
      </c>
      <c r="AM590" s="349"/>
      <c r="AN590" s="349" t="str">
        <f t="shared" si="186"/>
        <v/>
      </c>
      <c r="AO590" s="349" t="str">
        <f>IF($E590="","",VLOOKUP($E590,カレンダマスタ!$A$5:$E$381,5,FALSE))</f>
        <v/>
      </c>
      <c r="AQ590" s="351"/>
      <c r="AR590" s="352"/>
      <c r="AS590" s="349"/>
      <c r="AU590" s="355"/>
      <c r="AV590" s="355" t="str">
        <f t="shared" si="188"/>
        <v/>
      </c>
      <c r="AW590" s="355" t="str">
        <f t="shared" si="189"/>
        <v/>
      </c>
      <c r="AX590" s="356" t="str">
        <f t="shared" si="190"/>
        <v/>
      </c>
      <c r="AY590" s="356" t="str">
        <f t="shared" si="191"/>
        <v/>
      </c>
      <c r="AZ590" s="357" t="str">
        <f>IF(AX590&amp;AW590="勤怠未設定","×",IF(AV590="勤怠修正","×",IF(AC590="外注","",IF(AA590="",IF(AY590&lt;&gt;"","×",""),IF(VLOOKUP(AA590,カレンダマスタ!$H$66:$I$83,2,FALSE)&lt;&gt;AY590,"×","OK")))))</f>
        <v/>
      </c>
      <c r="BC590" s="355"/>
      <c r="BD590" s="349"/>
      <c r="BE590" s="349"/>
      <c r="BF590" s="349" t="str">
        <f t="shared" si="184"/>
        <v/>
      </c>
      <c r="BG590" s="349"/>
      <c r="BI590" s="357" t="str">
        <f t="shared" si="185"/>
        <v/>
      </c>
    </row>
    <row r="591" spans="2:61">
      <c r="B591" s="323"/>
      <c r="C591" s="539"/>
      <c r="D591" s="324"/>
      <c r="E591" s="325"/>
      <c r="F591" s="324"/>
      <c r="G591" s="591"/>
      <c r="H591" s="591"/>
      <c r="I591" s="339"/>
      <c r="J591" s="320"/>
      <c r="K591" s="319"/>
      <c r="L591" s="320"/>
      <c r="M591" s="320"/>
      <c r="N591" s="320"/>
      <c r="O591" s="340"/>
      <c r="P591" s="340"/>
      <c r="Q591" s="340"/>
      <c r="R591" s="327"/>
      <c r="S591" s="328"/>
      <c r="T591" s="341"/>
      <c r="U591" s="342"/>
      <c r="V591" s="342"/>
      <c r="W591" s="298"/>
      <c r="X591" s="326"/>
      <c r="Y591" s="326"/>
      <c r="Z591" s="326"/>
      <c r="AA591" s="327" t="str">
        <f t="shared" si="187"/>
        <v/>
      </c>
      <c r="AC591" s="544"/>
      <c r="AD591" s="545"/>
      <c r="AE591" s="545"/>
      <c r="AF591" s="545"/>
      <c r="AG591" s="546"/>
      <c r="AI591" s="348" t="str">
        <f>IF(月報!G591&lt;&gt;"",月報!G591,"")</f>
        <v/>
      </c>
      <c r="AJ591" s="349" t="str">
        <f>IF(月報!W591&lt;&gt;"",月報!W591*24,"")</f>
        <v/>
      </c>
      <c r="AK591" s="349" t="str">
        <f>IF(月報!P591&lt;&gt;"",月報!P591,"")</f>
        <v/>
      </c>
      <c r="AL591" s="349" t="str">
        <f>IF(月報!Q591&lt;&gt;"",IF(月報!Q591="平日残","",月報!Q591),"")</f>
        <v/>
      </c>
      <c r="AM591" s="349"/>
      <c r="AN591" s="349" t="str">
        <f t="shared" si="186"/>
        <v/>
      </c>
      <c r="AO591" s="349" t="str">
        <f>IF($E591="","",VLOOKUP($E591,カレンダマスタ!$A$5:$E$381,5,FALSE))</f>
        <v/>
      </c>
      <c r="AQ591" s="351"/>
      <c r="AR591" s="352"/>
      <c r="AS591" s="349"/>
      <c r="AU591" s="355"/>
      <c r="AV591" s="355" t="str">
        <f t="shared" si="188"/>
        <v/>
      </c>
      <c r="AW591" s="355" t="str">
        <f t="shared" si="189"/>
        <v/>
      </c>
      <c r="AX591" s="356" t="str">
        <f t="shared" si="190"/>
        <v/>
      </c>
      <c r="AY591" s="356" t="str">
        <f t="shared" si="191"/>
        <v/>
      </c>
      <c r="AZ591" s="357" t="str">
        <f>IF(AX591&amp;AW591="勤怠未設定","×",IF(AV591="勤怠修正","×",IF(AC591="外注","",IF(AA591="",IF(AY591&lt;&gt;"","×",""),IF(VLOOKUP(AA591,カレンダマスタ!$H$66:$I$83,2,FALSE)&lt;&gt;AY591,"×","OK")))))</f>
        <v/>
      </c>
      <c r="BC591" s="355"/>
      <c r="BD591" s="349"/>
      <c r="BE591" s="349"/>
      <c r="BF591" s="349" t="str">
        <f t="shared" si="184"/>
        <v/>
      </c>
      <c r="BG591" s="349"/>
      <c r="BI591" s="357" t="str">
        <f t="shared" si="185"/>
        <v/>
      </c>
    </row>
    <row r="592" spans="2:61">
      <c r="B592" s="323"/>
      <c r="C592" s="539"/>
      <c r="D592" s="324"/>
      <c r="E592" s="325"/>
      <c r="F592" s="324"/>
      <c r="G592" s="591"/>
      <c r="H592" s="591"/>
      <c r="I592" s="339"/>
      <c r="J592" s="320"/>
      <c r="K592" s="319"/>
      <c r="L592" s="320"/>
      <c r="M592" s="320"/>
      <c r="N592" s="320"/>
      <c r="O592" s="340"/>
      <c r="P592" s="340"/>
      <c r="Q592" s="340"/>
      <c r="R592" s="327"/>
      <c r="S592" s="328"/>
      <c r="T592" s="341"/>
      <c r="U592" s="342"/>
      <c r="V592" s="342"/>
      <c r="W592" s="298"/>
      <c r="X592" s="326"/>
      <c r="Y592" s="326"/>
      <c r="Z592" s="326"/>
      <c r="AA592" s="327" t="str">
        <f t="shared" si="187"/>
        <v/>
      </c>
      <c r="AC592" s="544"/>
      <c r="AD592" s="545"/>
      <c r="AE592" s="545"/>
      <c r="AF592" s="545"/>
      <c r="AG592" s="546"/>
      <c r="AI592" s="348" t="str">
        <f>IF(月報!G592&lt;&gt;"",月報!G592,"")</f>
        <v/>
      </c>
      <c r="AJ592" s="349" t="str">
        <f>IF(月報!W592&lt;&gt;"",月報!W592*24,"")</f>
        <v/>
      </c>
      <c r="AK592" s="349" t="str">
        <f>IF(月報!P592&lt;&gt;"",月報!P592,"")</f>
        <v/>
      </c>
      <c r="AL592" s="349" t="str">
        <f>IF(月報!Q592&lt;&gt;"",IF(月報!Q592="平日残","",月報!Q592),"")</f>
        <v/>
      </c>
      <c r="AM592" s="349"/>
      <c r="AN592" s="349" t="str">
        <f t="shared" si="186"/>
        <v/>
      </c>
      <c r="AO592" s="349" t="str">
        <f>IF($E592="","",VLOOKUP($E592,カレンダマスタ!$A$5:$E$381,5,FALSE))</f>
        <v/>
      </c>
      <c r="AQ592" s="351"/>
      <c r="AR592" s="352"/>
      <c r="AS592" s="349"/>
      <c r="AU592" s="355"/>
      <c r="AV592" s="355" t="str">
        <f t="shared" si="188"/>
        <v/>
      </c>
      <c r="AW592" s="355" t="str">
        <f t="shared" si="189"/>
        <v/>
      </c>
      <c r="AX592" s="356" t="str">
        <f t="shared" si="190"/>
        <v/>
      </c>
      <c r="AY592" s="356" t="str">
        <f t="shared" si="191"/>
        <v/>
      </c>
      <c r="AZ592" s="357" t="str">
        <f>IF(AX592&amp;AW592="勤怠未設定","×",IF(AV592="勤怠修正","×",IF(AC592="外注","",IF(AA592="",IF(AY592&lt;&gt;"","×",""),IF(VLOOKUP(AA592,カレンダマスタ!$H$66:$I$83,2,FALSE)&lt;&gt;AY592,"×","OK")))))</f>
        <v/>
      </c>
      <c r="BC592" s="355"/>
      <c r="BD592" s="349"/>
      <c r="BE592" s="349"/>
      <c r="BF592" s="349" t="str">
        <f t="shared" si="184"/>
        <v/>
      </c>
      <c r="BG592" s="349"/>
      <c r="BI592" s="357" t="str">
        <f t="shared" si="185"/>
        <v/>
      </c>
    </row>
    <row r="593" spans="2:61">
      <c r="B593" s="323"/>
      <c r="C593" s="539"/>
      <c r="D593" s="324"/>
      <c r="E593" s="325"/>
      <c r="F593" s="324"/>
      <c r="G593" s="591"/>
      <c r="H593" s="591"/>
      <c r="I593" s="339"/>
      <c r="J593" s="320"/>
      <c r="K593" s="319"/>
      <c r="L593" s="320"/>
      <c r="M593" s="320"/>
      <c r="N593" s="320"/>
      <c r="O593" s="340"/>
      <c r="P593" s="340"/>
      <c r="Q593" s="340"/>
      <c r="R593" s="327"/>
      <c r="S593" s="328"/>
      <c r="T593" s="341"/>
      <c r="U593" s="342"/>
      <c r="V593" s="342"/>
      <c r="W593" s="298"/>
      <c r="X593" s="326"/>
      <c r="Y593" s="326"/>
      <c r="Z593" s="326"/>
      <c r="AA593" s="327" t="str">
        <f t="shared" si="187"/>
        <v/>
      </c>
      <c r="AC593" s="544"/>
      <c r="AD593" s="545"/>
      <c r="AE593" s="545"/>
      <c r="AF593" s="545"/>
      <c r="AG593" s="546"/>
      <c r="AI593" s="348" t="str">
        <f>IF(月報!G593&lt;&gt;"",月報!G593,"")</f>
        <v/>
      </c>
      <c r="AJ593" s="349" t="str">
        <f>IF(月報!W593&lt;&gt;"",月報!W593*24,"")</f>
        <v/>
      </c>
      <c r="AK593" s="349" t="str">
        <f>IF(月報!P593&lt;&gt;"",月報!P593,"")</f>
        <v/>
      </c>
      <c r="AL593" s="349" t="str">
        <f>IF(月報!Q593&lt;&gt;"",IF(月報!Q593="平日残","",月報!Q593),"")</f>
        <v/>
      </c>
      <c r="AM593" s="349"/>
      <c r="AN593" s="349" t="str">
        <f t="shared" si="186"/>
        <v/>
      </c>
      <c r="AO593" s="349" t="str">
        <f>IF($E593="","",VLOOKUP($E593,カレンダマスタ!$A$5:$E$381,5,FALSE))</f>
        <v/>
      </c>
      <c r="AQ593" s="351"/>
      <c r="AR593" s="352"/>
      <c r="AS593" s="349"/>
      <c r="AU593" s="355"/>
      <c r="AV593" s="355" t="str">
        <f t="shared" si="188"/>
        <v/>
      </c>
      <c r="AW593" s="355" t="str">
        <f t="shared" si="189"/>
        <v/>
      </c>
      <c r="AX593" s="356" t="str">
        <f t="shared" si="190"/>
        <v/>
      </c>
      <c r="AY593" s="356" t="str">
        <f t="shared" si="191"/>
        <v/>
      </c>
      <c r="AZ593" s="357" t="str">
        <f>IF(AX593&amp;AW593="勤怠未設定","×",IF(AV593="勤怠修正","×",IF(AC593="外注","",IF(AA593="",IF(AY593&lt;&gt;"","×",""),IF(VLOOKUP(AA593,カレンダマスタ!$H$66:$I$83,2,FALSE)&lt;&gt;AY593,"×","OK")))))</f>
        <v/>
      </c>
      <c r="BC593" s="355"/>
      <c r="BD593" s="349"/>
      <c r="BE593" s="349"/>
      <c r="BF593" s="349" t="str">
        <f t="shared" si="184"/>
        <v/>
      </c>
      <c r="BG593" s="349"/>
      <c r="BI593" s="357" t="str">
        <f t="shared" si="185"/>
        <v/>
      </c>
    </row>
    <row r="594" spans="2:61">
      <c r="B594" s="323"/>
      <c r="C594" s="539"/>
      <c r="D594" s="324"/>
      <c r="E594" s="325"/>
      <c r="F594" s="324"/>
      <c r="G594" s="591"/>
      <c r="H594" s="591"/>
      <c r="I594" s="339"/>
      <c r="J594" s="320"/>
      <c r="K594" s="319"/>
      <c r="L594" s="320"/>
      <c r="M594" s="320"/>
      <c r="N594" s="320"/>
      <c r="O594" s="340"/>
      <c r="P594" s="340"/>
      <c r="Q594" s="340"/>
      <c r="R594" s="327"/>
      <c r="S594" s="328"/>
      <c r="T594" s="341"/>
      <c r="U594" s="342"/>
      <c r="V594" s="342"/>
      <c r="W594" s="298"/>
      <c r="X594" s="326"/>
      <c r="Y594" s="326"/>
      <c r="Z594" s="326"/>
      <c r="AA594" s="327" t="str">
        <f t="shared" si="187"/>
        <v/>
      </c>
      <c r="AC594" s="544"/>
      <c r="AD594" s="545"/>
      <c r="AE594" s="545"/>
      <c r="AF594" s="545"/>
      <c r="AG594" s="546"/>
      <c r="AI594" s="348" t="str">
        <f>IF(月報!G594&lt;&gt;"",月報!G594,"")</f>
        <v/>
      </c>
      <c r="AJ594" s="349" t="str">
        <f>IF(月報!W594&lt;&gt;"",月報!W594*24,"")</f>
        <v/>
      </c>
      <c r="AK594" s="349" t="str">
        <f>IF(月報!P594&lt;&gt;"",月報!P594,"")</f>
        <v/>
      </c>
      <c r="AL594" s="349" t="str">
        <f>IF(月報!Q594&lt;&gt;"",IF(月報!Q594="平日残","",月報!Q594),"")</f>
        <v/>
      </c>
      <c r="AM594" s="349"/>
      <c r="AN594" s="349" t="str">
        <f t="shared" si="186"/>
        <v/>
      </c>
      <c r="AO594" s="349" t="str">
        <f>IF($E594="","",VLOOKUP($E594,カレンダマスタ!$A$5:$E$381,5,FALSE))</f>
        <v/>
      </c>
      <c r="AQ594" s="351"/>
      <c r="AR594" s="352"/>
      <c r="AS594" s="349"/>
      <c r="AU594" s="355"/>
      <c r="AV594" s="355" t="str">
        <f t="shared" si="188"/>
        <v/>
      </c>
      <c r="AW594" s="355" t="str">
        <f t="shared" si="189"/>
        <v/>
      </c>
      <c r="AX594" s="356" t="str">
        <f t="shared" si="190"/>
        <v/>
      </c>
      <c r="AY594" s="356" t="str">
        <f t="shared" si="191"/>
        <v/>
      </c>
      <c r="AZ594" s="357" t="str">
        <f>IF(AX594&amp;AW594="勤怠未設定","×",IF(AV594="勤怠修正","×",IF(AC594="外注","",IF(AA594="",IF(AY594&lt;&gt;"","×",""),IF(VLOOKUP(AA594,カレンダマスタ!$H$66:$I$83,2,FALSE)&lt;&gt;AY594,"×","OK")))))</f>
        <v/>
      </c>
      <c r="BC594" s="355"/>
      <c r="BD594" s="349"/>
      <c r="BE594" s="349"/>
      <c r="BF594" s="349" t="str">
        <f t="shared" si="184"/>
        <v/>
      </c>
      <c r="BG594" s="349"/>
      <c r="BI594" s="357" t="str">
        <f t="shared" si="185"/>
        <v/>
      </c>
    </row>
    <row r="595" spans="2:61" ht="13.8" thickBot="1">
      <c r="B595" s="329"/>
      <c r="C595" s="540"/>
      <c r="D595" s="330"/>
      <c r="E595" s="331"/>
      <c r="F595" s="330"/>
      <c r="G595" s="592"/>
      <c r="H595" s="592"/>
      <c r="I595" s="343"/>
      <c r="J595" s="322"/>
      <c r="K595" s="321"/>
      <c r="L595" s="322"/>
      <c r="M595" s="322"/>
      <c r="N595" s="322"/>
      <c r="O595" s="344"/>
      <c r="P595" s="344"/>
      <c r="Q595" s="344"/>
      <c r="R595" s="333"/>
      <c r="S595" s="334"/>
      <c r="T595" s="345"/>
      <c r="U595" s="346"/>
      <c r="V595" s="346"/>
      <c r="W595" s="298"/>
      <c r="X595" s="332"/>
      <c r="Y595" s="332"/>
      <c r="Z595" s="332"/>
      <c r="AA595" s="333" t="str">
        <f t="shared" si="187"/>
        <v/>
      </c>
      <c r="AC595" s="547"/>
      <c r="AD595" s="548"/>
      <c r="AE595" s="548"/>
      <c r="AF595" s="548"/>
      <c r="AG595" s="549"/>
      <c r="AI595" s="348" t="str">
        <f>IF(月報!G595&lt;&gt;"",月報!G595,"")</f>
        <v/>
      </c>
      <c r="AJ595" s="350" t="str">
        <f>IF(月報!W595&lt;&gt;"",月報!W595*24,"")</f>
        <v/>
      </c>
      <c r="AK595" s="350" t="str">
        <f>IF(月報!P595&lt;&gt;"",月報!P595,"")</f>
        <v/>
      </c>
      <c r="AL595" s="350" t="str">
        <f>IF(月報!Q595&lt;&gt;"",IF(月報!Q595="平日残","",月報!Q595),"")</f>
        <v/>
      </c>
      <c r="AM595" s="350"/>
      <c r="AN595" s="350" t="str">
        <f t="shared" si="186"/>
        <v/>
      </c>
      <c r="AO595" s="350" t="str">
        <f>IF($E595="","",VLOOKUP($E595,カレンダマスタ!$A$5:$E$381,5,FALSE))</f>
        <v/>
      </c>
      <c r="AP595" s="347"/>
      <c r="AQ595" s="353"/>
      <c r="AR595" s="354"/>
      <c r="AS595" s="350"/>
      <c r="AT595" s="347"/>
      <c r="AU595" s="358"/>
      <c r="AV595" s="358" t="str">
        <f t="shared" si="188"/>
        <v/>
      </c>
      <c r="AW595" s="358" t="str">
        <f t="shared" si="189"/>
        <v/>
      </c>
      <c r="AX595" s="359" t="str">
        <f t="shared" si="190"/>
        <v/>
      </c>
      <c r="AY595" s="359" t="str">
        <f t="shared" si="191"/>
        <v/>
      </c>
      <c r="AZ595" s="360" t="str">
        <f>IF(AX595&amp;AW595="勤怠未設定","×",IF(AV595="勤怠修正","×",IF(AC595="外注","",IF(AA595="",IF(AY595&lt;&gt;"","×",""),IF(VLOOKUP(AA595,カレンダマスタ!$H$66:$I$83,2,FALSE)&lt;&gt;AY595,"×","OK")))))</f>
        <v/>
      </c>
      <c r="BC595" s="358"/>
      <c r="BD595" s="350"/>
      <c r="BE595" s="350"/>
      <c r="BF595" s="350" t="str">
        <f t="shared" si="184"/>
        <v/>
      </c>
      <c r="BG595" s="350"/>
      <c r="BI595" s="360" t="str">
        <f t="shared" si="185"/>
        <v/>
      </c>
    </row>
    <row r="596" spans="2:61">
      <c r="B596" s="176">
        <f>B551+1</f>
        <v>14</v>
      </c>
      <c r="C596" s="535">
        <v>340993</v>
      </c>
      <c r="D596" s="112" t="s">
        <v>552</v>
      </c>
      <c r="E596" s="582">
        <v>45403</v>
      </c>
      <c r="F596" s="112" t="s">
        <v>370</v>
      </c>
      <c r="G596" s="587"/>
      <c r="H596" s="587"/>
      <c r="I596" s="114"/>
      <c r="J596" s="118"/>
      <c r="K596" s="115"/>
      <c r="L596" s="116"/>
      <c r="M596" s="116"/>
      <c r="N596" s="117"/>
      <c r="O596" s="118"/>
      <c r="P596" s="118"/>
      <c r="Q596" s="118"/>
      <c r="R596" s="119"/>
      <c r="S596" s="120"/>
      <c r="T596" s="433" t="str">
        <f t="shared" si="183"/>
        <v/>
      </c>
      <c r="U596" s="428">
        <f>SUM(T596:T602)</f>
        <v>42.75</v>
      </c>
      <c r="V596" s="428" t="e">
        <f t="shared" ref="V596:V630" si="192">IF(AC596="外注",IF(AND(BC596&lt;1,ROUND((H596*24),1)=13),"外注2半",IF(AND(BC596&lt;1,ROUND((G596*24),1)=13.7),"外注1半",IF(AND(BC596&lt;1,G596=""),"外注休暇",""))),"")</f>
        <v>#N/A</v>
      </c>
      <c r="W596" s="298"/>
      <c r="X596" s="113" t="str">
        <f>IF(O596&lt;&gt;"",O596/24,"")</f>
        <v/>
      </c>
      <c r="Y596" s="113" t="str">
        <f t="shared" ref="Y596:Y630" si="193">IF(P596&lt;&gt;"",P596/24,"")</f>
        <v/>
      </c>
      <c r="Z596" s="113" t="str">
        <f t="shared" ref="Z596:Z630" si="194">IF(Q596&lt;&gt;"",Q596/24,"")</f>
        <v/>
      </c>
      <c r="AA596" s="119" t="str">
        <f t="shared" si="187"/>
        <v/>
      </c>
      <c r="AC596" s="183" t="e">
        <f>IF(C596&lt;&gt;"",VLOOKUP(C596,設定シート!$D$10:$N$109,11,FALSE),"")</f>
        <v>#N/A</v>
      </c>
      <c r="AD596" s="184" t="e">
        <f>IF(C596&lt;&gt;"",VLOOKUP(C596,設定シート!$D$10:$H$109,5,FALSE),"")</f>
        <v>#N/A</v>
      </c>
      <c r="AE596" s="185" t="e">
        <f>IF(C596&lt;&gt;"",VLOOKUP(C596,設定シート!$D$10:$L$109,9,FALSE),"")</f>
        <v>#N/A</v>
      </c>
      <c r="AF596" s="184" t="e">
        <f>IF($AD596="","",IF(LEFT($AD596,2)="NS","NS","CS"))</f>
        <v>#N/A</v>
      </c>
      <c r="AG596" s="203">
        <f t="shared" ref="AG596:AG630" si="195">IF(OR(R596="有給休暇",G596=""),0,IF(AQ596=1,0,1))</f>
        <v>0</v>
      </c>
      <c r="AI596" s="121" t="str">
        <f>IF(月報!G596&lt;&gt;"",月報!G596,"")</f>
        <v/>
      </c>
      <c r="AJ596" s="122" t="str">
        <f>IF(月報!W596&lt;&gt;"",月報!W596*24,"")</f>
        <v/>
      </c>
      <c r="AK596" s="122" t="str">
        <f>IF(月報!P596&lt;&gt;"",月報!P596,"")</f>
        <v/>
      </c>
      <c r="AL596" s="122" t="str">
        <f>IF(月報!Q596&lt;&gt;"",IF(月報!Q596="平日残","",月報!Q596),"")</f>
        <v/>
      </c>
      <c r="AM596" s="122"/>
      <c r="AN596" s="122" t="e">
        <f t="shared" si="186"/>
        <v>#N/A</v>
      </c>
      <c r="AO596" s="122" t="e">
        <f>IF($E596="","",VLOOKUP($E596,カレンダマスタ!$A$5:$E$381,5,FALSE))</f>
        <v>#N/A</v>
      </c>
      <c r="AQ596" s="195" t="str">
        <f>IF(G596="","",IF(VLOOKUP(E596,カレンダマスタ!$A$5:$D$381,4,FALSE)=0,"",1))</f>
        <v/>
      </c>
      <c r="AR596" s="123" t="str">
        <f>IF($G596="","",IF($AD596="NSTC",INDEX(カレンダマスタ!$I$26:$O$31,MATCH($G596,カレンダマスタ!$H$26:$H$31,1),MATCH($H596,カレンダマスタ!$I$25:$O$25,1)),
IF($AD596="CS本社",INDEX(カレンダマスタ!$I$36:$O$41,MATCH($G596,カレンダマスタ!$H$36:$H$41,1),MATCH($H596,カレンダマスタ!$I$35:$O$35,1)),
IF($AD596="NS本社",INDEX(カレンダマスタ!$I$94:$O$99,MATCH($G596,カレンダマスタ!$H$95:$H$100,1),MATCH($H596,カレンダマスタ!$I$93:$O$93,1)),
IF($AD596="ODC",INDEX(カレンダマスタ!$I$46:$O$51,MATCH($G596,カレンダマスタ!$H$46:$H$51,1),MATCH($H596,カレンダマスタ!$I$45:$O$45,1)),
IF($AD596="NS東京TC",INDEX(カレンダマスタ!$I$56:$O$61,MATCH($G596,カレンダマスタ!$H$56:$H$61,1),MATCH($H596,カレンダマスタ!$I$55:$O$55,1)),""))))))</f>
        <v/>
      </c>
      <c r="AS596" s="122" t="e">
        <f t="shared" ref="AS596:AS630" si="196">IF(AC596="社員","",IF(R596="有給休暇","",IF(AND(AF596="CS",AQ596=1)=TRUE,"OK",IF(AR596&lt;&gt;"",IF(TIMEVALUE(MID(I596,1,10))=AR596,"OK","×"),""))))</f>
        <v>#N/A</v>
      </c>
      <c r="AU596" s="124" t="e">
        <f>IF(E596="","",VLOOKUP($E596,カレンダマスタ!$A$4:$E$381,4,FALSE))</f>
        <v>#N/A</v>
      </c>
      <c r="AV596" s="124" t="str">
        <f t="shared" si="188"/>
        <v/>
      </c>
      <c r="AW596" s="124" t="str">
        <f t="shared" si="189"/>
        <v/>
      </c>
      <c r="AX596" s="125" t="e">
        <f t="shared" si="190"/>
        <v>#N/A</v>
      </c>
      <c r="AY596" s="125" t="e">
        <f t="shared" si="191"/>
        <v>#N/A</v>
      </c>
      <c r="AZ596" s="114" t="e">
        <f>IF(AX596&amp;AW596="勤怠未設定","×",IF(AV596="勤怠修正","×",IF(AC596="外注","",IF(AA596="",IF(AY596&lt;&gt;"","×",""),IF(VLOOKUP(AA596,カレンダマスタ!$H$66:$I$83,2,FALSE)&lt;&gt;AY596,"×","OK")))))</f>
        <v>#N/A</v>
      </c>
      <c r="BC596" s="124" t="e">
        <f>IF(E596="","",VLOOKUP($E596,カレンダマスタ!$A$4:$E$381,4,FALSE))</f>
        <v>#N/A</v>
      </c>
      <c r="BD596" s="122" t="e">
        <f>IF(AC596="社員","",IF(AG596=0,"",IF(AD596="NSTC",IF(COUNTIF(カレンダマスタ!$Q$5:$Q$32,G596)=1,"OK","×"),
IF(AD596="NS本社",IF(COUNTIF(カレンダマスタ!$T$5:$T$32,G596)=1,"OK","×"),IF(COUNTIF(カレンダマスタ!$R$5:$R$32,G596)=1,"OK","×")))))</f>
        <v>#N/A</v>
      </c>
      <c r="BE596" s="122" t="e">
        <f>IF(AC596="社員","",IF(G596="","",IF(R596&lt;&gt;"","",IF(AF596="CS","OK",IF(VLOOKUP(E596,カレンダマスタ!$A$5:$D$381,4,FALSE)&gt;0,"",IF(OR(G596*24&gt;10.84,H596*24&lt;14.5)=TRUE,"×","OK"))))))</f>
        <v>#N/A</v>
      </c>
      <c r="BF596" s="122" t="e">
        <f t="shared" si="184"/>
        <v>#N/A</v>
      </c>
      <c r="BG596" s="127" t="e">
        <f t="shared" ref="BG596:BG659" si="197">IF(AE596="派遣","",IF(G596="","",IF(R596="有給休暇","",IF(S596="","×","OK"))))</f>
        <v>#N/A</v>
      </c>
      <c r="BI596" s="114" t="e">
        <f t="shared" ref="BI596:BI630" si="198">IF(OR(AO596="×",AS596="×",AZ596="×",BE596="×",BF596="TW未入力",BF596="週報未入力",BG596="×"),"×","")</f>
        <v>#N/A</v>
      </c>
    </row>
    <row r="597" spans="2:61">
      <c r="B597" s="111"/>
      <c r="C597" s="536">
        <v>340993</v>
      </c>
      <c r="D597" s="128" t="s">
        <v>552</v>
      </c>
      <c r="E597" s="583">
        <v>45404</v>
      </c>
      <c r="F597" s="128" t="s">
        <v>201</v>
      </c>
      <c r="G597" s="588">
        <v>0.375</v>
      </c>
      <c r="H597" s="588">
        <v>0.78125</v>
      </c>
      <c r="I597" s="130" t="s">
        <v>200</v>
      </c>
      <c r="J597" s="139">
        <v>8.75</v>
      </c>
      <c r="K597" s="131"/>
      <c r="L597" s="132"/>
      <c r="M597" s="132"/>
      <c r="N597" s="141"/>
      <c r="O597" s="139">
        <v>8</v>
      </c>
      <c r="P597" s="139">
        <v>0.75</v>
      </c>
      <c r="Q597" s="139"/>
      <c r="R597" s="133"/>
      <c r="S597" s="134" t="s">
        <v>594</v>
      </c>
      <c r="T597" s="434">
        <f t="shared" si="183"/>
        <v>8.75</v>
      </c>
      <c r="U597" s="429"/>
      <c r="V597" s="429" t="e">
        <f t="shared" si="192"/>
        <v>#N/A</v>
      </c>
      <c r="W597" s="298"/>
      <c r="X597" s="129">
        <f t="shared" ref="X597:X630" si="199">IF(O597&lt;&gt;"",O597/24,"")</f>
        <v>0.33333333333333331</v>
      </c>
      <c r="Y597" s="129">
        <f t="shared" si="193"/>
        <v>3.125E-2</v>
      </c>
      <c r="Z597" s="129" t="str">
        <f t="shared" si="194"/>
        <v/>
      </c>
      <c r="AA597" s="133" t="str">
        <f t="shared" si="187"/>
        <v/>
      </c>
      <c r="AC597" s="186" t="e">
        <f>AC596</f>
        <v>#N/A</v>
      </c>
      <c r="AD597" s="186" t="e">
        <f>AD596</f>
        <v>#N/A</v>
      </c>
      <c r="AE597" s="186" t="e">
        <f>AE596</f>
        <v>#N/A</v>
      </c>
      <c r="AF597" s="186" t="e">
        <f>AF596</f>
        <v>#N/A</v>
      </c>
      <c r="AG597" s="204" t="e">
        <f t="shared" si="195"/>
        <v>#N/A</v>
      </c>
      <c r="AI597" s="135" t="str">
        <f>IF(月報!G597&lt;&gt;"",月報!G597,"")</f>
        <v/>
      </c>
      <c r="AJ597" s="126">
        <f>IF(月報!W597&lt;&gt;"",月報!W597*24,"")</f>
        <v>8.8333333333333339</v>
      </c>
      <c r="AK597" s="126" t="str">
        <f>IF(月報!P597&lt;&gt;"",月報!P597,"")</f>
        <v/>
      </c>
      <c r="AL597" s="126" t="str">
        <f>IF(月報!Q597&lt;&gt;"",IF(月報!Q597="平日残","",月報!Q597),"")</f>
        <v/>
      </c>
      <c r="AM597" s="126"/>
      <c r="AN597" s="126" t="e">
        <f t="shared" si="186"/>
        <v>#N/A</v>
      </c>
      <c r="AO597" s="126" t="e">
        <f>IF($E597="","",VLOOKUP($E597,カレンダマスタ!$A$5:$E$381,5,FALSE))</f>
        <v>#N/A</v>
      </c>
      <c r="AQ597" s="196" t="e">
        <f>IF(G597="","",IF(VLOOKUP(E597,カレンダマスタ!$A$5:$D$381,4,FALSE)=0,"",1))</f>
        <v>#N/A</v>
      </c>
      <c r="AR597" s="136" t="e">
        <f>IF($G597="","",IF($AD597="NSTC",INDEX(カレンダマスタ!$I$26:$O$31,MATCH($G597,カレンダマスタ!$H$26:$H$31,1),MATCH($H597,カレンダマスタ!$I$25:$O$25,1)),
IF($AD597="CS本社",INDEX(カレンダマスタ!$I$36:$O$41,MATCH($G597,カレンダマスタ!$H$36:$H$41,1),MATCH($H597,カレンダマスタ!$I$35:$O$35,1)),
IF($AD597="NS本社",INDEX(カレンダマスタ!$I$94:$O$99,MATCH($G597,カレンダマスタ!$H$95:$H$100,1),MATCH($H597,カレンダマスタ!$I$93:$O$93,1)),
IF($AD597="ODC",INDEX(カレンダマスタ!$I$46:$O$51,MATCH($G597,カレンダマスタ!$H$46:$H$51,1),MATCH($H597,カレンダマスタ!$I$45:$O$45,1)),
IF($AD597="NS東京TC",INDEX(カレンダマスタ!$I$56:$O$61,MATCH($G597,カレンダマスタ!$H$56:$H$61,1),MATCH($H597,カレンダマスタ!$I$55:$O$55,1)),""))))))</f>
        <v>#N/A</v>
      </c>
      <c r="AS597" s="126" t="e">
        <f t="shared" si="196"/>
        <v>#N/A</v>
      </c>
      <c r="AU597" s="137" t="e">
        <f>IF(E597="","",VLOOKUP($E597,カレンダマスタ!$A$4:$E$381,4,FALSE))</f>
        <v>#N/A</v>
      </c>
      <c r="AV597" s="137" t="str">
        <f t="shared" si="188"/>
        <v/>
      </c>
      <c r="AW597" s="137" t="str">
        <f t="shared" si="189"/>
        <v/>
      </c>
      <c r="AX597" s="138" t="e">
        <f t="shared" si="190"/>
        <v>#N/A</v>
      </c>
      <c r="AY597" s="138" t="e">
        <f t="shared" si="191"/>
        <v>#N/A</v>
      </c>
      <c r="AZ597" s="130" t="e">
        <f>IF(AX597&amp;AW597="勤怠未設定","×",IF(AV597="勤怠修正","×",IF(AC597="外注","",IF(AA597="",IF(AY597&lt;&gt;"","×",""),IF(VLOOKUP(AA597,カレンダマスタ!$H$66:$I$83,2,FALSE)&lt;&gt;AY597,"×","OK")))))</f>
        <v>#N/A</v>
      </c>
      <c r="BC597" s="137" t="e">
        <f>IF(E597="","",VLOOKUP($E597,カレンダマスタ!$A$4:$E$381,4,FALSE))</f>
        <v>#N/A</v>
      </c>
      <c r="BD597" s="126" t="e">
        <f>IF(AC597="社員","",IF(AG597=0,"",IF(AD597="NSTC",IF(COUNTIF(カレンダマスタ!$Q$5:$Q$32,G597)=1,"OK","×"),
IF(AD597="NS本社",IF(COUNTIF(カレンダマスタ!$T$5:$T$32,G597)=1,"OK","×"),IF(COUNTIF(カレンダマスタ!$R$5:$R$32,G597)=1,"OK","×")))))</f>
        <v>#N/A</v>
      </c>
      <c r="BE597" s="126" t="e">
        <f>IF(AC597="社員","",IF(G597="","",IF(R597&lt;&gt;"","",IF(AF597="CS","OK",IF(VLOOKUP(E597,カレンダマスタ!$A$5:$D$381,4,FALSE)&gt;0,"",IF(OR(G597*24&gt;10.84,H597*24&lt;14.5)=TRUE,"×","OK"))))))</f>
        <v>#N/A</v>
      </c>
      <c r="BF597" s="126" t="e">
        <f t="shared" si="184"/>
        <v>#N/A</v>
      </c>
      <c r="BG597" s="126" t="e">
        <f t="shared" si="197"/>
        <v>#N/A</v>
      </c>
      <c r="BI597" s="130" t="e">
        <f t="shared" si="198"/>
        <v>#N/A</v>
      </c>
    </row>
    <row r="598" spans="2:61">
      <c r="B598" s="111"/>
      <c r="C598" s="536">
        <v>340993</v>
      </c>
      <c r="D598" s="128" t="s">
        <v>552</v>
      </c>
      <c r="E598" s="583">
        <v>45405</v>
      </c>
      <c r="F598" s="128" t="s">
        <v>203</v>
      </c>
      <c r="G598" s="588">
        <v>0.375</v>
      </c>
      <c r="H598" s="588">
        <v>0.79166666666666663</v>
      </c>
      <c r="I598" s="130" t="s">
        <v>200</v>
      </c>
      <c r="J598" s="139">
        <v>9</v>
      </c>
      <c r="K598" s="131"/>
      <c r="L598" s="132"/>
      <c r="M598" s="132"/>
      <c r="N598" s="141"/>
      <c r="O598" s="139">
        <v>8</v>
      </c>
      <c r="P598" s="139">
        <v>1</v>
      </c>
      <c r="Q598" s="139"/>
      <c r="R598" s="133"/>
      <c r="S598" s="134" t="s">
        <v>594</v>
      </c>
      <c r="T598" s="434">
        <f t="shared" si="183"/>
        <v>9</v>
      </c>
      <c r="U598" s="429"/>
      <c r="V598" s="429" t="e">
        <f t="shared" si="192"/>
        <v>#N/A</v>
      </c>
      <c r="W598" s="298"/>
      <c r="X598" s="129">
        <f t="shared" si="199"/>
        <v>0.33333333333333331</v>
      </c>
      <c r="Y598" s="129">
        <f t="shared" si="193"/>
        <v>4.1666666666666664E-2</v>
      </c>
      <c r="Z598" s="129" t="str">
        <f t="shared" si="194"/>
        <v/>
      </c>
      <c r="AA598" s="133" t="str">
        <f t="shared" si="187"/>
        <v/>
      </c>
      <c r="AC598" s="186" t="e">
        <f>AC596</f>
        <v>#N/A</v>
      </c>
      <c r="AD598" s="187" t="e">
        <f>AD596</f>
        <v>#N/A</v>
      </c>
      <c r="AE598" s="187" t="e">
        <f>AE596</f>
        <v>#N/A</v>
      </c>
      <c r="AF598" s="187" t="e">
        <f>AF596</f>
        <v>#N/A</v>
      </c>
      <c r="AG598" s="204" t="e">
        <f t="shared" si="195"/>
        <v>#N/A</v>
      </c>
      <c r="AI598" s="135" t="str">
        <f>IF(月報!G598&lt;&gt;"",月報!G598,"")</f>
        <v/>
      </c>
      <c r="AJ598" s="126">
        <f>IF(月報!W598&lt;&gt;"",月報!W598*24,"")</f>
        <v>9</v>
      </c>
      <c r="AK598" s="126" t="str">
        <f>IF(月報!P598&lt;&gt;"",月報!P598,"")</f>
        <v/>
      </c>
      <c r="AL598" s="126" t="str">
        <f>IF(月報!Q598&lt;&gt;"",IF(月報!Q598="平日残","",月報!Q598),"")</f>
        <v/>
      </c>
      <c r="AM598" s="126"/>
      <c r="AN598" s="126" t="e">
        <f t="shared" si="186"/>
        <v>#N/A</v>
      </c>
      <c r="AO598" s="126" t="e">
        <f>IF($E598="","",VLOOKUP($E598,カレンダマスタ!$A$5:$E$381,5,FALSE))</f>
        <v>#N/A</v>
      </c>
      <c r="AQ598" s="196" t="e">
        <f>IF(G598="","",IF(VLOOKUP(E598,カレンダマスタ!$A$5:$D$381,4,FALSE)=0,"",1))</f>
        <v>#N/A</v>
      </c>
      <c r="AR598" s="136" t="e">
        <f>IF($G598="","",IF($AD598="NSTC",INDEX(カレンダマスタ!$I$26:$O$31,MATCH($G598,カレンダマスタ!$H$26:$H$31,1),MATCH($H598,カレンダマスタ!$I$25:$O$25,1)),
IF($AD598="CS本社",INDEX(カレンダマスタ!$I$36:$O$41,MATCH($G598,カレンダマスタ!$H$36:$H$41,1),MATCH($H598,カレンダマスタ!$I$35:$O$35,1)),
IF($AD598="NS本社",INDEX(カレンダマスタ!$I$94:$O$99,MATCH($G598,カレンダマスタ!$H$95:$H$100,1),MATCH($H598,カレンダマスタ!$I$93:$O$93,1)),
IF($AD598="ODC",INDEX(カレンダマスタ!$I$46:$O$51,MATCH($G598,カレンダマスタ!$H$46:$H$51,1),MATCH($H598,カレンダマスタ!$I$45:$O$45,1)),
IF($AD598="NS東京TC",INDEX(カレンダマスタ!$I$56:$O$61,MATCH($G598,カレンダマスタ!$H$56:$H$61,1),MATCH($H598,カレンダマスタ!$I$55:$O$55,1)),""))))))</f>
        <v>#N/A</v>
      </c>
      <c r="AS598" s="126" t="e">
        <f t="shared" si="196"/>
        <v>#N/A</v>
      </c>
      <c r="AU598" s="137" t="e">
        <f>IF(E598="","",VLOOKUP($E598,カレンダマスタ!$A$4:$E$381,4,FALSE))</f>
        <v>#N/A</v>
      </c>
      <c r="AV598" s="137" t="str">
        <f t="shared" si="188"/>
        <v/>
      </c>
      <c r="AW598" s="137" t="str">
        <f t="shared" si="189"/>
        <v/>
      </c>
      <c r="AX598" s="138" t="e">
        <f t="shared" si="190"/>
        <v>#N/A</v>
      </c>
      <c r="AY598" s="138" t="e">
        <f t="shared" si="191"/>
        <v>#N/A</v>
      </c>
      <c r="AZ598" s="130" t="e">
        <f>IF(AX598&amp;AW598="勤怠未設定","×",IF(AV598="勤怠修正","×",IF(AC598="外注","",IF(AA598="",IF(AY598&lt;&gt;"","×",""),IF(VLOOKUP(AA598,カレンダマスタ!$H$66:$I$83,2,FALSE)&lt;&gt;AY598,"×","OK")))))</f>
        <v>#N/A</v>
      </c>
      <c r="BC598" s="137" t="e">
        <f>IF(E598="","",VLOOKUP($E598,カレンダマスタ!$A$4:$E$381,4,FALSE))</f>
        <v>#N/A</v>
      </c>
      <c r="BD598" s="126" t="e">
        <f>IF(AC598="社員","",IF(AG598=0,"",IF(AD598="NSTC",IF(COUNTIF(カレンダマスタ!$Q$5:$Q$32,G598)=1,"OK","×"),
IF(AD598="NS本社",IF(COUNTIF(カレンダマスタ!$T$5:$T$32,G598)=1,"OK","×"),IF(COUNTIF(カレンダマスタ!$R$5:$R$32,G598)=1,"OK","×")))))</f>
        <v>#N/A</v>
      </c>
      <c r="BE598" s="126" t="e">
        <f>IF(AC598="社員","",IF(G598="","",IF(R598&lt;&gt;"","",IF(AF598="CS","OK",IF(VLOOKUP(E598,カレンダマスタ!$A$5:$D$381,4,FALSE)&gt;0,"",IF(OR(G598*24&gt;10.84,H598*24&lt;14.5)=TRUE,"×","OK"))))))</f>
        <v>#N/A</v>
      </c>
      <c r="BF598" s="126" t="e">
        <f t="shared" si="184"/>
        <v>#N/A</v>
      </c>
      <c r="BG598" s="126" t="e">
        <f t="shared" si="197"/>
        <v>#N/A</v>
      </c>
      <c r="BI598" s="130" t="e">
        <f t="shared" si="198"/>
        <v>#N/A</v>
      </c>
    </row>
    <row r="599" spans="2:61">
      <c r="B599" s="111"/>
      <c r="C599" s="536">
        <v>340993</v>
      </c>
      <c r="D599" s="128" t="s">
        <v>552</v>
      </c>
      <c r="E599" s="583">
        <v>45406</v>
      </c>
      <c r="F599" s="128" t="s">
        <v>204</v>
      </c>
      <c r="G599" s="588">
        <v>0.375</v>
      </c>
      <c r="H599" s="588">
        <v>0.75</v>
      </c>
      <c r="I599" s="130" t="s">
        <v>200</v>
      </c>
      <c r="J599" s="139">
        <v>8</v>
      </c>
      <c r="K599" s="131"/>
      <c r="L599" s="132"/>
      <c r="M599" s="132"/>
      <c r="N599" s="141"/>
      <c r="O599" s="139">
        <v>8</v>
      </c>
      <c r="P599" s="139"/>
      <c r="Q599" s="139"/>
      <c r="R599" s="133"/>
      <c r="S599" s="134" t="s">
        <v>594</v>
      </c>
      <c r="T599" s="434">
        <f t="shared" si="183"/>
        <v>8</v>
      </c>
      <c r="U599" s="429"/>
      <c r="V599" s="429" t="e">
        <f t="shared" si="192"/>
        <v>#N/A</v>
      </c>
      <c r="W599" s="298"/>
      <c r="X599" s="129">
        <f t="shared" si="199"/>
        <v>0.33333333333333331</v>
      </c>
      <c r="Y599" s="129" t="str">
        <f t="shared" si="193"/>
        <v/>
      </c>
      <c r="Z599" s="129" t="str">
        <f t="shared" si="194"/>
        <v/>
      </c>
      <c r="AA599" s="133" t="str">
        <f t="shared" si="187"/>
        <v/>
      </c>
      <c r="AC599" s="186" t="e">
        <f>AC596</f>
        <v>#N/A</v>
      </c>
      <c r="AD599" s="187" t="e">
        <f>AD596</f>
        <v>#N/A</v>
      </c>
      <c r="AE599" s="187" t="e">
        <f>AE596</f>
        <v>#N/A</v>
      </c>
      <c r="AF599" s="187" t="e">
        <f>AF596</f>
        <v>#N/A</v>
      </c>
      <c r="AG599" s="204" t="e">
        <f t="shared" si="195"/>
        <v>#N/A</v>
      </c>
      <c r="AI599" s="140" t="str">
        <f>IF(月報!G599&lt;&gt;"",月報!G599,"")</f>
        <v/>
      </c>
      <c r="AJ599" s="126">
        <f>IF(月報!W599&lt;&gt;"",月報!W599*24,"")</f>
        <v>8</v>
      </c>
      <c r="AK599" s="126" t="str">
        <f>IF(月報!P599&lt;&gt;"",月報!P599,"")</f>
        <v/>
      </c>
      <c r="AL599" s="126" t="str">
        <f>IF(月報!Q599&lt;&gt;"",IF(月報!Q599="平日残","",月報!Q599),"")</f>
        <v/>
      </c>
      <c r="AM599" s="126"/>
      <c r="AN599" s="126" t="e">
        <f t="shared" si="186"/>
        <v>#N/A</v>
      </c>
      <c r="AO599" s="126" t="e">
        <f>IF($E599="","",VLOOKUP($E599,カレンダマスタ!$A$5:$E$381,5,FALSE))</f>
        <v>#N/A</v>
      </c>
      <c r="AQ599" s="196" t="e">
        <f>IF(G599="","",IF(VLOOKUP(E599,カレンダマスタ!$A$5:$D$381,4,FALSE)=0,"",1))</f>
        <v>#N/A</v>
      </c>
      <c r="AR599" s="136" t="e">
        <f>IF($G599="","",IF($AD599="NSTC",INDEX(カレンダマスタ!$I$26:$O$31,MATCH($G599,カレンダマスタ!$H$26:$H$31,1),MATCH($H599,カレンダマスタ!$I$25:$O$25,1)),
IF($AD599="CS本社",INDEX(カレンダマスタ!$I$36:$O$41,MATCH($G599,カレンダマスタ!$H$36:$H$41,1),MATCH($H599,カレンダマスタ!$I$35:$O$35,1)),
IF($AD599="NS本社",INDEX(カレンダマスタ!$I$94:$O$99,MATCH($G599,カレンダマスタ!$H$95:$H$100,1),MATCH($H599,カレンダマスタ!$I$93:$O$93,1)),
IF($AD599="ODC",INDEX(カレンダマスタ!$I$46:$O$51,MATCH($G599,カレンダマスタ!$H$46:$H$51,1),MATCH($H599,カレンダマスタ!$I$45:$O$45,1)),
IF($AD599="NS東京TC",INDEX(カレンダマスタ!$I$56:$O$61,MATCH($G599,カレンダマスタ!$H$56:$H$61,1),MATCH($H599,カレンダマスタ!$I$55:$O$55,1)),""))))))</f>
        <v>#N/A</v>
      </c>
      <c r="AS599" s="126" t="e">
        <f t="shared" si="196"/>
        <v>#N/A</v>
      </c>
      <c r="AU599" s="137" t="e">
        <f>IF(E599="","",VLOOKUP($E599,カレンダマスタ!$A$4:$E$381,4,FALSE))</f>
        <v>#N/A</v>
      </c>
      <c r="AV599" s="137" t="str">
        <f t="shared" si="188"/>
        <v/>
      </c>
      <c r="AW599" s="137" t="str">
        <f t="shared" si="189"/>
        <v/>
      </c>
      <c r="AX599" s="138" t="e">
        <f t="shared" si="190"/>
        <v>#N/A</v>
      </c>
      <c r="AY599" s="138" t="e">
        <f t="shared" si="191"/>
        <v>#N/A</v>
      </c>
      <c r="AZ599" s="130" t="e">
        <f>IF(AX599&amp;AW599="勤怠未設定","×",IF(AV599="勤怠修正","×",IF(AC599="外注","",IF(AA599="",IF(AY599&lt;&gt;"","×",""),IF(VLOOKUP(AA599,カレンダマスタ!$H$66:$I$83,2,FALSE)&lt;&gt;AY599,"×","OK")))))</f>
        <v>#N/A</v>
      </c>
      <c r="BC599" s="137" t="e">
        <f>IF(E599="","",VLOOKUP($E599,カレンダマスタ!$A$4:$E$381,4,FALSE))</f>
        <v>#N/A</v>
      </c>
      <c r="BD599" s="126" t="e">
        <f>IF(AC599="社員","",IF(AG599=0,"",IF(AD599="NSTC",IF(COUNTIF(カレンダマスタ!$Q$5:$Q$32,G599)=1,"OK","×"),
IF(AD599="NS本社",IF(COUNTIF(カレンダマスタ!$T$5:$T$32,G599)=1,"OK","×"),IF(COUNTIF(カレンダマスタ!$R$5:$R$32,G599)=1,"OK","×")))))</f>
        <v>#N/A</v>
      </c>
      <c r="BE599" s="126" t="e">
        <f>IF(AC599="社員","",IF(G599="","",IF(R599&lt;&gt;"","",IF(AF599="CS","OK",IF(VLOOKUP(E599,カレンダマスタ!$A$5:$D$381,4,FALSE)&gt;0,"",IF(OR(G599*24&gt;10.84,H599*24&lt;14.5)=TRUE,"×","OK"))))))</f>
        <v>#N/A</v>
      </c>
      <c r="BF599" s="126" t="e">
        <f t="shared" si="184"/>
        <v>#N/A</v>
      </c>
      <c r="BG599" s="126" t="e">
        <f t="shared" si="197"/>
        <v>#N/A</v>
      </c>
      <c r="BI599" s="130" t="e">
        <f t="shared" si="198"/>
        <v>#N/A</v>
      </c>
    </row>
    <row r="600" spans="2:61">
      <c r="B600" s="111"/>
      <c r="C600" s="536">
        <v>340993</v>
      </c>
      <c r="D600" s="128" t="s">
        <v>552</v>
      </c>
      <c r="E600" s="583">
        <v>45407</v>
      </c>
      <c r="F600" s="128" t="s">
        <v>205</v>
      </c>
      <c r="G600" s="588">
        <v>0.375</v>
      </c>
      <c r="H600" s="588">
        <v>0.79166666666666663</v>
      </c>
      <c r="I600" s="130" t="s">
        <v>200</v>
      </c>
      <c r="J600" s="139">
        <v>9</v>
      </c>
      <c r="K600" s="131"/>
      <c r="L600" s="132"/>
      <c r="M600" s="132"/>
      <c r="N600" s="141"/>
      <c r="O600" s="139">
        <v>8</v>
      </c>
      <c r="P600" s="139">
        <v>1</v>
      </c>
      <c r="Q600" s="139"/>
      <c r="R600" s="133"/>
      <c r="S600" s="134" t="s">
        <v>594</v>
      </c>
      <c r="T600" s="434">
        <f t="shared" si="183"/>
        <v>9</v>
      </c>
      <c r="U600" s="429"/>
      <c r="V600" s="429" t="e">
        <f t="shared" si="192"/>
        <v>#N/A</v>
      </c>
      <c r="W600" s="298"/>
      <c r="X600" s="129">
        <f t="shared" si="199"/>
        <v>0.33333333333333331</v>
      </c>
      <c r="Y600" s="129">
        <f t="shared" si="193"/>
        <v>4.1666666666666664E-2</v>
      </c>
      <c r="Z600" s="129" t="str">
        <f t="shared" si="194"/>
        <v/>
      </c>
      <c r="AA600" s="133" t="str">
        <f t="shared" si="187"/>
        <v/>
      </c>
      <c r="AC600" s="186" t="e">
        <f>AC596</f>
        <v>#N/A</v>
      </c>
      <c r="AD600" s="187" t="e">
        <f>AD596</f>
        <v>#N/A</v>
      </c>
      <c r="AE600" s="187" t="e">
        <f>AE596</f>
        <v>#N/A</v>
      </c>
      <c r="AF600" s="187" t="e">
        <f>AF596</f>
        <v>#N/A</v>
      </c>
      <c r="AG600" s="204" t="e">
        <f t="shared" si="195"/>
        <v>#N/A</v>
      </c>
      <c r="AI600" s="140" t="str">
        <f>IF(月報!G600&lt;&gt;"",月報!G600,"")</f>
        <v/>
      </c>
      <c r="AJ600" s="126">
        <f>IF(月報!W600&lt;&gt;"",月報!W600*24,"")</f>
        <v>9</v>
      </c>
      <c r="AK600" s="126" t="str">
        <f>IF(月報!P600&lt;&gt;"",月報!P600,"")</f>
        <v/>
      </c>
      <c r="AL600" s="126" t="str">
        <f>IF(月報!Q600&lt;&gt;"",IF(月報!Q600="平日残","",月報!Q600),"")</f>
        <v/>
      </c>
      <c r="AM600" s="126"/>
      <c r="AN600" s="126" t="e">
        <f t="shared" si="186"/>
        <v>#N/A</v>
      </c>
      <c r="AO600" s="126" t="e">
        <f>IF($E600="","",VLOOKUP($E600,カレンダマスタ!$A$5:$E$381,5,FALSE))</f>
        <v>#N/A</v>
      </c>
      <c r="AQ600" s="196" t="e">
        <f>IF(G600="","",IF(VLOOKUP(E600,カレンダマスタ!$A$5:$D$381,4,FALSE)=0,"",1))</f>
        <v>#N/A</v>
      </c>
      <c r="AR600" s="136" t="e">
        <f>IF($G600="","",IF($AD600="NSTC",INDEX(カレンダマスタ!$I$26:$O$31,MATCH($G600,カレンダマスタ!$H$26:$H$31,1),MATCH($H600,カレンダマスタ!$I$25:$O$25,1)),
IF($AD600="CS本社",INDEX(カレンダマスタ!$I$36:$O$41,MATCH($G600,カレンダマスタ!$H$36:$H$41,1),MATCH($H600,カレンダマスタ!$I$35:$O$35,1)),
IF($AD600="NS本社",INDEX(カレンダマスタ!$I$94:$O$99,MATCH($G600,カレンダマスタ!$H$95:$H$100,1),MATCH($H600,カレンダマスタ!$I$93:$O$93,1)),
IF($AD600="ODC",INDEX(カレンダマスタ!$I$46:$O$51,MATCH($G600,カレンダマスタ!$H$46:$H$51,1),MATCH($H600,カレンダマスタ!$I$45:$O$45,1)),
IF($AD600="NS東京TC",INDEX(カレンダマスタ!$I$56:$O$61,MATCH($G600,カレンダマスタ!$H$56:$H$61,1),MATCH($H600,カレンダマスタ!$I$55:$O$55,1)),""))))))</f>
        <v>#N/A</v>
      </c>
      <c r="AS600" s="126" t="e">
        <f t="shared" si="196"/>
        <v>#N/A</v>
      </c>
      <c r="AU600" s="137" t="e">
        <f>IF(E600="","",VLOOKUP($E600,カレンダマスタ!$A$4:$E$381,4,FALSE))</f>
        <v>#N/A</v>
      </c>
      <c r="AV600" s="137" t="str">
        <f t="shared" si="188"/>
        <v/>
      </c>
      <c r="AW600" s="137" t="str">
        <f t="shared" si="189"/>
        <v/>
      </c>
      <c r="AX600" s="138" t="e">
        <f t="shared" si="190"/>
        <v>#N/A</v>
      </c>
      <c r="AY600" s="138" t="e">
        <f t="shared" si="191"/>
        <v>#N/A</v>
      </c>
      <c r="AZ600" s="130" t="e">
        <f>IF(AX600&amp;AW600="勤怠未設定","×",IF(AV600="勤怠修正","×",IF(AC600="外注","",IF(AA600="",IF(AY600&lt;&gt;"","×",""),IF(VLOOKUP(AA600,カレンダマスタ!$H$66:$I$83,2,FALSE)&lt;&gt;AY600,"×","OK")))))</f>
        <v>#N/A</v>
      </c>
      <c r="BC600" s="137" t="e">
        <f>IF(E600="","",VLOOKUP($E600,カレンダマスタ!$A$4:$E$381,4,FALSE))</f>
        <v>#N/A</v>
      </c>
      <c r="BD600" s="126" t="e">
        <f>IF(AC600="社員","",IF(AG600=0,"",IF(AD600="NSTC",IF(COUNTIF(カレンダマスタ!$Q$5:$Q$32,G600)=1,"OK","×"),
IF(AD600="NS本社",IF(COUNTIF(カレンダマスタ!$T$5:$T$32,G600)=1,"OK","×"),IF(COUNTIF(カレンダマスタ!$R$5:$R$32,G600)=1,"OK","×")))))</f>
        <v>#N/A</v>
      </c>
      <c r="BE600" s="126" t="e">
        <f>IF(AC600="社員","",IF(G600="","",IF(R600&lt;&gt;"","",IF(AF600="CS","OK",IF(VLOOKUP(E600,カレンダマスタ!$A$5:$D$381,4,FALSE)&gt;0,"",IF(OR(G600*24&gt;10.84,H600*24&lt;14.5)=TRUE,"×","OK"))))))</f>
        <v>#N/A</v>
      </c>
      <c r="BF600" s="126" t="e">
        <f t="shared" si="184"/>
        <v>#N/A</v>
      </c>
      <c r="BG600" s="126" t="e">
        <f t="shared" si="197"/>
        <v>#N/A</v>
      </c>
      <c r="BI600" s="130" t="e">
        <f t="shared" si="198"/>
        <v>#N/A</v>
      </c>
    </row>
    <row r="601" spans="2:61">
      <c r="B601" s="111"/>
      <c r="C601" s="536">
        <v>340993</v>
      </c>
      <c r="D601" s="128" t="s">
        <v>552</v>
      </c>
      <c r="E601" s="583">
        <v>45408</v>
      </c>
      <c r="F601" s="128" t="s">
        <v>199</v>
      </c>
      <c r="G601" s="588">
        <v>0.375</v>
      </c>
      <c r="H601" s="588">
        <v>0.75</v>
      </c>
      <c r="I601" s="130" t="s">
        <v>200</v>
      </c>
      <c r="J601" s="139">
        <v>8</v>
      </c>
      <c r="K601" s="131"/>
      <c r="L601" s="132"/>
      <c r="M601" s="132"/>
      <c r="N601" s="141"/>
      <c r="O601" s="139"/>
      <c r="P601" s="139"/>
      <c r="Q601" s="139">
        <v>8</v>
      </c>
      <c r="R601" s="133" t="s">
        <v>596</v>
      </c>
      <c r="S601" s="134"/>
      <c r="T601" s="434">
        <f t="shared" si="183"/>
        <v>8</v>
      </c>
      <c r="U601" s="429"/>
      <c r="V601" s="429" t="e">
        <f t="shared" si="192"/>
        <v>#N/A</v>
      </c>
      <c r="W601" s="298"/>
      <c r="X601" s="129" t="str">
        <f t="shared" si="199"/>
        <v/>
      </c>
      <c r="Y601" s="129" t="str">
        <f t="shared" si="193"/>
        <v/>
      </c>
      <c r="Z601" s="129">
        <f t="shared" si="194"/>
        <v>0.33333333333333331</v>
      </c>
      <c r="AA601" s="133" t="e">
        <f t="shared" si="187"/>
        <v>#N/A</v>
      </c>
      <c r="AC601" s="186" t="e">
        <f>AC596</f>
        <v>#N/A</v>
      </c>
      <c r="AD601" s="187" t="e">
        <f>AD596</f>
        <v>#N/A</v>
      </c>
      <c r="AE601" s="187" t="e">
        <f>AE596</f>
        <v>#N/A</v>
      </c>
      <c r="AF601" s="187" t="e">
        <f>AF596</f>
        <v>#N/A</v>
      </c>
      <c r="AG601" s="204">
        <f t="shared" si="195"/>
        <v>0</v>
      </c>
      <c r="AI601" s="135" t="str">
        <f>IF(月報!G601&lt;&gt;"",月報!G601,"")</f>
        <v/>
      </c>
      <c r="AJ601" s="126">
        <f>IF(月報!W601&lt;&gt;"",月報!W601*24,"")</f>
        <v>8</v>
      </c>
      <c r="AK601" s="126" t="str">
        <f>IF(月報!P601&lt;&gt;"",月報!P601,"")</f>
        <v>有休</v>
      </c>
      <c r="AL601" s="126" t="str">
        <f>IF(月報!Q601&lt;&gt;"",IF(月報!Q601="平日残","",月報!Q601),"")</f>
        <v/>
      </c>
      <c r="AM601" s="126"/>
      <c r="AN601" s="126" t="e">
        <f t="shared" si="186"/>
        <v>#N/A</v>
      </c>
      <c r="AO601" s="126" t="e">
        <f>IF($E601="","",VLOOKUP($E601,カレンダマスタ!$A$5:$E$381,5,FALSE))</f>
        <v>#N/A</v>
      </c>
      <c r="AQ601" s="196" t="e">
        <f>IF(G601="","",IF(VLOOKUP(E601,カレンダマスタ!$A$5:$D$381,4,FALSE)=0,"",1))</f>
        <v>#N/A</v>
      </c>
      <c r="AR601" s="136" t="e">
        <f>IF($G601="","",IF($AD601="NSTC",INDEX(カレンダマスタ!$I$26:$O$31,MATCH($G601,カレンダマスタ!$H$26:$H$31,1),MATCH($H601,カレンダマスタ!$I$25:$O$25,1)),
IF($AD601="CS本社",INDEX(カレンダマスタ!$I$36:$O$41,MATCH($G601,カレンダマスタ!$H$36:$H$41,1),MATCH($H601,カレンダマスタ!$I$35:$O$35,1)),
IF($AD601="NS本社",INDEX(カレンダマスタ!$I$94:$O$99,MATCH($G601,カレンダマスタ!$H$95:$H$100,1),MATCH($H601,カレンダマスタ!$I$93:$O$93,1)),
IF($AD601="ODC",INDEX(カレンダマスタ!$I$46:$O$51,MATCH($G601,カレンダマスタ!$H$46:$H$51,1),MATCH($H601,カレンダマスタ!$I$45:$O$45,1)),
IF($AD601="NS東京TC",INDEX(カレンダマスタ!$I$56:$O$61,MATCH($G601,カレンダマスタ!$H$56:$H$61,1),MATCH($H601,カレンダマスタ!$I$55:$O$55,1)),""))))))</f>
        <v>#N/A</v>
      </c>
      <c r="AS601" s="126" t="e">
        <f t="shared" si="196"/>
        <v>#N/A</v>
      </c>
      <c r="AU601" s="137" t="e">
        <f>IF(E601="","",VLOOKUP($E601,カレンダマスタ!$A$4:$E$381,4,FALSE))</f>
        <v>#N/A</v>
      </c>
      <c r="AV601" s="137" t="e">
        <f t="shared" si="188"/>
        <v>#N/A</v>
      </c>
      <c r="AW601" s="137" t="str">
        <f t="shared" si="189"/>
        <v/>
      </c>
      <c r="AX601" s="138" t="e">
        <f t="shared" si="190"/>
        <v>#N/A</v>
      </c>
      <c r="AY601" s="138" t="e">
        <f t="shared" si="191"/>
        <v>#N/A</v>
      </c>
      <c r="AZ601" s="130" t="e">
        <f>IF(AX601&amp;AW601="勤怠未設定","×",IF(AV601="勤怠修正","×",IF(AC601="外注","",IF(AA601="",IF(AY601&lt;&gt;"","×",""),IF(VLOOKUP(AA601,カレンダマスタ!$H$66:$I$83,2,FALSE)&lt;&gt;AY601,"×","OK")))))</f>
        <v>#N/A</v>
      </c>
      <c r="BC601" s="137" t="e">
        <f>IF(E601="","",VLOOKUP($E601,カレンダマスタ!$A$4:$E$381,4,FALSE))</f>
        <v>#N/A</v>
      </c>
      <c r="BD601" s="126" t="e">
        <f>IF(AC601="社員","",IF(AG601=0,"",IF(AD601="NSTC",IF(COUNTIF(カレンダマスタ!$Q$5:$Q$32,G601)=1,"OK","×"),
IF(AD601="NS本社",IF(COUNTIF(カレンダマスタ!$T$5:$T$32,G601)=1,"OK","×"),IF(COUNTIF(カレンダマスタ!$R$5:$R$32,G601)=1,"OK","×")))))</f>
        <v>#N/A</v>
      </c>
      <c r="BE601" s="126" t="e">
        <f>IF(AC601="社員","",IF(G601="","",IF(R601&lt;&gt;"","",IF(AF601="CS","OK",IF(VLOOKUP(E601,カレンダマスタ!$A$5:$D$381,4,FALSE)&gt;0,"",IF(OR(G601*24&gt;10.84,H601*24&lt;14.5)=TRUE,"×","OK"))))))</f>
        <v>#N/A</v>
      </c>
      <c r="BF601" s="126" t="e">
        <f t="shared" si="184"/>
        <v>#N/A</v>
      </c>
      <c r="BG601" s="126" t="e">
        <f t="shared" si="197"/>
        <v>#N/A</v>
      </c>
      <c r="BI601" s="130" t="e">
        <f t="shared" si="198"/>
        <v>#N/A</v>
      </c>
    </row>
    <row r="602" spans="2:61">
      <c r="B602" s="111"/>
      <c r="C602" s="537">
        <v>340993</v>
      </c>
      <c r="D602" s="142" t="s">
        <v>552</v>
      </c>
      <c r="E602" s="584">
        <v>45409</v>
      </c>
      <c r="F602" s="142" t="s">
        <v>369</v>
      </c>
      <c r="G602" s="589"/>
      <c r="H602" s="589"/>
      <c r="I602" s="144"/>
      <c r="J602" s="148"/>
      <c r="K602" s="145"/>
      <c r="L602" s="146"/>
      <c r="M602" s="146"/>
      <c r="N602" s="147"/>
      <c r="O602" s="148"/>
      <c r="P602" s="148"/>
      <c r="Q602" s="148"/>
      <c r="R602" s="149"/>
      <c r="S602" s="156"/>
      <c r="T602" s="435" t="str">
        <f t="shared" si="183"/>
        <v/>
      </c>
      <c r="U602" s="430"/>
      <c r="V602" s="430" t="e">
        <f t="shared" si="192"/>
        <v>#N/A</v>
      </c>
      <c r="W602" s="298"/>
      <c r="X602" s="143" t="str">
        <f t="shared" si="199"/>
        <v/>
      </c>
      <c r="Y602" s="143" t="str">
        <f t="shared" si="193"/>
        <v/>
      </c>
      <c r="Z602" s="143" t="str">
        <f t="shared" si="194"/>
        <v/>
      </c>
      <c r="AA602" s="149" t="str">
        <f t="shared" si="187"/>
        <v/>
      </c>
      <c r="AC602" s="188" t="e">
        <f>AC596</f>
        <v>#N/A</v>
      </c>
      <c r="AD602" s="189" t="e">
        <f>AD596</f>
        <v>#N/A</v>
      </c>
      <c r="AE602" s="189" t="e">
        <f>AE596</f>
        <v>#N/A</v>
      </c>
      <c r="AF602" s="189" t="e">
        <f>AF596</f>
        <v>#N/A</v>
      </c>
      <c r="AG602" s="205">
        <f t="shared" si="195"/>
        <v>0</v>
      </c>
      <c r="AI602" s="150" t="str">
        <f>IF(月報!G602&lt;&gt;"",月報!G602,"")</f>
        <v/>
      </c>
      <c r="AJ602" s="151" t="str">
        <f>IF(月報!W602&lt;&gt;"",月報!W602*24,"")</f>
        <v/>
      </c>
      <c r="AK602" s="151" t="str">
        <f>IF(月報!P602&lt;&gt;"",月報!P602,"")</f>
        <v/>
      </c>
      <c r="AL602" s="151" t="str">
        <f>IF(月報!Q602&lt;&gt;"",IF(月報!Q602="平日残","",月報!Q602),"")</f>
        <v/>
      </c>
      <c r="AM602" s="151"/>
      <c r="AN602" s="151" t="e">
        <f t="shared" si="186"/>
        <v>#N/A</v>
      </c>
      <c r="AO602" s="151" t="e">
        <f>IF($E602="","",VLOOKUP($E602,カレンダマスタ!$A$5:$E$381,5,FALSE))</f>
        <v>#N/A</v>
      </c>
      <c r="AQ602" s="197" t="str">
        <f>IF(G602="","",IF(VLOOKUP(E602,カレンダマスタ!$A$5:$D$381,4,FALSE)=0,"",1))</f>
        <v/>
      </c>
      <c r="AR602" s="152" t="str">
        <f>IF($G602="","",IF($AD602="NSTC",INDEX(カレンダマスタ!$I$26:$O$31,MATCH($G602,カレンダマスタ!$H$26:$H$31,1),MATCH($H602,カレンダマスタ!$I$25:$O$25,1)),
IF($AD602="CS本社",INDEX(カレンダマスタ!$I$36:$O$41,MATCH($G602,カレンダマスタ!$H$36:$H$41,1),MATCH($H602,カレンダマスタ!$I$35:$O$35,1)),
IF($AD602="NS本社",INDEX(カレンダマスタ!$I$94:$O$99,MATCH($G602,カレンダマスタ!$H$95:$H$100,1),MATCH($H602,カレンダマスタ!$I$93:$O$93,1)),
IF($AD602="ODC",INDEX(カレンダマスタ!$I$46:$O$51,MATCH($G602,カレンダマスタ!$H$46:$H$51,1),MATCH($H602,カレンダマスタ!$I$45:$O$45,1)),
IF($AD602="NS東京TC",INDEX(カレンダマスタ!$I$56:$O$61,MATCH($G602,カレンダマスタ!$H$56:$H$61,1),MATCH($H602,カレンダマスタ!$I$55:$O$55,1)),""))))))</f>
        <v/>
      </c>
      <c r="AS602" s="151" t="e">
        <f t="shared" si="196"/>
        <v>#N/A</v>
      </c>
      <c r="AU602" s="153" t="e">
        <f>IF(E602="","",VLOOKUP($E602,カレンダマスタ!$A$4:$E$381,4,FALSE))</f>
        <v>#N/A</v>
      </c>
      <c r="AV602" s="153" t="str">
        <f t="shared" si="188"/>
        <v/>
      </c>
      <c r="AW602" s="153" t="str">
        <f t="shared" si="189"/>
        <v/>
      </c>
      <c r="AX602" s="154" t="e">
        <f t="shared" si="190"/>
        <v>#N/A</v>
      </c>
      <c r="AY602" s="154" t="e">
        <f t="shared" si="191"/>
        <v>#N/A</v>
      </c>
      <c r="AZ602" s="144" t="e">
        <f>IF(AX602&amp;AW602="勤怠未設定","×",IF(AV602="勤怠修正","×",IF(AC602="外注","",IF(AA602="",IF(AY602&lt;&gt;"","×",""),IF(VLOOKUP(AA602,カレンダマスタ!$H$66:$I$83,2,FALSE)&lt;&gt;AY602,"×","OK")))))</f>
        <v>#N/A</v>
      </c>
      <c r="BC602" s="153" t="e">
        <f>IF(E602="","",VLOOKUP($E602,カレンダマスタ!$A$4:$E$381,4,FALSE))</f>
        <v>#N/A</v>
      </c>
      <c r="BD602" s="151" t="e">
        <f>IF(AC602="社員","",IF(AG602=0,"",IF(AD602="NSTC",IF(COUNTIF(カレンダマスタ!$Q$5:$Q$32,G602)=1,"OK","×"),
IF(AD602="NS本社",IF(COUNTIF(カレンダマスタ!$T$5:$T$32,G602)=1,"OK","×"),IF(COUNTIF(カレンダマスタ!$R$5:$R$32,G602)=1,"OK","×")))))</f>
        <v>#N/A</v>
      </c>
      <c r="BE602" s="151" t="e">
        <f>IF(AC602="社員","",IF(G602="","",IF(R602&lt;&gt;"","",IF(AF602="CS","OK",IF(VLOOKUP(E602,カレンダマスタ!$A$5:$D$381,4,FALSE)&gt;0,"",IF(OR(G602*24&gt;10.84,H602*24&lt;14.5)=TRUE,"×","OK"))))))</f>
        <v>#N/A</v>
      </c>
      <c r="BF602" s="151" t="e">
        <f t="shared" si="184"/>
        <v>#N/A</v>
      </c>
      <c r="BG602" s="151" t="e">
        <f t="shared" si="197"/>
        <v>#N/A</v>
      </c>
      <c r="BI602" s="144" t="e">
        <f t="shared" si="198"/>
        <v>#N/A</v>
      </c>
    </row>
    <row r="603" spans="2:61">
      <c r="B603" s="111"/>
      <c r="C603" s="535">
        <v>340993</v>
      </c>
      <c r="D603" s="112" t="s">
        <v>552</v>
      </c>
      <c r="E603" s="582">
        <v>45410</v>
      </c>
      <c r="F603" s="112" t="s">
        <v>370</v>
      </c>
      <c r="G603" s="587"/>
      <c r="H603" s="587"/>
      <c r="I603" s="114"/>
      <c r="J603" s="118"/>
      <c r="K603" s="115"/>
      <c r="L603" s="116"/>
      <c r="M603" s="116"/>
      <c r="N603" s="117"/>
      <c r="O603" s="118"/>
      <c r="P603" s="118"/>
      <c r="Q603" s="118"/>
      <c r="R603" s="119"/>
      <c r="S603" s="120"/>
      <c r="T603" s="433" t="str">
        <f t="shared" si="183"/>
        <v/>
      </c>
      <c r="U603" s="431">
        <f>SUM(T603:T609)</f>
        <v>0</v>
      </c>
      <c r="V603" s="431" t="e">
        <f t="shared" si="192"/>
        <v>#N/A</v>
      </c>
      <c r="W603" s="298"/>
      <c r="X603" s="113" t="str">
        <f t="shared" si="199"/>
        <v/>
      </c>
      <c r="Y603" s="113" t="str">
        <f t="shared" si="193"/>
        <v/>
      </c>
      <c r="Z603" s="113" t="str">
        <f t="shared" si="194"/>
        <v/>
      </c>
      <c r="AA603" s="119" t="str">
        <f t="shared" si="187"/>
        <v/>
      </c>
      <c r="AC603" s="190" t="e">
        <f>AC596</f>
        <v>#N/A</v>
      </c>
      <c r="AD603" s="191" t="e">
        <f>AD596</f>
        <v>#N/A</v>
      </c>
      <c r="AE603" s="191" t="e">
        <f>AE596</f>
        <v>#N/A</v>
      </c>
      <c r="AF603" s="191" t="e">
        <f>AF596</f>
        <v>#N/A</v>
      </c>
      <c r="AG603" s="206">
        <f t="shared" si="195"/>
        <v>0</v>
      </c>
      <c r="AI603" s="155" t="str">
        <f>IF(月報!G603&lt;&gt;"",月報!G603,"")</f>
        <v/>
      </c>
      <c r="AJ603" s="122" t="str">
        <f>IF(月報!W603&lt;&gt;"",月報!W603*24,"")</f>
        <v/>
      </c>
      <c r="AK603" s="122" t="str">
        <f>IF(月報!P603&lt;&gt;"",月報!P603,"")</f>
        <v/>
      </c>
      <c r="AL603" s="122" t="str">
        <f>IF(月報!Q603&lt;&gt;"",IF(月報!Q603="平日残","",月報!Q603),"")</f>
        <v/>
      </c>
      <c r="AM603" s="122"/>
      <c r="AN603" s="122" t="e">
        <f t="shared" si="186"/>
        <v>#N/A</v>
      </c>
      <c r="AO603" s="122" t="e">
        <f>IF($E603="","",VLOOKUP($E603,カレンダマスタ!$A$5:$E$381,5,FALSE))</f>
        <v>#N/A</v>
      </c>
      <c r="AQ603" s="195" t="str">
        <f>IF(G603="","",IF(VLOOKUP(E603,カレンダマスタ!$A$5:$D$381,4,FALSE)=0,"",1))</f>
        <v/>
      </c>
      <c r="AR603" s="123" t="str">
        <f>IF($G603="","",IF($AD603="NSTC",INDEX(カレンダマスタ!$I$26:$O$31,MATCH($G603,カレンダマスタ!$H$26:$H$31,1),MATCH($H603,カレンダマスタ!$I$25:$O$25,1)),
IF($AD603="CS本社",INDEX(カレンダマスタ!$I$36:$O$41,MATCH($G603,カレンダマスタ!$H$36:$H$41,1),MATCH($H603,カレンダマスタ!$I$35:$O$35,1)),
IF($AD603="NS本社",INDEX(カレンダマスタ!$I$94:$O$99,MATCH($G603,カレンダマスタ!$H$95:$H$100,1),MATCH($H603,カレンダマスタ!$I$93:$O$93,1)),
IF($AD603="ODC",INDEX(カレンダマスタ!$I$46:$O$51,MATCH($G603,カレンダマスタ!$H$46:$H$51,1),MATCH($H603,カレンダマスタ!$I$45:$O$45,1)),
IF($AD603="NS東京TC",INDEX(カレンダマスタ!$I$56:$O$61,MATCH($G603,カレンダマスタ!$H$56:$H$61,1),MATCH($H603,カレンダマスタ!$I$55:$O$55,1)),""))))))</f>
        <v/>
      </c>
      <c r="AS603" s="122" t="e">
        <f t="shared" si="196"/>
        <v>#N/A</v>
      </c>
      <c r="AU603" s="124" t="e">
        <f>IF(E603="","",VLOOKUP($E603,カレンダマスタ!$A$4:$E$381,4,FALSE))</f>
        <v>#N/A</v>
      </c>
      <c r="AV603" s="124" t="str">
        <f t="shared" si="188"/>
        <v/>
      </c>
      <c r="AW603" s="124" t="str">
        <f t="shared" si="189"/>
        <v/>
      </c>
      <c r="AX603" s="125" t="e">
        <f t="shared" si="190"/>
        <v>#N/A</v>
      </c>
      <c r="AY603" s="125" t="e">
        <f t="shared" si="191"/>
        <v>#N/A</v>
      </c>
      <c r="AZ603" s="114" t="e">
        <f>IF(AX603&amp;AW603="勤怠未設定","×",IF(AV603="勤怠修正","×",IF(AC603="外注","",IF(AA603="",IF(AY603&lt;&gt;"","×",""),IF(VLOOKUP(AA603,カレンダマスタ!$H$66:$I$83,2,FALSE)&lt;&gt;AY603,"×","OK")))))</f>
        <v>#N/A</v>
      </c>
      <c r="BC603" s="124" t="e">
        <f>IF(E603="","",VLOOKUP($E603,カレンダマスタ!$A$4:$E$381,4,FALSE))</f>
        <v>#N/A</v>
      </c>
      <c r="BD603" s="122" t="e">
        <f>IF(AC603="社員","",IF(AG603=0,"",IF(AD603="NSTC",IF(COUNTIF(カレンダマスタ!$Q$5:$Q$32,G603)=1,"OK","×"),
IF(AD603="NS本社",IF(COUNTIF(カレンダマスタ!$T$5:$T$32,G603)=1,"OK","×"),IF(COUNTIF(カレンダマスタ!$R$5:$R$32,G603)=1,"OK","×")))))</f>
        <v>#N/A</v>
      </c>
      <c r="BE603" s="122" t="e">
        <f>IF(AC603="社員","",IF(G603="","",IF(R603&lt;&gt;"","",IF(AF603="CS","OK",IF(VLOOKUP(E603,カレンダマスタ!$A$5:$D$381,4,FALSE)&gt;0,"",IF(OR(G603*24&gt;10.84,H603*24&lt;14.5)=TRUE,"×","OK"))))))</f>
        <v>#N/A</v>
      </c>
      <c r="BF603" s="122" t="e">
        <f t="shared" si="184"/>
        <v>#N/A</v>
      </c>
      <c r="BG603" s="122" t="e">
        <f t="shared" si="197"/>
        <v>#N/A</v>
      </c>
      <c r="BI603" s="114" t="e">
        <f t="shared" si="198"/>
        <v>#N/A</v>
      </c>
    </row>
    <row r="604" spans="2:61">
      <c r="B604" s="111"/>
      <c r="C604" s="536">
        <v>340993</v>
      </c>
      <c r="D604" s="128" t="s">
        <v>552</v>
      </c>
      <c r="E604" s="583">
        <v>45411</v>
      </c>
      <c r="F604" s="128" t="s">
        <v>201</v>
      </c>
      <c r="G604" s="588"/>
      <c r="H604" s="588"/>
      <c r="I604" s="130"/>
      <c r="J604" s="139"/>
      <c r="K604" s="131"/>
      <c r="L604" s="132"/>
      <c r="M604" s="132"/>
      <c r="N604" s="141"/>
      <c r="O604" s="139"/>
      <c r="P604" s="139"/>
      <c r="Q604" s="139"/>
      <c r="R604" s="133"/>
      <c r="S604" s="134"/>
      <c r="T604" s="434" t="str">
        <f t="shared" si="183"/>
        <v/>
      </c>
      <c r="U604" s="429"/>
      <c r="V604" s="429" t="e">
        <f t="shared" si="192"/>
        <v>#N/A</v>
      </c>
      <c r="W604" s="298"/>
      <c r="X604" s="129" t="str">
        <f t="shared" si="199"/>
        <v/>
      </c>
      <c r="Y604" s="129" t="str">
        <f t="shared" si="193"/>
        <v/>
      </c>
      <c r="Z604" s="129" t="str">
        <f t="shared" si="194"/>
        <v/>
      </c>
      <c r="AA604" s="133" t="str">
        <f t="shared" si="187"/>
        <v/>
      </c>
      <c r="AC604" s="186" t="e">
        <f>AC596</f>
        <v>#N/A</v>
      </c>
      <c r="AD604" s="187" t="e">
        <f>AD596</f>
        <v>#N/A</v>
      </c>
      <c r="AE604" s="187" t="e">
        <f>AE596</f>
        <v>#N/A</v>
      </c>
      <c r="AF604" s="187" t="e">
        <f>AF596</f>
        <v>#N/A</v>
      </c>
      <c r="AG604" s="204">
        <f t="shared" si="195"/>
        <v>0</v>
      </c>
      <c r="AI604" s="135" t="str">
        <f>IF(月報!G604&lt;&gt;"",月報!G604,"")</f>
        <v/>
      </c>
      <c r="AJ604" s="126" t="str">
        <f>IF(月報!W604&lt;&gt;"",月報!W604*24,"")</f>
        <v/>
      </c>
      <c r="AK604" s="126" t="str">
        <f>IF(月報!P604&lt;&gt;"",月報!P604,"")</f>
        <v/>
      </c>
      <c r="AL604" s="126" t="str">
        <f>IF(月報!Q604&lt;&gt;"",IF(月報!Q604="平日残","",月報!Q604),"")</f>
        <v/>
      </c>
      <c r="AM604" s="126"/>
      <c r="AN604" s="126" t="e">
        <f t="shared" si="186"/>
        <v>#N/A</v>
      </c>
      <c r="AO604" s="126" t="e">
        <f>IF($E604="","",VLOOKUP($E604,カレンダマスタ!$A$5:$E$381,5,FALSE))</f>
        <v>#N/A</v>
      </c>
      <c r="AQ604" s="196" t="str">
        <f>IF(G604="","",IF(VLOOKUP(E604,カレンダマスタ!$A$5:$D$381,4,FALSE)=0,"",1))</f>
        <v/>
      </c>
      <c r="AR604" s="136" t="str">
        <f>IF($G604="","",IF($AD604="NSTC",INDEX(カレンダマスタ!$I$26:$O$31,MATCH($G604,カレンダマスタ!$H$26:$H$31,1),MATCH($H604,カレンダマスタ!$I$25:$O$25,1)),
IF($AD604="CS本社",INDEX(カレンダマスタ!$I$36:$O$41,MATCH($G604,カレンダマスタ!$H$36:$H$41,1),MATCH($H604,カレンダマスタ!$I$35:$O$35,1)),
IF($AD604="NS本社",INDEX(カレンダマスタ!$I$94:$O$99,MATCH($G604,カレンダマスタ!$H$95:$H$100,1),MATCH($H604,カレンダマスタ!$I$93:$O$93,1)),
IF($AD604="ODC",INDEX(カレンダマスタ!$I$46:$O$51,MATCH($G604,カレンダマスタ!$H$46:$H$51,1),MATCH($H604,カレンダマスタ!$I$45:$O$45,1)),
IF($AD604="NS東京TC",INDEX(カレンダマスタ!$I$56:$O$61,MATCH($G604,カレンダマスタ!$H$56:$H$61,1),MATCH($H604,カレンダマスタ!$I$55:$O$55,1)),""))))))</f>
        <v/>
      </c>
      <c r="AS604" s="126" t="e">
        <f t="shared" si="196"/>
        <v>#N/A</v>
      </c>
      <c r="AU604" s="137" t="e">
        <f>IF(E604="","",VLOOKUP($E604,カレンダマスタ!$A$4:$E$381,4,FALSE))</f>
        <v>#N/A</v>
      </c>
      <c r="AV604" s="137" t="str">
        <f t="shared" si="188"/>
        <v/>
      </c>
      <c r="AW604" s="137" t="str">
        <f t="shared" si="189"/>
        <v/>
      </c>
      <c r="AX604" s="138" t="e">
        <f t="shared" si="190"/>
        <v>#N/A</v>
      </c>
      <c r="AY604" s="138" t="e">
        <f t="shared" si="191"/>
        <v>#N/A</v>
      </c>
      <c r="AZ604" s="130" t="e">
        <f>IF(AX604&amp;AW604="勤怠未設定","×",IF(AV604="勤怠修正","×",IF(AC604="外注","",IF(AA604="",IF(AY604&lt;&gt;"","×",""),IF(VLOOKUP(AA604,カレンダマスタ!$H$66:$I$83,2,FALSE)&lt;&gt;AY604,"×","OK")))))</f>
        <v>#N/A</v>
      </c>
      <c r="BC604" s="137" t="e">
        <f>IF(E604="","",VLOOKUP($E604,カレンダマスタ!$A$4:$E$381,4,FALSE))</f>
        <v>#N/A</v>
      </c>
      <c r="BD604" s="126" t="e">
        <f>IF(AC604="社員","",IF(AG604=0,"",IF(AD604="NSTC",IF(COUNTIF(カレンダマスタ!$Q$5:$Q$32,G604)=1,"OK","×"),
IF(AD604="NS本社",IF(COUNTIF(カレンダマスタ!$T$5:$T$32,G604)=1,"OK","×"),IF(COUNTIF(カレンダマスタ!$R$5:$R$32,G604)=1,"OK","×")))))</f>
        <v>#N/A</v>
      </c>
      <c r="BE604" s="126" t="e">
        <f>IF(AC604="社員","",IF(G604="","",IF(R604&lt;&gt;"","",IF(AF604="CS","OK",IF(VLOOKUP(E604,カレンダマスタ!$A$5:$D$381,4,FALSE)&gt;0,"",IF(OR(G604*24&gt;10.84,H604*24&lt;14.5)=TRUE,"×","OK"))))))</f>
        <v>#N/A</v>
      </c>
      <c r="BF604" s="126" t="e">
        <f t="shared" si="184"/>
        <v>#N/A</v>
      </c>
      <c r="BG604" s="126" t="e">
        <f t="shared" si="197"/>
        <v>#N/A</v>
      </c>
      <c r="BI604" s="130" t="e">
        <f t="shared" si="198"/>
        <v>#N/A</v>
      </c>
    </row>
    <row r="605" spans="2:61">
      <c r="B605" s="111"/>
      <c r="C605" s="536">
        <v>340993</v>
      </c>
      <c r="D605" s="128" t="s">
        <v>552</v>
      </c>
      <c r="E605" s="583">
        <v>45412</v>
      </c>
      <c r="F605" s="128" t="s">
        <v>203</v>
      </c>
      <c r="G605" s="588"/>
      <c r="H605" s="588"/>
      <c r="I605" s="130"/>
      <c r="J605" s="139"/>
      <c r="K605" s="131"/>
      <c r="L605" s="132"/>
      <c r="M605" s="132"/>
      <c r="N605" s="141"/>
      <c r="O605" s="139"/>
      <c r="P605" s="139"/>
      <c r="Q605" s="139"/>
      <c r="R605" s="133"/>
      <c r="S605" s="134"/>
      <c r="T605" s="434" t="str">
        <f t="shared" si="183"/>
        <v/>
      </c>
      <c r="U605" s="429"/>
      <c r="V605" s="429" t="e">
        <f t="shared" si="192"/>
        <v>#N/A</v>
      </c>
      <c r="W605" s="298"/>
      <c r="X605" s="129" t="str">
        <f t="shared" si="199"/>
        <v/>
      </c>
      <c r="Y605" s="129" t="str">
        <f t="shared" si="193"/>
        <v/>
      </c>
      <c r="Z605" s="129" t="str">
        <f t="shared" si="194"/>
        <v/>
      </c>
      <c r="AA605" s="133" t="str">
        <f t="shared" si="187"/>
        <v/>
      </c>
      <c r="AC605" s="186" t="e">
        <f>AC596</f>
        <v>#N/A</v>
      </c>
      <c r="AD605" s="187" t="e">
        <f>AD596</f>
        <v>#N/A</v>
      </c>
      <c r="AE605" s="187" t="e">
        <f>AE596</f>
        <v>#N/A</v>
      </c>
      <c r="AF605" s="187" t="e">
        <f>AF596</f>
        <v>#N/A</v>
      </c>
      <c r="AG605" s="204">
        <f t="shared" si="195"/>
        <v>0</v>
      </c>
      <c r="AI605" s="135" t="str">
        <f>IF(月報!G605&lt;&gt;"",月報!G605,"")</f>
        <v/>
      </c>
      <c r="AJ605" s="126" t="str">
        <f>IF(月報!W605&lt;&gt;"",月報!W605*24,"")</f>
        <v/>
      </c>
      <c r="AK605" s="126" t="str">
        <f>IF(月報!P605&lt;&gt;"",月報!P605,"")</f>
        <v/>
      </c>
      <c r="AL605" s="126" t="str">
        <f>IF(月報!Q605&lt;&gt;"",IF(月報!Q605="平日残","",月報!Q605),"")</f>
        <v/>
      </c>
      <c r="AM605" s="126"/>
      <c r="AN605" s="126" t="e">
        <f t="shared" si="186"/>
        <v>#N/A</v>
      </c>
      <c r="AO605" s="126" t="e">
        <f>IF($E605="","",VLOOKUP($E605,カレンダマスタ!$A$5:$E$381,5,FALSE))</f>
        <v>#N/A</v>
      </c>
      <c r="AQ605" s="196" t="str">
        <f>IF(G605="","",IF(VLOOKUP(E605,カレンダマスタ!$A$5:$D$381,4,FALSE)=0,"",1))</f>
        <v/>
      </c>
      <c r="AR605" s="136" t="str">
        <f>IF($G605="","",IF($AD605="NSTC",INDEX(カレンダマスタ!$I$26:$O$31,MATCH($G605,カレンダマスタ!$H$26:$H$31,1),MATCH($H605,カレンダマスタ!$I$25:$O$25,1)),
IF($AD605="CS本社",INDEX(カレンダマスタ!$I$36:$O$41,MATCH($G605,カレンダマスタ!$H$36:$H$41,1),MATCH($H605,カレンダマスタ!$I$35:$O$35,1)),
IF($AD605="NS本社",INDEX(カレンダマスタ!$I$94:$O$99,MATCH($G605,カレンダマスタ!$H$95:$H$100,1),MATCH($H605,カレンダマスタ!$I$93:$O$93,1)),
IF($AD605="ODC",INDEX(カレンダマスタ!$I$46:$O$51,MATCH($G605,カレンダマスタ!$H$46:$H$51,1),MATCH($H605,カレンダマスタ!$I$45:$O$45,1)),
IF($AD605="NS東京TC",INDEX(カレンダマスタ!$I$56:$O$61,MATCH($G605,カレンダマスタ!$H$56:$H$61,1),MATCH($H605,カレンダマスタ!$I$55:$O$55,1)),""))))))</f>
        <v/>
      </c>
      <c r="AS605" s="126" t="e">
        <f t="shared" si="196"/>
        <v>#N/A</v>
      </c>
      <c r="AU605" s="137" t="e">
        <f>IF(E605="","",VLOOKUP($E605,カレンダマスタ!$A$4:$E$381,4,FALSE))</f>
        <v>#N/A</v>
      </c>
      <c r="AV605" s="137" t="str">
        <f t="shared" si="188"/>
        <v/>
      </c>
      <c r="AW605" s="137" t="str">
        <f t="shared" si="189"/>
        <v/>
      </c>
      <c r="AX605" s="138" t="e">
        <f t="shared" si="190"/>
        <v>#N/A</v>
      </c>
      <c r="AY605" s="138" t="e">
        <f t="shared" si="191"/>
        <v>#N/A</v>
      </c>
      <c r="AZ605" s="130" t="e">
        <f>IF(AX605&amp;AW605="勤怠未設定","×",IF(AV605="勤怠修正","×",IF(AC605="外注","",IF(AA605="",IF(AY605&lt;&gt;"","×",""),IF(VLOOKUP(AA605,カレンダマスタ!$H$66:$I$83,2,FALSE)&lt;&gt;AY605,"×","OK")))))</f>
        <v>#N/A</v>
      </c>
      <c r="BC605" s="137" t="e">
        <f>IF(E605="","",VLOOKUP($E605,カレンダマスタ!$A$4:$E$381,4,FALSE))</f>
        <v>#N/A</v>
      </c>
      <c r="BD605" s="126" t="e">
        <f>IF(AC605="社員","",IF(AG605=0,"",IF(AD605="NSTC",IF(COUNTIF(カレンダマスタ!$Q$5:$Q$32,G605)=1,"OK","×"),
IF(AD605="NS本社",IF(COUNTIF(カレンダマスタ!$T$5:$T$32,G605)=1,"OK","×"),IF(COUNTIF(カレンダマスタ!$R$5:$R$32,G605)=1,"OK","×")))))</f>
        <v>#N/A</v>
      </c>
      <c r="BE605" s="126" t="e">
        <f>IF(AC605="社員","",IF(G605="","",IF(R605&lt;&gt;"","",IF(AF605="CS","OK",IF(VLOOKUP(E605,カレンダマスタ!$A$5:$D$381,4,FALSE)&gt;0,"",IF(OR(G605*24&gt;10.84,H605*24&lt;14.5)=TRUE,"×","OK"))))))</f>
        <v>#N/A</v>
      </c>
      <c r="BF605" s="126" t="e">
        <f t="shared" si="184"/>
        <v>#N/A</v>
      </c>
      <c r="BG605" s="126" t="e">
        <f t="shared" si="197"/>
        <v>#N/A</v>
      </c>
      <c r="BI605" s="130" t="e">
        <f t="shared" si="198"/>
        <v>#N/A</v>
      </c>
    </row>
    <row r="606" spans="2:61">
      <c r="B606" s="111"/>
      <c r="C606" s="536">
        <v>340993</v>
      </c>
      <c r="D606" s="128" t="s">
        <v>552</v>
      </c>
      <c r="E606" s="583">
        <v>45413</v>
      </c>
      <c r="F606" s="128" t="s">
        <v>204</v>
      </c>
      <c r="G606" s="588"/>
      <c r="H606" s="588"/>
      <c r="I606" s="130"/>
      <c r="J606" s="139"/>
      <c r="K606" s="131"/>
      <c r="L606" s="132"/>
      <c r="M606" s="132"/>
      <c r="N606" s="141"/>
      <c r="O606" s="139"/>
      <c r="P606" s="139"/>
      <c r="Q606" s="139"/>
      <c r="R606" s="133"/>
      <c r="S606" s="134"/>
      <c r="T606" s="434" t="str">
        <f t="shared" si="183"/>
        <v/>
      </c>
      <c r="U606" s="429"/>
      <c r="V606" s="429" t="e">
        <f t="shared" si="192"/>
        <v>#N/A</v>
      </c>
      <c r="W606" s="298"/>
      <c r="X606" s="129" t="str">
        <f t="shared" si="199"/>
        <v/>
      </c>
      <c r="Y606" s="129" t="str">
        <f t="shared" si="193"/>
        <v/>
      </c>
      <c r="Z606" s="129" t="str">
        <f t="shared" si="194"/>
        <v/>
      </c>
      <c r="AA606" s="133" t="str">
        <f t="shared" si="187"/>
        <v/>
      </c>
      <c r="AC606" s="186" t="e">
        <f>AC596</f>
        <v>#N/A</v>
      </c>
      <c r="AD606" s="187" t="e">
        <f>AD596</f>
        <v>#N/A</v>
      </c>
      <c r="AE606" s="187" t="e">
        <f>AE596</f>
        <v>#N/A</v>
      </c>
      <c r="AF606" s="187" t="e">
        <f>AF596</f>
        <v>#N/A</v>
      </c>
      <c r="AG606" s="204">
        <f t="shared" si="195"/>
        <v>0</v>
      </c>
      <c r="AI606" s="140" t="str">
        <f>IF(月報!G606&lt;&gt;"",月報!G606,"")</f>
        <v/>
      </c>
      <c r="AJ606" s="126" t="str">
        <f>IF(月報!W606&lt;&gt;"",月報!W606*24,"")</f>
        <v/>
      </c>
      <c r="AK606" s="126" t="str">
        <f>IF(月報!P606&lt;&gt;"",月報!P606,"")</f>
        <v/>
      </c>
      <c r="AL606" s="126" t="str">
        <f>IF(月報!Q606&lt;&gt;"",IF(月報!Q606="平日残","",月報!Q606),"")</f>
        <v/>
      </c>
      <c r="AM606" s="126"/>
      <c r="AN606" s="126" t="e">
        <f t="shared" si="186"/>
        <v>#N/A</v>
      </c>
      <c r="AO606" s="126" t="e">
        <f>IF($E606="","",VLOOKUP($E606,カレンダマスタ!$A$5:$E$381,5,FALSE))</f>
        <v>#N/A</v>
      </c>
      <c r="AQ606" s="196" t="str">
        <f>IF(G606="","",IF(VLOOKUP(E606,カレンダマスタ!$A$5:$D$381,4,FALSE)=0,"",1))</f>
        <v/>
      </c>
      <c r="AR606" s="136" t="str">
        <f>IF($G606="","",IF($AD606="NSTC",INDEX(カレンダマスタ!$I$26:$O$31,MATCH($G606,カレンダマスタ!$H$26:$H$31,1),MATCH($H606,カレンダマスタ!$I$25:$O$25,1)),
IF($AD606="CS本社",INDEX(カレンダマスタ!$I$36:$O$41,MATCH($G606,カレンダマスタ!$H$36:$H$41,1),MATCH($H606,カレンダマスタ!$I$35:$O$35,1)),
IF($AD606="NS本社",INDEX(カレンダマスタ!$I$94:$O$99,MATCH($G606,カレンダマスタ!$H$95:$H$100,1),MATCH($H606,カレンダマスタ!$I$93:$O$93,1)),
IF($AD606="ODC",INDEX(カレンダマスタ!$I$46:$O$51,MATCH($G606,カレンダマスタ!$H$46:$H$51,1),MATCH($H606,カレンダマスタ!$I$45:$O$45,1)),
IF($AD606="NS東京TC",INDEX(カレンダマスタ!$I$56:$O$61,MATCH($G606,カレンダマスタ!$H$56:$H$61,1),MATCH($H606,カレンダマスタ!$I$55:$O$55,1)),""))))))</f>
        <v/>
      </c>
      <c r="AS606" s="126" t="e">
        <f t="shared" si="196"/>
        <v>#N/A</v>
      </c>
      <c r="AU606" s="137" t="e">
        <f>IF(E606="","",VLOOKUP($E606,カレンダマスタ!$A$4:$E$381,4,FALSE))</f>
        <v>#N/A</v>
      </c>
      <c r="AV606" s="137" t="str">
        <f t="shared" si="188"/>
        <v/>
      </c>
      <c r="AW606" s="137" t="str">
        <f t="shared" si="189"/>
        <v/>
      </c>
      <c r="AX606" s="138" t="e">
        <f t="shared" si="190"/>
        <v>#N/A</v>
      </c>
      <c r="AY606" s="138" t="e">
        <f t="shared" si="191"/>
        <v>#N/A</v>
      </c>
      <c r="AZ606" s="130" t="e">
        <f>IF(AX606&amp;AW606="勤怠未設定","×",IF(AV606="勤怠修正","×",IF(AC606="外注","",IF(AA606="",IF(AY606&lt;&gt;"","×",""),IF(VLOOKUP(AA606,カレンダマスタ!$H$66:$I$83,2,FALSE)&lt;&gt;AY606,"×","OK")))))</f>
        <v>#N/A</v>
      </c>
      <c r="BC606" s="137" t="e">
        <f>IF(E606="","",VLOOKUP($E606,カレンダマスタ!$A$4:$E$381,4,FALSE))</f>
        <v>#N/A</v>
      </c>
      <c r="BD606" s="126" t="e">
        <f>IF(AC606="社員","",IF(AG606=0,"",IF(AD606="NSTC",IF(COUNTIF(カレンダマスタ!$Q$5:$Q$32,G606)=1,"OK","×"),
IF(AD606="NS本社",IF(COUNTIF(カレンダマスタ!$T$5:$T$32,G606)=1,"OK","×"),IF(COUNTIF(カレンダマスタ!$R$5:$R$32,G606)=1,"OK","×")))))</f>
        <v>#N/A</v>
      </c>
      <c r="BE606" s="126" t="e">
        <f>IF(AC606="社員","",IF(G606="","",IF(R606&lt;&gt;"","",IF(AF606="CS","OK",IF(VLOOKUP(E606,カレンダマスタ!$A$5:$D$381,4,FALSE)&gt;0,"",IF(OR(G606*24&gt;10.84,H606*24&lt;14.5)=TRUE,"×","OK"))))))</f>
        <v>#N/A</v>
      </c>
      <c r="BF606" s="126" t="e">
        <f t="shared" si="184"/>
        <v>#N/A</v>
      </c>
      <c r="BG606" s="126" t="e">
        <f t="shared" si="197"/>
        <v>#N/A</v>
      </c>
      <c r="BI606" s="130" t="e">
        <f t="shared" si="198"/>
        <v>#N/A</v>
      </c>
    </row>
    <row r="607" spans="2:61">
      <c r="B607" s="111"/>
      <c r="C607" s="536">
        <v>340993</v>
      </c>
      <c r="D607" s="128" t="s">
        <v>552</v>
      </c>
      <c r="E607" s="583">
        <v>45414</v>
      </c>
      <c r="F607" s="128" t="s">
        <v>205</v>
      </c>
      <c r="G607" s="588"/>
      <c r="H607" s="588"/>
      <c r="I607" s="130"/>
      <c r="J607" s="139"/>
      <c r="K607" s="131"/>
      <c r="L607" s="132"/>
      <c r="M607" s="132"/>
      <c r="N607" s="141"/>
      <c r="O607" s="139"/>
      <c r="P607" s="139"/>
      <c r="Q607" s="139"/>
      <c r="R607" s="133"/>
      <c r="S607" s="134"/>
      <c r="T607" s="434" t="str">
        <f t="shared" si="183"/>
        <v/>
      </c>
      <c r="U607" s="429"/>
      <c r="V607" s="429" t="e">
        <f t="shared" si="192"/>
        <v>#N/A</v>
      </c>
      <c r="W607" s="298"/>
      <c r="X607" s="129" t="str">
        <f t="shared" si="199"/>
        <v/>
      </c>
      <c r="Y607" s="129" t="str">
        <f t="shared" si="193"/>
        <v/>
      </c>
      <c r="Z607" s="129" t="str">
        <f t="shared" si="194"/>
        <v/>
      </c>
      <c r="AA607" s="133" t="str">
        <f t="shared" si="187"/>
        <v/>
      </c>
      <c r="AC607" s="186" t="e">
        <f>AC596</f>
        <v>#N/A</v>
      </c>
      <c r="AD607" s="187" t="e">
        <f>AD596</f>
        <v>#N/A</v>
      </c>
      <c r="AE607" s="187" t="e">
        <f>AE596</f>
        <v>#N/A</v>
      </c>
      <c r="AF607" s="187" t="e">
        <f>AF596</f>
        <v>#N/A</v>
      </c>
      <c r="AG607" s="204">
        <f t="shared" si="195"/>
        <v>0</v>
      </c>
      <c r="AI607" s="140" t="str">
        <f>IF(月報!G607&lt;&gt;"",月報!G607,"")</f>
        <v/>
      </c>
      <c r="AJ607" s="126" t="str">
        <f>IF(月報!W607&lt;&gt;"",月報!W607*24,"")</f>
        <v/>
      </c>
      <c r="AK607" s="126" t="str">
        <f>IF(月報!P607&lt;&gt;"",月報!P607,"")</f>
        <v/>
      </c>
      <c r="AL607" s="126" t="str">
        <f>IF(月報!Q607&lt;&gt;"",IF(月報!Q607="平日残","",月報!Q607),"")</f>
        <v/>
      </c>
      <c r="AM607" s="126"/>
      <c r="AN607" s="126" t="e">
        <f t="shared" si="186"/>
        <v>#N/A</v>
      </c>
      <c r="AO607" s="126" t="e">
        <f>IF($E607="","",VLOOKUP($E607,カレンダマスタ!$A$5:$E$381,5,FALSE))</f>
        <v>#N/A</v>
      </c>
      <c r="AQ607" s="196" t="str">
        <f>IF(G607="","",IF(VLOOKUP(E607,カレンダマスタ!$A$5:$D$381,4,FALSE)=0,"",1))</f>
        <v/>
      </c>
      <c r="AR607" s="136" t="str">
        <f>IF($G607="","",IF($AD607="NSTC",INDEX(カレンダマスタ!$I$26:$O$31,MATCH($G607,カレンダマスタ!$H$26:$H$31,1),MATCH($H607,カレンダマスタ!$I$25:$O$25,1)),
IF($AD607="CS本社",INDEX(カレンダマスタ!$I$36:$O$41,MATCH($G607,カレンダマスタ!$H$36:$H$41,1),MATCH($H607,カレンダマスタ!$I$35:$O$35,1)),
IF($AD607="NS本社",INDEX(カレンダマスタ!$I$94:$O$99,MATCH($G607,カレンダマスタ!$H$95:$H$100,1),MATCH($H607,カレンダマスタ!$I$93:$O$93,1)),
IF($AD607="ODC",INDEX(カレンダマスタ!$I$46:$O$51,MATCH($G607,カレンダマスタ!$H$46:$H$51,1),MATCH($H607,カレンダマスタ!$I$45:$O$45,1)),
IF($AD607="NS東京TC",INDEX(カレンダマスタ!$I$56:$O$61,MATCH($G607,カレンダマスタ!$H$56:$H$61,1),MATCH($H607,カレンダマスタ!$I$55:$O$55,1)),""))))))</f>
        <v/>
      </c>
      <c r="AS607" s="126" t="e">
        <f t="shared" si="196"/>
        <v>#N/A</v>
      </c>
      <c r="AU607" s="137" t="e">
        <f>IF(E607="","",VLOOKUP($E607,カレンダマスタ!$A$4:$E$381,4,FALSE))</f>
        <v>#N/A</v>
      </c>
      <c r="AV607" s="137" t="str">
        <f t="shared" si="188"/>
        <v/>
      </c>
      <c r="AW607" s="137" t="str">
        <f t="shared" si="189"/>
        <v/>
      </c>
      <c r="AX607" s="138" t="e">
        <f t="shared" si="190"/>
        <v>#N/A</v>
      </c>
      <c r="AY607" s="138" t="e">
        <f t="shared" si="191"/>
        <v>#N/A</v>
      </c>
      <c r="AZ607" s="130" t="e">
        <f>IF(AX607&amp;AW607="勤怠未設定","×",IF(AV607="勤怠修正","×",IF(AC607="外注","",IF(AA607="",IF(AY607&lt;&gt;"","×",""),IF(VLOOKUP(AA607,カレンダマスタ!$H$66:$I$83,2,FALSE)&lt;&gt;AY607,"×","OK")))))</f>
        <v>#N/A</v>
      </c>
      <c r="BC607" s="137" t="e">
        <f>IF(E607="","",VLOOKUP($E607,カレンダマスタ!$A$4:$E$381,4,FALSE))</f>
        <v>#N/A</v>
      </c>
      <c r="BD607" s="126" t="e">
        <f>IF(AC607="社員","",IF(AG607=0,"",IF(AD607="NSTC",IF(COUNTIF(カレンダマスタ!$Q$5:$Q$32,G607)=1,"OK","×"),
IF(AD607="NS本社",IF(COUNTIF(カレンダマスタ!$T$5:$T$32,G607)=1,"OK","×"),IF(COUNTIF(カレンダマスタ!$R$5:$R$32,G607)=1,"OK","×")))))</f>
        <v>#N/A</v>
      </c>
      <c r="BE607" s="126" t="e">
        <f>IF(AC607="社員","",IF(G607="","",IF(R607&lt;&gt;"","",IF(AF607="CS","OK",IF(VLOOKUP(E607,カレンダマスタ!$A$5:$D$381,4,FALSE)&gt;0,"",IF(OR(G607*24&gt;10.84,H607*24&lt;14.5)=TRUE,"×","OK"))))))</f>
        <v>#N/A</v>
      </c>
      <c r="BF607" s="126" t="e">
        <f t="shared" si="184"/>
        <v>#N/A</v>
      </c>
      <c r="BG607" s="126" t="e">
        <f t="shared" si="197"/>
        <v>#N/A</v>
      </c>
      <c r="BI607" s="130" t="e">
        <f t="shared" si="198"/>
        <v>#N/A</v>
      </c>
    </row>
    <row r="608" spans="2:61">
      <c r="B608" s="111"/>
      <c r="C608" s="536">
        <v>340993</v>
      </c>
      <c r="D608" s="128" t="s">
        <v>552</v>
      </c>
      <c r="E608" s="583">
        <v>45415</v>
      </c>
      <c r="F608" s="128" t="s">
        <v>199</v>
      </c>
      <c r="G608" s="588"/>
      <c r="H608" s="588"/>
      <c r="I608" s="130"/>
      <c r="J608" s="139"/>
      <c r="K608" s="131"/>
      <c r="L608" s="132"/>
      <c r="M608" s="132"/>
      <c r="N608" s="141"/>
      <c r="O608" s="139"/>
      <c r="P608" s="139"/>
      <c r="Q608" s="139"/>
      <c r="R608" s="133"/>
      <c r="S608" s="134"/>
      <c r="T608" s="434" t="str">
        <f t="shared" si="183"/>
        <v/>
      </c>
      <c r="U608" s="429"/>
      <c r="V608" s="429" t="e">
        <f t="shared" si="192"/>
        <v>#N/A</v>
      </c>
      <c r="W608" s="298"/>
      <c r="X608" s="129" t="str">
        <f t="shared" si="199"/>
        <v/>
      </c>
      <c r="Y608" s="129" t="str">
        <f t="shared" si="193"/>
        <v/>
      </c>
      <c r="Z608" s="129" t="str">
        <f t="shared" si="194"/>
        <v/>
      </c>
      <c r="AA608" s="133" t="str">
        <f t="shared" si="187"/>
        <v/>
      </c>
      <c r="AC608" s="186" t="e">
        <f>AC596</f>
        <v>#N/A</v>
      </c>
      <c r="AD608" s="187" t="e">
        <f>AD596</f>
        <v>#N/A</v>
      </c>
      <c r="AE608" s="187" t="e">
        <f>AE596</f>
        <v>#N/A</v>
      </c>
      <c r="AF608" s="187" t="e">
        <f>AF596</f>
        <v>#N/A</v>
      </c>
      <c r="AG608" s="204">
        <f t="shared" si="195"/>
        <v>0</v>
      </c>
      <c r="AI608" s="140" t="str">
        <f>IF(月報!G608&lt;&gt;"",月報!G608,"")</f>
        <v/>
      </c>
      <c r="AJ608" s="126" t="str">
        <f>IF(月報!W608&lt;&gt;"",月報!W608*24,"")</f>
        <v/>
      </c>
      <c r="AK608" s="126" t="str">
        <f>IF(月報!P608&lt;&gt;"",月報!P608,"")</f>
        <v/>
      </c>
      <c r="AL608" s="126" t="str">
        <f>IF(月報!Q608&lt;&gt;"",IF(月報!Q608="平日残","",月報!Q608),"")</f>
        <v/>
      </c>
      <c r="AM608" s="126"/>
      <c r="AN608" s="126" t="e">
        <f t="shared" si="186"/>
        <v>#N/A</v>
      </c>
      <c r="AO608" s="126" t="e">
        <f>IF($E608="","",VLOOKUP($E608,カレンダマスタ!$A$5:$E$381,5,FALSE))</f>
        <v>#N/A</v>
      </c>
      <c r="AQ608" s="196" t="str">
        <f>IF(G608="","",IF(VLOOKUP(E608,カレンダマスタ!$A$5:$D$381,4,FALSE)=0,"",1))</f>
        <v/>
      </c>
      <c r="AR608" s="136" t="str">
        <f>IF($G608="","",IF($AD608="NSTC",INDEX(カレンダマスタ!$I$26:$O$31,MATCH($G608,カレンダマスタ!$H$26:$H$31,1),MATCH($H608,カレンダマスタ!$I$25:$O$25,1)),
IF($AD608="CS本社",INDEX(カレンダマスタ!$I$36:$O$41,MATCH($G608,カレンダマスタ!$H$36:$H$41,1),MATCH($H608,カレンダマスタ!$I$35:$O$35,1)),
IF($AD608="NS本社",INDEX(カレンダマスタ!$I$94:$O$99,MATCH($G608,カレンダマスタ!$H$95:$H$100,1),MATCH($H608,カレンダマスタ!$I$93:$O$93,1)),
IF($AD608="ODC",INDEX(カレンダマスタ!$I$46:$O$51,MATCH($G608,カレンダマスタ!$H$46:$H$51,1),MATCH($H608,カレンダマスタ!$I$45:$O$45,1)),
IF($AD608="NS東京TC",INDEX(カレンダマスタ!$I$56:$O$61,MATCH($G608,カレンダマスタ!$H$56:$H$61,1),MATCH($H608,カレンダマスタ!$I$55:$O$55,1)),""))))))</f>
        <v/>
      </c>
      <c r="AS608" s="126" t="e">
        <f t="shared" si="196"/>
        <v>#N/A</v>
      </c>
      <c r="AU608" s="137" t="e">
        <f>IF(E608="","",VLOOKUP($E608,カレンダマスタ!$A$4:$E$381,4,FALSE))</f>
        <v>#N/A</v>
      </c>
      <c r="AV608" s="137" t="str">
        <f t="shared" si="188"/>
        <v/>
      </c>
      <c r="AW608" s="137" t="str">
        <f t="shared" si="189"/>
        <v/>
      </c>
      <c r="AX608" s="138" t="e">
        <f t="shared" si="190"/>
        <v>#N/A</v>
      </c>
      <c r="AY608" s="138" t="e">
        <f t="shared" si="191"/>
        <v>#N/A</v>
      </c>
      <c r="AZ608" s="130" t="e">
        <f>IF(AX608&amp;AW608="勤怠未設定","×",IF(AV608="勤怠修正","×",IF(AC608="外注","",IF(AA608="",IF(AY608&lt;&gt;"","×",""),IF(VLOOKUP(AA608,カレンダマスタ!$H$66:$I$83,2,FALSE)&lt;&gt;AY608,"×","OK")))))</f>
        <v>#N/A</v>
      </c>
      <c r="BC608" s="137" t="e">
        <f>IF(E608="","",VLOOKUP($E608,カレンダマスタ!$A$4:$E$381,4,FALSE))</f>
        <v>#N/A</v>
      </c>
      <c r="BD608" s="126" t="e">
        <f>IF(AC608="社員","",IF(AG608=0,"",IF(AD608="NSTC",IF(COUNTIF(カレンダマスタ!$Q$5:$Q$32,G608)=1,"OK","×"),
IF(AD608="NS本社",IF(COUNTIF(カレンダマスタ!$T$5:$T$32,G608)=1,"OK","×"),IF(COUNTIF(カレンダマスタ!$R$5:$R$32,G608)=1,"OK","×")))))</f>
        <v>#N/A</v>
      </c>
      <c r="BE608" s="126" t="e">
        <f>IF(AC608="社員","",IF(G608="","",IF(R608&lt;&gt;"","",IF(AF608="CS","OK",IF(VLOOKUP(E608,カレンダマスタ!$A$5:$D$381,4,FALSE)&gt;0,"",IF(OR(G608*24&gt;10.84,H608*24&lt;14.5)=TRUE,"×","OK"))))))</f>
        <v>#N/A</v>
      </c>
      <c r="BF608" s="126" t="e">
        <f t="shared" si="184"/>
        <v>#N/A</v>
      </c>
      <c r="BG608" s="126" t="e">
        <f t="shared" si="197"/>
        <v>#N/A</v>
      </c>
      <c r="BI608" s="130" t="e">
        <f t="shared" si="198"/>
        <v>#N/A</v>
      </c>
    </row>
    <row r="609" spans="2:61">
      <c r="B609" s="111"/>
      <c r="C609" s="537">
        <v>340993</v>
      </c>
      <c r="D609" s="142" t="s">
        <v>552</v>
      </c>
      <c r="E609" s="584">
        <v>45416</v>
      </c>
      <c r="F609" s="142" t="s">
        <v>369</v>
      </c>
      <c r="G609" s="589"/>
      <c r="H609" s="589"/>
      <c r="I609" s="144"/>
      <c r="J609" s="148"/>
      <c r="K609" s="145"/>
      <c r="L609" s="146"/>
      <c r="M609" s="146"/>
      <c r="N609" s="147"/>
      <c r="O609" s="148"/>
      <c r="P609" s="148"/>
      <c r="Q609" s="148"/>
      <c r="R609" s="149"/>
      <c r="S609" s="156"/>
      <c r="T609" s="435" t="str">
        <f t="shared" si="183"/>
        <v/>
      </c>
      <c r="U609" s="430"/>
      <c r="V609" s="430" t="e">
        <f t="shared" si="192"/>
        <v>#N/A</v>
      </c>
      <c r="W609" s="298"/>
      <c r="X609" s="143" t="str">
        <f t="shared" si="199"/>
        <v/>
      </c>
      <c r="Y609" s="143" t="str">
        <f t="shared" si="193"/>
        <v/>
      </c>
      <c r="Z609" s="143" t="str">
        <f t="shared" si="194"/>
        <v/>
      </c>
      <c r="AA609" s="149" t="str">
        <f t="shared" si="187"/>
        <v/>
      </c>
      <c r="AC609" s="188" t="e">
        <f>AC596</f>
        <v>#N/A</v>
      </c>
      <c r="AD609" s="189" t="e">
        <f>AD596</f>
        <v>#N/A</v>
      </c>
      <c r="AE609" s="189" t="e">
        <f>AE596</f>
        <v>#N/A</v>
      </c>
      <c r="AF609" s="189" t="e">
        <f>AF596</f>
        <v>#N/A</v>
      </c>
      <c r="AG609" s="205">
        <f t="shared" si="195"/>
        <v>0</v>
      </c>
      <c r="AI609" s="157" t="str">
        <f>IF(月報!G609&lt;&gt;"",月報!G609,"")</f>
        <v/>
      </c>
      <c r="AJ609" s="151" t="str">
        <f>IF(月報!W609&lt;&gt;"",月報!W609*24,"")</f>
        <v/>
      </c>
      <c r="AK609" s="151" t="str">
        <f>IF(月報!P609&lt;&gt;"",月報!P609,"")</f>
        <v/>
      </c>
      <c r="AL609" s="151" t="str">
        <f>IF(月報!Q609&lt;&gt;"",IF(月報!Q609="平日残","",月報!Q609),"")</f>
        <v/>
      </c>
      <c r="AM609" s="151"/>
      <c r="AN609" s="151" t="e">
        <f t="shared" si="186"/>
        <v>#N/A</v>
      </c>
      <c r="AO609" s="151" t="e">
        <f>IF($E609="","",VLOOKUP($E609,カレンダマスタ!$A$5:$E$381,5,FALSE))</f>
        <v>#N/A</v>
      </c>
      <c r="AQ609" s="197" t="str">
        <f>IF(G609="","",IF(VLOOKUP(E609,カレンダマスタ!$A$5:$D$381,4,FALSE)=0,"",1))</f>
        <v/>
      </c>
      <c r="AR609" s="152" t="str">
        <f>IF($G609="","",IF($AD609="NSTC",INDEX(カレンダマスタ!$I$26:$O$31,MATCH($G609,カレンダマスタ!$H$26:$H$31,1),MATCH($H609,カレンダマスタ!$I$25:$O$25,1)),
IF($AD609="CS本社",INDEX(カレンダマスタ!$I$36:$O$41,MATCH($G609,カレンダマスタ!$H$36:$H$41,1),MATCH($H609,カレンダマスタ!$I$35:$O$35,1)),
IF($AD609="NS本社",INDEX(カレンダマスタ!$I$94:$O$99,MATCH($G609,カレンダマスタ!$H$95:$H$100,1),MATCH($H609,カレンダマスタ!$I$93:$O$93,1)),
IF($AD609="ODC",INDEX(カレンダマスタ!$I$46:$O$51,MATCH($G609,カレンダマスタ!$H$46:$H$51,1),MATCH($H609,カレンダマスタ!$I$45:$O$45,1)),
IF($AD609="NS東京TC",INDEX(カレンダマスタ!$I$56:$O$61,MATCH($G609,カレンダマスタ!$H$56:$H$61,1),MATCH($H609,カレンダマスタ!$I$55:$O$55,1)),""))))))</f>
        <v/>
      </c>
      <c r="AS609" s="151" t="e">
        <f t="shared" si="196"/>
        <v>#N/A</v>
      </c>
      <c r="AU609" s="153" t="e">
        <f>IF(E609="","",VLOOKUP($E609,カレンダマスタ!$A$4:$E$381,4,FALSE))</f>
        <v>#N/A</v>
      </c>
      <c r="AV609" s="153" t="str">
        <f t="shared" si="188"/>
        <v/>
      </c>
      <c r="AW609" s="153" t="str">
        <f t="shared" si="189"/>
        <v/>
      </c>
      <c r="AX609" s="154" t="e">
        <f t="shared" si="190"/>
        <v>#N/A</v>
      </c>
      <c r="AY609" s="154" t="e">
        <f t="shared" si="191"/>
        <v>#N/A</v>
      </c>
      <c r="AZ609" s="144" t="e">
        <f>IF(AX609&amp;AW609="勤怠未設定","×",IF(AV609="勤怠修正","×",IF(AC609="外注","",IF(AA609="",IF(AY609&lt;&gt;"","×",""),IF(VLOOKUP(AA609,カレンダマスタ!$H$66:$I$83,2,FALSE)&lt;&gt;AY609,"×","OK")))))</f>
        <v>#N/A</v>
      </c>
      <c r="BC609" s="153" t="e">
        <f>IF(E609="","",VLOOKUP($E609,カレンダマスタ!$A$4:$E$381,4,FALSE))</f>
        <v>#N/A</v>
      </c>
      <c r="BD609" s="151" t="e">
        <f>IF(AC609="社員","",IF(AG609=0,"",IF(AD609="NSTC",IF(COUNTIF(カレンダマスタ!$Q$5:$Q$32,G609)=1,"OK","×"),
IF(AD609="NS本社",IF(COUNTIF(カレンダマスタ!$T$5:$T$32,G609)=1,"OK","×"),IF(COUNTIF(カレンダマスタ!$R$5:$R$32,G609)=1,"OK","×")))))</f>
        <v>#N/A</v>
      </c>
      <c r="BE609" s="151" t="e">
        <f>IF(AC609="社員","",IF(G609="","",IF(R609&lt;&gt;"","",IF(AF609="CS","OK",IF(VLOOKUP(E609,カレンダマスタ!$A$5:$D$381,4,FALSE)&gt;0,"",IF(OR(G609*24&gt;10.84,H609*24&lt;14.5)=TRUE,"×","OK"))))))</f>
        <v>#N/A</v>
      </c>
      <c r="BF609" s="151" t="e">
        <f t="shared" si="184"/>
        <v>#N/A</v>
      </c>
      <c r="BG609" s="151" t="e">
        <f t="shared" si="197"/>
        <v>#N/A</v>
      </c>
      <c r="BI609" s="144" t="e">
        <f t="shared" si="198"/>
        <v>#N/A</v>
      </c>
    </row>
    <row r="610" spans="2:61">
      <c r="B610" s="111"/>
      <c r="C610" s="535">
        <v>340993</v>
      </c>
      <c r="D610" s="112" t="s">
        <v>552</v>
      </c>
      <c r="E610" s="582">
        <v>45417</v>
      </c>
      <c r="F610" s="112" t="s">
        <v>370</v>
      </c>
      <c r="G610" s="587"/>
      <c r="H610" s="587"/>
      <c r="I610" s="114"/>
      <c r="J610" s="118"/>
      <c r="K610" s="115"/>
      <c r="L610" s="116"/>
      <c r="M610" s="116"/>
      <c r="N610" s="117"/>
      <c r="O610" s="118"/>
      <c r="P610" s="118"/>
      <c r="Q610" s="118"/>
      <c r="R610" s="119"/>
      <c r="S610" s="120"/>
      <c r="T610" s="433" t="str">
        <f t="shared" si="183"/>
        <v/>
      </c>
      <c r="U610" s="431">
        <f>SUM(T610:T616)</f>
        <v>35</v>
      </c>
      <c r="V610" s="431" t="e">
        <f t="shared" si="192"/>
        <v>#N/A</v>
      </c>
      <c r="W610" s="298"/>
      <c r="X610" s="113" t="str">
        <f t="shared" si="199"/>
        <v/>
      </c>
      <c r="Y610" s="113" t="str">
        <f t="shared" si="193"/>
        <v/>
      </c>
      <c r="Z610" s="113" t="str">
        <f t="shared" si="194"/>
        <v/>
      </c>
      <c r="AA610" s="119" t="str">
        <f t="shared" si="187"/>
        <v/>
      </c>
      <c r="AC610" s="190" t="e">
        <f>AC596</f>
        <v>#N/A</v>
      </c>
      <c r="AD610" s="191" t="e">
        <f>AD596</f>
        <v>#N/A</v>
      </c>
      <c r="AE610" s="191" t="e">
        <f>AE596</f>
        <v>#N/A</v>
      </c>
      <c r="AF610" s="191" t="e">
        <f>AF596</f>
        <v>#N/A</v>
      </c>
      <c r="AG610" s="206">
        <f t="shared" si="195"/>
        <v>0</v>
      </c>
      <c r="AI610" s="158" t="str">
        <f>IF(月報!G610&lt;&gt;"",月報!G610,"")</f>
        <v/>
      </c>
      <c r="AJ610" s="122" t="str">
        <f>IF(月報!W610&lt;&gt;"",月報!W610*24,"")</f>
        <v/>
      </c>
      <c r="AK610" s="122" t="str">
        <f>IF(月報!P610&lt;&gt;"",月報!P610,"")</f>
        <v/>
      </c>
      <c r="AL610" s="122" t="str">
        <f>IF(月報!Q610&lt;&gt;"",IF(月報!Q610="平日残","",月報!Q610),"")</f>
        <v/>
      </c>
      <c r="AM610" s="122"/>
      <c r="AN610" s="122" t="e">
        <f t="shared" si="186"/>
        <v>#N/A</v>
      </c>
      <c r="AO610" s="122" t="e">
        <f>IF($E610="","",VLOOKUP($E610,カレンダマスタ!$A$5:$E$381,5,FALSE))</f>
        <v>#N/A</v>
      </c>
      <c r="AQ610" s="195" t="str">
        <f>IF(G610="","",IF(VLOOKUP(E610,カレンダマスタ!$A$5:$D$381,4,FALSE)=0,"",1))</f>
        <v/>
      </c>
      <c r="AR610" s="123" t="str">
        <f>IF($G610="","",IF($AD610="NSTC",INDEX(カレンダマスタ!$I$26:$O$31,MATCH($G610,カレンダマスタ!$H$26:$H$31,1),MATCH($H610,カレンダマスタ!$I$25:$O$25,1)),
IF($AD610="CS本社",INDEX(カレンダマスタ!$I$36:$O$41,MATCH($G610,カレンダマスタ!$H$36:$H$41,1),MATCH($H610,カレンダマスタ!$I$35:$O$35,1)),
IF($AD610="NS本社",INDEX(カレンダマスタ!$I$94:$O$99,MATCH($G610,カレンダマスタ!$H$95:$H$100,1),MATCH($H610,カレンダマスタ!$I$93:$O$93,1)),
IF($AD610="ODC",INDEX(カレンダマスタ!$I$46:$O$51,MATCH($G610,カレンダマスタ!$H$46:$H$51,1),MATCH($H610,カレンダマスタ!$I$45:$O$45,1)),
IF($AD610="NS東京TC",INDEX(カレンダマスタ!$I$56:$O$61,MATCH($G610,カレンダマスタ!$H$56:$H$61,1),MATCH($H610,カレンダマスタ!$I$55:$O$55,1)),""))))))</f>
        <v/>
      </c>
      <c r="AS610" s="122" t="e">
        <f t="shared" si="196"/>
        <v>#N/A</v>
      </c>
      <c r="AU610" s="124" t="e">
        <f>IF(E610="","",VLOOKUP($E610,カレンダマスタ!$A$4:$E$381,4,FALSE))</f>
        <v>#N/A</v>
      </c>
      <c r="AV610" s="124" t="str">
        <f t="shared" si="188"/>
        <v/>
      </c>
      <c r="AW610" s="124" t="str">
        <f t="shared" si="189"/>
        <v/>
      </c>
      <c r="AX610" s="125" t="e">
        <f t="shared" si="190"/>
        <v>#N/A</v>
      </c>
      <c r="AY610" s="125" t="e">
        <f t="shared" si="191"/>
        <v>#N/A</v>
      </c>
      <c r="AZ610" s="114" t="e">
        <f>IF(AX610&amp;AW610="勤怠未設定","×",IF(AV610="勤怠修正","×",IF(AC610="外注","",IF(AA610="",IF(AY610&lt;&gt;"","×",""),IF(VLOOKUP(AA610,カレンダマスタ!$H$66:$I$83,2,FALSE)&lt;&gt;AY610,"×","OK")))))</f>
        <v>#N/A</v>
      </c>
      <c r="BC610" s="124" t="e">
        <f>IF(E610="","",VLOOKUP($E610,カレンダマスタ!$A$4:$E$381,4,FALSE))</f>
        <v>#N/A</v>
      </c>
      <c r="BD610" s="122" t="e">
        <f>IF(AC610="社員","",IF(AG610=0,"",IF(AD610="NSTC",IF(COUNTIF(カレンダマスタ!$Q$5:$Q$32,G610)=1,"OK","×"),
IF(AD610="NS本社",IF(COUNTIF(カレンダマスタ!$T$5:$T$32,G610)=1,"OK","×"),IF(COUNTIF(カレンダマスタ!$R$5:$R$32,G610)=1,"OK","×")))))</f>
        <v>#N/A</v>
      </c>
      <c r="BE610" s="122" t="e">
        <f>IF(AC610="社員","",IF(G610="","",IF(R610&lt;&gt;"","",IF(AF610="CS","OK",IF(VLOOKUP(E610,カレンダマスタ!$A$5:$D$381,4,FALSE)&gt;0,"",IF(OR(G610*24&gt;10.84,H610*24&lt;14.5)=TRUE,"×","OK"))))))</f>
        <v>#N/A</v>
      </c>
      <c r="BF610" s="122" t="e">
        <f t="shared" si="184"/>
        <v>#N/A</v>
      </c>
      <c r="BG610" s="122" t="e">
        <f t="shared" si="197"/>
        <v>#N/A</v>
      </c>
      <c r="BI610" s="114" t="e">
        <f t="shared" si="198"/>
        <v>#N/A</v>
      </c>
    </row>
    <row r="611" spans="2:61">
      <c r="B611" s="111"/>
      <c r="C611" s="536">
        <v>340993</v>
      </c>
      <c r="D611" s="128" t="s">
        <v>552</v>
      </c>
      <c r="E611" s="583">
        <v>45418</v>
      </c>
      <c r="F611" s="128" t="s">
        <v>201</v>
      </c>
      <c r="G611" s="588"/>
      <c r="H611" s="588"/>
      <c r="I611" s="130"/>
      <c r="J611" s="139"/>
      <c r="K611" s="131"/>
      <c r="L611" s="132"/>
      <c r="M611" s="132"/>
      <c r="N611" s="141"/>
      <c r="O611" s="139"/>
      <c r="P611" s="139"/>
      <c r="Q611" s="139"/>
      <c r="R611" s="133"/>
      <c r="S611" s="134"/>
      <c r="T611" s="434" t="str">
        <f t="shared" si="183"/>
        <v/>
      </c>
      <c r="U611" s="429"/>
      <c r="V611" s="429" t="e">
        <f t="shared" si="192"/>
        <v>#N/A</v>
      </c>
      <c r="W611" s="298"/>
      <c r="X611" s="129" t="str">
        <f t="shared" si="199"/>
        <v/>
      </c>
      <c r="Y611" s="129" t="str">
        <f t="shared" si="193"/>
        <v/>
      </c>
      <c r="Z611" s="129" t="str">
        <f t="shared" si="194"/>
        <v/>
      </c>
      <c r="AA611" s="133" t="str">
        <f t="shared" si="187"/>
        <v/>
      </c>
      <c r="AC611" s="186" t="e">
        <f>AC596</f>
        <v>#N/A</v>
      </c>
      <c r="AD611" s="187" t="e">
        <f>AD596</f>
        <v>#N/A</v>
      </c>
      <c r="AE611" s="187" t="e">
        <f>AE596</f>
        <v>#N/A</v>
      </c>
      <c r="AF611" s="187" t="e">
        <f>AF596</f>
        <v>#N/A</v>
      </c>
      <c r="AG611" s="204">
        <f t="shared" si="195"/>
        <v>0</v>
      </c>
      <c r="AI611" s="135" t="str">
        <f>IF(月報!G611&lt;&gt;"",月報!G611,"")</f>
        <v/>
      </c>
      <c r="AJ611" s="126" t="str">
        <f>IF(月報!W611&lt;&gt;"",月報!W611*24,"")</f>
        <v/>
      </c>
      <c r="AK611" s="126" t="str">
        <f>IF(月報!P611&lt;&gt;"",月報!P611,"")</f>
        <v/>
      </c>
      <c r="AL611" s="126" t="str">
        <f>IF(月報!Q611&lt;&gt;"",IF(月報!Q611="平日残","",月報!Q611),"")</f>
        <v/>
      </c>
      <c r="AM611" s="126"/>
      <c r="AN611" s="126" t="e">
        <f t="shared" si="186"/>
        <v>#N/A</v>
      </c>
      <c r="AO611" s="126" t="e">
        <f>IF($E611="","",VLOOKUP($E611,カレンダマスタ!$A$5:$E$381,5,FALSE))</f>
        <v>#N/A</v>
      </c>
      <c r="AQ611" s="196" t="str">
        <f>IF(G611="","",IF(VLOOKUP(E611,カレンダマスタ!$A$5:$D$381,4,FALSE)=0,"",1))</f>
        <v/>
      </c>
      <c r="AR611" s="136" t="str">
        <f>IF($G611="","",IF($AD611="NSTC",INDEX(カレンダマスタ!$I$26:$O$31,MATCH($G611,カレンダマスタ!$H$26:$H$31,1),MATCH($H611,カレンダマスタ!$I$25:$O$25,1)),
IF($AD611="CS本社",INDEX(カレンダマスタ!$I$36:$O$41,MATCH($G611,カレンダマスタ!$H$36:$H$41,1),MATCH($H611,カレンダマスタ!$I$35:$O$35,1)),
IF($AD611="NS本社",INDEX(カレンダマスタ!$I$94:$O$99,MATCH($G611,カレンダマスタ!$H$95:$H$100,1),MATCH($H611,カレンダマスタ!$I$93:$O$93,1)),
IF($AD611="ODC",INDEX(カレンダマスタ!$I$46:$O$51,MATCH($G611,カレンダマスタ!$H$46:$H$51,1),MATCH($H611,カレンダマスタ!$I$45:$O$45,1)),
IF($AD611="NS東京TC",INDEX(カレンダマスタ!$I$56:$O$61,MATCH($G611,カレンダマスタ!$H$56:$H$61,1),MATCH($H611,カレンダマスタ!$I$55:$O$55,1)),""))))))</f>
        <v/>
      </c>
      <c r="AS611" s="126" t="e">
        <f t="shared" si="196"/>
        <v>#N/A</v>
      </c>
      <c r="AU611" s="137" t="e">
        <f>IF(E611="","",VLOOKUP($E611,カレンダマスタ!$A$4:$E$381,4,FALSE))</f>
        <v>#N/A</v>
      </c>
      <c r="AV611" s="137" t="str">
        <f t="shared" si="188"/>
        <v/>
      </c>
      <c r="AW611" s="137" t="str">
        <f t="shared" si="189"/>
        <v/>
      </c>
      <c r="AX611" s="138" t="e">
        <f t="shared" si="190"/>
        <v>#N/A</v>
      </c>
      <c r="AY611" s="138" t="e">
        <f t="shared" si="191"/>
        <v>#N/A</v>
      </c>
      <c r="AZ611" s="130" t="e">
        <f>IF(AX611&amp;AW611="勤怠未設定","×",IF(AV611="勤怠修正","×",IF(AC611="外注","",IF(AA611="",IF(AY611&lt;&gt;"","×",""),IF(VLOOKUP(AA611,カレンダマスタ!$H$66:$I$83,2,FALSE)&lt;&gt;AY611,"×","OK")))))</f>
        <v>#N/A</v>
      </c>
      <c r="BC611" s="137" t="e">
        <f>IF(E611="","",VLOOKUP($E611,カレンダマスタ!$A$4:$E$381,4,FALSE))</f>
        <v>#N/A</v>
      </c>
      <c r="BD611" s="126" t="e">
        <f>IF(AC611="社員","",IF(AG611=0,"",IF(AD611="NSTC",IF(COUNTIF(カレンダマスタ!$Q$5:$Q$32,G611)=1,"OK","×"),
IF(AD611="NS本社",IF(COUNTIF(カレンダマスタ!$T$5:$T$32,G611)=1,"OK","×"),IF(COUNTIF(カレンダマスタ!$R$5:$R$32,G611)=1,"OK","×")))))</f>
        <v>#N/A</v>
      </c>
      <c r="BE611" s="126" t="e">
        <f>IF(AC611="社員","",IF(G611="","",IF(R611&lt;&gt;"","",IF(AF611="CS","OK",IF(VLOOKUP(E611,カレンダマスタ!$A$5:$D$381,4,FALSE)&gt;0,"",IF(OR(G611*24&gt;10.84,H611*24&lt;14.5)=TRUE,"×","OK"))))))</f>
        <v>#N/A</v>
      </c>
      <c r="BF611" s="126" t="e">
        <f t="shared" si="184"/>
        <v>#N/A</v>
      </c>
      <c r="BG611" s="126" t="e">
        <f t="shared" si="197"/>
        <v>#N/A</v>
      </c>
      <c r="BI611" s="130" t="e">
        <f t="shared" si="198"/>
        <v>#N/A</v>
      </c>
    </row>
    <row r="612" spans="2:61">
      <c r="B612" s="111"/>
      <c r="C612" s="536">
        <v>340993</v>
      </c>
      <c r="D612" s="128" t="s">
        <v>552</v>
      </c>
      <c r="E612" s="583">
        <v>45419</v>
      </c>
      <c r="F612" s="128" t="s">
        <v>203</v>
      </c>
      <c r="G612" s="588">
        <v>0.375</v>
      </c>
      <c r="H612" s="588">
        <v>0.78125</v>
      </c>
      <c r="I612" s="130" t="s">
        <v>200</v>
      </c>
      <c r="J612" s="139">
        <v>8.75</v>
      </c>
      <c r="K612" s="131"/>
      <c r="L612" s="132"/>
      <c r="M612" s="132"/>
      <c r="N612" s="141"/>
      <c r="O612" s="139">
        <v>8</v>
      </c>
      <c r="P612" s="139">
        <v>0.75</v>
      </c>
      <c r="Q612" s="139"/>
      <c r="R612" s="133"/>
      <c r="S612" s="134" t="s">
        <v>594</v>
      </c>
      <c r="T612" s="434">
        <f t="shared" si="183"/>
        <v>8.75</v>
      </c>
      <c r="U612" s="429"/>
      <c r="V612" s="429" t="e">
        <f t="shared" si="192"/>
        <v>#N/A</v>
      </c>
      <c r="W612" s="298"/>
      <c r="X612" s="129">
        <f t="shared" si="199"/>
        <v>0.33333333333333331</v>
      </c>
      <c r="Y612" s="129">
        <f t="shared" si="193"/>
        <v>3.125E-2</v>
      </c>
      <c r="Z612" s="129" t="str">
        <f t="shared" si="194"/>
        <v/>
      </c>
      <c r="AA612" s="133" t="str">
        <f t="shared" si="187"/>
        <v/>
      </c>
      <c r="AC612" s="186" t="e">
        <f>AC596</f>
        <v>#N/A</v>
      </c>
      <c r="AD612" s="187" t="e">
        <f>AD596</f>
        <v>#N/A</v>
      </c>
      <c r="AE612" s="187" t="e">
        <f>AE596</f>
        <v>#N/A</v>
      </c>
      <c r="AF612" s="187" t="e">
        <f>AF596</f>
        <v>#N/A</v>
      </c>
      <c r="AG612" s="204" t="e">
        <f t="shared" si="195"/>
        <v>#N/A</v>
      </c>
      <c r="AI612" s="135" t="str">
        <f>IF(月報!G612&lt;&gt;"",月報!G612,"")</f>
        <v/>
      </c>
      <c r="AJ612" s="126">
        <f>IF(月報!W612&lt;&gt;"",月報!W612*24,"")</f>
        <v>8.75</v>
      </c>
      <c r="AK612" s="126" t="str">
        <f>IF(月報!P612&lt;&gt;"",月報!P612,"")</f>
        <v/>
      </c>
      <c r="AL612" s="126" t="str">
        <f>IF(月報!Q612&lt;&gt;"",IF(月報!Q612="平日残","",月報!Q612),"")</f>
        <v/>
      </c>
      <c r="AM612" s="126"/>
      <c r="AN612" s="126" t="e">
        <f t="shared" si="186"/>
        <v>#N/A</v>
      </c>
      <c r="AO612" s="126" t="e">
        <f>IF($E612="","",VLOOKUP($E612,カレンダマスタ!$A$5:$E$381,5,FALSE))</f>
        <v>#N/A</v>
      </c>
      <c r="AQ612" s="196" t="e">
        <f>IF(G612="","",IF(VLOOKUP(E612,カレンダマスタ!$A$5:$D$381,4,FALSE)=0,"",1))</f>
        <v>#N/A</v>
      </c>
      <c r="AR612" s="136" t="e">
        <f>IF($G612="","",IF($AD612="NSTC",INDEX(カレンダマスタ!$I$26:$O$31,MATCH($G612,カレンダマスタ!$H$26:$H$31,1),MATCH($H612,カレンダマスタ!$I$25:$O$25,1)),
IF($AD612="CS本社",INDEX(カレンダマスタ!$I$36:$O$41,MATCH($G612,カレンダマスタ!$H$36:$H$41,1),MATCH($H612,カレンダマスタ!$I$35:$O$35,1)),
IF($AD612="NS本社",INDEX(カレンダマスタ!$I$94:$O$99,MATCH($G612,カレンダマスタ!$H$95:$H$100,1),MATCH($H612,カレンダマスタ!$I$93:$O$93,1)),
IF($AD612="ODC",INDEX(カレンダマスタ!$I$46:$O$51,MATCH($G612,カレンダマスタ!$H$46:$H$51,1),MATCH($H612,カレンダマスタ!$I$45:$O$45,1)),
IF($AD612="NS東京TC",INDEX(カレンダマスタ!$I$56:$O$61,MATCH($G612,カレンダマスタ!$H$56:$H$61,1),MATCH($H612,カレンダマスタ!$I$55:$O$55,1)),""))))))</f>
        <v>#N/A</v>
      </c>
      <c r="AS612" s="126" t="e">
        <f t="shared" si="196"/>
        <v>#N/A</v>
      </c>
      <c r="AU612" s="137" t="e">
        <f>IF(E612="","",VLOOKUP($E612,カレンダマスタ!$A$4:$E$381,4,FALSE))</f>
        <v>#N/A</v>
      </c>
      <c r="AV612" s="137" t="str">
        <f t="shared" si="188"/>
        <v/>
      </c>
      <c r="AW612" s="137" t="str">
        <f t="shared" si="189"/>
        <v/>
      </c>
      <c r="AX612" s="138" t="e">
        <f t="shared" si="190"/>
        <v>#N/A</v>
      </c>
      <c r="AY612" s="138" t="e">
        <f t="shared" si="191"/>
        <v>#N/A</v>
      </c>
      <c r="AZ612" s="130" t="e">
        <f>IF(AX612&amp;AW612="勤怠未設定","×",IF(AV612="勤怠修正","×",IF(AC612="外注","",IF(AA612="",IF(AY612&lt;&gt;"","×",""),IF(VLOOKUP(AA612,カレンダマスタ!$H$66:$I$83,2,FALSE)&lt;&gt;AY612,"×","OK")))))</f>
        <v>#N/A</v>
      </c>
      <c r="BC612" s="137" t="e">
        <f>IF(E612="","",VLOOKUP($E612,カレンダマスタ!$A$4:$E$381,4,FALSE))</f>
        <v>#N/A</v>
      </c>
      <c r="BD612" s="126" t="e">
        <f>IF(AC612="社員","",IF(AG612=0,"",IF(AD612="NSTC",IF(COUNTIF(カレンダマスタ!$Q$5:$Q$32,G612)=1,"OK","×"),
IF(AD612="NS本社",IF(COUNTIF(カレンダマスタ!$T$5:$T$32,G612)=1,"OK","×"),IF(COUNTIF(カレンダマスタ!$R$5:$R$32,G612)=1,"OK","×")))))</f>
        <v>#N/A</v>
      </c>
      <c r="BE612" s="126" t="e">
        <f>IF(AC612="社員","",IF(G612="","",IF(R612&lt;&gt;"","",IF(AF612="CS","OK",IF(VLOOKUP(E612,カレンダマスタ!$A$5:$D$381,4,FALSE)&gt;0,"",IF(OR(G612*24&gt;10.84,H612*24&lt;14.5)=TRUE,"×","OK"))))))</f>
        <v>#N/A</v>
      </c>
      <c r="BF612" s="126" t="e">
        <f t="shared" si="184"/>
        <v>#N/A</v>
      </c>
      <c r="BG612" s="126" t="e">
        <f t="shared" si="197"/>
        <v>#N/A</v>
      </c>
      <c r="BI612" s="130" t="e">
        <f t="shared" si="198"/>
        <v>#N/A</v>
      </c>
    </row>
    <row r="613" spans="2:61">
      <c r="B613" s="111"/>
      <c r="C613" s="536">
        <v>340993</v>
      </c>
      <c r="D613" s="128" t="s">
        <v>552</v>
      </c>
      <c r="E613" s="583">
        <v>45420</v>
      </c>
      <c r="F613" s="128" t="s">
        <v>204</v>
      </c>
      <c r="G613" s="588">
        <v>0.375</v>
      </c>
      <c r="H613" s="588">
        <v>0.75</v>
      </c>
      <c r="I613" s="130" t="s">
        <v>200</v>
      </c>
      <c r="J613" s="139">
        <v>8</v>
      </c>
      <c r="K613" s="131"/>
      <c r="L613" s="132"/>
      <c r="M613" s="132"/>
      <c r="N613" s="141"/>
      <c r="O613" s="139">
        <v>8</v>
      </c>
      <c r="P613" s="139"/>
      <c r="Q613" s="139"/>
      <c r="R613" s="133"/>
      <c r="S613" s="134" t="s">
        <v>594</v>
      </c>
      <c r="T613" s="434">
        <f t="shared" si="183"/>
        <v>8</v>
      </c>
      <c r="U613" s="429"/>
      <c r="V613" s="429" t="e">
        <f t="shared" si="192"/>
        <v>#N/A</v>
      </c>
      <c r="W613" s="298"/>
      <c r="X613" s="129">
        <f t="shared" si="199"/>
        <v>0.33333333333333331</v>
      </c>
      <c r="Y613" s="129" t="str">
        <f t="shared" si="193"/>
        <v/>
      </c>
      <c r="Z613" s="129" t="str">
        <f t="shared" si="194"/>
        <v/>
      </c>
      <c r="AA613" s="133" t="str">
        <f t="shared" si="187"/>
        <v/>
      </c>
      <c r="AC613" s="186" t="e">
        <f>AC596</f>
        <v>#N/A</v>
      </c>
      <c r="AD613" s="187" t="e">
        <f>AD596</f>
        <v>#N/A</v>
      </c>
      <c r="AE613" s="187" t="e">
        <f>AE596</f>
        <v>#N/A</v>
      </c>
      <c r="AF613" s="187" t="e">
        <f>AF596</f>
        <v>#N/A</v>
      </c>
      <c r="AG613" s="204" t="e">
        <f t="shared" si="195"/>
        <v>#N/A</v>
      </c>
      <c r="AI613" s="140" t="str">
        <f>IF(月報!G613&lt;&gt;"",月報!G613,"")</f>
        <v/>
      </c>
      <c r="AJ613" s="126">
        <f>IF(月報!W613&lt;&gt;"",月報!W613*24,"")</f>
        <v>8</v>
      </c>
      <c r="AK613" s="126" t="str">
        <f>IF(月報!P613&lt;&gt;"",月報!P613,"")</f>
        <v/>
      </c>
      <c r="AL613" s="126" t="str">
        <f>IF(月報!Q613&lt;&gt;"",IF(月報!Q613="平日残","",月報!Q613),"")</f>
        <v/>
      </c>
      <c r="AM613" s="126"/>
      <c r="AN613" s="126" t="e">
        <f t="shared" si="186"/>
        <v>#N/A</v>
      </c>
      <c r="AO613" s="126" t="e">
        <f>IF($E613="","",VLOOKUP($E613,カレンダマスタ!$A$5:$E$381,5,FALSE))</f>
        <v>#N/A</v>
      </c>
      <c r="AQ613" s="196" t="e">
        <f>IF(G613="","",IF(VLOOKUP(E613,カレンダマスタ!$A$5:$D$381,4,FALSE)=0,"",1))</f>
        <v>#N/A</v>
      </c>
      <c r="AR613" s="136" t="e">
        <f>IF($G613="","",IF($AD613="NSTC",INDEX(カレンダマスタ!$I$26:$O$31,MATCH($G613,カレンダマスタ!$H$26:$H$31,1),MATCH($H613,カレンダマスタ!$I$25:$O$25,1)),
IF($AD613="CS本社",INDEX(カレンダマスタ!$I$36:$O$41,MATCH($G613,カレンダマスタ!$H$36:$H$41,1),MATCH($H613,カレンダマスタ!$I$35:$O$35,1)),
IF($AD613="NS本社",INDEX(カレンダマスタ!$I$94:$O$99,MATCH($G613,カレンダマスタ!$H$95:$H$100,1),MATCH($H613,カレンダマスタ!$I$93:$O$93,1)),
IF($AD613="ODC",INDEX(カレンダマスタ!$I$46:$O$51,MATCH($G613,カレンダマスタ!$H$46:$H$51,1),MATCH($H613,カレンダマスタ!$I$45:$O$45,1)),
IF($AD613="NS東京TC",INDEX(カレンダマスタ!$I$56:$O$61,MATCH($G613,カレンダマスタ!$H$56:$H$61,1),MATCH($H613,カレンダマスタ!$I$55:$O$55,1)),""))))))</f>
        <v>#N/A</v>
      </c>
      <c r="AS613" s="126" t="e">
        <f t="shared" si="196"/>
        <v>#N/A</v>
      </c>
      <c r="AU613" s="137" t="e">
        <f>IF(E613="","",VLOOKUP($E613,カレンダマスタ!$A$4:$E$381,4,FALSE))</f>
        <v>#N/A</v>
      </c>
      <c r="AV613" s="137" t="str">
        <f t="shared" si="188"/>
        <v/>
      </c>
      <c r="AW613" s="137" t="str">
        <f t="shared" si="189"/>
        <v/>
      </c>
      <c r="AX613" s="138" t="e">
        <f t="shared" si="190"/>
        <v>#N/A</v>
      </c>
      <c r="AY613" s="138" t="e">
        <f t="shared" si="191"/>
        <v>#N/A</v>
      </c>
      <c r="AZ613" s="130" t="e">
        <f>IF(AX613&amp;AW613="勤怠未設定","×",IF(AV613="勤怠修正","×",IF(AC613="外注","",IF(AA613="",IF(AY613&lt;&gt;"","×",""),IF(VLOOKUP(AA613,カレンダマスタ!$H$66:$I$83,2,FALSE)&lt;&gt;AY613,"×","OK")))))</f>
        <v>#N/A</v>
      </c>
      <c r="BC613" s="137" t="e">
        <f>IF(E613="","",VLOOKUP($E613,カレンダマスタ!$A$4:$E$381,4,FALSE))</f>
        <v>#N/A</v>
      </c>
      <c r="BD613" s="126" t="e">
        <f>IF(AC613="社員","",IF(AG613=0,"",IF(AD613="NSTC",IF(COUNTIF(カレンダマスタ!$Q$5:$Q$32,G613)=1,"OK","×"),
IF(AD613="NS本社",IF(COUNTIF(カレンダマスタ!$T$5:$T$32,G613)=1,"OK","×"),IF(COUNTIF(カレンダマスタ!$R$5:$R$32,G613)=1,"OK","×")))))</f>
        <v>#N/A</v>
      </c>
      <c r="BE613" s="126" t="e">
        <f>IF(AC613="社員","",IF(G613="","",IF(R613&lt;&gt;"","",IF(AF613="CS","OK",IF(VLOOKUP(E613,カレンダマスタ!$A$5:$D$381,4,FALSE)&gt;0,"",IF(OR(G613*24&gt;10.84,H613*24&lt;14.5)=TRUE,"×","OK"))))))</f>
        <v>#N/A</v>
      </c>
      <c r="BF613" s="126" t="e">
        <f t="shared" si="184"/>
        <v>#N/A</v>
      </c>
      <c r="BG613" s="126" t="e">
        <f t="shared" si="197"/>
        <v>#N/A</v>
      </c>
      <c r="BI613" s="130" t="e">
        <f t="shared" si="198"/>
        <v>#N/A</v>
      </c>
    </row>
    <row r="614" spans="2:61">
      <c r="B614" s="111"/>
      <c r="C614" s="536">
        <v>340993</v>
      </c>
      <c r="D614" s="128" t="s">
        <v>552</v>
      </c>
      <c r="E614" s="583">
        <v>45421</v>
      </c>
      <c r="F614" s="128" t="s">
        <v>205</v>
      </c>
      <c r="G614" s="588">
        <v>0.375</v>
      </c>
      <c r="H614" s="588">
        <v>0.83333333333333337</v>
      </c>
      <c r="I614" s="130" t="s">
        <v>200</v>
      </c>
      <c r="J614" s="139">
        <v>10</v>
      </c>
      <c r="K614" s="131"/>
      <c r="L614" s="132"/>
      <c r="M614" s="132"/>
      <c r="N614" s="141"/>
      <c r="O614" s="139">
        <v>8</v>
      </c>
      <c r="P614" s="139">
        <v>2</v>
      </c>
      <c r="Q614" s="139"/>
      <c r="R614" s="133"/>
      <c r="S614" s="134" t="s">
        <v>594</v>
      </c>
      <c r="T614" s="434">
        <f t="shared" si="183"/>
        <v>10</v>
      </c>
      <c r="U614" s="429"/>
      <c r="V614" s="429" t="e">
        <f t="shared" si="192"/>
        <v>#N/A</v>
      </c>
      <c r="W614" s="298"/>
      <c r="X614" s="129">
        <f t="shared" si="199"/>
        <v>0.33333333333333331</v>
      </c>
      <c r="Y614" s="129">
        <f t="shared" si="193"/>
        <v>8.3333333333333329E-2</v>
      </c>
      <c r="Z614" s="129" t="str">
        <f t="shared" si="194"/>
        <v/>
      </c>
      <c r="AA614" s="133" t="str">
        <f t="shared" si="187"/>
        <v/>
      </c>
      <c r="AC614" s="186" t="e">
        <f>AC596</f>
        <v>#N/A</v>
      </c>
      <c r="AD614" s="187" t="e">
        <f>AD596</f>
        <v>#N/A</v>
      </c>
      <c r="AE614" s="187" t="e">
        <f>AE596</f>
        <v>#N/A</v>
      </c>
      <c r="AF614" s="187" t="e">
        <f>AF596</f>
        <v>#N/A</v>
      </c>
      <c r="AG614" s="204" t="e">
        <f t="shared" si="195"/>
        <v>#N/A</v>
      </c>
      <c r="AI614" s="140" t="str">
        <f>IF(月報!G614&lt;&gt;"",月報!G614,"")</f>
        <v/>
      </c>
      <c r="AJ614" s="126">
        <f>IF(月報!W614&lt;&gt;"",月報!W614*24,"")</f>
        <v>9.8333333333333339</v>
      </c>
      <c r="AK614" s="126" t="str">
        <f>IF(月報!P614&lt;&gt;"",月報!P614,"")</f>
        <v/>
      </c>
      <c r="AL614" s="126" t="str">
        <f>IF(月報!Q614&lt;&gt;"",IF(月報!Q614="平日残","",月報!Q614),"")</f>
        <v/>
      </c>
      <c r="AM614" s="126"/>
      <c r="AN614" s="126" t="e">
        <f t="shared" si="186"/>
        <v>#N/A</v>
      </c>
      <c r="AO614" s="126" t="e">
        <f>IF($E614="","",VLOOKUP($E614,カレンダマスタ!$A$5:$E$381,5,FALSE))</f>
        <v>#N/A</v>
      </c>
      <c r="AQ614" s="196" t="e">
        <f>IF(G614="","",IF(VLOOKUP(E614,カレンダマスタ!$A$5:$D$381,4,FALSE)=0,"",1))</f>
        <v>#N/A</v>
      </c>
      <c r="AR614" s="136" t="e">
        <f>IF($G614="","",IF($AD614="NSTC",INDEX(カレンダマスタ!$I$26:$O$31,MATCH($G614,カレンダマスタ!$H$26:$H$31,1),MATCH($H614,カレンダマスタ!$I$25:$O$25,1)),
IF($AD614="CS本社",INDEX(カレンダマスタ!$I$36:$O$41,MATCH($G614,カレンダマスタ!$H$36:$H$41,1),MATCH($H614,カレンダマスタ!$I$35:$O$35,1)),
IF($AD614="NS本社",INDEX(カレンダマスタ!$I$94:$O$99,MATCH($G614,カレンダマスタ!$H$95:$H$100,1),MATCH($H614,カレンダマスタ!$I$93:$O$93,1)),
IF($AD614="ODC",INDEX(カレンダマスタ!$I$46:$O$51,MATCH($G614,カレンダマスタ!$H$46:$H$51,1),MATCH($H614,カレンダマスタ!$I$45:$O$45,1)),
IF($AD614="NS東京TC",INDEX(カレンダマスタ!$I$56:$O$61,MATCH($G614,カレンダマスタ!$H$56:$H$61,1),MATCH($H614,カレンダマスタ!$I$55:$O$55,1)),""))))))</f>
        <v>#N/A</v>
      </c>
      <c r="AS614" s="126" t="e">
        <f t="shared" si="196"/>
        <v>#N/A</v>
      </c>
      <c r="AU614" s="137" t="e">
        <f>IF(E614="","",VLOOKUP($E614,カレンダマスタ!$A$4:$E$381,4,FALSE))</f>
        <v>#N/A</v>
      </c>
      <c r="AV614" s="137" t="str">
        <f t="shared" si="188"/>
        <v/>
      </c>
      <c r="AW614" s="137" t="str">
        <f t="shared" si="189"/>
        <v/>
      </c>
      <c r="AX614" s="138" t="e">
        <f t="shared" si="190"/>
        <v>#N/A</v>
      </c>
      <c r="AY614" s="138" t="e">
        <f t="shared" si="191"/>
        <v>#N/A</v>
      </c>
      <c r="AZ614" s="130" t="e">
        <f>IF(AX614&amp;AW614="勤怠未設定","×",IF(AV614="勤怠修正","×",IF(AC614="外注","",IF(AA614="",IF(AY614&lt;&gt;"","×",""),IF(VLOOKUP(AA614,カレンダマスタ!$H$66:$I$83,2,FALSE)&lt;&gt;AY614,"×","OK")))))</f>
        <v>#N/A</v>
      </c>
      <c r="BC614" s="137" t="e">
        <f>IF(E614="","",VLOOKUP($E614,カレンダマスタ!$A$4:$E$381,4,FALSE))</f>
        <v>#N/A</v>
      </c>
      <c r="BD614" s="126" t="e">
        <f>IF(AC614="社員","",IF(AG614=0,"",IF(AD614="NSTC",IF(COUNTIF(カレンダマスタ!$Q$5:$Q$32,G614)=1,"OK","×"),
IF(AD614="NS本社",IF(COUNTIF(カレンダマスタ!$T$5:$T$32,G614)=1,"OK","×"),IF(COUNTIF(カレンダマスタ!$R$5:$R$32,G614)=1,"OK","×")))))</f>
        <v>#N/A</v>
      </c>
      <c r="BE614" s="126" t="e">
        <f>IF(AC614="社員","",IF(G614="","",IF(R614&lt;&gt;"","",IF(AF614="CS","OK",IF(VLOOKUP(E614,カレンダマスタ!$A$5:$D$381,4,FALSE)&gt;0,"",IF(OR(G614*24&gt;10.84,H614*24&lt;14.5)=TRUE,"×","OK"))))))</f>
        <v>#N/A</v>
      </c>
      <c r="BF614" s="126" t="e">
        <f t="shared" si="184"/>
        <v>#N/A</v>
      </c>
      <c r="BG614" s="126" t="e">
        <f t="shared" si="197"/>
        <v>#N/A</v>
      </c>
      <c r="BI614" s="130" t="e">
        <f t="shared" si="198"/>
        <v>#N/A</v>
      </c>
    </row>
    <row r="615" spans="2:61">
      <c r="B615" s="111"/>
      <c r="C615" s="536">
        <v>340993</v>
      </c>
      <c r="D615" s="128" t="s">
        <v>552</v>
      </c>
      <c r="E615" s="583">
        <v>45422</v>
      </c>
      <c r="F615" s="128" t="s">
        <v>199</v>
      </c>
      <c r="G615" s="588">
        <v>0.375</v>
      </c>
      <c r="H615" s="588">
        <v>0.76041666666666663</v>
      </c>
      <c r="I615" s="130" t="s">
        <v>200</v>
      </c>
      <c r="J615" s="139">
        <v>8.25</v>
      </c>
      <c r="K615" s="131"/>
      <c r="L615" s="132"/>
      <c r="M615" s="132"/>
      <c r="N615" s="141"/>
      <c r="O615" s="139">
        <v>8</v>
      </c>
      <c r="P615" s="139">
        <v>0.25</v>
      </c>
      <c r="Q615" s="139"/>
      <c r="R615" s="133"/>
      <c r="S615" s="134" t="s">
        <v>594</v>
      </c>
      <c r="T615" s="434">
        <f t="shared" si="183"/>
        <v>8.25</v>
      </c>
      <c r="U615" s="429"/>
      <c r="V615" s="429" t="e">
        <f t="shared" si="192"/>
        <v>#N/A</v>
      </c>
      <c r="W615" s="298"/>
      <c r="X615" s="129">
        <f t="shared" si="199"/>
        <v>0.33333333333333331</v>
      </c>
      <c r="Y615" s="129">
        <f t="shared" si="193"/>
        <v>1.0416666666666666E-2</v>
      </c>
      <c r="Z615" s="129" t="str">
        <f t="shared" si="194"/>
        <v/>
      </c>
      <c r="AA615" s="133" t="str">
        <f t="shared" si="187"/>
        <v/>
      </c>
      <c r="AC615" s="186" t="e">
        <f>AC596</f>
        <v>#N/A</v>
      </c>
      <c r="AD615" s="187" t="e">
        <f>AD596</f>
        <v>#N/A</v>
      </c>
      <c r="AE615" s="187" t="e">
        <f>AE596</f>
        <v>#N/A</v>
      </c>
      <c r="AF615" s="187" t="e">
        <f>AF596</f>
        <v>#N/A</v>
      </c>
      <c r="AG615" s="204" t="e">
        <f t="shared" si="195"/>
        <v>#N/A</v>
      </c>
      <c r="AI615" s="140" t="str">
        <f>IF(月報!G615&lt;&gt;"",月報!G615,"")</f>
        <v/>
      </c>
      <c r="AJ615" s="126">
        <f>IF(月報!W615&lt;&gt;"",月報!W615*24,"")</f>
        <v>8.25</v>
      </c>
      <c r="AK615" s="126" t="str">
        <f>IF(月報!P615&lt;&gt;"",月報!P615,"")</f>
        <v/>
      </c>
      <c r="AL615" s="126" t="str">
        <f>IF(月報!Q615&lt;&gt;"",IF(月報!Q615="平日残","",月報!Q615),"")</f>
        <v/>
      </c>
      <c r="AM615" s="126"/>
      <c r="AN615" s="126" t="e">
        <f t="shared" si="186"/>
        <v>#N/A</v>
      </c>
      <c r="AO615" s="126" t="e">
        <f>IF($E615="","",VLOOKUP($E615,カレンダマスタ!$A$5:$E$381,5,FALSE))</f>
        <v>#N/A</v>
      </c>
      <c r="AQ615" s="196" t="e">
        <f>IF(G615="","",IF(VLOOKUP(E615,カレンダマスタ!$A$5:$D$381,4,FALSE)=0,"",1))</f>
        <v>#N/A</v>
      </c>
      <c r="AR615" s="136" t="e">
        <f>IF($G615="","",IF($AD615="NSTC",INDEX(カレンダマスタ!$I$26:$O$31,MATCH($G615,カレンダマスタ!$H$26:$H$31,1),MATCH($H615,カレンダマスタ!$I$25:$O$25,1)),
IF($AD615="CS本社",INDEX(カレンダマスタ!$I$36:$O$41,MATCH($G615,カレンダマスタ!$H$36:$H$41,1),MATCH($H615,カレンダマスタ!$I$35:$O$35,1)),
IF($AD615="NS本社",INDEX(カレンダマスタ!$I$94:$O$99,MATCH($G615,カレンダマスタ!$H$95:$H$100,1),MATCH($H615,カレンダマスタ!$I$93:$O$93,1)),
IF($AD615="ODC",INDEX(カレンダマスタ!$I$46:$O$51,MATCH($G615,カレンダマスタ!$H$46:$H$51,1),MATCH($H615,カレンダマスタ!$I$45:$O$45,1)),
IF($AD615="NS東京TC",INDEX(カレンダマスタ!$I$56:$O$61,MATCH($G615,カレンダマスタ!$H$56:$H$61,1),MATCH($H615,カレンダマスタ!$I$55:$O$55,1)),""))))))</f>
        <v>#N/A</v>
      </c>
      <c r="AS615" s="126" t="e">
        <f t="shared" si="196"/>
        <v>#N/A</v>
      </c>
      <c r="AU615" s="137" t="e">
        <f>IF(E615="","",VLOOKUP($E615,カレンダマスタ!$A$4:$E$381,4,FALSE))</f>
        <v>#N/A</v>
      </c>
      <c r="AV615" s="137" t="str">
        <f t="shared" si="188"/>
        <v/>
      </c>
      <c r="AW615" s="137" t="str">
        <f t="shared" si="189"/>
        <v/>
      </c>
      <c r="AX615" s="138" t="e">
        <f t="shared" si="190"/>
        <v>#N/A</v>
      </c>
      <c r="AY615" s="138" t="e">
        <f t="shared" si="191"/>
        <v>#N/A</v>
      </c>
      <c r="AZ615" s="130" t="e">
        <f>IF(AX615&amp;AW615="勤怠未設定","×",IF(AV615="勤怠修正","×",IF(AC615="外注","",IF(AA615="",IF(AY615&lt;&gt;"","×",""),IF(VLOOKUP(AA615,カレンダマスタ!$H$66:$I$83,2,FALSE)&lt;&gt;AY615,"×","OK")))))</f>
        <v>#N/A</v>
      </c>
      <c r="BC615" s="137" t="e">
        <f>IF(E615="","",VLOOKUP($E615,カレンダマスタ!$A$4:$E$381,4,FALSE))</f>
        <v>#N/A</v>
      </c>
      <c r="BD615" s="126" t="e">
        <f>IF(AC615="社員","",IF(AG615=0,"",IF(AD615="NSTC",IF(COUNTIF(カレンダマスタ!$Q$5:$Q$32,G615)=1,"OK","×"),
IF(AD615="NS本社",IF(COUNTIF(カレンダマスタ!$T$5:$T$32,G615)=1,"OK","×"),IF(COUNTIF(カレンダマスタ!$R$5:$R$32,G615)=1,"OK","×")))))</f>
        <v>#N/A</v>
      </c>
      <c r="BE615" s="126" t="e">
        <f>IF(AC615="社員","",IF(G615="","",IF(R615&lt;&gt;"","",IF(AF615="CS","OK",IF(VLOOKUP(E615,カレンダマスタ!$A$5:$D$381,4,FALSE)&gt;0,"",IF(OR(G615*24&gt;10.84,H615*24&lt;14.5)=TRUE,"×","OK"))))))</f>
        <v>#N/A</v>
      </c>
      <c r="BF615" s="126" t="e">
        <f t="shared" si="184"/>
        <v>#N/A</v>
      </c>
      <c r="BG615" s="126" t="e">
        <f t="shared" si="197"/>
        <v>#N/A</v>
      </c>
      <c r="BI615" s="130" t="e">
        <f t="shared" si="198"/>
        <v>#N/A</v>
      </c>
    </row>
    <row r="616" spans="2:61">
      <c r="B616" s="111"/>
      <c r="C616" s="537">
        <v>340993</v>
      </c>
      <c r="D616" s="142" t="s">
        <v>552</v>
      </c>
      <c r="E616" s="584">
        <v>45423</v>
      </c>
      <c r="F616" s="142" t="s">
        <v>369</v>
      </c>
      <c r="G616" s="589"/>
      <c r="H616" s="589"/>
      <c r="I616" s="144"/>
      <c r="J616" s="148"/>
      <c r="K616" s="145"/>
      <c r="L616" s="146"/>
      <c r="M616" s="146"/>
      <c r="N616" s="147"/>
      <c r="O616" s="148"/>
      <c r="P616" s="148"/>
      <c r="Q616" s="148"/>
      <c r="R616" s="149"/>
      <c r="S616" s="156"/>
      <c r="T616" s="435" t="str">
        <f t="shared" si="183"/>
        <v/>
      </c>
      <c r="U616" s="430"/>
      <c r="V616" s="430" t="e">
        <f t="shared" si="192"/>
        <v>#N/A</v>
      </c>
      <c r="W616" s="298"/>
      <c r="X616" s="143" t="str">
        <f t="shared" si="199"/>
        <v/>
      </c>
      <c r="Y616" s="143" t="str">
        <f t="shared" si="193"/>
        <v/>
      </c>
      <c r="Z616" s="143" t="str">
        <f t="shared" si="194"/>
        <v/>
      </c>
      <c r="AA616" s="149" t="str">
        <f t="shared" si="187"/>
        <v/>
      </c>
      <c r="AC616" s="188" t="e">
        <f>AC596</f>
        <v>#N/A</v>
      </c>
      <c r="AD616" s="189" t="e">
        <f>AD596</f>
        <v>#N/A</v>
      </c>
      <c r="AE616" s="189" t="e">
        <f>AE596</f>
        <v>#N/A</v>
      </c>
      <c r="AF616" s="189" t="e">
        <f>AF596</f>
        <v>#N/A</v>
      </c>
      <c r="AG616" s="205">
        <f t="shared" si="195"/>
        <v>0</v>
      </c>
      <c r="AI616" s="157" t="str">
        <f>IF(月報!G616&lt;&gt;"",月報!G616,"")</f>
        <v/>
      </c>
      <c r="AJ616" s="151" t="str">
        <f>IF(月報!W616&lt;&gt;"",月報!W616*24,"")</f>
        <v/>
      </c>
      <c r="AK616" s="151" t="str">
        <f>IF(月報!P616&lt;&gt;"",月報!P616,"")</f>
        <v/>
      </c>
      <c r="AL616" s="151" t="str">
        <f>IF(月報!Q616&lt;&gt;"",IF(月報!Q616="平日残","",月報!Q616),"")</f>
        <v/>
      </c>
      <c r="AM616" s="151"/>
      <c r="AN616" s="151" t="e">
        <f t="shared" si="186"/>
        <v>#N/A</v>
      </c>
      <c r="AO616" s="151" t="e">
        <f>IF($E616="","",VLOOKUP($E616,カレンダマスタ!$A$5:$E$381,5,FALSE))</f>
        <v>#N/A</v>
      </c>
      <c r="AQ616" s="197" t="str">
        <f>IF(G616="","",IF(VLOOKUP(E616,カレンダマスタ!$A$5:$D$381,4,FALSE)=0,"",1))</f>
        <v/>
      </c>
      <c r="AR616" s="152" t="str">
        <f>IF($G616="","",IF($AD616="NSTC",INDEX(カレンダマスタ!$I$26:$O$31,MATCH($G616,カレンダマスタ!$H$26:$H$31,1),MATCH($H616,カレンダマスタ!$I$25:$O$25,1)),
IF($AD616="CS本社",INDEX(カレンダマスタ!$I$36:$O$41,MATCH($G616,カレンダマスタ!$H$36:$H$41,1),MATCH($H616,カレンダマスタ!$I$35:$O$35,1)),
IF($AD616="NS本社",INDEX(カレンダマスタ!$I$94:$O$99,MATCH($G616,カレンダマスタ!$H$95:$H$100,1),MATCH($H616,カレンダマスタ!$I$93:$O$93,1)),
IF($AD616="ODC",INDEX(カレンダマスタ!$I$46:$O$51,MATCH($G616,カレンダマスタ!$H$46:$H$51,1),MATCH($H616,カレンダマスタ!$I$45:$O$45,1)),
IF($AD616="NS東京TC",INDEX(カレンダマスタ!$I$56:$O$61,MATCH($G616,カレンダマスタ!$H$56:$H$61,1),MATCH($H616,カレンダマスタ!$I$55:$O$55,1)),""))))))</f>
        <v/>
      </c>
      <c r="AS616" s="151" t="e">
        <f t="shared" si="196"/>
        <v>#N/A</v>
      </c>
      <c r="AU616" s="153" t="e">
        <f>IF(E616="","",VLOOKUP($E616,カレンダマスタ!$A$4:$E$381,4,FALSE))</f>
        <v>#N/A</v>
      </c>
      <c r="AV616" s="153" t="str">
        <f t="shared" si="188"/>
        <v/>
      </c>
      <c r="AW616" s="153" t="str">
        <f t="shared" si="189"/>
        <v/>
      </c>
      <c r="AX616" s="154" t="e">
        <f t="shared" si="190"/>
        <v>#N/A</v>
      </c>
      <c r="AY616" s="154" t="e">
        <f t="shared" si="191"/>
        <v>#N/A</v>
      </c>
      <c r="AZ616" s="144" t="e">
        <f>IF(AX616&amp;AW616="勤怠未設定","×",IF(AV616="勤怠修正","×",IF(AC616="外注","",IF(AA616="",IF(AY616&lt;&gt;"","×",""),IF(VLOOKUP(AA616,カレンダマスタ!$H$66:$I$83,2,FALSE)&lt;&gt;AY616,"×","OK")))))</f>
        <v>#N/A</v>
      </c>
      <c r="BC616" s="153" t="e">
        <f>IF(E616="","",VLOOKUP($E616,カレンダマスタ!$A$4:$E$381,4,FALSE))</f>
        <v>#N/A</v>
      </c>
      <c r="BD616" s="151" t="e">
        <f>IF(AC616="社員","",IF(AG616=0,"",IF(AD616="NSTC",IF(COUNTIF(カレンダマスタ!$Q$5:$Q$32,G616)=1,"OK","×"),
IF(AD616="NS本社",IF(COUNTIF(カレンダマスタ!$T$5:$T$32,G616)=1,"OK","×"),IF(COUNTIF(カレンダマスタ!$R$5:$R$32,G616)=1,"OK","×")))))</f>
        <v>#N/A</v>
      </c>
      <c r="BE616" s="151" t="e">
        <f>IF(AC616="社員","",IF(G616="","",IF(R616&lt;&gt;"","",IF(AF616="CS","OK",IF(VLOOKUP(E616,カレンダマスタ!$A$5:$D$381,4,FALSE)&gt;0,"",IF(OR(G616*24&gt;10.84,H616*24&lt;14.5)=TRUE,"×","OK"))))))</f>
        <v>#N/A</v>
      </c>
      <c r="BF616" s="151" t="e">
        <f t="shared" si="184"/>
        <v>#N/A</v>
      </c>
      <c r="BG616" s="151" t="e">
        <f t="shared" si="197"/>
        <v>#N/A</v>
      </c>
      <c r="BI616" s="144" t="e">
        <f t="shared" si="198"/>
        <v>#N/A</v>
      </c>
    </row>
    <row r="617" spans="2:61">
      <c r="B617" s="111"/>
      <c r="C617" s="535">
        <v>340993</v>
      </c>
      <c r="D617" s="112" t="s">
        <v>552</v>
      </c>
      <c r="E617" s="582">
        <v>45424</v>
      </c>
      <c r="F617" s="112" t="s">
        <v>370</v>
      </c>
      <c r="G617" s="587"/>
      <c r="H617" s="587"/>
      <c r="I617" s="114"/>
      <c r="J617" s="118"/>
      <c r="K617" s="115"/>
      <c r="L617" s="116"/>
      <c r="M617" s="116"/>
      <c r="N617" s="117"/>
      <c r="O617" s="118"/>
      <c r="P617" s="118"/>
      <c r="Q617" s="118"/>
      <c r="R617" s="119"/>
      <c r="S617" s="120"/>
      <c r="T617" s="433" t="str">
        <f t="shared" si="183"/>
        <v/>
      </c>
      <c r="U617" s="431">
        <f>SUM(T617:T623)</f>
        <v>43.5</v>
      </c>
      <c r="V617" s="431" t="e">
        <f t="shared" si="192"/>
        <v>#N/A</v>
      </c>
      <c r="W617" s="298"/>
      <c r="X617" s="113" t="str">
        <f t="shared" si="199"/>
        <v/>
      </c>
      <c r="Y617" s="113" t="str">
        <f t="shared" si="193"/>
        <v/>
      </c>
      <c r="Z617" s="113" t="str">
        <f t="shared" si="194"/>
        <v/>
      </c>
      <c r="AA617" s="119" t="str">
        <f t="shared" si="187"/>
        <v/>
      </c>
      <c r="AC617" s="190" t="e">
        <f>AC596</f>
        <v>#N/A</v>
      </c>
      <c r="AD617" s="191" t="e">
        <f>AD596</f>
        <v>#N/A</v>
      </c>
      <c r="AE617" s="191" t="e">
        <f>AE596</f>
        <v>#N/A</v>
      </c>
      <c r="AF617" s="191" t="e">
        <f>AF596</f>
        <v>#N/A</v>
      </c>
      <c r="AG617" s="206">
        <f t="shared" si="195"/>
        <v>0</v>
      </c>
      <c r="AI617" s="158" t="str">
        <f>IF(月報!G617&lt;&gt;"",月報!G617,"")</f>
        <v/>
      </c>
      <c r="AJ617" s="122" t="str">
        <f>IF(月報!W617&lt;&gt;"",月報!W617*24,"")</f>
        <v/>
      </c>
      <c r="AK617" s="122" t="str">
        <f>IF(月報!P617&lt;&gt;"",月報!P617,"")</f>
        <v/>
      </c>
      <c r="AL617" s="122" t="str">
        <f>IF(月報!Q617&lt;&gt;"",IF(月報!Q617="平日残","",月報!Q617),"")</f>
        <v/>
      </c>
      <c r="AM617" s="122"/>
      <c r="AN617" s="122" t="e">
        <f t="shared" si="186"/>
        <v>#N/A</v>
      </c>
      <c r="AO617" s="122" t="e">
        <f>IF($E617="","",VLOOKUP($E617,カレンダマスタ!$A$5:$E$381,5,FALSE))</f>
        <v>#N/A</v>
      </c>
      <c r="AQ617" s="195" t="str">
        <f>IF(G617="","",IF(VLOOKUP(E617,カレンダマスタ!$A$5:$D$381,4,FALSE)=0,"",1))</f>
        <v/>
      </c>
      <c r="AR617" s="123" t="str">
        <f>IF($G617="","",IF($AD617="NSTC",INDEX(カレンダマスタ!$I$26:$O$31,MATCH($G617,カレンダマスタ!$H$26:$H$31,1),MATCH($H617,カレンダマスタ!$I$25:$O$25,1)),
IF($AD617="CS本社",INDEX(カレンダマスタ!$I$36:$O$41,MATCH($G617,カレンダマスタ!$H$36:$H$41,1),MATCH($H617,カレンダマスタ!$I$35:$O$35,1)),
IF($AD617="NS本社",INDEX(カレンダマスタ!$I$94:$O$99,MATCH($G617,カレンダマスタ!$H$95:$H$100,1),MATCH($H617,カレンダマスタ!$I$93:$O$93,1)),
IF($AD617="ODC",INDEX(カレンダマスタ!$I$46:$O$51,MATCH($G617,カレンダマスタ!$H$46:$H$51,1),MATCH($H617,カレンダマスタ!$I$45:$O$45,1)),
IF($AD617="NS東京TC",INDEX(カレンダマスタ!$I$56:$O$61,MATCH($G617,カレンダマスタ!$H$56:$H$61,1),MATCH($H617,カレンダマスタ!$I$55:$O$55,1)),""))))))</f>
        <v/>
      </c>
      <c r="AS617" s="122" t="e">
        <f t="shared" si="196"/>
        <v>#N/A</v>
      </c>
      <c r="AU617" s="124" t="e">
        <f>IF(E617="","",VLOOKUP($E617,カレンダマスタ!$A$4:$E$381,4,FALSE))</f>
        <v>#N/A</v>
      </c>
      <c r="AV617" s="124" t="str">
        <f t="shared" si="188"/>
        <v/>
      </c>
      <c r="AW617" s="124" t="str">
        <f t="shared" si="189"/>
        <v/>
      </c>
      <c r="AX617" s="125" t="e">
        <f t="shared" si="190"/>
        <v>#N/A</v>
      </c>
      <c r="AY617" s="125" t="e">
        <f t="shared" si="191"/>
        <v>#N/A</v>
      </c>
      <c r="AZ617" s="114" t="e">
        <f>IF(AX617&amp;AW617="勤怠未設定","×",IF(AV617="勤怠修正","×",IF(AC617="外注","",IF(AA617="",IF(AY617&lt;&gt;"","×",""),IF(VLOOKUP(AA617,カレンダマスタ!$H$66:$I$83,2,FALSE)&lt;&gt;AY617,"×","OK")))))</f>
        <v>#N/A</v>
      </c>
      <c r="BC617" s="124" t="e">
        <f>IF(E617="","",VLOOKUP($E617,カレンダマスタ!$A$4:$E$381,4,FALSE))</f>
        <v>#N/A</v>
      </c>
      <c r="BD617" s="122" t="e">
        <f>IF(AC617="社員","",IF(AG617=0,"",IF(AD617="NSTC",IF(COUNTIF(カレンダマスタ!$Q$5:$Q$32,G617)=1,"OK","×"),
IF(AD617="NS本社",IF(COUNTIF(カレンダマスタ!$T$5:$T$32,G617)=1,"OK","×"),IF(COUNTIF(カレンダマスタ!$R$5:$R$32,G617)=1,"OK","×")))))</f>
        <v>#N/A</v>
      </c>
      <c r="BE617" s="122" t="e">
        <f>IF(AC617="社員","",IF(G617="","",IF(R617&lt;&gt;"","",IF(AF617="CS","OK",IF(VLOOKUP(E617,カレンダマスタ!$A$5:$D$381,4,FALSE)&gt;0,"",IF(OR(G617*24&gt;10.84,H617*24&lt;14.5)=TRUE,"×","OK"))))))</f>
        <v>#N/A</v>
      </c>
      <c r="BF617" s="122" t="e">
        <f t="shared" si="184"/>
        <v>#N/A</v>
      </c>
      <c r="BG617" s="122" t="e">
        <f t="shared" si="197"/>
        <v>#N/A</v>
      </c>
      <c r="BI617" s="114" t="e">
        <f t="shared" si="198"/>
        <v>#N/A</v>
      </c>
    </row>
    <row r="618" spans="2:61">
      <c r="B618" s="111"/>
      <c r="C618" s="536">
        <v>340993</v>
      </c>
      <c r="D618" s="128" t="s">
        <v>552</v>
      </c>
      <c r="E618" s="583">
        <v>45425</v>
      </c>
      <c r="F618" s="128" t="s">
        <v>201</v>
      </c>
      <c r="G618" s="588">
        <v>0.375</v>
      </c>
      <c r="H618" s="588">
        <v>0.79166666666666663</v>
      </c>
      <c r="I618" s="130" t="s">
        <v>200</v>
      </c>
      <c r="J618" s="139">
        <v>9</v>
      </c>
      <c r="K618" s="131"/>
      <c r="L618" s="132"/>
      <c r="M618" s="132"/>
      <c r="N618" s="141"/>
      <c r="O618" s="139">
        <v>8</v>
      </c>
      <c r="P618" s="139">
        <v>1</v>
      </c>
      <c r="Q618" s="139"/>
      <c r="R618" s="133"/>
      <c r="S618" s="134" t="s">
        <v>594</v>
      </c>
      <c r="T618" s="434">
        <f t="shared" si="183"/>
        <v>9</v>
      </c>
      <c r="U618" s="429"/>
      <c r="V618" s="429" t="e">
        <f t="shared" si="192"/>
        <v>#N/A</v>
      </c>
      <c r="W618" s="298"/>
      <c r="X618" s="129">
        <f t="shared" si="199"/>
        <v>0.33333333333333331</v>
      </c>
      <c r="Y618" s="129">
        <f t="shared" si="193"/>
        <v>4.1666666666666664E-2</v>
      </c>
      <c r="Z618" s="129" t="str">
        <f t="shared" si="194"/>
        <v/>
      </c>
      <c r="AA618" s="133" t="str">
        <f t="shared" si="187"/>
        <v/>
      </c>
      <c r="AC618" s="186" t="e">
        <f>AC596</f>
        <v>#N/A</v>
      </c>
      <c r="AD618" s="187" t="e">
        <f>AD596</f>
        <v>#N/A</v>
      </c>
      <c r="AE618" s="187" t="e">
        <f>AE596</f>
        <v>#N/A</v>
      </c>
      <c r="AF618" s="187" t="e">
        <f>AF596</f>
        <v>#N/A</v>
      </c>
      <c r="AG618" s="204" t="e">
        <f t="shared" si="195"/>
        <v>#N/A</v>
      </c>
      <c r="AI618" s="135" t="str">
        <f>IF(月報!G618&lt;&gt;"",月報!G618,"")</f>
        <v/>
      </c>
      <c r="AJ618" s="126">
        <f>IF(月報!W618&lt;&gt;"",月報!W618*24,"")</f>
        <v>9.1666666666666661</v>
      </c>
      <c r="AK618" s="126" t="str">
        <f>IF(月報!P618&lt;&gt;"",月報!P618,"")</f>
        <v/>
      </c>
      <c r="AL618" s="126" t="str">
        <f>IF(月報!Q618&lt;&gt;"",IF(月報!Q618="平日残","",月報!Q618),"")</f>
        <v/>
      </c>
      <c r="AM618" s="126"/>
      <c r="AN618" s="126" t="e">
        <f t="shared" si="186"/>
        <v>#N/A</v>
      </c>
      <c r="AO618" s="126" t="e">
        <f>IF($E618="","",VLOOKUP($E618,カレンダマスタ!$A$5:$E$381,5,FALSE))</f>
        <v>#N/A</v>
      </c>
      <c r="AQ618" s="196" t="e">
        <f>IF(G618="","",IF(VLOOKUP(E618,カレンダマスタ!$A$5:$D$381,4,FALSE)=0,"",1))</f>
        <v>#N/A</v>
      </c>
      <c r="AR618" s="136" t="e">
        <f>IF($G618="","",IF($AD618="NSTC",INDEX(カレンダマスタ!$I$26:$O$31,MATCH($G618,カレンダマスタ!$H$26:$H$31,1),MATCH($H618,カレンダマスタ!$I$25:$O$25,1)),
IF($AD618="CS本社",INDEX(カレンダマスタ!$I$36:$O$41,MATCH($G618,カレンダマスタ!$H$36:$H$41,1),MATCH($H618,カレンダマスタ!$I$35:$O$35,1)),
IF($AD618="NS本社",INDEX(カレンダマスタ!$I$94:$O$99,MATCH($G618,カレンダマスタ!$H$95:$H$100,1),MATCH($H618,カレンダマスタ!$I$93:$O$93,1)),
IF($AD618="ODC",INDEX(カレンダマスタ!$I$46:$O$51,MATCH($G618,カレンダマスタ!$H$46:$H$51,1),MATCH($H618,カレンダマスタ!$I$45:$O$45,1)),
IF($AD618="NS東京TC",INDEX(カレンダマスタ!$I$56:$O$61,MATCH($G618,カレンダマスタ!$H$56:$H$61,1),MATCH($H618,カレンダマスタ!$I$55:$O$55,1)),""))))))</f>
        <v>#N/A</v>
      </c>
      <c r="AS618" s="126" t="e">
        <f t="shared" si="196"/>
        <v>#N/A</v>
      </c>
      <c r="AU618" s="137" t="e">
        <f>IF(E618="","",VLOOKUP($E618,カレンダマスタ!$A$4:$E$381,4,FALSE))</f>
        <v>#N/A</v>
      </c>
      <c r="AV618" s="137" t="str">
        <f t="shared" si="188"/>
        <v/>
      </c>
      <c r="AW618" s="137" t="str">
        <f t="shared" si="189"/>
        <v/>
      </c>
      <c r="AX618" s="138" t="e">
        <f t="shared" si="190"/>
        <v>#N/A</v>
      </c>
      <c r="AY618" s="138" t="e">
        <f t="shared" si="191"/>
        <v>#N/A</v>
      </c>
      <c r="AZ618" s="130" t="e">
        <f>IF(AX618&amp;AW618="勤怠未設定","×",IF(AV618="勤怠修正","×",IF(AC618="外注","",IF(AA618="",IF(AY618&lt;&gt;"","×",""),IF(VLOOKUP(AA618,カレンダマスタ!$H$66:$I$83,2,FALSE)&lt;&gt;AY618,"×","OK")))))</f>
        <v>#N/A</v>
      </c>
      <c r="BC618" s="137" t="e">
        <f>IF(E618="","",VLOOKUP($E618,カレンダマスタ!$A$4:$E$381,4,FALSE))</f>
        <v>#N/A</v>
      </c>
      <c r="BD618" s="126" t="e">
        <f>IF(AC618="社員","",IF(AG618=0,"",IF(AD618="NSTC",IF(COUNTIF(カレンダマスタ!$Q$5:$Q$32,G618)=1,"OK","×"),
IF(AD618="NS本社",IF(COUNTIF(カレンダマスタ!$T$5:$T$32,G618)=1,"OK","×"),IF(COUNTIF(カレンダマスタ!$R$5:$R$32,G618)=1,"OK","×")))))</f>
        <v>#N/A</v>
      </c>
      <c r="BE618" s="126" t="e">
        <f>IF(AC618="社員","",IF(G618="","",IF(R618&lt;&gt;"","",IF(AF618="CS","OK",IF(VLOOKUP(E618,カレンダマスタ!$A$5:$D$381,4,FALSE)&gt;0,"",IF(OR(G618*24&gt;10.84,H618*24&lt;14.5)=TRUE,"×","OK"))))))</f>
        <v>#N/A</v>
      </c>
      <c r="BF618" s="126" t="e">
        <f t="shared" si="184"/>
        <v>#N/A</v>
      </c>
      <c r="BG618" s="126" t="e">
        <f t="shared" si="197"/>
        <v>#N/A</v>
      </c>
      <c r="BI618" s="130" t="e">
        <f t="shared" si="198"/>
        <v>#N/A</v>
      </c>
    </row>
    <row r="619" spans="2:61">
      <c r="B619" s="111"/>
      <c r="C619" s="536">
        <v>340993</v>
      </c>
      <c r="D619" s="128" t="s">
        <v>552</v>
      </c>
      <c r="E619" s="583">
        <v>45426</v>
      </c>
      <c r="F619" s="128" t="s">
        <v>203</v>
      </c>
      <c r="G619" s="588">
        <v>0.375</v>
      </c>
      <c r="H619" s="588">
        <v>0.77083333333333337</v>
      </c>
      <c r="I619" s="130" t="s">
        <v>200</v>
      </c>
      <c r="J619" s="139">
        <v>8.5</v>
      </c>
      <c r="K619" s="131"/>
      <c r="L619" s="132"/>
      <c r="M619" s="132"/>
      <c r="N619" s="141"/>
      <c r="O619" s="139">
        <v>8</v>
      </c>
      <c r="P619" s="139">
        <v>0.5</v>
      </c>
      <c r="Q619" s="139"/>
      <c r="R619" s="133"/>
      <c r="S619" s="134" t="s">
        <v>594</v>
      </c>
      <c r="T619" s="434">
        <f t="shared" si="183"/>
        <v>8.5</v>
      </c>
      <c r="U619" s="429"/>
      <c r="V619" s="429" t="e">
        <f t="shared" si="192"/>
        <v>#N/A</v>
      </c>
      <c r="W619" s="298"/>
      <c r="X619" s="129">
        <f t="shared" si="199"/>
        <v>0.33333333333333331</v>
      </c>
      <c r="Y619" s="129">
        <f t="shared" si="193"/>
        <v>2.0833333333333332E-2</v>
      </c>
      <c r="Z619" s="129" t="str">
        <f t="shared" si="194"/>
        <v/>
      </c>
      <c r="AA619" s="133" t="str">
        <f t="shared" si="187"/>
        <v/>
      </c>
      <c r="AC619" s="186" t="e">
        <f>AC596</f>
        <v>#N/A</v>
      </c>
      <c r="AD619" s="187" t="e">
        <f>AD596</f>
        <v>#N/A</v>
      </c>
      <c r="AE619" s="187" t="e">
        <f>AE596</f>
        <v>#N/A</v>
      </c>
      <c r="AF619" s="187" t="e">
        <f>AF596</f>
        <v>#N/A</v>
      </c>
      <c r="AG619" s="204" t="e">
        <f t="shared" si="195"/>
        <v>#N/A</v>
      </c>
      <c r="AI619" s="135" t="str">
        <f>IF(月報!G619&lt;&gt;"",月報!G619,"")</f>
        <v/>
      </c>
      <c r="AJ619" s="126">
        <f>IF(月報!W619&lt;&gt;"",月報!W619*24,"")</f>
        <v>8.5</v>
      </c>
      <c r="AK619" s="126" t="str">
        <f>IF(月報!P619&lt;&gt;"",月報!P619,"")</f>
        <v/>
      </c>
      <c r="AL619" s="126" t="str">
        <f>IF(月報!Q619&lt;&gt;"",IF(月報!Q619="平日残","",月報!Q619),"")</f>
        <v/>
      </c>
      <c r="AM619" s="126"/>
      <c r="AN619" s="126" t="e">
        <f t="shared" si="186"/>
        <v>#N/A</v>
      </c>
      <c r="AO619" s="126" t="e">
        <f>IF($E619="","",VLOOKUP($E619,カレンダマスタ!$A$5:$E$381,5,FALSE))</f>
        <v>#N/A</v>
      </c>
      <c r="AQ619" s="196" t="e">
        <f>IF(G619="","",IF(VLOOKUP(E619,カレンダマスタ!$A$5:$D$381,4,FALSE)=0,"",1))</f>
        <v>#N/A</v>
      </c>
      <c r="AR619" s="136" t="e">
        <f>IF($G619="","",IF($AD619="NSTC",INDEX(カレンダマスタ!$I$26:$O$31,MATCH($G619,カレンダマスタ!$H$26:$H$31,1),MATCH($H619,カレンダマスタ!$I$25:$O$25,1)),
IF($AD619="CS本社",INDEX(カレンダマスタ!$I$36:$O$41,MATCH($G619,カレンダマスタ!$H$36:$H$41,1),MATCH($H619,カレンダマスタ!$I$35:$O$35,1)),
IF($AD619="NS本社",INDEX(カレンダマスタ!$I$94:$O$99,MATCH($G619,カレンダマスタ!$H$95:$H$100,1),MATCH($H619,カレンダマスタ!$I$93:$O$93,1)),
IF($AD619="ODC",INDEX(カレンダマスタ!$I$46:$O$51,MATCH($G619,カレンダマスタ!$H$46:$H$51,1),MATCH($H619,カレンダマスタ!$I$45:$O$45,1)),
IF($AD619="NS東京TC",INDEX(カレンダマスタ!$I$56:$O$61,MATCH($G619,カレンダマスタ!$H$56:$H$61,1),MATCH($H619,カレンダマスタ!$I$55:$O$55,1)),""))))))</f>
        <v>#N/A</v>
      </c>
      <c r="AS619" s="126" t="e">
        <f t="shared" si="196"/>
        <v>#N/A</v>
      </c>
      <c r="AU619" s="137" t="e">
        <f>IF(E619="","",VLOOKUP($E619,カレンダマスタ!$A$4:$E$381,4,FALSE))</f>
        <v>#N/A</v>
      </c>
      <c r="AV619" s="137" t="str">
        <f t="shared" si="188"/>
        <v/>
      </c>
      <c r="AW619" s="137" t="str">
        <f t="shared" si="189"/>
        <v/>
      </c>
      <c r="AX619" s="138" t="e">
        <f t="shared" si="190"/>
        <v>#N/A</v>
      </c>
      <c r="AY619" s="138" t="e">
        <f t="shared" si="191"/>
        <v>#N/A</v>
      </c>
      <c r="AZ619" s="130" t="e">
        <f>IF(AX619&amp;AW619="勤怠未設定","×",IF(AV619="勤怠修正","×",IF(AC619="外注","",IF(AA619="",IF(AY619&lt;&gt;"","×",""),IF(VLOOKUP(AA619,カレンダマスタ!$H$66:$I$83,2,FALSE)&lt;&gt;AY619,"×","OK")))))</f>
        <v>#N/A</v>
      </c>
      <c r="BC619" s="137" t="e">
        <f>IF(E619="","",VLOOKUP($E619,カレンダマスタ!$A$4:$E$381,4,FALSE))</f>
        <v>#N/A</v>
      </c>
      <c r="BD619" s="126" t="e">
        <f>IF(AC619="社員","",IF(AG619=0,"",IF(AD619="NSTC",IF(COUNTIF(カレンダマスタ!$Q$5:$Q$32,G619)=1,"OK","×"),
IF(AD619="NS本社",IF(COUNTIF(カレンダマスタ!$T$5:$T$32,G619)=1,"OK","×"),IF(COUNTIF(カレンダマスタ!$R$5:$R$32,G619)=1,"OK","×")))))</f>
        <v>#N/A</v>
      </c>
      <c r="BE619" s="126" t="e">
        <f>IF(AC619="社員","",IF(G619="","",IF(R619&lt;&gt;"","",IF(AF619="CS","OK",IF(VLOOKUP(E619,カレンダマスタ!$A$5:$D$381,4,FALSE)&gt;0,"",IF(OR(G619*24&gt;10.84,H619*24&lt;14.5)=TRUE,"×","OK"))))))</f>
        <v>#N/A</v>
      </c>
      <c r="BF619" s="126" t="e">
        <f t="shared" si="184"/>
        <v>#N/A</v>
      </c>
      <c r="BG619" s="126" t="e">
        <f t="shared" si="197"/>
        <v>#N/A</v>
      </c>
      <c r="BI619" s="130" t="e">
        <f t="shared" si="198"/>
        <v>#N/A</v>
      </c>
    </row>
    <row r="620" spans="2:61">
      <c r="B620" s="111"/>
      <c r="C620" s="536">
        <v>340993</v>
      </c>
      <c r="D620" s="128" t="s">
        <v>552</v>
      </c>
      <c r="E620" s="583">
        <v>45427</v>
      </c>
      <c r="F620" s="128" t="s">
        <v>204</v>
      </c>
      <c r="G620" s="588">
        <v>0.375</v>
      </c>
      <c r="H620" s="588">
        <v>0.75</v>
      </c>
      <c r="I620" s="130" t="s">
        <v>200</v>
      </c>
      <c r="J620" s="139">
        <v>8</v>
      </c>
      <c r="K620" s="131"/>
      <c r="L620" s="132"/>
      <c r="M620" s="132"/>
      <c r="N620" s="141"/>
      <c r="O620" s="139">
        <v>8</v>
      </c>
      <c r="P620" s="139"/>
      <c r="Q620" s="139"/>
      <c r="R620" s="133"/>
      <c r="S620" s="134" t="s">
        <v>594</v>
      </c>
      <c r="T620" s="434">
        <f t="shared" si="183"/>
        <v>8</v>
      </c>
      <c r="U620" s="429"/>
      <c r="V620" s="429" t="e">
        <f t="shared" si="192"/>
        <v>#N/A</v>
      </c>
      <c r="W620" s="298"/>
      <c r="X620" s="129">
        <f t="shared" si="199"/>
        <v>0.33333333333333331</v>
      </c>
      <c r="Y620" s="129" t="str">
        <f t="shared" si="193"/>
        <v/>
      </c>
      <c r="Z620" s="129" t="str">
        <f t="shared" si="194"/>
        <v/>
      </c>
      <c r="AA620" s="133" t="str">
        <f t="shared" si="187"/>
        <v/>
      </c>
      <c r="AC620" s="186" t="e">
        <f>AC596</f>
        <v>#N/A</v>
      </c>
      <c r="AD620" s="187" t="e">
        <f>AD596</f>
        <v>#N/A</v>
      </c>
      <c r="AE620" s="187" t="e">
        <f>AE596</f>
        <v>#N/A</v>
      </c>
      <c r="AF620" s="187" t="e">
        <f>AF596</f>
        <v>#N/A</v>
      </c>
      <c r="AG620" s="204" t="e">
        <f t="shared" si="195"/>
        <v>#N/A</v>
      </c>
      <c r="AI620" s="135" t="str">
        <f>IF(月報!G620&lt;&gt;"",月報!G620,"")</f>
        <v/>
      </c>
      <c r="AJ620" s="126">
        <f>IF(月報!W620&lt;&gt;"",月報!W620*24,"")</f>
        <v>8</v>
      </c>
      <c r="AK620" s="126" t="str">
        <f>IF(月報!P620&lt;&gt;"",月報!P620,"")</f>
        <v/>
      </c>
      <c r="AL620" s="126" t="str">
        <f>IF(月報!Q620&lt;&gt;"",IF(月報!Q620="平日残","",月報!Q620),"")</f>
        <v/>
      </c>
      <c r="AM620" s="126"/>
      <c r="AN620" s="126" t="e">
        <f t="shared" si="186"/>
        <v>#N/A</v>
      </c>
      <c r="AO620" s="126" t="e">
        <f>IF($E620="","",VLOOKUP($E620,カレンダマスタ!$A$5:$E$381,5,FALSE))</f>
        <v>#N/A</v>
      </c>
      <c r="AQ620" s="196" t="e">
        <f>IF(G620="","",IF(VLOOKUP(E620,カレンダマスタ!$A$5:$D$381,4,FALSE)=0,"",1))</f>
        <v>#N/A</v>
      </c>
      <c r="AR620" s="136" t="e">
        <f>IF($G620="","",IF($AD620="NSTC",INDEX(カレンダマスタ!$I$26:$O$31,MATCH($G620,カレンダマスタ!$H$26:$H$31,1),MATCH($H620,カレンダマスタ!$I$25:$O$25,1)),
IF($AD620="CS本社",INDEX(カレンダマスタ!$I$36:$O$41,MATCH($G620,カレンダマスタ!$H$36:$H$41,1),MATCH($H620,カレンダマスタ!$I$35:$O$35,1)),
IF($AD620="NS本社",INDEX(カレンダマスタ!$I$94:$O$99,MATCH($G620,カレンダマスタ!$H$95:$H$100,1),MATCH($H620,カレンダマスタ!$I$93:$O$93,1)),
IF($AD620="ODC",INDEX(カレンダマスタ!$I$46:$O$51,MATCH($G620,カレンダマスタ!$H$46:$H$51,1),MATCH($H620,カレンダマスタ!$I$45:$O$45,1)),
IF($AD620="NS東京TC",INDEX(カレンダマスタ!$I$56:$O$61,MATCH($G620,カレンダマスタ!$H$56:$H$61,1),MATCH($H620,カレンダマスタ!$I$55:$O$55,1)),""))))))</f>
        <v>#N/A</v>
      </c>
      <c r="AS620" s="126" t="e">
        <f t="shared" si="196"/>
        <v>#N/A</v>
      </c>
      <c r="AU620" s="137" t="e">
        <f>IF(E620="","",VLOOKUP($E620,カレンダマスタ!$A$4:$E$381,4,FALSE))</f>
        <v>#N/A</v>
      </c>
      <c r="AV620" s="137" t="str">
        <f t="shared" si="188"/>
        <v/>
      </c>
      <c r="AW620" s="137" t="str">
        <f t="shared" si="189"/>
        <v/>
      </c>
      <c r="AX620" s="138" t="e">
        <f t="shared" si="190"/>
        <v>#N/A</v>
      </c>
      <c r="AY620" s="138" t="e">
        <f t="shared" si="191"/>
        <v>#N/A</v>
      </c>
      <c r="AZ620" s="130" t="e">
        <f>IF(AX620&amp;AW620="勤怠未設定","×",IF(AV620="勤怠修正","×",IF(AC620="外注","",IF(AA620="",IF(AY620&lt;&gt;"","×",""),IF(VLOOKUP(AA620,カレンダマスタ!$H$66:$I$83,2,FALSE)&lt;&gt;AY620,"×","OK")))))</f>
        <v>#N/A</v>
      </c>
      <c r="BC620" s="137" t="e">
        <f>IF(E620="","",VLOOKUP($E620,カレンダマスタ!$A$4:$E$381,4,FALSE))</f>
        <v>#N/A</v>
      </c>
      <c r="BD620" s="126" t="e">
        <f>IF(AC620="社員","",IF(AG620=0,"",IF(AD620="NSTC",IF(COUNTIF(カレンダマスタ!$Q$5:$Q$32,G620)=1,"OK","×"),
IF(AD620="NS本社",IF(COUNTIF(カレンダマスタ!$T$5:$T$32,G620)=1,"OK","×"),IF(COUNTIF(カレンダマスタ!$R$5:$R$32,G620)=1,"OK","×")))))</f>
        <v>#N/A</v>
      </c>
      <c r="BE620" s="126" t="e">
        <f>IF(AC620="社員","",IF(G620="","",IF(R620&lt;&gt;"","",IF(AF620="CS","OK",IF(VLOOKUP(E620,カレンダマスタ!$A$5:$D$381,4,FALSE)&gt;0,"",IF(OR(G620*24&gt;10.84,H620*24&lt;14.5)=TRUE,"×","OK"))))))</f>
        <v>#N/A</v>
      </c>
      <c r="BF620" s="126" t="e">
        <f t="shared" si="184"/>
        <v>#N/A</v>
      </c>
      <c r="BG620" s="126" t="e">
        <f t="shared" si="197"/>
        <v>#N/A</v>
      </c>
      <c r="BI620" s="130" t="e">
        <f t="shared" si="198"/>
        <v>#N/A</v>
      </c>
    </row>
    <row r="621" spans="2:61">
      <c r="B621" s="111"/>
      <c r="C621" s="536">
        <v>340993</v>
      </c>
      <c r="D621" s="128" t="s">
        <v>552</v>
      </c>
      <c r="E621" s="583">
        <v>45428</v>
      </c>
      <c r="F621" s="128" t="s">
        <v>205</v>
      </c>
      <c r="G621" s="588">
        <v>0.375</v>
      </c>
      <c r="H621" s="588">
        <v>0.83333333333333337</v>
      </c>
      <c r="I621" s="130" t="s">
        <v>200</v>
      </c>
      <c r="J621" s="139">
        <v>10</v>
      </c>
      <c r="K621" s="131"/>
      <c r="L621" s="132"/>
      <c r="M621" s="132"/>
      <c r="N621" s="141"/>
      <c r="O621" s="139">
        <v>8</v>
      </c>
      <c r="P621" s="139">
        <v>2</v>
      </c>
      <c r="Q621" s="139"/>
      <c r="R621" s="133"/>
      <c r="S621" s="134" t="s">
        <v>594</v>
      </c>
      <c r="T621" s="434">
        <f t="shared" si="183"/>
        <v>10</v>
      </c>
      <c r="U621" s="429"/>
      <c r="V621" s="429" t="e">
        <f t="shared" si="192"/>
        <v>#N/A</v>
      </c>
      <c r="W621" s="298"/>
      <c r="X621" s="129">
        <f t="shared" si="199"/>
        <v>0.33333333333333331</v>
      </c>
      <c r="Y621" s="129">
        <f t="shared" si="193"/>
        <v>8.3333333333333329E-2</v>
      </c>
      <c r="Z621" s="129" t="str">
        <f t="shared" si="194"/>
        <v/>
      </c>
      <c r="AA621" s="133" t="str">
        <f t="shared" si="187"/>
        <v/>
      </c>
      <c r="AC621" s="186" t="e">
        <f>AC596</f>
        <v>#N/A</v>
      </c>
      <c r="AD621" s="187" t="e">
        <f>AD596</f>
        <v>#N/A</v>
      </c>
      <c r="AE621" s="187" t="e">
        <f>AE596</f>
        <v>#N/A</v>
      </c>
      <c r="AF621" s="187" t="e">
        <f>AF596</f>
        <v>#N/A</v>
      </c>
      <c r="AG621" s="204" t="e">
        <f t="shared" si="195"/>
        <v>#N/A</v>
      </c>
      <c r="AI621" s="140" t="str">
        <f>IF(月報!G621&lt;&gt;"",月報!G621,"")</f>
        <v/>
      </c>
      <c r="AJ621" s="126">
        <f>IF(月報!W621&lt;&gt;"",月報!W621*24,"")</f>
        <v>10</v>
      </c>
      <c r="AK621" s="126" t="str">
        <f>IF(月報!P621&lt;&gt;"",月報!P621,"")</f>
        <v/>
      </c>
      <c r="AL621" s="126" t="str">
        <f>IF(月報!Q621&lt;&gt;"",IF(月報!Q621="平日残","",月報!Q621),"")</f>
        <v/>
      </c>
      <c r="AM621" s="126"/>
      <c r="AN621" s="126" t="e">
        <f t="shared" si="186"/>
        <v>#N/A</v>
      </c>
      <c r="AO621" s="126" t="e">
        <f>IF($E621="","",VLOOKUP($E621,カレンダマスタ!$A$5:$E$381,5,FALSE))</f>
        <v>#N/A</v>
      </c>
      <c r="AQ621" s="196" t="e">
        <f>IF(G621="","",IF(VLOOKUP(E621,カレンダマスタ!$A$5:$D$381,4,FALSE)=0,"",1))</f>
        <v>#N/A</v>
      </c>
      <c r="AR621" s="136" t="e">
        <f>IF($G621="","",IF($AD621="NSTC",INDEX(カレンダマスタ!$I$26:$O$31,MATCH($G621,カレンダマスタ!$H$26:$H$31,1),MATCH($H621,カレンダマスタ!$I$25:$O$25,1)),
IF($AD621="CS本社",INDEX(カレンダマスタ!$I$36:$O$41,MATCH($G621,カレンダマスタ!$H$36:$H$41,1),MATCH($H621,カレンダマスタ!$I$35:$O$35,1)),
IF($AD621="NS本社",INDEX(カレンダマスタ!$I$94:$O$99,MATCH($G621,カレンダマスタ!$H$95:$H$100,1),MATCH($H621,カレンダマスタ!$I$93:$O$93,1)),
IF($AD621="ODC",INDEX(カレンダマスタ!$I$46:$O$51,MATCH($G621,カレンダマスタ!$H$46:$H$51,1),MATCH($H621,カレンダマスタ!$I$45:$O$45,1)),
IF($AD621="NS東京TC",INDEX(カレンダマスタ!$I$56:$O$61,MATCH($G621,カレンダマスタ!$H$56:$H$61,1),MATCH($H621,カレンダマスタ!$I$55:$O$55,1)),""))))))</f>
        <v>#N/A</v>
      </c>
      <c r="AS621" s="126" t="e">
        <f t="shared" si="196"/>
        <v>#N/A</v>
      </c>
      <c r="AU621" s="137" t="e">
        <f>IF(E621="","",VLOOKUP($E621,カレンダマスタ!$A$4:$E$381,4,FALSE))</f>
        <v>#N/A</v>
      </c>
      <c r="AV621" s="137" t="str">
        <f t="shared" si="188"/>
        <v/>
      </c>
      <c r="AW621" s="137" t="str">
        <f t="shared" si="189"/>
        <v/>
      </c>
      <c r="AX621" s="138" t="e">
        <f t="shared" si="190"/>
        <v>#N/A</v>
      </c>
      <c r="AY621" s="138" t="e">
        <f t="shared" si="191"/>
        <v>#N/A</v>
      </c>
      <c r="AZ621" s="130" t="e">
        <f>IF(AX621&amp;AW621="勤怠未設定","×",IF(AV621="勤怠修正","×",IF(AC621="外注","",IF(AA621="",IF(AY621&lt;&gt;"","×",""),IF(VLOOKUP(AA621,カレンダマスタ!$H$66:$I$83,2,FALSE)&lt;&gt;AY621,"×","OK")))))</f>
        <v>#N/A</v>
      </c>
      <c r="BC621" s="137" t="e">
        <f>IF(E621="","",VLOOKUP($E621,カレンダマスタ!$A$4:$E$381,4,FALSE))</f>
        <v>#N/A</v>
      </c>
      <c r="BD621" s="126" t="e">
        <f>IF(AC621="社員","",IF(AG621=0,"",IF(AD621="NSTC",IF(COUNTIF(カレンダマスタ!$Q$5:$Q$32,G621)=1,"OK","×"),
IF(AD621="NS本社",IF(COUNTIF(カレンダマスタ!$T$5:$T$32,G621)=1,"OK","×"),IF(COUNTIF(カレンダマスタ!$R$5:$R$32,G621)=1,"OK","×")))))</f>
        <v>#N/A</v>
      </c>
      <c r="BE621" s="126" t="e">
        <f>IF(AC621="社員","",IF(G621="","",IF(R621&lt;&gt;"","",IF(AF621="CS","OK",IF(VLOOKUP(E621,カレンダマスタ!$A$5:$D$381,4,FALSE)&gt;0,"",IF(OR(G621*24&gt;10.84,H621*24&lt;14.5)=TRUE,"×","OK"))))))</f>
        <v>#N/A</v>
      </c>
      <c r="BF621" s="126" t="e">
        <f t="shared" si="184"/>
        <v>#N/A</v>
      </c>
      <c r="BG621" s="126" t="e">
        <f t="shared" si="197"/>
        <v>#N/A</v>
      </c>
      <c r="BI621" s="130" t="e">
        <f t="shared" si="198"/>
        <v>#N/A</v>
      </c>
    </row>
    <row r="622" spans="2:61">
      <c r="B622" s="111"/>
      <c r="C622" s="536">
        <v>340993</v>
      </c>
      <c r="D622" s="128" t="s">
        <v>552</v>
      </c>
      <c r="E622" s="583">
        <v>45429</v>
      </c>
      <c r="F622" s="128" t="s">
        <v>199</v>
      </c>
      <c r="G622" s="588">
        <v>0.375</v>
      </c>
      <c r="H622" s="588">
        <v>0.75</v>
      </c>
      <c r="I622" s="130" t="s">
        <v>200</v>
      </c>
      <c r="J622" s="139">
        <v>8</v>
      </c>
      <c r="K622" s="131"/>
      <c r="L622" s="132"/>
      <c r="M622" s="132"/>
      <c r="N622" s="141"/>
      <c r="O622" s="139">
        <v>8</v>
      </c>
      <c r="P622" s="139"/>
      <c r="Q622" s="139"/>
      <c r="R622" s="133"/>
      <c r="S622" s="134" t="s">
        <v>594</v>
      </c>
      <c r="T622" s="434">
        <f t="shared" si="183"/>
        <v>8</v>
      </c>
      <c r="U622" s="429"/>
      <c r="V622" s="429" t="e">
        <f t="shared" si="192"/>
        <v>#N/A</v>
      </c>
      <c r="W622" s="298"/>
      <c r="X622" s="129">
        <f t="shared" si="199"/>
        <v>0.33333333333333331</v>
      </c>
      <c r="Y622" s="129" t="str">
        <f t="shared" si="193"/>
        <v/>
      </c>
      <c r="Z622" s="129" t="str">
        <f t="shared" si="194"/>
        <v/>
      </c>
      <c r="AA622" s="133" t="str">
        <f t="shared" si="187"/>
        <v/>
      </c>
      <c r="AC622" s="186" t="e">
        <f>AC596</f>
        <v>#N/A</v>
      </c>
      <c r="AD622" s="187" t="e">
        <f>AD596</f>
        <v>#N/A</v>
      </c>
      <c r="AE622" s="187" t="e">
        <f>AE596</f>
        <v>#N/A</v>
      </c>
      <c r="AF622" s="187" t="e">
        <f>AF596</f>
        <v>#N/A</v>
      </c>
      <c r="AG622" s="204" t="e">
        <f t="shared" si="195"/>
        <v>#N/A</v>
      </c>
      <c r="AI622" s="140" t="str">
        <f>IF(月報!G622&lt;&gt;"",月報!G622,"")</f>
        <v/>
      </c>
      <c r="AJ622" s="126">
        <f>IF(月報!W622&lt;&gt;"",月報!W622*24,"")</f>
        <v>8</v>
      </c>
      <c r="AK622" s="126" t="str">
        <f>IF(月報!P622&lt;&gt;"",月報!P622,"")</f>
        <v/>
      </c>
      <c r="AL622" s="126" t="str">
        <f>IF(月報!Q622&lt;&gt;"",IF(月報!Q622="平日残","",月報!Q622),"")</f>
        <v/>
      </c>
      <c r="AM622" s="126"/>
      <c r="AN622" s="126" t="e">
        <f t="shared" si="186"/>
        <v>#N/A</v>
      </c>
      <c r="AO622" s="126" t="e">
        <f>IF($E622="","",VLOOKUP($E622,カレンダマスタ!$A$5:$E$381,5,FALSE))</f>
        <v>#N/A</v>
      </c>
      <c r="AQ622" s="196" t="e">
        <f>IF(G622="","",IF(VLOOKUP(E622,カレンダマスタ!$A$5:$D$381,4,FALSE)=0,"",1))</f>
        <v>#N/A</v>
      </c>
      <c r="AR622" s="136" t="e">
        <f>IF($G622="","",IF($AD622="NSTC",INDEX(カレンダマスタ!$I$26:$O$31,MATCH($G622,カレンダマスタ!$H$26:$H$31,1),MATCH($H622,カレンダマスタ!$I$25:$O$25,1)),
IF($AD622="CS本社",INDEX(カレンダマスタ!$I$36:$O$41,MATCH($G622,カレンダマスタ!$H$36:$H$41,1),MATCH($H622,カレンダマスタ!$I$35:$O$35,1)),
IF($AD622="NS本社",INDEX(カレンダマスタ!$I$94:$O$99,MATCH($G622,カレンダマスタ!$H$95:$H$100,1),MATCH($H622,カレンダマスタ!$I$93:$O$93,1)),
IF($AD622="ODC",INDEX(カレンダマスタ!$I$46:$O$51,MATCH($G622,カレンダマスタ!$H$46:$H$51,1),MATCH($H622,カレンダマスタ!$I$45:$O$45,1)),
IF($AD622="NS東京TC",INDEX(カレンダマスタ!$I$56:$O$61,MATCH($G622,カレンダマスタ!$H$56:$H$61,1),MATCH($H622,カレンダマスタ!$I$55:$O$55,1)),""))))))</f>
        <v>#N/A</v>
      </c>
      <c r="AS622" s="126" t="e">
        <f t="shared" si="196"/>
        <v>#N/A</v>
      </c>
      <c r="AU622" s="137" t="e">
        <f>IF(E622="","",VLOOKUP($E622,カレンダマスタ!$A$4:$E$381,4,FALSE))</f>
        <v>#N/A</v>
      </c>
      <c r="AV622" s="137" t="str">
        <f t="shared" si="188"/>
        <v/>
      </c>
      <c r="AW622" s="137" t="str">
        <f t="shared" si="189"/>
        <v/>
      </c>
      <c r="AX622" s="138" t="e">
        <f t="shared" si="190"/>
        <v>#N/A</v>
      </c>
      <c r="AY622" s="138" t="e">
        <f t="shared" si="191"/>
        <v>#N/A</v>
      </c>
      <c r="AZ622" s="130" t="e">
        <f>IF(AX622&amp;AW622="勤怠未設定","×",IF(AV622="勤怠修正","×",IF(AC622="外注","",IF(AA622="",IF(AY622&lt;&gt;"","×",""),IF(VLOOKUP(AA622,カレンダマスタ!$H$66:$I$83,2,FALSE)&lt;&gt;AY622,"×","OK")))))</f>
        <v>#N/A</v>
      </c>
      <c r="BC622" s="137" t="e">
        <f>IF(E622="","",VLOOKUP($E622,カレンダマスタ!$A$4:$E$381,4,FALSE))</f>
        <v>#N/A</v>
      </c>
      <c r="BD622" s="126" t="e">
        <f>IF(AC622="社員","",IF(AG622=0,"",IF(AD622="NSTC",IF(COUNTIF(カレンダマスタ!$Q$5:$Q$32,G622)=1,"OK","×"),
IF(AD622="NS本社",IF(COUNTIF(カレンダマスタ!$T$5:$T$32,G622)=1,"OK","×"),IF(COUNTIF(カレンダマスタ!$R$5:$R$32,G622)=1,"OK","×")))))</f>
        <v>#N/A</v>
      </c>
      <c r="BE622" s="126" t="e">
        <f>IF(AC622="社員","",IF(G622="","",IF(R622&lt;&gt;"","",IF(AF622="CS","OK",IF(VLOOKUP(E622,カレンダマスタ!$A$5:$D$381,4,FALSE)&gt;0,"",IF(OR(G622*24&gt;10.84,H622*24&lt;14.5)=TRUE,"×","OK"))))))</f>
        <v>#N/A</v>
      </c>
      <c r="BF622" s="126" t="e">
        <f t="shared" si="184"/>
        <v>#N/A</v>
      </c>
      <c r="BG622" s="126" t="e">
        <f t="shared" si="197"/>
        <v>#N/A</v>
      </c>
      <c r="BI622" s="130" t="e">
        <f t="shared" si="198"/>
        <v>#N/A</v>
      </c>
    </row>
    <row r="623" spans="2:61">
      <c r="B623" s="111"/>
      <c r="C623" s="537">
        <v>340993</v>
      </c>
      <c r="D623" s="142" t="s">
        <v>552</v>
      </c>
      <c r="E623" s="584">
        <v>45430</v>
      </c>
      <c r="F623" s="142" t="s">
        <v>369</v>
      </c>
      <c r="G623" s="589"/>
      <c r="H623" s="589"/>
      <c r="I623" s="144"/>
      <c r="J623" s="148"/>
      <c r="K623" s="145"/>
      <c r="L623" s="146"/>
      <c r="M623" s="146"/>
      <c r="N623" s="147"/>
      <c r="O623" s="148"/>
      <c r="P623" s="148"/>
      <c r="Q623" s="148"/>
      <c r="R623" s="149"/>
      <c r="S623" s="156"/>
      <c r="T623" s="435" t="str">
        <f t="shared" si="183"/>
        <v/>
      </c>
      <c r="U623" s="430"/>
      <c r="V623" s="430" t="e">
        <f t="shared" si="192"/>
        <v>#N/A</v>
      </c>
      <c r="W623" s="298"/>
      <c r="X623" s="143" t="str">
        <f t="shared" si="199"/>
        <v/>
      </c>
      <c r="Y623" s="143" t="str">
        <f t="shared" si="193"/>
        <v/>
      </c>
      <c r="Z623" s="143" t="str">
        <f t="shared" si="194"/>
        <v/>
      </c>
      <c r="AA623" s="149" t="str">
        <f t="shared" si="187"/>
        <v/>
      </c>
      <c r="AC623" s="188" t="e">
        <f>AC596</f>
        <v>#N/A</v>
      </c>
      <c r="AD623" s="189" t="e">
        <f>AD596</f>
        <v>#N/A</v>
      </c>
      <c r="AE623" s="189" t="e">
        <f>AE596</f>
        <v>#N/A</v>
      </c>
      <c r="AF623" s="189" t="e">
        <f>AF596</f>
        <v>#N/A</v>
      </c>
      <c r="AG623" s="205">
        <f t="shared" si="195"/>
        <v>0</v>
      </c>
      <c r="AI623" s="157" t="str">
        <f>IF(月報!G623&lt;&gt;"",月報!G623,"")</f>
        <v/>
      </c>
      <c r="AJ623" s="151" t="str">
        <f>IF(月報!W623&lt;&gt;"",月報!W623*24,"")</f>
        <v/>
      </c>
      <c r="AK623" s="151" t="str">
        <f>IF(月報!P623&lt;&gt;"",月報!P623,"")</f>
        <v/>
      </c>
      <c r="AL623" s="151" t="str">
        <f>IF(月報!Q623&lt;&gt;"",IF(月報!Q623="平日残","",月報!Q623),"")</f>
        <v/>
      </c>
      <c r="AM623" s="151"/>
      <c r="AN623" s="151" t="e">
        <f t="shared" si="186"/>
        <v>#N/A</v>
      </c>
      <c r="AO623" s="151" t="e">
        <f>IF($E623="","",VLOOKUP($E623,カレンダマスタ!$A$5:$E$381,5,FALSE))</f>
        <v>#N/A</v>
      </c>
      <c r="AQ623" s="197" t="str">
        <f>IF(G623="","",IF(VLOOKUP(E623,カレンダマスタ!$A$5:$D$381,4,FALSE)=0,"",1))</f>
        <v/>
      </c>
      <c r="AR623" s="152" t="str">
        <f>IF($G623="","",IF($AD623="NSTC",INDEX(カレンダマスタ!$I$26:$O$31,MATCH($G623,カレンダマスタ!$H$26:$H$31,1),MATCH($H623,カレンダマスタ!$I$25:$O$25,1)),
IF($AD623="CS本社",INDEX(カレンダマスタ!$I$36:$O$41,MATCH($G623,カレンダマスタ!$H$36:$H$41,1),MATCH($H623,カレンダマスタ!$I$35:$O$35,1)),
IF($AD623="NS本社",INDEX(カレンダマスタ!$I$94:$O$99,MATCH($G623,カレンダマスタ!$H$95:$H$100,1),MATCH($H623,カレンダマスタ!$I$93:$O$93,1)),
IF($AD623="ODC",INDEX(カレンダマスタ!$I$46:$O$51,MATCH($G623,カレンダマスタ!$H$46:$H$51,1),MATCH($H623,カレンダマスタ!$I$45:$O$45,1)),
IF($AD623="NS東京TC",INDEX(カレンダマスタ!$I$56:$O$61,MATCH($G623,カレンダマスタ!$H$56:$H$61,1),MATCH($H623,カレンダマスタ!$I$55:$O$55,1)),""))))))</f>
        <v/>
      </c>
      <c r="AS623" s="151" t="e">
        <f t="shared" si="196"/>
        <v>#N/A</v>
      </c>
      <c r="AU623" s="153" t="e">
        <f>IF(E623="","",VLOOKUP($E623,カレンダマスタ!$A$4:$E$381,4,FALSE))</f>
        <v>#N/A</v>
      </c>
      <c r="AV623" s="153" t="str">
        <f t="shared" si="188"/>
        <v/>
      </c>
      <c r="AW623" s="153" t="str">
        <f t="shared" si="189"/>
        <v/>
      </c>
      <c r="AX623" s="154" t="e">
        <f t="shared" si="190"/>
        <v>#N/A</v>
      </c>
      <c r="AY623" s="154" t="e">
        <f t="shared" si="191"/>
        <v>#N/A</v>
      </c>
      <c r="AZ623" s="144" t="e">
        <f>IF(AX623&amp;AW623="勤怠未設定","×",IF(AV623="勤怠修正","×",IF(AC623="外注","",IF(AA623="",IF(AY623&lt;&gt;"","×",""),IF(VLOOKUP(AA623,カレンダマスタ!$H$66:$I$83,2,FALSE)&lt;&gt;AY623,"×","OK")))))</f>
        <v>#N/A</v>
      </c>
      <c r="BC623" s="153" t="e">
        <f>IF(E623="","",VLOOKUP($E623,カレンダマスタ!$A$4:$E$381,4,FALSE))</f>
        <v>#N/A</v>
      </c>
      <c r="BD623" s="151" t="e">
        <f>IF(AC623="社員","",IF(AG623=0,"",IF(AD623="NSTC",IF(COUNTIF(カレンダマスタ!$Q$5:$Q$32,G623)=1,"OK","×"),
IF(AD623="NS本社",IF(COUNTIF(カレンダマスタ!$T$5:$T$32,G623)=1,"OK","×"),IF(COUNTIF(カレンダマスタ!$R$5:$R$32,G623)=1,"OK","×")))))</f>
        <v>#N/A</v>
      </c>
      <c r="BE623" s="151" t="e">
        <f>IF(AC623="社員","",IF(G623="","",IF(R623&lt;&gt;"","",IF(AF623="CS","OK",IF(VLOOKUP(E623,カレンダマスタ!$A$5:$D$381,4,FALSE)&gt;0,"",IF(OR(G623*24&gt;10.84,H623*24&lt;14.5)=TRUE,"×","OK"))))))</f>
        <v>#N/A</v>
      </c>
      <c r="BF623" s="151" t="e">
        <f t="shared" si="184"/>
        <v>#N/A</v>
      </c>
      <c r="BG623" s="151" t="e">
        <f t="shared" si="197"/>
        <v>#N/A</v>
      </c>
      <c r="BI623" s="144" t="e">
        <f t="shared" si="198"/>
        <v>#N/A</v>
      </c>
    </row>
    <row r="624" spans="2:61">
      <c r="B624" s="111"/>
      <c r="C624" s="535">
        <v>340993</v>
      </c>
      <c r="D624" s="112" t="s">
        <v>552</v>
      </c>
      <c r="E624" s="582">
        <v>45431</v>
      </c>
      <c r="F624" s="112" t="s">
        <v>370</v>
      </c>
      <c r="G624" s="587"/>
      <c r="H624" s="587"/>
      <c r="I624" s="114"/>
      <c r="J624" s="118"/>
      <c r="K624" s="115"/>
      <c r="L624" s="116"/>
      <c r="M624" s="116"/>
      <c r="N624" s="117"/>
      <c r="O624" s="118"/>
      <c r="P624" s="118"/>
      <c r="Q624" s="118"/>
      <c r="R624" s="119"/>
      <c r="S624" s="120"/>
      <c r="T624" s="433" t="str">
        <f t="shared" si="183"/>
        <v/>
      </c>
      <c r="U624" s="431">
        <f>SUM(T624:T630)</f>
        <v>0</v>
      </c>
      <c r="V624" s="431" t="e">
        <f t="shared" si="192"/>
        <v>#N/A</v>
      </c>
      <c r="W624" s="298"/>
      <c r="X624" s="113" t="str">
        <f t="shared" si="199"/>
        <v/>
      </c>
      <c r="Y624" s="113" t="str">
        <f t="shared" si="193"/>
        <v/>
      </c>
      <c r="Z624" s="113" t="str">
        <f t="shared" si="194"/>
        <v/>
      </c>
      <c r="AA624" s="119" t="str">
        <f t="shared" si="187"/>
        <v/>
      </c>
      <c r="AC624" s="190" t="e">
        <f>AC596</f>
        <v>#N/A</v>
      </c>
      <c r="AD624" s="191" t="e">
        <f>AD596</f>
        <v>#N/A</v>
      </c>
      <c r="AE624" s="191" t="e">
        <f>AE596</f>
        <v>#N/A</v>
      </c>
      <c r="AF624" s="191" t="e">
        <f>AF596</f>
        <v>#N/A</v>
      </c>
      <c r="AG624" s="206">
        <f t="shared" si="195"/>
        <v>0</v>
      </c>
      <c r="AI624" s="159" t="str">
        <f>IF(月報!G624&lt;&gt;"",月報!G624,"")</f>
        <v/>
      </c>
      <c r="AJ624" s="122" t="str">
        <f>IF(月報!W624&lt;&gt;"",月報!W624*24,"")</f>
        <v/>
      </c>
      <c r="AK624" s="122" t="str">
        <f>IF(月報!P624&lt;&gt;"",月報!P624,"")</f>
        <v/>
      </c>
      <c r="AL624" s="122" t="str">
        <f>IF(月報!Q624&lt;&gt;"",IF(月報!Q624="平日残","",月報!Q624),"")</f>
        <v/>
      </c>
      <c r="AM624" s="122"/>
      <c r="AN624" s="122" t="e">
        <f t="shared" si="186"/>
        <v>#N/A</v>
      </c>
      <c r="AO624" s="122" t="e">
        <f>IF($E624="","",VLOOKUP($E624,カレンダマスタ!$A$5:$E$381,5,FALSE))</f>
        <v>#N/A</v>
      </c>
      <c r="AQ624" s="195" t="str">
        <f>IF(G624="","",IF(VLOOKUP(E624,カレンダマスタ!$A$5:$D$381,4,FALSE)=0,"",1))</f>
        <v/>
      </c>
      <c r="AR624" s="123" t="str">
        <f>IF($G624="","",IF($AD624="NSTC",INDEX(カレンダマスタ!$I$26:$O$31,MATCH($G624,カレンダマスタ!$H$26:$H$31,1),MATCH($H624,カレンダマスタ!$I$25:$O$25,1)),
IF($AD624="CS本社",INDEX(カレンダマスタ!$I$36:$O$41,MATCH($G624,カレンダマスタ!$H$36:$H$41,1),MATCH($H624,カレンダマスタ!$I$35:$O$35,1)),
IF($AD624="NS本社",INDEX(カレンダマスタ!$I$94:$O$99,MATCH($G624,カレンダマスタ!$H$95:$H$100,1),MATCH($H624,カレンダマスタ!$I$93:$O$93,1)),
IF($AD624="ODC",INDEX(カレンダマスタ!$I$46:$O$51,MATCH($G624,カレンダマスタ!$H$46:$H$51,1),MATCH($H624,カレンダマスタ!$I$45:$O$45,1)),
IF($AD624="NS東京TC",INDEX(カレンダマスタ!$I$56:$O$61,MATCH($G624,カレンダマスタ!$H$56:$H$61,1),MATCH($H624,カレンダマスタ!$I$55:$O$55,1)),""))))))</f>
        <v/>
      </c>
      <c r="AS624" s="122" t="e">
        <f t="shared" si="196"/>
        <v>#N/A</v>
      </c>
      <c r="AU624" s="124" t="e">
        <f>IF(E624="","",VLOOKUP($E624,カレンダマスタ!$A$4:$E$381,4,FALSE))</f>
        <v>#N/A</v>
      </c>
      <c r="AV624" s="124" t="str">
        <f t="shared" si="188"/>
        <v/>
      </c>
      <c r="AW624" s="124" t="str">
        <f t="shared" si="189"/>
        <v/>
      </c>
      <c r="AX624" s="125" t="e">
        <f t="shared" si="190"/>
        <v>#N/A</v>
      </c>
      <c r="AY624" s="125" t="e">
        <f t="shared" si="191"/>
        <v>#N/A</v>
      </c>
      <c r="AZ624" s="114" t="e">
        <f>IF(AX624&amp;AW624="勤怠未設定","×",IF(AV624="勤怠修正","×",IF(AC624="外注","",IF(AA624="",IF(AY624&lt;&gt;"","×",""),IF(VLOOKUP(AA624,カレンダマスタ!$H$66:$I$83,2,FALSE)&lt;&gt;AY624,"×","OK")))))</f>
        <v>#N/A</v>
      </c>
      <c r="BC624" s="124" t="e">
        <f>IF(E624="","",VLOOKUP($E624,カレンダマスタ!$A$4:$E$381,4,FALSE))</f>
        <v>#N/A</v>
      </c>
      <c r="BD624" s="122" t="e">
        <f>IF(AC624="社員","",IF(AG624=0,"",IF(AD624="NSTC",IF(COUNTIF(カレンダマスタ!$Q$5:$Q$32,G624)=1,"OK","×"),
IF(AD624="NS本社",IF(COUNTIF(カレンダマスタ!$T$5:$T$32,G624)=1,"OK","×"),IF(COUNTIF(カレンダマスタ!$R$5:$R$32,G624)=1,"OK","×")))))</f>
        <v>#N/A</v>
      </c>
      <c r="BE624" s="122" t="e">
        <f>IF(AC624="社員","",IF(G624="","",IF(R624&lt;&gt;"","",IF(AF624="CS","OK",IF(VLOOKUP(E624,カレンダマスタ!$A$5:$D$381,4,FALSE)&gt;0,"",IF(OR(G624*24&gt;10.84,H624*24&lt;14.5)=TRUE,"×","OK"))))))</f>
        <v>#N/A</v>
      </c>
      <c r="BF624" s="122" t="e">
        <f t="shared" si="184"/>
        <v>#N/A</v>
      </c>
      <c r="BG624" s="122" t="e">
        <f t="shared" si="197"/>
        <v>#N/A</v>
      </c>
      <c r="BI624" s="114" t="e">
        <f t="shared" si="198"/>
        <v>#N/A</v>
      </c>
    </row>
    <row r="625" spans="2:61">
      <c r="B625" s="111"/>
      <c r="C625" s="536">
        <v>340993</v>
      </c>
      <c r="D625" s="128" t="s">
        <v>552</v>
      </c>
      <c r="E625" s="583">
        <v>45432</v>
      </c>
      <c r="F625" s="128" t="s">
        <v>201</v>
      </c>
      <c r="G625" s="588"/>
      <c r="H625" s="588"/>
      <c r="I625" s="130"/>
      <c r="J625" s="139"/>
      <c r="K625" s="131"/>
      <c r="L625" s="132"/>
      <c r="M625" s="132"/>
      <c r="N625" s="141"/>
      <c r="O625" s="139"/>
      <c r="P625" s="139"/>
      <c r="Q625" s="139"/>
      <c r="R625" s="133"/>
      <c r="S625" s="134"/>
      <c r="T625" s="434" t="str">
        <f t="shared" si="183"/>
        <v/>
      </c>
      <c r="U625" s="429"/>
      <c r="V625" s="429" t="e">
        <f t="shared" si="192"/>
        <v>#N/A</v>
      </c>
      <c r="W625" s="298"/>
      <c r="X625" s="129" t="str">
        <f t="shared" si="199"/>
        <v/>
      </c>
      <c r="Y625" s="129" t="str">
        <f t="shared" si="193"/>
        <v/>
      </c>
      <c r="Z625" s="129" t="str">
        <f t="shared" si="194"/>
        <v/>
      </c>
      <c r="AA625" s="133" t="str">
        <f t="shared" si="187"/>
        <v/>
      </c>
      <c r="AC625" s="186" t="e">
        <f>AC596</f>
        <v>#N/A</v>
      </c>
      <c r="AD625" s="187" t="e">
        <f>AD596</f>
        <v>#N/A</v>
      </c>
      <c r="AE625" s="187" t="e">
        <f>AE596</f>
        <v>#N/A</v>
      </c>
      <c r="AF625" s="187" t="e">
        <f>AF596</f>
        <v>#N/A</v>
      </c>
      <c r="AG625" s="204">
        <f t="shared" si="195"/>
        <v>0</v>
      </c>
      <c r="AI625" s="135" t="str">
        <f>IF(月報!G625&lt;&gt;"",月報!G625,"")</f>
        <v/>
      </c>
      <c r="AJ625" s="126" t="str">
        <f>IF(月報!W625&lt;&gt;"",月報!W625*24,"")</f>
        <v/>
      </c>
      <c r="AK625" s="126" t="str">
        <f>IF(月報!P625&lt;&gt;"",月報!P625,"")</f>
        <v/>
      </c>
      <c r="AL625" s="126" t="str">
        <f>IF(月報!Q625&lt;&gt;"",IF(月報!Q625="平日残","",月報!Q625),"")</f>
        <v/>
      </c>
      <c r="AM625" s="126"/>
      <c r="AN625" s="126" t="e">
        <f t="shared" si="186"/>
        <v>#N/A</v>
      </c>
      <c r="AO625" s="126" t="e">
        <f>IF($E625="","",VLOOKUP($E625,カレンダマスタ!$A$5:$E$381,5,FALSE))</f>
        <v>#N/A</v>
      </c>
      <c r="AQ625" s="196" t="str">
        <f>IF(G625="","",IF(VLOOKUP(E625,カレンダマスタ!$A$5:$D$381,4,FALSE)=0,"",1))</f>
        <v/>
      </c>
      <c r="AR625" s="136" t="str">
        <f>IF($G625="","",IF($AD625="NSTC",INDEX(カレンダマスタ!$I$26:$O$31,MATCH($G625,カレンダマスタ!$H$26:$H$31,1),MATCH($H625,カレンダマスタ!$I$25:$O$25,1)),
IF($AD625="CS本社",INDEX(カレンダマスタ!$I$36:$O$41,MATCH($G625,カレンダマスタ!$H$36:$H$41,1),MATCH($H625,カレンダマスタ!$I$35:$O$35,1)),
IF($AD625="NS本社",INDEX(カレンダマスタ!$I$94:$O$99,MATCH($G625,カレンダマスタ!$H$95:$H$100,1),MATCH($H625,カレンダマスタ!$I$93:$O$93,1)),
IF($AD625="ODC",INDEX(カレンダマスタ!$I$46:$O$51,MATCH($G625,カレンダマスタ!$H$46:$H$51,1),MATCH($H625,カレンダマスタ!$I$45:$O$45,1)),
IF($AD625="NS東京TC",INDEX(カレンダマスタ!$I$56:$O$61,MATCH($G625,カレンダマスタ!$H$56:$H$61,1),MATCH($H625,カレンダマスタ!$I$55:$O$55,1)),""))))))</f>
        <v/>
      </c>
      <c r="AS625" s="126" t="e">
        <f t="shared" si="196"/>
        <v>#N/A</v>
      </c>
      <c r="AU625" s="137" t="e">
        <f>IF(E625="","",VLOOKUP($E625,カレンダマスタ!$A$4:$E$381,4,FALSE))</f>
        <v>#N/A</v>
      </c>
      <c r="AV625" s="137" t="str">
        <f t="shared" si="188"/>
        <v/>
      </c>
      <c r="AW625" s="137" t="str">
        <f t="shared" si="189"/>
        <v/>
      </c>
      <c r="AX625" s="138" t="e">
        <f t="shared" si="190"/>
        <v>#N/A</v>
      </c>
      <c r="AY625" s="138" t="e">
        <f t="shared" si="191"/>
        <v>#N/A</v>
      </c>
      <c r="AZ625" s="130" t="e">
        <f>IF(AX625&amp;AW625="勤怠未設定","×",IF(AV625="勤怠修正","×",IF(AC625="外注","",IF(AA625="",IF(AY625&lt;&gt;"","×",""),IF(VLOOKUP(AA625,カレンダマスタ!$H$66:$I$83,2,FALSE)&lt;&gt;AY625,"×","OK")))))</f>
        <v>#N/A</v>
      </c>
      <c r="BC625" s="137" t="e">
        <f>IF(E625="","",VLOOKUP($E625,カレンダマスタ!$A$4:$E$381,4,FALSE))</f>
        <v>#N/A</v>
      </c>
      <c r="BD625" s="126" t="e">
        <f>IF(AC625="社員","",IF(AG625=0,"",IF(AD625="NSTC",IF(COUNTIF(カレンダマスタ!$Q$5:$Q$32,G625)=1,"OK","×"),
IF(AD625="NS本社",IF(COUNTIF(カレンダマスタ!$T$5:$T$32,G625)=1,"OK","×"),IF(COUNTIF(カレンダマスタ!$R$5:$R$32,G625)=1,"OK","×")))))</f>
        <v>#N/A</v>
      </c>
      <c r="BE625" s="126" t="e">
        <f>IF(AC625="社員","",IF(G625="","",IF(R625&lt;&gt;"","",IF(AF625="CS","OK",IF(VLOOKUP(E625,カレンダマスタ!$A$5:$D$381,4,FALSE)&gt;0,"",IF(OR(G625*24&gt;10.84,H625*24&lt;14.5)=TRUE,"×","OK"))))))</f>
        <v>#N/A</v>
      </c>
      <c r="BF625" s="126" t="e">
        <f t="shared" si="184"/>
        <v>#N/A</v>
      </c>
      <c r="BG625" s="126" t="e">
        <f t="shared" si="197"/>
        <v>#N/A</v>
      </c>
      <c r="BI625" s="130" t="e">
        <f t="shared" si="198"/>
        <v>#N/A</v>
      </c>
    </row>
    <row r="626" spans="2:61">
      <c r="B626" s="111"/>
      <c r="C626" s="536"/>
      <c r="D626" s="128"/>
      <c r="E626" s="583"/>
      <c r="F626" s="128"/>
      <c r="G626" s="588"/>
      <c r="H626" s="588"/>
      <c r="I626" s="130"/>
      <c r="J626" s="139"/>
      <c r="K626" s="131"/>
      <c r="L626" s="132"/>
      <c r="M626" s="132"/>
      <c r="N626" s="141"/>
      <c r="O626" s="139"/>
      <c r="P626" s="139"/>
      <c r="Q626" s="139"/>
      <c r="R626" s="133"/>
      <c r="S626" s="134"/>
      <c r="T626" s="434" t="str">
        <f t="shared" si="183"/>
        <v/>
      </c>
      <c r="U626" s="429"/>
      <c r="V626" s="429" t="e">
        <f t="shared" si="192"/>
        <v>#N/A</v>
      </c>
      <c r="W626" s="298"/>
      <c r="X626" s="129" t="str">
        <f t="shared" si="199"/>
        <v/>
      </c>
      <c r="Y626" s="129" t="str">
        <f t="shared" si="193"/>
        <v/>
      </c>
      <c r="Z626" s="129" t="str">
        <f t="shared" si="194"/>
        <v/>
      </c>
      <c r="AA626" s="133" t="str">
        <f t="shared" si="187"/>
        <v/>
      </c>
      <c r="AC626" s="186" t="e">
        <f>AC596</f>
        <v>#N/A</v>
      </c>
      <c r="AD626" s="187" t="e">
        <f>AD596</f>
        <v>#N/A</v>
      </c>
      <c r="AE626" s="187" t="e">
        <f>AE596</f>
        <v>#N/A</v>
      </c>
      <c r="AF626" s="187" t="e">
        <f>AF596</f>
        <v>#N/A</v>
      </c>
      <c r="AG626" s="204">
        <f t="shared" si="195"/>
        <v>0</v>
      </c>
      <c r="AI626" s="160" t="str">
        <f>IF(月報!G626&lt;&gt;"",月報!G626,"")</f>
        <v/>
      </c>
      <c r="AJ626" s="126" t="str">
        <f>IF(月報!W626&lt;&gt;"",月報!W626*24,"")</f>
        <v/>
      </c>
      <c r="AK626" s="126" t="str">
        <f>IF(月報!P626&lt;&gt;"",月報!P626,"")</f>
        <v/>
      </c>
      <c r="AL626" s="126" t="str">
        <f>IF(月報!Q626&lt;&gt;"",IF(月報!Q626="平日残","",月報!Q626),"")</f>
        <v/>
      </c>
      <c r="AM626" s="126"/>
      <c r="AN626" s="126" t="str">
        <f t="shared" si="186"/>
        <v/>
      </c>
      <c r="AO626" s="126" t="str">
        <f>IF($E626="","",VLOOKUP($E626,カレンダマスタ!$A$5:$E$381,5,FALSE))</f>
        <v/>
      </c>
      <c r="AQ626" s="196" t="str">
        <f>IF(G626="","",IF(VLOOKUP(E626,カレンダマスタ!$A$5:$D$381,4,FALSE)=0,"",1))</f>
        <v/>
      </c>
      <c r="AR626" s="136" t="str">
        <f>IF($G626="","",IF($AD626="NSTC",INDEX(カレンダマスタ!$I$26:$O$31,MATCH($G626,カレンダマスタ!$H$26:$H$31,1),MATCH($H626,カレンダマスタ!$I$25:$O$25,1)),
IF($AD626="CS本社",INDEX(カレンダマスタ!$I$36:$O$41,MATCH($G626,カレンダマスタ!$H$36:$H$41,1),MATCH($H626,カレンダマスタ!$I$35:$O$35,1)),
IF($AD626="NS本社",INDEX(カレンダマスタ!$I$94:$O$99,MATCH($G626,カレンダマスタ!$H$95:$H$100,1),MATCH($H626,カレンダマスタ!$I$93:$O$93,1)),
IF($AD626="ODC",INDEX(カレンダマスタ!$I$46:$O$51,MATCH($G626,カレンダマスタ!$H$46:$H$51,1),MATCH($H626,カレンダマスタ!$I$45:$O$45,1)),
IF($AD626="NS東京TC",INDEX(カレンダマスタ!$I$56:$O$61,MATCH($G626,カレンダマスタ!$H$56:$H$61,1),MATCH($H626,カレンダマスタ!$I$55:$O$55,1)),""))))))</f>
        <v/>
      </c>
      <c r="AS626" s="126" t="e">
        <f t="shared" si="196"/>
        <v>#N/A</v>
      </c>
      <c r="AU626" s="137" t="str">
        <f>IF(E626="","",VLOOKUP($E626,カレンダマスタ!$A$4:$E$381,4,FALSE))</f>
        <v/>
      </c>
      <c r="AV626" s="137" t="str">
        <f t="shared" si="188"/>
        <v/>
      </c>
      <c r="AW626" s="137" t="str">
        <f t="shared" si="189"/>
        <v/>
      </c>
      <c r="AX626" s="138" t="str">
        <f t="shared" si="190"/>
        <v/>
      </c>
      <c r="AY626" s="138" t="e">
        <f t="shared" si="191"/>
        <v>#N/A</v>
      </c>
      <c r="AZ626" s="130" t="e">
        <f>IF(AX626&amp;AW626="勤怠未設定","×",IF(AV626="勤怠修正","×",IF(AC626="外注","",IF(AA626="",IF(AY626&lt;&gt;"","×",""),IF(VLOOKUP(AA626,カレンダマスタ!$H$66:$I$83,2,FALSE)&lt;&gt;AY626,"×","OK")))))</f>
        <v>#N/A</v>
      </c>
      <c r="BC626" s="137" t="str">
        <f>IF(E626="","",VLOOKUP($E626,カレンダマスタ!$A$4:$E$381,4,FALSE))</f>
        <v/>
      </c>
      <c r="BD626" s="126" t="e">
        <f>IF(AC626="社員","",IF(AG626=0,"",IF(AD626="NSTC",IF(COUNTIF(カレンダマスタ!$Q$5:$Q$32,G626)=1,"OK","×"),
IF(AD626="NS本社",IF(COUNTIF(カレンダマスタ!$T$5:$T$32,G626)=1,"OK","×"),IF(COUNTIF(カレンダマスタ!$R$5:$R$32,G626)=1,"OK","×")))))</f>
        <v>#N/A</v>
      </c>
      <c r="BE626" s="126" t="e">
        <f>IF(AC626="社員","",IF(G626="","",IF(R626&lt;&gt;"","",IF(AF626="CS","OK",IF(VLOOKUP(E626,カレンダマスタ!$A$5:$D$381,4,FALSE)&gt;0,"",IF(OR(G626*24&gt;10.84,H626*24&lt;14.5)=TRUE,"×","OK"))))))</f>
        <v>#N/A</v>
      </c>
      <c r="BF626" s="126" t="e">
        <f t="shared" si="184"/>
        <v>#N/A</v>
      </c>
      <c r="BG626" s="126" t="e">
        <f t="shared" si="197"/>
        <v>#N/A</v>
      </c>
      <c r="BI626" s="130" t="e">
        <f t="shared" si="198"/>
        <v>#N/A</v>
      </c>
    </row>
    <row r="627" spans="2:61">
      <c r="B627" s="111"/>
      <c r="C627" s="536"/>
      <c r="D627" s="128"/>
      <c r="E627" s="214"/>
      <c r="F627" s="128"/>
      <c r="G627" s="588"/>
      <c r="H627" s="588"/>
      <c r="I627" s="131"/>
      <c r="J627" s="139"/>
      <c r="K627" s="131"/>
      <c r="L627" s="132"/>
      <c r="M627" s="132"/>
      <c r="N627" s="141"/>
      <c r="O627" s="139"/>
      <c r="P627" s="139"/>
      <c r="Q627" s="139"/>
      <c r="R627" s="133"/>
      <c r="S627" s="134"/>
      <c r="T627" s="434" t="str">
        <f t="shared" si="183"/>
        <v/>
      </c>
      <c r="U627" s="429"/>
      <c r="V627" s="429" t="e">
        <f t="shared" si="192"/>
        <v>#N/A</v>
      </c>
      <c r="W627" s="298"/>
      <c r="X627" s="129" t="str">
        <f t="shared" si="199"/>
        <v/>
      </c>
      <c r="Y627" s="129" t="str">
        <f t="shared" si="193"/>
        <v/>
      </c>
      <c r="Z627" s="129" t="str">
        <f t="shared" si="194"/>
        <v/>
      </c>
      <c r="AA627" s="133" t="str">
        <f t="shared" si="187"/>
        <v/>
      </c>
      <c r="AC627" s="186" t="e">
        <f>AC596</f>
        <v>#N/A</v>
      </c>
      <c r="AD627" s="187" t="e">
        <f>AD596</f>
        <v>#N/A</v>
      </c>
      <c r="AE627" s="187" t="e">
        <f>AE596</f>
        <v>#N/A</v>
      </c>
      <c r="AF627" s="187" t="e">
        <f>AF596</f>
        <v>#N/A</v>
      </c>
      <c r="AG627" s="204">
        <f t="shared" si="195"/>
        <v>0</v>
      </c>
      <c r="AI627" s="160" t="str">
        <f>IF(月報!G627&lt;&gt;"",月報!G627,"")</f>
        <v/>
      </c>
      <c r="AJ627" s="126" t="str">
        <f>IF(月報!W627&lt;&gt;"",月報!W627*24,"")</f>
        <v/>
      </c>
      <c r="AK627" s="126" t="str">
        <f>IF(月報!P627&lt;&gt;"",月報!P627,"")</f>
        <v/>
      </c>
      <c r="AL627" s="126" t="str">
        <f>IF(月報!Q627&lt;&gt;"",IF(月報!Q627="平日残","",月報!Q627),"")</f>
        <v/>
      </c>
      <c r="AM627" s="126"/>
      <c r="AN627" s="126" t="str">
        <f t="shared" si="186"/>
        <v/>
      </c>
      <c r="AO627" s="126" t="str">
        <f>IF($E627="","",VLOOKUP($E627,カレンダマスタ!$A$5:$E$381,5,FALSE))</f>
        <v/>
      </c>
      <c r="AQ627" s="196" t="str">
        <f>IF(G627="","",IF(VLOOKUP(E627,カレンダマスタ!$A$5:$D$381,4,FALSE)=0,"",1))</f>
        <v/>
      </c>
      <c r="AR627" s="136" t="str">
        <f>IF($G627="","",IF($AD627="NSTC",INDEX(カレンダマスタ!$I$26:$O$31,MATCH($G627,カレンダマスタ!$H$26:$H$31,1),MATCH($H627,カレンダマスタ!$I$25:$O$25,1)),
IF($AD627="CS本社",INDEX(カレンダマスタ!$I$36:$O$41,MATCH($G627,カレンダマスタ!$H$36:$H$41,1),MATCH($H627,カレンダマスタ!$I$35:$O$35,1)),
IF($AD627="NS本社",INDEX(カレンダマスタ!$I$94:$O$99,MATCH($G627,カレンダマスタ!$H$95:$H$100,1),MATCH($H627,カレンダマスタ!$I$93:$O$93,1)),
IF($AD627="ODC",INDEX(カレンダマスタ!$I$46:$O$51,MATCH($G627,カレンダマスタ!$H$46:$H$51,1),MATCH($H627,カレンダマスタ!$I$45:$O$45,1)),
IF($AD627="NS東京TC",INDEX(カレンダマスタ!$I$56:$O$61,MATCH($G627,カレンダマスタ!$H$56:$H$61,1),MATCH($H627,カレンダマスタ!$I$55:$O$55,1)),""))))))</f>
        <v/>
      </c>
      <c r="AS627" s="126" t="e">
        <f t="shared" si="196"/>
        <v>#N/A</v>
      </c>
      <c r="AU627" s="137" t="str">
        <f>IF(E627="","",VLOOKUP($E627,カレンダマスタ!$A$4:$E$381,4,FALSE))</f>
        <v/>
      </c>
      <c r="AV627" s="137" t="str">
        <f t="shared" si="188"/>
        <v/>
      </c>
      <c r="AW627" s="137" t="str">
        <f t="shared" si="189"/>
        <v/>
      </c>
      <c r="AX627" s="138" t="str">
        <f t="shared" si="190"/>
        <v/>
      </c>
      <c r="AY627" s="138" t="e">
        <f t="shared" si="191"/>
        <v>#N/A</v>
      </c>
      <c r="AZ627" s="130" t="e">
        <f>IF(AX627&amp;AW627="勤怠未設定","×",IF(AV627="勤怠修正","×",IF(AC627="外注","",IF(AA627="",IF(AY627&lt;&gt;"","×",""),IF(VLOOKUP(AA627,カレンダマスタ!$H$66:$I$83,2,FALSE)&lt;&gt;AY627,"×","OK")))))</f>
        <v>#N/A</v>
      </c>
      <c r="BC627" s="137" t="str">
        <f>IF(E627="","",VLOOKUP($E627,カレンダマスタ!$A$4:$E$381,4,FALSE))</f>
        <v/>
      </c>
      <c r="BD627" s="126" t="e">
        <f>IF(AC627="社員","",IF(AG627=0,"",IF(AD627="NSTC",IF(COUNTIF(カレンダマスタ!$Q$5:$Q$32,G627)=1,"OK","×"),
IF(AD627="NS本社",IF(COUNTIF(カレンダマスタ!$T$5:$T$32,G627)=1,"OK","×"),IF(COUNTIF(カレンダマスタ!$R$5:$R$32,G627)=1,"OK","×")))))</f>
        <v>#N/A</v>
      </c>
      <c r="BE627" s="126" t="e">
        <f>IF(AC627="社員","",IF(G627="","",IF(R627&lt;&gt;"","",IF(AF627="CS","OK",IF(VLOOKUP(E627,カレンダマスタ!$A$5:$D$381,4,FALSE)&gt;0,"",IF(OR(G627*24&gt;10.84,H627*24&lt;14.5)=TRUE,"×","OK"))))))</f>
        <v>#N/A</v>
      </c>
      <c r="BF627" s="126" t="e">
        <f t="shared" si="184"/>
        <v>#N/A</v>
      </c>
      <c r="BG627" s="126" t="e">
        <f t="shared" si="197"/>
        <v>#N/A</v>
      </c>
      <c r="BI627" s="130" t="e">
        <f t="shared" si="198"/>
        <v>#N/A</v>
      </c>
    </row>
    <row r="628" spans="2:61">
      <c r="B628" s="111"/>
      <c r="C628" s="536"/>
      <c r="D628" s="128"/>
      <c r="E628" s="214"/>
      <c r="F628" s="128"/>
      <c r="G628" s="588"/>
      <c r="H628" s="588"/>
      <c r="I628" s="131"/>
      <c r="J628" s="139"/>
      <c r="K628" s="131"/>
      <c r="L628" s="132"/>
      <c r="M628" s="132"/>
      <c r="N628" s="141"/>
      <c r="O628" s="139"/>
      <c r="P628" s="139"/>
      <c r="Q628" s="139"/>
      <c r="R628" s="133"/>
      <c r="S628" s="134"/>
      <c r="T628" s="434" t="str">
        <f t="shared" si="183"/>
        <v/>
      </c>
      <c r="U628" s="429"/>
      <c r="V628" s="429" t="e">
        <f t="shared" si="192"/>
        <v>#N/A</v>
      </c>
      <c r="W628" s="298"/>
      <c r="X628" s="129" t="str">
        <f t="shared" si="199"/>
        <v/>
      </c>
      <c r="Y628" s="129" t="str">
        <f t="shared" si="193"/>
        <v/>
      </c>
      <c r="Z628" s="129" t="str">
        <f t="shared" si="194"/>
        <v/>
      </c>
      <c r="AA628" s="133" t="str">
        <f t="shared" si="187"/>
        <v/>
      </c>
      <c r="AC628" s="186" t="e">
        <f>AC596</f>
        <v>#N/A</v>
      </c>
      <c r="AD628" s="187" t="e">
        <f>AD596</f>
        <v>#N/A</v>
      </c>
      <c r="AE628" s="187" t="e">
        <f>AE596</f>
        <v>#N/A</v>
      </c>
      <c r="AF628" s="187" t="e">
        <f>AF596</f>
        <v>#N/A</v>
      </c>
      <c r="AG628" s="204">
        <f t="shared" si="195"/>
        <v>0</v>
      </c>
      <c r="AI628" s="160" t="str">
        <f>IF(月報!G628&lt;&gt;"",月報!G628,"")</f>
        <v/>
      </c>
      <c r="AJ628" s="126" t="str">
        <f>IF(月報!W628&lt;&gt;"",月報!W628*24,"")</f>
        <v/>
      </c>
      <c r="AK628" s="126" t="str">
        <f>IF(月報!P628&lt;&gt;"",月報!P628,"")</f>
        <v/>
      </c>
      <c r="AL628" s="126" t="str">
        <f>IF(月報!Q628&lt;&gt;"",IF(月報!Q628="平日残","",月報!Q628),"")</f>
        <v/>
      </c>
      <c r="AM628" s="126"/>
      <c r="AN628" s="126" t="str">
        <f t="shared" si="186"/>
        <v/>
      </c>
      <c r="AO628" s="126" t="str">
        <f>IF($E628="","",VLOOKUP($E628,カレンダマスタ!$A$5:$E$381,5,FALSE))</f>
        <v/>
      </c>
      <c r="AQ628" s="196" t="str">
        <f>IF(G628="","",IF(VLOOKUP(E628,カレンダマスタ!$A$5:$D$381,4,FALSE)=0,"",1))</f>
        <v/>
      </c>
      <c r="AR628" s="136" t="str">
        <f>IF($G628="","",IF($AD628="NSTC",INDEX(カレンダマスタ!$I$26:$O$31,MATCH($G628,カレンダマスタ!$H$26:$H$31,1),MATCH($H628,カレンダマスタ!$I$25:$O$25,1)),
IF($AD628="CS本社",INDEX(カレンダマスタ!$I$36:$O$41,MATCH($G628,カレンダマスタ!$H$36:$H$41,1),MATCH($H628,カレンダマスタ!$I$35:$O$35,1)),
IF($AD628="NS本社",INDEX(カレンダマスタ!$I$94:$O$99,MATCH($G628,カレンダマスタ!$H$95:$H$100,1),MATCH($H628,カレンダマスタ!$I$93:$O$93,1)),
IF($AD628="ODC",INDEX(カレンダマスタ!$I$46:$O$51,MATCH($G628,カレンダマスタ!$H$46:$H$51,1),MATCH($H628,カレンダマスタ!$I$45:$O$45,1)),
IF($AD628="NS東京TC",INDEX(カレンダマスタ!$I$56:$O$61,MATCH($G628,カレンダマスタ!$H$56:$H$61,1),MATCH($H628,カレンダマスタ!$I$55:$O$55,1)),""))))))</f>
        <v/>
      </c>
      <c r="AS628" s="126" t="e">
        <f t="shared" si="196"/>
        <v>#N/A</v>
      </c>
      <c r="AU628" s="137" t="str">
        <f>IF(E628="","",VLOOKUP($E628,カレンダマスタ!$A$4:$E$381,4,FALSE))</f>
        <v/>
      </c>
      <c r="AV628" s="137" t="str">
        <f t="shared" si="188"/>
        <v/>
      </c>
      <c r="AW628" s="137" t="str">
        <f t="shared" si="189"/>
        <v/>
      </c>
      <c r="AX628" s="138" t="str">
        <f t="shared" si="190"/>
        <v/>
      </c>
      <c r="AY628" s="138" t="e">
        <f t="shared" si="191"/>
        <v>#N/A</v>
      </c>
      <c r="AZ628" s="130" t="e">
        <f>IF(AX628&amp;AW628="勤怠未設定","×",IF(AV628="勤怠修正","×",IF(AC628="外注","",IF(AA628="",IF(AY628&lt;&gt;"","×",""),IF(VLOOKUP(AA628,カレンダマスタ!$H$66:$I$83,2,FALSE)&lt;&gt;AY628,"×","OK")))))</f>
        <v>#N/A</v>
      </c>
      <c r="BC628" s="137" t="str">
        <f>IF(E628="","",VLOOKUP($E628,カレンダマスタ!$A$4:$E$381,4,FALSE))</f>
        <v/>
      </c>
      <c r="BD628" s="126" t="e">
        <f>IF(AC628="社員","",IF(AG628=0,"",IF(AD628="NSTC",IF(COUNTIF(カレンダマスタ!$Q$5:$Q$32,G628)=1,"OK","×"),
IF(AD628="NS本社",IF(COUNTIF(カレンダマスタ!$T$5:$T$32,G628)=1,"OK","×"),IF(COUNTIF(カレンダマスタ!$R$5:$R$32,G628)=1,"OK","×")))))</f>
        <v>#N/A</v>
      </c>
      <c r="BE628" s="126" t="e">
        <f>IF(AC628="社員","",IF(G628="","",IF(R628&lt;&gt;"","",IF(AF628="CS","OK",IF(VLOOKUP(E628,カレンダマスタ!$A$5:$D$381,4,FALSE)&gt;0,"",IF(OR(G628*24&gt;10.84,H628*24&lt;14.5)=TRUE,"×","OK"))))))</f>
        <v>#N/A</v>
      </c>
      <c r="BF628" s="126" t="e">
        <f t="shared" si="184"/>
        <v>#N/A</v>
      </c>
      <c r="BG628" s="126" t="e">
        <f t="shared" si="197"/>
        <v>#N/A</v>
      </c>
      <c r="BI628" s="130" t="e">
        <f t="shared" si="198"/>
        <v>#N/A</v>
      </c>
    </row>
    <row r="629" spans="2:61">
      <c r="B629" s="111"/>
      <c r="C629" s="536"/>
      <c r="D629" s="128"/>
      <c r="E629" s="214"/>
      <c r="F629" s="128"/>
      <c r="G629" s="588"/>
      <c r="H629" s="588"/>
      <c r="I629" s="131"/>
      <c r="J629" s="139"/>
      <c r="K629" s="131"/>
      <c r="L629" s="132"/>
      <c r="M629" s="132"/>
      <c r="N629" s="141"/>
      <c r="O629" s="139"/>
      <c r="P629" s="139"/>
      <c r="Q629" s="139"/>
      <c r="R629" s="133"/>
      <c r="S629" s="134"/>
      <c r="T629" s="434" t="str">
        <f t="shared" si="183"/>
        <v/>
      </c>
      <c r="U629" s="429"/>
      <c r="V629" s="429" t="e">
        <f t="shared" si="192"/>
        <v>#N/A</v>
      </c>
      <c r="W629" s="298"/>
      <c r="X629" s="129" t="str">
        <f t="shared" si="199"/>
        <v/>
      </c>
      <c r="Y629" s="129" t="str">
        <f t="shared" si="193"/>
        <v/>
      </c>
      <c r="Z629" s="129" t="str">
        <f t="shared" si="194"/>
        <v/>
      </c>
      <c r="AA629" s="133" t="str">
        <f t="shared" si="187"/>
        <v/>
      </c>
      <c r="AC629" s="186" t="e">
        <f>AC596</f>
        <v>#N/A</v>
      </c>
      <c r="AD629" s="187" t="e">
        <f>AD596</f>
        <v>#N/A</v>
      </c>
      <c r="AE629" s="187" t="e">
        <f>AE596</f>
        <v>#N/A</v>
      </c>
      <c r="AF629" s="187" t="e">
        <f>AF596</f>
        <v>#N/A</v>
      </c>
      <c r="AG629" s="204">
        <f t="shared" si="195"/>
        <v>0</v>
      </c>
      <c r="AI629" s="160" t="str">
        <f>IF(月報!G629&lt;&gt;"",月報!G629,"")</f>
        <v/>
      </c>
      <c r="AJ629" s="126" t="str">
        <f>IF(月報!W629&lt;&gt;"",月報!W629*24,"")</f>
        <v/>
      </c>
      <c r="AK629" s="126" t="str">
        <f>IF(月報!P629&lt;&gt;"",月報!P629,"")</f>
        <v/>
      </c>
      <c r="AL629" s="126" t="str">
        <f>IF(月報!Q629&lt;&gt;"",IF(月報!Q629="平日残","",月報!Q629),"")</f>
        <v/>
      </c>
      <c r="AM629" s="126"/>
      <c r="AN629" s="126" t="str">
        <f t="shared" si="186"/>
        <v/>
      </c>
      <c r="AO629" s="126" t="str">
        <f>IF($E629="","",VLOOKUP($E629,カレンダマスタ!$A$5:$E$381,5,FALSE))</f>
        <v/>
      </c>
      <c r="AQ629" s="196" t="str">
        <f>IF(G629="","",IF(VLOOKUP(E629,カレンダマスタ!$A$5:$D$381,4,FALSE)=0,"",1))</f>
        <v/>
      </c>
      <c r="AR629" s="136" t="str">
        <f>IF($G629="","",IF($AD629="NSTC",INDEX(カレンダマスタ!$I$26:$O$31,MATCH($G629,カレンダマスタ!$H$26:$H$31,1),MATCH($H629,カレンダマスタ!$I$25:$O$25,1)),
IF($AD629="CS本社",INDEX(カレンダマスタ!$I$36:$O$41,MATCH($G629,カレンダマスタ!$H$36:$H$41,1),MATCH($H629,カレンダマスタ!$I$35:$O$35,1)),
IF($AD629="NS本社",INDEX(カレンダマスタ!$I$94:$O$99,MATCH($G629,カレンダマスタ!$H$95:$H$100,1),MATCH($H629,カレンダマスタ!$I$93:$O$93,1)),
IF($AD629="ODC",INDEX(カレンダマスタ!$I$46:$O$51,MATCH($G629,カレンダマスタ!$H$46:$H$51,1),MATCH($H629,カレンダマスタ!$I$45:$O$45,1)),
IF($AD629="NS東京TC",INDEX(カレンダマスタ!$I$56:$O$61,MATCH($G629,カレンダマスタ!$H$56:$H$61,1),MATCH($H629,カレンダマスタ!$I$55:$O$55,1)),""))))))</f>
        <v/>
      </c>
      <c r="AS629" s="126" t="e">
        <f t="shared" si="196"/>
        <v>#N/A</v>
      </c>
      <c r="AU629" s="137" t="str">
        <f>IF(E629="","",VLOOKUP($E629,カレンダマスタ!$A$4:$E$381,4,FALSE))</f>
        <v/>
      </c>
      <c r="AV629" s="137" t="str">
        <f t="shared" si="188"/>
        <v/>
      </c>
      <c r="AW629" s="137" t="str">
        <f t="shared" si="189"/>
        <v/>
      </c>
      <c r="AX629" s="138" t="str">
        <f t="shared" si="190"/>
        <v/>
      </c>
      <c r="AY629" s="138" t="e">
        <f t="shared" si="191"/>
        <v>#N/A</v>
      </c>
      <c r="AZ629" s="130" t="e">
        <f>IF(AX629&amp;AW629="勤怠未設定","×",IF(AV629="勤怠修正","×",IF(AC629="外注","",IF(AA629="",IF(AY629&lt;&gt;"","×",""),IF(VLOOKUP(AA629,カレンダマスタ!$H$66:$I$83,2,FALSE)&lt;&gt;AY629,"×","OK")))))</f>
        <v>#N/A</v>
      </c>
      <c r="BC629" s="137" t="str">
        <f>IF(E629="","",VLOOKUP($E629,カレンダマスタ!$A$4:$E$381,4,FALSE))</f>
        <v/>
      </c>
      <c r="BD629" s="126" t="e">
        <f>IF(AC629="社員","",IF(AG629=0,"",IF(AD629="NSTC",IF(COUNTIF(カレンダマスタ!$Q$5:$Q$32,G629)=1,"OK","×"),
IF(AD629="NS本社",IF(COUNTIF(カレンダマスタ!$T$5:$T$32,G629)=1,"OK","×"),IF(COUNTIF(カレンダマスタ!$R$5:$R$32,G629)=1,"OK","×")))))</f>
        <v>#N/A</v>
      </c>
      <c r="BE629" s="126" t="e">
        <f>IF(AC629="社員","",IF(G629="","",IF(R629&lt;&gt;"","",IF(AF629="CS","OK",IF(VLOOKUP(E629,カレンダマスタ!$A$5:$D$381,4,FALSE)&gt;0,"",IF(OR(G629*24&gt;10.84,H629*24&lt;14.5)=TRUE,"×","OK"))))))</f>
        <v>#N/A</v>
      </c>
      <c r="BF629" s="126" t="e">
        <f t="shared" si="184"/>
        <v>#N/A</v>
      </c>
      <c r="BG629" s="126" t="e">
        <f t="shared" si="197"/>
        <v>#N/A</v>
      </c>
      <c r="BI629" s="130" t="e">
        <f t="shared" si="198"/>
        <v>#N/A</v>
      </c>
    </row>
    <row r="630" spans="2:61" ht="13.8" thickBot="1">
      <c r="B630" s="161"/>
      <c r="C630" s="538"/>
      <c r="D630" s="162"/>
      <c r="E630" s="215"/>
      <c r="F630" s="162"/>
      <c r="G630" s="590"/>
      <c r="H630" s="590"/>
      <c r="I630" s="164"/>
      <c r="J630" s="165"/>
      <c r="K630" s="164"/>
      <c r="L630" s="166"/>
      <c r="M630" s="166"/>
      <c r="N630" s="167"/>
      <c r="O630" s="165"/>
      <c r="P630" s="165"/>
      <c r="Q630" s="165"/>
      <c r="R630" s="168"/>
      <c r="S630" s="169"/>
      <c r="T630" s="436" t="str">
        <f t="shared" si="183"/>
        <v/>
      </c>
      <c r="U630" s="432"/>
      <c r="V630" s="432" t="e">
        <f t="shared" si="192"/>
        <v>#N/A</v>
      </c>
      <c r="W630" s="298"/>
      <c r="X630" s="165" t="str">
        <f t="shared" si="199"/>
        <v/>
      </c>
      <c r="Y630" s="165" t="str">
        <f t="shared" si="193"/>
        <v/>
      </c>
      <c r="Z630" s="165" t="str">
        <f t="shared" si="194"/>
        <v/>
      </c>
      <c r="AA630" s="168" t="str">
        <f t="shared" si="187"/>
        <v/>
      </c>
      <c r="AC630" s="192" t="e">
        <f>AC596</f>
        <v>#N/A</v>
      </c>
      <c r="AD630" s="193" t="e">
        <f>AD596</f>
        <v>#N/A</v>
      </c>
      <c r="AE630" s="193" t="e">
        <f>AE596</f>
        <v>#N/A</v>
      </c>
      <c r="AF630" s="193" t="e">
        <f>AF596</f>
        <v>#N/A</v>
      </c>
      <c r="AG630" s="207">
        <f t="shared" si="195"/>
        <v>0</v>
      </c>
      <c r="AI630" s="170" t="str">
        <f>IF(月報!G630&lt;&gt;"",月報!G630,"")</f>
        <v/>
      </c>
      <c r="AJ630" s="171" t="str">
        <f>IF(月報!W630&lt;&gt;"",月報!W630*24,"")</f>
        <v/>
      </c>
      <c r="AK630" s="171" t="str">
        <f>IF(月報!P630&lt;&gt;"",月報!P630,"")</f>
        <v/>
      </c>
      <c r="AL630" s="171" t="str">
        <f>IF(月報!Q630&lt;&gt;"",IF(月報!Q630="平日残","",月報!Q630),"")</f>
        <v/>
      </c>
      <c r="AM630" s="171"/>
      <c r="AN630" s="171" t="str">
        <f t="shared" si="186"/>
        <v/>
      </c>
      <c r="AO630" s="171" t="str">
        <f>IF($E630="","",VLOOKUP($E630,カレンダマスタ!$A$5:$E$381,5,FALSE))</f>
        <v/>
      </c>
      <c r="AQ630" s="198" t="str">
        <f>IF(G630="","",IF(VLOOKUP(E630,カレンダマスタ!$A$5:$D$381,4,FALSE)=0,"",1))</f>
        <v/>
      </c>
      <c r="AR630" s="172" t="str">
        <f>IF($G630="","",IF($AD630="NSTC",INDEX(カレンダマスタ!$I$26:$O$31,MATCH($G630,カレンダマスタ!$H$26:$H$31,1),MATCH($H630,カレンダマスタ!$I$25:$O$25,1)),
IF($AD630="CS本社",INDEX(カレンダマスタ!$I$36:$O$41,MATCH($G630,カレンダマスタ!$H$36:$H$41,1),MATCH($H630,カレンダマスタ!$I$35:$O$35,1)),
IF($AD630="NS本社",INDEX(カレンダマスタ!$I$94:$O$99,MATCH($G630,カレンダマスタ!$H$95:$H$100,1),MATCH($H630,カレンダマスタ!$I$93:$O$93,1)),
IF($AD630="ODC",INDEX(カレンダマスタ!$I$46:$O$51,MATCH($G630,カレンダマスタ!$H$46:$H$51,1),MATCH($H630,カレンダマスタ!$I$45:$O$45,1)),
IF($AD630="NS東京TC",INDEX(カレンダマスタ!$I$56:$O$61,MATCH($G630,カレンダマスタ!$H$56:$H$61,1),MATCH($H630,カレンダマスタ!$I$55:$O$55,1)),""))))))</f>
        <v/>
      </c>
      <c r="AS630" s="171" t="e">
        <f t="shared" si="196"/>
        <v>#N/A</v>
      </c>
      <c r="AU630" s="173" t="str">
        <f>IF(E630="","",VLOOKUP($E630,カレンダマスタ!$A$4:$E$381,4,FALSE))</f>
        <v/>
      </c>
      <c r="AV630" s="173" t="str">
        <f t="shared" si="188"/>
        <v/>
      </c>
      <c r="AW630" s="173" t="str">
        <f t="shared" si="189"/>
        <v/>
      </c>
      <c r="AX630" s="174" t="str">
        <f t="shared" si="190"/>
        <v/>
      </c>
      <c r="AY630" s="174" t="e">
        <f t="shared" si="191"/>
        <v>#N/A</v>
      </c>
      <c r="AZ630" s="175" t="e">
        <f>IF(AX630&amp;AW630="勤怠未設定","×",IF(AV630="勤怠修正","×",IF(AC630="外注","",IF(AA630="",IF(AY630&lt;&gt;"","×",""),IF(VLOOKUP(AA630,カレンダマスタ!$H$66:$I$83,2,FALSE)&lt;&gt;AY630,"×","OK")))))</f>
        <v>#N/A</v>
      </c>
      <c r="BC630" s="173" t="str">
        <f>IF(E630="","",VLOOKUP($E630,カレンダマスタ!$A$4:$E$381,4,FALSE))</f>
        <v/>
      </c>
      <c r="BD630" s="171" t="e">
        <f>IF(AC630="社員","",IF(AG630=0,"",IF(AD630="NSTC",IF(COUNTIF(カレンダマスタ!$Q$5:$Q$32,G630)=1,"OK","×"),
IF(AD630="NS本社",IF(COUNTIF(カレンダマスタ!$T$5:$T$32,G630)=1,"OK","×"),IF(COUNTIF(カレンダマスタ!$R$5:$R$32,G630)=1,"OK","×")))))</f>
        <v>#N/A</v>
      </c>
      <c r="BE630" s="171" t="e">
        <f>IF(AC630="社員","",IF(G630="","",IF(R630&lt;&gt;"","",IF(AF630="CS","OK",IF(VLOOKUP(E630,カレンダマスタ!$A$5:$D$381,4,FALSE)&gt;0,"",IF(OR(G630*24&gt;10.84,H630*24&lt;14.5)=TRUE,"×","OK"))))))</f>
        <v>#N/A</v>
      </c>
      <c r="BF630" s="171" t="e">
        <f t="shared" si="184"/>
        <v>#N/A</v>
      </c>
      <c r="BG630" s="171" t="e">
        <f t="shared" si="197"/>
        <v>#N/A</v>
      </c>
      <c r="BI630" s="175" t="e">
        <f t="shared" si="198"/>
        <v>#N/A</v>
      </c>
    </row>
    <row r="631" spans="2:61">
      <c r="B631" s="323"/>
      <c r="C631" s="539"/>
      <c r="D631" s="324"/>
      <c r="E631" s="325"/>
      <c r="F631" s="324"/>
      <c r="G631" s="591"/>
      <c r="H631" s="591"/>
      <c r="I631" s="339"/>
      <c r="J631" s="320"/>
      <c r="K631" s="319"/>
      <c r="L631" s="320"/>
      <c r="M631" s="320"/>
      <c r="N631" s="320"/>
      <c r="O631" s="340"/>
      <c r="P631" s="340"/>
      <c r="Q631" s="340"/>
      <c r="R631" s="327"/>
      <c r="S631" s="328"/>
      <c r="T631" s="341"/>
      <c r="U631" s="342"/>
      <c r="V631" s="342"/>
      <c r="W631" s="298"/>
      <c r="X631" s="326"/>
      <c r="Y631" s="326"/>
      <c r="Z631" s="326"/>
      <c r="AA631" s="327" t="str">
        <f t="shared" si="187"/>
        <v/>
      </c>
      <c r="AC631" s="541"/>
      <c r="AD631" s="542"/>
      <c r="AE631" s="542"/>
      <c r="AF631" s="542"/>
      <c r="AG631" s="543"/>
      <c r="AI631" s="348" t="str">
        <f>IF(月報!G631&lt;&gt;"",月報!G631,"")</f>
        <v/>
      </c>
      <c r="AJ631" s="349" t="str">
        <f>IF(月報!W631&lt;&gt;"",月報!W631*24,"")</f>
        <v/>
      </c>
      <c r="AK631" s="349" t="str">
        <f>IF(月報!P631&lt;&gt;"",月報!P631,"")</f>
        <v/>
      </c>
      <c r="AL631" s="349" t="str">
        <f>IF(月報!Q631&lt;&gt;"",IF(月報!Q631="平日残","",月報!Q631),"")</f>
        <v/>
      </c>
      <c r="AM631" s="349"/>
      <c r="AN631" s="349" t="str">
        <f t="shared" si="186"/>
        <v/>
      </c>
      <c r="AO631" s="349" t="str">
        <f>IF($E631="","",VLOOKUP($E631,カレンダマスタ!$A$5:$E$381,5,FALSE))</f>
        <v/>
      </c>
      <c r="AQ631" s="351"/>
      <c r="AR631" s="352"/>
      <c r="AS631" s="349"/>
      <c r="AU631" s="355"/>
      <c r="AV631" s="355" t="str">
        <f t="shared" si="188"/>
        <v/>
      </c>
      <c r="AW631" s="355" t="str">
        <f t="shared" si="189"/>
        <v/>
      </c>
      <c r="AX631" s="356" t="str">
        <f t="shared" si="190"/>
        <v/>
      </c>
      <c r="AY631" s="356" t="str">
        <f t="shared" si="191"/>
        <v/>
      </c>
      <c r="AZ631" s="357" t="str">
        <f>IF(AX631&amp;AW631="勤怠未設定","×",IF(AV631="勤怠修正","×",IF(AC631="外注","",IF(AA631="",IF(AY631&lt;&gt;"","×",""),IF(VLOOKUP(AA631,カレンダマスタ!$H$66:$I$83,2,FALSE)&lt;&gt;AY631,"×","OK")))))</f>
        <v/>
      </c>
      <c r="BC631" s="355"/>
      <c r="BD631" s="349"/>
      <c r="BE631" s="349"/>
      <c r="BF631" s="349" t="str">
        <f t="shared" si="184"/>
        <v/>
      </c>
      <c r="BG631" s="349"/>
      <c r="BI631" s="357" t="str">
        <f t="shared" ref="BI631:BI640" si="200">IF(OR(AO631="×",AS631="×",AZ631="×",BD631="×",BE631="×",BF631="TW未入力",BF631="週報未入力",BG631="×"),"×","")</f>
        <v/>
      </c>
    </row>
    <row r="632" spans="2:61">
      <c r="B632" s="323"/>
      <c r="C632" s="539"/>
      <c r="D632" s="324"/>
      <c r="E632" s="325"/>
      <c r="F632" s="324"/>
      <c r="G632" s="591"/>
      <c r="H632" s="591"/>
      <c r="I632" s="339"/>
      <c r="J632" s="320"/>
      <c r="K632" s="319"/>
      <c r="L632" s="320"/>
      <c r="M632" s="320"/>
      <c r="N632" s="320"/>
      <c r="O632" s="340"/>
      <c r="P632" s="340"/>
      <c r="Q632" s="340"/>
      <c r="R632" s="327"/>
      <c r="S632" s="328"/>
      <c r="T632" s="341"/>
      <c r="U632" s="342"/>
      <c r="V632" s="342"/>
      <c r="W632" s="298"/>
      <c r="X632" s="326"/>
      <c r="Y632" s="326"/>
      <c r="Z632" s="326"/>
      <c r="AA632" s="327" t="str">
        <f t="shared" si="187"/>
        <v/>
      </c>
      <c r="AC632" s="544"/>
      <c r="AD632" s="545"/>
      <c r="AE632" s="545"/>
      <c r="AF632" s="545"/>
      <c r="AG632" s="546"/>
      <c r="AI632" s="348" t="str">
        <f>IF(月報!G632&lt;&gt;"",月報!G632,"")</f>
        <v/>
      </c>
      <c r="AJ632" s="349" t="str">
        <f>IF(月報!W632&lt;&gt;"",月報!W632*24,"")</f>
        <v/>
      </c>
      <c r="AK632" s="349" t="str">
        <f>IF(月報!P632&lt;&gt;"",月報!P632,"")</f>
        <v/>
      </c>
      <c r="AL632" s="349" t="str">
        <f>IF(月報!Q632&lt;&gt;"",IF(月報!Q632="平日残","",月報!Q632),"")</f>
        <v/>
      </c>
      <c r="AM632" s="349"/>
      <c r="AN632" s="349" t="str">
        <f t="shared" si="186"/>
        <v/>
      </c>
      <c r="AO632" s="349" t="str">
        <f>IF($E632="","",VLOOKUP($E632,カレンダマスタ!$A$5:$E$381,5,FALSE))</f>
        <v/>
      </c>
      <c r="AQ632" s="351"/>
      <c r="AR632" s="352"/>
      <c r="AS632" s="349"/>
      <c r="AU632" s="355"/>
      <c r="AV632" s="355" t="str">
        <f t="shared" si="188"/>
        <v/>
      </c>
      <c r="AW632" s="355" t="str">
        <f t="shared" si="189"/>
        <v/>
      </c>
      <c r="AX632" s="356" t="str">
        <f t="shared" si="190"/>
        <v/>
      </c>
      <c r="AY632" s="356" t="str">
        <f t="shared" si="191"/>
        <v/>
      </c>
      <c r="AZ632" s="357" t="str">
        <f>IF(AX632&amp;AW632="勤怠未設定","×",IF(AV632="勤怠修正","×",IF(AC632="外注","",IF(AA632="",IF(AY632&lt;&gt;"","×",""),IF(VLOOKUP(AA632,カレンダマスタ!$H$66:$I$83,2,FALSE)&lt;&gt;AY632,"×","OK")))))</f>
        <v/>
      </c>
      <c r="BC632" s="355"/>
      <c r="BD632" s="349"/>
      <c r="BE632" s="349"/>
      <c r="BF632" s="349" t="str">
        <f t="shared" ref="BF632:BF695" si="201">IF(AC632="外注",AN632,IF(G632="",IF(AJ632="","","週報未入力"),IF(AJ632="","TW未入力","")))</f>
        <v/>
      </c>
      <c r="BG632" s="349"/>
      <c r="BI632" s="357" t="str">
        <f t="shared" si="200"/>
        <v/>
      </c>
    </row>
    <row r="633" spans="2:61">
      <c r="B633" s="323"/>
      <c r="C633" s="539"/>
      <c r="D633" s="324"/>
      <c r="E633" s="325"/>
      <c r="F633" s="324"/>
      <c r="G633" s="591"/>
      <c r="H633" s="591"/>
      <c r="I633" s="339"/>
      <c r="J633" s="320"/>
      <c r="K633" s="319"/>
      <c r="L633" s="320"/>
      <c r="M633" s="320"/>
      <c r="N633" s="320"/>
      <c r="O633" s="340"/>
      <c r="P633" s="340"/>
      <c r="Q633" s="340"/>
      <c r="R633" s="327"/>
      <c r="S633" s="328"/>
      <c r="T633" s="341"/>
      <c r="U633" s="342"/>
      <c r="V633" s="342"/>
      <c r="W633" s="298"/>
      <c r="X633" s="326"/>
      <c r="Y633" s="326"/>
      <c r="Z633" s="326"/>
      <c r="AA633" s="327" t="str">
        <f t="shared" si="187"/>
        <v/>
      </c>
      <c r="AC633" s="544"/>
      <c r="AD633" s="545"/>
      <c r="AE633" s="545"/>
      <c r="AF633" s="545"/>
      <c r="AG633" s="546"/>
      <c r="AI633" s="348" t="str">
        <f>IF(月報!G633&lt;&gt;"",月報!G633,"")</f>
        <v/>
      </c>
      <c r="AJ633" s="349" t="str">
        <f>IF(月報!W633&lt;&gt;"",月報!W633*24,"")</f>
        <v/>
      </c>
      <c r="AK633" s="349" t="str">
        <f>IF(月報!P633&lt;&gt;"",月報!P633,"")</f>
        <v/>
      </c>
      <c r="AL633" s="349" t="str">
        <f>IF(月報!Q633&lt;&gt;"",IF(月報!Q633="平日残","",月報!Q633),"")</f>
        <v/>
      </c>
      <c r="AM633" s="349"/>
      <c r="AN633" s="349" t="str">
        <f t="shared" si="186"/>
        <v/>
      </c>
      <c r="AO633" s="349" t="str">
        <f>IF($E633="","",VLOOKUP($E633,カレンダマスタ!$A$5:$E$381,5,FALSE))</f>
        <v/>
      </c>
      <c r="AQ633" s="351"/>
      <c r="AR633" s="352"/>
      <c r="AS633" s="349"/>
      <c r="AU633" s="355"/>
      <c r="AV633" s="355" t="str">
        <f t="shared" si="188"/>
        <v/>
      </c>
      <c r="AW633" s="355" t="str">
        <f t="shared" si="189"/>
        <v/>
      </c>
      <c r="AX633" s="356" t="str">
        <f t="shared" si="190"/>
        <v/>
      </c>
      <c r="AY633" s="356" t="str">
        <f t="shared" si="191"/>
        <v/>
      </c>
      <c r="AZ633" s="357" t="str">
        <f>IF(AX633&amp;AW633="勤怠未設定","×",IF(AV633="勤怠修正","×",IF(AC633="外注","",IF(AA633="",IF(AY633&lt;&gt;"","×",""),IF(VLOOKUP(AA633,カレンダマスタ!$H$66:$I$83,2,FALSE)&lt;&gt;AY633,"×","OK")))))</f>
        <v/>
      </c>
      <c r="BC633" s="355"/>
      <c r="BD633" s="349"/>
      <c r="BE633" s="349"/>
      <c r="BF633" s="349" t="str">
        <f t="shared" si="201"/>
        <v/>
      </c>
      <c r="BG633" s="349"/>
      <c r="BI633" s="357" t="str">
        <f t="shared" si="200"/>
        <v/>
      </c>
    </row>
    <row r="634" spans="2:61">
      <c r="B634" s="323"/>
      <c r="C634" s="539"/>
      <c r="D634" s="324"/>
      <c r="E634" s="325"/>
      <c r="F634" s="324"/>
      <c r="G634" s="591"/>
      <c r="H634" s="591"/>
      <c r="I634" s="339"/>
      <c r="J634" s="320"/>
      <c r="K634" s="319"/>
      <c r="L634" s="320"/>
      <c r="M634" s="320"/>
      <c r="N634" s="320"/>
      <c r="O634" s="340"/>
      <c r="P634" s="340"/>
      <c r="Q634" s="340"/>
      <c r="R634" s="327"/>
      <c r="S634" s="328"/>
      <c r="T634" s="341"/>
      <c r="U634" s="342"/>
      <c r="V634" s="342"/>
      <c r="W634" s="298"/>
      <c r="X634" s="326"/>
      <c r="Y634" s="326"/>
      <c r="Z634" s="326"/>
      <c r="AA634" s="327" t="str">
        <f t="shared" si="187"/>
        <v/>
      </c>
      <c r="AC634" s="544"/>
      <c r="AD634" s="545"/>
      <c r="AE634" s="545"/>
      <c r="AF634" s="545"/>
      <c r="AG634" s="546"/>
      <c r="AI634" s="348" t="str">
        <f>IF(月報!G634&lt;&gt;"",月報!G634,"")</f>
        <v/>
      </c>
      <c r="AJ634" s="349" t="str">
        <f>IF(月報!W634&lt;&gt;"",月報!W634*24,"")</f>
        <v/>
      </c>
      <c r="AK634" s="349" t="str">
        <f>IF(月報!P634&lt;&gt;"",月報!P634,"")</f>
        <v/>
      </c>
      <c r="AL634" s="349" t="str">
        <f>IF(月報!Q634&lt;&gt;"",IF(月報!Q634="平日残","",月報!Q634),"")</f>
        <v/>
      </c>
      <c r="AM634" s="349"/>
      <c r="AN634" s="349" t="str">
        <f t="shared" si="186"/>
        <v/>
      </c>
      <c r="AO634" s="349" t="str">
        <f>IF($E634="","",VLOOKUP($E634,カレンダマスタ!$A$5:$E$381,5,FALSE))</f>
        <v/>
      </c>
      <c r="AQ634" s="351"/>
      <c r="AR634" s="352"/>
      <c r="AS634" s="349"/>
      <c r="AU634" s="355"/>
      <c r="AV634" s="355" t="str">
        <f t="shared" si="188"/>
        <v/>
      </c>
      <c r="AW634" s="355" t="str">
        <f t="shared" si="189"/>
        <v/>
      </c>
      <c r="AX634" s="356" t="str">
        <f t="shared" si="190"/>
        <v/>
      </c>
      <c r="AY634" s="356" t="str">
        <f t="shared" si="191"/>
        <v/>
      </c>
      <c r="AZ634" s="357" t="str">
        <f>IF(AX634&amp;AW634="勤怠未設定","×",IF(AV634="勤怠修正","×",IF(AC634="外注","",IF(AA634="",IF(AY634&lt;&gt;"","×",""),IF(VLOOKUP(AA634,カレンダマスタ!$H$66:$I$83,2,FALSE)&lt;&gt;AY634,"×","OK")))))</f>
        <v/>
      </c>
      <c r="BC634" s="355"/>
      <c r="BD634" s="349"/>
      <c r="BE634" s="349"/>
      <c r="BF634" s="349" t="str">
        <f t="shared" si="201"/>
        <v/>
      </c>
      <c r="BG634" s="349"/>
      <c r="BI634" s="357" t="str">
        <f t="shared" si="200"/>
        <v/>
      </c>
    </row>
    <row r="635" spans="2:61">
      <c r="B635" s="323"/>
      <c r="C635" s="539"/>
      <c r="D635" s="324"/>
      <c r="E635" s="325"/>
      <c r="F635" s="324"/>
      <c r="G635" s="591"/>
      <c r="H635" s="591"/>
      <c r="I635" s="339"/>
      <c r="J635" s="320"/>
      <c r="K635" s="319"/>
      <c r="L635" s="320"/>
      <c r="M635" s="320"/>
      <c r="N635" s="320"/>
      <c r="O635" s="340"/>
      <c r="P635" s="340"/>
      <c r="Q635" s="340"/>
      <c r="R635" s="327"/>
      <c r="S635" s="328"/>
      <c r="T635" s="341"/>
      <c r="U635" s="342"/>
      <c r="V635" s="342"/>
      <c r="W635" s="298"/>
      <c r="X635" s="326"/>
      <c r="Y635" s="326"/>
      <c r="Z635" s="326"/>
      <c r="AA635" s="327" t="str">
        <f t="shared" si="187"/>
        <v/>
      </c>
      <c r="AC635" s="544"/>
      <c r="AD635" s="545"/>
      <c r="AE635" s="545"/>
      <c r="AF635" s="545"/>
      <c r="AG635" s="546"/>
      <c r="AI635" s="348" t="str">
        <f>IF(月報!G635&lt;&gt;"",月報!G635,"")</f>
        <v/>
      </c>
      <c r="AJ635" s="349" t="str">
        <f>IF(月報!W635&lt;&gt;"",月報!W635*24,"")</f>
        <v/>
      </c>
      <c r="AK635" s="349" t="str">
        <f>IF(月報!P635&lt;&gt;"",月報!P635,"")</f>
        <v/>
      </c>
      <c r="AL635" s="349" t="str">
        <f>IF(月報!Q635&lt;&gt;"",IF(月報!Q635="平日残","",月報!Q635),"")</f>
        <v/>
      </c>
      <c r="AM635" s="349"/>
      <c r="AN635" s="349" t="str">
        <f t="shared" si="186"/>
        <v/>
      </c>
      <c r="AO635" s="349" t="str">
        <f>IF($E635="","",VLOOKUP($E635,カレンダマスタ!$A$5:$E$381,5,FALSE))</f>
        <v/>
      </c>
      <c r="AQ635" s="351"/>
      <c r="AR635" s="352"/>
      <c r="AS635" s="349"/>
      <c r="AU635" s="355"/>
      <c r="AV635" s="355" t="str">
        <f t="shared" si="188"/>
        <v/>
      </c>
      <c r="AW635" s="355" t="str">
        <f t="shared" si="189"/>
        <v/>
      </c>
      <c r="AX635" s="356" t="str">
        <f t="shared" si="190"/>
        <v/>
      </c>
      <c r="AY635" s="356" t="str">
        <f t="shared" si="191"/>
        <v/>
      </c>
      <c r="AZ635" s="357" t="str">
        <f>IF(AX635&amp;AW635="勤怠未設定","×",IF(AV635="勤怠修正","×",IF(AC635="外注","",IF(AA635="",IF(AY635&lt;&gt;"","×",""),IF(VLOOKUP(AA635,カレンダマスタ!$H$66:$I$83,2,FALSE)&lt;&gt;AY635,"×","OK")))))</f>
        <v/>
      </c>
      <c r="BC635" s="355"/>
      <c r="BD635" s="349"/>
      <c r="BE635" s="349"/>
      <c r="BF635" s="349" t="str">
        <f t="shared" si="201"/>
        <v/>
      </c>
      <c r="BG635" s="349"/>
      <c r="BI635" s="357" t="str">
        <f t="shared" si="200"/>
        <v/>
      </c>
    </row>
    <row r="636" spans="2:61">
      <c r="B636" s="323"/>
      <c r="C636" s="539"/>
      <c r="D636" s="324"/>
      <c r="E636" s="325"/>
      <c r="F636" s="324"/>
      <c r="G636" s="591"/>
      <c r="H636" s="591"/>
      <c r="I636" s="339"/>
      <c r="J636" s="320"/>
      <c r="K636" s="319"/>
      <c r="L636" s="320"/>
      <c r="M636" s="320"/>
      <c r="N636" s="320"/>
      <c r="O636" s="340"/>
      <c r="P636" s="340"/>
      <c r="Q636" s="340"/>
      <c r="R636" s="327"/>
      <c r="S636" s="328"/>
      <c r="T636" s="341"/>
      <c r="U636" s="342"/>
      <c r="V636" s="342"/>
      <c r="W636" s="298"/>
      <c r="X636" s="326"/>
      <c r="Y636" s="326"/>
      <c r="Z636" s="326"/>
      <c r="AA636" s="327" t="str">
        <f t="shared" si="187"/>
        <v/>
      </c>
      <c r="AC636" s="544"/>
      <c r="AD636" s="545"/>
      <c r="AE636" s="545"/>
      <c r="AF636" s="545"/>
      <c r="AG636" s="546"/>
      <c r="AI636" s="348" t="str">
        <f>IF(月報!G636&lt;&gt;"",月報!G636,"")</f>
        <v/>
      </c>
      <c r="AJ636" s="349" t="str">
        <f>IF(月報!W636&lt;&gt;"",月報!W636*24,"")</f>
        <v/>
      </c>
      <c r="AK636" s="349" t="str">
        <f>IF(月報!P636&lt;&gt;"",月報!P636,"")</f>
        <v/>
      </c>
      <c r="AL636" s="349" t="str">
        <f>IF(月報!Q636&lt;&gt;"",IF(月報!Q636="平日残","",月報!Q636),"")</f>
        <v/>
      </c>
      <c r="AM636" s="349"/>
      <c r="AN636" s="349" t="str">
        <f t="shared" si="186"/>
        <v/>
      </c>
      <c r="AO636" s="349" t="str">
        <f>IF($E636="","",VLOOKUP($E636,カレンダマスタ!$A$5:$E$381,5,FALSE))</f>
        <v/>
      </c>
      <c r="AQ636" s="351"/>
      <c r="AR636" s="352"/>
      <c r="AS636" s="349"/>
      <c r="AU636" s="355"/>
      <c r="AV636" s="355" t="str">
        <f t="shared" si="188"/>
        <v/>
      </c>
      <c r="AW636" s="355" t="str">
        <f t="shared" si="189"/>
        <v/>
      </c>
      <c r="AX636" s="356" t="str">
        <f t="shared" si="190"/>
        <v/>
      </c>
      <c r="AY636" s="356" t="str">
        <f t="shared" si="191"/>
        <v/>
      </c>
      <c r="AZ636" s="357" t="str">
        <f>IF(AX636&amp;AW636="勤怠未設定","×",IF(AV636="勤怠修正","×",IF(AC636="外注","",IF(AA636="",IF(AY636&lt;&gt;"","×",""),IF(VLOOKUP(AA636,カレンダマスタ!$H$66:$I$83,2,FALSE)&lt;&gt;AY636,"×","OK")))))</f>
        <v/>
      </c>
      <c r="BC636" s="355"/>
      <c r="BD636" s="349"/>
      <c r="BE636" s="349"/>
      <c r="BF636" s="349" t="str">
        <f t="shared" si="201"/>
        <v/>
      </c>
      <c r="BG636" s="349"/>
      <c r="BI636" s="357" t="str">
        <f t="shared" si="200"/>
        <v/>
      </c>
    </row>
    <row r="637" spans="2:61">
      <c r="B637" s="323"/>
      <c r="C637" s="539"/>
      <c r="D637" s="324"/>
      <c r="E637" s="325"/>
      <c r="F637" s="324"/>
      <c r="G637" s="591"/>
      <c r="H637" s="591"/>
      <c r="I637" s="339"/>
      <c r="J637" s="320"/>
      <c r="K637" s="319"/>
      <c r="L637" s="320"/>
      <c r="M637" s="320"/>
      <c r="N637" s="320"/>
      <c r="O637" s="340"/>
      <c r="P637" s="340"/>
      <c r="Q637" s="340"/>
      <c r="R637" s="327"/>
      <c r="S637" s="328"/>
      <c r="T637" s="341"/>
      <c r="U637" s="342"/>
      <c r="V637" s="342"/>
      <c r="W637" s="298"/>
      <c r="X637" s="326"/>
      <c r="Y637" s="326"/>
      <c r="Z637" s="326"/>
      <c r="AA637" s="327" t="str">
        <f t="shared" si="187"/>
        <v/>
      </c>
      <c r="AC637" s="544"/>
      <c r="AD637" s="545"/>
      <c r="AE637" s="545"/>
      <c r="AF637" s="545"/>
      <c r="AG637" s="546"/>
      <c r="AI637" s="348" t="str">
        <f>IF(月報!G637&lt;&gt;"",月報!G637,"")</f>
        <v/>
      </c>
      <c r="AJ637" s="349" t="str">
        <f>IF(月報!W637&lt;&gt;"",月報!W637*24,"")</f>
        <v/>
      </c>
      <c r="AK637" s="349" t="str">
        <f>IF(月報!P637&lt;&gt;"",月報!P637,"")</f>
        <v/>
      </c>
      <c r="AL637" s="349" t="str">
        <f>IF(月報!Q637&lt;&gt;"",IF(月報!Q637="平日残","",月報!Q637),"")</f>
        <v/>
      </c>
      <c r="AM637" s="349"/>
      <c r="AN637" s="349" t="str">
        <f t="shared" si="186"/>
        <v/>
      </c>
      <c r="AO637" s="349" t="str">
        <f>IF($E637="","",VLOOKUP($E637,カレンダマスタ!$A$5:$E$381,5,FALSE))</f>
        <v/>
      </c>
      <c r="AQ637" s="351"/>
      <c r="AR637" s="352"/>
      <c r="AS637" s="349"/>
      <c r="AU637" s="355"/>
      <c r="AV637" s="355" t="str">
        <f t="shared" si="188"/>
        <v/>
      </c>
      <c r="AW637" s="355" t="str">
        <f t="shared" si="189"/>
        <v/>
      </c>
      <c r="AX637" s="356" t="str">
        <f t="shared" si="190"/>
        <v/>
      </c>
      <c r="AY637" s="356" t="str">
        <f t="shared" si="191"/>
        <v/>
      </c>
      <c r="AZ637" s="357" t="str">
        <f>IF(AX637&amp;AW637="勤怠未設定","×",IF(AV637="勤怠修正","×",IF(AC637="外注","",IF(AA637="",IF(AY637&lt;&gt;"","×",""),IF(VLOOKUP(AA637,カレンダマスタ!$H$66:$I$83,2,FALSE)&lt;&gt;AY637,"×","OK")))))</f>
        <v/>
      </c>
      <c r="BC637" s="355"/>
      <c r="BD637" s="349"/>
      <c r="BE637" s="349"/>
      <c r="BF637" s="349" t="str">
        <f t="shared" si="201"/>
        <v/>
      </c>
      <c r="BG637" s="349"/>
      <c r="BI637" s="357" t="str">
        <f t="shared" si="200"/>
        <v/>
      </c>
    </row>
    <row r="638" spans="2:61">
      <c r="B638" s="323"/>
      <c r="C638" s="539"/>
      <c r="D638" s="324"/>
      <c r="E638" s="325"/>
      <c r="F638" s="324"/>
      <c r="G638" s="591"/>
      <c r="H638" s="591"/>
      <c r="I638" s="339"/>
      <c r="J638" s="320"/>
      <c r="K638" s="319"/>
      <c r="L638" s="320"/>
      <c r="M638" s="320"/>
      <c r="N638" s="320"/>
      <c r="O638" s="340"/>
      <c r="P638" s="340"/>
      <c r="Q638" s="340"/>
      <c r="R638" s="327"/>
      <c r="S638" s="328"/>
      <c r="T638" s="341"/>
      <c r="U638" s="342"/>
      <c r="V638" s="342"/>
      <c r="W638" s="298"/>
      <c r="X638" s="326"/>
      <c r="Y638" s="326"/>
      <c r="Z638" s="326"/>
      <c r="AA638" s="327" t="str">
        <f t="shared" si="187"/>
        <v/>
      </c>
      <c r="AC638" s="544"/>
      <c r="AD638" s="545"/>
      <c r="AE638" s="545"/>
      <c r="AF638" s="545"/>
      <c r="AG638" s="546"/>
      <c r="AI638" s="348" t="str">
        <f>IF(月報!G638&lt;&gt;"",月報!G638,"")</f>
        <v/>
      </c>
      <c r="AJ638" s="349" t="str">
        <f>IF(月報!W638&lt;&gt;"",月報!W638*24,"")</f>
        <v/>
      </c>
      <c r="AK638" s="349" t="str">
        <f>IF(月報!P638&lt;&gt;"",月報!P638,"")</f>
        <v/>
      </c>
      <c r="AL638" s="349" t="str">
        <f>IF(月報!Q638&lt;&gt;"",IF(月報!Q638="平日残","",月報!Q638),"")</f>
        <v/>
      </c>
      <c r="AM638" s="349"/>
      <c r="AN638" s="349" t="str">
        <f t="shared" si="186"/>
        <v/>
      </c>
      <c r="AO638" s="349" t="str">
        <f>IF($E638="","",VLOOKUP($E638,カレンダマスタ!$A$5:$E$381,5,FALSE))</f>
        <v/>
      </c>
      <c r="AQ638" s="351"/>
      <c r="AR638" s="352"/>
      <c r="AS638" s="349"/>
      <c r="AU638" s="355"/>
      <c r="AV638" s="355" t="str">
        <f t="shared" si="188"/>
        <v/>
      </c>
      <c r="AW638" s="355" t="str">
        <f t="shared" si="189"/>
        <v/>
      </c>
      <c r="AX638" s="356" t="str">
        <f t="shared" si="190"/>
        <v/>
      </c>
      <c r="AY638" s="356" t="str">
        <f t="shared" si="191"/>
        <v/>
      </c>
      <c r="AZ638" s="357" t="str">
        <f>IF(AX638&amp;AW638="勤怠未設定","×",IF(AV638="勤怠修正","×",IF(AC638="外注","",IF(AA638="",IF(AY638&lt;&gt;"","×",""),IF(VLOOKUP(AA638,カレンダマスタ!$H$66:$I$83,2,FALSE)&lt;&gt;AY638,"×","OK")))))</f>
        <v/>
      </c>
      <c r="BC638" s="355"/>
      <c r="BD638" s="349"/>
      <c r="BE638" s="349"/>
      <c r="BF638" s="349" t="str">
        <f t="shared" si="201"/>
        <v/>
      </c>
      <c r="BG638" s="349"/>
      <c r="BI638" s="357" t="str">
        <f t="shared" si="200"/>
        <v/>
      </c>
    </row>
    <row r="639" spans="2:61">
      <c r="B639" s="323"/>
      <c r="C639" s="539"/>
      <c r="D639" s="324"/>
      <c r="E639" s="325"/>
      <c r="F639" s="324"/>
      <c r="G639" s="591"/>
      <c r="H639" s="591"/>
      <c r="I639" s="339"/>
      <c r="J639" s="320"/>
      <c r="K639" s="319"/>
      <c r="L639" s="320"/>
      <c r="M639" s="320"/>
      <c r="N639" s="320"/>
      <c r="O639" s="340"/>
      <c r="P639" s="340"/>
      <c r="Q639" s="340"/>
      <c r="R639" s="327"/>
      <c r="S639" s="328"/>
      <c r="T639" s="341"/>
      <c r="U639" s="342"/>
      <c r="V639" s="342"/>
      <c r="W639" s="298"/>
      <c r="X639" s="326"/>
      <c r="Y639" s="326"/>
      <c r="Z639" s="326"/>
      <c r="AA639" s="327" t="str">
        <f t="shared" si="187"/>
        <v/>
      </c>
      <c r="AC639" s="544"/>
      <c r="AD639" s="545"/>
      <c r="AE639" s="545"/>
      <c r="AF639" s="545"/>
      <c r="AG639" s="546"/>
      <c r="AI639" s="348" t="str">
        <f>IF(月報!G639&lt;&gt;"",月報!G639,"")</f>
        <v/>
      </c>
      <c r="AJ639" s="349" t="str">
        <f>IF(月報!W639&lt;&gt;"",月報!W639*24,"")</f>
        <v/>
      </c>
      <c r="AK639" s="349" t="str">
        <f>IF(月報!P639&lt;&gt;"",月報!P639,"")</f>
        <v/>
      </c>
      <c r="AL639" s="349" t="str">
        <f>IF(月報!Q639&lt;&gt;"",IF(月報!Q639="平日残","",月報!Q639),"")</f>
        <v/>
      </c>
      <c r="AM639" s="349"/>
      <c r="AN639" s="349" t="str">
        <f t="shared" si="186"/>
        <v/>
      </c>
      <c r="AO639" s="349" t="str">
        <f>IF($E639="","",VLOOKUP($E639,カレンダマスタ!$A$5:$E$381,5,FALSE))</f>
        <v/>
      </c>
      <c r="AQ639" s="351"/>
      <c r="AR639" s="352"/>
      <c r="AS639" s="349"/>
      <c r="AU639" s="355"/>
      <c r="AV639" s="355" t="str">
        <f t="shared" si="188"/>
        <v/>
      </c>
      <c r="AW639" s="355" t="str">
        <f t="shared" si="189"/>
        <v/>
      </c>
      <c r="AX639" s="356" t="str">
        <f t="shared" si="190"/>
        <v/>
      </c>
      <c r="AY639" s="356" t="str">
        <f t="shared" si="191"/>
        <v/>
      </c>
      <c r="AZ639" s="357" t="str">
        <f>IF(AX639&amp;AW639="勤怠未設定","×",IF(AV639="勤怠修正","×",IF(AC639="外注","",IF(AA639="",IF(AY639&lt;&gt;"","×",""),IF(VLOOKUP(AA639,カレンダマスタ!$H$66:$I$83,2,FALSE)&lt;&gt;AY639,"×","OK")))))</f>
        <v/>
      </c>
      <c r="BC639" s="355"/>
      <c r="BD639" s="349"/>
      <c r="BE639" s="349"/>
      <c r="BF639" s="349" t="str">
        <f t="shared" si="201"/>
        <v/>
      </c>
      <c r="BG639" s="349"/>
      <c r="BI639" s="357" t="str">
        <f t="shared" si="200"/>
        <v/>
      </c>
    </row>
    <row r="640" spans="2:61" ht="13.8" thickBot="1">
      <c r="B640" s="329"/>
      <c r="C640" s="540"/>
      <c r="D640" s="330"/>
      <c r="E640" s="331"/>
      <c r="F640" s="330"/>
      <c r="G640" s="592"/>
      <c r="H640" s="592"/>
      <c r="I640" s="343"/>
      <c r="J640" s="322"/>
      <c r="K640" s="321"/>
      <c r="L640" s="322"/>
      <c r="M640" s="322"/>
      <c r="N640" s="322"/>
      <c r="O640" s="344"/>
      <c r="P640" s="344"/>
      <c r="Q640" s="344"/>
      <c r="R640" s="333"/>
      <c r="S640" s="334"/>
      <c r="T640" s="345"/>
      <c r="U640" s="346"/>
      <c r="V640" s="346"/>
      <c r="W640" s="298"/>
      <c r="X640" s="332"/>
      <c r="Y640" s="332"/>
      <c r="Z640" s="332"/>
      <c r="AA640" s="333" t="str">
        <f t="shared" si="187"/>
        <v/>
      </c>
      <c r="AC640" s="547"/>
      <c r="AD640" s="548"/>
      <c r="AE640" s="548"/>
      <c r="AF640" s="548"/>
      <c r="AG640" s="549"/>
      <c r="AI640" s="348" t="str">
        <f>IF(月報!G640&lt;&gt;"",月報!G640,"")</f>
        <v/>
      </c>
      <c r="AJ640" s="350" t="str">
        <f>IF(月報!W640&lt;&gt;"",月報!W640*24,"")</f>
        <v/>
      </c>
      <c r="AK640" s="350" t="str">
        <f>IF(月報!P640&lt;&gt;"",月報!P640,"")</f>
        <v/>
      </c>
      <c r="AL640" s="350" t="str">
        <f>IF(月報!Q640&lt;&gt;"",IF(月報!Q640="平日残","",月報!Q640),"")</f>
        <v/>
      </c>
      <c r="AM640" s="350"/>
      <c r="AN640" s="350" t="str">
        <f t="shared" si="186"/>
        <v/>
      </c>
      <c r="AO640" s="350" t="str">
        <f>IF($E640="","",VLOOKUP($E640,カレンダマスタ!$A$5:$E$381,5,FALSE))</f>
        <v/>
      </c>
      <c r="AP640" s="347"/>
      <c r="AQ640" s="353"/>
      <c r="AR640" s="354"/>
      <c r="AS640" s="350"/>
      <c r="AT640" s="347"/>
      <c r="AU640" s="358"/>
      <c r="AV640" s="358" t="str">
        <f t="shared" si="188"/>
        <v/>
      </c>
      <c r="AW640" s="358" t="str">
        <f t="shared" si="189"/>
        <v/>
      </c>
      <c r="AX640" s="359" t="str">
        <f t="shared" si="190"/>
        <v/>
      </c>
      <c r="AY640" s="359" t="str">
        <f t="shared" si="191"/>
        <v/>
      </c>
      <c r="AZ640" s="360" t="str">
        <f>IF(AX640&amp;AW640="勤怠未設定","×",IF(AV640="勤怠修正","×",IF(AC640="外注","",IF(AA640="",IF(AY640&lt;&gt;"","×",""),IF(VLOOKUP(AA640,カレンダマスタ!$H$66:$I$83,2,FALSE)&lt;&gt;AY640,"×","OK")))))</f>
        <v/>
      </c>
      <c r="BC640" s="358"/>
      <c r="BD640" s="350"/>
      <c r="BE640" s="350"/>
      <c r="BF640" s="350" t="str">
        <f t="shared" si="201"/>
        <v/>
      </c>
      <c r="BG640" s="350"/>
      <c r="BI640" s="360" t="str">
        <f t="shared" si="200"/>
        <v/>
      </c>
    </row>
    <row r="641" spans="2:61">
      <c r="B641" s="176">
        <f>B596+1</f>
        <v>15</v>
      </c>
      <c r="C641" s="535">
        <v>190576</v>
      </c>
      <c r="D641" s="112" t="s">
        <v>563</v>
      </c>
      <c r="E641" s="582">
        <v>45403</v>
      </c>
      <c r="F641" s="112" t="s">
        <v>370</v>
      </c>
      <c r="G641" s="587"/>
      <c r="H641" s="587"/>
      <c r="I641" s="114"/>
      <c r="J641" s="118"/>
      <c r="K641" s="115"/>
      <c r="L641" s="116"/>
      <c r="M641" s="116"/>
      <c r="N641" s="117"/>
      <c r="O641" s="118"/>
      <c r="P641" s="118"/>
      <c r="Q641" s="118"/>
      <c r="R641" s="119"/>
      <c r="S641" s="120"/>
      <c r="T641" s="433" t="str">
        <f t="shared" si="183"/>
        <v/>
      </c>
      <c r="U641" s="428">
        <f>SUM(T641:T647)</f>
        <v>48.75</v>
      </c>
      <c r="V641" s="428" t="str">
        <f t="shared" ref="V641:V675" si="202">IF(AC641="外注",IF(AND(BC641&lt;1,ROUND((H641*24),1)=13),"外注2半",IF(AND(BC641&lt;1,ROUND((G641*24),1)=13.7),"外注1半",IF(AND(BC641&lt;1,G641=""),"外注休暇",""))),"")</f>
        <v/>
      </c>
      <c r="W641" s="298"/>
      <c r="X641" s="113" t="str">
        <f>IF(O641&lt;&gt;"",O641/24,"")</f>
        <v/>
      </c>
      <c r="Y641" s="113" t="str">
        <f t="shared" ref="Y641:Y675" si="203">IF(P641&lt;&gt;"",P641/24,"")</f>
        <v/>
      </c>
      <c r="Z641" s="113" t="str">
        <f t="shared" ref="Z641:Z675" si="204">IF(Q641&lt;&gt;"",Q641/24,"")</f>
        <v/>
      </c>
      <c r="AA641" s="119" t="str">
        <f t="shared" si="187"/>
        <v/>
      </c>
      <c r="AC641" s="183" t="str">
        <f>IF(C641&lt;&gt;"",VLOOKUP(C641,設定シート!$D$10:$N$109,11,FALSE),"")</f>
        <v>社員</v>
      </c>
      <c r="AD641" s="184">
        <f>IF(C641&lt;&gt;"",VLOOKUP(C641,設定シート!$D$10:$H$109,5,FALSE),"")</f>
        <v>0</v>
      </c>
      <c r="AE641" s="185">
        <f>IF(C641&lt;&gt;"",VLOOKUP(C641,設定シート!$D$10:$L$109,9,FALSE),"")</f>
        <v>0</v>
      </c>
      <c r="AF641" s="184" t="str">
        <f>IF($AD641="","",IF(LEFT($AD641,2)="NS","NS","CS"))</f>
        <v>CS</v>
      </c>
      <c r="AG641" s="203">
        <f t="shared" ref="AG641:AG675" si="205">IF(OR(R641="有給休暇",G641=""),0,IF(AQ641=1,0,1))</f>
        <v>0</v>
      </c>
      <c r="AI641" s="121" t="str">
        <f>IF(月報!G641&lt;&gt;"",月報!G641,"")</f>
        <v/>
      </c>
      <c r="AJ641" s="122" t="str">
        <f>IF(月報!W641&lt;&gt;"",月報!W641*24,"")</f>
        <v/>
      </c>
      <c r="AK641" s="122" t="str">
        <f>IF(月報!P641&lt;&gt;"",月報!P641,"")</f>
        <v/>
      </c>
      <c r="AL641" s="122" t="str">
        <f>IF(月報!Q641&lt;&gt;"",IF(月報!Q641="平日残","",月報!Q641),"")</f>
        <v/>
      </c>
      <c r="AM641" s="122"/>
      <c r="AN641" s="122" t="e">
        <f t="shared" si="186"/>
        <v>#N/A</v>
      </c>
      <c r="AO641" s="122" t="e">
        <f>IF($E641="","",VLOOKUP($E641,カレンダマスタ!$A$5:$E$381,5,FALSE))</f>
        <v>#N/A</v>
      </c>
      <c r="AQ641" s="195" t="str">
        <f>IF(G641="","",IF(VLOOKUP(E641,カレンダマスタ!$A$5:$D$381,4,FALSE)=0,"",1))</f>
        <v/>
      </c>
      <c r="AR641" s="123" t="str">
        <f>IF($G641="","",IF($AD641="NSTC",INDEX(カレンダマスタ!$I$26:$O$31,MATCH($G641,カレンダマスタ!$H$26:$H$31,1),MATCH($H641,カレンダマスタ!$I$25:$O$25,1)),
IF($AD641="CS本社",INDEX(カレンダマスタ!$I$36:$O$41,MATCH($G641,カレンダマスタ!$H$36:$H$41,1),MATCH($H641,カレンダマスタ!$I$35:$O$35,1)),
IF($AD641="NS本社",INDEX(カレンダマスタ!$I$94:$O$99,MATCH($G641,カレンダマスタ!$H$95:$H$100,1),MATCH($H641,カレンダマスタ!$I$93:$O$93,1)),
IF($AD641="ODC",INDEX(カレンダマスタ!$I$46:$O$51,MATCH($G641,カレンダマスタ!$H$46:$H$51,1),MATCH($H641,カレンダマスタ!$I$45:$O$45,1)),
IF($AD641="NS東京TC",INDEX(カレンダマスタ!$I$56:$O$61,MATCH($G641,カレンダマスタ!$H$56:$H$61,1),MATCH($H641,カレンダマスタ!$I$55:$O$55,1)),""))))))</f>
        <v/>
      </c>
      <c r="AS641" s="122" t="str">
        <f t="shared" ref="AS641:AS675" si="206">IF(AC641="社員","",IF(R641="有給休暇","",IF(AND(AF641="CS",AQ641=1)=TRUE,"OK",IF(AR641&lt;&gt;"",IF(TIMEVALUE(MID(I641,1,10))=AR641,"OK","×"),""))))</f>
        <v/>
      </c>
      <c r="AU641" s="124" t="e">
        <f>IF(E641="","",VLOOKUP($E641,カレンダマスタ!$A$4:$E$381,4,FALSE))</f>
        <v>#N/A</v>
      </c>
      <c r="AV641" s="124" t="str">
        <f t="shared" si="188"/>
        <v/>
      </c>
      <c r="AW641" s="124" t="str">
        <f t="shared" si="189"/>
        <v/>
      </c>
      <c r="AX641" s="125" t="e">
        <f t="shared" si="190"/>
        <v>#N/A</v>
      </c>
      <c r="AY641" s="125" t="str">
        <f t="shared" si="191"/>
        <v/>
      </c>
      <c r="AZ641" s="114" t="e">
        <f>IF(AX641&amp;AW641="勤怠未設定","×",IF(AV641="勤怠修正","×",IF(AC641="外注","",IF(AA641="",IF(AY641&lt;&gt;"","×",""),IF(VLOOKUP(AA641,カレンダマスタ!$H$66:$I$83,2,FALSE)&lt;&gt;AY641,"×","OK")))))</f>
        <v>#N/A</v>
      </c>
      <c r="BC641" s="124" t="e">
        <f>IF(E641="","",VLOOKUP($E641,カレンダマスタ!$A$4:$E$381,4,FALSE))</f>
        <v>#N/A</v>
      </c>
      <c r="BD641" s="122" t="str">
        <f>IF(AC641="社員","",IF(AG641=0,"",IF(AD641="NSTC",IF(COUNTIF(カレンダマスタ!$Q$5:$Q$32,G641)=1,"OK","×"),
IF(AD641="NS本社",IF(COUNTIF(カレンダマスタ!$T$5:$T$32,G641)=1,"OK","×"),IF(COUNTIF(カレンダマスタ!$R$5:$R$32,G641)=1,"OK","×")))))</f>
        <v/>
      </c>
      <c r="BE641" s="122" t="str">
        <f>IF(AC641="社員","",IF(G641="","",IF(R641&lt;&gt;"","",IF(AF641="CS","OK",IF(VLOOKUP(E641,カレンダマスタ!$A$5:$D$381,4,FALSE)&gt;0,"",IF(OR(G641*24&gt;10.84,H641*24&lt;14.5)=TRUE,"×","OK"))))))</f>
        <v/>
      </c>
      <c r="BF641" s="122" t="str">
        <f t="shared" si="201"/>
        <v/>
      </c>
      <c r="BG641" s="127" t="str">
        <f>IF(AE641="派遣","",IF(G641="","",IF(R641="有給休暇","",IF(S641="","×","OK"))))</f>
        <v/>
      </c>
      <c r="BI641" s="114" t="e">
        <f t="shared" ref="BI641:BI675" si="207">IF(OR(AO641="×",AS641="×",AZ641="×",BE641="×",BF641="TW未入力",BF641="週報未入力",BG641="×"),"×","")</f>
        <v>#N/A</v>
      </c>
    </row>
    <row r="642" spans="2:61">
      <c r="B642" s="111"/>
      <c r="C642" s="536">
        <v>190576</v>
      </c>
      <c r="D642" s="128" t="s">
        <v>563</v>
      </c>
      <c r="E642" s="583">
        <v>45404</v>
      </c>
      <c r="F642" s="128" t="s">
        <v>201</v>
      </c>
      <c r="G642" s="588">
        <v>0.375</v>
      </c>
      <c r="H642" s="588">
        <v>0.83333333333333337</v>
      </c>
      <c r="I642" s="130" t="s">
        <v>200</v>
      </c>
      <c r="J642" s="139">
        <v>10</v>
      </c>
      <c r="K642" s="131"/>
      <c r="L642" s="132"/>
      <c r="M642" s="132"/>
      <c r="N642" s="141"/>
      <c r="O642" s="139">
        <v>8</v>
      </c>
      <c r="P642" s="139">
        <v>2</v>
      </c>
      <c r="Q642" s="139"/>
      <c r="R642" s="133"/>
      <c r="S642" s="134" t="s">
        <v>594</v>
      </c>
      <c r="T642" s="434">
        <f t="shared" si="183"/>
        <v>10</v>
      </c>
      <c r="U642" s="429"/>
      <c r="V642" s="429" t="str">
        <f t="shared" si="202"/>
        <v/>
      </c>
      <c r="W642" s="298"/>
      <c r="X642" s="129">
        <f t="shared" ref="X642:X675" si="208">IF(O642&lt;&gt;"",O642/24,"")</f>
        <v>0.33333333333333331</v>
      </c>
      <c r="Y642" s="129">
        <f t="shared" si="203"/>
        <v>8.3333333333333329E-2</v>
      </c>
      <c r="Z642" s="129" t="str">
        <f t="shared" si="204"/>
        <v/>
      </c>
      <c r="AA642" s="133" t="str">
        <f t="shared" si="187"/>
        <v/>
      </c>
      <c r="AC642" s="186" t="str">
        <f>AC641</f>
        <v>社員</v>
      </c>
      <c r="AD642" s="186">
        <f>AD641</f>
        <v>0</v>
      </c>
      <c r="AE642" s="186">
        <f>AE641</f>
        <v>0</v>
      </c>
      <c r="AF642" s="186" t="str">
        <f>AF641</f>
        <v>CS</v>
      </c>
      <c r="AG642" s="204" t="e">
        <f t="shared" si="205"/>
        <v>#N/A</v>
      </c>
      <c r="AI642" s="135" t="str">
        <f>IF(月報!G642&lt;&gt;"",月報!G642,"")</f>
        <v/>
      </c>
      <c r="AJ642" s="126">
        <f>IF(月報!W642&lt;&gt;"",月報!W642*24,"")</f>
        <v>10.083333333333334</v>
      </c>
      <c r="AK642" s="126" t="str">
        <f>IF(月報!P642&lt;&gt;"",月報!P642,"")</f>
        <v/>
      </c>
      <c r="AL642" s="126" t="str">
        <f>IF(月報!Q642&lt;&gt;"",IF(月報!Q642="平日残","",月報!Q642),"")</f>
        <v/>
      </c>
      <c r="AM642" s="126"/>
      <c r="AN642" s="126" t="e">
        <f t="shared" si="186"/>
        <v>#N/A</v>
      </c>
      <c r="AO642" s="126" t="e">
        <f>IF($E642="","",VLOOKUP($E642,カレンダマスタ!$A$5:$E$381,5,FALSE))</f>
        <v>#N/A</v>
      </c>
      <c r="AQ642" s="196" t="e">
        <f>IF(G642="","",IF(VLOOKUP(E642,カレンダマスタ!$A$5:$D$381,4,FALSE)=0,"",1))</f>
        <v>#N/A</v>
      </c>
      <c r="AR642" s="136" t="str">
        <f>IF($G642="","",IF($AD642="NSTC",INDEX(カレンダマスタ!$I$26:$O$31,MATCH($G642,カレンダマスタ!$H$26:$H$31,1),MATCH($H642,カレンダマスタ!$I$25:$O$25,1)),
IF($AD642="CS本社",INDEX(カレンダマスタ!$I$36:$O$41,MATCH($G642,カレンダマスタ!$H$36:$H$41,1),MATCH($H642,カレンダマスタ!$I$35:$O$35,1)),
IF($AD642="NS本社",INDEX(カレンダマスタ!$I$94:$O$99,MATCH($G642,カレンダマスタ!$H$95:$H$100,1),MATCH($H642,カレンダマスタ!$I$93:$O$93,1)),
IF($AD642="ODC",INDEX(カレンダマスタ!$I$46:$O$51,MATCH($G642,カレンダマスタ!$H$46:$H$51,1),MATCH($H642,カレンダマスタ!$I$45:$O$45,1)),
IF($AD642="NS東京TC",INDEX(カレンダマスタ!$I$56:$O$61,MATCH($G642,カレンダマスタ!$H$56:$H$61,1),MATCH($H642,カレンダマスタ!$I$55:$O$55,1)),""))))))</f>
        <v/>
      </c>
      <c r="AS642" s="126" t="str">
        <f t="shared" si="206"/>
        <v/>
      </c>
      <c r="AU642" s="137" t="e">
        <f>IF(E642="","",VLOOKUP($E642,カレンダマスタ!$A$4:$E$381,4,FALSE))</f>
        <v>#N/A</v>
      </c>
      <c r="AV642" s="137" t="str">
        <f t="shared" si="188"/>
        <v/>
      </c>
      <c r="AW642" s="137" t="str">
        <f t="shared" si="189"/>
        <v/>
      </c>
      <c r="AX642" s="138" t="e">
        <f t="shared" si="190"/>
        <v>#N/A</v>
      </c>
      <c r="AY642" s="138" t="str">
        <f t="shared" si="191"/>
        <v/>
      </c>
      <c r="AZ642" s="130" t="e">
        <f>IF(AX642&amp;AW642="勤怠未設定","×",IF(AV642="勤怠修正","×",IF(AC642="外注","",IF(AA642="",IF(AY642&lt;&gt;"","×",""),IF(VLOOKUP(AA642,カレンダマスタ!$H$66:$I$83,2,FALSE)&lt;&gt;AY642,"×","OK")))))</f>
        <v>#N/A</v>
      </c>
      <c r="BC642" s="137" t="e">
        <f>IF(E642="","",VLOOKUP($E642,カレンダマスタ!$A$4:$E$381,4,FALSE))</f>
        <v>#N/A</v>
      </c>
      <c r="BD642" s="126" t="str">
        <f>IF(AC642="社員","",IF(AG642=0,"",IF(AD642="NSTC",IF(COUNTIF(カレンダマスタ!$Q$5:$Q$32,G642)=1,"OK","×"),
IF(AD642="NS本社",IF(COUNTIF(カレンダマスタ!$T$5:$T$32,G642)=1,"OK","×"),IF(COUNTIF(カレンダマスタ!$R$5:$R$32,G642)=1,"OK","×")))))</f>
        <v/>
      </c>
      <c r="BE642" s="126" t="str">
        <f>IF(AC642="社員","",IF(G642="","",IF(R642&lt;&gt;"","",IF(AF642="CS","OK",IF(VLOOKUP(E642,カレンダマスタ!$A$5:$D$381,4,FALSE)&gt;0,"",IF(OR(G642*24&gt;10.84,H642*24&lt;14.5)=TRUE,"×","OK"))))))</f>
        <v/>
      </c>
      <c r="BF642" s="126" t="str">
        <f t="shared" si="201"/>
        <v/>
      </c>
      <c r="BG642" s="126" t="str">
        <f t="shared" si="197"/>
        <v>OK</v>
      </c>
      <c r="BI642" s="130" t="e">
        <f t="shared" si="207"/>
        <v>#N/A</v>
      </c>
    </row>
    <row r="643" spans="2:61">
      <c r="B643" s="111"/>
      <c r="C643" s="536">
        <v>190576</v>
      </c>
      <c r="D643" s="128" t="s">
        <v>563</v>
      </c>
      <c r="E643" s="583">
        <v>45405</v>
      </c>
      <c r="F643" s="128" t="s">
        <v>203</v>
      </c>
      <c r="G643" s="588">
        <v>0.375</v>
      </c>
      <c r="H643" s="588">
        <v>0.83333333333333337</v>
      </c>
      <c r="I643" s="130" t="s">
        <v>200</v>
      </c>
      <c r="J643" s="139">
        <v>10</v>
      </c>
      <c r="K643" s="131"/>
      <c r="L643" s="132"/>
      <c r="M643" s="132"/>
      <c r="N643" s="141"/>
      <c r="O643" s="139">
        <v>8</v>
      </c>
      <c r="P643" s="139">
        <v>2</v>
      </c>
      <c r="Q643" s="139"/>
      <c r="R643" s="133"/>
      <c r="S643" s="134" t="s">
        <v>594</v>
      </c>
      <c r="T643" s="434">
        <f t="shared" si="183"/>
        <v>10</v>
      </c>
      <c r="U643" s="429"/>
      <c r="V643" s="429" t="str">
        <f t="shared" si="202"/>
        <v/>
      </c>
      <c r="W643" s="298"/>
      <c r="X643" s="129">
        <f t="shared" si="208"/>
        <v>0.33333333333333331</v>
      </c>
      <c r="Y643" s="129">
        <f t="shared" si="203"/>
        <v>8.3333333333333329E-2</v>
      </c>
      <c r="Z643" s="129" t="str">
        <f t="shared" si="204"/>
        <v/>
      </c>
      <c r="AA643" s="133" t="str">
        <f t="shared" si="187"/>
        <v/>
      </c>
      <c r="AC643" s="186" t="str">
        <f>AC641</f>
        <v>社員</v>
      </c>
      <c r="AD643" s="187">
        <f>AD641</f>
        <v>0</v>
      </c>
      <c r="AE643" s="187">
        <f>AE641</f>
        <v>0</v>
      </c>
      <c r="AF643" s="187" t="str">
        <f>AF641</f>
        <v>CS</v>
      </c>
      <c r="AG643" s="204" t="e">
        <f t="shared" si="205"/>
        <v>#N/A</v>
      </c>
      <c r="AI643" s="135" t="str">
        <f>IF(月報!G643&lt;&gt;"",月報!G643,"")</f>
        <v/>
      </c>
      <c r="AJ643" s="126">
        <f>IF(月報!W643&lt;&gt;"",月報!W643*24,"")</f>
        <v>10</v>
      </c>
      <c r="AK643" s="126" t="str">
        <f>IF(月報!P643&lt;&gt;"",月報!P643,"")</f>
        <v/>
      </c>
      <c r="AL643" s="126" t="str">
        <f>IF(月報!Q643&lt;&gt;"",IF(月報!Q643="平日残","",月報!Q643),"")</f>
        <v/>
      </c>
      <c r="AM643" s="126"/>
      <c r="AN643" s="126" t="e">
        <f t="shared" si="186"/>
        <v>#N/A</v>
      </c>
      <c r="AO643" s="126" t="e">
        <f>IF($E643="","",VLOOKUP($E643,カレンダマスタ!$A$5:$E$381,5,FALSE))</f>
        <v>#N/A</v>
      </c>
      <c r="AQ643" s="196" t="e">
        <f>IF(G643="","",IF(VLOOKUP(E643,カレンダマスタ!$A$5:$D$381,4,FALSE)=0,"",1))</f>
        <v>#N/A</v>
      </c>
      <c r="AR643" s="136" t="str">
        <f>IF($G643="","",IF($AD643="NSTC",INDEX(カレンダマスタ!$I$26:$O$31,MATCH($G643,カレンダマスタ!$H$26:$H$31,1),MATCH($H643,カレンダマスタ!$I$25:$O$25,1)),
IF($AD643="CS本社",INDEX(カレンダマスタ!$I$36:$O$41,MATCH($G643,カレンダマスタ!$H$36:$H$41,1),MATCH($H643,カレンダマスタ!$I$35:$O$35,1)),
IF($AD643="NS本社",INDEX(カレンダマスタ!$I$94:$O$99,MATCH($G643,カレンダマスタ!$H$95:$H$100,1),MATCH($H643,カレンダマスタ!$I$93:$O$93,1)),
IF($AD643="ODC",INDEX(カレンダマスタ!$I$46:$O$51,MATCH($G643,カレンダマスタ!$H$46:$H$51,1),MATCH($H643,カレンダマスタ!$I$45:$O$45,1)),
IF($AD643="NS東京TC",INDEX(カレンダマスタ!$I$56:$O$61,MATCH($G643,カレンダマスタ!$H$56:$H$61,1),MATCH($H643,カレンダマスタ!$I$55:$O$55,1)),""))))))</f>
        <v/>
      </c>
      <c r="AS643" s="126" t="str">
        <f t="shared" si="206"/>
        <v/>
      </c>
      <c r="AU643" s="137" t="e">
        <f>IF(E643="","",VLOOKUP($E643,カレンダマスタ!$A$4:$E$381,4,FALSE))</f>
        <v>#N/A</v>
      </c>
      <c r="AV643" s="137" t="str">
        <f t="shared" si="188"/>
        <v/>
      </c>
      <c r="AW643" s="137" t="str">
        <f t="shared" si="189"/>
        <v/>
      </c>
      <c r="AX643" s="138" t="e">
        <f t="shared" si="190"/>
        <v>#N/A</v>
      </c>
      <c r="AY643" s="138" t="str">
        <f t="shared" si="191"/>
        <v/>
      </c>
      <c r="AZ643" s="130" t="e">
        <f>IF(AX643&amp;AW643="勤怠未設定","×",IF(AV643="勤怠修正","×",IF(AC643="外注","",IF(AA643="",IF(AY643&lt;&gt;"","×",""),IF(VLOOKUP(AA643,カレンダマスタ!$H$66:$I$83,2,FALSE)&lt;&gt;AY643,"×","OK")))))</f>
        <v>#N/A</v>
      </c>
      <c r="BC643" s="137" t="e">
        <f>IF(E643="","",VLOOKUP($E643,カレンダマスタ!$A$4:$E$381,4,FALSE))</f>
        <v>#N/A</v>
      </c>
      <c r="BD643" s="126" t="str">
        <f>IF(AC643="社員","",IF(AG643=0,"",IF(AD643="NSTC",IF(COUNTIF(カレンダマスタ!$Q$5:$Q$32,G643)=1,"OK","×"),
IF(AD643="NS本社",IF(COUNTIF(カレンダマスタ!$T$5:$T$32,G643)=1,"OK","×"),IF(COUNTIF(カレンダマスタ!$R$5:$R$32,G643)=1,"OK","×")))))</f>
        <v/>
      </c>
      <c r="BE643" s="126" t="str">
        <f>IF(AC643="社員","",IF(G643="","",IF(R643&lt;&gt;"","",IF(AF643="CS","OK",IF(VLOOKUP(E643,カレンダマスタ!$A$5:$D$381,4,FALSE)&gt;0,"",IF(OR(G643*24&gt;10.84,H643*24&lt;14.5)=TRUE,"×","OK"))))))</f>
        <v/>
      </c>
      <c r="BF643" s="126" t="str">
        <f t="shared" si="201"/>
        <v/>
      </c>
      <c r="BG643" s="126" t="str">
        <f t="shared" si="197"/>
        <v>OK</v>
      </c>
      <c r="BI643" s="130" t="e">
        <f t="shared" si="207"/>
        <v>#N/A</v>
      </c>
    </row>
    <row r="644" spans="2:61">
      <c r="B644" s="111"/>
      <c r="C644" s="536">
        <v>190576</v>
      </c>
      <c r="D644" s="128" t="s">
        <v>563</v>
      </c>
      <c r="E644" s="583">
        <v>45406</v>
      </c>
      <c r="F644" s="128" t="s">
        <v>204</v>
      </c>
      <c r="G644" s="588">
        <v>0.375</v>
      </c>
      <c r="H644" s="588">
        <v>0.83333333333333337</v>
      </c>
      <c r="I644" s="130" t="s">
        <v>200</v>
      </c>
      <c r="J644" s="139">
        <v>10</v>
      </c>
      <c r="K644" s="131"/>
      <c r="L644" s="132"/>
      <c r="M644" s="132"/>
      <c r="N644" s="141"/>
      <c r="O644" s="139">
        <v>8</v>
      </c>
      <c r="P644" s="139">
        <v>2</v>
      </c>
      <c r="Q644" s="139"/>
      <c r="R644" s="133"/>
      <c r="S644" s="134" t="s">
        <v>594</v>
      </c>
      <c r="T644" s="434">
        <f t="shared" si="183"/>
        <v>10</v>
      </c>
      <c r="U644" s="429"/>
      <c r="V644" s="429" t="str">
        <f t="shared" si="202"/>
        <v/>
      </c>
      <c r="W644" s="298"/>
      <c r="X644" s="129">
        <f t="shared" si="208"/>
        <v>0.33333333333333331</v>
      </c>
      <c r="Y644" s="129">
        <f t="shared" si="203"/>
        <v>8.3333333333333329E-2</v>
      </c>
      <c r="Z644" s="129" t="str">
        <f t="shared" si="204"/>
        <v/>
      </c>
      <c r="AA644" s="133" t="str">
        <f t="shared" si="187"/>
        <v/>
      </c>
      <c r="AC644" s="186" t="str">
        <f>AC641</f>
        <v>社員</v>
      </c>
      <c r="AD644" s="187">
        <f>AD641</f>
        <v>0</v>
      </c>
      <c r="AE644" s="187">
        <f>AE641</f>
        <v>0</v>
      </c>
      <c r="AF644" s="187" t="str">
        <f>AF641</f>
        <v>CS</v>
      </c>
      <c r="AG644" s="204" t="e">
        <f t="shared" si="205"/>
        <v>#N/A</v>
      </c>
      <c r="AI644" s="140" t="str">
        <f>IF(月報!G644&lt;&gt;"",月報!G644,"")</f>
        <v/>
      </c>
      <c r="AJ644" s="126">
        <f>IF(月報!W644&lt;&gt;"",月報!W644*24,"")</f>
        <v>10</v>
      </c>
      <c r="AK644" s="126" t="str">
        <f>IF(月報!P644&lt;&gt;"",月報!P644,"")</f>
        <v/>
      </c>
      <c r="AL644" s="126" t="str">
        <f>IF(月報!Q644&lt;&gt;"",IF(月報!Q644="平日残","",月報!Q644),"")</f>
        <v/>
      </c>
      <c r="AM644" s="126"/>
      <c r="AN644" s="126" t="e">
        <f t="shared" si="186"/>
        <v>#N/A</v>
      </c>
      <c r="AO644" s="126" t="e">
        <f>IF($E644="","",VLOOKUP($E644,カレンダマスタ!$A$5:$E$381,5,FALSE))</f>
        <v>#N/A</v>
      </c>
      <c r="AQ644" s="196" t="e">
        <f>IF(G644="","",IF(VLOOKUP(E644,カレンダマスタ!$A$5:$D$381,4,FALSE)=0,"",1))</f>
        <v>#N/A</v>
      </c>
      <c r="AR644" s="136" t="str">
        <f>IF($G644="","",IF($AD644="NSTC",INDEX(カレンダマスタ!$I$26:$O$31,MATCH($G644,カレンダマスタ!$H$26:$H$31,1),MATCH($H644,カレンダマスタ!$I$25:$O$25,1)),
IF($AD644="CS本社",INDEX(カレンダマスタ!$I$36:$O$41,MATCH($G644,カレンダマスタ!$H$36:$H$41,1),MATCH($H644,カレンダマスタ!$I$35:$O$35,1)),
IF($AD644="NS本社",INDEX(カレンダマスタ!$I$94:$O$99,MATCH($G644,カレンダマスタ!$H$95:$H$100,1),MATCH($H644,カレンダマスタ!$I$93:$O$93,1)),
IF($AD644="ODC",INDEX(カレンダマスタ!$I$46:$O$51,MATCH($G644,カレンダマスタ!$H$46:$H$51,1),MATCH($H644,カレンダマスタ!$I$45:$O$45,1)),
IF($AD644="NS東京TC",INDEX(カレンダマスタ!$I$56:$O$61,MATCH($G644,カレンダマスタ!$H$56:$H$61,1),MATCH($H644,カレンダマスタ!$I$55:$O$55,1)),""))))))</f>
        <v/>
      </c>
      <c r="AS644" s="126" t="str">
        <f t="shared" si="206"/>
        <v/>
      </c>
      <c r="AU644" s="137" t="e">
        <f>IF(E644="","",VLOOKUP($E644,カレンダマスタ!$A$4:$E$381,4,FALSE))</f>
        <v>#N/A</v>
      </c>
      <c r="AV644" s="137" t="str">
        <f t="shared" si="188"/>
        <v/>
      </c>
      <c r="AW644" s="137" t="str">
        <f t="shared" si="189"/>
        <v/>
      </c>
      <c r="AX644" s="138" t="e">
        <f t="shared" si="190"/>
        <v>#N/A</v>
      </c>
      <c r="AY644" s="138" t="str">
        <f t="shared" si="191"/>
        <v/>
      </c>
      <c r="AZ644" s="130" t="e">
        <f>IF(AX644&amp;AW644="勤怠未設定","×",IF(AV644="勤怠修正","×",IF(AC644="外注","",IF(AA644="",IF(AY644&lt;&gt;"","×",""),IF(VLOOKUP(AA644,カレンダマスタ!$H$66:$I$83,2,FALSE)&lt;&gt;AY644,"×","OK")))))</f>
        <v>#N/A</v>
      </c>
      <c r="BC644" s="137" t="e">
        <f>IF(E644="","",VLOOKUP($E644,カレンダマスタ!$A$4:$E$381,4,FALSE))</f>
        <v>#N/A</v>
      </c>
      <c r="BD644" s="126" t="str">
        <f>IF(AC644="社員","",IF(AG644=0,"",IF(AD644="NSTC",IF(COUNTIF(カレンダマスタ!$Q$5:$Q$32,G644)=1,"OK","×"),
IF(AD644="NS本社",IF(COUNTIF(カレンダマスタ!$T$5:$T$32,G644)=1,"OK","×"),IF(COUNTIF(カレンダマスタ!$R$5:$R$32,G644)=1,"OK","×")))))</f>
        <v/>
      </c>
      <c r="BE644" s="126" t="str">
        <f>IF(AC644="社員","",IF(G644="","",IF(R644&lt;&gt;"","",IF(AF644="CS","OK",IF(VLOOKUP(E644,カレンダマスタ!$A$5:$D$381,4,FALSE)&gt;0,"",IF(OR(G644*24&gt;10.84,H644*24&lt;14.5)=TRUE,"×","OK"))))))</f>
        <v/>
      </c>
      <c r="BF644" s="126" t="str">
        <f t="shared" si="201"/>
        <v/>
      </c>
      <c r="BG644" s="126" t="str">
        <f t="shared" si="197"/>
        <v>OK</v>
      </c>
      <c r="BI644" s="130" t="e">
        <f t="shared" si="207"/>
        <v>#N/A</v>
      </c>
    </row>
    <row r="645" spans="2:61">
      <c r="B645" s="111"/>
      <c r="C645" s="536">
        <v>190576</v>
      </c>
      <c r="D645" s="128" t="s">
        <v>563</v>
      </c>
      <c r="E645" s="583">
        <v>45407</v>
      </c>
      <c r="F645" s="128" t="s">
        <v>205</v>
      </c>
      <c r="G645" s="588">
        <v>0.375</v>
      </c>
      <c r="H645" s="588">
        <v>0.82291666666666663</v>
      </c>
      <c r="I645" s="130" t="s">
        <v>200</v>
      </c>
      <c r="J645" s="139">
        <v>9.75</v>
      </c>
      <c r="K645" s="131"/>
      <c r="L645" s="132"/>
      <c r="M645" s="132"/>
      <c r="N645" s="141"/>
      <c r="O645" s="139">
        <v>5.75</v>
      </c>
      <c r="P645" s="139"/>
      <c r="Q645" s="139">
        <v>4</v>
      </c>
      <c r="R645" s="133" t="s">
        <v>595</v>
      </c>
      <c r="S645" s="134"/>
      <c r="T645" s="434">
        <f t="shared" ref="T645:T675" si="209">IF(J645&lt;&gt;"",J645,"")</f>
        <v>9.75</v>
      </c>
      <c r="U645" s="429"/>
      <c r="V645" s="429" t="str">
        <f t="shared" si="202"/>
        <v/>
      </c>
      <c r="W645" s="298"/>
      <c r="X645" s="129">
        <f t="shared" si="208"/>
        <v>0.23958333333333334</v>
      </c>
      <c r="Y645" s="129" t="str">
        <f t="shared" si="203"/>
        <v/>
      </c>
      <c r="Z645" s="129">
        <f t="shared" si="204"/>
        <v>0.16666666666666666</v>
      </c>
      <c r="AA645" s="133" t="e">
        <f t="shared" si="187"/>
        <v>#N/A</v>
      </c>
      <c r="AC645" s="186" t="str">
        <f>AC641</f>
        <v>社員</v>
      </c>
      <c r="AD645" s="187">
        <f>AD641</f>
        <v>0</v>
      </c>
      <c r="AE645" s="187">
        <f>AE641</f>
        <v>0</v>
      </c>
      <c r="AF645" s="187" t="str">
        <f>AF641</f>
        <v>CS</v>
      </c>
      <c r="AG645" s="204" t="e">
        <f t="shared" si="205"/>
        <v>#N/A</v>
      </c>
      <c r="AI645" s="140" t="str">
        <f>IF(月報!G645&lt;&gt;"",月報!G645,"")</f>
        <v/>
      </c>
      <c r="AJ645" s="126">
        <f>IF(月報!W645&lt;&gt;"",月報!W645*24,"")</f>
        <v>9.9166666666666661</v>
      </c>
      <c r="AK645" s="126" t="str">
        <f>IF(月報!P645&lt;&gt;"",月報!P645,"")</f>
        <v>１半</v>
      </c>
      <c r="AL645" s="126" t="str">
        <f>IF(月報!Q645&lt;&gt;"",IF(月報!Q645="平日残","",月報!Q645),"")</f>
        <v/>
      </c>
      <c r="AM645" s="126"/>
      <c r="AN645" s="126" t="e">
        <f t="shared" si="186"/>
        <v>#N/A</v>
      </c>
      <c r="AO645" s="126" t="e">
        <f>IF($E645="","",VLOOKUP($E645,カレンダマスタ!$A$5:$E$381,5,FALSE))</f>
        <v>#N/A</v>
      </c>
      <c r="AQ645" s="196" t="e">
        <f>IF(G645="","",IF(VLOOKUP(E645,カレンダマスタ!$A$5:$D$381,4,FALSE)=0,"",1))</f>
        <v>#N/A</v>
      </c>
      <c r="AR645" s="136" t="str">
        <f>IF($G645="","",IF($AD645="NSTC",INDEX(カレンダマスタ!$I$26:$O$31,MATCH($G645,カレンダマスタ!$H$26:$H$31,1),MATCH($H645,カレンダマスタ!$I$25:$O$25,1)),
IF($AD645="CS本社",INDEX(カレンダマスタ!$I$36:$O$41,MATCH($G645,カレンダマスタ!$H$36:$H$41,1),MATCH($H645,カレンダマスタ!$I$35:$O$35,1)),
IF($AD645="NS本社",INDEX(カレンダマスタ!$I$94:$O$99,MATCH($G645,カレンダマスタ!$H$95:$H$100,1),MATCH($H645,カレンダマスタ!$I$93:$O$93,1)),
IF($AD645="ODC",INDEX(カレンダマスタ!$I$46:$O$51,MATCH($G645,カレンダマスタ!$H$46:$H$51,1),MATCH($H645,カレンダマスタ!$I$45:$O$45,1)),
IF($AD645="NS東京TC",INDEX(カレンダマスタ!$I$56:$O$61,MATCH($G645,カレンダマスタ!$H$56:$H$61,1),MATCH($H645,カレンダマスタ!$I$55:$O$55,1)),""))))))</f>
        <v/>
      </c>
      <c r="AS645" s="126" t="str">
        <f t="shared" si="206"/>
        <v/>
      </c>
      <c r="AU645" s="137" t="e">
        <f>IF(E645="","",VLOOKUP($E645,カレンダマスタ!$A$4:$E$381,4,FALSE))</f>
        <v>#N/A</v>
      </c>
      <c r="AV645" s="137" t="e">
        <f t="shared" si="188"/>
        <v>#N/A</v>
      </c>
      <c r="AW645" s="137" t="str">
        <f t="shared" si="189"/>
        <v/>
      </c>
      <c r="AX645" s="138" t="e">
        <f t="shared" si="190"/>
        <v>#N/A</v>
      </c>
      <c r="AY645" s="138" t="str">
        <f t="shared" si="191"/>
        <v>１半</v>
      </c>
      <c r="AZ645" s="130" t="e">
        <f>IF(AX645&amp;AW645="勤怠未設定","×",IF(AV645="勤怠修正","×",IF(AC645="外注","",IF(AA645="",IF(AY645&lt;&gt;"","×",""),IF(VLOOKUP(AA645,カレンダマスタ!$H$66:$I$83,2,FALSE)&lt;&gt;AY645,"×","OK")))))</f>
        <v>#N/A</v>
      </c>
      <c r="BC645" s="137" t="e">
        <f>IF(E645="","",VLOOKUP($E645,カレンダマスタ!$A$4:$E$381,4,FALSE))</f>
        <v>#N/A</v>
      </c>
      <c r="BD645" s="126" t="str">
        <f>IF(AC645="社員","",IF(AG645=0,"",IF(AD645="NSTC",IF(COUNTIF(カレンダマスタ!$Q$5:$Q$32,G645)=1,"OK","×"),
IF(AD645="NS本社",IF(COUNTIF(カレンダマスタ!$T$5:$T$32,G645)=1,"OK","×"),IF(COUNTIF(カレンダマスタ!$R$5:$R$32,G645)=1,"OK","×")))))</f>
        <v/>
      </c>
      <c r="BE645" s="126" t="str">
        <f>IF(AC645="社員","",IF(G645="","",IF(R645&lt;&gt;"","",IF(AF645="CS","OK",IF(VLOOKUP(E645,カレンダマスタ!$A$5:$D$381,4,FALSE)&gt;0,"",IF(OR(G645*24&gt;10.84,H645*24&lt;14.5)=TRUE,"×","OK"))))))</f>
        <v/>
      </c>
      <c r="BF645" s="126" t="str">
        <f t="shared" si="201"/>
        <v/>
      </c>
      <c r="BG645" s="126" t="str">
        <f t="shared" si="197"/>
        <v>×</v>
      </c>
      <c r="BI645" s="130" t="e">
        <f t="shared" si="207"/>
        <v>#N/A</v>
      </c>
    </row>
    <row r="646" spans="2:61">
      <c r="B646" s="111"/>
      <c r="C646" s="536">
        <v>190576</v>
      </c>
      <c r="D646" s="128" t="s">
        <v>563</v>
      </c>
      <c r="E646" s="583">
        <v>45408</v>
      </c>
      <c r="F646" s="128" t="s">
        <v>199</v>
      </c>
      <c r="G646" s="588">
        <v>0.375</v>
      </c>
      <c r="H646" s="588">
        <v>0.79166666666666663</v>
      </c>
      <c r="I646" s="130" t="s">
        <v>200</v>
      </c>
      <c r="J646" s="139">
        <v>9</v>
      </c>
      <c r="K646" s="131"/>
      <c r="L646" s="132"/>
      <c r="M646" s="132"/>
      <c r="N646" s="141"/>
      <c r="O646" s="139">
        <v>8</v>
      </c>
      <c r="P646" s="139">
        <v>1</v>
      </c>
      <c r="Q646" s="139"/>
      <c r="R646" s="133"/>
      <c r="S646" s="134" t="s">
        <v>594</v>
      </c>
      <c r="T646" s="434">
        <f t="shared" si="209"/>
        <v>9</v>
      </c>
      <c r="U646" s="429"/>
      <c r="V646" s="429" t="str">
        <f t="shared" si="202"/>
        <v/>
      </c>
      <c r="W646" s="298"/>
      <c r="X646" s="129">
        <f t="shared" si="208"/>
        <v>0.33333333333333331</v>
      </c>
      <c r="Y646" s="129">
        <f t="shared" si="203"/>
        <v>4.1666666666666664E-2</v>
      </c>
      <c r="Z646" s="129" t="str">
        <f t="shared" si="204"/>
        <v/>
      </c>
      <c r="AA646" s="133" t="str">
        <f t="shared" si="187"/>
        <v/>
      </c>
      <c r="AC646" s="186" t="str">
        <f>AC641</f>
        <v>社員</v>
      </c>
      <c r="AD646" s="187">
        <f>AD641</f>
        <v>0</v>
      </c>
      <c r="AE646" s="187">
        <f>AE641</f>
        <v>0</v>
      </c>
      <c r="AF646" s="187" t="str">
        <f>AF641</f>
        <v>CS</v>
      </c>
      <c r="AG646" s="204" t="e">
        <f t="shared" si="205"/>
        <v>#N/A</v>
      </c>
      <c r="AI646" s="135" t="str">
        <f>IF(月報!G646&lt;&gt;"",月報!G646,"")</f>
        <v/>
      </c>
      <c r="AJ646" s="126">
        <f>IF(月報!W646&lt;&gt;"",月報!W646*24,"")</f>
        <v>9.0833333333333339</v>
      </c>
      <c r="AK646" s="126" t="str">
        <f>IF(月報!P646&lt;&gt;"",月報!P646,"")</f>
        <v/>
      </c>
      <c r="AL646" s="126" t="str">
        <f>IF(月報!Q646&lt;&gt;"",IF(月報!Q646="平日残","",月報!Q646),"")</f>
        <v/>
      </c>
      <c r="AM646" s="126"/>
      <c r="AN646" s="126" t="e">
        <f t="shared" si="186"/>
        <v>#N/A</v>
      </c>
      <c r="AO646" s="126" t="e">
        <f>IF($E646="","",VLOOKUP($E646,カレンダマスタ!$A$5:$E$381,5,FALSE))</f>
        <v>#N/A</v>
      </c>
      <c r="AQ646" s="196" t="e">
        <f>IF(G646="","",IF(VLOOKUP(E646,カレンダマスタ!$A$5:$D$381,4,FALSE)=0,"",1))</f>
        <v>#N/A</v>
      </c>
      <c r="AR646" s="136" t="str">
        <f>IF($G646="","",IF($AD646="NSTC",INDEX(カレンダマスタ!$I$26:$O$31,MATCH($G646,カレンダマスタ!$H$26:$H$31,1),MATCH($H646,カレンダマスタ!$I$25:$O$25,1)),
IF($AD646="CS本社",INDEX(カレンダマスタ!$I$36:$O$41,MATCH($G646,カレンダマスタ!$H$36:$H$41,1),MATCH($H646,カレンダマスタ!$I$35:$O$35,1)),
IF($AD646="NS本社",INDEX(カレンダマスタ!$I$94:$O$99,MATCH($G646,カレンダマスタ!$H$95:$H$100,1),MATCH($H646,カレンダマスタ!$I$93:$O$93,1)),
IF($AD646="ODC",INDEX(カレンダマスタ!$I$46:$O$51,MATCH($G646,カレンダマスタ!$H$46:$H$51,1),MATCH($H646,カレンダマスタ!$I$45:$O$45,1)),
IF($AD646="NS東京TC",INDEX(カレンダマスタ!$I$56:$O$61,MATCH($G646,カレンダマスタ!$H$56:$H$61,1),MATCH($H646,カレンダマスタ!$I$55:$O$55,1)),""))))))</f>
        <v/>
      </c>
      <c r="AS646" s="126" t="str">
        <f t="shared" si="206"/>
        <v/>
      </c>
      <c r="AU646" s="137" t="e">
        <f>IF(E646="","",VLOOKUP($E646,カレンダマスタ!$A$4:$E$381,4,FALSE))</f>
        <v>#N/A</v>
      </c>
      <c r="AV646" s="137" t="str">
        <f t="shared" si="188"/>
        <v/>
      </c>
      <c r="AW646" s="137" t="str">
        <f t="shared" si="189"/>
        <v/>
      </c>
      <c r="AX646" s="138" t="e">
        <f t="shared" si="190"/>
        <v>#N/A</v>
      </c>
      <c r="AY646" s="138" t="str">
        <f t="shared" si="191"/>
        <v/>
      </c>
      <c r="AZ646" s="130" t="e">
        <f>IF(AX646&amp;AW646="勤怠未設定","×",IF(AV646="勤怠修正","×",IF(AC646="外注","",IF(AA646="",IF(AY646&lt;&gt;"","×",""),IF(VLOOKUP(AA646,カレンダマスタ!$H$66:$I$83,2,FALSE)&lt;&gt;AY646,"×","OK")))))</f>
        <v>#N/A</v>
      </c>
      <c r="BC646" s="137" t="e">
        <f>IF(E646="","",VLOOKUP($E646,カレンダマスタ!$A$4:$E$381,4,FALSE))</f>
        <v>#N/A</v>
      </c>
      <c r="BD646" s="126" t="str">
        <f>IF(AC646="社員","",IF(AG646=0,"",IF(AD646="NSTC",IF(COUNTIF(カレンダマスタ!$Q$5:$Q$32,G646)=1,"OK","×"),
IF(AD646="NS本社",IF(COUNTIF(カレンダマスタ!$T$5:$T$32,G646)=1,"OK","×"),IF(COUNTIF(カレンダマスタ!$R$5:$R$32,G646)=1,"OK","×")))))</f>
        <v/>
      </c>
      <c r="BE646" s="126" t="str">
        <f>IF(AC646="社員","",IF(G646="","",IF(R646&lt;&gt;"","",IF(AF646="CS","OK",IF(VLOOKUP(E646,カレンダマスタ!$A$5:$D$381,4,FALSE)&gt;0,"",IF(OR(G646*24&gt;10.84,H646*24&lt;14.5)=TRUE,"×","OK"))))))</f>
        <v/>
      </c>
      <c r="BF646" s="126" t="str">
        <f t="shared" si="201"/>
        <v/>
      </c>
      <c r="BG646" s="126" t="str">
        <f t="shared" si="197"/>
        <v>OK</v>
      </c>
      <c r="BI646" s="130" t="e">
        <f t="shared" si="207"/>
        <v>#N/A</v>
      </c>
    </row>
    <row r="647" spans="2:61">
      <c r="B647" s="111"/>
      <c r="C647" s="537">
        <v>190576</v>
      </c>
      <c r="D647" s="142" t="s">
        <v>563</v>
      </c>
      <c r="E647" s="584">
        <v>45409</v>
      </c>
      <c r="F647" s="142" t="s">
        <v>369</v>
      </c>
      <c r="G647" s="589"/>
      <c r="H647" s="589"/>
      <c r="I647" s="144"/>
      <c r="J647" s="148"/>
      <c r="K647" s="145"/>
      <c r="L647" s="146"/>
      <c r="M647" s="146"/>
      <c r="N647" s="147"/>
      <c r="O647" s="148"/>
      <c r="P647" s="148"/>
      <c r="Q647" s="148"/>
      <c r="R647" s="149"/>
      <c r="S647" s="156"/>
      <c r="T647" s="435" t="str">
        <f t="shared" si="209"/>
        <v/>
      </c>
      <c r="U647" s="430"/>
      <c r="V647" s="430" t="str">
        <f t="shared" si="202"/>
        <v/>
      </c>
      <c r="W647" s="298"/>
      <c r="X647" s="143" t="str">
        <f t="shared" si="208"/>
        <v/>
      </c>
      <c r="Y647" s="143" t="str">
        <f t="shared" si="203"/>
        <v/>
      </c>
      <c r="Z647" s="143" t="str">
        <f t="shared" si="204"/>
        <v/>
      </c>
      <c r="AA647" s="149" t="str">
        <f t="shared" si="187"/>
        <v/>
      </c>
      <c r="AC647" s="188" t="str">
        <f>AC641</f>
        <v>社員</v>
      </c>
      <c r="AD647" s="189">
        <f>AD641</f>
        <v>0</v>
      </c>
      <c r="AE647" s="189">
        <f>AE641</f>
        <v>0</v>
      </c>
      <c r="AF647" s="189" t="str">
        <f>AF641</f>
        <v>CS</v>
      </c>
      <c r="AG647" s="205">
        <f t="shared" si="205"/>
        <v>0</v>
      </c>
      <c r="AI647" s="150" t="str">
        <f>IF(月報!G647&lt;&gt;"",月報!G647,"")</f>
        <v/>
      </c>
      <c r="AJ647" s="151" t="str">
        <f>IF(月報!W647&lt;&gt;"",月報!W647*24,"")</f>
        <v/>
      </c>
      <c r="AK647" s="151" t="str">
        <f>IF(月報!P647&lt;&gt;"",月報!P647,"")</f>
        <v/>
      </c>
      <c r="AL647" s="151" t="str">
        <f>IF(月報!Q647&lt;&gt;"",IF(月報!Q647="平日残","",月報!Q647),"")</f>
        <v/>
      </c>
      <c r="AM647" s="151"/>
      <c r="AN647" s="151" t="e">
        <f t="shared" si="186"/>
        <v>#N/A</v>
      </c>
      <c r="AO647" s="151" t="e">
        <f>IF($E647="","",VLOOKUP($E647,カレンダマスタ!$A$5:$E$381,5,FALSE))</f>
        <v>#N/A</v>
      </c>
      <c r="AQ647" s="197" t="str">
        <f>IF(G647="","",IF(VLOOKUP(E647,カレンダマスタ!$A$5:$D$381,4,FALSE)=0,"",1))</f>
        <v/>
      </c>
      <c r="AR647" s="152" t="str">
        <f>IF($G647="","",IF($AD647="NSTC",INDEX(カレンダマスタ!$I$26:$O$31,MATCH($G647,カレンダマスタ!$H$26:$H$31,1),MATCH($H647,カレンダマスタ!$I$25:$O$25,1)),
IF($AD647="CS本社",INDEX(カレンダマスタ!$I$36:$O$41,MATCH($G647,カレンダマスタ!$H$36:$H$41,1),MATCH($H647,カレンダマスタ!$I$35:$O$35,1)),
IF($AD647="NS本社",INDEX(カレンダマスタ!$I$94:$O$99,MATCH($G647,カレンダマスタ!$H$95:$H$100,1),MATCH($H647,カレンダマスタ!$I$93:$O$93,1)),
IF($AD647="ODC",INDEX(カレンダマスタ!$I$46:$O$51,MATCH($G647,カレンダマスタ!$H$46:$H$51,1),MATCH($H647,カレンダマスタ!$I$45:$O$45,1)),
IF($AD647="NS東京TC",INDEX(カレンダマスタ!$I$56:$O$61,MATCH($G647,カレンダマスタ!$H$56:$H$61,1),MATCH($H647,カレンダマスタ!$I$55:$O$55,1)),""))))))</f>
        <v/>
      </c>
      <c r="AS647" s="151" t="str">
        <f t="shared" si="206"/>
        <v/>
      </c>
      <c r="AU647" s="153" t="e">
        <f>IF(E647="","",VLOOKUP($E647,カレンダマスタ!$A$4:$E$381,4,FALSE))</f>
        <v>#N/A</v>
      </c>
      <c r="AV647" s="153" t="str">
        <f t="shared" si="188"/>
        <v/>
      </c>
      <c r="AW647" s="153" t="str">
        <f t="shared" si="189"/>
        <v/>
      </c>
      <c r="AX647" s="154" t="e">
        <f t="shared" si="190"/>
        <v>#N/A</v>
      </c>
      <c r="AY647" s="154" t="str">
        <f t="shared" si="191"/>
        <v/>
      </c>
      <c r="AZ647" s="144" t="e">
        <f>IF(AX647&amp;AW647="勤怠未設定","×",IF(AV647="勤怠修正","×",IF(AC647="外注","",IF(AA647="",IF(AY647&lt;&gt;"","×",""),IF(VLOOKUP(AA647,カレンダマスタ!$H$66:$I$83,2,FALSE)&lt;&gt;AY647,"×","OK")))))</f>
        <v>#N/A</v>
      </c>
      <c r="BC647" s="153" t="e">
        <f>IF(E647="","",VLOOKUP($E647,カレンダマスタ!$A$4:$E$381,4,FALSE))</f>
        <v>#N/A</v>
      </c>
      <c r="BD647" s="151" t="str">
        <f>IF(AC647="社員","",IF(AG647=0,"",IF(AD647="NSTC",IF(COUNTIF(カレンダマスタ!$Q$5:$Q$32,G647)=1,"OK","×"),
IF(AD647="NS本社",IF(COUNTIF(カレンダマスタ!$T$5:$T$32,G647)=1,"OK","×"),IF(COUNTIF(カレンダマスタ!$R$5:$R$32,G647)=1,"OK","×")))))</f>
        <v/>
      </c>
      <c r="BE647" s="151" t="str">
        <f>IF(AC647="社員","",IF(G647="","",IF(R647&lt;&gt;"","",IF(AF647="CS","OK",IF(VLOOKUP(E647,カレンダマスタ!$A$5:$D$381,4,FALSE)&gt;0,"",IF(OR(G647*24&gt;10.84,H647*24&lt;14.5)=TRUE,"×","OK"))))))</f>
        <v/>
      </c>
      <c r="BF647" s="151" t="str">
        <f t="shared" si="201"/>
        <v/>
      </c>
      <c r="BG647" s="151" t="str">
        <f t="shared" si="197"/>
        <v/>
      </c>
      <c r="BI647" s="144" t="e">
        <f t="shared" si="207"/>
        <v>#N/A</v>
      </c>
    </row>
    <row r="648" spans="2:61">
      <c r="B648" s="111"/>
      <c r="C648" s="535">
        <v>190576</v>
      </c>
      <c r="D648" s="112" t="s">
        <v>563</v>
      </c>
      <c r="E648" s="582">
        <v>45410</v>
      </c>
      <c r="F648" s="112" t="s">
        <v>370</v>
      </c>
      <c r="G648" s="587"/>
      <c r="H648" s="587"/>
      <c r="I648" s="114"/>
      <c r="J648" s="118"/>
      <c r="K648" s="115"/>
      <c r="L648" s="116"/>
      <c r="M648" s="116"/>
      <c r="N648" s="117"/>
      <c r="O648" s="118"/>
      <c r="P648" s="118"/>
      <c r="Q648" s="118"/>
      <c r="R648" s="119"/>
      <c r="S648" s="120"/>
      <c r="T648" s="433" t="str">
        <f t="shared" si="209"/>
        <v/>
      </c>
      <c r="U648" s="431">
        <f>SUM(T648:T654)</f>
        <v>0</v>
      </c>
      <c r="V648" s="431" t="str">
        <f t="shared" si="202"/>
        <v/>
      </c>
      <c r="W648" s="298"/>
      <c r="X648" s="113" t="str">
        <f t="shared" si="208"/>
        <v/>
      </c>
      <c r="Y648" s="113" t="str">
        <f t="shared" si="203"/>
        <v/>
      </c>
      <c r="Z648" s="113" t="str">
        <f t="shared" si="204"/>
        <v/>
      </c>
      <c r="AA648" s="119" t="str">
        <f t="shared" si="187"/>
        <v/>
      </c>
      <c r="AC648" s="190" t="str">
        <f>AC641</f>
        <v>社員</v>
      </c>
      <c r="AD648" s="191">
        <f>AD641</f>
        <v>0</v>
      </c>
      <c r="AE648" s="191">
        <f>AE641</f>
        <v>0</v>
      </c>
      <c r="AF648" s="191" t="str">
        <f>AF641</f>
        <v>CS</v>
      </c>
      <c r="AG648" s="206">
        <f t="shared" si="205"/>
        <v>0</v>
      </c>
      <c r="AI648" s="155" t="str">
        <f>IF(月報!G648&lt;&gt;"",月報!G648,"")</f>
        <v/>
      </c>
      <c r="AJ648" s="122" t="str">
        <f>IF(月報!W648&lt;&gt;"",月報!W648*24,"")</f>
        <v/>
      </c>
      <c r="AK648" s="122" t="str">
        <f>IF(月報!P648&lt;&gt;"",月報!P648,"")</f>
        <v/>
      </c>
      <c r="AL648" s="122" t="str">
        <f>IF(月報!Q648&lt;&gt;"",IF(月報!Q648="平日残","",月報!Q648),"")</f>
        <v/>
      </c>
      <c r="AM648" s="122"/>
      <c r="AN648" s="122" t="e">
        <f t="shared" si="186"/>
        <v>#N/A</v>
      </c>
      <c r="AO648" s="122" t="e">
        <f>IF($E648="","",VLOOKUP($E648,カレンダマスタ!$A$5:$E$381,5,FALSE))</f>
        <v>#N/A</v>
      </c>
      <c r="AQ648" s="195" t="str">
        <f>IF(G648="","",IF(VLOOKUP(E648,カレンダマスタ!$A$5:$D$381,4,FALSE)=0,"",1))</f>
        <v/>
      </c>
      <c r="AR648" s="123" t="str">
        <f>IF($G648="","",IF($AD648="NSTC",INDEX(カレンダマスタ!$I$26:$O$31,MATCH($G648,カレンダマスタ!$H$26:$H$31,1),MATCH($H648,カレンダマスタ!$I$25:$O$25,1)),
IF($AD648="CS本社",INDEX(カレンダマスタ!$I$36:$O$41,MATCH($G648,カレンダマスタ!$H$36:$H$41,1),MATCH($H648,カレンダマスタ!$I$35:$O$35,1)),
IF($AD648="NS本社",INDEX(カレンダマスタ!$I$94:$O$99,MATCH($G648,カレンダマスタ!$H$95:$H$100,1),MATCH($H648,カレンダマスタ!$I$93:$O$93,1)),
IF($AD648="ODC",INDEX(カレンダマスタ!$I$46:$O$51,MATCH($G648,カレンダマスタ!$H$46:$H$51,1),MATCH($H648,カレンダマスタ!$I$45:$O$45,1)),
IF($AD648="NS東京TC",INDEX(カレンダマスタ!$I$56:$O$61,MATCH($G648,カレンダマスタ!$H$56:$H$61,1),MATCH($H648,カレンダマスタ!$I$55:$O$55,1)),""))))))</f>
        <v/>
      </c>
      <c r="AS648" s="122" t="str">
        <f t="shared" si="206"/>
        <v/>
      </c>
      <c r="AU648" s="124" t="e">
        <f>IF(E648="","",VLOOKUP($E648,カレンダマスタ!$A$4:$E$381,4,FALSE))</f>
        <v>#N/A</v>
      </c>
      <c r="AV648" s="124" t="str">
        <f t="shared" si="188"/>
        <v/>
      </c>
      <c r="AW648" s="124" t="str">
        <f t="shared" si="189"/>
        <v/>
      </c>
      <c r="AX648" s="125" t="e">
        <f t="shared" si="190"/>
        <v>#N/A</v>
      </c>
      <c r="AY648" s="125" t="str">
        <f t="shared" si="191"/>
        <v/>
      </c>
      <c r="AZ648" s="114" t="e">
        <f>IF(AX648&amp;AW648="勤怠未設定","×",IF(AV648="勤怠修正","×",IF(AC648="外注","",IF(AA648="",IF(AY648&lt;&gt;"","×",""),IF(VLOOKUP(AA648,カレンダマスタ!$H$66:$I$83,2,FALSE)&lt;&gt;AY648,"×","OK")))))</f>
        <v>#N/A</v>
      </c>
      <c r="BC648" s="124" t="e">
        <f>IF(E648="","",VLOOKUP($E648,カレンダマスタ!$A$4:$E$381,4,FALSE))</f>
        <v>#N/A</v>
      </c>
      <c r="BD648" s="122" t="str">
        <f>IF(AC648="社員","",IF(AG648=0,"",IF(AD648="NSTC",IF(COUNTIF(カレンダマスタ!$Q$5:$Q$32,G648)=1,"OK","×"),
IF(AD648="NS本社",IF(COUNTIF(カレンダマスタ!$T$5:$T$32,G648)=1,"OK","×"),IF(COUNTIF(カレンダマスタ!$R$5:$R$32,G648)=1,"OK","×")))))</f>
        <v/>
      </c>
      <c r="BE648" s="122" t="str">
        <f>IF(AC648="社員","",IF(G648="","",IF(R648&lt;&gt;"","",IF(AF648="CS","OK",IF(VLOOKUP(E648,カレンダマスタ!$A$5:$D$381,4,FALSE)&gt;0,"",IF(OR(G648*24&gt;10.84,H648*24&lt;14.5)=TRUE,"×","OK"))))))</f>
        <v/>
      </c>
      <c r="BF648" s="122" t="str">
        <f t="shared" si="201"/>
        <v/>
      </c>
      <c r="BG648" s="122" t="str">
        <f t="shared" si="197"/>
        <v/>
      </c>
      <c r="BI648" s="114" t="e">
        <f t="shared" si="207"/>
        <v>#N/A</v>
      </c>
    </row>
    <row r="649" spans="2:61">
      <c r="B649" s="111"/>
      <c r="C649" s="536">
        <v>190576</v>
      </c>
      <c r="D649" s="128" t="s">
        <v>563</v>
      </c>
      <c r="E649" s="583">
        <v>45411</v>
      </c>
      <c r="F649" s="128" t="s">
        <v>201</v>
      </c>
      <c r="G649" s="588"/>
      <c r="H649" s="588"/>
      <c r="I649" s="130"/>
      <c r="J649" s="139"/>
      <c r="K649" s="131"/>
      <c r="L649" s="132"/>
      <c r="M649" s="132"/>
      <c r="N649" s="141"/>
      <c r="O649" s="139"/>
      <c r="P649" s="139"/>
      <c r="Q649" s="139"/>
      <c r="R649" s="133"/>
      <c r="S649" s="134"/>
      <c r="T649" s="434" t="str">
        <f t="shared" si="209"/>
        <v/>
      </c>
      <c r="U649" s="429"/>
      <c r="V649" s="429" t="str">
        <f t="shared" si="202"/>
        <v/>
      </c>
      <c r="W649" s="298"/>
      <c r="X649" s="129" t="str">
        <f t="shared" si="208"/>
        <v/>
      </c>
      <c r="Y649" s="129" t="str">
        <f t="shared" si="203"/>
        <v/>
      </c>
      <c r="Z649" s="129" t="str">
        <f t="shared" si="204"/>
        <v/>
      </c>
      <c r="AA649" s="133" t="str">
        <f t="shared" si="187"/>
        <v/>
      </c>
      <c r="AC649" s="186" t="str">
        <f>AC641</f>
        <v>社員</v>
      </c>
      <c r="AD649" s="187">
        <f>AD641</f>
        <v>0</v>
      </c>
      <c r="AE649" s="187">
        <f>AE641</f>
        <v>0</v>
      </c>
      <c r="AF649" s="187" t="str">
        <f>AF641</f>
        <v>CS</v>
      </c>
      <c r="AG649" s="204">
        <f t="shared" si="205"/>
        <v>0</v>
      </c>
      <c r="AI649" s="135" t="str">
        <f>IF(月報!G649&lt;&gt;"",月報!G649,"")</f>
        <v/>
      </c>
      <c r="AJ649" s="126" t="str">
        <f>IF(月報!W649&lt;&gt;"",月報!W649*24,"")</f>
        <v/>
      </c>
      <c r="AK649" s="126" t="str">
        <f>IF(月報!P649&lt;&gt;"",月報!P649,"")</f>
        <v/>
      </c>
      <c r="AL649" s="126" t="str">
        <f>IF(月報!Q649&lt;&gt;"",IF(月報!Q649="平日残","",月報!Q649),"")</f>
        <v/>
      </c>
      <c r="AM649" s="126"/>
      <c r="AN649" s="126" t="e">
        <f t="shared" si="186"/>
        <v>#N/A</v>
      </c>
      <c r="AO649" s="126" t="e">
        <f>IF($E649="","",VLOOKUP($E649,カレンダマスタ!$A$5:$E$381,5,FALSE))</f>
        <v>#N/A</v>
      </c>
      <c r="AQ649" s="196" t="str">
        <f>IF(G649="","",IF(VLOOKUP(E649,カレンダマスタ!$A$5:$D$381,4,FALSE)=0,"",1))</f>
        <v/>
      </c>
      <c r="AR649" s="136" t="str">
        <f>IF($G649="","",IF($AD649="NSTC",INDEX(カレンダマスタ!$I$26:$O$31,MATCH($G649,カレンダマスタ!$H$26:$H$31,1),MATCH($H649,カレンダマスタ!$I$25:$O$25,1)),
IF($AD649="CS本社",INDEX(カレンダマスタ!$I$36:$O$41,MATCH($G649,カレンダマスタ!$H$36:$H$41,1),MATCH($H649,カレンダマスタ!$I$35:$O$35,1)),
IF($AD649="NS本社",INDEX(カレンダマスタ!$I$94:$O$99,MATCH($G649,カレンダマスタ!$H$95:$H$100,1),MATCH($H649,カレンダマスタ!$I$93:$O$93,1)),
IF($AD649="ODC",INDEX(カレンダマスタ!$I$46:$O$51,MATCH($G649,カレンダマスタ!$H$46:$H$51,1),MATCH($H649,カレンダマスタ!$I$45:$O$45,1)),
IF($AD649="NS東京TC",INDEX(カレンダマスタ!$I$56:$O$61,MATCH($G649,カレンダマスタ!$H$56:$H$61,1),MATCH($H649,カレンダマスタ!$I$55:$O$55,1)),""))))))</f>
        <v/>
      </c>
      <c r="AS649" s="126" t="str">
        <f t="shared" si="206"/>
        <v/>
      </c>
      <c r="AU649" s="137" t="e">
        <f>IF(E649="","",VLOOKUP($E649,カレンダマスタ!$A$4:$E$381,4,FALSE))</f>
        <v>#N/A</v>
      </c>
      <c r="AV649" s="137" t="str">
        <f t="shared" si="188"/>
        <v/>
      </c>
      <c r="AW649" s="137" t="str">
        <f t="shared" si="189"/>
        <v/>
      </c>
      <c r="AX649" s="138" t="e">
        <f t="shared" si="190"/>
        <v>#N/A</v>
      </c>
      <c r="AY649" s="138" t="str">
        <f t="shared" si="191"/>
        <v/>
      </c>
      <c r="AZ649" s="130" t="e">
        <f>IF(AX649&amp;AW649="勤怠未設定","×",IF(AV649="勤怠修正","×",IF(AC649="外注","",IF(AA649="",IF(AY649&lt;&gt;"","×",""),IF(VLOOKUP(AA649,カレンダマスタ!$H$66:$I$83,2,FALSE)&lt;&gt;AY649,"×","OK")))))</f>
        <v>#N/A</v>
      </c>
      <c r="BC649" s="137" t="e">
        <f>IF(E649="","",VLOOKUP($E649,カレンダマスタ!$A$4:$E$381,4,FALSE))</f>
        <v>#N/A</v>
      </c>
      <c r="BD649" s="126" t="str">
        <f>IF(AC649="社員","",IF(AG649=0,"",IF(AD649="NSTC",IF(COUNTIF(カレンダマスタ!$Q$5:$Q$32,G649)=1,"OK","×"),
IF(AD649="NS本社",IF(COUNTIF(カレンダマスタ!$T$5:$T$32,G649)=1,"OK","×"),IF(COUNTIF(カレンダマスタ!$R$5:$R$32,G649)=1,"OK","×")))))</f>
        <v/>
      </c>
      <c r="BE649" s="126" t="str">
        <f>IF(AC649="社員","",IF(G649="","",IF(R649&lt;&gt;"","",IF(AF649="CS","OK",IF(VLOOKUP(E649,カレンダマスタ!$A$5:$D$381,4,FALSE)&gt;0,"",IF(OR(G649*24&gt;10.84,H649*24&lt;14.5)=TRUE,"×","OK"))))))</f>
        <v/>
      </c>
      <c r="BF649" s="126" t="str">
        <f t="shared" si="201"/>
        <v/>
      </c>
      <c r="BG649" s="126" t="str">
        <f t="shared" si="197"/>
        <v/>
      </c>
      <c r="BI649" s="130" t="e">
        <f t="shared" si="207"/>
        <v>#N/A</v>
      </c>
    </row>
    <row r="650" spans="2:61">
      <c r="B650" s="111"/>
      <c r="C650" s="536">
        <v>190576</v>
      </c>
      <c r="D650" s="128" t="s">
        <v>563</v>
      </c>
      <c r="E650" s="583">
        <v>45412</v>
      </c>
      <c r="F650" s="128" t="s">
        <v>203</v>
      </c>
      <c r="G650" s="588"/>
      <c r="H650" s="588"/>
      <c r="I650" s="130"/>
      <c r="J650" s="139"/>
      <c r="K650" s="131"/>
      <c r="L650" s="132"/>
      <c r="M650" s="132"/>
      <c r="N650" s="141"/>
      <c r="O650" s="139"/>
      <c r="P650" s="139"/>
      <c r="Q650" s="139"/>
      <c r="R650" s="133"/>
      <c r="S650" s="134"/>
      <c r="T650" s="434" t="str">
        <f t="shared" si="209"/>
        <v/>
      </c>
      <c r="U650" s="429"/>
      <c r="V650" s="429" t="str">
        <f t="shared" si="202"/>
        <v/>
      </c>
      <c r="W650" s="298"/>
      <c r="X650" s="129" t="str">
        <f t="shared" si="208"/>
        <v/>
      </c>
      <c r="Y650" s="129" t="str">
        <f t="shared" si="203"/>
        <v/>
      </c>
      <c r="Z650" s="129" t="str">
        <f t="shared" si="204"/>
        <v/>
      </c>
      <c r="AA650" s="133" t="str">
        <f t="shared" si="187"/>
        <v/>
      </c>
      <c r="AC650" s="186" t="str">
        <f>AC641</f>
        <v>社員</v>
      </c>
      <c r="AD650" s="187">
        <f>AD641</f>
        <v>0</v>
      </c>
      <c r="AE650" s="187">
        <f>AE641</f>
        <v>0</v>
      </c>
      <c r="AF650" s="187" t="str">
        <f>AF641</f>
        <v>CS</v>
      </c>
      <c r="AG650" s="204">
        <f t="shared" si="205"/>
        <v>0</v>
      </c>
      <c r="AI650" s="135" t="str">
        <f>IF(月報!G650&lt;&gt;"",月報!G650,"")</f>
        <v/>
      </c>
      <c r="AJ650" s="126" t="str">
        <f>IF(月報!W650&lt;&gt;"",月報!W650*24,"")</f>
        <v/>
      </c>
      <c r="AK650" s="126" t="str">
        <f>IF(月報!P650&lt;&gt;"",月報!P650,"")</f>
        <v/>
      </c>
      <c r="AL650" s="126" t="str">
        <f>IF(月報!Q650&lt;&gt;"",IF(月報!Q650="平日残","",月報!Q650),"")</f>
        <v/>
      </c>
      <c r="AM650" s="126"/>
      <c r="AN650" s="126" t="e">
        <f t="shared" si="186"/>
        <v>#N/A</v>
      </c>
      <c r="AO650" s="126" t="e">
        <f>IF($E650="","",VLOOKUP($E650,カレンダマスタ!$A$5:$E$381,5,FALSE))</f>
        <v>#N/A</v>
      </c>
      <c r="AQ650" s="196" t="str">
        <f>IF(G650="","",IF(VLOOKUP(E650,カレンダマスタ!$A$5:$D$381,4,FALSE)=0,"",1))</f>
        <v/>
      </c>
      <c r="AR650" s="136" t="str">
        <f>IF($G650="","",IF($AD650="NSTC",INDEX(カレンダマスタ!$I$26:$O$31,MATCH($G650,カレンダマスタ!$H$26:$H$31,1),MATCH($H650,カレンダマスタ!$I$25:$O$25,1)),
IF($AD650="CS本社",INDEX(カレンダマスタ!$I$36:$O$41,MATCH($G650,カレンダマスタ!$H$36:$H$41,1),MATCH($H650,カレンダマスタ!$I$35:$O$35,1)),
IF($AD650="NS本社",INDEX(カレンダマスタ!$I$94:$O$99,MATCH($G650,カレンダマスタ!$H$95:$H$100,1),MATCH($H650,カレンダマスタ!$I$93:$O$93,1)),
IF($AD650="ODC",INDEX(カレンダマスタ!$I$46:$O$51,MATCH($G650,カレンダマスタ!$H$46:$H$51,1),MATCH($H650,カレンダマスタ!$I$45:$O$45,1)),
IF($AD650="NS東京TC",INDEX(カレンダマスタ!$I$56:$O$61,MATCH($G650,カレンダマスタ!$H$56:$H$61,1),MATCH($H650,カレンダマスタ!$I$55:$O$55,1)),""))))))</f>
        <v/>
      </c>
      <c r="AS650" s="126" t="str">
        <f t="shared" si="206"/>
        <v/>
      </c>
      <c r="AU650" s="137" t="e">
        <f>IF(E650="","",VLOOKUP($E650,カレンダマスタ!$A$4:$E$381,4,FALSE))</f>
        <v>#N/A</v>
      </c>
      <c r="AV650" s="137" t="str">
        <f t="shared" si="188"/>
        <v/>
      </c>
      <c r="AW650" s="137" t="str">
        <f t="shared" si="189"/>
        <v/>
      </c>
      <c r="AX650" s="138" t="e">
        <f t="shared" si="190"/>
        <v>#N/A</v>
      </c>
      <c r="AY650" s="138" t="str">
        <f t="shared" si="191"/>
        <v/>
      </c>
      <c r="AZ650" s="130" t="e">
        <f>IF(AX650&amp;AW650="勤怠未設定","×",IF(AV650="勤怠修正","×",IF(AC650="外注","",IF(AA650="",IF(AY650&lt;&gt;"","×",""),IF(VLOOKUP(AA650,カレンダマスタ!$H$66:$I$83,2,FALSE)&lt;&gt;AY650,"×","OK")))))</f>
        <v>#N/A</v>
      </c>
      <c r="BC650" s="137" t="e">
        <f>IF(E650="","",VLOOKUP($E650,カレンダマスタ!$A$4:$E$381,4,FALSE))</f>
        <v>#N/A</v>
      </c>
      <c r="BD650" s="126" t="str">
        <f>IF(AC650="社員","",IF(AG650=0,"",IF(AD650="NSTC",IF(COUNTIF(カレンダマスタ!$Q$5:$Q$32,G650)=1,"OK","×"),
IF(AD650="NS本社",IF(COUNTIF(カレンダマスタ!$T$5:$T$32,G650)=1,"OK","×"),IF(COUNTIF(カレンダマスタ!$R$5:$R$32,G650)=1,"OK","×")))))</f>
        <v/>
      </c>
      <c r="BE650" s="126" t="str">
        <f>IF(AC650="社員","",IF(G650="","",IF(R650&lt;&gt;"","",IF(AF650="CS","OK",IF(VLOOKUP(E650,カレンダマスタ!$A$5:$D$381,4,FALSE)&gt;0,"",IF(OR(G650*24&gt;10.84,H650*24&lt;14.5)=TRUE,"×","OK"))))))</f>
        <v/>
      </c>
      <c r="BF650" s="126" t="str">
        <f t="shared" si="201"/>
        <v/>
      </c>
      <c r="BG650" s="126" t="str">
        <f t="shared" si="197"/>
        <v/>
      </c>
      <c r="BI650" s="130" t="e">
        <f t="shared" si="207"/>
        <v>#N/A</v>
      </c>
    </row>
    <row r="651" spans="2:61">
      <c r="B651" s="111"/>
      <c r="C651" s="536">
        <v>190576</v>
      </c>
      <c r="D651" s="128" t="s">
        <v>563</v>
      </c>
      <c r="E651" s="583">
        <v>45413</v>
      </c>
      <c r="F651" s="128" t="s">
        <v>204</v>
      </c>
      <c r="G651" s="588"/>
      <c r="H651" s="588"/>
      <c r="I651" s="130"/>
      <c r="J651" s="139"/>
      <c r="K651" s="131"/>
      <c r="L651" s="132"/>
      <c r="M651" s="132"/>
      <c r="N651" s="141"/>
      <c r="O651" s="139"/>
      <c r="P651" s="139"/>
      <c r="Q651" s="139"/>
      <c r="R651" s="133"/>
      <c r="S651" s="134"/>
      <c r="T651" s="434" t="str">
        <f t="shared" si="209"/>
        <v/>
      </c>
      <c r="U651" s="429"/>
      <c r="V651" s="429" t="str">
        <f t="shared" si="202"/>
        <v/>
      </c>
      <c r="W651" s="298"/>
      <c r="X651" s="129" t="str">
        <f t="shared" si="208"/>
        <v/>
      </c>
      <c r="Y651" s="129" t="str">
        <f t="shared" si="203"/>
        <v/>
      </c>
      <c r="Z651" s="129" t="str">
        <f t="shared" si="204"/>
        <v/>
      </c>
      <c r="AA651" s="133" t="str">
        <f t="shared" si="187"/>
        <v/>
      </c>
      <c r="AC651" s="186" t="str">
        <f>AC641</f>
        <v>社員</v>
      </c>
      <c r="AD651" s="187">
        <f>AD641</f>
        <v>0</v>
      </c>
      <c r="AE651" s="187">
        <f>AE641</f>
        <v>0</v>
      </c>
      <c r="AF651" s="187" t="str">
        <f>AF641</f>
        <v>CS</v>
      </c>
      <c r="AG651" s="204">
        <f t="shared" si="205"/>
        <v>0</v>
      </c>
      <c r="AI651" s="140" t="str">
        <f>IF(月報!G651&lt;&gt;"",月報!G651,"")</f>
        <v/>
      </c>
      <c r="AJ651" s="126" t="str">
        <f>IF(月報!W651&lt;&gt;"",月報!W651*24,"")</f>
        <v/>
      </c>
      <c r="AK651" s="126" t="str">
        <f>IF(月報!P651&lt;&gt;"",月報!P651,"")</f>
        <v/>
      </c>
      <c r="AL651" s="126" t="str">
        <f>IF(月報!Q651&lt;&gt;"",IF(月報!Q651="平日残","",月報!Q651),"")</f>
        <v/>
      </c>
      <c r="AM651" s="126"/>
      <c r="AN651" s="126" t="e">
        <f t="shared" ref="AN651:AN714" si="210">IF($AO651=0,IF($G651="",IF($Q651="","週報未入力",""),""),"")</f>
        <v>#N/A</v>
      </c>
      <c r="AO651" s="126" t="e">
        <f>IF($E651="","",VLOOKUP($E651,カレンダマスタ!$A$5:$E$381,5,FALSE))</f>
        <v>#N/A</v>
      </c>
      <c r="AQ651" s="196" t="str">
        <f>IF(G651="","",IF(VLOOKUP(E651,カレンダマスタ!$A$5:$D$381,4,FALSE)=0,"",1))</f>
        <v/>
      </c>
      <c r="AR651" s="136" t="str">
        <f>IF($G651="","",IF($AD651="NSTC",INDEX(カレンダマスタ!$I$26:$O$31,MATCH($G651,カレンダマスタ!$H$26:$H$31,1),MATCH($H651,カレンダマスタ!$I$25:$O$25,1)),
IF($AD651="CS本社",INDEX(カレンダマスタ!$I$36:$O$41,MATCH($G651,カレンダマスタ!$H$36:$H$41,1),MATCH($H651,カレンダマスタ!$I$35:$O$35,1)),
IF($AD651="NS本社",INDEX(カレンダマスタ!$I$94:$O$99,MATCH($G651,カレンダマスタ!$H$95:$H$100,1),MATCH($H651,カレンダマスタ!$I$93:$O$93,1)),
IF($AD651="ODC",INDEX(カレンダマスタ!$I$46:$O$51,MATCH($G651,カレンダマスタ!$H$46:$H$51,1),MATCH($H651,カレンダマスタ!$I$45:$O$45,1)),
IF($AD651="NS東京TC",INDEX(カレンダマスタ!$I$56:$O$61,MATCH($G651,カレンダマスタ!$H$56:$H$61,1),MATCH($H651,カレンダマスタ!$I$55:$O$55,1)),""))))))</f>
        <v/>
      </c>
      <c r="AS651" s="126" t="str">
        <f t="shared" si="206"/>
        <v/>
      </c>
      <c r="AU651" s="137" t="e">
        <f>IF(E651="","",VLOOKUP($E651,カレンダマスタ!$A$4:$E$381,4,FALSE))</f>
        <v>#N/A</v>
      </c>
      <c r="AV651" s="137" t="str">
        <f t="shared" si="188"/>
        <v/>
      </c>
      <c r="AW651" s="137" t="str">
        <f t="shared" si="189"/>
        <v/>
      </c>
      <c r="AX651" s="138" t="e">
        <f t="shared" si="190"/>
        <v>#N/A</v>
      </c>
      <c r="AY651" s="138" t="str">
        <f t="shared" si="191"/>
        <v/>
      </c>
      <c r="AZ651" s="130" t="e">
        <f>IF(AX651&amp;AW651="勤怠未設定","×",IF(AV651="勤怠修正","×",IF(AC651="外注","",IF(AA651="",IF(AY651&lt;&gt;"","×",""),IF(VLOOKUP(AA651,カレンダマスタ!$H$66:$I$83,2,FALSE)&lt;&gt;AY651,"×","OK")))))</f>
        <v>#N/A</v>
      </c>
      <c r="BC651" s="137" t="e">
        <f>IF(E651="","",VLOOKUP($E651,カレンダマスタ!$A$4:$E$381,4,FALSE))</f>
        <v>#N/A</v>
      </c>
      <c r="BD651" s="126" t="str">
        <f>IF(AC651="社員","",IF(AG651=0,"",IF(AD651="NSTC",IF(COUNTIF(カレンダマスタ!$Q$5:$Q$32,G651)=1,"OK","×"),
IF(AD651="NS本社",IF(COUNTIF(カレンダマスタ!$T$5:$T$32,G651)=1,"OK","×"),IF(COUNTIF(カレンダマスタ!$R$5:$R$32,G651)=1,"OK","×")))))</f>
        <v/>
      </c>
      <c r="BE651" s="126" t="str">
        <f>IF(AC651="社員","",IF(G651="","",IF(R651&lt;&gt;"","",IF(AF651="CS","OK",IF(VLOOKUP(E651,カレンダマスタ!$A$5:$D$381,4,FALSE)&gt;0,"",IF(OR(G651*24&gt;10.84,H651*24&lt;14.5)=TRUE,"×","OK"))))))</f>
        <v/>
      </c>
      <c r="BF651" s="126" t="str">
        <f t="shared" si="201"/>
        <v/>
      </c>
      <c r="BG651" s="126" t="str">
        <f t="shared" si="197"/>
        <v/>
      </c>
      <c r="BI651" s="130" t="e">
        <f t="shared" si="207"/>
        <v>#N/A</v>
      </c>
    </row>
    <row r="652" spans="2:61">
      <c r="B652" s="111"/>
      <c r="C652" s="536">
        <v>190576</v>
      </c>
      <c r="D652" s="128" t="s">
        <v>563</v>
      </c>
      <c r="E652" s="583">
        <v>45414</v>
      </c>
      <c r="F652" s="128" t="s">
        <v>205</v>
      </c>
      <c r="G652" s="588"/>
      <c r="H652" s="588"/>
      <c r="I652" s="130"/>
      <c r="J652" s="139"/>
      <c r="K652" s="131"/>
      <c r="L652" s="132"/>
      <c r="M652" s="132"/>
      <c r="N652" s="141"/>
      <c r="O652" s="139"/>
      <c r="P652" s="139"/>
      <c r="Q652" s="139"/>
      <c r="R652" s="133"/>
      <c r="S652" s="134"/>
      <c r="T652" s="434" t="str">
        <f t="shared" si="209"/>
        <v/>
      </c>
      <c r="U652" s="429"/>
      <c r="V652" s="429" t="str">
        <f t="shared" si="202"/>
        <v/>
      </c>
      <c r="W652" s="298"/>
      <c r="X652" s="129" t="str">
        <f t="shared" si="208"/>
        <v/>
      </c>
      <c r="Y652" s="129" t="str">
        <f t="shared" si="203"/>
        <v/>
      </c>
      <c r="Z652" s="129" t="str">
        <f t="shared" si="204"/>
        <v/>
      </c>
      <c r="AA652" s="133" t="str">
        <f t="shared" ref="AA652:AA715" si="211">IF(R652&lt;&gt;"",IF(AND(AO652=2,R652="休出"),"法休残",R652),"")</f>
        <v/>
      </c>
      <c r="AC652" s="186" t="str">
        <f>AC641</f>
        <v>社員</v>
      </c>
      <c r="AD652" s="187">
        <f>AD641</f>
        <v>0</v>
      </c>
      <c r="AE652" s="187">
        <f>AE641</f>
        <v>0</v>
      </c>
      <c r="AF652" s="187" t="str">
        <f>AF641</f>
        <v>CS</v>
      </c>
      <c r="AG652" s="204">
        <f t="shared" si="205"/>
        <v>0</v>
      </c>
      <c r="AI652" s="140" t="str">
        <f>IF(月報!G652&lt;&gt;"",月報!G652,"")</f>
        <v/>
      </c>
      <c r="AJ652" s="126" t="str">
        <f>IF(月報!W652&lt;&gt;"",月報!W652*24,"")</f>
        <v/>
      </c>
      <c r="AK652" s="126" t="str">
        <f>IF(月報!P652&lt;&gt;"",月報!P652,"")</f>
        <v/>
      </c>
      <c r="AL652" s="126" t="str">
        <f>IF(月報!Q652&lt;&gt;"",IF(月報!Q652="平日残","",月報!Q652),"")</f>
        <v/>
      </c>
      <c r="AM652" s="126"/>
      <c r="AN652" s="126" t="e">
        <f t="shared" si="210"/>
        <v>#N/A</v>
      </c>
      <c r="AO652" s="126" t="e">
        <f>IF($E652="","",VLOOKUP($E652,カレンダマスタ!$A$5:$E$381,5,FALSE))</f>
        <v>#N/A</v>
      </c>
      <c r="AQ652" s="196" t="str">
        <f>IF(G652="","",IF(VLOOKUP(E652,カレンダマスタ!$A$5:$D$381,4,FALSE)=0,"",1))</f>
        <v/>
      </c>
      <c r="AR652" s="136" t="str">
        <f>IF($G652="","",IF($AD652="NSTC",INDEX(カレンダマスタ!$I$26:$O$31,MATCH($G652,カレンダマスタ!$H$26:$H$31,1),MATCH($H652,カレンダマスタ!$I$25:$O$25,1)),
IF($AD652="CS本社",INDEX(カレンダマスタ!$I$36:$O$41,MATCH($G652,カレンダマスタ!$H$36:$H$41,1),MATCH($H652,カレンダマスタ!$I$35:$O$35,1)),
IF($AD652="NS本社",INDEX(カレンダマスタ!$I$94:$O$99,MATCH($G652,カレンダマスタ!$H$95:$H$100,1),MATCH($H652,カレンダマスタ!$I$93:$O$93,1)),
IF($AD652="ODC",INDEX(カレンダマスタ!$I$46:$O$51,MATCH($G652,カレンダマスタ!$H$46:$H$51,1),MATCH($H652,カレンダマスタ!$I$45:$O$45,1)),
IF($AD652="NS東京TC",INDEX(カレンダマスタ!$I$56:$O$61,MATCH($G652,カレンダマスタ!$H$56:$H$61,1),MATCH($H652,カレンダマスタ!$I$55:$O$55,1)),""))))))</f>
        <v/>
      </c>
      <c r="AS652" s="126" t="str">
        <f t="shared" si="206"/>
        <v/>
      </c>
      <c r="AU652" s="137" t="e">
        <f>IF(E652="","",VLOOKUP($E652,カレンダマスタ!$A$4:$E$381,4,FALSE))</f>
        <v>#N/A</v>
      </c>
      <c r="AV652" s="137" t="str">
        <f t="shared" ref="AV652:AV715" si="212">IF(AA652="","",IF(OR(AA652="欠勤",AA652="遅刻"),"勤怠修正",""))</f>
        <v/>
      </c>
      <c r="AW652" s="137" t="str">
        <f t="shared" ref="AW652:AW715" si="213">IF(Q652="","",IF(R652="","勤怠未設定",""))</f>
        <v/>
      </c>
      <c r="AX652" s="138" t="e">
        <f t="shared" ref="AX652:AX715" si="214">IF(E652="","",IF(AND(AU652&gt;=1,J652&lt;&gt;"",AA652=""),"勤怠未設定",IF(AA652&lt;&gt;"",AA652,"")))</f>
        <v>#N/A</v>
      </c>
      <c r="AY652" s="138" t="str">
        <f t="shared" ref="AY652:AY715" si="215">IF(AC652="外注","",IF(AK652&amp;AL652&lt;&gt;"",AK652&amp;AL652,""))</f>
        <v/>
      </c>
      <c r="AZ652" s="130" t="e">
        <f>IF(AX652&amp;AW652="勤怠未設定","×",IF(AV652="勤怠修正","×",IF(AC652="外注","",IF(AA652="",IF(AY652&lt;&gt;"","×",""),IF(VLOOKUP(AA652,カレンダマスタ!$H$66:$I$83,2,FALSE)&lt;&gt;AY652,"×","OK")))))</f>
        <v>#N/A</v>
      </c>
      <c r="BC652" s="137" t="e">
        <f>IF(E652="","",VLOOKUP($E652,カレンダマスタ!$A$4:$E$381,4,FALSE))</f>
        <v>#N/A</v>
      </c>
      <c r="BD652" s="126" t="str">
        <f>IF(AC652="社員","",IF(AG652=0,"",IF(AD652="NSTC",IF(COUNTIF(カレンダマスタ!$Q$5:$Q$32,G652)=1,"OK","×"),
IF(AD652="NS本社",IF(COUNTIF(カレンダマスタ!$T$5:$T$32,G652)=1,"OK","×"),IF(COUNTIF(カレンダマスタ!$R$5:$R$32,G652)=1,"OK","×")))))</f>
        <v/>
      </c>
      <c r="BE652" s="126" t="str">
        <f>IF(AC652="社員","",IF(G652="","",IF(R652&lt;&gt;"","",IF(AF652="CS","OK",IF(VLOOKUP(E652,カレンダマスタ!$A$5:$D$381,4,FALSE)&gt;0,"",IF(OR(G652*24&gt;10.84,H652*24&lt;14.5)=TRUE,"×","OK"))))))</f>
        <v/>
      </c>
      <c r="BF652" s="126" t="str">
        <f t="shared" si="201"/>
        <v/>
      </c>
      <c r="BG652" s="126" t="str">
        <f t="shared" si="197"/>
        <v/>
      </c>
      <c r="BI652" s="130" t="e">
        <f t="shared" si="207"/>
        <v>#N/A</v>
      </c>
    </row>
    <row r="653" spans="2:61">
      <c r="B653" s="111"/>
      <c r="C653" s="536">
        <v>190576</v>
      </c>
      <c r="D653" s="128" t="s">
        <v>563</v>
      </c>
      <c r="E653" s="583">
        <v>45415</v>
      </c>
      <c r="F653" s="128" t="s">
        <v>199</v>
      </c>
      <c r="G653" s="588"/>
      <c r="H653" s="588"/>
      <c r="I653" s="130"/>
      <c r="J653" s="139"/>
      <c r="K653" s="131"/>
      <c r="L653" s="132"/>
      <c r="M653" s="132"/>
      <c r="N653" s="141"/>
      <c r="O653" s="139"/>
      <c r="P653" s="139"/>
      <c r="Q653" s="139"/>
      <c r="R653" s="133"/>
      <c r="S653" s="134"/>
      <c r="T653" s="434" t="str">
        <f t="shared" si="209"/>
        <v/>
      </c>
      <c r="U653" s="429"/>
      <c r="V653" s="429" t="str">
        <f t="shared" si="202"/>
        <v/>
      </c>
      <c r="W653" s="298"/>
      <c r="X653" s="129" t="str">
        <f t="shared" si="208"/>
        <v/>
      </c>
      <c r="Y653" s="129" t="str">
        <f t="shared" si="203"/>
        <v/>
      </c>
      <c r="Z653" s="129" t="str">
        <f t="shared" si="204"/>
        <v/>
      </c>
      <c r="AA653" s="133" t="str">
        <f t="shared" si="211"/>
        <v/>
      </c>
      <c r="AC653" s="186" t="str">
        <f>AC641</f>
        <v>社員</v>
      </c>
      <c r="AD653" s="187">
        <f>AD641</f>
        <v>0</v>
      </c>
      <c r="AE653" s="187">
        <f>AE641</f>
        <v>0</v>
      </c>
      <c r="AF653" s="187" t="str">
        <f>AF641</f>
        <v>CS</v>
      </c>
      <c r="AG653" s="204">
        <f t="shared" si="205"/>
        <v>0</v>
      </c>
      <c r="AI653" s="140" t="str">
        <f>IF(月報!G653&lt;&gt;"",月報!G653,"")</f>
        <v/>
      </c>
      <c r="AJ653" s="126" t="str">
        <f>IF(月報!W653&lt;&gt;"",月報!W653*24,"")</f>
        <v/>
      </c>
      <c r="AK653" s="126" t="str">
        <f>IF(月報!P653&lt;&gt;"",月報!P653,"")</f>
        <v/>
      </c>
      <c r="AL653" s="126" t="str">
        <f>IF(月報!Q653&lt;&gt;"",IF(月報!Q653="平日残","",月報!Q653),"")</f>
        <v/>
      </c>
      <c r="AM653" s="126"/>
      <c r="AN653" s="126" t="e">
        <f t="shared" si="210"/>
        <v>#N/A</v>
      </c>
      <c r="AO653" s="126" t="e">
        <f>IF($E653="","",VLOOKUP($E653,カレンダマスタ!$A$5:$E$381,5,FALSE))</f>
        <v>#N/A</v>
      </c>
      <c r="AQ653" s="196" t="str">
        <f>IF(G653="","",IF(VLOOKUP(E653,カレンダマスタ!$A$5:$D$381,4,FALSE)=0,"",1))</f>
        <v/>
      </c>
      <c r="AR653" s="136" t="str">
        <f>IF($G653="","",IF($AD653="NSTC",INDEX(カレンダマスタ!$I$26:$O$31,MATCH($G653,カレンダマスタ!$H$26:$H$31,1),MATCH($H653,カレンダマスタ!$I$25:$O$25,1)),
IF($AD653="CS本社",INDEX(カレンダマスタ!$I$36:$O$41,MATCH($G653,カレンダマスタ!$H$36:$H$41,1),MATCH($H653,カレンダマスタ!$I$35:$O$35,1)),
IF($AD653="NS本社",INDEX(カレンダマスタ!$I$94:$O$99,MATCH($G653,カレンダマスタ!$H$95:$H$100,1),MATCH($H653,カレンダマスタ!$I$93:$O$93,1)),
IF($AD653="ODC",INDEX(カレンダマスタ!$I$46:$O$51,MATCH($G653,カレンダマスタ!$H$46:$H$51,1),MATCH($H653,カレンダマスタ!$I$45:$O$45,1)),
IF($AD653="NS東京TC",INDEX(カレンダマスタ!$I$56:$O$61,MATCH($G653,カレンダマスタ!$H$56:$H$61,1),MATCH($H653,カレンダマスタ!$I$55:$O$55,1)),""))))))</f>
        <v/>
      </c>
      <c r="AS653" s="126" t="str">
        <f t="shared" si="206"/>
        <v/>
      </c>
      <c r="AU653" s="137" t="e">
        <f>IF(E653="","",VLOOKUP($E653,カレンダマスタ!$A$4:$E$381,4,FALSE))</f>
        <v>#N/A</v>
      </c>
      <c r="AV653" s="137" t="str">
        <f t="shared" si="212"/>
        <v/>
      </c>
      <c r="AW653" s="137" t="str">
        <f t="shared" si="213"/>
        <v/>
      </c>
      <c r="AX653" s="138" t="e">
        <f t="shared" si="214"/>
        <v>#N/A</v>
      </c>
      <c r="AY653" s="138" t="str">
        <f t="shared" si="215"/>
        <v/>
      </c>
      <c r="AZ653" s="130" t="e">
        <f>IF(AX653&amp;AW653="勤怠未設定","×",IF(AV653="勤怠修正","×",IF(AC653="外注","",IF(AA653="",IF(AY653&lt;&gt;"","×",""),IF(VLOOKUP(AA653,カレンダマスタ!$H$66:$I$83,2,FALSE)&lt;&gt;AY653,"×","OK")))))</f>
        <v>#N/A</v>
      </c>
      <c r="BC653" s="137" t="e">
        <f>IF(E653="","",VLOOKUP($E653,カレンダマスタ!$A$4:$E$381,4,FALSE))</f>
        <v>#N/A</v>
      </c>
      <c r="BD653" s="126" t="str">
        <f>IF(AC653="社員","",IF(AG653=0,"",IF(AD653="NSTC",IF(COUNTIF(カレンダマスタ!$Q$5:$Q$32,G653)=1,"OK","×"),
IF(AD653="NS本社",IF(COUNTIF(カレンダマスタ!$T$5:$T$32,G653)=1,"OK","×"),IF(COUNTIF(カレンダマスタ!$R$5:$R$32,G653)=1,"OK","×")))))</f>
        <v/>
      </c>
      <c r="BE653" s="126" t="str">
        <f>IF(AC653="社員","",IF(G653="","",IF(R653&lt;&gt;"","",IF(AF653="CS","OK",IF(VLOOKUP(E653,カレンダマスタ!$A$5:$D$381,4,FALSE)&gt;0,"",IF(OR(G653*24&gt;10.84,H653*24&lt;14.5)=TRUE,"×","OK"))))))</f>
        <v/>
      </c>
      <c r="BF653" s="126" t="str">
        <f t="shared" si="201"/>
        <v/>
      </c>
      <c r="BG653" s="126" t="str">
        <f t="shared" si="197"/>
        <v/>
      </c>
      <c r="BI653" s="130" t="e">
        <f t="shared" si="207"/>
        <v>#N/A</v>
      </c>
    </row>
    <row r="654" spans="2:61">
      <c r="B654" s="111"/>
      <c r="C654" s="537">
        <v>190576</v>
      </c>
      <c r="D654" s="142" t="s">
        <v>563</v>
      </c>
      <c r="E654" s="584">
        <v>45416</v>
      </c>
      <c r="F654" s="142" t="s">
        <v>369</v>
      </c>
      <c r="G654" s="589"/>
      <c r="H654" s="589"/>
      <c r="I654" s="144"/>
      <c r="J654" s="148"/>
      <c r="K654" s="145"/>
      <c r="L654" s="146"/>
      <c r="M654" s="146"/>
      <c r="N654" s="147"/>
      <c r="O654" s="148"/>
      <c r="P654" s="148"/>
      <c r="Q654" s="148"/>
      <c r="R654" s="149"/>
      <c r="S654" s="156"/>
      <c r="T654" s="435" t="str">
        <f t="shared" si="209"/>
        <v/>
      </c>
      <c r="U654" s="430"/>
      <c r="V654" s="430" t="str">
        <f t="shared" si="202"/>
        <v/>
      </c>
      <c r="W654" s="298"/>
      <c r="X654" s="143" t="str">
        <f t="shared" si="208"/>
        <v/>
      </c>
      <c r="Y654" s="143" t="str">
        <f t="shared" si="203"/>
        <v/>
      </c>
      <c r="Z654" s="143" t="str">
        <f t="shared" si="204"/>
        <v/>
      </c>
      <c r="AA654" s="149" t="str">
        <f t="shared" si="211"/>
        <v/>
      </c>
      <c r="AC654" s="188" t="str">
        <f>AC641</f>
        <v>社員</v>
      </c>
      <c r="AD654" s="189">
        <f>AD641</f>
        <v>0</v>
      </c>
      <c r="AE654" s="189">
        <f>AE641</f>
        <v>0</v>
      </c>
      <c r="AF654" s="189" t="str">
        <f>AF641</f>
        <v>CS</v>
      </c>
      <c r="AG654" s="205">
        <f t="shared" si="205"/>
        <v>0</v>
      </c>
      <c r="AI654" s="157" t="str">
        <f>IF(月報!G654&lt;&gt;"",月報!G654,"")</f>
        <v/>
      </c>
      <c r="AJ654" s="151" t="str">
        <f>IF(月報!W654&lt;&gt;"",月報!W654*24,"")</f>
        <v/>
      </c>
      <c r="AK654" s="151" t="str">
        <f>IF(月報!P654&lt;&gt;"",月報!P654,"")</f>
        <v/>
      </c>
      <c r="AL654" s="151" t="str">
        <f>IF(月報!Q654&lt;&gt;"",IF(月報!Q654="平日残","",月報!Q654),"")</f>
        <v/>
      </c>
      <c r="AM654" s="151"/>
      <c r="AN654" s="151" t="e">
        <f t="shared" si="210"/>
        <v>#N/A</v>
      </c>
      <c r="AO654" s="151" t="e">
        <f>IF($E654="","",VLOOKUP($E654,カレンダマスタ!$A$5:$E$381,5,FALSE))</f>
        <v>#N/A</v>
      </c>
      <c r="AQ654" s="197" t="str">
        <f>IF(G654="","",IF(VLOOKUP(E654,カレンダマスタ!$A$5:$D$381,4,FALSE)=0,"",1))</f>
        <v/>
      </c>
      <c r="AR654" s="152" t="str">
        <f>IF($G654="","",IF($AD654="NSTC",INDEX(カレンダマスタ!$I$26:$O$31,MATCH($G654,カレンダマスタ!$H$26:$H$31,1),MATCH($H654,カレンダマスタ!$I$25:$O$25,1)),
IF($AD654="CS本社",INDEX(カレンダマスタ!$I$36:$O$41,MATCH($G654,カレンダマスタ!$H$36:$H$41,1),MATCH($H654,カレンダマスタ!$I$35:$O$35,1)),
IF($AD654="NS本社",INDEX(カレンダマスタ!$I$94:$O$99,MATCH($G654,カレンダマスタ!$H$95:$H$100,1),MATCH($H654,カレンダマスタ!$I$93:$O$93,1)),
IF($AD654="ODC",INDEX(カレンダマスタ!$I$46:$O$51,MATCH($G654,カレンダマスタ!$H$46:$H$51,1),MATCH($H654,カレンダマスタ!$I$45:$O$45,1)),
IF($AD654="NS東京TC",INDEX(カレンダマスタ!$I$56:$O$61,MATCH($G654,カレンダマスタ!$H$56:$H$61,1),MATCH($H654,カレンダマスタ!$I$55:$O$55,1)),""))))))</f>
        <v/>
      </c>
      <c r="AS654" s="151" t="str">
        <f t="shared" si="206"/>
        <v/>
      </c>
      <c r="AU654" s="153" t="e">
        <f>IF(E654="","",VLOOKUP($E654,カレンダマスタ!$A$4:$E$381,4,FALSE))</f>
        <v>#N/A</v>
      </c>
      <c r="AV654" s="153" t="str">
        <f t="shared" si="212"/>
        <v/>
      </c>
      <c r="AW654" s="153" t="str">
        <f t="shared" si="213"/>
        <v/>
      </c>
      <c r="AX654" s="154" t="e">
        <f t="shared" si="214"/>
        <v>#N/A</v>
      </c>
      <c r="AY654" s="154" t="str">
        <f t="shared" si="215"/>
        <v/>
      </c>
      <c r="AZ654" s="144" t="e">
        <f>IF(AX654&amp;AW654="勤怠未設定","×",IF(AV654="勤怠修正","×",IF(AC654="外注","",IF(AA654="",IF(AY654&lt;&gt;"","×",""),IF(VLOOKUP(AA654,カレンダマスタ!$H$66:$I$83,2,FALSE)&lt;&gt;AY654,"×","OK")))))</f>
        <v>#N/A</v>
      </c>
      <c r="BC654" s="153" t="e">
        <f>IF(E654="","",VLOOKUP($E654,カレンダマスタ!$A$4:$E$381,4,FALSE))</f>
        <v>#N/A</v>
      </c>
      <c r="BD654" s="151" t="str">
        <f>IF(AC654="社員","",IF(AG654=0,"",IF(AD654="NSTC",IF(COUNTIF(カレンダマスタ!$Q$5:$Q$32,G654)=1,"OK","×"),
IF(AD654="NS本社",IF(COUNTIF(カレンダマスタ!$T$5:$T$32,G654)=1,"OK","×"),IF(COUNTIF(カレンダマスタ!$R$5:$R$32,G654)=1,"OK","×")))))</f>
        <v/>
      </c>
      <c r="BE654" s="151" t="str">
        <f>IF(AC654="社員","",IF(G654="","",IF(R654&lt;&gt;"","",IF(AF654="CS","OK",IF(VLOOKUP(E654,カレンダマスタ!$A$5:$D$381,4,FALSE)&gt;0,"",IF(OR(G654*24&gt;10.84,H654*24&lt;14.5)=TRUE,"×","OK"))))))</f>
        <v/>
      </c>
      <c r="BF654" s="151" t="str">
        <f t="shared" si="201"/>
        <v/>
      </c>
      <c r="BG654" s="151" t="str">
        <f t="shared" si="197"/>
        <v/>
      </c>
      <c r="BI654" s="144" t="e">
        <f t="shared" si="207"/>
        <v>#N/A</v>
      </c>
    </row>
    <row r="655" spans="2:61">
      <c r="B655" s="111"/>
      <c r="C655" s="535">
        <v>190576</v>
      </c>
      <c r="D655" s="112" t="s">
        <v>563</v>
      </c>
      <c r="E655" s="582">
        <v>45417</v>
      </c>
      <c r="F655" s="112" t="s">
        <v>370</v>
      </c>
      <c r="G655" s="587"/>
      <c r="H655" s="587"/>
      <c r="I655" s="114"/>
      <c r="J655" s="118"/>
      <c r="K655" s="115"/>
      <c r="L655" s="116"/>
      <c r="M655" s="116"/>
      <c r="N655" s="117"/>
      <c r="O655" s="118"/>
      <c r="P655" s="118"/>
      <c r="Q655" s="118"/>
      <c r="R655" s="119"/>
      <c r="S655" s="120"/>
      <c r="T655" s="433" t="str">
        <f t="shared" si="209"/>
        <v/>
      </c>
      <c r="U655" s="431">
        <f>SUM(T655:T661)</f>
        <v>38.25</v>
      </c>
      <c r="V655" s="431" t="str">
        <f t="shared" si="202"/>
        <v/>
      </c>
      <c r="W655" s="298"/>
      <c r="X655" s="113" t="str">
        <f t="shared" si="208"/>
        <v/>
      </c>
      <c r="Y655" s="113" t="str">
        <f t="shared" si="203"/>
        <v/>
      </c>
      <c r="Z655" s="113" t="str">
        <f t="shared" si="204"/>
        <v/>
      </c>
      <c r="AA655" s="119" t="str">
        <f t="shared" si="211"/>
        <v/>
      </c>
      <c r="AC655" s="190" t="str">
        <f>AC641</f>
        <v>社員</v>
      </c>
      <c r="AD655" s="191">
        <f>AD641</f>
        <v>0</v>
      </c>
      <c r="AE655" s="191">
        <f>AE641</f>
        <v>0</v>
      </c>
      <c r="AF655" s="191" t="str">
        <f>AF641</f>
        <v>CS</v>
      </c>
      <c r="AG655" s="206">
        <f t="shared" si="205"/>
        <v>0</v>
      </c>
      <c r="AI655" s="158" t="str">
        <f>IF(月報!G655&lt;&gt;"",月報!G655,"")</f>
        <v/>
      </c>
      <c r="AJ655" s="122" t="str">
        <f>IF(月報!W655&lt;&gt;"",月報!W655*24,"")</f>
        <v/>
      </c>
      <c r="AK655" s="122" t="str">
        <f>IF(月報!P655&lt;&gt;"",月報!P655,"")</f>
        <v/>
      </c>
      <c r="AL655" s="122" t="str">
        <f>IF(月報!Q655&lt;&gt;"",IF(月報!Q655="平日残","",月報!Q655),"")</f>
        <v/>
      </c>
      <c r="AM655" s="122"/>
      <c r="AN655" s="122" t="e">
        <f t="shared" si="210"/>
        <v>#N/A</v>
      </c>
      <c r="AO655" s="122" t="e">
        <f>IF($E655="","",VLOOKUP($E655,カレンダマスタ!$A$5:$E$381,5,FALSE))</f>
        <v>#N/A</v>
      </c>
      <c r="AQ655" s="195" t="str">
        <f>IF(G655="","",IF(VLOOKUP(E655,カレンダマスタ!$A$5:$D$381,4,FALSE)=0,"",1))</f>
        <v/>
      </c>
      <c r="AR655" s="123" t="str">
        <f>IF($G655="","",IF($AD655="NSTC",INDEX(カレンダマスタ!$I$26:$O$31,MATCH($G655,カレンダマスタ!$H$26:$H$31,1),MATCH($H655,カレンダマスタ!$I$25:$O$25,1)),
IF($AD655="CS本社",INDEX(カレンダマスタ!$I$36:$O$41,MATCH($G655,カレンダマスタ!$H$36:$H$41,1),MATCH($H655,カレンダマスタ!$I$35:$O$35,1)),
IF($AD655="NS本社",INDEX(カレンダマスタ!$I$94:$O$99,MATCH($G655,カレンダマスタ!$H$95:$H$100,1),MATCH($H655,カレンダマスタ!$I$93:$O$93,1)),
IF($AD655="ODC",INDEX(カレンダマスタ!$I$46:$O$51,MATCH($G655,カレンダマスタ!$H$46:$H$51,1),MATCH($H655,カレンダマスタ!$I$45:$O$45,1)),
IF($AD655="NS東京TC",INDEX(カレンダマスタ!$I$56:$O$61,MATCH($G655,カレンダマスタ!$H$56:$H$61,1),MATCH($H655,カレンダマスタ!$I$55:$O$55,1)),""))))))</f>
        <v/>
      </c>
      <c r="AS655" s="122" t="str">
        <f t="shared" si="206"/>
        <v/>
      </c>
      <c r="AU655" s="124" t="e">
        <f>IF(E655="","",VLOOKUP($E655,カレンダマスタ!$A$4:$E$381,4,FALSE))</f>
        <v>#N/A</v>
      </c>
      <c r="AV655" s="124" t="str">
        <f t="shared" si="212"/>
        <v/>
      </c>
      <c r="AW655" s="124" t="str">
        <f t="shared" si="213"/>
        <v/>
      </c>
      <c r="AX655" s="125" t="e">
        <f t="shared" si="214"/>
        <v>#N/A</v>
      </c>
      <c r="AY655" s="125" t="str">
        <f t="shared" si="215"/>
        <v/>
      </c>
      <c r="AZ655" s="114" t="e">
        <f>IF(AX655&amp;AW655="勤怠未設定","×",IF(AV655="勤怠修正","×",IF(AC655="外注","",IF(AA655="",IF(AY655&lt;&gt;"","×",""),IF(VLOOKUP(AA655,カレンダマスタ!$H$66:$I$83,2,FALSE)&lt;&gt;AY655,"×","OK")))))</f>
        <v>#N/A</v>
      </c>
      <c r="BC655" s="124" t="e">
        <f>IF(E655="","",VLOOKUP($E655,カレンダマスタ!$A$4:$E$381,4,FALSE))</f>
        <v>#N/A</v>
      </c>
      <c r="BD655" s="122" t="str">
        <f>IF(AC655="社員","",IF(AG655=0,"",IF(AD655="NSTC",IF(COUNTIF(カレンダマスタ!$Q$5:$Q$32,G655)=1,"OK","×"),
IF(AD655="NS本社",IF(COUNTIF(カレンダマスタ!$T$5:$T$32,G655)=1,"OK","×"),IF(COUNTIF(カレンダマスタ!$R$5:$R$32,G655)=1,"OK","×")))))</f>
        <v/>
      </c>
      <c r="BE655" s="122" t="str">
        <f>IF(AC655="社員","",IF(G655="","",IF(R655&lt;&gt;"","",IF(AF655="CS","OK",IF(VLOOKUP(E655,カレンダマスタ!$A$5:$D$381,4,FALSE)&gt;0,"",IF(OR(G655*24&gt;10.84,H655*24&lt;14.5)=TRUE,"×","OK"))))))</f>
        <v/>
      </c>
      <c r="BF655" s="122" t="str">
        <f t="shared" si="201"/>
        <v/>
      </c>
      <c r="BG655" s="122" t="str">
        <f t="shared" si="197"/>
        <v/>
      </c>
      <c r="BI655" s="114" t="e">
        <f t="shared" si="207"/>
        <v>#N/A</v>
      </c>
    </row>
    <row r="656" spans="2:61">
      <c r="B656" s="111"/>
      <c r="C656" s="536">
        <v>190576</v>
      </c>
      <c r="D656" s="128" t="s">
        <v>563</v>
      </c>
      <c r="E656" s="583">
        <v>45418</v>
      </c>
      <c r="F656" s="128" t="s">
        <v>201</v>
      </c>
      <c r="G656" s="588"/>
      <c r="H656" s="588"/>
      <c r="I656" s="130"/>
      <c r="J656" s="139"/>
      <c r="K656" s="131"/>
      <c r="L656" s="132"/>
      <c r="M656" s="132"/>
      <c r="N656" s="141"/>
      <c r="O656" s="139"/>
      <c r="P656" s="139"/>
      <c r="Q656" s="139"/>
      <c r="R656" s="133"/>
      <c r="S656" s="134"/>
      <c r="T656" s="434" t="str">
        <f t="shared" si="209"/>
        <v/>
      </c>
      <c r="U656" s="429"/>
      <c r="V656" s="429" t="str">
        <f t="shared" si="202"/>
        <v/>
      </c>
      <c r="W656" s="298"/>
      <c r="X656" s="129" t="str">
        <f t="shared" si="208"/>
        <v/>
      </c>
      <c r="Y656" s="129" t="str">
        <f t="shared" si="203"/>
        <v/>
      </c>
      <c r="Z656" s="129" t="str">
        <f t="shared" si="204"/>
        <v/>
      </c>
      <c r="AA656" s="133" t="str">
        <f t="shared" si="211"/>
        <v/>
      </c>
      <c r="AC656" s="186" t="str">
        <f>AC641</f>
        <v>社員</v>
      </c>
      <c r="AD656" s="187">
        <f>AD641</f>
        <v>0</v>
      </c>
      <c r="AE656" s="187">
        <f>AE641</f>
        <v>0</v>
      </c>
      <c r="AF656" s="187" t="str">
        <f>AF641</f>
        <v>CS</v>
      </c>
      <c r="AG656" s="204">
        <f t="shared" si="205"/>
        <v>0</v>
      </c>
      <c r="AI656" s="135" t="str">
        <f>IF(月報!G656&lt;&gt;"",月報!G656,"")</f>
        <v/>
      </c>
      <c r="AJ656" s="126" t="str">
        <f>IF(月報!W656&lt;&gt;"",月報!W656*24,"")</f>
        <v/>
      </c>
      <c r="AK656" s="126" t="str">
        <f>IF(月報!P656&lt;&gt;"",月報!P656,"")</f>
        <v/>
      </c>
      <c r="AL656" s="126" t="str">
        <f>IF(月報!Q656&lt;&gt;"",IF(月報!Q656="平日残","",月報!Q656),"")</f>
        <v/>
      </c>
      <c r="AM656" s="126"/>
      <c r="AN656" s="126" t="e">
        <f t="shared" si="210"/>
        <v>#N/A</v>
      </c>
      <c r="AO656" s="126" t="e">
        <f>IF($E656="","",VLOOKUP($E656,カレンダマスタ!$A$5:$E$381,5,FALSE))</f>
        <v>#N/A</v>
      </c>
      <c r="AQ656" s="196" t="str">
        <f>IF(G656="","",IF(VLOOKUP(E656,カレンダマスタ!$A$5:$D$381,4,FALSE)=0,"",1))</f>
        <v/>
      </c>
      <c r="AR656" s="136" t="str">
        <f>IF($G656="","",IF($AD656="NSTC",INDEX(カレンダマスタ!$I$26:$O$31,MATCH($G656,カレンダマスタ!$H$26:$H$31,1),MATCH($H656,カレンダマスタ!$I$25:$O$25,1)),
IF($AD656="CS本社",INDEX(カレンダマスタ!$I$36:$O$41,MATCH($G656,カレンダマスタ!$H$36:$H$41,1),MATCH($H656,カレンダマスタ!$I$35:$O$35,1)),
IF($AD656="NS本社",INDEX(カレンダマスタ!$I$94:$O$99,MATCH($G656,カレンダマスタ!$H$95:$H$100,1),MATCH($H656,カレンダマスタ!$I$93:$O$93,1)),
IF($AD656="ODC",INDEX(カレンダマスタ!$I$46:$O$51,MATCH($G656,カレンダマスタ!$H$46:$H$51,1),MATCH($H656,カレンダマスタ!$I$45:$O$45,1)),
IF($AD656="NS東京TC",INDEX(カレンダマスタ!$I$56:$O$61,MATCH($G656,カレンダマスタ!$H$56:$H$61,1),MATCH($H656,カレンダマスタ!$I$55:$O$55,1)),""))))))</f>
        <v/>
      </c>
      <c r="AS656" s="126" t="str">
        <f t="shared" si="206"/>
        <v/>
      </c>
      <c r="AU656" s="137" t="e">
        <f>IF(E656="","",VLOOKUP($E656,カレンダマスタ!$A$4:$E$381,4,FALSE))</f>
        <v>#N/A</v>
      </c>
      <c r="AV656" s="137" t="str">
        <f t="shared" si="212"/>
        <v/>
      </c>
      <c r="AW656" s="137" t="str">
        <f t="shared" si="213"/>
        <v/>
      </c>
      <c r="AX656" s="138" t="e">
        <f t="shared" si="214"/>
        <v>#N/A</v>
      </c>
      <c r="AY656" s="138" t="str">
        <f t="shared" si="215"/>
        <v/>
      </c>
      <c r="AZ656" s="130" t="e">
        <f>IF(AX656&amp;AW656="勤怠未設定","×",IF(AV656="勤怠修正","×",IF(AC656="外注","",IF(AA656="",IF(AY656&lt;&gt;"","×",""),IF(VLOOKUP(AA656,カレンダマスタ!$H$66:$I$83,2,FALSE)&lt;&gt;AY656,"×","OK")))))</f>
        <v>#N/A</v>
      </c>
      <c r="BC656" s="137" t="e">
        <f>IF(E656="","",VLOOKUP($E656,カレンダマスタ!$A$4:$E$381,4,FALSE))</f>
        <v>#N/A</v>
      </c>
      <c r="BD656" s="126" t="str">
        <f>IF(AC656="社員","",IF(AG656=0,"",IF(AD656="NSTC",IF(COUNTIF(カレンダマスタ!$Q$5:$Q$32,G656)=1,"OK","×"),
IF(AD656="NS本社",IF(COUNTIF(カレンダマスタ!$T$5:$T$32,G656)=1,"OK","×"),IF(COUNTIF(カレンダマスタ!$R$5:$R$32,G656)=1,"OK","×")))))</f>
        <v/>
      </c>
      <c r="BE656" s="126" t="str">
        <f>IF(AC656="社員","",IF(G656="","",IF(R656&lt;&gt;"","",IF(AF656="CS","OK",IF(VLOOKUP(E656,カレンダマスタ!$A$5:$D$381,4,FALSE)&gt;0,"",IF(OR(G656*24&gt;10.84,H656*24&lt;14.5)=TRUE,"×","OK"))))))</f>
        <v/>
      </c>
      <c r="BF656" s="126" t="str">
        <f t="shared" si="201"/>
        <v/>
      </c>
      <c r="BG656" s="126" t="str">
        <f t="shared" si="197"/>
        <v/>
      </c>
      <c r="BI656" s="130" t="e">
        <f t="shared" si="207"/>
        <v>#N/A</v>
      </c>
    </row>
    <row r="657" spans="2:61">
      <c r="B657" s="111"/>
      <c r="C657" s="536">
        <v>190576</v>
      </c>
      <c r="D657" s="128" t="s">
        <v>563</v>
      </c>
      <c r="E657" s="583">
        <v>45419</v>
      </c>
      <c r="F657" s="128" t="s">
        <v>203</v>
      </c>
      <c r="G657" s="588">
        <v>0.375</v>
      </c>
      <c r="H657" s="588">
        <v>0.875</v>
      </c>
      <c r="I657" s="130" t="s">
        <v>200</v>
      </c>
      <c r="J657" s="139">
        <v>11</v>
      </c>
      <c r="K657" s="131"/>
      <c r="L657" s="132"/>
      <c r="M657" s="132"/>
      <c r="N657" s="141"/>
      <c r="O657" s="139">
        <v>8</v>
      </c>
      <c r="P657" s="139">
        <v>3</v>
      </c>
      <c r="Q657" s="139"/>
      <c r="R657" s="133"/>
      <c r="S657" s="134" t="s">
        <v>594</v>
      </c>
      <c r="T657" s="434">
        <f t="shared" si="209"/>
        <v>11</v>
      </c>
      <c r="U657" s="429"/>
      <c r="V657" s="429" t="str">
        <f t="shared" si="202"/>
        <v/>
      </c>
      <c r="W657" s="298"/>
      <c r="X657" s="129">
        <f t="shared" si="208"/>
        <v>0.33333333333333331</v>
      </c>
      <c r="Y657" s="129">
        <f t="shared" si="203"/>
        <v>0.125</v>
      </c>
      <c r="Z657" s="129" t="str">
        <f t="shared" si="204"/>
        <v/>
      </c>
      <c r="AA657" s="133" t="str">
        <f t="shared" si="211"/>
        <v/>
      </c>
      <c r="AC657" s="186" t="str">
        <f>AC641</f>
        <v>社員</v>
      </c>
      <c r="AD657" s="187">
        <f>AD641</f>
        <v>0</v>
      </c>
      <c r="AE657" s="187">
        <f>AE641</f>
        <v>0</v>
      </c>
      <c r="AF657" s="187" t="str">
        <f>AF641</f>
        <v>CS</v>
      </c>
      <c r="AG657" s="204" t="e">
        <f t="shared" si="205"/>
        <v>#N/A</v>
      </c>
      <c r="AI657" s="135" t="str">
        <f>IF(月報!G657&lt;&gt;"",月報!G657,"")</f>
        <v/>
      </c>
      <c r="AJ657" s="126">
        <f>IF(月報!W657&lt;&gt;"",月報!W657*24,"")</f>
        <v>11.083333333333334</v>
      </c>
      <c r="AK657" s="126" t="str">
        <f>IF(月報!P657&lt;&gt;"",月報!P657,"")</f>
        <v/>
      </c>
      <c r="AL657" s="126" t="str">
        <f>IF(月報!Q657&lt;&gt;"",IF(月報!Q657="平日残","",月報!Q657),"")</f>
        <v/>
      </c>
      <c r="AM657" s="126"/>
      <c r="AN657" s="126" t="e">
        <f t="shared" si="210"/>
        <v>#N/A</v>
      </c>
      <c r="AO657" s="126" t="e">
        <f>IF($E657="","",VLOOKUP($E657,カレンダマスタ!$A$5:$E$381,5,FALSE))</f>
        <v>#N/A</v>
      </c>
      <c r="AQ657" s="196" t="e">
        <f>IF(G657="","",IF(VLOOKUP(E657,カレンダマスタ!$A$5:$D$381,4,FALSE)=0,"",1))</f>
        <v>#N/A</v>
      </c>
      <c r="AR657" s="136" t="str">
        <f>IF($G657="","",IF($AD657="NSTC",INDEX(カレンダマスタ!$I$26:$O$31,MATCH($G657,カレンダマスタ!$H$26:$H$31,1),MATCH($H657,カレンダマスタ!$I$25:$O$25,1)),
IF($AD657="CS本社",INDEX(カレンダマスタ!$I$36:$O$41,MATCH($G657,カレンダマスタ!$H$36:$H$41,1),MATCH($H657,カレンダマスタ!$I$35:$O$35,1)),
IF($AD657="NS本社",INDEX(カレンダマスタ!$I$94:$O$99,MATCH($G657,カレンダマスタ!$H$95:$H$100,1),MATCH($H657,カレンダマスタ!$I$93:$O$93,1)),
IF($AD657="ODC",INDEX(カレンダマスタ!$I$46:$O$51,MATCH($G657,カレンダマスタ!$H$46:$H$51,1),MATCH($H657,カレンダマスタ!$I$45:$O$45,1)),
IF($AD657="NS東京TC",INDEX(カレンダマスタ!$I$56:$O$61,MATCH($G657,カレンダマスタ!$H$56:$H$61,1),MATCH($H657,カレンダマスタ!$I$55:$O$55,1)),""))))))</f>
        <v/>
      </c>
      <c r="AS657" s="126" t="str">
        <f t="shared" si="206"/>
        <v/>
      </c>
      <c r="AU657" s="137" t="e">
        <f>IF(E657="","",VLOOKUP($E657,カレンダマスタ!$A$4:$E$381,4,FALSE))</f>
        <v>#N/A</v>
      </c>
      <c r="AV657" s="137" t="str">
        <f t="shared" si="212"/>
        <v/>
      </c>
      <c r="AW657" s="137" t="str">
        <f t="shared" si="213"/>
        <v/>
      </c>
      <c r="AX657" s="138" t="e">
        <f t="shared" si="214"/>
        <v>#N/A</v>
      </c>
      <c r="AY657" s="138" t="str">
        <f t="shared" si="215"/>
        <v/>
      </c>
      <c r="AZ657" s="130" t="e">
        <f>IF(AX657&amp;AW657="勤怠未設定","×",IF(AV657="勤怠修正","×",IF(AC657="外注","",IF(AA657="",IF(AY657&lt;&gt;"","×",""),IF(VLOOKUP(AA657,カレンダマスタ!$H$66:$I$83,2,FALSE)&lt;&gt;AY657,"×","OK")))))</f>
        <v>#N/A</v>
      </c>
      <c r="BC657" s="137" t="e">
        <f>IF(E657="","",VLOOKUP($E657,カレンダマスタ!$A$4:$E$381,4,FALSE))</f>
        <v>#N/A</v>
      </c>
      <c r="BD657" s="126" t="str">
        <f>IF(AC657="社員","",IF(AG657=0,"",IF(AD657="NSTC",IF(COUNTIF(カレンダマスタ!$Q$5:$Q$32,G657)=1,"OK","×"),
IF(AD657="NS本社",IF(COUNTIF(カレンダマスタ!$T$5:$T$32,G657)=1,"OK","×"),IF(COUNTIF(カレンダマスタ!$R$5:$R$32,G657)=1,"OK","×")))))</f>
        <v/>
      </c>
      <c r="BE657" s="126" t="str">
        <f>IF(AC657="社員","",IF(G657="","",IF(R657&lt;&gt;"","",IF(AF657="CS","OK",IF(VLOOKUP(E657,カレンダマスタ!$A$5:$D$381,4,FALSE)&gt;0,"",IF(OR(G657*24&gt;10.84,H657*24&lt;14.5)=TRUE,"×","OK"))))))</f>
        <v/>
      </c>
      <c r="BF657" s="126" t="str">
        <f t="shared" si="201"/>
        <v/>
      </c>
      <c r="BG657" s="126" t="str">
        <f t="shared" si="197"/>
        <v>OK</v>
      </c>
      <c r="BI657" s="130" t="e">
        <f t="shared" si="207"/>
        <v>#N/A</v>
      </c>
    </row>
    <row r="658" spans="2:61">
      <c r="B658" s="111"/>
      <c r="C658" s="536">
        <v>190576</v>
      </c>
      <c r="D658" s="128" t="s">
        <v>563</v>
      </c>
      <c r="E658" s="583">
        <v>45420</v>
      </c>
      <c r="F658" s="128" t="s">
        <v>204</v>
      </c>
      <c r="G658" s="588">
        <v>0.375</v>
      </c>
      <c r="H658" s="588">
        <v>0.75</v>
      </c>
      <c r="I658" s="130" t="s">
        <v>200</v>
      </c>
      <c r="J658" s="139">
        <v>8</v>
      </c>
      <c r="K658" s="131"/>
      <c r="L658" s="132"/>
      <c r="M658" s="132"/>
      <c r="N658" s="141"/>
      <c r="O658" s="139">
        <v>4</v>
      </c>
      <c r="P658" s="139"/>
      <c r="Q658" s="139">
        <v>4</v>
      </c>
      <c r="R658" s="133" t="s">
        <v>445</v>
      </c>
      <c r="S658" s="134"/>
      <c r="T658" s="434">
        <f t="shared" si="209"/>
        <v>8</v>
      </c>
      <c r="U658" s="429"/>
      <c r="V658" s="429" t="str">
        <f t="shared" si="202"/>
        <v/>
      </c>
      <c r="W658" s="298"/>
      <c r="X658" s="129">
        <f t="shared" si="208"/>
        <v>0.16666666666666666</v>
      </c>
      <c r="Y658" s="129" t="str">
        <f t="shared" si="203"/>
        <v/>
      </c>
      <c r="Z658" s="129">
        <f t="shared" si="204"/>
        <v>0.16666666666666666</v>
      </c>
      <c r="AA658" s="133" t="e">
        <f t="shared" si="211"/>
        <v>#N/A</v>
      </c>
      <c r="AC658" s="186" t="str">
        <f>AC641</f>
        <v>社員</v>
      </c>
      <c r="AD658" s="187">
        <f>AD641</f>
        <v>0</v>
      </c>
      <c r="AE658" s="187">
        <f>AE641</f>
        <v>0</v>
      </c>
      <c r="AF658" s="187" t="str">
        <f>AF641</f>
        <v>CS</v>
      </c>
      <c r="AG658" s="204" t="e">
        <f t="shared" si="205"/>
        <v>#N/A</v>
      </c>
      <c r="AI658" s="140" t="str">
        <f>IF(月報!G658&lt;&gt;"",月報!G658,"")</f>
        <v/>
      </c>
      <c r="AJ658" s="126">
        <f>IF(月報!W658&lt;&gt;"",月報!W658*24,"")</f>
        <v>8</v>
      </c>
      <c r="AK658" s="126" t="str">
        <f>IF(月報!P658&lt;&gt;"",月報!P658,"")</f>
        <v>２半</v>
      </c>
      <c r="AL658" s="126" t="str">
        <f>IF(月報!Q658&lt;&gt;"",IF(月報!Q658="平日残","",月報!Q658),"")</f>
        <v/>
      </c>
      <c r="AM658" s="126"/>
      <c r="AN658" s="126" t="e">
        <f t="shared" si="210"/>
        <v>#N/A</v>
      </c>
      <c r="AO658" s="126" t="e">
        <f>IF($E658="","",VLOOKUP($E658,カレンダマスタ!$A$5:$E$381,5,FALSE))</f>
        <v>#N/A</v>
      </c>
      <c r="AQ658" s="196" t="e">
        <f>IF(G658="","",IF(VLOOKUP(E658,カレンダマスタ!$A$5:$D$381,4,FALSE)=0,"",1))</f>
        <v>#N/A</v>
      </c>
      <c r="AR658" s="136" t="str">
        <f>IF($G658="","",IF($AD658="NSTC",INDEX(カレンダマスタ!$I$26:$O$31,MATCH($G658,カレンダマスタ!$H$26:$H$31,1),MATCH($H658,カレンダマスタ!$I$25:$O$25,1)),
IF($AD658="CS本社",INDEX(カレンダマスタ!$I$36:$O$41,MATCH($G658,カレンダマスタ!$H$36:$H$41,1),MATCH($H658,カレンダマスタ!$I$35:$O$35,1)),
IF($AD658="NS本社",INDEX(カレンダマスタ!$I$94:$O$99,MATCH($G658,カレンダマスタ!$H$95:$H$100,1),MATCH($H658,カレンダマスタ!$I$93:$O$93,1)),
IF($AD658="ODC",INDEX(カレンダマスタ!$I$46:$O$51,MATCH($G658,カレンダマスタ!$H$46:$H$51,1),MATCH($H658,カレンダマスタ!$I$45:$O$45,1)),
IF($AD658="NS東京TC",INDEX(カレンダマスタ!$I$56:$O$61,MATCH($G658,カレンダマスタ!$H$56:$H$61,1),MATCH($H658,カレンダマスタ!$I$55:$O$55,1)),""))))))</f>
        <v/>
      </c>
      <c r="AS658" s="126" t="str">
        <f t="shared" si="206"/>
        <v/>
      </c>
      <c r="AU658" s="137" t="e">
        <f>IF(E658="","",VLOOKUP($E658,カレンダマスタ!$A$4:$E$381,4,FALSE))</f>
        <v>#N/A</v>
      </c>
      <c r="AV658" s="137" t="e">
        <f t="shared" si="212"/>
        <v>#N/A</v>
      </c>
      <c r="AW658" s="137" t="str">
        <f t="shared" si="213"/>
        <v/>
      </c>
      <c r="AX658" s="138" t="e">
        <f t="shared" si="214"/>
        <v>#N/A</v>
      </c>
      <c r="AY658" s="138" t="str">
        <f t="shared" si="215"/>
        <v>２半</v>
      </c>
      <c r="AZ658" s="130" t="e">
        <f>IF(AX658&amp;AW658="勤怠未設定","×",IF(AV658="勤怠修正","×",IF(AC658="外注","",IF(AA658="",IF(AY658&lt;&gt;"","×",""),IF(VLOOKUP(AA658,カレンダマスタ!$H$66:$I$83,2,FALSE)&lt;&gt;AY658,"×","OK")))))</f>
        <v>#N/A</v>
      </c>
      <c r="BC658" s="137" t="e">
        <f>IF(E658="","",VLOOKUP($E658,カレンダマスタ!$A$4:$E$381,4,FALSE))</f>
        <v>#N/A</v>
      </c>
      <c r="BD658" s="126" t="str">
        <f>IF(AC658="社員","",IF(AG658=0,"",IF(AD658="NSTC",IF(COUNTIF(カレンダマスタ!$Q$5:$Q$32,G658)=1,"OK","×"),
IF(AD658="NS本社",IF(COUNTIF(カレンダマスタ!$T$5:$T$32,G658)=1,"OK","×"),IF(COUNTIF(カレンダマスタ!$R$5:$R$32,G658)=1,"OK","×")))))</f>
        <v/>
      </c>
      <c r="BE658" s="126" t="str">
        <f>IF(AC658="社員","",IF(G658="","",IF(R658&lt;&gt;"","",IF(AF658="CS","OK",IF(VLOOKUP(E658,カレンダマスタ!$A$5:$D$381,4,FALSE)&gt;0,"",IF(OR(G658*24&gt;10.84,H658*24&lt;14.5)=TRUE,"×","OK"))))))</f>
        <v/>
      </c>
      <c r="BF658" s="126" t="str">
        <f t="shared" si="201"/>
        <v/>
      </c>
      <c r="BG658" s="126" t="str">
        <f t="shared" si="197"/>
        <v>×</v>
      </c>
      <c r="BI658" s="130" t="e">
        <f t="shared" si="207"/>
        <v>#N/A</v>
      </c>
    </row>
    <row r="659" spans="2:61">
      <c r="B659" s="111"/>
      <c r="C659" s="536">
        <v>190576</v>
      </c>
      <c r="D659" s="128" t="s">
        <v>563</v>
      </c>
      <c r="E659" s="583">
        <v>45421</v>
      </c>
      <c r="F659" s="128" t="s">
        <v>205</v>
      </c>
      <c r="G659" s="588">
        <v>0.375</v>
      </c>
      <c r="H659" s="588">
        <v>0.83333333333333337</v>
      </c>
      <c r="I659" s="130" t="s">
        <v>200</v>
      </c>
      <c r="J659" s="139">
        <v>10</v>
      </c>
      <c r="K659" s="131"/>
      <c r="L659" s="132"/>
      <c r="M659" s="132"/>
      <c r="N659" s="141"/>
      <c r="O659" s="139">
        <v>8</v>
      </c>
      <c r="P659" s="139">
        <v>2</v>
      </c>
      <c r="Q659" s="139"/>
      <c r="R659" s="133"/>
      <c r="S659" s="134" t="s">
        <v>594</v>
      </c>
      <c r="T659" s="434">
        <f t="shared" si="209"/>
        <v>10</v>
      </c>
      <c r="U659" s="429"/>
      <c r="V659" s="429" t="str">
        <f t="shared" si="202"/>
        <v/>
      </c>
      <c r="W659" s="298"/>
      <c r="X659" s="129">
        <f t="shared" si="208"/>
        <v>0.33333333333333331</v>
      </c>
      <c r="Y659" s="129">
        <f t="shared" si="203"/>
        <v>8.3333333333333329E-2</v>
      </c>
      <c r="Z659" s="129" t="str">
        <f t="shared" si="204"/>
        <v/>
      </c>
      <c r="AA659" s="133" t="str">
        <f t="shared" si="211"/>
        <v/>
      </c>
      <c r="AC659" s="186" t="str">
        <f>AC641</f>
        <v>社員</v>
      </c>
      <c r="AD659" s="187">
        <f>AD641</f>
        <v>0</v>
      </c>
      <c r="AE659" s="187">
        <f>AE641</f>
        <v>0</v>
      </c>
      <c r="AF659" s="187" t="str">
        <f>AF641</f>
        <v>CS</v>
      </c>
      <c r="AG659" s="204" t="e">
        <f t="shared" si="205"/>
        <v>#N/A</v>
      </c>
      <c r="AI659" s="140" t="str">
        <f>IF(月報!G659&lt;&gt;"",月報!G659,"")</f>
        <v/>
      </c>
      <c r="AJ659" s="126">
        <f>IF(月報!W659&lt;&gt;"",月報!W659*24,"")</f>
        <v>10.083333333333334</v>
      </c>
      <c r="AK659" s="126" t="str">
        <f>IF(月報!P659&lt;&gt;"",月報!P659,"")</f>
        <v/>
      </c>
      <c r="AL659" s="126" t="str">
        <f>IF(月報!Q659&lt;&gt;"",IF(月報!Q659="平日残","",月報!Q659),"")</f>
        <v/>
      </c>
      <c r="AM659" s="126"/>
      <c r="AN659" s="126" t="e">
        <f t="shared" si="210"/>
        <v>#N/A</v>
      </c>
      <c r="AO659" s="126" t="e">
        <f>IF($E659="","",VLOOKUP($E659,カレンダマスタ!$A$5:$E$381,5,FALSE))</f>
        <v>#N/A</v>
      </c>
      <c r="AQ659" s="196" t="e">
        <f>IF(G659="","",IF(VLOOKUP(E659,カレンダマスタ!$A$5:$D$381,4,FALSE)=0,"",1))</f>
        <v>#N/A</v>
      </c>
      <c r="AR659" s="136" t="str">
        <f>IF($G659="","",IF($AD659="NSTC",INDEX(カレンダマスタ!$I$26:$O$31,MATCH($G659,カレンダマスタ!$H$26:$H$31,1),MATCH($H659,カレンダマスタ!$I$25:$O$25,1)),
IF($AD659="CS本社",INDEX(カレンダマスタ!$I$36:$O$41,MATCH($G659,カレンダマスタ!$H$36:$H$41,1),MATCH($H659,カレンダマスタ!$I$35:$O$35,1)),
IF($AD659="NS本社",INDEX(カレンダマスタ!$I$94:$O$99,MATCH($G659,カレンダマスタ!$H$95:$H$100,1),MATCH($H659,カレンダマスタ!$I$93:$O$93,1)),
IF($AD659="ODC",INDEX(カレンダマスタ!$I$46:$O$51,MATCH($G659,カレンダマスタ!$H$46:$H$51,1),MATCH($H659,カレンダマスタ!$I$45:$O$45,1)),
IF($AD659="NS東京TC",INDEX(カレンダマスタ!$I$56:$O$61,MATCH($G659,カレンダマスタ!$H$56:$H$61,1),MATCH($H659,カレンダマスタ!$I$55:$O$55,1)),""))))))</f>
        <v/>
      </c>
      <c r="AS659" s="126" t="str">
        <f t="shared" si="206"/>
        <v/>
      </c>
      <c r="AU659" s="137" t="e">
        <f>IF(E659="","",VLOOKUP($E659,カレンダマスタ!$A$4:$E$381,4,FALSE))</f>
        <v>#N/A</v>
      </c>
      <c r="AV659" s="137" t="str">
        <f t="shared" si="212"/>
        <v/>
      </c>
      <c r="AW659" s="137" t="str">
        <f t="shared" si="213"/>
        <v/>
      </c>
      <c r="AX659" s="138" t="e">
        <f t="shared" si="214"/>
        <v>#N/A</v>
      </c>
      <c r="AY659" s="138" t="str">
        <f t="shared" si="215"/>
        <v/>
      </c>
      <c r="AZ659" s="130" t="e">
        <f>IF(AX659&amp;AW659="勤怠未設定","×",IF(AV659="勤怠修正","×",IF(AC659="外注","",IF(AA659="",IF(AY659&lt;&gt;"","×",""),IF(VLOOKUP(AA659,カレンダマスタ!$H$66:$I$83,2,FALSE)&lt;&gt;AY659,"×","OK")))))</f>
        <v>#N/A</v>
      </c>
      <c r="BC659" s="137" t="e">
        <f>IF(E659="","",VLOOKUP($E659,カレンダマスタ!$A$4:$E$381,4,FALSE))</f>
        <v>#N/A</v>
      </c>
      <c r="BD659" s="126" t="str">
        <f>IF(AC659="社員","",IF(AG659=0,"",IF(AD659="NSTC",IF(COUNTIF(カレンダマスタ!$Q$5:$Q$32,G659)=1,"OK","×"),
IF(AD659="NS本社",IF(COUNTIF(カレンダマスタ!$T$5:$T$32,G659)=1,"OK","×"),IF(COUNTIF(カレンダマスタ!$R$5:$R$32,G659)=1,"OK","×")))))</f>
        <v/>
      </c>
      <c r="BE659" s="126" t="str">
        <f>IF(AC659="社員","",IF(G659="","",IF(R659&lt;&gt;"","",IF(AF659="CS","OK",IF(VLOOKUP(E659,カレンダマスタ!$A$5:$D$381,4,FALSE)&gt;0,"",IF(OR(G659*24&gt;10.84,H659*24&lt;14.5)=TRUE,"×","OK"))))))</f>
        <v/>
      </c>
      <c r="BF659" s="126" t="str">
        <f t="shared" si="201"/>
        <v/>
      </c>
      <c r="BG659" s="126" t="str">
        <f t="shared" si="197"/>
        <v>OK</v>
      </c>
      <c r="BI659" s="130" t="e">
        <f t="shared" si="207"/>
        <v>#N/A</v>
      </c>
    </row>
    <row r="660" spans="2:61">
      <c r="B660" s="111"/>
      <c r="C660" s="536">
        <v>190576</v>
      </c>
      <c r="D660" s="128" t="s">
        <v>563</v>
      </c>
      <c r="E660" s="583">
        <v>45422</v>
      </c>
      <c r="F660" s="128" t="s">
        <v>199</v>
      </c>
      <c r="G660" s="588">
        <v>0.375</v>
      </c>
      <c r="H660" s="588">
        <v>0.80208333333333337</v>
      </c>
      <c r="I660" s="130" t="s">
        <v>200</v>
      </c>
      <c r="J660" s="139">
        <v>9.25</v>
      </c>
      <c r="K660" s="131"/>
      <c r="L660" s="132"/>
      <c r="M660" s="132"/>
      <c r="N660" s="141"/>
      <c r="O660" s="139">
        <v>8</v>
      </c>
      <c r="P660" s="139">
        <v>1.25</v>
      </c>
      <c r="Q660" s="139"/>
      <c r="R660" s="133"/>
      <c r="S660" s="134" t="s">
        <v>594</v>
      </c>
      <c r="T660" s="434">
        <f t="shared" si="209"/>
        <v>9.25</v>
      </c>
      <c r="U660" s="429"/>
      <c r="V660" s="429" t="str">
        <f t="shared" si="202"/>
        <v/>
      </c>
      <c r="W660" s="298"/>
      <c r="X660" s="129">
        <f t="shared" si="208"/>
        <v>0.33333333333333331</v>
      </c>
      <c r="Y660" s="129">
        <f t="shared" si="203"/>
        <v>5.2083333333333336E-2</v>
      </c>
      <c r="Z660" s="129" t="str">
        <f t="shared" si="204"/>
        <v/>
      </c>
      <c r="AA660" s="133" t="str">
        <f t="shared" si="211"/>
        <v/>
      </c>
      <c r="AC660" s="186" t="str">
        <f>AC641</f>
        <v>社員</v>
      </c>
      <c r="AD660" s="187">
        <f>AD641</f>
        <v>0</v>
      </c>
      <c r="AE660" s="187">
        <f>AE641</f>
        <v>0</v>
      </c>
      <c r="AF660" s="187" t="str">
        <f>AF641</f>
        <v>CS</v>
      </c>
      <c r="AG660" s="204" t="e">
        <f t="shared" si="205"/>
        <v>#N/A</v>
      </c>
      <c r="AI660" s="140" t="str">
        <f>IF(月報!G660&lt;&gt;"",月報!G660,"")</f>
        <v/>
      </c>
      <c r="AJ660" s="126">
        <f>IF(月報!W660&lt;&gt;"",月報!W660*24,"")</f>
        <v>9.3333333333333339</v>
      </c>
      <c r="AK660" s="126" t="str">
        <f>IF(月報!P660&lt;&gt;"",月報!P660,"")</f>
        <v/>
      </c>
      <c r="AL660" s="126" t="str">
        <f>IF(月報!Q660&lt;&gt;"",IF(月報!Q660="平日残","",月報!Q660),"")</f>
        <v/>
      </c>
      <c r="AM660" s="126"/>
      <c r="AN660" s="126" t="e">
        <f t="shared" si="210"/>
        <v>#N/A</v>
      </c>
      <c r="AO660" s="126" t="e">
        <f>IF($E660="","",VLOOKUP($E660,カレンダマスタ!$A$5:$E$381,5,FALSE))</f>
        <v>#N/A</v>
      </c>
      <c r="AQ660" s="196" t="e">
        <f>IF(G660="","",IF(VLOOKUP(E660,カレンダマスタ!$A$5:$D$381,4,FALSE)=0,"",1))</f>
        <v>#N/A</v>
      </c>
      <c r="AR660" s="136" t="str">
        <f>IF($G660="","",IF($AD660="NSTC",INDEX(カレンダマスタ!$I$26:$O$31,MATCH($G660,カレンダマスタ!$H$26:$H$31,1),MATCH($H660,カレンダマスタ!$I$25:$O$25,1)),
IF($AD660="CS本社",INDEX(カレンダマスタ!$I$36:$O$41,MATCH($G660,カレンダマスタ!$H$36:$H$41,1),MATCH($H660,カレンダマスタ!$I$35:$O$35,1)),
IF($AD660="NS本社",INDEX(カレンダマスタ!$I$94:$O$99,MATCH($G660,カレンダマスタ!$H$95:$H$100,1),MATCH($H660,カレンダマスタ!$I$93:$O$93,1)),
IF($AD660="ODC",INDEX(カレンダマスタ!$I$46:$O$51,MATCH($G660,カレンダマスタ!$H$46:$H$51,1),MATCH($H660,カレンダマスタ!$I$45:$O$45,1)),
IF($AD660="NS東京TC",INDEX(カレンダマスタ!$I$56:$O$61,MATCH($G660,カレンダマスタ!$H$56:$H$61,1),MATCH($H660,カレンダマスタ!$I$55:$O$55,1)),""))))))</f>
        <v/>
      </c>
      <c r="AS660" s="126" t="str">
        <f t="shared" si="206"/>
        <v/>
      </c>
      <c r="AU660" s="137" t="e">
        <f>IF(E660="","",VLOOKUP($E660,カレンダマスタ!$A$4:$E$381,4,FALSE))</f>
        <v>#N/A</v>
      </c>
      <c r="AV660" s="137" t="str">
        <f t="shared" si="212"/>
        <v/>
      </c>
      <c r="AW660" s="137" t="str">
        <f t="shared" si="213"/>
        <v/>
      </c>
      <c r="AX660" s="138" t="e">
        <f t="shared" si="214"/>
        <v>#N/A</v>
      </c>
      <c r="AY660" s="138" t="str">
        <f t="shared" si="215"/>
        <v/>
      </c>
      <c r="AZ660" s="130" t="e">
        <f>IF(AX660&amp;AW660="勤怠未設定","×",IF(AV660="勤怠修正","×",IF(AC660="外注","",IF(AA660="",IF(AY660&lt;&gt;"","×",""),IF(VLOOKUP(AA660,カレンダマスタ!$H$66:$I$83,2,FALSE)&lt;&gt;AY660,"×","OK")))))</f>
        <v>#N/A</v>
      </c>
      <c r="BC660" s="137" t="e">
        <f>IF(E660="","",VLOOKUP($E660,カレンダマスタ!$A$4:$E$381,4,FALSE))</f>
        <v>#N/A</v>
      </c>
      <c r="BD660" s="126" t="str">
        <f>IF(AC660="社員","",IF(AG660=0,"",IF(AD660="NSTC",IF(COUNTIF(カレンダマスタ!$Q$5:$Q$32,G660)=1,"OK","×"),
IF(AD660="NS本社",IF(COUNTIF(カレンダマスタ!$T$5:$T$32,G660)=1,"OK","×"),IF(COUNTIF(カレンダマスタ!$R$5:$R$32,G660)=1,"OK","×")))))</f>
        <v/>
      </c>
      <c r="BE660" s="126" t="str">
        <f>IF(AC660="社員","",IF(G660="","",IF(R660&lt;&gt;"","",IF(AF660="CS","OK",IF(VLOOKUP(E660,カレンダマスタ!$A$5:$D$381,4,FALSE)&gt;0,"",IF(OR(G660*24&gt;10.84,H660*24&lt;14.5)=TRUE,"×","OK"))))))</f>
        <v/>
      </c>
      <c r="BF660" s="126" t="str">
        <f t="shared" si="201"/>
        <v/>
      </c>
      <c r="BG660" s="126" t="str">
        <f t="shared" ref="BG660:BG720" si="216">IF(AE660="派遣","",IF(G660="","",IF(R660="有給休暇","",IF(S660="","×","OK"))))</f>
        <v>OK</v>
      </c>
      <c r="BI660" s="130" t="e">
        <f t="shared" si="207"/>
        <v>#N/A</v>
      </c>
    </row>
    <row r="661" spans="2:61">
      <c r="B661" s="111"/>
      <c r="C661" s="537">
        <v>190576</v>
      </c>
      <c r="D661" s="142" t="s">
        <v>563</v>
      </c>
      <c r="E661" s="584">
        <v>45423</v>
      </c>
      <c r="F661" s="142" t="s">
        <v>369</v>
      </c>
      <c r="G661" s="589"/>
      <c r="H661" s="589"/>
      <c r="I661" s="144"/>
      <c r="J661" s="148"/>
      <c r="K661" s="145"/>
      <c r="L661" s="146"/>
      <c r="M661" s="146"/>
      <c r="N661" s="147"/>
      <c r="O661" s="148"/>
      <c r="P661" s="148"/>
      <c r="Q661" s="148"/>
      <c r="R661" s="149"/>
      <c r="S661" s="156"/>
      <c r="T661" s="435" t="str">
        <f t="shared" si="209"/>
        <v/>
      </c>
      <c r="U661" s="430"/>
      <c r="V661" s="430" t="str">
        <f t="shared" si="202"/>
        <v/>
      </c>
      <c r="W661" s="298"/>
      <c r="X661" s="143" t="str">
        <f t="shared" si="208"/>
        <v/>
      </c>
      <c r="Y661" s="143" t="str">
        <f t="shared" si="203"/>
        <v/>
      </c>
      <c r="Z661" s="143" t="str">
        <f t="shared" si="204"/>
        <v/>
      </c>
      <c r="AA661" s="149" t="str">
        <f t="shared" si="211"/>
        <v/>
      </c>
      <c r="AC661" s="188" t="str">
        <f>AC641</f>
        <v>社員</v>
      </c>
      <c r="AD661" s="189">
        <f>AD641</f>
        <v>0</v>
      </c>
      <c r="AE661" s="189">
        <f>AE641</f>
        <v>0</v>
      </c>
      <c r="AF661" s="189" t="str">
        <f>AF641</f>
        <v>CS</v>
      </c>
      <c r="AG661" s="205">
        <f t="shared" si="205"/>
        <v>0</v>
      </c>
      <c r="AI661" s="157" t="str">
        <f>IF(月報!G661&lt;&gt;"",月報!G661,"")</f>
        <v/>
      </c>
      <c r="AJ661" s="151" t="str">
        <f>IF(月報!W661&lt;&gt;"",月報!W661*24,"")</f>
        <v/>
      </c>
      <c r="AK661" s="151" t="str">
        <f>IF(月報!P661&lt;&gt;"",月報!P661,"")</f>
        <v/>
      </c>
      <c r="AL661" s="151" t="str">
        <f>IF(月報!Q661&lt;&gt;"",IF(月報!Q661="平日残","",月報!Q661),"")</f>
        <v/>
      </c>
      <c r="AM661" s="151"/>
      <c r="AN661" s="151" t="e">
        <f t="shared" si="210"/>
        <v>#N/A</v>
      </c>
      <c r="AO661" s="151" t="e">
        <f>IF($E661="","",VLOOKUP($E661,カレンダマスタ!$A$5:$E$381,5,FALSE))</f>
        <v>#N/A</v>
      </c>
      <c r="AQ661" s="197" t="str">
        <f>IF(G661="","",IF(VLOOKUP(E661,カレンダマスタ!$A$5:$D$381,4,FALSE)=0,"",1))</f>
        <v/>
      </c>
      <c r="AR661" s="152" t="str">
        <f>IF($G661="","",IF($AD661="NSTC",INDEX(カレンダマスタ!$I$26:$O$31,MATCH($G661,カレンダマスタ!$H$26:$H$31,1),MATCH($H661,カレンダマスタ!$I$25:$O$25,1)),
IF($AD661="CS本社",INDEX(カレンダマスタ!$I$36:$O$41,MATCH($G661,カレンダマスタ!$H$36:$H$41,1),MATCH($H661,カレンダマスタ!$I$35:$O$35,1)),
IF($AD661="NS本社",INDEX(カレンダマスタ!$I$94:$O$99,MATCH($G661,カレンダマスタ!$H$95:$H$100,1),MATCH($H661,カレンダマスタ!$I$93:$O$93,1)),
IF($AD661="ODC",INDEX(カレンダマスタ!$I$46:$O$51,MATCH($G661,カレンダマスタ!$H$46:$H$51,1),MATCH($H661,カレンダマスタ!$I$45:$O$45,1)),
IF($AD661="NS東京TC",INDEX(カレンダマスタ!$I$56:$O$61,MATCH($G661,カレンダマスタ!$H$56:$H$61,1),MATCH($H661,カレンダマスタ!$I$55:$O$55,1)),""))))))</f>
        <v/>
      </c>
      <c r="AS661" s="151" t="str">
        <f t="shared" si="206"/>
        <v/>
      </c>
      <c r="AU661" s="153" t="e">
        <f>IF(E661="","",VLOOKUP($E661,カレンダマスタ!$A$4:$E$381,4,FALSE))</f>
        <v>#N/A</v>
      </c>
      <c r="AV661" s="153" t="str">
        <f t="shared" si="212"/>
        <v/>
      </c>
      <c r="AW661" s="153" t="str">
        <f t="shared" si="213"/>
        <v/>
      </c>
      <c r="AX661" s="154" t="e">
        <f t="shared" si="214"/>
        <v>#N/A</v>
      </c>
      <c r="AY661" s="154" t="str">
        <f t="shared" si="215"/>
        <v/>
      </c>
      <c r="AZ661" s="144" t="e">
        <f>IF(AX661&amp;AW661="勤怠未設定","×",IF(AV661="勤怠修正","×",IF(AC661="外注","",IF(AA661="",IF(AY661&lt;&gt;"","×",""),IF(VLOOKUP(AA661,カレンダマスタ!$H$66:$I$83,2,FALSE)&lt;&gt;AY661,"×","OK")))))</f>
        <v>#N/A</v>
      </c>
      <c r="BC661" s="153" t="e">
        <f>IF(E661="","",VLOOKUP($E661,カレンダマスタ!$A$4:$E$381,4,FALSE))</f>
        <v>#N/A</v>
      </c>
      <c r="BD661" s="151" t="str">
        <f>IF(AC661="社員","",IF(AG661=0,"",IF(AD661="NSTC",IF(COUNTIF(カレンダマスタ!$Q$5:$Q$32,G661)=1,"OK","×"),
IF(AD661="NS本社",IF(COUNTIF(カレンダマスタ!$T$5:$T$32,G661)=1,"OK","×"),IF(COUNTIF(カレンダマスタ!$R$5:$R$32,G661)=1,"OK","×")))))</f>
        <v/>
      </c>
      <c r="BE661" s="151" t="str">
        <f>IF(AC661="社員","",IF(G661="","",IF(R661&lt;&gt;"","",IF(AF661="CS","OK",IF(VLOOKUP(E661,カレンダマスタ!$A$5:$D$381,4,FALSE)&gt;0,"",IF(OR(G661*24&gt;10.84,H661*24&lt;14.5)=TRUE,"×","OK"))))))</f>
        <v/>
      </c>
      <c r="BF661" s="151" t="str">
        <f t="shared" si="201"/>
        <v/>
      </c>
      <c r="BG661" s="151" t="str">
        <f t="shared" si="216"/>
        <v/>
      </c>
      <c r="BI661" s="144" t="e">
        <f t="shared" si="207"/>
        <v>#N/A</v>
      </c>
    </row>
    <row r="662" spans="2:61">
      <c r="B662" s="111"/>
      <c r="C662" s="535">
        <v>190576</v>
      </c>
      <c r="D662" s="112" t="s">
        <v>563</v>
      </c>
      <c r="E662" s="582">
        <v>45424</v>
      </c>
      <c r="F662" s="112" t="s">
        <v>370</v>
      </c>
      <c r="G662" s="587"/>
      <c r="H662" s="587"/>
      <c r="I662" s="114"/>
      <c r="J662" s="118"/>
      <c r="K662" s="115"/>
      <c r="L662" s="116"/>
      <c r="M662" s="116"/>
      <c r="N662" s="117"/>
      <c r="O662" s="118"/>
      <c r="P662" s="118"/>
      <c r="Q662" s="118"/>
      <c r="R662" s="119"/>
      <c r="S662" s="120"/>
      <c r="T662" s="433" t="str">
        <f t="shared" si="209"/>
        <v/>
      </c>
      <c r="U662" s="431">
        <f>SUM(T662:T668)</f>
        <v>50</v>
      </c>
      <c r="V662" s="431" t="str">
        <f t="shared" si="202"/>
        <v/>
      </c>
      <c r="W662" s="298"/>
      <c r="X662" s="113" t="str">
        <f t="shared" si="208"/>
        <v/>
      </c>
      <c r="Y662" s="113" t="str">
        <f t="shared" si="203"/>
        <v/>
      </c>
      <c r="Z662" s="113" t="str">
        <f t="shared" si="204"/>
        <v/>
      </c>
      <c r="AA662" s="119" t="str">
        <f t="shared" si="211"/>
        <v/>
      </c>
      <c r="AC662" s="190" t="str">
        <f>AC641</f>
        <v>社員</v>
      </c>
      <c r="AD662" s="191">
        <f>AD641</f>
        <v>0</v>
      </c>
      <c r="AE662" s="191">
        <f>AE641</f>
        <v>0</v>
      </c>
      <c r="AF662" s="191" t="str">
        <f>AF641</f>
        <v>CS</v>
      </c>
      <c r="AG662" s="206">
        <f t="shared" si="205"/>
        <v>0</v>
      </c>
      <c r="AI662" s="158" t="str">
        <f>IF(月報!G662&lt;&gt;"",月報!G662,"")</f>
        <v/>
      </c>
      <c r="AJ662" s="122" t="str">
        <f>IF(月報!W662&lt;&gt;"",月報!W662*24,"")</f>
        <v/>
      </c>
      <c r="AK662" s="122" t="str">
        <f>IF(月報!P662&lt;&gt;"",月報!P662,"")</f>
        <v/>
      </c>
      <c r="AL662" s="122" t="str">
        <f>IF(月報!Q662&lt;&gt;"",IF(月報!Q662="平日残","",月報!Q662),"")</f>
        <v/>
      </c>
      <c r="AM662" s="122"/>
      <c r="AN662" s="122" t="e">
        <f t="shared" si="210"/>
        <v>#N/A</v>
      </c>
      <c r="AO662" s="122" t="e">
        <f>IF($E662="","",VLOOKUP($E662,カレンダマスタ!$A$5:$E$381,5,FALSE))</f>
        <v>#N/A</v>
      </c>
      <c r="AQ662" s="195" t="str">
        <f>IF(G662="","",IF(VLOOKUP(E662,カレンダマスタ!$A$5:$D$381,4,FALSE)=0,"",1))</f>
        <v/>
      </c>
      <c r="AR662" s="123" t="str">
        <f>IF($G662="","",IF($AD662="NSTC",INDEX(カレンダマスタ!$I$26:$O$31,MATCH($G662,カレンダマスタ!$H$26:$H$31,1),MATCH($H662,カレンダマスタ!$I$25:$O$25,1)),
IF($AD662="CS本社",INDEX(カレンダマスタ!$I$36:$O$41,MATCH($G662,カレンダマスタ!$H$36:$H$41,1),MATCH($H662,カレンダマスタ!$I$35:$O$35,1)),
IF($AD662="NS本社",INDEX(カレンダマスタ!$I$94:$O$99,MATCH($G662,カレンダマスタ!$H$95:$H$100,1),MATCH($H662,カレンダマスタ!$I$93:$O$93,1)),
IF($AD662="ODC",INDEX(カレンダマスタ!$I$46:$O$51,MATCH($G662,カレンダマスタ!$H$46:$H$51,1),MATCH($H662,カレンダマスタ!$I$45:$O$45,1)),
IF($AD662="NS東京TC",INDEX(カレンダマスタ!$I$56:$O$61,MATCH($G662,カレンダマスタ!$H$56:$H$61,1),MATCH($H662,カレンダマスタ!$I$55:$O$55,1)),""))))))</f>
        <v/>
      </c>
      <c r="AS662" s="122" t="str">
        <f t="shared" si="206"/>
        <v/>
      </c>
      <c r="AU662" s="124" t="e">
        <f>IF(E662="","",VLOOKUP($E662,カレンダマスタ!$A$4:$E$381,4,FALSE))</f>
        <v>#N/A</v>
      </c>
      <c r="AV662" s="124" t="str">
        <f t="shared" si="212"/>
        <v/>
      </c>
      <c r="AW662" s="124" t="str">
        <f t="shared" si="213"/>
        <v/>
      </c>
      <c r="AX662" s="125" t="e">
        <f t="shared" si="214"/>
        <v>#N/A</v>
      </c>
      <c r="AY662" s="125" t="str">
        <f t="shared" si="215"/>
        <v/>
      </c>
      <c r="AZ662" s="114" t="e">
        <f>IF(AX662&amp;AW662="勤怠未設定","×",IF(AV662="勤怠修正","×",IF(AC662="外注","",IF(AA662="",IF(AY662&lt;&gt;"","×",""),IF(VLOOKUP(AA662,カレンダマスタ!$H$66:$I$83,2,FALSE)&lt;&gt;AY662,"×","OK")))))</f>
        <v>#N/A</v>
      </c>
      <c r="BC662" s="124" t="e">
        <f>IF(E662="","",VLOOKUP($E662,カレンダマスタ!$A$4:$E$381,4,FALSE))</f>
        <v>#N/A</v>
      </c>
      <c r="BD662" s="122" t="str">
        <f>IF(AC662="社員","",IF(AG662=0,"",IF(AD662="NSTC",IF(COUNTIF(カレンダマスタ!$Q$5:$Q$32,G662)=1,"OK","×"),
IF(AD662="NS本社",IF(COUNTIF(カレンダマスタ!$T$5:$T$32,G662)=1,"OK","×"),IF(COUNTIF(カレンダマスタ!$R$5:$R$32,G662)=1,"OK","×")))))</f>
        <v/>
      </c>
      <c r="BE662" s="122" t="str">
        <f>IF(AC662="社員","",IF(G662="","",IF(R662&lt;&gt;"","",IF(AF662="CS","OK",IF(VLOOKUP(E662,カレンダマスタ!$A$5:$D$381,4,FALSE)&gt;0,"",IF(OR(G662*24&gt;10.84,H662*24&lt;14.5)=TRUE,"×","OK"))))))</f>
        <v/>
      </c>
      <c r="BF662" s="122" t="str">
        <f t="shared" si="201"/>
        <v/>
      </c>
      <c r="BG662" s="122" t="str">
        <f t="shared" si="216"/>
        <v/>
      </c>
      <c r="BI662" s="114" t="e">
        <f t="shared" si="207"/>
        <v>#N/A</v>
      </c>
    </row>
    <row r="663" spans="2:61">
      <c r="B663" s="111"/>
      <c r="C663" s="536">
        <v>190576</v>
      </c>
      <c r="D663" s="128" t="s">
        <v>563</v>
      </c>
      <c r="E663" s="583">
        <v>45425</v>
      </c>
      <c r="F663" s="128" t="s">
        <v>201</v>
      </c>
      <c r="G663" s="588">
        <v>0.375</v>
      </c>
      <c r="H663" s="588">
        <v>0.83333333333333337</v>
      </c>
      <c r="I663" s="130" t="s">
        <v>200</v>
      </c>
      <c r="J663" s="139">
        <v>10</v>
      </c>
      <c r="K663" s="131"/>
      <c r="L663" s="132"/>
      <c r="M663" s="132"/>
      <c r="N663" s="141"/>
      <c r="O663" s="139">
        <v>8</v>
      </c>
      <c r="P663" s="139">
        <v>2</v>
      </c>
      <c r="Q663" s="139"/>
      <c r="R663" s="133"/>
      <c r="S663" s="134" t="s">
        <v>594</v>
      </c>
      <c r="T663" s="434">
        <f t="shared" si="209"/>
        <v>10</v>
      </c>
      <c r="U663" s="429"/>
      <c r="V663" s="429" t="str">
        <f t="shared" si="202"/>
        <v/>
      </c>
      <c r="W663" s="298"/>
      <c r="X663" s="129">
        <f t="shared" si="208"/>
        <v>0.33333333333333331</v>
      </c>
      <c r="Y663" s="129">
        <f t="shared" si="203"/>
        <v>8.3333333333333329E-2</v>
      </c>
      <c r="Z663" s="129" t="str">
        <f t="shared" si="204"/>
        <v/>
      </c>
      <c r="AA663" s="133" t="str">
        <f t="shared" si="211"/>
        <v/>
      </c>
      <c r="AC663" s="186" t="str">
        <f>AC641</f>
        <v>社員</v>
      </c>
      <c r="AD663" s="187">
        <f>AD641</f>
        <v>0</v>
      </c>
      <c r="AE663" s="187">
        <f>AE641</f>
        <v>0</v>
      </c>
      <c r="AF663" s="187" t="str">
        <f>AF641</f>
        <v>CS</v>
      </c>
      <c r="AG663" s="204" t="e">
        <f t="shared" si="205"/>
        <v>#N/A</v>
      </c>
      <c r="AI663" s="135" t="str">
        <f>IF(月報!G663&lt;&gt;"",月報!G663,"")</f>
        <v/>
      </c>
      <c r="AJ663" s="126">
        <f>IF(月報!W663&lt;&gt;"",月報!W663*24,"")</f>
        <v>10</v>
      </c>
      <c r="AK663" s="126" t="str">
        <f>IF(月報!P663&lt;&gt;"",月報!P663,"")</f>
        <v/>
      </c>
      <c r="AL663" s="126" t="str">
        <f>IF(月報!Q663&lt;&gt;"",IF(月報!Q663="平日残","",月報!Q663),"")</f>
        <v/>
      </c>
      <c r="AM663" s="126"/>
      <c r="AN663" s="126" t="e">
        <f t="shared" si="210"/>
        <v>#N/A</v>
      </c>
      <c r="AO663" s="126" t="e">
        <f>IF($E663="","",VLOOKUP($E663,カレンダマスタ!$A$5:$E$381,5,FALSE))</f>
        <v>#N/A</v>
      </c>
      <c r="AQ663" s="196" t="e">
        <f>IF(G663="","",IF(VLOOKUP(E663,カレンダマスタ!$A$5:$D$381,4,FALSE)=0,"",1))</f>
        <v>#N/A</v>
      </c>
      <c r="AR663" s="136" t="str">
        <f>IF($G663="","",IF($AD663="NSTC",INDEX(カレンダマスタ!$I$26:$O$31,MATCH($G663,カレンダマスタ!$H$26:$H$31,1),MATCH($H663,カレンダマスタ!$I$25:$O$25,1)),
IF($AD663="CS本社",INDEX(カレンダマスタ!$I$36:$O$41,MATCH($G663,カレンダマスタ!$H$36:$H$41,1),MATCH($H663,カレンダマスタ!$I$35:$O$35,1)),
IF($AD663="NS本社",INDEX(カレンダマスタ!$I$94:$O$99,MATCH($G663,カレンダマスタ!$H$95:$H$100,1),MATCH($H663,カレンダマスタ!$I$93:$O$93,1)),
IF($AD663="ODC",INDEX(カレンダマスタ!$I$46:$O$51,MATCH($G663,カレンダマスタ!$H$46:$H$51,1),MATCH($H663,カレンダマスタ!$I$45:$O$45,1)),
IF($AD663="NS東京TC",INDEX(カレンダマスタ!$I$56:$O$61,MATCH($G663,カレンダマスタ!$H$56:$H$61,1),MATCH($H663,カレンダマスタ!$I$55:$O$55,1)),""))))))</f>
        <v/>
      </c>
      <c r="AS663" s="126" t="str">
        <f t="shared" si="206"/>
        <v/>
      </c>
      <c r="AU663" s="137" t="e">
        <f>IF(E663="","",VLOOKUP($E663,カレンダマスタ!$A$4:$E$381,4,FALSE))</f>
        <v>#N/A</v>
      </c>
      <c r="AV663" s="137" t="str">
        <f t="shared" si="212"/>
        <v/>
      </c>
      <c r="AW663" s="137" t="str">
        <f t="shared" si="213"/>
        <v/>
      </c>
      <c r="AX663" s="138" t="e">
        <f t="shared" si="214"/>
        <v>#N/A</v>
      </c>
      <c r="AY663" s="138" t="str">
        <f t="shared" si="215"/>
        <v/>
      </c>
      <c r="AZ663" s="130" t="e">
        <f>IF(AX663&amp;AW663="勤怠未設定","×",IF(AV663="勤怠修正","×",IF(AC663="外注","",IF(AA663="",IF(AY663&lt;&gt;"","×",""),IF(VLOOKUP(AA663,カレンダマスタ!$H$66:$I$83,2,FALSE)&lt;&gt;AY663,"×","OK")))))</f>
        <v>#N/A</v>
      </c>
      <c r="BC663" s="137" t="e">
        <f>IF(E663="","",VLOOKUP($E663,カレンダマスタ!$A$4:$E$381,4,FALSE))</f>
        <v>#N/A</v>
      </c>
      <c r="BD663" s="126" t="str">
        <f>IF(AC663="社員","",IF(AG663=0,"",IF(AD663="NSTC",IF(COUNTIF(カレンダマスタ!$Q$5:$Q$32,G663)=1,"OK","×"),
IF(AD663="NS本社",IF(COUNTIF(カレンダマスタ!$T$5:$T$32,G663)=1,"OK","×"),IF(COUNTIF(カレンダマスタ!$R$5:$R$32,G663)=1,"OK","×")))))</f>
        <v/>
      </c>
      <c r="BE663" s="126" t="str">
        <f>IF(AC663="社員","",IF(G663="","",IF(R663&lt;&gt;"","",IF(AF663="CS","OK",IF(VLOOKUP(E663,カレンダマスタ!$A$5:$D$381,4,FALSE)&gt;0,"",IF(OR(G663*24&gt;10.84,H663*24&lt;14.5)=TRUE,"×","OK"))))))</f>
        <v/>
      </c>
      <c r="BF663" s="126" t="str">
        <f t="shared" si="201"/>
        <v/>
      </c>
      <c r="BG663" s="126" t="str">
        <f t="shared" si="216"/>
        <v>OK</v>
      </c>
      <c r="BI663" s="130" t="e">
        <f t="shared" si="207"/>
        <v>#N/A</v>
      </c>
    </row>
    <row r="664" spans="2:61">
      <c r="B664" s="111"/>
      <c r="C664" s="536">
        <v>190576</v>
      </c>
      <c r="D664" s="128" t="s">
        <v>563</v>
      </c>
      <c r="E664" s="583">
        <v>45426</v>
      </c>
      <c r="F664" s="128" t="s">
        <v>203</v>
      </c>
      <c r="G664" s="588">
        <v>0.375</v>
      </c>
      <c r="H664" s="588">
        <v>0.875</v>
      </c>
      <c r="I664" s="130" t="s">
        <v>200</v>
      </c>
      <c r="J664" s="139">
        <v>11</v>
      </c>
      <c r="K664" s="131"/>
      <c r="L664" s="132"/>
      <c r="M664" s="132"/>
      <c r="N664" s="141"/>
      <c r="O664" s="139">
        <v>8</v>
      </c>
      <c r="P664" s="139">
        <v>3</v>
      </c>
      <c r="Q664" s="139"/>
      <c r="R664" s="133"/>
      <c r="S664" s="134" t="s">
        <v>594</v>
      </c>
      <c r="T664" s="434">
        <f t="shared" si="209"/>
        <v>11</v>
      </c>
      <c r="U664" s="429"/>
      <c r="V664" s="429" t="str">
        <f t="shared" si="202"/>
        <v/>
      </c>
      <c r="W664" s="298"/>
      <c r="X664" s="129">
        <f t="shared" si="208"/>
        <v>0.33333333333333331</v>
      </c>
      <c r="Y664" s="129">
        <f t="shared" si="203"/>
        <v>0.125</v>
      </c>
      <c r="Z664" s="129" t="str">
        <f t="shared" si="204"/>
        <v/>
      </c>
      <c r="AA664" s="133" t="str">
        <f t="shared" si="211"/>
        <v/>
      </c>
      <c r="AC664" s="186" t="str">
        <f>AC641</f>
        <v>社員</v>
      </c>
      <c r="AD664" s="187">
        <f>AD641</f>
        <v>0</v>
      </c>
      <c r="AE664" s="187">
        <f>AE641</f>
        <v>0</v>
      </c>
      <c r="AF664" s="187" t="str">
        <f>AF641</f>
        <v>CS</v>
      </c>
      <c r="AG664" s="204" t="e">
        <f t="shared" si="205"/>
        <v>#N/A</v>
      </c>
      <c r="AI664" s="135" t="str">
        <f>IF(月報!G664&lt;&gt;"",月報!G664,"")</f>
        <v/>
      </c>
      <c r="AJ664" s="126">
        <f>IF(月報!W664&lt;&gt;"",月報!W664*24,"")</f>
        <v>11</v>
      </c>
      <c r="AK664" s="126" t="str">
        <f>IF(月報!P664&lt;&gt;"",月報!P664,"")</f>
        <v/>
      </c>
      <c r="AL664" s="126" t="str">
        <f>IF(月報!Q664&lt;&gt;"",IF(月報!Q664="平日残","",月報!Q664),"")</f>
        <v/>
      </c>
      <c r="AM664" s="126"/>
      <c r="AN664" s="126" t="e">
        <f t="shared" si="210"/>
        <v>#N/A</v>
      </c>
      <c r="AO664" s="126" t="e">
        <f>IF($E664="","",VLOOKUP($E664,カレンダマスタ!$A$5:$E$381,5,FALSE))</f>
        <v>#N/A</v>
      </c>
      <c r="AQ664" s="196" t="e">
        <f>IF(G664="","",IF(VLOOKUP(E664,カレンダマスタ!$A$5:$D$381,4,FALSE)=0,"",1))</f>
        <v>#N/A</v>
      </c>
      <c r="AR664" s="136" t="str">
        <f>IF($G664="","",IF($AD664="NSTC",INDEX(カレンダマスタ!$I$26:$O$31,MATCH($G664,カレンダマスタ!$H$26:$H$31,1),MATCH($H664,カレンダマスタ!$I$25:$O$25,1)),
IF($AD664="CS本社",INDEX(カレンダマスタ!$I$36:$O$41,MATCH($G664,カレンダマスタ!$H$36:$H$41,1),MATCH($H664,カレンダマスタ!$I$35:$O$35,1)),
IF($AD664="NS本社",INDEX(カレンダマスタ!$I$94:$O$99,MATCH($G664,カレンダマスタ!$H$95:$H$100,1),MATCH($H664,カレンダマスタ!$I$93:$O$93,1)),
IF($AD664="ODC",INDEX(カレンダマスタ!$I$46:$O$51,MATCH($G664,カレンダマスタ!$H$46:$H$51,1),MATCH($H664,カレンダマスタ!$I$45:$O$45,1)),
IF($AD664="NS東京TC",INDEX(カレンダマスタ!$I$56:$O$61,MATCH($G664,カレンダマスタ!$H$56:$H$61,1),MATCH($H664,カレンダマスタ!$I$55:$O$55,1)),""))))))</f>
        <v/>
      </c>
      <c r="AS664" s="126" t="str">
        <f t="shared" si="206"/>
        <v/>
      </c>
      <c r="AU664" s="137" t="e">
        <f>IF(E664="","",VLOOKUP($E664,カレンダマスタ!$A$4:$E$381,4,FALSE))</f>
        <v>#N/A</v>
      </c>
      <c r="AV664" s="137" t="str">
        <f t="shared" si="212"/>
        <v/>
      </c>
      <c r="AW664" s="137" t="str">
        <f t="shared" si="213"/>
        <v/>
      </c>
      <c r="AX664" s="138" t="e">
        <f t="shared" si="214"/>
        <v>#N/A</v>
      </c>
      <c r="AY664" s="138" t="str">
        <f t="shared" si="215"/>
        <v/>
      </c>
      <c r="AZ664" s="130" t="e">
        <f>IF(AX664&amp;AW664="勤怠未設定","×",IF(AV664="勤怠修正","×",IF(AC664="外注","",IF(AA664="",IF(AY664&lt;&gt;"","×",""),IF(VLOOKUP(AA664,カレンダマスタ!$H$66:$I$83,2,FALSE)&lt;&gt;AY664,"×","OK")))))</f>
        <v>#N/A</v>
      </c>
      <c r="BC664" s="137" t="e">
        <f>IF(E664="","",VLOOKUP($E664,カレンダマスタ!$A$4:$E$381,4,FALSE))</f>
        <v>#N/A</v>
      </c>
      <c r="BD664" s="126" t="str">
        <f>IF(AC664="社員","",IF(AG664=0,"",IF(AD664="NSTC",IF(COUNTIF(カレンダマスタ!$Q$5:$Q$32,G664)=1,"OK","×"),
IF(AD664="NS本社",IF(COUNTIF(カレンダマスタ!$T$5:$T$32,G664)=1,"OK","×"),IF(COUNTIF(カレンダマスタ!$R$5:$R$32,G664)=1,"OK","×")))))</f>
        <v/>
      </c>
      <c r="BE664" s="126" t="str">
        <f>IF(AC664="社員","",IF(G664="","",IF(R664&lt;&gt;"","",IF(AF664="CS","OK",IF(VLOOKUP(E664,カレンダマスタ!$A$5:$D$381,4,FALSE)&gt;0,"",IF(OR(G664*24&gt;10.84,H664*24&lt;14.5)=TRUE,"×","OK"))))))</f>
        <v/>
      </c>
      <c r="BF664" s="126" t="str">
        <f t="shared" si="201"/>
        <v/>
      </c>
      <c r="BG664" s="126" t="str">
        <f t="shared" si="216"/>
        <v>OK</v>
      </c>
      <c r="BI664" s="130" t="e">
        <f t="shared" si="207"/>
        <v>#N/A</v>
      </c>
    </row>
    <row r="665" spans="2:61">
      <c r="B665" s="111"/>
      <c r="C665" s="536">
        <v>190576</v>
      </c>
      <c r="D665" s="128" t="s">
        <v>563</v>
      </c>
      <c r="E665" s="583">
        <v>45427</v>
      </c>
      <c r="F665" s="128" t="s">
        <v>204</v>
      </c>
      <c r="G665" s="588">
        <v>0.375</v>
      </c>
      <c r="H665" s="588">
        <v>0.83333333333333337</v>
      </c>
      <c r="I665" s="130" t="s">
        <v>200</v>
      </c>
      <c r="J665" s="139">
        <v>10</v>
      </c>
      <c r="K665" s="131"/>
      <c r="L665" s="132"/>
      <c r="M665" s="132"/>
      <c r="N665" s="141"/>
      <c r="O665" s="139">
        <v>8</v>
      </c>
      <c r="P665" s="139">
        <v>2</v>
      </c>
      <c r="Q665" s="139"/>
      <c r="R665" s="133"/>
      <c r="S665" s="134" t="s">
        <v>594</v>
      </c>
      <c r="T665" s="434">
        <f t="shared" si="209"/>
        <v>10</v>
      </c>
      <c r="U665" s="429"/>
      <c r="V665" s="429" t="str">
        <f t="shared" si="202"/>
        <v/>
      </c>
      <c r="W665" s="298"/>
      <c r="X665" s="129">
        <f t="shared" si="208"/>
        <v>0.33333333333333331</v>
      </c>
      <c r="Y665" s="129">
        <f t="shared" si="203"/>
        <v>8.3333333333333329E-2</v>
      </c>
      <c r="Z665" s="129" t="str">
        <f t="shared" si="204"/>
        <v/>
      </c>
      <c r="AA665" s="133" t="str">
        <f t="shared" si="211"/>
        <v/>
      </c>
      <c r="AC665" s="186" t="str">
        <f>AC641</f>
        <v>社員</v>
      </c>
      <c r="AD665" s="187">
        <f>AD641</f>
        <v>0</v>
      </c>
      <c r="AE665" s="187">
        <f>AE641</f>
        <v>0</v>
      </c>
      <c r="AF665" s="187" t="str">
        <f>AF641</f>
        <v>CS</v>
      </c>
      <c r="AG665" s="204" t="e">
        <f t="shared" si="205"/>
        <v>#N/A</v>
      </c>
      <c r="AI665" s="135" t="str">
        <f>IF(月報!G665&lt;&gt;"",月報!G665,"")</f>
        <v/>
      </c>
      <c r="AJ665" s="126">
        <f>IF(月報!W665&lt;&gt;"",月報!W665*24,"")</f>
        <v>10</v>
      </c>
      <c r="AK665" s="126" t="str">
        <f>IF(月報!P665&lt;&gt;"",月報!P665,"")</f>
        <v/>
      </c>
      <c r="AL665" s="126" t="str">
        <f>IF(月報!Q665&lt;&gt;"",IF(月報!Q665="平日残","",月報!Q665),"")</f>
        <v/>
      </c>
      <c r="AM665" s="126"/>
      <c r="AN665" s="126" t="e">
        <f t="shared" si="210"/>
        <v>#N/A</v>
      </c>
      <c r="AO665" s="126" t="e">
        <f>IF($E665="","",VLOOKUP($E665,カレンダマスタ!$A$5:$E$381,5,FALSE))</f>
        <v>#N/A</v>
      </c>
      <c r="AQ665" s="196" t="e">
        <f>IF(G665="","",IF(VLOOKUP(E665,カレンダマスタ!$A$5:$D$381,4,FALSE)=0,"",1))</f>
        <v>#N/A</v>
      </c>
      <c r="AR665" s="136" t="str">
        <f>IF($G665="","",IF($AD665="NSTC",INDEX(カレンダマスタ!$I$26:$O$31,MATCH($G665,カレンダマスタ!$H$26:$H$31,1),MATCH($H665,カレンダマスタ!$I$25:$O$25,1)),
IF($AD665="CS本社",INDEX(カレンダマスタ!$I$36:$O$41,MATCH($G665,カレンダマスタ!$H$36:$H$41,1),MATCH($H665,カレンダマスタ!$I$35:$O$35,1)),
IF($AD665="NS本社",INDEX(カレンダマスタ!$I$94:$O$99,MATCH($G665,カレンダマスタ!$H$95:$H$100,1),MATCH($H665,カレンダマスタ!$I$93:$O$93,1)),
IF($AD665="ODC",INDEX(カレンダマスタ!$I$46:$O$51,MATCH($G665,カレンダマスタ!$H$46:$H$51,1),MATCH($H665,カレンダマスタ!$I$45:$O$45,1)),
IF($AD665="NS東京TC",INDEX(カレンダマスタ!$I$56:$O$61,MATCH($G665,カレンダマスタ!$H$56:$H$61,1),MATCH($H665,カレンダマスタ!$I$55:$O$55,1)),""))))))</f>
        <v/>
      </c>
      <c r="AS665" s="126" t="str">
        <f t="shared" si="206"/>
        <v/>
      </c>
      <c r="AU665" s="137" t="e">
        <f>IF(E665="","",VLOOKUP($E665,カレンダマスタ!$A$4:$E$381,4,FALSE))</f>
        <v>#N/A</v>
      </c>
      <c r="AV665" s="137" t="str">
        <f t="shared" si="212"/>
        <v/>
      </c>
      <c r="AW665" s="137" t="str">
        <f t="shared" si="213"/>
        <v/>
      </c>
      <c r="AX665" s="138" t="e">
        <f t="shared" si="214"/>
        <v>#N/A</v>
      </c>
      <c r="AY665" s="138" t="str">
        <f t="shared" si="215"/>
        <v/>
      </c>
      <c r="AZ665" s="130" t="e">
        <f>IF(AX665&amp;AW665="勤怠未設定","×",IF(AV665="勤怠修正","×",IF(AC665="外注","",IF(AA665="",IF(AY665&lt;&gt;"","×",""),IF(VLOOKUP(AA665,カレンダマスタ!$H$66:$I$83,2,FALSE)&lt;&gt;AY665,"×","OK")))))</f>
        <v>#N/A</v>
      </c>
      <c r="BC665" s="137" t="e">
        <f>IF(E665="","",VLOOKUP($E665,カレンダマスタ!$A$4:$E$381,4,FALSE))</f>
        <v>#N/A</v>
      </c>
      <c r="BD665" s="126" t="str">
        <f>IF(AC665="社員","",IF(AG665=0,"",IF(AD665="NSTC",IF(COUNTIF(カレンダマスタ!$Q$5:$Q$32,G665)=1,"OK","×"),
IF(AD665="NS本社",IF(COUNTIF(カレンダマスタ!$T$5:$T$32,G665)=1,"OK","×"),IF(COUNTIF(カレンダマスタ!$R$5:$R$32,G665)=1,"OK","×")))))</f>
        <v/>
      </c>
      <c r="BE665" s="126" t="str">
        <f>IF(AC665="社員","",IF(G665="","",IF(R665&lt;&gt;"","",IF(AF665="CS","OK",IF(VLOOKUP(E665,カレンダマスタ!$A$5:$D$381,4,FALSE)&gt;0,"",IF(OR(G665*24&gt;10.84,H665*24&lt;14.5)=TRUE,"×","OK"))))))</f>
        <v/>
      </c>
      <c r="BF665" s="126" t="str">
        <f t="shared" si="201"/>
        <v/>
      </c>
      <c r="BG665" s="126" t="str">
        <f t="shared" si="216"/>
        <v>OK</v>
      </c>
      <c r="BI665" s="130" t="e">
        <f t="shared" si="207"/>
        <v>#N/A</v>
      </c>
    </row>
    <row r="666" spans="2:61">
      <c r="B666" s="111"/>
      <c r="C666" s="536">
        <v>190576</v>
      </c>
      <c r="D666" s="128" t="s">
        <v>563</v>
      </c>
      <c r="E666" s="583">
        <v>45428</v>
      </c>
      <c r="F666" s="128" t="s">
        <v>205</v>
      </c>
      <c r="G666" s="588">
        <v>0.375</v>
      </c>
      <c r="H666" s="588">
        <v>0.83333333333333337</v>
      </c>
      <c r="I666" s="130" t="s">
        <v>200</v>
      </c>
      <c r="J666" s="139">
        <v>10</v>
      </c>
      <c r="K666" s="131"/>
      <c r="L666" s="132"/>
      <c r="M666" s="132"/>
      <c r="N666" s="141"/>
      <c r="O666" s="139">
        <v>8</v>
      </c>
      <c r="P666" s="139">
        <v>2</v>
      </c>
      <c r="Q666" s="139"/>
      <c r="R666" s="133"/>
      <c r="S666" s="134" t="s">
        <v>594</v>
      </c>
      <c r="T666" s="434">
        <f t="shared" si="209"/>
        <v>10</v>
      </c>
      <c r="U666" s="429"/>
      <c r="V666" s="429" t="str">
        <f t="shared" si="202"/>
        <v/>
      </c>
      <c r="W666" s="298"/>
      <c r="X666" s="129">
        <f t="shared" si="208"/>
        <v>0.33333333333333331</v>
      </c>
      <c r="Y666" s="129">
        <f t="shared" si="203"/>
        <v>8.3333333333333329E-2</v>
      </c>
      <c r="Z666" s="129" t="str">
        <f t="shared" si="204"/>
        <v/>
      </c>
      <c r="AA666" s="133" t="str">
        <f t="shared" si="211"/>
        <v/>
      </c>
      <c r="AC666" s="186" t="str">
        <f>AC641</f>
        <v>社員</v>
      </c>
      <c r="AD666" s="187">
        <f>AD641</f>
        <v>0</v>
      </c>
      <c r="AE666" s="187">
        <f>AE641</f>
        <v>0</v>
      </c>
      <c r="AF666" s="187" t="str">
        <f>AF641</f>
        <v>CS</v>
      </c>
      <c r="AG666" s="204" t="e">
        <f t="shared" si="205"/>
        <v>#N/A</v>
      </c>
      <c r="AI666" s="140" t="str">
        <f>IF(月報!G666&lt;&gt;"",月報!G666,"")</f>
        <v/>
      </c>
      <c r="AJ666" s="126">
        <f>IF(月報!W666&lt;&gt;"",月報!W666*24,"")</f>
        <v>10</v>
      </c>
      <c r="AK666" s="126" t="str">
        <f>IF(月報!P666&lt;&gt;"",月報!P666,"")</f>
        <v/>
      </c>
      <c r="AL666" s="126" t="str">
        <f>IF(月報!Q666&lt;&gt;"",IF(月報!Q666="平日残","",月報!Q666),"")</f>
        <v/>
      </c>
      <c r="AM666" s="126"/>
      <c r="AN666" s="126" t="e">
        <f t="shared" si="210"/>
        <v>#N/A</v>
      </c>
      <c r="AO666" s="126" t="e">
        <f>IF($E666="","",VLOOKUP($E666,カレンダマスタ!$A$5:$E$381,5,FALSE))</f>
        <v>#N/A</v>
      </c>
      <c r="AQ666" s="196" t="e">
        <f>IF(G666="","",IF(VLOOKUP(E666,カレンダマスタ!$A$5:$D$381,4,FALSE)=0,"",1))</f>
        <v>#N/A</v>
      </c>
      <c r="AR666" s="136" t="str">
        <f>IF($G666="","",IF($AD666="NSTC",INDEX(カレンダマスタ!$I$26:$O$31,MATCH($G666,カレンダマスタ!$H$26:$H$31,1),MATCH($H666,カレンダマスタ!$I$25:$O$25,1)),
IF($AD666="CS本社",INDEX(カレンダマスタ!$I$36:$O$41,MATCH($G666,カレンダマスタ!$H$36:$H$41,1),MATCH($H666,カレンダマスタ!$I$35:$O$35,1)),
IF($AD666="NS本社",INDEX(カレンダマスタ!$I$94:$O$99,MATCH($G666,カレンダマスタ!$H$95:$H$100,1),MATCH($H666,カレンダマスタ!$I$93:$O$93,1)),
IF($AD666="ODC",INDEX(カレンダマスタ!$I$46:$O$51,MATCH($G666,カレンダマスタ!$H$46:$H$51,1),MATCH($H666,カレンダマスタ!$I$45:$O$45,1)),
IF($AD666="NS東京TC",INDEX(カレンダマスタ!$I$56:$O$61,MATCH($G666,カレンダマスタ!$H$56:$H$61,1),MATCH($H666,カレンダマスタ!$I$55:$O$55,1)),""))))))</f>
        <v/>
      </c>
      <c r="AS666" s="126" t="str">
        <f t="shared" si="206"/>
        <v/>
      </c>
      <c r="AU666" s="137" t="e">
        <f>IF(E666="","",VLOOKUP($E666,カレンダマスタ!$A$4:$E$381,4,FALSE))</f>
        <v>#N/A</v>
      </c>
      <c r="AV666" s="137" t="str">
        <f t="shared" si="212"/>
        <v/>
      </c>
      <c r="AW666" s="137" t="str">
        <f t="shared" si="213"/>
        <v/>
      </c>
      <c r="AX666" s="138" t="e">
        <f t="shared" si="214"/>
        <v>#N/A</v>
      </c>
      <c r="AY666" s="138" t="str">
        <f t="shared" si="215"/>
        <v/>
      </c>
      <c r="AZ666" s="130" t="e">
        <f>IF(AX666&amp;AW666="勤怠未設定","×",IF(AV666="勤怠修正","×",IF(AC666="外注","",IF(AA666="",IF(AY666&lt;&gt;"","×",""),IF(VLOOKUP(AA666,カレンダマスタ!$H$66:$I$83,2,FALSE)&lt;&gt;AY666,"×","OK")))))</f>
        <v>#N/A</v>
      </c>
      <c r="BC666" s="137" t="e">
        <f>IF(E666="","",VLOOKUP($E666,カレンダマスタ!$A$4:$E$381,4,FALSE))</f>
        <v>#N/A</v>
      </c>
      <c r="BD666" s="126" t="str">
        <f>IF(AC666="社員","",IF(AG666=0,"",IF(AD666="NSTC",IF(COUNTIF(カレンダマスタ!$Q$5:$Q$32,G666)=1,"OK","×"),
IF(AD666="NS本社",IF(COUNTIF(カレンダマスタ!$T$5:$T$32,G666)=1,"OK","×"),IF(COUNTIF(カレンダマスタ!$R$5:$R$32,G666)=1,"OK","×")))))</f>
        <v/>
      </c>
      <c r="BE666" s="126" t="str">
        <f>IF(AC666="社員","",IF(G666="","",IF(R666&lt;&gt;"","",IF(AF666="CS","OK",IF(VLOOKUP(E666,カレンダマスタ!$A$5:$D$381,4,FALSE)&gt;0,"",IF(OR(G666*24&gt;10.84,H666*24&lt;14.5)=TRUE,"×","OK"))))))</f>
        <v/>
      </c>
      <c r="BF666" s="126" t="str">
        <f t="shared" si="201"/>
        <v/>
      </c>
      <c r="BG666" s="126" t="str">
        <f t="shared" si="216"/>
        <v>OK</v>
      </c>
      <c r="BI666" s="130" t="e">
        <f t="shared" si="207"/>
        <v>#N/A</v>
      </c>
    </row>
    <row r="667" spans="2:61">
      <c r="B667" s="111"/>
      <c r="C667" s="536">
        <v>190576</v>
      </c>
      <c r="D667" s="128" t="s">
        <v>563</v>
      </c>
      <c r="E667" s="583">
        <v>45429</v>
      </c>
      <c r="F667" s="128" t="s">
        <v>199</v>
      </c>
      <c r="G667" s="588">
        <v>0.375</v>
      </c>
      <c r="H667" s="588">
        <v>0.79166666666666663</v>
      </c>
      <c r="I667" s="130" t="s">
        <v>200</v>
      </c>
      <c r="J667" s="139">
        <v>9</v>
      </c>
      <c r="K667" s="131"/>
      <c r="L667" s="132"/>
      <c r="M667" s="132"/>
      <c r="N667" s="141"/>
      <c r="O667" s="139">
        <v>8</v>
      </c>
      <c r="P667" s="139">
        <v>1</v>
      </c>
      <c r="Q667" s="139"/>
      <c r="R667" s="133"/>
      <c r="S667" s="134" t="s">
        <v>594</v>
      </c>
      <c r="T667" s="434">
        <f t="shared" si="209"/>
        <v>9</v>
      </c>
      <c r="U667" s="429"/>
      <c r="V667" s="429" t="str">
        <f t="shared" si="202"/>
        <v/>
      </c>
      <c r="W667" s="298"/>
      <c r="X667" s="129">
        <f t="shared" si="208"/>
        <v>0.33333333333333331</v>
      </c>
      <c r="Y667" s="129">
        <f t="shared" si="203"/>
        <v>4.1666666666666664E-2</v>
      </c>
      <c r="Z667" s="129" t="str">
        <f t="shared" si="204"/>
        <v/>
      </c>
      <c r="AA667" s="133" t="str">
        <f t="shared" si="211"/>
        <v/>
      </c>
      <c r="AC667" s="186" t="str">
        <f>AC641</f>
        <v>社員</v>
      </c>
      <c r="AD667" s="187">
        <f>AD641</f>
        <v>0</v>
      </c>
      <c r="AE667" s="187">
        <f>AE641</f>
        <v>0</v>
      </c>
      <c r="AF667" s="187" t="str">
        <f>AF641</f>
        <v>CS</v>
      </c>
      <c r="AG667" s="204" t="e">
        <f t="shared" si="205"/>
        <v>#N/A</v>
      </c>
      <c r="AI667" s="140" t="str">
        <f>IF(月報!G667&lt;&gt;"",月報!G667,"")</f>
        <v/>
      </c>
      <c r="AJ667" s="126">
        <f>IF(月報!W667&lt;&gt;"",月報!W667*24,"")</f>
        <v>9.0833333333333339</v>
      </c>
      <c r="AK667" s="126" t="str">
        <f>IF(月報!P667&lt;&gt;"",月報!P667,"")</f>
        <v/>
      </c>
      <c r="AL667" s="126" t="str">
        <f>IF(月報!Q667&lt;&gt;"",IF(月報!Q667="平日残","",月報!Q667),"")</f>
        <v/>
      </c>
      <c r="AM667" s="126"/>
      <c r="AN667" s="126" t="e">
        <f t="shared" si="210"/>
        <v>#N/A</v>
      </c>
      <c r="AO667" s="126" t="e">
        <f>IF($E667="","",VLOOKUP($E667,カレンダマスタ!$A$5:$E$381,5,FALSE))</f>
        <v>#N/A</v>
      </c>
      <c r="AQ667" s="196" t="e">
        <f>IF(G667="","",IF(VLOOKUP(E667,カレンダマスタ!$A$5:$D$381,4,FALSE)=0,"",1))</f>
        <v>#N/A</v>
      </c>
      <c r="AR667" s="136" t="str">
        <f>IF($G667="","",IF($AD667="NSTC",INDEX(カレンダマスタ!$I$26:$O$31,MATCH($G667,カレンダマスタ!$H$26:$H$31,1),MATCH($H667,カレンダマスタ!$I$25:$O$25,1)),
IF($AD667="CS本社",INDEX(カレンダマスタ!$I$36:$O$41,MATCH($G667,カレンダマスタ!$H$36:$H$41,1),MATCH($H667,カレンダマスタ!$I$35:$O$35,1)),
IF($AD667="NS本社",INDEX(カレンダマスタ!$I$94:$O$99,MATCH($G667,カレンダマスタ!$H$95:$H$100,1),MATCH($H667,カレンダマスタ!$I$93:$O$93,1)),
IF($AD667="ODC",INDEX(カレンダマスタ!$I$46:$O$51,MATCH($G667,カレンダマスタ!$H$46:$H$51,1),MATCH($H667,カレンダマスタ!$I$45:$O$45,1)),
IF($AD667="NS東京TC",INDEX(カレンダマスタ!$I$56:$O$61,MATCH($G667,カレンダマスタ!$H$56:$H$61,1),MATCH($H667,カレンダマスタ!$I$55:$O$55,1)),""))))))</f>
        <v/>
      </c>
      <c r="AS667" s="126" t="str">
        <f t="shared" si="206"/>
        <v/>
      </c>
      <c r="AU667" s="137" t="e">
        <f>IF(E667="","",VLOOKUP($E667,カレンダマスタ!$A$4:$E$381,4,FALSE))</f>
        <v>#N/A</v>
      </c>
      <c r="AV667" s="137" t="str">
        <f t="shared" si="212"/>
        <v/>
      </c>
      <c r="AW667" s="137" t="str">
        <f t="shared" si="213"/>
        <v/>
      </c>
      <c r="AX667" s="138" t="e">
        <f t="shared" si="214"/>
        <v>#N/A</v>
      </c>
      <c r="AY667" s="138" t="str">
        <f t="shared" si="215"/>
        <v/>
      </c>
      <c r="AZ667" s="130" t="e">
        <f>IF(AX667&amp;AW667="勤怠未設定","×",IF(AV667="勤怠修正","×",IF(AC667="外注","",IF(AA667="",IF(AY667&lt;&gt;"","×",""),IF(VLOOKUP(AA667,カレンダマスタ!$H$66:$I$83,2,FALSE)&lt;&gt;AY667,"×","OK")))))</f>
        <v>#N/A</v>
      </c>
      <c r="BC667" s="137" t="e">
        <f>IF(E667="","",VLOOKUP($E667,カレンダマスタ!$A$4:$E$381,4,FALSE))</f>
        <v>#N/A</v>
      </c>
      <c r="BD667" s="126" t="str">
        <f>IF(AC667="社員","",IF(AG667=0,"",IF(AD667="NSTC",IF(COUNTIF(カレンダマスタ!$Q$5:$Q$32,G667)=1,"OK","×"),
IF(AD667="NS本社",IF(COUNTIF(カレンダマスタ!$T$5:$T$32,G667)=1,"OK","×"),IF(COUNTIF(カレンダマスタ!$R$5:$R$32,G667)=1,"OK","×")))))</f>
        <v/>
      </c>
      <c r="BE667" s="126" t="str">
        <f>IF(AC667="社員","",IF(G667="","",IF(R667&lt;&gt;"","",IF(AF667="CS","OK",IF(VLOOKUP(E667,カレンダマスタ!$A$5:$D$381,4,FALSE)&gt;0,"",IF(OR(G667*24&gt;10.84,H667*24&lt;14.5)=TRUE,"×","OK"))))))</f>
        <v/>
      </c>
      <c r="BF667" s="126" t="str">
        <f t="shared" si="201"/>
        <v/>
      </c>
      <c r="BG667" s="126" t="str">
        <f t="shared" si="216"/>
        <v>OK</v>
      </c>
      <c r="BI667" s="130" t="e">
        <f t="shared" si="207"/>
        <v>#N/A</v>
      </c>
    </row>
    <row r="668" spans="2:61">
      <c r="B668" s="111"/>
      <c r="C668" s="537">
        <v>190576</v>
      </c>
      <c r="D668" s="142" t="s">
        <v>563</v>
      </c>
      <c r="E668" s="584">
        <v>45430</v>
      </c>
      <c r="F668" s="142" t="s">
        <v>369</v>
      </c>
      <c r="G668" s="589"/>
      <c r="H668" s="589"/>
      <c r="I668" s="144"/>
      <c r="J668" s="148"/>
      <c r="K668" s="145"/>
      <c r="L668" s="146"/>
      <c r="M668" s="146"/>
      <c r="N668" s="147"/>
      <c r="O668" s="148"/>
      <c r="P668" s="148"/>
      <c r="Q668" s="148"/>
      <c r="R668" s="149"/>
      <c r="S668" s="156"/>
      <c r="T668" s="435" t="str">
        <f t="shared" si="209"/>
        <v/>
      </c>
      <c r="U668" s="430"/>
      <c r="V668" s="430" t="str">
        <f t="shared" si="202"/>
        <v/>
      </c>
      <c r="W668" s="298"/>
      <c r="X668" s="143" t="str">
        <f t="shared" si="208"/>
        <v/>
      </c>
      <c r="Y668" s="143" t="str">
        <f t="shared" si="203"/>
        <v/>
      </c>
      <c r="Z668" s="143" t="str">
        <f t="shared" si="204"/>
        <v/>
      </c>
      <c r="AA668" s="149" t="str">
        <f t="shared" si="211"/>
        <v/>
      </c>
      <c r="AC668" s="188" t="str">
        <f>AC641</f>
        <v>社員</v>
      </c>
      <c r="AD668" s="189">
        <f>AD641</f>
        <v>0</v>
      </c>
      <c r="AE668" s="189">
        <f>AE641</f>
        <v>0</v>
      </c>
      <c r="AF668" s="189" t="str">
        <f>AF641</f>
        <v>CS</v>
      </c>
      <c r="AG668" s="205">
        <f t="shared" si="205"/>
        <v>0</v>
      </c>
      <c r="AI668" s="157" t="str">
        <f>IF(月報!G668&lt;&gt;"",月報!G668,"")</f>
        <v/>
      </c>
      <c r="AJ668" s="151" t="str">
        <f>IF(月報!W668&lt;&gt;"",月報!W668*24,"")</f>
        <v/>
      </c>
      <c r="AK668" s="151" t="str">
        <f>IF(月報!P668&lt;&gt;"",月報!P668,"")</f>
        <v/>
      </c>
      <c r="AL668" s="151" t="str">
        <f>IF(月報!Q668&lt;&gt;"",IF(月報!Q668="平日残","",月報!Q668),"")</f>
        <v/>
      </c>
      <c r="AM668" s="151"/>
      <c r="AN668" s="151" t="e">
        <f t="shared" si="210"/>
        <v>#N/A</v>
      </c>
      <c r="AO668" s="151" t="e">
        <f>IF($E668="","",VLOOKUP($E668,カレンダマスタ!$A$5:$E$381,5,FALSE))</f>
        <v>#N/A</v>
      </c>
      <c r="AQ668" s="197" t="str">
        <f>IF(G668="","",IF(VLOOKUP(E668,カレンダマスタ!$A$5:$D$381,4,FALSE)=0,"",1))</f>
        <v/>
      </c>
      <c r="AR668" s="152" t="str">
        <f>IF($G668="","",IF($AD668="NSTC",INDEX(カレンダマスタ!$I$26:$O$31,MATCH($G668,カレンダマスタ!$H$26:$H$31,1),MATCH($H668,カレンダマスタ!$I$25:$O$25,1)),
IF($AD668="CS本社",INDEX(カレンダマスタ!$I$36:$O$41,MATCH($G668,カレンダマスタ!$H$36:$H$41,1),MATCH($H668,カレンダマスタ!$I$35:$O$35,1)),
IF($AD668="NS本社",INDEX(カレンダマスタ!$I$94:$O$99,MATCH($G668,カレンダマスタ!$H$95:$H$100,1),MATCH($H668,カレンダマスタ!$I$93:$O$93,1)),
IF($AD668="ODC",INDEX(カレンダマスタ!$I$46:$O$51,MATCH($G668,カレンダマスタ!$H$46:$H$51,1),MATCH($H668,カレンダマスタ!$I$45:$O$45,1)),
IF($AD668="NS東京TC",INDEX(カレンダマスタ!$I$56:$O$61,MATCH($G668,カレンダマスタ!$H$56:$H$61,1),MATCH($H668,カレンダマスタ!$I$55:$O$55,1)),""))))))</f>
        <v/>
      </c>
      <c r="AS668" s="151" t="str">
        <f t="shared" si="206"/>
        <v/>
      </c>
      <c r="AU668" s="153" t="e">
        <f>IF(E668="","",VLOOKUP($E668,カレンダマスタ!$A$4:$E$381,4,FALSE))</f>
        <v>#N/A</v>
      </c>
      <c r="AV668" s="153" t="str">
        <f t="shared" si="212"/>
        <v/>
      </c>
      <c r="AW668" s="153" t="str">
        <f t="shared" si="213"/>
        <v/>
      </c>
      <c r="AX668" s="154" t="e">
        <f t="shared" si="214"/>
        <v>#N/A</v>
      </c>
      <c r="AY668" s="154" t="str">
        <f t="shared" si="215"/>
        <v/>
      </c>
      <c r="AZ668" s="144" t="e">
        <f>IF(AX668&amp;AW668="勤怠未設定","×",IF(AV668="勤怠修正","×",IF(AC668="外注","",IF(AA668="",IF(AY668&lt;&gt;"","×",""),IF(VLOOKUP(AA668,カレンダマスタ!$H$66:$I$83,2,FALSE)&lt;&gt;AY668,"×","OK")))))</f>
        <v>#N/A</v>
      </c>
      <c r="BC668" s="153" t="e">
        <f>IF(E668="","",VLOOKUP($E668,カレンダマスタ!$A$4:$E$381,4,FALSE))</f>
        <v>#N/A</v>
      </c>
      <c r="BD668" s="151" t="str">
        <f>IF(AC668="社員","",IF(AG668=0,"",IF(AD668="NSTC",IF(COUNTIF(カレンダマスタ!$Q$5:$Q$32,G668)=1,"OK","×"),
IF(AD668="NS本社",IF(COUNTIF(カレンダマスタ!$T$5:$T$32,G668)=1,"OK","×"),IF(COUNTIF(カレンダマスタ!$R$5:$R$32,G668)=1,"OK","×")))))</f>
        <v/>
      </c>
      <c r="BE668" s="151" t="str">
        <f>IF(AC668="社員","",IF(G668="","",IF(R668&lt;&gt;"","",IF(AF668="CS","OK",IF(VLOOKUP(E668,カレンダマスタ!$A$5:$D$381,4,FALSE)&gt;0,"",IF(OR(G668*24&gt;10.84,H668*24&lt;14.5)=TRUE,"×","OK"))))))</f>
        <v/>
      </c>
      <c r="BF668" s="151" t="str">
        <f t="shared" si="201"/>
        <v/>
      </c>
      <c r="BG668" s="151" t="str">
        <f t="shared" si="216"/>
        <v/>
      </c>
      <c r="BI668" s="144" t="e">
        <f t="shared" si="207"/>
        <v>#N/A</v>
      </c>
    </row>
    <row r="669" spans="2:61">
      <c r="B669" s="111"/>
      <c r="C669" s="535">
        <v>190576</v>
      </c>
      <c r="D669" s="112" t="s">
        <v>563</v>
      </c>
      <c r="E669" s="582">
        <v>45431</v>
      </c>
      <c r="F669" s="112" t="s">
        <v>370</v>
      </c>
      <c r="G669" s="587"/>
      <c r="H669" s="587"/>
      <c r="I669" s="114"/>
      <c r="J669" s="118"/>
      <c r="K669" s="115"/>
      <c r="L669" s="116"/>
      <c r="M669" s="116"/>
      <c r="N669" s="117"/>
      <c r="O669" s="118"/>
      <c r="P669" s="118"/>
      <c r="Q669" s="118"/>
      <c r="R669" s="119"/>
      <c r="S669" s="120"/>
      <c r="T669" s="433" t="str">
        <f t="shared" si="209"/>
        <v/>
      </c>
      <c r="U669" s="431">
        <f>SUM(T669:T675)</f>
        <v>0</v>
      </c>
      <c r="V669" s="431" t="str">
        <f t="shared" si="202"/>
        <v/>
      </c>
      <c r="W669" s="298"/>
      <c r="X669" s="113" t="str">
        <f t="shared" si="208"/>
        <v/>
      </c>
      <c r="Y669" s="113" t="str">
        <f t="shared" si="203"/>
        <v/>
      </c>
      <c r="Z669" s="113" t="str">
        <f t="shared" si="204"/>
        <v/>
      </c>
      <c r="AA669" s="119" t="str">
        <f t="shared" si="211"/>
        <v/>
      </c>
      <c r="AC669" s="190" t="str">
        <f>AC641</f>
        <v>社員</v>
      </c>
      <c r="AD669" s="191">
        <f>AD641</f>
        <v>0</v>
      </c>
      <c r="AE669" s="191">
        <f>AE641</f>
        <v>0</v>
      </c>
      <c r="AF669" s="191" t="str">
        <f>AF641</f>
        <v>CS</v>
      </c>
      <c r="AG669" s="206">
        <f t="shared" si="205"/>
        <v>0</v>
      </c>
      <c r="AI669" s="159" t="str">
        <f>IF(月報!G669&lt;&gt;"",月報!G669,"")</f>
        <v/>
      </c>
      <c r="AJ669" s="122" t="str">
        <f>IF(月報!W669&lt;&gt;"",月報!W669*24,"")</f>
        <v/>
      </c>
      <c r="AK669" s="122" t="str">
        <f>IF(月報!P669&lt;&gt;"",月報!P669,"")</f>
        <v/>
      </c>
      <c r="AL669" s="122" t="str">
        <f>IF(月報!Q669&lt;&gt;"",IF(月報!Q669="平日残","",月報!Q669),"")</f>
        <v/>
      </c>
      <c r="AM669" s="122"/>
      <c r="AN669" s="122" t="e">
        <f t="shared" si="210"/>
        <v>#N/A</v>
      </c>
      <c r="AO669" s="122" t="e">
        <f>IF($E669="","",VLOOKUP($E669,カレンダマスタ!$A$5:$E$381,5,FALSE))</f>
        <v>#N/A</v>
      </c>
      <c r="AQ669" s="195" t="str">
        <f>IF(G669="","",IF(VLOOKUP(E669,カレンダマスタ!$A$5:$D$381,4,FALSE)=0,"",1))</f>
        <v/>
      </c>
      <c r="AR669" s="123" t="str">
        <f>IF($G669="","",IF($AD669="NSTC",INDEX(カレンダマスタ!$I$26:$O$31,MATCH($G669,カレンダマスタ!$H$26:$H$31,1),MATCH($H669,カレンダマスタ!$I$25:$O$25,1)),
IF($AD669="CS本社",INDEX(カレンダマスタ!$I$36:$O$41,MATCH($G669,カレンダマスタ!$H$36:$H$41,1),MATCH($H669,カレンダマスタ!$I$35:$O$35,1)),
IF($AD669="NS本社",INDEX(カレンダマスタ!$I$94:$O$99,MATCH($G669,カレンダマスタ!$H$95:$H$100,1),MATCH($H669,カレンダマスタ!$I$93:$O$93,1)),
IF($AD669="ODC",INDEX(カレンダマスタ!$I$46:$O$51,MATCH($G669,カレンダマスタ!$H$46:$H$51,1),MATCH($H669,カレンダマスタ!$I$45:$O$45,1)),
IF($AD669="NS東京TC",INDEX(カレンダマスタ!$I$56:$O$61,MATCH($G669,カレンダマスタ!$H$56:$H$61,1),MATCH($H669,カレンダマスタ!$I$55:$O$55,1)),""))))))</f>
        <v/>
      </c>
      <c r="AS669" s="122" t="str">
        <f t="shared" si="206"/>
        <v/>
      </c>
      <c r="AU669" s="124" t="e">
        <f>IF(E669="","",VLOOKUP($E669,カレンダマスタ!$A$4:$E$381,4,FALSE))</f>
        <v>#N/A</v>
      </c>
      <c r="AV669" s="124" t="str">
        <f t="shared" si="212"/>
        <v/>
      </c>
      <c r="AW669" s="124" t="str">
        <f t="shared" si="213"/>
        <v/>
      </c>
      <c r="AX669" s="125" t="e">
        <f t="shared" si="214"/>
        <v>#N/A</v>
      </c>
      <c r="AY669" s="125" t="str">
        <f t="shared" si="215"/>
        <v/>
      </c>
      <c r="AZ669" s="114" t="e">
        <f>IF(AX669&amp;AW669="勤怠未設定","×",IF(AV669="勤怠修正","×",IF(AC669="外注","",IF(AA669="",IF(AY669&lt;&gt;"","×",""),IF(VLOOKUP(AA669,カレンダマスタ!$H$66:$I$83,2,FALSE)&lt;&gt;AY669,"×","OK")))))</f>
        <v>#N/A</v>
      </c>
      <c r="BC669" s="124" t="e">
        <f>IF(E669="","",VLOOKUP($E669,カレンダマスタ!$A$4:$E$381,4,FALSE))</f>
        <v>#N/A</v>
      </c>
      <c r="BD669" s="122" t="str">
        <f>IF(AC669="社員","",IF(AG669=0,"",IF(AD669="NSTC",IF(COUNTIF(カレンダマスタ!$Q$5:$Q$32,G669)=1,"OK","×"),
IF(AD669="NS本社",IF(COUNTIF(カレンダマスタ!$T$5:$T$32,G669)=1,"OK","×"),IF(COUNTIF(カレンダマスタ!$R$5:$R$32,G669)=1,"OK","×")))))</f>
        <v/>
      </c>
      <c r="BE669" s="122" t="str">
        <f>IF(AC669="社員","",IF(G669="","",IF(R669&lt;&gt;"","",IF(AF669="CS","OK",IF(VLOOKUP(E669,カレンダマスタ!$A$5:$D$381,4,FALSE)&gt;0,"",IF(OR(G669*24&gt;10.84,H669*24&lt;14.5)=TRUE,"×","OK"))))))</f>
        <v/>
      </c>
      <c r="BF669" s="122" t="str">
        <f t="shared" si="201"/>
        <v/>
      </c>
      <c r="BG669" s="122" t="str">
        <f t="shared" si="216"/>
        <v/>
      </c>
      <c r="BI669" s="114" t="e">
        <f t="shared" si="207"/>
        <v>#N/A</v>
      </c>
    </row>
    <row r="670" spans="2:61">
      <c r="B670" s="111"/>
      <c r="C670" s="536">
        <v>190576</v>
      </c>
      <c r="D670" s="128" t="s">
        <v>563</v>
      </c>
      <c r="E670" s="583">
        <v>45432</v>
      </c>
      <c r="F670" s="128" t="s">
        <v>201</v>
      </c>
      <c r="G670" s="588"/>
      <c r="H670" s="588"/>
      <c r="I670" s="130"/>
      <c r="J670" s="139"/>
      <c r="K670" s="131"/>
      <c r="L670" s="132"/>
      <c r="M670" s="132"/>
      <c r="N670" s="141"/>
      <c r="O670" s="139"/>
      <c r="P670" s="139"/>
      <c r="Q670" s="139"/>
      <c r="R670" s="133"/>
      <c r="S670" s="134"/>
      <c r="T670" s="434" t="str">
        <f t="shared" si="209"/>
        <v/>
      </c>
      <c r="U670" s="429"/>
      <c r="V670" s="429" t="str">
        <f t="shared" si="202"/>
        <v/>
      </c>
      <c r="W670" s="298"/>
      <c r="X670" s="129" t="str">
        <f t="shared" si="208"/>
        <v/>
      </c>
      <c r="Y670" s="129" t="str">
        <f t="shared" si="203"/>
        <v/>
      </c>
      <c r="Z670" s="129" t="str">
        <f t="shared" si="204"/>
        <v/>
      </c>
      <c r="AA670" s="133" t="str">
        <f t="shared" si="211"/>
        <v/>
      </c>
      <c r="AC670" s="186" t="str">
        <f>AC641</f>
        <v>社員</v>
      </c>
      <c r="AD670" s="187">
        <f>AD641</f>
        <v>0</v>
      </c>
      <c r="AE670" s="187">
        <f>AE641</f>
        <v>0</v>
      </c>
      <c r="AF670" s="187" t="str">
        <f>AF641</f>
        <v>CS</v>
      </c>
      <c r="AG670" s="204">
        <f t="shared" si="205"/>
        <v>0</v>
      </c>
      <c r="AI670" s="135" t="str">
        <f>IF(月報!G670&lt;&gt;"",月報!G670,"")</f>
        <v/>
      </c>
      <c r="AJ670" s="126" t="str">
        <f>IF(月報!W670&lt;&gt;"",月報!W670*24,"")</f>
        <v/>
      </c>
      <c r="AK670" s="126" t="str">
        <f>IF(月報!P670&lt;&gt;"",月報!P670,"")</f>
        <v/>
      </c>
      <c r="AL670" s="126" t="str">
        <f>IF(月報!Q670&lt;&gt;"",IF(月報!Q670="平日残","",月報!Q670),"")</f>
        <v/>
      </c>
      <c r="AM670" s="126"/>
      <c r="AN670" s="126" t="e">
        <f t="shared" si="210"/>
        <v>#N/A</v>
      </c>
      <c r="AO670" s="126" t="e">
        <f>IF($E670="","",VLOOKUP($E670,カレンダマスタ!$A$5:$E$381,5,FALSE))</f>
        <v>#N/A</v>
      </c>
      <c r="AQ670" s="196" t="str">
        <f>IF(G670="","",IF(VLOOKUP(E670,カレンダマスタ!$A$5:$D$381,4,FALSE)=0,"",1))</f>
        <v/>
      </c>
      <c r="AR670" s="136" t="str">
        <f>IF($G670="","",IF($AD670="NSTC",INDEX(カレンダマスタ!$I$26:$O$31,MATCH($G670,カレンダマスタ!$H$26:$H$31,1),MATCH($H670,カレンダマスタ!$I$25:$O$25,1)),
IF($AD670="CS本社",INDEX(カレンダマスタ!$I$36:$O$41,MATCH($G670,カレンダマスタ!$H$36:$H$41,1),MATCH($H670,カレンダマスタ!$I$35:$O$35,1)),
IF($AD670="NS本社",INDEX(カレンダマスタ!$I$94:$O$99,MATCH($G670,カレンダマスタ!$H$95:$H$100,1),MATCH($H670,カレンダマスタ!$I$93:$O$93,1)),
IF($AD670="ODC",INDEX(カレンダマスタ!$I$46:$O$51,MATCH($G670,カレンダマスタ!$H$46:$H$51,1),MATCH($H670,カレンダマスタ!$I$45:$O$45,1)),
IF($AD670="NS東京TC",INDEX(カレンダマスタ!$I$56:$O$61,MATCH($G670,カレンダマスタ!$H$56:$H$61,1),MATCH($H670,カレンダマスタ!$I$55:$O$55,1)),""))))))</f>
        <v/>
      </c>
      <c r="AS670" s="126" t="str">
        <f t="shared" si="206"/>
        <v/>
      </c>
      <c r="AU670" s="137" t="e">
        <f>IF(E670="","",VLOOKUP($E670,カレンダマスタ!$A$4:$E$381,4,FALSE))</f>
        <v>#N/A</v>
      </c>
      <c r="AV670" s="137" t="str">
        <f t="shared" si="212"/>
        <v/>
      </c>
      <c r="AW670" s="137" t="str">
        <f t="shared" si="213"/>
        <v/>
      </c>
      <c r="AX670" s="138" t="e">
        <f t="shared" si="214"/>
        <v>#N/A</v>
      </c>
      <c r="AY670" s="138" t="str">
        <f t="shared" si="215"/>
        <v/>
      </c>
      <c r="AZ670" s="130" t="e">
        <f>IF(AX670&amp;AW670="勤怠未設定","×",IF(AV670="勤怠修正","×",IF(AC670="外注","",IF(AA670="",IF(AY670&lt;&gt;"","×",""),IF(VLOOKUP(AA670,カレンダマスタ!$H$66:$I$83,2,FALSE)&lt;&gt;AY670,"×","OK")))))</f>
        <v>#N/A</v>
      </c>
      <c r="BC670" s="137" t="e">
        <f>IF(E670="","",VLOOKUP($E670,カレンダマスタ!$A$4:$E$381,4,FALSE))</f>
        <v>#N/A</v>
      </c>
      <c r="BD670" s="126" t="str">
        <f>IF(AC670="社員","",IF(AG670=0,"",IF(AD670="NSTC",IF(COUNTIF(カレンダマスタ!$Q$5:$Q$32,G670)=1,"OK","×"),
IF(AD670="NS本社",IF(COUNTIF(カレンダマスタ!$T$5:$T$32,G670)=1,"OK","×"),IF(COUNTIF(カレンダマスタ!$R$5:$R$32,G670)=1,"OK","×")))))</f>
        <v/>
      </c>
      <c r="BE670" s="126" t="str">
        <f>IF(AC670="社員","",IF(G670="","",IF(R670&lt;&gt;"","",IF(AF670="CS","OK",IF(VLOOKUP(E670,カレンダマスタ!$A$5:$D$381,4,FALSE)&gt;0,"",IF(OR(G670*24&gt;10.84,H670*24&lt;14.5)=TRUE,"×","OK"))))))</f>
        <v/>
      </c>
      <c r="BF670" s="126" t="str">
        <f t="shared" si="201"/>
        <v/>
      </c>
      <c r="BG670" s="126" t="str">
        <f t="shared" si="216"/>
        <v/>
      </c>
      <c r="BI670" s="130" t="e">
        <f t="shared" si="207"/>
        <v>#N/A</v>
      </c>
    </row>
    <row r="671" spans="2:61">
      <c r="B671" s="111"/>
      <c r="C671" s="536"/>
      <c r="D671" s="128"/>
      <c r="E671" s="583"/>
      <c r="F671" s="128"/>
      <c r="G671" s="588"/>
      <c r="H671" s="588"/>
      <c r="I671" s="130"/>
      <c r="J671" s="139"/>
      <c r="K671" s="131"/>
      <c r="L671" s="132"/>
      <c r="M671" s="132"/>
      <c r="N671" s="141"/>
      <c r="O671" s="139"/>
      <c r="P671" s="139"/>
      <c r="Q671" s="139"/>
      <c r="R671" s="133"/>
      <c r="S671" s="134"/>
      <c r="T671" s="434" t="str">
        <f t="shared" si="209"/>
        <v/>
      </c>
      <c r="U671" s="429"/>
      <c r="V671" s="429" t="str">
        <f t="shared" si="202"/>
        <v/>
      </c>
      <c r="W671" s="298"/>
      <c r="X671" s="129" t="str">
        <f t="shared" si="208"/>
        <v/>
      </c>
      <c r="Y671" s="129" t="str">
        <f t="shared" si="203"/>
        <v/>
      </c>
      <c r="Z671" s="129" t="str">
        <f t="shared" si="204"/>
        <v/>
      </c>
      <c r="AA671" s="133" t="str">
        <f t="shared" si="211"/>
        <v/>
      </c>
      <c r="AC671" s="186" t="str">
        <f>AC641</f>
        <v>社員</v>
      </c>
      <c r="AD671" s="187">
        <f>AD641</f>
        <v>0</v>
      </c>
      <c r="AE671" s="187">
        <f>AE641</f>
        <v>0</v>
      </c>
      <c r="AF671" s="187" t="str">
        <f>AF641</f>
        <v>CS</v>
      </c>
      <c r="AG671" s="204">
        <f t="shared" si="205"/>
        <v>0</v>
      </c>
      <c r="AI671" s="160" t="str">
        <f>IF(月報!G671&lt;&gt;"",月報!G671,"")</f>
        <v/>
      </c>
      <c r="AJ671" s="126" t="str">
        <f>IF(月報!W671&lt;&gt;"",月報!W671*24,"")</f>
        <v/>
      </c>
      <c r="AK671" s="126" t="str">
        <f>IF(月報!P671&lt;&gt;"",月報!P671,"")</f>
        <v/>
      </c>
      <c r="AL671" s="126" t="str">
        <f>IF(月報!Q671&lt;&gt;"",IF(月報!Q671="平日残","",月報!Q671),"")</f>
        <v/>
      </c>
      <c r="AM671" s="126"/>
      <c r="AN671" s="126" t="str">
        <f t="shared" si="210"/>
        <v/>
      </c>
      <c r="AO671" s="126" t="str">
        <f>IF($E671="","",VLOOKUP($E671,カレンダマスタ!$A$5:$E$381,5,FALSE))</f>
        <v/>
      </c>
      <c r="AQ671" s="196" t="str">
        <f>IF(G671="","",IF(VLOOKUP(E671,カレンダマスタ!$A$5:$D$381,4,FALSE)=0,"",1))</f>
        <v/>
      </c>
      <c r="AR671" s="136" t="str">
        <f>IF($G671="","",IF($AD671="NSTC",INDEX(カレンダマスタ!$I$26:$O$31,MATCH($G671,カレンダマスタ!$H$26:$H$31,1),MATCH($H671,カレンダマスタ!$I$25:$O$25,1)),
IF($AD671="CS本社",INDEX(カレンダマスタ!$I$36:$O$41,MATCH($G671,カレンダマスタ!$H$36:$H$41,1),MATCH($H671,カレンダマスタ!$I$35:$O$35,1)),
IF($AD671="NS本社",INDEX(カレンダマスタ!$I$94:$O$99,MATCH($G671,カレンダマスタ!$H$95:$H$100,1),MATCH($H671,カレンダマスタ!$I$93:$O$93,1)),
IF($AD671="ODC",INDEX(カレンダマスタ!$I$46:$O$51,MATCH($G671,カレンダマスタ!$H$46:$H$51,1),MATCH($H671,カレンダマスタ!$I$45:$O$45,1)),
IF($AD671="NS東京TC",INDEX(カレンダマスタ!$I$56:$O$61,MATCH($G671,カレンダマスタ!$H$56:$H$61,1),MATCH($H671,カレンダマスタ!$I$55:$O$55,1)),""))))))</f>
        <v/>
      </c>
      <c r="AS671" s="126" t="str">
        <f t="shared" si="206"/>
        <v/>
      </c>
      <c r="AU671" s="137" t="str">
        <f>IF(E671="","",VLOOKUP($E671,カレンダマスタ!$A$4:$E$381,4,FALSE))</f>
        <v/>
      </c>
      <c r="AV671" s="137" t="str">
        <f t="shared" si="212"/>
        <v/>
      </c>
      <c r="AW671" s="137" t="str">
        <f t="shared" si="213"/>
        <v/>
      </c>
      <c r="AX671" s="138" t="str">
        <f t="shared" si="214"/>
        <v/>
      </c>
      <c r="AY671" s="138" t="str">
        <f t="shared" si="215"/>
        <v/>
      </c>
      <c r="AZ671" s="130" t="str">
        <f>IF(AX671&amp;AW671="勤怠未設定","×",IF(AV671="勤怠修正","×",IF(AC671="外注","",IF(AA671="",IF(AY671&lt;&gt;"","×",""),IF(VLOOKUP(AA671,カレンダマスタ!$H$66:$I$83,2,FALSE)&lt;&gt;AY671,"×","OK")))))</f>
        <v/>
      </c>
      <c r="BC671" s="137" t="str">
        <f>IF(E671="","",VLOOKUP($E671,カレンダマスタ!$A$4:$E$381,4,FALSE))</f>
        <v/>
      </c>
      <c r="BD671" s="126" t="str">
        <f>IF(AC671="社員","",IF(AG671=0,"",IF(AD671="NSTC",IF(COUNTIF(カレンダマスタ!$Q$5:$Q$32,G671)=1,"OK","×"),
IF(AD671="NS本社",IF(COUNTIF(カレンダマスタ!$T$5:$T$32,G671)=1,"OK","×"),IF(COUNTIF(カレンダマスタ!$R$5:$R$32,G671)=1,"OK","×")))))</f>
        <v/>
      </c>
      <c r="BE671" s="126" t="str">
        <f>IF(AC671="社員","",IF(G671="","",IF(R671&lt;&gt;"","",IF(AF671="CS","OK",IF(VLOOKUP(E671,カレンダマスタ!$A$5:$D$381,4,FALSE)&gt;0,"",IF(OR(G671*24&gt;10.84,H671*24&lt;14.5)=TRUE,"×","OK"))))))</f>
        <v/>
      </c>
      <c r="BF671" s="126" t="str">
        <f t="shared" si="201"/>
        <v/>
      </c>
      <c r="BG671" s="126" t="str">
        <f t="shared" si="216"/>
        <v/>
      </c>
      <c r="BI671" s="130" t="str">
        <f t="shared" si="207"/>
        <v/>
      </c>
    </row>
    <row r="672" spans="2:61">
      <c r="B672" s="111"/>
      <c r="C672" s="536"/>
      <c r="D672" s="128"/>
      <c r="E672" s="214"/>
      <c r="F672" s="128"/>
      <c r="G672" s="588"/>
      <c r="H672" s="588"/>
      <c r="I672" s="131"/>
      <c r="J672" s="139"/>
      <c r="K672" s="131"/>
      <c r="L672" s="132"/>
      <c r="M672" s="132"/>
      <c r="N672" s="141"/>
      <c r="O672" s="139"/>
      <c r="P672" s="139"/>
      <c r="Q672" s="139"/>
      <c r="R672" s="133"/>
      <c r="S672" s="134"/>
      <c r="T672" s="434" t="str">
        <f t="shared" si="209"/>
        <v/>
      </c>
      <c r="U672" s="429"/>
      <c r="V672" s="429" t="str">
        <f t="shared" si="202"/>
        <v/>
      </c>
      <c r="W672" s="298"/>
      <c r="X672" s="129" t="str">
        <f t="shared" si="208"/>
        <v/>
      </c>
      <c r="Y672" s="129" t="str">
        <f t="shared" si="203"/>
        <v/>
      </c>
      <c r="Z672" s="129" t="str">
        <f t="shared" si="204"/>
        <v/>
      </c>
      <c r="AA672" s="133" t="str">
        <f t="shared" si="211"/>
        <v/>
      </c>
      <c r="AC672" s="186" t="str">
        <f>AC641</f>
        <v>社員</v>
      </c>
      <c r="AD672" s="187">
        <f>AD641</f>
        <v>0</v>
      </c>
      <c r="AE672" s="187">
        <f>AE641</f>
        <v>0</v>
      </c>
      <c r="AF672" s="187" t="str">
        <f>AF641</f>
        <v>CS</v>
      </c>
      <c r="AG672" s="204">
        <f t="shared" si="205"/>
        <v>0</v>
      </c>
      <c r="AI672" s="160" t="str">
        <f>IF(月報!G672&lt;&gt;"",月報!G672,"")</f>
        <v/>
      </c>
      <c r="AJ672" s="126" t="str">
        <f>IF(月報!W672&lt;&gt;"",月報!W672*24,"")</f>
        <v/>
      </c>
      <c r="AK672" s="126" t="str">
        <f>IF(月報!P672&lt;&gt;"",月報!P672,"")</f>
        <v/>
      </c>
      <c r="AL672" s="126" t="str">
        <f>IF(月報!Q672&lt;&gt;"",IF(月報!Q672="平日残","",月報!Q672),"")</f>
        <v/>
      </c>
      <c r="AM672" s="126"/>
      <c r="AN672" s="126" t="str">
        <f t="shared" si="210"/>
        <v/>
      </c>
      <c r="AO672" s="126" t="str">
        <f>IF($E672="","",VLOOKUP($E672,カレンダマスタ!$A$5:$E$381,5,FALSE))</f>
        <v/>
      </c>
      <c r="AQ672" s="196" t="str">
        <f>IF(G672="","",IF(VLOOKUP(E672,カレンダマスタ!$A$5:$D$381,4,FALSE)=0,"",1))</f>
        <v/>
      </c>
      <c r="AR672" s="136" t="str">
        <f>IF($G672="","",IF($AD672="NSTC",INDEX(カレンダマスタ!$I$26:$O$31,MATCH($G672,カレンダマスタ!$H$26:$H$31,1),MATCH($H672,カレンダマスタ!$I$25:$O$25,1)),
IF($AD672="CS本社",INDEX(カレンダマスタ!$I$36:$O$41,MATCH($G672,カレンダマスタ!$H$36:$H$41,1),MATCH($H672,カレンダマスタ!$I$35:$O$35,1)),
IF($AD672="NS本社",INDEX(カレンダマスタ!$I$94:$O$99,MATCH($G672,カレンダマスタ!$H$95:$H$100,1),MATCH($H672,カレンダマスタ!$I$93:$O$93,1)),
IF($AD672="ODC",INDEX(カレンダマスタ!$I$46:$O$51,MATCH($G672,カレンダマスタ!$H$46:$H$51,1),MATCH($H672,カレンダマスタ!$I$45:$O$45,1)),
IF($AD672="NS東京TC",INDEX(カレンダマスタ!$I$56:$O$61,MATCH($G672,カレンダマスタ!$H$56:$H$61,1),MATCH($H672,カレンダマスタ!$I$55:$O$55,1)),""))))))</f>
        <v/>
      </c>
      <c r="AS672" s="126" t="str">
        <f t="shared" si="206"/>
        <v/>
      </c>
      <c r="AU672" s="137" t="str">
        <f>IF(E672="","",VLOOKUP($E672,カレンダマスタ!$A$4:$E$381,4,FALSE))</f>
        <v/>
      </c>
      <c r="AV672" s="137" t="str">
        <f t="shared" si="212"/>
        <v/>
      </c>
      <c r="AW672" s="137" t="str">
        <f t="shared" si="213"/>
        <v/>
      </c>
      <c r="AX672" s="138" t="str">
        <f t="shared" si="214"/>
        <v/>
      </c>
      <c r="AY672" s="138" t="str">
        <f t="shared" si="215"/>
        <v/>
      </c>
      <c r="AZ672" s="130" t="str">
        <f>IF(AX672&amp;AW672="勤怠未設定","×",IF(AV672="勤怠修正","×",IF(AC672="外注","",IF(AA672="",IF(AY672&lt;&gt;"","×",""),IF(VLOOKUP(AA672,カレンダマスタ!$H$66:$I$83,2,FALSE)&lt;&gt;AY672,"×","OK")))))</f>
        <v/>
      </c>
      <c r="BC672" s="137" t="str">
        <f>IF(E672="","",VLOOKUP($E672,カレンダマスタ!$A$4:$E$381,4,FALSE))</f>
        <v/>
      </c>
      <c r="BD672" s="126" t="str">
        <f>IF(AC672="社員","",IF(AG672=0,"",IF(AD672="NSTC",IF(COUNTIF(カレンダマスタ!$Q$5:$Q$32,G672)=1,"OK","×"),
IF(AD672="NS本社",IF(COUNTIF(カレンダマスタ!$T$5:$T$32,G672)=1,"OK","×"),IF(COUNTIF(カレンダマスタ!$R$5:$R$32,G672)=1,"OK","×")))))</f>
        <v/>
      </c>
      <c r="BE672" s="126" t="str">
        <f>IF(AC672="社員","",IF(G672="","",IF(R672&lt;&gt;"","",IF(AF672="CS","OK",IF(VLOOKUP(E672,カレンダマスタ!$A$5:$D$381,4,FALSE)&gt;0,"",IF(OR(G672*24&gt;10.84,H672*24&lt;14.5)=TRUE,"×","OK"))))))</f>
        <v/>
      </c>
      <c r="BF672" s="126" t="str">
        <f t="shared" si="201"/>
        <v/>
      </c>
      <c r="BG672" s="126" t="str">
        <f t="shared" si="216"/>
        <v/>
      </c>
      <c r="BI672" s="130" t="str">
        <f t="shared" si="207"/>
        <v/>
      </c>
    </row>
    <row r="673" spans="2:61">
      <c r="B673" s="111"/>
      <c r="C673" s="536"/>
      <c r="D673" s="128"/>
      <c r="E673" s="214"/>
      <c r="F673" s="128"/>
      <c r="G673" s="588"/>
      <c r="H673" s="588"/>
      <c r="I673" s="131"/>
      <c r="J673" s="139"/>
      <c r="K673" s="131"/>
      <c r="L673" s="132"/>
      <c r="M673" s="132"/>
      <c r="N673" s="141"/>
      <c r="O673" s="139"/>
      <c r="P673" s="139"/>
      <c r="Q673" s="139"/>
      <c r="R673" s="133"/>
      <c r="S673" s="134"/>
      <c r="T673" s="434" t="str">
        <f t="shared" si="209"/>
        <v/>
      </c>
      <c r="U673" s="429"/>
      <c r="V673" s="429" t="str">
        <f t="shared" si="202"/>
        <v/>
      </c>
      <c r="W673" s="298"/>
      <c r="X673" s="129" t="str">
        <f t="shared" si="208"/>
        <v/>
      </c>
      <c r="Y673" s="129" t="str">
        <f t="shared" si="203"/>
        <v/>
      </c>
      <c r="Z673" s="129" t="str">
        <f t="shared" si="204"/>
        <v/>
      </c>
      <c r="AA673" s="133" t="str">
        <f t="shared" si="211"/>
        <v/>
      </c>
      <c r="AC673" s="186" t="str">
        <f>AC641</f>
        <v>社員</v>
      </c>
      <c r="AD673" s="187">
        <f>AD641</f>
        <v>0</v>
      </c>
      <c r="AE673" s="187">
        <f>AE641</f>
        <v>0</v>
      </c>
      <c r="AF673" s="187" t="str">
        <f>AF641</f>
        <v>CS</v>
      </c>
      <c r="AG673" s="204">
        <f t="shared" si="205"/>
        <v>0</v>
      </c>
      <c r="AI673" s="160" t="str">
        <f>IF(月報!G673&lt;&gt;"",月報!G673,"")</f>
        <v/>
      </c>
      <c r="AJ673" s="126" t="str">
        <f>IF(月報!W673&lt;&gt;"",月報!W673*24,"")</f>
        <v/>
      </c>
      <c r="AK673" s="126" t="str">
        <f>IF(月報!P673&lt;&gt;"",月報!P673,"")</f>
        <v/>
      </c>
      <c r="AL673" s="126" t="str">
        <f>IF(月報!Q673&lt;&gt;"",IF(月報!Q673="平日残","",月報!Q673),"")</f>
        <v/>
      </c>
      <c r="AM673" s="126"/>
      <c r="AN673" s="126" t="str">
        <f t="shared" si="210"/>
        <v/>
      </c>
      <c r="AO673" s="126" t="str">
        <f>IF($E673="","",VLOOKUP($E673,カレンダマスタ!$A$5:$E$381,5,FALSE))</f>
        <v/>
      </c>
      <c r="AQ673" s="196" t="str">
        <f>IF(G673="","",IF(VLOOKUP(E673,カレンダマスタ!$A$5:$D$381,4,FALSE)=0,"",1))</f>
        <v/>
      </c>
      <c r="AR673" s="136" t="str">
        <f>IF($G673="","",IF($AD673="NSTC",INDEX(カレンダマスタ!$I$26:$O$31,MATCH($G673,カレンダマスタ!$H$26:$H$31,1),MATCH($H673,カレンダマスタ!$I$25:$O$25,1)),
IF($AD673="CS本社",INDEX(カレンダマスタ!$I$36:$O$41,MATCH($G673,カレンダマスタ!$H$36:$H$41,1),MATCH($H673,カレンダマスタ!$I$35:$O$35,1)),
IF($AD673="NS本社",INDEX(カレンダマスタ!$I$94:$O$99,MATCH($G673,カレンダマスタ!$H$95:$H$100,1),MATCH($H673,カレンダマスタ!$I$93:$O$93,1)),
IF($AD673="ODC",INDEX(カレンダマスタ!$I$46:$O$51,MATCH($G673,カレンダマスタ!$H$46:$H$51,1),MATCH($H673,カレンダマスタ!$I$45:$O$45,1)),
IF($AD673="NS東京TC",INDEX(カレンダマスタ!$I$56:$O$61,MATCH($G673,カレンダマスタ!$H$56:$H$61,1),MATCH($H673,カレンダマスタ!$I$55:$O$55,1)),""))))))</f>
        <v/>
      </c>
      <c r="AS673" s="126" t="str">
        <f t="shared" si="206"/>
        <v/>
      </c>
      <c r="AU673" s="137" t="str">
        <f>IF(E673="","",VLOOKUP($E673,カレンダマスタ!$A$4:$E$381,4,FALSE))</f>
        <v/>
      </c>
      <c r="AV673" s="137" t="str">
        <f t="shared" si="212"/>
        <v/>
      </c>
      <c r="AW673" s="137" t="str">
        <f t="shared" si="213"/>
        <v/>
      </c>
      <c r="AX673" s="138" t="str">
        <f t="shared" si="214"/>
        <v/>
      </c>
      <c r="AY673" s="138" t="str">
        <f t="shared" si="215"/>
        <v/>
      </c>
      <c r="AZ673" s="130" t="str">
        <f>IF(AX673&amp;AW673="勤怠未設定","×",IF(AV673="勤怠修正","×",IF(AC673="外注","",IF(AA673="",IF(AY673&lt;&gt;"","×",""),IF(VLOOKUP(AA673,カレンダマスタ!$H$66:$I$83,2,FALSE)&lt;&gt;AY673,"×","OK")))))</f>
        <v/>
      </c>
      <c r="BC673" s="137" t="str">
        <f>IF(E673="","",VLOOKUP($E673,カレンダマスタ!$A$4:$E$381,4,FALSE))</f>
        <v/>
      </c>
      <c r="BD673" s="126" t="str">
        <f>IF(AC673="社員","",IF(AG673=0,"",IF(AD673="NSTC",IF(COUNTIF(カレンダマスタ!$Q$5:$Q$32,G673)=1,"OK","×"),
IF(AD673="NS本社",IF(COUNTIF(カレンダマスタ!$T$5:$T$32,G673)=1,"OK","×"),IF(COUNTIF(カレンダマスタ!$R$5:$R$32,G673)=1,"OK","×")))))</f>
        <v/>
      </c>
      <c r="BE673" s="126" t="str">
        <f>IF(AC673="社員","",IF(G673="","",IF(R673&lt;&gt;"","",IF(AF673="CS","OK",IF(VLOOKUP(E673,カレンダマスタ!$A$5:$D$381,4,FALSE)&gt;0,"",IF(OR(G673*24&gt;10.84,H673*24&lt;14.5)=TRUE,"×","OK"))))))</f>
        <v/>
      </c>
      <c r="BF673" s="126" t="str">
        <f t="shared" si="201"/>
        <v/>
      </c>
      <c r="BG673" s="126" t="str">
        <f t="shared" si="216"/>
        <v/>
      </c>
      <c r="BI673" s="130" t="str">
        <f t="shared" si="207"/>
        <v/>
      </c>
    </row>
    <row r="674" spans="2:61">
      <c r="B674" s="111"/>
      <c r="C674" s="536"/>
      <c r="D674" s="128"/>
      <c r="E674" s="214"/>
      <c r="F674" s="128"/>
      <c r="G674" s="588"/>
      <c r="H674" s="588"/>
      <c r="I674" s="131"/>
      <c r="J674" s="139"/>
      <c r="K674" s="131"/>
      <c r="L674" s="132"/>
      <c r="M674" s="132"/>
      <c r="N674" s="141"/>
      <c r="O674" s="139"/>
      <c r="P674" s="139"/>
      <c r="Q674" s="139"/>
      <c r="R674" s="133"/>
      <c r="S674" s="134"/>
      <c r="T674" s="434" t="str">
        <f t="shared" si="209"/>
        <v/>
      </c>
      <c r="U674" s="429"/>
      <c r="V674" s="429" t="str">
        <f t="shared" si="202"/>
        <v/>
      </c>
      <c r="W674" s="298"/>
      <c r="X674" s="129" t="str">
        <f t="shared" si="208"/>
        <v/>
      </c>
      <c r="Y674" s="129" t="str">
        <f t="shared" si="203"/>
        <v/>
      </c>
      <c r="Z674" s="129" t="str">
        <f t="shared" si="204"/>
        <v/>
      </c>
      <c r="AA674" s="133" t="str">
        <f t="shared" si="211"/>
        <v/>
      </c>
      <c r="AC674" s="186" t="str">
        <f>AC641</f>
        <v>社員</v>
      </c>
      <c r="AD674" s="187">
        <f>AD641</f>
        <v>0</v>
      </c>
      <c r="AE674" s="187">
        <f>AE641</f>
        <v>0</v>
      </c>
      <c r="AF674" s="187" t="str">
        <f>AF641</f>
        <v>CS</v>
      </c>
      <c r="AG674" s="204">
        <f t="shared" si="205"/>
        <v>0</v>
      </c>
      <c r="AI674" s="160" t="str">
        <f>IF(月報!G674&lt;&gt;"",月報!G674,"")</f>
        <v/>
      </c>
      <c r="AJ674" s="126" t="str">
        <f>IF(月報!W674&lt;&gt;"",月報!W674*24,"")</f>
        <v/>
      </c>
      <c r="AK674" s="126" t="str">
        <f>IF(月報!P674&lt;&gt;"",月報!P674,"")</f>
        <v/>
      </c>
      <c r="AL674" s="126" t="str">
        <f>IF(月報!Q674&lt;&gt;"",IF(月報!Q674="平日残","",月報!Q674),"")</f>
        <v/>
      </c>
      <c r="AM674" s="126"/>
      <c r="AN674" s="126" t="str">
        <f t="shared" si="210"/>
        <v/>
      </c>
      <c r="AO674" s="126" t="str">
        <f>IF($E674="","",VLOOKUP($E674,カレンダマスタ!$A$5:$E$381,5,FALSE))</f>
        <v/>
      </c>
      <c r="AQ674" s="196" t="str">
        <f>IF(G674="","",IF(VLOOKUP(E674,カレンダマスタ!$A$5:$D$381,4,FALSE)=0,"",1))</f>
        <v/>
      </c>
      <c r="AR674" s="136" t="str">
        <f>IF($G674="","",IF($AD674="NSTC",INDEX(カレンダマスタ!$I$26:$O$31,MATCH($G674,カレンダマスタ!$H$26:$H$31,1),MATCH($H674,カレンダマスタ!$I$25:$O$25,1)),
IF($AD674="CS本社",INDEX(カレンダマスタ!$I$36:$O$41,MATCH($G674,カレンダマスタ!$H$36:$H$41,1),MATCH($H674,カレンダマスタ!$I$35:$O$35,1)),
IF($AD674="NS本社",INDEX(カレンダマスタ!$I$94:$O$99,MATCH($G674,カレンダマスタ!$H$95:$H$100,1),MATCH($H674,カレンダマスタ!$I$93:$O$93,1)),
IF($AD674="ODC",INDEX(カレンダマスタ!$I$46:$O$51,MATCH($G674,カレンダマスタ!$H$46:$H$51,1),MATCH($H674,カレンダマスタ!$I$45:$O$45,1)),
IF($AD674="NS東京TC",INDEX(カレンダマスタ!$I$56:$O$61,MATCH($G674,カレンダマスタ!$H$56:$H$61,1),MATCH($H674,カレンダマスタ!$I$55:$O$55,1)),""))))))</f>
        <v/>
      </c>
      <c r="AS674" s="126" t="str">
        <f t="shared" si="206"/>
        <v/>
      </c>
      <c r="AU674" s="137" t="str">
        <f>IF(E674="","",VLOOKUP($E674,カレンダマスタ!$A$4:$E$381,4,FALSE))</f>
        <v/>
      </c>
      <c r="AV674" s="137" t="str">
        <f t="shared" si="212"/>
        <v/>
      </c>
      <c r="AW674" s="137" t="str">
        <f t="shared" si="213"/>
        <v/>
      </c>
      <c r="AX674" s="138" t="str">
        <f t="shared" si="214"/>
        <v/>
      </c>
      <c r="AY674" s="138" t="str">
        <f t="shared" si="215"/>
        <v/>
      </c>
      <c r="AZ674" s="130" t="str">
        <f>IF(AX674&amp;AW674="勤怠未設定","×",IF(AV674="勤怠修正","×",IF(AC674="外注","",IF(AA674="",IF(AY674&lt;&gt;"","×",""),IF(VLOOKUP(AA674,カレンダマスタ!$H$66:$I$83,2,FALSE)&lt;&gt;AY674,"×","OK")))))</f>
        <v/>
      </c>
      <c r="BC674" s="137" t="str">
        <f>IF(E674="","",VLOOKUP($E674,カレンダマスタ!$A$4:$E$381,4,FALSE))</f>
        <v/>
      </c>
      <c r="BD674" s="126" t="str">
        <f>IF(AC674="社員","",IF(AG674=0,"",IF(AD674="NSTC",IF(COUNTIF(カレンダマスタ!$Q$5:$Q$32,G674)=1,"OK","×"),
IF(AD674="NS本社",IF(COUNTIF(カレンダマスタ!$T$5:$T$32,G674)=1,"OK","×"),IF(COUNTIF(カレンダマスタ!$R$5:$R$32,G674)=1,"OK","×")))))</f>
        <v/>
      </c>
      <c r="BE674" s="126" t="str">
        <f>IF(AC674="社員","",IF(G674="","",IF(R674&lt;&gt;"","",IF(AF674="CS","OK",IF(VLOOKUP(E674,カレンダマスタ!$A$5:$D$381,4,FALSE)&gt;0,"",IF(OR(G674*24&gt;10.84,H674*24&lt;14.5)=TRUE,"×","OK"))))))</f>
        <v/>
      </c>
      <c r="BF674" s="126" t="str">
        <f t="shared" si="201"/>
        <v/>
      </c>
      <c r="BG674" s="126" t="str">
        <f t="shared" si="216"/>
        <v/>
      </c>
      <c r="BI674" s="130" t="str">
        <f t="shared" si="207"/>
        <v/>
      </c>
    </row>
    <row r="675" spans="2:61" ht="13.8" thickBot="1">
      <c r="B675" s="161"/>
      <c r="C675" s="538"/>
      <c r="D675" s="162"/>
      <c r="E675" s="215"/>
      <c r="F675" s="162"/>
      <c r="G675" s="590"/>
      <c r="H675" s="590"/>
      <c r="I675" s="164"/>
      <c r="J675" s="165"/>
      <c r="K675" s="164"/>
      <c r="L675" s="166"/>
      <c r="M675" s="166"/>
      <c r="N675" s="167"/>
      <c r="O675" s="165"/>
      <c r="P675" s="165"/>
      <c r="Q675" s="165"/>
      <c r="R675" s="168"/>
      <c r="S675" s="169"/>
      <c r="T675" s="436" t="str">
        <f t="shared" si="209"/>
        <v/>
      </c>
      <c r="U675" s="432"/>
      <c r="V675" s="432" t="str">
        <f t="shared" si="202"/>
        <v/>
      </c>
      <c r="W675" s="298"/>
      <c r="X675" s="165" t="str">
        <f t="shared" si="208"/>
        <v/>
      </c>
      <c r="Y675" s="165" t="str">
        <f t="shared" si="203"/>
        <v/>
      </c>
      <c r="Z675" s="165" t="str">
        <f t="shared" si="204"/>
        <v/>
      </c>
      <c r="AA675" s="168" t="str">
        <f t="shared" si="211"/>
        <v/>
      </c>
      <c r="AC675" s="192" t="str">
        <f>AC641</f>
        <v>社員</v>
      </c>
      <c r="AD675" s="193">
        <f>AD641</f>
        <v>0</v>
      </c>
      <c r="AE675" s="193">
        <f>AE641</f>
        <v>0</v>
      </c>
      <c r="AF675" s="193" t="str">
        <f>AF641</f>
        <v>CS</v>
      </c>
      <c r="AG675" s="207">
        <f t="shared" si="205"/>
        <v>0</v>
      </c>
      <c r="AI675" s="170" t="str">
        <f>IF(月報!G675&lt;&gt;"",月報!G675,"")</f>
        <v/>
      </c>
      <c r="AJ675" s="171" t="str">
        <f>IF(月報!W675&lt;&gt;"",月報!W675*24,"")</f>
        <v/>
      </c>
      <c r="AK675" s="171" t="str">
        <f>IF(月報!P675&lt;&gt;"",月報!P675,"")</f>
        <v/>
      </c>
      <c r="AL675" s="171" t="str">
        <f>IF(月報!Q675&lt;&gt;"",IF(月報!Q675="平日残","",月報!Q675),"")</f>
        <v/>
      </c>
      <c r="AM675" s="171"/>
      <c r="AN675" s="171" t="str">
        <f t="shared" si="210"/>
        <v/>
      </c>
      <c r="AO675" s="171" t="str">
        <f>IF($E675="","",VLOOKUP($E675,カレンダマスタ!$A$5:$E$381,5,FALSE))</f>
        <v/>
      </c>
      <c r="AQ675" s="198" t="str">
        <f>IF(G675="","",IF(VLOOKUP(E675,カレンダマスタ!$A$5:$D$381,4,FALSE)=0,"",1))</f>
        <v/>
      </c>
      <c r="AR675" s="172" t="str">
        <f>IF($G675="","",IF($AD675="NSTC",INDEX(カレンダマスタ!$I$26:$O$31,MATCH($G675,カレンダマスタ!$H$26:$H$31,1),MATCH($H675,カレンダマスタ!$I$25:$O$25,1)),
IF($AD675="CS本社",INDEX(カレンダマスタ!$I$36:$O$41,MATCH($G675,カレンダマスタ!$H$36:$H$41,1),MATCH($H675,カレンダマスタ!$I$35:$O$35,1)),
IF($AD675="NS本社",INDEX(カレンダマスタ!$I$94:$O$99,MATCH($G675,カレンダマスタ!$H$95:$H$100,1),MATCH($H675,カレンダマスタ!$I$93:$O$93,1)),
IF($AD675="ODC",INDEX(カレンダマスタ!$I$46:$O$51,MATCH($G675,カレンダマスタ!$H$46:$H$51,1),MATCH($H675,カレンダマスタ!$I$45:$O$45,1)),
IF($AD675="NS東京TC",INDEX(カレンダマスタ!$I$56:$O$61,MATCH($G675,カレンダマスタ!$H$56:$H$61,1),MATCH($H675,カレンダマスタ!$I$55:$O$55,1)),""))))))</f>
        <v/>
      </c>
      <c r="AS675" s="171" t="str">
        <f t="shared" si="206"/>
        <v/>
      </c>
      <c r="AU675" s="173" t="str">
        <f>IF(E675="","",VLOOKUP($E675,カレンダマスタ!$A$4:$E$381,4,FALSE))</f>
        <v/>
      </c>
      <c r="AV675" s="173" t="str">
        <f t="shared" si="212"/>
        <v/>
      </c>
      <c r="AW675" s="173" t="str">
        <f t="shared" si="213"/>
        <v/>
      </c>
      <c r="AX675" s="174" t="str">
        <f t="shared" si="214"/>
        <v/>
      </c>
      <c r="AY675" s="174" t="str">
        <f t="shared" si="215"/>
        <v/>
      </c>
      <c r="AZ675" s="175" t="str">
        <f>IF(AX675&amp;AW675="勤怠未設定","×",IF(AV675="勤怠修正","×",IF(AC675="外注","",IF(AA675="",IF(AY675&lt;&gt;"","×",""),IF(VLOOKUP(AA675,カレンダマスタ!$H$66:$I$83,2,FALSE)&lt;&gt;AY675,"×","OK")))))</f>
        <v/>
      </c>
      <c r="BC675" s="173" t="str">
        <f>IF(E675="","",VLOOKUP($E675,カレンダマスタ!$A$4:$E$381,4,FALSE))</f>
        <v/>
      </c>
      <c r="BD675" s="171" t="str">
        <f>IF(AC675="社員","",IF(AG675=0,"",IF(AD675="NSTC",IF(COUNTIF(カレンダマスタ!$Q$5:$Q$32,G675)=1,"OK","×"),
IF(AD675="NS本社",IF(COUNTIF(カレンダマスタ!$T$5:$T$32,G675)=1,"OK","×"),IF(COUNTIF(カレンダマスタ!$R$5:$R$32,G675)=1,"OK","×")))))</f>
        <v/>
      </c>
      <c r="BE675" s="171" t="str">
        <f>IF(AC675="社員","",IF(G675="","",IF(R675&lt;&gt;"","",IF(AF675="CS","OK",IF(VLOOKUP(E675,カレンダマスタ!$A$5:$D$381,4,FALSE)&gt;0,"",IF(OR(G675*24&gt;10.84,H675*24&lt;14.5)=TRUE,"×","OK"))))))</f>
        <v/>
      </c>
      <c r="BF675" s="171" t="str">
        <f t="shared" si="201"/>
        <v/>
      </c>
      <c r="BG675" s="171" t="str">
        <f t="shared" si="216"/>
        <v/>
      </c>
      <c r="BI675" s="175" t="str">
        <f t="shared" si="207"/>
        <v/>
      </c>
    </row>
    <row r="676" spans="2:61">
      <c r="B676" s="323"/>
      <c r="C676" s="539"/>
      <c r="D676" s="324"/>
      <c r="E676" s="325"/>
      <c r="F676" s="324"/>
      <c r="G676" s="591"/>
      <c r="H676" s="591"/>
      <c r="I676" s="339"/>
      <c r="J676" s="320"/>
      <c r="K676" s="319"/>
      <c r="L676" s="320"/>
      <c r="M676" s="320"/>
      <c r="N676" s="320"/>
      <c r="O676" s="340"/>
      <c r="P676" s="340"/>
      <c r="Q676" s="340"/>
      <c r="R676" s="327"/>
      <c r="S676" s="328"/>
      <c r="T676" s="341"/>
      <c r="U676" s="342"/>
      <c r="V676" s="342"/>
      <c r="W676" s="298"/>
      <c r="X676" s="326"/>
      <c r="Y676" s="326"/>
      <c r="Z676" s="326"/>
      <c r="AA676" s="327" t="str">
        <f t="shared" si="211"/>
        <v/>
      </c>
      <c r="AC676" s="541"/>
      <c r="AD676" s="542"/>
      <c r="AE676" s="542"/>
      <c r="AF676" s="542"/>
      <c r="AG676" s="543"/>
      <c r="AI676" s="348" t="str">
        <f>IF(月報!G676&lt;&gt;"",月報!G676,"")</f>
        <v/>
      </c>
      <c r="AJ676" s="349" t="str">
        <f>IF(月報!W676&lt;&gt;"",月報!W676*24,"")</f>
        <v/>
      </c>
      <c r="AK676" s="349" t="str">
        <f>IF(月報!P676&lt;&gt;"",月報!P676,"")</f>
        <v/>
      </c>
      <c r="AL676" s="349" t="str">
        <f>IF(月報!Q676&lt;&gt;"",IF(月報!Q676="平日残","",月報!Q676),"")</f>
        <v/>
      </c>
      <c r="AM676" s="349"/>
      <c r="AN676" s="349" t="str">
        <f t="shared" si="210"/>
        <v/>
      </c>
      <c r="AO676" s="349" t="str">
        <f>IF($E676="","",VLOOKUP($E676,カレンダマスタ!$A$5:$E$381,5,FALSE))</f>
        <v/>
      </c>
      <c r="AQ676" s="351"/>
      <c r="AR676" s="352"/>
      <c r="AS676" s="349"/>
      <c r="AU676" s="355"/>
      <c r="AV676" s="355" t="str">
        <f t="shared" si="212"/>
        <v/>
      </c>
      <c r="AW676" s="355" t="str">
        <f t="shared" si="213"/>
        <v/>
      </c>
      <c r="AX676" s="356" t="str">
        <f t="shared" si="214"/>
        <v/>
      </c>
      <c r="AY676" s="356" t="str">
        <f t="shared" si="215"/>
        <v/>
      </c>
      <c r="AZ676" s="357" t="str">
        <f>IF(AX676&amp;AW676="勤怠未設定","×",IF(AV676="勤怠修正","×",IF(AC676="外注","",IF(AA676="",IF(AY676&lt;&gt;"","×",""),IF(VLOOKUP(AA676,カレンダマスタ!$H$66:$I$83,2,FALSE)&lt;&gt;AY676,"×","OK")))))</f>
        <v/>
      </c>
      <c r="BC676" s="355"/>
      <c r="BD676" s="349"/>
      <c r="BE676" s="349"/>
      <c r="BF676" s="349" t="str">
        <f t="shared" si="201"/>
        <v/>
      </c>
      <c r="BG676" s="349"/>
      <c r="BI676" s="357" t="str">
        <f t="shared" ref="BI676:BI685" si="217">IF(OR(AO676="×",AS676="×",AZ676="×",BD676="×",BE676="×",BF676="TW未入力",BF676="週報未入力",BG676="×"),"×","")</f>
        <v/>
      </c>
    </row>
    <row r="677" spans="2:61">
      <c r="B677" s="323"/>
      <c r="C677" s="539"/>
      <c r="D677" s="324"/>
      <c r="E677" s="325"/>
      <c r="F677" s="324"/>
      <c r="G677" s="591"/>
      <c r="H677" s="591"/>
      <c r="I677" s="339"/>
      <c r="J677" s="320"/>
      <c r="K677" s="319"/>
      <c r="L677" s="320"/>
      <c r="M677" s="320"/>
      <c r="N677" s="320"/>
      <c r="O677" s="340"/>
      <c r="P677" s="340"/>
      <c r="Q677" s="340"/>
      <c r="R677" s="327"/>
      <c r="S677" s="328"/>
      <c r="T677" s="341"/>
      <c r="U677" s="342"/>
      <c r="V677" s="342"/>
      <c r="W677" s="298"/>
      <c r="X677" s="326"/>
      <c r="Y677" s="326"/>
      <c r="Z677" s="326"/>
      <c r="AA677" s="327" t="str">
        <f t="shared" si="211"/>
        <v/>
      </c>
      <c r="AC677" s="544"/>
      <c r="AD677" s="545"/>
      <c r="AE677" s="545"/>
      <c r="AF677" s="545"/>
      <c r="AG677" s="546"/>
      <c r="AI677" s="348" t="str">
        <f>IF(月報!G677&lt;&gt;"",月報!G677,"")</f>
        <v/>
      </c>
      <c r="AJ677" s="349" t="str">
        <f>IF(月報!W677&lt;&gt;"",月報!W677*24,"")</f>
        <v/>
      </c>
      <c r="AK677" s="349" t="str">
        <f>IF(月報!P677&lt;&gt;"",月報!P677,"")</f>
        <v/>
      </c>
      <c r="AL677" s="349" t="str">
        <f>IF(月報!Q677&lt;&gt;"",IF(月報!Q677="平日残","",月報!Q677),"")</f>
        <v/>
      </c>
      <c r="AM677" s="349"/>
      <c r="AN677" s="349" t="str">
        <f t="shared" si="210"/>
        <v/>
      </c>
      <c r="AO677" s="349" t="str">
        <f>IF($E677="","",VLOOKUP($E677,カレンダマスタ!$A$5:$E$381,5,FALSE))</f>
        <v/>
      </c>
      <c r="AQ677" s="351"/>
      <c r="AR677" s="352"/>
      <c r="AS677" s="349"/>
      <c r="AU677" s="355"/>
      <c r="AV677" s="355" t="str">
        <f t="shared" si="212"/>
        <v/>
      </c>
      <c r="AW677" s="355" t="str">
        <f t="shared" si="213"/>
        <v/>
      </c>
      <c r="AX677" s="356" t="str">
        <f t="shared" si="214"/>
        <v/>
      </c>
      <c r="AY677" s="356" t="str">
        <f t="shared" si="215"/>
        <v/>
      </c>
      <c r="AZ677" s="357" t="str">
        <f>IF(AX677&amp;AW677="勤怠未設定","×",IF(AV677="勤怠修正","×",IF(AC677="外注","",IF(AA677="",IF(AY677&lt;&gt;"","×",""),IF(VLOOKUP(AA677,カレンダマスタ!$H$66:$I$83,2,FALSE)&lt;&gt;AY677,"×","OK")))))</f>
        <v/>
      </c>
      <c r="BC677" s="355"/>
      <c r="BD677" s="349"/>
      <c r="BE677" s="349"/>
      <c r="BF677" s="349" t="str">
        <f t="shared" si="201"/>
        <v/>
      </c>
      <c r="BG677" s="349"/>
      <c r="BI677" s="357" t="str">
        <f t="shared" si="217"/>
        <v/>
      </c>
    </row>
    <row r="678" spans="2:61">
      <c r="B678" s="323"/>
      <c r="C678" s="539"/>
      <c r="D678" s="324"/>
      <c r="E678" s="325"/>
      <c r="F678" s="324"/>
      <c r="G678" s="591"/>
      <c r="H678" s="591"/>
      <c r="I678" s="339"/>
      <c r="J678" s="320"/>
      <c r="K678" s="319"/>
      <c r="L678" s="320"/>
      <c r="M678" s="320"/>
      <c r="N678" s="320"/>
      <c r="O678" s="340"/>
      <c r="P678" s="340"/>
      <c r="Q678" s="340"/>
      <c r="R678" s="327"/>
      <c r="S678" s="328"/>
      <c r="T678" s="341"/>
      <c r="U678" s="342"/>
      <c r="V678" s="342"/>
      <c r="W678" s="298"/>
      <c r="X678" s="326"/>
      <c r="Y678" s="326"/>
      <c r="Z678" s="326"/>
      <c r="AA678" s="327" t="str">
        <f t="shared" si="211"/>
        <v/>
      </c>
      <c r="AC678" s="544"/>
      <c r="AD678" s="545"/>
      <c r="AE678" s="545"/>
      <c r="AF678" s="545"/>
      <c r="AG678" s="546"/>
      <c r="AI678" s="348" t="str">
        <f>IF(月報!G678&lt;&gt;"",月報!G678,"")</f>
        <v/>
      </c>
      <c r="AJ678" s="349" t="str">
        <f>IF(月報!W678&lt;&gt;"",月報!W678*24,"")</f>
        <v/>
      </c>
      <c r="AK678" s="349" t="str">
        <f>IF(月報!P678&lt;&gt;"",月報!P678,"")</f>
        <v/>
      </c>
      <c r="AL678" s="349" t="str">
        <f>IF(月報!Q678&lt;&gt;"",IF(月報!Q678="平日残","",月報!Q678),"")</f>
        <v/>
      </c>
      <c r="AM678" s="349"/>
      <c r="AN678" s="349" t="str">
        <f t="shared" si="210"/>
        <v/>
      </c>
      <c r="AO678" s="349" t="str">
        <f>IF($E678="","",VLOOKUP($E678,カレンダマスタ!$A$5:$E$381,5,FALSE))</f>
        <v/>
      </c>
      <c r="AQ678" s="351"/>
      <c r="AR678" s="352"/>
      <c r="AS678" s="349"/>
      <c r="AU678" s="355"/>
      <c r="AV678" s="355" t="str">
        <f t="shared" si="212"/>
        <v/>
      </c>
      <c r="AW678" s="355" t="str">
        <f t="shared" si="213"/>
        <v/>
      </c>
      <c r="AX678" s="356" t="str">
        <f t="shared" si="214"/>
        <v/>
      </c>
      <c r="AY678" s="356" t="str">
        <f t="shared" si="215"/>
        <v/>
      </c>
      <c r="AZ678" s="357" t="str">
        <f>IF(AX678&amp;AW678="勤怠未設定","×",IF(AV678="勤怠修正","×",IF(AC678="外注","",IF(AA678="",IF(AY678&lt;&gt;"","×",""),IF(VLOOKUP(AA678,カレンダマスタ!$H$66:$I$83,2,FALSE)&lt;&gt;AY678,"×","OK")))))</f>
        <v/>
      </c>
      <c r="BC678" s="355"/>
      <c r="BD678" s="349"/>
      <c r="BE678" s="349"/>
      <c r="BF678" s="349" t="str">
        <f t="shared" si="201"/>
        <v/>
      </c>
      <c r="BG678" s="349"/>
      <c r="BI678" s="357" t="str">
        <f t="shared" si="217"/>
        <v/>
      </c>
    </row>
    <row r="679" spans="2:61">
      <c r="B679" s="323"/>
      <c r="C679" s="539"/>
      <c r="D679" s="324"/>
      <c r="E679" s="325"/>
      <c r="F679" s="324"/>
      <c r="G679" s="591"/>
      <c r="H679" s="591"/>
      <c r="I679" s="339"/>
      <c r="J679" s="320"/>
      <c r="K679" s="319"/>
      <c r="L679" s="320"/>
      <c r="M679" s="320"/>
      <c r="N679" s="320"/>
      <c r="O679" s="340"/>
      <c r="P679" s="340"/>
      <c r="Q679" s="340"/>
      <c r="R679" s="327"/>
      <c r="S679" s="328"/>
      <c r="T679" s="341"/>
      <c r="U679" s="342"/>
      <c r="V679" s="342"/>
      <c r="W679" s="298"/>
      <c r="X679" s="326"/>
      <c r="Y679" s="326"/>
      <c r="Z679" s="326"/>
      <c r="AA679" s="327" t="str">
        <f t="shared" si="211"/>
        <v/>
      </c>
      <c r="AC679" s="544"/>
      <c r="AD679" s="545"/>
      <c r="AE679" s="545"/>
      <c r="AF679" s="545"/>
      <c r="AG679" s="546"/>
      <c r="AI679" s="348" t="str">
        <f>IF(月報!G679&lt;&gt;"",月報!G679,"")</f>
        <v/>
      </c>
      <c r="AJ679" s="349" t="str">
        <f>IF(月報!W679&lt;&gt;"",月報!W679*24,"")</f>
        <v/>
      </c>
      <c r="AK679" s="349" t="str">
        <f>IF(月報!P679&lt;&gt;"",月報!P679,"")</f>
        <v/>
      </c>
      <c r="AL679" s="349" t="str">
        <f>IF(月報!Q679&lt;&gt;"",IF(月報!Q679="平日残","",月報!Q679),"")</f>
        <v/>
      </c>
      <c r="AM679" s="349"/>
      <c r="AN679" s="349" t="str">
        <f t="shared" si="210"/>
        <v/>
      </c>
      <c r="AO679" s="349" t="str">
        <f>IF($E679="","",VLOOKUP($E679,カレンダマスタ!$A$5:$E$381,5,FALSE))</f>
        <v/>
      </c>
      <c r="AQ679" s="351"/>
      <c r="AR679" s="352"/>
      <c r="AS679" s="349"/>
      <c r="AU679" s="355"/>
      <c r="AV679" s="355" t="str">
        <f t="shared" si="212"/>
        <v/>
      </c>
      <c r="AW679" s="355" t="str">
        <f t="shared" si="213"/>
        <v/>
      </c>
      <c r="AX679" s="356" t="str">
        <f t="shared" si="214"/>
        <v/>
      </c>
      <c r="AY679" s="356" t="str">
        <f t="shared" si="215"/>
        <v/>
      </c>
      <c r="AZ679" s="357" t="str">
        <f>IF(AX679&amp;AW679="勤怠未設定","×",IF(AV679="勤怠修正","×",IF(AC679="外注","",IF(AA679="",IF(AY679&lt;&gt;"","×",""),IF(VLOOKUP(AA679,カレンダマスタ!$H$66:$I$83,2,FALSE)&lt;&gt;AY679,"×","OK")))))</f>
        <v/>
      </c>
      <c r="BC679" s="355"/>
      <c r="BD679" s="349"/>
      <c r="BE679" s="349"/>
      <c r="BF679" s="349" t="str">
        <f t="shared" si="201"/>
        <v/>
      </c>
      <c r="BG679" s="349"/>
      <c r="BI679" s="357" t="str">
        <f t="shared" si="217"/>
        <v/>
      </c>
    </row>
    <row r="680" spans="2:61">
      <c r="B680" s="323"/>
      <c r="C680" s="539"/>
      <c r="D680" s="324"/>
      <c r="E680" s="325"/>
      <c r="F680" s="324"/>
      <c r="G680" s="591"/>
      <c r="H680" s="591"/>
      <c r="I680" s="339"/>
      <c r="J680" s="320"/>
      <c r="K680" s="319"/>
      <c r="L680" s="320"/>
      <c r="M680" s="320"/>
      <c r="N680" s="320"/>
      <c r="O680" s="340"/>
      <c r="P680" s="340"/>
      <c r="Q680" s="340"/>
      <c r="R680" s="327"/>
      <c r="S680" s="328"/>
      <c r="T680" s="341"/>
      <c r="U680" s="342"/>
      <c r="V680" s="342"/>
      <c r="W680" s="298"/>
      <c r="X680" s="326"/>
      <c r="Y680" s="326"/>
      <c r="Z680" s="326"/>
      <c r="AA680" s="327" t="str">
        <f t="shared" si="211"/>
        <v/>
      </c>
      <c r="AC680" s="544"/>
      <c r="AD680" s="545"/>
      <c r="AE680" s="545"/>
      <c r="AF680" s="545"/>
      <c r="AG680" s="546"/>
      <c r="AI680" s="348" t="str">
        <f>IF(月報!G680&lt;&gt;"",月報!G680,"")</f>
        <v/>
      </c>
      <c r="AJ680" s="349" t="str">
        <f>IF(月報!W680&lt;&gt;"",月報!W680*24,"")</f>
        <v/>
      </c>
      <c r="AK680" s="349" t="str">
        <f>IF(月報!P680&lt;&gt;"",月報!P680,"")</f>
        <v/>
      </c>
      <c r="AL680" s="349" t="str">
        <f>IF(月報!Q680&lt;&gt;"",IF(月報!Q680="平日残","",月報!Q680),"")</f>
        <v/>
      </c>
      <c r="AM680" s="349"/>
      <c r="AN680" s="349" t="str">
        <f t="shared" si="210"/>
        <v/>
      </c>
      <c r="AO680" s="349" t="str">
        <f>IF($E680="","",VLOOKUP($E680,カレンダマスタ!$A$5:$E$381,5,FALSE))</f>
        <v/>
      </c>
      <c r="AQ680" s="351"/>
      <c r="AR680" s="352"/>
      <c r="AS680" s="349"/>
      <c r="AU680" s="355"/>
      <c r="AV680" s="355" t="str">
        <f t="shared" si="212"/>
        <v/>
      </c>
      <c r="AW680" s="355" t="str">
        <f t="shared" si="213"/>
        <v/>
      </c>
      <c r="AX680" s="356" t="str">
        <f t="shared" si="214"/>
        <v/>
      </c>
      <c r="AY680" s="356" t="str">
        <f t="shared" si="215"/>
        <v/>
      </c>
      <c r="AZ680" s="357" t="str">
        <f>IF(AX680&amp;AW680="勤怠未設定","×",IF(AV680="勤怠修正","×",IF(AC680="外注","",IF(AA680="",IF(AY680&lt;&gt;"","×",""),IF(VLOOKUP(AA680,カレンダマスタ!$H$66:$I$83,2,FALSE)&lt;&gt;AY680,"×","OK")))))</f>
        <v/>
      </c>
      <c r="BC680" s="355"/>
      <c r="BD680" s="349"/>
      <c r="BE680" s="349"/>
      <c r="BF680" s="349" t="str">
        <f t="shared" si="201"/>
        <v/>
      </c>
      <c r="BG680" s="349"/>
      <c r="BI680" s="357" t="str">
        <f t="shared" si="217"/>
        <v/>
      </c>
    </row>
    <row r="681" spans="2:61">
      <c r="B681" s="323"/>
      <c r="C681" s="539"/>
      <c r="D681" s="324"/>
      <c r="E681" s="325"/>
      <c r="F681" s="324"/>
      <c r="G681" s="591"/>
      <c r="H681" s="591"/>
      <c r="I681" s="339"/>
      <c r="J681" s="320"/>
      <c r="K681" s="319"/>
      <c r="L681" s="320"/>
      <c r="M681" s="320"/>
      <c r="N681" s="320"/>
      <c r="O681" s="340"/>
      <c r="P681" s="340"/>
      <c r="Q681" s="340"/>
      <c r="R681" s="327"/>
      <c r="S681" s="328"/>
      <c r="T681" s="341"/>
      <c r="U681" s="342"/>
      <c r="V681" s="342"/>
      <c r="W681" s="298"/>
      <c r="X681" s="326"/>
      <c r="Y681" s="326"/>
      <c r="Z681" s="326"/>
      <c r="AA681" s="327" t="str">
        <f t="shared" si="211"/>
        <v/>
      </c>
      <c r="AC681" s="544"/>
      <c r="AD681" s="545"/>
      <c r="AE681" s="545"/>
      <c r="AF681" s="545"/>
      <c r="AG681" s="546"/>
      <c r="AI681" s="348" t="str">
        <f>IF(月報!G681&lt;&gt;"",月報!G681,"")</f>
        <v/>
      </c>
      <c r="AJ681" s="349" t="str">
        <f>IF(月報!W681&lt;&gt;"",月報!W681*24,"")</f>
        <v/>
      </c>
      <c r="AK681" s="349" t="str">
        <f>IF(月報!P681&lt;&gt;"",月報!P681,"")</f>
        <v/>
      </c>
      <c r="AL681" s="349" t="str">
        <f>IF(月報!Q681&lt;&gt;"",IF(月報!Q681="平日残","",月報!Q681),"")</f>
        <v/>
      </c>
      <c r="AM681" s="349"/>
      <c r="AN681" s="349" t="str">
        <f t="shared" si="210"/>
        <v/>
      </c>
      <c r="AO681" s="349" t="str">
        <f>IF($E681="","",VLOOKUP($E681,カレンダマスタ!$A$5:$E$381,5,FALSE))</f>
        <v/>
      </c>
      <c r="AQ681" s="351"/>
      <c r="AR681" s="352"/>
      <c r="AS681" s="349"/>
      <c r="AU681" s="355"/>
      <c r="AV681" s="355" t="str">
        <f t="shared" si="212"/>
        <v/>
      </c>
      <c r="AW681" s="355" t="str">
        <f t="shared" si="213"/>
        <v/>
      </c>
      <c r="AX681" s="356" t="str">
        <f t="shared" si="214"/>
        <v/>
      </c>
      <c r="AY681" s="356" t="str">
        <f t="shared" si="215"/>
        <v/>
      </c>
      <c r="AZ681" s="357" t="str">
        <f>IF(AX681&amp;AW681="勤怠未設定","×",IF(AV681="勤怠修正","×",IF(AC681="外注","",IF(AA681="",IF(AY681&lt;&gt;"","×",""),IF(VLOOKUP(AA681,カレンダマスタ!$H$66:$I$83,2,FALSE)&lt;&gt;AY681,"×","OK")))))</f>
        <v/>
      </c>
      <c r="BC681" s="355"/>
      <c r="BD681" s="349"/>
      <c r="BE681" s="349"/>
      <c r="BF681" s="349" t="str">
        <f t="shared" si="201"/>
        <v/>
      </c>
      <c r="BG681" s="349"/>
      <c r="BI681" s="357" t="str">
        <f t="shared" si="217"/>
        <v/>
      </c>
    </row>
    <row r="682" spans="2:61">
      <c r="B682" s="323"/>
      <c r="C682" s="539"/>
      <c r="D682" s="324"/>
      <c r="E682" s="325"/>
      <c r="F682" s="324"/>
      <c r="G682" s="591"/>
      <c r="H682" s="591"/>
      <c r="I682" s="339"/>
      <c r="J682" s="320"/>
      <c r="K682" s="319"/>
      <c r="L682" s="320"/>
      <c r="M682" s="320"/>
      <c r="N682" s="320"/>
      <c r="O682" s="340"/>
      <c r="P682" s="340"/>
      <c r="Q682" s="340"/>
      <c r="R682" s="327"/>
      <c r="S682" s="328"/>
      <c r="T682" s="341"/>
      <c r="U682" s="342"/>
      <c r="V682" s="342"/>
      <c r="W682" s="298"/>
      <c r="X682" s="326"/>
      <c r="Y682" s="326"/>
      <c r="Z682" s="326"/>
      <c r="AA682" s="327" t="str">
        <f t="shared" si="211"/>
        <v/>
      </c>
      <c r="AC682" s="544"/>
      <c r="AD682" s="545"/>
      <c r="AE682" s="545"/>
      <c r="AF682" s="545"/>
      <c r="AG682" s="546"/>
      <c r="AI682" s="348" t="str">
        <f>IF(月報!G682&lt;&gt;"",月報!G682,"")</f>
        <v/>
      </c>
      <c r="AJ682" s="349" t="str">
        <f>IF(月報!W682&lt;&gt;"",月報!W682*24,"")</f>
        <v/>
      </c>
      <c r="AK682" s="349" t="str">
        <f>IF(月報!P682&lt;&gt;"",月報!P682,"")</f>
        <v/>
      </c>
      <c r="AL682" s="349" t="str">
        <f>IF(月報!Q682&lt;&gt;"",IF(月報!Q682="平日残","",月報!Q682),"")</f>
        <v/>
      </c>
      <c r="AM682" s="349"/>
      <c r="AN682" s="349" t="str">
        <f t="shared" si="210"/>
        <v/>
      </c>
      <c r="AO682" s="349" t="str">
        <f>IF($E682="","",VLOOKUP($E682,カレンダマスタ!$A$5:$E$381,5,FALSE))</f>
        <v/>
      </c>
      <c r="AQ682" s="351"/>
      <c r="AR682" s="352"/>
      <c r="AS682" s="349"/>
      <c r="AU682" s="355"/>
      <c r="AV682" s="355" t="str">
        <f t="shared" si="212"/>
        <v/>
      </c>
      <c r="AW682" s="355" t="str">
        <f t="shared" si="213"/>
        <v/>
      </c>
      <c r="AX682" s="356" t="str">
        <f t="shared" si="214"/>
        <v/>
      </c>
      <c r="AY682" s="356" t="str">
        <f t="shared" si="215"/>
        <v/>
      </c>
      <c r="AZ682" s="357" t="str">
        <f>IF(AX682&amp;AW682="勤怠未設定","×",IF(AV682="勤怠修正","×",IF(AC682="外注","",IF(AA682="",IF(AY682&lt;&gt;"","×",""),IF(VLOOKUP(AA682,カレンダマスタ!$H$66:$I$83,2,FALSE)&lt;&gt;AY682,"×","OK")))))</f>
        <v/>
      </c>
      <c r="BC682" s="355"/>
      <c r="BD682" s="349"/>
      <c r="BE682" s="349"/>
      <c r="BF682" s="349" t="str">
        <f t="shared" si="201"/>
        <v/>
      </c>
      <c r="BG682" s="349"/>
      <c r="BI682" s="357" t="str">
        <f t="shared" si="217"/>
        <v/>
      </c>
    </row>
    <row r="683" spans="2:61">
      <c r="B683" s="323"/>
      <c r="C683" s="539"/>
      <c r="D683" s="324"/>
      <c r="E683" s="325"/>
      <c r="F683" s="324"/>
      <c r="G683" s="591"/>
      <c r="H683" s="591"/>
      <c r="I683" s="339"/>
      <c r="J683" s="320"/>
      <c r="K683" s="319"/>
      <c r="L683" s="320"/>
      <c r="M683" s="320"/>
      <c r="N683" s="320"/>
      <c r="O683" s="340"/>
      <c r="P683" s="340"/>
      <c r="Q683" s="340"/>
      <c r="R683" s="327"/>
      <c r="S683" s="328"/>
      <c r="T683" s="341"/>
      <c r="U683" s="342"/>
      <c r="V683" s="342"/>
      <c r="W683" s="298"/>
      <c r="X683" s="326"/>
      <c r="Y683" s="326"/>
      <c r="Z683" s="326"/>
      <c r="AA683" s="327" t="str">
        <f t="shared" si="211"/>
        <v/>
      </c>
      <c r="AC683" s="544"/>
      <c r="AD683" s="545"/>
      <c r="AE683" s="545"/>
      <c r="AF683" s="545"/>
      <c r="AG683" s="546"/>
      <c r="AI683" s="348" t="str">
        <f>IF(月報!G683&lt;&gt;"",月報!G683,"")</f>
        <v/>
      </c>
      <c r="AJ683" s="349" t="str">
        <f>IF(月報!W683&lt;&gt;"",月報!W683*24,"")</f>
        <v/>
      </c>
      <c r="AK683" s="349" t="str">
        <f>IF(月報!P683&lt;&gt;"",月報!P683,"")</f>
        <v/>
      </c>
      <c r="AL683" s="349" t="str">
        <f>IF(月報!Q683&lt;&gt;"",IF(月報!Q683="平日残","",月報!Q683),"")</f>
        <v/>
      </c>
      <c r="AM683" s="349"/>
      <c r="AN683" s="349" t="str">
        <f t="shared" si="210"/>
        <v/>
      </c>
      <c r="AO683" s="349" t="str">
        <f>IF($E683="","",VLOOKUP($E683,カレンダマスタ!$A$5:$E$381,5,FALSE))</f>
        <v/>
      </c>
      <c r="AQ683" s="351"/>
      <c r="AR683" s="352"/>
      <c r="AS683" s="349"/>
      <c r="AU683" s="355"/>
      <c r="AV683" s="355" t="str">
        <f t="shared" si="212"/>
        <v/>
      </c>
      <c r="AW683" s="355" t="str">
        <f t="shared" si="213"/>
        <v/>
      </c>
      <c r="AX683" s="356" t="str">
        <f t="shared" si="214"/>
        <v/>
      </c>
      <c r="AY683" s="356" t="str">
        <f t="shared" si="215"/>
        <v/>
      </c>
      <c r="AZ683" s="357" t="str">
        <f>IF(AX683&amp;AW683="勤怠未設定","×",IF(AV683="勤怠修正","×",IF(AC683="外注","",IF(AA683="",IF(AY683&lt;&gt;"","×",""),IF(VLOOKUP(AA683,カレンダマスタ!$H$66:$I$83,2,FALSE)&lt;&gt;AY683,"×","OK")))))</f>
        <v/>
      </c>
      <c r="BC683" s="355"/>
      <c r="BD683" s="349"/>
      <c r="BE683" s="349"/>
      <c r="BF683" s="349" t="str">
        <f t="shared" si="201"/>
        <v/>
      </c>
      <c r="BG683" s="349"/>
      <c r="BI683" s="357" t="str">
        <f t="shared" si="217"/>
        <v/>
      </c>
    </row>
    <row r="684" spans="2:61">
      <c r="B684" s="323"/>
      <c r="C684" s="539"/>
      <c r="D684" s="324"/>
      <c r="E684" s="325"/>
      <c r="F684" s="324"/>
      <c r="G684" s="591"/>
      <c r="H684" s="591"/>
      <c r="I684" s="339"/>
      <c r="J684" s="320"/>
      <c r="K684" s="319"/>
      <c r="L684" s="320"/>
      <c r="M684" s="320"/>
      <c r="N684" s="320"/>
      <c r="O684" s="340"/>
      <c r="P684" s="340"/>
      <c r="Q684" s="340"/>
      <c r="R684" s="327"/>
      <c r="S684" s="328"/>
      <c r="T684" s="341"/>
      <c r="U684" s="342"/>
      <c r="V684" s="342"/>
      <c r="W684" s="298"/>
      <c r="X684" s="326"/>
      <c r="Y684" s="326"/>
      <c r="Z684" s="326"/>
      <c r="AA684" s="327" t="str">
        <f t="shared" si="211"/>
        <v/>
      </c>
      <c r="AC684" s="544"/>
      <c r="AD684" s="545"/>
      <c r="AE684" s="545"/>
      <c r="AF684" s="545"/>
      <c r="AG684" s="546"/>
      <c r="AI684" s="348" t="str">
        <f>IF(月報!G684&lt;&gt;"",月報!G684,"")</f>
        <v/>
      </c>
      <c r="AJ684" s="349" t="str">
        <f>IF(月報!W684&lt;&gt;"",月報!W684*24,"")</f>
        <v/>
      </c>
      <c r="AK684" s="349" t="str">
        <f>IF(月報!P684&lt;&gt;"",月報!P684,"")</f>
        <v/>
      </c>
      <c r="AL684" s="349" t="str">
        <f>IF(月報!Q684&lt;&gt;"",IF(月報!Q684="平日残","",月報!Q684),"")</f>
        <v/>
      </c>
      <c r="AM684" s="349"/>
      <c r="AN684" s="349" t="str">
        <f t="shared" si="210"/>
        <v/>
      </c>
      <c r="AO684" s="349" t="str">
        <f>IF($E684="","",VLOOKUP($E684,カレンダマスタ!$A$5:$E$381,5,FALSE))</f>
        <v/>
      </c>
      <c r="AQ684" s="351"/>
      <c r="AR684" s="352"/>
      <c r="AS684" s="349"/>
      <c r="AU684" s="355"/>
      <c r="AV684" s="355" t="str">
        <f t="shared" si="212"/>
        <v/>
      </c>
      <c r="AW684" s="355" t="str">
        <f t="shared" si="213"/>
        <v/>
      </c>
      <c r="AX684" s="356" t="str">
        <f t="shared" si="214"/>
        <v/>
      </c>
      <c r="AY684" s="356" t="str">
        <f t="shared" si="215"/>
        <v/>
      </c>
      <c r="AZ684" s="357" t="str">
        <f>IF(AX684&amp;AW684="勤怠未設定","×",IF(AV684="勤怠修正","×",IF(AC684="外注","",IF(AA684="",IF(AY684&lt;&gt;"","×",""),IF(VLOOKUP(AA684,カレンダマスタ!$H$66:$I$83,2,FALSE)&lt;&gt;AY684,"×","OK")))))</f>
        <v/>
      </c>
      <c r="BC684" s="355"/>
      <c r="BD684" s="349"/>
      <c r="BE684" s="349"/>
      <c r="BF684" s="349" t="str">
        <f t="shared" si="201"/>
        <v/>
      </c>
      <c r="BG684" s="349"/>
      <c r="BI684" s="357" t="str">
        <f t="shared" si="217"/>
        <v/>
      </c>
    </row>
    <row r="685" spans="2:61" ht="13.8" thickBot="1">
      <c r="B685" s="329"/>
      <c r="C685" s="540"/>
      <c r="D685" s="330"/>
      <c r="E685" s="331"/>
      <c r="F685" s="330"/>
      <c r="G685" s="592"/>
      <c r="H685" s="592"/>
      <c r="I685" s="343"/>
      <c r="J685" s="322"/>
      <c r="K685" s="321"/>
      <c r="L685" s="322"/>
      <c r="M685" s="322"/>
      <c r="N685" s="322"/>
      <c r="O685" s="344"/>
      <c r="P685" s="344"/>
      <c r="Q685" s="344"/>
      <c r="R685" s="333"/>
      <c r="S685" s="334"/>
      <c r="T685" s="345"/>
      <c r="U685" s="346"/>
      <c r="V685" s="346"/>
      <c r="W685" s="298"/>
      <c r="X685" s="332"/>
      <c r="Y685" s="332"/>
      <c r="Z685" s="332"/>
      <c r="AA685" s="333" t="str">
        <f t="shared" si="211"/>
        <v/>
      </c>
      <c r="AC685" s="547"/>
      <c r="AD685" s="548"/>
      <c r="AE685" s="548"/>
      <c r="AF685" s="548"/>
      <c r="AG685" s="549"/>
      <c r="AI685" s="348" t="str">
        <f>IF(月報!G685&lt;&gt;"",月報!G685,"")</f>
        <v/>
      </c>
      <c r="AJ685" s="350" t="str">
        <f>IF(月報!W685&lt;&gt;"",月報!W685*24,"")</f>
        <v/>
      </c>
      <c r="AK685" s="350" t="str">
        <f>IF(月報!P685&lt;&gt;"",月報!P685,"")</f>
        <v/>
      </c>
      <c r="AL685" s="350" t="str">
        <f>IF(月報!Q685&lt;&gt;"",IF(月報!Q685="平日残","",月報!Q685),"")</f>
        <v/>
      </c>
      <c r="AM685" s="350"/>
      <c r="AN685" s="350" t="str">
        <f t="shared" si="210"/>
        <v/>
      </c>
      <c r="AO685" s="350" t="str">
        <f>IF($E685="","",VLOOKUP($E685,カレンダマスタ!$A$5:$E$381,5,FALSE))</f>
        <v/>
      </c>
      <c r="AP685" s="347"/>
      <c r="AQ685" s="353"/>
      <c r="AR685" s="354"/>
      <c r="AS685" s="350"/>
      <c r="AT685" s="347"/>
      <c r="AU685" s="358"/>
      <c r="AV685" s="358" t="str">
        <f t="shared" si="212"/>
        <v/>
      </c>
      <c r="AW685" s="358" t="str">
        <f t="shared" si="213"/>
        <v/>
      </c>
      <c r="AX685" s="359" t="str">
        <f t="shared" si="214"/>
        <v/>
      </c>
      <c r="AY685" s="359" t="str">
        <f t="shared" si="215"/>
        <v/>
      </c>
      <c r="AZ685" s="360" t="str">
        <f>IF(AX685&amp;AW685="勤怠未設定","×",IF(AV685="勤怠修正","×",IF(AC685="外注","",IF(AA685="",IF(AY685&lt;&gt;"","×",""),IF(VLOOKUP(AA685,カレンダマスタ!$H$66:$I$83,2,FALSE)&lt;&gt;AY685,"×","OK")))))</f>
        <v/>
      </c>
      <c r="BC685" s="358"/>
      <c r="BD685" s="350"/>
      <c r="BE685" s="350"/>
      <c r="BF685" s="350" t="str">
        <f t="shared" si="201"/>
        <v/>
      </c>
      <c r="BG685" s="350"/>
      <c r="BI685" s="360" t="str">
        <f t="shared" si="217"/>
        <v/>
      </c>
    </row>
    <row r="686" spans="2:61">
      <c r="B686" s="111">
        <f>B641+1</f>
        <v>16</v>
      </c>
      <c r="C686" s="535">
        <v>391158</v>
      </c>
      <c r="D686" s="112" t="s">
        <v>565</v>
      </c>
      <c r="E686" s="582">
        <v>45403</v>
      </c>
      <c r="F686" s="112" t="s">
        <v>370</v>
      </c>
      <c r="G686" s="587"/>
      <c r="H686" s="587"/>
      <c r="I686" s="114"/>
      <c r="J686" s="118"/>
      <c r="K686" s="115"/>
      <c r="L686" s="116"/>
      <c r="M686" s="116"/>
      <c r="N686" s="117"/>
      <c r="O686" s="118"/>
      <c r="P686" s="118"/>
      <c r="Q686" s="118"/>
      <c r="R686" s="119"/>
      <c r="S686" s="120"/>
      <c r="T686" s="433" t="str">
        <f t="shared" ref="T686:T720" si="218">IF(J686&lt;&gt;"",J686,"")</f>
        <v/>
      </c>
      <c r="U686" s="428">
        <f>SUM(T686:T692)</f>
        <v>45.25</v>
      </c>
      <c r="V686" s="428" t="str">
        <f t="shared" ref="V686:V720" si="219">IF(AC686="外注",IF(AND(BC686&lt;1,ROUND((H686*24),1)=13),"外注2半",IF(AND(BC686&lt;1,ROUND((G686*24),1)=13.7),"外注1半",IF(AND(BC686&lt;1,G686=""),"外注休暇",""))),"")</f>
        <v/>
      </c>
      <c r="W686" s="298"/>
      <c r="X686" s="113" t="str">
        <f>IF(O686&lt;&gt;"",O686/24,"")</f>
        <v/>
      </c>
      <c r="Y686" s="113" t="str">
        <f t="shared" ref="Y686:Y720" si="220">IF(P686&lt;&gt;"",P686/24,"")</f>
        <v/>
      </c>
      <c r="Z686" s="113" t="str">
        <f t="shared" ref="Z686:Z720" si="221">IF(Q686&lt;&gt;"",Q686/24,"")</f>
        <v/>
      </c>
      <c r="AA686" s="119" t="str">
        <f t="shared" si="211"/>
        <v/>
      </c>
      <c r="AC686" s="183" t="str">
        <f>IF(C686&lt;&gt;"",VLOOKUP(C686,設定シート!$D$10:$N$109,11,FALSE),"")</f>
        <v>社員</v>
      </c>
      <c r="AD686" s="184">
        <f>IF(C686&lt;&gt;"",VLOOKUP(C686,設定シート!$D$10:$H$109,5,FALSE),"")</f>
        <v>0</v>
      </c>
      <c r="AE686" s="185">
        <f>IF(C686&lt;&gt;"",VLOOKUP(C686,設定シート!$D$10:$L$109,9,FALSE),"")</f>
        <v>0</v>
      </c>
      <c r="AF686" s="184" t="str">
        <f>IF($AD686="","",IF(LEFT($AD686,2)="NS","NS","CS"))</f>
        <v>CS</v>
      </c>
      <c r="AG686" s="203">
        <f t="shared" ref="AG686:AG720" si="222">IF(OR(R686="有給休暇",G686=""),0,IF(AQ686=1,0,1))</f>
        <v>0</v>
      </c>
      <c r="AI686" s="121" t="str">
        <f>IF(月報!G686&lt;&gt;"",月報!G686,"")</f>
        <v/>
      </c>
      <c r="AJ686" s="122" t="str">
        <f>IF(月報!W686&lt;&gt;"",月報!W686*24,"")</f>
        <v/>
      </c>
      <c r="AK686" s="122" t="str">
        <f>IF(月報!P686&lt;&gt;"",月報!P686,"")</f>
        <v/>
      </c>
      <c r="AL686" s="122" t="str">
        <f>IF(月報!Q686&lt;&gt;"",IF(月報!Q686="平日残","",月報!Q686),"")</f>
        <v/>
      </c>
      <c r="AM686" s="122"/>
      <c r="AN686" s="122" t="e">
        <f t="shared" si="210"/>
        <v>#N/A</v>
      </c>
      <c r="AO686" s="122" t="e">
        <f>IF($E686="","",VLOOKUP($E686,カレンダマスタ!$A$5:$E$381,5,FALSE))</f>
        <v>#N/A</v>
      </c>
      <c r="AQ686" s="195" t="str">
        <f>IF(G686="","",IF(VLOOKUP(E686,カレンダマスタ!$A$5:$D$381,4,FALSE)=0,"",1))</f>
        <v/>
      </c>
      <c r="AR686" s="123" t="str">
        <f>IF($G686="","",IF($AD686="NSTC",INDEX(カレンダマスタ!$I$26:$O$31,MATCH($G686,カレンダマスタ!$H$26:$H$31,1),MATCH($H686,カレンダマスタ!$I$25:$O$25,1)),
IF($AD686="CS本社",INDEX(カレンダマスタ!$I$36:$O$41,MATCH($G686,カレンダマスタ!$H$36:$H$41,1),MATCH($H686,カレンダマスタ!$I$35:$O$35,1)),
IF($AD686="NS本社",INDEX(カレンダマスタ!$I$94:$O$99,MATCH($G686,カレンダマスタ!$H$95:$H$100,1),MATCH($H686,カレンダマスタ!$I$93:$O$93,1)),
IF($AD686="ODC",INDEX(カレンダマスタ!$I$46:$O$51,MATCH($G686,カレンダマスタ!$H$46:$H$51,1),MATCH($H686,カレンダマスタ!$I$45:$O$45,1)),
IF($AD686="NS東京TC",INDEX(カレンダマスタ!$I$56:$O$61,MATCH($G686,カレンダマスタ!$H$56:$H$61,1),MATCH($H686,カレンダマスタ!$I$55:$O$55,1)),""))))))</f>
        <v/>
      </c>
      <c r="AS686" s="122" t="str">
        <f t="shared" ref="AS686:AS720" si="223">IF(AC686="社員","",IF(R686="有給休暇","",IF(AND(AF686="CS",AQ686=1)=TRUE,"OK",IF(AR686&lt;&gt;"",IF(TIMEVALUE(MID(I686,1,10))=AR686,"OK","×"),""))))</f>
        <v/>
      </c>
      <c r="AU686" s="124" t="e">
        <f>IF(E686="","",VLOOKUP($E686,カレンダマスタ!$A$4:$E$381,4,FALSE))</f>
        <v>#N/A</v>
      </c>
      <c r="AV686" s="124" t="str">
        <f t="shared" si="212"/>
        <v/>
      </c>
      <c r="AW686" s="124" t="str">
        <f t="shared" si="213"/>
        <v/>
      </c>
      <c r="AX686" s="125" t="e">
        <f t="shared" si="214"/>
        <v>#N/A</v>
      </c>
      <c r="AY686" s="125" t="str">
        <f t="shared" si="215"/>
        <v/>
      </c>
      <c r="AZ686" s="114" t="e">
        <f>IF(AX686&amp;AW686="勤怠未設定","×",IF(AV686="勤怠修正","×",IF(AC686="外注","",IF(AA686="",IF(AY686&lt;&gt;"","×",""),IF(VLOOKUP(AA686,カレンダマスタ!$H$66:$I$83,2,FALSE)&lt;&gt;AY686,"×","OK")))))</f>
        <v>#N/A</v>
      </c>
      <c r="BC686" s="124" t="e">
        <f>IF(E686="","",VLOOKUP($E686,カレンダマスタ!$A$4:$E$381,4,FALSE))</f>
        <v>#N/A</v>
      </c>
      <c r="BD686" s="122" t="str">
        <f>IF(AC686="社員","",IF(AG686=0,"",IF(AD686="NSTC",IF(COUNTIF(カレンダマスタ!$Q$5:$Q$32,G686)=1,"OK","×"),
IF(AD686="NS本社",IF(COUNTIF(カレンダマスタ!$T$5:$T$32,G686)=1,"OK","×"),IF(COUNTIF(カレンダマスタ!$R$5:$R$32,G686)=1,"OK","×")))))</f>
        <v/>
      </c>
      <c r="BE686" s="122" t="str">
        <f>IF(AC686="社員","",IF(G686="","",IF(R686&lt;&gt;"","",IF(AF686="CS","OK",IF(VLOOKUP(E686,カレンダマスタ!$A$5:$D$381,4,FALSE)&gt;0,"",IF(OR(G686*24&gt;10.84,H686*24&lt;14.5)=TRUE,"×","OK"))))))</f>
        <v/>
      </c>
      <c r="BF686" s="122" t="str">
        <f t="shared" si="201"/>
        <v/>
      </c>
      <c r="BG686" s="127" t="str">
        <f>IF(AE686="派遣","",IF(G686="","",IF(R686="有給休暇","",IF(S686="","×","OK"))))</f>
        <v/>
      </c>
      <c r="BI686" s="114" t="e">
        <f t="shared" ref="BI686:BI720" si="224">IF(OR(AO686="×",AS686="×",AZ686="×",BE686="×",BF686="TW未入力",BF686="週報未入力",BG686="×"),"×","")</f>
        <v>#N/A</v>
      </c>
    </row>
    <row r="687" spans="2:61">
      <c r="B687" s="111"/>
      <c r="C687" s="536">
        <v>391158</v>
      </c>
      <c r="D687" s="128" t="s">
        <v>565</v>
      </c>
      <c r="E687" s="583">
        <v>45404</v>
      </c>
      <c r="F687" s="128" t="s">
        <v>201</v>
      </c>
      <c r="G687" s="588">
        <v>0.375</v>
      </c>
      <c r="H687" s="588">
        <v>0.8125</v>
      </c>
      <c r="I687" s="130" t="s">
        <v>200</v>
      </c>
      <c r="J687" s="139">
        <v>9.5</v>
      </c>
      <c r="K687" s="131"/>
      <c r="L687" s="132"/>
      <c r="M687" s="132"/>
      <c r="N687" s="141"/>
      <c r="O687" s="139">
        <v>8</v>
      </c>
      <c r="P687" s="139">
        <v>1.5</v>
      </c>
      <c r="Q687" s="139"/>
      <c r="R687" s="133"/>
      <c r="S687" s="134" t="s">
        <v>594</v>
      </c>
      <c r="T687" s="434">
        <f t="shared" si="218"/>
        <v>9.5</v>
      </c>
      <c r="U687" s="429"/>
      <c r="V687" s="429" t="str">
        <f t="shared" si="219"/>
        <v/>
      </c>
      <c r="W687" s="298"/>
      <c r="X687" s="129">
        <f t="shared" ref="X687:X720" si="225">IF(O687&lt;&gt;"",O687/24,"")</f>
        <v>0.33333333333333331</v>
      </c>
      <c r="Y687" s="129">
        <f t="shared" si="220"/>
        <v>6.25E-2</v>
      </c>
      <c r="Z687" s="129" t="str">
        <f t="shared" si="221"/>
        <v/>
      </c>
      <c r="AA687" s="133" t="str">
        <f t="shared" si="211"/>
        <v/>
      </c>
      <c r="AC687" s="186" t="str">
        <f>AC686</f>
        <v>社員</v>
      </c>
      <c r="AD687" s="186">
        <f>AD686</f>
        <v>0</v>
      </c>
      <c r="AE687" s="186">
        <f>AE686</f>
        <v>0</v>
      </c>
      <c r="AF687" s="186" t="str">
        <f>AF686</f>
        <v>CS</v>
      </c>
      <c r="AG687" s="204" t="e">
        <f t="shared" si="222"/>
        <v>#N/A</v>
      </c>
      <c r="AI687" s="135" t="str">
        <f>IF(月報!G687&lt;&gt;"",月報!G687,"")</f>
        <v/>
      </c>
      <c r="AJ687" s="126">
        <f>IF(月報!W687&lt;&gt;"",月報!W687*24,"")</f>
        <v>9.3333333333333339</v>
      </c>
      <c r="AK687" s="126" t="str">
        <f>IF(月報!P687&lt;&gt;"",月報!P687,"")</f>
        <v/>
      </c>
      <c r="AL687" s="126" t="str">
        <f>IF(月報!Q687&lt;&gt;"",IF(月報!Q687="平日残","",月報!Q687),"")</f>
        <v/>
      </c>
      <c r="AM687" s="126"/>
      <c r="AN687" s="126" t="e">
        <f t="shared" si="210"/>
        <v>#N/A</v>
      </c>
      <c r="AO687" s="126" t="e">
        <f>IF($E687="","",VLOOKUP($E687,カレンダマスタ!$A$5:$E$381,5,FALSE))</f>
        <v>#N/A</v>
      </c>
      <c r="AQ687" s="196" t="e">
        <f>IF(G687="","",IF(VLOOKUP(E687,カレンダマスタ!$A$5:$D$381,4,FALSE)=0,"",1))</f>
        <v>#N/A</v>
      </c>
      <c r="AR687" s="136" t="str">
        <f>IF($G687="","",IF($AD687="NSTC",INDEX(カレンダマスタ!$I$26:$O$31,MATCH($G687,カレンダマスタ!$H$26:$H$31,1),MATCH($H687,カレンダマスタ!$I$25:$O$25,1)),
IF($AD687="CS本社",INDEX(カレンダマスタ!$I$36:$O$41,MATCH($G687,カレンダマスタ!$H$36:$H$41,1),MATCH($H687,カレンダマスタ!$I$35:$O$35,1)),
IF($AD687="NS本社",INDEX(カレンダマスタ!$I$94:$O$99,MATCH($G687,カレンダマスタ!$H$95:$H$100,1),MATCH($H687,カレンダマスタ!$I$93:$O$93,1)),
IF($AD687="ODC",INDEX(カレンダマスタ!$I$46:$O$51,MATCH($G687,カレンダマスタ!$H$46:$H$51,1),MATCH($H687,カレンダマスタ!$I$45:$O$45,1)),
IF($AD687="NS東京TC",INDEX(カレンダマスタ!$I$56:$O$61,MATCH($G687,カレンダマスタ!$H$56:$H$61,1),MATCH($H687,カレンダマスタ!$I$55:$O$55,1)),""))))))</f>
        <v/>
      </c>
      <c r="AS687" s="126" t="str">
        <f t="shared" si="223"/>
        <v/>
      </c>
      <c r="AU687" s="137" t="e">
        <f>IF(E687="","",VLOOKUP($E687,カレンダマスタ!$A$4:$E$381,4,FALSE))</f>
        <v>#N/A</v>
      </c>
      <c r="AV687" s="137" t="str">
        <f t="shared" si="212"/>
        <v/>
      </c>
      <c r="AW687" s="137" t="str">
        <f t="shared" si="213"/>
        <v/>
      </c>
      <c r="AX687" s="138" t="e">
        <f t="shared" si="214"/>
        <v>#N/A</v>
      </c>
      <c r="AY687" s="138" t="str">
        <f t="shared" si="215"/>
        <v/>
      </c>
      <c r="AZ687" s="130" t="e">
        <f>IF(AX687&amp;AW687="勤怠未設定","×",IF(AV687="勤怠修正","×",IF(AC687="外注","",IF(AA687="",IF(AY687&lt;&gt;"","×",""),IF(VLOOKUP(AA687,カレンダマスタ!$H$66:$I$83,2,FALSE)&lt;&gt;AY687,"×","OK")))))</f>
        <v>#N/A</v>
      </c>
      <c r="BC687" s="137" t="e">
        <f>IF(E687="","",VLOOKUP($E687,カレンダマスタ!$A$4:$E$381,4,FALSE))</f>
        <v>#N/A</v>
      </c>
      <c r="BD687" s="126" t="str">
        <f>IF(AC687="社員","",IF(AG687=0,"",IF(AD687="NSTC",IF(COUNTIF(カレンダマスタ!$Q$5:$Q$32,G687)=1,"OK","×"),
IF(AD687="NS本社",IF(COUNTIF(カレンダマスタ!$T$5:$T$32,G687)=1,"OK","×"),IF(COUNTIF(カレンダマスタ!$R$5:$R$32,G687)=1,"OK","×")))))</f>
        <v/>
      </c>
      <c r="BE687" s="126" t="str">
        <f>IF(AC687="社員","",IF(G687="","",IF(R687&lt;&gt;"","",IF(AF687="CS","OK",IF(VLOOKUP(E687,カレンダマスタ!$A$5:$D$381,4,FALSE)&gt;0,"",IF(OR(G687*24&gt;10.84,H687*24&lt;14.5)=TRUE,"×","OK"))))))</f>
        <v/>
      </c>
      <c r="BF687" s="126" t="str">
        <f t="shared" si="201"/>
        <v/>
      </c>
      <c r="BG687" s="126" t="str">
        <f t="shared" si="216"/>
        <v>OK</v>
      </c>
      <c r="BI687" s="130" t="e">
        <f t="shared" si="224"/>
        <v>#N/A</v>
      </c>
    </row>
    <row r="688" spans="2:61">
      <c r="B688" s="111"/>
      <c r="C688" s="536">
        <v>391158</v>
      </c>
      <c r="D688" s="128" t="s">
        <v>565</v>
      </c>
      <c r="E688" s="583">
        <v>45405</v>
      </c>
      <c r="F688" s="128" t="s">
        <v>203</v>
      </c>
      <c r="G688" s="588">
        <v>0.375</v>
      </c>
      <c r="H688" s="588">
        <v>0.8125</v>
      </c>
      <c r="I688" s="130" t="s">
        <v>200</v>
      </c>
      <c r="J688" s="139">
        <v>9.5</v>
      </c>
      <c r="K688" s="131"/>
      <c r="L688" s="132"/>
      <c r="M688" s="132"/>
      <c r="N688" s="141"/>
      <c r="O688" s="139">
        <v>8</v>
      </c>
      <c r="P688" s="139">
        <v>1.5</v>
      </c>
      <c r="Q688" s="139"/>
      <c r="R688" s="133"/>
      <c r="S688" s="134" t="s">
        <v>594</v>
      </c>
      <c r="T688" s="434">
        <f t="shared" si="218"/>
        <v>9.5</v>
      </c>
      <c r="U688" s="429"/>
      <c r="V688" s="429" t="str">
        <f t="shared" si="219"/>
        <v/>
      </c>
      <c r="W688" s="298"/>
      <c r="X688" s="129">
        <f t="shared" si="225"/>
        <v>0.33333333333333331</v>
      </c>
      <c r="Y688" s="129">
        <f t="shared" si="220"/>
        <v>6.25E-2</v>
      </c>
      <c r="Z688" s="129" t="str">
        <f t="shared" si="221"/>
        <v/>
      </c>
      <c r="AA688" s="133" t="str">
        <f t="shared" si="211"/>
        <v/>
      </c>
      <c r="AC688" s="186" t="str">
        <f>AC686</f>
        <v>社員</v>
      </c>
      <c r="AD688" s="187">
        <f>AD686</f>
        <v>0</v>
      </c>
      <c r="AE688" s="187">
        <f>AE686</f>
        <v>0</v>
      </c>
      <c r="AF688" s="187" t="str">
        <f>AF686</f>
        <v>CS</v>
      </c>
      <c r="AG688" s="204" t="e">
        <f t="shared" si="222"/>
        <v>#N/A</v>
      </c>
      <c r="AI688" s="135" t="str">
        <f>IF(月報!G688&lt;&gt;"",月報!G688,"")</f>
        <v/>
      </c>
      <c r="AJ688" s="126">
        <f>IF(月報!W688&lt;&gt;"",月報!W688*24,"")</f>
        <v>9.3333333333333339</v>
      </c>
      <c r="AK688" s="126" t="str">
        <f>IF(月報!P688&lt;&gt;"",月報!P688,"")</f>
        <v/>
      </c>
      <c r="AL688" s="126" t="str">
        <f>IF(月報!Q688&lt;&gt;"",IF(月報!Q688="平日残","",月報!Q688),"")</f>
        <v/>
      </c>
      <c r="AM688" s="126"/>
      <c r="AN688" s="126" t="e">
        <f t="shared" si="210"/>
        <v>#N/A</v>
      </c>
      <c r="AO688" s="126" t="e">
        <f>IF($E688="","",VLOOKUP($E688,カレンダマスタ!$A$5:$E$381,5,FALSE))</f>
        <v>#N/A</v>
      </c>
      <c r="AQ688" s="196" t="e">
        <f>IF(G688="","",IF(VLOOKUP(E688,カレンダマスタ!$A$5:$D$381,4,FALSE)=0,"",1))</f>
        <v>#N/A</v>
      </c>
      <c r="AR688" s="136" t="str">
        <f>IF($G688="","",IF($AD688="NSTC",INDEX(カレンダマスタ!$I$26:$O$31,MATCH($G688,カレンダマスタ!$H$26:$H$31,1),MATCH($H688,カレンダマスタ!$I$25:$O$25,1)),
IF($AD688="CS本社",INDEX(カレンダマスタ!$I$36:$O$41,MATCH($G688,カレンダマスタ!$H$36:$H$41,1),MATCH($H688,カレンダマスタ!$I$35:$O$35,1)),
IF($AD688="NS本社",INDEX(カレンダマスタ!$I$94:$O$99,MATCH($G688,カレンダマスタ!$H$95:$H$100,1),MATCH($H688,カレンダマスタ!$I$93:$O$93,1)),
IF($AD688="ODC",INDEX(カレンダマスタ!$I$46:$O$51,MATCH($G688,カレンダマスタ!$H$46:$H$51,1),MATCH($H688,カレンダマスタ!$I$45:$O$45,1)),
IF($AD688="NS東京TC",INDEX(カレンダマスタ!$I$56:$O$61,MATCH($G688,カレンダマスタ!$H$56:$H$61,1),MATCH($H688,カレンダマスタ!$I$55:$O$55,1)),""))))))</f>
        <v/>
      </c>
      <c r="AS688" s="126" t="str">
        <f t="shared" si="223"/>
        <v/>
      </c>
      <c r="AU688" s="137" t="e">
        <f>IF(E688="","",VLOOKUP($E688,カレンダマスタ!$A$4:$E$381,4,FALSE))</f>
        <v>#N/A</v>
      </c>
      <c r="AV688" s="137" t="str">
        <f t="shared" si="212"/>
        <v/>
      </c>
      <c r="AW688" s="137" t="str">
        <f t="shared" si="213"/>
        <v/>
      </c>
      <c r="AX688" s="138" t="e">
        <f t="shared" si="214"/>
        <v>#N/A</v>
      </c>
      <c r="AY688" s="138" t="str">
        <f t="shared" si="215"/>
        <v/>
      </c>
      <c r="AZ688" s="130" t="e">
        <f>IF(AX688&amp;AW688="勤怠未設定","×",IF(AV688="勤怠修正","×",IF(AC688="外注","",IF(AA688="",IF(AY688&lt;&gt;"","×",""),IF(VLOOKUP(AA688,カレンダマスタ!$H$66:$I$83,2,FALSE)&lt;&gt;AY688,"×","OK")))))</f>
        <v>#N/A</v>
      </c>
      <c r="BC688" s="137" t="e">
        <f>IF(E688="","",VLOOKUP($E688,カレンダマスタ!$A$4:$E$381,4,FALSE))</f>
        <v>#N/A</v>
      </c>
      <c r="BD688" s="126" t="str">
        <f>IF(AC688="社員","",IF(AG688=0,"",IF(AD688="NSTC",IF(COUNTIF(カレンダマスタ!$Q$5:$Q$32,G688)=1,"OK","×"),
IF(AD688="NS本社",IF(COUNTIF(カレンダマスタ!$T$5:$T$32,G688)=1,"OK","×"),IF(COUNTIF(カレンダマスタ!$R$5:$R$32,G688)=1,"OK","×")))))</f>
        <v/>
      </c>
      <c r="BE688" s="126" t="str">
        <f>IF(AC688="社員","",IF(G688="","",IF(R688&lt;&gt;"","",IF(AF688="CS","OK",IF(VLOOKUP(E688,カレンダマスタ!$A$5:$D$381,4,FALSE)&gt;0,"",IF(OR(G688*24&gt;10.84,H688*24&lt;14.5)=TRUE,"×","OK"))))))</f>
        <v/>
      </c>
      <c r="BF688" s="126" t="str">
        <f t="shared" si="201"/>
        <v/>
      </c>
      <c r="BG688" s="126" t="str">
        <f t="shared" si="216"/>
        <v>OK</v>
      </c>
      <c r="BI688" s="130" t="e">
        <f t="shared" si="224"/>
        <v>#N/A</v>
      </c>
    </row>
    <row r="689" spans="2:61">
      <c r="B689" s="111"/>
      <c r="C689" s="536">
        <v>391158</v>
      </c>
      <c r="D689" s="128" t="s">
        <v>565</v>
      </c>
      <c r="E689" s="583">
        <v>45406</v>
      </c>
      <c r="F689" s="128" t="s">
        <v>204</v>
      </c>
      <c r="G689" s="588">
        <v>0.375</v>
      </c>
      <c r="H689" s="588">
        <v>0.78125</v>
      </c>
      <c r="I689" s="130" t="s">
        <v>200</v>
      </c>
      <c r="J689" s="139">
        <v>8.75</v>
      </c>
      <c r="K689" s="131"/>
      <c r="L689" s="132"/>
      <c r="M689" s="132"/>
      <c r="N689" s="141"/>
      <c r="O689" s="139">
        <v>8</v>
      </c>
      <c r="P689" s="139">
        <v>0.75</v>
      </c>
      <c r="Q689" s="139"/>
      <c r="R689" s="133"/>
      <c r="S689" s="134" t="s">
        <v>594</v>
      </c>
      <c r="T689" s="434">
        <f t="shared" si="218"/>
        <v>8.75</v>
      </c>
      <c r="U689" s="429"/>
      <c r="V689" s="429" t="str">
        <f t="shared" si="219"/>
        <v/>
      </c>
      <c r="W689" s="298"/>
      <c r="X689" s="129">
        <f t="shared" si="225"/>
        <v>0.33333333333333331</v>
      </c>
      <c r="Y689" s="129">
        <f t="shared" si="220"/>
        <v>3.125E-2</v>
      </c>
      <c r="Z689" s="129" t="str">
        <f t="shared" si="221"/>
        <v/>
      </c>
      <c r="AA689" s="133" t="str">
        <f t="shared" si="211"/>
        <v/>
      </c>
      <c r="AC689" s="186" t="str">
        <f>AC686</f>
        <v>社員</v>
      </c>
      <c r="AD689" s="187">
        <f>AD686</f>
        <v>0</v>
      </c>
      <c r="AE689" s="187">
        <f>AE686</f>
        <v>0</v>
      </c>
      <c r="AF689" s="187" t="str">
        <f>AF686</f>
        <v>CS</v>
      </c>
      <c r="AG689" s="204" t="e">
        <f t="shared" si="222"/>
        <v>#N/A</v>
      </c>
      <c r="AI689" s="140" t="str">
        <f>IF(月報!G689&lt;&gt;"",月報!G689,"")</f>
        <v/>
      </c>
      <c r="AJ689" s="126">
        <f>IF(月報!W689&lt;&gt;"",月報!W689*24,"")</f>
        <v>8.5833333333333339</v>
      </c>
      <c r="AK689" s="126" t="str">
        <f>IF(月報!P689&lt;&gt;"",月報!P689,"")</f>
        <v/>
      </c>
      <c r="AL689" s="126" t="str">
        <f>IF(月報!Q689&lt;&gt;"",IF(月報!Q689="平日残","",月報!Q689),"")</f>
        <v/>
      </c>
      <c r="AM689" s="126"/>
      <c r="AN689" s="126" t="e">
        <f t="shared" si="210"/>
        <v>#N/A</v>
      </c>
      <c r="AO689" s="126" t="e">
        <f>IF($E689="","",VLOOKUP($E689,カレンダマスタ!$A$5:$E$381,5,FALSE))</f>
        <v>#N/A</v>
      </c>
      <c r="AQ689" s="196" t="e">
        <f>IF(G689="","",IF(VLOOKUP(E689,カレンダマスタ!$A$5:$D$381,4,FALSE)=0,"",1))</f>
        <v>#N/A</v>
      </c>
      <c r="AR689" s="136" t="str">
        <f>IF($G689="","",IF($AD689="NSTC",INDEX(カレンダマスタ!$I$26:$O$31,MATCH($G689,カレンダマスタ!$H$26:$H$31,1),MATCH($H689,カレンダマスタ!$I$25:$O$25,1)),
IF($AD689="CS本社",INDEX(カレンダマスタ!$I$36:$O$41,MATCH($G689,カレンダマスタ!$H$36:$H$41,1),MATCH($H689,カレンダマスタ!$I$35:$O$35,1)),
IF($AD689="NS本社",INDEX(カレンダマスタ!$I$94:$O$99,MATCH($G689,カレンダマスタ!$H$95:$H$100,1),MATCH($H689,カレンダマスタ!$I$93:$O$93,1)),
IF($AD689="ODC",INDEX(カレンダマスタ!$I$46:$O$51,MATCH($G689,カレンダマスタ!$H$46:$H$51,1),MATCH($H689,カレンダマスタ!$I$45:$O$45,1)),
IF($AD689="NS東京TC",INDEX(カレンダマスタ!$I$56:$O$61,MATCH($G689,カレンダマスタ!$H$56:$H$61,1),MATCH($H689,カレンダマスタ!$I$55:$O$55,1)),""))))))</f>
        <v/>
      </c>
      <c r="AS689" s="126" t="str">
        <f t="shared" si="223"/>
        <v/>
      </c>
      <c r="AU689" s="137" t="e">
        <f>IF(E689="","",VLOOKUP($E689,カレンダマスタ!$A$4:$E$381,4,FALSE))</f>
        <v>#N/A</v>
      </c>
      <c r="AV689" s="137" t="str">
        <f t="shared" si="212"/>
        <v/>
      </c>
      <c r="AW689" s="137" t="str">
        <f t="shared" si="213"/>
        <v/>
      </c>
      <c r="AX689" s="138" t="e">
        <f t="shared" si="214"/>
        <v>#N/A</v>
      </c>
      <c r="AY689" s="138" t="str">
        <f t="shared" si="215"/>
        <v/>
      </c>
      <c r="AZ689" s="130" t="e">
        <f>IF(AX689&amp;AW689="勤怠未設定","×",IF(AV689="勤怠修正","×",IF(AC689="外注","",IF(AA689="",IF(AY689&lt;&gt;"","×",""),IF(VLOOKUP(AA689,カレンダマスタ!$H$66:$I$83,2,FALSE)&lt;&gt;AY689,"×","OK")))))</f>
        <v>#N/A</v>
      </c>
      <c r="BC689" s="137" t="e">
        <f>IF(E689="","",VLOOKUP($E689,カレンダマスタ!$A$4:$E$381,4,FALSE))</f>
        <v>#N/A</v>
      </c>
      <c r="BD689" s="126" t="str">
        <f>IF(AC689="社員","",IF(AG689=0,"",IF(AD689="NSTC",IF(COUNTIF(カレンダマスタ!$Q$5:$Q$32,G689)=1,"OK","×"),
IF(AD689="NS本社",IF(COUNTIF(カレンダマスタ!$T$5:$T$32,G689)=1,"OK","×"),IF(COUNTIF(カレンダマスタ!$R$5:$R$32,G689)=1,"OK","×")))))</f>
        <v/>
      </c>
      <c r="BE689" s="126" t="str">
        <f>IF(AC689="社員","",IF(G689="","",IF(R689&lt;&gt;"","",IF(AF689="CS","OK",IF(VLOOKUP(E689,カレンダマスタ!$A$5:$D$381,4,FALSE)&gt;0,"",IF(OR(G689*24&gt;10.84,H689*24&lt;14.5)=TRUE,"×","OK"))))))</f>
        <v/>
      </c>
      <c r="BF689" s="126" t="str">
        <f t="shared" si="201"/>
        <v/>
      </c>
      <c r="BG689" s="126" t="str">
        <f t="shared" si="216"/>
        <v>OK</v>
      </c>
      <c r="BI689" s="130" t="e">
        <f t="shared" si="224"/>
        <v>#N/A</v>
      </c>
    </row>
    <row r="690" spans="2:61">
      <c r="B690" s="111"/>
      <c r="C690" s="536">
        <v>391158</v>
      </c>
      <c r="D690" s="128" t="s">
        <v>565</v>
      </c>
      <c r="E690" s="583">
        <v>45407</v>
      </c>
      <c r="F690" s="128" t="s">
        <v>205</v>
      </c>
      <c r="G690" s="588">
        <v>0.375</v>
      </c>
      <c r="H690" s="588">
        <v>0.8125</v>
      </c>
      <c r="I690" s="130" t="s">
        <v>200</v>
      </c>
      <c r="J690" s="139">
        <v>9.5</v>
      </c>
      <c r="K690" s="131"/>
      <c r="L690" s="132"/>
      <c r="M690" s="132"/>
      <c r="N690" s="141"/>
      <c r="O690" s="139">
        <v>8</v>
      </c>
      <c r="P690" s="139">
        <v>1.5</v>
      </c>
      <c r="Q690" s="139"/>
      <c r="R690" s="133"/>
      <c r="S690" s="134" t="s">
        <v>594</v>
      </c>
      <c r="T690" s="434">
        <f t="shared" si="218"/>
        <v>9.5</v>
      </c>
      <c r="U690" s="429"/>
      <c r="V690" s="429" t="str">
        <f t="shared" si="219"/>
        <v/>
      </c>
      <c r="W690" s="298"/>
      <c r="X690" s="129">
        <f t="shared" si="225"/>
        <v>0.33333333333333331</v>
      </c>
      <c r="Y690" s="129">
        <f t="shared" si="220"/>
        <v>6.25E-2</v>
      </c>
      <c r="Z690" s="129" t="str">
        <f t="shared" si="221"/>
        <v/>
      </c>
      <c r="AA690" s="133" t="str">
        <f t="shared" si="211"/>
        <v/>
      </c>
      <c r="AC690" s="186" t="str">
        <f>AC686</f>
        <v>社員</v>
      </c>
      <c r="AD690" s="187">
        <f>AD686</f>
        <v>0</v>
      </c>
      <c r="AE690" s="187">
        <f>AE686</f>
        <v>0</v>
      </c>
      <c r="AF690" s="187" t="str">
        <f>AF686</f>
        <v>CS</v>
      </c>
      <c r="AG690" s="204" t="e">
        <f t="shared" si="222"/>
        <v>#N/A</v>
      </c>
      <c r="AI690" s="140" t="str">
        <f>IF(月報!G690&lt;&gt;"",月報!G690,"")</f>
        <v/>
      </c>
      <c r="AJ690" s="126">
        <f>IF(月報!W690&lt;&gt;"",月報!W690*24,"")</f>
        <v>9.3333333333333339</v>
      </c>
      <c r="AK690" s="126" t="str">
        <f>IF(月報!P690&lt;&gt;"",月報!P690,"")</f>
        <v/>
      </c>
      <c r="AL690" s="126" t="str">
        <f>IF(月報!Q690&lt;&gt;"",IF(月報!Q690="平日残","",月報!Q690),"")</f>
        <v/>
      </c>
      <c r="AM690" s="126"/>
      <c r="AN690" s="126" t="e">
        <f t="shared" si="210"/>
        <v>#N/A</v>
      </c>
      <c r="AO690" s="126" t="e">
        <f>IF($E690="","",VLOOKUP($E690,カレンダマスタ!$A$5:$E$381,5,FALSE))</f>
        <v>#N/A</v>
      </c>
      <c r="AQ690" s="196" t="e">
        <f>IF(G690="","",IF(VLOOKUP(E690,カレンダマスタ!$A$5:$D$381,4,FALSE)=0,"",1))</f>
        <v>#N/A</v>
      </c>
      <c r="AR690" s="136" t="str">
        <f>IF($G690="","",IF($AD690="NSTC",INDEX(カレンダマスタ!$I$26:$O$31,MATCH($G690,カレンダマスタ!$H$26:$H$31,1),MATCH($H690,カレンダマスタ!$I$25:$O$25,1)),
IF($AD690="CS本社",INDEX(カレンダマスタ!$I$36:$O$41,MATCH($G690,カレンダマスタ!$H$36:$H$41,1),MATCH($H690,カレンダマスタ!$I$35:$O$35,1)),
IF($AD690="NS本社",INDEX(カレンダマスタ!$I$94:$O$99,MATCH($G690,カレンダマスタ!$H$95:$H$100,1),MATCH($H690,カレンダマスタ!$I$93:$O$93,1)),
IF($AD690="ODC",INDEX(カレンダマスタ!$I$46:$O$51,MATCH($G690,カレンダマスタ!$H$46:$H$51,1),MATCH($H690,カレンダマスタ!$I$45:$O$45,1)),
IF($AD690="NS東京TC",INDEX(カレンダマスタ!$I$56:$O$61,MATCH($G690,カレンダマスタ!$H$56:$H$61,1),MATCH($H690,カレンダマスタ!$I$55:$O$55,1)),""))))))</f>
        <v/>
      </c>
      <c r="AS690" s="126" t="str">
        <f t="shared" si="223"/>
        <v/>
      </c>
      <c r="AU690" s="137" t="e">
        <f>IF(E690="","",VLOOKUP($E690,カレンダマスタ!$A$4:$E$381,4,FALSE))</f>
        <v>#N/A</v>
      </c>
      <c r="AV690" s="137" t="str">
        <f t="shared" si="212"/>
        <v/>
      </c>
      <c r="AW690" s="137" t="str">
        <f t="shared" si="213"/>
        <v/>
      </c>
      <c r="AX690" s="138" t="e">
        <f t="shared" si="214"/>
        <v>#N/A</v>
      </c>
      <c r="AY690" s="138" t="str">
        <f t="shared" si="215"/>
        <v/>
      </c>
      <c r="AZ690" s="130" t="e">
        <f>IF(AX690&amp;AW690="勤怠未設定","×",IF(AV690="勤怠修正","×",IF(AC690="外注","",IF(AA690="",IF(AY690&lt;&gt;"","×",""),IF(VLOOKUP(AA690,カレンダマスタ!$H$66:$I$83,2,FALSE)&lt;&gt;AY690,"×","OK")))))</f>
        <v>#N/A</v>
      </c>
      <c r="BC690" s="137" t="e">
        <f>IF(E690="","",VLOOKUP($E690,カレンダマスタ!$A$4:$E$381,4,FALSE))</f>
        <v>#N/A</v>
      </c>
      <c r="BD690" s="126" t="str">
        <f>IF(AC690="社員","",IF(AG690=0,"",IF(AD690="NSTC",IF(COUNTIF(カレンダマスタ!$Q$5:$Q$32,G690)=1,"OK","×"),
IF(AD690="NS本社",IF(COUNTIF(カレンダマスタ!$T$5:$T$32,G690)=1,"OK","×"),IF(COUNTIF(カレンダマスタ!$R$5:$R$32,G690)=1,"OK","×")))))</f>
        <v/>
      </c>
      <c r="BE690" s="126" t="str">
        <f>IF(AC690="社員","",IF(G690="","",IF(R690&lt;&gt;"","",IF(AF690="CS","OK",IF(VLOOKUP(E690,カレンダマスタ!$A$5:$D$381,4,FALSE)&gt;0,"",IF(OR(G690*24&gt;10.84,H690*24&lt;14.5)=TRUE,"×","OK"))))))</f>
        <v/>
      </c>
      <c r="BF690" s="126" t="str">
        <f t="shared" si="201"/>
        <v/>
      </c>
      <c r="BG690" s="126" t="str">
        <f t="shared" si="216"/>
        <v>OK</v>
      </c>
      <c r="BI690" s="130" t="e">
        <f t="shared" si="224"/>
        <v>#N/A</v>
      </c>
    </row>
    <row r="691" spans="2:61">
      <c r="B691" s="111"/>
      <c r="C691" s="536">
        <v>391158</v>
      </c>
      <c r="D691" s="128" t="s">
        <v>565</v>
      </c>
      <c r="E691" s="583">
        <v>45408</v>
      </c>
      <c r="F691" s="128" t="s">
        <v>199</v>
      </c>
      <c r="G691" s="588">
        <v>0.375</v>
      </c>
      <c r="H691" s="588">
        <v>0.75</v>
      </c>
      <c r="I691" s="130" t="s">
        <v>200</v>
      </c>
      <c r="J691" s="139">
        <v>8</v>
      </c>
      <c r="K691" s="131"/>
      <c r="L691" s="132"/>
      <c r="M691" s="132"/>
      <c r="N691" s="141"/>
      <c r="O691" s="139">
        <v>8</v>
      </c>
      <c r="P691" s="139"/>
      <c r="Q691" s="139"/>
      <c r="R691" s="133"/>
      <c r="S691" s="134" t="s">
        <v>594</v>
      </c>
      <c r="T691" s="434">
        <f t="shared" si="218"/>
        <v>8</v>
      </c>
      <c r="U691" s="429"/>
      <c r="V691" s="429" t="str">
        <f t="shared" si="219"/>
        <v/>
      </c>
      <c r="W691" s="298"/>
      <c r="X691" s="129">
        <f t="shared" si="225"/>
        <v>0.33333333333333331</v>
      </c>
      <c r="Y691" s="129" t="str">
        <f t="shared" si="220"/>
        <v/>
      </c>
      <c r="Z691" s="129" t="str">
        <f t="shared" si="221"/>
        <v/>
      </c>
      <c r="AA691" s="133" t="str">
        <f t="shared" si="211"/>
        <v/>
      </c>
      <c r="AC691" s="186" t="str">
        <f>AC686</f>
        <v>社員</v>
      </c>
      <c r="AD691" s="187">
        <f>AD686</f>
        <v>0</v>
      </c>
      <c r="AE691" s="187">
        <f>AE686</f>
        <v>0</v>
      </c>
      <c r="AF691" s="187" t="str">
        <f>AF686</f>
        <v>CS</v>
      </c>
      <c r="AG691" s="204" t="e">
        <f t="shared" si="222"/>
        <v>#N/A</v>
      </c>
      <c r="AI691" s="135" t="str">
        <f>IF(月報!G691&lt;&gt;"",月報!G691,"")</f>
        <v/>
      </c>
      <c r="AJ691" s="126">
        <f>IF(月報!W691&lt;&gt;"",月報!W691*24,"")</f>
        <v>8</v>
      </c>
      <c r="AK691" s="126" t="str">
        <f>IF(月報!P691&lt;&gt;"",月報!P691,"")</f>
        <v/>
      </c>
      <c r="AL691" s="126" t="str">
        <f>IF(月報!Q691&lt;&gt;"",IF(月報!Q691="平日残","",月報!Q691),"")</f>
        <v/>
      </c>
      <c r="AM691" s="126"/>
      <c r="AN691" s="126" t="e">
        <f t="shared" si="210"/>
        <v>#N/A</v>
      </c>
      <c r="AO691" s="126" t="e">
        <f>IF($E691="","",VLOOKUP($E691,カレンダマスタ!$A$5:$E$381,5,FALSE))</f>
        <v>#N/A</v>
      </c>
      <c r="AQ691" s="196" t="e">
        <f>IF(G691="","",IF(VLOOKUP(E691,カレンダマスタ!$A$5:$D$381,4,FALSE)=0,"",1))</f>
        <v>#N/A</v>
      </c>
      <c r="AR691" s="136" t="str">
        <f>IF($G691="","",IF($AD691="NSTC",INDEX(カレンダマスタ!$I$26:$O$31,MATCH($G691,カレンダマスタ!$H$26:$H$31,1),MATCH($H691,カレンダマスタ!$I$25:$O$25,1)),
IF($AD691="CS本社",INDEX(カレンダマスタ!$I$36:$O$41,MATCH($G691,カレンダマスタ!$H$36:$H$41,1),MATCH($H691,カレンダマスタ!$I$35:$O$35,1)),
IF($AD691="NS本社",INDEX(カレンダマスタ!$I$94:$O$99,MATCH($G691,カレンダマスタ!$H$95:$H$100,1),MATCH($H691,カレンダマスタ!$I$93:$O$93,1)),
IF($AD691="ODC",INDEX(カレンダマスタ!$I$46:$O$51,MATCH($G691,カレンダマスタ!$H$46:$H$51,1),MATCH($H691,カレンダマスタ!$I$45:$O$45,1)),
IF($AD691="NS東京TC",INDEX(カレンダマスタ!$I$56:$O$61,MATCH($G691,カレンダマスタ!$H$56:$H$61,1),MATCH($H691,カレンダマスタ!$I$55:$O$55,1)),""))))))</f>
        <v/>
      </c>
      <c r="AS691" s="126" t="str">
        <f t="shared" si="223"/>
        <v/>
      </c>
      <c r="AU691" s="137" t="e">
        <f>IF(E691="","",VLOOKUP($E691,カレンダマスタ!$A$4:$E$381,4,FALSE))</f>
        <v>#N/A</v>
      </c>
      <c r="AV691" s="137" t="str">
        <f t="shared" si="212"/>
        <v/>
      </c>
      <c r="AW691" s="137" t="str">
        <f t="shared" si="213"/>
        <v/>
      </c>
      <c r="AX691" s="138" t="e">
        <f t="shared" si="214"/>
        <v>#N/A</v>
      </c>
      <c r="AY691" s="138" t="str">
        <f t="shared" si="215"/>
        <v/>
      </c>
      <c r="AZ691" s="130" t="e">
        <f>IF(AX691&amp;AW691="勤怠未設定","×",IF(AV691="勤怠修正","×",IF(AC691="外注","",IF(AA691="",IF(AY691&lt;&gt;"","×",""),IF(VLOOKUP(AA691,カレンダマスタ!$H$66:$I$83,2,FALSE)&lt;&gt;AY691,"×","OK")))))</f>
        <v>#N/A</v>
      </c>
      <c r="BC691" s="137" t="e">
        <f>IF(E691="","",VLOOKUP($E691,カレンダマスタ!$A$4:$E$381,4,FALSE))</f>
        <v>#N/A</v>
      </c>
      <c r="BD691" s="126" t="str">
        <f>IF(AC691="社員","",IF(AG691=0,"",IF(AD691="NSTC",IF(COUNTIF(カレンダマスタ!$Q$5:$Q$32,G691)=1,"OK","×"),
IF(AD691="NS本社",IF(COUNTIF(カレンダマスタ!$T$5:$T$32,G691)=1,"OK","×"),IF(COUNTIF(カレンダマスタ!$R$5:$R$32,G691)=1,"OK","×")))))</f>
        <v/>
      </c>
      <c r="BE691" s="126" t="str">
        <f>IF(AC691="社員","",IF(G691="","",IF(R691&lt;&gt;"","",IF(AF691="CS","OK",IF(VLOOKUP(E691,カレンダマスタ!$A$5:$D$381,4,FALSE)&gt;0,"",IF(OR(G691*24&gt;10.84,H691*24&lt;14.5)=TRUE,"×","OK"))))))</f>
        <v/>
      </c>
      <c r="BF691" s="126" t="str">
        <f t="shared" si="201"/>
        <v/>
      </c>
      <c r="BG691" s="126" t="str">
        <f t="shared" si="216"/>
        <v>OK</v>
      </c>
      <c r="BI691" s="130" t="e">
        <f t="shared" si="224"/>
        <v>#N/A</v>
      </c>
    </row>
    <row r="692" spans="2:61">
      <c r="B692" s="111"/>
      <c r="C692" s="537">
        <v>391158</v>
      </c>
      <c r="D692" s="142" t="s">
        <v>565</v>
      </c>
      <c r="E692" s="584">
        <v>45409</v>
      </c>
      <c r="F692" s="142" t="s">
        <v>369</v>
      </c>
      <c r="G692" s="589"/>
      <c r="H692" s="589"/>
      <c r="I692" s="144"/>
      <c r="J692" s="148"/>
      <c r="K692" s="145"/>
      <c r="L692" s="146"/>
      <c r="M692" s="146"/>
      <c r="N692" s="147"/>
      <c r="O692" s="148"/>
      <c r="P692" s="148"/>
      <c r="Q692" s="148"/>
      <c r="R692" s="149"/>
      <c r="S692" s="156"/>
      <c r="T692" s="435" t="str">
        <f t="shared" si="218"/>
        <v/>
      </c>
      <c r="U692" s="430"/>
      <c r="V692" s="430" t="str">
        <f t="shared" si="219"/>
        <v/>
      </c>
      <c r="W692" s="298"/>
      <c r="X692" s="143" t="str">
        <f t="shared" si="225"/>
        <v/>
      </c>
      <c r="Y692" s="143" t="str">
        <f t="shared" si="220"/>
        <v/>
      </c>
      <c r="Z692" s="143" t="str">
        <f t="shared" si="221"/>
        <v/>
      </c>
      <c r="AA692" s="149" t="str">
        <f t="shared" si="211"/>
        <v/>
      </c>
      <c r="AC692" s="188" t="str">
        <f>AC686</f>
        <v>社員</v>
      </c>
      <c r="AD692" s="189">
        <f>AD686</f>
        <v>0</v>
      </c>
      <c r="AE692" s="189">
        <f>AE686</f>
        <v>0</v>
      </c>
      <c r="AF692" s="189" t="str">
        <f>AF686</f>
        <v>CS</v>
      </c>
      <c r="AG692" s="205">
        <f t="shared" si="222"/>
        <v>0</v>
      </c>
      <c r="AI692" s="150" t="str">
        <f>IF(月報!G692&lt;&gt;"",月報!G692,"")</f>
        <v/>
      </c>
      <c r="AJ692" s="151" t="str">
        <f>IF(月報!W692&lt;&gt;"",月報!W692*24,"")</f>
        <v/>
      </c>
      <c r="AK692" s="151" t="str">
        <f>IF(月報!P692&lt;&gt;"",月報!P692,"")</f>
        <v/>
      </c>
      <c r="AL692" s="151" t="str">
        <f>IF(月報!Q692&lt;&gt;"",IF(月報!Q692="平日残","",月報!Q692),"")</f>
        <v/>
      </c>
      <c r="AM692" s="151"/>
      <c r="AN692" s="151" t="e">
        <f t="shared" si="210"/>
        <v>#N/A</v>
      </c>
      <c r="AO692" s="151" t="e">
        <f>IF($E692="","",VLOOKUP($E692,カレンダマスタ!$A$5:$E$381,5,FALSE))</f>
        <v>#N/A</v>
      </c>
      <c r="AQ692" s="197" t="str">
        <f>IF(G692="","",IF(VLOOKUP(E692,カレンダマスタ!$A$5:$D$381,4,FALSE)=0,"",1))</f>
        <v/>
      </c>
      <c r="AR692" s="152" t="str">
        <f>IF($G692="","",IF($AD692="NSTC",INDEX(カレンダマスタ!$I$26:$O$31,MATCH($G692,カレンダマスタ!$H$26:$H$31,1),MATCH($H692,カレンダマスタ!$I$25:$O$25,1)),
IF($AD692="CS本社",INDEX(カレンダマスタ!$I$36:$O$41,MATCH($G692,カレンダマスタ!$H$36:$H$41,1),MATCH($H692,カレンダマスタ!$I$35:$O$35,1)),
IF($AD692="NS本社",INDEX(カレンダマスタ!$I$94:$O$99,MATCH($G692,カレンダマスタ!$H$95:$H$100,1),MATCH($H692,カレンダマスタ!$I$93:$O$93,1)),
IF($AD692="ODC",INDEX(カレンダマスタ!$I$46:$O$51,MATCH($G692,カレンダマスタ!$H$46:$H$51,1),MATCH($H692,カレンダマスタ!$I$45:$O$45,1)),
IF($AD692="NS東京TC",INDEX(カレンダマスタ!$I$56:$O$61,MATCH($G692,カレンダマスタ!$H$56:$H$61,1),MATCH($H692,カレンダマスタ!$I$55:$O$55,1)),""))))))</f>
        <v/>
      </c>
      <c r="AS692" s="151" t="str">
        <f t="shared" si="223"/>
        <v/>
      </c>
      <c r="AU692" s="153" t="e">
        <f>IF(E692="","",VLOOKUP($E692,カレンダマスタ!$A$4:$E$381,4,FALSE))</f>
        <v>#N/A</v>
      </c>
      <c r="AV692" s="153" t="str">
        <f t="shared" si="212"/>
        <v/>
      </c>
      <c r="AW692" s="153" t="str">
        <f t="shared" si="213"/>
        <v/>
      </c>
      <c r="AX692" s="154" t="e">
        <f t="shared" si="214"/>
        <v>#N/A</v>
      </c>
      <c r="AY692" s="154" t="str">
        <f t="shared" si="215"/>
        <v/>
      </c>
      <c r="AZ692" s="144" t="e">
        <f>IF(AX692&amp;AW692="勤怠未設定","×",IF(AV692="勤怠修正","×",IF(AC692="外注","",IF(AA692="",IF(AY692&lt;&gt;"","×",""),IF(VLOOKUP(AA692,カレンダマスタ!$H$66:$I$83,2,FALSE)&lt;&gt;AY692,"×","OK")))))</f>
        <v>#N/A</v>
      </c>
      <c r="BC692" s="153" t="e">
        <f>IF(E692="","",VLOOKUP($E692,カレンダマスタ!$A$4:$E$381,4,FALSE))</f>
        <v>#N/A</v>
      </c>
      <c r="BD692" s="151" t="str">
        <f>IF(AC692="社員","",IF(AG692=0,"",IF(AD692="NSTC",IF(COUNTIF(カレンダマスタ!$Q$5:$Q$32,G692)=1,"OK","×"),
IF(AD692="NS本社",IF(COUNTIF(カレンダマスタ!$T$5:$T$32,G692)=1,"OK","×"),IF(COUNTIF(カレンダマスタ!$R$5:$R$32,G692)=1,"OK","×")))))</f>
        <v/>
      </c>
      <c r="BE692" s="151" t="str">
        <f>IF(AC692="社員","",IF(G692="","",IF(R692&lt;&gt;"","",IF(AF692="CS","OK",IF(VLOOKUP(E692,カレンダマスタ!$A$5:$D$381,4,FALSE)&gt;0,"",IF(OR(G692*24&gt;10.84,H692*24&lt;14.5)=TRUE,"×","OK"))))))</f>
        <v/>
      </c>
      <c r="BF692" s="151" t="str">
        <f t="shared" si="201"/>
        <v/>
      </c>
      <c r="BG692" s="151" t="str">
        <f t="shared" si="216"/>
        <v/>
      </c>
      <c r="BI692" s="144" t="e">
        <f t="shared" si="224"/>
        <v>#N/A</v>
      </c>
    </row>
    <row r="693" spans="2:61">
      <c r="B693" s="111"/>
      <c r="C693" s="535">
        <v>391158</v>
      </c>
      <c r="D693" s="112" t="s">
        <v>565</v>
      </c>
      <c r="E693" s="582">
        <v>45410</v>
      </c>
      <c r="F693" s="112" t="s">
        <v>370</v>
      </c>
      <c r="G693" s="587"/>
      <c r="H693" s="587"/>
      <c r="I693" s="114"/>
      <c r="J693" s="118"/>
      <c r="K693" s="115"/>
      <c r="L693" s="116"/>
      <c r="M693" s="116"/>
      <c r="N693" s="117"/>
      <c r="O693" s="118"/>
      <c r="P693" s="118"/>
      <c r="Q693" s="118"/>
      <c r="R693" s="119"/>
      <c r="S693" s="120"/>
      <c r="T693" s="433" t="str">
        <f t="shared" si="218"/>
        <v/>
      </c>
      <c r="U693" s="431">
        <f>SUM(T693:T699)</f>
        <v>0</v>
      </c>
      <c r="V693" s="431" t="str">
        <f t="shared" si="219"/>
        <v/>
      </c>
      <c r="W693" s="298"/>
      <c r="X693" s="113" t="str">
        <f t="shared" si="225"/>
        <v/>
      </c>
      <c r="Y693" s="113" t="str">
        <f t="shared" si="220"/>
        <v/>
      </c>
      <c r="Z693" s="113" t="str">
        <f t="shared" si="221"/>
        <v/>
      </c>
      <c r="AA693" s="119" t="str">
        <f t="shared" si="211"/>
        <v/>
      </c>
      <c r="AC693" s="190" t="str">
        <f>AC686</f>
        <v>社員</v>
      </c>
      <c r="AD693" s="191">
        <f>AD686</f>
        <v>0</v>
      </c>
      <c r="AE693" s="191">
        <f>AE686</f>
        <v>0</v>
      </c>
      <c r="AF693" s="191" t="str">
        <f>AF686</f>
        <v>CS</v>
      </c>
      <c r="AG693" s="206">
        <f t="shared" si="222"/>
        <v>0</v>
      </c>
      <c r="AI693" s="155" t="str">
        <f>IF(月報!G693&lt;&gt;"",月報!G693,"")</f>
        <v/>
      </c>
      <c r="AJ693" s="122" t="str">
        <f>IF(月報!W693&lt;&gt;"",月報!W693*24,"")</f>
        <v/>
      </c>
      <c r="AK693" s="122" t="str">
        <f>IF(月報!P693&lt;&gt;"",月報!P693,"")</f>
        <v/>
      </c>
      <c r="AL693" s="122" t="str">
        <f>IF(月報!Q693&lt;&gt;"",IF(月報!Q693="平日残","",月報!Q693),"")</f>
        <v/>
      </c>
      <c r="AM693" s="122"/>
      <c r="AN693" s="122" t="e">
        <f t="shared" si="210"/>
        <v>#N/A</v>
      </c>
      <c r="AO693" s="122" t="e">
        <f>IF($E693="","",VLOOKUP($E693,カレンダマスタ!$A$5:$E$381,5,FALSE))</f>
        <v>#N/A</v>
      </c>
      <c r="AQ693" s="195" t="str">
        <f>IF(G693="","",IF(VLOOKUP(E693,カレンダマスタ!$A$5:$D$381,4,FALSE)=0,"",1))</f>
        <v/>
      </c>
      <c r="AR693" s="123" t="str">
        <f>IF($G693="","",IF($AD693="NSTC",INDEX(カレンダマスタ!$I$26:$O$31,MATCH($G693,カレンダマスタ!$H$26:$H$31,1),MATCH($H693,カレンダマスタ!$I$25:$O$25,1)),
IF($AD693="CS本社",INDEX(カレンダマスタ!$I$36:$O$41,MATCH($G693,カレンダマスタ!$H$36:$H$41,1),MATCH($H693,カレンダマスタ!$I$35:$O$35,1)),
IF($AD693="NS本社",INDEX(カレンダマスタ!$I$94:$O$99,MATCH($G693,カレンダマスタ!$H$95:$H$100,1),MATCH($H693,カレンダマスタ!$I$93:$O$93,1)),
IF($AD693="ODC",INDEX(カレンダマスタ!$I$46:$O$51,MATCH($G693,カレンダマスタ!$H$46:$H$51,1),MATCH($H693,カレンダマスタ!$I$45:$O$45,1)),
IF($AD693="NS東京TC",INDEX(カレンダマスタ!$I$56:$O$61,MATCH($G693,カレンダマスタ!$H$56:$H$61,1),MATCH($H693,カレンダマスタ!$I$55:$O$55,1)),""))))))</f>
        <v/>
      </c>
      <c r="AS693" s="122" t="str">
        <f t="shared" si="223"/>
        <v/>
      </c>
      <c r="AU693" s="124" t="e">
        <f>IF(E693="","",VLOOKUP($E693,カレンダマスタ!$A$4:$E$381,4,FALSE))</f>
        <v>#N/A</v>
      </c>
      <c r="AV693" s="124" t="str">
        <f t="shared" si="212"/>
        <v/>
      </c>
      <c r="AW693" s="124" t="str">
        <f t="shared" si="213"/>
        <v/>
      </c>
      <c r="AX693" s="125" t="e">
        <f t="shared" si="214"/>
        <v>#N/A</v>
      </c>
      <c r="AY693" s="125" t="str">
        <f t="shared" si="215"/>
        <v/>
      </c>
      <c r="AZ693" s="114" t="e">
        <f>IF(AX693&amp;AW693="勤怠未設定","×",IF(AV693="勤怠修正","×",IF(AC693="外注","",IF(AA693="",IF(AY693&lt;&gt;"","×",""),IF(VLOOKUP(AA693,カレンダマスタ!$H$66:$I$83,2,FALSE)&lt;&gt;AY693,"×","OK")))))</f>
        <v>#N/A</v>
      </c>
      <c r="BC693" s="124" t="e">
        <f>IF(E693="","",VLOOKUP($E693,カレンダマスタ!$A$4:$E$381,4,FALSE))</f>
        <v>#N/A</v>
      </c>
      <c r="BD693" s="122" t="str">
        <f>IF(AC693="社員","",IF(AG693=0,"",IF(AD693="NSTC",IF(COUNTIF(カレンダマスタ!$Q$5:$Q$32,G693)=1,"OK","×"),
IF(AD693="NS本社",IF(COUNTIF(カレンダマスタ!$T$5:$T$32,G693)=1,"OK","×"),IF(COUNTIF(カレンダマスタ!$R$5:$R$32,G693)=1,"OK","×")))))</f>
        <v/>
      </c>
      <c r="BE693" s="122" t="str">
        <f>IF(AC693="社員","",IF(G693="","",IF(R693&lt;&gt;"","",IF(AF693="CS","OK",IF(VLOOKUP(E693,カレンダマスタ!$A$5:$D$381,4,FALSE)&gt;0,"",IF(OR(G693*24&gt;10.84,H693*24&lt;14.5)=TRUE,"×","OK"))))))</f>
        <v/>
      </c>
      <c r="BF693" s="122" t="str">
        <f t="shared" si="201"/>
        <v/>
      </c>
      <c r="BG693" s="122" t="str">
        <f t="shared" si="216"/>
        <v/>
      </c>
      <c r="BI693" s="114" t="e">
        <f t="shared" si="224"/>
        <v>#N/A</v>
      </c>
    </row>
    <row r="694" spans="2:61">
      <c r="B694" s="111"/>
      <c r="C694" s="536">
        <v>391158</v>
      </c>
      <c r="D694" s="128" t="s">
        <v>565</v>
      </c>
      <c r="E694" s="583">
        <v>45411</v>
      </c>
      <c r="F694" s="128" t="s">
        <v>201</v>
      </c>
      <c r="G694" s="588"/>
      <c r="H694" s="588"/>
      <c r="I694" s="130"/>
      <c r="J694" s="139"/>
      <c r="K694" s="131"/>
      <c r="L694" s="132"/>
      <c r="M694" s="132"/>
      <c r="N694" s="141"/>
      <c r="O694" s="139"/>
      <c r="P694" s="139"/>
      <c r="Q694" s="139"/>
      <c r="R694" s="133"/>
      <c r="S694" s="134"/>
      <c r="T694" s="434" t="str">
        <f t="shared" si="218"/>
        <v/>
      </c>
      <c r="U694" s="429"/>
      <c r="V694" s="429" t="str">
        <f t="shared" si="219"/>
        <v/>
      </c>
      <c r="W694" s="298"/>
      <c r="X694" s="129" t="str">
        <f t="shared" si="225"/>
        <v/>
      </c>
      <c r="Y694" s="129" t="str">
        <f t="shared" si="220"/>
        <v/>
      </c>
      <c r="Z694" s="129" t="str">
        <f t="shared" si="221"/>
        <v/>
      </c>
      <c r="AA694" s="133" t="str">
        <f t="shared" si="211"/>
        <v/>
      </c>
      <c r="AC694" s="186" t="str">
        <f>AC686</f>
        <v>社員</v>
      </c>
      <c r="AD694" s="187">
        <f>AD686</f>
        <v>0</v>
      </c>
      <c r="AE694" s="187">
        <f>AE686</f>
        <v>0</v>
      </c>
      <c r="AF694" s="187" t="str">
        <f>AF686</f>
        <v>CS</v>
      </c>
      <c r="AG694" s="204">
        <f t="shared" si="222"/>
        <v>0</v>
      </c>
      <c r="AI694" s="135" t="str">
        <f>IF(月報!G694&lt;&gt;"",月報!G694,"")</f>
        <v/>
      </c>
      <c r="AJ694" s="126" t="str">
        <f>IF(月報!W694&lt;&gt;"",月報!W694*24,"")</f>
        <v/>
      </c>
      <c r="AK694" s="126" t="str">
        <f>IF(月報!P694&lt;&gt;"",月報!P694,"")</f>
        <v/>
      </c>
      <c r="AL694" s="126" t="str">
        <f>IF(月報!Q694&lt;&gt;"",IF(月報!Q694="平日残","",月報!Q694),"")</f>
        <v/>
      </c>
      <c r="AM694" s="126"/>
      <c r="AN694" s="126" t="e">
        <f t="shared" si="210"/>
        <v>#N/A</v>
      </c>
      <c r="AO694" s="126" t="e">
        <f>IF($E694="","",VLOOKUP($E694,カレンダマスタ!$A$5:$E$381,5,FALSE))</f>
        <v>#N/A</v>
      </c>
      <c r="AQ694" s="196" t="str">
        <f>IF(G694="","",IF(VLOOKUP(E694,カレンダマスタ!$A$5:$D$381,4,FALSE)=0,"",1))</f>
        <v/>
      </c>
      <c r="AR694" s="136" t="str">
        <f>IF($G694="","",IF($AD694="NSTC",INDEX(カレンダマスタ!$I$26:$O$31,MATCH($G694,カレンダマスタ!$H$26:$H$31,1),MATCH($H694,カレンダマスタ!$I$25:$O$25,1)),
IF($AD694="CS本社",INDEX(カレンダマスタ!$I$36:$O$41,MATCH($G694,カレンダマスタ!$H$36:$H$41,1),MATCH($H694,カレンダマスタ!$I$35:$O$35,1)),
IF($AD694="NS本社",INDEX(カレンダマスタ!$I$94:$O$99,MATCH($G694,カレンダマスタ!$H$95:$H$100,1),MATCH($H694,カレンダマスタ!$I$93:$O$93,1)),
IF($AD694="ODC",INDEX(カレンダマスタ!$I$46:$O$51,MATCH($G694,カレンダマスタ!$H$46:$H$51,1),MATCH($H694,カレンダマスタ!$I$45:$O$45,1)),
IF($AD694="NS東京TC",INDEX(カレンダマスタ!$I$56:$O$61,MATCH($G694,カレンダマスタ!$H$56:$H$61,1),MATCH($H694,カレンダマスタ!$I$55:$O$55,1)),""))))))</f>
        <v/>
      </c>
      <c r="AS694" s="126" t="str">
        <f t="shared" si="223"/>
        <v/>
      </c>
      <c r="AU694" s="137" t="e">
        <f>IF(E694="","",VLOOKUP($E694,カレンダマスタ!$A$4:$E$381,4,FALSE))</f>
        <v>#N/A</v>
      </c>
      <c r="AV694" s="137" t="str">
        <f t="shared" si="212"/>
        <v/>
      </c>
      <c r="AW694" s="137" t="str">
        <f t="shared" si="213"/>
        <v/>
      </c>
      <c r="AX694" s="138" t="e">
        <f t="shared" si="214"/>
        <v>#N/A</v>
      </c>
      <c r="AY694" s="138" t="str">
        <f t="shared" si="215"/>
        <v/>
      </c>
      <c r="AZ694" s="130" t="e">
        <f>IF(AX694&amp;AW694="勤怠未設定","×",IF(AV694="勤怠修正","×",IF(AC694="外注","",IF(AA694="",IF(AY694&lt;&gt;"","×",""),IF(VLOOKUP(AA694,カレンダマスタ!$H$66:$I$83,2,FALSE)&lt;&gt;AY694,"×","OK")))))</f>
        <v>#N/A</v>
      </c>
      <c r="BC694" s="137" t="e">
        <f>IF(E694="","",VLOOKUP($E694,カレンダマスタ!$A$4:$E$381,4,FALSE))</f>
        <v>#N/A</v>
      </c>
      <c r="BD694" s="126" t="str">
        <f>IF(AC694="社員","",IF(AG694=0,"",IF(AD694="NSTC",IF(COUNTIF(カレンダマスタ!$Q$5:$Q$32,G694)=1,"OK","×"),
IF(AD694="NS本社",IF(COUNTIF(カレンダマスタ!$T$5:$T$32,G694)=1,"OK","×"),IF(COUNTIF(カレンダマスタ!$R$5:$R$32,G694)=1,"OK","×")))))</f>
        <v/>
      </c>
      <c r="BE694" s="126" t="str">
        <f>IF(AC694="社員","",IF(G694="","",IF(R694&lt;&gt;"","",IF(AF694="CS","OK",IF(VLOOKUP(E694,カレンダマスタ!$A$5:$D$381,4,FALSE)&gt;0,"",IF(OR(G694*24&gt;10.84,H694*24&lt;14.5)=TRUE,"×","OK"))))))</f>
        <v/>
      </c>
      <c r="BF694" s="126" t="str">
        <f t="shared" si="201"/>
        <v/>
      </c>
      <c r="BG694" s="126" t="str">
        <f t="shared" si="216"/>
        <v/>
      </c>
      <c r="BI694" s="130" t="e">
        <f t="shared" si="224"/>
        <v>#N/A</v>
      </c>
    </row>
    <row r="695" spans="2:61">
      <c r="B695" s="111"/>
      <c r="C695" s="536">
        <v>391158</v>
      </c>
      <c r="D695" s="128" t="s">
        <v>565</v>
      </c>
      <c r="E695" s="583">
        <v>45412</v>
      </c>
      <c r="F695" s="128" t="s">
        <v>203</v>
      </c>
      <c r="G695" s="588"/>
      <c r="H695" s="588"/>
      <c r="I695" s="130"/>
      <c r="J695" s="139"/>
      <c r="K695" s="131"/>
      <c r="L695" s="132"/>
      <c r="M695" s="132"/>
      <c r="N695" s="141"/>
      <c r="O695" s="139"/>
      <c r="P695" s="139"/>
      <c r="Q695" s="139"/>
      <c r="R695" s="133"/>
      <c r="S695" s="134"/>
      <c r="T695" s="434" t="str">
        <f t="shared" si="218"/>
        <v/>
      </c>
      <c r="U695" s="429"/>
      <c r="V695" s="429" t="str">
        <f t="shared" si="219"/>
        <v/>
      </c>
      <c r="W695" s="298"/>
      <c r="X695" s="129" t="str">
        <f t="shared" si="225"/>
        <v/>
      </c>
      <c r="Y695" s="129" t="str">
        <f t="shared" si="220"/>
        <v/>
      </c>
      <c r="Z695" s="129" t="str">
        <f t="shared" si="221"/>
        <v/>
      </c>
      <c r="AA695" s="133" t="str">
        <f t="shared" si="211"/>
        <v/>
      </c>
      <c r="AC695" s="186" t="str">
        <f>AC686</f>
        <v>社員</v>
      </c>
      <c r="AD695" s="187">
        <f>AD686</f>
        <v>0</v>
      </c>
      <c r="AE695" s="187">
        <f>AE686</f>
        <v>0</v>
      </c>
      <c r="AF695" s="187" t="str">
        <f>AF686</f>
        <v>CS</v>
      </c>
      <c r="AG695" s="204">
        <f t="shared" si="222"/>
        <v>0</v>
      </c>
      <c r="AI695" s="135" t="str">
        <f>IF(月報!G695&lt;&gt;"",月報!G695,"")</f>
        <v/>
      </c>
      <c r="AJ695" s="126" t="str">
        <f>IF(月報!W695&lt;&gt;"",月報!W695*24,"")</f>
        <v/>
      </c>
      <c r="AK695" s="126" t="str">
        <f>IF(月報!P695&lt;&gt;"",月報!P695,"")</f>
        <v/>
      </c>
      <c r="AL695" s="126" t="str">
        <f>IF(月報!Q695&lt;&gt;"",IF(月報!Q695="平日残","",月報!Q695),"")</f>
        <v/>
      </c>
      <c r="AM695" s="126"/>
      <c r="AN695" s="126" t="e">
        <f t="shared" si="210"/>
        <v>#N/A</v>
      </c>
      <c r="AO695" s="126" t="e">
        <f>IF($E695="","",VLOOKUP($E695,カレンダマスタ!$A$5:$E$381,5,FALSE))</f>
        <v>#N/A</v>
      </c>
      <c r="AQ695" s="196" t="str">
        <f>IF(G695="","",IF(VLOOKUP(E695,カレンダマスタ!$A$5:$D$381,4,FALSE)=0,"",1))</f>
        <v/>
      </c>
      <c r="AR695" s="136" t="str">
        <f>IF($G695="","",IF($AD695="NSTC",INDEX(カレンダマスタ!$I$26:$O$31,MATCH($G695,カレンダマスタ!$H$26:$H$31,1),MATCH($H695,カレンダマスタ!$I$25:$O$25,1)),
IF($AD695="CS本社",INDEX(カレンダマスタ!$I$36:$O$41,MATCH($G695,カレンダマスタ!$H$36:$H$41,1),MATCH($H695,カレンダマスタ!$I$35:$O$35,1)),
IF($AD695="NS本社",INDEX(カレンダマスタ!$I$94:$O$99,MATCH($G695,カレンダマスタ!$H$95:$H$100,1),MATCH($H695,カレンダマスタ!$I$93:$O$93,1)),
IF($AD695="ODC",INDEX(カレンダマスタ!$I$46:$O$51,MATCH($G695,カレンダマスタ!$H$46:$H$51,1),MATCH($H695,カレンダマスタ!$I$45:$O$45,1)),
IF($AD695="NS東京TC",INDEX(カレンダマスタ!$I$56:$O$61,MATCH($G695,カレンダマスタ!$H$56:$H$61,1),MATCH($H695,カレンダマスタ!$I$55:$O$55,1)),""))))))</f>
        <v/>
      </c>
      <c r="AS695" s="126" t="str">
        <f t="shared" si="223"/>
        <v/>
      </c>
      <c r="AU695" s="137" t="e">
        <f>IF(E695="","",VLOOKUP($E695,カレンダマスタ!$A$4:$E$381,4,FALSE))</f>
        <v>#N/A</v>
      </c>
      <c r="AV695" s="137" t="str">
        <f t="shared" si="212"/>
        <v/>
      </c>
      <c r="AW695" s="137" t="str">
        <f t="shared" si="213"/>
        <v/>
      </c>
      <c r="AX695" s="138" t="e">
        <f t="shared" si="214"/>
        <v>#N/A</v>
      </c>
      <c r="AY695" s="138" t="str">
        <f t="shared" si="215"/>
        <v/>
      </c>
      <c r="AZ695" s="130" t="e">
        <f>IF(AX695&amp;AW695="勤怠未設定","×",IF(AV695="勤怠修正","×",IF(AC695="外注","",IF(AA695="",IF(AY695&lt;&gt;"","×",""),IF(VLOOKUP(AA695,カレンダマスタ!$H$66:$I$83,2,FALSE)&lt;&gt;AY695,"×","OK")))))</f>
        <v>#N/A</v>
      </c>
      <c r="BC695" s="137" t="e">
        <f>IF(E695="","",VLOOKUP($E695,カレンダマスタ!$A$4:$E$381,4,FALSE))</f>
        <v>#N/A</v>
      </c>
      <c r="BD695" s="126" t="str">
        <f>IF(AC695="社員","",IF(AG695=0,"",IF(AD695="NSTC",IF(COUNTIF(カレンダマスタ!$Q$5:$Q$32,G695)=1,"OK","×"),
IF(AD695="NS本社",IF(COUNTIF(カレンダマスタ!$T$5:$T$32,G695)=1,"OK","×"),IF(COUNTIF(カレンダマスタ!$R$5:$R$32,G695)=1,"OK","×")))))</f>
        <v/>
      </c>
      <c r="BE695" s="126" t="str">
        <f>IF(AC695="社員","",IF(G695="","",IF(R695&lt;&gt;"","",IF(AF695="CS","OK",IF(VLOOKUP(E695,カレンダマスタ!$A$5:$D$381,4,FALSE)&gt;0,"",IF(OR(G695*24&gt;10.84,H695*24&lt;14.5)=TRUE,"×","OK"))))))</f>
        <v/>
      </c>
      <c r="BF695" s="126" t="str">
        <f t="shared" si="201"/>
        <v/>
      </c>
      <c r="BG695" s="126" t="str">
        <f t="shared" si="216"/>
        <v/>
      </c>
      <c r="BI695" s="130" t="e">
        <f t="shared" si="224"/>
        <v>#N/A</v>
      </c>
    </row>
    <row r="696" spans="2:61">
      <c r="B696" s="111"/>
      <c r="C696" s="536">
        <v>391158</v>
      </c>
      <c r="D696" s="128" t="s">
        <v>565</v>
      </c>
      <c r="E696" s="583">
        <v>45413</v>
      </c>
      <c r="F696" s="128" t="s">
        <v>204</v>
      </c>
      <c r="G696" s="588"/>
      <c r="H696" s="588"/>
      <c r="I696" s="130"/>
      <c r="J696" s="139"/>
      <c r="K696" s="131"/>
      <c r="L696" s="132"/>
      <c r="M696" s="132"/>
      <c r="N696" s="141"/>
      <c r="O696" s="139"/>
      <c r="P696" s="139"/>
      <c r="Q696" s="139"/>
      <c r="R696" s="133"/>
      <c r="S696" s="134"/>
      <c r="T696" s="434" t="str">
        <f t="shared" si="218"/>
        <v/>
      </c>
      <c r="U696" s="429"/>
      <c r="V696" s="429" t="str">
        <f t="shared" si="219"/>
        <v/>
      </c>
      <c r="W696" s="298"/>
      <c r="X696" s="129" t="str">
        <f t="shared" si="225"/>
        <v/>
      </c>
      <c r="Y696" s="129" t="str">
        <f t="shared" si="220"/>
        <v/>
      </c>
      <c r="Z696" s="129" t="str">
        <f t="shared" si="221"/>
        <v/>
      </c>
      <c r="AA696" s="133" t="str">
        <f t="shared" si="211"/>
        <v/>
      </c>
      <c r="AC696" s="186" t="str">
        <f>AC686</f>
        <v>社員</v>
      </c>
      <c r="AD696" s="187">
        <f>AD686</f>
        <v>0</v>
      </c>
      <c r="AE696" s="187">
        <f>AE686</f>
        <v>0</v>
      </c>
      <c r="AF696" s="187" t="str">
        <f>AF686</f>
        <v>CS</v>
      </c>
      <c r="AG696" s="204">
        <f t="shared" si="222"/>
        <v>0</v>
      </c>
      <c r="AI696" s="140" t="str">
        <f>IF(月報!G696&lt;&gt;"",月報!G696,"")</f>
        <v/>
      </c>
      <c r="AJ696" s="126" t="str">
        <f>IF(月報!W696&lt;&gt;"",月報!W696*24,"")</f>
        <v/>
      </c>
      <c r="AK696" s="126" t="str">
        <f>IF(月報!P696&lt;&gt;"",月報!P696,"")</f>
        <v/>
      </c>
      <c r="AL696" s="126" t="str">
        <f>IF(月報!Q696&lt;&gt;"",IF(月報!Q696="平日残","",月報!Q696),"")</f>
        <v/>
      </c>
      <c r="AM696" s="126"/>
      <c r="AN696" s="126" t="e">
        <f t="shared" si="210"/>
        <v>#N/A</v>
      </c>
      <c r="AO696" s="126" t="e">
        <f>IF($E696="","",VLOOKUP($E696,カレンダマスタ!$A$5:$E$381,5,FALSE))</f>
        <v>#N/A</v>
      </c>
      <c r="AQ696" s="196" t="str">
        <f>IF(G696="","",IF(VLOOKUP(E696,カレンダマスタ!$A$5:$D$381,4,FALSE)=0,"",1))</f>
        <v/>
      </c>
      <c r="AR696" s="136" t="str">
        <f>IF($G696="","",IF($AD696="NSTC",INDEX(カレンダマスタ!$I$26:$O$31,MATCH($G696,カレンダマスタ!$H$26:$H$31,1),MATCH($H696,カレンダマスタ!$I$25:$O$25,1)),
IF($AD696="CS本社",INDEX(カレンダマスタ!$I$36:$O$41,MATCH($G696,カレンダマスタ!$H$36:$H$41,1),MATCH($H696,カレンダマスタ!$I$35:$O$35,1)),
IF($AD696="NS本社",INDEX(カレンダマスタ!$I$94:$O$99,MATCH($G696,カレンダマスタ!$H$95:$H$100,1),MATCH($H696,カレンダマスタ!$I$93:$O$93,1)),
IF($AD696="ODC",INDEX(カレンダマスタ!$I$46:$O$51,MATCH($G696,カレンダマスタ!$H$46:$H$51,1),MATCH($H696,カレンダマスタ!$I$45:$O$45,1)),
IF($AD696="NS東京TC",INDEX(カレンダマスタ!$I$56:$O$61,MATCH($G696,カレンダマスタ!$H$56:$H$61,1),MATCH($H696,カレンダマスタ!$I$55:$O$55,1)),""))))))</f>
        <v/>
      </c>
      <c r="AS696" s="126" t="str">
        <f t="shared" si="223"/>
        <v/>
      </c>
      <c r="AU696" s="137" t="e">
        <f>IF(E696="","",VLOOKUP($E696,カレンダマスタ!$A$4:$E$381,4,FALSE))</f>
        <v>#N/A</v>
      </c>
      <c r="AV696" s="137" t="str">
        <f t="shared" si="212"/>
        <v/>
      </c>
      <c r="AW696" s="137" t="str">
        <f t="shared" si="213"/>
        <v/>
      </c>
      <c r="AX696" s="138" t="e">
        <f t="shared" si="214"/>
        <v>#N/A</v>
      </c>
      <c r="AY696" s="138" t="str">
        <f t="shared" si="215"/>
        <v/>
      </c>
      <c r="AZ696" s="130" t="e">
        <f>IF(AX696&amp;AW696="勤怠未設定","×",IF(AV696="勤怠修正","×",IF(AC696="外注","",IF(AA696="",IF(AY696&lt;&gt;"","×",""),IF(VLOOKUP(AA696,カレンダマスタ!$H$66:$I$83,2,FALSE)&lt;&gt;AY696,"×","OK")))))</f>
        <v>#N/A</v>
      </c>
      <c r="BC696" s="137" t="e">
        <f>IF(E696="","",VLOOKUP($E696,カレンダマスタ!$A$4:$E$381,4,FALSE))</f>
        <v>#N/A</v>
      </c>
      <c r="BD696" s="126" t="str">
        <f>IF(AC696="社員","",IF(AG696=0,"",IF(AD696="NSTC",IF(COUNTIF(カレンダマスタ!$Q$5:$Q$32,G696)=1,"OK","×"),
IF(AD696="NS本社",IF(COUNTIF(カレンダマスタ!$T$5:$T$32,G696)=1,"OK","×"),IF(COUNTIF(カレンダマスタ!$R$5:$R$32,G696)=1,"OK","×")))))</f>
        <v/>
      </c>
      <c r="BE696" s="126" t="str">
        <f>IF(AC696="社員","",IF(G696="","",IF(R696&lt;&gt;"","",IF(AF696="CS","OK",IF(VLOOKUP(E696,カレンダマスタ!$A$5:$D$381,4,FALSE)&gt;0,"",IF(OR(G696*24&gt;10.84,H696*24&lt;14.5)=TRUE,"×","OK"))))))</f>
        <v/>
      </c>
      <c r="BF696" s="126" t="str">
        <f t="shared" ref="BF696:BF759" si="226">IF(AC696="外注",AN696,IF(G696="",IF(AJ696="","","週報未入力"),IF(AJ696="","TW未入力","")))</f>
        <v/>
      </c>
      <c r="BG696" s="126" t="str">
        <f t="shared" si="216"/>
        <v/>
      </c>
      <c r="BI696" s="130" t="e">
        <f t="shared" si="224"/>
        <v>#N/A</v>
      </c>
    </row>
    <row r="697" spans="2:61">
      <c r="B697" s="111"/>
      <c r="C697" s="536">
        <v>391158</v>
      </c>
      <c r="D697" s="128" t="s">
        <v>565</v>
      </c>
      <c r="E697" s="583">
        <v>45414</v>
      </c>
      <c r="F697" s="128" t="s">
        <v>205</v>
      </c>
      <c r="G697" s="588"/>
      <c r="H697" s="588"/>
      <c r="I697" s="130"/>
      <c r="J697" s="139"/>
      <c r="K697" s="131"/>
      <c r="L697" s="132"/>
      <c r="M697" s="132"/>
      <c r="N697" s="141"/>
      <c r="O697" s="139"/>
      <c r="P697" s="139"/>
      <c r="Q697" s="139"/>
      <c r="R697" s="133"/>
      <c r="S697" s="134"/>
      <c r="T697" s="434" t="str">
        <f t="shared" si="218"/>
        <v/>
      </c>
      <c r="U697" s="429"/>
      <c r="V697" s="429" t="str">
        <f t="shared" si="219"/>
        <v/>
      </c>
      <c r="W697" s="298"/>
      <c r="X697" s="129" t="str">
        <f t="shared" si="225"/>
        <v/>
      </c>
      <c r="Y697" s="129" t="str">
        <f t="shared" si="220"/>
        <v/>
      </c>
      <c r="Z697" s="129" t="str">
        <f t="shared" si="221"/>
        <v/>
      </c>
      <c r="AA697" s="133" t="str">
        <f t="shared" si="211"/>
        <v/>
      </c>
      <c r="AC697" s="186" t="str">
        <f>AC686</f>
        <v>社員</v>
      </c>
      <c r="AD697" s="187">
        <f>AD686</f>
        <v>0</v>
      </c>
      <c r="AE697" s="187">
        <f>AE686</f>
        <v>0</v>
      </c>
      <c r="AF697" s="187" t="str">
        <f>AF686</f>
        <v>CS</v>
      </c>
      <c r="AG697" s="204">
        <f t="shared" si="222"/>
        <v>0</v>
      </c>
      <c r="AI697" s="140" t="str">
        <f>IF(月報!G697&lt;&gt;"",月報!G697,"")</f>
        <v/>
      </c>
      <c r="AJ697" s="126" t="str">
        <f>IF(月報!W697&lt;&gt;"",月報!W697*24,"")</f>
        <v/>
      </c>
      <c r="AK697" s="126" t="str">
        <f>IF(月報!P697&lt;&gt;"",月報!P697,"")</f>
        <v/>
      </c>
      <c r="AL697" s="126" t="str">
        <f>IF(月報!Q697&lt;&gt;"",IF(月報!Q697="平日残","",月報!Q697),"")</f>
        <v/>
      </c>
      <c r="AM697" s="126"/>
      <c r="AN697" s="126" t="e">
        <f t="shared" si="210"/>
        <v>#N/A</v>
      </c>
      <c r="AO697" s="126" t="e">
        <f>IF($E697="","",VLOOKUP($E697,カレンダマスタ!$A$5:$E$381,5,FALSE))</f>
        <v>#N/A</v>
      </c>
      <c r="AQ697" s="196" t="str">
        <f>IF(G697="","",IF(VLOOKUP(E697,カレンダマスタ!$A$5:$D$381,4,FALSE)=0,"",1))</f>
        <v/>
      </c>
      <c r="AR697" s="136" t="str">
        <f>IF($G697="","",IF($AD697="NSTC",INDEX(カレンダマスタ!$I$26:$O$31,MATCH($G697,カレンダマスタ!$H$26:$H$31,1),MATCH($H697,カレンダマスタ!$I$25:$O$25,1)),
IF($AD697="CS本社",INDEX(カレンダマスタ!$I$36:$O$41,MATCH($G697,カレンダマスタ!$H$36:$H$41,1),MATCH($H697,カレンダマスタ!$I$35:$O$35,1)),
IF($AD697="NS本社",INDEX(カレンダマスタ!$I$94:$O$99,MATCH($G697,カレンダマスタ!$H$95:$H$100,1),MATCH($H697,カレンダマスタ!$I$93:$O$93,1)),
IF($AD697="ODC",INDEX(カレンダマスタ!$I$46:$O$51,MATCH($G697,カレンダマスタ!$H$46:$H$51,1),MATCH($H697,カレンダマスタ!$I$45:$O$45,1)),
IF($AD697="NS東京TC",INDEX(カレンダマスタ!$I$56:$O$61,MATCH($G697,カレンダマスタ!$H$56:$H$61,1),MATCH($H697,カレンダマスタ!$I$55:$O$55,1)),""))))))</f>
        <v/>
      </c>
      <c r="AS697" s="126" t="str">
        <f t="shared" si="223"/>
        <v/>
      </c>
      <c r="AU697" s="137" t="e">
        <f>IF(E697="","",VLOOKUP($E697,カレンダマスタ!$A$4:$E$381,4,FALSE))</f>
        <v>#N/A</v>
      </c>
      <c r="AV697" s="137" t="str">
        <f t="shared" si="212"/>
        <v/>
      </c>
      <c r="AW697" s="137" t="str">
        <f t="shared" si="213"/>
        <v/>
      </c>
      <c r="AX697" s="138" t="e">
        <f t="shared" si="214"/>
        <v>#N/A</v>
      </c>
      <c r="AY697" s="138" t="str">
        <f t="shared" si="215"/>
        <v/>
      </c>
      <c r="AZ697" s="130" t="e">
        <f>IF(AX697&amp;AW697="勤怠未設定","×",IF(AV697="勤怠修正","×",IF(AC697="外注","",IF(AA697="",IF(AY697&lt;&gt;"","×",""),IF(VLOOKUP(AA697,カレンダマスタ!$H$66:$I$83,2,FALSE)&lt;&gt;AY697,"×","OK")))))</f>
        <v>#N/A</v>
      </c>
      <c r="BC697" s="137" t="e">
        <f>IF(E697="","",VLOOKUP($E697,カレンダマスタ!$A$4:$E$381,4,FALSE))</f>
        <v>#N/A</v>
      </c>
      <c r="BD697" s="126" t="str">
        <f>IF(AC697="社員","",IF(AG697=0,"",IF(AD697="NSTC",IF(COUNTIF(カレンダマスタ!$Q$5:$Q$32,G697)=1,"OK","×"),
IF(AD697="NS本社",IF(COUNTIF(カレンダマスタ!$T$5:$T$32,G697)=1,"OK","×"),IF(COUNTIF(カレンダマスタ!$R$5:$R$32,G697)=1,"OK","×")))))</f>
        <v/>
      </c>
      <c r="BE697" s="126" t="str">
        <f>IF(AC697="社員","",IF(G697="","",IF(R697&lt;&gt;"","",IF(AF697="CS","OK",IF(VLOOKUP(E697,カレンダマスタ!$A$5:$D$381,4,FALSE)&gt;0,"",IF(OR(G697*24&gt;10.84,H697*24&lt;14.5)=TRUE,"×","OK"))))))</f>
        <v/>
      </c>
      <c r="BF697" s="126" t="str">
        <f t="shared" si="226"/>
        <v/>
      </c>
      <c r="BG697" s="126" t="str">
        <f t="shared" si="216"/>
        <v/>
      </c>
      <c r="BI697" s="130" t="e">
        <f t="shared" si="224"/>
        <v>#N/A</v>
      </c>
    </row>
    <row r="698" spans="2:61">
      <c r="B698" s="111"/>
      <c r="C698" s="536">
        <v>391158</v>
      </c>
      <c r="D698" s="128" t="s">
        <v>565</v>
      </c>
      <c r="E698" s="583">
        <v>45415</v>
      </c>
      <c r="F698" s="128" t="s">
        <v>199</v>
      </c>
      <c r="G698" s="588"/>
      <c r="H698" s="588"/>
      <c r="I698" s="130"/>
      <c r="J698" s="139"/>
      <c r="K698" s="131"/>
      <c r="L698" s="132"/>
      <c r="M698" s="132"/>
      <c r="N698" s="141"/>
      <c r="O698" s="139"/>
      <c r="P698" s="139"/>
      <c r="Q698" s="139"/>
      <c r="R698" s="133"/>
      <c r="S698" s="134"/>
      <c r="T698" s="434" t="str">
        <f t="shared" si="218"/>
        <v/>
      </c>
      <c r="U698" s="429"/>
      <c r="V698" s="429" t="str">
        <f t="shared" si="219"/>
        <v/>
      </c>
      <c r="W698" s="298"/>
      <c r="X698" s="129" t="str">
        <f t="shared" si="225"/>
        <v/>
      </c>
      <c r="Y698" s="129" t="str">
        <f t="shared" si="220"/>
        <v/>
      </c>
      <c r="Z698" s="129" t="str">
        <f t="shared" si="221"/>
        <v/>
      </c>
      <c r="AA698" s="133" t="str">
        <f t="shared" si="211"/>
        <v/>
      </c>
      <c r="AC698" s="186" t="str">
        <f>AC686</f>
        <v>社員</v>
      </c>
      <c r="AD698" s="187">
        <f>AD686</f>
        <v>0</v>
      </c>
      <c r="AE698" s="187">
        <f>AE686</f>
        <v>0</v>
      </c>
      <c r="AF698" s="187" t="str">
        <f>AF686</f>
        <v>CS</v>
      </c>
      <c r="AG698" s="204">
        <f t="shared" si="222"/>
        <v>0</v>
      </c>
      <c r="AI698" s="140" t="str">
        <f>IF(月報!G698&lt;&gt;"",月報!G698,"")</f>
        <v/>
      </c>
      <c r="AJ698" s="126" t="str">
        <f>IF(月報!W698&lt;&gt;"",月報!W698*24,"")</f>
        <v/>
      </c>
      <c r="AK698" s="126" t="str">
        <f>IF(月報!P698&lt;&gt;"",月報!P698,"")</f>
        <v/>
      </c>
      <c r="AL698" s="126" t="str">
        <f>IF(月報!Q698&lt;&gt;"",IF(月報!Q698="平日残","",月報!Q698),"")</f>
        <v/>
      </c>
      <c r="AM698" s="126"/>
      <c r="AN698" s="126" t="e">
        <f t="shared" si="210"/>
        <v>#N/A</v>
      </c>
      <c r="AO698" s="126" t="e">
        <f>IF($E698="","",VLOOKUP($E698,カレンダマスタ!$A$5:$E$381,5,FALSE))</f>
        <v>#N/A</v>
      </c>
      <c r="AQ698" s="196" t="str">
        <f>IF(G698="","",IF(VLOOKUP(E698,カレンダマスタ!$A$5:$D$381,4,FALSE)=0,"",1))</f>
        <v/>
      </c>
      <c r="AR698" s="136" t="str">
        <f>IF($G698="","",IF($AD698="NSTC",INDEX(カレンダマスタ!$I$26:$O$31,MATCH($G698,カレンダマスタ!$H$26:$H$31,1),MATCH($H698,カレンダマスタ!$I$25:$O$25,1)),
IF($AD698="CS本社",INDEX(カレンダマスタ!$I$36:$O$41,MATCH($G698,カレンダマスタ!$H$36:$H$41,1),MATCH($H698,カレンダマスタ!$I$35:$O$35,1)),
IF($AD698="NS本社",INDEX(カレンダマスタ!$I$94:$O$99,MATCH($G698,カレンダマスタ!$H$95:$H$100,1),MATCH($H698,カレンダマスタ!$I$93:$O$93,1)),
IF($AD698="ODC",INDEX(カレンダマスタ!$I$46:$O$51,MATCH($G698,カレンダマスタ!$H$46:$H$51,1),MATCH($H698,カレンダマスタ!$I$45:$O$45,1)),
IF($AD698="NS東京TC",INDEX(カレンダマスタ!$I$56:$O$61,MATCH($G698,カレンダマスタ!$H$56:$H$61,1),MATCH($H698,カレンダマスタ!$I$55:$O$55,1)),""))))))</f>
        <v/>
      </c>
      <c r="AS698" s="126" t="str">
        <f t="shared" si="223"/>
        <v/>
      </c>
      <c r="AU698" s="137" t="e">
        <f>IF(E698="","",VLOOKUP($E698,カレンダマスタ!$A$4:$E$381,4,FALSE))</f>
        <v>#N/A</v>
      </c>
      <c r="AV698" s="137" t="str">
        <f t="shared" si="212"/>
        <v/>
      </c>
      <c r="AW698" s="137" t="str">
        <f t="shared" si="213"/>
        <v/>
      </c>
      <c r="AX698" s="138" t="e">
        <f t="shared" si="214"/>
        <v>#N/A</v>
      </c>
      <c r="AY698" s="138" t="str">
        <f t="shared" si="215"/>
        <v/>
      </c>
      <c r="AZ698" s="130" t="e">
        <f>IF(AX698&amp;AW698="勤怠未設定","×",IF(AV698="勤怠修正","×",IF(AC698="外注","",IF(AA698="",IF(AY698&lt;&gt;"","×",""),IF(VLOOKUP(AA698,カレンダマスタ!$H$66:$I$83,2,FALSE)&lt;&gt;AY698,"×","OK")))))</f>
        <v>#N/A</v>
      </c>
      <c r="BC698" s="137" t="e">
        <f>IF(E698="","",VLOOKUP($E698,カレンダマスタ!$A$4:$E$381,4,FALSE))</f>
        <v>#N/A</v>
      </c>
      <c r="BD698" s="126" t="str">
        <f>IF(AC698="社員","",IF(AG698=0,"",IF(AD698="NSTC",IF(COUNTIF(カレンダマスタ!$Q$5:$Q$32,G698)=1,"OK","×"),
IF(AD698="NS本社",IF(COUNTIF(カレンダマスタ!$T$5:$T$32,G698)=1,"OK","×"),IF(COUNTIF(カレンダマスタ!$R$5:$R$32,G698)=1,"OK","×")))))</f>
        <v/>
      </c>
      <c r="BE698" s="126" t="str">
        <f>IF(AC698="社員","",IF(G698="","",IF(R698&lt;&gt;"","",IF(AF698="CS","OK",IF(VLOOKUP(E698,カレンダマスタ!$A$5:$D$381,4,FALSE)&gt;0,"",IF(OR(G698*24&gt;10.84,H698*24&lt;14.5)=TRUE,"×","OK"))))))</f>
        <v/>
      </c>
      <c r="BF698" s="126" t="str">
        <f t="shared" si="226"/>
        <v/>
      </c>
      <c r="BG698" s="126" t="str">
        <f t="shared" si="216"/>
        <v/>
      </c>
      <c r="BI698" s="130" t="e">
        <f t="shared" si="224"/>
        <v>#N/A</v>
      </c>
    </row>
    <row r="699" spans="2:61">
      <c r="B699" s="111"/>
      <c r="C699" s="537">
        <v>391158</v>
      </c>
      <c r="D699" s="142" t="s">
        <v>565</v>
      </c>
      <c r="E699" s="584">
        <v>45416</v>
      </c>
      <c r="F699" s="142" t="s">
        <v>369</v>
      </c>
      <c r="G699" s="589"/>
      <c r="H699" s="589"/>
      <c r="I699" s="144"/>
      <c r="J699" s="148"/>
      <c r="K699" s="145"/>
      <c r="L699" s="146"/>
      <c r="M699" s="146"/>
      <c r="N699" s="147"/>
      <c r="O699" s="148"/>
      <c r="P699" s="148"/>
      <c r="Q699" s="148"/>
      <c r="R699" s="149"/>
      <c r="S699" s="156"/>
      <c r="T699" s="435" t="str">
        <f t="shared" si="218"/>
        <v/>
      </c>
      <c r="U699" s="430"/>
      <c r="V699" s="430" t="str">
        <f t="shared" si="219"/>
        <v/>
      </c>
      <c r="W699" s="298"/>
      <c r="X699" s="143" t="str">
        <f t="shared" si="225"/>
        <v/>
      </c>
      <c r="Y699" s="143" t="str">
        <f t="shared" si="220"/>
        <v/>
      </c>
      <c r="Z699" s="143" t="str">
        <f t="shared" si="221"/>
        <v/>
      </c>
      <c r="AA699" s="149" t="str">
        <f t="shared" si="211"/>
        <v/>
      </c>
      <c r="AC699" s="188" t="str">
        <f>AC686</f>
        <v>社員</v>
      </c>
      <c r="AD699" s="189">
        <f>AD686</f>
        <v>0</v>
      </c>
      <c r="AE699" s="189">
        <f>AE686</f>
        <v>0</v>
      </c>
      <c r="AF699" s="189" t="str">
        <f>AF686</f>
        <v>CS</v>
      </c>
      <c r="AG699" s="205">
        <f t="shared" si="222"/>
        <v>0</v>
      </c>
      <c r="AI699" s="157" t="str">
        <f>IF(月報!G699&lt;&gt;"",月報!G699,"")</f>
        <v/>
      </c>
      <c r="AJ699" s="151" t="str">
        <f>IF(月報!W699&lt;&gt;"",月報!W699*24,"")</f>
        <v/>
      </c>
      <c r="AK699" s="151" t="str">
        <f>IF(月報!P699&lt;&gt;"",月報!P699,"")</f>
        <v/>
      </c>
      <c r="AL699" s="151" t="str">
        <f>IF(月報!Q699&lt;&gt;"",IF(月報!Q699="平日残","",月報!Q699),"")</f>
        <v/>
      </c>
      <c r="AM699" s="151"/>
      <c r="AN699" s="151" t="e">
        <f t="shared" si="210"/>
        <v>#N/A</v>
      </c>
      <c r="AO699" s="151" t="e">
        <f>IF($E699="","",VLOOKUP($E699,カレンダマスタ!$A$5:$E$381,5,FALSE))</f>
        <v>#N/A</v>
      </c>
      <c r="AQ699" s="197" t="str">
        <f>IF(G699="","",IF(VLOOKUP(E699,カレンダマスタ!$A$5:$D$381,4,FALSE)=0,"",1))</f>
        <v/>
      </c>
      <c r="AR699" s="152" t="str">
        <f>IF($G699="","",IF($AD699="NSTC",INDEX(カレンダマスタ!$I$26:$O$31,MATCH($G699,カレンダマスタ!$H$26:$H$31,1),MATCH($H699,カレンダマスタ!$I$25:$O$25,1)),
IF($AD699="CS本社",INDEX(カレンダマスタ!$I$36:$O$41,MATCH($G699,カレンダマスタ!$H$36:$H$41,1),MATCH($H699,カレンダマスタ!$I$35:$O$35,1)),
IF($AD699="NS本社",INDEX(カレンダマスタ!$I$94:$O$99,MATCH($G699,カレンダマスタ!$H$95:$H$100,1),MATCH($H699,カレンダマスタ!$I$93:$O$93,1)),
IF($AD699="ODC",INDEX(カレンダマスタ!$I$46:$O$51,MATCH($G699,カレンダマスタ!$H$46:$H$51,1),MATCH($H699,カレンダマスタ!$I$45:$O$45,1)),
IF($AD699="NS東京TC",INDEX(カレンダマスタ!$I$56:$O$61,MATCH($G699,カレンダマスタ!$H$56:$H$61,1),MATCH($H699,カレンダマスタ!$I$55:$O$55,1)),""))))))</f>
        <v/>
      </c>
      <c r="AS699" s="151" t="str">
        <f t="shared" si="223"/>
        <v/>
      </c>
      <c r="AU699" s="153" t="e">
        <f>IF(E699="","",VLOOKUP($E699,カレンダマスタ!$A$4:$E$381,4,FALSE))</f>
        <v>#N/A</v>
      </c>
      <c r="AV699" s="153" t="str">
        <f t="shared" si="212"/>
        <v/>
      </c>
      <c r="AW699" s="153" t="str">
        <f t="shared" si="213"/>
        <v/>
      </c>
      <c r="AX699" s="154" t="e">
        <f t="shared" si="214"/>
        <v>#N/A</v>
      </c>
      <c r="AY699" s="154" t="str">
        <f t="shared" si="215"/>
        <v/>
      </c>
      <c r="AZ699" s="144" t="e">
        <f>IF(AX699&amp;AW699="勤怠未設定","×",IF(AV699="勤怠修正","×",IF(AC699="外注","",IF(AA699="",IF(AY699&lt;&gt;"","×",""),IF(VLOOKUP(AA699,カレンダマスタ!$H$66:$I$83,2,FALSE)&lt;&gt;AY699,"×","OK")))))</f>
        <v>#N/A</v>
      </c>
      <c r="BC699" s="153" t="e">
        <f>IF(E699="","",VLOOKUP($E699,カレンダマスタ!$A$4:$E$381,4,FALSE))</f>
        <v>#N/A</v>
      </c>
      <c r="BD699" s="151" t="str">
        <f>IF(AC699="社員","",IF(AG699=0,"",IF(AD699="NSTC",IF(COUNTIF(カレンダマスタ!$Q$5:$Q$32,G699)=1,"OK","×"),
IF(AD699="NS本社",IF(COUNTIF(カレンダマスタ!$T$5:$T$32,G699)=1,"OK","×"),IF(COUNTIF(カレンダマスタ!$R$5:$R$32,G699)=1,"OK","×")))))</f>
        <v/>
      </c>
      <c r="BE699" s="151" t="str">
        <f>IF(AC699="社員","",IF(G699="","",IF(R699&lt;&gt;"","",IF(AF699="CS","OK",IF(VLOOKUP(E699,カレンダマスタ!$A$5:$D$381,4,FALSE)&gt;0,"",IF(OR(G699*24&gt;10.84,H699*24&lt;14.5)=TRUE,"×","OK"))))))</f>
        <v/>
      </c>
      <c r="BF699" s="151" t="str">
        <f t="shared" si="226"/>
        <v/>
      </c>
      <c r="BG699" s="151" t="str">
        <f t="shared" si="216"/>
        <v/>
      </c>
      <c r="BI699" s="144" t="e">
        <f t="shared" si="224"/>
        <v>#N/A</v>
      </c>
    </row>
    <row r="700" spans="2:61">
      <c r="B700" s="111"/>
      <c r="C700" s="535">
        <v>391158</v>
      </c>
      <c r="D700" s="112" t="s">
        <v>565</v>
      </c>
      <c r="E700" s="582">
        <v>45417</v>
      </c>
      <c r="F700" s="112" t="s">
        <v>370</v>
      </c>
      <c r="G700" s="587"/>
      <c r="H700" s="587"/>
      <c r="I700" s="114"/>
      <c r="J700" s="118"/>
      <c r="K700" s="115"/>
      <c r="L700" s="116"/>
      <c r="M700" s="116"/>
      <c r="N700" s="117"/>
      <c r="O700" s="118"/>
      <c r="P700" s="118"/>
      <c r="Q700" s="118"/>
      <c r="R700" s="119"/>
      <c r="S700" s="120"/>
      <c r="T700" s="433" t="str">
        <f t="shared" si="218"/>
        <v/>
      </c>
      <c r="U700" s="431">
        <f>SUM(T700:T706)</f>
        <v>35.75</v>
      </c>
      <c r="V700" s="431" t="str">
        <f t="shared" si="219"/>
        <v/>
      </c>
      <c r="W700" s="298"/>
      <c r="X700" s="113" t="str">
        <f t="shared" si="225"/>
        <v/>
      </c>
      <c r="Y700" s="113" t="str">
        <f t="shared" si="220"/>
        <v/>
      </c>
      <c r="Z700" s="113" t="str">
        <f t="shared" si="221"/>
        <v/>
      </c>
      <c r="AA700" s="119" t="str">
        <f t="shared" si="211"/>
        <v/>
      </c>
      <c r="AC700" s="190" t="str">
        <f>AC686</f>
        <v>社員</v>
      </c>
      <c r="AD700" s="191">
        <f>AD686</f>
        <v>0</v>
      </c>
      <c r="AE700" s="191">
        <f>AE686</f>
        <v>0</v>
      </c>
      <c r="AF700" s="191" t="str">
        <f>AF686</f>
        <v>CS</v>
      </c>
      <c r="AG700" s="206">
        <f t="shared" si="222"/>
        <v>0</v>
      </c>
      <c r="AI700" s="158" t="str">
        <f>IF(月報!G700&lt;&gt;"",月報!G700,"")</f>
        <v/>
      </c>
      <c r="AJ700" s="122" t="str">
        <f>IF(月報!W700&lt;&gt;"",月報!W700*24,"")</f>
        <v/>
      </c>
      <c r="AK700" s="122" t="str">
        <f>IF(月報!P700&lt;&gt;"",月報!P700,"")</f>
        <v/>
      </c>
      <c r="AL700" s="122" t="str">
        <f>IF(月報!Q700&lt;&gt;"",IF(月報!Q700="平日残","",月報!Q700),"")</f>
        <v/>
      </c>
      <c r="AM700" s="122"/>
      <c r="AN700" s="122" t="e">
        <f t="shared" si="210"/>
        <v>#N/A</v>
      </c>
      <c r="AO700" s="122" t="e">
        <f>IF($E700="","",VLOOKUP($E700,カレンダマスタ!$A$5:$E$381,5,FALSE))</f>
        <v>#N/A</v>
      </c>
      <c r="AQ700" s="195" t="str">
        <f>IF(G700="","",IF(VLOOKUP(E700,カレンダマスタ!$A$5:$D$381,4,FALSE)=0,"",1))</f>
        <v/>
      </c>
      <c r="AR700" s="123" t="str">
        <f>IF($G700="","",IF($AD700="NSTC",INDEX(カレンダマスタ!$I$26:$O$31,MATCH($G700,カレンダマスタ!$H$26:$H$31,1),MATCH($H700,カレンダマスタ!$I$25:$O$25,1)),
IF($AD700="CS本社",INDEX(カレンダマスタ!$I$36:$O$41,MATCH($G700,カレンダマスタ!$H$36:$H$41,1),MATCH($H700,カレンダマスタ!$I$35:$O$35,1)),
IF($AD700="NS本社",INDEX(カレンダマスタ!$I$94:$O$99,MATCH($G700,カレンダマスタ!$H$95:$H$100,1),MATCH($H700,カレンダマスタ!$I$93:$O$93,1)),
IF($AD700="ODC",INDEX(カレンダマスタ!$I$46:$O$51,MATCH($G700,カレンダマスタ!$H$46:$H$51,1),MATCH($H700,カレンダマスタ!$I$45:$O$45,1)),
IF($AD700="NS東京TC",INDEX(カレンダマスタ!$I$56:$O$61,MATCH($G700,カレンダマスタ!$H$56:$H$61,1),MATCH($H700,カレンダマスタ!$I$55:$O$55,1)),""))))))</f>
        <v/>
      </c>
      <c r="AS700" s="122" t="str">
        <f t="shared" si="223"/>
        <v/>
      </c>
      <c r="AU700" s="124" t="e">
        <f>IF(E700="","",VLOOKUP($E700,カレンダマスタ!$A$4:$E$381,4,FALSE))</f>
        <v>#N/A</v>
      </c>
      <c r="AV700" s="124" t="str">
        <f t="shared" si="212"/>
        <v/>
      </c>
      <c r="AW700" s="124" t="str">
        <f t="shared" si="213"/>
        <v/>
      </c>
      <c r="AX700" s="125" t="e">
        <f t="shared" si="214"/>
        <v>#N/A</v>
      </c>
      <c r="AY700" s="125" t="str">
        <f t="shared" si="215"/>
        <v/>
      </c>
      <c r="AZ700" s="114" t="e">
        <f>IF(AX700&amp;AW700="勤怠未設定","×",IF(AV700="勤怠修正","×",IF(AC700="外注","",IF(AA700="",IF(AY700&lt;&gt;"","×",""),IF(VLOOKUP(AA700,カレンダマスタ!$H$66:$I$83,2,FALSE)&lt;&gt;AY700,"×","OK")))))</f>
        <v>#N/A</v>
      </c>
      <c r="BC700" s="124" t="e">
        <f>IF(E700="","",VLOOKUP($E700,カレンダマスタ!$A$4:$E$381,4,FALSE))</f>
        <v>#N/A</v>
      </c>
      <c r="BD700" s="122" t="str">
        <f>IF(AC700="社員","",IF(AG700=0,"",IF(AD700="NSTC",IF(COUNTIF(カレンダマスタ!$Q$5:$Q$32,G700)=1,"OK","×"),
IF(AD700="NS本社",IF(COUNTIF(カレンダマスタ!$T$5:$T$32,G700)=1,"OK","×"),IF(COUNTIF(カレンダマスタ!$R$5:$R$32,G700)=1,"OK","×")))))</f>
        <v/>
      </c>
      <c r="BE700" s="122" t="str">
        <f>IF(AC700="社員","",IF(G700="","",IF(R700&lt;&gt;"","",IF(AF700="CS","OK",IF(VLOOKUP(E700,カレンダマスタ!$A$5:$D$381,4,FALSE)&gt;0,"",IF(OR(G700*24&gt;10.84,H700*24&lt;14.5)=TRUE,"×","OK"))))))</f>
        <v/>
      </c>
      <c r="BF700" s="122" t="str">
        <f t="shared" si="226"/>
        <v/>
      </c>
      <c r="BG700" s="122" t="str">
        <f t="shared" si="216"/>
        <v/>
      </c>
      <c r="BI700" s="114" t="e">
        <f t="shared" si="224"/>
        <v>#N/A</v>
      </c>
    </row>
    <row r="701" spans="2:61">
      <c r="B701" s="111"/>
      <c r="C701" s="536">
        <v>391158</v>
      </c>
      <c r="D701" s="128" t="s">
        <v>565</v>
      </c>
      <c r="E701" s="583">
        <v>45418</v>
      </c>
      <c r="F701" s="128" t="s">
        <v>201</v>
      </c>
      <c r="G701" s="588"/>
      <c r="H701" s="588"/>
      <c r="I701" s="130"/>
      <c r="J701" s="139"/>
      <c r="K701" s="131"/>
      <c r="L701" s="132"/>
      <c r="M701" s="132"/>
      <c r="N701" s="141"/>
      <c r="O701" s="139"/>
      <c r="P701" s="139"/>
      <c r="Q701" s="139"/>
      <c r="R701" s="133"/>
      <c r="S701" s="134"/>
      <c r="T701" s="434" t="str">
        <f t="shared" si="218"/>
        <v/>
      </c>
      <c r="U701" s="429"/>
      <c r="V701" s="429" t="str">
        <f t="shared" si="219"/>
        <v/>
      </c>
      <c r="W701" s="298"/>
      <c r="X701" s="129" t="str">
        <f t="shared" si="225"/>
        <v/>
      </c>
      <c r="Y701" s="129" t="str">
        <f t="shared" si="220"/>
        <v/>
      </c>
      <c r="Z701" s="129" t="str">
        <f t="shared" si="221"/>
        <v/>
      </c>
      <c r="AA701" s="133" t="str">
        <f t="shared" si="211"/>
        <v/>
      </c>
      <c r="AC701" s="186" t="str">
        <f>AC686</f>
        <v>社員</v>
      </c>
      <c r="AD701" s="187">
        <f>AD686</f>
        <v>0</v>
      </c>
      <c r="AE701" s="187">
        <f>AE686</f>
        <v>0</v>
      </c>
      <c r="AF701" s="187" t="str">
        <f>AF686</f>
        <v>CS</v>
      </c>
      <c r="AG701" s="204">
        <f t="shared" si="222"/>
        <v>0</v>
      </c>
      <c r="AI701" s="135" t="str">
        <f>IF(月報!G701&lt;&gt;"",月報!G701,"")</f>
        <v/>
      </c>
      <c r="AJ701" s="126" t="str">
        <f>IF(月報!W701&lt;&gt;"",月報!W701*24,"")</f>
        <v/>
      </c>
      <c r="AK701" s="126" t="str">
        <f>IF(月報!P701&lt;&gt;"",月報!P701,"")</f>
        <v/>
      </c>
      <c r="AL701" s="126" t="str">
        <f>IF(月報!Q701&lt;&gt;"",IF(月報!Q701="平日残","",月報!Q701),"")</f>
        <v/>
      </c>
      <c r="AM701" s="126"/>
      <c r="AN701" s="126" t="e">
        <f t="shared" si="210"/>
        <v>#N/A</v>
      </c>
      <c r="AO701" s="126" t="e">
        <f>IF($E701="","",VLOOKUP($E701,カレンダマスタ!$A$5:$E$381,5,FALSE))</f>
        <v>#N/A</v>
      </c>
      <c r="AQ701" s="196" t="str">
        <f>IF(G701="","",IF(VLOOKUP(E701,カレンダマスタ!$A$5:$D$381,4,FALSE)=0,"",1))</f>
        <v/>
      </c>
      <c r="AR701" s="136" t="str">
        <f>IF($G701="","",IF($AD701="NSTC",INDEX(カレンダマスタ!$I$26:$O$31,MATCH($G701,カレンダマスタ!$H$26:$H$31,1),MATCH($H701,カレンダマスタ!$I$25:$O$25,1)),
IF($AD701="CS本社",INDEX(カレンダマスタ!$I$36:$O$41,MATCH($G701,カレンダマスタ!$H$36:$H$41,1),MATCH($H701,カレンダマスタ!$I$35:$O$35,1)),
IF($AD701="NS本社",INDEX(カレンダマスタ!$I$94:$O$99,MATCH($G701,カレンダマスタ!$H$95:$H$100,1),MATCH($H701,カレンダマスタ!$I$93:$O$93,1)),
IF($AD701="ODC",INDEX(カレンダマスタ!$I$46:$O$51,MATCH($G701,カレンダマスタ!$H$46:$H$51,1),MATCH($H701,カレンダマスタ!$I$45:$O$45,1)),
IF($AD701="NS東京TC",INDEX(カレンダマスタ!$I$56:$O$61,MATCH($G701,カレンダマスタ!$H$56:$H$61,1),MATCH($H701,カレンダマスタ!$I$55:$O$55,1)),""))))))</f>
        <v/>
      </c>
      <c r="AS701" s="126" t="str">
        <f t="shared" si="223"/>
        <v/>
      </c>
      <c r="AU701" s="137" t="e">
        <f>IF(E701="","",VLOOKUP($E701,カレンダマスタ!$A$4:$E$381,4,FALSE))</f>
        <v>#N/A</v>
      </c>
      <c r="AV701" s="137" t="str">
        <f t="shared" si="212"/>
        <v/>
      </c>
      <c r="AW701" s="137" t="str">
        <f t="shared" si="213"/>
        <v/>
      </c>
      <c r="AX701" s="138" t="e">
        <f t="shared" si="214"/>
        <v>#N/A</v>
      </c>
      <c r="AY701" s="138" t="str">
        <f t="shared" si="215"/>
        <v/>
      </c>
      <c r="AZ701" s="130" t="e">
        <f>IF(AX701&amp;AW701="勤怠未設定","×",IF(AV701="勤怠修正","×",IF(AC701="外注","",IF(AA701="",IF(AY701&lt;&gt;"","×",""),IF(VLOOKUP(AA701,カレンダマスタ!$H$66:$I$83,2,FALSE)&lt;&gt;AY701,"×","OK")))))</f>
        <v>#N/A</v>
      </c>
      <c r="BC701" s="137" t="e">
        <f>IF(E701="","",VLOOKUP($E701,カレンダマスタ!$A$4:$E$381,4,FALSE))</f>
        <v>#N/A</v>
      </c>
      <c r="BD701" s="126" t="str">
        <f>IF(AC701="社員","",IF(AG701=0,"",IF(AD701="NSTC",IF(COUNTIF(カレンダマスタ!$Q$5:$Q$32,G701)=1,"OK","×"),
IF(AD701="NS本社",IF(COUNTIF(カレンダマスタ!$T$5:$T$32,G701)=1,"OK","×"),IF(COUNTIF(カレンダマスタ!$R$5:$R$32,G701)=1,"OK","×")))))</f>
        <v/>
      </c>
      <c r="BE701" s="126" t="str">
        <f>IF(AC701="社員","",IF(G701="","",IF(R701&lt;&gt;"","",IF(AF701="CS","OK",IF(VLOOKUP(E701,カレンダマスタ!$A$5:$D$381,4,FALSE)&gt;0,"",IF(OR(G701*24&gt;10.84,H701*24&lt;14.5)=TRUE,"×","OK"))))))</f>
        <v/>
      </c>
      <c r="BF701" s="126" t="str">
        <f t="shared" si="226"/>
        <v/>
      </c>
      <c r="BG701" s="126" t="str">
        <f t="shared" si="216"/>
        <v/>
      </c>
      <c r="BI701" s="130" t="e">
        <f t="shared" si="224"/>
        <v>#N/A</v>
      </c>
    </row>
    <row r="702" spans="2:61">
      <c r="B702" s="111"/>
      <c r="C702" s="536">
        <v>391158</v>
      </c>
      <c r="D702" s="128" t="s">
        <v>565</v>
      </c>
      <c r="E702" s="583">
        <v>45419</v>
      </c>
      <c r="F702" s="128" t="s">
        <v>203</v>
      </c>
      <c r="G702" s="588">
        <v>0.375</v>
      </c>
      <c r="H702" s="588">
        <v>0.78125</v>
      </c>
      <c r="I702" s="130" t="s">
        <v>200</v>
      </c>
      <c r="J702" s="139">
        <v>8.75</v>
      </c>
      <c r="K702" s="131"/>
      <c r="L702" s="132"/>
      <c r="M702" s="132"/>
      <c r="N702" s="141"/>
      <c r="O702" s="139">
        <v>8</v>
      </c>
      <c r="P702" s="139">
        <v>0.75</v>
      </c>
      <c r="Q702" s="139"/>
      <c r="R702" s="133"/>
      <c r="S702" s="134" t="s">
        <v>594</v>
      </c>
      <c r="T702" s="434">
        <f t="shared" si="218"/>
        <v>8.75</v>
      </c>
      <c r="U702" s="429"/>
      <c r="V702" s="429" t="str">
        <f t="shared" si="219"/>
        <v/>
      </c>
      <c r="W702" s="298"/>
      <c r="X702" s="129">
        <f t="shared" si="225"/>
        <v>0.33333333333333331</v>
      </c>
      <c r="Y702" s="129">
        <f t="shared" si="220"/>
        <v>3.125E-2</v>
      </c>
      <c r="Z702" s="129" t="str">
        <f t="shared" si="221"/>
        <v/>
      </c>
      <c r="AA702" s="133" t="str">
        <f t="shared" si="211"/>
        <v/>
      </c>
      <c r="AC702" s="186" t="str">
        <f>AC686</f>
        <v>社員</v>
      </c>
      <c r="AD702" s="187">
        <f>AD686</f>
        <v>0</v>
      </c>
      <c r="AE702" s="187">
        <f>AE686</f>
        <v>0</v>
      </c>
      <c r="AF702" s="187" t="str">
        <f>AF686</f>
        <v>CS</v>
      </c>
      <c r="AG702" s="204" t="e">
        <f t="shared" si="222"/>
        <v>#N/A</v>
      </c>
      <c r="AI702" s="135" t="str">
        <f>IF(月報!G702&lt;&gt;"",月報!G702,"")</f>
        <v/>
      </c>
      <c r="AJ702" s="126">
        <f>IF(月報!W702&lt;&gt;"",月報!W702*24,"")</f>
        <v>8.6666666666666661</v>
      </c>
      <c r="AK702" s="126" t="str">
        <f>IF(月報!P702&lt;&gt;"",月報!P702,"")</f>
        <v/>
      </c>
      <c r="AL702" s="126" t="str">
        <f>IF(月報!Q702&lt;&gt;"",IF(月報!Q702="平日残","",月報!Q702),"")</f>
        <v/>
      </c>
      <c r="AM702" s="126"/>
      <c r="AN702" s="126" t="e">
        <f t="shared" si="210"/>
        <v>#N/A</v>
      </c>
      <c r="AO702" s="126" t="e">
        <f>IF($E702="","",VLOOKUP($E702,カレンダマスタ!$A$5:$E$381,5,FALSE))</f>
        <v>#N/A</v>
      </c>
      <c r="AQ702" s="196" t="e">
        <f>IF(G702="","",IF(VLOOKUP(E702,カレンダマスタ!$A$5:$D$381,4,FALSE)=0,"",1))</f>
        <v>#N/A</v>
      </c>
      <c r="AR702" s="136" t="str">
        <f>IF($G702="","",IF($AD702="NSTC",INDEX(カレンダマスタ!$I$26:$O$31,MATCH($G702,カレンダマスタ!$H$26:$H$31,1),MATCH($H702,カレンダマスタ!$I$25:$O$25,1)),
IF($AD702="CS本社",INDEX(カレンダマスタ!$I$36:$O$41,MATCH($G702,カレンダマスタ!$H$36:$H$41,1),MATCH($H702,カレンダマスタ!$I$35:$O$35,1)),
IF($AD702="NS本社",INDEX(カレンダマスタ!$I$94:$O$99,MATCH($G702,カレンダマスタ!$H$95:$H$100,1),MATCH($H702,カレンダマスタ!$I$93:$O$93,1)),
IF($AD702="ODC",INDEX(カレンダマスタ!$I$46:$O$51,MATCH($G702,カレンダマスタ!$H$46:$H$51,1),MATCH($H702,カレンダマスタ!$I$45:$O$45,1)),
IF($AD702="NS東京TC",INDEX(カレンダマスタ!$I$56:$O$61,MATCH($G702,カレンダマスタ!$H$56:$H$61,1),MATCH($H702,カレンダマスタ!$I$55:$O$55,1)),""))))))</f>
        <v/>
      </c>
      <c r="AS702" s="126" t="str">
        <f t="shared" si="223"/>
        <v/>
      </c>
      <c r="AU702" s="137" t="e">
        <f>IF(E702="","",VLOOKUP($E702,カレンダマスタ!$A$4:$E$381,4,FALSE))</f>
        <v>#N/A</v>
      </c>
      <c r="AV702" s="137" t="str">
        <f t="shared" si="212"/>
        <v/>
      </c>
      <c r="AW702" s="137" t="str">
        <f t="shared" si="213"/>
        <v/>
      </c>
      <c r="AX702" s="138" t="e">
        <f t="shared" si="214"/>
        <v>#N/A</v>
      </c>
      <c r="AY702" s="138" t="str">
        <f t="shared" si="215"/>
        <v/>
      </c>
      <c r="AZ702" s="130" t="e">
        <f>IF(AX702&amp;AW702="勤怠未設定","×",IF(AV702="勤怠修正","×",IF(AC702="外注","",IF(AA702="",IF(AY702&lt;&gt;"","×",""),IF(VLOOKUP(AA702,カレンダマスタ!$H$66:$I$83,2,FALSE)&lt;&gt;AY702,"×","OK")))))</f>
        <v>#N/A</v>
      </c>
      <c r="BC702" s="137" t="e">
        <f>IF(E702="","",VLOOKUP($E702,カレンダマスタ!$A$4:$E$381,4,FALSE))</f>
        <v>#N/A</v>
      </c>
      <c r="BD702" s="126" t="str">
        <f>IF(AC702="社員","",IF(AG702=0,"",IF(AD702="NSTC",IF(COUNTIF(カレンダマスタ!$Q$5:$Q$32,G702)=1,"OK","×"),
IF(AD702="NS本社",IF(COUNTIF(カレンダマスタ!$T$5:$T$32,G702)=1,"OK","×"),IF(COUNTIF(カレンダマスタ!$R$5:$R$32,G702)=1,"OK","×")))))</f>
        <v/>
      </c>
      <c r="BE702" s="126" t="str">
        <f>IF(AC702="社員","",IF(G702="","",IF(R702&lt;&gt;"","",IF(AF702="CS","OK",IF(VLOOKUP(E702,カレンダマスタ!$A$5:$D$381,4,FALSE)&gt;0,"",IF(OR(G702*24&gt;10.84,H702*24&lt;14.5)=TRUE,"×","OK"))))))</f>
        <v/>
      </c>
      <c r="BF702" s="126" t="str">
        <f t="shared" si="226"/>
        <v/>
      </c>
      <c r="BG702" s="126" t="str">
        <f t="shared" si="216"/>
        <v>OK</v>
      </c>
      <c r="BI702" s="130" t="e">
        <f t="shared" si="224"/>
        <v>#N/A</v>
      </c>
    </row>
    <row r="703" spans="2:61">
      <c r="B703" s="111"/>
      <c r="C703" s="536">
        <v>391158</v>
      </c>
      <c r="D703" s="128" t="s">
        <v>565</v>
      </c>
      <c r="E703" s="583">
        <v>45420</v>
      </c>
      <c r="F703" s="128" t="s">
        <v>204</v>
      </c>
      <c r="G703" s="588">
        <v>0.375</v>
      </c>
      <c r="H703" s="588">
        <v>0.78125</v>
      </c>
      <c r="I703" s="130" t="s">
        <v>200</v>
      </c>
      <c r="J703" s="139">
        <v>8.75</v>
      </c>
      <c r="K703" s="131"/>
      <c r="L703" s="132"/>
      <c r="M703" s="132"/>
      <c r="N703" s="141"/>
      <c r="O703" s="139">
        <v>8</v>
      </c>
      <c r="P703" s="139">
        <v>0.75</v>
      </c>
      <c r="Q703" s="139"/>
      <c r="R703" s="133"/>
      <c r="S703" s="134" t="s">
        <v>594</v>
      </c>
      <c r="T703" s="434">
        <f t="shared" si="218"/>
        <v>8.75</v>
      </c>
      <c r="U703" s="429"/>
      <c r="V703" s="429" t="str">
        <f t="shared" si="219"/>
        <v/>
      </c>
      <c r="W703" s="298"/>
      <c r="X703" s="129">
        <f t="shared" si="225"/>
        <v>0.33333333333333331</v>
      </c>
      <c r="Y703" s="129">
        <f t="shared" si="220"/>
        <v>3.125E-2</v>
      </c>
      <c r="Z703" s="129" t="str">
        <f t="shared" si="221"/>
        <v/>
      </c>
      <c r="AA703" s="133" t="str">
        <f t="shared" si="211"/>
        <v/>
      </c>
      <c r="AC703" s="186" t="str">
        <f>AC686</f>
        <v>社員</v>
      </c>
      <c r="AD703" s="187">
        <f>AD686</f>
        <v>0</v>
      </c>
      <c r="AE703" s="187">
        <f>AE686</f>
        <v>0</v>
      </c>
      <c r="AF703" s="187" t="str">
        <f>AF686</f>
        <v>CS</v>
      </c>
      <c r="AG703" s="204" t="e">
        <f t="shared" si="222"/>
        <v>#N/A</v>
      </c>
      <c r="AI703" s="140" t="str">
        <f>IF(月報!G703&lt;&gt;"",月報!G703,"")</f>
        <v/>
      </c>
      <c r="AJ703" s="126">
        <f>IF(月報!W703&lt;&gt;"",月報!W703*24,"")</f>
        <v>8.6666666666666661</v>
      </c>
      <c r="AK703" s="126" t="str">
        <f>IF(月報!P703&lt;&gt;"",月報!P703,"")</f>
        <v/>
      </c>
      <c r="AL703" s="126" t="str">
        <f>IF(月報!Q703&lt;&gt;"",IF(月報!Q703="平日残","",月報!Q703),"")</f>
        <v/>
      </c>
      <c r="AM703" s="126"/>
      <c r="AN703" s="126" t="e">
        <f t="shared" si="210"/>
        <v>#N/A</v>
      </c>
      <c r="AO703" s="126" t="e">
        <f>IF($E703="","",VLOOKUP($E703,カレンダマスタ!$A$5:$E$381,5,FALSE))</f>
        <v>#N/A</v>
      </c>
      <c r="AQ703" s="196" t="e">
        <f>IF(G703="","",IF(VLOOKUP(E703,カレンダマスタ!$A$5:$D$381,4,FALSE)=0,"",1))</f>
        <v>#N/A</v>
      </c>
      <c r="AR703" s="136" t="str">
        <f>IF($G703="","",IF($AD703="NSTC",INDEX(カレンダマスタ!$I$26:$O$31,MATCH($G703,カレンダマスタ!$H$26:$H$31,1),MATCH($H703,カレンダマスタ!$I$25:$O$25,1)),
IF($AD703="CS本社",INDEX(カレンダマスタ!$I$36:$O$41,MATCH($G703,カレンダマスタ!$H$36:$H$41,1),MATCH($H703,カレンダマスタ!$I$35:$O$35,1)),
IF($AD703="NS本社",INDEX(カレンダマスタ!$I$94:$O$99,MATCH($G703,カレンダマスタ!$H$95:$H$100,1),MATCH($H703,カレンダマスタ!$I$93:$O$93,1)),
IF($AD703="ODC",INDEX(カレンダマスタ!$I$46:$O$51,MATCH($G703,カレンダマスタ!$H$46:$H$51,1),MATCH($H703,カレンダマスタ!$I$45:$O$45,1)),
IF($AD703="NS東京TC",INDEX(カレンダマスタ!$I$56:$O$61,MATCH($G703,カレンダマスタ!$H$56:$H$61,1),MATCH($H703,カレンダマスタ!$I$55:$O$55,1)),""))))))</f>
        <v/>
      </c>
      <c r="AS703" s="126" t="str">
        <f t="shared" si="223"/>
        <v/>
      </c>
      <c r="AU703" s="137" t="e">
        <f>IF(E703="","",VLOOKUP($E703,カレンダマスタ!$A$4:$E$381,4,FALSE))</f>
        <v>#N/A</v>
      </c>
      <c r="AV703" s="137" t="str">
        <f t="shared" si="212"/>
        <v/>
      </c>
      <c r="AW703" s="137" t="str">
        <f t="shared" si="213"/>
        <v/>
      </c>
      <c r="AX703" s="138" t="e">
        <f t="shared" si="214"/>
        <v>#N/A</v>
      </c>
      <c r="AY703" s="138" t="str">
        <f t="shared" si="215"/>
        <v/>
      </c>
      <c r="AZ703" s="130" t="e">
        <f>IF(AX703&amp;AW703="勤怠未設定","×",IF(AV703="勤怠修正","×",IF(AC703="外注","",IF(AA703="",IF(AY703&lt;&gt;"","×",""),IF(VLOOKUP(AA703,カレンダマスタ!$H$66:$I$83,2,FALSE)&lt;&gt;AY703,"×","OK")))))</f>
        <v>#N/A</v>
      </c>
      <c r="BC703" s="137" t="e">
        <f>IF(E703="","",VLOOKUP($E703,カレンダマスタ!$A$4:$E$381,4,FALSE))</f>
        <v>#N/A</v>
      </c>
      <c r="BD703" s="126" t="str">
        <f>IF(AC703="社員","",IF(AG703=0,"",IF(AD703="NSTC",IF(COUNTIF(カレンダマスタ!$Q$5:$Q$32,G703)=1,"OK","×"),
IF(AD703="NS本社",IF(COUNTIF(カレンダマスタ!$T$5:$T$32,G703)=1,"OK","×"),IF(COUNTIF(カレンダマスタ!$R$5:$R$32,G703)=1,"OK","×")))))</f>
        <v/>
      </c>
      <c r="BE703" s="126" t="str">
        <f>IF(AC703="社員","",IF(G703="","",IF(R703&lt;&gt;"","",IF(AF703="CS","OK",IF(VLOOKUP(E703,カレンダマスタ!$A$5:$D$381,4,FALSE)&gt;0,"",IF(OR(G703*24&gt;10.84,H703*24&lt;14.5)=TRUE,"×","OK"))))))</f>
        <v/>
      </c>
      <c r="BF703" s="126" t="str">
        <f t="shared" si="226"/>
        <v/>
      </c>
      <c r="BG703" s="126" t="str">
        <f t="shared" si="216"/>
        <v>OK</v>
      </c>
      <c r="BI703" s="130" t="e">
        <f t="shared" si="224"/>
        <v>#N/A</v>
      </c>
    </row>
    <row r="704" spans="2:61">
      <c r="B704" s="111"/>
      <c r="C704" s="536">
        <v>391158</v>
      </c>
      <c r="D704" s="128" t="s">
        <v>565</v>
      </c>
      <c r="E704" s="583">
        <v>45421</v>
      </c>
      <c r="F704" s="128" t="s">
        <v>205</v>
      </c>
      <c r="G704" s="588">
        <v>0.375</v>
      </c>
      <c r="H704" s="588">
        <v>0.8125</v>
      </c>
      <c r="I704" s="130" t="s">
        <v>200</v>
      </c>
      <c r="J704" s="139">
        <v>9.5</v>
      </c>
      <c r="K704" s="131"/>
      <c r="L704" s="132"/>
      <c r="M704" s="132"/>
      <c r="N704" s="141"/>
      <c r="O704" s="139">
        <v>8</v>
      </c>
      <c r="P704" s="139">
        <v>1.5</v>
      </c>
      <c r="Q704" s="139"/>
      <c r="R704" s="133"/>
      <c r="S704" s="134" t="s">
        <v>594</v>
      </c>
      <c r="T704" s="434">
        <f t="shared" si="218"/>
        <v>9.5</v>
      </c>
      <c r="U704" s="429"/>
      <c r="V704" s="429" t="str">
        <f t="shared" si="219"/>
        <v/>
      </c>
      <c r="W704" s="298"/>
      <c r="X704" s="129">
        <f t="shared" si="225"/>
        <v>0.33333333333333331</v>
      </c>
      <c r="Y704" s="129">
        <f t="shared" si="220"/>
        <v>6.25E-2</v>
      </c>
      <c r="Z704" s="129" t="str">
        <f t="shared" si="221"/>
        <v/>
      </c>
      <c r="AA704" s="133" t="str">
        <f t="shared" si="211"/>
        <v/>
      </c>
      <c r="AC704" s="186" t="str">
        <f>AC686</f>
        <v>社員</v>
      </c>
      <c r="AD704" s="187">
        <f>AD686</f>
        <v>0</v>
      </c>
      <c r="AE704" s="187">
        <f>AE686</f>
        <v>0</v>
      </c>
      <c r="AF704" s="187" t="str">
        <f>AF686</f>
        <v>CS</v>
      </c>
      <c r="AG704" s="204" t="e">
        <f t="shared" si="222"/>
        <v>#N/A</v>
      </c>
      <c r="AI704" s="140" t="str">
        <f>IF(月報!G704&lt;&gt;"",月報!G704,"")</f>
        <v/>
      </c>
      <c r="AJ704" s="126">
        <f>IF(月報!W704&lt;&gt;"",月報!W704*24,"")</f>
        <v>9.3333333333333339</v>
      </c>
      <c r="AK704" s="126" t="str">
        <f>IF(月報!P704&lt;&gt;"",月報!P704,"")</f>
        <v/>
      </c>
      <c r="AL704" s="126" t="str">
        <f>IF(月報!Q704&lt;&gt;"",IF(月報!Q704="平日残","",月報!Q704),"")</f>
        <v/>
      </c>
      <c r="AM704" s="126"/>
      <c r="AN704" s="126" t="e">
        <f t="shared" si="210"/>
        <v>#N/A</v>
      </c>
      <c r="AO704" s="126" t="e">
        <f>IF($E704="","",VLOOKUP($E704,カレンダマスタ!$A$5:$E$381,5,FALSE))</f>
        <v>#N/A</v>
      </c>
      <c r="AQ704" s="196" t="e">
        <f>IF(G704="","",IF(VLOOKUP(E704,カレンダマスタ!$A$5:$D$381,4,FALSE)=0,"",1))</f>
        <v>#N/A</v>
      </c>
      <c r="AR704" s="136" t="str">
        <f>IF($G704="","",IF($AD704="NSTC",INDEX(カレンダマスタ!$I$26:$O$31,MATCH($G704,カレンダマスタ!$H$26:$H$31,1),MATCH($H704,カレンダマスタ!$I$25:$O$25,1)),
IF($AD704="CS本社",INDEX(カレンダマスタ!$I$36:$O$41,MATCH($G704,カレンダマスタ!$H$36:$H$41,1),MATCH($H704,カレンダマスタ!$I$35:$O$35,1)),
IF($AD704="NS本社",INDEX(カレンダマスタ!$I$94:$O$99,MATCH($G704,カレンダマスタ!$H$95:$H$100,1),MATCH($H704,カレンダマスタ!$I$93:$O$93,1)),
IF($AD704="ODC",INDEX(カレンダマスタ!$I$46:$O$51,MATCH($G704,カレンダマスタ!$H$46:$H$51,1),MATCH($H704,カレンダマスタ!$I$45:$O$45,1)),
IF($AD704="NS東京TC",INDEX(カレンダマスタ!$I$56:$O$61,MATCH($G704,カレンダマスタ!$H$56:$H$61,1),MATCH($H704,カレンダマスタ!$I$55:$O$55,1)),""))))))</f>
        <v/>
      </c>
      <c r="AS704" s="126" t="str">
        <f t="shared" si="223"/>
        <v/>
      </c>
      <c r="AU704" s="137" t="e">
        <f>IF(E704="","",VLOOKUP($E704,カレンダマスタ!$A$4:$E$381,4,FALSE))</f>
        <v>#N/A</v>
      </c>
      <c r="AV704" s="137" t="str">
        <f t="shared" si="212"/>
        <v/>
      </c>
      <c r="AW704" s="137" t="str">
        <f t="shared" si="213"/>
        <v/>
      </c>
      <c r="AX704" s="138" t="e">
        <f t="shared" si="214"/>
        <v>#N/A</v>
      </c>
      <c r="AY704" s="138" t="str">
        <f t="shared" si="215"/>
        <v/>
      </c>
      <c r="AZ704" s="130" t="e">
        <f>IF(AX704&amp;AW704="勤怠未設定","×",IF(AV704="勤怠修正","×",IF(AC704="外注","",IF(AA704="",IF(AY704&lt;&gt;"","×",""),IF(VLOOKUP(AA704,カレンダマスタ!$H$66:$I$83,2,FALSE)&lt;&gt;AY704,"×","OK")))))</f>
        <v>#N/A</v>
      </c>
      <c r="BC704" s="137" t="e">
        <f>IF(E704="","",VLOOKUP($E704,カレンダマスタ!$A$4:$E$381,4,FALSE))</f>
        <v>#N/A</v>
      </c>
      <c r="BD704" s="126" t="str">
        <f>IF(AC704="社員","",IF(AG704=0,"",IF(AD704="NSTC",IF(COUNTIF(カレンダマスタ!$Q$5:$Q$32,G704)=1,"OK","×"),
IF(AD704="NS本社",IF(COUNTIF(カレンダマスタ!$T$5:$T$32,G704)=1,"OK","×"),IF(COUNTIF(カレンダマスタ!$R$5:$R$32,G704)=1,"OK","×")))))</f>
        <v/>
      </c>
      <c r="BE704" s="126" t="str">
        <f>IF(AC704="社員","",IF(G704="","",IF(R704&lt;&gt;"","",IF(AF704="CS","OK",IF(VLOOKUP(E704,カレンダマスタ!$A$5:$D$381,4,FALSE)&gt;0,"",IF(OR(G704*24&gt;10.84,H704*24&lt;14.5)=TRUE,"×","OK"))))))</f>
        <v/>
      </c>
      <c r="BF704" s="126" t="str">
        <f t="shared" si="226"/>
        <v/>
      </c>
      <c r="BG704" s="126" t="str">
        <f t="shared" si="216"/>
        <v>OK</v>
      </c>
      <c r="BI704" s="130" t="e">
        <f t="shared" si="224"/>
        <v>#N/A</v>
      </c>
    </row>
    <row r="705" spans="2:61">
      <c r="B705" s="111"/>
      <c r="C705" s="536">
        <v>391158</v>
      </c>
      <c r="D705" s="128" t="s">
        <v>565</v>
      </c>
      <c r="E705" s="583">
        <v>45422</v>
      </c>
      <c r="F705" s="128" t="s">
        <v>199</v>
      </c>
      <c r="G705" s="588">
        <v>0.375</v>
      </c>
      <c r="H705" s="588">
        <v>0.78125</v>
      </c>
      <c r="I705" s="130" t="s">
        <v>200</v>
      </c>
      <c r="J705" s="139">
        <v>8.75</v>
      </c>
      <c r="K705" s="131"/>
      <c r="L705" s="132"/>
      <c r="M705" s="132"/>
      <c r="N705" s="141"/>
      <c r="O705" s="139">
        <v>8</v>
      </c>
      <c r="P705" s="139">
        <v>0.75</v>
      </c>
      <c r="Q705" s="139"/>
      <c r="R705" s="133"/>
      <c r="S705" s="134" t="s">
        <v>594</v>
      </c>
      <c r="T705" s="434">
        <f t="shared" si="218"/>
        <v>8.75</v>
      </c>
      <c r="U705" s="429"/>
      <c r="V705" s="429" t="str">
        <f t="shared" si="219"/>
        <v/>
      </c>
      <c r="W705" s="298"/>
      <c r="X705" s="129">
        <f t="shared" si="225"/>
        <v>0.33333333333333331</v>
      </c>
      <c r="Y705" s="129">
        <f t="shared" si="220"/>
        <v>3.125E-2</v>
      </c>
      <c r="Z705" s="129" t="str">
        <f t="shared" si="221"/>
        <v/>
      </c>
      <c r="AA705" s="133" t="str">
        <f t="shared" si="211"/>
        <v/>
      </c>
      <c r="AC705" s="186" t="str">
        <f>AC686</f>
        <v>社員</v>
      </c>
      <c r="AD705" s="187">
        <f>AD686</f>
        <v>0</v>
      </c>
      <c r="AE705" s="187">
        <f>AE686</f>
        <v>0</v>
      </c>
      <c r="AF705" s="187" t="str">
        <f>AF686</f>
        <v>CS</v>
      </c>
      <c r="AG705" s="204" t="e">
        <f t="shared" si="222"/>
        <v>#N/A</v>
      </c>
      <c r="AI705" s="140" t="str">
        <f>IF(月報!G705&lt;&gt;"",月報!G705,"")</f>
        <v/>
      </c>
      <c r="AJ705" s="126">
        <f>IF(月報!W705&lt;&gt;"",月報!W705*24,"")</f>
        <v>8.75</v>
      </c>
      <c r="AK705" s="126" t="str">
        <f>IF(月報!P705&lt;&gt;"",月報!P705,"")</f>
        <v/>
      </c>
      <c r="AL705" s="126" t="str">
        <f>IF(月報!Q705&lt;&gt;"",IF(月報!Q705="平日残","",月報!Q705),"")</f>
        <v/>
      </c>
      <c r="AM705" s="126"/>
      <c r="AN705" s="126" t="e">
        <f t="shared" si="210"/>
        <v>#N/A</v>
      </c>
      <c r="AO705" s="126" t="e">
        <f>IF($E705="","",VLOOKUP($E705,カレンダマスタ!$A$5:$E$381,5,FALSE))</f>
        <v>#N/A</v>
      </c>
      <c r="AQ705" s="196" t="e">
        <f>IF(G705="","",IF(VLOOKUP(E705,カレンダマスタ!$A$5:$D$381,4,FALSE)=0,"",1))</f>
        <v>#N/A</v>
      </c>
      <c r="AR705" s="136" t="str">
        <f>IF($G705="","",IF($AD705="NSTC",INDEX(カレンダマスタ!$I$26:$O$31,MATCH($G705,カレンダマスタ!$H$26:$H$31,1),MATCH($H705,カレンダマスタ!$I$25:$O$25,1)),
IF($AD705="CS本社",INDEX(カレンダマスタ!$I$36:$O$41,MATCH($G705,カレンダマスタ!$H$36:$H$41,1),MATCH($H705,カレンダマスタ!$I$35:$O$35,1)),
IF($AD705="NS本社",INDEX(カレンダマスタ!$I$94:$O$99,MATCH($G705,カレンダマスタ!$H$95:$H$100,1),MATCH($H705,カレンダマスタ!$I$93:$O$93,1)),
IF($AD705="ODC",INDEX(カレンダマスタ!$I$46:$O$51,MATCH($G705,カレンダマスタ!$H$46:$H$51,1),MATCH($H705,カレンダマスタ!$I$45:$O$45,1)),
IF($AD705="NS東京TC",INDEX(カレンダマスタ!$I$56:$O$61,MATCH($G705,カレンダマスタ!$H$56:$H$61,1),MATCH($H705,カレンダマスタ!$I$55:$O$55,1)),""))))))</f>
        <v/>
      </c>
      <c r="AS705" s="126" t="str">
        <f t="shared" si="223"/>
        <v/>
      </c>
      <c r="AU705" s="137" t="e">
        <f>IF(E705="","",VLOOKUP($E705,カレンダマスタ!$A$4:$E$381,4,FALSE))</f>
        <v>#N/A</v>
      </c>
      <c r="AV705" s="137" t="str">
        <f t="shared" si="212"/>
        <v/>
      </c>
      <c r="AW705" s="137" t="str">
        <f t="shared" si="213"/>
        <v/>
      </c>
      <c r="AX705" s="138" t="e">
        <f t="shared" si="214"/>
        <v>#N/A</v>
      </c>
      <c r="AY705" s="138" t="str">
        <f t="shared" si="215"/>
        <v/>
      </c>
      <c r="AZ705" s="130" t="e">
        <f>IF(AX705&amp;AW705="勤怠未設定","×",IF(AV705="勤怠修正","×",IF(AC705="外注","",IF(AA705="",IF(AY705&lt;&gt;"","×",""),IF(VLOOKUP(AA705,カレンダマスタ!$H$66:$I$83,2,FALSE)&lt;&gt;AY705,"×","OK")))))</f>
        <v>#N/A</v>
      </c>
      <c r="BC705" s="137" t="e">
        <f>IF(E705="","",VLOOKUP($E705,カレンダマスタ!$A$4:$E$381,4,FALSE))</f>
        <v>#N/A</v>
      </c>
      <c r="BD705" s="126" t="str">
        <f>IF(AC705="社員","",IF(AG705=0,"",IF(AD705="NSTC",IF(COUNTIF(カレンダマスタ!$Q$5:$Q$32,G705)=1,"OK","×"),
IF(AD705="NS本社",IF(COUNTIF(カレンダマスタ!$T$5:$T$32,G705)=1,"OK","×"),IF(COUNTIF(カレンダマスタ!$R$5:$R$32,G705)=1,"OK","×")))))</f>
        <v/>
      </c>
      <c r="BE705" s="126" t="str">
        <f>IF(AC705="社員","",IF(G705="","",IF(R705&lt;&gt;"","",IF(AF705="CS","OK",IF(VLOOKUP(E705,カレンダマスタ!$A$5:$D$381,4,FALSE)&gt;0,"",IF(OR(G705*24&gt;10.84,H705*24&lt;14.5)=TRUE,"×","OK"))))))</f>
        <v/>
      </c>
      <c r="BF705" s="126" t="str">
        <f t="shared" si="226"/>
        <v/>
      </c>
      <c r="BG705" s="126" t="str">
        <f t="shared" si="216"/>
        <v>OK</v>
      </c>
      <c r="BI705" s="130" t="e">
        <f t="shared" si="224"/>
        <v>#N/A</v>
      </c>
    </row>
    <row r="706" spans="2:61">
      <c r="B706" s="111"/>
      <c r="C706" s="537">
        <v>391158</v>
      </c>
      <c r="D706" s="142" t="s">
        <v>565</v>
      </c>
      <c r="E706" s="584">
        <v>45423</v>
      </c>
      <c r="F706" s="142" t="s">
        <v>369</v>
      </c>
      <c r="G706" s="589"/>
      <c r="H706" s="589"/>
      <c r="I706" s="144"/>
      <c r="J706" s="148"/>
      <c r="K706" s="145"/>
      <c r="L706" s="146"/>
      <c r="M706" s="146"/>
      <c r="N706" s="147"/>
      <c r="O706" s="148"/>
      <c r="P706" s="148"/>
      <c r="Q706" s="148"/>
      <c r="R706" s="149"/>
      <c r="S706" s="156"/>
      <c r="T706" s="435" t="str">
        <f t="shared" si="218"/>
        <v/>
      </c>
      <c r="U706" s="430"/>
      <c r="V706" s="430" t="str">
        <f t="shared" si="219"/>
        <v/>
      </c>
      <c r="W706" s="298"/>
      <c r="X706" s="143" t="str">
        <f t="shared" si="225"/>
        <v/>
      </c>
      <c r="Y706" s="143" t="str">
        <f t="shared" si="220"/>
        <v/>
      </c>
      <c r="Z706" s="143" t="str">
        <f t="shared" si="221"/>
        <v/>
      </c>
      <c r="AA706" s="149" t="str">
        <f t="shared" si="211"/>
        <v/>
      </c>
      <c r="AC706" s="188" t="str">
        <f>AC686</f>
        <v>社員</v>
      </c>
      <c r="AD706" s="189">
        <f>AD686</f>
        <v>0</v>
      </c>
      <c r="AE706" s="189">
        <f>AE686</f>
        <v>0</v>
      </c>
      <c r="AF706" s="189" t="str">
        <f>AF686</f>
        <v>CS</v>
      </c>
      <c r="AG706" s="205">
        <f t="shared" si="222"/>
        <v>0</v>
      </c>
      <c r="AI706" s="157" t="str">
        <f>IF(月報!G706&lt;&gt;"",月報!G706,"")</f>
        <v/>
      </c>
      <c r="AJ706" s="151" t="str">
        <f>IF(月報!W706&lt;&gt;"",月報!W706*24,"")</f>
        <v/>
      </c>
      <c r="AK706" s="151" t="str">
        <f>IF(月報!P706&lt;&gt;"",月報!P706,"")</f>
        <v/>
      </c>
      <c r="AL706" s="151" t="str">
        <f>IF(月報!Q706&lt;&gt;"",IF(月報!Q706="平日残","",月報!Q706),"")</f>
        <v/>
      </c>
      <c r="AM706" s="151"/>
      <c r="AN706" s="151" t="e">
        <f t="shared" si="210"/>
        <v>#N/A</v>
      </c>
      <c r="AO706" s="151" t="e">
        <f>IF($E706="","",VLOOKUP($E706,カレンダマスタ!$A$5:$E$381,5,FALSE))</f>
        <v>#N/A</v>
      </c>
      <c r="AQ706" s="197" t="str">
        <f>IF(G706="","",IF(VLOOKUP(E706,カレンダマスタ!$A$5:$D$381,4,FALSE)=0,"",1))</f>
        <v/>
      </c>
      <c r="AR706" s="152" t="str">
        <f>IF($G706="","",IF($AD706="NSTC",INDEX(カレンダマスタ!$I$26:$O$31,MATCH($G706,カレンダマスタ!$H$26:$H$31,1),MATCH($H706,カレンダマスタ!$I$25:$O$25,1)),
IF($AD706="CS本社",INDEX(カレンダマスタ!$I$36:$O$41,MATCH($G706,カレンダマスタ!$H$36:$H$41,1),MATCH($H706,カレンダマスタ!$I$35:$O$35,1)),
IF($AD706="NS本社",INDEX(カレンダマスタ!$I$94:$O$99,MATCH($G706,カレンダマスタ!$H$95:$H$100,1),MATCH($H706,カレンダマスタ!$I$93:$O$93,1)),
IF($AD706="ODC",INDEX(カレンダマスタ!$I$46:$O$51,MATCH($G706,カレンダマスタ!$H$46:$H$51,1),MATCH($H706,カレンダマスタ!$I$45:$O$45,1)),
IF($AD706="NS東京TC",INDEX(カレンダマスタ!$I$56:$O$61,MATCH($G706,カレンダマスタ!$H$56:$H$61,1),MATCH($H706,カレンダマスタ!$I$55:$O$55,1)),""))))))</f>
        <v/>
      </c>
      <c r="AS706" s="151" t="str">
        <f t="shared" si="223"/>
        <v/>
      </c>
      <c r="AU706" s="153" t="e">
        <f>IF(E706="","",VLOOKUP($E706,カレンダマスタ!$A$4:$E$381,4,FALSE))</f>
        <v>#N/A</v>
      </c>
      <c r="AV706" s="153" t="str">
        <f t="shared" si="212"/>
        <v/>
      </c>
      <c r="AW706" s="153" t="str">
        <f t="shared" si="213"/>
        <v/>
      </c>
      <c r="AX706" s="154" t="e">
        <f t="shared" si="214"/>
        <v>#N/A</v>
      </c>
      <c r="AY706" s="154" t="str">
        <f t="shared" si="215"/>
        <v/>
      </c>
      <c r="AZ706" s="144" t="e">
        <f>IF(AX706&amp;AW706="勤怠未設定","×",IF(AV706="勤怠修正","×",IF(AC706="外注","",IF(AA706="",IF(AY706&lt;&gt;"","×",""),IF(VLOOKUP(AA706,カレンダマスタ!$H$66:$I$83,2,FALSE)&lt;&gt;AY706,"×","OK")))))</f>
        <v>#N/A</v>
      </c>
      <c r="BC706" s="153" t="e">
        <f>IF(E706="","",VLOOKUP($E706,カレンダマスタ!$A$4:$E$381,4,FALSE))</f>
        <v>#N/A</v>
      </c>
      <c r="BD706" s="151" t="str">
        <f>IF(AC706="社員","",IF(AG706=0,"",IF(AD706="NSTC",IF(COUNTIF(カレンダマスタ!$Q$5:$Q$32,G706)=1,"OK","×"),
IF(AD706="NS本社",IF(COUNTIF(カレンダマスタ!$T$5:$T$32,G706)=1,"OK","×"),IF(COUNTIF(カレンダマスタ!$R$5:$R$32,G706)=1,"OK","×")))))</f>
        <v/>
      </c>
      <c r="BE706" s="151" t="str">
        <f>IF(AC706="社員","",IF(G706="","",IF(R706&lt;&gt;"","",IF(AF706="CS","OK",IF(VLOOKUP(E706,カレンダマスタ!$A$5:$D$381,4,FALSE)&gt;0,"",IF(OR(G706*24&gt;10.84,H706*24&lt;14.5)=TRUE,"×","OK"))))))</f>
        <v/>
      </c>
      <c r="BF706" s="151" t="str">
        <f t="shared" si="226"/>
        <v/>
      </c>
      <c r="BG706" s="151" t="str">
        <f t="shared" si="216"/>
        <v/>
      </c>
      <c r="BI706" s="144" t="e">
        <f t="shared" si="224"/>
        <v>#N/A</v>
      </c>
    </row>
    <row r="707" spans="2:61">
      <c r="B707" s="111"/>
      <c r="C707" s="535">
        <v>391158</v>
      </c>
      <c r="D707" s="112" t="s">
        <v>565</v>
      </c>
      <c r="E707" s="582">
        <v>45424</v>
      </c>
      <c r="F707" s="112" t="s">
        <v>370</v>
      </c>
      <c r="G707" s="587"/>
      <c r="H707" s="587"/>
      <c r="I707" s="114"/>
      <c r="J707" s="118"/>
      <c r="K707" s="115"/>
      <c r="L707" s="116"/>
      <c r="M707" s="116"/>
      <c r="N707" s="117"/>
      <c r="O707" s="118"/>
      <c r="P707" s="118"/>
      <c r="Q707" s="118"/>
      <c r="R707" s="119"/>
      <c r="S707" s="120"/>
      <c r="T707" s="433" t="str">
        <f t="shared" si="218"/>
        <v/>
      </c>
      <c r="U707" s="431">
        <f>SUM(T707:T713)</f>
        <v>45.5</v>
      </c>
      <c r="V707" s="431" t="str">
        <f t="shared" si="219"/>
        <v/>
      </c>
      <c r="W707" s="298"/>
      <c r="X707" s="113" t="str">
        <f t="shared" si="225"/>
        <v/>
      </c>
      <c r="Y707" s="113" t="str">
        <f t="shared" si="220"/>
        <v/>
      </c>
      <c r="Z707" s="113" t="str">
        <f t="shared" si="221"/>
        <v/>
      </c>
      <c r="AA707" s="119" t="str">
        <f t="shared" si="211"/>
        <v/>
      </c>
      <c r="AC707" s="190" t="str">
        <f>AC686</f>
        <v>社員</v>
      </c>
      <c r="AD707" s="191">
        <f>AD686</f>
        <v>0</v>
      </c>
      <c r="AE707" s="191">
        <f>AE686</f>
        <v>0</v>
      </c>
      <c r="AF707" s="191" t="str">
        <f>AF686</f>
        <v>CS</v>
      </c>
      <c r="AG707" s="206">
        <f t="shared" si="222"/>
        <v>0</v>
      </c>
      <c r="AI707" s="158" t="str">
        <f>IF(月報!G707&lt;&gt;"",月報!G707,"")</f>
        <v/>
      </c>
      <c r="AJ707" s="122" t="str">
        <f>IF(月報!W707&lt;&gt;"",月報!W707*24,"")</f>
        <v/>
      </c>
      <c r="AK707" s="122" t="str">
        <f>IF(月報!P707&lt;&gt;"",月報!P707,"")</f>
        <v/>
      </c>
      <c r="AL707" s="122" t="str">
        <f>IF(月報!Q707&lt;&gt;"",IF(月報!Q707="平日残","",月報!Q707),"")</f>
        <v/>
      </c>
      <c r="AM707" s="122"/>
      <c r="AN707" s="122" t="e">
        <f t="shared" si="210"/>
        <v>#N/A</v>
      </c>
      <c r="AO707" s="122" t="e">
        <f>IF($E707="","",VLOOKUP($E707,カレンダマスタ!$A$5:$E$381,5,FALSE))</f>
        <v>#N/A</v>
      </c>
      <c r="AQ707" s="195" t="str">
        <f>IF(G707="","",IF(VLOOKUP(E707,カレンダマスタ!$A$5:$D$381,4,FALSE)=0,"",1))</f>
        <v/>
      </c>
      <c r="AR707" s="123" t="str">
        <f>IF($G707="","",IF($AD707="NSTC",INDEX(カレンダマスタ!$I$26:$O$31,MATCH($G707,カレンダマスタ!$H$26:$H$31,1),MATCH($H707,カレンダマスタ!$I$25:$O$25,1)),
IF($AD707="CS本社",INDEX(カレンダマスタ!$I$36:$O$41,MATCH($G707,カレンダマスタ!$H$36:$H$41,1),MATCH($H707,カレンダマスタ!$I$35:$O$35,1)),
IF($AD707="NS本社",INDEX(カレンダマスタ!$I$94:$O$99,MATCH($G707,カレンダマスタ!$H$95:$H$100,1),MATCH($H707,カレンダマスタ!$I$93:$O$93,1)),
IF($AD707="ODC",INDEX(カレンダマスタ!$I$46:$O$51,MATCH($G707,カレンダマスタ!$H$46:$H$51,1),MATCH($H707,カレンダマスタ!$I$45:$O$45,1)),
IF($AD707="NS東京TC",INDEX(カレンダマスタ!$I$56:$O$61,MATCH($G707,カレンダマスタ!$H$56:$H$61,1),MATCH($H707,カレンダマスタ!$I$55:$O$55,1)),""))))))</f>
        <v/>
      </c>
      <c r="AS707" s="122" t="str">
        <f t="shared" si="223"/>
        <v/>
      </c>
      <c r="AU707" s="124" t="e">
        <f>IF(E707="","",VLOOKUP($E707,カレンダマスタ!$A$4:$E$381,4,FALSE))</f>
        <v>#N/A</v>
      </c>
      <c r="AV707" s="124" t="str">
        <f t="shared" si="212"/>
        <v/>
      </c>
      <c r="AW707" s="124" t="str">
        <f t="shared" si="213"/>
        <v/>
      </c>
      <c r="AX707" s="125" t="e">
        <f t="shared" si="214"/>
        <v>#N/A</v>
      </c>
      <c r="AY707" s="125" t="str">
        <f t="shared" si="215"/>
        <v/>
      </c>
      <c r="AZ707" s="114" t="e">
        <f>IF(AX707&amp;AW707="勤怠未設定","×",IF(AV707="勤怠修正","×",IF(AC707="外注","",IF(AA707="",IF(AY707&lt;&gt;"","×",""),IF(VLOOKUP(AA707,カレンダマスタ!$H$66:$I$83,2,FALSE)&lt;&gt;AY707,"×","OK")))))</f>
        <v>#N/A</v>
      </c>
      <c r="BC707" s="124" t="e">
        <f>IF(E707="","",VLOOKUP($E707,カレンダマスタ!$A$4:$E$381,4,FALSE))</f>
        <v>#N/A</v>
      </c>
      <c r="BD707" s="122" t="str">
        <f>IF(AC707="社員","",IF(AG707=0,"",IF(AD707="NSTC",IF(COUNTIF(カレンダマスタ!$Q$5:$Q$32,G707)=1,"OK","×"),
IF(AD707="NS本社",IF(COUNTIF(カレンダマスタ!$T$5:$T$32,G707)=1,"OK","×"),IF(COUNTIF(カレンダマスタ!$R$5:$R$32,G707)=1,"OK","×")))))</f>
        <v/>
      </c>
      <c r="BE707" s="122" t="str">
        <f>IF(AC707="社員","",IF(G707="","",IF(R707&lt;&gt;"","",IF(AF707="CS","OK",IF(VLOOKUP(E707,カレンダマスタ!$A$5:$D$381,4,FALSE)&gt;0,"",IF(OR(G707*24&gt;10.84,H707*24&lt;14.5)=TRUE,"×","OK"))))))</f>
        <v/>
      </c>
      <c r="BF707" s="122" t="str">
        <f t="shared" si="226"/>
        <v/>
      </c>
      <c r="BG707" s="122" t="str">
        <f t="shared" si="216"/>
        <v/>
      </c>
      <c r="BI707" s="114" t="e">
        <f t="shared" si="224"/>
        <v>#N/A</v>
      </c>
    </row>
    <row r="708" spans="2:61">
      <c r="B708" s="111"/>
      <c r="C708" s="536">
        <v>391158</v>
      </c>
      <c r="D708" s="128" t="s">
        <v>565</v>
      </c>
      <c r="E708" s="583">
        <v>45425</v>
      </c>
      <c r="F708" s="128" t="s">
        <v>201</v>
      </c>
      <c r="G708" s="588">
        <v>0.375</v>
      </c>
      <c r="H708" s="588">
        <v>0.8125</v>
      </c>
      <c r="I708" s="130" t="s">
        <v>200</v>
      </c>
      <c r="J708" s="139">
        <v>9.5</v>
      </c>
      <c r="K708" s="131"/>
      <c r="L708" s="132"/>
      <c r="M708" s="132"/>
      <c r="N708" s="141"/>
      <c r="O708" s="139">
        <v>8</v>
      </c>
      <c r="P708" s="139">
        <v>1.5</v>
      </c>
      <c r="Q708" s="139"/>
      <c r="R708" s="133"/>
      <c r="S708" s="134" t="s">
        <v>594</v>
      </c>
      <c r="T708" s="434">
        <f t="shared" si="218"/>
        <v>9.5</v>
      </c>
      <c r="U708" s="429"/>
      <c r="V708" s="429" t="str">
        <f t="shared" si="219"/>
        <v/>
      </c>
      <c r="W708" s="298"/>
      <c r="X708" s="129">
        <f t="shared" si="225"/>
        <v>0.33333333333333331</v>
      </c>
      <c r="Y708" s="129">
        <f t="shared" si="220"/>
        <v>6.25E-2</v>
      </c>
      <c r="Z708" s="129" t="str">
        <f t="shared" si="221"/>
        <v/>
      </c>
      <c r="AA708" s="133" t="str">
        <f t="shared" si="211"/>
        <v/>
      </c>
      <c r="AC708" s="186" t="str">
        <f>AC686</f>
        <v>社員</v>
      </c>
      <c r="AD708" s="187">
        <f>AD686</f>
        <v>0</v>
      </c>
      <c r="AE708" s="187">
        <f>AE686</f>
        <v>0</v>
      </c>
      <c r="AF708" s="187" t="str">
        <f>AF686</f>
        <v>CS</v>
      </c>
      <c r="AG708" s="204" t="e">
        <f t="shared" si="222"/>
        <v>#N/A</v>
      </c>
      <c r="AI708" s="135" t="str">
        <f>IF(月報!G708&lt;&gt;"",月報!G708,"")</f>
        <v/>
      </c>
      <c r="AJ708" s="126">
        <f>IF(月報!W708&lt;&gt;"",月報!W708*24,"")</f>
        <v>9.4166666666666661</v>
      </c>
      <c r="AK708" s="126" t="str">
        <f>IF(月報!P708&lt;&gt;"",月報!P708,"")</f>
        <v/>
      </c>
      <c r="AL708" s="126" t="str">
        <f>IF(月報!Q708&lt;&gt;"",IF(月報!Q708="平日残","",月報!Q708),"")</f>
        <v/>
      </c>
      <c r="AM708" s="126"/>
      <c r="AN708" s="126" t="e">
        <f t="shared" si="210"/>
        <v>#N/A</v>
      </c>
      <c r="AO708" s="126" t="e">
        <f>IF($E708="","",VLOOKUP($E708,カレンダマスタ!$A$5:$E$381,5,FALSE))</f>
        <v>#N/A</v>
      </c>
      <c r="AQ708" s="196" t="e">
        <f>IF(G708="","",IF(VLOOKUP(E708,カレンダマスタ!$A$5:$D$381,4,FALSE)=0,"",1))</f>
        <v>#N/A</v>
      </c>
      <c r="AR708" s="136" t="str">
        <f>IF($G708="","",IF($AD708="NSTC",INDEX(カレンダマスタ!$I$26:$O$31,MATCH($G708,カレンダマスタ!$H$26:$H$31,1),MATCH($H708,カレンダマスタ!$I$25:$O$25,1)),
IF($AD708="CS本社",INDEX(カレンダマスタ!$I$36:$O$41,MATCH($G708,カレンダマスタ!$H$36:$H$41,1),MATCH($H708,カレンダマスタ!$I$35:$O$35,1)),
IF($AD708="NS本社",INDEX(カレンダマスタ!$I$94:$O$99,MATCH($G708,カレンダマスタ!$H$95:$H$100,1),MATCH($H708,カレンダマスタ!$I$93:$O$93,1)),
IF($AD708="ODC",INDEX(カレンダマスタ!$I$46:$O$51,MATCH($G708,カレンダマスタ!$H$46:$H$51,1),MATCH($H708,カレンダマスタ!$I$45:$O$45,1)),
IF($AD708="NS東京TC",INDEX(カレンダマスタ!$I$56:$O$61,MATCH($G708,カレンダマスタ!$H$56:$H$61,1),MATCH($H708,カレンダマスタ!$I$55:$O$55,1)),""))))))</f>
        <v/>
      </c>
      <c r="AS708" s="126" t="str">
        <f t="shared" si="223"/>
        <v/>
      </c>
      <c r="AU708" s="137" t="e">
        <f>IF(E708="","",VLOOKUP($E708,カレンダマスタ!$A$4:$E$381,4,FALSE))</f>
        <v>#N/A</v>
      </c>
      <c r="AV708" s="137" t="str">
        <f t="shared" si="212"/>
        <v/>
      </c>
      <c r="AW708" s="137" t="str">
        <f t="shared" si="213"/>
        <v/>
      </c>
      <c r="AX708" s="138" t="e">
        <f t="shared" si="214"/>
        <v>#N/A</v>
      </c>
      <c r="AY708" s="138" t="str">
        <f t="shared" si="215"/>
        <v/>
      </c>
      <c r="AZ708" s="130" t="e">
        <f>IF(AX708&amp;AW708="勤怠未設定","×",IF(AV708="勤怠修正","×",IF(AC708="外注","",IF(AA708="",IF(AY708&lt;&gt;"","×",""),IF(VLOOKUP(AA708,カレンダマスタ!$H$66:$I$83,2,FALSE)&lt;&gt;AY708,"×","OK")))))</f>
        <v>#N/A</v>
      </c>
      <c r="BC708" s="137" t="e">
        <f>IF(E708="","",VLOOKUP($E708,カレンダマスタ!$A$4:$E$381,4,FALSE))</f>
        <v>#N/A</v>
      </c>
      <c r="BD708" s="126" t="str">
        <f>IF(AC708="社員","",IF(AG708=0,"",IF(AD708="NSTC",IF(COUNTIF(カレンダマスタ!$Q$5:$Q$32,G708)=1,"OK","×"),
IF(AD708="NS本社",IF(COUNTIF(カレンダマスタ!$T$5:$T$32,G708)=1,"OK","×"),IF(COUNTIF(カレンダマスタ!$R$5:$R$32,G708)=1,"OK","×")))))</f>
        <v/>
      </c>
      <c r="BE708" s="126" t="str">
        <f>IF(AC708="社員","",IF(G708="","",IF(R708&lt;&gt;"","",IF(AF708="CS","OK",IF(VLOOKUP(E708,カレンダマスタ!$A$5:$D$381,4,FALSE)&gt;0,"",IF(OR(G708*24&gt;10.84,H708*24&lt;14.5)=TRUE,"×","OK"))))))</f>
        <v/>
      </c>
      <c r="BF708" s="126" t="str">
        <f t="shared" si="226"/>
        <v/>
      </c>
      <c r="BG708" s="126" t="str">
        <f t="shared" si="216"/>
        <v>OK</v>
      </c>
      <c r="BI708" s="130" t="e">
        <f t="shared" si="224"/>
        <v>#N/A</v>
      </c>
    </row>
    <row r="709" spans="2:61">
      <c r="B709" s="111"/>
      <c r="C709" s="536">
        <v>391158</v>
      </c>
      <c r="D709" s="128" t="s">
        <v>565</v>
      </c>
      <c r="E709" s="583">
        <v>45426</v>
      </c>
      <c r="F709" s="128" t="s">
        <v>203</v>
      </c>
      <c r="G709" s="588">
        <v>0.375</v>
      </c>
      <c r="H709" s="588">
        <v>0.8125</v>
      </c>
      <c r="I709" s="130" t="s">
        <v>200</v>
      </c>
      <c r="J709" s="139">
        <v>9.5</v>
      </c>
      <c r="K709" s="131"/>
      <c r="L709" s="132"/>
      <c r="M709" s="132"/>
      <c r="N709" s="141"/>
      <c r="O709" s="139">
        <v>8</v>
      </c>
      <c r="P709" s="139">
        <v>1.5</v>
      </c>
      <c r="Q709" s="139"/>
      <c r="R709" s="133"/>
      <c r="S709" s="134" t="s">
        <v>594</v>
      </c>
      <c r="T709" s="434">
        <f t="shared" si="218"/>
        <v>9.5</v>
      </c>
      <c r="U709" s="429"/>
      <c r="V709" s="429" t="str">
        <f t="shared" si="219"/>
        <v/>
      </c>
      <c r="W709" s="298"/>
      <c r="X709" s="129">
        <f t="shared" si="225"/>
        <v>0.33333333333333331</v>
      </c>
      <c r="Y709" s="129">
        <f t="shared" si="220"/>
        <v>6.25E-2</v>
      </c>
      <c r="Z709" s="129" t="str">
        <f t="shared" si="221"/>
        <v/>
      </c>
      <c r="AA709" s="133" t="str">
        <f t="shared" si="211"/>
        <v/>
      </c>
      <c r="AC709" s="186" t="str">
        <f>AC686</f>
        <v>社員</v>
      </c>
      <c r="AD709" s="187">
        <f>AD686</f>
        <v>0</v>
      </c>
      <c r="AE709" s="187">
        <f>AE686</f>
        <v>0</v>
      </c>
      <c r="AF709" s="187" t="str">
        <f>AF686</f>
        <v>CS</v>
      </c>
      <c r="AG709" s="204" t="e">
        <f t="shared" si="222"/>
        <v>#N/A</v>
      </c>
      <c r="AI709" s="135" t="str">
        <f>IF(月報!G709&lt;&gt;"",月報!G709,"")</f>
        <v/>
      </c>
      <c r="AJ709" s="126">
        <f>IF(月報!W709&lt;&gt;"",月報!W709*24,"")</f>
        <v>9.4166666666666661</v>
      </c>
      <c r="AK709" s="126" t="str">
        <f>IF(月報!P709&lt;&gt;"",月報!P709,"")</f>
        <v/>
      </c>
      <c r="AL709" s="126" t="str">
        <f>IF(月報!Q709&lt;&gt;"",IF(月報!Q709="平日残","",月報!Q709),"")</f>
        <v/>
      </c>
      <c r="AM709" s="126"/>
      <c r="AN709" s="126" t="e">
        <f t="shared" si="210"/>
        <v>#N/A</v>
      </c>
      <c r="AO709" s="126" t="e">
        <f>IF($E709="","",VLOOKUP($E709,カレンダマスタ!$A$5:$E$381,5,FALSE))</f>
        <v>#N/A</v>
      </c>
      <c r="AQ709" s="196" t="e">
        <f>IF(G709="","",IF(VLOOKUP(E709,カレンダマスタ!$A$5:$D$381,4,FALSE)=0,"",1))</f>
        <v>#N/A</v>
      </c>
      <c r="AR709" s="136" t="str">
        <f>IF($G709="","",IF($AD709="NSTC",INDEX(カレンダマスタ!$I$26:$O$31,MATCH($G709,カレンダマスタ!$H$26:$H$31,1),MATCH($H709,カレンダマスタ!$I$25:$O$25,1)),
IF($AD709="CS本社",INDEX(カレンダマスタ!$I$36:$O$41,MATCH($G709,カレンダマスタ!$H$36:$H$41,1),MATCH($H709,カレンダマスタ!$I$35:$O$35,1)),
IF($AD709="NS本社",INDEX(カレンダマスタ!$I$94:$O$99,MATCH($G709,カレンダマスタ!$H$95:$H$100,1),MATCH($H709,カレンダマスタ!$I$93:$O$93,1)),
IF($AD709="ODC",INDEX(カレンダマスタ!$I$46:$O$51,MATCH($G709,カレンダマスタ!$H$46:$H$51,1),MATCH($H709,カレンダマスタ!$I$45:$O$45,1)),
IF($AD709="NS東京TC",INDEX(カレンダマスタ!$I$56:$O$61,MATCH($G709,カレンダマスタ!$H$56:$H$61,1),MATCH($H709,カレンダマスタ!$I$55:$O$55,1)),""))))))</f>
        <v/>
      </c>
      <c r="AS709" s="126" t="str">
        <f t="shared" si="223"/>
        <v/>
      </c>
      <c r="AU709" s="137" t="e">
        <f>IF(E709="","",VLOOKUP($E709,カレンダマスタ!$A$4:$E$381,4,FALSE))</f>
        <v>#N/A</v>
      </c>
      <c r="AV709" s="137" t="str">
        <f t="shared" si="212"/>
        <v/>
      </c>
      <c r="AW709" s="137" t="str">
        <f t="shared" si="213"/>
        <v/>
      </c>
      <c r="AX709" s="138" t="e">
        <f t="shared" si="214"/>
        <v>#N/A</v>
      </c>
      <c r="AY709" s="138" t="str">
        <f t="shared" si="215"/>
        <v/>
      </c>
      <c r="AZ709" s="130" t="e">
        <f>IF(AX709&amp;AW709="勤怠未設定","×",IF(AV709="勤怠修正","×",IF(AC709="外注","",IF(AA709="",IF(AY709&lt;&gt;"","×",""),IF(VLOOKUP(AA709,カレンダマスタ!$H$66:$I$83,2,FALSE)&lt;&gt;AY709,"×","OK")))))</f>
        <v>#N/A</v>
      </c>
      <c r="BC709" s="137" t="e">
        <f>IF(E709="","",VLOOKUP($E709,カレンダマスタ!$A$4:$E$381,4,FALSE))</f>
        <v>#N/A</v>
      </c>
      <c r="BD709" s="126" t="str">
        <f>IF(AC709="社員","",IF(AG709=0,"",IF(AD709="NSTC",IF(COUNTIF(カレンダマスタ!$Q$5:$Q$32,G709)=1,"OK","×"),
IF(AD709="NS本社",IF(COUNTIF(カレンダマスタ!$T$5:$T$32,G709)=1,"OK","×"),IF(COUNTIF(カレンダマスタ!$R$5:$R$32,G709)=1,"OK","×")))))</f>
        <v/>
      </c>
      <c r="BE709" s="126" t="str">
        <f>IF(AC709="社員","",IF(G709="","",IF(R709&lt;&gt;"","",IF(AF709="CS","OK",IF(VLOOKUP(E709,カレンダマスタ!$A$5:$D$381,4,FALSE)&gt;0,"",IF(OR(G709*24&gt;10.84,H709*24&lt;14.5)=TRUE,"×","OK"))))))</f>
        <v/>
      </c>
      <c r="BF709" s="126" t="str">
        <f t="shared" si="226"/>
        <v/>
      </c>
      <c r="BG709" s="126" t="str">
        <f t="shared" si="216"/>
        <v>OK</v>
      </c>
      <c r="BI709" s="130" t="e">
        <f t="shared" si="224"/>
        <v>#N/A</v>
      </c>
    </row>
    <row r="710" spans="2:61">
      <c r="B710" s="111"/>
      <c r="C710" s="536">
        <v>391158</v>
      </c>
      <c r="D710" s="128" t="s">
        <v>565</v>
      </c>
      <c r="E710" s="583">
        <v>45427</v>
      </c>
      <c r="F710" s="128" t="s">
        <v>204</v>
      </c>
      <c r="G710" s="588">
        <v>0.375</v>
      </c>
      <c r="H710" s="588">
        <v>0.77083333333333337</v>
      </c>
      <c r="I710" s="130" t="s">
        <v>200</v>
      </c>
      <c r="J710" s="139">
        <v>8.5</v>
      </c>
      <c r="K710" s="131"/>
      <c r="L710" s="132"/>
      <c r="M710" s="132"/>
      <c r="N710" s="141"/>
      <c r="O710" s="139">
        <v>8</v>
      </c>
      <c r="P710" s="139">
        <v>0.5</v>
      </c>
      <c r="Q710" s="139"/>
      <c r="R710" s="133"/>
      <c r="S710" s="134" t="s">
        <v>594</v>
      </c>
      <c r="T710" s="434">
        <f t="shared" si="218"/>
        <v>8.5</v>
      </c>
      <c r="U710" s="429"/>
      <c r="V710" s="429" t="str">
        <f t="shared" si="219"/>
        <v/>
      </c>
      <c r="W710" s="298"/>
      <c r="X710" s="129">
        <f t="shared" si="225"/>
        <v>0.33333333333333331</v>
      </c>
      <c r="Y710" s="129">
        <f t="shared" si="220"/>
        <v>2.0833333333333332E-2</v>
      </c>
      <c r="Z710" s="129" t="str">
        <f t="shared" si="221"/>
        <v/>
      </c>
      <c r="AA710" s="133" t="str">
        <f t="shared" si="211"/>
        <v/>
      </c>
      <c r="AC710" s="186" t="str">
        <f>AC686</f>
        <v>社員</v>
      </c>
      <c r="AD710" s="187">
        <f>AD686</f>
        <v>0</v>
      </c>
      <c r="AE710" s="187">
        <f>AE686</f>
        <v>0</v>
      </c>
      <c r="AF710" s="187" t="str">
        <f>AF686</f>
        <v>CS</v>
      </c>
      <c r="AG710" s="204" t="e">
        <f t="shared" si="222"/>
        <v>#N/A</v>
      </c>
      <c r="AI710" s="135" t="str">
        <f>IF(月報!G710&lt;&gt;"",月報!G710,"")</f>
        <v/>
      </c>
      <c r="AJ710" s="126">
        <f>IF(月報!W710&lt;&gt;"",月報!W710*24,"")</f>
        <v>8.3333333333333339</v>
      </c>
      <c r="AK710" s="126" t="str">
        <f>IF(月報!P710&lt;&gt;"",月報!P710,"")</f>
        <v/>
      </c>
      <c r="AL710" s="126" t="str">
        <f>IF(月報!Q710&lt;&gt;"",IF(月報!Q710="平日残","",月報!Q710),"")</f>
        <v/>
      </c>
      <c r="AM710" s="126"/>
      <c r="AN710" s="126" t="e">
        <f t="shared" si="210"/>
        <v>#N/A</v>
      </c>
      <c r="AO710" s="126" t="e">
        <f>IF($E710="","",VLOOKUP($E710,カレンダマスタ!$A$5:$E$381,5,FALSE))</f>
        <v>#N/A</v>
      </c>
      <c r="AQ710" s="196" t="e">
        <f>IF(G710="","",IF(VLOOKUP(E710,カレンダマスタ!$A$5:$D$381,4,FALSE)=0,"",1))</f>
        <v>#N/A</v>
      </c>
      <c r="AR710" s="136" t="str">
        <f>IF($G710="","",IF($AD710="NSTC",INDEX(カレンダマスタ!$I$26:$O$31,MATCH($G710,カレンダマスタ!$H$26:$H$31,1),MATCH($H710,カレンダマスタ!$I$25:$O$25,1)),
IF($AD710="CS本社",INDEX(カレンダマスタ!$I$36:$O$41,MATCH($G710,カレンダマスタ!$H$36:$H$41,1),MATCH($H710,カレンダマスタ!$I$35:$O$35,1)),
IF($AD710="NS本社",INDEX(カレンダマスタ!$I$94:$O$99,MATCH($G710,カレンダマスタ!$H$95:$H$100,1),MATCH($H710,カレンダマスタ!$I$93:$O$93,1)),
IF($AD710="ODC",INDEX(カレンダマスタ!$I$46:$O$51,MATCH($G710,カレンダマスタ!$H$46:$H$51,1),MATCH($H710,カレンダマスタ!$I$45:$O$45,1)),
IF($AD710="NS東京TC",INDEX(カレンダマスタ!$I$56:$O$61,MATCH($G710,カレンダマスタ!$H$56:$H$61,1),MATCH($H710,カレンダマスタ!$I$55:$O$55,1)),""))))))</f>
        <v/>
      </c>
      <c r="AS710" s="126" t="str">
        <f t="shared" si="223"/>
        <v/>
      </c>
      <c r="AU710" s="137" t="e">
        <f>IF(E710="","",VLOOKUP($E710,カレンダマスタ!$A$4:$E$381,4,FALSE))</f>
        <v>#N/A</v>
      </c>
      <c r="AV710" s="137" t="str">
        <f t="shared" si="212"/>
        <v/>
      </c>
      <c r="AW710" s="137" t="str">
        <f t="shared" si="213"/>
        <v/>
      </c>
      <c r="AX710" s="138" t="e">
        <f t="shared" si="214"/>
        <v>#N/A</v>
      </c>
      <c r="AY710" s="138" t="str">
        <f t="shared" si="215"/>
        <v/>
      </c>
      <c r="AZ710" s="130" t="e">
        <f>IF(AX710&amp;AW710="勤怠未設定","×",IF(AV710="勤怠修正","×",IF(AC710="外注","",IF(AA710="",IF(AY710&lt;&gt;"","×",""),IF(VLOOKUP(AA710,カレンダマスタ!$H$66:$I$83,2,FALSE)&lt;&gt;AY710,"×","OK")))))</f>
        <v>#N/A</v>
      </c>
      <c r="BC710" s="137" t="e">
        <f>IF(E710="","",VLOOKUP($E710,カレンダマスタ!$A$4:$E$381,4,FALSE))</f>
        <v>#N/A</v>
      </c>
      <c r="BD710" s="126" t="str">
        <f>IF(AC710="社員","",IF(AG710=0,"",IF(AD710="NSTC",IF(COUNTIF(カレンダマスタ!$Q$5:$Q$32,G710)=1,"OK","×"),
IF(AD710="NS本社",IF(COUNTIF(カレンダマスタ!$T$5:$T$32,G710)=1,"OK","×"),IF(COUNTIF(カレンダマスタ!$R$5:$R$32,G710)=1,"OK","×")))))</f>
        <v/>
      </c>
      <c r="BE710" s="126" t="str">
        <f>IF(AC710="社員","",IF(G710="","",IF(R710&lt;&gt;"","",IF(AF710="CS","OK",IF(VLOOKUP(E710,カレンダマスタ!$A$5:$D$381,4,FALSE)&gt;0,"",IF(OR(G710*24&gt;10.84,H710*24&lt;14.5)=TRUE,"×","OK"))))))</f>
        <v/>
      </c>
      <c r="BF710" s="126" t="str">
        <f t="shared" si="226"/>
        <v/>
      </c>
      <c r="BG710" s="126" t="str">
        <f t="shared" si="216"/>
        <v>OK</v>
      </c>
      <c r="BI710" s="130" t="e">
        <f t="shared" si="224"/>
        <v>#N/A</v>
      </c>
    </row>
    <row r="711" spans="2:61">
      <c r="B711" s="111"/>
      <c r="C711" s="536">
        <v>391158</v>
      </c>
      <c r="D711" s="128" t="s">
        <v>565</v>
      </c>
      <c r="E711" s="583">
        <v>45428</v>
      </c>
      <c r="F711" s="128" t="s">
        <v>205</v>
      </c>
      <c r="G711" s="588">
        <v>0.375</v>
      </c>
      <c r="H711" s="588">
        <v>0.8125</v>
      </c>
      <c r="I711" s="130" t="s">
        <v>200</v>
      </c>
      <c r="J711" s="139">
        <v>9.5</v>
      </c>
      <c r="K711" s="131"/>
      <c r="L711" s="132"/>
      <c r="M711" s="132"/>
      <c r="N711" s="141"/>
      <c r="O711" s="139">
        <v>8</v>
      </c>
      <c r="P711" s="139">
        <v>1.5</v>
      </c>
      <c r="Q711" s="139"/>
      <c r="R711" s="133"/>
      <c r="S711" s="134" t="s">
        <v>594</v>
      </c>
      <c r="T711" s="434">
        <f t="shared" si="218"/>
        <v>9.5</v>
      </c>
      <c r="U711" s="429"/>
      <c r="V711" s="429" t="str">
        <f t="shared" si="219"/>
        <v/>
      </c>
      <c r="W711" s="298"/>
      <c r="X711" s="129">
        <f t="shared" si="225"/>
        <v>0.33333333333333331</v>
      </c>
      <c r="Y711" s="129">
        <f t="shared" si="220"/>
        <v>6.25E-2</v>
      </c>
      <c r="Z711" s="129" t="str">
        <f t="shared" si="221"/>
        <v/>
      </c>
      <c r="AA711" s="133" t="str">
        <f t="shared" si="211"/>
        <v/>
      </c>
      <c r="AC711" s="186" t="str">
        <f>AC686</f>
        <v>社員</v>
      </c>
      <c r="AD711" s="187">
        <f>AD686</f>
        <v>0</v>
      </c>
      <c r="AE711" s="187">
        <f>AE686</f>
        <v>0</v>
      </c>
      <c r="AF711" s="187" t="str">
        <f>AF686</f>
        <v>CS</v>
      </c>
      <c r="AG711" s="204" t="e">
        <f t="shared" si="222"/>
        <v>#N/A</v>
      </c>
      <c r="AI711" s="140" t="str">
        <f>IF(月報!G711&lt;&gt;"",月報!G711,"")</f>
        <v/>
      </c>
      <c r="AJ711" s="126">
        <f>IF(月報!W711&lt;&gt;"",月報!W711*24,"")</f>
        <v>9.4166666666666661</v>
      </c>
      <c r="AK711" s="126" t="str">
        <f>IF(月報!P711&lt;&gt;"",月報!P711,"")</f>
        <v/>
      </c>
      <c r="AL711" s="126" t="str">
        <f>IF(月報!Q711&lt;&gt;"",IF(月報!Q711="平日残","",月報!Q711),"")</f>
        <v/>
      </c>
      <c r="AM711" s="126"/>
      <c r="AN711" s="126" t="e">
        <f t="shared" si="210"/>
        <v>#N/A</v>
      </c>
      <c r="AO711" s="126" t="e">
        <f>IF($E711="","",VLOOKUP($E711,カレンダマスタ!$A$5:$E$381,5,FALSE))</f>
        <v>#N/A</v>
      </c>
      <c r="AQ711" s="196" t="e">
        <f>IF(G711="","",IF(VLOOKUP(E711,カレンダマスタ!$A$5:$D$381,4,FALSE)=0,"",1))</f>
        <v>#N/A</v>
      </c>
      <c r="AR711" s="136" t="str">
        <f>IF($G711="","",IF($AD711="NSTC",INDEX(カレンダマスタ!$I$26:$O$31,MATCH($G711,カレンダマスタ!$H$26:$H$31,1),MATCH($H711,カレンダマスタ!$I$25:$O$25,1)),
IF($AD711="CS本社",INDEX(カレンダマスタ!$I$36:$O$41,MATCH($G711,カレンダマスタ!$H$36:$H$41,1),MATCH($H711,カレンダマスタ!$I$35:$O$35,1)),
IF($AD711="NS本社",INDEX(カレンダマスタ!$I$94:$O$99,MATCH($G711,カレンダマスタ!$H$95:$H$100,1),MATCH($H711,カレンダマスタ!$I$93:$O$93,1)),
IF($AD711="ODC",INDEX(カレンダマスタ!$I$46:$O$51,MATCH($G711,カレンダマスタ!$H$46:$H$51,1),MATCH($H711,カレンダマスタ!$I$45:$O$45,1)),
IF($AD711="NS東京TC",INDEX(カレンダマスタ!$I$56:$O$61,MATCH($G711,カレンダマスタ!$H$56:$H$61,1),MATCH($H711,カレンダマスタ!$I$55:$O$55,1)),""))))))</f>
        <v/>
      </c>
      <c r="AS711" s="126" t="str">
        <f t="shared" si="223"/>
        <v/>
      </c>
      <c r="AU711" s="137" t="e">
        <f>IF(E711="","",VLOOKUP($E711,カレンダマスタ!$A$4:$E$381,4,FALSE))</f>
        <v>#N/A</v>
      </c>
      <c r="AV711" s="137" t="str">
        <f t="shared" si="212"/>
        <v/>
      </c>
      <c r="AW711" s="137" t="str">
        <f t="shared" si="213"/>
        <v/>
      </c>
      <c r="AX711" s="138" t="e">
        <f t="shared" si="214"/>
        <v>#N/A</v>
      </c>
      <c r="AY711" s="138" t="str">
        <f t="shared" si="215"/>
        <v/>
      </c>
      <c r="AZ711" s="130" t="e">
        <f>IF(AX711&amp;AW711="勤怠未設定","×",IF(AV711="勤怠修正","×",IF(AC711="外注","",IF(AA711="",IF(AY711&lt;&gt;"","×",""),IF(VLOOKUP(AA711,カレンダマスタ!$H$66:$I$83,2,FALSE)&lt;&gt;AY711,"×","OK")))))</f>
        <v>#N/A</v>
      </c>
      <c r="BC711" s="137" t="e">
        <f>IF(E711="","",VLOOKUP($E711,カレンダマスタ!$A$4:$E$381,4,FALSE))</f>
        <v>#N/A</v>
      </c>
      <c r="BD711" s="126" t="str">
        <f>IF(AC711="社員","",IF(AG711=0,"",IF(AD711="NSTC",IF(COUNTIF(カレンダマスタ!$Q$5:$Q$32,G711)=1,"OK","×"),
IF(AD711="NS本社",IF(COUNTIF(カレンダマスタ!$T$5:$T$32,G711)=1,"OK","×"),IF(COUNTIF(カレンダマスタ!$R$5:$R$32,G711)=1,"OK","×")))))</f>
        <v/>
      </c>
      <c r="BE711" s="126" t="str">
        <f>IF(AC711="社員","",IF(G711="","",IF(R711&lt;&gt;"","",IF(AF711="CS","OK",IF(VLOOKUP(E711,カレンダマスタ!$A$5:$D$381,4,FALSE)&gt;0,"",IF(OR(G711*24&gt;10.84,H711*24&lt;14.5)=TRUE,"×","OK"))))))</f>
        <v/>
      </c>
      <c r="BF711" s="126" t="str">
        <f t="shared" si="226"/>
        <v/>
      </c>
      <c r="BG711" s="126" t="str">
        <f t="shared" si="216"/>
        <v>OK</v>
      </c>
      <c r="BI711" s="130" t="e">
        <f t="shared" si="224"/>
        <v>#N/A</v>
      </c>
    </row>
    <row r="712" spans="2:61">
      <c r="B712" s="111"/>
      <c r="C712" s="536">
        <v>391158</v>
      </c>
      <c r="D712" s="128" t="s">
        <v>565</v>
      </c>
      <c r="E712" s="583">
        <v>45429</v>
      </c>
      <c r="F712" s="128" t="s">
        <v>199</v>
      </c>
      <c r="G712" s="588">
        <v>0.375</v>
      </c>
      <c r="H712" s="588">
        <v>0.77083333333333337</v>
      </c>
      <c r="I712" s="130" t="s">
        <v>200</v>
      </c>
      <c r="J712" s="139">
        <v>8.5</v>
      </c>
      <c r="K712" s="131"/>
      <c r="L712" s="132"/>
      <c r="M712" s="132"/>
      <c r="N712" s="141"/>
      <c r="O712" s="139">
        <v>8</v>
      </c>
      <c r="P712" s="139">
        <v>0.5</v>
      </c>
      <c r="Q712" s="139"/>
      <c r="R712" s="133"/>
      <c r="S712" s="134" t="s">
        <v>594</v>
      </c>
      <c r="T712" s="434">
        <f t="shared" si="218"/>
        <v>8.5</v>
      </c>
      <c r="U712" s="429"/>
      <c r="V712" s="429" t="str">
        <f t="shared" si="219"/>
        <v/>
      </c>
      <c r="W712" s="298"/>
      <c r="X712" s="129">
        <f t="shared" si="225"/>
        <v>0.33333333333333331</v>
      </c>
      <c r="Y712" s="129">
        <f t="shared" si="220"/>
        <v>2.0833333333333332E-2</v>
      </c>
      <c r="Z712" s="129" t="str">
        <f t="shared" si="221"/>
        <v/>
      </c>
      <c r="AA712" s="133" t="str">
        <f t="shared" si="211"/>
        <v/>
      </c>
      <c r="AC712" s="186" t="str">
        <f>AC686</f>
        <v>社員</v>
      </c>
      <c r="AD712" s="187">
        <f>AD686</f>
        <v>0</v>
      </c>
      <c r="AE712" s="187">
        <f>AE686</f>
        <v>0</v>
      </c>
      <c r="AF712" s="187" t="str">
        <f>AF686</f>
        <v>CS</v>
      </c>
      <c r="AG712" s="204" t="e">
        <f t="shared" si="222"/>
        <v>#N/A</v>
      </c>
      <c r="AI712" s="140" t="str">
        <f>IF(月報!G712&lt;&gt;"",月報!G712,"")</f>
        <v/>
      </c>
      <c r="AJ712" s="126">
        <f>IF(月報!W712&lt;&gt;"",月報!W712*24,"")</f>
        <v>8.5</v>
      </c>
      <c r="AK712" s="126" t="str">
        <f>IF(月報!P712&lt;&gt;"",月報!P712,"")</f>
        <v/>
      </c>
      <c r="AL712" s="126" t="str">
        <f>IF(月報!Q712&lt;&gt;"",IF(月報!Q712="平日残","",月報!Q712),"")</f>
        <v/>
      </c>
      <c r="AM712" s="126"/>
      <c r="AN712" s="126" t="e">
        <f t="shared" si="210"/>
        <v>#N/A</v>
      </c>
      <c r="AO712" s="126" t="e">
        <f>IF($E712="","",VLOOKUP($E712,カレンダマスタ!$A$5:$E$381,5,FALSE))</f>
        <v>#N/A</v>
      </c>
      <c r="AQ712" s="196" t="e">
        <f>IF(G712="","",IF(VLOOKUP(E712,カレンダマスタ!$A$5:$D$381,4,FALSE)=0,"",1))</f>
        <v>#N/A</v>
      </c>
      <c r="AR712" s="136" t="str">
        <f>IF($G712="","",IF($AD712="NSTC",INDEX(カレンダマスタ!$I$26:$O$31,MATCH($G712,カレンダマスタ!$H$26:$H$31,1),MATCH($H712,カレンダマスタ!$I$25:$O$25,1)),
IF($AD712="CS本社",INDEX(カレンダマスタ!$I$36:$O$41,MATCH($G712,カレンダマスタ!$H$36:$H$41,1),MATCH($H712,カレンダマスタ!$I$35:$O$35,1)),
IF($AD712="NS本社",INDEX(カレンダマスタ!$I$94:$O$99,MATCH($G712,カレンダマスタ!$H$95:$H$100,1),MATCH($H712,カレンダマスタ!$I$93:$O$93,1)),
IF($AD712="ODC",INDEX(カレンダマスタ!$I$46:$O$51,MATCH($G712,カレンダマスタ!$H$46:$H$51,1),MATCH($H712,カレンダマスタ!$I$45:$O$45,1)),
IF($AD712="NS東京TC",INDEX(カレンダマスタ!$I$56:$O$61,MATCH($G712,カレンダマスタ!$H$56:$H$61,1),MATCH($H712,カレンダマスタ!$I$55:$O$55,1)),""))))))</f>
        <v/>
      </c>
      <c r="AS712" s="126" t="str">
        <f t="shared" si="223"/>
        <v/>
      </c>
      <c r="AU712" s="137" t="e">
        <f>IF(E712="","",VLOOKUP($E712,カレンダマスタ!$A$4:$E$381,4,FALSE))</f>
        <v>#N/A</v>
      </c>
      <c r="AV712" s="137" t="str">
        <f t="shared" si="212"/>
        <v/>
      </c>
      <c r="AW712" s="137" t="str">
        <f t="shared" si="213"/>
        <v/>
      </c>
      <c r="AX712" s="138" t="e">
        <f t="shared" si="214"/>
        <v>#N/A</v>
      </c>
      <c r="AY712" s="138" t="str">
        <f t="shared" si="215"/>
        <v/>
      </c>
      <c r="AZ712" s="130" t="e">
        <f>IF(AX712&amp;AW712="勤怠未設定","×",IF(AV712="勤怠修正","×",IF(AC712="外注","",IF(AA712="",IF(AY712&lt;&gt;"","×",""),IF(VLOOKUP(AA712,カレンダマスタ!$H$66:$I$83,2,FALSE)&lt;&gt;AY712,"×","OK")))))</f>
        <v>#N/A</v>
      </c>
      <c r="BC712" s="137" t="e">
        <f>IF(E712="","",VLOOKUP($E712,カレンダマスタ!$A$4:$E$381,4,FALSE))</f>
        <v>#N/A</v>
      </c>
      <c r="BD712" s="126" t="str">
        <f>IF(AC712="社員","",IF(AG712=0,"",IF(AD712="NSTC",IF(COUNTIF(カレンダマスタ!$Q$5:$Q$32,G712)=1,"OK","×"),
IF(AD712="NS本社",IF(COUNTIF(カレンダマスタ!$T$5:$T$32,G712)=1,"OK","×"),IF(COUNTIF(カレンダマスタ!$R$5:$R$32,G712)=1,"OK","×")))))</f>
        <v/>
      </c>
      <c r="BE712" s="126" t="str">
        <f>IF(AC712="社員","",IF(G712="","",IF(R712&lt;&gt;"","",IF(AF712="CS","OK",IF(VLOOKUP(E712,カレンダマスタ!$A$5:$D$381,4,FALSE)&gt;0,"",IF(OR(G712*24&gt;10.84,H712*24&lt;14.5)=TRUE,"×","OK"))))))</f>
        <v/>
      </c>
      <c r="BF712" s="126" t="str">
        <f t="shared" si="226"/>
        <v/>
      </c>
      <c r="BG712" s="126" t="str">
        <f t="shared" si="216"/>
        <v>OK</v>
      </c>
      <c r="BI712" s="130" t="e">
        <f t="shared" si="224"/>
        <v>#N/A</v>
      </c>
    </row>
    <row r="713" spans="2:61">
      <c r="B713" s="111"/>
      <c r="C713" s="537">
        <v>391158</v>
      </c>
      <c r="D713" s="142" t="s">
        <v>565</v>
      </c>
      <c r="E713" s="584">
        <v>45430</v>
      </c>
      <c r="F713" s="142" t="s">
        <v>369</v>
      </c>
      <c r="G713" s="589"/>
      <c r="H713" s="589"/>
      <c r="I713" s="144"/>
      <c r="J713" s="148"/>
      <c r="K713" s="145"/>
      <c r="L713" s="146"/>
      <c r="M713" s="146"/>
      <c r="N713" s="147"/>
      <c r="O713" s="148"/>
      <c r="P713" s="148"/>
      <c r="Q713" s="148"/>
      <c r="R713" s="149"/>
      <c r="S713" s="156"/>
      <c r="T713" s="435" t="str">
        <f t="shared" si="218"/>
        <v/>
      </c>
      <c r="U713" s="430"/>
      <c r="V713" s="430" t="str">
        <f t="shared" si="219"/>
        <v/>
      </c>
      <c r="W713" s="298"/>
      <c r="X713" s="143" t="str">
        <f t="shared" si="225"/>
        <v/>
      </c>
      <c r="Y713" s="143" t="str">
        <f t="shared" si="220"/>
        <v/>
      </c>
      <c r="Z713" s="143" t="str">
        <f t="shared" si="221"/>
        <v/>
      </c>
      <c r="AA713" s="149" t="str">
        <f t="shared" si="211"/>
        <v/>
      </c>
      <c r="AC713" s="188" t="str">
        <f>AC686</f>
        <v>社員</v>
      </c>
      <c r="AD713" s="189">
        <f>AD686</f>
        <v>0</v>
      </c>
      <c r="AE713" s="189">
        <f>AE686</f>
        <v>0</v>
      </c>
      <c r="AF713" s="189" t="str">
        <f>AF686</f>
        <v>CS</v>
      </c>
      <c r="AG713" s="205">
        <f t="shared" si="222"/>
        <v>0</v>
      </c>
      <c r="AI713" s="157" t="str">
        <f>IF(月報!G713&lt;&gt;"",月報!G713,"")</f>
        <v/>
      </c>
      <c r="AJ713" s="151" t="str">
        <f>IF(月報!W713&lt;&gt;"",月報!W713*24,"")</f>
        <v/>
      </c>
      <c r="AK713" s="151" t="str">
        <f>IF(月報!P713&lt;&gt;"",月報!P713,"")</f>
        <v/>
      </c>
      <c r="AL713" s="151" t="str">
        <f>IF(月報!Q713&lt;&gt;"",IF(月報!Q713="平日残","",月報!Q713),"")</f>
        <v/>
      </c>
      <c r="AM713" s="151"/>
      <c r="AN713" s="151" t="e">
        <f t="shared" si="210"/>
        <v>#N/A</v>
      </c>
      <c r="AO713" s="151" t="e">
        <f>IF($E713="","",VLOOKUP($E713,カレンダマスタ!$A$5:$E$381,5,FALSE))</f>
        <v>#N/A</v>
      </c>
      <c r="AQ713" s="197" t="str">
        <f>IF(G713="","",IF(VLOOKUP(E713,カレンダマスタ!$A$5:$D$381,4,FALSE)=0,"",1))</f>
        <v/>
      </c>
      <c r="AR713" s="152" t="str">
        <f>IF($G713="","",IF($AD713="NSTC",INDEX(カレンダマスタ!$I$26:$O$31,MATCH($G713,カレンダマスタ!$H$26:$H$31,1),MATCH($H713,カレンダマスタ!$I$25:$O$25,1)),
IF($AD713="CS本社",INDEX(カレンダマスタ!$I$36:$O$41,MATCH($G713,カレンダマスタ!$H$36:$H$41,1),MATCH($H713,カレンダマスタ!$I$35:$O$35,1)),
IF($AD713="NS本社",INDEX(カレンダマスタ!$I$94:$O$99,MATCH($G713,カレンダマスタ!$H$95:$H$100,1),MATCH($H713,カレンダマスタ!$I$93:$O$93,1)),
IF($AD713="ODC",INDEX(カレンダマスタ!$I$46:$O$51,MATCH($G713,カレンダマスタ!$H$46:$H$51,1),MATCH($H713,カレンダマスタ!$I$45:$O$45,1)),
IF($AD713="NS東京TC",INDEX(カレンダマスタ!$I$56:$O$61,MATCH($G713,カレンダマスタ!$H$56:$H$61,1),MATCH($H713,カレンダマスタ!$I$55:$O$55,1)),""))))))</f>
        <v/>
      </c>
      <c r="AS713" s="151" t="str">
        <f t="shared" si="223"/>
        <v/>
      </c>
      <c r="AU713" s="153" t="e">
        <f>IF(E713="","",VLOOKUP($E713,カレンダマスタ!$A$4:$E$381,4,FALSE))</f>
        <v>#N/A</v>
      </c>
      <c r="AV713" s="153" t="str">
        <f t="shared" si="212"/>
        <v/>
      </c>
      <c r="AW713" s="153" t="str">
        <f t="shared" si="213"/>
        <v/>
      </c>
      <c r="AX713" s="154" t="e">
        <f t="shared" si="214"/>
        <v>#N/A</v>
      </c>
      <c r="AY713" s="154" t="str">
        <f t="shared" si="215"/>
        <v/>
      </c>
      <c r="AZ713" s="144" t="e">
        <f>IF(AX713&amp;AW713="勤怠未設定","×",IF(AV713="勤怠修正","×",IF(AC713="外注","",IF(AA713="",IF(AY713&lt;&gt;"","×",""),IF(VLOOKUP(AA713,カレンダマスタ!$H$66:$I$83,2,FALSE)&lt;&gt;AY713,"×","OK")))))</f>
        <v>#N/A</v>
      </c>
      <c r="BC713" s="153" t="e">
        <f>IF(E713="","",VLOOKUP($E713,カレンダマスタ!$A$4:$E$381,4,FALSE))</f>
        <v>#N/A</v>
      </c>
      <c r="BD713" s="151" t="str">
        <f>IF(AC713="社員","",IF(AG713=0,"",IF(AD713="NSTC",IF(COUNTIF(カレンダマスタ!$Q$5:$Q$32,G713)=1,"OK","×"),
IF(AD713="NS本社",IF(COUNTIF(カレンダマスタ!$T$5:$T$32,G713)=1,"OK","×"),IF(COUNTIF(カレンダマスタ!$R$5:$R$32,G713)=1,"OK","×")))))</f>
        <v/>
      </c>
      <c r="BE713" s="151" t="str">
        <f>IF(AC713="社員","",IF(G713="","",IF(R713&lt;&gt;"","",IF(AF713="CS","OK",IF(VLOOKUP(E713,カレンダマスタ!$A$5:$D$381,4,FALSE)&gt;0,"",IF(OR(G713*24&gt;10.84,H713*24&lt;14.5)=TRUE,"×","OK"))))))</f>
        <v/>
      </c>
      <c r="BF713" s="151" t="str">
        <f t="shared" si="226"/>
        <v/>
      </c>
      <c r="BG713" s="151" t="str">
        <f t="shared" si="216"/>
        <v/>
      </c>
      <c r="BI713" s="144" t="e">
        <f t="shared" si="224"/>
        <v>#N/A</v>
      </c>
    </row>
    <row r="714" spans="2:61">
      <c r="B714" s="111"/>
      <c r="C714" s="535">
        <v>391158</v>
      </c>
      <c r="D714" s="112" t="s">
        <v>565</v>
      </c>
      <c r="E714" s="582">
        <v>45431</v>
      </c>
      <c r="F714" s="112" t="s">
        <v>370</v>
      </c>
      <c r="G714" s="587"/>
      <c r="H714" s="587"/>
      <c r="I714" s="114"/>
      <c r="J714" s="118"/>
      <c r="K714" s="115"/>
      <c r="L714" s="116"/>
      <c r="M714" s="116"/>
      <c r="N714" s="117"/>
      <c r="O714" s="118"/>
      <c r="P714" s="118"/>
      <c r="Q714" s="118"/>
      <c r="R714" s="119"/>
      <c r="S714" s="120"/>
      <c r="T714" s="433" t="str">
        <f t="shared" si="218"/>
        <v/>
      </c>
      <c r="U714" s="431">
        <f>SUM(T714:T720)</f>
        <v>0</v>
      </c>
      <c r="V714" s="431" t="str">
        <f t="shared" si="219"/>
        <v/>
      </c>
      <c r="W714" s="298"/>
      <c r="X714" s="113" t="str">
        <f t="shared" si="225"/>
        <v/>
      </c>
      <c r="Y714" s="113" t="str">
        <f t="shared" si="220"/>
        <v/>
      </c>
      <c r="Z714" s="113" t="str">
        <f t="shared" si="221"/>
        <v/>
      </c>
      <c r="AA714" s="119" t="str">
        <f t="shared" si="211"/>
        <v/>
      </c>
      <c r="AC714" s="190" t="str">
        <f>AC686</f>
        <v>社員</v>
      </c>
      <c r="AD714" s="191">
        <f>AD686</f>
        <v>0</v>
      </c>
      <c r="AE714" s="191">
        <f>AE686</f>
        <v>0</v>
      </c>
      <c r="AF714" s="191" t="str">
        <f>AF686</f>
        <v>CS</v>
      </c>
      <c r="AG714" s="206">
        <f t="shared" si="222"/>
        <v>0</v>
      </c>
      <c r="AI714" s="159" t="str">
        <f>IF(月報!G714&lt;&gt;"",月報!G714,"")</f>
        <v/>
      </c>
      <c r="AJ714" s="122" t="str">
        <f>IF(月報!W714&lt;&gt;"",月報!W714*24,"")</f>
        <v/>
      </c>
      <c r="AK714" s="122" t="str">
        <f>IF(月報!P714&lt;&gt;"",月報!P714,"")</f>
        <v/>
      </c>
      <c r="AL714" s="122" t="str">
        <f>IF(月報!Q714&lt;&gt;"",IF(月報!Q714="平日残","",月報!Q714),"")</f>
        <v/>
      </c>
      <c r="AM714" s="122"/>
      <c r="AN714" s="122" t="e">
        <f t="shared" si="210"/>
        <v>#N/A</v>
      </c>
      <c r="AO714" s="122" t="e">
        <f>IF($E714="","",VLOOKUP($E714,カレンダマスタ!$A$5:$E$381,5,FALSE))</f>
        <v>#N/A</v>
      </c>
      <c r="AQ714" s="195" t="str">
        <f>IF(G714="","",IF(VLOOKUP(E714,カレンダマスタ!$A$5:$D$381,4,FALSE)=0,"",1))</f>
        <v/>
      </c>
      <c r="AR714" s="123" t="str">
        <f>IF($G714="","",IF($AD714="NSTC",INDEX(カレンダマスタ!$I$26:$O$31,MATCH($G714,カレンダマスタ!$H$26:$H$31,1),MATCH($H714,カレンダマスタ!$I$25:$O$25,1)),
IF($AD714="CS本社",INDEX(カレンダマスタ!$I$36:$O$41,MATCH($G714,カレンダマスタ!$H$36:$H$41,1),MATCH($H714,カレンダマスタ!$I$35:$O$35,1)),
IF($AD714="NS本社",INDEX(カレンダマスタ!$I$94:$O$99,MATCH($G714,カレンダマスタ!$H$95:$H$100,1),MATCH($H714,カレンダマスタ!$I$93:$O$93,1)),
IF($AD714="ODC",INDEX(カレンダマスタ!$I$46:$O$51,MATCH($G714,カレンダマスタ!$H$46:$H$51,1),MATCH($H714,カレンダマスタ!$I$45:$O$45,1)),
IF($AD714="NS東京TC",INDEX(カレンダマスタ!$I$56:$O$61,MATCH($G714,カレンダマスタ!$H$56:$H$61,1),MATCH($H714,カレンダマスタ!$I$55:$O$55,1)),""))))))</f>
        <v/>
      </c>
      <c r="AS714" s="122" t="str">
        <f t="shared" si="223"/>
        <v/>
      </c>
      <c r="AU714" s="124" t="e">
        <f>IF(E714="","",VLOOKUP($E714,カレンダマスタ!$A$4:$E$381,4,FALSE))</f>
        <v>#N/A</v>
      </c>
      <c r="AV714" s="124" t="str">
        <f t="shared" si="212"/>
        <v/>
      </c>
      <c r="AW714" s="124" t="str">
        <f t="shared" si="213"/>
        <v/>
      </c>
      <c r="AX714" s="125" t="e">
        <f t="shared" si="214"/>
        <v>#N/A</v>
      </c>
      <c r="AY714" s="125" t="str">
        <f t="shared" si="215"/>
        <v/>
      </c>
      <c r="AZ714" s="114" t="e">
        <f>IF(AX714&amp;AW714="勤怠未設定","×",IF(AV714="勤怠修正","×",IF(AC714="外注","",IF(AA714="",IF(AY714&lt;&gt;"","×",""),IF(VLOOKUP(AA714,カレンダマスタ!$H$66:$I$83,2,FALSE)&lt;&gt;AY714,"×","OK")))))</f>
        <v>#N/A</v>
      </c>
      <c r="BC714" s="124" t="e">
        <f>IF(E714="","",VLOOKUP($E714,カレンダマスタ!$A$4:$E$381,4,FALSE))</f>
        <v>#N/A</v>
      </c>
      <c r="BD714" s="122" t="str">
        <f>IF(AC714="社員","",IF(AG714=0,"",IF(AD714="NSTC",IF(COUNTIF(カレンダマスタ!$Q$5:$Q$32,G714)=1,"OK","×"),
IF(AD714="NS本社",IF(COUNTIF(カレンダマスタ!$T$5:$T$32,G714)=1,"OK","×"),IF(COUNTIF(カレンダマスタ!$R$5:$R$32,G714)=1,"OK","×")))))</f>
        <v/>
      </c>
      <c r="BE714" s="122" t="str">
        <f>IF(AC714="社員","",IF(G714="","",IF(R714&lt;&gt;"","",IF(AF714="CS","OK",IF(VLOOKUP(E714,カレンダマスタ!$A$5:$D$381,4,FALSE)&gt;0,"",IF(OR(G714*24&gt;10.84,H714*24&lt;14.5)=TRUE,"×","OK"))))))</f>
        <v/>
      </c>
      <c r="BF714" s="122" t="str">
        <f t="shared" si="226"/>
        <v/>
      </c>
      <c r="BG714" s="122" t="str">
        <f t="shared" si="216"/>
        <v/>
      </c>
      <c r="BI714" s="114" t="e">
        <f t="shared" si="224"/>
        <v>#N/A</v>
      </c>
    </row>
    <row r="715" spans="2:61">
      <c r="B715" s="111"/>
      <c r="C715" s="536">
        <v>391158</v>
      </c>
      <c r="D715" s="128" t="s">
        <v>565</v>
      </c>
      <c r="E715" s="583">
        <v>45432</v>
      </c>
      <c r="F715" s="128" t="s">
        <v>201</v>
      </c>
      <c r="G715" s="588"/>
      <c r="H715" s="588"/>
      <c r="I715" s="130"/>
      <c r="J715" s="139"/>
      <c r="K715" s="131"/>
      <c r="L715" s="132"/>
      <c r="M715" s="132"/>
      <c r="N715" s="141"/>
      <c r="O715" s="139"/>
      <c r="P715" s="139"/>
      <c r="Q715" s="139"/>
      <c r="R715" s="133"/>
      <c r="S715" s="134"/>
      <c r="T715" s="434" t="str">
        <f t="shared" si="218"/>
        <v/>
      </c>
      <c r="U715" s="429"/>
      <c r="V715" s="429" t="str">
        <f t="shared" si="219"/>
        <v/>
      </c>
      <c r="W715" s="298"/>
      <c r="X715" s="129" t="str">
        <f t="shared" si="225"/>
        <v/>
      </c>
      <c r="Y715" s="129" t="str">
        <f t="shared" si="220"/>
        <v/>
      </c>
      <c r="Z715" s="129" t="str">
        <f t="shared" si="221"/>
        <v/>
      </c>
      <c r="AA715" s="133" t="str">
        <f t="shared" si="211"/>
        <v/>
      </c>
      <c r="AC715" s="186" t="str">
        <f>AC686</f>
        <v>社員</v>
      </c>
      <c r="AD715" s="187">
        <f>AD686</f>
        <v>0</v>
      </c>
      <c r="AE715" s="187">
        <f>AE686</f>
        <v>0</v>
      </c>
      <c r="AF715" s="187" t="str">
        <f>AF686</f>
        <v>CS</v>
      </c>
      <c r="AG715" s="204">
        <f t="shared" si="222"/>
        <v>0</v>
      </c>
      <c r="AI715" s="135" t="str">
        <f>IF(月報!G715&lt;&gt;"",月報!G715,"")</f>
        <v/>
      </c>
      <c r="AJ715" s="126" t="str">
        <f>IF(月報!W715&lt;&gt;"",月報!W715*24,"")</f>
        <v/>
      </c>
      <c r="AK715" s="126" t="str">
        <f>IF(月報!P715&lt;&gt;"",月報!P715,"")</f>
        <v/>
      </c>
      <c r="AL715" s="126" t="str">
        <f>IF(月報!Q715&lt;&gt;"",IF(月報!Q715="平日残","",月報!Q715),"")</f>
        <v/>
      </c>
      <c r="AM715" s="126"/>
      <c r="AN715" s="126" t="e">
        <f t="shared" ref="AN715:AN778" si="227">IF($AO715=0,IF($G715="",IF($Q715="","週報未入力",""),""),"")</f>
        <v>#N/A</v>
      </c>
      <c r="AO715" s="126" t="e">
        <f>IF($E715="","",VLOOKUP($E715,カレンダマスタ!$A$5:$E$381,5,FALSE))</f>
        <v>#N/A</v>
      </c>
      <c r="AQ715" s="196" t="str">
        <f>IF(G715="","",IF(VLOOKUP(E715,カレンダマスタ!$A$5:$D$381,4,FALSE)=0,"",1))</f>
        <v/>
      </c>
      <c r="AR715" s="136" t="str">
        <f>IF($G715="","",IF($AD715="NSTC",INDEX(カレンダマスタ!$I$26:$O$31,MATCH($G715,カレンダマスタ!$H$26:$H$31,1),MATCH($H715,カレンダマスタ!$I$25:$O$25,1)),
IF($AD715="CS本社",INDEX(カレンダマスタ!$I$36:$O$41,MATCH($G715,カレンダマスタ!$H$36:$H$41,1),MATCH($H715,カレンダマスタ!$I$35:$O$35,1)),
IF($AD715="NS本社",INDEX(カレンダマスタ!$I$94:$O$99,MATCH($G715,カレンダマスタ!$H$95:$H$100,1),MATCH($H715,カレンダマスタ!$I$93:$O$93,1)),
IF($AD715="ODC",INDEX(カレンダマスタ!$I$46:$O$51,MATCH($G715,カレンダマスタ!$H$46:$H$51,1),MATCH($H715,カレンダマスタ!$I$45:$O$45,1)),
IF($AD715="NS東京TC",INDEX(カレンダマスタ!$I$56:$O$61,MATCH($G715,カレンダマスタ!$H$56:$H$61,1),MATCH($H715,カレンダマスタ!$I$55:$O$55,1)),""))))))</f>
        <v/>
      </c>
      <c r="AS715" s="126" t="str">
        <f t="shared" si="223"/>
        <v/>
      </c>
      <c r="AU715" s="137" t="e">
        <f>IF(E715="","",VLOOKUP($E715,カレンダマスタ!$A$4:$E$381,4,FALSE))</f>
        <v>#N/A</v>
      </c>
      <c r="AV715" s="137" t="str">
        <f t="shared" si="212"/>
        <v/>
      </c>
      <c r="AW715" s="137" t="str">
        <f t="shared" si="213"/>
        <v/>
      </c>
      <c r="AX715" s="138" t="e">
        <f t="shared" si="214"/>
        <v>#N/A</v>
      </c>
      <c r="AY715" s="138" t="str">
        <f t="shared" si="215"/>
        <v/>
      </c>
      <c r="AZ715" s="130" t="e">
        <f>IF(AX715&amp;AW715="勤怠未設定","×",IF(AV715="勤怠修正","×",IF(AC715="外注","",IF(AA715="",IF(AY715&lt;&gt;"","×",""),IF(VLOOKUP(AA715,カレンダマスタ!$H$66:$I$83,2,FALSE)&lt;&gt;AY715,"×","OK")))))</f>
        <v>#N/A</v>
      </c>
      <c r="BC715" s="137" t="e">
        <f>IF(E715="","",VLOOKUP($E715,カレンダマスタ!$A$4:$E$381,4,FALSE))</f>
        <v>#N/A</v>
      </c>
      <c r="BD715" s="126" t="str">
        <f>IF(AC715="社員","",IF(AG715=0,"",IF(AD715="NSTC",IF(COUNTIF(カレンダマスタ!$Q$5:$Q$32,G715)=1,"OK","×"),
IF(AD715="NS本社",IF(COUNTIF(カレンダマスタ!$T$5:$T$32,G715)=1,"OK","×"),IF(COUNTIF(カレンダマスタ!$R$5:$R$32,G715)=1,"OK","×")))))</f>
        <v/>
      </c>
      <c r="BE715" s="126" t="str">
        <f>IF(AC715="社員","",IF(G715="","",IF(R715&lt;&gt;"","",IF(AF715="CS","OK",IF(VLOOKUP(E715,カレンダマスタ!$A$5:$D$381,4,FALSE)&gt;0,"",IF(OR(G715*24&gt;10.84,H715*24&lt;14.5)=TRUE,"×","OK"))))))</f>
        <v/>
      </c>
      <c r="BF715" s="126" t="str">
        <f t="shared" si="226"/>
        <v/>
      </c>
      <c r="BG715" s="126" t="str">
        <f t="shared" si="216"/>
        <v/>
      </c>
      <c r="BI715" s="130" t="e">
        <f t="shared" si="224"/>
        <v>#N/A</v>
      </c>
    </row>
    <row r="716" spans="2:61">
      <c r="B716" s="111"/>
      <c r="C716" s="536"/>
      <c r="D716" s="128"/>
      <c r="E716" s="583"/>
      <c r="F716" s="128"/>
      <c r="G716" s="588"/>
      <c r="H716" s="588"/>
      <c r="I716" s="130"/>
      <c r="J716" s="139"/>
      <c r="K716" s="131"/>
      <c r="L716" s="132"/>
      <c r="M716" s="132"/>
      <c r="N716" s="141"/>
      <c r="O716" s="139"/>
      <c r="P716" s="139"/>
      <c r="Q716" s="139"/>
      <c r="R716" s="133"/>
      <c r="S716" s="134"/>
      <c r="T716" s="434" t="str">
        <f t="shared" si="218"/>
        <v/>
      </c>
      <c r="U716" s="429"/>
      <c r="V716" s="429" t="str">
        <f t="shared" si="219"/>
        <v/>
      </c>
      <c r="W716" s="298"/>
      <c r="X716" s="129" t="str">
        <f t="shared" si="225"/>
        <v/>
      </c>
      <c r="Y716" s="129" t="str">
        <f t="shared" si="220"/>
        <v/>
      </c>
      <c r="Z716" s="129" t="str">
        <f t="shared" si="221"/>
        <v/>
      </c>
      <c r="AA716" s="133" t="str">
        <f t="shared" ref="AA716:AA779" si="228">IF(R716&lt;&gt;"",IF(AND(AO716=2,R716="休出"),"法休残",R716),"")</f>
        <v/>
      </c>
      <c r="AC716" s="186" t="str">
        <f>AC686</f>
        <v>社員</v>
      </c>
      <c r="AD716" s="187">
        <f>AD686</f>
        <v>0</v>
      </c>
      <c r="AE716" s="187">
        <f>AE686</f>
        <v>0</v>
      </c>
      <c r="AF716" s="187" t="str">
        <f>AF686</f>
        <v>CS</v>
      </c>
      <c r="AG716" s="204">
        <f t="shared" si="222"/>
        <v>0</v>
      </c>
      <c r="AI716" s="160" t="str">
        <f>IF(月報!G716&lt;&gt;"",月報!G716,"")</f>
        <v/>
      </c>
      <c r="AJ716" s="126" t="str">
        <f>IF(月報!W716&lt;&gt;"",月報!W716*24,"")</f>
        <v/>
      </c>
      <c r="AK716" s="126" t="str">
        <f>IF(月報!P716&lt;&gt;"",月報!P716,"")</f>
        <v/>
      </c>
      <c r="AL716" s="126" t="str">
        <f>IF(月報!Q716&lt;&gt;"",IF(月報!Q716="平日残","",月報!Q716),"")</f>
        <v/>
      </c>
      <c r="AM716" s="126"/>
      <c r="AN716" s="126" t="str">
        <f t="shared" si="227"/>
        <v/>
      </c>
      <c r="AO716" s="126" t="str">
        <f>IF($E716="","",VLOOKUP($E716,カレンダマスタ!$A$5:$E$381,5,FALSE))</f>
        <v/>
      </c>
      <c r="AQ716" s="196" t="str">
        <f>IF(G716="","",IF(VLOOKUP(E716,カレンダマスタ!$A$5:$D$381,4,FALSE)=0,"",1))</f>
        <v/>
      </c>
      <c r="AR716" s="136" t="str">
        <f>IF($G716="","",IF($AD716="NSTC",INDEX(カレンダマスタ!$I$26:$O$31,MATCH($G716,カレンダマスタ!$H$26:$H$31,1),MATCH($H716,カレンダマスタ!$I$25:$O$25,1)),
IF($AD716="CS本社",INDEX(カレンダマスタ!$I$36:$O$41,MATCH($G716,カレンダマスタ!$H$36:$H$41,1),MATCH($H716,カレンダマスタ!$I$35:$O$35,1)),
IF($AD716="NS本社",INDEX(カレンダマスタ!$I$94:$O$99,MATCH($G716,カレンダマスタ!$H$95:$H$100,1),MATCH($H716,カレンダマスタ!$I$93:$O$93,1)),
IF($AD716="ODC",INDEX(カレンダマスタ!$I$46:$O$51,MATCH($G716,カレンダマスタ!$H$46:$H$51,1),MATCH($H716,カレンダマスタ!$I$45:$O$45,1)),
IF($AD716="NS東京TC",INDEX(カレンダマスタ!$I$56:$O$61,MATCH($G716,カレンダマスタ!$H$56:$H$61,1),MATCH($H716,カレンダマスタ!$I$55:$O$55,1)),""))))))</f>
        <v/>
      </c>
      <c r="AS716" s="126" t="str">
        <f t="shared" si="223"/>
        <v/>
      </c>
      <c r="AU716" s="137" t="str">
        <f>IF(E716="","",VLOOKUP($E716,カレンダマスタ!$A$4:$E$381,4,FALSE))</f>
        <v/>
      </c>
      <c r="AV716" s="137" t="str">
        <f t="shared" ref="AV716:AV779" si="229">IF(AA716="","",IF(OR(AA716="欠勤",AA716="遅刻"),"勤怠修正",""))</f>
        <v/>
      </c>
      <c r="AW716" s="137" t="str">
        <f t="shared" ref="AW716:AW779" si="230">IF(Q716="","",IF(R716="","勤怠未設定",""))</f>
        <v/>
      </c>
      <c r="AX716" s="138" t="str">
        <f t="shared" ref="AX716:AX779" si="231">IF(E716="","",IF(AND(AU716&gt;=1,J716&lt;&gt;"",AA716=""),"勤怠未設定",IF(AA716&lt;&gt;"",AA716,"")))</f>
        <v/>
      </c>
      <c r="AY716" s="138" t="str">
        <f t="shared" ref="AY716:AY779" si="232">IF(AC716="外注","",IF(AK716&amp;AL716&lt;&gt;"",AK716&amp;AL716,""))</f>
        <v/>
      </c>
      <c r="AZ716" s="130" t="str">
        <f>IF(AX716&amp;AW716="勤怠未設定","×",IF(AV716="勤怠修正","×",IF(AC716="外注","",IF(AA716="",IF(AY716&lt;&gt;"","×",""),IF(VLOOKUP(AA716,カレンダマスタ!$H$66:$I$83,2,FALSE)&lt;&gt;AY716,"×","OK")))))</f>
        <v/>
      </c>
      <c r="BC716" s="137" t="str">
        <f>IF(E716="","",VLOOKUP($E716,カレンダマスタ!$A$4:$E$381,4,FALSE))</f>
        <v/>
      </c>
      <c r="BD716" s="126" t="str">
        <f>IF(AC716="社員","",IF(AG716=0,"",IF(AD716="NSTC",IF(COUNTIF(カレンダマスタ!$Q$5:$Q$32,G716)=1,"OK","×"),
IF(AD716="NS本社",IF(COUNTIF(カレンダマスタ!$T$5:$T$32,G716)=1,"OK","×"),IF(COUNTIF(カレンダマスタ!$R$5:$R$32,G716)=1,"OK","×")))))</f>
        <v/>
      </c>
      <c r="BE716" s="126" t="str">
        <f>IF(AC716="社員","",IF(G716="","",IF(R716&lt;&gt;"","",IF(AF716="CS","OK",IF(VLOOKUP(E716,カレンダマスタ!$A$5:$D$381,4,FALSE)&gt;0,"",IF(OR(G716*24&gt;10.84,H716*24&lt;14.5)=TRUE,"×","OK"))))))</f>
        <v/>
      </c>
      <c r="BF716" s="126" t="str">
        <f t="shared" si="226"/>
        <v/>
      </c>
      <c r="BG716" s="126" t="str">
        <f t="shared" si="216"/>
        <v/>
      </c>
      <c r="BI716" s="130" t="str">
        <f t="shared" si="224"/>
        <v/>
      </c>
    </row>
    <row r="717" spans="2:61">
      <c r="B717" s="111"/>
      <c r="C717" s="536"/>
      <c r="D717" s="128"/>
      <c r="E717" s="214"/>
      <c r="F717" s="128"/>
      <c r="G717" s="588"/>
      <c r="H717" s="588"/>
      <c r="I717" s="131"/>
      <c r="J717" s="139"/>
      <c r="K717" s="131"/>
      <c r="L717" s="132"/>
      <c r="M717" s="132"/>
      <c r="N717" s="141"/>
      <c r="O717" s="139"/>
      <c r="P717" s="139"/>
      <c r="Q717" s="139"/>
      <c r="R717" s="133"/>
      <c r="S717" s="134"/>
      <c r="T717" s="434" t="str">
        <f t="shared" si="218"/>
        <v/>
      </c>
      <c r="U717" s="429"/>
      <c r="V717" s="429" t="str">
        <f t="shared" si="219"/>
        <v/>
      </c>
      <c r="W717" s="298"/>
      <c r="X717" s="129" t="str">
        <f t="shared" si="225"/>
        <v/>
      </c>
      <c r="Y717" s="129" t="str">
        <f t="shared" si="220"/>
        <v/>
      </c>
      <c r="Z717" s="129" t="str">
        <f t="shared" si="221"/>
        <v/>
      </c>
      <c r="AA717" s="133" t="str">
        <f t="shared" si="228"/>
        <v/>
      </c>
      <c r="AC717" s="186" t="str">
        <f>AC686</f>
        <v>社員</v>
      </c>
      <c r="AD717" s="187">
        <f>AD686</f>
        <v>0</v>
      </c>
      <c r="AE717" s="187">
        <f>AE686</f>
        <v>0</v>
      </c>
      <c r="AF717" s="187" t="str">
        <f>AF686</f>
        <v>CS</v>
      </c>
      <c r="AG717" s="204">
        <f t="shared" si="222"/>
        <v>0</v>
      </c>
      <c r="AI717" s="160" t="str">
        <f>IF(月報!G717&lt;&gt;"",月報!G717,"")</f>
        <v/>
      </c>
      <c r="AJ717" s="126" t="str">
        <f>IF(月報!W717&lt;&gt;"",月報!W717*24,"")</f>
        <v/>
      </c>
      <c r="AK717" s="126" t="str">
        <f>IF(月報!P717&lt;&gt;"",月報!P717,"")</f>
        <v/>
      </c>
      <c r="AL717" s="126" t="str">
        <f>IF(月報!Q717&lt;&gt;"",IF(月報!Q717="平日残","",月報!Q717),"")</f>
        <v/>
      </c>
      <c r="AM717" s="126"/>
      <c r="AN717" s="126" t="str">
        <f t="shared" si="227"/>
        <v/>
      </c>
      <c r="AO717" s="126" t="str">
        <f>IF($E717="","",VLOOKUP($E717,カレンダマスタ!$A$5:$E$381,5,FALSE))</f>
        <v/>
      </c>
      <c r="AQ717" s="196" t="str">
        <f>IF(G717="","",IF(VLOOKUP(E717,カレンダマスタ!$A$5:$D$381,4,FALSE)=0,"",1))</f>
        <v/>
      </c>
      <c r="AR717" s="136" t="str">
        <f>IF($G717="","",IF($AD717="NSTC",INDEX(カレンダマスタ!$I$26:$O$31,MATCH($G717,カレンダマスタ!$H$26:$H$31,1),MATCH($H717,カレンダマスタ!$I$25:$O$25,1)),
IF($AD717="CS本社",INDEX(カレンダマスタ!$I$36:$O$41,MATCH($G717,カレンダマスタ!$H$36:$H$41,1),MATCH($H717,カレンダマスタ!$I$35:$O$35,1)),
IF($AD717="NS本社",INDEX(カレンダマスタ!$I$94:$O$99,MATCH($G717,カレンダマスタ!$H$95:$H$100,1),MATCH($H717,カレンダマスタ!$I$93:$O$93,1)),
IF($AD717="ODC",INDEX(カレンダマスタ!$I$46:$O$51,MATCH($G717,カレンダマスタ!$H$46:$H$51,1),MATCH($H717,カレンダマスタ!$I$45:$O$45,1)),
IF($AD717="NS東京TC",INDEX(カレンダマスタ!$I$56:$O$61,MATCH($G717,カレンダマスタ!$H$56:$H$61,1),MATCH($H717,カレンダマスタ!$I$55:$O$55,1)),""))))))</f>
        <v/>
      </c>
      <c r="AS717" s="126" t="str">
        <f t="shared" si="223"/>
        <v/>
      </c>
      <c r="AU717" s="137" t="str">
        <f>IF(E717="","",VLOOKUP($E717,カレンダマスタ!$A$4:$E$381,4,FALSE))</f>
        <v/>
      </c>
      <c r="AV717" s="137" t="str">
        <f t="shared" si="229"/>
        <v/>
      </c>
      <c r="AW717" s="137" t="str">
        <f t="shared" si="230"/>
        <v/>
      </c>
      <c r="AX717" s="138" t="str">
        <f t="shared" si="231"/>
        <v/>
      </c>
      <c r="AY717" s="138" t="str">
        <f t="shared" si="232"/>
        <v/>
      </c>
      <c r="AZ717" s="130" t="str">
        <f>IF(AX717&amp;AW717="勤怠未設定","×",IF(AV717="勤怠修正","×",IF(AC717="外注","",IF(AA717="",IF(AY717&lt;&gt;"","×",""),IF(VLOOKUP(AA717,カレンダマスタ!$H$66:$I$83,2,FALSE)&lt;&gt;AY717,"×","OK")))))</f>
        <v/>
      </c>
      <c r="BC717" s="137" t="str">
        <f>IF(E717="","",VLOOKUP($E717,カレンダマスタ!$A$4:$E$381,4,FALSE))</f>
        <v/>
      </c>
      <c r="BD717" s="126" t="str">
        <f>IF(AC717="社員","",IF(AG717=0,"",IF(AD717="NSTC",IF(COUNTIF(カレンダマスタ!$Q$5:$Q$32,G717)=1,"OK","×"),
IF(AD717="NS本社",IF(COUNTIF(カレンダマスタ!$T$5:$T$32,G717)=1,"OK","×"),IF(COUNTIF(カレンダマスタ!$R$5:$R$32,G717)=1,"OK","×")))))</f>
        <v/>
      </c>
      <c r="BE717" s="126" t="str">
        <f>IF(AC717="社員","",IF(G717="","",IF(R717&lt;&gt;"","",IF(AF717="CS","OK",IF(VLOOKUP(E717,カレンダマスタ!$A$5:$D$381,4,FALSE)&gt;0,"",IF(OR(G717*24&gt;10.84,H717*24&lt;14.5)=TRUE,"×","OK"))))))</f>
        <v/>
      </c>
      <c r="BF717" s="126" t="str">
        <f t="shared" si="226"/>
        <v/>
      </c>
      <c r="BG717" s="126" t="str">
        <f t="shared" si="216"/>
        <v/>
      </c>
      <c r="BI717" s="130" t="str">
        <f t="shared" si="224"/>
        <v/>
      </c>
    </row>
    <row r="718" spans="2:61">
      <c r="B718" s="111"/>
      <c r="C718" s="536"/>
      <c r="D718" s="128"/>
      <c r="E718" s="214"/>
      <c r="F718" s="128"/>
      <c r="G718" s="588"/>
      <c r="H718" s="588"/>
      <c r="I718" s="131"/>
      <c r="J718" s="139"/>
      <c r="K718" s="131"/>
      <c r="L718" s="132"/>
      <c r="M718" s="132"/>
      <c r="N718" s="141"/>
      <c r="O718" s="139"/>
      <c r="P718" s="139"/>
      <c r="Q718" s="139"/>
      <c r="R718" s="133"/>
      <c r="S718" s="134"/>
      <c r="T718" s="434" t="str">
        <f t="shared" si="218"/>
        <v/>
      </c>
      <c r="U718" s="429"/>
      <c r="V718" s="429" t="str">
        <f t="shared" si="219"/>
        <v/>
      </c>
      <c r="W718" s="298"/>
      <c r="X718" s="129" t="str">
        <f t="shared" si="225"/>
        <v/>
      </c>
      <c r="Y718" s="129" t="str">
        <f t="shared" si="220"/>
        <v/>
      </c>
      <c r="Z718" s="129" t="str">
        <f t="shared" si="221"/>
        <v/>
      </c>
      <c r="AA718" s="133" t="str">
        <f t="shared" si="228"/>
        <v/>
      </c>
      <c r="AC718" s="186" t="str">
        <f>AC686</f>
        <v>社員</v>
      </c>
      <c r="AD718" s="187">
        <f>AD686</f>
        <v>0</v>
      </c>
      <c r="AE718" s="187">
        <f>AE686</f>
        <v>0</v>
      </c>
      <c r="AF718" s="187" t="str">
        <f>AF686</f>
        <v>CS</v>
      </c>
      <c r="AG718" s="204">
        <f t="shared" si="222"/>
        <v>0</v>
      </c>
      <c r="AI718" s="160" t="str">
        <f>IF(月報!G718&lt;&gt;"",月報!G718,"")</f>
        <v/>
      </c>
      <c r="AJ718" s="126" t="str">
        <f>IF(月報!W718&lt;&gt;"",月報!W718*24,"")</f>
        <v/>
      </c>
      <c r="AK718" s="126" t="str">
        <f>IF(月報!P718&lt;&gt;"",月報!P718,"")</f>
        <v/>
      </c>
      <c r="AL718" s="126" t="str">
        <f>IF(月報!Q718&lt;&gt;"",IF(月報!Q718="平日残","",月報!Q718),"")</f>
        <v/>
      </c>
      <c r="AM718" s="126"/>
      <c r="AN718" s="126" t="str">
        <f t="shared" si="227"/>
        <v/>
      </c>
      <c r="AO718" s="126" t="str">
        <f>IF($E718="","",VLOOKUP($E718,カレンダマスタ!$A$5:$E$381,5,FALSE))</f>
        <v/>
      </c>
      <c r="AQ718" s="196" t="str">
        <f>IF(G718="","",IF(VLOOKUP(E718,カレンダマスタ!$A$5:$D$381,4,FALSE)=0,"",1))</f>
        <v/>
      </c>
      <c r="AR718" s="136" t="str">
        <f>IF($G718="","",IF($AD718="NSTC",INDEX(カレンダマスタ!$I$26:$O$31,MATCH($G718,カレンダマスタ!$H$26:$H$31,1),MATCH($H718,カレンダマスタ!$I$25:$O$25,1)),
IF($AD718="CS本社",INDEX(カレンダマスタ!$I$36:$O$41,MATCH($G718,カレンダマスタ!$H$36:$H$41,1),MATCH($H718,カレンダマスタ!$I$35:$O$35,1)),
IF($AD718="NS本社",INDEX(カレンダマスタ!$I$94:$O$99,MATCH($G718,カレンダマスタ!$H$95:$H$100,1),MATCH($H718,カレンダマスタ!$I$93:$O$93,1)),
IF($AD718="ODC",INDEX(カレンダマスタ!$I$46:$O$51,MATCH($G718,カレンダマスタ!$H$46:$H$51,1),MATCH($H718,カレンダマスタ!$I$45:$O$45,1)),
IF($AD718="NS東京TC",INDEX(カレンダマスタ!$I$56:$O$61,MATCH($G718,カレンダマスタ!$H$56:$H$61,1),MATCH($H718,カレンダマスタ!$I$55:$O$55,1)),""))))))</f>
        <v/>
      </c>
      <c r="AS718" s="126" t="str">
        <f t="shared" si="223"/>
        <v/>
      </c>
      <c r="AU718" s="137" t="str">
        <f>IF(E718="","",VLOOKUP($E718,カレンダマスタ!$A$4:$E$381,4,FALSE))</f>
        <v/>
      </c>
      <c r="AV718" s="137" t="str">
        <f t="shared" si="229"/>
        <v/>
      </c>
      <c r="AW718" s="137" t="str">
        <f t="shared" si="230"/>
        <v/>
      </c>
      <c r="AX718" s="138" t="str">
        <f t="shared" si="231"/>
        <v/>
      </c>
      <c r="AY718" s="138" t="str">
        <f t="shared" si="232"/>
        <v/>
      </c>
      <c r="AZ718" s="130" t="str">
        <f>IF(AX718&amp;AW718="勤怠未設定","×",IF(AV718="勤怠修正","×",IF(AC718="外注","",IF(AA718="",IF(AY718&lt;&gt;"","×",""),IF(VLOOKUP(AA718,カレンダマスタ!$H$66:$I$83,2,FALSE)&lt;&gt;AY718,"×","OK")))))</f>
        <v/>
      </c>
      <c r="BC718" s="137" t="str">
        <f>IF(E718="","",VLOOKUP($E718,カレンダマスタ!$A$4:$E$381,4,FALSE))</f>
        <v/>
      </c>
      <c r="BD718" s="126" t="str">
        <f>IF(AC718="社員","",IF(AG718=0,"",IF(AD718="NSTC",IF(COUNTIF(カレンダマスタ!$Q$5:$Q$32,G718)=1,"OK","×"),
IF(AD718="NS本社",IF(COUNTIF(カレンダマスタ!$T$5:$T$32,G718)=1,"OK","×"),IF(COUNTIF(カレンダマスタ!$R$5:$R$32,G718)=1,"OK","×")))))</f>
        <v/>
      </c>
      <c r="BE718" s="126" t="str">
        <f>IF(AC718="社員","",IF(G718="","",IF(R718&lt;&gt;"","",IF(AF718="CS","OK",IF(VLOOKUP(E718,カレンダマスタ!$A$5:$D$381,4,FALSE)&gt;0,"",IF(OR(G718*24&gt;10.84,H718*24&lt;14.5)=TRUE,"×","OK"))))))</f>
        <v/>
      </c>
      <c r="BF718" s="126" t="str">
        <f t="shared" si="226"/>
        <v/>
      </c>
      <c r="BG718" s="126" t="str">
        <f t="shared" si="216"/>
        <v/>
      </c>
      <c r="BI718" s="130" t="str">
        <f t="shared" si="224"/>
        <v/>
      </c>
    </row>
    <row r="719" spans="2:61">
      <c r="B719" s="111"/>
      <c r="C719" s="536"/>
      <c r="D719" s="128"/>
      <c r="E719" s="214"/>
      <c r="F719" s="128"/>
      <c r="G719" s="588"/>
      <c r="H719" s="588"/>
      <c r="I719" s="131"/>
      <c r="J719" s="139"/>
      <c r="K719" s="131"/>
      <c r="L719" s="132"/>
      <c r="M719" s="132"/>
      <c r="N719" s="141"/>
      <c r="O719" s="139"/>
      <c r="P719" s="139"/>
      <c r="Q719" s="139"/>
      <c r="R719" s="133"/>
      <c r="S719" s="134"/>
      <c r="T719" s="434" t="str">
        <f t="shared" si="218"/>
        <v/>
      </c>
      <c r="U719" s="429"/>
      <c r="V719" s="429" t="str">
        <f t="shared" si="219"/>
        <v/>
      </c>
      <c r="W719" s="298"/>
      <c r="X719" s="129" t="str">
        <f t="shared" si="225"/>
        <v/>
      </c>
      <c r="Y719" s="129" t="str">
        <f t="shared" si="220"/>
        <v/>
      </c>
      <c r="Z719" s="129" t="str">
        <f t="shared" si="221"/>
        <v/>
      </c>
      <c r="AA719" s="133" t="str">
        <f t="shared" si="228"/>
        <v/>
      </c>
      <c r="AC719" s="186" t="str">
        <f>AC686</f>
        <v>社員</v>
      </c>
      <c r="AD719" s="187">
        <f>AD686</f>
        <v>0</v>
      </c>
      <c r="AE719" s="187">
        <f>AE686</f>
        <v>0</v>
      </c>
      <c r="AF719" s="187" t="str">
        <f>AF686</f>
        <v>CS</v>
      </c>
      <c r="AG719" s="204">
        <f t="shared" si="222"/>
        <v>0</v>
      </c>
      <c r="AI719" s="160" t="str">
        <f>IF(月報!G719&lt;&gt;"",月報!G719,"")</f>
        <v/>
      </c>
      <c r="AJ719" s="126" t="str">
        <f>IF(月報!W719&lt;&gt;"",月報!W719*24,"")</f>
        <v/>
      </c>
      <c r="AK719" s="126" t="str">
        <f>IF(月報!P719&lt;&gt;"",月報!P719,"")</f>
        <v/>
      </c>
      <c r="AL719" s="126" t="str">
        <f>IF(月報!Q719&lt;&gt;"",IF(月報!Q719="平日残","",月報!Q719),"")</f>
        <v/>
      </c>
      <c r="AM719" s="126"/>
      <c r="AN719" s="126" t="str">
        <f t="shared" si="227"/>
        <v/>
      </c>
      <c r="AO719" s="126" t="str">
        <f>IF($E719="","",VLOOKUP($E719,カレンダマスタ!$A$5:$E$381,5,FALSE))</f>
        <v/>
      </c>
      <c r="AQ719" s="196" t="str">
        <f>IF(G719="","",IF(VLOOKUP(E719,カレンダマスタ!$A$5:$D$381,4,FALSE)=0,"",1))</f>
        <v/>
      </c>
      <c r="AR719" s="136" t="str">
        <f>IF($G719="","",IF($AD719="NSTC",INDEX(カレンダマスタ!$I$26:$O$31,MATCH($G719,カレンダマスタ!$H$26:$H$31,1),MATCH($H719,カレンダマスタ!$I$25:$O$25,1)),
IF($AD719="CS本社",INDEX(カレンダマスタ!$I$36:$O$41,MATCH($G719,カレンダマスタ!$H$36:$H$41,1),MATCH($H719,カレンダマスタ!$I$35:$O$35,1)),
IF($AD719="NS本社",INDEX(カレンダマスタ!$I$94:$O$99,MATCH($G719,カレンダマスタ!$H$95:$H$100,1),MATCH($H719,カレンダマスタ!$I$93:$O$93,1)),
IF($AD719="ODC",INDEX(カレンダマスタ!$I$46:$O$51,MATCH($G719,カレンダマスタ!$H$46:$H$51,1),MATCH($H719,カレンダマスタ!$I$45:$O$45,1)),
IF($AD719="NS東京TC",INDEX(カレンダマスタ!$I$56:$O$61,MATCH($G719,カレンダマスタ!$H$56:$H$61,1),MATCH($H719,カレンダマスタ!$I$55:$O$55,1)),""))))))</f>
        <v/>
      </c>
      <c r="AS719" s="126" t="str">
        <f t="shared" si="223"/>
        <v/>
      </c>
      <c r="AU719" s="137" t="str">
        <f>IF(E719="","",VLOOKUP($E719,カレンダマスタ!$A$4:$E$381,4,FALSE))</f>
        <v/>
      </c>
      <c r="AV719" s="137" t="str">
        <f t="shared" si="229"/>
        <v/>
      </c>
      <c r="AW719" s="137" t="str">
        <f t="shared" si="230"/>
        <v/>
      </c>
      <c r="AX719" s="138" t="str">
        <f t="shared" si="231"/>
        <v/>
      </c>
      <c r="AY719" s="138" t="str">
        <f t="shared" si="232"/>
        <v/>
      </c>
      <c r="AZ719" s="130" t="str">
        <f>IF(AX719&amp;AW719="勤怠未設定","×",IF(AV719="勤怠修正","×",IF(AC719="外注","",IF(AA719="",IF(AY719&lt;&gt;"","×",""),IF(VLOOKUP(AA719,カレンダマスタ!$H$66:$I$83,2,FALSE)&lt;&gt;AY719,"×","OK")))))</f>
        <v/>
      </c>
      <c r="BC719" s="137" t="str">
        <f>IF(E719="","",VLOOKUP($E719,カレンダマスタ!$A$4:$E$381,4,FALSE))</f>
        <v/>
      </c>
      <c r="BD719" s="126" t="str">
        <f>IF(AC719="社員","",IF(AG719=0,"",IF(AD719="NSTC",IF(COUNTIF(カレンダマスタ!$Q$5:$Q$32,G719)=1,"OK","×"),
IF(AD719="NS本社",IF(COUNTIF(カレンダマスタ!$T$5:$T$32,G719)=1,"OK","×"),IF(COUNTIF(カレンダマスタ!$R$5:$R$32,G719)=1,"OK","×")))))</f>
        <v/>
      </c>
      <c r="BE719" s="126" t="str">
        <f>IF(AC719="社員","",IF(G719="","",IF(R719&lt;&gt;"","",IF(AF719="CS","OK",IF(VLOOKUP(E719,カレンダマスタ!$A$5:$D$381,4,FALSE)&gt;0,"",IF(OR(G719*24&gt;10.84,H719*24&lt;14.5)=TRUE,"×","OK"))))))</f>
        <v/>
      </c>
      <c r="BF719" s="126" t="str">
        <f t="shared" si="226"/>
        <v/>
      </c>
      <c r="BG719" s="126" t="str">
        <f t="shared" si="216"/>
        <v/>
      </c>
      <c r="BI719" s="130" t="str">
        <f t="shared" si="224"/>
        <v/>
      </c>
    </row>
    <row r="720" spans="2:61" ht="13.8" thickBot="1">
      <c r="B720" s="161"/>
      <c r="C720" s="538"/>
      <c r="D720" s="162"/>
      <c r="E720" s="215"/>
      <c r="F720" s="162"/>
      <c r="G720" s="590"/>
      <c r="H720" s="590"/>
      <c r="I720" s="164"/>
      <c r="J720" s="165"/>
      <c r="K720" s="164"/>
      <c r="L720" s="166"/>
      <c r="M720" s="166"/>
      <c r="N720" s="167"/>
      <c r="O720" s="165"/>
      <c r="P720" s="165"/>
      <c r="Q720" s="165"/>
      <c r="R720" s="168"/>
      <c r="S720" s="169"/>
      <c r="T720" s="436" t="str">
        <f t="shared" si="218"/>
        <v/>
      </c>
      <c r="U720" s="432"/>
      <c r="V720" s="432" t="str">
        <f t="shared" si="219"/>
        <v/>
      </c>
      <c r="W720" s="298"/>
      <c r="X720" s="165" t="str">
        <f t="shared" si="225"/>
        <v/>
      </c>
      <c r="Y720" s="165" t="str">
        <f t="shared" si="220"/>
        <v/>
      </c>
      <c r="Z720" s="165" t="str">
        <f t="shared" si="221"/>
        <v/>
      </c>
      <c r="AA720" s="168" t="str">
        <f t="shared" si="228"/>
        <v/>
      </c>
      <c r="AC720" s="192" t="str">
        <f>AC686</f>
        <v>社員</v>
      </c>
      <c r="AD720" s="193">
        <f>AD686</f>
        <v>0</v>
      </c>
      <c r="AE720" s="193">
        <f>AE686</f>
        <v>0</v>
      </c>
      <c r="AF720" s="193" t="str">
        <f>AF686</f>
        <v>CS</v>
      </c>
      <c r="AG720" s="207">
        <f t="shared" si="222"/>
        <v>0</v>
      </c>
      <c r="AI720" s="170" t="str">
        <f>IF(月報!G720&lt;&gt;"",月報!G720,"")</f>
        <v/>
      </c>
      <c r="AJ720" s="171" t="str">
        <f>IF(月報!W720&lt;&gt;"",月報!W720*24,"")</f>
        <v/>
      </c>
      <c r="AK720" s="171" t="str">
        <f>IF(月報!P720&lt;&gt;"",月報!P720,"")</f>
        <v/>
      </c>
      <c r="AL720" s="171" t="str">
        <f>IF(月報!Q720&lt;&gt;"",IF(月報!Q720="平日残","",月報!Q720),"")</f>
        <v/>
      </c>
      <c r="AM720" s="171"/>
      <c r="AN720" s="171" t="str">
        <f t="shared" si="227"/>
        <v/>
      </c>
      <c r="AO720" s="171" t="str">
        <f>IF($E720="","",VLOOKUP($E720,カレンダマスタ!$A$5:$E$381,5,FALSE))</f>
        <v/>
      </c>
      <c r="AQ720" s="198" t="str">
        <f>IF(G720="","",IF(VLOOKUP(E720,カレンダマスタ!$A$5:$D$381,4,FALSE)=0,"",1))</f>
        <v/>
      </c>
      <c r="AR720" s="172" t="str">
        <f>IF($G720="","",IF($AD720="NSTC",INDEX(カレンダマスタ!$I$26:$O$31,MATCH($G720,カレンダマスタ!$H$26:$H$31,1),MATCH($H720,カレンダマスタ!$I$25:$O$25,1)),
IF($AD720="CS本社",INDEX(カレンダマスタ!$I$36:$O$41,MATCH($G720,カレンダマスタ!$H$36:$H$41,1),MATCH($H720,カレンダマスタ!$I$35:$O$35,1)),
IF($AD720="NS本社",INDEX(カレンダマスタ!$I$94:$O$99,MATCH($G720,カレンダマスタ!$H$95:$H$100,1),MATCH($H720,カレンダマスタ!$I$93:$O$93,1)),
IF($AD720="ODC",INDEX(カレンダマスタ!$I$46:$O$51,MATCH($G720,カレンダマスタ!$H$46:$H$51,1),MATCH($H720,カレンダマスタ!$I$45:$O$45,1)),
IF($AD720="NS東京TC",INDEX(カレンダマスタ!$I$56:$O$61,MATCH($G720,カレンダマスタ!$H$56:$H$61,1),MATCH($H720,カレンダマスタ!$I$55:$O$55,1)),""))))))</f>
        <v/>
      </c>
      <c r="AS720" s="171" t="str">
        <f t="shared" si="223"/>
        <v/>
      </c>
      <c r="AU720" s="173" t="str">
        <f>IF(E720="","",VLOOKUP($E720,カレンダマスタ!$A$4:$E$381,4,FALSE))</f>
        <v/>
      </c>
      <c r="AV720" s="173" t="str">
        <f t="shared" si="229"/>
        <v/>
      </c>
      <c r="AW720" s="173" t="str">
        <f t="shared" si="230"/>
        <v/>
      </c>
      <c r="AX720" s="174" t="str">
        <f t="shared" si="231"/>
        <v/>
      </c>
      <c r="AY720" s="174" t="str">
        <f t="shared" si="232"/>
        <v/>
      </c>
      <c r="AZ720" s="175" t="str">
        <f>IF(AX720&amp;AW720="勤怠未設定","×",IF(AV720="勤怠修正","×",IF(AC720="外注","",IF(AA720="",IF(AY720&lt;&gt;"","×",""),IF(VLOOKUP(AA720,カレンダマスタ!$H$66:$I$83,2,FALSE)&lt;&gt;AY720,"×","OK")))))</f>
        <v/>
      </c>
      <c r="BC720" s="173" t="str">
        <f>IF(E720="","",VLOOKUP($E720,カレンダマスタ!$A$4:$E$381,4,FALSE))</f>
        <v/>
      </c>
      <c r="BD720" s="171" t="str">
        <f>IF(AC720="社員","",IF(AG720=0,"",IF(AD720="NSTC",IF(COUNTIF(カレンダマスタ!$Q$5:$Q$32,G720)=1,"OK","×"),
IF(AD720="NS本社",IF(COUNTIF(カレンダマスタ!$T$5:$T$32,G720)=1,"OK","×"),IF(COUNTIF(カレンダマスタ!$R$5:$R$32,G720)=1,"OK","×")))))</f>
        <v/>
      </c>
      <c r="BE720" s="171" t="str">
        <f>IF(AC720="社員","",IF(G720="","",IF(R720&lt;&gt;"","",IF(AF720="CS","OK",IF(VLOOKUP(E720,カレンダマスタ!$A$5:$D$381,4,FALSE)&gt;0,"",IF(OR(G720*24&gt;10.84,H720*24&lt;14.5)=TRUE,"×","OK"))))))</f>
        <v/>
      </c>
      <c r="BF720" s="171" t="str">
        <f t="shared" si="226"/>
        <v/>
      </c>
      <c r="BG720" s="171" t="str">
        <f t="shared" si="216"/>
        <v/>
      </c>
      <c r="BI720" s="175" t="str">
        <f t="shared" si="224"/>
        <v/>
      </c>
    </row>
    <row r="721" spans="2:61">
      <c r="B721" s="323"/>
      <c r="C721" s="539"/>
      <c r="D721" s="324"/>
      <c r="E721" s="325"/>
      <c r="F721" s="324"/>
      <c r="G721" s="591"/>
      <c r="H721" s="591"/>
      <c r="I721" s="339"/>
      <c r="J721" s="320"/>
      <c r="K721" s="319"/>
      <c r="L721" s="320"/>
      <c r="M721" s="320"/>
      <c r="N721" s="320"/>
      <c r="O721" s="340"/>
      <c r="P721" s="340"/>
      <c r="Q721" s="340"/>
      <c r="R721" s="327"/>
      <c r="S721" s="328"/>
      <c r="T721" s="341"/>
      <c r="U721" s="342"/>
      <c r="V721" s="342"/>
      <c r="W721" s="298"/>
      <c r="X721" s="326"/>
      <c r="Y721" s="326"/>
      <c r="Z721" s="326"/>
      <c r="AA721" s="327" t="str">
        <f t="shared" si="228"/>
        <v/>
      </c>
      <c r="AC721" s="541"/>
      <c r="AD721" s="542"/>
      <c r="AE721" s="542"/>
      <c r="AF721" s="542"/>
      <c r="AG721" s="543"/>
      <c r="AI721" s="348" t="str">
        <f>IF(月報!G721&lt;&gt;"",月報!G721,"")</f>
        <v/>
      </c>
      <c r="AJ721" s="349" t="str">
        <f>IF(月報!W721&lt;&gt;"",月報!W721*24,"")</f>
        <v/>
      </c>
      <c r="AK721" s="349" t="str">
        <f>IF(月報!P721&lt;&gt;"",月報!P721,"")</f>
        <v/>
      </c>
      <c r="AL721" s="349" t="str">
        <f>IF(月報!Q721&lt;&gt;"",IF(月報!Q721="平日残","",月報!Q721),"")</f>
        <v/>
      </c>
      <c r="AM721" s="349"/>
      <c r="AN721" s="349" t="str">
        <f t="shared" si="227"/>
        <v/>
      </c>
      <c r="AO721" s="349" t="str">
        <f>IF($E721="","",VLOOKUP($E721,カレンダマスタ!$A$5:$E$381,5,FALSE))</f>
        <v/>
      </c>
      <c r="AQ721" s="351"/>
      <c r="AR721" s="352"/>
      <c r="AS721" s="349"/>
      <c r="AU721" s="355"/>
      <c r="AV721" s="355" t="str">
        <f t="shared" si="229"/>
        <v/>
      </c>
      <c r="AW721" s="355" t="str">
        <f t="shared" si="230"/>
        <v/>
      </c>
      <c r="AX721" s="356" t="str">
        <f t="shared" si="231"/>
        <v/>
      </c>
      <c r="AY721" s="356" t="str">
        <f t="shared" si="232"/>
        <v/>
      </c>
      <c r="AZ721" s="357" t="str">
        <f>IF(AX721&amp;AW721="勤怠未設定","×",IF(AV721="勤怠修正","×",IF(AC721="外注","",IF(AA721="",IF(AY721&lt;&gt;"","×",""),IF(VLOOKUP(AA721,カレンダマスタ!$H$66:$I$83,2,FALSE)&lt;&gt;AY721,"×","OK")))))</f>
        <v/>
      </c>
      <c r="BC721" s="355"/>
      <c r="BD721" s="349"/>
      <c r="BE721" s="349"/>
      <c r="BF721" s="349" t="str">
        <f t="shared" si="226"/>
        <v/>
      </c>
      <c r="BG721" s="349"/>
      <c r="BI721" s="357" t="str">
        <f t="shared" ref="BI721:BI730" si="233">IF(OR(AO721="×",AS721="×",AZ721="×",BD721="×",BE721="×",BF721="TW未入力",BF721="週報未入力",BG721="×"),"×","")</f>
        <v/>
      </c>
    </row>
    <row r="722" spans="2:61">
      <c r="B722" s="323"/>
      <c r="C722" s="539"/>
      <c r="D722" s="324"/>
      <c r="E722" s="325"/>
      <c r="F722" s="324"/>
      <c r="G722" s="591"/>
      <c r="H722" s="591"/>
      <c r="I722" s="339"/>
      <c r="J722" s="320"/>
      <c r="K722" s="319"/>
      <c r="L722" s="320"/>
      <c r="M722" s="320"/>
      <c r="N722" s="320"/>
      <c r="O722" s="340"/>
      <c r="P722" s="340"/>
      <c r="Q722" s="340"/>
      <c r="R722" s="327"/>
      <c r="S722" s="328"/>
      <c r="T722" s="341"/>
      <c r="U722" s="342"/>
      <c r="V722" s="342"/>
      <c r="W722" s="298"/>
      <c r="X722" s="326"/>
      <c r="Y722" s="326"/>
      <c r="Z722" s="326"/>
      <c r="AA722" s="327" t="str">
        <f t="shared" si="228"/>
        <v/>
      </c>
      <c r="AC722" s="544"/>
      <c r="AD722" s="545"/>
      <c r="AE722" s="545"/>
      <c r="AF722" s="545"/>
      <c r="AG722" s="546"/>
      <c r="AI722" s="348" t="str">
        <f>IF(月報!G722&lt;&gt;"",月報!G722,"")</f>
        <v/>
      </c>
      <c r="AJ722" s="349" t="str">
        <f>IF(月報!W722&lt;&gt;"",月報!W722*24,"")</f>
        <v/>
      </c>
      <c r="AK722" s="349" t="str">
        <f>IF(月報!P722&lt;&gt;"",月報!P722,"")</f>
        <v/>
      </c>
      <c r="AL722" s="349" t="str">
        <f>IF(月報!Q722&lt;&gt;"",IF(月報!Q722="平日残","",月報!Q722),"")</f>
        <v/>
      </c>
      <c r="AM722" s="349"/>
      <c r="AN722" s="349" t="str">
        <f t="shared" si="227"/>
        <v/>
      </c>
      <c r="AO722" s="349" t="str">
        <f>IF($E722="","",VLOOKUP($E722,カレンダマスタ!$A$5:$E$381,5,FALSE))</f>
        <v/>
      </c>
      <c r="AQ722" s="351"/>
      <c r="AR722" s="352"/>
      <c r="AS722" s="349"/>
      <c r="AU722" s="355"/>
      <c r="AV722" s="355" t="str">
        <f t="shared" si="229"/>
        <v/>
      </c>
      <c r="AW722" s="355" t="str">
        <f t="shared" si="230"/>
        <v/>
      </c>
      <c r="AX722" s="356" t="str">
        <f t="shared" si="231"/>
        <v/>
      </c>
      <c r="AY722" s="356" t="str">
        <f t="shared" si="232"/>
        <v/>
      </c>
      <c r="AZ722" s="357" t="str">
        <f>IF(AX722&amp;AW722="勤怠未設定","×",IF(AV722="勤怠修正","×",IF(AC722="外注","",IF(AA722="",IF(AY722&lt;&gt;"","×",""),IF(VLOOKUP(AA722,カレンダマスタ!$H$66:$I$83,2,FALSE)&lt;&gt;AY722,"×","OK")))))</f>
        <v/>
      </c>
      <c r="BC722" s="355"/>
      <c r="BD722" s="349"/>
      <c r="BE722" s="349"/>
      <c r="BF722" s="349" t="str">
        <f t="shared" si="226"/>
        <v/>
      </c>
      <c r="BG722" s="349"/>
      <c r="BI722" s="357" t="str">
        <f t="shared" si="233"/>
        <v/>
      </c>
    </row>
    <row r="723" spans="2:61">
      <c r="B723" s="323"/>
      <c r="C723" s="539"/>
      <c r="D723" s="324"/>
      <c r="E723" s="325"/>
      <c r="F723" s="324"/>
      <c r="G723" s="591"/>
      <c r="H723" s="591"/>
      <c r="I723" s="339"/>
      <c r="J723" s="320"/>
      <c r="K723" s="319"/>
      <c r="L723" s="320"/>
      <c r="M723" s="320"/>
      <c r="N723" s="320"/>
      <c r="O723" s="340"/>
      <c r="P723" s="340"/>
      <c r="Q723" s="340"/>
      <c r="R723" s="327"/>
      <c r="S723" s="328"/>
      <c r="T723" s="341"/>
      <c r="U723" s="342"/>
      <c r="V723" s="342"/>
      <c r="W723" s="298"/>
      <c r="X723" s="326"/>
      <c r="Y723" s="326"/>
      <c r="Z723" s="326"/>
      <c r="AA723" s="327" t="str">
        <f t="shared" si="228"/>
        <v/>
      </c>
      <c r="AC723" s="544"/>
      <c r="AD723" s="545"/>
      <c r="AE723" s="545"/>
      <c r="AF723" s="545"/>
      <c r="AG723" s="546"/>
      <c r="AI723" s="348" t="str">
        <f>IF(月報!G723&lt;&gt;"",月報!G723,"")</f>
        <v/>
      </c>
      <c r="AJ723" s="349" t="str">
        <f>IF(月報!W723&lt;&gt;"",月報!W723*24,"")</f>
        <v/>
      </c>
      <c r="AK723" s="349" t="str">
        <f>IF(月報!P723&lt;&gt;"",月報!P723,"")</f>
        <v/>
      </c>
      <c r="AL723" s="349" t="str">
        <f>IF(月報!Q723&lt;&gt;"",IF(月報!Q723="平日残","",月報!Q723),"")</f>
        <v/>
      </c>
      <c r="AM723" s="349"/>
      <c r="AN723" s="349" t="str">
        <f t="shared" si="227"/>
        <v/>
      </c>
      <c r="AO723" s="349" t="str">
        <f>IF($E723="","",VLOOKUP($E723,カレンダマスタ!$A$5:$E$381,5,FALSE))</f>
        <v/>
      </c>
      <c r="AQ723" s="351"/>
      <c r="AR723" s="352"/>
      <c r="AS723" s="349"/>
      <c r="AU723" s="355"/>
      <c r="AV723" s="355" t="str">
        <f t="shared" si="229"/>
        <v/>
      </c>
      <c r="AW723" s="355" t="str">
        <f t="shared" si="230"/>
        <v/>
      </c>
      <c r="AX723" s="356" t="str">
        <f t="shared" si="231"/>
        <v/>
      </c>
      <c r="AY723" s="356" t="str">
        <f t="shared" si="232"/>
        <v/>
      </c>
      <c r="AZ723" s="357" t="str">
        <f>IF(AX723&amp;AW723="勤怠未設定","×",IF(AV723="勤怠修正","×",IF(AC723="外注","",IF(AA723="",IF(AY723&lt;&gt;"","×",""),IF(VLOOKUP(AA723,カレンダマスタ!$H$66:$I$83,2,FALSE)&lt;&gt;AY723,"×","OK")))))</f>
        <v/>
      </c>
      <c r="BC723" s="355"/>
      <c r="BD723" s="349"/>
      <c r="BE723" s="349"/>
      <c r="BF723" s="349" t="str">
        <f t="shared" si="226"/>
        <v/>
      </c>
      <c r="BG723" s="349"/>
      <c r="BI723" s="357" t="str">
        <f t="shared" si="233"/>
        <v/>
      </c>
    </row>
    <row r="724" spans="2:61">
      <c r="B724" s="323"/>
      <c r="C724" s="539"/>
      <c r="D724" s="324"/>
      <c r="E724" s="325"/>
      <c r="F724" s="324"/>
      <c r="G724" s="591"/>
      <c r="H724" s="591"/>
      <c r="I724" s="339"/>
      <c r="J724" s="320"/>
      <c r="K724" s="319"/>
      <c r="L724" s="320"/>
      <c r="M724" s="320"/>
      <c r="N724" s="320"/>
      <c r="O724" s="340"/>
      <c r="P724" s="340"/>
      <c r="Q724" s="340"/>
      <c r="R724" s="327"/>
      <c r="S724" s="328"/>
      <c r="T724" s="341"/>
      <c r="U724" s="342"/>
      <c r="V724" s="342"/>
      <c r="W724" s="298"/>
      <c r="X724" s="326"/>
      <c r="Y724" s="326"/>
      <c r="Z724" s="326"/>
      <c r="AA724" s="327" t="str">
        <f t="shared" si="228"/>
        <v/>
      </c>
      <c r="AC724" s="544"/>
      <c r="AD724" s="545"/>
      <c r="AE724" s="545"/>
      <c r="AF724" s="545"/>
      <c r="AG724" s="546"/>
      <c r="AI724" s="348" t="str">
        <f>IF(月報!G724&lt;&gt;"",月報!G724,"")</f>
        <v/>
      </c>
      <c r="AJ724" s="349" t="str">
        <f>IF(月報!W724&lt;&gt;"",月報!W724*24,"")</f>
        <v/>
      </c>
      <c r="AK724" s="349" t="str">
        <f>IF(月報!P724&lt;&gt;"",月報!P724,"")</f>
        <v/>
      </c>
      <c r="AL724" s="349" t="str">
        <f>IF(月報!Q724&lt;&gt;"",IF(月報!Q724="平日残","",月報!Q724),"")</f>
        <v/>
      </c>
      <c r="AM724" s="349"/>
      <c r="AN724" s="349" t="str">
        <f t="shared" si="227"/>
        <v/>
      </c>
      <c r="AO724" s="349" t="str">
        <f>IF($E724="","",VLOOKUP($E724,カレンダマスタ!$A$5:$E$381,5,FALSE))</f>
        <v/>
      </c>
      <c r="AQ724" s="351"/>
      <c r="AR724" s="352"/>
      <c r="AS724" s="349"/>
      <c r="AU724" s="355"/>
      <c r="AV724" s="355" t="str">
        <f t="shared" si="229"/>
        <v/>
      </c>
      <c r="AW724" s="355" t="str">
        <f t="shared" si="230"/>
        <v/>
      </c>
      <c r="AX724" s="356" t="str">
        <f t="shared" si="231"/>
        <v/>
      </c>
      <c r="AY724" s="356" t="str">
        <f t="shared" si="232"/>
        <v/>
      </c>
      <c r="AZ724" s="357" t="str">
        <f>IF(AX724&amp;AW724="勤怠未設定","×",IF(AV724="勤怠修正","×",IF(AC724="外注","",IF(AA724="",IF(AY724&lt;&gt;"","×",""),IF(VLOOKUP(AA724,カレンダマスタ!$H$66:$I$83,2,FALSE)&lt;&gt;AY724,"×","OK")))))</f>
        <v/>
      </c>
      <c r="BC724" s="355"/>
      <c r="BD724" s="349"/>
      <c r="BE724" s="349"/>
      <c r="BF724" s="349" t="str">
        <f t="shared" si="226"/>
        <v/>
      </c>
      <c r="BG724" s="349"/>
      <c r="BI724" s="357" t="str">
        <f t="shared" si="233"/>
        <v/>
      </c>
    </row>
    <row r="725" spans="2:61">
      <c r="B725" s="323"/>
      <c r="C725" s="539"/>
      <c r="D725" s="324"/>
      <c r="E725" s="325"/>
      <c r="F725" s="324"/>
      <c r="G725" s="591"/>
      <c r="H725" s="591"/>
      <c r="I725" s="339"/>
      <c r="J725" s="320"/>
      <c r="K725" s="319"/>
      <c r="L725" s="320"/>
      <c r="M725" s="320"/>
      <c r="N725" s="320"/>
      <c r="O725" s="340"/>
      <c r="P725" s="340"/>
      <c r="Q725" s="340"/>
      <c r="R725" s="327"/>
      <c r="S725" s="328"/>
      <c r="T725" s="341"/>
      <c r="U725" s="342"/>
      <c r="V725" s="342"/>
      <c r="W725" s="298"/>
      <c r="X725" s="326"/>
      <c r="Y725" s="326"/>
      <c r="Z725" s="326"/>
      <c r="AA725" s="327" t="str">
        <f t="shared" si="228"/>
        <v/>
      </c>
      <c r="AC725" s="544"/>
      <c r="AD725" s="545"/>
      <c r="AE725" s="545"/>
      <c r="AF725" s="545"/>
      <c r="AG725" s="546"/>
      <c r="AI725" s="348" t="str">
        <f>IF(月報!G725&lt;&gt;"",月報!G725,"")</f>
        <v/>
      </c>
      <c r="AJ725" s="349" t="str">
        <f>IF(月報!W725&lt;&gt;"",月報!W725*24,"")</f>
        <v/>
      </c>
      <c r="AK725" s="349" t="str">
        <f>IF(月報!P725&lt;&gt;"",月報!P725,"")</f>
        <v/>
      </c>
      <c r="AL725" s="349" t="str">
        <f>IF(月報!Q725&lt;&gt;"",IF(月報!Q725="平日残","",月報!Q725),"")</f>
        <v/>
      </c>
      <c r="AM725" s="349"/>
      <c r="AN725" s="349" t="str">
        <f t="shared" si="227"/>
        <v/>
      </c>
      <c r="AO725" s="349" t="str">
        <f>IF($E725="","",VLOOKUP($E725,カレンダマスタ!$A$5:$E$381,5,FALSE))</f>
        <v/>
      </c>
      <c r="AQ725" s="351"/>
      <c r="AR725" s="352"/>
      <c r="AS725" s="349"/>
      <c r="AU725" s="355"/>
      <c r="AV725" s="355" t="str">
        <f t="shared" si="229"/>
        <v/>
      </c>
      <c r="AW725" s="355" t="str">
        <f t="shared" si="230"/>
        <v/>
      </c>
      <c r="AX725" s="356" t="str">
        <f t="shared" si="231"/>
        <v/>
      </c>
      <c r="AY725" s="356" t="str">
        <f t="shared" si="232"/>
        <v/>
      </c>
      <c r="AZ725" s="357" t="str">
        <f>IF(AX725&amp;AW725="勤怠未設定","×",IF(AV725="勤怠修正","×",IF(AC725="外注","",IF(AA725="",IF(AY725&lt;&gt;"","×",""),IF(VLOOKUP(AA725,カレンダマスタ!$H$66:$I$83,2,FALSE)&lt;&gt;AY725,"×","OK")))))</f>
        <v/>
      </c>
      <c r="BC725" s="355"/>
      <c r="BD725" s="349"/>
      <c r="BE725" s="349"/>
      <c r="BF725" s="349" t="str">
        <f t="shared" si="226"/>
        <v/>
      </c>
      <c r="BG725" s="349"/>
      <c r="BI725" s="357" t="str">
        <f t="shared" si="233"/>
        <v/>
      </c>
    </row>
    <row r="726" spans="2:61">
      <c r="B726" s="323"/>
      <c r="C726" s="539"/>
      <c r="D726" s="324"/>
      <c r="E726" s="325"/>
      <c r="F726" s="324"/>
      <c r="G726" s="591"/>
      <c r="H726" s="591"/>
      <c r="I726" s="339"/>
      <c r="J726" s="320"/>
      <c r="K726" s="319"/>
      <c r="L726" s="320"/>
      <c r="M726" s="320"/>
      <c r="N726" s="320"/>
      <c r="O726" s="340"/>
      <c r="P726" s="340"/>
      <c r="Q726" s="340"/>
      <c r="R726" s="327"/>
      <c r="S726" s="328"/>
      <c r="T726" s="341"/>
      <c r="U726" s="342"/>
      <c r="V726" s="342"/>
      <c r="W726" s="298"/>
      <c r="X726" s="326"/>
      <c r="Y726" s="326"/>
      <c r="Z726" s="326"/>
      <c r="AA726" s="327" t="str">
        <f t="shared" si="228"/>
        <v/>
      </c>
      <c r="AC726" s="544"/>
      <c r="AD726" s="545"/>
      <c r="AE726" s="545"/>
      <c r="AF726" s="545"/>
      <c r="AG726" s="546"/>
      <c r="AI726" s="348" t="str">
        <f>IF(月報!G726&lt;&gt;"",月報!G726,"")</f>
        <v/>
      </c>
      <c r="AJ726" s="349" t="str">
        <f>IF(月報!W726&lt;&gt;"",月報!W726*24,"")</f>
        <v/>
      </c>
      <c r="AK726" s="349" t="str">
        <f>IF(月報!P726&lt;&gt;"",月報!P726,"")</f>
        <v/>
      </c>
      <c r="AL726" s="349" t="str">
        <f>IF(月報!Q726&lt;&gt;"",IF(月報!Q726="平日残","",月報!Q726),"")</f>
        <v/>
      </c>
      <c r="AM726" s="349"/>
      <c r="AN726" s="349" t="str">
        <f t="shared" si="227"/>
        <v/>
      </c>
      <c r="AO726" s="349" t="str">
        <f>IF($E726="","",VLOOKUP($E726,カレンダマスタ!$A$5:$E$381,5,FALSE))</f>
        <v/>
      </c>
      <c r="AQ726" s="351"/>
      <c r="AR726" s="352"/>
      <c r="AS726" s="349"/>
      <c r="AU726" s="355"/>
      <c r="AV726" s="355" t="str">
        <f t="shared" si="229"/>
        <v/>
      </c>
      <c r="AW726" s="355" t="str">
        <f t="shared" si="230"/>
        <v/>
      </c>
      <c r="AX726" s="356" t="str">
        <f t="shared" si="231"/>
        <v/>
      </c>
      <c r="AY726" s="356" t="str">
        <f t="shared" si="232"/>
        <v/>
      </c>
      <c r="AZ726" s="357" t="str">
        <f>IF(AX726&amp;AW726="勤怠未設定","×",IF(AV726="勤怠修正","×",IF(AC726="外注","",IF(AA726="",IF(AY726&lt;&gt;"","×",""),IF(VLOOKUP(AA726,カレンダマスタ!$H$66:$I$83,2,FALSE)&lt;&gt;AY726,"×","OK")))))</f>
        <v/>
      </c>
      <c r="BC726" s="355"/>
      <c r="BD726" s="349"/>
      <c r="BE726" s="349"/>
      <c r="BF726" s="349" t="str">
        <f t="shared" si="226"/>
        <v/>
      </c>
      <c r="BG726" s="349"/>
      <c r="BI726" s="357" t="str">
        <f t="shared" si="233"/>
        <v/>
      </c>
    </row>
    <row r="727" spans="2:61">
      <c r="B727" s="323"/>
      <c r="C727" s="539"/>
      <c r="D727" s="324"/>
      <c r="E727" s="325"/>
      <c r="F727" s="324"/>
      <c r="G727" s="591"/>
      <c r="H727" s="591"/>
      <c r="I727" s="339"/>
      <c r="J727" s="320"/>
      <c r="K727" s="319"/>
      <c r="L727" s="320"/>
      <c r="M727" s="320"/>
      <c r="N727" s="320"/>
      <c r="O727" s="340"/>
      <c r="P727" s="340"/>
      <c r="Q727" s="340"/>
      <c r="R727" s="327"/>
      <c r="S727" s="328"/>
      <c r="T727" s="341"/>
      <c r="U727" s="342"/>
      <c r="V727" s="342"/>
      <c r="W727" s="298"/>
      <c r="X727" s="326"/>
      <c r="Y727" s="326"/>
      <c r="Z727" s="326"/>
      <c r="AA727" s="327" t="str">
        <f t="shared" si="228"/>
        <v/>
      </c>
      <c r="AC727" s="544"/>
      <c r="AD727" s="545"/>
      <c r="AE727" s="545"/>
      <c r="AF727" s="545"/>
      <c r="AG727" s="546"/>
      <c r="AI727" s="348" t="str">
        <f>IF(月報!G727&lt;&gt;"",月報!G727,"")</f>
        <v/>
      </c>
      <c r="AJ727" s="349" t="str">
        <f>IF(月報!W727&lt;&gt;"",月報!W727*24,"")</f>
        <v/>
      </c>
      <c r="AK727" s="349" t="str">
        <f>IF(月報!P727&lt;&gt;"",月報!P727,"")</f>
        <v/>
      </c>
      <c r="AL727" s="349" t="str">
        <f>IF(月報!Q727&lt;&gt;"",IF(月報!Q727="平日残","",月報!Q727),"")</f>
        <v/>
      </c>
      <c r="AM727" s="349"/>
      <c r="AN727" s="349" t="str">
        <f t="shared" si="227"/>
        <v/>
      </c>
      <c r="AO727" s="349" t="str">
        <f>IF($E727="","",VLOOKUP($E727,カレンダマスタ!$A$5:$E$381,5,FALSE))</f>
        <v/>
      </c>
      <c r="AQ727" s="351"/>
      <c r="AR727" s="352"/>
      <c r="AS727" s="349"/>
      <c r="AU727" s="355"/>
      <c r="AV727" s="355" t="str">
        <f t="shared" si="229"/>
        <v/>
      </c>
      <c r="AW727" s="355" t="str">
        <f t="shared" si="230"/>
        <v/>
      </c>
      <c r="AX727" s="356" t="str">
        <f t="shared" si="231"/>
        <v/>
      </c>
      <c r="AY727" s="356" t="str">
        <f t="shared" si="232"/>
        <v/>
      </c>
      <c r="AZ727" s="357" t="str">
        <f>IF(AX727&amp;AW727="勤怠未設定","×",IF(AV727="勤怠修正","×",IF(AC727="外注","",IF(AA727="",IF(AY727&lt;&gt;"","×",""),IF(VLOOKUP(AA727,カレンダマスタ!$H$66:$I$83,2,FALSE)&lt;&gt;AY727,"×","OK")))))</f>
        <v/>
      </c>
      <c r="BC727" s="355"/>
      <c r="BD727" s="349"/>
      <c r="BE727" s="349"/>
      <c r="BF727" s="349" t="str">
        <f t="shared" si="226"/>
        <v/>
      </c>
      <c r="BG727" s="349"/>
      <c r="BI727" s="357" t="str">
        <f t="shared" si="233"/>
        <v/>
      </c>
    </row>
    <row r="728" spans="2:61">
      <c r="B728" s="323"/>
      <c r="C728" s="539"/>
      <c r="D728" s="324"/>
      <c r="E728" s="325"/>
      <c r="F728" s="324"/>
      <c r="G728" s="591"/>
      <c r="H728" s="591"/>
      <c r="I728" s="339"/>
      <c r="J728" s="320"/>
      <c r="K728" s="319"/>
      <c r="L728" s="320"/>
      <c r="M728" s="320"/>
      <c r="N728" s="320"/>
      <c r="O728" s="340"/>
      <c r="P728" s="340"/>
      <c r="Q728" s="340"/>
      <c r="R728" s="327"/>
      <c r="S728" s="328"/>
      <c r="T728" s="341"/>
      <c r="U728" s="342"/>
      <c r="V728" s="342"/>
      <c r="W728" s="298"/>
      <c r="X728" s="326"/>
      <c r="Y728" s="326"/>
      <c r="Z728" s="326"/>
      <c r="AA728" s="327" t="str">
        <f t="shared" si="228"/>
        <v/>
      </c>
      <c r="AC728" s="544"/>
      <c r="AD728" s="545"/>
      <c r="AE728" s="545"/>
      <c r="AF728" s="545"/>
      <c r="AG728" s="546"/>
      <c r="AI728" s="348" t="str">
        <f>IF(月報!G728&lt;&gt;"",月報!G728,"")</f>
        <v/>
      </c>
      <c r="AJ728" s="349" t="str">
        <f>IF(月報!W728&lt;&gt;"",月報!W728*24,"")</f>
        <v/>
      </c>
      <c r="AK728" s="349" t="str">
        <f>IF(月報!P728&lt;&gt;"",月報!P728,"")</f>
        <v/>
      </c>
      <c r="AL728" s="349" t="str">
        <f>IF(月報!Q728&lt;&gt;"",IF(月報!Q728="平日残","",月報!Q728),"")</f>
        <v/>
      </c>
      <c r="AM728" s="349"/>
      <c r="AN728" s="349" t="str">
        <f t="shared" si="227"/>
        <v/>
      </c>
      <c r="AO728" s="349" t="str">
        <f>IF($E728="","",VLOOKUP($E728,カレンダマスタ!$A$5:$E$381,5,FALSE))</f>
        <v/>
      </c>
      <c r="AQ728" s="351"/>
      <c r="AR728" s="352"/>
      <c r="AS728" s="349"/>
      <c r="AU728" s="355"/>
      <c r="AV728" s="355" t="str">
        <f t="shared" si="229"/>
        <v/>
      </c>
      <c r="AW728" s="355" t="str">
        <f t="shared" si="230"/>
        <v/>
      </c>
      <c r="AX728" s="356" t="str">
        <f t="shared" si="231"/>
        <v/>
      </c>
      <c r="AY728" s="356" t="str">
        <f t="shared" si="232"/>
        <v/>
      </c>
      <c r="AZ728" s="357" t="str">
        <f>IF(AX728&amp;AW728="勤怠未設定","×",IF(AV728="勤怠修正","×",IF(AC728="外注","",IF(AA728="",IF(AY728&lt;&gt;"","×",""),IF(VLOOKUP(AA728,カレンダマスタ!$H$66:$I$83,2,FALSE)&lt;&gt;AY728,"×","OK")))))</f>
        <v/>
      </c>
      <c r="BC728" s="355"/>
      <c r="BD728" s="349"/>
      <c r="BE728" s="349"/>
      <c r="BF728" s="349" t="str">
        <f t="shared" si="226"/>
        <v/>
      </c>
      <c r="BG728" s="349"/>
      <c r="BI728" s="357" t="str">
        <f t="shared" si="233"/>
        <v/>
      </c>
    </row>
    <row r="729" spans="2:61">
      <c r="B729" s="323"/>
      <c r="C729" s="539"/>
      <c r="D729" s="324"/>
      <c r="E729" s="325"/>
      <c r="F729" s="324"/>
      <c r="G729" s="591"/>
      <c r="H729" s="591"/>
      <c r="I729" s="339"/>
      <c r="J729" s="320"/>
      <c r="K729" s="319"/>
      <c r="L729" s="320"/>
      <c r="M729" s="320"/>
      <c r="N729" s="320"/>
      <c r="O729" s="340"/>
      <c r="P729" s="340"/>
      <c r="Q729" s="340"/>
      <c r="R729" s="327"/>
      <c r="S729" s="328"/>
      <c r="T729" s="341"/>
      <c r="U729" s="342"/>
      <c r="V729" s="342"/>
      <c r="W729" s="298"/>
      <c r="X729" s="326"/>
      <c r="Y729" s="326"/>
      <c r="Z729" s="326"/>
      <c r="AA729" s="327" t="str">
        <f t="shared" si="228"/>
        <v/>
      </c>
      <c r="AC729" s="544"/>
      <c r="AD729" s="545"/>
      <c r="AE729" s="545"/>
      <c r="AF729" s="545"/>
      <c r="AG729" s="546"/>
      <c r="AI729" s="348" t="str">
        <f>IF(月報!G729&lt;&gt;"",月報!G729,"")</f>
        <v/>
      </c>
      <c r="AJ729" s="349" t="str">
        <f>IF(月報!W729&lt;&gt;"",月報!W729*24,"")</f>
        <v/>
      </c>
      <c r="AK729" s="349" t="str">
        <f>IF(月報!P729&lt;&gt;"",月報!P729,"")</f>
        <v/>
      </c>
      <c r="AL729" s="349" t="str">
        <f>IF(月報!Q729&lt;&gt;"",IF(月報!Q729="平日残","",月報!Q729),"")</f>
        <v/>
      </c>
      <c r="AM729" s="349"/>
      <c r="AN729" s="349" t="str">
        <f t="shared" si="227"/>
        <v/>
      </c>
      <c r="AO729" s="349" t="str">
        <f>IF($E729="","",VLOOKUP($E729,カレンダマスタ!$A$5:$E$381,5,FALSE))</f>
        <v/>
      </c>
      <c r="AQ729" s="351"/>
      <c r="AR729" s="352"/>
      <c r="AS729" s="349"/>
      <c r="AU729" s="355"/>
      <c r="AV729" s="355" t="str">
        <f t="shared" si="229"/>
        <v/>
      </c>
      <c r="AW729" s="355" t="str">
        <f t="shared" si="230"/>
        <v/>
      </c>
      <c r="AX729" s="356" t="str">
        <f t="shared" si="231"/>
        <v/>
      </c>
      <c r="AY729" s="356" t="str">
        <f t="shared" si="232"/>
        <v/>
      </c>
      <c r="AZ729" s="357" t="str">
        <f>IF(AX729&amp;AW729="勤怠未設定","×",IF(AV729="勤怠修正","×",IF(AC729="外注","",IF(AA729="",IF(AY729&lt;&gt;"","×",""),IF(VLOOKUP(AA729,カレンダマスタ!$H$66:$I$83,2,FALSE)&lt;&gt;AY729,"×","OK")))))</f>
        <v/>
      </c>
      <c r="BC729" s="355"/>
      <c r="BD729" s="349"/>
      <c r="BE729" s="349"/>
      <c r="BF729" s="349" t="str">
        <f t="shared" si="226"/>
        <v/>
      </c>
      <c r="BG729" s="349"/>
      <c r="BI729" s="357" t="str">
        <f t="shared" si="233"/>
        <v/>
      </c>
    </row>
    <row r="730" spans="2:61" ht="13.8" thickBot="1">
      <c r="B730" s="329"/>
      <c r="C730" s="540"/>
      <c r="D730" s="330"/>
      <c r="E730" s="331"/>
      <c r="F730" s="330"/>
      <c r="G730" s="592"/>
      <c r="H730" s="592"/>
      <c r="I730" s="343"/>
      <c r="J730" s="322"/>
      <c r="K730" s="321"/>
      <c r="L730" s="322"/>
      <c r="M730" s="322"/>
      <c r="N730" s="322"/>
      <c r="O730" s="344"/>
      <c r="P730" s="344"/>
      <c r="Q730" s="344"/>
      <c r="R730" s="333"/>
      <c r="S730" s="334"/>
      <c r="T730" s="345"/>
      <c r="U730" s="346"/>
      <c r="V730" s="346"/>
      <c r="W730" s="298"/>
      <c r="X730" s="332"/>
      <c r="Y730" s="332"/>
      <c r="Z730" s="332"/>
      <c r="AA730" s="333" t="str">
        <f t="shared" si="228"/>
        <v/>
      </c>
      <c r="AC730" s="547"/>
      <c r="AD730" s="548"/>
      <c r="AE730" s="548"/>
      <c r="AF730" s="548"/>
      <c r="AG730" s="549"/>
      <c r="AI730" s="348" t="str">
        <f>IF(月報!G730&lt;&gt;"",月報!G730,"")</f>
        <v/>
      </c>
      <c r="AJ730" s="350" t="str">
        <f>IF(月報!W730&lt;&gt;"",月報!W730*24,"")</f>
        <v/>
      </c>
      <c r="AK730" s="350" t="str">
        <f>IF(月報!P730&lt;&gt;"",月報!P730,"")</f>
        <v/>
      </c>
      <c r="AL730" s="350" t="str">
        <f>IF(月報!Q730&lt;&gt;"",IF(月報!Q730="平日残","",月報!Q730),"")</f>
        <v/>
      </c>
      <c r="AM730" s="350"/>
      <c r="AN730" s="350" t="str">
        <f t="shared" si="227"/>
        <v/>
      </c>
      <c r="AO730" s="350" t="str">
        <f>IF($E730="","",VLOOKUP($E730,カレンダマスタ!$A$5:$E$381,5,FALSE))</f>
        <v/>
      </c>
      <c r="AP730" s="347"/>
      <c r="AQ730" s="353"/>
      <c r="AR730" s="354"/>
      <c r="AS730" s="350"/>
      <c r="AT730" s="347"/>
      <c r="AU730" s="358"/>
      <c r="AV730" s="358" t="str">
        <f t="shared" si="229"/>
        <v/>
      </c>
      <c r="AW730" s="358" t="str">
        <f t="shared" si="230"/>
        <v/>
      </c>
      <c r="AX730" s="359" t="str">
        <f t="shared" si="231"/>
        <v/>
      </c>
      <c r="AY730" s="359" t="str">
        <f t="shared" si="232"/>
        <v/>
      </c>
      <c r="AZ730" s="360" t="str">
        <f>IF(AX730&amp;AW730="勤怠未設定","×",IF(AV730="勤怠修正","×",IF(AC730="外注","",IF(AA730="",IF(AY730&lt;&gt;"","×",""),IF(VLOOKUP(AA730,カレンダマスタ!$H$66:$I$83,2,FALSE)&lt;&gt;AY730,"×","OK")))))</f>
        <v/>
      </c>
      <c r="BC730" s="358"/>
      <c r="BD730" s="350"/>
      <c r="BE730" s="350"/>
      <c r="BF730" s="350" t="str">
        <f t="shared" si="226"/>
        <v/>
      </c>
      <c r="BG730" s="350"/>
      <c r="BI730" s="360" t="str">
        <f t="shared" si="233"/>
        <v/>
      </c>
    </row>
    <row r="731" spans="2:61">
      <c r="B731" s="176">
        <f>B686+1</f>
        <v>17</v>
      </c>
      <c r="C731" s="535">
        <v>391160</v>
      </c>
      <c r="D731" s="112" t="s">
        <v>567</v>
      </c>
      <c r="E731" s="582">
        <v>45403</v>
      </c>
      <c r="F731" s="112" t="s">
        <v>370</v>
      </c>
      <c r="G731" s="587"/>
      <c r="H731" s="587"/>
      <c r="I731" s="114"/>
      <c r="J731" s="118"/>
      <c r="K731" s="115"/>
      <c r="L731" s="116"/>
      <c r="M731" s="116"/>
      <c r="N731" s="117"/>
      <c r="O731" s="118"/>
      <c r="P731" s="118"/>
      <c r="Q731" s="118"/>
      <c r="R731" s="119"/>
      <c r="S731" s="120"/>
      <c r="T731" s="433"/>
      <c r="U731" s="428">
        <f>SUM(T731:T737)</f>
        <v>0</v>
      </c>
      <c r="V731" s="428" t="str">
        <f t="shared" ref="V731:V765" si="234">IF(AC731="外注",IF(AND(BC731&lt;1,ROUND((H731*24),1)=13),"外注2半",IF(AND(BC731&lt;1,ROUND((G731*24),1)=13.7),"外注1半",IF(AND(BC731&lt;1,G731=""),"外注休暇",""))),"")</f>
        <v/>
      </c>
      <c r="W731" s="298"/>
      <c r="X731" s="113" t="str">
        <f>IF(O731&lt;&gt;"",O731/24,"")</f>
        <v/>
      </c>
      <c r="Y731" s="113" t="str">
        <f t="shared" ref="Y731:Y765" si="235">IF(P731&lt;&gt;"",P731/24,"")</f>
        <v/>
      </c>
      <c r="Z731" s="113" t="str">
        <f t="shared" ref="Z731:Z765" si="236">IF(Q731&lt;&gt;"",Q731/24,"")</f>
        <v/>
      </c>
      <c r="AA731" s="119" t="str">
        <f t="shared" si="228"/>
        <v/>
      </c>
      <c r="AC731" s="183" t="str">
        <f>IF(C731&lt;&gt;"",VLOOKUP(C731,設定シート!$D$10:$N$109,11,FALSE),"")</f>
        <v>社員</v>
      </c>
      <c r="AD731" s="184">
        <f>IF(C731&lt;&gt;"",VLOOKUP(C731,設定シート!$D$10:$H$109,5,FALSE),"")</f>
        <v>0</v>
      </c>
      <c r="AE731" s="185">
        <f>IF(C731&lt;&gt;"",VLOOKUP(C731,設定シート!$D$10:$L$109,9,FALSE),"")</f>
        <v>0</v>
      </c>
      <c r="AF731" s="184" t="str">
        <f>IF($AD731="","",IF(LEFT($AD731,2)="NS","NS","CS"))</f>
        <v>CS</v>
      </c>
      <c r="AG731" s="203">
        <f t="shared" ref="AG731:AG765" si="237">IF(OR(R731="有給休暇",G731=""),0,IF(AQ731=1,0,1))</f>
        <v>0</v>
      </c>
      <c r="AI731" s="121" t="str">
        <f>IF(月報!G731&lt;&gt;"",月報!G731,"")</f>
        <v/>
      </c>
      <c r="AJ731" s="122" t="str">
        <f>IF(月報!W731&lt;&gt;"",月報!W731*24,"")</f>
        <v/>
      </c>
      <c r="AK731" s="122" t="str">
        <f>IF(月報!P731&lt;&gt;"",月報!P731,"")</f>
        <v/>
      </c>
      <c r="AL731" s="122" t="str">
        <f>IF(月報!Q731&lt;&gt;"",IF(月報!Q731="平日残","",月報!Q731),"")</f>
        <v/>
      </c>
      <c r="AM731" s="122"/>
      <c r="AN731" s="122" t="e">
        <f t="shared" si="227"/>
        <v>#N/A</v>
      </c>
      <c r="AO731" s="122" t="e">
        <f>IF($E731="","",VLOOKUP($E731,カレンダマスタ!$A$5:$E$381,5,FALSE))</f>
        <v>#N/A</v>
      </c>
      <c r="AQ731" s="195" t="str">
        <f>IF(G731="","",IF(VLOOKUP(E731,カレンダマスタ!$A$5:$D$381,4,FALSE)=0,"",1))</f>
        <v/>
      </c>
      <c r="AR731" s="123" t="str">
        <f>IF($G731="","",IF($AD731="NSTC",INDEX(カレンダマスタ!$I$26:$O$31,MATCH($G731,カレンダマスタ!$H$26:$H$31,1),MATCH($H731,カレンダマスタ!$I$25:$O$25,1)),
IF($AD731="CS本社",INDEX(カレンダマスタ!$I$36:$O$41,MATCH($G731,カレンダマスタ!$H$36:$H$41,1),MATCH($H731,カレンダマスタ!$I$35:$O$35,1)),
IF($AD731="NS本社",INDEX(カレンダマスタ!$I$94:$O$99,MATCH($G731,カレンダマスタ!$H$95:$H$100,1),MATCH($H731,カレンダマスタ!$I$93:$O$93,1)),
IF($AD731="ODC",INDEX(カレンダマスタ!$I$46:$O$51,MATCH($G731,カレンダマスタ!$H$46:$H$51,1),MATCH($H731,カレンダマスタ!$I$45:$O$45,1)),
IF($AD731="NS東京TC",INDEX(カレンダマスタ!$I$56:$O$61,MATCH($G731,カレンダマスタ!$H$56:$H$61,1),MATCH($H731,カレンダマスタ!$I$55:$O$55,1)),""))))))</f>
        <v/>
      </c>
      <c r="AS731" s="122" t="str">
        <f t="shared" ref="AS731:AS765" si="238">IF(AC731="社員","",IF(R731="有給休暇","",IF(AND(AF731="CS",AQ731=1)=TRUE,"OK",IF(AR731&lt;&gt;"",IF(TIMEVALUE(MID(I731,1,10))=AR731,"OK","×"),""))))</f>
        <v/>
      </c>
      <c r="AU731" s="124" t="e">
        <f>IF(E731="","",VLOOKUP($E731,カレンダマスタ!$A$4:$E$381,4,FALSE))</f>
        <v>#N/A</v>
      </c>
      <c r="AV731" s="124" t="str">
        <f t="shared" si="229"/>
        <v/>
      </c>
      <c r="AW731" s="124" t="str">
        <f t="shared" si="230"/>
        <v/>
      </c>
      <c r="AX731" s="125" t="e">
        <f t="shared" si="231"/>
        <v>#N/A</v>
      </c>
      <c r="AY731" s="125" t="str">
        <f t="shared" si="232"/>
        <v/>
      </c>
      <c r="AZ731" s="114" t="e">
        <f>IF(AX731&amp;AW731="勤怠未設定","×",IF(AV731="勤怠修正","×",IF(AC731="外注","",IF(AA731="",IF(AY731&lt;&gt;"","×",""),IF(VLOOKUP(AA731,カレンダマスタ!$H$66:$I$83,2,FALSE)&lt;&gt;AY731,"×","OK")))))</f>
        <v>#N/A</v>
      </c>
      <c r="BC731" s="124" t="e">
        <f>IF(E731="","",VLOOKUP($E731,カレンダマスタ!$A$4:$E$381,4,FALSE))</f>
        <v>#N/A</v>
      </c>
      <c r="BD731" s="122" t="str">
        <f>IF(AC731="社員","",IF(AG731=0,"",IF(AD731="NSTC",IF(COUNTIF(カレンダマスタ!$Q$5:$Q$32,G731)=1,"OK","×"),
IF(AD731="NS本社",IF(COUNTIF(カレンダマスタ!$T$5:$T$32,G731)=1,"OK","×"),IF(COUNTIF(カレンダマスタ!$R$5:$R$32,G731)=1,"OK","×")))))</f>
        <v/>
      </c>
      <c r="BE731" s="122" t="str">
        <f>IF(AC731="社員","",IF(G731="","",IF(R731&lt;&gt;"","",IF(AF731="CS","OK",IF(VLOOKUP(E731,カレンダマスタ!$A$5:$D$381,4,FALSE)&gt;0,"",IF(OR(G731*24&gt;10.84,H731*24&lt;14.5)=TRUE,"×","OK"))))))</f>
        <v/>
      </c>
      <c r="BF731" s="122" t="str">
        <f t="shared" si="226"/>
        <v/>
      </c>
      <c r="BG731" s="127" t="str">
        <f t="shared" ref="BG731:BG794" si="239">IF(AE731="派遣","",IF(G731="","",IF(R731="有給休暇","",IF(S731="","×","OK"))))</f>
        <v/>
      </c>
      <c r="BI731" s="114" t="e">
        <f t="shared" ref="BI731:BI765" si="240">IF(OR(AO731="×",AS731="×",AZ731="×",BE731="×",BF731="TW未入力",BF731="週報未入力",BG731="×"),"×","")</f>
        <v>#N/A</v>
      </c>
    </row>
    <row r="732" spans="2:61">
      <c r="B732" s="111"/>
      <c r="C732" s="536">
        <v>391160</v>
      </c>
      <c r="D732" s="128" t="s">
        <v>567</v>
      </c>
      <c r="E732" s="583">
        <v>45404</v>
      </c>
      <c r="F732" s="128" t="s">
        <v>201</v>
      </c>
      <c r="G732" s="588">
        <v>0.375</v>
      </c>
      <c r="H732" s="588">
        <v>0.79166666666666663</v>
      </c>
      <c r="I732" s="130" t="s">
        <v>200</v>
      </c>
      <c r="J732" s="139">
        <v>9</v>
      </c>
      <c r="K732" s="131"/>
      <c r="L732" s="132"/>
      <c r="M732" s="132"/>
      <c r="N732" s="141"/>
      <c r="O732" s="139">
        <v>8</v>
      </c>
      <c r="P732" s="139">
        <v>1</v>
      </c>
      <c r="Q732" s="139"/>
      <c r="R732" s="133"/>
      <c r="S732" s="134" t="s">
        <v>594</v>
      </c>
      <c r="T732" s="434"/>
      <c r="U732" s="429"/>
      <c r="V732" s="429" t="str">
        <f t="shared" si="234"/>
        <v/>
      </c>
      <c r="W732" s="298"/>
      <c r="X732" s="129">
        <f t="shared" ref="X732:X765" si="241">IF(O732&lt;&gt;"",O732/24,"")</f>
        <v>0.33333333333333331</v>
      </c>
      <c r="Y732" s="129">
        <f t="shared" si="235"/>
        <v>4.1666666666666664E-2</v>
      </c>
      <c r="Z732" s="129" t="str">
        <f t="shared" si="236"/>
        <v/>
      </c>
      <c r="AA732" s="133" t="str">
        <f t="shared" si="228"/>
        <v/>
      </c>
      <c r="AC732" s="186" t="str">
        <f>AC731</f>
        <v>社員</v>
      </c>
      <c r="AD732" s="186">
        <f>AD731</f>
        <v>0</v>
      </c>
      <c r="AE732" s="186">
        <f>AE731</f>
        <v>0</v>
      </c>
      <c r="AF732" s="186" t="str">
        <f>AF731</f>
        <v>CS</v>
      </c>
      <c r="AG732" s="204" t="e">
        <f t="shared" si="237"/>
        <v>#N/A</v>
      </c>
      <c r="AI732" s="135" t="str">
        <f>IF(月報!G732&lt;&gt;"",月報!G732,"")</f>
        <v/>
      </c>
      <c r="AJ732" s="126">
        <f>IF(月報!W732&lt;&gt;"",月報!W732*24,"")</f>
        <v>9</v>
      </c>
      <c r="AK732" s="126" t="str">
        <f>IF(月報!P732&lt;&gt;"",月報!P732,"")</f>
        <v/>
      </c>
      <c r="AL732" s="126" t="str">
        <f>IF(月報!Q732&lt;&gt;"",IF(月報!Q732="平日残","",月報!Q732),"")</f>
        <v/>
      </c>
      <c r="AM732" s="126"/>
      <c r="AN732" s="126" t="e">
        <f t="shared" si="227"/>
        <v>#N/A</v>
      </c>
      <c r="AO732" s="126" t="e">
        <f>IF($E732="","",VLOOKUP($E732,カレンダマスタ!$A$5:$E$381,5,FALSE))</f>
        <v>#N/A</v>
      </c>
      <c r="AQ732" s="196" t="e">
        <f>IF(G732="","",IF(VLOOKUP(E732,カレンダマスタ!$A$5:$D$381,4,FALSE)=0,"",1))</f>
        <v>#N/A</v>
      </c>
      <c r="AR732" s="136" t="str">
        <f>IF($G732="","",IF($AD732="NSTC",INDEX(カレンダマスタ!$I$26:$O$31,MATCH($G732,カレンダマスタ!$H$26:$H$31,1),MATCH($H732,カレンダマスタ!$I$25:$O$25,1)),
IF($AD732="CS本社",INDEX(カレンダマスタ!$I$36:$O$41,MATCH($G732,カレンダマスタ!$H$36:$H$41,1),MATCH($H732,カレンダマスタ!$I$35:$O$35,1)),
IF($AD732="NS本社",INDEX(カレンダマスタ!$I$94:$O$99,MATCH($G732,カレンダマスタ!$H$95:$H$100,1),MATCH($H732,カレンダマスタ!$I$93:$O$93,1)),
IF($AD732="ODC",INDEX(カレンダマスタ!$I$46:$O$51,MATCH($G732,カレンダマスタ!$H$46:$H$51,1),MATCH($H732,カレンダマスタ!$I$45:$O$45,1)),
IF($AD732="NS東京TC",INDEX(カレンダマスタ!$I$56:$O$61,MATCH($G732,カレンダマスタ!$H$56:$H$61,1),MATCH($H732,カレンダマスタ!$I$55:$O$55,1)),""))))))</f>
        <v/>
      </c>
      <c r="AS732" s="126" t="str">
        <f t="shared" si="238"/>
        <v/>
      </c>
      <c r="AU732" s="137" t="e">
        <f>IF(E732="","",VLOOKUP($E732,カレンダマスタ!$A$4:$E$381,4,FALSE))</f>
        <v>#N/A</v>
      </c>
      <c r="AV732" s="137" t="str">
        <f t="shared" si="229"/>
        <v/>
      </c>
      <c r="AW732" s="137" t="str">
        <f t="shared" si="230"/>
        <v/>
      </c>
      <c r="AX732" s="138" t="e">
        <f t="shared" si="231"/>
        <v>#N/A</v>
      </c>
      <c r="AY732" s="138" t="str">
        <f t="shared" si="232"/>
        <v/>
      </c>
      <c r="AZ732" s="130" t="e">
        <f>IF(AX732&amp;AW732="勤怠未設定","×",IF(AV732="勤怠修正","×",IF(AC732="外注","",IF(AA732="",IF(AY732&lt;&gt;"","×",""),IF(VLOOKUP(AA732,カレンダマスタ!$H$66:$I$83,2,FALSE)&lt;&gt;AY732,"×","OK")))))</f>
        <v>#N/A</v>
      </c>
      <c r="BC732" s="137" t="e">
        <f>IF(E732="","",VLOOKUP($E732,カレンダマスタ!$A$4:$E$381,4,FALSE))</f>
        <v>#N/A</v>
      </c>
      <c r="BD732" s="126" t="str">
        <f>IF(AC732="社員","",IF(AG732=0,"",IF(AD732="NSTC",IF(COUNTIF(カレンダマスタ!$Q$5:$Q$32,G732)=1,"OK","×"),
IF(AD732="NS本社",IF(COUNTIF(カレンダマスタ!$T$5:$T$32,G732)=1,"OK","×"),IF(COUNTIF(カレンダマスタ!$R$5:$R$32,G732)=1,"OK","×")))))</f>
        <v/>
      </c>
      <c r="BE732" s="126" t="str">
        <f>IF(AC732="社員","",IF(G732="","",IF(R732&lt;&gt;"","",IF(AF732="CS","OK",IF(VLOOKUP(E732,カレンダマスタ!$A$5:$D$381,4,FALSE)&gt;0,"",IF(OR(G732*24&gt;10.84,H732*24&lt;14.5)=TRUE,"×","OK"))))))</f>
        <v/>
      </c>
      <c r="BF732" s="126" t="str">
        <f t="shared" si="226"/>
        <v/>
      </c>
      <c r="BG732" s="126" t="str">
        <f t="shared" si="239"/>
        <v>OK</v>
      </c>
      <c r="BI732" s="130" t="e">
        <f t="shared" si="240"/>
        <v>#N/A</v>
      </c>
    </row>
    <row r="733" spans="2:61">
      <c r="B733" s="111"/>
      <c r="C733" s="536">
        <v>391160</v>
      </c>
      <c r="D733" s="128" t="s">
        <v>567</v>
      </c>
      <c r="E733" s="583">
        <v>45405</v>
      </c>
      <c r="F733" s="128" t="s">
        <v>203</v>
      </c>
      <c r="G733" s="588">
        <v>0.375</v>
      </c>
      <c r="H733" s="588">
        <v>0.79166666666666663</v>
      </c>
      <c r="I733" s="130" t="s">
        <v>200</v>
      </c>
      <c r="J733" s="139">
        <v>9</v>
      </c>
      <c r="K733" s="131"/>
      <c r="L733" s="132"/>
      <c r="M733" s="132"/>
      <c r="N733" s="141"/>
      <c r="O733" s="139">
        <v>8</v>
      </c>
      <c r="P733" s="139">
        <v>1</v>
      </c>
      <c r="Q733" s="139"/>
      <c r="R733" s="133"/>
      <c r="S733" s="134" t="s">
        <v>594</v>
      </c>
      <c r="T733" s="434"/>
      <c r="U733" s="429"/>
      <c r="V733" s="429" t="str">
        <f t="shared" si="234"/>
        <v/>
      </c>
      <c r="W733" s="298"/>
      <c r="X733" s="129">
        <f t="shared" si="241"/>
        <v>0.33333333333333331</v>
      </c>
      <c r="Y733" s="129">
        <f t="shared" si="235"/>
        <v>4.1666666666666664E-2</v>
      </c>
      <c r="Z733" s="129" t="str">
        <f t="shared" si="236"/>
        <v/>
      </c>
      <c r="AA733" s="133" t="str">
        <f t="shared" si="228"/>
        <v/>
      </c>
      <c r="AC733" s="186" t="str">
        <f>AC731</f>
        <v>社員</v>
      </c>
      <c r="AD733" s="187">
        <f>AD731</f>
        <v>0</v>
      </c>
      <c r="AE733" s="187">
        <f>AE731</f>
        <v>0</v>
      </c>
      <c r="AF733" s="187" t="str">
        <f>AF731</f>
        <v>CS</v>
      </c>
      <c r="AG733" s="204" t="e">
        <f t="shared" si="237"/>
        <v>#N/A</v>
      </c>
      <c r="AI733" s="135" t="str">
        <f>IF(月報!G733&lt;&gt;"",月報!G733,"")</f>
        <v/>
      </c>
      <c r="AJ733" s="126">
        <f>IF(月報!W733&lt;&gt;"",月報!W733*24,"")</f>
        <v>9</v>
      </c>
      <c r="AK733" s="126" t="str">
        <f>IF(月報!P733&lt;&gt;"",月報!P733,"")</f>
        <v/>
      </c>
      <c r="AL733" s="126" t="str">
        <f>IF(月報!Q733&lt;&gt;"",IF(月報!Q733="平日残","",月報!Q733),"")</f>
        <v/>
      </c>
      <c r="AM733" s="126"/>
      <c r="AN733" s="126" t="e">
        <f t="shared" si="227"/>
        <v>#N/A</v>
      </c>
      <c r="AO733" s="126" t="e">
        <f>IF($E733="","",VLOOKUP($E733,カレンダマスタ!$A$5:$E$381,5,FALSE))</f>
        <v>#N/A</v>
      </c>
      <c r="AQ733" s="196" t="e">
        <f>IF(G733="","",IF(VLOOKUP(E733,カレンダマスタ!$A$5:$D$381,4,FALSE)=0,"",1))</f>
        <v>#N/A</v>
      </c>
      <c r="AR733" s="136" t="str">
        <f>IF($G733="","",IF($AD733="NSTC",INDEX(カレンダマスタ!$I$26:$O$31,MATCH($G733,カレンダマスタ!$H$26:$H$31,1),MATCH($H733,カレンダマスタ!$I$25:$O$25,1)),
IF($AD733="CS本社",INDEX(カレンダマスタ!$I$36:$O$41,MATCH($G733,カレンダマスタ!$H$36:$H$41,1),MATCH($H733,カレンダマスタ!$I$35:$O$35,1)),
IF($AD733="NS本社",INDEX(カレンダマスタ!$I$94:$O$99,MATCH($G733,カレンダマスタ!$H$95:$H$100,1),MATCH($H733,カレンダマスタ!$I$93:$O$93,1)),
IF($AD733="ODC",INDEX(カレンダマスタ!$I$46:$O$51,MATCH($G733,カレンダマスタ!$H$46:$H$51,1),MATCH($H733,カレンダマスタ!$I$45:$O$45,1)),
IF($AD733="NS東京TC",INDEX(カレンダマスタ!$I$56:$O$61,MATCH($G733,カレンダマスタ!$H$56:$H$61,1),MATCH($H733,カレンダマスタ!$I$55:$O$55,1)),""))))))</f>
        <v/>
      </c>
      <c r="AS733" s="126" t="str">
        <f t="shared" si="238"/>
        <v/>
      </c>
      <c r="AU733" s="137" t="e">
        <f>IF(E733="","",VLOOKUP($E733,カレンダマスタ!$A$4:$E$381,4,FALSE))</f>
        <v>#N/A</v>
      </c>
      <c r="AV733" s="137" t="str">
        <f t="shared" si="229"/>
        <v/>
      </c>
      <c r="AW733" s="137" t="str">
        <f t="shared" si="230"/>
        <v/>
      </c>
      <c r="AX733" s="138" t="e">
        <f t="shared" si="231"/>
        <v>#N/A</v>
      </c>
      <c r="AY733" s="138" t="str">
        <f t="shared" si="232"/>
        <v/>
      </c>
      <c r="AZ733" s="130" t="e">
        <f>IF(AX733&amp;AW733="勤怠未設定","×",IF(AV733="勤怠修正","×",IF(AC733="外注","",IF(AA733="",IF(AY733&lt;&gt;"","×",""),IF(VLOOKUP(AA733,カレンダマスタ!$H$66:$I$83,2,FALSE)&lt;&gt;AY733,"×","OK")))))</f>
        <v>#N/A</v>
      </c>
      <c r="BC733" s="137" t="e">
        <f>IF(E733="","",VLOOKUP($E733,カレンダマスタ!$A$4:$E$381,4,FALSE))</f>
        <v>#N/A</v>
      </c>
      <c r="BD733" s="126" t="str">
        <f>IF(AC733="社員","",IF(AG733=0,"",IF(AD733="NSTC",IF(COUNTIF(カレンダマスタ!$Q$5:$Q$32,G733)=1,"OK","×"),
IF(AD733="NS本社",IF(COUNTIF(カレンダマスタ!$T$5:$T$32,G733)=1,"OK","×"),IF(COUNTIF(カレンダマスタ!$R$5:$R$32,G733)=1,"OK","×")))))</f>
        <v/>
      </c>
      <c r="BE733" s="126" t="str">
        <f>IF(AC733="社員","",IF(G733="","",IF(R733&lt;&gt;"","",IF(AF733="CS","OK",IF(VLOOKUP(E733,カレンダマスタ!$A$5:$D$381,4,FALSE)&gt;0,"",IF(OR(G733*24&gt;10.84,H733*24&lt;14.5)=TRUE,"×","OK"))))))</f>
        <v/>
      </c>
      <c r="BF733" s="126" t="str">
        <f t="shared" si="226"/>
        <v/>
      </c>
      <c r="BG733" s="126" t="str">
        <f t="shared" si="239"/>
        <v>OK</v>
      </c>
      <c r="BI733" s="130" t="e">
        <f t="shared" si="240"/>
        <v>#N/A</v>
      </c>
    </row>
    <row r="734" spans="2:61">
      <c r="B734" s="111"/>
      <c r="C734" s="536">
        <v>391160</v>
      </c>
      <c r="D734" s="128" t="s">
        <v>567</v>
      </c>
      <c r="E734" s="583">
        <v>45406</v>
      </c>
      <c r="F734" s="128" t="s">
        <v>204</v>
      </c>
      <c r="G734" s="588">
        <v>0.375</v>
      </c>
      <c r="H734" s="588">
        <v>0.75</v>
      </c>
      <c r="I734" s="130" t="s">
        <v>200</v>
      </c>
      <c r="J734" s="139">
        <v>8</v>
      </c>
      <c r="K734" s="131"/>
      <c r="L734" s="132"/>
      <c r="M734" s="132"/>
      <c r="N734" s="141"/>
      <c r="O734" s="139">
        <v>8</v>
      </c>
      <c r="P734" s="139"/>
      <c r="Q734" s="139"/>
      <c r="R734" s="133"/>
      <c r="S734" s="134" t="s">
        <v>594</v>
      </c>
      <c r="T734" s="434"/>
      <c r="U734" s="429"/>
      <c r="V734" s="429" t="str">
        <f t="shared" si="234"/>
        <v/>
      </c>
      <c r="W734" s="298"/>
      <c r="X734" s="129">
        <f t="shared" si="241"/>
        <v>0.33333333333333331</v>
      </c>
      <c r="Y734" s="129" t="str">
        <f t="shared" si="235"/>
        <v/>
      </c>
      <c r="Z734" s="129" t="str">
        <f t="shared" si="236"/>
        <v/>
      </c>
      <c r="AA734" s="133" t="str">
        <f t="shared" si="228"/>
        <v/>
      </c>
      <c r="AC734" s="186" t="str">
        <f>AC731</f>
        <v>社員</v>
      </c>
      <c r="AD734" s="187">
        <f>AD731</f>
        <v>0</v>
      </c>
      <c r="AE734" s="187">
        <f>AE731</f>
        <v>0</v>
      </c>
      <c r="AF734" s="187" t="str">
        <f>AF731</f>
        <v>CS</v>
      </c>
      <c r="AG734" s="204" t="e">
        <f t="shared" si="237"/>
        <v>#N/A</v>
      </c>
      <c r="AI734" s="140" t="str">
        <f>IF(月報!G734&lt;&gt;"",月報!G734,"")</f>
        <v/>
      </c>
      <c r="AJ734" s="126">
        <f>IF(月報!W734&lt;&gt;"",月報!W734*24,"")</f>
        <v>8</v>
      </c>
      <c r="AK734" s="126" t="str">
        <f>IF(月報!P734&lt;&gt;"",月報!P734,"")</f>
        <v/>
      </c>
      <c r="AL734" s="126" t="str">
        <f>IF(月報!Q734&lt;&gt;"",IF(月報!Q734="平日残","",月報!Q734),"")</f>
        <v/>
      </c>
      <c r="AM734" s="126"/>
      <c r="AN734" s="126" t="e">
        <f t="shared" si="227"/>
        <v>#N/A</v>
      </c>
      <c r="AO734" s="126" t="e">
        <f>IF($E734="","",VLOOKUP($E734,カレンダマスタ!$A$5:$E$381,5,FALSE))</f>
        <v>#N/A</v>
      </c>
      <c r="AQ734" s="196" t="e">
        <f>IF(G734="","",IF(VLOOKUP(E734,カレンダマスタ!$A$5:$D$381,4,FALSE)=0,"",1))</f>
        <v>#N/A</v>
      </c>
      <c r="AR734" s="136" t="str">
        <f>IF($G734="","",IF($AD734="NSTC",INDEX(カレンダマスタ!$I$26:$O$31,MATCH($G734,カレンダマスタ!$H$26:$H$31,1),MATCH($H734,カレンダマスタ!$I$25:$O$25,1)),
IF($AD734="CS本社",INDEX(カレンダマスタ!$I$36:$O$41,MATCH($G734,カレンダマスタ!$H$36:$H$41,1),MATCH($H734,カレンダマスタ!$I$35:$O$35,1)),
IF($AD734="NS本社",INDEX(カレンダマスタ!$I$94:$O$99,MATCH($G734,カレンダマスタ!$H$95:$H$100,1),MATCH($H734,カレンダマスタ!$I$93:$O$93,1)),
IF($AD734="ODC",INDEX(カレンダマスタ!$I$46:$O$51,MATCH($G734,カレンダマスタ!$H$46:$H$51,1),MATCH($H734,カレンダマスタ!$I$45:$O$45,1)),
IF($AD734="NS東京TC",INDEX(カレンダマスタ!$I$56:$O$61,MATCH($G734,カレンダマスタ!$H$56:$H$61,1),MATCH($H734,カレンダマスタ!$I$55:$O$55,1)),""))))))</f>
        <v/>
      </c>
      <c r="AS734" s="126" t="str">
        <f t="shared" si="238"/>
        <v/>
      </c>
      <c r="AU734" s="137" t="e">
        <f>IF(E734="","",VLOOKUP($E734,カレンダマスタ!$A$4:$E$381,4,FALSE))</f>
        <v>#N/A</v>
      </c>
      <c r="AV734" s="137" t="str">
        <f t="shared" si="229"/>
        <v/>
      </c>
      <c r="AW734" s="137" t="str">
        <f t="shared" si="230"/>
        <v/>
      </c>
      <c r="AX734" s="138" t="e">
        <f t="shared" si="231"/>
        <v>#N/A</v>
      </c>
      <c r="AY734" s="138" t="str">
        <f t="shared" si="232"/>
        <v/>
      </c>
      <c r="AZ734" s="130" t="e">
        <f>IF(AX734&amp;AW734="勤怠未設定","×",IF(AV734="勤怠修正","×",IF(AC734="外注","",IF(AA734="",IF(AY734&lt;&gt;"","×",""),IF(VLOOKUP(AA734,カレンダマスタ!$H$66:$I$83,2,FALSE)&lt;&gt;AY734,"×","OK")))))</f>
        <v>#N/A</v>
      </c>
      <c r="BC734" s="137" t="e">
        <f>IF(E734="","",VLOOKUP($E734,カレンダマスタ!$A$4:$E$381,4,FALSE))</f>
        <v>#N/A</v>
      </c>
      <c r="BD734" s="126" t="str">
        <f>IF(AC734="社員","",IF(AG734=0,"",IF(AD734="NSTC",IF(COUNTIF(カレンダマスタ!$Q$5:$Q$32,G734)=1,"OK","×"),
IF(AD734="NS本社",IF(COUNTIF(カレンダマスタ!$T$5:$T$32,G734)=1,"OK","×"),IF(COUNTIF(カレンダマスタ!$R$5:$R$32,G734)=1,"OK","×")))))</f>
        <v/>
      </c>
      <c r="BE734" s="126" t="str">
        <f>IF(AC734="社員","",IF(G734="","",IF(R734&lt;&gt;"","",IF(AF734="CS","OK",IF(VLOOKUP(E734,カレンダマスタ!$A$5:$D$381,4,FALSE)&gt;0,"",IF(OR(G734*24&gt;10.84,H734*24&lt;14.5)=TRUE,"×","OK"))))))</f>
        <v/>
      </c>
      <c r="BF734" s="126" t="str">
        <f t="shared" si="226"/>
        <v/>
      </c>
      <c r="BG734" s="126" t="str">
        <f t="shared" si="239"/>
        <v>OK</v>
      </c>
      <c r="BI734" s="130" t="e">
        <f t="shared" si="240"/>
        <v>#N/A</v>
      </c>
    </row>
    <row r="735" spans="2:61">
      <c r="B735" s="111"/>
      <c r="C735" s="536">
        <v>391160</v>
      </c>
      <c r="D735" s="128" t="s">
        <v>567</v>
      </c>
      <c r="E735" s="583">
        <v>45407</v>
      </c>
      <c r="F735" s="128" t="s">
        <v>205</v>
      </c>
      <c r="G735" s="588">
        <v>0.375</v>
      </c>
      <c r="H735" s="588">
        <v>0.78125</v>
      </c>
      <c r="I735" s="130" t="s">
        <v>200</v>
      </c>
      <c r="J735" s="139">
        <v>8.75</v>
      </c>
      <c r="K735" s="131"/>
      <c r="L735" s="132"/>
      <c r="M735" s="132"/>
      <c r="N735" s="141"/>
      <c r="O735" s="139">
        <v>8</v>
      </c>
      <c r="P735" s="139">
        <v>0.75</v>
      </c>
      <c r="Q735" s="139"/>
      <c r="R735" s="133"/>
      <c r="S735" s="134" t="s">
        <v>594</v>
      </c>
      <c r="T735" s="434"/>
      <c r="U735" s="429"/>
      <c r="V735" s="429" t="str">
        <f t="shared" si="234"/>
        <v/>
      </c>
      <c r="W735" s="298"/>
      <c r="X735" s="129">
        <f t="shared" si="241"/>
        <v>0.33333333333333331</v>
      </c>
      <c r="Y735" s="129">
        <f t="shared" si="235"/>
        <v>3.125E-2</v>
      </c>
      <c r="Z735" s="129" t="str">
        <f t="shared" si="236"/>
        <v/>
      </c>
      <c r="AA735" s="133" t="str">
        <f t="shared" si="228"/>
        <v/>
      </c>
      <c r="AC735" s="186" t="str">
        <f>AC731</f>
        <v>社員</v>
      </c>
      <c r="AD735" s="187">
        <f>AD731</f>
        <v>0</v>
      </c>
      <c r="AE735" s="187">
        <f>AE731</f>
        <v>0</v>
      </c>
      <c r="AF735" s="187" t="str">
        <f>AF731</f>
        <v>CS</v>
      </c>
      <c r="AG735" s="204" t="e">
        <f t="shared" si="237"/>
        <v>#N/A</v>
      </c>
      <c r="AI735" s="140" t="str">
        <f>IF(月報!G735&lt;&gt;"",月報!G735,"")</f>
        <v/>
      </c>
      <c r="AJ735" s="126">
        <f>IF(月報!W735&lt;&gt;"",月報!W735*24,"")</f>
        <v>8.75</v>
      </c>
      <c r="AK735" s="126" t="str">
        <f>IF(月報!P735&lt;&gt;"",月報!P735,"")</f>
        <v/>
      </c>
      <c r="AL735" s="126" t="str">
        <f>IF(月報!Q735&lt;&gt;"",IF(月報!Q735="平日残","",月報!Q735),"")</f>
        <v/>
      </c>
      <c r="AM735" s="126"/>
      <c r="AN735" s="126" t="e">
        <f t="shared" si="227"/>
        <v>#N/A</v>
      </c>
      <c r="AO735" s="126" t="e">
        <f>IF($E735="","",VLOOKUP($E735,カレンダマスタ!$A$5:$E$381,5,FALSE))</f>
        <v>#N/A</v>
      </c>
      <c r="AQ735" s="196" t="e">
        <f>IF(G735="","",IF(VLOOKUP(E735,カレンダマスタ!$A$5:$D$381,4,FALSE)=0,"",1))</f>
        <v>#N/A</v>
      </c>
      <c r="AR735" s="136" t="str">
        <f>IF($G735="","",IF($AD735="NSTC",INDEX(カレンダマスタ!$I$26:$O$31,MATCH($G735,カレンダマスタ!$H$26:$H$31,1),MATCH($H735,カレンダマスタ!$I$25:$O$25,1)),
IF($AD735="CS本社",INDEX(カレンダマスタ!$I$36:$O$41,MATCH($G735,カレンダマスタ!$H$36:$H$41,1),MATCH($H735,カレンダマスタ!$I$35:$O$35,1)),
IF($AD735="NS本社",INDEX(カレンダマスタ!$I$94:$O$99,MATCH($G735,カレンダマスタ!$H$95:$H$100,1),MATCH($H735,カレンダマスタ!$I$93:$O$93,1)),
IF($AD735="ODC",INDEX(カレンダマスタ!$I$46:$O$51,MATCH($G735,カレンダマスタ!$H$46:$H$51,1),MATCH($H735,カレンダマスタ!$I$45:$O$45,1)),
IF($AD735="NS東京TC",INDEX(カレンダマスタ!$I$56:$O$61,MATCH($G735,カレンダマスタ!$H$56:$H$61,1),MATCH($H735,カレンダマスタ!$I$55:$O$55,1)),""))))))</f>
        <v/>
      </c>
      <c r="AS735" s="126" t="str">
        <f t="shared" si="238"/>
        <v/>
      </c>
      <c r="AU735" s="137" t="e">
        <f>IF(E735="","",VLOOKUP($E735,カレンダマスタ!$A$4:$E$381,4,FALSE))</f>
        <v>#N/A</v>
      </c>
      <c r="AV735" s="137" t="str">
        <f t="shared" si="229"/>
        <v/>
      </c>
      <c r="AW735" s="137" t="str">
        <f t="shared" si="230"/>
        <v/>
      </c>
      <c r="AX735" s="138" t="e">
        <f t="shared" si="231"/>
        <v>#N/A</v>
      </c>
      <c r="AY735" s="138" t="str">
        <f t="shared" si="232"/>
        <v/>
      </c>
      <c r="AZ735" s="130" t="e">
        <f>IF(AX735&amp;AW735="勤怠未設定","×",IF(AV735="勤怠修正","×",IF(AC735="外注","",IF(AA735="",IF(AY735&lt;&gt;"","×",""),IF(VLOOKUP(AA735,カレンダマスタ!$H$66:$I$83,2,FALSE)&lt;&gt;AY735,"×","OK")))))</f>
        <v>#N/A</v>
      </c>
      <c r="BC735" s="137" t="e">
        <f>IF(E735="","",VLOOKUP($E735,カレンダマスタ!$A$4:$E$381,4,FALSE))</f>
        <v>#N/A</v>
      </c>
      <c r="BD735" s="126" t="str">
        <f>IF(AC735="社員","",IF(AG735=0,"",IF(AD735="NSTC",IF(COUNTIF(カレンダマスタ!$Q$5:$Q$32,G735)=1,"OK","×"),
IF(AD735="NS本社",IF(COUNTIF(カレンダマスタ!$T$5:$T$32,G735)=1,"OK","×"),IF(COUNTIF(カレンダマスタ!$R$5:$R$32,G735)=1,"OK","×")))))</f>
        <v/>
      </c>
      <c r="BE735" s="126" t="str">
        <f>IF(AC735="社員","",IF(G735="","",IF(R735&lt;&gt;"","",IF(AF735="CS","OK",IF(VLOOKUP(E735,カレンダマスタ!$A$5:$D$381,4,FALSE)&gt;0,"",IF(OR(G735*24&gt;10.84,H735*24&lt;14.5)=TRUE,"×","OK"))))))</f>
        <v/>
      </c>
      <c r="BF735" s="126" t="str">
        <f t="shared" si="226"/>
        <v/>
      </c>
      <c r="BG735" s="126" t="str">
        <f t="shared" si="239"/>
        <v>OK</v>
      </c>
      <c r="BI735" s="130" t="e">
        <f t="shared" si="240"/>
        <v>#N/A</v>
      </c>
    </row>
    <row r="736" spans="2:61">
      <c r="B736" s="111"/>
      <c r="C736" s="536">
        <v>391160</v>
      </c>
      <c r="D736" s="128" t="s">
        <v>567</v>
      </c>
      <c r="E736" s="583">
        <v>45408</v>
      </c>
      <c r="F736" s="128" t="s">
        <v>199</v>
      </c>
      <c r="G736" s="588">
        <v>0.375</v>
      </c>
      <c r="H736" s="588">
        <v>0.75</v>
      </c>
      <c r="I736" s="130" t="s">
        <v>200</v>
      </c>
      <c r="J736" s="139">
        <v>8</v>
      </c>
      <c r="K736" s="131"/>
      <c r="L736" s="132"/>
      <c r="M736" s="132"/>
      <c r="N736" s="141"/>
      <c r="O736" s="139"/>
      <c r="P736" s="139"/>
      <c r="Q736" s="139">
        <v>8</v>
      </c>
      <c r="R736" s="133" t="s">
        <v>596</v>
      </c>
      <c r="S736" s="134"/>
      <c r="T736" s="434"/>
      <c r="U736" s="429"/>
      <c r="V736" s="429" t="str">
        <f t="shared" si="234"/>
        <v/>
      </c>
      <c r="W736" s="298"/>
      <c r="X736" s="129" t="str">
        <f t="shared" si="241"/>
        <v/>
      </c>
      <c r="Y736" s="129" t="str">
        <f t="shared" si="235"/>
        <v/>
      </c>
      <c r="Z736" s="129">
        <f t="shared" si="236"/>
        <v>0.33333333333333331</v>
      </c>
      <c r="AA736" s="133" t="e">
        <f t="shared" si="228"/>
        <v>#N/A</v>
      </c>
      <c r="AC736" s="186" t="str">
        <f>AC731</f>
        <v>社員</v>
      </c>
      <c r="AD736" s="187">
        <f>AD731</f>
        <v>0</v>
      </c>
      <c r="AE736" s="187">
        <f>AE731</f>
        <v>0</v>
      </c>
      <c r="AF736" s="187" t="str">
        <f>AF731</f>
        <v>CS</v>
      </c>
      <c r="AG736" s="204">
        <f t="shared" si="237"/>
        <v>0</v>
      </c>
      <c r="AI736" s="135" t="str">
        <f>IF(月報!G736&lt;&gt;"",月報!G736,"")</f>
        <v/>
      </c>
      <c r="AJ736" s="126">
        <f>IF(月報!W736&lt;&gt;"",月報!W736*24,"")</f>
        <v>8</v>
      </c>
      <c r="AK736" s="126" t="str">
        <f>IF(月報!P736&lt;&gt;"",月報!P736,"")</f>
        <v>有休</v>
      </c>
      <c r="AL736" s="126" t="str">
        <f>IF(月報!Q736&lt;&gt;"",IF(月報!Q736="平日残","",月報!Q736),"")</f>
        <v/>
      </c>
      <c r="AM736" s="126"/>
      <c r="AN736" s="126" t="e">
        <f t="shared" si="227"/>
        <v>#N/A</v>
      </c>
      <c r="AO736" s="126" t="e">
        <f>IF($E736="","",VLOOKUP($E736,カレンダマスタ!$A$5:$E$381,5,FALSE))</f>
        <v>#N/A</v>
      </c>
      <c r="AQ736" s="196" t="e">
        <f>IF(G736="","",IF(VLOOKUP(E736,カレンダマスタ!$A$5:$D$381,4,FALSE)=0,"",1))</f>
        <v>#N/A</v>
      </c>
      <c r="AR736" s="136" t="str">
        <f>IF($G736="","",IF($AD736="NSTC",INDEX(カレンダマスタ!$I$26:$O$31,MATCH($G736,カレンダマスタ!$H$26:$H$31,1),MATCH($H736,カレンダマスタ!$I$25:$O$25,1)),
IF($AD736="CS本社",INDEX(カレンダマスタ!$I$36:$O$41,MATCH($G736,カレンダマスタ!$H$36:$H$41,1),MATCH($H736,カレンダマスタ!$I$35:$O$35,1)),
IF($AD736="NS本社",INDEX(カレンダマスタ!$I$94:$O$99,MATCH($G736,カレンダマスタ!$H$95:$H$100,1),MATCH($H736,カレンダマスタ!$I$93:$O$93,1)),
IF($AD736="ODC",INDEX(カレンダマスタ!$I$46:$O$51,MATCH($G736,カレンダマスタ!$H$46:$H$51,1),MATCH($H736,カレンダマスタ!$I$45:$O$45,1)),
IF($AD736="NS東京TC",INDEX(カレンダマスタ!$I$56:$O$61,MATCH($G736,カレンダマスタ!$H$56:$H$61,1),MATCH($H736,カレンダマスタ!$I$55:$O$55,1)),""))))))</f>
        <v/>
      </c>
      <c r="AS736" s="126" t="str">
        <f t="shared" si="238"/>
        <v/>
      </c>
      <c r="AU736" s="137" t="e">
        <f>IF(E736="","",VLOOKUP($E736,カレンダマスタ!$A$4:$E$381,4,FALSE))</f>
        <v>#N/A</v>
      </c>
      <c r="AV736" s="137" t="e">
        <f t="shared" si="229"/>
        <v>#N/A</v>
      </c>
      <c r="AW736" s="137" t="str">
        <f t="shared" si="230"/>
        <v/>
      </c>
      <c r="AX736" s="138" t="e">
        <f t="shared" si="231"/>
        <v>#N/A</v>
      </c>
      <c r="AY736" s="138" t="str">
        <f t="shared" si="232"/>
        <v>有休</v>
      </c>
      <c r="AZ736" s="130" t="e">
        <f>IF(AX736&amp;AW736="勤怠未設定","×",IF(AV736="勤怠修正","×",IF(AC736="外注","",IF(AA736="",IF(AY736&lt;&gt;"","×",""),IF(VLOOKUP(AA736,カレンダマスタ!$H$66:$I$83,2,FALSE)&lt;&gt;AY736,"×","OK")))))</f>
        <v>#N/A</v>
      </c>
      <c r="BC736" s="137" t="e">
        <f>IF(E736="","",VLOOKUP($E736,カレンダマスタ!$A$4:$E$381,4,FALSE))</f>
        <v>#N/A</v>
      </c>
      <c r="BD736" s="126" t="str">
        <f>IF(AC736="社員","",IF(AG736=0,"",IF(AD736="NSTC",IF(COUNTIF(カレンダマスタ!$Q$5:$Q$32,G736)=1,"OK","×"),
IF(AD736="NS本社",IF(COUNTIF(カレンダマスタ!$T$5:$T$32,G736)=1,"OK","×"),IF(COUNTIF(カレンダマスタ!$R$5:$R$32,G736)=1,"OK","×")))))</f>
        <v/>
      </c>
      <c r="BE736" s="126" t="str">
        <f>IF(AC736="社員","",IF(G736="","",IF(R736&lt;&gt;"","",IF(AF736="CS","OK",IF(VLOOKUP(E736,カレンダマスタ!$A$5:$D$381,4,FALSE)&gt;0,"",IF(OR(G736*24&gt;10.84,H736*24&lt;14.5)=TRUE,"×","OK"))))))</f>
        <v/>
      </c>
      <c r="BF736" s="126" t="str">
        <f t="shared" si="226"/>
        <v/>
      </c>
      <c r="BG736" s="126" t="str">
        <f t="shared" si="239"/>
        <v/>
      </c>
      <c r="BI736" s="130" t="e">
        <f t="shared" si="240"/>
        <v>#N/A</v>
      </c>
    </row>
    <row r="737" spans="2:61">
      <c r="B737" s="111"/>
      <c r="C737" s="537">
        <v>391160</v>
      </c>
      <c r="D737" s="142" t="s">
        <v>567</v>
      </c>
      <c r="E737" s="584">
        <v>45409</v>
      </c>
      <c r="F737" s="142" t="s">
        <v>369</v>
      </c>
      <c r="G737" s="589"/>
      <c r="H737" s="589"/>
      <c r="I737" s="144"/>
      <c r="J737" s="148"/>
      <c r="K737" s="145"/>
      <c r="L737" s="146"/>
      <c r="M737" s="146"/>
      <c r="N737" s="147"/>
      <c r="O737" s="148"/>
      <c r="P737" s="148"/>
      <c r="Q737" s="148"/>
      <c r="R737" s="149"/>
      <c r="S737" s="156"/>
      <c r="T737" s="435"/>
      <c r="U737" s="430"/>
      <c r="V737" s="430" t="str">
        <f t="shared" si="234"/>
        <v/>
      </c>
      <c r="W737" s="298"/>
      <c r="X737" s="143" t="str">
        <f t="shared" si="241"/>
        <v/>
      </c>
      <c r="Y737" s="143" t="str">
        <f t="shared" si="235"/>
        <v/>
      </c>
      <c r="Z737" s="143" t="str">
        <f t="shared" si="236"/>
        <v/>
      </c>
      <c r="AA737" s="149" t="str">
        <f t="shared" si="228"/>
        <v/>
      </c>
      <c r="AC737" s="188" t="str">
        <f>AC731</f>
        <v>社員</v>
      </c>
      <c r="AD737" s="189">
        <f>AD731</f>
        <v>0</v>
      </c>
      <c r="AE737" s="189">
        <f>AE731</f>
        <v>0</v>
      </c>
      <c r="AF737" s="189" t="str">
        <f>AF731</f>
        <v>CS</v>
      </c>
      <c r="AG737" s="205">
        <f t="shared" si="237"/>
        <v>0</v>
      </c>
      <c r="AI737" s="150" t="str">
        <f>IF(月報!G737&lt;&gt;"",月報!G737,"")</f>
        <v/>
      </c>
      <c r="AJ737" s="151" t="str">
        <f>IF(月報!W737&lt;&gt;"",月報!W737*24,"")</f>
        <v/>
      </c>
      <c r="AK737" s="151" t="str">
        <f>IF(月報!P737&lt;&gt;"",月報!P737,"")</f>
        <v/>
      </c>
      <c r="AL737" s="151" t="str">
        <f>IF(月報!Q737&lt;&gt;"",IF(月報!Q737="平日残","",月報!Q737),"")</f>
        <v/>
      </c>
      <c r="AM737" s="151"/>
      <c r="AN737" s="151" t="e">
        <f t="shared" si="227"/>
        <v>#N/A</v>
      </c>
      <c r="AO737" s="151" t="e">
        <f>IF($E737="","",VLOOKUP($E737,カレンダマスタ!$A$5:$E$381,5,FALSE))</f>
        <v>#N/A</v>
      </c>
      <c r="AQ737" s="197" t="str">
        <f>IF(G737="","",IF(VLOOKUP(E737,カレンダマスタ!$A$5:$D$381,4,FALSE)=0,"",1))</f>
        <v/>
      </c>
      <c r="AR737" s="152" t="str">
        <f>IF($G737="","",IF($AD737="NSTC",INDEX(カレンダマスタ!$I$26:$O$31,MATCH($G737,カレンダマスタ!$H$26:$H$31,1),MATCH($H737,カレンダマスタ!$I$25:$O$25,1)),
IF($AD737="CS本社",INDEX(カレンダマスタ!$I$36:$O$41,MATCH($G737,カレンダマスタ!$H$36:$H$41,1),MATCH($H737,カレンダマスタ!$I$35:$O$35,1)),
IF($AD737="NS本社",INDEX(カレンダマスタ!$I$94:$O$99,MATCH($G737,カレンダマスタ!$H$95:$H$100,1),MATCH($H737,カレンダマスタ!$I$93:$O$93,1)),
IF($AD737="ODC",INDEX(カレンダマスタ!$I$46:$O$51,MATCH($G737,カレンダマスタ!$H$46:$H$51,1),MATCH($H737,カレンダマスタ!$I$45:$O$45,1)),
IF($AD737="NS東京TC",INDEX(カレンダマスタ!$I$56:$O$61,MATCH($G737,カレンダマスタ!$H$56:$H$61,1),MATCH($H737,カレンダマスタ!$I$55:$O$55,1)),""))))))</f>
        <v/>
      </c>
      <c r="AS737" s="151" t="str">
        <f t="shared" si="238"/>
        <v/>
      </c>
      <c r="AU737" s="153" t="e">
        <f>IF(E737="","",VLOOKUP($E737,カレンダマスタ!$A$4:$E$381,4,FALSE))</f>
        <v>#N/A</v>
      </c>
      <c r="AV737" s="153" t="str">
        <f t="shared" si="229"/>
        <v/>
      </c>
      <c r="AW737" s="153" t="str">
        <f t="shared" si="230"/>
        <v/>
      </c>
      <c r="AX737" s="154" t="e">
        <f t="shared" si="231"/>
        <v>#N/A</v>
      </c>
      <c r="AY737" s="154" t="str">
        <f t="shared" si="232"/>
        <v/>
      </c>
      <c r="AZ737" s="144" t="e">
        <f>IF(AX737&amp;AW737="勤怠未設定","×",IF(AV737="勤怠修正","×",IF(AC737="外注","",IF(AA737="",IF(AY737&lt;&gt;"","×",""),IF(VLOOKUP(AA737,カレンダマスタ!$H$66:$I$83,2,FALSE)&lt;&gt;AY737,"×","OK")))))</f>
        <v>#N/A</v>
      </c>
      <c r="BC737" s="153" t="e">
        <f>IF(E737="","",VLOOKUP($E737,カレンダマスタ!$A$4:$E$381,4,FALSE))</f>
        <v>#N/A</v>
      </c>
      <c r="BD737" s="151" t="str">
        <f>IF(AC737="社員","",IF(AG737=0,"",IF(AD737="NSTC",IF(COUNTIF(カレンダマスタ!$Q$5:$Q$32,G737)=1,"OK","×"),
IF(AD737="NS本社",IF(COUNTIF(カレンダマスタ!$T$5:$T$32,G737)=1,"OK","×"),IF(COUNTIF(カレンダマスタ!$R$5:$R$32,G737)=1,"OK","×")))))</f>
        <v/>
      </c>
      <c r="BE737" s="151" t="str">
        <f>IF(AC737="社員","",IF(G737="","",IF(R737&lt;&gt;"","",IF(AF737="CS","OK",IF(VLOOKUP(E737,カレンダマスタ!$A$5:$D$381,4,FALSE)&gt;0,"",IF(OR(G737*24&gt;10.84,H737*24&lt;14.5)=TRUE,"×","OK"))))))</f>
        <v/>
      </c>
      <c r="BF737" s="151" t="str">
        <f t="shared" si="226"/>
        <v/>
      </c>
      <c r="BG737" s="151" t="str">
        <f t="shared" si="239"/>
        <v/>
      </c>
      <c r="BI737" s="144" t="e">
        <f t="shared" si="240"/>
        <v>#N/A</v>
      </c>
    </row>
    <row r="738" spans="2:61">
      <c r="B738" s="111"/>
      <c r="C738" s="535">
        <v>391160</v>
      </c>
      <c r="D738" s="112" t="s">
        <v>567</v>
      </c>
      <c r="E738" s="582">
        <v>45410</v>
      </c>
      <c r="F738" s="112" t="s">
        <v>370</v>
      </c>
      <c r="G738" s="587"/>
      <c r="H738" s="587"/>
      <c r="I738" s="114"/>
      <c r="J738" s="118"/>
      <c r="K738" s="115"/>
      <c r="L738" s="116"/>
      <c r="M738" s="116"/>
      <c r="N738" s="117"/>
      <c r="O738" s="118"/>
      <c r="P738" s="118"/>
      <c r="Q738" s="118"/>
      <c r="R738" s="119"/>
      <c r="S738" s="120"/>
      <c r="T738" s="433"/>
      <c r="U738" s="431">
        <f>SUM(T738:T744)</f>
        <v>0</v>
      </c>
      <c r="V738" s="431" t="str">
        <f t="shared" si="234"/>
        <v/>
      </c>
      <c r="W738" s="298"/>
      <c r="X738" s="113" t="str">
        <f t="shared" si="241"/>
        <v/>
      </c>
      <c r="Y738" s="113" t="str">
        <f t="shared" si="235"/>
        <v/>
      </c>
      <c r="Z738" s="113" t="str">
        <f t="shared" si="236"/>
        <v/>
      </c>
      <c r="AA738" s="119" t="str">
        <f t="shared" si="228"/>
        <v/>
      </c>
      <c r="AC738" s="190" t="str">
        <f>AC731</f>
        <v>社員</v>
      </c>
      <c r="AD738" s="191">
        <f>AD731</f>
        <v>0</v>
      </c>
      <c r="AE738" s="191">
        <f>AE731</f>
        <v>0</v>
      </c>
      <c r="AF738" s="191" t="str">
        <f>AF731</f>
        <v>CS</v>
      </c>
      <c r="AG738" s="206">
        <f t="shared" si="237"/>
        <v>0</v>
      </c>
      <c r="AI738" s="155" t="str">
        <f>IF(月報!G738&lt;&gt;"",月報!G738,"")</f>
        <v/>
      </c>
      <c r="AJ738" s="122" t="str">
        <f>IF(月報!W738&lt;&gt;"",月報!W738*24,"")</f>
        <v/>
      </c>
      <c r="AK738" s="122" t="str">
        <f>IF(月報!P738&lt;&gt;"",月報!P738,"")</f>
        <v/>
      </c>
      <c r="AL738" s="122" t="str">
        <f>IF(月報!Q738&lt;&gt;"",IF(月報!Q738="平日残","",月報!Q738),"")</f>
        <v/>
      </c>
      <c r="AM738" s="122"/>
      <c r="AN738" s="122" t="e">
        <f t="shared" si="227"/>
        <v>#N/A</v>
      </c>
      <c r="AO738" s="122" t="e">
        <f>IF($E738="","",VLOOKUP($E738,カレンダマスタ!$A$5:$E$381,5,FALSE))</f>
        <v>#N/A</v>
      </c>
      <c r="AQ738" s="195" t="str">
        <f>IF(G738="","",IF(VLOOKUP(E738,カレンダマスタ!$A$5:$D$381,4,FALSE)=0,"",1))</f>
        <v/>
      </c>
      <c r="AR738" s="123" t="str">
        <f>IF($G738="","",IF($AD738="NSTC",INDEX(カレンダマスタ!$I$26:$O$31,MATCH($G738,カレンダマスタ!$H$26:$H$31,1),MATCH($H738,カレンダマスタ!$I$25:$O$25,1)),
IF($AD738="CS本社",INDEX(カレンダマスタ!$I$36:$O$41,MATCH($G738,カレンダマスタ!$H$36:$H$41,1),MATCH($H738,カレンダマスタ!$I$35:$O$35,1)),
IF($AD738="NS本社",INDEX(カレンダマスタ!$I$94:$O$99,MATCH($G738,カレンダマスタ!$H$95:$H$100,1),MATCH($H738,カレンダマスタ!$I$93:$O$93,1)),
IF($AD738="ODC",INDEX(カレンダマスタ!$I$46:$O$51,MATCH($G738,カレンダマスタ!$H$46:$H$51,1),MATCH($H738,カレンダマスタ!$I$45:$O$45,1)),
IF($AD738="NS東京TC",INDEX(カレンダマスタ!$I$56:$O$61,MATCH($G738,カレンダマスタ!$H$56:$H$61,1),MATCH($H738,カレンダマスタ!$I$55:$O$55,1)),""))))))</f>
        <v/>
      </c>
      <c r="AS738" s="122" t="str">
        <f t="shared" si="238"/>
        <v/>
      </c>
      <c r="AU738" s="124" t="e">
        <f>IF(E738="","",VLOOKUP($E738,カレンダマスタ!$A$4:$E$381,4,FALSE))</f>
        <v>#N/A</v>
      </c>
      <c r="AV738" s="124" t="str">
        <f t="shared" si="229"/>
        <v/>
      </c>
      <c r="AW738" s="124" t="str">
        <f t="shared" si="230"/>
        <v/>
      </c>
      <c r="AX738" s="125" t="e">
        <f t="shared" si="231"/>
        <v>#N/A</v>
      </c>
      <c r="AY738" s="125" t="str">
        <f t="shared" si="232"/>
        <v/>
      </c>
      <c r="AZ738" s="114" t="e">
        <f>IF(AX738&amp;AW738="勤怠未設定","×",IF(AV738="勤怠修正","×",IF(AC738="外注","",IF(AA738="",IF(AY738&lt;&gt;"","×",""),IF(VLOOKUP(AA738,カレンダマスタ!$H$66:$I$83,2,FALSE)&lt;&gt;AY738,"×","OK")))))</f>
        <v>#N/A</v>
      </c>
      <c r="BC738" s="124" t="e">
        <f>IF(E738="","",VLOOKUP($E738,カレンダマスタ!$A$4:$E$381,4,FALSE))</f>
        <v>#N/A</v>
      </c>
      <c r="BD738" s="122" t="str">
        <f>IF(AC738="社員","",IF(AG738=0,"",IF(AD738="NSTC",IF(COUNTIF(カレンダマスタ!$Q$5:$Q$32,G738)=1,"OK","×"),
IF(AD738="NS本社",IF(COUNTIF(カレンダマスタ!$T$5:$T$32,G738)=1,"OK","×"),IF(COUNTIF(カレンダマスタ!$R$5:$R$32,G738)=1,"OK","×")))))</f>
        <v/>
      </c>
      <c r="BE738" s="122" t="str">
        <f>IF(AC738="社員","",IF(G738="","",IF(R738&lt;&gt;"","",IF(AF738="CS","OK",IF(VLOOKUP(E738,カレンダマスタ!$A$5:$D$381,4,FALSE)&gt;0,"",IF(OR(G738*24&gt;10.84,H738*24&lt;14.5)=TRUE,"×","OK"))))))</f>
        <v/>
      </c>
      <c r="BF738" s="122" t="str">
        <f t="shared" si="226"/>
        <v/>
      </c>
      <c r="BG738" s="122" t="str">
        <f t="shared" si="239"/>
        <v/>
      </c>
      <c r="BI738" s="114" t="e">
        <f t="shared" si="240"/>
        <v>#N/A</v>
      </c>
    </row>
    <row r="739" spans="2:61">
      <c r="B739" s="111"/>
      <c r="C739" s="536">
        <v>391160</v>
      </c>
      <c r="D739" s="128" t="s">
        <v>567</v>
      </c>
      <c r="E739" s="583">
        <v>45411</v>
      </c>
      <c r="F739" s="128" t="s">
        <v>201</v>
      </c>
      <c r="G739" s="588"/>
      <c r="H739" s="588"/>
      <c r="I739" s="130"/>
      <c r="J739" s="139"/>
      <c r="K739" s="131"/>
      <c r="L739" s="132"/>
      <c r="M739" s="132"/>
      <c r="N739" s="141"/>
      <c r="O739" s="139"/>
      <c r="P739" s="139"/>
      <c r="Q739" s="139"/>
      <c r="R739" s="133"/>
      <c r="S739" s="134"/>
      <c r="T739" s="434"/>
      <c r="U739" s="429"/>
      <c r="V739" s="429" t="str">
        <f t="shared" si="234"/>
        <v/>
      </c>
      <c r="W739" s="298"/>
      <c r="X739" s="129" t="str">
        <f t="shared" si="241"/>
        <v/>
      </c>
      <c r="Y739" s="129" t="str">
        <f t="shared" si="235"/>
        <v/>
      </c>
      <c r="Z739" s="129" t="str">
        <f t="shared" si="236"/>
        <v/>
      </c>
      <c r="AA739" s="133" t="str">
        <f t="shared" si="228"/>
        <v/>
      </c>
      <c r="AC739" s="186" t="str">
        <f>AC731</f>
        <v>社員</v>
      </c>
      <c r="AD739" s="187">
        <f>AD731</f>
        <v>0</v>
      </c>
      <c r="AE739" s="187">
        <f>AE731</f>
        <v>0</v>
      </c>
      <c r="AF739" s="187" t="str">
        <f>AF731</f>
        <v>CS</v>
      </c>
      <c r="AG739" s="204">
        <f t="shared" si="237"/>
        <v>0</v>
      </c>
      <c r="AI739" s="135" t="str">
        <f>IF(月報!G739&lt;&gt;"",月報!G739,"")</f>
        <v/>
      </c>
      <c r="AJ739" s="126" t="str">
        <f>IF(月報!W739&lt;&gt;"",月報!W739*24,"")</f>
        <v/>
      </c>
      <c r="AK739" s="126" t="str">
        <f>IF(月報!P739&lt;&gt;"",月報!P739,"")</f>
        <v/>
      </c>
      <c r="AL739" s="126" t="str">
        <f>IF(月報!Q739&lt;&gt;"",IF(月報!Q739="平日残","",月報!Q739),"")</f>
        <v/>
      </c>
      <c r="AM739" s="126"/>
      <c r="AN739" s="126" t="e">
        <f t="shared" si="227"/>
        <v>#N/A</v>
      </c>
      <c r="AO739" s="126" t="e">
        <f>IF($E739="","",VLOOKUP($E739,カレンダマスタ!$A$5:$E$381,5,FALSE))</f>
        <v>#N/A</v>
      </c>
      <c r="AQ739" s="196" t="str">
        <f>IF(G739="","",IF(VLOOKUP(E739,カレンダマスタ!$A$5:$D$381,4,FALSE)=0,"",1))</f>
        <v/>
      </c>
      <c r="AR739" s="136" t="str">
        <f>IF($G739="","",IF($AD739="NSTC",INDEX(カレンダマスタ!$I$26:$O$31,MATCH($G739,カレンダマスタ!$H$26:$H$31,1),MATCH($H739,カレンダマスタ!$I$25:$O$25,1)),
IF($AD739="CS本社",INDEX(カレンダマスタ!$I$36:$O$41,MATCH($G739,カレンダマスタ!$H$36:$H$41,1),MATCH($H739,カレンダマスタ!$I$35:$O$35,1)),
IF($AD739="NS本社",INDEX(カレンダマスタ!$I$94:$O$99,MATCH($G739,カレンダマスタ!$H$95:$H$100,1),MATCH($H739,カレンダマスタ!$I$93:$O$93,1)),
IF($AD739="ODC",INDEX(カレンダマスタ!$I$46:$O$51,MATCH($G739,カレンダマスタ!$H$46:$H$51,1),MATCH($H739,カレンダマスタ!$I$45:$O$45,1)),
IF($AD739="NS東京TC",INDEX(カレンダマスタ!$I$56:$O$61,MATCH($G739,カレンダマスタ!$H$56:$H$61,1),MATCH($H739,カレンダマスタ!$I$55:$O$55,1)),""))))))</f>
        <v/>
      </c>
      <c r="AS739" s="126" t="str">
        <f t="shared" si="238"/>
        <v/>
      </c>
      <c r="AU739" s="137" t="e">
        <f>IF(E739="","",VLOOKUP($E739,カレンダマスタ!$A$4:$E$381,4,FALSE))</f>
        <v>#N/A</v>
      </c>
      <c r="AV739" s="137" t="str">
        <f t="shared" si="229"/>
        <v/>
      </c>
      <c r="AW739" s="137" t="str">
        <f t="shared" si="230"/>
        <v/>
      </c>
      <c r="AX739" s="138" t="e">
        <f t="shared" si="231"/>
        <v>#N/A</v>
      </c>
      <c r="AY739" s="138" t="str">
        <f t="shared" si="232"/>
        <v/>
      </c>
      <c r="AZ739" s="130" t="e">
        <f>IF(AX739&amp;AW739="勤怠未設定","×",IF(AV739="勤怠修正","×",IF(AC739="外注","",IF(AA739="",IF(AY739&lt;&gt;"","×",""),IF(VLOOKUP(AA739,カレンダマスタ!$H$66:$I$83,2,FALSE)&lt;&gt;AY739,"×","OK")))))</f>
        <v>#N/A</v>
      </c>
      <c r="BC739" s="137" t="e">
        <f>IF(E739="","",VLOOKUP($E739,カレンダマスタ!$A$4:$E$381,4,FALSE))</f>
        <v>#N/A</v>
      </c>
      <c r="BD739" s="126" t="str">
        <f>IF(AC739="社員","",IF(AG739=0,"",IF(AD739="NSTC",IF(COUNTIF(カレンダマスタ!$Q$5:$Q$32,G739)=1,"OK","×"),
IF(AD739="NS本社",IF(COUNTIF(カレンダマスタ!$T$5:$T$32,G739)=1,"OK","×"),IF(COUNTIF(カレンダマスタ!$R$5:$R$32,G739)=1,"OK","×")))))</f>
        <v/>
      </c>
      <c r="BE739" s="126" t="str">
        <f>IF(AC739="社員","",IF(G739="","",IF(R739&lt;&gt;"","",IF(AF739="CS","OK",IF(VLOOKUP(E739,カレンダマスタ!$A$5:$D$381,4,FALSE)&gt;0,"",IF(OR(G739*24&gt;10.84,H739*24&lt;14.5)=TRUE,"×","OK"))))))</f>
        <v/>
      </c>
      <c r="BF739" s="126" t="str">
        <f t="shared" si="226"/>
        <v/>
      </c>
      <c r="BG739" s="126" t="str">
        <f t="shared" si="239"/>
        <v/>
      </c>
      <c r="BI739" s="130" t="e">
        <f t="shared" si="240"/>
        <v>#N/A</v>
      </c>
    </row>
    <row r="740" spans="2:61">
      <c r="B740" s="111"/>
      <c r="C740" s="536">
        <v>391160</v>
      </c>
      <c r="D740" s="128" t="s">
        <v>567</v>
      </c>
      <c r="E740" s="583">
        <v>45412</v>
      </c>
      <c r="F740" s="128" t="s">
        <v>203</v>
      </c>
      <c r="G740" s="588"/>
      <c r="H740" s="588"/>
      <c r="I740" s="130"/>
      <c r="J740" s="139"/>
      <c r="K740" s="131"/>
      <c r="L740" s="132"/>
      <c r="M740" s="132"/>
      <c r="N740" s="141"/>
      <c r="O740" s="139"/>
      <c r="P740" s="139"/>
      <c r="Q740" s="139"/>
      <c r="R740" s="133"/>
      <c r="S740" s="134"/>
      <c r="T740" s="434"/>
      <c r="U740" s="429"/>
      <c r="V740" s="429" t="str">
        <f t="shared" si="234"/>
        <v/>
      </c>
      <c r="W740" s="298"/>
      <c r="X740" s="129" t="str">
        <f t="shared" si="241"/>
        <v/>
      </c>
      <c r="Y740" s="129" t="str">
        <f t="shared" si="235"/>
        <v/>
      </c>
      <c r="Z740" s="129" t="str">
        <f t="shared" si="236"/>
        <v/>
      </c>
      <c r="AA740" s="133" t="str">
        <f t="shared" si="228"/>
        <v/>
      </c>
      <c r="AC740" s="186" t="str">
        <f>AC731</f>
        <v>社員</v>
      </c>
      <c r="AD740" s="187">
        <f>AD731</f>
        <v>0</v>
      </c>
      <c r="AE740" s="187">
        <f>AE731</f>
        <v>0</v>
      </c>
      <c r="AF740" s="187" t="str">
        <f>AF731</f>
        <v>CS</v>
      </c>
      <c r="AG740" s="204">
        <f t="shared" si="237"/>
        <v>0</v>
      </c>
      <c r="AI740" s="135" t="str">
        <f>IF(月報!G740&lt;&gt;"",月報!G740,"")</f>
        <v/>
      </c>
      <c r="AJ740" s="126" t="str">
        <f>IF(月報!W740&lt;&gt;"",月報!W740*24,"")</f>
        <v/>
      </c>
      <c r="AK740" s="126" t="str">
        <f>IF(月報!P740&lt;&gt;"",月報!P740,"")</f>
        <v/>
      </c>
      <c r="AL740" s="126" t="str">
        <f>IF(月報!Q740&lt;&gt;"",IF(月報!Q740="平日残","",月報!Q740),"")</f>
        <v/>
      </c>
      <c r="AM740" s="126"/>
      <c r="AN740" s="126" t="e">
        <f t="shared" si="227"/>
        <v>#N/A</v>
      </c>
      <c r="AO740" s="126" t="e">
        <f>IF($E740="","",VLOOKUP($E740,カレンダマスタ!$A$5:$E$381,5,FALSE))</f>
        <v>#N/A</v>
      </c>
      <c r="AQ740" s="196" t="str">
        <f>IF(G740="","",IF(VLOOKUP(E740,カレンダマスタ!$A$5:$D$381,4,FALSE)=0,"",1))</f>
        <v/>
      </c>
      <c r="AR740" s="136" t="str">
        <f>IF($G740="","",IF($AD740="NSTC",INDEX(カレンダマスタ!$I$26:$O$31,MATCH($G740,カレンダマスタ!$H$26:$H$31,1),MATCH($H740,カレンダマスタ!$I$25:$O$25,1)),
IF($AD740="CS本社",INDEX(カレンダマスタ!$I$36:$O$41,MATCH($G740,カレンダマスタ!$H$36:$H$41,1),MATCH($H740,カレンダマスタ!$I$35:$O$35,1)),
IF($AD740="NS本社",INDEX(カレンダマスタ!$I$94:$O$99,MATCH($G740,カレンダマスタ!$H$95:$H$100,1),MATCH($H740,カレンダマスタ!$I$93:$O$93,1)),
IF($AD740="ODC",INDEX(カレンダマスタ!$I$46:$O$51,MATCH($G740,カレンダマスタ!$H$46:$H$51,1),MATCH($H740,カレンダマスタ!$I$45:$O$45,1)),
IF($AD740="NS東京TC",INDEX(カレンダマスタ!$I$56:$O$61,MATCH($G740,カレンダマスタ!$H$56:$H$61,1),MATCH($H740,カレンダマスタ!$I$55:$O$55,1)),""))))))</f>
        <v/>
      </c>
      <c r="AS740" s="126" t="str">
        <f t="shared" si="238"/>
        <v/>
      </c>
      <c r="AU740" s="137" t="e">
        <f>IF(E740="","",VLOOKUP($E740,カレンダマスタ!$A$4:$E$381,4,FALSE))</f>
        <v>#N/A</v>
      </c>
      <c r="AV740" s="137" t="str">
        <f t="shared" si="229"/>
        <v/>
      </c>
      <c r="AW740" s="137" t="str">
        <f t="shared" si="230"/>
        <v/>
      </c>
      <c r="AX740" s="138" t="e">
        <f t="shared" si="231"/>
        <v>#N/A</v>
      </c>
      <c r="AY740" s="138" t="str">
        <f t="shared" si="232"/>
        <v/>
      </c>
      <c r="AZ740" s="130" t="e">
        <f>IF(AX740&amp;AW740="勤怠未設定","×",IF(AV740="勤怠修正","×",IF(AC740="外注","",IF(AA740="",IF(AY740&lt;&gt;"","×",""),IF(VLOOKUP(AA740,カレンダマスタ!$H$66:$I$83,2,FALSE)&lt;&gt;AY740,"×","OK")))))</f>
        <v>#N/A</v>
      </c>
      <c r="BC740" s="137" t="e">
        <f>IF(E740="","",VLOOKUP($E740,カレンダマスタ!$A$4:$E$381,4,FALSE))</f>
        <v>#N/A</v>
      </c>
      <c r="BD740" s="126" t="str">
        <f>IF(AC740="社員","",IF(AG740=0,"",IF(AD740="NSTC",IF(COUNTIF(カレンダマスタ!$Q$5:$Q$32,G740)=1,"OK","×"),
IF(AD740="NS本社",IF(COUNTIF(カレンダマスタ!$T$5:$T$32,G740)=1,"OK","×"),IF(COUNTIF(カレンダマスタ!$R$5:$R$32,G740)=1,"OK","×")))))</f>
        <v/>
      </c>
      <c r="BE740" s="126" t="str">
        <f>IF(AC740="社員","",IF(G740="","",IF(R740&lt;&gt;"","",IF(AF740="CS","OK",IF(VLOOKUP(E740,カレンダマスタ!$A$5:$D$381,4,FALSE)&gt;0,"",IF(OR(G740*24&gt;10.84,H740*24&lt;14.5)=TRUE,"×","OK"))))))</f>
        <v/>
      </c>
      <c r="BF740" s="126" t="str">
        <f t="shared" si="226"/>
        <v/>
      </c>
      <c r="BG740" s="126" t="str">
        <f t="shared" si="239"/>
        <v/>
      </c>
      <c r="BI740" s="130" t="e">
        <f t="shared" si="240"/>
        <v>#N/A</v>
      </c>
    </row>
    <row r="741" spans="2:61">
      <c r="B741" s="111"/>
      <c r="C741" s="536">
        <v>391160</v>
      </c>
      <c r="D741" s="128" t="s">
        <v>567</v>
      </c>
      <c r="E741" s="583">
        <v>45413</v>
      </c>
      <c r="F741" s="128" t="s">
        <v>204</v>
      </c>
      <c r="G741" s="588"/>
      <c r="H741" s="588"/>
      <c r="I741" s="130"/>
      <c r="J741" s="139"/>
      <c r="K741" s="131"/>
      <c r="L741" s="132"/>
      <c r="M741" s="132"/>
      <c r="N741" s="141"/>
      <c r="O741" s="139"/>
      <c r="P741" s="139"/>
      <c r="Q741" s="139"/>
      <c r="R741" s="133"/>
      <c r="S741" s="134"/>
      <c r="T741" s="434"/>
      <c r="U741" s="429"/>
      <c r="V741" s="429" t="str">
        <f t="shared" si="234"/>
        <v/>
      </c>
      <c r="W741" s="298"/>
      <c r="X741" s="129" t="str">
        <f t="shared" si="241"/>
        <v/>
      </c>
      <c r="Y741" s="129" t="str">
        <f t="shared" si="235"/>
        <v/>
      </c>
      <c r="Z741" s="129" t="str">
        <f t="shared" si="236"/>
        <v/>
      </c>
      <c r="AA741" s="133" t="str">
        <f t="shared" si="228"/>
        <v/>
      </c>
      <c r="AC741" s="186" t="str">
        <f>AC731</f>
        <v>社員</v>
      </c>
      <c r="AD741" s="187">
        <f>AD731</f>
        <v>0</v>
      </c>
      <c r="AE741" s="187">
        <f>AE731</f>
        <v>0</v>
      </c>
      <c r="AF741" s="187" t="str">
        <f>AF731</f>
        <v>CS</v>
      </c>
      <c r="AG741" s="204">
        <f t="shared" si="237"/>
        <v>0</v>
      </c>
      <c r="AI741" s="140" t="str">
        <f>IF(月報!G741&lt;&gt;"",月報!G741,"")</f>
        <v/>
      </c>
      <c r="AJ741" s="126" t="str">
        <f>IF(月報!W741&lt;&gt;"",月報!W741*24,"")</f>
        <v/>
      </c>
      <c r="AK741" s="126" t="str">
        <f>IF(月報!P741&lt;&gt;"",月報!P741,"")</f>
        <v/>
      </c>
      <c r="AL741" s="126" t="str">
        <f>IF(月報!Q741&lt;&gt;"",IF(月報!Q741="平日残","",月報!Q741),"")</f>
        <v/>
      </c>
      <c r="AM741" s="126"/>
      <c r="AN741" s="126" t="e">
        <f t="shared" si="227"/>
        <v>#N/A</v>
      </c>
      <c r="AO741" s="126" t="e">
        <f>IF($E741="","",VLOOKUP($E741,カレンダマスタ!$A$5:$E$381,5,FALSE))</f>
        <v>#N/A</v>
      </c>
      <c r="AQ741" s="196" t="str">
        <f>IF(G741="","",IF(VLOOKUP(E741,カレンダマスタ!$A$5:$D$381,4,FALSE)=0,"",1))</f>
        <v/>
      </c>
      <c r="AR741" s="136" t="str">
        <f>IF($G741="","",IF($AD741="NSTC",INDEX(カレンダマスタ!$I$26:$O$31,MATCH($G741,カレンダマスタ!$H$26:$H$31,1),MATCH($H741,カレンダマスタ!$I$25:$O$25,1)),
IF($AD741="CS本社",INDEX(カレンダマスタ!$I$36:$O$41,MATCH($G741,カレンダマスタ!$H$36:$H$41,1),MATCH($H741,カレンダマスタ!$I$35:$O$35,1)),
IF($AD741="NS本社",INDEX(カレンダマスタ!$I$94:$O$99,MATCH($G741,カレンダマスタ!$H$95:$H$100,1),MATCH($H741,カレンダマスタ!$I$93:$O$93,1)),
IF($AD741="ODC",INDEX(カレンダマスタ!$I$46:$O$51,MATCH($G741,カレンダマスタ!$H$46:$H$51,1),MATCH($H741,カレンダマスタ!$I$45:$O$45,1)),
IF($AD741="NS東京TC",INDEX(カレンダマスタ!$I$56:$O$61,MATCH($G741,カレンダマスタ!$H$56:$H$61,1),MATCH($H741,カレンダマスタ!$I$55:$O$55,1)),""))))))</f>
        <v/>
      </c>
      <c r="AS741" s="126" t="str">
        <f t="shared" si="238"/>
        <v/>
      </c>
      <c r="AU741" s="137" t="e">
        <f>IF(E741="","",VLOOKUP($E741,カレンダマスタ!$A$4:$E$381,4,FALSE))</f>
        <v>#N/A</v>
      </c>
      <c r="AV741" s="137" t="str">
        <f t="shared" si="229"/>
        <v/>
      </c>
      <c r="AW741" s="137" t="str">
        <f t="shared" si="230"/>
        <v/>
      </c>
      <c r="AX741" s="138" t="e">
        <f t="shared" si="231"/>
        <v>#N/A</v>
      </c>
      <c r="AY741" s="138" t="str">
        <f t="shared" si="232"/>
        <v/>
      </c>
      <c r="AZ741" s="130" t="e">
        <f>IF(AX741&amp;AW741="勤怠未設定","×",IF(AV741="勤怠修正","×",IF(AC741="外注","",IF(AA741="",IF(AY741&lt;&gt;"","×",""),IF(VLOOKUP(AA741,カレンダマスタ!$H$66:$I$83,2,FALSE)&lt;&gt;AY741,"×","OK")))))</f>
        <v>#N/A</v>
      </c>
      <c r="BC741" s="137" t="e">
        <f>IF(E741="","",VLOOKUP($E741,カレンダマスタ!$A$4:$E$381,4,FALSE))</f>
        <v>#N/A</v>
      </c>
      <c r="BD741" s="126" t="str">
        <f>IF(AC741="社員","",IF(AG741=0,"",IF(AD741="NSTC",IF(COUNTIF(カレンダマスタ!$Q$5:$Q$32,G741)=1,"OK","×"),
IF(AD741="NS本社",IF(COUNTIF(カレンダマスタ!$T$5:$T$32,G741)=1,"OK","×"),IF(COUNTIF(カレンダマスタ!$R$5:$R$32,G741)=1,"OK","×")))))</f>
        <v/>
      </c>
      <c r="BE741" s="126" t="str">
        <f>IF(AC741="社員","",IF(G741="","",IF(R741&lt;&gt;"","",IF(AF741="CS","OK",IF(VLOOKUP(E741,カレンダマスタ!$A$5:$D$381,4,FALSE)&gt;0,"",IF(OR(G741*24&gt;10.84,H741*24&lt;14.5)=TRUE,"×","OK"))))))</f>
        <v/>
      </c>
      <c r="BF741" s="126" t="str">
        <f t="shared" si="226"/>
        <v/>
      </c>
      <c r="BG741" s="126" t="str">
        <f t="shared" si="239"/>
        <v/>
      </c>
      <c r="BI741" s="130" t="e">
        <f t="shared" si="240"/>
        <v>#N/A</v>
      </c>
    </row>
    <row r="742" spans="2:61">
      <c r="B742" s="111"/>
      <c r="C742" s="536">
        <v>391160</v>
      </c>
      <c r="D742" s="128" t="s">
        <v>567</v>
      </c>
      <c r="E742" s="583">
        <v>45414</v>
      </c>
      <c r="F742" s="128" t="s">
        <v>205</v>
      </c>
      <c r="G742" s="588"/>
      <c r="H742" s="588"/>
      <c r="I742" s="130"/>
      <c r="J742" s="139"/>
      <c r="K742" s="131"/>
      <c r="L742" s="132"/>
      <c r="M742" s="132"/>
      <c r="N742" s="141"/>
      <c r="O742" s="139"/>
      <c r="P742" s="139"/>
      <c r="Q742" s="139"/>
      <c r="R742" s="133"/>
      <c r="S742" s="134"/>
      <c r="T742" s="434"/>
      <c r="U742" s="429"/>
      <c r="V742" s="429" t="str">
        <f t="shared" si="234"/>
        <v/>
      </c>
      <c r="W742" s="298"/>
      <c r="X742" s="129" t="str">
        <f t="shared" si="241"/>
        <v/>
      </c>
      <c r="Y742" s="129" t="str">
        <f t="shared" si="235"/>
        <v/>
      </c>
      <c r="Z742" s="129" t="str">
        <f t="shared" si="236"/>
        <v/>
      </c>
      <c r="AA742" s="133" t="str">
        <f t="shared" si="228"/>
        <v/>
      </c>
      <c r="AC742" s="186" t="str">
        <f>AC731</f>
        <v>社員</v>
      </c>
      <c r="AD742" s="187">
        <f>AD731</f>
        <v>0</v>
      </c>
      <c r="AE742" s="187">
        <f>AE731</f>
        <v>0</v>
      </c>
      <c r="AF742" s="187" t="str">
        <f>AF731</f>
        <v>CS</v>
      </c>
      <c r="AG742" s="204">
        <f t="shared" si="237"/>
        <v>0</v>
      </c>
      <c r="AI742" s="140" t="str">
        <f>IF(月報!G742&lt;&gt;"",月報!G742,"")</f>
        <v/>
      </c>
      <c r="AJ742" s="126" t="str">
        <f>IF(月報!W742&lt;&gt;"",月報!W742*24,"")</f>
        <v/>
      </c>
      <c r="AK742" s="126" t="str">
        <f>IF(月報!P742&lt;&gt;"",月報!P742,"")</f>
        <v/>
      </c>
      <c r="AL742" s="126" t="str">
        <f>IF(月報!Q742&lt;&gt;"",IF(月報!Q742="平日残","",月報!Q742),"")</f>
        <v/>
      </c>
      <c r="AM742" s="126"/>
      <c r="AN742" s="126" t="e">
        <f t="shared" si="227"/>
        <v>#N/A</v>
      </c>
      <c r="AO742" s="126" t="e">
        <f>IF($E742="","",VLOOKUP($E742,カレンダマスタ!$A$5:$E$381,5,FALSE))</f>
        <v>#N/A</v>
      </c>
      <c r="AQ742" s="196" t="str">
        <f>IF(G742="","",IF(VLOOKUP(E742,カレンダマスタ!$A$5:$D$381,4,FALSE)=0,"",1))</f>
        <v/>
      </c>
      <c r="AR742" s="136" t="str">
        <f>IF($G742="","",IF($AD742="NSTC",INDEX(カレンダマスタ!$I$26:$O$31,MATCH($G742,カレンダマスタ!$H$26:$H$31,1),MATCH($H742,カレンダマスタ!$I$25:$O$25,1)),
IF($AD742="CS本社",INDEX(カレンダマスタ!$I$36:$O$41,MATCH($G742,カレンダマスタ!$H$36:$H$41,1),MATCH($H742,カレンダマスタ!$I$35:$O$35,1)),
IF($AD742="NS本社",INDEX(カレンダマスタ!$I$94:$O$99,MATCH($G742,カレンダマスタ!$H$95:$H$100,1),MATCH($H742,カレンダマスタ!$I$93:$O$93,1)),
IF($AD742="ODC",INDEX(カレンダマスタ!$I$46:$O$51,MATCH($G742,カレンダマスタ!$H$46:$H$51,1),MATCH($H742,カレンダマスタ!$I$45:$O$45,1)),
IF($AD742="NS東京TC",INDEX(カレンダマスタ!$I$56:$O$61,MATCH($G742,カレンダマスタ!$H$56:$H$61,1),MATCH($H742,カレンダマスタ!$I$55:$O$55,1)),""))))))</f>
        <v/>
      </c>
      <c r="AS742" s="126" t="str">
        <f t="shared" si="238"/>
        <v/>
      </c>
      <c r="AU742" s="137" t="e">
        <f>IF(E742="","",VLOOKUP($E742,カレンダマスタ!$A$4:$E$381,4,FALSE))</f>
        <v>#N/A</v>
      </c>
      <c r="AV742" s="137" t="str">
        <f t="shared" si="229"/>
        <v/>
      </c>
      <c r="AW742" s="137" t="str">
        <f t="shared" si="230"/>
        <v/>
      </c>
      <c r="AX742" s="138" t="e">
        <f t="shared" si="231"/>
        <v>#N/A</v>
      </c>
      <c r="AY742" s="138" t="str">
        <f t="shared" si="232"/>
        <v/>
      </c>
      <c r="AZ742" s="130" t="e">
        <f>IF(AX742&amp;AW742="勤怠未設定","×",IF(AV742="勤怠修正","×",IF(AC742="外注","",IF(AA742="",IF(AY742&lt;&gt;"","×",""),IF(VLOOKUP(AA742,カレンダマスタ!$H$66:$I$83,2,FALSE)&lt;&gt;AY742,"×","OK")))))</f>
        <v>#N/A</v>
      </c>
      <c r="BC742" s="137" t="e">
        <f>IF(E742="","",VLOOKUP($E742,カレンダマスタ!$A$4:$E$381,4,FALSE))</f>
        <v>#N/A</v>
      </c>
      <c r="BD742" s="126" t="str">
        <f>IF(AC742="社員","",IF(AG742=0,"",IF(AD742="NSTC",IF(COUNTIF(カレンダマスタ!$Q$5:$Q$32,G742)=1,"OK","×"),
IF(AD742="NS本社",IF(COUNTIF(カレンダマスタ!$T$5:$T$32,G742)=1,"OK","×"),IF(COUNTIF(カレンダマスタ!$R$5:$R$32,G742)=1,"OK","×")))))</f>
        <v/>
      </c>
      <c r="BE742" s="126" t="str">
        <f>IF(AC742="社員","",IF(G742="","",IF(R742&lt;&gt;"","",IF(AF742="CS","OK",IF(VLOOKUP(E742,カレンダマスタ!$A$5:$D$381,4,FALSE)&gt;0,"",IF(OR(G742*24&gt;10.84,H742*24&lt;14.5)=TRUE,"×","OK"))))))</f>
        <v/>
      </c>
      <c r="BF742" s="126" t="str">
        <f t="shared" si="226"/>
        <v/>
      </c>
      <c r="BG742" s="126" t="str">
        <f t="shared" si="239"/>
        <v/>
      </c>
      <c r="BI742" s="130" t="e">
        <f t="shared" si="240"/>
        <v>#N/A</v>
      </c>
    </row>
    <row r="743" spans="2:61">
      <c r="B743" s="111"/>
      <c r="C743" s="536">
        <v>391160</v>
      </c>
      <c r="D743" s="128" t="s">
        <v>567</v>
      </c>
      <c r="E743" s="583">
        <v>45415</v>
      </c>
      <c r="F743" s="128" t="s">
        <v>199</v>
      </c>
      <c r="G743" s="588"/>
      <c r="H743" s="588"/>
      <c r="I743" s="130"/>
      <c r="J743" s="139"/>
      <c r="K743" s="131"/>
      <c r="L743" s="132"/>
      <c r="M743" s="132"/>
      <c r="N743" s="141"/>
      <c r="O743" s="139"/>
      <c r="P743" s="139"/>
      <c r="Q743" s="139"/>
      <c r="R743" s="133"/>
      <c r="S743" s="134"/>
      <c r="T743" s="434"/>
      <c r="U743" s="429"/>
      <c r="V743" s="429" t="str">
        <f t="shared" si="234"/>
        <v/>
      </c>
      <c r="W743" s="298"/>
      <c r="X743" s="129" t="str">
        <f t="shared" si="241"/>
        <v/>
      </c>
      <c r="Y743" s="129" t="str">
        <f t="shared" si="235"/>
        <v/>
      </c>
      <c r="Z743" s="129" t="str">
        <f t="shared" si="236"/>
        <v/>
      </c>
      <c r="AA743" s="133" t="str">
        <f t="shared" si="228"/>
        <v/>
      </c>
      <c r="AC743" s="186" t="str">
        <f>AC731</f>
        <v>社員</v>
      </c>
      <c r="AD743" s="187">
        <f>AD731</f>
        <v>0</v>
      </c>
      <c r="AE743" s="187">
        <f>AE731</f>
        <v>0</v>
      </c>
      <c r="AF743" s="187" t="str">
        <f>AF731</f>
        <v>CS</v>
      </c>
      <c r="AG743" s="204">
        <f t="shared" si="237"/>
        <v>0</v>
      </c>
      <c r="AI743" s="140" t="str">
        <f>IF(月報!G743&lt;&gt;"",月報!G743,"")</f>
        <v/>
      </c>
      <c r="AJ743" s="126" t="str">
        <f>IF(月報!W743&lt;&gt;"",月報!W743*24,"")</f>
        <v/>
      </c>
      <c r="AK743" s="126" t="str">
        <f>IF(月報!P743&lt;&gt;"",月報!P743,"")</f>
        <v/>
      </c>
      <c r="AL743" s="126" t="str">
        <f>IF(月報!Q743&lt;&gt;"",IF(月報!Q743="平日残","",月報!Q743),"")</f>
        <v/>
      </c>
      <c r="AM743" s="126"/>
      <c r="AN743" s="126" t="e">
        <f t="shared" si="227"/>
        <v>#N/A</v>
      </c>
      <c r="AO743" s="126" t="e">
        <f>IF($E743="","",VLOOKUP($E743,カレンダマスタ!$A$5:$E$381,5,FALSE))</f>
        <v>#N/A</v>
      </c>
      <c r="AQ743" s="196" t="str">
        <f>IF(G743="","",IF(VLOOKUP(E743,カレンダマスタ!$A$5:$D$381,4,FALSE)=0,"",1))</f>
        <v/>
      </c>
      <c r="AR743" s="136" t="str">
        <f>IF($G743="","",IF($AD743="NSTC",INDEX(カレンダマスタ!$I$26:$O$31,MATCH($G743,カレンダマスタ!$H$26:$H$31,1),MATCH($H743,カレンダマスタ!$I$25:$O$25,1)),
IF($AD743="CS本社",INDEX(カレンダマスタ!$I$36:$O$41,MATCH($G743,カレンダマスタ!$H$36:$H$41,1),MATCH($H743,カレンダマスタ!$I$35:$O$35,1)),
IF($AD743="NS本社",INDEX(カレンダマスタ!$I$94:$O$99,MATCH($G743,カレンダマスタ!$H$95:$H$100,1),MATCH($H743,カレンダマスタ!$I$93:$O$93,1)),
IF($AD743="ODC",INDEX(カレンダマスタ!$I$46:$O$51,MATCH($G743,カレンダマスタ!$H$46:$H$51,1),MATCH($H743,カレンダマスタ!$I$45:$O$45,1)),
IF($AD743="NS東京TC",INDEX(カレンダマスタ!$I$56:$O$61,MATCH($G743,カレンダマスタ!$H$56:$H$61,1),MATCH($H743,カレンダマスタ!$I$55:$O$55,1)),""))))))</f>
        <v/>
      </c>
      <c r="AS743" s="126" t="str">
        <f t="shared" si="238"/>
        <v/>
      </c>
      <c r="AU743" s="137" t="e">
        <f>IF(E743="","",VLOOKUP($E743,カレンダマスタ!$A$4:$E$381,4,FALSE))</f>
        <v>#N/A</v>
      </c>
      <c r="AV743" s="137" t="str">
        <f t="shared" si="229"/>
        <v/>
      </c>
      <c r="AW743" s="137" t="str">
        <f t="shared" si="230"/>
        <v/>
      </c>
      <c r="AX743" s="138" t="e">
        <f t="shared" si="231"/>
        <v>#N/A</v>
      </c>
      <c r="AY743" s="138" t="str">
        <f t="shared" si="232"/>
        <v/>
      </c>
      <c r="AZ743" s="130" t="e">
        <f>IF(AX743&amp;AW743="勤怠未設定","×",IF(AV743="勤怠修正","×",IF(AC743="外注","",IF(AA743="",IF(AY743&lt;&gt;"","×",""),IF(VLOOKUP(AA743,カレンダマスタ!$H$66:$I$83,2,FALSE)&lt;&gt;AY743,"×","OK")))))</f>
        <v>#N/A</v>
      </c>
      <c r="BC743" s="137" t="e">
        <f>IF(E743="","",VLOOKUP($E743,カレンダマスタ!$A$4:$E$381,4,FALSE))</f>
        <v>#N/A</v>
      </c>
      <c r="BD743" s="126" t="str">
        <f>IF(AC743="社員","",IF(AG743=0,"",IF(AD743="NSTC",IF(COUNTIF(カレンダマスタ!$Q$5:$Q$32,G743)=1,"OK","×"),
IF(AD743="NS本社",IF(COUNTIF(カレンダマスタ!$T$5:$T$32,G743)=1,"OK","×"),IF(COUNTIF(カレンダマスタ!$R$5:$R$32,G743)=1,"OK","×")))))</f>
        <v/>
      </c>
      <c r="BE743" s="126" t="str">
        <f>IF(AC743="社員","",IF(G743="","",IF(R743&lt;&gt;"","",IF(AF743="CS","OK",IF(VLOOKUP(E743,カレンダマスタ!$A$5:$D$381,4,FALSE)&gt;0,"",IF(OR(G743*24&gt;10.84,H743*24&lt;14.5)=TRUE,"×","OK"))))))</f>
        <v/>
      </c>
      <c r="BF743" s="126" t="str">
        <f t="shared" si="226"/>
        <v/>
      </c>
      <c r="BG743" s="126" t="str">
        <f t="shared" si="239"/>
        <v/>
      </c>
      <c r="BI743" s="130" t="e">
        <f t="shared" si="240"/>
        <v>#N/A</v>
      </c>
    </row>
    <row r="744" spans="2:61">
      <c r="B744" s="111"/>
      <c r="C744" s="537">
        <v>391160</v>
      </c>
      <c r="D744" s="142" t="s">
        <v>567</v>
      </c>
      <c r="E744" s="584">
        <v>45416</v>
      </c>
      <c r="F744" s="142" t="s">
        <v>369</v>
      </c>
      <c r="G744" s="589"/>
      <c r="H744" s="589"/>
      <c r="I744" s="144"/>
      <c r="J744" s="148"/>
      <c r="K744" s="145"/>
      <c r="L744" s="146"/>
      <c r="M744" s="146"/>
      <c r="N744" s="147"/>
      <c r="O744" s="148"/>
      <c r="P744" s="148"/>
      <c r="Q744" s="148"/>
      <c r="R744" s="149"/>
      <c r="S744" s="156"/>
      <c r="T744" s="435"/>
      <c r="U744" s="430"/>
      <c r="V744" s="430" t="str">
        <f t="shared" si="234"/>
        <v/>
      </c>
      <c r="W744" s="298"/>
      <c r="X744" s="143" t="str">
        <f t="shared" si="241"/>
        <v/>
      </c>
      <c r="Y744" s="143" t="str">
        <f t="shared" si="235"/>
        <v/>
      </c>
      <c r="Z744" s="143" t="str">
        <f t="shared" si="236"/>
        <v/>
      </c>
      <c r="AA744" s="149" t="str">
        <f t="shared" si="228"/>
        <v/>
      </c>
      <c r="AC744" s="188" t="str">
        <f>AC731</f>
        <v>社員</v>
      </c>
      <c r="AD744" s="189">
        <f>AD731</f>
        <v>0</v>
      </c>
      <c r="AE744" s="189">
        <f>AE731</f>
        <v>0</v>
      </c>
      <c r="AF744" s="189" t="str">
        <f>AF731</f>
        <v>CS</v>
      </c>
      <c r="AG744" s="205">
        <f t="shared" si="237"/>
        <v>0</v>
      </c>
      <c r="AI744" s="157" t="str">
        <f>IF(月報!G744&lt;&gt;"",月報!G744,"")</f>
        <v/>
      </c>
      <c r="AJ744" s="151" t="str">
        <f>IF(月報!W744&lt;&gt;"",月報!W744*24,"")</f>
        <v/>
      </c>
      <c r="AK744" s="151" t="str">
        <f>IF(月報!P744&lt;&gt;"",月報!P744,"")</f>
        <v/>
      </c>
      <c r="AL744" s="151" t="str">
        <f>IF(月報!Q744&lt;&gt;"",IF(月報!Q744="平日残","",月報!Q744),"")</f>
        <v/>
      </c>
      <c r="AM744" s="151"/>
      <c r="AN744" s="151" t="e">
        <f t="shared" si="227"/>
        <v>#N/A</v>
      </c>
      <c r="AO744" s="151" t="e">
        <f>IF($E744="","",VLOOKUP($E744,カレンダマスタ!$A$5:$E$381,5,FALSE))</f>
        <v>#N/A</v>
      </c>
      <c r="AQ744" s="197" t="str">
        <f>IF(G744="","",IF(VLOOKUP(E744,カレンダマスタ!$A$5:$D$381,4,FALSE)=0,"",1))</f>
        <v/>
      </c>
      <c r="AR744" s="152" t="str">
        <f>IF($G744="","",IF($AD744="NSTC",INDEX(カレンダマスタ!$I$26:$O$31,MATCH($G744,カレンダマスタ!$H$26:$H$31,1),MATCH($H744,カレンダマスタ!$I$25:$O$25,1)),
IF($AD744="CS本社",INDEX(カレンダマスタ!$I$36:$O$41,MATCH($G744,カレンダマスタ!$H$36:$H$41,1),MATCH($H744,カレンダマスタ!$I$35:$O$35,1)),
IF($AD744="NS本社",INDEX(カレンダマスタ!$I$94:$O$99,MATCH($G744,カレンダマスタ!$H$95:$H$100,1),MATCH($H744,カレンダマスタ!$I$93:$O$93,1)),
IF($AD744="ODC",INDEX(カレンダマスタ!$I$46:$O$51,MATCH($G744,カレンダマスタ!$H$46:$H$51,1),MATCH($H744,カレンダマスタ!$I$45:$O$45,1)),
IF($AD744="NS東京TC",INDEX(カレンダマスタ!$I$56:$O$61,MATCH($G744,カレンダマスタ!$H$56:$H$61,1),MATCH($H744,カレンダマスタ!$I$55:$O$55,1)),""))))))</f>
        <v/>
      </c>
      <c r="AS744" s="151" t="str">
        <f t="shared" si="238"/>
        <v/>
      </c>
      <c r="AU744" s="153" t="e">
        <f>IF(E744="","",VLOOKUP($E744,カレンダマスタ!$A$4:$E$381,4,FALSE))</f>
        <v>#N/A</v>
      </c>
      <c r="AV744" s="153" t="str">
        <f t="shared" si="229"/>
        <v/>
      </c>
      <c r="AW744" s="153" t="str">
        <f t="shared" si="230"/>
        <v/>
      </c>
      <c r="AX744" s="154" t="e">
        <f t="shared" si="231"/>
        <v>#N/A</v>
      </c>
      <c r="AY744" s="154" t="str">
        <f t="shared" si="232"/>
        <v/>
      </c>
      <c r="AZ744" s="144" t="e">
        <f>IF(AX744&amp;AW744="勤怠未設定","×",IF(AV744="勤怠修正","×",IF(AC744="外注","",IF(AA744="",IF(AY744&lt;&gt;"","×",""),IF(VLOOKUP(AA744,カレンダマスタ!$H$66:$I$83,2,FALSE)&lt;&gt;AY744,"×","OK")))))</f>
        <v>#N/A</v>
      </c>
      <c r="BC744" s="153" t="e">
        <f>IF(E744="","",VLOOKUP($E744,カレンダマスタ!$A$4:$E$381,4,FALSE))</f>
        <v>#N/A</v>
      </c>
      <c r="BD744" s="151" t="str">
        <f>IF(AC744="社員","",IF(AG744=0,"",IF(AD744="NSTC",IF(COUNTIF(カレンダマスタ!$Q$5:$Q$32,G744)=1,"OK","×"),
IF(AD744="NS本社",IF(COUNTIF(カレンダマスタ!$T$5:$T$32,G744)=1,"OK","×"),IF(COUNTIF(カレンダマスタ!$R$5:$R$32,G744)=1,"OK","×")))))</f>
        <v/>
      </c>
      <c r="BE744" s="151" t="str">
        <f>IF(AC744="社員","",IF(G744="","",IF(R744&lt;&gt;"","",IF(AF744="CS","OK",IF(VLOOKUP(E744,カレンダマスタ!$A$5:$D$381,4,FALSE)&gt;0,"",IF(OR(G744*24&gt;10.84,H744*24&lt;14.5)=TRUE,"×","OK"))))))</f>
        <v/>
      </c>
      <c r="BF744" s="151" t="str">
        <f t="shared" si="226"/>
        <v/>
      </c>
      <c r="BG744" s="151" t="str">
        <f t="shared" si="239"/>
        <v/>
      </c>
      <c r="BI744" s="144" t="e">
        <f t="shared" si="240"/>
        <v>#N/A</v>
      </c>
    </row>
    <row r="745" spans="2:61">
      <c r="B745" s="111"/>
      <c r="C745" s="535">
        <v>391160</v>
      </c>
      <c r="D745" s="112" t="s">
        <v>567</v>
      </c>
      <c r="E745" s="582">
        <v>45417</v>
      </c>
      <c r="F745" s="112" t="s">
        <v>370</v>
      </c>
      <c r="G745" s="587"/>
      <c r="H745" s="587"/>
      <c r="I745" s="114"/>
      <c r="J745" s="118"/>
      <c r="K745" s="115"/>
      <c r="L745" s="116"/>
      <c r="M745" s="116"/>
      <c r="N745" s="117"/>
      <c r="O745" s="118"/>
      <c r="P745" s="118"/>
      <c r="Q745" s="118"/>
      <c r="R745" s="119"/>
      <c r="S745" s="120"/>
      <c r="T745" s="433"/>
      <c r="U745" s="431">
        <f>SUM(T745:T751)</f>
        <v>0</v>
      </c>
      <c r="V745" s="431" t="str">
        <f t="shared" si="234"/>
        <v/>
      </c>
      <c r="W745" s="298"/>
      <c r="X745" s="113" t="str">
        <f t="shared" si="241"/>
        <v/>
      </c>
      <c r="Y745" s="113" t="str">
        <f t="shared" si="235"/>
        <v/>
      </c>
      <c r="Z745" s="113" t="str">
        <f t="shared" si="236"/>
        <v/>
      </c>
      <c r="AA745" s="119" t="str">
        <f t="shared" si="228"/>
        <v/>
      </c>
      <c r="AC745" s="190" t="str">
        <f>AC731</f>
        <v>社員</v>
      </c>
      <c r="AD745" s="191">
        <f>AD731</f>
        <v>0</v>
      </c>
      <c r="AE745" s="191">
        <f>AE731</f>
        <v>0</v>
      </c>
      <c r="AF745" s="191" t="str">
        <f>AF731</f>
        <v>CS</v>
      </c>
      <c r="AG745" s="206">
        <f t="shared" si="237"/>
        <v>0</v>
      </c>
      <c r="AI745" s="158" t="str">
        <f>IF(月報!G745&lt;&gt;"",月報!G745,"")</f>
        <v/>
      </c>
      <c r="AJ745" s="122" t="str">
        <f>IF(月報!W745&lt;&gt;"",月報!W745*24,"")</f>
        <v/>
      </c>
      <c r="AK745" s="122" t="str">
        <f>IF(月報!P745&lt;&gt;"",月報!P745,"")</f>
        <v/>
      </c>
      <c r="AL745" s="122" t="str">
        <f>IF(月報!Q745&lt;&gt;"",IF(月報!Q745="平日残","",月報!Q745),"")</f>
        <v/>
      </c>
      <c r="AM745" s="122"/>
      <c r="AN745" s="122" t="e">
        <f t="shared" si="227"/>
        <v>#N/A</v>
      </c>
      <c r="AO745" s="122" t="e">
        <f>IF($E745="","",VLOOKUP($E745,カレンダマスタ!$A$5:$E$381,5,FALSE))</f>
        <v>#N/A</v>
      </c>
      <c r="AQ745" s="195" t="str">
        <f>IF(G745="","",IF(VLOOKUP(E745,カレンダマスタ!$A$5:$D$381,4,FALSE)=0,"",1))</f>
        <v/>
      </c>
      <c r="AR745" s="123" t="str">
        <f>IF($G745="","",IF($AD745="NSTC",INDEX(カレンダマスタ!$I$26:$O$31,MATCH($G745,カレンダマスタ!$H$26:$H$31,1),MATCH($H745,カレンダマスタ!$I$25:$O$25,1)),
IF($AD745="CS本社",INDEX(カレンダマスタ!$I$36:$O$41,MATCH($G745,カレンダマスタ!$H$36:$H$41,1),MATCH($H745,カレンダマスタ!$I$35:$O$35,1)),
IF($AD745="NS本社",INDEX(カレンダマスタ!$I$94:$O$99,MATCH($G745,カレンダマスタ!$H$95:$H$100,1),MATCH($H745,カレンダマスタ!$I$93:$O$93,1)),
IF($AD745="ODC",INDEX(カレンダマスタ!$I$46:$O$51,MATCH($G745,カレンダマスタ!$H$46:$H$51,1),MATCH($H745,カレンダマスタ!$I$45:$O$45,1)),
IF($AD745="NS東京TC",INDEX(カレンダマスタ!$I$56:$O$61,MATCH($G745,カレンダマスタ!$H$56:$H$61,1),MATCH($H745,カレンダマスタ!$I$55:$O$55,1)),""))))))</f>
        <v/>
      </c>
      <c r="AS745" s="122" t="str">
        <f t="shared" si="238"/>
        <v/>
      </c>
      <c r="AU745" s="124" t="e">
        <f>IF(E745="","",VLOOKUP($E745,カレンダマスタ!$A$4:$E$381,4,FALSE))</f>
        <v>#N/A</v>
      </c>
      <c r="AV745" s="124" t="str">
        <f t="shared" si="229"/>
        <v/>
      </c>
      <c r="AW745" s="124" t="str">
        <f t="shared" si="230"/>
        <v/>
      </c>
      <c r="AX745" s="125" t="e">
        <f t="shared" si="231"/>
        <v>#N/A</v>
      </c>
      <c r="AY745" s="125" t="str">
        <f t="shared" si="232"/>
        <v/>
      </c>
      <c r="AZ745" s="114" t="e">
        <f>IF(AX745&amp;AW745="勤怠未設定","×",IF(AV745="勤怠修正","×",IF(AC745="外注","",IF(AA745="",IF(AY745&lt;&gt;"","×",""),IF(VLOOKUP(AA745,カレンダマスタ!$H$66:$I$83,2,FALSE)&lt;&gt;AY745,"×","OK")))))</f>
        <v>#N/A</v>
      </c>
      <c r="BC745" s="124" t="e">
        <f>IF(E745="","",VLOOKUP($E745,カレンダマスタ!$A$4:$E$381,4,FALSE))</f>
        <v>#N/A</v>
      </c>
      <c r="BD745" s="122" t="str">
        <f>IF(AC745="社員","",IF(AG745=0,"",IF(AD745="NSTC",IF(COUNTIF(カレンダマスタ!$Q$5:$Q$32,G745)=1,"OK","×"),
IF(AD745="NS本社",IF(COUNTIF(カレンダマスタ!$T$5:$T$32,G745)=1,"OK","×"),IF(COUNTIF(カレンダマスタ!$R$5:$R$32,G745)=1,"OK","×")))))</f>
        <v/>
      </c>
      <c r="BE745" s="122" t="str">
        <f>IF(AC745="社員","",IF(G745="","",IF(R745&lt;&gt;"","",IF(AF745="CS","OK",IF(VLOOKUP(E745,カレンダマスタ!$A$5:$D$381,4,FALSE)&gt;0,"",IF(OR(G745*24&gt;10.84,H745*24&lt;14.5)=TRUE,"×","OK"))))))</f>
        <v/>
      </c>
      <c r="BF745" s="122" t="str">
        <f t="shared" si="226"/>
        <v/>
      </c>
      <c r="BG745" s="122" t="str">
        <f t="shared" si="239"/>
        <v/>
      </c>
      <c r="BI745" s="114" t="e">
        <f t="shared" si="240"/>
        <v>#N/A</v>
      </c>
    </row>
    <row r="746" spans="2:61">
      <c r="B746" s="111"/>
      <c r="C746" s="536">
        <v>391160</v>
      </c>
      <c r="D746" s="128" t="s">
        <v>567</v>
      </c>
      <c r="E746" s="583">
        <v>45418</v>
      </c>
      <c r="F746" s="128" t="s">
        <v>201</v>
      </c>
      <c r="G746" s="588"/>
      <c r="H746" s="588"/>
      <c r="I746" s="130"/>
      <c r="J746" s="139"/>
      <c r="K746" s="131"/>
      <c r="L746" s="132"/>
      <c r="M746" s="132"/>
      <c r="N746" s="141"/>
      <c r="O746" s="139"/>
      <c r="P746" s="139"/>
      <c r="Q746" s="139"/>
      <c r="R746" s="133"/>
      <c r="S746" s="134"/>
      <c r="T746" s="434"/>
      <c r="U746" s="429"/>
      <c r="V746" s="429" t="str">
        <f t="shared" si="234"/>
        <v/>
      </c>
      <c r="W746" s="298"/>
      <c r="X746" s="129" t="str">
        <f t="shared" si="241"/>
        <v/>
      </c>
      <c r="Y746" s="129" t="str">
        <f t="shared" si="235"/>
        <v/>
      </c>
      <c r="Z746" s="129" t="str">
        <f t="shared" si="236"/>
        <v/>
      </c>
      <c r="AA746" s="133" t="str">
        <f t="shared" si="228"/>
        <v/>
      </c>
      <c r="AC746" s="186" t="str">
        <f>AC731</f>
        <v>社員</v>
      </c>
      <c r="AD746" s="187">
        <f>AD731</f>
        <v>0</v>
      </c>
      <c r="AE746" s="187">
        <f>AE731</f>
        <v>0</v>
      </c>
      <c r="AF746" s="187" t="str">
        <f>AF731</f>
        <v>CS</v>
      </c>
      <c r="AG746" s="204">
        <f t="shared" si="237"/>
        <v>0</v>
      </c>
      <c r="AI746" s="135" t="str">
        <f>IF(月報!G746&lt;&gt;"",月報!G746,"")</f>
        <v/>
      </c>
      <c r="AJ746" s="126" t="str">
        <f>IF(月報!W746&lt;&gt;"",月報!W746*24,"")</f>
        <v/>
      </c>
      <c r="AK746" s="126" t="str">
        <f>IF(月報!P746&lt;&gt;"",月報!P746,"")</f>
        <v/>
      </c>
      <c r="AL746" s="126" t="str">
        <f>IF(月報!Q746&lt;&gt;"",IF(月報!Q746="平日残","",月報!Q746),"")</f>
        <v/>
      </c>
      <c r="AM746" s="126"/>
      <c r="AN746" s="126" t="e">
        <f t="shared" si="227"/>
        <v>#N/A</v>
      </c>
      <c r="AO746" s="126" t="e">
        <f>IF($E746="","",VLOOKUP($E746,カレンダマスタ!$A$5:$E$381,5,FALSE))</f>
        <v>#N/A</v>
      </c>
      <c r="AQ746" s="196" t="str">
        <f>IF(G746="","",IF(VLOOKUP(E746,カレンダマスタ!$A$5:$D$381,4,FALSE)=0,"",1))</f>
        <v/>
      </c>
      <c r="AR746" s="136" t="str">
        <f>IF($G746="","",IF($AD746="NSTC",INDEX(カレンダマスタ!$I$26:$O$31,MATCH($G746,カレンダマスタ!$H$26:$H$31,1),MATCH($H746,カレンダマスタ!$I$25:$O$25,1)),
IF($AD746="CS本社",INDEX(カレンダマスタ!$I$36:$O$41,MATCH($G746,カレンダマスタ!$H$36:$H$41,1),MATCH($H746,カレンダマスタ!$I$35:$O$35,1)),
IF($AD746="NS本社",INDEX(カレンダマスタ!$I$94:$O$99,MATCH($G746,カレンダマスタ!$H$95:$H$100,1),MATCH($H746,カレンダマスタ!$I$93:$O$93,1)),
IF($AD746="ODC",INDEX(カレンダマスタ!$I$46:$O$51,MATCH($G746,カレンダマスタ!$H$46:$H$51,1),MATCH($H746,カレンダマスタ!$I$45:$O$45,1)),
IF($AD746="NS東京TC",INDEX(カレンダマスタ!$I$56:$O$61,MATCH($G746,カレンダマスタ!$H$56:$H$61,1),MATCH($H746,カレンダマスタ!$I$55:$O$55,1)),""))))))</f>
        <v/>
      </c>
      <c r="AS746" s="126" t="str">
        <f t="shared" si="238"/>
        <v/>
      </c>
      <c r="AU746" s="137" t="e">
        <f>IF(E746="","",VLOOKUP($E746,カレンダマスタ!$A$4:$E$381,4,FALSE))</f>
        <v>#N/A</v>
      </c>
      <c r="AV746" s="137" t="str">
        <f t="shared" si="229"/>
        <v/>
      </c>
      <c r="AW746" s="137" t="str">
        <f t="shared" si="230"/>
        <v/>
      </c>
      <c r="AX746" s="138" t="e">
        <f t="shared" si="231"/>
        <v>#N/A</v>
      </c>
      <c r="AY746" s="138" t="str">
        <f t="shared" si="232"/>
        <v/>
      </c>
      <c r="AZ746" s="130" t="e">
        <f>IF(AX746&amp;AW746="勤怠未設定","×",IF(AV746="勤怠修正","×",IF(AC746="外注","",IF(AA746="",IF(AY746&lt;&gt;"","×",""),IF(VLOOKUP(AA746,カレンダマスタ!$H$66:$I$83,2,FALSE)&lt;&gt;AY746,"×","OK")))))</f>
        <v>#N/A</v>
      </c>
      <c r="BC746" s="137" t="e">
        <f>IF(E746="","",VLOOKUP($E746,カレンダマスタ!$A$4:$E$381,4,FALSE))</f>
        <v>#N/A</v>
      </c>
      <c r="BD746" s="126" t="str">
        <f>IF(AC746="社員","",IF(AG746=0,"",IF(AD746="NSTC",IF(COUNTIF(カレンダマスタ!$Q$5:$Q$32,G746)=1,"OK","×"),
IF(AD746="NS本社",IF(COUNTIF(カレンダマスタ!$T$5:$T$32,G746)=1,"OK","×"),IF(COUNTIF(カレンダマスタ!$R$5:$R$32,G746)=1,"OK","×")))))</f>
        <v/>
      </c>
      <c r="BE746" s="126" t="str">
        <f>IF(AC746="社員","",IF(G746="","",IF(R746&lt;&gt;"","",IF(AF746="CS","OK",IF(VLOOKUP(E746,カレンダマスタ!$A$5:$D$381,4,FALSE)&gt;0,"",IF(OR(G746*24&gt;10.84,H746*24&lt;14.5)=TRUE,"×","OK"))))))</f>
        <v/>
      </c>
      <c r="BF746" s="126" t="str">
        <f t="shared" si="226"/>
        <v/>
      </c>
      <c r="BG746" s="126" t="str">
        <f t="shared" si="239"/>
        <v/>
      </c>
      <c r="BI746" s="130" t="e">
        <f t="shared" si="240"/>
        <v>#N/A</v>
      </c>
    </row>
    <row r="747" spans="2:61">
      <c r="B747" s="111"/>
      <c r="C747" s="536">
        <v>391160</v>
      </c>
      <c r="D747" s="128" t="s">
        <v>567</v>
      </c>
      <c r="E747" s="583">
        <v>45419</v>
      </c>
      <c r="F747" s="128" t="s">
        <v>203</v>
      </c>
      <c r="G747" s="588">
        <v>0.375</v>
      </c>
      <c r="H747" s="588">
        <v>0.8125</v>
      </c>
      <c r="I747" s="130" t="s">
        <v>200</v>
      </c>
      <c r="J747" s="139">
        <v>9.5</v>
      </c>
      <c r="K747" s="131"/>
      <c r="L747" s="132"/>
      <c r="M747" s="132"/>
      <c r="N747" s="141"/>
      <c r="O747" s="139">
        <v>8</v>
      </c>
      <c r="P747" s="139">
        <v>1.5</v>
      </c>
      <c r="Q747" s="139"/>
      <c r="R747" s="133"/>
      <c r="S747" s="134" t="s">
        <v>594</v>
      </c>
      <c r="T747" s="434"/>
      <c r="U747" s="429"/>
      <c r="V747" s="429" t="str">
        <f t="shared" si="234"/>
        <v/>
      </c>
      <c r="W747" s="298"/>
      <c r="X747" s="129">
        <f t="shared" si="241"/>
        <v>0.33333333333333331</v>
      </c>
      <c r="Y747" s="129">
        <f t="shared" si="235"/>
        <v>6.25E-2</v>
      </c>
      <c r="Z747" s="129" t="str">
        <f t="shared" si="236"/>
        <v/>
      </c>
      <c r="AA747" s="133" t="str">
        <f t="shared" si="228"/>
        <v/>
      </c>
      <c r="AC747" s="186" t="str">
        <f>AC731</f>
        <v>社員</v>
      </c>
      <c r="AD747" s="187">
        <f>AD731</f>
        <v>0</v>
      </c>
      <c r="AE747" s="187">
        <f>AE731</f>
        <v>0</v>
      </c>
      <c r="AF747" s="187" t="str">
        <f>AF731</f>
        <v>CS</v>
      </c>
      <c r="AG747" s="204" t="e">
        <f t="shared" si="237"/>
        <v>#N/A</v>
      </c>
      <c r="AI747" s="135" t="str">
        <f>IF(月報!G747&lt;&gt;"",月報!G747,"")</f>
        <v/>
      </c>
      <c r="AJ747" s="126">
        <f>IF(月報!W747&lt;&gt;"",月報!W747*24,"")</f>
        <v>9.5</v>
      </c>
      <c r="AK747" s="126" t="str">
        <f>IF(月報!P747&lt;&gt;"",月報!P747,"")</f>
        <v/>
      </c>
      <c r="AL747" s="126" t="str">
        <f>IF(月報!Q747&lt;&gt;"",IF(月報!Q747="平日残","",月報!Q747),"")</f>
        <v/>
      </c>
      <c r="AM747" s="126"/>
      <c r="AN747" s="126" t="e">
        <f t="shared" si="227"/>
        <v>#N/A</v>
      </c>
      <c r="AO747" s="126" t="e">
        <f>IF($E747="","",VLOOKUP($E747,カレンダマスタ!$A$5:$E$381,5,FALSE))</f>
        <v>#N/A</v>
      </c>
      <c r="AQ747" s="196" t="e">
        <f>IF(G747="","",IF(VLOOKUP(E747,カレンダマスタ!$A$5:$D$381,4,FALSE)=0,"",1))</f>
        <v>#N/A</v>
      </c>
      <c r="AR747" s="136" t="str">
        <f>IF($G747="","",IF($AD747="NSTC",INDEX(カレンダマスタ!$I$26:$O$31,MATCH($G747,カレンダマスタ!$H$26:$H$31,1),MATCH($H747,カレンダマスタ!$I$25:$O$25,1)),
IF($AD747="CS本社",INDEX(カレンダマスタ!$I$36:$O$41,MATCH($G747,カレンダマスタ!$H$36:$H$41,1),MATCH($H747,カレンダマスタ!$I$35:$O$35,1)),
IF($AD747="NS本社",INDEX(カレンダマスタ!$I$94:$O$99,MATCH($G747,カレンダマスタ!$H$95:$H$100,1),MATCH($H747,カレンダマスタ!$I$93:$O$93,1)),
IF($AD747="ODC",INDEX(カレンダマスタ!$I$46:$O$51,MATCH($G747,カレンダマスタ!$H$46:$H$51,1),MATCH($H747,カレンダマスタ!$I$45:$O$45,1)),
IF($AD747="NS東京TC",INDEX(カレンダマスタ!$I$56:$O$61,MATCH($G747,カレンダマスタ!$H$56:$H$61,1),MATCH($H747,カレンダマスタ!$I$55:$O$55,1)),""))))))</f>
        <v/>
      </c>
      <c r="AS747" s="126" t="str">
        <f t="shared" si="238"/>
        <v/>
      </c>
      <c r="AU747" s="137" t="e">
        <f>IF(E747="","",VLOOKUP($E747,カレンダマスタ!$A$4:$E$381,4,FALSE))</f>
        <v>#N/A</v>
      </c>
      <c r="AV747" s="137" t="str">
        <f t="shared" si="229"/>
        <v/>
      </c>
      <c r="AW747" s="137" t="str">
        <f t="shared" si="230"/>
        <v/>
      </c>
      <c r="AX747" s="138" t="e">
        <f t="shared" si="231"/>
        <v>#N/A</v>
      </c>
      <c r="AY747" s="138" t="str">
        <f t="shared" si="232"/>
        <v/>
      </c>
      <c r="AZ747" s="130" t="e">
        <f>IF(AX747&amp;AW747="勤怠未設定","×",IF(AV747="勤怠修正","×",IF(AC747="外注","",IF(AA747="",IF(AY747&lt;&gt;"","×",""),IF(VLOOKUP(AA747,カレンダマスタ!$H$66:$I$83,2,FALSE)&lt;&gt;AY747,"×","OK")))))</f>
        <v>#N/A</v>
      </c>
      <c r="BC747" s="137" t="e">
        <f>IF(E747="","",VLOOKUP($E747,カレンダマスタ!$A$4:$E$381,4,FALSE))</f>
        <v>#N/A</v>
      </c>
      <c r="BD747" s="126" t="str">
        <f>IF(AC747="社員","",IF(AG747=0,"",IF(AD747="NSTC",IF(COUNTIF(カレンダマスタ!$Q$5:$Q$32,G747)=1,"OK","×"),
IF(AD747="NS本社",IF(COUNTIF(カレンダマスタ!$T$5:$T$32,G747)=1,"OK","×"),IF(COUNTIF(カレンダマスタ!$R$5:$R$32,G747)=1,"OK","×")))))</f>
        <v/>
      </c>
      <c r="BE747" s="126" t="str">
        <f>IF(AC747="社員","",IF(G747="","",IF(R747&lt;&gt;"","",IF(AF747="CS","OK",IF(VLOOKUP(E747,カレンダマスタ!$A$5:$D$381,4,FALSE)&gt;0,"",IF(OR(G747*24&gt;10.84,H747*24&lt;14.5)=TRUE,"×","OK"))))))</f>
        <v/>
      </c>
      <c r="BF747" s="126" t="str">
        <f t="shared" si="226"/>
        <v/>
      </c>
      <c r="BG747" s="126" t="str">
        <f t="shared" si="239"/>
        <v>OK</v>
      </c>
      <c r="BI747" s="130" t="e">
        <f t="shared" si="240"/>
        <v>#N/A</v>
      </c>
    </row>
    <row r="748" spans="2:61">
      <c r="B748" s="111"/>
      <c r="C748" s="536">
        <v>391160</v>
      </c>
      <c r="D748" s="128" t="s">
        <v>567</v>
      </c>
      <c r="E748" s="583">
        <v>45420</v>
      </c>
      <c r="F748" s="128" t="s">
        <v>204</v>
      </c>
      <c r="G748" s="588">
        <v>0.375</v>
      </c>
      <c r="H748" s="588">
        <v>0.75</v>
      </c>
      <c r="I748" s="130" t="s">
        <v>200</v>
      </c>
      <c r="J748" s="139">
        <v>8</v>
      </c>
      <c r="K748" s="131"/>
      <c r="L748" s="132"/>
      <c r="M748" s="132"/>
      <c r="N748" s="141"/>
      <c r="O748" s="139">
        <v>8</v>
      </c>
      <c r="P748" s="139"/>
      <c r="Q748" s="139"/>
      <c r="R748" s="133"/>
      <c r="S748" s="134" t="s">
        <v>594</v>
      </c>
      <c r="T748" s="434"/>
      <c r="U748" s="429"/>
      <c r="V748" s="429" t="str">
        <f t="shared" si="234"/>
        <v/>
      </c>
      <c r="W748" s="298"/>
      <c r="X748" s="129">
        <f t="shared" si="241"/>
        <v>0.33333333333333331</v>
      </c>
      <c r="Y748" s="129" t="str">
        <f t="shared" si="235"/>
        <v/>
      </c>
      <c r="Z748" s="129" t="str">
        <f t="shared" si="236"/>
        <v/>
      </c>
      <c r="AA748" s="133" t="str">
        <f t="shared" si="228"/>
        <v/>
      </c>
      <c r="AC748" s="186" t="str">
        <f>AC731</f>
        <v>社員</v>
      </c>
      <c r="AD748" s="187">
        <f>AD731</f>
        <v>0</v>
      </c>
      <c r="AE748" s="187">
        <f>AE731</f>
        <v>0</v>
      </c>
      <c r="AF748" s="187" t="str">
        <f>AF731</f>
        <v>CS</v>
      </c>
      <c r="AG748" s="204" t="e">
        <f t="shared" si="237"/>
        <v>#N/A</v>
      </c>
      <c r="AI748" s="140" t="str">
        <f>IF(月報!G748&lt;&gt;"",月報!G748,"")</f>
        <v/>
      </c>
      <c r="AJ748" s="126">
        <f>IF(月報!W748&lt;&gt;"",月報!W748*24,"")</f>
        <v>8</v>
      </c>
      <c r="AK748" s="126" t="str">
        <f>IF(月報!P748&lt;&gt;"",月報!P748,"")</f>
        <v/>
      </c>
      <c r="AL748" s="126" t="str">
        <f>IF(月報!Q748&lt;&gt;"",IF(月報!Q748="平日残","",月報!Q748),"")</f>
        <v/>
      </c>
      <c r="AM748" s="126"/>
      <c r="AN748" s="126" t="e">
        <f t="shared" si="227"/>
        <v>#N/A</v>
      </c>
      <c r="AO748" s="126" t="e">
        <f>IF($E748="","",VLOOKUP($E748,カレンダマスタ!$A$5:$E$381,5,FALSE))</f>
        <v>#N/A</v>
      </c>
      <c r="AQ748" s="196" t="e">
        <f>IF(G748="","",IF(VLOOKUP(E748,カレンダマスタ!$A$5:$D$381,4,FALSE)=0,"",1))</f>
        <v>#N/A</v>
      </c>
      <c r="AR748" s="136" t="str">
        <f>IF($G748="","",IF($AD748="NSTC",INDEX(カレンダマスタ!$I$26:$O$31,MATCH($G748,カレンダマスタ!$H$26:$H$31,1),MATCH($H748,カレンダマスタ!$I$25:$O$25,1)),
IF($AD748="CS本社",INDEX(カレンダマスタ!$I$36:$O$41,MATCH($G748,カレンダマスタ!$H$36:$H$41,1),MATCH($H748,カレンダマスタ!$I$35:$O$35,1)),
IF($AD748="NS本社",INDEX(カレンダマスタ!$I$94:$O$99,MATCH($G748,カレンダマスタ!$H$95:$H$100,1),MATCH($H748,カレンダマスタ!$I$93:$O$93,1)),
IF($AD748="ODC",INDEX(カレンダマスタ!$I$46:$O$51,MATCH($G748,カレンダマスタ!$H$46:$H$51,1),MATCH($H748,カレンダマスタ!$I$45:$O$45,1)),
IF($AD748="NS東京TC",INDEX(カレンダマスタ!$I$56:$O$61,MATCH($G748,カレンダマスタ!$H$56:$H$61,1),MATCH($H748,カレンダマスタ!$I$55:$O$55,1)),""))))))</f>
        <v/>
      </c>
      <c r="AS748" s="126" t="str">
        <f t="shared" si="238"/>
        <v/>
      </c>
      <c r="AU748" s="137" t="e">
        <f>IF(E748="","",VLOOKUP($E748,カレンダマスタ!$A$4:$E$381,4,FALSE))</f>
        <v>#N/A</v>
      </c>
      <c r="AV748" s="137" t="str">
        <f t="shared" si="229"/>
        <v/>
      </c>
      <c r="AW748" s="137" t="str">
        <f t="shared" si="230"/>
        <v/>
      </c>
      <c r="AX748" s="138" t="e">
        <f t="shared" si="231"/>
        <v>#N/A</v>
      </c>
      <c r="AY748" s="138" t="str">
        <f t="shared" si="232"/>
        <v/>
      </c>
      <c r="AZ748" s="130" t="e">
        <f>IF(AX748&amp;AW748="勤怠未設定","×",IF(AV748="勤怠修正","×",IF(AC748="外注","",IF(AA748="",IF(AY748&lt;&gt;"","×",""),IF(VLOOKUP(AA748,カレンダマスタ!$H$66:$I$83,2,FALSE)&lt;&gt;AY748,"×","OK")))))</f>
        <v>#N/A</v>
      </c>
      <c r="BC748" s="137" t="e">
        <f>IF(E748="","",VLOOKUP($E748,カレンダマスタ!$A$4:$E$381,4,FALSE))</f>
        <v>#N/A</v>
      </c>
      <c r="BD748" s="126" t="str">
        <f>IF(AC748="社員","",IF(AG748=0,"",IF(AD748="NSTC",IF(COUNTIF(カレンダマスタ!$Q$5:$Q$32,G748)=1,"OK","×"),
IF(AD748="NS本社",IF(COUNTIF(カレンダマスタ!$T$5:$T$32,G748)=1,"OK","×"),IF(COUNTIF(カレンダマスタ!$R$5:$R$32,G748)=1,"OK","×")))))</f>
        <v/>
      </c>
      <c r="BE748" s="126" t="str">
        <f>IF(AC748="社員","",IF(G748="","",IF(R748&lt;&gt;"","",IF(AF748="CS","OK",IF(VLOOKUP(E748,カレンダマスタ!$A$5:$D$381,4,FALSE)&gt;0,"",IF(OR(G748*24&gt;10.84,H748*24&lt;14.5)=TRUE,"×","OK"))))))</f>
        <v/>
      </c>
      <c r="BF748" s="126" t="str">
        <f t="shared" si="226"/>
        <v/>
      </c>
      <c r="BG748" s="126" t="str">
        <f t="shared" si="239"/>
        <v>OK</v>
      </c>
      <c r="BI748" s="130" t="e">
        <f t="shared" si="240"/>
        <v>#N/A</v>
      </c>
    </row>
    <row r="749" spans="2:61">
      <c r="B749" s="111"/>
      <c r="C749" s="536">
        <v>391160</v>
      </c>
      <c r="D749" s="128" t="s">
        <v>567</v>
      </c>
      <c r="E749" s="583">
        <v>45421</v>
      </c>
      <c r="F749" s="128" t="s">
        <v>205</v>
      </c>
      <c r="G749" s="588">
        <v>0.375</v>
      </c>
      <c r="H749" s="588">
        <v>0.8125</v>
      </c>
      <c r="I749" s="130" t="s">
        <v>200</v>
      </c>
      <c r="J749" s="139">
        <v>9.5</v>
      </c>
      <c r="K749" s="131"/>
      <c r="L749" s="132"/>
      <c r="M749" s="132"/>
      <c r="N749" s="141"/>
      <c r="O749" s="139">
        <v>8</v>
      </c>
      <c r="P749" s="139">
        <v>1.5</v>
      </c>
      <c r="Q749" s="139"/>
      <c r="R749" s="133"/>
      <c r="S749" s="134" t="s">
        <v>594</v>
      </c>
      <c r="T749" s="434"/>
      <c r="U749" s="429"/>
      <c r="V749" s="429" t="str">
        <f t="shared" si="234"/>
        <v/>
      </c>
      <c r="W749" s="298"/>
      <c r="X749" s="129">
        <f t="shared" si="241"/>
        <v>0.33333333333333331</v>
      </c>
      <c r="Y749" s="129">
        <f t="shared" si="235"/>
        <v>6.25E-2</v>
      </c>
      <c r="Z749" s="129" t="str">
        <f t="shared" si="236"/>
        <v/>
      </c>
      <c r="AA749" s="133" t="str">
        <f t="shared" si="228"/>
        <v/>
      </c>
      <c r="AC749" s="186" t="str">
        <f>AC731</f>
        <v>社員</v>
      </c>
      <c r="AD749" s="187">
        <f>AD731</f>
        <v>0</v>
      </c>
      <c r="AE749" s="187">
        <f>AE731</f>
        <v>0</v>
      </c>
      <c r="AF749" s="187" t="str">
        <f>AF731</f>
        <v>CS</v>
      </c>
      <c r="AG749" s="204" t="e">
        <f t="shared" si="237"/>
        <v>#N/A</v>
      </c>
      <c r="AI749" s="140" t="str">
        <f>IF(月報!G749&lt;&gt;"",月報!G749,"")</f>
        <v/>
      </c>
      <c r="AJ749" s="126">
        <f>IF(月報!W749&lt;&gt;"",月報!W749*24,"")</f>
        <v>9.5</v>
      </c>
      <c r="AK749" s="126" t="str">
        <f>IF(月報!P749&lt;&gt;"",月報!P749,"")</f>
        <v/>
      </c>
      <c r="AL749" s="126" t="str">
        <f>IF(月報!Q749&lt;&gt;"",IF(月報!Q749="平日残","",月報!Q749),"")</f>
        <v/>
      </c>
      <c r="AM749" s="126"/>
      <c r="AN749" s="126" t="e">
        <f t="shared" si="227"/>
        <v>#N/A</v>
      </c>
      <c r="AO749" s="126" t="e">
        <f>IF($E749="","",VLOOKUP($E749,カレンダマスタ!$A$5:$E$381,5,FALSE))</f>
        <v>#N/A</v>
      </c>
      <c r="AQ749" s="196" t="e">
        <f>IF(G749="","",IF(VLOOKUP(E749,カレンダマスタ!$A$5:$D$381,4,FALSE)=0,"",1))</f>
        <v>#N/A</v>
      </c>
      <c r="AR749" s="136" t="str">
        <f>IF($G749="","",IF($AD749="NSTC",INDEX(カレンダマスタ!$I$26:$O$31,MATCH($G749,カレンダマスタ!$H$26:$H$31,1),MATCH($H749,カレンダマスタ!$I$25:$O$25,1)),
IF($AD749="CS本社",INDEX(カレンダマスタ!$I$36:$O$41,MATCH($G749,カレンダマスタ!$H$36:$H$41,1),MATCH($H749,カレンダマスタ!$I$35:$O$35,1)),
IF($AD749="NS本社",INDEX(カレンダマスタ!$I$94:$O$99,MATCH($G749,カレンダマスタ!$H$95:$H$100,1),MATCH($H749,カレンダマスタ!$I$93:$O$93,1)),
IF($AD749="ODC",INDEX(カレンダマスタ!$I$46:$O$51,MATCH($G749,カレンダマスタ!$H$46:$H$51,1),MATCH($H749,カレンダマスタ!$I$45:$O$45,1)),
IF($AD749="NS東京TC",INDEX(カレンダマスタ!$I$56:$O$61,MATCH($G749,カレンダマスタ!$H$56:$H$61,1),MATCH($H749,カレンダマスタ!$I$55:$O$55,1)),""))))))</f>
        <v/>
      </c>
      <c r="AS749" s="126" t="str">
        <f t="shared" si="238"/>
        <v/>
      </c>
      <c r="AU749" s="137" t="e">
        <f>IF(E749="","",VLOOKUP($E749,カレンダマスタ!$A$4:$E$381,4,FALSE))</f>
        <v>#N/A</v>
      </c>
      <c r="AV749" s="137" t="str">
        <f t="shared" si="229"/>
        <v/>
      </c>
      <c r="AW749" s="137" t="str">
        <f t="shared" si="230"/>
        <v/>
      </c>
      <c r="AX749" s="138" t="e">
        <f t="shared" si="231"/>
        <v>#N/A</v>
      </c>
      <c r="AY749" s="138" t="str">
        <f t="shared" si="232"/>
        <v/>
      </c>
      <c r="AZ749" s="130" t="e">
        <f>IF(AX749&amp;AW749="勤怠未設定","×",IF(AV749="勤怠修正","×",IF(AC749="外注","",IF(AA749="",IF(AY749&lt;&gt;"","×",""),IF(VLOOKUP(AA749,カレンダマスタ!$H$66:$I$83,2,FALSE)&lt;&gt;AY749,"×","OK")))))</f>
        <v>#N/A</v>
      </c>
      <c r="BC749" s="137" t="e">
        <f>IF(E749="","",VLOOKUP($E749,カレンダマスタ!$A$4:$E$381,4,FALSE))</f>
        <v>#N/A</v>
      </c>
      <c r="BD749" s="126" t="str">
        <f>IF(AC749="社員","",IF(AG749=0,"",IF(AD749="NSTC",IF(COUNTIF(カレンダマスタ!$Q$5:$Q$32,G749)=1,"OK","×"),
IF(AD749="NS本社",IF(COUNTIF(カレンダマスタ!$T$5:$T$32,G749)=1,"OK","×"),IF(COUNTIF(カレンダマスタ!$R$5:$R$32,G749)=1,"OK","×")))))</f>
        <v/>
      </c>
      <c r="BE749" s="126" t="str">
        <f>IF(AC749="社員","",IF(G749="","",IF(R749&lt;&gt;"","",IF(AF749="CS","OK",IF(VLOOKUP(E749,カレンダマスタ!$A$5:$D$381,4,FALSE)&gt;0,"",IF(OR(G749*24&gt;10.84,H749*24&lt;14.5)=TRUE,"×","OK"))))))</f>
        <v/>
      </c>
      <c r="BF749" s="126" t="str">
        <f t="shared" si="226"/>
        <v/>
      </c>
      <c r="BG749" s="126" t="str">
        <f t="shared" si="239"/>
        <v>OK</v>
      </c>
      <c r="BI749" s="130" t="e">
        <f t="shared" si="240"/>
        <v>#N/A</v>
      </c>
    </row>
    <row r="750" spans="2:61">
      <c r="B750" s="111"/>
      <c r="C750" s="536">
        <v>391160</v>
      </c>
      <c r="D750" s="128" t="s">
        <v>567</v>
      </c>
      <c r="E750" s="583">
        <v>45422</v>
      </c>
      <c r="F750" s="128" t="s">
        <v>199</v>
      </c>
      <c r="G750" s="588">
        <v>0.375</v>
      </c>
      <c r="H750" s="588">
        <v>0.78125</v>
      </c>
      <c r="I750" s="130" t="s">
        <v>200</v>
      </c>
      <c r="J750" s="139">
        <v>8.75</v>
      </c>
      <c r="K750" s="131"/>
      <c r="L750" s="132"/>
      <c r="M750" s="132"/>
      <c r="N750" s="141"/>
      <c r="O750" s="139">
        <v>8</v>
      </c>
      <c r="P750" s="139">
        <v>0.75</v>
      </c>
      <c r="Q750" s="139"/>
      <c r="R750" s="133"/>
      <c r="S750" s="134" t="s">
        <v>594</v>
      </c>
      <c r="T750" s="434"/>
      <c r="U750" s="429"/>
      <c r="V750" s="429" t="str">
        <f t="shared" si="234"/>
        <v/>
      </c>
      <c r="W750" s="298"/>
      <c r="X750" s="129">
        <f t="shared" si="241"/>
        <v>0.33333333333333331</v>
      </c>
      <c r="Y750" s="129">
        <f t="shared" si="235"/>
        <v>3.125E-2</v>
      </c>
      <c r="Z750" s="129" t="str">
        <f t="shared" si="236"/>
        <v/>
      </c>
      <c r="AA750" s="133" t="str">
        <f t="shared" si="228"/>
        <v/>
      </c>
      <c r="AC750" s="186" t="str">
        <f>AC731</f>
        <v>社員</v>
      </c>
      <c r="AD750" s="187">
        <f>AD731</f>
        <v>0</v>
      </c>
      <c r="AE750" s="187">
        <f>AE731</f>
        <v>0</v>
      </c>
      <c r="AF750" s="187" t="str">
        <f>AF731</f>
        <v>CS</v>
      </c>
      <c r="AG750" s="204" t="e">
        <f t="shared" si="237"/>
        <v>#N/A</v>
      </c>
      <c r="AI750" s="140" t="str">
        <f>IF(月報!G750&lt;&gt;"",月報!G750,"")</f>
        <v/>
      </c>
      <c r="AJ750" s="126">
        <f>IF(月報!W750&lt;&gt;"",月報!W750*24,"")</f>
        <v>8.75</v>
      </c>
      <c r="AK750" s="126" t="str">
        <f>IF(月報!P750&lt;&gt;"",月報!P750,"")</f>
        <v/>
      </c>
      <c r="AL750" s="126" t="str">
        <f>IF(月報!Q750&lt;&gt;"",IF(月報!Q750="平日残","",月報!Q750),"")</f>
        <v/>
      </c>
      <c r="AM750" s="126"/>
      <c r="AN750" s="126" t="e">
        <f t="shared" si="227"/>
        <v>#N/A</v>
      </c>
      <c r="AO750" s="126" t="e">
        <f>IF($E750="","",VLOOKUP($E750,カレンダマスタ!$A$5:$E$381,5,FALSE))</f>
        <v>#N/A</v>
      </c>
      <c r="AQ750" s="196" t="e">
        <f>IF(G750="","",IF(VLOOKUP(E750,カレンダマスタ!$A$5:$D$381,4,FALSE)=0,"",1))</f>
        <v>#N/A</v>
      </c>
      <c r="AR750" s="136" t="str">
        <f>IF($G750="","",IF($AD750="NSTC",INDEX(カレンダマスタ!$I$26:$O$31,MATCH($G750,カレンダマスタ!$H$26:$H$31,1),MATCH($H750,カレンダマスタ!$I$25:$O$25,1)),
IF($AD750="CS本社",INDEX(カレンダマスタ!$I$36:$O$41,MATCH($G750,カレンダマスタ!$H$36:$H$41,1),MATCH($H750,カレンダマスタ!$I$35:$O$35,1)),
IF($AD750="NS本社",INDEX(カレンダマスタ!$I$94:$O$99,MATCH($G750,カレンダマスタ!$H$95:$H$100,1),MATCH($H750,カレンダマスタ!$I$93:$O$93,1)),
IF($AD750="ODC",INDEX(カレンダマスタ!$I$46:$O$51,MATCH($G750,カレンダマスタ!$H$46:$H$51,1),MATCH($H750,カレンダマスタ!$I$45:$O$45,1)),
IF($AD750="NS東京TC",INDEX(カレンダマスタ!$I$56:$O$61,MATCH($G750,カレンダマスタ!$H$56:$H$61,1),MATCH($H750,カレンダマスタ!$I$55:$O$55,1)),""))))))</f>
        <v/>
      </c>
      <c r="AS750" s="126" t="str">
        <f t="shared" si="238"/>
        <v/>
      </c>
      <c r="AU750" s="137" t="e">
        <f>IF(E750="","",VLOOKUP($E750,カレンダマスタ!$A$4:$E$381,4,FALSE))</f>
        <v>#N/A</v>
      </c>
      <c r="AV750" s="137" t="str">
        <f t="shared" si="229"/>
        <v/>
      </c>
      <c r="AW750" s="137" t="str">
        <f t="shared" si="230"/>
        <v/>
      </c>
      <c r="AX750" s="138" t="e">
        <f t="shared" si="231"/>
        <v>#N/A</v>
      </c>
      <c r="AY750" s="138" t="str">
        <f t="shared" si="232"/>
        <v/>
      </c>
      <c r="AZ750" s="130" t="e">
        <f>IF(AX750&amp;AW750="勤怠未設定","×",IF(AV750="勤怠修正","×",IF(AC750="外注","",IF(AA750="",IF(AY750&lt;&gt;"","×",""),IF(VLOOKUP(AA750,カレンダマスタ!$H$66:$I$83,2,FALSE)&lt;&gt;AY750,"×","OK")))))</f>
        <v>#N/A</v>
      </c>
      <c r="BC750" s="137" t="e">
        <f>IF(E750="","",VLOOKUP($E750,カレンダマスタ!$A$4:$E$381,4,FALSE))</f>
        <v>#N/A</v>
      </c>
      <c r="BD750" s="126" t="str">
        <f>IF(AC750="社員","",IF(AG750=0,"",IF(AD750="NSTC",IF(COUNTIF(カレンダマスタ!$Q$5:$Q$32,G750)=1,"OK","×"),
IF(AD750="NS本社",IF(COUNTIF(カレンダマスタ!$T$5:$T$32,G750)=1,"OK","×"),IF(COUNTIF(カレンダマスタ!$R$5:$R$32,G750)=1,"OK","×")))))</f>
        <v/>
      </c>
      <c r="BE750" s="126" t="str">
        <f>IF(AC750="社員","",IF(G750="","",IF(R750&lt;&gt;"","",IF(AF750="CS","OK",IF(VLOOKUP(E750,カレンダマスタ!$A$5:$D$381,4,FALSE)&gt;0,"",IF(OR(G750*24&gt;10.84,H750*24&lt;14.5)=TRUE,"×","OK"))))))</f>
        <v/>
      </c>
      <c r="BF750" s="126" t="str">
        <f t="shared" si="226"/>
        <v/>
      </c>
      <c r="BG750" s="126" t="str">
        <f t="shared" si="239"/>
        <v>OK</v>
      </c>
      <c r="BI750" s="130" t="e">
        <f t="shared" si="240"/>
        <v>#N/A</v>
      </c>
    </row>
    <row r="751" spans="2:61">
      <c r="B751" s="111"/>
      <c r="C751" s="537">
        <v>391160</v>
      </c>
      <c r="D751" s="142" t="s">
        <v>567</v>
      </c>
      <c r="E751" s="584">
        <v>45423</v>
      </c>
      <c r="F751" s="142" t="s">
        <v>369</v>
      </c>
      <c r="G751" s="589"/>
      <c r="H751" s="589"/>
      <c r="I751" s="144"/>
      <c r="J751" s="148"/>
      <c r="K751" s="145"/>
      <c r="L751" s="146"/>
      <c r="M751" s="146"/>
      <c r="N751" s="147"/>
      <c r="O751" s="148"/>
      <c r="P751" s="148"/>
      <c r="Q751" s="148"/>
      <c r="R751" s="149"/>
      <c r="S751" s="156"/>
      <c r="T751" s="435"/>
      <c r="U751" s="430"/>
      <c r="V751" s="430" t="str">
        <f t="shared" si="234"/>
        <v/>
      </c>
      <c r="W751" s="298"/>
      <c r="X751" s="143" t="str">
        <f t="shared" si="241"/>
        <v/>
      </c>
      <c r="Y751" s="143" t="str">
        <f t="shared" si="235"/>
        <v/>
      </c>
      <c r="Z751" s="143" t="str">
        <f t="shared" si="236"/>
        <v/>
      </c>
      <c r="AA751" s="149" t="str">
        <f t="shared" si="228"/>
        <v/>
      </c>
      <c r="AC751" s="188" t="str">
        <f>AC731</f>
        <v>社員</v>
      </c>
      <c r="AD751" s="189">
        <f>AD731</f>
        <v>0</v>
      </c>
      <c r="AE751" s="189">
        <f>AE731</f>
        <v>0</v>
      </c>
      <c r="AF751" s="189" t="str">
        <f>AF731</f>
        <v>CS</v>
      </c>
      <c r="AG751" s="205">
        <f t="shared" si="237"/>
        <v>0</v>
      </c>
      <c r="AI751" s="157" t="str">
        <f>IF(月報!G751&lt;&gt;"",月報!G751,"")</f>
        <v/>
      </c>
      <c r="AJ751" s="151" t="str">
        <f>IF(月報!W751&lt;&gt;"",月報!W751*24,"")</f>
        <v/>
      </c>
      <c r="AK751" s="151" t="str">
        <f>IF(月報!P751&lt;&gt;"",月報!P751,"")</f>
        <v/>
      </c>
      <c r="AL751" s="151" t="str">
        <f>IF(月報!Q751&lt;&gt;"",IF(月報!Q751="平日残","",月報!Q751),"")</f>
        <v/>
      </c>
      <c r="AM751" s="151"/>
      <c r="AN751" s="151" t="e">
        <f t="shared" si="227"/>
        <v>#N/A</v>
      </c>
      <c r="AO751" s="151" t="e">
        <f>IF($E751="","",VLOOKUP($E751,カレンダマスタ!$A$5:$E$381,5,FALSE))</f>
        <v>#N/A</v>
      </c>
      <c r="AQ751" s="197" t="str">
        <f>IF(G751="","",IF(VLOOKUP(E751,カレンダマスタ!$A$5:$D$381,4,FALSE)=0,"",1))</f>
        <v/>
      </c>
      <c r="AR751" s="152" t="str">
        <f>IF($G751="","",IF($AD751="NSTC",INDEX(カレンダマスタ!$I$26:$O$31,MATCH($G751,カレンダマスタ!$H$26:$H$31,1),MATCH($H751,カレンダマスタ!$I$25:$O$25,1)),
IF($AD751="CS本社",INDEX(カレンダマスタ!$I$36:$O$41,MATCH($G751,カレンダマスタ!$H$36:$H$41,1),MATCH($H751,カレンダマスタ!$I$35:$O$35,1)),
IF($AD751="NS本社",INDEX(カレンダマスタ!$I$94:$O$99,MATCH($G751,カレンダマスタ!$H$95:$H$100,1),MATCH($H751,カレンダマスタ!$I$93:$O$93,1)),
IF($AD751="ODC",INDEX(カレンダマスタ!$I$46:$O$51,MATCH($G751,カレンダマスタ!$H$46:$H$51,1),MATCH($H751,カレンダマスタ!$I$45:$O$45,1)),
IF($AD751="NS東京TC",INDEX(カレンダマスタ!$I$56:$O$61,MATCH($G751,カレンダマスタ!$H$56:$H$61,1),MATCH($H751,カレンダマスタ!$I$55:$O$55,1)),""))))))</f>
        <v/>
      </c>
      <c r="AS751" s="151" t="str">
        <f t="shared" si="238"/>
        <v/>
      </c>
      <c r="AU751" s="153" t="e">
        <f>IF(E751="","",VLOOKUP($E751,カレンダマスタ!$A$4:$E$381,4,FALSE))</f>
        <v>#N/A</v>
      </c>
      <c r="AV751" s="153" t="str">
        <f t="shared" si="229"/>
        <v/>
      </c>
      <c r="AW751" s="153" t="str">
        <f t="shared" si="230"/>
        <v/>
      </c>
      <c r="AX751" s="154" t="e">
        <f t="shared" si="231"/>
        <v>#N/A</v>
      </c>
      <c r="AY751" s="154" t="str">
        <f t="shared" si="232"/>
        <v/>
      </c>
      <c r="AZ751" s="144" t="e">
        <f>IF(AX751&amp;AW751="勤怠未設定","×",IF(AV751="勤怠修正","×",IF(AC751="外注","",IF(AA751="",IF(AY751&lt;&gt;"","×",""),IF(VLOOKUP(AA751,カレンダマスタ!$H$66:$I$83,2,FALSE)&lt;&gt;AY751,"×","OK")))))</f>
        <v>#N/A</v>
      </c>
      <c r="BC751" s="153" t="e">
        <f>IF(E751="","",VLOOKUP($E751,カレンダマスタ!$A$4:$E$381,4,FALSE))</f>
        <v>#N/A</v>
      </c>
      <c r="BD751" s="151" t="str">
        <f>IF(AC751="社員","",IF(AG751=0,"",IF(AD751="NSTC",IF(COUNTIF(カレンダマスタ!$Q$5:$Q$32,G751)=1,"OK","×"),
IF(AD751="NS本社",IF(COUNTIF(カレンダマスタ!$T$5:$T$32,G751)=1,"OK","×"),IF(COUNTIF(カレンダマスタ!$R$5:$R$32,G751)=1,"OK","×")))))</f>
        <v/>
      </c>
      <c r="BE751" s="151" t="str">
        <f>IF(AC751="社員","",IF(G751="","",IF(R751&lt;&gt;"","",IF(AF751="CS","OK",IF(VLOOKUP(E751,カレンダマスタ!$A$5:$D$381,4,FALSE)&gt;0,"",IF(OR(G751*24&gt;10.84,H751*24&lt;14.5)=TRUE,"×","OK"))))))</f>
        <v/>
      </c>
      <c r="BF751" s="151" t="str">
        <f t="shared" si="226"/>
        <v/>
      </c>
      <c r="BG751" s="151" t="str">
        <f t="shared" si="239"/>
        <v/>
      </c>
      <c r="BI751" s="144" t="e">
        <f t="shared" si="240"/>
        <v>#N/A</v>
      </c>
    </row>
    <row r="752" spans="2:61">
      <c r="B752" s="111"/>
      <c r="C752" s="535">
        <v>391160</v>
      </c>
      <c r="D752" s="112" t="s">
        <v>567</v>
      </c>
      <c r="E752" s="582">
        <v>45424</v>
      </c>
      <c r="F752" s="112" t="s">
        <v>370</v>
      </c>
      <c r="G752" s="587"/>
      <c r="H752" s="587"/>
      <c r="I752" s="114"/>
      <c r="J752" s="118"/>
      <c r="K752" s="115"/>
      <c r="L752" s="116"/>
      <c r="M752" s="116"/>
      <c r="N752" s="117"/>
      <c r="O752" s="118"/>
      <c r="P752" s="118"/>
      <c r="Q752" s="118"/>
      <c r="R752" s="119"/>
      <c r="S752" s="120"/>
      <c r="T752" s="433"/>
      <c r="U752" s="431">
        <f>SUM(T752:T758)</f>
        <v>0</v>
      </c>
      <c r="V752" s="431" t="str">
        <f t="shared" si="234"/>
        <v/>
      </c>
      <c r="W752" s="298"/>
      <c r="X752" s="113" t="str">
        <f t="shared" si="241"/>
        <v/>
      </c>
      <c r="Y752" s="113" t="str">
        <f t="shared" si="235"/>
        <v/>
      </c>
      <c r="Z752" s="113" t="str">
        <f t="shared" si="236"/>
        <v/>
      </c>
      <c r="AA752" s="119" t="str">
        <f t="shared" si="228"/>
        <v/>
      </c>
      <c r="AC752" s="190" t="str">
        <f>AC731</f>
        <v>社員</v>
      </c>
      <c r="AD752" s="191">
        <f>AD731</f>
        <v>0</v>
      </c>
      <c r="AE752" s="191">
        <f>AE731</f>
        <v>0</v>
      </c>
      <c r="AF752" s="191" t="str">
        <f>AF731</f>
        <v>CS</v>
      </c>
      <c r="AG752" s="206">
        <f t="shared" si="237"/>
        <v>0</v>
      </c>
      <c r="AI752" s="158" t="str">
        <f>IF(月報!G752&lt;&gt;"",月報!G752,"")</f>
        <v/>
      </c>
      <c r="AJ752" s="122" t="str">
        <f>IF(月報!W752&lt;&gt;"",月報!W752*24,"")</f>
        <v/>
      </c>
      <c r="AK752" s="122" t="str">
        <f>IF(月報!P752&lt;&gt;"",月報!P752,"")</f>
        <v/>
      </c>
      <c r="AL752" s="122" t="str">
        <f>IF(月報!Q752&lt;&gt;"",IF(月報!Q752="平日残","",月報!Q752),"")</f>
        <v/>
      </c>
      <c r="AM752" s="122"/>
      <c r="AN752" s="122" t="e">
        <f t="shared" si="227"/>
        <v>#N/A</v>
      </c>
      <c r="AO752" s="122" t="e">
        <f>IF($E752="","",VLOOKUP($E752,カレンダマスタ!$A$5:$E$381,5,FALSE))</f>
        <v>#N/A</v>
      </c>
      <c r="AQ752" s="195" t="str">
        <f>IF(G752="","",IF(VLOOKUP(E752,カレンダマスタ!$A$5:$D$381,4,FALSE)=0,"",1))</f>
        <v/>
      </c>
      <c r="AR752" s="123" t="str">
        <f>IF($G752="","",IF($AD752="NSTC",INDEX(カレンダマスタ!$I$26:$O$31,MATCH($G752,カレンダマスタ!$H$26:$H$31,1),MATCH($H752,カレンダマスタ!$I$25:$O$25,1)),
IF($AD752="CS本社",INDEX(カレンダマスタ!$I$36:$O$41,MATCH($G752,カレンダマスタ!$H$36:$H$41,1),MATCH($H752,カレンダマスタ!$I$35:$O$35,1)),
IF($AD752="NS本社",INDEX(カレンダマスタ!$I$94:$O$99,MATCH($G752,カレンダマスタ!$H$95:$H$100,1),MATCH($H752,カレンダマスタ!$I$93:$O$93,1)),
IF($AD752="ODC",INDEX(カレンダマスタ!$I$46:$O$51,MATCH($G752,カレンダマスタ!$H$46:$H$51,1),MATCH($H752,カレンダマスタ!$I$45:$O$45,1)),
IF($AD752="NS東京TC",INDEX(カレンダマスタ!$I$56:$O$61,MATCH($G752,カレンダマスタ!$H$56:$H$61,1),MATCH($H752,カレンダマスタ!$I$55:$O$55,1)),""))))))</f>
        <v/>
      </c>
      <c r="AS752" s="122" t="str">
        <f t="shared" si="238"/>
        <v/>
      </c>
      <c r="AU752" s="124" t="e">
        <f>IF(E752="","",VLOOKUP($E752,カレンダマスタ!$A$4:$E$381,4,FALSE))</f>
        <v>#N/A</v>
      </c>
      <c r="AV752" s="124" t="str">
        <f t="shared" si="229"/>
        <v/>
      </c>
      <c r="AW752" s="124" t="str">
        <f t="shared" si="230"/>
        <v/>
      </c>
      <c r="AX752" s="125" t="e">
        <f t="shared" si="231"/>
        <v>#N/A</v>
      </c>
      <c r="AY752" s="125" t="str">
        <f t="shared" si="232"/>
        <v/>
      </c>
      <c r="AZ752" s="114" t="e">
        <f>IF(AX752&amp;AW752="勤怠未設定","×",IF(AV752="勤怠修正","×",IF(AC752="外注","",IF(AA752="",IF(AY752&lt;&gt;"","×",""),IF(VLOOKUP(AA752,カレンダマスタ!$H$66:$I$83,2,FALSE)&lt;&gt;AY752,"×","OK")))))</f>
        <v>#N/A</v>
      </c>
      <c r="BC752" s="124" t="e">
        <f>IF(E752="","",VLOOKUP($E752,カレンダマスタ!$A$4:$E$381,4,FALSE))</f>
        <v>#N/A</v>
      </c>
      <c r="BD752" s="122" t="str">
        <f>IF(AC752="社員","",IF(AG752=0,"",IF(AD752="NSTC",IF(COUNTIF(カレンダマスタ!$Q$5:$Q$32,G752)=1,"OK","×"),
IF(AD752="NS本社",IF(COUNTIF(カレンダマスタ!$T$5:$T$32,G752)=1,"OK","×"),IF(COUNTIF(カレンダマスタ!$R$5:$R$32,G752)=1,"OK","×")))))</f>
        <v/>
      </c>
      <c r="BE752" s="122" t="str">
        <f>IF(AC752="社員","",IF(G752="","",IF(R752&lt;&gt;"","",IF(AF752="CS","OK",IF(VLOOKUP(E752,カレンダマスタ!$A$5:$D$381,4,FALSE)&gt;0,"",IF(OR(G752*24&gt;10.84,H752*24&lt;14.5)=TRUE,"×","OK"))))))</f>
        <v/>
      </c>
      <c r="BF752" s="122" t="str">
        <f t="shared" si="226"/>
        <v/>
      </c>
      <c r="BG752" s="122" t="str">
        <f t="shared" si="239"/>
        <v/>
      </c>
      <c r="BI752" s="114" t="e">
        <f t="shared" si="240"/>
        <v>#N/A</v>
      </c>
    </row>
    <row r="753" spans="2:61">
      <c r="B753" s="111"/>
      <c r="C753" s="536">
        <v>391160</v>
      </c>
      <c r="D753" s="128" t="s">
        <v>567</v>
      </c>
      <c r="E753" s="583">
        <v>45425</v>
      </c>
      <c r="F753" s="128" t="s">
        <v>201</v>
      </c>
      <c r="G753" s="588">
        <v>0.375</v>
      </c>
      <c r="H753" s="588">
        <v>0.83333333333333337</v>
      </c>
      <c r="I753" s="130" t="s">
        <v>200</v>
      </c>
      <c r="J753" s="139">
        <v>10</v>
      </c>
      <c r="K753" s="131"/>
      <c r="L753" s="132"/>
      <c r="M753" s="132"/>
      <c r="N753" s="141"/>
      <c r="O753" s="139">
        <v>8</v>
      </c>
      <c r="P753" s="139">
        <v>2</v>
      </c>
      <c r="Q753" s="139"/>
      <c r="R753" s="133"/>
      <c r="S753" s="134" t="s">
        <v>594</v>
      </c>
      <c r="T753" s="434"/>
      <c r="U753" s="429"/>
      <c r="V753" s="429" t="str">
        <f t="shared" si="234"/>
        <v/>
      </c>
      <c r="W753" s="298"/>
      <c r="X753" s="129">
        <f t="shared" si="241"/>
        <v>0.33333333333333331</v>
      </c>
      <c r="Y753" s="129">
        <f t="shared" si="235"/>
        <v>8.3333333333333329E-2</v>
      </c>
      <c r="Z753" s="129" t="str">
        <f t="shared" si="236"/>
        <v/>
      </c>
      <c r="AA753" s="133" t="str">
        <f t="shared" si="228"/>
        <v/>
      </c>
      <c r="AC753" s="186" t="str">
        <f>AC731</f>
        <v>社員</v>
      </c>
      <c r="AD753" s="187">
        <f>AD731</f>
        <v>0</v>
      </c>
      <c r="AE753" s="187">
        <f>AE731</f>
        <v>0</v>
      </c>
      <c r="AF753" s="187" t="str">
        <f>AF731</f>
        <v>CS</v>
      </c>
      <c r="AG753" s="204" t="e">
        <f t="shared" si="237"/>
        <v>#N/A</v>
      </c>
      <c r="AI753" s="135" t="str">
        <f>IF(月報!G753&lt;&gt;"",月報!G753,"")</f>
        <v/>
      </c>
      <c r="AJ753" s="126">
        <f>IF(月報!W753&lt;&gt;"",月報!W753*24,"")</f>
        <v>10</v>
      </c>
      <c r="AK753" s="126" t="str">
        <f>IF(月報!P753&lt;&gt;"",月報!P753,"")</f>
        <v/>
      </c>
      <c r="AL753" s="126" t="str">
        <f>IF(月報!Q753&lt;&gt;"",IF(月報!Q753="平日残","",月報!Q753),"")</f>
        <v/>
      </c>
      <c r="AM753" s="126"/>
      <c r="AN753" s="126" t="e">
        <f t="shared" si="227"/>
        <v>#N/A</v>
      </c>
      <c r="AO753" s="126" t="e">
        <f>IF($E753="","",VLOOKUP($E753,カレンダマスタ!$A$5:$E$381,5,FALSE))</f>
        <v>#N/A</v>
      </c>
      <c r="AQ753" s="196" t="e">
        <f>IF(G753="","",IF(VLOOKUP(E753,カレンダマスタ!$A$5:$D$381,4,FALSE)=0,"",1))</f>
        <v>#N/A</v>
      </c>
      <c r="AR753" s="136" t="str">
        <f>IF($G753="","",IF($AD753="NSTC",INDEX(カレンダマスタ!$I$26:$O$31,MATCH($G753,カレンダマスタ!$H$26:$H$31,1),MATCH($H753,カレンダマスタ!$I$25:$O$25,1)),
IF($AD753="CS本社",INDEX(カレンダマスタ!$I$36:$O$41,MATCH($G753,カレンダマスタ!$H$36:$H$41,1),MATCH($H753,カレンダマスタ!$I$35:$O$35,1)),
IF($AD753="NS本社",INDEX(カレンダマスタ!$I$94:$O$99,MATCH($G753,カレンダマスタ!$H$95:$H$100,1),MATCH($H753,カレンダマスタ!$I$93:$O$93,1)),
IF($AD753="ODC",INDEX(カレンダマスタ!$I$46:$O$51,MATCH($G753,カレンダマスタ!$H$46:$H$51,1),MATCH($H753,カレンダマスタ!$I$45:$O$45,1)),
IF($AD753="NS東京TC",INDEX(カレンダマスタ!$I$56:$O$61,MATCH($G753,カレンダマスタ!$H$56:$H$61,1),MATCH($H753,カレンダマスタ!$I$55:$O$55,1)),""))))))</f>
        <v/>
      </c>
      <c r="AS753" s="126" t="str">
        <f t="shared" si="238"/>
        <v/>
      </c>
      <c r="AU753" s="137" t="e">
        <f>IF(E753="","",VLOOKUP($E753,カレンダマスタ!$A$4:$E$381,4,FALSE))</f>
        <v>#N/A</v>
      </c>
      <c r="AV753" s="137" t="str">
        <f t="shared" si="229"/>
        <v/>
      </c>
      <c r="AW753" s="137" t="str">
        <f t="shared" si="230"/>
        <v/>
      </c>
      <c r="AX753" s="138" t="e">
        <f t="shared" si="231"/>
        <v>#N/A</v>
      </c>
      <c r="AY753" s="138" t="str">
        <f t="shared" si="232"/>
        <v/>
      </c>
      <c r="AZ753" s="130" t="e">
        <f>IF(AX753&amp;AW753="勤怠未設定","×",IF(AV753="勤怠修正","×",IF(AC753="外注","",IF(AA753="",IF(AY753&lt;&gt;"","×",""),IF(VLOOKUP(AA753,カレンダマスタ!$H$66:$I$83,2,FALSE)&lt;&gt;AY753,"×","OK")))))</f>
        <v>#N/A</v>
      </c>
      <c r="BC753" s="137" t="e">
        <f>IF(E753="","",VLOOKUP($E753,カレンダマスタ!$A$4:$E$381,4,FALSE))</f>
        <v>#N/A</v>
      </c>
      <c r="BD753" s="126" t="str">
        <f>IF(AC753="社員","",IF(AG753=0,"",IF(AD753="NSTC",IF(COUNTIF(カレンダマスタ!$Q$5:$Q$32,G753)=1,"OK","×"),
IF(AD753="NS本社",IF(COUNTIF(カレンダマスタ!$T$5:$T$32,G753)=1,"OK","×"),IF(COUNTIF(カレンダマスタ!$R$5:$R$32,G753)=1,"OK","×")))))</f>
        <v/>
      </c>
      <c r="BE753" s="126" t="str">
        <f>IF(AC753="社員","",IF(G753="","",IF(R753&lt;&gt;"","",IF(AF753="CS","OK",IF(VLOOKUP(E753,カレンダマスタ!$A$5:$D$381,4,FALSE)&gt;0,"",IF(OR(G753*24&gt;10.84,H753*24&lt;14.5)=TRUE,"×","OK"))))))</f>
        <v/>
      </c>
      <c r="BF753" s="126" t="str">
        <f t="shared" si="226"/>
        <v/>
      </c>
      <c r="BG753" s="126" t="str">
        <f t="shared" si="239"/>
        <v>OK</v>
      </c>
      <c r="BI753" s="130" t="e">
        <f t="shared" si="240"/>
        <v>#N/A</v>
      </c>
    </row>
    <row r="754" spans="2:61">
      <c r="B754" s="111"/>
      <c r="C754" s="536">
        <v>391160</v>
      </c>
      <c r="D754" s="128" t="s">
        <v>567</v>
      </c>
      <c r="E754" s="583">
        <v>45426</v>
      </c>
      <c r="F754" s="128" t="s">
        <v>203</v>
      </c>
      <c r="G754" s="588">
        <v>0.375</v>
      </c>
      <c r="H754" s="588">
        <v>0.83333333333333337</v>
      </c>
      <c r="I754" s="130" t="s">
        <v>200</v>
      </c>
      <c r="J754" s="139">
        <v>10</v>
      </c>
      <c r="K754" s="131"/>
      <c r="L754" s="132"/>
      <c r="M754" s="132"/>
      <c r="N754" s="141"/>
      <c r="O754" s="139">
        <v>8</v>
      </c>
      <c r="P754" s="139">
        <v>2</v>
      </c>
      <c r="Q754" s="139"/>
      <c r="R754" s="133"/>
      <c r="S754" s="134" t="s">
        <v>594</v>
      </c>
      <c r="T754" s="434"/>
      <c r="U754" s="429"/>
      <c r="V754" s="429" t="str">
        <f t="shared" si="234"/>
        <v/>
      </c>
      <c r="W754" s="298"/>
      <c r="X754" s="129">
        <f t="shared" si="241"/>
        <v>0.33333333333333331</v>
      </c>
      <c r="Y754" s="129">
        <f t="shared" si="235"/>
        <v>8.3333333333333329E-2</v>
      </c>
      <c r="Z754" s="129" t="str">
        <f t="shared" si="236"/>
        <v/>
      </c>
      <c r="AA754" s="133" t="str">
        <f t="shared" si="228"/>
        <v/>
      </c>
      <c r="AC754" s="186" t="str">
        <f>AC731</f>
        <v>社員</v>
      </c>
      <c r="AD754" s="187">
        <f>AD731</f>
        <v>0</v>
      </c>
      <c r="AE754" s="187">
        <f>AE731</f>
        <v>0</v>
      </c>
      <c r="AF754" s="187" t="str">
        <f>AF731</f>
        <v>CS</v>
      </c>
      <c r="AG754" s="204" t="e">
        <f t="shared" si="237"/>
        <v>#N/A</v>
      </c>
      <c r="AI754" s="135" t="str">
        <f>IF(月報!G754&lt;&gt;"",月報!G754,"")</f>
        <v/>
      </c>
      <c r="AJ754" s="126">
        <f>IF(月報!W754&lt;&gt;"",月報!W754*24,"")</f>
        <v>10</v>
      </c>
      <c r="AK754" s="126" t="str">
        <f>IF(月報!P754&lt;&gt;"",月報!P754,"")</f>
        <v/>
      </c>
      <c r="AL754" s="126" t="str">
        <f>IF(月報!Q754&lt;&gt;"",IF(月報!Q754="平日残","",月報!Q754),"")</f>
        <v/>
      </c>
      <c r="AM754" s="126"/>
      <c r="AN754" s="126" t="e">
        <f t="shared" si="227"/>
        <v>#N/A</v>
      </c>
      <c r="AO754" s="126" t="e">
        <f>IF($E754="","",VLOOKUP($E754,カレンダマスタ!$A$5:$E$381,5,FALSE))</f>
        <v>#N/A</v>
      </c>
      <c r="AQ754" s="196" t="e">
        <f>IF(G754="","",IF(VLOOKUP(E754,カレンダマスタ!$A$5:$D$381,4,FALSE)=0,"",1))</f>
        <v>#N/A</v>
      </c>
      <c r="AR754" s="136" t="str">
        <f>IF($G754="","",IF($AD754="NSTC",INDEX(カレンダマスタ!$I$26:$O$31,MATCH($G754,カレンダマスタ!$H$26:$H$31,1),MATCH($H754,カレンダマスタ!$I$25:$O$25,1)),
IF($AD754="CS本社",INDEX(カレンダマスタ!$I$36:$O$41,MATCH($G754,カレンダマスタ!$H$36:$H$41,1),MATCH($H754,カレンダマスタ!$I$35:$O$35,1)),
IF($AD754="NS本社",INDEX(カレンダマスタ!$I$94:$O$99,MATCH($G754,カレンダマスタ!$H$95:$H$100,1),MATCH($H754,カレンダマスタ!$I$93:$O$93,1)),
IF($AD754="ODC",INDEX(カレンダマスタ!$I$46:$O$51,MATCH($G754,カレンダマスタ!$H$46:$H$51,1),MATCH($H754,カレンダマスタ!$I$45:$O$45,1)),
IF($AD754="NS東京TC",INDEX(カレンダマスタ!$I$56:$O$61,MATCH($G754,カレンダマスタ!$H$56:$H$61,1),MATCH($H754,カレンダマスタ!$I$55:$O$55,1)),""))))))</f>
        <v/>
      </c>
      <c r="AS754" s="126" t="str">
        <f t="shared" si="238"/>
        <v/>
      </c>
      <c r="AU754" s="137" t="e">
        <f>IF(E754="","",VLOOKUP($E754,カレンダマスタ!$A$4:$E$381,4,FALSE))</f>
        <v>#N/A</v>
      </c>
      <c r="AV754" s="137" t="str">
        <f t="shared" si="229"/>
        <v/>
      </c>
      <c r="AW754" s="137" t="str">
        <f t="shared" si="230"/>
        <v/>
      </c>
      <c r="AX754" s="138" t="e">
        <f t="shared" si="231"/>
        <v>#N/A</v>
      </c>
      <c r="AY754" s="138" t="str">
        <f t="shared" si="232"/>
        <v/>
      </c>
      <c r="AZ754" s="130" t="e">
        <f>IF(AX754&amp;AW754="勤怠未設定","×",IF(AV754="勤怠修正","×",IF(AC754="外注","",IF(AA754="",IF(AY754&lt;&gt;"","×",""),IF(VLOOKUP(AA754,カレンダマスタ!$H$66:$I$83,2,FALSE)&lt;&gt;AY754,"×","OK")))))</f>
        <v>#N/A</v>
      </c>
      <c r="BC754" s="137" t="e">
        <f>IF(E754="","",VLOOKUP($E754,カレンダマスタ!$A$4:$E$381,4,FALSE))</f>
        <v>#N/A</v>
      </c>
      <c r="BD754" s="126" t="str">
        <f>IF(AC754="社員","",IF(AG754=0,"",IF(AD754="NSTC",IF(COUNTIF(カレンダマスタ!$Q$5:$Q$32,G754)=1,"OK","×"),
IF(AD754="NS本社",IF(COUNTIF(カレンダマスタ!$T$5:$T$32,G754)=1,"OK","×"),IF(COUNTIF(カレンダマスタ!$R$5:$R$32,G754)=1,"OK","×")))))</f>
        <v/>
      </c>
      <c r="BE754" s="126" t="str">
        <f>IF(AC754="社員","",IF(G754="","",IF(R754&lt;&gt;"","",IF(AF754="CS","OK",IF(VLOOKUP(E754,カレンダマスタ!$A$5:$D$381,4,FALSE)&gt;0,"",IF(OR(G754*24&gt;10.84,H754*24&lt;14.5)=TRUE,"×","OK"))))))</f>
        <v/>
      </c>
      <c r="BF754" s="126" t="str">
        <f t="shared" si="226"/>
        <v/>
      </c>
      <c r="BG754" s="126" t="str">
        <f t="shared" si="239"/>
        <v>OK</v>
      </c>
      <c r="BI754" s="130" t="e">
        <f t="shared" si="240"/>
        <v>#N/A</v>
      </c>
    </row>
    <row r="755" spans="2:61">
      <c r="B755" s="111"/>
      <c r="C755" s="536">
        <v>391160</v>
      </c>
      <c r="D755" s="128" t="s">
        <v>567</v>
      </c>
      <c r="E755" s="583">
        <v>45427</v>
      </c>
      <c r="F755" s="128" t="s">
        <v>204</v>
      </c>
      <c r="G755" s="588">
        <v>0.375</v>
      </c>
      <c r="H755" s="588">
        <v>0.75</v>
      </c>
      <c r="I755" s="130" t="s">
        <v>200</v>
      </c>
      <c r="J755" s="139">
        <v>8</v>
      </c>
      <c r="K755" s="131"/>
      <c r="L755" s="132"/>
      <c r="M755" s="132"/>
      <c r="N755" s="141"/>
      <c r="O755" s="139">
        <v>8</v>
      </c>
      <c r="P755" s="139"/>
      <c r="Q755" s="139"/>
      <c r="R755" s="133"/>
      <c r="S755" s="134" t="s">
        <v>594</v>
      </c>
      <c r="T755" s="434"/>
      <c r="U755" s="429"/>
      <c r="V755" s="429" t="str">
        <f t="shared" si="234"/>
        <v/>
      </c>
      <c r="W755" s="298"/>
      <c r="X755" s="129">
        <f t="shared" si="241"/>
        <v>0.33333333333333331</v>
      </c>
      <c r="Y755" s="129" t="str">
        <f t="shared" si="235"/>
        <v/>
      </c>
      <c r="Z755" s="129" t="str">
        <f t="shared" si="236"/>
        <v/>
      </c>
      <c r="AA755" s="133" t="str">
        <f t="shared" si="228"/>
        <v/>
      </c>
      <c r="AC755" s="186" t="str">
        <f>AC731</f>
        <v>社員</v>
      </c>
      <c r="AD755" s="187">
        <f>AD731</f>
        <v>0</v>
      </c>
      <c r="AE755" s="187">
        <f>AE731</f>
        <v>0</v>
      </c>
      <c r="AF755" s="187" t="str">
        <f>AF731</f>
        <v>CS</v>
      </c>
      <c r="AG755" s="204" t="e">
        <f t="shared" si="237"/>
        <v>#N/A</v>
      </c>
      <c r="AI755" s="135" t="str">
        <f>IF(月報!G755&lt;&gt;"",月報!G755,"")</f>
        <v/>
      </c>
      <c r="AJ755" s="126">
        <f>IF(月報!W755&lt;&gt;"",月報!W755*24,"")</f>
        <v>8</v>
      </c>
      <c r="AK755" s="126" t="str">
        <f>IF(月報!P755&lt;&gt;"",月報!P755,"")</f>
        <v/>
      </c>
      <c r="AL755" s="126" t="str">
        <f>IF(月報!Q755&lt;&gt;"",IF(月報!Q755="平日残","",月報!Q755),"")</f>
        <v/>
      </c>
      <c r="AM755" s="126"/>
      <c r="AN755" s="126" t="e">
        <f t="shared" si="227"/>
        <v>#N/A</v>
      </c>
      <c r="AO755" s="126" t="e">
        <f>IF($E755="","",VLOOKUP($E755,カレンダマスタ!$A$5:$E$381,5,FALSE))</f>
        <v>#N/A</v>
      </c>
      <c r="AQ755" s="196" t="e">
        <f>IF(G755="","",IF(VLOOKUP(E755,カレンダマスタ!$A$5:$D$381,4,FALSE)=0,"",1))</f>
        <v>#N/A</v>
      </c>
      <c r="AR755" s="136" t="str">
        <f>IF($G755="","",IF($AD755="NSTC",INDEX(カレンダマスタ!$I$26:$O$31,MATCH($G755,カレンダマスタ!$H$26:$H$31,1),MATCH($H755,カレンダマスタ!$I$25:$O$25,1)),
IF($AD755="CS本社",INDEX(カレンダマスタ!$I$36:$O$41,MATCH($G755,カレンダマスタ!$H$36:$H$41,1),MATCH($H755,カレンダマスタ!$I$35:$O$35,1)),
IF($AD755="NS本社",INDEX(カレンダマスタ!$I$94:$O$99,MATCH($G755,カレンダマスタ!$H$95:$H$100,1),MATCH($H755,カレンダマスタ!$I$93:$O$93,1)),
IF($AD755="ODC",INDEX(カレンダマスタ!$I$46:$O$51,MATCH($G755,カレンダマスタ!$H$46:$H$51,1),MATCH($H755,カレンダマスタ!$I$45:$O$45,1)),
IF($AD755="NS東京TC",INDEX(カレンダマスタ!$I$56:$O$61,MATCH($G755,カレンダマスタ!$H$56:$H$61,1),MATCH($H755,カレンダマスタ!$I$55:$O$55,1)),""))))))</f>
        <v/>
      </c>
      <c r="AS755" s="126" t="str">
        <f t="shared" si="238"/>
        <v/>
      </c>
      <c r="AU755" s="137" t="e">
        <f>IF(E755="","",VLOOKUP($E755,カレンダマスタ!$A$4:$E$381,4,FALSE))</f>
        <v>#N/A</v>
      </c>
      <c r="AV755" s="137" t="str">
        <f t="shared" si="229"/>
        <v/>
      </c>
      <c r="AW755" s="137" t="str">
        <f t="shared" si="230"/>
        <v/>
      </c>
      <c r="AX755" s="138" t="e">
        <f t="shared" si="231"/>
        <v>#N/A</v>
      </c>
      <c r="AY755" s="138" t="str">
        <f t="shared" si="232"/>
        <v/>
      </c>
      <c r="AZ755" s="130" t="e">
        <f>IF(AX755&amp;AW755="勤怠未設定","×",IF(AV755="勤怠修正","×",IF(AC755="外注","",IF(AA755="",IF(AY755&lt;&gt;"","×",""),IF(VLOOKUP(AA755,カレンダマスタ!$H$66:$I$83,2,FALSE)&lt;&gt;AY755,"×","OK")))))</f>
        <v>#N/A</v>
      </c>
      <c r="BC755" s="137" t="e">
        <f>IF(E755="","",VLOOKUP($E755,カレンダマスタ!$A$4:$E$381,4,FALSE))</f>
        <v>#N/A</v>
      </c>
      <c r="BD755" s="126" t="str">
        <f>IF(AC755="社員","",IF(AG755=0,"",IF(AD755="NSTC",IF(COUNTIF(カレンダマスタ!$Q$5:$Q$32,G755)=1,"OK","×"),
IF(AD755="NS本社",IF(COUNTIF(カレンダマスタ!$T$5:$T$32,G755)=1,"OK","×"),IF(COUNTIF(カレンダマスタ!$R$5:$R$32,G755)=1,"OK","×")))))</f>
        <v/>
      </c>
      <c r="BE755" s="126" t="str">
        <f>IF(AC755="社員","",IF(G755="","",IF(R755&lt;&gt;"","",IF(AF755="CS","OK",IF(VLOOKUP(E755,カレンダマスタ!$A$5:$D$381,4,FALSE)&gt;0,"",IF(OR(G755*24&gt;10.84,H755*24&lt;14.5)=TRUE,"×","OK"))))))</f>
        <v/>
      </c>
      <c r="BF755" s="126" t="str">
        <f t="shared" si="226"/>
        <v/>
      </c>
      <c r="BG755" s="126" t="str">
        <f t="shared" si="239"/>
        <v>OK</v>
      </c>
      <c r="BI755" s="130" t="e">
        <f t="shared" si="240"/>
        <v>#N/A</v>
      </c>
    </row>
    <row r="756" spans="2:61">
      <c r="B756" s="111"/>
      <c r="C756" s="536">
        <v>391160</v>
      </c>
      <c r="D756" s="128" t="s">
        <v>567</v>
      </c>
      <c r="E756" s="583">
        <v>45428</v>
      </c>
      <c r="F756" s="128" t="s">
        <v>205</v>
      </c>
      <c r="G756" s="588">
        <v>0.375</v>
      </c>
      <c r="H756" s="588">
        <v>0.83333333333333337</v>
      </c>
      <c r="I756" s="130" t="s">
        <v>200</v>
      </c>
      <c r="J756" s="139">
        <v>10</v>
      </c>
      <c r="K756" s="131"/>
      <c r="L756" s="132"/>
      <c r="M756" s="132"/>
      <c r="N756" s="141"/>
      <c r="O756" s="139">
        <v>8</v>
      </c>
      <c r="P756" s="139">
        <v>2</v>
      </c>
      <c r="Q756" s="139"/>
      <c r="R756" s="133"/>
      <c r="S756" s="134" t="s">
        <v>594</v>
      </c>
      <c r="T756" s="434"/>
      <c r="U756" s="429"/>
      <c r="V756" s="429" t="str">
        <f t="shared" si="234"/>
        <v/>
      </c>
      <c r="W756" s="298"/>
      <c r="X756" s="129">
        <f t="shared" si="241"/>
        <v>0.33333333333333331</v>
      </c>
      <c r="Y756" s="129">
        <f t="shared" si="235"/>
        <v>8.3333333333333329E-2</v>
      </c>
      <c r="Z756" s="129" t="str">
        <f t="shared" si="236"/>
        <v/>
      </c>
      <c r="AA756" s="133" t="str">
        <f t="shared" si="228"/>
        <v/>
      </c>
      <c r="AC756" s="186" t="str">
        <f>AC731</f>
        <v>社員</v>
      </c>
      <c r="AD756" s="187">
        <f>AD731</f>
        <v>0</v>
      </c>
      <c r="AE756" s="187">
        <f>AE731</f>
        <v>0</v>
      </c>
      <c r="AF756" s="187" t="str">
        <f>AF731</f>
        <v>CS</v>
      </c>
      <c r="AG756" s="204" t="e">
        <f t="shared" si="237"/>
        <v>#N/A</v>
      </c>
      <c r="AI756" s="140" t="str">
        <f>IF(月報!G756&lt;&gt;"",月報!G756,"")</f>
        <v/>
      </c>
      <c r="AJ756" s="126">
        <f>IF(月報!W756&lt;&gt;"",月報!W756*24,"")</f>
        <v>10</v>
      </c>
      <c r="AK756" s="126" t="str">
        <f>IF(月報!P756&lt;&gt;"",月報!P756,"")</f>
        <v/>
      </c>
      <c r="AL756" s="126" t="str">
        <f>IF(月報!Q756&lt;&gt;"",IF(月報!Q756="平日残","",月報!Q756),"")</f>
        <v/>
      </c>
      <c r="AM756" s="126"/>
      <c r="AN756" s="126" t="e">
        <f t="shared" si="227"/>
        <v>#N/A</v>
      </c>
      <c r="AO756" s="126" t="e">
        <f>IF($E756="","",VLOOKUP($E756,カレンダマスタ!$A$5:$E$381,5,FALSE))</f>
        <v>#N/A</v>
      </c>
      <c r="AQ756" s="196" t="e">
        <f>IF(G756="","",IF(VLOOKUP(E756,カレンダマスタ!$A$5:$D$381,4,FALSE)=0,"",1))</f>
        <v>#N/A</v>
      </c>
      <c r="AR756" s="136" t="str">
        <f>IF($G756="","",IF($AD756="NSTC",INDEX(カレンダマスタ!$I$26:$O$31,MATCH($G756,カレンダマスタ!$H$26:$H$31,1),MATCH($H756,カレンダマスタ!$I$25:$O$25,1)),
IF($AD756="CS本社",INDEX(カレンダマスタ!$I$36:$O$41,MATCH($G756,カレンダマスタ!$H$36:$H$41,1),MATCH($H756,カレンダマスタ!$I$35:$O$35,1)),
IF($AD756="NS本社",INDEX(カレンダマスタ!$I$94:$O$99,MATCH($G756,カレンダマスタ!$H$95:$H$100,1),MATCH($H756,カレンダマスタ!$I$93:$O$93,1)),
IF($AD756="ODC",INDEX(カレンダマスタ!$I$46:$O$51,MATCH($G756,カレンダマスタ!$H$46:$H$51,1),MATCH($H756,カレンダマスタ!$I$45:$O$45,1)),
IF($AD756="NS東京TC",INDEX(カレンダマスタ!$I$56:$O$61,MATCH($G756,カレンダマスタ!$H$56:$H$61,1),MATCH($H756,カレンダマスタ!$I$55:$O$55,1)),""))))))</f>
        <v/>
      </c>
      <c r="AS756" s="126" t="str">
        <f t="shared" si="238"/>
        <v/>
      </c>
      <c r="AU756" s="137" t="e">
        <f>IF(E756="","",VLOOKUP($E756,カレンダマスタ!$A$4:$E$381,4,FALSE))</f>
        <v>#N/A</v>
      </c>
      <c r="AV756" s="137" t="str">
        <f t="shared" si="229"/>
        <v/>
      </c>
      <c r="AW756" s="137" t="str">
        <f t="shared" si="230"/>
        <v/>
      </c>
      <c r="AX756" s="138" t="e">
        <f t="shared" si="231"/>
        <v>#N/A</v>
      </c>
      <c r="AY756" s="138" t="str">
        <f t="shared" si="232"/>
        <v/>
      </c>
      <c r="AZ756" s="130" t="e">
        <f>IF(AX756&amp;AW756="勤怠未設定","×",IF(AV756="勤怠修正","×",IF(AC756="外注","",IF(AA756="",IF(AY756&lt;&gt;"","×",""),IF(VLOOKUP(AA756,カレンダマスタ!$H$66:$I$83,2,FALSE)&lt;&gt;AY756,"×","OK")))))</f>
        <v>#N/A</v>
      </c>
      <c r="BC756" s="137" t="e">
        <f>IF(E756="","",VLOOKUP($E756,カレンダマスタ!$A$4:$E$381,4,FALSE))</f>
        <v>#N/A</v>
      </c>
      <c r="BD756" s="126" t="str">
        <f>IF(AC756="社員","",IF(AG756=0,"",IF(AD756="NSTC",IF(COUNTIF(カレンダマスタ!$Q$5:$Q$32,G756)=1,"OK","×"),
IF(AD756="NS本社",IF(COUNTIF(カレンダマスタ!$T$5:$T$32,G756)=1,"OK","×"),IF(COUNTIF(カレンダマスタ!$R$5:$R$32,G756)=1,"OK","×")))))</f>
        <v/>
      </c>
      <c r="BE756" s="126" t="str">
        <f>IF(AC756="社員","",IF(G756="","",IF(R756&lt;&gt;"","",IF(AF756="CS","OK",IF(VLOOKUP(E756,カレンダマスタ!$A$5:$D$381,4,FALSE)&gt;0,"",IF(OR(G756*24&gt;10.84,H756*24&lt;14.5)=TRUE,"×","OK"))))))</f>
        <v/>
      </c>
      <c r="BF756" s="126" t="str">
        <f t="shared" si="226"/>
        <v/>
      </c>
      <c r="BG756" s="126" t="str">
        <f t="shared" si="239"/>
        <v>OK</v>
      </c>
      <c r="BI756" s="130" t="e">
        <f t="shared" si="240"/>
        <v>#N/A</v>
      </c>
    </row>
    <row r="757" spans="2:61">
      <c r="B757" s="111"/>
      <c r="C757" s="536">
        <v>391160</v>
      </c>
      <c r="D757" s="128" t="s">
        <v>567</v>
      </c>
      <c r="E757" s="583">
        <v>45429</v>
      </c>
      <c r="F757" s="128" t="s">
        <v>199</v>
      </c>
      <c r="G757" s="588">
        <v>0.375</v>
      </c>
      <c r="H757" s="588">
        <v>0.79166666666666663</v>
      </c>
      <c r="I757" s="130" t="s">
        <v>200</v>
      </c>
      <c r="J757" s="139">
        <v>9</v>
      </c>
      <c r="K757" s="131"/>
      <c r="L757" s="132"/>
      <c r="M757" s="132"/>
      <c r="N757" s="141"/>
      <c r="O757" s="139">
        <v>8</v>
      </c>
      <c r="P757" s="139">
        <v>1</v>
      </c>
      <c r="Q757" s="139"/>
      <c r="R757" s="133"/>
      <c r="S757" s="134" t="s">
        <v>594</v>
      </c>
      <c r="T757" s="434"/>
      <c r="U757" s="429"/>
      <c r="V757" s="429" t="str">
        <f t="shared" si="234"/>
        <v/>
      </c>
      <c r="W757" s="298"/>
      <c r="X757" s="129">
        <f t="shared" si="241"/>
        <v>0.33333333333333331</v>
      </c>
      <c r="Y757" s="129">
        <f t="shared" si="235"/>
        <v>4.1666666666666664E-2</v>
      </c>
      <c r="Z757" s="129" t="str">
        <f t="shared" si="236"/>
        <v/>
      </c>
      <c r="AA757" s="133" t="str">
        <f t="shared" si="228"/>
        <v/>
      </c>
      <c r="AC757" s="186" t="str">
        <f>AC731</f>
        <v>社員</v>
      </c>
      <c r="AD757" s="187">
        <f>AD731</f>
        <v>0</v>
      </c>
      <c r="AE757" s="187">
        <f>AE731</f>
        <v>0</v>
      </c>
      <c r="AF757" s="187" t="str">
        <f>AF731</f>
        <v>CS</v>
      </c>
      <c r="AG757" s="204" t="e">
        <f t="shared" si="237"/>
        <v>#N/A</v>
      </c>
      <c r="AI757" s="140" t="str">
        <f>IF(月報!G757&lt;&gt;"",月報!G757,"")</f>
        <v/>
      </c>
      <c r="AJ757" s="126">
        <f>IF(月報!W757&lt;&gt;"",月報!W757*24,"")</f>
        <v>9</v>
      </c>
      <c r="AK757" s="126" t="str">
        <f>IF(月報!P757&lt;&gt;"",月報!P757,"")</f>
        <v/>
      </c>
      <c r="AL757" s="126" t="str">
        <f>IF(月報!Q757&lt;&gt;"",IF(月報!Q757="平日残","",月報!Q757),"")</f>
        <v/>
      </c>
      <c r="AM757" s="126"/>
      <c r="AN757" s="126" t="e">
        <f t="shared" si="227"/>
        <v>#N/A</v>
      </c>
      <c r="AO757" s="126" t="e">
        <f>IF($E757="","",VLOOKUP($E757,カレンダマスタ!$A$5:$E$381,5,FALSE))</f>
        <v>#N/A</v>
      </c>
      <c r="AQ757" s="196" t="e">
        <f>IF(G757="","",IF(VLOOKUP(E757,カレンダマスタ!$A$5:$D$381,4,FALSE)=0,"",1))</f>
        <v>#N/A</v>
      </c>
      <c r="AR757" s="136" t="str">
        <f>IF($G757="","",IF($AD757="NSTC",INDEX(カレンダマスタ!$I$26:$O$31,MATCH($G757,カレンダマスタ!$H$26:$H$31,1),MATCH($H757,カレンダマスタ!$I$25:$O$25,1)),
IF($AD757="CS本社",INDEX(カレンダマスタ!$I$36:$O$41,MATCH($G757,カレンダマスタ!$H$36:$H$41,1),MATCH($H757,カレンダマスタ!$I$35:$O$35,1)),
IF($AD757="NS本社",INDEX(カレンダマスタ!$I$94:$O$99,MATCH($G757,カレンダマスタ!$H$95:$H$100,1),MATCH($H757,カレンダマスタ!$I$93:$O$93,1)),
IF($AD757="ODC",INDEX(カレンダマスタ!$I$46:$O$51,MATCH($G757,カレンダマスタ!$H$46:$H$51,1),MATCH($H757,カレンダマスタ!$I$45:$O$45,1)),
IF($AD757="NS東京TC",INDEX(カレンダマスタ!$I$56:$O$61,MATCH($G757,カレンダマスタ!$H$56:$H$61,1),MATCH($H757,カレンダマスタ!$I$55:$O$55,1)),""))))))</f>
        <v/>
      </c>
      <c r="AS757" s="126" t="str">
        <f t="shared" si="238"/>
        <v/>
      </c>
      <c r="AU757" s="137" t="e">
        <f>IF(E757="","",VLOOKUP($E757,カレンダマスタ!$A$4:$E$381,4,FALSE))</f>
        <v>#N/A</v>
      </c>
      <c r="AV757" s="137" t="str">
        <f t="shared" si="229"/>
        <v/>
      </c>
      <c r="AW757" s="137" t="str">
        <f t="shared" si="230"/>
        <v/>
      </c>
      <c r="AX757" s="138" t="e">
        <f t="shared" si="231"/>
        <v>#N/A</v>
      </c>
      <c r="AY757" s="138" t="str">
        <f t="shared" si="232"/>
        <v/>
      </c>
      <c r="AZ757" s="130" t="e">
        <f>IF(AX757&amp;AW757="勤怠未設定","×",IF(AV757="勤怠修正","×",IF(AC757="外注","",IF(AA757="",IF(AY757&lt;&gt;"","×",""),IF(VLOOKUP(AA757,カレンダマスタ!$H$66:$I$83,2,FALSE)&lt;&gt;AY757,"×","OK")))))</f>
        <v>#N/A</v>
      </c>
      <c r="BC757" s="137" t="e">
        <f>IF(E757="","",VLOOKUP($E757,カレンダマスタ!$A$4:$E$381,4,FALSE))</f>
        <v>#N/A</v>
      </c>
      <c r="BD757" s="126" t="str">
        <f>IF(AC757="社員","",IF(AG757=0,"",IF(AD757="NSTC",IF(COUNTIF(カレンダマスタ!$Q$5:$Q$32,G757)=1,"OK","×"),
IF(AD757="NS本社",IF(COUNTIF(カレンダマスタ!$T$5:$T$32,G757)=1,"OK","×"),IF(COUNTIF(カレンダマスタ!$R$5:$R$32,G757)=1,"OK","×")))))</f>
        <v/>
      </c>
      <c r="BE757" s="126" t="str">
        <f>IF(AC757="社員","",IF(G757="","",IF(R757&lt;&gt;"","",IF(AF757="CS","OK",IF(VLOOKUP(E757,カレンダマスタ!$A$5:$D$381,4,FALSE)&gt;0,"",IF(OR(G757*24&gt;10.84,H757*24&lt;14.5)=TRUE,"×","OK"))))))</f>
        <v/>
      </c>
      <c r="BF757" s="126" t="str">
        <f t="shared" si="226"/>
        <v/>
      </c>
      <c r="BG757" s="126" t="str">
        <f t="shared" si="239"/>
        <v>OK</v>
      </c>
      <c r="BI757" s="130" t="e">
        <f t="shared" si="240"/>
        <v>#N/A</v>
      </c>
    </row>
    <row r="758" spans="2:61">
      <c r="B758" s="111"/>
      <c r="C758" s="537">
        <v>391160</v>
      </c>
      <c r="D758" s="142" t="s">
        <v>567</v>
      </c>
      <c r="E758" s="584">
        <v>45430</v>
      </c>
      <c r="F758" s="142" t="s">
        <v>369</v>
      </c>
      <c r="G758" s="589"/>
      <c r="H758" s="589"/>
      <c r="I758" s="144"/>
      <c r="J758" s="148"/>
      <c r="K758" s="145"/>
      <c r="L758" s="146"/>
      <c r="M758" s="146"/>
      <c r="N758" s="147"/>
      <c r="O758" s="148"/>
      <c r="P758" s="148"/>
      <c r="Q758" s="148"/>
      <c r="R758" s="149"/>
      <c r="S758" s="156"/>
      <c r="T758" s="435"/>
      <c r="U758" s="430"/>
      <c r="V758" s="430" t="str">
        <f t="shared" si="234"/>
        <v/>
      </c>
      <c r="W758" s="298"/>
      <c r="X758" s="143" t="str">
        <f t="shared" si="241"/>
        <v/>
      </c>
      <c r="Y758" s="143" t="str">
        <f t="shared" si="235"/>
        <v/>
      </c>
      <c r="Z758" s="143" t="str">
        <f t="shared" si="236"/>
        <v/>
      </c>
      <c r="AA758" s="149" t="str">
        <f t="shared" si="228"/>
        <v/>
      </c>
      <c r="AC758" s="188" t="str">
        <f>AC731</f>
        <v>社員</v>
      </c>
      <c r="AD758" s="189">
        <f>AD731</f>
        <v>0</v>
      </c>
      <c r="AE758" s="189">
        <f>AE731</f>
        <v>0</v>
      </c>
      <c r="AF758" s="189" t="str">
        <f>AF731</f>
        <v>CS</v>
      </c>
      <c r="AG758" s="205">
        <f t="shared" si="237"/>
        <v>0</v>
      </c>
      <c r="AI758" s="157" t="str">
        <f>IF(月報!G758&lt;&gt;"",月報!G758,"")</f>
        <v/>
      </c>
      <c r="AJ758" s="151" t="str">
        <f>IF(月報!W758&lt;&gt;"",月報!W758*24,"")</f>
        <v/>
      </c>
      <c r="AK758" s="151" t="str">
        <f>IF(月報!P758&lt;&gt;"",月報!P758,"")</f>
        <v/>
      </c>
      <c r="AL758" s="151" t="str">
        <f>IF(月報!Q758&lt;&gt;"",IF(月報!Q758="平日残","",月報!Q758),"")</f>
        <v/>
      </c>
      <c r="AM758" s="151"/>
      <c r="AN758" s="151" t="e">
        <f t="shared" si="227"/>
        <v>#N/A</v>
      </c>
      <c r="AO758" s="151" t="e">
        <f>IF($E758="","",VLOOKUP($E758,カレンダマスタ!$A$5:$E$381,5,FALSE))</f>
        <v>#N/A</v>
      </c>
      <c r="AQ758" s="197" t="str">
        <f>IF(G758="","",IF(VLOOKUP(E758,カレンダマスタ!$A$5:$D$381,4,FALSE)=0,"",1))</f>
        <v/>
      </c>
      <c r="AR758" s="152" t="str">
        <f>IF($G758="","",IF($AD758="NSTC",INDEX(カレンダマスタ!$I$26:$O$31,MATCH($G758,カレンダマスタ!$H$26:$H$31,1),MATCH($H758,カレンダマスタ!$I$25:$O$25,1)),
IF($AD758="CS本社",INDEX(カレンダマスタ!$I$36:$O$41,MATCH($G758,カレンダマスタ!$H$36:$H$41,1),MATCH($H758,カレンダマスタ!$I$35:$O$35,1)),
IF($AD758="NS本社",INDEX(カレンダマスタ!$I$94:$O$99,MATCH($G758,カレンダマスタ!$H$95:$H$100,1),MATCH($H758,カレンダマスタ!$I$93:$O$93,1)),
IF($AD758="ODC",INDEX(カレンダマスタ!$I$46:$O$51,MATCH($G758,カレンダマスタ!$H$46:$H$51,1),MATCH($H758,カレンダマスタ!$I$45:$O$45,1)),
IF($AD758="NS東京TC",INDEX(カレンダマスタ!$I$56:$O$61,MATCH($G758,カレンダマスタ!$H$56:$H$61,1),MATCH($H758,カレンダマスタ!$I$55:$O$55,1)),""))))))</f>
        <v/>
      </c>
      <c r="AS758" s="151" t="str">
        <f t="shared" si="238"/>
        <v/>
      </c>
      <c r="AU758" s="153" t="e">
        <f>IF(E758="","",VLOOKUP($E758,カレンダマスタ!$A$4:$E$381,4,FALSE))</f>
        <v>#N/A</v>
      </c>
      <c r="AV758" s="153" t="str">
        <f t="shared" si="229"/>
        <v/>
      </c>
      <c r="AW758" s="153" t="str">
        <f t="shared" si="230"/>
        <v/>
      </c>
      <c r="AX758" s="154" t="e">
        <f t="shared" si="231"/>
        <v>#N/A</v>
      </c>
      <c r="AY758" s="154" t="str">
        <f t="shared" si="232"/>
        <v/>
      </c>
      <c r="AZ758" s="144" t="e">
        <f>IF(AX758&amp;AW758="勤怠未設定","×",IF(AV758="勤怠修正","×",IF(AC758="外注","",IF(AA758="",IF(AY758&lt;&gt;"","×",""),IF(VLOOKUP(AA758,カレンダマスタ!$H$66:$I$83,2,FALSE)&lt;&gt;AY758,"×","OK")))))</f>
        <v>#N/A</v>
      </c>
      <c r="BC758" s="153" t="e">
        <f>IF(E758="","",VLOOKUP($E758,カレンダマスタ!$A$4:$E$381,4,FALSE))</f>
        <v>#N/A</v>
      </c>
      <c r="BD758" s="151" t="str">
        <f>IF(AC758="社員","",IF(AG758=0,"",IF(AD758="NSTC",IF(COUNTIF(カレンダマスタ!$Q$5:$Q$32,G758)=1,"OK","×"),
IF(AD758="NS本社",IF(COUNTIF(カレンダマスタ!$T$5:$T$32,G758)=1,"OK","×"),IF(COUNTIF(カレンダマスタ!$R$5:$R$32,G758)=1,"OK","×")))))</f>
        <v/>
      </c>
      <c r="BE758" s="151" t="str">
        <f>IF(AC758="社員","",IF(G758="","",IF(R758&lt;&gt;"","",IF(AF758="CS","OK",IF(VLOOKUP(E758,カレンダマスタ!$A$5:$D$381,4,FALSE)&gt;0,"",IF(OR(G758*24&gt;10.84,H758*24&lt;14.5)=TRUE,"×","OK"))))))</f>
        <v/>
      </c>
      <c r="BF758" s="151" t="str">
        <f t="shared" si="226"/>
        <v/>
      </c>
      <c r="BG758" s="151" t="str">
        <f t="shared" si="239"/>
        <v/>
      </c>
      <c r="BI758" s="144" t="e">
        <f t="shared" si="240"/>
        <v>#N/A</v>
      </c>
    </row>
    <row r="759" spans="2:61">
      <c r="B759" s="111"/>
      <c r="C759" s="535">
        <v>391160</v>
      </c>
      <c r="D759" s="112" t="s">
        <v>567</v>
      </c>
      <c r="E759" s="582">
        <v>45431</v>
      </c>
      <c r="F759" s="112" t="s">
        <v>370</v>
      </c>
      <c r="G759" s="587"/>
      <c r="H759" s="587"/>
      <c r="I759" s="114"/>
      <c r="J759" s="118"/>
      <c r="K759" s="115"/>
      <c r="L759" s="116"/>
      <c r="M759" s="116"/>
      <c r="N759" s="117"/>
      <c r="O759" s="118"/>
      <c r="P759" s="118"/>
      <c r="Q759" s="118"/>
      <c r="R759" s="119"/>
      <c r="S759" s="120"/>
      <c r="T759" s="434"/>
      <c r="U759" s="431">
        <f>SUM(T759:T765)</f>
        <v>0</v>
      </c>
      <c r="V759" s="431" t="str">
        <f t="shared" si="234"/>
        <v/>
      </c>
      <c r="W759" s="298"/>
      <c r="X759" s="113" t="str">
        <f t="shared" si="241"/>
        <v/>
      </c>
      <c r="Y759" s="113" t="str">
        <f t="shared" si="235"/>
        <v/>
      </c>
      <c r="Z759" s="113" t="str">
        <f t="shared" si="236"/>
        <v/>
      </c>
      <c r="AA759" s="119" t="str">
        <f t="shared" si="228"/>
        <v/>
      </c>
      <c r="AC759" s="190" t="str">
        <f>AC731</f>
        <v>社員</v>
      </c>
      <c r="AD759" s="191">
        <f>AD731</f>
        <v>0</v>
      </c>
      <c r="AE759" s="191">
        <f>AE731</f>
        <v>0</v>
      </c>
      <c r="AF759" s="191" t="str">
        <f>AF731</f>
        <v>CS</v>
      </c>
      <c r="AG759" s="206">
        <f t="shared" si="237"/>
        <v>0</v>
      </c>
      <c r="AI759" s="159" t="str">
        <f>IF(月報!G759&lt;&gt;"",月報!G759,"")</f>
        <v/>
      </c>
      <c r="AJ759" s="122" t="str">
        <f>IF(月報!W759&lt;&gt;"",月報!W759*24,"")</f>
        <v/>
      </c>
      <c r="AK759" s="122" t="str">
        <f>IF(月報!P759&lt;&gt;"",月報!P759,"")</f>
        <v/>
      </c>
      <c r="AL759" s="122" t="str">
        <f>IF(月報!Q759&lt;&gt;"",IF(月報!Q759="平日残","",月報!Q759),"")</f>
        <v/>
      </c>
      <c r="AM759" s="122"/>
      <c r="AN759" s="122" t="e">
        <f t="shared" si="227"/>
        <v>#N/A</v>
      </c>
      <c r="AO759" s="122" t="e">
        <f>IF($E759="","",VLOOKUP($E759,カレンダマスタ!$A$5:$E$381,5,FALSE))</f>
        <v>#N/A</v>
      </c>
      <c r="AQ759" s="195" t="str">
        <f>IF(G759="","",IF(VLOOKUP(E759,カレンダマスタ!$A$5:$D$381,4,FALSE)=0,"",1))</f>
        <v/>
      </c>
      <c r="AR759" s="123" t="str">
        <f>IF($G759="","",IF($AD759="NSTC",INDEX(カレンダマスタ!$I$26:$O$31,MATCH($G759,カレンダマスタ!$H$26:$H$31,1),MATCH($H759,カレンダマスタ!$I$25:$O$25,1)),
IF($AD759="CS本社",INDEX(カレンダマスタ!$I$36:$O$41,MATCH($G759,カレンダマスタ!$H$36:$H$41,1),MATCH($H759,カレンダマスタ!$I$35:$O$35,1)),
IF($AD759="NS本社",INDEX(カレンダマスタ!$I$94:$O$99,MATCH($G759,カレンダマスタ!$H$95:$H$100,1),MATCH($H759,カレンダマスタ!$I$93:$O$93,1)),
IF($AD759="ODC",INDEX(カレンダマスタ!$I$46:$O$51,MATCH($G759,カレンダマスタ!$H$46:$H$51,1),MATCH($H759,カレンダマスタ!$I$45:$O$45,1)),
IF($AD759="NS東京TC",INDEX(カレンダマスタ!$I$56:$O$61,MATCH($G759,カレンダマスタ!$H$56:$H$61,1),MATCH($H759,カレンダマスタ!$I$55:$O$55,1)),""))))))</f>
        <v/>
      </c>
      <c r="AS759" s="122" t="str">
        <f t="shared" si="238"/>
        <v/>
      </c>
      <c r="AU759" s="124" t="e">
        <f>IF(E759="","",VLOOKUP($E759,カレンダマスタ!$A$4:$E$381,4,FALSE))</f>
        <v>#N/A</v>
      </c>
      <c r="AV759" s="124" t="str">
        <f t="shared" si="229"/>
        <v/>
      </c>
      <c r="AW759" s="124" t="str">
        <f t="shared" si="230"/>
        <v/>
      </c>
      <c r="AX759" s="125" t="e">
        <f t="shared" si="231"/>
        <v>#N/A</v>
      </c>
      <c r="AY759" s="125" t="str">
        <f t="shared" si="232"/>
        <v/>
      </c>
      <c r="AZ759" s="114" t="e">
        <f>IF(AX759&amp;AW759="勤怠未設定","×",IF(AV759="勤怠修正","×",IF(AC759="外注","",IF(AA759="",IF(AY759&lt;&gt;"","×",""),IF(VLOOKUP(AA759,カレンダマスタ!$H$66:$I$83,2,FALSE)&lt;&gt;AY759,"×","OK")))))</f>
        <v>#N/A</v>
      </c>
      <c r="BC759" s="124" t="e">
        <f>IF(E759="","",VLOOKUP($E759,カレンダマスタ!$A$4:$E$381,4,FALSE))</f>
        <v>#N/A</v>
      </c>
      <c r="BD759" s="122" t="str">
        <f>IF(AC759="社員","",IF(AG759=0,"",IF(AD759="NSTC",IF(COUNTIF(カレンダマスタ!$Q$5:$Q$32,G759)=1,"OK","×"),
IF(AD759="NS本社",IF(COUNTIF(カレンダマスタ!$T$5:$T$32,G759)=1,"OK","×"),IF(COUNTIF(カレンダマスタ!$R$5:$R$32,G759)=1,"OK","×")))))</f>
        <v/>
      </c>
      <c r="BE759" s="122" t="str">
        <f>IF(AC759="社員","",IF(G759="","",IF(R759&lt;&gt;"","",IF(AF759="CS","OK",IF(VLOOKUP(E759,カレンダマスタ!$A$5:$D$381,4,FALSE)&gt;0,"",IF(OR(G759*24&gt;10.84,H759*24&lt;14.5)=TRUE,"×","OK"))))))</f>
        <v/>
      </c>
      <c r="BF759" s="122" t="str">
        <f t="shared" si="226"/>
        <v/>
      </c>
      <c r="BG759" s="122" t="str">
        <f t="shared" si="239"/>
        <v/>
      </c>
      <c r="BI759" s="114" t="e">
        <f t="shared" si="240"/>
        <v>#N/A</v>
      </c>
    </row>
    <row r="760" spans="2:61">
      <c r="B760" s="111"/>
      <c r="C760" s="536">
        <v>391160</v>
      </c>
      <c r="D760" s="128" t="s">
        <v>567</v>
      </c>
      <c r="E760" s="583">
        <v>45432</v>
      </c>
      <c r="F760" s="128" t="s">
        <v>201</v>
      </c>
      <c r="G760" s="588"/>
      <c r="H760" s="588"/>
      <c r="I760" s="130"/>
      <c r="J760" s="139"/>
      <c r="K760" s="131"/>
      <c r="L760" s="132"/>
      <c r="M760" s="132"/>
      <c r="N760" s="141"/>
      <c r="O760" s="139"/>
      <c r="P760" s="139"/>
      <c r="Q760" s="139"/>
      <c r="R760" s="133"/>
      <c r="S760" s="134"/>
      <c r="T760" s="434"/>
      <c r="U760" s="429"/>
      <c r="V760" s="429" t="str">
        <f t="shared" si="234"/>
        <v/>
      </c>
      <c r="W760" s="298"/>
      <c r="X760" s="129" t="str">
        <f t="shared" si="241"/>
        <v/>
      </c>
      <c r="Y760" s="129" t="str">
        <f t="shared" si="235"/>
        <v/>
      </c>
      <c r="Z760" s="129" t="str">
        <f t="shared" si="236"/>
        <v/>
      </c>
      <c r="AA760" s="133" t="str">
        <f t="shared" si="228"/>
        <v/>
      </c>
      <c r="AC760" s="186" t="str">
        <f>AC731</f>
        <v>社員</v>
      </c>
      <c r="AD760" s="187">
        <f>AD731</f>
        <v>0</v>
      </c>
      <c r="AE760" s="187">
        <f>AE731</f>
        <v>0</v>
      </c>
      <c r="AF760" s="187" t="str">
        <f>AF731</f>
        <v>CS</v>
      </c>
      <c r="AG760" s="204">
        <f t="shared" si="237"/>
        <v>0</v>
      </c>
      <c r="AI760" s="135" t="str">
        <f>IF(月報!G760&lt;&gt;"",月報!G760,"")</f>
        <v/>
      </c>
      <c r="AJ760" s="126" t="str">
        <f>IF(月報!W760&lt;&gt;"",月報!W760*24,"")</f>
        <v/>
      </c>
      <c r="AK760" s="126" t="str">
        <f>IF(月報!P760&lt;&gt;"",月報!P760,"")</f>
        <v/>
      </c>
      <c r="AL760" s="126" t="str">
        <f>IF(月報!Q760&lt;&gt;"",IF(月報!Q760="平日残","",月報!Q760),"")</f>
        <v/>
      </c>
      <c r="AM760" s="126"/>
      <c r="AN760" s="126" t="e">
        <f t="shared" si="227"/>
        <v>#N/A</v>
      </c>
      <c r="AO760" s="126" t="e">
        <f>IF($E760="","",VLOOKUP($E760,カレンダマスタ!$A$5:$E$381,5,FALSE))</f>
        <v>#N/A</v>
      </c>
      <c r="AQ760" s="196" t="str">
        <f>IF(G760="","",IF(VLOOKUP(E760,カレンダマスタ!$A$5:$D$381,4,FALSE)=0,"",1))</f>
        <v/>
      </c>
      <c r="AR760" s="136" t="str">
        <f>IF($G760="","",IF($AD760="NSTC",INDEX(カレンダマスタ!$I$26:$O$31,MATCH($G760,カレンダマスタ!$H$26:$H$31,1),MATCH($H760,カレンダマスタ!$I$25:$O$25,1)),
IF($AD760="CS本社",INDEX(カレンダマスタ!$I$36:$O$41,MATCH($G760,カレンダマスタ!$H$36:$H$41,1),MATCH($H760,カレンダマスタ!$I$35:$O$35,1)),
IF($AD760="NS本社",INDEX(カレンダマスタ!$I$94:$O$99,MATCH($G760,カレンダマスタ!$H$95:$H$100,1),MATCH($H760,カレンダマスタ!$I$93:$O$93,1)),
IF($AD760="ODC",INDEX(カレンダマスタ!$I$46:$O$51,MATCH($G760,カレンダマスタ!$H$46:$H$51,1),MATCH($H760,カレンダマスタ!$I$45:$O$45,1)),
IF($AD760="NS東京TC",INDEX(カレンダマスタ!$I$56:$O$61,MATCH($G760,カレンダマスタ!$H$56:$H$61,1),MATCH($H760,カレンダマスタ!$I$55:$O$55,1)),""))))))</f>
        <v/>
      </c>
      <c r="AS760" s="126" t="str">
        <f t="shared" si="238"/>
        <v/>
      </c>
      <c r="AU760" s="137" t="e">
        <f>IF(E760="","",VLOOKUP($E760,カレンダマスタ!$A$4:$E$381,4,FALSE))</f>
        <v>#N/A</v>
      </c>
      <c r="AV760" s="137" t="str">
        <f t="shared" si="229"/>
        <v/>
      </c>
      <c r="AW760" s="137" t="str">
        <f t="shared" si="230"/>
        <v/>
      </c>
      <c r="AX760" s="138" t="e">
        <f t="shared" si="231"/>
        <v>#N/A</v>
      </c>
      <c r="AY760" s="138" t="str">
        <f t="shared" si="232"/>
        <v/>
      </c>
      <c r="AZ760" s="130" t="e">
        <f>IF(AX760&amp;AW760="勤怠未設定","×",IF(AV760="勤怠修正","×",IF(AC760="外注","",IF(AA760="",IF(AY760&lt;&gt;"","×",""),IF(VLOOKUP(AA760,カレンダマスタ!$H$66:$I$83,2,FALSE)&lt;&gt;AY760,"×","OK")))))</f>
        <v>#N/A</v>
      </c>
      <c r="BC760" s="137" t="e">
        <f>IF(E760="","",VLOOKUP($E760,カレンダマスタ!$A$4:$E$381,4,FALSE))</f>
        <v>#N/A</v>
      </c>
      <c r="BD760" s="126" t="str">
        <f>IF(AC760="社員","",IF(AG760=0,"",IF(AD760="NSTC",IF(COUNTIF(カレンダマスタ!$Q$5:$Q$32,G760)=1,"OK","×"),
IF(AD760="NS本社",IF(COUNTIF(カレンダマスタ!$T$5:$T$32,G760)=1,"OK","×"),IF(COUNTIF(カレンダマスタ!$R$5:$R$32,G760)=1,"OK","×")))))</f>
        <v/>
      </c>
      <c r="BE760" s="126" t="str">
        <f>IF(AC760="社員","",IF(G760="","",IF(R760&lt;&gt;"","",IF(AF760="CS","OK",IF(VLOOKUP(E760,カレンダマスタ!$A$5:$D$381,4,FALSE)&gt;0,"",IF(OR(G760*24&gt;10.84,H760*24&lt;14.5)=TRUE,"×","OK"))))))</f>
        <v/>
      </c>
      <c r="BF760" s="126" t="str">
        <f t="shared" ref="BF760:BF823" si="242">IF(AC760="外注",AN760,IF(G760="",IF(AJ760="","","週報未入力"),IF(AJ760="","TW未入力","")))</f>
        <v/>
      </c>
      <c r="BG760" s="126" t="str">
        <f t="shared" si="239"/>
        <v/>
      </c>
      <c r="BI760" s="130" t="e">
        <f t="shared" si="240"/>
        <v>#N/A</v>
      </c>
    </row>
    <row r="761" spans="2:61">
      <c r="B761" s="111"/>
      <c r="C761" s="536"/>
      <c r="D761" s="128"/>
      <c r="E761" s="583"/>
      <c r="F761" s="128"/>
      <c r="G761" s="588"/>
      <c r="H761" s="588"/>
      <c r="I761" s="130"/>
      <c r="J761" s="139"/>
      <c r="K761" s="131"/>
      <c r="L761" s="132"/>
      <c r="M761" s="132"/>
      <c r="N761" s="141"/>
      <c r="O761" s="139"/>
      <c r="P761" s="139"/>
      <c r="Q761" s="139"/>
      <c r="R761" s="133"/>
      <c r="S761" s="134"/>
      <c r="T761" s="434"/>
      <c r="U761" s="429"/>
      <c r="V761" s="429" t="str">
        <f t="shared" si="234"/>
        <v/>
      </c>
      <c r="W761" s="298"/>
      <c r="X761" s="129" t="str">
        <f t="shared" si="241"/>
        <v/>
      </c>
      <c r="Y761" s="129" t="str">
        <f t="shared" si="235"/>
        <v/>
      </c>
      <c r="Z761" s="129" t="str">
        <f t="shared" si="236"/>
        <v/>
      </c>
      <c r="AA761" s="133" t="str">
        <f t="shared" si="228"/>
        <v/>
      </c>
      <c r="AC761" s="186" t="str">
        <f>AC731</f>
        <v>社員</v>
      </c>
      <c r="AD761" s="187">
        <f>AD731</f>
        <v>0</v>
      </c>
      <c r="AE761" s="187">
        <f>AE731</f>
        <v>0</v>
      </c>
      <c r="AF761" s="187" t="str">
        <f>AF731</f>
        <v>CS</v>
      </c>
      <c r="AG761" s="204">
        <f t="shared" si="237"/>
        <v>0</v>
      </c>
      <c r="AI761" s="160" t="str">
        <f>IF(月報!G761&lt;&gt;"",月報!G761,"")</f>
        <v/>
      </c>
      <c r="AJ761" s="126" t="str">
        <f>IF(月報!W761&lt;&gt;"",月報!W761*24,"")</f>
        <v/>
      </c>
      <c r="AK761" s="126" t="str">
        <f>IF(月報!P761&lt;&gt;"",月報!P761,"")</f>
        <v/>
      </c>
      <c r="AL761" s="126" t="str">
        <f>IF(月報!Q761&lt;&gt;"",IF(月報!Q761="平日残","",月報!Q761),"")</f>
        <v/>
      </c>
      <c r="AM761" s="126"/>
      <c r="AN761" s="126" t="str">
        <f t="shared" si="227"/>
        <v/>
      </c>
      <c r="AO761" s="126" t="str">
        <f>IF($E761="","",VLOOKUP($E761,カレンダマスタ!$A$5:$E$381,5,FALSE))</f>
        <v/>
      </c>
      <c r="AQ761" s="196" t="str">
        <f>IF(G761="","",IF(VLOOKUP(E761,カレンダマスタ!$A$5:$D$381,4,FALSE)=0,"",1))</f>
        <v/>
      </c>
      <c r="AR761" s="136" t="str">
        <f>IF($G761="","",IF($AD761="NSTC",INDEX(カレンダマスタ!$I$26:$O$31,MATCH($G761,カレンダマスタ!$H$26:$H$31,1),MATCH($H761,カレンダマスタ!$I$25:$O$25,1)),
IF($AD761="CS本社",INDEX(カレンダマスタ!$I$36:$O$41,MATCH($G761,カレンダマスタ!$H$36:$H$41,1),MATCH($H761,カレンダマスタ!$I$35:$O$35,1)),
IF($AD761="NS本社",INDEX(カレンダマスタ!$I$94:$O$99,MATCH($G761,カレンダマスタ!$H$95:$H$100,1),MATCH($H761,カレンダマスタ!$I$93:$O$93,1)),
IF($AD761="ODC",INDEX(カレンダマスタ!$I$46:$O$51,MATCH($G761,カレンダマスタ!$H$46:$H$51,1),MATCH($H761,カレンダマスタ!$I$45:$O$45,1)),
IF($AD761="NS東京TC",INDEX(カレンダマスタ!$I$56:$O$61,MATCH($G761,カレンダマスタ!$H$56:$H$61,1),MATCH($H761,カレンダマスタ!$I$55:$O$55,1)),""))))))</f>
        <v/>
      </c>
      <c r="AS761" s="126" t="str">
        <f t="shared" si="238"/>
        <v/>
      </c>
      <c r="AU761" s="137" t="str">
        <f>IF(E761="","",VLOOKUP($E761,カレンダマスタ!$A$4:$E$381,4,FALSE))</f>
        <v/>
      </c>
      <c r="AV761" s="137" t="str">
        <f t="shared" si="229"/>
        <v/>
      </c>
      <c r="AW761" s="137" t="str">
        <f t="shared" si="230"/>
        <v/>
      </c>
      <c r="AX761" s="138" t="str">
        <f t="shared" si="231"/>
        <v/>
      </c>
      <c r="AY761" s="138" t="str">
        <f t="shared" si="232"/>
        <v/>
      </c>
      <c r="AZ761" s="130" t="str">
        <f>IF(AX761&amp;AW761="勤怠未設定","×",IF(AV761="勤怠修正","×",IF(AC761="外注","",IF(AA761="",IF(AY761&lt;&gt;"","×",""),IF(VLOOKUP(AA761,カレンダマスタ!$H$66:$I$83,2,FALSE)&lt;&gt;AY761,"×","OK")))))</f>
        <v/>
      </c>
      <c r="BC761" s="137" t="str">
        <f>IF(E761="","",VLOOKUP($E761,カレンダマスタ!$A$4:$E$381,4,FALSE))</f>
        <v/>
      </c>
      <c r="BD761" s="126" t="str">
        <f>IF(AC761="社員","",IF(AG761=0,"",IF(AD761="NSTC",IF(COUNTIF(カレンダマスタ!$Q$5:$Q$32,G761)=1,"OK","×"),
IF(AD761="NS本社",IF(COUNTIF(カレンダマスタ!$T$5:$T$32,G761)=1,"OK","×"),IF(COUNTIF(カレンダマスタ!$R$5:$R$32,G761)=1,"OK","×")))))</f>
        <v/>
      </c>
      <c r="BE761" s="126" t="str">
        <f>IF(AC761="社員","",IF(G761="","",IF(R761&lt;&gt;"","",IF(AF761="CS","OK",IF(VLOOKUP(E761,カレンダマスタ!$A$5:$D$381,4,FALSE)&gt;0,"",IF(OR(G761*24&gt;10.84,H761*24&lt;14.5)=TRUE,"×","OK"))))))</f>
        <v/>
      </c>
      <c r="BF761" s="126" t="str">
        <f t="shared" si="242"/>
        <v/>
      </c>
      <c r="BG761" s="126" t="str">
        <f t="shared" si="239"/>
        <v/>
      </c>
      <c r="BI761" s="130" t="str">
        <f t="shared" si="240"/>
        <v/>
      </c>
    </row>
    <row r="762" spans="2:61">
      <c r="B762" s="111"/>
      <c r="C762" s="536"/>
      <c r="D762" s="128"/>
      <c r="E762" s="214"/>
      <c r="F762" s="128"/>
      <c r="G762" s="588"/>
      <c r="H762" s="588"/>
      <c r="I762" s="131"/>
      <c r="J762" s="139"/>
      <c r="K762" s="131"/>
      <c r="L762" s="132"/>
      <c r="M762" s="132"/>
      <c r="N762" s="141"/>
      <c r="O762" s="139"/>
      <c r="P762" s="139"/>
      <c r="Q762" s="139"/>
      <c r="R762" s="133"/>
      <c r="S762" s="134"/>
      <c r="T762" s="434" t="str">
        <f>IF(J762&lt;&gt;"",J762,"")</f>
        <v/>
      </c>
      <c r="U762" s="429"/>
      <c r="V762" s="429" t="str">
        <f t="shared" si="234"/>
        <v/>
      </c>
      <c r="W762" s="298"/>
      <c r="X762" s="129" t="str">
        <f t="shared" si="241"/>
        <v/>
      </c>
      <c r="Y762" s="129" t="str">
        <f t="shared" si="235"/>
        <v/>
      </c>
      <c r="Z762" s="129" t="str">
        <f t="shared" si="236"/>
        <v/>
      </c>
      <c r="AA762" s="133" t="str">
        <f t="shared" si="228"/>
        <v/>
      </c>
      <c r="AC762" s="186" t="str">
        <f>AC731</f>
        <v>社員</v>
      </c>
      <c r="AD762" s="187">
        <f>AD731</f>
        <v>0</v>
      </c>
      <c r="AE762" s="187">
        <f>AE731</f>
        <v>0</v>
      </c>
      <c r="AF762" s="187" t="str">
        <f>AF731</f>
        <v>CS</v>
      </c>
      <c r="AG762" s="204">
        <f t="shared" si="237"/>
        <v>0</v>
      </c>
      <c r="AI762" s="160" t="str">
        <f>IF(月報!G762&lt;&gt;"",月報!G762,"")</f>
        <v/>
      </c>
      <c r="AJ762" s="126" t="str">
        <f>IF(月報!W762&lt;&gt;"",月報!W762*24,"")</f>
        <v/>
      </c>
      <c r="AK762" s="126" t="str">
        <f>IF(月報!P762&lt;&gt;"",月報!P762,"")</f>
        <v/>
      </c>
      <c r="AL762" s="126" t="str">
        <f>IF(月報!Q762&lt;&gt;"",IF(月報!Q762="平日残","",月報!Q762),"")</f>
        <v/>
      </c>
      <c r="AM762" s="126"/>
      <c r="AN762" s="126" t="str">
        <f t="shared" si="227"/>
        <v/>
      </c>
      <c r="AO762" s="126" t="str">
        <f>IF($E762="","",VLOOKUP($E762,カレンダマスタ!$A$5:$E$381,5,FALSE))</f>
        <v/>
      </c>
      <c r="AQ762" s="196" t="str">
        <f>IF(G762="","",IF(VLOOKUP(E762,カレンダマスタ!$A$5:$D$381,4,FALSE)=0,"",1))</f>
        <v/>
      </c>
      <c r="AR762" s="136" t="str">
        <f>IF($G762="","",IF($AD762="NSTC",INDEX(カレンダマスタ!$I$26:$O$31,MATCH($G762,カレンダマスタ!$H$26:$H$31,1),MATCH($H762,カレンダマスタ!$I$25:$O$25,1)),
IF($AD762="CS本社",INDEX(カレンダマスタ!$I$36:$O$41,MATCH($G762,カレンダマスタ!$H$36:$H$41,1),MATCH($H762,カレンダマスタ!$I$35:$O$35,1)),
IF($AD762="NS本社",INDEX(カレンダマスタ!$I$94:$O$99,MATCH($G762,カレンダマスタ!$H$95:$H$100,1),MATCH($H762,カレンダマスタ!$I$93:$O$93,1)),
IF($AD762="ODC",INDEX(カレンダマスタ!$I$46:$O$51,MATCH($G762,カレンダマスタ!$H$46:$H$51,1),MATCH($H762,カレンダマスタ!$I$45:$O$45,1)),
IF($AD762="NS東京TC",INDEX(カレンダマスタ!$I$56:$O$61,MATCH($G762,カレンダマスタ!$H$56:$H$61,1),MATCH($H762,カレンダマスタ!$I$55:$O$55,1)),""))))))</f>
        <v/>
      </c>
      <c r="AS762" s="126" t="str">
        <f t="shared" si="238"/>
        <v/>
      </c>
      <c r="AU762" s="137" t="str">
        <f>IF(E762="","",VLOOKUP($E762,カレンダマスタ!$A$4:$E$381,4,FALSE))</f>
        <v/>
      </c>
      <c r="AV762" s="137" t="str">
        <f t="shared" si="229"/>
        <v/>
      </c>
      <c r="AW762" s="137" t="str">
        <f t="shared" si="230"/>
        <v/>
      </c>
      <c r="AX762" s="138" t="str">
        <f t="shared" si="231"/>
        <v/>
      </c>
      <c r="AY762" s="138" t="str">
        <f t="shared" si="232"/>
        <v/>
      </c>
      <c r="AZ762" s="130" t="str">
        <f>IF(AX762&amp;AW762="勤怠未設定","×",IF(AV762="勤怠修正","×",IF(AC762="外注","",IF(AA762="",IF(AY762&lt;&gt;"","×",""),IF(VLOOKUP(AA762,カレンダマスタ!$H$66:$I$83,2,FALSE)&lt;&gt;AY762,"×","OK")))))</f>
        <v/>
      </c>
      <c r="BC762" s="137" t="str">
        <f>IF(E762="","",VLOOKUP($E762,カレンダマスタ!$A$4:$E$381,4,FALSE))</f>
        <v/>
      </c>
      <c r="BD762" s="126" t="str">
        <f>IF(AC762="社員","",IF(AG762=0,"",IF(AD762="NSTC",IF(COUNTIF(カレンダマスタ!$Q$5:$Q$32,G762)=1,"OK","×"),
IF(AD762="NS本社",IF(COUNTIF(カレンダマスタ!$T$5:$T$32,G762)=1,"OK","×"),IF(COUNTIF(カレンダマスタ!$R$5:$R$32,G762)=1,"OK","×")))))</f>
        <v/>
      </c>
      <c r="BE762" s="126" t="str">
        <f>IF(AC762="社員","",IF(G762="","",IF(R762&lt;&gt;"","",IF(AF762="CS","OK",IF(VLOOKUP(E762,カレンダマスタ!$A$5:$D$381,4,FALSE)&gt;0,"",IF(OR(G762*24&gt;10.84,H762*24&lt;14.5)=TRUE,"×","OK"))))))</f>
        <v/>
      </c>
      <c r="BF762" s="126" t="str">
        <f t="shared" si="242"/>
        <v/>
      </c>
      <c r="BG762" s="126" t="str">
        <f t="shared" si="239"/>
        <v/>
      </c>
      <c r="BI762" s="130" t="str">
        <f t="shared" si="240"/>
        <v/>
      </c>
    </row>
    <row r="763" spans="2:61">
      <c r="B763" s="111"/>
      <c r="C763" s="536"/>
      <c r="D763" s="128"/>
      <c r="E763" s="214"/>
      <c r="F763" s="128"/>
      <c r="G763" s="588"/>
      <c r="H763" s="588"/>
      <c r="I763" s="131"/>
      <c r="J763" s="139"/>
      <c r="K763" s="131"/>
      <c r="L763" s="132"/>
      <c r="M763" s="132"/>
      <c r="N763" s="141"/>
      <c r="O763" s="139"/>
      <c r="P763" s="139"/>
      <c r="Q763" s="139"/>
      <c r="R763" s="133"/>
      <c r="S763" s="134"/>
      <c r="T763" s="434" t="str">
        <f>IF(J763&lt;&gt;"",J763,"")</f>
        <v/>
      </c>
      <c r="U763" s="429"/>
      <c r="V763" s="429" t="str">
        <f t="shared" si="234"/>
        <v/>
      </c>
      <c r="W763" s="298"/>
      <c r="X763" s="129" t="str">
        <f t="shared" si="241"/>
        <v/>
      </c>
      <c r="Y763" s="129" t="str">
        <f t="shared" si="235"/>
        <v/>
      </c>
      <c r="Z763" s="129" t="str">
        <f t="shared" si="236"/>
        <v/>
      </c>
      <c r="AA763" s="133" t="str">
        <f t="shared" si="228"/>
        <v/>
      </c>
      <c r="AC763" s="186" t="str">
        <f>AC731</f>
        <v>社員</v>
      </c>
      <c r="AD763" s="187">
        <f>AD731</f>
        <v>0</v>
      </c>
      <c r="AE763" s="187">
        <f>AE731</f>
        <v>0</v>
      </c>
      <c r="AF763" s="187" t="str">
        <f>AF731</f>
        <v>CS</v>
      </c>
      <c r="AG763" s="204">
        <f t="shared" si="237"/>
        <v>0</v>
      </c>
      <c r="AI763" s="160" t="str">
        <f>IF(月報!G763&lt;&gt;"",月報!G763,"")</f>
        <v/>
      </c>
      <c r="AJ763" s="126" t="str">
        <f>IF(月報!W763&lt;&gt;"",月報!W763*24,"")</f>
        <v/>
      </c>
      <c r="AK763" s="126" t="str">
        <f>IF(月報!P763&lt;&gt;"",月報!P763,"")</f>
        <v/>
      </c>
      <c r="AL763" s="126" t="str">
        <f>IF(月報!Q763&lt;&gt;"",IF(月報!Q763="平日残","",月報!Q763),"")</f>
        <v/>
      </c>
      <c r="AM763" s="126"/>
      <c r="AN763" s="126" t="str">
        <f t="shared" si="227"/>
        <v/>
      </c>
      <c r="AO763" s="126" t="str">
        <f>IF($E763="","",VLOOKUP($E763,カレンダマスタ!$A$5:$E$381,5,FALSE))</f>
        <v/>
      </c>
      <c r="AQ763" s="196" t="str">
        <f>IF(G763="","",IF(VLOOKUP(E763,カレンダマスタ!$A$5:$D$381,4,FALSE)=0,"",1))</f>
        <v/>
      </c>
      <c r="AR763" s="136" t="str">
        <f>IF($G763="","",IF($AD763="NSTC",INDEX(カレンダマスタ!$I$26:$O$31,MATCH($G763,カレンダマスタ!$H$26:$H$31,1),MATCH($H763,カレンダマスタ!$I$25:$O$25,1)),
IF($AD763="CS本社",INDEX(カレンダマスタ!$I$36:$O$41,MATCH($G763,カレンダマスタ!$H$36:$H$41,1),MATCH($H763,カレンダマスタ!$I$35:$O$35,1)),
IF($AD763="NS本社",INDEX(カレンダマスタ!$I$94:$O$99,MATCH($G763,カレンダマスタ!$H$95:$H$100,1),MATCH($H763,カレンダマスタ!$I$93:$O$93,1)),
IF($AD763="ODC",INDEX(カレンダマスタ!$I$46:$O$51,MATCH($G763,カレンダマスタ!$H$46:$H$51,1),MATCH($H763,カレンダマスタ!$I$45:$O$45,1)),
IF($AD763="NS東京TC",INDEX(カレンダマスタ!$I$56:$O$61,MATCH($G763,カレンダマスタ!$H$56:$H$61,1),MATCH($H763,カレンダマスタ!$I$55:$O$55,1)),""))))))</f>
        <v/>
      </c>
      <c r="AS763" s="126" t="str">
        <f t="shared" si="238"/>
        <v/>
      </c>
      <c r="AU763" s="137" t="str">
        <f>IF(E763="","",VLOOKUP($E763,カレンダマスタ!$A$4:$E$381,4,FALSE))</f>
        <v/>
      </c>
      <c r="AV763" s="137" t="str">
        <f t="shared" si="229"/>
        <v/>
      </c>
      <c r="AW763" s="137" t="str">
        <f t="shared" si="230"/>
        <v/>
      </c>
      <c r="AX763" s="138" t="str">
        <f t="shared" si="231"/>
        <v/>
      </c>
      <c r="AY763" s="138" t="str">
        <f t="shared" si="232"/>
        <v/>
      </c>
      <c r="AZ763" s="130" t="str">
        <f>IF(AX763&amp;AW763="勤怠未設定","×",IF(AV763="勤怠修正","×",IF(AC763="外注","",IF(AA763="",IF(AY763&lt;&gt;"","×",""),IF(VLOOKUP(AA763,カレンダマスタ!$H$66:$I$83,2,FALSE)&lt;&gt;AY763,"×","OK")))))</f>
        <v/>
      </c>
      <c r="BC763" s="137" t="str">
        <f>IF(E763="","",VLOOKUP($E763,カレンダマスタ!$A$4:$E$381,4,FALSE))</f>
        <v/>
      </c>
      <c r="BD763" s="126" t="str">
        <f>IF(AC763="社員","",IF(AG763=0,"",IF(AD763="NSTC",IF(COUNTIF(カレンダマスタ!$Q$5:$Q$32,G763)=1,"OK","×"),
IF(AD763="NS本社",IF(COUNTIF(カレンダマスタ!$T$5:$T$32,G763)=1,"OK","×"),IF(COUNTIF(カレンダマスタ!$R$5:$R$32,G763)=1,"OK","×")))))</f>
        <v/>
      </c>
      <c r="BE763" s="126" t="str">
        <f>IF(AC763="社員","",IF(G763="","",IF(R763&lt;&gt;"","",IF(AF763="CS","OK",IF(VLOOKUP(E763,カレンダマスタ!$A$5:$D$381,4,FALSE)&gt;0,"",IF(OR(G763*24&gt;10.84,H763*24&lt;14.5)=TRUE,"×","OK"))))))</f>
        <v/>
      </c>
      <c r="BF763" s="126" t="str">
        <f t="shared" si="242"/>
        <v/>
      </c>
      <c r="BG763" s="126" t="str">
        <f t="shared" si="239"/>
        <v/>
      </c>
      <c r="BI763" s="130" t="str">
        <f t="shared" si="240"/>
        <v/>
      </c>
    </row>
    <row r="764" spans="2:61">
      <c r="B764" s="111"/>
      <c r="C764" s="536"/>
      <c r="D764" s="128"/>
      <c r="E764" s="214"/>
      <c r="F764" s="128"/>
      <c r="G764" s="588"/>
      <c r="H764" s="588"/>
      <c r="I764" s="131"/>
      <c r="J764" s="139"/>
      <c r="K764" s="131"/>
      <c r="L764" s="132"/>
      <c r="M764" s="132"/>
      <c r="N764" s="141"/>
      <c r="O764" s="139"/>
      <c r="P764" s="139"/>
      <c r="Q764" s="139"/>
      <c r="R764" s="133"/>
      <c r="S764" s="134"/>
      <c r="T764" s="434" t="str">
        <f>IF(J764&lt;&gt;"",J764,"")</f>
        <v/>
      </c>
      <c r="U764" s="429"/>
      <c r="V764" s="429" t="str">
        <f t="shared" si="234"/>
        <v/>
      </c>
      <c r="W764" s="298"/>
      <c r="X764" s="129" t="str">
        <f t="shared" si="241"/>
        <v/>
      </c>
      <c r="Y764" s="129" t="str">
        <f t="shared" si="235"/>
        <v/>
      </c>
      <c r="Z764" s="129" t="str">
        <f t="shared" si="236"/>
        <v/>
      </c>
      <c r="AA764" s="133" t="str">
        <f t="shared" si="228"/>
        <v/>
      </c>
      <c r="AC764" s="186" t="str">
        <f>AC731</f>
        <v>社員</v>
      </c>
      <c r="AD764" s="187">
        <f>AD731</f>
        <v>0</v>
      </c>
      <c r="AE764" s="187">
        <f>AE731</f>
        <v>0</v>
      </c>
      <c r="AF764" s="187" t="str">
        <f>AF731</f>
        <v>CS</v>
      </c>
      <c r="AG764" s="204">
        <f t="shared" si="237"/>
        <v>0</v>
      </c>
      <c r="AI764" s="160" t="str">
        <f>IF(月報!G764&lt;&gt;"",月報!G764,"")</f>
        <v/>
      </c>
      <c r="AJ764" s="126" t="str">
        <f>IF(月報!W764&lt;&gt;"",月報!W764*24,"")</f>
        <v/>
      </c>
      <c r="AK764" s="126" t="str">
        <f>IF(月報!P764&lt;&gt;"",月報!P764,"")</f>
        <v/>
      </c>
      <c r="AL764" s="126" t="str">
        <f>IF(月報!Q764&lt;&gt;"",IF(月報!Q764="平日残","",月報!Q764),"")</f>
        <v/>
      </c>
      <c r="AM764" s="126"/>
      <c r="AN764" s="126" t="str">
        <f t="shared" si="227"/>
        <v/>
      </c>
      <c r="AO764" s="126" t="str">
        <f>IF($E764="","",VLOOKUP($E764,カレンダマスタ!$A$5:$E$381,5,FALSE))</f>
        <v/>
      </c>
      <c r="AQ764" s="196" t="str">
        <f>IF(G764="","",IF(VLOOKUP(E764,カレンダマスタ!$A$5:$D$381,4,FALSE)=0,"",1))</f>
        <v/>
      </c>
      <c r="AR764" s="136" t="str">
        <f>IF($G764="","",IF($AD764="NSTC",INDEX(カレンダマスタ!$I$26:$O$31,MATCH($G764,カレンダマスタ!$H$26:$H$31,1),MATCH($H764,カレンダマスタ!$I$25:$O$25,1)),
IF($AD764="CS本社",INDEX(カレンダマスタ!$I$36:$O$41,MATCH($G764,カレンダマスタ!$H$36:$H$41,1),MATCH($H764,カレンダマスタ!$I$35:$O$35,1)),
IF($AD764="NS本社",INDEX(カレンダマスタ!$I$94:$O$99,MATCH($G764,カレンダマスタ!$H$95:$H$100,1),MATCH($H764,カレンダマスタ!$I$93:$O$93,1)),
IF($AD764="ODC",INDEX(カレンダマスタ!$I$46:$O$51,MATCH($G764,カレンダマスタ!$H$46:$H$51,1),MATCH($H764,カレンダマスタ!$I$45:$O$45,1)),
IF($AD764="NS東京TC",INDEX(カレンダマスタ!$I$56:$O$61,MATCH($G764,カレンダマスタ!$H$56:$H$61,1),MATCH($H764,カレンダマスタ!$I$55:$O$55,1)),""))))))</f>
        <v/>
      </c>
      <c r="AS764" s="126" t="str">
        <f t="shared" si="238"/>
        <v/>
      </c>
      <c r="AU764" s="137" t="str">
        <f>IF(E764="","",VLOOKUP($E764,カレンダマスタ!$A$4:$E$381,4,FALSE))</f>
        <v/>
      </c>
      <c r="AV764" s="137" t="str">
        <f t="shared" si="229"/>
        <v/>
      </c>
      <c r="AW764" s="137" t="str">
        <f t="shared" si="230"/>
        <v/>
      </c>
      <c r="AX764" s="138" t="str">
        <f t="shared" si="231"/>
        <v/>
      </c>
      <c r="AY764" s="138" t="str">
        <f t="shared" si="232"/>
        <v/>
      </c>
      <c r="AZ764" s="130" t="str">
        <f>IF(AX764&amp;AW764="勤怠未設定","×",IF(AV764="勤怠修正","×",IF(AC764="外注","",IF(AA764="",IF(AY764&lt;&gt;"","×",""),IF(VLOOKUP(AA764,カレンダマスタ!$H$66:$I$83,2,FALSE)&lt;&gt;AY764,"×","OK")))))</f>
        <v/>
      </c>
      <c r="BC764" s="137" t="str">
        <f>IF(E764="","",VLOOKUP($E764,カレンダマスタ!$A$4:$E$381,4,FALSE))</f>
        <v/>
      </c>
      <c r="BD764" s="126" t="str">
        <f>IF(AC764="社員","",IF(AG764=0,"",IF(AD764="NSTC",IF(COUNTIF(カレンダマスタ!$Q$5:$Q$32,G764)=1,"OK","×"),
IF(AD764="NS本社",IF(COUNTIF(カレンダマスタ!$T$5:$T$32,G764)=1,"OK","×"),IF(COUNTIF(カレンダマスタ!$R$5:$R$32,G764)=1,"OK","×")))))</f>
        <v/>
      </c>
      <c r="BE764" s="126" t="str">
        <f>IF(AC764="社員","",IF(G764="","",IF(R764&lt;&gt;"","",IF(AF764="CS","OK",IF(VLOOKUP(E764,カレンダマスタ!$A$5:$D$381,4,FALSE)&gt;0,"",IF(OR(G764*24&gt;10.84,H764*24&lt;14.5)=TRUE,"×","OK"))))))</f>
        <v/>
      </c>
      <c r="BF764" s="126" t="str">
        <f t="shared" si="242"/>
        <v/>
      </c>
      <c r="BG764" s="126" t="str">
        <f t="shared" si="239"/>
        <v/>
      </c>
      <c r="BI764" s="130" t="str">
        <f t="shared" si="240"/>
        <v/>
      </c>
    </row>
    <row r="765" spans="2:61" ht="13.8" thickBot="1">
      <c r="B765" s="161"/>
      <c r="C765" s="538"/>
      <c r="D765" s="162"/>
      <c r="E765" s="215"/>
      <c r="F765" s="162"/>
      <c r="G765" s="590"/>
      <c r="H765" s="590"/>
      <c r="I765" s="164"/>
      <c r="J765" s="165"/>
      <c r="K765" s="164"/>
      <c r="L765" s="166"/>
      <c r="M765" s="166"/>
      <c r="N765" s="167"/>
      <c r="O765" s="165"/>
      <c r="P765" s="165"/>
      <c r="Q765" s="165"/>
      <c r="R765" s="168"/>
      <c r="S765" s="169"/>
      <c r="T765" s="436" t="str">
        <f>IF(J765&lt;&gt;"",J765,"")</f>
        <v/>
      </c>
      <c r="U765" s="432"/>
      <c r="V765" s="432" t="str">
        <f t="shared" si="234"/>
        <v/>
      </c>
      <c r="W765" s="298"/>
      <c r="X765" s="165" t="str">
        <f t="shared" si="241"/>
        <v/>
      </c>
      <c r="Y765" s="165" t="str">
        <f t="shared" si="235"/>
        <v/>
      </c>
      <c r="Z765" s="165" t="str">
        <f t="shared" si="236"/>
        <v/>
      </c>
      <c r="AA765" s="168" t="str">
        <f t="shared" si="228"/>
        <v/>
      </c>
      <c r="AC765" s="192" t="str">
        <f>AC731</f>
        <v>社員</v>
      </c>
      <c r="AD765" s="193">
        <f>AD731</f>
        <v>0</v>
      </c>
      <c r="AE765" s="193">
        <f>AE731</f>
        <v>0</v>
      </c>
      <c r="AF765" s="193" t="str">
        <f>AF731</f>
        <v>CS</v>
      </c>
      <c r="AG765" s="207">
        <f t="shared" si="237"/>
        <v>0</v>
      </c>
      <c r="AI765" s="170" t="str">
        <f>IF(月報!G765&lt;&gt;"",月報!G765,"")</f>
        <v/>
      </c>
      <c r="AJ765" s="171" t="str">
        <f>IF(月報!W765&lt;&gt;"",月報!W765*24,"")</f>
        <v/>
      </c>
      <c r="AK765" s="171" t="str">
        <f>IF(月報!P765&lt;&gt;"",月報!P765,"")</f>
        <v/>
      </c>
      <c r="AL765" s="171" t="str">
        <f>IF(月報!Q765&lt;&gt;"",IF(月報!Q765="平日残","",月報!Q765),"")</f>
        <v/>
      </c>
      <c r="AM765" s="171"/>
      <c r="AN765" s="171" t="str">
        <f t="shared" si="227"/>
        <v/>
      </c>
      <c r="AO765" s="171" t="str">
        <f>IF($E765="","",VLOOKUP($E765,カレンダマスタ!$A$5:$E$381,5,FALSE))</f>
        <v/>
      </c>
      <c r="AQ765" s="198" t="str">
        <f>IF(G765="","",IF(VLOOKUP(E765,カレンダマスタ!$A$5:$D$381,4,FALSE)=0,"",1))</f>
        <v/>
      </c>
      <c r="AR765" s="172" t="str">
        <f>IF($G765="","",IF($AD765="NSTC",INDEX(カレンダマスタ!$I$26:$O$31,MATCH($G765,カレンダマスタ!$H$26:$H$31,1),MATCH($H765,カレンダマスタ!$I$25:$O$25,1)),
IF($AD765="CS本社",INDEX(カレンダマスタ!$I$36:$O$41,MATCH($G765,カレンダマスタ!$H$36:$H$41,1),MATCH($H765,カレンダマスタ!$I$35:$O$35,1)),
IF($AD765="NS本社",INDEX(カレンダマスタ!$I$94:$O$99,MATCH($G765,カレンダマスタ!$H$95:$H$100,1),MATCH($H765,カレンダマスタ!$I$93:$O$93,1)),
IF($AD765="ODC",INDEX(カレンダマスタ!$I$46:$O$51,MATCH($G765,カレンダマスタ!$H$46:$H$51,1),MATCH($H765,カレンダマスタ!$I$45:$O$45,1)),
IF($AD765="NS東京TC",INDEX(カレンダマスタ!$I$56:$O$61,MATCH($G765,カレンダマスタ!$H$56:$H$61,1),MATCH($H765,カレンダマスタ!$I$55:$O$55,1)),""))))))</f>
        <v/>
      </c>
      <c r="AS765" s="171" t="str">
        <f t="shared" si="238"/>
        <v/>
      </c>
      <c r="AU765" s="173" t="str">
        <f>IF(E765="","",VLOOKUP($E765,カレンダマスタ!$A$4:$E$381,4,FALSE))</f>
        <v/>
      </c>
      <c r="AV765" s="173" t="str">
        <f t="shared" si="229"/>
        <v/>
      </c>
      <c r="AW765" s="173" t="str">
        <f t="shared" si="230"/>
        <v/>
      </c>
      <c r="AX765" s="174" t="str">
        <f t="shared" si="231"/>
        <v/>
      </c>
      <c r="AY765" s="174" t="str">
        <f t="shared" si="232"/>
        <v/>
      </c>
      <c r="AZ765" s="175" t="str">
        <f>IF(AX765&amp;AW765="勤怠未設定","×",IF(AV765="勤怠修正","×",IF(AC765="外注","",IF(AA765="",IF(AY765&lt;&gt;"","×",""),IF(VLOOKUP(AA765,カレンダマスタ!$H$66:$I$83,2,FALSE)&lt;&gt;AY765,"×","OK")))))</f>
        <v/>
      </c>
      <c r="BC765" s="173" t="str">
        <f>IF(E765="","",VLOOKUP($E765,カレンダマスタ!$A$4:$E$381,4,FALSE))</f>
        <v/>
      </c>
      <c r="BD765" s="171" t="str">
        <f>IF(AC765="社員","",IF(AG765=0,"",IF(AD765="NSTC",IF(COUNTIF(カレンダマスタ!$Q$5:$Q$32,G765)=1,"OK","×"),
IF(AD765="NS本社",IF(COUNTIF(カレンダマスタ!$T$5:$T$32,G765)=1,"OK","×"),IF(COUNTIF(カレンダマスタ!$R$5:$R$32,G765)=1,"OK","×")))))</f>
        <v/>
      </c>
      <c r="BE765" s="171" t="str">
        <f>IF(AC765="社員","",IF(G765="","",IF(R765&lt;&gt;"","",IF(AF765="CS","OK",IF(VLOOKUP(E765,カレンダマスタ!$A$5:$D$381,4,FALSE)&gt;0,"",IF(OR(G765*24&gt;10.84,H765*24&lt;14.5)=TRUE,"×","OK"))))))</f>
        <v/>
      </c>
      <c r="BF765" s="171" t="str">
        <f t="shared" si="242"/>
        <v/>
      </c>
      <c r="BG765" s="171" t="str">
        <f t="shared" si="239"/>
        <v/>
      </c>
      <c r="BI765" s="175" t="str">
        <f t="shared" si="240"/>
        <v/>
      </c>
    </row>
    <row r="766" spans="2:61">
      <c r="B766" s="323"/>
      <c r="C766" s="539"/>
      <c r="D766" s="324"/>
      <c r="E766" s="325"/>
      <c r="F766" s="324"/>
      <c r="G766" s="591"/>
      <c r="H766" s="591"/>
      <c r="I766" s="339"/>
      <c r="J766" s="320"/>
      <c r="K766" s="319"/>
      <c r="L766" s="320"/>
      <c r="M766" s="320"/>
      <c r="N766" s="320"/>
      <c r="O766" s="340"/>
      <c r="P766" s="340"/>
      <c r="Q766" s="340"/>
      <c r="R766" s="327"/>
      <c r="S766" s="328"/>
      <c r="T766" s="341"/>
      <c r="U766" s="342"/>
      <c r="V766" s="342"/>
      <c r="W766" s="298"/>
      <c r="X766" s="326"/>
      <c r="Y766" s="326"/>
      <c r="Z766" s="326"/>
      <c r="AA766" s="327" t="str">
        <f t="shared" si="228"/>
        <v/>
      </c>
      <c r="AC766" s="541"/>
      <c r="AD766" s="542"/>
      <c r="AE766" s="542"/>
      <c r="AF766" s="542"/>
      <c r="AG766" s="543"/>
      <c r="AI766" s="348" t="str">
        <f>IF(月報!G766&lt;&gt;"",月報!G766,"")</f>
        <v/>
      </c>
      <c r="AJ766" s="349" t="str">
        <f>IF(月報!W766&lt;&gt;"",月報!W766*24,"")</f>
        <v/>
      </c>
      <c r="AK766" s="349" t="str">
        <f>IF(月報!P766&lt;&gt;"",月報!P766,"")</f>
        <v/>
      </c>
      <c r="AL766" s="349" t="str">
        <f>IF(月報!Q766&lt;&gt;"",IF(月報!Q766="平日残","",月報!Q766),"")</f>
        <v/>
      </c>
      <c r="AM766" s="349"/>
      <c r="AN766" s="349" t="str">
        <f t="shared" si="227"/>
        <v/>
      </c>
      <c r="AO766" s="349" t="str">
        <f>IF($E766="","",VLOOKUP($E766,カレンダマスタ!$A$5:$E$381,5,FALSE))</f>
        <v/>
      </c>
      <c r="AQ766" s="351"/>
      <c r="AR766" s="352"/>
      <c r="AS766" s="349"/>
      <c r="AU766" s="355"/>
      <c r="AV766" s="355" t="str">
        <f t="shared" si="229"/>
        <v/>
      </c>
      <c r="AW766" s="355" t="str">
        <f t="shared" si="230"/>
        <v/>
      </c>
      <c r="AX766" s="356" t="str">
        <f t="shared" si="231"/>
        <v/>
      </c>
      <c r="AY766" s="356" t="str">
        <f t="shared" si="232"/>
        <v/>
      </c>
      <c r="AZ766" s="357" t="str">
        <f>IF(AX766&amp;AW766="勤怠未設定","×",IF(AV766="勤怠修正","×",IF(AC766="外注","",IF(AA766="",IF(AY766&lt;&gt;"","×",""),IF(VLOOKUP(AA766,カレンダマスタ!$H$66:$I$83,2,FALSE)&lt;&gt;AY766,"×","OK")))))</f>
        <v/>
      </c>
      <c r="BC766" s="355"/>
      <c r="BD766" s="349"/>
      <c r="BE766" s="349"/>
      <c r="BF766" s="349" t="str">
        <f t="shared" si="242"/>
        <v/>
      </c>
      <c r="BG766" s="349"/>
      <c r="BI766" s="357" t="str">
        <f t="shared" ref="BI766:BI775" si="243">IF(OR(AO766="×",AS766="×",AZ766="×",BD766="×",BE766="×",BF766="TW未入力",BF766="週報未入力",BG766="×"),"×","")</f>
        <v/>
      </c>
    </row>
    <row r="767" spans="2:61">
      <c r="B767" s="323"/>
      <c r="C767" s="539"/>
      <c r="D767" s="324"/>
      <c r="E767" s="325"/>
      <c r="F767" s="324"/>
      <c r="G767" s="591"/>
      <c r="H767" s="591"/>
      <c r="I767" s="339"/>
      <c r="J767" s="320"/>
      <c r="K767" s="319"/>
      <c r="L767" s="320"/>
      <c r="M767" s="320"/>
      <c r="N767" s="320"/>
      <c r="O767" s="340"/>
      <c r="P767" s="340"/>
      <c r="Q767" s="340"/>
      <c r="R767" s="327"/>
      <c r="S767" s="328"/>
      <c r="T767" s="341"/>
      <c r="U767" s="342"/>
      <c r="V767" s="342"/>
      <c r="W767" s="298"/>
      <c r="X767" s="326"/>
      <c r="Y767" s="326"/>
      <c r="Z767" s="326"/>
      <c r="AA767" s="327" t="str">
        <f t="shared" si="228"/>
        <v/>
      </c>
      <c r="AC767" s="544"/>
      <c r="AD767" s="545"/>
      <c r="AE767" s="545"/>
      <c r="AF767" s="545"/>
      <c r="AG767" s="546"/>
      <c r="AI767" s="348" t="str">
        <f>IF(月報!G767&lt;&gt;"",月報!G767,"")</f>
        <v/>
      </c>
      <c r="AJ767" s="349" t="str">
        <f>IF(月報!W767&lt;&gt;"",月報!W767*24,"")</f>
        <v/>
      </c>
      <c r="AK767" s="349" t="str">
        <f>IF(月報!P767&lt;&gt;"",月報!P767,"")</f>
        <v/>
      </c>
      <c r="AL767" s="349" t="str">
        <f>IF(月報!Q767&lt;&gt;"",IF(月報!Q767="平日残","",月報!Q767),"")</f>
        <v/>
      </c>
      <c r="AM767" s="349"/>
      <c r="AN767" s="349" t="str">
        <f t="shared" si="227"/>
        <v/>
      </c>
      <c r="AO767" s="349" t="str">
        <f>IF($E767="","",VLOOKUP($E767,カレンダマスタ!$A$5:$E$381,5,FALSE))</f>
        <v/>
      </c>
      <c r="AQ767" s="351"/>
      <c r="AR767" s="352"/>
      <c r="AS767" s="349"/>
      <c r="AU767" s="355"/>
      <c r="AV767" s="355" t="str">
        <f t="shared" si="229"/>
        <v/>
      </c>
      <c r="AW767" s="355" t="str">
        <f t="shared" si="230"/>
        <v/>
      </c>
      <c r="AX767" s="356" t="str">
        <f t="shared" si="231"/>
        <v/>
      </c>
      <c r="AY767" s="356" t="str">
        <f t="shared" si="232"/>
        <v/>
      </c>
      <c r="AZ767" s="357" t="str">
        <f>IF(AX767&amp;AW767="勤怠未設定","×",IF(AV767="勤怠修正","×",IF(AC767="外注","",IF(AA767="",IF(AY767&lt;&gt;"","×",""),IF(VLOOKUP(AA767,カレンダマスタ!$H$66:$I$83,2,FALSE)&lt;&gt;AY767,"×","OK")))))</f>
        <v/>
      </c>
      <c r="BC767" s="355"/>
      <c r="BD767" s="349"/>
      <c r="BE767" s="349"/>
      <c r="BF767" s="349" t="str">
        <f t="shared" si="242"/>
        <v/>
      </c>
      <c r="BG767" s="349"/>
      <c r="BI767" s="357" t="str">
        <f t="shared" si="243"/>
        <v/>
      </c>
    </row>
    <row r="768" spans="2:61">
      <c r="B768" s="323"/>
      <c r="C768" s="539"/>
      <c r="D768" s="324"/>
      <c r="E768" s="325"/>
      <c r="F768" s="324"/>
      <c r="G768" s="591"/>
      <c r="H768" s="591"/>
      <c r="I768" s="339"/>
      <c r="J768" s="320"/>
      <c r="K768" s="319"/>
      <c r="L768" s="320"/>
      <c r="M768" s="320"/>
      <c r="N768" s="320"/>
      <c r="O768" s="340"/>
      <c r="P768" s="340"/>
      <c r="Q768" s="340"/>
      <c r="R768" s="327"/>
      <c r="S768" s="328"/>
      <c r="T768" s="341"/>
      <c r="U768" s="342"/>
      <c r="V768" s="342"/>
      <c r="W768" s="298"/>
      <c r="X768" s="326"/>
      <c r="Y768" s="326"/>
      <c r="Z768" s="326"/>
      <c r="AA768" s="327" t="str">
        <f t="shared" si="228"/>
        <v/>
      </c>
      <c r="AC768" s="544"/>
      <c r="AD768" s="545"/>
      <c r="AE768" s="545"/>
      <c r="AF768" s="545"/>
      <c r="AG768" s="546"/>
      <c r="AI768" s="348" t="str">
        <f>IF(月報!G768&lt;&gt;"",月報!G768,"")</f>
        <v/>
      </c>
      <c r="AJ768" s="349" t="str">
        <f>IF(月報!W768&lt;&gt;"",月報!W768*24,"")</f>
        <v/>
      </c>
      <c r="AK768" s="349" t="str">
        <f>IF(月報!P768&lt;&gt;"",月報!P768,"")</f>
        <v/>
      </c>
      <c r="AL768" s="349" t="str">
        <f>IF(月報!Q768&lt;&gt;"",IF(月報!Q768="平日残","",月報!Q768),"")</f>
        <v/>
      </c>
      <c r="AM768" s="349"/>
      <c r="AN768" s="349" t="str">
        <f t="shared" si="227"/>
        <v/>
      </c>
      <c r="AO768" s="349" t="str">
        <f>IF($E768="","",VLOOKUP($E768,カレンダマスタ!$A$5:$E$381,5,FALSE))</f>
        <v/>
      </c>
      <c r="AQ768" s="351"/>
      <c r="AR768" s="352"/>
      <c r="AS768" s="349"/>
      <c r="AU768" s="355"/>
      <c r="AV768" s="355" t="str">
        <f t="shared" si="229"/>
        <v/>
      </c>
      <c r="AW768" s="355" t="str">
        <f t="shared" si="230"/>
        <v/>
      </c>
      <c r="AX768" s="356" t="str">
        <f t="shared" si="231"/>
        <v/>
      </c>
      <c r="AY768" s="356" t="str">
        <f t="shared" si="232"/>
        <v/>
      </c>
      <c r="AZ768" s="357" t="str">
        <f>IF(AX768&amp;AW768="勤怠未設定","×",IF(AV768="勤怠修正","×",IF(AC768="外注","",IF(AA768="",IF(AY768&lt;&gt;"","×",""),IF(VLOOKUP(AA768,カレンダマスタ!$H$66:$I$83,2,FALSE)&lt;&gt;AY768,"×","OK")))))</f>
        <v/>
      </c>
      <c r="BC768" s="355"/>
      <c r="BD768" s="349"/>
      <c r="BE768" s="349"/>
      <c r="BF768" s="349" t="str">
        <f t="shared" si="242"/>
        <v/>
      </c>
      <c r="BG768" s="349"/>
      <c r="BI768" s="357" t="str">
        <f t="shared" si="243"/>
        <v/>
      </c>
    </row>
    <row r="769" spans="2:61">
      <c r="B769" s="323"/>
      <c r="C769" s="539"/>
      <c r="D769" s="324"/>
      <c r="E769" s="325"/>
      <c r="F769" s="324"/>
      <c r="G769" s="591"/>
      <c r="H769" s="591"/>
      <c r="I769" s="339"/>
      <c r="J769" s="320"/>
      <c r="K769" s="319"/>
      <c r="L769" s="320"/>
      <c r="M769" s="320"/>
      <c r="N769" s="320"/>
      <c r="O769" s="340"/>
      <c r="P769" s="340"/>
      <c r="Q769" s="340"/>
      <c r="R769" s="327"/>
      <c r="S769" s="328"/>
      <c r="T769" s="341"/>
      <c r="U769" s="342"/>
      <c r="V769" s="342"/>
      <c r="W769" s="298"/>
      <c r="X769" s="326"/>
      <c r="Y769" s="326"/>
      <c r="Z769" s="326"/>
      <c r="AA769" s="327" t="str">
        <f t="shared" si="228"/>
        <v/>
      </c>
      <c r="AC769" s="544"/>
      <c r="AD769" s="545"/>
      <c r="AE769" s="545"/>
      <c r="AF769" s="545"/>
      <c r="AG769" s="546"/>
      <c r="AI769" s="348" t="str">
        <f>IF(月報!G769&lt;&gt;"",月報!G769,"")</f>
        <v/>
      </c>
      <c r="AJ769" s="349" t="str">
        <f>IF(月報!W769&lt;&gt;"",月報!W769*24,"")</f>
        <v/>
      </c>
      <c r="AK769" s="349" t="str">
        <f>IF(月報!P769&lt;&gt;"",月報!P769,"")</f>
        <v/>
      </c>
      <c r="AL769" s="349" t="str">
        <f>IF(月報!Q769&lt;&gt;"",IF(月報!Q769="平日残","",月報!Q769),"")</f>
        <v/>
      </c>
      <c r="AM769" s="349"/>
      <c r="AN769" s="349" t="str">
        <f t="shared" si="227"/>
        <v/>
      </c>
      <c r="AO769" s="349" t="str">
        <f>IF($E769="","",VLOOKUP($E769,カレンダマスタ!$A$5:$E$381,5,FALSE))</f>
        <v/>
      </c>
      <c r="AQ769" s="351"/>
      <c r="AR769" s="352"/>
      <c r="AS769" s="349"/>
      <c r="AU769" s="355"/>
      <c r="AV769" s="355" t="str">
        <f t="shared" si="229"/>
        <v/>
      </c>
      <c r="AW769" s="355" t="str">
        <f t="shared" si="230"/>
        <v/>
      </c>
      <c r="AX769" s="356" t="str">
        <f t="shared" si="231"/>
        <v/>
      </c>
      <c r="AY769" s="356" t="str">
        <f t="shared" si="232"/>
        <v/>
      </c>
      <c r="AZ769" s="357" t="str">
        <f>IF(AX769&amp;AW769="勤怠未設定","×",IF(AV769="勤怠修正","×",IF(AC769="外注","",IF(AA769="",IF(AY769&lt;&gt;"","×",""),IF(VLOOKUP(AA769,カレンダマスタ!$H$66:$I$83,2,FALSE)&lt;&gt;AY769,"×","OK")))))</f>
        <v/>
      </c>
      <c r="BC769" s="355"/>
      <c r="BD769" s="349"/>
      <c r="BE769" s="349"/>
      <c r="BF769" s="349" t="str">
        <f t="shared" si="242"/>
        <v/>
      </c>
      <c r="BG769" s="349"/>
      <c r="BI769" s="357" t="str">
        <f t="shared" si="243"/>
        <v/>
      </c>
    </row>
    <row r="770" spans="2:61">
      <c r="B770" s="323"/>
      <c r="C770" s="539"/>
      <c r="D770" s="324"/>
      <c r="E770" s="325"/>
      <c r="F770" s="324"/>
      <c r="G770" s="591"/>
      <c r="H770" s="591"/>
      <c r="I770" s="339"/>
      <c r="J770" s="320"/>
      <c r="K770" s="319"/>
      <c r="L770" s="320"/>
      <c r="M770" s="320"/>
      <c r="N770" s="320"/>
      <c r="O770" s="340"/>
      <c r="P770" s="340"/>
      <c r="Q770" s="340"/>
      <c r="R770" s="327"/>
      <c r="S770" s="328"/>
      <c r="T770" s="341"/>
      <c r="U770" s="342"/>
      <c r="V770" s="342"/>
      <c r="W770" s="298"/>
      <c r="X770" s="326"/>
      <c r="Y770" s="326"/>
      <c r="Z770" s="326"/>
      <c r="AA770" s="327" t="str">
        <f t="shared" si="228"/>
        <v/>
      </c>
      <c r="AC770" s="544"/>
      <c r="AD770" s="545"/>
      <c r="AE770" s="545"/>
      <c r="AF770" s="545"/>
      <c r="AG770" s="546"/>
      <c r="AI770" s="348" t="str">
        <f>IF(月報!G770&lt;&gt;"",月報!G770,"")</f>
        <v/>
      </c>
      <c r="AJ770" s="349" t="str">
        <f>IF(月報!W770&lt;&gt;"",月報!W770*24,"")</f>
        <v/>
      </c>
      <c r="AK770" s="349" t="str">
        <f>IF(月報!P770&lt;&gt;"",月報!P770,"")</f>
        <v/>
      </c>
      <c r="AL770" s="349" t="str">
        <f>IF(月報!Q770&lt;&gt;"",IF(月報!Q770="平日残","",月報!Q770),"")</f>
        <v/>
      </c>
      <c r="AM770" s="349"/>
      <c r="AN770" s="349" t="str">
        <f t="shared" si="227"/>
        <v/>
      </c>
      <c r="AO770" s="349" t="str">
        <f>IF($E770="","",VLOOKUP($E770,カレンダマスタ!$A$5:$E$381,5,FALSE))</f>
        <v/>
      </c>
      <c r="AQ770" s="351"/>
      <c r="AR770" s="352"/>
      <c r="AS770" s="349"/>
      <c r="AU770" s="355"/>
      <c r="AV770" s="355" t="str">
        <f t="shared" si="229"/>
        <v/>
      </c>
      <c r="AW770" s="355" t="str">
        <f t="shared" si="230"/>
        <v/>
      </c>
      <c r="AX770" s="356" t="str">
        <f t="shared" si="231"/>
        <v/>
      </c>
      <c r="AY770" s="356" t="str">
        <f t="shared" si="232"/>
        <v/>
      </c>
      <c r="AZ770" s="357" t="str">
        <f>IF(AX770&amp;AW770="勤怠未設定","×",IF(AV770="勤怠修正","×",IF(AC770="外注","",IF(AA770="",IF(AY770&lt;&gt;"","×",""),IF(VLOOKUP(AA770,カレンダマスタ!$H$66:$I$83,2,FALSE)&lt;&gt;AY770,"×","OK")))))</f>
        <v/>
      </c>
      <c r="BC770" s="355"/>
      <c r="BD770" s="349"/>
      <c r="BE770" s="349"/>
      <c r="BF770" s="349" t="str">
        <f t="shared" si="242"/>
        <v/>
      </c>
      <c r="BG770" s="349"/>
      <c r="BI770" s="357" t="str">
        <f t="shared" si="243"/>
        <v/>
      </c>
    </row>
    <row r="771" spans="2:61">
      <c r="B771" s="323"/>
      <c r="C771" s="539"/>
      <c r="D771" s="324"/>
      <c r="E771" s="325"/>
      <c r="F771" s="324"/>
      <c r="G771" s="591"/>
      <c r="H771" s="591"/>
      <c r="I771" s="339"/>
      <c r="J771" s="320"/>
      <c r="K771" s="319"/>
      <c r="L771" s="320"/>
      <c r="M771" s="320"/>
      <c r="N771" s="320"/>
      <c r="O771" s="340"/>
      <c r="P771" s="340"/>
      <c r="Q771" s="340"/>
      <c r="R771" s="327"/>
      <c r="S771" s="328"/>
      <c r="T771" s="341"/>
      <c r="U771" s="342"/>
      <c r="V771" s="342"/>
      <c r="W771" s="298"/>
      <c r="X771" s="326"/>
      <c r="Y771" s="326"/>
      <c r="Z771" s="326"/>
      <c r="AA771" s="327" t="str">
        <f t="shared" si="228"/>
        <v/>
      </c>
      <c r="AC771" s="544"/>
      <c r="AD771" s="545"/>
      <c r="AE771" s="545"/>
      <c r="AF771" s="545"/>
      <c r="AG771" s="546"/>
      <c r="AI771" s="348" t="str">
        <f>IF(月報!G771&lt;&gt;"",月報!G771,"")</f>
        <v/>
      </c>
      <c r="AJ771" s="349" t="str">
        <f>IF(月報!W771&lt;&gt;"",月報!W771*24,"")</f>
        <v/>
      </c>
      <c r="AK771" s="349" t="str">
        <f>IF(月報!P771&lt;&gt;"",月報!P771,"")</f>
        <v/>
      </c>
      <c r="AL771" s="349" t="str">
        <f>IF(月報!Q771&lt;&gt;"",IF(月報!Q771="平日残","",月報!Q771),"")</f>
        <v/>
      </c>
      <c r="AM771" s="349"/>
      <c r="AN771" s="349" t="str">
        <f t="shared" si="227"/>
        <v/>
      </c>
      <c r="AO771" s="349" t="str">
        <f>IF($E771="","",VLOOKUP($E771,カレンダマスタ!$A$5:$E$381,5,FALSE))</f>
        <v/>
      </c>
      <c r="AQ771" s="351"/>
      <c r="AR771" s="352"/>
      <c r="AS771" s="349"/>
      <c r="AU771" s="355"/>
      <c r="AV771" s="355" t="str">
        <f t="shared" si="229"/>
        <v/>
      </c>
      <c r="AW771" s="355" t="str">
        <f t="shared" si="230"/>
        <v/>
      </c>
      <c r="AX771" s="356" t="str">
        <f t="shared" si="231"/>
        <v/>
      </c>
      <c r="AY771" s="356" t="str">
        <f t="shared" si="232"/>
        <v/>
      </c>
      <c r="AZ771" s="357" t="str">
        <f>IF(AX771&amp;AW771="勤怠未設定","×",IF(AV771="勤怠修正","×",IF(AC771="外注","",IF(AA771="",IF(AY771&lt;&gt;"","×",""),IF(VLOOKUP(AA771,カレンダマスタ!$H$66:$I$83,2,FALSE)&lt;&gt;AY771,"×","OK")))))</f>
        <v/>
      </c>
      <c r="BC771" s="355"/>
      <c r="BD771" s="349"/>
      <c r="BE771" s="349"/>
      <c r="BF771" s="349" t="str">
        <f t="shared" si="242"/>
        <v/>
      </c>
      <c r="BG771" s="349"/>
      <c r="BI771" s="357" t="str">
        <f t="shared" si="243"/>
        <v/>
      </c>
    </row>
    <row r="772" spans="2:61">
      <c r="B772" s="323"/>
      <c r="C772" s="539"/>
      <c r="D772" s="324"/>
      <c r="E772" s="325"/>
      <c r="F772" s="324"/>
      <c r="G772" s="591"/>
      <c r="H772" s="591"/>
      <c r="I772" s="339"/>
      <c r="J772" s="320"/>
      <c r="K772" s="319"/>
      <c r="L772" s="320"/>
      <c r="M772" s="320"/>
      <c r="N772" s="320"/>
      <c r="O772" s="340"/>
      <c r="P772" s="340"/>
      <c r="Q772" s="340"/>
      <c r="R772" s="327"/>
      <c r="S772" s="328"/>
      <c r="T772" s="341"/>
      <c r="U772" s="342"/>
      <c r="V772" s="342"/>
      <c r="W772" s="298"/>
      <c r="X772" s="326"/>
      <c r="Y772" s="326"/>
      <c r="Z772" s="326"/>
      <c r="AA772" s="327" t="str">
        <f t="shared" si="228"/>
        <v/>
      </c>
      <c r="AC772" s="544"/>
      <c r="AD772" s="545"/>
      <c r="AE772" s="545"/>
      <c r="AF772" s="545"/>
      <c r="AG772" s="546"/>
      <c r="AI772" s="348" t="str">
        <f>IF(月報!G772&lt;&gt;"",月報!G772,"")</f>
        <v/>
      </c>
      <c r="AJ772" s="349" t="str">
        <f>IF(月報!W772&lt;&gt;"",月報!W772*24,"")</f>
        <v/>
      </c>
      <c r="AK772" s="349" t="str">
        <f>IF(月報!P772&lt;&gt;"",月報!P772,"")</f>
        <v/>
      </c>
      <c r="AL772" s="349" t="str">
        <f>IF(月報!Q772&lt;&gt;"",IF(月報!Q772="平日残","",月報!Q772),"")</f>
        <v/>
      </c>
      <c r="AM772" s="349"/>
      <c r="AN772" s="349" t="str">
        <f t="shared" si="227"/>
        <v/>
      </c>
      <c r="AO772" s="349" t="str">
        <f>IF($E772="","",VLOOKUP($E772,カレンダマスタ!$A$5:$E$381,5,FALSE))</f>
        <v/>
      </c>
      <c r="AQ772" s="351"/>
      <c r="AR772" s="352"/>
      <c r="AS772" s="349"/>
      <c r="AU772" s="355"/>
      <c r="AV772" s="355" t="str">
        <f t="shared" si="229"/>
        <v/>
      </c>
      <c r="AW772" s="355" t="str">
        <f t="shared" si="230"/>
        <v/>
      </c>
      <c r="AX772" s="356" t="str">
        <f t="shared" si="231"/>
        <v/>
      </c>
      <c r="AY772" s="356" t="str">
        <f t="shared" si="232"/>
        <v/>
      </c>
      <c r="AZ772" s="357" t="str">
        <f>IF(AX772&amp;AW772="勤怠未設定","×",IF(AV772="勤怠修正","×",IF(AC772="外注","",IF(AA772="",IF(AY772&lt;&gt;"","×",""),IF(VLOOKUP(AA772,カレンダマスタ!$H$66:$I$83,2,FALSE)&lt;&gt;AY772,"×","OK")))))</f>
        <v/>
      </c>
      <c r="BC772" s="355"/>
      <c r="BD772" s="349"/>
      <c r="BE772" s="349"/>
      <c r="BF772" s="349" t="str">
        <f t="shared" si="242"/>
        <v/>
      </c>
      <c r="BG772" s="349"/>
      <c r="BI772" s="357" t="str">
        <f t="shared" si="243"/>
        <v/>
      </c>
    </row>
    <row r="773" spans="2:61">
      <c r="B773" s="323"/>
      <c r="C773" s="539"/>
      <c r="D773" s="324"/>
      <c r="E773" s="325"/>
      <c r="F773" s="324"/>
      <c r="G773" s="591"/>
      <c r="H773" s="591"/>
      <c r="I773" s="339"/>
      <c r="J773" s="320"/>
      <c r="K773" s="319"/>
      <c r="L773" s="320"/>
      <c r="M773" s="320"/>
      <c r="N773" s="320"/>
      <c r="O773" s="340"/>
      <c r="P773" s="340"/>
      <c r="Q773" s="340"/>
      <c r="R773" s="327"/>
      <c r="S773" s="328"/>
      <c r="T773" s="341"/>
      <c r="U773" s="342"/>
      <c r="V773" s="342"/>
      <c r="W773" s="298"/>
      <c r="X773" s="326"/>
      <c r="Y773" s="326"/>
      <c r="Z773" s="326"/>
      <c r="AA773" s="327" t="str">
        <f t="shared" si="228"/>
        <v/>
      </c>
      <c r="AC773" s="544"/>
      <c r="AD773" s="545"/>
      <c r="AE773" s="545"/>
      <c r="AF773" s="545"/>
      <c r="AG773" s="546"/>
      <c r="AI773" s="348" t="str">
        <f>IF(月報!G773&lt;&gt;"",月報!G773,"")</f>
        <v/>
      </c>
      <c r="AJ773" s="349" t="str">
        <f>IF(月報!W773&lt;&gt;"",月報!W773*24,"")</f>
        <v/>
      </c>
      <c r="AK773" s="349" t="str">
        <f>IF(月報!P773&lt;&gt;"",月報!P773,"")</f>
        <v/>
      </c>
      <c r="AL773" s="349" t="str">
        <f>IF(月報!Q773&lt;&gt;"",IF(月報!Q773="平日残","",月報!Q773),"")</f>
        <v/>
      </c>
      <c r="AM773" s="349"/>
      <c r="AN773" s="349" t="str">
        <f t="shared" si="227"/>
        <v/>
      </c>
      <c r="AO773" s="349" t="str">
        <f>IF($E773="","",VLOOKUP($E773,カレンダマスタ!$A$5:$E$381,5,FALSE))</f>
        <v/>
      </c>
      <c r="AQ773" s="351"/>
      <c r="AR773" s="352"/>
      <c r="AS773" s="349"/>
      <c r="AU773" s="355"/>
      <c r="AV773" s="355" t="str">
        <f t="shared" si="229"/>
        <v/>
      </c>
      <c r="AW773" s="355" t="str">
        <f t="shared" si="230"/>
        <v/>
      </c>
      <c r="AX773" s="356" t="str">
        <f t="shared" si="231"/>
        <v/>
      </c>
      <c r="AY773" s="356" t="str">
        <f t="shared" si="232"/>
        <v/>
      </c>
      <c r="AZ773" s="357" t="str">
        <f>IF(AX773&amp;AW773="勤怠未設定","×",IF(AV773="勤怠修正","×",IF(AC773="外注","",IF(AA773="",IF(AY773&lt;&gt;"","×",""),IF(VLOOKUP(AA773,カレンダマスタ!$H$66:$I$83,2,FALSE)&lt;&gt;AY773,"×","OK")))))</f>
        <v/>
      </c>
      <c r="BC773" s="355"/>
      <c r="BD773" s="349"/>
      <c r="BE773" s="349"/>
      <c r="BF773" s="349" t="str">
        <f t="shared" si="242"/>
        <v/>
      </c>
      <c r="BG773" s="349"/>
      <c r="BI773" s="357" t="str">
        <f t="shared" si="243"/>
        <v/>
      </c>
    </row>
    <row r="774" spans="2:61">
      <c r="B774" s="323"/>
      <c r="C774" s="539"/>
      <c r="D774" s="324"/>
      <c r="E774" s="325"/>
      <c r="F774" s="324"/>
      <c r="G774" s="591"/>
      <c r="H774" s="591"/>
      <c r="I774" s="339"/>
      <c r="J774" s="320"/>
      <c r="K774" s="319"/>
      <c r="L774" s="320"/>
      <c r="M774" s="320"/>
      <c r="N774" s="320"/>
      <c r="O774" s="340"/>
      <c r="P774" s="340"/>
      <c r="Q774" s="340"/>
      <c r="R774" s="327"/>
      <c r="S774" s="328"/>
      <c r="T774" s="341"/>
      <c r="U774" s="342"/>
      <c r="V774" s="342"/>
      <c r="W774" s="298"/>
      <c r="X774" s="326"/>
      <c r="Y774" s="326"/>
      <c r="Z774" s="326"/>
      <c r="AA774" s="327" t="str">
        <f t="shared" si="228"/>
        <v/>
      </c>
      <c r="AC774" s="544"/>
      <c r="AD774" s="545"/>
      <c r="AE774" s="545"/>
      <c r="AF774" s="545"/>
      <c r="AG774" s="546"/>
      <c r="AI774" s="348" t="str">
        <f>IF(月報!G774&lt;&gt;"",月報!G774,"")</f>
        <v/>
      </c>
      <c r="AJ774" s="349" t="str">
        <f>IF(月報!W774&lt;&gt;"",月報!W774*24,"")</f>
        <v/>
      </c>
      <c r="AK774" s="349" t="str">
        <f>IF(月報!P774&lt;&gt;"",月報!P774,"")</f>
        <v/>
      </c>
      <c r="AL774" s="349" t="str">
        <f>IF(月報!Q774&lt;&gt;"",IF(月報!Q774="平日残","",月報!Q774),"")</f>
        <v/>
      </c>
      <c r="AM774" s="349"/>
      <c r="AN774" s="349" t="str">
        <f t="shared" si="227"/>
        <v/>
      </c>
      <c r="AO774" s="349" t="str">
        <f>IF($E774="","",VLOOKUP($E774,カレンダマスタ!$A$5:$E$381,5,FALSE))</f>
        <v/>
      </c>
      <c r="AQ774" s="351"/>
      <c r="AR774" s="352"/>
      <c r="AS774" s="349"/>
      <c r="AU774" s="355"/>
      <c r="AV774" s="355" t="str">
        <f t="shared" si="229"/>
        <v/>
      </c>
      <c r="AW774" s="355" t="str">
        <f t="shared" si="230"/>
        <v/>
      </c>
      <c r="AX774" s="356" t="str">
        <f t="shared" si="231"/>
        <v/>
      </c>
      <c r="AY774" s="356" t="str">
        <f t="shared" si="232"/>
        <v/>
      </c>
      <c r="AZ774" s="357" t="str">
        <f>IF(AX774&amp;AW774="勤怠未設定","×",IF(AV774="勤怠修正","×",IF(AC774="外注","",IF(AA774="",IF(AY774&lt;&gt;"","×",""),IF(VLOOKUP(AA774,カレンダマスタ!$H$66:$I$83,2,FALSE)&lt;&gt;AY774,"×","OK")))))</f>
        <v/>
      </c>
      <c r="BC774" s="355"/>
      <c r="BD774" s="349"/>
      <c r="BE774" s="349"/>
      <c r="BF774" s="349" t="str">
        <f t="shared" si="242"/>
        <v/>
      </c>
      <c r="BG774" s="349"/>
      <c r="BI774" s="357" t="str">
        <f t="shared" si="243"/>
        <v/>
      </c>
    </row>
    <row r="775" spans="2:61" ht="13.8" thickBot="1">
      <c r="B775" s="329"/>
      <c r="C775" s="540"/>
      <c r="D775" s="330"/>
      <c r="E775" s="331"/>
      <c r="F775" s="330"/>
      <c r="G775" s="592"/>
      <c r="H775" s="592"/>
      <c r="I775" s="343"/>
      <c r="J775" s="322"/>
      <c r="K775" s="321"/>
      <c r="L775" s="322"/>
      <c r="M775" s="322"/>
      <c r="N775" s="322"/>
      <c r="O775" s="344"/>
      <c r="P775" s="344"/>
      <c r="Q775" s="344"/>
      <c r="R775" s="333"/>
      <c r="S775" s="334"/>
      <c r="T775" s="345"/>
      <c r="U775" s="346"/>
      <c r="V775" s="346"/>
      <c r="W775" s="298"/>
      <c r="X775" s="332"/>
      <c r="Y775" s="332"/>
      <c r="Z775" s="332"/>
      <c r="AA775" s="333" t="str">
        <f t="shared" si="228"/>
        <v/>
      </c>
      <c r="AC775" s="547"/>
      <c r="AD775" s="548"/>
      <c r="AE775" s="548"/>
      <c r="AF775" s="548"/>
      <c r="AG775" s="549"/>
      <c r="AI775" s="348" t="str">
        <f>IF(月報!G775&lt;&gt;"",月報!G775,"")</f>
        <v/>
      </c>
      <c r="AJ775" s="350" t="str">
        <f>IF(月報!W775&lt;&gt;"",月報!W775*24,"")</f>
        <v/>
      </c>
      <c r="AK775" s="350" t="str">
        <f>IF(月報!P775&lt;&gt;"",月報!P775,"")</f>
        <v/>
      </c>
      <c r="AL775" s="350" t="str">
        <f>IF(月報!Q775&lt;&gt;"",IF(月報!Q775="平日残","",月報!Q775),"")</f>
        <v/>
      </c>
      <c r="AM775" s="350"/>
      <c r="AN775" s="350" t="str">
        <f t="shared" si="227"/>
        <v/>
      </c>
      <c r="AO775" s="350" t="str">
        <f>IF($E775="","",VLOOKUP($E775,カレンダマスタ!$A$5:$E$381,5,FALSE))</f>
        <v/>
      </c>
      <c r="AP775" s="347"/>
      <c r="AQ775" s="353"/>
      <c r="AR775" s="354"/>
      <c r="AS775" s="350"/>
      <c r="AT775" s="347"/>
      <c r="AU775" s="358"/>
      <c r="AV775" s="358" t="str">
        <f t="shared" si="229"/>
        <v/>
      </c>
      <c r="AW775" s="358" t="str">
        <f t="shared" si="230"/>
        <v/>
      </c>
      <c r="AX775" s="359" t="str">
        <f t="shared" si="231"/>
        <v/>
      </c>
      <c r="AY775" s="359" t="str">
        <f t="shared" si="232"/>
        <v/>
      </c>
      <c r="AZ775" s="360" t="str">
        <f>IF(AX775&amp;AW775="勤怠未設定","×",IF(AV775="勤怠修正","×",IF(AC775="外注","",IF(AA775="",IF(AY775&lt;&gt;"","×",""),IF(VLOOKUP(AA775,カレンダマスタ!$H$66:$I$83,2,FALSE)&lt;&gt;AY775,"×","OK")))))</f>
        <v/>
      </c>
      <c r="BC775" s="358"/>
      <c r="BD775" s="350"/>
      <c r="BE775" s="350"/>
      <c r="BF775" s="350" t="str">
        <f t="shared" si="242"/>
        <v/>
      </c>
      <c r="BG775" s="350"/>
      <c r="BI775" s="360" t="str">
        <f t="shared" si="243"/>
        <v/>
      </c>
    </row>
    <row r="776" spans="2:61">
      <c r="B776" s="176">
        <f>B731+1</f>
        <v>18</v>
      </c>
      <c r="C776" s="535">
        <v>361092</v>
      </c>
      <c r="D776" s="112" t="s">
        <v>572</v>
      </c>
      <c r="E776" s="582">
        <v>45403</v>
      </c>
      <c r="F776" s="112" t="s">
        <v>370</v>
      </c>
      <c r="G776" s="587"/>
      <c r="H776" s="587"/>
      <c r="I776" s="114"/>
      <c r="J776" s="118"/>
      <c r="K776" s="115"/>
      <c r="L776" s="116"/>
      <c r="M776" s="116"/>
      <c r="N776" s="117"/>
      <c r="O776" s="118"/>
      <c r="P776" s="118"/>
      <c r="Q776" s="118"/>
      <c r="R776" s="119"/>
      <c r="S776" s="120"/>
      <c r="T776" s="433" t="str">
        <f t="shared" ref="T776:T810" si="244">IF(J776&lt;&gt;"",J776,"")</f>
        <v/>
      </c>
      <c r="U776" s="428">
        <f>SUM(T776:T782)</f>
        <v>42.75</v>
      </c>
      <c r="V776" s="428" t="str">
        <f t="shared" ref="V776:V810" si="245">IF(AC776="外注",IF(AND(BC776&lt;1,ROUND((H776*24),1)=13),"外注2半",IF(AND(BC776&lt;1,ROUND((G776*24),1)=13.7),"外注1半",IF(AND(BC776&lt;1,G776=""),"外注休暇",""))),"")</f>
        <v/>
      </c>
      <c r="W776" s="298"/>
      <c r="X776" s="113" t="str">
        <f>IF(O776&lt;&gt;"",O776/24,"")</f>
        <v/>
      </c>
      <c r="Y776" s="113" t="str">
        <f t="shared" ref="Y776:Y810" si="246">IF(P776&lt;&gt;"",P776/24,"")</f>
        <v/>
      </c>
      <c r="Z776" s="113" t="str">
        <f t="shared" ref="Z776:Z810" si="247">IF(Q776&lt;&gt;"",Q776/24,"")</f>
        <v/>
      </c>
      <c r="AA776" s="119" t="str">
        <f t="shared" si="228"/>
        <v/>
      </c>
      <c r="AC776" s="183" t="str">
        <f>IF(C776&lt;&gt;"",VLOOKUP(C776,設定シート!$D$10:$N$109,11,FALSE),"")</f>
        <v>社員</v>
      </c>
      <c r="AD776" s="184">
        <f>IF(C776&lt;&gt;"",VLOOKUP(C776,設定シート!$D$10:$H$109,5,FALSE),"")</f>
        <v>0</v>
      </c>
      <c r="AE776" s="185">
        <f>IF(C776&lt;&gt;"",VLOOKUP(C776,設定シート!$D$10:$L$109,9,FALSE),"")</f>
        <v>0</v>
      </c>
      <c r="AF776" s="184" t="str">
        <f>IF($AD776="","",IF(LEFT($AD776,2)="NS","NS","CS"))</f>
        <v>CS</v>
      </c>
      <c r="AG776" s="203">
        <f t="shared" ref="AG776:AG810" si="248">IF(OR(R776="有給休暇",G776=""),0,IF(AQ776=1,0,1))</f>
        <v>0</v>
      </c>
      <c r="AI776" s="121" t="str">
        <f>IF(月報!G776&lt;&gt;"",月報!G776,"")</f>
        <v/>
      </c>
      <c r="AJ776" s="122" t="str">
        <f>IF(月報!W776&lt;&gt;"",月報!W776*24,"")</f>
        <v/>
      </c>
      <c r="AK776" s="122" t="str">
        <f>IF(月報!P776&lt;&gt;"",月報!P776,"")</f>
        <v/>
      </c>
      <c r="AL776" s="122" t="str">
        <f>IF(月報!Q776&lt;&gt;"",IF(月報!Q776="平日残","",月報!Q776),"")</f>
        <v/>
      </c>
      <c r="AM776" s="122"/>
      <c r="AN776" s="122" t="e">
        <f t="shared" si="227"/>
        <v>#N/A</v>
      </c>
      <c r="AO776" s="122" t="e">
        <f>IF($E776="","",VLOOKUP($E776,カレンダマスタ!$A$5:$E$381,5,FALSE))</f>
        <v>#N/A</v>
      </c>
      <c r="AQ776" s="195" t="str">
        <f>IF(G776="","",IF(VLOOKUP(E776,カレンダマスタ!$A$5:$D$381,4,FALSE)=0,"",1))</f>
        <v/>
      </c>
      <c r="AR776" s="123" t="str">
        <f>IF($G776="","",IF($AD776="NSTC",INDEX(カレンダマスタ!$I$26:$O$31,MATCH($G776,カレンダマスタ!$H$26:$H$31,1),MATCH($H776,カレンダマスタ!$I$25:$O$25,1)),
IF($AD776="CS本社",INDEX(カレンダマスタ!$I$36:$O$41,MATCH($G776,カレンダマスタ!$H$36:$H$41,1),MATCH($H776,カレンダマスタ!$I$35:$O$35,1)),
IF($AD776="NS本社",INDEX(カレンダマスタ!$I$94:$O$99,MATCH($G776,カレンダマスタ!$H$95:$H$100,1),MATCH($H776,カレンダマスタ!$I$93:$O$93,1)),
IF($AD776="ODC",INDEX(カレンダマスタ!$I$46:$O$51,MATCH($G776,カレンダマスタ!$H$46:$H$51,1),MATCH($H776,カレンダマスタ!$I$45:$O$45,1)),
IF($AD776="NS東京TC",INDEX(カレンダマスタ!$I$56:$O$61,MATCH($G776,カレンダマスタ!$H$56:$H$61,1),MATCH($H776,カレンダマスタ!$I$55:$O$55,1)),""))))))</f>
        <v/>
      </c>
      <c r="AS776" s="122" t="str">
        <f t="shared" ref="AS776:AS810" si="249">IF(AC776="社員","",IF(R776="有給休暇","",IF(AND(AF776="CS",AQ776=1)=TRUE,"OK",IF(AR776&lt;&gt;"",IF(TIMEVALUE(MID(I776,1,10))=AR776,"OK","×"),""))))</f>
        <v/>
      </c>
      <c r="AU776" s="124" t="e">
        <f>IF(E776="","",VLOOKUP($E776,カレンダマスタ!$A$4:$E$381,4,FALSE))</f>
        <v>#N/A</v>
      </c>
      <c r="AV776" s="124" t="str">
        <f t="shared" si="229"/>
        <v/>
      </c>
      <c r="AW776" s="124" t="str">
        <f t="shared" si="230"/>
        <v/>
      </c>
      <c r="AX776" s="125" t="e">
        <f t="shared" si="231"/>
        <v>#N/A</v>
      </c>
      <c r="AY776" s="125" t="str">
        <f t="shared" si="232"/>
        <v/>
      </c>
      <c r="AZ776" s="114" t="e">
        <f>IF(AX776&amp;AW776="勤怠未設定","×",IF(AV776="勤怠修正","×",IF(AC776="外注","",IF(AA776="",IF(AY776&lt;&gt;"","×",""),IF(VLOOKUP(AA776,カレンダマスタ!$H$66:$I$83,2,FALSE)&lt;&gt;AY776,"×","OK")))))</f>
        <v>#N/A</v>
      </c>
      <c r="BC776" s="124" t="e">
        <f>IF(E776="","",VLOOKUP($E776,カレンダマスタ!$A$4:$E$381,4,FALSE))</f>
        <v>#N/A</v>
      </c>
      <c r="BD776" s="122" t="str">
        <f>IF(AC776="社員","",IF(AG776=0,"",IF(AD776="NSTC",IF(COUNTIF(カレンダマスタ!$Q$5:$Q$32,G776)=1,"OK","×"),
IF(AD776="NS本社",IF(COUNTIF(カレンダマスタ!$T$5:$T$32,G776)=1,"OK","×"),IF(COUNTIF(カレンダマスタ!$R$5:$R$32,G776)=1,"OK","×")))))</f>
        <v/>
      </c>
      <c r="BE776" s="122" t="str">
        <f>IF(AC776="社員","",IF(G776="","",IF(R776&lt;&gt;"","",IF(AF776="CS","OK",IF(VLOOKUP(E776,カレンダマスタ!$A$5:$D$381,4,FALSE)&gt;0,"",IF(OR(G776*24&gt;10.84,H776*24&lt;14.5)=TRUE,"×","OK"))))))</f>
        <v/>
      </c>
      <c r="BF776" s="122" t="str">
        <f t="shared" si="242"/>
        <v/>
      </c>
      <c r="BG776" s="127" t="str">
        <f>IF(AE776="派遣","",IF(G776="","",IF(R776="有給休暇","",IF(S776="","×","OK"))))</f>
        <v/>
      </c>
      <c r="BI776" s="114" t="e">
        <f t="shared" ref="BI776:BI810" si="250">IF(OR(AO776="×",AS776="×",AZ776="×",BE776="×",BF776="TW未入力",BF776="週報未入力",BG776="×"),"×","")</f>
        <v>#N/A</v>
      </c>
    </row>
    <row r="777" spans="2:61">
      <c r="B777" s="111"/>
      <c r="C777" s="536">
        <v>361092</v>
      </c>
      <c r="D777" s="128" t="s">
        <v>572</v>
      </c>
      <c r="E777" s="583">
        <v>45404</v>
      </c>
      <c r="F777" s="128" t="s">
        <v>201</v>
      </c>
      <c r="G777" s="588">
        <v>0.375</v>
      </c>
      <c r="H777" s="588">
        <v>0.80208333333333337</v>
      </c>
      <c r="I777" s="130" t="s">
        <v>200</v>
      </c>
      <c r="J777" s="139">
        <v>9.25</v>
      </c>
      <c r="K777" s="131"/>
      <c r="L777" s="132"/>
      <c r="M777" s="132"/>
      <c r="N777" s="141"/>
      <c r="O777" s="139">
        <v>8</v>
      </c>
      <c r="P777" s="139">
        <v>1.25</v>
      </c>
      <c r="Q777" s="139"/>
      <c r="R777" s="133"/>
      <c r="S777" s="134" t="s">
        <v>594</v>
      </c>
      <c r="T777" s="434">
        <f t="shared" si="244"/>
        <v>9.25</v>
      </c>
      <c r="U777" s="429"/>
      <c r="V777" s="429" t="str">
        <f t="shared" si="245"/>
        <v/>
      </c>
      <c r="W777" s="298"/>
      <c r="X777" s="129">
        <f t="shared" ref="X777:X810" si="251">IF(O777&lt;&gt;"",O777/24,"")</f>
        <v>0.33333333333333331</v>
      </c>
      <c r="Y777" s="129">
        <f t="shared" si="246"/>
        <v>5.2083333333333336E-2</v>
      </c>
      <c r="Z777" s="129" t="str">
        <f t="shared" si="247"/>
        <v/>
      </c>
      <c r="AA777" s="133" t="str">
        <f t="shared" si="228"/>
        <v/>
      </c>
      <c r="AC777" s="186" t="str">
        <f>AC776</f>
        <v>社員</v>
      </c>
      <c r="AD777" s="186">
        <f>AD776</f>
        <v>0</v>
      </c>
      <c r="AE777" s="186">
        <f>AE776</f>
        <v>0</v>
      </c>
      <c r="AF777" s="186" t="str">
        <f>AF776</f>
        <v>CS</v>
      </c>
      <c r="AG777" s="204" t="e">
        <f t="shared" si="248"/>
        <v>#N/A</v>
      </c>
      <c r="AI777" s="135" t="str">
        <f>IF(月報!G777&lt;&gt;"",月報!G777,"")</f>
        <v/>
      </c>
      <c r="AJ777" s="126">
        <f>IF(月報!W777&lt;&gt;"",月報!W777*24,"")</f>
        <v>9.25</v>
      </c>
      <c r="AK777" s="126" t="str">
        <f>IF(月報!P777&lt;&gt;"",月報!P777,"")</f>
        <v/>
      </c>
      <c r="AL777" s="126" t="str">
        <f>IF(月報!Q777&lt;&gt;"",IF(月報!Q777="平日残","",月報!Q777),"")</f>
        <v/>
      </c>
      <c r="AM777" s="126"/>
      <c r="AN777" s="126" t="e">
        <f t="shared" si="227"/>
        <v>#N/A</v>
      </c>
      <c r="AO777" s="126" t="e">
        <f>IF($E777="","",VLOOKUP($E777,カレンダマスタ!$A$5:$E$381,5,FALSE))</f>
        <v>#N/A</v>
      </c>
      <c r="AQ777" s="196" t="e">
        <f>IF(G777="","",IF(VLOOKUP(E777,カレンダマスタ!$A$5:$D$381,4,FALSE)=0,"",1))</f>
        <v>#N/A</v>
      </c>
      <c r="AR777" s="136" t="str">
        <f>IF($G777="","",IF($AD777="NSTC",INDEX(カレンダマスタ!$I$26:$O$31,MATCH($G777,カレンダマスタ!$H$26:$H$31,1),MATCH($H777,カレンダマスタ!$I$25:$O$25,1)),
IF($AD777="CS本社",INDEX(カレンダマスタ!$I$36:$O$41,MATCH($G777,カレンダマスタ!$H$36:$H$41,1),MATCH($H777,カレンダマスタ!$I$35:$O$35,1)),
IF($AD777="NS本社",INDEX(カレンダマスタ!$I$94:$O$99,MATCH($G777,カレンダマスタ!$H$95:$H$100,1),MATCH($H777,カレンダマスタ!$I$93:$O$93,1)),
IF($AD777="ODC",INDEX(カレンダマスタ!$I$46:$O$51,MATCH($G777,カレンダマスタ!$H$46:$H$51,1),MATCH($H777,カレンダマスタ!$I$45:$O$45,1)),
IF($AD777="NS東京TC",INDEX(カレンダマスタ!$I$56:$O$61,MATCH($G777,カレンダマスタ!$H$56:$H$61,1),MATCH($H777,カレンダマスタ!$I$55:$O$55,1)),""))))))</f>
        <v/>
      </c>
      <c r="AS777" s="126" t="str">
        <f t="shared" si="249"/>
        <v/>
      </c>
      <c r="AU777" s="137" t="e">
        <f>IF(E777="","",VLOOKUP($E777,カレンダマスタ!$A$4:$E$381,4,FALSE))</f>
        <v>#N/A</v>
      </c>
      <c r="AV777" s="137" t="str">
        <f t="shared" si="229"/>
        <v/>
      </c>
      <c r="AW777" s="137" t="str">
        <f t="shared" si="230"/>
        <v/>
      </c>
      <c r="AX777" s="138" t="e">
        <f t="shared" si="231"/>
        <v>#N/A</v>
      </c>
      <c r="AY777" s="138" t="str">
        <f t="shared" si="232"/>
        <v/>
      </c>
      <c r="AZ777" s="130" t="e">
        <f>IF(AX777&amp;AW777="勤怠未設定","×",IF(AV777="勤怠修正","×",IF(AC777="外注","",IF(AA777="",IF(AY777&lt;&gt;"","×",""),IF(VLOOKUP(AA777,カレンダマスタ!$H$66:$I$83,2,FALSE)&lt;&gt;AY777,"×","OK")))))</f>
        <v>#N/A</v>
      </c>
      <c r="BC777" s="137" t="e">
        <f>IF(E777="","",VLOOKUP($E777,カレンダマスタ!$A$4:$E$381,4,FALSE))</f>
        <v>#N/A</v>
      </c>
      <c r="BD777" s="126" t="str">
        <f>IF(AC777="社員","",IF(AG777=0,"",IF(AD777="NSTC",IF(COUNTIF(カレンダマスタ!$Q$5:$Q$32,G777)=1,"OK","×"),
IF(AD777="NS本社",IF(COUNTIF(カレンダマスタ!$T$5:$T$32,G777)=1,"OK","×"),IF(COUNTIF(カレンダマスタ!$R$5:$R$32,G777)=1,"OK","×")))))</f>
        <v/>
      </c>
      <c r="BE777" s="126" t="str">
        <f>IF(AC777="社員","",IF(G777="","",IF(R777&lt;&gt;"","",IF(AF777="CS","OK",IF(VLOOKUP(E777,カレンダマスタ!$A$5:$D$381,4,FALSE)&gt;0,"",IF(OR(G777*24&gt;10.84,H777*24&lt;14.5)=TRUE,"×","OK"))))))</f>
        <v/>
      </c>
      <c r="BF777" s="126" t="str">
        <f t="shared" si="242"/>
        <v/>
      </c>
      <c r="BG777" s="126" t="str">
        <f t="shared" si="239"/>
        <v>OK</v>
      </c>
      <c r="BI777" s="130" t="e">
        <f t="shared" si="250"/>
        <v>#N/A</v>
      </c>
    </row>
    <row r="778" spans="2:61">
      <c r="B778" s="111"/>
      <c r="C778" s="536">
        <v>361092</v>
      </c>
      <c r="D778" s="128" t="s">
        <v>572</v>
      </c>
      <c r="E778" s="583">
        <v>45405</v>
      </c>
      <c r="F778" s="128" t="s">
        <v>203</v>
      </c>
      <c r="G778" s="588">
        <v>0.375</v>
      </c>
      <c r="H778" s="588">
        <v>0.79166666666666663</v>
      </c>
      <c r="I778" s="130" t="s">
        <v>200</v>
      </c>
      <c r="J778" s="139">
        <v>9</v>
      </c>
      <c r="K778" s="131"/>
      <c r="L778" s="132"/>
      <c r="M778" s="132"/>
      <c r="N778" s="141"/>
      <c r="O778" s="139">
        <v>8</v>
      </c>
      <c r="P778" s="139">
        <v>1</v>
      </c>
      <c r="Q778" s="139"/>
      <c r="R778" s="133"/>
      <c r="S778" s="134" t="s">
        <v>594</v>
      </c>
      <c r="T778" s="434">
        <f t="shared" si="244"/>
        <v>9</v>
      </c>
      <c r="U778" s="429"/>
      <c r="V778" s="429" t="str">
        <f t="shared" si="245"/>
        <v/>
      </c>
      <c r="W778" s="298"/>
      <c r="X778" s="129">
        <f t="shared" si="251"/>
        <v>0.33333333333333331</v>
      </c>
      <c r="Y778" s="129">
        <f t="shared" si="246"/>
        <v>4.1666666666666664E-2</v>
      </c>
      <c r="Z778" s="129" t="str">
        <f t="shared" si="247"/>
        <v/>
      </c>
      <c r="AA778" s="133" t="str">
        <f t="shared" si="228"/>
        <v/>
      </c>
      <c r="AC778" s="186" t="str">
        <f>AC776</f>
        <v>社員</v>
      </c>
      <c r="AD778" s="187">
        <f>AD776</f>
        <v>0</v>
      </c>
      <c r="AE778" s="187">
        <f>AE776</f>
        <v>0</v>
      </c>
      <c r="AF778" s="187" t="str">
        <f>AF776</f>
        <v>CS</v>
      </c>
      <c r="AG778" s="204" t="e">
        <f t="shared" si="248"/>
        <v>#N/A</v>
      </c>
      <c r="AI778" s="135" t="str">
        <f>IF(月報!G778&lt;&gt;"",月報!G778,"")</f>
        <v/>
      </c>
      <c r="AJ778" s="126">
        <f>IF(月報!W778&lt;&gt;"",月報!W778*24,"")</f>
        <v>9.0833333333333339</v>
      </c>
      <c r="AK778" s="126" t="str">
        <f>IF(月報!P778&lt;&gt;"",月報!P778,"")</f>
        <v/>
      </c>
      <c r="AL778" s="126" t="str">
        <f>IF(月報!Q778&lt;&gt;"",IF(月報!Q778="平日残","",月報!Q778),"")</f>
        <v/>
      </c>
      <c r="AM778" s="126"/>
      <c r="AN778" s="126" t="e">
        <f t="shared" si="227"/>
        <v>#N/A</v>
      </c>
      <c r="AO778" s="126" t="e">
        <f>IF($E778="","",VLOOKUP($E778,カレンダマスタ!$A$5:$E$381,5,FALSE))</f>
        <v>#N/A</v>
      </c>
      <c r="AQ778" s="196" t="e">
        <f>IF(G778="","",IF(VLOOKUP(E778,カレンダマスタ!$A$5:$D$381,4,FALSE)=0,"",1))</f>
        <v>#N/A</v>
      </c>
      <c r="AR778" s="136" t="str">
        <f>IF($G778="","",IF($AD778="NSTC",INDEX(カレンダマスタ!$I$26:$O$31,MATCH($G778,カレンダマスタ!$H$26:$H$31,1),MATCH($H778,カレンダマスタ!$I$25:$O$25,1)),
IF($AD778="CS本社",INDEX(カレンダマスタ!$I$36:$O$41,MATCH($G778,カレンダマスタ!$H$36:$H$41,1),MATCH($H778,カレンダマスタ!$I$35:$O$35,1)),
IF($AD778="NS本社",INDEX(カレンダマスタ!$I$94:$O$99,MATCH($G778,カレンダマスタ!$H$95:$H$100,1),MATCH($H778,カレンダマスタ!$I$93:$O$93,1)),
IF($AD778="ODC",INDEX(カレンダマスタ!$I$46:$O$51,MATCH($G778,カレンダマスタ!$H$46:$H$51,1),MATCH($H778,カレンダマスタ!$I$45:$O$45,1)),
IF($AD778="NS東京TC",INDEX(カレンダマスタ!$I$56:$O$61,MATCH($G778,カレンダマスタ!$H$56:$H$61,1),MATCH($H778,カレンダマスタ!$I$55:$O$55,1)),""))))))</f>
        <v/>
      </c>
      <c r="AS778" s="126" t="str">
        <f t="shared" si="249"/>
        <v/>
      </c>
      <c r="AU778" s="137" t="e">
        <f>IF(E778="","",VLOOKUP($E778,カレンダマスタ!$A$4:$E$381,4,FALSE))</f>
        <v>#N/A</v>
      </c>
      <c r="AV778" s="137" t="str">
        <f t="shared" si="229"/>
        <v/>
      </c>
      <c r="AW778" s="137" t="str">
        <f t="shared" si="230"/>
        <v/>
      </c>
      <c r="AX778" s="138" t="e">
        <f t="shared" si="231"/>
        <v>#N/A</v>
      </c>
      <c r="AY778" s="138" t="str">
        <f t="shared" si="232"/>
        <v/>
      </c>
      <c r="AZ778" s="130" t="e">
        <f>IF(AX778&amp;AW778="勤怠未設定","×",IF(AV778="勤怠修正","×",IF(AC778="外注","",IF(AA778="",IF(AY778&lt;&gt;"","×",""),IF(VLOOKUP(AA778,カレンダマスタ!$H$66:$I$83,2,FALSE)&lt;&gt;AY778,"×","OK")))))</f>
        <v>#N/A</v>
      </c>
      <c r="BC778" s="137" t="e">
        <f>IF(E778="","",VLOOKUP($E778,カレンダマスタ!$A$4:$E$381,4,FALSE))</f>
        <v>#N/A</v>
      </c>
      <c r="BD778" s="126" t="str">
        <f>IF(AC778="社員","",IF(AG778=0,"",IF(AD778="NSTC",IF(COUNTIF(カレンダマスタ!$Q$5:$Q$32,G778)=1,"OK","×"),
IF(AD778="NS本社",IF(COUNTIF(カレンダマスタ!$T$5:$T$32,G778)=1,"OK","×"),IF(COUNTIF(カレンダマスタ!$R$5:$R$32,G778)=1,"OK","×")))))</f>
        <v/>
      </c>
      <c r="BE778" s="126" t="str">
        <f>IF(AC778="社員","",IF(G778="","",IF(R778&lt;&gt;"","",IF(AF778="CS","OK",IF(VLOOKUP(E778,カレンダマスタ!$A$5:$D$381,4,FALSE)&gt;0,"",IF(OR(G778*24&gt;10.84,H778*24&lt;14.5)=TRUE,"×","OK"))))))</f>
        <v/>
      </c>
      <c r="BF778" s="126" t="str">
        <f t="shared" si="242"/>
        <v/>
      </c>
      <c r="BG778" s="126" t="str">
        <f t="shared" si="239"/>
        <v>OK</v>
      </c>
      <c r="BI778" s="130" t="e">
        <f t="shared" si="250"/>
        <v>#N/A</v>
      </c>
    </row>
    <row r="779" spans="2:61">
      <c r="B779" s="111"/>
      <c r="C779" s="536">
        <v>361092</v>
      </c>
      <c r="D779" s="128" t="s">
        <v>572</v>
      </c>
      <c r="E779" s="583">
        <v>45406</v>
      </c>
      <c r="F779" s="128" t="s">
        <v>204</v>
      </c>
      <c r="G779" s="588">
        <v>0.375</v>
      </c>
      <c r="H779" s="588">
        <v>0.75</v>
      </c>
      <c r="I779" s="130" t="s">
        <v>200</v>
      </c>
      <c r="J779" s="139">
        <v>8</v>
      </c>
      <c r="K779" s="131"/>
      <c r="L779" s="132"/>
      <c r="M779" s="132"/>
      <c r="N779" s="141"/>
      <c r="O779" s="139">
        <v>8</v>
      </c>
      <c r="P779" s="139"/>
      <c r="Q779" s="139"/>
      <c r="R779" s="133"/>
      <c r="S779" s="134" t="s">
        <v>594</v>
      </c>
      <c r="T779" s="434">
        <f t="shared" si="244"/>
        <v>8</v>
      </c>
      <c r="U779" s="429"/>
      <c r="V779" s="429" t="str">
        <f t="shared" si="245"/>
        <v/>
      </c>
      <c r="W779" s="298"/>
      <c r="X779" s="129">
        <f t="shared" si="251"/>
        <v>0.33333333333333331</v>
      </c>
      <c r="Y779" s="129" t="str">
        <f t="shared" si="246"/>
        <v/>
      </c>
      <c r="Z779" s="129" t="str">
        <f t="shared" si="247"/>
        <v/>
      </c>
      <c r="AA779" s="133" t="str">
        <f t="shared" si="228"/>
        <v/>
      </c>
      <c r="AC779" s="186" t="str">
        <f>AC776</f>
        <v>社員</v>
      </c>
      <c r="AD779" s="187">
        <f>AD776</f>
        <v>0</v>
      </c>
      <c r="AE779" s="187">
        <f>AE776</f>
        <v>0</v>
      </c>
      <c r="AF779" s="187" t="str">
        <f>AF776</f>
        <v>CS</v>
      </c>
      <c r="AG779" s="204" t="e">
        <f t="shared" si="248"/>
        <v>#N/A</v>
      </c>
      <c r="AI779" s="140" t="str">
        <f>IF(月報!G779&lt;&gt;"",月報!G779,"")</f>
        <v/>
      </c>
      <c r="AJ779" s="126">
        <f>IF(月報!W779&lt;&gt;"",月報!W779*24,"")</f>
        <v>8</v>
      </c>
      <c r="AK779" s="126" t="str">
        <f>IF(月報!P779&lt;&gt;"",月報!P779,"")</f>
        <v/>
      </c>
      <c r="AL779" s="126" t="str">
        <f>IF(月報!Q779&lt;&gt;"",IF(月報!Q779="平日残","",月報!Q779),"")</f>
        <v/>
      </c>
      <c r="AM779" s="126"/>
      <c r="AN779" s="126" t="e">
        <f t="shared" ref="AN779:AN842" si="252">IF($AO779=0,IF($G779="",IF($Q779="","週報未入力",""),""),"")</f>
        <v>#N/A</v>
      </c>
      <c r="AO779" s="126" t="e">
        <f>IF($E779="","",VLOOKUP($E779,カレンダマスタ!$A$5:$E$381,5,FALSE))</f>
        <v>#N/A</v>
      </c>
      <c r="AQ779" s="196" t="e">
        <f>IF(G779="","",IF(VLOOKUP(E779,カレンダマスタ!$A$5:$D$381,4,FALSE)=0,"",1))</f>
        <v>#N/A</v>
      </c>
      <c r="AR779" s="136" t="str">
        <f>IF($G779="","",IF($AD779="NSTC",INDEX(カレンダマスタ!$I$26:$O$31,MATCH($G779,カレンダマスタ!$H$26:$H$31,1),MATCH($H779,カレンダマスタ!$I$25:$O$25,1)),
IF($AD779="CS本社",INDEX(カレンダマスタ!$I$36:$O$41,MATCH($G779,カレンダマスタ!$H$36:$H$41,1),MATCH($H779,カレンダマスタ!$I$35:$O$35,1)),
IF($AD779="NS本社",INDEX(カレンダマスタ!$I$94:$O$99,MATCH($G779,カレンダマスタ!$H$95:$H$100,1),MATCH($H779,カレンダマスタ!$I$93:$O$93,1)),
IF($AD779="ODC",INDEX(カレンダマスタ!$I$46:$O$51,MATCH($G779,カレンダマスタ!$H$46:$H$51,1),MATCH($H779,カレンダマスタ!$I$45:$O$45,1)),
IF($AD779="NS東京TC",INDEX(カレンダマスタ!$I$56:$O$61,MATCH($G779,カレンダマスタ!$H$56:$H$61,1),MATCH($H779,カレンダマスタ!$I$55:$O$55,1)),""))))))</f>
        <v/>
      </c>
      <c r="AS779" s="126" t="str">
        <f t="shared" si="249"/>
        <v/>
      </c>
      <c r="AU779" s="137" t="e">
        <f>IF(E779="","",VLOOKUP($E779,カレンダマスタ!$A$4:$E$381,4,FALSE))</f>
        <v>#N/A</v>
      </c>
      <c r="AV779" s="137" t="str">
        <f t="shared" si="229"/>
        <v/>
      </c>
      <c r="AW779" s="137" t="str">
        <f t="shared" si="230"/>
        <v/>
      </c>
      <c r="AX779" s="138" t="e">
        <f t="shared" si="231"/>
        <v>#N/A</v>
      </c>
      <c r="AY779" s="138" t="str">
        <f t="shared" si="232"/>
        <v/>
      </c>
      <c r="AZ779" s="130" t="e">
        <f>IF(AX779&amp;AW779="勤怠未設定","×",IF(AV779="勤怠修正","×",IF(AC779="外注","",IF(AA779="",IF(AY779&lt;&gt;"","×",""),IF(VLOOKUP(AA779,カレンダマスタ!$H$66:$I$83,2,FALSE)&lt;&gt;AY779,"×","OK")))))</f>
        <v>#N/A</v>
      </c>
      <c r="BC779" s="137" t="e">
        <f>IF(E779="","",VLOOKUP($E779,カレンダマスタ!$A$4:$E$381,4,FALSE))</f>
        <v>#N/A</v>
      </c>
      <c r="BD779" s="126" t="str">
        <f>IF(AC779="社員","",IF(AG779=0,"",IF(AD779="NSTC",IF(COUNTIF(カレンダマスタ!$Q$5:$Q$32,G779)=1,"OK","×"),
IF(AD779="NS本社",IF(COUNTIF(カレンダマスタ!$T$5:$T$32,G779)=1,"OK","×"),IF(COUNTIF(カレンダマスタ!$R$5:$R$32,G779)=1,"OK","×")))))</f>
        <v/>
      </c>
      <c r="BE779" s="126" t="str">
        <f>IF(AC779="社員","",IF(G779="","",IF(R779&lt;&gt;"","",IF(AF779="CS","OK",IF(VLOOKUP(E779,カレンダマスタ!$A$5:$D$381,4,FALSE)&gt;0,"",IF(OR(G779*24&gt;10.84,H779*24&lt;14.5)=TRUE,"×","OK"))))))</f>
        <v/>
      </c>
      <c r="BF779" s="126" t="str">
        <f t="shared" si="242"/>
        <v/>
      </c>
      <c r="BG779" s="126" t="str">
        <f t="shared" si="239"/>
        <v>OK</v>
      </c>
      <c r="BI779" s="130" t="e">
        <f t="shared" si="250"/>
        <v>#N/A</v>
      </c>
    </row>
    <row r="780" spans="2:61">
      <c r="B780" s="111"/>
      <c r="C780" s="536">
        <v>361092</v>
      </c>
      <c r="D780" s="128" t="s">
        <v>572</v>
      </c>
      <c r="E780" s="583">
        <v>45407</v>
      </c>
      <c r="F780" s="128" t="s">
        <v>205</v>
      </c>
      <c r="G780" s="588">
        <v>0.375</v>
      </c>
      <c r="H780" s="588">
        <v>0.77083333333333337</v>
      </c>
      <c r="I780" s="130" t="s">
        <v>200</v>
      </c>
      <c r="J780" s="139">
        <v>8.5</v>
      </c>
      <c r="K780" s="131"/>
      <c r="L780" s="132"/>
      <c r="M780" s="132"/>
      <c r="N780" s="141"/>
      <c r="O780" s="139">
        <v>8</v>
      </c>
      <c r="P780" s="139">
        <v>0.5</v>
      </c>
      <c r="Q780" s="139"/>
      <c r="R780" s="133"/>
      <c r="S780" s="134" t="s">
        <v>594</v>
      </c>
      <c r="T780" s="434">
        <f t="shared" si="244"/>
        <v>8.5</v>
      </c>
      <c r="U780" s="429"/>
      <c r="V780" s="429" t="str">
        <f t="shared" si="245"/>
        <v/>
      </c>
      <c r="W780" s="298"/>
      <c r="X780" s="129">
        <f t="shared" si="251"/>
        <v>0.33333333333333331</v>
      </c>
      <c r="Y780" s="129">
        <f t="shared" si="246"/>
        <v>2.0833333333333332E-2</v>
      </c>
      <c r="Z780" s="129" t="str">
        <f t="shared" si="247"/>
        <v/>
      </c>
      <c r="AA780" s="133" t="str">
        <f t="shared" ref="AA780:AA843" si="253">IF(R780&lt;&gt;"",IF(AND(AO780=2,R780="休出"),"法休残",R780),"")</f>
        <v/>
      </c>
      <c r="AC780" s="186" t="str">
        <f>AC776</f>
        <v>社員</v>
      </c>
      <c r="AD780" s="187">
        <f>AD776</f>
        <v>0</v>
      </c>
      <c r="AE780" s="187">
        <f>AE776</f>
        <v>0</v>
      </c>
      <c r="AF780" s="187" t="str">
        <f>AF776</f>
        <v>CS</v>
      </c>
      <c r="AG780" s="204" t="e">
        <f t="shared" si="248"/>
        <v>#N/A</v>
      </c>
      <c r="AI780" s="140" t="str">
        <f>IF(月報!G780&lt;&gt;"",月報!G780,"")</f>
        <v/>
      </c>
      <c r="AJ780" s="126">
        <f>IF(月報!W780&lt;&gt;"",月報!W780*24,"")</f>
        <v>8.5</v>
      </c>
      <c r="AK780" s="126" t="str">
        <f>IF(月報!P780&lt;&gt;"",月報!P780,"")</f>
        <v/>
      </c>
      <c r="AL780" s="126" t="str">
        <f>IF(月報!Q780&lt;&gt;"",IF(月報!Q780="平日残","",月報!Q780),"")</f>
        <v/>
      </c>
      <c r="AM780" s="126"/>
      <c r="AN780" s="126" t="e">
        <f t="shared" si="252"/>
        <v>#N/A</v>
      </c>
      <c r="AO780" s="126" t="e">
        <f>IF($E780="","",VLOOKUP($E780,カレンダマスタ!$A$5:$E$381,5,FALSE))</f>
        <v>#N/A</v>
      </c>
      <c r="AQ780" s="196" t="e">
        <f>IF(G780="","",IF(VLOOKUP(E780,カレンダマスタ!$A$5:$D$381,4,FALSE)=0,"",1))</f>
        <v>#N/A</v>
      </c>
      <c r="AR780" s="136" t="str">
        <f>IF($G780="","",IF($AD780="NSTC",INDEX(カレンダマスタ!$I$26:$O$31,MATCH($G780,カレンダマスタ!$H$26:$H$31,1),MATCH($H780,カレンダマスタ!$I$25:$O$25,1)),
IF($AD780="CS本社",INDEX(カレンダマスタ!$I$36:$O$41,MATCH($G780,カレンダマスタ!$H$36:$H$41,1),MATCH($H780,カレンダマスタ!$I$35:$O$35,1)),
IF($AD780="NS本社",INDEX(カレンダマスタ!$I$94:$O$99,MATCH($G780,カレンダマスタ!$H$95:$H$100,1),MATCH($H780,カレンダマスタ!$I$93:$O$93,1)),
IF($AD780="ODC",INDEX(カレンダマスタ!$I$46:$O$51,MATCH($G780,カレンダマスタ!$H$46:$H$51,1),MATCH($H780,カレンダマスタ!$I$45:$O$45,1)),
IF($AD780="NS東京TC",INDEX(カレンダマスタ!$I$56:$O$61,MATCH($G780,カレンダマスタ!$H$56:$H$61,1),MATCH($H780,カレンダマスタ!$I$55:$O$55,1)),""))))))</f>
        <v/>
      </c>
      <c r="AS780" s="126" t="str">
        <f t="shared" si="249"/>
        <v/>
      </c>
      <c r="AU780" s="137" t="e">
        <f>IF(E780="","",VLOOKUP($E780,カレンダマスタ!$A$4:$E$381,4,FALSE))</f>
        <v>#N/A</v>
      </c>
      <c r="AV780" s="137" t="str">
        <f t="shared" ref="AV780:AV843" si="254">IF(AA780="","",IF(OR(AA780="欠勤",AA780="遅刻"),"勤怠修正",""))</f>
        <v/>
      </c>
      <c r="AW780" s="137" t="str">
        <f t="shared" ref="AW780:AW843" si="255">IF(Q780="","",IF(R780="","勤怠未設定",""))</f>
        <v/>
      </c>
      <c r="AX780" s="138" t="e">
        <f t="shared" ref="AX780:AX843" si="256">IF(E780="","",IF(AND(AU780&gt;=1,J780&lt;&gt;"",AA780=""),"勤怠未設定",IF(AA780&lt;&gt;"",AA780,"")))</f>
        <v>#N/A</v>
      </c>
      <c r="AY780" s="138" t="str">
        <f t="shared" ref="AY780:AY843" si="257">IF(AC780="外注","",IF(AK780&amp;AL780&lt;&gt;"",AK780&amp;AL780,""))</f>
        <v/>
      </c>
      <c r="AZ780" s="130" t="e">
        <f>IF(AX780&amp;AW780="勤怠未設定","×",IF(AV780="勤怠修正","×",IF(AC780="外注","",IF(AA780="",IF(AY780&lt;&gt;"","×",""),IF(VLOOKUP(AA780,カレンダマスタ!$H$66:$I$83,2,FALSE)&lt;&gt;AY780,"×","OK")))))</f>
        <v>#N/A</v>
      </c>
      <c r="BC780" s="137" t="e">
        <f>IF(E780="","",VLOOKUP($E780,カレンダマスタ!$A$4:$E$381,4,FALSE))</f>
        <v>#N/A</v>
      </c>
      <c r="BD780" s="126" t="str">
        <f>IF(AC780="社員","",IF(AG780=0,"",IF(AD780="NSTC",IF(COUNTIF(カレンダマスタ!$Q$5:$Q$32,G780)=1,"OK","×"),
IF(AD780="NS本社",IF(COUNTIF(カレンダマスタ!$T$5:$T$32,G780)=1,"OK","×"),IF(COUNTIF(カレンダマスタ!$R$5:$R$32,G780)=1,"OK","×")))))</f>
        <v/>
      </c>
      <c r="BE780" s="126" t="str">
        <f>IF(AC780="社員","",IF(G780="","",IF(R780&lt;&gt;"","",IF(AF780="CS","OK",IF(VLOOKUP(E780,カレンダマスタ!$A$5:$D$381,4,FALSE)&gt;0,"",IF(OR(G780*24&gt;10.84,H780*24&lt;14.5)=TRUE,"×","OK"))))))</f>
        <v/>
      </c>
      <c r="BF780" s="126" t="str">
        <f t="shared" si="242"/>
        <v/>
      </c>
      <c r="BG780" s="126" t="str">
        <f t="shared" si="239"/>
        <v>OK</v>
      </c>
      <c r="BI780" s="130" t="e">
        <f t="shared" si="250"/>
        <v>#N/A</v>
      </c>
    </row>
    <row r="781" spans="2:61">
      <c r="B781" s="111"/>
      <c r="C781" s="536">
        <v>361092</v>
      </c>
      <c r="D781" s="128" t="s">
        <v>572</v>
      </c>
      <c r="E781" s="583">
        <v>45408</v>
      </c>
      <c r="F781" s="128" t="s">
        <v>199</v>
      </c>
      <c r="G781" s="588">
        <v>0.375</v>
      </c>
      <c r="H781" s="588">
        <v>0.75</v>
      </c>
      <c r="I781" s="130" t="s">
        <v>200</v>
      </c>
      <c r="J781" s="139">
        <v>8</v>
      </c>
      <c r="K781" s="131"/>
      <c r="L781" s="132"/>
      <c r="M781" s="132"/>
      <c r="N781" s="141"/>
      <c r="O781" s="139">
        <v>8</v>
      </c>
      <c r="P781" s="139"/>
      <c r="Q781" s="139"/>
      <c r="R781" s="133"/>
      <c r="S781" s="134" t="s">
        <v>594</v>
      </c>
      <c r="T781" s="434">
        <f t="shared" si="244"/>
        <v>8</v>
      </c>
      <c r="U781" s="429"/>
      <c r="V781" s="429" t="str">
        <f t="shared" si="245"/>
        <v/>
      </c>
      <c r="W781" s="298"/>
      <c r="X781" s="129">
        <f t="shared" si="251"/>
        <v>0.33333333333333331</v>
      </c>
      <c r="Y781" s="129" t="str">
        <f t="shared" si="246"/>
        <v/>
      </c>
      <c r="Z781" s="129" t="str">
        <f t="shared" si="247"/>
        <v/>
      </c>
      <c r="AA781" s="133" t="str">
        <f t="shared" si="253"/>
        <v/>
      </c>
      <c r="AC781" s="186" t="str">
        <f>AC776</f>
        <v>社員</v>
      </c>
      <c r="AD781" s="187">
        <f>AD776</f>
        <v>0</v>
      </c>
      <c r="AE781" s="187">
        <f>AE776</f>
        <v>0</v>
      </c>
      <c r="AF781" s="187" t="str">
        <f>AF776</f>
        <v>CS</v>
      </c>
      <c r="AG781" s="204" t="e">
        <f t="shared" si="248"/>
        <v>#N/A</v>
      </c>
      <c r="AI781" s="135" t="str">
        <f>IF(月報!G781&lt;&gt;"",月報!G781,"")</f>
        <v/>
      </c>
      <c r="AJ781" s="126">
        <f>IF(月報!W781&lt;&gt;"",月報!W781*24,"")</f>
        <v>8</v>
      </c>
      <c r="AK781" s="126" t="str">
        <f>IF(月報!P781&lt;&gt;"",月報!P781,"")</f>
        <v/>
      </c>
      <c r="AL781" s="126" t="str">
        <f>IF(月報!Q781&lt;&gt;"",IF(月報!Q781="平日残","",月報!Q781),"")</f>
        <v/>
      </c>
      <c r="AM781" s="126"/>
      <c r="AN781" s="126" t="e">
        <f t="shared" si="252"/>
        <v>#N/A</v>
      </c>
      <c r="AO781" s="126" t="e">
        <f>IF($E781="","",VLOOKUP($E781,カレンダマスタ!$A$5:$E$381,5,FALSE))</f>
        <v>#N/A</v>
      </c>
      <c r="AQ781" s="196" t="e">
        <f>IF(G781="","",IF(VLOOKUP(E781,カレンダマスタ!$A$5:$D$381,4,FALSE)=0,"",1))</f>
        <v>#N/A</v>
      </c>
      <c r="AR781" s="136" t="str">
        <f>IF($G781="","",IF($AD781="NSTC",INDEX(カレンダマスタ!$I$26:$O$31,MATCH($G781,カレンダマスタ!$H$26:$H$31,1),MATCH($H781,カレンダマスタ!$I$25:$O$25,1)),
IF($AD781="CS本社",INDEX(カレンダマスタ!$I$36:$O$41,MATCH($G781,カレンダマスタ!$H$36:$H$41,1),MATCH($H781,カレンダマスタ!$I$35:$O$35,1)),
IF($AD781="NS本社",INDEX(カレンダマスタ!$I$94:$O$99,MATCH($G781,カレンダマスタ!$H$95:$H$100,1),MATCH($H781,カレンダマスタ!$I$93:$O$93,1)),
IF($AD781="ODC",INDEX(カレンダマスタ!$I$46:$O$51,MATCH($G781,カレンダマスタ!$H$46:$H$51,1),MATCH($H781,カレンダマスタ!$I$45:$O$45,1)),
IF($AD781="NS東京TC",INDEX(カレンダマスタ!$I$56:$O$61,MATCH($G781,カレンダマスタ!$H$56:$H$61,1),MATCH($H781,カレンダマスタ!$I$55:$O$55,1)),""))))))</f>
        <v/>
      </c>
      <c r="AS781" s="126" t="str">
        <f t="shared" si="249"/>
        <v/>
      </c>
      <c r="AU781" s="137" t="e">
        <f>IF(E781="","",VLOOKUP($E781,カレンダマスタ!$A$4:$E$381,4,FALSE))</f>
        <v>#N/A</v>
      </c>
      <c r="AV781" s="137" t="str">
        <f t="shared" si="254"/>
        <v/>
      </c>
      <c r="AW781" s="137" t="str">
        <f t="shared" si="255"/>
        <v/>
      </c>
      <c r="AX781" s="138" t="e">
        <f t="shared" si="256"/>
        <v>#N/A</v>
      </c>
      <c r="AY781" s="138" t="str">
        <f t="shared" si="257"/>
        <v/>
      </c>
      <c r="AZ781" s="130" t="e">
        <f>IF(AX781&amp;AW781="勤怠未設定","×",IF(AV781="勤怠修正","×",IF(AC781="外注","",IF(AA781="",IF(AY781&lt;&gt;"","×",""),IF(VLOOKUP(AA781,カレンダマスタ!$H$66:$I$83,2,FALSE)&lt;&gt;AY781,"×","OK")))))</f>
        <v>#N/A</v>
      </c>
      <c r="BC781" s="137" t="e">
        <f>IF(E781="","",VLOOKUP($E781,カレンダマスタ!$A$4:$E$381,4,FALSE))</f>
        <v>#N/A</v>
      </c>
      <c r="BD781" s="126" t="str">
        <f>IF(AC781="社員","",IF(AG781=0,"",IF(AD781="NSTC",IF(COUNTIF(カレンダマスタ!$Q$5:$Q$32,G781)=1,"OK","×"),
IF(AD781="NS本社",IF(COUNTIF(カレンダマスタ!$T$5:$T$32,G781)=1,"OK","×"),IF(COUNTIF(カレンダマスタ!$R$5:$R$32,G781)=1,"OK","×")))))</f>
        <v/>
      </c>
      <c r="BE781" s="126" t="str">
        <f>IF(AC781="社員","",IF(G781="","",IF(R781&lt;&gt;"","",IF(AF781="CS","OK",IF(VLOOKUP(E781,カレンダマスタ!$A$5:$D$381,4,FALSE)&gt;0,"",IF(OR(G781*24&gt;10.84,H781*24&lt;14.5)=TRUE,"×","OK"))))))</f>
        <v/>
      </c>
      <c r="BF781" s="126" t="str">
        <f t="shared" si="242"/>
        <v/>
      </c>
      <c r="BG781" s="126" t="str">
        <f t="shared" si="239"/>
        <v>OK</v>
      </c>
      <c r="BI781" s="130" t="e">
        <f t="shared" si="250"/>
        <v>#N/A</v>
      </c>
    </row>
    <row r="782" spans="2:61">
      <c r="B782" s="111"/>
      <c r="C782" s="537">
        <v>361092</v>
      </c>
      <c r="D782" s="142" t="s">
        <v>572</v>
      </c>
      <c r="E782" s="584">
        <v>45409</v>
      </c>
      <c r="F782" s="142" t="s">
        <v>369</v>
      </c>
      <c r="G782" s="589"/>
      <c r="H782" s="589"/>
      <c r="I782" s="144"/>
      <c r="J782" s="148"/>
      <c r="K782" s="145"/>
      <c r="L782" s="146"/>
      <c r="M782" s="146"/>
      <c r="N782" s="147"/>
      <c r="O782" s="148"/>
      <c r="P782" s="148"/>
      <c r="Q782" s="148"/>
      <c r="R782" s="149"/>
      <c r="S782" s="156"/>
      <c r="T782" s="435" t="str">
        <f t="shared" si="244"/>
        <v/>
      </c>
      <c r="U782" s="430"/>
      <c r="V782" s="430" t="str">
        <f t="shared" si="245"/>
        <v/>
      </c>
      <c r="W782" s="298"/>
      <c r="X782" s="143" t="str">
        <f t="shared" si="251"/>
        <v/>
      </c>
      <c r="Y782" s="143" t="str">
        <f t="shared" si="246"/>
        <v/>
      </c>
      <c r="Z782" s="143" t="str">
        <f t="shared" si="247"/>
        <v/>
      </c>
      <c r="AA782" s="149" t="str">
        <f t="shared" si="253"/>
        <v/>
      </c>
      <c r="AC782" s="188" t="str">
        <f>AC776</f>
        <v>社員</v>
      </c>
      <c r="AD782" s="189">
        <f>AD776</f>
        <v>0</v>
      </c>
      <c r="AE782" s="189">
        <f>AE776</f>
        <v>0</v>
      </c>
      <c r="AF782" s="189" t="str">
        <f>AF776</f>
        <v>CS</v>
      </c>
      <c r="AG782" s="205">
        <f t="shared" si="248"/>
        <v>0</v>
      </c>
      <c r="AI782" s="150" t="str">
        <f>IF(月報!G782&lt;&gt;"",月報!G782,"")</f>
        <v/>
      </c>
      <c r="AJ782" s="151" t="str">
        <f>IF(月報!W782&lt;&gt;"",月報!W782*24,"")</f>
        <v/>
      </c>
      <c r="AK782" s="151" t="str">
        <f>IF(月報!P782&lt;&gt;"",月報!P782,"")</f>
        <v/>
      </c>
      <c r="AL782" s="151" t="str">
        <f>IF(月報!Q782&lt;&gt;"",IF(月報!Q782="平日残","",月報!Q782),"")</f>
        <v/>
      </c>
      <c r="AM782" s="151"/>
      <c r="AN782" s="151" t="e">
        <f t="shared" si="252"/>
        <v>#N/A</v>
      </c>
      <c r="AO782" s="151" t="e">
        <f>IF($E782="","",VLOOKUP($E782,カレンダマスタ!$A$5:$E$381,5,FALSE))</f>
        <v>#N/A</v>
      </c>
      <c r="AQ782" s="197" t="str">
        <f>IF(G782="","",IF(VLOOKUP(E782,カレンダマスタ!$A$5:$D$381,4,FALSE)=0,"",1))</f>
        <v/>
      </c>
      <c r="AR782" s="152" t="str">
        <f>IF($G782="","",IF($AD782="NSTC",INDEX(カレンダマスタ!$I$26:$O$31,MATCH($G782,カレンダマスタ!$H$26:$H$31,1),MATCH($H782,カレンダマスタ!$I$25:$O$25,1)),
IF($AD782="CS本社",INDEX(カレンダマスタ!$I$36:$O$41,MATCH($G782,カレンダマスタ!$H$36:$H$41,1),MATCH($H782,カレンダマスタ!$I$35:$O$35,1)),
IF($AD782="NS本社",INDEX(カレンダマスタ!$I$94:$O$99,MATCH($G782,カレンダマスタ!$H$95:$H$100,1),MATCH($H782,カレンダマスタ!$I$93:$O$93,1)),
IF($AD782="ODC",INDEX(カレンダマスタ!$I$46:$O$51,MATCH($G782,カレンダマスタ!$H$46:$H$51,1),MATCH($H782,カレンダマスタ!$I$45:$O$45,1)),
IF($AD782="NS東京TC",INDEX(カレンダマスタ!$I$56:$O$61,MATCH($G782,カレンダマスタ!$H$56:$H$61,1),MATCH($H782,カレンダマスタ!$I$55:$O$55,1)),""))))))</f>
        <v/>
      </c>
      <c r="AS782" s="151" t="str">
        <f t="shared" si="249"/>
        <v/>
      </c>
      <c r="AU782" s="153" t="e">
        <f>IF(E782="","",VLOOKUP($E782,カレンダマスタ!$A$4:$E$381,4,FALSE))</f>
        <v>#N/A</v>
      </c>
      <c r="AV782" s="153" t="str">
        <f t="shared" si="254"/>
        <v/>
      </c>
      <c r="AW782" s="153" t="str">
        <f t="shared" si="255"/>
        <v/>
      </c>
      <c r="AX782" s="154" t="e">
        <f t="shared" si="256"/>
        <v>#N/A</v>
      </c>
      <c r="AY782" s="154" t="str">
        <f t="shared" si="257"/>
        <v/>
      </c>
      <c r="AZ782" s="144" t="e">
        <f>IF(AX782&amp;AW782="勤怠未設定","×",IF(AV782="勤怠修正","×",IF(AC782="外注","",IF(AA782="",IF(AY782&lt;&gt;"","×",""),IF(VLOOKUP(AA782,カレンダマスタ!$H$66:$I$83,2,FALSE)&lt;&gt;AY782,"×","OK")))))</f>
        <v>#N/A</v>
      </c>
      <c r="BC782" s="153" t="e">
        <f>IF(E782="","",VLOOKUP($E782,カレンダマスタ!$A$4:$E$381,4,FALSE))</f>
        <v>#N/A</v>
      </c>
      <c r="BD782" s="151" t="str">
        <f>IF(AC782="社員","",IF(AG782=0,"",IF(AD782="NSTC",IF(COUNTIF(カレンダマスタ!$Q$5:$Q$32,G782)=1,"OK","×"),
IF(AD782="NS本社",IF(COUNTIF(カレンダマスタ!$T$5:$T$32,G782)=1,"OK","×"),IF(COUNTIF(カレンダマスタ!$R$5:$R$32,G782)=1,"OK","×")))))</f>
        <v/>
      </c>
      <c r="BE782" s="151" t="str">
        <f>IF(AC782="社員","",IF(G782="","",IF(R782&lt;&gt;"","",IF(AF782="CS","OK",IF(VLOOKUP(E782,カレンダマスタ!$A$5:$D$381,4,FALSE)&gt;0,"",IF(OR(G782*24&gt;10.84,H782*24&lt;14.5)=TRUE,"×","OK"))))))</f>
        <v/>
      </c>
      <c r="BF782" s="151" t="str">
        <f t="shared" si="242"/>
        <v/>
      </c>
      <c r="BG782" s="151" t="str">
        <f t="shared" si="239"/>
        <v/>
      </c>
      <c r="BI782" s="144" t="e">
        <f t="shared" si="250"/>
        <v>#N/A</v>
      </c>
    </row>
    <row r="783" spans="2:61">
      <c r="B783" s="111"/>
      <c r="C783" s="535">
        <v>361092</v>
      </c>
      <c r="D783" s="112" t="s">
        <v>572</v>
      </c>
      <c r="E783" s="582">
        <v>45410</v>
      </c>
      <c r="F783" s="112" t="s">
        <v>370</v>
      </c>
      <c r="G783" s="587"/>
      <c r="H783" s="587"/>
      <c r="I783" s="114"/>
      <c r="J783" s="118"/>
      <c r="K783" s="115"/>
      <c r="L783" s="116"/>
      <c r="M783" s="116"/>
      <c r="N783" s="117"/>
      <c r="O783" s="118"/>
      <c r="P783" s="118"/>
      <c r="Q783" s="118"/>
      <c r="R783" s="119"/>
      <c r="S783" s="120"/>
      <c r="T783" s="433" t="str">
        <f t="shared" si="244"/>
        <v/>
      </c>
      <c r="U783" s="431">
        <f>SUM(T783:T789)</f>
        <v>0</v>
      </c>
      <c r="V783" s="431" t="str">
        <f t="shared" si="245"/>
        <v/>
      </c>
      <c r="W783" s="298"/>
      <c r="X783" s="113" t="str">
        <f t="shared" si="251"/>
        <v/>
      </c>
      <c r="Y783" s="113" t="str">
        <f t="shared" si="246"/>
        <v/>
      </c>
      <c r="Z783" s="113" t="str">
        <f t="shared" si="247"/>
        <v/>
      </c>
      <c r="AA783" s="119" t="str">
        <f t="shared" si="253"/>
        <v/>
      </c>
      <c r="AC783" s="190" t="str">
        <f>AC776</f>
        <v>社員</v>
      </c>
      <c r="AD783" s="191">
        <f>AD776</f>
        <v>0</v>
      </c>
      <c r="AE783" s="191">
        <f>AE776</f>
        <v>0</v>
      </c>
      <c r="AF783" s="191" t="str">
        <f>AF776</f>
        <v>CS</v>
      </c>
      <c r="AG783" s="206">
        <f t="shared" si="248"/>
        <v>0</v>
      </c>
      <c r="AI783" s="155" t="str">
        <f>IF(月報!G783&lt;&gt;"",月報!G783,"")</f>
        <v/>
      </c>
      <c r="AJ783" s="122" t="str">
        <f>IF(月報!W783&lt;&gt;"",月報!W783*24,"")</f>
        <v/>
      </c>
      <c r="AK783" s="122" t="str">
        <f>IF(月報!P783&lt;&gt;"",月報!P783,"")</f>
        <v/>
      </c>
      <c r="AL783" s="122" t="str">
        <f>IF(月報!Q783&lt;&gt;"",IF(月報!Q783="平日残","",月報!Q783),"")</f>
        <v/>
      </c>
      <c r="AM783" s="122"/>
      <c r="AN783" s="122" t="e">
        <f t="shared" si="252"/>
        <v>#N/A</v>
      </c>
      <c r="AO783" s="122" t="e">
        <f>IF($E783="","",VLOOKUP($E783,カレンダマスタ!$A$5:$E$381,5,FALSE))</f>
        <v>#N/A</v>
      </c>
      <c r="AQ783" s="195" t="str">
        <f>IF(G783="","",IF(VLOOKUP(E783,カレンダマスタ!$A$5:$D$381,4,FALSE)=0,"",1))</f>
        <v/>
      </c>
      <c r="AR783" s="123" t="str">
        <f>IF($G783="","",IF($AD783="NSTC",INDEX(カレンダマスタ!$I$26:$O$31,MATCH($G783,カレンダマスタ!$H$26:$H$31,1),MATCH($H783,カレンダマスタ!$I$25:$O$25,1)),
IF($AD783="CS本社",INDEX(カレンダマスタ!$I$36:$O$41,MATCH($G783,カレンダマスタ!$H$36:$H$41,1),MATCH($H783,カレンダマスタ!$I$35:$O$35,1)),
IF($AD783="NS本社",INDEX(カレンダマスタ!$I$94:$O$99,MATCH($G783,カレンダマスタ!$H$95:$H$100,1),MATCH($H783,カレンダマスタ!$I$93:$O$93,1)),
IF($AD783="ODC",INDEX(カレンダマスタ!$I$46:$O$51,MATCH($G783,カレンダマスタ!$H$46:$H$51,1),MATCH($H783,カレンダマスタ!$I$45:$O$45,1)),
IF($AD783="NS東京TC",INDEX(カレンダマスタ!$I$56:$O$61,MATCH($G783,カレンダマスタ!$H$56:$H$61,1),MATCH($H783,カレンダマスタ!$I$55:$O$55,1)),""))))))</f>
        <v/>
      </c>
      <c r="AS783" s="122" t="str">
        <f t="shared" si="249"/>
        <v/>
      </c>
      <c r="AU783" s="124" t="e">
        <f>IF(E783="","",VLOOKUP($E783,カレンダマスタ!$A$4:$E$381,4,FALSE))</f>
        <v>#N/A</v>
      </c>
      <c r="AV783" s="124" t="str">
        <f t="shared" si="254"/>
        <v/>
      </c>
      <c r="AW783" s="124" t="str">
        <f t="shared" si="255"/>
        <v/>
      </c>
      <c r="AX783" s="125" t="e">
        <f t="shared" si="256"/>
        <v>#N/A</v>
      </c>
      <c r="AY783" s="125" t="str">
        <f t="shared" si="257"/>
        <v/>
      </c>
      <c r="AZ783" s="114" t="e">
        <f>IF(AX783&amp;AW783="勤怠未設定","×",IF(AV783="勤怠修正","×",IF(AC783="外注","",IF(AA783="",IF(AY783&lt;&gt;"","×",""),IF(VLOOKUP(AA783,カレンダマスタ!$H$66:$I$83,2,FALSE)&lt;&gt;AY783,"×","OK")))))</f>
        <v>#N/A</v>
      </c>
      <c r="BC783" s="124" t="e">
        <f>IF(E783="","",VLOOKUP($E783,カレンダマスタ!$A$4:$E$381,4,FALSE))</f>
        <v>#N/A</v>
      </c>
      <c r="BD783" s="122" t="str">
        <f>IF(AC783="社員","",IF(AG783=0,"",IF(AD783="NSTC",IF(COUNTIF(カレンダマスタ!$Q$5:$Q$32,G783)=1,"OK","×"),
IF(AD783="NS本社",IF(COUNTIF(カレンダマスタ!$T$5:$T$32,G783)=1,"OK","×"),IF(COUNTIF(カレンダマスタ!$R$5:$R$32,G783)=1,"OK","×")))))</f>
        <v/>
      </c>
      <c r="BE783" s="122" t="str">
        <f>IF(AC783="社員","",IF(G783="","",IF(R783&lt;&gt;"","",IF(AF783="CS","OK",IF(VLOOKUP(E783,カレンダマスタ!$A$5:$D$381,4,FALSE)&gt;0,"",IF(OR(G783*24&gt;10.84,H783*24&lt;14.5)=TRUE,"×","OK"))))))</f>
        <v/>
      </c>
      <c r="BF783" s="122" t="str">
        <f t="shared" si="242"/>
        <v/>
      </c>
      <c r="BG783" s="122" t="str">
        <f t="shared" si="239"/>
        <v/>
      </c>
      <c r="BI783" s="114" t="e">
        <f t="shared" si="250"/>
        <v>#N/A</v>
      </c>
    </row>
    <row r="784" spans="2:61">
      <c r="B784" s="111"/>
      <c r="C784" s="536">
        <v>361092</v>
      </c>
      <c r="D784" s="128" t="s">
        <v>572</v>
      </c>
      <c r="E784" s="583">
        <v>45411</v>
      </c>
      <c r="F784" s="128" t="s">
        <v>201</v>
      </c>
      <c r="G784" s="588"/>
      <c r="H784" s="588"/>
      <c r="I784" s="130"/>
      <c r="J784" s="139"/>
      <c r="K784" s="131"/>
      <c r="L784" s="132"/>
      <c r="M784" s="132"/>
      <c r="N784" s="141"/>
      <c r="O784" s="139"/>
      <c r="P784" s="139"/>
      <c r="Q784" s="139"/>
      <c r="R784" s="133"/>
      <c r="S784" s="134"/>
      <c r="T784" s="434" t="str">
        <f t="shared" si="244"/>
        <v/>
      </c>
      <c r="U784" s="429"/>
      <c r="V784" s="429" t="str">
        <f t="shared" si="245"/>
        <v/>
      </c>
      <c r="W784" s="298"/>
      <c r="X784" s="129" t="str">
        <f t="shared" si="251"/>
        <v/>
      </c>
      <c r="Y784" s="129" t="str">
        <f t="shared" si="246"/>
        <v/>
      </c>
      <c r="Z784" s="129" t="str">
        <f t="shared" si="247"/>
        <v/>
      </c>
      <c r="AA784" s="133" t="str">
        <f t="shared" si="253"/>
        <v/>
      </c>
      <c r="AC784" s="186" t="str">
        <f>AC776</f>
        <v>社員</v>
      </c>
      <c r="AD784" s="187">
        <f>AD776</f>
        <v>0</v>
      </c>
      <c r="AE784" s="187">
        <f>AE776</f>
        <v>0</v>
      </c>
      <c r="AF784" s="187" t="str">
        <f>AF776</f>
        <v>CS</v>
      </c>
      <c r="AG784" s="204">
        <f t="shared" si="248"/>
        <v>0</v>
      </c>
      <c r="AI784" s="135" t="str">
        <f>IF(月報!G784&lt;&gt;"",月報!G784,"")</f>
        <v/>
      </c>
      <c r="AJ784" s="126" t="str">
        <f>IF(月報!W784&lt;&gt;"",月報!W784*24,"")</f>
        <v/>
      </c>
      <c r="AK784" s="126" t="str">
        <f>IF(月報!P784&lt;&gt;"",月報!P784,"")</f>
        <v/>
      </c>
      <c r="AL784" s="126" t="str">
        <f>IF(月報!Q784&lt;&gt;"",IF(月報!Q784="平日残","",月報!Q784),"")</f>
        <v/>
      </c>
      <c r="AM784" s="126"/>
      <c r="AN784" s="126" t="e">
        <f t="shared" si="252"/>
        <v>#N/A</v>
      </c>
      <c r="AO784" s="126" t="e">
        <f>IF($E784="","",VLOOKUP($E784,カレンダマスタ!$A$5:$E$381,5,FALSE))</f>
        <v>#N/A</v>
      </c>
      <c r="AQ784" s="196" t="str">
        <f>IF(G784="","",IF(VLOOKUP(E784,カレンダマスタ!$A$5:$D$381,4,FALSE)=0,"",1))</f>
        <v/>
      </c>
      <c r="AR784" s="136" t="str">
        <f>IF($G784="","",IF($AD784="NSTC",INDEX(カレンダマスタ!$I$26:$O$31,MATCH($G784,カレンダマスタ!$H$26:$H$31,1),MATCH($H784,カレンダマスタ!$I$25:$O$25,1)),
IF($AD784="CS本社",INDEX(カレンダマスタ!$I$36:$O$41,MATCH($G784,カレンダマスタ!$H$36:$H$41,1),MATCH($H784,カレンダマスタ!$I$35:$O$35,1)),
IF($AD784="NS本社",INDEX(カレンダマスタ!$I$94:$O$99,MATCH($G784,カレンダマスタ!$H$95:$H$100,1),MATCH($H784,カレンダマスタ!$I$93:$O$93,1)),
IF($AD784="ODC",INDEX(カレンダマスタ!$I$46:$O$51,MATCH($G784,カレンダマスタ!$H$46:$H$51,1),MATCH($H784,カレンダマスタ!$I$45:$O$45,1)),
IF($AD784="NS東京TC",INDEX(カレンダマスタ!$I$56:$O$61,MATCH($G784,カレンダマスタ!$H$56:$H$61,1),MATCH($H784,カレンダマスタ!$I$55:$O$55,1)),""))))))</f>
        <v/>
      </c>
      <c r="AS784" s="126" t="str">
        <f t="shared" si="249"/>
        <v/>
      </c>
      <c r="AU784" s="137" t="e">
        <f>IF(E784="","",VLOOKUP($E784,カレンダマスタ!$A$4:$E$381,4,FALSE))</f>
        <v>#N/A</v>
      </c>
      <c r="AV784" s="137" t="str">
        <f t="shared" si="254"/>
        <v/>
      </c>
      <c r="AW784" s="137" t="str">
        <f t="shared" si="255"/>
        <v/>
      </c>
      <c r="AX784" s="138" t="e">
        <f t="shared" si="256"/>
        <v>#N/A</v>
      </c>
      <c r="AY784" s="138" t="str">
        <f t="shared" si="257"/>
        <v/>
      </c>
      <c r="AZ784" s="130" t="e">
        <f>IF(AX784&amp;AW784="勤怠未設定","×",IF(AV784="勤怠修正","×",IF(AC784="外注","",IF(AA784="",IF(AY784&lt;&gt;"","×",""),IF(VLOOKUP(AA784,カレンダマスタ!$H$66:$I$83,2,FALSE)&lt;&gt;AY784,"×","OK")))))</f>
        <v>#N/A</v>
      </c>
      <c r="BC784" s="137" t="e">
        <f>IF(E784="","",VLOOKUP($E784,カレンダマスタ!$A$4:$E$381,4,FALSE))</f>
        <v>#N/A</v>
      </c>
      <c r="BD784" s="126" t="str">
        <f>IF(AC784="社員","",IF(AG784=0,"",IF(AD784="NSTC",IF(COUNTIF(カレンダマスタ!$Q$5:$Q$32,G784)=1,"OK","×"),
IF(AD784="NS本社",IF(COUNTIF(カレンダマスタ!$T$5:$T$32,G784)=1,"OK","×"),IF(COUNTIF(カレンダマスタ!$R$5:$R$32,G784)=1,"OK","×")))))</f>
        <v/>
      </c>
      <c r="BE784" s="126" t="str">
        <f>IF(AC784="社員","",IF(G784="","",IF(R784&lt;&gt;"","",IF(AF784="CS","OK",IF(VLOOKUP(E784,カレンダマスタ!$A$5:$D$381,4,FALSE)&gt;0,"",IF(OR(G784*24&gt;10.84,H784*24&lt;14.5)=TRUE,"×","OK"))))))</f>
        <v/>
      </c>
      <c r="BF784" s="126" t="str">
        <f t="shared" si="242"/>
        <v/>
      </c>
      <c r="BG784" s="126" t="str">
        <f t="shared" si="239"/>
        <v/>
      </c>
      <c r="BI784" s="130" t="e">
        <f t="shared" si="250"/>
        <v>#N/A</v>
      </c>
    </row>
    <row r="785" spans="2:61">
      <c r="B785" s="111"/>
      <c r="C785" s="536">
        <v>361092</v>
      </c>
      <c r="D785" s="128" t="s">
        <v>572</v>
      </c>
      <c r="E785" s="583">
        <v>45412</v>
      </c>
      <c r="F785" s="128" t="s">
        <v>203</v>
      </c>
      <c r="G785" s="588"/>
      <c r="H785" s="588"/>
      <c r="I785" s="130"/>
      <c r="J785" s="139"/>
      <c r="K785" s="131"/>
      <c r="L785" s="132"/>
      <c r="M785" s="132"/>
      <c r="N785" s="141"/>
      <c r="O785" s="139"/>
      <c r="P785" s="139"/>
      <c r="Q785" s="139"/>
      <c r="R785" s="133"/>
      <c r="S785" s="134"/>
      <c r="T785" s="434" t="str">
        <f t="shared" si="244"/>
        <v/>
      </c>
      <c r="U785" s="429"/>
      <c r="V785" s="429" t="str">
        <f t="shared" si="245"/>
        <v/>
      </c>
      <c r="W785" s="298"/>
      <c r="X785" s="129" t="str">
        <f t="shared" si="251"/>
        <v/>
      </c>
      <c r="Y785" s="129" t="str">
        <f t="shared" si="246"/>
        <v/>
      </c>
      <c r="Z785" s="129" t="str">
        <f t="shared" si="247"/>
        <v/>
      </c>
      <c r="AA785" s="133" t="str">
        <f t="shared" si="253"/>
        <v/>
      </c>
      <c r="AC785" s="186" t="str">
        <f>AC776</f>
        <v>社員</v>
      </c>
      <c r="AD785" s="187">
        <f>AD776</f>
        <v>0</v>
      </c>
      <c r="AE785" s="187">
        <f>AE776</f>
        <v>0</v>
      </c>
      <c r="AF785" s="187" t="str">
        <f>AF776</f>
        <v>CS</v>
      </c>
      <c r="AG785" s="204">
        <f t="shared" si="248"/>
        <v>0</v>
      </c>
      <c r="AI785" s="135" t="str">
        <f>IF(月報!G785&lt;&gt;"",月報!G785,"")</f>
        <v/>
      </c>
      <c r="AJ785" s="126" t="str">
        <f>IF(月報!W785&lt;&gt;"",月報!W785*24,"")</f>
        <v/>
      </c>
      <c r="AK785" s="126" t="str">
        <f>IF(月報!P785&lt;&gt;"",月報!P785,"")</f>
        <v/>
      </c>
      <c r="AL785" s="126" t="str">
        <f>IF(月報!Q785&lt;&gt;"",IF(月報!Q785="平日残","",月報!Q785),"")</f>
        <v/>
      </c>
      <c r="AM785" s="126"/>
      <c r="AN785" s="126" t="e">
        <f t="shared" si="252"/>
        <v>#N/A</v>
      </c>
      <c r="AO785" s="126" t="e">
        <f>IF($E785="","",VLOOKUP($E785,カレンダマスタ!$A$5:$E$381,5,FALSE))</f>
        <v>#N/A</v>
      </c>
      <c r="AQ785" s="196" t="str">
        <f>IF(G785="","",IF(VLOOKUP(E785,カレンダマスタ!$A$5:$D$381,4,FALSE)=0,"",1))</f>
        <v/>
      </c>
      <c r="AR785" s="136" t="str">
        <f>IF($G785="","",IF($AD785="NSTC",INDEX(カレンダマスタ!$I$26:$O$31,MATCH($G785,カレンダマスタ!$H$26:$H$31,1),MATCH($H785,カレンダマスタ!$I$25:$O$25,1)),
IF($AD785="CS本社",INDEX(カレンダマスタ!$I$36:$O$41,MATCH($G785,カレンダマスタ!$H$36:$H$41,1),MATCH($H785,カレンダマスタ!$I$35:$O$35,1)),
IF($AD785="NS本社",INDEX(カレンダマスタ!$I$94:$O$99,MATCH($G785,カレンダマスタ!$H$95:$H$100,1),MATCH($H785,カレンダマスタ!$I$93:$O$93,1)),
IF($AD785="ODC",INDEX(カレンダマスタ!$I$46:$O$51,MATCH($G785,カレンダマスタ!$H$46:$H$51,1),MATCH($H785,カレンダマスタ!$I$45:$O$45,1)),
IF($AD785="NS東京TC",INDEX(カレンダマスタ!$I$56:$O$61,MATCH($G785,カレンダマスタ!$H$56:$H$61,1),MATCH($H785,カレンダマスタ!$I$55:$O$55,1)),""))))))</f>
        <v/>
      </c>
      <c r="AS785" s="126" t="str">
        <f t="shared" si="249"/>
        <v/>
      </c>
      <c r="AU785" s="137" t="e">
        <f>IF(E785="","",VLOOKUP($E785,カレンダマスタ!$A$4:$E$381,4,FALSE))</f>
        <v>#N/A</v>
      </c>
      <c r="AV785" s="137" t="str">
        <f t="shared" si="254"/>
        <v/>
      </c>
      <c r="AW785" s="137" t="str">
        <f t="shared" si="255"/>
        <v/>
      </c>
      <c r="AX785" s="138" t="e">
        <f t="shared" si="256"/>
        <v>#N/A</v>
      </c>
      <c r="AY785" s="138" t="str">
        <f t="shared" si="257"/>
        <v/>
      </c>
      <c r="AZ785" s="130" t="e">
        <f>IF(AX785&amp;AW785="勤怠未設定","×",IF(AV785="勤怠修正","×",IF(AC785="外注","",IF(AA785="",IF(AY785&lt;&gt;"","×",""),IF(VLOOKUP(AA785,カレンダマスタ!$H$66:$I$83,2,FALSE)&lt;&gt;AY785,"×","OK")))))</f>
        <v>#N/A</v>
      </c>
      <c r="BC785" s="137" t="e">
        <f>IF(E785="","",VLOOKUP($E785,カレンダマスタ!$A$4:$E$381,4,FALSE))</f>
        <v>#N/A</v>
      </c>
      <c r="BD785" s="126" t="str">
        <f>IF(AC785="社員","",IF(AG785=0,"",IF(AD785="NSTC",IF(COUNTIF(カレンダマスタ!$Q$5:$Q$32,G785)=1,"OK","×"),
IF(AD785="NS本社",IF(COUNTIF(カレンダマスタ!$T$5:$T$32,G785)=1,"OK","×"),IF(COUNTIF(カレンダマスタ!$R$5:$R$32,G785)=1,"OK","×")))))</f>
        <v/>
      </c>
      <c r="BE785" s="126" t="str">
        <f>IF(AC785="社員","",IF(G785="","",IF(R785&lt;&gt;"","",IF(AF785="CS","OK",IF(VLOOKUP(E785,カレンダマスタ!$A$5:$D$381,4,FALSE)&gt;0,"",IF(OR(G785*24&gt;10.84,H785*24&lt;14.5)=TRUE,"×","OK"))))))</f>
        <v/>
      </c>
      <c r="BF785" s="126" t="str">
        <f t="shared" si="242"/>
        <v/>
      </c>
      <c r="BG785" s="126" t="str">
        <f t="shared" si="239"/>
        <v/>
      </c>
      <c r="BI785" s="130" t="e">
        <f t="shared" si="250"/>
        <v>#N/A</v>
      </c>
    </row>
    <row r="786" spans="2:61">
      <c r="B786" s="111"/>
      <c r="C786" s="536">
        <v>361092</v>
      </c>
      <c r="D786" s="128" t="s">
        <v>572</v>
      </c>
      <c r="E786" s="583">
        <v>45413</v>
      </c>
      <c r="F786" s="128" t="s">
        <v>204</v>
      </c>
      <c r="G786" s="588"/>
      <c r="H786" s="588"/>
      <c r="I786" s="130"/>
      <c r="J786" s="139"/>
      <c r="K786" s="131"/>
      <c r="L786" s="132"/>
      <c r="M786" s="132"/>
      <c r="N786" s="141"/>
      <c r="O786" s="139"/>
      <c r="P786" s="139"/>
      <c r="Q786" s="139"/>
      <c r="R786" s="133"/>
      <c r="S786" s="134"/>
      <c r="T786" s="434" t="str">
        <f t="shared" si="244"/>
        <v/>
      </c>
      <c r="U786" s="429"/>
      <c r="V786" s="429" t="str">
        <f t="shared" si="245"/>
        <v/>
      </c>
      <c r="W786" s="298"/>
      <c r="X786" s="129" t="str">
        <f t="shared" si="251"/>
        <v/>
      </c>
      <c r="Y786" s="129" t="str">
        <f t="shared" si="246"/>
        <v/>
      </c>
      <c r="Z786" s="129" t="str">
        <f t="shared" si="247"/>
        <v/>
      </c>
      <c r="AA786" s="133" t="str">
        <f t="shared" si="253"/>
        <v/>
      </c>
      <c r="AC786" s="186" t="str">
        <f>AC776</f>
        <v>社員</v>
      </c>
      <c r="AD786" s="187">
        <f>AD776</f>
        <v>0</v>
      </c>
      <c r="AE786" s="187">
        <f>AE776</f>
        <v>0</v>
      </c>
      <c r="AF786" s="187" t="str">
        <f>AF776</f>
        <v>CS</v>
      </c>
      <c r="AG786" s="204">
        <f t="shared" si="248"/>
        <v>0</v>
      </c>
      <c r="AI786" s="140" t="str">
        <f>IF(月報!G786&lt;&gt;"",月報!G786,"")</f>
        <v/>
      </c>
      <c r="AJ786" s="126" t="str">
        <f>IF(月報!W786&lt;&gt;"",月報!W786*24,"")</f>
        <v/>
      </c>
      <c r="AK786" s="126" t="str">
        <f>IF(月報!P786&lt;&gt;"",月報!P786,"")</f>
        <v/>
      </c>
      <c r="AL786" s="126" t="str">
        <f>IF(月報!Q786&lt;&gt;"",IF(月報!Q786="平日残","",月報!Q786),"")</f>
        <v/>
      </c>
      <c r="AM786" s="126"/>
      <c r="AN786" s="126" t="e">
        <f t="shared" si="252"/>
        <v>#N/A</v>
      </c>
      <c r="AO786" s="126" t="e">
        <f>IF($E786="","",VLOOKUP($E786,カレンダマスタ!$A$5:$E$381,5,FALSE))</f>
        <v>#N/A</v>
      </c>
      <c r="AQ786" s="196" t="str">
        <f>IF(G786="","",IF(VLOOKUP(E786,カレンダマスタ!$A$5:$D$381,4,FALSE)=0,"",1))</f>
        <v/>
      </c>
      <c r="AR786" s="136" t="str">
        <f>IF($G786="","",IF($AD786="NSTC",INDEX(カレンダマスタ!$I$26:$O$31,MATCH($G786,カレンダマスタ!$H$26:$H$31,1),MATCH($H786,カレンダマスタ!$I$25:$O$25,1)),
IF($AD786="CS本社",INDEX(カレンダマスタ!$I$36:$O$41,MATCH($G786,カレンダマスタ!$H$36:$H$41,1),MATCH($H786,カレンダマスタ!$I$35:$O$35,1)),
IF($AD786="NS本社",INDEX(カレンダマスタ!$I$94:$O$99,MATCH($G786,カレンダマスタ!$H$95:$H$100,1),MATCH($H786,カレンダマスタ!$I$93:$O$93,1)),
IF($AD786="ODC",INDEX(カレンダマスタ!$I$46:$O$51,MATCH($G786,カレンダマスタ!$H$46:$H$51,1),MATCH($H786,カレンダマスタ!$I$45:$O$45,1)),
IF($AD786="NS東京TC",INDEX(カレンダマスタ!$I$56:$O$61,MATCH($G786,カレンダマスタ!$H$56:$H$61,1),MATCH($H786,カレンダマスタ!$I$55:$O$55,1)),""))))))</f>
        <v/>
      </c>
      <c r="AS786" s="126" t="str">
        <f t="shared" si="249"/>
        <v/>
      </c>
      <c r="AU786" s="137" t="e">
        <f>IF(E786="","",VLOOKUP($E786,カレンダマスタ!$A$4:$E$381,4,FALSE))</f>
        <v>#N/A</v>
      </c>
      <c r="AV786" s="137" t="str">
        <f t="shared" si="254"/>
        <v/>
      </c>
      <c r="AW786" s="137" t="str">
        <f t="shared" si="255"/>
        <v/>
      </c>
      <c r="AX786" s="138" t="e">
        <f t="shared" si="256"/>
        <v>#N/A</v>
      </c>
      <c r="AY786" s="138" t="str">
        <f t="shared" si="257"/>
        <v/>
      </c>
      <c r="AZ786" s="130" t="e">
        <f>IF(AX786&amp;AW786="勤怠未設定","×",IF(AV786="勤怠修正","×",IF(AC786="外注","",IF(AA786="",IF(AY786&lt;&gt;"","×",""),IF(VLOOKUP(AA786,カレンダマスタ!$H$66:$I$83,2,FALSE)&lt;&gt;AY786,"×","OK")))))</f>
        <v>#N/A</v>
      </c>
      <c r="BC786" s="137" t="e">
        <f>IF(E786="","",VLOOKUP($E786,カレンダマスタ!$A$4:$E$381,4,FALSE))</f>
        <v>#N/A</v>
      </c>
      <c r="BD786" s="126" t="str">
        <f>IF(AC786="社員","",IF(AG786=0,"",IF(AD786="NSTC",IF(COUNTIF(カレンダマスタ!$Q$5:$Q$32,G786)=1,"OK","×"),
IF(AD786="NS本社",IF(COUNTIF(カレンダマスタ!$T$5:$T$32,G786)=1,"OK","×"),IF(COUNTIF(カレンダマスタ!$R$5:$R$32,G786)=1,"OK","×")))))</f>
        <v/>
      </c>
      <c r="BE786" s="126" t="str">
        <f>IF(AC786="社員","",IF(G786="","",IF(R786&lt;&gt;"","",IF(AF786="CS","OK",IF(VLOOKUP(E786,カレンダマスタ!$A$5:$D$381,4,FALSE)&gt;0,"",IF(OR(G786*24&gt;10.84,H786*24&lt;14.5)=TRUE,"×","OK"))))))</f>
        <v/>
      </c>
      <c r="BF786" s="126" t="str">
        <f t="shared" si="242"/>
        <v/>
      </c>
      <c r="BG786" s="126" t="str">
        <f t="shared" si="239"/>
        <v/>
      </c>
      <c r="BI786" s="130" t="e">
        <f t="shared" si="250"/>
        <v>#N/A</v>
      </c>
    </row>
    <row r="787" spans="2:61">
      <c r="B787" s="111"/>
      <c r="C787" s="536">
        <v>361092</v>
      </c>
      <c r="D787" s="128" t="s">
        <v>572</v>
      </c>
      <c r="E787" s="583">
        <v>45414</v>
      </c>
      <c r="F787" s="128" t="s">
        <v>205</v>
      </c>
      <c r="G787" s="588"/>
      <c r="H787" s="588"/>
      <c r="I787" s="130"/>
      <c r="J787" s="139"/>
      <c r="K787" s="131"/>
      <c r="L787" s="132"/>
      <c r="M787" s="132"/>
      <c r="N787" s="141"/>
      <c r="O787" s="139"/>
      <c r="P787" s="139"/>
      <c r="Q787" s="139"/>
      <c r="R787" s="133"/>
      <c r="S787" s="134"/>
      <c r="T787" s="434" t="str">
        <f t="shared" si="244"/>
        <v/>
      </c>
      <c r="U787" s="429"/>
      <c r="V787" s="429" t="str">
        <f t="shared" si="245"/>
        <v/>
      </c>
      <c r="W787" s="298"/>
      <c r="X787" s="129" t="str">
        <f t="shared" si="251"/>
        <v/>
      </c>
      <c r="Y787" s="129" t="str">
        <f t="shared" si="246"/>
        <v/>
      </c>
      <c r="Z787" s="129" t="str">
        <f t="shared" si="247"/>
        <v/>
      </c>
      <c r="AA787" s="133" t="str">
        <f t="shared" si="253"/>
        <v/>
      </c>
      <c r="AC787" s="186" t="str">
        <f>AC776</f>
        <v>社員</v>
      </c>
      <c r="AD787" s="187">
        <f>AD776</f>
        <v>0</v>
      </c>
      <c r="AE787" s="187">
        <f>AE776</f>
        <v>0</v>
      </c>
      <c r="AF787" s="187" t="str">
        <f>AF776</f>
        <v>CS</v>
      </c>
      <c r="AG787" s="204">
        <f t="shared" si="248"/>
        <v>0</v>
      </c>
      <c r="AI787" s="140" t="str">
        <f>IF(月報!G787&lt;&gt;"",月報!G787,"")</f>
        <v/>
      </c>
      <c r="AJ787" s="126" t="str">
        <f>IF(月報!W787&lt;&gt;"",月報!W787*24,"")</f>
        <v/>
      </c>
      <c r="AK787" s="126" t="str">
        <f>IF(月報!P787&lt;&gt;"",月報!P787,"")</f>
        <v/>
      </c>
      <c r="AL787" s="126" t="str">
        <f>IF(月報!Q787&lt;&gt;"",IF(月報!Q787="平日残","",月報!Q787),"")</f>
        <v/>
      </c>
      <c r="AM787" s="126"/>
      <c r="AN787" s="126" t="e">
        <f t="shared" si="252"/>
        <v>#N/A</v>
      </c>
      <c r="AO787" s="126" t="e">
        <f>IF($E787="","",VLOOKUP($E787,カレンダマスタ!$A$5:$E$381,5,FALSE))</f>
        <v>#N/A</v>
      </c>
      <c r="AQ787" s="196" t="str">
        <f>IF(G787="","",IF(VLOOKUP(E787,カレンダマスタ!$A$5:$D$381,4,FALSE)=0,"",1))</f>
        <v/>
      </c>
      <c r="AR787" s="136" t="str">
        <f>IF($G787="","",IF($AD787="NSTC",INDEX(カレンダマスタ!$I$26:$O$31,MATCH($G787,カレンダマスタ!$H$26:$H$31,1),MATCH($H787,カレンダマスタ!$I$25:$O$25,1)),
IF($AD787="CS本社",INDEX(カレンダマスタ!$I$36:$O$41,MATCH($G787,カレンダマスタ!$H$36:$H$41,1),MATCH($H787,カレンダマスタ!$I$35:$O$35,1)),
IF($AD787="NS本社",INDEX(カレンダマスタ!$I$94:$O$99,MATCH($G787,カレンダマスタ!$H$95:$H$100,1),MATCH($H787,カレンダマスタ!$I$93:$O$93,1)),
IF($AD787="ODC",INDEX(カレンダマスタ!$I$46:$O$51,MATCH($G787,カレンダマスタ!$H$46:$H$51,1),MATCH($H787,カレンダマスタ!$I$45:$O$45,1)),
IF($AD787="NS東京TC",INDEX(カレンダマスタ!$I$56:$O$61,MATCH($G787,カレンダマスタ!$H$56:$H$61,1),MATCH($H787,カレンダマスタ!$I$55:$O$55,1)),""))))))</f>
        <v/>
      </c>
      <c r="AS787" s="126" t="str">
        <f t="shared" si="249"/>
        <v/>
      </c>
      <c r="AU787" s="137" t="e">
        <f>IF(E787="","",VLOOKUP($E787,カレンダマスタ!$A$4:$E$381,4,FALSE))</f>
        <v>#N/A</v>
      </c>
      <c r="AV787" s="137" t="str">
        <f t="shared" si="254"/>
        <v/>
      </c>
      <c r="AW787" s="137" t="str">
        <f t="shared" si="255"/>
        <v/>
      </c>
      <c r="AX787" s="138" t="e">
        <f t="shared" si="256"/>
        <v>#N/A</v>
      </c>
      <c r="AY787" s="138" t="str">
        <f t="shared" si="257"/>
        <v/>
      </c>
      <c r="AZ787" s="130" t="e">
        <f>IF(AX787&amp;AW787="勤怠未設定","×",IF(AV787="勤怠修正","×",IF(AC787="外注","",IF(AA787="",IF(AY787&lt;&gt;"","×",""),IF(VLOOKUP(AA787,カレンダマスタ!$H$66:$I$83,2,FALSE)&lt;&gt;AY787,"×","OK")))))</f>
        <v>#N/A</v>
      </c>
      <c r="BC787" s="137" t="e">
        <f>IF(E787="","",VLOOKUP($E787,カレンダマスタ!$A$4:$E$381,4,FALSE))</f>
        <v>#N/A</v>
      </c>
      <c r="BD787" s="126" t="str">
        <f>IF(AC787="社員","",IF(AG787=0,"",IF(AD787="NSTC",IF(COUNTIF(カレンダマスタ!$Q$5:$Q$32,G787)=1,"OK","×"),
IF(AD787="NS本社",IF(COUNTIF(カレンダマスタ!$T$5:$T$32,G787)=1,"OK","×"),IF(COUNTIF(カレンダマスタ!$R$5:$R$32,G787)=1,"OK","×")))))</f>
        <v/>
      </c>
      <c r="BE787" s="126" t="str">
        <f>IF(AC787="社員","",IF(G787="","",IF(R787&lt;&gt;"","",IF(AF787="CS","OK",IF(VLOOKUP(E787,カレンダマスタ!$A$5:$D$381,4,FALSE)&gt;0,"",IF(OR(G787*24&gt;10.84,H787*24&lt;14.5)=TRUE,"×","OK"))))))</f>
        <v/>
      </c>
      <c r="BF787" s="126" t="str">
        <f t="shared" si="242"/>
        <v/>
      </c>
      <c r="BG787" s="126" t="str">
        <f t="shared" si="239"/>
        <v/>
      </c>
      <c r="BI787" s="130" t="e">
        <f t="shared" si="250"/>
        <v>#N/A</v>
      </c>
    </row>
    <row r="788" spans="2:61">
      <c r="B788" s="111"/>
      <c r="C788" s="536">
        <v>361092</v>
      </c>
      <c r="D788" s="128" t="s">
        <v>572</v>
      </c>
      <c r="E788" s="583">
        <v>45415</v>
      </c>
      <c r="F788" s="128" t="s">
        <v>199</v>
      </c>
      <c r="G788" s="588"/>
      <c r="H788" s="588"/>
      <c r="I788" s="130"/>
      <c r="J788" s="139"/>
      <c r="K788" s="131"/>
      <c r="L788" s="132"/>
      <c r="M788" s="132"/>
      <c r="N788" s="141"/>
      <c r="O788" s="139"/>
      <c r="P788" s="139"/>
      <c r="Q788" s="139"/>
      <c r="R788" s="133"/>
      <c r="S788" s="134"/>
      <c r="T788" s="434" t="str">
        <f t="shared" si="244"/>
        <v/>
      </c>
      <c r="U788" s="429"/>
      <c r="V788" s="429" t="str">
        <f t="shared" si="245"/>
        <v/>
      </c>
      <c r="W788" s="298"/>
      <c r="X788" s="129" t="str">
        <f t="shared" si="251"/>
        <v/>
      </c>
      <c r="Y788" s="129" t="str">
        <f t="shared" si="246"/>
        <v/>
      </c>
      <c r="Z788" s="129" t="str">
        <f t="shared" si="247"/>
        <v/>
      </c>
      <c r="AA788" s="133" t="str">
        <f t="shared" si="253"/>
        <v/>
      </c>
      <c r="AC788" s="186" t="str">
        <f>AC776</f>
        <v>社員</v>
      </c>
      <c r="AD788" s="187">
        <f>AD776</f>
        <v>0</v>
      </c>
      <c r="AE788" s="187">
        <f>AE776</f>
        <v>0</v>
      </c>
      <c r="AF788" s="187" t="str">
        <f>AF776</f>
        <v>CS</v>
      </c>
      <c r="AG788" s="204">
        <f t="shared" si="248"/>
        <v>0</v>
      </c>
      <c r="AI788" s="140" t="str">
        <f>IF(月報!G788&lt;&gt;"",月報!G788,"")</f>
        <v/>
      </c>
      <c r="AJ788" s="126" t="str">
        <f>IF(月報!W788&lt;&gt;"",月報!W788*24,"")</f>
        <v/>
      </c>
      <c r="AK788" s="126" t="str">
        <f>IF(月報!P788&lt;&gt;"",月報!P788,"")</f>
        <v/>
      </c>
      <c r="AL788" s="126" t="str">
        <f>IF(月報!Q788&lt;&gt;"",IF(月報!Q788="平日残","",月報!Q788),"")</f>
        <v/>
      </c>
      <c r="AM788" s="126"/>
      <c r="AN788" s="126" t="e">
        <f t="shared" si="252"/>
        <v>#N/A</v>
      </c>
      <c r="AO788" s="126" t="e">
        <f>IF($E788="","",VLOOKUP($E788,カレンダマスタ!$A$5:$E$381,5,FALSE))</f>
        <v>#N/A</v>
      </c>
      <c r="AQ788" s="196" t="str">
        <f>IF(G788="","",IF(VLOOKUP(E788,カレンダマスタ!$A$5:$D$381,4,FALSE)=0,"",1))</f>
        <v/>
      </c>
      <c r="AR788" s="136" t="str">
        <f>IF($G788="","",IF($AD788="NSTC",INDEX(カレンダマスタ!$I$26:$O$31,MATCH($G788,カレンダマスタ!$H$26:$H$31,1),MATCH($H788,カレンダマスタ!$I$25:$O$25,1)),
IF($AD788="CS本社",INDEX(カレンダマスタ!$I$36:$O$41,MATCH($G788,カレンダマスタ!$H$36:$H$41,1),MATCH($H788,カレンダマスタ!$I$35:$O$35,1)),
IF($AD788="NS本社",INDEX(カレンダマスタ!$I$94:$O$99,MATCH($G788,カレンダマスタ!$H$95:$H$100,1),MATCH($H788,カレンダマスタ!$I$93:$O$93,1)),
IF($AD788="ODC",INDEX(カレンダマスタ!$I$46:$O$51,MATCH($G788,カレンダマスタ!$H$46:$H$51,1),MATCH($H788,カレンダマスタ!$I$45:$O$45,1)),
IF($AD788="NS東京TC",INDEX(カレンダマスタ!$I$56:$O$61,MATCH($G788,カレンダマスタ!$H$56:$H$61,1),MATCH($H788,カレンダマスタ!$I$55:$O$55,1)),""))))))</f>
        <v/>
      </c>
      <c r="AS788" s="126" t="str">
        <f t="shared" si="249"/>
        <v/>
      </c>
      <c r="AU788" s="137" t="e">
        <f>IF(E788="","",VLOOKUP($E788,カレンダマスタ!$A$4:$E$381,4,FALSE))</f>
        <v>#N/A</v>
      </c>
      <c r="AV788" s="137" t="str">
        <f t="shared" si="254"/>
        <v/>
      </c>
      <c r="AW788" s="137" t="str">
        <f t="shared" si="255"/>
        <v/>
      </c>
      <c r="AX788" s="138" t="e">
        <f t="shared" si="256"/>
        <v>#N/A</v>
      </c>
      <c r="AY788" s="138" t="str">
        <f t="shared" si="257"/>
        <v/>
      </c>
      <c r="AZ788" s="130" t="e">
        <f>IF(AX788&amp;AW788="勤怠未設定","×",IF(AV788="勤怠修正","×",IF(AC788="外注","",IF(AA788="",IF(AY788&lt;&gt;"","×",""),IF(VLOOKUP(AA788,カレンダマスタ!$H$66:$I$83,2,FALSE)&lt;&gt;AY788,"×","OK")))))</f>
        <v>#N/A</v>
      </c>
      <c r="BC788" s="137" t="e">
        <f>IF(E788="","",VLOOKUP($E788,カレンダマスタ!$A$4:$E$381,4,FALSE))</f>
        <v>#N/A</v>
      </c>
      <c r="BD788" s="126" t="str">
        <f>IF(AC788="社員","",IF(AG788=0,"",IF(AD788="NSTC",IF(COUNTIF(カレンダマスタ!$Q$5:$Q$32,G788)=1,"OK","×"),
IF(AD788="NS本社",IF(COUNTIF(カレンダマスタ!$T$5:$T$32,G788)=1,"OK","×"),IF(COUNTIF(カレンダマスタ!$R$5:$R$32,G788)=1,"OK","×")))))</f>
        <v/>
      </c>
      <c r="BE788" s="126" t="str">
        <f>IF(AC788="社員","",IF(G788="","",IF(R788&lt;&gt;"","",IF(AF788="CS","OK",IF(VLOOKUP(E788,カレンダマスタ!$A$5:$D$381,4,FALSE)&gt;0,"",IF(OR(G788*24&gt;10.84,H788*24&lt;14.5)=TRUE,"×","OK"))))))</f>
        <v/>
      </c>
      <c r="BF788" s="126" t="str">
        <f t="shared" si="242"/>
        <v/>
      </c>
      <c r="BG788" s="126" t="str">
        <f t="shared" si="239"/>
        <v/>
      </c>
      <c r="BI788" s="130" t="e">
        <f t="shared" si="250"/>
        <v>#N/A</v>
      </c>
    </row>
    <row r="789" spans="2:61">
      <c r="B789" s="111"/>
      <c r="C789" s="537">
        <v>361092</v>
      </c>
      <c r="D789" s="142" t="s">
        <v>572</v>
      </c>
      <c r="E789" s="584">
        <v>45416</v>
      </c>
      <c r="F789" s="142" t="s">
        <v>369</v>
      </c>
      <c r="G789" s="589"/>
      <c r="H789" s="589"/>
      <c r="I789" s="144"/>
      <c r="J789" s="148"/>
      <c r="K789" s="145"/>
      <c r="L789" s="146"/>
      <c r="M789" s="146"/>
      <c r="N789" s="147"/>
      <c r="O789" s="148"/>
      <c r="P789" s="148"/>
      <c r="Q789" s="148"/>
      <c r="R789" s="149"/>
      <c r="S789" s="156"/>
      <c r="T789" s="435" t="str">
        <f t="shared" si="244"/>
        <v/>
      </c>
      <c r="U789" s="430"/>
      <c r="V789" s="430" t="str">
        <f t="shared" si="245"/>
        <v/>
      </c>
      <c r="W789" s="298"/>
      <c r="X789" s="143" t="str">
        <f t="shared" si="251"/>
        <v/>
      </c>
      <c r="Y789" s="143" t="str">
        <f t="shared" si="246"/>
        <v/>
      </c>
      <c r="Z789" s="143" t="str">
        <f t="shared" si="247"/>
        <v/>
      </c>
      <c r="AA789" s="149" t="str">
        <f t="shared" si="253"/>
        <v/>
      </c>
      <c r="AC789" s="188" t="str">
        <f>AC776</f>
        <v>社員</v>
      </c>
      <c r="AD789" s="189">
        <f>AD776</f>
        <v>0</v>
      </c>
      <c r="AE789" s="189">
        <f>AE776</f>
        <v>0</v>
      </c>
      <c r="AF789" s="189" t="str">
        <f>AF776</f>
        <v>CS</v>
      </c>
      <c r="AG789" s="205">
        <f t="shared" si="248"/>
        <v>0</v>
      </c>
      <c r="AI789" s="157" t="str">
        <f>IF(月報!G789&lt;&gt;"",月報!G789,"")</f>
        <v/>
      </c>
      <c r="AJ789" s="151" t="str">
        <f>IF(月報!W789&lt;&gt;"",月報!W789*24,"")</f>
        <v/>
      </c>
      <c r="AK789" s="151" t="str">
        <f>IF(月報!P789&lt;&gt;"",月報!P789,"")</f>
        <v/>
      </c>
      <c r="AL789" s="151" t="str">
        <f>IF(月報!Q789&lt;&gt;"",IF(月報!Q789="平日残","",月報!Q789),"")</f>
        <v/>
      </c>
      <c r="AM789" s="151"/>
      <c r="AN789" s="151" t="e">
        <f t="shared" si="252"/>
        <v>#N/A</v>
      </c>
      <c r="AO789" s="151" t="e">
        <f>IF($E789="","",VLOOKUP($E789,カレンダマスタ!$A$5:$E$381,5,FALSE))</f>
        <v>#N/A</v>
      </c>
      <c r="AQ789" s="197" t="str">
        <f>IF(G789="","",IF(VLOOKUP(E789,カレンダマスタ!$A$5:$D$381,4,FALSE)=0,"",1))</f>
        <v/>
      </c>
      <c r="AR789" s="152" t="str">
        <f>IF($G789="","",IF($AD789="NSTC",INDEX(カレンダマスタ!$I$26:$O$31,MATCH($G789,カレンダマスタ!$H$26:$H$31,1),MATCH($H789,カレンダマスタ!$I$25:$O$25,1)),
IF($AD789="CS本社",INDEX(カレンダマスタ!$I$36:$O$41,MATCH($G789,カレンダマスタ!$H$36:$H$41,1),MATCH($H789,カレンダマスタ!$I$35:$O$35,1)),
IF($AD789="NS本社",INDEX(カレンダマスタ!$I$94:$O$99,MATCH($G789,カレンダマスタ!$H$95:$H$100,1),MATCH($H789,カレンダマスタ!$I$93:$O$93,1)),
IF($AD789="ODC",INDEX(カレンダマスタ!$I$46:$O$51,MATCH($G789,カレンダマスタ!$H$46:$H$51,1),MATCH($H789,カレンダマスタ!$I$45:$O$45,1)),
IF($AD789="NS東京TC",INDEX(カレンダマスタ!$I$56:$O$61,MATCH($G789,カレンダマスタ!$H$56:$H$61,1),MATCH($H789,カレンダマスタ!$I$55:$O$55,1)),""))))))</f>
        <v/>
      </c>
      <c r="AS789" s="151" t="str">
        <f t="shared" si="249"/>
        <v/>
      </c>
      <c r="AU789" s="153" t="e">
        <f>IF(E789="","",VLOOKUP($E789,カレンダマスタ!$A$4:$E$381,4,FALSE))</f>
        <v>#N/A</v>
      </c>
      <c r="AV789" s="153" t="str">
        <f t="shared" si="254"/>
        <v/>
      </c>
      <c r="AW789" s="153" t="str">
        <f t="shared" si="255"/>
        <v/>
      </c>
      <c r="AX789" s="154" t="e">
        <f t="shared" si="256"/>
        <v>#N/A</v>
      </c>
      <c r="AY789" s="154" t="str">
        <f t="shared" si="257"/>
        <v/>
      </c>
      <c r="AZ789" s="144" t="e">
        <f>IF(AX789&amp;AW789="勤怠未設定","×",IF(AV789="勤怠修正","×",IF(AC789="外注","",IF(AA789="",IF(AY789&lt;&gt;"","×",""),IF(VLOOKUP(AA789,カレンダマスタ!$H$66:$I$83,2,FALSE)&lt;&gt;AY789,"×","OK")))))</f>
        <v>#N/A</v>
      </c>
      <c r="BC789" s="153" t="e">
        <f>IF(E789="","",VLOOKUP($E789,カレンダマスタ!$A$4:$E$381,4,FALSE))</f>
        <v>#N/A</v>
      </c>
      <c r="BD789" s="151" t="str">
        <f>IF(AC789="社員","",IF(AG789=0,"",IF(AD789="NSTC",IF(COUNTIF(カレンダマスタ!$Q$5:$Q$32,G789)=1,"OK","×"),
IF(AD789="NS本社",IF(COUNTIF(カレンダマスタ!$T$5:$T$32,G789)=1,"OK","×"),IF(COUNTIF(カレンダマスタ!$R$5:$R$32,G789)=1,"OK","×")))))</f>
        <v/>
      </c>
      <c r="BE789" s="151" t="str">
        <f>IF(AC789="社員","",IF(G789="","",IF(R789&lt;&gt;"","",IF(AF789="CS","OK",IF(VLOOKUP(E789,カレンダマスタ!$A$5:$D$381,4,FALSE)&gt;0,"",IF(OR(G789*24&gt;10.84,H789*24&lt;14.5)=TRUE,"×","OK"))))))</f>
        <v/>
      </c>
      <c r="BF789" s="151" t="str">
        <f t="shared" si="242"/>
        <v/>
      </c>
      <c r="BG789" s="151" t="str">
        <f t="shared" si="239"/>
        <v/>
      </c>
      <c r="BI789" s="144" t="e">
        <f t="shared" si="250"/>
        <v>#N/A</v>
      </c>
    </row>
    <row r="790" spans="2:61">
      <c r="B790" s="111"/>
      <c r="C790" s="535">
        <v>361092</v>
      </c>
      <c r="D790" s="112" t="s">
        <v>572</v>
      </c>
      <c r="E790" s="582">
        <v>45417</v>
      </c>
      <c r="F790" s="112" t="s">
        <v>370</v>
      </c>
      <c r="G790" s="587"/>
      <c r="H790" s="587"/>
      <c r="I790" s="114"/>
      <c r="J790" s="118"/>
      <c r="K790" s="115"/>
      <c r="L790" s="116"/>
      <c r="M790" s="116"/>
      <c r="N790" s="117"/>
      <c r="O790" s="118"/>
      <c r="P790" s="118"/>
      <c r="Q790" s="118"/>
      <c r="R790" s="119"/>
      <c r="S790" s="120"/>
      <c r="T790" s="433" t="str">
        <f t="shared" si="244"/>
        <v/>
      </c>
      <c r="U790" s="431">
        <f>SUM(T790:T796)</f>
        <v>34.25</v>
      </c>
      <c r="V790" s="431" t="str">
        <f t="shared" si="245"/>
        <v/>
      </c>
      <c r="W790" s="298"/>
      <c r="X790" s="113" t="str">
        <f t="shared" si="251"/>
        <v/>
      </c>
      <c r="Y790" s="113" t="str">
        <f t="shared" si="246"/>
        <v/>
      </c>
      <c r="Z790" s="113" t="str">
        <f t="shared" si="247"/>
        <v/>
      </c>
      <c r="AA790" s="119" t="str">
        <f t="shared" si="253"/>
        <v/>
      </c>
      <c r="AC790" s="190" t="str">
        <f>AC776</f>
        <v>社員</v>
      </c>
      <c r="AD790" s="191">
        <f>AD776</f>
        <v>0</v>
      </c>
      <c r="AE790" s="191">
        <f>AE776</f>
        <v>0</v>
      </c>
      <c r="AF790" s="191" t="str">
        <f>AF776</f>
        <v>CS</v>
      </c>
      <c r="AG790" s="206">
        <f t="shared" si="248"/>
        <v>0</v>
      </c>
      <c r="AI790" s="158" t="str">
        <f>IF(月報!G790&lt;&gt;"",月報!G790,"")</f>
        <v/>
      </c>
      <c r="AJ790" s="122" t="str">
        <f>IF(月報!W790&lt;&gt;"",月報!W790*24,"")</f>
        <v/>
      </c>
      <c r="AK790" s="122" t="str">
        <f>IF(月報!P790&lt;&gt;"",月報!P790,"")</f>
        <v/>
      </c>
      <c r="AL790" s="122" t="str">
        <f>IF(月報!Q790&lt;&gt;"",IF(月報!Q790="平日残","",月報!Q790),"")</f>
        <v/>
      </c>
      <c r="AM790" s="122"/>
      <c r="AN790" s="122" t="e">
        <f t="shared" si="252"/>
        <v>#N/A</v>
      </c>
      <c r="AO790" s="122" t="e">
        <f>IF($E790="","",VLOOKUP($E790,カレンダマスタ!$A$5:$E$381,5,FALSE))</f>
        <v>#N/A</v>
      </c>
      <c r="AQ790" s="195" t="str">
        <f>IF(G790="","",IF(VLOOKUP(E790,カレンダマスタ!$A$5:$D$381,4,FALSE)=0,"",1))</f>
        <v/>
      </c>
      <c r="AR790" s="123" t="str">
        <f>IF($G790="","",IF($AD790="NSTC",INDEX(カレンダマスタ!$I$26:$O$31,MATCH($G790,カレンダマスタ!$H$26:$H$31,1),MATCH($H790,カレンダマスタ!$I$25:$O$25,1)),
IF($AD790="CS本社",INDEX(カレンダマスタ!$I$36:$O$41,MATCH($G790,カレンダマスタ!$H$36:$H$41,1),MATCH($H790,カレンダマスタ!$I$35:$O$35,1)),
IF($AD790="NS本社",INDEX(カレンダマスタ!$I$94:$O$99,MATCH($G790,カレンダマスタ!$H$95:$H$100,1),MATCH($H790,カレンダマスタ!$I$93:$O$93,1)),
IF($AD790="ODC",INDEX(カレンダマスタ!$I$46:$O$51,MATCH($G790,カレンダマスタ!$H$46:$H$51,1),MATCH($H790,カレンダマスタ!$I$45:$O$45,1)),
IF($AD790="NS東京TC",INDEX(カレンダマスタ!$I$56:$O$61,MATCH($G790,カレンダマスタ!$H$56:$H$61,1),MATCH($H790,カレンダマスタ!$I$55:$O$55,1)),""))))))</f>
        <v/>
      </c>
      <c r="AS790" s="122" t="str">
        <f t="shared" si="249"/>
        <v/>
      </c>
      <c r="AU790" s="124" t="e">
        <f>IF(E790="","",VLOOKUP($E790,カレンダマスタ!$A$4:$E$381,4,FALSE))</f>
        <v>#N/A</v>
      </c>
      <c r="AV790" s="124" t="str">
        <f t="shared" si="254"/>
        <v/>
      </c>
      <c r="AW790" s="124" t="str">
        <f t="shared" si="255"/>
        <v/>
      </c>
      <c r="AX790" s="125" t="e">
        <f t="shared" si="256"/>
        <v>#N/A</v>
      </c>
      <c r="AY790" s="125" t="str">
        <f t="shared" si="257"/>
        <v/>
      </c>
      <c r="AZ790" s="114" t="e">
        <f>IF(AX790&amp;AW790="勤怠未設定","×",IF(AV790="勤怠修正","×",IF(AC790="外注","",IF(AA790="",IF(AY790&lt;&gt;"","×",""),IF(VLOOKUP(AA790,カレンダマスタ!$H$66:$I$83,2,FALSE)&lt;&gt;AY790,"×","OK")))))</f>
        <v>#N/A</v>
      </c>
      <c r="BC790" s="124" t="e">
        <f>IF(E790="","",VLOOKUP($E790,カレンダマスタ!$A$4:$E$381,4,FALSE))</f>
        <v>#N/A</v>
      </c>
      <c r="BD790" s="122" t="str">
        <f>IF(AC790="社員","",IF(AG790=0,"",IF(AD790="NSTC",IF(COUNTIF(カレンダマスタ!$Q$5:$Q$32,G790)=1,"OK","×"),
IF(AD790="NS本社",IF(COUNTIF(カレンダマスタ!$T$5:$T$32,G790)=1,"OK","×"),IF(COUNTIF(カレンダマスタ!$R$5:$R$32,G790)=1,"OK","×")))))</f>
        <v/>
      </c>
      <c r="BE790" s="122" t="str">
        <f>IF(AC790="社員","",IF(G790="","",IF(R790&lt;&gt;"","",IF(AF790="CS","OK",IF(VLOOKUP(E790,カレンダマスタ!$A$5:$D$381,4,FALSE)&gt;0,"",IF(OR(G790*24&gt;10.84,H790*24&lt;14.5)=TRUE,"×","OK"))))))</f>
        <v/>
      </c>
      <c r="BF790" s="122" t="str">
        <f t="shared" si="242"/>
        <v/>
      </c>
      <c r="BG790" s="122" t="str">
        <f t="shared" si="239"/>
        <v/>
      </c>
      <c r="BI790" s="114" t="e">
        <f t="shared" si="250"/>
        <v>#N/A</v>
      </c>
    </row>
    <row r="791" spans="2:61">
      <c r="B791" s="111"/>
      <c r="C791" s="536">
        <v>361092</v>
      </c>
      <c r="D791" s="128" t="s">
        <v>572</v>
      </c>
      <c r="E791" s="583">
        <v>45418</v>
      </c>
      <c r="F791" s="128" t="s">
        <v>201</v>
      </c>
      <c r="G791" s="588"/>
      <c r="H791" s="588"/>
      <c r="I791" s="130"/>
      <c r="J791" s="139"/>
      <c r="K791" s="131"/>
      <c r="L791" s="132"/>
      <c r="M791" s="132"/>
      <c r="N791" s="141"/>
      <c r="O791" s="139"/>
      <c r="P791" s="139"/>
      <c r="Q791" s="139"/>
      <c r="R791" s="133"/>
      <c r="S791" s="134"/>
      <c r="T791" s="434" t="str">
        <f t="shared" si="244"/>
        <v/>
      </c>
      <c r="U791" s="429"/>
      <c r="V791" s="429" t="str">
        <f t="shared" si="245"/>
        <v/>
      </c>
      <c r="W791" s="298"/>
      <c r="X791" s="129" t="str">
        <f t="shared" si="251"/>
        <v/>
      </c>
      <c r="Y791" s="129" t="str">
        <f t="shared" si="246"/>
        <v/>
      </c>
      <c r="Z791" s="129" t="str">
        <f t="shared" si="247"/>
        <v/>
      </c>
      <c r="AA791" s="133" t="str">
        <f t="shared" si="253"/>
        <v/>
      </c>
      <c r="AC791" s="186" t="str">
        <f>AC776</f>
        <v>社員</v>
      </c>
      <c r="AD791" s="187">
        <f>AD776</f>
        <v>0</v>
      </c>
      <c r="AE791" s="187">
        <f>AE776</f>
        <v>0</v>
      </c>
      <c r="AF791" s="187" t="str">
        <f>AF776</f>
        <v>CS</v>
      </c>
      <c r="AG791" s="204">
        <f t="shared" si="248"/>
        <v>0</v>
      </c>
      <c r="AI791" s="135" t="str">
        <f>IF(月報!G791&lt;&gt;"",月報!G791,"")</f>
        <v/>
      </c>
      <c r="AJ791" s="126" t="str">
        <f>IF(月報!W791&lt;&gt;"",月報!W791*24,"")</f>
        <v/>
      </c>
      <c r="AK791" s="126" t="str">
        <f>IF(月報!P791&lt;&gt;"",月報!P791,"")</f>
        <v/>
      </c>
      <c r="AL791" s="126" t="str">
        <f>IF(月報!Q791&lt;&gt;"",IF(月報!Q791="平日残","",月報!Q791),"")</f>
        <v/>
      </c>
      <c r="AM791" s="126"/>
      <c r="AN791" s="126" t="e">
        <f t="shared" si="252"/>
        <v>#N/A</v>
      </c>
      <c r="AO791" s="126" t="e">
        <f>IF($E791="","",VLOOKUP($E791,カレンダマスタ!$A$5:$E$381,5,FALSE))</f>
        <v>#N/A</v>
      </c>
      <c r="AQ791" s="196" t="str">
        <f>IF(G791="","",IF(VLOOKUP(E791,カレンダマスタ!$A$5:$D$381,4,FALSE)=0,"",1))</f>
        <v/>
      </c>
      <c r="AR791" s="136" t="str">
        <f>IF($G791="","",IF($AD791="NSTC",INDEX(カレンダマスタ!$I$26:$O$31,MATCH($G791,カレンダマスタ!$H$26:$H$31,1),MATCH($H791,カレンダマスタ!$I$25:$O$25,1)),
IF($AD791="CS本社",INDEX(カレンダマスタ!$I$36:$O$41,MATCH($G791,カレンダマスタ!$H$36:$H$41,1),MATCH($H791,カレンダマスタ!$I$35:$O$35,1)),
IF($AD791="NS本社",INDEX(カレンダマスタ!$I$94:$O$99,MATCH($G791,カレンダマスタ!$H$95:$H$100,1),MATCH($H791,カレンダマスタ!$I$93:$O$93,1)),
IF($AD791="ODC",INDEX(カレンダマスタ!$I$46:$O$51,MATCH($G791,カレンダマスタ!$H$46:$H$51,1),MATCH($H791,カレンダマスタ!$I$45:$O$45,1)),
IF($AD791="NS東京TC",INDEX(カレンダマスタ!$I$56:$O$61,MATCH($G791,カレンダマスタ!$H$56:$H$61,1),MATCH($H791,カレンダマスタ!$I$55:$O$55,1)),""))))))</f>
        <v/>
      </c>
      <c r="AS791" s="126" t="str">
        <f t="shared" si="249"/>
        <v/>
      </c>
      <c r="AU791" s="137" t="e">
        <f>IF(E791="","",VLOOKUP($E791,カレンダマスタ!$A$4:$E$381,4,FALSE))</f>
        <v>#N/A</v>
      </c>
      <c r="AV791" s="137" t="str">
        <f t="shared" si="254"/>
        <v/>
      </c>
      <c r="AW791" s="137" t="str">
        <f t="shared" si="255"/>
        <v/>
      </c>
      <c r="AX791" s="138" t="e">
        <f t="shared" si="256"/>
        <v>#N/A</v>
      </c>
      <c r="AY791" s="138" t="str">
        <f t="shared" si="257"/>
        <v/>
      </c>
      <c r="AZ791" s="130" t="e">
        <f>IF(AX791&amp;AW791="勤怠未設定","×",IF(AV791="勤怠修正","×",IF(AC791="外注","",IF(AA791="",IF(AY791&lt;&gt;"","×",""),IF(VLOOKUP(AA791,カレンダマスタ!$H$66:$I$83,2,FALSE)&lt;&gt;AY791,"×","OK")))))</f>
        <v>#N/A</v>
      </c>
      <c r="BC791" s="137" t="e">
        <f>IF(E791="","",VLOOKUP($E791,カレンダマスタ!$A$4:$E$381,4,FALSE))</f>
        <v>#N/A</v>
      </c>
      <c r="BD791" s="126" t="str">
        <f>IF(AC791="社員","",IF(AG791=0,"",IF(AD791="NSTC",IF(COUNTIF(カレンダマスタ!$Q$5:$Q$32,G791)=1,"OK","×"),
IF(AD791="NS本社",IF(COUNTIF(カレンダマスタ!$T$5:$T$32,G791)=1,"OK","×"),IF(COUNTIF(カレンダマスタ!$R$5:$R$32,G791)=1,"OK","×")))))</f>
        <v/>
      </c>
      <c r="BE791" s="126" t="str">
        <f>IF(AC791="社員","",IF(G791="","",IF(R791&lt;&gt;"","",IF(AF791="CS","OK",IF(VLOOKUP(E791,カレンダマスタ!$A$5:$D$381,4,FALSE)&gt;0,"",IF(OR(G791*24&gt;10.84,H791*24&lt;14.5)=TRUE,"×","OK"))))))</f>
        <v/>
      </c>
      <c r="BF791" s="126" t="str">
        <f t="shared" si="242"/>
        <v/>
      </c>
      <c r="BG791" s="126" t="str">
        <f t="shared" si="239"/>
        <v/>
      </c>
      <c r="BI791" s="130" t="e">
        <f t="shared" si="250"/>
        <v>#N/A</v>
      </c>
    </row>
    <row r="792" spans="2:61">
      <c r="B792" s="111"/>
      <c r="C792" s="536">
        <v>361092</v>
      </c>
      <c r="D792" s="128" t="s">
        <v>572</v>
      </c>
      <c r="E792" s="583">
        <v>45419</v>
      </c>
      <c r="F792" s="128" t="s">
        <v>203</v>
      </c>
      <c r="G792" s="588">
        <v>0.375</v>
      </c>
      <c r="H792" s="588">
        <v>0.75</v>
      </c>
      <c r="I792" s="130" t="s">
        <v>200</v>
      </c>
      <c r="J792" s="139">
        <v>8</v>
      </c>
      <c r="K792" s="131"/>
      <c r="L792" s="132"/>
      <c r="M792" s="132"/>
      <c r="N792" s="141"/>
      <c r="O792" s="139">
        <v>8</v>
      </c>
      <c r="P792" s="139"/>
      <c r="Q792" s="139"/>
      <c r="R792" s="133"/>
      <c r="S792" s="134" t="s">
        <v>594</v>
      </c>
      <c r="T792" s="434">
        <f t="shared" si="244"/>
        <v>8</v>
      </c>
      <c r="U792" s="429"/>
      <c r="V792" s="429" t="str">
        <f t="shared" si="245"/>
        <v/>
      </c>
      <c r="W792" s="298"/>
      <c r="X792" s="129">
        <f t="shared" si="251"/>
        <v>0.33333333333333331</v>
      </c>
      <c r="Y792" s="129" t="str">
        <f t="shared" si="246"/>
        <v/>
      </c>
      <c r="Z792" s="129" t="str">
        <f t="shared" si="247"/>
        <v/>
      </c>
      <c r="AA792" s="133" t="str">
        <f t="shared" si="253"/>
        <v/>
      </c>
      <c r="AC792" s="186" t="str">
        <f>AC776</f>
        <v>社員</v>
      </c>
      <c r="AD792" s="187">
        <f>AD776</f>
        <v>0</v>
      </c>
      <c r="AE792" s="187">
        <f>AE776</f>
        <v>0</v>
      </c>
      <c r="AF792" s="187" t="str">
        <f>AF776</f>
        <v>CS</v>
      </c>
      <c r="AG792" s="204" t="e">
        <f t="shared" si="248"/>
        <v>#N/A</v>
      </c>
      <c r="AI792" s="135" t="str">
        <f>IF(月報!G792&lt;&gt;"",月報!G792,"")</f>
        <v/>
      </c>
      <c r="AJ792" s="126">
        <f>IF(月報!W792&lt;&gt;"",月報!W792*24,"")</f>
        <v>8</v>
      </c>
      <c r="AK792" s="126" t="str">
        <f>IF(月報!P792&lt;&gt;"",月報!P792,"")</f>
        <v/>
      </c>
      <c r="AL792" s="126" t="str">
        <f>IF(月報!Q792&lt;&gt;"",IF(月報!Q792="平日残","",月報!Q792),"")</f>
        <v/>
      </c>
      <c r="AM792" s="126"/>
      <c r="AN792" s="126" t="e">
        <f t="shared" si="252"/>
        <v>#N/A</v>
      </c>
      <c r="AO792" s="126" t="e">
        <f>IF($E792="","",VLOOKUP($E792,カレンダマスタ!$A$5:$E$381,5,FALSE))</f>
        <v>#N/A</v>
      </c>
      <c r="AQ792" s="196" t="e">
        <f>IF(G792="","",IF(VLOOKUP(E792,カレンダマスタ!$A$5:$D$381,4,FALSE)=0,"",1))</f>
        <v>#N/A</v>
      </c>
      <c r="AR792" s="136" t="str">
        <f>IF($G792="","",IF($AD792="NSTC",INDEX(カレンダマスタ!$I$26:$O$31,MATCH($G792,カレンダマスタ!$H$26:$H$31,1),MATCH($H792,カレンダマスタ!$I$25:$O$25,1)),
IF($AD792="CS本社",INDEX(カレンダマスタ!$I$36:$O$41,MATCH($G792,カレンダマスタ!$H$36:$H$41,1),MATCH($H792,カレンダマスタ!$I$35:$O$35,1)),
IF($AD792="NS本社",INDEX(カレンダマスタ!$I$94:$O$99,MATCH($G792,カレンダマスタ!$H$95:$H$100,1),MATCH($H792,カレンダマスタ!$I$93:$O$93,1)),
IF($AD792="ODC",INDEX(カレンダマスタ!$I$46:$O$51,MATCH($G792,カレンダマスタ!$H$46:$H$51,1),MATCH($H792,カレンダマスタ!$I$45:$O$45,1)),
IF($AD792="NS東京TC",INDEX(カレンダマスタ!$I$56:$O$61,MATCH($G792,カレンダマスタ!$H$56:$H$61,1),MATCH($H792,カレンダマスタ!$I$55:$O$55,1)),""))))))</f>
        <v/>
      </c>
      <c r="AS792" s="126" t="str">
        <f t="shared" si="249"/>
        <v/>
      </c>
      <c r="AU792" s="137" t="e">
        <f>IF(E792="","",VLOOKUP($E792,カレンダマスタ!$A$4:$E$381,4,FALSE))</f>
        <v>#N/A</v>
      </c>
      <c r="AV792" s="137" t="str">
        <f t="shared" si="254"/>
        <v/>
      </c>
      <c r="AW792" s="137" t="str">
        <f t="shared" si="255"/>
        <v/>
      </c>
      <c r="AX792" s="138" t="e">
        <f t="shared" si="256"/>
        <v>#N/A</v>
      </c>
      <c r="AY792" s="138" t="str">
        <f t="shared" si="257"/>
        <v/>
      </c>
      <c r="AZ792" s="130" t="e">
        <f>IF(AX792&amp;AW792="勤怠未設定","×",IF(AV792="勤怠修正","×",IF(AC792="外注","",IF(AA792="",IF(AY792&lt;&gt;"","×",""),IF(VLOOKUP(AA792,カレンダマスタ!$H$66:$I$83,2,FALSE)&lt;&gt;AY792,"×","OK")))))</f>
        <v>#N/A</v>
      </c>
      <c r="BC792" s="137" t="e">
        <f>IF(E792="","",VLOOKUP($E792,カレンダマスタ!$A$4:$E$381,4,FALSE))</f>
        <v>#N/A</v>
      </c>
      <c r="BD792" s="126" t="str">
        <f>IF(AC792="社員","",IF(AG792=0,"",IF(AD792="NSTC",IF(COUNTIF(カレンダマスタ!$Q$5:$Q$32,G792)=1,"OK","×"),
IF(AD792="NS本社",IF(COUNTIF(カレンダマスタ!$T$5:$T$32,G792)=1,"OK","×"),IF(COUNTIF(カレンダマスタ!$R$5:$R$32,G792)=1,"OK","×")))))</f>
        <v/>
      </c>
      <c r="BE792" s="126" t="str">
        <f>IF(AC792="社員","",IF(G792="","",IF(R792&lt;&gt;"","",IF(AF792="CS","OK",IF(VLOOKUP(E792,カレンダマスタ!$A$5:$D$381,4,FALSE)&gt;0,"",IF(OR(G792*24&gt;10.84,H792*24&lt;14.5)=TRUE,"×","OK"))))))</f>
        <v/>
      </c>
      <c r="BF792" s="126" t="str">
        <f t="shared" si="242"/>
        <v/>
      </c>
      <c r="BG792" s="126" t="str">
        <f t="shared" si="239"/>
        <v>OK</v>
      </c>
      <c r="BI792" s="130" t="e">
        <f t="shared" si="250"/>
        <v>#N/A</v>
      </c>
    </row>
    <row r="793" spans="2:61">
      <c r="B793" s="111"/>
      <c r="C793" s="536">
        <v>361092</v>
      </c>
      <c r="D793" s="128" t="s">
        <v>572</v>
      </c>
      <c r="E793" s="583">
        <v>45420</v>
      </c>
      <c r="F793" s="128" t="s">
        <v>204</v>
      </c>
      <c r="G793" s="588">
        <v>0.375</v>
      </c>
      <c r="H793" s="588">
        <v>0.75</v>
      </c>
      <c r="I793" s="130" t="s">
        <v>200</v>
      </c>
      <c r="J793" s="139">
        <v>8</v>
      </c>
      <c r="K793" s="131"/>
      <c r="L793" s="132"/>
      <c r="M793" s="132"/>
      <c r="N793" s="141"/>
      <c r="O793" s="139">
        <v>8</v>
      </c>
      <c r="P793" s="139"/>
      <c r="Q793" s="139"/>
      <c r="R793" s="133"/>
      <c r="S793" s="134" t="s">
        <v>594</v>
      </c>
      <c r="T793" s="434">
        <f t="shared" si="244"/>
        <v>8</v>
      </c>
      <c r="U793" s="429"/>
      <c r="V793" s="429" t="str">
        <f t="shared" si="245"/>
        <v/>
      </c>
      <c r="W793" s="298"/>
      <c r="X793" s="129">
        <f t="shared" si="251"/>
        <v>0.33333333333333331</v>
      </c>
      <c r="Y793" s="129" t="str">
        <f t="shared" si="246"/>
        <v/>
      </c>
      <c r="Z793" s="129" t="str">
        <f t="shared" si="247"/>
        <v/>
      </c>
      <c r="AA793" s="133" t="str">
        <f t="shared" si="253"/>
        <v/>
      </c>
      <c r="AC793" s="186" t="str">
        <f>AC776</f>
        <v>社員</v>
      </c>
      <c r="AD793" s="187">
        <f>AD776</f>
        <v>0</v>
      </c>
      <c r="AE793" s="187">
        <f>AE776</f>
        <v>0</v>
      </c>
      <c r="AF793" s="187" t="str">
        <f>AF776</f>
        <v>CS</v>
      </c>
      <c r="AG793" s="204" t="e">
        <f t="shared" si="248"/>
        <v>#N/A</v>
      </c>
      <c r="AI793" s="140" t="str">
        <f>IF(月報!G793&lt;&gt;"",月報!G793,"")</f>
        <v/>
      </c>
      <c r="AJ793" s="126">
        <f>IF(月報!W793&lt;&gt;"",月報!W793*24,"")</f>
        <v>8</v>
      </c>
      <c r="AK793" s="126" t="str">
        <f>IF(月報!P793&lt;&gt;"",月報!P793,"")</f>
        <v/>
      </c>
      <c r="AL793" s="126" t="str">
        <f>IF(月報!Q793&lt;&gt;"",IF(月報!Q793="平日残","",月報!Q793),"")</f>
        <v/>
      </c>
      <c r="AM793" s="126"/>
      <c r="AN793" s="126" t="e">
        <f t="shared" si="252"/>
        <v>#N/A</v>
      </c>
      <c r="AO793" s="126" t="e">
        <f>IF($E793="","",VLOOKUP($E793,カレンダマスタ!$A$5:$E$381,5,FALSE))</f>
        <v>#N/A</v>
      </c>
      <c r="AQ793" s="196" t="e">
        <f>IF(G793="","",IF(VLOOKUP(E793,カレンダマスタ!$A$5:$D$381,4,FALSE)=0,"",1))</f>
        <v>#N/A</v>
      </c>
      <c r="AR793" s="136" t="str">
        <f>IF($G793="","",IF($AD793="NSTC",INDEX(カレンダマスタ!$I$26:$O$31,MATCH($G793,カレンダマスタ!$H$26:$H$31,1),MATCH($H793,カレンダマスタ!$I$25:$O$25,1)),
IF($AD793="CS本社",INDEX(カレンダマスタ!$I$36:$O$41,MATCH($G793,カレンダマスタ!$H$36:$H$41,1),MATCH($H793,カレンダマスタ!$I$35:$O$35,1)),
IF($AD793="NS本社",INDEX(カレンダマスタ!$I$94:$O$99,MATCH($G793,カレンダマスタ!$H$95:$H$100,1),MATCH($H793,カレンダマスタ!$I$93:$O$93,1)),
IF($AD793="ODC",INDEX(カレンダマスタ!$I$46:$O$51,MATCH($G793,カレンダマスタ!$H$46:$H$51,1),MATCH($H793,カレンダマスタ!$I$45:$O$45,1)),
IF($AD793="NS東京TC",INDEX(カレンダマスタ!$I$56:$O$61,MATCH($G793,カレンダマスタ!$H$56:$H$61,1),MATCH($H793,カレンダマスタ!$I$55:$O$55,1)),""))))))</f>
        <v/>
      </c>
      <c r="AS793" s="126" t="str">
        <f t="shared" si="249"/>
        <v/>
      </c>
      <c r="AU793" s="137" t="e">
        <f>IF(E793="","",VLOOKUP($E793,カレンダマスタ!$A$4:$E$381,4,FALSE))</f>
        <v>#N/A</v>
      </c>
      <c r="AV793" s="137" t="str">
        <f t="shared" si="254"/>
        <v/>
      </c>
      <c r="AW793" s="137" t="str">
        <f t="shared" si="255"/>
        <v/>
      </c>
      <c r="AX793" s="138" t="e">
        <f t="shared" si="256"/>
        <v>#N/A</v>
      </c>
      <c r="AY793" s="138" t="str">
        <f t="shared" si="257"/>
        <v/>
      </c>
      <c r="AZ793" s="130" t="e">
        <f>IF(AX793&amp;AW793="勤怠未設定","×",IF(AV793="勤怠修正","×",IF(AC793="外注","",IF(AA793="",IF(AY793&lt;&gt;"","×",""),IF(VLOOKUP(AA793,カレンダマスタ!$H$66:$I$83,2,FALSE)&lt;&gt;AY793,"×","OK")))))</f>
        <v>#N/A</v>
      </c>
      <c r="BC793" s="137" t="e">
        <f>IF(E793="","",VLOOKUP($E793,カレンダマスタ!$A$4:$E$381,4,FALSE))</f>
        <v>#N/A</v>
      </c>
      <c r="BD793" s="126" t="str">
        <f>IF(AC793="社員","",IF(AG793=0,"",IF(AD793="NSTC",IF(COUNTIF(カレンダマスタ!$Q$5:$Q$32,G793)=1,"OK","×"),
IF(AD793="NS本社",IF(COUNTIF(カレンダマスタ!$T$5:$T$32,G793)=1,"OK","×"),IF(COUNTIF(カレンダマスタ!$R$5:$R$32,G793)=1,"OK","×")))))</f>
        <v/>
      </c>
      <c r="BE793" s="126" t="str">
        <f>IF(AC793="社員","",IF(G793="","",IF(R793&lt;&gt;"","",IF(AF793="CS","OK",IF(VLOOKUP(E793,カレンダマスタ!$A$5:$D$381,4,FALSE)&gt;0,"",IF(OR(G793*24&gt;10.84,H793*24&lt;14.5)=TRUE,"×","OK"))))))</f>
        <v/>
      </c>
      <c r="BF793" s="126" t="str">
        <f t="shared" si="242"/>
        <v/>
      </c>
      <c r="BG793" s="126" t="str">
        <f t="shared" si="239"/>
        <v>OK</v>
      </c>
      <c r="BI793" s="130" t="e">
        <f t="shared" si="250"/>
        <v>#N/A</v>
      </c>
    </row>
    <row r="794" spans="2:61">
      <c r="B794" s="111"/>
      <c r="C794" s="536">
        <v>361092</v>
      </c>
      <c r="D794" s="128" t="s">
        <v>572</v>
      </c>
      <c r="E794" s="583">
        <v>45421</v>
      </c>
      <c r="F794" s="128" t="s">
        <v>205</v>
      </c>
      <c r="G794" s="588">
        <v>0.375</v>
      </c>
      <c r="H794" s="588">
        <v>0.80208333333333337</v>
      </c>
      <c r="I794" s="130" t="s">
        <v>200</v>
      </c>
      <c r="J794" s="139">
        <v>9.25</v>
      </c>
      <c r="K794" s="131"/>
      <c r="L794" s="132"/>
      <c r="M794" s="132"/>
      <c r="N794" s="141"/>
      <c r="O794" s="139">
        <v>8</v>
      </c>
      <c r="P794" s="139">
        <v>1.25</v>
      </c>
      <c r="Q794" s="139"/>
      <c r="R794" s="133"/>
      <c r="S794" s="134" t="s">
        <v>594</v>
      </c>
      <c r="T794" s="434">
        <f t="shared" si="244"/>
        <v>9.25</v>
      </c>
      <c r="U794" s="429"/>
      <c r="V794" s="429" t="str">
        <f t="shared" si="245"/>
        <v/>
      </c>
      <c r="W794" s="298"/>
      <c r="X794" s="129">
        <f t="shared" si="251"/>
        <v>0.33333333333333331</v>
      </c>
      <c r="Y794" s="129">
        <f t="shared" si="246"/>
        <v>5.2083333333333336E-2</v>
      </c>
      <c r="Z794" s="129" t="str">
        <f t="shared" si="247"/>
        <v/>
      </c>
      <c r="AA794" s="133" t="str">
        <f t="shared" si="253"/>
        <v/>
      </c>
      <c r="AC794" s="186" t="str">
        <f>AC776</f>
        <v>社員</v>
      </c>
      <c r="AD794" s="187">
        <f>AD776</f>
        <v>0</v>
      </c>
      <c r="AE794" s="187">
        <f>AE776</f>
        <v>0</v>
      </c>
      <c r="AF794" s="187" t="str">
        <f>AF776</f>
        <v>CS</v>
      </c>
      <c r="AG794" s="204" t="e">
        <f t="shared" si="248"/>
        <v>#N/A</v>
      </c>
      <c r="AI794" s="140" t="str">
        <f>IF(月報!G794&lt;&gt;"",月報!G794,"")</f>
        <v/>
      </c>
      <c r="AJ794" s="126">
        <f>IF(月報!W794&lt;&gt;"",月報!W794*24,"")</f>
        <v>9.25</v>
      </c>
      <c r="AK794" s="126" t="str">
        <f>IF(月報!P794&lt;&gt;"",月報!P794,"")</f>
        <v/>
      </c>
      <c r="AL794" s="126" t="str">
        <f>IF(月報!Q794&lt;&gt;"",IF(月報!Q794="平日残","",月報!Q794),"")</f>
        <v/>
      </c>
      <c r="AM794" s="126"/>
      <c r="AN794" s="126" t="e">
        <f t="shared" si="252"/>
        <v>#N/A</v>
      </c>
      <c r="AO794" s="126" t="e">
        <f>IF($E794="","",VLOOKUP($E794,カレンダマスタ!$A$5:$E$381,5,FALSE))</f>
        <v>#N/A</v>
      </c>
      <c r="AQ794" s="196" t="e">
        <f>IF(G794="","",IF(VLOOKUP(E794,カレンダマスタ!$A$5:$D$381,4,FALSE)=0,"",1))</f>
        <v>#N/A</v>
      </c>
      <c r="AR794" s="136" t="str">
        <f>IF($G794="","",IF($AD794="NSTC",INDEX(カレンダマスタ!$I$26:$O$31,MATCH($G794,カレンダマスタ!$H$26:$H$31,1),MATCH($H794,カレンダマスタ!$I$25:$O$25,1)),
IF($AD794="CS本社",INDEX(カレンダマスタ!$I$36:$O$41,MATCH($G794,カレンダマスタ!$H$36:$H$41,1),MATCH($H794,カレンダマスタ!$I$35:$O$35,1)),
IF($AD794="NS本社",INDEX(カレンダマスタ!$I$94:$O$99,MATCH($G794,カレンダマスタ!$H$95:$H$100,1),MATCH($H794,カレンダマスタ!$I$93:$O$93,1)),
IF($AD794="ODC",INDEX(カレンダマスタ!$I$46:$O$51,MATCH($G794,カレンダマスタ!$H$46:$H$51,1),MATCH($H794,カレンダマスタ!$I$45:$O$45,1)),
IF($AD794="NS東京TC",INDEX(カレンダマスタ!$I$56:$O$61,MATCH($G794,カレンダマスタ!$H$56:$H$61,1),MATCH($H794,カレンダマスタ!$I$55:$O$55,1)),""))))))</f>
        <v/>
      </c>
      <c r="AS794" s="126" t="str">
        <f t="shared" si="249"/>
        <v/>
      </c>
      <c r="AU794" s="137" t="e">
        <f>IF(E794="","",VLOOKUP($E794,カレンダマスタ!$A$4:$E$381,4,FALSE))</f>
        <v>#N/A</v>
      </c>
      <c r="AV794" s="137" t="str">
        <f t="shared" si="254"/>
        <v/>
      </c>
      <c r="AW794" s="137" t="str">
        <f t="shared" si="255"/>
        <v/>
      </c>
      <c r="AX794" s="138" t="e">
        <f t="shared" si="256"/>
        <v>#N/A</v>
      </c>
      <c r="AY794" s="138" t="str">
        <f t="shared" si="257"/>
        <v/>
      </c>
      <c r="AZ794" s="130" t="e">
        <f>IF(AX794&amp;AW794="勤怠未設定","×",IF(AV794="勤怠修正","×",IF(AC794="外注","",IF(AA794="",IF(AY794&lt;&gt;"","×",""),IF(VLOOKUP(AA794,カレンダマスタ!$H$66:$I$83,2,FALSE)&lt;&gt;AY794,"×","OK")))))</f>
        <v>#N/A</v>
      </c>
      <c r="BC794" s="137" t="e">
        <f>IF(E794="","",VLOOKUP($E794,カレンダマスタ!$A$4:$E$381,4,FALSE))</f>
        <v>#N/A</v>
      </c>
      <c r="BD794" s="126" t="str">
        <f>IF(AC794="社員","",IF(AG794=0,"",IF(AD794="NSTC",IF(COUNTIF(カレンダマスタ!$Q$5:$Q$32,G794)=1,"OK","×"),
IF(AD794="NS本社",IF(COUNTIF(カレンダマスタ!$T$5:$T$32,G794)=1,"OK","×"),IF(COUNTIF(カレンダマスタ!$R$5:$R$32,G794)=1,"OK","×")))))</f>
        <v/>
      </c>
      <c r="BE794" s="126" t="str">
        <f>IF(AC794="社員","",IF(G794="","",IF(R794&lt;&gt;"","",IF(AF794="CS","OK",IF(VLOOKUP(E794,カレンダマスタ!$A$5:$D$381,4,FALSE)&gt;0,"",IF(OR(G794*24&gt;10.84,H794*24&lt;14.5)=TRUE,"×","OK"))))))</f>
        <v/>
      </c>
      <c r="BF794" s="126" t="str">
        <f t="shared" si="242"/>
        <v/>
      </c>
      <c r="BG794" s="126" t="str">
        <f t="shared" si="239"/>
        <v>OK</v>
      </c>
      <c r="BI794" s="130" t="e">
        <f t="shared" si="250"/>
        <v>#N/A</v>
      </c>
    </row>
    <row r="795" spans="2:61">
      <c r="B795" s="111"/>
      <c r="C795" s="536">
        <v>361092</v>
      </c>
      <c r="D795" s="128" t="s">
        <v>572</v>
      </c>
      <c r="E795" s="583">
        <v>45422</v>
      </c>
      <c r="F795" s="128" t="s">
        <v>199</v>
      </c>
      <c r="G795" s="588">
        <v>0.375</v>
      </c>
      <c r="H795" s="588">
        <v>0.79166666666666663</v>
      </c>
      <c r="I795" s="130" t="s">
        <v>200</v>
      </c>
      <c r="J795" s="139">
        <v>9</v>
      </c>
      <c r="K795" s="131"/>
      <c r="L795" s="132"/>
      <c r="M795" s="132"/>
      <c r="N795" s="141"/>
      <c r="O795" s="139">
        <v>8</v>
      </c>
      <c r="P795" s="139">
        <v>1</v>
      </c>
      <c r="Q795" s="139"/>
      <c r="R795" s="133"/>
      <c r="S795" s="134" t="s">
        <v>594</v>
      </c>
      <c r="T795" s="434">
        <f t="shared" si="244"/>
        <v>9</v>
      </c>
      <c r="U795" s="429"/>
      <c r="V795" s="429" t="str">
        <f t="shared" si="245"/>
        <v/>
      </c>
      <c r="W795" s="298"/>
      <c r="X795" s="129">
        <f t="shared" si="251"/>
        <v>0.33333333333333331</v>
      </c>
      <c r="Y795" s="129">
        <f t="shared" si="246"/>
        <v>4.1666666666666664E-2</v>
      </c>
      <c r="Z795" s="129" t="str">
        <f t="shared" si="247"/>
        <v/>
      </c>
      <c r="AA795" s="133" t="str">
        <f t="shared" si="253"/>
        <v/>
      </c>
      <c r="AC795" s="186" t="str">
        <f>AC776</f>
        <v>社員</v>
      </c>
      <c r="AD795" s="187">
        <f>AD776</f>
        <v>0</v>
      </c>
      <c r="AE795" s="187">
        <f>AE776</f>
        <v>0</v>
      </c>
      <c r="AF795" s="187" t="str">
        <f>AF776</f>
        <v>CS</v>
      </c>
      <c r="AG795" s="204" t="e">
        <f t="shared" si="248"/>
        <v>#N/A</v>
      </c>
      <c r="AI795" s="140" t="str">
        <f>IF(月報!G795&lt;&gt;"",月報!G795,"")</f>
        <v/>
      </c>
      <c r="AJ795" s="126">
        <f>IF(月報!W795&lt;&gt;"",月報!W795*24,"")</f>
        <v>9</v>
      </c>
      <c r="AK795" s="126" t="str">
        <f>IF(月報!P795&lt;&gt;"",月報!P795,"")</f>
        <v/>
      </c>
      <c r="AL795" s="126" t="str">
        <f>IF(月報!Q795&lt;&gt;"",IF(月報!Q795="平日残","",月報!Q795),"")</f>
        <v/>
      </c>
      <c r="AM795" s="126"/>
      <c r="AN795" s="126" t="e">
        <f t="shared" si="252"/>
        <v>#N/A</v>
      </c>
      <c r="AO795" s="126" t="e">
        <f>IF($E795="","",VLOOKUP($E795,カレンダマスタ!$A$5:$E$381,5,FALSE))</f>
        <v>#N/A</v>
      </c>
      <c r="AQ795" s="196" t="e">
        <f>IF(G795="","",IF(VLOOKUP(E795,カレンダマスタ!$A$5:$D$381,4,FALSE)=0,"",1))</f>
        <v>#N/A</v>
      </c>
      <c r="AR795" s="136" t="str">
        <f>IF($G795="","",IF($AD795="NSTC",INDEX(カレンダマスタ!$I$26:$O$31,MATCH($G795,カレンダマスタ!$H$26:$H$31,1),MATCH($H795,カレンダマスタ!$I$25:$O$25,1)),
IF($AD795="CS本社",INDEX(カレンダマスタ!$I$36:$O$41,MATCH($G795,カレンダマスタ!$H$36:$H$41,1),MATCH($H795,カレンダマスタ!$I$35:$O$35,1)),
IF($AD795="NS本社",INDEX(カレンダマスタ!$I$94:$O$99,MATCH($G795,カレンダマスタ!$H$95:$H$100,1),MATCH($H795,カレンダマスタ!$I$93:$O$93,1)),
IF($AD795="ODC",INDEX(カレンダマスタ!$I$46:$O$51,MATCH($G795,カレンダマスタ!$H$46:$H$51,1),MATCH($H795,カレンダマスタ!$I$45:$O$45,1)),
IF($AD795="NS東京TC",INDEX(カレンダマスタ!$I$56:$O$61,MATCH($G795,カレンダマスタ!$H$56:$H$61,1),MATCH($H795,カレンダマスタ!$I$55:$O$55,1)),""))))))</f>
        <v/>
      </c>
      <c r="AS795" s="126" t="str">
        <f t="shared" si="249"/>
        <v/>
      </c>
      <c r="AU795" s="137" t="e">
        <f>IF(E795="","",VLOOKUP($E795,カレンダマスタ!$A$4:$E$381,4,FALSE))</f>
        <v>#N/A</v>
      </c>
      <c r="AV795" s="137" t="str">
        <f t="shared" si="254"/>
        <v/>
      </c>
      <c r="AW795" s="137" t="str">
        <f t="shared" si="255"/>
        <v/>
      </c>
      <c r="AX795" s="138" t="e">
        <f t="shared" si="256"/>
        <v>#N/A</v>
      </c>
      <c r="AY795" s="138" t="str">
        <f t="shared" si="257"/>
        <v/>
      </c>
      <c r="AZ795" s="130" t="e">
        <f>IF(AX795&amp;AW795="勤怠未設定","×",IF(AV795="勤怠修正","×",IF(AC795="外注","",IF(AA795="",IF(AY795&lt;&gt;"","×",""),IF(VLOOKUP(AA795,カレンダマスタ!$H$66:$I$83,2,FALSE)&lt;&gt;AY795,"×","OK")))))</f>
        <v>#N/A</v>
      </c>
      <c r="BC795" s="137" t="e">
        <f>IF(E795="","",VLOOKUP($E795,カレンダマスタ!$A$4:$E$381,4,FALSE))</f>
        <v>#N/A</v>
      </c>
      <c r="BD795" s="126" t="str">
        <f>IF(AC795="社員","",IF(AG795=0,"",IF(AD795="NSTC",IF(COUNTIF(カレンダマスタ!$Q$5:$Q$32,G795)=1,"OK","×"),
IF(AD795="NS本社",IF(COUNTIF(カレンダマスタ!$T$5:$T$32,G795)=1,"OK","×"),IF(COUNTIF(カレンダマスタ!$R$5:$R$32,G795)=1,"OK","×")))))</f>
        <v/>
      </c>
      <c r="BE795" s="126" t="str">
        <f>IF(AC795="社員","",IF(G795="","",IF(R795&lt;&gt;"","",IF(AF795="CS","OK",IF(VLOOKUP(E795,カレンダマスタ!$A$5:$D$381,4,FALSE)&gt;0,"",IF(OR(G795*24&gt;10.84,H795*24&lt;14.5)=TRUE,"×","OK"))))))</f>
        <v/>
      </c>
      <c r="BF795" s="126" t="str">
        <f t="shared" si="242"/>
        <v/>
      </c>
      <c r="BG795" s="126" t="str">
        <f t="shared" ref="BG795:BG855" si="258">IF(AE795="派遣","",IF(G795="","",IF(R795="有給休暇","",IF(S795="","×","OK"))))</f>
        <v>OK</v>
      </c>
      <c r="BI795" s="130" t="e">
        <f t="shared" si="250"/>
        <v>#N/A</v>
      </c>
    </row>
    <row r="796" spans="2:61">
      <c r="B796" s="111"/>
      <c r="C796" s="537">
        <v>361092</v>
      </c>
      <c r="D796" s="142" t="s">
        <v>572</v>
      </c>
      <c r="E796" s="584">
        <v>45423</v>
      </c>
      <c r="F796" s="142" t="s">
        <v>369</v>
      </c>
      <c r="G796" s="589"/>
      <c r="H796" s="589"/>
      <c r="I796" s="144"/>
      <c r="J796" s="148"/>
      <c r="K796" s="145"/>
      <c r="L796" s="146"/>
      <c r="M796" s="146"/>
      <c r="N796" s="147"/>
      <c r="O796" s="148"/>
      <c r="P796" s="148"/>
      <c r="Q796" s="148"/>
      <c r="R796" s="149"/>
      <c r="S796" s="156"/>
      <c r="T796" s="435" t="str">
        <f t="shared" si="244"/>
        <v/>
      </c>
      <c r="U796" s="430"/>
      <c r="V796" s="430" t="str">
        <f t="shared" si="245"/>
        <v/>
      </c>
      <c r="W796" s="298"/>
      <c r="X796" s="143" t="str">
        <f t="shared" si="251"/>
        <v/>
      </c>
      <c r="Y796" s="143" t="str">
        <f t="shared" si="246"/>
        <v/>
      </c>
      <c r="Z796" s="143" t="str">
        <f t="shared" si="247"/>
        <v/>
      </c>
      <c r="AA796" s="149" t="str">
        <f t="shared" si="253"/>
        <v/>
      </c>
      <c r="AC796" s="188" t="str">
        <f>AC776</f>
        <v>社員</v>
      </c>
      <c r="AD796" s="189">
        <f>AD776</f>
        <v>0</v>
      </c>
      <c r="AE796" s="189">
        <f>AE776</f>
        <v>0</v>
      </c>
      <c r="AF796" s="189" t="str">
        <f>AF776</f>
        <v>CS</v>
      </c>
      <c r="AG796" s="205">
        <f t="shared" si="248"/>
        <v>0</v>
      </c>
      <c r="AI796" s="157" t="str">
        <f>IF(月報!G796&lt;&gt;"",月報!G796,"")</f>
        <v/>
      </c>
      <c r="AJ796" s="151" t="str">
        <f>IF(月報!W796&lt;&gt;"",月報!W796*24,"")</f>
        <v/>
      </c>
      <c r="AK796" s="151" t="str">
        <f>IF(月報!P796&lt;&gt;"",月報!P796,"")</f>
        <v/>
      </c>
      <c r="AL796" s="151" t="str">
        <f>IF(月報!Q796&lt;&gt;"",IF(月報!Q796="平日残","",月報!Q796),"")</f>
        <v/>
      </c>
      <c r="AM796" s="151"/>
      <c r="AN796" s="151" t="e">
        <f t="shared" si="252"/>
        <v>#N/A</v>
      </c>
      <c r="AO796" s="151" t="e">
        <f>IF($E796="","",VLOOKUP($E796,カレンダマスタ!$A$5:$E$381,5,FALSE))</f>
        <v>#N/A</v>
      </c>
      <c r="AQ796" s="197" t="str">
        <f>IF(G796="","",IF(VLOOKUP(E796,カレンダマスタ!$A$5:$D$381,4,FALSE)=0,"",1))</f>
        <v/>
      </c>
      <c r="AR796" s="152" t="str">
        <f>IF($G796="","",IF($AD796="NSTC",INDEX(カレンダマスタ!$I$26:$O$31,MATCH($G796,カレンダマスタ!$H$26:$H$31,1),MATCH($H796,カレンダマスタ!$I$25:$O$25,1)),
IF($AD796="CS本社",INDEX(カレンダマスタ!$I$36:$O$41,MATCH($G796,カレンダマスタ!$H$36:$H$41,1),MATCH($H796,カレンダマスタ!$I$35:$O$35,1)),
IF($AD796="NS本社",INDEX(カレンダマスタ!$I$94:$O$99,MATCH($G796,カレンダマスタ!$H$95:$H$100,1),MATCH($H796,カレンダマスタ!$I$93:$O$93,1)),
IF($AD796="ODC",INDEX(カレンダマスタ!$I$46:$O$51,MATCH($G796,カレンダマスタ!$H$46:$H$51,1),MATCH($H796,カレンダマスタ!$I$45:$O$45,1)),
IF($AD796="NS東京TC",INDEX(カレンダマスタ!$I$56:$O$61,MATCH($G796,カレンダマスタ!$H$56:$H$61,1),MATCH($H796,カレンダマスタ!$I$55:$O$55,1)),""))))))</f>
        <v/>
      </c>
      <c r="AS796" s="151" t="str">
        <f t="shared" si="249"/>
        <v/>
      </c>
      <c r="AU796" s="153" t="e">
        <f>IF(E796="","",VLOOKUP($E796,カレンダマスタ!$A$4:$E$381,4,FALSE))</f>
        <v>#N/A</v>
      </c>
      <c r="AV796" s="153" t="str">
        <f t="shared" si="254"/>
        <v/>
      </c>
      <c r="AW796" s="153" t="str">
        <f t="shared" si="255"/>
        <v/>
      </c>
      <c r="AX796" s="154" t="e">
        <f t="shared" si="256"/>
        <v>#N/A</v>
      </c>
      <c r="AY796" s="154" t="str">
        <f t="shared" si="257"/>
        <v/>
      </c>
      <c r="AZ796" s="144" t="e">
        <f>IF(AX796&amp;AW796="勤怠未設定","×",IF(AV796="勤怠修正","×",IF(AC796="外注","",IF(AA796="",IF(AY796&lt;&gt;"","×",""),IF(VLOOKUP(AA796,カレンダマスタ!$H$66:$I$83,2,FALSE)&lt;&gt;AY796,"×","OK")))))</f>
        <v>#N/A</v>
      </c>
      <c r="BC796" s="153" t="e">
        <f>IF(E796="","",VLOOKUP($E796,カレンダマスタ!$A$4:$E$381,4,FALSE))</f>
        <v>#N/A</v>
      </c>
      <c r="BD796" s="151" t="str">
        <f>IF(AC796="社員","",IF(AG796=0,"",IF(AD796="NSTC",IF(COUNTIF(カレンダマスタ!$Q$5:$Q$32,G796)=1,"OK","×"),
IF(AD796="NS本社",IF(COUNTIF(カレンダマスタ!$T$5:$T$32,G796)=1,"OK","×"),IF(COUNTIF(カレンダマスタ!$R$5:$R$32,G796)=1,"OK","×")))))</f>
        <v/>
      </c>
      <c r="BE796" s="151" t="str">
        <f>IF(AC796="社員","",IF(G796="","",IF(R796&lt;&gt;"","",IF(AF796="CS","OK",IF(VLOOKUP(E796,カレンダマスタ!$A$5:$D$381,4,FALSE)&gt;0,"",IF(OR(G796*24&gt;10.84,H796*24&lt;14.5)=TRUE,"×","OK"))))))</f>
        <v/>
      </c>
      <c r="BF796" s="151" t="str">
        <f t="shared" si="242"/>
        <v/>
      </c>
      <c r="BG796" s="151" t="str">
        <f t="shared" si="258"/>
        <v/>
      </c>
      <c r="BI796" s="144" t="e">
        <f t="shared" si="250"/>
        <v>#N/A</v>
      </c>
    </row>
    <row r="797" spans="2:61">
      <c r="B797" s="111"/>
      <c r="C797" s="535">
        <v>361092</v>
      </c>
      <c r="D797" s="112" t="s">
        <v>572</v>
      </c>
      <c r="E797" s="582">
        <v>45424</v>
      </c>
      <c r="F797" s="112" t="s">
        <v>370</v>
      </c>
      <c r="G797" s="587"/>
      <c r="H797" s="587"/>
      <c r="I797" s="114"/>
      <c r="J797" s="118"/>
      <c r="K797" s="115"/>
      <c r="L797" s="116"/>
      <c r="M797" s="116"/>
      <c r="N797" s="117"/>
      <c r="O797" s="118"/>
      <c r="P797" s="118"/>
      <c r="Q797" s="118"/>
      <c r="R797" s="119"/>
      <c r="S797" s="120"/>
      <c r="T797" s="433" t="str">
        <f t="shared" si="244"/>
        <v/>
      </c>
      <c r="U797" s="431">
        <f>SUM(T797:T803)</f>
        <v>45.25</v>
      </c>
      <c r="V797" s="431" t="str">
        <f t="shared" si="245"/>
        <v/>
      </c>
      <c r="W797" s="298"/>
      <c r="X797" s="113" t="str">
        <f t="shared" si="251"/>
        <v/>
      </c>
      <c r="Y797" s="113" t="str">
        <f t="shared" si="246"/>
        <v/>
      </c>
      <c r="Z797" s="113" t="str">
        <f t="shared" si="247"/>
        <v/>
      </c>
      <c r="AA797" s="119" t="str">
        <f t="shared" si="253"/>
        <v/>
      </c>
      <c r="AC797" s="190" t="str">
        <f>AC776</f>
        <v>社員</v>
      </c>
      <c r="AD797" s="191">
        <f>AD776</f>
        <v>0</v>
      </c>
      <c r="AE797" s="191">
        <f>AE776</f>
        <v>0</v>
      </c>
      <c r="AF797" s="191" t="str">
        <f>AF776</f>
        <v>CS</v>
      </c>
      <c r="AG797" s="206">
        <f t="shared" si="248"/>
        <v>0</v>
      </c>
      <c r="AI797" s="158" t="str">
        <f>IF(月報!G797&lt;&gt;"",月報!G797,"")</f>
        <v/>
      </c>
      <c r="AJ797" s="122" t="str">
        <f>IF(月報!W797&lt;&gt;"",月報!W797*24,"")</f>
        <v/>
      </c>
      <c r="AK797" s="122" t="str">
        <f>IF(月報!P797&lt;&gt;"",月報!P797,"")</f>
        <v/>
      </c>
      <c r="AL797" s="122" t="str">
        <f>IF(月報!Q797&lt;&gt;"",IF(月報!Q797="平日残","",月報!Q797),"")</f>
        <v/>
      </c>
      <c r="AM797" s="122"/>
      <c r="AN797" s="122" t="e">
        <f t="shared" si="252"/>
        <v>#N/A</v>
      </c>
      <c r="AO797" s="122" t="e">
        <f>IF($E797="","",VLOOKUP($E797,カレンダマスタ!$A$5:$E$381,5,FALSE))</f>
        <v>#N/A</v>
      </c>
      <c r="AQ797" s="195" t="str">
        <f>IF(G797="","",IF(VLOOKUP(E797,カレンダマスタ!$A$5:$D$381,4,FALSE)=0,"",1))</f>
        <v/>
      </c>
      <c r="AR797" s="123" t="str">
        <f>IF($G797="","",IF($AD797="NSTC",INDEX(カレンダマスタ!$I$26:$O$31,MATCH($G797,カレンダマスタ!$H$26:$H$31,1),MATCH($H797,カレンダマスタ!$I$25:$O$25,1)),
IF($AD797="CS本社",INDEX(カレンダマスタ!$I$36:$O$41,MATCH($G797,カレンダマスタ!$H$36:$H$41,1),MATCH($H797,カレンダマスタ!$I$35:$O$35,1)),
IF($AD797="NS本社",INDEX(カレンダマスタ!$I$94:$O$99,MATCH($G797,カレンダマスタ!$H$95:$H$100,1),MATCH($H797,カレンダマスタ!$I$93:$O$93,1)),
IF($AD797="ODC",INDEX(カレンダマスタ!$I$46:$O$51,MATCH($G797,カレンダマスタ!$H$46:$H$51,1),MATCH($H797,カレンダマスタ!$I$45:$O$45,1)),
IF($AD797="NS東京TC",INDEX(カレンダマスタ!$I$56:$O$61,MATCH($G797,カレンダマスタ!$H$56:$H$61,1),MATCH($H797,カレンダマスタ!$I$55:$O$55,1)),""))))))</f>
        <v/>
      </c>
      <c r="AS797" s="122" t="str">
        <f t="shared" si="249"/>
        <v/>
      </c>
      <c r="AU797" s="124" t="e">
        <f>IF(E797="","",VLOOKUP($E797,カレンダマスタ!$A$4:$E$381,4,FALSE))</f>
        <v>#N/A</v>
      </c>
      <c r="AV797" s="124" t="str">
        <f t="shared" si="254"/>
        <v/>
      </c>
      <c r="AW797" s="124" t="str">
        <f t="shared" si="255"/>
        <v/>
      </c>
      <c r="AX797" s="125" t="e">
        <f t="shared" si="256"/>
        <v>#N/A</v>
      </c>
      <c r="AY797" s="125" t="str">
        <f t="shared" si="257"/>
        <v/>
      </c>
      <c r="AZ797" s="114" t="e">
        <f>IF(AX797&amp;AW797="勤怠未設定","×",IF(AV797="勤怠修正","×",IF(AC797="外注","",IF(AA797="",IF(AY797&lt;&gt;"","×",""),IF(VLOOKUP(AA797,カレンダマスタ!$H$66:$I$83,2,FALSE)&lt;&gt;AY797,"×","OK")))))</f>
        <v>#N/A</v>
      </c>
      <c r="BC797" s="124" t="e">
        <f>IF(E797="","",VLOOKUP($E797,カレンダマスタ!$A$4:$E$381,4,FALSE))</f>
        <v>#N/A</v>
      </c>
      <c r="BD797" s="122" t="str">
        <f>IF(AC797="社員","",IF(AG797=0,"",IF(AD797="NSTC",IF(COUNTIF(カレンダマスタ!$Q$5:$Q$32,G797)=1,"OK","×"),
IF(AD797="NS本社",IF(COUNTIF(カレンダマスタ!$T$5:$T$32,G797)=1,"OK","×"),IF(COUNTIF(カレンダマスタ!$R$5:$R$32,G797)=1,"OK","×")))))</f>
        <v/>
      </c>
      <c r="BE797" s="122" t="str">
        <f>IF(AC797="社員","",IF(G797="","",IF(R797&lt;&gt;"","",IF(AF797="CS","OK",IF(VLOOKUP(E797,カレンダマスタ!$A$5:$D$381,4,FALSE)&gt;0,"",IF(OR(G797*24&gt;10.84,H797*24&lt;14.5)=TRUE,"×","OK"))))))</f>
        <v/>
      </c>
      <c r="BF797" s="122" t="str">
        <f t="shared" si="242"/>
        <v/>
      </c>
      <c r="BG797" s="122" t="str">
        <f t="shared" si="258"/>
        <v/>
      </c>
      <c r="BI797" s="114" t="e">
        <f t="shared" si="250"/>
        <v>#N/A</v>
      </c>
    </row>
    <row r="798" spans="2:61">
      <c r="B798" s="111"/>
      <c r="C798" s="536">
        <v>361092</v>
      </c>
      <c r="D798" s="128" t="s">
        <v>572</v>
      </c>
      <c r="E798" s="583">
        <v>45425</v>
      </c>
      <c r="F798" s="128" t="s">
        <v>201</v>
      </c>
      <c r="G798" s="588">
        <v>0.375</v>
      </c>
      <c r="H798" s="588">
        <v>0.80208333333333337</v>
      </c>
      <c r="I798" s="130" t="s">
        <v>200</v>
      </c>
      <c r="J798" s="139">
        <v>9.25</v>
      </c>
      <c r="K798" s="131"/>
      <c r="L798" s="132"/>
      <c r="M798" s="132"/>
      <c r="N798" s="141"/>
      <c r="O798" s="139">
        <v>8</v>
      </c>
      <c r="P798" s="139">
        <v>1.25</v>
      </c>
      <c r="Q798" s="139"/>
      <c r="R798" s="133"/>
      <c r="S798" s="134" t="s">
        <v>594</v>
      </c>
      <c r="T798" s="434">
        <f t="shared" si="244"/>
        <v>9.25</v>
      </c>
      <c r="U798" s="429"/>
      <c r="V798" s="429" t="str">
        <f t="shared" si="245"/>
        <v/>
      </c>
      <c r="W798" s="298"/>
      <c r="X798" s="129">
        <f t="shared" si="251"/>
        <v>0.33333333333333331</v>
      </c>
      <c r="Y798" s="129">
        <f t="shared" si="246"/>
        <v>5.2083333333333336E-2</v>
      </c>
      <c r="Z798" s="129" t="str">
        <f t="shared" si="247"/>
        <v/>
      </c>
      <c r="AA798" s="133" t="str">
        <f t="shared" si="253"/>
        <v/>
      </c>
      <c r="AC798" s="186" t="str">
        <f>AC776</f>
        <v>社員</v>
      </c>
      <c r="AD798" s="187">
        <f>AD776</f>
        <v>0</v>
      </c>
      <c r="AE798" s="187">
        <f>AE776</f>
        <v>0</v>
      </c>
      <c r="AF798" s="187" t="str">
        <f>AF776</f>
        <v>CS</v>
      </c>
      <c r="AG798" s="204" t="e">
        <f t="shared" si="248"/>
        <v>#N/A</v>
      </c>
      <c r="AI798" s="135" t="str">
        <f>IF(月報!G798&lt;&gt;"",月報!G798,"")</f>
        <v/>
      </c>
      <c r="AJ798" s="126">
        <f>IF(月報!W798&lt;&gt;"",月報!W798*24,"")</f>
        <v>9.3333333333333339</v>
      </c>
      <c r="AK798" s="126" t="str">
        <f>IF(月報!P798&lt;&gt;"",月報!P798,"")</f>
        <v/>
      </c>
      <c r="AL798" s="126" t="str">
        <f>IF(月報!Q798&lt;&gt;"",IF(月報!Q798="平日残","",月報!Q798),"")</f>
        <v/>
      </c>
      <c r="AM798" s="126"/>
      <c r="AN798" s="126" t="e">
        <f t="shared" si="252"/>
        <v>#N/A</v>
      </c>
      <c r="AO798" s="126" t="e">
        <f>IF($E798="","",VLOOKUP($E798,カレンダマスタ!$A$5:$E$381,5,FALSE))</f>
        <v>#N/A</v>
      </c>
      <c r="AQ798" s="196" t="e">
        <f>IF(G798="","",IF(VLOOKUP(E798,カレンダマスタ!$A$5:$D$381,4,FALSE)=0,"",1))</f>
        <v>#N/A</v>
      </c>
      <c r="AR798" s="136" t="str">
        <f>IF($G798="","",IF($AD798="NSTC",INDEX(カレンダマスタ!$I$26:$O$31,MATCH($G798,カレンダマスタ!$H$26:$H$31,1),MATCH($H798,カレンダマスタ!$I$25:$O$25,1)),
IF($AD798="CS本社",INDEX(カレンダマスタ!$I$36:$O$41,MATCH($G798,カレンダマスタ!$H$36:$H$41,1),MATCH($H798,カレンダマスタ!$I$35:$O$35,1)),
IF($AD798="NS本社",INDEX(カレンダマスタ!$I$94:$O$99,MATCH($G798,カレンダマスタ!$H$95:$H$100,1),MATCH($H798,カレンダマスタ!$I$93:$O$93,1)),
IF($AD798="ODC",INDEX(カレンダマスタ!$I$46:$O$51,MATCH($G798,カレンダマスタ!$H$46:$H$51,1),MATCH($H798,カレンダマスタ!$I$45:$O$45,1)),
IF($AD798="NS東京TC",INDEX(カレンダマスタ!$I$56:$O$61,MATCH($G798,カレンダマスタ!$H$56:$H$61,1),MATCH($H798,カレンダマスタ!$I$55:$O$55,1)),""))))))</f>
        <v/>
      </c>
      <c r="AS798" s="126" t="str">
        <f t="shared" si="249"/>
        <v/>
      </c>
      <c r="AU798" s="137" t="e">
        <f>IF(E798="","",VLOOKUP($E798,カレンダマスタ!$A$4:$E$381,4,FALSE))</f>
        <v>#N/A</v>
      </c>
      <c r="AV798" s="137" t="str">
        <f t="shared" si="254"/>
        <v/>
      </c>
      <c r="AW798" s="137" t="str">
        <f t="shared" si="255"/>
        <v/>
      </c>
      <c r="AX798" s="138" t="e">
        <f t="shared" si="256"/>
        <v>#N/A</v>
      </c>
      <c r="AY798" s="138" t="str">
        <f t="shared" si="257"/>
        <v/>
      </c>
      <c r="AZ798" s="130" t="e">
        <f>IF(AX798&amp;AW798="勤怠未設定","×",IF(AV798="勤怠修正","×",IF(AC798="外注","",IF(AA798="",IF(AY798&lt;&gt;"","×",""),IF(VLOOKUP(AA798,カレンダマスタ!$H$66:$I$83,2,FALSE)&lt;&gt;AY798,"×","OK")))))</f>
        <v>#N/A</v>
      </c>
      <c r="BC798" s="137" t="e">
        <f>IF(E798="","",VLOOKUP($E798,カレンダマスタ!$A$4:$E$381,4,FALSE))</f>
        <v>#N/A</v>
      </c>
      <c r="BD798" s="126" t="str">
        <f>IF(AC798="社員","",IF(AG798=0,"",IF(AD798="NSTC",IF(COUNTIF(カレンダマスタ!$Q$5:$Q$32,G798)=1,"OK","×"),
IF(AD798="NS本社",IF(COUNTIF(カレンダマスタ!$T$5:$T$32,G798)=1,"OK","×"),IF(COUNTIF(カレンダマスタ!$R$5:$R$32,G798)=1,"OK","×")))))</f>
        <v/>
      </c>
      <c r="BE798" s="126" t="str">
        <f>IF(AC798="社員","",IF(G798="","",IF(R798&lt;&gt;"","",IF(AF798="CS","OK",IF(VLOOKUP(E798,カレンダマスタ!$A$5:$D$381,4,FALSE)&gt;0,"",IF(OR(G798*24&gt;10.84,H798*24&lt;14.5)=TRUE,"×","OK"))))))</f>
        <v/>
      </c>
      <c r="BF798" s="126" t="str">
        <f t="shared" si="242"/>
        <v/>
      </c>
      <c r="BG798" s="126" t="str">
        <f t="shared" si="258"/>
        <v>OK</v>
      </c>
      <c r="BI798" s="130" t="e">
        <f t="shared" si="250"/>
        <v>#N/A</v>
      </c>
    </row>
    <row r="799" spans="2:61">
      <c r="B799" s="111"/>
      <c r="C799" s="536">
        <v>361092</v>
      </c>
      <c r="D799" s="128" t="s">
        <v>572</v>
      </c>
      <c r="E799" s="583">
        <v>45426</v>
      </c>
      <c r="F799" s="128" t="s">
        <v>203</v>
      </c>
      <c r="G799" s="588">
        <v>0.375</v>
      </c>
      <c r="H799" s="588">
        <v>0.86458333333333337</v>
      </c>
      <c r="I799" s="130" t="s">
        <v>200</v>
      </c>
      <c r="J799" s="139">
        <v>10.75</v>
      </c>
      <c r="K799" s="131"/>
      <c r="L799" s="132"/>
      <c r="M799" s="132"/>
      <c r="N799" s="141"/>
      <c r="O799" s="139">
        <v>8</v>
      </c>
      <c r="P799" s="139">
        <v>2.75</v>
      </c>
      <c r="Q799" s="139"/>
      <c r="R799" s="133"/>
      <c r="S799" s="134" t="s">
        <v>594</v>
      </c>
      <c r="T799" s="434">
        <f t="shared" si="244"/>
        <v>10.75</v>
      </c>
      <c r="U799" s="429"/>
      <c r="V799" s="429" t="str">
        <f t="shared" si="245"/>
        <v/>
      </c>
      <c r="W799" s="298"/>
      <c r="X799" s="129">
        <f t="shared" si="251"/>
        <v>0.33333333333333331</v>
      </c>
      <c r="Y799" s="129">
        <f t="shared" si="246"/>
        <v>0.11458333333333333</v>
      </c>
      <c r="Z799" s="129" t="str">
        <f t="shared" si="247"/>
        <v/>
      </c>
      <c r="AA799" s="133" t="str">
        <f t="shared" si="253"/>
        <v/>
      </c>
      <c r="AC799" s="186" t="str">
        <f>AC776</f>
        <v>社員</v>
      </c>
      <c r="AD799" s="187">
        <f>AD776</f>
        <v>0</v>
      </c>
      <c r="AE799" s="187">
        <f>AE776</f>
        <v>0</v>
      </c>
      <c r="AF799" s="187" t="str">
        <f>AF776</f>
        <v>CS</v>
      </c>
      <c r="AG799" s="204" t="e">
        <f t="shared" si="248"/>
        <v>#N/A</v>
      </c>
      <c r="AI799" s="135" t="str">
        <f>IF(月報!G799&lt;&gt;"",月報!G799,"")</f>
        <v/>
      </c>
      <c r="AJ799" s="126">
        <f>IF(月報!W799&lt;&gt;"",月報!W799*24,"")</f>
        <v>10.916666666666666</v>
      </c>
      <c r="AK799" s="126" t="str">
        <f>IF(月報!P799&lt;&gt;"",月報!P799,"")</f>
        <v/>
      </c>
      <c r="AL799" s="126" t="str">
        <f>IF(月報!Q799&lt;&gt;"",IF(月報!Q799="平日残","",月報!Q799),"")</f>
        <v/>
      </c>
      <c r="AM799" s="126"/>
      <c r="AN799" s="126" t="e">
        <f t="shared" si="252"/>
        <v>#N/A</v>
      </c>
      <c r="AO799" s="126" t="e">
        <f>IF($E799="","",VLOOKUP($E799,カレンダマスタ!$A$5:$E$381,5,FALSE))</f>
        <v>#N/A</v>
      </c>
      <c r="AQ799" s="196" t="e">
        <f>IF(G799="","",IF(VLOOKUP(E799,カレンダマスタ!$A$5:$D$381,4,FALSE)=0,"",1))</f>
        <v>#N/A</v>
      </c>
      <c r="AR799" s="136" t="str">
        <f>IF($G799="","",IF($AD799="NSTC",INDEX(カレンダマスタ!$I$26:$O$31,MATCH($G799,カレンダマスタ!$H$26:$H$31,1),MATCH($H799,カレンダマスタ!$I$25:$O$25,1)),
IF($AD799="CS本社",INDEX(カレンダマスタ!$I$36:$O$41,MATCH($G799,カレンダマスタ!$H$36:$H$41,1),MATCH($H799,カレンダマスタ!$I$35:$O$35,1)),
IF($AD799="NS本社",INDEX(カレンダマスタ!$I$94:$O$99,MATCH($G799,カレンダマスタ!$H$95:$H$100,1),MATCH($H799,カレンダマスタ!$I$93:$O$93,1)),
IF($AD799="ODC",INDEX(カレンダマスタ!$I$46:$O$51,MATCH($G799,カレンダマスタ!$H$46:$H$51,1),MATCH($H799,カレンダマスタ!$I$45:$O$45,1)),
IF($AD799="NS東京TC",INDEX(カレンダマスタ!$I$56:$O$61,MATCH($G799,カレンダマスタ!$H$56:$H$61,1),MATCH($H799,カレンダマスタ!$I$55:$O$55,1)),""))))))</f>
        <v/>
      </c>
      <c r="AS799" s="126" t="str">
        <f t="shared" si="249"/>
        <v/>
      </c>
      <c r="AU799" s="137" t="e">
        <f>IF(E799="","",VLOOKUP($E799,カレンダマスタ!$A$4:$E$381,4,FALSE))</f>
        <v>#N/A</v>
      </c>
      <c r="AV799" s="137" t="str">
        <f t="shared" si="254"/>
        <v/>
      </c>
      <c r="AW799" s="137" t="str">
        <f t="shared" si="255"/>
        <v/>
      </c>
      <c r="AX799" s="138" t="e">
        <f t="shared" si="256"/>
        <v>#N/A</v>
      </c>
      <c r="AY799" s="138" t="str">
        <f t="shared" si="257"/>
        <v/>
      </c>
      <c r="AZ799" s="130" t="e">
        <f>IF(AX799&amp;AW799="勤怠未設定","×",IF(AV799="勤怠修正","×",IF(AC799="外注","",IF(AA799="",IF(AY799&lt;&gt;"","×",""),IF(VLOOKUP(AA799,カレンダマスタ!$H$66:$I$83,2,FALSE)&lt;&gt;AY799,"×","OK")))))</f>
        <v>#N/A</v>
      </c>
      <c r="BC799" s="137" t="e">
        <f>IF(E799="","",VLOOKUP($E799,カレンダマスタ!$A$4:$E$381,4,FALSE))</f>
        <v>#N/A</v>
      </c>
      <c r="BD799" s="126" t="str">
        <f>IF(AC799="社員","",IF(AG799=0,"",IF(AD799="NSTC",IF(COUNTIF(カレンダマスタ!$Q$5:$Q$32,G799)=1,"OK","×"),
IF(AD799="NS本社",IF(COUNTIF(カレンダマスタ!$T$5:$T$32,G799)=1,"OK","×"),IF(COUNTIF(カレンダマスタ!$R$5:$R$32,G799)=1,"OK","×")))))</f>
        <v/>
      </c>
      <c r="BE799" s="126" t="str">
        <f>IF(AC799="社員","",IF(G799="","",IF(R799&lt;&gt;"","",IF(AF799="CS","OK",IF(VLOOKUP(E799,カレンダマスタ!$A$5:$D$381,4,FALSE)&gt;0,"",IF(OR(G799*24&gt;10.84,H799*24&lt;14.5)=TRUE,"×","OK"))))))</f>
        <v/>
      </c>
      <c r="BF799" s="126" t="str">
        <f t="shared" si="242"/>
        <v/>
      </c>
      <c r="BG799" s="126" t="str">
        <f t="shared" si="258"/>
        <v>OK</v>
      </c>
      <c r="BI799" s="130" t="e">
        <f t="shared" si="250"/>
        <v>#N/A</v>
      </c>
    </row>
    <row r="800" spans="2:61">
      <c r="B800" s="111"/>
      <c r="C800" s="536">
        <v>361092</v>
      </c>
      <c r="D800" s="128" t="s">
        <v>572</v>
      </c>
      <c r="E800" s="583">
        <v>45427</v>
      </c>
      <c r="F800" s="128" t="s">
        <v>204</v>
      </c>
      <c r="G800" s="588">
        <v>0.375</v>
      </c>
      <c r="H800" s="588">
        <v>0.75</v>
      </c>
      <c r="I800" s="130" t="s">
        <v>200</v>
      </c>
      <c r="J800" s="139">
        <v>8</v>
      </c>
      <c r="K800" s="131"/>
      <c r="L800" s="132"/>
      <c r="M800" s="132"/>
      <c r="N800" s="141"/>
      <c r="O800" s="139">
        <v>8</v>
      </c>
      <c r="P800" s="139"/>
      <c r="Q800" s="139"/>
      <c r="R800" s="133"/>
      <c r="S800" s="134" t="s">
        <v>594</v>
      </c>
      <c r="T800" s="434">
        <f t="shared" si="244"/>
        <v>8</v>
      </c>
      <c r="U800" s="429"/>
      <c r="V800" s="429" t="str">
        <f t="shared" si="245"/>
        <v/>
      </c>
      <c r="W800" s="298"/>
      <c r="X800" s="129">
        <f t="shared" si="251"/>
        <v>0.33333333333333331</v>
      </c>
      <c r="Y800" s="129" t="str">
        <f t="shared" si="246"/>
        <v/>
      </c>
      <c r="Z800" s="129" t="str">
        <f t="shared" si="247"/>
        <v/>
      </c>
      <c r="AA800" s="133" t="str">
        <f t="shared" si="253"/>
        <v/>
      </c>
      <c r="AC800" s="186" t="str">
        <f>AC776</f>
        <v>社員</v>
      </c>
      <c r="AD800" s="187">
        <f>AD776</f>
        <v>0</v>
      </c>
      <c r="AE800" s="187">
        <f>AE776</f>
        <v>0</v>
      </c>
      <c r="AF800" s="187" t="str">
        <f>AF776</f>
        <v>CS</v>
      </c>
      <c r="AG800" s="204" t="e">
        <f t="shared" si="248"/>
        <v>#N/A</v>
      </c>
      <c r="AI800" s="135" t="str">
        <f>IF(月報!G800&lt;&gt;"",月報!G800,"")</f>
        <v/>
      </c>
      <c r="AJ800" s="126">
        <f>IF(月報!W800&lt;&gt;"",月報!W800*24,"")</f>
        <v>8</v>
      </c>
      <c r="AK800" s="126" t="str">
        <f>IF(月報!P800&lt;&gt;"",月報!P800,"")</f>
        <v/>
      </c>
      <c r="AL800" s="126" t="str">
        <f>IF(月報!Q800&lt;&gt;"",IF(月報!Q800="平日残","",月報!Q800),"")</f>
        <v/>
      </c>
      <c r="AM800" s="126"/>
      <c r="AN800" s="126" t="e">
        <f t="shared" si="252"/>
        <v>#N/A</v>
      </c>
      <c r="AO800" s="126" t="e">
        <f>IF($E800="","",VLOOKUP($E800,カレンダマスタ!$A$5:$E$381,5,FALSE))</f>
        <v>#N/A</v>
      </c>
      <c r="AQ800" s="196" t="e">
        <f>IF(G800="","",IF(VLOOKUP(E800,カレンダマスタ!$A$5:$D$381,4,FALSE)=0,"",1))</f>
        <v>#N/A</v>
      </c>
      <c r="AR800" s="136" t="str">
        <f>IF($G800="","",IF($AD800="NSTC",INDEX(カレンダマスタ!$I$26:$O$31,MATCH($G800,カレンダマスタ!$H$26:$H$31,1),MATCH($H800,カレンダマスタ!$I$25:$O$25,1)),
IF($AD800="CS本社",INDEX(カレンダマスタ!$I$36:$O$41,MATCH($G800,カレンダマスタ!$H$36:$H$41,1),MATCH($H800,カレンダマスタ!$I$35:$O$35,1)),
IF($AD800="NS本社",INDEX(カレンダマスタ!$I$94:$O$99,MATCH($G800,カレンダマスタ!$H$95:$H$100,1),MATCH($H800,カレンダマスタ!$I$93:$O$93,1)),
IF($AD800="ODC",INDEX(カレンダマスタ!$I$46:$O$51,MATCH($G800,カレンダマスタ!$H$46:$H$51,1),MATCH($H800,カレンダマスタ!$I$45:$O$45,1)),
IF($AD800="NS東京TC",INDEX(カレンダマスタ!$I$56:$O$61,MATCH($G800,カレンダマスタ!$H$56:$H$61,1),MATCH($H800,カレンダマスタ!$I$55:$O$55,1)),""))))))</f>
        <v/>
      </c>
      <c r="AS800" s="126" t="str">
        <f t="shared" si="249"/>
        <v/>
      </c>
      <c r="AU800" s="137" t="e">
        <f>IF(E800="","",VLOOKUP($E800,カレンダマスタ!$A$4:$E$381,4,FALSE))</f>
        <v>#N/A</v>
      </c>
      <c r="AV800" s="137" t="str">
        <f t="shared" si="254"/>
        <v/>
      </c>
      <c r="AW800" s="137" t="str">
        <f t="shared" si="255"/>
        <v/>
      </c>
      <c r="AX800" s="138" t="e">
        <f t="shared" si="256"/>
        <v>#N/A</v>
      </c>
      <c r="AY800" s="138" t="str">
        <f t="shared" si="257"/>
        <v/>
      </c>
      <c r="AZ800" s="130" t="e">
        <f>IF(AX800&amp;AW800="勤怠未設定","×",IF(AV800="勤怠修正","×",IF(AC800="外注","",IF(AA800="",IF(AY800&lt;&gt;"","×",""),IF(VLOOKUP(AA800,カレンダマスタ!$H$66:$I$83,2,FALSE)&lt;&gt;AY800,"×","OK")))))</f>
        <v>#N/A</v>
      </c>
      <c r="BC800" s="137" t="e">
        <f>IF(E800="","",VLOOKUP($E800,カレンダマスタ!$A$4:$E$381,4,FALSE))</f>
        <v>#N/A</v>
      </c>
      <c r="BD800" s="126" t="str">
        <f>IF(AC800="社員","",IF(AG800=0,"",IF(AD800="NSTC",IF(COUNTIF(カレンダマスタ!$Q$5:$Q$32,G800)=1,"OK","×"),
IF(AD800="NS本社",IF(COUNTIF(カレンダマスタ!$T$5:$T$32,G800)=1,"OK","×"),IF(COUNTIF(カレンダマスタ!$R$5:$R$32,G800)=1,"OK","×")))))</f>
        <v/>
      </c>
      <c r="BE800" s="126" t="str">
        <f>IF(AC800="社員","",IF(G800="","",IF(R800&lt;&gt;"","",IF(AF800="CS","OK",IF(VLOOKUP(E800,カレンダマスタ!$A$5:$D$381,4,FALSE)&gt;0,"",IF(OR(G800*24&gt;10.84,H800*24&lt;14.5)=TRUE,"×","OK"))))))</f>
        <v/>
      </c>
      <c r="BF800" s="126" t="str">
        <f t="shared" si="242"/>
        <v/>
      </c>
      <c r="BG800" s="126" t="str">
        <f t="shared" si="258"/>
        <v>OK</v>
      </c>
      <c r="BI800" s="130" t="e">
        <f t="shared" si="250"/>
        <v>#N/A</v>
      </c>
    </row>
    <row r="801" spans="2:61">
      <c r="B801" s="111"/>
      <c r="C801" s="536">
        <v>361092</v>
      </c>
      <c r="D801" s="128" t="s">
        <v>572</v>
      </c>
      <c r="E801" s="583">
        <v>45428</v>
      </c>
      <c r="F801" s="128" t="s">
        <v>205</v>
      </c>
      <c r="G801" s="588">
        <v>0.375</v>
      </c>
      <c r="H801" s="588">
        <v>0.80208333333333337</v>
      </c>
      <c r="I801" s="130" t="s">
        <v>200</v>
      </c>
      <c r="J801" s="139">
        <v>9.25</v>
      </c>
      <c r="K801" s="131"/>
      <c r="L801" s="132"/>
      <c r="M801" s="132"/>
      <c r="N801" s="141"/>
      <c r="O801" s="139">
        <v>8</v>
      </c>
      <c r="P801" s="139">
        <v>1.25</v>
      </c>
      <c r="Q801" s="139"/>
      <c r="R801" s="133"/>
      <c r="S801" s="134" t="s">
        <v>594</v>
      </c>
      <c r="T801" s="434">
        <f t="shared" si="244"/>
        <v>9.25</v>
      </c>
      <c r="U801" s="429"/>
      <c r="V801" s="429" t="str">
        <f t="shared" si="245"/>
        <v/>
      </c>
      <c r="W801" s="298"/>
      <c r="X801" s="129">
        <f t="shared" si="251"/>
        <v>0.33333333333333331</v>
      </c>
      <c r="Y801" s="129">
        <f t="shared" si="246"/>
        <v>5.2083333333333336E-2</v>
      </c>
      <c r="Z801" s="129" t="str">
        <f t="shared" si="247"/>
        <v/>
      </c>
      <c r="AA801" s="133" t="str">
        <f t="shared" si="253"/>
        <v/>
      </c>
      <c r="AC801" s="186" t="str">
        <f>AC776</f>
        <v>社員</v>
      </c>
      <c r="AD801" s="187">
        <f>AD776</f>
        <v>0</v>
      </c>
      <c r="AE801" s="187">
        <f>AE776</f>
        <v>0</v>
      </c>
      <c r="AF801" s="187" t="str">
        <f>AF776</f>
        <v>CS</v>
      </c>
      <c r="AG801" s="204" t="e">
        <f t="shared" si="248"/>
        <v>#N/A</v>
      </c>
      <c r="AI801" s="140" t="str">
        <f>IF(月報!G801&lt;&gt;"",月報!G801,"")</f>
        <v/>
      </c>
      <c r="AJ801" s="126">
        <f>IF(月報!W801&lt;&gt;"",月報!W801*24,"")</f>
        <v>9.25</v>
      </c>
      <c r="AK801" s="126" t="str">
        <f>IF(月報!P801&lt;&gt;"",月報!P801,"")</f>
        <v/>
      </c>
      <c r="AL801" s="126" t="str">
        <f>IF(月報!Q801&lt;&gt;"",IF(月報!Q801="平日残","",月報!Q801),"")</f>
        <v/>
      </c>
      <c r="AM801" s="126"/>
      <c r="AN801" s="126" t="e">
        <f t="shared" si="252"/>
        <v>#N/A</v>
      </c>
      <c r="AO801" s="126" t="e">
        <f>IF($E801="","",VLOOKUP($E801,カレンダマスタ!$A$5:$E$381,5,FALSE))</f>
        <v>#N/A</v>
      </c>
      <c r="AQ801" s="196" t="e">
        <f>IF(G801="","",IF(VLOOKUP(E801,カレンダマスタ!$A$5:$D$381,4,FALSE)=0,"",1))</f>
        <v>#N/A</v>
      </c>
      <c r="AR801" s="136" t="str">
        <f>IF($G801="","",IF($AD801="NSTC",INDEX(カレンダマスタ!$I$26:$O$31,MATCH($G801,カレンダマスタ!$H$26:$H$31,1),MATCH($H801,カレンダマスタ!$I$25:$O$25,1)),
IF($AD801="CS本社",INDEX(カレンダマスタ!$I$36:$O$41,MATCH($G801,カレンダマスタ!$H$36:$H$41,1),MATCH($H801,カレンダマスタ!$I$35:$O$35,1)),
IF($AD801="NS本社",INDEX(カレンダマスタ!$I$94:$O$99,MATCH($G801,カレンダマスタ!$H$95:$H$100,1),MATCH($H801,カレンダマスタ!$I$93:$O$93,1)),
IF($AD801="ODC",INDEX(カレンダマスタ!$I$46:$O$51,MATCH($G801,カレンダマスタ!$H$46:$H$51,1),MATCH($H801,カレンダマスタ!$I$45:$O$45,1)),
IF($AD801="NS東京TC",INDEX(カレンダマスタ!$I$56:$O$61,MATCH($G801,カレンダマスタ!$H$56:$H$61,1),MATCH($H801,カレンダマスタ!$I$55:$O$55,1)),""))))))</f>
        <v/>
      </c>
      <c r="AS801" s="126" t="str">
        <f t="shared" si="249"/>
        <v/>
      </c>
      <c r="AU801" s="137" t="e">
        <f>IF(E801="","",VLOOKUP($E801,カレンダマスタ!$A$4:$E$381,4,FALSE))</f>
        <v>#N/A</v>
      </c>
      <c r="AV801" s="137" t="str">
        <f t="shared" si="254"/>
        <v/>
      </c>
      <c r="AW801" s="137" t="str">
        <f t="shared" si="255"/>
        <v/>
      </c>
      <c r="AX801" s="138" t="e">
        <f t="shared" si="256"/>
        <v>#N/A</v>
      </c>
      <c r="AY801" s="138" t="str">
        <f t="shared" si="257"/>
        <v/>
      </c>
      <c r="AZ801" s="130" t="e">
        <f>IF(AX801&amp;AW801="勤怠未設定","×",IF(AV801="勤怠修正","×",IF(AC801="外注","",IF(AA801="",IF(AY801&lt;&gt;"","×",""),IF(VLOOKUP(AA801,カレンダマスタ!$H$66:$I$83,2,FALSE)&lt;&gt;AY801,"×","OK")))))</f>
        <v>#N/A</v>
      </c>
      <c r="BC801" s="137" t="e">
        <f>IF(E801="","",VLOOKUP($E801,カレンダマスタ!$A$4:$E$381,4,FALSE))</f>
        <v>#N/A</v>
      </c>
      <c r="BD801" s="126" t="str">
        <f>IF(AC801="社員","",IF(AG801=0,"",IF(AD801="NSTC",IF(COUNTIF(カレンダマスタ!$Q$5:$Q$32,G801)=1,"OK","×"),
IF(AD801="NS本社",IF(COUNTIF(カレンダマスタ!$T$5:$T$32,G801)=1,"OK","×"),IF(COUNTIF(カレンダマスタ!$R$5:$R$32,G801)=1,"OK","×")))))</f>
        <v/>
      </c>
      <c r="BE801" s="126" t="str">
        <f>IF(AC801="社員","",IF(G801="","",IF(R801&lt;&gt;"","",IF(AF801="CS","OK",IF(VLOOKUP(E801,カレンダマスタ!$A$5:$D$381,4,FALSE)&gt;0,"",IF(OR(G801*24&gt;10.84,H801*24&lt;14.5)=TRUE,"×","OK"))))))</f>
        <v/>
      </c>
      <c r="BF801" s="126" t="str">
        <f t="shared" si="242"/>
        <v/>
      </c>
      <c r="BG801" s="126" t="str">
        <f t="shared" si="258"/>
        <v>OK</v>
      </c>
      <c r="BI801" s="130" t="e">
        <f t="shared" si="250"/>
        <v>#N/A</v>
      </c>
    </row>
    <row r="802" spans="2:61">
      <c r="B802" s="111"/>
      <c r="C802" s="536">
        <v>361092</v>
      </c>
      <c r="D802" s="128" t="s">
        <v>572</v>
      </c>
      <c r="E802" s="583">
        <v>45429</v>
      </c>
      <c r="F802" s="128" t="s">
        <v>199</v>
      </c>
      <c r="G802" s="588">
        <v>0.375</v>
      </c>
      <c r="H802" s="588">
        <v>0.75</v>
      </c>
      <c r="I802" s="130" t="s">
        <v>200</v>
      </c>
      <c r="J802" s="139">
        <v>8</v>
      </c>
      <c r="K802" s="131"/>
      <c r="L802" s="132"/>
      <c r="M802" s="132"/>
      <c r="N802" s="141"/>
      <c r="O802" s="139">
        <v>8</v>
      </c>
      <c r="P802" s="139"/>
      <c r="Q802" s="139"/>
      <c r="R802" s="133"/>
      <c r="S802" s="134" t="s">
        <v>594</v>
      </c>
      <c r="T802" s="434">
        <f t="shared" si="244"/>
        <v>8</v>
      </c>
      <c r="U802" s="429"/>
      <c r="V802" s="429" t="str">
        <f t="shared" si="245"/>
        <v/>
      </c>
      <c r="W802" s="298"/>
      <c r="X802" s="129">
        <f t="shared" si="251"/>
        <v>0.33333333333333331</v>
      </c>
      <c r="Y802" s="129" t="str">
        <f t="shared" si="246"/>
        <v/>
      </c>
      <c r="Z802" s="129" t="str">
        <f t="shared" si="247"/>
        <v/>
      </c>
      <c r="AA802" s="133" t="str">
        <f t="shared" si="253"/>
        <v/>
      </c>
      <c r="AC802" s="186" t="str">
        <f>AC776</f>
        <v>社員</v>
      </c>
      <c r="AD802" s="187">
        <f>AD776</f>
        <v>0</v>
      </c>
      <c r="AE802" s="187">
        <f>AE776</f>
        <v>0</v>
      </c>
      <c r="AF802" s="187" t="str">
        <f>AF776</f>
        <v>CS</v>
      </c>
      <c r="AG802" s="204" t="e">
        <f t="shared" si="248"/>
        <v>#N/A</v>
      </c>
      <c r="AI802" s="140" t="str">
        <f>IF(月報!G802&lt;&gt;"",月報!G802,"")</f>
        <v/>
      </c>
      <c r="AJ802" s="126">
        <f>IF(月報!W802&lt;&gt;"",月報!W802*24,"")</f>
        <v>8</v>
      </c>
      <c r="AK802" s="126" t="str">
        <f>IF(月報!P802&lt;&gt;"",月報!P802,"")</f>
        <v/>
      </c>
      <c r="AL802" s="126" t="str">
        <f>IF(月報!Q802&lt;&gt;"",IF(月報!Q802="平日残","",月報!Q802),"")</f>
        <v/>
      </c>
      <c r="AM802" s="126"/>
      <c r="AN802" s="126" t="e">
        <f t="shared" si="252"/>
        <v>#N/A</v>
      </c>
      <c r="AO802" s="126" t="e">
        <f>IF($E802="","",VLOOKUP($E802,カレンダマスタ!$A$5:$E$381,5,FALSE))</f>
        <v>#N/A</v>
      </c>
      <c r="AQ802" s="196" t="e">
        <f>IF(G802="","",IF(VLOOKUP(E802,カレンダマスタ!$A$5:$D$381,4,FALSE)=0,"",1))</f>
        <v>#N/A</v>
      </c>
      <c r="AR802" s="136" t="str">
        <f>IF($G802="","",IF($AD802="NSTC",INDEX(カレンダマスタ!$I$26:$O$31,MATCH($G802,カレンダマスタ!$H$26:$H$31,1),MATCH($H802,カレンダマスタ!$I$25:$O$25,1)),
IF($AD802="CS本社",INDEX(カレンダマスタ!$I$36:$O$41,MATCH($G802,カレンダマスタ!$H$36:$H$41,1),MATCH($H802,カレンダマスタ!$I$35:$O$35,1)),
IF($AD802="NS本社",INDEX(カレンダマスタ!$I$94:$O$99,MATCH($G802,カレンダマスタ!$H$95:$H$100,1),MATCH($H802,カレンダマスタ!$I$93:$O$93,1)),
IF($AD802="ODC",INDEX(カレンダマスタ!$I$46:$O$51,MATCH($G802,カレンダマスタ!$H$46:$H$51,1),MATCH($H802,カレンダマスタ!$I$45:$O$45,1)),
IF($AD802="NS東京TC",INDEX(カレンダマスタ!$I$56:$O$61,MATCH($G802,カレンダマスタ!$H$56:$H$61,1),MATCH($H802,カレンダマスタ!$I$55:$O$55,1)),""))))))</f>
        <v/>
      </c>
      <c r="AS802" s="126" t="str">
        <f t="shared" si="249"/>
        <v/>
      </c>
      <c r="AU802" s="137" t="e">
        <f>IF(E802="","",VLOOKUP($E802,カレンダマスタ!$A$4:$E$381,4,FALSE))</f>
        <v>#N/A</v>
      </c>
      <c r="AV802" s="137" t="str">
        <f t="shared" si="254"/>
        <v/>
      </c>
      <c r="AW802" s="137" t="str">
        <f t="shared" si="255"/>
        <v/>
      </c>
      <c r="AX802" s="138" t="e">
        <f t="shared" si="256"/>
        <v>#N/A</v>
      </c>
      <c r="AY802" s="138" t="str">
        <f t="shared" si="257"/>
        <v/>
      </c>
      <c r="AZ802" s="130" t="e">
        <f>IF(AX802&amp;AW802="勤怠未設定","×",IF(AV802="勤怠修正","×",IF(AC802="外注","",IF(AA802="",IF(AY802&lt;&gt;"","×",""),IF(VLOOKUP(AA802,カレンダマスタ!$H$66:$I$83,2,FALSE)&lt;&gt;AY802,"×","OK")))))</f>
        <v>#N/A</v>
      </c>
      <c r="BC802" s="137" t="e">
        <f>IF(E802="","",VLOOKUP($E802,カレンダマスタ!$A$4:$E$381,4,FALSE))</f>
        <v>#N/A</v>
      </c>
      <c r="BD802" s="126" t="str">
        <f>IF(AC802="社員","",IF(AG802=0,"",IF(AD802="NSTC",IF(COUNTIF(カレンダマスタ!$Q$5:$Q$32,G802)=1,"OK","×"),
IF(AD802="NS本社",IF(COUNTIF(カレンダマスタ!$T$5:$T$32,G802)=1,"OK","×"),IF(COUNTIF(カレンダマスタ!$R$5:$R$32,G802)=1,"OK","×")))))</f>
        <v/>
      </c>
      <c r="BE802" s="126" t="str">
        <f>IF(AC802="社員","",IF(G802="","",IF(R802&lt;&gt;"","",IF(AF802="CS","OK",IF(VLOOKUP(E802,カレンダマスタ!$A$5:$D$381,4,FALSE)&gt;0,"",IF(OR(G802*24&gt;10.84,H802*24&lt;14.5)=TRUE,"×","OK"))))))</f>
        <v/>
      </c>
      <c r="BF802" s="126" t="str">
        <f t="shared" si="242"/>
        <v/>
      </c>
      <c r="BG802" s="126" t="str">
        <f t="shared" si="258"/>
        <v>OK</v>
      </c>
      <c r="BI802" s="130" t="e">
        <f t="shared" si="250"/>
        <v>#N/A</v>
      </c>
    </row>
    <row r="803" spans="2:61">
      <c r="B803" s="111"/>
      <c r="C803" s="537">
        <v>361092</v>
      </c>
      <c r="D803" s="142" t="s">
        <v>572</v>
      </c>
      <c r="E803" s="584">
        <v>45430</v>
      </c>
      <c r="F803" s="142" t="s">
        <v>369</v>
      </c>
      <c r="G803" s="589"/>
      <c r="H803" s="589"/>
      <c r="I803" s="144"/>
      <c r="J803" s="148"/>
      <c r="K803" s="145"/>
      <c r="L803" s="146"/>
      <c r="M803" s="146"/>
      <c r="N803" s="147"/>
      <c r="O803" s="148"/>
      <c r="P803" s="148"/>
      <c r="Q803" s="148"/>
      <c r="R803" s="149"/>
      <c r="S803" s="156"/>
      <c r="T803" s="435" t="str">
        <f t="shared" si="244"/>
        <v/>
      </c>
      <c r="U803" s="430"/>
      <c r="V803" s="430" t="str">
        <f t="shared" si="245"/>
        <v/>
      </c>
      <c r="W803" s="298"/>
      <c r="X803" s="143" t="str">
        <f t="shared" si="251"/>
        <v/>
      </c>
      <c r="Y803" s="143" t="str">
        <f t="shared" si="246"/>
        <v/>
      </c>
      <c r="Z803" s="143" t="str">
        <f t="shared" si="247"/>
        <v/>
      </c>
      <c r="AA803" s="149" t="str">
        <f t="shared" si="253"/>
        <v/>
      </c>
      <c r="AC803" s="188" t="str">
        <f>AC776</f>
        <v>社員</v>
      </c>
      <c r="AD803" s="189">
        <f>AD776</f>
        <v>0</v>
      </c>
      <c r="AE803" s="189">
        <f>AE776</f>
        <v>0</v>
      </c>
      <c r="AF803" s="189" t="str">
        <f>AF776</f>
        <v>CS</v>
      </c>
      <c r="AG803" s="205">
        <f t="shared" si="248"/>
        <v>0</v>
      </c>
      <c r="AI803" s="157" t="str">
        <f>IF(月報!G803&lt;&gt;"",月報!G803,"")</f>
        <v/>
      </c>
      <c r="AJ803" s="151" t="str">
        <f>IF(月報!W803&lt;&gt;"",月報!W803*24,"")</f>
        <v/>
      </c>
      <c r="AK803" s="151" t="str">
        <f>IF(月報!P803&lt;&gt;"",月報!P803,"")</f>
        <v/>
      </c>
      <c r="AL803" s="151" t="str">
        <f>IF(月報!Q803&lt;&gt;"",IF(月報!Q803="平日残","",月報!Q803),"")</f>
        <v/>
      </c>
      <c r="AM803" s="151"/>
      <c r="AN803" s="151" t="e">
        <f t="shared" si="252"/>
        <v>#N/A</v>
      </c>
      <c r="AO803" s="151" t="e">
        <f>IF($E803="","",VLOOKUP($E803,カレンダマスタ!$A$5:$E$381,5,FALSE))</f>
        <v>#N/A</v>
      </c>
      <c r="AQ803" s="197" t="str">
        <f>IF(G803="","",IF(VLOOKUP(E803,カレンダマスタ!$A$5:$D$381,4,FALSE)=0,"",1))</f>
        <v/>
      </c>
      <c r="AR803" s="152" t="str">
        <f>IF($G803="","",IF($AD803="NSTC",INDEX(カレンダマスタ!$I$26:$O$31,MATCH($G803,カレンダマスタ!$H$26:$H$31,1),MATCH($H803,カレンダマスタ!$I$25:$O$25,1)),
IF($AD803="CS本社",INDEX(カレンダマスタ!$I$36:$O$41,MATCH($G803,カレンダマスタ!$H$36:$H$41,1),MATCH($H803,カレンダマスタ!$I$35:$O$35,1)),
IF($AD803="NS本社",INDEX(カレンダマスタ!$I$94:$O$99,MATCH($G803,カレンダマスタ!$H$95:$H$100,1),MATCH($H803,カレンダマスタ!$I$93:$O$93,1)),
IF($AD803="ODC",INDEX(カレンダマスタ!$I$46:$O$51,MATCH($G803,カレンダマスタ!$H$46:$H$51,1),MATCH($H803,カレンダマスタ!$I$45:$O$45,1)),
IF($AD803="NS東京TC",INDEX(カレンダマスタ!$I$56:$O$61,MATCH($G803,カレンダマスタ!$H$56:$H$61,1),MATCH($H803,カレンダマスタ!$I$55:$O$55,1)),""))))))</f>
        <v/>
      </c>
      <c r="AS803" s="151" t="str">
        <f t="shared" si="249"/>
        <v/>
      </c>
      <c r="AU803" s="153" t="e">
        <f>IF(E803="","",VLOOKUP($E803,カレンダマスタ!$A$4:$E$381,4,FALSE))</f>
        <v>#N/A</v>
      </c>
      <c r="AV803" s="153" t="str">
        <f t="shared" si="254"/>
        <v/>
      </c>
      <c r="AW803" s="153" t="str">
        <f t="shared" si="255"/>
        <v/>
      </c>
      <c r="AX803" s="154" t="e">
        <f t="shared" si="256"/>
        <v>#N/A</v>
      </c>
      <c r="AY803" s="154" t="str">
        <f t="shared" si="257"/>
        <v/>
      </c>
      <c r="AZ803" s="144" t="e">
        <f>IF(AX803&amp;AW803="勤怠未設定","×",IF(AV803="勤怠修正","×",IF(AC803="外注","",IF(AA803="",IF(AY803&lt;&gt;"","×",""),IF(VLOOKUP(AA803,カレンダマスタ!$H$66:$I$83,2,FALSE)&lt;&gt;AY803,"×","OK")))))</f>
        <v>#N/A</v>
      </c>
      <c r="BC803" s="153" t="e">
        <f>IF(E803="","",VLOOKUP($E803,カレンダマスタ!$A$4:$E$381,4,FALSE))</f>
        <v>#N/A</v>
      </c>
      <c r="BD803" s="151" t="str">
        <f>IF(AC803="社員","",IF(AG803=0,"",IF(AD803="NSTC",IF(COUNTIF(カレンダマスタ!$Q$5:$Q$32,G803)=1,"OK","×"),
IF(AD803="NS本社",IF(COUNTIF(カレンダマスタ!$T$5:$T$32,G803)=1,"OK","×"),IF(COUNTIF(カレンダマスタ!$R$5:$R$32,G803)=1,"OK","×")))))</f>
        <v/>
      </c>
      <c r="BE803" s="151" t="str">
        <f>IF(AC803="社員","",IF(G803="","",IF(R803&lt;&gt;"","",IF(AF803="CS","OK",IF(VLOOKUP(E803,カレンダマスタ!$A$5:$D$381,4,FALSE)&gt;0,"",IF(OR(G803*24&gt;10.84,H803*24&lt;14.5)=TRUE,"×","OK"))))))</f>
        <v/>
      </c>
      <c r="BF803" s="151" t="str">
        <f t="shared" si="242"/>
        <v/>
      </c>
      <c r="BG803" s="151" t="str">
        <f t="shared" si="258"/>
        <v/>
      </c>
      <c r="BI803" s="144" t="e">
        <f t="shared" si="250"/>
        <v>#N/A</v>
      </c>
    </row>
    <row r="804" spans="2:61">
      <c r="B804" s="111"/>
      <c r="C804" s="535">
        <v>361092</v>
      </c>
      <c r="D804" s="112" t="s">
        <v>572</v>
      </c>
      <c r="E804" s="582">
        <v>45431</v>
      </c>
      <c r="F804" s="112" t="s">
        <v>370</v>
      </c>
      <c r="G804" s="587"/>
      <c r="H804" s="587"/>
      <c r="I804" s="114"/>
      <c r="J804" s="118"/>
      <c r="K804" s="115"/>
      <c r="L804" s="116"/>
      <c r="M804" s="116"/>
      <c r="N804" s="117"/>
      <c r="O804" s="118"/>
      <c r="P804" s="118"/>
      <c r="Q804" s="118"/>
      <c r="R804" s="119"/>
      <c r="S804" s="120"/>
      <c r="T804" s="433" t="str">
        <f t="shared" si="244"/>
        <v/>
      </c>
      <c r="U804" s="431">
        <f>SUM(T804:T810)</f>
        <v>0</v>
      </c>
      <c r="V804" s="431" t="str">
        <f t="shared" si="245"/>
        <v/>
      </c>
      <c r="W804" s="298"/>
      <c r="X804" s="113" t="str">
        <f t="shared" si="251"/>
        <v/>
      </c>
      <c r="Y804" s="113" t="str">
        <f t="shared" si="246"/>
        <v/>
      </c>
      <c r="Z804" s="113" t="str">
        <f t="shared" si="247"/>
        <v/>
      </c>
      <c r="AA804" s="119" t="str">
        <f t="shared" si="253"/>
        <v/>
      </c>
      <c r="AC804" s="190" t="str">
        <f>AC776</f>
        <v>社員</v>
      </c>
      <c r="AD804" s="191">
        <f>AD776</f>
        <v>0</v>
      </c>
      <c r="AE804" s="191">
        <f>AE776</f>
        <v>0</v>
      </c>
      <c r="AF804" s="191" t="str">
        <f>AF776</f>
        <v>CS</v>
      </c>
      <c r="AG804" s="206">
        <f t="shared" si="248"/>
        <v>0</v>
      </c>
      <c r="AI804" s="159" t="str">
        <f>IF(月報!G804&lt;&gt;"",月報!G804,"")</f>
        <v/>
      </c>
      <c r="AJ804" s="122" t="str">
        <f>IF(月報!W804&lt;&gt;"",月報!W804*24,"")</f>
        <v/>
      </c>
      <c r="AK804" s="122" t="str">
        <f>IF(月報!P804&lt;&gt;"",月報!P804,"")</f>
        <v/>
      </c>
      <c r="AL804" s="122" t="str">
        <f>IF(月報!Q804&lt;&gt;"",IF(月報!Q804="平日残","",月報!Q804),"")</f>
        <v/>
      </c>
      <c r="AM804" s="122"/>
      <c r="AN804" s="122" t="e">
        <f t="shared" si="252"/>
        <v>#N/A</v>
      </c>
      <c r="AO804" s="122" t="e">
        <f>IF($E804="","",VLOOKUP($E804,カレンダマスタ!$A$5:$E$381,5,FALSE))</f>
        <v>#N/A</v>
      </c>
      <c r="AQ804" s="195" t="str">
        <f>IF(G804="","",IF(VLOOKUP(E804,カレンダマスタ!$A$5:$D$381,4,FALSE)=0,"",1))</f>
        <v/>
      </c>
      <c r="AR804" s="123" t="str">
        <f>IF($G804="","",IF($AD804="NSTC",INDEX(カレンダマスタ!$I$26:$O$31,MATCH($G804,カレンダマスタ!$H$26:$H$31,1),MATCH($H804,カレンダマスタ!$I$25:$O$25,1)),
IF($AD804="CS本社",INDEX(カレンダマスタ!$I$36:$O$41,MATCH($G804,カレンダマスタ!$H$36:$H$41,1),MATCH($H804,カレンダマスタ!$I$35:$O$35,1)),
IF($AD804="NS本社",INDEX(カレンダマスタ!$I$94:$O$99,MATCH($G804,カレンダマスタ!$H$95:$H$100,1),MATCH($H804,カレンダマスタ!$I$93:$O$93,1)),
IF($AD804="ODC",INDEX(カレンダマスタ!$I$46:$O$51,MATCH($G804,カレンダマスタ!$H$46:$H$51,1),MATCH($H804,カレンダマスタ!$I$45:$O$45,1)),
IF($AD804="NS東京TC",INDEX(カレンダマスタ!$I$56:$O$61,MATCH($G804,カレンダマスタ!$H$56:$H$61,1),MATCH($H804,カレンダマスタ!$I$55:$O$55,1)),""))))))</f>
        <v/>
      </c>
      <c r="AS804" s="122" t="str">
        <f t="shared" si="249"/>
        <v/>
      </c>
      <c r="AU804" s="124" t="e">
        <f>IF(E804="","",VLOOKUP($E804,カレンダマスタ!$A$4:$E$381,4,FALSE))</f>
        <v>#N/A</v>
      </c>
      <c r="AV804" s="124" t="str">
        <f t="shared" si="254"/>
        <v/>
      </c>
      <c r="AW804" s="124" t="str">
        <f t="shared" si="255"/>
        <v/>
      </c>
      <c r="AX804" s="125" t="e">
        <f t="shared" si="256"/>
        <v>#N/A</v>
      </c>
      <c r="AY804" s="125" t="str">
        <f t="shared" si="257"/>
        <v/>
      </c>
      <c r="AZ804" s="114" t="e">
        <f>IF(AX804&amp;AW804="勤怠未設定","×",IF(AV804="勤怠修正","×",IF(AC804="外注","",IF(AA804="",IF(AY804&lt;&gt;"","×",""),IF(VLOOKUP(AA804,カレンダマスタ!$H$66:$I$83,2,FALSE)&lt;&gt;AY804,"×","OK")))))</f>
        <v>#N/A</v>
      </c>
      <c r="BC804" s="124" t="e">
        <f>IF(E804="","",VLOOKUP($E804,カレンダマスタ!$A$4:$E$381,4,FALSE))</f>
        <v>#N/A</v>
      </c>
      <c r="BD804" s="122" t="str">
        <f>IF(AC804="社員","",IF(AG804=0,"",IF(AD804="NSTC",IF(COUNTIF(カレンダマスタ!$Q$5:$Q$32,G804)=1,"OK","×"),
IF(AD804="NS本社",IF(COUNTIF(カレンダマスタ!$T$5:$T$32,G804)=1,"OK","×"),IF(COUNTIF(カレンダマスタ!$R$5:$R$32,G804)=1,"OK","×")))))</f>
        <v/>
      </c>
      <c r="BE804" s="122" t="str">
        <f>IF(AC804="社員","",IF(G804="","",IF(R804&lt;&gt;"","",IF(AF804="CS","OK",IF(VLOOKUP(E804,カレンダマスタ!$A$5:$D$381,4,FALSE)&gt;0,"",IF(OR(G804*24&gt;10.84,H804*24&lt;14.5)=TRUE,"×","OK"))))))</f>
        <v/>
      </c>
      <c r="BF804" s="122" t="str">
        <f t="shared" si="242"/>
        <v/>
      </c>
      <c r="BG804" s="122" t="str">
        <f t="shared" si="258"/>
        <v/>
      </c>
      <c r="BI804" s="114" t="e">
        <f t="shared" si="250"/>
        <v>#N/A</v>
      </c>
    </row>
    <row r="805" spans="2:61">
      <c r="B805" s="111"/>
      <c r="C805" s="536">
        <v>361092</v>
      </c>
      <c r="D805" s="128" t="s">
        <v>572</v>
      </c>
      <c r="E805" s="583">
        <v>45432</v>
      </c>
      <c r="F805" s="128" t="s">
        <v>201</v>
      </c>
      <c r="G805" s="588"/>
      <c r="H805" s="588"/>
      <c r="I805" s="130"/>
      <c r="J805" s="139"/>
      <c r="K805" s="131"/>
      <c r="L805" s="132"/>
      <c r="M805" s="132"/>
      <c r="N805" s="141"/>
      <c r="O805" s="139"/>
      <c r="P805" s="139"/>
      <c r="Q805" s="139"/>
      <c r="R805" s="133"/>
      <c r="S805" s="134"/>
      <c r="T805" s="434" t="str">
        <f t="shared" si="244"/>
        <v/>
      </c>
      <c r="U805" s="429"/>
      <c r="V805" s="429" t="str">
        <f t="shared" si="245"/>
        <v/>
      </c>
      <c r="W805" s="298"/>
      <c r="X805" s="129" t="str">
        <f t="shared" si="251"/>
        <v/>
      </c>
      <c r="Y805" s="129" t="str">
        <f t="shared" si="246"/>
        <v/>
      </c>
      <c r="Z805" s="129" t="str">
        <f t="shared" si="247"/>
        <v/>
      </c>
      <c r="AA805" s="133" t="str">
        <f t="shared" si="253"/>
        <v/>
      </c>
      <c r="AC805" s="186" t="str">
        <f>AC776</f>
        <v>社員</v>
      </c>
      <c r="AD805" s="187">
        <f>AD776</f>
        <v>0</v>
      </c>
      <c r="AE805" s="187">
        <f>AE776</f>
        <v>0</v>
      </c>
      <c r="AF805" s="187" t="str">
        <f>AF776</f>
        <v>CS</v>
      </c>
      <c r="AG805" s="204">
        <f t="shared" si="248"/>
        <v>0</v>
      </c>
      <c r="AI805" s="135" t="str">
        <f>IF(月報!G805&lt;&gt;"",月報!G805,"")</f>
        <v/>
      </c>
      <c r="AJ805" s="126" t="str">
        <f>IF(月報!W805&lt;&gt;"",月報!W805*24,"")</f>
        <v/>
      </c>
      <c r="AK805" s="126" t="str">
        <f>IF(月報!P805&lt;&gt;"",月報!P805,"")</f>
        <v/>
      </c>
      <c r="AL805" s="126" t="str">
        <f>IF(月報!Q805&lt;&gt;"",IF(月報!Q805="平日残","",月報!Q805),"")</f>
        <v/>
      </c>
      <c r="AM805" s="126"/>
      <c r="AN805" s="126" t="e">
        <f t="shared" si="252"/>
        <v>#N/A</v>
      </c>
      <c r="AO805" s="126" t="e">
        <f>IF($E805="","",VLOOKUP($E805,カレンダマスタ!$A$5:$E$381,5,FALSE))</f>
        <v>#N/A</v>
      </c>
      <c r="AQ805" s="196" t="str">
        <f>IF(G805="","",IF(VLOOKUP(E805,カレンダマスタ!$A$5:$D$381,4,FALSE)=0,"",1))</f>
        <v/>
      </c>
      <c r="AR805" s="136" t="str">
        <f>IF($G805="","",IF($AD805="NSTC",INDEX(カレンダマスタ!$I$26:$O$31,MATCH($G805,カレンダマスタ!$H$26:$H$31,1),MATCH($H805,カレンダマスタ!$I$25:$O$25,1)),
IF($AD805="CS本社",INDEX(カレンダマスタ!$I$36:$O$41,MATCH($G805,カレンダマスタ!$H$36:$H$41,1),MATCH($H805,カレンダマスタ!$I$35:$O$35,1)),
IF($AD805="NS本社",INDEX(カレンダマスタ!$I$94:$O$99,MATCH($G805,カレンダマスタ!$H$95:$H$100,1),MATCH($H805,カレンダマスタ!$I$93:$O$93,1)),
IF($AD805="ODC",INDEX(カレンダマスタ!$I$46:$O$51,MATCH($G805,カレンダマスタ!$H$46:$H$51,1),MATCH($H805,カレンダマスタ!$I$45:$O$45,1)),
IF($AD805="NS東京TC",INDEX(カレンダマスタ!$I$56:$O$61,MATCH($G805,カレンダマスタ!$H$56:$H$61,1),MATCH($H805,カレンダマスタ!$I$55:$O$55,1)),""))))))</f>
        <v/>
      </c>
      <c r="AS805" s="126" t="str">
        <f t="shared" si="249"/>
        <v/>
      </c>
      <c r="AU805" s="137" t="e">
        <f>IF(E805="","",VLOOKUP($E805,カレンダマスタ!$A$4:$E$381,4,FALSE))</f>
        <v>#N/A</v>
      </c>
      <c r="AV805" s="137" t="str">
        <f t="shared" si="254"/>
        <v/>
      </c>
      <c r="AW805" s="137" t="str">
        <f t="shared" si="255"/>
        <v/>
      </c>
      <c r="AX805" s="138" t="e">
        <f t="shared" si="256"/>
        <v>#N/A</v>
      </c>
      <c r="AY805" s="138" t="str">
        <f t="shared" si="257"/>
        <v/>
      </c>
      <c r="AZ805" s="130" t="e">
        <f>IF(AX805&amp;AW805="勤怠未設定","×",IF(AV805="勤怠修正","×",IF(AC805="外注","",IF(AA805="",IF(AY805&lt;&gt;"","×",""),IF(VLOOKUP(AA805,カレンダマスタ!$H$66:$I$83,2,FALSE)&lt;&gt;AY805,"×","OK")))))</f>
        <v>#N/A</v>
      </c>
      <c r="BC805" s="137" t="e">
        <f>IF(E805="","",VLOOKUP($E805,カレンダマスタ!$A$4:$E$381,4,FALSE))</f>
        <v>#N/A</v>
      </c>
      <c r="BD805" s="126" t="str">
        <f>IF(AC805="社員","",IF(AG805=0,"",IF(AD805="NSTC",IF(COUNTIF(カレンダマスタ!$Q$5:$Q$32,G805)=1,"OK","×"),
IF(AD805="NS本社",IF(COUNTIF(カレンダマスタ!$T$5:$T$32,G805)=1,"OK","×"),IF(COUNTIF(カレンダマスタ!$R$5:$R$32,G805)=1,"OK","×")))))</f>
        <v/>
      </c>
      <c r="BE805" s="126" t="str">
        <f>IF(AC805="社員","",IF(G805="","",IF(R805&lt;&gt;"","",IF(AF805="CS","OK",IF(VLOOKUP(E805,カレンダマスタ!$A$5:$D$381,4,FALSE)&gt;0,"",IF(OR(G805*24&gt;10.84,H805*24&lt;14.5)=TRUE,"×","OK"))))))</f>
        <v/>
      </c>
      <c r="BF805" s="126" t="str">
        <f t="shared" si="242"/>
        <v/>
      </c>
      <c r="BG805" s="126" t="str">
        <f t="shared" si="258"/>
        <v/>
      </c>
      <c r="BI805" s="130" t="e">
        <f t="shared" si="250"/>
        <v>#N/A</v>
      </c>
    </row>
    <row r="806" spans="2:61">
      <c r="B806" s="111"/>
      <c r="C806" s="536"/>
      <c r="D806" s="128"/>
      <c r="E806" s="583"/>
      <c r="F806" s="128"/>
      <c r="G806" s="588"/>
      <c r="H806" s="588"/>
      <c r="I806" s="130"/>
      <c r="J806" s="139"/>
      <c r="K806" s="131"/>
      <c r="L806" s="132"/>
      <c r="M806" s="132"/>
      <c r="N806" s="141"/>
      <c r="O806" s="139"/>
      <c r="P806" s="139"/>
      <c r="Q806" s="139"/>
      <c r="R806" s="133"/>
      <c r="S806" s="134"/>
      <c r="T806" s="434" t="str">
        <f t="shared" si="244"/>
        <v/>
      </c>
      <c r="U806" s="429"/>
      <c r="V806" s="429" t="str">
        <f t="shared" si="245"/>
        <v/>
      </c>
      <c r="W806" s="298"/>
      <c r="X806" s="129" t="str">
        <f t="shared" si="251"/>
        <v/>
      </c>
      <c r="Y806" s="129" t="str">
        <f t="shared" si="246"/>
        <v/>
      </c>
      <c r="Z806" s="129" t="str">
        <f t="shared" si="247"/>
        <v/>
      </c>
      <c r="AA806" s="133" t="str">
        <f t="shared" si="253"/>
        <v/>
      </c>
      <c r="AC806" s="186" t="str">
        <f>AC776</f>
        <v>社員</v>
      </c>
      <c r="AD806" s="187">
        <f>AD776</f>
        <v>0</v>
      </c>
      <c r="AE806" s="187">
        <f>AE776</f>
        <v>0</v>
      </c>
      <c r="AF806" s="187" t="str">
        <f>AF776</f>
        <v>CS</v>
      </c>
      <c r="AG806" s="204">
        <f t="shared" si="248"/>
        <v>0</v>
      </c>
      <c r="AI806" s="160" t="str">
        <f>IF(月報!G806&lt;&gt;"",月報!G806,"")</f>
        <v/>
      </c>
      <c r="AJ806" s="126" t="str">
        <f>IF(月報!W806&lt;&gt;"",月報!W806*24,"")</f>
        <v/>
      </c>
      <c r="AK806" s="126" t="str">
        <f>IF(月報!P806&lt;&gt;"",月報!P806,"")</f>
        <v/>
      </c>
      <c r="AL806" s="126" t="str">
        <f>IF(月報!Q806&lt;&gt;"",IF(月報!Q806="平日残","",月報!Q806),"")</f>
        <v/>
      </c>
      <c r="AM806" s="126"/>
      <c r="AN806" s="126" t="str">
        <f t="shared" si="252"/>
        <v/>
      </c>
      <c r="AO806" s="126" t="str">
        <f>IF($E806="","",VLOOKUP($E806,カレンダマスタ!$A$5:$E$381,5,FALSE))</f>
        <v/>
      </c>
      <c r="AQ806" s="196" t="str">
        <f>IF(G806="","",IF(VLOOKUP(E806,カレンダマスタ!$A$5:$D$381,4,FALSE)=0,"",1))</f>
        <v/>
      </c>
      <c r="AR806" s="136" t="str">
        <f>IF($G806="","",IF($AD806="NSTC",INDEX(カレンダマスタ!$I$26:$O$31,MATCH($G806,カレンダマスタ!$H$26:$H$31,1),MATCH($H806,カレンダマスタ!$I$25:$O$25,1)),
IF($AD806="CS本社",INDEX(カレンダマスタ!$I$36:$O$41,MATCH($G806,カレンダマスタ!$H$36:$H$41,1),MATCH($H806,カレンダマスタ!$I$35:$O$35,1)),
IF($AD806="NS本社",INDEX(カレンダマスタ!$I$94:$O$99,MATCH($G806,カレンダマスタ!$H$95:$H$100,1),MATCH($H806,カレンダマスタ!$I$93:$O$93,1)),
IF($AD806="ODC",INDEX(カレンダマスタ!$I$46:$O$51,MATCH($G806,カレンダマスタ!$H$46:$H$51,1),MATCH($H806,カレンダマスタ!$I$45:$O$45,1)),
IF($AD806="NS東京TC",INDEX(カレンダマスタ!$I$56:$O$61,MATCH($G806,カレンダマスタ!$H$56:$H$61,1),MATCH($H806,カレンダマスタ!$I$55:$O$55,1)),""))))))</f>
        <v/>
      </c>
      <c r="AS806" s="126" t="str">
        <f t="shared" si="249"/>
        <v/>
      </c>
      <c r="AU806" s="137" t="str">
        <f>IF(E806="","",VLOOKUP($E806,カレンダマスタ!$A$4:$E$381,4,FALSE))</f>
        <v/>
      </c>
      <c r="AV806" s="137" t="str">
        <f t="shared" si="254"/>
        <v/>
      </c>
      <c r="AW806" s="137" t="str">
        <f t="shared" si="255"/>
        <v/>
      </c>
      <c r="AX806" s="138" t="str">
        <f t="shared" si="256"/>
        <v/>
      </c>
      <c r="AY806" s="138" t="str">
        <f t="shared" si="257"/>
        <v/>
      </c>
      <c r="AZ806" s="130" t="str">
        <f>IF(AX806&amp;AW806="勤怠未設定","×",IF(AV806="勤怠修正","×",IF(AC806="外注","",IF(AA806="",IF(AY806&lt;&gt;"","×",""),IF(VLOOKUP(AA806,カレンダマスタ!$H$66:$I$83,2,FALSE)&lt;&gt;AY806,"×","OK")))))</f>
        <v/>
      </c>
      <c r="BC806" s="137" t="str">
        <f>IF(E806="","",VLOOKUP($E806,カレンダマスタ!$A$4:$E$381,4,FALSE))</f>
        <v/>
      </c>
      <c r="BD806" s="126" t="str">
        <f>IF(AC806="社員","",IF(AG806=0,"",IF(AD806="NSTC",IF(COUNTIF(カレンダマスタ!$Q$5:$Q$32,G806)=1,"OK","×"),
IF(AD806="NS本社",IF(COUNTIF(カレンダマスタ!$T$5:$T$32,G806)=1,"OK","×"),IF(COUNTIF(カレンダマスタ!$R$5:$R$32,G806)=1,"OK","×")))))</f>
        <v/>
      </c>
      <c r="BE806" s="126" t="str">
        <f>IF(AC806="社員","",IF(G806="","",IF(R806&lt;&gt;"","",IF(AF806="CS","OK",IF(VLOOKUP(E806,カレンダマスタ!$A$5:$D$381,4,FALSE)&gt;0,"",IF(OR(G806*24&gt;10.84,H806*24&lt;14.5)=TRUE,"×","OK"))))))</f>
        <v/>
      </c>
      <c r="BF806" s="126" t="str">
        <f t="shared" si="242"/>
        <v/>
      </c>
      <c r="BG806" s="126" t="str">
        <f t="shared" si="258"/>
        <v/>
      </c>
      <c r="BI806" s="130" t="str">
        <f t="shared" si="250"/>
        <v/>
      </c>
    </row>
    <row r="807" spans="2:61">
      <c r="B807" s="111"/>
      <c r="C807" s="536"/>
      <c r="D807" s="128"/>
      <c r="E807" s="214"/>
      <c r="F807" s="128"/>
      <c r="G807" s="588"/>
      <c r="H807" s="588"/>
      <c r="I807" s="131"/>
      <c r="J807" s="139"/>
      <c r="K807" s="131"/>
      <c r="L807" s="132"/>
      <c r="M807" s="132"/>
      <c r="N807" s="141"/>
      <c r="O807" s="139"/>
      <c r="P807" s="139"/>
      <c r="Q807" s="139"/>
      <c r="R807" s="133"/>
      <c r="S807" s="134"/>
      <c r="T807" s="434" t="str">
        <f t="shared" si="244"/>
        <v/>
      </c>
      <c r="U807" s="429"/>
      <c r="V807" s="429" t="str">
        <f t="shared" si="245"/>
        <v/>
      </c>
      <c r="W807" s="298"/>
      <c r="X807" s="129" t="str">
        <f t="shared" si="251"/>
        <v/>
      </c>
      <c r="Y807" s="129" t="str">
        <f t="shared" si="246"/>
        <v/>
      </c>
      <c r="Z807" s="129" t="str">
        <f t="shared" si="247"/>
        <v/>
      </c>
      <c r="AA807" s="133" t="str">
        <f t="shared" si="253"/>
        <v/>
      </c>
      <c r="AC807" s="186" t="str">
        <f>AC776</f>
        <v>社員</v>
      </c>
      <c r="AD807" s="187">
        <f>AD776</f>
        <v>0</v>
      </c>
      <c r="AE807" s="187">
        <f>AE776</f>
        <v>0</v>
      </c>
      <c r="AF807" s="187" t="str">
        <f>AF776</f>
        <v>CS</v>
      </c>
      <c r="AG807" s="204">
        <f t="shared" si="248"/>
        <v>0</v>
      </c>
      <c r="AI807" s="160" t="str">
        <f>IF(月報!G807&lt;&gt;"",月報!G807,"")</f>
        <v/>
      </c>
      <c r="AJ807" s="126" t="str">
        <f>IF(月報!W807&lt;&gt;"",月報!W807*24,"")</f>
        <v/>
      </c>
      <c r="AK807" s="126" t="str">
        <f>IF(月報!P807&lt;&gt;"",月報!P807,"")</f>
        <v/>
      </c>
      <c r="AL807" s="126" t="str">
        <f>IF(月報!Q807&lt;&gt;"",IF(月報!Q807="平日残","",月報!Q807),"")</f>
        <v/>
      </c>
      <c r="AM807" s="126"/>
      <c r="AN807" s="126" t="str">
        <f t="shared" si="252"/>
        <v/>
      </c>
      <c r="AO807" s="126" t="str">
        <f>IF($E807="","",VLOOKUP($E807,カレンダマスタ!$A$5:$E$381,5,FALSE))</f>
        <v/>
      </c>
      <c r="AQ807" s="196" t="str">
        <f>IF(G807="","",IF(VLOOKUP(E807,カレンダマスタ!$A$5:$D$381,4,FALSE)=0,"",1))</f>
        <v/>
      </c>
      <c r="AR807" s="136" t="str">
        <f>IF($G807="","",IF($AD807="NSTC",INDEX(カレンダマスタ!$I$26:$O$31,MATCH($G807,カレンダマスタ!$H$26:$H$31,1),MATCH($H807,カレンダマスタ!$I$25:$O$25,1)),
IF($AD807="CS本社",INDEX(カレンダマスタ!$I$36:$O$41,MATCH($G807,カレンダマスタ!$H$36:$H$41,1),MATCH($H807,カレンダマスタ!$I$35:$O$35,1)),
IF($AD807="NS本社",INDEX(カレンダマスタ!$I$94:$O$99,MATCH($G807,カレンダマスタ!$H$95:$H$100,1),MATCH($H807,カレンダマスタ!$I$93:$O$93,1)),
IF($AD807="ODC",INDEX(カレンダマスタ!$I$46:$O$51,MATCH($G807,カレンダマスタ!$H$46:$H$51,1),MATCH($H807,カレンダマスタ!$I$45:$O$45,1)),
IF($AD807="NS東京TC",INDEX(カレンダマスタ!$I$56:$O$61,MATCH($G807,カレンダマスタ!$H$56:$H$61,1),MATCH($H807,カレンダマスタ!$I$55:$O$55,1)),""))))))</f>
        <v/>
      </c>
      <c r="AS807" s="126" t="str">
        <f t="shared" si="249"/>
        <v/>
      </c>
      <c r="AU807" s="137" t="str">
        <f>IF(E807="","",VLOOKUP($E807,カレンダマスタ!$A$4:$E$381,4,FALSE))</f>
        <v/>
      </c>
      <c r="AV807" s="137" t="str">
        <f t="shared" si="254"/>
        <v/>
      </c>
      <c r="AW807" s="137" t="str">
        <f t="shared" si="255"/>
        <v/>
      </c>
      <c r="AX807" s="138" t="str">
        <f t="shared" si="256"/>
        <v/>
      </c>
      <c r="AY807" s="138" t="str">
        <f t="shared" si="257"/>
        <v/>
      </c>
      <c r="AZ807" s="130" t="str">
        <f>IF(AX807&amp;AW807="勤怠未設定","×",IF(AV807="勤怠修正","×",IF(AC807="外注","",IF(AA807="",IF(AY807&lt;&gt;"","×",""),IF(VLOOKUP(AA807,カレンダマスタ!$H$66:$I$83,2,FALSE)&lt;&gt;AY807,"×","OK")))))</f>
        <v/>
      </c>
      <c r="BC807" s="137" t="str">
        <f>IF(E807="","",VLOOKUP($E807,カレンダマスタ!$A$4:$E$381,4,FALSE))</f>
        <v/>
      </c>
      <c r="BD807" s="126" t="str">
        <f>IF(AC807="社員","",IF(AG807=0,"",IF(AD807="NSTC",IF(COUNTIF(カレンダマスタ!$Q$5:$Q$32,G807)=1,"OK","×"),
IF(AD807="NS本社",IF(COUNTIF(カレンダマスタ!$T$5:$T$32,G807)=1,"OK","×"),IF(COUNTIF(カレンダマスタ!$R$5:$R$32,G807)=1,"OK","×")))))</f>
        <v/>
      </c>
      <c r="BE807" s="126" t="str">
        <f>IF(AC807="社員","",IF(G807="","",IF(R807&lt;&gt;"","",IF(AF807="CS","OK",IF(VLOOKUP(E807,カレンダマスタ!$A$5:$D$381,4,FALSE)&gt;0,"",IF(OR(G807*24&gt;10.84,H807*24&lt;14.5)=TRUE,"×","OK"))))))</f>
        <v/>
      </c>
      <c r="BF807" s="126" t="str">
        <f t="shared" si="242"/>
        <v/>
      </c>
      <c r="BG807" s="126" t="str">
        <f t="shared" si="258"/>
        <v/>
      </c>
      <c r="BI807" s="130" t="str">
        <f t="shared" si="250"/>
        <v/>
      </c>
    </row>
    <row r="808" spans="2:61">
      <c r="B808" s="111"/>
      <c r="C808" s="536"/>
      <c r="D808" s="128"/>
      <c r="E808" s="214"/>
      <c r="F808" s="128"/>
      <c r="G808" s="588"/>
      <c r="H808" s="588"/>
      <c r="I808" s="131"/>
      <c r="J808" s="139"/>
      <c r="K808" s="131"/>
      <c r="L808" s="132"/>
      <c r="M808" s="132"/>
      <c r="N808" s="141"/>
      <c r="O808" s="139"/>
      <c r="P808" s="139"/>
      <c r="Q808" s="139"/>
      <c r="R808" s="133"/>
      <c r="S808" s="134"/>
      <c r="T808" s="434" t="str">
        <f t="shared" si="244"/>
        <v/>
      </c>
      <c r="U808" s="429"/>
      <c r="V808" s="429" t="str">
        <f t="shared" si="245"/>
        <v/>
      </c>
      <c r="W808" s="298"/>
      <c r="X808" s="129" t="str">
        <f t="shared" si="251"/>
        <v/>
      </c>
      <c r="Y808" s="129" t="str">
        <f t="shared" si="246"/>
        <v/>
      </c>
      <c r="Z808" s="129" t="str">
        <f t="shared" si="247"/>
        <v/>
      </c>
      <c r="AA808" s="133" t="str">
        <f t="shared" si="253"/>
        <v/>
      </c>
      <c r="AC808" s="186" t="str">
        <f>AC776</f>
        <v>社員</v>
      </c>
      <c r="AD808" s="187">
        <f>AD776</f>
        <v>0</v>
      </c>
      <c r="AE808" s="187">
        <f>AE776</f>
        <v>0</v>
      </c>
      <c r="AF808" s="187" t="str">
        <f>AF776</f>
        <v>CS</v>
      </c>
      <c r="AG808" s="204">
        <f t="shared" si="248"/>
        <v>0</v>
      </c>
      <c r="AI808" s="160" t="str">
        <f>IF(月報!G808&lt;&gt;"",月報!G808,"")</f>
        <v/>
      </c>
      <c r="AJ808" s="126" t="str">
        <f>IF(月報!W808&lt;&gt;"",月報!W808*24,"")</f>
        <v/>
      </c>
      <c r="AK808" s="126" t="str">
        <f>IF(月報!P808&lt;&gt;"",月報!P808,"")</f>
        <v/>
      </c>
      <c r="AL808" s="126" t="str">
        <f>IF(月報!Q808&lt;&gt;"",IF(月報!Q808="平日残","",月報!Q808),"")</f>
        <v/>
      </c>
      <c r="AM808" s="126"/>
      <c r="AN808" s="126" t="str">
        <f t="shared" si="252"/>
        <v/>
      </c>
      <c r="AO808" s="126" t="str">
        <f>IF($E808="","",VLOOKUP($E808,カレンダマスタ!$A$5:$E$381,5,FALSE))</f>
        <v/>
      </c>
      <c r="AQ808" s="196" t="str">
        <f>IF(G808="","",IF(VLOOKUP(E808,カレンダマスタ!$A$5:$D$381,4,FALSE)=0,"",1))</f>
        <v/>
      </c>
      <c r="AR808" s="136" t="str">
        <f>IF($G808="","",IF($AD808="NSTC",INDEX(カレンダマスタ!$I$26:$O$31,MATCH($G808,カレンダマスタ!$H$26:$H$31,1),MATCH($H808,カレンダマスタ!$I$25:$O$25,1)),
IF($AD808="CS本社",INDEX(カレンダマスタ!$I$36:$O$41,MATCH($G808,カレンダマスタ!$H$36:$H$41,1),MATCH($H808,カレンダマスタ!$I$35:$O$35,1)),
IF($AD808="NS本社",INDEX(カレンダマスタ!$I$94:$O$99,MATCH($G808,カレンダマスタ!$H$95:$H$100,1),MATCH($H808,カレンダマスタ!$I$93:$O$93,1)),
IF($AD808="ODC",INDEX(カレンダマスタ!$I$46:$O$51,MATCH($G808,カレンダマスタ!$H$46:$H$51,1),MATCH($H808,カレンダマスタ!$I$45:$O$45,1)),
IF($AD808="NS東京TC",INDEX(カレンダマスタ!$I$56:$O$61,MATCH($G808,カレンダマスタ!$H$56:$H$61,1),MATCH($H808,カレンダマスタ!$I$55:$O$55,1)),""))))))</f>
        <v/>
      </c>
      <c r="AS808" s="126" t="str">
        <f t="shared" si="249"/>
        <v/>
      </c>
      <c r="AU808" s="137" t="str">
        <f>IF(E808="","",VLOOKUP($E808,カレンダマスタ!$A$4:$E$381,4,FALSE))</f>
        <v/>
      </c>
      <c r="AV808" s="137" t="str">
        <f t="shared" si="254"/>
        <v/>
      </c>
      <c r="AW808" s="137" t="str">
        <f t="shared" si="255"/>
        <v/>
      </c>
      <c r="AX808" s="138" t="str">
        <f t="shared" si="256"/>
        <v/>
      </c>
      <c r="AY808" s="138" t="str">
        <f t="shared" si="257"/>
        <v/>
      </c>
      <c r="AZ808" s="130" t="str">
        <f>IF(AX808&amp;AW808="勤怠未設定","×",IF(AV808="勤怠修正","×",IF(AC808="外注","",IF(AA808="",IF(AY808&lt;&gt;"","×",""),IF(VLOOKUP(AA808,カレンダマスタ!$H$66:$I$83,2,FALSE)&lt;&gt;AY808,"×","OK")))))</f>
        <v/>
      </c>
      <c r="BC808" s="137" t="str">
        <f>IF(E808="","",VLOOKUP($E808,カレンダマスタ!$A$4:$E$381,4,FALSE))</f>
        <v/>
      </c>
      <c r="BD808" s="126" t="str">
        <f>IF(AC808="社員","",IF(AG808=0,"",IF(AD808="NSTC",IF(COUNTIF(カレンダマスタ!$Q$5:$Q$32,G808)=1,"OK","×"),
IF(AD808="NS本社",IF(COUNTIF(カレンダマスタ!$T$5:$T$32,G808)=1,"OK","×"),IF(COUNTIF(カレンダマスタ!$R$5:$R$32,G808)=1,"OK","×")))))</f>
        <v/>
      </c>
      <c r="BE808" s="126" t="str">
        <f>IF(AC808="社員","",IF(G808="","",IF(R808&lt;&gt;"","",IF(AF808="CS","OK",IF(VLOOKUP(E808,カレンダマスタ!$A$5:$D$381,4,FALSE)&gt;0,"",IF(OR(G808*24&gt;10.84,H808*24&lt;14.5)=TRUE,"×","OK"))))))</f>
        <v/>
      </c>
      <c r="BF808" s="126" t="str">
        <f t="shared" si="242"/>
        <v/>
      </c>
      <c r="BG808" s="126" t="str">
        <f t="shared" si="258"/>
        <v/>
      </c>
      <c r="BI808" s="130" t="str">
        <f t="shared" si="250"/>
        <v/>
      </c>
    </row>
    <row r="809" spans="2:61">
      <c r="B809" s="111"/>
      <c r="C809" s="536"/>
      <c r="D809" s="128"/>
      <c r="E809" s="214"/>
      <c r="F809" s="128"/>
      <c r="G809" s="588"/>
      <c r="H809" s="588"/>
      <c r="I809" s="131"/>
      <c r="J809" s="139"/>
      <c r="K809" s="131"/>
      <c r="L809" s="132"/>
      <c r="M809" s="132"/>
      <c r="N809" s="141"/>
      <c r="O809" s="139"/>
      <c r="P809" s="139"/>
      <c r="Q809" s="139"/>
      <c r="R809" s="133"/>
      <c r="S809" s="134"/>
      <c r="T809" s="434" t="str">
        <f t="shared" si="244"/>
        <v/>
      </c>
      <c r="U809" s="429"/>
      <c r="V809" s="429" t="str">
        <f t="shared" si="245"/>
        <v/>
      </c>
      <c r="W809" s="298"/>
      <c r="X809" s="129" t="str">
        <f t="shared" si="251"/>
        <v/>
      </c>
      <c r="Y809" s="129" t="str">
        <f t="shared" si="246"/>
        <v/>
      </c>
      <c r="Z809" s="129" t="str">
        <f t="shared" si="247"/>
        <v/>
      </c>
      <c r="AA809" s="133" t="str">
        <f t="shared" si="253"/>
        <v/>
      </c>
      <c r="AC809" s="186" t="str">
        <f>AC776</f>
        <v>社員</v>
      </c>
      <c r="AD809" s="187">
        <f>AD776</f>
        <v>0</v>
      </c>
      <c r="AE809" s="187">
        <f>AE776</f>
        <v>0</v>
      </c>
      <c r="AF809" s="187" t="str">
        <f>AF776</f>
        <v>CS</v>
      </c>
      <c r="AG809" s="204">
        <f t="shared" si="248"/>
        <v>0</v>
      </c>
      <c r="AI809" s="160" t="str">
        <f>IF(月報!G809&lt;&gt;"",月報!G809,"")</f>
        <v/>
      </c>
      <c r="AJ809" s="126" t="str">
        <f>IF(月報!W809&lt;&gt;"",月報!W809*24,"")</f>
        <v/>
      </c>
      <c r="AK809" s="126" t="str">
        <f>IF(月報!P809&lt;&gt;"",月報!P809,"")</f>
        <v/>
      </c>
      <c r="AL809" s="126" t="str">
        <f>IF(月報!Q809&lt;&gt;"",IF(月報!Q809="平日残","",月報!Q809),"")</f>
        <v/>
      </c>
      <c r="AM809" s="126"/>
      <c r="AN809" s="126" t="str">
        <f t="shared" si="252"/>
        <v/>
      </c>
      <c r="AO809" s="126" t="str">
        <f>IF($E809="","",VLOOKUP($E809,カレンダマスタ!$A$5:$E$381,5,FALSE))</f>
        <v/>
      </c>
      <c r="AQ809" s="196" t="str">
        <f>IF(G809="","",IF(VLOOKUP(E809,カレンダマスタ!$A$5:$D$381,4,FALSE)=0,"",1))</f>
        <v/>
      </c>
      <c r="AR809" s="136" t="str">
        <f>IF($G809="","",IF($AD809="NSTC",INDEX(カレンダマスタ!$I$26:$O$31,MATCH($G809,カレンダマスタ!$H$26:$H$31,1),MATCH($H809,カレンダマスタ!$I$25:$O$25,1)),
IF($AD809="CS本社",INDEX(カレンダマスタ!$I$36:$O$41,MATCH($G809,カレンダマスタ!$H$36:$H$41,1),MATCH($H809,カレンダマスタ!$I$35:$O$35,1)),
IF($AD809="NS本社",INDEX(カレンダマスタ!$I$94:$O$99,MATCH($G809,カレンダマスタ!$H$95:$H$100,1),MATCH($H809,カレンダマスタ!$I$93:$O$93,1)),
IF($AD809="ODC",INDEX(カレンダマスタ!$I$46:$O$51,MATCH($G809,カレンダマスタ!$H$46:$H$51,1),MATCH($H809,カレンダマスタ!$I$45:$O$45,1)),
IF($AD809="NS東京TC",INDEX(カレンダマスタ!$I$56:$O$61,MATCH($G809,カレンダマスタ!$H$56:$H$61,1),MATCH($H809,カレンダマスタ!$I$55:$O$55,1)),""))))))</f>
        <v/>
      </c>
      <c r="AS809" s="126" t="str">
        <f t="shared" si="249"/>
        <v/>
      </c>
      <c r="AU809" s="137" t="str">
        <f>IF(E809="","",VLOOKUP($E809,カレンダマスタ!$A$4:$E$381,4,FALSE))</f>
        <v/>
      </c>
      <c r="AV809" s="137" t="str">
        <f t="shared" si="254"/>
        <v/>
      </c>
      <c r="AW809" s="137" t="str">
        <f t="shared" si="255"/>
        <v/>
      </c>
      <c r="AX809" s="138" t="str">
        <f t="shared" si="256"/>
        <v/>
      </c>
      <c r="AY809" s="138" t="str">
        <f t="shared" si="257"/>
        <v/>
      </c>
      <c r="AZ809" s="130" t="str">
        <f>IF(AX809&amp;AW809="勤怠未設定","×",IF(AV809="勤怠修正","×",IF(AC809="外注","",IF(AA809="",IF(AY809&lt;&gt;"","×",""),IF(VLOOKUP(AA809,カレンダマスタ!$H$66:$I$83,2,FALSE)&lt;&gt;AY809,"×","OK")))))</f>
        <v/>
      </c>
      <c r="BC809" s="137" t="str">
        <f>IF(E809="","",VLOOKUP($E809,カレンダマスタ!$A$4:$E$381,4,FALSE))</f>
        <v/>
      </c>
      <c r="BD809" s="126" t="str">
        <f>IF(AC809="社員","",IF(AG809=0,"",IF(AD809="NSTC",IF(COUNTIF(カレンダマスタ!$Q$5:$Q$32,G809)=1,"OK","×"),
IF(AD809="NS本社",IF(COUNTIF(カレンダマスタ!$T$5:$T$32,G809)=1,"OK","×"),IF(COUNTIF(カレンダマスタ!$R$5:$R$32,G809)=1,"OK","×")))))</f>
        <v/>
      </c>
      <c r="BE809" s="126" t="str">
        <f>IF(AC809="社員","",IF(G809="","",IF(R809&lt;&gt;"","",IF(AF809="CS","OK",IF(VLOOKUP(E809,カレンダマスタ!$A$5:$D$381,4,FALSE)&gt;0,"",IF(OR(G809*24&gt;10.84,H809*24&lt;14.5)=TRUE,"×","OK"))))))</f>
        <v/>
      </c>
      <c r="BF809" s="126" t="str">
        <f t="shared" si="242"/>
        <v/>
      </c>
      <c r="BG809" s="126" t="str">
        <f t="shared" si="258"/>
        <v/>
      </c>
      <c r="BI809" s="130" t="str">
        <f t="shared" si="250"/>
        <v/>
      </c>
    </row>
    <row r="810" spans="2:61" ht="13.8" thickBot="1">
      <c r="B810" s="161"/>
      <c r="C810" s="538"/>
      <c r="D810" s="162"/>
      <c r="E810" s="215"/>
      <c r="F810" s="162"/>
      <c r="G810" s="590"/>
      <c r="H810" s="590"/>
      <c r="I810" s="164"/>
      <c r="J810" s="165"/>
      <c r="K810" s="164"/>
      <c r="L810" s="166"/>
      <c r="M810" s="166"/>
      <c r="N810" s="167"/>
      <c r="O810" s="165"/>
      <c r="P810" s="165"/>
      <c r="Q810" s="165"/>
      <c r="R810" s="168"/>
      <c r="S810" s="169"/>
      <c r="T810" s="436" t="str">
        <f t="shared" si="244"/>
        <v/>
      </c>
      <c r="U810" s="432"/>
      <c r="V810" s="432" t="str">
        <f t="shared" si="245"/>
        <v/>
      </c>
      <c r="W810" s="298"/>
      <c r="X810" s="165" t="str">
        <f t="shared" si="251"/>
        <v/>
      </c>
      <c r="Y810" s="165" t="str">
        <f t="shared" si="246"/>
        <v/>
      </c>
      <c r="Z810" s="165" t="str">
        <f t="shared" si="247"/>
        <v/>
      </c>
      <c r="AA810" s="168" t="str">
        <f t="shared" si="253"/>
        <v/>
      </c>
      <c r="AC810" s="192" t="str">
        <f>AC776</f>
        <v>社員</v>
      </c>
      <c r="AD810" s="193">
        <f>AD776</f>
        <v>0</v>
      </c>
      <c r="AE810" s="193">
        <f>AE776</f>
        <v>0</v>
      </c>
      <c r="AF810" s="193" t="str">
        <f>AF776</f>
        <v>CS</v>
      </c>
      <c r="AG810" s="207">
        <f t="shared" si="248"/>
        <v>0</v>
      </c>
      <c r="AI810" s="170" t="str">
        <f>IF(月報!G810&lt;&gt;"",月報!G810,"")</f>
        <v/>
      </c>
      <c r="AJ810" s="171" t="str">
        <f>IF(月報!W810&lt;&gt;"",月報!W810*24,"")</f>
        <v/>
      </c>
      <c r="AK810" s="171" t="str">
        <f>IF(月報!P810&lt;&gt;"",月報!P810,"")</f>
        <v/>
      </c>
      <c r="AL810" s="171" t="str">
        <f>IF(月報!Q810&lt;&gt;"",IF(月報!Q810="平日残","",月報!Q810),"")</f>
        <v/>
      </c>
      <c r="AM810" s="171"/>
      <c r="AN810" s="171" t="str">
        <f t="shared" si="252"/>
        <v/>
      </c>
      <c r="AO810" s="171" t="str">
        <f>IF($E810="","",VLOOKUP($E810,カレンダマスタ!$A$5:$E$381,5,FALSE))</f>
        <v/>
      </c>
      <c r="AQ810" s="198" t="str">
        <f>IF(G810="","",IF(VLOOKUP(E810,カレンダマスタ!$A$5:$D$381,4,FALSE)=0,"",1))</f>
        <v/>
      </c>
      <c r="AR810" s="172" t="str">
        <f>IF($G810="","",IF($AD810="NSTC",INDEX(カレンダマスタ!$I$26:$O$31,MATCH($G810,カレンダマスタ!$H$26:$H$31,1),MATCH($H810,カレンダマスタ!$I$25:$O$25,1)),
IF($AD810="CS本社",INDEX(カレンダマスタ!$I$36:$O$41,MATCH($G810,カレンダマスタ!$H$36:$H$41,1),MATCH($H810,カレンダマスタ!$I$35:$O$35,1)),
IF($AD810="NS本社",INDEX(カレンダマスタ!$I$94:$O$99,MATCH($G810,カレンダマスタ!$H$95:$H$100,1),MATCH($H810,カレンダマスタ!$I$93:$O$93,1)),
IF($AD810="ODC",INDEX(カレンダマスタ!$I$46:$O$51,MATCH($G810,カレンダマスタ!$H$46:$H$51,1),MATCH($H810,カレンダマスタ!$I$45:$O$45,1)),
IF($AD810="NS東京TC",INDEX(カレンダマスタ!$I$56:$O$61,MATCH($G810,カレンダマスタ!$H$56:$H$61,1),MATCH($H810,カレンダマスタ!$I$55:$O$55,1)),""))))))</f>
        <v/>
      </c>
      <c r="AS810" s="171" t="str">
        <f t="shared" si="249"/>
        <v/>
      </c>
      <c r="AU810" s="173" t="str">
        <f>IF(E810="","",VLOOKUP($E810,カレンダマスタ!$A$4:$E$381,4,FALSE))</f>
        <v/>
      </c>
      <c r="AV810" s="173" t="str">
        <f t="shared" si="254"/>
        <v/>
      </c>
      <c r="AW810" s="173" t="str">
        <f t="shared" si="255"/>
        <v/>
      </c>
      <c r="AX810" s="174" t="str">
        <f t="shared" si="256"/>
        <v/>
      </c>
      <c r="AY810" s="174" t="str">
        <f t="shared" si="257"/>
        <v/>
      </c>
      <c r="AZ810" s="175" t="str">
        <f>IF(AX810&amp;AW810="勤怠未設定","×",IF(AV810="勤怠修正","×",IF(AC810="外注","",IF(AA810="",IF(AY810&lt;&gt;"","×",""),IF(VLOOKUP(AA810,カレンダマスタ!$H$66:$I$83,2,FALSE)&lt;&gt;AY810,"×","OK")))))</f>
        <v/>
      </c>
      <c r="BC810" s="173" t="str">
        <f>IF(E810="","",VLOOKUP($E810,カレンダマスタ!$A$4:$E$381,4,FALSE))</f>
        <v/>
      </c>
      <c r="BD810" s="171" t="str">
        <f>IF(AC810="社員","",IF(AG810=0,"",IF(AD810="NSTC",IF(COUNTIF(カレンダマスタ!$Q$5:$Q$32,G810)=1,"OK","×"),
IF(AD810="NS本社",IF(COUNTIF(カレンダマスタ!$T$5:$T$32,G810)=1,"OK","×"),IF(COUNTIF(カレンダマスタ!$R$5:$R$32,G810)=1,"OK","×")))))</f>
        <v/>
      </c>
      <c r="BE810" s="171" t="str">
        <f>IF(AC810="社員","",IF(G810="","",IF(R810&lt;&gt;"","",IF(AF810="CS","OK",IF(VLOOKUP(E810,カレンダマスタ!$A$5:$D$381,4,FALSE)&gt;0,"",IF(OR(G810*24&gt;10.84,H810*24&lt;14.5)=TRUE,"×","OK"))))))</f>
        <v/>
      </c>
      <c r="BF810" s="171" t="str">
        <f t="shared" si="242"/>
        <v/>
      </c>
      <c r="BG810" s="171" t="str">
        <f t="shared" si="258"/>
        <v/>
      </c>
      <c r="BI810" s="175" t="str">
        <f t="shared" si="250"/>
        <v/>
      </c>
    </row>
    <row r="811" spans="2:61">
      <c r="B811" s="323"/>
      <c r="C811" s="539"/>
      <c r="D811" s="324"/>
      <c r="E811" s="325"/>
      <c r="F811" s="324"/>
      <c r="G811" s="591"/>
      <c r="H811" s="591"/>
      <c r="I811" s="339"/>
      <c r="J811" s="320"/>
      <c r="K811" s="319"/>
      <c r="L811" s="320"/>
      <c r="M811" s="320"/>
      <c r="N811" s="320"/>
      <c r="O811" s="340"/>
      <c r="P811" s="340"/>
      <c r="Q811" s="340"/>
      <c r="R811" s="327"/>
      <c r="S811" s="328"/>
      <c r="T811" s="341"/>
      <c r="U811" s="342"/>
      <c r="V811" s="342"/>
      <c r="W811" s="298"/>
      <c r="X811" s="326"/>
      <c r="Y811" s="326"/>
      <c r="Z811" s="326"/>
      <c r="AA811" s="327" t="str">
        <f t="shared" si="253"/>
        <v/>
      </c>
      <c r="AC811" s="541"/>
      <c r="AD811" s="542"/>
      <c r="AE811" s="542"/>
      <c r="AF811" s="542"/>
      <c r="AG811" s="543"/>
      <c r="AI811" s="348" t="str">
        <f>IF(月報!G811&lt;&gt;"",月報!G811,"")</f>
        <v/>
      </c>
      <c r="AJ811" s="349" t="str">
        <f>IF(月報!W811&lt;&gt;"",月報!W811*24,"")</f>
        <v/>
      </c>
      <c r="AK811" s="349" t="str">
        <f>IF(月報!P811&lt;&gt;"",月報!P811,"")</f>
        <v/>
      </c>
      <c r="AL811" s="349" t="str">
        <f>IF(月報!Q811&lt;&gt;"",IF(月報!Q811="平日残","",月報!Q811),"")</f>
        <v/>
      </c>
      <c r="AM811" s="349"/>
      <c r="AN811" s="349" t="str">
        <f t="shared" si="252"/>
        <v/>
      </c>
      <c r="AO811" s="349" t="str">
        <f>IF($E811="","",VLOOKUP($E811,カレンダマスタ!$A$5:$E$381,5,FALSE))</f>
        <v/>
      </c>
      <c r="AQ811" s="351"/>
      <c r="AR811" s="352"/>
      <c r="AS811" s="349"/>
      <c r="AU811" s="355"/>
      <c r="AV811" s="355" t="str">
        <f t="shared" si="254"/>
        <v/>
      </c>
      <c r="AW811" s="355" t="str">
        <f t="shared" si="255"/>
        <v/>
      </c>
      <c r="AX811" s="356" t="str">
        <f t="shared" si="256"/>
        <v/>
      </c>
      <c r="AY811" s="356" t="str">
        <f t="shared" si="257"/>
        <v/>
      </c>
      <c r="AZ811" s="357" t="str">
        <f>IF(AX811&amp;AW811="勤怠未設定","×",IF(AV811="勤怠修正","×",IF(AC811="外注","",IF(AA811="",IF(AY811&lt;&gt;"","×",""),IF(VLOOKUP(AA811,カレンダマスタ!$H$66:$I$83,2,FALSE)&lt;&gt;AY811,"×","OK")))))</f>
        <v/>
      </c>
      <c r="BC811" s="355"/>
      <c r="BD811" s="349"/>
      <c r="BE811" s="349"/>
      <c r="BF811" s="349" t="str">
        <f t="shared" si="242"/>
        <v/>
      </c>
      <c r="BG811" s="349"/>
      <c r="BI811" s="357" t="str">
        <f t="shared" ref="BI811:BI820" si="259">IF(OR(AO811="×",AS811="×",AZ811="×",BD811="×",BE811="×",BF811="TW未入力",BF811="週報未入力",BG811="×"),"×","")</f>
        <v/>
      </c>
    </row>
    <row r="812" spans="2:61">
      <c r="B812" s="323"/>
      <c r="C812" s="539"/>
      <c r="D812" s="324"/>
      <c r="E812" s="325"/>
      <c r="F812" s="324"/>
      <c r="G812" s="591"/>
      <c r="H812" s="591"/>
      <c r="I812" s="339"/>
      <c r="J812" s="320"/>
      <c r="K812" s="319"/>
      <c r="L812" s="320"/>
      <c r="M812" s="320"/>
      <c r="N812" s="320"/>
      <c r="O812" s="340"/>
      <c r="P812" s="340"/>
      <c r="Q812" s="340"/>
      <c r="R812" s="327"/>
      <c r="S812" s="328"/>
      <c r="T812" s="341"/>
      <c r="U812" s="342"/>
      <c r="V812" s="342"/>
      <c r="W812" s="298"/>
      <c r="X812" s="326"/>
      <c r="Y812" s="326"/>
      <c r="Z812" s="326"/>
      <c r="AA812" s="327" t="str">
        <f t="shared" si="253"/>
        <v/>
      </c>
      <c r="AC812" s="544"/>
      <c r="AD812" s="545"/>
      <c r="AE812" s="545"/>
      <c r="AF812" s="545"/>
      <c r="AG812" s="546"/>
      <c r="AI812" s="348" t="str">
        <f>IF(月報!G812&lt;&gt;"",月報!G812,"")</f>
        <v/>
      </c>
      <c r="AJ812" s="349" t="str">
        <f>IF(月報!W812&lt;&gt;"",月報!W812*24,"")</f>
        <v/>
      </c>
      <c r="AK812" s="349" t="str">
        <f>IF(月報!P812&lt;&gt;"",月報!P812,"")</f>
        <v/>
      </c>
      <c r="AL812" s="349" t="str">
        <f>IF(月報!Q812&lt;&gt;"",IF(月報!Q812="平日残","",月報!Q812),"")</f>
        <v/>
      </c>
      <c r="AM812" s="349"/>
      <c r="AN812" s="349" t="str">
        <f t="shared" si="252"/>
        <v/>
      </c>
      <c r="AO812" s="349" t="str">
        <f>IF($E812="","",VLOOKUP($E812,カレンダマスタ!$A$5:$E$381,5,FALSE))</f>
        <v/>
      </c>
      <c r="AQ812" s="351"/>
      <c r="AR812" s="352"/>
      <c r="AS812" s="349"/>
      <c r="AU812" s="355"/>
      <c r="AV812" s="355" t="str">
        <f t="shared" si="254"/>
        <v/>
      </c>
      <c r="AW812" s="355" t="str">
        <f t="shared" si="255"/>
        <v/>
      </c>
      <c r="AX812" s="356" t="str">
        <f t="shared" si="256"/>
        <v/>
      </c>
      <c r="AY812" s="356" t="str">
        <f t="shared" si="257"/>
        <v/>
      </c>
      <c r="AZ812" s="357" t="str">
        <f>IF(AX812&amp;AW812="勤怠未設定","×",IF(AV812="勤怠修正","×",IF(AC812="外注","",IF(AA812="",IF(AY812&lt;&gt;"","×",""),IF(VLOOKUP(AA812,カレンダマスタ!$H$66:$I$83,2,FALSE)&lt;&gt;AY812,"×","OK")))))</f>
        <v/>
      </c>
      <c r="BC812" s="355"/>
      <c r="BD812" s="349"/>
      <c r="BE812" s="349"/>
      <c r="BF812" s="349" t="str">
        <f t="shared" si="242"/>
        <v/>
      </c>
      <c r="BG812" s="349"/>
      <c r="BI812" s="357" t="str">
        <f t="shared" si="259"/>
        <v/>
      </c>
    </row>
    <row r="813" spans="2:61">
      <c r="B813" s="323"/>
      <c r="C813" s="539"/>
      <c r="D813" s="324"/>
      <c r="E813" s="325"/>
      <c r="F813" s="324"/>
      <c r="G813" s="591"/>
      <c r="H813" s="591"/>
      <c r="I813" s="339"/>
      <c r="J813" s="320"/>
      <c r="K813" s="319"/>
      <c r="L813" s="320"/>
      <c r="M813" s="320"/>
      <c r="N813" s="320"/>
      <c r="O813" s="340"/>
      <c r="P813" s="340"/>
      <c r="Q813" s="340"/>
      <c r="R813" s="327"/>
      <c r="S813" s="328"/>
      <c r="T813" s="341"/>
      <c r="U813" s="342"/>
      <c r="V813" s="342"/>
      <c r="W813" s="298"/>
      <c r="X813" s="326"/>
      <c r="Y813" s="326"/>
      <c r="Z813" s="326"/>
      <c r="AA813" s="327" t="str">
        <f t="shared" si="253"/>
        <v/>
      </c>
      <c r="AC813" s="544"/>
      <c r="AD813" s="545"/>
      <c r="AE813" s="545"/>
      <c r="AF813" s="545"/>
      <c r="AG813" s="546"/>
      <c r="AI813" s="348" t="str">
        <f>IF(月報!G813&lt;&gt;"",月報!G813,"")</f>
        <v/>
      </c>
      <c r="AJ813" s="349" t="str">
        <f>IF(月報!W813&lt;&gt;"",月報!W813*24,"")</f>
        <v/>
      </c>
      <c r="AK813" s="349" t="str">
        <f>IF(月報!P813&lt;&gt;"",月報!P813,"")</f>
        <v/>
      </c>
      <c r="AL813" s="349" t="str">
        <f>IF(月報!Q813&lt;&gt;"",IF(月報!Q813="平日残","",月報!Q813),"")</f>
        <v/>
      </c>
      <c r="AM813" s="349"/>
      <c r="AN813" s="349" t="str">
        <f t="shared" si="252"/>
        <v/>
      </c>
      <c r="AO813" s="349" t="str">
        <f>IF($E813="","",VLOOKUP($E813,カレンダマスタ!$A$5:$E$381,5,FALSE))</f>
        <v/>
      </c>
      <c r="AQ813" s="351"/>
      <c r="AR813" s="352"/>
      <c r="AS813" s="349"/>
      <c r="AU813" s="355"/>
      <c r="AV813" s="355" t="str">
        <f t="shared" si="254"/>
        <v/>
      </c>
      <c r="AW813" s="355" t="str">
        <f t="shared" si="255"/>
        <v/>
      </c>
      <c r="AX813" s="356" t="str">
        <f t="shared" si="256"/>
        <v/>
      </c>
      <c r="AY813" s="356" t="str">
        <f t="shared" si="257"/>
        <v/>
      </c>
      <c r="AZ813" s="357" t="str">
        <f>IF(AX813&amp;AW813="勤怠未設定","×",IF(AV813="勤怠修正","×",IF(AC813="外注","",IF(AA813="",IF(AY813&lt;&gt;"","×",""),IF(VLOOKUP(AA813,カレンダマスタ!$H$66:$I$83,2,FALSE)&lt;&gt;AY813,"×","OK")))))</f>
        <v/>
      </c>
      <c r="BC813" s="355"/>
      <c r="BD813" s="349"/>
      <c r="BE813" s="349"/>
      <c r="BF813" s="349" t="str">
        <f t="shared" si="242"/>
        <v/>
      </c>
      <c r="BG813" s="349"/>
      <c r="BI813" s="357" t="str">
        <f t="shared" si="259"/>
        <v/>
      </c>
    </row>
    <row r="814" spans="2:61">
      <c r="B814" s="323"/>
      <c r="C814" s="539"/>
      <c r="D814" s="324"/>
      <c r="E814" s="325"/>
      <c r="F814" s="324"/>
      <c r="G814" s="591"/>
      <c r="H814" s="591"/>
      <c r="I814" s="339"/>
      <c r="J814" s="320"/>
      <c r="K814" s="319"/>
      <c r="L814" s="320"/>
      <c r="M814" s="320"/>
      <c r="N814" s="320"/>
      <c r="O814" s="340"/>
      <c r="P814" s="340"/>
      <c r="Q814" s="340"/>
      <c r="R814" s="327"/>
      <c r="S814" s="328"/>
      <c r="T814" s="341"/>
      <c r="U814" s="342"/>
      <c r="V814" s="342"/>
      <c r="W814" s="298"/>
      <c r="X814" s="326"/>
      <c r="Y814" s="326"/>
      <c r="Z814" s="326"/>
      <c r="AA814" s="327" t="str">
        <f t="shared" si="253"/>
        <v/>
      </c>
      <c r="AC814" s="544"/>
      <c r="AD814" s="545"/>
      <c r="AE814" s="545"/>
      <c r="AF814" s="545"/>
      <c r="AG814" s="546"/>
      <c r="AI814" s="348" t="str">
        <f>IF(月報!G814&lt;&gt;"",月報!G814,"")</f>
        <v/>
      </c>
      <c r="AJ814" s="349" t="str">
        <f>IF(月報!W814&lt;&gt;"",月報!W814*24,"")</f>
        <v/>
      </c>
      <c r="AK814" s="349" t="str">
        <f>IF(月報!P814&lt;&gt;"",月報!P814,"")</f>
        <v/>
      </c>
      <c r="AL814" s="349" t="str">
        <f>IF(月報!Q814&lt;&gt;"",IF(月報!Q814="平日残","",月報!Q814),"")</f>
        <v/>
      </c>
      <c r="AM814" s="349"/>
      <c r="AN814" s="349" t="str">
        <f t="shared" si="252"/>
        <v/>
      </c>
      <c r="AO814" s="349" t="str">
        <f>IF($E814="","",VLOOKUP($E814,カレンダマスタ!$A$5:$E$381,5,FALSE))</f>
        <v/>
      </c>
      <c r="AQ814" s="351"/>
      <c r="AR814" s="352"/>
      <c r="AS814" s="349"/>
      <c r="AU814" s="355"/>
      <c r="AV814" s="355" t="str">
        <f t="shared" si="254"/>
        <v/>
      </c>
      <c r="AW814" s="355" t="str">
        <f t="shared" si="255"/>
        <v/>
      </c>
      <c r="AX814" s="356" t="str">
        <f t="shared" si="256"/>
        <v/>
      </c>
      <c r="AY814" s="356" t="str">
        <f t="shared" si="257"/>
        <v/>
      </c>
      <c r="AZ814" s="357" t="str">
        <f>IF(AX814&amp;AW814="勤怠未設定","×",IF(AV814="勤怠修正","×",IF(AC814="外注","",IF(AA814="",IF(AY814&lt;&gt;"","×",""),IF(VLOOKUP(AA814,カレンダマスタ!$H$66:$I$83,2,FALSE)&lt;&gt;AY814,"×","OK")))))</f>
        <v/>
      </c>
      <c r="BC814" s="355"/>
      <c r="BD814" s="349"/>
      <c r="BE814" s="349"/>
      <c r="BF814" s="349" t="str">
        <f t="shared" si="242"/>
        <v/>
      </c>
      <c r="BG814" s="349"/>
      <c r="BI814" s="357" t="str">
        <f t="shared" si="259"/>
        <v/>
      </c>
    </row>
    <row r="815" spans="2:61">
      <c r="B815" s="323"/>
      <c r="C815" s="539"/>
      <c r="D815" s="324"/>
      <c r="E815" s="325"/>
      <c r="F815" s="324"/>
      <c r="G815" s="591"/>
      <c r="H815" s="591"/>
      <c r="I815" s="339"/>
      <c r="J815" s="320"/>
      <c r="K815" s="319"/>
      <c r="L815" s="320"/>
      <c r="M815" s="320"/>
      <c r="N815" s="320"/>
      <c r="O815" s="340"/>
      <c r="P815" s="340"/>
      <c r="Q815" s="340"/>
      <c r="R815" s="327"/>
      <c r="S815" s="328"/>
      <c r="T815" s="341"/>
      <c r="U815" s="342"/>
      <c r="V815" s="342"/>
      <c r="W815" s="298"/>
      <c r="X815" s="326"/>
      <c r="Y815" s="326"/>
      <c r="Z815" s="326"/>
      <c r="AA815" s="327" t="str">
        <f t="shared" si="253"/>
        <v/>
      </c>
      <c r="AC815" s="544"/>
      <c r="AD815" s="545"/>
      <c r="AE815" s="545"/>
      <c r="AF815" s="545"/>
      <c r="AG815" s="546"/>
      <c r="AI815" s="348" t="str">
        <f>IF(月報!G815&lt;&gt;"",月報!G815,"")</f>
        <v/>
      </c>
      <c r="AJ815" s="349" t="str">
        <f>IF(月報!W815&lt;&gt;"",月報!W815*24,"")</f>
        <v/>
      </c>
      <c r="AK815" s="349" t="str">
        <f>IF(月報!P815&lt;&gt;"",月報!P815,"")</f>
        <v/>
      </c>
      <c r="AL815" s="349" t="str">
        <f>IF(月報!Q815&lt;&gt;"",IF(月報!Q815="平日残","",月報!Q815),"")</f>
        <v/>
      </c>
      <c r="AM815" s="349"/>
      <c r="AN815" s="349" t="str">
        <f t="shared" si="252"/>
        <v/>
      </c>
      <c r="AO815" s="349" t="str">
        <f>IF($E815="","",VLOOKUP($E815,カレンダマスタ!$A$5:$E$381,5,FALSE))</f>
        <v/>
      </c>
      <c r="AQ815" s="351"/>
      <c r="AR815" s="352"/>
      <c r="AS815" s="349"/>
      <c r="AU815" s="355"/>
      <c r="AV815" s="355" t="str">
        <f t="shared" si="254"/>
        <v/>
      </c>
      <c r="AW815" s="355" t="str">
        <f t="shared" si="255"/>
        <v/>
      </c>
      <c r="AX815" s="356" t="str">
        <f t="shared" si="256"/>
        <v/>
      </c>
      <c r="AY815" s="356" t="str">
        <f t="shared" si="257"/>
        <v/>
      </c>
      <c r="AZ815" s="357" t="str">
        <f>IF(AX815&amp;AW815="勤怠未設定","×",IF(AV815="勤怠修正","×",IF(AC815="外注","",IF(AA815="",IF(AY815&lt;&gt;"","×",""),IF(VLOOKUP(AA815,カレンダマスタ!$H$66:$I$83,2,FALSE)&lt;&gt;AY815,"×","OK")))))</f>
        <v/>
      </c>
      <c r="BC815" s="355"/>
      <c r="BD815" s="349"/>
      <c r="BE815" s="349"/>
      <c r="BF815" s="349" t="str">
        <f t="shared" si="242"/>
        <v/>
      </c>
      <c r="BG815" s="349"/>
      <c r="BI815" s="357" t="str">
        <f t="shared" si="259"/>
        <v/>
      </c>
    </row>
    <row r="816" spans="2:61">
      <c r="B816" s="323"/>
      <c r="C816" s="539"/>
      <c r="D816" s="324"/>
      <c r="E816" s="325"/>
      <c r="F816" s="324"/>
      <c r="G816" s="591"/>
      <c r="H816" s="591"/>
      <c r="I816" s="339"/>
      <c r="J816" s="320"/>
      <c r="K816" s="319"/>
      <c r="L816" s="320"/>
      <c r="M816" s="320"/>
      <c r="N816" s="320"/>
      <c r="O816" s="340"/>
      <c r="P816" s="340"/>
      <c r="Q816" s="340"/>
      <c r="R816" s="327"/>
      <c r="S816" s="328"/>
      <c r="T816" s="341"/>
      <c r="U816" s="342"/>
      <c r="V816" s="342"/>
      <c r="W816" s="298"/>
      <c r="X816" s="326"/>
      <c r="Y816" s="326"/>
      <c r="Z816" s="326"/>
      <c r="AA816" s="327" t="str">
        <f t="shared" si="253"/>
        <v/>
      </c>
      <c r="AC816" s="544"/>
      <c r="AD816" s="545"/>
      <c r="AE816" s="545"/>
      <c r="AF816" s="545"/>
      <c r="AG816" s="546"/>
      <c r="AI816" s="348" t="str">
        <f>IF(月報!G816&lt;&gt;"",月報!G816,"")</f>
        <v/>
      </c>
      <c r="AJ816" s="349" t="str">
        <f>IF(月報!W816&lt;&gt;"",月報!W816*24,"")</f>
        <v/>
      </c>
      <c r="AK816" s="349" t="str">
        <f>IF(月報!P816&lt;&gt;"",月報!P816,"")</f>
        <v/>
      </c>
      <c r="AL816" s="349" t="str">
        <f>IF(月報!Q816&lt;&gt;"",IF(月報!Q816="平日残","",月報!Q816),"")</f>
        <v/>
      </c>
      <c r="AM816" s="349"/>
      <c r="AN816" s="349" t="str">
        <f t="shared" si="252"/>
        <v/>
      </c>
      <c r="AO816" s="349" t="str">
        <f>IF($E816="","",VLOOKUP($E816,カレンダマスタ!$A$5:$E$381,5,FALSE))</f>
        <v/>
      </c>
      <c r="AQ816" s="351"/>
      <c r="AR816" s="352"/>
      <c r="AS816" s="349"/>
      <c r="AU816" s="355"/>
      <c r="AV816" s="355" t="str">
        <f t="shared" si="254"/>
        <v/>
      </c>
      <c r="AW816" s="355" t="str">
        <f t="shared" si="255"/>
        <v/>
      </c>
      <c r="AX816" s="356" t="str">
        <f t="shared" si="256"/>
        <v/>
      </c>
      <c r="AY816" s="356" t="str">
        <f t="shared" si="257"/>
        <v/>
      </c>
      <c r="AZ816" s="357" t="str">
        <f>IF(AX816&amp;AW816="勤怠未設定","×",IF(AV816="勤怠修正","×",IF(AC816="外注","",IF(AA816="",IF(AY816&lt;&gt;"","×",""),IF(VLOOKUP(AA816,カレンダマスタ!$H$66:$I$83,2,FALSE)&lt;&gt;AY816,"×","OK")))))</f>
        <v/>
      </c>
      <c r="BC816" s="355"/>
      <c r="BD816" s="349"/>
      <c r="BE816" s="349"/>
      <c r="BF816" s="349" t="str">
        <f t="shared" si="242"/>
        <v/>
      </c>
      <c r="BG816" s="349"/>
      <c r="BI816" s="357" t="str">
        <f t="shared" si="259"/>
        <v/>
      </c>
    </row>
    <row r="817" spans="2:61">
      <c r="B817" s="323"/>
      <c r="C817" s="539"/>
      <c r="D817" s="324"/>
      <c r="E817" s="325"/>
      <c r="F817" s="324"/>
      <c r="G817" s="591"/>
      <c r="H817" s="591"/>
      <c r="I817" s="339"/>
      <c r="J817" s="320"/>
      <c r="K817" s="319"/>
      <c r="L817" s="320"/>
      <c r="M817" s="320"/>
      <c r="N817" s="320"/>
      <c r="O817" s="340"/>
      <c r="P817" s="340"/>
      <c r="Q817" s="340"/>
      <c r="R817" s="327"/>
      <c r="S817" s="328"/>
      <c r="T817" s="341"/>
      <c r="U817" s="342"/>
      <c r="V817" s="342"/>
      <c r="W817" s="298"/>
      <c r="X817" s="326"/>
      <c r="Y817" s="326"/>
      <c r="Z817" s="326"/>
      <c r="AA817" s="327" t="str">
        <f t="shared" si="253"/>
        <v/>
      </c>
      <c r="AC817" s="544"/>
      <c r="AD817" s="545"/>
      <c r="AE817" s="545"/>
      <c r="AF817" s="545"/>
      <c r="AG817" s="546"/>
      <c r="AI817" s="348" t="str">
        <f>IF(月報!G817&lt;&gt;"",月報!G817,"")</f>
        <v/>
      </c>
      <c r="AJ817" s="349" t="str">
        <f>IF(月報!W817&lt;&gt;"",月報!W817*24,"")</f>
        <v/>
      </c>
      <c r="AK817" s="349" t="str">
        <f>IF(月報!P817&lt;&gt;"",月報!P817,"")</f>
        <v/>
      </c>
      <c r="AL817" s="349" t="str">
        <f>IF(月報!Q817&lt;&gt;"",IF(月報!Q817="平日残","",月報!Q817),"")</f>
        <v/>
      </c>
      <c r="AM817" s="349"/>
      <c r="AN817" s="349" t="str">
        <f t="shared" si="252"/>
        <v/>
      </c>
      <c r="AO817" s="349" t="str">
        <f>IF($E817="","",VLOOKUP($E817,カレンダマスタ!$A$5:$E$381,5,FALSE))</f>
        <v/>
      </c>
      <c r="AQ817" s="351"/>
      <c r="AR817" s="352"/>
      <c r="AS817" s="349"/>
      <c r="AU817" s="355"/>
      <c r="AV817" s="355" t="str">
        <f t="shared" si="254"/>
        <v/>
      </c>
      <c r="AW817" s="355" t="str">
        <f t="shared" si="255"/>
        <v/>
      </c>
      <c r="AX817" s="356" t="str">
        <f t="shared" si="256"/>
        <v/>
      </c>
      <c r="AY817" s="356" t="str">
        <f t="shared" si="257"/>
        <v/>
      </c>
      <c r="AZ817" s="357" t="str">
        <f>IF(AX817&amp;AW817="勤怠未設定","×",IF(AV817="勤怠修正","×",IF(AC817="外注","",IF(AA817="",IF(AY817&lt;&gt;"","×",""),IF(VLOOKUP(AA817,カレンダマスタ!$H$66:$I$83,2,FALSE)&lt;&gt;AY817,"×","OK")))))</f>
        <v/>
      </c>
      <c r="BC817" s="355"/>
      <c r="BD817" s="349"/>
      <c r="BE817" s="349"/>
      <c r="BF817" s="349" t="str">
        <f t="shared" si="242"/>
        <v/>
      </c>
      <c r="BG817" s="349"/>
      <c r="BI817" s="357" t="str">
        <f t="shared" si="259"/>
        <v/>
      </c>
    </row>
    <row r="818" spans="2:61">
      <c r="B818" s="323"/>
      <c r="C818" s="539"/>
      <c r="D818" s="324"/>
      <c r="E818" s="325"/>
      <c r="F818" s="324"/>
      <c r="G818" s="591"/>
      <c r="H818" s="591"/>
      <c r="I818" s="339"/>
      <c r="J818" s="320"/>
      <c r="K818" s="319"/>
      <c r="L818" s="320"/>
      <c r="M818" s="320"/>
      <c r="N818" s="320"/>
      <c r="O818" s="340"/>
      <c r="P818" s="340"/>
      <c r="Q818" s="340"/>
      <c r="R818" s="327"/>
      <c r="S818" s="328"/>
      <c r="T818" s="341"/>
      <c r="U818" s="342"/>
      <c r="V818" s="342"/>
      <c r="W818" s="298"/>
      <c r="X818" s="326"/>
      <c r="Y818" s="326"/>
      <c r="Z818" s="326"/>
      <c r="AA818" s="327" t="str">
        <f t="shared" si="253"/>
        <v/>
      </c>
      <c r="AC818" s="544"/>
      <c r="AD818" s="545"/>
      <c r="AE818" s="545"/>
      <c r="AF818" s="545"/>
      <c r="AG818" s="546"/>
      <c r="AI818" s="348" t="str">
        <f>IF(月報!G818&lt;&gt;"",月報!G818,"")</f>
        <v/>
      </c>
      <c r="AJ818" s="349" t="str">
        <f>IF(月報!W818&lt;&gt;"",月報!W818*24,"")</f>
        <v/>
      </c>
      <c r="AK818" s="349" t="str">
        <f>IF(月報!P818&lt;&gt;"",月報!P818,"")</f>
        <v/>
      </c>
      <c r="AL818" s="349" t="str">
        <f>IF(月報!Q818&lt;&gt;"",IF(月報!Q818="平日残","",月報!Q818),"")</f>
        <v/>
      </c>
      <c r="AM818" s="349"/>
      <c r="AN818" s="349" t="str">
        <f t="shared" si="252"/>
        <v/>
      </c>
      <c r="AO818" s="349" t="str">
        <f>IF($E818="","",VLOOKUP($E818,カレンダマスタ!$A$5:$E$381,5,FALSE))</f>
        <v/>
      </c>
      <c r="AQ818" s="351"/>
      <c r="AR818" s="352"/>
      <c r="AS818" s="349"/>
      <c r="AU818" s="355"/>
      <c r="AV818" s="355" t="str">
        <f t="shared" si="254"/>
        <v/>
      </c>
      <c r="AW818" s="355" t="str">
        <f t="shared" si="255"/>
        <v/>
      </c>
      <c r="AX818" s="356" t="str">
        <f t="shared" si="256"/>
        <v/>
      </c>
      <c r="AY818" s="356" t="str">
        <f t="shared" si="257"/>
        <v/>
      </c>
      <c r="AZ818" s="357" t="str">
        <f>IF(AX818&amp;AW818="勤怠未設定","×",IF(AV818="勤怠修正","×",IF(AC818="外注","",IF(AA818="",IF(AY818&lt;&gt;"","×",""),IF(VLOOKUP(AA818,カレンダマスタ!$H$66:$I$83,2,FALSE)&lt;&gt;AY818,"×","OK")))))</f>
        <v/>
      </c>
      <c r="BC818" s="355"/>
      <c r="BD818" s="349"/>
      <c r="BE818" s="349"/>
      <c r="BF818" s="349" t="str">
        <f t="shared" si="242"/>
        <v/>
      </c>
      <c r="BG818" s="349"/>
      <c r="BI818" s="357" t="str">
        <f t="shared" si="259"/>
        <v/>
      </c>
    </row>
    <row r="819" spans="2:61">
      <c r="B819" s="323"/>
      <c r="C819" s="539"/>
      <c r="D819" s="324"/>
      <c r="E819" s="325"/>
      <c r="F819" s="324"/>
      <c r="G819" s="591"/>
      <c r="H819" s="591"/>
      <c r="I819" s="339"/>
      <c r="J819" s="320"/>
      <c r="K819" s="319"/>
      <c r="L819" s="320"/>
      <c r="M819" s="320"/>
      <c r="N819" s="320"/>
      <c r="O819" s="340"/>
      <c r="P819" s="340"/>
      <c r="Q819" s="340"/>
      <c r="R819" s="327"/>
      <c r="S819" s="328"/>
      <c r="T819" s="341"/>
      <c r="U819" s="342"/>
      <c r="V819" s="342"/>
      <c r="W819" s="298"/>
      <c r="X819" s="326"/>
      <c r="Y819" s="326"/>
      <c r="Z819" s="326"/>
      <c r="AA819" s="327" t="str">
        <f t="shared" si="253"/>
        <v/>
      </c>
      <c r="AC819" s="544"/>
      <c r="AD819" s="545"/>
      <c r="AE819" s="545"/>
      <c r="AF819" s="545"/>
      <c r="AG819" s="546"/>
      <c r="AI819" s="348" t="str">
        <f>IF(月報!G819&lt;&gt;"",月報!G819,"")</f>
        <v/>
      </c>
      <c r="AJ819" s="349" t="str">
        <f>IF(月報!W819&lt;&gt;"",月報!W819*24,"")</f>
        <v/>
      </c>
      <c r="AK819" s="349" t="str">
        <f>IF(月報!P819&lt;&gt;"",月報!P819,"")</f>
        <v/>
      </c>
      <c r="AL819" s="349" t="str">
        <f>IF(月報!Q819&lt;&gt;"",IF(月報!Q819="平日残","",月報!Q819),"")</f>
        <v/>
      </c>
      <c r="AM819" s="349"/>
      <c r="AN819" s="349" t="str">
        <f t="shared" si="252"/>
        <v/>
      </c>
      <c r="AO819" s="349" t="str">
        <f>IF($E819="","",VLOOKUP($E819,カレンダマスタ!$A$5:$E$381,5,FALSE))</f>
        <v/>
      </c>
      <c r="AQ819" s="351"/>
      <c r="AR819" s="352"/>
      <c r="AS819" s="349"/>
      <c r="AU819" s="355"/>
      <c r="AV819" s="355" t="str">
        <f t="shared" si="254"/>
        <v/>
      </c>
      <c r="AW819" s="355" t="str">
        <f t="shared" si="255"/>
        <v/>
      </c>
      <c r="AX819" s="356" t="str">
        <f t="shared" si="256"/>
        <v/>
      </c>
      <c r="AY819" s="356" t="str">
        <f t="shared" si="257"/>
        <v/>
      </c>
      <c r="AZ819" s="357" t="str">
        <f>IF(AX819&amp;AW819="勤怠未設定","×",IF(AV819="勤怠修正","×",IF(AC819="外注","",IF(AA819="",IF(AY819&lt;&gt;"","×",""),IF(VLOOKUP(AA819,カレンダマスタ!$H$66:$I$83,2,FALSE)&lt;&gt;AY819,"×","OK")))))</f>
        <v/>
      </c>
      <c r="BC819" s="355"/>
      <c r="BD819" s="349"/>
      <c r="BE819" s="349"/>
      <c r="BF819" s="349" t="str">
        <f t="shared" si="242"/>
        <v/>
      </c>
      <c r="BG819" s="349"/>
      <c r="BI819" s="357" t="str">
        <f t="shared" si="259"/>
        <v/>
      </c>
    </row>
    <row r="820" spans="2:61" ht="13.8" thickBot="1">
      <c r="B820" s="329"/>
      <c r="C820" s="540"/>
      <c r="D820" s="330"/>
      <c r="E820" s="331"/>
      <c r="F820" s="330"/>
      <c r="G820" s="592"/>
      <c r="H820" s="592"/>
      <c r="I820" s="343"/>
      <c r="J820" s="322"/>
      <c r="K820" s="321"/>
      <c r="L820" s="322"/>
      <c r="M820" s="322"/>
      <c r="N820" s="322"/>
      <c r="O820" s="344"/>
      <c r="P820" s="344"/>
      <c r="Q820" s="344"/>
      <c r="R820" s="333"/>
      <c r="S820" s="334"/>
      <c r="T820" s="345"/>
      <c r="U820" s="346"/>
      <c r="V820" s="346"/>
      <c r="W820" s="298"/>
      <c r="X820" s="332"/>
      <c r="Y820" s="332"/>
      <c r="Z820" s="332"/>
      <c r="AA820" s="333" t="str">
        <f t="shared" si="253"/>
        <v/>
      </c>
      <c r="AC820" s="547"/>
      <c r="AD820" s="548"/>
      <c r="AE820" s="548"/>
      <c r="AF820" s="548"/>
      <c r="AG820" s="549"/>
      <c r="AI820" s="348" t="str">
        <f>IF(月報!G820&lt;&gt;"",月報!G820,"")</f>
        <v/>
      </c>
      <c r="AJ820" s="350" t="str">
        <f>IF(月報!W820&lt;&gt;"",月報!W820*24,"")</f>
        <v/>
      </c>
      <c r="AK820" s="350" t="str">
        <f>IF(月報!P820&lt;&gt;"",月報!P820,"")</f>
        <v/>
      </c>
      <c r="AL820" s="350" t="str">
        <f>IF(月報!Q820&lt;&gt;"",IF(月報!Q820="平日残","",月報!Q820),"")</f>
        <v/>
      </c>
      <c r="AM820" s="350"/>
      <c r="AN820" s="350" t="str">
        <f t="shared" si="252"/>
        <v/>
      </c>
      <c r="AO820" s="350" t="str">
        <f>IF($E820="","",VLOOKUP($E820,カレンダマスタ!$A$5:$E$381,5,FALSE))</f>
        <v/>
      </c>
      <c r="AP820" s="347"/>
      <c r="AQ820" s="353"/>
      <c r="AR820" s="354"/>
      <c r="AS820" s="350"/>
      <c r="AT820" s="347"/>
      <c r="AU820" s="358"/>
      <c r="AV820" s="358" t="str">
        <f t="shared" si="254"/>
        <v/>
      </c>
      <c r="AW820" s="358" t="str">
        <f t="shared" si="255"/>
        <v/>
      </c>
      <c r="AX820" s="359" t="str">
        <f t="shared" si="256"/>
        <v/>
      </c>
      <c r="AY820" s="359" t="str">
        <f t="shared" si="257"/>
        <v/>
      </c>
      <c r="AZ820" s="360" t="str">
        <f>IF(AX820&amp;AW820="勤怠未設定","×",IF(AV820="勤怠修正","×",IF(AC820="外注","",IF(AA820="",IF(AY820&lt;&gt;"","×",""),IF(VLOOKUP(AA820,カレンダマスタ!$H$66:$I$83,2,FALSE)&lt;&gt;AY820,"×","OK")))))</f>
        <v/>
      </c>
      <c r="BC820" s="358"/>
      <c r="BD820" s="350"/>
      <c r="BE820" s="350"/>
      <c r="BF820" s="350" t="str">
        <f t="shared" si="242"/>
        <v/>
      </c>
      <c r="BG820" s="350"/>
      <c r="BI820" s="360" t="str">
        <f t="shared" si="259"/>
        <v/>
      </c>
    </row>
    <row r="821" spans="2:61">
      <c r="B821" s="176">
        <f>B776+1</f>
        <v>19</v>
      </c>
      <c r="C821" s="535"/>
      <c r="D821" s="112"/>
      <c r="E821" s="582"/>
      <c r="F821" s="112"/>
      <c r="G821" s="587"/>
      <c r="H821" s="587"/>
      <c r="I821" s="114"/>
      <c r="J821" s="118"/>
      <c r="K821" s="115"/>
      <c r="L821" s="116"/>
      <c r="M821" s="116"/>
      <c r="N821" s="117"/>
      <c r="O821" s="118"/>
      <c r="P821" s="118"/>
      <c r="Q821" s="118"/>
      <c r="R821" s="119"/>
      <c r="S821" s="120"/>
      <c r="T821" s="433" t="str">
        <f t="shared" ref="T821:T855" si="260">IF(J821&lt;&gt;"",J821,"")</f>
        <v/>
      </c>
      <c r="U821" s="428">
        <f>SUM(T821:T827)</f>
        <v>0</v>
      </c>
      <c r="V821" s="428" t="str">
        <f t="shared" ref="V821:V855" si="261">IF(AC821="外注",IF(AND(BC821&lt;1,ROUND((H821*24),1)=13),"外注2半",IF(AND(BC821&lt;1,ROUND((G821*24),1)=13.7),"外注1半",IF(AND(BC821&lt;1,G821=""),"外注休暇",""))),"")</f>
        <v/>
      </c>
      <c r="W821" s="298"/>
      <c r="X821" s="113" t="str">
        <f>IF(O821&lt;&gt;"",O821/24,"")</f>
        <v/>
      </c>
      <c r="Y821" s="113" t="str">
        <f t="shared" ref="Y821:Y855" si="262">IF(P821&lt;&gt;"",P821/24,"")</f>
        <v/>
      </c>
      <c r="Z821" s="113" t="str">
        <f t="shared" ref="Z821:Z855" si="263">IF(Q821&lt;&gt;"",Q821/24,"")</f>
        <v/>
      </c>
      <c r="AA821" s="119" t="str">
        <f t="shared" si="253"/>
        <v/>
      </c>
      <c r="AC821" s="183" t="str">
        <f>IF(C821&lt;&gt;"",VLOOKUP(C821,設定シート!$D$10:$N$109,11,FALSE),"")</f>
        <v/>
      </c>
      <c r="AD821" s="184" t="str">
        <f>IF(C821&lt;&gt;"",VLOOKUP(C821,設定シート!$D$10:$H$109,5,FALSE),"")</f>
        <v/>
      </c>
      <c r="AE821" s="185" t="str">
        <f>IF(C821&lt;&gt;"",VLOOKUP(C821,設定シート!$D$10:$L$109,9,FALSE),"")</f>
        <v/>
      </c>
      <c r="AF821" s="184" t="str">
        <f>IF($AD821="","",IF(LEFT($AD821,2)="NS","NS","CS"))</f>
        <v/>
      </c>
      <c r="AG821" s="203">
        <f t="shared" ref="AG821:AG855" si="264">IF(OR(R821="有給休暇",G821=""),0,IF(AQ821=1,0,1))</f>
        <v>0</v>
      </c>
      <c r="AI821" s="121" t="str">
        <f>IF(月報!G821&lt;&gt;"",月報!G821,"")</f>
        <v/>
      </c>
      <c r="AJ821" s="122" t="str">
        <f>IF(月報!W821&lt;&gt;"",月報!W821*24,"")</f>
        <v/>
      </c>
      <c r="AK821" s="122" t="str">
        <f>IF(月報!P821&lt;&gt;"",月報!P821,"")</f>
        <v/>
      </c>
      <c r="AL821" s="122" t="str">
        <f>IF(月報!Q821&lt;&gt;"",IF(月報!Q821="平日残","",月報!Q821),"")</f>
        <v/>
      </c>
      <c r="AM821" s="122"/>
      <c r="AN821" s="122" t="str">
        <f t="shared" si="252"/>
        <v/>
      </c>
      <c r="AO821" s="122" t="str">
        <f>IF($E821="","",VLOOKUP($E821,カレンダマスタ!$A$5:$E$381,5,FALSE))</f>
        <v/>
      </c>
      <c r="AQ821" s="195" t="str">
        <f>IF(G821="","",IF(VLOOKUP(E821,カレンダマスタ!$A$5:$D$381,4,FALSE)=0,"",1))</f>
        <v/>
      </c>
      <c r="AR821" s="123" t="str">
        <f>IF($G821="","",IF($AD821="NSTC",INDEX(カレンダマスタ!$I$26:$O$31,MATCH($G821,カレンダマスタ!$H$26:$H$31,1),MATCH($H821,カレンダマスタ!$I$25:$O$25,1)),
IF($AD821="CS本社",INDEX(カレンダマスタ!$I$36:$O$41,MATCH($G821,カレンダマスタ!$H$36:$H$41,1),MATCH($H821,カレンダマスタ!$I$35:$O$35,1)),
IF($AD821="NS本社",INDEX(カレンダマスタ!$I$94:$O$99,MATCH($G821,カレンダマスタ!$H$95:$H$100,1),MATCH($H821,カレンダマスタ!$I$93:$O$93,1)),
IF($AD821="ODC",INDEX(カレンダマスタ!$I$46:$O$51,MATCH($G821,カレンダマスタ!$H$46:$H$51,1),MATCH($H821,カレンダマスタ!$I$45:$O$45,1)),
IF($AD821="NS東京TC",INDEX(カレンダマスタ!$I$56:$O$61,MATCH($G821,カレンダマスタ!$H$56:$H$61,1),MATCH($H821,カレンダマスタ!$I$55:$O$55,1)),""))))))</f>
        <v/>
      </c>
      <c r="AS821" s="122" t="str">
        <f t="shared" ref="AS821:AS855" si="265">IF(AC821="社員","",IF(R821="有給休暇","",IF(AND(AF821="CS",AQ821=1)=TRUE,"OK",IF(AR821&lt;&gt;"",IF(TIMEVALUE(MID(I821,1,10))=AR821,"OK","×"),""))))</f>
        <v/>
      </c>
      <c r="AU821" s="124" t="str">
        <f>IF(E821="","",VLOOKUP($E821,カレンダマスタ!$A$4:$E$381,4,FALSE))</f>
        <v/>
      </c>
      <c r="AV821" s="124" t="str">
        <f t="shared" si="254"/>
        <v/>
      </c>
      <c r="AW821" s="124" t="str">
        <f t="shared" si="255"/>
        <v/>
      </c>
      <c r="AX821" s="125" t="str">
        <f t="shared" si="256"/>
        <v/>
      </c>
      <c r="AY821" s="125" t="str">
        <f t="shared" si="257"/>
        <v/>
      </c>
      <c r="AZ821" s="114" t="str">
        <f>IF(AX821&amp;AW821="勤怠未設定","×",IF(AV821="勤怠修正","×",IF(AC821="外注","",IF(AA821="",IF(AY821&lt;&gt;"","×",""),IF(VLOOKUP(AA821,カレンダマスタ!$H$66:$I$83,2,FALSE)&lt;&gt;AY821,"×","OK")))))</f>
        <v/>
      </c>
      <c r="BC821" s="124" t="str">
        <f>IF(E821="","",VLOOKUP($E821,カレンダマスタ!$A$4:$E$381,4,FALSE))</f>
        <v/>
      </c>
      <c r="BD821" s="122" t="str">
        <f>IF(AC821="社員","",IF(AG821=0,"",IF(AD821="NSTC",IF(COUNTIF(カレンダマスタ!$Q$5:$Q$32,G821)=1,"OK","×"),
IF(AD821="NS本社",IF(COUNTIF(カレンダマスタ!$T$5:$T$32,G821)=1,"OK","×"),IF(COUNTIF(カレンダマスタ!$R$5:$R$32,G821)=1,"OK","×")))))</f>
        <v/>
      </c>
      <c r="BE821" s="122" t="str">
        <f>IF(AC821="社員","",IF(G821="","",IF(R821&lt;&gt;"","",IF(AF821="CS","OK",IF(VLOOKUP(E821,カレンダマスタ!$A$5:$D$381,4,FALSE)&gt;0,"",IF(OR(G821*24&gt;10.84,H821*24&lt;14.5)=TRUE,"×","OK"))))))</f>
        <v/>
      </c>
      <c r="BF821" s="122" t="str">
        <f t="shared" si="242"/>
        <v/>
      </c>
      <c r="BG821" s="127" t="str">
        <f>IF(AE821="派遣","",IF(G821="","",IF(R821="有給休暇","",IF(S821="","×","OK"))))</f>
        <v/>
      </c>
      <c r="BI821" s="114" t="str">
        <f t="shared" ref="BI821:BI855" si="266">IF(OR(AO821="×",AS821="×",AZ821="×",BE821="×",BF821="TW未入力",BF821="週報未入力",BG821="×"),"×","")</f>
        <v/>
      </c>
    </row>
    <row r="822" spans="2:61">
      <c r="B822" s="111"/>
      <c r="C822" s="536"/>
      <c r="D822" s="128"/>
      <c r="E822" s="583"/>
      <c r="F822" s="128"/>
      <c r="G822" s="588"/>
      <c r="H822" s="588"/>
      <c r="I822" s="130"/>
      <c r="J822" s="139"/>
      <c r="K822" s="131"/>
      <c r="L822" s="132"/>
      <c r="M822" s="132"/>
      <c r="N822" s="141"/>
      <c r="O822" s="139"/>
      <c r="P822" s="139"/>
      <c r="Q822" s="139"/>
      <c r="R822" s="133"/>
      <c r="S822" s="134"/>
      <c r="T822" s="434" t="str">
        <f t="shared" si="260"/>
        <v/>
      </c>
      <c r="U822" s="429"/>
      <c r="V822" s="429" t="str">
        <f t="shared" si="261"/>
        <v/>
      </c>
      <c r="W822" s="298"/>
      <c r="X822" s="129" t="str">
        <f t="shared" ref="X822:X855" si="267">IF(O822&lt;&gt;"",O822/24,"")</f>
        <v/>
      </c>
      <c r="Y822" s="129" t="str">
        <f t="shared" si="262"/>
        <v/>
      </c>
      <c r="Z822" s="129" t="str">
        <f t="shared" si="263"/>
        <v/>
      </c>
      <c r="AA822" s="133" t="str">
        <f t="shared" si="253"/>
        <v/>
      </c>
      <c r="AC822" s="186" t="str">
        <f>AC821</f>
        <v/>
      </c>
      <c r="AD822" s="186" t="str">
        <f>AD821</f>
        <v/>
      </c>
      <c r="AE822" s="186" t="str">
        <f>AE821</f>
        <v/>
      </c>
      <c r="AF822" s="186" t="str">
        <f>AF821</f>
        <v/>
      </c>
      <c r="AG822" s="204">
        <f t="shared" si="264"/>
        <v>0</v>
      </c>
      <c r="AI822" s="135" t="str">
        <f>IF(月報!G822&lt;&gt;"",月報!G822,"")</f>
        <v/>
      </c>
      <c r="AJ822" s="126" t="str">
        <f>IF(月報!W822&lt;&gt;"",月報!W822*24,"")</f>
        <v/>
      </c>
      <c r="AK822" s="126" t="str">
        <f>IF(月報!P822&lt;&gt;"",月報!P822,"")</f>
        <v/>
      </c>
      <c r="AL822" s="126" t="str">
        <f>IF(月報!Q822&lt;&gt;"",IF(月報!Q822="平日残","",月報!Q822),"")</f>
        <v/>
      </c>
      <c r="AM822" s="126"/>
      <c r="AN822" s="126" t="str">
        <f t="shared" si="252"/>
        <v/>
      </c>
      <c r="AO822" s="126" t="str">
        <f>IF($E822="","",VLOOKUP($E822,カレンダマスタ!$A$5:$E$381,5,FALSE))</f>
        <v/>
      </c>
      <c r="AQ822" s="196" t="str">
        <f>IF(G822="","",IF(VLOOKUP(E822,カレンダマスタ!$A$5:$D$381,4,FALSE)=0,"",1))</f>
        <v/>
      </c>
      <c r="AR822" s="136" t="str">
        <f>IF($G822="","",IF($AD822="NSTC",INDEX(カレンダマスタ!$I$26:$O$31,MATCH($G822,カレンダマスタ!$H$26:$H$31,1),MATCH($H822,カレンダマスタ!$I$25:$O$25,1)),
IF($AD822="CS本社",INDEX(カレンダマスタ!$I$36:$O$41,MATCH($G822,カレンダマスタ!$H$36:$H$41,1),MATCH($H822,カレンダマスタ!$I$35:$O$35,1)),
IF($AD822="NS本社",INDEX(カレンダマスタ!$I$94:$O$99,MATCH($G822,カレンダマスタ!$H$95:$H$100,1),MATCH($H822,カレンダマスタ!$I$93:$O$93,1)),
IF($AD822="ODC",INDEX(カレンダマスタ!$I$46:$O$51,MATCH($G822,カレンダマスタ!$H$46:$H$51,1),MATCH($H822,カレンダマスタ!$I$45:$O$45,1)),
IF($AD822="NS東京TC",INDEX(カレンダマスタ!$I$56:$O$61,MATCH($G822,カレンダマスタ!$H$56:$H$61,1),MATCH($H822,カレンダマスタ!$I$55:$O$55,1)),""))))))</f>
        <v/>
      </c>
      <c r="AS822" s="126" t="str">
        <f t="shared" si="265"/>
        <v/>
      </c>
      <c r="AU822" s="137" t="str">
        <f>IF(E822="","",VLOOKUP($E822,カレンダマスタ!$A$4:$E$381,4,FALSE))</f>
        <v/>
      </c>
      <c r="AV822" s="137" t="str">
        <f t="shared" si="254"/>
        <v/>
      </c>
      <c r="AW822" s="137" t="str">
        <f t="shared" si="255"/>
        <v/>
      </c>
      <c r="AX822" s="138" t="str">
        <f t="shared" si="256"/>
        <v/>
      </c>
      <c r="AY822" s="138" t="str">
        <f t="shared" si="257"/>
        <v/>
      </c>
      <c r="AZ822" s="130" t="str">
        <f>IF(AX822&amp;AW822="勤怠未設定","×",IF(AV822="勤怠修正","×",IF(AC822="外注","",IF(AA822="",IF(AY822&lt;&gt;"","×",""),IF(VLOOKUP(AA822,カレンダマスタ!$H$66:$I$83,2,FALSE)&lt;&gt;AY822,"×","OK")))))</f>
        <v/>
      </c>
      <c r="BC822" s="137" t="str">
        <f>IF(E822="","",VLOOKUP($E822,カレンダマスタ!$A$4:$E$381,4,FALSE))</f>
        <v/>
      </c>
      <c r="BD822" s="126" t="str">
        <f>IF(AC822="社員","",IF(AG822=0,"",IF(AD822="NSTC",IF(COUNTIF(カレンダマスタ!$Q$5:$Q$32,G822)=1,"OK","×"),
IF(AD822="NS本社",IF(COUNTIF(カレンダマスタ!$T$5:$T$32,G822)=1,"OK","×"),IF(COUNTIF(カレンダマスタ!$R$5:$R$32,G822)=1,"OK","×")))))</f>
        <v/>
      </c>
      <c r="BE822" s="126" t="str">
        <f>IF(AC822="社員","",IF(G822="","",IF(R822&lt;&gt;"","",IF(AF822="CS","OK",IF(VLOOKUP(E822,カレンダマスタ!$A$5:$D$381,4,FALSE)&gt;0,"",IF(OR(G822*24&gt;10.84,H822*24&lt;14.5)=TRUE,"×","OK"))))))</f>
        <v/>
      </c>
      <c r="BF822" s="126" t="str">
        <f t="shared" si="242"/>
        <v/>
      </c>
      <c r="BG822" s="126" t="str">
        <f t="shared" si="258"/>
        <v/>
      </c>
      <c r="BI822" s="130" t="str">
        <f t="shared" si="266"/>
        <v/>
      </c>
    </row>
    <row r="823" spans="2:61">
      <c r="B823" s="111"/>
      <c r="C823" s="536"/>
      <c r="D823" s="128"/>
      <c r="E823" s="583"/>
      <c r="F823" s="128"/>
      <c r="G823" s="588"/>
      <c r="H823" s="588"/>
      <c r="I823" s="130"/>
      <c r="J823" s="139"/>
      <c r="K823" s="131"/>
      <c r="L823" s="132"/>
      <c r="M823" s="132"/>
      <c r="N823" s="141"/>
      <c r="O823" s="139"/>
      <c r="P823" s="139"/>
      <c r="Q823" s="139"/>
      <c r="R823" s="133"/>
      <c r="S823" s="134"/>
      <c r="T823" s="434" t="str">
        <f t="shared" si="260"/>
        <v/>
      </c>
      <c r="U823" s="429"/>
      <c r="V823" s="429" t="str">
        <f t="shared" si="261"/>
        <v/>
      </c>
      <c r="W823" s="298"/>
      <c r="X823" s="129" t="str">
        <f t="shared" si="267"/>
        <v/>
      </c>
      <c r="Y823" s="129" t="str">
        <f t="shared" si="262"/>
        <v/>
      </c>
      <c r="Z823" s="129" t="str">
        <f t="shared" si="263"/>
        <v/>
      </c>
      <c r="AA823" s="133" t="str">
        <f t="shared" si="253"/>
        <v/>
      </c>
      <c r="AC823" s="186" t="str">
        <f>AC821</f>
        <v/>
      </c>
      <c r="AD823" s="187" t="str">
        <f>AD821</f>
        <v/>
      </c>
      <c r="AE823" s="187" t="str">
        <f>AE821</f>
        <v/>
      </c>
      <c r="AF823" s="187" t="str">
        <f>AF821</f>
        <v/>
      </c>
      <c r="AG823" s="204">
        <f t="shared" si="264"/>
        <v>0</v>
      </c>
      <c r="AI823" s="135" t="str">
        <f>IF(月報!G823&lt;&gt;"",月報!G823,"")</f>
        <v/>
      </c>
      <c r="AJ823" s="126" t="str">
        <f>IF(月報!W823&lt;&gt;"",月報!W823*24,"")</f>
        <v/>
      </c>
      <c r="AK823" s="126" t="str">
        <f>IF(月報!P823&lt;&gt;"",月報!P823,"")</f>
        <v/>
      </c>
      <c r="AL823" s="126" t="str">
        <f>IF(月報!Q823&lt;&gt;"",IF(月報!Q823="平日残","",月報!Q823),"")</f>
        <v/>
      </c>
      <c r="AM823" s="126"/>
      <c r="AN823" s="126" t="str">
        <f t="shared" si="252"/>
        <v/>
      </c>
      <c r="AO823" s="126" t="str">
        <f>IF($E823="","",VLOOKUP($E823,カレンダマスタ!$A$5:$E$381,5,FALSE))</f>
        <v/>
      </c>
      <c r="AQ823" s="196" t="str">
        <f>IF(G823="","",IF(VLOOKUP(E823,カレンダマスタ!$A$5:$D$381,4,FALSE)=0,"",1))</f>
        <v/>
      </c>
      <c r="AR823" s="136" t="str">
        <f>IF($G823="","",IF($AD823="NSTC",INDEX(カレンダマスタ!$I$26:$O$31,MATCH($G823,カレンダマスタ!$H$26:$H$31,1),MATCH($H823,カレンダマスタ!$I$25:$O$25,1)),
IF($AD823="CS本社",INDEX(カレンダマスタ!$I$36:$O$41,MATCH($G823,カレンダマスタ!$H$36:$H$41,1),MATCH($H823,カレンダマスタ!$I$35:$O$35,1)),
IF($AD823="NS本社",INDEX(カレンダマスタ!$I$94:$O$99,MATCH($G823,カレンダマスタ!$H$95:$H$100,1),MATCH($H823,カレンダマスタ!$I$93:$O$93,1)),
IF($AD823="ODC",INDEX(カレンダマスタ!$I$46:$O$51,MATCH($G823,カレンダマスタ!$H$46:$H$51,1),MATCH($H823,カレンダマスタ!$I$45:$O$45,1)),
IF($AD823="NS東京TC",INDEX(カレンダマスタ!$I$56:$O$61,MATCH($G823,カレンダマスタ!$H$56:$H$61,1),MATCH($H823,カレンダマスタ!$I$55:$O$55,1)),""))))))</f>
        <v/>
      </c>
      <c r="AS823" s="126" t="str">
        <f t="shared" si="265"/>
        <v/>
      </c>
      <c r="AU823" s="137" t="str">
        <f>IF(E823="","",VLOOKUP($E823,カレンダマスタ!$A$4:$E$381,4,FALSE))</f>
        <v/>
      </c>
      <c r="AV823" s="137" t="str">
        <f t="shared" si="254"/>
        <v/>
      </c>
      <c r="AW823" s="137" t="str">
        <f t="shared" si="255"/>
        <v/>
      </c>
      <c r="AX823" s="138" t="str">
        <f t="shared" si="256"/>
        <v/>
      </c>
      <c r="AY823" s="138" t="str">
        <f t="shared" si="257"/>
        <v/>
      </c>
      <c r="AZ823" s="130" t="str">
        <f>IF(AX823&amp;AW823="勤怠未設定","×",IF(AV823="勤怠修正","×",IF(AC823="外注","",IF(AA823="",IF(AY823&lt;&gt;"","×",""),IF(VLOOKUP(AA823,カレンダマスタ!$H$66:$I$83,2,FALSE)&lt;&gt;AY823,"×","OK")))))</f>
        <v/>
      </c>
      <c r="BC823" s="137" t="str">
        <f>IF(E823="","",VLOOKUP($E823,カレンダマスタ!$A$4:$E$381,4,FALSE))</f>
        <v/>
      </c>
      <c r="BD823" s="126" t="str">
        <f>IF(AC823="社員","",IF(AG823=0,"",IF(AD823="NSTC",IF(COUNTIF(カレンダマスタ!$Q$5:$Q$32,G823)=1,"OK","×"),
IF(AD823="NS本社",IF(COUNTIF(カレンダマスタ!$T$5:$T$32,G823)=1,"OK","×"),IF(COUNTIF(カレンダマスタ!$R$5:$R$32,G823)=1,"OK","×")))))</f>
        <v/>
      </c>
      <c r="BE823" s="126" t="str">
        <f>IF(AC823="社員","",IF(G823="","",IF(R823&lt;&gt;"","",IF(AF823="CS","OK",IF(VLOOKUP(E823,カレンダマスタ!$A$5:$D$381,4,FALSE)&gt;0,"",IF(OR(G823*24&gt;10.84,H823*24&lt;14.5)=TRUE,"×","OK"))))))</f>
        <v/>
      </c>
      <c r="BF823" s="126" t="str">
        <f t="shared" si="242"/>
        <v/>
      </c>
      <c r="BG823" s="126" t="str">
        <f t="shared" si="258"/>
        <v/>
      </c>
      <c r="BI823" s="130" t="str">
        <f t="shared" si="266"/>
        <v/>
      </c>
    </row>
    <row r="824" spans="2:61">
      <c r="B824" s="111"/>
      <c r="C824" s="536"/>
      <c r="D824" s="128"/>
      <c r="E824" s="583"/>
      <c r="F824" s="128"/>
      <c r="G824" s="588"/>
      <c r="H824" s="588"/>
      <c r="I824" s="130"/>
      <c r="J824" s="139"/>
      <c r="K824" s="131"/>
      <c r="L824" s="132"/>
      <c r="M824" s="132"/>
      <c r="N824" s="141"/>
      <c r="O824" s="139"/>
      <c r="P824" s="139"/>
      <c r="Q824" s="139"/>
      <c r="R824" s="133"/>
      <c r="S824" s="134"/>
      <c r="T824" s="434" t="str">
        <f t="shared" si="260"/>
        <v/>
      </c>
      <c r="U824" s="429"/>
      <c r="V824" s="429" t="str">
        <f t="shared" si="261"/>
        <v/>
      </c>
      <c r="W824" s="298"/>
      <c r="X824" s="129" t="str">
        <f t="shared" si="267"/>
        <v/>
      </c>
      <c r="Y824" s="129" t="str">
        <f t="shared" si="262"/>
        <v/>
      </c>
      <c r="Z824" s="129" t="str">
        <f t="shared" si="263"/>
        <v/>
      </c>
      <c r="AA824" s="133" t="str">
        <f t="shared" si="253"/>
        <v/>
      </c>
      <c r="AC824" s="186" t="str">
        <f>AC821</f>
        <v/>
      </c>
      <c r="AD824" s="187" t="str">
        <f>AD821</f>
        <v/>
      </c>
      <c r="AE824" s="187" t="str">
        <f>AE821</f>
        <v/>
      </c>
      <c r="AF824" s="187" t="str">
        <f>AF821</f>
        <v/>
      </c>
      <c r="AG824" s="204">
        <f t="shared" si="264"/>
        <v>0</v>
      </c>
      <c r="AI824" s="140" t="str">
        <f>IF(月報!G824&lt;&gt;"",月報!G824,"")</f>
        <v/>
      </c>
      <c r="AJ824" s="126" t="str">
        <f>IF(月報!W824&lt;&gt;"",月報!W824*24,"")</f>
        <v/>
      </c>
      <c r="AK824" s="126" t="str">
        <f>IF(月報!P824&lt;&gt;"",月報!P824,"")</f>
        <v/>
      </c>
      <c r="AL824" s="126" t="str">
        <f>IF(月報!Q824&lt;&gt;"",IF(月報!Q824="平日残","",月報!Q824),"")</f>
        <v/>
      </c>
      <c r="AM824" s="126"/>
      <c r="AN824" s="126" t="str">
        <f t="shared" si="252"/>
        <v/>
      </c>
      <c r="AO824" s="126" t="str">
        <f>IF($E824="","",VLOOKUP($E824,カレンダマスタ!$A$5:$E$381,5,FALSE))</f>
        <v/>
      </c>
      <c r="AQ824" s="196" t="str">
        <f>IF(G824="","",IF(VLOOKUP(E824,カレンダマスタ!$A$5:$D$381,4,FALSE)=0,"",1))</f>
        <v/>
      </c>
      <c r="AR824" s="136" t="str">
        <f>IF($G824="","",IF($AD824="NSTC",INDEX(カレンダマスタ!$I$26:$O$31,MATCH($G824,カレンダマスタ!$H$26:$H$31,1),MATCH($H824,カレンダマスタ!$I$25:$O$25,1)),
IF($AD824="CS本社",INDEX(カレンダマスタ!$I$36:$O$41,MATCH($G824,カレンダマスタ!$H$36:$H$41,1),MATCH($H824,カレンダマスタ!$I$35:$O$35,1)),
IF($AD824="NS本社",INDEX(カレンダマスタ!$I$94:$O$99,MATCH($G824,カレンダマスタ!$H$95:$H$100,1),MATCH($H824,カレンダマスタ!$I$93:$O$93,1)),
IF($AD824="ODC",INDEX(カレンダマスタ!$I$46:$O$51,MATCH($G824,カレンダマスタ!$H$46:$H$51,1),MATCH($H824,カレンダマスタ!$I$45:$O$45,1)),
IF($AD824="NS東京TC",INDEX(カレンダマスタ!$I$56:$O$61,MATCH($G824,カレンダマスタ!$H$56:$H$61,1),MATCH($H824,カレンダマスタ!$I$55:$O$55,1)),""))))))</f>
        <v/>
      </c>
      <c r="AS824" s="126" t="str">
        <f t="shared" si="265"/>
        <v/>
      </c>
      <c r="AU824" s="137" t="str">
        <f>IF(E824="","",VLOOKUP($E824,カレンダマスタ!$A$4:$E$381,4,FALSE))</f>
        <v/>
      </c>
      <c r="AV824" s="137" t="str">
        <f t="shared" si="254"/>
        <v/>
      </c>
      <c r="AW824" s="137" t="str">
        <f t="shared" si="255"/>
        <v/>
      </c>
      <c r="AX824" s="138" t="str">
        <f t="shared" si="256"/>
        <v/>
      </c>
      <c r="AY824" s="138" t="str">
        <f t="shared" si="257"/>
        <v/>
      </c>
      <c r="AZ824" s="130" t="str">
        <f>IF(AX824&amp;AW824="勤怠未設定","×",IF(AV824="勤怠修正","×",IF(AC824="外注","",IF(AA824="",IF(AY824&lt;&gt;"","×",""),IF(VLOOKUP(AA824,カレンダマスタ!$H$66:$I$83,2,FALSE)&lt;&gt;AY824,"×","OK")))))</f>
        <v/>
      </c>
      <c r="BC824" s="137" t="str">
        <f>IF(E824="","",VLOOKUP($E824,カレンダマスタ!$A$4:$E$381,4,FALSE))</f>
        <v/>
      </c>
      <c r="BD824" s="126" t="str">
        <f>IF(AC824="社員","",IF(AG824=0,"",IF(AD824="NSTC",IF(COUNTIF(カレンダマスタ!$Q$5:$Q$32,G824)=1,"OK","×"),
IF(AD824="NS本社",IF(COUNTIF(カレンダマスタ!$T$5:$T$32,G824)=1,"OK","×"),IF(COUNTIF(カレンダマスタ!$R$5:$R$32,G824)=1,"OK","×")))))</f>
        <v/>
      </c>
      <c r="BE824" s="126" t="str">
        <f>IF(AC824="社員","",IF(G824="","",IF(R824&lt;&gt;"","",IF(AF824="CS","OK",IF(VLOOKUP(E824,カレンダマスタ!$A$5:$D$381,4,FALSE)&gt;0,"",IF(OR(G824*24&gt;10.84,H824*24&lt;14.5)=TRUE,"×","OK"))))))</f>
        <v/>
      </c>
      <c r="BF824" s="126" t="str">
        <f t="shared" ref="BF824:BF887" si="268">IF(AC824="外注",AN824,IF(G824="",IF(AJ824="","","週報未入力"),IF(AJ824="","TW未入力","")))</f>
        <v/>
      </c>
      <c r="BG824" s="126" t="str">
        <f t="shared" si="258"/>
        <v/>
      </c>
      <c r="BI824" s="130" t="str">
        <f t="shared" si="266"/>
        <v/>
      </c>
    </row>
    <row r="825" spans="2:61">
      <c r="B825" s="111"/>
      <c r="C825" s="536"/>
      <c r="D825" s="128"/>
      <c r="E825" s="583"/>
      <c r="F825" s="128"/>
      <c r="G825" s="588"/>
      <c r="H825" s="588"/>
      <c r="I825" s="130"/>
      <c r="J825" s="139"/>
      <c r="K825" s="131"/>
      <c r="L825" s="132"/>
      <c r="M825" s="132"/>
      <c r="N825" s="141"/>
      <c r="O825" s="139"/>
      <c r="P825" s="139"/>
      <c r="Q825" s="139"/>
      <c r="R825" s="133"/>
      <c r="S825" s="134"/>
      <c r="T825" s="434" t="str">
        <f t="shared" si="260"/>
        <v/>
      </c>
      <c r="U825" s="429"/>
      <c r="V825" s="429" t="str">
        <f t="shared" si="261"/>
        <v/>
      </c>
      <c r="W825" s="298"/>
      <c r="X825" s="129" t="str">
        <f t="shared" si="267"/>
        <v/>
      </c>
      <c r="Y825" s="129" t="str">
        <f t="shared" si="262"/>
        <v/>
      </c>
      <c r="Z825" s="129" t="str">
        <f t="shared" si="263"/>
        <v/>
      </c>
      <c r="AA825" s="133" t="str">
        <f t="shared" si="253"/>
        <v/>
      </c>
      <c r="AC825" s="186" t="str">
        <f>AC821</f>
        <v/>
      </c>
      <c r="AD825" s="187" t="str">
        <f>AD821</f>
        <v/>
      </c>
      <c r="AE825" s="187" t="str">
        <f>AE821</f>
        <v/>
      </c>
      <c r="AF825" s="187" t="str">
        <f>AF821</f>
        <v/>
      </c>
      <c r="AG825" s="204">
        <f t="shared" si="264"/>
        <v>0</v>
      </c>
      <c r="AI825" s="140" t="str">
        <f>IF(月報!G825&lt;&gt;"",月報!G825,"")</f>
        <v/>
      </c>
      <c r="AJ825" s="126" t="str">
        <f>IF(月報!W825&lt;&gt;"",月報!W825*24,"")</f>
        <v/>
      </c>
      <c r="AK825" s="126" t="str">
        <f>IF(月報!P825&lt;&gt;"",月報!P825,"")</f>
        <v/>
      </c>
      <c r="AL825" s="126" t="str">
        <f>IF(月報!Q825&lt;&gt;"",IF(月報!Q825="平日残","",月報!Q825),"")</f>
        <v/>
      </c>
      <c r="AM825" s="126"/>
      <c r="AN825" s="126" t="str">
        <f t="shared" si="252"/>
        <v/>
      </c>
      <c r="AO825" s="126" t="str">
        <f>IF($E825="","",VLOOKUP($E825,カレンダマスタ!$A$5:$E$381,5,FALSE))</f>
        <v/>
      </c>
      <c r="AQ825" s="196" t="str">
        <f>IF(G825="","",IF(VLOOKUP(E825,カレンダマスタ!$A$5:$D$381,4,FALSE)=0,"",1))</f>
        <v/>
      </c>
      <c r="AR825" s="136" t="str">
        <f>IF($G825="","",IF($AD825="NSTC",INDEX(カレンダマスタ!$I$26:$O$31,MATCH($G825,カレンダマスタ!$H$26:$H$31,1),MATCH($H825,カレンダマスタ!$I$25:$O$25,1)),
IF($AD825="CS本社",INDEX(カレンダマスタ!$I$36:$O$41,MATCH($G825,カレンダマスタ!$H$36:$H$41,1),MATCH($H825,カレンダマスタ!$I$35:$O$35,1)),
IF($AD825="NS本社",INDEX(カレンダマスタ!$I$94:$O$99,MATCH($G825,カレンダマスタ!$H$95:$H$100,1),MATCH($H825,カレンダマスタ!$I$93:$O$93,1)),
IF($AD825="ODC",INDEX(カレンダマスタ!$I$46:$O$51,MATCH($G825,カレンダマスタ!$H$46:$H$51,1),MATCH($H825,カレンダマスタ!$I$45:$O$45,1)),
IF($AD825="NS東京TC",INDEX(カレンダマスタ!$I$56:$O$61,MATCH($G825,カレンダマスタ!$H$56:$H$61,1),MATCH($H825,カレンダマスタ!$I$55:$O$55,1)),""))))))</f>
        <v/>
      </c>
      <c r="AS825" s="126" t="str">
        <f t="shared" si="265"/>
        <v/>
      </c>
      <c r="AU825" s="137" t="str">
        <f>IF(E825="","",VLOOKUP($E825,カレンダマスタ!$A$4:$E$381,4,FALSE))</f>
        <v/>
      </c>
      <c r="AV825" s="137" t="str">
        <f t="shared" si="254"/>
        <v/>
      </c>
      <c r="AW825" s="137" t="str">
        <f t="shared" si="255"/>
        <v/>
      </c>
      <c r="AX825" s="138" t="str">
        <f t="shared" si="256"/>
        <v/>
      </c>
      <c r="AY825" s="138" t="str">
        <f t="shared" si="257"/>
        <v/>
      </c>
      <c r="AZ825" s="130" t="str">
        <f>IF(AX825&amp;AW825="勤怠未設定","×",IF(AV825="勤怠修正","×",IF(AC825="外注","",IF(AA825="",IF(AY825&lt;&gt;"","×",""),IF(VLOOKUP(AA825,カレンダマスタ!$H$66:$I$83,2,FALSE)&lt;&gt;AY825,"×","OK")))))</f>
        <v/>
      </c>
      <c r="BC825" s="137" t="str">
        <f>IF(E825="","",VLOOKUP($E825,カレンダマスタ!$A$4:$E$381,4,FALSE))</f>
        <v/>
      </c>
      <c r="BD825" s="126" t="str">
        <f>IF(AC825="社員","",IF(AG825=0,"",IF(AD825="NSTC",IF(COUNTIF(カレンダマスタ!$Q$5:$Q$32,G825)=1,"OK","×"),
IF(AD825="NS本社",IF(COUNTIF(カレンダマスタ!$T$5:$T$32,G825)=1,"OK","×"),IF(COUNTIF(カレンダマスタ!$R$5:$R$32,G825)=1,"OK","×")))))</f>
        <v/>
      </c>
      <c r="BE825" s="126" t="str">
        <f>IF(AC825="社員","",IF(G825="","",IF(R825&lt;&gt;"","",IF(AF825="CS","OK",IF(VLOOKUP(E825,カレンダマスタ!$A$5:$D$381,4,FALSE)&gt;0,"",IF(OR(G825*24&gt;10.84,H825*24&lt;14.5)=TRUE,"×","OK"))))))</f>
        <v/>
      </c>
      <c r="BF825" s="126" t="str">
        <f t="shared" si="268"/>
        <v/>
      </c>
      <c r="BG825" s="126" t="str">
        <f t="shared" si="258"/>
        <v/>
      </c>
      <c r="BI825" s="130" t="str">
        <f t="shared" si="266"/>
        <v/>
      </c>
    </row>
    <row r="826" spans="2:61">
      <c r="B826" s="111"/>
      <c r="C826" s="536"/>
      <c r="D826" s="128"/>
      <c r="E826" s="583"/>
      <c r="F826" s="128"/>
      <c r="G826" s="588"/>
      <c r="H826" s="588"/>
      <c r="I826" s="130"/>
      <c r="J826" s="139"/>
      <c r="K826" s="131"/>
      <c r="L826" s="132"/>
      <c r="M826" s="132"/>
      <c r="N826" s="141"/>
      <c r="O826" s="139"/>
      <c r="P826" s="139"/>
      <c r="Q826" s="139"/>
      <c r="R826" s="133"/>
      <c r="S826" s="134"/>
      <c r="T826" s="434" t="str">
        <f t="shared" si="260"/>
        <v/>
      </c>
      <c r="U826" s="429"/>
      <c r="V826" s="429" t="str">
        <f t="shared" si="261"/>
        <v/>
      </c>
      <c r="W826" s="298"/>
      <c r="X826" s="129" t="str">
        <f t="shared" si="267"/>
        <v/>
      </c>
      <c r="Y826" s="129" t="str">
        <f t="shared" si="262"/>
        <v/>
      </c>
      <c r="Z826" s="129" t="str">
        <f t="shared" si="263"/>
        <v/>
      </c>
      <c r="AA826" s="133" t="str">
        <f t="shared" si="253"/>
        <v/>
      </c>
      <c r="AC826" s="186" t="str">
        <f>AC821</f>
        <v/>
      </c>
      <c r="AD826" s="187" t="str">
        <f>AD821</f>
        <v/>
      </c>
      <c r="AE826" s="187" t="str">
        <f>AE821</f>
        <v/>
      </c>
      <c r="AF826" s="187" t="str">
        <f>AF821</f>
        <v/>
      </c>
      <c r="AG826" s="204">
        <f t="shared" si="264"/>
        <v>0</v>
      </c>
      <c r="AI826" s="135" t="str">
        <f>IF(月報!G826&lt;&gt;"",月報!G826,"")</f>
        <v/>
      </c>
      <c r="AJ826" s="126" t="str">
        <f>IF(月報!W826&lt;&gt;"",月報!W826*24,"")</f>
        <v/>
      </c>
      <c r="AK826" s="126" t="str">
        <f>IF(月報!P826&lt;&gt;"",月報!P826,"")</f>
        <v/>
      </c>
      <c r="AL826" s="126" t="str">
        <f>IF(月報!Q826&lt;&gt;"",IF(月報!Q826="平日残","",月報!Q826),"")</f>
        <v/>
      </c>
      <c r="AM826" s="126"/>
      <c r="AN826" s="126" t="str">
        <f t="shared" si="252"/>
        <v/>
      </c>
      <c r="AO826" s="126" t="str">
        <f>IF($E826="","",VLOOKUP($E826,カレンダマスタ!$A$5:$E$381,5,FALSE))</f>
        <v/>
      </c>
      <c r="AQ826" s="196" t="str">
        <f>IF(G826="","",IF(VLOOKUP(E826,カレンダマスタ!$A$5:$D$381,4,FALSE)=0,"",1))</f>
        <v/>
      </c>
      <c r="AR826" s="136" t="str">
        <f>IF($G826="","",IF($AD826="NSTC",INDEX(カレンダマスタ!$I$26:$O$31,MATCH($G826,カレンダマスタ!$H$26:$H$31,1),MATCH($H826,カレンダマスタ!$I$25:$O$25,1)),
IF($AD826="CS本社",INDEX(カレンダマスタ!$I$36:$O$41,MATCH($G826,カレンダマスタ!$H$36:$H$41,1),MATCH($H826,カレンダマスタ!$I$35:$O$35,1)),
IF($AD826="NS本社",INDEX(カレンダマスタ!$I$94:$O$99,MATCH($G826,カレンダマスタ!$H$95:$H$100,1),MATCH($H826,カレンダマスタ!$I$93:$O$93,1)),
IF($AD826="ODC",INDEX(カレンダマスタ!$I$46:$O$51,MATCH($G826,カレンダマスタ!$H$46:$H$51,1),MATCH($H826,カレンダマスタ!$I$45:$O$45,1)),
IF($AD826="NS東京TC",INDEX(カレンダマスタ!$I$56:$O$61,MATCH($G826,カレンダマスタ!$H$56:$H$61,1),MATCH($H826,カレンダマスタ!$I$55:$O$55,1)),""))))))</f>
        <v/>
      </c>
      <c r="AS826" s="126" t="str">
        <f t="shared" si="265"/>
        <v/>
      </c>
      <c r="AU826" s="137" t="str">
        <f>IF(E826="","",VLOOKUP($E826,カレンダマスタ!$A$4:$E$381,4,FALSE))</f>
        <v/>
      </c>
      <c r="AV826" s="137" t="str">
        <f t="shared" si="254"/>
        <v/>
      </c>
      <c r="AW826" s="137" t="str">
        <f t="shared" si="255"/>
        <v/>
      </c>
      <c r="AX826" s="138" t="str">
        <f t="shared" si="256"/>
        <v/>
      </c>
      <c r="AY826" s="138" t="str">
        <f t="shared" si="257"/>
        <v/>
      </c>
      <c r="AZ826" s="130" t="str">
        <f>IF(AX826&amp;AW826="勤怠未設定","×",IF(AV826="勤怠修正","×",IF(AC826="外注","",IF(AA826="",IF(AY826&lt;&gt;"","×",""),IF(VLOOKUP(AA826,カレンダマスタ!$H$66:$I$83,2,FALSE)&lt;&gt;AY826,"×","OK")))))</f>
        <v/>
      </c>
      <c r="BC826" s="137" t="str">
        <f>IF(E826="","",VLOOKUP($E826,カレンダマスタ!$A$4:$E$381,4,FALSE))</f>
        <v/>
      </c>
      <c r="BD826" s="126" t="str">
        <f>IF(AC826="社員","",IF(AG826=0,"",IF(AD826="NSTC",IF(COUNTIF(カレンダマスタ!$Q$5:$Q$32,G826)=1,"OK","×"),
IF(AD826="NS本社",IF(COUNTIF(カレンダマスタ!$T$5:$T$32,G826)=1,"OK","×"),IF(COUNTIF(カレンダマスタ!$R$5:$R$32,G826)=1,"OK","×")))))</f>
        <v/>
      </c>
      <c r="BE826" s="126" t="str">
        <f>IF(AC826="社員","",IF(G826="","",IF(R826&lt;&gt;"","",IF(AF826="CS","OK",IF(VLOOKUP(E826,カレンダマスタ!$A$5:$D$381,4,FALSE)&gt;0,"",IF(OR(G826*24&gt;10.84,H826*24&lt;14.5)=TRUE,"×","OK"))))))</f>
        <v/>
      </c>
      <c r="BF826" s="126" t="str">
        <f t="shared" si="268"/>
        <v/>
      </c>
      <c r="BG826" s="126" t="str">
        <f t="shared" si="258"/>
        <v/>
      </c>
      <c r="BI826" s="130" t="str">
        <f t="shared" si="266"/>
        <v/>
      </c>
    </row>
    <row r="827" spans="2:61">
      <c r="B827" s="111"/>
      <c r="C827" s="537"/>
      <c r="D827" s="142"/>
      <c r="E827" s="584"/>
      <c r="F827" s="142"/>
      <c r="G827" s="589"/>
      <c r="H827" s="589"/>
      <c r="I827" s="144"/>
      <c r="J827" s="148"/>
      <c r="K827" s="145"/>
      <c r="L827" s="146"/>
      <c r="M827" s="146"/>
      <c r="N827" s="147"/>
      <c r="O827" s="148"/>
      <c r="P827" s="148"/>
      <c r="Q827" s="148"/>
      <c r="R827" s="149"/>
      <c r="S827" s="156"/>
      <c r="T827" s="435" t="str">
        <f t="shared" si="260"/>
        <v/>
      </c>
      <c r="U827" s="430"/>
      <c r="V827" s="430" t="str">
        <f t="shared" si="261"/>
        <v/>
      </c>
      <c r="W827" s="298"/>
      <c r="X827" s="143" t="str">
        <f t="shared" si="267"/>
        <v/>
      </c>
      <c r="Y827" s="143" t="str">
        <f t="shared" si="262"/>
        <v/>
      </c>
      <c r="Z827" s="143" t="str">
        <f t="shared" si="263"/>
        <v/>
      </c>
      <c r="AA827" s="149" t="str">
        <f t="shared" si="253"/>
        <v/>
      </c>
      <c r="AC827" s="188" t="str">
        <f>AC821</f>
        <v/>
      </c>
      <c r="AD827" s="189" t="str">
        <f>AD821</f>
        <v/>
      </c>
      <c r="AE827" s="189" t="str">
        <f>AE821</f>
        <v/>
      </c>
      <c r="AF827" s="189" t="str">
        <f>AF821</f>
        <v/>
      </c>
      <c r="AG827" s="205">
        <f t="shared" si="264"/>
        <v>0</v>
      </c>
      <c r="AI827" s="150" t="str">
        <f>IF(月報!G827&lt;&gt;"",月報!G827,"")</f>
        <v/>
      </c>
      <c r="AJ827" s="151" t="str">
        <f>IF(月報!W827&lt;&gt;"",月報!W827*24,"")</f>
        <v/>
      </c>
      <c r="AK827" s="151" t="str">
        <f>IF(月報!P827&lt;&gt;"",月報!P827,"")</f>
        <v/>
      </c>
      <c r="AL827" s="151" t="str">
        <f>IF(月報!Q827&lt;&gt;"",IF(月報!Q827="平日残","",月報!Q827),"")</f>
        <v/>
      </c>
      <c r="AM827" s="151"/>
      <c r="AN827" s="151" t="str">
        <f t="shared" si="252"/>
        <v/>
      </c>
      <c r="AO827" s="151" t="str">
        <f>IF($E827="","",VLOOKUP($E827,カレンダマスタ!$A$5:$E$381,5,FALSE))</f>
        <v/>
      </c>
      <c r="AQ827" s="197" t="str">
        <f>IF(G827="","",IF(VLOOKUP(E827,カレンダマスタ!$A$5:$D$381,4,FALSE)=0,"",1))</f>
        <v/>
      </c>
      <c r="AR827" s="152" t="str">
        <f>IF($G827="","",IF($AD827="NSTC",INDEX(カレンダマスタ!$I$26:$O$31,MATCH($G827,カレンダマスタ!$H$26:$H$31,1),MATCH($H827,カレンダマスタ!$I$25:$O$25,1)),
IF($AD827="CS本社",INDEX(カレンダマスタ!$I$36:$O$41,MATCH($G827,カレンダマスタ!$H$36:$H$41,1),MATCH($H827,カレンダマスタ!$I$35:$O$35,1)),
IF($AD827="NS本社",INDEX(カレンダマスタ!$I$94:$O$99,MATCH($G827,カレンダマスタ!$H$95:$H$100,1),MATCH($H827,カレンダマスタ!$I$93:$O$93,1)),
IF($AD827="ODC",INDEX(カレンダマスタ!$I$46:$O$51,MATCH($G827,カレンダマスタ!$H$46:$H$51,1),MATCH($H827,カレンダマスタ!$I$45:$O$45,1)),
IF($AD827="NS東京TC",INDEX(カレンダマスタ!$I$56:$O$61,MATCH($G827,カレンダマスタ!$H$56:$H$61,1),MATCH($H827,カレンダマスタ!$I$55:$O$55,1)),""))))))</f>
        <v/>
      </c>
      <c r="AS827" s="151" t="str">
        <f t="shared" si="265"/>
        <v/>
      </c>
      <c r="AU827" s="153" t="str">
        <f>IF(E827="","",VLOOKUP($E827,カレンダマスタ!$A$4:$E$381,4,FALSE))</f>
        <v/>
      </c>
      <c r="AV827" s="153" t="str">
        <f t="shared" si="254"/>
        <v/>
      </c>
      <c r="AW827" s="153" t="str">
        <f t="shared" si="255"/>
        <v/>
      </c>
      <c r="AX827" s="154" t="str">
        <f t="shared" si="256"/>
        <v/>
      </c>
      <c r="AY827" s="154" t="str">
        <f t="shared" si="257"/>
        <v/>
      </c>
      <c r="AZ827" s="144" t="str">
        <f>IF(AX827&amp;AW827="勤怠未設定","×",IF(AV827="勤怠修正","×",IF(AC827="外注","",IF(AA827="",IF(AY827&lt;&gt;"","×",""),IF(VLOOKUP(AA827,カレンダマスタ!$H$66:$I$83,2,FALSE)&lt;&gt;AY827,"×","OK")))))</f>
        <v/>
      </c>
      <c r="BC827" s="153" t="str">
        <f>IF(E827="","",VLOOKUP($E827,カレンダマスタ!$A$4:$E$381,4,FALSE))</f>
        <v/>
      </c>
      <c r="BD827" s="151" t="str">
        <f>IF(AC827="社員","",IF(AG827=0,"",IF(AD827="NSTC",IF(COUNTIF(カレンダマスタ!$Q$5:$Q$32,G827)=1,"OK","×"),
IF(AD827="NS本社",IF(COUNTIF(カレンダマスタ!$T$5:$T$32,G827)=1,"OK","×"),IF(COUNTIF(カレンダマスタ!$R$5:$R$32,G827)=1,"OK","×")))))</f>
        <v/>
      </c>
      <c r="BE827" s="151" t="str">
        <f>IF(AC827="社員","",IF(G827="","",IF(R827&lt;&gt;"","",IF(AF827="CS","OK",IF(VLOOKUP(E827,カレンダマスタ!$A$5:$D$381,4,FALSE)&gt;0,"",IF(OR(G827*24&gt;10.84,H827*24&lt;14.5)=TRUE,"×","OK"))))))</f>
        <v/>
      </c>
      <c r="BF827" s="151" t="str">
        <f t="shared" si="268"/>
        <v/>
      </c>
      <c r="BG827" s="151" t="str">
        <f t="shared" si="258"/>
        <v/>
      </c>
      <c r="BI827" s="144" t="str">
        <f t="shared" si="266"/>
        <v/>
      </c>
    </row>
    <row r="828" spans="2:61">
      <c r="B828" s="111"/>
      <c r="C828" s="535"/>
      <c r="D828" s="112"/>
      <c r="E828" s="582"/>
      <c r="F828" s="112"/>
      <c r="G828" s="587"/>
      <c r="H828" s="587"/>
      <c r="I828" s="114"/>
      <c r="J828" s="118"/>
      <c r="K828" s="115"/>
      <c r="L828" s="116"/>
      <c r="M828" s="116"/>
      <c r="N828" s="117"/>
      <c r="O828" s="118"/>
      <c r="P828" s="118"/>
      <c r="Q828" s="118"/>
      <c r="R828" s="119"/>
      <c r="S828" s="120"/>
      <c r="T828" s="433" t="str">
        <f t="shared" si="260"/>
        <v/>
      </c>
      <c r="U828" s="431">
        <f>SUM(T828:T834)</f>
        <v>0</v>
      </c>
      <c r="V828" s="431" t="str">
        <f t="shared" si="261"/>
        <v/>
      </c>
      <c r="W828" s="298"/>
      <c r="X828" s="113" t="str">
        <f t="shared" si="267"/>
        <v/>
      </c>
      <c r="Y828" s="113" t="str">
        <f t="shared" si="262"/>
        <v/>
      </c>
      <c r="Z828" s="113" t="str">
        <f t="shared" si="263"/>
        <v/>
      </c>
      <c r="AA828" s="119" t="str">
        <f t="shared" si="253"/>
        <v/>
      </c>
      <c r="AC828" s="190" t="str">
        <f>AC821</f>
        <v/>
      </c>
      <c r="AD828" s="191" t="str">
        <f>AD821</f>
        <v/>
      </c>
      <c r="AE828" s="191" t="str">
        <f>AE821</f>
        <v/>
      </c>
      <c r="AF828" s="191" t="str">
        <f>AF821</f>
        <v/>
      </c>
      <c r="AG828" s="206">
        <f t="shared" si="264"/>
        <v>0</v>
      </c>
      <c r="AI828" s="155" t="str">
        <f>IF(月報!G828&lt;&gt;"",月報!G828,"")</f>
        <v/>
      </c>
      <c r="AJ828" s="122" t="str">
        <f>IF(月報!W828&lt;&gt;"",月報!W828*24,"")</f>
        <v/>
      </c>
      <c r="AK828" s="122" t="str">
        <f>IF(月報!P828&lt;&gt;"",月報!P828,"")</f>
        <v/>
      </c>
      <c r="AL828" s="122" t="str">
        <f>IF(月報!Q828&lt;&gt;"",IF(月報!Q828="平日残","",月報!Q828),"")</f>
        <v/>
      </c>
      <c r="AM828" s="122"/>
      <c r="AN828" s="122" t="str">
        <f t="shared" si="252"/>
        <v/>
      </c>
      <c r="AO828" s="122" t="str">
        <f>IF($E828="","",VLOOKUP($E828,カレンダマスタ!$A$5:$E$381,5,FALSE))</f>
        <v/>
      </c>
      <c r="AQ828" s="195" t="str">
        <f>IF(G828="","",IF(VLOOKUP(E828,カレンダマスタ!$A$5:$D$381,4,FALSE)=0,"",1))</f>
        <v/>
      </c>
      <c r="AR828" s="123" t="str">
        <f>IF($G828="","",IF($AD828="NSTC",INDEX(カレンダマスタ!$I$26:$O$31,MATCH($G828,カレンダマスタ!$H$26:$H$31,1),MATCH($H828,カレンダマスタ!$I$25:$O$25,1)),
IF($AD828="CS本社",INDEX(カレンダマスタ!$I$36:$O$41,MATCH($G828,カレンダマスタ!$H$36:$H$41,1),MATCH($H828,カレンダマスタ!$I$35:$O$35,1)),
IF($AD828="NS本社",INDEX(カレンダマスタ!$I$94:$O$99,MATCH($G828,カレンダマスタ!$H$95:$H$100,1),MATCH($H828,カレンダマスタ!$I$93:$O$93,1)),
IF($AD828="ODC",INDEX(カレンダマスタ!$I$46:$O$51,MATCH($G828,カレンダマスタ!$H$46:$H$51,1),MATCH($H828,カレンダマスタ!$I$45:$O$45,1)),
IF($AD828="NS東京TC",INDEX(カレンダマスタ!$I$56:$O$61,MATCH($G828,カレンダマスタ!$H$56:$H$61,1),MATCH($H828,カレンダマスタ!$I$55:$O$55,1)),""))))))</f>
        <v/>
      </c>
      <c r="AS828" s="122" t="str">
        <f t="shared" si="265"/>
        <v/>
      </c>
      <c r="AU828" s="124" t="str">
        <f>IF(E828="","",VLOOKUP($E828,カレンダマスタ!$A$4:$E$381,4,FALSE))</f>
        <v/>
      </c>
      <c r="AV828" s="124" t="str">
        <f t="shared" si="254"/>
        <v/>
      </c>
      <c r="AW828" s="124" t="str">
        <f t="shared" si="255"/>
        <v/>
      </c>
      <c r="AX828" s="125" t="str">
        <f t="shared" si="256"/>
        <v/>
      </c>
      <c r="AY828" s="125" t="str">
        <f t="shared" si="257"/>
        <v/>
      </c>
      <c r="AZ828" s="114" t="str">
        <f>IF(AX828&amp;AW828="勤怠未設定","×",IF(AV828="勤怠修正","×",IF(AC828="外注","",IF(AA828="",IF(AY828&lt;&gt;"","×",""),IF(VLOOKUP(AA828,カレンダマスタ!$H$66:$I$83,2,FALSE)&lt;&gt;AY828,"×","OK")))))</f>
        <v/>
      </c>
      <c r="BC828" s="124" t="str">
        <f>IF(E828="","",VLOOKUP($E828,カレンダマスタ!$A$4:$E$381,4,FALSE))</f>
        <v/>
      </c>
      <c r="BD828" s="122" t="str">
        <f>IF(AC828="社員","",IF(AG828=0,"",IF(AD828="NSTC",IF(COUNTIF(カレンダマスタ!$Q$5:$Q$32,G828)=1,"OK","×"),
IF(AD828="NS本社",IF(COUNTIF(カレンダマスタ!$T$5:$T$32,G828)=1,"OK","×"),IF(COUNTIF(カレンダマスタ!$R$5:$R$32,G828)=1,"OK","×")))))</f>
        <v/>
      </c>
      <c r="BE828" s="122" t="str">
        <f>IF(AC828="社員","",IF(G828="","",IF(R828&lt;&gt;"","",IF(AF828="CS","OK",IF(VLOOKUP(E828,カレンダマスタ!$A$5:$D$381,4,FALSE)&gt;0,"",IF(OR(G828*24&gt;10.84,H828*24&lt;14.5)=TRUE,"×","OK"))))))</f>
        <v/>
      </c>
      <c r="BF828" s="122" t="str">
        <f t="shared" si="268"/>
        <v/>
      </c>
      <c r="BG828" s="122" t="str">
        <f t="shared" si="258"/>
        <v/>
      </c>
      <c r="BI828" s="114" t="str">
        <f t="shared" si="266"/>
        <v/>
      </c>
    </row>
    <row r="829" spans="2:61">
      <c r="B829" s="111"/>
      <c r="C829" s="536"/>
      <c r="D829" s="128"/>
      <c r="E829" s="583"/>
      <c r="F829" s="128"/>
      <c r="G829" s="588"/>
      <c r="H829" s="588"/>
      <c r="I829" s="130"/>
      <c r="J829" s="139"/>
      <c r="K829" s="131"/>
      <c r="L829" s="132"/>
      <c r="M829" s="132"/>
      <c r="N829" s="141"/>
      <c r="O829" s="139"/>
      <c r="P829" s="139"/>
      <c r="Q829" s="139"/>
      <c r="R829" s="133"/>
      <c r="S829" s="134"/>
      <c r="T829" s="434" t="str">
        <f t="shared" si="260"/>
        <v/>
      </c>
      <c r="U829" s="429"/>
      <c r="V829" s="429" t="str">
        <f t="shared" si="261"/>
        <v/>
      </c>
      <c r="W829" s="298"/>
      <c r="X829" s="129" t="str">
        <f t="shared" si="267"/>
        <v/>
      </c>
      <c r="Y829" s="129" t="str">
        <f t="shared" si="262"/>
        <v/>
      </c>
      <c r="Z829" s="129" t="str">
        <f t="shared" si="263"/>
        <v/>
      </c>
      <c r="AA829" s="133" t="str">
        <f t="shared" si="253"/>
        <v/>
      </c>
      <c r="AC829" s="186" t="str">
        <f>AC821</f>
        <v/>
      </c>
      <c r="AD829" s="187" t="str">
        <f>AD821</f>
        <v/>
      </c>
      <c r="AE829" s="187" t="str">
        <f>AE821</f>
        <v/>
      </c>
      <c r="AF829" s="187" t="str">
        <f>AF821</f>
        <v/>
      </c>
      <c r="AG829" s="204">
        <f t="shared" si="264"/>
        <v>0</v>
      </c>
      <c r="AI829" s="135" t="str">
        <f>IF(月報!G829&lt;&gt;"",月報!G829,"")</f>
        <v/>
      </c>
      <c r="AJ829" s="126" t="str">
        <f>IF(月報!W829&lt;&gt;"",月報!W829*24,"")</f>
        <v/>
      </c>
      <c r="AK829" s="126" t="str">
        <f>IF(月報!P829&lt;&gt;"",月報!P829,"")</f>
        <v/>
      </c>
      <c r="AL829" s="126" t="str">
        <f>IF(月報!Q829&lt;&gt;"",IF(月報!Q829="平日残","",月報!Q829),"")</f>
        <v/>
      </c>
      <c r="AM829" s="126"/>
      <c r="AN829" s="126" t="str">
        <f t="shared" si="252"/>
        <v/>
      </c>
      <c r="AO829" s="126" t="str">
        <f>IF($E829="","",VLOOKUP($E829,カレンダマスタ!$A$5:$E$381,5,FALSE))</f>
        <v/>
      </c>
      <c r="AQ829" s="196" t="str">
        <f>IF(G829="","",IF(VLOOKUP(E829,カレンダマスタ!$A$5:$D$381,4,FALSE)=0,"",1))</f>
        <v/>
      </c>
      <c r="AR829" s="136" t="str">
        <f>IF($G829="","",IF($AD829="NSTC",INDEX(カレンダマスタ!$I$26:$O$31,MATCH($G829,カレンダマスタ!$H$26:$H$31,1),MATCH($H829,カレンダマスタ!$I$25:$O$25,1)),
IF($AD829="CS本社",INDEX(カレンダマスタ!$I$36:$O$41,MATCH($G829,カレンダマスタ!$H$36:$H$41,1),MATCH($H829,カレンダマスタ!$I$35:$O$35,1)),
IF($AD829="NS本社",INDEX(カレンダマスタ!$I$94:$O$99,MATCH($G829,カレンダマスタ!$H$95:$H$100,1),MATCH($H829,カレンダマスタ!$I$93:$O$93,1)),
IF($AD829="ODC",INDEX(カレンダマスタ!$I$46:$O$51,MATCH($G829,カレンダマスタ!$H$46:$H$51,1),MATCH($H829,カレンダマスタ!$I$45:$O$45,1)),
IF($AD829="NS東京TC",INDEX(カレンダマスタ!$I$56:$O$61,MATCH($G829,カレンダマスタ!$H$56:$H$61,1),MATCH($H829,カレンダマスタ!$I$55:$O$55,1)),""))))))</f>
        <v/>
      </c>
      <c r="AS829" s="126" t="str">
        <f t="shared" si="265"/>
        <v/>
      </c>
      <c r="AU829" s="137" t="str">
        <f>IF(E829="","",VLOOKUP($E829,カレンダマスタ!$A$4:$E$381,4,FALSE))</f>
        <v/>
      </c>
      <c r="AV829" s="137" t="str">
        <f t="shared" si="254"/>
        <v/>
      </c>
      <c r="AW829" s="137" t="str">
        <f t="shared" si="255"/>
        <v/>
      </c>
      <c r="AX829" s="138" t="str">
        <f t="shared" si="256"/>
        <v/>
      </c>
      <c r="AY829" s="138" t="str">
        <f t="shared" si="257"/>
        <v/>
      </c>
      <c r="AZ829" s="130" t="str">
        <f>IF(AX829&amp;AW829="勤怠未設定","×",IF(AV829="勤怠修正","×",IF(AC829="外注","",IF(AA829="",IF(AY829&lt;&gt;"","×",""),IF(VLOOKUP(AA829,カレンダマスタ!$H$66:$I$83,2,FALSE)&lt;&gt;AY829,"×","OK")))))</f>
        <v/>
      </c>
      <c r="BC829" s="137" t="str">
        <f>IF(E829="","",VLOOKUP($E829,カレンダマスタ!$A$4:$E$381,4,FALSE))</f>
        <v/>
      </c>
      <c r="BD829" s="126" t="str">
        <f>IF(AC829="社員","",IF(AG829=0,"",IF(AD829="NSTC",IF(COUNTIF(カレンダマスタ!$Q$5:$Q$32,G829)=1,"OK","×"),
IF(AD829="NS本社",IF(COUNTIF(カレンダマスタ!$T$5:$T$32,G829)=1,"OK","×"),IF(COUNTIF(カレンダマスタ!$R$5:$R$32,G829)=1,"OK","×")))))</f>
        <v/>
      </c>
      <c r="BE829" s="126" t="str">
        <f>IF(AC829="社員","",IF(G829="","",IF(R829&lt;&gt;"","",IF(AF829="CS","OK",IF(VLOOKUP(E829,カレンダマスタ!$A$5:$D$381,4,FALSE)&gt;0,"",IF(OR(G829*24&gt;10.84,H829*24&lt;14.5)=TRUE,"×","OK"))))))</f>
        <v/>
      </c>
      <c r="BF829" s="126" t="str">
        <f t="shared" si="268"/>
        <v/>
      </c>
      <c r="BG829" s="126" t="str">
        <f t="shared" si="258"/>
        <v/>
      </c>
      <c r="BI829" s="130" t="str">
        <f t="shared" si="266"/>
        <v/>
      </c>
    </row>
    <row r="830" spans="2:61">
      <c r="B830" s="111"/>
      <c r="C830" s="536"/>
      <c r="D830" s="128"/>
      <c r="E830" s="583"/>
      <c r="F830" s="128"/>
      <c r="G830" s="588"/>
      <c r="H830" s="588"/>
      <c r="I830" s="130"/>
      <c r="J830" s="139"/>
      <c r="K830" s="131"/>
      <c r="L830" s="132"/>
      <c r="M830" s="132"/>
      <c r="N830" s="141"/>
      <c r="O830" s="139"/>
      <c r="P830" s="139"/>
      <c r="Q830" s="139"/>
      <c r="R830" s="133"/>
      <c r="S830" s="134"/>
      <c r="T830" s="434" t="str">
        <f t="shared" si="260"/>
        <v/>
      </c>
      <c r="U830" s="429"/>
      <c r="V830" s="429" t="str">
        <f t="shared" si="261"/>
        <v/>
      </c>
      <c r="W830" s="298"/>
      <c r="X830" s="129" t="str">
        <f t="shared" si="267"/>
        <v/>
      </c>
      <c r="Y830" s="129" t="str">
        <f t="shared" si="262"/>
        <v/>
      </c>
      <c r="Z830" s="129" t="str">
        <f t="shared" si="263"/>
        <v/>
      </c>
      <c r="AA830" s="133" t="str">
        <f t="shared" si="253"/>
        <v/>
      </c>
      <c r="AC830" s="186" t="str">
        <f>AC821</f>
        <v/>
      </c>
      <c r="AD830" s="187" t="str">
        <f>AD821</f>
        <v/>
      </c>
      <c r="AE830" s="187" t="str">
        <f>AE821</f>
        <v/>
      </c>
      <c r="AF830" s="187" t="str">
        <f>AF821</f>
        <v/>
      </c>
      <c r="AG830" s="204">
        <f t="shared" si="264"/>
        <v>0</v>
      </c>
      <c r="AI830" s="135" t="str">
        <f>IF(月報!G830&lt;&gt;"",月報!G830,"")</f>
        <v/>
      </c>
      <c r="AJ830" s="126" t="str">
        <f>IF(月報!W830&lt;&gt;"",月報!W830*24,"")</f>
        <v/>
      </c>
      <c r="AK830" s="126" t="str">
        <f>IF(月報!P830&lt;&gt;"",月報!P830,"")</f>
        <v/>
      </c>
      <c r="AL830" s="126" t="str">
        <f>IF(月報!Q830&lt;&gt;"",IF(月報!Q830="平日残","",月報!Q830),"")</f>
        <v/>
      </c>
      <c r="AM830" s="126"/>
      <c r="AN830" s="126" t="str">
        <f t="shared" si="252"/>
        <v/>
      </c>
      <c r="AO830" s="126" t="str">
        <f>IF($E830="","",VLOOKUP($E830,カレンダマスタ!$A$5:$E$381,5,FALSE))</f>
        <v/>
      </c>
      <c r="AQ830" s="196" t="str">
        <f>IF(G830="","",IF(VLOOKUP(E830,カレンダマスタ!$A$5:$D$381,4,FALSE)=0,"",1))</f>
        <v/>
      </c>
      <c r="AR830" s="136" t="str">
        <f>IF($G830="","",IF($AD830="NSTC",INDEX(カレンダマスタ!$I$26:$O$31,MATCH($G830,カレンダマスタ!$H$26:$H$31,1),MATCH($H830,カレンダマスタ!$I$25:$O$25,1)),
IF($AD830="CS本社",INDEX(カレンダマスタ!$I$36:$O$41,MATCH($G830,カレンダマスタ!$H$36:$H$41,1),MATCH($H830,カレンダマスタ!$I$35:$O$35,1)),
IF($AD830="NS本社",INDEX(カレンダマスタ!$I$94:$O$99,MATCH($G830,カレンダマスタ!$H$95:$H$100,1),MATCH($H830,カレンダマスタ!$I$93:$O$93,1)),
IF($AD830="ODC",INDEX(カレンダマスタ!$I$46:$O$51,MATCH($G830,カレンダマスタ!$H$46:$H$51,1),MATCH($H830,カレンダマスタ!$I$45:$O$45,1)),
IF($AD830="NS東京TC",INDEX(カレンダマスタ!$I$56:$O$61,MATCH($G830,カレンダマスタ!$H$56:$H$61,1),MATCH($H830,カレンダマスタ!$I$55:$O$55,1)),""))))))</f>
        <v/>
      </c>
      <c r="AS830" s="126" t="str">
        <f t="shared" si="265"/>
        <v/>
      </c>
      <c r="AU830" s="137" t="str">
        <f>IF(E830="","",VLOOKUP($E830,カレンダマスタ!$A$4:$E$381,4,FALSE))</f>
        <v/>
      </c>
      <c r="AV830" s="137" t="str">
        <f t="shared" si="254"/>
        <v/>
      </c>
      <c r="AW830" s="137" t="str">
        <f t="shared" si="255"/>
        <v/>
      </c>
      <c r="AX830" s="138" t="str">
        <f t="shared" si="256"/>
        <v/>
      </c>
      <c r="AY830" s="138" t="str">
        <f t="shared" si="257"/>
        <v/>
      </c>
      <c r="AZ830" s="130" t="str">
        <f>IF(AX830&amp;AW830="勤怠未設定","×",IF(AV830="勤怠修正","×",IF(AC830="外注","",IF(AA830="",IF(AY830&lt;&gt;"","×",""),IF(VLOOKUP(AA830,カレンダマスタ!$H$66:$I$83,2,FALSE)&lt;&gt;AY830,"×","OK")))))</f>
        <v/>
      </c>
      <c r="BC830" s="137" t="str">
        <f>IF(E830="","",VLOOKUP($E830,カレンダマスタ!$A$4:$E$381,4,FALSE))</f>
        <v/>
      </c>
      <c r="BD830" s="126" t="str">
        <f>IF(AC830="社員","",IF(AG830=0,"",IF(AD830="NSTC",IF(COUNTIF(カレンダマスタ!$Q$5:$Q$32,G830)=1,"OK","×"),
IF(AD830="NS本社",IF(COUNTIF(カレンダマスタ!$T$5:$T$32,G830)=1,"OK","×"),IF(COUNTIF(カレンダマスタ!$R$5:$R$32,G830)=1,"OK","×")))))</f>
        <v/>
      </c>
      <c r="BE830" s="126" t="str">
        <f>IF(AC830="社員","",IF(G830="","",IF(R830&lt;&gt;"","",IF(AF830="CS","OK",IF(VLOOKUP(E830,カレンダマスタ!$A$5:$D$381,4,FALSE)&gt;0,"",IF(OR(G830*24&gt;10.84,H830*24&lt;14.5)=TRUE,"×","OK"))))))</f>
        <v/>
      </c>
      <c r="BF830" s="126" t="str">
        <f t="shared" si="268"/>
        <v/>
      </c>
      <c r="BG830" s="126" t="str">
        <f t="shared" si="258"/>
        <v/>
      </c>
      <c r="BI830" s="130" t="str">
        <f t="shared" si="266"/>
        <v/>
      </c>
    </row>
    <row r="831" spans="2:61">
      <c r="B831" s="111"/>
      <c r="C831" s="536"/>
      <c r="D831" s="128"/>
      <c r="E831" s="583"/>
      <c r="F831" s="128"/>
      <c r="G831" s="588"/>
      <c r="H831" s="588"/>
      <c r="I831" s="130"/>
      <c r="J831" s="139"/>
      <c r="K831" s="131"/>
      <c r="L831" s="132"/>
      <c r="M831" s="132"/>
      <c r="N831" s="141"/>
      <c r="O831" s="139"/>
      <c r="P831" s="139"/>
      <c r="Q831" s="139"/>
      <c r="R831" s="133"/>
      <c r="S831" s="134"/>
      <c r="T831" s="434" t="str">
        <f t="shared" si="260"/>
        <v/>
      </c>
      <c r="U831" s="429"/>
      <c r="V831" s="429" t="str">
        <f t="shared" si="261"/>
        <v/>
      </c>
      <c r="W831" s="298"/>
      <c r="X831" s="129" t="str">
        <f t="shared" si="267"/>
        <v/>
      </c>
      <c r="Y831" s="129" t="str">
        <f t="shared" si="262"/>
        <v/>
      </c>
      <c r="Z831" s="129" t="str">
        <f t="shared" si="263"/>
        <v/>
      </c>
      <c r="AA831" s="133" t="str">
        <f t="shared" si="253"/>
        <v/>
      </c>
      <c r="AC831" s="186" t="str">
        <f>AC821</f>
        <v/>
      </c>
      <c r="AD831" s="187" t="str">
        <f>AD821</f>
        <v/>
      </c>
      <c r="AE831" s="187" t="str">
        <f>AE821</f>
        <v/>
      </c>
      <c r="AF831" s="187" t="str">
        <f>AF821</f>
        <v/>
      </c>
      <c r="AG831" s="204">
        <f t="shared" si="264"/>
        <v>0</v>
      </c>
      <c r="AI831" s="140" t="str">
        <f>IF(月報!G831&lt;&gt;"",月報!G831,"")</f>
        <v/>
      </c>
      <c r="AJ831" s="126" t="str">
        <f>IF(月報!W831&lt;&gt;"",月報!W831*24,"")</f>
        <v/>
      </c>
      <c r="AK831" s="126" t="str">
        <f>IF(月報!P831&lt;&gt;"",月報!P831,"")</f>
        <v/>
      </c>
      <c r="AL831" s="126" t="str">
        <f>IF(月報!Q831&lt;&gt;"",IF(月報!Q831="平日残","",月報!Q831),"")</f>
        <v/>
      </c>
      <c r="AM831" s="126"/>
      <c r="AN831" s="126" t="str">
        <f t="shared" si="252"/>
        <v/>
      </c>
      <c r="AO831" s="126" t="str">
        <f>IF($E831="","",VLOOKUP($E831,カレンダマスタ!$A$5:$E$381,5,FALSE))</f>
        <v/>
      </c>
      <c r="AQ831" s="196" t="str">
        <f>IF(G831="","",IF(VLOOKUP(E831,カレンダマスタ!$A$5:$D$381,4,FALSE)=0,"",1))</f>
        <v/>
      </c>
      <c r="AR831" s="136" t="str">
        <f>IF($G831="","",IF($AD831="NSTC",INDEX(カレンダマスタ!$I$26:$O$31,MATCH($G831,カレンダマスタ!$H$26:$H$31,1),MATCH($H831,カレンダマスタ!$I$25:$O$25,1)),
IF($AD831="CS本社",INDEX(カレンダマスタ!$I$36:$O$41,MATCH($G831,カレンダマスタ!$H$36:$H$41,1),MATCH($H831,カレンダマスタ!$I$35:$O$35,1)),
IF($AD831="NS本社",INDEX(カレンダマスタ!$I$94:$O$99,MATCH($G831,カレンダマスタ!$H$95:$H$100,1),MATCH($H831,カレンダマスタ!$I$93:$O$93,1)),
IF($AD831="ODC",INDEX(カレンダマスタ!$I$46:$O$51,MATCH($G831,カレンダマスタ!$H$46:$H$51,1),MATCH($H831,カレンダマスタ!$I$45:$O$45,1)),
IF($AD831="NS東京TC",INDEX(カレンダマスタ!$I$56:$O$61,MATCH($G831,カレンダマスタ!$H$56:$H$61,1),MATCH($H831,カレンダマスタ!$I$55:$O$55,1)),""))))))</f>
        <v/>
      </c>
      <c r="AS831" s="126" t="str">
        <f t="shared" si="265"/>
        <v/>
      </c>
      <c r="AU831" s="137" t="str">
        <f>IF(E831="","",VLOOKUP($E831,カレンダマスタ!$A$4:$E$381,4,FALSE))</f>
        <v/>
      </c>
      <c r="AV831" s="137" t="str">
        <f t="shared" si="254"/>
        <v/>
      </c>
      <c r="AW831" s="137" t="str">
        <f t="shared" si="255"/>
        <v/>
      </c>
      <c r="AX831" s="138" t="str">
        <f t="shared" si="256"/>
        <v/>
      </c>
      <c r="AY831" s="138" t="str">
        <f t="shared" si="257"/>
        <v/>
      </c>
      <c r="AZ831" s="130" t="str">
        <f>IF(AX831&amp;AW831="勤怠未設定","×",IF(AV831="勤怠修正","×",IF(AC831="外注","",IF(AA831="",IF(AY831&lt;&gt;"","×",""),IF(VLOOKUP(AA831,カレンダマスタ!$H$66:$I$83,2,FALSE)&lt;&gt;AY831,"×","OK")))))</f>
        <v/>
      </c>
      <c r="BC831" s="137" t="str">
        <f>IF(E831="","",VLOOKUP($E831,カレンダマスタ!$A$4:$E$381,4,FALSE))</f>
        <v/>
      </c>
      <c r="BD831" s="126" t="str">
        <f>IF(AC831="社員","",IF(AG831=0,"",IF(AD831="NSTC",IF(COUNTIF(カレンダマスタ!$Q$5:$Q$32,G831)=1,"OK","×"),
IF(AD831="NS本社",IF(COUNTIF(カレンダマスタ!$T$5:$T$32,G831)=1,"OK","×"),IF(COUNTIF(カレンダマスタ!$R$5:$R$32,G831)=1,"OK","×")))))</f>
        <v/>
      </c>
      <c r="BE831" s="126" t="str">
        <f>IF(AC831="社員","",IF(G831="","",IF(R831&lt;&gt;"","",IF(AF831="CS","OK",IF(VLOOKUP(E831,カレンダマスタ!$A$5:$D$381,4,FALSE)&gt;0,"",IF(OR(G831*24&gt;10.84,H831*24&lt;14.5)=TRUE,"×","OK"))))))</f>
        <v/>
      </c>
      <c r="BF831" s="126" t="str">
        <f t="shared" si="268"/>
        <v/>
      </c>
      <c r="BG831" s="126" t="str">
        <f t="shared" si="258"/>
        <v/>
      </c>
      <c r="BI831" s="130" t="str">
        <f t="shared" si="266"/>
        <v/>
      </c>
    </row>
    <row r="832" spans="2:61">
      <c r="B832" s="111"/>
      <c r="C832" s="536"/>
      <c r="D832" s="128"/>
      <c r="E832" s="583"/>
      <c r="F832" s="128"/>
      <c r="G832" s="588"/>
      <c r="H832" s="588"/>
      <c r="I832" s="130"/>
      <c r="J832" s="139"/>
      <c r="K832" s="131"/>
      <c r="L832" s="132"/>
      <c r="M832" s="132"/>
      <c r="N832" s="141"/>
      <c r="O832" s="139"/>
      <c r="P832" s="139"/>
      <c r="Q832" s="139"/>
      <c r="R832" s="133"/>
      <c r="S832" s="134"/>
      <c r="T832" s="434" t="str">
        <f t="shared" si="260"/>
        <v/>
      </c>
      <c r="U832" s="429"/>
      <c r="V832" s="429" t="str">
        <f t="shared" si="261"/>
        <v/>
      </c>
      <c r="W832" s="298"/>
      <c r="X832" s="129" t="str">
        <f t="shared" si="267"/>
        <v/>
      </c>
      <c r="Y832" s="129" t="str">
        <f t="shared" si="262"/>
        <v/>
      </c>
      <c r="Z832" s="129" t="str">
        <f t="shared" si="263"/>
        <v/>
      </c>
      <c r="AA832" s="133" t="str">
        <f t="shared" si="253"/>
        <v/>
      </c>
      <c r="AC832" s="186" t="str">
        <f>AC821</f>
        <v/>
      </c>
      <c r="AD832" s="187" t="str">
        <f>AD821</f>
        <v/>
      </c>
      <c r="AE832" s="187" t="str">
        <f>AE821</f>
        <v/>
      </c>
      <c r="AF832" s="187" t="str">
        <f>AF821</f>
        <v/>
      </c>
      <c r="AG832" s="204">
        <f t="shared" si="264"/>
        <v>0</v>
      </c>
      <c r="AI832" s="140" t="str">
        <f>IF(月報!G832&lt;&gt;"",月報!G832,"")</f>
        <v/>
      </c>
      <c r="AJ832" s="126" t="str">
        <f>IF(月報!W832&lt;&gt;"",月報!W832*24,"")</f>
        <v/>
      </c>
      <c r="AK832" s="126" t="str">
        <f>IF(月報!P832&lt;&gt;"",月報!P832,"")</f>
        <v/>
      </c>
      <c r="AL832" s="126" t="str">
        <f>IF(月報!Q832&lt;&gt;"",IF(月報!Q832="平日残","",月報!Q832),"")</f>
        <v/>
      </c>
      <c r="AM832" s="126"/>
      <c r="AN832" s="126" t="str">
        <f t="shared" si="252"/>
        <v/>
      </c>
      <c r="AO832" s="126" t="str">
        <f>IF($E832="","",VLOOKUP($E832,カレンダマスタ!$A$5:$E$381,5,FALSE))</f>
        <v/>
      </c>
      <c r="AQ832" s="196" t="str">
        <f>IF(G832="","",IF(VLOOKUP(E832,カレンダマスタ!$A$5:$D$381,4,FALSE)=0,"",1))</f>
        <v/>
      </c>
      <c r="AR832" s="136" t="str">
        <f>IF($G832="","",IF($AD832="NSTC",INDEX(カレンダマスタ!$I$26:$O$31,MATCH($G832,カレンダマスタ!$H$26:$H$31,1),MATCH($H832,カレンダマスタ!$I$25:$O$25,1)),
IF($AD832="CS本社",INDEX(カレンダマスタ!$I$36:$O$41,MATCH($G832,カレンダマスタ!$H$36:$H$41,1),MATCH($H832,カレンダマスタ!$I$35:$O$35,1)),
IF($AD832="NS本社",INDEX(カレンダマスタ!$I$94:$O$99,MATCH($G832,カレンダマスタ!$H$95:$H$100,1),MATCH($H832,カレンダマスタ!$I$93:$O$93,1)),
IF($AD832="ODC",INDEX(カレンダマスタ!$I$46:$O$51,MATCH($G832,カレンダマスタ!$H$46:$H$51,1),MATCH($H832,カレンダマスタ!$I$45:$O$45,1)),
IF($AD832="NS東京TC",INDEX(カレンダマスタ!$I$56:$O$61,MATCH($G832,カレンダマスタ!$H$56:$H$61,1),MATCH($H832,カレンダマスタ!$I$55:$O$55,1)),""))))))</f>
        <v/>
      </c>
      <c r="AS832" s="126" t="str">
        <f t="shared" si="265"/>
        <v/>
      </c>
      <c r="AU832" s="137" t="str">
        <f>IF(E832="","",VLOOKUP($E832,カレンダマスタ!$A$4:$E$381,4,FALSE))</f>
        <v/>
      </c>
      <c r="AV832" s="137" t="str">
        <f t="shared" si="254"/>
        <v/>
      </c>
      <c r="AW832" s="137" t="str">
        <f t="shared" si="255"/>
        <v/>
      </c>
      <c r="AX832" s="138" t="str">
        <f t="shared" si="256"/>
        <v/>
      </c>
      <c r="AY832" s="138" t="str">
        <f t="shared" si="257"/>
        <v/>
      </c>
      <c r="AZ832" s="130" t="str">
        <f>IF(AX832&amp;AW832="勤怠未設定","×",IF(AV832="勤怠修正","×",IF(AC832="外注","",IF(AA832="",IF(AY832&lt;&gt;"","×",""),IF(VLOOKUP(AA832,カレンダマスタ!$H$66:$I$83,2,FALSE)&lt;&gt;AY832,"×","OK")))))</f>
        <v/>
      </c>
      <c r="BC832" s="137" t="str">
        <f>IF(E832="","",VLOOKUP($E832,カレンダマスタ!$A$4:$E$381,4,FALSE))</f>
        <v/>
      </c>
      <c r="BD832" s="126" t="str">
        <f>IF(AC832="社員","",IF(AG832=0,"",IF(AD832="NSTC",IF(COUNTIF(カレンダマスタ!$Q$5:$Q$32,G832)=1,"OK","×"),
IF(AD832="NS本社",IF(COUNTIF(カレンダマスタ!$T$5:$T$32,G832)=1,"OK","×"),IF(COUNTIF(カレンダマスタ!$R$5:$R$32,G832)=1,"OK","×")))))</f>
        <v/>
      </c>
      <c r="BE832" s="126" t="str">
        <f>IF(AC832="社員","",IF(G832="","",IF(R832&lt;&gt;"","",IF(AF832="CS","OK",IF(VLOOKUP(E832,カレンダマスタ!$A$5:$D$381,4,FALSE)&gt;0,"",IF(OR(G832*24&gt;10.84,H832*24&lt;14.5)=TRUE,"×","OK"))))))</f>
        <v/>
      </c>
      <c r="BF832" s="126" t="str">
        <f t="shared" si="268"/>
        <v/>
      </c>
      <c r="BG832" s="126" t="str">
        <f t="shared" si="258"/>
        <v/>
      </c>
      <c r="BI832" s="130" t="str">
        <f t="shared" si="266"/>
        <v/>
      </c>
    </row>
    <row r="833" spans="2:61">
      <c r="B833" s="111"/>
      <c r="C833" s="536"/>
      <c r="D833" s="128"/>
      <c r="E833" s="583"/>
      <c r="F833" s="128"/>
      <c r="G833" s="588"/>
      <c r="H833" s="588"/>
      <c r="I833" s="130"/>
      <c r="J833" s="139"/>
      <c r="K833" s="131"/>
      <c r="L833" s="132"/>
      <c r="M833" s="132"/>
      <c r="N833" s="141"/>
      <c r="O833" s="139"/>
      <c r="P833" s="139"/>
      <c r="Q833" s="139"/>
      <c r="R833" s="133"/>
      <c r="S833" s="134"/>
      <c r="T833" s="434" t="str">
        <f t="shared" si="260"/>
        <v/>
      </c>
      <c r="U833" s="429"/>
      <c r="V833" s="429" t="str">
        <f t="shared" si="261"/>
        <v/>
      </c>
      <c r="W833" s="298"/>
      <c r="X833" s="129" t="str">
        <f t="shared" si="267"/>
        <v/>
      </c>
      <c r="Y833" s="129" t="str">
        <f t="shared" si="262"/>
        <v/>
      </c>
      <c r="Z833" s="129" t="str">
        <f t="shared" si="263"/>
        <v/>
      </c>
      <c r="AA833" s="133" t="str">
        <f t="shared" si="253"/>
        <v/>
      </c>
      <c r="AC833" s="186" t="str">
        <f>AC821</f>
        <v/>
      </c>
      <c r="AD833" s="187" t="str">
        <f>AD821</f>
        <v/>
      </c>
      <c r="AE833" s="187" t="str">
        <f>AE821</f>
        <v/>
      </c>
      <c r="AF833" s="187" t="str">
        <f>AF821</f>
        <v/>
      </c>
      <c r="AG833" s="204">
        <f t="shared" si="264"/>
        <v>0</v>
      </c>
      <c r="AI833" s="140" t="str">
        <f>IF(月報!G833&lt;&gt;"",月報!G833,"")</f>
        <v/>
      </c>
      <c r="AJ833" s="126" t="str">
        <f>IF(月報!W833&lt;&gt;"",月報!W833*24,"")</f>
        <v/>
      </c>
      <c r="AK833" s="126" t="str">
        <f>IF(月報!P833&lt;&gt;"",月報!P833,"")</f>
        <v/>
      </c>
      <c r="AL833" s="126" t="str">
        <f>IF(月報!Q833&lt;&gt;"",IF(月報!Q833="平日残","",月報!Q833),"")</f>
        <v/>
      </c>
      <c r="AM833" s="126"/>
      <c r="AN833" s="126" t="str">
        <f t="shared" si="252"/>
        <v/>
      </c>
      <c r="AO833" s="126" t="str">
        <f>IF($E833="","",VLOOKUP($E833,カレンダマスタ!$A$5:$E$381,5,FALSE))</f>
        <v/>
      </c>
      <c r="AQ833" s="196" t="str">
        <f>IF(G833="","",IF(VLOOKUP(E833,カレンダマスタ!$A$5:$D$381,4,FALSE)=0,"",1))</f>
        <v/>
      </c>
      <c r="AR833" s="136" t="str">
        <f>IF($G833="","",IF($AD833="NSTC",INDEX(カレンダマスタ!$I$26:$O$31,MATCH($G833,カレンダマスタ!$H$26:$H$31,1),MATCH($H833,カレンダマスタ!$I$25:$O$25,1)),
IF($AD833="CS本社",INDEX(カレンダマスタ!$I$36:$O$41,MATCH($G833,カレンダマスタ!$H$36:$H$41,1),MATCH($H833,カレンダマスタ!$I$35:$O$35,1)),
IF($AD833="NS本社",INDEX(カレンダマスタ!$I$94:$O$99,MATCH($G833,カレンダマスタ!$H$95:$H$100,1),MATCH($H833,カレンダマスタ!$I$93:$O$93,1)),
IF($AD833="ODC",INDEX(カレンダマスタ!$I$46:$O$51,MATCH($G833,カレンダマスタ!$H$46:$H$51,1),MATCH($H833,カレンダマスタ!$I$45:$O$45,1)),
IF($AD833="NS東京TC",INDEX(カレンダマスタ!$I$56:$O$61,MATCH($G833,カレンダマスタ!$H$56:$H$61,1),MATCH($H833,カレンダマスタ!$I$55:$O$55,1)),""))))))</f>
        <v/>
      </c>
      <c r="AS833" s="126" t="str">
        <f t="shared" si="265"/>
        <v/>
      </c>
      <c r="AU833" s="137" t="str">
        <f>IF(E833="","",VLOOKUP($E833,カレンダマスタ!$A$4:$E$381,4,FALSE))</f>
        <v/>
      </c>
      <c r="AV833" s="137" t="str">
        <f t="shared" si="254"/>
        <v/>
      </c>
      <c r="AW833" s="137" t="str">
        <f t="shared" si="255"/>
        <v/>
      </c>
      <c r="AX833" s="138" t="str">
        <f t="shared" si="256"/>
        <v/>
      </c>
      <c r="AY833" s="138" t="str">
        <f t="shared" si="257"/>
        <v/>
      </c>
      <c r="AZ833" s="130" t="str">
        <f>IF(AX833&amp;AW833="勤怠未設定","×",IF(AV833="勤怠修正","×",IF(AC833="外注","",IF(AA833="",IF(AY833&lt;&gt;"","×",""),IF(VLOOKUP(AA833,カレンダマスタ!$H$66:$I$83,2,FALSE)&lt;&gt;AY833,"×","OK")))))</f>
        <v/>
      </c>
      <c r="BC833" s="137" t="str">
        <f>IF(E833="","",VLOOKUP($E833,カレンダマスタ!$A$4:$E$381,4,FALSE))</f>
        <v/>
      </c>
      <c r="BD833" s="126" t="str">
        <f>IF(AC833="社員","",IF(AG833=0,"",IF(AD833="NSTC",IF(COUNTIF(カレンダマスタ!$Q$5:$Q$32,G833)=1,"OK","×"),
IF(AD833="NS本社",IF(COUNTIF(カレンダマスタ!$T$5:$T$32,G833)=1,"OK","×"),IF(COUNTIF(カレンダマスタ!$R$5:$R$32,G833)=1,"OK","×")))))</f>
        <v/>
      </c>
      <c r="BE833" s="126" t="str">
        <f>IF(AC833="社員","",IF(G833="","",IF(R833&lt;&gt;"","",IF(AF833="CS","OK",IF(VLOOKUP(E833,カレンダマスタ!$A$5:$D$381,4,FALSE)&gt;0,"",IF(OR(G833*24&gt;10.84,H833*24&lt;14.5)=TRUE,"×","OK"))))))</f>
        <v/>
      </c>
      <c r="BF833" s="126" t="str">
        <f t="shared" si="268"/>
        <v/>
      </c>
      <c r="BG833" s="126" t="str">
        <f t="shared" si="258"/>
        <v/>
      </c>
      <c r="BI833" s="130" t="str">
        <f t="shared" si="266"/>
        <v/>
      </c>
    </row>
    <row r="834" spans="2:61">
      <c r="B834" s="111"/>
      <c r="C834" s="537"/>
      <c r="D834" s="142"/>
      <c r="E834" s="584"/>
      <c r="F834" s="142"/>
      <c r="G834" s="589"/>
      <c r="H834" s="589"/>
      <c r="I834" s="144"/>
      <c r="J834" s="148"/>
      <c r="K834" s="145"/>
      <c r="L834" s="146"/>
      <c r="M834" s="146"/>
      <c r="N834" s="147"/>
      <c r="O834" s="148"/>
      <c r="P834" s="148"/>
      <c r="Q834" s="148"/>
      <c r="R834" s="149"/>
      <c r="S834" s="156"/>
      <c r="T834" s="435" t="str">
        <f t="shared" si="260"/>
        <v/>
      </c>
      <c r="U834" s="430"/>
      <c r="V834" s="430" t="str">
        <f t="shared" si="261"/>
        <v/>
      </c>
      <c r="W834" s="298"/>
      <c r="X834" s="143" t="str">
        <f t="shared" si="267"/>
        <v/>
      </c>
      <c r="Y834" s="143" t="str">
        <f t="shared" si="262"/>
        <v/>
      </c>
      <c r="Z834" s="143" t="str">
        <f t="shared" si="263"/>
        <v/>
      </c>
      <c r="AA834" s="149" t="str">
        <f t="shared" si="253"/>
        <v/>
      </c>
      <c r="AC834" s="188" t="str">
        <f>AC821</f>
        <v/>
      </c>
      <c r="AD834" s="189" t="str">
        <f>AD821</f>
        <v/>
      </c>
      <c r="AE834" s="189" t="str">
        <f>AE821</f>
        <v/>
      </c>
      <c r="AF834" s="189" t="str">
        <f>AF821</f>
        <v/>
      </c>
      <c r="AG834" s="205">
        <f t="shared" si="264"/>
        <v>0</v>
      </c>
      <c r="AI834" s="157" t="str">
        <f>IF(月報!G834&lt;&gt;"",月報!G834,"")</f>
        <v/>
      </c>
      <c r="AJ834" s="151" t="str">
        <f>IF(月報!W834&lt;&gt;"",月報!W834*24,"")</f>
        <v/>
      </c>
      <c r="AK834" s="151" t="str">
        <f>IF(月報!P834&lt;&gt;"",月報!P834,"")</f>
        <v/>
      </c>
      <c r="AL834" s="151" t="str">
        <f>IF(月報!Q834&lt;&gt;"",IF(月報!Q834="平日残","",月報!Q834),"")</f>
        <v/>
      </c>
      <c r="AM834" s="151"/>
      <c r="AN834" s="151" t="str">
        <f t="shared" si="252"/>
        <v/>
      </c>
      <c r="AO834" s="151" t="str">
        <f>IF($E834="","",VLOOKUP($E834,カレンダマスタ!$A$5:$E$381,5,FALSE))</f>
        <v/>
      </c>
      <c r="AQ834" s="197" t="str">
        <f>IF(G834="","",IF(VLOOKUP(E834,カレンダマスタ!$A$5:$D$381,4,FALSE)=0,"",1))</f>
        <v/>
      </c>
      <c r="AR834" s="152" t="str">
        <f>IF($G834="","",IF($AD834="NSTC",INDEX(カレンダマスタ!$I$26:$O$31,MATCH($G834,カレンダマスタ!$H$26:$H$31,1),MATCH($H834,カレンダマスタ!$I$25:$O$25,1)),
IF($AD834="CS本社",INDEX(カレンダマスタ!$I$36:$O$41,MATCH($G834,カレンダマスタ!$H$36:$H$41,1),MATCH($H834,カレンダマスタ!$I$35:$O$35,1)),
IF($AD834="NS本社",INDEX(カレンダマスタ!$I$94:$O$99,MATCH($G834,カレンダマスタ!$H$95:$H$100,1),MATCH($H834,カレンダマスタ!$I$93:$O$93,1)),
IF($AD834="ODC",INDEX(カレンダマスタ!$I$46:$O$51,MATCH($G834,カレンダマスタ!$H$46:$H$51,1),MATCH($H834,カレンダマスタ!$I$45:$O$45,1)),
IF($AD834="NS東京TC",INDEX(カレンダマスタ!$I$56:$O$61,MATCH($G834,カレンダマスタ!$H$56:$H$61,1),MATCH($H834,カレンダマスタ!$I$55:$O$55,1)),""))))))</f>
        <v/>
      </c>
      <c r="AS834" s="151" t="str">
        <f t="shared" si="265"/>
        <v/>
      </c>
      <c r="AU834" s="153" t="str">
        <f>IF(E834="","",VLOOKUP($E834,カレンダマスタ!$A$4:$E$381,4,FALSE))</f>
        <v/>
      </c>
      <c r="AV834" s="153" t="str">
        <f t="shared" si="254"/>
        <v/>
      </c>
      <c r="AW834" s="153" t="str">
        <f t="shared" si="255"/>
        <v/>
      </c>
      <c r="AX834" s="154" t="str">
        <f t="shared" si="256"/>
        <v/>
      </c>
      <c r="AY834" s="154" t="str">
        <f t="shared" si="257"/>
        <v/>
      </c>
      <c r="AZ834" s="144" t="str">
        <f>IF(AX834&amp;AW834="勤怠未設定","×",IF(AV834="勤怠修正","×",IF(AC834="外注","",IF(AA834="",IF(AY834&lt;&gt;"","×",""),IF(VLOOKUP(AA834,カレンダマスタ!$H$66:$I$83,2,FALSE)&lt;&gt;AY834,"×","OK")))))</f>
        <v/>
      </c>
      <c r="BC834" s="153" t="str">
        <f>IF(E834="","",VLOOKUP($E834,カレンダマスタ!$A$4:$E$381,4,FALSE))</f>
        <v/>
      </c>
      <c r="BD834" s="151" t="str">
        <f>IF(AC834="社員","",IF(AG834=0,"",IF(AD834="NSTC",IF(COUNTIF(カレンダマスタ!$Q$5:$Q$32,G834)=1,"OK","×"),
IF(AD834="NS本社",IF(COUNTIF(カレンダマスタ!$T$5:$T$32,G834)=1,"OK","×"),IF(COUNTIF(カレンダマスタ!$R$5:$R$32,G834)=1,"OK","×")))))</f>
        <v/>
      </c>
      <c r="BE834" s="151" t="str">
        <f>IF(AC834="社員","",IF(G834="","",IF(R834&lt;&gt;"","",IF(AF834="CS","OK",IF(VLOOKUP(E834,カレンダマスタ!$A$5:$D$381,4,FALSE)&gt;0,"",IF(OR(G834*24&gt;10.84,H834*24&lt;14.5)=TRUE,"×","OK"))))))</f>
        <v/>
      </c>
      <c r="BF834" s="151" t="str">
        <f t="shared" si="268"/>
        <v/>
      </c>
      <c r="BG834" s="151" t="str">
        <f t="shared" si="258"/>
        <v/>
      </c>
      <c r="BI834" s="144" t="str">
        <f t="shared" si="266"/>
        <v/>
      </c>
    </row>
    <row r="835" spans="2:61">
      <c r="B835" s="111"/>
      <c r="C835" s="535"/>
      <c r="D835" s="112"/>
      <c r="E835" s="582"/>
      <c r="F835" s="112"/>
      <c r="G835" s="587"/>
      <c r="H835" s="587"/>
      <c r="I835" s="114"/>
      <c r="J835" s="118"/>
      <c r="K835" s="115"/>
      <c r="L835" s="116"/>
      <c r="M835" s="116"/>
      <c r="N835" s="117"/>
      <c r="O835" s="118"/>
      <c r="P835" s="118"/>
      <c r="Q835" s="118"/>
      <c r="R835" s="119"/>
      <c r="S835" s="120"/>
      <c r="T835" s="433" t="str">
        <f t="shared" si="260"/>
        <v/>
      </c>
      <c r="U835" s="431">
        <f>SUM(T835:T841)</f>
        <v>0</v>
      </c>
      <c r="V835" s="431" t="str">
        <f t="shared" si="261"/>
        <v/>
      </c>
      <c r="W835" s="298"/>
      <c r="X835" s="113" t="str">
        <f t="shared" si="267"/>
        <v/>
      </c>
      <c r="Y835" s="113" t="str">
        <f t="shared" si="262"/>
        <v/>
      </c>
      <c r="Z835" s="113" t="str">
        <f t="shared" si="263"/>
        <v/>
      </c>
      <c r="AA835" s="119" t="str">
        <f t="shared" si="253"/>
        <v/>
      </c>
      <c r="AC835" s="190" t="str">
        <f>AC821</f>
        <v/>
      </c>
      <c r="AD835" s="191" t="str">
        <f>AD821</f>
        <v/>
      </c>
      <c r="AE835" s="191" t="str">
        <f>AE821</f>
        <v/>
      </c>
      <c r="AF835" s="191" t="str">
        <f>AF821</f>
        <v/>
      </c>
      <c r="AG835" s="206">
        <f t="shared" si="264"/>
        <v>0</v>
      </c>
      <c r="AI835" s="158" t="str">
        <f>IF(月報!G835&lt;&gt;"",月報!G835,"")</f>
        <v/>
      </c>
      <c r="AJ835" s="122" t="str">
        <f>IF(月報!W835&lt;&gt;"",月報!W835*24,"")</f>
        <v/>
      </c>
      <c r="AK835" s="122" t="str">
        <f>IF(月報!P835&lt;&gt;"",月報!P835,"")</f>
        <v/>
      </c>
      <c r="AL835" s="122" t="str">
        <f>IF(月報!Q835&lt;&gt;"",IF(月報!Q835="平日残","",月報!Q835),"")</f>
        <v/>
      </c>
      <c r="AM835" s="122"/>
      <c r="AN835" s="122" t="str">
        <f t="shared" si="252"/>
        <v/>
      </c>
      <c r="AO835" s="122" t="str">
        <f>IF($E835="","",VLOOKUP($E835,カレンダマスタ!$A$5:$E$381,5,FALSE))</f>
        <v/>
      </c>
      <c r="AQ835" s="195" t="str">
        <f>IF(G835="","",IF(VLOOKUP(E835,カレンダマスタ!$A$5:$D$381,4,FALSE)=0,"",1))</f>
        <v/>
      </c>
      <c r="AR835" s="123" t="str">
        <f>IF($G835="","",IF($AD835="NSTC",INDEX(カレンダマスタ!$I$26:$O$31,MATCH($G835,カレンダマスタ!$H$26:$H$31,1),MATCH($H835,カレンダマスタ!$I$25:$O$25,1)),
IF($AD835="CS本社",INDEX(カレンダマスタ!$I$36:$O$41,MATCH($G835,カレンダマスタ!$H$36:$H$41,1),MATCH($H835,カレンダマスタ!$I$35:$O$35,1)),
IF($AD835="NS本社",INDEX(カレンダマスタ!$I$94:$O$99,MATCH($G835,カレンダマスタ!$H$95:$H$100,1),MATCH($H835,カレンダマスタ!$I$93:$O$93,1)),
IF($AD835="ODC",INDEX(カレンダマスタ!$I$46:$O$51,MATCH($G835,カレンダマスタ!$H$46:$H$51,1),MATCH($H835,カレンダマスタ!$I$45:$O$45,1)),
IF($AD835="NS東京TC",INDEX(カレンダマスタ!$I$56:$O$61,MATCH($G835,カレンダマスタ!$H$56:$H$61,1),MATCH($H835,カレンダマスタ!$I$55:$O$55,1)),""))))))</f>
        <v/>
      </c>
      <c r="AS835" s="122" t="str">
        <f t="shared" si="265"/>
        <v/>
      </c>
      <c r="AU835" s="124" t="str">
        <f>IF(E835="","",VLOOKUP($E835,カレンダマスタ!$A$4:$E$381,4,FALSE))</f>
        <v/>
      </c>
      <c r="AV835" s="124" t="str">
        <f t="shared" si="254"/>
        <v/>
      </c>
      <c r="AW835" s="124" t="str">
        <f t="shared" si="255"/>
        <v/>
      </c>
      <c r="AX835" s="125" t="str">
        <f t="shared" si="256"/>
        <v/>
      </c>
      <c r="AY835" s="125" t="str">
        <f t="shared" si="257"/>
        <v/>
      </c>
      <c r="AZ835" s="114" t="str">
        <f>IF(AX835&amp;AW835="勤怠未設定","×",IF(AV835="勤怠修正","×",IF(AC835="外注","",IF(AA835="",IF(AY835&lt;&gt;"","×",""),IF(VLOOKUP(AA835,カレンダマスタ!$H$66:$I$83,2,FALSE)&lt;&gt;AY835,"×","OK")))))</f>
        <v/>
      </c>
      <c r="BC835" s="124" t="str">
        <f>IF(E835="","",VLOOKUP($E835,カレンダマスタ!$A$4:$E$381,4,FALSE))</f>
        <v/>
      </c>
      <c r="BD835" s="122" t="str">
        <f>IF(AC835="社員","",IF(AG835=0,"",IF(AD835="NSTC",IF(COUNTIF(カレンダマスタ!$Q$5:$Q$32,G835)=1,"OK","×"),
IF(AD835="NS本社",IF(COUNTIF(カレンダマスタ!$T$5:$T$32,G835)=1,"OK","×"),IF(COUNTIF(カレンダマスタ!$R$5:$R$32,G835)=1,"OK","×")))))</f>
        <v/>
      </c>
      <c r="BE835" s="122" t="str">
        <f>IF(AC835="社員","",IF(G835="","",IF(R835&lt;&gt;"","",IF(AF835="CS","OK",IF(VLOOKUP(E835,カレンダマスタ!$A$5:$D$381,4,FALSE)&gt;0,"",IF(OR(G835*24&gt;10.84,H835*24&lt;14.5)=TRUE,"×","OK"))))))</f>
        <v/>
      </c>
      <c r="BF835" s="122" t="str">
        <f t="shared" si="268"/>
        <v/>
      </c>
      <c r="BG835" s="122" t="str">
        <f t="shared" si="258"/>
        <v/>
      </c>
      <c r="BI835" s="114" t="str">
        <f t="shared" si="266"/>
        <v/>
      </c>
    </row>
    <row r="836" spans="2:61">
      <c r="B836" s="111"/>
      <c r="C836" s="536"/>
      <c r="D836" s="128"/>
      <c r="E836" s="583"/>
      <c r="F836" s="128"/>
      <c r="G836" s="588"/>
      <c r="H836" s="588"/>
      <c r="I836" s="130"/>
      <c r="J836" s="139"/>
      <c r="K836" s="131"/>
      <c r="L836" s="132"/>
      <c r="M836" s="132"/>
      <c r="N836" s="141"/>
      <c r="O836" s="139"/>
      <c r="P836" s="139"/>
      <c r="Q836" s="139"/>
      <c r="R836" s="133"/>
      <c r="S836" s="134"/>
      <c r="T836" s="434" t="str">
        <f t="shared" si="260"/>
        <v/>
      </c>
      <c r="U836" s="429"/>
      <c r="V836" s="429" t="str">
        <f t="shared" si="261"/>
        <v/>
      </c>
      <c r="W836" s="298"/>
      <c r="X836" s="129" t="str">
        <f t="shared" si="267"/>
        <v/>
      </c>
      <c r="Y836" s="129" t="str">
        <f t="shared" si="262"/>
        <v/>
      </c>
      <c r="Z836" s="129" t="str">
        <f t="shared" si="263"/>
        <v/>
      </c>
      <c r="AA836" s="133" t="str">
        <f t="shared" si="253"/>
        <v/>
      </c>
      <c r="AC836" s="186" t="str">
        <f>AC821</f>
        <v/>
      </c>
      <c r="AD836" s="187" t="str">
        <f>AD821</f>
        <v/>
      </c>
      <c r="AE836" s="187" t="str">
        <f>AE821</f>
        <v/>
      </c>
      <c r="AF836" s="187" t="str">
        <f>AF821</f>
        <v/>
      </c>
      <c r="AG836" s="204">
        <f t="shared" si="264"/>
        <v>0</v>
      </c>
      <c r="AI836" s="135" t="str">
        <f>IF(月報!G836&lt;&gt;"",月報!G836,"")</f>
        <v/>
      </c>
      <c r="AJ836" s="126" t="str">
        <f>IF(月報!W836&lt;&gt;"",月報!W836*24,"")</f>
        <v/>
      </c>
      <c r="AK836" s="126" t="str">
        <f>IF(月報!P836&lt;&gt;"",月報!P836,"")</f>
        <v/>
      </c>
      <c r="AL836" s="126" t="str">
        <f>IF(月報!Q836&lt;&gt;"",IF(月報!Q836="平日残","",月報!Q836),"")</f>
        <v/>
      </c>
      <c r="AM836" s="126"/>
      <c r="AN836" s="126" t="str">
        <f t="shared" si="252"/>
        <v/>
      </c>
      <c r="AO836" s="126" t="str">
        <f>IF($E836="","",VLOOKUP($E836,カレンダマスタ!$A$5:$E$381,5,FALSE))</f>
        <v/>
      </c>
      <c r="AQ836" s="196" t="str">
        <f>IF(G836="","",IF(VLOOKUP(E836,カレンダマスタ!$A$5:$D$381,4,FALSE)=0,"",1))</f>
        <v/>
      </c>
      <c r="AR836" s="136" t="str">
        <f>IF($G836="","",IF($AD836="NSTC",INDEX(カレンダマスタ!$I$26:$O$31,MATCH($G836,カレンダマスタ!$H$26:$H$31,1),MATCH($H836,カレンダマスタ!$I$25:$O$25,1)),
IF($AD836="CS本社",INDEX(カレンダマスタ!$I$36:$O$41,MATCH($G836,カレンダマスタ!$H$36:$H$41,1),MATCH($H836,カレンダマスタ!$I$35:$O$35,1)),
IF($AD836="NS本社",INDEX(カレンダマスタ!$I$94:$O$99,MATCH($G836,カレンダマスタ!$H$95:$H$100,1),MATCH($H836,カレンダマスタ!$I$93:$O$93,1)),
IF($AD836="ODC",INDEX(カレンダマスタ!$I$46:$O$51,MATCH($G836,カレンダマスタ!$H$46:$H$51,1),MATCH($H836,カレンダマスタ!$I$45:$O$45,1)),
IF($AD836="NS東京TC",INDEX(カレンダマスタ!$I$56:$O$61,MATCH($G836,カレンダマスタ!$H$56:$H$61,1),MATCH($H836,カレンダマスタ!$I$55:$O$55,1)),""))))))</f>
        <v/>
      </c>
      <c r="AS836" s="126" t="str">
        <f t="shared" si="265"/>
        <v/>
      </c>
      <c r="AU836" s="137" t="str">
        <f>IF(E836="","",VLOOKUP($E836,カレンダマスタ!$A$4:$E$381,4,FALSE))</f>
        <v/>
      </c>
      <c r="AV836" s="137" t="str">
        <f t="shared" si="254"/>
        <v/>
      </c>
      <c r="AW836" s="137" t="str">
        <f t="shared" si="255"/>
        <v/>
      </c>
      <c r="AX836" s="138" t="str">
        <f t="shared" si="256"/>
        <v/>
      </c>
      <c r="AY836" s="138" t="str">
        <f t="shared" si="257"/>
        <v/>
      </c>
      <c r="AZ836" s="130" t="str">
        <f>IF(AX836&amp;AW836="勤怠未設定","×",IF(AV836="勤怠修正","×",IF(AC836="外注","",IF(AA836="",IF(AY836&lt;&gt;"","×",""),IF(VLOOKUP(AA836,カレンダマスタ!$H$66:$I$83,2,FALSE)&lt;&gt;AY836,"×","OK")))))</f>
        <v/>
      </c>
      <c r="BC836" s="137" t="str">
        <f>IF(E836="","",VLOOKUP($E836,カレンダマスタ!$A$4:$E$381,4,FALSE))</f>
        <v/>
      </c>
      <c r="BD836" s="126" t="str">
        <f>IF(AC836="社員","",IF(AG836=0,"",IF(AD836="NSTC",IF(COUNTIF(カレンダマスタ!$Q$5:$Q$32,G836)=1,"OK","×"),
IF(AD836="NS本社",IF(COUNTIF(カレンダマスタ!$T$5:$T$32,G836)=1,"OK","×"),IF(COUNTIF(カレンダマスタ!$R$5:$R$32,G836)=1,"OK","×")))))</f>
        <v/>
      </c>
      <c r="BE836" s="126" t="str">
        <f>IF(AC836="社員","",IF(G836="","",IF(R836&lt;&gt;"","",IF(AF836="CS","OK",IF(VLOOKUP(E836,カレンダマスタ!$A$5:$D$381,4,FALSE)&gt;0,"",IF(OR(G836*24&gt;10.84,H836*24&lt;14.5)=TRUE,"×","OK"))))))</f>
        <v/>
      </c>
      <c r="BF836" s="126" t="str">
        <f t="shared" si="268"/>
        <v/>
      </c>
      <c r="BG836" s="126" t="str">
        <f t="shared" si="258"/>
        <v/>
      </c>
      <c r="BI836" s="130" t="str">
        <f t="shared" si="266"/>
        <v/>
      </c>
    </row>
    <row r="837" spans="2:61">
      <c r="B837" s="111"/>
      <c r="C837" s="536"/>
      <c r="D837" s="128"/>
      <c r="E837" s="583"/>
      <c r="F837" s="128"/>
      <c r="G837" s="588"/>
      <c r="H837" s="588"/>
      <c r="I837" s="130"/>
      <c r="J837" s="139"/>
      <c r="K837" s="131"/>
      <c r="L837" s="132"/>
      <c r="M837" s="132"/>
      <c r="N837" s="141"/>
      <c r="O837" s="139"/>
      <c r="P837" s="139"/>
      <c r="Q837" s="139"/>
      <c r="R837" s="133"/>
      <c r="S837" s="134"/>
      <c r="T837" s="434" t="str">
        <f t="shared" si="260"/>
        <v/>
      </c>
      <c r="U837" s="429"/>
      <c r="V837" s="429" t="str">
        <f t="shared" si="261"/>
        <v/>
      </c>
      <c r="W837" s="298"/>
      <c r="X837" s="129" t="str">
        <f t="shared" si="267"/>
        <v/>
      </c>
      <c r="Y837" s="129" t="str">
        <f t="shared" si="262"/>
        <v/>
      </c>
      <c r="Z837" s="129" t="str">
        <f t="shared" si="263"/>
        <v/>
      </c>
      <c r="AA837" s="133" t="str">
        <f t="shared" si="253"/>
        <v/>
      </c>
      <c r="AC837" s="186" t="str">
        <f>AC821</f>
        <v/>
      </c>
      <c r="AD837" s="187" t="str">
        <f>AD821</f>
        <v/>
      </c>
      <c r="AE837" s="187" t="str">
        <f>AE821</f>
        <v/>
      </c>
      <c r="AF837" s="187" t="str">
        <f>AF821</f>
        <v/>
      </c>
      <c r="AG837" s="204">
        <f t="shared" si="264"/>
        <v>0</v>
      </c>
      <c r="AI837" s="135" t="str">
        <f>IF(月報!G837&lt;&gt;"",月報!G837,"")</f>
        <v/>
      </c>
      <c r="AJ837" s="126" t="str">
        <f>IF(月報!W837&lt;&gt;"",月報!W837*24,"")</f>
        <v/>
      </c>
      <c r="AK837" s="126" t="str">
        <f>IF(月報!P837&lt;&gt;"",月報!P837,"")</f>
        <v/>
      </c>
      <c r="AL837" s="126" t="str">
        <f>IF(月報!Q837&lt;&gt;"",IF(月報!Q837="平日残","",月報!Q837),"")</f>
        <v/>
      </c>
      <c r="AM837" s="126"/>
      <c r="AN837" s="126" t="str">
        <f t="shared" si="252"/>
        <v/>
      </c>
      <c r="AO837" s="126" t="str">
        <f>IF($E837="","",VLOOKUP($E837,カレンダマスタ!$A$5:$E$381,5,FALSE))</f>
        <v/>
      </c>
      <c r="AQ837" s="196" t="str">
        <f>IF(G837="","",IF(VLOOKUP(E837,カレンダマスタ!$A$5:$D$381,4,FALSE)=0,"",1))</f>
        <v/>
      </c>
      <c r="AR837" s="136" t="str">
        <f>IF($G837="","",IF($AD837="NSTC",INDEX(カレンダマスタ!$I$26:$O$31,MATCH($G837,カレンダマスタ!$H$26:$H$31,1),MATCH($H837,カレンダマスタ!$I$25:$O$25,1)),
IF($AD837="CS本社",INDEX(カレンダマスタ!$I$36:$O$41,MATCH($G837,カレンダマスタ!$H$36:$H$41,1),MATCH($H837,カレンダマスタ!$I$35:$O$35,1)),
IF($AD837="NS本社",INDEX(カレンダマスタ!$I$94:$O$99,MATCH($G837,カレンダマスタ!$H$95:$H$100,1),MATCH($H837,カレンダマスタ!$I$93:$O$93,1)),
IF($AD837="ODC",INDEX(カレンダマスタ!$I$46:$O$51,MATCH($G837,カレンダマスタ!$H$46:$H$51,1),MATCH($H837,カレンダマスタ!$I$45:$O$45,1)),
IF($AD837="NS東京TC",INDEX(カレンダマスタ!$I$56:$O$61,MATCH($G837,カレンダマスタ!$H$56:$H$61,1),MATCH($H837,カレンダマスタ!$I$55:$O$55,1)),""))))))</f>
        <v/>
      </c>
      <c r="AS837" s="126" t="str">
        <f t="shared" si="265"/>
        <v/>
      </c>
      <c r="AU837" s="137" t="str">
        <f>IF(E837="","",VLOOKUP($E837,カレンダマスタ!$A$4:$E$381,4,FALSE))</f>
        <v/>
      </c>
      <c r="AV837" s="137" t="str">
        <f t="shared" si="254"/>
        <v/>
      </c>
      <c r="AW837" s="137" t="str">
        <f t="shared" si="255"/>
        <v/>
      </c>
      <c r="AX837" s="138" t="str">
        <f t="shared" si="256"/>
        <v/>
      </c>
      <c r="AY837" s="138" t="str">
        <f t="shared" si="257"/>
        <v/>
      </c>
      <c r="AZ837" s="130" t="str">
        <f>IF(AX837&amp;AW837="勤怠未設定","×",IF(AV837="勤怠修正","×",IF(AC837="外注","",IF(AA837="",IF(AY837&lt;&gt;"","×",""),IF(VLOOKUP(AA837,カレンダマスタ!$H$66:$I$83,2,FALSE)&lt;&gt;AY837,"×","OK")))))</f>
        <v/>
      </c>
      <c r="BC837" s="137" t="str">
        <f>IF(E837="","",VLOOKUP($E837,カレンダマスタ!$A$4:$E$381,4,FALSE))</f>
        <v/>
      </c>
      <c r="BD837" s="126" t="str">
        <f>IF(AC837="社員","",IF(AG837=0,"",IF(AD837="NSTC",IF(COUNTIF(カレンダマスタ!$Q$5:$Q$32,G837)=1,"OK","×"),
IF(AD837="NS本社",IF(COUNTIF(カレンダマスタ!$T$5:$T$32,G837)=1,"OK","×"),IF(COUNTIF(カレンダマスタ!$R$5:$R$32,G837)=1,"OK","×")))))</f>
        <v/>
      </c>
      <c r="BE837" s="126" t="str">
        <f>IF(AC837="社員","",IF(G837="","",IF(R837&lt;&gt;"","",IF(AF837="CS","OK",IF(VLOOKUP(E837,カレンダマスタ!$A$5:$D$381,4,FALSE)&gt;0,"",IF(OR(G837*24&gt;10.84,H837*24&lt;14.5)=TRUE,"×","OK"))))))</f>
        <v/>
      </c>
      <c r="BF837" s="126" t="str">
        <f t="shared" si="268"/>
        <v/>
      </c>
      <c r="BG837" s="126" t="str">
        <f t="shared" si="258"/>
        <v/>
      </c>
      <c r="BI837" s="130" t="str">
        <f t="shared" si="266"/>
        <v/>
      </c>
    </row>
    <row r="838" spans="2:61">
      <c r="B838" s="111"/>
      <c r="C838" s="536"/>
      <c r="D838" s="128"/>
      <c r="E838" s="583"/>
      <c r="F838" s="128"/>
      <c r="G838" s="588"/>
      <c r="H838" s="588"/>
      <c r="I838" s="130"/>
      <c r="J838" s="139"/>
      <c r="K838" s="131"/>
      <c r="L838" s="132"/>
      <c r="M838" s="132"/>
      <c r="N838" s="141"/>
      <c r="O838" s="139"/>
      <c r="P838" s="139"/>
      <c r="Q838" s="139"/>
      <c r="R838" s="133"/>
      <c r="S838" s="134"/>
      <c r="T838" s="434" t="str">
        <f t="shared" si="260"/>
        <v/>
      </c>
      <c r="U838" s="429"/>
      <c r="V838" s="429" t="str">
        <f t="shared" si="261"/>
        <v/>
      </c>
      <c r="W838" s="298"/>
      <c r="X838" s="129" t="str">
        <f t="shared" si="267"/>
        <v/>
      </c>
      <c r="Y838" s="129" t="str">
        <f t="shared" si="262"/>
        <v/>
      </c>
      <c r="Z838" s="129" t="str">
        <f t="shared" si="263"/>
        <v/>
      </c>
      <c r="AA838" s="133" t="str">
        <f t="shared" si="253"/>
        <v/>
      </c>
      <c r="AC838" s="186" t="str">
        <f>AC821</f>
        <v/>
      </c>
      <c r="AD838" s="187" t="str">
        <f>AD821</f>
        <v/>
      </c>
      <c r="AE838" s="187" t="str">
        <f>AE821</f>
        <v/>
      </c>
      <c r="AF838" s="187" t="str">
        <f>AF821</f>
        <v/>
      </c>
      <c r="AG838" s="204">
        <f t="shared" si="264"/>
        <v>0</v>
      </c>
      <c r="AI838" s="140" t="str">
        <f>IF(月報!G838&lt;&gt;"",月報!G838,"")</f>
        <v/>
      </c>
      <c r="AJ838" s="126" t="str">
        <f>IF(月報!W838&lt;&gt;"",月報!W838*24,"")</f>
        <v/>
      </c>
      <c r="AK838" s="126" t="str">
        <f>IF(月報!P838&lt;&gt;"",月報!P838,"")</f>
        <v/>
      </c>
      <c r="AL838" s="126" t="str">
        <f>IF(月報!Q838&lt;&gt;"",IF(月報!Q838="平日残","",月報!Q838),"")</f>
        <v/>
      </c>
      <c r="AM838" s="126"/>
      <c r="AN838" s="126" t="str">
        <f t="shared" si="252"/>
        <v/>
      </c>
      <c r="AO838" s="126" t="str">
        <f>IF($E838="","",VLOOKUP($E838,カレンダマスタ!$A$5:$E$381,5,FALSE))</f>
        <v/>
      </c>
      <c r="AQ838" s="196" t="str">
        <f>IF(G838="","",IF(VLOOKUP(E838,カレンダマスタ!$A$5:$D$381,4,FALSE)=0,"",1))</f>
        <v/>
      </c>
      <c r="AR838" s="136" t="str">
        <f>IF($G838="","",IF($AD838="NSTC",INDEX(カレンダマスタ!$I$26:$O$31,MATCH($G838,カレンダマスタ!$H$26:$H$31,1),MATCH($H838,カレンダマスタ!$I$25:$O$25,1)),
IF($AD838="CS本社",INDEX(カレンダマスタ!$I$36:$O$41,MATCH($G838,カレンダマスタ!$H$36:$H$41,1),MATCH($H838,カレンダマスタ!$I$35:$O$35,1)),
IF($AD838="NS本社",INDEX(カレンダマスタ!$I$94:$O$99,MATCH($G838,カレンダマスタ!$H$95:$H$100,1),MATCH($H838,カレンダマスタ!$I$93:$O$93,1)),
IF($AD838="ODC",INDEX(カレンダマスタ!$I$46:$O$51,MATCH($G838,カレンダマスタ!$H$46:$H$51,1),MATCH($H838,カレンダマスタ!$I$45:$O$45,1)),
IF($AD838="NS東京TC",INDEX(カレンダマスタ!$I$56:$O$61,MATCH($G838,カレンダマスタ!$H$56:$H$61,1),MATCH($H838,カレンダマスタ!$I$55:$O$55,1)),""))))))</f>
        <v/>
      </c>
      <c r="AS838" s="126" t="str">
        <f t="shared" si="265"/>
        <v/>
      </c>
      <c r="AU838" s="137" t="str">
        <f>IF(E838="","",VLOOKUP($E838,カレンダマスタ!$A$4:$E$381,4,FALSE))</f>
        <v/>
      </c>
      <c r="AV838" s="137" t="str">
        <f t="shared" si="254"/>
        <v/>
      </c>
      <c r="AW838" s="137" t="str">
        <f t="shared" si="255"/>
        <v/>
      </c>
      <c r="AX838" s="138" t="str">
        <f t="shared" si="256"/>
        <v/>
      </c>
      <c r="AY838" s="138" t="str">
        <f t="shared" si="257"/>
        <v/>
      </c>
      <c r="AZ838" s="130" t="str">
        <f>IF(AX838&amp;AW838="勤怠未設定","×",IF(AV838="勤怠修正","×",IF(AC838="外注","",IF(AA838="",IF(AY838&lt;&gt;"","×",""),IF(VLOOKUP(AA838,カレンダマスタ!$H$66:$I$83,2,FALSE)&lt;&gt;AY838,"×","OK")))))</f>
        <v/>
      </c>
      <c r="BC838" s="137" t="str">
        <f>IF(E838="","",VLOOKUP($E838,カレンダマスタ!$A$4:$E$381,4,FALSE))</f>
        <v/>
      </c>
      <c r="BD838" s="126" t="str">
        <f>IF(AC838="社員","",IF(AG838=0,"",IF(AD838="NSTC",IF(COUNTIF(カレンダマスタ!$Q$5:$Q$32,G838)=1,"OK","×"),
IF(AD838="NS本社",IF(COUNTIF(カレンダマスタ!$T$5:$T$32,G838)=1,"OK","×"),IF(COUNTIF(カレンダマスタ!$R$5:$R$32,G838)=1,"OK","×")))))</f>
        <v/>
      </c>
      <c r="BE838" s="126" t="str">
        <f>IF(AC838="社員","",IF(G838="","",IF(R838&lt;&gt;"","",IF(AF838="CS","OK",IF(VLOOKUP(E838,カレンダマスタ!$A$5:$D$381,4,FALSE)&gt;0,"",IF(OR(G838*24&gt;10.84,H838*24&lt;14.5)=TRUE,"×","OK"))))))</f>
        <v/>
      </c>
      <c r="BF838" s="126" t="str">
        <f t="shared" si="268"/>
        <v/>
      </c>
      <c r="BG838" s="126" t="str">
        <f t="shared" si="258"/>
        <v/>
      </c>
      <c r="BI838" s="130" t="str">
        <f t="shared" si="266"/>
        <v/>
      </c>
    </row>
    <row r="839" spans="2:61">
      <c r="B839" s="111"/>
      <c r="C839" s="536"/>
      <c r="D839" s="128"/>
      <c r="E839" s="583"/>
      <c r="F839" s="128"/>
      <c r="G839" s="588"/>
      <c r="H839" s="588"/>
      <c r="I839" s="130"/>
      <c r="J839" s="139"/>
      <c r="K839" s="131"/>
      <c r="L839" s="132"/>
      <c r="M839" s="132"/>
      <c r="N839" s="141"/>
      <c r="O839" s="139"/>
      <c r="P839" s="139"/>
      <c r="Q839" s="139"/>
      <c r="R839" s="133"/>
      <c r="S839" s="134"/>
      <c r="T839" s="434" t="str">
        <f t="shared" si="260"/>
        <v/>
      </c>
      <c r="U839" s="429"/>
      <c r="V839" s="429" t="str">
        <f t="shared" si="261"/>
        <v/>
      </c>
      <c r="W839" s="298"/>
      <c r="X839" s="129" t="str">
        <f t="shared" si="267"/>
        <v/>
      </c>
      <c r="Y839" s="129" t="str">
        <f t="shared" si="262"/>
        <v/>
      </c>
      <c r="Z839" s="129" t="str">
        <f t="shared" si="263"/>
        <v/>
      </c>
      <c r="AA839" s="133" t="str">
        <f t="shared" si="253"/>
        <v/>
      </c>
      <c r="AC839" s="186" t="str">
        <f>AC821</f>
        <v/>
      </c>
      <c r="AD839" s="187" t="str">
        <f>AD821</f>
        <v/>
      </c>
      <c r="AE839" s="187" t="str">
        <f>AE821</f>
        <v/>
      </c>
      <c r="AF839" s="187" t="str">
        <f>AF821</f>
        <v/>
      </c>
      <c r="AG839" s="204">
        <f t="shared" si="264"/>
        <v>0</v>
      </c>
      <c r="AI839" s="140" t="str">
        <f>IF(月報!G839&lt;&gt;"",月報!G839,"")</f>
        <v/>
      </c>
      <c r="AJ839" s="126" t="str">
        <f>IF(月報!W839&lt;&gt;"",月報!W839*24,"")</f>
        <v/>
      </c>
      <c r="AK839" s="126" t="str">
        <f>IF(月報!P839&lt;&gt;"",月報!P839,"")</f>
        <v/>
      </c>
      <c r="AL839" s="126" t="str">
        <f>IF(月報!Q839&lt;&gt;"",IF(月報!Q839="平日残","",月報!Q839),"")</f>
        <v/>
      </c>
      <c r="AM839" s="126"/>
      <c r="AN839" s="126" t="str">
        <f t="shared" si="252"/>
        <v/>
      </c>
      <c r="AO839" s="126" t="str">
        <f>IF($E839="","",VLOOKUP($E839,カレンダマスタ!$A$5:$E$381,5,FALSE))</f>
        <v/>
      </c>
      <c r="AQ839" s="196" t="str">
        <f>IF(G839="","",IF(VLOOKUP(E839,カレンダマスタ!$A$5:$D$381,4,FALSE)=0,"",1))</f>
        <v/>
      </c>
      <c r="AR839" s="136" t="str">
        <f>IF($G839="","",IF($AD839="NSTC",INDEX(カレンダマスタ!$I$26:$O$31,MATCH($G839,カレンダマスタ!$H$26:$H$31,1),MATCH($H839,カレンダマスタ!$I$25:$O$25,1)),
IF($AD839="CS本社",INDEX(カレンダマスタ!$I$36:$O$41,MATCH($G839,カレンダマスタ!$H$36:$H$41,1),MATCH($H839,カレンダマスタ!$I$35:$O$35,1)),
IF($AD839="NS本社",INDEX(カレンダマスタ!$I$94:$O$99,MATCH($G839,カレンダマスタ!$H$95:$H$100,1),MATCH($H839,カレンダマスタ!$I$93:$O$93,1)),
IF($AD839="ODC",INDEX(カレンダマスタ!$I$46:$O$51,MATCH($G839,カレンダマスタ!$H$46:$H$51,1),MATCH($H839,カレンダマスタ!$I$45:$O$45,1)),
IF($AD839="NS東京TC",INDEX(カレンダマスタ!$I$56:$O$61,MATCH($G839,カレンダマスタ!$H$56:$H$61,1),MATCH($H839,カレンダマスタ!$I$55:$O$55,1)),""))))))</f>
        <v/>
      </c>
      <c r="AS839" s="126" t="str">
        <f t="shared" si="265"/>
        <v/>
      </c>
      <c r="AU839" s="137" t="str">
        <f>IF(E839="","",VLOOKUP($E839,カレンダマスタ!$A$4:$E$381,4,FALSE))</f>
        <v/>
      </c>
      <c r="AV839" s="137" t="str">
        <f t="shared" si="254"/>
        <v/>
      </c>
      <c r="AW839" s="137" t="str">
        <f t="shared" si="255"/>
        <v/>
      </c>
      <c r="AX839" s="138" t="str">
        <f t="shared" si="256"/>
        <v/>
      </c>
      <c r="AY839" s="138" t="str">
        <f t="shared" si="257"/>
        <v/>
      </c>
      <c r="AZ839" s="130" t="str">
        <f>IF(AX839&amp;AW839="勤怠未設定","×",IF(AV839="勤怠修正","×",IF(AC839="外注","",IF(AA839="",IF(AY839&lt;&gt;"","×",""),IF(VLOOKUP(AA839,カレンダマスタ!$H$66:$I$83,2,FALSE)&lt;&gt;AY839,"×","OK")))))</f>
        <v/>
      </c>
      <c r="BC839" s="137" t="str">
        <f>IF(E839="","",VLOOKUP($E839,カレンダマスタ!$A$4:$E$381,4,FALSE))</f>
        <v/>
      </c>
      <c r="BD839" s="126" t="str">
        <f>IF(AC839="社員","",IF(AG839=0,"",IF(AD839="NSTC",IF(COUNTIF(カレンダマスタ!$Q$5:$Q$32,G839)=1,"OK","×"),
IF(AD839="NS本社",IF(COUNTIF(カレンダマスタ!$T$5:$T$32,G839)=1,"OK","×"),IF(COUNTIF(カレンダマスタ!$R$5:$R$32,G839)=1,"OK","×")))))</f>
        <v/>
      </c>
      <c r="BE839" s="126" t="str">
        <f>IF(AC839="社員","",IF(G839="","",IF(R839&lt;&gt;"","",IF(AF839="CS","OK",IF(VLOOKUP(E839,カレンダマスタ!$A$5:$D$381,4,FALSE)&gt;0,"",IF(OR(G839*24&gt;10.84,H839*24&lt;14.5)=TRUE,"×","OK"))))))</f>
        <v/>
      </c>
      <c r="BF839" s="126" t="str">
        <f t="shared" si="268"/>
        <v/>
      </c>
      <c r="BG839" s="126" t="str">
        <f t="shared" si="258"/>
        <v/>
      </c>
      <c r="BI839" s="130" t="str">
        <f t="shared" si="266"/>
        <v/>
      </c>
    </row>
    <row r="840" spans="2:61">
      <c r="B840" s="111"/>
      <c r="C840" s="536"/>
      <c r="D840" s="128"/>
      <c r="E840" s="583"/>
      <c r="F840" s="128"/>
      <c r="G840" s="588"/>
      <c r="H840" s="588"/>
      <c r="I840" s="130"/>
      <c r="J840" s="139"/>
      <c r="K840" s="131"/>
      <c r="L840" s="132"/>
      <c r="M840" s="132"/>
      <c r="N840" s="141"/>
      <c r="O840" s="139"/>
      <c r="P840" s="139"/>
      <c r="Q840" s="139"/>
      <c r="R840" s="133"/>
      <c r="S840" s="134"/>
      <c r="T840" s="434" t="str">
        <f t="shared" si="260"/>
        <v/>
      </c>
      <c r="U840" s="429"/>
      <c r="V840" s="429" t="str">
        <f t="shared" si="261"/>
        <v/>
      </c>
      <c r="W840" s="298"/>
      <c r="X840" s="129" t="str">
        <f t="shared" si="267"/>
        <v/>
      </c>
      <c r="Y840" s="129" t="str">
        <f t="shared" si="262"/>
        <v/>
      </c>
      <c r="Z840" s="129" t="str">
        <f t="shared" si="263"/>
        <v/>
      </c>
      <c r="AA840" s="133" t="str">
        <f t="shared" si="253"/>
        <v/>
      </c>
      <c r="AC840" s="186" t="str">
        <f>AC821</f>
        <v/>
      </c>
      <c r="AD840" s="187" t="str">
        <f>AD821</f>
        <v/>
      </c>
      <c r="AE840" s="187" t="str">
        <f>AE821</f>
        <v/>
      </c>
      <c r="AF840" s="187" t="str">
        <f>AF821</f>
        <v/>
      </c>
      <c r="AG840" s="204">
        <f t="shared" si="264"/>
        <v>0</v>
      </c>
      <c r="AI840" s="140" t="str">
        <f>IF(月報!G840&lt;&gt;"",月報!G840,"")</f>
        <v/>
      </c>
      <c r="AJ840" s="126" t="str">
        <f>IF(月報!W840&lt;&gt;"",月報!W840*24,"")</f>
        <v/>
      </c>
      <c r="AK840" s="126" t="str">
        <f>IF(月報!P840&lt;&gt;"",月報!P840,"")</f>
        <v/>
      </c>
      <c r="AL840" s="126" t="str">
        <f>IF(月報!Q840&lt;&gt;"",IF(月報!Q840="平日残","",月報!Q840),"")</f>
        <v/>
      </c>
      <c r="AM840" s="126"/>
      <c r="AN840" s="126" t="str">
        <f t="shared" si="252"/>
        <v/>
      </c>
      <c r="AO840" s="126" t="str">
        <f>IF($E840="","",VLOOKUP($E840,カレンダマスタ!$A$5:$E$381,5,FALSE))</f>
        <v/>
      </c>
      <c r="AQ840" s="196" t="str">
        <f>IF(G840="","",IF(VLOOKUP(E840,カレンダマスタ!$A$5:$D$381,4,FALSE)=0,"",1))</f>
        <v/>
      </c>
      <c r="AR840" s="136" t="str">
        <f>IF($G840="","",IF($AD840="NSTC",INDEX(カレンダマスタ!$I$26:$O$31,MATCH($G840,カレンダマスタ!$H$26:$H$31,1),MATCH($H840,カレンダマスタ!$I$25:$O$25,1)),
IF($AD840="CS本社",INDEX(カレンダマスタ!$I$36:$O$41,MATCH($G840,カレンダマスタ!$H$36:$H$41,1),MATCH($H840,カレンダマスタ!$I$35:$O$35,1)),
IF($AD840="NS本社",INDEX(カレンダマスタ!$I$94:$O$99,MATCH($G840,カレンダマスタ!$H$95:$H$100,1),MATCH($H840,カレンダマスタ!$I$93:$O$93,1)),
IF($AD840="ODC",INDEX(カレンダマスタ!$I$46:$O$51,MATCH($G840,カレンダマスタ!$H$46:$H$51,1),MATCH($H840,カレンダマスタ!$I$45:$O$45,1)),
IF($AD840="NS東京TC",INDEX(カレンダマスタ!$I$56:$O$61,MATCH($G840,カレンダマスタ!$H$56:$H$61,1),MATCH($H840,カレンダマスタ!$I$55:$O$55,1)),""))))))</f>
        <v/>
      </c>
      <c r="AS840" s="126" t="str">
        <f t="shared" si="265"/>
        <v/>
      </c>
      <c r="AU840" s="137" t="str">
        <f>IF(E840="","",VLOOKUP($E840,カレンダマスタ!$A$4:$E$381,4,FALSE))</f>
        <v/>
      </c>
      <c r="AV840" s="137" t="str">
        <f t="shared" si="254"/>
        <v/>
      </c>
      <c r="AW840" s="137" t="str">
        <f t="shared" si="255"/>
        <v/>
      </c>
      <c r="AX840" s="138" t="str">
        <f t="shared" si="256"/>
        <v/>
      </c>
      <c r="AY840" s="138" t="str">
        <f t="shared" si="257"/>
        <v/>
      </c>
      <c r="AZ840" s="130" t="str">
        <f>IF(AX840&amp;AW840="勤怠未設定","×",IF(AV840="勤怠修正","×",IF(AC840="外注","",IF(AA840="",IF(AY840&lt;&gt;"","×",""),IF(VLOOKUP(AA840,カレンダマスタ!$H$66:$I$83,2,FALSE)&lt;&gt;AY840,"×","OK")))))</f>
        <v/>
      </c>
      <c r="BC840" s="137" t="str">
        <f>IF(E840="","",VLOOKUP($E840,カレンダマスタ!$A$4:$E$381,4,FALSE))</f>
        <v/>
      </c>
      <c r="BD840" s="126" t="str">
        <f>IF(AC840="社員","",IF(AG840=0,"",IF(AD840="NSTC",IF(COUNTIF(カレンダマスタ!$Q$5:$Q$32,G840)=1,"OK","×"),
IF(AD840="NS本社",IF(COUNTIF(カレンダマスタ!$T$5:$T$32,G840)=1,"OK","×"),IF(COUNTIF(カレンダマスタ!$R$5:$R$32,G840)=1,"OK","×")))))</f>
        <v/>
      </c>
      <c r="BE840" s="126" t="str">
        <f>IF(AC840="社員","",IF(G840="","",IF(R840&lt;&gt;"","",IF(AF840="CS","OK",IF(VLOOKUP(E840,カレンダマスタ!$A$5:$D$381,4,FALSE)&gt;0,"",IF(OR(G840*24&gt;10.84,H840*24&lt;14.5)=TRUE,"×","OK"))))))</f>
        <v/>
      </c>
      <c r="BF840" s="126" t="str">
        <f t="shared" si="268"/>
        <v/>
      </c>
      <c r="BG840" s="126" t="str">
        <f t="shared" si="258"/>
        <v/>
      </c>
      <c r="BI840" s="130" t="str">
        <f t="shared" si="266"/>
        <v/>
      </c>
    </row>
    <row r="841" spans="2:61">
      <c r="B841" s="111"/>
      <c r="C841" s="537"/>
      <c r="D841" s="142"/>
      <c r="E841" s="584"/>
      <c r="F841" s="142"/>
      <c r="G841" s="589"/>
      <c r="H841" s="589"/>
      <c r="I841" s="144"/>
      <c r="J841" s="148"/>
      <c r="K841" s="145"/>
      <c r="L841" s="146"/>
      <c r="M841" s="146"/>
      <c r="N841" s="147"/>
      <c r="O841" s="148"/>
      <c r="P841" s="148"/>
      <c r="Q841" s="148"/>
      <c r="R841" s="149"/>
      <c r="S841" s="156"/>
      <c r="T841" s="435" t="str">
        <f t="shared" si="260"/>
        <v/>
      </c>
      <c r="U841" s="430"/>
      <c r="V841" s="430" t="str">
        <f t="shared" si="261"/>
        <v/>
      </c>
      <c r="W841" s="298"/>
      <c r="X841" s="143" t="str">
        <f t="shared" si="267"/>
        <v/>
      </c>
      <c r="Y841" s="143" t="str">
        <f t="shared" si="262"/>
        <v/>
      </c>
      <c r="Z841" s="143" t="str">
        <f t="shared" si="263"/>
        <v/>
      </c>
      <c r="AA841" s="149" t="str">
        <f t="shared" si="253"/>
        <v/>
      </c>
      <c r="AC841" s="188" t="str">
        <f>AC821</f>
        <v/>
      </c>
      <c r="AD841" s="189" t="str">
        <f>AD821</f>
        <v/>
      </c>
      <c r="AE841" s="189" t="str">
        <f>AE821</f>
        <v/>
      </c>
      <c r="AF841" s="189" t="str">
        <f>AF821</f>
        <v/>
      </c>
      <c r="AG841" s="205">
        <f t="shared" si="264"/>
        <v>0</v>
      </c>
      <c r="AI841" s="157" t="str">
        <f>IF(月報!G841&lt;&gt;"",月報!G841,"")</f>
        <v/>
      </c>
      <c r="AJ841" s="151" t="str">
        <f>IF(月報!W841&lt;&gt;"",月報!W841*24,"")</f>
        <v/>
      </c>
      <c r="AK841" s="151" t="str">
        <f>IF(月報!P841&lt;&gt;"",月報!P841,"")</f>
        <v/>
      </c>
      <c r="AL841" s="151" t="str">
        <f>IF(月報!Q841&lt;&gt;"",IF(月報!Q841="平日残","",月報!Q841),"")</f>
        <v/>
      </c>
      <c r="AM841" s="151"/>
      <c r="AN841" s="151" t="str">
        <f t="shared" si="252"/>
        <v/>
      </c>
      <c r="AO841" s="151" t="str">
        <f>IF($E841="","",VLOOKUP($E841,カレンダマスタ!$A$5:$E$381,5,FALSE))</f>
        <v/>
      </c>
      <c r="AQ841" s="197" t="str">
        <f>IF(G841="","",IF(VLOOKUP(E841,カレンダマスタ!$A$5:$D$381,4,FALSE)=0,"",1))</f>
        <v/>
      </c>
      <c r="AR841" s="152" t="str">
        <f>IF($G841="","",IF($AD841="NSTC",INDEX(カレンダマスタ!$I$26:$O$31,MATCH($G841,カレンダマスタ!$H$26:$H$31,1),MATCH($H841,カレンダマスタ!$I$25:$O$25,1)),
IF($AD841="CS本社",INDEX(カレンダマスタ!$I$36:$O$41,MATCH($G841,カレンダマスタ!$H$36:$H$41,1),MATCH($H841,カレンダマスタ!$I$35:$O$35,1)),
IF($AD841="NS本社",INDEX(カレンダマスタ!$I$94:$O$99,MATCH($G841,カレンダマスタ!$H$95:$H$100,1),MATCH($H841,カレンダマスタ!$I$93:$O$93,1)),
IF($AD841="ODC",INDEX(カレンダマスタ!$I$46:$O$51,MATCH($G841,カレンダマスタ!$H$46:$H$51,1),MATCH($H841,カレンダマスタ!$I$45:$O$45,1)),
IF($AD841="NS東京TC",INDEX(カレンダマスタ!$I$56:$O$61,MATCH($G841,カレンダマスタ!$H$56:$H$61,1),MATCH($H841,カレンダマスタ!$I$55:$O$55,1)),""))))))</f>
        <v/>
      </c>
      <c r="AS841" s="151" t="str">
        <f t="shared" si="265"/>
        <v/>
      </c>
      <c r="AU841" s="153" t="str">
        <f>IF(E841="","",VLOOKUP($E841,カレンダマスタ!$A$4:$E$381,4,FALSE))</f>
        <v/>
      </c>
      <c r="AV841" s="153" t="str">
        <f t="shared" si="254"/>
        <v/>
      </c>
      <c r="AW841" s="153" t="str">
        <f t="shared" si="255"/>
        <v/>
      </c>
      <c r="AX841" s="154" t="str">
        <f t="shared" si="256"/>
        <v/>
      </c>
      <c r="AY841" s="154" t="str">
        <f t="shared" si="257"/>
        <v/>
      </c>
      <c r="AZ841" s="144" t="str">
        <f>IF(AX841&amp;AW841="勤怠未設定","×",IF(AV841="勤怠修正","×",IF(AC841="外注","",IF(AA841="",IF(AY841&lt;&gt;"","×",""),IF(VLOOKUP(AA841,カレンダマスタ!$H$66:$I$83,2,FALSE)&lt;&gt;AY841,"×","OK")))))</f>
        <v/>
      </c>
      <c r="BC841" s="153" t="str">
        <f>IF(E841="","",VLOOKUP($E841,カレンダマスタ!$A$4:$E$381,4,FALSE))</f>
        <v/>
      </c>
      <c r="BD841" s="151" t="str">
        <f>IF(AC841="社員","",IF(AG841=0,"",IF(AD841="NSTC",IF(COUNTIF(カレンダマスタ!$Q$5:$Q$32,G841)=1,"OK","×"),
IF(AD841="NS本社",IF(COUNTIF(カレンダマスタ!$T$5:$T$32,G841)=1,"OK","×"),IF(COUNTIF(カレンダマスタ!$R$5:$R$32,G841)=1,"OK","×")))))</f>
        <v/>
      </c>
      <c r="BE841" s="151" t="str">
        <f>IF(AC841="社員","",IF(G841="","",IF(R841&lt;&gt;"","",IF(AF841="CS","OK",IF(VLOOKUP(E841,カレンダマスタ!$A$5:$D$381,4,FALSE)&gt;0,"",IF(OR(G841*24&gt;10.84,H841*24&lt;14.5)=TRUE,"×","OK"))))))</f>
        <v/>
      </c>
      <c r="BF841" s="151" t="str">
        <f t="shared" si="268"/>
        <v/>
      </c>
      <c r="BG841" s="151" t="str">
        <f t="shared" si="258"/>
        <v/>
      </c>
      <c r="BI841" s="144" t="str">
        <f t="shared" si="266"/>
        <v/>
      </c>
    </row>
    <row r="842" spans="2:61">
      <c r="B842" s="111"/>
      <c r="C842" s="535"/>
      <c r="D842" s="112"/>
      <c r="E842" s="582"/>
      <c r="F842" s="112"/>
      <c r="G842" s="587"/>
      <c r="H842" s="587"/>
      <c r="I842" s="114"/>
      <c r="J842" s="118"/>
      <c r="K842" s="115"/>
      <c r="L842" s="116"/>
      <c r="M842" s="116"/>
      <c r="N842" s="117"/>
      <c r="O842" s="118"/>
      <c r="P842" s="118"/>
      <c r="Q842" s="118"/>
      <c r="R842" s="119"/>
      <c r="S842" s="120"/>
      <c r="T842" s="433" t="str">
        <f t="shared" si="260"/>
        <v/>
      </c>
      <c r="U842" s="431">
        <f>SUM(T842:T848)</f>
        <v>0</v>
      </c>
      <c r="V842" s="431" t="str">
        <f t="shared" si="261"/>
        <v/>
      </c>
      <c r="W842" s="298"/>
      <c r="X842" s="113" t="str">
        <f t="shared" si="267"/>
        <v/>
      </c>
      <c r="Y842" s="113" t="str">
        <f t="shared" si="262"/>
        <v/>
      </c>
      <c r="Z842" s="113" t="str">
        <f t="shared" si="263"/>
        <v/>
      </c>
      <c r="AA842" s="119" t="str">
        <f t="shared" si="253"/>
        <v/>
      </c>
      <c r="AC842" s="190" t="str">
        <f>AC821</f>
        <v/>
      </c>
      <c r="AD842" s="191" t="str">
        <f>AD821</f>
        <v/>
      </c>
      <c r="AE842" s="191" t="str">
        <f>AE821</f>
        <v/>
      </c>
      <c r="AF842" s="191" t="str">
        <f>AF821</f>
        <v/>
      </c>
      <c r="AG842" s="206">
        <f t="shared" si="264"/>
        <v>0</v>
      </c>
      <c r="AI842" s="158" t="str">
        <f>IF(月報!G842&lt;&gt;"",月報!G842,"")</f>
        <v/>
      </c>
      <c r="AJ842" s="122" t="str">
        <f>IF(月報!W842&lt;&gt;"",月報!W842*24,"")</f>
        <v/>
      </c>
      <c r="AK842" s="122" t="str">
        <f>IF(月報!P842&lt;&gt;"",月報!P842,"")</f>
        <v/>
      </c>
      <c r="AL842" s="122" t="str">
        <f>IF(月報!Q842&lt;&gt;"",IF(月報!Q842="平日残","",月報!Q842),"")</f>
        <v/>
      </c>
      <c r="AM842" s="122"/>
      <c r="AN842" s="122" t="str">
        <f t="shared" si="252"/>
        <v/>
      </c>
      <c r="AO842" s="122" t="str">
        <f>IF($E842="","",VLOOKUP($E842,カレンダマスタ!$A$5:$E$381,5,FALSE))</f>
        <v/>
      </c>
      <c r="AQ842" s="195" t="str">
        <f>IF(G842="","",IF(VLOOKUP(E842,カレンダマスタ!$A$5:$D$381,4,FALSE)=0,"",1))</f>
        <v/>
      </c>
      <c r="AR842" s="123" t="str">
        <f>IF($G842="","",IF($AD842="NSTC",INDEX(カレンダマスタ!$I$26:$O$31,MATCH($G842,カレンダマスタ!$H$26:$H$31,1),MATCH($H842,カレンダマスタ!$I$25:$O$25,1)),
IF($AD842="CS本社",INDEX(カレンダマスタ!$I$36:$O$41,MATCH($G842,カレンダマスタ!$H$36:$H$41,1),MATCH($H842,カレンダマスタ!$I$35:$O$35,1)),
IF($AD842="NS本社",INDEX(カレンダマスタ!$I$94:$O$99,MATCH($G842,カレンダマスタ!$H$95:$H$100,1),MATCH($H842,カレンダマスタ!$I$93:$O$93,1)),
IF($AD842="ODC",INDEX(カレンダマスタ!$I$46:$O$51,MATCH($G842,カレンダマスタ!$H$46:$H$51,1),MATCH($H842,カレンダマスタ!$I$45:$O$45,1)),
IF($AD842="NS東京TC",INDEX(カレンダマスタ!$I$56:$O$61,MATCH($G842,カレンダマスタ!$H$56:$H$61,1),MATCH($H842,カレンダマスタ!$I$55:$O$55,1)),""))))))</f>
        <v/>
      </c>
      <c r="AS842" s="122" t="str">
        <f t="shared" si="265"/>
        <v/>
      </c>
      <c r="AU842" s="124" t="str">
        <f>IF(E842="","",VLOOKUP($E842,カレンダマスタ!$A$4:$E$381,4,FALSE))</f>
        <v/>
      </c>
      <c r="AV842" s="124" t="str">
        <f t="shared" si="254"/>
        <v/>
      </c>
      <c r="AW842" s="124" t="str">
        <f t="shared" si="255"/>
        <v/>
      </c>
      <c r="AX842" s="125" t="str">
        <f t="shared" si="256"/>
        <v/>
      </c>
      <c r="AY842" s="125" t="str">
        <f t="shared" si="257"/>
        <v/>
      </c>
      <c r="AZ842" s="114" t="str">
        <f>IF(AX842&amp;AW842="勤怠未設定","×",IF(AV842="勤怠修正","×",IF(AC842="外注","",IF(AA842="",IF(AY842&lt;&gt;"","×",""),IF(VLOOKUP(AA842,カレンダマスタ!$H$66:$I$83,2,FALSE)&lt;&gt;AY842,"×","OK")))))</f>
        <v/>
      </c>
      <c r="BC842" s="124" t="str">
        <f>IF(E842="","",VLOOKUP($E842,カレンダマスタ!$A$4:$E$381,4,FALSE))</f>
        <v/>
      </c>
      <c r="BD842" s="122" t="str">
        <f>IF(AC842="社員","",IF(AG842=0,"",IF(AD842="NSTC",IF(COUNTIF(カレンダマスタ!$Q$5:$Q$32,G842)=1,"OK","×"),
IF(AD842="NS本社",IF(COUNTIF(カレンダマスタ!$T$5:$T$32,G842)=1,"OK","×"),IF(COUNTIF(カレンダマスタ!$R$5:$R$32,G842)=1,"OK","×")))))</f>
        <v/>
      </c>
      <c r="BE842" s="122" t="str">
        <f>IF(AC842="社員","",IF(G842="","",IF(R842&lt;&gt;"","",IF(AF842="CS","OK",IF(VLOOKUP(E842,カレンダマスタ!$A$5:$D$381,4,FALSE)&gt;0,"",IF(OR(G842*24&gt;10.84,H842*24&lt;14.5)=TRUE,"×","OK"))))))</f>
        <v/>
      </c>
      <c r="BF842" s="122" t="str">
        <f t="shared" si="268"/>
        <v/>
      </c>
      <c r="BG842" s="122" t="str">
        <f t="shared" si="258"/>
        <v/>
      </c>
      <c r="BI842" s="114" t="str">
        <f t="shared" si="266"/>
        <v/>
      </c>
    </row>
    <row r="843" spans="2:61">
      <c r="B843" s="111"/>
      <c r="C843" s="536"/>
      <c r="D843" s="128"/>
      <c r="E843" s="583"/>
      <c r="F843" s="128"/>
      <c r="G843" s="588"/>
      <c r="H843" s="588"/>
      <c r="I843" s="130"/>
      <c r="J843" s="139"/>
      <c r="K843" s="131"/>
      <c r="L843" s="132"/>
      <c r="M843" s="132"/>
      <c r="N843" s="141"/>
      <c r="O843" s="139"/>
      <c r="P843" s="139"/>
      <c r="Q843" s="139"/>
      <c r="R843" s="133"/>
      <c r="S843" s="134"/>
      <c r="T843" s="434" t="str">
        <f t="shared" si="260"/>
        <v/>
      </c>
      <c r="U843" s="429"/>
      <c r="V843" s="429" t="str">
        <f t="shared" si="261"/>
        <v/>
      </c>
      <c r="W843" s="298"/>
      <c r="X843" s="129" t="str">
        <f t="shared" si="267"/>
        <v/>
      </c>
      <c r="Y843" s="129" t="str">
        <f t="shared" si="262"/>
        <v/>
      </c>
      <c r="Z843" s="129" t="str">
        <f t="shared" si="263"/>
        <v/>
      </c>
      <c r="AA843" s="133" t="str">
        <f t="shared" si="253"/>
        <v/>
      </c>
      <c r="AC843" s="186" t="str">
        <f>AC821</f>
        <v/>
      </c>
      <c r="AD843" s="187" t="str">
        <f>AD821</f>
        <v/>
      </c>
      <c r="AE843" s="187" t="str">
        <f>AE821</f>
        <v/>
      </c>
      <c r="AF843" s="187" t="str">
        <f>AF821</f>
        <v/>
      </c>
      <c r="AG843" s="204">
        <f t="shared" si="264"/>
        <v>0</v>
      </c>
      <c r="AI843" s="135" t="str">
        <f>IF(月報!G843&lt;&gt;"",月報!G843,"")</f>
        <v/>
      </c>
      <c r="AJ843" s="126" t="str">
        <f>IF(月報!W843&lt;&gt;"",月報!W843*24,"")</f>
        <v/>
      </c>
      <c r="AK843" s="126" t="str">
        <f>IF(月報!P843&lt;&gt;"",月報!P843,"")</f>
        <v/>
      </c>
      <c r="AL843" s="126" t="str">
        <f>IF(月報!Q843&lt;&gt;"",IF(月報!Q843="平日残","",月報!Q843),"")</f>
        <v/>
      </c>
      <c r="AM843" s="126"/>
      <c r="AN843" s="126" t="str">
        <f t="shared" ref="AN843:AN906" si="269">IF($AO843=0,IF($G843="",IF($Q843="","週報未入力",""),""),"")</f>
        <v/>
      </c>
      <c r="AO843" s="126" t="str">
        <f>IF($E843="","",VLOOKUP($E843,カレンダマスタ!$A$5:$E$381,5,FALSE))</f>
        <v/>
      </c>
      <c r="AQ843" s="196" t="str">
        <f>IF(G843="","",IF(VLOOKUP(E843,カレンダマスタ!$A$5:$D$381,4,FALSE)=0,"",1))</f>
        <v/>
      </c>
      <c r="AR843" s="136" t="str">
        <f>IF($G843="","",IF($AD843="NSTC",INDEX(カレンダマスタ!$I$26:$O$31,MATCH($G843,カレンダマスタ!$H$26:$H$31,1),MATCH($H843,カレンダマスタ!$I$25:$O$25,1)),
IF($AD843="CS本社",INDEX(カレンダマスタ!$I$36:$O$41,MATCH($G843,カレンダマスタ!$H$36:$H$41,1),MATCH($H843,カレンダマスタ!$I$35:$O$35,1)),
IF($AD843="NS本社",INDEX(カレンダマスタ!$I$94:$O$99,MATCH($G843,カレンダマスタ!$H$95:$H$100,1),MATCH($H843,カレンダマスタ!$I$93:$O$93,1)),
IF($AD843="ODC",INDEX(カレンダマスタ!$I$46:$O$51,MATCH($G843,カレンダマスタ!$H$46:$H$51,1),MATCH($H843,カレンダマスタ!$I$45:$O$45,1)),
IF($AD843="NS東京TC",INDEX(カレンダマスタ!$I$56:$O$61,MATCH($G843,カレンダマスタ!$H$56:$H$61,1),MATCH($H843,カレンダマスタ!$I$55:$O$55,1)),""))))))</f>
        <v/>
      </c>
      <c r="AS843" s="126" t="str">
        <f t="shared" si="265"/>
        <v/>
      </c>
      <c r="AU843" s="137" t="str">
        <f>IF(E843="","",VLOOKUP($E843,カレンダマスタ!$A$4:$E$381,4,FALSE))</f>
        <v/>
      </c>
      <c r="AV843" s="137" t="str">
        <f t="shared" si="254"/>
        <v/>
      </c>
      <c r="AW843" s="137" t="str">
        <f t="shared" si="255"/>
        <v/>
      </c>
      <c r="AX843" s="138" t="str">
        <f t="shared" si="256"/>
        <v/>
      </c>
      <c r="AY843" s="138" t="str">
        <f t="shared" si="257"/>
        <v/>
      </c>
      <c r="AZ843" s="130" t="str">
        <f>IF(AX843&amp;AW843="勤怠未設定","×",IF(AV843="勤怠修正","×",IF(AC843="外注","",IF(AA843="",IF(AY843&lt;&gt;"","×",""),IF(VLOOKUP(AA843,カレンダマスタ!$H$66:$I$83,2,FALSE)&lt;&gt;AY843,"×","OK")))))</f>
        <v/>
      </c>
      <c r="BC843" s="137" t="str">
        <f>IF(E843="","",VLOOKUP($E843,カレンダマスタ!$A$4:$E$381,4,FALSE))</f>
        <v/>
      </c>
      <c r="BD843" s="126" t="str">
        <f>IF(AC843="社員","",IF(AG843=0,"",IF(AD843="NSTC",IF(COUNTIF(カレンダマスタ!$Q$5:$Q$32,G843)=1,"OK","×"),
IF(AD843="NS本社",IF(COUNTIF(カレンダマスタ!$T$5:$T$32,G843)=1,"OK","×"),IF(COUNTIF(カレンダマスタ!$R$5:$R$32,G843)=1,"OK","×")))))</f>
        <v/>
      </c>
      <c r="BE843" s="126" t="str">
        <f>IF(AC843="社員","",IF(G843="","",IF(R843&lt;&gt;"","",IF(AF843="CS","OK",IF(VLOOKUP(E843,カレンダマスタ!$A$5:$D$381,4,FALSE)&gt;0,"",IF(OR(G843*24&gt;10.84,H843*24&lt;14.5)=TRUE,"×","OK"))))))</f>
        <v/>
      </c>
      <c r="BF843" s="126" t="str">
        <f t="shared" si="268"/>
        <v/>
      </c>
      <c r="BG843" s="126" t="str">
        <f t="shared" si="258"/>
        <v/>
      </c>
      <c r="BI843" s="130" t="str">
        <f t="shared" si="266"/>
        <v/>
      </c>
    </row>
    <row r="844" spans="2:61">
      <c r="B844" s="111"/>
      <c r="C844" s="536"/>
      <c r="D844" s="128"/>
      <c r="E844" s="583"/>
      <c r="F844" s="128"/>
      <c r="G844" s="588"/>
      <c r="H844" s="588"/>
      <c r="I844" s="130"/>
      <c r="J844" s="139"/>
      <c r="K844" s="131"/>
      <c r="L844" s="132"/>
      <c r="M844" s="132"/>
      <c r="N844" s="141"/>
      <c r="O844" s="139"/>
      <c r="P844" s="139"/>
      <c r="Q844" s="139"/>
      <c r="R844" s="133"/>
      <c r="S844" s="134"/>
      <c r="T844" s="434" t="str">
        <f t="shared" si="260"/>
        <v/>
      </c>
      <c r="U844" s="429"/>
      <c r="V844" s="429" t="str">
        <f t="shared" si="261"/>
        <v/>
      </c>
      <c r="W844" s="298"/>
      <c r="X844" s="129" t="str">
        <f t="shared" si="267"/>
        <v/>
      </c>
      <c r="Y844" s="129" t="str">
        <f t="shared" si="262"/>
        <v/>
      </c>
      <c r="Z844" s="129" t="str">
        <f t="shared" si="263"/>
        <v/>
      </c>
      <c r="AA844" s="133" t="str">
        <f t="shared" ref="AA844:AA907" si="270">IF(R844&lt;&gt;"",IF(AND(AO844=2,R844="休出"),"法休残",R844),"")</f>
        <v/>
      </c>
      <c r="AC844" s="186" t="str">
        <f>AC821</f>
        <v/>
      </c>
      <c r="AD844" s="187" t="str">
        <f>AD821</f>
        <v/>
      </c>
      <c r="AE844" s="187" t="str">
        <f>AE821</f>
        <v/>
      </c>
      <c r="AF844" s="187" t="str">
        <f>AF821</f>
        <v/>
      </c>
      <c r="AG844" s="204">
        <f t="shared" si="264"/>
        <v>0</v>
      </c>
      <c r="AI844" s="135" t="str">
        <f>IF(月報!G844&lt;&gt;"",月報!G844,"")</f>
        <v/>
      </c>
      <c r="AJ844" s="126" t="str">
        <f>IF(月報!W844&lt;&gt;"",月報!W844*24,"")</f>
        <v/>
      </c>
      <c r="AK844" s="126" t="str">
        <f>IF(月報!P844&lt;&gt;"",月報!P844,"")</f>
        <v/>
      </c>
      <c r="AL844" s="126" t="str">
        <f>IF(月報!Q844&lt;&gt;"",IF(月報!Q844="平日残","",月報!Q844),"")</f>
        <v/>
      </c>
      <c r="AM844" s="126"/>
      <c r="AN844" s="126" t="str">
        <f t="shared" si="269"/>
        <v/>
      </c>
      <c r="AO844" s="126" t="str">
        <f>IF($E844="","",VLOOKUP($E844,カレンダマスタ!$A$5:$E$381,5,FALSE))</f>
        <v/>
      </c>
      <c r="AQ844" s="196" t="str">
        <f>IF(G844="","",IF(VLOOKUP(E844,カレンダマスタ!$A$5:$D$381,4,FALSE)=0,"",1))</f>
        <v/>
      </c>
      <c r="AR844" s="136" t="str">
        <f>IF($G844="","",IF($AD844="NSTC",INDEX(カレンダマスタ!$I$26:$O$31,MATCH($G844,カレンダマスタ!$H$26:$H$31,1),MATCH($H844,カレンダマスタ!$I$25:$O$25,1)),
IF($AD844="CS本社",INDEX(カレンダマスタ!$I$36:$O$41,MATCH($G844,カレンダマスタ!$H$36:$H$41,1),MATCH($H844,カレンダマスタ!$I$35:$O$35,1)),
IF($AD844="NS本社",INDEX(カレンダマスタ!$I$94:$O$99,MATCH($G844,カレンダマスタ!$H$95:$H$100,1),MATCH($H844,カレンダマスタ!$I$93:$O$93,1)),
IF($AD844="ODC",INDEX(カレンダマスタ!$I$46:$O$51,MATCH($G844,カレンダマスタ!$H$46:$H$51,1),MATCH($H844,カレンダマスタ!$I$45:$O$45,1)),
IF($AD844="NS東京TC",INDEX(カレンダマスタ!$I$56:$O$61,MATCH($G844,カレンダマスタ!$H$56:$H$61,1),MATCH($H844,カレンダマスタ!$I$55:$O$55,1)),""))))))</f>
        <v/>
      </c>
      <c r="AS844" s="126" t="str">
        <f t="shared" si="265"/>
        <v/>
      </c>
      <c r="AU844" s="137" t="str">
        <f>IF(E844="","",VLOOKUP($E844,カレンダマスタ!$A$4:$E$381,4,FALSE))</f>
        <v/>
      </c>
      <c r="AV844" s="137" t="str">
        <f t="shared" ref="AV844:AV907" si="271">IF(AA844="","",IF(OR(AA844="欠勤",AA844="遅刻"),"勤怠修正",""))</f>
        <v/>
      </c>
      <c r="AW844" s="137" t="str">
        <f t="shared" ref="AW844:AW907" si="272">IF(Q844="","",IF(R844="","勤怠未設定",""))</f>
        <v/>
      </c>
      <c r="AX844" s="138" t="str">
        <f t="shared" ref="AX844:AX907" si="273">IF(E844="","",IF(AND(AU844&gt;=1,J844&lt;&gt;"",AA844=""),"勤怠未設定",IF(AA844&lt;&gt;"",AA844,"")))</f>
        <v/>
      </c>
      <c r="AY844" s="138" t="str">
        <f t="shared" ref="AY844:AY907" si="274">IF(AC844="外注","",IF(AK844&amp;AL844&lt;&gt;"",AK844&amp;AL844,""))</f>
        <v/>
      </c>
      <c r="AZ844" s="130" t="str">
        <f>IF(AX844&amp;AW844="勤怠未設定","×",IF(AV844="勤怠修正","×",IF(AC844="外注","",IF(AA844="",IF(AY844&lt;&gt;"","×",""),IF(VLOOKUP(AA844,カレンダマスタ!$H$66:$I$83,2,FALSE)&lt;&gt;AY844,"×","OK")))))</f>
        <v/>
      </c>
      <c r="BC844" s="137" t="str">
        <f>IF(E844="","",VLOOKUP($E844,カレンダマスタ!$A$4:$E$381,4,FALSE))</f>
        <v/>
      </c>
      <c r="BD844" s="126" t="str">
        <f>IF(AC844="社員","",IF(AG844=0,"",IF(AD844="NSTC",IF(COUNTIF(カレンダマスタ!$Q$5:$Q$32,G844)=1,"OK","×"),
IF(AD844="NS本社",IF(COUNTIF(カレンダマスタ!$T$5:$T$32,G844)=1,"OK","×"),IF(COUNTIF(カレンダマスタ!$R$5:$R$32,G844)=1,"OK","×")))))</f>
        <v/>
      </c>
      <c r="BE844" s="126" t="str">
        <f>IF(AC844="社員","",IF(G844="","",IF(R844&lt;&gt;"","",IF(AF844="CS","OK",IF(VLOOKUP(E844,カレンダマスタ!$A$5:$D$381,4,FALSE)&gt;0,"",IF(OR(G844*24&gt;10.84,H844*24&lt;14.5)=TRUE,"×","OK"))))))</f>
        <v/>
      </c>
      <c r="BF844" s="126" t="str">
        <f t="shared" si="268"/>
        <v/>
      </c>
      <c r="BG844" s="126" t="str">
        <f t="shared" si="258"/>
        <v/>
      </c>
      <c r="BI844" s="130" t="str">
        <f t="shared" si="266"/>
        <v/>
      </c>
    </row>
    <row r="845" spans="2:61">
      <c r="B845" s="111"/>
      <c r="C845" s="536"/>
      <c r="D845" s="128"/>
      <c r="E845" s="583"/>
      <c r="F845" s="128"/>
      <c r="G845" s="588"/>
      <c r="H845" s="588"/>
      <c r="I845" s="130"/>
      <c r="J845" s="139"/>
      <c r="K845" s="131"/>
      <c r="L845" s="132"/>
      <c r="M845" s="132"/>
      <c r="N845" s="141"/>
      <c r="O845" s="139"/>
      <c r="P845" s="139"/>
      <c r="Q845" s="139"/>
      <c r="R845" s="133"/>
      <c r="S845" s="134"/>
      <c r="T845" s="434" t="str">
        <f t="shared" si="260"/>
        <v/>
      </c>
      <c r="U845" s="429"/>
      <c r="V845" s="429" t="str">
        <f t="shared" si="261"/>
        <v/>
      </c>
      <c r="W845" s="298"/>
      <c r="X845" s="129" t="str">
        <f t="shared" si="267"/>
        <v/>
      </c>
      <c r="Y845" s="129" t="str">
        <f t="shared" si="262"/>
        <v/>
      </c>
      <c r="Z845" s="129" t="str">
        <f t="shared" si="263"/>
        <v/>
      </c>
      <c r="AA845" s="133" t="str">
        <f t="shared" si="270"/>
        <v/>
      </c>
      <c r="AC845" s="186" t="str">
        <f>AC821</f>
        <v/>
      </c>
      <c r="AD845" s="187" t="str">
        <f>AD821</f>
        <v/>
      </c>
      <c r="AE845" s="187" t="str">
        <f>AE821</f>
        <v/>
      </c>
      <c r="AF845" s="187" t="str">
        <f>AF821</f>
        <v/>
      </c>
      <c r="AG845" s="204">
        <f t="shared" si="264"/>
        <v>0</v>
      </c>
      <c r="AI845" s="135" t="str">
        <f>IF(月報!G845&lt;&gt;"",月報!G845,"")</f>
        <v/>
      </c>
      <c r="AJ845" s="126" t="str">
        <f>IF(月報!W845&lt;&gt;"",月報!W845*24,"")</f>
        <v/>
      </c>
      <c r="AK845" s="126" t="str">
        <f>IF(月報!P845&lt;&gt;"",月報!P845,"")</f>
        <v/>
      </c>
      <c r="AL845" s="126" t="str">
        <f>IF(月報!Q845&lt;&gt;"",IF(月報!Q845="平日残","",月報!Q845),"")</f>
        <v/>
      </c>
      <c r="AM845" s="126"/>
      <c r="AN845" s="126" t="str">
        <f t="shared" si="269"/>
        <v/>
      </c>
      <c r="AO845" s="126" t="str">
        <f>IF($E845="","",VLOOKUP($E845,カレンダマスタ!$A$5:$E$381,5,FALSE))</f>
        <v/>
      </c>
      <c r="AQ845" s="196" t="str">
        <f>IF(G845="","",IF(VLOOKUP(E845,カレンダマスタ!$A$5:$D$381,4,FALSE)=0,"",1))</f>
        <v/>
      </c>
      <c r="AR845" s="136" t="str">
        <f>IF($G845="","",IF($AD845="NSTC",INDEX(カレンダマスタ!$I$26:$O$31,MATCH($G845,カレンダマスタ!$H$26:$H$31,1),MATCH($H845,カレンダマスタ!$I$25:$O$25,1)),
IF($AD845="CS本社",INDEX(カレンダマスタ!$I$36:$O$41,MATCH($G845,カレンダマスタ!$H$36:$H$41,1),MATCH($H845,カレンダマスタ!$I$35:$O$35,1)),
IF($AD845="NS本社",INDEX(カレンダマスタ!$I$94:$O$99,MATCH($G845,カレンダマスタ!$H$95:$H$100,1),MATCH($H845,カレンダマスタ!$I$93:$O$93,1)),
IF($AD845="ODC",INDEX(カレンダマスタ!$I$46:$O$51,MATCH($G845,カレンダマスタ!$H$46:$H$51,1),MATCH($H845,カレンダマスタ!$I$45:$O$45,1)),
IF($AD845="NS東京TC",INDEX(カレンダマスタ!$I$56:$O$61,MATCH($G845,カレンダマスタ!$H$56:$H$61,1),MATCH($H845,カレンダマスタ!$I$55:$O$55,1)),""))))))</f>
        <v/>
      </c>
      <c r="AS845" s="126" t="str">
        <f t="shared" si="265"/>
        <v/>
      </c>
      <c r="AU845" s="137" t="str">
        <f>IF(E845="","",VLOOKUP($E845,カレンダマスタ!$A$4:$E$381,4,FALSE))</f>
        <v/>
      </c>
      <c r="AV845" s="137" t="str">
        <f t="shared" si="271"/>
        <v/>
      </c>
      <c r="AW845" s="137" t="str">
        <f t="shared" si="272"/>
        <v/>
      </c>
      <c r="AX845" s="138" t="str">
        <f t="shared" si="273"/>
        <v/>
      </c>
      <c r="AY845" s="138" t="str">
        <f t="shared" si="274"/>
        <v/>
      </c>
      <c r="AZ845" s="130" t="str">
        <f>IF(AX845&amp;AW845="勤怠未設定","×",IF(AV845="勤怠修正","×",IF(AC845="外注","",IF(AA845="",IF(AY845&lt;&gt;"","×",""),IF(VLOOKUP(AA845,カレンダマスタ!$H$66:$I$83,2,FALSE)&lt;&gt;AY845,"×","OK")))))</f>
        <v/>
      </c>
      <c r="BC845" s="137" t="str">
        <f>IF(E845="","",VLOOKUP($E845,カレンダマスタ!$A$4:$E$381,4,FALSE))</f>
        <v/>
      </c>
      <c r="BD845" s="126" t="str">
        <f>IF(AC845="社員","",IF(AG845=0,"",IF(AD845="NSTC",IF(COUNTIF(カレンダマスタ!$Q$5:$Q$32,G845)=1,"OK","×"),
IF(AD845="NS本社",IF(COUNTIF(カレンダマスタ!$T$5:$T$32,G845)=1,"OK","×"),IF(COUNTIF(カレンダマスタ!$R$5:$R$32,G845)=1,"OK","×")))))</f>
        <v/>
      </c>
      <c r="BE845" s="126" t="str">
        <f>IF(AC845="社員","",IF(G845="","",IF(R845&lt;&gt;"","",IF(AF845="CS","OK",IF(VLOOKUP(E845,カレンダマスタ!$A$5:$D$381,4,FALSE)&gt;0,"",IF(OR(G845*24&gt;10.84,H845*24&lt;14.5)=TRUE,"×","OK"))))))</f>
        <v/>
      </c>
      <c r="BF845" s="126" t="str">
        <f t="shared" si="268"/>
        <v/>
      </c>
      <c r="BG845" s="126" t="str">
        <f t="shared" si="258"/>
        <v/>
      </c>
      <c r="BI845" s="130" t="str">
        <f t="shared" si="266"/>
        <v/>
      </c>
    </row>
    <row r="846" spans="2:61">
      <c r="B846" s="111"/>
      <c r="C846" s="536"/>
      <c r="D846" s="128"/>
      <c r="E846" s="583"/>
      <c r="F846" s="128"/>
      <c r="G846" s="588"/>
      <c r="H846" s="588"/>
      <c r="I846" s="130"/>
      <c r="J846" s="139"/>
      <c r="K846" s="131"/>
      <c r="L846" s="132"/>
      <c r="M846" s="132"/>
      <c r="N846" s="141"/>
      <c r="O846" s="139"/>
      <c r="P846" s="139"/>
      <c r="Q846" s="139"/>
      <c r="R846" s="133"/>
      <c r="S846" s="134"/>
      <c r="T846" s="434" t="str">
        <f t="shared" si="260"/>
        <v/>
      </c>
      <c r="U846" s="429"/>
      <c r="V846" s="429" t="str">
        <f t="shared" si="261"/>
        <v/>
      </c>
      <c r="W846" s="298"/>
      <c r="X846" s="129" t="str">
        <f t="shared" si="267"/>
        <v/>
      </c>
      <c r="Y846" s="129" t="str">
        <f t="shared" si="262"/>
        <v/>
      </c>
      <c r="Z846" s="129" t="str">
        <f t="shared" si="263"/>
        <v/>
      </c>
      <c r="AA846" s="133" t="str">
        <f t="shared" si="270"/>
        <v/>
      </c>
      <c r="AC846" s="186" t="str">
        <f>AC821</f>
        <v/>
      </c>
      <c r="AD846" s="187" t="str">
        <f>AD821</f>
        <v/>
      </c>
      <c r="AE846" s="187" t="str">
        <f>AE821</f>
        <v/>
      </c>
      <c r="AF846" s="187" t="str">
        <f>AF821</f>
        <v/>
      </c>
      <c r="AG846" s="204">
        <f t="shared" si="264"/>
        <v>0</v>
      </c>
      <c r="AI846" s="140" t="str">
        <f>IF(月報!G846&lt;&gt;"",月報!G846,"")</f>
        <v/>
      </c>
      <c r="AJ846" s="126" t="str">
        <f>IF(月報!W846&lt;&gt;"",月報!W846*24,"")</f>
        <v/>
      </c>
      <c r="AK846" s="126" t="str">
        <f>IF(月報!P846&lt;&gt;"",月報!P846,"")</f>
        <v/>
      </c>
      <c r="AL846" s="126" t="str">
        <f>IF(月報!Q846&lt;&gt;"",IF(月報!Q846="平日残","",月報!Q846),"")</f>
        <v/>
      </c>
      <c r="AM846" s="126"/>
      <c r="AN846" s="126" t="str">
        <f t="shared" si="269"/>
        <v/>
      </c>
      <c r="AO846" s="126" t="str">
        <f>IF($E846="","",VLOOKUP($E846,カレンダマスタ!$A$5:$E$381,5,FALSE))</f>
        <v/>
      </c>
      <c r="AQ846" s="196" t="str">
        <f>IF(G846="","",IF(VLOOKUP(E846,カレンダマスタ!$A$5:$D$381,4,FALSE)=0,"",1))</f>
        <v/>
      </c>
      <c r="AR846" s="136" t="str">
        <f>IF($G846="","",IF($AD846="NSTC",INDEX(カレンダマスタ!$I$26:$O$31,MATCH($G846,カレンダマスタ!$H$26:$H$31,1),MATCH($H846,カレンダマスタ!$I$25:$O$25,1)),
IF($AD846="CS本社",INDEX(カレンダマスタ!$I$36:$O$41,MATCH($G846,カレンダマスタ!$H$36:$H$41,1),MATCH($H846,カレンダマスタ!$I$35:$O$35,1)),
IF($AD846="NS本社",INDEX(カレンダマスタ!$I$94:$O$99,MATCH($G846,カレンダマスタ!$H$95:$H$100,1),MATCH($H846,カレンダマスタ!$I$93:$O$93,1)),
IF($AD846="ODC",INDEX(カレンダマスタ!$I$46:$O$51,MATCH($G846,カレンダマスタ!$H$46:$H$51,1),MATCH($H846,カレンダマスタ!$I$45:$O$45,1)),
IF($AD846="NS東京TC",INDEX(カレンダマスタ!$I$56:$O$61,MATCH($G846,カレンダマスタ!$H$56:$H$61,1),MATCH($H846,カレンダマスタ!$I$55:$O$55,1)),""))))))</f>
        <v/>
      </c>
      <c r="AS846" s="126" t="str">
        <f t="shared" si="265"/>
        <v/>
      </c>
      <c r="AU846" s="137" t="str">
        <f>IF(E846="","",VLOOKUP($E846,カレンダマスタ!$A$4:$E$381,4,FALSE))</f>
        <v/>
      </c>
      <c r="AV846" s="137" t="str">
        <f t="shared" si="271"/>
        <v/>
      </c>
      <c r="AW846" s="137" t="str">
        <f t="shared" si="272"/>
        <v/>
      </c>
      <c r="AX846" s="138" t="str">
        <f t="shared" si="273"/>
        <v/>
      </c>
      <c r="AY846" s="138" t="str">
        <f t="shared" si="274"/>
        <v/>
      </c>
      <c r="AZ846" s="130" t="str">
        <f>IF(AX846&amp;AW846="勤怠未設定","×",IF(AV846="勤怠修正","×",IF(AC846="外注","",IF(AA846="",IF(AY846&lt;&gt;"","×",""),IF(VLOOKUP(AA846,カレンダマスタ!$H$66:$I$83,2,FALSE)&lt;&gt;AY846,"×","OK")))))</f>
        <v/>
      </c>
      <c r="BC846" s="137" t="str">
        <f>IF(E846="","",VLOOKUP($E846,カレンダマスタ!$A$4:$E$381,4,FALSE))</f>
        <v/>
      </c>
      <c r="BD846" s="126" t="str">
        <f>IF(AC846="社員","",IF(AG846=0,"",IF(AD846="NSTC",IF(COUNTIF(カレンダマスタ!$Q$5:$Q$32,G846)=1,"OK","×"),
IF(AD846="NS本社",IF(COUNTIF(カレンダマスタ!$T$5:$T$32,G846)=1,"OK","×"),IF(COUNTIF(カレンダマスタ!$R$5:$R$32,G846)=1,"OK","×")))))</f>
        <v/>
      </c>
      <c r="BE846" s="126" t="str">
        <f>IF(AC846="社員","",IF(G846="","",IF(R846&lt;&gt;"","",IF(AF846="CS","OK",IF(VLOOKUP(E846,カレンダマスタ!$A$5:$D$381,4,FALSE)&gt;0,"",IF(OR(G846*24&gt;10.84,H846*24&lt;14.5)=TRUE,"×","OK"))))))</f>
        <v/>
      </c>
      <c r="BF846" s="126" t="str">
        <f t="shared" si="268"/>
        <v/>
      </c>
      <c r="BG846" s="126" t="str">
        <f t="shared" si="258"/>
        <v/>
      </c>
      <c r="BI846" s="130" t="str">
        <f t="shared" si="266"/>
        <v/>
      </c>
    </row>
    <row r="847" spans="2:61">
      <c r="B847" s="111"/>
      <c r="C847" s="536"/>
      <c r="D847" s="128"/>
      <c r="E847" s="583"/>
      <c r="F847" s="128"/>
      <c r="G847" s="588"/>
      <c r="H847" s="588"/>
      <c r="I847" s="130"/>
      <c r="J847" s="139"/>
      <c r="K847" s="131"/>
      <c r="L847" s="132"/>
      <c r="M847" s="132"/>
      <c r="N847" s="141"/>
      <c r="O847" s="139"/>
      <c r="P847" s="139"/>
      <c r="Q847" s="139"/>
      <c r="R847" s="133"/>
      <c r="S847" s="134"/>
      <c r="T847" s="434" t="str">
        <f t="shared" si="260"/>
        <v/>
      </c>
      <c r="U847" s="429"/>
      <c r="V847" s="429" t="str">
        <f t="shared" si="261"/>
        <v/>
      </c>
      <c r="W847" s="298"/>
      <c r="X847" s="129" t="str">
        <f t="shared" si="267"/>
        <v/>
      </c>
      <c r="Y847" s="129" t="str">
        <f t="shared" si="262"/>
        <v/>
      </c>
      <c r="Z847" s="129" t="str">
        <f t="shared" si="263"/>
        <v/>
      </c>
      <c r="AA847" s="133" t="str">
        <f t="shared" si="270"/>
        <v/>
      </c>
      <c r="AC847" s="186" t="str">
        <f>AC821</f>
        <v/>
      </c>
      <c r="AD847" s="187" t="str">
        <f>AD821</f>
        <v/>
      </c>
      <c r="AE847" s="187" t="str">
        <f>AE821</f>
        <v/>
      </c>
      <c r="AF847" s="187" t="str">
        <f>AF821</f>
        <v/>
      </c>
      <c r="AG847" s="204">
        <f t="shared" si="264"/>
        <v>0</v>
      </c>
      <c r="AI847" s="140" t="str">
        <f>IF(月報!G847&lt;&gt;"",月報!G847,"")</f>
        <v/>
      </c>
      <c r="AJ847" s="126" t="str">
        <f>IF(月報!W847&lt;&gt;"",月報!W847*24,"")</f>
        <v/>
      </c>
      <c r="AK847" s="126" t="str">
        <f>IF(月報!P847&lt;&gt;"",月報!P847,"")</f>
        <v/>
      </c>
      <c r="AL847" s="126" t="str">
        <f>IF(月報!Q847&lt;&gt;"",IF(月報!Q847="平日残","",月報!Q847),"")</f>
        <v/>
      </c>
      <c r="AM847" s="126"/>
      <c r="AN847" s="126" t="str">
        <f t="shared" si="269"/>
        <v/>
      </c>
      <c r="AO847" s="126" t="str">
        <f>IF($E847="","",VLOOKUP($E847,カレンダマスタ!$A$5:$E$381,5,FALSE))</f>
        <v/>
      </c>
      <c r="AQ847" s="196" t="str">
        <f>IF(G847="","",IF(VLOOKUP(E847,カレンダマスタ!$A$5:$D$381,4,FALSE)=0,"",1))</f>
        <v/>
      </c>
      <c r="AR847" s="136" t="str">
        <f>IF($G847="","",IF($AD847="NSTC",INDEX(カレンダマスタ!$I$26:$O$31,MATCH($G847,カレンダマスタ!$H$26:$H$31,1),MATCH($H847,カレンダマスタ!$I$25:$O$25,1)),
IF($AD847="CS本社",INDEX(カレンダマスタ!$I$36:$O$41,MATCH($G847,カレンダマスタ!$H$36:$H$41,1),MATCH($H847,カレンダマスタ!$I$35:$O$35,1)),
IF($AD847="NS本社",INDEX(カレンダマスタ!$I$94:$O$99,MATCH($G847,カレンダマスタ!$H$95:$H$100,1),MATCH($H847,カレンダマスタ!$I$93:$O$93,1)),
IF($AD847="ODC",INDEX(カレンダマスタ!$I$46:$O$51,MATCH($G847,カレンダマスタ!$H$46:$H$51,1),MATCH($H847,カレンダマスタ!$I$45:$O$45,1)),
IF($AD847="NS東京TC",INDEX(カレンダマスタ!$I$56:$O$61,MATCH($G847,カレンダマスタ!$H$56:$H$61,1),MATCH($H847,カレンダマスタ!$I$55:$O$55,1)),""))))))</f>
        <v/>
      </c>
      <c r="AS847" s="126" t="str">
        <f t="shared" si="265"/>
        <v/>
      </c>
      <c r="AU847" s="137" t="str">
        <f>IF(E847="","",VLOOKUP($E847,カレンダマスタ!$A$4:$E$381,4,FALSE))</f>
        <v/>
      </c>
      <c r="AV847" s="137" t="str">
        <f t="shared" si="271"/>
        <v/>
      </c>
      <c r="AW847" s="137" t="str">
        <f t="shared" si="272"/>
        <v/>
      </c>
      <c r="AX847" s="138" t="str">
        <f t="shared" si="273"/>
        <v/>
      </c>
      <c r="AY847" s="138" t="str">
        <f t="shared" si="274"/>
        <v/>
      </c>
      <c r="AZ847" s="130" t="str">
        <f>IF(AX847&amp;AW847="勤怠未設定","×",IF(AV847="勤怠修正","×",IF(AC847="外注","",IF(AA847="",IF(AY847&lt;&gt;"","×",""),IF(VLOOKUP(AA847,カレンダマスタ!$H$66:$I$83,2,FALSE)&lt;&gt;AY847,"×","OK")))))</f>
        <v/>
      </c>
      <c r="BC847" s="137" t="str">
        <f>IF(E847="","",VLOOKUP($E847,カレンダマスタ!$A$4:$E$381,4,FALSE))</f>
        <v/>
      </c>
      <c r="BD847" s="126" t="str">
        <f>IF(AC847="社員","",IF(AG847=0,"",IF(AD847="NSTC",IF(COUNTIF(カレンダマスタ!$Q$5:$Q$32,G847)=1,"OK","×"),
IF(AD847="NS本社",IF(COUNTIF(カレンダマスタ!$T$5:$T$32,G847)=1,"OK","×"),IF(COUNTIF(カレンダマスタ!$R$5:$R$32,G847)=1,"OK","×")))))</f>
        <v/>
      </c>
      <c r="BE847" s="126" t="str">
        <f>IF(AC847="社員","",IF(G847="","",IF(R847&lt;&gt;"","",IF(AF847="CS","OK",IF(VLOOKUP(E847,カレンダマスタ!$A$5:$D$381,4,FALSE)&gt;0,"",IF(OR(G847*24&gt;10.84,H847*24&lt;14.5)=TRUE,"×","OK"))))))</f>
        <v/>
      </c>
      <c r="BF847" s="126" t="str">
        <f t="shared" si="268"/>
        <v/>
      </c>
      <c r="BG847" s="126" t="str">
        <f t="shared" si="258"/>
        <v/>
      </c>
      <c r="BI847" s="130" t="str">
        <f t="shared" si="266"/>
        <v/>
      </c>
    </row>
    <row r="848" spans="2:61">
      <c r="B848" s="111"/>
      <c r="C848" s="537"/>
      <c r="D848" s="142"/>
      <c r="E848" s="584"/>
      <c r="F848" s="142"/>
      <c r="G848" s="589"/>
      <c r="H848" s="589"/>
      <c r="I848" s="144"/>
      <c r="J848" s="148"/>
      <c r="K848" s="145"/>
      <c r="L848" s="146"/>
      <c r="M848" s="146"/>
      <c r="N848" s="147"/>
      <c r="O848" s="148"/>
      <c r="P848" s="148"/>
      <c r="Q848" s="148"/>
      <c r="R848" s="149"/>
      <c r="S848" s="156"/>
      <c r="T848" s="435" t="str">
        <f t="shared" si="260"/>
        <v/>
      </c>
      <c r="U848" s="430"/>
      <c r="V848" s="430" t="str">
        <f t="shared" si="261"/>
        <v/>
      </c>
      <c r="W848" s="298"/>
      <c r="X848" s="143" t="str">
        <f t="shared" si="267"/>
        <v/>
      </c>
      <c r="Y848" s="143" t="str">
        <f t="shared" si="262"/>
        <v/>
      </c>
      <c r="Z848" s="143" t="str">
        <f t="shared" si="263"/>
        <v/>
      </c>
      <c r="AA848" s="149" t="str">
        <f t="shared" si="270"/>
        <v/>
      </c>
      <c r="AC848" s="188" t="str">
        <f>AC821</f>
        <v/>
      </c>
      <c r="AD848" s="189" t="str">
        <f>AD821</f>
        <v/>
      </c>
      <c r="AE848" s="189" t="str">
        <f>AE821</f>
        <v/>
      </c>
      <c r="AF848" s="189" t="str">
        <f>AF821</f>
        <v/>
      </c>
      <c r="AG848" s="205">
        <f t="shared" si="264"/>
        <v>0</v>
      </c>
      <c r="AI848" s="157" t="str">
        <f>IF(月報!G848&lt;&gt;"",月報!G848,"")</f>
        <v/>
      </c>
      <c r="AJ848" s="151" t="str">
        <f>IF(月報!W848&lt;&gt;"",月報!W848*24,"")</f>
        <v/>
      </c>
      <c r="AK848" s="151" t="str">
        <f>IF(月報!P848&lt;&gt;"",月報!P848,"")</f>
        <v/>
      </c>
      <c r="AL848" s="151" t="str">
        <f>IF(月報!Q848&lt;&gt;"",IF(月報!Q848="平日残","",月報!Q848),"")</f>
        <v/>
      </c>
      <c r="AM848" s="151"/>
      <c r="AN848" s="151" t="str">
        <f t="shared" si="269"/>
        <v/>
      </c>
      <c r="AO848" s="151" t="str">
        <f>IF($E848="","",VLOOKUP($E848,カレンダマスタ!$A$5:$E$381,5,FALSE))</f>
        <v/>
      </c>
      <c r="AQ848" s="197" t="str">
        <f>IF(G848="","",IF(VLOOKUP(E848,カレンダマスタ!$A$5:$D$381,4,FALSE)=0,"",1))</f>
        <v/>
      </c>
      <c r="AR848" s="152" t="str">
        <f>IF($G848="","",IF($AD848="NSTC",INDEX(カレンダマスタ!$I$26:$O$31,MATCH($G848,カレンダマスタ!$H$26:$H$31,1),MATCH($H848,カレンダマスタ!$I$25:$O$25,1)),
IF($AD848="CS本社",INDEX(カレンダマスタ!$I$36:$O$41,MATCH($G848,カレンダマスタ!$H$36:$H$41,1),MATCH($H848,カレンダマスタ!$I$35:$O$35,1)),
IF($AD848="NS本社",INDEX(カレンダマスタ!$I$94:$O$99,MATCH($G848,カレンダマスタ!$H$95:$H$100,1),MATCH($H848,カレンダマスタ!$I$93:$O$93,1)),
IF($AD848="ODC",INDEX(カレンダマスタ!$I$46:$O$51,MATCH($G848,カレンダマスタ!$H$46:$H$51,1),MATCH($H848,カレンダマスタ!$I$45:$O$45,1)),
IF($AD848="NS東京TC",INDEX(カレンダマスタ!$I$56:$O$61,MATCH($G848,カレンダマスタ!$H$56:$H$61,1),MATCH($H848,カレンダマスタ!$I$55:$O$55,1)),""))))))</f>
        <v/>
      </c>
      <c r="AS848" s="151" t="str">
        <f t="shared" si="265"/>
        <v/>
      </c>
      <c r="AU848" s="153" t="str">
        <f>IF(E848="","",VLOOKUP($E848,カレンダマスタ!$A$4:$E$381,4,FALSE))</f>
        <v/>
      </c>
      <c r="AV848" s="153" t="str">
        <f t="shared" si="271"/>
        <v/>
      </c>
      <c r="AW848" s="153" t="str">
        <f t="shared" si="272"/>
        <v/>
      </c>
      <c r="AX848" s="154" t="str">
        <f t="shared" si="273"/>
        <v/>
      </c>
      <c r="AY848" s="154" t="str">
        <f t="shared" si="274"/>
        <v/>
      </c>
      <c r="AZ848" s="144" t="str">
        <f>IF(AX848&amp;AW848="勤怠未設定","×",IF(AV848="勤怠修正","×",IF(AC848="外注","",IF(AA848="",IF(AY848&lt;&gt;"","×",""),IF(VLOOKUP(AA848,カレンダマスタ!$H$66:$I$83,2,FALSE)&lt;&gt;AY848,"×","OK")))))</f>
        <v/>
      </c>
      <c r="BC848" s="153" t="str">
        <f>IF(E848="","",VLOOKUP($E848,カレンダマスタ!$A$4:$E$381,4,FALSE))</f>
        <v/>
      </c>
      <c r="BD848" s="151" t="str">
        <f>IF(AC848="社員","",IF(AG848=0,"",IF(AD848="NSTC",IF(COUNTIF(カレンダマスタ!$Q$5:$Q$32,G848)=1,"OK","×"),
IF(AD848="NS本社",IF(COUNTIF(カレンダマスタ!$T$5:$T$32,G848)=1,"OK","×"),IF(COUNTIF(カレンダマスタ!$R$5:$R$32,G848)=1,"OK","×")))))</f>
        <v/>
      </c>
      <c r="BE848" s="151" t="str">
        <f>IF(AC848="社員","",IF(G848="","",IF(R848&lt;&gt;"","",IF(AF848="CS","OK",IF(VLOOKUP(E848,カレンダマスタ!$A$5:$D$381,4,FALSE)&gt;0,"",IF(OR(G848*24&gt;10.84,H848*24&lt;14.5)=TRUE,"×","OK"))))))</f>
        <v/>
      </c>
      <c r="BF848" s="151" t="str">
        <f t="shared" si="268"/>
        <v/>
      </c>
      <c r="BG848" s="151" t="str">
        <f t="shared" si="258"/>
        <v/>
      </c>
      <c r="BI848" s="144" t="str">
        <f t="shared" si="266"/>
        <v/>
      </c>
    </row>
    <row r="849" spans="2:61">
      <c r="B849" s="111"/>
      <c r="C849" s="535"/>
      <c r="D849" s="112"/>
      <c r="E849" s="582"/>
      <c r="F849" s="112"/>
      <c r="G849" s="587"/>
      <c r="H849" s="587"/>
      <c r="I849" s="114"/>
      <c r="J849" s="118"/>
      <c r="K849" s="115"/>
      <c r="L849" s="116"/>
      <c r="M849" s="116"/>
      <c r="N849" s="117"/>
      <c r="O849" s="118"/>
      <c r="P849" s="118"/>
      <c r="Q849" s="118"/>
      <c r="R849" s="119"/>
      <c r="S849" s="120"/>
      <c r="T849" s="433" t="str">
        <f t="shared" si="260"/>
        <v/>
      </c>
      <c r="U849" s="431">
        <f>SUM(T849:T855)</f>
        <v>0</v>
      </c>
      <c r="V849" s="431" t="str">
        <f t="shared" si="261"/>
        <v/>
      </c>
      <c r="W849" s="298"/>
      <c r="X849" s="113" t="str">
        <f t="shared" si="267"/>
        <v/>
      </c>
      <c r="Y849" s="113" t="str">
        <f t="shared" si="262"/>
        <v/>
      </c>
      <c r="Z849" s="113" t="str">
        <f t="shared" si="263"/>
        <v/>
      </c>
      <c r="AA849" s="119" t="str">
        <f t="shared" si="270"/>
        <v/>
      </c>
      <c r="AC849" s="190" t="str">
        <f>AC821</f>
        <v/>
      </c>
      <c r="AD849" s="191" t="str">
        <f>AD821</f>
        <v/>
      </c>
      <c r="AE849" s="191" t="str">
        <f>AE821</f>
        <v/>
      </c>
      <c r="AF849" s="191" t="str">
        <f>AF821</f>
        <v/>
      </c>
      <c r="AG849" s="206">
        <f t="shared" si="264"/>
        <v>0</v>
      </c>
      <c r="AI849" s="159" t="str">
        <f>IF(月報!G849&lt;&gt;"",月報!G849,"")</f>
        <v/>
      </c>
      <c r="AJ849" s="122" t="str">
        <f>IF(月報!W849&lt;&gt;"",月報!W849*24,"")</f>
        <v/>
      </c>
      <c r="AK849" s="122" t="str">
        <f>IF(月報!P849&lt;&gt;"",月報!P849,"")</f>
        <v/>
      </c>
      <c r="AL849" s="122" t="str">
        <f>IF(月報!Q849&lt;&gt;"",IF(月報!Q849="平日残","",月報!Q849),"")</f>
        <v/>
      </c>
      <c r="AM849" s="122"/>
      <c r="AN849" s="122" t="str">
        <f t="shared" si="269"/>
        <v/>
      </c>
      <c r="AO849" s="122" t="str">
        <f>IF($E849="","",VLOOKUP($E849,カレンダマスタ!$A$5:$E$381,5,FALSE))</f>
        <v/>
      </c>
      <c r="AQ849" s="195" t="str">
        <f>IF(G849="","",IF(VLOOKUP(E849,カレンダマスタ!$A$5:$D$381,4,FALSE)=0,"",1))</f>
        <v/>
      </c>
      <c r="AR849" s="123" t="str">
        <f>IF($G849="","",IF($AD849="NSTC",INDEX(カレンダマスタ!$I$26:$O$31,MATCH($G849,カレンダマスタ!$H$26:$H$31,1),MATCH($H849,カレンダマスタ!$I$25:$O$25,1)),
IF($AD849="CS本社",INDEX(カレンダマスタ!$I$36:$O$41,MATCH($G849,カレンダマスタ!$H$36:$H$41,1),MATCH($H849,カレンダマスタ!$I$35:$O$35,1)),
IF($AD849="NS本社",INDEX(カレンダマスタ!$I$94:$O$99,MATCH($G849,カレンダマスタ!$H$95:$H$100,1),MATCH($H849,カレンダマスタ!$I$93:$O$93,1)),
IF($AD849="ODC",INDEX(カレンダマスタ!$I$46:$O$51,MATCH($G849,カレンダマスタ!$H$46:$H$51,1),MATCH($H849,カレンダマスタ!$I$45:$O$45,1)),
IF($AD849="NS東京TC",INDEX(カレンダマスタ!$I$56:$O$61,MATCH($G849,カレンダマスタ!$H$56:$H$61,1),MATCH($H849,カレンダマスタ!$I$55:$O$55,1)),""))))))</f>
        <v/>
      </c>
      <c r="AS849" s="122" t="str">
        <f t="shared" si="265"/>
        <v/>
      </c>
      <c r="AU849" s="124" t="str">
        <f>IF(E849="","",VLOOKUP($E849,カレンダマスタ!$A$4:$E$381,4,FALSE))</f>
        <v/>
      </c>
      <c r="AV849" s="124" t="str">
        <f t="shared" si="271"/>
        <v/>
      </c>
      <c r="AW849" s="124" t="str">
        <f t="shared" si="272"/>
        <v/>
      </c>
      <c r="AX849" s="125" t="str">
        <f t="shared" si="273"/>
        <v/>
      </c>
      <c r="AY849" s="125" t="str">
        <f t="shared" si="274"/>
        <v/>
      </c>
      <c r="AZ849" s="114" t="str">
        <f>IF(AX849&amp;AW849="勤怠未設定","×",IF(AV849="勤怠修正","×",IF(AC849="外注","",IF(AA849="",IF(AY849&lt;&gt;"","×",""),IF(VLOOKUP(AA849,カレンダマスタ!$H$66:$I$83,2,FALSE)&lt;&gt;AY849,"×","OK")))))</f>
        <v/>
      </c>
      <c r="BC849" s="124" t="str">
        <f>IF(E849="","",VLOOKUP($E849,カレンダマスタ!$A$4:$E$381,4,FALSE))</f>
        <v/>
      </c>
      <c r="BD849" s="122" t="str">
        <f>IF(AC849="社員","",IF(AG849=0,"",IF(AD849="NSTC",IF(COUNTIF(カレンダマスタ!$Q$5:$Q$32,G849)=1,"OK","×"),
IF(AD849="NS本社",IF(COUNTIF(カレンダマスタ!$T$5:$T$32,G849)=1,"OK","×"),IF(COUNTIF(カレンダマスタ!$R$5:$R$32,G849)=1,"OK","×")))))</f>
        <v/>
      </c>
      <c r="BE849" s="122" t="str">
        <f>IF(AC849="社員","",IF(G849="","",IF(R849&lt;&gt;"","",IF(AF849="CS","OK",IF(VLOOKUP(E849,カレンダマスタ!$A$5:$D$381,4,FALSE)&gt;0,"",IF(OR(G849*24&gt;10.84,H849*24&lt;14.5)=TRUE,"×","OK"))))))</f>
        <v/>
      </c>
      <c r="BF849" s="122" t="str">
        <f t="shared" si="268"/>
        <v/>
      </c>
      <c r="BG849" s="122" t="str">
        <f t="shared" si="258"/>
        <v/>
      </c>
      <c r="BI849" s="114" t="str">
        <f t="shared" si="266"/>
        <v/>
      </c>
    </row>
    <row r="850" spans="2:61">
      <c r="B850" s="111"/>
      <c r="C850" s="536"/>
      <c r="D850" s="128"/>
      <c r="E850" s="583"/>
      <c r="F850" s="128"/>
      <c r="G850" s="588"/>
      <c r="H850" s="588"/>
      <c r="I850" s="130"/>
      <c r="J850" s="139"/>
      <c r="K850" s="131"/>
      <c r="L850" s="132"/>
      <c r="M850" s="132"/>
      <c r="N850" s="141"/>
      <c r="O850" s="139"/>
      <c r="P850" s="139"/>
      <c r="Q850" s="139"/>
      <c r="R850" s="133"/>
      <c r="S850" s="134"/>
      <c r="T850" s="434" t="str">
        <f t="shared" si="260"/>
        <v/>
      </c>
      <c r="U850" s="429"/>
      <c r="V850" s="429" t="str">
        <f t="shared" si="261"/>
        <v/>
      </c>
      <c r="W850" s="298"/>
      <c r="X850" s="129" t="str">
        <f t="shared" si="267"/>
        <v/>
      </c>
      <c r="Y850" s="129" t="str">
        <f t="shared" si="262"/>
        <v/>
      </c>
      <c r="Z850" s="129" t="str">
        <f t="shared" si="263"/>
        <v/>
      </c>
      <c r="AA850" s="133" t="str">
        <f t="shared" si="270"/>
        <v/>
      </c>
      <c r="AC850" s="186" t="str">
        <f>AC821</f>
        <v/>
      </c>
      <c r="AD850" s="187" t="str">
        <f>AD821</f>
        <v/>
      </c>
      <c r="AE850" s="187" t="str">
        <f>AE821</f>
        <v/>
      </c>
      <c r="AF850" s="187" t="str">
        <f>AF821</f>
        <v/>
      </c>
      <c r="AG850" s="204">
        <f t="shared" si="264"/>
        <v>0</v>
      </c>
      <c r="AI850" s="135" t="str">
        <f>IF(月報!G850&lt;&gt;"",月報!G850,"")</f>
        <v/>
      </c>
      <c r="AJ850" s="126" t="str">
        <f>IF(月報!W850&lt;&gt;"",月報!W850*24,"")</f>
        <v/>
      </c>
      <c r="AK850" s="126" t="str">
        <f>IF(月報!P850&lt;&gt;"",月報!P850,"")</f>
        <v/>
      </c>
      <c r="AL850" s="126" t="str">
        <f>IF(月報!Q850&lt;&gt;"",IF(月報!Q850="平日残","",月報!Q850),"")</f>
        <v/>
      </c>
      <c r="AM850" s="126"/>
      <c r="AN850" s="126" t="str">
        <f t="shared" si="269"/>
        <v/>
      </c>
      <c r="AO850" s="126" t="str">
        <f>IF($E850="","",VLOOKUP($E850,カレンダマスタ!$A$5:$E$381,5,FALSE))</f>
        <v/>
      </c>
      <c r="AQ850" s="196" t="str">
        <f>IF(G850="","",IF(VLOOKUP(E850,カレンダマスタ!$A$5:$D$381,4,FALSE)=0,"",1))</f>
        <v/>
      </c>
      <c r="AR850" s="136" t="str">
        <f>IF($G850="","",IF($AD850="NSTC",INDEX(カレンダマスタ!$I$26:$O$31,MATCH($G850,カレンダマスタ!$H$26:$H$31,1),MATCH($H850,カレンダマスタ!$I$25:$O$25,1)),
IF($AD850="CS本社",INDEX(カレンダマスタ!$I$36:$O$41,MATCH($G850,カレンダマスタ!$H$36:$H$41,1),MATCH($H850,カレンダマスタ!$I$35:$O$35,1)),
IF($AD850="NS本社",INDEX(カレンダマスタ!$I$94:$O$99,MATCH($G850,カレンダマスタ!$H$95:$H$100,1),MATCH($H850,カレンダマスタ!$I$93:$O$93,1)),
IF($AD850="ODC",INDEX(カレンダマスタ!$I$46:$O$51,MATCH($G850,カレンダマスタ!$H$46:$H$51,1),MATCH($H850,カレンダマスタ!$I$45:$O$45,1)),
IF($AD850="NS東京TC",INDEX(カレンダマスタ!$I$56:$O$61,MATCH($G850,カレンダマスタ!$H$56:$H$61,1),MATCH($H850,カレンダマスタ!$I$55:$O$55,1)),""))))))</f>
        <v/>
      </c>
      <c r="AS850" s="126" t="str">
        <f t="shared" si="265"/>
        <v/>
      </c>
      <c r="AU850" s="137" t="str">
        <f>IF(E850="","",VLOOKUP($E850,カレンダマスタ!$A$4:$E$381,4,FALSE))</f>
        <v/>
      </c>
      <c r="AV850" s="137" t="str">
        <f t="shared" si="271"/>
        <v/>
      </c>
      <c r="AW850" s="137" t="str">
        <f t="shared" si="272"/>
        <v/>
      </c>
      <c r="AX850" s="138" t="str">
        <f t="shared" si="273"/>
        <v/>
      </c>
      <c r="AY850" s="138" t="str">
        <f t="shared" si="274"/>
        <v/>
      </c>
      <c r="AZ850" s="130" t="str">
        <f>IF(AX850&amp;AW850="勤怠未設定","×",IF(AV850="勤怠修正","×",IF(AC850="外注","",IF(AA850="",IF(AY850&lt;&gt;"","×",""),IF(VLOOKUP(AA850,カレンダマスタ!$H$66:$I$83,2,FALSE)&lt;&gt;AY850,"×","OK")))))</f>
        <v/>
      </c>
      <c r="BC850" s="137" t="str">
        <f>IF(E850="","",VLOOKUP($E850,カレンダマスタ!$A$4:$E$381,4,FALSE))</f>
        <v/>
      </c>
      <c r="BD850" s="126" t="str">
        <f>IF(AC850="社員","",IF(AG850=0,"",IF(AD850="NSTC",IF(COUNTIF(カレンダマスタ!$Q$5:$Q$32,G850)=1,"OK","×"),
IF(AD850="NS本社",IF(COUNTIF(カレンダマスタ!$T$5:$T$32,G850)=1,"OK","×"),IF(COUNTIF(カレンダマスタ!$R$5:$R$32,G850)=1,"OK","×")))))</f>
        <v/>
      </c>
      <c r="BE850" s="126" t="str">
        <f>IF(AC850="社員","",IF(G850="","",IF(R850&lt;&gt;"","",IF(AF850="CS","OK",IF(VLOOKUP(E850,カレンダマスタ!$A$5:$D$381,4,FALSE)&gt;0,"",IF(OR(G850*24&gt;10.84,H850*24&lt;14.5)=TRUE,"×","OK"))))))</f>
        <v/>
      </c>
      <c r="BF850" s="126" t="str">
        <f t="shared" si="268"/>
        <v/>
      </c>
      <c r="BG850" s="126" t="str">
        <f t="shared" si="258"/>
        <v/>
      </c>
      <c r="BI850" s="130" t="str">
        <f t="shared" si="266"/>
        <v/>
      </c>
    </row>
    <row r="851" spans="2:61">
      <c r="B851" s="111"/>
      <c r="C851" s="536"/>
      <c r="D851" s="128"/>
      <c r="E851" s="583"/>
      <c r="F851" s="128"/>
      <c r="G851" s="588"/>
      <c r="H851" s="588"/>
      <c r="I851" s="130"/>
      <c r="J851" s="139"/>
      <c r="K851" s="131"/>
      <c r="L851" s="132"/>
      <c r="M851" s="132"/>
      <c r="N851" s="141"/>
      <c r="O851" s="139"/>
      <c r="P851" s="139"/>
      <c r="Q851" s="139"/>
      <c r="R851" s="133"/>
      <c r="S851" s="134"/>
      <c r="T851" s="434" t="str">
        <f t="shared" si="260"/>
        <v/>
      </c>
      <c r="U851" s="429"/>
      <c r="V851" s="429" t="str">
        <f t="shared" si="261"/>
        <v/>
      </c>
      <c r="W851" s="298"/>
      <c r="X851" s="129" t="str">
        <f t="shared" si="267"/>
        <v/>
      </c>
      <c r="Y851" s="129" t="str">
        <f t="shared" si="262"/>
        <v/>
      </c>
      <c r="Z851" s="129" t="str">
        <f t="shared" si="263"/>
        <v/>
      </c>
      <c r="AA851" s="133" t="str">
        <f t="shared" si="270"/>
        <v/>
      </c>
      <c r="AC851" s="186" t="str">
        <f>AC821</f>
        <v/>
      </c>
      <c r="AD851" s="187" t="str">
        <f>AD821</f>
        <v/>
      </c>
      <c r="AE851" s="187" t="str">
        <f>AE821</f>
        <v/>
      </c>
      <c r="AF851" s="187" t="str">
        <f>AF821</f>
        <v/>
      </c>
      <c r="AG851" s="204">
        <f t="shared" si="264"/>
        <v>0</v>
      </c>
      <c r="AI851" s="160" t="str">
        <f>IF(月報!G851&lt;&gt;"",月報!G851,"")</f>
        <v/>
      </c>
      <c r="AJ851" s="126" t="str">
        <f>IF(月報!W851&lt;&gt;"",月報!W851*24,"")</f>
        <v/>
      </c>
      <c r="AK851" s="126" t="str">
        <f>IF(月報!P851&lt;&gt;"",月報!P851,"")</f>
        <v/>
      </c>
      <c r="AL851" s="126" t="str">
        <f>IF(月報!Q851&lt;&gt;"",IF(月報!Q851="平日残","",月報!Q851),"")</f>
        <v/>
      </c>
      <c r="AM851" s="126"/>
      <c r="AN851" s="126" t="str">
        <f t="shared" si="269"/>
        <v/>
      </c>
      <c r="AO851" s="126" t="str">
        <f>IF($E851="","",VLOOKUP($E851,カレンダマスタ!$A$5:$E$381,5,FALSE))</f>
        <v/>
      </c>
      <c r="AQ851" s="196" t="str">
        <f>IF(G851="","",IF(VLOOKUP(E851,カレンダマスタ!$A$5:$D$381,4,FALSE)=0,"",1))</f>
        <v/>
      </c>
      <c r="AR851" s="136" t="str">
        <f>IF($G851="","",IF($AD851="NSTC",INDEX(カレンダマスタ!$I$26:$O$31,MATCH($G851,カレンダマスタ!$H$26:$H$31,1),MATCH($H851,カレンダマスタ!$I$25:$O$25,1)),
IF($AD851="CS本社",INDEX(カレンダマスタ!$I$36:$O$41,MATCH($G851,カレンダマスタ!$H$36:$H$41,1),MATCH($H851,カレンダマスタ!$I$35:$O$35,1)),
IF($AD851="NS本社",INDEX(カレンダマスタ!$I$94:$O$99,MATCH($G851,カレンダマスタ!$H$95:$H$100,1),MATCH($H851,カレンダマスタ!$I$93:$O$93,1)),
IF($AD851="ODC",INDEX(カレンダマスタ!$I$46:$O$51,MATCH($G851,カレンダマスタ!$H$46:$H$51,1),MATCH($H851,カレンダマスタ!$I$45:$O$45,1)),
IF($AD851="NS東京TC",INDEX(カレンダマスタ!$I$56:$O$61,MATCH($G851,カレンダマスタ!$H$56:$H$61,1),MATCH($H851,カレンダマスタ!$I$55:$O$55,1)),""))))))</f>
        <v/>
      </c>
      <c r="AS851" s="126" t="str">
        <f t="shared" si="265"/>
        <v/>
      </c>
      <c r="AU851" s="137" t="str">
        <f>IF(E851="","",VLOOKUP($E851,カレンダマスタ!$A$4:$E$381,4,FALSE))</f>
        <v/>
      </c>
      <c r="AV851" s="137" t="str">
        <f t="shared" si="271"/>
        <v/>
      </c>
      <c r="AW851" s="137" t="str">
        <f t="shared" si="272"/>
        <v/>
      </c>
      <c r="AX851" s="138" t="str">
        <f t="shared" si="273"/>
        <v/>
      </c>
      <c r="AY851" s="138" t="str">
        <f t="shared" si="274"/>
        <v/>
      </c>
      <c r="AZ851" s="130" t="str">
        <f>IF(AX851&amp;AW851="勤怠未設定","×",IF(AV851="勤怠修正","×",IF(AC851="外注","",IF(AA851="",IF(AY851&lt;&gt;"","×",""),IF(VLOOKUP(AA851,カレンダマスタ!$H$66:$I$83,2,FALSE)&lt;&gt;AY851,"×","OK")))))</f>
        <v/>
      </c>
      <c r="BC851" s="137" t="str">
        <f>IF(E851="","",VLOOKUP($E851,カレンダマスタ!$A$4:$E$381,4,FALSE))</f>
        <v/>
      </c>
      <c r="BD851" s="126" t="str">
        <f>IF(AC851="社員","",IF(AG851=0,"",IF(AD851="NSTC",IF(COUNTIF(カレンダマスタ!$Q$5:$Q$32,G851)=1,"OK","×"),
IF(AD851="NS本社",IF(COUNTIF(カレンダマスタ!$T$5:$T$32,G851)=1,"OK","×"),IF(COUNTIF(カレンダマスタ!$R$5:$R$32,G851)=1,"OK","×")))))</f>
        <v/>
      </c>
      <c r="BE851" s="126" t="str">
        <f>IF(AC851="社員","",IF(G851="","",IF(R851&lt;&gt;"","",IF(AF851="CS","OK",IF(VLOOKUP(E851,カレンダマスタ!$A$5:$D$381,4,FALSE)&gt;0,"",IF(OR(G851*24&gt;10.84,H851*24&lt;14.5)=TRUE,"×","OK"))))))</f>
        <v/>
      </c>
      <c r="BF851" s="126" t="str">
        <f t="shared" si="268"/>
        <v/>
      </c>
      <c r="BG851" s="126" t="str">
        <f t="shared" si="258"/>
        <v/>
      </c>
      <c r="BI851" s="130" t="str">
        <f t="shared" si="266"/>
        <v/>
      </c>
    </row>
    <row r="852" spans="2:61">
      <c r="B852" s="111"/>
      <c r="C852" s="536"/>
      <c r="D852" s="128"/>
      <c r="E852" s="214"/>
      <c r="F852" s="128"/>
      <c r="G852" s="588"/>
      <c r="H852" s="588"/>
      <c r="I852" s="131"/>
      <c r="J852" s="139"/>
      <c r="K852" s="131"/>
      <c r="L852" s="132"/>
      <c r="M852" s="132"/>
      <c r="N852" s="141"/>
      <c r="O852" s="139"/>
      <c r="P852" s="139"/>
      <c r="Q852" s="139"/>
      <c r="R852" s="133"/>
      <c r="S852" s="134"/>
      <c r="T852" s="434" t="str">
        <f t="shared" si="260"/>
        <v/>
      </c>
      <c r="U852" s="429"/>
      <c r="V852" s="429" t="str">
        <f t="shared" si="261"/>
        <v/>
      </c>
      <c r="W852" s="298"/>
      <c r="X852" s="129" t="str">
        <f t="shared" si="267"/>
        <v/>
      </c>
      <c r="Y852" s="129" t="str">
        <f t="shared" si="262"/>
        <v/>
      </c>
      <c r="Z852" s="129" t="str">
        <f t="shared" si="263"/>
        <v/>
      </c>
      <c r="AA852" s="133" t="str">
        <f t="shared" si="270"/>
        <v/>
      </c>
      <c r="AC852" s="186" t="str">
        <f>AC821</f>
        <v/>
      </c>
      <c r="AD852" s="187" t="str">
        <f>AD821</f>
        <v/>
      </c>
      <c r="AE852" s="187" t="str">
        <f>AE821</f>
        <v/>
      </c>
      <c r="AF852" s="187" t="str">
        <f>AF821</f>
        <v/>
      </c>
      <c r="AG852" s="204">
        <f t="shared" si="264"/>
        <v>0</v>
      </c>
      <c r="AI852" s="160" t="str">
        <f>IF(月報!G852&lt;&gt;"",月報!G852,"")</f>
        <v/>
      </c>
      <c r="AJ852" s="126" t="str">
        <f>IF(月報!W852&lt;&gt;"",月報!W852*24,"")</f>
        <v/>
      </c>
      <c r="AK852" s="126" t="str">
        <f>IF(月報!P852&lt;&gt;"",月報!P852,"")</f>
        <v/>
      </c>
      <c r="AL852" s="126" t="str">
        <f>IF(月報!Q852&lt;&gt;"",IF(月報!Q852="平日残","",月報!Q852),"")</f>
        <v/>
      </c>
      <c r="AM852" s="126"/>
      <c r="AN852" s="126" t="str">
        <f t="shared" si="269"/>
        <v/>
      </c>
      <c r="AO852" s="126" t="str">
        <f>IF($E852="","",VLOOKUP($E852,カレンダマスタ!$A$5:$E$381,5,FALSE))</f>
        <v/>
      </c>
      <c r="AQ852" s="196" t="str">
        <f>IF(G852="","",IF(VLOOKUP(E852,カレンダマスタ!$A$5:$D$381,4,FALSE)=0,"",1))</f>
        <v/>
      </c>
      <c r="AR852" s="136" t="str">
        <f>IF($G852="","",IF($AD852="NSTC",INDEX(カレンダマスタ!$I$26:$O$31,MATCH($G852,カレンダマスタ!$H$26:$H$31,1),MATCH($H852,カレンダマスタ!$I$25:$O$25,1)),
IF($AD852="CS本社",INDEX(カレンダマスタ!$I$36:$O$41,MATCH($G852,カレンダマスタ!$H$36:$H$41,1),MATCH($H852,カレンダマスタ!$I$35:$O$35,1)),
IF($AD852="NS本社",INDEX(カレンダマスタ!$I$94:$O$99,MATCH($G852,カレンダマスタ!$H$95:$H$100,1),MATCH($H852,カレンダマスタ!$I$93:$O$93,1)),
IF($AD852="ODC",INDEX(カレンダマスタ!$I$46:$O$51,MATCH($G852,カレンダマスタ!$H$46:$H$51,1),MATCH($H852,カレンダマスタ!$I$45:$O$45,1)),
IF($AD852="NS東京TC",INDEX(カレンダマスタ!$I$56:$O$61,MATCH($G852,カレンダマスタ!$H$56:$H$61,1),MATCH($H852,カレンダマスタ!$I$55:$O$55,1)),""))))))</f>
        <v/>
      </c>
      <c r="AS852" s="126" t="str">
        <f t="shared" si="265"/>
        <v/>
      </c>
      <c r="AU852" s="137" t="str">
        <f>IF(E852="","",VLOOKUP($E852,カレンダマスタ!$A$4:$E$381,4,FALSE))</f>
        <v/>
      </c>
      <c r="AV852" s="137" t="str">
        <f t="shared" si="271"/>
        <v/>
      </c>
      <c r="AW852" s="137" t="str">
        <f t="shared" si="272"/>
        <v/>
      </c>
      <c r="AX852" s="138" t="str">
        <f t="shared" si="273"/>
        <v/>
      </c>
      <c r="AY852" s="138" t="str">
        <f t="shared" si="274"/>
        <v/>
      </c>
      <c r="AZ852" s="130" t="str">
        <f>IF(AX852&amp;AW852="勤怠未設定","×",IF(AV852="勤怠修正","×",IF(AC852="外注","",IF(AA852="",IF(AY852&lt;&gt;"","×",""),IF(VLOOKUP(AA852,カレンダマスタ!$H$66:$I$83,2,FALSE)&lt;&gt;AY852,"×","OK")))))</f>
        <v/>
      </c>
      <c r="BC852" s="137" t="str">
        <f>IF(E852="","",VLOOKUP($E852,カレンダマスタ!$A$4:$E$381,4,FALSE))</f>
        <v/>
      </c>
      <c r="BD852" s="126" t="str">
        <f>IF(AC852="社員","",IF(AG852=0,"",IF(AD852="NSTC",IF(COUNTIF(カレンダマスタ!$Q$5:$Q$32,G852)=1,"OK","×"),
IF(AD852="NS本社",IF(COUNTIF(カレンダマスタ!$T$5:$T$32,G852)=1,"OK","×"),IF(COUNTIF(カレンダマスタ!$R$5:$R$32,G852)=1,"OK","×")))))</f>
        <v/>
      </c>
      <c r="BE852" s="126" t="str">
        <f>IF(AC852="社員","",IF(G852="","",IF(R852&lt;&gt;"","",IF(AF852="CS","OK",IF(VLOOKUP(E852,カレンダマスタ!$A$5:$D$381,4,FALSE)&gt;0,"",IF(OR(G852*24&gt;10.84,H852*24&lt;14.5)=TRUE,"×","OK"))))))</f>
        <v/>
      </c>
      <c r="BF852" s="126" t="str">
        <f t="shared" si="268"/>
        <v/>
      </c>
      <c r="BG852" s="126" t="str">
        <f t="shared" si="258"/>
        <v/>
      </c>
      <c r="BI852" s="130" t="str">
        <f t="shared" si="266"/>
        <v/>
      </c>
    </row>
    <row r="853" spans="2:61">
      <c r="B853" s="111"/>
      <c r="C853" s="536"/>
      <c r="D853" s="128"/>
      <c r="E853" s="214"/>
      <c r="F853" s="128"/>
      <c r="G853" s="588"/>
      <c r="H853" s="588"/>
      <c r="I853" s="131"/>
      <c r="J853" s="139"/>
      <c r="K853" s="131"/>
      <c r="L853" s="132"/>
      <c r="M853" s="132"/>
      <c r="N853" s="141"/>
      <c r="O853" s="139"/>
      <c r="P853" s="139"/>
      <c r="Q853" s="139"/>
      <c r="R853" s="133"/>
      <c r="S853" s="134"/>
      <c r="T853" s="434" t="str">
        <f t="shared" si="260"/>
        <v/>
      </c>
      <c r="U853" s="429"/>
      <c r="V853" s="429" t="str">
        <f t="shared" si="261"/>
        <v/>
      </c>
      <c r="W853" s="298"/>
      <c r="X853" s="129" t="str">
        <f t="shared" si="267"/>
        <v/>
      </c>
      <c r="Y853" s="129" t="str">
        <f t="shared" si="262"/>
        <v/>
      </c>
      <c r="Z853" s="129" t="str">
        <f t="shared" si="263"/>
        <v/>
      </c>
      <c r="AA853" s="133" t="str">
        <f t="shared" si="270"/>
        <v/>
      </c>
      <c r="AC853" s="186" t="str">
        <f>AC821</f>
        <v/>
      </c>
      <c r="AD853" s="187" t="str">
        <f>AD821</f>
        <v/>
      </c>
      <c r="AE853" s="187" t="str">
        <f>AE821</f>
        <v/>
      </c>
      <c r="AF853" s="187" t="str">
        <f>AF821</f>
        <v/>
      </c>
      <c r="AG853" s="204">
        <f t="shared" si="264"/>
        <v>0</v>
      </c>
      <c r="AI853" s="160" t="str">
        <f>IF(月報!G853&lt;&gt;"",月報!G853,"")</f>
        <v/>
      </c>
      <c r="AJ853" s="126" t="str">
        <f>IF(月報!W853&lt;&gt;"",月報!W853*24,"")</f>
        <v/>
      </c>
      <c r="AK853" s="126" t="str">
        <f>IF(月報!P853&lt;&gt;"",月報!P853,"")</f>
        <v/>
      </c>
      <c r="AL853" s="126" t="str">
        <f>IF(月報!Q853&lt;&gt;"",IF(月報!Q853="平日残","",月報!Q853),"")</f>
        <v/>
      </c>
      <c r="AM853" s="126"/>
      <c r="AN853" s="126" t="str">
        <f t="shared" si="269"/>
        <v/>
      </c>
      <c r="AO853" s="126" t="str">
        <f>IF($E853="","",VLOOKUP($E853,カレンダマスタ!$A$5:$E$381,5,FALSE))</f>
        <v/>
      </c>
      <c r="AQ853" s="196" t="str">
        <f>IF(G853="","",IF(VLOOKUP(E853,カレンダマスタ!$A$5:$D$381,4,FALSE)=0,"",1))</f>
        <v/>
      </c>
      <c r="AR853" s="136" t="str">
        <f>IF($G853="","",IF($AD853="NSTC",INDEX(カレンダマスタ!$I$26:$O$31,MATCH($G853,カレンダマスタ!$H$26:$H$31,1),MATCH($H853,カレンダマスタ!$I$25:$O$25,1)),
IF($AD853="CS本社",INDEX(カレンダマスタ!$I$36:$O$41,MATCH($G853,カレンダマスタ!$H$36:$H$41,1),MATCH($H853,カレンダマスタ!$I$35:$O$35,1)),
IF($AD853="NS本社",INDEX(カレンダマスタ!$I$94:$O$99,MATCH($G853,カレンダマスタ!$H$95:$H$100,1),MATCH($H853,カレンダマスタ!$I$93:$O$93,1)),
IF($AD853="ODC",INDEX(カレンダマスタ!$I$46:$O$51,MATCH($G853,カレンダマスタ!$H$46:$H$51,1),MATCH($H853,カレンダマスタ!$I$45:$O$45,1)),
IF($AD853="NS東京TC",INDEX(カレンダマスタ!$I$56:$O$61,MATCH($G853,カレンダマスタ!$H$56:$H$61,1),MATCH($H853,カレンダマスタ!$I$55:$O$55,1)),""))))))</f>
        <v/>
      </c>
      <c r="AS853" s="126" t="str">
        <f t="shared" si="265"/>
        <v/>
      </c>
      <c r="AU853" s="137" t="str">
        <f>IF(E853="","",VLOOKUP($E853,カレンダマスタ!$A$4:$E$381,4,FALSE))</f>
        <v/>
      </c>
      <c r="AV853" s="137" t="str">
        <f t="shared" si="271"/>
        <v/>
      </c>
      <c r="AW853" s="137" t="str">
        <f t="shared" si="272"/>
        <v/>
      </c>
      <c r="AX853" s="138" t="str">
        <f t="shared" si="273"/>
        <v/>
      </c>
      <c r="AY853" s="138" t="str">
        <f t="shared" si="274"/>
        <v/>
      </c>
      <c r="AZ853" s="130" t="str">
        <f>IF(AX853&amp;AW853="勤怠未設定","×",IF(AV853="勤怠修正","×",IF(AC853="外注","",IF(AA853="",IF(AY853&lt;&gt;"","×",""),IF(VLOOKUP(AA853,カレンダマスタ!$H$66:$I$83,2,FALSE)&lt;&gt;AY853,"×","OK")))))</f>
        <v/>
      </c>
      <c r="BC853" s="137" t="str">
        <f>IF(E853="","",VLOOKUP($E853,カレンダマスタ!$A$4:$E$381,4,FALSE))</f>
        <v/>
      </c>
      <c r="BD853" s="126" t="str">
        <f>IF(AC853="社員","",IF(AG853=0,"",IF(AD853="NSTC",IF(COUNTIF(カレンダマスタ!$Q$5:$Q$32,G853)=1,"OK","×"),
IF(AD853="NS本社",IF(COUNTIF(カレンダマスタ!$T$5:$T$32,G853)=1,"OK","×"),IF(COUNTIF(カレンダマスタ!$R$5:$R$32,G853)=1,"OK","×")))))</f>
        <v/>
      </c>
      <c r="BE853" s="126" t="str">
        <f>IF(AC853="社員","",IF(G853="","",IF(R853&lt;&gt;"","",IF(AF853="CS","OK",IF(VLOOKUP(E853,カレンダマスタ!$A$5:$D$381,4,FALSE)&gt;0,"",IF(OR(G853*24&gt;10.84,H853*24&lt;14.5)=TRUE,"×","OK"))))))</f>
        <v/>
      </c>
      <c r="BF853" s="126" t="str">
        <f t="shared" si="268"/>
        <v/>
      </c>
      <c r="BG853" s="126" t="str">
        <f t="shared" si="258"/>
        <v/>
      </c>
      <c r="BI853" s="130" t="str">
        <f t="shared" si="266"/>
        <v/>
      </c>
    </row>
    <row r="854" spans="2:61">
      <c r="B854" s="111"/>
      <c r="C854" s="536"/>
      <c r="D854" s="128"/>
      <c r="E854" s="214"/>
      <c r="F854" s="128"/>
      <c r="G854" s="588"/>
      <c r="H854" s="588"/>
      <c r="I854" s="131"/>
      <c r="J854" s="139"/>
      <c r="K854" s="131"/>
      <c r="L854" s="132"/>
      <c r="M854" s="132"/>
      <c r="N854" s="141"/>
      <c r="O854" s="139"/>
      <c r="P854" s="139"/>
      <c r="Q854" s="139"/>
      <c r="R854" s="133"/>
      <c r="S854" s="134"/>
      <c r="T854" s="434" t="str">
        <f t="shared" si="260"/>
        <v/>
      </c>
      <c r="U854" s="429"/>
      <c r="V854" s="429" t="str">
        <f t="shared" si="261"/>
        <v/>
      </c>
      <c r="W854" s="298"/>
      <c r="X854" s="129" t="str">
        <f t="shared" si="267"/>
        <v/>
      </c>
      <c r="Y854" s="129" t="str">
        <f t="shared" si="262"/>
        <v/>
      </c>
      <c r="Z854" s="129" t="str">
        <f t="shared" si="263"/>
        <v/>
      </c>
      <c r="AA854" s="133" t="str">
        <f t="shared" si="270"/>
        <v/>
      </c>
      <c r="AC854" s="186" t="str">
        <f>AC821</f>
        <v/>
      </c>
      <c r="AD854" s="187" t="str">
        <f>AD821</f>
        <v/>
      </c>
      <c r="AE854" s="187" t="str">
        <f>AE821</f>
        <v/>
      </c>
      <c r="AF854" s="187" t="str">
        <f>AF821</f>
        <v/>
      </c>
      <c r="AG854" s="204">
        <f t="shared" si="264"/>
        <v>0</v>
      </c>
      <c r="AI854" s="160" t="str">
        <f>IF(月報!G854&lt;&gt;"",月報!G854,"")</f>
        <v/>
      </c>
      <c r="AJ854" s="126" t="str">
        <f>IF(月報!W854&lt;&gt;"",月報!W854*24,"")</f>
        <v/>
      </c>
      <c r="AK854" s="126" t="str">
        <f>IF(月報!P854&lt;&gt;"",月報!P854,"")</f>
        <v/>
      </c>
      <c r="AL854" s="126" t="str">
        <f>IF(月報!Q854&lt;&gt;"",IF(月報!Q854="平日残","",月報!Q854),"")</f>
        <v/>
      </c>
      <c r="AM854" s="126"/>
      <c r="AN854" s="126" t="str">
        <f t="shared" si="269"/>
        <v/>
      </c>
      <c r="AO854" s="126" t="str">
        <f>IF($E854="","",VLOOKUP($E854,カレンダマスタ!$A$5:$E$381,5,FALSE))</f>
        <v/>
      </c>
      <c r="AQ854" s="196" t="str">
        <f>IF(G854="","",IF(VLOOKUP(E854,カレンダマスタ!$A$5:$D$381,4,FALSE)=0,"",1))</f>
        <v/>
      </c>
      <c r="AR854" s="136" t="str">
        <f>IF($G854="","",IF($AD854="NSTC",INDEX(カレンダマスタ!$I$26:$O$31,MATCH($G854,カレンダマスタ!$H$26:$H$31,1),MATCH($H854,カレンダマスタ!$I$25:$O$25,1)),
IF($AD854="CS本社",INDEX(カレンダマスタ!$I$36:$O$41,MATCH($G854,カレンダマスタ!$H$36:$H$41,1),MATCH($H854,カレンダマスタ!$I$35:$O$35,1)),
IF($AD854="NS本社",INDEX(カレンダマスタ!$I$94:$O$99,MATCH($G854,カレンダマスタ!$H$95:$H$100,1),MATCH($H854,カレンダマスタ!$I$93:$O$93,1)),
IF($AD854="ODC",INDEX(カレンダマスタ!$I$46:$O$51,MATCH($G854,カレンダマスタ!$H$46:$H$51,1),MATCH($H854,カレンダマスタ!$I$45:$O$45,1)),
IF($AD854="NS東京TC",INDEX(カレンダマスタ!$I$56:$O$61,MATCH($G854,カレンダマスタ!$H$56:$H$61,1),MATCH($H854,カレンダマスタ!$I$55:$O$55,1)),""))))))</f>
        <v/>
      </c>
      <c r="AS854" s="126" t="str">
        <f t="shared" si="265"/>
        <v/>
      </c>
      <c r="AU854" s="137" t="str">
        <f>IF(E854="","",VLOOKUP($E854,カレンダマスタ!$A$4:$E$381,4,FALSE))</f>
        <v/>
      </c>
      <c r="AV854" s="137" t="str">
        <f t="shared" si="271"/>
        <v/>
      </c>
      <c r="AW854" s="137" t="str">
        <f t="shared" si="272"/>
        <v/>
      </c>
      <c r="AX854" s="138" t="str">
        <f t="shared" si="273"/>
        <v/>
      </c>
      <c r="AY854" s="138" t="str">
        <f t="shared" si="274"/>
        <v/>
      </c>
      <c r="AZ854" s="130" t="str">
        <f>IF(AX854&amp;AW854="勤怠未設定","×",IF(AV854="勤怠修正","×",IF(AC854="外注","",IF(AA854="",IF(AY854&lt;&gt;"","×",""),IF(VLOOKUP(AA854,カレンダマスタ!$H$66:$I$83,2,FALSE)&lt;&gt;AY854,"×","OK")))))</f>
        <v/>
      </c>
      <c r="BC854" s="137" t="str">
        <f>IF(E854="","",VLOOKUP($E854,カレンダマスタ!$A$4:$E$381,4,FALSE))</f>
        <v/>
      </c>
      <c r="BD854" s="126" t="str">
        <f>IF(AC854="社員","",IF(AG854=0,"",IF(AD854="NSTC",IF(COUNTIF(カレンダマスタ!$Q$5:$Q$32,G854)=1,"OK","×"),
IF(AD854="NS本社",IF(COUNTIF(カレンダマスタ!$T$5:$T$32,G854)=1,"OK","×"),IF(COUNTIF(カレンダマスタ!$R$5:$R$32,G854)=1,"OK","×")))))</f>
        <v/>
      </c>
      <c r="BE854" s="126" t="str">
        <f>IF(AC854="社員","",IF(G854="","",IF(R854&lt;&gt;"","",IF(AF854="CS","OK",IF(VLOOKUP(E854,カレンダマスタ!$A$5:$D$381,4,FALSE)&gt;0,"",IF(OR(G854*24&gt;10.84,H854*24&lt;14.5)=TRUE,"×","OK"))))))</f>
        <v/>
      </c>
      <c r="BF854" s="126" t="str">
        <f t="shared" si="268"/>
        <v/>
      </c>
      <c r="BG854" s="126" t="str">
        <f t="shared" si="258"/>
        <v/>
      </c>
      <c r="BI854" s="130" t="str">
        <f t="shared" si="266"/>
        <v/>
      </c>
    </row>
    <row r="855" spans="2:61" ht="13.8" thickBot="1">
      <c r="B855" s="161"/>
      <c r="C855" s="538"/>
      <c r="D855" s="162"/>
      <c r="E855" s="215"/>
      <c r="F855" s="162"/>
      <c r="G855" s="590"/>
      <c r="H855" s="590"/>
      <c r="I855" s="164"/>
      <c r="J855" s="165"/>
      <c r="K855" s="164"/>
      <c r="L855" s="166"/>
      <c r="M855" s="166"/>
      <c r="N855" s="167"/>
      <c r="O855" s="165"/>
      <c r="P855" s="165"/>
      <c r="Q855" s="165"/>
      <c r="R855" s="168"/>
      <c r="S855" s="169"/>
      <c r="T855" s="436" t="str">
        <f t="shared" si="260"/>
        <v/>
      </c>
      <c r="U855" s="432"/>
      <c r="V855" s="432" t="str">
        <f t="shared" si="261"/>
        <v/>
      </c>
      <c r="W855" s="298"/>
      <c r="X855" s="165" t="str">
        <f t="shared" si="267"/>
        <v/>
      </c>
      <c r="Y855" s="165" t="str">
        <f t="shared" si="262"/>
        <v/>
      </c>
      <c r="Z855" s="165" t="str">
        <f t="shared" si="263"/>
        <v/>
      </c>
      <c r="AA855" s="168" t="str">
        <f t="shared" si="270"/>
        <v/>
      </c>
      <c r="AC855" s="192" t="str">
        <f>AC821</f>
        <v/>
      </c>
      <c r="AD855" s="193" t="str">
        <f>AD821</f>
        <v/>
      </c>
      <c r="AE855" s="193" t="str">
        <f>AE821</f>
        <v/>
      </c>
      <c r="AF855" s="193" t="str">
        <f>AF821</f>
        <v/>
      </c>
      <c r="AG855" s="207">
        <f t="shared" si="264"/>
        <v>0</v>
      </c>
      <c r="AI855" s="170" t="str">
        <f>IF(月報!G855&lt;&gt;"",月報!G855,"")</f>
        <v/>
      </c>
      <c r="AJ855" s="171" t="str">
        <f>IF(月報!W855&lt;&gt;"",月報!W855*24,"")</f>
        <v/>
      </c>
      <c r="AK855" s="171" t="str">
        <f>IF(月報!P855&lt;&gt;"",月報!P855,"")</f>
        <v/>
      </c>
      <c r="AL855" s="171" t="str">
        <f>IF(月報!Q855&lt;&gt;"",IF(月報!Q855="平日残","",月報!Q855),"")</f>
        <v/>
      </c>
      <c r="AM855" s="171"/>
      <c r="AN855" s="171" t="str">
        <f t="shared" si="269"/>
        <v/>
      </c>
      <c r="AO855" s="171" t="str">
        <f>IF($E855="","",VLOOKUP($E855,カレンダマスタ!$A$5:$E$381,5,FALSE))</f>
        <v/>
      </c>
      <c r="AQ855" s="198" t="str">
        <f>IF(G855="","",IF(VLOOKUP(E855,カレンダマスタ!$A$5:$D$381,4,FALSE)=0,"",1))</f>
        <v/>
      </c>
      <c r="AR855" s="172" t="str">
        <f>IF($G855="","",IF($AD855="NSTC",INDEX(カレンダマスタ!$I$26:$O$31,MATCH($G855,カレンダマスタ!$H$26:$H$31,1),MATCH($H855,カレンダマスタ!$I$25:$O$25,1)),
IF($AD855="CS本社",INDEX(カレンダマスタ!$I$36:$O$41,MATCH($G855,カレンダマスタ!$H$36:$H$41,1),MATCH($H855,カレンダマスタ!$I$35:$O$35,1)),
IF($AD855="NS本社",INDEX(カレンダマスタ!$I$94:$O$99,MATCH($G855,カレンダマスタ!$H$95:$H$100,1),MATCH($H855,カレンダマスタ!$I$93:$O$93,1)),
IF($AD855="ODC",INDEX(カレンダマスタ!$I$46:$O$51,MATCH($G855,カレンダマスタ!$H$46:$H$51,1),MATCH($H855,カレンダマスタ!$I$45:$O$45,1)),
IF($AD855="NS東京TC",INDEX(カレンダマスタ!$I$56:$O$61,MATCH($G855,カレンダマスタ!$H$56:$H$61,1),MATCH($H855,カレンダマスタ!$I$55:$O$55,1)),""))))))</f>
        <v/>
      </c>
      <c r="AS855" s="171" t="str">
        <f t="shared" si="265"/>
        <v/>
      </c>
      <c r="AU855" s="173" t="str">
        <f>IF(E855="","",VLOOKUP($E855,カレンダマスタ!$A$4:$E$381,4,FALSE))</f>
        <v/>
      </c>
      <c r="AV855" s="173" t="str">
        <f t="shared" si="271"/>
        <v/>
      </c>
      <c r="AW855" s="173" t="str">
        <f t="shared" si="272"/>
        <v/>
      </c>
      <c r="AX855" s="174" t="str">
        <f t="shared" si="273"/>
        <v/>
      </c>
      <c r="AY855" s="174" t="str">
        <f t="shared" si="274"/>
        <v/>
      </c>
      <c r="AZ855" s="175" t="str">
        <f>IF(AX855&amp;AW855="勤怠未設定","×",IF(AV855="勤怠修正","×",IF(AC855="外注","",IF(AA855="",IF(AY855&lt;&gt;"","×",""),IF(VLOOKUP(AA855,カレンダマスタ!$H$66:$I$83,2,FALSE)&lt;&gt;AY855,"×","OK")))))</f>
        <v/>
      </c>
      <c r="BC855" s="173" t="str">
        <f>IF(E855="","",VLOOKUP($E855,カレンダマスタ!$A$4:$E$381,4,FALSE))</f>
        <v/>
      </c>
      <c r="BD855" s="171" t="str">
        <f>IF(AC855="社員","",IF(AG855=0,"",IF(AD855="NSTC",IF(COUNTIF(カレンダマスタ!$Q$5:$Q$32,G855)=1,"OK","×"),
IF(AD855="NS本社",IF(COUNTIF(カレンダマスタ!$T$5:$T$32,G855)=1,"OK","×"),IF(COUNTIF(カレンダマスタ!$R$5:$R$32,G855)=1,"OK","×")))))</f>
        <v/>
      </c>
      <c r="BE855" s="171" t="str">
        <f>IF(AC855="社員","",IF(G855="","",IF(R855&lt;&gt;"","",IF(AF855="CS","OK",IF(VLOOKUP(E855,カレンダマスタ!$A$5:$D$381,4,FALSE)&gt;0,"",IF(OR(G855*24&gt;10.84,H855*24&lt;14.5)=TRUE,"×","OK"))))))</f>
        <v/>
      </c>
      <c r="BF855" s="171" t="str">
        <f t="shared" si="268"/>
        <v/>
      </c>
      <c r="BG855" s="171" t="str">
        <f t="shared" si="258"/>
        <v/>
      </c>
      <c r="BI855" s="175" t="str">
        <f t="shared" si="266"/>
        <v/>
      </c>
    </row>
    <row r="856" spans="2:61">
      <c r="B856" s="323"/>
      <c r="C856" s="539"/>
      <c r="D856" s="324"/>
      <c r="E856" s="325"/>
      <c r="F856" s="324"/>
      <c r="G856" s="591"/>
      <c r="H856" s="591"/>
      <c r="I856" s="339"/>
      <c r="J856" s="320"/>
      <c r="K856" s="319"/>
      <c r="L856" s="320"/>
      <c r="M856" s="320"/>
      <c r="N856" s="320"/>
      <c r="O856" s="340"/>
      <c r="P856" s="340"/>
      <c r="Q856" s="340"/>
      <c r="R856" s="327"/>
      <c r="S856" s="328"/>
      <c r="T856" s="341"/>
      <c r="U856" s="342"/>
      <c r="V856" s="342"/>
      <c r="W856" s="298"/>
      <c r="X856" s="326"/>
      <c r="Y856" s="326"/>
      <c r="Z856" s="326"/>
      <c r="AA856" s="327" t="str">
        <f t="shared" si="270"/>
        <v/>
      </c>
      <c r="AC856" s="541"/>
      <c r="AD856" s="542"/>
      <c r="AE856" s="542"/>
      <c r="AF856" s="542"/>
      <c r="AG856" s="543"/>
      <c r="AI856" s="348" t="str">
        <f>IF(月報!G856&lt;&gt;"",月報!G856,"")</f>
        <v/>
      </c>
      <c r="AJ856" s="349" t="str">
        <f>IF(月報!W856&lt;&gt;"",月報!W856*24,"")</f>
        <v/>
      </c>
      <c r="AK856" s="349" t="str">
        <f>IF(月報!P856&lt;&gt;"",月報!P856,"")</f>
        <v/>
      </c>
      <c r="AL856" s="349" t="str">
        <f>IF(月報!Q856&lt;&gt;"",IF(月報!Q856="平日残","",月報!Q856),"")</f>
        <v/>
      </c>
      <c r="AM856" s="349"/>
      <c r="AN856" s="349" t="str">
        <f t="shared" si="269"/>
        <v/>
      </c>
      <c r="AO856" s="349" t="str">
        <f>IF($E856="","",VLOOKUP($E856,カレンダマスタ!$A$5:$E$381,5,FALSE))</f>
        <v/>
      </c>
      <c r="AQ856" s="351"/>
      <c r="AR856" s="352"/>
      <c r="AS856" s="349"/>
      <c r="AU856" s="355"/>
      <c r="AV856" s="355" t="str">
        <f t="shared" si="271"/>
        <v/>
      </c>
      <c r="AW856" s="355" t="str">
        <f t="shared" si="272"/>
        <v/>
      </c>
      <c r="AX856" s="356" t="str">
        <f t="shared" si="273"/>
        <v/>
      </c>
      <c r="AY856" s="356" t="str">
        <f t="shared" si="274"/>
        <v/>
      </c>
      <c r="AZ856" s="357" t="str">
        <f>IF(AX856&amp;AW856="勤怠未設定","×",IF(AV856="勤怠修正","×",IF(AC856="外注","",IF(AA856="",IF(AY856&lt;&gt;"","×",""),IF(VLOOKUP(AA856,カレンダマスタ!$H$66:$I$83,2,FALSE)&lt;&gt;AY856,"×","OK")))))</f>
        <v/>
      </c>
      <c r="BC856" s="355"/>
      <c r="BD856" s="349"/>
      <c r="BE856" s="349"/>
      <c r="BF856" s="349" t="str">
        <f t="shared" si="268"/>
        <v/>
      </c>
      <c r="BG856" s="349"/>
      <c r="BI856" s="357" t="str">
        <f t="shared" ref="BI856:BI865" si="275">IF(OR(AO856="×",AS856="×",AZ856="×",BD856="×",BE856="×",BF856="TW未入力",BF856="週報未入力",BG856="×"),"×","")</f>
        <v/>
      </c>
    </row>
    <row r="857" spans="2:61">
      <c r="B857" s="323"/>
      <c r="C857" s="539"/>
      <c r="D857" s="324"/>
      <c r="E857" s="325"/>
      <c r="F857" s="324"/>
      <c r="G857" s="591"/>
      <c r="H857" s="591"/>
      <c r="I857" s="339"/>
      <c r="J857" s="320"/>
      <c r="K857" s="319"/>
      <c r="L857" s="320"/>
      <c r="M857" s="320"/>
      <c r="N857" s="320"/>
      <c r="O857" s="340"/>
      <c r="P857" s="340"/>
      <c r="Q857" s="340"/>
      <c r="R857" s="327"/>
      <c r="S857" s="328"/>
      <c r="T857" s="341"/>
      <c r="U857" s="342"/>
      <c r="V857" s="342"/>
      <c r="W857" s="298"/>
      <c r="X857" s="326"/>
      <c r="Y857" s="326"/>
      <c r="Z857" s="326"/>
      <c r="AA857" s="327" t="str">
        <f t="shared" si="270"/>
        <v/>
      </c>
      <c r="AC857" s="544"/>
      <c r="AD857" s="545"/>
      <c r="AE857" s="545"/>
      <c r="AF857" s="545"/>
      <c r="AG857" s="546"/>
      <c r="AI857" s="348" t="str">
        <f>IF(月報!G857&lt;&gt;"",月報!G857,"")</f>
        <v/>
      </c>
      <c r="AJ857" s="349" t="str">
        <f>IF(月報!W857&lt;&gt;"",月報!W857*24,"")</f>
        <v/>
      </c>
      <c r="AK857" s="349" t="str">
        <f>IF(月報!P857&lt;&gt;"",月報!P857,"")</f>
        <v/>
      </c>
      <c r="AL857" s="349" t="str">
        <f>IF(月報!Q857&lt;&gt;"",IF(月報!Q857="平日残","",月報!Q857),"")</f>
        <v/>
      </c>
      <c r="AM857" s="349"/>
      <c r="AN857" s="349" t="str">
        <f t="shared" si="269"/>
        <v/>
      </c>
      <c r="AO857" s="349" t="str">
        <f>IF($E857="","",VLOOKUP($E857,カレンダマスタ!$A$5:$E$381,5,FALSE))</f>
        <v/>
      </c>
      <c r="AQ857" s="351"/>
      <c r="AR857" s="352"/>
      <c r="AS857" s="349"/>
      <c r="AU857" s="355"/>
      <c r="AV857" s="355" t="str">
        <f t="shared" si="271"/>
        <v/>
      </c>
      <c r="AW857" s="355" t="str">
        <f t="shared" si="272"/>
        <v/>
      </c>
      <c r="AX857" s="356" t="str">
        <f t="shared" si="273"/>
        <v/>
      </c>
      <c r="AY857" s="356" t="str">
        <f t="shared" si="274"/>
        <v/>
      </c>
      <c r="AZ857" s="357" t="str">
        <f>IF(AX857&amp;AW857="勤怠未設定","×",IF(AV857="勤怠修正","×",IF(AC857="外注","",IF(AA857="",IF(AY857&lt;&gt;"","×",""),IF(VLOOKUP(AA857,カレンダマスタ!$H$66:$I$83,2,FALSE)&lt;&gt;AY857,"×","OK")))))</f>
        <v/>
      </c>
      <c r="BC857" s="355"/>
      <c r="BD857" s="349"/>
      <c r="BE857" s="349"/>
      <c r="BF857" s="349" t="str">
        <f t="shared" si="268"/>
        <v/>
      </c>
      <c r="BG857" s="349"/>
      <c r="BI857" s="357" t="str">
        <f t="shared" si="275"/>
        <v/>
      </c>
    </row>
    <row r="858" spans="2:61">
      <c r="B858" s="323"/>
      <c r="C858" s="539"/>
      <c r="D858" s="324"/>
      <c r="E858" s="325"/>
      <c r="F858" s="324"/>
      <c r="G858" s="591"/>
      <c r="H858" s="591"/>
      <c r="I858" s="339"/>
      <c r="J858" s="320"/>
      <c r="K858" s="319"/>
      <c r="L858" s="320"/>
      <c r="M858" s="320"/>
      <c r="N858" s="320"/>
      <c r="O858" s="340"/>
      <c r="P858" s="340"/>
      <c r="Q858" s="340"/>
      <c r="R858" s="327"/>
      <c r="S858" s="328"/>
      <c r="T858" s="341"/>
      <c r="U858" s="342"/>
      <c r="V858" s="342"/>
      <c r="W858" s="298"/>
      <c r="X858" s="326"/>
      <c r="Y858" s="326"/>
      <c r="Z858" s="326"/>
      <c r="AA858" s="327" t="str">
        <f t="shared" si="270"/>
        <v/>
      </c>
      <c r="AC858" s="544"/>
      <c r="AD858" s="545"/>
      <c r="AE858" s="545"/>
      <c r="AF858" s="545"/>
      <c r="AG858" s="546"/>
      <c r="AI858" s="348" t="str">
        <f>IF(月報!G858&lt;&gt;"",月報!G858,"")</f>
        <v/>
      </c>
      <c r="AJ858" s="349" t="str">
        <f>IF(月報!W858&lt;&gt;"",月報!W858*24,"")</f>
        <v/>
      </c>
      <c r="AK858" s="349" t="str">
        <f>IF(月報!P858&lt;&gt;"",月報!P858,"")</f>
        <v/>
      </c>
      <c r="AL858" s="349" t="str">
        <f>IF(月報!Q858&lt;&gt;"",IF(月報!Q858="平日残","",月報!Q858),"")</f>
        <v/>
      </c>
      <c r="AM858" s="349"/>
      <c r="AN858" s="349" t="str">
        <f t="shared" si="269"/>
        <v/>
      </c>
      <c r="AO858" s="349" t="str">
        <f>IF($E858="","",VLOOKUP($E858,カレンダマスタ!$A$5:$E$381,5,FALSE))</f>
        <v/>
      </c>
      <c r="AQ858" s="351"/>
      <c r="AR858" s="352"/>
      <c r="AS858" s="349"/>
      <c r="AU858" s="355"/>
      <c r="AV858" s="355" t="str">
        <f t="shared" si="271"/>
        <v/>
      </c>
      <c r="AW858" s="355" t="str">
        <f t="shared" si="272"/>
        <v/>
      </c>
      <c r="AX858" s="356" t="str">
        <f t="shared" si="273"/>
        <v/>
      </c>
      <c r="AY858" s="356" t="str">
        <f t="shared" si="274"/>
        <v/>
      </c>
      <c r="AZ858" s="357" t="str">
        <f>IF(AX858&amp;AW858="勤怠未設定","×",IF(AV858="勤怠修正","×",IF(AC858="外注","",IF(AA858="",IF(AY858&lt;&gt;"","×",""),IF(VLOOKUP(AA858,カレンダマスタ!$H$66:$I$83,2,FALSE)&lt;&gt;AY858,"×","OK")))))</f>
        <v/>
      </c>
      <c r="BC858" s="355"/>
      <c r="BD858" s="349"/>
      <c r="BE858" s="349"/>
      <c r="BF858" s="349" t="str">
        <f t="shared" si="268"/>
        <v/>
      </c>
      <c r="BG858" s="349"/>
      <c r="BI858" s="357" t="str">
        <f t="shared" si="275"/>
        <v/>
      </c>
    </row>
    <row r="859" spans="2:61">
      <c r="B859" s="323"/>
      <c r="C859" s="539"/>
      <c r="D859" s="324"/>
      <c r="E859" s="325"/>
      <c r="F859" s="324"/>
      <c r="G859" s="591"/>
      <c r="H859" s="591"/>
      <c r="I859" s="339"/>
      <c r="J859" s="320"/>
      <c r="K859" s="319"/>
      <c r="L859" s="320"/>
      <c r="M859" s="320"/>
      <c r="N859" s="320"/>
      <c r="O859" s="340"/>
      <c r="P859" s="340"/>
      <c r="Q859" s="340"/>
      <c r="R859" s="327"/>
      <c r="S859" s="328"/>
      <c r="T859" s="341"/>
      <c r="U859" s="342"/>
      <c r="V859" s="342"/>
      <c r="W859" s="298"/>
      <c r="X859" s="326"/>
      <c r="Y859" s="326"/>
      <c r="Z859" s="326"/>
      <c r="AA859" s="327" t="str">
        <f t="shared" si="270"/>
        <v/>
      </c>
      <c r="AC859" s="544"/>
      <c r="AD859" s="545"/>
      <c r="AE859" s="545"/>
      <c r="AF859" s="545"/>
      <c r="AG859" s="546"/>
      <c r="AI859" s="348" t="str">
        <f>IF(月報!G859&lt;&gt;"",月報!G859,"")</f>
        <v/>
      </c>
      <c r="AJ859" s="349" t="str">
        <f>IF(月報!W859&lt;&gt;"",月報!W859*24,"")</f>
        <v/>
      </c>
      <c r="AK859" s="349" t="str">
        <f>IF(月報!P859&lt;&gt;"",月報!P859,"")</f>
        <v/>
      </c>
      <c r="AL859" s="349" t="str">
        <f>IF(月報!Q859&lt;&gt;"",IF(月報!Q859="平日残","",月報!Q859),"")</f>
        <v/>
      </c>
      <c r="AM859" s="349"/>
      <c r="AN859" s="349" t="str">
        <f t="shared" si="269"/>
        <v/>
      </c>
      <c r="AO859" s="349" t="str">
        <f>IF($E859="","",VLOOKUP($E859,カレンダマスタ!$A$5:$E$381,5,FALSE))</f>
        <v/>
      </c>
      <c r="AQ859" s="351"/>
      <c r="AR859" s="352"/>
      <c r="AS859" s="349"/>
      <c r="AU859" s="355"/>
      <c r="AV859" s="355" t="str">
        <f t="shared" si="271"/>
        <v/>
      </c>
      <c r="AW859" s="355" t="str">
        <f t="shared" si="272"/>
        <v/>
      </c>
      <c r="AX859" s="356" t="str">
        <f t="shared" si="273"/>
        <v/>
      </c>
      <c r="AY859" s="356" t="str">
        <f t="shared" si="274"/>
        <v/>
      </c>
      <c r="AZ859" s="357" t="str">
        <f>IF(AX859&amp;AW859="勤怠未設定","×",IF(AV859="勤怠修正","×",IF(AC859="外注","",IF(AA859="",IF(AY859&lt;&gt;"","×",""),IF(VLOOKUP(AA859,カレンダマスタ!$H$66:$I$83,2,FALSE)&lt;&gt;AY859,"×","OK")))))</f>
        <v/>
      </c>
      <c r="BC859" s="355"/>
      <c r="BD859" s="349"/>
      <c r="BE859" s="349"/>
      <c r="BF859" s="349" t="str">
        <f t="shared" si="268"/>
        <v/>
      </c>
      <c r="BG859" s="349"/>
      <c r="BI859" s="357" t="str">
        <f t="shared" si="275"/>
        <v/>
      </c>
    </row>
    <row r="860" spans="2:61">
      <c r="B860" s="323"/>
      <c r="C860" s="539"/>
      <c r="D860" s="324"/>
      <c r="E860" s="325"/>
      <c r="F860" s="324"/>
      <c r="G860" s="591"/>
      <c r="H860" s="591"/>
      <c r="I860" s="339"/>
      <c r="J860" s="320"/>
      <c r="K860" s="319"/>
      <c r="L860" s="320"/>
      <c r="M860" s="320"/>
      <c r="N860" s="320"/>
      <c r="O860" s="340"/>
      <c r="P860" s="340"/>
      <c r="Q860" s="340"/>
      <c r="R860" s="327"/>
      <c r="S860" s="328"/>
      <c r="T860" s="341"/>
      <c r="U860" s="342"/>
      <c r="V860" s="342"/>
      <c r="W860" s="298"/>
      <c r="X860" s="326"/>
      <c r="Y860" s="326"/>
      <c r="Z860" s="326"/>
      <c r="AA860" s="327" t="str">
        <f t="shared" si="270"/>
        <v/>
      </c>
      <c r="AC860" s="544"/>
      <c r="AD860" s="545"/>
      <c r="AE860" s="545"/>
      <c r="AF860" s="545"/>
      <c r="AG860" s="546"/>
      <c r="AI860" s="348" t="str">
        <f>IF(月報!G860&lt;&gt;"",月報!G860,"")</f>
        <v/>
      </c>
      <c r="AJ860" s="349" t="str">
        <f>IF(月報!W860&lt;&gt;"",月報!W860*24,"")</f>
        <v/>
      </c>
      <c r="AK860" s="349" t="str">
        <f>IF(月報!P860&lt;&gt;"",月報!P860,"")</f>
        <v/>
      </c>
      <c r="AL860" s="349" t="str">
        <f>IF(月報!Q860&lt;&gt;"",IF(月報!Q860="平日残","",月報!Q860),"")</f>
        <v/>
      </c>
      <c r="AM860" s="349"/>
      <c r="AN860" s="349" t="str">
        <f t="shared" si="269"/>
        <v/>
      </c>
      <c r="AO860" s="349" t="str">
        <f>IF($E860="","",VLOOKUP($E860,カレンダマスタ!$A$5:$E$381,5,FALSE))</f>
        <v/>
      </c>
      <c r="AQ860" s="351"/>
      <c r="AR860" s="352"/>
      <c r="AS860" s="349"/>
      <c r="AU860" s="355"/>
      <c r="AV860" s="355" t="str">
        <f t="shared" si="271"/>
        <v/>
      </c>
      <c r="AW860" s="355" t="str">
        <f t="shared" si="272"/>
        <v/>
      </c>
      <c r="AX860" s="356" t="str">
        <f t="shared" si="273"/>
        <v/>
      </c>
      <c r="AY860" s="356" t="str">
        <f t="shared" si="274"/>
        <v/>
      </c>
      <c r="AZ860" s="357" t="str">
        <f>IF(AX860&amp;AW860="勤怠未設定","×",IF(AV860="勤怠修正","×",IF(AC860="外注","",IF(AA860="",IF(AY860&lt;&gt;"","×",""),IF(VLOOKUP(AA860,カレンダマスタ!$H$66:$I$83,2,FALSE)&lt;&gt;AY860,"×","OK")))))</f>
        <v/>
      </c>
      <c r="BC860" s="355"/>
      <c r="BD860" s="349"/>
      <c r="BE860" s="349"/>
      <c r="BF860" s="349" t="str">
        <f t="shared" si="268"/>
        <v/>
      </c>
      <c r="BG860" s="349"/>
      <c r="BI860" s="357" t="str">
        <f t="shared" si="275"/>
        <v/>
      </c>
    </row>
    <row r="861" spans="2:61">
      <c r="B861" s="323"/>
      <c r="C861" s="539"/>
      <c r="D861" s="324"/>
      <c r="E861" s="325"/>
      <c r="F861" s="324"/>
      <c r="G861" s="591"/>
      <c r="H861" s="591"/>
      <c r="I861" s="339"/>
      <c r="J861" s="320"/>
      <c r="K861" s="319"/>
      <c r="L861" s="320"/>
      <c r="M861" s="320"/>
      <c r="N861" s="320"/>
      <c r="O861" s="340"/>
      <c r="P861" s="340"/>
      <c r="Q861" s="340"/>
      <c r="R861" s="327"/>
      <c r="S861" s="328"/>
      <c r="T861" s="341"/>
      <c r="U861" s="342"/>
      <c r="V861" s="342"/>
      <c r="W861" s="298"/>
      <c r="X861" s="326"/>
      <c r="Y861" s="326"/>
      <c r="Z861" s="326"/>
      <c r="AA861" s="327" t="str">
        <f t="shared" si="270"/>
        <v/>
      </c>
      <c r="AC861" s="544"/>
      <c r="AD861" s="545"/>
      <c r="AE861" s="545"/>
      <c r="AF861" s="545"/>
      <c r="AG861" s="546"/>
      <c r="AI861" s="348" t="str">
        <f>IF(月報!G861&lt;&gt;"",月報!G861,"")</f>
        <v/>
      </c>
      <c r="AJ861" s="349" t="str">
        <f>IF(月報!W861&lt;&gt;"",月報!W861*24,"")</f>
        <v/>
      </c>
      <c r="AK861" s="349" t="str">
        <f>IF(月報!P861&lt;&gt;"",月報!P861,"")</f>
        <v/>
      </c>
      <c r="AL861" s="349" t="str">
        <f>IF(月報!Q861&lt;&gt;"",IF(月報!Q861="平日残","",月報!Q861),"")</f>
        <v/>
      </c>
      <c r="AM861" s="349"/>
      <c r="AN861" s="349" t="str">
        <f t="shared" si="269"/>
        <v/>
      </c>
      <c r="AO861" s="349" t="str">
        <f>IF($E861="","",VLOOKUP($E861,カレンダマスタ!$A$5:$E$381,5,FALSE))</f>
        <v/>
      </c>
      <c r="AQ861" s="351"/>
      <c r="AR861" s="352"/>
      <c r="AS861" s="349"/>
      <c r="AU861" s="355"/>
      <c r="AV861" s="355" t="str">
        <f t="shared" si="271"/>
        <v/>
      </c>
      <c r="AW861" s="355" t="str">
        <f t="shared" si="272"/>
        <v/>
      </c>
      <c r="AX861" s="356" t="str">
        <f t="shared" si="273"/>
        <v/>
      </c>
      <c r="AY861" s="356" t="str">
        <f t="shared" si="274"/>
        <v/>
      </c>
      <c r="AZ861" s="357" t="str">
        <f>IF(AX861&amp;AW861="勤怠未設定","×",IF(AV861="勤怠修正","×",IF(AC861="外注","",IF(AA861="",IF(AY861&lt;&gt;"","×",""),IF(VLOOKUP(AA861,カレンダマスタ!$H$66:$I$83,2,FALSE)&lt;&gt;AY861,"×","OK")))))</f>
        <v/>
      </c>
      <c r="BC861" s="355"/>
      <c r="BD861" s="349"/>
      <c r="BE861" s="349"/>
      <c r="BF861" s="349" t="str">
        <f t="shared" si="268"/>
        <v/>
      </c>
      <c r="BG861" s="349"/>
      <c r="BI861" s="357" t="str">
        <f t="shared" si="275"/>
        <v/>
      </c>
    </row>
    <row r="862" spans="2:61">
      <c r="B862" s="323"/>
      <c r="C862" s="539"/>
      <c r="D862" s="324"/>
      <c r="E862" s="325"/>
      <c r="F862" s="324"/>
      <c r="G862" s="591"/>
      <c r="H862" s="591"/>
      <c r="I862" s="339"/>
      <c r="J862" s="320"/>
      <c r="K862" s="319"/>
      <c r="L862" s="320"/>
      <c r="M862" s="320"/>
      <c r="N862" s="320"/>
      <c r="O862" s="340"/>
      <c r="P862" s="340"/>
      <c r="Q862" s="340"/>
      <c r="R862" s="327"/>
      <c r="S862" s="328"/>
      <c r="T862" s="341"/>
      <c r="U862" s="342"/>
      <c r="V862" s="342"/>
      <c r="W862" s="298"/>
      <c r="X862" s="326"/>
      <c r="Y862" s="326"/>
      <c r="Z862" s="326"/>
      <c r="AA862" s="327" t="str">
        <f t="shared" si="270"/>
        <v/>
      </c>
      <c r="AC862" s="544"/>
      <c r="AD862" s="545"/>
      <c r="AE862" s="545"/>
      <c r="AF862" s="545"/>
      <c r="AG862" s="546"/>
      <c r="AI862" s="348" t="str">
        <f>IF(月報!G862&lt;&gt;"",月報!G862,"")</f>
        <v/>
      </c>
      <c r="AJ862" s="349" t="str">
        <f>IF(月報!W862&lt;&gt;"",月報!W862*24,"")</f>
        <v/>
      </c>
      <c r="AK862" s="349" t="str">
        <f>IF(月報!P862&lt;&gt;"",月報!P862,"")</f>
        <v/>
      </c>
      <c r="AL862" s="349" t="str">
        <f>IF(月報!Q862&lt;&gt;"",IF(月報!Q862="平日残","",月報!Q862),"")</f>
        <v/>
      </c>
      <c r="AM862" s="349"/>
      <c r="AN862" s="349" t="str">
        <f t="shared" si="269"/>
        <v/>
      </c>
      <c r="AO862" s="349" t="str">
        <f>IF($E862="","",VLOOKUP($E862,カレンダマスタ!$A$5:$E$381,5,FALSE))</f>
        <v/>
      </c>
      <c r="AQ862" s="351"/>
      <c r="AR862" s="352"/>
      <c r="AS862" s="349"/>
      <c r="AU862" s="355"/>
      <c r="AV862" s="355" t="str">
        <f t="shared" si="271"/>
        <v/>
      </c>
      <c r="AW862" s="355" t="str">
        <f t="shared" si="272"/>
        <v/>
      </c>
      <c r="AX862" s="356" t="str">
        <f t="shared" si="273"/>
        <v/>
      </c>
      <c r="AY862" s="356" t="str">
        <f t="shared" si="274"/>
        <v/>
      </c>
      <c r="AZ862" s="357" t="str">
        <f>IF(AX862&amp;AW862="勤怠未設定","×",IF(AV862="勤怠修正","×",IF(AC862="外注","",IF(AA862="",IF(AY862&lt;&gt;"","×",""),IF(VLOOKUP(AA862,カレンダマスタ!$H$66:$I$83,2,FALSE)&lt;&gt;AY862,"×","OK")))))</f>
        <v/>
      </c>
      <c r="BC862" s="355"/>
      <c r="BD862" s="349"/>
      <c r="BE862" s="349"/>
      <c r="BF862" s="349" t="str">
        <f t="shared" si="268"/>
        <v/>
      </c>
      <c r="BG862" s="349"/>
      <c r="BI862" s="357" t="str">
        <f t="shared" si="275"/>
        <v/>
      </c>
    </row>
    <row r="863" spans="2:61">
      <c r="B863" s="323"/>
      <c r="C863" s="539"/>
      <c r="D863" s="324"/>
      <c r="E863" s="325"/>
      <c r="F863" s="324"/>
      <c r="G863" s="591"/>
      <c r="H863" s="591"/>
      <c r="I863" s="339"/>
      <c r="J863" s="320"/>
      <c r="K863" s="319"/>
      <c r="L863" s="320"/>
      <c r="M863" s="320"/>
      <c r="N863" s="320"/>
      <c r="O863" s="340"/>
      <c r="P863" s="340"/>
      <c r="Q863" s="340"/>
      <c r="R863" s="327"/>
      <c r="S863" s="328"/>
      <c r="T863" s="341"/>
      <c r="U863" s="342"/>
      <c r="V863" s="342"/>
      <c r="W863" s="298"/>
      <c r="X863" s="326"/>
      <c r="Y863" s="326"/>
      <c r="Z863" s="326"/>
      <c r="AA863" s="327" t="str">
        <f t="shared" si="270"/>
        <v/>
      </c>
      <c r="AC863" s="544"/>
      <c r="AD863" s="545"/>
      <c r="AE863" s="545"/>
      <c r="AF863" s="545"/>
      <c r="AG863" s="546"/>
      <c r="AI863" s="348" t="str">
        <f>IF(月報!G863&lt;&gt;"",月報!G863,"")</f>
        <v/>
      </c>
      <c r="AJ863" s="349" t="str">
        <f>IF(月報!W863&lt;&gt;"",月報!W863*24,"")</f>
        <v/>
      </c>
      <c r="AK863" s="349" t="str">
        <f>IF(月報!P863&lt;&gt;"",月報!P863,"")</f>
        <v/>
      </c>
      <c r="AL863" s="349" t="str">
        <f>IF(月報!Q863&lt;&gt;"",IF(月報!Q863="平日残","",月報!Q863),"")</f>
        <v/>
      </c>
      <c r="AM863" s="349"/>
      <c r="AN863" s="349" t="str">
        <f t="shared" si="269"/>
        <v/>
      </c>
      <c r="AO863" s="349" t="str">
        <f>IF($E863="","",VLOOKUP($E863,カレンダマスタ!$A$5:$E$381,5,FALSE))</f>
        <v/>
      </c>
      <c r="AQ863" s="351"/>
      <c r="AR863" s="352"/>
      <c r="AS863" s="349"/>
      <c r="AU863" s="355"/>
      <c r="AV863" s="355" t="str">
        <f t="shared" si="271"/>
        <v/>
      </c>
      <c r="AW863" s="355" t="str">
        <f t="shared" si="272"/>
        <v/>
      </c>
      <c r="AX863" s="356" t="str">
        <f t="shared" si="273"/>
        <v/>
      </c>
      <c r="AY863" s="356" t="str">
        <f t="shared" si="274"/>
        <v/>
      </c>
      <c r="AZ863" s="357" t="str">
        <f>IF(AX863&amp;AW863="勤怠未設定","×",IF(AV863="勤怠修正","×",IF(AC863="外注","",IF(AA863="",IF(AY863&lt;&gt;"","×",""),IF(VLOOKUP(AA863,カレンダマスタ!$H$66:$I$83,2,FALSE)&lt;&gt;AY863,"×","OK")))))</f>
        <v/>
      </c>
      <c r="BC863" s="355"/>
      <c r="BD863" s="349"/>
      <c r="BE863" s="349"/>
      <c r="BF863" s="349" t="str">
        <f t="shared" si="268"/>
        <v/>
      </c>
      <c r="BG863" s="349"/>
      <c r="BI863" s="357" t="str">
        <f t="shared" si="275"/>
        <v/>
      </c>
    </row>
    <row r="864" spans="2:61">
      <c r="B864" s="323"/>
      <c r="C864" s="539"/>
      <c r="D864" s="324"/>
      <c r="E864" s="325"/>
      <c r="F864" s="324"/>
      <c r="G864" s="591"/>
      <c r="H864" s="591"/>
      <c r="I864" s="339"/>
      <c r="J864" s="320"/>
      <c r="K864" s="319"/>
      <c r="L864" s="320"/>
      <c r="M864" s="320"/>
      <c r="N864" s="320"/>
      <c r="O864" s="340"/>
      <c r="P864" s="340"/>
      <c r="Q864" s="340"/>
      <c r="R864" s="327"/>
      <c r="S864" s="328"/>
      <c r="T864" s="341"/>
      <c r="U864" s="342"/>
      <c r="V864" s="342"/>
      <c r="W864" s="298"/>
      <c r="X864" s="326"/>
      <c r="Y864" s="326"/>
      <c r="Z864" s="326"/>
      <c r="AA864" s="327" t="str">
        <f t="shared" si="270"/>
        <v/>
      </c>
      <c r="AC864" s="544"/>
      <c r="AD864" s="545"/>
      <c r="AE864" s="545"/>
      <c r="AF864" s="545"/>
      <c r="AG864" s="546"/>
      <c r="AI864" s="348" t="str">
        <f>IF(月報!G864&lt;&gt;"",月報!G864,"")</f>
        <v/>
      </c>
      <c r="AJ864" s="349" t="str">
        <f>IF(月報!W864&lt;&gt;"",月報!W864*24,"")</f>
        <v/>
      </c>
      <c r="AK864" s="349" t="str">
        <f>IF(月報!P864&lt;&gt;"",月報!P864,"")</f>
        <v/>
      </c>
      <c r="AL864" s="349" t="str">
        <f>IF(月報!Q864&lt;&gt;"",IF(月報!Q864="平日残","",月報!Q864),"")</f>
        <v/>
      </c>
      <c r="AM864" s="349"/>
      <c r="AN864" s="349" t="str">
        <f t="shared" si="269"/>
        <v/>
      </c>
      <c r="AO864" s="349" t="str">
        <f>IF($E864="","",VLOOKUP($E864,カレンダマスタ!$A$5:$E$381,5,FALSE))</f>
        <v/>
      </c>
      <c r="AQ864" s="351"/>
      <c r="AR864" s="352"/>
      <c r="AS864" s="349"/>
      <c r="AU864" s="355"/>
      <c r="AV864" s="355" t="str">
        <f t="shared" si="271"/>
        <v/>
      </c>
      <c r="AW864" s="355" t="str">
        <f t="shared" si="272"/>
        <v/>
      </c>
      <c r="AX864" s="356" t="str">
        <f t="shared" si="273"/>
        <v/>
      </c>
      <c r="AY864" s="356" t="str">
        <f t="shared" si="274"/>
        <v/>
      </c>
      <c r="AZ864" s="357" t="str">
        <f>IF(AX864&amp;AW864="勤怠未設定","×",IF(AV864="勤怠修正","×",IF(AC864="外注","",IF(AA864="",IF(AY864&lt;&gt;"","×",""),IF(VLOOKUP(AA864,カレンダマスタ!$H$66:$I$83,2,FALSE)&lt;&gt;AY864,"×","OK")))))</f>
        <v/>
      </c>
      <c r="BC864" s="355"/>
      <c r="BD864" s="349"/>
      <c r="BE864" s="349"/>
      <c r="BF864" s="349" t="str">
        <f t="shared" si="268"/>
        <v/>
      </c>
      <c r="BG864" s="349"/>
      <c r="BI864" s="357" t="str">
        <f t="shared" si="275"/>
        <v/>
      </c>
    </row>
    <row r="865" spans="2:61" ht="13.8" thickBot="1">
      <c r="B865" s="329"/>
      <c r="C865" s="540"/>
      <c r="D865" s="330"/>
      <c r="E865" s="331"/>
      <c r="F865" s="330"/>
      <c r="G865" s="592"/>
      <c r="H865" s="592"/>
      <c r="I865" s="343"/>
      <c r="J865" s="322"/>
      <c r="K865" s="321"/>
      <c r="L865" s="322"/>
      <c r="M865" s="322"/>
      <c r="N865" s="322"/>
      <c r="O865" s="344"/>
      <c r="P865" s="344"/>
      <c r="Q865" s="344"/>
      <c r="R865" s="333"/>
      <c r="S865" s="334"/>
      <c r="T865" s="345"/>
      <c r="U865" s="346"/>
      <c r="V865" s="346"/>
      <c r="W865" s="298"/>
      <c r="X865" s="332"/>
      <c r="Y865" s="332"/>
      <c r="Z865" s="332"/>
      <c r="AA865" s="333" t="str">
        <f t="shared" si="270"/>
        <v/>
      </c>
      <c r="AC865" s="547"/>
      <c r="AD865" s="548"/>
      <c r="AE865" s="548"/>
      <c r="AF865" s="548"/>
      <c r="AG865" s="549"/>
      <c r="AI865" s="348" t="str">
        <f>IF(月報!G865&lt;&gt;"",月報!G865,"")</f>
        <v/>
      </c>
      <c r="AJ865" s="350" t="str">
        <f>IF(月報!W865&lt;&gt;"",月報!W865*24,"")</f>
        <v/>
      </c>
      <c r="AK865" s="350" t="str">
        <f>IF(月報!P865&lt;&gt;"",月報!P865,"")</f>
        <v/>
      </c>
      <c r="AL865" s="350" t="str">
        <f>IF(月報!Q865&lt;&gt;"",IF(月報!Q865="平日残","",月報!Q865),"")</f>
        <v/>
      </c>
      <c r="AM865" s="350"/>
      <c r="AN865" s="350" t="str">
        <f t="shared" si="269"/>
        <v/>
      </c>
      <c r="AO865" s="350" t="str">
        <f>IF($E865="","",VLOOKUP($E865,カレンダマスタ!$A$5:$E$381,5,FALSE))</f>
        <v/>
      </c>
      <c r="AP865" s="347"/>
      <c r="AQ865" s="353"/>
      <c r="AR865" s="354"/>
      <c r="AS865" s="350"/>
      <c r="AT865" s="347"/>
      <c r="AU865" s="358"/>
      <c r="AV865" s="358" t="str">
        <f t="shared" si="271"/>
        <v/>
      </c>
      <c r="AW865" s="358" t="str">
        <f t="shared" si="272"/>
        <v/>
      </c>
      <c r="AX865" s="359" t="str">
        <f t="shared" si="273"/>
        <v/>
      </c>
      <c r="AY865" s="359" t="str">
        <f t="shared" si="274"/>
        <v/>
      </c>
      <c r="AZ865" s="360" t="str">
        <f>IF(AX865&amp;AW865="勤怠未設定","×",IF(AV865="勤怠修正","×",IF(AC865="外注","",IF(AA865="",IF(AY865&lt;&gt;"","×",""),IF(VLOOKUP(AA865,カレンダマスタ!$H$66:$I$83,2,FALSE)&lt;&gt;AY865,"×","OK")))))</f>
        <v/>
      </c>
      <c r="BC865" s="358"/>
      <c r="BD865" s="350"/>
      <c r="BE865" s="350"/>
      <c r="BF865" s="350" t="str">
        <f t="shared" si="268"/>
        <v/>
      </c>
      <c r="BG865" s="350"/>
      <c r="BI865" s="360" t="str">
        <f t="shared" si="275"/>
        <v/>
      </c>
    </row>
    <row r="866" spans="2:61">
      <c r="B866" s="176">
        <f>B821+1</f>
        <v>20</v>
      </c>
      <c r="C866" s="535"/>
      <c r="D866" s="112"/>
      <c r="E866" s="582"/>
      <c r="F866" s="112"/>
      <c r="G866" s="587"/>
      <c r="H866" s="587"/>
      <c r="I866" s="114"/>
      <c r="J866" s="118"/>
      <c r="K866" s="115"/>
      <c r="L866" s="116"/>
      <c r="M866" s="116"/>
      <c r="N866" s="117"/>
      <c r="O866" s="118"/>
      <c r="P866" s="118"/>
      <c r="Q866" s="118"/>
      <c r="R866" s="119"/>
      <c r="S866" s="120"/>
      <c r="T866" s="433" t="str">
        <f t="shared" ref="T866:T900" si="276">IF(J866&lt;&gt;"",J866,"")</f>
        <v/>
      </c>
      <c r="U866" s="428">
        <f>SUM(T866:T872)</f>
        <v>0</v>
      </c>
      <c r="V866" s="428" t="str">
        <f t="shared" ref="V866:V900" si="277">IF(AC866="外注",IF(AND(BC866&lt;1,ROUND((H866*24),1)=13),"外注2半",IF(AND(BC866&lt;1,ROUND((G866*24),1)=13.7),"外注1半",IF(AND(BC866&lt;1,G866=""),"外注休暇",""))),"")</f>
        <v/>
      </c>
      <c r="W866" s="298"/>
      <c r="X866" s="113" t="str">
        <f>IF(O866&lt;&gt;"",O866/24,"")</f>
        <v/>
      </c>
      <c r="Y866" s="113" t="str">
        <f t="shared" ref="Y866:Y900" si="278">IF(P866&lt;&gt;"",P866/24,"")</f>
        <v/>
      </c>
      <c r="Z866" s="113" t="str">
        <f t="shared" ref="Z866:Z900" si="279">IF(Q866&lt;&gt;"",Q866/24,"")</f>
        <v/>
      </c>
      <c r="AA866" s="119" t="str">
        <f t="shared" si="270"/>
        <v/>
      </c>
      <c r="AC866" s="183" t="str">
        <f>IF(C866&lt;&gt;"",VLOOKUP(C866,設定シート!$D$10:$N$109,11,FALSE),"")</f>
        <v/>
      </c>
      <c r="AD866" s="184" t="str">
        <f>IF(C866&lt;&gt;"",VLOOKUP(C866,設定シート!$D$10:$H$109,5,FALSE),"")</f>
        <v/>
      </c>
      <c r="AE866" s="185" t="str">
        <f>IF(C866&lt;&gt;"",VLOOKUP(C866,設定シート!$D$10:$L$109,9,FALSE),"")</f>
        <v/>
      </c>
      <c r="AF866" s="184" t="str">
        <f>IF($AD866="","",IF(LEFT($AD866,2)="NS","NS","CS"))</f>
        <v/>
      </c>
      <c r="AG866" s="203">
        <f t="shared" ref="AG866:AG900" si="280">IF(OR(R866="有給休暇",G866=""),0,IF(AQ866=1,0,1))</f>
        <v>0</v>
      </c>
      <c r="AI866" s="121" t="str">
        <f>IF(月報!G866&lt;&gt;"",月報!G866,"")</f>
        <v/>
      </c>
      <c r="AJ866" s="122" t="str">
        <f>IF(月報!W866&lt;&gt;"",月報!W866*24,"")</f>
        <v/>
      </c>
      <c r="AK866" s="122" t="str">
        <f>IF(月報!P866&lt;&gt;"",月報!P866,"")</f>
        <v/>
      </c>
      <c r="AL866" s="122" t="str">
        <f>IF(月報!Q866&lt;&gt;"",IF(月報!Q866="平日残","",月報!Q866),"")</f>
        <v/>
      </c>
      <c r="AM866" s="122"/>
      <c r="AN866" s="122" t="str">
        <f t="shared" si="269"/>
        <v/>
      </c>
      <c r="AO866" s="122" t="str">
        <f>IF($E866="","",VLOOKUP($E866,カレンダマスタ!$A$5:$E$381,5,FALSE))</f>
        <v/>
      </c>
      <c r="AQ866" s="195" t="str">
        <f>IF(G866="","",IF(VLOOKUP(E866,カレンダマスタ!$A$5:$D$381,4,FALSE)=0,"",1))</f>
        <v/>
      </c>
      <c r="AR866" s="123" t="str">
        <f>IF($G866="","",IF($AD866="NSTC",INDEX(カレンダマスタ!$I$26:$O$31,MATCH($G866,カレンダマスタ!$H$26:$H$31,1),MATCH($H866,カレンダマスタ!$I$25:$O$25,1)),
IF($AD866="CS本社",INDEX(カレンダマスタ!$I$36:$O$41,MATCH($G866,カレンダマスタ!$H$36:$H$41,1),MATCH($H866,カレンダマスタ!$I$35:$O$35,1)),
IF($AD866="NS本社",INDEX(カレンダマスタ!$I$94:$O$99,MATCH($G866,カレンダマスタ!$H$95:$H$100,1),MATCH($H866,カレンダマスタ!$I$93:$O$93,1)),
IF($AD866="ODC",INDEX(カレンダマスタ!$I$46:$O$51,MATCH($G866,カレンダマスタ!$H$46:$H$51,1),MATCH($H866,カレンダマスタ!$I$45:$O$45,1)),
IF($AD866="NS東京TC",INDEX(カレンダマスタ!$I$56:$O$61,MATCH($G866,カレンダマスタ!$H$56:$H$61,1),MATCH($H866,カレンダマスタ!$I$55:$O$55,1)),""))))))</f>
        <v/>
      </c>
      <c r="AS866" s="122" t="str">
        <f t="shared" ref="AS866:AS900" si="281">IF(AC866="社員","",IF(R866="有給休暇","",IF(AND(AF866="CS",AQ866=1)=TRUE,"OK",IF(AR866&lt;&gt;"",IF(TIMEVALUE(MID(I866,1,10))=AR866,"OK","×"),""))))</f>
        <v/>
      </c>
      <c r="AU866" s="124" t="str">
        <f>IF(E866="","",VLOOKUP($E866,カレンダマスタ!$A$4:$E$381,4,FALSE))</f>
        <v/>
      </c>
      <c r="AV866" s="124" t="str">
        <f t="shared" si="271"/>
        <v/>
      </c>
      <c r="AW866" s="124" t="str">
        <f t="shared" si="272"/>
        <v/>
      </c>
      <c r="AX866" s="125" t="str">
        <f t="shared" si="273"/>
        <v/>
      </c>
      <c r="AY866" s="125" t="str">
        <f t="shared" si="274"/>
        <v/>
      </c>
      <c r="AZ866" s="114" t="str">
        <f>IF(AX866&amp;AW866="勤怠未設定","×",IF(AV866="勤怠修正","×",IF(AC866="外注","",IF(AA866="",IF(AY866&lt;&gt;"","×",""),IF(VLOOKUP(AA866,カレンダマスタ!$H$66:$I$83,2,FALSE)&lt;&gt;AY866,"×","OK")))))</f>
        <v/>
      </c>
      <c r="BC866" s="124" t="str">
        <f>IF(E866="","",VLOOKUP($E866,カレンダマスタ!$A$4:$E$381,4,FALSE))</f>
        <v/>
      </c>
      <c r="BD866" s="122" t="str">
        <f>IF(AC866="社員","",IF(AG866=0,"",IF(AD866="NSTC",IF(COUNTIF(カレンダマスタ!$Q$5:$Q$32,G866)=1,"OK","×"),
IF(AD866="NS本社",IF(COUNTIF(カレンダマスタ!$T$5:$T$32,G866)=1,"OK","×"),IF(COUNTIF(カレンダマスタ!$R$5:$R$32,G866)=1,"OK","×")))))</f>
        <v/>
      </c>
      <c r="BE866" s="122" t="str">
        <f>IF(AC866="社員","",IF(G866="","",IF(R866&lt;&gt;"","",IF(AF866="CS","OK",IF(VLOOKUP(E866,カレンダマスタ!$A$5:$D$381,4,FALSE)&gt;0,"",IF(OR(G866*24&gt;10.84,H866*24&lt;14.5)=TRUE,"×","OK"))))))</f>
        <v/>
      </c>
      <c r="BF866" s="122" t="str">
        <f t="shared" si="268"/>
        <v/>
      </c>
      <c r="BG866" s="127" t="str">
        <f t="shared" ref="BG866:BG929" si="282">IF(AE866="派遣","",IF(G866="","",IF(R866="有給休暇","",IF(S866="","×","OK"))))</f>
        <v/>
      </c>
      <c r="BI866" s="114" t="str">
        <f t="shared" ref="BI866:BI900" si="283">IF(OR(AO866="×",AS866="×",AZ866="×",BE866="×",BF866="TW未入力",BF866="週報未入力",BG866="×"),"×","")</f>
        <v/>
      </c>
    </row>
    <row r="867" spans="2:61">
      <c r="B867" s="111"/>
      <c r="C867" s="536"/>
      <c r="D867" s="128"/>
      <c r="E867" s="583"/>
      <c r="F867" s="128"/>
      <c r="G867" s="588"/>
      <c r="H867" s="588"/>
      <c r="I867" s="130"/>
      <c r="J867" s="139"/>
      <c r="K867" s="131"/>
      <c r="L867" s="132"/>
      <c r="M867" s="132"/>
      <c r="N867" s="141"/>
      <c r="O867" s="139"/>
      <c r="P867" s="139"/>
      <c r="Q867" s="139"/>
      <c r="R867" s="133"/>
      <c r="S867" s="134"/>
      <c r="T867" s="434" t="str">
        <f t="shared" si="276"/>
        <v/>
      </c>
      <c r="U867" s="429"/>
      <c r="V867" s="429" t="str">
        <f t="shared" si="277"/>
        <v/>
      </c>
      <c r="W867" s="298"/>
      <c r="X867" s="129" t="str">
        <f t="shared" ref="X867:X900" si="284">IF(O867&lt;&gt;"",O867/24,"")</f>
        <v/>
      </c>
      <c r="Y867" s="129" t="str">
        <f t="shared" si="278"/>
        <v/>
      </c>
      <c r="Z867" s="129" t="str">
        <f t="shared" si="279"/>
        <v/>
      </c>
      <c r="AA867" s="133" t="str">
        <f t="shared" si="270"/>
        <v/>
      </c>
      <c r="AC867" s="186" t="str">
        <f>AC866</f>
        <v/>
      </c>
      <c r="AD867" s="186" t="str">
        <f>AD866</f>
        <v/>
      </c>
      <c r="AE867" s="186" t="str">
        <f>AE866</f>
        <v/>
      </c>
      <c r="AF867" s="186" t="str">
        <f>AF866</f>
        <v/>
      </c>
      <c r="AG867" s="204">
        <f t="shared" si="280"/>
        <v>0</v>
      </c>
      <c r="AI867" s="135" t="str">
        <f>IF(月報!G867&lt;&gt;"",月報!G867,"")</f>
        <v/>
      </c>
      <c r="AJ867" s="126" t="str">
        <f>IF(月報!W867&lt;&gt;"",月報!W867*24,"")</f>
        <v/>
      </c>
      <c r="AK867" s="126" t="str">
        <f>IF(月報!P867&lt;&gt;"",月報!P867,"")</f>
        <v/>
      </c>
      <c r="AL867" s="126" t="str">
        <f>IF(月報!Q867&lt;&gt;"",IF(月報!Q867="平日残","",月報!Q867),"")</f>
        <v/>
      </c>
      <c r="AM867" s="126"/>
      <c r="AN867" s="126" t="str">
        <f t="shared" si="269"/>
        <v/>
      </c>
      <c r="AO867" s="126" t="str">
        <f>IF($E867="","",VLOOKUP($E867,カレンダマスタ!$A$5:$E$381,5,FALSE))</f>
        <v/>
      </c>
      <c r="AQ867" s="196" t="str">
        <f>IF(G867="","",IF(VLOOKUP(E867,カレンダマスタ!$A$5:$D$381,4,FALSE)=0,"",1))</f>
        <v/>
      </c>
      <c r="AR867" s="136" t="str">
        <f>IF($G867="","",IF($AD867="NSTC",INDEX(カレンダマスタ!$I$26:$O$31,MATCH($G867,カレンダマスタ!$H$26:$H$31,1),MATCH($H867,カレンダマスタ!$I$25:$O$25,1)),
IF($AD867="CS本社",INDEX(カレンダマスタ!$I$36:$O$41,MATCH($G867,カレンダマスタ!$H$36:$H$41,1),MATCH($H867,カレンダマスタ!$I$35:$O$35,1)),
IF($AD867="NS本社",INDEX(カレンダマスタ!$I$94:$O$99,MATCH($G867,カレンダマスタ!$H$95:$H$100,1),MATCH($H867,カレンダマスタ!$I$93:$O$93,1)),
IF($AD867="ODC",INDEX(カレンダマスタ!$I$46:$O$51,MATCH($G867,カレンダマスタ!$H$46:$H$51,1),MATCH($H867,カレンダマスタ!$I$45:$O$45,1)),
IF($AD867="NS東京TC",INDEX(カレンダマスタ!$I$56:$O$61,MATCH($G867,カレンダマスタ!$H$56:$H$61,1),MATCH($H867,カレンダマスタ!$I$55:$O$55,1)),""))))))</f>
        <v/>
      </c>
      <c r="AS867" s="126" t="str">
        <f t="shared" si="281"/>
        <v/>
      </c>
      <c r="AU867" s="137" t="str">
        <f>IF(E867="","",VLOOKUP($E867,カレンダマスタ!$A$4:$E$381,4,FALSE))</f>
        <v/>
      </c>
      <c r="AV867" s="137" t="str">
        <f t="shared" si="271"/>
        <v/>
      </c>
      <c r="AW867" s="137" t="str">
        <f t="shared" si="272"/>
        <v/>
      </c>
      <c r="AX867" s="138" t="str">
        <f t="shared" si="273"/>
        <v/>
      </c>
      <c r="AY867" s="138" t="str">
        <f t="shared" si="274"/>
        <v/>
      </c>
      <c r="AZ867" s="130" t="str">
        <f>IF(AX867&amp;AW867="勤怠未設定","×",IF(AV867="勤怠修正","×",IF(AC867="外注","",IF(AA867="",IF(AY867&lt;&gt;"","×",""),IF(VLOOKUP(AA867,カレンダマスタ!$H$66:$I$83,2,FALSE)&lt;&gt;AY867,"×","OK")))))</f>
        <v/>
      </c>
      <c r="BC867" s="137" t="str">
        <f>IF(E867="","",VLOOKUP($E867,カレンダマスタ!$A$4:$E$381,4,FALSE))</f>
        <v/>
      </c>
      <c r="BD867" s="126" t="str">
        <f>IF(AC867="社員","",IF(AG867=0,"",IF(AD867="NSTC",IF(COUNTIF(カレンダマスタ!$Q$5:$Q$32,G867)=1,"OK","×"),
IF(AD867="NS本社",IF(COUNTIF(カレンダマスタ!$T$5:$T$32,G867)=1,"OK","×"),IF(COUNTIF(カレンダマスタ!$R$5:$R$32,G867)=1,"OK","×")))))</f>
        <v/>
      </c>
      <c r="BE867" s="126" t="str">
        <f>IF(AC867="社員","",IF(G867="","",IF(R867&lt;&gt;"","",IF(AF867="CS","OK",IF(VLOOKUP(E867,カレンダマスタ!$A$5:$D$381,4,FALSE)&gt;0,"",IF(OR(G867*24&gt;10.84,H867*24&lt;14.5)=TRUE,"×","OK"))))))</f>
        <v/>
      </c>
      <c r="BF867" s="126" t="str">
        <f t="shared" si="268"/>
        <v/>
      </c>
      <c r="BG867" s="126" t="str">
        <f t="shared" si="282"/>
        <v/>
      </c>
      <c r="BI867" s="130" t="str">
        <f t="shared" si="283"/>
        <v/>
      </c>
    </row>
    <row r="868" spans="2:61">
      <c r="B868" s="111"/>
      <c r="C868" s="536"/>
      <c r="D868" s="128"/>
      <c r="E868" s="583"/>
      <c r="F868" s="128"/>
      <c r="G868" s="588"/>
      <c r="H868" s="588"/>
      <c r="I868" s="130"/>
      <c r="J868" s="139"/>
      <c r="K868" s="131"/>
      <c r="L868" s="132"/>
      <c r="M868" s="132"/>
      <c r="N868" s="141"/>
      <c r="O868" s="139"/>
      <c r="P868" s="139"/>
      <c r="Q868" s="139"/>
      <c r="R868" s="133"/>
      <c r="S868" s="134"/>
      <c r="T868" s="434" t="str">
        <f t="shared" si="276"/>
        <v/>
      </c>
      <c r="U868" s="429"/>
      <c r="V868" s="429" t="str">
        <f t="shared" si="277"/>
        <v/>
      </c>
      <c r="W868" s="298"/>
      <c r="X868" s="129" t="str">
        <f t="shared" si="284"/>
        <v/>
      </c>
      <c r="Y868" s="129" t="str">
        <f t="shared" si="278"/>
        <v/>
      </c>
      <c r="Z868" s="129" t="str">
        <f t="shared" si="279"/>
        <v/>
      </c>
      <c r="AA868" s="133" t="str">
        <f t="shared" si="270"/>
        <v/>
      </c>
      <c r="AC868" s="186" t="str">
        <f>AC866</f>
        <v/>
      </c>
      <c r="AD868" s="187" t="str">
        <f>AD866</f>
        <v/>
      </c>
      <c r="AE868" s="187" t="str">
        <f>AE866</f>
        <v/>
      </c>
      <c r="AF868" s="187" t="str">
        <f>AF866</f>
        <v/>
      </c>
      <c r="AG868" s="204">
        <f t="shared" si="280"/>
        <v>0</v>
      </c>
      <c r="AI868" s="135" t="str">
        <f>IF(月報!G868&lt;&gt;"",月報!G868,"")</f>
        <v/>
      </c>
      <c r="AJ868" s="126" t="str">
        <f>IF(月報!W868&lt;&gt;"",月報!W868*24,"")</f>
        <v/>
      </c>
      <c r="AK868" s="126" t="str">
        <f>IF(月報!P868&lt;&gt;"",月報!P868,"")</f>
        <v/>
      </c>
      <c r="AL868" s="126" t="str">
        <f>IF(月報!Q868&lt;&gt;"",IF(月報!Q868="平日残","",月報!Q868),"")</f>
        <v/>
      </c>
      <c r="AM868" s="126"/>
      <c r="AN868" s="126" t="str">
        <f t="shared" si="269"/>
        <v/>
      </c>
      <c r="AO868" s="126" t="str">
        <f>IF($E868="","",VLOOKUP($E868,カレンダマスタ!$A$5:$E$381,5,FALSE))</f>
        <v/>
      </c>
      <c r="AQ868" s="196" t="str">
        <f>IF(G868="","",IF(VLOOKUP(E868,カレンダマスタ!$A$5:$D$381,4,FALSE)=0,"",1))</f>
        <v/>
      </c>
      <c r="AR868" s="136" t="str">
        <f>IF($G868="","",IF($AD868="NSTC",INDEX(カレンダマスタ!$I$26:$O$31,MATCH($G868,カレンダマスタ!$H$26:$H$31,1),MATCH($H868,カレンダマスタ!$I$25:$O$25,1)),
IF($AD868="CS本社",INDEX(カレンダマスタ!$I$36:$O$41,MATCH($G868,カレンダマスタ!$H$36:$H$41,1),MATCH($H868,カレンダマスタ!$I$35:$O$35,1)),
IF($AD868="NS本社",INDEX(カレンダマスタ!$I$94:$O$99,MATCH($G868,カレンダマスタ!$H$95:$H$100,1),MATCH($H868,カレンダマスタ!$I$93:$O$93,1)),
IF($AD868="ODC",INDEX(カレンダマスタ!$I$46:$O$51,MATCH($G868,カレンダマスタ!$H$46:$H$51,1),MATCH($H868,カレンダマスタ!$I$45:$O$45,1)),
IF($AD868="NS東京TC",INDEX(カレンダマスタ!$I$56:$O$61,MATCH($G868,カレンダマスタ!$H$56:$H$61,1),MATCH($H868,カレンダマスタ!$I$55:$O$55,1)),""))))))</f>
        <v/>
      </c>
      <c r="AS868" s="126" t="str">
        <f t="shared" si="281"/>
        <v/>
      </c>
      <c r="AU868" s="137" t="str">
        <f>IF(E868="","",VLOOKUP($E868,カレンダマスタ!$A$4:$E$381,4,FALSE))</f>
        <v/>
      </c>
      <c r="AV868" s="137" t="str">
        <f t="shared" si="271"/>
        <v/>
      </c>
      <c r="AW868" s="137" t="str">
        <f t="shared" si="272"/>
        <v/>
      </c>
      <c r="AX868" s="138" t="str">
        <f t="shared" si="273"/>
        <v/>
      </c>
      <c r="AY868" s="138" t="str">
        <f t="shared" si="274"/>
        <v/>
      </c>
      <c r="AZ868" s="130" t="str">
        <f>IF(AX868&amp;AW868="勤怠未設定","×",IF(AV868="勤怠修正","×",IF(AC868="外注","",IF(AA868="",IF(AY868&lt;&gt;"","×",""),IF(VLOOKUP(AA868,カレンダマスタ!$H$66:$I$83,2,FALSE)&lt;&gt;AY868,"×","OK")))))</f>
        <v/>
      </c>
      <c r="BC868" s="137" t="str">
        <f>IF(E868="","",VLOOKUP($E868,カレンダマスタ!$A$4:$E$381,4,FALSE))</f>
        <v/>
      </c>
      <c r="BD868" s="126" t="str">
        <f>IF(AC868="社員","",IF(AG868=0,"",IF(AD868="NSTC",IF(COUNTIF(カレンダマスタ!$Q$5:$Q$32,G868)=1,"OK","×"),
IF(AD868="NS本社",IF(COUNTIF(カレンダマスタ!$T$5:$T$32,G868)=1,"OK","×"),IF(COUNTIF(カレンダマスタ!$R$5:$R$32,G868)=1,"OK","×")))))</f>
        <v/>
      </c>
      <c r="BE868" s="126" t="str">
        <f>IF(AC868="社員","",IF(G868="","",IF(R868&lt;&gt;"","",IF(AF868="CS","OK",IF(VLOOKUP(E868,カレンダマスタ!$A$5:$D$381,4,FALSE)&gt;0,"",IF(OR(G868*24&gt;10.84,H868*24&lt;14.5)=TRUE,"×","OK"))))))</f>
        <v/>
      </c>
      <c r="BF868" s="126" t="str">
        <f t="shared" si="268"/>
        <v/>
      </c>
      <c r="BG868" s="126" t="str">
        <f t="shared" si="282"/>
        <v/>
      </c>
      <c r="BI868" s="130" t="str">
        <f t="shared" si="283"/>
        <v/>
      </c>
    </row>
    <row r="869" spans="2:61">
      <c r="B869" s="111"/>
      <c r="C869" s="536"/>
      <c r="D869" s="128"/>
      <c r="E869" s="583"/>
      <c r="F869" s="128"/>
      <c r="G869" s="588"/>
      <c r="H869" s="588"/>
      <c r="I869" s="130"/>
      <c r="J869" s="139"/>
      <c r="K869" s="131"/>
      <c r="L869" s="132"/>
      <c r="M869" s="132"/>
      <c r="N869" s="141"/>
      <c r="O869" s="139"/>
      <c r="P869" s="139"/>
      <c r="Q869" s="139"/>
      <c r="R869" s="133"/>
      <c r="S869" s="134"/>
      <c r="T869" s="434" t="str">
        <f t="shared" si="276"/>
        <v/>
      </c>
      <c r="U869" s="429"/>
      <c r="V869" s="429" t="str">
        <f t="shared" si="277"/>
        <v/>
      </c>
      <c r="W869" s="298"/>
      <c r="X869" s="129" t="str">
        <f t="shared" si="284"/>
        <v/>
      </c>
      <c r="Y869" s="129" t="str">
        <f t="shared" si="278"/>
        <v/>
      </c>
      <c r="Z869" s="129" t="str">
        <f t="shared" si="279"/>
        <v/>
      </c>
      <c r="AA869" s="133" t="str">
        <f t="shared" si="270"/>
        <v/>
      </c>
      <c r="AC869" s="186" t="str">
        <f>AC866</f>
        <v/>
      </c>
      <c r="AD869" s="187" t="str">
        <f>AD866</f>
        <v/>
      </c>
      <c r="AE869" s="187" t="str">
        <f>AE866</f>
        <v/>
      </c>
      <c r="AF869" s="187" t="str">
        <f>AF866</f>
        <v/>
      </c>
      <c r="AG869" s="204">
        <f t="shared" si="280"/>
        <v>0</v>
      </c>
      <c r="AI869" s="140" t="str">
        <f>IF(月報!G869&lt;&gt;"",月報!G869,"")</f>
        <v/>
      </c>
      <c r="AJ869" s="126" t="str">
        <f>IF(月報!W869&lt;&gt;"",月報!W869*24,"")</f>
        <v/>
      </c>
      <c r="AK869" s="126" t="str">
        <f>IF(月報!P869&lt;&gt;"",月報!P869,"")</f>
        <v/>
      </c>
      <c r="AL869" s="126" t="str">
        <f>IF(月報!Q869&lt;&gt;"",IF(月報!Q869="平日残","",月報!Q869),"")</f>
        <v/>
      </c>
      <c r="AM869" s="126"/>
      <c r="AN869" s="126" t="str">
        <f t="shared" si="269"/>
        <v/>
      </c>
      <c r="AO869" s="126" t="str">
        <f>IF($E869="","",VLOOKUP($E869,カレンダマスタ!$A$5:$E$381,5,FALSE))</f>
        <v/>
      </c>
      <c r="AQ869" s="196" t="str">
        <f>IF(G869="","",IF(VLOOKUP(E869,カレンダマスタ!$A$5:$D$381,4,FALSE)=0,"",1))</f>
        <v/>
      </c>
      <c r="AR869" s="136" t="str">
        <f>IF($G869="","",IF($AD869="NSTC",INDEX(カレンダマスタ!$I$26:$O$31,MATCH($G869,カレンダマスタ!$H$26:$H$31,1),MATCH($H869,カレンダマスタ!$I$25:$O$25,1)),
IF($AD869="CS本社",INDEX(カレンダマスタ!$I$36:$O$41,MATCH($G869,カレンダマスタ!$H$36:$H$41,1),MATCH($H869,カレンダマスタ!$I$35:$O$35,1)),
IF($AD869="NS本社",INDEX(カレンダマスタ!$I$94:$O$99,MATCH($G869,カレンダマスタ!$H$95:$H$100,1),MATCH($H869,カレンダマスタ!$I$93:$O$93,1)),
IF($AD869="ODC",INDEX(カレンダマスタ!$I$46:$O$51,MATCH($G869,カレンダマスタ!$H$46:$H$51,1),MATCH($H869,カレンダマスタ!$I$45:$O$45,1)),
IF($AD869="NS東京TC",INDEX(カレンダマスタ!$I$56:$O$61,MATCH($G869,カレンダマスタ!$H$56:$H$61,1),MATCH($H869,カレンダマスタ!$I$55:$O$55,1)),""))))))</f>
        <v/>
      </c>
      <c r="AS869" s="126" t="str">
        <f t="shared" si="281"/>
        <v/>
      </c>
      <c r="AU869" s="137" t="str">
        <f>IF(E869="","",VLOOKUP($E869,カレンダマスタ!$A$4:$E$381,4,FALSE))</f>
        <v/>
      </c>
      <c r="AV869" s="137" t="str">
        <f t="shared" si="271"/>
        <v/>
      </c>
      <c r="AW869" s="137" t="str">
        <f t="shared" si="272"/>
        <v/>
      </c>
      <c r="AX869" s="138" t="str">
        <f t="shared" si="273"/>
        <v/>
      </c>
      <c r="AY869" s="138" t="str">
        <f t="shared" si="274"/>
        <v/>
      </c>
      <c r="AZ869" s="130" t="str">
        <f>IF(AX869&amp;AW869="勤怠未設定","×",IF(AV869="勤怠修正","×",IF(AC869="外注","",IF(AA869="",IF(AY869&lt;&gt;"","×",""),IF(VLOOKUP(AA869,カレンダマスタ!$H$66:$I$83,2,FALSE)&lt;&gt;AY869,"×","OK")))))</f>
        <v/>
      </c>
      <c r="BC869" s="137" t="str">
        <f>IF(E869="","",VLOOKUP($E869,カレンダマスタ!$A$4:$E$381,4,FALSE))</f>
        <v/>
      </c>
      <c r="BD869" s="126" t="str">
        <f>IF(AC869="社員","",IF(AG869=0,"",IF(AD869="NSTC",IF(COUNTIF(カレンダマスタ!$Q$5:$Q$32,G869)=1,"OK","×"),
IF(AD869="NS本社",IF(COUNTIF(カレンダマスタ!$T$5:$T$32,G869)=1,"OK","×"),IF(COUNTIF(カレンダマスタ!$R$5:$R$32,G869)=1,"OK","×")))))</f>
        <v/>
      </c>
      <c r="BE869" s="126" t="str">
        <f>IF(AC869="社員","",IF(G869="","",IF(R869&lt;&gt;"","",IF(AF869="CS","OK",IF(VLOOKUP(E869,カレンダマスタ!$A$5:$D$381,4,FALSE)&gt;0,"",IF(OR(G869*24&gt;10.84,H869*24&lt;14.5)=TRUE,"×","OK"))))))</f>
        <v/>
      </c>
      <c r="BF869" s="126" t="str">
        <f t="shared" si="268"/>
        <v/>
      </c>
      <c r="BG869" s="126" t="str">
        <f t="shared" si="282"/>
        <v/>
      </c>
      <c r="BI869" s="130" t="str">
        <f t="shared" si="283"/>
        <v/>
      </c>
    </row>
    <row r="870" spans="2:61">
      <c r="B870" s="111"/>
      <c r="C870" s="536"/>
      <c r="D870" s="128"/>
      <c r="E870" s="583"/>
      <c r="F870" s="128"/>
      <c r="G870" s="588"/>
      <c r="H870" s="588"/>
      <c r="I870" s="130"/>
      <c r="J870" s="139"/>
      <c r="K870" s="131"/>
      <c r="L870" s="132"/>
      <c r="M870" s="132"/>
      <c r="N870" s="141"/>
      <c r="O870" s="139"/>
      <c r="P870" s="139"/>
      <c r="Q870" s="139"/>
      <c r="R870" s="133"/>
      <c r="S870" s="134"/>
      <c r="T870" s="434" t="str">
        <f t="shared" si="276"/>
        <v/>
      </c>
      <c r="U870" s="429"/>
      <c r="V870" s="429" t="str">
        <f t="shared" si="277"/>
        <v/>
      </c>
      <c r="W870" s="298"/>
      <c r="X870" s="129" t="str">
        <f t="shared" si="284"/>
        <v/>
      </c>
      <c r="Y870" s="129" t="str">
        <f t="shared" si="278"/>
        <v/>
      </c>
      <c r="Z870" s="129" t="str">
        <f t="shared" si="279"/>
        <v/>
      </c>
      <c r="AA870" s="133" t="str">
        <f t="shared" si="270"/>
        <v/>
      </c>
      <c r="AC870" s="186" t="str">
        <f>AC866</f>
        <v/>
      </c>
      <c r="AD870" s="187" t="str">
        <f>AD866</f>
        <v/>
      </c>
      <c r="AE870" s="187" t="str">
        <f>AE866</f>
        <v/>
      </c>
      <c r="AF870" s="187" t="str">
        <f>AF866</f>
        <v/>
      </c>
      <c r="AG870" s="204">
        <f t="shared" si="280"/>
        <v>0</v>
      </c>
      <c r="AI870" s="140" t="str">
        <f>IF(月報!G870&lt;&gt;"",月報!G870,"")</f>
        <v/>
      </c>
      <c r="AJ870" s="126" t="str">
        <f>IF(月報!W870&lt;&gt;"",月報!W870*24,"")</f>
        <v/>
      </c>
      <c r="AK870" s="126" t="str">
        <f>IF(月報!P870&lt;&gt;"",月報!P870,"")</f>
        <v/>
      </c>
      <c r="AL870" s="126" t="str">
        <f>IF(月報!Q870&lt;&gt;"",IF(月報!Q870="平日残","",月報!Q870),"")</f>
        <v/>
      </c>
      <c r="AM870" s="126"/>
      <c r="AN870" s="126" t="str">
        <f t="shared" si="269"/>
        <v/>
      </c>
      <c r="AO870" s="126" t="str">
        <f>IF($E870="","",VLOOKUP($E870,カレンダマスタ!$A$5:$E$381,5,FALSE))</f>
        <v/>
      </c>
      <c r="AQ870" s="196" t="str">
        <f>IF(G870="","",IF(VLOOKUP(E870,カレンダマスタ!$A$5:$D$381,4,FALSE)=0,"",1))</f>
        <v/>
      </c>
      <c r="AR870" s="136" t="str">
        <f>IF($G870="","",IF($AD870="NSTC",INDEX(カレンダマスタ!$I$26:$O$31,MATCH($G870,カレンダマスタ!$H$26:$H$31,1),MATCH($H870,カレンダマスタ!$I$25:$O$25,1)),
IF($AD870="CS本社",INDEX(カレンダマスタ!$I$36:$O$41,MATCH($G870,カレンダマスタ!$H$36:$H$41,1),MATCH($H870,カレンダマスタ!$I$35:$O$35,1)),
IF($AD870="NS本社",INDEX(カレンダマスタ!$I$94:$O$99,MATCH($G870,カレンダマスタ!$H$95:$H$100,1),MATCH($H870,カレンダマスタ!$I$93:$O$93,1)),
IF($AD870="ODC",INDEX(カレンダマスタ!$I$46:$O$51,MATCH($G870,カレンダマスタ!$H$46:$H$51,1),MATCH($H870,カレンダマスタ!$I$45:$O$45,1)),
IF($AD870="NS東京TC",INDEX(カレンダマスタ!$I$56:$O$61,MATCH($G870,カレンダマスタ!$H$56:$H$61,1),MATCH($H870,カレンダマスタ!$I$55:$O$55,1)),""))))))</f>
        <v/>
      </c>
      <c r="AS870" s="126" t="str">
        <f t="shared" si="281"/>
        <v/>
      </c>
      <c r="AU870" s="137" t="str">
        <f>IF(E870="","",VLOOKUP($E870,カレンダマスタ!$A$4:$E$381,4,FALSE))</f>
        <v/>
      </c>
      <c r="AV870" s="137" t="str">
        <f t="shared" si="271"/>
        <v/>
      </c>
      <c r="AW870" s="137" t="str">
        <f t="shared" si="272"/>
        <v/>
      </c>
      <c r="AX870" s="138" t="str">
        <f t="shared" si="273"/>
        <v/>
      </c>
      <c r="AY870" s="138" t="str">
        <f t="shared" si="274"/>
        <v/>
      </c>
      <c r="AZ870" s="130" t="str">
        <f>IF(AX870&amp;AW870="勤怠未設定","×",IF(AV870="勤怠修正","×",IF(AC870="外注","",IF(AA870="",IF(AY870&lt;&gt;"","×",""),IF(VLOOKUP(AA870,カレンダマスタ!$H$66:$I$83,2,FALSE)&lt;&gt;AY870,"×","OK")))))</f>
        <v/>
      </c>
      <c r="BC870" s="137" t="str">
        <f>IF(E870="","",VLOOKUP($E870,カレンダマスタ!$A$4:$E$381,4,FALSE))</f>
        <v/>
      </c>
      <c r="BD870" s="126" t="str">
        <f>IF(AC870="社員","",IF(AG870=0,"",IF(AD870="NSTC",IF(COUNTIF(カレンダマスタ!$Q$5:$Q$32,G870)=1,"OK","×"),
IF(AD870="NS本社",IF(COUNTIF(カレンダマスタ!$T$5:$T$32,G870)=1,"OK","×"),IF(COUNTIF(カレンダマスタ!$R$5:$R$32,G870)=1,"OK","×")))))</f>
        <v/>
      </c>
      <c r="BE870" s="126" t="str">
        <f>IF(AC870="社員","",IF(G870="","",IF(R870&lt;&gt;"","",IF(AF870="CS","OK",IF(VLOOKUP(E870,カレンダマスタ!$A$5:$D$381,4,FALSE)&gt;0,"",IF(OR(G870*24&gt;10.84,H870*24&lt;14.5)=TRUE,"×","OK"))))))</f>
        <v/>
      </c>
      <c r="BF870" s="126" t="str">
        <f t="shared" si="268"/>
        <v/>
      </c>
      <c r="BG870" s="126" t="str">
        <f t="shared" si="282"/>
        <v/>
      </c>
      <c r="BI870" s="130" t="str">
        <f t="shared" si="283"/>
        <v/>
      </c>
    </row>
    <row r="871" spans="2:61">
      <c r="B871" s="111"/>
      <c r="C871" s="536"/>
      <c r="D871" s="128"/>
      <c r="E871" s="583"/>
      <c r="F871" s="128"/>
      <c r="G871" s="588"/>
      <c r="H871" s="588"/>
      <c r="I871" s="130"/>
      <c r="J871" s="139"/>
      <c r="K871" s="131"/>
      <c r="L871" s="132"/>
      <c r="M871" s="132"/>
      <c r="N871" s="141"/>
      <c r="O871" s="139"/>
      <c r="P871" s="139"/>
      <c r="Q871" s="139"/>
      <c r="R871" s="133"/>
      <c r="S871" s="134"/>
      <c r="T871" s="434" t="str">
        <f t="shared" si="276"/>
        <v/>
      </c>
      <c r="U871" s="429"/>
      <c r="V871" s="429" t="str">
        <f t="shared" si="277"/>
        <v/>
      </c>
      <c r="W871" s="298"/>
      <c r="X871" s="129" t="str">
        <f t="shared" si="284"/>
        <v/>
      </c>
      <c r="Y871" s="129" t="str">
        <f t="shared" si="278"/>
        <v/>
      </c>
      <c r="Z871" s="129" t="str">
        <f t="shared" si="279"/>
        <v/>
      </c>
      <c r="AA871" s="133" t="str">
        <f t="shared" si="270"/>
        <v/>
      </c>
      <c r="AC871" s="186" t="str">
        <f>AC866</f>
        <v/>
      </c>
      <c r="AD871" s="187" t="str">
        <f>AD866</f>
        <v/>
      </c>
      <c r="AE871" s="187" t="str">
        <f>AE866</f>
        <v/>
      </c>
      <c r="AF871" s="187" t="str">
        <f>AF866</f>
        <v/>
      </c>
      <c r="AG871" s="204">
        <f t="shared" si="280"/>
        <v>0</v>
      </c>
      <c r="AI871" s="135" t="str">
        <f>IF(月報!G871&lt;&gt;"",月報!G871,"")</f>
        <v/>
      </c>
      <c r="AJ871" s="126" t="str">
        <f>IF(月報!W871&lt;&gt;"",月報!W871*24,"")</f>
        <v/>
      </c>
      <c r="AK871" s="126" t="str">
        <f>IF(月報!P871&lt;&gt;"",月報!P871,"")</f>
        <v/>
      </c>
      <c r="AL871" s="126" t="str">
        <f>IF(月報!Q871&lt;&gt;"",IF(月報!Q871="平日残","",月報!Q871),"")</f>
        <v/>
      </c>
      <c r="AM871" s="126"/>
      <c r="AN871" s="126" t="str">
        <f t="shared" si="269"/>
        <v/>
      </c>
      <c r="AO871" s="126" t="str">
        <f>IF($E871="","",VLOOKUP($E871,カレンダマスタ!$A$5:$E$381,5,FALSE))</f>
        <v/>
      </c>
      <c r="AQ871" s="196" t="str">
        <f>IF(G871="","",IF(VLOOKUP(E871,カレンダマスタ!$A$5:$D$381,4,FALSE)=0,"",1))</f>
        <v/>
      </c>
      <c r="AR871" s="136" t="str">
        <f>IF($G871="","",IF($AD871="NSTC",INDEX(カレンダマスタ!$I$26:$O$31,MATCH($G871,カレンダマスタ!$H$26:$H$31,1),MATCH($H871,カレンダマスタ!$I$25:$O$25,1)),
IF($AD871="CS本社",INDEX(カレンダマスタ!$I$36:$O$41,MATCH($G871,カレンダマスタ!$H$36:$H$41,1),MATCH($H871,カレンダマスタ!$I$35:$O$35,1)),
IF($AD871="NS本社",INDEX(カレンダマスタ!$I$94:$O$99,MATCH($G871,カレンダマスタ!$H$95:$H$100,1),MATCH($H871,カレンダマスタ!$I$93:$O$93,1)),
IF($AD871="ODC",INDEX(カレンダマスタ!$I$46:$O$51,MATCH($G871,カレンダマスタ!$H$46:$H$51,1),MATCH($H871,カレンダマスタ!$I$45:$O$45,1)),
IF($AD871="NS東京TC",INDEX(カレンダマスタ!$I$56:$O$61,MATCH($G871,カレンダマスタ!$H$56:$H$61,1),MATCH($H871,カレンダマスタ!$I$55:$O$55,1)),""))))))</f>
        <v/>
      </c>
      <c r="AS871" s="126" t="str">
        <f t="shared" si="281"/>
        <v/>
      </c>
      <c r="AU871" s="137" t="str">
        <f>IF(E871="","",VLOOKUP($E871,カレンダマスタ!$A$4:$E$381,4,FALSE))</f>
        <v/>
      </c>
      <c r="AV871" s="137" t="str">
        <f t="shared" si="271"/>
        <v/>
      </c>
      <c r="AW871" s="137" t="str">
        <f t="shared" si="272"/>
        <v/>
      </c>
      <c r="AX871" s="138" t="str">
        <f t="shared" si="273"/>
        <v/>
      </c>
      <c r="AY871" s="138" t="str">
        <f t="shared" si="274"/>
        <v/>
      </c>
      <c r="AZ871" s="130" t="str">
        <f>IF(AX871&amp;AW871="勤怠未設定","×",IF(AV871="勤怠修正","×",IF(AC871="外注","",IF(AA871="",IF(AY871&lt;&gt;"","×",""),IF(VLOOKUP(AA871,カレンダマスタ!$H$66:$I$83,2,FALSE)&lt;&gt;AY871,"×","OK")))))</f>
        <v/>
      </c>
      <c r="BC871" s="137" t="str">
        <f>IF(E871="","",VLOOKUP($E871,カレンダマスタ!$A$4:$E$381,4,FALSE))</f>
        <v/>
      </c>
      <c r="BD871" s="126" t="str">
        <f>IF(AC871="社員","",IF(AG871=0,"",IF(AD871="NSTC",IF(COUNTIF(カレンダマスタ!$Q$5:$Q$32,G871)=1,"OK","×"),
IF(AD871="NS本社",IF(COUNTIF(カレンダマスタ!$T$5:$T$32,G871)=1,"OK","×"),IF(COUNTIF(カレンダマスタ!$R$5:$R$32,G871)=1,"OK","×")))))</f>
        <v/>
      </c>
      <c r="BE871" s="126" t="str">
        <f>IF(AC871="社員","",IF(G871="","",IF(R871&lt;&gt;"","",IF(AF871="CS","OK",IF(VLOOKUP(E871,カレンダマスタ!$A$5:$D$381,4,FALSE)&gt;0,"",IF(OR(G871*24&gt;10.84,H871*24&lt;14.5)=TRUE,"×","OK"))))))</f>
        <v/>
      </c>
      <c r="BF871" s="126" t="str">
        <f t="shared" si="268"/>
        <v/>
      </c>
      <c r="BG871" s="126" t="str">
        <f t="shared" si="282"/>
        <v/>
      </c>
      <c r="BI871" s="130" t="str">
        <f t="shared" si="283"/>
        <v/>
      </c>
    </row>
    <row r="872" spans="2:61">
      <c r="B872" s="111"/>
      <c r="C872" s="537"/>
      <c r="D872" s="142"/>
      <c r="E872" s="584"/>
      <c r="F872" s="142"/>
      <c r="G872" s="589"/>
      <c r="H872" s="589"/>
      <c r="I872" s="144"/>
      <c r="J872" s="148"/>
      <c r="K872" s="145"/>
      <c r="L872" s="146"/>
      <c r="M872" s="146"/>
      <c r="N872" s="147"/>
      <c r="O872" s="148"/>
      <c r="P872" s="148"/>
      <c r="Q872" s="148"/>
      <c r="R872" s="149"/>
      <c r="S872" s="156"/>
      <c r="T872" s="435" t="str">
        <f t="shared" si="276"/>
        <v/>
      </c>
      <c r="U872" s="430"/>
      <c r="V872" s="430" t="str">
        <f t="shared" si="277"/>
        <v/>
      </c>
      <c r="W872" s="298"/>
      <c r="X872" s="143" t="str">
        <f t="shared" si="284"/>
        <v/>
      </c>
      <c r="Y872" s="143" t="str">
        <f t="shared" si="278"/>
        <v/>
      </c>
      <c r="Z872" s="143" t="str">
        <f t="shared" si="279"/>
        <v/>
      </c>
      <c r="AA872" s="149" t="str">
        <f t="shared" si="270"/>
        <v/>
      </c>
      <c r="AC872" s="188" t="str">
        <f>AC866</f>
        <v/>
      </c>
      <c r="AD872" s="189" t="str">
        <f>AD866</f>
        <v/>
      </c>
      <c r="AE872" s="189" t="str">
        <f>AE866</f>
        <v/>
      </c>
      <c r="AF872" s="189" t="str">
        <f>AF866</f>
        <v/>
      </c>
      <c r="AG872" s="205">
        <f t="shared" si="280"/>
        <v>0</v>
      </c>
      <c r="AI872" s="150" t="str">
        <f>IF(月報!G872&lt;&gt;"",月報!G872,"")</f>
        <v/>
      </c>
      <c r="AJ872" s="151" t="str">
        <f>IF(月報!W872&lt;&gt;"",月報!W872*24,"")</f>
        <v/>
      </c>
      <c r="AK872" s="151" t="str">
        <f>IF(月報!P872&lt;&gt;"",月報!P872,"")</f>
        <v/>
      </c>
      <c r="AL872" s="151" t="str">
        <f>IF(月報!Q872&lt;&gt;"",IF(月報!Q872="平日残","",月報!Q872),"")</f>
        <v/>
      </c>
      <c r="AM872" s="151"/>
      <c r="AN872" s="151" t="str">
        <f t="shared" si="269"/>
        <v/>
      </c>
      <c r="AO872" s="151" t="str">
        <f>IF($E872="","",VLOOKUP($E872,カレンダマスタ!$A$5:$E$381,5,FALSE))</f>
        <v/>
      </c>
      <c r="AQ872" s="197" t="str">
        <f>IF(G872="","",IF(VLOOKUP(E872,カレンダマスタ!$A$5:$D$381,4,FALSE)=0,"",1))</f>
        <v/>
      </c>
      <c r="AR872" s="152" t="str">
        <f>IF($G872="","",IF($AD872="NSTC",INDEX(カレンダマスタ!$I$26:$O$31,MATCH($G872,カレンダマスタ!$H$26:$H$31,1),MATCH($H872,カレンダマスタ!$I$25:$O$25,1)),
IF($AD872="CS本社",INDEX(カレンダマスタ!$I$36:$O$41,MATCH($G872,カレンダマスタ!$H$36:$H$41,1),MATCH($H872,カレンダマスタ!$I$35:$O$35,1)),
IF($AD872="NS本社",INDEX(カレンダマスタ!$I$94:$O$99,MATCH($G872,カレンダマスタ!$H$95:$H$100,1),MATCH($H872,カレンダマスタ!$I$93:$O$93,1)),
IF($AD872="ODC",INDEX(カレンダマスタ!$I$46:$O$51,MATCH($G872,カレンダマスタ!$H$46:$H$51,1),MATCH($H872,カレンダマスタ!$I$45:$O$45,1)),
IF($AD872="NS東京TC",INDEX(カレンダマスタ!$I$56:$O$61,MATCH($G872,カレンダマスタ!$H$56:$H$61,1),MATCH($H872,カレンダマスタ!$I$55:$O$55,1)),""))))))</f>
        <v/>
      </c>
      <c r="AS872" s="151" t="str">
        <f t="shared" si="281"/>
        <v/>
      </c>
      <c r="AU872" s="153" t="str">
        <f>IF(E872="","",VLOOKUP($E872,カレンダマスタ!$A$4:$E$381,4,FALSE))</f>
        <v/>
      </c>
      <c r="AV872" s="153" t="str">
        <f t="shared" si="271"/>
        <v/>
      </c>
      <c r="AW872" s="153" t="str">
        <f t="shared" si="272"/>
        <v/>
      </c>
      <c r="AX872" s="154" t="str">
        <f t="shared" si="273"/>
        <v/>
      </c>
      <c r="AY872" s="154" t="str">
        <f t="shared" si="274"/>
        <v/>
      </c>
      <c r="AZ872" s="144" t="str">
        <f>IF(AX872&amp;AW872="勤怠未設定","×",IF(AV872="勤怠修正","×",IF(AC872="外注","",IF(AA872="",IF(AY872&lt;&gt;"","×",""),IF(VLOOKUP(AA872,カレンダマスタ!$H$66:$I$83,2,FALSE)&lt;&gt;AY872,"×","OK")))))</f>
        <v/>
      </c>
      <c r="BC872" s="153" t="str">
        <f>IF(E872="","",VLOOKUP($E872,カレンダマスタ!$A$4:$E$381,4,FALSE))</f>
        <v/>
      </c>
      <c r="BD872" s="151" t="str">
        <f>IF(AC872="社員","",IF(AG872=0,"",IF(AD872="NSTC",IF(COUNTIF(カレンダマスタ!$Q$5:$Q$32,G872)=1,"OK","×"),
IF(AD872="NS本社",IF(COUNTIF(カレンダマスタ!$T$5:$T$32,G872)=1,"OK","×"),IF(COUNTIF(カレンダマスタ!$R$5:$R$32,G872)=1,"OK","×")))))</f>
        <v/>
      </c>
      <c r="BE872" s="151" t="str">
        <f>IF(AC872="社員","",IF(G872="","",IF(R872&lt;&gt;"","",IF(AF872="CS","OK",IF(VLOOKUP(E872,カレンダマスタ!$A$5:$D$381,4,FALSE)&gt;0,"",IF(OR(G872*24&gt;10.84,H872*24&lt;14.5)=TRUE,"×","OK"))))))</f>
        <v/>
      </c>
      <c r="BF872" s="151" t="str">
        <f t="shared" si="268"/>
        <v/>
      </c>
      <c r="BG872" s="151" t="str">
        <f t="shared" si="282"/>
        <v/>
      </c>
      <c r="BI872" s="144" t="str">
        <f t="shared" si="283"/>
        <v/>
      </c>
    </row>
    <row r="873" spans="2:61">
      <c r="B873" s="111"/>
      <c r="C873" s="535"/>
      <c r="D873" s="112"/>
      <c r="E873" s="582"/>
      <c r="F873" s="112"/>
      <c r="G873" s="587"/>
      <c r="H873" s="587"/>
      <c r="I873" s="114"/>
      <c r="J873" s="118"/>
      <c r="K873" s="115"/>
      <c r="L873" s="116"/>
      <c r="M873" s="116"/>
      <c r="N873" s="117"/>
      <c r="O873" s="118"/>
      <c r="P873" s="118"/>
      <c r="Q873" s="118"/>
      <c r="R873" s="119"/>
      <c r="S873" s="120"/>
      <c r="T873" s="433" t="str">
        <f t="shared" si="276"/>
        <v/>
      </c>
      <c r="U873" s="431">
        <f>SUM(T873:T879)</f>
        <v>0</v>
      </c>
      <c r="V873" s="431" t="str">
        <f t="shared" si="277"/>
        <v/>
      </c>
      <c r="W873" s="298"/>
      <c r="X873" s="113" t="str">
        <f t="shared" si="284"/>
        <v/>
      </c>
      <c r="Y873" s="113" t="str">
        <f t="shared" si="278"/>
        <v/>
      </c>
      <c r="Z873" s="113" t="str">
        <f t="shared" si="279"/>
        <v/>
      </c>
      <c r="AA873" s="119" t="str">
        <f t="shared" si="270"/>
        <v/>
      </c>
      <c r="AC873" s="190" t="str">
        <f>AC866</f>
        <v/>
      </c>
      <c r="AD873" s="191" t="str">
        <f>AD866</f>
        <v/>
      </c>
      <c r="AE873" s="191" t="str">
        <f>AE866</f>
        <v/>
      </c>
      <c r="AF873" s="191" t="str">
        <f>AF866</f>
        <v/>
      </c>
      <c r="AG873" s="206">
        <f t="shared" si="280"/>
        <v>0</v>
      </c>
      <c r="AI873" s="155" t="str">
        <f>IF(月報!G873&lt;&gt;"",月報!G873,"")</f>
        <v/>
      </c>
      <c r="AJ873" s="122" t="str">
        <f>IF(月報!W873&lt;&gt;"",月報!W873*24,"")</f>
        <v/>
      </c>
      <c r="AK873" s="122" t="str">
        <f>IF(月報!P873&lt;&gt;"",月報!P873,"")</f>
        <v/>
      </c>
      <c r="AL873" s="122" t="str">
        <f>IF(月報!Q873&lt;&gt;"",IF(月報!Q873="平日残","",月報!Q873),"")</f>
        <v/>
      </c>
      <c r="AM873" s="122"/>
      <c r="AN873" s="122" t="str">
        <f t="shared" si="269"/>
        <v/>
      </c>
      <c r="AO873" s="122" t="str">
        <f>IF($E873="","",VLOOKUP($E873,カレンダマスタ!$A$5:$E$381,5,FALSE))</f>
        <v/>
      </c>
      <c r="AQ873" s="195" t="str">
        <f>IF(G873="","",IF(VLOOKUP(E873,カレンダマスタ!$A$5:$D$381,4,FALSE)=0,"",1))</f>
        <v/>
      </c>
      <c r="AR873" s="123" t="str">
        <f>IF($G873="","",IF($AD873="NSTC",INDEX(カレンダマスタ!$I$26:$O$31,MATCH($G873,カレンダマスタ!$H$26:$H$31,1),MATCH($H873,カレンダマスタ!$I$25:$O$25,1)),
IF($AD873="CS本社",INDEX(カレンダマスタ!$I$36:$O$41,MATCH($G873,カレンダマスタ!$H$36:$H$41,1),MATCH($H873,カレンダマスタ!$I$35:$O$35,1)),
IF($AD873="NS本社",INDEX(カレンダマスタ!$I$94:$O$99,MATCH($G873,カレンダマスタ!$H$95:$H$100,1),MATCH($H873,カレンダマスタ!$I$93:$O$93,1)),
IF($AD873="ODC",INDEX(カレンダマスタ!$I$46:$O$51,MATCH($G873,カレンダマスタ!$H$46:$H$51,1),MATCH($H873,カレンダマスタ!$I$45:$O$45,1)),
IF($AD873="NS東京TC",INDEX(カレンダマスタ!$I$56:$O$61,MATCH($G873,カレンダマスタ!$H$56:$H$61,1),MATCH($H873,カレンダマスタ!$I$55:$O$55,1)),""))))))</f>
        <v/>
      </c>
      <c r="AS873" s="122" t="str">
        <f t="shared" si="281"/>
        <v/>
      </c>
      <c r="AU873" s="124" t="str">
        <f>IF(E873="","",VLOOKUP($E873,カレンダマスタ!$A$4:$E$381,4,FALSE))</f>
        <v/>
      </c>
      <c r="AV873" s="124" t="str">
        <f t="shared" si="271"/>
        <v/>
      </c>
      <c r="AW873" s="124" t="str">
        <f t="shared" si="272"/>
        <v/>
      </c>
      <c r="AX873" s="125" t="str">
        <f t="shared" si="273"/>
        <v/>
      </c>
      <c r="AY873" s="125" t="str">
        <f t="shared" si="274"/>
        <v/>
      </c>
      <c r="AZ873" s="114" t="str">
        <f>IF(AX873&amp;AW873="勤怠未設定","×",IF(AV873="勤怠修正","×",IF(AC873="外注","",IF(AA873="",IF(AY873&lt;&gt;"","×",""),IF(VLOOKUP(AA873,カレンダマスタ!$H$66:$I$83,2,FALSE)&lt;&gt;AY873,"×","OK")))))</f>
        <v/>
      </c>
      <c r="BC873" s="124" t="str">
        <f>IF(E873="","",VLOOKUP($E873,カレンダマスタ!$A$4:$E$381,4,FALSE))</f>
        <v/>
      </c>
      <c r="BD873" s="122" t="str">
        <f>IF(AC873="社員","",IF(AG873=0,"",IF(AD873="NSTC",IF(COUNTIF(カレンダマスタ!$Q$5:$Q$32,G873)=1,"OK","×"),
IF(AD873="NS本社",IF(COUNTIF(カレンダマスタ!$T$5:$T$32,G873)=1,"OK","×"),IF(COUNTIF(カレンダマスタ!$R$5:$R$32,G873)=1,"OK","×")))))</f>
        <v/>
      </c>
      <c r="BE873" s="122" t="str">
        <f>IF(AC873="社員","",IF(G873="","",IF(R873&lt;&gt;"","",IF(AF873="CS","OK",IF(VLOOKUP(E873,カレンダマスタ!$A$5:$D$381,4,FALSE)&gt;0,"",IF(OR(G873*24&gt;10.84,H873*24&lt;14.5)=TRUE,"×","OK"))))))</f>
        <v/>
      </c>
      <c r="BF873" s="122" t="str">
        <f t="shared" si="268"/>
        <v/>
      </c>
      <c r="BG873" s="122" t="str">
        <f t="shared" si="282"/>
        <v/>
      </c>
      <c r="BI873" s="114" t="str">
        <f t="shared" si="283"/>
        <v/>
      </c>
    </row>
    <row r="874" spans="2:61">
      <c r="B874" s="111"/>
      <c r="C874" s="536"/>
      <c r="D874" s="128"/>
      <c r="E874" s="583"/>
      <c r="F874" s="128"/>
      <c r="G874" s="588"/>
      <c r="H874" s="588"/>
      <c r="I874" s="130"/>
      <c r="J874" s="139"/>
      <c r="K874" s="131"/>
      <c r="L874" s="132"/>
      <c r="M874" s="132"/>
      <c r="N874" s="141"/>
      <c r="O874" s="139"/>
      <c r="P874" s="139"/>
      <c r="Q874" s="139"/>
      <c r="R874" s="133"/>
      <c r="S874" s="134"/>
      <c r="T874" s="434" t="str">
        <f t="shared" si="276"/>
        <v/>
      </c>
      <c r="U874" s="429"/>
      <c r="V874" s="429" t="str">
        <f t="shared" si="277"/>
        <v/>
      </c>
      <c r="W874" s="298"/>
      <c r="X874" s="129" t="str">
        <f t="shared" si="284"/>
        <v/>
      </c>
      <c r="Y874" s="129" t="str">
        <f t="shared" si="278"/>
        <v/>
      </c>
      <c r="Z874" s="129" t="str">
        <f t="shared" si="279"/>
        <v/>
      </c>
      <c r="AA874" s="133" t="str">
        <f t="shared" si="270"/>
        <v/>
      </c>
      <c r="AC874" s="186" t="str">
        <f>AC866</f>
        <v/>
      </c>
      <c r="AD874" s="187" t="str">
        <f>AD866</f>
        <v/>
      </c>
      <c r="AE874" s="187" t="str">
        <f>AE866</f>
        <v/>
      </c>
      <c r="AF874" s="187" t="str">
        <f>AF866</f>
        <v/>
      </c>
      <c r="AG874" s="204">
        <f t="shared" si="280"/>
        <v>0</v>
      </c>
      <c r="AI874" s="135" t="str">
        <f>IF(月報!G874&lt;&gt;"",月報!G874,"")</f>
        <v/>
      </c>
      <c r="AJ874" s="126" t="str">
        <f>IF(月報!W874&lt;&gt;"",月報!W874*24,"")</f>
        <v/>
      </c>
      <c r="AK874" s="126" t="str">
        <f>IF(月報!P874&lt;&gt;"",月報!P874,"")</f>
        <v/>
      </c>
      <c r="AL874" s="126" t="str">
        <f>IF(月報!Q874&lt;&gt;"",IF(月報!Q874="平日残","",月報!Q874),"")</f>
        <v/>
      </c>
      <c r="AM874" s="126"/>
      <c r="AN874" s="126" t="str">
        <f t="shared" si="269"/>
        <v/>
      </c>
      <c r="AO874" s="126" t="str">
        <f>IF($E874="","",VLOOKUP($E874,カレンダマスタ!$A$5:$E$381,5,FALSE))</f>
        <v/>
      </c>
      <c r="AQ874" s="196" t="str">
        <f>IF(G874="","",IF(VLOOKUP(E874,カレンダマスタ!$A$5:$D$381,4,FALSE)=0,"",1))</f>
        <v/>
      </c>
      <c r="AR874" s="136" t="str">
        <f>IF($G874="","",IF($AD874="NSTC",INDEX(カレンダマスタ!$I$26:$O$31,MATCH($G874,カレンダマスタ!$H$26:$H$31,1),MATCH($H874,カレンダマスタ!$I$25:$O$25,1)),
IF($AD874="CS本社",INDEX(カレンダマスタ!$I$36:$O$41,MATCH($G874,カレンダマスタ!$H$36:$H$41,1),MATCH($H874,カレンダマスタ!$I$35:$O$35,1)),
IF($AD874="NS本社",INDEX(カレンダマスタ!$I$94:$O$99,MATCH($G874,カレンダマスタ!$H$95:$H$100,1),MATCH($H874,カレンダマスタ!$I$93:$O$93,1)),
IF($AD874="ODC",INDEX(カレンダマスタ!$I$46:$O$51,MATCH($G874,カレンダマスタ!$H$46:$H$51,1),MATCH($H874,カレンダマスタ!$I$45:$O$45,1)),
IF($AD874="NS東京TC",INDEX(カレンダマスタ!$I$56:$O$61,MATCH($G874,カレンダマスタ!$H$56:$H$61,1),MATCH($H874,カレンダマスタ!$I$55:$O$55,1)),""))))))</f>
        <v/>
      </c>
      <c r="AS874" s="126" t="str">
        <f t="shared" si="281"/>
        <v/>
      </c>
      <c r="AU874" s="137" t="str">
        <f>IF(E874="","",VLOOKUP($E874,カレンダマスタ!$A$4:$E$381,4,FALSE))</f>
        <v/>
      </c>
      <c r="AV874" s="137" t="str">
        <f t="shared" si="271"/>
        <v/>
      </c>
      <c r="AW874" s="137" t="str">
        <f t="shared" si="272"/>
        <v/>
      </c>
      <c r="AX874" s="138" t="str">
        <f t="shared" si="273"/>
        <v/>
      </c>
      <c r="AY874" s="138" t="str">
        <f t="shared" si="274"/>
        <v/>
      </c>
      <c r="AZ874" s="130" t="str">
        <f>IF(AX874&amp;AW874="勤怠未設定","×",IF(AV874="勤怠修正","×",IF(AC874="外注","",IF(AA874="",IF(AY874&lt;&gt;"","×",""),IF(VLOOKUP(AA874,カレンダマスタ!$H$66:$I$83,2,FALSE)&lt;&gt;AY874,"×","OK")))))</f>
        <v/>
      </c>
      <c r="BC874" s="137" t="str">
        <f>IF(E874="","",VLOOKUP($E874,カレンダマスタ!$A$4:$E$381,4,FALSE))</f>
        <v/>
      </c>
      <c r="BD874" s="126" t="str">
        <f>IF(AC874="社員","",IF(AG874=0,"",IF(AD874="NSTC",IF(COUNTIF(カレンダマスタ!$Q$5:$Q$32,G874)=1,"OK","×"),
IF(AD874="NS本社",IF(COUNTIF(カレンダマスタ!$T$5:$T$32,G874)=1,"OK","×"),IF(COUNTIF(カレンダマスタ!$R$5:$R$32,G874)=1,"OK","×")))))</f>
        <v/>
      </c>
      <c r="BE874" s="126" t="str">
        <f>IF(AC874="社員","",IF(G874="","",IF(R874&lt;&gt;"","",IF(AF874="CS","OK",IF(VLOOKUP(E874,カレンダマスタ!$A$5:$D$381,4,FALSE)&gt;0,"",IF(OR(G874*24&gt;10.84,H874*24&lt;14.5)=TRUE,"×","OK"))))))</f>
        <v/>
      </c>
      <c r="BF874" s="126" t="str">
        <f t="shared" si="268"/>
        <v/>
      </c>
      <c r="BG874" s="126" t="str">
        <f t="shared" si="282"/>
        <v/>
      </c>
      <c r="BI874" s="130" t="str">
        <f t="shared" si="283"/>
        <v/>
      </c>
    </row>
    <row r="875" spans="2:61">
      <c r="B875" s="111"/>
      <c r="C875" s="536"/>
      <c r="D875" s="128"/>
      <c r="E875" s="583"/>
      <c r="F875" s="128"/>
      <c r="G875" s="588"/>
      <c r="H875" s="588"/>
      <c r="I875" s="130"/>
      <c r="J875" s="139"/>
      <c r="K875" s="131"/>
      <c r="L875" s="132"/>
      <c r="M875" s="132"/>
      <c r="N875" s="141"/>
      <c r="O875" s="139"/>
      <c r="P875" s="139"/>
      <c r="Q875" s="139"/>
      <c r="R875" s="133"/>
      <c r="S875" s="134"/>
      <c r="T875" s="434" t="str">
        <f t="shared" si="276"/>
        <v/>
      </c>
      <c r="U875" s="429"/>
      <c r="V875" s="429" t="str">
        <f t="shared" si="277"/>
        <v/>
      </c>
      <c r="W875" s="298"/>
      <c r="X875" s="129" t="str">
        <f t="shared" si="284"/>
        <v/>
      </c>
      <c r="Y875" s="129" t="str">
        <f t="shared" si="278"/>
        <v/>
      </c>
      <c r="Z875" s="129" t="str">
        <f t="shared" si="279"/>
        <v/>
      </c>
      <c r="AA875" s="133" t="str">
        <f t="shared" si="270"/>
        <v/>
      </c>
      <c r="AC875" s="186" t="str">
        <f>AC866</f>
        <v/>
      </c>
      <c r="AD875" s="187" t="str">
        <f>AD866</f>
        <v/>
      </c>
      <c r="AE875" s="187" t="str">
        <f>AE866</f>
        <v/>
      </c>
      <c r="AF875" s="187" t="str">
        <f>AF866</f>
        <v/>
      </c>
      <c r="AG875" s="204">
        <f t="shared" si="280"/>
        <v>0</v>
      </c>
      <c r="AI875" s="135" t="str">
        <f>IF(月報!G875&lt;&gt;"",月報!G875,"")</f>
        <v/>
      </c>
      <c r="AJ875" s="126" t="str">
        <f>IF(月報!W875&lt;&gt;"",月報!W875*24,"")</f>
        <v/>
      </c>
      <c r="AK875" s="126" t="str">
        <f>IF(月報!P875&lt;&gt;"",月報!P875,"")</f>
        <v/>
      </c>
      <c r="AL875" s="126" t="str">
        <f>IF(月報!Q875&lt;&gt;"",IF(月報!Q875="平日残","",月報!Q875),"")</f>
        <v/>
      </c>
      <c r="AM875" s="126"/>
      <c r="AN875" s="126" t="str">
        <f t="shared" si="269"/>
        <v/>
      </c>
      <c r="AO875" s="126" t="str">
        <f>IF($E875="","",VLOOKUP($E875,カレンダマスタ!$A$5:$E$381,5,FALSE))</f>
        <v/>
      </c>
      <c r="AQ875" s="196" t="str">
        <f>IF(G875="","",IF(VLOOKUP(E875,カレンダマスタ!$A$5:$D$381,4,FALSE)=0,"",1))</f>
        <v/>
      </c>
      <c r="AR875" s="136" t="str">
        <f>IF($G875="","",IF($AD875="NSTC",INDEX(カレンダマスタ!$I$26:$O$31,MATCH($G875,カレンダマスタ!$H$26:$H$31,1),MATCH($H875,カレンダマスタ!$I$25:$O$25,1)),
IF($AD875="CS本社",INDEX(カレンダマスタ!$I$36:$O$41,MATCH($G875,カレンダマスタ!$H$36:$H$41,1),MATCH($H875,カレンダマスタ!$I$35:$O$35,1)),
IF($AD875="NS本社",INDEX(カレンダマスタ!$I$94:$O$99,MATCH($G875,カレンダマスタ!$H$95:$H$100,1),MATCH($H875,カレンダマスタ!$I$93:$O$93,1)),
IF($AD875="ODC",INDEX(カレンダマスタ!$I$46:$O$51,MATCH($G875,カレンダマスタ!$H$46:$H$51,1),MATCH($H875,カレンダマスタ!$I$45:$O$45,1)),
IF($AD875="NS東京TC",INDEX(カレンダマスタ!$I$56:$O$61,MATCH($G875,カレンダマスタ!$H$56:$H$61,1),MATCH($H875,カレンダマスタ!$I$55:$O$55,1)),""))))))</f>
        <v/>
      </c>
      <c r="AS875" s="126" t="str">
        <f t="shared" si="281"/>
        <v/>
      </c>
      <c r="AU875" s="137" t="str">
        <f>IF(E875="","",VLOOKUP($E875,カレンダマスタ!$A$4:$E$381,4,FALSE))</f>
        <v/>
      </c>
      <c r="AV875" s="137" t="str">
        <f t="shared" si="271"/>
        <v/>
      </c>
      <c r="AW875" s="137" t="str">
        <f t="shared" si="272"/>
        <v/>
      </c>
      <c r="AX875" s="138" t="str">
        <f t="shared" si="273"/>
        <v/>
      </c>
      <c r="AY875" s="138" t="str">
        <f t="shared" si="274"/>
        <v/>
      </c>
      <c r="AZ875" s="130" t="str">
        <f>IF(AX875&amp;AW875="勤怠未設定","×",IF(AV875="勤怠修正","×",IF(AC875="外注","",IF(AA875="",IF(AY875&lt;&gt;"","×",""),IF(VLOOKUP(AA875,カレンダマスタ!$H$66:$I$83,2,FALSE)&lt;&gt;AY875,"×","OK")))))</f>
        <v/>
      </c>
      <c r="BC875" s="137" t="str">
        <f>IF(E875="","",VLOOKUP($E875,カレンダマスタ!$A$4:$E$381,4,FALSE))</f>
        <v/>
      </c>
      <c r="BD875" s="126" t="str">
        <f>IF(AC875="社員","",IF(AG875=0,"",IF(AD875="NSTC",IF(COUNTIF(カレンダマスタ!$Q$5:$Q$32,G875)=1,"OK","×"),
IF(AD875="NS本社",IF(COUNTIF(カレンダマスタ!$T$5:$T$32,G875)=1,"OK","×"),IF(COUNTIF(カレンダマスタ!$R$5:$R$32,G875)=1,"OK","×")))))</f>
        <v/>
      </c>
      <c r="BE875" s="126" t="str">
        <f>IF(AC875="社員","",IF(G875="","",IF(R875&lt;&gt;"","",IF(AF875="CS","OK",IF(VLOOKUP(E875,カレンダマスタ!$A$5:$D$381,4,FALSE)&gt;0,"",IF(OR(G875*24&gt;10.84,H875*24&lt;14.5)=TRUE,"×","OK"))))))</f>
        <v/>
      </c>
      <c r="BF875" s="126" t="str">
        <f t="shared" si="268"/>
        <v/>
      </c>
      <c r="BG875" s="126" t="str">
        <f t="shared" si="282"/>
        <v/>
      </c>
      <c r="BI875" s="130" t="str">
        <f t="shared" si="283"/>
        <v/>
      </c>
    </row>
    <row r="876" spans="2:61">
      <c r="B876" s="111"/>
      <c r="C876" s="536"/>
      <c r="D876" s="128"/>
      <c r="E876" s="583"/>
      <c r="F876" s="128"/>
      <c r="G876" s="588"/>
      <c r="H876" s="588"/>
      <c r="I876" s="130"/>
      <c r="J876" s="139"/>
      <c r="K876" s="131"/>
      <c r="L876" s="132"/>
      <c r="M876" s="132"/>
      <c r="N876" s="141"/>
      <c r="O876" s="139"/>
      <c r="P876" s="139"/>
      <c r="Q876" s="139"/>
      <c r="R876" s="133"/>
      <c r="S876" s="134"/>
      <c r="T876" s="434" t="str">
        <f t="shared" si="276"/>
        <v/>
      </c>
      <c r="U876" s="429"/>
      <c r="V876" s="429" t="str">
        <f t="shared" si="277"/>
        <v/>
      </c>
      <c r="W876" s="298"/>
      <c r="X876" s="129" t="str">
        <f t="shared" si="284"/>
        <v/>
      </c>
      <c r="Y876" s="129" t="str">
        <f t="shared" si="278"/>
        <v/>
      </c>
      <c r="Z876" s="129" t="str">
        <f t="shared" si="279"/>
        <v/>
      </c>
      <c r="AA876" s="133" t="str">
        <f t="shared" si="270"/>
        <v/>
      </c>
      <c r="AC876" s="186" t="str">
        <f>AC866</f>
        <v/>
      </c>
      <c r="AD876" s="187" t="str">
        <f>AD866</f>
        <v/>
      </c>
      <c r="AE876" s="187" t="str">
        <f>AE866</f>
        <v/>
      </c>
      <c r="AF876" s="187" t="str">
        <f>AF866</f>
        <v/>
      </c>
      <c r="AG876" s="204">
        <f t="shared" si="280"/>
        <v>0</v>
      </c>
      <c r="AI876" s="140" t="str">
        <f>IF(月報!G876&lt;&gt;"",月報!G876,"")</f>
        <v/>
      </c>
      <c r="AJ876" s="126" t="str">
        <f>IF(月報!W876&lt;&gt;"",月報!W876*24,"")</f>
        <v/>
      </c>
      <c r="AK876" s="126" t="str">
        <f>IF(月報!P876&lt;&gt;"",月報!P876,"")</f>
        <v/>
      </c>
      <c r="AL876" s="126" t="str">
        <f>IF(月報!Q876&lt;&gt;"",IF(月報!Q876="平日残","",月報!Q876),"")</f>
        <v/>
      </c>
      <c r="AM876" s="126"/>
      <c r="AN876" s="126" t="str">
        <f t="shared" si="269"/>
        <v/>
      </c>
      <c r="AO876" s="126" t="str">
        <f>IF($E876="","",VLOOKUP($E876,カレンダマスタ!$A$5:$E$381,5,FALSE))</f>
        <v/>
      </c>
      <c r="AQ876" s="196" t="str">
        <f>IF(G876="","",IF(VLOOKUP(E876,カレンダマスタ!$A$5:$D$381,4,FALSE)=0,"",1))</f>
        <v/>
      </c>
      <c r="AR876" s="136" t="str">
        <f>IF($G876="","",IF($AD876="NSTC",INDEX(カレンダマスタ!$I$26:$O$31,MATCH($G876,カレンダマスタ!$H$26:$H$31,1),MATCH($H876,カレンダマスタ!$I$25:$O$25,1)),
IF($AD876="CS本社",INDEX(カレンダマスタ!$I$36:$O$41,MATCH($G876,カレンダマスタ!$H$36:$H$41,1),MATCH($H876,カレンダマスタ!$I$35:$O$35,1)),
IF($AD876="NS本社",INDEX(カレンダマスタ!$I$94:$O$99,MATCH($G876,カレンダマスタ!$H$95:$H$100,1),MATCH($H876,カレンダマスタ!$I$93:$O$93,1)),
IF($AD876="ODC",INDEX(カレンダマスタ!$I$46:$O$51,MATCH($G876,カレンダマスタ!$H$46:$H$51,1),MATCH($H876,カレンダマスタ!$I$45:$O$45,1)),
IF($AD876="NS東京TC",INDEX(カレンダマスタ!$I$56:$O$61,MATCH($G876,カレンダマスタ!$H$56:$H$61,1),MATCH($H876,カレンダマスタ!$I$55:$O$55,1)),""))))))</f>
        <v/>
      </c>
      <c r="AS876" s="126" t="str">
        <f t="shared" si="281"/>
        <v/>
      </c>
      <c r="AU876" s="137" t="str">
        <f>IF(E876="","",VLOOKUP($E876,カレンダマスタ!$A$4:$E$381,4,FALSE))</f>
        <v/>
      </c>
      <c r="AV876" s="137" t="str">
        <f t="shared" si="271"/>
        <v/>
      </c>
      <c r="AW876" s="137" t="str">
        <f t="shared" si="272"/>
        <v/>
      </c>
      <c r="AX876" s="138" t="str">
        <f t="shared" si="273"/>
        <v/>
      </c>
      <c r="AY876" s="138" t="str">
        <f t="shared" si="274"/>
        <v/>
      </c>
      <c r="AZ876" s="130" t="str">
        <f>IF(AX876&amp;AW876="勤怠未設定","×",IF(AV876="勤怠修正","×",IF(AC876="外注","",IF(AA876="",IF(AY876&lt;&gt;"","×",""),IF(VLOOKUP(AA876,カレンダマスタ!$H$66:$I$83,2,FALSE)&lt;&gt;AY876,"×","OK")))))</f>
        <v/>
      </c>
      <c r="BC876" s="137" t="str">
        <f>IF(E876="","",VLOOKUP($E876,カレンダマスタ!$A$4:$E$381,4,FALSE))</f>
        <v/>
      </c>
      <c r="BD876" s="126" t="str">
        <f>IF(AC876="社員","",IF(AG876=0,"",IF(AD876="NSTC",IF(COUNTIF(カレンダマスタ!$Q$5:$Q$32,G876)=1,"OK","×"),
IF(AD876="NS本社",IF(COUNTIF(カレンダマスタ!$T$5:$T$32,G876)=1,"OK","×"),IF(COUNTIF(カレンダマスタ!$R$5:$R$32,G876)=1,"OK","×")))))</f>
        <v/>
      </c>
      <c r="BE876" s="126" t="str">
        <f>IF(AC876="社員","",IF(G876="","",IF(R876&lt;&gt;"","",IF(AF876="CS","OK",IF(VLOOKUP(E876,カレンダマスタ!$A$5:$D$381,4,FALSE)&gt;0,"",IF(OR(G876*24&gt;10.84,H876*24&lt;14.5)=TRUE,"×","OK"))))))</f>
        <v/>
      </c>
      <c r="BF876" s="126" t="str">
        <f t="shared" si="268"/>
        <v/>
      </c>
      <c r="BG876" s="126" t="str">
        <f t="shared" si="282"/>
        <v/>
      </c>
      <c r="BI876" s="130" t="str">
        <f t="shared" si="283"/>
        <v/>
      </c>
    </row>
    <row r="877" spans="2:61">
      <c r="B877" s="111"/>
      <c r="C877" s="536"/>
      <c r="D877" s="128"/>
      <c r="E877" s="583"/>
      <c r="F877" s="128"/>
      <c r="G877" s="588"/>
      <c r="H877" s="588"/>
      <c r="I877" s="130"/>
      <c r="J877" s="139"/>
      <c r="K877" s="131"/>
      <c r="L877" s="132"/>
      <c r="M877" s="132"/>
      <c r="N877" s="141"/>
      <c r="O877" s="139"/>
      <c r="P877" s="139"/>
      <c r="Q877" s="139"/>
      <c r="R877" s="133"/>
      <c r="S877" s="134"/>
      <c r="T877" s="434" t="str">
        <f t="shared" si="276"/>
        <v/>
      </c>
      <c r="U877" s="429"/>
      <c r="V877" s="429" t="str">
        <f t="shared" si="277"/>
        <v/>
      </c>
      <c r="W877" s="298"/>
      <c r="X877" s="129" t="str">
        <f t="shared" si="284"/>
        <v/>
      </c>
      <c r="Y877" s="129" t="str">
        <f t="shared" si="278"/>
        <v/>
      </c>
      <c r="Z877" s="129" t="str">
        <f t="shared" si="279"/>
        <v/>
      </c>
      <c r="AA877" s="133" t="str">
        <f t="shared" si="270"/>
        <v/>
      </c>
      <c r="AC877" s="186" t="str">
        <f>AC866</f>
        <v/>
      </c>
      <c r="AD877" s="187" t="str">
        <f>AD866</f>
        <v/>
      </c>
      <c r="AE877" s="187" t="str">
        <f>AE866</f>
        <v/>
      </c>
      <c r="AF877" s="187" t="str">
        <f>AF866</f>
        <v/>
      </c>
      <c r="AG877" s="204">
        <f t="shared" si="280"/>
        <v>0</v>
      </c>
      <c r="AI877" s="140" t="str">
        <f>IF(月報!G877&lt;&gt;"",月報!G877,"")</f>
        <v/>
      </c>
      <c r="AJ877" s="126" t="str">
        <f>IF(月報!W877&lt;&gt;"",月報!W877*24,"")</f>
        <v/>
      </c>
      <c r="AK877" s="126" t="str">
        <f>IF(月報!P877&lt;&gt;"",月報!P877,"")</f>
        <v/>
      </c>
      <c r="AL877" s="126" t="str">
        <f>IF(月報!Q877&lt;&gt;"",IF(月報!Q877="平日残","",月報!Q877),"")</f>
        <v/>
      </c>
      <c r="AM877" s="126"/>
      <c r="AN877" s="126" t="str">
        <f t="shared" si="269"/>
        <v/>
      </c>
      <c r="AO877" s="126" t="str">
        <f>IF($E877="","",VLOOKUP($E877,カレンダマスタ!$A$5:$E$381,5,FALSE))</f>
        <v/>
      </c>
      <c r="AQ877" s="196" t="str">
        <f>IF(G877="","",IF(VLOOKUP(E877,カレンダマスタ!$A$5:$D$381,4,FALSE)=0,"",1))</f>
        <v/>
      </c>
      <c r="AR877" s="136" t="str">
        <f>IF($G877="","",IF($AD877="NSTC",INDEX(カレンダマスタ!$I$26:$O$31,MATCH($G877,カレンダマスタ!$H$26:$H$31,1),MATCH($H877,カレンダマスタ!$I$25:$O$25,1)),
IF($AD877="CS本社",INDEX(カレンダマスタ!$I$36:$O$41,MATCH($G877,カレンダマスタ!$H$36:$H$41,1),MATCH($H877,カレンダマスタ!$I$35:$O$35,1)),
IF($AD877="NS本社",INDEX(カレンダマスタ!$I$94:$O$99,MATCH($G877,カレンダマスタ!$H$95:$H$100,1),MATCH($H877,カレンダマスタ!$I$93:$O$93,1)),
IF($AD877="ODC",INDEX(カレンダマスタ!$I$46:$O$51,MATCH($G877,カレンダマスタ!$H$46:$H$51,1),MATCH($H877,カレンダマスタ!$I$45:$O$45,1)),
IF($AD877="NS東京TC",INDEX(カレンダマスタ!$I$56:$O$61,MATCH($G877,カレンダマスタ!$H$56:$H$61,1),MATCH($H877,カレンダマスタ!$I$55:$O$55,1)),""))))))</f>
        <v/>
      </c>
      <c r="AS877" s="126" t="str">
        <f t="shared" si="281"/>
        <v/>
      </c>
      <c r="AU877" s="137" t="str">
        <f>IF(E877="","",VLOOKUP($E877,カレンダマスタ!$A$4:$E$381,4,FALSE))</f>
        <v/>
      </c>
      <c r="AV877" s="137" t="str">
        <f t="shared" si="271"/>
        <v/>
      </c>
      <c r="AW877" s="137" t="str">
        <f t="shared" si="272"/>
        <v/>
      </c>
      <c r="AX877" s="138" t="str">
        <f t="shared" si="273"/>
        <v/>
      </c>
      <c r="AY877" s="138" t="str">
        <f t="shared" si="274"/>
        <v/>
      </c>
      <c r="AZ877" s="130" t="str">
        <f>IF(AX877&amp;AW877="勤怠未設定","×",IF(AV877="勤怠修正","×",IF(AC877="外注","",IF(AA877="",IF(AY877&lt;&gt;"","×",""),IF(VLOOKUP(AA877,カレンダマスタ!$H$66:$I$83,2,FALSE)&lt;&gt;AY877,"×","OK")))))</f>
        <v/>
      </c>
      <c r="BC877" s="137" t="str">
        <f>IF(E877="","",VLOOKUP($E877,カレンダマスタ!$A$4:$E$381,4,FALSE))</f>
        <v/>
      </c>
      <c r="BD877" s="126" t="str">
        <f>IF(AC877="社員","",IF(AG877=0,"",IF(AD877="NSTC",IF(COUNTIF(カレンダマスタ!$Q$5:$Q$32,G877)=1,"OK","×"),
IF(AD877="NS本社",IF(COUNTIF(カレンダマスタ!$T$5:$T$32,G877)=1,"OK","×"),IF(COUNTIF(カレンダマスタ!$R$5:$R$32,G877)=1,"OK","×")))))</f>
        <v/>
      </c>
      <c r="BE877" s="126" t="str">
        <f>IF(AC877="社員","",IF(G877="","",IF(R877&lt;&gt;"","",IF(AF877="CS","OK",IF(VLOOKUP(E877,カレンダマスタ!$A$5:$D$381,4,FALSE)&gt;0,"",IF(OR(G877*24&gt;10.84,H877*24&lt;14.5)=TRUE,"×","OK"))))))</f>
        <v/>
      </c>
      <c r="BF877" s="126" t="str">
        <f t="shared" si="268"/>
        <v/>
      </c>
      <c r="BG877" s="126" t="str">
        <f t="shared" si="282"/>
        <v/>
      </c>
      <c r="BI877" s="130" t="str">
        <f t="shared" si="283"/>
        <v/>
      </c>
    </row>
    <row r="878" spans="2:61">
      <c r="B878" s="111"/>
      <c r="C878" s="536"/>
      <c r="D878" s="128"/>
      <c r="E878" s="583"/>
      <c r="F878" s="128"/>
      <c r="G878" s="588"/>
      <c r="H878" s="588"/>
      <c r="I878" s="130"/>
      <c r="J878" s="139"/>
      <c r="K878" s="131"/>
      <c r="L878" s="132"/>
      <c r="M878" s="132"/>
      <c r="N878" s="141"/>
      <c r="O878" s="139"/>
      <c r="P878" s="139"/>
      <c r="Q878" s="139"/>
      <c r="R878" s="133"/>
      <c r="S878" s="134"/>
      <c r="T878" s="434" t="str">
        <f t="shared" si="276"/>
        <v/>
      </c>
      <c r="U878" s="429"/>
      <c r="V878" s="429" t="str">
        <f t="shared" si="277"/>
        <v/>
      </c>
      <c r="W878" s="298"/>
      <c r="X878" s="129" t="str">
        <f t="shared" si="284"/>
        <v/>
      </c>
      <c r="Y878" s="129" t="str">
        <f t="shared" si="278"/>
        <v/>
      </c>
      <c r="Z878" s="129" t="str">
        <f t="shared" si="279"/>
        <v/>
      </c>
      <c r="AA878" s="133" t="str">
        <f t="shared" si="270"/>
        <v/>
      </c>
      <c r="AC878" s="186" t="str">
        <f>AC866</f>
        <v/>
      </c>
      <c r="AD878" s="187" t="str">
        <f>AD866</f>
        <v/>
      </c>
      <c r="AE878" s="187" t="str">
        <f>AE866</f>
        <v/>
      </c>
      <c r="AF878" s="187" t="str">
        <f>AF866</f>
        <v/>
      </c>
      <c r="AG878" s="204">
        <f t="shared" si="280"/>
        <v>0</v>
      </c>
      <c r="AI878" s="140" t="str">
        <f>IF(月報!G878&lt;&gt;"",月報!G878,"")</f>
        <v/>
      </c>
      <c r="AJ878" s="126" t="str">
        <f>IF(月報!W878&lt;&gt;"",月報!W878*24,"")</f>
        <v/>
      </c>
      <c r="AK878" s="126" t="str">
        <f>IF(月報!P878&lt;&gt;"",月報!P878,"")</f>
        <v/>
      </c>
      <c r="AL878" s="126" t="str">
        <f>IF(月報!Q878&lt;&gt;"",IF(月報!Q878="平日残","",月報!Q878),"")</f>
        <v/>
      </c>
      <c r="AM878" s="126"/>
      <c r="AN878" s="126" t="str">
        <f t="shared" si="269"/>
        <v/>
      </c>
      <c r="AO878" s="126" t="str">
        <f>IF($E878="","",VLOOKUP($E878,カレンダマスタ!$A$5:$E$381,5,FALSE))</f>
        <v/>
      </c>
      <c r="AQ878" s="196" t="str">
        <f>IF(G878="","",IF(VLOOKUP(E878,カレンダマスタ!$A$5:$D$381,4,FALSE)=0,"",1))</f>
        <v/>
      </c>
      <c r="AR878" s="136" t="str">
        <f>IF($G878="","",IF($AD878="NSTC",INDEX(カレンダマスタ!$I$26:$O$31,MATCH($G878,カレンダマスタ!$H$26:$H$31,1),MATCH($H878,カレンダマスタ!$I$25:$O$25,1)),
IF($AD878="CS本社",INDEX(カレンダマスタ!$I$36:$O$41,MATCH($G878,カレンダマスタ!$H$36:$H$41,1),MATCH($H878,カレンダマスタ!$I$35:$O$35,1)),
IF($AD878="NS本社",INDEX(カレンダマスタ!$I$94:$O$99,MATCH($G878,カレンダマスタ!$H$95:$H$100,1),MATCH($H878,カレンダマスタ!$I$93:$O$93,1)),
IF($AD878="ODC",INDEX(カレンダマスタ!$I$46:$O$51,MATCH($G878,カレンダマスタ!$H$46:$H$51,1),MATCH($H878,カレンダマスタ!$I$45:$O$45,1)),
IF($AD878="NS東京TC",INDEX(カレンダマスタ!$I$56:$O$61,MATCH($G878,カレンダマスタ!$H$56:$H$61,1),MATCH($H878,カレンダマスタ!$I$55:$O$55,1)),""))))))</f>
        <v/>
      </c>
      <c r="AS878" s="126" t="str">
        <f t="shared" si="281"/>
        <v/>
      </c>
      <c r="AU878" s="137" t="str">
        <f>IF(E878="","",VLOOKUP($E878,カレンダマスタ!$A$4:$E$381,4,FALSE))</f>
        <v/>
      </c>
      <c r="AV878" s="137" t="str">
        <f t="shared" si="271"/>
        <v/>
      </c>
      <c r="AW878" s="137" t="str">
        <f t="shared" si="272"/>
        <v/>
      </c>
      <c r="AX878" s="138" t="str">
        <f t="shared" si="273"/>
        <v/>
      </c>
      <c r="AY878" s="138" t="str">
        <f t="shared" si="274"/>
        <v/>
      </c>
      <c r="AZ878" s="130" t="str">
        <f>IF(AX878&amp;AW878="勤怠未設定","×",IF(AV878="勤怠修正","×",IF(AC878="外注","",IF(AA878="",IF(AY878&lt;&gt;"","×",""),IF(VLOOKUP(AA878,カレンダマスタ!$H$66:$I$83,2,FALSE)&lt;&gt;AY878,"×","OK")))))</f>
        <v/>
      </c>
      <c r="BC878" s="137" t="str">
        <f>IF(E878="","",VLOOKUP($E878,カレンダマスタ!$A$4:$E$381,4,FALSE))</f>
        <v/>
      </c>
      <c r="BD878" s="126" t="str">
        <f>IF(AC878="社員","",IF(AG878=0,"",IF(AD878="NSTC",IF(COUNTIF(カレンダマスタ!$Q$5:$Q$32,G878)=1,"OK","×"),
IF(AD878="NS本社",IF(COUNTIF(カレンダマスタ!$T$5:$T$32,G878)=1,"OK","×"),IF(COUNTIF(カレンダマスタ!$R$5:$R$32,G878)=1,"OK","×")))))</f>
        <v/>
      </c>
      <c r="BE878" s="126" t="str">
        <f>IF(AC878="社員","",IF(G878="","",IF(R878&lt;&gt;"","",IF(AF878="CS","OK",IF(VLOOKUP(E878,カレンダマスタ!$A$5:$D$381,4,FALSE)&gt;0,"",IF(OR(G878*24&gt;10.84,H878*24&lt;14.5)=TRUE,"×","OK"))))))</f>
        <v/>
      </c>
      <c r="BF878" s="126" t="str">
        <f t="shared" si="268"/>
        <v/>
      </c>
      <c r="BG878" s="126" t="str">
        <f t="shared" si="282"/>
        <v/>
      </c>
      <c r="BI878" s="130" t="str">
        <f t="shared" si="283"/>
        <v/>
      </c>
    </row>
    <row r="879" spans="2:61">
      <c r="B879" s="111"/>
      <c r="C879" s="537"/>
      <c r="D879" s="142"/>
      <c r="E879" s="584"/>
      <c r="F879" s="142"/>
      <c r="G879" s="589"/>
      <c r="H879" s="589"/>
      <c r="I879" s="144"/>
      <c r="J879" s="148"/>
      <c r="K879" s="145"/>
      <c r="L879" s="146"/>
      <c r="M879" s="146"/>
      <c r="N879" s="147"/>
      <c r="O879" s="148"/>
      <c r="P879" s="148"/>
      <c r="Q879" s="148"/>
      <c r="R879" s="149"/>
      <c r="S879" s="156"/>
      <c r="T879" s="435" t="str">
        <f t="shared" si="276"/>
        <v/>
      </c>
      <c r="U879" s="430"/>
      <c r="V879" s="430" t="str">
        <f t="shared" si="277"/>
        <v/>
      </c>
      <c r="W879" s="298"/>
      <c r="X879" s="143" t="str">
        <f t="shared" si="284"/>
        <v/>
      </c>
      <c r="Y879" s="143" t="str">
        <f t="shared" si="278"/>
        <v/>
      </c>
      <c r="Z879" s="143" t="str">
        <f t="shared" si="279"/>
        <v/>
      </c>
      <c r="AA879" s="149" t="str">
        <f t="shared" si="270"/>
        <v/>
      </c>
      <c r="AC879" s="188" t="str">
        <f>AC866</f>
        <v/>
      </c>
      <c r="AD879" s="189" t="str">
        <f>AD866</f>
        <v/>
      </c>
      <c r="AE879" s="189" t="str">
        <f>AE866</f>
        <v/>
      </c>
      <c r="AF879" s="189" t="str">
        <f>AF866</f>
        <v/>
      </c>
      <c r="AG879" s="205">
        <f t="shared" si="280"/>
        <v>0</v>
      </c>
      <c r="AI879" s="157" t="str">
        <f>IF(月報!G879&lt;&gt;"",月報!G879,"")</f>
        <v/>
      </c>
      <c r="AJ879" s="151" t="str">
        <f>IF(月報!W879&lt;&gt;"",月報!W879*24,"")</f>
        <v/>
      </c>
      <c r="AK879" s="151" t="str">
        <f>IF(月報!P879&lt;&gt;"",月報!P879,"")</f>
        <v/>
      </c>
      <c r="AL879" s="151" t="str">
        <f>IF(月報!Q879&lt;&gt;"",IF(月報!Q879="平日残","",月報!Q879),"")</f>
        <v/>
      </c>
      <c r="AM879" s="151"/>
      <c r="AN879" s="151" t="str">
        <f t="shared" si="269"/>
        <v/>
      </c>
      <c r="AO879" s="151" t="str">
        <f>IF($E879="","",VLOOKUP($E879,カレンダマスタ!$A$5:$E$381,5,FALSE))</f>
        <v/>
      </c>
      <c r="AQ879" s="197" t="str">
        <f>IF(G879="","",IF(VLOOKUP(E879,カレンダマスタ!$A$5:$D$381,4,FALSE)=0,"",1))</f>
        <v/>
      </c>
      <c r="AR879" s="152" t="str">
        <f>IF($G879="","",IF($AD879="NSTC",INDEX(カレンダマスタ!$I$26:$O$31,MATCH($G879,カレンダマスタ!$H$26:$H$31,1),MATCH($H879,カレンダマスタ!$I$25:$O$25,1)),
IF($AD879="CS本社",INDEX(カレンダマスタ!$I$36:$O$41,MATCH($G879,カレンダマスタ!$H$36:$H$41,1),MATCH($H879,カレンダマスタ!$I$35:$O$35,1)),
IF($AD879="NS本社",INDEX(カレンダマスタ!$I$94:$O$99,MATCH($G879,カレンダマスタ!$H$95:$H$100,1),MATCH($H879,カレンダマスタ!$I$93:$O$93,1)),
IF($AD879="ODC",INDEX(カレンダマスタ!$I$46:$O$51,MATCH($G879,カレンダマスタ!$H$46:$H$51,1),MATCH($H879,カレンダマスタ!$I$45:$O$45,1)),
IF($AD879="NS東京TC",INDEX(カレンダマスタ!$I$56:$O$61,MATCH($G879,カレンダマスタ!$H$56:$H$61,1),MATCH($H879,カレンダマスタ!$I$55:$O$55,1)),""))))))</f>
        <v/>
      </c>
      <c r="AS879" s="151" t="str">
        <f t="shared" si="281"/>
        <v/>
      </c>
      <c r="AU879" s="153" t="str">
        <f>IF(E879="","",VLOOKUP($E879,カレンダマスタ!$A$4:$E$381,4,FALSE))</f>
        <v/>
      </c>
      <c r="AV879" s="153" t="str">
        <f t="shared" si="271"/>
        <v/>
      </c>
      <c r="AW879" s="153" t="str">
        <f t="shared" si="272"/>
        <v/>
      </c>
      <c r="AX879" s="154" t="str">
        <f t="shared" si="273"/>
        <v/>
      </c>
      <c r="AY879" s="154" t="str">
        <f t="shared" si="274"/>
        <v/>
      </c>
      <c r="AZ879" s="144" t="str">
        <f>IF(AX879&amp;AW879="勤怠未設定","×",IF(AV879="勤怠修正","×",IF(AC879="外注","",IF(AA879="",IF(AY879&lt;&gt;"","×",""),IF(VLOOKUP(AA879,カレンダマスタ!$H$66:$I$83,2,FALSE)&lt;&gt;AY879,"×","OK")))))</f>
        <v/>
      </c>
      <c r="BC879" s="153" t="str">
        <f>IF(E879="","",VLOOKUP($E879,カレンダマスタ!$A$4:$E$381,4,FALSE))</f>
        <v/>
      </c>
      <c r="BD879" s="151" t="str">
        <f>IF(AC879="社員","",IF(AG879=0,"",IF(AD879="NSTC",IF(COUNTIF(カレンダマスタ!$Q$5:$Q$32,G879)=1,"OK","×"),
IF(AD879="NS本社",IF(COUNTIF(カレンダマスタ!$T$5:$T$32,G879)=1,"OK","×"),IF(COUNTIF(カレンダマスタ!$R$5:$R$32,G879)=1,"OK","×")))))</f>
        <v/>
      </c>
      <c r="BE879" s="151" t="str">
        <f>IF(AC879="社員","",IF(G879="","",IF(R879&lt;&gt;"","",IF(AF879="CS","OK",IF(VLOOKUP(E879,カレンダマスタ!$A$5:$D$381,4,FALSE)&gt;0,"",IF(OR(G879*24&gt;10.84,H879*24&lt;14.5)=TRUE,"×","OK"))))))</f>
        <v/>
      </c>
      <c r="BF879" s="151" t="str">
        <f t="shared" si="268"/>
        <v/>
      </c>
      <c r="BG879" s="151" t="str">
        <f t="shared" si="282"/>
        <v/>
      </c>
      <c r="BI879" s="144" t="str">
        <f t="shared" si="283"/>
        <v/>
      </c>
    </row>
    <row r="880" spans="2:61">
      <c r="B880" s="111"/>
      <c r="C880" s="535"/>
      <c r="D880" s="112"/>
      <c r="E880" s="582"/>
      <c r="F880" s="112"/>
      <c r="G880" s="587"/>
      <c r="H880" s="587"/>
      <c r="I880" s="114"/>
      <c r="J880" s="118"/>
      <c r="K880" s="115"/>
      <c r="L880" s="116"/>
      <c r="M880" s="116"/>
      <c r="N880" s="117"/>
      <c r="O880" s="118"/>
      <c r="P880" s="118"/>
      <c r="Q880" s="118"/>
      <c r="R880" s="119"/>
      <c r="S880" s="120"/>
      <c r="T880" s="433" t="str">
        <f t="shared" si="276"/>
        <v/>
      </c>
      <c r="U880" s="431">
        <f>SUM(T880:T886)</f>
        <v>0</v>
      </c>
      <c r="V880" s="431" t="str">
        <f t="shared" si="277"/>
        <v/>
      </c>
      <c r="W880" s="298"/>
      <c r="X880" s="113" t="str">
        <f t="shared" si="284"/>
        <v/>
      </c>
      <c r="Y880" s="113" t="str">
        <f t="shared" si="278"/>
        <v/>
      </c>
      <c r="Z880" s="113" t="str">
        <f t="shared" si="279"/>
        <v/>
      </c>
      <c r="AA880" s="119" t="str">
        <f t="shared" si="270"/>
        <v/>
      </c>
      <c r="AC880" s="190" t="str">
        <f>AC866</f>
        <v/>
      </c>
      <c r="AD880" s="191" t="str">
        <f>AD866</f>
        <v/>
      </c>
      <c r="AE880" s="191" t="str">
        <f>AE866</f>
        <v/>
      </c>
      <c r="AF880" s="191" t="str">
        <f>AF866</f>
        <v/>
      </c>
      <c r="AG880" s="206">
        <f t="shared" si="280"/>
        <v>0</v>
      </c>
      <c r="AI880" s="158" t="str">
        <f>IF(月報!G880&lt;&gt;"",月報!G880,"")</f>
        <v/>
      </c>
      <c r="AJ880" s="122" t="str">
        <f>IF(月報!W880&lt;&gt;"",月報!W880*24,"")</f>
        <v/>
      </c>
      <c r="AK880" s="122" t="str">
        <f>IF(月報!P880&lt;&gt;"",月報!P880,"")</f>
        <v/>
      </c>
      <c r="AL880" s="122" t="str">
        <f>IF(月報!Q880&lt;&gt;"",IF(月報!Q880="平日残","",月報!Q880),"")</f>
        <v/>
      </c>
      <c r="AM880" s="122"/>
      <c r="AN880" s="122" t="str">
        <f t="shared" si="269"/>
        <v/>
      </c>
      <c r="AO880" s="122" t="str">
        <f>IF($E880="","",VLOOKUP($E880,カレンダマスタ!$A$5:$E$381,5,FALSE))</f>
        <v/>
      </c>
      <c r="AQ880" s="195" t="str">
        <f>IF(G880="","",IF(VLOOKUP(E880,カレンダマスタ!$A$5:$D$381,4,FALSE)=0,"",1))</f>
        <v/>
      </c>
      <c r="AR880" s="123" t="str">
        <f>IF($G880="","",IF($AD880="NSTC",INDEX(カレンダマスタ!$I$26:$O$31,MATCH($G880,カレンダマスタ!$H$26:$H$31,1),MATCH($H880,カレンダマスタ!$I$25:$O$25,1)),
IF($AD880="CS本社",INDEX(カレンダマスタ!$I$36:$O$41,MATCH($G880,カレンダマスタ!$H$36:$H$41,1),MATCH($H880,カレンダマスタ!$I$35:$O$35,1)),
IF($AD880="NS本社",INDEX(カレンダマスタ!$I$94:$O$99,MATCH($G880,カレンダマスタ!$H$95:$H$100,1),MATCH($H880,カレンダマスタ!$I$93:$O$93,1)),
IF($AD880="ODC",INDEX(カレンダマスタ!$I$46:$O$51,MATCH($G880,カレンダマスタ!$H$46:$H$51,1),MATCH($H880,カレンダマスタ!$I$45:$O$45,1)),
IF($AD880="NS東京TC",INDEX(カレンダマスタ!$I$56:$O$61,MATCH($G880,カレンダマスタ!$H$56:$H$61,1),MATCH($H880,カレンダマスタ!$I$55:$O$55,1)),""))))))</f>
        <v/>
      </c>
      <c r="AS880" s="122" t="str">
        <f t="shared" si="281"/>
        <v/>
      </c>
      <c r="AU880" s="124" t="str">
        <f>IF(E880="","",VLOOKUP($E880,カレンダマスタ!$A$4:$E$381,4,FALSE))</f>
        <v/>
      </c>
      <c r="AV880" s="124" t="str">
        <f t="shared" si="271"/>
        <v/>
      </c>
      <c r="AW880" s="124" t="str">
        <f t="shared" si="272"/>
        <v/>
      </c>
      <c r="AX880" s="125" t="str">
        <f t="shared" si="273"/>
        <v/>
      </c>
      <c r="AY880" s="125" t="str">
        <f t="shared" si="274"/>
        <v/>
      </c>
      <c r="AZ880" s="114" t="str">
        <f>IF(AX880&amp;AW880="勤怠未設定","×",IF(AV880="勤怠修正","×",IF(AC880="外注","",IF(AA880="",IF(AY880&lt;&gt;"","×",""),IF(VLOOKUP(AA880,カレンダマスタ!$H$66:$I$83,2,FALSE)&lt;&gt;AY880,"×","OK")))))</f>
        <v/>
      </c>
      <c r="BC880" s="124" t="str">
        <f>IF(E880="","",VLOOKUP($E880,カレンダマスタ!$A$4:$E$381,4,FALSE))</f>
        <v/>
      </c>
      <c r="BD880" s="122" t="str">
        <f>IF(AC880="社員","",IF(AG880=0,"",IF(AD880="NSTC",IF(COUNTIF(カレンダマスタ!$Q$5:$Q$32,G880)=1,"OK","×"),
IF(AD880="NS本社",IF(COUNTIF(カレンダマスタ!$T$5:$T$32,G880)=1,"OK","×"),IF(COUNTIF(カレンダマスタ!$R$5:$R$32,G880)=1,"OK","×")))))</f>
        <v/>
      </c>
      <c r="BE880" s="122" t="str">
        <f>IF(AC880="社員","",IF(G880="","",IF(R880&lt;&gt;"","",IF(AF880="CS","OK",IF(VLOOKUP(E880,カレンダマスタ!$A$5:$D$381,4,FALSE)&gt;0,"",IF(OR(G880*24&gt;10.84,H880*24&lt;14.5)=TRUE,"×","OK"))))))</f>
        <v/>
      </c>
      <c r="BF880" s="122" t="str">
        <f t="shared" si="268"/>
        <v/>
      </c>
      <c r="BG880" s="122" t="str">
        <f t="shared" si="282"/>
        <v/>
      </c>
      <c r="BI880" s="114" t="str">
        <f t="shared" si="283"/>
        <v/>
      </c>
    </row>
    <row r="881" spans="2:61">
      <c r="B881" s="111"/>
      <c r="C881" s="536"/>
      <c r="D881" s="128"/>
      <c r="E881" s="583"/>
      <c r="F881" s="128"/>
      <c r="G881" s="588"/>
      <c r="H881" s="588"/>
      <c r="I881" s="130"/>
      <c r="J881" s="139"/>
      <c r="K881" s="131"/>
      <c r="L881" s="132"/>
      <c r="M881" s="132"/>
      <c r="N881" s="141"/>
      <c r="O881" s="139"/>
      <c r="P881" s="139"/>
      <c r="Q881" s="139"/>
      <c r="R881" s="133"/>
      <c r="S881" s="134"/>
      <c r="T881" s="434" t="str">
        <f t="shared" si="276"/>
        <v/>
      </c>
      <c r="U881" s="429"/>
      <c r="V881" s="429" t="str">
        <f t="shared" si="277"/>
        <v/>
      </c>
      <c r="W881" s="298"/>
      <c r="X881" s="129" t="str">
        <f t="shared" si="284"/>
        <v/>
      </c>
      <c r="Y881" s="129" t="str">
        <f t="shared" si="278"/>
        <v/>
      </c>
      <c r="Z881" s="129" t="str">
        <f t="shared" si="279"/>
        <v/>
      </c>
      <c r="AA881" s="133" t="str">
        <f t="shared" si="270"/>
        <v/>
      </c>
      <c r="AC881" s="186" t="str">
        <f>AC866</f>
        <v/>
      </c>
      <c r="AD881" s="187" t="str">
        <f>AD866</f>
        <v/>
      </c>
      <c r="AE881" s="187" t="str">
        <f>AE866</f>
        <v/>
      </c>
      <c r="AF881" s="187" t="str">
        <f>AF866</f>
        <v/>
      </c>
      <c r="AG881" s="204">
        <f t="shared" si="280"/>
        <v>0</v>
      </c>
      <c r="AI881" s="135" t="str">
        <f>IF(月報!G881&lt;&gt;"",月報!G881,"")</f>
        <v/>
      </c>
      <c r="AJ881" s="126" t="str">
        <f>IF(月報!W881&lt;&gt;"",月報!W881*24,"")</f>
        <v/>
      </c>
      <c r="AK881" s="126" t="str">
        <f>IF(月報!P881&lt;&gt;"",月報!P881,"")</f>
        <v/>
      </c>
      <c r="AL881" s="126" t="str">
        <f>IF(月報!Q881&lt;&gt;"",IF(月報!Q881="平日残","",月報!Q881),"")</f>
        <v/>
      </c>
      <c r="AM881" s="126"/>
      <c r="AN881" s="126" t="str">
        <f t="shared" si="269"/>
        <v/>
      </c>
      <c r="AO881" s="126" t="str">
        <f>IF($E881="","",VLOOKUP($E881,カレンダマスタ!$A$5:$E$381,5,FALSE))</f>
        <v/>
      </c>
      <c r="AQ881" s="196" t="str">
        <f>IF(G881="","",IF(VLOOKUP(E881,カレンダマスタ!$A$5:$D$381,4,FALSE)=0,"",1))</f>
        <v/>
      </c>
      <c r="AR881" s="136" t="str">
        <f>IF($G881="","",IF($AD881="NSTC",INDEX(カレンダマスタ!$I$26:$O$31,MATCH($G881,カレンダマスタ!$H$26:$H$31,1),MATCH($H881,カレンダマスタ!$I$25:$O$25,1)),
IF($AD881="CS本社",INDEX(カレンダマスタ!$I$36:$O$41,MATCH($G881,カレンダマスタ!$H$36:$H$41,1),MATCH($H881,カレンダマスタ!$I$35:$O$35,1)),
IF($AD881="NS本社",INDEX(カレンダマスタ!$I$94:$O$99,MATCH($G881,カレンダマスタ!$H$95:$H$100,1),MATCH($H881,カレンダマスタ!$I$93:$O$93,1)),
IF($AD881="ODC",INDEX(カレンダマスタ!$I$46:$O$51,MATCH($G881,カレンダマスタ!$H$46:$H$51,1),MATCH($H881,カレンダマスタ!$I$45:$O$45,1)),
IF($AD881="NS東京TC",INDEX(カレンダマスタ!$I$56:$O$61,MATCH($G881,カレンダマスタ!$H$56:$H$61,1),MATCH($H881,カレンダマスタ!$I$55:$O$55,1)),""))))))</f>
        <v/>
      </c>
      <c r="AS881" s="126" t="str">
        <f t="shared" si="281"/>
        <v/>
      </c>
      <c r="AU881" s="137" t="str">
        <f>IF(E881="","",VLOOKUP($E881,カレンダマスタ!$A$4:$E$381,4,FALSE))</f>
        <v/>
      </c>
      <c r="AV881" s="137" t="str">
        <f t="shared" si="271"/>
        <v/>
      </c>
      <c r="AW881" s="137" t="str">
        <f t="shared" si="272"/>
        <v/>
      </c>
      <c r="AX881" s="138" t="str">
        <f t="shared" si="273"/>
        <v/>
      </c>
      <c r="AY881" s="138" t="str">
        <f t="shared" si="274"/>
        <v/>
      </c>
      <c r="AZ881" s="130" t="str">
        <f>IF(AX881&amp;AW881="勤怠未設定","×",IF(AV881="勤怠修正","×",IF(AC881="外注","",IF(AA881="",IF(AY881&lt;&gt;"","×",""),IF(VLOOKUP(AA881,カレンダマスタ!$H$66:$I$83,2,FALSE)&lt;&gt;AY881,"×","OK")))))</f>
        <v/>
      </c>
      <c r="BC881" s="137" t="str">
        <f>IF(E881="","",VLOOKUP($E881,カレンダマスタ!$A$4:$E$381,4,FALSE))</f>
        <v/>
      </c>
      <c r="BD881" s="126" t="str">
        <f>IF(AC881="社員","",IF(AG881=0,"",IF(AD881="NSTC",IF(COUNTIF(カレンダマスタ!$Q$5:$Q$32,G881)=1,"OK","×"),
IF(AD881="NS本社",IF(COUNTIF(カレンダマスタ!$T$5:$T$32,G881)=1,"OK","×"),IF(COUNTIF(カレンダマスタ!$R$5:$R$32,G881)=1,"OK","×")))))</f>
        <v/>
      </c>
      <c r="BE881" s="126" t="str">
        <f>IF(AC881="社員","",IF(G881="","",IF(R881&lt;&gt;"","",IF(AF881="CS","OK",IF(VLOOKUP(E881,カレンダマスタ!$A$5:$D$381,4,FALSE)&gt;0,"",IF(OR(G881*24&gt;10.84,H881*24&lt;14.5)=TRUE,"×","OK"))))))</f>
        <v/>
      </c>
      <c r="BF881" s="126" t="str">
        <f t="shared" si="268"/>
        <v/>
      </c>
      <c r="BG881" s="126" t="str">
        <f t="shared" si="282"/>
        <v/>
      </c>
      <c r="BI881" s="130" t="str">
        <f t="shared" si="283"/>
        <v/>
      </c>
    </row>
    <row r="882" spans="2:61">
      <c r="B882" s="111"/>
      <c r="C882" s="536"/>
      <c r="D882" s="128"/>
      <c r="E882" s="583"/>
      <c r="F882" s="128"/>
      <c r="G882" s="588"/>
      <c r="H882" s="588"/>
      <c r="I882" s="130"/>
      <c r="J882" s="139"/>
      <c r="K882" s="131"/>
      <c r="L882" s="132"/>
      <c r="M882" s="132"/>
      <c r="N882" s="141"/>
      <c r="O882" s="139"/>
      <c r="P882" s="139"/>
      <c r="Q882" s="139"/>
      <c r="R882" s="133"/>
      <c r="S882" s="134"/>
      <c r="T882" s="434" t="str">
        <f t="shared" si="276"/>
        <v/>
      </c>
      <c r="U882" s="429"/>
      <c r="V882" s="429" t="str">
        <f t="shared" si="277"/>
        <v/>
      </c>
      <c r="W882" s="298"/>
      <c r="X882" s="129" t="str">
        <f t="shared" si="284"/>
        <v/>
      </c>
      <c r="Y882" s="129" t="str">
        <f t="shared" si="278"/>
        <v/>
      </c>
      <c r="Z882" s="129" t="str">
        <f t="shared" si="279"/>
        <v/>
      </c>
      <c r="AA882" s="133" t="str">
        <f t="shared" si="270"/>
        <v/>
      </c>
      <c r="AC882" s="186" t="str">
        <f>AC866</f>
        <v/>
      </c>
      <c r="AD882" s="187" t="str">
        <f>AD866</f>
        <v/>
      </c>
      <c r="AE882" s="187" t="str">
        <f>AE866</f>
        <v/>
      </c>
      <c r="AF882" s="187" t="str">
        <f>AF866</f>
        <v/>
      </c>
      <c r="AG882" s="204">
        <f t="shared" si="280"/>
        <v>0</v>
      </c>
      <c r="AI882" s="135" t="str">
        <f>IF(月報!G882&lt;&gt;"",月報!G882,"")</f>
        <v/>
      </c>
      <c r="AJ882" s="126" t="str">
        <f>IF(月報!W882&lt;&gt;"",月報!W882*24,"")</f>
        <v/>
      </c>
      <c r="AK882" s="126" t="str">
        <f>IF(月報!P882&lt;&gt;"",月報!P882,"")</f>
        <v/>
      </c>
      <c r="AL882" s="126" t="str">
        <f>IF(月報!Q882&lt;&gt;"",IF(月報!Q882="平日残","",月報!Q882),"")</f>
        <v/>
      </c>
      <c r="AM882" s="126"/>
      <c r="AN882" s="126" t="str">
        <f t="shared" si="269"/>
        <v/>
      </c>
      <c r="AO882" s="126" t="str">
        <f>IF($E882="","",VLOOKUP($E882,カレンダマスタ!$A$5:$E$381,5,FALSE))</f>
        <v/>
      </c>
      <c r="AQ882" s="196" t="str">
        <f>IF(G882="","",IF(VLOOKUP(E882,カレンダマスタ!$A$5:$D$381,4,FALSE)=0,"",1))</f>
        <v/>
      </c>
      <c r="AR882" s="136" t="str">
        <f>IF($G882="","",IF($AD882="NSTC",INDEX(カレンダマスタ!$I$26:$O$31,MATCH($G882,カレンダマスタ!$H$26:$H$31,1),MATCH($H882,カレンダマスタ!$I$25:$O$25,1)),
IF($AD882="CS本社",INDEX(カレンダマスタ!$I$36:$O$41,MATCH($G882,カレンダマスタ!$H$36:$H$41,1),MATCH($H882,カレンダマスタ!$I$35:$O$35,1)),
IF($AD882="NS本社",INDEX(カレンダマスタ!$I$94:$O$99,MATCH($G882,カレンダマスタ!$H$95:$H$100,1),MATCH($H882,カレンダマスタ!$I$93:$O$93,1)),
IF($AD882="ODC",INDEX(カレンダマスタ!$I$46:$O$51,MATCH($G882,カレンダマスタ!$H$46:$H$51,1),MATCH($H882,カレンダマスタ!$I$45:$O$45,1)),
IF($AD882="NS東京TC",INDEX(カレンダマスタ!$I$56:$O$61,MATCH($G882,カレンダマスタ!$H$56:$H$61,1),MATCH($H882,カレンダマスタ!$I$55:$O$55,1)),""))))))</f>
        <v/>
      </c>
      <c r="AS882" s="126" t="str">
        <f t="shared" si="281"/>
        <v/>
      </c>
      <c r="AU882" s="137" t="str">
        <f>IF(E882="","",VLOOKUP($E882,カレンダマスタ!$A$4:$E$381,4,FALSE))</f>
        <v/>
      </c>
      <c r="AV882" s="137" t="str">
        <f t="shared" si="271"/>
        <v/>
      </c>
      <c r="AW882" s="137" t="str">
        <f t="shared" si="272"/>
        <v/>
      </c>
      <c r="AX882" s="138" t="str">
        <f t="shared" si="273"/>
        <v/>
      </c>
      <c r="AY882" s="138" t="str">
        <f t="shared" si="274"/>
        <v/>
      </c>
      <c r="AZ882" s="130" t="str">
        <f>IF(AX882&amp;AW882="勤怠未設定","×",IF(AV882="勤怠修正","×",IF(AC882="外注","",IF(AA882="",IF(AY882&lt;&gt;"","×",""),IF(VLOOKUP(AA882,カレンダマスタ!$H$66:$I$83,2,FALSE)&lt;&gt;AY882,"×","OK")))))</f>
        <v/>
      </c>
      <c r="BC882" s="137" t="str">
        <f>IF(E882="","",VLOOKUP($E882,カレンダマスタ!$A$4:$E$381,4,FALSE))</f>
        <v/>
      </c>
      <c r="BD882" s="126" t="str">
        <f>IF(AC882="社員","",IF(AG882=0,"",IF(AD882="NSTC",IF(COUNTIF(カレンダマスタ!$Q$5:$Q$32,G882)=1,"OK","×"),
IF(AD882="NS本社",IF(COUNTIF(カレンダマスタ!$T$5:$T$32,G882)=1,"OK","×"),IF(COUNTIF(カレンダマスタ!$R$5:$R$32,G882)=1,"OK","×")))))</f>
        <v/>
      </c>
      <c r="BE882" s="126" t="str">
        <f>IF(AC882="社員","",IF(G882="","",IF(R882&lt;&gt;"","",IF(AF882="CS","OK",IF(VLOOKUP(E882,カレンダマスタ!$A$5:$D$381,4,FALSE)&gt;0,"",IF(OR(G882*24&gt;10.84,H882*24&lt;14.5)=TRUE,"×","OK"))))))</f>
        <v/>
      </c>
      <c r="BF882" s="126" t="str">
        <f t="shared" si="268"/>
        <v/>
      </c>
      <c r="BG882" s="126" t="str">
        <f t="shared" si="282"/>
        <v/>
      </c>
      <c r="BI882" s="130" t="str">
        <f t="shared" si="283"/>
        <v/>
      </c>
    </row>
    <row r="883" spans="2:61">
      <c r="B883" s="111"/>
      <c r="C883" s="536"/>
      <c r="D883" s="128"/>
      <c r="E883" s="583"/>
      <c r="F883" s="128"/>
      <c r="G883" s="588"/>
      <c r="H883" s="588"/>
      <c r="I883" s="130"/>
      <c r="J883" s="139"/>
      <c r="K883" s="131"/>
      <c r="L883" s="132"/>
      <c r="M883" s="132"/>
      <c r="N883" s="141"/>
      <c r="O883" s="139"/>
      <c r="P883" s="139"/>
      <c r="Q883" s="139"/>
      <c r="R883" s="133"/>
      <c r="S883" s="134"/>
      <c r="T883" s="434" t="str">
        <f t="shared" si="276"/>
        <v/>
      </c>
      <c r="U883" s="429"/>
      <c r="V883" s="429" t="str">
        <f t="shared" si="277"/>
        <v/>
      </c>
      <c r="W883" s="298"/>
      <c r="X883" s="129" t="str">
        <f t="shared" si="284"/>
        <v/>
      </c>
      <c r="Y883" s="129" t="str">
        <f t="shared" si="278"/>
        <v/>
      </c>
      <c r="Z883" s="129" t="str">
        <f t="shared" si="279"/>
        <v/>
      </c>
      <c r="AA883" s="133" t="str">
        <f t="shared" si="270"/>
        <v/>
      </c>
      <c r="AC883" s="186" t="str">
        <f>AC866</f>
        <v/>
      </c>
      <c r="AD883" s="187" t="str">
        <f>AD866</f>
        <v/>
      </c>
      <c r="AE883" s="187" t="str">
        <f>AE866</f>
        <v/>
      </c>
      <c r="AF883" s="187" t="str">
        <f>AF866</f>
        <v/>
      </c>
      <c r="AG883" s="204">
        <f t="shared" si="280"/>
        <v>0</v>
      </c>
      <c r="AI883" s="140" t="str">
        <f>IF(月報!G883&lt;&gt;"",月報!G883,"")</f>
        <v/>
      </c>
      <c r="AJ883" s="126" t="str">
        <f>IF(月報!W883&lt;&gt;"",月報!W883*24,"")</f>
        <v/>
      </c>
      <c r="AK883" s="126" t="str">
        <f>IF(月報!P883&lt;&gt;"",月報!P883,"")</f>
        <v/>
      </c>
      <c r="AL883" s="126" t="str">
        <f>IF(月報!Q883&lt;&gt;"",IF(月報!Q883="平日残","",月報!Q883),"")</f>
        <v/>
      </c>
      <c r="AM883" s="126"/>
      <c r="AN883" s="126" t="str">
        <f t="shared" si="269"/>
        <v/>
      </c>
      <c r="AO883" s="126" t="str">
        <f>IF($E883="","",VLOOKUP($E883,カレンダマスタ!$A$5:$E$381,5,FALSE))</f>
        <v/>
      </c>
      <c r="AQ883" s="196" t="str">
        <f>IF(G883="","",IF(VLOOKUP(E883,カレンダマスタ!$A$5:$D$381,4,FALSE)=0,"",1))</f>
        <v/>
      </c>
      <c r="AR883" s="136" t="str">
        <f>IF($G883="","",IF($AD883="NSTC",INDEX(カレンダマスタ!$I$26:$O$31,MATCH($G883,カレンダマスタ!$H$26:$H$31,1),MATCH($H883,カレンダマスタ!$I$25:$O$25,1)),
IF($AD883="CS本社",INDEX(カレンダマスタ!$I$36:$O$41,MATCH($G883,カレンダマスタ!$H$36:$H$41,1),MATCH($H883,カレンダマスタ!$I$35:$O$35,1)),
IF($AD883="NS本社",INDEX(カレンダマスタ!$I$94:$O$99,MATCH($G883,カレンダマスタ!$H$95:$H$100,1),MATCH($H883,カレンダマスタ!$I$93:$O$93,1)),
IF($AD883="ODC",INDEX(カレンダマスタ!$I$46:$O$51,MATCH($G883,カレンダマスタ!$H$46:$H$51,1),MATCH($H883,カレンダマスタ!$I$45:$O$45,1)),
IF($AD883="NS東京TC",INDEX(カレンダマスタ!$I$56:$O$61,MATCH($G883,カレンダマスタ!$H$56:$H$61,1),MATCH($H883,カレンダマスタ!$I$55:$O$55,1)),""))))))</f>
        <v/>
      </c>
      <c r="AS883" s="126" t="str">
        <f t="shared" si="281"/>
        <v/>
      </c>
      <c r="AU883" s="137" t="str">
        <f>IF(E883="","",VLOOKUP($E883,カレンダマスタ!$A$4:$E$381,4,FALSE))</f>
        <v/>
      </c>
      <c r="AV883" s="137" t="str">
        <f t="shared" si="271"/>
        <v/>
      </c>
      <c r="AW883" s="137" t="str">
        <f t="shared" si="272"/>
        <v/>
      </c>
      <c r="AX883" s="138" t="str">
        <f t="shared" si="273"/>
        <v/>
      </c>
      <c r="AY883" s="138" t="str">
        <f t="shared" si="274"/>
        <v/>
      </c>
      <c r="AZ883" s="130" t="str">
        <f>IF(AX883&amp;AW883="勤怠未設定","×",IF(AV883="勤怠修正","×",IF(AC883="外注","",IF(AA883="",IF(AY883&lt;&gt;"","×",""),IF(VLOOKUP(AA883,カレンダマスタ!$H$66:$I$83,2,FALSE)&lt;&gt;AY883,"×","OK")))))</f>
        <v/>
      </c>
      <c r="BC883" s="137" t="str">
        <f>IF(E883="","",VLOOKUP($E883,カレンダマスタ!$A$4:$E$381,4,FALSE))</f>
        <v/>
      </c>
      <c r="BD883" s="126" t="str">
        <f>IF(AC883="社員","",IF(AG883=0,"",IF(AD883="NSTC",IF(COUNTIF(カレンダマスタ!$Q$5:$Q$32,G883)=1,"OK","×"),
IF(AD883="NS本社",IF(COUNTIF(カレンダマスタ!$T$5:$T$32,G883)=1,"OK","×"),IF(COUNTIF(カレンダマスタ!$R$5:$R$32,G883)=1,"OK","×")))))</f>
        <v/>
      </c>
      <c r="BE883" s="126" t="str">
        <f>IF(AC883="社員","",IF(G883="","",IF(R883&lt;&gt;"","",IF(AF883="CS","OK",IF(VLOOKUP(E883,カレンダマスタ!$A$5:$D$381,4,FALSE)&gt;0,"",IF(OR(G883*24&gt;10.84,H883*24&lt;14.5)=TRUE,"×","OK"))))))</f>
        <v/>
      </c>
      <c r="BF883" s="126" t="str">
        <f t="shared" si="268"/>
        <v/>
      </c>
      <c r="BG883" s="126" t="str">
        <f t="shared" si="282"/>
        <v/>
      </c>
      <c r="BI883" s="130" t="str">
        <f t="shared" si="283"/>
        <v/>
      </c>
    </row>
    <row r="884" spans="2:61">
      <c r="B884" s="111"/>
      <c r="C884" s="536"/>
      <c r="D884" s="128"/>
      <c r="E884" s="583"/>
      <c r="F884" s="128"/>
      <c r="G884" s="588"/>
      <c r="H884" s="588"/>
      <c r="I884" s="130"/>
      <c r="J884" s="139"/>
      <c r="K884" s="131"/>
      <c r="L884" s="132"/>
      <c r="M884" s="132"/>
      <c r="N884" s="141"/>
      <c r="O884" s="139"/>
      <c r="P884" s="139"/>
      <c r="Q884" s="139"/>
      <c r="R884" s="133"/>
      <c r="S884" s="134"/>
      <c r="T884" s="434" t="str">
        <f t="shared" si="276"/>
        <v/>
      </c>
      <c r="U884" s="429"/>
      <c r="V884" s="429" t="str">
        <f t="shared" si="277"/>
        <v/>
      </c>
      <c r="W884" s="298"/>
      <c r="X884" s="129" t="str">
        <f t="shared" si="284"/>
        <v/>
      </c>
      <c r="Y884" s="129" t="str">
        <f t="shared" si="278"/>
        <v/>
      </c>
      <c r="Z884" s="129" t="str">
        <f t="shared" si="279"/>
        <v/>
      </c>
      <c r="AA884" s="133" t="str">
        <f t="shared" si="270"/>
        <v/>
      </c>
      <c r="AC884" s="186" t="str">
        <f>AC866</f>
        <v/>
      </c>
      <c r="AD884" s="187" t="str">
        <f>AD866</f>
        <v/>
      </c>
      <c r="AE884" s="187" t="str">
        <f>AE866</f>
        <v/>
      </c>
      <c r="AF884" s="187" t="str">
        <f>AF866</f>
        <v/>
      </c>
      <c r="AG884" s="204">
        <f t="shared" si="280"/>
        <v>0</v>
      </c>
      <c r="AI884" s="140" t="str">
        <f>IF(月報!G884&lt;&gt;"",月報!G884,"")</f>
        <v/>
      </c>
      <c r="AJ884" s="126" t="str">
        <f>IF(月報!W884&lt;&gt;"",月報!W884*24,"")</f>
        <v/>
      </c>
      <c r="AK884" s="126" t="str">
        <f>IF(月報!P884&lt;&gt;"",月報!P884,"")</f>
        <v/>
      </c>
      <c r="AL884" s="126" t="str">
        <f>IF(月報!Q884&lt;&gt;"",IF(月報!Q884="平日残","",月報!Q884),"")</f>
        <v/>
      </c>
      <c r="AM884" s="126"/>
      <c r="AN884" s="126" t="str">
        <f t="shared" si="269"/>
        <v/>
      </c>
      <c r="AO884" s="126" t="str">
        <f>IF($E884="","",VLOOKUP($E884,カレンダマスタ!$A$5:$E$381,5,FALSE))</f>
        <v/>
      </c>
      <c r="AQ884" s="196" t="str">
        <f>IF(G884="","",IF(VLOOKUP(E884,カレンダマスタ!$A$5:$D$381,4,FALSE)=0,"",1))</f>
        <v/>
      </c>
      <c r="AR884" s="136" t="str">
        <f>IF($G884="","",IF($AD884="NSTC",INDEX(カレンダマスタ!$I$26:$O$31,MATCH($G884,カレンダマスタ!$H$26:$H$31,1),MATCH($H884,カレンダマスタ!$I$25:$O$25,1)),
IF($AD884="CS本社",INDEX(カレンダマスタ!$I$36:$O$41,MATCH($G884,カレンダマスタ!$H$36:$H$41,1),MATCH($H884,カレンダマスタ!$I$35:$O$35,1)),
IF($AD884="NS本社",INDEX(カレンダマスタ!$I$94:$O$99,MATCH($G884,カレンダマスタ!$H$95:$H$100,1),MATCH($H884,カレンダマスタ!$I$93:$O$93,1)),
IF($AD884="ODC",INDEX(カレンダマスタ!$I$46:$O$51,MATCH($G884,カレンダマスタ!$H$46:$H$51,1),MATCH($H884,カレンダマスタ!$I$45:$O$45,1)),
IF($AD884="NS東京TC",INDEX(カレンダマスタ!$I$56:$O$61,MATCH($G884,カレンダマスタ!$H$56:$H$61,1),MATCH($H884,カレンダマスタ!$I$55:$O$55,1)),""))))))</f>
        <v/>
      </c>
      <c r="AS884" s="126" t="str">
        <f t="shared" si="281"/>
        <v/>
      </c>
      <c r="AU884" s="137" t="str">
        <f>IF(E884="","",VLOOKUP($E884,カレンダマスタ!$A$4:$E$381,4,FALSE))</f>
        <v/>
      </c>
      <c r="AV884" s="137" t="str">
        <f t="shared" si="271"/>
        <v/>
      </c>
      <c r="AW884" s="137" t="str">
        <f t="shared" si="272"/>
        <v/>
      </c>
      <c r="AX884" s="138" t="str">
        <f t="shared" si="273"/>
        <v/>
      </c>
      <c r="AY884" s="138" t="str">
        <f t="shared" si="274"/>
        <v/>
      </c>
      <c r="AZ884" s="130" t="str">
        <f>IF(AX884&amp;AW884="勤怠未設定","×",IF(AV884="勤怠修正","×",IF(AC884="外注","",IF(AA884="",IF(AY884&lt;&gt;"","×",""),IF(VLOOKUP(AA884,カレンダマスタ!$H$66:$I$83,2,FALSE)&lt;&gt;AY884,"×","OK")))))</f>
        <v/>
      </c>
      <c r="BC884" s="137" t="str">
        <f>IF(E884="","",VLOOKUP($E884,カレンダマスタ!$A$4:$E$381,4,FALSE))</f>
        <v/>
      </c>
      <c r="BD884" s="126" t="str">
        <f>IF(AC884="社員","",IF(AG884=0,"",IF(AD884="NSTC",IF(COUNTIF(カレンダマスタ!$Q$5:$Q$32,G884)=1,"OK","×"),
IF(AD884="NS本社",IF(COUNTIF(カレンダマスタ!$T$5:$T$32,G884)=1,"OK","×"),IF(COUNTIF(カレンダマスタ!$R$5:$R$32,G884)=1,"OK","×")))))</f>
        <v/>
      </c>
      <c r="BE884" s="126" t="str">
        <f>IF(AC884="社員","",IF(G884="","",IF(R884&lt;&gt;"","",IF(AF884="CS","OK",IF(VLOOKUP(E884,カレンダマスタ!$A$5:$D$381,4,FALSE)&gt;0,"",IF(OR(G884*24&gt;10.84,H884*24&lt;14.5)=TRUE,"×","OK"))))))</f>
        <v/>
      </c>
      <c r="BF884" s="126" t="str">
        <f t="shared" si="268"/>
        <v/>
      </c>
      <c r="BG884" s="126" t="str">
        <f t="shared" si="282"/>
        <v/>
      </c>
      <c r="BI884" s="130" t="str">
        <f t="shared" si="283"/>
        <v/>
      </c>
    </row>
    <row r="885" spans="2:61">
      <c r="B885" s="111"/>
      <c r="C885" s="536"/>
      <c r="D885" s="128"/>
      <c r="E885" s="583"/>
      <c r="F885" s="128"/>
      <c r="G885" s="588"/>
      <c r="H885" s="588"/>
      <c r="I885" s="130"/>
      <c r="J885" s="139"/>
      <c r="K885" s="131"/>
      <c r="L885" s="132"/>
      <c r="M885" s="132"/>
      <c r="N885" s="141"/>
      <c r="O885" s="139"/>
      <c r="P885" s="139"/>
      <c r="Q885" s="139"/>
      <c r="R885" s="133"/>
      <c r="S885" s="134"/>
      <c r="T885" s="434" t="str">
        <f t="shared" si="276"/>
        <v/>
      </c>
      <c r="U885" s="429"/>
      <c r="V885" s="429" t="str">
        <f t="shared" si="277"/>
        <v/>
      </c>
      <c r="W885" s="298"/>
      <c r="X885" s="129" t="str">
        <f t="shared" si="284"/>
        <v/>
      </c>
      <c r="Y885" s="129" t="str">
        <f t="shared" si="278"/>
        <v/>
      </c>
      <c r="Z885" s="129" t="str">
        <f t="shared" si="279"/>
        <v/>
      </c>
      <c r="AA885" s="133" t="str">
        <f t="shared" si="270"/>
        <v/>
      </c>
      <c r="AC885" s="186" t="str">
        <f>AC866</f>
        <v/>
      </c>
      <c r="AD885" s="187" t="str">
        <f>AD866</f>
        <v/>
      </c>
      <c r="AE885" s="187" t="str">
        <f>AE866</f>
        <v/>
      </c>
      <c r="AF885" s="187" t="str">
        <f>AF866</f>
        <v/>
      </c>
      <c r="AG885" s="204">
        <f t="shared" si="280"/>
        <v>0</v>
      </c>
      <c r="AI885" s="140" t="str">
        <f>IF(月報!G885&lt;&gt;"",月報!G885,"")</f>
        <v/>
      </c>
      <c r="AJ885" s="126" t="str">
        <f>IF(月報!W885&lt;&gt;"",月報!W885*24,"")</f>
        <v/>
      </c>
      <c r="AK885" s="126" t="str">
        <f>IF(月報!P885&lt;&gt;"",月報!P885,"")</f>
        <v/>
      </c>
      <c r="AL885" s="126" t="str">
        <f>IF(月報!Q885&lt;&gt;"",IF(月報!Q885="平日残","",月報!Q885),"")</f>
        <v/>
      </c>
      <c r="AM885" s="126"/>
      <c r="AN885" s="126" t="str">
        <f t="shared" si="269"/>
        <v/>
      </c>
      <c r="AO885" s="126" t="str">
        <f>IF($E885="","",VLOOKUP($E885,カレンダマスタ!$A$5:$E$381,5,FALSE))</f>
        <v/>
      </c>
      <c r="AQ885" s="196" t="str">
        <f>IF(G885="","",IF(VLOOKUP(E885,カレンダマスタ!$A$5:$D$381,4,FALSE)=0,"",1))</f>
        <v/>
      </c>
      <c r="AR885" s="136" t="str">
        <f>IF($G885="","",IF($AD885="NSTC",INDEX(カレンダマスタ!$I$26:$O$31,MATCH($G885,カレンダマスタ!$H$26:$H$31,1),MATCH($H885,カレンダマスタ!$I$25:$O$25,1)),
IF($AD885="CS本社",INDEX(カレンダマスタ!$I$36:$O$41,MATCH($G885,カレンダマスタ!$H$36:$H$41,1),MATCH($H885,カレンダマスタ!$I$35:$O$35,1)),
IF($AD885="NS本社",INDEX(カレンダマスタ!$I$94:$O$99,MATCH($G885,カレンダマスタ!$H$95:$H$100,1),MATCH($H885,カレンダマスタ!$I$93:$O$93,1)),
IF($AD885="ODC",INDEX(カレンダマスタ!$I$46:$O$51,MATCH($G885,カレンダマスタ!$H$46:$H$51,1),MATCH($H885,カレンダマスタ!$I$45:$O$45,1)),
IF($AD885="NS東京TC",INDEX(カレンダマスタ!$I$56:$O$61,MATCH($G885,カレンダマスタ!$H$56:$H$61,1),MATCH($H885,カレンダマスタ!$I$55:$O$55,1)),""))))))</f>
        <v/>
      </c>
      <c r="AS885" s="126" t="str">
        <f t="shared" si="281"/>
        <v/>
      </c>
      <c r="AU885" s="137" t="str">
        <f>IF(E885="","",VLOOKUP($E885,カレンダマスタ!$A$4:$E$381,4,FALSE))</f>
        <v/>
      </c>
      <c r="AV885" s="137" t="str">
        <f t="shared" si="271"/>
        <v/>
      </c>
      <c r="AW885" s="137" t="str">
        <f t="shared" si="272"/>
        <v/>
      </c>
      <c r="AX885" s="138" t="str">
        <f t="shared" si="273"/>
        <v/>
      </c>
      <c r="AY885" s="138" t="str">
        <f t="shared" si="274"/>
        <v/>
      </c>
      <c r="AZ885" s="130" t="str">
        <f>IF(AX885&amp;AW885="勤怠未設定","×",IF(AV885="勤怠修正","×",IF(AC885="外注","",IF(AA885="",IF(AY885&lt;&gt;"","×",""),IF(VLOOKUP(AA885,カレンダマスタ!$H$66:$I$83,2,FALSE)&lt;&gt;AY885,"×","OK")))))</f>
        <v/>
      </c>
      <c r="BC885" s="137" t="str">
        <f>IF(E885="","",VLOOKUP($E885,カレンダマスタ!$A$4:$E$381,4,FALSE))</f>
        <v/>
      </c>
      <c r="BD885" s="126" t="str">
        <f>IF(AC885="社員","",IF(AG885=0,"",IF(AD885="NSTC",IF(COUNTIF(カレンダマスタ!$Q$5:$Q$32,G885)=1,"OK","×"),
IF(AD885="NS本社",IF(COUNTIF(カレンダマスタ!$T$5:$T$32,G885)=1,"OK","×"),IF(COUNTIF(カレンダマスタ!$R$5:$R$32,G885)=1,"OK","×")))))</f>
        <v/>
      </c>
      <c r="BE885" s="126" t="str">
        <f>IF(AC885="社員","",IF(G885="","",IF(R885&lt;&gt;"","",IF(AF885="CS","OK",IF(VLOOKUP(E885,カレンダマスタ!$A$5:$D$381,4,FALSE)&gt;0,"",IF(OR(G885*24&gt;10.84,H885*24&lt;14.5)=TRUE,"×","OK"))))))</f>
        <v/>
      </c>
      <c r="BF885" s="126" t="str">
        <f t="shared" si="268"/>
        <v/>
      </c>
      <c r="BG885" s="126" t="str">
        <f t="shared" si="282"/>
        <v/>
      </c>
      <c r="BI885" s="130" t="str">
        <f t="shared" si="283"/>
        <v/>
      </c>
    </row>
    <row r="886" spans="2:61">
      <c r="B886" s="111"/>
      <c r="C886" s="537"/>
      <c r="D886" s="142"/>
      <c r="E886" s="584"/>
      <c r="F886" s="142"/>
      <c r="G886" s="589"/>
      <c r="H886" s="589"/>
      <c r="I886" s="144"/>
      <c r="J886" s="148"/>
      <c r="K886" s="145"/>
      <c r="L886" s="146"/>
      <c r="M886" s="146"/>
      <c r="N886" s="147"/>
      <c r="O886" s="148"/>
      <c r="P886" s="148"/>
      <c r="Q886" s="148"/>
      <c r="R886" s="149"/>
      <c r="S886" s="156"/>
      <c r="T886" s="435" t="str">
        <f t="shared" si="276"/>
        <v/>
      </c>
      <c r="U886" s="430"/>
      <c r="V886" s="430" t="str">
        <f t="shared" si="277"/>
        <v/>
      </c>
      <c r="W886" s="298"/>
      <c r="X886" s="143" t="str">
        <f t="shared" si="284"/>
        <v/>
      </c>
      <c r="Y886" s="143" t="str">
        <f t="shared" si="278"/>
        <v/>
      </c>
      <c r="Z886" s="143" t="str">
        <f t="shared" si="279"/>
        <v/>
      </c>
      <c r="AA886" s="149" t="str">
        <f t="shared" si="270"/>
        <v/>
      </c>
      <c r="AC886" s="188" t="str">
        <f>AC866</f>
        <v/>
      </c>
      <c r="AD886" s="189" t="str">
        <f>AD866</f>
        <v/>
      </c>
      <c r="AE886" s="189" t="str">
        <f>AE866</f>
        <v/>
      </c>
      <c r="AF886" s="189" t="str">
        <f>AF866</f>
        <v/>
      </c>
      <c r="AG886" s="205">
        <f t="shared" si="280"/>
        <v>0</v>
      </c>
      <c r="AI886" s="157" t="str">
        <f>IF(月報!G886&lt;&gt;"",月報!G886,"")</f>
        <v/>
      </c>
      <c r="AJ886" s="151" t="str">
        <f>IF(月報!W886&lt;&gt;"",月報!W886*24,"")</f>
        <v/>
      </c>
      <c r="AK886" s="151" t="str">
        <f>IF(月報!P886&lt;&gt;"",月報!P886,"")</f>
        <v/>
      </c>
      <c r="AL886" s="151" t="str">
        <f>IF(月報!Q886&lt;&gt;"",IF(月報!Q886="平日残","",月報!Q886),"")</f>
        <v/>
      </c>
      <c r="AM886" s="151"/>
      <c r="AN886" s="151" t="str">
        <f t="shared" si="269"/>
        <v/>
      </c>
      <c r="AO886" s="151" t="str">
        <f>IF($E886="","",VLOOKUP($E886,カレンダマスタ!$A$5:$E$381,5,FALSE))</f>
        <v/>
      </c>
      <c r="AQ886" s="197" t="str">
        <f>IF(G886="","",IF(VLOOKUP(E886,カレンダマスタ!$A$5:$D$381,4,FALSE)=0,"",1))</f>
        <v/>
      </c>
      <c r="AR886" s="152" t="str">
        <f>IF($G886="","",IF($AD886="NSTC",INDEX(カレンダマスタ!$I$26:$O$31,MATCH($G886,カレンダマスタ!$H$26:$H$31,1),MATCH($H886,カレンダマスタ!$I$25:$O$25,1)),
IF($AD886="CS本社",INDEX(カレンダマスタ!$I$36:$O$41,MATCH($G886,カレンダマスタ!$H$36:$H$41,1),MATCH($H886,カレンダマスタ!$I$35:$O$35,1)),
IF($AD886="NS本社",INDEX(カレンダマスタ!$I$94:$O$99,MATCH($G886,カレンダマスタ!$H$95:$H$100,1),MATCH($H886,カレンダマスタ!$I$93:$O$93,1)),
IF($AD886="ODC",INDEX(カレンダマスタ!$I$46:$O$51,MATCH($G886,カレンダマスタ!$H$46:$H$51,1),MATCH($H886,カレンダマスタ!$I$45:$O$45,1)),
IF($AD886="NS東京TC",INDEX(カレンダマスタ!$I$56:$O$61,MATCH($G886,カレンダマスタ!$H$56:$H$61,1),MATCH($H886,カレンダマスタ!$I$55:$O$55,1)),""))))))</f>
        <v/>
      </c>
      <c r="AS886" s="151" t="str">
        <f t="shared" si="281"/>
        <v/>
      </c>
      <c r="AU886" s="153" t="str">
        <f>IF(E886="","",VLOOKUP($E886,カレンダマスタ!$A$4:$E$381,4,FALSE))</f>
        <v/>
      </c>
      <c r="AV886" s="153" t="str">
        <f t="shared" si="271"/>
        <v/>
      </c>
      <c r="AW886" s="153" t="str">
        <f t="shared" si="272"/>
        <v/>
      </c>
      <c r="AX886" s="154" t="str">
        <f t="shared" si="273"/>
        <v/>
      </c>
      <c r="AY886" s="154" t="str">
        <f t="shared" si="274"/>
        <v/>
      </c>
      <c r="AZ886" s="144" t="str">
        <f>IF(AX886&amp;AW886="勤怠未設定","×",IF(AV886="勤怠修正","×",IF(AC886="外注","",IF(AA886="",IF(AY886&lt;&gt;"","×",""),IF(VLOOKUP(AA886,カレンダマスタ!$H$66:$I$83,2,FALSE)&lt;&gt;AY886,"×","OK")))))</f>
        <v/>
      </c>
      <c r="BC886" s="153" t="str">
        <f>IF(E886="","",VLOOKUP($E886,カレンダマスタ!$A$4:$E$381,4,FALSE))</f>
        <v/>
      </c>
      <c r="BD886" s="151" t="str">
        <f>IF(AC886="社員","",IF(AG886=0,"",IF(AD886="NSTC",IF(COUNTIF(カレンダマスタ!$Q$5:$Q$32,G886)=1,"OK","×"),
IF(AD886="NS本社",IF(COUNTIF(カレンダマスタ!$T$5:$T$32,G886)=1,"OK","×"),IF(COUNTIF(カレンダマスタ!$R$5:$R$32,G886)=1,"OK","×")))))</f>
        <v/>
      </c>
      <c r="BE886" s="151" t="str">
        <f>IF(AC886="社員","",IF(G886="","",IF(R886&lt;&gt;"","",IF(AF886="CS","OK",IF(VLOOKUP(E886,カレンダマスタ!$A$5:$D$381,4,FALSE)&gt;0,"",IF(OR(G886*24&gt;10.84,H886*24&lt;14.5)=TRUE,"×","OK"))))))</f>
        <v/>
      </c>
      <c r="BF886" s="151" t="str">
        <f t="shared" si="268"/>
        <v/>
      </c>
      <c r="BG886" s="151" t="str">
        <f t="shared" si="282"/>
        <v/>
      </c>
      <c r="BI886" s="144" t="str">
        <f t="shared" si="283"/>
        <v/>
      </c>
    </row>
    <row r="887" spans="2:61">
      <c r="B887" s="111"/>
      <c r="C887" s="535"/>
      <c r="D887" s="112"/>
      <c r="E887" s="582"/>
      <c r="F887" s="112"/>
      <c r="G887" s="587"/>
      <c r="H887" s="587"/>
      <c r="I887" s="114"/>
      <c r="J887" s="118"/>
      <c r="K887" s="115"/>
      <c r="L887" s="116"/>
      <c r="M887" s="116"/>
      <c r="N887" s="117"/>
      <c r="O887" s="118"/>
      <c r="P887" s="118"/>
      <c r="Q887" s="118"/>
      <c r="R887" s="119"/>
      <c r="S887" s="120"/>
      <c r="T887" s="433" t="str">
        <f t="shared" si="276"/>
        <v/>
      </c>
      <c r="U887" s="431">
        <f>SUM(T887:T893)</f>
        <v>0</v>
      </c>
      <c r="V887" s="431" t="str">
        <f t="shared" si="277"/>
        <v/>
      </c>
      <c r="W887" s="298"/>
      <c r="X887" s="113" t="str">
        <f t="shared" si="284"/>
        <v/>
      </c>
      <c r="Y887" s="113" t="str">
        <f t="shared" si="278"/>
        <v/>
      </c>
      <c r="Z887" s="113" t="str">
        <f t="shared" si="279"/>
        <v/>
      </c>
      <c r="AA887" s="119" t="str">
        <f t="shared" si="270"/>
        <v/>
      </c>
      <c r="AC887" s="190" t="str">
        <f>AC866</f>
        <v/>
      </c>
      <c r="AD887" s="191" t="str">
        <f>AD866</f>
        <v/>
      </c>
      <c r="AE887" s="191" t="str">
        <f>AE866</f>
        <v/>
      </c>
      <c r="AF887" s="191" t="str">
        <f>AF866</f>
        <v/>
      </c>
      <c r="AG887" s="206">
        <f t="shared" si="280"/>
        <v>0</v>
      </c>
      <c r="AI887" s="158" t="str">
        <f>IF(月報!G887&lt;&gt;"",月報!G887,"")</f>
        <v/>
      </c>
      <c r="AJ887" s="122" t="str">
        <f>IF(月報!W887&lt;&gt;"",月報!W887*24,"")</f>
        <v/>
      </c>
      <c r="AK887" s="122" t="str">
        <f>IF(月報!P887&lt;&gt;"",月報!P887,"")</f>
        <v/>
      </c>
      <c r="AL887" s="122" t="str">
        <f>IF(月報!Q887&lt;&gt;"",IF(月報!Q887="平日残","",月報!Q887),"")</f>
        <v/>
      </c>
      <c r="AM887" s="122"/>
      <c r="AN887" s="122" t="str">
        <f t="shared" si="269"/>
        <v/>
      </c>
      <c r="AO887" s="122" t="str">
        <f>IF($E887="","",VLOOKUP($E887,カレンダマスタ!$A$5:$E$381,5,FALSE))</f>
        <v/>
      </c>
      <c r="AQ887" s="195" t="str">
        <f>IF(G887="","",IF(VLOOKUP(E887,カレンダマスタ!$A$5:$D$381,4,FALSE)=0,"",1))</f>
        <v/>
      </c>
      <c r="AR887" s="123" t="str">
        <f>IF($G887="","",IF($AD887="NSTC",INDEX(カレンダマスタ!$I$26:$O$31,MATCH($G887,カレンダマスタ!$H$26:$H$31,1),MATCH($H887,カレンダマスタ!$I$25:$O$25,1)),
IF($AD887="CS本社",INDEX(カレンダマスタ!$I$36:$O$41,MATCH($G887,カレンダマスタ!$H$36:$H$41,1),MATCH($H887,カレンダマスタ!$I$35:$O$35,1)),
IF($AD887="NS本社",INDEX(カレンダマスタ!$I$94:$O$99,MATCH($G887,カレンダマスタ!$H$95:$H$100,1),MATCH($H887,カレンダマスタ!$I$93:$O$93,1)),
IF($AD887="ODC",INDEX(カレンダマスタ!$I$46:$O$51,MATCH($G887,カレンダマスタ!$H$46:$H$51,1),MATCH($H887,カレンダマスタ!$I$45:$O$45,1)),
IF($AD887="NS東京TC",INDEX(カレンダマスタ!$I$56:$O$61,MATCH($G887,カレンダマスタ!$H$56:$H$61,1),MATCH($H887,カレンダマスタ!$I$55:$O$55,1)),""))))))</f>
        <v/>
      </c>
      <c r="AS887" s="122" t="str">
        <f t="shared" si="281"/>
        <v/>
      </c>
      <c r="AU887" s="124" t="str">
        <f>IF(E887="","",VLOOKUP($E887,カレンダマスタ!$A$4:$E$381,4,FALSE))</f>
        <v/>
      </c>
      <c r="AV887" s="124" t="str">
        <f t="shared" si="271"/>
        <v/>
      </c>
      <c r="AW887" s="124" t="str">
        <f t="shared" si="272"/>
        <v/>
      </c>
      <c r="AX887" s="125" t="str">
        <f t="shared" si="273"/>
        <v/>
      </c>
      <c r="AY887" s="125" t="str">
        <f t="shared" si="274"/>
        <v/>
      </c>
      <c r="AZ887" s="114" t="str">
        <f>IF(AX887&amp;AW887="勤怠未設定","×",IF(AV887="勤怠修正","×",IF(AC887="外注","",IF(AA887="",IF(AY887&lt;&gt;"","×",""),IF(VLOOKUP(AA887,カレンダマスタ!$H$66:$I$83,2,FALSE)&lt;&gt;AY887,"×","OK")))))</f>
        <v/>
      </c>
      <c r="BC887" s="124" t="str">
        <f>IF(E887="","",VLOOKUP($E887,カレンダマスタ!$A$4:$E$381,4,FALSE))</f>
        <v/>
      </c>
      <c r="BD887" s="122" t="str">
        <f>IF(AC887="社員","",IF(AG887=0,"",IF(AD887="NSTC",IF(COUNTIF(カレンダマスタ!$Q$5:$Q$32,G887)=1,"OK","×"),
IF(AD887="NS本社",IF(COUNTIF(カレンダマスタ!$T$5:$T$32,G887)=1,"OK","×"),IF(COUNTIF(カレンダマスタ!$R$5:$R$32,G887)=1,"OK","×")))))</f>
        <v/>
      </c>
      <c r="BE887" s="122" t="str">
        <f>IF(AC887="社員","",IF(G887="","",IF(R887&lt;&gt;"","",IF(AF887="CS","OK",IF(VLOOKUP(E887,カレンダマスタ!$A$5:$D$381,4,FALSE)&gt;0,"",IF(OR(G887*24&gt;10.84,H887*24&lt;14.5)=TRUE,"×","OK"))))))</f>
        <v/>
      </c>
      <c r="BF887" s="122" t="str">
        <f t="shared" si="268"/>
        <v/>
      </c>
      <c r="BG887" s="122" t="str">
        <f t="shared" si="282"/>
        <v/>
      </c>
      <c r="BI887" s="114" t="str">
        <f t="shared" si="283"/>
        <v/>
      </c>
    </row>
    <row r="888" spans="2:61">
      <c r="B888" s="111"/>
      <c r="C888" s="536"/>
      <c r="D888" s="128"/>
      <c r="E888" s="583"/>
      <c r="F888" s="128"/>
      <c r="G888" s="588"/>
      <c r="H888" s="588"/>
      <c r="I888" s="130"/>
      <c r="J888" s="139"/>
      <c r="K888" s="131"/>
      <c r="L888" s="132"/>
      <c r="M888" s="132"/>
      <c r="N888" s="141"/>
      <c r="O888" s="139"/>
      <c r="P888" s="139"/>
      <c r="Q888" s="139"/>
      <c r="R888" s="133"/>
      <c r="S888" s="134"/>
      <c r="T888" s="434" t="str">
        <f t="shared" si="276"/>
        <v/>
      </c>
      <c r="U888" s="429"/>
      <c r="V888" s="429" t="str">
        <f t="shared" si="277"/>
        <v/>
      </c>
      <c r="W888" s="298"/>
      <c r="X888" s="129" t="str">
        <f t="shared" si="284"/>
        <v/>
      </c>
      <c r="Y888" s="129" t="str">
        <f t="shared" si="278"/>
        <v/>
      </c>
      <c r="Z888" s="129" t="str">
        <f t="shared" si="279"/>
        <v/>
      </c>
      <c r="AA888" s="133" t="str">
        <f t="shared" si="270"/>
        <v/>
      </c>
      <c r="AC888" s="186" t="str">
        <f>AC866</f>
        <v/>
      </c>
      <c r="AD888" s="187" t="str">
        <f>AD866</f>
        <v/>
      </c>
      <c r="AE888" s="187" t="str">
        <f>AE866</f>
        <v/>
      </c>
      <c r="AF888" s="187" t="str">
        <f>AF866</f>
        <v/>
      </c>
      <c r="AG888" s="204">
        <f t="shared" si="280"/>
        <v>0</v>
      </c>
      <c r="AI888" s="135" t="str">
        <f>IF(月報!G888&lt;&gt;"",月報!G888,"")</f>
        <v/>
      </c>
      <c r="AJ888" s="126" t="str">
        <f>IF(月報!W888&lt;&gt;"",月報!W888*24,"")</f>
        <v/>
      </c>
      <c r="AK888" s="126" t="str">
        <f>IF(月報!P888&lt;&gt;"",月報!P888,"")</f>
        <v/>
      </c>
      <c r="AL888" s="126" t="str">
        <f>IF(月報!Q888&lt;&gt;"",IF(月報!Q888="平日残","",月報!Q888),"")</f>
        <v/>
      </c>
      <c r="AM888" s="126"/>
      <c r="AN888" s="126" t="str">
        <f t="shared" si="269"/>
        <v/>
      </c>
      <c r="AO888" s="126" t="str">
        <f>IF($E888="","",VLOOKUP($E888,カレンダマスタ!$A$5:$E$381,5,FALSE))</f>
        <v/>
      </c>
      <c r="AQ888" s="196" t="str">
        <f>IF(G888="","",IF(VLOOKUP(E888,カレンダマスタ!$A$5:$D$381,4,FALSE)=0,"",1))</f>
        <v/>
      </c>
      <c r="AR888" s="136" t="str">
        <f>IF($G888="","",IF($AD888="NSTC",INDEX(カレンダマスタ!$I$26:$O$31,MATCH($G888,カレンダマスタ!$H$26:$H$31,1),MATCH($H888,カレンダマスタ!$I$25:$O$25,1)),
IF($AD888="CS本社",INDEX(カレンダマスタ!$I$36:$O$41,MATCH($G888,カレンダマスタ!$H$36:$H$41,1),MATCH($H888,カレンダマスタ!$I$35:$O$35,1)),
IF($AD888="NS本社",INDEX(カレンダマスタ!$I$94:$O$99,MATCH($G888,カレンダマスタ!$H$95:$H$100,1),MATCH($H888,カレンダマスタ!$I$93:$O$93,1)),
IF($AD888="ODC",INDEX(カレンダマスタ!$I$46:$O$51,MATCH($G888,カレンダマスタ!$H$46:$H$51,1),MATCH($H888,カレンダマスタ!$I$45:$O$45,1)),
IF($AD888="NS東京TC",INDEX(カレンダマスタ!$I$56:$O$61,MATCH($G888,カレンダマスタ!$H$56:$H$61,1),MATCH($H888,カレンダマスタ!$I$55:$O$55,1)),""))))))</f>
        <v/>
      </c>
      <c r="AS888" s="126" t="str">
        <f t="shared" si="281"/>
        <v/>
      </c>
      <c r="AU888" s="137" t="str">
        <f>IF(E888="","",VLOOKUP($E888,カレンダマスタ!$A$4:$E$381,4,FALSE))</f>
        <v/>
      </c>
      <c r="AV888" s="137" t="str">
        <f t="shared" si="271"/>
        <v/>
      </c>
      <c r="AW888" s="137" t="str">
        <f t="shared" si="272"/>
        <v/>
      </c>
      <c r="AX888" s="138" t="str">
        <f t="shared" si="273"/>
        <v/>
      </c>
      <c r="AY888" s="138" t="str">
        <f t="shared" si="274"/>
        <v/>
      </c>
      <c r="AZ888" s="130" t="str">
        <f>IF(AX888&amp;AW888="勤怠未設定","×",IF(AV888="勤怠修正","×",IF(AC888="外注","",IF(AA888="",IF(AY888&lt;&gt;"","×",""),IF(VLOOKUP(AA888,カレンダマスタ!$H$66:$I$83,2,FALSE)&lt;&gt;AY888,"×","OK")))))</f>
        <v/>
      </c>
      <c r="BC888" s="137" t="str">
        <f>IF(E888="","",VLOOKUP($E888,カレンダマスタ!$A$4:$E$381,4,FALSE))</f>
        <v/>
      </c>
      <c r="BD888" s="126" t="str">
        <f>IF(AC888="社員","",IF(AG888=0,"",IF(AD888="NSTC",IF(COUNTIF(カレンダマスタ!$Q$5:$Q$32,G888)=1,"OK","×"),
IF(AD888="NS本社",IF(COUNTIF(カレンダマスタ!$T$5:$T$32,G888)=1,"OK","×"),IF(COUNTIF(カレンダマスタ!$R$5:$R$32,G888)=1,"OK","×")))))</f>
        <v/>
      </c>
      <c r="BE888" s="126" t="str">
        <f>IF(AC888="社員","",IF(G888="","",IF(R888&lt;&gt;"","",IF(AF888="CS","OK",IF(VLOOKUP(E888,カレンダマスタ!$A$5:$D$381,4,FALSE)&gt;0,"",IF(OR(G888*24&gt;10.84,H888*24&lt;14.5)=TRUE,"×","OK"))))))</f>
        <v/>
      </c>
      <c r="BF888" s="126" t="str">
        <f t="shared" ref="BF888:BF951" si="285">IF(AC888="外注",AN888,IF(G888="",IF(AJ888="","","週報未入力"),IF(AJ888="","TW未入力","")))</f>
        <v/>
      </c>
      <c r="BG888" s="126" t="str">
        <f t="shared" si="282"/>
        <v/>
      </c>
      <c r="BI888" s="130" t="str">
        <f t="shared" si="283"/>
        <v/>
      </c>
    </row>
    <row r="889" spans="2:61">
      <c r="B889" s="111"/>
      <c r="C889" s="536"/>
      <c r="D889" s="128"/>
      <c r="E889" s="583"/>
      <c r="F889" s="128"/>
      <c r="G889" s="588"/>
      <c r="H889" s="588"/>
      <c r="I889" s="130"/>
      <c r="J889" s="139"/>
      <c r="K889" s="131"/>
      <c r="L889" s="132"/>
      <c r="M889" s="132"/>
      <c r="N889" s="141"/>
      <c r="O889" s="139"/>
      <c r="P889" s="139"/>
      <c r="Q889" s="139"/>
      <c r="R889" s="133"/>
      <c r="S889" s="134"/>
      <c r="T889" s="434" t="str">
        <f t="shared" si="276"/>
        <v/>
      </c>
      <c r="U889" s="429"/>
      <c r="V889" s="429" t="str">
        <f t="shared" si="277"/>
        <v/>
      </c>
      <c r="W889" s="298"/>
      <c r="X889" s="129" t="str">
        <f t="shared" si="284"/>
        <v/>
      </c>
      <c r="Y889" s="129" t="str">
        <f t="shared" si="278"/>
        <v/>
      </c>
      <c r="Z889" s="129" t="str">
        <f t="shared" si="279"/>
        <v/>
      </c>
      <c r="AA889" s="133" t="str">
        <f t="shared" si="270"/>
        <v/>
      </c>
      <c r="AC889" s="186" t="str">
        <f>AC866</f>
        <v/>
      </c>
      <c r="AD889" s="187" t="str">
        <f>AD866</f>
        <v/>
      </c>
      <c r="AE889" s="187" t="str">
        <f>AE866</f>
        <v/>
      </c>
      <c r="AF889" s="187" t="str">
        <f>AF866</f>
        <v/>
      </c>
      <c r="AG889" s="204">
        <f t="shared" si="280"/>
        <v>0</v>
      </c>
      <c r="AI889" s="135" t="str">
        <f>IF(月報!G889&lt;&gt;"",月報!G889,"")</f>
        <v/>
      </c>
      <c r="AJ889" s="126" t="str">
        <f>IF(月報!W889&lt;&gt;"",月報!W889*24,"")</f>
        <v/>
      </c>
      <c r="AK889" s="126" t="str">
        <f>IF(月報!P889&lt;&gt;"",月報!P889,"")</f>
        <v/>
      </c>
      <c r="AL889" s="126" t="str">
        <f>IF(月報!Q889&lt;&gt;"",IF(月報!Q889="平日残","",月報!Q889),"")</f>
        <v/>
      </c>
      <c r="AM889" s="126"/>
      <c r="AN889" s="126" t="str">
        <f t="shared" si="269"/>
        <v/>
      </c>
      <c r="AO889" s="126" t="str">
        <f>IF($E889="","",VLOOKUP($E889,カレンダマスタ!$A$5:$E$381,5,FALSE))</f>
        <v/>
      </c>
      <c r="AQ889" s="196" t="str">
        <f>IF(G889="","",IF(VLOOKUP(E889,カレンダマスタ!$A$5:$D$381,4,FALSE)=0,"",1))</f>
        <v/>
      </c>
      <c r="AR889" s="136" t="str">
        <f>IF($G889="","",IF($AD889="NSTC",INDEX(カレンダマスタ!$I$26:$O$31,MATCH($G889,カレンダマスタ!$H$26:$H$31,1),MATCH($H889,カレンダマスタ!$I$25:$O$25,1)),
IF($AD889="CS本社",INDEX(カレンダマスタ!$I$36:$O$41,MATCH($G889,カレンダマスタ!$H$36:$H$41,1),MATCH($H889,カレンダマスタ!$I$35:$O$35,1)),
IF($AD889="NS本社",INDEX(カレンダマスタ!$I$94:$O$99,MATCH($G889,カレンダマスタ!$H$95:$H$100,1),MATCH($H889,カレンダマスタ!$I$93:$O$93,1)),
IF($AD889="ODC",INDEX(カレンダマスタ!$I$46:$O$51,MATCH($G889,カレンダマスタ!$H$46:$H$51,1),MATCH($H889,カレンダマスタ!$I$45:$O$45,1)),
IF($AD889="NS東京TC",INDEX(カレンダマスタ!$I$56:$O$61,MATCH($G889,カレンダマスタ!$H$56:$H$61,1),MATCH($H889,カレンダマスタ!$I$55:$O$55,1)),""))))))</f>
        <v/>
      </c>
      <c r="AS889" s="126" t="str">
        <f t="shared" si="281"/>
        <v/>
      </c>
      <c r="AU889" s="137" t="str">
        <f>IF(E889="","",VLOOKUP($E889,カレンダマスタ!$A$4:$E$381,4,FALSE))</f>
        <v/>
      </c>
      <c r="AV889" s="137" t="str">
        <f t="shared" si="271"/>
        <v/>
      </c>
      <c r="AW889" s="137" t="str">
        <f t="shared" si="272"/>
        <v/>
      </c>
      <c r="AX889" s="138" t="str">
        <f t="shared" si="273"/>
        <v/>
      </c>
      <c r="AY889" s="138" t="str">
        <f t="shared" si="274"/>
        <v/>
      </c>
      <c r="AZ889" s="130" t="str">
        <f>IF(AX889&amp;AW889="勤怠未設定","×",IF(AV889="勤怠修正","×",IF(AC889="外注","",IF(AA889="",IF(AY889&lt;&gt;"","×",""),IF(VLOOKUP(AA889,カレンダマスタ!$H$66:$I$83,2,FALSE)&lt;&gt;AY889,"×","OK")))))</f>
        <v/>
      </c>
      <c r="BC889" s="137" t="str">
        <f>IF(E889="","",VLOOKUP($E889,カレンダマスタ!$A$4:$E$381,4,FALSE))</f>
        <v/>
      </c>
      <c r="BD889" s="126" t="str">
        <f>IF(AC889="社員","",IF(AG889=0,"",IF(AD889="NSTC",IF(COUNTIF(カレンダマスタ!$Q$5:$Q$32,G889)=1,"OK","×"),
IF(AD889="NS本社",IF(COUNTIF(カレンダマスタ!$T$5:$T$32,G889)=1,"OK","×"),IF(COUNTIF(カレンダマスタ!$R$5:$R$32,G889)=1,"OK","×")))))</f>
        <v/>
      </c>
      <c r="BE889" s="126" t="str">
        <f>IF(AC889="社員","",IF(G889="","",IF(R889&lt;&gt;"","",IF(AF889="CS","OK",IF(VLOOKUP(E889,カレンダマスタ!$A$5:$D$381,4,FALSE)&gt;0,"",IF(OR(G889*24&gt;10.84,H889*24&lt;14.5)=TRUE,"×","OK"))))))</f>
        <v/>
      </c>
      <c r="BF889" s="126" t="str">
        <f t="shared" si="285"/>
        <v/>
      </c>
      <c r="BG889" s="126" t="str">
        <f t="shared" si="282"/>
        <v/>
      </c>
      <c r="BI889" s="130" t="str">
        <f t="shared" si="283"/>
        <v/>
      </c>
    </row>
    <row r="890" spans="2:61">
      <c r="B890" s="111"/>
      <c r="C890" s="536"/>
      <c r="D890" s="128"/>
      <c r="E890" s="583"/>
      <c r="F890" s="128"/>
      <c r="G890" s="588"/>
      <c r="H890" s="588"/>
      <c r="I890" s="130"/>
      <c r="J890" s="139"/>
      <c r="K890" s="131"/>
      <c r="L890" s="132"/>
      <c r="M890" s="132"/>
      <c r="N890" s="141"/>
      <c r="O890" s="139"/>
      <c r="P890" s="139"/>
      <c r="Q890" s="139"/>
      <c r="R890" s="133"/>
      <c r="S890" s="134"/>
      <c r="T890" s="434" t="str">
        <f t="shared" si="276"/>
        <v/>
      </c>
      <c r="U890" s="429"/>
      <c r="V890" s="429" t="str">
        <f t="shared" si="277"/>
        <v/>
      </c>
      <c r="W890" s="298"/>
      <c r="X890" s="129" t="str">
        <f t="shared" si="284"/>
        <v/>
      </c>
      <c r="Y890" s="129" t="str">
        <f t="shared" si="278"/>
        <v/>
      </c>
      <c r="Z890" s="129" t="str">
        <f t="shared" si="279"/>
        <v/>
      </c>
      <c r="AA890" s="133" t="str">
        <f t="shared" si="270"/>
        <v/>
      </c>
      <c r="AC890" s="186" t="str">
        <f>AC866</f>
        <v/>
      </c>
      <c r="AD890" s="187" t="str">
        <f>AD866</f>
        <v/>
      </c>
      <c r="AE890" s="187" t="str">
        <f>AE866</f>
        <v/>
      </c>
      <c r="AF890" s="187" t="str">
        <f>AF866</f>
        <v/>
      </c>
      <c r="AG890" s="204">
        <f t="shared" si="280"/>
        <v>0</v>
      </c>
      <c r="AI890" s="135" t="str">
        <f>IF(月報!G890&lt;&gt;"",月報!G890,"")</f>
        <v/>
      </c>
      <c r="AJ890" s="126" t="str">
        <f>IF(月報!W890&lt;&gt;"",月報!W890*24,"")</f>
        <v/>
      </c>
      <c r="AK890" s="126" t="str">
        <f>IF(月報!P890&lt;&gt;"",月報!P890,"")</f>
        <v/>
      </c>
      <c r="AL890" s="126" t="str">
        <f>IF(月報!Q890&lt;&gt;"",IF(月報!Q890="平日残","",月報!Q890),"")</f>
        <v/>
      </c>
      <c r="AM890" s="126"/>
      <c r="AN890" s="126" t="str">
        <f t="shared" si="269"/>
        <v/>
      </c>
      <c r="AO890" s="126" t="str">
        <f>IF($E890="","",VLOOKUP($E890,カレンダマスタ!$A$5:$E$381,5,FALSE))</f>
        <v/>
      </c>
      <c r="AQ890" s="196" t="str">
        <f>IF(G890="","",IF(VLOOKUP(E890,カレンダマスタ!$A$5:$D$381,4,FALSE)=0,"",1))</f>
        <v/>
      </c>
      <c r="AR890" s="136" t="str">
        <f>IF($G890="","",IF($AD890="NSTC",INDEX(カレンダマスタ!$I$26:$O$31,MATCH($G890,カレンダマスタ!$H$26:$H$31,1),MATCH($H890,カレンダマスタ!$I$25:$O$25,1)),
IF($AD890="CS本社",INDEX(カレンダマスタ!$I$36:$O$41,MATCH($G890,カレンダマスタ!$H$36:$H$41,1),MATCH($H890,カレンダマスタ!$I$35:$O$35,1)),
IF($AD890="NS本社",INDEX(カレンダマスタ!$I$94:$O$99,MATCH($G890,カレンダマスタ!$H$95:$H$100,1),MATCH($H890,カレンダマスタ!$I$93:$O$93,1)),
IF($AD890="ODC",INDEX(カレンダマスタ!$I$46:$O$51,MATCH($G890,カレンダマスタ!$H$46:$H$51,1),MATCH($H890,カレンダマスタ!$I$45:$O$45,1)),
IF($AD890="NS東京TC",INDEX(カレンダマスタ!$I$56:$O$61,MATCH($G890,カレンダマスタ!$H$56:$H$61,1),MATCH($H890,カレンダマスタ!$I$55:$O$55,1)),""))))))</f>
        <v/>
      </c>
      <c r="AS890" s="126" t="str">
        <f t="shared" si="281"/>
        <v/>
      </c>
      <c r="AU890" s="137" t="str">
        <f>IF(E890="","",VLOOKUP($E890,カレンダマスタ!$A$4:$E$381,4,FALSE))</f>
        <v/>
      </c>
      <c r="AV890" s="137" t="str">
        <f t="shared" si="271"/>
        <v/>
      </c>
      <c r="AW890" s="137" t="str">
        <f t="shared" si="272"/>
        <v/>
      </c>
      <c r="AX890" s="138" t="str">
        <f t="shared" si="273"/>
        <v/>
      </c>
      <c r="AY890" s="138" t="str">
        <f t="shared" si="274"/>
        <v/>
      </c>
      <c r="AZ890" s="130" t="str">
        <f>IF(AX890&amp;AW890="勤怠未設定","×",IF(AV890="勤怠修正","×",IF(AC890="外注","",IF(AA890="",IF(AY890&lt;&gt;"","×",""),IF(VLOOKUP(AA890,カレンダマスタ!$H$66:$I$83,2,FALSE)&lt;&gt;AY890,"×","OK")))))</f>
        <v/>
      </c>
      <c r="BC890" s="137" t="str">
        <f>IF(E890="","",VLOOKUP($E890,カレンダマスタ!$A$4:$E$381,4,FALSE))</f>
        <v/>
      </c>
      <c r="BD890" s="126" t="str">
        <f>IF(AC890="社員","",IF(AG890=0,"",IF(AD890="NSTC",IF(COUNTIF(カレンダマスタ!$Q$5:$Q$32,G890)=1,"OK","×"),
IF(AD890="NS本社",IF(COUNTIF(カレンダマスタ!$T$5:$T$32,G890)=1,"OK","×"),IF(COUNTIF(カレンダマスタ!$R$5:$R$32,G890)=1,"OK","×")))))</f>
        <v/>
      </c>
      <c r="BE890" s="126" t="str">
        <f>IF(AC890="社員","",IF(G890="","",IF(R890&lt;&gt;"","",IF(AF890="CS","OK",IF(VLOOKUP(E890,カレンダマスタ!$A$5:$D$381,4,FALSE)&gt;0,"",IF(OR(G890*24&gt;10.84,H890*24&lt;14.5)=TRUE,"×","OK"))))))</f>
        <v/>
      </c>
      <c r="BF890" s="126" t="str">
        <f t="shared" si="285"/>
        <v/>
      </c>
      <c r="BG890" s="126" t="str">
        <f t="shared" si="282"/>
        <v/>
      </c>
      <c r="BI890" s="130" t="str">
        <f t="shared" si="283"/>
        <v/>
      </c>
    </row>
    <row r="891" spans="2:61">
      <c r="B891" s="111"/>
      <c r="C891" s="536"/>
      <c r="D891" s="128"/>
      <c r="E891" s="583"/>
      <c r="F891" s="128"/>
      <c r="G891" s="588"/>
      <c r="H891" s="588"/>
      <c r="I891" s="130"/>
      <c r="J891" s="139"/>
      <c r="K891" s="131"/>
      <c r="L891" s="132"/>
      <c r="M891" s="132"/>
      <c r="N891" s="141"/>
      <c r="O891" s="139"/>
      <c r="P891" s="139"/>
      <c r="Q891" s="139"/>
      <c r="R891" s="133"/>
      <c r="S891" s="134"/>
      <c r="T891" s="434" t="str">
        <f t="shared" si="276"/>
        <v/>
      </c>
      <c r="U891" s="429"/>
      <c r="V891" s="429" t="str">
        <f t="shared" si="277"/>
        <v/>
      </c>
      <c r="W891" s="298"/>
      <c r="X891" s="129" t="str">
        <f t="shared" si="284"/>
        <v/>
      </c>
      <c r="Y891" s="129" t="str">
        <f t="shared" si="278"/>
        <v/>
      </c>
      <c r="Z891" s="129" t="str">
        <f t="shared" si="279"/>
        <v/>
      </c>
      <c r="AA891" s="133" t="str">
        <f t="shared" si="270"/>
        <v/>
      </c>
      <c r="AC891" s="186" t="str">
        <f>AC866</f>
        <v/>
      </c>
      <c r="AD891" s="187" t="str">
        <f>AD866</f>
        <v/>
      </c>
      <c r="AE891" s="187" t="str">
        <f>AE866</f>
        <v/>
      </c>
      <c r="AF891" s="187" t="str">
        <f>AF866</f>
        <v/>
      </c>
      <c r="AG891" s="204">
        <f t="shared" si="280"/>
        <v>0</v>
      </c>
      <c r="AI891" s="140" t="str">
        <f>IF(月報!G891&lt;&gt;"",月報!G891,"")</f>
        <v/>
      </c>
      <c r="AJ891" s="126" t="str">
        <f>IF(月報!W891&lt;&gt;"",月報!W891*24,"")</f>
        <v/>
      </c>
      <c r="AK891" s="126" t="str">
        <f>IF(月報!P891&lt;&gt;"",月報!P891,"")</f>
        <v/>
      </c>
      <c r="AL891" s="126" t="str">
        <f>IF(月報!Q891&lt;&gt;"",IF(月報!Q891="平日残","",月報!Q891),"")</f>
        <v/>
      </c>
      <c r="AM891" s="126"/>
      <c r="AN891" s="126" t="str">
        <f t="shared" si="269"/>
        <v/>
      </c>
      <c r="AO891" s="126" t="str">
        <f>IF($E891="","",VLOOKUP($E891,カレンダマスタ!$A$5:$E$381,5,FALSE))</f>
        <v/>
      </c>
      <c r="AQ891" s="196" t="str">
        <f>IF(G891="","",IF(VLOOKUP(E891,カレンダマスタ!$A$5:$D$381,4,FALSE)=0,"",1))</f>
        <v/>
      </c>
      <c r="AR891" s="136" t="str">
        <f>IF($G891="","",IF($AD891="NSTC",INDEX(カレンダマスタ!$I$26:$O$31,MATCH($G891,カレンダマスタ!$H$26:$H$31,1),MATCH($H891,カレンダマスタ!$I$25:$O$25,1)),
IF($AD891="CS本社",INDEX(カレンダマスタ!$I$36:$O$41,MATCH($G891,カレンダマスタ!$H$36:$H$41,1),MATCH($H891,カレンダマスタ!$I$35:$O$35,1)),
IF($AD891="NS本社",INDEX(カレンダマスタ!$I$94:$O$99,MATCH($G891,カレンダマスタ!$H$95:$H$100,1),MATCH($H891,カレンダマスタ!$I$93:$O$93,1)),
IF($AD891="ODC",INDEX(カレンダマスタ!$I$46:$O$51,MATCH($G891,カレンダマスタ!$H$46:$H$51,1),MATCH($H891,カレンダマスタ!$I$45:$O$45,1)),
IF($AD891="NS東京TC",INDEX(カレンダマスタ!$I$56:$O$61,MATCH($G891,カレンダマスタ!$H$56:$H$61,1),MATCH($H891,カレンダマスタ!$I$55:$O$55,1)),""))))))</f>
        <v/>
      </c>
      <c r="AS891" s="126" t="str">
        <f t="shared" si="281"/>
        <v/>
      </c>
      <c r="AU891" s="137" t="str">
        <f>IF(E891="","",VLOOKUP($E891,カレンダマスタ!$A$4:$E$381,4,FALSE))</f>
        <v/>
      </c>
      <c r="AV891" s="137" t="str">
        <f t="shared" si="271"/>
        <v/>
      </c>
      <c r="AW891" s="137" t="str">
        <f t="shared" si="272"/>
        <v/>
      </c>
      <c r="AX891" s="138" t="str">
        <f t="shared" si="273"/>
        <v/>
      </c>
      <c r="AY891" s="138" t="str">
        <f t="shared" si="274"/>
        <v/>
      </c>
      <c r="AZ891" s="130" t="str">
        <f>IF(AX891&amp;AW891="勤怠未設定","×",IF(AV891="勤怠修正","×",IF(AC891="外注","",IF(AA891="",IF(AY891&lt;&gt;"","×",""),IF(VLOOKUP(AA891,カレンダマスタ!$H$66:$I$83,2,FALSE)&lt;&gt;AY891,"×","OK")))))</f>
        <v/>
      </c>
      <c r="BC891" s="137" t="str">
        <f>IF(E891="","",VLOOKUP($E891,カレンダマスタ!$A$4:$E$381,4,FALSE))</f>
        <v/>
      </c>
      <c r="BD891" s="126" t="str">
        <f>IF(AC891="社員","",IF(AG891=0,"",IF(AD891="NSTC",IF(COUNTIF(カレンダマスタ!$Q$5:$Q$32,G891)=1,"OK","×"),
IF(AD891="NS本社",IF(COUNTIF(カレンダマスタ!$T$5:$T$32,G891)=1,"OK","×"),IF(COUNTIF(カレンダマスタ!$R$5:$R$32,G891)=1,"OK","×")))))</f>
        <v/>
      </c>
      <c r="BE891" s="126" t="str">
        <f>IF(AC891="社員","",IF(G891="","",IF(R891&lt;&gt;"","",IF(AF891="CS","OK",IF(VLOOKUP(E891,カレンダマスタ!$A$5:$D$381,4,FALSE)&gt;0,"",IF(OR(G891*24&gt;10.84,H891*24&lt;14.5)=TRUE,"×","OK"))))))</f>
        <v/>
      </c>
      <c r="BF891" s="126" t="str">
        <f t="shared" si="285"/>
        <v/>
      </c>
      <c r="BG891" s="126" t="str">
        <f t="shared" si="282"/>
        <v/>
      </c>
      <c r="BI891" s="130" t="str">
        <f t="shared" si="283"/>
        <v/>
      </c>
    </row>
    <row r="892" spans="2:61">
      <c r="B892" s="111"/>
      <c r="C892" s="536"/>
      <c r="D892" s="128"/>
      <c r="E892" s="583"/>
      <c r="F892" s="128"/>
      <c r="G892" s="588"/>
      <c r="H892" s="588"/>
      <c r="I892" s="130"/>
      <c r="J892" s="139"/>
      <c r="K892" s="131"/>
      <c r="L892" s="132"/>
      <c r="M892" s="132"/>
      <c r="N892" s="141"/>
      <c r="O892" s="139"/>
      <c r="P892" s="139"/>
      <c r="Q892" s="139"/>
      <c r="R892" s="133"/>
      <c r="S892" s="134"/>
      <c r="T892" s="434" t="str">
        <f t="shared" si="276"/>
        <v/>
      </c>
      <c r="U892" s="429"/>
      <c r="V892" s="429" t="str">
        <f t="shared" si="277"/>
        <v/>
      </c>
      <c r="W892" s="298"/>
      <c r="X892" s="129" t="str">
        <f t="shared" si="284"/>
        <v/>
      </c>
      <c r="Y892" s="129" t="str">
        <f t="shared" si="278"/>
        <v/>
      </c>
      <c r="Z892" s="129" t="str">
        <f t="shared" si="279"/>
        <v/>
      </c>
      <c r="AA892" s="133" t="str">
        <f t="shared" si="270"/>
        <v/>
      </c>
      <c r="AC892" s="186" t="str">
        <f>AC866</f>
        <v/>
      </c>
      <c r="AD892" s="187" t="str">
        <f>AD866</f>
        <v/>
      </c>
      <c r="AE892" s="187" t="str">
        <f>AE866</f>
        <v/>
      </c>
      <c r="AF892" s="187" t="str">
        <f>AF866</f>
        <v/>
      </c>
      <c r="AG892" s="204">
        <f t="shared" si="280"/>
        <v>0</v>
      </c>
      <c r="AI892" s="140" t="str">
        <f>IF(月報!G892&lt;&gt;"",月報!G892,"")</f>
        <v/>
      </c>
      <c r="AJ892" s="126" t="str">
        <f>IF(月報!W892&lt;&gt;"",月報!W892*24,"")</f>
        <v/>
      </c>
      <c r="AK892" s="126" t="str">
        <f>IF(月報!P892&lt;&gt;"",月報!P892,"")</f>
        <v/>
      </c>
      <c r="AL892" s="126" t="str">
        <f>IF(月報!Q892&lt;&gt;"",IF(月報!Q892="平日残","",月報!Q892),"")</f>
        <v/>
      </c>
      <c r="AM892" s="126"/>
      <c r="AN892" s="126" t="str">
        <f t="shared" si="269"/>
        <v/>
      </c>
      <c r="AO892" s="126" t="str">
        <f>IF($E892="","",VLOOKUP($E892,カレンダマスタ!$A$5:$E$381,5,FALSE))</f>
        <v/>
      </c>
      <c r="AQ892" s="196" t="str">
        <f>IF(G892="","",IF(VLOOKUP(E892,カレンダマスタ!$A$5:$D$381,4,FALSE)=0,"",1))</f>
        <v/>
      </c>
      <c r="AR892" s="136" t="str">
        <f>IF($G892="","",IF($AD892="NSTC",INDEX(カレンダマスタ!$I$26:$O$31,MATCH($G892,カレンダマスタ!$H$26:$H$31,1),MATCH($H892,カレンダマスタ!$I$25:$O$25,1)),
IF($AD892="CS本社",INDEX(カレンダマスタ!$I$36:$O$41,MATCH($G892,カレンダマスタ!$H$36:$H$41,1),MATCH($H892,カレンダマスタ!$I$35:$O$35,1)),
IF($AD892="NS本社",INDEX(カレンダマスタ!$I$94:$O$99,MATCH($G892,カレンダマスタ!$H$95:$H$100,1),MATCH($H892,カレンダマスタ!$I$93:$O$93,1)),
IF($AD892="ODC",INDEX(カレンダマスタ!$I$46:$O$51,MATCH($G892,カレンダマスタ!$H$46:$H$51,1),MATCH($H892,カレンダマスタ!$I$45:$O$45,1)),
IF($AD892="NS東京TC",INDEX(カレンダマスタ!$I$56:$O$61,MATCH($G892,カレンダマスタ!$H$56:$H$61,1),MATCH($H892,カレンダマスタ!$I$55:$O$55,1)),""))))))</f>
        <v/>
      </c>
      <c r="AS892" s="126" t="str">
        <f t="shared" si="281"/>
        <v/>
      </c>
      <c r="AU892" s="137" t="str">
        <f>IF(E892="","",VLOOKUP($E892,カレンダマスタ!$A$4:$E$381,4,FALSE))</f>
        <v/>
      </c>
      <c r="AV892" s="137" t="str">
        <f t="shared" si="271"/>
        <v/>
      </c>
      <c r="AW892" s="137" t="str">
        <f t="shared" si="272"/>
        <v/>
      </c>
      <c r="AX892" s="138" t="str">
        <f t="shared" si="273"/>
        <v/>
      </c>
      <c r="AY892" s="138" t="str">
        <f t="shared" si="274"/>
        <v/>
      </c>
      <c r="AZ892" s="130" t="str">
        <f>IF(AX892&amp;AW892="勤怠未設定","×",IF(AV892="勤怠修正","×",IF(AC892="外注","",IF(AA892="",IF(AY892&lt;&gt;"","×",""),IF(VLOOKUP(AA892,カレンダマスタ!$H$66:$I$83,2,FALSE)&lt;&gt;AY892,"×","OK")))))</f>
        <v/>
      </c>
      <c r="BC892" s="137" t="str">
        <f>IF(E892="","",VLOOKUP($E892,カレンダマスタ!$A$4:$E$381,4,FALSE))</f>
        <v/>
      </c>
      <c r="BD892" s="126" t="str">
        <f>IF(AC892="社員","",IF(AG892=0,"",IF(AD892="NSTC",IF(COUNTIF(カレンダマスタ!$Q$5:$Q$32,G892)=1,"OK","×"),
IF(AD892="NS本社",IF(COUNTIF(カレンダマスタ!$T$5:$T$32,G892)=1,"OK","×"),IF(COUNTIF(カレンダマスタ!$R$5:$R$32,G892)=1,"OK","×")))))</f>
        <v/>
      </c>
      <c r="BE892" s="126" t="str">
        <f>IF(AC892="社員","",IF(G892="","",IF(R892&lt;&gt;"","",IF(AF892="CS","OK",IF(VLOOKUP(E892,カレンダマスタ!$A$5:$D$381,4,FALSE)&gt;0,"",IF(OR(G892*24&gt;10.84,H892*24&lt;14.5)=TRUE,"×","OK"))))))</f>
        <v/>
      </c>
      <c r="BF892" s="126" t="str">
        <f t="shared" si="285"/>
        <v/>
      </c>
      <c r="BG892" s="126" t="str">
        <f t="shared" si="282"/>
        <v/>
      </c>
      <c r="BI892" s="130" t="str">
        <f t="shared" si="283"/>
        <v/>
      </c>
    </row>
    <row r="893" spans="2:61">
      <c r="B893" s="111"/>
      <c r="C893" s="537"/>
      <c r="D893" s="142"/>
      <c r="E893" s="584"/>
      <c r="F893" s="142"/>
      <c r="G893" s="589"/>
      <c r="H893" s="589"/>
      <c r="I893" s="144"/>
      <c r="J893" s="148"/>
      <c r="K893" s="145"/>
      <c r="L893" s="146"/>
      <c r="M893" s="146"/>
      <c r="N893" s="147"/>
      <c r="O893" s="148"/>
      <c r="P893" s="148"/>
      <c r="Q893" s="148"/>
      <c r="R893" s="149"/>
      <c r="S893" s="156"/>
      <c r="T893" s="435" t="str">
        <f t="shared" si="276"/>
        <v/>
      </c>
      <c r="U893" s="430"/>
      <c r="V893" s="430" t="str">
        <f t="shared" si="277"/>
        <v/>
      </c>
      <c r="W893" s="298"/>
      <c r="X893" s="143" t="str">
        <f t="shared" si="284"/>
        <v/>
      </c>
      <c r="Y893" s="143" t="str">
        <f t="shared" si="278"/>
        <v/>
      </c>
      <c r="Z893" s="143" t="str">
        <f t="shared" si="279"/>
        <v/>
      </c>
      <c r="AA893" s="149" t="str">
        <f t="shared" si="270"/>
        <v/>
      </c>
      <c r="AC893" s="188" t="str">
        <f>AC866</f>
        <v/>
      </c>
      <c r="AD893" s="189" t="str">
        <f>AD866</f>
        <v/>
      </c>
      <c r="AE893" s="189" t="str">
        <f>AE866</f>
        <v/>
      </c>
      <c r="AF893" s="189" t="str">
        <f>AF866</f>
        <v/>
      </c>
      <c r="AG893" s="205">
        <f t="shared" si="280"/>
        <v>0</v>
      </c>
      <c r="AI893" s="157" t="str">
        <f>IF(月報!G893&lt;&gt;"",月報!G893,"")</f>
        <v/>
      </c>
      <c r="AJ893" s="151" t="str">
        <f>IF(月報!W893&lt;&gt;"",月報!W893*24,"")</f>
        <v/>
      </c>
      <c r="AK893" s="151" t="str">
        <f>IF(月報!P893&lt;&gt;"",月報!P893,"")</f>
        <v/>
      </c>
      <c r="AL893" s="151" t="str">
        <f>IF(月報!Q893&lt;&gt;"",IF(月報!Q893="平日残","",月報!Q893),"")</f>
        <v/>
      </c>
      <c r="AM893" s="151"/>
      <c r="AN893" s="151" t="str">
        <f t="shared" si="269"/>
        <v/>
      </c>
      <c r="AO893" s="151" t="str">
        <f>IF($E893="","",VLOOKUP($E893,カレンダマスタ!$A$5:$E$381,5,FALSE))</f>
        <v/>
      </c>
      <c r="AQ893" s="197" t="str">
        <f>IF(G893="","",IF(VLOOKUP(E893,カレンダマスタ!$A$5:$D$381,4,FALSE)=0,"",1))</f>
        <v/>
      </c>
      <c r="AR893" s="152" t="str">
        <f>IF($G893="","",IF($AD893="NSTC",INDEX(カレンダマスタ!$I$26:$O$31,MATCH($G893,カレンダマスタ!$H$26:$H$31,1),MATCH($H893,カレンダマスタ!$I$25:$O$25,1)),
IF($AD893="CS本社",INDEX(カレンダマスタ!$I$36:$O$41,MATCH($G893,カレンダマスタ!$H$36:$H$41,1),MATCH($H893,カレンダマスタ!$I$35:$O$35,1)),
IF($AD893="NS本社",INDEX(カレンダマスタ!$I$94:$O$99,MATCH($G893,カレンダマスタ!$H$95:$H$100,1),MATCH($H893,カレンダマスタ!$I$93:$O$93,1)),
IF($AD893="ODC",INDEX(カレンダマスタ!$I$46:$O$51,MATCH($G893,カレンダマスタ!$H$46:$H$51,1),MATCH($H893,カレンダマスタ!$I$45:$O$45,1)),
IF($AD893="NS東京TC",INDEX(カレンダマスタ!$I$56:$O$61,MATCH($G893,カレンダマスタ!$H$56:$H$61,1),MATCH($H893,カレンダマスタ!$I$55:$O$55,1)),""))))))</f>
        <v/>
      </c>
      <c r="AS893" s="151" t="str">
        <f t="shared" si="281"/>
        <v/>
      </c>
      <c r="AU893" s="153" t="str">
        <f>IF(E893="","",VLOOKUP($E893,カレンダマスタ!$A$4:$E$381,4,FALSE))</f>
        <v/>
      </c>
      <c r="AV893" s="153" t="str">
        <f t="shared" si="271"/>
        <v/>
      </c>
      <c r="AW893" s="153" t="str">
        <f t="shared" si="272"/>
        <v/>
      </c>
      <c r="AX893" s="154" t="str">
        <f t="shared" si="273"/>
        <v/>
      </c>
      <c r="AY893" s="154" t="str">
        <f t="shared" si="274"/>
        <v/>
      </c>
      <c r="AZ893" s="144" t="str">
        <f>IF(AX893&amp;AW893="勤怠未設定","×",IF(AV893="勤怠修正","×",IF(AC893="外注","",IF(AA893="",IF(AY893&lt;&gt;"","×",""),IF(VLOOKUP(AA893,カレンダマスタ!$H$66:$I$83,2,FALSE)&lt;&gt;AY893,"×","OK")))))</f>
        <v/>
      </c>
      <c r="BC893" s="153" t="str">
        <f>IF(E893="","",VLOOKUP($E893,カレンダマスタ!$A$4:$E$381,4,FALSE))</f>
        <v/>
      </c>
      <c r="BD893" s="151" t="str">
        <f>IF(AC893="社員","",IF(AG893=0,"",IF(AD893="NSTC",IF(COUNTIF(カレンダマスタ!$Q$5:$Q$32,G893)=1,"OK","×"),
IF(AD893="NS本社",IF(COUNTIF(カレンダマスタ!$T$5:$T$32,G893)=1,"OK","×"),IF(COUNTIF(カレンダマスタ!$R$5:$R$32,G893)=1,"OK","×")))))</f>
        <v/>
      </c>
      <c r="BE893" s="151" t="str">
        <f>IF(AC893="社員","",IF(G893="","",IF(R893&lt;&gt;"","",IF(AF893="CS","OK",IF(VLOOKUP(E893,カレンダマスタ!$A$5:$D$381,4,FALSE)&gt;0,"",IF(OR(G893*24&gt;10.84,H893*24&lt;14.5)=TRUE,"×","OK"))))))</f>
        <v/>
      </c>
      <c r="BF893" s="151" t="str">
        <f t="shared" si="285"/>
        <v/>
      </c>
      <c r="BG893" s="151" t="str">
        <f t="shared" si="282"/>
        <v/>
      </c>
      <c r="BI893" s="144" t="str">
        <f t="shared" si="283"/>
        <v/>
      </c>
    </row>
    <row r="894" spans="2:61">
      <c r="B894" s="111"/>
      <c r="C894" s="535"/>
      <c r="D894" s="112"/>
      <c r="E894" s="582"/>
      <c r="F894" s="112"/>
      <c r="G894" s="587"/>
      <c r="H894" s="587"/>
      <c r="I894" s="114"/>
      <c r="J894" s="118"/>
      <c r="K894" s="115"/>
      <c r="L894" s="116"/>
      <c r="M894" s="116"/>
      <c r="N894" s="117"/>
      <c r="O894" s="118"/>
      <c r="P894" s="118"/>
      <c r="Q894" s="118"/>
      <c r="R894" s="119"/>
      <c r="S894" s="120"/>
      <c r="T894" s="433" t="str">
        <f t="shared" si="276"/>
        <v/>
      </c>
      <c r="U894" s="431">
        <f>SUM(T894:T900)</f>
        <v>0</v>
      </c>
      <c r="V894" s="431" t="str">
        <f t="shared" si="277"/>
        <v/>
      </c>
      <c r="W894" s="298"/>
      <c r="X894" s="113" t="str">
        <f t="shared" si="284"/>
        <v/>
      </c>
      <c r="Y894" s="113" t="str">
        <f t="shared" si="278"/>
        <v/>
      </c>
      <c r="Z894" s="113" t="str">
        <f t="shared" si="279"/>
        <v/>
      </c>
      <c r="AA894" s="119" t="str">
        <f t="shared" si="270"/>
        <v/>
      </c>
      <c r="AC894" s="190" t="str">
        <f>AC866</f>
        <v/>
      </c>
      <c r="AD894" s="191" t="str">
        <f>AD866</f>
        <v/>
      </c>
      <c r="AE894" s="191" t="str">
        <f>AE866</f>
        <v/>
      </c>
      <c r="AF894" s="191" t="str">
        <f>AF866</f>
        <v/>
      </c>
      <c r="AG894" s="206">
        <f t="shared" si="280"/>
        <v>0</v>
      </c>
      <c r="AI894" s="159" t="str">
        <f>IF(月報!G894&lt;&gt;"",月報!G894,"")</f>
        <v/>
      </c>
      <c r="AJ894" s="122" t="str">
        <f>IF(月報!W894&lt;&gt;"",月報!W894*24,"")</f>
        <v/>
      </c>
      <c r="AK894" s="122" t="str">
        <f>IF(月報!P894&lt;&gt;"",月報!P894,"")</f>
        <v/>
      </c>
      <c r="AL894" s="122" t="str">
        <f>IF(月報!Q894&lt;&gt;"",IF(月報!Q894="平日残","",月報!Q894),"")</f>
        <v/>
      </c>
      <c r="AM894" s="122"/>
      <c r="AN894" s="122" t="str">
        <f t="shared" si="269"/>
        <v/>
      </c>
      <c r="AO894" s="122" t="str">
        <f>IF($E894="","",VLOOKUP($E894,カレンダマスタ!$A$5:$E$381,5,FALSE))</f>
        <v/>
      </c>
      <c r="AQ894" s="195" t="str">
        <f>IF(G894="","",IF(VLOOKUP(E894,カレンダマスタ!$A$5:$D$381,4,FALSE)=0,"",1))</f>
        <v/>
      </c>
      <c r="AR894" s="123" t="str">
        <f>IF($G894="","",IF($AD894="NSTC",INDEX(カレンダマスタ!$I$26:$O$31,MATCH($G894,カレンダマスタ!$H$26:$H$31,1),MATCH($H894,カレンダマスタ!$I$25:$O$25,1)),
IF($AD894="CS本社",INDEX(カレンダマスタ!$I$36:$O$41,MATCH($G894,カレンダマスタ!$H$36:$H$41,1),MATCH($H894,カレンダマスタ!$I$35:$O$35,1)),
IF($AD894="NS本社",INDEX(カレンダマスタ!$I$94:$O$99,MATCH($G894,カレンダマスタ!$H$95:$H$100,1),MATCH($H894,カレンダマスタ!$I$93:$O$93,1)),
IF($AD894="ODC",INDEX(カレンダマスタ!$I$46:$O$51,MATCH($G894,カレンダマスタ!$H$46:$H$51,1),MATCH($H894,カレンダマスタ!$I$45:$O$45,1)),
IF($AD894="NS東京TC",INDEX(カレンダマスタ!$I$56:$O$61,MATCH($G894,カレンダマスタ!$H$56:$H$61,1),MATCH($H894,カレンダマスタ!$I$55:$O$55,1)),""))))))</f>
        <v/>
      </c>
      <c r="AS894" s="122" t="str">
        <f t="shared" si="281"/>
        <v/>
      </c>
      <c r="AU894" s="124" t="str">
        <f>IF(E894="","",VLOOKUP($E894,カレンダマスタ!$A$4:$E$381,4,FALSE))</f>
        <v/>
      </c>
      <c r="AV894" s="124" t="str">
        <f t="shared" si="271"/>
        <v/>
      </c>
      <c r="AW894" s="124" t="str">
        <f t="shared" si="272"/>
        <v/>
      </c>
      <c r="AX894" s="125" t="str">
        <f t="shared" si="273"/>
        <v/>
      </c>
      <c r="AY894" s="125" t="str">
        <f t="shared" si="274"/>
        <v/>
      </c>
      <c r="AZ894" s="114" t="str">
        <f>IF(AX894&amp;AW894="勤怠未設定","×",IF(AV894="勤怠修正","×",IF(AC894="外注","",IF(AA894="",IF(AY894&lt;&gt;"","×",""),IF(VLOOKUP(AA894,カレンダマスタ!$H$66:$I$83,2,FALSE)&lt;&gt;AY894,"×","OK")))))</f>
        <v/>
      </c>
      <c r="BC894" s="124" t="str">
        <f>IF(E894="","",VLOOKUP($E894,カレンダマスタ!$A$4:$E$381,4,FALSE))</f>
        <v/>
      </c>
      <c r="BD894" s="122" t="str">
        <f>IF(AC894="社員","",IF(AG894=0,"",IF(AD894="NSTC",IF(COUNTIF(カレンダマスタ!$Q$5:$Q$32,G894)=1,"OK","×"),
IF(AD894="NS本社",IF(COUNTIF(カレンダマスタ!$T$5:$T$32,G894)=1,"OK","×"),IF(COUNTIF(カレンダマスタ!$R$5:$R$32,G894)=1,"OK","×")))))</f>
        <v/>
      </c>
      <c r="BE894" s="122" t="str">
        <f>IF(AC894="社員","",IF(G894="","",IF(R894&lt;&gt;"","",IF(AF894="CS","OK",IF(VLOOKUP(E894,カレンダマスタ!$A$5:$D$381,4,FALSE)&gt;0,"",IF(OR(G894*24&gt;10.84,H894*24&lt;14.5)=TRUE,"×","OK"))))))</f>
        <v/>
      </c>
      <c r="BF894" s="122" t="str">
        <f t="shared" si="285"/>
        <v/>
      </c>
      <c r="BG894" s="122" t="str">
        <f t="shared" si="282"/>
        <v/>
      </c>
      <c r="BI894" s="114" t="str">
        <f t="shared" si="283"/>
        <v/>
      </c>
    </row>
    <row r="895" spans="2:61">
      <c r="B895" s="111"/>
      <c r="C895" s="536"/>
      <c r="D895" s="128"/>
      <c r="E895" s="583"/>
      <c r="F895" s="128"/>
      <c r="G895" s="588"/>
      <c r="H895" s="588"/>
      <c r="I895" s="130"/>
      <c r="J895" s="139"/>
      <c r="K895" s="131"/>
      <c r="L895" s="132"/>
      <c r="M895" s="132"/>
      <c r="N895" s="141"/>
      <c r="O895" s="139"/>
      <c r="P895" s="139"/>
      <c r="Q895" s="139"/>
      <c r="R895" s="133"/>
      <c r="S895" s="134"/>
      <c r="T895" s="434" t="str">
        <f t="shared" si="276"/>
        <v/>
      </c>
      <c r="U895" s="429"/>
      <c r="V895" s="429" t="str">
        <f t="shared" si="277"/>
        <v/>
      </c>
      <c r="W895" s="298"/>
      <c r="X895" s="129" t="str">
        <f t="shared" si="284"/>
        <v/>
      </c>
      <c r="Y895" s="129" t="str">
        <f t="shared" si="278"/>
        <v/>
      </c>
      <c r="Z895" s="129" t="str">
        <f t="shared" si="279"/>
        <v/>
      </c>
      <c r="AA895" s="133" t="str">
        <f t="shared" si="270"/>
        <v/>
      </c>
      <c r="AC895" s="186" t="str">
        <f>AC866</f>
        <v/>
      </c>
      <c r="AD895" s="187" t="str">
        <f>AD866</f>
        <v/>
      </c>
      <c r="AE895" s="187" t="str">
        <f>AE866</f>
        <v/>
      </c>
      <c r="AF895" s="187" t="str">
        <f>AF866</f>
        <v/>
      </c>
      <c r="AG895" s="204">
        <f t="shared" si="280"/>
        <v>0</v>
      </c>
      <c r="AI895" s="135" t="str">
        <f>IF(月報!G895&lt;&gt;"",月報!G895,"")</f>
        <v/>
      </c>
      <c r="AJ895" s="126" t="str">
        <f>IF(月報!W895&lt;&gt;"",月報!W895*24,"")</f>
        <v/>
      </c>
      <c r="AK895" s="126" t="str">
        <f>IF(月報!P895&lt;&gt;"",月報!P895,"")</f>
        <v/>
      </c>
      <c r="AL895" s="126" t="str">
        <f>IF(月報!Q895&lt;&gt;"",IF(月報!Q895="平日残","",月報!Q895),"")</f>
        <v/>
      </c>
      <c r="AM895" s="126"/>
      <c r="AN895" s="126" t="str">
        <f t="shared" si="269"/>
        <v/>
      </c>
      <c r="AO895" s="126" t="str">
        <f>IF($E895="","",VLOOKUP($E895,カレンダマスタ!$A$5:$E$381,5,FALSE))</f>
        <v/>
      </c>
      <c r="AQ895" s="196" t="str">
        <f>IF(G895="","",IF(VLOOKUP(E895,カレンダマスタ!$A$5:$D$381,4,FALSE)=0,"",1))</f>
        <v/>
      </c>
      <c r="AR895" s="136" t="str">
        <f>IF($G895="","",IF($AD895="NSTC",INDEX(カレンダマスタ!$I$26:$O$31,MATCH($G895,カレンダマスタ!$H$26:$H$31,1),MATCH($H895,カレンダマスタ!$I$25:$O$25,1)),
IF($AD895="CS本社",INDEX(カレンダマスタ!$I$36:$O$41,MATCH($G895,カレンダマスタ!$H$36:$H$41,1),MATCH($H895,カレンダマスタ!$I$35:$O$35,1)),
IF($AD895="NS本社",INDEX(カレンダマスタ!$I$94:$O$99,MATCH($G895,カレンダマスタ!$H$95:$H$100,1),MATCH($H895,カレンダマスタ!$I$93:$O$93,1)),
IF($AD895="ODC",INDEX(カレンダマスタ!$I$46:$O$51,MATCH($G895,カレンダマスタ!$H$46:$H$51,1),MATCH($H895,カレンダマスタ!$I$45:$O$45,1)),
IF($AD895="NS東京TC",INDEX(カレンダマスタ!$I$56:$O$61,MATCH($G895,カレンダマスタ!$H$56:$H$61,1),MATCH($H895,カレンダマスタ!$I$55:$O$55,1)),""))))))</f>
        <v/>
      </c>
      <c r="AS895" s="126" t="str">
        <f t="shared" si="281"/>
        <v/>
      </c>
      <c r="AU895" s="137" t="str">
        <f>IF(E895="","",VLOOKUP($E895,カレンダマスタ!$A$4:$E$381,4,FALSE))</f>
        <v/>
      </c>
      <c r="AV895" s="137" t="str">
        <f t="shared" si="271"/>
        <v/>
      </c>
      <c r="AW895" s="137" t="str">
        <f t="shared" si="272"/>
        <v/>
      </c>
      <c r="AX895" s="138" t="str">
        <f t="shared" si="273"/>
        <v/>
      </c>
      <c r="AY895" s="138" t="str">
        <f t="shared" si="274"/>
        <v/>
      </c>
      <c r="AZ895" s="130" t="str">
        <f>IF(AX895&amp;AW895="勤怠未設定","×",IF(AV895="勤怠修正","×",IF(AC895="外注","",IF(AA895="",IF(AY895&lt;&gt;"","×",""),IF(VLOOKUP(AA895,カレンダマスタ!$H$66:$I$83,2,FALSE)&lt;&gt;AY895,"×","OK")))))</f>
        <v/>
      </c>
      <c r="BC895" s="137" t="str">
        <f>IF(E895="","",VLOOKUP($E895,カレンダマスタ!$A$4:$E$381,4,FALSE))</f>
        <v/>
      </c>
      <c r="BD895" s="126" t="str">
        <f>IF(AC895="社員","",IF(AG895=0,"",IF(AD895="NSTC",IF(COUNTIF(カレンダマスタ!$Q$5:$Q$32,G895)=1,"OK","×"),
IF(AD895="NS本社",IF(COUNTIF(カレンダマスタ!$T$5:$T$32,G895)=1,"OK","×"),IF(COUNTIF(カレンダマスタ!$R$5:$R$32,G895)=1,"OK","×")))))</f>
        <v/>
      </c>
      <c r="BE895" s="126" t="str">
        <f>IF(AC895="社員","",IF(G895="","",IF(R895&lt;&gt;"","",IF(AF895="CS","OK",IF(VLOOKUP(E895,カレンダマスタ!$A$5:$D$381,4,FALSE)&gt;0,"",IF(OR(G895*24&gt;10.84,H895*24&lt;14.5)=TRUE,"×","OK"))))))</f>
        <v/>
      </c>
      <c r="BF895" s="126" t="str">
        <f t="shared" si="285"/>
        <v/>
      </c>
      <c r="BG895" s="126" t="str">
        <f t="shared" si="282"/>
        <v/>
      </c>
      <c r="BI895" s="130" t="str">
        <f t="shared" si="283"/>
        <v/>
      </c>
    </row>
    <row r="896" spans="2:61">
      <c r="B896" s="111"/>
      <c r="C896" s="536"/>
      <c r="D896" s="128"/>
      <c r="E896" s="583"/>
      <c r="F896" s="128"/>
      <c r="G896" s="588"/>
      <c r="H896" s="588"/>
      <c r="I896" s="130"/>
      <c r="J896" s="139"/>
      <c r="K896" s="131"/>
      <c r="L896" s="132"/>
      <c r="M896" s="132"/>
      <c r="N896" s="141"/>
      <c r="O896" s="139"/>
      <c r="P896" s="139"/>
      <c r="Q896" s="139"/>
      <c r="R896" s="133"/>
      <c r="S896" s="134"/>
      <c r="T896" s="434" t="str">
        <f t="shared" si="276"/>
        <v/>
      </c>
      <c r="U896" s="429"/>
      <c r="V896" s="429" t="str">
        <f t="shared" si="277"/>
        <v/>
      </c>
      <c r="W896" s="298"/>
      <c r="X896" s="129" t="str">
        <f t="shared" si="284"/>
        <v/>
      </c>
      <c r="Y896" s="129" t="str">
        <f t="shared" si="278"/>
        <v/>
      </c>
      <c r="Z896" s="129" t="str">
        <f t="shared" si="279"/>
        <v/>
      </c>
      <c r="AA896" s="133" t="str">
        <f t="shared" si="270"/>
        <v/>
      </c>
      <c r="AC896" s="186" t="str">
        <f>AC866</f>
        <v/>
      </c>
      <c r="AD896" s="187" t="str">
        <f>AD866</f>
        <v/>
      </c>
      <c r="AE896" s="187" t="str">
        <f>AE866</f>
        <v/>
      </c>
      <c r="AF896" s="187" t="str">
        <f>AF866</f>
        <v/>
      </c>
      <c r="AG896" s="204">
        <f t="shared" si="280"/>
        <v>0</v>
      </c>
      <c r="AI896" s="160" t="str">
        <f>IF(月報!G896&lt;&gt;"",月報!G896,"")</f>
        <v/>
      </c>
      <c r="AJ896" s="126" t="str">
        <f>IF(月報!W896&lt;&gt;"",月報!W896*24,"")</f>
        <v/>
      </c>
      <c r="AK896" s="126" t="str">
        <f>IF(月報!P896&lt;&gt;"",月報!P896,"")</f>
        <v/>
      </c>
      <c r="AL896" s="126" t="str">
        <f>IF(月報!Q896&lt;&gt;"",IF(月報!Q896="平日残","",月報!Q896),"")</f>
        <v/>
      </c>
      <c r="AM896" s="126"/>
      <c r="AN896" s="126" t="str">
        <f t="shared" si="269"/>
        <v/>
      </c>
      <c r="AO896" s="126" t="str">
        <f>IF($E896="","",VLOOKUP($E896,カレンダマスタ!$A$5:$E$381,5,FALSE))</f>
        <v/>
      </c>
      <c r="AQ896" s="196" t="str">
        <f>IF(G896="","",IF(VLOOKUP(E896,カレンダマスタ!$A$5:$D$381,4,FALSE)=0,"",1))</f>
        <v/>
      </c>
      <c r="AR896" s="136" t="str">
        <f>IF($G896="","",IF($AD896="NSTC",INDEX(カレンダマスタ!$I$26:$O$31,MATCH($G896,カレンダマスタ!$H$26:$H$31,1),MATCH($H896,カレンダマスタ!$I$25:$O$25,1)),
IF($AD896="CS本社",INDEX(カレンダマスタ!$I$36:$O$41,MATCH($G896,カレンダマスタ!$H$36:$H$41,1),MATCH($H896,カレンダマスタ!$I$35:$O$35,1)),
IF($AD896="NS本社",INDEX(カレンダマスタ!$I$94:$O$99,MATCH($G896,カレンダマスタ!$H$95:$H$100,1),MATCH($H896,カレンダマスタ!$I$93:$O$93,1)),
IF($AD896="ODC",INDEX(カレンダマスタ!$I$46:$O$51,MATCH($G896,カレンダマスタ!$H$46:$H$51,1),MATCH($H896,カレンダマスタ!$I$45:$O$45,1)),
IF($AD896="NS東京TC",INDEX(カレンダマスタ!$I$56:$O$61,MATCH($G896,カレンダマスタ!$H$56:$H$61,1),MATCH($H896,カレンダマスタ!$I$55:$O$55,1)),""))))))</f>
        <v/>
      </c>
      <c r="AS896" s="126" t="str">
        <f t="shared" si="281"/>
        <v/>
      </c>
      <c r="AU896" s="137" t="str">
        <f>IF(E896="","",VLOOKUP($E896,カレンダマスタ!$A$4:$E$381,4,FALSE))</f>
        <v/>
      </c>
      <c r="AV896" s="137" t="str">
        <f t="shared" si="271"/>
        <v/>
      </c>
      <c r="AW896" s="137" t="str">
        <f t="shared" si="272"/>
        <v/>
      </c>
      <c r="AX896" s="138" t="str">
        <f t="shared" si="273"/>
        <v/>
      </c>
      <c r="AY896" s="138" t="str">
        <f t="shared" si="274"/>
        <v/>
      </c>
      <c r="AZ896" s="130" t="str">
        <f>IF(AX896&amp;AW896="勤怠未設定","×",IF(AV896="勤怠修正","×",IF(AC896="外注","",IF(AA896="",IF(AY896&lt;&gt;"","×",""),IF(VLOOKUP(AA896,カレンダマスタ!$H$66:$I$83,2,FALSE)&lt;&gt;AY896,"×","OK")))))</f>
        <v/>
      </c>
      <c r="BC896" s="137" t="str">
        <f>IF(E896="","",VLOOKUP($E896,カレンダマスタ!$A$4:$E$381,4,FALSE))</f>
        <v/>
      </c>
      <c r="BD896" s="126" t="str">
        <f>IF(AC896="社員","",IF(AG896=0,"",IF(AD896="NSTC",IF(COUNTIF(カレンダマスタ!$Q$5:$Q$32,G896)=1,"OK","×"),
IF(AD896="NS本社",IF(COUNTIF(カレンダマスタ!$T$5:$T$32,G896)=1,"OK","×"),IF(COUNTIF(カレンダマスタ!$R$5:$R$32,G896)=1,"OK","×")))))</f>
        <v/>
      </c>
      <c r="BE896" s="126" t="str">
        <f>IF(AC896="社員","",IF(G896="","",IF(R896&lt;&gt;"","",IF(AF896="CS","OK",IF(VLOOKUP(E896,カレンダマスタ!$A$5:$D$381,4,FALSE)&gt;0,"",IF(OR(G896*24&gt;10.84,H896*24&lt;14.5)=TRUE,"×","OK"))))))</f>
        <v/>
      </c>
      <c r="BF896" s="126" t="str">
        <f t="shared" si="285"/>
        <v/>
      </c>
      <c r="BG896" s="126" t="str">
        <f t="shared" si="282"/>
        <v/>
      </c>
      <c r="BI896" s="130" t="str">
        <f t="shared" si="283"/>
        <v/>
      </c>
    </row>
    <row r="897" spans="2:61">
      <c r="B897" s="111"/>
      <c r="C897" s="536"/>
      <c r="D897" s="128"/>
      <c r="E897" s="214"/>
      <c r="F897" s="128"/>
      <c r="G897" s="588"/>
      <c r="H897" s="588"/>
      <c r="I897" s="131"/>
      <c r="J897" s="139"/>
      <c r="K897" s="131"/>
      <c r="L897" s="132"/>
      <c r="M897" s="132"/>
      <c r="N897" s="141"/>
      <c r="O897" s="139"/>
      <c r="P897" s="139"/>
      <c r="Q897" s="139"/>
      <c r="R897" s="133"/>
      <c r="S897" s="134"/>
      <c r="T897" s="434" t="str">
        <f t="shared" si="276"/>
        <v/>
      </c>
      <c r="U897" s="429"/>
      <c r="V897" s="429" t="str">
        <f t="shared" si="277"/>
        <v/>
      </c>
      <c r="W897" s="298"/>
      <c r="X897" s="129" t="str">
        <f t="shared" si="284"/>
        <v/>
      </c>
      <c r="Y897" s="129" t="str">
        <f t="shared" si="278"/>
        <v/>
      </c>
      <c r="Z897" s="129" t="str">
        <f t="shared" si="279"/>
        <v/>
      </c>
      <c r="AA897" s="133" t="str">
        <f t="shared" si="270"/>
        <v/>
      </c>
      <c r="AC897" s="186" t="str">
        <f>AC866</f>
        <v/>
      </c>
      <c r="AD897" s="187" t="str">
        <f>AD866</f>
        <v/>
      </c>
      <c r="AE897" s="187" t="str">
        <f>AE866</f>
        <v/>
      </c>
      <c r="AF897" s="187" t="str">
        <f>AF866</f>
        <v/>
      </c>
      <c r="AG897" s="204">
        <f t="shared" si="280"/>
        <v>0</v>
      </c>
      <c r="AI897" s="160" t="str">
        <f>IF(月報!G897&lt;&gt;"",月報!G897,"")</f>
        <v/>
      </c>
      <c r="AJ897" s="126" t="str">
        <f>IF(月報!W897&lt;&gt;"",月報!W897*24,"")</f>
        <v/>
      </c>
      <c r="AK897" s="126" t="str">
        <f>IF(月報!P897&lt;&gt;"",月報!P897,"")</f>
        <v/>
      </c>
      <c r="AL897" s="126" t="str">
        <f>IF(月報!Q897&lt;&gt;"",IF(月報!Q897="平日残","",月報!Q897),"")</f>
        <v/>
      </c>
      <c r="AM897" s="126"/>
      <c r="AN897" s="126" t="str">
        <f t="shared" si="269"/>
        <v/>
      </c>
      <c r="AO897" s="126" t="str">
        <f>IF($E897="","",VLOOKUP($E897,カレンダマスタ!$A$5:$E$381,5,FALSE))</f>
        <v/>
      </c>
      <c r="AQ897" s="196" t="str">
        <f>IF(G897="","",IF(VLOOKUP(E897,カレンダマスタ!$A$5:$D$381,4,FALSE)=0,"",1))</f>
        <v/>
      </c>
      <c r="AR897" s="136" t="str">
        <f>IF($G897="","",IF($AD897="NSTC",INDEX(カレンダマスタ!$I$26:$O$31,MATCH($G897,カレンダマスタ!$H$26:$H$31,1),MATCH($H897,カレンダマスタ!$I$25:$O$25,1)),
IF($AD897="CS本社",INDEX(カレンダマスタ!$I$36:$O$41,MATCH($G897,カレンダマスタ!$H$36:$H$41,1),MATCH($H897,カレンダマスタ!$I$35:$O$35,1)),
IF($AD897="NS本社",INDEX(カレンダマスタ!$I$94:$O$99,MATCH($G897,カレンダマスタ!$H$95:$H$100,1),MATCH($H897,カレンダマスタ!$I$93:$O$93,1)),
IF($AD897="ODC",INDEX(カレンダマスタ!$I$46:$O$51,MATCH($G897,カレンダマスタ!$H$46:$H$51,1),MATCH($H897,カレンダマスタ!$I$45:$O$45,1)),
IF($AD897="NS東京TC",INDEX(カレンダマスタ!$I$56:$O$61,MATCH($G897,カレンダマスタ!$H$56:$H$61,1),MATCH($H897,カレンダマスタ!$I$55:$O$55,1)),""))))))</f>
        <v/>
      </c>
      <c r="AS897" s="126" t="str">
        <f t="shared" si="281"/>
        <v/>
      </c>
      <c r="AU897" s="137" t="str">
        <f>IF(E897="","",VLOOKUP($E897,カレンダマスタ!$A$4:$E$381,4,FALSE))</f>
        <v/>
      </c>
      <c r="AV897" s="137" t="str">
        <f t="shared" si="271"/>
        <v/>
      </c>
      <c r="AW897" s="137" t="str">
        <f t="shared" si="272"/>
        <v/>
      </c>
      <c r="AX897" s="138" t="str">
        <f t="shared" si="273"/>
        <v/>
      </c>
      <c r="AY897" s="138" t="str">
        <f t="shared" si="274"/>
        <v/>
      </c>
      <c r="AZ897" s="130" t="str">
        <f>IF(AX897&amp;AW897="勤怠未設定","×",IF(AV897="勤怠修正","×",IF(AC897="外注","",IF(AA897="",IF(AY897&lt;&gt;"","×",""),IF(VLOOKUP(AA897,カレンダマスタ!$H$66:$I$83,2,FALSE)&lt;&gt;AY897,"×","OK")))))</f>
        <v/>
      </c>
      <c r="BC897" s="137" t="str">
        <f>IF(E897="","",VLOOKUP($E897,カレンダマスタ!$A$4:$E$381,4,FALSE))</f>
        <v/>
      </c>
      <c r="BD897" s="126" t="str">
        <f>IF(AC897="社員","",IF(AG897=0,"",IF(AD897="NSTC",IF(COUNTIF(カレンダマスタ!$Q$5:$Q$32,G897)=1,"OK","×"),
IF(AD897="NS本社",IF(COUNTIF(カレンダマスタ!$T$5:$T$32,G897)=1,"OK","×"),IF(COUNTIF(カレンダマスタ!$R$5:$R$32,G897)=1,"OK","×")))))</f>
        <v/>
      </c>
      <c r="BE897" s="126" t="str">
        <f>IF(AC897="社員","",IF(G897="","",IF(R897&lt;&gt;"","",IF(AF897="CS","OK",IF(VLOOKUP(E897,カレンダマスタ!$A$5:$D$381,4,FALSE)&gt;0,"",IF(OR(G897*24&gt;10.84,H897*24&lt;14.5)=TRUE,"×","OK"))))))</f>
        <v/>
      </c>
      <c r="BF897" s="126" t="str">
        <f t="shared" si="285"/>
        <v/>
      </c>
      <c r="BG897" s="126" t="str">
        <f t="shared" si="282"/>
        <v/>
      </c>
      <c r="BI897" s="130" t="str">
        <f t="shared" si="283"/>
        <v/>
      </c>
    </row>
    <row r="898" spans="2:61">
      <c r="B898" s="111"/>
      <c r="C898" s="536"/>
      <c r="D898" s="128"/>
      <c r="E898" s="214"/>
      <c r="F898" s="128"/>
      <c r="G898" s="588"/>
      <c r="H898" s="588"/>
      <c r="I898" s="131"/>
      <c r="J898" s="139"/>
      <c r="K898" s="131"/>
      <c r="L898" s="132"/>
      <c r="M898" s="132"/>
      <c r="N898" s="141"/>
      <c r="O898" s="139"/>
      <c r="P898" s="139"/>
      <c r="Q898" s="139"/>
      <c r="R898" s="133"/>
      <c r="S898" s="134"/>
      <c r="T898" s="434" t="str">
        <f t="shared" si="276"/>
        <v/>
      </c>
      <c r="U898" s="429"/>
      <c r="V898" s="429" t="str">
        <f t="shared" si="277"/>
        <v/>
      </c>
      <c r="W898" s="298"/>
      <c r="X898" s="129" t="str">
        <f t="shared" si="284"/>
        <v/>
      </c>
      <c r="Y898" s="129" t="str">
        <f t="shared" si="278"/>
        <v/>
      </c>
      <c r="Z898" s="129" t="str">
        <f t="shared" si="279"/>
        <v/>
      </c>
      <c r="AA898" s="133" t="str">
        <f t="shared" si="270"/>
        <v/>
      </c>
      <c r="AC898" s="186" t="str">
        <f>AC866</f>
        <v/>
      </c>
      <c r="AD898" s="187" t="str">
        <f>AD866</f>
        <v/>
      </c>
      <c r="AE898" s="187" t="str">
        <f>AE866</f>
        <v/>
      </c>
      <c r="AF898" s="187" t="str">
        <f>AF866</f>
        <v/>
      </c>
      <c r="AG898" s="204">
        <f t="shared" si="280"/>
        <v>0</v>
      </c>
      <c r="AI898" s="160" t="str">
        <f>IF(月報!G898&lt;&gt;"",月報!G898,"")</f>
        <v/>
      </c>
      <c r="AJ898" s="126" t="str">
        <f>IF(月報!W898&lt;&gt;"",月報!W898*24,"")</f>
        <v/>
      </c>
      <c r="AK898" s="126" t="str">
        <f>IF(月報!P898&lt;&gt;"",月報!P898,"")</f>
        <v/>
      </c>
      <c r="AL898" s="126" t="str">
        <f>IF(月報!Q898&lt;&gt;"",IF(月報!Q898="平日残","",月報!Q898),"")</f>
        <v/>
      </c>
      <c r="AM898" s="126"/>
      <c r="AN898" s="126" t="str">
        <f t="shared" si="269"/>
        <v/>
      </c>
      <c r="AO898" s="126" t="str">
        <f>IF($E898="","",VLOOKUP($E898,カレンダマスタ!$A$5:$E$381,5,FALSE))</f>
        <v/>
      </c>
      <c r="AQ898" s="196" t="str">
        <f>IF(G898="","",IF(VLOOKUP(E898,カレンダマスタ!$A$5:$D$381,4,FALSE)=0,"",1))</f>
        <v/>
      </c>
      <c r="AR898" s="136" t="str">
        <f>IF($G898="","",IF($AD898="NSTC",INDEX(カレンダマスタ!$I$26:$O$31,MATCH($G898,カレンダマスタ!$H$26:$H$31,1),MATCH($H898,カレンダマスタ!$I$25:$O$25,1)),
IF($AD898="CS本社",INDEX(カレンダマスタ!$I$36:$O$41,MATCH($G898,カレンダマスタ!$H$36:$H$41,1),MATCH($H898,カレンダマスタ!$I$35:$O$35,1)),
IF($AD898="NS本社",INDEX(カレンダマスタ!$I$94:$O$99,MATCH($G898,カレンダマスタ!$H$95:$H$100,1),MATCH($H898,カレンダマスタ!$I$93:$O$93,1)),
IF($AD898="ODC",INDEX(カレンダマスタ!$I$46:$O$51,MATCH($G898,カレンダマスタ!$H$46:$H$51,1),MATCH($H898,カレンダマスタ!$I$45:$O$45,1)),
IF($AD898="NS東京TC",INDEX(カレンダマスタ!$I$56:$O$61,MATCH($G898,カレンダマスタ!$H$56:$H$61,1),MATCH($H898,カレンダマスタ!$I$55:$O$55,1)),""))))))</f>
        <v/>
      </c>
      <c r="AS898" s="126" t="str">
        <f t="shared" si="281"/>
        <v/>
      </c>
      <c r="AU898" s="137" t="str">
        <f>IF(E898="","",VLOOKUP($E898,カレンダマスタ!$A$4:$E$381,4,FALSE))</f>
        <v/>
      </c>
      <c r="AV898" s="137" t="str">
        <f t="shared" si="271"/>
        <v/>
      </c>
      <c r="AW898" s="137" t="str">
        <f t="shared" si="272"/>
        <v/>
      </c>
      <c r="AX898" s="138" t="str">
        <f t="shared" si="273"/>
        <v/>
      </c>
      <c r="AY898" s="138" t="str">
        <f t="shared" si="274"/>
        <v/>
      </c>
      <c r="AZ898" s="130" t="str">
        <f>IF(AX898&amp;AW898="勤怠未設定","×",IF(AV898="勤怠修正","×",IF(AC898="外注","",IF(AA898="",IF(AY898&lt;&gt;"","×",""),IF(VLOOKUP(AA898,カレンダマスタ!$H$66:$I$83,2,FALSE)&lt;&gt;AY898,"×","OK")))))</f>
        <v/>
      </c>
      <c r="BC898" s="137" t="str">
        <f>IF(E898="","",VLOOKUP($E898,カレンダマスタ!$A$4:$E$381,4,FALSE))</f>
        <v/>
      </c>
      <c r="BD898" s="126" t="str">
        <f>IF(AC898="社員","",IF(AG898=0,"",IF(AD898="NSTC",IF(COUNTIF(カレンダマスタ!$Q$5:$Q$32,G898)=1,"OK","×"),
IF(AD898="NS本社",IF(COUNTIF(カレンダマスタ!$T$5:$T$32,G898)=1,"OK","×"),IF(COUNTIF(カレンダマスタ!$R$5:$R$32,G898)=1,"OK","×")))))</f>
        <v/>
      </c>
      <c r="BE898" s="126" t="str">
        <f>IF(AC898="社員","",IF(G898="","",IF(R898&lt;&gt;"","",IF(AF898="CS","OK",IF(VLOOKUP(E898,カレンダマスタ!$A$5:$D$381,4,FALSE)&gt;0,"",IF(OR(G898*24&gt;10.84,H898*24&lt;14.5)=TRUE,"×","OK"))))))</f>
        <v/>
      </c>
      <c r="BF898" s="126" t="str">
        <f t="shared" si="285"/>
        <v/>
      </c>
      <c r="BG898" s="126" t="str">
        <f t="shared" si="282"/>
        <v/>
      </c>
      <c r="BI898" s="130" t="str">
        <f t="shared" si="283"/>
        <v/>
      </c>
    </row>
    <row r="899" spans="2:61">
      <c r="B899" s="111"/>
      <c r="C899" s="536"/>
      <c r="D899" s="128"/>
      <c r="E899" s="214"/>
      <c r="F899" s="128"/>
      <c r="G899" s="588"/>
      <c r="H899" s="588"/>
      <c r="I899" s="131"/>
      <c r="J899" s="139"/>
      <c r="K899" s="131"/>
      <c r="L899" s="132"/>
      <c r="M899" s="132"/>
      <c r="N899" s="141"/>
      <c r="O899" s="139"/>
      <c r="P899" s="139"/>
      <c r="Q899" s="139"/>
      <c r="R899" s="133"/>
      <c r="S899" s="134"/>
      <c r="T899" s="434" t="str">
        <f t="shared" si="276"/>
        <v/>
      </c>
      <c r="U899" s="429"/>
      <c r="V899" s="429" t="str">
        <f t="shared" si="277"/>
        <v/>
      </c>
      <c r="W899" s="298"/>
      <c r="X899" s="129" t="str">
        <f t="shared" si="284"/>
        <v/>
      </c>
      <c r="Y899" s="129" t="str">
        <f t="shared" si="278"/>
        <v/>
      </c>
      <c r="Z899" s="129" t="str">
        <f t="shared" si="279"/>
        <v/>
      </c>
      <c r="AA899" s="133" t="str">
        <f t="shared" si="270"/>
        <v/>
      </c>
      <c r="AC899" s="186" t="str">
        <f>AC866</f>
        <v/>
      </c>
      <c r="AD899" s="187" t="str">
        <f>AD866</f>
        <v/>
      </c>
      <c r="AE899" s="187" t="str">
        <f>AE866</f>
        <v/>
      </c>
      <c r="AF899" s="187" t="str">
        <f>AF866</f>
        <v/>
      </c>
      <c r="AG899" s="204">
        <f t="shared" si="280"/>
        <v>0</v>
      </c>
      <c r="AI899" s="160" t="str">
        <f>IF(月報!G899&lt;&gt;"",月報!G899,"")</f>
        <v/>
      </c>
      <c r="AJ899" s="126" t="str">
        <f>IF(月報!W899&lt;&gt;"",月報!W899*24,"")</f>
        <v/>
      </c>
      <c r="AK899" s="126" t="str">
        <f>IF(月報!P899&lt;&gt;"",月報!P899,"")</f>
        <v/>
      </c>
      <c r="AL899" s="126" t="str">
        <f>IF(月報!Q899&lt;&gt;"",IF(月報!Q899="平日残","",月報!Q899),"")</f>
        <v/>
      </c>
      <c r="AM899" s="126"/>
      <c r="AN899" s="126" t="str">
        <f t="shared" si="269"/>
        <v/>
      </c>
      <c r="AO899" s="126" t="str">
        <f>IF($E899="","",VLOOKUP($E899,カレンダマスタ!$A$5:$E$381,5,FALSE))</f>
        <v/>
      </c>
      <c r="AQ899" s="196" t="str">
        <f>IF(G899="","",IF(VLOOKUP(E899,カレンダマスタ!$A$5:$D$381,4,FALSE)=0,"",1))</f>
        <v/>
      </c>
      <c r="AR899" s="136" t="str">
        <f>IF($G899="","",IF($AD899="NSTC",INDEX(カレンダマスタ!$I$26:$O$31,MATCH($G899,カレンダマスタ!$H$26:$H$31,1),MATCH($H899,カレンダマスタ!$I$25:$O$25,1)),
IF($AD899="CS本社",INDEX(カレンダマスタ!$I$36:$O$41,MATCH($G899,カレンダマスタ!$H$36:$H$41,1),MATCH($H899,カレンダマスタ!$I$35:$O$35,1)),
IF($AD899="NS本社",INDEX(カレンダマスタ!$I$94:$O$99,MATCH($G899,カレンダマスタ!$H$95:$H$100,1),MATCH($H899,カレンダマスタ!$I$93:$O$93,1)),
IF($AD899="ODC",INDEX(カレンダマスタ!$I$46:$O$51,MATCH($G899,カレンダマスタ!$H$46:$H$51,1),MATCH($H899,カレンダマスタ!$I$45:$O$45,1)),
IF($AD899="NS東京TC",INDEX(カレンダマスタ!$I$56:$O$61,MATCH($G899,カレンダマスタ!$H$56:$H$61,1),MATCH($H899,カレンダマスタ!$I$55:$O$55,1)),""))))))</f>
        <v/>
      </c>
      <c r="AS899" s="126" t="str">
        <f t="shared" si="281"/>
        <v/>
      </c>
      <c r="AU899" s="137" t="str">
        <f>IF(E899="","",VLOOKUP($E899,カレンダマスタ!$A$4:$E$381,4,FALSE))</f>
        <v/>
      </c>
      <c r="AV899" s="137" t="str">
        <f t="shared" si="271"/>
        <v/>
      </c>
      <c r="AW899" s="137" t="str">
        <f t="shared" si="272"/>
        <v/>
      </c>
      <c r="AX899" s="138" t="str">
        <f t="shared" si="273"/>
        <v/>
      </c>
      <c r="AY899" s="138" t="str">
        <f t="shared" si="274"/>
        <v/>
      </c>
      <c r="AZ899" s="130" t="str">
        <f>IF(AX899&amp;AW899="勤怠未設定","×",IF(AV899="勤怠修正","×",IF(AC899="外注","",IF(AA899="",IF(AY899&lt;&gt;"","×",""),IF(VLOOKUP(AA899,カレンダマスタ!$H$66:$I$83,2,FALSE)&lt;&gt;AY899,"×","OK")))))</f>
        <v/>
      </c>
      <c r="BC899" s="137" t="str">
        <f>IF(E899="","",VLOOKUP($E899,カレンダマスタ!$A$4:$E$381,4,FALSE))</f>
        <v/>
      </c>
      <c r="BD899" s="126" t="str">
        <f>IF(AC899="社員","",IF(AG899=0,"",IF(AD899="NSTC",IF(COUNTIF(カレンダマスタ!$Q$5:$Q$32,G899)=1,"OK","×"),
IF(AD899="NS本社",IF(COUNTIF(カレンダマスタ!$T$5:$T$32,G899)=1,"OK","×"),IF(COUNTIF(カレンダマスタ!$R$5:$R$32,G899)=1,"OK","×")))))</f>
        <v/>
      </c>
      <c r="BE899" s="126" t="str">
        <f>IF(AC899="社員","",IF(G899="","",IF(R899&lt;&gt;"","",IF(AF899="CS","OK",IF(VLOOKUP(E899,カレンダマスタ!$A$5:$D$381,4,FALSE)&gt;0,"",IF(OR(G899*24&gt;10.84,H899*24&lt;14.5)=TRUE,"×","OK"))))))</f>
        <v/>
      </c>
      <c r="BF899" s="126" t="str">
        <f t="shared" si="285"/>
        <v/>
      </c>
      <c r="BG899" s="126" t="str">
        <f t="shared" si="282"/>
        <v/>
      </c>
      <c r="BI899" s="130" t="str">
        <f t="shared" si="283"/>
        <v/>
      </c>
    </row>
    <row r="900" spans="2:61" ht="13.8" thickBot="1">
      <c r="B900" s="161"/>
      <c r="C900" s="538"/>
      <c r="D900" s="162"/>
      <c r="E900" s="215"/>
      <c r="F900" s="162"/>
      <c r="G900" s="590"/>
      <c r="H900" s="590"/>
      <c r="I900" s="164"/>
      <c r="J900" s="165"/>
      <c r="K900" s="164"/>
      <c r="L900" s="166"/>
      <c r="M900" s="166"/>
      <c r="N900" s="167"/>
      <c r="O900" s="165"/>
      <c r="P900" s="165"/>
      <c r="Q900" s="165"/>
      <c r="R900" s="168"/>
      <c r="S900" s="169"/>
      <c r="T900" s="436" t="str">
        <f t="shared" si="276"/>
        <v/>
      </c>
      <c r="U900" s="432"/>
      <c r="V900" s="432" t="str">
        <f t="shared" si="277"/>
        <v/>
      </c>
      <c r="W900" s="298"/>
      <c r="X900" s="165" t="str">
        <f t="shared" si="284"/>
        <v/>
      </c>
      <c r="Y900" s="165" t="str">
        <f t="shared" si="278"/>
        <v/>
      </c>
      <c r="Z900" s="165" t="str">
        <f t="shared" si="279"/>
        <v/>
      </c>
      <c r="AA900" s="168" t="str">
        <f t="shared" si="270"/>
        <v/>
      </c>
      <c r="AC900" s="192" t="str">
        <f>AC866</f>
        <v/>
      </c>
      <c r="AD900" s="193" t="str">
        <f>AD866</f>
        <v/>
      </c>
      <c r="AE900" s="193" t="str">
        <f>AE866</f>
        <v/>
      </c>
      <c r="AF900" s="193" t="str">
        <f>AF866</f>
        <v/>
      </c>
      <c r="AG900" s="207">
        <f t="shared" si="280"/>
        <v>0</v>
      </c>
      <c r="AI900" s="170" t="str">
        <f>IF(月報!G900&lt;&gt;"",月報!G900,"")</f>
        <v/>
      </c>
      <c r="AJ900" s="171" t="str">
        <f>IF(月報!W900&lt;&gt;"",月報!W900*24,"")</f>
        <v/>
      </c>
      <c r="AK900" s="171" t="str">
        <f>IF(月報!P900&lt;&gt;"",月報!P900,"")</f>
        <v/>
      </c>
      <c r="AL900" s="171" t="str">
        <f>IF(月報!Q900&lt;&gt;"",IF(月報!Q900="平日残","",月報!Q900),"")</f>
        <v/>
      </c>
      <c r="AM900" s="171"/>
      <c r="AN900" s="171" t="str">
        <f t="shared" si="269"/>
        <v/>
      </c>
      <c r="AO900" s="171" t="str">
        <f>IF($E900="","",VLOOKUP($E900,カレンダマスタ!$A$5:$E$381,5,FALSE))</f>
        <v/>
      </c>
      <c r="AQ900" s="198" t="str">
        <f>IF(G900="","",IF(VLOOKUP(E900,カレンダマスタ!$A$5:$D$381,4,FALSE)=0,"",1))</f>
        <v/>
      </c>
      <c r="AR900" s="172" t="str">
        <f>IF($G900="","",IF($AD900="NSTC",INDEX(カレンダマスタ!$I$26:$O$31,MATCH($G900,カレンダマスタ!$H$26:$H$31,1),MATCH($H900,カレンダマスタ!$I$25:$O$25,1)),
IF($AD900="CS本社",INDEX(カレンダマスタ!$I$36:$O$41,MATCH($G900,カレンダマスタ!$H$36:$H$41,1),MATCH($H900,カレンダマスタ!$I$35:$O$35,1)),
IF($AD900="NS本社",INDEX(カレンダマスタ!$I$94:$O$99,MATCH($G900,カレンダマスタ!$H$95:$H$100,1),MATCH($H900,カレンダマスタ!$I$93:$O$93,1)),
IF($AD900="ODC",INDEX(カレンダマスタ!$I$46:$O$51,MATCH($G900,カレンダマスタ!$H$46:$H$51,1),MATCH($H900,カレンダマスタ!$I$45:$O$45,1)),
IF($AD900="NS東京TC",INDEX(カレンダマスタ!$I$56:$O$61,MATCH($G900,カレンダマスタ!$H$56:$H$61,1),MATCH($H900,カレンダマスタ!$I$55:$O$55,1)),""))))))</f>
        <v/>
      </c>
      <c r="AS900" s="171" t="str">
        <f t="shared" si="281"/>
        <v/>
      </c>
      <c r="AU900" s="173" t="str">
        <f>IF(E900="","",VLOOKUP($E900,カレンダマスタ!$A$4:$E$381,4,FALSE))</f>
        <v/>
      </c>
      <c r="AV900" s="173" t="str">
        <f t="shared" si="271"/>
        <v/>
      </c>
      <c r="AW900" s="173" t="str">
        <f t="shared" si="272"/>
        <v/>
      </c>
      <c r="AX900" s="174" t="str">
        <f t="shared" si="273"/>
        <v/>
      </c>
      <c r="AY900" s="174" t="str">
        <f t="shared" si="274"/>
        <v/>
      </c>
      <c r="AZ900" s="175" t="str">
        <f>IF(AX900&amp;AW900="勤怠未設定","×",IF(AV900="勤怠修正","×",IF(AC900="外注","",IF(AA900="",IF(AY900&lt;&gt;"","×",""),IF(VLOOKUP(AA900,カレンダマスタ!$H$66:$I$83,2,FALSE)&lt;&gt;AY900,"×","OK")))))</f>
        <v/>
      </c>
      <c r="BC900" s="173" t="str">
        <f>IF(E900="","",VLOOKUP($E900,カレンダマスタ!$A$4:$E$381,4,FALSE))</f>
        <v/>
      </c>
      <c r="BD900" s="171" t="str">
        <f>IF(AC900="社員","",IF(AG900=0,"",IF(AD900="NSTC",IF(COUNTIF(カレンダマスタ!$Q$5:$Q$32,G900)=1,"OK","×"),
IF(AD900="NS本社",IF(COUNTIF(カレンダマスタ!$T$5:$T$32,G900)=1,"OK","×"),IF(COUNTIF(カレンダマスタ!$R$5:$R$32,G900)=1,"OK","×")))))</f>
        <v/>
      </c>
      <c r="BE900" s="171" t="str">
        <f>IF(AC900="社員","",IF(G900="","",IF(R900&lt;&gt;"","",IF(AF900="CS","OK",IF(VLOOKUP(E900,カレンダマスタ!$A$5:$D$381,4,FALSE)&gt;0,"",IF(OR(G900*24&gt;10.84,H900*24&lt;14.5)=TRUE,"×","OK"))))))</f>
        <v/>
      </c>
      <c r="BF900" s="171" t="str">
        <f t="shared" si="285"/>
        <v/>
      </c>
      <c r="BG900" s="171" t="str">
        <f t="shared" si="282"/>
        <v/>
      </c>
      <c r="BI900" s="175" t="str">
        <f t="shared" si="283"/>
        <v/>
      </c>
    </row>
    <row r="901" spans="2:61">
      <c r="B901" s="323"/>
      <c r="C901" s="539"/>
      <c r="D901" s="324"/>
      <c r="E901" s="325"/>
      <c r="F901" s="324"/>
      <c r="G901" s="591"/>
      <c r="H901" s="591"/>
      <c r="I901" s="339"/>
      <c r="J901" s="320"/>
      <c r="K901" s="319"/>
      <c r="L901" s="320"/>
      <c r="M901" s="320"/>
      <c r="N901" s="320"/>
      <c r="O901" s="340"/>
      <c r="P901" s="340"/>
      <c r="Q901" s="340"/>
      <c r="R901" s="327"/>
      <c r="S901" s="328"/>
      <c r="T901" s="341"/>
      <c r="U901" s="342"/>
      <c r="V901" s="342"/>
      <c r="W901" s="298"/>
      <c r="X901" s="326"/>
      <c r="Y901" s="326"/>
      <c r="Z901" s="326"/>
      <c r="AA901" s="327" t="str">
        <f t="shared" si="270"/>
        <v/>
      </c>
      <c r="AC901" s="541"/>
      <c r="AD901" s="542"/>
      <c r="AE901" s="542"/>
      <c r="AF901" s="542"/>
      <c r="AG901" s="543"/>
      <c r="AI901" s="348" t="str">
        <f>IF(月報!G901&lt;&gt;"",月報!G901,"")</f>
        <v/>
      </c>
      <c r="AJ901" s="349" t="str">
        <f>IF(月報!W901&lt;&gt;"",月報!W901*24,"")</f>
        <v/>
      </c>
      <c r="AK901" s="349" t="str">
        <f>IF(月報!P901&lt;&gt;"",月報!P901,"")</f>
        <v/>
      </c>
      <c r="AL901" s="349" t="str">
        <f>IF(月報!Q901&lt;&gt;"",IF(月報!Q901="平日残","",月報!Q901),"")</f>
        <v/>
      </c>
      <c r="AM901" s="349"/>
      <c r="AN901" s="349" t="str">
        <f t="shared" si="269"/>
        <v/>
      </c>
      <c r="AO901" s="349" t="str">
        <f>IF($E901="","",VLOOKUP($E901,カレンダマスタ!$A$5:$E$381,5,FALSE))</f>
        <v/>
      </c>
      <c r="AQ901" s="351"/>
      <c r="AR901" s="352"/>
      <c r="AS901" s="349"/>
      <c r="AU901" s="355"/>
      <c r="AV901" s="355" t="str">
        <f t="shared" si="271"/>
        <v/>
      </c>
      <c r="AW901" s="355" t="str">
        <f t="shared" si="272"/>
        <v/>
      </c>
      <c r="AX901" s="356" t="str">
        <f t="shared" si="273"/>
        <v/>
      </c>
      <c r="AY901" s="356" t="str">
        <f t="shared" si="274"/>
        <v/>
      </c>
      <c r="AZ901" s="357" t="str">
        <f>IF(AX901&amp;AW901="勤怠未設定","×",IF(AV901="勤怠修正","×",IF(AC901="外注","",IF(AA901="",IF(AY901&lt;&gt;"","×",""),IF(VLOOKUP(AA901,カレンダマスタ!$H$66:$I$83,2,FALSE)&lt;&gt;AY901,"×","OK")))))</f>
        <v/>
      </c>
      <c r="BC901" s="355"/>
      <c r="BD901" s="349"/>
      <c r="BE901" s="349"/>
      <c r="BF901" s="349" t="str">
        <f t="shared" si="285"/>
        <v/>
      </c>
      <c r="BG901" s="349"/>
      <c r="BI901" s="357" t="str">
        <f t="shared" ref="BI901:BI910" si="286">IF(OR(AO901="×",AS901="×",AZ901="×",BD901="×",BE901="×",BF901="TW未入力",BF901="週報未入力",BG901="×"),"×","")</f>
        <v/>
      </c>
    </row>
    <row r="902" spans="2:61">
      <c r="B902" s="323"/>
      <c r="C902" s="539"/>
      <c r="D902" s="324"/>
      <c r="E902" s="325"/>
      <c r="F902" s="324"/>
      <c r="G902" s="591"/>
      <c r="H902" s="591"/>
      <c r="I902" s="339"/>
      <c r="J902" s="320"/>
      <c r="K902" s="319"/>
      <c r="L902" s="320"/>
      <c r="M902" s="320"/>
      <c r="N902" s="320"/>
      <c r="O902" s="340"/>
      <c r="P902" s="340"/>
      <c r="Q902" s="340"/>
      <c r="R902" s="327"/>
      <c r="S902" s="328"/>
      <c r="T902" s="341"/>
      <c r="U902" s="342"/>
      <c r="V902" s="342"/>
      <c r="W902" s="298"/>
      <c r="X902" s="326"/>
      <c r="Y902" s="326"/>
      <c r="Z902" s="326"/>
      <c r="AA902" s="327" t="str">
        <f t="shared" si="270"/>
        <v/>
      </c>
      <c r="AC902" s="544"/>
      <c r="AD902" s="545"/>
      <c r="AE902" s="545"/>
      <c r="AF902" s="545"/>
      <c r="AG902" s="546"/>
      <c r="AI902" s="348" t="str">
        <f>IF(月報!G902&lt;&gt;"",月報!G902,"")</f>
        <v/>
      </c>
      <c r="AJ902" s="349" t="str">
        <f>IF(月報!W902&lt;&gt;"",月報!W902*24,"")</f>
        <v/>
      </c>
      <c r="AK902" s="349" t="str">
        <f>IF(月報!P902&lt;&gt;"",月報!P902,"")</f>
        <v/>
      </c>
      <c r="AL902" s="349" t="str">
        <f>IF(月報!Q902&lt;&gt;"",IF(月報!Q902="平日残","",月報!Q902),"")</f>
        <v/>
      </c>
      <c r="AM902" s="349"/>
      <c r="AN902" s="349" t="str">
        <f t="shared" si="269"/>
        <v/>
      </c>
      <c r="AO902" s="349" t="str">
        <f>IF($E902="","",VLOOKUP($E902,カレンダマスタ!$A$5:$E$381,5,FALSE))</f>
        <v/>
      </c>
      <c r="AQ902" s="351"/>
      <c r="AR902" s="352"/>
      <c r="AS902" s="349"/>
      <c r="AU902" s="355"/>
      <c r="AV902" s="355" t="str">
        <f t="shared" si="271"/>
        <v/>
      </c>
      <c r="AW902" s="355" t="str">
        <f t="shared" si="272"/>
        <v/>
      </c>
      <c r="AX902" s="356" t="str">
        <f t="shared" si="273"/>
        <v/>
      </c>
      <c r="AY902" s="356" t="str">
        <f t="shared" si="274"/>
        <v/>
      </c>
      <c r="AZ902" s="357" t="str">
        <f>IF(AX902&amp;AW902="勤怠未設定","×",IF(AV902="勤怠修正","×",IF(AC902="外注","",IF(AA902="",IF(AY902&lt;&gt;"","×",""),IF(VLOOKUP(AA902,カレンダマスタ!$H$66:$I$83,2,FALSE)&lt;&gt;AY902,"×","OK")))))</f>
        <v/>
      </c>
      <c r="BC902" s="355"/>
      <c r="BD902" s="349"/>
      <c r="BE902" s="349"/>
      <c r="BF902" s="349" t="str">
        <f t="shared" si="285"/>
        <v/>
      </c>
      <c r="BG902" s="349"/>
      <c r="BI902" s="357" t="str">
        <f t="shared" si="286"/>
        <v/>
      </c>
    </row>
    <row r="903" spans="2:61">
      <c r="B903" s="323"/>
      <c r="C903" s="539"/>
      <c r="D903" s="324"/>
      <c r="E903" s="325"/>
      <c r="F903" s="324"/>
      <c r="G903" s="591"/>
      <c r="H903" s="591"/>
      <c r="I903" s="339"/>
      <c r="J903" s="320"/>
      <c r="K903" s="319"/>
      <c r="L903" s="320"/>
      <c r="M903" s="320"/>
      <c r="N903" s="320"/>
      <c r="O903" s="340"/>
      <c r="P903" s="340"/>
      <c r="Q903" s="340"/>
      <c r="R903" s="327"/>
      <c r="S903" s="328"/>
      <c r="T903" s="341"/>
      <c r="U903" s="342"/>
      <c r="V903" s="342"/>
      <c r="W903" s="298"/>
      <c r="X903" s="326"/>
      <c r="Y903" s="326"/>
      <c r="Z903" s="326"/>
      <c r="AA903" s="327" t="str">
        <f t="shared" si="270"/>
        <v/>
      </c>
      <c r="AC903" s="544"/>
      <c r="AD903" s="545"/>
      <c r="AE903" s="545"/>
      <c r="AF903" s="545"/>
      <c r="AG903" s="546"/>
      <c r="AI903" s="348" t="str">
        <f>IF(月報!G903&lt;&gt;"",月報!G903,"")</f>
        <v/>
      </c>
      <c r="AJ903" s="349" t="str">
        <f>IF(月報!W903&lt;&gt;"",月報!W903*24,"")</f>
        <v/>
      </c>
      <c r="AK903" s="349" t="str">
        <f>IF(月報!P903&lt;&gt;"",月報!P903,"")</f>
        <v/>
      </c>
      <c r="AL903" s="349" t="str">
        <f>IF(月報!Q903&lt;&gt;"",IF(月報!Q903="平日残","",月報!Q903),"")</f>
        <v/>
      </c>
      <c r="AM903" s="349"/>
      <c r="AN903" s="349" t="str">
        <f t="shared" si="269"/>
        <v/>
      </c>
      <c r="AO903" s="349" t="str">
        <f>IF($E903="","",VLOOKUP($E903,カレンダマスタ!$A$5:$E$381,5,FALSE))</f>
        <v/>
      </c>
      <c r="AQ903" s="351"/>
      <c r="AR903" s="352"/>
      <c r="AS903" s="349"/>
      <c r="AU903" s="355"/>
      <c r="AV903" s="355" t="str">
        <f t="shared" si="271"/>
        <v/>
      </c>
      <c r="AW903" s="355" t="str">
        <f t="shared" si="272"/>
        <v/>
      </c>
      <c r="AX903" s="356" t="str">
        <f t="shared" si="273"/>
        <v/>
      </c>
      <c r="AY903" s="356" t="str">
        <f t="shared" si="274"/>
        <v/>
      </c>
      <c r="AZ903" s="357" t="str">
        <f>IF(AX903&amp;AW903="勤怠未設定","×",IF(AV903="勤怠修正","×",IF(AC903="外注","",IF(AA903="",IF(AY903&lt;&gt;"","×",""),IF(VLOOKUP(AA903,カレンダマスタ!$H$66:$I$83,2,FALSE)&lt;&gt;AY903,"×","OK")))))</f>
        <v/>
      </c>
      <c r="BC903" s="355"/>
      <c r="BD903" s="349"/>
      <c r="BE903" s="349"/>
      <c r="BF903" s="349" t="str">
        <f t="shared" si="285"/>
        <v/>
      </c>
      <c r="BG903" s="349"/>
      <c r="BI903" s="357" t="str">
        <f t="shared" si="286"/>
        <v/>
      </c>
    </row>
    <row r="904" spans="2:61">
      <c r="B904" s="323"/>
      <c r="C904" s="539"/>
      <c r="D904" s="324"/>
      <c r="E904" s="325"/>
      <c r="F904" s="324"/>
      <c r="G904" s="591"/>
      <c r="H904" s="591"/>
      <c r="I904" s="339"/>
      <c r="J904" s="320"/>
      <c r="K904" s="319"/>
      <c r="L904" s="320"/>
      <c r="M904" s="320"/>
      <c r="N904" s="320"/>
      <c r="O904" s="340"/>
      <c r="P904" s="340"/>
      <c r="Q904" s="340"/>
      <c r="R904" s="327"/>
      <c r="S904" s="328"/>
      <c r="T904" s="341"/>
      <c r="U904" s="342"/>
      <c r="V904" s="342"/>
      <c r="W904" s="298"/>
      <c r="X904" s="326"/>
      <c r="Y904" s="326"/>
      <c r="Z904" s="326"/>
      <c r="AA904" s="327" t="str">
        <f t="shared" si="270"/>
        <v/>
      </c>
      <c r="AC904" s="544"/>
      <c r="AD904" s="545"/>
      <c r="AE904" s="545"/>
      <c r="AF904" s="545"/>
      <c r="AG904" s="546"/>
      <c r="AI904" s="348" t="str">
        <f>IF(月報!G904&lt;&gt;"",月報!G904,"")</f>
        <v/>
      </c>
      <c r="AJ904" s="349" t="str">
        <f>IF(月報!W904&lt;&gt;"",月報!W904*24,"")</f>
        <v/>
      </c>
      <c r="AK904" s="349" t="str">
        <f>IF(月報!P904&lt;&gt;"",月報!P904,"")</f>
        <v/>
      </c>
      <c r="AL904" s="349" t="str">
        <f>IF(月報!Q904&lt;&gt;"",IF(月報!Q904="平日残","",月報!Q904),"")</f>
        <v/>
      </c>
      <c r="AM904" s="349"/>
      <c r="AN904" s="349" t="str">
        <f t="shared" si="269"/>
        <v/>
      </c>
      <c r="AO904" s="349" t="str">
        <f>IF($E904="","",VLOOKUP($E904,カレンダマスタ!$A$5:$E$381,5,FALSE))</f>
        <v/>
      </c>
      <c r="AQ904" s="351"/>
      <c r="AR904" s="352"/>
      <c r="AS904" s="349"/>
      <c r="AU904" s="355"/>
      <c r="AV904" s="355" t="str">
        <f t="shared" si="271"/>
        <v/>
      </c>
      <c r="AW904" s="355" t="str">
        <f t="shared" si="272"/>
        <v/>
      </c>
      <c r="AX904" s="356" t="str">
        <f t="shared" si="273"/>
        <v/>
      </c>
      <c r="AY904" s="356" t="str">
        <f t="shared" si="274"/>
        <v/>
      </c>
      <c r="AZ904" s="357" t="str">
        <f>IF(AX904&amp;AW904="勤怠未設定","×",IF(AV904="勤怠修正","×",IF(AC904="外注","",IF(AA904="",IF(AY904&lt;&gt;"","×",""),IF(VLOOKUP(AA904,カレンダマスタ!$H$66:$I$83,2,FALSE)&lt;&gt;AY904,"×","OK")))))</f>
        <v/>
      </c>
      <c r="BC904" s="355"/>
      <c r="BD904" s="349"/>
      <c r="BE904" s="349"/>
      <c r="BF904" s="349" t="str">
        <f t="shared" si="285"/>
        <v/>
      </c>
      <c r="BG904" s="349"/>
      <c r="BI904" s="357" t="str">
        <f t="shared" si="286"/>
        <v/>
      </c>
    </row>
    <row r="905" spans="2:61">
      <c r="B905" s="323"/>
      <c r="C905" s="539"/>
      <c r="D905" s="324"/>
      <c r="E905" s="325"/>
      <c r="F905" s="324"/>
      <c r="G905" s="591"/>
      <c r="H905" s="591"/>
      <c r="I905" s="339"/>
      <c r="J905" s="320"/>
      <c r="K905" s="319"/>
      <c r="L905" s="320"/>
      <c r="M905" s="320"/>
      <c r="N905" s="320"/>
      <c r="O905" s="340"/>
      <c r="P905" s="340"/>
      <c r="Q905" s="340"/>
      <c r="R905" s="327"/>
      <c r="S905" s="328"/>
      <c r="T905" s="341"/>
      <c r="U905" s="342"/>
      <c r="V905" s="342"/>
      <c r="W905" s="298"/>
      <c r="X905" s="326"/>
      <c r="Y905" s="326"/>
      <c r="Z905" s="326"/>
      <c r="AA905" s="327" t="str">
        <f t="shared" si="270"/>
        <v/>
      </c>
      <c r="AC905" s="544"/>
      <c r="AD905" s="545"/>
      <c r="AE905" s="545"/>
      <c r="AF905" s="545"/>
      <c r="AG905" s="546"/>
      <c r="AI905" s="348" t="str">
        <f>IF(月報!G905&lt;&gt;"",月報!G905,"")</f>
        <v/>
      </c>
      <c r="AJ905" s="349" t="str">
        <f>IF(月報!W905&lt;&gt;"",月報!W905*24,"")</f>
        <v/>
      </c>
      <c r="AK905" s="349" t="str">
        <f>IF(月報!P905&lt;&gt;"",月報!P905,"")</f>
        <v/>
      </c>
      <c r="AL905" s="349" t="str">
        <f>IF(月報!Q905&lt;&gt;"",IF(月報!Q905="平日残","",月報!Q905),"")</f>
        <v/>
      </c>
      <c r="AM905" s="349"/>
      <c r="AN905" s="349" t="str">
        <f t="shared" si="269"/>
        <v/>
      </c>
      <c r="AO905" s="349" t="str">
        <f>IF($E905="","",VLOOKUP($E905,カレンダマスタ!$A$5:$E$381,5,FALSE))</f>
        <v/>
      </c>
      <c r="AQ905" s="351"/>
      <c r="AR905" s="352"/>
      <c r="AS905" s="349"/>
      <c r="AU905" s="355"/>
      <c r="AV905" s="355" t="str">
        <f t="shared" si="271"/>
        <v/>
      </c>
      <c r="AW905" s="355" t="str">
        <f t="shared" si="272"/>
        <v/>
      </c>
      <c r="AX905" s="356" t="str">
        <f t="shared" si="273"/>
        <v/>
      </c>
      <c r="AY905" s="356" t="str">
        <f t="shared" si="274"/>
        <v/>
      </c>
      <c r="AZ905" s="357" t="str">
        <f>IF(AX905&amp;AW905="勤怠未設定","×",IF(AV905="勤怠修正","×",IF(AC905="外注","",IF(AA905="",IF(AY905&lt;&gt;"","×",""),IF(VLOOKUP(AA905,カレンダマスタ!$H$66:$I$83,2,FALSE)&lt;&gt;AY905,"×","OK")))))</f>
        <v/>
      </c>
      <c r="BC905" s="355"/>
      <c r="BD905" s="349"/>
      <c r="BE905" s="349"/>
      <c r="BF905" s="349" t="str">
        <f t="shared" si="285"/>
        <v/>
      </c>
      <c r="BG905" s="349"/>
      <c r="BI905" s="357" t="str">
        <f t="shared" si="286"/>
        <v/>
      </c>
    </row>
    <row r="906" spans="2:61">
      <c r="B906" s="323"/>
      <c r="C906" s="539"/>
      <c r="D906" s="324"/>
      <c r="E906" s="325"/>
      <c r="F906" s="324"/>
      <c r="G906" s="591"/>
      <c r="H906" s="591"/>
      <c r="I906" s="339"/>
      <c r="J906" s="320"/>
      <c r="K906" s="319"/>
      <c r="L906" s="320"/>
      <c r="M906" s="320"/>
      <c r="N906" s="320"/>
      <c r="O906" s="340"/>
      <c r="P906" s="340"/>
      <c r="Q906" s="340"/>
      <c r="R906" s="327"/>
      <c r="S906" s="328"/>
      <c r="T906" s="341"/>
      <c r="U906" s="342"/>
      <c r="V906" s="342"/>
      <c r="W906" s="298"/>
      <c r="X906" s="326"/>
      <c r="Y906" s="326"/>
      <c r="Z906" s="326"/>
      <c r="AA906" s="327" t="str">
        <f t="shared" si="270"/>
        <v/>
      </c>
      <c r="AC906" s="544"/>
      <c r="AD906" s="545"/>
      <c r="AE906" s="545"/>
      <c r="AF906" s="545"/>
      <c r="AG906" s="546"/>
      <c r="AI906" s="348" t="str">
        <f>IF(月報!G906&lt;&gt;"",月報!G906,"")</f>
        <v/>
      </c>
      <c r="AJ906" s="349" t="str">
        <f>IF(月報!W906&lt;&gt;"",月報!W906*24,"")</f>
        <v/>
      </c>
      <c r="AK906" s="349" t="str">
        <f>IF(月報!P906&lt;&gt;"",月報!P906,"")</f>
        <v/>
      </c>
      <c r="AL906" s="349" t="str">
        <f>IF(月報!Q906&lt;&gt;"",IF(月報!Q906="平日残","",月報!Q906),"")</f>
        <v/>
      </c>
      <c r="AM906" s="349"/>
      <c r="AN906" s="349" t="str">
        <f t="shared" si="269"/>
        <v/>
      </c>
      <c r="AO906" s="349" t="str">
        <f>IF($E906="","",VLOOKUP($E906,カレンダマスタ!$A$5:$E$381,5,FALSE))</f>
        <v/>
      </c>
      <c r="AQ906" s="351"/>
      <c r="AR906" s="352"/>
      <c r="AS906" s="349"/>
      <c r="AU906" s="355"/>
      <c r="AV906" s="355" t="str">
        <f t="shared" si="271"/>
        <v/>
      </c>
      <c r="AW906" s="355" t="str">
        <f t="shared" si="272"/>
        <v/>
      </c>
      <c r="AX906" s="356" t="str">
        <f t="shared" si="273"/>
        <v/>
      </c>
      <c r="AY906" s="356" t="str">
        <f t="shared" si="274"/>
        <v/>
      </c>
      <c r="AZ906" s="357" t="str">
        <f>IF(AX906&amp;AW906="勤怠未設定","×",IF(AV906="勤怠修正","×",IF(AC906="外注","",IF(AA906="",IF(AY906&lt;&gt;"","×",""),IF(VLOOKUP(AA906,カレンダマスタ!$H$66:$I$83,2,FALSE)&lt;&gt;AY906,"×","OK")))))</f>
        <v/>
      </c>
      <c r="BC906" s="355"/>
      <c r="BD906" s="349"/>
      <c r="BE906" s="349"/>
      <c r="BF906" s="349" t="str">
        <f t="shared" si="285"/>
        <v/>
      </c>
      <c r="BG906" s="349"/>
      <c r="BI906" s="357" t="str">
        <f t="shared" si="286"/>
        <v/>
      </c>
    </row>
    <row r="907" spans="2:61">
      <c r="B907" s="323"/>
      <c r="C907" s="539"/>
      <c r="D907" s="324"/>
      <c r="E907" s="325"/>
      <c r="F907" s="324"/>
      <c r="G907" s="591"/>
      <c r="H907" s="591"/>
      <c r="I907" s="339"/>
      <c r="J907" s="320"/>
      <c r="K907" s="319"/>
      <c r="L907" s="320"/>
      <c r="M907" s="320"/>
      <c r="N907" s="320"/>
      <c r="O907" s="340"/>
      <c r="P907" s="340"/>
      <c r="Q907" s="340"/>
      <c r="R907" s="327"/>
      <c r="S907" s="328"/>
      <c r="T907" s="341"/>
      <c r="U907" s="342"/>
      <c r="V907" s="342"/>
      <c r="W907" s="298"/>
      <c r="X907" s="326"/>
      <c r="Y907" s="326"/>
      <c r="Z907" s="326"/>
      <c r="AA907" s="327" t="str">
        <f t="shared" si="270"/>
        <v/>
      </c>
      <c r="AC907" s="544"/>
      <c r="AD907" s="545"/>
      <c r="AE907" s="545"/>
      <c r="AF907" s="545"/>
      <c r="AG907" s="546"/>
      <c r="AI907" s="348" t="str">
        <f>IF(月報!G907&lt;&gt;"",月報!G907,"")</f>
        <v/>
      </c>
      <c r="AJ907" s="349" t="str">
        <f>IF(月報!W907&lt;&gt;"",月報!W907*24,"")</f>
        <v/>
      </c>
      <c r="AK907" s="349" t="str">
        <f>IF(月報!P907&lt;&gt;"",月報!P907,"")</f>
        <v/>
      </c>
      <c r="AL907" s="349" t="str">
        <f>IF(月報!Q907&lt;&gt;"",IF(月報!Q907="平日残","",月報!Q907),"")</f>
        <v/>
      </c>
      <c r="AM907" s="349"/>
      <c r="AN907" s="349" t="str">
        <f t="shared" ref="AN907:AN970" si="287">IF($AO907=0,IF($G907="",IF($Q907="","週報未入力",""),""),"")</f>
        <v/>
      </c>
      <c r="AO907" s="349" t="str">
        <f>IF($E907="","",VLOOKUP($E907,カレンダマスタ!$A$5:$E$381,5,FALSE))</f>
        <v/>
      </c>
      <c r="AQ907" s="351"/>
      <c r="AR907" s="352"/>
      <c r="AS907" s="349"/>
      <c r="AU907" s="355"/>
      <c r="AV907" s="355" t="str">
        <f t="shared" si="271"/>
        <v/>
      </c>
      <c r="AW907" s="355" t="str">
        <f t="shared" si="272"/>
        <v/>
      </c>
      <c r="AX907" s="356" t="str">
        <f t="shared" si="273"/>
        <v/>
      </c>
      <c r="AY907" s="356" t="str">
        <f t="shared" si="274"/>
        <v/>
      </c>
      <c r="AZ907" s="357" t="str">
        <f>IF(AX907&amp;AW907="勤怠未設定","×",IF(AV907="勤怠修正","×",IF(AC907="外注","",IF(AA907="",IF(AY907&lt;&gt;"","×",""),IF(VLOOKUP(AA907,カレンダマスタ!$H$66:$I$83,2,FALSE)&lt;&gt;AY907,"×","OK")))))</f>
        <v/>
      </c>
      <c r="BC907" s="355"/>
      <c r="BD907" s="349"/>
      <c r="BE907" s="349"/>
      <c r="BF907" s="349" t="str">
        <f t="shared" si="285"/>
        <v/>
      </c>
      <c r="BG907" s="349"/>
      <c r="BI907" s="357" t="str">
        <f t="shared" si="286"/>
        <v/>
      </c>
    </row>
    <row r="908" spans="2:61">
      <c r="B908" s="323"/>
      <c r="C908" s="539"/>
      <c r="D908" s="324"/>
      <c r="E908" s="325"/>
      <c r="F908" s="324"/>
      <c r="G908" s="591"/>
      <c r="H908" s="591"/>
      <c r="I908" s="339"/>
      <c r="J908" s="320"/>
      <c r="K908" s="319"/>
      <c r="L908" s="320"/>
      <c r="M908" s="320"/>
      <c r="N908" s="320"/>
      <c r="O908" s="340"/>
      <c r="P908" s="340"/>
      <c r="Q908" s="340"/>
      <c r="R908" s="327"/>
      <c r="S908" s="328"/>
      <c r="T908" s="341"/>
      <c r="U908" s="342"/>
      <c r="V908" s="342"/>
      <c r="W908" s="298"/>
      <c r="X908" s="326"/>
      <c r="Y908" s="326"/>
      <c r="Z908" s="326"/>
      <c r="AA908" s="327" t="str">
        <f t="shared" ref="AA908:AA971" si="288">IF(R908&lt;&gt;"",IF(AND(AO908=2,R908="休出"),"法休残",R908),"")</f>
        <v/>
      </c>
      <c r="AC908" s="544"/>
      <c r="AD908" s="545"/>
      <c r="AE908" s="545"/>
      <c r="AF908" s="545"/>
      <c r="AG908" s="546"/>
      <c r="AI908" s="348" t="str">
        <f>IF(月報!G908&lt;&gt;"",月報!G908,"")</f>
        <v/>
      </c>
      <c r="AJ908" s="349" t="str">
        <f>IF(月報!W908&lt;&gt;"",月報!W908*24,"")</f>
        <v/>
      </c>
      <c r="AK908" s="349" t="str">
        <f>IF(月報!P908&lt;&gt;"",月報!P908,"")</f>
        <v/>
      </c>
      <c r="AL908" s="349" t="str">
        <f>IF(月報!Q908&lt;&gt;"",IF(月報!Q908="平日残","",月報!Q908),"")</f>
        <v/>
      </c>
      <c r="AM908" s="349"/>
      <c r="AN908" s="349" t="str">
        <f t="shared" si="287"/>
        <v/>
      </c>
      <c r="AO908" s="349" t="str">
        <f>IF($E908="","",VLOOKUP($E908,カレンダマスタ!$A$5:$E$381,5,FALSE))</f>
        <v/>
      </c>
      <c r="AQ908" s="351"/>
      <c r="AR908" s="352"/>
      <c r="AS908" s="349"/>
      <c r="AU908" s="355"/>
      <c r="AV908" s="355" t="str">
        <f t="shared" ref="AV908:AV971" si="289">IF(AA908="","",IF(OR(AA908="欠勤",AA908="遅刻"),"勤怠修正",""))</f>
        <v/>
      </c>
      <c r="AW908" s="355" t="str">
        <f t="shared" ref="AW908:AW971" si="290">IF(Q908="","",IF(R908="","勤怠未設定",""))</f>
        <v/>
      </c>
      <c r="AX908" s="356" t="str">
        <f t="shared" ref="AX908:AX971" si="291">IF(E908="","",IF(AND(AU908&gt;=1,J908&lt;&gt;"",AA908=""),"勤怠未設定",IF(AA908&lt;&gt;"",AA908,"")))</f>
        <v/>
      </c>
      <c r="AY908" s="356" t="str">
        <f t="shared" ref="AY908:AY971" si="292">IF(AC908="外注","",IF(AK908&amp;AL908&lt;&gt;"",AK908&amp;AL908,""))</f>
        <v/>
      </c>
      <c r="AZ908" s="357" t="str">
        <f>IF(AX908&amp;AW908="勤怠未設定","×",IF(AV908="勤怠修正","×",IF(AC908="外注","",IF(AA908="",IF(AY908&lt;&gt;"","×",""),IF(VLOOKUP(AA908,カレンダマスタ!$H$66:$I$83,2,FALSE)&lt;&gt;AY908,"×","OK")))))</f>
        <v/>
      </c>
      <c r="BC908" s="355"/>
      <c r="BD908" s="349"/>
      <c r="BE908" s="349"/>
      <c r="BF908" s="349" t="str">
        <f t="shared" si="285"/>
        <v/>
      </c>
      <c r="BG908" s="349"/>
      <c r="BI908" s="357" t="str">
        <f t="shared" si="286"/>
        <v/>
      </c>
    </row>
    <row r="909" spans="2:61">
      <c r="B909" s="323"/>
      <c r="C909" s="539"/>
      <c r="D909" s="324"/>
      <c r="E909" s="325"/>
      <c r="F909" s="324"/>
      <c r="G909" s="591"/>
      <c r="H909" s="591"/>
      <c r="I909" s="339"/>
      <c r="J909" s="320"/>
      <c r="K909" s="319"/>
      <c r="L909" s="320"/>
      <c r="M909" s="320"/>
      <c r="N909" s="320"/>
      <c r="O909" s="340"/>
      <c r="P909" s="340"/>
      <c r="Q909" s="340"/>
      <c r="R909" s="327"/>
      <c r="S909" s="328"/>
      <c r="T909" s="341"/>
      <c r="U909" s="342"/>
      <c r="V909" s="342"/>
      <c r="W909" s="298"/>
      <c r="X909" s="326"/>
      <c r="Y909" s="326"/>
      <c r="Z909" s="326"/>
      <c r="AA909" s="327" t="str">
        <f t="shared" si="288"/>
        <v/>
      </c>
      <c r="AC909" s="544"/>
      <c r="AD909" s="545"/>
      <c r="AE909" s="545"/>
      <c r="AF909" s="545"/>
      <c r="AG909" s="546"/>
      <c r="AI909" s="348" t="str">
        <f>IF(月報!G909&lt;&gt;"",月報!G909,"")</f>
        <v/>
      </c>
      <c r="AJ909" s="349" t="str">
        <f>IF(月報!W909&lt;&gt;"",月報!W909*24,"")</f>
        <v/>
      </c>
      <c r="AK909" s="349" t="str">
        <f>IF(月報!P909&lt;&gt;"",月報!P909,"")</f>
        <v/>
      </c>
      <c r="AL909" s="349" t="str">
        <f>IF(月報!Q909&lt;&gt;"",IF(月報!Q909="平日残","",月報!Q909),"")</f>
        <v/>
      </c>
      <c r="AM909" s="349"/>
      <c r="AN909" s="349" t="str">
        <f t="shared" si="287"/>
        <v/>
      </c>
      <c r="AO909" s="349" t="str">
        <f>IF($E909="","",VLOOKUP($E909,カレンダマスタ!$A$5:$E$381,5,FALSE))</f>
        <v/>
      </c>
      <c r="AQ909" s="351"/>
      <c r="AR909" s="352"/>
      <c r="AS909" s="349"/>
      <c r="AU909" s="355"/>
      <c r="AV909" s="355" t="str">
        <f t="shared" si="289"/>
        <v/>
      </c>
      <c r="AW909" s="355" t="str">
        <f t="shared" si="290"/>
        <v/>
      </c>
      <c r="AX909" s="356" t="str">
        <f t="shared" si="291"/>
        <v/>
      </c>
      <c r="AY909" s="356" t="str">
        <f t="shared" si="292"/>
        <v/>
      </c>
      <c r="AZ909" s="357" t="str">
        <f>IF(AX909&amp;AW909="勤怠未設定","×",IF(AV909="勤怠修正","×",IF(AC909="外注","",IF(AA909="",IF(AY909&lt;&gt;"","×",""),IF(VLOOKUP(AA909,カレンダマスタ!$H$66:$I$83,2,FALSE)&lt;&gt;AY909,"×","OK")))))</f>
        <v/>
      </c>
      <c r="BC909" s="355"/>
      <c r="BD909" s="349"/>
      <c r="BE909" s="349"/>
      <c r="BF909" s="349" t="str">
        <f t="shared" si="285"/>
        <v/>
      </c>
      <c r="BG909" s="349"/>
      <c r="BI909" s="357" t="str">
        <f t="shared" si="286"/>
        <v/>
      </c>
    </row>
    <row r="910" spans="2:61" ht="13.8" thickBot="1">
      <c r="B910" s="329"/>
      <c r="C910" s="540"/>
      <c r="D910" s="330"/>
      <c r="E910" s="331"/>
      <c r="F910" s="330"/>
      <c r="G910" s="592"/>
      <c r="H910" s="592"/>
      <c r="I910" s="343"/>
      <c r="J910" s="322"/>
      <c r="K910" s="321"/>
      <c r="L910" s="322"/>
      <c r="M910" s="322"/>
      <c r="N910" s="322"/>
      <c r="O910" s="344"/>
      <c r="P910" s="344"/>
      <c r="Q910" s="344"/>
      <c r="R910" s="333"/>
      <c r="S910" s="334"/>
      <c r="T910" s="345"/>
      <c r="U910" s="346"/>
      <c r="V910" s="346"/>
      <c r="W910" s="298"/>
      <c r="X910" s="332"/>
      <c r="Y910" s="332"/>
      <c r="Z910" s="332"/>
      <c r="AA910" s="333" t="str">
        <f t="shared" si="288"/>
        <v/>
      </c>
      <c r="AC910" s="547"/>
      <c r="AD910" s="548"/>
      <c r="AE910" s="548"/>
      <c r="AF910" s="548"/>
      <c r="AG910" s="549"/>
      <c r="AI910" s="348" t="str">
        <f>IF(月報!G910&lt;&gt;"",月報!G910,"")</f>
        <v/>
      </c>
      <c r="AJ910" s="350" t="str">
        <f>IF(月報!W910&lt;&gt;"",月報!W910*24,"")</f>
        <v/>
      </c>
      <c r="AK910" s="350" t="str">
        <f>IF(月報!P910&lt;&gt;"",月報!P910,"")</f>
        <v/>
      </c>
      <c r="AL910" s="350" t="str">
        <f>IF(月報!Q910&lt;&gt;"",IF(月報!Q910="平日残","",月報!Q910),"")</f>
        <v/>
      </c>
      <c r="AM910" s="350"/>
      <c r="AN910" s="350" t="str">
        <f t="shared" si="287"/>
        <v/>
      </c>
      <c r="AO910" s="350" t="str">
        <f>IF($E910="","",VLOOKUP($E910,カレンダマスタ!$A$5:$E$381,5,FALSE))</f>
        <v/>
      </c>
      <c r="AP910" s="347"/>
      <c r="AQ910" s="353"/>
      <c r="AR910" s="354"/>
      <c r="AS910" s="350"/>
      <c r="AT910" s="347"/>
      <c r="AU910" s="358"/>
      <c r="AV910" s="358" t="str">
        <f t="shared" si="289"/>
        <v/>
      </c>
      <c r="AW910" s="358" t="str">
        <f t="shared" si="290"/>
        <v/>
      </c>
      <c r="AX910" s="359" t="str">
        <f t="shared" si="291"/>
        <v/>
      </c>
      <c r="AY910" s="359" t="str">
        <f t="shared" si="292"/>
        <v/>
      </c>
      <c r="AZ910" s="360" t="str">
        <f>IF(AX910&amp;AW910="勤怠未設定","×",IF(AV910="勤怠修正","×",IF(AC910="外注","",IF(AA910="",IF(AY910&lt;&gt;"","×",""),IF(VLOOKUP(AA910,カレンダマスタ!$H$66:$I$83,2,FALSE)&lt;&gt;AY910,"×","OK")))))</f>
        <v/>
      </c>
      <c r="BC910" s="358"/>
      <c r="BD910" s="350"/>
      <c r="BE910" s="350"/>
      <c r="BF910" s="350" t="str">
        <f t="shared" si="285"/>
        <v/>
      </c>
      <c r="BG910" s="350"/>
      <c r="BI910" s="360" t="str">
        <f t="shared" si="286"/>
        <v/>
      </c>
    </row>
    <row r="911" spans="2:61">
      <c r="B911" s="111">
        <f>B866+1</f>
        <v>21</v>
      </c>
      <c r="C911" s="535"/>
      <c r="D911" s="112"/>
      <c r="E911" s="582"/>
      <c r="F911" s="112"/>
      <c r="G911" s="587"/>
      <c r="H911" s="587"/>
      <c r="I911" s="114"/>
      <c r="J911" s="118"/>
      <c r="K911" s="115"/>
      <c r="L911" s="116"/>
      <c r="M911" s="116"/>
      <c r="N911" s="117"/>
      <c r="O911" s="118"/>
      <c r="P911" s="118"/>
      <c r="Q911" s="118"/>
      <c r="R911" s="119"/>
      <c r="S911" s="120"/>
      <c r="T911" s="433" t="str">
        <f t="shared" ref="T911:T945" si="293">IF(J911&lt;&gt;"",J911,"")</f>
        <v/>
      </c>
      <c r="U911" s="428">
        <f>SUM(T911:T917)</f>
        <v>0</v>
      </c>
      <c r="V911" s="428" t="str">
        <f t="shared" ref="V911:V945" si="294">IF(AC911="外注",IF(AND(BC911&lt;1,ROUND((H911*24),1)=13),"外注2半",IF(AND(BC911&lt;1,ROUND((G911*24),1)=13.7),"外注1半",IF(AND(BC911&lt;1,G911=""),"外注休暇",""))),"")</f>
        <v/>
      </c>
      <c r="W911" s="298"/>
      <c r="X911" s="113" t="str">
        <f>IF(O911&lt;&gt;"",O911/24,"")</f>
        <v/>
      </c>
      <c r="Y911" s="113" t="str">
        <f t="shared" ref="Y911:Y945" si="295">IF(P911&lt;&gt;"",P911/24,"")</f>
        <v/>
      </c>
      <c r="Z911" s="113" t="str">
        <f t="shared" ref="Z911:Z945" si="296">IF(Q911&lt;&gt;"",Q911/24,"")</f>
        <v/>
      </c>
      <c r="AA911" s="119" t="str">
        <f t="shared" si="288"/>
        <v/>
      </c>
      <c r="AC911" s="183" t="str">
        <f>IF(C911&lt;&gt;"",VLOOKUP(C911,設定シート!$D$10:$N$109,11,FALSE),"")</f>
        <v/>
      </c>
      <c r="AD911" s="184" t="str">
        <f>IF(C911&lt;&gt;"",VLOOKUP(C911,設定シート!$D$10:$H$109,5,FALSE),"")</f>
        <v/>
      </c>
      <c r="AE911" s="185" t="str">
        <f>IF(C911&lt;&gt;"",VLOOKUP(C911,設定シート!$D$10:$L$109,9,FALSE),"")</f>
        <v/>
      </c>
      <c r="AF911" s="184" t="str">
        <f>IF($AD911="","",IF(LEFT($AD911,2)="NS","NS","CS"))</f>
        <v/>
      </c>
      <c r="AG911" s="203">
        <f t="shared" ref="AG911:AG945" si="297">IF(OR(R911="有給休暇",G911=""),0,IF(AQ911=1,0,1))</f>
        <v>0</v>
      </c>
      <c r="AI911" s="121" t="str">
        <f>IF(月報!G911&lt;&gt;"",月報!G911,"")</f>
        <v/>
      </c>
      <c r="AJ911" s="122" t="str">
        <f>IF(月報!W911&lt;&gt;"",月報!W911*24,"")</f>
        <v/>
      </c>
      <c r="AK911" s="122" t="str">
        <f>IF(月報!P911&lt;&gt;"",月報!P911,"")</f>
        <v/>
      </c>
      <c r="AL911" s="122" t="str">
        <f>IF(月報!Q911&lt;&gt;"",IF(月報!Q911="平日残","",月報!Q911),"")</f>
        <v/>
      </c>
      <c r="AM911" s="122"/>
      <c r="AN911" s="122" t="str">
        <f t="shared" si="287"/>
        <v/>
      </c>
      <c r="AO911" s="122" t="str">
        <f>IF($E911="","",VLOOKUP($E911,カレンダマスタ!$A$5:$E$381,5,FALSE))</f>
        <v/>
      </c>
      <c r="AQ911" s="195" t="str">
        <f>IF(G911="","",IF(VLOOKUP(E911,カレンダマスタ!$A$5:$D$381,4,FALSE)=0,"",1))</f>
        <v/>
      </c>
      <c r="AR911" s="123" t="str">
        <f>IF($G911="","",IF($AD911="NSTC",INDEX(カレンダマスタ!$I$26:$O$31,MATCH($G911,カレンダマスタ!$H$26:$H$31,1),MATCH($H911,カレンダマスタ!$I$25:$O$25,1)),
IF($AD911="CS本社",INDEX(カレンダマスタ!$I$36:$O$41,MATCH($G911,カレンダマスタ!$H$36:$H$41,1),MATCH($H911,カレンダマスタ!$I$35:$O$35,1)),
IF($AD911="NS本社",INDEX(カレンダマスタ!$I$94:$O$99,MATCH($G911,カレンダマスタ!$H$95:$H$100,1),MATCH($H911,カレンダマスタ!$I$93:$O$93,1)),
IF($AD911="ODC",INDEX(カレンダマスタ!$I$46:$O$51,MATCH($G911,カレンダマスタ!$H$46:$H$51,1),MATCH($H911,カレンダマスタ!$I$45:$O$45,1)),
IF($AD911="NS東京TC",INDEX(カレンダマスタ!$I$56:$O$61,MATCH($G911,カレンダマスタ!$H$56:$H$61,1),MATCH($H911,カレンダマスタ!$I$55:$O$55,1)),""))))))</f>
        <v/>
      </c>
      <c r="AS911" s="122" t="str">
        <f t="shared" ref="AS911:AS945" si="298">IF(AC911="社員","",IF(R911="有給休暇","",IF(AND(AF911="CS",AQ911=1)=TRUE,"OK",IF(AR911&lt;&gt;"",IF(TIMEVALUE(MID(I911,1,10))=AR911,"OK","×"),""))))</f>
        <v/>
      </c>
      <c r="AU911" s="124" t="str">
        <f>IF(E911="","",VLOOKUP($E911,カレンダマスタ!$A$4:$E$381,4,FALSE))</f>
        <v/>
      </c>
      <c r="AV911" s="124" t="str">
        <f t="shared" si="289"/>
        <v/>
      </c>
      <c r="AW911" s="124" t="str">
        <f t="shared" si="290"/>
        <v/>
      </c>
      <c r="AX911" s="125" t="str">
        <f t="shared" si="291"/>
        <v/>
      </c>
      <c r="AY911" s="125" t="str">
        <f t="shared" si="292"/>
        <v/>
      </c>
      <c r="AZ911" s="114" t="str">
        <f>IF(AX911&amp;AW911="勤怠未設定","×",IF(AV911="勤怠修正","×",IF(AC911="外注","",IF(AA911="",IF(AY911&lt;&gt;"","×",""),IF(VLOOKUP(AA911,カレンダマスタ!$H$66:$I$83,2,FALSE)&lt;&gt;AY911,"×","OK")))))</f>
        <v/>
      </c>
      <c r="BC911" s="124" t="str">
        <f>IF(E911="","",VLOOKUP($E911,カレンダマスタ!$A$4:$E$381,4,FALSE))</f>
        <v/>
      </c>
      <c r="BD911" s="122" t="str">
        <f>IF(AC911="社員","",IF(AG911=0,"",IF(AD911="NSTC",IF(COUNTIF(カレンダマスタ!$Q$5:$Q$32,G911)=1,"OK","×"),
IF(AD911="NS本社",IF(COUNTIF(カレンダマスタ!$T$5:$T$32,G911)=1,"OK","×"),IF(COUNTIF(カレンダマスタ!$R$5:$R$32,G911)=1,"OK","×")))))</f>
        <v/>
      </c>
      <c r="BE911" s="122" t="str">
        <f>IF(AC911="社員","",IF(G911="","",IF(R911&lt;&gt;"","",IF(AF911="CS","OK",IF(VLOOKUP(E911,カレンダマスタ!$A$5:$D$381,4,FALSE)&gt;0,"",IF(OR(G911*24&gt;10.84,H911*24&lt;14.5)=TRUE,"×","OK"))))))</f>
        <v/>
      </c>
      <c r="BF911" s="122" t="str">
        <f t="shared" si="285"/>
        <v/>
      </c>
      <c r="BG911" s="127" t="str">
        <f>IF(AE911="派遣","",IF(G911="","",IF(R911="有給休暇","",IF(S911="","×","OK"))))</f>
        <v/>
      </c>
      <c r="BI911" s="114" t="str">
        <f t="shared" ref="BI911:BI945" si="299">IF(OR(AO911="×",AS911="×",AZ911="×",BE911="×",BF911="TW未入力",BF911="週報未入力",BG911="×"),"×","")</f>
        <v/>
      </c>
    </row>
    <row r="912" spans="2:61">
      <c r="B912" s="111"/>
      <c r="C912" s="536"/>
      <c r="D912" s="128"/>
      <c r="E912" s="583"/>
      <c r="F912" s="128"/>
      <c r="G912" s="588"/>
      <c r="H912" s="588"/>
      <c r="I912" s="130"/>
      <c r="J912" s="139"/>
      <c r="K912" s="131"/>
      <c r="L912" s="132"/>
      <c r="M912" s="132"/>
      <c r="N912" s="141"/>
      <c r="O912" s="139"/>
      <c r="P912" s="139"/>
      <c r="Q912" s="139"/>
      <c r="R912" s="133"/>
      <c r="S912" s="134"/>
      <c r="T912" s="434" t="str">
        <f t="shared" si="293"/>
        <v/>
      </c>
      <c r="U912" s="429"/>
      <c r="V912" s="429" t="str">
        <f t="shared" si="294"/>
        <v/>
      </c>
      <c r="W912" s="298"/>
      <c r="X912" s="129" t="str">
        <f t="shared" ref="X912:X945" si="300">IF(O912&lt;&gt;"",O912/24,"")</f>
        <v/>
      </c>
      <c r="Y912" s="129" t="str">
        <f t="shared" si="295"/>
        <v/>
      </c>
      <c r="Z912" s="129" t="str">
        <f t="shared" si="296"/>
        <v/>
      </c>
      <c r="AA912" s="133" t="str">
        <f t="shared" si="288"/>
        <v/>
      </c>
      <c r="AC912" s="186" t="str">
        <f>AC911</f>
        <v/>
      </c>
      <c r="AD912" s="186" t="str">
        <f>AD911</f>
        <v/>
      </c>
      <c r="AE912" s="186" t="str">
        <f>AE911</f>
        <v/>
      </c>
      <c r="AF912" s="186" t="str">
        <f>AF911</f>
        <v/>
      </c>
      <c r="AG912" s="204">
        <f t="shared" si="297"/>
        <v>0</v>
      </c>
      <c r="AI912" s="135" t="str">
        <f>IF(月報!G912&lt;&gt;"",月報!G912,"")</f>
        <v/>
      </c>
      <c r="AJ912" s="126" t="str">
        <f>IF(月報!W912&lt;&gt;"",月報!W912*24,"")</f>
        <v/>
      </c>
      <c r="AK912" s="126" t="str">
        <f>IF(月報!P912&lt;&gt;"",月報!P912,"")</f>
        <v/>
      </c>
      <c r="AL912" s="126" t="str">
        <f>IF(月報!Q912&lt;&gt;"",IF(月報!Q912="平日残","",月報!Q912),"")</f>
        <v/>
      </c>
      <c r="AM912" s="126"/>
      <c r="AN912" s="126" t="str">
        <f t="shared" si="287"/>
        <v/>
      </c>
      <c r="AO912" s="126" t="str">
        <f>IF($E912="","",VLOOKUP($E912,カレンダマスタ!$A$5:$E$381,5,FALSE))</f>
        <v/>
      </c>
      <c r="AQ912" s="196" t="str">
        <f>IF(G912="","",IF(VLOOKUP(E912,カレンダマスタ!$A$5:$D$381,4,FALSE)=0,"",1))</f>
        <v/>
      </c>
      <c r="AR912" s="136" t="str">
        <f>IF($G912="","",IF($AD912="NSTC",INDEX(カレンダマスタ!$I$26:$O$31,MATCH($G912,カレンダマスタ!$H$26:$H$31,1),MATCH($H912,カレンダマスタ!$I$25:$O$25,1)),
IF($AD912="CS本社",INDEX(カレンダマスタ!$I$36:$O$41,MATCH($G912,カレンダマスタ!$H$36:$H$41,1),MATCH($H912,カレンダマスタ!$I$35:$O$35,1)),
IF($AD912="NS本社",INDEX(カレンダマスタ!$I$94:$O$99,MATCH($G912,カレンダマスタ!$H$95:$H$100,1),MATCH($H912,カレンダマスタ!$I$93:$O$93,1)),
IF($AD912="ODC",INDEX(カレンダマスタ!$I$46:$O$51,MATCH($G912,カレンダマスタ!$H$46:$H$51,1),MATCH($H912,カレンダマスタ!$I$45:$O$45,1)),
IF($AD912="NS東京TC",INDEX(カレンダマスタ!$I$56:$O$61,MATCH($G912,カレンダマスタ!$H$56:$H$61,1),MATCH($H912,カレンダマスタ!$I$55:$O$55,1)),""))))))</f>
        <v/>
      </c>
      <c r="AS912" s="126" t="str">
        <f t="shared" si="298"/>
        <v/>
      </c>
      <c r="AU912" s="137" t="str">
        <f>IF(E912="","",VLOOKUP($E912,カレンダマスタ!$A$4:$E$381,4,FALSE))</f>
        <v/>
      </c>
      <c r="AV912" s="137" t="str">
        <f t="shared" si="289"/>
        <v/>
      </c>
      <c r="AW912" s="137" t="str">
        <f t="shared" si="290"/>
        <v/>
      </c>
      <c r="AX912" s="138" t="str">
        <f t="shared" si="291"/>
        <v/>
      </c>
      <c r="AY912" s="138" t="str">
        <f t="shared" si="292"/>
        <v/>
      </c>
      <c r="AZ912" s="130" t="str">
        <f>IF(AX912&amp;AW912="勤怠未設定","×",IF(AV912="勤怠修正","×",IF(AC912="外注","",IF(AA912="",IF(AY912&lt;&gt;"","×",""),IF(VLOOKUP(AA912,カレンダマスタ!$H$66:$I$83,2,FALSE)&lt;&gt;AY912,"×","OK")))))</f>
        <v/>
      </c>
      <c r="BC912" s="137" t="str">
        <f>IF(E912="","",VLOOKUP($E912,カレンダマスタ!$A$4:$E$381,4,FALSE))</f>
        <v/>
      </c>
      <c r="BD912" s="126" t="str">
        <f>IF(AC912="社員","",IF(AG912=0,"",IF(AD912="NSTC",IF(COUNTIF(カレンダマスタ!$Q$5:$Q$32,G912)=1,"OK","×"),
IF(AD912="NS本社",IF(COUNTIF(カレンダマスタ!$T$5:$T$32,G912)=1,"OK","×"),IF(COUNTIF(カレンダマスタ!$R$5:$R$32,G912)=1,"OK","×")))))</f>
        <v/>
      </c>
      <c r="BE912" s="126" t="str">
        <f>IF(AC912="社員","",IF(G912="","",IF(R912&lt;&gt;"","",IF(AF912="CS","OK",IF(VLOOKUP(E912,カレンダマスタ!$A$5:$D$381,4,FALSE)&gt;0,"",IF(OR(G912*24&gt;10.84,H912*24&lt;14.5)=TRUE,"×","OK"))))))</f>
        <v/>
      </c>
      <c r="BF912" s="126" t="str">
        <f t="shared" si="285"/>
        <v/>
      </c>
      <c r="BG912" s="126" t="str">
        <f t="shared" si="282"/>
        <v/>
      </c>
      <c r="BI912" s="130" t="str">
        <f t="shared" si="299"/>
        <v/>
      </c>
    </row>
    <row r="913" spans="2:61">
      <c r="B913" s="111"/>
      <c r="C913" s="536"/>
      <c r="D913" s="128"/>
      <c r="E913" s="583"/>
      <c r="F913" s="128"/>
      <c r="G913" s="588"/>
      <c r="H913" s="588"/>
      <c r="I913" s="130"/>
      <c r="J913" s="139"/>
      <c r="K913" s="131"/>
      <c r="L913" s="132"/>
      <c r="M913" s="132"/>
      <c r="N913" s="141"/>
      <c r="O913" s="139"/>
      <c r="P913" s="139"/>
      <c r="Q913" s="139"/>
      <c r="R913" s="133"/>
      <c r="S913" s="134"/>
      <c r="T913" s="434" t="str">
        <f t="shared" si="293"/>
        <v/>
      </c>
      <c r="U913" s="429"/>
      <c r="V913" s="429" t="str">
        <f t="shared" si="294"/>
        <v/>
      </c>
      <c r="W913" s="298"/>
      <c r="X913" s="129" t="str">
        <f t="shared" si="300"/>
        <v/>
      </c>
      <c r="Y913" s="129" t="str">
        <f t="shared" si="295"/>
        <v/>
      </c>
      <c r="Z913" s="129" t="str">
        <f t="shared" si="296"/>
        <v/>
      </c>
      <c r="AA913" s="133" t="str">
        <f t="shared" si="288"/>
        <v/>
      </c>
      <c r="AC913" s="186" t="str">
        <f>AC911</f>
        <v/>
      </c>
      <c r="AD913" s="187" t="str">
        <f>AD911</f>
        <v/>
      </c>
      <c r="AE913" s="187" t="str">
        <f>AE911</f>
        <v/>
      </c>
      <c r="AF913" s="187" t="str">
        <f>AF911</f>
        <v/>
      </c>
      <c r="AG913" s="204">
        <f t="shared" si="297"/>
        <v>0</v>
      </c>
      <c r="AI913" s="135" t="str">
        <f>IF(月報!G913&lt;&gt;"",月報!G913,"")</f>
        <v/>
      </c>
      <c r="AJ913" s="126" t="str">
        <f>IF(月報!W913&lt;&gt;"",月報!W913*24,"")</f>
        <v/>
      </c>
      <c r="AK913" s="126" t="str">
        <f>IF(月報!P913&lt;&gt;"",月報!P913,"")</f>
        <v/>
      </c>
      <c r="AL913" s="126" t="str">
        <f>IF(月報!Q913&lt;&gt;"",IF(月報!Q913="平日残","",月報!Q913),"")</f>
        <v/>
      </c>
      <c r="AM913" s="126"/>
      <c r="AN913" s="126" t="str">
        <f t="shared" si="287"/>
        <v/>
      </c>
      <c r="AO913" s="126" t="str">
        <f>IF($E913="","",VLOOKUP($E913,カレンダマスタ!$A$5:$E$381,5,FALSE))</f>
        <v/>
      </c>
      <c r="AQ913" s="196" t="str">
        <f>IF(G913="","",IF(VLOOKUP(E913,カレンダマスタ!$A$5:$D$381,4,FALSE)=0,"",1))</f>
        <v/>
      </c>
      <c r="AR913" s="136" t="str">
        <f>IF($G913="","",IF($AD913="NSTC",INDEX(カレンダマスタ!$I$26:$O$31,MATCH($G913,カレンダマスタ!$H$26:$H$31,1),MATCH($H913,カレンダマスタ!$I$25:$O$25,1)),
IF($AD913="CS本社",INDEX(カレンダマスタ!$I$36:$O$41,MATCH($G913,カレンダマスタ!$H$36:$H$41,1),MATCH($H913,カレンダマスタ!$I$35:$O$35,1)),
IF($AD913="NS本社",INDEX(カレンダマスタ!$I$94:$O$99,MATCH($G913,カレンダマスタ!$H$95:$H$100,1),MATCH($H913,カレンダマスタ!$I$93:$O$93,1)),
IF($AD913="ODC",INDEX(カレンダマスタ!$I$46:$O$51,MATCH($G913,カレンダマスタ!$H$46:$H$51,1),MATCH($H913,カレンダマスタ!$I$45:$O$45,1)),
IF($AD913="NS東京TC",INDEX(カレンダマスタ!$I$56:$O$61,MATCH($G913,カレンダマスタ!$H$56:$H$61,1),MATCH($H913,カレンダマスタ!$I$55:$O$55,1)),""))))))</f>
        <v/>
      </c>
      <c r="AS913" s="126" t="str">
        <f t="shared" si="298"/>
        <v/>
      </c>
      <c r="AU913" s="137" t="str">
        <f>IF(E913="","",VLOOKUP($E913,カレンダマスタ!$A$4:$E$381,4,FALSE))</f>
        <v/>
      </c>
      <c r="AV913" s="137" t="str">
        <f t="shared" si="289"/>
        <v/>
      </c>
      <c r="AW913" s="137" t="str">
        <f t="shared" si="290"/>
        <v/>
      </c>
      <c r="AX913" s="138" t="str">
        <f t="shared" si="291"/>
        <v/>
      </c>
      <c r="AY913" s="138" t="str">
        <f t="shared" si="292"/>
        <v/>
      </c>
      <c r="AZ913" s="130" t="str">
        <f>IF(AX913&amp;AW913="勤怠未設定","×",IF(AV913="勤怠修正","×",IF(AC913="外注","",IF(AA913="",IF(AY913&lt;&gt;"","×",""),IF(VLOOKUP(AA913,カレンダマスタ!$H$66:$I$83,2,FALSE)&lt;&gt;AY913,"×","OK")))))</f>
        <v/>
      </c>
      <c r="BC913" s="137" t="str">
        <f>IF(E913="","",VLOOKUP($E913,カレンダマスタ!$A$4:$E$381,4,FALSE))</f>
        <v/>
      </c>
      <c r="BD913" s="126" t="str">
        <f>IF(AC913="社員","",IF(AG913=0,"",IF(AD913="NSTC",IF(COUNTIF(カレンダマスタ!$Q$5:$Q$32,G913)=1,"OK","×"),
IF(AD913="NS本社",IF(COUNTIF(カレンダマスタ!$T$5:$T$32,G913)=1,"OK","×"),IF(COUNTIF(カレンダマスタ!$R$5:$R$32,G913)=1,"OK","×")))))</f>
        <v/>
      </c>
      <c r="BE913" s="126" t="str">
        <f>IF(AC913="社員","",IF(G913="","",IF(R913&lt;&gt;"","",IF(AF913="CS","OK",IF(VLOOKUP(E913,カレンダマスタ!$A$5:$D$381,4,FALSE)&gt;0,"",IF(OR(G913*24&gt;10.84,H913*24&lt;14.5)=TRUE,"×","OK"))))))</f>
        <v/>
      </c>
      <c r="BF913" s="126" t="str">
        <f t="shared" si="285"/>
        <v/>
      </c>
      <c r="BG913" s="126" t="str">
        <f t="shared" si="282"/>
        <v/>
      </c>
      <c r="BI913" s="130" t="str">
        <f t="shared" si="299"/>
        <v/>
      </c>
    </row>
    <row r="914" spans="2:61">
      <c r="B914" s="111"/>
      <c r="C914" s="536"/>
      <c r="D914" s="128"/>
      <c r="E914" s="583"/>
      <c r="F914" s="128"/>
      <c r="G914" s="588"/>
      <c r="H914" s="588"/>
      <c r="I914" s="130"/>
      <c r="J914" s="139"/>
      <c r="K914" s="131"/>
      <c r="L914" s="132"/>
      <c r="M914" s="132"/>
      <c r="N914" s="141"/>
      <c r="O914" s="139"/>
      <c r="P914" s="139"/>
      <c r="Q914" s="139"/>
      <c r="R914" s="133"/>
      <c r="S914" s="134"/>
      <c r="T914" s="434" t="str">
        <f t="shared" si="293"/>
        <v/>
      </c>
      <c r="U914" s="429"/>
      <c r="V914" s="429" t="str">
        <f t="shared" si="294"/>
        <v/>
      </c>
      <c r="W914" s="298"/>
      <c r="X914" s="129" t="str">
        <f t="shared" si="300"/>
        <v/>
      </c>
      <c r="Y914" s="129" t="str">
        <f t="shared" si="295"/>
        <v/>
      </c>
      <c r="Z914" s="129" t="str">
        <f t="shared" si="296"/>
        <v/>
      </c>
      <c r="AA914" s="133" t="str">
        <f t="shared" si="288"/>
        <v/>
      </c>
      <c r="AC914" s="186" t="str">
        <f>AC911</f>
        <v/>
      </c>
      <c r="AD914" s="187" t="str">
        <f>AD911</f>
        <v/>
      </c>
      <c r="AE914" s="187" t="str">
        <f>AE911</f>
        <v/>
      </c>
      <c r="AF914" s="187" t="str">
        <f>AF911</f>
        <v/>
      </c>
      <c r="AG914" s="204">
        <f t="shared" si="297"/>
        <v>0</v>
      </c>
      <c r="AI914" s="140" t="str">
        <f>IF(月報!G914&lt;&gt;"",月報!G914,"")</f>
        <v/>
      </c>
      <c r="AJ914" s="126" t="str">
        <f>IF(月報!W914&lt;&gt;"",月報!W914*24,"")</f>
        <v/>
      </c>
      <c r="AK914" s="126" t="str">
        <f>IF(月報!P914&lt;&gt;"",月報!P914,"")</f>
        <v/>
      </c>
      <c r="AL914" s="126" t="str">
        <f>IF(月報!Q914&lt;&gt;"",IF(月報!Q914="平日残","",月報!Q914),"")</f>
        <v/>
      </c>
      <c r="AM914" s="126"/>
      <c r="AN914" s="126" t="str">
        <f t="shared" si="287"/>
        <v/>
      </c>
      <c r="AO914" s="126" t="str">
        <f>IF($E914="","",VLOOKUP($E914,カレンダマスタ!$A$5:$E$381,5,FALSE))</f>
        <v/>
      </c>
      <c r="AQ914" s="196" t="str">
        <f>IF(G914="","",IF(VLOOKUP(E914,カレンダマスタ!$A$5:$D$381,4,FALSE)=0,"",1))</f>
        <v/>
      </c>
      <c r="AR914" s="136" t="str">
        <f>IF($G914="","",IF($AD914="NSTC",INDEX(カレンダマスタ!$I$26:$O$31,MATCH($G914,カレンダマスタ!$H$26:$H$31,1),MATCH($H914,カレンダマスタ!$I$25:$O$25,1)),
IF($AD914="CS本社",INDEX(カレンダマスタ!$I$36:$O$41,MATCH($G914,カレンダマスタ!$H$36:$H$41,1),MATCH($H914,カレンダマスタ!$I$35:$O$35,1)),
IF($AD914="NS本社",INDEX(カレンダマスタ!$I$94:$O$99,MATCH($G914,カレンダマスタ!$H$95:$H$100,1),MATCH($H914,カレンダマスタ!$I$93:$O$93,1)),
IF($AD914="ODC",INDEX(カレンダマスタ!$I$46:$O$51,MATCH($G914,カレンダマスタ!$H$46:$H$51,1),MATCH($H914,カレンダマスタ!$I$45:$O$45,1)),
IF($AD914="NS東京TC",INDEX(カレンダマスタ!$I$56:$O$61,MATCH($G914,カレンダマスタ!$H$56:$H$61,1),MATCH($H914,カレンダマスタ!$I$55:$O$55,1)),""))))))</f>
        <v/>
      </c>
      <c r="AS914" s="126" t="str">
        <f t="shared" si="298"/>
        <v/>
      </c>
      <c r="AU914" s="137" t="str">
        <f>IF(E914="","",VLOOKUP($E914,カレンダマスタ!$A$4:$E$381,4,FALSE))</f>
        <v/>
      </c>
      <c r="AV914" s="137" t="str">
        <f t="shared" si="289"/>
        <v/>
      </c>
      <c r="AW914" s="137" t="str">
        <f t="shared" si="290"/>
        <v/>
      </c>
      <c r="AX914" s="138" t="str">
        <f t="shared" si="291"/>
        <v/>
      </c>
      <c r="AY914" s="138" t="str">
        <f t="shared" si="292"/>
        <v/>
      </c>
      <c r="AZ914" s="130" t="str">
        <f>IF(AX914&amp;AW914="勤怠未設定","×",IF(AV914="勤怠修正","×",IF(AC914="外注","",IF(AA914="",IF(AY914&lt;&gt;"","×",""),IF(VLOOKUP(AA914,カレンダマスタ!$H$66:$I$83,2,FALSE)&lt;&gt;AY914,"×","OK")))))</f>
        <v/>
      </c>
      <c r="BC914" s="137" t="str">
        <f>IF(E914="","",VLOOKUP($E914,カレンダマスタ!$A$4:$E$381,4,FALSE))</f>
        <v/>
      </c>
      <c r="BD914" s="126" t="str">
        <f>IF(AC914="社員","",IF(AG914=0,"",IF(AD914="NSTC",IF(COUNTIF(カレンダマスタ!$Q$5:$Q$32,G914)=1,"OK","×"),
IF(AD914="NS本社",IF(COUNTIF(カレンダマスタ!$T$5:$T$32,G914)=1,"OK","×"),IF(COUNTIF(カレンダマスタ!$R$5:$R$32,G914)=1,"OK","×")))))</f>
        <v/>
      </c>
      <c r="BE914" s="126" t="str">
        <f>IF(AC914="社員","",IF(G914="","",IF(R914&lt;&gt;"","",IF(AF914="CS","OK",IF(VLOOKUP(E914,カレンダマスタ!$A$5:$D$381,4,FALSE)&gt;0,"",IF(OR(G914*24&gt;10.84,H914*24&lt;14.5)=TRUE,"×","OK"))))))</f>
        <v/>
      </c>
      <c r="BF914" s="126" t="str">
        <f t="shared" si="285"/>
        <v/>
      </c>
      <c r="BG914" s="126" t="str">
        <f t="shared" si="282"/>
        <v/>
      </c>
      <c r="BI914" s="130" t="str">
        <f t="shared" si="299"/>
        <v/>
      </c>
    </row>
    <row r="915" spans="2:61">
      <c r="B915" s="111"/>
      <c r="C915" s="536"/>
      <c r="D915" s="128"/>
      <c r="E915" s="583"/>
      <c r="F915" s="128"/>
      <c r="G915" s="588"/>
      <c r="H915" s="588"/>
      <c r="I915" s="130"/>
      <c r="J915" s="139"/>
      <c r="K915" s="131"/>
      <c r="L915" s="132"/>
      <c r="M915" s="132"/>
      <c r="N915" s="141"/>
      <c r="O915" s="139"/>
      <c r="P915" s="139"/>
      <c r="Q915" s="139"/>
      <c r="R915" s="133"/>
      <c r="S915" s="134"/>
      <c r="T915" s="434" t="str">
        <f t="shared" si="293"/>
        <v/>
      </c>
      <c r="U915" s="429"/>
      <c r="V915" s="429" t="str">
        <f t="shared" si="294"/>
        <v/>
      </c>
      <c r="W915" s="298"/>
      <c r="X915" s="129" t="str">
        <f t="shared" si="300"/>
        <v/>
      </c>
      <c r="Y915" s="129" t="str">
        <f t="shared" si="295"/>
        <v/>
      </c>
      <c r="Z915" s="129" t="str">
        <f t="shared" si="296"/>
        <v/>
      </c>
      <c r="AA915" s="133" t="str">
        <f t="shared" si="288"/>
        <v/>
      </c>
      <c r="AC915" s="186" t="str">
        <f>AC911</f>
        <v/>
      </c>
      <c r="AD915" s="187" t="str">
        <f>AD911</f>
        <v/>
      </c>
      <c r="AE915" s="187" t="str">
        <f>AE911</f>
        <v/>
      </c>
      <c r="AF915" s="187" t="str">
        <f>AF911</f>
        <v/>
      </c>
      <c r="AG915" s="204">
        <f t="shared" si="297"/>
        <v>0</v>
      </c>
      <c r="AI915" s="140" t="str">
        <f>IF(月報!G915&lt;&gt;"",月報!G915,"")</f>
        <v/>
      </c>
      <c r="AJ915" s="126" t="str">
        <f>IF(月報!W915&lt;&gt;"",月報!W915*24,"")</f>
        <v/>
      </c>
      <c r="AK915" s="126" t="str">
        <f>IF(月報!P915&lt;&gt;"",月報!P915,"")</f>
        <v/>
      </c>
      <c r="AL915" s="126" t="str">
        <f>IF(月報!Q915&lt;&gt;"",IF(月報!Q915="平日残","",月報!Q915),"")</f>
        <v/>
      </c>
      <c r="AM915" s="126"/>
      <c r="AN915" s="126" t="str">
        <f t="shared" si="287"/>
        <v/>
      </c>
      <c r="AO915" s="126" t="str">
        <f>IF($E915="","",VLOOKUP($E915,カレンダマスタ!$A$5:$E$381,5,FALSE))</f>
        <v/>
      </c>
      <c r="AQ915" s="196" t="str">
        <f>IF(G915="","",IF(VLOOKUP(E915,カレンダマスタ!$A$5:$D$381,4,FALSE)=0,"",1))</f>
        <v/>
      </c>
      <c r="AR915" s="136" t="str">
        <f>IF($G915="","",IF($AD915="NSTC",INDEX(カレンダマスタ!$I$26:$O$31,MATCH($G915,カレンダマスタ!$H$26:$H$31,1),MATCH($H915,カレンダマスタ!$I$25:$O$25,1)),
IF($AD915="CS本社",INDEX(カレンダマスタ!$I$36:$O$41,MATCH($G915,カレンダマスタ!$H$36:$H$41,1),MATCH($H915,カレンダマスタ!$I$35:$O$35,1)),
IF($AD915="NS本社",INDEX(カレンダマスタ!$I$94:$O$99,MATCH($G915,カレンダマスタ!$H$95:$H$100,1),MATCH($H915,カレンダマスタ!$I$93:$O$93,1)),
IF($AD915="ODC",INDEX(カレンダマスタ!$I$46:$O$51,MATCH($G915,カレンダマスタ!$H$46:$H$51,1),MATCH($H915,カレンダマスタ!$I$45:$O$45,1)),
IF($AD915="NS東京TC",INDEX(カレンダマスタ!$I$56:$O$61,MATCH($G915,カレンダマスタ!$H$56:$H$61,1),MATCH($H915,カレンダマスタ!$I$55:$O$55,1)),""))))))</f>
        <v/>
      </c>
      <c r="AS915" s="126" t="str">
        <f t="shared" si="298"/>
        <v/>
      </c>
      <c r="AU915" s="137" t="str">
        <f>IF(E915="","",VLOOKUP($E915,カレンダマスタ!$A$4:$E$381,4,FALSE))</f>
        <v/>
      </c>
      <c r="AV915" s="137" t="str">
        <f t="shared" si="289"/>
        <v/>
      </c>
      <c r="AW915" s="137" t="str">
        <f t="shared" si="290"/>
        <v/>
      </c>
      <c r="AX915" s="138" t="str">
        <f t="shared" si="291"/>
        <v/>
      </c>
      <c r="AY915" s="138" t="str">
        <f t="shared" si="292"/>
        <v/>
      </c>
      <c r="AZ915" s="130" t="str">
        <f>IF(AX915&amp;AW915="勤怠未設定","×",IF(AV915="勤怠修正","×",IF(AC915="外注","",IF(AA915="",IF(AY915&lt;&gt;"","×",""),IF(VLOOKUP(AA915,カレンダマスタ!$H$66:$I$83,2,FALSE)&lt;&gt;AY915,"×","OK")))))</f>
        <v/>
      </c>
      <c r="BC915" s="137" t="str">
        <f>IF(E915="","",VLOOKUP($E915,カレンダマスタ!$A$4:$E$381,4,FALSE))</f>
        <v/>
      </c>
      <c r="BD915" s="126" t="str">
        <f>IF(AC915="社員","",IF(AG915=0,"",IF(AD915="NSTC",IF(COUNTIF(カレンダマスタ!$Q$5:$Q$32,G915)=1,"OK","×"),
IF(AD915="NS本社",IF(COUNTIF(カレンダマスタ!$T$5:$T$32,G915)=1,"OK","×"),IF(COUNTIF(カレンダマスタ!$R$5:$R$32,G915)=1,"OK","×")))))</f>
        <v/>
      </c>
      <c r="BE915" s="126" t="str">
        <f>IF(AC915="社員","",IF(G915="","",IF(R915&lt;&gt;"","",IF(AF915="CS","OK",IF(VLOOKUP(E915,カレンダマスタ!$A$5:$D$381,4,FALSE)&gt;0,"",IF(OR(G915*24&gt;10.84,H915*24&lt;14.5)=TRUE,"×","OK"))))))</f>
        <v/>
      </c>
      <c r="BF915" s="126" t="str">
        <f t="shared" si="285"/>
        <v/>
      </c>
      <c r="BG915" s="126" t="str">
        <f t="shared" si="282"/>
        <v/>
      </c>
      <c r="BI915" s="130" t="str">
        <f t="shared" si="299"/>
        <v/>
      </c>
    </row>
    <row r="916" spans="2:61">
      <c r="B916" s="111"/>
      <c r="C916" s="536"/>
      <c r="D916" s="128"/>
      <c r="E916" s="583"/>
      <c r="F916" s="128"/>
      <c r="G916" s="588"/>
      <c r="H916" s="588"/>
      <c r="I916" s="130"/>
      <c r="J916" s="139"/>
      <c r="K916" s="131"/>
      <c r="L916" s="132"/>
      <c r="M916" s="132"/>
      <c r="N916" s="141"/>
      <c r="O916" s="139"/>
      <c r="P916" s="139"/>
      <c r="Q916" s="139"/>
      <c r="R916" s="133"/>
      <c r="S916" s="134"/>
      <c r="T916" s="434" t="str">
        <f t="shared" si="293"/>
        <v/>
      </c>
      <c r="U916" s="429"/>
      <c r="V916" s="429" t="str">
        <f t="shared" si="294"/>
        <v/>
      </c>
      <c r="W916" s="298"/>
      <c r="X916" s="129" t="str">
        <f t="shared" si="300"/>
        <v/>
      </c>
      <c r="Y916" s="129" t="str">
        <f t="shared" si="295"/>
        <v/>
      </c>
      <c r="Z916" s="129" t="str">
        <f t="shared" si="296"/>
        <v/>
      </c>
      <c r="AA916" s="133" t="str">
        <f t="shared" si="288"/>
        <v/>
      </c>
      <c r="AC916" s="186" t="str">
        <f>AC911</f>
        <v/>
      </c>
      <c r="AD916" s="187" t="str">
        <f>AD911</f>
        <v/>
      </c>
      <c r="AE916" s="187" t="str">
        <f>AE911</f>
        <v/>
      </c>
      <c r="AF916" s="187" t="str">
        <f>AF911</f>
        <v/>
      </c>
      <c r="AG916" s="204">
        <f t="shared" si="297"/>
        <v>0</v>
      </c>
      <c r="AI916" s="135" t="str">
        <f>IF(月報!G916&lt;&gt;"",月報!G916,"")</f>
        <v/>
      </c>
      <c r="AJ916" s="126" t="str">
        <f>IF(月報!W916&lt;&gt;"",月報!W916*24,"")</f>
        <v/>
      </c>
      <c r="AK916" s="126" t="str">
        <f>IF(月報!P916&lt;&gt;"",月報!P916,"")</f>
        <v/>
      </c>
      <c r="AL916" s="126" t="str">
        <f>IF(月報!Q916&lt;&gt;"",IF(月報!Q916="平日残","",月報!Q916),"")</f>
        <v/>
      </c>
      <c r="AM916" s="126"/>
      <c r="AN916" s="126" t="str">
        <f t="shared" si="287"/>
        <v/>
      </c>
      <c r="AO916" s="126" t="str">
        <f>IF($E916="","",VLOOKUP($E916,カレンダマスタ!$A$5:$E$381,5,FALSE))</f>
        <v/>
      </c>
      <c r="AQ916" s="196" t="str">
        <f>IF(G916="","",IF(VLOOKUP(E916,カレンダマスタ!$A$5:$D$381,4,FALSE)=0,"",1))</f>
        <v/>
      </c>
      <c r="AR916" s="136" t="str">
        <f>IF($G916="","",IF($AD916="NSTC",INDEX(カレンダマスタ!$I$26:$O$31,MATCH($G916,カレンダマスタ!$H$26:$H$31,1),MATCH($H916,カレンダマスタ!$I$25:$O$25,1)),
IF($AD916="CS本社",INDEX(カレンダマスタ!$I$36:$O$41,MATCH($G916,カレンダマスタ!$H$36:$H$41,1),MATCH($H916,カレンダマスタ!$I$35:$O$35,1)),
IF($AD916="NS本社",INDEX(カレンダマスタ!$I$94:$O$99,MATCH($G916,カレンダマスタ!$H$95:$H$100,1),MATCH($H916,カレンダマスタ!$I$93:$O$93,1)),
IF($AD916="ODC",INDEX(カレンダマスタ!$I$46:$O$51,MATCH($G916,カレンダマスタ!$H$46:$H$51,1),MATCH($H916,カレンダマスタ!$I$45:$O$45,1)),
IF($AD916="NS東京TC",INDEX(カレンダマスタ!$I$56:$O$61,MATCH($G916,カレンダマスタ!$H$56:$H$61,1),MATCH($H916,カレンダマスタ!$I$55:$O$55,1)),""))))))</f>
        <v/>
      </c>
      <c r="AS916" s="126" t="str">
        <f t="shared" si="298"/>
        <v/>
      </c>
      <c r="AU916" s="137" t="str">
        <f>IF(E916="","",VLOOKUP($E916,カレンダマスタ!$A$4:$E$381,4,FALSE))</f>
        <v/>
      </c>
      <c r="AV916" s="137" t="str">
        <f t="shared" si="289"/>
        <v/>
      </c>
      <c r="AW916" s="137" t="str">
        <f t="shared" si="290"/>
        <v/>
      </c>
      <c r="AX916" s="138" t="str">
        <f t="shared" si="291"/>
        <v/>
      </c>
      <c r="AY916" s="138" t="str">
        <f t="shared" si="292"/>
        <v/>
      </c>
      <c r="AZ916" s="130" t="str">
        <f>IF(AX916&amp;AW916="勤怠未設定","×",IF(AV916="勤怠修正","×",IF(AC916="外注","",IF(AA916="",IF(AY916&lt;&gt;"","×",""),IF(VLOOKUP(AA916,カレンダマスタ!$H$66:$I$83,2,FALSE)&lt;&gt;AY916,"×","OK")))))</f>
        <v/>
      </c>
      <c r="BC916" s="137" t="str">
        <f>IF(E916="","",VLOOKUP($E916,カレンダマスタ!$A$4:$E$381,4,FALSE))</f>
        <v/>
      </c>
      <c r="BD916" s="126" t="str">
        <f>IF(AC916="社員","",IF(AG916=0,"",IF(AD916="NSTC",IF(COUNTIF(カレンダマスタ!$Q$5:$Q$32,G916)=1,"OK","×"),
IF(AD916="NS本社",IF(COUNTIF(カレンダマスタ!$T$5:$T$32,G916)=1,"OK","×"),IF(COUNTIF(カレンダマスタ!$R$5:$R$32,G916)=1,"OK","×")))))</f>
        <v/>
      </c>
      <c r="BE916" s="126" t="str">
        <f>IF(AC916="社員","",IF(G916="","",IF(R916&lt;&gt;"","",IF(AF916="CS","OK",IF(VLOOKUP(E916,カレンダマスタ!$A$5:$D$381,4,FALSE)&gt;0,"",IF(OR(G916*24&gt;10.84,H916*24&lt;14.5)=TRUE,"×","OK"))))))</f>
        <v/>
      </c>
      <c r="BF916" s="126" t="str">
        <f t="shared" si="285"/>
        <v/>
      </c>
      <c r="BG916" s="126" t="str">
        <f t="shared" si="282"/>
        <v/>
      </c>
      <c r="BI916" s="130" t="str">
        <f t="shared" si="299"/>
        <v/>
      </c>
    </row>
    <row r="917" spans="2:61">
      <c r="B917" s="111"/>
      <c r="C917" s="537"/>
      <c r="D917" s="142"/>
      <c r="E917" s="584"/>
      <c r="F917" s="142"/>
      <c r="G917" s="589"/>
      <c r="H917" s="589"/>
      <c r="I917" s="144"/>
      <c r="J917" s="148"/>
      <c r="K917" s="145"/>
      <c r="L917" s="146"/>
      <c r="M917" s="146"/>
      <c r="N917" s="147"/>
      <c r="O917" s="148"/>
      <c r="P917" s="148"/>
      <c r="Q917" s="148"/>
      <c r="R917" s="149"/>
      <c r="S917" s="156"/>
      <c r="T917" s="435" t="str">
        <f t="shared" si="293"/>
        <v/>
      </c>
      <c r="U917" s="430"/>
      <c r="V917" s="430" t="str">
        <f t="shared" si="294"/>
        <v/>
      </c>
      <c r="W917" s="298"/>
      <c r="X917" s="143" t="str">
        <f t="shared" si="300"/>
        <v/>
      </c>
      <c r="Y917" s="143" t="str">
        <f t="shared" si="295"/>
        <v/>
      </c>
      <c r="Z917" s="143" t="str">
        <f t="shared" si="296"/>
        <v/>
      </c>
      <c r="AA917" s="149" t="str">
        <f t="shared" si="288"/>
        <v/>
      </c>
      <c r="AC917" s="188" t="str">
        <f>AC911</f>
        <v/>
      </c>
      <c r="AD917" s="189" t="str">
        <f>AD911</f>
        <v/>
      </c>
      <c r="AE917" s="189" t="str">
        <f>AE911</f>
        <v/>
      </c>
      <c r="AF917" s="189" t="str">
        <f>AF911</f>
        <v/>
      </c>
      <c r="AG917" s="205">
        <f t="shared" si="297"/>
        <v>0</v>
      </c>
      <c r="AI917" s="150" t="str">
        <f>IF(月報!G917&lt;&gt;"",月報!G917,"")</f>
        <v/>
      </c>
      <c r="AJ917" s="151" t="str">
        <f>IF(月報!W917&lt;&gt;"",月報!W917*24,"")</f>
        <v/>
      </c>
      <c r="AK917" s="151" t="str">
        <f>IF(月報!P917&lt;&gt;"",月報!P917,"")</f>
        <v/>
      </c>
      <c r="AL917" s="151" t="str">
        <f>IF(月報!Q917&lt;&gt;"",IF(月報!Q917="平日残","",月報!Q917),"")</f>
        <v/>
      </c>
      <c r="AM917" s="151"/>
      <c r="AN917" s="151" t="str">
        <f t="shared" si="287"/>
        <v/>
      </c>
      <c r="AO917" s="151" t="str">
        <f>IF($E917="","",VLOOKUP($E917,カレンダマスタ!$A$5:$E$381,5,FALSE))</f>
        <v/>
      </c>
      <c r="AQ917" s="197" t="str">
        <f>IF(G917="","",IF(VLOOKUP(E917,カレンダマスタ!$A$5:$D$381,4,FALSE)=0,"",1))</f>
        <v/>
      </c>
      <c r="AR917" s="152" t="str">
        <f>IF($G917="","",IF($AD917="NSTC",INDEX(カレンダマスタ!$I$26:$O$31,MATCH($G917,カレンダマスタ!$H$26:$H$31,1),MATCH($H917,カレンダマスタ!$I$25:$O$25,1)),
IF($AD917="CS本社",INDEX(カレンダマスタ!$I$36:$O$41,MATCH($G917,カレンダマスタ!$H$36:$H$41,1),MATCH($H917,カレンダマスタ!$I$35:$O$35,1)),
IF($AD917="NS本社",INDEX(カレンダマスタ!$I$94:$O$99,MATCH($G917,カレンダマスタ!$H$95:$H$100,1),MATCH($H917,カレンダマスタ!$I$93:$O$93,1)),
IF($AD917="ODC",INDEX(カレンダマスタ!$I$46:$O$51,MATCH($G917,カレンダマスタ!$H$46:$H$51,1),MATCH($H917,カレンダマスタ!$I$45:$O$45,1)),
IF($AD917="NS東京TC",INDEX(カレンダマスタ!$I$56:$O$61,MATCH($G917,カレンダマスタ!$H$56:$H$61,1),MATCH($H917,カレンダマスタ!$I$55:$O$55,1)),""))))))</f>
        <v/>
      </c>
      <c r="AS917" s="151" t="str">
        <f t="shared" si="298"/>
        <v/>
      </c>
      <c r="AU917" s="153" t="str">
        <f>IF(E917="","",VLOOKUP($E917,カレンダマスタ!$A$4:$E$381,4,FALSE))</f>
        <v/>
      </c>
      <c r="AV917" s="153" t="str">
        <f t="shared" si="289"/>
        <v/>
      </c>
      <c r="AW917" s="153" t="str">
        <f t="shared" si="290"/>
        <v/>
      </c>
      <c r="AX917" s="154" t="str">
        <f t="shared" si="291"/>
        <v/>
      </c>
      <c r="AY917" s="154" t="str">
        <f t="shared" si="292"/>
        <v/>
      </c>
      <c r="AZ917" s="144" t="str">
        <f>IF(AX917&amp;AW917="勤怠未設定","×",IF(AV917="勤怠修正","×",IF(AC917="外注","",IF(AA917="",IF(AY917&lt;&gt;"","×",""),IF(VLOOKUP(AA917,カレンダマスタ!$H$66:$I$83,2,FALSE)&lt;&gt;AY917,"×","OK")))))</f>
        <v/>
      </c>
      <c r="BC917" s="153" t="str">
        <f>IF(E917="","",VLOOKUP($E917,カレンダマスタ!$A$4:$E$381,4,FALSE))</f>
        <v/>
      </c>
      <c r="BD917" s="151" t="str">
        <f>IF(AC917="社員","",IF(AG917=0,"",IF(AD917="NSTC",IF(COUNTIF(カレンダマスタ!$Q$5:$Q$32,G917)=1,"OK","×"),
IF(AD917="NS本社",IF(COUNTIF(カレンダマスタ!$T$5:$T$32,G917)=1,"OK","×"),IF(COUNTIF(カレンダマスタ!$R$5:$R$32,G917)=1,"OK","×")))))</f>
        <v/>
      </c>
      <c r="BE917" s="151" t="str">
        <f>IF(AC917="社員","",IF(G917="","",IF(R917&lt;&gt;"","",IF(AF917="CS","OK",IF(VLOOKUP(E917,カレンダマスタ!$A$5:$D$381,4,FALSE)&gt;0,"",IF(OR(G917*24&gt;10.84,H917*24&lt;14.5)=TRUE,"×","OK"))))))</f>
        <v/>
      </c>
      <c r="BF917" s="151" t="str">
        <f t="shared" si="285"/>
        <v/>
      </c>
      <c r="BG917" s="151" t="str">
        <f t="shared" si="282"/>
        <v/>
      </c>
      <c r="BI917" s="144" t="str">
        <f t="shared" si="299"/>
        <v/>
      </c>
    </row>
    <row r="918" spans="2:61">
      <c r="B918" s="111"/>
      <c r="C918" s="535"/>
      <c r="D918" s="112"/>
      <c r="E918" s="582"/>
      <c r="F918" s="112"/>
      <c r="G918" s="587"/>
      <c r="H918" s="587"/>
      <c r="I918" s="114"/>
      <c r="J918" s="118"/>
      <c r="K918" s="115"/>
      <c r="L918" s="116"/>
      <c r="M918" s="116"/>
      <c r="N918" s="117"/>
      <c r="O918" s="118"/>
      <c r="P918" s="118"/>
      <c r="Q918" s="118"/>
      <c r="R918" s="119"/>
      <c r="S918" s="120"/>
      <c r="T918" s="433" t="str">
        <f t="shared" si="293"/>
        <v/>
      </c>
      <c r="U918" s="431">
        <f>SUM(T918:T924)</f>
        <v>0</v>
      </c>
      <c r="V918" s="431" t="str">
        <f t="shared" si="294"/>
        <v/>
      </c>
      <c r="W918" s="298"/>
      <c r="X918" s="113" t="str">
        <f t="shared" si="300"/>
        <v/>
      </c>
      <c r="Y918" s="113" t="str">
        <f t="shared" si="295"/>
        <v/>
      </c>
      <c r="Z918" s="113" t="str">
        <f t="shared" si="296"/>
        <v/>
      </c>
      <c r="AA918" s="119" t="str">
        <f t="shared" si="288"/>
        <v/>
      </c>
      <c r="AC918" s="190" t="str">
        <f>AC911</f>
        <v/>
      </c>
      <c r="AD918" s="191" t="str">
        <f>AD911</f>
        <v/>
      </c>
      <c r="AE918" s="191" t="str">
        <f>AE911</f>
        <v/>
      </c>
      <c r="AF918" s="191" t="str">
        <f>AF911</f>
        <v/>
      </c>
      <c r="AG918" s="206">
        <f t="shared" si="297"/>
        <v>0</v>
      </c>
      <c r="AI918" s="155" t="str">
        <f>IF(月報!G918&lt;&gt;"",月報!G918,"")</f>
        <v/>
      </c>
      <c r="AJ918" s="122" t="str">
        <f>IF(月報!W918&lt;&gt;"",月報!W918*24,"")</f>
        <v/>
      </c>
      <c r="AK918" s="122" t="str">
        <f>IF(月報!P918&lt;&gt;"",月報!P918,"")</f>
        <v/>
      </c>
      <c r="AL918" s="122" t="str">
        <f>IF(月報!Q918&lt;&gt;"",IF(月報!Q918="平日残","",月報!Q918),"")</f>
        <v/>
      </c>
      <c r="AM918" s="122"/>
      <c r="AN918" s="122" t="str">
        <f t="shared" si="287"/>
        <v/>
      </c>
      <c r="AO918" s="122" t="str">
        <f>IF($E918="","",VLOOKUP($E918,カレンダマスタ!$A$5:$E$381,5,FALSE))</f>
        <v/>
      </c>
      <c r="AQ918" s="195" t="str">
        <f>IF(G918="","",IF(VLOOKUP(E918,カレンダマスタ!$A$5:$D$381,4,FALSE)=0,"",1))</f>
        <v/>
      </c>
      <c r="AR918" s="123" t="str">
        <f>IF($G918="","",IF($AD918="NSTC",INDEX(カレンダマスタ!$I$26:$O$31,MATCH($G918,カレンダマスタ!$H$26:$H$31,1),MATCH($H918,カレンダマスタ!$I$25:$O$25,1)),
IF($AD918="CS本社",INDEX(カレンダマスタ!$I$36:$O$41,MATCH($G918,カレンダマスタ!$H$36:$H$41,1),MATCH($H918,カレンダマスタ!$I$35:$O$35,1)),
IF($AD918="NS本社",INDEX(カレンダマスタ!$I$94:$O$99,MATCH($G918,カレンダマスタ!$H$95:$H$100,1),MATCH($H918,カレンダマスタ!$I$93:$O$93,1)),
IF($AD918="ODC",INDEX(カレンダマスタ!$I$46:$O$51,MATCH($G918,カレンダマスタ!$H$46:$H$51,1),MATCH($H918,カレンダマスタ!$I$45:$O$45,1)),
IF($AD918="NS東京TC",INDEX(カレンダマスタ!$I$56:$O$61,MATCH($G918,カレンダマスタ!$H$56:$H$61,1),MATCH($H918,カレンダマスタ!$I$55:$O$55,1)),""))))))</f>
        <v/>
      </c>
      <c r="AS918" s="122" t="str">
        <f t="shared" si="298"/>
        <v/>
      </c>
      <c r="AU918" s="124" t="str">
        <f>IF(E918="","",VLOOKUP($E918,カレンダマスタ!$A$4:$E$381,4,FALSE))</f>
        <v/>
      </c>
      <c r="AV918" s="124" t="str">
        <f t="shared" si="289"/>
        <v/>
      </c>
      <c r="AW918" s="124" t="str">
        <f t="shared" si="290"/>
        <v/>
      </c>
      <c r="AX918" s="125" t="str">
        <f t="shared" si="291"/>
        <v/>
      </c>
      <c r="AY918" s="125" t="str">
        <f t="shared" si="292"/>
        <v/>
      </c>
      <c r="AZ918" s="114" t="str">
        <f>IF(AX918&amp;AW918="勤怠未設定","×",IF(AV918="勤怠修正","×",IF(AC918="外注","",IF(AA918="",IF(AY918&lt;&gt;"","×",""),IF(VLOOKUP(AA918,カレンダマスタ!$H$66:$I$83,2,FALSE)&lt;&gt;AY918,"×","OK")))))</f>
        <v/>
      </c>
      <c r="BC918" s="124" t="str">
        <f>IF(E918="","",VLOOKUP($E918,カレンダマスタ!$A$4:$E$381,4,FALSE))</f>
        <v/>
      </c>
      <c r="BD918" s="122" t="str">
        <f>IF(AC918="社員","",IF(AG918=0,"",IF(AD918="NSTC",IF(COUNTIF(カレンダマスタ!$Q$5:$Q$32,G918)=1,"OK","×"),
IF(AD918="NS本社",IF(COUNTIF(カレンダマスタ!$T$5:$T$32,G918)=1,"OK","×"),IF(COUNTIF(カレンダマスタ!$R$5:$R$32,G918)=1,"OK","×")))))</f>
        <v/>
      </c>
      <c r="BE918" s="122" t="str">
        <f>IF(AC918="社員","",IF(G918="","",IF(R918&lt;&gt;"","",IF(AF918="CS","OK",IF(VLOOKUP(E918,カレンダマスタ!$A$5:$D$381,4,FALSE)&gt;0,"",IF(OR(G918*24&gt;10.84,H918*24&lt;14.5)=TRUE,"×","OK"))))))</f>
        <v/>
      </c>
      <c r="BF918" s="122" t="str">
        <f t="shared" si="285"/>
        <v/>
      </c>
      <c r="BG918" s="122" t="str">
        <f t="shared" si="282"/>
        <v/>
      </c>
      <c r="BI918" s="114" t="str">
        <f t="shared" si="299"/>
        <v/>
      </c>
    </row>
    <row r="919" spans="2:61">
      <c r="B919" s="111"/>
      <c r="C919" s="536"/>
      <c r="D919" s="128"/>
      <c r="E919" s="583"/>
      <c r="F919" s="128"/>
      <c r="G919" s="588"/>
      <c r="H919" s="588"/>
      <c r="I919" s="130"/>
      <c r="J919" s="139"/>
      <c r="K919" s="131"/>
      <c r="L919" s="132"/>
      <c r="M919" s="132"/>
      <c r="N919" s="141"/>
      <c r="O919" s="139"/>
      <c r="P919" s="139"/>
      <c r="Q919" s="139"/>
      <c r="R919" s="133"/>
      <c r="S919" s="134"/>
      <c r="T919" s="434" t="str">
        <f t="shared" si="293"/>
        <v/>
      </c>
      <c r="U919" s="429"/>
      <c r="V919" s="429" t="str">
        <f t="shared" si="294"/>
        <v/>
      </c>
      <c r="W919" s="298"/>
      <c r="X919" s="129" t="str">
        <f t="shared" si="300"/>
        <v/>
      </c>
      <c r="Y919" s="129" t="str">
        <f t="shared" si="295"/>
        <v/>
      </c>
      <c r="Z919" s="129" t="str">
        <f t="shared" si="296"/>
        <v/>
      </c>
      <c r="AA919" s="133" t="str">
        <f t="shared" si="288"/>
        <v/>
      </c>
      <c r="AC919" s="186" t="str">
        <f>AC911</f>
        <v/>
      </c>
      <c r="AD919" s="187" t="str">
        <f>AD911</f>
        <v/>
      </c>
      <c r="AE919" s="187" t="str">
        <f>AE911</f>
        <v/>
      </c>
      <c r="AF919" s="187" t="str">
        <f>AF911</f>
        <v/>
      </c>
      <c r="AG919" s="204">
        <f t="shared" si="297"/>
        <v>0</v>
      </c>
      <c r="AI919" s="135" t="str">
        <f>IF(月報!G919&lt;&gt;"",月報!G919,"")</f>
        <v/>
      </c>
      <c r="AJ919" s="126" t="str">
        <f>IF(月報!W919&lt;&gt;"",月報!W919*24,"")</f>
        <v/>
      </c>
      <c r="AK919" s="126" t="str">
        <f>IF(月報!P919&lt;&gt;"",月報!P919,"")</f>
        <v/>
      </c>
      <c r="AL919" s="126" t="str">
        <f>IF(月報!Q919&lt;&gt;"",IF(月報!Q919="平日残","",月報!Q919),"")</f>
        <v/>
      </c>
      <c r="AM919" s="126"/>
      <c r="AN919" s="126" t="str">
        <f t="shared" si="287"/>
        <v/>
      </c>
      <c r="AO919" s="126" t="str">
        <f>IF($E919="","",VLOOKUP($E919,カレンダマスタ!$A$5:$E$381,5,FALSE))</f>
        <v/>
      </c>
      <c r="AQ919" s="196" t="str">
        <f>IF(G919="","",IF(VLOOKUP(E919,カレンダマスタ!$A$5:$D$381,4,FALSE)=0,"",1))</f>
        <v/>
      </c>
      <c r="AR919" s="136" t="str">
        <f>IF($G919="","",IF($AD919="NSTC",INDEX(カレンダマスタ!$I$26:$O$31,MATCH($G919,カレンダマスタ!$H$26:$H$31,1),MATCH($H919,カレンダマスタ!$I$25:$O$25,1)),
IF($AD919="CS本社",INDEX(カレンダマスタ!$I$36:$O$41,MATCH($G919,カレンダマスタ!$H$36:$H$41,1),MATCH($H919,カレンダマスタ!$I$35:$O$35,1)),
IF($AD919="NS本社",INDEX(カレンダマスタ!$I$94:$O$99,MATCH($G919,カレンダマスタ!$H$95:$H$100,1),MATCH($H919,カレンダマスタ!$I$93:$O$93,1)),
IF($AD919="ODC",INDEX(カレンダマスタ!$I$46:$O$51,MATCH($G919,カレンダマスタ!$H$46:$H$51,1),MATCH($H919,カレンダマスタ!$I$45:$O$45,1)),
IF($AD919="NS東京TC",INDEX(カレンダマスタ!$I$56:$O$61,MATCH($G919,カレンダマスタ!$H$56:$H$61,1),MATCH($H919,カレンダマスタ!$I$55:$O$55,1)),""))))))</f>
        <v/>
      </c>
      <c r="AS919" s="126" t="str">
        <f t="shared" si="298"/>
        <v/>
      </c>
      <c r="AU919" s="137" t="str">
        <f>IF(E919="","",VLOOKUP($E919,カレンダマスタ!$A$4:$E$381,4,FALSE))</f>
        <v/>
      </c>
      <c r="AV919" s="137" t="str">
        <f t="shared" si="289"/>
        <v/>
      </c>
      <c r="AW919" s="137" t="str">
        <f t="shared" si="290"/>
        <v/>
      </c>
      <c r="AX919" s="138" t="str">
        <f t="shared" si="291"/>
        <v/>
      </c>
      <c r="AY919" s="138" t="str">
        <f t="shared" si="292"/>
        <v/>
      </c>
      <c r="AZ919" s="130" t="str">
        <f>IF(AX919&amp;AW919="勤怠未設定","×",IF(AV919="勤怠修正","×",IF(AC919="外注","",IF(AA919="",IF(AY919&lt;&gt;"","×",""),IF(VLOOKUP(AA919,カレンダマスタ!$H$66:$I$83,2,FALSE)&lt;&gt;AY919,"×","OK")))))</f>
        <v/>
      </c>
      <c r="BC919" s="137" t="str">
        <f>IF(E919="","",VLOOKUP($E919,カレンダマスタ!$A$4:$E$381,4,FALSE))</f>
        <v/>
      </c>
      <c r="BD919" s="126" t="str">
        <f>IF(AC919="社員","",IF(AG919=0,"",IF(AD919="NSTC",IF(COUNTIF(カレンダマスタ!$Q$5:$Q$32,G919)=1,"OK","×"),
IF(AD919="NS本社",IF(COUNTIF(カレンダマスタ!$T$5:$T$32,G919)=1,"OK","×"),IF(COUNTIF(カレンダマスタ!$R$5:$R$32,G919)=1,"OK","×")))))</f>
        <v/>
      </c>
      <c r="BE919" s="126" t="str">
        <f>IF(AC919="社員","",IF(G919="","",IF(R919&lt;&gt;"","",IF(AF919="CS","OK",IF(VLOOKUP(E919,カレンダマスタ!$A$5:$D$381,4,FALSE)&gt;0,"",IF(OR(G919*24&gt;10.84,H919*24&lt;14.5)=TRUE,"×","OK"))))))</f>
        <v/>
      </c>
      <c r="BF919" s="126" t="str">
        <f t="shared" si="285"/>
        <v/>
      </c>
      <c r="BG919" s="126" t="str">
        <f t="shared" si="282"/>
        <v/>
      </c>
      <c r="BI919" s="130" t="str">
        <f t="shared" si="299"/>
        <v/>
      </c>
    </row>
    <row r="920" spans="2:61">
      <c r="B920" s="111"/>
      <c r="C920" s="536"/>
      <c r="D920" s="128"/>
      <c r="E920" s="583"/>
      <c r="F920" s="128"/>
      <c r="G920" s="588"/>
      <c r="H920" s="588"/>
      <c r="I920" s="130"/>
      <c r="J920" s="139"/>
      <c r="K920" s="131"/>
      <c r="L920" s="132"/>
      <c r="M920" s="132"/>
      <c r="N920" s="141"/>
      <c r="O920" s="139"/>
      <c r="P920" s="139"/>
      <c r="Q920" s="139"/>
      <c r="R920" s="133"/>
      <c r="S920" s="134"/>
      <c r="T920" s="434" t="str">
        <f t="shared" si="293"/>
        <v/>
      </c>
      <c r="U920" s="429"/>
      <c r="V920" s="429" t="str">
        <f t="shared" si="294"/>
        <v/>
      </c>
      <c r="W920" s="298"/>
      <c r="X920" s="129" t="str">
        <f t="shared" si="300"/>
        <v/>
      </c>
      <c r="Y920" s="129" t="str">
        <f t="shared" si="295"/>
        <v/>
      </c>
      <c r="Z920" s="129" t="str">
        <f t="shared" si="296"/>
        <v/>
      </c>
      <c r="AA920" s="133" t="str">
        <f t="shared" si="288"/>
        <v/>
      </c>
      <c r="AC920" s="186" t="str">
        <f>AC911</f>
        <v/>
      </c>
      <c r="AD920" s="187" t="str">
        <f>AD911</f>
        <v/>
      </c>
      <c r="AE920" s="187" t="str">
        <f>AE911</f>
        <v/>
      </c>
      <c r="AF920" s="187" t="str">
        <f>AF911</f>
        <v/>
      </c>
      <c r="AG920" s="204">
        <f t="shared" si="297"/>
        <v>0</v>
      </c>
      <c r="AI920" s="135" t="str">
        <f>IF(月報!G920&lt;&gt;"",月報!G920,"")</f>
        <v/>
      </c>
      <c r="AJ920" s="126" t="str">
        <f>IF(月報!W920&lt;&gt;"",月報!W920*24,"")</f>
        <v/>
      </c>
      <c r="AK920" s="126" t="str">
        <f>IF(月報!P920&lt;&gt;"",月報!P920,"")</f>
        <v/>
      </c>
      <c r="AL920" s="126" t="str">
        <f>IF(月報!Q920&lt;&gt;"",IF(月報!Q920="平日残","",月報!Q920),"")</f>
        <v/>
      </c>
      <c r="AM920" s="126"/>
      <c r="AN920" s="126" t="str">
        <f t="shared" si="287"/>
        <v/>
      </c>
      <c r="AO920" s="126" t="str">
        <f>IF($E920="","",VLOOKUP($E920,カレンダマスタ!$A$5:$E$381,5,FALSE))</f>
        <v/>
      </c>
      <c r="AQ920" s="196" t="str">
        <f>IF(G920="","",IF(VLOOKUP(E920,カレンダマスタ!$A$5:$D$381,4,FALSE)=0,"",1))</f>
        <v/>
      </c>
      <c r="AR920" s="136" t="str">
        <f>IF($G920="","",IF($AD920="NSTC",INDEX(カレンダマスタ!$I$26:$O$31,MATCH($G920,カレンダマスタ!$H$26:$H$31,1),MATCH($H920,カレンダマスタ!$I$25:$O$25,1)),
IF($AD920="CS本社",INDEX(カレンダマスタ!$I$36:$O$41,MATCH($G920,カレンダマスタ!$H$36:$H$41,1),MATCH($H920,カレンダマスタ!$I$35:$O$35,1)),
IF($AD920="NS本社",INDEX(カレンダマスタ!$I$94:$O$99,MATCH($G920,カレンダマスタ!$H$95:$H$100,1),MATCH($H920,カレンダマスタ!$I$93:$O$93,1)),
IF($AD920="ODC",INDEX(カレンダマスタ!$I$46:$O$51,MATCH($G920,カレンダマスタ!$H$46:$H$51,1),MATCH($H920,カレンダマスタ!$I$45:$O$45,1)),
IF($AD920="NS東京TC",INDEX(カレンダマスタ!$I$56:$O$61,MATCH($G920,カレンダマスタ!$H$56:$H$61,1),MATCH($H920,カレンダマスタ!$I$55:$O$55,1)),""))))))</f>
        <v/>
      </c>
      <c r="AS920" s="126" t="str">
        <f t="shared" si="298"/>
        <v/>
      </c>
      <c r="AU920" s="137" t="str">
        <f>IF(E920="","",VLOOKUP($E920,カレンダマスタ!$A$4:$E$381,4,FALSE))</f>
        <v/>
      </c>
      <c r="AV920" s="137" t="str">
        <f t="shared" si="289"/>
        <v/>
      </c>
      <c r="AW920" s="137" t="str">
        <f t="shared" si="290"/>
        <v/>
      </c>
      <c r="AX920" s="138" t="str">
        <f t="shared" si="291"/>
        <v/>
      </c>
      <c r="AY920" s="138" t="str">
        <f t="shared" si="292"/>
        <v/>
      </c>
      <c r="AZ920" s="130" t="str">
        <f>IF(AX920&amp;AW920="勤怠未設定","×",IF(AV920="勤怠修正","×",IF(AC920="外注","",IF(AA920="",IF(AY920&lt;&gt;"","×",""),IF(VLOOKUP(AA920,カレンダマスタ!$H$66:$I$83,2,FALSE)&lt;&gt;AY920,"×","OK")))))</f>
        <v/>
      </c>
      <c r="BC920" s="137" t="str">
        <f>IF(E920="","",VLOOKUP($E920,カレンダマスタ!$A$4:$E$381,4,FALSE))</f>
        <v/>
      </c>
      <c r="BD920" s="126" t="str">
        <f>IF(AC920="社員","",IF(AG920=0,"",IF(AD920="NSTC",IF(COUNTIF(カレンダマスタ!$Q$5:$Q$32,G920)=1,"OK","×"),
IF(AD920="NS本社",IF(COUNTIF(カレンダマスタ!$T$5:$T$32,G920)=1,"OK","×"),IF(COUNTIF(カレンダマスタ!$R$5:$R$32,G920)=1,"OK","×")))))</f>
        <v/>
      </c>
      <c r="BE920" s="126" t="str">
        <f>IF(AC920="社員","",IF(G920="","",IF(R920&lt;&gt;"","",IF(AF920="CS","OK",IF(VLOOKUP(E920,カレンダマスタ!$A$5:$D$381,4,FALSE)&gt;0,"",IF(OR(G920*24&gt;10.84,H920*24&lt;14.5)=TRUE,"×","OK"))))))</f>
        <v/>
      </c>
      <c r="BF920" s="126" t="str">
        <f t="shared" si="285"/>
        <v/>
      </c>
      <c r="BG920" s="126" t="str">
        <f t="shared" si="282"/>
        <v/>
      </c>
      <c r="BI920" s="130" t="str">
        <f t="shared" si="299"/>
        <v/>
      </c>
    </row>
    <row r="921" spans="2:61">
      <c r="B921" s="111"/>
      <c r="C921" s="536"/>
      <c r="D921" s="128"/>
      <c r="E921" s="583"/>
      <c r="F921" s="128"/>
      <c r="G921" s="588"/>
      <c r="H921" s="588"/>
      <c r="I921" s="130"/>
      <c r="J921" s="139"/>
      <c r="K921" s="131"/>
      <c r="L921" s="132"/>
      <c r="M921" s="132"/>
      <c r="N921" s="141"/>
      <c r="O921" s="139"/>
      <c r="P921" s="139"/>
      <c r="Q921" s="139"/>
      <c r="R921" s="133"/>
      <c r="S921" s="134"/>
      <c r="T921" s="434" t="str">
        <f t="shared" si="293"/>
        <v/>
      </c>
      <c r="U921" s="429"/>
      <c r="V921" s="429" t="str">
        <f t="shared" si="294"/>
        <v/>
      </c>
      <c r="W921" s="298"/>
      <c r="X921" s="129" t="str">
        <f t="shared" si="300"/>
        <v/>
      </c>
      <c r="Y921" s="129" t="str">
        <f t="shared" si="295"/>
        <v/>
      </c>
      <c r="Z921" s="129" t="str">
        <f t="shared" si="296"/>
        <v/>
      </c>
      <c r="AA921" s="133" t="str">
        <f t="shared" si="288"/>
        <v/>
      </c>
      <c r="AC921" s="186" t="str">
        <f>AC911</f>
        <v/>
      </c>
      <c r="AD921" s="187" t="str">
        <f>AD911</f>
        <v/>
      </c>
      <c r="AE921" s="187" t="str">
        <f>AE911</f>
        <v/>
      </c>
      <c r="AF921" s="187" t="str">
        <f>AF911</f>
        <v/>
      </c>
      <c r="AG921" s="204">
        <f t="shared" si="297"/>
        <v>0</v>
      </c>
      <c r="AI921" s="140" t="str">
        <f>IF(月報!G921&lt;&gt;"",月報!G921,"")</f>
        <v/>
      </c>
      <c r="AJ921" s="126" t="str">
        <f>IF(月報!W921&lt;&gt;"",月報!W921*24,"")</f>
        <v/>
      </c>
      <c r="AK921" s="126" t="str">
        <f>IF(月報!P921&lt;&gt;"",月報!P921,"")</f>
        <v/>
      </c>
      <c r="AL921" s="126" t="str">
        <f>IF(月報!Q921&lt;&gt;"",IF(月報!Q921="平日残","",月報!Q921),"")</f>
        <v/>
      </c>
      <c r="AM921" s="126"/>
      <c r="AN921" s="126" t="str">
        <f t="shared" si="287"/>
        <v/>
      </c>
      <c r="AO921" s="126" t="str">
        <f>IF($E921="","",VLOOKUP($E921,カレンダマスタ!$A$5:$E$381,5,FALSE))</f>
        <v/>
      </c>
      <c r="AQ921" s="196" t="str">
        <f>IF(G921="","",IF(VLOOKUP(E921,カレンダマスタ!$A$5:$D$381,4,FALSE)=0,"",1))</f>
        <v/>
      </c>
      <c r="AR921" s="136" t="str">
        <f>IF($G921="","",IF($AD921="NSTC",INDEX(カレンダマスタ!$I$26:$O$31,MATCH($G921,カレンダマスタ!$H$26:$H$31,1),MATCH($H921,カレンダマスタ!$I$25:$O$25,1)),
IF($AD921="CS本社",INDEX(カレンダマスタ!$I$36:$O$41,MATCH($G921,カレンダマスタ!$H$36:$H$41,1),MATCH($H921,カレンダマスタ!$I$35:$O$35,1)),
IF($AD921="NS本社",INDEX(カレンダマスタ!$I$94:$O$99,MATCH($G921,カレンダマスタ!$H$95:$H$100,1),MATCH($H921,カレンダマスタ!$I$93:$O$93,1)),
IF($AD921="ODC",INDEX(カレンダマスタ!$I$46:$O$51,MATCH($G921,カレンダマスタ!$H$46:$H$51,1),MATCH($H921,カレンダマスタ!$I$45:$O$45,1)),
IF($AD921="NS東京TC",INDEX(カレンダマスタ!$I$56:$O$61,MATCH($G921,カレンダマスタ!$H$56:$H$61,1),MATCH($H921,カレンダマスタ!$I$55:$O$55,1)),""))))))</f>
        <v/>
      </c>
      <c r="AS921" s="126" t="str">
        <f t="shared" si="298"/>
        <v/>
      </c>
      <c r="AU921" s="137" t="str">
        <f>IF(E921="","",VLOOKUP($E921,カレンダマスタ!$A$4:$E$381,4,FALSE))</f>
        <v/>
      </c>
      <c r="AV921" s="137" t="str">
        <f t="shared" si="289"/>
        <v/>
      </c>
      <c r="AW921" s="137" t="str">
        <f t="shared" si="290"/>
        <v/>
      </c>
      <c r="AX921" s="138" t="str">
        <f t="shared" si="291"/>
        <v/>
      </c>
      <c r="AY921" s="138" t="str">
        <f t="shared" si="292"/>
        <v/>
      </c>
      <c r="AZ921" s="130" t="str">
        <f>IF(AX921&amp;AW921="勤怠未設定","×",IF(AV921="勤怠修正","×",IF(AC921="外注","",IF(AA921="",IF(AY921&lt;&gt;"","×",""),IF(VLOOKUP(AA921,カレンダマスタ!$H$66:$I$83,2,FALSE)&lt;&gt;AY921,"×","OK")))))</f>
        <v/>
      </c>
      <c r="BC921" s="137" t="str">
        <f>IF(E921="","",VLOOKUP($E921,カレンダマスタ!$A$4:$E$381,4,FALSE))</f>
        <v/>
      </c>
      <c r="BD921" s="126" t="str">
        <f>IF(AC921="社員","",IF(AG921=0,"",IF(AD921="NSTC",IF(COUNTIF(カレンダマスタ!$Q$5:$Q$32,G921)=1,"OK","×"),
IF(AD921="NS本社",IF(COUNTIF(カレンダマスタ!$T$5:$T$32,G921)=1,"OK","×"),IF(COUNTIF(カレンダマスタ!$R$5:$R$32,G921)=1,"OK","×")))))</f>
        <v/>
      </c>
      <c r="BE921" s="126" t="str">
        <f>IF(AC921="社員","",IF(G921="","",IF(R921&lt;&gt;"","",IF(AF921="CS","OK",IF(VLOOKUP(E921,カレンダマスタ!$A$5:$D$381,4,FALSE)&gt;0,"",IF(OR(G921*24&gt;10.84,H921*24&lt;14.5)=TRUE,"×","OK"))))))</f>
        <v/>
      </c>
      <c r="BF921" s="126" t="str">
        <f t="shared" si="285"/>
        <v/>
      </c>
      <c r="BG921" s="126" t="str">
        <f t="shared" si="282"/>
        <v/>
      </c>
      <c r="BI921" s="130" t="str">
        <f t="shared" si="299"/>
        <v/>
      </c>
    </row>
    <row r="922" spans="2:61">
      <c r="B922" s="111"/>
      <c r="C922" s="536"/>
      <c r="D922" s="128"/>
      <c r="E922" s="583"/>
      <c r="F922" s="128"/>
      <c r="G922" s="588"/>
      <c r="H922" s="588"/>
      <c r="I922" s="130"/>
      <c r="J922" s="139"/>
      <c r="K922" s="131"/>
      <c r="L922" s="132"/>
      <c r="M922" s="132"/>
      <c r="N922" s="141"/>
      <c r="O922" s="139"/>
      <c r="P922" s="139"/>
      <c r="Q922" s="139"/>
      <c r="R922" s="133"/>
      <c r="S922" s="134"/>
      <c r="T922" s="434" t="str">
        <f t="shared" si="293"/>
        <v/>
      </c>
      <c r="U922" s="429"/>
      <c r="V922" s="429" t="str">
        <f t="shared" si="294"/>
        <v/>
      </c>
      <c r="W922" s="298"/>
      <c r="X922" s="129" t="str">
        <f t="shared" si="300"/>
        <v/>
      </c>
      <c r="Y922" s="129" t="str">
        <f t="shared" si="295"/>
        <v/>
      </c>
      <c r="Z922" s="129" t="str">
        <f t="shared" si="296"/>
        <v/>
      </c>
      <c r="AA922" s="133" t="str">
        <f t="shared" si="288"/>
        <v/>
      </c>
      <c r="AC922" s="186" t="str">
        <f>AC911</f>
        <v/>
      </c>
      <c r="AD922" s="187" t="str">
        <f>AD911</f>
        <v/>
      </c>
      <c r="AE922" s="187" t="str">
        <f>AE911</f>
        <v/>
      </c>
      <c r="AF922" s="187" t="str">
        <f>AF911</f>
        <v/>
      </c>
      <c r="AG922" s="204">
        <f t="shared" si="297"/>
        <v>0</v>
      </c>
      <c r="AI922" s="140" t="str">
        <f>IF(月報!G922&lt;&gt;"",月報!G922,"")</f>
        <v/>
      </c>
      <c r="AJ922" s="126" t="str">
        <f>IF(月報!W922&lt;&gt;"",月報!W922*24,"")</f>
        <v/>
      </c>
      <c r="AK922" s="126" t="str">
        <f>IF(月報!P922&lt;&gt;"",月報!P922,"")</f>
        <v/>
      </c>
      <c r="AL922" s="126" t="str">
        <f>IF(月報!Q922&lt;&gt;"",IF(月報!Q922="平日残","",月報!Q922),"")</f>
        <v/>
      </c>
      <c r="AM922" s="126"/>
      <c r="AN922" s="126" t="str">
        <f t="shared" si="287"/>
        <v/>
      </c>
      <c r="AO922" s="126" t="str">
        <f>IF($E922="","",VLOOKUP($E922,カレンダマスタ!$A$5:$E$381,5,FALSE))</f>
        <v/>
      </c>
      <c r="AQ922" s="196" t="str">
        <f>IF(G922="","",IF(VLOOKUP(E922,カレンダマスタ!$A$5:$D$381,4,FALSE)=0,"",1))</f>
        <v/>
      </c>
      <c r="AR922" s="136" t="str">
        <f>IF($G922="","",IF($AD922="NSTC",INDEX(カレンダマスタ!$I$26:$O$31,MATCH($G922,カレンダマスタ!$H$26:$H$31,1),MATCH($H922,カレンダマスタ!$I$25:$O$25,1)),
IF($AD922="CS本社",INDEX(カレンダマスタ!$I$36:$O$41,MATCH($G922,カレンダマスタ!$H$36:$H$41,1),MATCH($H922,カレンダマスタ!$I$35:$O$35,1)),
IF($AD922="NS本社",INDEX(カレンダマスタ!$I$94:$O$99,MATCH($G922,カレンダマスタ!$H$95:$H$100,1),MATCH($H922,カレンダマスタ!$I$93:$O$93,1)),
IF($AD922="ODC",INDEX(カレンダマスタ!$I$46:$O$51,MATCH($G922,カレンダマスタ!$H$46:$H$51,1),MATCH($H922,カレンダマスタ!$I$45:$O$45,1)),
IF($AD922="NS東京TC",INDEX(カレンダマスタ!$I$56:$O$61,MATCH($G922,カレンダマスタ!$H$56:$H$61,1),MATCH($H922,カレンダマスタ!$I$55:$O$55,1)),""))))))</f>
        <v/>
      </c>
      <c r="AS922" s="126" t="str">
        <f t="shared" si="298"/>
        <v/>
      </c>
      <c r="AU922" s="137" t="str">
        <f>IF(E922="","",VLOOKUP($E922,カレンダマスタ!$A$4:$E$381,4,FALSE))</f>
        <v/>
      </c>
      <c r="AV922" s="137" t="str">
        <f t="shared" si="289"/>
        <v/>
      </c>
      <c r="AW922" s="137" t="str">
        <f t="shared" si="290"/>
        <v/>
      </c>
      <c r="AX922" s="138" t="str">
        <f t="shared" si="291"/>
        <v/>
      </c>
      <c r="AY922" s="138" t="str">
        <f t="shared" si="292"/>
        <v/>
      </c>
      <c r="AZ922" s="130" t="str">
        <f>IF(AX922&amp;AW922="勤怠未設定","×",IF(AV922="勤怠修正","×",IF(AC922="外注","",IF(AA922="",IF(AY922&lt;&gt;"","×",""),IF(VLOOKUP(AA922,カレンダマスタ!$H$66:$I$83,2,FALSE)&lt;&gt;AY922,"×","OK")))))</f>
        <v/>
      </c>
      <c r="BC922" s="137" t="str">
        <f>IF(E922="","",VLOOKUP($E922,カレンダマスタ!$A$4:$E$381,4,FALSE))</f>
        <v/>
      </c>
      <c r="BD922" s="126" t="str">
        <f>IF(AC922="社員","",IF(AG922=0,"",IF(AD922="NSTC",IF(COUNTIF(カレンダマスタ!$Q$5:$Q$32,G922)=1,"OK","×"),
IF(AD922="NS本社",IF(COUNTIF(カレンダマスタ!$T$5:$T$32,G922)=1,"OK","×"),IF(COUNTIF(カレンダマスタ!$R$5:$R$32,G922)=1,"OK","×")))))</f>
        <v/>
      </c>
      <c r="BE922" s="126" t="str">
        <f>IF(AC922="社員","",IF(G922="","",IF(R922&lt;&gt;"","",IF(AF922="CS","OK",IF(VLOOKUP(E922,カレンダマスタ!$A$5:$D$381,4,FALSE)&gt;0,"",IF(OR(G922*24&gt;10.84,H922*24&lt;14.5)=TRUE,"×","OK"))))))</f>
        <v/>
      </c>
      <c r="BF922" s="126" t="str">
        <f t="shared" si="285"/>
        <v/>
      </c>
      <c r="BG922" s="126" t="str">
        <f t="shared" si="282"/>
        <v/>
      </c>
      <c r="BI922" s="130" t="str">
        <f t="shared" si="299"/>
        <v/>
      </c>
    </row>
    <row r="923" spans="2:61">
      <c r="B923" s="111"/>
      <c r="C923" s="536"/>
      <c r="D923" s="128"/>
      <c r="E923" s="583"/>
      <c r="F923" s="128"/>
      <c r="G923" s="588"/>
      <c r="H923" s="588"/>
      <c r="I923" s="130"/>
      <c r="J923" s="139"/>
      <c r="K923" s="131"/>
      <c r="L923" s="132"/>
      <c r="M923" s="132"/>
      <c r="N923" s="141"/>
      <c r="O923" s="139"/>
      <c r="P923" s="139"/>
      <c r="Q923" s="139"/>
      <c r="R923" s="133"/>
      <c r="S923" s="134"/>
      <c r="T923" s="434" t="str">
        <f t="shared" si="293"/>
        <v/>
      </c>
      <c r="U923" s="429"/>
      <c r="V923" s="429" t="str">
        <f t="shared" si="294"/>
        <v/>
      </c>
      <c r="W923" s="298"/>
      <c r="X923" s="129" t="str">
        <f t="shared" si="300"/>
        <v/>
      </c>
      <c r="Y923" s="129" t="str">
        <f t="shared" si="295"/>
        <v/>
      </c>
      <c r="Z923" s="129" t="str">
        <f t="shared" si="296"/>
        <v/>
      </c>
      <c r="AA923" s="133" t="str">
        <f t="shared" si="288"/>
        <v/>
      </c>
      <c r="AC923" s="186" t="str">
        <f>AC911</f>
        <v/>
      </c>
      <c r="AD923" s="187" t="str">
        <f>AD911</f>
        <v/>
      </c>
      <c r="AE923" s="187" t="str">
        <f>AE911</f>
        <v/>
      </c>
      <c r="AF923" s="187" t="str">
        <f>AF911</f>
        <v/>
      </c>
      <c r="AG923" s="204">
        <f t="shared" si="297"/>
        <v>0</v>
      </c>
      <c r="AI923" s="140" t="str">
        <f>IF(月報!G923&lt;&gt;"",月報!G923,"")</f>
        <v/>
      </c>
      <c r="AJ923" s="126" t="str">
        <f>IF(月報!W923&lt;&gt;"",月報!W923*24,"")</f>
        <v/>
      </c>
      <c r="AK923" s="126" t="str">
        <f>IF(月報!P923&lt;&gt;"",月報!P923,"")</f>
        <v/>
      </c>
      <c r="AL923" s="126" t="str">
        <f>IF(月報!Q923&lt;&gt;"",IF(月報!Q923="平日残","",月報!Q923),"")</f>
        <v/>
      </c>
      <c r="AM923" s="126"/>
      <c r="AN923" s="126" t="str">
        <f t="shared" si="287"/>
        <v/>
      </c>
      <c r="AO923" s="126" t="str">
        <f>IF($E923="","",VLOOKUP($E923,カレンダマスタ!$A$5:$E$381,5,FALSE))</f>
        <v/>
      </c>
      <c r="AQ923" s="196" t="str">
        <f>IF(G923="","",IF(VLOOKUP(E923,カレンダマスタ!$A$5:$D$381,4,FALSE)=0,"",1))</f>
        <v/>
      </c>
      <c r="AR923" s="136" t="str">
        <f>IF($G923="","",IF($AD923="NSTC",INDEX(カレンダマスタ!$I$26:$O$31,MATCH($G923,カレンダマスタ!$H$26:$H$31,1),MATCH($H923,カレンダマスタ!$I$25:$O$25,1)),
IF($AD923="CS本社",INDEX(カレンダマスタ!$I$36:$O$41,MATCH($G923,カレンダマスタ!$H$36:$H$41,1),MATCH($H923,カレンダマスタ!$I$35:$O$35,1)),
IF($AD923="NS本社",INDEX(カレンダマスタ!$I$94:$O$99,MATCH($G923,カレンダマスタ!$H$95:$H$100,1),MATCH($H923,カレンダマスタ!$I$93:$O$93,1)),
IF($AD923="ODC",INDEX(カレンダマスタ!$I$46:$O$51,MATCH($G923,カレンダマスタ!$H$46:$H$51,1),MATCH($H923,カレンダマスタ!$I$45:$O$45,1)),
IF($AD923="NS東京TC",INDEX(カレンダマスタ!$I$56:$O$61,MATCH($G923,カレンダマスタ!$H$56:$H$61,1),MATCH($H923,カレンダマスタ!$I$55:$O$55,1)),""))))))</f>
        <v/>
      </c>
      <c r="AS923" s="126" t="str">
        <f t="shared" si="298"/>
        <v/>
      </c>
      <c r="AU923" s="137" t="str">
        <f>IF(E923="","",VLOOKUP($E923,カレンダマスタ!$A$4:$E$381,4,FALSE))</f>
        <v/>
      </c>
      <c r="AV923" s="137" t="str">
        <f t="shared" si="289"/>
        <v/>
      </c>
      <c r="AW923" s="137" t="str">
        <f t="shared" si="290"/>
        <v/>
      </c>
      <c r="AX923" s="138" t="str">
        <f t="shared" si="291"/>
        <v/>
      </c>
      <c r="AY923" s="138" t="str">
        <f t="shared" si="292"/>
        <v/>
      </c>
      <c r="AZ923" s="130" t="str">
        <f>IF(AX923&amp;AW923="勤怠未設定","×",IF(AV923="勤怠修正","×",IF(AC923="外注","",IF(AA923="",IF(AY923&lt;&gt;"","×",""),IF(VLOOKUP(AA923,カレンダマスタ!$H$66:$I$83,2,FALSE)&lt;&gt;AY923,"×","OK")))))</f>
        <v/>
      </c>
      <c r="BC923" s="137" t="str">
        <f>IF(E923="","",VLOOKUP($E923,カレンダマスタ!$A$4:$E$381,4,FALSE))</f>
        <v/>
      </c>
      <c r="BD923" s="126" t="str">
        <f>IF(AC923="社員","",IF(AG923=0,"",IF(AD923="NSTC",IF(COUNTIF(カレンダマスタ!$Q$5:$Q$32,G923)=1,"OK","×"),
IF(AD923="NS本社",IF(COUNTIF(カレンダマスタ!$T$5:$T$32,G923)=1,"OK","×"),IF(COUNTIF(カレンダマスタ!$R$5:$R$32,G923)=1,"OK","×")))))</f>
        <v/>
      </c>
      <c r="BE923" s="126" t="str">
        <f>IF(AC923="社員","",IF(G923="","",IF(R923&lt;&gt;"","",IF(AF923="CS","OK",IF(VLOOKUP(E923,カレンダマスタ!$A$5:$D$381,4,FALSE)&gt;0,"",IF(OR(G923*24&gt;10.84,H923*24&lt;14.5)=TRUE,"×","OK"))))))</f>
        <v/>
      </c>
      <c r="BF923" s="126" t="str">
        <f t="shared" si="285"/>
        <v/>
      </c>
      <c r="BG923" s="126" t="str">
        <f t="shared" si="282"/>
        <v/>
      </c>
      <c r="BI923" s="130" t="str">
        <f t="shared" si="299"/>
        <v/>
      </c>
    </row>
    <row r="924" spans="2:61">
      <c r="B924" s="111"/>
      <c r="C924" s="537"/>
      <c r="D924" s="142"/>
      <c r="E924" s="584"/>
      <c r="F924" s="142"/>
      <c r="G924" s="589"/>
      <c r="H924" s="589"/>
      <c r="I924" s="144"/>
      <c r="J924" s="148"/>
      <c r="K924" s="145"/>
      <c r="L924" s="146"/>
      <c r="M924" s="146"/>
      <c r="N924" s="147"/>
      <c r="O924" s="148"/>
      <c r="P924" s="148"/>
      <c r="Q924" s="148"/>
      <c r="R924" s="149"/>
      <c r="S924" s="156"/>
      <c r="T924" s="435" t="str">
        <f t="shared" si="293"/>
        <v/>
      </c>
      <c r="U924" s="430"/>
      <c r="V924" s="430" t="str">
        <f t="shared" si="294"/>
        <v/>
      </c>
      <c r="W924" s="298"/>
      <c r="X924" s="143" t="str">
        <f t="shared" si="300"/>
        <v/>
      </c>
      <c r="Y924" s="143" t="str">
        <f t="shared" si="295"/>
        <v/>
      </c>
      <c r="Z924" s="143" t="str">
        <f t="shared" si="296"/>
        <v/>
      </c>
      <c r="AA924" s="149" t="str">
        <f t="shared" si="288"/>
        <v/>
      </c>
      <c r="AC924" s="188" t="str">
        <f>AC911</f>
        <v/>
      </c>
      <c r="AD924" s="189" t="str">
        <f>AD911</f>
        <v/>
      </c>
      <c r="AE924" s="189" t="str">
        <f>AE911</f>
        <v/>
      </c>
      <c r="AF924" s="189" t="str">
        <f>AF911</f>
        <v/>
      </c>
      <c r="AG924" s="205">
        <f t="shared" si="297"/>
        <v>0</v>
      </c>
      <c r="AI924" s="157" t="str">
        <f>IF(月報!G924&lt;&gt;"",月報!G924,"")</f>
        <v/>
      </c>
      <c r="AJ924" s="151" t="str">
        <f>IF(月報!W924&lt;&gt;"",月報!W924*24,"")</f>
        <v/>
      </c>
      <c r="AK924" s="151" t="str">
        <f>IF(月報!P924&lt;&gt;"",月報!P924,"")</f>
        <v/>
      </c>
      <c r="AL924" s="151" t="str">
        <f>IF(月報!Q924&lt;&gt;"",IF(月報!Q924="平日残","",月報!Q924),"")</f>
        <v/>
      </c>
      <c r="AM924" s="151"/>
      <c r="AN924" s="151" t="str">
        <f t="shared" si="287"/>
        <v/>
      </c>
      <c r="AO924" s="151" t="str">
        <f>IF($E924="","",VLOOKUP($E924,カレンダマスタ!$A$5:$E$381,5,FALSE))</f>
        <v/>
      </c>
      <c r="AQ924" s="197" t="str">
        <f>IF(G924="","",IF(VLOOKUP(E924,カレンダマスタ!$A$5:$D$381,4,FALSE)=0,"",1))</f>
        <v/>
      </c>
      <c r="AR924" s="152" t="str">
        <f>IF($G924="","",IF($AD924="NSTC",INDEX(カレンダマスタ!$I$26:$O$31,MATCH($G924,カレンダマスタ!$H$26:$H$31,1),MATCH($H924,カレンダマスタ!$I$25:$O$25,1)),
IF($AD924="CS本社",INDEX(カレンダマスタ!$I$36:$O$41,MATCH($G924,カレンダマスタ!$H$36:$H$41,1),MATCH($H924,カレンダマスタ!$I$35:$O$35,1)),
IF($AD924="NS本社",INDEX(カレンダマスタ!$I$94:$O$99,MATCH($G924,カレンダマスタ!$H$95:$H$100,1),MATCH($H924,カレンダマスタ!$I$93:$O$93,1)),
IF($AD924="ODC",INDEX(カレンダマスタ!$I$46:$O$51,MATCH($G924,カレンダマスタ!$H$46:$H$51,1),MATCH($H924,カレンダマスタ!$I$45:$O$45,1)),
IF($AD924="NS東京TC",INDEX(カレンダマスタ!$I$56:$O$61,MATCH($G924,カレンダマスタ!$H$56:$H$61,1),MATCH($H924,カレンダマスタ!$I$55:$O$55,1)),""))))))</f>
        <v/>
      </c>
      <c r="AS924" s="151" t="str">
        <f t="shared" si="298"/>
        <v/>
      </c>
      <c r="AU924" s="153" t="str">
        <f>IF(E924="","",VLOOKUP($E924,カレンダマスタ!$A$4:$E$381,4,FALSE))</f>
        <v/>
      </c>
      <c r="AV924" s="153" t="str">
        <f t="shared" si="289"/>
        <v/>
      </c>
      <c r="AW924" s="153" t="str">
        <f t="shared" si="290"/>
        <v/>
      </c>
      <c r="AX924" s="154" t="str">
        <f t="shared" si="291"/>
        <v/>
      </c>
      <c r="AY924" s="154" t="str">
        <f t="shared" si="292"/>
        <v/>
      </c>
      <c r="AZ924" s="144" t="str">
        <f>IF(AX924&amp;AW924="勤怠未設定","×",IF(AV924="勤怠修正","×",IF(AC924="外注","",IF(AA924="",IF(AY924&lt;&gt;"","×",""),IF(VLOOKUP(AA924,カレンダマスタ!$H$66:$I$83,2,FALSE)&lt;&gt;AY924,"×","OK")))))</f>
        <v/>
      </c>
      <c r="BC924" s="153" t="str">
        <f>IF(E924="","",VLOOKUP($E924,カレンダマスタ!$A$4:$E$381,4,FALSE))</f>
        <v/>
      </c>
      <c r="BD924" s="151" t="str">
        <f>IF(AC924="社員","",IF(AG924=0,"",IF(AD924="NSTC",IF(COUNTIF(カレンダマスタ!$Q$5:$Q$32,G924)=1,"OK","×"),
IF(AD924="NS本社",IF(COUNTIF(カレンダマスタ!$T$5:$T$32,G924)=1,"OK","×"),IF(COUNTIF(カレンダマスタ!$R$5:$R$32,G924)=1,"OK","×")))))</f>
        <v/>
      </c>
      <c r="BE924" s="151" t="str">
        <f>IF(AC924="社員","",IF(G924="","",IF(R924&lt;&gt;"","",IF(AF924="CS","OK",IF(VLOOKUP(E924,カレンダマスタ!$A$5:$D$381,4,FALSE)&gt;0,"",IF(OR(G924*24&gt;10.84,H924*24&lt;14.5)=TRUE,"×","OK"))))))</f>
        <v/>
      </c>
      <c r="BF924" s="151" t="str">
        <f t="shared" si="285"/>
        <v/>
      </c>
      <c r="BG924" s="151" t="str">
        <f t="shared" si="282"/>
        <v/>
      </c>
      <c r="BI924" s="144" t="str">
        <f t="shared" si="299"/>
        <v/>
      </c>
    </row>
    <row r="925" spans="2:61">
      <c r="B925" s="111"/>
      <c r="C925" s="535"/>
      <c r="D925" s="112"/>
      <c r="E925" s="582"/>
      <c r="F925" s="112"/>
      <c r="G925" s="587"/>
      <c r="H925" s="587"/>
      <c r="I925" s="114"/>
      <c r="J925" s="118"/>
      <c r="K925" s="115"/>
      <c r="L925" s="116"/>
      <c r="M925" s="116"/>
      <c r="N925" s="117"/>
      <c r="O925" s="118"/>
      <c r="P925" s="118"/>
      <c r="Q925" s="118"/>
      <c r="R925" s="119"/>
      <c r="S925" s="120"/>
      <c r="T925" s="433" t="str">
        <f t="shared" si="293"/>
        <v/>
      </c>
      <c r="U925" s="431">
        <f>SUM(T925:T931)</f>
        <v>0</v>
      </c>
      <c r="V925" s="431" t="str">
        <f t="shared" si="294"/>
        <v/>
      </c>
      <c r="W925" s="298"/>
      <c r="X925" s="113" t="str">
        <f t="shared" si="300"/>
        <v/>
      </c>
      <c r="Y925" s="113" t="str">
        <f t="shared" si="295"/>
        <v/>
      </c>
      <c r="Z925" s="113" t="str">
        <f t="shared" si="296"/>
        <v/>
      </c>
      <c r="AA925" s="119" t="str">
        <f t="shared" si="288"/>
        <v/>
      </c>
      <c r="AC925" s="190" t="str">
        <f>AC911</f>
        <v/>
      </c>
      <c r="AD925" s="191" t="str">
        <f>AD911</f>
        <v/>
      </c>
      <c r="AE925" s="191" t="str">
        <f>AE911</f>
        <v/>
      </c>
      <c r="AF925" s="191" t="str">
        <f>AF911</f>
        <v/>
      </c>
      <c r="AG925" s="206">
        <f t="shared" si="297"/>
        <v>0</v>
      </c>
      <c r="AI925" s="158" t="str">
        <f>IF(月報!G925&lt;&gt;"",月報!G925,"")</f>
        <v/>
      </c>
      <c r="AJ925" s="122" t="str">
        <f>IF(月報!W925&lt;&gt;"",月報!W925*24,"")</f>
        <v/>
      </c>
      <c r="AK925" s="122" t="str">
        <f>IF(月報!P925&lt;&gt;"",月報!P925,"")</f>
        <v/>
      </c>
      <c r="AL925" s="122" t="str">
        <f>IF(月報!Q925&lt;&gt;"",IF(月報!Q925="平日残","",月報!Q925),"")</f>
        <v/>
      </c>
      <c r="AM925" s="122"/>
      <c r="AN925" s="122" t="str">
        <f t="shared" si="287"/>
        <v/>
      </c>
      <c r="AO925" s="122" t="str">
        <f>IF($E925="","",VLOOKUP($E925,カレンダマスタ!$A$5:$E$381,5,FALSE))</f>
        <v/>
      </c>
      <c r="AQ925" s="195" t="str">
        <f>IF(G925="","",IF(VLOOKUP(E925,カレンダマスタ!$A$5:$D$381,4,FALSE)=0,"",1))</f>
        <v/>
      </c>
      <c r="AR925" s="123" t="str">
        <f>IF($G925="","",IF($AD925="NSTC",INDEX(カレンダマスタ!$I$26:$O$31,MATCH($G925,カレンダマスタ!$H$26:$H$31,1),MATCH($H925,カレンダマスタ!$I$25:$O$25,1)),
IF($AD925="CS本社",INDEX(カレンダマスタ!$I$36:$O$41,MATCH($G925,カレンダマスタ!$H$36:$H$41,1),MATCH($H925,カレンダマスタ!$I$35:$O$35,1)),
IF($AD925="NS本社",INDEX(カレンダマスタ!$I$94:$O$99,MATCH($G925,カレンダマスタ!$H$95:$H$100,1),MATCH($H925,カレンダマスタ!$I$93:$O$93,1)),
IF($AD925="ODC",INDEX(カレンダマスタ!$I$46:$O$51,MATCH($G925,カレンダマスタ!$H$46:$H$51,1),MATCH($H925,カレンダマスタ!$I$45:$O$45,1)),
IF($AD925="NS東京TC",INDEX(カレンダマスタ!$I$56:$O$61,MATCH($G925,カレンダマスタ!$H$56:$H$61,1),MATCH($H925,カレンダマスタ!$I$55:$O$55,1)),""))))))</f>
        <v/>
      </c>
      <c r="AS925" s="122" t="str">
        <f t="shared" si="298"/>
        <v/>
      </c>
      <c r="AU925" s="124" t="str">
        <f>IF(E925="","",VLOOKUP($E925,カレンダマスタ!$A$4:$E$381,4,FALSE))</f>
        <v/>
      </c>
      <c r="AV925" s="124" t="str">
        <f t="shared" si="289"/>
        <v/>
      </c>
      <c r="AW925" s="124" t="str">
        <f t="shared" si="290"/>
        <v/>
      </c>
      <c r="AX925" s="125" t="str">
        <f t="shared" si="291"/>
        <v/>
      </c>
      <c r="AY925" s="125" t="str">
        <f t="shared" si="292"/>
        <v/>
      </c>
      <c r="AZ925" s="114" t="str">
        <f>IF(AX925&amp;AW925="勤怠未設定","×",IF(AV925="勤怠修正","×",IF(AC925="外注","",IF(AA925="",IF(AY925&lt;&gt;"","×",""),IF(VLOOKUP(AA925,カレンダマスタ!$H$66:$I$83,2,FALSE)&lt;&gt;AY925,"×","OK")))))</f>
        <v/>
      </c>
      <c r="BC925" s="124" t="str">
        <f>IF(E925="","",VLOOKUP($E925,カレンダマスタ!$A$4:$E$381,4,FALSE))</f>
        <v/>
      </c>
      <c r="BD925" s="122" t="str">
        <f>IF(AC925="社員","",IF(AG925=0,"",IF(AD925="NSTC",IF(COUNTIF(カレンダマスタ!$Q$5:$Q$32,G925)=1,"OK","×"),
IF(AD925="NS本社",IF(COUNTIF(カレンダマスタ!$T$5:$T$32,G925)=1,"OK","×"),IF(COUNTIF(カレンダマスタ!$R$5:$R$32,G925)=1,"OK","×")))))</f>
        <v/>
      </c>
      <c r="BE925" s="122" t="str">
        <f>IF(AC925="社員","",IF(G925="","",IF(R925&lt;&gt;"","",IF(AF925="CS","OK",IF(VLOOKUP(E925,カレンダマスタ!$A$5:$D$381,4,FALSE)&gt;0,"",IF(OR(G925*24&gt;10.84,H925*24&lt;14.5)=TRUE,"×","OK"))))))</f>
        <v/>
      </c>
      <c r="BF925" s="122" t="str">
        <f t="shared" si="285"/>
        <v/>
      </c>
      <c r="BG925" s="122" t="str">
        <f t="shared" si="282"/>
        <v/>
      </c>
      <c r="BI925" s="114" t="str">
        <f t="shared" si="299"/>
        <v/>
      </c>
    </row>
    <row r="926" spans="2:61">
      <c r="B926" s="111"/>
      <c r="C926" s="536"/>
      <c r="D926" s="128"/>
      <c r="E926" s="583"/>
      <c r="F926" s="128"/>
      <c r="G926" s="588"/>
      <c r="H926" s="588"/>
      <c r="I926" s="130"/>
      <c r="J926" s="139"/>
      <c r="K926" s="131"/>
      <c r="L926" s="132"/>
      <c r="M926" s="132"/>
      <c r="N926" s="141"/>
      <c r="O926" s="139"/>
      <c r="P926" s="139"/>
      <c r="Q926" s="139"/>
      <c r="R926" s="133"/>
      <c r="S926" s="134"/>
      <c r="T926" s="434" t="str">
        <f t="shared" si="293"/>
        <v/>
      </c>
      <c r="U926" s="429"/>
      <c r="V926" s="429" t="str">
        <f t="shared" si="294"/>
        <v/>
      </c>
      <c r="W926" s="298"/>
      <c r="X926" s="129" t="str">
        <f t="shared" si="300"/>
        <v/>
      </c>
      <c r="Y926" s="129" t="str">
        <f t="shared" si="295"/>
        <v/>
      </c>
      <c r="Z926" s="129" t="str">
        <f t="shared" si="296"/>
        <v/>
      </c>
      <c r="AA926" s="133" t="str">
        <f t="shared" si="288"/>
        <v/>
      </c>
      <c r="AC926" s="186" t="str">
        <f>AC911</f>
        <v/>
      </c>
      <c r="AD926" s="187" t="str">
        <f>AD911</f>
        <v/>
      </c>
      <c r="AE926" s="187" t="str">
        <f>AE911</f>
        <v/>
      </c>
      <c r="AF926" s="187" t="str">
        <f>AF911</f>
        <v/>
      </c>
      <c r="AG926" s="204">
        <f t="shared" si="297"/>
        <v>0</v>
      </c>
      <c r="AI926" s="135" t="str">
        <f>IF(月報!G926&lt;&gt;"",月報!G926,"")</f>
        <v/>
      </c>
      <c r="AJ926" s="126" t="str">
        <f>IF(月報!W926&lt;&gt;"",月報!W926*24,"")</f>
        <v/>
      </c>
      <c r="AK926" s="126" t="str">
        <f>IF(月報!P926&lt;&gt;"",月報!P926,"")</f>
        <v/>
      </c>
      <c r="AL926" s="126" t="str">
        <f>IF(月報!Q926&lt;&gt;"",IF(月報!Q926="平日残","",月報!Q926),"")</f>
        <v/>
      </c>
      <c r="AM926" s="126"/>
      <c r="AN926" s="126" t="str">
        <f t="shared" si="287"/>
        <v/>
      </c>
      <c r="AO926" s="126" t="str">
        <f>IF($E926="","",VLOOKUP($E926,カレンダマスタ!$A$5:$E$381,5,FALSE))</f>
        <v/>
      </c>
      <c r="AQ926" s="196" t="str">
        <f>IF(G926="","",IF(VLOOKUP(E926,カレンダマスタ!$A$5:$D$381,4,FALSE)=0,"",1))</f>
        <v/>
      </c>
      <c r="AR926" s="136" t="str">
        <f>IF($G926="","",IF($AD926="NSTC",INDEX(カレンダマスタ!$I$26:$O$31,MATCH($G926,カレンダマスタ!$H$26:$H$31,1),MATCH($H926,カレンダマスタ!$I$25:$O$25,1)),
IF($AD926="CS本社",INDEX(カレンダマスタ!$I$36:$O$41,MATCH($G926,カレンダマスタ!$H$36:$H$41,1),MATCH($H926,カレンダマスタ!$I$35:$O$35,1)),
IF($AD926="NS本社",INDEX(カレンダマスタ!$I$94:$O$99,MATCH($G926,カレンダマスタ!$H$95:$H$100,1),MATCH($H926,カレンダマスタ!$I$93:$O$93,1)),
IF($AD926="ODC",INDEX(カレンダマスタ!$I$46:$O$51,MATCH($G926,カレンダマスタ!$H$46:$H$51,1),MATCH($H926,カレンダマスタ!$I$45:$O$45,1)),
IF($AD926="NS東京TC",INDEX(カレンダマスタ!$I$56:$O$61,MATCH($G926,カレンダマスタ!$H$56:$H$61,1),MATCH($H926,カレンダマスタ!$I$55:$O$55,1)),""))))))</f>
        <v/>
      </c>
      <c r="AS926" s="126" t="str">
        <f t="shared" si="298"/>
        <v/>
      </c>
      <c r="AU926" s="137" t="str">
        <f>IF(E926="","",VLOOKUP($E926,カレンダマスタ!$A$4:$E$381,4,FALSE))</f>
        <v/>
      </c>
      <c r="AV926" s="137" t="str">
        <f t="shared" si="289"/>
        <v/>
      </c>
      <c r="AW926" s="137" t="str">
        <f t="shared" si="290"/>
        <v/>
      </c>
      <c r="AX926" s="138" t="str">
        <f t="shared" si="291"/>
        <v/>
      </c>
      <c r="AY926" s="138" t="str">
        <f t="shared" si="292"/>
        <v/>
      </c>
      <c r="AZ926" s="130" t="str">
        <f>IF(AX926&amp;AW926="勤怠未設定","×",IF(AV926="勤怠修正","×",IF(AC926="外注","",IF(AA926="",IF(AY926&lt;&gt;"","×",""),IF(VLOOKUP(AA926,カレンダマスタ!$H$66:$I$83,2,FALSE)&lt;&gt;AY926,"×","OK")))))</f>
        <v/>
      </c>
      <c r="BC926" s="137" t="str">
        <f>IF(E926="","",VLOOKUP($E926,カレンダマスタ!$A$4:$E$381,4,FALSE))</f>
        <v/>
      </c>
      <c r="BD926" s="126" t="str">
        <f>IF(AC926="社員","",IF(AG926=0,"",IF(AD926="NSTC",IF(COUNTIF(カレンダマスタ!$Q$5:$Q$32,G926)=1,"OK","×"),
IF(AD926="NS本社",IF(COUNTIF(カレンダマスタ!$T$5:$T$32,G926)=1,"OK","×"),IF(COUNTIF(カレンダマスタ!$R$5:$R$32,G926)=1,"OK","×")))))</f>
        <v/>
      </c>
      <c r="BE926" s="126" t="str">
        <f>IF(AC926="社員","",IF(G926="","",IF(R926&lt;&gt;"","",IF(AF926="CS","OK",IF(VLOOKUP(E926,カレンダマスタ!$A$5:$D$381,4,FALSE)&gt;0,"",IF(OR(G926*24&gt;10.84,H926*24&lt;14.5)=TRUE,"×","OK"))))))</f>
        <v/>
      </c>
      <c r="BF926" s="126" t="str">
        <f t="shared" si="285"/>
        <v/>
      </c>
      <c r="BG926" s="126" t="str">
        <f t="shared" si="282"/>
        <v/>
      </c>
      <c r="BI926" s="130" t="str">
        <f t="shared" si="299"/>
        <v/>
      </c>
    </row>
    <row r="927" spans="2:61">
      <c r="B927" s="111"/>
      <c r="C927" s="536"/>
      <c r="D927" s="128"/>
      <c r="E927" s="583"/>
      <c r="F927" s="128"/>
      <c r="G927" s="588"/>
      <c r="H927" s="588"/>
      <c r="I927" s="130"/>
      <c r="J927" s="139"/>
      <c r="K927" s="131"/>
      <c r="L927" s="132"/>
      <c r="M927" s="132"/>
      <c r="N927" s="141"/>
      <c r="O927" s="139"/>
      <c r="P927" s="139"/>
      <c r="Q927" s="139"/>
      <c r="R927" s="133"/>
      <c r="S927" s="134"/>
      <c r="T927" s="434" t="str">
        <f t="shared" si="293"/>
        <v/>
      </c>
      <c r="U927" s="429"/>
      <c r="V927" s="429" t="str">
        <f t="shared" si="294"/>
        <v/>
      </c>
      <c r="W927" s="298"/>
      <c r="X927" s="129" t="str">
        <f t="shared" si="300"/>
        <v/>
      </c>
      <c r="Y927" s="129" t="str">
        <f t="shared" si="295"/>
        <v/>
      </c>
      <c r="Z927" s="129" t="str">
        <f t="shared" si="296"/>
        <v/>
      </c>
      <c r="AA927" s="133" t="str">
        <f t="shared" si="288"/>
        <v/>
      </c>
      <c r="AC927" s="186" t="str">
        <f>AC911</f>
        <v/>
      </c>
      <c r="AD927" s="187" t="str">
        <f>AD911</f>
        <v/>
      </c>
      <c r="AE927" s="187" t="str">
        <f>AE911</f>
        <v/>
      </c>
      <c r="AF927" s="187" t="str">
        <f>AF911</f>
        <v/>
      </c>
      <c r="AG927" s="204">
        <f t="shared" si="297"/>
        <v>0</v>
      </c>
      <c r="AI927" s="135" t="str">
        <f>IF(月報!G927&lt;&gt;"",月報!G927,"")</f>
        <v/>
      </c>
      <c r="AJ927" s="126" t="str">
        <f>IF(月報!W927&lt;&gt;"",月報!W927*24,"")</f>
        <v/>
      </c>
      <c r="AK927" s="126" t="str">
        <f>IF(月報!P927&lt;&gt;"",月報!P927,"")</f>
        <v/>
      </c>
      <c r="AL927" s="126" t="str">
        <f>IF(月報!Q927&lt;&gt;"",IF(月報!Q927="平日残","",月報!Q927),"")</f>
        <v/>
      </c>
      <c r="AM927" s="126"/>
      <c r="AN927" s="126" t="str">
        <f t="shared" si="287"/>
        <v/>
      </c>
      <c r="AO927" s="126" t="str">
        <f>IF($E927="","",VLOOKUP($E927,カレンダマスタ!$A$5:$E$381,5,FALSE))</f>
        <v/>
      </c>
      <c r="AQ927" s="196" t="str">
        <f>IF(G927="","",IF(VLOOKUP(E927,カレンダマスタ!$A$5:$D$381,4,FALSE)=0,"",1))</f>
        <v/>
      </c>
      <c r="AR927" s="136" t="str">
        <f>IF($G927="","",IF($AD927="NSTC",INDEX(カレンダマスタ!$I$26:$O$31,MATCH($G927,カレンダマスタ!$H$26:$H$31,1),MATCH($H927,カレンダマスタ!$I$25:$O$25,1)),
IF($AD927="CS本社",INDEX(カレンダマスタ!$I$36:$O$41,MATCH($G927,カレンダマスタ!$H$36:$H$41,1),MATCH($H927,カレンダマスタ!$I$35:$O$35,1)),
IF($AD927="NS本社",INDEX(カレンダマスタ!$I$94:$O$99,MATCH($G927,カレンダマスタ!$H$95:$H$100,1),MATCH($H927,カレンダマスタ!$I$93:$O$93,1)),
IF($AD927="ODC",INDEX(カレンダマスタ!$I$46:$O$51,MATCH($G927,カレンダマスタ!$H$46:$H$51,1),MATCH($H927,カレンダマスタ!$I$45:$O$45,1)),
IF($AD927="NS東京TC",INDEX(カレンダマスタ!$I$56:$O$61,MATCH($G927,カレンダマスタ!$H$56:$H$61,1),MATCH($H927,カレンダマスタ!$I$55:$O$55,1)),""))))))</f>
        <v/>
      </c>
      <c r="AS927" s="126" t="str">
        <f t="shared" si="298"/>
        <v/>
      </c>
      <c r="AU927" s="137" t="str">
        <f>IF(E927="","",VLOOKUP($E927,カレンダマスタ!$A$4:$E$381,4,FALSE))</f>
        <v/>
      </c>
      <c r="AV927" s="137" t="str">
        <f t="shared" si="289"/>
        <v/>
      </c>
      <c r="AW927" s="137" t="str">
        <f t="shared" si="290"/>
        <v/>
      </c>
      <c r="AX927" s="138" t="str">
        <f t="shared" si="291"/>
        <v/>
      </c>
      <c r="AY927" s="138" t="str">
        <f t="shared" si="292"/>
        <v/>
      </c>
      <c r="AZ927" s="130" t="str">
        <f>IF(AX927&amp;AW927="勤怠未設定","×",IF(AV927="勤怠修正","×",IF(AC927="外注","",IF(AA927="",IF(AY927&lt;&gt;"","×",""),IF(VLOOKUP(AA927,カレンダマスタ!$H$66:$I$83,2,FALSE)&lt;&gt;AY927,"×","OK")))))</f>
        <v/>
      </c>
      <c r="BC927" s="137" t="str">
        <f>IF(E927="","",VLOOKUP($E927,カレンダマスタ!$A$4:$E$381,4,FALSE))</f>
        <v/>
      </c>
      <c r="BD927" s="126" t="str">
        <f>IF(AC927="社員","",IF(AG927=0,"",IF(AD927="NSTC",IF(COUNTIF(カレンダマスタ!$Q$5:$Q$32,G927)=1,"OK","×"),
IF(AD927="NS本社",IF(COUNTIF(カレンダマスタ!$T$5:$T$32,G927)=1,"OK","×"),IF(COUNTIF(カレンダマスタ!$R$5:$R$32,G927)=1,"OK","×")))))</f>
        <v/>
      </c>
      <c r="BE927" s="126" t="str">
        <f>IF(AC927="社員","",IF(G927="","",IF(R927&lt;&gt;"","",IF(AF927="CS","OK",IF(VLOOKUP(E927,カレンダマスタ!$A$5:$D$381,4,FALSE)&gt;0,"",IF(OR(G927*24&gt;10.84,H927*24&lt;14.5)=TRUE,"×","OK"))))))</f>
        <v/>
      </c>
      <c r="BF927" s="126" t="str">
        <f t="shared" si="285"/>
        <v/>
      </c>
      <c r="BG927" s="126" t="str">
        <f t="shared" si="282"/>
        <v/>
      </c>
      <c r="BI927" s="130" t="str">
        <f t="shared" si="299"/>
        <v/>
      </c>
    </row>
    <row r="928" spans="2:61">
      <c r="B928" s="111"/>
      <c r="C928" s="536"/>
      <c r="D928" s="128"/>
      <c r="E928" s="583"/>
      <c r="F928" s="128"/>
      <c r="G928" s="588"/>
      <c r="H928" s="588"/>
      <c r="I928" s="130"/>
      <c r="J928" s="139"/>
      <c r="K928" s="131"/>
      <c r="L928" s="132"/>
      <c r="M928" s="132"/>
      <c r="N928" s="141"/>
      <c r="O928" s="139"/>
      <c r="P928" s="139"/>
      <c r="Q928" s="139"/>
      <c r="R928" s="133"/>
      <c r="S928" s="134"/>
      <c r="T928" s="434" t="str">
        <f t="shared" si="293"/>
        <v/>
      </c>
      <c r="U928" s="429"/>
      <c r="V928" s="429" t="str">
        <f t="shared" si="294"/>
        <v/>
      </c>
      <c r="W928" s="298"/>
      <c r="X928" s="129" t="str">
        <f t="shared" si="300"/>
        <v/>
      </c>
      <c r="Y928" s="129" t="str">
        <f t="shared" si="295"/>
        <v/>
      </c>
      <c r="Z928" s="129" t="str">
        <f t="shared" si="296"/>
        <v/>
      </c>
      <c r="AA928" s="133" t="str">
        <f t="shared" si="288"/>
        <v/>
      </c>
      <c r="AC928" s="186" t="str">
        <f>AC911</f>
        <v/>
      </c>
      <c r="AD928" s="187" t="str">
        <f>AD911</f>
        <v/>
      </c>
      <c r="AE928" s="187" t="str">
        <f>AE911</f>
        <v/>
      </c>
      <c r="AF928" s="187" t="str">
        <f>AF911</f>
        <v/>
      </c>
      <c r="AG928" s="204">
        <f t="shared" si="297"/>
        <v>0</v>
      </c>
      <c r="AI928" s="140" t="str">
        <f>IF(月報!G928&lt;&gt;"",月報!G928,"")</f>
        <v/>
      </c>
      <c r="AJ928" s="126" t="str">
        <f>IF(月報!W928&lt;&gt;"",月報!W928*24,"")</f>
        <v/>
      </c>
      <c r="AK928" s="126" t="str">
        <f>IF(月報!P928&lt;&gt;"",月報!P928,"")</f>
        <v/>
      </c>
      <c r="AL928" s="126" t="str">
        <f>IF(月報!Q928&lt;&gt;"",IF(月報!Q928="平日残","",月報!Q928),"")</f>
        <v/>
      </c>
      <c r="AM928" s="126"/>
      <c r="AN928" s="126" t="str">
        <f t="shared" si="287"/>
        <v/>
      </c>
      <c r="AO928" s="126" t="str">
        <f>IF($E928="","",VLOOKUP($E928,カレンダマスタ!$A$5:$E$381,5,FALSE))</f>
        <v/>
      </c>
      <c r="AQ928" s="196" t="str">
        <f>IF(G928="","",IF(VLOOKUP(E928,カレンダマスタ!$A$5:$D$381,4,FALSE)=0,"",1))</f>
        <v/>
      </c>
      <c r="AR928" s="136" t="str">
        <f>IF($G928="","",IF($AD928="NSTC",INDEX(カレンダマスタ!$I$26:$O$31,MATCH($G928,カレンダマスタ!$H$26:$H$31,1),MATCH($H928,カレンダマスタ!$I$25:$O$25,1)),
IF($AD928="CS本社",INDEX(カレンダマスタ!$I$36:$O$41,MATCH($G928,カレンダマスタ!$H$36:$H$41,1),MATCH($H928,カレンダマスタ!$I$35:$O$35,1)),
IF($AD928="NS本社",INDEX(カレンダマスタ!$I$94:$O$99,MATCH($G928,カレンダマスタ!$H$95:$H$100,1),MATCH($H928,カレンダマスタ!$I$93:$O$93,1)),
IF($AD928="ODC",INDEX(カレンダマスタ!$I$46:$O$51,MATCH($G928,カレンダマスタ!$H$46:$H$51,1),MATCH($H928,カレンダマスタ!$I$45:$O$45,1)),
IF($AD928="NS東京TC",INDEX(カレンダマスタ!$I$56:$O$61,MATCH($G928,カレンダマスタ!$H$56:$H$61,1),MATCH($H928,カレンダマスタ!$I$55:$O$55,1)),""))))))</f>
        <v/>
      </c>
      <c r="AS928" s="126" t="str">
        <f t="shared" si="298"/>
        <v/>
      </c>
      <c r="AU928" s="137" t="str">
        <f>IF(E928="","",VLOOKUP($E928,カレンダマスタ!$A$4:$E$381,4,FALSE))</f>
        <v/>
      </c>
      <c r="AV928" s="137" t="str">
        <f t="shared" si="289"/>
        <v/>
      </c>
      <c r="AW928" s="137" t="str">
        <f t="shared" si="290"/>
        <v/>
      </c>
      <c r="AX928" s="138" t="str">
        <f t="shared" si="291"/>
        <v/>
      </c>
      <c r="AY928" s="138" t="str">
        <f t="shared" si="292"/>
        <v/>
      </c>
      <c r="AZ928" s="130" t="str">
        <f>IF(AX928&amp;AW928="勤怠未設定","×",IF(AV928="勤怠修正","×",IF(AC928="外注","",IF(AA928="",IF(AY928&lt;&gt;"","×",""),IF(VLOOKUP(AA928,カレンダマスタ!$H$66:$I$83,2,FALSE)&lt;&gt;AY928,"×","OK")))))</f>
        <v/>
      </c>
      <c r="BC928" s="137" t="str">
        <f>IF(E928="","",VLOOKUP($E928,カレンダマスタ!$A$4:$E$381,4,FALSE))</f>
        <v/>
      </c>
      <c r="BD928" s="126" t="str">
        <f>IF(AC928="社員","",IF(AG928=0,"",IF(AD928="NSTC",IF(COUNTIF(カレンダマスタ!$Q$5:$Q$32,G928)=1,"OK","×"),
IF(AD928="NS本社",IF(COUNTIF(カレンダマスタ!$T$5:$T$32,G928)=1,"OK","×"),IF(COUNTIF(カレンダマスタ!$R$5:$R$32,G928)=1,"OK","×")))))</f>
        <v/>
      </c>
      <c r="BE928" s="126" t="str">
        <f>IF(AC928="社員","",IF(G928="","",IF(R928&lt;&gt;"","",IF(AF928="CS","OK",IF(VLOOKUP(E928,カレンダマスタ!$A$5:$D$381,4,FALSE)&gt;0,"",IF(OR(G928*24&gt;10.84,H928*24&lt;14.5)=TRUE,"×","OK"))))))</f>
        <v/>
      </c>
      <c r="BF928" s="126" t="str">
        <f t="shared" si="285"/>
        <v/>
      </c>
      <c r="BG928" s="126" t="str">
        <f t="shared" si="282"/>
        <v/>
      </c>
      <c r="BI928" s="130" t="str">
        <f t="shared" si="299"/>
        <v/>
      </c>
    </row>
    <row r="929" spans="2:61">
      <c r="B929" s="111"/>
      <c r="C929" s="536"/>
      <c r="D929" s="128"/>
      <c r="E929" s="583"/>
      <c r="F929" s="128"/>
      <c r="G929" s="588"/>
      <c r="H929" s="588"/>
      <c r="I929" s="130"/>
      <c r="J929" s="139"/>
      <c r="K929" s="131"/>
      <c r="L929" s="132"/>
      <c r="M929" s="132"/>
      <c r="N929" s="141"/>
      <c r="O929" s="139"/>
      <c r="P929" s="139"/>
      <c r="Q929" s="139"/>
      <c r="R929" s="133"/>
      <c r="S929" s="134"/>
      <c r="T929" s="434" t="str">
        <f t="shared" si="293"/>
        <v/>
      </c>
      <c r="U929" s="429"/>
      <c r="V929" s="429" t="str">
        <f t="shared" si="294"/>
        <v/>
      </c>
      <c r="W929" s="298"/>
      <c r="X929" s="129" t="str">
        <f t="shared" si="300"/>
        <v/>
      </c>
      <c r="Y929" s="129" t="str">
        <f t="shared" si="295"/>
        <v/>
      </c>
      <c r="Z929" s="129" t="str">
        <f t="shared" si="296"/>
        <v/>
      </c>
      <c r="AA929" s="133" t="str">
        <f t="shared" si="288"/>
        <v/>
      </c>
      <c r="AC929" s="186" t="str">
        <f>AC911</f>
        <v/>
      </c>
      <c r="AD929" s="187" t="str">
        <f>AD911</f>
        <v/>
      </c>
      <c r="AE929" s="187" t="str">
        <f>AE911</f>
        <v/>
      </c>
      <c r="AF929" s="187" t="str">
        <f>AF911</f>
        <v/>
      </c>
      <c r="AG929" s="204">
        <f t="shared" si="297"/>
        <v>0</v>
      </c>
      <c r="AI929" s="140" t="str">
        <f>IF(月報!G929&lt;&gt;"",月報!G929,"")</f>
        <v/>
      </c>
      <c r="AJ929" s="126" t="str">
        <f>IF(月報!W929&lt;&gt;"",月報!W929*24,"")</f>
        <v/>
      </c>
      <c r="AK929" s="126" t="str">
        <f>IF(月報!P929&lt;&gt;"",月報!P929,"")</f>
        <v/>
      </c>
      <c r="AL929" s="126" t="str">
        <f>IF(月報!Q929&lt;&gt;"",IF(月報!Q929="平日残","",月報!Q929),"")</f>
        <v/>
      </c>
      <c r="AM929" s="126"/>
      <c r="AN929" s="126" t="str">
        <f t="shared" si="287"/>
        <v/>
      </c>
      <c r="AO929" s="126" t="str">
        <f>IF($E929="","",VLOOKUP($E929,カレンダマスタ!$A$5:$E$381,5,FALSE))</f>
        <v/>
      </c>
      <c r="AQ929" s="196" t="str">
        <f>IF(G929="","",IF(VLOOKUP(E929,カレンダマスタ!$A$5:$D$381,4,FALSE)=0,"",1))</f>
        <v/>
      </c>
      <c r="AR929" s="136" t="str">
        <f>IF($G929="","",IF($AD929="NSTC",INDEX(カレンダマスタ!$I$26:$O$31,MATCH($G929,カレンダマスタ!$H$26:$H$31,1),MATCH($H929,カレンダマスタ!$I$25:$O$25,1)),
IF($AD929="CS本社",INDEX(カレンダマスタ!$I$36:$O$41,MATCH($G929,カレンダマスタ!$H$36:$H$41,1),MATCH($H929,カレンダマスタ!$I$35:$O$35,1)),
IF($AD929="NS本社",INDEX(カレンダマスタ!$I$94:$O$99,MATCH($G929,カレンダマスタ!$H$95:$H$100,1),MATCH($H929,カレンダマスタ!$I$93:$O$93,1)),
IF($AD929="ODC",INDEX(カレンダマスタ!$I$46:$O$51,MATCH($G929,カレンダマスタ!$H$46:$H$51,1),MATCH($H929,カレンダマスタ!$I$45:$O$45,1)),
IF($AD929="NS東京TC",INDEX(カレンダマスタ!$I$56:$O$61,MATCH($G929,カレンダマスタ!$H$56:$H$61,1),MATCH($H929,カレンダマスタ!$I$55:$O$55,1)),""))))))</f>
        <v/>
      </c>
      <c r="AS929" s="126" t="str">
        <f t="shared" si="298"/>
        <v/>
      </c>
      <c r="AU929" s="137" t="str">
        <f>IF(E929="","",VLOOKUP($E929,カレンダマスタ!$A$4:$E$381,4,FALSE))</f>
        <v/>
      </c>
      <c r="AV929" s="137" t="str">
        <f t="shared" si="289"/>
        <v/>
      </c>
      <c r="AW929" s="137" t="str">
        <f t="shared" si="290"/>
        <v/>
      </c>
      <c r="AX929" s="138" t="str">
        <f t="shared" si="291"/>
        <v/>
      </c>
      <c r="AY929" s="138" t="str">
        <f t="shared" si="292"/>
        <v/>
      </c>
      <c r="AZ929" s="130" t="str">
        <f>IF(AX929&amp;AW929="勤怠未設定","×",IF(AV929="勤怠修正","×",IF(AC929="外注","",IF(AA929="",IF(AY929&lt;&gt;"","×",""),IF(VLOOKUP(AA929,カレンダマスタ!$H$66:$I$83,2,FALSE)&lt;&gt;AY929,"×","OK")))))</f>
        <v/>
      </c>
      <c r="BC929" s="137" t="str">
        <f>IF(E929="","",VLOOKUP($E929,カレンダマスタ!$A$4:$E$381,4,FALSE))</f>
        <v/>
      </c>
      <c r="BD929" s="126" t="str">
        <f>IF(AC929="社員","",IF(AG929=0,"",IF(AD929="NSTC",IF(COUNTIF(カレンダマスタ!$Q$5:$Q$32,G929)=1,"OK","×"),
IF(AD929="NS本社",IF(COUNTIF(カレンダマスタ!$T$5:$T$32,G929)=1,"OK","×"),IF(COUNTIF(カレンダマスタ!$R$5:$R$32,G929)=1,"OK","×")))))</f>
        <v/>
      </c>
      <c r="BE929" s="126" t="str">
        <f>IF(AC929="社員","",IF(G929="","",IF(R929&lt;&gt;"","",IF(AF929="CS","OK",IF(VLOOKUP(E929,カレンダマスタ!$A$5:$D$381,4,FALSE)&gt;0,"",IF(OR(G929*24&gt;10.84,H929*24&lt;14.5)=TRUE,"×","OK"))))))</f>
        <v/>
      </c>
      <c r="BF929" s="126" t="str">
        <f t="shared" si="285"/>
        <v/>
      </c>
      <c r="BG929" s="126" t="str">
        <f t="shared" si="282"/>
        <v/>
      </c>
      <c r="BI929" s="130" t="str">
        <f t="shared" si="299"/>
        <v/>
      </c>
    </row>
    <row r="930" spans="2:61">
      <c r="B930" s="111"/>
      <c r="C930" s="536"/>
      <c r="D930" s="128"/>
      <c r="E930" s="583"/>
      <c r="F930" s="128"/>
      <c r="G930" s="588"/>
      <c r="H930" s="588"/>
      <c r="I930" s="130"/>
      <c r="J930" s="139"/>
      <c r="K930" s="131"/>
      <c r="L930" s="132"/>
      <c r="M930" s="132"/>
      <c r="N930" s="141"/>
      <c r="O930" s="139"/>
      <c r="P930" s="139"/>
      <c r="Q930" s="139"/>
      <c r="R930" s="133"/>
      <c r="S930" s="134"/>
      <c r="T930" s="434" t="str">
        <f t="shared" si="293"/>
        <v/>
      </c>
      <c r="U930" s="429"/>
      <c r="V930" s="429" t="str">
        <f t="shared" si="294"/>
        <v/>
      </c>
      <c r="W930" s="298"/>
      <c r="X930" s="129" t="str">
        <f t="shared" si="300"/>
        <v/>
      </c>
      <c r="Y930" s="129" t="str">
        <f t="shared" si="295"/>
        <v/>
      </c>
      <c r="Z930" s="129" t="str">
        <f t="shared" si="296"/>
        <v/>
      </c>
      <c r="AA930" s="133" t="str">
        <f t="shared" si="288"/>
        <v/>
      </c>
      <c r="AC930" s="186" t="str">
        <f>AC911</f>
        <v/>
      </c>
      <c r="AD930" s="187" t="str">
        <f>AD911</f>
        <v/>
      </c>
      <c r="AE930" s="187" t="str">
        <f>AE911</f>
        <v/>
      </c>
      <c r="AF930" s="187" t="str">
        <f>AF911</f>
        <v/>
      </c>
      <c r="AG930" s="204">
        <f t="shared" si="297"/>
        <v>0</v>
      </c>
      <c r="AI930" s="140" t="str">
        <f>IF(月報!G930&lt;&gt;"",月報!G930,"")</f>
        <v/>
      </c>
      <c r="AJ930" s="126" t="str">
        <f>IF(月報!W930&lt;&gt;"",月報!W930*24,"")</f>
        <v/>
      </c>
      <c r="AK930" s="126" t="str">
        <f>IF(月報!P930&lt;&gt;"",月報!P930,"")</f>
        <v/>
      </c>
      <c r="AL930" s="126" t="str">
        <f>IF(月報!Q930&lt;&gt;"",IF(月報!Q930="平日残","",月報!Q930),"")</f>
        <v/>
      </c>
      <c r="AM930" s="126"/>
      <c r="AN930" s="126" t="str">
        <f t="shared" si="287"/>
        <v/>
      </c>
      <c r="AO930" s="126" t="str">
        <f>IF($E930="","",VLOOKUP($E930,カレンダマスタ!$A$5:$E$381,5,FALSE))</f>
        <v/>
      </c>
      <c r="AQ930" s="196" t="str">
        <f>IF(G930="","",IF(VLOOKUP(E930,カレンダマスタ!$A$5:$D$381,4,FALSE)=0,"",1))</f>
        <v/>
      </c>
      <c r="AR930" s="136" t="str">
        <f>IF($G930="","",IF($AD930="NSTC",INDEX(カレンダマスタ!$I$26:$O$31,MATCH($G930,カレンダマスタ!$H$26:$H$31,1),MATCH($H930,カレンダマスタ!$I$25:$O$25,1)),
IF($AD930="CS本社",INDEX(カレンダマスタ!$I$36:$O$41,MATCH($G930,カレンダマスタ!$H$36:$H$41,1),MATCH($H930,カレンダマスタ!$I$35:$O$35,1)),
IF($AD930="NS本社",INDEX(カレンダマスタ!$I$94:$O$99,MATCH($G930,カレンダマスタ!$H$95:$H$100,1),MATCH($H930,カレンダマスタ!$I$93:$O$93,1)),
IF($AD930="ODC",INDEX(カレンダマスタ!$I$46:$O$51,MATCH($G930,カレンダマスタ!$H$46:$H$51,1),MATCH($H930,カレンダマスタ!$I$45:$O$45,1)),
IF($AD930="NS東京TC",INDEX(カレンダマスタ!$I$56:$O$61,MATCH($G930,カレンダマスタ!$H$56:$H$61,1),MATCH($H930,カレンダマスタ!$I$55:$O$55,1)),""))))))</f>
        <v/>
      </c>
      <c r="AS930" s="126" t="str">
        <f t="shared" si="298"/>
        <v/>
      </c>
      <c r="AU930" s="137" t="str">
        <f>IF(E930="","",VLOOKUP($E930,カレンダマスタ!$A$4:$E$381,4,FALSE))</f>
        <v/>
      </c>
      <c r="AV930" s="137" t="str">
        <f t="shared" si="289"/>
        <v/>
      </c>
      <c r="AW930" s="137" t="str">
        <f t="shared" si="290"/>
        <v/>
      </c>
      <c r="AX930" s="138" t="str">
        <f t="shared" si="291"/>
        <v/>
      </c>
      <c r="AY930" s="138" t="str">
        <f t="shared" si="292"/>
        <v/>
      </c>
      <c r="AZ930" s="130" t="str">
        <f>IF(AX930&amp;AW930="勤怠未設定","×",IF(AV930="勤怠修正","×",IF(AC930="外注","",IF(AA930="",IF(AY930&lt;&gt;"","×",""),IF(VLOOKUP(AA930,カレンダマスタ!$H$66:$I$83,2,FALSE)&lt;&gt;AY930,"×","OK")))))</f>
        <v/>
      </c>
      <c r="BC930" s="137" t="str">
        <f>IF(E930="","",VLOOKUP($E930,カレンダマスタ!$A$4:$E$381,4,FALSE))</f>
        <v/>
      </c>
      <c r="BD930" s="126" t="str">
        <f>IF(AC930="社員","",IF(AG930=0,"",IF(AD930="NSTC",IF(COUNTIF(カレンダマスタ!$Q$5:$Q$32,G930)=1,"OK","×"),
IF(AD930="NS本社",IF(COUNTIF(カレンダマスタ!$T$5:$T$32,G930)=1,"OK","×"),IF(COUNTIF(カレンダマスタ!$R$5:$R$32,G930)=1,"OK","×")))))</f>
        <v/>
      </c>
      <c r="BE930" s="126" t="str">
        <f>IF(AC930="社員","",IF(G930="","",IF(R930&lt;&gt;"","",IF(AF930="CS","OK",IF(VLOOKUP(E930,カレンダマスタ!$A$5:$D$381,4,FALSE)&gt;0,"",IF(OR(G930*24&gt;10.84,H930*24&lt;14.5)=TRUE,"×","OK"))))))</f>
        <v/>
      </c>
      <c r="BF930" s="126" t="str">
        <f t="shared" si="285"/>
        <v/>
      </c>
      <c r="BG930" s="126" t="str">
        <f t="shared" ref="BG930:BG990" si="301">IF(AE930="派遣","",IF(G930="","",IF(R930="有給休暇","",IF(S930="","×","OK"))))</f>
        <v/>
      </c>
      <c r="BI930" s="130" t="str">
        <f t="shared" si="299"/>
        <v/>
      </c>
    </row>
    <row r="931" spans="2:61">
      <c r="B931" s="111"/>
      <c r="C931" s="537"/>
      <c r="D931" s="142"/>
      <c r="E931" s="584"/>
      <c r="F931" s="142"/>
      <c r="G931" s="589"/>
      <c r="H931" s="589"/>
      <c r="I931" s="144"/>
      <c r="J931" s="148"/>
      <c r="K931" s="145"/>
      <c r="L931" s="146"/>
      <c r="M931" s="146"/>
      <c r="N931" s="147"/>
      <c r="O931" s="148"/>
      <c r="P931" s="148"/>
      <c r="Q931" s="148"/>
      <c r="R931" s="149"/>
      <c r="S931" s="156"/>
      <c r="T931" s="435" t="str">
        <f t="shared" si="293"/>
        <v/>
      </c>
      <c r="U931" s="430"/>
      <c r="V931" s="430" t="str">
        <f t="shared" si="294"/>
        <v/>
      </c>
      <c r="W931" s="298"/>
      <c r="X931" s="143" t="str">
        <f t="shared" si="300"/>
        <v/>
      </c>
      <c r="Y931" s="143" t="str">
        <f t="shared" si="295"/>
        <v/>
      </c>
      <c r="Z931" s="143" t="str">
        <f t="shared" si="296"/>
        <v/>
      </c>
      <c r="AA931" s="149" t="str">
        <f t="shared" si="288"/>
        <v/>
      </c>
      <c r="AC931" s="188" t="str">
        <f>AC911</f>
        <v/>
      </c>
      <c r="AD931" s="189" t="str">
        <f>AD911</f>
        <v/>
      </c>
      <c r="AE931" s="189" t="str">
        <f>AE911</f>
        <v/>
      </c>
      <c r="AF931" s="189" t="str">
        <f>AF911</f>
        <v/>
      </c>
      <c r="AG931" s="205">
        <f t="shared" si="297"/>
        <v>0</v>
      </c>
      <c r="AI931" s="157" t="str">
        <f>IF(月報!G931&lt;&gt;"",月報!G931,"")</f>
        <v/>
      </c>
      <c r="AJ931" s="151" t="str">
        <f>IF(月報!W931&lt;&gt;"",月報!W931*24,"")</f>
        <v/>
      </c>
      <c r="AK931" s="151" t="str">
        <f>IF(月報!P931&lt;&gt;"",月報!P931,"")</f>
        <v/>
      </c>
      <c r="AL931" s="151" t="str">
        <f>IF(月報!Q931&lt;&gt;"",IF(月報!Q931="平日残","",月報!Q931),"")</f>
        <v/>
      </c>
      <c r="AM931" s="151"/>
      <c r="AN931" s="151" t="str">
        <f t="shared" si="287"/>
        <v/>
      </c>
      <c r="AO931" s="151" t="str">
        <f>IF($E931="","",VLOOKUP($E931,カレンダマスタ!$A$5:$E$381,5,FALSE))</f>
        <v/>
      </c>
      <c r="AQ931" s="197" t="str">
        <f>IF(G931="","",IF(VLOOKUP(E931,カレンダマスタ!$A$5:$D$381,4,FALSE)=0,"",1))</f>
        <v/>
      </c>
      <c r="AR931" s="152" t="str">
        <f>IF($G931="","",IF($AD931="NSTC",INDEX(カレンダマスタ!$I$26:$O$31,MATCH($G931,カレンダマスタ!$H$26:$H$31,1),MATCH($H931,カレンダマスタ!$I$25:$O$25,1)),
IF($AD931="CS本社",INDEX(カレンダマスタ!$I$36:$O$41,MATCH($G931,カレンダマスタ!$H$36:$H$41,1),MATCH($H931,カレンダマスタ!$I$35:$O$35,1)),
IF($AD931="NS本社",INDEX(カレンダマスタ!$I$94:$O$99,MATCH($G931,カレンダマスタ!$H$95:$H$100,1),MATCH($H931,カレンダマスタ!$I$93:$O$93,1)),
IF($AD931="ODC",INDEX(カレンダマスタ!$I$46:$O$51,MATCH($G931,カレンダマスタ!$H$46:$H$51,1),MATCH($H931,カレンダマスタ!$I$45:$O$45,1)),
IF($AD931="NS東京TC",INDEX(カレンダマスタ!$I$56:$O$61,MATCH($G931,カレンダマスタ!$H$56:$H$61,1),MATCH($H931,カレンダマスタ!$I$55:$O$55,1)),""))))))</f>
        <v/>
      </c>
      <c r="AS931" s="151" t="str">
        <f t="shared" si="298"/>
        <v/>
      </c>
      <c r="AU931" s="153" t="str">
        <f>IF(E931="","",VLOOKUP($E931,カレンダマスタ!$A$4:$E$381,4,FALSE))</f>
        <v/>
      </c>
      <c r="AV931" s="153" t="str">
        <f t="shared" si="289"/>
        <v/>
      </c>
      <c r="AW931" s="153" t="str">
        <f t="shared" si="290"/>
        <v/>
      </c>
      <c r="AX931" s="154" t="str">
        <f t="shared" si="291"/>
        <v/>
      </c>
      <c r="AY931" s="154" t="str">
        <f t="shared" si="292"/>
        <v/>
      </c>
      <c r="AZ931" s="144" t="str">
        <f>IF(AX931&amp;AW931="勤怠未設定","×",IF(AV931="勤怠修正","×",IF(AC931="外注","",IF(AA931="",IF(AY931&lt;&gt;"","×",""),IF(VLOOKUP(AA931,カレンダマスタ!$H$66:$I$83,2,FALSE)&lt;&gt;AY931,"×","OK")))))</f>
        <v/>
      </c>
      <c r="BC931" s="153" t="str">
        <f>IF(E931="","",VLOOKUP($E931,カレンダマスタ!$A$4:$E$381,4,FALSE))</f>
        <v/>
      </c>
      <c r="BD931" s="151" t="str">
        <f>IF(AC931="社員","",IF(AG931=0,"",IF(AD931="NSTC",IF(COUNTIF(カレンダマスタ!$Q$5:$Q$32,G931)=1,"OK","×"),
IF(AD931="NS本社",IF(COUNTIF(カレンダマスタ!$T$5:$T$32,G931)=1,"OK","×"),IF(COUNTIF(カレンダマスタ!$R$5:$R$32,G931)=1,"OK","×")))))</f>
        <v/>
      </c>
      <c r="BE931" s="151" t="str">
        <f>IF(AC931="社員","",IF(G931="","",IF(R931&lt;&gt;"","",IF(AF931="CS","OK",IF(VLOOKUP(E931,カレンダマスタ!$A$5:$D$381,4,FALSE)&gt;0,"",IF(OR(G931*24&gt;10.84,H931*24&lt;14.5)=TRUE,"×","OK"))))))</f>
        <v/>
      </c>
      <c r="BF931" s="151" t="str">
        <f t="shared" si="285"/>
        <v/>
      </c>
      <c r="BG931" s="151" t="str">
        <f t="shared" si="301"/>
        <v/>
      </c>
      <c r="BI931" s="144" t="str">
        <f t="shared" si="299"/>
        <v/>
      </c>
    </row>
    <row r="932" spans="2:61">
      <c r="B932" s="111"/>
      <c r="C932" s="535"/>
      <c r="D932" s="112"/>
      <c r="E932" s="582"/>
      <c r="F932" s="112"/>
      <c r="G932" s="587"/>
      <c r="H932" s="587"/>
      <c r="I932" s="114"/>
      <c r="J932" s="118"/>
      <c r="K932" s="115"/>
      <c r="L932" s="116"/>
      <c r="M932" s="116"/>
      <c r="N932" s="117"/>
      <c r="O932" s="118"/>
      <c r="P932" s="118"/>
      <c r="Q932" s="118"/>
      <c r="R932" s="119"/>
      <c r="S932" s="120"/>
      <c r="T932" s="433" t="str">
        <f t="shared" si="293"/>
        <v/>
      </c>
      <c r="U932" s="431">
        <f>SUM(T932:T938)</f>
        <v>0</v>
      </c>
      <c r="V932" s="431" t="str">
        <f t="shared" si="294"/>
        <v/>
      </c>
      <c r="W932" s="298"/>
      <c r="X932" s="113" t="str">
        <f t="shared" si="300"/>
        <v/>
      </c>
      <c r="Y932" s="113" t="str">
        <f t="shared" si="295"/>
        <v/>
      </c>
      <c r="Z932" s="113" t="str">
        <f t="shared" si="296"/>
        <v/>
      </c>
      <c r="AA932" s="119" t="str">
        <f t="shared" si="288"/>
        <v/>
      </c>
      <c r="AC932" s="190" t="str">
        <f>AC911</f>
        <v/>
      </c>
      <c r="AD932" s="191" t="str">
        <f>AD911</f>
        <v/>
      </c>
      <c r="AE932" s="191" t="str">
        <f>AE911</f>
        <v/>
      </c>
      <c r="AF932" s="191" t="str">
        <f>AF911</f>
        <v/>
      </c>
      <c r="AG932" s="206">
        <f t="shared" si="297"/>
        <v>0</v>
      </c>
      <c r="AI932" s="158" t="str">
        <f>IF(月報!G932&lt;&gt;"",月報!G932,"")</f>
        <v/>
      </c>
      <c r="AJ932" s="122" t="str">
        <f>IF(月報!W932&lt;&gt;"",月報!W932*24,"")</f>
        <v/>
      </c>
      <c r="AK932" s="122" t="str">
        <f>IF(月報!P932&lt;&gt;"",月報!P932,"")</f>
        <v/>
      </c>
      <c r="AL932" s="122" t="str">
        <f>IF(月報!Q932&lt;&gt;"",IF(月報!Q932="平日残","",月報!Q932),"")</f>
        <v/>
      </c>
      <c r="AM932" s="122"/>
      <c r="AN932" s="122" t="str">
        <f t="shared" si="287"/>
        <v/>
      </c>
      <c r="AO932" s="122" t="str">
        <f>IF($E932="","",VLOOKUP($E932,カレンダマスタ!$A$5:$E$381,5,FALSE))</f>
        <v/>
      </c>
      <c r="AQ932" s="195" t="str">
        <f>IF(G932="","",IF(VLOOKUP(E932,カレンダマスタ!$A$5:$D$381,4,FALSE)=0,"",1))</f>
        <v/>
      </c>
      <c r="AR932" s="123" t="str">
        <f>IF($G932="","",IF($AD932="NSTC",INDEX(カレンダマスタ!$I$26:$O$31,MATCH($G932,カレンダマスタ!$H$26:$H$31,1),MATCH($H932,カレンダマスタ!$I$25:$O$25,1)),
IF($AD932="CS本社",INDEX(カレンダマスタ!$I$36:$O$41,MATCH($G932,カレンダマスタ!$H$36:$H$41,1),MATCH($H932,カレンダマスタ!$I$35:$O$35,1)),
IF($AD932="NS本社",INDEX(カレンダマスタ!$I$94:$O$99,MATCH($G932,カレンダマスタ!$H$95:$H$100,1),MATCH($H932,カレンダマスタ!$I$93:$O$93,1)),
IF($AD932="ODC",INDEX(カレンダマスタ!$I$46:$O$51,MATCH($G932,カレンダマスタ!$H$46:$H$51,1),MATCH($H932,カレンダマスタ!$I$45:$O$45,1)),
IF($AD932="NS東京TC",INDEX(カレンダマスタ!$I$56:$O$61,MATCH($G932,カレンダマスタ!$H$56:$H$61,1),MATCH($H932,カレンダマスタ!$I$55:$O$55,1)),""))))))</f>
        <v/>
      </c>
      <c r="AS932" s="122" t="str">
        <f t="shared" si="298"/>
        <v/>
      </c>
      <c r="AU932" s="124" t="str">
        <f>IF(E932="","",VLOOKUP($E932,カレンダマスタ!$A$4:$E$381,4,FALSE))</f>
        <v/>
      </c>
      <c r="AV932" s="124" t="str">
        <f t="shared" si="289"/>
        <v/>
      </c>
      <c r="AW932" s="124" t="str">
        <f t="shared" si="290"/>
        <v/>
      </c>
      <c r="AX932" s="125" t="str">
        <f t="shared" si="291"/>
        <v/>
      </c>
      <c r="AY932" s="125" t="str">
        <f t="shared" si="292"/>
        <v/>
      </c>
      <c r="AZ932" s="114" t="str">
        <f>IF(AX932&amp;AW932="勤怠未設定","×",IF(AV932="勤怠修正","×",IF(AC932="外注","",IF(AA932="",IF(AY932&lt;&gt;"","×",""),IF(VLOOKUP(AA932,カレンダマスタ!$H$66:$I$83,2,FALSE)&lt;&gt;AY932,"×","OK")))))</f>
        <v/>
      </c>
      <c r="BC932" s="124" t="str">
        <f>IF(E932="","",VLOOKUP($E932,カレンダマスタ!$A$4:$E$381,4,FALSE))</f>
        <v/>
      </c>
      <c r="BD932" s="122" t="str">
        <f>IF(AC932="社員","",IF(AG932=0,"",IF(AD932="NSTC",IF(COUNTIF(カレンダマスタ!$Q$5:$Q$32,G932)=1,"OK","×"),
IF(AD932="NS本社",IF(COUNTIF(カレンダマスタ!$T$5:$T$32,G932)=1,"OK","×"),IF(COUNTIF(カレンダマスタ!$R$5:$R$32,G932)=1,"OK","×")))))</f>
        <v/>
      </c>
      <c r="BE932" s="122" t="str">
        <f>IF(AC932="社員","",IF(G932="","",IF(R932&lt;&gt;"","",IF(AF932="CS","OK",IF(VLOOKUP(E932,カレンダマスタ!$A$5:$D$381,4,FALSE)&gt;0,"",IF(OR(G932*24&gt;10.84,H932*24&lt;14.5)=TRUE,"×","OK"))))))</f>
        <v/>
      </c>
      <c r="BF932" s="122" t="str">
        <f t="shared" si="285"/>
        <v/>
      </c>
      <c r="BG932" s="122" t="str">
        <f t="shared" si="301"/>
        <v/>
      </c>
      <c r="BI932" s="114" t="str">
        <f t="shared" si="299"/>
        <v/>
      </c>
    </row>
    <row r="933" spans="2:61">
      <c r="B933" s="111"/>
      <c r="C933" s="536"/>
      <c r="D933" s="128"/>
      <c r="E933" s="583"/>
      <c r="F933" s="128"/>
      <c r="G933" s="588"/>
      <c r="H933" s="588"/>
      <c r="I933" s="130"/>
      <c r="J933" s="139"/>
      <c r="K933" s="131"/>
      <c r="L933" s="132"/>
      <c r="M933" s="132"/>
      <c r="N933" s="141"/>
      <c r="O933" s="139"/>
      <c r="P933" s="139"/>
      <c r="Q933" s="139"/>
      <c r="R933" s="133"/>
      <c r="S933" s="134"/>
      <c r="T933" s="434" t="str">
        <f t="shared" si="293"/>
        <v/>
      </c>
      <c r="U933" s="429"/>
      <c r="V933" s="429" t="str">
        <f t="shared" si="294"/>
        <v/>
      </c>
      <c r="W933" s="298"/>
      <c r="X933" s="129" t="str">
        <f t="shared" si="300"/>
        <v/>
      </c>
      <c r="Y933" s="129" t="str">
        <f t="shared" si="295"/>
        <v/>
      </c>
      <c r="Z933" s="129" t="str">
        <f t="shared" si="296"/>
        <v/>
      </c>
      <c r="AA933" s="133" t="str">
        <f t="shared" si="288"/>
        <v/>
      </c>
      <c r="AC933" s="186" t="str">
        <f>AC911</f>
        <v/>
      </c>
      <c r="AD933" s="187" t="str">
        <f>AD911</f>
        <v/>
      </c>
      <c r="AE933" s="187" t="str">
        <f>AE911</f>
        <v/>
      </c>
      <c r="AF933" s="187" t="str">
        <f>AF911</f>
        <v/>
      </c>
      <c r="AG933" s="204">
        <f t="shared" si="297"/>
        <v>0</v>
      </c>
      <c r="AI933" s="135" t="str">
        <f>IF(月報!G933&lt;&gt;"",月報!G933,"")</f>
        <v/>
      </c>
      <c r="AJ933" s="126" t="str">
        <f>IF(月報!W933&lt;&gt;"",月報!W933*24,"")</f>
        <v/>
      </c>
      <c r="AK933" s="126" t="str">
        <f>IF(月報!P933&lt;&gt;"",月報!P933,"")</f>
        <v/>
      </c>
      <c r="AL933" s="126" t="str">
        <f>IF(月報!Q933&lt;&gt;"",IF(月報!Q933="平日残","",月報!Q933),"")</f>
        <v/>
      </c>
      <c r="AM933" s="126"/>
      <c r="AN933" s="126" t="str">
        <f t="shared" si="287"/>
        <v/>
      </c>
      <c r="AO933" s="126" t="str">
        <f>IF($E933="","",VLOOKUP($E933,カレンダマスタ!$A$5:$E$381,5,FALSE))</f>
        <v/>
      </c>
      <c r="AQ933" s="196" t="str">
        <f>IF(G933="","",IF(VLOOKUP(E933,カレンダマスタ!$A$5:$D$381,4,FALSE)=0,"",1))</f>
        <v/>
      </c>
      <c r="AR933" s="136" t="str">
        <f>IF($G933="","",IF($AD933="NSTC",INDEX(カレンダマスタ!$I$26:$O$31,MATCH($G933,カレンダマスタ!$H$26:$H$31,1),MATCH($H933,カレンダマスタ!$I$25:$O$25,1)),
IF($AD933="CS本社",INDEX(カレンダマスタ!$I$36:$O$41,MATCH($G933,カレンダマスタ!$H$36:$H$41,1),MATCH($H933,カレンダマスタ!$I$35:$O$35,1)),
IF($AD933="NS本社",INDEX(カレンダマスタ!$I$94:$O$99,MATCH($G933,カレンダマスタ!$H$95:$H$100,1),MATCH($H933,カレンダマスタ!$I$93:$O$93,1)),
IF($AD933="ODC",INDEX(カレンダマスタ!$I$46:$O$51,MATCH($G933,カレンダマスタ!$H$46:$H$51,1),MATCH($H933,カレンダマスタ!$I$45:$O$45,1)),
IF($AD933="NS東京TC",INDEX(カレンダマスタ!$I$56:$O$61,MATCH($G933,カレンダマスタ!$H$56:$H$61,1),MATCH($H933,カレンダマスタ!$I$55:$O$55,1)),""))))))</f>
        <v/>
      </c>
      <c r="AS933" s="126" t="str">
        <f t="shared" si="298"/>
        <v/>
      </c>
      <c r="AU933" s="137" t="str">
        <f>IF(E933="","",VLOOKUP($E933,カレンダマスタ!$A$4:$E$381,4,FALSE))</f>
        <v/>
      </c>
      <c r="AV933" s="137" t="str">
        <f t="shared" si="289"/>
        <v/>
      </c>
      <c r="AW933" s="137" t="str">
        <f t="shared" si="290"/>
        <v/>
      </c>
      <c r="AX933" s="138" t="str">
        <f t="shared" si="291"/>
        <v/>
      </c>
      <c r="AY933" s="138" t="str">
        <f t="shared" si="292"/>
        <v/>
      </c>
      <c r="AZ933" s="130" t="str">
        <f>IF(AX933&amp;AW933="勤怠未設定","×",IF(AV933="勤怠修正","×",IF(AC933="外注","",IF(AA933="",IF(AY933&lt;&gt;"","×",""),IF(VLOOKUP(AA933,カレンダマスタ!$H$66:$I$83,2,FALSE)&lt;&gt;AY933,"×","OK")))))</f>
        <v/>
      </c>
      <c r="BC933" s="137" t="str">
        <f>IF(E933="","",VLOOKUP($E933,カレンダマスタ!$A$4:$E$381,4,FALSE))</f>
        <v/>
      </c>
      <c r="BD933" s="126" t="str">
        <f>IF(AC933="社員","",IF(AG933=0,"",IF(AD933="NSTC",IF(COUNTIF(カレンダマスタ!$Q$5:$Q$32,G933)=1,"OK","×"),
IF(AD933="NS本社",IF(COUNTIF(カレンダマスタ!$T$5:$T$32,G933)=1,"OK","×"),IF(COUNTIF(カレンダマスタ!$R$5:$R$32,G933)=1,"OK","×")))))</f>
        <v/>
      </c>
      <c r="BE933" s="126" t="str">
        <f>IF(AC933="社員","",IF(G933="","",IF(R933&lt;&gt;"","",IF(AF933="CS","OK",IF(VLOOKUP(E933,カレンダマスタ!$A$5:$D$381,4,FALSE)&gt;0,"",IF(OR(G933*24&gt;10.84,H933*24&lt;14.5)=TRUE,"×","OK"))))))</f>
        <v/>
      </c>
      <c r="BF933" s="126" t="str">
        <f t="shared" si="285"/>
        <v/>
      </c>
      <c r="BG933" s="126" t="str">
        <f t="shared" si="301"/>
        <v/>
      </c>
      <c r="BI933" s="130" t="str">
        <f t="shared" si="299"/>
        <v/>
      </c>
    </row>
    <row r="934" spans="2:61">
      <c r="B934" s="111"/>
      <c r="C934" s="536"/>
      <c r="D934" s="128"/>
      <c r="E934" s="583"/>
      <c r="F934" s="128"/>
      <c r="G934" s="588"/>
      <c r="H934" s="588"/>
      <c r="I934" s="130"/>
      <c r="J934" s="139"/>
      <c r="K934" s="131"/>
      <c r="L934" s="132"/>
      <c r="M934" s="132"/>
      <c r="N934" s="141"/>
      <c r="O934" s="139"/>
      <c r="P934" s="139"/>
      <c r="Q934" s="139"/>
      <c r="R934" s="133"/>
      <c r="S934" s="134"/>
      <c r="T934" s="434" t="str">
        <f t="shared" si="293"/>
        <v/>
      </c>
      <c r="U934" s="429"/>
      <c r="V934" s="429" t="str">
        <f t="shared" si="294"/>
        <v/>
      </c>
      <c r="W934" s="298"/>
      <c r="X934" s="129" t="str">
        <f t="shared" si="300"/>
        <v/>
      </c>
      <c r="Y934" s="129" t="str">
        <f t="shared" si="295"/>
        <v/>
      </c>
      <c r="Z934" s="129" t="str">
        <f t="shared" si="296"/>
        <v/>
      </c>
      <c r="AA934" s="133" t="str">
        <f t="shared" si="288"/>
        <v/>
      </c>
      <c r="AC934" s="186" t="str">
        <f>AC911</f>
        <v/>
      </c>
      <c r="AD934" s="187" t="str">
        <f>AD911</f>
        <v/>
      </c>
      <c r="AE934" s="187" t="str">
        <f>AE911</f>
        <v/>
      </c>
      <c r="AF934" s="187" t="str">
        <f>AF911</f>
        <v/>
      </c>
      <c r="AG934" s="204">
        <f t="shared" si="297"/>
        <v>0</v>
      </c>
      <c r="AI934" s="135" t="str">
        <f>IF(月報!G934&lt;&gt;"",月報!G934,"")</f>
        <v/>
      </c>
      <c r="AJ934" s="126" t="str">
        <f>IF(月報!W934&lt;&gt;"",月報!W934*24,"")</f>
        <v/>
      </c>
      <c r="AK934" s="126" t="str">
        <f>IF(月報!P934&lt;&gt;"",月報!P934,"")</f>
        <v/>
      </c>
      <c r="AL934" s="126" t="str">
        <f>IF(月報!Q934&lt;&gt;"",IF(月報!Q934="平日残","",月報!Q934),"")</f>
        <v/>
      </c>
      <c r="AM934" s="126"/>
      <c r="AN934" s="126" t="str">
        <f t="shared" si="287"/>
        <v/>
      </c>
      <c r="AO934" s="126" t="str">
        <f>IF($E934="","",VLOOKUP($E934,カレンダマスタ!$A$5:$E$381,5,FALSE))</f>
        <v/>
      </c>
      <c r="AQ934" s="196" t="str">
        <f>IF(G934="","",IF(VLOOKUP(E934,カレンダマスタ!$A$5:$D$381,4,FALSE)=0,"",1))</f>
        <v/>
      </c>
      <c r="AR934" s="136" t="str">
        <f>IF($G934="","",IF($AD934="NSTC",INDEX(カレンダマスタ!$I$26:$O$31,MATCH($G934,カレンダマスタ!$H$26:$H$31,1),MATCH($H934,カレンダマスタ!$I$25:$O$25,1)),
IF($AD934="CS本社",INDEX(カレンダマスタ!$I$36:$O$41,MATCH($G934,カレンダマスタ!$H$36:$H$41,1),MATCH($H934,カレンダマスタ!$I$35:$O$35,1)),
IF($AD934="NS本社",INDEX(カレンダマスタ!$I$94:$O$99,MATCH($G934,カレンダマスタ!$H$95:$H$100,1),MATCH($H934,カレンダマスタ!$I$93:$O$93,1)),
IF($AD934="ODC",INDEX(カレンダマスタ!$I$46:$O$51,MATCH($G934,カレンダマスタ!$H$46:$H$51,1),MATCH($H934,カレンダマスタ!$I$45:$O$45,1)),
IF($AD934="NS東京TC",INDEX(カレンダマスタ!$I$56:$O$61,MATCH($G934,カレンダマスタ!$H$56:$H$61,1),MATCH($H934,カレンダマスタ!$I$55:$O$55,1)),""))))))</f>
        <v/>
      </c>
      <c r="AS934" s="126" t="str">
        <f t="shared" si="298"/>
        <v/>
      </c>
      <c r="AU934" s="137" t="str">
        <f>IF(E934="","",VLOOKUP($E934,カレンダマスタ!$A$4:$E$381,4,FALSE))</f>
        <v/>
      </c>
      <c r="AV934" s="137" t="str">
        <f t="shared" si="289"/>
        <v/>
      </c>
      <c r="AW934" s="137" t="str">
        <f t="shared" si="290"/>
        <v/>
      </c>
      <c r="AX934" s="138" t="str">
        <f t="shared" si="291"/>
        <v/>
      </c>
      <c r="AY934" s="138" t="str">
        <f t="shared" si="292"/>
        <v/>
      </c>
      <c r="AZ934" s="130" t="str">
        <f>IF(AX934&amp;AW934="勤怠未設定","×",IF(AV934="勤怠修正","×",IF(AC934="外注","",IF(AA934="",IF(AY934&lt;&gt;"","×",""),IF(VLOOKUP(AA934,カレンダマスタ!$H$66:$I$83,2,FALSE)&lt;&gt;AY934,"×","OK")))))</f>
        <v/>
      </c>
      <c r="BC934" s="137" t="str">
        <f>IF(E934="","",VLOOKUP($E934,カレンダマスタ!$A$4:$E$381,4,FALSE))</f>
        <v/>
      </c>
      <c r="BD934" s="126" t="str">
        <f>IF(AC934="社員","",IF(AG934=0,"",IF(AD934="NSTC",IF(COUNTIF(カレンダマスタ!$Q$5:$Q$32,G934)=1,"OK","×"),
IF(AD934="NS本社",IF(COUNTIF(カレンダマスタ!$T$5:$T$32,G934)=1,"OK","×"),IF(COUNTIF(カレンダマスタ!$R$5:$R$32,G934)=1,"OK","×")))))</f>
        <v/>
      </c>
      <c r="BE934" s="126" t="str">
        <f>IF(AC934="社員","",IF(G934="","",IF(R934&lt;&gt;"","",IF(AF934="CS","OK",IF(VLOOKUP(E934,カレンダマスタ!$A$5:$D$381,4,FALSE)&gt;0,"",IF(OR(G934*24&gt;10.84,H934*24&lt;14.5)=TRUE,"×","OK"))))))</f>
        <v/>
      </c>
      <c r="BF934" s="126" t="str">
        <f t="shared" si="285"/>
        <v/>
      </c>
      <c r="BG934" s="126" t="str">
        <f t="shared" si="301"/>
        <v/>
      </c>
      <c r="BI934" s="130" t="str">
        <f t="shared" si="299"/>
        <v/>
      </c>
    </row>
    <row r="935" spans="2:61">
      <c r="B935" s="111"/>
      <c r="C935" s="536"/>
      <c r="D935" s="128"/>
      <c r="E935" s="583"/>
      <c r="F935" s="128"/>
      <c r="G935" s="588"/>
      <c r="H935" s="588"/>
      <c r="I935" s="130"/>
      <c r="J935" s="139"/>
      <c r="K935" s="131"/>
      <c r="L935" s="132"/>
      <c r="M935" s="132"/>
      <c r="N935" s="141"/>
      <c r="O935" s="139"/>
      <c r="P935" s="139"/>
      <c r="Q935" s="139"/>
      <c r="R935" s="133"/>
      <c r="S935" s="134"/>
      <c r="T935" s="434" t="str">
        <f t="shared" si="293"/>
        <v/>
      </c>
      <c r="U935" s="429"/>
      <c r="V935" s="429" t="str">
        <f t="shared" si="294"/>
        <v/>
      </c>
      <c r="W935" s="298"/>
      <c r="X935" s="129" t="str">
        <f t="shared" si="300"/>
        <v/>
      </c>
      <c r="Y935" s="129" t="str">
        <f t="shared" si="295"/>
        <v/>
      </c>
      <c r="Z935" s="129" t="str">
        <f t="shared" si="296"/>
        <v/>
      </c>
      <c r="AA935" s="133" t="str">
        <f t="shared" si="288"/>
        <v/>
      </c>
      <c r="AC935" s="186" t="str">
        <f>AC911</f>
        <v/>
      </c>
      <c r="AD935" s="187" t="str">
        <f>AD911</f>
        <v/>
      </c>
      <c r="AE935" s="187" t="str">
        <f>AE911</f>
        <v/>
      </c>
      <c r="AF935" s="187" t="str">
        <f>AF911</f>
        <v/>
      </c>
      <c r="AG935" s="204">
        <f t="shared" si="297"/>
        <v>0</v>
      </c>
      <c r="AI935" s="135" t="str">
        <f>IF(月報!G935&lt;&gt;"",月報!G935,"")</f>
        <v/>
      </c>
      <c r="AJ935" s="126" t="str">
        <f>IF(月報!W935&lt;&gt;"",月報!W935*24,"")</f>
        <v/>
      </c>
      <c r="AK935" s="126" t="str">
        <f>IF(月報!P935&lt;&gt;"",月報!P935,"")</f>
        <v/>
      </c>
      <c r="AL935" s="126" t="str">
        <f>IF(月報!Q935&lt;&gt;"",IF(月報!Q935="平日残","",月報!Q935),"")</f>
        <v/>
      </c>
      <c r="AM935" s="126"/>
      <c r="AN935" s="126" t="str">
        <f t="shared" si="287"/>
        <v/>
      </c>
      <c r="AO935" s="126" t="str">
        <f>IF($E935="","",VLOOKUP($E935,カレンダマスタ!$A$5:$E$381,5,FALSE))</f>
        <v/>
      </c>
      <c r="AQ935" s="196" t="str">
        <f>IF(G935="","",IF(VLOOKUP(E935,カレンダマスタ!$A$5:$D$381,4,FALSE)=0,"",1))</f>
        <v/>
      </c>
      <c r="AR935" s="136" t="str">
        <f>IF($G935="","",IF($AD935="NSTC",INDEX(カレンダマスタ!$I$26:$O$31,MATCH($G935,カレンダマスタ!$H$26:$H$31,1),MATCH($H935,カレンダマスタ!$I$25:$O$25,1)),
IF($AD935="CS本社",INDEX(カレンダマスタ!$I$36:$O$41,MATCH($G935,カレンダマスタ!$H$36:$H$41,1),MATCH($H935,カレンダマスタ!$I$35:$O$35,1)),
IF($AD935="NS本社",INDEX(カレンダマスタ!$I$94:$O$99,MATCH($G935,カレンダマスタ!$H$95:$H$100,1),MATCH($H935,カレンダマスタ!$I$93:$O$93,1)),
IF($AD935="ODC",INDEX(カレンダマスタ!$I$46:$O$51,MATCH($G935,カレンダマスタ!$H$46:$H$51,1),MATCH($H935,カレンダマスタ!$I$45:$O$45,1)),
IF($AD935="NS東京TC",INDEX(カレンダマスタ!$I$56:$O$61,MATCH($G935,カレンダマスタ!$H$56:$H$61,1),MATCH($H935,カレンダマスタ!$I$55:$O$55,1)),""))))))</f>
        <v/>
      </c>
      <c r="AS935" s="126" t="str">
        <f t="shared" si="298"/>
        <v/>
      </c>
      <c r="AU935" s="137" t="str">
        <f>IF(E935="","",VLOOKUP($E935,カレンダマスタ!$A$4:$E$381,4,FALSE))</f>
        <v/>
      </c>
      <c r="AV935" s="137" t="str">
        <f t="shared" si="289"/>
        <v/>
      </c>
      <c r="AW935" s="137" t="str">
        <f t="shared" si="290"/>
        <v/>
      </c>
      <c r="AX935" s="138" t="str">
        <f t="shared" si="291"/>
        <v/>
      </c>
      <c r="AY935" s="138" t="str">
        <f t="shared" si="292"/>
        <v/>
      </c>
      <c r="AZ935" s="130" t="str">
        <f>IF(AX935&amp;AW935="勤怠未設定","×",IF(AV935="勤怠修正","×",IF(AC935="外注","",IF(AA935="",IF(AY935&lt;&gt;"","×",""),IF(VLOOKUP(AA935,カレンダマスタ!$H$66:$I$83,2,FALSE)&lt;&gt;AY935,"×","OK")))))</f>
        <v/>
      </c>
      <c r="BC935" s="137" t="str">
        <f>IF(E935="","",VLOOKUP($E935,カレンダマスタ!$A$4:$E$381,4,FALSE))</f>
        <v/>
      </c>
      <c r="BD935" s="126" t="str">
        <f>IF(AC935="社員","",IF(AG935=0,"",IF(AD935="NSTC",IF(COUNTIF(カレンダマスタ!$Q$5:$Q$32,G935)=1,"OK","×"),
IF(AD935="NS本社",IF(COUNTIF(カレンダマスタ!$T$5:$T$32,G935)=1,"OK","×"),IF(COUNTIF(カレンダマスタ!$R$5:$R$32,G935)=1,"OK","×")))))</f>
        <v/>
      </c>
      <c r="BE935" s="126" t="str">
        <f>IF(AC935="社員","",IF(G935="","",IF(R935&lt;&gt;"","",IF(AF935="CS","OK",IF(VLOOKUP(E935,カレンダマスタ!$A$5:$D$381,4,FALSE)&gt;0,"",IF(OR(G935*24&gt;10.84,H935*24&lt;14.5)=TRUE,"×","OK"))))))</f>
        <v/>
      </c>
      <c r="BF935" s="126" t="str">
        <f t="shared" si="285"/>
        <v/>
      </c>
      <c r="BG935" s="126" t="str">
        <f t="shared" si="301"/>
        <v/>
      </c>
      <c r="BI935" s="130" t="str">
        <f t="shared" si="299"/>
        <v/>
      </c>
    </row>
    <row r="936" spans="2:61">
      <c r="B936" s="111"/>
      <c r="C936" s="536"/>
      <c r="D936" s="128"/>
      <c r="E936" s="583"/>
      <c r="F936" s="128"/>
      <c r="G936" s="588"/>
      <c r="H936" s="588"/>
      <c r="I936" s="130"/>
      <c r="J936" s="139"/>
      <c r="K936" s="131"/>
      <c r="L936" s="132"/>
      <c r="M936" s="132"/>
      <c r="N936" s="141"/>
      <c r="O936" s="139"/>
      <c r="P936" s="139"/>
      <c r="Q936" s="139"/>
      <c r="R936" s="133"/>
      <c r="S936" s="134"/>
      <c r="T936" s="434" t="str">
        <f t="shared" si="293"/>
        <v/>
      </c>
      <c r="U936" s="429"/>
      <c r="V936" s="429" t="str">
        <f t="shared" si="294"/>
        <v/>
      </c>
      <c r="W936" s="298"/>
      <c r="X936" s="129" t="str">
        <f t="shared" si="300"/>
        <v/>
      </c>
      <c r="Y936" s="129" t="str">
        <f t="shared" si="295"/>
        <v/>
      </c>
      <c r="Z936" s="129" t="str">
        <f t="shared" si="296"/>
        <v/>
      </c>
      <c r="AA936" s="133" t="str">
        <f t="shared" si="288"/>
        <v/>
      </c>
      <c r="AC936" s="186" t="str">
        <f>AC911</f>
        <v/>
      </c>
      <c r="AD936" s="187" t="str">
        <f>AD911</f>
        <v/>
      </c>
      <c r="AE936" s="187" t="str">
        <f>AE911</f>
        <v/>
      </c>
      <c r="AF936" s="187" t="str">
        <f>AF911</f>
        <v/>
      </c>
      <c r="AG936" s="204">
        <f t="shared" si="297"/>
        <v>0</v>
      </c>
      <c r="AI936" s="140" t="str">
        <f>IF(月報!G936&lt;&gt;"",月報!G936,"")</f>
        <v/>
      </c>
      <c r="AJ936" s="126" t="str">
        <f>IF(月報!W936&lt;&gt;"",月報!W936*24,"")</f>
        <v/>
      </c>
      <c r="AK936" s="126" t="str">
        <f>IF(月報!P936&lt;&gt;"",月報!P936,"")</f>
        <v/>
      </c>
      <c r="AL936" s="126" t="str">
        <f>IF(月報!Q936&lt;&gt;"",IF(月報!Q936="平日残","",月報!Q936),"")</f>
        <v/>
      </c>
      <c r="AM936" s="126"/>
      <c r="AN936" s="126" t="str">
        <f t="shared" si="287"/>
        <v/>
      </c>
      <c r="AO936" s="126" t="str">
        <f>IF($E936="","",VLOOKUP($E936,カレンダマスタ!$A$5:$E$381,5,FALSE))</f>
        <v/>
      </c>
      <c r="AQ936" s="196" t="str">
        <f>IF(G936="","",IF(VLOOKUP(E936,カレンダマスタ!$A$5:$D$381,4,FALSE)=0,"",1))</f>
        <v/>
      </c>
      <c r="AR936" s="136" t="str">
        <f>IF($G936="","",IF($AD936="NSTC",INDEX(カレンダマスタ!$I$26:$O$31,MATCH($G936,カレンダマスタ!$H$26:$H$31,1),MATCH($H936,カレンダマスタ!$I$25:$O$25,1)),
IF($AD936="CS本社",INDEX(カレンダマスタ!$I$36:$O$41,MATCH($G936,カレンダマスタ!$H$36:$H$41,1),MATCH($H936,カレンダマスタ!$I$35:$O$35,1)),
IF($AD936="NS本社",INDEX(カレンダマスタ!$I$94:$O$99,MATCH($G936,カレンダマスタ!$H$95:$H$100,1),MATCH($H936,カレンダマスタ!$I$93:$O$93,1)),
IF($AD936="ODC",INDEX(カレンダマスタ!$I$46:$O$51,MATCH($G936,カレンダマスタ!$H$46:$H$51,1),MATCH($H936,カレンダマスタ!$I$45:$O$45,1)),
IF($AD936="NS東京TC",INDEX(カレンダマスタ!$I$56:$O$61,MATCH($G936,カレンダマスタ!$H$56:$H$61,1),MATCH($H936,カレンダマスタ!$I$55:$O$55,1)),""))))))</f>
        <v/>
      </c>
      <c r="AS936" s="126" t="str">
        <f t="shared" si="298"/>
        <v/>
      </c>
      <c r="AU936" s="137" t="str">
        <f>IF(E936="","",VLOOKUP($E936,カレンダマスタ!$A$4:$E$381,4,FALSE))</f>
        <v/>
      </c>
      <c r="AV936" s="137" t="str">
        <f t="shared" si="289"/>
        <v/>
      </c>
      <c r="AW936" s="137" t="str">
        <f t="shared" si="290"/>
        <v/>
      </c>
      <c r="AX936" s="138" t="str">
        <f t="shared" si="291"/>
        <v/>
      </c>
      <c r="AY936" s="138" t="str">
        <f t="shared" si="292"/>
        <v/>
      </c>
      <c r="AZ936" s="130" t="str">
        <f>IF(AX936&amp;AW936="勤怠未設定","×",IF(AV936="勤怠修正","×",IF(AC936="外注","",IF(AA936="",IF(AY936&lt;&gt;"","×",""),IF(VLOOKUP(AA936,カレンダマスタ!$H$66:$I$83,2,FALSE)&lt;&gt;AY936,"×","OK")))))</f>
        <v/>
      </c>
      <c r="BC936" s="137" t="str">
        <f>IF(E936="","",VLOOKUP($E936,カレンダマスタ!$A$4:$E$381,4,FALSE))</f>
        <v/>
      </c>
      <c r="BD936" s="126" t="str">
        <f>IF(AC936="社員","",IF(AG936=0,"",IF(AD936="NSTC",IF(COUNTIF(カレンダマスタ!$Q$5:$Q$32,G936)=1,"OK","×"),
IF(AD936="NS本社",IF(COUNTIF(カレンダマスタ!$T$5:$T$32,G936)=1,"OK","×"),IF(COUNTIF(カレンダマスタ!$R$5:$R$32,G936)=1,"OK","×")))))</f>
        <v/>
      </c>
      <c r="BE936" s="126" t="str">
        <f>IF(AC936="社員","",IF(G936="","",IF(R936&lt;&gt;"","",IF(AF936="CS","OK",IF(VLOOKUP(E936,カレンダマスタ!$A$5:$D$381,4,FALSE)&gt;0,"",IF(OR(G936*24&gt;10.84,H936*24&lt;14.5)=TRUE,"×","OK"))))))</f>
        <v/>
      </c>
      <c r="BF936" s="126" t="str">
        <f t="shared" si="285"/>
        <v/>
      </c>
      <c r="BG936" s="126" t="str">
        <f t="shared" si="301"/>
        <v/>
      </c>
      <c r="BI936" s="130" t="str">
        <f t="shared" si="299"/>
        <v/>
      </c>
    </row>
    <row r="937" spans="2:61">
      <c r="B937" s="111"/>
      <c r="C937" s="536"/>
      <c r="D937" s="128"/>
      <c r="E937" s="583"/>
      <c r="F937" s="128"/>
      <c r="G937" s="588"/>
      <c r="H937" s="588"/>
      <c r="I937" s="130"/>
      <c r="J937" s="139"/>
      <c r="K937" s="131"/>
      <c r="L937" s="132"/>
      <c r="M937" s="132"/>
      <c r="N937" s="141"/>
      <c r="O937" s="139"/>
      <c r="P937" s="139"/>
      <c r="Q937" s="139"/>
      <c r="R937" s="133"/>
      <c r="S937" s="134"/>
      <c r="T937" s="434" t="str">
        <f t="shared" si="293"/>
        <v/>
      </c>
      <c r="U937" s="429"/>
      <c r="V937" s="429" t="str">
        <f t="shared" si="294"/>
        <v/>
      </c>
      <c r="W937" s="298"/>
      <c r="X937" s="129" t="str">
        <f t="shared" si="300"/>
        <v/>
      </c>
      <c r="Y937" s="129" t="str">
        <f t="shared" si="295"/>
        <v/>
      </c>
      <c r="Z937" s="129" t="str">
        <f t="shared" si="296"/>
        <v/>
      </c>
      <c r="AA937" s="133" t="str">
        <f t="shared" si="288"/>
        <v/>
      </c>
      <c r="AC937" s="186" t="str">
        <f>AC911</f>
        <v/>
      </c>
      <c r="AD937" s="187" t="str">
        <f>AD911</f>
        <v/>
      </c>
      <c r="AE937" s="187" t="str">
        <f>AE911</f>
        <v/>
      </c>
      <c r="AF937" s="187" t="str">
        <f>AF911</f>
        <v/>
      </c>
      <c r="AG937" s="204">
        <f t="shared" si="297"/>
        <v>0</v>
      </c>
      <c r="AI937" s="140" t="str">
        <f>IF(月報!G937&lt;&gt;"",月報!G937,"")</f>
        <v/>
      </c>
      <c r="AJ937" s="126" t="str">
        <f>IF(月報!W937&lt;&gt;"",月報!W937*24,"")</f>
        <v/>
      </c>
      <c r="AK937" s="126" t="str">
        <f>IF(月報!P937&lt;&gt;"",月報!P937,"")</f>
        <v/>
      </c>
      <c r="AL937" s="126" t="str">
        <f>IF(月報!Q937&lt;&gt;"",IF(月報!Q937="平日残","",月報!Q937),"")</f>
        <v/>
      </c>
      <c r="AM937" s="126"/>
      <c r="AN937" s="126" t="str">
        <f t="shared" si="287"/>
        <v/>
      </c>
      <c r="AO937" s="126" t="str">
        <f>IF($E937="","",VLOOKUP($E937,カレンダマスタ!$A$5:$E$381,5,FALSE))</f>
        <v/>
      </c>
      <c r="AQ937" s="196" t="str">
        <f>IF(G937="","",IF(VLOOKUP(E937,カレンダマスタ!$A$5:$D$381,4,FALSE)=0,"",1))</f>
        <v/>
      </c>
      <c r="AR937" s="136" t="str">
        <f>IF($G937="","",IF($AD937="NSTC",INDEX(カレンダマスタ!$I$26:$O$31,MATCH($G937,カレンダマスタ!$H$26:$H$31,1),MATCH($H937,カレンダマスタ!$I$25:$O$25,1)),
IF($AD937="CS本社",INDEX(カレンダマスタ!$I$36:$O$41,MATCH($G937,カレンダマスタ!$H$36:$H$41,1),MATCH($H937,カレンダマスタ!$I$35:$O$35,1)),
IF($AD937="NS本社",INDEX(カレンダマスタ!$I$94:$O$99,MATCH($G937,カレンダマスタ!$H$95:$H$100,1),MATCH($H937,カレンダマスタ!$I$93:$O$93,1)),
IF($AD937="ODC",INDEX(カレンダマスタ!$I$46:$O$51,MATCH($G937,カレンダマスタ!$H$46:$H$51,1),MATCH($H937,カレンダマスタ!$I$45:$O$45,1)),
IF($AD937="NS東京TC",INDEX(カレンダマスタ!$I$56:$O$61,MATCH($G937,カレンダマスタ!$H$56:$H$61,1),MATCH($H937,カレンダマスタ!$I$55:$O$55,1)),""))))))</f>
        <v/>
      </c>
      <c r="AS937" s="126" t="str">
        <f t="shared" si="298"/>
        <v/>
      </c>
      <c r="AU937" s="137" t="str">
        <f>IF(E937="","",VLOOKUP($E937,カレンダマスタ!$A$4:$E$381,4,FALSE))</f>
        <v/>
      </c>
      <c r="AV937" s="137" t="str">
        <f t="shared" si="289"/>
        <v/>
      </c>
      <c r="AW937" s="137" t="str">
        <f t="shared" si="290"/>
        <v/>
      </c>
      <c r="AX937" s="138" t="str">
        <f t="shared" si="291"/>
        <v/>
      </c>
      <c r="AY937" s="138" t="str">
        <f t="shared" si="292"/>
        <v/>
      </c>
      <c r="AZ937" s="130" t="str">
        <f>IF(AX937&amp;AW937="勤怠未設定","×",IF(AV937="勤怠修正","×",IF(AC937="外注","",IF(AA937="",IF(AY937&lt;&gt;"","×",""),IF(VLOOKUP(AA937,カレンダマスタ!$H$66:$I$83,2,FALSE)&lt;&gt;AY937,"×","OK")))))</f>
        <v/>
      </c>
      <c r="BC937" s="137" t="str">
        <f>IF(E937="","",VLOOKUP($E937,カレンダマスタ!$A$4:$E$381,4,FALSE))</f>
        <v/>
      </c>
      <c r="BD937" s="126" t="str">
        <f>IF(AC937="社員","",IF(AG937=0,"",IF(AD937="NSTC",IF(COUNTIF(カレンダマスタ!$Q$5:$Q$32,G937)=1,"OK","×"),
IF(AD937="NS本社",IF(COUNTIF(カレンダマスタ!$T$5:$T$32,G937)=1,"OK","×"),IF(COUNTIF(カレンダマスタ!$R$5:$R$32,G937)=1,"OK","×")))))</f>
        <v/>
      </c>
      <c r="BE937" s="126" t="str">
        <f>IF(AC937="社員","",IF(G937="","",IF(R937&lt;&gt;"","",IF(AF937="CS","OK",IF(VLOOKUP(E937,カレンダマスタ!$A$5:$D$381,4,FALSE)&gt;0,"",IF(OR(G937*24&gt;10.84,H937*24&lt;14.5)=TRUE,"×","OK"))))))</f>
        <v/>
      </c>
      <c r="BF937" s="126" t="str">
        <f t="shared" si="285"/>
        <v/>
      </c>
      <c r="BG937" s="126" t="str">
        <f t="shared" si="301"/>
        <v/>
      </c>
      <c r="BI937" s="130" t="str">
        <f t="shared" si="299"/>
        <v/>
      </c>
    </row>
    <row r="938" spans="2:61">
      <c r="B938" s="111"/>
      <c r="C938" s="537"/>
      <c r="D938" s="142"/>
      <c r="E938" s="584"/>
      <c r="F938" s="142"/>
      <c r="G938" s="589"/>
      <c r="H938" s="589"/>
      <c r="I938" s="144"/>
      <c r="J938" s="148"/>
      <c r="K938" s="145"/>
      <c r="L938" s="146"/>
      <c r="M938" s="146"/>
      <c r="N938" s="147"/>
      <c r="O938" s="148"/>
      <c r="P938" s="148"/>
      <c r="Q938" s="148"/>
      <c r="R938" s="149"/>
      <c r="S938" s="156"/>
      <c r="T938" s="435" t="str">
        <f t="shared" si="293"/>
        <v/>
      </c>
      <c r="U938" s="430"/>
      <c r="V938" s="430" t="str">
        <f t="shared" si="294"/>
        <v/>
      </c>
      <c r="W938" s="298"/>
      <c r="X938" s="143" t="str">
        <f t="shared" si="300"/>
        <v/>
      </c>
      <c r="Y938" s="143" t="str">
        <f t="shared" si="295"/>
        <v/>
      </c>
      <c r="Z938" s="143" t="str">
        <f t="shared" si="296"/>
        <v/>
      </c>
      <c r="AA938" s="149" t="str">
        <f t="shared" si="288"/>
        <v/>
      </c>
      <c r="AC938" s="188" t="str">
        <f>AC911</f>
        <v/>
      </c>
      <c r="AD938" s="189" t="str">
        <f>AD911</f>
        <v/>
      </c>
      <c r="AE938" s="189" t="str">
        <f>AE911</f>
        <v/>
      </c>
      <c r="AF938" s="189" t="str">
        <f>AF911</f>
        <v/>
      </c>
      <c r="AG938" s="205">
        <f t="shared" si="297"/>
        <v>0</v>
      </c>
      <c r="AI938" s="157" t="str">
        <f>IF(月報!G938&lt;&gt;"",月報!G938,"")</f>
        <v/>
      </c>
      <c r="AJ938" s="151" t="str">
        <f>IF(月報!W938&lt;&gt;"",月報!W938*24,"")</f>
        <v/>
      </c>
      <c r="AK938" s="151" t="str">
        <f>IF(月報!P938&lt;&gt;"",月報!P938,"")</f>
        <v/>
      </c>
      <c r="AL938" s="151" t="str">
        <f>IF(月報!Q938&lt;&gt;"",IF(月報!Q938="平日残","",月報!Q938),"")</f>
        <v/>
      </c>
      <c r="AM938" s="151"/>
      <c r="AN938" s="151" t="str">
        <f t="shared" si="287"/>
        <v/>
      </c>
      <c r="AO938" s="151" t="str">
        <f>IF($E938="","",VLOOKUP($E938,カレンダマスタ!$A$5:$E$381,5,FALSE))</f>
        <v/>
      </c>
      <c r="AQ938" s="197" t="str">
        <f>IF(G938="","",IF(VLOOKUP(E938,カレンダマスタ!$A$5:$D$381,4,FALSE)=0,"",1))</f>
        <v/>
      </c>
      <c r="AR938" s="152" t="str">
        <f>IF($G938="","",IF($AD938="NSTC",INDEX(カレンダマスタ!$I$26:$O$31,MATCH($G938,カレンダマスタ!$H$26:$H$31,1),MATCH($H938,カレンダマスタ!$I$25:$O$25,1)),
IF($AD938="CS本社",INDEX(カレンダマスタ!$I$36:$O$41,MATCH($G938,カレンダマスタ!$H$36:$H$41,1),MATCH($H938,カレンダマスタ!$I$35:$O$35,1)),
IF($AD938="NS本社",INDEX(カレンダマスタ!$I$94:$O$99,MATCH($G938,カレンダマスタ!$H$95:$H$100,1),MATCH($H938,カレンダマスタ!$I$93:$O$93,1)),
IF($AD938="ODC",INDEX(カレンダマスタ!$I$46:$O$51,MATCH($G938,カレンダマスタ!$H$46:$H$51,1),MATCH($H938,カレンダマスタ!$I$45:$O$45,1)),
IF($AD938="NS東京TC",INDEX(カレンダマスタ!$I$56:$O$61,MATCH($G938,カレンダマスタ!$H$56:$H$61,1),MATCH($H938,カレンダマスタ!$I$55:$O$55,1)),""))))))</f>
        <v/>
      </c>
      <c r="AS938" s="151" t="str">
        <f t="shared" si="298"/>
        <v/>
      </c>
      <c r="AU938" s="153" t="str">
        <f>IF(E938="","",VLOOKUP($E938,カレンダマスタ!$A$4:$E$381,4,FALSE))</f>
        <v/>
      </c>
      <c r="AV938" s="153" t="str">
        <f t="shared" si="289"/>
        <v/>
      </c>
      <c r="AW938" s="153" t="str">
        <f t="shared" si="290"/>
        <v/>
      </c>
      <c r="AX938" s="154" t="str">
        <f t="shared" si="291"/>
        <v/>
      </c>
      <c r="AY938" s="154" t="str">
        <f t="shared" si="292"/>
        <v/>
      </c>
      <c r="AZ938" s="144" t="str">
        <f>IF(AX938&amp;AW938="勤怠未設定","×",IF(AV938="勤怠修正","×",IF(AC938="外注","",IF(AA938="",IF(AY938&lt;&gt;"","×",""),IF(VLOOKUP(AA938,カレンダマスタ!$H$66:$I$83,2,FALSE)&lt;&gt;AY938,"×","OK")))))</f>
        <v/>
      </c>
      <c r="BC938" s="153" t="str">
        <f>IF(E938="","",VLOOKUP($E938,カレンダマスタ!$A$4:$E$381,4,FALSE))</f>
        <v/>
      </c>
      <c r="BD938" s="151" t="str">
        <f>IF(AC938="社員","",IF(AG938=0,"",IF(AD938="NSTC",IF(COUNTIF(カレンダマスタ!$Q$5:$Q$32,G938)=1,"OK","×"),
IF(AD938="NS本社",IF(COUNTIF(カレンダマスタ!$T$5:$T$32,G938)=1,"OK","×"),IF(COUNTIF(カレンダマスタ!$R$5:$R$32,G938)=1,"OK","×")))))</f>
        <v/>
      </c>
      <c r="BE938" s="151" t="str">
        <f>IF(AC938="社員","",IF(G938="","",IF(R938&lt;&gt;"","",IF(AF938="CS","OK",IF(VLOOKUP(E938,カレンダマスタ!$A$5:$D$381,4,FALSE)&gt;0,"",IF(OR(G938*24&gt;10.84,H938*24&lt;14.5)=TRUE,"×","OK"))))))</f>
        <v/>
      </c>
      <c r="BF938" s="151" t="str">
        <f t="shared" si="285"/>
        <v/>
      </c>
      <c r="BG938" s="151" t="str">
        <f t="shared" si="301"/>
        <v/>
      </c>
      <c r="BI938" s="144" t="str">
        <f t="shared" si="299"/>
        <v/>
      </c>
    </row>
    <row r="939" spans="2:61">
      <c r="B939" s="111"/>
      <c r="C939" s="535"/>
      <c r="D939" s="112"/>
      <c r="E939" s="582"/>
      <c r="F939" s="112"/>
      <c r="G939" s="587"/>
      <c r="H939" s="587"/>
      <c r="I939" s="114"/>
      <c r="J939" s="118"/>
      <c r="K939" s="115"/>
      <c r="L939" s="116"/>
      <c r="M939" s="116"/>
      <c r="N939" s="117"/>
      <c r="O939" s="118"/>
      <c r="P939" s="118"/>
      <c r="Q939" s="118"/>
      <c r="R939" s="119"/>
      <c r="S939" s="120"/>
      <c r="T939" s="433" t="str">
        <f t="shared" si="293"/>
        <v/>
      </c>
      <c r="U939" s="431">
        <f>SUM(T939:T945)</f>
        <v>0</v>
      </c>
      <c r="V939" s="431" t="str">
        <f t="shared" si="294"/>
        <v/>
      </c>
      <c r="W939" s="298"/>
      <c r="X939" s="113" t="str">
        <f t="shared" si="300"/>
        <v/>
      </c>
      <c r="Y939" s="113" t="str">
        <f t="shared" si="295"/>
        <v/>
      </c>
      <c r="Z939" s="113" t="str">
        <f t="shared" si="296"/>
        <v/>
      </c>
      <c r="AA939" s="119" t="str">
        <f t="shared" si="288"/>
        <v/>
      </c>
      <c r="AC939" s="190" t="str">
        <f>AC911</f>
        <v/>
      </c>
      <c r="AD939" s="191" t="str">
        <f>AD911</f>
        <v/>
      </c>
      <c r="AE939" s="191" t="str">
        <f>AE911</f>
        <v/>
      </c>
      <c r="AF939" s="191" t="str">
        <f>AF911</f>
        <v/>
      </c>
      <c r="AG939" s="206">
        <f t="shared" si="297"/>
        <v>0</v>
      </c>
      <c r="AI939" s="159" t="str">
        <f>IF(月報!G939&lt;&gt;"",月報!G939,"")</f>
        <v/>
      </c>
      <c r="AJ939" s="122" t="str">
        <f>IF(月報!W939&lt;&gt;"",月報!W939*24,"")</f>
        <v/>
      </c>
      <c r="AK939" s="122" t="str">
        <f>IF(月報!P939&lt;&gt;"",月報!P939,"")</f>
        <v/>
      </c>
      <c r="AL939" s="122" t="str">
        <f>IF(月報!Q939&lt;&gt;"",IF(月報!Q939="平日残","",月報!Q939),"")</f>
        <v/>
      </c>
      <c r="AM939" s="122"/>
      <c r="AN939" s="122" t="str">
        <f t="shared" si="287"/>
        <v/>
      </c>
      <c r="AO939" s="122" t="str">
        <f>IF($E939="","",VLOOKUP($E939,カレンダマスタ!$A$5:$E$381,5,FALSE))</f>
        <v/>
      </c>
      <c r="AQ939" s="195" t="str">
        <f>IF(G939="","",IF(VLOOKUP(E939,カレンダマスタ!$A$5:$D$381,4,FALSE)=0,"",1))</f>
        <v/>
      </c>
      <c r="AR939" s="123" t="str">
        <f>IF($G939="","",IF($AD939="NSTC",INDEX(カレンダマスタ!$I$26:$O$31,MATCH($G939,カレンダマスタ!$H$26:$H$31,1),MATCH($H939,カレンダマスタ!$I$25:$O$25,1)),
IF($AD939="CS本社",INDEX(カレンダマスタ!$I$36:$O$41,MATCH($G939,カレンダマスタ!$H$36:$H$41,1),MATCH($H939,カレンダマスタ!$I$35:$O$35,1)),
IF($AD939="NS本社",INDEX(カレンダマスタ!$I$94:$O$99,MATCH($G939,カレンダマスタ!$H$95:$H$100,1),MATCH($H939,カレンダマスタ!$I$93:$O$93,1)),
IF($AD939="ODC",INDEX(カレンダマスタ!$I$46:$O$51,MATCH($G939,カレンダマスタ!$H$46:$H$51,1),MATCH($H939,カレンダマスタ!$I$45:$O$45,1)),
IF($AD939="NS東京TC",INDEX(カレンダマスタ!$I$56:$O$61,MATCH($G939,カレンダマスタ!$H$56:$H$61,1),MATCH($H939,カレンダマスタ!$I$55:$O$55,1)),""))))))</f>
        <v/>
      </c>
      <c r="AS939" s="122" t="str">
        <f t="shared" si="298"/>
        <v/>
      </c>
      <c r="AU939" s="124" t="str">
        <f>IF(E939="","",VLOOKUP($E939,カレンダマスタ!$A$4:$E$381,4,FALSE))</f>
        <v/>
      </c>
      <c r="AV939" s="124" t="str">
        <f t="shared" si="289"/>
        <v/>
      </c>
      <c r="AW939" s="124" t="str">
        <f t="shared" si="290"/>
        <v/>
      </c>
      <c r="AX939" s="125" t="str">
        <f t="shared" si="291"/>
        <v/>
      </c>
      <c r="AY939" s="125" t="str">
        <f t="shared" si="292"/>
        <v/>
      </c>
      <c r="AZ939" s="114" t="str">
        <f>IF(AX939&amp;AW939="勤怠未設定","×",IF(AV939="勤怠修正","×",IF(AC939="外注","",IF(AA939="",IF(AY939&lt;&gt;"","×",""),IF(VLOOKUP(AA939,カレンダマスタ!$H$66:$I$83,2,FALSE)&lt;&gt;AY939,"×","OK")))))</f>
        <v/>
      </c>
      <c r="BC939" s="124" t="str">
        <f>IF(E939="","",VLOOKUP($E939,カレンダマスタ!$A$4:$E$381,4,FALSE))</f>
        <v/>
      </c>
      <c r="BD939" s="122" t="str">
        <f>IF(AC939="社員","",IF(AG939=0,"",IF(AD939="NSTC",IF(COUNTIF(カレンダマスタ!$Q$5:$Q$32,G939)=1,"OK","×"),
IF(AD939="NS本社",IF(COUNTIF(カレンダマスタ!$T$5:$T$32,G939)=1,"OK","×"),IF(COUNTIF(カレンダマスタ!$R$5:$R$32,G939)=1,"OK","×")))))</f>
        <v/>
      </c>
      <c r="BE939" s="122" t="str">
        <f>IF(AC939="社員","",IF(G939="","",IF(R939&lt;&gt;"","",IF(AF939="CS","OK",IF(VLOOKUP(E939,カレンダマスタ!$A$5:$D$381,4,FALSE)&gt;0,"",IF(OR(G939*24&gt;10.84,H939*24&lt;14.5)=TRUE,"×","OK"))))))</f>
        <v/>
      </c>
      <c r="BF939" s="122" t="str">
        <f t="shared" si="285"/>
        <v/>
      </c>
      <c r="BG939" s="122" t="str">
        <f t="shared" si="301"/>
        <v/>
      </c>
      <c r="BI939" s="114" t="str">
        <f t="shared" si="299"/>
        <v/>
      </c>
    </row>
    <row r="940" spans="2:61">
      <c r="B940" s="111"/>
      <c r="C940" s="536"/>
      <c r="D940" s="128"/>
      <c r="E940" s="583"/>
      <c r="F940" s="128"/>
      <c r="G940" s="588"/>
      <c r="H940" s="588"/>
      <c r="I940" s="130"/>
      <c r="J940" s="139"/>
      <c r="K940" s="131"/>
      <c r="L940" s="132"/>
      <c r="M940" s="132"/>
      <c r="N940" s="141"/>
      <c r="O940" s="139"/>
      <c r="P940" s="139"/>
      <c r="Q940" s="139"/>
      <c r="R940" s="133"/>
      <c r="S940" s="134"/>
      <c r="T940" s="434" t="str">
        <f t="shared" si="293"/>
        <v/>
      </c>
      <c r="U940" s="429"/>
      <c r="V940" s="429" t="str">
        <f t="shared" si="294"/>
        <v/>
      </c>
      <c r="W940" s="298"/>
      <c r="X940" s="129" t="str">
        <f t="shared" si="300"/>
        <v/>
      </c>
      <c r="Y940" s="129" t="str">
        <f t="shared" si="295"/>
        <v/>
      </c>
      <c r="Z940" s="129" t="str">
        <f t="shared" si="296"/>
        <v/>
      </c>
      <c r="AA940" s="133" t="str">
        <f t="shared" si="288"/>
        <v/>
      </c>
      <c r="AC940" s="186" t="str">
        <f>AC911</f>
        <v/>
      </c>
      <c r="AD940" s="187" t="str">
        <f>AD911</f>
        <v/>
      </c>
      <c r="AE940" s="187" t="str">
        <f>AE911</f>
        <v/>
      </c>
      <c r="AF940" s="187" t="str">
        <f>AF911</f>
        <v/>
      </c>
      <c r="AG940" s="204">
        <f t="shared" si="297"/>
        <v>0</v>
      </c>
      <c r="AI940" s="135" t="str">
        <f>IF(月報!G940&lt;&gt;"",月報!G940,"")</f>
        <v/>
      </c>
      <c r="AJ940" s="126" t="str">
        <f>IF(月報!W940&lt;&gt;"",月報!W940*24,"")</f>
        <v/>
      </c>
      <c r="AK940" s="126" t="str">
        <f>IF(月報!P940&lt;&gt;"",月報!P940,"")</f>
        <v/>
      </c>
      <c r="AL940" s="126" t="str">
        <f>IF(月報!Q940&lt;&gt;"",IF(月報!Q940="平日残","",月報!Q940),"")</f>
        <v/>
      </c>
      <c r="AM940" s="126"/>
      <c r="AN940" s="126" t="str">
        <f t="shared" si="287"/>
        <v/>
      </c>
      <c r="AO940" s="126" t="str">
        <f>IF($E940="","",VLOOKUP($E940,カレンダマスタ!$A$5:$E$381,5,FALSE))</f>
        <v/>
      </c>
      <c r="AQ940" s="196" t="str">
        <f>IF(G940="","",IF(VLOOKUP(E940,カレンダマスタ!$A$5:$D$381,4,FALSE)=0,"",1))</f>
        <v/>
      </c>
      <c r="AR940" s="136" t="str">
        <f>IF($G940="","",IF($AD940="NSTC",INDEX(カレンダマスタ!$I$26:$O$31,MATCH($G940,カレンダマスタ!$H$26:$H$31,1),MATCH($H940,カレンダマスタ!$I$25:$O$25,1)),
IF($AD940="CS本社",INDEX(カレンダマスタ!$I$36:$O$41,MATCH($G940,カレンダマスタ!$H$36:$H$41,1),MATCH($H940,カレンダマスタ!$I$35:$O$35,1)),
IF($AD940="NS本社",INDEX(カレンダマスタ!$I$94:$O$99,MATCH($G940,カレンダマスタ!$H$95:$H$100,1),MATCH($H940,カレンダマスタ!$I$93:$O$93,1)),
IF($AD940="ODC",INDEX(カレンダマスタ!$I$46:$O$51,MATCH($G940,カレンダマスタ!$H$46:$H$51,1),MATCH($H940,カレンダマスタ!$I$45:$O$45,1)),
IF($AD940="NS東京TC",INDEX(カレンダマスタ!$I$56:$O$61,MATCH($G940,カレンダマスタ!$H$56:$H$61,1),MATCH($H940,カレンダマスタ!$I$55:$O$55,1)),""))))))</f>
        <v/>
      </c>
      <c r="AS940" s="126" t="str">
        <f t="shared" si="298"/>
        <v/>
      </c>
      <c r="AU940" s="137" t="str">
        <f>IF(E940="","",VLOOKUP($E940,カレンダマスタ!$A$4:$E$381,4,FALSE))</f>
        <v/>
      </c>
      <c r="AV940" s="137" t="str">
        <f t="shared" si="289"/>
        <v/>
      </c>
      <c r="AW940" s="137" t="str">
        <f t="shared" si="290"/>
        <v/>
      </c>
      <c r="AX940" s="138" t="str">
        <f t="shared" si="291"/>
        <v/>
      </c>
      <c r="AY940" s="138" t="str">
        <f t="shared" si="292"/>
        <v/>
      </c>
      <c r="AZ940" s="130" t="str">
        <f>IF(AX940&amp;AW940="勤怠未設定","×",IF(AV940="勤怠修正","×",IF(AC940="外注","",IF(AA940="",IF(AY940&lt;&gt;"","×",""),IF(VLOOKUP(AA940,カレンダマスタ!$H$66:$I$83,2,FALSE)&lt;&gt;AY940,"×","OK")))))</f>
        <v/>
      </c>
      <c r="BC940" s="137" t="str">
        <f>IF(E940="","",VLOOKUP($E940,カレンダマスタ!$A$4:$E$381,4,FALSE))</f>
        <v/>
      </c>
      <c r="BD940" s="126" t="str">
        <f>IF(AC940="社員","",IF(AG940=0,"",IF(AD940="NSTC",IF(COUNTIF(カレンダマスタ!$Q$5:$Q$32,G940)=1,"OK","×"),
IF(AD940="NS本社",IF(COUNTIF(カレンダマスタ!$T$5:$T$32,G940)=1,"OK","×"),IF(COUNTIF(カレンダマスタ!$R$5:$R$32,G940)=1,"OK","×")))))</f>
        <v/>
      </c>
      <c r="BE940" s="126" t="str">
        <f>IF(AC940="社員","",IF(G940="","",IF(R940&lt;&gt;"","",IF(AF940="CS","OK",IF(VLOOKUP(E940,カレンダマスタ!$A$5:$D$381,4,FALSE)&gt;0,"",IF(OR(G940*24&gt;10.84,H940*24&lt;14.5)=TRUE,"×","OK"))))))</f>
        <v/>
      </c>
      <c r="BF940" s="126" t="str">
        <f t="shared" si="285"/>
        <v/>
      </c>
      <c r="BG940" s="126" t="str">
        <f t="shared" si="301"/>
        <v/>
      </c>
      <c r="BI940" s="130" t="str">
        <f t="shared" si="299"/>
        <v/>
      </c>
    </row>
    <row r="941" spans="2:61">
      <c r="B941" s="111"/>
      <c r="C941" s="536"/>
      <c r="D941" s="128"/>
      <c r="E941" s="583"/>
      <c r="F941" s="128"/>
      <c r="G941" s="588"/>
      <c r="H941" s="588"/>
      <c r="I941" s="130"/>
      <c r="J941" s="139"/>
      <c r="K941" s="131"/>
      <c r="L941" s="132"/>
      <c r="M941" s="132"/>
      <c r="N941" s="141"/>
      <c r="O941" s="139"/>
      <c r="P941" s="139"/>
      <c r="Q941" s="139"/>
      <c r="R941" s="133"/>
      <c r="S941" s="134"/>
      <c r="T941" s="434" t="str">
        <f t="shared" si="293"/>
        <v/>
      </c>
      <c r="U941" s="429"/>
      <c r="V941" s="429" t="str">
        <f t="shared" si="294"/>
        <v/>
      </c>
      <c r="W941" s="298"/>
      <c r="X941" s="129" t="str">
        <f t="shared" si="300"/>
        <v/>
      </c>
      <c r="Y941" s="129" t="str">
        <f t="shared" si="295"/>
        <v/>
      </c>
      <c r="Z941" s="129" t="str">
        <f t="shared" si="296"/>
        <v/>
      </c>
      <c r="AA941" s="133" t="str">
        <f t="shared" si="288"/>
        <v/>
      </c>
      <c r="AC941" s="186" t="str">
        <f>AC911</f>
        <v/>
      </c>
      <c r="AD941" s="187" t="str">
        <f>AD911</f>
        <v/>
      </c>
      <c r="AE941" s="187" t="str">
        <f>AE911</f>
        <v/>
      </c>
      <c r="AF941" s="187" t="str">
        <f>AF911</f>
        <v/>
      </c>
      <c r="AG941" s="204">
        <f t="shared" si="297"/>
        <v>0</v>
      </c>
      <c r="AI941" s="160" t="str">
        <f>IF(月報!G941&lt;&gt;"",月報!G941,"")</f>
        <v/>
      </c>
      <c r="AJ941" s="126" t="str">
        <f>IF(月報!W941&lt;&gt;"",月報!W941*24,"")</f>
        <v/>
      </c>
      <c r="AK941" s="126" t="str">
        <f>IF(月報!P941&lt;&gt;"",月報!P941,"")</f>
        <v/>
      </c>
      <c r="AL941" s="126" t="str">
        <f>IF(月報!Q941&lt;&gt;"",IF(月報!Q941="平日残","",月報!Q941),"")</f>
        <v/>
      </c>
      <c r="AM941" s="126"/>
      <c r="AN941" s="126" t="str">
        <f t="shared" si="287"/>
        <v/>
      </c>
      <c r="AO941" s="126" t="str">
        <f>IF($E941="","",VLOOKUP($E941,カレンダマスタ!$A$5:$E$381,5,FALSE))</f>
        <v/>
      </c>
      <c r="AQ941" s="196" t="str">
        <f>IF(G941="","",IF(VLOOKUP(E941,カレンダマスタ!$A$5:$D$381,4,FALSE)=0,"",1))</f>
        <v/>
      </c>
      <c r="AR941" s="136" t="str">
        <f>IF($G941="","",IF($AD941="NSTC",INDEX(カレンダマスタ!$I$26:$O$31,MATCH($G941,カレンダマスタ!$H$26:$H$31,1),MATCH($H941,カレンダマスタ!$I$25:$O$25,1)),
IF($AD941="CS本社",INDEX(カレンダマスタ!$I$36:$O$41,MATCH($G941,カレンダマスタ!$H$36:$H$41,1),MATCH($H941,カレンダマスタ!$I$35:$O$35,1)),
IF($AD941="NS本社",INDEX(カレンダマスタ!$I$94:$O$99,MATCH($G941,カレンダマスタ!$H$95:$H$100,1),MATCH($H941,カレンダマスタ!$I$93:$O$93,1)),
IF($AD941="ODC",INDEX(カレンダマスタ!$I$46:$O$51,MATCH($G941,カレンダマスタ!$H$46:$H$51,1),MATCH($H941,カレンダマスタ!$I$45:$O$45,1)),
IF($AD941="NS東京TC",INDEX(カレンダマスタ!$I$56:$O$61,MATCH($G941,カレンダマスタ!$H$56:$H$61,1),MATCH($H941,カレンダマスタ!$I$55:$O$55,1)),""))))))</f>
        <v/>
      </c>
      <c r="AS941" s="126" t="str">
        <f t="shared" si="298"/>
        <v/>
      </c>
      <c r="AU941" s="137" t="str">
        <f>IF(E941="","",VLOOKUP($E941,カレンダマスタ!$A$4:$E$381,4,FALSE))</f>
        <v/>
      </c>
      <c r="AV941" s="137" t="str">
        <f t="shared" si="289"/>
        <v/>
      </c>
      <c r="AW941" s="137" t="str">
        <f t="shared" si="290"/>
        <v/>
      </c>
      <c r="AX941" s="138" t="str">
        <f t="shared" si="291"/>
        <v/>
      </c>
      <c r="AY941" s="138" t="str">
        <f t="shared" si="292"/>
        <v/>
      </c>
      <c r="AZ941" s="130" t="str">
        <f>IF(AX941&amp;AW941="勤怠未設定","×",IF(AV941="勤怠修正","×",IF(AC941="外注","",IF(AA941="",IF(AY941&lt;&gt;"","×",""),IF(VLOOKUP(AA941,カレンダマスタ!$H$66:$I$83,2,FALSE)&lt;&gt;AY941,"×","OK")))))</f>
        <v/>
      </c>
      <c r="BC941" s="137" t="str">
        <f>IF(E941="","",VLOOKUP($E941,カレンダマスタ!$A$4:$E$381,4,FALSE))</f>
        <v/>
      </c>
      <c r="BD941" s="126" t="str">
        <f>IF(AC941="社員","",IF(AG941=0,"",IF(AD941="NSTC",IF(COUNTIF(カレンダマスタ!$Q$5:$Q$32,G941)=1,"OK","×"),
IF(AD941="NS本社",IF(COUNTIF(カレンダマスタ!$T$5:$T$32,G941)=1,"OK","×"),IF(COUNTIF(カレンダマスタ!$R$5:$R$32,G941)=1,"OK","×")))))</f>
        <v/>
      </c>
      <c r="BE941" s="126" t="str">
        <f>IF(AC941="社員","",IF(G941="","",IF(R941&lt;&gt;"","",IF(AF941="CS","OK",IF(VLOOKUP(E941,カレンダマスタ!$A$5:$D$381,4,FALSE)&gt;0,"",IF(OR(G941*24&gt;10.84,H941*24&lt;14.5)=TRUE,"×","OK"))))))</f>
        <v/>
      </c>
      <c r="BF941" s="126" t="str">
        <f t="shared" si="285"/>
        <v/>
      </c>
      <c r="BG941" s="126" t="str">
        <f t="shared" si="301"/>
        <v/>
      </c>
      <c r="BI941" s="130" t="str">
        <f t="shared" si="299"/>
        <v/>
      </c>
    </row>
    <row r="942" spans="2:61">
      <c r="B942" s="111"/>
      <c r="C942" s="536"/>
      <c r="D942" s="128"/>
      <c r="E942" s="214"/>
      <c r="F942" s="128"/>
      <c r="G942" s="588"/>
      <c r="H942" s="588"/>
      <c r="I942" s="131"/>
      <c r="J942" s="139"/>
      <c r="K942" s="131"/>
      <c r="L942" s="132"/>
      <c r="M942" s="132"/>
      <c r="N942" s="141"/>
      <c r="O942" s="139"/>
      <c r="P942" s="139"/>
      <c r="Q942" s="139"/>
      <c r="R942" s="133"/>
      <c r="S942" s="134"/>
      <c r="T942" s="434" t="str">
        <f t="shared" si="293"/>
        <v/>
      </c>
      <c r="U942" s="429"/>
      <c r="V942" s="429" t="str">
        <f t="shared" si="294"/>
        <v/>
      </c>
      <c r="W942" s="298"/>
      <c r="X942" s="129" t="str">
        <f t="shared" si="300"/>
        <v/>
      </c>
      <c r="Y942" s="129" t="str">
        <f t="shared" si="295"/>
        <v/>
      </c>
      <c r="Z942" s="129" t="str">
        <f t="shared" si="296"/>
        <v/>
      </c>
      <c r="AA942" s="133" t="str">
        <f t="shared" si="288"/>
        <v/>
      </c>
      <c r="AC942" s="186" t="str">
        <f>AC911</f>
        <v/>
      </c>
      <c r="AD942" s="187" t="str">
        <f>AD911</f>
        <v/>
      </c>
      <c r="AE942" s="187" t="str">
        <f>AE911</f>
        <v/>
      </c>
      <c r="AF942" s="187" t="str">
        <f>AF911</f>
        <v/>
      </c>
      <c r="AG942" s="204">
        <f t="shared" si="297"/>
        <v>0</v>
      </c>
      <c r="AI942" s="160" t="str">
        <f>IF(月報!G942&lt;&gt;"",月報!G942,"")</f>
        <v/>
      </c>
      <c r="AJ942" s="126" t="str">
        <f>IF(月報!W942&lt;&gt;"",月報!W942*24,"")</f>
        <v/>
      </c>
      <c r="AK942" s="126" t="str">
        <f>IF(月報!P942&lt;&gt;"",月報!P942,"")</f>
        <v/>
      </c>
      <c r="AL942" s="126" t="str">
        <f>IF(月報!Q942&lt;&gt;"",IF(月報!Q942="平日残","",月報!Q942),"")</f>
        <v/>
      </c>
      <c r="AM942" s="126"/>
      <c r="AN942" s="126" t="str">
        <f t="shared" si="287"/>
        <v/>
      </c>
      <c r="AO942" s="126" t="str">
        <f>IF($E942="","",VLOOKUP($E942,カレンダマスタ!$A$5:$E$381,5,FALSE))</f>
        <v/>
      </c>
      <c r="AQ942" s="196" t="str">
        <f>IF(G942="","",IF(VLOOKUP(E942,カレンダマスタ!$A$5:$D$381,4,FALSE)=0,"",1))</f>
        <v/>
      </c>
      <c r="AR942" s="136" t="str">
        <f>IF($G942="","",IF($AD942="NSTC",INDEX(カレンダマスタ!$I$26:$O$31,MATCH($G942,カレンダマスタ!$H$26:$H$31,1),MATCH($H942,カレンダマスタ!$I$25:$O$25,1)),
IF($AD942="CS本社",INDEX(カレンダマスタ!$I$36:$O$41,MATCH($G942,カレンダマスタ!$H$36:$H$41,1),MATCH($H942,カレンダマスタ!$I$35:$O$35,1)),
IF($AD942="NS本社",INDEX(カレンダマスタ!$I$94:$O$99,MATCH($G942,カレンダマスタ!$H$95:$H$100,1),MATCH($H942,カレンダマスタ!$I$93:$O$93,1)),
IF($AD942="ODC",INDEX(カレンダマスタ!$I$46:$O$51,MATCH($G942,カレンダマスタ!$H$46:$H$51,1),MATCH($H942,カレンダマスタ!$I$45:$O$45,1)),
IF($AD942="NS東京TC",INDEX(カレンダマスタ!$I$56:$O$61,MATCH($G942,カレンダマスタ!$H$56:$H$61,1),MATCH($H942,カレンダマスタ!$I$55:$O$55,1)),""))))))</f>
        <v/>
      </c>
      <c r="AS942" s="126" t="str">
        <f t="shared" si="298"/>
        <v/>
      </c>
      <c r="AU942" s="137" t="str">
        <f>IF(E942="","",VLOOKUP($E942,カレンダマスタ!$A$4:$E$381,4,FALSE))</f>
        <v/>
      </c>
      <c r="AV942" s="137" t="str">
        <f t="shared" si="289"/>
        <v/>
      </c>
      <c r="AW942" s="137" t="str">
        <f t="shared" si="290"/>
        <v/>
      </c>
      <c r="AX942" s="138" t="str">
        <f t="shared" si="291"/>
        <v/>
      </c>
      <c r="AY942" s="138" t="str">
        <f t="shared" si="292"/>
        <v/>
      </c>
      <c r="AZ942" s="130" t="str">
        <f>IF(AX942&amp;AW942="勤怠未設定","×",IF(AV942="勤怠修正","×",IF(AC942="外注","",IF(AA942="",IF(AY942&lt;&gt;"","×",""),IF(VLOOKUP(AA942,カレンダマスタ!$H$66:$I$83,2,FALSE)&lt;&gt;AY942,"×","OK")))))</f>
        <v/>
      </c>
      <c r="BC942" s="137" t="str">
        <f>IF(E942="","",VLOOKUP($E942,カレンダマスタ!$A$4:$E$381,4,FALSE))</f>
        <v/>
      </c>
      <c r="BD942" s="126" t="str">
        <f>IF(AC942="社員","",IF(AG942=0,"",IF(AD942="NSTC",IF(COUNTIF(カレンダマスタ!$Q$5:$Q$32,G942)=1,"OK","×"),
IF(AD942="NS本社",IF(COUNTIF(カレンダマスタ!$T$5:$T$32,G942)=1,"OK","×"),IF(COUNTIF(カレンダマスタ!$R$5:$R$32,G942)=1,"OK","×")))))</f>
        <v/>
      </c>
      <c r="BE942" s="126" t="str">
        <f>IF(AC942="社員","",IF(G942="","",IF(R942&lt;&gt;"","",IF(AF942="CS","OK",IF(VLOOKUP(E942,カレンダマスタ!$A$5:$D$381,4,FALSE)&gt;0,"",IF(OR(G942*24&gt;10.84,H942*24&lt;14.5)=TRUE,"×","OK"))))))</f>
        <v/>
      </c>
      <c r="BF942" s="126" t="str">
        <f t="shared" si="285"/>
        <v/>
      </c>
      <c r="BG942" s="126" t="str">
        <f t="shared" si="301"/>
        <v/>
      </c>
      <c r="BI942" s="130" t="str">
        <f t="shared" si="299"/>
        <v/>
      </c>
    </row>
    <row r="943" spans="2:61">
      <c r="B943" s="111"/>
      <c r="C943" s="536"/>
      <c r="D943" s="128"/>
      <c r="E943" s="214"/>
      <c r="F943" s="128"/>
      <c r="G943" s="588"/>
      <c r="H943" s="588"/>
      <c r="I943" s="131"/>
      <c r="J943" s="139"/>
      <c r="K943" s="131"/>
      <c r="L943" s="132"/>
      <c r="M943" s="132"/>
      <c r="N943" s="141"/>
      <c r="O943" s="139"/>
      <c r="P943" s="139"/>
      <c r="Q943" s="139"/>
      <c r="R943" s="133"/>
      <c r="S943" s="134"/>
      <c r="T943" s="434" t="str">
        <f t="shared" si="293"/>
        <v/>
      </c>
      <c r="U943" s="429"/>
      <c r="V943" s="429" t="str">
        <f t="shared" si="294"/>
        <v/>
      </c>
      <c r="W943" s="298"/>
      <c r="X943" s="129" t="str">
        <f t="shared" si="300"/>
        <v/>
      </c>
      <c r="Y943" s="129" t="str">
        <f t="shared" si="295"/>
        <v/>
      </c>
      <c r="Z943" s="129" t="str">
        <f t="shared" si="296"/>
        <v/>
      </c>
      <c r="AA943" s="133" t="str">
        <f t="shared" si="288"/>
        <v/>
      </c>
      <c r="AC943" s="186" t="str">
        <f>AC911</f>
        <v/>
      </c>
      <c r="AD943" s="187" t="str">
        <f>AD911</f>
        <v/>
      </c>
      <c r="AE943" s="187" t="str">
        <f>AE911</f>
        <v/>
      </c>
      <c r="AF943" s="187" t="str">
        <f>AF911</f>
        <v/>
      </c>
      <c r="AG943" s="204">
        <f t="shared" si="297"/>
        <v>0</v>
      </c>
      <c r="AI943" s="160" t="str">
        <f>IF(月報!G943&lt;&gt;"",月報!G943,"")</f>
        <v/>
      </c>
      <c r="AJ943" s="126" t="str">
        <f>IF(月報!W943&lt;&gt;"",月報!W943*24,"")</f>
        <v/>
      </c>
      <c r="AK943" s="126" t="str">
        <f>IF(月報!P943&lt;&gt;"",月報!P943,"")</f>
        <v/>
      </c>
      <c r="AL943" s="126" t="str">
        <f>IF(月報!Q943&lt;&gt;"",IF(月報!Q943="平日残","",月報!Q943),"")</f>
        <v/>
      </c>
      <c r="AM943" s="126"/>
      <c r="AN943" s="126" t="str">
        <f t="shared" si="287"/>
        <v/>
      </c>
      <c r="AO943" s="126" t="str">
        <f>IF($E943="","",VLOOKUP($E943,カレンダマスタ!$A$5:$E$381,5,FALSE))</f>
        <v/>
      </c>
      <c r="AQ943" s="196" t="str">
        <f>IF(G943="","",IF(VLOOKUP(E943,カレンダマスタ!$A$5:$D$381,4,FALSE)=0,"",1))</f>
        <v/>
      </c>
      <c r="AR943" s="136" t="str">
        <f>IF($G943="","",IF($AD943="NSTC",INDEX(カレンダマスタ!$I$26:$O$31,MATCH($G943,カレンダマスタ!$H$26:$H$31,1),MATCH($H943,カレンダマスタ!$I$25:$O$25,1)),
IF($AD943="CS本社",INDEX(カレンダマスタ!$I$36:$O$41,MATCH($G943,カレンダマスタ!$H$36:$H$41,1),MATCH($H943,カレンダマスタ!$I$35:$O$35,1)),
IF($AD943="NS本社",INDEX(カレンダマスタ!$I$94:$O$99,MATCH($G943,カレンダマスタ!$H$95:$H$100,1),MATCH($H943,カレンダマスタ!$I$93:$O$93,1)),
IF($AD943="ODC",INDEX(カレンダマスタ!$I$46:$O$51,MATCH($G943,カレンダマスタ!$H$46:$H$51,1),MATCH($H943,カレンダマスタ!$I$45:$O$45,1)),
IF($AD943="NS東京TC",INDEX(カレンダマスタ!$I$56:$O$61,MATCH($G943,カレンダマスタ!$H$56:$H$61,1),MATCH($H943,カレンダマスタ!$I$55:$O$55,1)),""))))))</f>
        <v/>
      </c>
      <c r="AS943" s="126" t="str">
        <f t="shared" si="298"/>
        <v/>
      </c>
      <c r="AU943" s="137" t="str">
        <f>IF(E943="","",VLOOKUP($E943,カレンダマスタ!$A$4:$E$381,4,FALSE))</f>
        <v/>
      </c>
      <c r="AV943" s="137" t="str">
        <f t="shared" si="289"/>
        <v/>
      </c>
      <c r="AW943" s="137" t="str">
        <f t="shared" si="290"/>
        <v/>
      </c>
      <c r="AX943" s="138" t="str">
        <f t="shared" si="291"/>
        <v/>
      </c>
      <c r="AY943" s="138" t="str">
        <f t="shared" si="292"/>
        <v/>
      </c>
      <c r="AZ943" s="130" t="str">
        <f>IF(AX943&amp;AW943="勤怠未設定","×",IF(AV943="勤怠修正","×",IF(AC943="外注","",IF(AA943="",IF(AY943&lt;&gt;"","×",""),IF(VLOOKUP(AA943,カレンダマスタ!$H$66:$I$83,2,FALSE)&lt;&gt;AY943,"×","OK")))))</f>
        <v/>
      </c>
      <c r="BC943" s="137" t="str">
        <f>IF(E943="","",VLOOKUP($E943,カレンダマスタ!$A$4:$E$381,4,FALSE))</f>
        <v/>
      </c>
      <c r="BD943" s="126" t="str">
        <f>IF(AC943="社員","",IF(AG943=0,"",IF(AD943="NSTC",IF(COUNTIF(カレンダマスタ!$Q$5:$Q$32,G943)=1,"OK","×"),
IF(AD943="NS本社",IF(COUNTIF(カレンダマスタ!$T$5:$T$32,G943)=1,"OK","×"),IF(COUNTIF(カレンダマスタ!$R$5:$R$32,G943)=1,"OK","×")))))</f>
        <v/>
      </c>
      <c r="BE943" s="126" t="str">
        <f>IF(AC943="社員","",IF(G943="","",IF(R943&lt;&gt;"","",IF(AF943="CS","OK",IF(VLOOKUP(E943,カレンダマスタ!$A$5:$D$381,4,FALSE)&gt;0,"",IF(OR(G943*24&gt;10.84,H943*24&lt;14.5)=TRUE,"×","OK"))))))</f>
        <v/>
      </c>
      <c r="BF943" s="126" t="str">
        <f t="shared" si="285"/>
        <v/>
      </c>
      <c r="BG943" s="126" t="str">
        <f t="shared" si="301"/>
        <v/>
      </c>
      <c r="BI943" s="130" t="str">
        <f t="shared" si="299"/>
        <v/>
      </c>
    </row>
    <row r="944" spans="2:61">
      <c r="B944" s="111"/>
      <c r="C944" s="536"/>
      <c r="D944" s="128"/>
      <c r="E944" s="214"/>
      <c r="F944" s="128"/>
      <c r="G944" s="588"/>
      <c r="H944" s="588"/>
      <c r="I944" s="131"/>
      <c r="J944" s="139"/>
      <c r="K944" s="131"/>
      <c r="L944" s="132"/>
      <c r="M944" s="132"/>
      <c r="N944" s="141"/>
      <c r="O944" s="139"/>
      <c r="P944" s="139"/>
      <c r="Q944" s="139"/>
      <c r="R944" s="133"/>
      <c r="S944" s="134"/>
      <c r="T944" s="434" t="str">
        <f t="shared" si="293"/>
        <v/>
      </c>
      <c r="U944" s="429"/>
      <c r="V944" s="429" t="str">
        <f t="shared" si="294"/>
        <v/>
      </c>
      <c r="W944" s="298"/>
      <c r="X944" s="129" t="str">
        <f t="shared" si="300"/>
        <v/>
      </c>
      <c r="Y944" s="129" t="str">
        <f t="shared" si="295"/>
        <v/>
      </c>
      <c r="Z944" s="129" t="str">
        <f t="shared" si="296"/>
        <v/>
      </c>
      <c r="AA944" s="133" t="str">
        <f t="shared" si="288"/>
        <v/>
      </c>
      <c r="AC944" s="186" t="str">
        <f>AC911</f>
        <v/>
      </c>
      <c r="AD944" s="187" t="str">
        <f>AD911</f>
        <v/>
      </c>
      <c r="AE944" s="187" t="str">
        <f>AE911</f>
        <v/>
      </c>
      <c r="AF944" s="187" t="str">
        <f>AF911</f>
        <v/>
      </c>
      <c r="AG944" s="204">
        <f t="shared" si="297"/>
        <v>0</v>
      </c>
      <c r="AI944" s="160" t="str">
        <f>IF(月報!G944&lt;&gt;"",月報!G944,"")</f>
        <v/>
      </c>
      <c r="AJ944" s="126" t="str">
        <f>IF(月報!W944&lt;&gt;"",月報!W944*24,"")</f>
        <v/>
      </c>
      <c r="AK944" s="126" t="str">
        <f>IF(月報!P944&lt;&gt;"",月報!P944,"")</f>
        <v/>
      </c>
      <c r="AL944" s="126" t="str">
        <f>IF(月報!Q944&lt;&gt;"",IF(月報!Q944="平日残","",月報!Q944),"")</f>
        <v/>
      </c>
      <c r="AM944" s="126"/>
      <c r="AN944" s="126" t="str">
        <f t="shared" si="287"/>
        <v/>
      </c>
      <c r="AO944" s="126" t="str">
        <f>IF($E944="","",VLOOKUP($E944,カレンダマスタ!$A$5:$E$381,5,FALSE))</f>
        <v/>
      </c>
      <c r="AQ944" s="196" t="str">
        <f>IF(G944="","",IF(VLOOKUP(E944,カレンダマスタ!$A$5:$D$381,4,FALSE)=0,"",1))</f>
        <v/>
      </c>
      <c r="AR944" s="136" t="str">
        <f>IF($G944="","",IF($AD944="NSTC",INDEX(カレンダマスタ!$I$26:$O$31,MATCH($G944,カレンダマスタ!$H$26:$H$31,1),MATCH($H944,カレンダマスタ!$I$25:$O$25,1)),
IF($AD944="CS本社",INDEX(カレンダマスタ!$I$36:$O$41,MATCH($G944,カレンダマスタ!$H$36:$H$41,1),MATCH($H944,カレンダマスタ!$I$35:$O$35,1)),
IF($AD944="NS本社",INDEX(カレンダマスタ!$I$94:$O$99,MATCH($G944,カレンダマスタ!$H$95:$H$100,1),MATCH($H944,カレンダマスタ!$I$93:$O$93,1)),
IF($AD944="ODC",INDEX(カレンダマスタ!$I$46:$O$51,MATCH($G944,カレンダマスタ!$H$46:$H$51,1),MATCH($H944,カレンダマスタ!$I$45:$O$45,1)),
IF($AD944="NS東京TC",INDEX(カレンダマスタ!$I$56:$O$61,MATCH($G944,カレンダマスタ!$H$56:$H$61,1),MATCH($H944,カレンダマスタ!$I$55:$O$55,1)),""))))))</f>
        <v/>
      </c>
      <c r="AS944" s="126" t="str">
        <f t="shared" si="298"/>
        <v/>
      </c>
      <c r="AU944" s="137" t="str">
        <f>IF(E944="","",VLOOKUP($E944,カレンダマスタ!$A$4:$E$381,4,FALSE))</f>
        <v/>
      </c>
      <c r="AV944" s="137" t="str">
        <f t="shared" si="289"/>
        <v/>
      </c>
      <c r="AW944" s="137" t="str">
        <f t="shared" si="290"/>
        <v/>
      </c>
      <c r="AX944" s="138" t="str">
        <f t="shared" si="291"/>
        <v/>
      </c>
      <c r="AY944" s="138" t="str">
        <f t="shared" si="292"/>
        <v/>
      </c>
      <c r="AZ944" s="130" t="str">
        <f>IF(AX944&amp;AW944="勤怠未設定","×",IF(AV944="勤怠修正","×",IF(AC944="外注","",IF(AA944="",IF(AY944&lt;&gt;"","×",""),IF(VLOOKUP(AA944,カレンダマスタ!$H$66:$I$83,2,FALSE)&lt;&gt;AY944,"×","OK")))))</f>
        <v/>
      </c>
      <c r="BC944" s="137" t="str">
        <f>IF(E944="","",VLOOKUP($E944,カレンダマスタ!$A$4:$E$381,4,FALSE))</f>
        <v/>
      </c>
      <c r="BD944" s="126" t="str">
        <f>IF(AC944="社員","",IF(AG944=0,"",IF(AD944="NSTC",IF(COUNTIF(カレンダマスタ!$Q$5:$Q$32,G944)=1,"OK","×"),
IF(AD944="NS本社",IF(COUNTIF(カレンダマスタ!$T$5:$T$32,G944)=1,"OK","×"),IF(COUNTIF(カレンダマスタ!$R$5:$R$32,G944)=1,"OK","×")))))</f>
        <v/>
      </c>
      <c r="BE944" s="126" t="str">
        <f>IF(AC944="社員","",IF(G944="","",IF(R944&lt;&gt;"","",IF(AF944="CS","OK",IF(VLOOKUP(E944,カレンダマスタ!$A$5:$D$381,4,FALSE)&gt;0,"",IF(OR(G944*24&gt;10.84,H944*24&lt;14.5)=TRUE,"×","OK"))))))</f>
        <v/>
      </c>
      <c r="BF944" s="126" t="str">
        <f t="shared" si="285"/>
        <v/>
      </c>
      <c r="BG944" s="126" t="str">
        <f t="shared" si="301"/>
        <v/>
      </c>
      <c r="BI944" s="130" t="str">
        <f t="shared" si="299"/>
        <v/>
      </c>
    </row>
    <row r="945" spans="2:61" ht="13.8" thickBot="1">
      <c r="B945" s="161"/>
      <c r="C945" s="538"/>
      <c r="D945" s="162"/>
      <c r="E945" s="215"/>
      <c r="F945" s="162"/>
      <c r="G945" s="590"/>
      <c r="H945" s="590"/>
      <c r="I945" s="164"/>
      <c r="J945" s="165"/>
      <c r="K945" s="164"/>
      <c r="L945" s="166"/>
      <c r="M945" s="166"/>
      <c r="N945" s="167"/>
      <c r="O945" s="165"/>
      <c r="P945" s="165"/>
      <c r="Q945" s="165"/>
      <c r="R945" s="168"/>
      <c r="S945" s="169"/>
      <c r="T945" s="436" t="str">
        <f t="shared" si="293"/>
        <v/>
      </c>
      <c r="U945" s="432"/>
      <c r="V945" s="432" t="str">
        <f t="shared" si="294"/>
        <v/>
      </c>
      <c r="W945" s="298"/>
      <c r="X945" s="165" t="str">
        <f t="shared" si="300"/>
        <v/>
      </c>
      <c r="Y945" s="165" t="str">
        <f t="shared" si="295"/>
        <v/>
      </c>
      <c r="Z945" s="165" t="str">
        <f t="shared" si="296"/>
        <v/>
      </c>
      <c r="AA945" s="168" t="str">
        <f t="shared" si="288"/>
        <v/>
      </c>
      <c r="AC945" s="192" t="str">
        <f>AC911</f>
        <v/>
      </c>
      <c r="AD945" s="193" t="str">
        <f>AD911</f>
        <v/>
      </c>
      <c r="AE945" s="193" t="str">
        <f>AE911</f>
        <v/>
      </c>
      <c r="AF945" s="193" t="str">
        <f>AF911</f>
        <v/>
      </c>
      <c r="AG945" s="207">
        <f t="shared" si="297"/>
        <v>0</v>
      </c>
      <c r="AI945" s="170" t="str">
        <f>IF(月報!G945&lt;&gt;"",月報!G945,"")</f>
        <v/>
      </c>
      <c r="AJ945" s="171" t="str">
        <f>IF(月報!W945&lt;&gt;"",月報!W945*24,"")</f>
        <v/>
      </c>
      <c r="AK945" s="171" t="str">
        <f>IF(月報!P945&lt;&gt;"",月報!P945,"")</f>
        <v/>
      </c>
      <c r="AL945" s="171" t="str">
        <f>IF(月報!Q945&lt;&gt;"",IF(月報!Q945="平日残","",月報!Q945),"")</f>
        <v/>
      </c>
      <c r="AM945" s="171"/>
      <c r="AN945" s="171" t="str">
        <f t="shared" si="287"/>
        <v/>
      </c>
      <c r="AO945" s="171" t="str">
        <f>IF($E945="","",VLOOKUP($E945,カレンダマスタ!$A$5:$E$381,5,FALSE))</f>
        <v/>
      </c>
      <c r="AQ945" s="198" t="str">
        <f>IF(G945="","",IF(VLOOKUP(E945,カレンダマスタ!$A$5:$D$381,4,FALSE)=0,"",1))</f>
        <v/>
      </c>
      <c r="AR945" s="172" t="str">
        <f>IF($G945="","",IF($AD945="NSTC",INDEX(カレンダマスタ!$I$26:$O$31,MATCH($G945,カレンダマスタ!$H$26:$H$31,1),MATCH($H945,カレンダマスタ!$I$25:$O$25,1)),
IF($AD945="CS本社",INDEX(カレンダマスタ!$I$36:$O$41,MATCH($G945,カレンダマスタ!$H$36:$H$41,1),MATCH($H945,カレンダマスタ!$I$35:$O$35,1)),
IF($AD945="NS本社",INDEX(カレンダマスタ!$I$94:$O$99,MATCH($G945,カレンダマスタ!$H$95:$H$100,1),MATCH($H945,カレンダマスタ!$I$93:$O$93,1)),
IF($AD945="ODC",INDEX(カレンダマスタ!$I$46:$O$51,MATCH($G945,カレンダマスタ!$H$46:$H$51,1),MATCH($H945,カレンダマスタ!$I$45:$O$45,1)),
IF($AD945="NS東京TC",INDEX(カレンダマスタ!$I$56:$O$61,MATCH($G945,カレンダマスタ!$H$56:$H$61,1),MATCH($H945,カレンダマスタ!$I$55:$O$55,1)),""))))))</f>
        <v/>
      </c>
      <c r="AS945" s="171" t="str">
        <f t="shared" si="298"/>
        <v/>
      </c>
      <c r="AU945" s="173" t="str">
        <f>IF(E945="","",VLOOKUP($E945,カレンダマスタ!$A$4:$E$381,4,FALSE))</f>
        <v/>
      </c>
      <c r="AV945" s="173" t="str">
        <f t="shared" si="289"/>
        <v/>
      </c>
      <c r="AW945" s="173" t="str">
        <f t="shared" si="290"/>
        <v/>
      </c>
      <c r="AX945" s="174" t="str">
        <f t="shared" si="291"/>
        <v/>
      </c>
      <c r="AY945" s="174" t="str">
        <f t="shared" si="292"/>
        <v/>
      </c>
      <c r="AZ945" s="175" t="str">
        <f>IF(AX945&amp;AW945="勤怠未設定","×",IF(AV945="勤怠修正","×",IF(AC945="外注","",IF(AA945="",IF(AY945&lt;&gt;"","×",""),IF(VLOOKUP(AA945,カレンダマスタ!$H$66:$I$83,2,FALSE)&lt;&gt;AY945,"×","OK")))))</f>
        <v/>
      </c>
      <c r="BC945" s="173" t="str">
        <f>IF(E945="","",VLOOKUP($E945,カレンダマスタ!$A$4:$E$381,4,FALSE))</f>
        <v/>
      </c>
      <c r="BD945" s="171" t="str">
        <f>IF(AC945="社員","",IF(AG945=0,"",IF(AD945="NSTC",IF(COUNTIF(カレンダマスタ!$Q$5:$Q$32,G945)=1,"OK","×"),
IF(AD945="NS本社",IF(COUNTIF(カレンダマスタ!$T$5:$T$32,G945)=1,"OK","×"),IF(COUNTIF(カレンダマスタ!$R$5:$R$32,G945)=1,"OK","×")))))</f>
        <v/>
      </c>
      <c r="BE945" s="171" t="str">
        <f>IF(AC945="社員","",IF(G945="","",IF(R945&lt;&gt;"","",IF(AF945="CS","OK",IF(VLOOKUP(E945,カレンダマスタ!$A$5:$D$381,4,FALSE)&gt;0,"",IF(OR(G945*24&gt;10.84,H945*24&lt;14.5)=TRUE,"×","OK"))))))</f>
        <v/>
      </c>
      <c r="BF945" s="171" t="str">
        <f t="shared" si="285"/>
        <v/>
      </c>
      <c r="BG945" s="171" t="str">
        <f t="shared" si="301"/>
        <v/>
      </c>
      <c r="BI945" s="175" t="str">
        <f t="shared" si="299"/>
        <v/>
      </c>
    </row>
    <row r="946" spans="2:61">
      <c r="B946" s="323"/>
      <c r="C946" s="539"/>
      <c r="D946" s="324"/>
      <c r="E946" s="325"/>
      <c r="F946" s="324"/>
      <c r="G946" s="591"/>
      <c r="H946" s="591"/>
      <c r="I946" s="339"/>
      <c r="J946" s="320"/>
      <c r="K946" s="319"/>
      <c r="L946" s="320"/>
      <c r="M946" s="320"/>
      <c r="N946" s="320"/>
      <c r="O946" s="340"/>
      <c r="P946" s="340"/>
      <c r="Q946" s="340"/>
      <c r="R946" s="327"/>
      <c r="S946" s="328"/>
      <c r="T946" s="341"/>
      <c r="U946" s="342"/>
      <c r="V946" s="342"/>
      <c r="W946" s="298"/>
      <c r="X946" s="326"/>
      <c r="Y946" s="326"/>
      <c r="Z946" s="326"/>
      <c r="AA946" s="327" t="str">
        <f t="shared" si="288"/>
        <v/>
      </c>
      <c r="AC946" s="541"/>
      <c r="AD946" s="542"/>
      <c r="AE946" s="542"/>
      <c r="AF946" s="542"/>
      <c r="AG946" s="543"/>
      <c r="AI946" s="348" t="str">
        <f>IF(月報!G946&lt;&gt;"",月報!G946,"")</f>
        <v/>
      </c>
      <c r="AJ946" s="349" t="str">
        <f>IF(月報!W946&lt;&gt;"",月報!W946*24,"")</f>
        <v/>
      </c>
      <c r="AK946" s="349" t="str">
        <f>IF(月報!P946&lt;&gt;"",月報!P946,"")</f>
        <v/>
      </c>
      <c r="AL946" s="349" t="str">
        <f>IF(月報!Q946&lt;&gt;"",IF(月報!Q946="平日残","",月報!Q946),"")</f>
        <v/>
      </c>
      <c r="AM946" s="349"/>
      <c r="AN946" s="349" t="str">
        <f t="shared" si="287"/>
        <v/>
      </c>
      <c r="AO946" s="349" t="str">
        <f>IF($E946="","",VLOOKUP($E946,カレンダマスタ!$A$5:$E$381,5,FALSE))</f>
        <v/>
      </c>
      <c r="AQ946" s="351"/>
      <c r="AR946" s="352"/>
      <c r="AS946" s="349"/>
      <c r="AU946" s="355"/>
      <c r="AV946" s="355" t="str">
        <f t="shared" si="289"/>
        <v/>
      </c>
      <c r="AW946" s="355" t="str">
        <f t="shared" si="290"/>
        <v/>
      </c>
      <c r="AX946" s="356" t="str">
        <f t="shared" si="291"/>
        <v/>
      </c>
      <c r="AY946" s="356" t="str">
        <f t="shared" si="292"/>
        <v/>
      </c>
      <c r="AZ946" s="357" t="str">
        <f>IF(AX946&amp;AW946="勤怠未設定","×",IF(AV946="勤怠修正","×",IF(AC946="外注","",IF(AA946="",IF(AY946&lt;&gt;"","×",""),IF(VLOOKUP(AA946,カレンダマスタ!$H$66:$I$83,2,FALSE)&lt;&gt;AY946,"×","OK")))))</f>
        <v/>
      </c>
      <c r="BC946" s="355"/>
      <c r="BD946" s="349"/>
      <c r="BE946" s="349"/>
      <c r="BF946" s="349" t="str">
        <f t="shared" si="285"/>
        <v/>
      </c>
      <c r="BG946" s="349"/>
      <c r="BI946" s="357" t="str">
        <f t="shared" ref="BI946:BI955" si="302">IF(OR(AO946="×",AS946="×",AZ946="×",BD946="×",BE946="×",BF946="TW未入力",BF946="週報未入力",BG946="×"),"×","")</f>
        <v/>
      </c>
    </row>
    <row r="947" spans="2:61">
      <c r="B947" s="323"/>
      <c r="C947" s="539"/>
      <c r="D947" s="324"/>
      <c r="E947" s="325"/>
      <c r="F947" s="324"/>
      <c r="G947" s="591"/>
      <c r="H947" s="591"/>
      <c r="I947" s="339"/>
      <c r="J947" s="320"/>
      <c r="K947" s="319"/>
      <c r="L947" s="320"/>
      <c r="M947" s="320"/>
      <c r="N947" s="320"/>
      <c r="O947" s="340"/>
      <c r="P947" s="340"/>
      <c r="Q947" s="340"/>
      <c r="R947" s="327"/>
      <c r="S947" s="328"/>
      <c r="T947" s="341"/>
      <c r="U947" s="342"/>
      <c r="V947" s="342"/>
      <c r="W947" s="298"/>
      <c r="X947" s="326"/>
      <c r="Y947" s="326"/>
      <c r="Z947" s="326"/>
      <c r="AA947" s="327" t="str">
        <f t="shared" si="288"/>
        <v/>
      </c>
      <c r="AC947" s="544"/>
      <c r="AD947" s="545"/>
      <c r="AE947" s="545"/>
      <c r="AF947" s="545"/>
      <c r="AG947" s="546"/>
      <c r="AI947" s="348" t="str">
        <f>IF(月報!G947&lt;&gt;"",月報!G947,"")</f>
        <v/>
      </c>
      <c r="AJ947" s="349" t="str">
        <f>IF(月報!W947&lt;&gt;"",月報!W947*24,"")</f>
        <v/>
      </c>
      <c r="AK947" s="349" t="str">
        <f>IF(月報!P947&lt;&gt;"",月報!P947,"")</f>
        <v/>
      </c>
      <c r="AL947" s="349" t="str">
        <f>IF(月報!Q947&lt;&gt;"",IF(月報!Q947="平日残","",月報!Q947),"")</f>
        <v/>
      </c>
      <c r="AM947" s="349"/>
      <c r="AN947" s="349" t="str">
        <f t="shared" si="287"/>
        <v/>
      </c>
      <c r="AO947" s="349" t="str">
        <f>IF($E947="","",VLOOKUP($E947,カレンダマスタ!$A$5:$E$381,5,FALSE))</f>
        <v/>
      </c>
      <c r="AQ947" s="351"/>
      <c r="AR947" s="352"/>
      <c r="AS947" s="349"/>
      <c r="AU947" s="355"/>
      <c r="AV947" s="355" t="str">
        <f t="shared" si="289"/>
        <v/>
      </c>
      <c r="AW947" s="355" t="str">
        <f t="shared" si="290"/>
        <v/>
      </c>
      <c r="AX947" s="356" t="str">
        <f t="shared" si="291"/>
        <v/>
      </c>
      <c r="AY947" s="356" t="str">
        <f t="shared" si="292"/>
        <v/>
      </c>
      <c r="AZ947" s="357" t="str">
        <f>IF(AX947&amp;AW947="勤怠未設定","×",IF(AV947="勤怠修正","×",IF(AC947="外注","",IF(AA947="",IF(AY947&lt;&gt;"","×",""),IF(VLOOKUP(AA947,カレンダマスタ!$H$66:$I$83,2,FALSE)&lt;&gt;AY947,"×","OK")))))</f>
        <v/>
      </c>
      <c r="BC947" s="355"/>
      <c r="BD947" s="349"/>
      <c r="BE947" s="349"/>
      <c r="BF947" s="349" t="str">
        <f t="shared" si="285"/>
        <v/>
      </c>
      <c r="BG947" s="349"/>
      <c r="BI947" s="357" t="str">
        <f t="shared" si="302"/>
        <v/>
      </c>
    </row>
    <row r="948" spans="2:61">
      <c r="B948" s="323"/>
      <c r="C948" s="539"/>
      <c r="D948" s="324"/>
      <c r="E948" s="325"/>
      <c r="F948" s="324"/>
      <c r="G948" s="591"/>
      <c r="H948" s="591"/>
      <c r="I948" s="339"/>
      <c r="J948" s="320"/>
      <c r="K948" s="319"/>
      <c r="L948" s="320"/>
      <c r="M948" s="320"/>
      <c r="N948" s="320"/>
      <c r="O948" s="340"/>
      <c r="P948" s="340"/>
      <c r="Q948" s="340"/>
      <c r="R948" s="327"/>
      <c r="S948" s="328"/>
      <c r="T948" s="341"/>
      <c r="U948" s="342"/>
      <c r="V948" s="342"/>
      <c r="W948" s="298"/>
      <c r="X948" s="326"/>
      <c r="Y948" s="326"/>
      <c r="Z948" s="326"/>
      <c r="AA948" s="327" t="str">
        <f t="shared" si="288"/>
        <v/>
      </c>
      <c r="AC948" s="544"/>
      <c r="AD948" s="545"/>
      <c r="AE948" s="545"/>
      <c r="AF948" s="545"/>
      <c r="AG948" s="546"/>
      <c r="AI948" s="348" t="str">
        <f>IF(月報!G948&lt;&gt;"",月報!G948,"")</f>
        <v/>
      </c>
      <c r="AJ948" s="349" t="str">
        <f>IF(月報!W948&lt;&gt;"",月報!W948*24,"")</f>
        <v/>
      </c>
      <c r="AK948" s="349" t="str">
        <f>IF(月報!P948&lt;&gt;"",月報!P948,"")</f>
        <v/>
      </c>
      <c r="AL948" s="349" t="str">
        <f>IF(月報!Q948&lt;&gt;"",IF(月報!Q948="平日残","",月報!Q948),"")</f>
        <v/>
      </c>
      <c r="AM948" s="349"/>
      <c r="AN948" s="349" t="str">
        <f t="shared" si="287"/>
        <v/>
      </c>
      <c r="AO948" s="349" t="str">
        <f>IF($E948="","",VLOOKUP($E948,カレンダマスタ!$A$5:$E$381,5,FALSE))</f>
        <v/>
      </c>
      <c r="AQ948" s="351"/>
      <c r="AR948" s="352"/>
      <c r="AS948" s="349"/>
      <c r="AU948" s="355"/>
      <c r="AV948" s="355" t="str">
        <f t="shared" si="289"/>
        <v/>
      </c>
      <c r="AW948" s="355" t="str">
        <f t="shared" si="290"/>
        <v/>
      </c>
      <c r="AX948" s="356" t="str">
        <f t="shared" si="291"/>
        <v/>
      </c>
      <c r="AY948" s="356" t="str">
        <f t="shared" si="292"/>
        <v/>
      </c>
      <c r="AZ948" s="357" t="str">
        <f>IF(AX948&amp;AW948="勤怠未設定","×",IF(AV948="勤怠修正","×",IF(AC948="外注","",IF(AA948="",IF(AY948&lt;&gt;"","×",""),IF(VLOOKUP(AA948,カレンダマスタ!$H$66:$I$83,2,FALSE)&lt;&gt;AY948,"×","OK")))))</f>
        <v/>
      </c>
      <c r="BC948" s="355"/>
      <c r="BD948" s="349"/>
      <c r="BE948" s="349"/>
      <c r="BF948" s="349" t="str">
        <f t="shared" si="285"/>
        <v/>
      </c>
      <c r="BG948" s="349"/>
      <c r="BI948" s="357" t="str">
        <f t="shared" si="302"/>
        <v/>
      </c>
    </row>
    <row r="949" spans="2:61">
      <c r="B949" s="323"/>
      <c r="C949" s="539"/>
      <c r="D949" s="324"/>
      <c r="E949" s="325"/>
      <c r="F949" s="324"/>
      <c r="G949" s="591"/>
      <c r="H949" s="591"/>
      <c r="I949" s="339"/>
      <c r="J949" s="320"/>
      <c r="K949" s="319"/>
      <c r="L949" s="320"/>
      <c r="M949" s="320"/>
      <c r="N949" s="320"/>
      <c r="O949" s="340"/>
      <c r="P949" s="340"/>
      <c r="Q949" s="340"/>
      <c r="R949" s="327"/>
      <c r="S949" s="328"/>
      <c r="T949" s="341"/>
      <c r="U949" s="342"/>
      <c r="V949" s="342"/>
      <c r="W949" s="298"/>
      <c r="X949" s="326"/>
      <c r="Y949" s="326"/>
      <c r="Z949" s="326"/>
      <c r="AA949" s="327" t="str">
        <f t="shared" si="288"/>
        <v/>
      </c>
      <c r="AC949" s="544"/>
      <c r="AD949" s="545"/>
      <c r="AE949" s="545"/>
      <c r="AF949" s="545"/>
      <c r="AG949" s="546"/>
      <c r="AI949" s="348" t="str">
        <f>IF(月報!G949&lt;&gt;"",月報!G949,"")</f>
        <v/>
      </c>
      <c r="AJ949" s="349" t="str">
        <f>IF(月報!W949&lt;&gt;"",月報!W949*24,"")</f>
        <v/>
      </c>
      <c r="AK949" s="349" t="str">
        <f>IF(月報!P949&lt;&gt;"",月報!P949,"")</f>
        <v/>
      </c>
      <c r="AL949" s="349" t="str">
        <f>IF(月報!Q949&lt;&gt;"",IF(月報!Q949="平日残","",月報!Q949),"")</f>
        <v/>
      </c>
      <c r="AM949" s="349"/>
      <c r="AN949" s="349" t="str">
        <f t="shared" si="287"/>
        <v/>
      </c>
      <c r="AO949" s="349" t="str">
        <f>IF($E949="","",VLOOKUP($E949,カレンダマスタ!$A$5:$E$381,5,FALSE))</f>
        <v/>
      </c>
      <c r="AQ949" s="351"/>
      <c r="AR949" s="352"/>
      <c r="AS949" s="349"/>
      <c r="AU949" s="355"/>
      <c r="AV949" s="355" t="str">
        <f t="shared" si="289"/>
        <v/>
      </c>
      <c r="AW949" s="355" t="str">
        <f t="shared" si="290"/>
        <v/>
      </c>
      <c r="AX949" s="356" t="str">
        <f t="shared" si="291"/>
        <v/>
      </c>
      <c r="AY949" s="356" t="str">
        <f t="shared" si="292"/>
        <v/>
      </c>
      <c r="AZ949" s="357" t="str">
        <f>IF(AX949&amp;AW949="勤怠未設定","×",IF(AV949="勤怠修正","×",IF(AC949="外注","",IF(AA949="",IF(AY949&lt;&gt;"","×",""),IF(VLOOKUP(AA949,カレンダマスタ!$H$66:$I$83,2,FALSE)&lt;&gt;AY949,"×","OK")))))</f>
        <v/>
      </c>
      <c r="BC949" s="355"/>
      <c r="BD949" s="349"/>
      <c r="BE949" s="349"/>
      <c r="BF949" s="349" t="str">
        <f t="shared" si="285"/>
        <v/>
      </c>
      <c r="BG949" s="349"/>
      <c r="BI949" s="357" t="str">
        <f t="shared" si="302"/>
        <v/>
      </c>
    </row>
    <row r="950" spans="2:61">
      <c r="B950" s="323"/>
      <c r="C950" s="539"/>
      <c r="D950" s="324"/>
      <c r="E950" s="325"/>
      <c r="F950" s="324"/>
      <c r="G950" s="591"/>
      <c r="H950" s="591"/>
      <c r="I950" s="339"/>
      <c r="J950" s="320"/>
      <c r="K950" s="319"/>
      <c r="L950" s="320"/>
      <c r="M950" s="320"/>
      <c r="N950" s="320"/>
      <c r="O950" s="340"/>
      <c r="P950" s="340"/>
      <c r="Q950" s="340"/>
      <c r="R950" s="327"/>
      <c r="S950" s="328"/>
      <c r="T950" s="341"/>
      <c r="U950" s="342"/>
      <c r="V950" s="342"/>
      <c r="W950" s="298"/>
      <c r="X950" s="326"/>
      <c r="Y950" s="326"/>
      <c r="Z950" s="326"/>
      <c r="AA950" s="327" t="str">
        <f t="shared" si="288"/>
        <v/>
      </c>
      <c r="AC950" s="544"/>
      <c r="AD950" s="545"/>
      <c r="AE950" s="545"/>
      <c r="AF950" s="545"/>
      <c r="AG950" s="546"/>
      <c r="AI950" s="348" t="str">
        <f>IF(月報!G950&lt;&gt;"",月報!G950,"")</f>
        <v/>
      </c>
      <c r="AJ950" s="349" t="str">
        <f>IF(月報!W950&lt;&gt;"",月報!W950*24,"")</f>
        <v/>
      </c>
      <c r="AK950" s="349" t="str">
        <f>IF(月報!P950&lt;&gt;"",月報!P950,"")</f>
        <v/>
      </c>
      <c r="AL950" s="349" t="str">
        <f>IF(月報!Q950&lt;&gt;"",IF(月報!Q950="平日残","",月報!Q950),"")</f>
        <v/>
      </c>
      <c r="AM950" s="349"/>
      <c r="AN950" s="349" t="str">
        <f t="shared" si="287"/>
        <v/>
      </c>
      <c r="AO950" s="349" t="str">
        <f>IF($E950="","",VLOOKUP($E950,カレンダマスタ!$A$5:$E$381,5,FALSE))</f>
        <v/>
      </c>
      <c r="AQ950" s="351"/>
      <c r="AR950" s="352"/>
      <c r="AS950" s="349"/>
      <c r="AU950" s="355"/>
      <c r="AV950" s="355" t="str">
        <f t="shared" si="289"/>
        <v/>
      </c>
      <c r="AW950" s="355" t="str">
        <f t="shared" si="290"/>
        <v/>
      </c>
      <c r="AX950" s="356" t="str">
        <f t="shared" si="291"/>
        <v/>
      </c>
      <c r="AY950" s="356" t="str">
        <f t="shared" si="292"/>
        <v/>
      </c>
      <c r="AZ950" s="357" t="str">
        <f>IF(AX950&amp;AW950="勤怠未設定","×",IF(AV950="勤怠修正","×",IF(AC950="外注","",IF(AA950="",IF(AY950&lt;&gt;"","×",""),IF(VLOOKUP(AA950,カレンダマスタ!$H$66:$I$83,2,FALSE)&lt;&gt;AY950,"×","OK")))))</f>
        <v/>
      </c>
      <c r="BC950" s="355"/>
      <c r="BD950" s="349"/>
      <c r="BE950" s="349"/>
      <c r="BF950" s="349" t="str">
        <f t="shared" si="285"/>
        <v/>
      </c>
      <c r="BG950" s="349"/>
      <c r="BI950" s="357" t="str">
        <f t="shared" si="302"/>
        <v/>
      </c>
    </row>
    <row r="951" spans="2:61">
      <c r="B951" s="323"/>
      <c r="C951" s="539"/>
      <c r="D951" s="324"/>
      <c r="E951" s="325"/>
      <c r="F951" s="324"/>
      <c r="G951" s="591"/>
      <c r="H951" s="591"/>
      <c r="I951" s="339"/>
      <c r="J951" s="320"/>
      <c r="K951" s="319"/>
      <c r="L951" s="320"/>
      <c r="M951" s="320"/>
      <c r="N951" s="320"/>
      <c r="O951" s="340"/>
      <c r="P951" s="340"/>
      <c r="Q951" s="340"/>
      <c r="R951" s="327"/>
      <c r="S951" s="328"/>
      <c r="T951" s="341"/>
      <c r="U951" s="342"/>
      <c r="V951" s="342"/>
      <c r="W951" s="298"/>
      <c r="X951" s="326"/>
      <c r="Y951" s="326"/>
      <c r="Z951" s="326"/>
      <c r="AA951" s="327" t="str">
        <f t="shared" si="288"/>
        <v/>
      </c>
      <c r="AC951" s="544"/>
      <c r="AD951" s="545"/>
      <c r="AE951" s="545"/>
      <c r="AF951" s="545"/>
      <c r="AG951" s="546"/>
      <c r="AI951" s="348" t="str">
        <f>IF(月報!G951&lt;&gt;"",月報!G951,"")</f>
        <v/>
      </c>
      <c r="AJ951" s="349" t="str">
        <f>IF(月報!W951&lt;&gt;"",月報!W951*24,"")</f>
        <v/>
      </c>
      <c r="AK951" s="349" t="str">
        <f>IF(月報!P951&lt;&gt;"",月報!P951,"")</f>
        <v/>
      </c>
      <c r="AL951" s="349" t="str">
        <f>IF(月報!Q951&lt;&gt;"",IF(月報!Q951="平日残","",月報!Q951),"")</f>
        <v/>
      </c>
      <c r="AM951" s="349"/>
      <c r="AN951" s="349" t="str">
        <f t="shared" si="287"/>
        <v/>
      </c>
      <c r="AO951" s="349" t="str">
        <f>IF($E951="","",VLOOKUP($E951,カレンダマスタ!$A$5:$E$381,5,FALSE))</f>
        <v/>
      </c>
      <c r="AQ951" s="351"/>
      <c r="AR951" s="352"/>
      <c r="AS951" s="349"/>
      <c r="AU951" s="355"/>
      <c r="AV951" s="355" t="str">
        <f t="shared" si="289"/>
        <v/>
      </c>
      <c r="AW951" s="355" t="str">
        <f t="shared" si="290"/>
        <v/>
      </c>
      <c r="AX951" s="356" t="str">
        <f t="shared" si="291"/>
        <v/>
      </c>
      <c r="AY951" s="356" t="str">
        <f t="shared" si="292"/>
        <v/>
      </c>
      <c r="AZ951" s="357" t="str">
        <f>IF(AX951&amp;AW951="勤怠未設定","×",IF(AV951="勤怠修正","×",IF(AC951="外注","",IF(AA951="",IF(AY951&lt;&gt;"","×",""),IF(VLOOKUP(AA951,カレンダマスタ!$H$66:$I$83,2,FALSE)&lt;&gt;AY951,"×","OK")))))</f>
        <v/>
      </c>
      <c r="BC951" s="355"/>
      <c r="BD951" s="349"/>
      <c r="BE951" s="349"/>
      <c r="BF951" s="349" t="str">
        <f t="shared" si="285"/>
        <v/>
      </c>
      <c r="BG951" s="349"/>
      <c r="BI951" s="357" t="str">
        <f t="shared" si="302"/>
        <v/>
      </c>
    </row>
    <row r="952" spans="2:61">
      <c r="B952" s="323"/>
      <c r="C952" s="539"/>
      <c r="D952" s="324"/>
      <c r="E952" s="325"/>
      <c r="F952" s="324"/>
      <c r="G952" s="591"/>
      <c r="H952" s="591"/>
      <c r="I952" s="339"/>
      <c r="J952" s="320"/>
      <c r="K952" s="319"/>
      <c r="L952" s="320"/>
      <c r="M952" s="320"/>
      <c r="N952" s="320"/>
      <c r="O952" s="340"/>
      <c r="P952" s="340"/>
      <c r="Q952" s="340"/>
      <c r="R952" s="327"/>
      <c r="S952" s="328"/>
      <c r="T952" s="341"/>
      <c r="U952" s="342"/>
      <c r="V952" s="342"/>
      <c r="W952" s="298"/>
      <c r="X952" s="326"/>
      <c r="Y952" s="326"/>
      <c r="Z952" s="326"/>
      <c r="AA952" s="327" t="str">
        <f t="shared" si="288"/>
        <v/>
      </c>
      <c r="AC952" s="544"/>
      <c r="AD952" s="545"/>
      <c r="AE952" s="545"/>
      <c r="AF952" s="545"/>
      <c r="AG952" s="546"/>
      <c r="AI952" s="348" t="str">
        <f>IF(月報!G952&lt;&gt;"",月報!G952,"")</f>
        <v/>
      </c>
      <c r="AJ952" s="349" t="str">
        <f>IF(月報!W952&lt;&gt;"",月報!W952*24,"")</f>
        <v/>
      </c>
      <c r="AK952" s="349" t="str">
        <f>IF(月報!P952&lt;&gt;"",月報!P952,"")</f>
        <v/>
      </c>
      <c r="AL952" s="349" t="str">
        <f>IF(月報!Q952&lt;&gt;"",IF(月報!Q952="平日残","",月報!Q952),"")</f>
        <v/>
      </c>
      <c r="AM952" s="349"/>
      <c r="AN952" s="349" t="str">
        <f t="shared" si="287"/>
        <v/>
      </c>
      <c r="AO952" s="349" t="str">
        <f>IF($E952="","",VLOOKUP($E952,カレンダマスタ!$A$5:$E$381,5,FALSE))</f>
        <v/>
      </c>
      <c r="AQ952" s="351"/>
      <c r="AR952" s="352"/>
      <c r="AS952" s="349"/>
      <c r="AU952" s="355"/>
      <c r="AV952" s="355" t="str">
        <f t="shared" si="289"/>
        <v/>
      </c>
      <c r="AW952" s="355" t="str">
        <f t="shared" si="290"/>
        <v/>
      </c>
      <c r="AX952" s="356" t="str">
        <f t="shared" si="291"/>
        <v/>
      </c>
      <c r="AY952" s="356" t="str">
        <f t="shared" si="292"/>
        <v/>
      </c>
      <c r="AZ952" s="357" t="str">
        <f>IF(AX952&amp;AW952="勤怠未設定","×",IF(AV952="勤怠修正","×",IF(AC952="外注","",IF(AA952="",IF(AY952&lt;&gt;"","×",""),IF(VLOOKUP(AA952,カレンダマスタ!$H$66:$I$83,2,FALSE)&lt;&gt;AY952,"×","OK")))))</f>
        <v/>
      </c>
      <c r="BC952" s="355"/>
      <c r="BD952" s="349"/>
      <c r="BE952" s="349"/>
      <c r="BF952" s="349" t="str">
        <f t="shared" ref="BF952:BF1015" si="303">IF(AC952="外注",AN952,IF(G952="",IF(AJ952="","","週報未入力"),IF(AJ952="","TW未入力","")))</f>
        <v/>
      </c>
      <c r="BG952" s="349"/>
      <c r="BI952" s="357" t="str">
        <f t="shared" si="302"/>
        <v/>
      </c>
    </row>
    <row r="953" spans="2:61">
      <c r="B953" s="323"/>
      <c r="C953" s="539"/>
      <c r="D953" s="324"/>
      <c r="E953" s="325"/>
      <c r="F953" s="324"/>
      <c r="G953" s="591"/>
      <c r="H953" s="591"/>
      <c r="I953" s="339"/>
      <c r="J953" s="320"/>
      <c r="K953" s="319"/>
      <c r="L953" s="320"/>
      <c r="M953" s="320"/>
      <c r="N953" s="320"/>
      <c r="O953" s="340"/>
      <c r="P953" s="340"/>
      <c r="Q953" s="340"/>
      <c r="R953" s="327"/>
      <c r="S953" s="328"/>
      <c r="T953" s="341"/>
      <c r="U953" s="342"/>
      <c r="V953" s="342"/>
      <c r="W953" s="298"/>
      <c r="X953" s="326"/>
      <c r="Y953" s="326"/>
      <c r="Z953" s="326"/>
      <c r="AA953" s="327" t="str">
        <f t="shared" si="288"/>
        <v/>
      </c>
      <c r="AC953" s="544"/>
      <c r="AD953" s="545"/>
      <c r="AE953" s="545"/>
      <c r="AF953" s="545"/>
      <c r="AG953" s="546"/>
      <c r="AI953" s="348" t="str">
        <f>IF(月報!G953&lt;&gt;"",月報!G953,"")</f>
        <v/>
      </c>
      <c r="AJ953" s="349" t="str">
        <f>IF(月報!W953&lt;&gt;"",月報!W953*24,"")</f>
        <v/>
      </c>
      <c r="AK953" s="349" t="str">
        <f>IF(月報!P953&lt;&gt;"",月報!P953,"")</f>
        <v/>
      </c>
      <c r="AL953" s="349" t="str">
        <f>IF(月報!Q953&lt;&gt;"",IF(月報!Q953="平日残","",月報!Q953),"")</f>
        <v/>
      </c>
      <c r="AM953" s="349"/>
      <c r="AN953" s="349" t="str">
        <f t="shared" si="287"/>
        <v/>
      </c>
      <c r="AO953" s="349" t="str">
        <f>IF($E953="","",VLOOKUP($E953,カレンダマスタ!$A$5:$E$381,5,FALSE))</f>
        <v/>
      </c>
      <c r="AQ953" s="351"/>
      <c r="AR953" s="352"/>
      <c r="AS953" s="349"/>
      <c r="AU953" s="355"/>
      <c r="AV953" s="355" t="str">
        <f t="shared" si="289"/>
        <v/>
      </c>
      <c r="AW953" s="355" t="str">
        <f t="shared" si="290"/>
        <v/>
      </c>
      <c r="AX953" s="356" t="str">
        <f t="shared" si="291"/>
        <v/>
      </c>
      <c r="AY953" s="356" t="str">
        <f t="shared" si="292"/>
        <v/>
      </c>
      <c r="AZ953" s="357" t="str">
        <f>IF(AX953&amp;AW953="勤怠未設定","×",IF(AV953="勤怠修正","×",IF(AC953="外注","",IF(AA953="",IF(AY953&lt;&gt;"","×",""),IF(VLOOKUP(AA953,カレンダマスタ!$H$66:$I$83,2,FALSE)&lt;&gt;AY953,"×","OK")))))</f>
        <v/>
      </c>
      <c r="BC953" s="355"/>
      <c r="BD953" s="349"/>
      <c r="BE953" s="349"/>
      <c r="BF953" s="349" t="str">
        <f t="shared" si="303"/>
        <v/>
      </c>
      <c r="BG953" s="349"/>
      <c r="BI953" s="357" t="str">
        <f t="shared" si="302"/>
        <v/>
      </c>
    </row>
    <row r="954" spans="2:61">
      <c r="B954" s="323"/>
      <c r="C954" s="539"/>
      <c r="D954" s="324"/>
      <c r="E954" s="325"/>
      <c r="F954" s="324"/>
      <c r="G954" s="591"/>
      <c r="H954" s="591"/>
      <c r="I954" s="339"/>
      <c r="J954" s="320"/>
      <c r="K954" s="319"/>
      <c r="L954" s="320"/>
      <c r="M954" s="320"/>
      <c r="N954" s="320"/>
      <c r="O954" s="340"/>
      <c r="P954" s="340"/>
      <c r="Q954" s="340"/>
      <c r="R954" s="327"/>
      <c r="S954" s="328"/>
      <c r="T954" s="341"/>
      <c r="U954" s="342"/>
      <c r="V954" s="342"/>
      <c r="W954" s="298"/>
      <c r="X954" s="326"/>
      <c r="Y954" s="326"/>
      <c r="Z954" s="326"/>
      <c r="AA954" s="327" t="str">
        <f t="shared" si="288"/>
        <v/>
      </c>
      <c r="AC954" s="544"/>
      <c r="AD954" s="545"/>
      <c r="AE954" s="545"/>
      <c r="AF954" s="545"/>
      <c r="AG954" s="546"/>
      <c r="AI954" s="348" t="str">
        <f>IF(月報!G954&lt;&gt;"",月報!G954,"")</f>
        <v/>
      </c>
      <c r="AJ954" s="349" t="str">
        <f>IF(月報!W954&lt;&gt;"",月報!W954*24,"")</f>
        <v/>
      </c>
      <c r="AK954" s="349" t="str">
        <f>IF(月報!P954&lt;&gt;"",月報!P954,"")</f>
        <v/>
      </c>
      <c r="AL954" s="349" t="str">
        <f>IF(月報!Q954&lt;&gt;"",IF(月報!Q954="平日残","",月報!Q954),"")</f>
        <v/>
      </c>
      <c r="AM954" s="349"/>
      <c r="AN954" s="349" t="str">
        <f t="shared" si="287"/>
        <v/>
      </c>
      <c r="AO954" s="349" t="str">
        <f>IF($E954="","",VLOOKUP($E954,カレンダマスタ!$A$5:$E$381,5,FALSE))</f>
        <v/>
      </c>
      <c r="AQ954" s="351"/>
      <c r="AR954" s="352"/>
      <c r="AS954" s="349"/>
      <c r="AU954" s="355"/>
      <c r="AV954" s="355" t="str">
        <f t="shared" si="289"/>
        <v/>
      </c>
      <c r="AW954" s="355" t="str">
        <f t="shared" si="290"/>
        <v/>
      </c>
      <c r="AX954" s="356" t="str">
        <f t="shared" si="291"/>
        <v/>
      </c>
      <c r="AY954" s="356" t="str">
        <f t="shared" si="292"/>
        <v/>
      </c>
      <c r="AZ954" s="357" t="str">
        <f>IF(AX954&amp;AW954="勤怠未設定","×",IF(AV954="勤怠修正","×",IF(AC954="外注","",IF(AA954="",IF(AY954&lt;&gt;"","×",""),IF(VLOOKUP(AA954,カレンダマスタ!$H$66:$I$83,2,FALSE)&lt;&gt;AY954,"×","OK")))))</f>
        <v/>
      </c>
      <c r="BC954" s="355"/>
      <c r="BD954" s="349"/>
      <c r="BE954" s="349"/>
      <c r="BF954" s="349" t="str">
        <f t="shared" si="303"/>
        <v/>
      </c>
      <c r="BG954" s="349"/>
      <c r="BI954" s="357" t="str">
        <f t="shared" si="302"/>
        <v/>
      </c>
    </row>
    <row r="955" spans="2:61" ht="13.8" thickBot="1">
      <c r="B955" s="329"/>
      <c r="C955" s="540"/>
      <c r="D955" s="330"/>
      <c r="E955" s="331"/>
      <c r="F955" s="330"/>
      <c r="G955" s="592"/>
      <c r="H955" s="592"/>
      <c r="I955" s="343"/>
      <c r="J955" s="322"/>
      <c r="K955" s="321"/>
      <c r="L955" s="322"/>
      <c r="M955" s="322"/>
      <c r="N955" s="322"/>
      <c r="O955" s="344"/>
      <c r="P955" s="344"/>
      <c r="Q955" s="344"/>
      <c r="R955" s="333"/>
      <c r="S955" s="334"/>
      <c r="T955" s="345"/>
      <c r="U955" s="346"/>
      <c r="V955" s="346"/>
      <c r="W955" s="298"/>
      <c r="X955" s="332"/>
      <c r="Y955" s="332"/>
      <c r="Z955" s="332"/>
      <c r="AA955" s="333" t="str">
        <f t="shared" si="288"/>
        <v/>
      </c>
      <c r="AC955" s="547"/>
      <c r="AD955" s="548"/>
      <c r="AE955" s="548"/>
      <c r="AF955" s="548"/>
      <c r="AG955" s="549"/>
      <c r="AI955" s="348" t="str">
        <f>IF(月報!G955&lt;&gt;"",月報!G955,"")</f>
        <v/>
      </c>
      <c r="AJ955" s="350" t="str">
        <f>IF(月報!W955&lt;&gt;"",月報!W955*24,"")</f>
        <v/>
      </c>
      <c r="AK955" s="350" t="str">
        <f>IF(月報!P955&lt;&gt;"",月報!P955,"")</f>
        <v/>
      </c>
      <c r="AL955" s="350" t="str">
        <f>IF(月報!Q955&lt;&gt;"",IF(月報!Q955="平日残","",月報!Q955),"")</f>
        <v/>
      </c>
      <c r="AM955" s="350"/>
      <c r="AN955" s="350" t="str">
        <f t="shared" si="287"/>
        <v/>
      </c>
      <c r="AO955" s="350" t="str">
        <f>IF($E955="","",VLOOKUP($E955,カレンダマスタ!$A$5:$E$381,5,FALSE))</f>
        <v/>
      </c>
      <c r="AP955" s="347"/>
      <c r="AQ955" s="353"/>
      <c r="AR955" s="354"/>
      <c r="AS955" s="350"/>
      <c r="AT955" s="347"/>
      <c r="AU955" s="358"/>
      <c r="AV955" s="358" t="str">
        <f t="shared" si="289"/>
        <v/>
      </c>
      <c r="AW955" s="358" t="str">
        <f t="shared" si="290"/>
        <v/>
      </c>
      <c r="AX955" s="359" t="str">
        <f t="shared" si="291"/>
        <v/>
      </c>
      <c r="AY955" s="359" t="str">
        <f t="shared" si="292"/>
        <v/>
      </c>
      <c r="AZ955" s="360" t="str">
        <f>IF(AX955&amp;AW955="勤怠未設定","×",IF(AV955="勤怠修正","×",IF(AC955="外注","",IF(AA955="",IF(AY955&lt;&gt;"","×",""),IF(VLOOKUP(AA955,カレンダマスタ!$H$66:$I$83,2,FALSE)&lt;&gt;AY955,"×","OK")))))</f>
        <v/>
      </c>
      <c r="BC955" s="358"/>
      <c r="BD955" s="350"/>
      <c r="BE955" s="350"/>
      <c r="BF955" s="350" t="str">
        <f t="shared" si="303"/>
        <v/>
      </c>
      <c r="BG955" s="350"/>
      <c r="BI955" s="360" t="str">
        <f t="shared" si="302"/>
        <v/>
      </c>
    </row>
    <row r="956" spans="2:61">
      <c r="B956" s="111">
        <f>B911+1</f>
        <v>22</v>
      </c>
      <c r="C956" s="535"/>
      <c r="D956" s="112"/>
      <c r="E956" s="582"/>
      <c r="F956" s="112"/>
      <c r="G956" s="587"/>
      <c r="H956" s="587"/>
      <c r="I956" s="114"/>
      <c r="J956" s="118"/>
      <c r="K956" s="115"/>
      <c r="L956" s="116"/>
      <c r="M956" s="116"/>
      <c r="N956" s="117"/>
      <c r="O956" s="118"/>
      <c r="P956" s="118"/>
      <c r="Q956" s="118"/>
      <c r="R956" s="119"/>
      <c r="S956" s="120"/>
      <c r="T956" s="433" t="str">
        <f t="shared" ref="T956:T990" si="304">IF(J956&lt;&gt;"",J956,"")</f>
        <v/>
      </c>
      <c r="U956" s="429">
        <f>SUM(T956:T962)</f>
        <v>0</v>
      </c>
      <c r="V956" s="429" t="str">
        <f t="shared" ref="V956:V990" si="305">IF(AC956="外注",IF(AND(BC956&lt;1,ROUND((H956*24),1)=13),"外注2半",IF(AND(BC956&lt;1,ROUND((G956*24),1)=13.7),"外注1半",IF(AND(BC956&lt;1,G956=""),"外注休暇",""))),"")</f>
        <v/>
      </c>
      <c r="W956" s="298"/>
      <c r="X956" s="113" t="str">
        <f>IF(O956&lt;&gt;"",O956/24,"")</f>
        <v/>
      </c>
      <c r="Y956" s="113" t="str">
        <f t="shared" ref="Y956:Y990" si="306">IF(P956&lt;&gt;"",P956/24,"")</f>
        <v/>
      </c>
      <c r="Z956" s="113" t="str">
        <f t="shared" ref="Z956:Z990" si="307">IF(Q956&lt;&gt;"",Q956/24,"")</f>
        <v/>
      </c>
      <c r="AA956" s="119" t="str">
        <f t="shared" si="288"/>
        <v/>
      </c>
      <c r="AC956" s="183" t="str">
        <f>IF(C956&lt;&gt;"",VLOOKUP(C956,設定シート!$D$10:$N$109,11,FALSE),"")</f>
        <v/>
      </c>
      <c r="AD956" s="184" t="str">
        <f>IF(C956&lt;&gt;"",VLOOKUP(C956,設定シート!$D$10:$H$109,5,FALSE),"")</f>
        <v/>
      </c>
      <c r="AE956" s="185" t="str">
        <f>IF(C956&lt;&gt;"",VLOOKUP(C956,設定シート!$D$10:$L$109,9,FALSE),"")</f>
        <v/>
      </c>
      <c r="AF956" s="184" t="str">
        <f>IF($AD956="","",IF(LEFT($AD956,2)="NS","NS","CS"))</f>
        <v/>
      </c>
      <c r="AG956" s="203">
        <f t="shared" ref="AG956:AG990" si="308">IF(OR(R956="有給休暇",G956=""),0,IF(AQ956=1,0,1))</f>
        <v>0</v>
      </c>
      <c r="AI956" s="121" t="str">
        <f>IF(月報!G956&lt;&gt;"",月報!G956,"")</f>
        <v/>
      </c>
      <c r="AJ956" s="122" t="str">
        <f>IF(月報!W956&lt;&gt;"",月報!W956*24,"")</f>
        <v/>
      </c>
      <c r="AK956" s="122" t="str">
        <f>IF(月報!P956&lt;&gt;"",月報!P956,"")</f>
        <v/>
      </c>
      <c r="AL956" s="122" t="str">
        <f>IF(月報!Q956&lt;&gt;"",IF(月報!Q956="平日残","",月報!Q956),"")</f>
        <v/>
      </c>
      <c r="AM956" s="122"/>
      <c r="AN956" s="122" t="str">
        <f t="shared" si="287"/>
        <v/>
      </c>
      <c r="AO956" s="122" t="str">
        <f>IF($E956="","",VLOOKUP($E956,カレンダマスタ!$A$5:$E$381,5,FALSE))</f>
        <v/>
      </c>
      <c r="AQ956" s="195" t="str">
        <f>IF(G956="","",IF(VLOOKUP(E956,カレンダマスタ!$A$5:$D$381,4,FALSE)=0,"",1))</f>
        <v/>
      </c>
      <c r="AR956" s="123" t="str">
        <f>IF($G956="","",IF($AD956="NSTC",INDEX(カレンダマスタ!$I$26:$O$31,MATCH($G956,カレンダマスタ!$H$26:$H$31,1),MATCH($H956,カレンダマスタ!$I$25:$O$25,1)),
IF($AD956="CS本社",INDEX(カレンダマスタ!$I$36:$O$41,MATCH($G956,カレンダマスタ!$H$36:$H$41,1),MATCH($H956,カレンダマスタ!$I$35:$O$35,1)),
IF($AD956="NS本社",INDEX(カレンダマスタ!$I$94:$O$99,MATCH($G956,カレンダマスタ!$H$95:$H$100,1),MATCH($H956,カレンダマスタ!$I$93:$O$93,1)),
IF($AD956="ODC",INDEX(カレンダマスタ!$I$46:$O$51,MATCH($G956,カレンダマスタ!$H$46:$H$51,1),MATCH($H956,カレンダマスタ!$I$45:$O$45,1)),
IF($AD956="NS東京TC",INDEX(カレンダマスタ!$I$56:$O$61,MATCH($G956,カレンダマスタ!$H$56:$H$61,1),MATCH($H956,カレンダマスタ!$I$55:$O$55,1)),""))))))</f>
        <v/>
      </c>
      <c r="AS956" s="122" t="str">
        <f t="shared" ref="AS956:AS990" si="309">IF(AC956="社員","",IF(R956="有給休暇","",IF(AND(AF956="CS",AQ956=1)=TRUE,"OK",IF(AR956&lt;&gt;"",IF(TIMEVALUE(MID(I956,1,10))=AR956,"OK","×"),""))))</f>
        <v/>
      </c>
      <c r="AU956" s="124" t="str">
        <f>IF(E956="","",VLOOKUP($E956,カレンダマスタ!$A$4:$E$381,4,FALSE))</f>
        <v/>
      </c>
      <c r="AV956" s="124" t="str">
        <f t="shared" si="289"/>
        <v/>
      </c>
      <c r="AW956" s="124" t="str">
        <f t="shared" si="290"/>
        <v/>
      </c>
      <c r="AX956" s="125" t="str">
        <f t="shared" si="291"/>
        <v/>
      </c>
      <c r="AY956" s="125" t="str">
        <f t="shared" si="292"/>
        <v/>
      </c>
      <c r="AZ956" s="114" t="str">
        <f>IF(AX956&amp;AW956="勤怠未設定","×",IF(AV956="勤怠修正","×",IF(AC956="外注","",IF(AA956="",IF(AY956&lt;&gt;"","×",""),IF(VLOOKUP(AA956,カレンダマスタ!$H$66:$I$83,2,FALSE)&lt;&gt;AY956,"×","OK")))))</f>
        <v/>
      </c>
      <c r="BC956" s="124" t="str">
        <f>IF(E956="","",VLOOKUP($E956,カレンダマスタ!$A$4:$E$381,4,FALSE))</f>
        <v/>
      </c>
      <c r="BD956" s="122" t="str">
        <f>IF(AC956="社員","",IF(AG956=0,"",IF(AD956="NSTC",IF(COUNTIF(カレンダマスタ!$Q$5:$Q$32,G956)=1,"OK","×"),
IF(AD956="NS本社",IF(COUNTIF(カレンダマスタ!$T$5:$T$32,G956)=1,"OK","×"),IF(COUNTIF(カレンダマスタ!$R$5:$R$32,G956)=1,"OK","×")))))</f>
        <v/>
      </c>
      <c r="BE956" s="122" t="str">
        <f>IF(AC956="社員","",IF(G956="","",IF(R956&lt;&gt;"","",IF(AF956="CS","OK",IF(VLOOKUP(E956,カレンダマスタ!$A$5:$D$381,4,FALSE)&gt;0,"",IF(OR(G956*24&gt;10.84,H956*24&lt;14.5)=TRUE,"×","OK"))))))</f>
        <v/>
      </c>
      <c r="BF956" s="122" t="str">
        <f t="shared" si="303"/>
        <v/>
      </c>
      <c r="BG956" s="127" t="str">
        <f>IF(AE956="派遣","",IF(G956="","",IF(R956="有給休暇","",IF(S956="","×","OK"))))</f>
        <v/>
      </c>
      <c r="BI956" s="114" t="str">
        <f t="shared" ref="BI956:BI990" si="310">IF(OR(AO956="×",AS956="×",AZ956="×",BE956="×",BF956="TW未入力",BF956="週報未入力",BG956="×"),"×","")</f>
        <v/>
      </c>
    </row>
    <row r="957" spans="2:61">
      <c r="B957" s="111"/>
      <c r="C957" s="536"/>
      <c r="D957" s="128"/>
      <c r="E957" s="583"/>
      <c r="F957" s="128"/>
      <c r="G957" s="588"/>
      <c r="H957" s="588"/>
      <c r="I957" s="130"/>
      <c r="J957" s="139"/>
      <c r="K957" s="131"/>
      <c r="L957" s="132"/>
      <c r="M957" s="132"/>
      <c r="N957" s="141"/>
      <c r="O957" s="139"/>
      <c r="P957" s="139"/>
      <c r="Q957" s="139"/>
      <c r="R957" s="133"/>
      <c r="S957" s="134"/>
      <c r="T957" s="434" t="str">
        <f t="shared" si="304"/>
        <v/>
      </c>
      <c r="U957" s="429"/>
      <c r="V957" s="429" t="str">
        <f t="shared" si="305"/>
        <v/>
      </c>
      <c r="W957" s="298"/>
      <c r="X957" s="129" t="str">
        <f t="shared" ref="X957:X990" si="311">IF(O957&lt;&gt;"",O957/24,"")</f>
        <v/>
      </c>
      <c r="Y957" s="129" t="str">
        <f t="shared" si="306"/>
        <v/>
      </c>
      <c r="Z957" s="129" t="str">
        <f t="shared" si="307"/>
        <v/>
      </c>
      <c r="AA957" s="133" t="str">
        <f t="shared" si="288"/>
        <v/>
      </c>
      <c r="AC957" s="186" t="str">
        <f>AC956</f>
        <v/>
      </c>
      <c r="AD957" s="186" t="str">
        <f>AD956</f>
        <v/>
      </c>
      <c r="AE957" s="186" t="str">
        <f>AE956</f>
        <v/>
      </c>
      <c r="AF957" s="186" t="str">
        <f>AF956</f>
        <v/>
      </c>
      <c r="AG957" s="204">
        <f t="shared" si="308"/>
        <v>0</v>
      </c>
      <c r="AI957" s="135" t="str">
        <f>IF(月報!G957&lt;&gt;"",月報!G957,"")</f>
        <v/>
      </c>
      <c r="AJ957" s="126" t="str">
        <f>IF(月報!W957&lt;&gt;"",月報!W957*24,"")</f>
        <v/>
      </c>
      <c r="AK957" s="126" t="str">
        <f>IF(月報!P957&lt;&gt;"",月報!P957,"")</f>
        <v/>
      </c>
      <c r="AL957" s="126" t="str">
        <f>IF(月報!Q957&lt;&gt;"",IF(月報!Q957="平日残","",月報!Q957),"")</f>
        <v/>
      </c>
      <c r="AM957" s="126"/>
      <c r="AN957" s="126" t="str">
        <f t="shared" si="287"/>
        <v/>
      </c>
      <c r="AO957" s="126" t="str">
        <f>IF($E957="","",VLOOKUP($E957,カレンダマスタ!$A$5:$E$381,5,FALSE))</f>
        <v/>
      </c>
      <c r="AQ957" s="196" t="str">
        <f>IF(G957="","",IF(VLOOKUP(E957,カレンダマスタ!$A$5:$D$381,4,FALSE)=0,"",1))</f>
        <v/>
      </c>
      <c r="AR957" s="136" t="str">
        <f>IF($G957="","",IF($AD957="NSTC",INDEX(カレンダマスタ!$I$26:$O$31,MATCH($G957,カレンダマスタ!$H$26:$H$31,1),MATCH($H957,カレンダマスタ!$I$25:$O$25,1)),
IF($AD957="CS本社",INDEX(カレンダマスタ!$I$36:$O$41,MATCH($G957,カレンダマスタ!$H$36:$H$41,1),MATCH($H957,カレンダマスタ!$I$35:$O$35,1)),
IF($AD957="NS本社",INDEX(カレンダマスタ!$I$94:$O$99,MATCH($G957,カレンダマスタ!$H$95:$H$100,1),MATCH($H957,カレンダマスタ!$I$93:$O$93,1)),
IF($AD957="ODC",INDEX(カレンダマスタ!$I$46:$O$51,MATCH($G957,カレンダマスタ!$H$46:$H$51,1),MATCH($H957,カレンダマスタ!$I$45:$O$45,1)),
IF($AD957="NS東京TC",INDEX(カレンダマスタ!$I$56:$O$61,MATCH($G957,カレンダマスタ!$H$56:$H$61,1),MATCH($H957,カレンダマスタ!$I$55:$O$55,1)),""))))))</f>
        <v/>
      </c>
      <c r="AS957" s="126" t="str">
        <f t="shared" si="309"/>
        <v/>
      </c>
      <c r="AU957" s="137" t="str">
        <f>IF(E957="","",VLOOKUP($E957,カレンダマスタ!$A$4:$E$381,4,FALSE))</f>
        <v/>
      </c>
      <c r="AV957" s="137" t="str">
        <f t="shared" si="289"/>
        <v/>
      </c>
      <c r="AW957" s="137" t="str">
        <f t="shared" si="290"/>
        <v/>
      </c>
      <c r="AX957" s="138" t="str">
        <f t="shared" si="291"/>
        <v/>
      </c>
      <c r="AY957" s="138" t="str">
        <f t="shared" si="292"/>
        <v/>
      </c>
      <c r="AZ957" s="130" t="str">
        <f>IF(AX957&amp;AW957="勤怠未設定","×",IF(AV957="勤怠修正","×",IF(AC957="外注","",IF(AA957="",IF(AY957&lt;&gt;"","×",""),IF(VLOOKUP(AA957,カレンダマスタ!$H$66:$I$83,2,FALSE)&lt;&gt;AY957,"×","OK")))))</f>
        <v/>
      </c>
      <c r="BC957" s="137" t="str">
        <f>IF(E957="","",VLOOKUP($E957,カレンダマスタ!$A$4:$E$381,4,FALSE))</f>
        <v/>
      </c>
      <c r="BD957" s="126" t="str">
        <f>IF(AC957="社員","",IF(AG957=0,"",IF(AD957="NSTC",IF(COUNTIF(カレンダマスタ!$Q$5:$Q$32,G957)=1,"OK","×"),
IF(AD957="NS本社",IF(COUNTIF(カレンダマスタ!$T$5:$T$32,G957)=1,"OK","×"),IF(COUNTIF(カレンダマスタ!$R$5:$R$32,G957)=1,"OK","×")))))</f>
        <v/>
      </c>
      <c r="BE957" s="126" t="str">
        <f>IF(AC957="社員","",IF(G957="","",IF(R957&lt;&gt;"","",IF(AF957="CS","OK",IF(VLOOKUP(E957,カレンダマスタ!$A$5:$D$381,4,FALSE)&gt;0,"",IF(OR(G957*24&gt;10.84,H957*24&lt;14.5)=TRUE,"×","OK"))))))</f>
        <v/>
      </c>
      <c r="BF957" s="126" t="str">
        <f t="shared" si="303"/>
        <v/>
      </c>
      <c r="BG957" s="126" t="str">
        <f t="shared" si="301"/>
        <v/>
      </c>
      <c r="BI957" s="130" t="str">
        <f t="shared" si="310"/>
        <v/>
      </c>
    </row>
    <row r="958" spans="2:61">
      <c r="B958" s="111"/>
      <c r="C958" s="536"/>
      <c r="D958" s="128"/>
      <c r="E958" s="583"/>
      <c r="F958" s="128"/>
      <c r="G958" s="588"/>
      <c r="H958" s="588"/>
      <c r="I958" s="130"/>
      <c r="J958" s="139"/>
      <c r="K958" s="131"/>
      <c r="L958" s="132"/>
      <c r="M958" s="132"/>
      <c r="N958" s="141"/>
      <c r="O958" s="139"/>
      <c r="P958" s="139"/>
      <c r="Q958" s="139"/>
      <c r="R958" s="133"/>
      <c r="S958" s="134"/>
      <c r="T958" s="434" t="str">
        <f t="shared" si="304"/>
        <v/>
      </c>
      <c r="U958" s="429"/>
      <c r="V958" s="429" t="str">
        <f t="shared" si="305"/>
        <v/>
      </c>
      <c r="W958" s="298"/>
      <c r="X958" s="129" t="str">
        <f t="shared" si="311"/>
        <v/>
      </c>
      <c r="Y958" s="129" t="str">
        <f t="shared" si="306"/>
        <v/>
      </c>
      <c r="Z958" s="129" t="str">
        <f t="shared" si="307"/>
        <v/>
      </c>
      <c r="AA958" s="133" t="str">
        <f t="shared" si="288"/>
        <v/>
      </c>
      <c r="AC958" s="186" t="str">
        <f>AC956</f>
        <v/>
      </c>
      <c r="AD958" s="187" t="str">
        <f>AD956</f>
        <v/>
      </c>
      <c r="AE958" s="187" t="str">
        <f>AE956</f>
        <v/>
      </c>
      <c r="AF958" s="187" t="str">
        <f>AF956</f>
        <v/>
      </c>
      <c r="AG958" s="204">
        <f t="shared" si="308"/>
        <v>0</v>
      </c>
      <c r="AI958" s="135" t="str">
        <f>IF(月報!G958&lt;&gt;"",月報!G958,"")</f>
        <v/>
      </c>
      <c r="AJ958" s="126" t="str">
        <f>IF(月報!W958&lt;&gt;"",月報!W958*24,"")</f>
        <v/>
      </c>
      <c r="AK958" s="126" t="str">
        <f>IF(月報!P958&lt;&gt;"",月報!P958,"")</f>
        <v/>
      </c>
      <c r="AL958" s="126" t="str">
        <f>IF(月報!Q958&lt;&gt;"",IF(月報!Q958="平日残","",月報!Q958),"")</f>
        <v/>
      </c>
      <c r="AM958" s="126"/>
      <c r="AN958" s="126" t="str">
        <f t="shared" si="287"/>
        <v/>
      </c>
      <c r="AO958" s="126" t="str">
        <f>IF($E958="","",VLOOKUP($E958,カレンダマスタ!$A$5:$E$381,5,FALSE))</f>
        <v/>
      </c>
      <c r="AQ958" s="196" t="str">
        <f>IF(G958="","",IF(VLOOKUP(E958,カレンダマスタ!$A$5:$D$381,4,FALSE)=0,"",1))</f>
        <v/>
      </c>
      <c r="AR958" s="136" t="str">
        <f>IF($G958="","",IF($AD958="NSTC",INDEX(カレンダマスタ!$I$26:$O$31,MATCH($G958,カレンダマスタ!$H$26:$H$31,1),MATCH($H958,カレンダマスタ!$I$25:$O$25,1)),
IF($AD958="CS本社",INDEX(カレンダマスタ!$I$36:$O$41,MATCH($G958,カレンダマスタ!$H$36:$H$41,1),MATCH($H958,カレンダマスタ!$I$35:$O$35,1)),
IF($AD958="NS本社",INDEX(カレンダマスタ!$I$94:$O$99,MATCH($G958,カレンダマスタ!$H$95:$H$100,1),MATCH($H958,カレンダマスタ!$I$93:$O$93,1)),
IF($AD958="ODC",INDEX(カレンダマスタ!$I$46:$O$51,MATCH($G958,カレンダマスタ!$H$46:$H$51,1),MATCH($H958,カレンダマスタ!$I$45:$O$45,1)),
IF($AD958="NS東京TC",INDEX(カレンダマスタ!$I$56:$O$61,MATCH($G958,カレンダマスタ!$H$56:$H$61,1),MATCH($H958,カレンダマスタ!$I$55:$O$55,1)),""))))))</f>
        <v/>
      </c>
      <c r="AS958" s="126" t="str">
        <f t="shared" si="309"/>
        <v/>
      </c>
      <c r="AU958" s="137" t="str">
        <f>IF(E958="","",VLOOKUP($E958,カレンダマスタ!$A$4:$E$381,4,FALSE))</f>
        <v/>
      </c>
      <c r="AV958" s="137" t="str">
        <f t="shared" si="289"/>
        <v/>
      </c>
      <c r="AW958" s="137" t="str">
        <f t="shared" si="290"/>
        <v/>
      </c>
      <c r="AX958" s="138" t="str">
        <f t="shared" si="291"/>
        <v/>
      </c>
      <c r="AY958" s="138" t="str">
        <f t="shared" si="292"/>
        <v/>
      </c>
      <c r="AZ958" s="130" t="str">
        <f>IF(AX958&amp;AW958="勤怠未設定","×",IF(AV958="勤怠修正","×",IF(AC958="外注","",IF(AA958="",IF(AY958&lt;&gt;"","×",""),IF(VLOOKUP(AA958,カレンダマスタ!$H$66:$I$83,2,FALSE)&lt;&gt;AY958,"×","OK")))))</f>
        <v/>
      </c>
      <c r="BC958" s="137" t="str">
        <f>IF(E958="","",VLOOKUP($E958,カレンダマスタ!$A$4:$E$381,4,FALSE))</f>
        <v/>
      </c>
      <c r="BD958" s="126" t="str">
        <f>IF(AC958="社員","",IF(AG958=0,"",IF(AD958="NSTC",IF(COUNTIF(カレンダマスタ!$Q$5:$Q$32,G958)=1,"OK","×"),
IF(AD958="NS本社",IF(COUNTIF(カレンダマスタ!$T$5:$T$32,G958)=1,"OK","×"),IF(COUNTIF(カレンダマスタ!$R$5:$R$32,G958)=1,"OK","×")))))</f>
        <v/>
      </c>
      <c r="BE958" s="126" t="str">
        <f>IF(AC958="社員","",IF(G958="","",IF(R958&lt;&gt;"","",IF(AF958="CS","OK",IF(VLOOKUP(E958,カレンダマスタ!$A$5:$D$381,4,FALSE)&gt;0,"",IF(OR(G958*24&gt;10.84,H958*24&lt;14.5)=TRUE,"×","OK"))))))</f>
        <v/>
      </c>
      <c r="BF958" s="126" t="str">
        <f t="shared" si="303"/>
        <v/>
      </c>
      <c r="BG958" s="126" t="str">
        <f t="shared" si="301"/>
        <v/>
      </c>
      <c r="BI958" s="130" t="str">
        <f t="shared" si="310"/>
        <v/>
      </c>
    </row>
    <row r="959" spans="2:61">
      <c r="B959" s="111"/>
      <c r="C959" s="536"/>
      <c r="D959" s="128"/>
      <c r="E959" s="583"/>
      <c r="F959" s="128"/>
      <c r="G959" s="588"/>
      <c r="H959" s="588"/>
      <c r="I959" s="130"/>
      <c r="J959" s="139"/>
      <c r="K959" s="131"/>
      <c r="L959" s="132"/>
      <c r="M959" s="132"/>
      <c r="N959" s="141"/>
      <c r="O959" s="139"/>
      <c r="P959" s="139"/>
      <c r="Q959" s="139"/>
      <c r="R959" s="133"/>
      <c r="S959" s="134"/>
      <c r="T959" s="434" t="str">
        <f t="shared" si="304"/>
        <v/>
      </c>
      <c r="U959" s="429"/>
      <c r="V959" s="429" t="str">
        <f t="shared" si="305"/>
        <v/>
      </c>
      <c r="W959" s="298"/>
      <c r="X959" s="129" t="str">
        <f t="shared" si="311"/>
        <v/>
      </c>
      <c r="Y959" s="129" t="str">
        <f t="shared" si="306"/>
        <v/>
      </c>
      <c r="Z959" s="129" t="str">
        <f t="shared" si="307"/>
        <v/>
      </c>
      <c r="AA959" s="133" t="str">
        <f t="shared" si="288"/>
        <v/>
      </c>
      <c r="AC959" s="186" t="str">
        <f>AC956</f>
        <v/>
      </c>
      <c r="AD959" s="187" t="str">
        <f>AD956</f>
        <v/>
      </c>
      <c r="AE959" s="187" t="str">
        <f>AE956</f>
        <v/>
      </c>
      <c r="AF959" s="187" t="str">
        <f>AF956</f>
        <v/>
      </c>
      <c r="AG959" s="204">
        <f t="shared" si="308"/>
        <v>0</v>
      </c>
      <c r="AI959" s="140" t="str">
        <f>IF(月報!G959&lt;&gt;"",月報!G959,"")</f>
        <v/>
      </c>
      <c r="AJ959" s="126" t="str">
        <f>IF(月報!W959&lt;&gt;"",月報!W959*24,"")</f>
        <v/>
      </c>
      <c r="AK959" s="126" t="str">
        <f>IF(月報!P959&lt;&gt;"",月報!P959,"")</f>
        <v/>
      </c>
      <c r="AL959" s="126" t="str">
        <f>IF(月報!Q959&lt;&gt;"",IF(月報!Q959="平日残","",月報!Q959),"")</f>
        <v/>
      </c>
      <c r="AM959" s="126"/>
      <c r="AN959" s="126" t="str">
        <f t="shared" si="287"/>
        <v/>
      </c>
      <c r="AO959" s="126" t="str">
        <f>IF($E959="","",VLOOKUP($E959,カレンダマスタ!$A$5:$E$381,5,FALSE))</f>
        <v/>
      </c>
      <c r="AQ959" s="196" t="str">
        <f>IF(G959="","",IF(VLOOKUP(E959,カレンダマスタ!$A$5:$D$381,4,FALSE)=0,"",1))</f>
        <v/>
      </c>
      <c r="AR959" s="136" t="str">
        <f>IF($G959="","",IF($AD959="NSTC",INDEX(カレンダマスタ!$I$26:$O$31,MATCH($G959,カレンダマスタ!$H$26:$H$31,1),MATCH($H959,カレンダマスタ!$I$25:$O$25,1)),
IF($AD959="CS本社",INDEX(カレンダマスタ!$I$36:$O$41,MATCH($G959,カレンダマスタ!$H$36:$H$41,1),MATCH($H959,カレンダマスタ!$I$35:$O$35,1)),
IF($AD959="NS本社",INDEX(カレンダマスタ!$I$94:$O$99,MATCH($G959,カレンダマスタ!$H$95:$H$100,1),MATCH($H959,カレンダマスタ!$I$93:$O$93,1)),
IF($AD959="ODC",INDEX(カレンダマスタ!$I$46:$O$51,MATCH($G959,カレンダマスタ!$H$46:$H$51,1),MATCH($H959,カレンダマスタ!$I$45:$O$45,1)),
IF($AD959="NS東京TC",INDEX(カレンダマスタ!$I$56:$O$61,MATCH($G959,カレンダマスタ!$H$56:$H$61,1),MATCH($H959,カレンダマスタ!$I$55:$O$55,1)),""))))))</f>
        <v/>
      </c>
      <c r="AS959" s="126" t="str">
        <f t="shared" si="309"/>
        <v/>
      </c>
      <c r="AU959" s="137" t="str">
        <f>IF(E959="","",VLOOKUP($E959,カレンダマスタ!$A$4:$E$381,4,FALSE))</f>
        <v/>
      </c>
      <c r="AV959" s="137" t="str">
        <f t="shared" si="289"/>
        <v/>
      </c>
      <c r="AW959" s="137" t="str">
        <f t="shared" si="290"/>
        <v/>
      </c>
      <c r="AX959" s="138" t="str">
        <f t="shared" si="291"/>
        <v/>
      </c>
      <c r="AY959" s="138" t="str">
        <f t="shared" si="292"/>
        <v/>
      </c>
      <c r="AZ959" s="130" t="str">
        <f>IF(AX959&amp;AW959="勤怠未設定","×",IF(AV959="勤怠修正","×",IF(AC959="外注","",IF(AA959="",IF(AY959&lt;&gt;"","×",""),IF(VLOOKUP(AA959,カレンダマスタ!$H$66:$I$83,2,FALSE)&lt;&gt;AY959,"×","OK")))))</f>
        <v/>
      </c>
      <c r="BC959" s="137" t="str">
        <f>IF(E959="","",VLOOKUP($E959,カレンダマスタ!$A$4:$E$381,4,FALSE))</f>
        <v/>
      </c>
      <c r="BD959" s="126" t="str">
        <f>IF(AC959="社員","",IF(AG959=0,"",IF(AD959="NSTC",IF(COUNTIF(カレンダマスタ!$Q$5:$Q$32,G959)=1,"OK","×"),
IF(AD959="NS本社",IF(COUNTIF(カレンダマスタ!$T$5:$T$32,G959)=1,"OK","×"),IF(COUNTIF(カレンダマスタ!$R$5:$R$32,G959)=1,"OK","×")))))</f>
        <v/>
      </c>
      <c r="BE959" s="126" t="str">
        <f>IF(AC959="社員","",IF(G959="","",IF(R959&lt;&gt;"","",IF(AF959="CS","OK",IF(VLOOKUP(E959,カレンダマスタ!$A$5:$D$381,4,FALSE)&gt;0,"",IF(OR(G959*24&gt;10.84,H959*24&lt;14.5)=TRUE,"×","OK"))))))</f>
        <v/>
      </c>
      <c r="BF959" s="126" t="str">
        <f t="shared" si="303"/>
        <v/>
      </c>
      <c r="BG959" s="126" t="str">
        <f t="shared" si="301"/>
        <v/>
      </c>
      <c r="BI959" s="130" t="str">
        <f t="shared" si="310"/>
        <v/>
      </c>
    </row>
    <row r="960" spans="2:61">
      <c r="B960" s="111"/>
      <c r="C960" s="536"/>
      <c r="D960" s="128"/>
      <c r="E960" s="583"/>
      <c r="F960" s="128"/>
      <c r="G960" s="588"/>
      <c r="H960" s="588"/>
      <c r="I960" s="130"/>
      <c r="J960" s="139"/>
      <c r="K960" s="131"/>
      <c r="L960" s="132"/>
      <c r="M960" s="132"/>
      <c r="N960" s="141"/>
      <c r="O960" s="139"/>
      <c r="P960" s="139"/>
      <c r="Q960" s="139"/>
      <c r="R960" s="133"/>
      <c r="S960" s="134"/>
      <c r="T960" s="434" t="str">
        <f t="shared" si="304"/>
        <v/>
      </c>
      <c r="U960" s="429"/>
      <c r="V960" s="429" t="str">
        <f t="shared" si="305"/>
        <v/>
      </c>
      <c r="W960" s="298"/>
      <c r="X960" s="129" t="str">
        <f t="shared" si="311"/>
        <v/>
      </c>
      <c r="Y960" s="129" t="str">
        <f t="shared" si="306"/>
        <v/>
      </c>
      <c r="Z960" s="129" t="str">
        <f t="shared" si="307"/>
        <v/>
      </c>
      <c r="AA960" s="133" t="str">
        <f t="shared" si="288"/>
        <v/>
      </c>
      <c r="AC960" s="186" t="str">
        <f>AC956</f>
        <v/>
      </c>
      <c r="AD960" s="187" t="str">
        <f>AD956</f>
        <v/>
      </c>
      <c r="AE960" s="187" t="str">
        <f>AE956</f>
        <v/>
      </c>
      <c r="AF960" s="187" t="str">
        <f>AF956</f>
        <v/>
      </c>
      <c r="AG960" s="204">
        <f t="shared" si="308"/>
        <v>0</v>
      </c>
      <c r="AI960" s="140" t="str">
        <f>IF(月報!G960&lt;&gt;"",月報!G960,"")</f>
        <v/>
      </c>
      <c r="AJ960" s="126" t="str">
        <f>IF(月報!W960&lt;&gt;"",月報!W960*24,"")</f>
        <v/>
      </c>
      <c r="AK960" s="126" t="str">
        <f>IF(月報!P960&lt;&gt;"",月報!P960,"")</f>
        <v/>
      </c>
      <c r="AL960" s="126" t="str">
        <f>IF(月報!Q960&lt;&gt;"",IF(月報!Q960="平日残","",月報!Q960),"")</f>
        <v/>
      </c>
      <c r="AM960" s="126"/>
      <c r="AN960" s="126" t="str">
        <f t="shared" si="287"/>
        <v/>
      </c>
      <c r="AO960" s="126" t="str">
        <f>IF($E960="","",VLOOKUP($E960,カレンダマスタ!$A$5:$E$381,5,FALSE))</f>
        <v/>
      </c>
      <c r="AQ960" s="196" t="str">
        <f>IF(G960="","",IF(VLOOKUP(E960,カレンダマスタ!$A$5:$D$381,4,FALSE)=0,"",1))</f>
        <v/>
      </c>
      <c r="AR960" s="136" t="str">
        <f>IF($G960="","",IF($AD960="NSTC",INDEX(カレンダマスタ!$I$26:$O$31,MATCH($G960,カレンダマスタ!$H$26:$H$31,1),MATCH($H960,カレンダマスタ!$I$25:$O$25,1)),
IF($AD960="CS本社",INDEX(カレンダマスタ!$I$36:$O$41,MATCH($G960,カレンダマスタ!$H$36:$H$41,1),MATCH($H960,カレンダマスタ!$I$35:$O$35,1)),
IF($AD960="NS本社",INDEX(カレンダマスタ!$I$94:$O$99,MATCH($G960,カレンダマスタ!$H$95:$H$100,1),MATCH($H960,カレンダマスタ!$I$93:$O$93,1)),
IF($AD960="ODC",INDEX(カレンダマスタ!$I$46:$O$51,MATCH($G960,カレンダマスタ!$H$46:$H$51,1),MATCH($H960,カレンダマスタ!$I$45:$O$45,1)),
IF($AD960="NS東京TC",INDEX(カレンダマスタ!$I$56:$O$61,MATCH($G960,カレンダマスタ!$H$56:$H$61,1),MATCH($H960,カレンダマスタ!$I$55:$O$55,1)),""))))))</f>
        <v/>
      </c>
      <c r="AS960" s="126" t="str">
        <f t="shared" si="309"/>
        <v/>
      </c>
      <c r="AU960" s="137" t="str">
        <f>IF(E960="","",VLOOKUP($E960,カレンダマスタ!$A$4:$E$381,4,FALSE))</f>
        <v/>
      </c>
      <c r="AV960" s="137" t="str">
        <f t="shared" si="289"/>
        <v/>
      </c>
      <c r="AW960" s="137" t="str">
        <f t="shared" si="290"/>
        <v/>
      </c>
      <c r="AX960" s="138" t="str">
        <f t="shared" si="291"/>
        <v/>
      </c>
      <c r="AY960" s="138" t="str">
        <f t="shared" si="292"/>
        <v/>
      </c>
      <c r="AZ960" s="130" t="str">
        <f>IF(AX960&amp;AW960="勤怠未設定","×",IF(AV960="勤怠修正","×",IF(AC960="外注","",IF(AA960="",IF(AY960&lt;&gt;"","×",""),IF(VLOOKUP(AA960,カレンダマスタ!$H$66:$I$83,2,FALSE)&lt;&gt;AY960,"×","OK")))))</f>
        <v/>
      </c>
      <c r="BC960" s="137" t="str">
        <f>IF(E960="","",VLOOKUP($E960,カレンダマスタ!$A$4:$E$381,4,FALSE))</f>
        <v/>
      </c>
      <c r="BD960" s="126" t="str">
        <f>IF(AC960="社員","",IF(AG960=0,"",IF(AD960="NSTC",IF(COUNTIF(カレンダマスタ!$Q$5:$Q$32,G960)=1,"OK","×"),
IF(AD960="NS本社",IF(COUNTIF(カレンダマスタ!$T$5:$T$32,G960)=1,"OK","×"),IF(COUNTIF(カレンダマスタ!$R$5:$R$32,G960)=1,"OK","×")))))</f>
        <v/>
      </c>
      <c r="BE960" s="126" t="str">
        <f>IF(AC960="社員","",IF(G960="","",IF(R960&lt;&gt;"","",IF(AF960="CS","OK",IF(VLOOKUP(E960,カレンダマスタ!$A$5:$D$381,4,FALSE)&gt;0,"",IF(OR(G960*24&gt;10.84,H960*24&lt;14.5)=TRUE,"×","OK"))))))</f>
        <v/>
      </c>
      <c r="BF960" s="126" t="str">
        <f t="shared" si="303"/>
        <v/>
      </c>
      <c r="BG960" s="126" t="str">
        <f t="shared" si="301"/>
        <v/>
      </c>
      <c r="BI960" s="130" t="str">
        <f t="shared" si="310"/>
        <v/>
      </c>
    </row>
    <row r="961" spans="2:61">
      <c r="B961" s="111"/>
      <c r="C961" s="536"/>
      <c r="D961" s="128"/>
      <c r="E961" s="583"/>
      <c r="F961" s="128"/>
      <c r="G961" s="588"/>
      <c r="H961" s="588"/>
      <c r="I961" s="130"/>
      <c r="J961" s="139"/>
      <c r="K961" s="131"/>
      <c r="L961" s="132"/>
      <c r="M961" s="132"/>
      <c r="N961" s="141"/>
      <c r="O961" s="139"/>
      <c r="P961" s="139"/>
      <c r="Q961" s="139"/>
      <c r="R961" s="133"/>
      <c r="S961" s="134"/>
      <c r="T961" s="434" t="str">
        <f t="shared" si="304"/>
        <v/>
      </c>
      <c r="U961" s="429"/>
      <c r="V961" s="429" t="str">
        <f t="shared" si="305"/>
        <v/>
      </c>
      <c r="W961" s="298"/>
      <c r="X961" s="129" t="str">
        <f t="shared" si="311"/>
        <v/>
      </c>
      <c r="Y961" s="129" t="str">
        <f t="shared" si="306"/>
        <v/>
      </c>
      <c r="Z961" s="129" t="str">
        <f t="shared" si="307"/>
        <v/>
      </c>
      <c r="AA961" s="133" t="str">
        <f t="shared" si="288"/>
        <v/>
      </c>
      <c r="AC961" s="186" t="str">
        <f>AC956</f>
        <v/>
      </c>
      <c r="AD961" s="187" t="str">
        <f>AD956</f>
        <v/>
      </c>
      <c r="AE961" s="187" t="str">
        <f>AE956</f>
        <v/>
      </c>
      <c r="AF961" s="187" t="str">
        <f>AF956</f>
        <v/>
      </c>
      <c r="AG961" s="204">
        <f t="shared" si="308"/>
        <v>0</v>
      </c>
      <c r="AI961" s="135" t="str">
        <f>IF(月報!G961&lt;&gt;"",月報!G961,"")</f>
        <v/>
      </c>
      <c r="AJ961" s="126" t="str">
        <f>IF(月報!W961&lt;&gt;"",月報!W961*24,"")</f>
        <v/>
      </c>
      <c r="AK961" s="126" t="str">
        <f>IF(月報!P961&lt;&gt;"",月報!P961,"")</f>
        <v/>
      </c>
      <c r="AL961" s="126" t="str">
        <f>IF(月報!Q961&lt;&gt;"",IF(月報!Q961="平日残","",月報!Q961),"")</f>
        <v/>
      </c>
      <c r="AM961" s="126"/>
      <c r="AN961" s="126" t="str">
        <f t="shared" si="287"/>
        <v/>
      </c>
      <c r="AO961" s="126" t="str">
        <f>IF($E961="","",VLOOKUP($E961,カレンダマスタ!$A$5:$E$381,5,FALSE))</f>
        <v/>
      </c>
      <c r="AQ961" s="196" t="str">
        <f>IF(G961="","",IF(VLOOKUP(E961,カレンダマスタ!$A$5:$D$381,4,FALSE)=0,"",1))</f>
        <v/>
      </c>
      <c r="AR961" s="136" t="str">
        <f>IF($G961="","",IF($AD961="NSTC",INDEX(カレンダマスタ!$I$26:$O$31,MATCH($G961,カレンダマスタ!$H$26:$H$31,1),MATCH($H961,カレンダマスタ!$I$25:$O$25,1)),
IF($AD961="CS本社",INDEX(カレンダマスタ!$I$36:$O$41,MATCH($G961,カレンダマスタ!$H$36:$H$41,1),MATCH($H961,カレンダマスタ!$I$35:$O$35,1)),
IF($AD961="NS本社",INDEX(カレンダマスタ!$I$94:$O$99,MATCH($G961,カレンダマスタ!$H$95:$H$100,1),MATCH($H961,カレンダマスタ!$I$93:$O$93,1)),
IF($AD961="ODC",INDEX(カレンダマスタ!$I$46:$O$51,MATCH($G961,カレンダマスタ!$H$46:$H$51,1),MATCH($H961,カレンダマスタ!$I$45:$O$45,1)),
IF($AD961="NS東京TC",INDEX(カレンダマスタ!$I$56:$O$61,MATCH($G961,カレンダマスタ!$H$56:$H$61,1),MATCH($H961,カレンダマスタ!$I$55:$O$55,1)),""))))))</f>
        <v/>
      </c>
      <c r="AS961" s="126" t="str">
        <f t="shared" si="309"/>
        <v/>
      </c>
      <c r="AU961" s="137" t="str">
        <f>IF(E961="","",VLOOKUP($E961,カレンダマスタ!$A$4:$E$381,4,FALSE))</f>
        <v/>
      </c>
      <c r="AV961" s="137" t="str">
        <f t="shared" si="289"/>
        <v/>
      </c>
      <c r="AW961" s="137" t="str">
        <f t="shared" si="290"/>
        <v/>
      </c>
      <c r="AX961" s="138" t="str">
        <f t="shared" si="291"/>
        <v/>
      </c>
      <c r="AY961" s="138" t="str">
        <f t="shared" si="292"/>
        <v/>
      </c>
      <c r="AZ961" s="130" t="str">
        <f>IF(AX961&amp;AW961="勤怠未設定","×",IF(AV961="勤怠修正","×",IF(AC961="外注","",IF(AA961="",IF(AY961&lt;&gt;"","×",""),IF(VLOOKUP(AA961,カレンダマスタ!$H$66:$I$83,2,FALSE)&lt;&gt;AY961,"×","OK")))))</f>
        <v/>
      </c>
      <c r="BC961" s="137" t="str">
        <f>IF(E961="","",VLOOKUP($E961,カレンダマスタ!$A$4:$E$381,4,FALSE))</f>
        <v/>
      </c>
      <c r="BD961" s="126" t="str">
        <f>IF(AC961="社員","",IF(AG961=0,"",IF(AD961="NSTC",IF(COUNTIF(カレンダマスタ!$Q$5:$Q$32,G961)=1,"OK","×"),
IF(AD961="NS本社",IF(COUNTIF(カレンダマスタ!$T$5:$T$32,G961)=1,"OK","×"),IF(COUNTIF(カレンダマスタ!$R$5:$R$32,G961)=1,"OK","×")))))</f>
        <v/>
      </c>
      <c r="BE961" s="126" t="str">
        <f>IF(AC961="社員","",IF(G961="","",IF(R961&lt;&gt;"","",IF(AF961="CS","OK",IF(VLOOKUP(E961,カレンダマスタ!$A$5:$D$381,4,FALSE)&gt;0,"",IF(OR(G961*24&gt;10.84,H961*24&lt;14.5)=TRUE,"×","OK"))))))</f>
        <v/>
      </c>
      <c r="BF961" s="126" t="str">
        <f t="shared" si="303"/>
        <v/>
      </c>
      <c r="BG961" s="126" t="str">
        <f t="shared" si="301"/>
        <v/>
      </c>
      <c r="BI961" s="130" t="str">
        <f t="shared" si="310"/>
        <v/>
      </c>
    </row>
    <row r="962" spans="2:61">
      <c r="B962" s="111"/>
      <c r="C962" s="537"/>
      <c r="D962" s="142"/>
      <c r="E962" s="584"/>
      <c r="F962" s="142"/>
      <c r="G962" s="589"/>
      <c r="H962" s="589"/>
      <c r="I962" s="144"/>
      <c r="J962" s="148"/>
      <c r="K962" s="145"/>
      <c r="L962" s="146"/>
      <c r="M962" s="146"/>
      <c r="N962" s="147"/>
      <c r="O962" s="148"/>
      <c r="P962" s="148"/>
      <c r="Q962" s="148"/>
      <c r="R962" s="149"/>
      <c r="S962" s="156"/>
      <c r="T962" s="435" t="str">
        <f t="shared" si="304"/>
        <v/>
      </c>
      <c r="U962" s="430"/>
      <c r="V962" s="430" t="str">
        <f t="shared" si="305"/>
        <v/>
      </c>
      <c r="W962" s="298"/>
      <c r="X962" s="143" t="str">
        <f t="shared" si="311"/>
        <v/>
      </c>
      <c r="Y962" s="143" t="str">
        <f t="shared" si="306"/>
        <v/>
      </c>
      <c r="Z962" s="143" t="str">
        <f t="shared" si="307"/>
        <v/>
      </c>
      <c r="AA962" s="149" t="str">
        <f t="shared" si="288"/>
        <v/>
      </c>
      <c r="AC962" s="188" t="str">
        <f>AC956</f>
        <v/>
      </c>
      <c r="AD962" s="189" t="str">
        <f>AD956</f>
        <v/>
      </c>
      <c r="AE962" s="189" t="str">
        <f>AE956</f>
        <v/>
      </c>
      <c r="AF962" s="189" t="str">
        <f>AF956</f>
        <v/>
      </c>
      <c r="AG962" s="205">
        <f t="shared" si="308"/>
        <v>0</v>
      </c>
      <c r="AI962" s="150" t="str">
        <f>IF(月報!G962&lt;&gt;"",月報!G962,"")</f>
        <v/>
      </c>
      <c r="AJ962" s="151" t="str">
        <f>IF(月報!W962&lt;&gt;"",月報!W962*24,"")</f>
        <v/>
      </c>
      <c r="AK962" s="151" t="str">
        <f>IF(月報!P962&lt;&gt;"",月報!P962,"")</f>
        <v/>
      </c>
      <c r="AL962" s="151" t="str">
        <f>IF(月報!Q962&lt;&gt;"",IF(月報!Q962="平日残","",月報!Q962),"")</f>
        <v/>
      </c>
      <c r="AM962" s="151"/>
      <c r="AN962" s="151" t="str">
        <f t="shared" si="287"/>
        <v/>
      </c>
      <c r="AO962" s="151" t="str">
        <f>IF($E962="","",VLOOKUP($E962,カレンダマスタ!$A$5:$E$381,5,FALSE))</f>
        <v/>
      </c>
      <c r="AQ962" s="197" t="str">
        <f>IF(G962="","",IF(VLOOKUP(E962,カレンダマスタ!$A$5:$D$381,4,FALSE)=0,"",1))</f>
        <v/>
      </c>
      <c r="AR962" s="152" t="str">
        <f>IF($G962="","",IF($AD962="NSTC",INDEX(カレンダマスタ!$I$26:$O$31,MATCH($G962,カレンダマスタ!$H$26:$H$31,1),MATCH($H962,カレンダマスタ!$I$25:$O$25,1)),
IF($AD962="CS本社",INDEX(カレンダマスタ!$I$36:$O$41,MATCH($G962,カレンダマスタ!$H$36:$H$41,1),MATCH($H962,カレンダマスタ!$I$35:$O$35,1)),
IF($AD962="NS本社",INDEX(カレンダマスタ!$I$94:$O$99,MATCH($G962,カレンダマスタ!$H$95:$H$100,1),MATCH($H962,カレンダマスタ!$I$93:$O$93,1)),
IF($AD962="ODC",INDEX(カレンダマスタ!$I$46:$O$51,MATCH($G962,カレンダマスタ!$H$46:$H$51,1),MATCH($H962,カレンダマスタ!$I$45:$O$45,1)),
IF($AD962="NS東京TC",INDEX(カレンダマスタ!$I$56:$O$61,MATCH($G962,カレンダマスタ!$H$56:$H$61,1),MATCH($H962,カレンダマスタ!$I$55:$O$55,1)),""))))))</f>
        <v/>
      </c>
      <c r="AS962" s="151" t="str">
        <f t="shared" si="309"/>
        <v/>
      </c>
      <c r="AU962" s="153" t="str">
        <f>IF(E962="","",VLOOKUP($E962,カレンダマスタ!$A$4:$E$381,4,FALSE))</f>
        <v/>
      </c>
      <c r="AV962" s="153" t="str">
        <f t="shared" si="289"/>
        <v/>
      </c>
      <c r="AW962" s="153" t="str">
        <f t="shared" si="290"/>
        <v/>
      </c>
      <c r="AX962" s="154" t="str">
        <f t="shared" si="291"/>
        <v/>
      </c>
      <c r="AY962" s="154" t="str">
        <f t="shared" si="292"/>
        <v/>
      </c>
      <c r="AZ962" s="144" t="str">
        <f>IF(AX962&amp;AW962="勤怠未設定","×",IF(AV962="勤怠修正","×",IF(AC962="外注","",IF(AA962="",IF(AY962&lt;&gt;"","×",""),IF(VLOOKUP(AA962,カレンダマスタ!$H$66:$I$83,2,FALSE)&lt;&gt;AY962,"×","OK")))))</f>
        <v/>
      </c>
      <c r="BC962" s="153" t="str">
        <f>IF(E962="","",VLOOKUP($E962,カレンダマスタ!$A$4:$E$381,4,FALSE))</f>
        <v/>
      </c>
      <c r="BD962" s="151" t="str">
        <f>IF(AC962="社員","",IF(AG962=0,"",IF(AD962="NSTC",IF(COUNTIF(カレンダマスタ!$Q$5:$Q$32,G962)=1,"OK","×"),
IF(AD962="NS本社",IF(COUNTIF(カレンダマスタ!$T$5:$T$32,G962)=1,"OK","×"),IF(COUNTIF(カレンダマスタ!$R$5:$R$32,G962)=1,"OK","×")))))</f>
        <v/>
      </c>
      <c r="BE962" s="151" t="str">
        <f>IF(AC962="社員","",IF(G962="","",IF(R962&lt;&gt;"","",IF(AF962="CS","OK",IF(VLOOKUP(E962,カレンダマスタ!$A$5:$D$381,4,FALSE)&gt;0,"",IF(OR(G962*24&gt;10.84,H962*24&lt;14.5)=TRUE,"×","OK"))))))</f>
        <v/>
      </c>
      <c r="BF962" s="151" t="str">
        <f t="shared" si="303"/>
        <v/>
      </c>
      <c r="BG962" s="151" t="str">
        <f t="shared" si="301"/>
        <v/>
      </c>
      <c r="BI962" s="144" t="str">
        <f t="shared" si="310"/>
        <v/>
      </c>
    </row>
    <row r="963" spans="2:61">
      <c r="B963" s="111"/>
      <c r="C963" s="535"/>
      <c r="D963" s="112"/>
      <c r="E963" s="582"/>
      <c r="F963" s="112"/>
      <c r="G963" s="587"/>
      <c r="H963" s="587"/>
      <c r="I963" s="114"/>
      <c r="J963" s="118"/>
      <c r="K963" s="115"/>
      <c r="L963" s="116"/>
      <c r="M963" s="116"/>
      <c r="N963" s="117"/>
      <c r="O963" s="118"/>
      <c r="P963" s="118"/>
      <c r="Q963" s="118"/>
      <c r="R963" s="119"/>
      <c r="S963" s="120"/>
      <c r="T963" s="433" t="str">
        <f t="shared" si="304"/>
        <v/>
      </c>
      <c r="U963" s="431">
        <f>SUM(T963:T969)</f>
        <v>0</v>
      </c>
      <c r="V963" s="431" t="str">
        <f t="shared" si="305"/>
        <v/>
      </c>
      <c r="W963" s="298"/>
      <c r="X963" s="113" t="str">
        <f t="shared" si="311"/>
        <v/>
      </c>
      <c r="Y963" s="113" t="str">
        <f t="shared" si="306"/>
        <v/>
      </c>
      <c r="Z963" s="113" t="str">
        <f t="shared" si="307"/>
        <v/>
      </c>
      <c r="AA963" s="119" t="str">
        <f t="shared" si="288"/>
        <v/>
      </c>
      <c r="AC963" s="190" t="str">
        <f>AC956</f>
        <v/>
      </c>
      <c r="AD963" s="191" t="str">
        <f>AD956</f>
        <v/>
      </c>
      <c r="AE963" s="191" t="str">
        <f>AE956</f>
        <v/>
      </c>
      <c r="AF963" s="191" t="str">
        <f>AF956</f>
        <v/>
      </c>
      <c r="AG963" s="206">
        <f t="shared" si="308"/>
        <v>0</v>
      </c>
      <c r="AI963" s="155" t="str">
        <f>IF(月報!G963&lt;&gt;"",月報!G963,"")</f>
        <v/>
      </c>
      <c r="AJ963" s="122" t="str">
        <f>IF(月報!W963&lt;&gt;"",月報!W963*24,"")</f>
        <v/>
      </c>
      <c r="AK963" s="122" t="str">
        <f>IF(月報!P963&lt;&gt;"",月報!P963,"")</f>
        <v/>
      </c>
      <c r="AL963" s="122" t="str">
        <f>IF(月報!Q963&lt;&gt;"",IF(月報!Q963="平日残","",月報!Q963),"")</f>
        <v/>
      </c>
      <c r="AM963" s="122"/>
      <c r="AN963" s="122" t="str">
        <f t="shared" si="287"/>
        <v/>
      </c>
      <c r="AO963" s="122" t="str">
        <f>IF($E963="","",VLOOKUP($E963,カレンダマスタ!$A$5:$E$381,5,FALSE))</f>
        <v/>
      </c>
      <c r="AQ963" s="195" t="str">
        <f>IF(G963="","",IF(VLOOKUP(E963,カレンダマスタ!$A$5:$D$381,4,FALSE)=0,"",1))</f>
        <v/>
      </c>
      <c r="AR963" s="123" t="str">
        <f>IF($G963="","",IF($AD963="NSTC",INDEX(カレンダマスタ!$I$26:$O$31,MATCH($G963,カレンダマスタ!$H$26:$H$31,1),MATCH($H963,カレンダマスタ!$I$25:$O$25,1)),
IF($AD963="CS本社",INDEX(カレンダマスタ!$I$36:$O$41,MATCH($G963,カレンダマスタ!$H$36:$H$41,1),MATCH($H963,カレンダマスタ!$I$35:$O$35,1)),
IF($AD963="NS本社",INDEX(カレンダマスタ!$I$94:$O$99,MATCH($G963,カレンダマスタ!$H$95:$H$100,1),MATCH($H963,カレンダマスタ!$I$93:$O$93,1)),
IF($AD963="ODC",INDEX(カレンダマスタ!$I$46:$O$51,MATCH($G963,カレンダマスタ!$H$46:$H$51,1),MATCH($H963,カレンダマスタ!$I$45:$O$45,1)),
IF($AD963="NS東京TC",INDEX(カレンダマスタ!$I$56:$O$61,MATCH($G963,カレンダマスタ!$H$56:$H$61,1),MATCH($H963,カレンダマスタ!$I$55:$O$55,1)),""))))))</f>
        <v/>
      </c>
      <c r="AS963" s="122" t="str">
        <f t="shared" si="309"/>
        <v/>
      </c>
      <c r="AU963" s="124" t="str">
        <f>IF(E963="","",VLOOKUP($E963,カレンダマスタ!$A$4:$E$381,4,FALSE))</f>
        <v/>
      </c>
      <c r="AV963" s="124" t="str">
        <f t="shared" si="289"/>
        <v/>
      </c>
      <c r="AW963" s="124" t="str">
        <f t="shared" si="290"/>
        <v/>
      </c>
      <c r="AX963" s="125" t="str">
        <f t="shared" si="291"/>
        <v/>
      </c>
      <c r="AY963" s="125" t="str">
        <f t="shared" si="292"/>
        <v/>
      </c>
      <c r="AZ963" s="114" t="str">
        <f>IF(AX963&amp;AW963="勤怠未設定","×",IF(AV963="勤怠修正","×",IF(AC963="外注","",IF(AA963="",IF(AY963&lt;&gt;"","×",""),IF(VLOOKUP(AA963,カレンダマスタ!$H$66:$I$83,2,FALSE)&lt;&gt;AY963,"×","OK")))))</f>
        <v/>
      </c>
      <c r="BC963" s="124" t="str">
        <f>IF(E963="","",VLOOKUP($E963,カレンダマスタ!$A$4:$E$381,4,FALSE))</f>
        <v/>
      </c>
      <c r="BD963" s="122" t="str">
        <f>IF(AC963="社員","",IF(AG963=0,"",IF(AD963="NSTC",IF(COUNTIF(カレンダマスタ!$Q$5:$Q$32,G963)=1,"OK","×"),
IF(AD963="NS本社",IF(COUNTIF(カレンダマスタ!$T$5:$T$32,G963)=1,"OK","×"),IF(COUNTIF(カレンダマスタ!$R$5:$R$32,G963)=1,"OK","×")))))</f>
        <v/>
      </c>
      <c r="BE963" s="122" t="str">
        <f>IF(AC963="社員","",IF(G963="","",IF(R963&lt;&gt;"","",IF(AF963="CS","OK",IF(VLOOKUP(E963,カレンダマスタ!$A$5:$D$381,4,FALSE)&gt;0,"",IF(OR(G963*24&gt;10.84,H963*24&lt;14.5)=TRUE,"×","OK"))))))</f>
        <v/>
      </c>
      <c r="BF963" s="122" t="str">
        <f t="shared" si="303"/>
        <v/>
      </c>
      <c r="BG963" s="122" t="str">
        <f t="shared" si="301"/>
        <v/>
      </c>
      <c r="BI963" s="114" t="str">
        <f t="shared" si="310"/>
        <v/>
      </c>
    </row>
    <row r="964" spans="2:61">
      <c r="B964" s="111"/>
      <c r="C964" s="536"/>
      <c r="D964" s="128"/>
      <c r="E964" s="583"/>
      <c r="F964" s="128"/>
      <c r="G964" s="588"/>
      <c r="H964" s="588"/>
      <c r="I964" s="130"/>
      <c r="J964" s="139"/>
      <c r="K964" s="131"/>
      <c r="L964" s="132"/>
      <c r="M964" s="132"/>
      <c r="N964" s="141"/>
      <c r="O964" s="139"/>
      <c r="P964" s="139"/>
      <c r="Q964" s="139"/>
      <c r="R964" s="133"/>
      <c r="S964" s="134"/>
      <c r="T964" s="434" t="str">
        <f t="shared" si="304"/>
        <v/>
      </c>
      <c r="U964" s="429"/>
      <c r="V964" s="429" t="str">
        <f t="shared" si="305"/>
        <v/>
      </c>
      <c r="W964" s="298"/>
      <c r="X964" s="129" t="str">
        <f t="shared" si="311"/>
        <v/>
      </c>
      <c r="Y964" s="129" t="str">
        <f t="shared" si="306"/>
        <v/>
      </c>
      <c r="Z964" s="129" t="str">
        <f t="shared" si="307"/>
        <v/>
      </c>
      <c r="AA964" s="133" t="str">
        <f t="shared" si="288"/>
        <v/>
      </c>
      <c r="AC964" s="186" t="str">
        <f>AC956</f>
        <v/>
      </c>
      <c r="AD964" s="187" t="str">
        <f>AD956</f>
        <v/>
      </c>
      <c r="AE964" s="187" t="str">
        <f>AE956</f>
        <v/>
      </c>
      <c r="AF964" s="187" t="str">
        <f>AF956</f>
        <v/>
      </c>
      <c r="AG964" s="204">
        <f t="shared" si="308"/>
        <v>0</v>
      </c>
      <c r="AI964" s="135" t="str">
        <f>IF(月報!G964&lt;&gt;"",月報!G964,"")</f>
        <v/>
      </c>
      <c r="AJ964" s="126" t="str">
        <f>IF(月報!W964&lt;&gt;"",月報!W964*24,"")</f>
        <v/>
      </c>
      <c r="AK964" s="126" t="str">
        <f>IF(月報!P964&lt;&gt;"",月報!P964,"")</f>
        <v/>
      </c>
      <c r="AL964" s="126" t="str">
        <f>IF(月報!Q964&lt;&gt;"",IF(月報!Q964="平日残","",月報!Q964),"")</f>
        <v/>
      </c>
      <c r="AM964" s="126"/>
      <c r="AN964" s="126" t="str">
        <f t="shared" si="287"/>
        <v/>
      </c>
      <c r="AO964" s="126" t="str">
        <f>IF($E964="","",VLOOKUP($E964,カレンダマスタ!$A$5:$E$381,5,FALSE))</f>
        <v/>
      </c>
      <c r="AQ964" s="196" t="str">
        <f>IF(G964="","",IF(VLOOKUP(E964,カレンダマスタ!$A$5:$D$381,4,FALSE)=0,"",1))</f>
        <v/>
      </c>
      <c r="AR964" s="136" t="str">
        <f>IF($G964="","",IF($AD964="NSTC",INDEX(カレンダマスタ!$I$26:$O$31,MATCH($G964,カレンダマスタ!$H$26:$H$31,1),MATCH($H964,カレンダマスタ!$I$25:$O$25,1)),
IF($AD964="CS本社",INDEX(カレンダマスタ!$I$36:$O$41,MATCH($G964,カレンダマスタ!$H$36:$H$41,1),MATCH($H964,カレンダマスタ!$I$35:$O$35,1)),
IF($AD964="NS本社",INDEX(カレンダマスタ!$I$94:$O$99,MATCH($G964,カレンダマスタ!$H$95:$H$100,1),MATCH($H964,カレンダマスタ!$I$93:$O$93,1)),
IF($AD964="ODC",INDEX(カレンダマスタ!$I$46:$O$51,MATCH($G964,カレンダマスタ!$H$46:$H$51,1),MATCH($H964,カレンダマスタ!$I$45:$O$45,1)),
IF($AD964="NS東京TC",INDEX(カレンダマスタ!$I$56:$O$61,MATCH($G964,カレンダマスタ!$H$56:$H$61,1),MATCH($H964,カレンダマスタ!$I$55:$O$55,1)),""))))))</f>
        <v/>
      </c>
      <c r="AS964" s="126" t="str">
        <f t="shared" si="309"/>
        <v/>
      </c>
      <c r="AU964" s="137" t="str">
        <f>IF(E964="","",VLOOKUP($E964,カレンダマスタ!$A$4:$E$381,4,FALSE))</f>
        <v/>
      </c>
      <c r="AV964" s="137" t="str">
        <f t="shared" si="289"/>
        <v/>
      </c>
      <c r="AW964" s="137" t="str">
        <f t="shared" si="290"/>
        <v/>
      </c>
      <c r="AX964" s="138" t="str">
        <f t="shared" si="291"/>
        <v/>
      </c>
      <c r="AY964" s="138" t="str">
        <f t="shared" si="292"/>
        <v/>
      </c>
      <c r="AZ964" s="130" t="str">
        <f>IF(AX964&amp;AW964="勤怠未設定","×",IF(AV964="勤怠修正","×",IF(AC964="外注","",IF(AA964="",IF(AY964&lt;&gt;"","×",""),IF(VLOOKUP(AA964,カレンダマスタ!$H$66:$I$83,2,FALSE)&lt;&gt;AY964,"×","OK")))))</f>
        <v/>
      </c>
      <c r="BC964" s="137" t="str">
        <f>IF(E964="","",VLOOKUP($E964,カレンダマスタ!$A$4:$E$381,4,FALSE))</f>
        <v/>
      </c>
      <c r="BD964" s="126" t="str">
        <f>IF(AC964="社員","",IF(AG964=0,"",IF(AD964="NSTC",IF(COUNTIF(カレンダマスタ!$Q$5:$Q$32,G964)=1,"OK","×"),
IF(AD964="NS本社",IF(COUNTIF(カレンダマスタ!$T$5:$T$32,G964)=1,"OK","×"),IF(COUNTIF(カレンダマスタ!$R$5:$R$32,G964)=1,"OK","×")))))</f>
        <v/>
      </c>
      <c r="BE964" s="126" t="str">
        <f>IF(AC964="社員","",IF(G964="","",IF(R964&lt;&gt;"","",IF(AF964="CS","OK",IF(VLOOKUP(E964,カレンダマスタ!$A$5:$D$381,4,FALSE)&gt;0,"",IF(OR(G964*24&gt;10.84,H964*24&lt;14.5)=TRUE,"×","OK"))))))</f>
        <v/>
      </c>
      <c r="BF964" s="126" t="str">
        <f t="shared" si="303"/>
        <v/>
      </c>
      <c r="BG964" s="126" t="str">
        <f t="shared" si="301"/>
        <v/>
      </c>
      <c r="BI964" s="130" t="str">
        <f t="shared" si="310"/>
        <v/>
      </c>
    </row>
    <row r="965" spans="2:61">
      <c r="B965" s="111"/>
      <c r="C965" s="536"/>
      <c r="D965" s="128"/>
      <c r="E965" s="583"/>
      <c r="F965" s="128"/>
      <c r="G965" s="588"/>
      <c r="H965" s="588"/>
      <c r="I965" s="130"/>
      <c r="J965" s="139"/>
      <c r="K965" s="131"/>
      <c r="L965" s="132"/>
      <c r="M965" s="132"/>
      <c r="N965" s="141"/>
      <c r="O965" s="139"/>
      <c r="P965" s="139"/>
      <c r="Q965" s="139"/>
      <c r="R965" s="133"/>
      <c r="S965" s="134"/>
      <c r="T965" s="434" t="str">
        <f t="shared" si="304"/>
        <v/>
      </c>
      <c r="U965" s="429"/>
      <c r="V965" s="429" t="str">
        <f t="shared" si="305"/>
        <v/>
      </c>
      <c r="W965" s="298"/>
      <c r="X965" s="129" t="str">
        <f t="shared" si="311"/>
        <v/>
      </c>
      <c r="Y965" s="129" t="str">
        <f t="shared" si="306"/>
        <v/>
      </c>
      <c r="Z965" s="129" t="str">
        <f t="shared" si="307"/>
        <v/>
      </c>
      <c r="AA965" s="133" t="str">
        <f t="shared" si="288"/>
        <v/>
      </c>
      <c r="AC965" s="186" t="str">
        <f>AC956</f>
        <v/>
      </c>
      <c r="AD965" s="187" t="str">
        <f>AD956</f>
        <v/>
      </c>
      <c r="AE965" s="187" t="str">
        <f>AE956</f>
        <v/>
      </c>
      <c r="AF965" s="187" t="str">
        <f>AF956</f>
        <v/>
      </c>
      <c r="AG965" s="204">
        <f t="shared" si="308"/>
        <v>0</v>
      </c>
      <c r="AI965" s="135" t="str">
        <f>IF(月報!G965&lt;&gt;"",月報!G965,"")</f>
        <v/>
      </c>
      <c r="AJ965" s="126" t="str">
        <f>IF(月報!W965&lt;&gt;"",月報!W965*24,"")</f>
        <v/>
      </c>
      <c r="AK965" s="126" t="str">
        <f>IF(月報!P965&lt;&gt;"",月報!P965,"")</f>
        <v/>
      </c>
      <c r="AL965" s="126" t="str">
        <f>IF(月報!Q965&lt;&gt;"",IF(月報!Q965="平日残","",月報!Q965),"")</f>
        <v/>
      </c>
      <c r="AM965" s="126"/>
      <c r="AN965" s="126" t="str">
        <f t="shared" si="287"/>
        <v/>
      </c>
      <c r="AO965" s="126" t="str">
        <f>IF($E965="","",VLOOKUP($E965,カレンダマスタ!$A$5:$E$381,5,FALSE))</f>
        <v/>
      </c>
      <c r="AQ965" s="196" t="str">
        <f>IF(G965="","",IF(VLOOKUP(E965,カレンダマスタ!$A$5:$D$381,4,FALSE)=0,"",1))</f>
        <v/>
      </c>
      <c r="AR965" s="136" t="str">
        <f>IF($G965="","",IF($AD965="NSTC",INDEX(カレンダマスタ!$I$26:$O$31,MATCH($G965,カレンダマスタ!$H$26:$H$31,1),MATCH($H965,カレンダマスタ!$I$25:$O$25,1)),
IF($AD965="CS本社",INDEX(カレンダマスタ!$I$36:$O$41,MATCH($G965,カレンダマスタ!$H$36:$H$41,1),MATCH($H965,カレンダマスタ!$I$35:$O$35,1)),
IF($AD965="NS本社",INDEX(カレンダマスタ!$I$94:$O$99,MATCH($G965,カレンダマスタ!$H$95:$H$100,1),MATCH($H965,カレンダマスタ!$I$93:$O$93,1)),
IF($AD965="ODC",INDEX(カレンダマスタ!$I$46:$O$51,MATCH($G965,カレンダマスタ!$H$46:$H$51,1),MATCH($H965,カレンダマスタ!$I$45:$O$45,1)),
IF($AD965="NS東京TC",INDEX(カレンダマスタ!$I$56:$O$61,MATCH($G965,カレンダマスタ!$H$56:$H$61,1),MATCH($H965,カレンダマスタ!$I$55:$O$55,1)),""))))))</f>
        <v/>
      </c>
      <c r="AS965" s="126" t="str">
        <f t="shared" si="309"/>
        <v/>
      </c>
      <c r="AU965" s="137" t="str">
        <f>IF(E965="","",VLOOKUP($E965,カレンダマスタ!$A$4:$E$381,4,FALSE))</f>
        <v/>
      </c>
      <c r="AV965" s="137" t="str">
        <f t="shared" si="289"/>
        <v/>
      </c>
      <c r="AW965" s="137" t="str">
        <f t="shared" si="290"/>
        <v/>
      </c>
      <c r="AX965" s="138" t="str">
        <f t="shared" si="291"/>
        <v/>
      </c>
      <c r="AY965" s="138" t="str">
        <f t="shared" si="292"/>
        <v/>
      </c>
      <c r="AZ965" s="130" t="str">
        <f>IF(AX965&amp;AW965="勤怠未設定","×",IF(AV965="勤怠修正","×",IF(AC965="外注","",IF(AA965="",IF(AY965&lt;&gt;"","×",""),IF(VLOOKUP(AA965,カレンダマスタ!$H$66:$I$83,2,FALSE)&lt;&gt;AY965,"×","OK")))))</f>
        <v/>
      </c>
      <c r="BC965" s="137" t="str">
        <f>IF(E965="","",VLOOKUP($E965,カレンダマスタ!$A$4:$E$381,4,FALSE))</f>
        <v/>
      </c>
      <c r="BD965" s="126" t="str">
        <f>IF(AC965="社員","",IF(AG965=0,"",IF(AD965="NSTC",IF(COUNTIF(カレンダマスタ!$Q$5:$Q$32,G965)=1,"OK","×"),
IF(AD965="NS本社",IF(COUNTIF(カレンダマスタ!$T$5:$T$32,G965)=1,"OK","×"),IF(COUNTIF(カレンダマスタ!$R$5:$R$32,G965)=1,"OK","×")))))</f>
        <v/>
      </c>
      <c r="BE965" s="126" t="str">
        <f>IF(AC965="社員","",IF(G965="","",IF(R965&lt;&gt;"","",IF(AF965="CS","OK",IF(VLOOKUP(E965,カレンダマスタ!$A$5:$D$381,4,FALSE)&gt;0,"",IF(OR(G965*24&gt;10.84,H965*24&lt;14.5)=TRUE,"×","OK"))))))</f>
        <v/>
      </c>
      <c r="BF965" s="126" t="str">
        <f t="shared" si="303"/>
        <v/>
      </c>
      <c r="BG965" s="126" t="str">
        <f t="shared" si="301"/>
        <v/>
      </c>
      <c r="BI965" s="130" t="str">
        <f t="shared" si="310"/>
        <v/>
      </c>
    </row>
    <row r="966" spans="2:61">
      <c r="B966" s="111"/>
      <c r="C966" s="536"/>
      <c r="D966" s="128"/>
      <c r="E966" s="583"/>
      <c r="F966" s="128"/>
      <c r="G966" s="588"/>
      <c r="H966" s="588"/>
      <c r="I966" s="130"/>
      <c r="J966" s="139"/>
      <c r="K966" s="131"/>
      <c r="L966" s="132"/>
      <c r="M966" s="132"/>
      <c r="N966" s="141"/>
      <c r="O966" s="139"/>
      <c r="P966" s="139"/>
      <c r="Q966" s="139"/>
      <c r="R966" s="133"/>
      <c r="S966" s="134"/>
      <c r="T966" s="434" t="str">
        <f t="shared" si="304"/>
        <v/>
      </c>
      <c r="U966" s="429"/>
      <c r="V966" s="429" t="str">
        <f t="shared" si="305"/>
        <v/>
      </c>
      <c r="W966" s="298"/>
      <c r="X966" s="129" t="str">
        <f t="shared" si="311"/>
        <v/>
      </c>
      <c r="Y966" s="129" t="str">
        <f t="shared" si="306"/>
        <v/>
      </c>
      <c r="Z966" s="129" t="str">
        <f t="shared" si="307"/>
        <v/>
      </c>
      <c r="AA966" s="133" t="str">
        <f t="shared" si="288"/>
        <v/>
      </c>
      <c r="AC966" s="186" t="str">
        <f>AC956</f>
        <v/>
      </c>
      <c r="AD966" s="187" t="str">
        <f>AD956</f>
        <v/>
      </c>
      <c r="AE966" s="187" t="str">
        <f>AE956</f>
        <v/>
      </c>
      <c r="AF966" s="187" t="str">
        <f>AF956</f>
        <v/>
      </c>
      <c r="AG966" s="204">
        <f t="shared" si="308"/>
        <v>0</v>
      </c>
      <c r="AI966" s="140" t="str">
        <f>IF(月報!G966&lt;&gt;"",月報!G966,"")</f>
        <v/>
      </c>
      <c r="AJ966" s="126" t="str">
        <f>IF(月報!W966&lt;&gt;"",月報!W966*24,"")</f>
        <v/>
      </c>
      <c r="AK966" s="126" t="str">
        <f>IF(月報!P966&lt;&gt;"",月報!P966,"")</f>
        <v/>
      </c>
      <c r="AL966" s="126" t="str">
        <f>IF(月報!Q966&lt;&gt;"",IF(月報!Q966="平日残","",月報!Q966),"")</f>
        <v/>
      </c>
      <c r="AM966" s="126"/>
      <c r="AN966" s="126" t="str">
        <f t="shared" si="287"/>
        <v/>
      </c>
      <c r="AO966" s="126" t="str">
        <f>IF($E966="","",VLOOKUP($E966,カレンダマスタ!$A$5:$E$381,5,FALSE))</f>
        <v/>
      </c>
      <c r="AQ966" s="196" t="str">
        <f>IF(G966="","",IF(VLOOKUP(E966,カレンダマスタ!$A$5:$D$381,4,FALSE)=0,"",1))</f>
        <v/>
      </c>
      <c r="AR966" s="136" t="str">
        <f>IF($G966="","",IF($AD966="NSTC",INDEX(カレンダマスタ!$I$26:$O$31,MATCH($G966,カレンダマスタ!$H$26:$H$31,1),MATCH($H966,カレンダマスタ!$I$25:$O$25,1)),
IF($AD966="CS本社",INDEX(カレンダマスタ!$I$36:$O$41,MATCH($G966,カレンダマスタ!$H$36:$H$41,1),MATCH($H966,カレンダマスタ!$I$35:$O$35,1)),
IF($AD966="NS本社",INDEX(カレンダマスタ!$I$94:$O$99,MATCH($G966,カレンダマスタ!$H$95:$H$100,1),MATCH($H966,カレンダマスタ!$I$93:$O$93,1)),
IF($AD966="ODC",INDEX(カレンダマスタ!$I$46:$O$51,MATCH($G966,カレンダマスタ!$H$46:$H$51,1),MATCH($H966,カレンダマスタ!$I$45:$O$45,1)),
IF($AD966="NS東京TC",INDEX(カレンダマスタ!$I$56:$O$61,MATCH($G966,カレンダマスタ!$H$56:$H$61,1),MATCH($H966,カレンダマスタ!$I$55:$O$55,1)),""))))))</f>
        <v/>
      </c>
      <c r="AS966" s="126" t="str">
        <f t="shared" si="309"/>
        <v/>
      </c>
      <c r="AU966" s="137" t="str">
        <f>IF(E966="","",VLOOKUP($E966,カレンダマスタ!$A$4:$E$381,4,FALSE))</f>
        <v/>
      </c>
      <c r="AV966" s="137" t="str">
        <f t="shared" si="289"/>
        <v/>
      </c>
      <c r="AW966" s="137" t="str">
        <f t="shared" si="290"/>
        <v/>
      </c>
      <c r="AX966" s="138" t="str">
        <f t="shared" si="291"/>
        <v/>
      </c>
      <c r="AY966" s="138" t="str">
        <f t="shared" si="292"/>
        <v/>
      </c>
      <c r="AZ966" s="130" t="str">
        <f>IF(AX966&amp;AW966="勤怠未設定","×",IF(AV966="勤怠修正","×",IF(AC966="外注","",IF(AA966="",IF(AY966&lt;&gt;"","×",""),IF(VLOOKUP(AA966,カレンダマスタ!$H$66:$I$83,2,FALSE)&lt;&gt;AY966,"×","OK")))))</f>
        <v/>
      </c>
      <c r="BC966" s="137" t="str">
        <f>IF(E966="","",VLOOKUP($E966,カレンダマスタ!$A$4:$E$381,4,FALSE))</f>
        <v/>
      </c>
      <c r="BD966" s="126" t="str">
        <f>IF(AC966="社員","",IF(AG966=0,"",IF(AD966="NSTC",IF(COUNTIF(カレンダマスタ!$Q$5:$Q$32,G966)=1,"OK","×"),
IF(AD966="NS本社",IF(COUNTIF(カレンダマスタ!$T$5:$T$32,G966)=1,"OK","×"),IF(COUNTIF(カレンダマスタ!$R$5:$R$32,G966)=1,"OK","×")))))</f>
        <v/>
      </c>
      <c r="BE966" s="126" t="str">
        <f>IF(AC966="社員","",IF(G966="","",IF(R966&lt;&gt;"","",IF(AF966="CS","OK",IF(VLOOKUP(E966,カレンダマスタ!$A$5:$D$381,4,FALSE)&gt;0,"",IF(OR(G966*24&gt;10.84,H966*24&lt;14.5)=TRUE,"×","OK"))))))</f>
        <v/>
      </c>
      <c r="BF966" s="126" t="str">
        <f t="shared" si="303"/>
        <v/>
      </c>
      <c r="BG966" s="126" t="str">
        <f t="shared" si="301"/>
        <v/>
      </c>
      <c r="BI966" s="130" t="str">
        <f t="shared" si="310"/>
        <v/>
      </c>
    </row>
    <row r="967" spans="2:61">
      <c r="B967" s="111"/>
      <c r="C967" s="536"/>
      <c r="D967" s="128"/>
      <c r="E967" s="583"/>
      <c r="F967" s="128"/>
      <c r="G967" s="588"/>
      <c r="H967" s="588"/>
      <c r="I967" s="130"/>
      <c r="J967" s="139"/>
      <c r="K967" s="131"/>
      <c r="L967" s="132"/>
      <c r="M967" s="132"/>
      <c r="N967" s="141"/>
      <c r="O967" s="139"/>
      <c r="P967" s="139"/>
      <c r="Q967" s="139"/>
      <c r="R967" s="133"/>
      <c r="S967" s="134"/>
      <c r="T967" s="434" t="str">
        <f t="shared" si="304"/>
        <v/>
      </c>
      <c r="U967" s="429"/>
      <c r="V967" s="429" t="str">
        <f t="shared" si="305"/>
        <v/>
      </c>
      <c r="W967" s="298"/>
      <c r="X967" s="129" t="str">
        <f t="shared" si="311"/>
        <v/>
      </c>
      <c r="Y967" s="129" t="str">
        <f t="shared" si="306"/>
        <v/>
      </c>
      <c r="Z967" s="129" t="str">
        <f t="shared" si="307"/>
        <v/>
      </c>
      <c r="AA967" s="133" t="str">
        <f t="shared" si="288"/>
        <v/>
      </c>
      <c r="AC967" s="186" t="str">
        <f>AC956</f>
        <v/>
      </c>
      <c r="AD967" s="187" t="str">
        <f>AD956</f>
        <v/>
      </c>
      <c r="AE967" s="187" t="str">
        <f>AE956</f>
        <v/>
      </c>
      <c r="AF967" s="187" t="str">
        <f>AF956</f>
        <v/>
      </c>
      <c r="AG967" s="204">
        <f t="shared" si="308"/>
        <v>0</v>
      </c>
      <c r="AI967" s="140" t="str">
        <f>IF(月報!G967&lt;&gt;"",月報!G967,"")</f>
        <v/>
      </c>
      <c r="AJ967" s="126" t="str">
        <f>IF(月報!W967&lt;&gt;"",月報!W967*24,"")</f>
        <v/>
      </c>
      <c r="AK967" s="126" t="str">
        <f>IF(月報!P967&lt;&gt;"",月報!P967,"")</f>
        <v/>
      </c>
      <c r="AL967" s="126" t="str">
        <f>IF(月報!Q967&lt;&gt;"",IF(月報!Q967="平日残","",月報!Q967),"")</f>
        <v/>
      </c>
      <c r="AM967" s="126"/>
      <c r="AN967" s="126" t="str">
        <f t="shared" si="287"/>
        <v/>
      </c>
      <c r="AO967" s="126" t="str">
        <f>IF($E967="","",VLOOKUP($E967,カレンダマスタ!$A$5:$E$381,5,FALSE))</f>
        <v/>
      </c>
      <c r="AQ967" s="196" t="str">
        <f>IF(G967="","",IF(VLOOKUP(E967,カレンダマスタ!$A$5:$D$381,4,FALSE)=0,"",1))</f>
        <v/>
      </c>
      <c r="AR967" s="136" t="str">
        <f>IF($G967="","",IF($AD967="NSTC",INDEX(カレンダマスタ!$I$26:$O$31,MATCH($G967,カレンダマスタ!$H$26:$H$31,1),MATCH($H967,カレンダマスタ!$I$25:$O$25,1)),
IF($AD967="CS本社",INDEX(カレンダマスタ!$I$36:$O$41,MATCH($G967,カレンダマスタ!$H$36:$H$41,1),MATCH($H967,カレンダマスタ!$I$35:$O$35,1)),
IF($AD967="NS本社",INDEX(カレンダマスタ!$I$94:$O$99,MATCH($G967,カレンダマスタ!$H$95:$H$100,1),MATCH($H967,カレンダマスタ!$I$93:$O$93,1)),
IF($AD967="ODC",INDEX(カレンダマスタ!$I$46:$O$51,MATCH($G967,カレンダマスタ!$H$46:$H$51,1),MATCH($H967,カレンダマスタ!$I$45:$O$45,1)),
IF($AD967="NS東京TC",INDEX(カレンダマスタ!$I$56:$O$61,MATCH($G967,カレンダマスタ!$H$56:$H$61,1),MATCH($H967,カレンダマスタ!$I$55:$O$55,1)),""))))))</f>
        <v/>
      </c>
      <c r="AS967" s="126" t="str">
        <f t="shared" si="309"/>
        <v/>
      </c>
      <c r="AU967" s="137" t="str">
        <f>IF(E967="","",VLOOKUP($E967,カレンダマスタ!$A$4:$E$381,4,FALSE))</f>
        <v/>
      </c>
      <c r="AV967" s="137" t="str">
        <f t="shared" si="289"/>
        <v/>
      </c>
      <c r="AW967" s="137" t="str">
        <f t="shared" si="290"/>
        <v/>
      </c>
      <c r="AX967" s="138" t="str">
        <f t="shared" si="291"/>
        <v/>
      </c>
      <c r="AY967" s="138" t="str">
        <f t="shared" si="292"/>
        <v/>
      </c>
      <c r="AZ967" s="130" t="str">
        <f>IF(AX967&amp;AW967="勤怠未設定","×",IF(AV967="勤怠修正","×",IF(AC967="外注","",IF(AA967="",IF(AY967&lt;&gt;"","×",""),IF(VLOOKUP(AA967,カレンダマスタ!$H$66:$I$83,2,FALSE)&lt;&gt;AY967,"×","OK")))))</f>
        <v/>
      </c>
      <c r="BC967" s="137" t="str">
        <f>IF(E967="","",VLOOKUP($E967,カレンダマスタ!$A$4:$E$381,4,FALSE))</f>
        <v/>
      </c>
      <c r="BD967" s="126" t="str">
        <f>IF(AC967="社員","",IF(AG967=0,"",IF(AD967="NSTC",IF(COUNTIF(カレンダマスタ!$Q$5:$Q$32,G967)=1,"OK","×"),
IF(AD967="NS本社",IF(COUNTIF(カレンダマスタ!$T$5:$T$32,G967)=1,"OK","×"),IF(COUNTIF(カレンダマスタ!$R$5:$R$32,G967)=1,"OK","×")))))</f>
        <v/>
      </c>
      <c r="BE967" s="126" t="str">
        <f>IF(AC967="社員","",IF(G967="","",IF(R967&lt;&gt;"","",IF(AF967="CS","OK",IF(VLOOKUP(E967,カレンダマスタ!$A$5:$D$381,4,FALSE)&gt;0,"",IF(OR(G967*24&gt;10.84,H967*24&lt;14.5)=TRUE,"×","OK"))))))</f>
        <v/>
      </c>
      <c r="BF967" s="126" t="str">
        <f t="shared" si="303"/>
        <v/>
      </c>
      <c r="BG967" s="126" t="str">
        <f t="shared" si="301"/>
        <v/>
      </c>
      <c r="BI967" s="130" t="str">
        <f t="shared" si="310"/>
        <v/>
      </c>
    </row>
    <row r="968" spans="2:61">
      <c r="B968" s="111"/>
      <c r="C968" s="536"/>
      <c r="D968" s="128"/>
      <c r="E968" s="583"/>
      <c r="F968" s="128"/>
      <c r="G968" s="588"/>
      <c r="H968" s="588"/>
      <c r="I968" s="130"/>
      <c r="J968" s="139"/>
      <c r="K968" s="131"/>
      <c r="L968" s="132"/>
      <c r="M968" s="132"/>
      <c r="N968" s="141"/>
      <c r="O968" s="139"/>
      <c r="P968" s="139"/>
      <c r="Q968" s="139"/>
      <c r="R968" s="133"/>
      <c r="S968" s="134"/>
      <c r="T968" s="434" t="str">
        <f t="shared" si="304"/>
        <v/>
      </c>
      <c r="U968" s="429"/>
      <c r="V968" s="429" t="str">
        <f t="shared" si="305"/>
        <v/>
      </c>
      <c r="W968" s="298"/>
      <c r="X968" s="129" t="str">
        <f t="shared" si="311"/>
        <v/>
      </c>
      <c r="Y968" s="129" t="str">
        <f t="shared" si="306"/>
        <v/>
      </c>
      <c r="Z968" s="129" t="str">
        <f t="shared" si="307"/>
        <v/>
      </c>
      <c r="AA968" s="133" t="str">
        <f t="shared" si="288"/>
        <v/>
      </c>
      <c r="AC968" s="186" t="str">
        <f>AC956</f>
        <v/>
      </c>
      <c r="AD968" s="187" t="str">
        <f>AD956</f>
        <v/>
      </c>
      <c r="AE968" s="187" t="str">
        <f>AE956</f>
        <v/>
      </c>
      <c r="AF968" s="187" t="str">
        <f>AF956</f>
        <v/>
      </c>
      <c r="AG968" s="204">
        <f t="shared" si="308"/>
        <v>0</v>
      </c>
      <c r="AI968" s="140" t="str">
        <f>IF(月報!G968&lt;&gt;"",月報!G968,"")</f>
        <v/>
      </c>
      <c r="AJ968" s="126" t="str">
        <f>IF(月報!W968&lt;&gt;"",月報!W968*24,"")</f>
        <v/>
      </c>
      <c r="AK968" s="126" t="str">
        <f>IF(月報!P968&lt;&gt;"",月報!P968,"")</f>
        <v/>
      </c>
      <c r="AL968" s="126" t="str">
        <f>IF(月報!Q968&lt;&gt;"",IF(月報!Q968="平日残","",月報!Q968),"")</f>
        <v/>
      </c>
      <c r="AM968" s="126"/>
      <c r="AN968" s="126" t="str">
        <f t="shared" si="287"/>
        <v/>
      </c>
      <c r="AO968" s="126" t="str">
        <f>IF($E968="","",VLOOKUP($E968,カレンダマスタ!$A$5:$E$381,5,FALSE))</f>
        <v/>
      </c>
      <c r="AQ968" s="196" t="str">
        <f>IF(G968="","",IF(VLOOKUP(E968,カレンダマスタ!$A$5:$D$381,4,FALSE)=0,"",1))</f>
        <v/>
      </c>
      <c r="AR968" s="136" t="str">
        <f>IF($G968="","",IF($AD968="NSTC",INDEX(カレンダマスタ!$I$26:$O$31,MATCH($G968,カレンダマスタ!$H$26:$H$31,1),MATCH($H968,カレンダマスタ!$I$25:$O$25,1)),
IF($AD968="CS本社",INDEX(カレンダマスタ!$I$36:$O$41,MATCH($G968,カレンダマスタ!$H$36:$H$41,1),MATCH($H968,カレンダマスタ!$I$35:$O$35,1)),
IF($AD968="NS本社",INDEX(カレンダマスタ!$I$94:$O$99,MATCH($G968,カレンダマスタ!$H$95:$H$100,1),MATCH($H968,カレンダマスタ!$I$93:$O$93,1)),
IF($AD968="ODC",INDEX(カレンダマスタ!$I$46:$O$51,MATCH($G968,カレンダマスタ!$H$46:$H$51,1),MATCH($H968,カレンダマスタ!$I$45:$O$45,1)),
IF($AD968="NS東京TC",INDEX(カレンダマスタ!$I$56:$O$61,MATCH($G968,カレンダマスタ!$H$56:$H$61,1),MATCH($H968,カレンダマスタ!$I$55:$O$55,1)),""))))))</f>
        <v/>
      </c>
      <c r="AS968" s="126" t="str">
        <f t="shared" si="309"/>
        <v/>
      </c>
      <c r="AU968" s="137" t="str">
        <f>IF(E968="","",VLOOKUP($E968,カレンダマスタ!$A$4:$E$381,4,FALSE))</f>
        <v/>
      </c>
      <c r="AV968" s="137" t="str">
        <f t="shared" si="289"/>
        <v/>
      </c>
      <c r="AW968" s="137" t="str">
        <f t="shared" si="290"/>
        <v/>
      </c>
      <c r="AX968" s="138" t="str">
        <f t="shared" si="291"/>
        <v/>
      </c>
      <c r="AY968" s="138" t="str">
        <f t="shared" si="292"/>
        <v/>
      </c>
      <c r="AZ968" s="130" t="str">
        <f>IF(AX968&amp;AW968="勤怠未設定","×",IF(AV968="勤怠修正","×",IF(AC968="外注","",IF(AA968="",IF(AY968&lt;&gt;"","×",""),IF(VLOOKUP(AA968,カレンダマスタ!$H$66:$I$83,2,FALSE)&lt;&gt;AY968,"×","OK")))))</f>
        <v/>
      </c>
      <c r="BC968" s="137" t="str">
        <f>IF(E968="","",VLOOKUP($E968,カレンダマスタ!$A$4:$E$381,4,FALSE))</f>
        <v/>
      </c>
      <c r="BD968" s="126" t="str">
        <f>IF(AC968="社員","",IF(AG968=0,"",IF(AD968="NSTC",IF(COUNTIF(カレンダマスタ!$Q$5:$Q$32,G968)=1,"OK","×"),
IF(AD968="NS本社",IF(COUNTIF(カレンダマスタ!$T$5:$T$32,G968)=1,"OK","×"),IF(COUNTIF(カレンダマスタ!$R$5:$R$32,G968)=1,"OK","×")))))</f>
        <v/>
      </c>
      <c r="BE968" s="126" t="str">
        <f>IF(AC968="社員","",IF(G968="","",IF(R968&lt;&gt;"","",IF(AF968="CS","OK",IF(VLOOKUP(E968,カレンダマスタ!$A$5:$D$381,4,FALSE)&gt;0,"",IF(OR(G968*24&gt;10.84,H968*24&lt;14.5)=TRUE,"×","OK"))))))</f>
        <v/>
      </c>
      <c r="BF968" s="126" t="str">
        <f t="shared" si="303"/>
        <v/>
      </c>
      <c r="BG968" s="126" t="str">
        <f t="shared" si="301"/>
        <v/>
      </c>
      <c r="BI968" s="130" t="str">
        <f t="shared" si="310"/>
        <v/>
      </c>
    </row>
    <row r="969" spans="2:61">
      <c r="B969" s="111"/>
      <c r="C969" s="537"/>
      <c r="D969" s="142"/>
      <c r="E969" s="584"/>
      <c r="F969" s="142"/>
      <c r="G969" s="589"/>
      <c r="H969" s="589"/>
      <c r="I969" s="144"/>
      <c r="J969" s="148"/>
      <c r="K969" s="145"/>
      <c r="L969" s="146"/>
      <c r="M969" s="146"/>
      <c r="N969" s="147"/>
      <c r="O969" s="148"/>
      <c r="P969" s="148"/>
      <c r="Q969" s="148"/>
      <c r="R969" s="149"/>
      <c r="S969" s="156"/>
      <c r="T969" s="435" t="str">
        <f t="shared" si="304"/>
        <v/>
      </c>
      <c r="U969" s="430"/>
      <c r="V969" s="430" t="str">
        <f t="shared" si="305"/>
        <v/>
      </c>
      <c r="W969" s="298"/>
      <c r="X969" s="143" t="str">
        <f t="shared" si="311"/>
        <v/>
      </c>
      <c r="Y969" s="143" t="str">
        <f t="shared" si="306"/>
        <v/>
      </c>
      <c r="Z969" s="143" t="str">
        <f t="shared" si="307"/>
        <v/>
      </c>
      <c r="AA969" s="149" t="str">
        <f t="shared" si="288"/>
        <v/>
      </c>
      <c r="AC969" s="188" t="str">
        <f>AC956</f>
        <v/>
      </c>
      <c r="AD969" s="189" t="str">
        <f>AD956</f>
        <v/>
      </c>
      <c r="AE969" s="189" t="str">
        <f>AE956</f>
        <v/>
      </c>
      <c r="AF969" s="189" t="str">
        <f>AF956</f>
        <v/>
      </c>
      <c r="AG969" s="205">
        <f t="shared" si="308"/>
        <v>0</v>
      </c>
      <c r="AI969" s="157" t="str">
        <f>IF(月報!G969&lt;&gt;"",月報!G969,"")</f>
        <v/>
      </c>
      <c r="AJ969" s="151" t="str">
        <f>IF(月報!W969&lt;&gt;"",月報!W969*24,"")</f>
        <v/>
      </c>
      <c r="AK969" s="151" t="str">
        <f>IF(月報!P969&lt;&gt;"",月報!P969,"")</f>
        <v/>
      </c>
      <c r="AL969" s="151" t="str">
        <f>IF(月報!Q969&lt;&gt;"",IF(月報!Q969="平日残","",月報!Q969),"")</f>
        <v/>
      </c>
      <c r="AM969" s="151"/>
      <c r="AN969" s="151" t="str">
        <f t="shared" si="287"/>
        <v/>
      </c>
      <c r="AO969" s="151" t="str">
        <f>IF($E969="","",VLOOKUP($E969,カレンダマスタ!$A$5:$E$381,5,FALSE))</f>
        <v/>
      </c>
      <c r="AQ969" s="197" t="str">
        <f>IF(G969="","",IF(VLOOKUP(E969,カレンダマスタ!$A$5:$D$381,4,FALSE)=0,"",1))</f>
        <v/>
      </c>
      <c r="AR969" s="152" t="str">
        <f>IF($G969="","",IF($AD969="NSTC",INDEX(カレンダマスタ!$I$26:$O$31,MATCH($G969,カレンダマスタ!$H$26:$H$31,1),MATCH($H969,カレンダマスタ!$I$25:$O$25,1)),
IF($AD969="CS本社",INDEX(カレンダマスタ!$I$36:$O$41,MATCH($G969,カレンダマスタ!$H$36:$H$41,1),MATCH($H969,カレンダマスタ!$I$35:$O$35,1)),
IF($AD969="NS本社",INDEX(カレンダマスタ!$I$94:$O$99,MATCH($G969,カレンダマスタ!$H$95:$H$100,1),MATCH($H969,カレンダマスタ!$I$93:$O$93,1)),
IF($AD969="ODC",INDEX(カレンダマスタ!$I$46:$O$51,MATCH($G969,カレンダマスタ!$H$46:$H$51,1),MATCH($H969,カレンダマスタ!$I$45:$O$45,1)),
IF($AD969="NS東京TC",INDEX(カレンダマスタ!$I$56:$O$61,MATCH($G969,カレンダマスタ!$H$56:$H$61,1),MATCH($H969,カレンダマスタ!$I$55:$O$55,1)),""))))))</f>
        <v/>
      </c>
      <c r="AS969" s="151" t="str">
        <f t="shared" si="309"/>
        <v/>
      </c>
      <c r="AU969" s="153" t="str">
        <f>IF(E969="","",VLOOKUP($E969,カレンダマスタ!$A$4:$E$381,4,FALSE))</f>
        <v/>
      </c>
      <c r="AV969" s="153" t="str">
        <f t="shared" si="289"/>
        <v/>
      </c>
      <c r="AW969" s="153" t="str">
        <f t="shared" si="290"/>
        <v/>
      </c>
      <c r="AX969" s="154" t="str">
        <f t="shared" si="291"/>
        <v/>
      </c>
      <c r="AY969" s="154" t="str">
        <f t="shared" si="292"/>
        <v/>
      </c>
      <c r="AZ969" s="144" t="str">
        <f>IF(AX969&amp;AW969="勤怠未設定","×",IF(AV969="勤怠修正","×",IF(AC969="外注","",IF(AA969="",IF(AY969&lt;&gt;"","×",""),IF(VLOOKUP(AA969,カレンダマスタ!$H$66:$I$83,2,FALSE)&lt;&gt;AY969,"×","OK")))))</f>
        <v/>
      </c>
      <c r="BC969" s="153" t="str">
        <f>IF(E969="","",VLOOKUP($E969,カレンダマスタ!$A$4:$E$381,4,FALSE))</f>
        <v/>
      </c>
      <c r="BD969" s="151" t="str">
        <f>IF(AC969="社員","",IF(AG969=0,"",IF(AD969="NSTC",IF(COUNTIF(カレンダマスタ!$Q$5:$Q$32,G969)=1,"OK","×"),
IF(AD969="NS本社",IF(COUNTIF(カレンダマスタ!$T$5:$T$32,G969)=1,"OK","×"),IF(COUNTIF(カレンダマスタ!$R$5:$R$32,G969)=1,"OK","×")))))</f>
        <v/>
      </c>
      <c r="BE969" s="151" t="str">
        <f>IF(AC969="社員","",IF(G969="","",IF(R969&lt;&gt;"","",IF(AF969="CS","OK",IF(VLOOKUP(E969,カレンダマスタ!$A$5:$D$381,4,FALSE)&gt;0,"",IF(OR(G969*24&gt;10.84,H969*24&lt;14.5)=TRUE,"×","OK"))))))</f>
        <v/>
      </c>
      <c r="BF969" s="151" t="str">
        <f t="shared" si="303"/>
        <v/>
      </c>
      <c r="BG969" s="151" t="str">
        <f t="shared" si="301"/>
        <v/>
      </c>
      <c r="BI969" s="144" t="str">
        <f t="shared" si="310"/>
        <v/>
      </c>
    </row>
    <row r="970" spans="2:61">
      <c r="B970" s="111"/>
      <c r="C970" s="535"/>
      <c r="D970" s="112"/>
      <c r="E970" s="582"/>
      <c r="F970" s="112"/>
      <c r="G970" s="587"/>
      <c r="H970" s="587"/>
      <c r="I970" s="114"/>
      <c r="J970" s="118"/>
      <c r="K970" s="115"/>
      <c r="L970" s="116"/>
      <c r="M970" s="116"/>
      <c r="N970" s="117"/>
      <c r="O970" s="118"/>
      <c r="P970" s="118"/>
      <c r="Q970" s="118"/>
      <c r="R970" s="119"/>
      <c r="S970" s="120"/>
      <c r="T970" s="433" t="str">
        <f t="shared" si="304"/>
        <v/>
      </c>
      <c r="U970" s="431">
        <f>SUM(T970:T976)</f>
        <v>0</v>
      </c>
      <c r="V970" s="431" t="str">
        <f t="shared" si="305"/>
        <v/>
      </c>
      <c r="W970" s="298"/>
      <c r="X970" s="113" t="str">
        <f t="shared" si="311"/>
        <v/>
      </c>
      <c r="Y970" s="113" t="str">
        <f t="shared" si="306"/>
        <v/>
      </c>
      <c r="Z970" s="113" t="str">
        <f t="shared" si="307"/>
        <v/>
      </c>
      <c r="AA970" s="119" t="str">
        <f t="shared" si="288"/>
        <v/>
      </c>
      <c r="AC970" s="190" t="str">
        <f>AC956</f>
        <v/>
      </c>
      <c r="AD970" s="191" t="str">
        <f>AD956</f>
        <v/>
      </c>
      <c r="AE970" s="191" t="str">
        <f>AE956</f>
        <v/>
      </c>
      <c r="AF970" s="191" t="str">
        <f>AF956</f>
        <v/>
      </c>
      <c r="AG970" s="206">
        <f t="shared" si="308"/>
        <v>0</v>
      </c>
      <c r="AI970" s="158" t="str">
        <f>IF(月報!G970&lt;&gt;"",月報!G970,"")</f>
        <v/>
      </c>
      <c r="AJ970" s="122" t="str">
        <f>IF(月報!W970&lt;&gt;"",月報!W970*24,"")</f>
        <v/>
      </c>
      <c r="AK970" s="122" t="str">
        <f>IF(月報!P970&lt;&gt;"",月報!P970,"")</f>
        <v/>
      </c>
      <c r="AL970" s="122" t="str">
        <f>IF(月報!Q970&lt;&gt;"",IF(月報!Q970="平日残","",月報!Q970),"")</f>
        <v/>
      </c>
      <c r="AM970" s="122"/>
      <c r="AN970" s="122" t="str">
        <f t="shared" si="287"/>
        <v/>
      </c>
      <c r="AO970" s="122" t="str">
        <f>IF($E970="","",VLOOKUP($E970,カレンダマスタ!$A$5:$E$381,5,FALSE))</f>
        <v/>
      </c>
      <c r="AQ970" s="195" t="str">
        <f>IF(G970="","",IF(VLOOKUP(E970,カレンダマスタ!$A$5:$D$381,4,FALSE)=0,"",1))</f>
        <v/>
      </c>
      <c r="AR970" s="123" t="str">
        <f>IF($G970="","",IF($AD970="NSTC",INDEX(カレンダマスタ!$I$26:$O$31,MATCH($G970,カレンダマスタ!$H$26:$H$31,1),MATCH($H970,カレンダマスタ!$I$25:$O$25,1)),
IF($AD970="CS本社",INDEX(カレンダマスタ!$I$36:$O$41,MATCH($G970,カレンダマスタ!$H$36:$H$41,1),MATCH($H970,カレンダマスタ!$I$35:$O$35,1)),
IF($AD970="NS本社",INDEX(カレンダマスタ!$I$94:$O$99,MATCH($G970,カレンダマスタ!$H$95:$H$100,1),MATCH($H970,カレンダマスタ!$I$93:$O$93,1)),
IF($AD970="ODC",INDEX(カレンダマスタ!$I$46:$O$51,MATCH($G970,カレンダマスタ!$H$46:$H$51,1),MATCH($H970,カレンダマスタ!$I$45:$O$45,1)),
IF($AD970="NS東京TC",INDEX(カレンダマスタ!$I$56:$O$61,MATCH($G970,カレンダマスタ!$H$56:$H$61,1),MATCH($H970,カレンダマスタ!$I$55:$O$55,1)),""))))))</f>
        <v/>
      </c>
      <c r="AS970" s="122" t="str">
        <f t="shared" si="309"/>
        <v/>
      </c>
      <c r="AU970" s="124" t="str">
        <f>IF(E970="","",VLOOKUP($E970,カレンダマスタ!$A$4:$E$381,4,FALSE))</f>
        <v/>
      </c>
      <c r="AV970" s="124" t="str">
        <f t="shared" si="289"/>
        <v/>
      </c>
      <c r="AW970" s="124" t="str">
        <f t="shared" si="290"/>
        <v/>
      </c>
      <c r="AX970" s="125" t="str">
        <f t="shared" si="291"/>
        <v/>
      </c>
      <c r="AY970" s="125" t="str">
        <f t="shared" si="292"/>
        <v/>
      </c>
      <c r="AZ970" s="114" t="str">
        <f>IF(AX970&amp;AW970="勤怠未設定","×",IF(AV970="勤怠修正","×",IF(AC970="外注","",IF(AA970="",IF(AY970&lt;&gt;"","×",""),IF(VLOOKUP(AA970,カレンダマスタ!$H$66:$I$83,2,FALSE)&lt;&gt;AY970,"×","OK")))))</f>
        <v/>
      </c>
      <c r="BC970" s="124" t="str">
        <f>IF(E970="","",VLOOKUP($E970,カレンダマスタ!$A$4:$E$381,4,FALSE))</f>
        <v/>
      </c>
      <c r="BD970" s="122" t="str">
        <f>IF(AC970="社員","",IF(AG970=0,"",IF(AD970="NSTC",IF(COUNTIF(カレンダマスタ!$Q$5:$Q$32,G970)=1,"OK","×"),
IF(AD970="NS本社",IF(COUNTIF(カレンダマスタ!$T$5:$T$32,G970)=1,"OK","×"),IF(COUNTIF(カレンダマスタ!$R$5:$R$32,G970)=1,"OK","×")))))</f>
        <v/>
      </c>
      <c r="BE970" s="122" t="str">
        <f>IF(AC970="社員","",IF(G970="","",IF(R970&lt;&gt;"","",IF(AF970="CS","OK",IF(VLOOKUP(E970,カレンダマスタ!$A$5:$D$381,4,FALSE)&gt;0,"",IF(OR(G970*24&gt;10.84,H970*24&lt;14.5)=TRUE,"×","OK"))))))</f>
        <v/>
      </c>
      <c r="BF970" s="122" t="str">
        <f t="shared" si="303"/>
        <v/>
      </c>
      <c r="BG970" s="122" t="str">
        <f t="shared" si="301"/>
        <v/>
      </c>
      <c r="BI970" s="114" t="str">
        <f t="shared" si="310"/>
        <v/>
      </c>
    </row>
    <row r="971" spans="2:61">
      <c r="B971" s="111"/>
      <c r="C971" s="536"/>
      <c r="D971" s="128"/>
      <c r="E971" s="583"/>
      <c r="F971" s="128"/>
      <c r="G971" s="588"/>
      <c r="H971" s="588"/>
      <c r="I971" s="130"/>
      <c r="J971" s="139"/>
      <c r="K971" s="131"/>
      <c r="L971" s="132"/>
      <c r="M971" s="132"/>
      <c r="N971" s="141"/>
      <c r="O971" s="139"/>
      <c r="P971" s="139"/>
      <c r="Q971" s="139"/>
      <c r="R971" s="133"/>
      <c r="S971" s="134"/>
      <c r="T971" s="434" t="str">
        <f t="shared" si="304"/>
        <v/>
      </c>
      <c r="U971" s="429"/>
      <c r="V971" s="429" t="str">
        <f t="shared" si="305"/>
        <v/>
      </c>
      <c r="W971" s="298"/>
      <c r="X971" s="129" t="str">
        <f t="shared" si="311"/>
        <v/>
      </c>
      <c r="Y971" s="129" t="str">
        <f t="shared" si="306"/>
        <v/>
      </c>
      <c r="Z971" s="129" t="str">
        <f t="shared" si="307"/>
        <v/>
      </c>
      <c r="AA971" s="133" t="str">
        <f t="shared" si="288"/>
        <v/>
      </c>
      <c r="AC971" s="186" t="str">
        <f>AC956</f>
        <v/>
      </c>
      <c r="AD971" s="187" t="str">
        <f>AD956</f>
        <v/>
      </c>
      <c r="AE971" s="187" t="str">
        <f>AE956</f>
        <v/>
      </c>
      <c r="AF971" s="187" t="str">
        <f>AF956</f>
        <v/>
      </c>
      <c r="AG971" s="204">
        <f t="shared" si="308"/>
        <v>0</v>
      </c>
      <c r="AI971" s="135" t="str">
        <f>IF(月報!G971&lt;&gt;"",月報!G971,"")</f>
        <v/>
      </c>
      <c r="AJ971" s="126" t="str">
        <f>IF(月報!W971&lt;&gt;"",月報!W971*24,"")</f>
        <v/>
      </c>
      <c r="AK971" s="126" t="str">
        <f>IF(月報!P971&lt;&gt;"",月報!P971,"")</f>
        <v/>
      </c>
      <c r="AL971" s="126" t="str">
        <f>IF(月報!Q971&lt;&gt;"",IF(月報!Q971="平日残","",月報!Q971),"")</f>
        <v/>
      </c>
      <c r="AM971" s="126"/>
      <c r="AN971" s="126" t="str">
        <f t="shared" ref="AN971:AN1034" si="312">IF($AO971=0,IF($G971="",IF($Q971="","週報未入力",""),""),"")</f>
        <v/>
      </c>
      <c r="AO971" s="126" t="str">
        <f>IF($E971="","",VLOOKUP($E971,カレンダマスタ!$A$5:$E$381,5,FALSE))</f>
        <v/>
      </c>
      <c r="AQ971" s="196" t="str">
        <f>IF(G971="","",IF(VLOOKUP(E971,カレンダマスタ!$A$5:$D$381,4,FALSE)=0,"",1))</f>
        <v/>
      </c>
      <c r="AR971" s="136" t="str">
        <f>IF($G971="","",IF($AD971="NSTC",INDEX(カレンダマスタ!$I$26:$O$31,MATCH($G971,カレンダマスタ!$H$26:$H$31,1),MATCH($H971,カレンダマスタ!$I$25:$O$25,1)),
IF($AD971="CS本社",INDEX(カレンダマスタ!$I$36:$O$41,MATCH($G971,カレンダマスタ!$H$36:$H$41,1),MATCH($H971,カレンダマスタ!$I$35:$O$35,1)),
IF($AD971="NS本社",INDEX(カレンダマスタ!$I$94:$O$99,MATCH($G971,カレンダマスタ!$H$95:$H$100,1),MATCH($H971,カレンダマスタ!$I$93:$O$93,1)),
IF($AD971="ODC",INDEX(カレンダマスタ!$I$46:$O$51,MATCH($G971,カレンダマスタ!$H$46:$H$51,1),MATCH($H971,カレンダマスタ!$I$45:$O$45,1)),
IF($AD971="NS東京TC",INDEX(カレンダマスタ!$I$56:$O$61,MATCH($G971,カレンダマスタ!$H$56:$H$61,1),MATCH($H971,カレンダマスタ!$I$55:$O$55,1)),""))))))</f>
        <v/>
      </c>
      <c r="AS971" s="126" t="str">
        <f t="shared" si="309"/>
        <v/>
      </c>
      <c r="AU971" s="137" t="str">
        <f>IF(E971="","",VLOOKUP($E971,カレンダマスタ!$A$4:$E$381,4,FALSE))</f>
        <v/>
      </c>
      <c r="AV971" s="137" t="str">
        <f t="shared" si="289"/>
        <v/>
      </c>
      <c r="AW971" s="137" t="str">
        <f t="shared" si="290"/>
        <v/>
      </c>
      <c r="AX971" s="138" t="str">
        <f t="shared" si="291"/>
        <v/>
      </c>
      <c r="AY971" s="138" t="str">
        <f t="shared" si="292"/>
        <v/>
      </c>
      <c r="AZ971" s="130" t="str">
        <f>IF(AX971&amp;AW971="勤怠未設定","×",IF(AV971="勤怠修正","×",IF(AC971="外注","",IF(AA971="",IF(AY971&lt;&gt;"","×",""),IF(VLOOKUP(AA971,カレンダマスタ!$H$66:$I$83,2,FALSE)&lt;&gt;AY971,"×","OK")))))</f>
        <v/>
      </c>
      <c r="BC971" s="137" t="str">
        <f>IF(E971="","",VLOOKUP($E971,カレンダマスタ!$A$4:$E$381,4,FALSE))</f>
        <v/>
      </c>
      <c r="BD971" s="126" t="str">
        <f>IF(AC971="社員","",IF(AG971=0,"",IF(AD971="NSTC",IF(COUNTIF(カレンダマスタ!$Q$5:$Q$32,G971)=1,"OK","×"),
IF(AD971="NS本社",IF(COUNTIF(カレンダマスタ!$T$5:$T$32,G971)=1,"OK","×"),IF(COUNTIF(カレンダマスタ!$R$5:$R$32,G971)=1,"OK","×")))))</f>
        <v/>
      </c>
      <c r="BE971" s="126" t="str">
        <f>IF(AC971="社員","",IF(G971="","",IF(R971&lt;&gt;"","",IF(AF971="CS","OK",IF(VLOOKUP(E971,カレンダマスタ!$A$5:$D$381,4,FALSE)&gt;0,"",IF(OR(G971*24&gt;10.84,H971*24&lt;14.5)=TRUE,"×","OK"))))))</f>
        <v/>
      </c>
      <c r="BF971" s="126" t="str">
        <f t="shared" si="303"/>
        <v/>
      </c>
      <c r="BG971" s="126" t="str">
        <f t="shared" si="301"/>
        <v/>
      </c>
      <c r="BI971" s="130" t="str">
        <f t="shared" si="310"/>
        <v/>
      </c>
    </row>
    <row r="972" spans="2:61">
      <c r="B972" s="210"/>
      <c r="C972" s="536"/>
      <c r="D972" s="128"/>
      <c r="E972" s="583"/>
      <c r="F972" s="128"/>
      <c r="G972" s="588"/>
      <c r="H972" s="588"/>
      <c r="I972" s="130"/>
      <c r="J972" s="139"/>
      <c r="K972" s="131"/>
      <c r="L972" s="132"/>
      <c r="M972" s="132"/>
      <c r="N972" s="141"/>
      <c r="O972" s="139"/>
      <c r="P972" s="139"/>
      <c r="Q972" s="139"/>
      <c r="R972" s="133"/>
      <c r="S972" s="134"/>
      <c r="T972" s="434" t="str">
        <f t="shared" si="304"/>
        <v/>
      </c>
      <c r="U972" s="429"/>
      <c r="V972" s="429" t="str">
        <f t="shared" si="305"/>
        <v/>
      </c>
      <c r="W972" s="298"/>
      <c r="X972" s="129" t="str">
        <f t="shared" si="311"/>
        <v/>
      </c>
      <c r="Y972" s="129" t="str">
        <f t="shared" si="306"/>
        <v/>
      </c>
      <c r="Z972" s="129" t="str">
        <f t="shared" si="307"/>
        <v/>
      </c>
      <c r="AA972" s="133" t="str">
        <f t="shared" ref="AA972:AA1035" si="313">IF(R972&lt;&gt;"",IF(AND(AO972=2,R972="休出"),"法休残",R972),"")</f>
        <v/>
      </c>
      <c r="AC972" s="186" t="str">
        <f>AC956</f>
        <v/>
      </c>
      <c r="AD972" s="187" t="str">
        <f>AD956</f>
        <v/>
      </c>
      <c r="AE972" s="187" t="str">
        <f>AE956</f>
        <v/>
      </c>
      <c r="AF972" s="187" t="str">
        <f>AF956</f>
        <v/>
      </c>
      <c r="AG972" s="204">
        <f t="shared" si="308"/>
        <v>0</v>
      </c>
      <c r="AI972" s="135" t="str">
        <f>IF(月報!G972&lt;&gt;"",月報!G972,"")</f>
        <v/>
      </c>
      <c r="AJ972" s="126" t="str">
        <f>IF(月報!W972&lt;&gt;"",月報!W972*24,"")</f>
        <v/>
      </c>
      <c r="AK972" s="126" t="str">
        <f>IF(月報!P972&lt;&gt;"",月報!P972,"")</f>
        <v/>
      </c>
      <c r="AL972" s="126" t="str">
        <f>IF(月報!Q972&lt;&gt;"",IF(月報!Q972="平日残","",月報!Q972),"")</f>
        <v/>
      </c>
      <c r="AM972" s="126"/>
      <c r="AN972" s="126" t="str">
        <f t="shared" si="312"/>
        <v/>
      </c>
      <c r="AO972" s="126" t="str">
        <f>IF($E972="","",VLOOKUP($E972,カレンダマスタ!$A$5:$E$381,5,FALSE))</f>
        <v/>
      </c>
      <c r="AQ972" s="196" t="str">
        <f>IF(G972="","",IF(VLOOKUP(E972,カレンダマスタ!$A$5:$D$381,4,FALSE)=0,"",1))</f>
        <v/>
      </c>
      <c r="AR972" s="136" t="str">
        <f>IF($G972="","",IF($AD972="NSTC",INDEX(カレンダマスタ!$I$26:$O$31,MATCH($G972,カレンダマスタ!$H$26:$H$31,1),MATCH($H972,カレンダマスタ!$I$25:$O$25,1)),
IF($AD972="CS本社",INDEX(カレンダマスタ!$I$36:$O$41,MATCH($G972,カレンダマスタ!$H$36:$H$41,1),MATCH($H972,カレンダマスタ!$I$35:$O$35,1)),
IF($AD972="NS本社",INDEX(カレンダマスタ!$I$94:$O$99,MATCH($G972,カレンダマスタ!$H$95:$H$100,1),MATCH($H972,カレンダマスタ!$I$93:$O$93,1)),
IF($AD972="ODC",INDEX(カレンダマスタ!$I$46:$O$51,MATCH($G972,カレンダマスタ!$H$46:$H$51,1),MATCH($H972,カレンダマスタ!$I$45:$O$45,1)),
IF($AD972="NS東京TC",INDEX(カレンダマスタ!$I$56:$O$61,MATCH($G972,カレンダマスタ!$H$56:$H$61,1),MATCH($H972,カレンダマスタ!$I$55:$O$55,1)),""))))))</f>
        <v/>
      </c>
      <c r="AS972" s="126" t="str">
        <f t="shared" si="309"/>
        <v/>
      </c>
      <c r="AU972" s="137" t="str">
        <f>IF(E972="","",VLOOKUP($E972,カレンダマスタ!$A$4:$E$381,4,FALSE))</f>
        <v/>
      </c>
      <c r="AV972" s="137" t="str">
        <f t="shared" ref="AV972:AV1035" si="314">IF(AA972="","",IF(OR(AA972="欠勤",AA972="遅刻"),"勤怠修正",""))</f>
        <v/>
      </c>
      <c r="AW972" s="137" t="str">
        <f t="shared" ref="AW972:AW1035" si="315">IF(Q972="","",IF(R972="","勤怠未設定",""))</f>
        <v/>
      </c>
      <c r="AX972" s="138" t="str">
        <f t="shared" ref="AX972:AX1035" si="316">IF(E972="","",IF(AND(AU972&gt;=1,J972&lt;&gt;"",AA972=""),"勤怠未設定",IF(AA972&lt;&gt;"",AA972,"")))</f>
        <v/>
      </c>
      <c r="AY972" s="138" t="str">
        <f t="shared" ref="AY972:AY1035" si="317">IF(AC972="外注","",IF(AK972&amp;AL972&lt;&gt;"",AK972&amp;AL972,""))</f>
        <v/>
      </c>
      <c r="AZ972" s="130" t="str">
        <f>IF(AX972&amp;AW972="勤怠未設定","×",IF(AV972="勤怠修正","×",IF(AC972="外注","",IF(AA972="",IF(AY972&lt;&gt;"","×",""),IF(VLOOKUP(AA972,カレンダマスタ!$H$66:$I$83,2,FALSE)&lt;&gt;AY972,"×","OK")))))</f>
        <v/>
      </c>
      <c r="BC972" s="137" t="str">
        <f>IF(E972="","",VLOOKUP($E972,カレンダマスタ!$A$4:$E$381,4,FALSE))</f>
        <v/>
      </c>
      <c r="BD972" s="126" t="str">
        <f>IF(AC972="社員","",IF(AG972=0,"",IF(AD972="NSTC",IF(COUNTIF(カレンダマスタ!$Q$5:$Q$32,G972)=1,"OK","×"),
IF(AD972="NS本社",IF(COUNTIF(カレンダマスタ!$T$5:$T$32,G972)=1,"OK","×"),IF(COUNTIF(カレンダマスタ!$R$5:$R$32,G972)=1,"OK","×")))))</f>
        <v/>
      </c>
      <c r="BE972" s="126" t="str">
        <f>IF(AC972="社員","",IF(G972="","",IF(R972&lt;&gt;"","",IF(AF972="CS","OK",IF(VLOOKUP(E972,カレンダマスタ!$A$5:$D$381,4,FALSE)&gt;0,"",IF(OR(G972*24&gt;10.84,H972*24&lt;14.5)=TRUE,"×","OK"))))))</f>
        <v/>
      </c>
      <c r="BF972" s="126" t="str">
        <f t="shared" si="303"/>
        <v/>
      </c>
      <c r="BG972" s="126" t="str">
        <f t="shared" si="301"/>
        <v/>
      </c>
      <c r="BI972" s="130" t="str">
        <f t="shared" si="310"/>
        <v/>
      </c>
    </row>
    <row r="973" spans="2:61">
      <c r="B973" s="210"/>
      <c r="C973" s="536"/>
      <c r="D973" s="128"/>
      <c r="E973" s="583"/>
      <c r="F973" s="128"/>
      <c r="G973" s="588"/>
      <c r="H973" s="588"/>
      <c r="I973" s="130"/>
      <c r="J973" s="139"/>
      <c r="K973" s="131"/>
      <c r="L973" s="132"/>
      <c r="M973" s="132"/>
      <c r="N973" s="141"/>
      <c r="O973" s="139"/>
      <c r="P973" s="139"/>
      <c r="Q973" s="139"/>
      <c r="R973" s="133"/>
      <c r="S973" s="134"/>
      <c r="T973" s="434" t="str">
        <f t="shared" si="304"/>
        <v/>
      </c>
      <c r="U973" s="429"/>
      <c r="V973" s="429" t="str">
        <f t="shared" si="305"/>
        <v/>
      </c>
      <c r="W973" s="298"/>
      <c r="X973" s="129" t="str">
        <f t="shared" si="311"/>
        <v/>
      </c>
      <c r="Y973" s="129" t="str">
        <f t="shared" si="306"/>
        <v/>
      </c>
      <c r="Z973" s="129" t="str">
        <f t="shared" si="307"/>
        <v/>
      </c>
      <c r="AA973" s="133" t="str">
        <f t="shared" si="313"/>
        <v/>
      </c>
      <c r="AC973" s="186" t="str">
        <f>AC956</f>
        <v/>
      </c>
      <c r="AD973" s="187" t="str">
        <f>AD956</f>
        <v/>
      </c>
      <c r="AE973" s="187" t="str">
        <f>AE956</f>
        <v/>
      </c>
      <c r="AF973" s="187" t="str">
        <f>AF956</f>
        <v/>
      </c>
      <c r="AG973" s="204">
        <f t="shared" si="308"/>
        <v>0</v>
      </c>
      <c r="AI973" s="140" t="str">
        <f>IF(月報!G973&lt;&gt;"",月報!G973,"")</f>
        <v/>
      </c>
      <c r="AJ973" s="126" t="str">
        <f>IF(月報!W973&lt;&gt;"",月報!W973*24,"")</f>
        <v/>
      </c>
      <c r="AK973" s="126" t="str">
        <f>IF(月報!P973&lt;&gt;"",月報!P973,"")</f>
        <v/>
      </c>
      <c r="AL973" s="126" t="str">
        <f>IF(月報!Q973&lt;&gt;"",IF(月報!Q973="平日残","",月報!Q973),"")</f>
        <v/>
      </c>
      <c r="AM973" s="126"/>
      <c r="AN973" s="126" t="str">
        <f t="shared" si="312"/>
        <v/>
      </c>
      <c r="AO973" s="126" t="str">
        <f>IF($E973="","",VLOOKUP($E973,カレンダマスタ!$A$5:$E$381,5,FALSE))</f>
        <v/>
      </c>
      <c r="AQ973" s="196" t="str">
        <f>IF(G973="","",IF(VLOOKUP(E973,カレンダマスタ!$A$5:$D$381,4,FALSE)=0,"",1))</f>
        <v/>
      </c>
      <c r="AR973" s="136" t="str">
        <f>IF($G973="","",IF($AD973="NSTC",INDEX(カレンダマスタ!$I$26:$O$31,MATCH($G973,カレンダマスタ!$H$26:$H$31,1),MATCH($H973,カレンダマスタ!$I$25:$O$25,1)),
IF($AD973="CS本社",INDEX(カレンダマスタ!$I$36:$O$41,MATCH($G973,カレンダマスタ!$H$36:$H$41,1),MATCH($H973,カレンダマスタ!$I$35:$O$35,1)),
IF($AD973="NS本社",INDEX(カレンダマスタ!$I$94:$O$99,MATCH($G973,カレンダマスタ!$H$95:$H$100,1),MATCH($H973,カレンダマスタ!$I$93:$O$93,1)),
IF($AD973="ODC",INDEX(カレンダマスタ!$I$46:$O$51,MATCH($G973,カレンダマスタ!$H$46:$H$51,1),MATCH($H973,カレンダマスタ!$I$45:$O$45,1)),
IF($AD973="NS東京TC",INDEX(カレンダマスタ!$I$56:$O$61,MATCH($G973,カレンダマスタ!$H$56:$H$61,1),MATCH($H973,カレンダマスタ!$I$55:$O$55,1)),""))))))</f>
        <v/>
      </c>
      <c r="AS973" s="126" t="str">
        <f t="shared" si="309"/>
        <v/>
      </c>
      <c r="AU973" s="137" t="str">
        <f>IF(E973="","",VLOOKUP($E973,カレンダマスタ!$A$4:$E$381,4,FALSE))</f>
        <v/>
      </c>
      <c r="AV973" s="137" t="str">
        <f t="shared" si="314"/>
        <v/>
      </c>
      <c r="AW973" s="137" t="str">
        <f t="shared" si="315"/>
        <v/>
      </c>
      <c r="AX973" s="138" t="str">
        <f t="shared" si="316"/>
        <v/>
      </c>
      <c r="AY973" s="138" t="str">
        <f t="shared" si="317"/>
        <v/>
      </c>
      <c r="AZ973" s="130" t="str">
        <f>IF(AX973&amp;AW973="勤怠未設定","×",IF(AV973="勤怠修正","×",IF(AC973="外注","",IF(AA973="",IF(AY973&lt;&gt;"","×",""),IF(VLOOKUP(AA973,カレンダマスタ!$H$66:$I$83,2,FALSE)&lt;&gt;AY973,"×","OK")))))</f>
        <v/>
      </c>
      <c r="BC973" s="137" t="str">
        <f>IF(E973="","",VLOOKUP($E973,カレンダマスタ!$A$4:$E$381,4,FALSE))</f>
        <v/>
      </c>
      <c r="BD973" s="126" t="str">
        <f>IF(AC973="社員","",IF(AG973=0,"",IF(AD973="NSTC",IF(COUNTIF(カレンダマスタ!$Q$5:$Q$32,G973)=1,"OK","×"),
IF(AD973="NS本社",IF(COUNTIF(カレンダマスタ!$T$5:$T$32,G973)=1,"OK","×"),IF(COUNTIF(カレンダマスタ!$R$5:$R$32,G973)=1,"OK","×")))))</f>
        <v/>
      </c>
      <c r="BE973" s="126" t="str">
        <f>IF(AC973="社員","",IF(G973="","",IF(R973&lt;&gt;"","",IF(AF973="CS","OK",IF(VLOOKUP(E973,カレンダマスタ!$A$5:$D$381,4,FALSE)&gt;0,"",IF(OR(G973*24&gt;10.84,H973*24&lt;14.5)=TRUE,"×","OK"))))))</f>
        <v/>
      </c>
      <c r="BF973" s="126" t="str">
        <f t="shared" si="303"/>
        <v/>
      </c>
      <c r="BG973" s="126" t="str">
        <f t="shared" si="301"/>
        <v/>
      </c>
      <c r="BI973" s="130" t="str">
        <f t="shared" si="310"/>
        <v/>
      </c>
    </row>
    <row r="974" spans="2:61">
      <c r="B974" s="210"/>
      <c r="C974" s="536"/>
      <c r="D974" s="128"/>
      <c r="E974" s="583"/>
      <c r="F974" s="128"/>
      <c r="G974" s="588"/>
      <c r="H974" s="588"/>
      <c r="I974" s="130"/>
      <c r="J974" s="139"/>
      <c r="K974" s="131"/>
      <c r="L974" s="132"/>
      <c r="M974" s="132"/>
      <c r="N974" s="141"/>
      <c r="O974" s="139"/>
      <c r="P974" s="139"/>
      <c r="Q974" s="139"/>
      <c r="R974" s="133"/>
      <c r="S974" s="134"/>
      <c r="T974" s="434" t="str">
        <f t="shared" si="304"/>
        <v/>
      </c>
      <c r="U974" s="429"/>
      <c r="V974" s="429" t="str">
        <f t="shared" si="305"/>
        <v/>
      </c>
      <c r="W974" s="298"/>
      <c r="X974" s="129" t="str">
        <f t="shared" si="311"/>
        <v/>
      </c>
      <c r="Y974" s="129" t="str">
        <f t="shared" si="306"/>
        <v/>
      </c>
      <c r="Z974" s="129" t="str">
        <f t="shared" si="307"/>
        <v/>
      </c>
      <c r="AA974" s="133" t="str">
        <f t="shared" si="313"/>
        <v/>
      </c>
      <c r="AC974" s="186" t="str">
        <f>AC956</f>
        <v/>
      </c>
      <c r="AD974" s="187" t="str">
        <f>AD956</f>
        <v/>
      </c>
      <c r="AE974" s="187" t="str">
        <f>AE956</f>
        <v/>
      </c>
      <c r="AF974" s="187" t="str">
        <f>AF956</f>
        <v/>
      </c>
      <c r="AG974" s="204">
        <f t="shared" si="308"/>
        <v>0</v>
      </c>
      <c r="AI974" s="140" t="str">
        <f>IF(月報!G974&lt;&gt;"",月報!G974,"")</f>
        <v/>
      </c>
      <c r="AJ974" s="126" t="str">
        <f>IF(月報!W974&lt;&gt;"",月報!W974*24,"")</f>
        <v/>
      </c>
      <c r="AK974" s="126" t="str">
        <f>IF(月報!P974&lt;&gt;"",月報!P974,"")</f>
        <v/>
      </c>
      <c r="AL974" s="126" t="str">
        <f>IF(月報!Q974&lt;&gt;"",IF(月報!Q974="平日残","",月報!Q974),"")</f>
        <v/>
      </c>
      <c r="AM974" s="126"/>
      <c r="AN974" s="126" t="str">
        <f t="shared" si="312"/>
        <v/>
      </c>
      <c r="AO974" s="126" t="str">
        <f>IF($E974="","",VLOOKUP($E974,カレンダマスタ!$A$5:$E$381,5,FALSE))</f>
        <v/>
      </c>
      <c r="AQ974" s="196" t="str">
        <f>IF(G974="","",IF(VLOOKUP(E974,カレンダマスタ!$A$5:$D$381,4,FALSE)=0,"",1))</f>
        <v/>
      </c>
      <c r="AR974" s="136" t="str">
        <f>IF($G974="","",IF($AD974="NSTC",INDEX(カレンダマスタ!$I$26:$O$31,MATCH($G974,カレンダマスタ!$H$26:$H$31,1),MATCH($H974,カレンダマスタ!$I$25:$O$25,1)),
IF($AD974="CS本社",INDEX(カレンダマスタ!$I$36:$O$41,MATCH($G974,カレンダマスタ!$H$36:$H$41,1),MATCH($H974,カレンダマスタ!$I$35:$O$35,1)),
IF($AD974="NS本社",INDEX(カレンダマスタ!$I$94:$O$99,MATCH($G974,カレンダマスタ!$H$95:$H$100,1),MATCH($H974,カレンダマスタ!$I$93:$O$93,1)),
IF($AD974="ODC",INDEX(カレンダマスタ!$I$46:$O$51,MATCH($G974,カレンダマスタ!$H$46:$H$51,1),MATCH($H974,カレンダマスタ!$I$45:$O$45,1)),
IF($AD974="NS東京TC",INDEX(カレンダマスタ!$I$56:$O$61,MATCH($G974,カレンダマスタ!$H$56:$H$61,1),MATCH($H974,カレンダマスタ!$I$55:$O$55,1)),""))))))</f>
        <v/>
      </c>
      <c r="AS974" s="126" t="str">
        <f t="shared" si="309"/>
        <v/>
      </c>
      <c r="AU974" s="137" t="str">
        <f>IF(E974="","",VLOOKUP($E974,カレンダマスタ!$A$4:$E$381,4,FALSE))</f>
        <v/>
      </c>
      <c r="AV974" s="137" t="str">
        <f t="shared" si="314"/>
        <v/>
      </c>
      <c r="AW974" s="137" t="str">
        <f t="shared" si="315"/>
        <v/>
      </c>
      <c r="AX974" s="138" t="str">
        <f t="shared" si="316"/>
        <v/>
      </c>
      <c r="AY974" s="138" t="str">
        <f t="shared" si="317"/>
        <v/>
      </c>
      <c r="AZ974" s="130" t="str">
        <f>IF(AX974&amp;AW974="勤怠未設定","×",IF(AV974="勤怠修正","×",IF(AC974="外注","",IF(AA974="",IF(AY974&lt;&gt;"","×",""),IF(VLOOKUP(AA974,カレンダマスタ!$H$66:$I$83,2,FALSE)&lt;&gt;AY974,"×","OK")))))</f>
        <v/>
      </c>
      <c r="BC974" s="137" t="str">
        <f>IF(E974="","",VLOOKUP($E974,カレンダマスタ!$A$4:$E$381,4,FALSE))</f>
        <v/>
      </c>
      <c r="BD974" s="126" t="str">
        <f>IF(AC974="社員","",IF(AG974=0,"",IF(AD974="NSTC",IF(COUNTIF(カレンダマスタ!$Q$5:$Q$32,G974)=1,"OK","×"),
IF(AD974="NS本社",IF(COUNTIF(カレンダマスタ!$T$5:$T$32,G974)=1,"OK","×"),IF(COUNTIF(カレンダマスタ!$R$5:$R$32,G974)=1,"OK","×")))))</f>
        <v/>
      </c>
      <c r="BE974" s="126" t="str">
        <f>IF(AC974="社員","",IF(G974="","",IF(R974&lt;&gt;"","",IF(AF974="CS","OK",IF(VLOOKUP(E974,カレンダマスタ!$A$5:$D$381,4,FALSE)&gt;0,"",IF(OR(G974*24&gt;10.84,H974*24&lt;14.5)=TRUE,"×","OK"))))))</f>
        <v/>
      </c>
      <c r="BF974" s="126" t="str">
        <f t="shared" si="303"/>
        <v/>
      </c>
      <c r="BG974" s="126" t="str">
        <f t="shared" si="301"/>
        <v/>
      </c>
      <c r="BI974" s="130" t="str">
        <f t="shared" si="310"/>
        <v/>
      </c>
    </row>
    <row r="975" spans="2:61">
      <c r="B975" s="210"/>
      <c r="C975" s="536"/>
      <c r="D975" s="128"/>
      <c r="E975" s="583"/>
      <c r="F975" s="128"/>
      <c r="G975" s="588"/>
      <c r="H975" s="588"/>
      <c r="I975" s="130"/>
      <c r="J975" s="139"/>
      <c r="K975" s="131"/>
      <c r="L975" s="132"/>
      <c r="M975" s="132"/>
      <c r="N975" s="141"/>
      <c r="O975" s="139"/>
      <c r="P975" s="139"/>
      <c r="Q975" s="139"/>
      <c r="R975" s="133"/>
      <c r="S975" s="134"/>
      <c r="T975" s="434" t="str">
        <f t="shared" si="304"/>
        <v/>
      </c>
      <c r="U975" s="429"/>
      <c r="V975" s="429" t="str">
        <f t="shared" si="305"/>
        <v/>
      </c>
      <c r="W975" s="298"/>
      <c r="X975" s="129" t="str">
        <f t="shared" si="311"/>
        <v/>
      </c>
      <c r="Y975" s="129" t="str">
        <f t="shared" si="306"/>
        <v/>
      </c>
      <c r="Z975" s="129" t="str">
        <f t="shared" si="307"/>
        <v/>
      </c>
      <c r="AA975" s="133" t="str">
        <f t="shared" si="313"/>
        <v/>
      </c>
      <c r="AC975" s="186" t="str">
        <f>AC956</f>
        <v/>
      </c>
      <c r="AD975" s="187" t="str">
        <f>AD956</f>
        <v/>
      </c>
      <c r="AE975" s="187" t="str">
        <f>AE956</f>
        <v/>
      </c>
      <c r="AF975" s="187" t="str">
        <f>AF956</f>
        <v/>
      </c>
      <c r="AG975" s="204">
        <f t="shared" si="308"/>
        <v>0</v>
      </c>
      <c r="AI975" s="140" t="str">
        <f>IF(月報!G975&lt;&gt;"",月報!G975,"")</f>
        <v/>
      </c>
      <c r="AJ975" s="126" t="str">
        <f>IF(月報!W975&lt;&gt;"",月報!W975*24,"")</f>
        <v/>
      </c>
      <c r="AK975" s="126" t="str">
        <f>IF(月報!P975&lt;&gt;"",月報!P975,"")</f>
        <v/>
      </c>
      <c r="AL975" s="126" t="str">
        <f>IF(月報!Q975&lt;&gt;"",IF(月報!Q975="平日残","",月報!Q975),"")</f>
        <v/>
      </c>
      <c r="AM975" s="126"/>
      <c r="AN975" s="126" t="str">
        <f t="shared" si="312"/>
        <v/>
      </c>
      <c r="AO975" s="126" t="str">
        <f>IF($E975="","",VLOOKUP($E975,カレンダマスタ!$A$5:$E$381,5,FALSE))</f>
        <v/>
      </c>
      <c r="AQ975" s="196" t="str">
        <f>IF(G975="","",IF(VLOOKUP(E975,カレンダマスタ!$A$5:$D$381,4,FALSE)=0,"",1))</f>
        <v/>
      </c>
      <c r="AR975" s="136" t="str">
        <f>IF($G975="","",IF($AD975="NSTC",INDEX(カレンダマスタ!$I$26:$O$31,MATCH($G975,カレンダマスタ!$H$26:$H$31,1),MATCH($H975,カレンダマスタ!$I$25:$O$25,1)),
IF($AD975="CS本社",INDEX(カレンダマスタ!$I$36:$O$41,MATCH($G975,カレンダマスタ!$H$36:$H$41,1),MATCH($H975,カレンダマスタ!$I$35:$O$35,1)),
IF($AD975="NS本社",INDEX(カレンダマスタ!$I$94:$O$99,MATCH($G975,カレンダマスタ!$H$95:$H$100,1),MATCH($H975,カレンダマスタ!$I$93:$O$93,1)),
IF($AD975="ODC",INDEX(カレンダマスタ!$I$46:$O$51,MATCH($G975,カレンダマスタ!$H$46:$H$51,1),MATCH($H975,カレンダマスタ!$I$45:$O$45,1)),
IF($AD975="NS東京TC",INDEX(カレンダマスタ!$I$56:$O$61,MATCH($G975,カレンダマスタ!$H$56:$H$61,1),MATCH($H975,カレンダマスタ!$I$55:$O$55,1)),""))))))</f>
        <v/>
      </c>
      <c r="AS975" s="126" t="str">
        <f t="shared" si="309"/>
        <v/>
      </c>
      <c r="AU975" s="137" t="str">
        <f>IF(E975="","",VLOOKUP($E975,カレンダマスタ!$A$4:$E$381,4,FALSE))</f>
        <v/>
      </c>
      <c r="AV975" s="137" t="str">
        <f t="shared" si="314"/>
        <v/>
      </c>
      <c r="AW975" s="137" t="str">
        <f t="shared" si="315"/>
        <v/>
      </c>
      <c r="AX975" s="138" t="str">
        <f t="shared" si="316"/>
        <v/>
      </c>
      <c r="AY975" s="138" t="str">
        <f t="shared" si="317"/>
        <v/>
      </c>
      <c r="AZ975" s="130" t="str">
        <f>IF(AX975&amp;AW975="勤怠未設定","×",IF(AV975="勤怠修正","×",IF(AC975="外注","",IF(AA975="",IF(AY975&lt;&gt;"","×",""),IF(VLOOKUP(AA975,カレンダマスタ!$H$66:$I$83,2,FALSE)&lt;&gt;AY975,"×","OK")))))</f>
        <v/>
      </c>
      <c r="BC975" s="137" t="str">
        <f>IF(E975="","",VLOOKUP($E975,カレンダマスタ!$A$4:$E$381,4,FALSE))</f>
        <v/>
      </c>
      <c r="BD975" s="126" t="str">
        <f>IF(AC975="社員","",IF(AG975=0,"",IF(AD975="NSTC",IF(COUNTIF(カレンダマスタ!$Q$5:$Q$32,G975)=1,"OK","×"),
IF(AD975="NS本社",IF(COUNTIF(カレンダマスタ!$T$5:$T$32,G975)=1,"OK","×"),IF(COUNTIF(カレンダマスタ!$R$5:$R$32,G975)=1,"OK","×")))))</f>
        <v/>
      </c>
      <c r="BE975" s="126" t="str">
        <f>IF(AC975="社員","",IF(G975="","",IF(R975&lt;&gt;"","",IF(AF975="CS","OK",IF(VLOOKUP(E975,カレンダマスタ!$A$5:$D$381,4,FALSE)&gt;0,"",IF(OR(G975*24&gt;10.84,H975*24&lt;14.5)=TRUE,"×","OK"))))))</f>
        <v/>
      </c>
      <c r="BF975" s="126" t="str">
        <f t="shared" si="303"/>
        <v/>
      </c>
      <c r="BG975" s="126" t="str">
        <f t="shared" si="301"/>
        <v/>
      </c>
      <c r="BI975" s="130" t="str">
        <f t="shared" si="310"/>
        <v/>
      </c>
    </row>
    <row r="976" spans="2:61">
      <c r="B976" s="210"/>
      <c r="C976" s="537"/>
      <c r="D976" s="142"/>
      <c r="E976" s="584"/>
      <c r="F976" s="142"/>
      <c r="G976" s="589"/>
      <c r="H976" s="589"/>
      <c r="I976" s="144"/>
      <c r="J976" s="148"/>
      <c r="K976" s="145"/>
      <c r="L976" s="146"/>
      <c r="M976" s="146"/>
      <c r="N976" s="147"/>
      <c r="O976" s="148"/>
      <c r="P976" s="148"/>
      <c r="Q976" s="148"/>
      <c r="R976" s="149"/>
      <c r="S976" s="156"/>
      <c r="T976" s="435" t="str">
        <f t="shared" si="304"/>
        <v/>
      </c>
      <c r="U976" s="430"/>
      <c r="V976" s="430" t="str">
        <f t="shared" si="305"/>
        <v/>
      </c>
      <c r="W976" s="298"/>
      <c r="X976" s="143" t="str">
        <f t="shared" si="311"/>
        <v/>
      </c>
      <c r="Y976" s="143" t="str">
        <f t="shared" si="306"/>
        <v/>
      </c>
      <c r="Z976" s="143" t="str">
        <f t="shared" si="307"/>
        <v/>
      </c>
      <c r="AA976" s="149" t="str">
        <f t="shared" si="313"/>
        <v/>
      </c>
      <c r="AC976" s="188" t="str">
        <f>AC956</f>
        <v/>
      </c>
      <c r="AD976" s="189" t="str">
        <f>AD956</f>
        <v/>
      </c>
      <c r="AE976" s="189" t="str">
        <f>AE956</f>
        <v/>
      </c>
      <c r="AF976" s="189" t="str">
        <f>AF956</f>
        <v/>
      </c>
      <c r="AG976" s="205">
        <f t="shared" si="308"/>
        <v>0</v>
      </c>
      <c r="AI976" s="157" t="str">
        <f>IF(月報!G976&lt;&gt;"",月報!G976,"")</f>
        <v/>
      </c>
      <c r="AJ976" s="151" t="str">
        <f>IF(月報!W976&lt;&gt;"",月報!W976*24,"")</f>
        <v/>
      </c>
      <c r="AK976" s="151" t="str">
        <f>IF(月報!P976&lt;&gt;"",月報!P976,"")</f>
        <v/>
      </c>
      <c r="AL976" s="151" t="str">
        <f>IF(月報!Q976&lt;&gt;"",IF(月報!Q976="平日残","",月報!Q976),"")</f>
        <v/>
      </c>
      <c r="AM976" s="151"/>
      <c r="AN976" s="151" t="str">
        <f t="shared" si="312"/>
        <v/>
      </c>
      <c r="AO976" s="151" t="str">
        <f>IF($E976="","",VLOOKUP($E976,カレンダマスタ!$A$5:$E$381,5,FALSE))</f>
        <v/>
      </c>
      <c r="AQ976" s="197" t="str">
        <f>IF(G976="","",IF(VLOOKUP(E976,カレンダマスタ!$A$5:$D$381,4,FALSE)=0,"",1))</f>
        <v/>
      </c>
      <c r="AR976" s="152" t="str">
        <f>IF($G976="","",IF($AD976="NSTC",INDEX(カレンダマスタ!$I$26:$O$31,MATCH($G976,カレンダマスタ!$H$26:$H$31,1),MATCH($H976,カレンダマスタ!$I$25:$O$25,1)),
IF($AD976="CS本社",INDEX(カレンダマスタ!$I$36:$O$41,MATCH($G976,カレンダマスタ!$H$36:$H$41,1),MATCH($H976,カレンダマスタ!$I$35:$O$35,1)),
IF($AD976="NS本社",INDEX(カレンダマスタ!$I$94:$O$99,MATCH($G976,カレンダマスタ!$H$95:$H$100,1),MATCH($H976,カレンダマスタ!$I$93:$O$93,1)),
IF($AD976="ODC",INDEX(カレンダマスタ!$I$46:$O$51,MATCH($G976,カレンダマスタ!$H$46:$H$51,1),MATCH($H976,カレンダマスタ!$I$45:$O$45,1)),
IF($AD976="NS東京TC",INDEX(カレンダマスタ!$I$56:$O$61,MATCH($G976,カレンダマスタ!$H$56:$H$61,1),MATCH($H976,カレンダマスタ!$I$55:$O$55,1)),""))))))</f>
        <v/>
      </c>
      <c r="AS976" s="151" t="str">
        <f t="shared" si="309"/>
        <v/>
      </c>
      <c r="AU976" s="153" t="str">
        <f>IF(E976="","",VLOOKUP($E976,カレンダマスタ!$A$4:$E$381,4,FALSE))</f>
        <v/>
      </c>
      <c r="AV976" s="153" t="str">
        <f t="shared" si="314"/>
        <v/>
      </c>
      <c r="AW976" s="153" t="str">
        <f t="shared" si="315"/>
        <v/>
      </c>
      <c r="AX976" s="154" t="str">
        <f t="shared" si="316"/>
        <v/>
      </c>
      <c r="AY976" s="154" t="str">
        <f t="shared" si="317"/>
        <v/>
      </c>
      <c r="AZ976" s="144" t="str">
        <f>IF(AX976&amp;AW976="勤怠未設定","×",IF(AV976="勤怠修正","×",IF(AC976="外注","",IF(AA976="",IF(AY976&lt;&gt;"","×",""),IF(VLOOKUP(AA976,カレンダマスタ!$H$66:$I$83,2,FALSE)&lt;&gt;AY976,"×","OK")))))</f>
        <v/>
      </c>
      <c r="BC976" s="153" t="str">
        <f>IF(E976="","",VLOOKUP($E976,カレンダマスタ!$A$4:$E$381,4,FALSE))</f>
        <v/>
      </c>
      <c r="BD976" s="151" t="str">
        <f>IF(AC976="社員","",IF(AG976=0,"",IF(AD976="NSTC",IF(COUNTIF(カレンダマスタ!$Q$5:$Q$32,G976)=1,"OK","×"),
IF(AD976="NS本社",IF(COUNTIF(カレンダマスタ!$T$5:$T$32,G976)=1,"OK","×"),IF(COUNTIF(カレンダマスタ!$R$5:$R$32,G976)=1,"OK","×")))))</f>
        <v/>
      </c>
      <c r="BE976" s="151" t="str">
        <f>IF(AC976="社員","",IF(G976="","",IF(R976&lt;&gt;"","",IF(AF976="CS","OK",IF(VLOOKUP(E976,カレンダマスタ!$A$5:$D$381,4,FALSE)&gt;0,"",IF(OR(G976*24&gt;10.84,H976*24&lt;14.5)=TRUE,"×","OK"))))))</f>
        <v/>
      </c>
      <c r="BF976" s="151" t="str">
        <f t="shared" si="303"/>
        <v/>
      </c>
      <c r="BG976" s="151" t="str">
        <f t="shared" si="301"/>
        <v/>
      </c>
      <c r="BI976" s="144" t="str">
        <f t="shared" si="310"/>
        <v/>
      </c>
    </row>
    <row r="977" spans="2:61">
      <c r="B977" s="210"/>
      <c r="C977" s="535"/>
      <c r="D977" s="112"/>
      <c r="E977" s="582"/>
      <c r="F977" s="112"/>
      <c r="G977" s="587"/>
      <c r="H977" s="587"/>
      <c r="I977" s="114"/>
      <c r="J977" s="118"/>
      <c r="K977" s="115"/>
      <c r="L977" s="116"/>
      <c r="M977" s="116"/>
      <c r="N977" s="117"/>
      <c r="O977" s="118"/>
      <c r="P977" s="118"/>
      <c r="Q977" s="118"/>
      <c r="R977" s="119"/>
      <c r="S977" s="120"/>
      <c r="T977" s="433" t="str">
        <f t="shared" si="304"/>
        <v/>
      </c>
      <c r="U977" s="431">
        <f>SUM(T977:T983)</f>
        <v>0</v>
      </c>
      <c r="V977" s="431" t="str">
        <f t="shared" si="305"/>
        <v/>
      </c>
      <c r="W977" s="298"/>
      <c r="X977" s="113" t="str">
        <f t="shared" si="311"/>
        <v/>
      </c>
      <c r="Y977" s="113" t="str">
        <f t="shared" si="306"/>
        <v/>
      </c>
      <c r="Z977" s="113" t="str">
        <f t="shared" si="307"/>
        <v/>
      </c>
      <c r="AA977" s="119" t="str">
        <f t="shared" si="313"/>
        <v/>
      </c>
      <c r="AC977" s="190" t="str">
        <f>AC956</f>
        <v/>
      </c>
      <c r="AD977" s="191" t="str">
        <f>AD956</f>
        <v/>
      </c>
      <c r="AE977" s="191" t="str">
        <f>AE956</f>
        <v/>
      </c>
      <c r="AF977" s="191" t="str">
        <f>AF956</f>
        <v/>
      </c>
      <c r="AG977" s="206">
        <f t="shared" si="308"/>
        <v>0</v>
      </c>
      <c r="AI977" s="158" t="str">
        <f>IF(月報!G977&lt;&gt;"",月報!G977,"")</f>
        <v/>
      </c>
      <c r="AJ977" s="122" t="str">
        <f>IF(月報!W977&lt;&gt;"",月報!W977*24,"")</f>
        <v/>
      </c>
      <c r="AK977" s="122" t="str">
        <f>IF(月報!P977&lt;&gt;"",月報!P977,"")</f>
        <v/>
      </c>
      <c r="AL977" s="122" t="str">
        <f>IF(月報!Q977&lt;&gt;"",IF(月報!Q977="平日残","",月報!Q977),"")</f>
        <v/>
      </c>
      <c r="AM977" s="122"/>
      <c r="AN977" s="122" t="str">
        <f t="shared" si="312"/>
        <v/>
      </c>
      <c r="AO977" s="122" t="str">
        <f>IF($E977="","",VLOOKUP($E977,カレンダマスタ!$A$5:$E$381,5,FALSE))</f>
        <v/>
      </c>
      <c r="AQ977" s="195" t="str">
        <f>IF(G977="","",IF(VLOOKUP(E977,カレンダマスタ!$A$5:$D$381,4,FALSE)=0,"",1))</f>
        <v/>
      </c>
      <c r="AR977" s="123" t="str">
        <f>IF($G977="","",IF($AD977="NSTC",INDEX(カレンダマスタ!$I$26:$O$31,MATCH($G977,カレンダマスタ!$H$26:$H$31,1),MATCH($H977,カレンダマスタ!$I$25:$O$25,1)),
IF($AD977="CS本社",INDEX(カレンダマスタ!$I$36:$O$41,MATCH($G977,カレンダマスタ!$H$36:$H$41,1),MATCH($H977,カレンダマスタ!$I$35:$O$35,1)),
IF($AD977="NS本社",INDEX(カレンダマスタ!$I$94:$O$99,MATCH($G977,カレンダマスタ!$H$95:$H$100,1),MATCH($H977,カレンダマスタ!$I$93:$O$93,1)),
IF($AD977="ODC",INDEX(カレンダマスタ!$I$46:$O$51,MATCH($G977,カレンダマスタ!$H$46:$H$51,1),MATCH($H977,カレンダマスタ!$I$45:$O$45,1)),
IF($AD977="NS東京TC",INDEX(カレンダマスタ!$I$56:$O$61,MATCH($G977,カレンダマスタ!$H$56:$H$61,1),MATCH($H977,カレンダマスタ!$I$55:$O$55,1)),""))))))</f>
        <v/>
      </c>
      <c r="AS977" s="122" t="str">
        <f t="shared" si="309"/>
        <v/>
      </c>
      <c r="AU977" s="124" t="str">
        <f>IF(E977="","",VLOOKUP($E977,カレンダマスタ!$A$4:$E$381,4,FALSE))</f>
        <v/>
      </c>
      <c r="AV977" s="124" t="str">
        <f t="shared" si="314"/>
        <v/>
      </c>
      <c r="AW977" s="124" t="str">
        <f t="shared" si="315"/>
        <v/>
      </c>
      <c r="AX977" s="125" t="str">
        <f t="shared" si="316"/>
        <v/>
      </c>
      <c r="AY977" s="125" t="str">
        <f t="shared" si="317"/>
        <v/>
      </c>
      <c r="AZ977" s="114" t="str">
        <f>IF(AX977&amp;AW977="勤怠未設定","×",IF(AV977="勤怠修正","×",IF(AC977="外注","",IF(AA977="",IF(AY977&lt;&gt;"","×",""),IF(VLOOKUP(AA977,カレンダマスタ!$H$66:$I$83,2,FALSE)&lt;&gt;AY977,"×","OK")))))</f>
        <v/>
      </c>
      <c r="BC977" s="124" t="str">
        <f>IF(E977="","",VLOOKUP($E977,カレンダマスタ!$A$4:$E$381,4,FALSE))</f>
        <v/>
      </c>
      <c r="BD977" s="122" t="str">
        <f>IF(AC977="社員","",IF(AG977=0,"",IF(AD977="NSTC",IF(COUNTIF(カレンダマスタ!$Q$5:$Q$32,G977)=1,"OK","×"),
IF(AD977="NS本社",IF(COUNTIF(カレンダマスタ!$T$5:$T$32,G977)=1,"OK","×"),IF(COUNTIF(カレンダマスタ!$R$5:$R$32,G977)=1,"OK","×")))))</f>
        <v/>
      </c>
      <c r="BE977" s="122" t="str">
        <f>IF(AC977="社員","",IF(G977="","",IF(R977&lt;&gt;"","",IF(AF977="CS","OK",IF(VLOOKUP(E977,カレンダマスタ!$A$5:$D$381,4,FALSE)&gt;0,"",IF(OR(G977*24&gt;10.84,H977*24&lt;14.5)=TRUE,"×","OK"))))))</f>
        <v/>
      </c>
      <c r="BF977" s="122" t="str">
        <f t="shared" si="303"/>
        <v/>
      </c>
      <c r="BG977" s="122" t="str">
        <f t="shared" si="301"/>
        <v/>
      </c>
      <c r="BI977" s="114" t="str">
        <f t="shared" si="310"/>
        <v/>
      </c>
    </row>
    <row r="978" spans="2:61">
      <c r="B978" s="210"/>
      <c r="C978" s="536"/>
      <c r="D978" s="128"/>
      <c r="E978" s="583"/>
      <c r="F978" s="128"/>
      <c r="G978" s="588"/>
      <c r="H978" s="588"/>
      <c r="I978" s="130"/>
      <c r="J978" s="139"/>
      <c r="K978" s="131"/>
      <c r="L978" s="132"/>
      <c r="M978" s="132"/>
      <c r="N978" s="141"/>
      <c r="O978" s="139"/>
      <c r="P978" s="139"/>
      <c r="Q978" s="139"/>
      <c r="R978" s="133"/>
      <c r="S978" s="134"/>
      <c r="T978" s="434" t="str">
        <f t="shared" si="304"/>
        <v/>
      </c>
      <c r="U978" s="429"/>
      <c r="V978" s="429" t="str">
        <f t="shared" si="305"/>
        <v/>
      </c>
      <c r="W978" s="298"/>
      <c r="X978" s="129" t="str">
        <f t="shared" si="311"/>
        <v/>
      </c>
      <c r="Y978" s="129" t="str">
        <f t="shared" si="306"/>
        <v/>
      </c>
      <c r="Z978" s="129" t="str">
        <f t="shared" si="307"/>
        <v/>
      </c>
      <c r="AA978" s="133" t="str">
        <f t="shared" si="313"/>
        <v/>
      </c>
      <c r="AC978" s="186" t="str">
        <f>AC956</f>
        <v/>
      </c>
      <c r="AD978" s="187" t="str">
        <f>AD956</f>
        <v/>
      </c>
      <c r="AE978" s="187" t="str">
        <f>AE956</f>
        <v/>
      </c>
      <c r="AF978" s="187" t="str">
        <f>AF956</f>
        <v/>
      </c>
      <c r="AG978" s="204">
        <f t="shared" si="308"/>
        <v>0</v>
      </c>
      <c r="AI978" s="135" t="str">
        <f>IF(月報!G978&lt;&gt;"",月報!G978,"")</f>
        <v/>
      </c>
      <c r="AJ978" s="126" t="str">
        <f>IF(月報!W978&lt;&gt;"",月報!W978*24,"")</f>
        <v/>
      </c>
      <c r="AK978" s="126" t="str">
        <f>IF(月報!P978&lt;&gt;"",月報!P978,"")</f>
        <v/>
      </c>
      <c r="AL978" s="126" t="str">
        <f>IF(月報!Q978&lt;&gt;"",IF(月報!Q978="平日残","",月報!Q978),"")</f>
        <v/>
      </c>
      <c r="AM978" s="126"/>
      <c r="AN978" s="126" t="str">
        <f t="shared" si="312"/>
        <v/>
      </c>
      <c r="AO978" s="126" t="str">
        <f>IF($E978="","",VLOOKUP($E978,カレンダマスタ!$A$5:$E$381,5,FALSE))</f>
        <v/>
      </c>
      <c r="AQ978" s="196" t="str">
        <f>IF(G978="","",IF(VLOOKUP(E978,カレンダマスタ!$A$5:$D$381,4,FALSE)=0,"",1))</f>
        <v/>
      </c>
      <c r="AR978" s="136" t="str">
        <f>IF($G978="","",IF($AD978="NSTC",INDEX(カレンダマスタ!$I$26:$O$31,MATCH($G978,カレンダマスタ!$H$26:$H$31,1),MATCH($H978,カレンダマスタ!$I$25:$O$25,1)),
IF($AD978="CS本社",INDEX(カレンダマスタ!$I$36:$O$41,MATCH($G978,カレンダマスタ!$H$36:$H$41,1),MATCH($H978,カレンダマスタ!$I$35:$O$35,1)),
IF($AD978="NS本社",INDEX(カレンダマスタ!$I$94:$O$99,MATCH($G978,カレンダマスタ!$H$95:$H$100,1),MATCH($H978,カレンダマスタ!$I$93:$O$93,1)),
IF($AD978="ODC",INDEX(カレンダマスタ!$I$46:$O$51,MATCH($G978,カレンダマスタ!$H$46:$H$51,1),MATCH($H978,カレンダマスタ!$I$45:$O$45,1)),
IF($AD978="NS東京TC",INDEX(カレンダマスタ!$I$56:$O$61,MATCH($G978,カレンダマスタ!$H$56:$H$61,1),MATCH($H978,カレンダマスタ!$I$55:$O$55,1)),""))))))</f>
        <v/>
      </c>
      <c r="AS978" s="126" t="str">
        <f t="shared" si="309"/>
        <v/>
      </c>
      <c r="AU978" s="137" t="str">
        <f>IF(E978="","",VLOOKUP($E978,カレンダマスタ!$A$4:$E$381,4,FALSE))</f>
        <v/>
      </c>
      <c r="AV978" s="137" t="str">
        <f t="shared" si="314"/>
        <v/>
      </c>
      <c r="AW978" s="137" t="str">
        <f t="shared" si="315"/>
        <v/>
      </c>
      <c r="AX978" s="138" t="str">
        <f t="shared" si="316"/>
        <v/>
      </c>
      <c r="AY978" s="138" t="str">
        <f t="shared" si="317"/>
        <v/>
      </c>
      <c r="AZ978" s="130" t="str">
        <f>IF(AX978&amp;AW978="勤怠未設定","×",IF(AV978="勤怠修正","×",IF(AC978="外注","",IF(AA978="",IF(AY978&lt;&gt;"","×",""),IF(VLOOKUP(AA978,カレンダマスタ!$H$66:$I$83,2,FALSE)&lt;&gt;AY978,"×","OK")))))</f>
        <v/>
      </c>
      <c r="BC978" s="137" t="str">
        <f>IF(E978="","",VLOOKUP($E978,カレンダマスタ!$A$4:$E$381,4,FALSE))</f>
        <v/>
      </c>
      <c r="BD978" s="126" t="str">
        <f>IF(AC978="社員","",IF(AG978=0,"",IF(AD978="NSTC",IF(COUNTIF(カレンダマスタ!$Q$5:$Q$32,G978)=1,"OK","×"),
IF(AD978="NS本社",IF(COUNTIF(カレンダマスタ!$T$5:$T$32,G978)=1,"OK","×"),IF(COUNTIF(カレンダマスタ!$R$5:$R$32,G978)=1,"OK","×")))))</f>
        <v/>
      </c>
      <c r="BE978" s="126" t="str">
        <f>IF(AC978="社員","",IF(G978="","",IF(R978&lt;&gt;"","",IF(AF978="CS","OK",IF(VLOOKUP(E978,カレンダマスタ!$A$5:$D$381,4,FALSE)&gt;0,"",IF(OR(G978*24&gt;10.84,H978*24&lt;14.5)=TRUE,"×","OK"))))))</f>
        <v/>
      </c>
      <c r="BF978" s="126" t="str">
        <f t="shared" si="303"/>
        <v/>
      </c>
      <c r="BG978" s="126" t="str">
        <f t="shared" si="301"/>
        <v/>
      </c>
      <c r="BI978" s="130" t="str">
        <f t="shared" si="310"/>
        <v/>
      </c>
    </row>
    <row r="979" spans="2:61">
      <c r="B979" s="210"/>
      <c r="C979" s="536"/>
      <c r="D979" s="128"/>
      <c r="E979" s="583"/>
      <c r="F979" s="128"/>
      <c r="G979" s="588"/>
      <c r="H979" s="588"/>
      <c r="I979" s="130"/>
      <c r="J979" s="139"/>
      <c r="K979" s="131"/>
      <c r="L979" s="132"/>
      <c r="M979" s="132"/>
      <c r="N979" s="141"/>
      <c r="O979" s="139"/>
      <c r="P979" s="139"/>
      <c r="Q979" s="139"/>
      <c r="R979" s="133"/>
      <c r="S979" s="134"/>
      <c r="T979" s="434" t="str">
        <f t="shared" si="304"/>
        <v/>
      </c>
      <c r="U979" s="429"/>
      <c r="V979" s="429" t="str">
        <f t="shared" si="305"/>
        <v/>
      </c>
      <c r="W979" s="298"/>
      <c r="X979" s="129" t="str">
        <f t="shared" si="311"/>
        <v/>
      </c>
      <c r="Y979" s="129" t="str">
        <f t="shared" si="306"/>
        <v/>
      </c>
      <c r="Z979" s="129" t="str">
        <f t="shared" si="307"/>
        <v/>
      </c>
      <c r="AA979" s="133" t="str">
        <f t="shared" si="313"/>
        <v/>
      </c>
      <c r="AC979" s="186" t="str">
        <f>AC956</f>
        <v/>
      </c>
      <c r="AD979" s="187" t="str">
        <f>AD956</f>
        <v/>
      </c>
      <c r="AE979" s="187" t="str">
        <f>AE956</f>
        <v/>
      </c>
      <c r="AF979" s="187" t="str">
        <f>AF956</f>
        <v/>
      </c>
      <c r="AG979" s="204">
        <f t="shared" si="308"/>
        <v>0</v>
      </c>
      <c r="AI979" s="135" t="str">
        <f>IF(月報!G979&lt;&gt;"",月報!G979,"")</f>
        <v/>
      </c>
      <c r="AJ979" s="126" t="str">
        <f>IF(月報!W979&lt;&gt;"",月報!W979*24,"")</f>
        <v/>
      </c>
      <c r="AK979" s="126" t="str">
        <f>IF(月報!P979&lt;&gt;"",月報!P979,"")</f>
        <v/>
      </c>
      <c r="AL979" s="126" t="str">
        <f>IF(月報!Q979&lt;&gt;"",IF(月報!Q979="平日残","",月報!Q979),"")</f>
        <v/>
      </c>
      <c r="AM979" s="126"/>
      <c r="AN979" s="126" t="str">
        <f t="shared" si="312"/>
        <v/>
      </c>
      <c r="AO979" s="126" t="str">
        <f>IF($E979="","",VLOOKUP($E979,カレンダマスタ!$A$5:$E$381,5,FALSE))</f>
        <v/>
      </c>
      <c r="AQ979" s="196" t="str">
        <f>IF(G979="","",IF(VLOOKUP(E979,カレンダマスタ!$A$5:$D$381,4,FALSE)=0,"",1))</f>
        <v/>
      </c>
      <c r="AR979" s="136" t="str">
        <f>IF($G979="","",IF($AD979="NSTC",INDEX(カレンダマスタ!$I$26:$O$31,MATCH($G979,カレンダマスタ!$H$26:$H$31,1),MATCH($H979,カレンダマスタ!$I$25:$O$25,1)),
IF($AD979="CS本社",INDEX(カレンダマスタ!$I$36:$O$41,MATCH($G979,カレンダマスタ!$H$36:$H$41,1),MATCH($H979,カレンダマスタ!$I$35:$O$35,1)),
IF($AD979="NS本社",INDEX(カレンダマスタ!$I$94:$O$99,MATCH($G979,カレンダマスタ!$H$95:$H$100,1),MATCH($H979,カレンダマスタ!$I$93:$O$93,1)),
IF($AD979="ODC",INDEX(カレンダマスタ!$I$46:$O$51,MATCH($G979,カレンダマスタ!$H$46:$H$51,1),MATCH($H979,カレンダマスタ!$I$45:$O$45,1)),
IF($AD979="NS東京TC",INDEX(カレンダマスタ!$I$56:$O$61,MATCH($G979,カレンダマスタ!$H$56:$H$61,1),MATCH($H979,カレンダマスタ!$I$55:$O$55,1)),""))))))</f>
        <v/>
      </c>
      <c r="AS979" s="126" t="str">
        <f t="shared" si="309"/>
        <v/>
      </c>
      <c r="AU979" s="137" t="str">
        <f>IF(E979="","",VLOOKUP($E979,カレンダマスタ!$A$4:$E$381,4,FALSE))</f>
        <v/>
      </c>
      <c r="AV979" s="137" t="str">
        <f t="shared" si="314"/>
        <v/>
      </c>
      <c r="AW979" s="137" t="str">
        <f t="shared" si="315"/>
        <v/>
      </c>
      <c r="AX979" s="138" t="str">
        <f t="shared" si="316"/>
        <v/>
      </c>
      <c r="AY979" s="138" t="str">
        <f t="shared" si="317"/>
        <v/>
      </c>
      <c r="AZ979" s="130" t="str">
        <f>IF(AX979&amp;AW979="勤怠未設定","×",IF(AV979="勤怠修正","×",IF(AC979="外注","",IF(AA979="",IF(AY979&lt;&gt;"","×",""),IF(VLOOKUP(AA979,カレンダマスタ!$H$66:$I$83,2,FALSE)&lt;&gt;AY979,"×","OK")))))</f>
        <v/>
      </c>
      <c r="BC979" s="137" t="str">
        <f>IF(E979="","",VLOOKUP($E979,カレンダマスタ!$A$4:$E$381,4,FALSE))</f>
        <v/>
      </c>
      <c r="BD979" s="126" t="str">
        <f>IF(AC979="社員","",IF(AG979=0,"",IF(AD979="NSTC",IF(COUNTIF(カレンダマスタ!$Q$5:$Q$32,G979)=1,"OK","×"),
IF(AD979="NS本社",IF(COUNTIF(カレンダマスタ!$T$5:$T$32,G979)=1,"OK","×"),IF(COUNTIF(カレンダマスタ!$R$5:$R$32,G979)=1,"OK","×")))))</f>
        <v/>
      </c>
      <c r="BE979" s="126" t="str">
        <f>IF(AC979="社員","",IF(G979="","",IF(R979&lt;&gt;"","",IF(AF979="CS","OK",IF(VLOOKUP(E979,カレンダマスタ!$A$5:$D$381,4,FALSE)&gt;0,"",IF(OR(G979*24&gt;10.84,H979*24&lt;14.5)=TRUE,"×","OK"))))))</f>
        <v/>
      </c>
      <c r="BF979" s="126" t="str">
        <f t="shared" si="303"/>
        <v/>
      </c>
      <c r="BG979" s="126" t="str">
        <f t="shared" si="301"/>
        <v/>
      </c>
      <c r="BI979" s="130" t="str">
        <f t="shared" si="310"/>
        <v/>
      </c>
    </row>
    <row r="980" spans="2:61">
      <c r="B980" s="210"/>
      <c r="C980" s="536"/>
      <c r="D980" s="128"/>
      <c r="E980" s="583"/>
      <c r="F980" s="128"/>
      <c r="G980" s="588"/>
      <c r="H980" s="588"/>
      <c r="I980" s="130"/>
      <c r="J980" s="139"/>
      <c r="K980" s="131"/>
      <c r="L980" s="132"/>
      <c r="M980" s="132"/>
      <c r="N980" s="141"/>
      <c r="O980" s="139"/>
      <c r="P980" s="139"/>
      <c r="Q980" s="139"/>
      <c r="R980" s="133"/>
      <c r="S980" s="134"/>
      <c r="T980" s="434" t="str">
        <f t="shared" si="304"/>
        <v/>
      </c>
      <c r="U980" s="429"/>
      <c r="V980" s="429" t="str">
        <f t="shared" si="305"/>
        <v/>
      </c>
      <c r="W980" s="298"/>
      <c r="X980" s="129" t="str">
        <f t="shared" si="311"/>
        <v/>
      </c>
      <c r="Y980" s="129" t="str">
        <f t="shared" si="306"/>
        <v/>
      </c>
      <c r="Z980" s="129" t="str">
        <f t="shared" si="307"/>
        <v/>
      </c>
      <c r="AA980" s="133" t="str">
        <f t="shared" si="313"/>
        <v/>
      </c>
      <c r="AC980" s="186" t="str">
        <f>AC956</f>
        <v/>
      </c>
      <c r="AD980" s="187" t="str">
        <f>AD956</f>
        <v/>
      </c>
      <c r="AE980" s="187" t="str">
        <f>AE956</f>
        <v/>
      </c>
      <c r="AF980" s="187" t="str">
        <f>AF956</f>
        <v/>
      </c>
      <c r="AG980" s="204">
        <f t="shared" si="308"/>
        <v>0</v>
      </c>
      <c r="AI980" s="135" t="str">
        <f>IF(月報!G980&lt;&gt;"",月報!G980,"")</f>
        <v/>
      </c>
      <c r="AJ980" s="126" t="str">
        <f>IF(月報!W980&lt;&gt;"",月報!W980*24,"")</f>
        <v/>
      </c>
      <c r="AK980" s="126" t="str">
        <f>IF(月報!P980&lt;&gt;"",月報!P980,"")</f>
        <v/>
      </c>
      <c r="AL980" s="126" t="str">
        <f>IF(月報!Q980&lt;&gt;"",IF(月報!Q980="平日残","",月報!Q980),"")</f>
        <v/>
      </c>
      <c r="AM980" s="126"/>
      <c r="AN980" s="126" t="str">
        <f t="shared" si="312"/>
        <v/>
      </c>
      <c r="AO980" s="126" t="str">
        <f>IF($E980="","",VLOOKUP($E980,カレンダマスタ!$A$5:$E$381,5,FALSE))</f>
        <v/>
      </c>
      <c r="AQ980" s="196" t="str">
        <f>IF(G980="","",IF(VLOOKUP(E980,カレンダマスタ!$A$5:$D$381,4,FALSE)=0,"",1))</f>
        <v/>
      </c>
      <c r="AR980" s="136" t="str">
        <f>IF($G980="","",IF($AD980="NSTC",INDEX(カレンダマスタ!$I$26:$O$31,MATCH($G980,カレンダマスタ!$H$26:$H$31,1),MATCH($H980,カレンダマスタ!$I$25:$O$25,1)),
IF($AD980="CS本社",INDEX(カレンダマスタ!$I$36:$O$41,MATCH($G980,カレンダマスタ!$H$36:$H$41,1),MATCH($H980,カレンダマスタ!$I$35:$O$35,1)),
IF($AD980="NS本社",INDEX(カレンダマスタ!$I$94:$O$99,MATCH($G980,カレンダマスタ!$H$95:$H$100,1),MATCH($H980,カレンダマスタ!$I$93:$O$93,1)),
IF($AD980="ODC",INDEX(カレンダマスタ!$I$46:$O$51,MATCH($G980,カレンダマスタ!$H$46:$H$51,1),MATCH($H980,カレンダマスタ!$I$45:$O$45,1)),
IF($AD980="NS東京TC",INDEX(カレンダマスタ!$I$56:$O$61,MATCH($G980,カレンダマスタ!$H$56:$H$61,1),MATCH($H980,カレンダマスタ!$I$55:$O$55,1)),""))))))</f>
        <v/>
      </c>
      <c r="AS980" s="126" t="str">
        <f t="shared" si="309"/>
        <v/>
      </c>
      <c r="AU980" s="137" t="str">
        <f>IF(E980="","",VLOOKUP($E980,カレンダマスタ!$A$4:$E$381,4,FALSE))</f>
        <v/>
      </c>
      <c r="AV980" s="137" t="str">
        <f t="shared" si="314"/>
        <v/>
      </c>
      <c r="AW980" s="137" t="str">
        <f t="shared" si="315"/>
        <v/>
      </c>
      <c r="AX980" s="138" t="str">
        <f t="shared" si="316"/>
        <v/>
      </c>
      <c r="AY980" s="138" t="str">
        <f t="shared" si="317"/>
        <v/>
      </c>
      <c r="AZ980" s="130" t="str">
        <f>IF(AX980&amp;AW980="勤怠未設定","×",IF(AV980="勤怠修正","×",IF(AC980="外注","",IF(AA980="",IF(AY980&lt;&gt;"","×",""),IF(VLOOKUP(AA980,カレンダマスタ!$H$66:$I$83,2,FALSE)&lt;&gt;AY980,"×","OK")))))</f>
        <v/>
      </c>
      <c r="BC980" s="137" t="str">
        <f>IF(E980="","",VLOOKUP($E980,カレンダマスタ!$A$4:$E$381,4,FALSE))</f>
        <v/>
      </c>
      <c r="BD980" s="126" t="str">
        <f>IF(AC980="社員","",IF(AG980=0,"",IF(AD980="NSTC",IF(COUNTIF(カレンダマスタ!$Q$5:$Q$32,G980)=1,"OK","×"),
IF(AD980="NS本社",IF(COUNTIF(カレンダマスタ!$T$5:$T$32,G980)=1,"OK","×"),IF(COUNTIF(カレンダマスタ!$R$5:$R$32,G980)=1,"OK","×")))))</f>
        <v/>
      </c>
      <c r="BE980" s="126" t="str">
        <f>IF(AC980="社員","",IF(G980="","",IF(R980&lt;&gt;"","",IF(AF980="CS","OK",IF(VLOOKUP(E980,カレンダマスタ!$A$5:$D$381,4,FALSE)&gt;0,"",IF(OR(G980*24&gt;10.84,H980*24&lt;14.5)=TRUE,"×","OK"))))))</f>
        <v/>
      </c>
      <c r="BF980" s="126" t="str">
        <f t="shared" si="303"/>
        <v/>
      </c>
      <c r="BG980" s="126" t="str">
        <f t="shared" si="301"/>
        <v/>
      </c>
      <c r="BI980" s="130" t="str">
        <f t="shared" si="310"/>
        <v/>
      </c>
    </row>
    <row r="981" spans="2:61">
      <c r="B981" s="210"/>
      <c r="C981" s="536"/>
      <c r="D981" s="128"/>
      <c r="E981" s="583"/>
      <c r="F981" s="128"/>
      <c r="G981" s="588"/>
      <c r="H981" s="588"/>
      <c r="I981" s="130"/>
      <c r="J981" s="139"/>
      <c r="K981" s="131"/>
      <c r="L981" s="132"/>
      <c r="M981" s="132"/>
      <c r="N981" s="141"/>
      <c r="O981" s="139"/>
      <c r="P981" s="139"/>
      <c r="Q981" s="139"/>
      <c r="R981" s="133"/>
      <c r="S981" s="134"/>
      <c r="T981" s="434" t="str">
        <f t="shared" si="304"/>
        <v/>
      </c>
      <c r="U981" s="429"/>
      <c r="V981" s="429" t="str">
        <f t="shared" si="305"/>
        <v/>
      </c>
      <c r="W981" s="298"/>
      <c r="X981" s="129" t="str">
        <f t="shared" si="311"/>
        <v/>
      </c>
      <c r="Y981" s="129" t="str">
        <f t="shared" si="306"/>
        <v/>
      </c>
      <c r="Z981" s="129" t="str">
        <f t="shared" si="307"/>
        <v/>
      </c>
      <c r="AA981" s="133" t="str">
        <f t="shared" si="313"/>
        <v/>
      </c>
      <c r="AC981" s="186" t="str">
        <f>AC956</f>
        <v/>
      </c>
      <c r="AD981" s="187" t="str">
        <f>AD956</f>
        <v/>
      </c>
      <c r="AE981" s="187" t="str">
        <f>AE956</f>
        <v/>
      </c>
      <c r="AF981" s="187" t="str">
        <f>AF956</f>
        <v/>
      </c>
      <c r="AG981" s="204">
        <f t="shared" si="308"/>
        <v>0</v>
      </c>
      <c r="AI981" s="140" t="str">
        <f>IF(月報!G981&lt;&gt;"",月報!G981,"")</f>
        <v/>
      </c>
      <c r="AJ981" s="126" t="str">
        <f>IF(月報!W981&lt;&gt;"",月報!W981*24,"")</f>
        <v/>
      </c>
      <c r="AK981" s="126" t="str">
        <f>IF(月報!P981&lt;&gt;"",月報!P981,"")</f>
        <v/>
      </c>
      <c r="AL981" s="126" t="str">
        <f>IF(月報!Q981&lt;&gt;"",IF(月報!Q981="平日残","",月報!Q981),"")</f>
        <v/>
      </c>
      <c r="AM981" s="126"/>
      <c r="AN981" s="126" t="str">
        <f t="shared" si="312"/>
        <v/>
      </c>
      <c r="AO981" s="126" t="str">
        <f>IF($E981="","",VLOOKUP($E981,カレンダマスタ!$A$5:$E$381,5,FALSE))</f>
        <v/>
      </c>
      <c r="AQ981" s="196" t="str">
        <f>IF(G981="","",IF(VLOOKUP(E981,カレンダマスタ!$A$5:$D$381,4,FALSE)=0,"",1))</f>
        <v/>
      </c>
      <c r="AR981" s="136" t="str">
        <f>IF($G981="","",IF($AD981="NSTC",INDEX(カレンダマスタ!$I$26:$O$31,MATCH($G981,カレンダマスタ!$H$26:$H$31,1),MATCH($H981,カレンダマスタ!$I$25:$O$25,1)),
IF($AD981="CS本社",INDEX(カレンダマスタ!$I$36:$O$41,MATCH($G981,カレンダマスタ!$H$36:$H$41,1),MATCH($H981,カレンダマスタ!$I$35:$O$35,1)),
IF($AD981="NS本社",INDEX(カレンダマスタ!$I$94:$O$99,MATCH($G981,カレンダマスタ!$H$95:$H$100,1),MATCH($H981,カレンダマスタ!$I$93:$O$93,1)),
IF($AD981="ODC",INDEX(カレンダマスタ!$I$46:$O$51,MATCH($G981,カレンダマスタ!$H$46:$H$51,1),MATCH($H981,カレンダマスタ!$I$45:$O$45,1)),
IF($AD981="NS東京TC",INDEX(カレンダマスタ!$I$56:$O$61,MATCH($G981,カレンダマスタ!$H$56:$H$61,1),MATCH($H981,カレンダマスタ!$I$55:$O$55,1)),""))))))</f>
        <v/>
      </c>
      <c r="AS981" s="126" t="str">
        <f t="shared" si="309"/>
        <v/>
      </c>
      <c r="AU981" s="137" t="str">
        <f>IF(E981="","",VLOOKUP($E981,カレンダマスタ!$A$4:$E$381,4,FALSE))</f>
        <v/>
      </c>
      <c r="AV981" s="137" t="str">
        <f t="shared" si="314"/>
        <v/>
      </c>
      <c r="AW981" s="137" t="str">
        <f t="shared" si="315"/>
        <v/>
      </c>
      <c r="AX981" s="138" t="str">
        <f t="shared" si="316"/>
        <v/>
      </c>
      <c r="AY981" s="138" t="str">
        <f t="shared" si="317"/>
        <v/>
      </c>
      <c r="AZ981" s="130" t="str">
        <f>IF(AX981&amp;AW981="勤怠未設定","×",IF(AV981="勤怠修正","×",IF(AC981="外注","",IF(AA981="",IF(AY981&lt;&gt;"","×",""),IF(VLOOKUP(AA981,カレンダマスタ!$H$66:$I$83,2,FALSE)&lt;&gt;AY981,"×","OK")))))</f>
        <v/>
      </c>
      <c r="BC981" s="137" t="str">
        <f>IF(E981="","",VLOOKUP($E981,カレンダマスタ!$A$4:$E$381,4,FALSE))</f>
        <v/>
      </c>
      <c r="BD981" s="126" t="str">
        <f>IF(AC981="社員","",IF(AG981=0,"",IF(AD981="NSTC",IF(COUNTIF(カレンダマスタ!$Q$5:$Q$32,G981)=1,"OK","×"),
IF(AD981="NS本社",IF(COUNTIF(カレンダマスタ!$T$5:$T$32,G981)=1,"OK","×"),IF(COUNTIF(カレンダマスタ!$R$5:$R$32,G981)=1,"OK","×")))))</f>
        <v/>
      </c>
      <c r="BE981" s="126" t="str">
        <f>IF(AC981="社員","",IF(G981="","",IF(R981&lt;&gt;"","",IF(AF981="CS","OK",IF(VLOOKUP(E981,カレンダマスタ!$A$5:$D$381,4,FALSE)&gt;0,"",IF(OR(G981*24&gt;10.84,H981*24&lt;14.5)=TRUE,"×","OK"))))))</f>
        <v/>
      </c>
      <c r="BF981" s="126" t="str">
        <f t="shared" si="303"/>
        <v/>
      </c>
      <c r="BG981" s="126" t="str">
        <f t="shared" si="301"/>
        <v/>
      </c>
      <c r="BI981" s="130" t="str">
        <f t="shared" si="310"/>
        <v/>
      </c>
    </row>
    <row r="982" spans="2:61">
      <c r="B982" s="210"/>
      <c r="C982" s="536"/>
      <c r="D982" s="128"/>
      <c r="E982" s="583"/>
      <c r="F982" s="128"/>
      <c r="G982" s="588"/>
      <c r="H982" s="588"/>
      <c r="I982" s="130"/>
      <c r="J982" s="139"/>
      <c r="K982" s="131"/>
      <c r="L982" s="132"/>
      <c r="M982" s="132"/>
      <c r="N982" s="141"/>
      <c r="O982" s="139"/>
      <c r="P982" s="139"/>
      <c r="Q982" s="139"/>
      <c r="R982" s="133"/>
      <c r="S982" s="134"/>
      <c r="T982" s="434" t="str">
        <f t="shared" si="304"/>
        <v/>
      </c>
      <c r="U982" s="429"/>
      <c r="V982" s="429" t="str">
        <f t="shared" si="305"/>
        <v/>
      </c>
      <c r="W982" s="298"/>
      <c r="X982" s="129" t="str">
        <f t="shared" si="311"/>
        <v/>
      </c>
      <c r="Y982" s="129" t="str">
        <f t="shared" si="306"/>
        <v/>
      </c>
      <c r="Z982" s="129" t="str">
        <f t="shared" si="307"/>
        <v/>
      </c>
      <c r="AA982" s="133" t="str">
        <f t="shared" si="313"/>
        <v/>
      </c>
      <c r="AC982" s="186" t="str">
        <f>AC956</f>
        <v/>
      </c>
      <c r="AD982" s="187" t="str">
        <f>AD956</f>
        <v/>
      </c>
      <c r="AE982" s="187" t="str">
        <f>AE956</f>
        <v/>
      </c>
      <c r="AF982" s="187" t="str">
        <f>AF956</f>
        <v/>
      </c>
      <c r="AG982" s="204">
        <f t="shared" si="308"/>
        <v>0</v>
      </c>
      <c r="AI982" s="140" t="str">
        <f>IF(月報!G982&lt;&gt;"",月報!G982,"")</f>
        <v/>
      </c>
      <c r="AJ982" s="126" t="str">
        <f>IF(月報!W982&lt;&gt;"",月報!W982*24,"")</f>
        <v/>
      </c>
      <c r="AK982" s="126" t="str">
        <f>IF(月報!P982&lt;&gt;"",月報!P982,"")</f>
        <v/>
      </c>
      <c r="AL982" s="126" t="str">
        <f>IF(月報!Q982&lt;&gt;"",IF(月報!Q982="平日残","",月報!Q982),"")</f>
        <v/>
      </c>
      <c r="AM982" s="126"/>
      <c r="AN982" s="126" t="str">
        <f t="shared" si="312"/>
        <v/>
      </c>
      <c r="AO982" s="126" t="str">
        <f>IF($E982="","",VLOOKUP($E982,カレンダマスタ!$A$5:$E$381,5,FALSE))</f>
        <v/>
      </c>
      <c r="AQ982" s="196" t="str">
        <f>IF(G982="","",IF(VLOOKUP(E982,カレンダマスタ!$A$5:$D$381,4,FALSE)=0,"",1))</f>
        <v/>
      </c>
      <c r="AR982" s="136" t="str">
        <f>IF($G982="","",IF($AD982="NSTC",INDEX(カレンダマスタ!$I$26:$O$31,MATCH($G982,カレンダマスタ!$H$26:$H$31,1),MATCH($H982,カレンダマスタ!$I$25:$O$25,1)),
IF($AD982="CS本社",INDEX(カレンダマスタ!$I$36:$O$41,MATCH($G982,カレンダマスタ!$H$36:$H$41,1),MATCH($H982,カレンダマスタ!$I$35:$O$35,1)),
IF($AD982="NS本社",INDEX(カレンダマスタ!$I$94:$O$99,MATCH($G982,カレンダマスタ!$H$95:$H$100,1),MATCH($H982,カレンダマスタ!$I$93:$O$93,1)),
IF($AD982="ODC",INDEX(カレンダマスタ!$I$46:$O$51,MATCH($G982,カレンダマスタ!$H$46:$H$51,1),MATCH($H982,カレンダマスタ!$I$45:$O$45,1)),
IF($AD982="NS東京TC",INDEX(カレンダマスタ!$I$56:$O$61,MATCH($G982,カレンダマスタ!$H$56:$H$61,1),MATCH($H982,カレンダマスタ!$I$55:$O$55,1)),""))))))</f>
        <v/>
      </c>
      <c r="AS982" s="126" t="str">
        <f t="shared" si="309"/>
        <v/>
      </c>
      <c r="AU982" s="137" t="str">
        <f>IF(E982="","",VLOOKUP($E982,カレンダマスタ!$A$4:$E$381,4,FALSE))</f>
        <v/>
      </c>
      <c r="AV982" s="137" t="str">
        <f t="shared" si="314"/>
        <v/>
      </c>
      <c r="AW982" s="137" t="str">
        <f t="shared" si="315"/>
        <v/>
      </c>
      <c r="AX982" s="138" t="str">
        <f t="shared" si="316"/>
        <v/>
      </c>
      <c r="AY982" s="138" t="str">
        <f t="shared" si="317"/>
        <v/>
      </c>
      <c r="AZ982" s="130" t="str">
        <f>IF(AX982&amp;AW982="勤怠未設定","×",IF(AV982="勤怠修正","×",IF(AC982="外注","",IF(AA982="",IF(AY982&lt;&gt;"","×",""),IF(VLOOKUP(AA982,カレンダマスタ!$H$66:$I$83,2,FALSE)&lt;&gt;AY982,"×","OK")))))</f>
        <v/>
      </c>
      <c r="BC982" s="137" t="str">
        <f>IF(E982="","",VLOOKUP($E982,カレンダマスタ!$A$4:$E$381,4,FALSE))</f>
        <v/>
      </c>
      <c r="BD982" s="126" t="str">
        <f>IF(AC982="社員","",IF(AG982=0,"",IF(AD982="NSTC",IF(COUNTIF(カレンダマスタ!$Q$5:$Q$32,G982)=1,"OK","×"),
IF(AD982="NS本社",IF(COUNTIF(カレンダマスタ!$T$5:$T$32,G982)=1,"OK","×"),IF(COUNTIF(カレンダマスタ!$R$5:$R$32,G982)=1,"OK","×")))))</f>
        <v/>
      </c>
      <c r="BE982" s="126" t="str">
        <f>IF(AC982="社員","",IF(G982="","",IF(R982&lt;&gt;"","",IF(AF982="CS","OK",IF(VLOOKUP(E982,カレンダマスタ!$A$5:$D$381,4,FALSE)&gt;0,"",IF(OR(G982*24&gt;10.84,H982*24&lt;14.5)=TRUE,"×","OK"))))))</f>
        <v/>
      </c>
      <c r="BF982" s="126" t="str">
        <f t="shared" si="303"/>
        <v/>
      </c>
      <c r="BG982" s="126" t="str">
        <f t="shared" si="301"/>
        <v/>
      </c>
      <c r="BI982" s="130" t="str">
        <f t="shared" si="310"/>
        <v/>
      </c>
    </row>
    <row r="983" spans="2:61">
      <c r="B983" s="210"/>
      <c r="C983" s="537"/>
      <c r="D983" s="142"/>
      <c r="E983" s="584"/>
      <c r="F983" s="142"/>
      <c r="G983" s="589"/>
      <c r="H983" s="589"/>
      <c r="I983" s="144"/>
      <c r="J983" s="148"/>
      <c r="K983" s="145"/>
      <c r="L983" s="146"/>
      <c r="M983" s="146"/>
      <c r="N983" s="147"/>
      <c r="O983" s="148"/>
      <c r="P983" s="148"/>
      <c r="Q983" s="148"/>
      <c r="R983" s="149"/>
      <c r="S983" s="156"/>
      <c r="T983" s="435" t="str">
        <f t="shared" si="304"/>
        <v/>
      </c>
      <c r="U983" s="430"/>
      <c r="V983" s="430" t="str">
        <f t="shared" si="305"/>
        <v/>
      </c>
      <c r="W983" s="298"/>
      <c r="X983" s="143" t="str">
        <f t="shared" si="311"/>
        <v/>
      </c>
      <c r="Y983" s="143" t="str">
        <f t="shared" si="306"/>
        <v/>
      </c>
      <c r="Z983" s="143" t="str">
        <f t="shared" si="307"/>
        <v/>
      </c>
      <c r="AA983" s="149" t="str">
        <f t="shared" si="313"/>
        <v/>
      </c>
      <c r="AC983" s="188" t="str">
        <f>AC956</f>
        <v/>
      </c>
      <c r="AD983" s="189" t="str">
        <f>AD956</f>
        <v/>
      </c>
      <c r="AE983" s="189" t="str">
        <f>AE956</f>
        <v/>
      </c>
      <c r="AF983" s="189" t="str">
        <f>AF956</f>
        <v/>
      </c>
      <c r="AG983" s="205">
        <f t="shared" si="308"/>
        <v>0</v>
      </c>
      <c r="AI983" s="157" t="str">
        <f>IF(月報!G983&lt;&gt;"",月報!G983,"")</f>
        <v/>
      </c>
      <c r="AJ983" s="151" t="str">
        <f>IF(月報!W983&lt;&gt;"",月報!W983*24,"")</f>
        <v/>
      </c>
      <c r="AK983" s="151" t="str">
        <f>IF(月報!P983&lt;&gt;"",月報!P983,"")</f>
        <v/>
      </c>
      <c r="AL983" s="151" t="str">
        <f>IF(月報!Q983&lt;&gt;"",IF(月報!Q983="平日残","",月報!Q983),"")</f>
        <v/>
      </c>
      <c r="AM983" s="151"/>
      <c r="AN983" s="151" t="str">
        <f t="shared" si="312"/>
        <v/>
      </c>
      <c r="AO983" s="151" t="str">
        <f>IF($E983="","",VLOOKUP($E983,カレンダマスタ!$A$5:$E$381,5,FALSE))</f>
        <v/>
      </c>
      <c r="AQ983" s="197" t="str">
        <f>IF(G983="","",IF(VLOOKUP(E983,カレンダマスタ!$A$5:$D$381,4,FALSE)=0,"",1))</f>
        <v/>
      </c>
      <c r="AR983" s="152" t="str">
        <f>IF($G983="","",IF($AD983="NSTC",INDEX(カレンダマスタ!$I$26:$O$31,MATCH($G983,カレンダマスタ!$H$26:$H$31,1),MATCH($H983,カレンダマスタ!$I$25:$O$25,1)),
IF($AD983="CS本社",INDEX(カレンダマスタ!$I$36:$O$41,MATCH($G983,カレンダマスタ!$H$36:$H$41,1),MATCH($H983,カレンダマスタ!$I$35:$O$35,1)),
IF($AD983="NS本社",INDEX(カレンダマスタ!$I$94:$O$99,MATCH($G983,カレンダマスタ!$H$95:$H$100,1),MATCH($H983,カレンダマスタ!$I$93:$O$93,1)),
IF($AD983="ODC",INDEX(カレンダマスタ!$I$46:$O$51,MATCH($G983,カレンダマスタ!$H$46:$H$51,1),MATCH($H983,カレンダマスタ!$I$45:$O$45,1)),
IF($AD983="NS東京TC",INDEX(カレンダマスタ!$I$56:$O$61,MATCH($G983,カレンダマスタ!$H$56:$H$61,1),MATCH($H983,カレンダマスタ!$I$55:$O$55,1)),""))))))</f>
        <v/>
      </c>
      <c r="AS983" s="151" t="str">
        <f t="shared" si="309"/>
        <v/>
      </c>
      <c r="AU983" s="153" t="str">
        <f>IF(E983="","",VLOOKUP($E983,カレンダマスタ!$A$4:$E$381,4,FALSE))</f>
        <v/>
      </c>
      <c r="AV983" s="153" t="str">
        <f t="shared" si="314"/>
        <v/>
      </c>
      <c r="AW983" s="153" t="str">
        <f t="shared" si="315"/>
        <v/>
      </c>
      <c r="AX983" s="154" t="str">
        <f t="shared" si="316"/>
        <v/>
      </c>
      <c r="AY983" s="154" t="str">
        <f t="shared" si="317"/>
        <v/>
      </c>
      <c r="AZ983" s="144" t="str">
        <f>IF(AX983&amp;AW983="勤怠未設定","×",IF(AV983="勤怠修正","×",IF(AC983="外注","",IF(AA983="",IF(AY983&lt;&gt;"","×",""),IF(VLOOKUP(AA983,カレンダマスタ!$H$66:$I$83,2,FALSE)&lt;&gt;AY983,"×","OK")))))</f>
        <v/>
      </c>
      <c r="BC983" s="153" t="str">
        <f>IF(E983="","",VLOOKUP($E983,カレンダマスタ!$A$4:$E$381,4,FALSE))</f>
        <v/>
      </c>
      <c r="BD983" s="151" t="str">
        <f>IF(AC983="社員","",IF(AG983=0,"",IF(AD983="NSTC",IF(COUNTIF(カレンダマスタ!$Q$5:$Q$32,G983)=1,"OK","×"),
IF(AD983="NS本社",IF(COUNTIF(カレンダマスタ!$T$5:$T$32,G983)=1,"OK","×"),IF(COUNTIF(カレンダマスタ!$R$5:$R$32,G983)=1,"OK","×")))))</f>
        <v/>
      </c>
      <c r="BE983" s="151" t="str">
        <f>IF(AC983="社員","",IF(G983="","",IF(R983&lt;&gt;"","",IF(AF983="CS","OK",IF(VLOOKUP(E983,カレンダマスタ!$A$5:$D$381,4,FALSE)&gt;0,"",IF(OR(G983*24&gt;10.84,H983*24&lt;14.5)=TRUE,"×","OK"))))))</f>
        <v/>
      </c>
      <c r="BF983" s="151" t="str">
        <f t="shared" si="303"/>
        <v/>
      </c>
      <c r="BG983" s="151" t="str">
        <f t="shared" si="301"/>
        <v/>
      </c>
      <c r="BI983" s="144" t="str">
        <f t="shared" si="310"/>
        <v/>
      </c>
    </row>
    <row r="984" spans="2:61">
      <c r="B984" s="210"/>
      <c r="C984" s="535"/>
      <c r="D984" s="112"/>
      <c r="E984" s="582"/>
      <c r="F984" s="112"/>
      <c r="G984" s="587"/>
      <c r="H984" s="587"/>
      <c r="I984" s="114"/>
      <c r="J984" s="118"/>
      <c r="K984" s="115"/>
      <c r="L984" s="116"/>
      <c r="M984" s="116"/>
      <c r="N984" s="117"/>
      <c r="O984" s="118"/>
      <c r="P984" s="118"/>
      <c r="Q984" s="118"/>
      <c r="R984" s="119"/>
      <c r="S984" s="120"/>
      <c r="T984" s="433" t="str">
        <f t="shared" si="304"/>
        <v/>
      </c>
      <c r="U984" s="431">
        <f>SUM(T984:T990)</f>
        <v>0</v>
      </c>
      <c r="V984" s="431" t="str">
        <f t="shared" si="305"/>
        <v/>
      </c>
      <c r="W984" s="298"/>
      <c r="X984" s="113" t="str">
        <f t="shared" si="311"/>
        <v/>
      </c>
      <c r="Y984" s="113" t="str">
        <f t="shared" si="306"/>
        <v/>
      </c>
      <c r="Z984" s="113" t="str">
        <f t="shared" si="307"/>
        <v/>
      </c>
      <c r="AA984" s="119" t="str">
        <f t="shared" si="313"/>
        <v/>
      </c>
      <c r="AC984" s="190" t="str">
        <f>AC956</f>
        <v/>
      </c>
      <c r="AD984" s="191" t="str">
        <f>AD956</f>
        <v/>
      </c>
      <c r="AE984" s="191" t="str">
        <f>AE956</f>
        <v/>
      </c>
      <c r="AF984" s="191" t="str">
        <f>AF956</f>
        <v/>
      </c>
      <c r="AG984" s="206">
        <f t="shared" si="308"/>
        <v>0</v>
      </c>
      <c r="AI984" s="159" t="str">
        <f>IF(月報!G984&lt;&gt;"",月報!G984,"")</f>
        <v/>
      </c>
      <c r="AJ984" s="122" t="str">
        <f>IF(月報!W984&lt;&gt;"",月報!W984*24,"")</f>
        <v/>
      </c>
      <c r="AK984" s="122" t="str">
        <f>IF(月報!P984&lt;&gt;"",月報!P984,"")</f>
        <v/>
      </c>
      <c r="AL984" s="122" t="str">
        <f>IF(月報!Q984&lt;&gt;"",IF(月報!Q984="平日残","",月報!Q984),"")</f>
        <v/>
      </c>
      <c r="AM984" s="122"/>
      <c r="AN984" s="122" t="str">
        <f t="shared" si="312"/>
        <v/>
      </c>
      <c r="AO984" s="122" t="str">
        <f>IF($E984="","",VLOOKUP($E984,カレンダマスタ!$A$5:$E$381,5,FALSE))</f>
        <v/>
      </c>
      <c r="AQ984" s="195" t="str">
        <f>IF(G984="","",IF(VLOOKUP(E984,カレンダマスタ!$A$5:$D$381,4,FALSE)=0,"",1))</f>
        <v/>
      </c>
      <c r="AR984" s="123" t="str">
        <f>IF($G984="","",IF($AD984="NSTC",INDEX(カレンダマスタ!$I$26:$O$31,MATCH($G984,カレンダマスタ!$H$26:$H$31,1),MATCH($H984,カレンダマスタ!$I$25:$O$25,1)),
IF($AD984="CS本社",INDEX(カレンダマスタ!$I$36:$O$41,MATCH($G984,カレンダマスタ!$H$36:$H$41,1),MATCH($H984,カレンダマスタ!$I$35:$O$35,1)),
IF($AD984="NS本社",INDEX(カレンダマスタ!$I$94:$O$99,MATCH($G984,カレンダマスタ!$H$95:$H$100,1),MATCH($H984,カレンダマスタ!$I$93:$O$93,1)),
IF($AD984="ODC",INDEX(カレンダマスタ!$I$46:$O$51,MATCH($G984,カレンダマスタ!$H$46:$H$51,1),MATCH($H984,カレンダマスタ!$I$45:$O$45,1)),
IF($AD984="NS東京TC",INDEX(カレンダマスタ!$I$56:$O$61,MATCH($G984,カレンダマスタ!$H$56:$H$61,1),MATCH($H984,カレンダマスタ!$I$55:$O$55,1)),""))))))</f>
        <v/>
      </c>
      <c r="AS984" s="122" t="str">
        <f t="shared" si="309"/>
        <v/>
      </c>
      <c r="AU984" s="124" t="str">
        <f>IF(E984="","",VLOOKUP($E984,カレンダマスタ!$A$4:$E$381,4,FALSE))</f>
        <v/>
      </c>
      <c r="AV984" s="124" t="str">
        <f t="shared" si="314"/>
        <v/>
      </c>
      <c r="AW984" s="124" t="str">
        <f t="shared" si="315"/>
        <v/>
      </c>
      <c r="AX984" s="125" t="str">
        <f t="shared" si="316"/>
        <v/>
      </c>
      <c r="AY984" s="125" t="str">
        <f t="shared" si="317"/>
        <v/>
      </c>
      <c r="AZ984" s="114" t="str">
        <f>IF(AX984&amp;AW984="勤怠未設定","×",IF(AV984="勤怠修正","×",IF(AC984="外注","",IF(AA984="",IF(AY984&lt;&gt;"","×",""),IF(VLOOKUP(AA984,カレンダマスタ!$H$66:$I$83,2,FALSE)&lt;&gt;AY984,"×","OK")))))</f>
        <v/>
      </c>
      <c r="BC984" s="124" t="str">
        <f>IF(E984="","",VLOOKUP($E984,カレンダマスタ!$A$4:$E$381,4,FALSE))</f>
        <v/>
      </c>
      <c r="BD984" s="122" t="str">
        <f>IF(AC984="社員","",IF(AG984=0,"",IF(AD984="NSTC",IF(COUNTIF(カレンダマスタ!$Q$5:$Q$32,G984)=1,"OK","×"),
IF(AD984="NS本社",IF(COUNTIF(カレンダマスタ!$T$5:$T$32,G984)=1,"OK","×"),IF(COUNTIF(カレンダマスタ!$R$5:$R$32,G984)=1,"OK","×")))))</f>
        <v/>
      </c>
      <c r="BE984" s="122" t="str">
        <f>IF(AC984="社員","",IF(G984="","",IF(R984&lt;&gt;"","",IF(AF984="CS","OK",IF(VLOOKUP(E984,カレンダマスタ!$A$5:$D$381,4,FALSE)&gt;0,"",IF(OR(G984*24&gt;10.84,H984*24&lt;14.5)=TRUE,"×","OK"))))))</f>
        <v/>
      </c>
      <c r="BF984" s="122" t="str">
        <f t="shared" si="303"/>
        <v/>
      </c>
      <c r="BG984" s="122" t="str">
        <f t="shared" si="301"/>
        <v/>
      </c>
      <c r="BI984" s="114" t="str">
        <f t="shared" si="310"/>
        <v/>
      </c>
    </row>
    <row r="985" spans="2:61">
      <c r="B985" s="210"/>
      <c r="C985" s="536"/>
      <c r="D985" s="128"/>
      <c r="E985" s="583"/>
      <c r="F985" s="128"/>
      <c r="G985" s="588"/>
      <c r="H985" s="588"/>
      <c r="I985" s="130"/>
      <c r="J985" s="139"/>
      <c r="K985" s="131"/>
      <c r="L985" s="132"/>
      <c r="M985" s="132"/>
      <c r="N985" s="141"/>
      <c r="O985" s="139"/>
      <c r="P985" s="139"/>
      <c r="Q985" s="139"/>
      <c r="R985" s="133"/>
      <c r="S985" s="134"/>
      <c r="T985" s="434" t="str">
        <f t="shared" si="304"/>
        <v/>
      </c>
      <c r="U985" s="429"/>
      <c r="V985" s="429" t="str">
        <f t="shared" si="305"/>
        <v/>
      </c>
      <c r="W985" s="298"/>
      <c r="X985" s="129" t="str">
        <f t="shared" si="311"/>
        <v/>
      </c>
      <c r="Y985" s="129" t="str">
        <f t="shared" si="306"/>
        <v/>
      </c>
      <c r="Z985" s="129" t="str">
        <f t="shared" si="307"/>
        <v/>
      </c>
      <c r="AA985" s="133" t="str">
        <f t="shared" si="313"/>
        <v/>
      </c>
      <c r="AC985" s="186" t="str">
        <f>AC956</f>
        <v/>
      </c>
      <c r="AD985" s="187" t="str">
        <f>AD956</f>
        <v/>
      </c>
      <c r="AE985" s="187" t="str">
        <f>AE956</f>
        <v/>
      </c>
      <c r="AF985" s="187" t="str">
        <f>AF956</f>
        <v/>
      </c>
      <c r="AG985" s="204">
        <f t="shared" si="308"/>
        <v>0</v>
      </c>
      <c r="AI985" s="135" t="str">
        <f>IF(月報!G985&lt;&gt;"",月報!G985,"")</f>
        <v/>
      </c>
      <c r="AJ985" s="126" t="str">
        <f>IF(月報!W985&lt;&gt;"",月報!W985*24,"")</f>
        <v/>
      </c>
      <c r="AK985" s="126" t="str">
        <f>IF(月報!P985&lt;&gt;"",月報!P985,"")</f>
        <v/>
      </c>
      <c r="AL985" s="126" t="str">
        <f>IF(月報!Q985&lt;&gt;"",IF(月報!Q985="平日残","",月報!Q985),"")</f>
        <v/>
      </c>
      <c r="AM985" s="126"/>
      <c r="AN985" s="126" t="str">
        <f t="shared" si="312"/>
        <v/>
      </c>
      <c r="AO985" s="126" t="str">
        <f>IF($E985="","",VLOOKUP($E985,カレンダマスタ!$A$5:$E$381,5,FALSE))</f>
        <v/>
      </c>
      <c r="AQ985" s="196" t="str">
        <f>IF(G985="","",IF(VLOOKUP(E985,カレンダマスタ!$A$5:$D$381,4,FALSE)=0,"",1))</f>
        <v/>
      </c>
      <c r="AR985" s="136" t="str">
        <f>IF($G985="","",IF($AD985="NSTC",INDEX(カレンダマスタ!$I$26:$O$31,MATCH($G985,カレンダマスタ!$H$26:$H$31,1),MATCH($H985,カレンダマスタ!$I$25:$O$25,1)),
IF($AD985="CS本社",INDEX(カレンダマスタ!$I$36:$O$41,MATCH($G985,カレンダマスタ!$H$36:$H$41,1),MATCH($H985,カレンダマスタ!$I$35:$O$35,1)),
IF($AD985="NS本社",INDEX(カレンダマスタ!$I$94:$O$99,MATCH($G985,カレンダマスタ!$H$95:$H$100,1),MATCH($H985,カレンダマスタ!$I$93:$O$93,1)),
IF($AD985="ODC",INDEX(カレンダマスタ!$I$46:$O$51,MATCH($G985,カレンダマスタ!$H$46:$H$51,1),MATCH($H985,カレンダマスタ!$I$45:$O$45,1)),
IF($AD985="NS東京TC",INDEX(カレンダマスタ!$I$56:$O$61,MATCH($G985,カレンダマスタ!$H$56:$H$61,1),MATCH($H985,カレンダマスタ!$I$55:$O$55,1)),""))))))</f>
        <v/>
      </c>
      <c r="AS985" s="126" t="str">
        <f t="shared" si="309"/>
        <v/>
      </c>
      <c r="AU985" s="137" t="str">
        <f>IF(E985="","",VLOOKUP($E985,カレンダマスタ!$A$4:$E$381,4,FALSE))</f>
        <v/>
      </c>
      <c r="AV985" s="137" t="str">
        <f t="shared" si="314"/>
        <v/>
      </c>
      <c r="AW985" s="137" t="str">
        <f t="shared" si="315"/>
        <v/>
      </c>
      <c r="AX985" s="138" t="str">
        <f t="shared" si="316"/>
        <v/>
      </c>
      <c r="AY985" s="138" t="str">
        <f t="shared" si="317"/>
        <v/>
      </c>
      <c r="AZ985" s="130" t="str">
        <f>IF(AX985&amp;AW985="勤怠未設定","×",IF(AV985="勤怠修正","×",IF(AC985="外注","",IF(AA985="",IF(AY985&lt;&gt;"","×",""),IF(VLOOKUP(AA985,カレンダマスタ!$H$66:$I$83,2,FALSE)&lt;&gt;AY985,"×","OK")))))</f>
        <v/>
      </c>
      <c r="BC985" s="137" t="str">
        <f>IF(E985="","",VLOOKUP($E985,カレンダマスタ!$A$4:$E$381,4,FALSE))</f>
        <v/>
      </c>
      <c r="BD985" s="126" t="str">
        <f>IF(AC985="社員","",IF(AG985=0,"",IF(AD985="NSTC",IF(COUNTIF(カレンダマスタ!$Q$5:$Q$32,G985)=1,"OK","×"),
IF(AD985="NS本社",IF(COUNTIF(カレンダマスタ!$T$5:$T$32,G985)=1,"OK","×"),IF(COUNTIF(カレンダマスタ!$R$5:$R$32,G985)=1,"OK","×")))))</f>
        <v/>
      </c>
      <c r="BE985" s="126" t="str">
        <f>IF(AC985="社員","",IF(G985="","",IF(R985&lt;&gt;"","",IF(AF985="CS","OK",IF(VLOOKUP(E985,カレンダマスタ!$A$5:$D$381,4,FALSE)&gt;0,"",IF(OR(G985*24&gt;10.84,H985*24&lt;14.5)=TRUE,"×","OK"))))))</f>
        <v/>
      </c>
      <c r="BF985" s="126" t="str">
        <f t="shared" si="303"/>
        <v/>
      </c>
      <c r="BG985" s="126" t="str">
        <f t="shared" si="301"/>
        <v/>
      </c>
      <c r="BI985" s="130" t="str">
        <f t="shared" si="310"/>
        <v/>
      </c>
    </row>
    <row r="986" spans="2:61">
      <c r="B986" s="210"/>
      <c r="C986" s="536"/>
      <c r="D986" s="128"/>
      <c r="E986" s="583"/>
      <c r="F986" s="128"/>
      <c r="G986" s="588"/>
      <c r="H986" s="588"/>
      <c r="I986" s="130"/>
      <c r="J986" s="139"/>
      <c r="K986" s="131"/>
      <c r="L986" s="132"/>
      <c r="M986" s="132"/>
      <c r="N986" s="141"/>
      <c r="O986" s="139"/>
      <c r="P986" s="139"/>
      <c r="Q986" s="139"/>
      <c r="R986" s="133"/>
      <c r="S986" s="134"/>
      <c r="T986" s="434" t="str">
        <f t="shared" si="304"/>
        <v/>
      </c>
      <c r="U986" s="429"/>
      <c r="V986" s="429" t="str">
        <f t="shared" si="305"/>
        <v/>
      </c>
      <c r="W986" s="298"/>
      <c r="X986" s="129" t="str">
        <f t="shared" si="311"/>
        <v/>
      </c>
      <c r="Y986" s="129" t="str">
        <f t="shared" si="306"/>
        <v/>
      </c>
      <c r="Z986" s="129" t="str">
        <f t="shared" si="307"/>
        <v/>
      </c>
      <c r="AA986" s="133" t="str">
        <f t="shared" si="313"/>
        <v/>
      </c>
      <c r="AC986" s="186" t="str">
        <f>AC956</f>
        <v/>
      </c>
      <c r="AD986" s="187" t="str">
        <f>AD956</f>
        <v/>
      </c>
      <c r="AE986" s="187" t="str">
        <f>AE956</f>
        <v/>
      </c>
      <c r="AF986" s="187" t="str">
        <f>AF956</f>
        <v/>
      </c>
      <c r="AG986" s="204">
        <f t="shared" si="308"/>
        <v>0</v>
      </c>
      <c r="AI986" s="160" t="str">
        <f>IF(月報!G986&lt;&gt;"",月報!G986,"")</f>
        <v/>
      </c>
      <c r="AJ986" s="126" t="str">
        <f>IF(月報!W986&lt;&gt;"",月報!W986*24,"")</f>
        <v/>
      </c>
      <c r="AK986" s="126" t="str">
        <f>IF(月報!P986&lt;&gt;"",月報!P986,"")</f>
        <v/>
      </c>
      <c r="AL986" s="126" t="str">
        <f>IF(月報!Q986&lt;&gt;"",IF(月報!Q986="平日残","",月報!Q986),"")</f>
        <v/>
      </c>
      <c r="AM986" s="126"/>
      <c r="AN986" s="126" t="str">
        <f t="shared" si="312"/>
        <v/>
      </c>
      <c r="AO986" s="126" t="str">
        <f>IF($E986="","",VLOOKUP($E986,カレンダマスタ!$A$5:$E$381,5,FALSE))</f>
        <v/>
      </c>
      <c r="AQ986" s="196" t="str">
        <f>IF(G986="","",IF(VLOOKUP(E986,カレンダマスタ!$A$5:$D$381,4,FALSE)=0,"",1))</f>
        <v/>
      </c>
      <c r="AR986" s="136" t="str">
        <f>IF($G986="","",IF($AD986="NSTC",INDEX(カレンダマスタ!$I$26:$O$31,MATCH($G986,カレンダマスタ!$H$26:$H$31,1),MATCH($H986,カレンダマスタ!$I$25:$O$25,1)),
IF($AD986="CS本社",INDEX(カレンダマスタ!$I$36:$O$41,MATCH($G986,カレンダマスタ!$H$36:$H$41,1),MATCH($H986,カレンダマスタ!$I$35:$O$35,1)),
IF($AD986="NS本社",INDEX(カレンダマスタ!$I$94:$O$99,MATCH($G986,カレンダマスタ!$H$95:$H$100,1),MATCH($H986,カレンダマスタ!$I$93:$O$93,1)),
IF($AD986="ODC",INDEX(カレンダマスタ!$I$46:$O$51,MATCH($G986,カレンダマスタ!$H$46:$H$51,1),MATCH($H986,カレンダマスタ!$I$45:$O$45,1)),
IF($AD986="NS東京TC",INDEX(カレンダマスタ!$I$56:$O$61,MATCH($G986,カレンダマスタ!$H$56:$H$61,1),MATCH($H986,カレンダマスタ!$I$55:$O$55,1)),""))))))</f>
        <v/>
      </c>
      <c r="AS986" s="126" t="str">
        <f t="shared" si="309"/>
        <v/>
      </c>
      <c r="AU986" s="137" t="str">
        <f>IF(E986="","",VLOOKUP($E986,カレンダマスタ!$A$4:$E$381,4,FALSE))</f>
        <v/>
      </c>
      <c r="AV986" s="137" t="str">
        <f t="shared" si="314"/>
        <v/>
      </c>
      <c r="AW986" s="137" t="str">
        <f t="shared" si="315"/>
        <v/>
      </c>
      <c r="AX986" s="138" t="str">
        <f t="shared" si="316"/>
        <v/>
      </c>
      <c r="AY986" s="138" t="str">
        <f t="shared" si="317"/>
        <v/>
      </c>
      <c r="AZ986" s="130" t="str">
        <f>IF(AX986&amp;AW986="勤怠未設定","×",IF(AV986="勤怠修正","×",IF(AC986="外注","",IF(AA986="",IF(AY986&lt;&gt;"","×",""),IF(VLOOKUP(AA986,カレンダマスタ!$H$66:$I$83,2,FALSE)&lt;&gt;AY986,"×","OK")))))</f>
        <v/>
      </c>
      <c r="BC986" s="137" t="str">
        <f>IF(E986="","",VLOOKUP($E986,カレンダマスタ!$A$4:$E$381,4,FALSE))</f>
        <v/>
      </c>
      <c r="BD986" s="126" t="str">
        <f>IF(AC986="社員","",IF(AG986=0,"",IF(AD986="NSTC",IF(COUNTIF(カレンダマスタ!$Q$5:$Q$32,G986)=1,"OK","×"),
IF(AD986="NS本社",IF(COUNTIF(カレンダマスタ!$T$5:$T$32,G986)=1,"OK","×"),IF(COUNTIF(カレンダマスタ!$R$5:$R$32,G986)=1,"OK","×")))))</f>
        <v/>
      </c>
      <c r="BE986" s="126" t="str">
        <f>IF(AC986="社員","",IF(G986="","",IF(R986&lt;&gt;"","",IF(AF986="CS","OK",IF(VLOOKUP(E986,カレンダマスタ!$A$5:$D$381,4,FALSE)&gt;0,"",IF(OR(G986*24&gt;10.84,H986*24&lt;14.5)=TRUE,"×","OK"))))))</f>
        <v/>
      </c>
      <c r="BF986" s="126" t="str">
        <f t="shared" si="303"/>
        <v/>
      </c>
      <c r="BG986" s="126" t="str">
        <f t="shared" si="301"/>
        <v/>
      </c>
      <c r="BI986" s="130" t="str">
        <f t="shared" si="310"/>
        <v/>
      </c>
    </row>
    <row r="987" spans="2:61">
      <c r="B987" s="210"/>
      <c r="C987" s="536"/>
      <c r="D987" s="128"/>
      <c r="E987" s="214"/>
      <c r="F987" s="128"/>
      <c r="G987" s="588"/>
      <c r="H987" s="588"/>
      <c r="I987" s="131"/>
      <c r="J987" s="139"/>
      <c r="K987" s="131"/>
      <c r="L987" s="132"/>
      <c r="M987" s="132"/>
      <c r="N987" s="141"/>
      <c r="O987" s="139"/>
      <c r="P987" s="139"/>
      <c r="Q987" s="139"/>
      <c r="R987" s="133"/>
      <c r="S987" s="134"/>
      <c r="T987" s="434" t="str">
        <f t="shared" si="304"/>
        <v/>
      </c>
      <c r="U987" s="429"/>
      <c r="V987" s="429" t="str">
        <f t="shared" si="305"/>
        <v/>
      </c>
      <c r="W987" s="298"/>
      <c r="X987" s="129" t="str">
        <f t="shared" si="311"/>
        <v/>
      </c>
      <c r="Y987" s="129" t="str">
        <f t="shared" si="306"/>
        <v/>
      </c>
      <c r="Z987" s="129" t="str">
        <f t="shared" si="307"/>
        <v/>
      </c>
      <c r="AA987" s="133" t="str">
        <f t="shared" si="313"/>
        <v/>
      </c>
      <c r="AC987" s="186" t="str">
        <f>AC956</f>
        <v/>
      </c>
      <c r="AD987" s="187" t="str">
        <f>AD956</f>
        <v/>
      </c>
      <c r="AE987" s="187" t="str">
        <f>AE956</f>
        <v/>
      </c>
      <c r="AF987" s="187" t="str">
        <f>AF956</f>
        <v/>
      </c>
      <c r="AG987" s="204">
        <f t="shared" si="308"/>
        <v>0</v>
      </c>
      <c r="AI987" s="160" t="str">
        <f>IF(月報!G987&lt;&gt;"",月報!G987,"")</f>
        <v/>
      </c>
      <c r="AJ987" s="126" t="str">
        <f>IF(月報!W987&lt;&gt;"",月報!W987*24,"")</f>
        <v/>
      </c>
      <c r="AK987" s="126" t="str">
        <f>IF(月報!P987&lt;&gt;"",月報!P987,"")</f>
        <v/>
      </c>
      <c r="AL987" s="126" t="str">
        <f>IF(月報!Q987&lt;&gt;"",IF(月報!Q987="平日残","",月報!Q987),"")</f>
        <v/>
      </c>
      <c r="AM987" s="126"/>
      <c r="AN987" s="126" t="str">
        <f t="shared" si="312"/>
        <v/>
      </c>
      <c r="AO987" s="126" t="str">
        <f>IF($E987="","",VLOOKUP($E987,カレンダマスタ!$A$5:$E$381,5,FALSE))</f>
        <v/>
      </c>
      <c r="AQ987" s="196" t="str">
        <f>IF(G987="","",IF(VLOOKUP(E987,カレンダマスタ!$A$5:$D$381,4,FALSE)=0,"",1))</f>
        <v/>
      </c>
      <c r="AR987" s="136" t="str">
        <f>IF($G987="","",IF($AD987="NSTC",INDEX(カレンダマスタ!$I$26:$O$31,MATCH($G987,カレンダマスタ!$H$26:$H$31,1),MATCH($H987,カレンダマスタ!$I$25:$O$25,1)),
IF($AD987="CS本社",INDEX(カレンダマスタ!$I$36:$O$41,MATCH($G987,カレンダマスタ!$H$36:$H$41,1),MATCH($H987,カレンダマスタ!$I$35:$O$35,1)),
IF($AD987="NS本社",INDEX(カレンダマスタ!$I$94:$O$99,MATCH($G987,カレンダマスタ!$H$95:$H$100,1),MATCH($H987,カレンダマスタ!$I$93:$O$93,1)),
IF($AD987="ODC",INDEX(カレンダマスタ!$I$46:$O$51,MATCH($G987,カレンダマスタ!$H$46:$H$51,1),MATCH($H987,カレンダマスタ!$I$45:$O$45,1)),
IF($AD987="NS東京TC",INDEX(カレンダマスタ!$I$56:$O$61,MATCH($G987,カレンダマスタ!$H$56:$H$61,1),MATCH($H987,カレンダマスタ!$I$55:$O$55,1)),""))))))</f>
        <v/>
      </c>
      <c r="AS987" s="126" t="str">
        <f t="shared" si="309"/>
        <v/>
      </c>
      <c r="AU987" s="137" t="str">
        <f>IF(E987="","",VLOOKUP($E987,カレンダマスタ!$A$4:$E$381,4,FALSE))</f>
        <v/>
      </c>
      <c r="AV987" s="137" t="str">
        <f t="shared" si="314"/>
        <v/>
      </c>
      <c r="AW987" s="137" t="str">
        <f t="shared" si="315"/>
        <v/>
      </c>
      <c r="AX987" s="138" t="str">
        <f t="shared" si="316"/>
        <v/>
      </c>
      <c r="AY987" s="138" t="str">
        <f t="shared" si="317"/>
        <v/>
      </c>
      <c r="AZ987" s="130" t="str">
        <f>IF(AX987&amp;AW987="勤怠未設定","×",IF(AV987="勤怠修正","×",IF(AC987="外注","",IF(AA987="",IF(AY987&lt;&gt;"","×",""),IF(VLOOKUP(AA987,カレンダマスタ!$H$66:$I$83,2,FALSE)&lt;&gt;AY987,"×","OK")))))</f>
        <v/>
      </c>
      <c r="BC987" s="137" t="str">
        <f>IF(E987="","",VLOOKUP($E987,カレンダマスタ!$A$4:$E$381,4,FALSE))</f>
        <v/>
      </c>
      <c r="BD987" s="126" t="str">
        <f>IF(AC987="社員","",IF(AG987=0,"",IF(AD987="NSTC",IF(COUNTIF(カレンダマスタ!$Q$5:$Q$32,G987)=1,"OK","×"),
IF(AD987="NS本社",IF(COUNTIF(カレンダマスタ!$T$5:$T$32,G987)=1,"OK","×"),IF(COUNTIF(カレンダマスタ!$R$5:$R$32,G987)=1,"OK","×")))))</f>
        <v/>
      </c>
      <c r="BE987" s="126" t="str">
        <f>IF(AC987="社員","",IF(G987="","",IF(R987&lt;&gt;"","",IF(AF987="CS","OK",IF(VLOOKUP(E987,カレンダマスタ!$A$5:$D$381,4,FALSE)&gt;0,"",IF(OR(G987*24&gt;10.84,H987*24&lt;14.5)=TRUE,"×","OK"))))))</f>
        <v/>
      </c>
      <c r="BF987" s="126" t="str">
        <f t="shared" si="303"/>
        <v/>
      </c>
      <c r="BG987" s="126" t="str">
        <f t="shared" si="301"/>
        <v/>
      </c>
      <c r="BI987" s="130" t="str">
        <f t="shared" si="310"/>
        <v/>
      </c>
    </row>
    <row r="988" spans="2:61">
      <c r="B988" s="210"/>
      <c r="C988" s="536"/>
      <c r="D988" s="128"/>
      <c r="E988" s="214"/>
      <c r="F988" s="128"/>
      <c r="G988" s="588"/>
      <c r="H988" s="588"/>
      <c r="I988" s="131"/>
      <c r="J988" s="139"/>
      <c r="K988" s="131"/>
      <c r="L988" s="132"/>
      <c r="M988" s="132"/>
      <c r="N988" s="141"/>
      <c r="O988" s="139"/>
      <c r="P988" s="139"/>
      <c r="Q988" s="139"/>
      <c r="R988" s="133"/>
      <c r="S988" s="134"/>
      <c r="T988" s="434" t="str">
        <f t="shared" si="304"/>
        <v/>
      </c>
      <c r="U988" s="429"/>
      <c r="V988" s="429" t="str">
        <f t="shared" si="305"/>
        <v/>
      </c>
      <c r="W988" s="298"/>
      <c r="X988" s="129" t="str">
        <f t="shared" si="311"/>
        <v/>
      </c>
      <c r="Y988" s="129" t="str">
        <f t="shared" si="306"/>
        <v/>
      </c>
      <c r="Z988" s="129" t="str">
        <f t="shared" si="307"/>
        <v/>
      </c>
      <c r="AA988" s="133" t="str">
        <f t="shared" si="313"/>
        <v/>
      </c>
      <c r="AC988" s="186" t="str">
        <f>AC956</f>
        <v/>
      </c>
      <c r="AD988" s="187" t="str">
        <f>AD956</f>
        <v/>
      </c>
      <c r="AE988" s="187" t="str">
        <f>AE956</f>
        <v/>
      </c>
      <c r="AF988" s="187" t="str">
        <f>AF956</f>
        <v/>
      </c>
      <c r="AG988" s="204">
        <f t="shared" si="308"/>
        <v>0</v>
      </c>
      <c r="AI988" s="160" t="str">
        <f>IF(月報!G988&lt;&gt;"",月報!G988,"")</f>
        <v/>
      </c>
      <c r="AJ988" s="126" t="str">
        <f>IF(月報!W988&lt;&gt;"",月報!W988*24,"")</f>
        <v/>
      </c>
      <c r="AK988" s="126" t="str">
        <f>IF(月報!P988&lt;&gt;"",月報!P988,"")</f>
        <v/>
      </c>
      <c r="AL988" s="126" t="str">
        <f>IF(月報!Q988&lt;&gt;"",IF(月報!Q988="平日残","",月報!Q988),"")</f>
        <v/>
      </c>
      <c r="AM988" s="126"/>
      <c r="AN988" s="126" t="str">
        <f t="shared" si="312"/>
        <v/>
      </c>
      <c r="AO988" s="126" t="str">
        <f>IF($E988="","",VLOOKUP($E988,カレンダマスタ!$A$5:$E$381,5,FALSE))</f>
        <v/>
      </c>
      <c r="AQ988" s="196" t="str">
        <f>IF(G988="","",IF(VLOOKUP(E988,カレンダマスタ!$A$5:$D$381,4,FALSE)=0,"",1))</f>
        <v/>
      </c>
      <c r="AR988" s="136" t="str">
        <f>IF($G988="","",IF($AD988="NSTC",INDEX(カレンダマスタ!$I$26:$O$31,MATCH($G988,カレンダマスタ!$H$26:$H$31,1),MATCH($H988,カレンダマスタ!$I$25:$O$25,1)),
IF($AD988="CS本社",INDEX(カレンダマスタ!$I$36:$O$41,MATCH($G988,カレンダマスタ!$H$36:$H$41,1),MATCH($H988,カレンダマスタ!$I$35:$O$35,1)),
IF($AD988="NS本社",INDEX(カレンダマスタ!$I$94:$O$99,MATCH($G988,カレンダマスタ!$H$95:$H$100,1),MATCH($H988,カレンダマスタ!$I$93:$O$93,1)),
IF($AD988="ODC",INDEX(カレンダマスタ!$I$46:$O$51,MATCH($G988,カレンダマスタ!$H$46:$H$51,1),MATCH($H988,カレンダマスタ!$I$45:$O$45,1)),
IF($AD988="NS東京TC",INDEX(カレンダマスタ!$I$56:$O$61,MATCH($G988,カレンダマスタ!$H$56:$H$61,1),MATCH($H988,カレンダマスタ!$I$55:$O$55,1)),""))))))</f>
        <v/>
      </c>
      <c r="AS988" s="126" t="str">
        <f t="shared" si="309"/>
        <v/>
      </c>
      <c r="AU988" s="137" t="str">
        <f>IF(E988="","",VLOOKUP($E988,カレンダマスタ!$A$4:$E$381,4,FALSE))</f>
        <v/>
      </c>
      <c r="AV988" s="137" t="str">
        <f t="shared" si="314"/>
        <v/>
      </c>
      <c r="AW988" s="137" t="str">
        <f t="shared" si="315"/>
        <v/>
      </c>
      <c r="AX988" s="138" t="str">
        <f t="shared" si="316"/>
        <v/>
      </c>
      <c r="AY988" s="138" t="str">
        <f t="shared" si="317"/>
        <v/>
      </c>
      <c r="AZ988" s="130" t="str">
        <f>IF(AX988&amp;AW988="勤怠未設定","×",IF(AV988="勤怠修正","×",IF(AC988="外注","",IF(AA988="",IF(AY988&lt;&gt;"","×",""),IF(VLOOKUP(AA988,カレンダマスタ!$H$66:$I$83,2,FALSE)&lt;&gt;AY988,"×","OK")))))</f>
        <v/>
      </c>
      <c r="BC988" s="137" t="str">
        <f>IF(E988="","",VLOOKUP($E988,カレンダマスタ!$A$4:$E$381,4,FALSE))</f>
        <v/>
      </c>
      <c r="BD988" s="126" t="str">
        <f>IF(AC988="社員","",IF(AG988=0,"",IF(AD988="NSTC",IF(COUNTIF(カレンダマスタ!$Q$5:$Q$32,G988)=1,"OK","×"),
IF(AD988="NS本社",IF(COUNTIF(カレンダマスタ!$T$5:$T$32,G988)=1,"OK","×"),IF(COUNTIF(カレンダマスタ!$R$5:$R$32,G988)=1,"OK","×")))))</f>
        <v/>
      </c>
      <c r="BE988" s="126" t="str">
        <f>IF(AC988="社員","",IF(G988="","",IF(R988&lt;&gt;"","",IF(AF988="CS","OK",IF(VLOOKUP(E988,カレンダマスタ!$A$5:$D$381,4,FALSE)&gt;0,"",IF(OR(G988*24&gt;10.84,H988*24&lt;14.5)=TRUE,"×","OK"))))))</f>
        <v/>
      </c>
      <c r="BF988" s="126" t="str">
        <f t="shared" si="303"/>
        <v/>
      </c>
      <c r="BG988" s="126" t="str">
        <f t="shared" si="301"/>
        <v/>
      </c>
      <c r="BI988" s="130" t="str">
        <f t="shared" si="310"/>
        <v/>
      </c>
    </row>
    <row r="989" spans="2:61">
      <c r="B989" s="210"/>
      <c r="C989" s="536"/>
      <c r="D989" s="128"/>
      <c r="E989" s="214"/>
      <c r="F989" s="128"/>
      <c r="G989" s="588"/>
      <c r="H989" s="588"/>
      <c r="I989" s="131"/>
      <c r="J989" s="139"/>
      <c r="K989" s="131"/>
      <c r="L989" s="132"/>
      <c r="M989" s="132"/>
      <c r="N989" s="141"/>
      <c r="O989" s="139"/>
      <c r="P989" s="139"/>
      <c r="Q989" s="139"/>
      <c r="R989" s="133"/>
      <c r="S989" s="134"/>
      <c r="T989" s="434" t="str">
        <f t="shared" si="304"/>
        <v/>
      </c>
      <c r="U989" s="429"/>
      <c r="V989" s="429" t="str">
        <f t="shared" si="305"/>
        <v/>
      </c>
      <c r="W989" s="298"/>
      <c r="X989" s="129" t="str">
        <f t="shared" si="311"/>
        <v/>
      </c>
      <c r="Y989" s="129" t="str">
        <f t="shared" si="306"/>
        <v/>
      </c>
      <c r="Z989" s="129" t="str">
        <f t="shared" si="307"/>
        <v/>
      </c>
      <c r="AA989" s="133" t="str">
        <f t="shared" si="313"/>
        <v/>
      </c>
      <c r="AC989" s="186" t="str">
        <f>AC956</f>
        <v/>
      </c>
      <c r="AD989" s="187" t="str">
        <f>AD956</f>
        <v/>
      </c>
      <c r="AE989" s="187" t="str">
        <f>AE956</f>
        <v/>
      </c>
      <c r="AF989" s="187" t="str">
        <f>AF956</f>
        <v/>
      </c>
      <c r="AG989" s="204">
        <f t="shared" si="308"/>
        <v>0</v>
      </c>
      <c r="AI989" s="160" t="str">
        <f>IF(月報!G989&lt;&gt;"",月報!G989,"")</f>
        <v/>
      </c>
      <c r="AJ989" s="126" t="str">
        <f>IF(月報!W989&lt;&gt;"",月報!W989*24,"")</f>
        <v/>
      </c>
      <c r="AK989" s="126" t="str">
        <f>IF(月報!P989&lt;&gt;"",月報!P989,"")</f>
        <v/>
      </c>
      <c r="AL989" s="126" t="str">
        <f>IF(月報!Q989&lt;&gt;"",IF(月報!Q989="平日残","",月報!Q989),"")</f>
        <v/>
      </c>
      <c r="AM989" s="126"/>
      <c r="AN989" s="126" t="str">
        <f t="shared" si="312"/>
        <v/>
      </c>
      <c r="AO989" s="126" t="str">
        <f>IF($E989="","",VLOOKUP($E989,カレンダマスタ!$A$5:$E$381,5,FALSE))</f>
        <v/>
      </c>
      <c r="AQ989" s="196" t="str">
        <f>IF(G989="","",IF(VLOOKUP(E989,カレンダマスタ!$A$5:$D$381,4,FALSE)=0,"",1))</f>
        <v/>
      </c>
      <c r="AR989" s="136" t="str">
        <f>IF($G989="","",IF($AD989="NSTC",INDEX(カレンダマスタ!$I$26:$O$31,MATCH($G989,カレンダマスタ!$H$26:$H$31,1),MATCH($H989,カレンダマスタ!$I$25:$O$25,1)),
IF($AD989="CS本社",INDEX(カレンダマスタ!$I$36:$O$41,MATCH($G989,カレンダマスタ!$H$36:$H$41,1),MATCH($H989,カレンダマスタ!$I$35:$O$35,1)),
IF($AD989="NS本社",INDEX(カレンダマスタ!$I$94:$O$99,MATCH($G989,カレンダマスタ!$H$95:$H$100,1),MATCH($H989,カレンダマスタ!$I$93:$O$93,1)),
IF($AD989="ODC",INDEX(カレンダマスタ!$I$46:$O$51,MATCH($G989,カレンダマスタ!$H$46:$H$51,1),MATCH($H989,カレンダマスタ!$I$45:$O$45,1)),
IF($AD989="NS東京TC",INDEX(カレンダマスタ!$I$56:$O$61,MATCH($G989,カレンダマスタ!$H$56:$H$61,1),MATCH($H989,カレンダマスタ!$I$55:$O$55,1)),""))))))</f>
        <v/>
      </c>
      <c r="AS989" s="126" t="str">
        <f t="shared" si="309"/>
        <v/>
      </c>
      <c r="AU989" s="137" t="str">
        <f>IF(E989="","",VLOOKUP($E989,カレンダマスタ!$A$4:$E$381,4,FALSE))</f>
        <v/>
      </c>
      <c r="AV989" s="137" t="str">
        <f t="shared" si="314"/>
        <v/>
      </c>
      <c r="AW989" s="137" t="str">
        <f t="shared" si="315"/>
        <v/>
      </c>
      <c r="AX989" s="138" t="str">
        <f t="shared" si="316"/>
        <v/>
      </c>
      <c r="AY989" s="138" t="str">
        <f t="shared" si="317"/>
        <v/>
      </c>
      <c r="AZ989" s="130" t="str">
        <f>IF(AX989&amp;AW989="勤怠未設定","×",IF(AV989="勤怠修正","×",IF(AC989="外注","",IF(AA989="",IF(AY989&lt;&gt;"","×",""),IF(VLOOKUP(AA989,カレンダマスタ!$H$66:$I$83,2,FALSE)&lt;&gt;AY989,"×","OK")))))</f>
        <v/>
      </c>
      <c r="BC989" s="137" t="str">
        <f>IF(E989="","",VLOOKUP($E989,カレンダマスタ!$A$4:$E$381,4,FALSE))</f>
        <v/>
      </c>
      <c r="BD989" s="126" t="str">
        <f>IF(AC989="社員","",IF(AG989=0,"",IF(AD989="NSTC",IF(COUNTIF(カレンダマスタ!$Q$5:$Q$32,G989)=1,"OK","×"),
IF(AD989="NS本社",IF(COUNTIF(カレンダマスタ!$T$5:$T$32,G989)=1,"OK","×"),IF(COUNTIF(カレンダマスタ!$R$5:$R$32,G989)=1,"OK","×")))))</f>
        <v/>
      </c>
      <c r="BE989" s="126" t="str">
        <f>IF(AC989="社員","",IF(G989="","",IF(R989&lt;&gt;"","",IF(AF989="CS","OK",IF(VLOOKUP(E989,カレンダマスタ!$A$5:$D$381,4,FALSE)&gt;0,"",IF(OR(G989*24&gt;10.84,H989*24&lt;14.5)=TRUE,"×","OK"))))))</f>
        <v/>
      </c>
      <c r="BF989" s="126" t="str">
        <f t="shared" si="303"/>
        <v/>
      </c>
      <c r="BG989" s="126" t="str">
        <f t="shared" si="301"/>
        <v/>
      </c>
      <c r="BI989" s="130" t="str">
        <f t="shared" si="310"/>
        <v/>
      </c>
    </row>
    <row r="990" spans="2:61" ht="13.8" thickBot="1">
      <c r="B990" s="211"/>
      <c r="C990" s="538"/>
      <c r="D990" s="162"/>
      <c r="E990" s="215"/>
      <c r="F990" s="162"/>
      <c r="G990" s="590"/>
      <c r="H990" s="590"/>
      <c r="I990" s="164"/>
      <c r="J990" s="165"/>
      <c r="K990" s="164"/>
      <c r="L990" s="166"/>
      <c r="M990" s="166"/>
      <c r="N990" s="167"/>
      <c r="O990" s="165"/>
      <c r="P990" s="165"/>
      <c r="Q990" s="165"/>
      <c r="R990" s="168"/>
      <c r="S990" s="169"/>
      <c r="T990" s="436" t="str">
        <f t="shared" si="304"/>
        <v/>
      </c>
      <c r="U990" s="432"/>
      <c r="V990" s="432" t="str">
        <f t="shared" si="305"/>
        <v/>
      </c>
      <c r="W990" s="298"/>
      <c r="X990" s="165" t="str">
        <f t="shared" si="311"/>
        <v/>
      </c>
      <c r="Y990" s="165" t="str">
        <f t="shared" si="306"/>
        <v/>
      </c>
      <c r="Z990" s="165" t="str">
        <f t="shared" si="307"/>
        <v/>
      </c>
      <c r="AA990" s="168" t="str">
        <f t="shared" si="313"/>
        <v/>
      </c>
      <c r="AC990" s="192" t="str">
        <f>AC956</f>
        <v/>
      </c>
      <c r="AD990" s="193" t="str">
        <f>AD956</f>
        <v/>
      </c>
      <c r="AE990" s="193" t="str">
        <f>AE956</f>
        <v/>
      </c>
      <c r="AF990" s="193" t="str">
        <f>AF956</f>
        <v/>
      </c>
      <c r="AG990" s="207">
        <f t="shared" si="308"/>
        <v>0</v>
      </c>
      <c r="AI990" s="170" t="str">
        <f>IF(月報!G990&lt;&gt;"",月報!G990,"")</f>
        <v/>
      </c>
      <c r="AJ990" s="171" t="str">
        <f>IF(月報!W990&lt;&gt;"",月報!W990*24,"")</f>
        <v/>
      </c>
      <c r="AK990" s="171" t="str">
        <f>IF(月報!P990&lt;&gt;"",月報!P990,"")</f>
        <v/>
      </c>
      <c r="AL990" s="171" t="str">
        <f>IF(月報!Q990&lt;&gt;"",IF(月報!Q990="平日残","",月報!Q990),"")</f>
        <v/>
      </c>
      <c r="AM990" s="171"/>
      <c r="AN990" s="171" t="str">
        <f t="shared" si="312"/>
        <v/>
      </c>
      <c r="AO990" s="171" t="str">
        <f>IF($E990="","",VLOOKUP($E990,カレンダマスタ!$A$5:$E$381,5,FALSE))</f>
        <v/>
      </c>
      <c r="AQ990" s="198" t="str">
        <f>IF(G990="","",IF(VLOOKUP(E990,カレンダマスタ!$A$5:$D$381,4,FALSE)=0,"",1))</f>
        <v/>
      </c>
      <c r="AR990" s="172" t="str">
        <f>IF($G990="","",IF($AD990="NSTC",INDEX(カレンダマスタ!$I$26:$O$31,MATCH($G990,カレンダマスタ!$H$26:$H$31,1),MATCH($H990,カレンダマスタ!$I$25:$O$25,1)),
IF($AD990="CS本社",INDEX(カレンダマスタ!$I$36:$O$41,MATCH($G990,カレンダマスタ!$H$36:$H$41,1),MATCH($H990,カレンダマスタ!$I$35:$O$35,1)),
IF($AD990="NS本社",INDEX(カレンダマスタ!$I$94:$O$99,MATCH($G990,カレンダマスタ!$H$95:$H$100,1),MATCH($H990,カレンダマスタ!$I$93:$O$93,1)),
IF($AD990="ODC",INDEX(カレンダマスタ!$I$46:$O$51,MATCH($G990,カレンダマスタ!$H$46:$H$51,1),MATCH($H990,カレンダマスタ!$I$45:$O$45,1)),
IF($AD990="NS東京TC",INDEX(カレンダマスタ!$I$56:$O$61,MATCH($G990,カレンダマスタ!$H$56:$H$61,1),MATCH($H990,カレンダマスタ!$I$55:$O$55,1)),""))))))</f>
        <v/>
      </c>
      <c r="AS990" s="171" t="str">
        <f t="shared" si="309"/>
        <v/>
      </c>
      <c r="AU990" s="173" t="str">
        <f>IF(E990="","",VLOOKUP($E990,カレンダマスタ!$A$4:$E$381,4,FALSE))</f>
        <v/>
      </c>
      <c r="AV990" s="173" t="str">
        <f t="shared" si="314"/>
        <v/>
      </c>
      <c r="AW990" s="173" t="str">
        <f t="shared" si="315"/>
        <v/>
      </c>
      <c r="AX990" s="174" t="str">
        <f t="shared" si="316"/>
        <v/>
      </c>
      <c r="AY990" s="174" t="str">
        <f t="shared" si="317"/>
        <v/>
      </c>
      <c r="AZ990" s="175" t="str">
        <f>IF(AX990&amp;AW990="勤怠未設定","×",IF(AV990="勤怠修正","×",IF(AC990="外注","",IF(AA990="",IF(AY990&lt;&gt;"","×",""),IF(VLOOKUP(AA990,カレンダマスタ!$H$66:$I$83,2,FALSE)&lt;&gt;AY990,"×","OK")))))</f>
        <v/>
      </c>
      <c r="BC990" s="173" t="str">
        <f>IF(E990="","",VLOOKUP($E990,カレンダマスタ!$A$4:$E$381,4,FALSE))</f>
        <v/>
      </c>
      <c r="BD990" s="171" t="str">
        <f>IF(AC990="社員","",IF(AG990=0,"",IF(AD990="NSTC",IF(COUNTIF(カレンダマスタ!$Q$5:$Q$32,G990)=1,"OK","×"),
IF(AD990="NS本社",IF(COUNTIF(カレンダマスタ!$T$5:$T$32,G990)=1,"OK","×"),IF(COUNTIF(カレンダマスタ!$R$5:$R$32,G990)=1,"OK","×")))))</f>
        <v/>
      </c>
      <c r="BE990" s="171" t="str">
        <f>IF(AC990="社員","",IF(G990="","",IF(R990&lt;&gt;"","",IF(AF990="CS","OK",IF(VLOOKUP(E990,カレンダマスタ!$A$5:$D$381,4,FALSE)&gt;0,"",IF(OR(G990*24&gt;10.84,H990*24&lt;14.5)=TRUE,"×","OK"))))))</f>
        <v/>
      </c>
      <c r="BF990" s="171" t="str">
        <f t="shared" si="303"/>
        <v/>
      </c>
      <c r="BG990" s="171" t="str">
        <f t="shared" si="301"/>
        <v/>
      </c>
      <c r="BI990" s="175" t="str">
        <f t="shared" si="310"/>
        <v/>
      </c>
    </row>
    <row r="991" spans="2:61">
      <c r="B991" s="323"/>
      <c r="C991" s="539"/>
      <c r="D991" s="324"/>
      <c r="E991" s="325"/>
      <c r="F991" s="324"/>
      <c r="G991" s="591"/>
      <c r="H991" s="591"/>
      <c r="I991" s="339"/>
      <c r="J991" s="320"/>
      <c r="K991" s="319"/>
      <c r="L991" s="320"/>
      <c r="M991" s="320"/>
      <c r="N991" s="320"/>
      <c r="O991" s="340"/>
      <c r="P991" s="340"/>
      <c r="Q991" s="340"/>
      <c r="R991" s="327"/>
      <c r="S991" s="328"/>
      <c r="T991" s="437"/>
      <c r="U991" s="429"/>
      <c r="V991" s="429"/>
      <c r="W991" s="298"/>
      <c r="X991" s="326"/>
      <c r="Y991" s="326"/>
      <c r="Z991" s="326"/>
      <c r="AA991" s="327" t="str">
        <f t="shared" si="313"/>
        <v/>
      </c>
      <c r="AC991" s="541"/>
      <c r="AD991" s="542"/>
      <c r="AE991" s="542"/>
      <c r="AF991" s="542"/>
      <c r="AG991" s="543"/>
      <c r="AI991" s="348" t="str">
        <f>IF(月報!G991&lt;&gt;"",月報!G991,"")</f>
        <v/>
      </c>
      <c r="AJ991" s="349" t="str">
        <f>IF(月報!W991&lt;&gt;"",月報!W991*24,"")</f>
        <v/>
      </c>
      <c r="AK991" s="349" t="str">
        <f>IF(月報!P991&lt;&gt;"",月報!P991,"")</f>
        <v/>
      </c>
      <c r="AL991" s="349" t="str">
        <f>IF(月報!Q991&lt;&gt;"",IF(月報!Q991="平日残","",月報!Q991),"")</f>
        <v/>
      </c>
      <c r="AM991" s="349"/>
      <c r="AN991" s="349" t="str">
        <f t="shared" si="312"/>
        <v/>
      </c>
      <c r="AO991" s="349" t="str">
        <f>IF($E991="","",VLOOKUP($E991,カレンダマスタ!$A$5:$E$381,5,FALSE))</f>
        <v/>
      </c>
      <c r="AQ991" s="351"/>
      <c r="AR991" s="352"/>
      <c r="AS991" s="349"/>
      <c r="AU991" s="355"/>
      <c r="AV991" s="355" t="str">
        <f t="shared" si="314"/>
        <v/>
      </c>
      <c r="AW991" s="355" t="str">
        <f t="shared" si="315"/>
        <v/>
      </c>
      <c r="AX991" s="356" t="str">
        <f t="shared" si="316"/>
        <v/>
      </c>
      <c r="AY991" s="356" t="str">
        <f t="shared" si="317"/>
        <v/>
      </c>
      <c r="AZ991" s="357" t="str">
        <f>IF(AX991&amp;AW991="勤怠未設定","×",IF(AV991="勤怠修正","×",IF(AC991="外注","",IF(AA991="",IF(AY991&lt;&gt;"","×",""),IF(VLOOKUP(AA991,カレンダマスタ!$H$66:$I$83,2,FALSE)&lt;&gt;AY991,"×","OK")))))</f>
        <v/>
      </c>
      <c r="BC991" s="355"/>
      <c r="BD991" s="349"/>
      <c r="BE991" s="349"/>
      <c r="BF991" s="349" t="str">
        <f t="shared" si="303"/>
        <v/>
      </c>
      <c r="BG991" s="349"/>
      <c r="BI991" s="357" t="str">
        <f t="shared" ref="BI991:BI1000" si="318">IF(OR(AO991="×",AS991="×",AZ991="×",BD991="×",BE991="×",BF991="TW未入力",BF991="週報未入力",BG991="×"),"×","")</f>
        <v/>
      </c>
    </row>
    <row r="992" spans="2:61">
      <c r="B992" s="323"/>
      <c r="C992" s="539"/>
      <c r="D992" s="324"/>
      <c r="E992" s="325"/>
      <c r="F992" s="324"/>
      <c r="G992" s="591"/>
      <c r="H992" s="591"/>
      <c r="I992" s="339"/>
      <c r="J992" s="320"/>
      <c r="K992" s="319"/>
      <c r="L992" s="320"/>
      <c r="M992" s="320"/>
      <c r="N992" s="320"/>
      <c r="O992" s="340"/>
      <c r="P992" s="340"/>
      <c r="Q992" s="340"/>
      <c r="R992" s="327"/>
      <c r="S992" s="328"/>
      <c r="T992" s="437"/>
      <c r="U992" s="429"/>
      <c r="V992" s="429"/>
      <c r="W992" s="298"/>
      <c r="X992" s="326"/>
      <c r="Y992" s="326"/>
      <c r="Z992" s="326"/>
      <c r="AA992" s="327" t="str">
        <f t="shared" si="313"/>
        <v/>
      </c>
      <c r="AC992" s="544"/>
      <c r="AD992" s="545"/>
      <c r="AE992" s="545"/>
      <c r="AF992" s="545"/>
      <c r="AG992" s="546"/>
      <c r="AI992" s="348" t="str">
        <f>IF(月報!G992&lt;&gt;"",月報!G992,"")</f>
        <v/>
      </c>
      <c r="AJ992" s="349" t="str">
        <f>IF(月報!W992&lt;&gt;"",月報!W992*24,"")</f>
        <v/>
      </c>
      <c r="AK992" s="349" t="str">
        <f>IF(月報!P992&lt;&gt;"",月報!P992,"")</f>
        <v/>
      </c>
      <c r="AL992" s="349" t="str">
        <f>IF(月報!Q992&lt;&gt;"",IF(月報!Q992="平日残","",月報!Q992),"")</f>
        <v/>
      </c>
      <c r="AM992" s="349"/>
      <c r="AN992" s="349" t="str">
        <f t="shared" si="312"/>
        <v/>
      </c>
      <c r="AO992" s="349" t="str">
        <f>IF($E992="","",VLOOKUP($E992,カレンダマスタ!$A$5:$E$381,5,FALSE))</f>
        <v/>
      </c>
      <c r="AQ992" s="351"/>
      <c r="AR992" s="352"/>
      <c r="AS992" s="349"/>
      <c r="AU992" s="355"/>
      <c r="AV992" s="355" t="str">
        <f t="shared" si="314"/>
        <v/>
      </c>
      <c r="AW992" s="355" t="str">
        <f t="shared" si="315"/>
        <v/>
      </c>
      <c r="AX992" s="356" t="str">
        <f t="shared" si="316"/>
        <v/>
      </c>
      <c r="AY992" s="356" t="str">
        <f t="shared" si="317"/>
        <v/>
      </c>
      <c r="AZ992" s="357" t="str">
        <f>IF(AX992&amp;AW992="勤怠未設定","×",IF(AV992="勤怠修正","×",IF(AC992="外注","",IF(AA992="",IF(AY992&lt;&gt;"","×",""),IF(VLOOKUP(AA992,カレンダマスタ!$H$66:$I$83,2,FALSE)&lt;&gt;AY992,"×","OK")))))</f>
        <v/>
      </c>
      <c r="BC992" s="355"/>
      <c r="BD992" s="349"/>
      <c r="BE992" s="349"/>
      <c r="BF992" s="349" t="str">
        <f t="shared" si="303"/>
        <v/>
      </c>
      <c r="BG992" s="349"/>
      <c r="BI992" s="357" t="str">
        <f t="shared" si="318"/>
        <v/>
      </c>
    </row>
    <row r="993" spans="2:61">
      <c r="B993" s="323"/>
      <c r="C993" s="539"/>
      <c r="D993" s="324"/>
      <c r="E993" s="325"/>
      <c r="F993" s="324"/>
      <c r="G993" s="591"/>
      <c r="H993" s="591"/>
      <c r="I993" s="339"/>
      <c r="J993" s="320"/>
      <c r="K993" s="319"/>
      <c r="L993" s="320"/>
      <c r="M993" s="320"/>
      <c r="N993" s="320"/>
      <c r="O993" s="340"/>
      <c r="P993" s="340"/>
      <c r="Q993" s="340"/>
      <c r="R993" s="327"/>
      <c r="S993" s="328"/>
      <c r="T993" s="437"/>
      <c r="U993" s="429"/>
      <c r="V993" s="429"/>
      <c r="W993" s="298"/>
      <c r="X993" s="326"/>
      <c r="Y993" s="326"/>
      <c r="Z993" s="326"/>
      <c r="AA993" s="327" t="str">
        <f t="shared" si="313"/>
        <v/>
      </c>
      <c r="AC993" s="544"/>
      <c r="AD993" s="545"/>
      <c r="AE993" s="545"/>
      <c r="AF993" s="545"/>
      <c r="AG993" s="546"/>
      <c r="AI993" s="348" t="str">
        <f>IF(月報!G993&lt;&gt;"",月報!G993,"")</f>
        <v/>
      </c>
      <c r="AJ993" s="349" t="str">
        <f>IF(月報!W993&lt;&gt;"",月報!W993*24,"")</f>
        <v/>
      </c>
      <c r="AK993" s="349" t="str">
        <f>IF(月報!P993&lt;&gt;"",月報!P993,"")</f>
        <v/>
      </c>
      <c r="AL993" s="349" t="str">
        <f>IF(月報!Q993&lt;&gt;"",IF(月報!Q993="平日残","",月報!Q993),"")</f>
        <v/>
      </c>
      <c r="AM993" s="349"/>
      <c r="AN993" s="349" t="str">
        <f t="shared" si="312"/>
        <v/>
      </c>
      <c r="AO993" s="349" t="str">
        <f>IF($E993="","",VLOOKUP($E993,カレンダマスタ!$A$5:$E$381,5,FALSE))</f>
        <v/>
      </c>
      <c r="AQ993" s="351"/>
      <c r="AR993" s="352"/>
      <c r="AS993" s="349"/>
      <c r="AU993" s="355"/>
      <c r="AV993" s="355" t="str">
        <f t="shared" si="314"/>
        <v/>
      </c>
      <c r="AW993" s="355" t="str">
        <f t="shared" si="315"/>
        <v/>
      </c>
      <c r="AX993" s="356" t="str">
        <f t="shared" si="316"/>
        <v/>
      </c>
      <c r="AY993" s="356" t="str">
        <f t="shared" si="317"/>
        <v/>
      </c>
      <c r="AZ993" s="357" t="str">
        <f>IF(AX993&amp;AW993="勤怠未設定","×",IF(AV993="勤怠修正","×",IF(AC993="外注","",IF(AA993="",IF(AY993&lt;&gt;"","×",""),IF(VLOOKUP(AA993,カレンダマスタ!$H$66:$I$83,2,FALSE)&lt;&gt;AY993,"×","OK")))))</f>
        <v/>
      </c>
      <c r="BC993" s="355"/>
      <c r="BD993" s="349"/>
      <c r="BE993" s="349"/>
      <c r="BF993" s="349" t="str">
        <f t="shared" si="303"/>
        <v/>
      </c>
      <c r="BG993" s="349"/>
      <c r="BI993" s="357" t="str">
        <f t="shared" si="318"/>
        <v/>
      </c>
    </row>
    <row r="994" spans="2:61">
      <c r="B994" s="323"/>
      <c r="C994" s="539"/>
      <c r="D994" s="324"/>
      <c r="E994" s="325"/>
      <c r="F994" s="324"/>
      <c r="G994" s="591"/>
      <c r="H994" s="591"/>
      <c r="I994" s="339"/>
      <c r="J994" s="320"/>
      <c r="K994" s="319"/>
      <c r="L994" s="320"/>
      <c r="M994" s="320"/>
      <c r="N994" s="320"/>
      <c r="O994" s="340"/>
      <c r="P994" s="340"/>
      <c r="Q994" s="340"/>
      <c r="R994" s="327"/>
      <c r="S994" s="328"/>
      <c r="T994" s="437"/>
      <c r="U994" s="429"/>
      <c r="V994" s="429"/>
      <c r="W994" s="298"/>
      <c r="X994" s="326"/>
      <c r="Y994" s="326"/>
      <c r="Z994" s="326"/>
      <c r="AA994" s="327" t="str">
        <f t="shared" si="313"/>
        <v/>
      </c>
      <c r="AC994" s="544"/>
      <c r="AD994" s="545"/>
      <c r="AE994" s="545"/>
      <c r="AF994" s="545"/>
      <c r="AG994" s="546"/>
      <c r="AI994" s="348" t="str">
        <f>IF(月報!G994&lt;&gt;"",月報!G994,"")</f>
        <v/>
      </c>
      <c r="AJ994" s="349" t="str">
        <f>IF(月報!W994&lt;&gt;"",月報!W994*24,"")</f>
        <v/>
      </c>
      <c r="AK994" s="349" t="str">
        <f>IF(月報!P994&lt;&gt;"",月報!P994,"")</f>
        <v/>
      </c>
      <c r="AL994" s="349" t="str">
        <f>IF(月報!Q994&lt;&gt;"",IF(月報!Q994="平日残","",月報!Q994),"")</f>
        <v/>
      </c>
      <c r="AM994" s="349"/>
      <c r="AN994" s="349" t="str">
        <f t="shared" si="312"/>
        <v/>
      </c>
      <c r="AO994" s="349" t="str">
        <f>IF($E994="","",VLOOKUP($E994,カレンダマスタ!$A$5:$E$381,5,FALSE))</f>
        <v/>
      </c>
      <c r="AQ994" s="351"/>
      <c r="AR994" s="352"/>
      <c r="AS994" s="349"/>
      <c r="AU994" s="355"/>
      <c r="AV994" s="355" t="str">
        <f t="shared" si="314"/>
        <v/>
      </c>
      <c r="AW994" s="355" t="str">
        <f t="shared" si="315"/>
        <v/>
      </c>
      <c r="AX994" s="356" t="str">
        <f t="shared" si="316"/>
        <v/>
      </c>
      <c r="AY994" s="356" t="str">
        <f t="shared" si="317"/>
        <v/>
      </c>
      <c r="AZ994" s="357" t="str">
        <f>IF(AX994&amp;AW994="勤怠未設定","×",IF(AV994="勤怠修正","×",IF(AC994="外注","",IF(AA994="",IF(AY994&lt;&gt;"","×",""),IF(VLOOKUP(AA994,カレンダマスタ!$H$66:$I$83,2,FALSE)&lt;&gt;AY994,"×","OK")))))</f>
        <v/>
      </c>
      <c r="BC994" s="355"/>
      <c r="BD994" s="349"/>
      <c r="BE994" s="349"/>
      <c r="BF994" s="349" t="str">
        <f t="shared" si="303"/>
        <v/>
      </c>
      <c r="BG994" s="349"/>
      <c r="BI994" s="357" t="str">
        <f t="shared" si="318"/>
        <v/>
      </c>
    </row>
    <row r="995" spans="2:61">
      <c r="B995" s="323"/>
      <c r="C995" s="539"/>
      <c r="D995" s="324"/>
      <c r="E995" s="325"/>
      <c r="F995" s="324"/>
      <c r="G995" s="591"/>
      <c r="H995" s="591"/>
      <c r="I995" s="339"/>
      <c r="J995" s="320"/>
      <c r="K995" s="319"/>
      <c r="L995" s="320"/>
      <c r="M995" s="320"/>
      <c r="N995" s="320"/>
      <c r="O995" s="340"/>
      <c r="P995" s="340"/>
      <c r="Q995" s="340"/>
      <c r="R995" s="327"/>
      <c r="S995" s="328"/>
      <c r="T995" s="437"/>
      <c r="U995" s="429"/>
      <c r="V995" s="429"/>
      <c r="W995" s="298"/>
      <c r="X995" s="326"/>
      <c r="Y995" s="326"/>
      <c r="Z995" s="326"/>
      <c r="AA995" s="327" t="str">
        <f t="shared" si="313"/>
        <v/>
      </c>
      <c r="AC995" s="544"/>
      <c r="AD995" s="545"/>
      <c r="AE995" s="545"/>
      <c r="AF995" s="545"/>
      <c r="AG995" s="546"/>
      <c r="AI995" s="348" t="str">
        <f>IF(月報!G995&lt;&gt;"",月報!G995,"")</f>
        <v/>
      </c>
      <c r="AJ995" s="349" t="str">
        <f>IF(月報!W995&lt;&gt;"",月報!W995*24,"")</f>
        <v/>
      </c>
      <c r="AK995" s="349" t="str">
        <f>IF(月報!P995&lt;&gt;"",月報!P995,"")</f>
        <v/>
      </c>
      <c r="AL995" s="349" t="str">
        <f>IF(月報!Q995&lt;&gt;"",IF(月報!Q995="平日残","",月報!Q995),"")</f>
        <v/>
      </c>
      <c r="AM995" s="349"/>
      <c r="AN995" s="349" t="str">
        <f t="shared" si="312"/>
        <v/>
      </c>
      <c r="AO995" s="349" t="str">
        <f>IF($E995="","",VLOOKUP($E995,カレンダマスタ!$A$5:$E$381,5,FALSE))</f>
        <v/>
      </c>
      <c r="AQ995" s="351"/>
      <c r="AR995" s="352"/>
      <c r="AS995" s="349"/>
      <c r="AU995" s="355"/>
      <c r="AV995" s="355" t="str">
        <f t="shared" si="314"/>
        <v/>
      </c>
      <c r="AW995" s="355" t="str">
        <f t="shared" si="315"/>
        <v/>
      </c>
      <c r="AX995" s="356" t="str">
        <f t="shared" si="316"/>
        <v/>
      </c>
      <c r="AY995" s="356" t="str">
        <f t="shared" si="317"/>
        <v/>
      </c>
      <c r="AZ995" s="357" t="str">
        <f>IF(AX995&amp;AW995="勤怠未設定","×",IF(AV995="勤怠修正","×",IF(AC995="外注","",IF(AA995="",IF(AY995&lt;&gt;"","×",""),IF(VLOOKUP(AA995,カレンダマスタ!$H$66:$I$83,2,FALSE)&lt;&gt;AY995,"×","OK")))))</f>
        <v/>
      </c>
      <c r="BC995" s="355"/>
      <c r="BD995" s="349"/>
      <c r="BE995" s="349"/>
      <c r="BF995" s="349" t="str">
        <f t="shared" si="303"/>
        <v/>
      </c>
      <c r="BG995" s="349"/>
      <c r="BI995" s="357" t="str">
        <f t="shared" si="318"/>
        <v/>
      </c>
    </row>
    <row r="996" spans="2:61">
      <c r="B996" s="323"/>
      <c r="C996" s="539"/>
      <c r="D996" s="324"/>
      <c r="E996" s="325"/>
      <c r="F996" s="324"/>
      <c r="G996" s="591"/>
      <c r="H996" s="591"/>
      <c r="I996" s="339"/>
      <c r="J996" s="320"/>
      <c r="K996" s="319"/>
      <c r="L996" s="320"/>
      <c r="M996" s="320"/>
      <c r="N996" s="320"/>
      <c r="O996" s="340"/>
      <c r="P996" s="340"/>
      <c r="Q996" s="340"/>
      <c r="R996" s="327"/>
      <c r="S996" s="328"/>
      <c r="T996" s="437"/>
      <c r="U996" s="429"/>
      <c r="V996" s="429"/>
      <c r="W996" s="298"/>
      <c r="X996" s="326"/>
      <c r="Y996" s="326"/>
      <c r="Z996" s="326"/>
      <c r="AA996" s="327" t="str">
        <f t="shared" si="313"/>
        <v/>
      </c>
      <c r="AC996" s="544"/>
      <c r="AD996" s="545"/>
      <c r="AE996" s="545"/>
      <c r="AF996" s="545"/>
      <c r="AG996" s="546"/>
      <c r="AI996" s="348" t="str">
        <f>IF(月報!G996&lt;&gt;"",月報!G996,"")</f>
        <v/>
      </c>
      <c r="AJ996" s="349" t="str">
        <f>IF(月報!W996&lt;&gt;"",月報!W996*24,"")</f>
        <v/>
      </c>
      <c r="AK996" s="349" t="str">
        <f>IF(月報!P996&lt;&gt;"",月報!P996,"")</f>
        <v/>
      </c>
      <c r="AL996" s="349" t="str">
        <f>IF(月報!Q996&lt;&gt;"",IF(月報!Q996="平日残","",月報!Q996),"")</f>
        <v/>
      </c>
      <c r="AM996" s="349"/>
      <c r="AN996" s="349" t="str">
        <f t="shared" si="312"/>
        <v/>
      </c>
      <c r="AO996" s="349" t="str">
        <f>IF($E996="","",VLOOKUP($E996,カレンダマスタ!$A$5:$E$381,5,FALSE))</f>
        <v/>
      </c>
      <c r="AQ996" s="351"/>
      <c r="AR996" s="352"/>
      <c r="AS996" s="349"/>
      <c r="AU996" s="355"/>
      <c r="AV996" s="355" t="str">
        <f t="shared" si="314"/>
        <v/>
      </c>
      <c r="AW996" s="355" t="str">
        <f t="shared" si="315"/>
        <v/>
      </c>
      <c r="AX996" s="356" t="str">
        <f t="shared" si="316"/>
        <v/>
      </c>
      <c r="AY996" s="356" t="str">
        <f t="shared" si="317"/>
        <v/>
      </c>
      <c r="AZ996" s="357" t="str">
        <f>IF(AX996&amp;AW996="勤怠未設定","×",IF(AV996="勤怠修正","×",IF(AC996="外注","",IF(AA996="",IF(AY996&lt;&gt;"","×",""),IF(VLOOKUP(AA996,カレンダマスタ!$H$66:$I$83,2,FALSE)&lt;&gt;AY996,"×","OK")))))</f>
        <v/>
      </c>
      <c r="BC996" s="355"/>
      <c r="BD996" s="349"/>
      <c r="BE996" s="349"/>
      <c r="BF996" s="349" t="str">
        <f t="shared" si="303"/>
        <v/>
      </c>
      <c r="BG996" s="349"/>
      <c r="BI996" s="357" t="str">
        <f t="shared" si="318"/>
        <v/>
      </c>
    </row>
    <row r="997" spans="2:61">
      <c r="B997" s="323"/>
      <c r="C997" s="539"/>
      <c r="D997" s="324"/>
      <c r="E997" s="325"/>
      <c r="F997" s="324"/>
      <c r="G997" s="591"/>
      <c r="H997" s="591"/>
      <c r="I997" s="339"/>
      <c r="J997" s="320"/>
      <c r="K997" s="319"/>
      <c r="L997" s="320"/>
      <c r="M997" s="320"/>
      <c r="N997" s="320"/>
      <c r="O997" s="340"/>
      <c r="P997" s="340"/>
      <c r="Q997" s="340"/>
      <c r="R997" s="327"/>
      <c r="S997" s="328"/>
      <c r="T997" s="437"/>
      <c r="U997" s="429"/>
      <c r="V997" s="429"/>
      <c r="W997" s="298"/>
      <c r="X997" s="326"/>
      <c r="Y997" s="326"/>
      <c r="Z997" s="326"/>
      <c r="AA997" s="327" t="str">
        <f t="shared" si="313"/>
        <v/>
      </c>
      <c r="AC997" s="544"/>
      <c r="AD997" s="545"/>
      <c r="AE997" s="545"/>
      <c r="AF997" s="545"/>
      <c r="AG997" s="546"/>
      <c r="AI997" s="348" t="str">
        <f>IF(月報!G997&lt;&gt;"",月報!G997,"")</f>
        <v/>
      </c>
      <c r="AJ997" s="349" t="str">
        <f>IF(月報!W997&lt;&gt;"",月報!W997*24,"")</f>
        <v/>
      </c>
      <c r="AK997" s="349" t="str">
        <f>IF(月報!P997&lt;&gt;"",月報!P997,"")</f>
        <v/>
      </c>
      <c r="AL997" s="349" t="str">
        <f>IF(月報!Q997&lt;&gt;"",IF(月報!Q997="平日残","",月報!Q997),"")</f>
        <v/>
      </c>
      <c r="AM997" s="349"/>
      <c r="AN997" s="349" t="str">
        <f t="shared" si="312"/>
        <v/>
      </c>
      <c r="AO997" s="349" t="str">
        <f>IF($E997="","",VLOOKUP($E997,カレンダマスタ!$A$5:$E$381,5,FALSE))</f>
        <v/>
      </c>
      <c r="AQ997" s="351"/>
      <c r="AR997" s="352"/>
      <c r="AS997" s="349"/>
      <c r="AU997" s="355"/>
      <c r="AV997" s="355" t="str">
        <f t="shared" si="314"/>
        <v/>
      </c>
      <c r="AW997" s="355" t="str">
        <f t="shared" si="315"/>
        <v/>
      </c>
      <c r="AX997" s="356" t="str">
        <f t="shared" si="316"/>
        <v/>
      </c>
      <c r="AY997" s="356" t="str">
        <f t="shared" si="317"/>
        <v/>
      </c>
      <c r="AZ997" s="357" t="str">
        <f>IF(AX997&amp;AW997="勤怠未設定","×",IF(AV997="勤怠修正","×",IF(AC997="外注","",IF(AA997="",IF(AY997&lt;&gt;"","×",""),IF(VLOOKUP(AA997,カレンダマスタ!$H$66:$I$83,2,FALSE)&lt;&gt;AY997,"×","OK")))))</f>
        <v/>
      </c>
      <c r="BC997" s="355"/>
      <c r="BD997" s="349"/>
      <c r="BE997" s="349"/>
      <c r="BF997" s="349" t="str">
        <f t="shared" si="303"/>
        <v/>
      </c>
      <c r="BG997" s="349"/>
      <c r="BI997" s="357" t="str">
        <f t="shared" si="318"/>
        <v/>
      </c>
    </row>
    <row r="998" spans="2:61">
      <c r="B998" s="323"/>
      <c r="C998" s="539"/>
      <c r="D998" s="324"/>
      <c r="E998" s="325"/>
      <c r="F998" s="324"/>
      <c r="G998" s="591"/>
      <c r="H998" s="591"/>
      <c r="I998" s="339"/>
      <c r="J998" s="320"/>
      <c r="K998" s="319"/>
      <c r="L998" s="320"/>
      <c r="M998" s="320"/>
      <c r="N998" s="320"/>
      <c r="O998" s="340"/>
      <c r="P998" s="340"/>
      <c r="Q998" s="340"/>
      <c r="R998" s="327"/>
      <c r="S998" s="328"/>
      <c r="T998" s="437"/>
      <c r="U998" s="429"/>
      <c r="V998" s="429"/>
      <c r="W998" s="298"/>
      <c r="X998" s="326"/>
      <c r="Y998" s="326"/>
      <c r="Z998" s="326"/>
      <c r="AA998" s="327" t="str">
        <f t="shared" si="313"/>
        <v/>
      </c>
      <c r="AC998" s="544"/>
      <c r="AD998" s="545"/>
      <c r="AE998" s="545"/>
      <c r="AF998" s="545"/>
      <c r="AG998" s="546"/>
      <c r="AI998" s="348" t="str">
        <f>IF(月報!G998&lt;&gt;"",月報!G998,"")</f>
        <v/>
      </c>
      <c r="AJ998" s="349" t="str">
        <f>IF(月報!W998&lt;&gt;"",月報!W998*24,"")</f>
        <v/>
      </c>
      <c r="AK998" s="349" t="str">
        <f>IF(月報!P998&lt;&gt;"",月報!P998,"")</f>
        <v/>
      </c>
      <c r="AL998" s="349" t="str">
        <f>IF(月報!Q998&lt;&gt;"",IF(月報!Q998="平日残","",月報!Q998),"")</f>
        <v/>
      </c>
      <c r="AM998" s="349"/>
      <c r="AN998" s="349" t="str">
        <f t="shared" si="312"/>
        <v/>
      </c>
      <c r="AO998" s="349" t="str">
        <f>IF($E998="","",VLOOKUP($E998,カレンダマスタ!$A$5:$E$381,5,FALSE))</f>
        <v/>
      </c>
      <c r="AQ998" s="351"/>
      <c r="AR998" s="352"/>
      <c r="AS998" s="349"/>
      <c r="AU998" s="355"/>
      <c r="AV998" s="355" t="str">
        <f t="shared" si="314"/>
        <v/>
      </c>
      <c r="AW998" s="355" t="str">
        <f t="shared" si="315"/>
        <v/>
      </c>
      <c r="AX998" s="356" t="str">
        <f t="shared" si="316"/>
        <v/>
      </c>
      <c r="AY998" s="356" t="str">
        <f t="shared" si="317"/>
        <v/>
      </c>
      <c r="AZ998" s="357" t="str">
        <f>IF(AX998&amp;AW998="勤怠未設定","×",IF(AV998="勤怠修正","×",IF(AC998="外注","",IF(AA998="",IF(AY998&lt;&gt;"","×",""),IF(VLOOKUP(AA998,カレンダマスタ!$H$66:$I$83,2,FALSE)&lt;&gt;AY998,"×","OK")))))</f>
        <v/>
      </c>
      <c r="BC998" s="355"/>
      <c r="BD998" s="349"/>
      <c r="BE998" s="349"/>
      <c r="BF998" s="349" t="str">
        <f t="shared" si="303"/>
        <v/>
      </c>
      <c r="BG998" s="349"/>
      <c r="BI998" s="357" t="str">
        <f t="shared" si="318"/>
        <v/>
      </c>
    </row>
    <row r="999" spans="2:61">
      <c r="B999" s="323"/>
      <c r="C999" s="539"/>
      <c r="D999" s="324"/>
      <c r="E999" s="325"/>
      <c r="F999" s="324"/>
      <c r="G999" s="591"/>
      <c r="H999" s="591"/>
      <c r="I999" s="339"/>
      <c r="J999" s="320"/>
      <c r="K999" s="319"/>
      <c r="L999" s="320"/>
      <c r="M999" s="320"/>
      <c r="N999" s="320"/>
      <c r="O999" s="340"/>
      <c r="P999" s="340"/>
      <c r="Q999" s="340"/>
      <c r="R999" s="327"/>
      <c r="S999" s="328"/>
      <c r="T999" s="437"/>
      <c r="U999" s="429"/>
      <c r="V999" s="429"/>
      <c r="W999" s="298"/>
      <c r="X999" s="326"/>
      <c r="Y999" s="326"/>
      <c r="Z999" s="326"/>
      <c r="AA999" s="327" t="str">
        <f t="shared" si="313"/>
        <v/>
      </c>
      <c r="AC999" s="544"/>
      <c r="AD999" s="545"/>
      <c r="AE999" s="545"/>
      <c r="AF999" s="545"/>
      <c r="AG999" s="546"/>
      <c r="AI999" s="348" t="str">
        <f>IF(月報!G999&lt;&gt;"",月報!G999,"")</f>
        <v/>
      </c>
      <c r="AJ999" s="349" t="str">
        <f>IF(月報!W999&lt;&gt;"",月報!W999*24,"")</f>
        <v/>
      </c>
      <c r="AK999" s="349" t="str">
        <f>IF(月報!P999&lt;&gt;"",月報!P999,"")</f>
        <v/>
      </c>
      <c r="AL999" s="349" t="str">
        <f>IF(月報!Q999&lt;&gt;"",IF(月報!Q999="平日残","",月報!Q999),"")</f>
        <v/>
      </c>
      <c r="AM999" s="349"/>
      <c r="AN999" s="349" t="str">
        <f t="shared" si="312"/>
        <v/>
      </c>
      <c r="AO999" s="349" t="str">
        <f>IF($E999="","",VLOOKUP($E999,カレンダマスタ!$A$5:$E$381,5,FALSE))</f>
        <v/>
      </c>
      <c r="AQ999" s="351"/>
      <c r="AR999" s="352"/>
      <c r="AS999" s="349"/>
      <c r="AU999" s="355"/>
      <c r="AV999" s="355" t="str">
        <f t="shared" si="314"/>
        <v/>
      </c>
      <c r="AW999" s="355" t="str">
        <f t="shared" si="315"/>
        <v/>
      </c>
      <c r="AX999" s="356" t="str">
        <f t="shared" si="316"/>
        <v/>
      </c>
      <c r="AY999" s="356" t="str">
        <f t="shared" si="317"/>
        <v/>
      </c>
      <c r="AZ999" s="357" t="str">
        <f>IF(AX999&amp;AW999="勤怠未設定","×",IF(AV999="勤怠修正","×",IF(AC999="外注","",IF(AA999="",IF(AY999&lt;&gt;"","×",""),IF(VLOOKUP(AA999,カレンダマスタ!$H$66:$I$83,2,FALSE)&lt;&gt;AY999,"×","OK")))))</f>
        <v/>
      </c>
      <c r="BC999" s="355"/>
      <c r="BD999" s="349"/>
      <c r="BE999" s="349"/>
      <c r="BF999" s="349" t="str">
        <f t="shared" si="303"/>
        <v/>
      </c>
      <c r="BG999" s="349"/>
      <c r="BI999" s="357" t="str">
        <f t="shared" si="318"/>
        <v/>
      </c>
    </row>
    <row r="1000" spans="2:61" ht="13.8" thickBot="1">
      <c r="B1000" s="329"/>
      <c r="C1000" s="540"/>
      <c r="D1000" s="330"/>
      <c r="E1000" s="331"/>
      <c r="F1000" s="330"/>
      <c r="G1000" s="592"/>
      <c r="H1000" s="592"/>
      <c r="I1000" s="343"/>
      <c r="J1000" s="322"/>
      <c r="K1000" s="321"/>
      <c r="L1000" s="322"/>
      <c r="M1000" s="322"/>
      <c r="N1000" s="322"/>
      <c r="O1000" s="344"/>
      <c r="P1000" s="344"/>
      <c r="Q1000" s="344"/>
      <c r="R1000" s="333"/>
      <c r="S1000" s="334"/>
      <c r="T1000" s="438"/>
      <c r="U1000" s="432"/>
      <c r="V1000" s="432"/>
      <c r="W1000" s="298"/>
      <c r="X1000" s="332"/>
      <c r="Y1000" s="332"/>
      <c r="Z1000" s="332"/>
      <c r="AA1000" s="333" t="str">
        <f t="shared" si="313"/>
        <v/>
      </c>
      <c r="AC1000" s="547"/>
      <c r="AD1000" s="548"/>
      <c r="AE1000" s="548"/>
      <c r="AF1000" s="548"/>
      <c r="AG1000" s="549"/>
      <c r="AI1000" s="348" t="str">
        <f>IF(月報!G1000&lt;&gt;"",月報!G1000,"")</f>
        <v/>
      </c>
      <c r="AJ1000" s="350" t="str">
        <f>IF(月報!W1000&lt;&gt;"",月報!W1000*24,"")</f>
        <v/>
      </c>
      <c r="AK1000" s="350" t="str">
        <f>IF(月報!P1000&lt;&gt;"",月報!P1000,"")</f>
        <v/>
      </c>
      <c r="AL1000" s="350" t="str">
        <f>IF(月報!Q1000&lt;&gt;"",IF(月報!Q1000="平日残","",月報!Q1000),"")</f>
        <v/>
      </c>
      <c r="AM1000" s="350"/>
      <c r="AN1000" s="350" t="str">
        <f t="shared" si="312"/>
        <v/>
      </c>
      <c r="AO1000" s="350" t="str">
        <f>IF($E1000="","",VLOOKUP($E1000,カレンダマスタ!$A$5:$E$381,5,FALSE))</f>
        <v/>
      </c>
      <c r="AP1000" s="347"/>
      <c r="AQ1000" s="353"/>
      <c r="AR1000" s="354"/>
      <c r="AS1000" s="350"/>
      <c r="AT1000" s="347"/>
      <c r="AU1000" s="358"/>
      <c r="AV1000" s="358" t="str">
        <f t="shared" si="314"/>
        <v/>
      </c>
      <c r="AW1000" s="358" t="str">
        <f t="shared" si="315"/>
        <v/>
      </c>
      <c r="AX1000" s="359" t="str">
        <f t="shared" si="316"/>
        <v/>
      </c>
      <c r="AY1000" s="359" t="str">
        <f t="shared" si="317"/>
        <v/>
      </c>
      <c r="AZ1000" s="360" t="str">
        <f>IF(AX1000&amp;AW1000="勤怠未設定","×",IF(AV1000="勤怠修正","×",IF(AC1000="外注","",IF(AA1000="",IF(AY1000&lt;&gt;"","×",""),IF(VLOOKUP(AA1000,カレンダマスタ!$H$66:$I$83,2,FALSE)&lt;&gt;AY1000,"×","OK")))))</f>
        <v/>
      </c>
      <c r="BC1000" s="358"/>
      <c r="BD1000" s="350"/>
      <c r="BE1000" s="350"/>
      <c r="BF1000" s="350" t="str">
        <f t="shared" si="303"/>
        <v/>
      </c>
      <c r="BG1000" s="350"/>
      <c r="BI1000" s="360" t="str">
        <f t="shared" si="318"/>
        <v/>
      </c>
    </row>
    <row r="1001" spans="2:61">
      <c r="B1001" s="176">
        <f>B956+1</f>
        <v>23</v>
      </c>
      <c r="C1001" s="535"/>
      <c r="D1001" s="112"/>
      <c r="E1001" s="582"/>
      <c r="F1001" s="112"/>
      <c r="G1001" s="587"/>
      <c r="H1001" s="587"/>
      <c r="I1001" s="114"/>
      <c r="J1001" s="118"/>
      <c r="K1001" s="115"/>
      <c r="L1001" s="116"/>
      <c r="M1001" s="116"/>
      <c r="N1001" s="117"/>
      <c r="O1001" s="118"/>
      <c r="P1001" s="118"/>
      <c r="Q1001" s="118"/>
      <c r="R1001" s="119"/>
      <c r="S1001" s="120"/>
      <c r="T1001" s="433" t="str">
        <f t="shared" ref="T1001:T1035" si="319">IF(J1001&lt;&gt;"",J1001,"")</f>
        <v/>
      </c>
      <c r="U1001" s="428">
        <f>SUM(T1001:T1007)</f>
        <v>0</v>
      </c>
      <c r="V1001" s="428" t="str">
        <f t="shared" ref="V1001:V1035" si="320">IF(AC1001="外注",IF(AND(BC1001&lt;1,ROUND((H1001*24),1)=13),"外注2半",IF(AND(BC1001&lt;1,ROUND((G1001*24),1)=13.7),"外注1半",IF(AND(BC1001&lt;1,G1001=""),"外注休暇",""))),"")</f>
        <v/>
      </c>
      <c r="W1001" s="298"/>
      <c r="X1001" s="113" t="str">
        <f>IF(O1001&lt;&gt;"",O1001/24,"")</f>
        <v/>
      </c>
      <c r="Y1001" s="113" t="str">
        <f t="shared" ref="Y1001:Y1035" si="321">IF(P1001&lt;&gt;"",P1001/24,"")</f>
        <v/>
      </c>
      <c r="Z1001" s="113" t="str">
        <f t="shared" ref="Z1001:Z1035" si="322">IF(Q1001&lt;&gt;"",Q1001/24,"")</f>
        <v/>
      </c>
      <c r="AA1001" s="119" t="str">
        <f t="shared" si="313"/>
        <v/>
      </c>
      <c r="AC1001" s="183" t="str">
        <f>IF(C1001&lt;&gt;"",VLOOKUP(C1001,設定シート!$D$10:$N$109,11,FALSE),"")</f>
        <v/>
      </c>
      <c r="AD1001" s="184" t="str">
        <f>IF(C1001&lt;&gt;"",VLOOKUP(C1001,設定シート!$D$10:$H$109,5,FALSE),"")</f>
        <v/>
      </c>
      <c r="AE1001" s="185" t="str">
        <f>IF(C1001&lt;&gt;"",VLOOKUP(C1001,設定シート!$D$10:$L$109,9,FALSE),"")</f>
        <v/>
      </c>
      <c r="AF1001" s="184" t="str">
        <f>IF($AD1001="","",IF(LEFT($AD1001,2)="NS","NS","CS"))</f>
        <v/>
      </c>
      <c r="AG1001" s="203">
        <f t="shared" ref="AG1001:AG1035" si="323">IF(OR(R1001="有給休暇",G1001=""),0,IF(AQ1001=1,0,1))</f>
        <v>0</v>
      </c>
      <c r="AI1001" s="121" t="str">
        <f>IF(月報!G1001&lt;&gt;"",月報!G1001,"")</f>
        <v/>
      </c>
      <c r="AJ1001" s="122" t="str">
        <f>IF(月報!W1001&lt;&gt;"",月報!W1001*24,"")</f>
        <v/>
      </c>
      <c r="AK1001" s="122" t="str">
        <f>IF(月報!P1001&lt;&gt;"",月報!P1001,"")</f>
        <v/>
      </c>
      <c r="AL1001" s="122" t="str">
        <f>IF(月報!Q1001&lt;&gt;"",IF(月報!Q1001="平日残","",月報!Q1001),"")</f>
        <v/>
      </c>
      <c r="AM1001" s="122"/>
      <c r="AN1001" s="122" t="str">
        <f t="shared" si="312"/>
        <v/>
      </c>
      <c r="AO1001" s="122" t="str">
        <f>IF($E1001="","",VLOOKUP($E1001,カレンダマスタ!$A$5:$E$381,5,FALSE))</f>
        <v/>
      </c>
      <c r="AQ1001" s="195" t="str">
        <f>IF(G1001="","",IF(VLOOKUP(E1001,カレンダマスタ!$A$5:$D$381,4,FALSE)=0,"",1))</f>
        <v/>
      </c>
      <c r="AR1001" s="123" t="str">
        <f>IF($G1001="","",IF($AD1001="NSTC",INDEX(カレンダマスタ!$I$26:$O$31,MATCH($G1001,カレンダマスタ!$H$26:$H$31,1),MATCH($H1001,カレンダマスタ!$I$25:$O$25,1)),
IF($AD1001="CS本社",INDEX(カレンダマスタ!$I$36:$O$41,MATCH($G1001,カレンダマスタ!$H$36:$H$41,1),MATCH($H1001,カレンダマスタ!$I$35:$O$35,1)),
IF($AD1001="NS本社",INDEX(カレンダマスタ!$I$94:$O$99,MATCH($G1001,カレンダマスタ!$H$95:$H$100,1),MATCH($H1001,カレンダマスタ!$I$93:$O$93,1)),
IF($AD1001="ODC",INDEX(カレンダマスタ!$I$46:$O$51,MATCH($G1001,カレンダマスタ!$H$46:$H$51,1),MATCH($H1001,カレンダマスタ!$I$45:$O$45,1)),
IF($AD1001="NS東京TC",INDEX(カレンダマスタ!$I$56:$O$61,MATCH($G1001,カレンダマスタ!$H$56:$H$61,1),MATCH($H1001,カレンダマスタ!$I$55:$O$55,1)),""))))))</f>
        <v/>
      </c>
      <c r="AS1001" s="122" t="str">
        <f t="shared" ref="AS1001:AS1035" si="324">IF(AC1001="社員","",IF(R1001="有給休暇","",IF(AND(AF1001="CS",AQ1001=1)=TRUE,"OK",IF(AR1001&lt;&gt;"",IF(TIMEVALUE(MID(I1001,1,10))=AR1001,"OK","×"),""))))</f>
        <v/>
      </c>
      <c r="AU1001" s="124" t="str">
        <f>IF(E1001="","",VLOOKUP($E1001,カレンダマスタ!$A$4:$E$381,4,FALSE))</f>
        <v/>
      </c>
      <c r="AV1001" s="124" t="str">
        <f t="shared" si="314"/>
        <v/>
      </c>
      <c r="AW1001" s="124" t="str">
        <f t="shared" si="315"/>
        <v/>
      </c>
      <c r="AX1001" s="125" t="str">
        <f t="shared" si="316"/>
        <v/>
      </c>
      <c r="AY1001" s="125" t="str">
        <f t="shared" si="317"/>
        <v/>
      </c>
      <c r="AZ1001" s="114" t="str">
        <f>IF(AX1001&amp;AW1001="勤怠未設定","×",IF(AV1001="勤怠修正","×",IF(AC1001="外注","",IF(AA1001="",IF(AY1001&lt;&gt;"","×",""),IF(VLOOKUP(AA1001,カレンダマスタ!$H$66:$I$83,2,FALSE)&lt;&gt;AY1001,"×","OK")))))</f>
        <v/>
      </c>
      <c r="BC1001" s="124" t="str">
        <f>IF(E1001="","",VLOOKUP($E1001,カレンダマスタ!$A$4:$E$381,4,FALSE))</f>
        <v/>
      </c>
      <c r="BD1001" s="122" t="str">
        <f>IF(AC1001="社員","",IF(AG1001=0,"",IF(AD1001="NSTC",IF(COUNTIF(カレンダマスタ!$Q$5:$Q$32,G1001)=1,"OK","×"),
IF(AD1001="NS本社",IF(COUNTIF(カレンダマスタ!$T$5:$T$32,G1001)=1,"OK","×"),IF(COUNTIF(カレンダマスタ!$R$5:$R$32,G1001)=1,"OK","×")))))</f>
        <v/>
      </c>
      <c r="BE1001" s="122" t="str">
        <f>IF(AC1001="社員","",IF(G1001="","",IF(R1001&lt;&gt;"","",IF(AF1001="CS","OK",IF(VLOOKUP(E1001,カレンダマスタ!$A$5:$D$381,4,FALSE)&gt;0,"",IF(OR(G1001*24&gt;10.84,H1001*24&lt;14.5)=TRUE,"×","OK"))))))</f>
        <v/>
      </c>
      <c r="BF1001" s="122" t="str">
        <f t="shared" si="303"/>
        <v/>
      </c>
      <c r="BG1001" s="127" t="str">
        <f t="shared" ref="BG1001:BG1064" si="325">IF(AE1001="派遣","",IF(G1001="","",IF(R1001="有給休暇","",IF(S1001="","×","OK"))))</f>
        <v/>
      </c>
      <c r="BI1001" s="114" t="str">
        <f t="shared" ref="BI1001:BI1035" si="326">IF(OR(AO1001="×",AS1001="×",AZ1001="×",BE1001="×",BF1001="TW未入力",BF1001="週報未入力",BG1001="×"),"×","")</f>
        <v/>
      </c>
    </row>
    <row r="1002" spans="2:61">
      <c r="B1002" s="210"/>
      <c r="C1002" s="536"/>
      <c r="D1002" s="128"/>
      <c r="E1002" s="583"/>
      <c r="F1002" s="128"/>
      <c r="G1002" s="588"/>
      <c r="H1002" s="588"/>
      <c r="I1002" s="130"/>
      <c r="J1002" s="139"/>
      <c r="K1002" s="131"/>
      <c r="L1002" s="132"/>
      <c r="M1002" s="132"/>
      <c r="N1002" s="141"/>
      <c r="O1002" s="139"/>
      <c r="P1002" s="139"/>
      <c r="Q1002" s="139"/>
      <c r="R1002" s="133"/>
      <c r="S1002" s="134"/>
      <c r="T1002" s="434" t="str">
        <f t="shared" si="319"/>
        <v/>
      </c>
      <c r="U1002" s="429"/>
      <c r="V1002" s="429" t="str">
        <f t="shared" si="320"/>
        <v/>
      </c>
      <c r="W1002" s="298"/>
      <c r="X1002" s="129" t="str">
        <f t="shared" ref="X1002:X1035" si="327">IF(O1002&lt;&gt;"",O1002/24,"")</f>
        <v/>
      </c>
      <c r="Y1002" s="129" t="str">
        <f t="shared" si="321"/>
        <v/>
      </c>
      <c r="Z1002" s="129" t="str">
        <f t="shared" si="322"/>
        <v/>
      </c>
      <c r="AA1002" s="133" t="str">
        <f t="shared" si="313"/>
        <v/>
      </c>
      <c r="AC1002" s="186" t="str">
        <f>AC1001</f>
        <v/>
      </c>
      <c r="AD1002" s="186" t="str">
        <f>AD1001</f>
        <v/>
      </c>
      <c r="AE1002" s="186" t="str">
        <f>AE1001</f>
        <v/>
      </c>
      <c r="AF1002" s="186" t="str">
        <f>AF1001</f>
        <v/>
      </c>
      <c r="AG1002" s="204">
        <f t="shared" si="323"/>
        <v>0</v>
      </c>
      <c r="AI1002" s="135" t="str">
        <f>IF(月報!G1002&lt;&gt;"",月報!G1002,"")</f>
        <v/>
      </c>
      <c r="AJ1002" s="126" t="str">
        <f>IF(月報!W1002&lt;&gt;"",月報!W1002*24,"")</f>
        <v/>
      </c>
      <c r="AK1002" s="126" t="str">
        <f>IF(月報!P1002&lt;&gt;"",月報!P1002,"")</f>
        <v/>
      </c>
      <c r="AL1002" s="126" t="str">
        <f>IF(月報!Q1002&lt;&gt;"",IF(月報!Q1002="平日残","",月報!Q1002),"")</f>
        <v/>
      </c>
      <c r="AM1002" s="126"/>
      <c r="AN1002" s="126" t="str">
        <f t="shared" si="312"/>
        <v/>
      </c>
      <c r="AO1002" s="126" t="str">
        <f>IF($E1002="","",VLOOKUP($E1002,カレンダマスタ!$A$5:$E$381,5,FALSE))</f>
        <v/>
      </c>
      <c r="AQ1002" s="196" t="str">
        <f>IF(G1002="","",IF(VLOOKUP(E1002,カレンダマスタ!$A$5:$D$381,4,FALSE)=0,"",1))</f>
        <v/>
      </c>
      <c r="AR1002" s="136" t="str">
        <f>IF($G1002="","",IF($AD1002="NSTC",INDEX(カレンダマスタ!$I$26:$O$31,MATCH($G1002,カレンダマスタ!$H$26:$H$31,1),MATCH($H1002,カレンダマスタ!$I$25:$O$25,1)),
IF($AD1002="CS本社",INDEX(カレンダマスタ!$I$36:$O$41,MATCH($G1002,カレンダマスタ!$H$36:$H$41,1),MATCH($H1002,カレンダマスタ!$I$35:$O$35,1)),
IF($AD1002="NS本社",INDEX(カレンダマスタ!$I$94:$O$99,MATCH($G1002,カレンダマスタ!$H$95:$H$100,1),MATCH($H1002,カレンダマスタ!$I$93:$O$93,1)),
IF($AD1002="ODC",INDEX(カレンダマスタ!$I$46:$O$51,MATCH($G1002,カレンダマスタ!$H$46:$H$51,1),MATCH($H1002,カレンダマスタ!$I$45:$O$45,1)),
IF($AD1002="NS東京TC",INDEX(カレンダマスタ!$I$56:$O$61,MATCH($G1002,カレンダマスタ!$H$56:$H$61,1),MATCH($H1002,カレンダマスタ!$I$55:$O$55,1)),""))))))</f>
        <v/>
      </c>
      <c r="AS1002" s="126" t="str">
        <f t="shared" si="324"/>
        <v/>
      </c>
      <c r="AU1002" s="137" t="str">
        <f>IF(E1002="","",VLOOKUP($E1002,カレンダマスタ!$A$4:$E$381,4,FALSE))</f>
        <v/>
      </c>
      <c r="AV1002" s="137" t="str">
        <f t="shared" si="314"/>
        <v/>
      </c>
      <c r="AW1002" s="137" t="str">
        <f t="shared" si="315"/>
        <v/>
      </c>
      <c r="AX1002" s="138" t="str">
        <f t="shared" si="316"/>
        <v/>
      </c>
      <c r="AY1002" s="138" t="str">
        <f t="shared" si="317"/>
        <v/>
      </c>
      <c r="AZ1002" s="130" t="str">
        <f>IF(AX1002&amp;AW1002="勤怠未設定","×",IF(AV1002="勤怠修正","×",IF(AC1002="外注","",IF(AA1002="",IF(AY1002&lt;&gt;"","×",""),IF(VLOOKUP(AA1002,カレンダマスタ!$H$66:$I$83,2,FALSE)&lt;&gt;AY1002,"×","OK")))))</f>
        <v/>
      </c>
      <c r="BC1002" s="137" t="str">
        <f>IF(E1002="","",VLOOKUP($E1002,カレンダマスタ!$A$4:$E$381,4,FALSE))</f>
        <v/>
      </c>
      <c r="BD1002" s="126" t="str">
        <f>IF(AC1002="社員","",IF(AG1002=0,"",IF(AD1002="NSTC",IF(COUNTIF(カレンダマスタ!$Q$5:$Q$32,G1002)=1,"OK","×"),
IF(AD1002="NS本社",IF(COUNTIF(カレンダマスタ!$T$5:$T$32,G1002)=1,"OK","×"),IF(COUNTIF(カレンダマスタ!$R$5:$R$32,G1002)=1,"OK","×")))))</f>
        <v/>
      </c>
      <c r="BE1002" s="126" t="str">
        <f>IF(AC1002="社員","",IF(G1002="","",IF(R1002&lt;&gt;"","",IF(AF1002="CS","OK",IF(VLOOKUP(E1002,カレンダマスタ!$A$5:$D$381,4,FALSE)&gt;0,"",IF(OR(G1002*24&gt;10.84,H1002*24&lt;14.5)=TRUE,"×","OK"))))))</f>
        <v/>
      </c>
      <c r="BF1002" s="126" t="str">
        <f t="shared" si="303"/>
        <v/>
      </c>
      <c r="BG1002" s="126" t="str">
        <f t="shared" si="325"/>
        <v/>
      </c>
      <c r="BI1002" s="130" t="str">
        <f t="shared" si="326"/>
        <v/>
      </c>
    </row>
    <row r="1003" spans="2:61">
      <c r="B1003" s="210"/>
      <c r="C1003" s="536"/>
      <c r="D1003" s="128"/>
      <c r="E1003" s="583"/>
      <c r="F1003" s="128"/>
      <c r="G1003" s="588"/>
      <c r="H1003" s="588"/>
      <c r="I1003" s="130"/>
      <c r="J1003" s="139"/>
      <c r="K1003" s="131"/>
      <c r="L1003" s="132"/>
      <c r="M1003" s="132"/>
      <c r="N1003" s="141"/>
      <c r="O1003" s="139"/>
      <c r="P1003" s="139"/>
      <c r="Q1003" s="139"/>
      <c r="R1003" s="133"/>
      <c r="S1003" s="134"/>
      <c r="T1003" s="434" t="str">
        <f t="shared" si="319"/>
        <v/>
      </c>
      <c r="U1003" s="429"/>
      <c r="V1003" s="429" t="str">
        <f t="shared" si="320"/>
        <v/>
      </c>
      <c r="W1003" s="298"/>
      <c r="X1003" s="129" t="str">
        <f t="shared" si="327"/>
        <v/>
      </c>
      <c r="Y1003" s="129" t="str">
        <f t="shared" si="321"/>
        <v/>
      </c>
      <c r="Z1003" s="129" t="str">
        <f t="shared" si="322"/>
        <v/>
      </c>
      <c r="AA1003" s="133" t="str">
        <f t="shared" si="313"/>
        <v/>
      </c>
      <c r="AC1003" s="186" t="str">
        <f>AC1001</f>
        <v/>
      </c>
      <c r="AD1003" s="187" t="str">
        <f>AD1001</f>
        <v/>
      </c>
      <c r="AE1003" s="187" t="str">
        <f>AE1001</f>
        <v/>
      </c>
      <c r="AF1003" s="187" t="str">
        <f>AF1001</f>
        <v/>
      </c>
      <c r="AG1003" s="204">
        <f t="shared" si="323"/>
        <v>0</v>
      </c>
      <c r="AI1003" s="135" t="str">
        <f>IF(月報!G1003&lt;&gt;"",月報!G1003,"")</f>
        <v/>
      </c>
      <c r="AJ1003" s="126" t="str">
        <f>IF(月報!W1003&lt;&gt;"",月報!W1003*24,"")</f>
        <v/>
      </c>
      <c r="AK1003" s="126" t="str">
        <f>IF(月報!P1003&lt;&gt;"",月報!P1003,"")</f>
        <v/>
      </c>
      <c r="AL1003" s="126" t="str">
        <f>IF(月報!Q1003&lt;&gt;"",IF(月報!Q1003="平日残","",月報!Q1003),"")</f>
        <v/>
      </c>
      <c r="AM1003" s="126"/>
      <c r="AN1003" s="126" t="str">
        <f t="shared" si="312"/>
        <v/>
      </c>
      <c r="AO1003" s="126" t="str">
        <f>IF($E1003="","",VLOOKUP($E1003,カレンダマスタ!$A$5:$E$381,5,FALSE))</f>
        <v/>
      </c>
      <c r="AQ1003" s="196" t="str">
        <f>IF(G1003="","",IF(VLOOKUP(E1003,カレンダマスタ!$A$5:$D$381,4,FALSE)=0,"",1))</f>
        <v/>
      </c>
      <c r="AR1003" s="136" t="str">
        <f>IF($G1003="","",IF($AD1003="NSTC",INDEX(カレンダマスタ!$I$26:$O$31,MATCH($G1003,カレンダマスタ!$H$26:$H$31,1),MATCH($H1003,カレンダマスタ!$I$25:$O$25,1)),
IF($AD1003="CS本社",INDEX(カレンダマスタ!$I$36:$O$41,MATCH($G1003,カレンダマスタ!$H$36:$H$41,1),MATCH($H1003,カレンダマスタ!$I$35:$O$35,1)),
IF($AD1003="NS本社",INDEX(カレンダマスタ!$I$94:$O$99,MATCH($G1003,カレンダマスタ!$H$95:$H$100,1),MATCH($H1003,カレンダマスタ!$I$93:$O$93,1)),
IF($AD1003="ODC",INDEX(カレンダマスタ!$I$46:$O$51,MATCH($G1003,カレンダマスタ!$H$46:$H$51,1),MATCH($H1003,カレンダマスタ!$I$45:$O$45,1)),
IF($AD1003="NS東京TC",INDEX(カレンダマスタ!$I$56:$O$61,MATCH($G1003,カレンダマスタ!$H$56:$H$61,1),MATCH($H1003,カレンダマスタ!$I$55:$O$55,1)),""))))))</f>
        <v/>
      </c>
      <c r="AS1003" s="126" t="str">
        <f t="shared" si="324"/>
        <v/>
      </c>
      <c r="AU1003" s="137" t="str">
        <f>IF(E1003="","",VLOOKUP($E1003,カレンダマスタ!$A$4:$E$381,4,FALSE))</f>
        <v/>
      </c>
      <c r="AV1003" s="137" t="str">
        <f t="shared" si="314"/>
        <v/>
      </c>
      <c r="AW1003" s="137" t="str">
        <f t="shared" si="315"/>
        <v/>
      </c>
      <c r="AX1003" s="138" t="str">
        <f t="shared" si="316"/>
        <v/>
      </c>
      <c r="AY1003" s="138" t="str">
        <f t="shared" si="317"/>
        <v/>
      </c>
      <c r="AZ1003" s="130" t="str">
        <f>IF(AX1003&amp;AW1003="勤怠未設定","×",IF(AV1003="勤怠修正","×",IF(AC1003="外注","",IF(AA1003="",IF(AY1003&lt;&gt;"","×",""),IF(VLOOKUP(AA1003,カレンダマスタ!$H$66:$I$83,2,FALSE)&lt;&gt;AY1003,"×","OK")))))</f>
        <v/>
      </c>
      <c r="BC1003" s="137" t="str">
        <f>IF(E1003="","",VLOOKUP($E1003,カレンダマスタ!$A$4:$E$381,4,FALSE))</f>
        <v/>
      </c>
      <c r="BD1003" s="126" t="str">
        <f>IF(AC1003="社員","",IF(AG1003=0,"",IF(AD1003="NSTC",IF(COUNTIF(カレンダマスタ!$Q$5:$Q$32,G1003)=1,"OK","×"),
IF(AD1003="NS本社",IF(COUNTIF(カレンダマスタ!$T$5:$T$32,G1003)=1,"OK","×"),IF(COUNTIF(カレンダマスタ!$R$5:$R$32,G1003)=1,"OK","×")))))</f>
        <v/>
      </c>
      <c r="BE1003" s="126" t="str">
        <f>IF(AC1003="社員","",IF(G1003="","",IF(R1003&lt;&gt;"","",IF(AF1003="CS","OK",IF(VLOOKUP(E1003,カレンダマスタ!$A$5:$D$381,4,FALSE)&gt;0,"",IF(OR(G1003*24&gt;10.84,H1003*24&lt;14.5)=TRUE,"×","OK"))))))</f>
        <v/>
      </c>
      <c r="BF1003" s="126" t="str">
        <f t="shared" si="303"/>
        <v/>
      </c>
      <c r="BG1003" s="126" t="str">
        <f t="shared" si="325"/>
        <v/>
      </c>
      <c r="BI1003" s="130" t="str">
        <f t="shared" si="326"/>
        <v/>
      </c>
    </row>
    <row r="1004" spans="2:61">
      <c r="B1004" s="210"/>
      <c r="C1004" s="536"/>
      <c r="D1004" s="128"/>
      <c r="E1004" s="583"/>
      <c r="F1004" s="128"/>
      <c r="G1004" s="588"/>
      <c r="H1004" s="588"/>
      <c r="I1004" s="130"/>
      <c r="J1004" s="139"/>
      <c r="K1004" s="131"/>
      <c r="L1004" s="132"/>
      <c r="M1004" s="132"/>
      <c r="N1004" s="141"/>
      <c r="O1004" s="139"/>
      <c r="P1004" s="139"/>
      <c r="Q1004" s="139"/>
      <c r="R1004" s="133"/>
      <c r="S1004" s="134"/>
      <c r="T1004" s="434" t="str">
        <f t="shared" si="319"/>
        <v/>
      </c>
      <c r="U1004" s="429"/>
      <c r="V1004" s="429" t="str">
        <f t="shared" si="320"/>
        <v/>
      </c>
      <c r="W1004" s="298"/>
      <c r="X1004" s="129" t="str">
        <f t="shared" si="327"/>
        <v/>
      </c>
      <c r="Y1004" s="129" t="str">
        <f t="shared" si="321"/>
        <v/>
      </c>
      <c r="Z1004" s="129" t="str">
        <f t="shared" si="322"/>
        <v/>
      </c>
      <c r="AA1004" s="133" t="str">
        <f t="shared" si="313"/>
        <v/>
      </c>
      <c r="AC1004" s="186" t="str">
        <f>AC1001</f>
        <v/>
      </c>
      <c r="AD1004" s="187" t="str">
        <f>AD1001</f>
        <v/>
      </c>
      <c r="AE1004" s="187" t="str">
        <f>AE1001</f>
        <v/>
      </c>
      <c r="AF1004" s="187" t="str">
        <f>AF1001</f>
        <v/>
      </c>
      <c r="AG1004" s="204">
        <f t="shared" si="323"/>
        <v>0</v>
      </c>
      <c r="AI1004" s="140" t="str">
        <f>IF(月報!G1004&lt;&gt;"",月報!G1004,"")</f>
        <v/>
      </c>
      <c r="AJ1004" s="126" t="str">
        <f>IF(月報!W1004&lt;&gt;"",月報!W1004*24,"")</f>
        <v/>
      </c>
      <c r="AK1004" s="126" t="str">
        <f>IF(月報!P1004&lt;&gt;"",月報!P1004,"")</f>
        <v/>
      </c>
      <c r="AL1004" s="126" t="str">
        <f>IF(月報!Q1004&lt;&gt;"",IF(月報!Q1004="平日残","",月報!Q1004),"")</f>
        <v/>
      </c>
      <c r="AM1004" s="126"/>
      <c r="AN1004" s="126" t="str">
        <f t="shared" si="312"/>
        <v/>
      </c>
      <c r="AO1004" s="126" t="str">
        <f>IF($E1004="","",VLOOKUP($E1004,カレンダマスタ!$A$5:$E$381,5,FALSE))</f>
        <v/>
      </c>
      <c r="AQ1004" s="196" t="str">
        <f>IF(G1004="","",IF(VLOOKUP(E1004,カレンダマスタ!$A$5:$D$381,4,FALSE)=0,"",1))</f>
        <v/>
      </c>
      <c r="AR1004" s="136" t="str">
        <f>IF($G1004="","",IF($AD1004="NSTC",INDEX(カレンダマスタ!$I$26:$O$31,MATCH($G1004,カレンダマスタ!$H$26:$H$31,1),MATCH($H1004,カレンダマスタ!$I$25:$O$25,1)),
IF($AD1004="CS本社",INDEX(カレンダマスタ!$I$36:$O$41,MATCH($G1004,カレンダマスタ!$H$36:$H$41,1),MATCH($H1004,カレンダマスタ!$I$35:$O$35,1)),
IF($AD1004="NS本社",INDEX(カレンダマスタ!$I$94:$O$99,MATCH($G1004,カレンダマスタ!$H$95:$H$100,1),MATCH($H1004,カレンダマスタ!$I$93:$O$93,1)),
IF($AD1004="ODC",INDEX(カレンダマスタ!$I$46:$O$51,MATCH($G1004,カレンダマスタ!$H$46:$H$51,1),MATCH($H1004,カレンダマスタ!$I$45:$O$45,1)),
IF($AD1004="NS東京TC",INDEX(カレンダマスタ!$I$56:$O$61,MATCH($G1004,カレンダマスタ!$H$56:$H$61,1),MATCH($H1004,カレンダマスタ!$I$55:$O$55,1)),""))))))</f>
        <v/>
      </c>
      <c r="AS1004" s="126" t="str">
        <f t="shared" si="324"/>
        <v/>
      </c>
      <c r="AU1004" s="137" t="str">
        <f>IF(E1004="","",VLOOKUP($E1004,カレンダマスタ!$A$4:$E$381,4,FALSE))</f>
        <v/>
      </c>
      <c r="AV1004" s="137" t="str">
        <f t="shared" si="314"/>
        <v/>
      </c>
      <c r="AW1004" s="137" t="str">
        <f t="shared" si="315"/>
        <v/>
      </c>
      <c r="AX1004" s="138" t="str">
        <f t="shared" si="316"/>
        <v/>
      </c>
      <c r="AY1004" s="138" t="str">
        <f t="shared" si="317"/>
        <v/>
      </c>
      <c r="AZ1004" s="130" t="str">
        <f>IF(AX1004&amp;AW1004="勤怠未設定","×",IF(AV1004="勤怠修正","×",IF(AC1004="外注","",IF(AA1004="",IF(AY1004&lt;&gt;"","×",""),IF(VLOOKUP(AA1004,カレンダマスタ!$H$66:$I$83,2,FALSE)&lt;&gt;AY1004,"×","OK")))))</f>
        <v/>
      </c>
      <c r="BC1004" s="137" t="str">
        <f>IF(E1004="","",VLOOKUP($E1004,カレンダマスタ!$A$4:$E$381,4,FALSE))</f>
        <v/>
      </c>
      <c r="BD1004" s="126" t="str">
        <f>IF(AC1004="社員","",IF(AG1004=0,"",IF(AD1004="NSTC",IF(COUNTIF(カレンダマスタ!$Q$5:$Q$32,G1004)=1,"OK","×"),
IF(AD1004="NS本社",IF(COUNTIF(カレンダマスタ!$T$5:$T$32,G1004)=1,"OK","×"),IF(COUNTIF(カレンダマスタ!$R$5:$R$32,G1004)=1,"OK","×")))))</f>
        <v/>
      </c>
      <c r="BE1004" s="126" t="str">
        <f>IF(AC1004="社員","",IF(G1004="","",IF(R1004&lt;&gt;"","",IF(AF1004="CS","OK",IF(VLOOKUP(E1004,カレンダマスタ!$A$5:$D$381,4,FALSE)&gt;0,"",IF(OR(G1004*24&gt;10.84,H1004*24&lt;14.5)=TRUE,"×","OK"))))))</f>
        <v/>
      </c>
      <c r="BF1004" s="126" t="str">
        <f t="shared" si="303"/>
        <v/>
      </c>
      <c r="BG1004" s="126" t="str">
        <f t="shared" si="325"/>
        <v/>
      </c>
      <c r="BI1004" s="130" t="str">
        <f t="shared" si="326"/>
        <v/>
      </c>
    </row>
    <row r="1005" spans="2:61">
      <c r="B1005" s="210"/>
      <c r="C1005" s="536"/>
      <c r="D1005" s="128"/>
      <c r="E1005" s="583"/>
      <c r="F1005" s="128"/>
      <c r="G1005" s="588"/>
      <c r="H1005" s="588"/>
      <c r="I1005" s="130"/>
      <c r="J1005" s="139"/>
      <c r="K1005" s="131"/>
      <c r="L1005" s="132"/>
      <c r="M1005" s="132"/>
      <c r="N1005" s="141"/>
      <c r="O1005" s="139"/>
      <c r="P1005" s="139"/>
      <c r="Q1005" s="139"/>
      <c r="R1005" s="133"/>
      <c r="S1005" s="134"/>
      <c r="T1005" s="434" t="str">
        <f t="shared" si="319"/>
        <v/>
      </c>
      <c r="U1005" s="429"/>
      <c r="V1005" s="429" t="str">
        <f t="shared" si="320"/>
        <v/>
      </c>
      <c r="W1005" s="298"/>
      <c r="X1005" s="129" t="str">
        <f t="shared" si="327"/>
        <v/>
      </c>
      <c r="Y1005" s="129" t="str">
        <f t="shared" si="321"/>
        <v/>
      </c>
      <c r="Z1005" s="129" t="str">
        <f t="shared" si="322"/>
        <v/>
      </c>
      <c r="AA1005" s="133" t="str">
        <f t="shared" si="313"/>
        <v/>
      </c>
      <c r="AC1005" s="186" t="str">
        <f>AC1001</f>
        <v/>
      </c>
      <c r="AD1005" s="187" t="str">
        <f>AD1001</f>
        <v/>
      </c>
      <c r="AE1005" s="187" t="str">
        <f>AE1001</f>
        <v/>
      </c>
      <c r="AF1005" s="187" t="str">
        <f>AF1001</f>
        <v/>
      </c>
      <c r="AG1005" s="204">
        <f t="shared" si="323"/>
        <v>0</v>
      </c>
      <c r="AI1005" s="140" t="str">
        <f>IF(月報!G1005&lt;&gt;"",月報!G1005,"")</f>
        <v/>
      </c>
      <c r="AJ1005" s="126" t="str">
        <f>IF(月報!W1005&lt;&gt;"",月報!W1005*24,"")</f>
        <v/>
      </c>
      <c r="AK1005" s="126" t="str">
        <f>IF(月報!P1005&lt;&gt;"",月報!P1005,"")</f>
        <v/>
      </c>
      <c r="AL1005" s="126" t="str">
        <f>IF(月報!Q1005&lt;&gt;"",IF(月報!Q1005="平日残","",月報!Q1005),"")</f>
        <v/>
      </c>
      <c r="AM1005" s="126"/>
      <c r="AN1005" s="126" t="str">
        <f t="shared" si="312"/>
        <v/>
      </c>
      <c r="AO1005" s="126" t="str">
        <f>IF($E1005="","",VLOOKUP($E1005,カレンダマスタ!$A$5:$E$381,5,FALSE))</f>
        <v/>
      </c>
      <c r="AQ1005" s="196" t="str">
        <f>IF(G1005="","",IF(VLOOKUP(E1005,カレンダマスタ!$A$5:$D$381,4,FALSE)=0,"",1))</f>
        <v/>
      </c>
      <c r="AR1005" s="136" t="str">
        <f>IF($G1005="","",IF($AD1005="NSTC",INDEX(カレンダマスタ!$I$26:$O$31,MATCH($G1005,カレンダマスタ!$H$26:$H$31,1),MATCH($H1005,カレンダマスタ!$I$25:$O$25,1)),
IF($AD1005="CS本社",INDEX(カレンダマスタ!$I$36:$O$41,MATCH($G1005,カレンダマスタ!$H$36:$H$41,1),MATCH($H1005,カレンダマスタ!$I$35:$O$35,1)),
IF($AD1005="NS本社",INDEX(カレンダマスタ!$I$94:$O$99,MATCH($G1005,カレンダマスタ!$H$95:$H$100,1),MATCH($H1005,カレンダマスタ!$I$93:$O$93,1)),
IF($AD1005="ODC",INDEX(カレンダマスタ!$I$46:$O$51,MATCH($G1005,カレンダマスタ!$H$46:$H$51,1),MATCH($H1005,カレンダマスタ!$I$45:$O$45,1)),
IF($AD1005="NS東京TC",INDEX(カレンダマスタ!$I$56:$O$61,MATCH($G1005,カレンダマスタ!$H$56:$H$61,1),MATCH($H1005,カレンダマスタ!$I$55:$O$55,1)),""))))))</f>
        <v/>
      </c>
      <c r="AS1005" s="126" t="str">
        <f t="shared" si="324"/>
        <v/>
      </c>
      <c r="AU1005" s="137" t="str">
        <f>IF(E1005="","",VLOOKUP($E1005,カレンダマスタ!$A$4:$E$381,4,FALSE))</f>
        <v/>
      </c>
      <c r="AV1005" s="137" t="str">
        <f t="shared" si="314"/>
        <v/>
      </c>
      <c r="AW1005" s="137" t="str">
        <f t="shared" si="315"/>
        <v/>
      </c>
      <c r="AX1005" s="138" t="str">
        <f t="shared" si="316"/>
        <v/>
      </c>
      <c r="AY1005" s="138" t="str">
        <f t="shared" si="317"/>
        <v/>
      </c>
      <c r="AZ1005" s="130" t="str">
        <f>IF(AX1005&amp;AW1005="勤怠未設定","×",IF(AV1005="勤怠修正","×",IF(AC1005="外注","",IF(AA1005="",IF(AY1005&lt;&gt;"","×",""),IF(VLOOKUP(AA1005,カレンダマスタ!$H$66:$I$83,2,FALSE)&lt;&gt;AY1005,"×","OK")))))</f>
        <v/>
      </c>
      <c r="BC1005" s="137" t="str">
        <f>IF(E1005="","",VLOOKUP($E1005,カレンダマスタ!$A$4:$E$381,4,FALSE))</f>
        <v/>
      </c>
      <c r="BD1005" s="126" t="str">
        <f>IF(AC1005="社員","",IF(AG1005=0,"",IF(AD1005="NSTC",IF(COUNTIF(カレンダマスタ!$Q$5:$Q$32,G1005)=1,"OK","×"),
IF(AD1005="NS本社",IF(COUNTIF(カレンダマスタ!$T$5:$T$32,G1005)=1,"OK","×"),IF(COUNTIF(カレンダマスタ!$R$5:$R$32,G1005)=1,"OK","×")))))</f>
        <v/>
      </c>
      <c r="BE1005" s="126" t="str">
        <f>IF(AC1005="社員","",IF(G1005="","",IF(R1005&lt;&gt;"","",IF(AF1005="CS","OK",IF(VLOOKUP(E1005,カレンダマスタ!$A$5:$D$381,4,FALSE)&gt;0,"",IF(OR(G1005*24&gt;10.84,H1005*24&lt;14.5)=TRUE,"×","OK"))))))</f>
        <v/>
      </c>
      <c r="BF1005" s="126" t="str">
        <f t="shared" si="303"/>
        <v/>
      </c>
      <c r="BG1005" s="126" t="str">
        <f t="shared" si="325"/>
        <v/>
      </c>
      <c r="BI1005" s="130" t="str">
        <f t="shared" si="326"/>
        <v/>
      </c>
    </row>
    <row r="1006" spans="2:61">
      <c r="B1006" s="210"/>
      <c r="C1006" s="536"/>
      <c r="D1006" s="128"/>
      <c r="E1006" s="583"/>
      <c r="F1006" s="128"/>
      <c r="G1006" s="588"/>
      <c r="H1006" s="588"/>
      <c r="I1006" s="130"/>
      <c r="J1006" s="139"/>
      <c r="K1006" s="131"/>
      <c r="L1006" s="132"/>
      <c r="M1006" s="132"/>
      <c r="N1006" s="141"/>
      <c r="O1006" s="139"/>
      <c r="P1006" s="139"/>
      <c r="Q1006" s="139"/>
      <c r="R1006" s="133"/>
      <c r="S1006" s="134"/>
      <c r="T1006" s="434" t="str">
        <f t="shared" si="319"/>
        <v/>
      </c>
      <c r="U1006" s="429"/>
      <c r="V1006" s="429" t="str">
        <f t="shared" si="320"/>
        <v/>
      </c>
      <c r="W1006" s="298"/>
      <c r="X1006" s="129" t="str">
        <f t="shared" si="327"/>
        <v/>
      </c>
      <c r="Y1006" s="129" t="str">
        <f t="shared" si="321"/>
        <v/>
      </c>
      <c r="Z1006" s="129" t="str">
        <f t="shared" si="322"/>
        <v/>
      </c>
      <c r="AA1006" s="133" t="str">
        <f t="shared" si="313"/>
        <v/>
      </c>
      <c r="AC1006" s="186" t="str">
        <f>AC1001</f>
        <v/>
      </c>
      <c r="AD1006" s="187" t="str">
        <f>AD1001</f>
        <v/>
      </c>
      <c r="AE1006" s="187" t="str">
        <f>AE1001</f>
        <v/>
      </c>
      <c r="AF1006" s="187" t="str">
        <f>AF1001</f>
        <v/>
      </c>
      <c r="AG1006" s="204">
        <f t="shared" si="323"/>
        <v>0</v>
      </c>
      <c r="AI1006" s="135" t="str">
        <f>IF(月報!G1006&lt;&gt;"",月報!G1006,"")</f>
        <v/>
      </c>
      <c r="AJ1006" s="126" t="str">
        <f>IF(月報!W1006&lt;&gt;"",月報!W1006*24,"")</f>
        <v/>
      </c>
      <c r="AK1006" s="126" t="str">
        <f>IF(月報!P1006&lt;&gt;"",月報!P1006,"")</f>
        <v/>
      </c>
      <c r="AL1006" s="126" t="str">
        <f>IF(月報!Q1006&lt;&gt;"",IF(月報!Q1006="平日残","",月報!Q1006),"")</f>
        <v/>
      </c>
      <c r="AM1006" s="126"/>
      <c r="AN1006" s="126" t="str">
        <f t="shared" si="312"/>
        <v/>
      </c>
      <c r="AO1006" s="126" t="str">
        <f>IF($E1006="","",VLOOKUP($E1006,カレンダマスタ!$A$5:$E$381,5,FALSE))</f>
        <v/>
      </c>
      <c r="AQ1006" s="196" t="str">
        <f>IF(G1006="","",IF(VLOOKUP(E1006,カレンダマスタ!$A$5:$D$381,4,FALSE)=0,"",1))</f>
        <v/>
      </c>
      <c r="AR1006" s="136" t="str">
        <f>IF($G1006="","",IF($AD1006="NSTC",INDEX(カレンダマスタ!$I$26:$O$31,MATCH($G1006,カレンダマスタ!$H$26:$H$31,1),MATCH($H1006,カレンダマスタ!$I$25:$O$25,1)),
IF($AD1006="CS本社",INDEX(カレンダマスタ!$I$36:$O$41,MATCH($G1006,カレンダマスタ!$H$36:$H$41,1),MATCH($H1006,カレンダマスタ!$I$35:$O$35,1)),
IF($AD1006="NS本社",INDEX(カレンダマスタ!$I$94:$O$99,MATCH($G1006,カレンダマスタ!$H$95:$H$100,1),MATCH($H1006,カレンダマスタ!$I$93:$O$93,1)),
IF($AD1006="ODC",INDEX(カレンダマスタ!$I$46:$O$51,MATCH($G1006,カレンダマスタ!$H$46:$H$51,1),MATCH($H1006,カレンダマスタ!$I$45:$O$45,1)),
IF($AD1006="NS東京TC",INDEX(カレンダマスタ!$I$56:$O$61,MATCH($G1006,カレンダマスタ!$H$56:$H$61,1),MATCH($H1006,カレンダマスタ!$I$55:$O$55,1)),""))))))</f>
        <v/>
      </c>
      <c r="AS1006" s="126" t="str">
        <f t="shared" si="324"/>
        <v/>
      </c>
      <c r="AU1006" s="137" t="str">
        <f>IF(E1006="","",VLOOKUP($E1006,カレンダマスタ!$A$4:$E$381,4,FALSE))</f>
        <v/>
      </c>
      <c r="AV1006" s="137" t="str">
        <f t="shared" si="314"/>
        <v/>
      </c>
      <c r="AW1006" s="137" t="str">
        <f t="shared" si="315"/>
        <v/>
      </c>
      <c r="AX1006" s="138" t="str">
        <f t="shared" si="316"/>
        <v/>
      </c>
      <c r="AY1006" s="138" t="str">
        <f t="shared" si="317"/>
        <v/>
      </c>
      <c r="AZ1006" s="130" t="str">
        <f>IF(AX1006&amp;AW1006="勤怠未設定","×",IF(AV1006="勤怠修正","×",IF(AC1006="外注","",IF(AA1006="",IF(AY1006&lt;&gt;"","×",""),IF(VLOOKUP(AA1006,カレンダマスタ!$H$66:$I$83,2,FALSE)&lt;&gt;AY1006,"×","OK")))))</f>
        <v/>
      </c>
      <c r="BC1006" s="137" t="str">
        <f>IF(E1006="","",VLOOKUP($E1006,カレンダマスタ!$A$4:$E$381,4,FALSE))</f>
        <v/>
      </c>
      <c r="BD1006" s="126" t="str">
        <f>IF(AC1006="社員","",IF(AG1006=0,"",IF(AD1006="NSTC",IF(COUNTIF(カレンダマスタ!$Q$5:$Q$32,G1006)=1,"OK","×"),
IF(AD1006="NS本社",IF(COUNTIF(カレンダマスタ!$T$5:$T$32,G1006)=1,"OK","×"),IF(COUNTIF(カレンダマスタ!$R$5:$R$32,G1006)=1,"OK","×")))))</f>
        <v/>
      </c>
      <c r="BE1006" s="126" t="str">
        <f>IF(AC1006="社員","",IF(G1006="","",IF(R1006&lt;&gt;"","",IF(AF1006="CS","OK",IF(VLOOKUP(E1006,カレンダマスタ!$A$5:$D$381,4,FALSE)&gt;0,"",IF(OR(G1006*24&gt;10.84,H1006*24&lt;14.5)=TRUE,"×","OK"))))))</f>
        <v/>
      </c>
      <c r="BF1006" s="126" t="str">
        <f t="shared" si="303"/>
        <v/>
      </c>
      <c r="BG1006" s="126" t="str">
        <f t="shared" si="325"/>
        <v/>
      </c>
      <c r="BI1006" s="130" t="str">
        <f t="shared" si="326"/>
        <v/>
      </c>
    </row>
    <row r="1007" spans="2:61">
      <c r="B1007" s="210"/>
      <c r="C1007" s="537"/>
      <c r="D1007" s="142"/>
      <c r="E1007" s="584"/>
      <c r="F1007" s="142"/>
      <c r="G1007" s="589"/>
      <c r="H1007" s="589"/>
      <c r="I1007" s="144"/>
      <c r="J1007" s="148"/>
      <c r="K1007" s="145"/>
      <c r="L1007" s="146"/>
      <c r="M1007" s="146"/>
      <c r="N1007" s="147"/>
      <c r="O1007" s="148"/>
      <c r="P1007" s="148"/>
      <c r="Q1007" s="148"/>
      <c r="R1007" s="149"/>
      <c r="S1007" s="156"/>
      <c r="T1007" s="435" t="str">
        <f t="shared" si="319"/>
        <v/>
      </c>
      <c r="U1007" s="430"/>
      <c r="V1007" s="430" t="str">
        <f t="shared" si="320"/>
        <v/>
      </c>
      <c r="W1007" s="298"/>
      <c r="X1007" s="143" t="str">
        <f t="shared" si="327"/>
        <v/>
      </c>
      <c r="Y1007" s="143" t="str">
        <f t="shared" si="321"/>
        <v/>
      </c>
      <c r="Z1007" s="143" t="str">
        <f t="shared" si="322"/>
        <v/>
      </c>
      <c r="AA1007" s="149" t="str">
        <f t="shared" si="313"/>
        <v/>
      </c>
      <c r="AC1007" s="188" t="str">
        <f>AC1001</f>
        <v/>
      </c>
      <c r="AD1007" s="189" t="str">
        <f>AD1001</f>
        <v/>
      </c>
      <c r="AE1007" s="189" t="str">
        <f>AE1001</f>
        <v/>
      </c>
      <c r="AF1007" s="189" t="str">
        <f>AF1001</f>
        <v/>
      </c>
      <c r="AG1007" s="205">
        <f t="shared" si="323"/>
        <v>0</v>
      </c>
      <c r="AI1007" s="150" t="str">
        <f>IF(月報!G1007&lt;&gt;"",月報!G1007,"")</f>
        <v/>
      </c>
      <c r="AJ1007" s="151" t="str">
        <f>IF(月報!W1007&lt;&gt;"",月報!W1007*24,"")</f>
        <v/>
      </c>
      <c r="AK1007" s="151" t="str">
        <f>IF(月報!P1007&lt;&gt;"",月報!P1007,"")</f>
        <v/>
      </c>
      <c r="AL1007" s="151" t="str">
        <f>IF(月報!Q1007&lt;&gt;"",IF(月報!Q1007="平日残","",月報!Q1007),"")</f>
        <v/>
      </c>
      <c r="AM1007" s="151"/>
      <c r="AN1007" s="151" t="str">
        <f t="shared" si="312"/>
        <v/>
      </c>
      <c r="AO1007" s="151" t="str">
        <f>IF($E1007="","",VLOOKUP($E1007,カレンダマスタ!$A$5:$E$381,5,FALSE))</f>
        <v/>
      </c>
      <c r="AQ1007" s="197" t="str">
        <f>IF(G1007="","",IF(VLOOKUP(E1007,カレンダマスタ!$A$5:$D$381,4,FALSE)=0,"",1))</f>
        <v/>
      </c>
      <c r="AR1007" s="152" t="str">
        <f>IF($G1007="","",IF($AD1007="NSTC",INDEX(カレンダマスタ!$I$26:$O$31,MATCH($G1007,カレンダマスタ!$H$26:$H$31,1),MATCH($H1007,カレンダマスタ!$I$25:$O$25,1)),
IF($AD1007="CS本社",INDEX(カレンダマスタ!$I$36:$O$41,MATCH($G1007,カレンダマスタ!$H$36:$H$41,1),MATCH($H1007,カレンダマスタ!$I$35:$O$35,1)),
IF($AD1007="NS本社",INDEX(カレンダマスタ!$I$94:$O$99,MATCH($G1007,カレンダマスタ!$H$95:$H$100,1),MATCH($H1007,カレンダマスタ!$I$93:$O$93,1)),
IF($AD1007="ODC",INDEX(カレンダマスタ!$I$46:$O$51,MATCH($G1007,カレンダマスタ!$H$46:$H$51,1),MATCH($H1007,カレンダマスタ!$I$45:$O$45,1)),
IF($AD1007="NS東京TC",INDEX(カレンダマスタ!$I$56:$O$61,MATCH($G1007,カレンダマスタ!$H$56:$H$61,1),MATCH($H1007,カレンダマスタ!$I$55:$O$55,1)),""))))))</f>
        <v/>
      </c>
      <c r="AS1007" s="151" t="str">
        <f t="shared" si="324"/>
        <v/>
      </c>
      <c r="AU1007" s="153" t="str">
        <f>IF(E1007="","",VLOOKUP($E1007,カレンダマスタ!$A$4:$E$381,4,FALSE))</f>
        <v/>
      </c>
      <c r="AV1007" s="153" t="str">
        <f t="shared" si="314"/>
        <v/>
      </c>
      <c r="AW1007" s="153" t="str">
        <f t="shared" si="315"/>
        <v/>
      </c>
      <c r="AX1007" s="154" t="str">
        <f t="shared" si="316"/>
        <v/>
      </c>
      <c r="AY1007" s="154" t="str">
        <f t="shared" si="317"/>
        <v/>
      </c>
      <c r="AZ1007" s="144" t="str">
        <f>IF(AX1007&amp;AW1007="勤怠未設定","×",IF(AV1007="勤怠修正","×",IF(AC1007="外注","",IF(AA1007="",IF(AY1007&lt;&gt;"","×",""),IF(VLOOKUP(AA1007,カレンダマスタ!$H$66:$I$83,2,FALSE)&lt;&gt;AY1007,"×","OK")))))</f>
        <v/>
      </c>
      <c r="BC1007" s="153" t="str">
        <f>IF(E1007="","",VLOOKUP($E1007,カレンダマスタ!$A$4:$E$381,4,FALSE))</f>
        <v/>
      </c>
      <c r="BD1007" s="151" t="str">
        <f>IF(AC1007="社員","",IF(AG1007=0,"",IF(AD1007="NSTC",IF(COUNTIF(カレンダマスタ!$Q$5:$Q$32,G1007)=1,"OK","×"),
IF(AD1007="NS本社",IF(COUNTIF(カレンダマスタ!$T$5:$T$32,G1007)=1,"OK","×"),IF(COUNTIF(カレンダマスタ!$R$5:$R$32,G1007)=1,"OK","×")))))</f>
        <v/>
      </c>
      <c r="BE1007" s="151" t="str">
        <f>IF(AC1007="社員","",IF(G1007="","",IF(R1007&lt;&gt;"","",IF(AF1007="CS","OK",IF(VLOOKUP(E1007,カレンダマスタ!$A$5:$D$381,4,FALSE)&gt;0,"",IF(OR(G1007*24&gt;10.84,H1007*24&lt;14.5)=TRUE,"×","OK"))))))</f>
        <v/>
      </c>
      <c r="BF1007" s="151" t="str">
        <f t="shared" si="303"/>
        <v/>
      </c>
      <c r="BG1007" s="151" t="str">
        <f t="shared" si="325"/>
        <v/>
      </c>
      <c r="BI1007" s="144" t="str">
        <f t="shared" si="326"/>
        <v/>
      </c>
    </row>
    <row r="1008" spans="2:61">
      <c r="B1008" s="210"/>
      <c r="C1008" s="535"/>
      <c r="D1008" s="112"/>
      <c r="E1008" s="582"/>
      <c r="F1008" s="112"/>
      <c r="G1008" s="587"/>
      <c r="H1008" s="587"/>
      <c r="I1008" s="114"/>
      <c r="J1008" s="118"/>
      <c r="K1008" s="115"/>
      <c r="L1008" s="116"/>
      <c r="M1008" s="116"/>
      <c r="N1008" s="117"/>
      <c r="O1008" s="118"/>
      <c r="P1008" s="118"/>
      <c r="Q1008" s="118"/>
      <c r="R1008" s="119"/>
      <c r="S1008" s="120"/>
      <c r="T1008" s="433" t="str">
        <f t="shared" si="319"/>
        <v/>
      </c>
      <c r="U1008" s="431">
        <f>SUM(T1008:T1014)</f>
        <v>0</v>
      </c>
      <c r="V1008" s="431" t="str">
        <f t="shared" si="320"/>
        <v/>
      </c>
      <c r="W1008" s="298"/>
      <c r="X1008" s="113" t="str">
        <f t="shared" si="327"/>
        <v/>
      </c>
      <c r="Y1008" s="113" t="str">
        <f t="shared" si="321"/>
        <v/>
      </c>
      <c r="Z1008" s="113" t="str">
        <f t="shared" si="322"/>
        <v/>
      </c>
      <c r="AA1008" s="119" t="str">
        <f t="shared" si="313"/>
        <v/>
      </c>
      <c r="AC1008" s="190" t="str">
        <f>AC1001</f>
        <v/>
      </c>
      <c r="AD1008" s="191" t="str">
        <f>AD1001</f>
        <v/>
      </c>
      <c r="AE1008" s="191" t="str">
        <f>AE1001</f>
        <v/>
      </c>
      <c r="AF1008" s="191" t="str">
        <f>AF1001</f>
        <v/>
      </c>
      <c r="AG1008" s="206">
        <f t="shared" si="323"/>
        <v>0</v>
      </c>
      <c r="AI1008" s="155" t="str">
        <f>IF(月報!G1008&lt;&gt;"",月報!G1008,"")</f>
        <v/>
      </c>
      <c r="AJ1008" s="122" t="str">
        <f>IF(月報!W1008&lt;&gt;"",月報!W1008*24,"")</f>
        <v/>
      </c>
      <c r="AK1008" s="122" t="str">
        <f>IF(月報!P1008&lt;&gt;"",月報!P1008,"")</f>
        <v/>
      </c>
      <c r="AL1008" s="122" t="str">
        <f>IF(月報!Q1008&lt;&gt;"",IF(月報!Q1008="平日残","",月報!Q1008),"")</f>
        <v/>
      </c>
      <c r="AM1008" s="122"/>
      <c r="AN1008" s="122" t="str">
        <f t="shared" si="312"/>
        <v/>
      </c>
      <c r="AO1008" s="122" t="str">
        <f>IF($E1008="","",VLOOKUP($E1008,カレンダマスタ!$A$5:$E$381,5,FALSE))</f>
        <v/>
      </c>
      <c r="AQ1008" s="195" t="str">
        <f>IF(G1008="","",IF(VLOOKUP(E1008,カレンダマスタ!$A$5:$D$381,4,FALSE)=0,"",1))</f>
        <v/>
      </c>
      <c r="AR1008" s="123" t="str">
        <f>IF($G1008="","",IF($AD1008="NSTC",INDEX(カレンダマスタ!$I$26:$O$31,MATCH($G1008,カレンダマスタ!$H$26:$H$31,1),MATCH($H1008,カレンダマスタ!$I$25:$O$25,1)),
IF($AD1008="CS本社",INDEX(カレンダマスタ!$I$36:$O$41,MATCH($G1008,カレンダマスタ!$H$36:$H$41,1),MATCH($H1008,カレンダマスタ!$I$35:$O$35,1)),
IF($AD1008="NS本社",INDEX(カレンダマスタ!$I$94:$O$99,MATCH($G1008,カレンダマスタ!$H$95:$H$100,1),MATCH($H1008,カレンダマスタ!$I$93:$O$93,1)),
IF($AD1008="ODC",INDEX(カレンダマスタ!$I$46:$O$51,MATCH($G1008,カレンダマスタ!$H$46:$H$51,1),MATCH($H1008,カレンダマスタ!$I$45:$O$45,1)),
IF($AD1008="NS東京TC",INDEX(カレンダマスタ!$I$56:$O$61,MATCH($G1008,カレンダマスタ!$H$56:$H$61,1),MATCH($H1008,カレンダマスタ!$I$55:$O$55,1)),""))))))</f>
        <v/>
      </c>
      <c r="AS1008" s="122" t="str">
        <f t="shared" si="324"/>
        <v/>
      </c>
      <c r="AU1008" s="124" t="str">
        <f>IF(E1008="","",VLOOKUP($E1008,カレンダマスタ!$A$4:$E$381,4,FALSE))</f>
        <v/>
      </c>
      <c r="AV1008" s="124" t="str">
        <f t="shared" si="314"/>
        <v/>
      </c>
      <c r="AW1008" s="124" t="str">
        <f t="shared" si="315"/>
        <v/>
      </c>
      <c r="AX1008" s="125" t="str">
        <f t="shared" si="316"/>
        <v/>
      </c>
      <c r="AY1008" s="125" t="str">
        <f t="shared" si="317"/>
        <v/>
      </c>
      <c r="AZ1008" s="114" t="str">
        <f>IF(AX1008&amp;AW1008="勤怠未設定","×",IF(AV1008="勤怠修正","×",IF(AC1008="外注","",IF(AA1008="",IF(AY1008&lt;&gt;"","×",""),IF(VLOOKUP(AA1008,カレンダマスタ!$H$66:$I$83,2,FALSE)&lt;&gt;AY1008,"×","OK")))))</f>
        <v/>
      </c>
      <c r="BC1008" s="124" t="str">
        <f>IF(E1008="","",VLOOKUP($E1008,カレンダマスタ!$A$4:$E$381,4,FALSE))</f>
        <v/>
      </c>
      <c r="BD1008" s="122" t="str">
        <f>IF(AC1008="社員","",IF(AG1008=0,"",IF(AD1008="NSTC",IF(COUNTIF(カレンダマスタ!$Q$5:$Q$32,G1008)=1,"OK","×"),
IF(AD1008="NS本社",IF(COUNTIF(カレンダマスタ!$T$5:$T$32,G1008)=1,"OK","×"),IF(COUNTIF(カレンダマスタ!$R$5:$R$32,G1008)=1,"OK","×")))))</f>
        <v/>
      </c>
      <c r="BE1008" s="122" t="str">
        <f>IF(AC1008="社員","",IF(G1008="","",IF(R1008&lt;&gt;"","",IF(AF1008="CS","OK",IF(VLOOKUP(E1008,カレンダマスタ!$A$5:$D$381,4,FALSE)&gt;0,"",IF(OR(G1008*24&gt;10.84,H1008*24&lt;14.5)=TRUE,"×","OK"))))))</f>
        <v/>
      </c>
      <c r="BF1008" s="122" t="str">
        <f t="shared" si="303"/>
        <v/>
      </c>
      <c r="BG1008" s="122" t="str">
        <f t="shared" si="325"/>
        <v/>
      </c>
      <c r="BI1008" s="114" t="str">
        <f t="shared" si="326"/>
        <v/>
      </c>
    </row>
    <row r="1009" spans="2:61">
      <c r="B1009" s="210"/>
      <c r="C1009" s="536"/>
      <c r="D1009" s="128"/>
      <c r="E1009" s="583"/>
      <c r="F1009" s="128"/>
      <c r="G1009" s="588"/>
      <c r="H1009" s="588"/>
      <c r="I1009" s="130"/>
      <c r="J1009" s="139"/>
      <c r="K1009" s="131"/>
      <c r="L1009" s="132"/>
      <c r="M1009" s="132"/>
      <c r="N1009" s="141"/>
      <c r="O1009" s="139"/>
      <c r="P1009" s="139"/>
      <c r="Q1009" s="139"/>
      <c r="R1009" s="133"/>
      <c r="S1009" s="134"/>
      <c r="T1009" s="434" t="str">
        <f t="shared" si="319"/>
        <v/>
      </c>
      <c r="U1009" s="429"/>
      <c r="V1009" s="429" t="str">
        <f t="shared" si="320"/>
        <v/>
      </c>
      <c r="W1009" s="298"/>
      <c r="X1009" s="129" t="str">
        <f t="shared" si="327"/>
        <v/>
      </c>
      <c r="Y1009" s="129" t="str">
        <f t="shared" si="321"/>
        <v/>
      </c>
      <c r="Z1009" s="129" t="str">
        <f t="shared" si="322"/>
        <v/>
      </c>
      <c r="AA1009" s="133" t="str">
        <f t="shared" si="313"/>
        <v/>
      </c>
      <c r="AC1009" s="186" t="str">
        <f>AC1001</f>
        <v/>
      </c>
      <c r="AD1009" s="187" t="str">
        <f>AD1001</f>
        <v/>
      </c>
      <c r="AE1009" s="187" t="str">
        <f>AE1001</f>
        <v/>
      </c>
      <c r="AF1009" s="187" t="str">
        <f>AF1001</f>
        <v/>
      </c>
      <c r="AG1009" s="204">
        <f t="shared" si="323"/>
        <v>0</v>
      </c>
      <c r="AI1009" s="135" t="str">
        <f>IF(月報!G1009&lt;&gt;"",月報!G1009,"")</f>
        <v/>
      </c>
      <c r="AJ1009" s="126" t="str">
        <f>IF(月報!W1009&lt;&gt;"",月報!W1009*24,"")</f>
        <v/>
      </c>
      <c r="AK1009" s="126" t="str">
        <f>IF(月報!P1009&lt;&gt;"",月報!P1009,"")</f>
        <v/>
      </c>
      <c r="AL1009" s="126" t="str">
        <f>IF(月報!Q1009&lt;&gt;"",IF(月報!Q1009="平日残","",月報!Q1009),"")</f>
        <v/>
      </c>
      <c r="AM1009" s="126"/>
      <c r="AN1009" s="126" t="str">
        <f t="shared" si="312"/>
        <v/>
      </c>
      <c r="AO1009" s="126" t="str">
        <f>IF($E1009="","",VLOOKUP($E1009,カレンダマスタ!$A$5:$E$381,5,FALSE))</f>
        <v/>
      </c>
      <c r="AQ1009" s="196" t="str">
        <f>IF(G1009="","",IF(VLOOKUP(E1009,カレンダマスタ!$A$5:$D$381,4,FALSE)=0,"",1))</f>
        <v/>
      </c>
      <c r="AR1009" s="136" t="str">
        <f>IF($G1009="","",IF($AD1009="NSTC",INDEX(カレンダマスタ!$I$26:$O$31,MATCH($G1009,カレンダマスタ!$H$26:$H$31,1),MATCH($H1009,カレンダマスタ!$I$25:$O$25,1)),
IF($AD1009="CS本社",INDEX(カレンダマスタ!$I$36:$O$41,MATCH($G1009,カレンダマスタ!$H$36:$H$41,1),MATCH($H1009,カレンダマスタ!$I$35:$O$35,1)),
IF($AD1009="NS本社",INDEX(カレンダマスタ!$I$94:$O$99,MATCH($G1009,カレンダマスタ!$H$95:$H$100,1),MATCH($H1009,カレンダマスタ!$I$93:$O$93,1)),
IF($AD1009="ODC",INDEX(カレンダマスタ!$I$46:$O$51,MATCH($G1009,カレンダマスタ!$H$46:$H$51,1),MATCH($H1009,カレンダマスタ!$I$45:$O$45,1)),
IF($AD1009="NS東京TC",INDEX(カレンダマスタ!$I$56:$O$61,MATCH($G1009,カレンダマスタ!$H$56:$H$61,1),MATCH($H1009,カレンダマスタ!$I$55:$O$55,1)),""))))))</f>
        <v/>
      </c>
      <c r="AS1009" s="126" t="str">
        <f t="shared" si="324"/>
        <v/>
      </c>
      <c r="AU1009" s="137" t="str">
        <f>IF(E1009="","",VLOOKUP($E1009,カレンダマスタ!$A$4:$E$381,4,FALSE))</f>
        <v/>
      </c>
      <c r="AV1009" s="137" t="str">
        <f t="shared" si="314"/>
        <v/>
      </c>
      <c r="AW1009" s="137" t="str">
        <f t="shared" si="315"/>
        <v/>
      </c>
      <c r="AX1009" s="138" t="str">
        <f t="shared" si="316"/>
        <v/>
      </c>
      <c r="AY1009" s="138" t="str">
        <f t="shared" si="317"/>
        <v/>
      </c>
      <c r="AZ1009" s="130" t="str">
        <f>IF(AX1009&amp;AW1009="勤怠未設定","×",IF(AV1009="勤怠修正","×",IF(AC1009="外注","",IF(AA1009="",IF(AY1009&lt;&gt;"","×",""),IF(VLOOKUP(AA1009,カレンダマスタ!$H$66:$I$83,2,FALSE)&lt;&gt;AY1009,"×","OK")))))</f>
        <v/>
      </c>
      <c r="BC1009" s="137" t="str">
        <f>IF(E1009="","",VLOOKUP($E1009,カレンダマスタ!$A$4:$E$381,4,FALSE))</f>
        <v/>
      </c>
      <c r="BD1009" s="126" t="str">
        <f>IF(AC1009="社員","",IF(AG1009=0,"",IF(AD1009="NSTC",IF(COUNTIF(カレンダマスタ!$Q$5:$Q$32,G1009)=1,"OK","×"),
IF(AD1009="NS本社",IF(COUNTIF(カレンダマスタ!$T$5:$T$32,G1009)=1,"OK","×"),IF(COUNTIF(カレンダマスタ!$R$5:$R$32,G1009)=1,"OK","×")))))</f>
        <v/>
      </c>
      <c r="BE1009" s="126" t="str">
        <f>IF(AC1009="社員","",IF(G1009="","",IF(R1009&lt;&gt;"","",IF(AF1009="CS","OK",IF(VLOOKUP(E1009,カレンダマスタ!$A$5:$D$381,4,FALSE)&gt;0,"",IF(OR(G1009*24&gt;10.84,H1009*24&lt;14.5)=TRUE,"×","OK"))))))</f>
        <v/>
      </c>
      <c r="BF1009" s="126" t="str">
        <f t="shared" si="303"/>
        <v/>
      </c>
      <c r="BG1009" s="126" t="str">
        <f t="shared" si="325"/>
        <v/>
      </c>
      <c r="BI1009" s="130" t="str">
        <f t="shared" si="326"/>
        <v/>
      </c>
    </row>
    <row r="1010" spans="2:61">
      <c r="B1010" s="210"/>
      <c r="C1010" s="536"/>
      <c r="D1010" s="128"/>
      <c r="E1010" s="583"/>
      <c r="F1010" s="128"/>
      <c r="G1010" s="588"/>
      <c r="H1010" s="588"/>
      <c r="I1010" s="130"/>
      <c r="J1010" s="139"/>
      <c r="K1010" s="131"/>
      <c r="L1010" s="132"/>
      <c r="M1010" s="132"/>
      <c r="N1010" s="141"/>
      <c r="O1010" s="139"/>
      <c r="P1010" s="139"/>
      <c r="Q1010" s="139"/>
      <c r="R1010" s="133"/>
      <c r="S1010" s="134"/>
      <c r="T1010" s="434" t="str">
        <f t="shared" si="319"/>
        <v/>
      </c>
      <c r="U1010" s="429"/>
      <c r="V1010" s="429" t="str">
        <f t="shared" si="320"/>
        <v/>
      </c>
      <c r="W1010" s="298"/>
      <c r="X1010" s="129" t="str">
        <f t="shared" si="327"/>
        <v/>
      </c>
      <c r="Y1010" s="129" t="str">
        <f t="shared" si="321"/>
        <v/>
      </c>
      <c r="Z1010" s="129" t="str">
        <f t="shared" si="322"/>
        <v/>
      </c>
      <c r="AA1010" s="133" t="str">
        <f t="shared" si="313"/>
        <v/>
      </c>
      <c r="AC1010" s="186" t="str">
        <f>AC1001</f>
        <v/>
      </c>
      <c r="AD1010" s="187" t="str">
        <f>AD1001</f>
        <v/>
      </c>
      <c r="AE1010" s="187" t="str">
        <f>AE1001</f>
        <v/>
      </c>
      <c r="AF1010" s="187" t="str">
        <f>AF1001</f>
        <v/>
      </c>
      <c r="AG1010" s="204">
        <f t="shared" si="323"/>
        <v>0</v>
      </c>
      <c r="AI1010" s="135" t="str">
        <f>IF(月報!G1010&lt;&gt;"",月報!G1010,"")</f>
        <v/>
      </c>
      <c r="AJ1010" s="126" t="str">
        <f>IF(月報!W1010&lt;&gt;"",月報!W1010*24,"")</f>
        <v/>
      </c>
      <c r="AK1010" s="126" t="str">
        <f>IF(月報!P1010&lt;&gt;"",月報!P1010,"")</f>
        <v/>
      </c>
      <c r="AL1010" s="126" t="str">
        <f>IF(月報!Q1010&lt;&gt;"",IF(月報!Q1010="平日残","",月報!Q1010),"")</f>
        <v/>
      </c>
      <c r="AM1010" s="126"/>
      <c r="AN1010" s="126" t="str">
        <f t="shared" si="312"/>
        <v/>
      </c>
      <c r="AO1010" s="126" t="str">
        <f>IF($E1010="","",VLOOKUP($E1010,カレンダマスタ!$A$5:$E$381,5,FALSE))</f>
        <v/>
      </c>
      <c r="AQ1010" s="196" t="str">
        <f>IF(G1010="","",IF(VLOOKUP(E1010,カレンダマスタ!$A$5:$D$381,4,FALSE)=0,"",1))</f>
        <v/>
      </c>
      <c r="AR1010" s="136" t="str">
        <f>IF($G1010="","",IF($AD1010="NSTC",INDEX(カレンダマスタ!$I$26:$O$31,MATCH($G1010,カレンダマスタ!$H$26:$H$31,1),MATCH($H1010,カレンダマスタ!$I$25:$O$25,1)),
IF($AD1010="CS本社",INDEX(カレンダマスタ!$I$36:$O$41,MATCH($G1010,カレンダマスタ!$H$36:$H$41,1),MATCH($H1010,カレンダマスタ!$I$35:$O$35,1)),
IF($AD1010="NS本社",INDEX(カレンダマスタ!$I$94:$O$99,MATCH($G1010,カレンダマスタ!$H$95:$H$100,1),MATCH($H1010,カレンダマスタ!$I$93:$O$93,1)),
IF($AD1010="ODC",INDEX(カレンダマスタ!$I$46:$O$51,MATCH($G1010,カレンダマスタ!$H$46:$H$51,1),MATCH($H1010,カレンダマスタ!$I$45:$O$45,1)),
IF($AD1010="NS東京TC",INDEX(カレンダマスタ!$I$56:$O$61,MATCH($G1010,カレンダマスタ!$H$56:$H$61,1),MATCH($H1010,カレンダマスタ!$I$55:$O$55,1)),""))))))</f>
        <v/>
      </c>
      <c r="AS1010" s="126" t="str">
        <f t="shared" si="324"/>
        <v/>
      </c>
      <c r="AU1010" s="137" t="str">
        <f>IF(E1010="","",VLOOKUP($E1010,カレンダマスタ!$A$4:$E$381,4,FALSE))</f>
        <v/>
      </c>
      <c r="AV1010" s="137" t="str">
        <f t="shared" si="314"/>
        <v/>
      </c>
      <c r="AW1010" s="137" t="str">
        <f t="shared" si="315"/>
        <v/>
      </c>
      <c r="AX1010" s="138" t="str">
        <f t="shared" si="316"/>
        <v/>
      </c>
      <c r="AY1010" s="138" t="str">
        <f t="shared" si="317"/>
        <v/>
      </c>
      <c r="AZ1010" s="130" t="str">
        <f>IF(AX1010&amp;AW1010="勤怠未設定","×",IF(AV1010="勤怠修正","×",IF(AC1010="外注","",IF(AA1010="",IF(AY1010&lt;&gt;"","×",""),IF(VLOOKUP(AA1010,カレンダマスタ!$H$66:$I$83,2,FALSE)&lt;&gt;AY1010,"×","OK")))))</f>
        <v/>
      </c>
      <c r="BC1010" s="137" t="str">
        <f>IF(E1010="","",VLOOKUP($E1010,カレンダマスタ!$A$4:$E$381,4,FALSE))</f>
        <v/>
      </c>
      <c r="BD1010" s="126" t="str">
        <f>IF(AC1010="社員","",IF(AG1010=0,"",IF(AD1010="NSTC",IF(COUNTIF(カレンダマスタ!$Q$5:$Q$32,G1010)=1,"OK","×"),
IF(AD1010="NS本社",IF(COUNTIF(カレンダマスタ!$T$5:$T$32,G1010)=1,"OK","×"),IF(COUNTIF(カレンダマスタ!$R$5:$R$32,G1010)=1,"OK","×")))))</f>
        <v/>
      </c>
      <c r="BE1010" s="126" t="str">
        <f>IF(AC1010="社員","",IF(G1010="","",IF(R1010&lt;&gt;"","",IF(AF1010="CS","OK",IF(VLOOKUP(E1010,カレンダマスタ!$A$5:$D$381,4,FALSE)&gt;0,"",IF(OR(G1010*24&gt;10.84,H1010*24&lt;14.5)=TRUE,"×","OK"))))))</f>
        <v/>
      </c>
      <c r="BF1010" s="126" t="str">
        <f t="shared" si="303"/>
        <v/>
      </c>
      <c r="BG1010" s="126" t="str">
        <f t="shared" si="325"/>
        <v/>
      </c>
      <c r="BI1010" s="130" t="str">
        <f t="shared" si="326"/>
        <v/>
      </c>
    </row>
    <row r="1011" spans="2:61">
      <c r="B1011" s="210"/>
      <c r="C1011" s="536"/>
      <c r="D1011" s="128"/>
      <c r="E1011" s="583"/>
      <c r="F1011" s="128"/>
      <c r="G1011" s="588"/>
      <c r="H1011" s="588"/>
      <c r="I1011" s="130"/>
      <c r="J1011" s="139"/>
      <c r="K1011" s="131"/>
      <c r="L1011" s="132"/>
      <c r="M1011" s="132"/>
      <c r="N1011" s="141"/>
      <c r="O1011" s="139"/>
      <c r="P1011" s="139"/>
      <c r="Q1011" s="139"/>
      <c r="R1011" s="133"/>
      <c r="S1011" s="134"/>
      <c r="T1011" s="434" t="str">
        <f t="shared" si="319"/>
        <v/>
      </c>
      <c r="U1011" s="429"/>
      <c r="V1011" s="429" t="str">
        <f t="shared" si="320"/>
        <v/>
      </c>
      <c r="W1011" s="298"/>
      <c r="X1011" s="129" t="str">
        <f t="shared" si="327"/>
        <v/>
      </c>
      <c r="Y1011" s="129" t="str">
        <f t="shared" si="321"/>
        <v/>
      </c>
      <c r="Z1011" s="129" t="str">
        <f t="shared" si="322"/>
        <v/>
      </c>
      <c r="AA1011" s="133" t="str">
        <f t="shared" si="313"/>
        <v/>
      </c>
      <c r="AC1011" s="186" t="str">
        <f>AC1001</f>
        <v/>
      </c>
      <c r="AD1011" s="187" t="str">
        <f>AD1001</f>
        <v/>
      </c>
      <c r="AE1011" s="187" t="str">
        <f>AE1001</f>
        <v/>
      </c>
      <c r="AF1011" s="187" t="str">
        <f>AF1001</f>
        <v/>
      </c>
      <c r="AG1011" s="204">
        <f t="shared" si="323"/>
        <v>0</v>
      </c>
      <c r="AI1011" s="140" t="str">
        <f>IF(月報!G1011&lt;&gt;"",月報!G1011,"")</f>
        <v/>
      </c>
      <c r="AJ1011" s="126" t="str">
        <f>IF(月報!W1011&lt;&gt;"",月報!W1011*24,"")</f>
        <v/>
      </c>
      <c r="AK1011" s="126" t="str">
        <f>IF(月報!P1011&lt;&gt;"",月報!P1011,"")</f>
        <v/>
      </c>
      <c r="AL1011" s="126" t="str">
        <f>IF(月報!Q1011&lt;&gt;"",IF(月報!Q1011="平日残","",月報!Q1011),"")</f>
        <v/>
      </c>
      <c r="AM1011" s="126"/>
      <c r="AN1011" s="126" t="str">
        <f t="shared" si="312"/>
        <v/>
      </c>
      <c r="AO1011" s="126" t="str">
        <f>IF($E1011="","",VLOOKUP($E1011,カレンダマスタ!$A$5:$E$381,5,FALSE))</f>
        <v/>
      </c>
      <c r="AQ1011" s="196" t="str">
        <f>IF(G1011="","",IF(VLOOKUP(E1011,カレンダマスタ!$A$5:$D$381,4,FALSE)=0,"",1))</f>
        <v/>
      </c>
      <c r="AR1011" s="136" t="str">
        <f>IF($G1011="","",IF($AD1011="NSTC",INDEX(カレンダマスタ!$I$26:$O$31,MATCH($G1011,カレンダマスタ!$H$26:$H$31,1),MATCH($H1011,カレンダマスタ!$I$25:$O$25,1)),
IF($AD1011="CS本社",INDEX(カレンダマスタ!$I$36:$O$41,MATCH($G1011,カレンダマスタ!$H$36:$H$41,1),MATCH($H1011,カレンダマスタ!$I$35:$O$35,1)),
IF($AD1011="NS本社",INDEX(カレンダマスタ!$I$94:$O$99,MATCH($G1011,カレンダマスタ!$H$95:$H$100,1),MATCH($H1011,カレンダマスタ!$I$93:$O$93,1)),
IF($AD1011="ODC",INDEX(カレンダマスタ!$I$46:$O$51,MATCH($G1011,カレンダマスタ!$H$46:$H$51,1),MATCH($H1011,カレンダマスタ!$I$45:$O$45,1)),
IF($AD1011="NS東京TC",INDEX(カレンダマスタ!$I$56:$O$61,MATCH($G1011,カレンダマスタ!$H$56:$H$61,1),MATCH($H1011,カレンダマスタ!$I$55:$O$55,1)),""))))))</f>
        <v/>
      </c>
      <c r="AS1011" s="126" t="str">
        <f t="shared" si="324"/>
        <v/>
      </c>
      <c r="AU1011" s="137" t="str">
        <f>IF(E1011="","",VLOOKUP($E1011,カレンダマスタ!$A$4:$E$381,4,FALSE))</f>
        <v/>
      </c>
      <c r="AV1011" s="137" t="str">
        <f t="shared" si="314"/>
        <v/>
      </c>
      <c r="AW1011" s="137" t="str">
        <f t="shared" si="315"/>
        <v/>
      </c>
      <c r="AX1011" s="138" t="str">
        <f t="shared" si="316"/>
        <v/>
      </c>
      <c r="AY1011" s="138" t="str">
        <f t="shared" si="317"/>
        <v/>
      </c>
      <c r="AZ1011" s="130" t="str">
        <f>IF(AX1011&amp;AW1011="勤怠未設定","×",IF(AV1011="勤怠修正","×",IF(AC1011="外注","",IF(AA1011="",IF(AY1011&lt;&gt;"","×",""),IF(VLOOKUP(AA1011,カレンダマスタ!$H$66:$I$83,2,FALSE)&lt;&gt;AY1011,"×","OK")))))</f>
        <v/>
      </c>
      <c r="BC1011" s="137" t="str">
        <f>IF(E1011="","",VLOOKUP($E1011,カレンダマスタ!$A$4:$E$381,4,FALSE))</f>
        <v/>
      </c>
      <c r="BD1011" s="126" t="str">
        <f>IF(AC1011="社員","",IF(AG1011=0,"",IF(AD1011="NSTC",IF(COUNTIF(カレンダマスタ!$Q$5:$Q$32,G1011)=1,"OK","×"),
IF(AD1011="NS本社",IF(COUNTIF(カレンダマスタ!$T$5:$T$32,G1011)=1,"OK","×"),IF(COUNTIF(カレンダマスタ!$R$5:$R$32,G1011)=1,"OK","×")))))</f>
        <v/>
      </c>
      <c r="BE1011" s="126" t="str">
        <f>IF(AC1011="社員","",IF(G1011="","",IF(R1011&lt;&gt;"","",IF(AF1011="CS","OK",IF(VLOOKUP(E1011,カレンダマスタ!$A$5:$D$381,4,FALSE)&gt;0,"",IF(OR(G1011*24&gt;10.84,H1011*24&lt;14.5)=TRUE,"×","OK"))))))</f>
        <v/>
      </c>
      <c r="BF1011" s="126" t="str">
        <f t="shared" si="303"/>
        <v/>
      </c>
      <c r="BG1011" s="126" t="str">
        <f t="shared" si="325"/>
        <v/>
      </c>
      <c r="BI1011" s="130" t="str">
        <f t="shared" si="326"/>
        <v/>
      </c>
    </row>
    <row r="1012" spans="2:61">
      <c r="B1012" s="111"/>
      <c r="C1012" s="536"/>
      <c r="D1012" s="128"/>
      <c r="E1012" s="583"/>
      <c r="F1012" s="128"/>
      <c r="G1012" s="588"/>
      <c r="H1012" s="588"/>
      <c r="I1012" s="130"/>
      <c r="J1012" s="139"/>
      <c r="K1012" s="131"/>
      <c r="L1012" s="132"/>
      <c r="M1012" s="132"/>
      <c r="N1012" s="141"/>
      <c r="O1012" s="139"/>
      <c r="P1012" s="139"/>
      <c r="Q1012" s="139"/>
      <c r="R1012" s="133"/>
      <c r="S1012" s="134"/>
      <c r="T1012" s="434" t="str">
        <f t="shared" si="319"/>
        <v/>
      </c>
      <c r="U1012" s="429"/>
      <c r="V1012" s="429" t="str">
        <f t="shared" si="320"/>
        <v/>
      </c>
      <c r="W1012" s="298"/>
      <c r="X1012" s="129" t="str">
        <f t="shared" si="327"/>
        <v/>
      </c>
      <c r="Y1012" s="129" t="str">
        <f t="shared" si="321"/>
        <v/>
      </c>
      <c r="Z1012" s="129" t="str">
        <f t="shared" si="322"/>
        <v/>
      </c>
      <c r="AA1012" s="133" t="str">
        <f t="shared" si="313"/>
        <v/>
      </c>
      <c r="AC1012" s="186" t="str">
        <f>AC1001</f>
        <v/>
      </c>
      <c r="AD1012" s="187" t="str">
        <f>AD1001</f>
        <v/>
      </c>
      <c r="AE1012" s="187" t="str">
        <f>AE1001</f>
        <v/>
      </c>
      <c r="AF1012" s="187" t="str">
        <f>AF1001</f>
        <v/>
      </c>
      <c r="AG1012" s="204">
        <f t="shared" si="323"/>
        <v>0</v>
      </c>
      <c r="AI1012" s="140" t="str">
        <f>IF(月報!G1012&lt;&gt;"",月報!G1012,"")</f>
        <v/>
      </c>
      <c r="AJ1012" s="126" t="str">
        <f>IF(月報!W1012&lt;&gt;"",月報!W1012*24,"")</f>
        <v/>
      </c>
      <c r="AK1012" s="126" t="str">
        <f>IF(月報!P1012&lt;&gt;"",月報!P1012,"")</f>
        <v/>
      </c>
      <c r="AL1012" s="126" t="str">
        <f>IF(月報!Q1012&lt;&gt;"",IF(月報!Q1012="平日残","",月報!Q1012),"")</f>
        <v/>
      </c>
      <c r="AM1012" s="126"/>
      <c r="AN1012" s="126" t="str">
        <f t="shared" si="312"/>
        <v/>
      </c>
      <c r="AO1012" s="126" t="str">
        <f>IF($E1012="","",VLOOKUP($E1012,カレンダマスタ!$A$5:$E$381,5,FALSE))</f>
        <v/>
      </c>
      <c r="AQ1012" s="196" t="str">
        <f>IF(G1012="","",IF(VLOOKUP(E1012,カレンダマスタ!$A$5:$D$381,4,FALSE)=0,"",1))</f>
        <v/>
      </c>
      <c r="AR1012" s="136" t="str">
        <f>IF($G1012="","",IF($AD1012="NSTC",INDEX(カレンダマスタ!$I$26:$O$31,MATCH($G1012,カレンダマスタ!$H$26:$H$31,1),MATCH($H1012,カレンダマスタ!$I$25:$O$25,1)),
IF($AD1012="CS本社",INDEX(カレンダマスタ!$I$36:$O$41,MATCH($G1012,カレンダマスタ!$H$36:$H$41,1),MATCH($H1012,カレンダマスタ!$I$35:$O$35,1)),
IF($AD1012="NS本社",INDEX(カレンダマスタ!$I$94:$O$99,MATCH($G1012,カレンダマスタ!$H$95:$H$100,1),MATCH($H1012,カレンダマスタ!$I$93:$O$93,1)),
IF($AD1012="ODC",INDEX(カレンダマスタ!$I$46:$O$51,MATCH($G1012,カレンダマスタ!$H$46:$H$51,1),MATCH($H1012,カレンダマスタ!$I$45:$O$45,1)),
IF($AD1012="NS東京TC",INDEX(カレンダマスタ!$I$56:$O$61,MATCH($G1012,カレンダマスタ!$H$56:$H$61,1),MATCH($H1012,カレンダマスタ!$I$55:$O$55,1)),""))))))</f>
        <v/>
      </c>
      <c r="AS1012" s="126" t="str">
        <f t="shared" si="324"/>
        <v/>
      </c>
      <c r="AU1012" s="137" t="str">
        <f>IF(E1012="","",VLOOKUP($E1012,カレンダマスタ!$A$4:$E$381,4,FALSE))</f>
        <v/>
      </c>
      <c r="AV1012" s="137" t="str">
        <f t="shared" si="314"/>
        <v/>
      </c>
      <c r="AW1012" s="137" t="str">
        <f t="shared" si="315"/>
        <v/>
      </c>
      <c r="AX1012" s="138" t="str">
        <f t="shared" si="316"/>
        <v/>
      </c>
      <c r="AY1012" s="138" t="str">
        <f t="shared" si="317"/>
        <v/>
      </c>
      <c r="AZ1012" s="130" t="str">
        <f>IF(AX1012&amp;AW1012="勤怠未設定","×",IF(AV1012="勤怠修正","×",IF(AC1012="外注","",IF(AA1012="",IF(AY1012&lt;&gt;"","×",""),IF(VLOOKUP(AA1012,カレンダマスタ!$H$66:$I$83,2,FALSE)&lt;&gt;AY1012,"×","OK")))))</f>
        <v/>
      </c>
      <c r="BC1012" s="137" t="str">
        <f>IF(E1012="","",VLOOKUP($E1012,カレンダマスタ!$A$4:$E$381,4,FALSE))</f>
        <v/>
      </c>
      <c r="BD1012" s="126" t="str">
        <f>IF(AC1012="社員","",IF(AG1012=0,"",IF(AD1012="NSTC",IF(COUNTIF(カレンダマスタ!$Q$5:$Q$32,G1012)=1,"OK","×"),
IF(AD1012="NS本社",IF(COUNTIF(カレンダマスタ!$T$5:$T$32,G1012)=1,"OK","×"),IF(COUNTIF(カレンダマスタ!$R$5:$R$32,G1012)=1,"OK","×")))))</f>
        <v/>
      </c>
      <c r="BE1012" s="126" t="str">
        <f>IF(AC1012="社員","",IF(G1012="","",IF(R1012&lt;&gt;"","",IF(AF1012="CS","OK",IF(VLOOKUP(E1012,カレンダマスタ!$A$5:$D$381,4,FALSE)&gt;0,"",IF(OR(G1012*24&gt;10.84,H1012*24&lt;14.5)=TRUE,"×","OK"))))))</f>
        <v/>
      </c>
      <c r="BF1012" s="126" t="str">
        <f t="shared" si="303"/>
        <v/>
      </c>
      <c r="BG1012" s="126" t="str">
        <f t="shared" si="325"/>
        <v/>
      </c>
      <c r="BI1012" s="130" t="str">
        <f t="shared" si="326"/>
        <v/>
      </c>
    </row>
    <row r="1013" spans="2:61">
      <c r="B1013" s="111"/>
      <c r="C1013" s="536"/>
      <c r="D1013" s="128"/>
      <c r="E1013" s="583"/>
      <c r="F1013" s="128"/>
      <c r="G1013" s="588"/>
      <c r="H1013" s="588"/>
      <c r="I1013" s="130"/>
      <c r="J1013" s="139"/>
      <c r="K1013" s="131"/>
      <c r="L1013" s="132"/>
      <c r="M1013" s="132"/>
      <c r="N1013" s="141"/>
      <c r="O1013" s="139"/>
      <c r="P1013" s="139"/>
      <c r="Q1013" s="139"/>
      <c r="R1013" s="133"/>
      <c r="S1013" s="134"/>
      <c r="T1013" s="434" t="str">
        <f t="shared" si="319"/>
        <v/>
      </c>
      <c r="U1013" s="429"/>
      <c r="V1013" s="429" t="str">
        <f t="shared" si="320"/>
        <v/>
      </c>
      <c r="W1013" s="298"/>
      <c r="X1013" s="129" t="str">
        <f t="shared" si="327"/>
        <v/>
      </c>
      <c r="Y1013" s="129" t="str">
        <f t="shared" si="321"/>
        <v/>
      </c>
      <c r="Z1013" s="129" t="str">
        <f t="shared" si="322"/>
        <v/>
      </c>
      <c r="AA1013" s="133" t="str">
        <f t="shared" si="313"/>
        <v/>
      </c>
      <c r="AC1013" s="186" t="str">
        <f>AC1001</f>
        <v/>
      </c>
      <c r="AD1013" s="187" t="str">
        <f>AD1001</f>
        <v/>
      </c>
      <c r="AE1013" s="187" t="str">
        <f>AE1001</f>
        <v/>
      </c>
      <c r="AF1013" s="187" t="str">
        <f>AF1001</f>
        <v/>
      </c>
      <c r="AG1013" s="204">
        <f t="shared" si="323"/>
        <v>0</v>
      </c>
      <c r="AI1013" s="140" t="str">
        <f>IF(月報!G1013&lt;&gt;"",月報!G1013,"")</f>
        <v/>
      </c>
      <c r="AJ1013" s="126" t="str">
        <f>IF(月報!W1013&lt;&gt;"",月報!W1013*24,"")</f>
        <v/>
      </c>
      <c r="AK1013" s="126" t="str">
        <f>IF(月報!P1013&lt;&gt;"",月報!P1013,"")</f>
        <v/>
      </c>
      <c r="AL1013" s="126" t="str">
        <f>IF(月報!Q1013&lt;&gt;"",IF(月報!Q1013="平日残","",月報!Q1013),"")</f>
        <v/>
      </c>
      <c r="AM1013" s="126"/>
      <c r="AN1013" s="126" t="str">
        <f t="shared" si="312"/>
        <v/>
      </c>
      <c r="AO1013" s="126" t="str">
        <f>IF($E1013="","",VLOOKUP($E1013,カレンダマスタ!$A$5:$E$381,5,FALSE))</f>
        <v/>
      </c>
      <c r="AQ1013" s="196" t="str">
        <f>IF(G1013="","",IF(VLOOKUP(E1013,カレンダマスタ!$A$5:$D$381,4,FALSE)=0,"",1))</f>
        <v/>
      </c>
      <c r="AR1013" s="136" t="str">
        <f>IF($G1013="","",IF($AD1013="NSTC",INDEX(カレンダマスタ!$I$26:$O$31,MATCH($G1013,カレンダマスタ!$H$26:$H$31,1),MATCH($H1013,カレンダマスタ!$I$25:$O$25,1)),
IF($AD1013="CS本社",INDEX(カレンダマスタ!$I$36:$O$41,MATCH($G1013,カレンダマスタ!$H$36:$H$41,1),MATCH($H1013,カレンダマスタ!$I$35:$O$35,1)),
IF($AD1013="NS本社",INDEX(カレンダマスタ!$I$94:$O$99,MATCH($G1013,カレンダマスタ!$H$95:$H$100,1),MATCH($H1013,カレンダマスタ!$I$93:$O$93,1)),
IF($AD1013="ODC",INDEX(カレンダマスタ!$I$46:$O$51,MATCH($G1013,カレンダマスタ!$H$46:$H$51,1),MATCH($H1013,カレンダマスタ!$I$45:$O$45,1)),
IF($AD1013="NS東京TC",INDEX(カレンダマスタ!$I$56:$O$61,MATCH($G1013,カレンダマスタ!$H$56:$H$61,1),MATCH($H1013,カレンダマスタ!$I$55:$O$55,1)),""))))))</f>
        <v/>
      </c>
      <c r="AS1013" s="126" t="str">
        <f t="shared" si="324"/>
        <v/>
      </c>
      <c r="AU1013" s="137" t="str">
        <f>IF(E1013="","",VLOOKUP($E1013,カレンダマスタ!$A$4:$E$381,4,FALSE))</f>
        <v/>
      </c>
      <c r="AV1013" s="137" t="str">
        <f t="shared" si="314"/>
        <v/>
      </c>
      <c r="AW1013" s="137" t="str">
        <f t="shared" si="315"/>
        <v/>
      </c>
      <c r="AX1013" s="138" t="str">
        <f t="shared" si="316"/>
        <v/>
      </c>
      <c r="AY1013" s="138" t="str">
        <f t="shared" si="317"/>
        <v/>
      </c>
      <c r="AZ1013" s="130" t="str">
        <f>IF(AX1013&amp;AW1013="勤怠未設定","×",IF(AV1013="勤怠修正","×",IF(AC1013="外注","",IF(AA1013="",IF(AY1013&lt;&gt;"","×",""),IF(VLOOKUP(AA1013,カレンダマスタ!$H$66:$I$83,2,FALSE)&lt;&gt;AY1013,"×","OK")))))</f>
        <v/>
      </c>
      <c r="BC1013" s="137" t="str">
        <f>IF(E1013="","",VLOOKUP($E1013,カレンダマスタ!$A$4:$E$381,4,FALSE))</f>
        <v/>
      </c>
      <c r="BD1013" s="126" t="str">
        <f>IF(AC1013="社員","",IF(AG1013=0,"",IF(AD1013="NSTC",IF(COUNTIF(カレンダマスタ!$Q$5:$Q$32,G1013)=1,"OK","×"),
IF(AD1013="NS本社",IF(COUNTIF(カレンダマスタ!$T$5:$T$32,G1013)=1,"OK","×"),IF(COUNTIF(カレンダマスタ!$R$5:$R$32,G1013)=1,"OK","×")))))</f>
        <v/>
      </c>
      <c r="BE1013" s="126" t="str">
        <f>IF(AC1013="社員","",IF(G1013="","",IF(R1013&lt;&gt;"","",IF(AF1013="CS","OK",IF(VLOOKUP(E1013,カレンダマスタ!$A$5:$D$381,4,FALSE)&gt;0,"",IF(OR(G1013*24&gt;10.84,H1013*24&lt;14.5)=TRUE,"×","OK"))))))</f>
        <v/>
      </c>
      <c r="BF1013" s="126" t="str">
        <f t="shared" si="303"/>
        <v/>
      </c>
      <c r="BG1013" s="126" t="str">
        <f t="shared" si="325"/>
        <v/>
      </c>
      <c r="BI1013" s="130" t="str">
        <f t="shared" si="326"/>
        <v/>
      </c>
    </row>
    <row r="1014" spans="2:61">
      <c r="B1014" s="111"/>
      <c r="C1014" s="537"/>
      <c r="D1014" s="142"/>
      <c r="E1014" s="584"/>
      <c r="F1014" s="142"/>
      <c r="G1014" s="589"/>
      <c r="H1014" s="589"/>
      <c r="I1014" s="144"/>
      <c r="J1014" s="148"/>
      <c r="K1014" s="145"/>
      <c r="L1014" s="146"/>
      <c r="M1014" s="146"/>
      <c r="N1014" s="147"/>
      <c r="O1014" s="148"/>
      <c r="P1014" s="148"/>
      <c r="Q1014" s="148"/>
      <c r="R1014" s="149"/>
      <c r="S1014" s="156"/>
      <c r="T1014" s="435" t="str">
        <f t="shared" si="319"/>
        <v/>
      </c>
      <c r="U1014" s="430"/>
      <c r="V1014" s="430" t="str">
        <f t="shared" si="320"/>
        <v/>
      </c>
      <c r="W1014" s="298"/>
      <c r="X1014" s="143" t="str">
        <f t="shared" si="327"/>
        <v/>
      </c>
      <c r="Y1014" s="143" t="str">
        <f t="shared" si="321"/>
        <v/>
      </c>
      <c r="Z1014" s="143" t="str">
        <f t="shared" si="322"/>
        <v/>
      </c>
      <c r="AA1014" s="149" t="str">
        <f t="shared" si="313"/>
        <v/>
      </c>
      <c r="AC1014" s="188" t="str">
        <f>AC1001</f>
        <v/>
      </c>
      <c r="AD1014" s="189" t="str">
        <f>AD1001</f>
        <v/>
      </c>
      <c r="AE1014" s="189" t="str">
        <f>AE1001</f>
        <v/>
      </c>
      <c r="AF1014" s="189" t="str">
        <f>AF1001</f>
        <v/>
      </c>
      <c r="AG1014" s="205">
        <f t="shared" si="323"/>
        <v>0</v>
      </c>
      <c r="AI1014" s="157" t="str">
        <f>IF(月報!G1014&lt;&gt;"",月報!G1014,"")</f>
        <v/>
      </c>
      <c r="AJ1014" s="151" t="str">
        <f>IF(月報!W1014&lt;&gt;"",月報!W1014*24,"")</f>
        <v/>
      </c>
      <c r="AK1014" s="151" t="str">
        <f>IF(月報!P1014&lt;&gt;"",月報!P1014,"")</f>
        <v/>
      </c>
      <c r="AL1014" s="151" t="str">
        <f>IF(月報!Q1014&lt;&gt;"",IF(月報!Q1014="平日残","",月報!Q1014),"")</f>
        <v/>
      </c>
      <c r="AM1014" s="151"/>
      <c r="AN1014" s="151" t="str">
        <f t="shared" si="312"/>
        <v/>
      </c>
      <c r="AO1014" s="151" t="str">
        <f>IF($E1014="","",VLOOKUP($E1014,カレンダマスタ!$A$5:$E$381,5,FALSE))</f>
        <v/>
      </c>
      <c r="AQ1014" s="197" t="str">
        <f>IF(G1014="","",IF(VLOOKUP(E1014,カレンダマスタ!$A$5:$D$381,4,FALSE)=0,"",1))</f>
        <v/>
      </c>
      <c r="AR1014" s="152" t="str">
        <f>IF($G1014="","",IF($AD1014="NSTC",INDEX(カレンダマスタ!$I$26:$O$31,MATCH($G1014,カレンダマスタ!$H$26:$H$31,1),MATCH($H1014,カレンダマスタ!$I$25:$O$25,1)),
IF($AD1014="CS本社",INDEX(カレンダマスタ!$I$36:$O$41,MATCH($G1014,カレンダマスタ!$H$36:$H$41,1),MATCH($H1014,カレンダマスタ!$I$35:$O$35,1)),
IF($AD1014="NS本社",INDEX(カレンダマスタ!$I$94:$O$99,MATCH($G1014,カレンダマスタ!$H$95:$H$100,1),MATCH($H1014,カレンダマスタ!$I$93:$O$93,1)),
IF($AD1014="ODC",INDEX(カレンダマスタ!$I$46:$O$51,MATCH($G1014,カレンダマスタ!$H$46:$H$51,1),MATCH($H1014,カレンダマスタ!$I$45:$O$45,1)),
IF($AD1014="NS東京TC",INDEX(カレンダマスタ!$I$56:$O$61,MATCH($G1014,カレンダマスタ!$H$56:$H$61,1),MATCH($H1014,カレンダマスタ!$I$55:$O$55,1)),""))))))</f>
        <v/>
      </c>
      <c r="AS1014" s="151" t="str">
        <f t="shared" si="324"/>
        <v/>
      </c>
      <c r="AU1014" s="153" t="str">
        <f>IF(E1014="","",VLOOKUP($E1014,カレンダマスタ!$A$4:$E$381,4,FALSE))</f>
        <v/>
      </c>
      <c r="AV1014" s="153" t="str">
        <f t="shared" si="314"/>
        <v/>
      </c>
      <c r="AW1014" s="153" t="str">
        <f t="shared" si="315"/>
        <v/>
      </c>
      <c r="AX1014" s="154" t="str">
        <f t="shared" si="316"/>
        <v/>
      </c>
      <c r="AY1014" s="154" t="str">
        <f t="shared" si="317"/>
        <v/>
      </c>
      <c r="AZ1014" s="144" t="str">
        <f>IF(AX1014&amp;AW1014="勤怠未設定","×",IF(AV1014="勤怠修正","×",IF(AC1014="外注","",IF(AA1014="",IF(AY1014&lt;&gt;"","×",""),IF(VLOOKUP(AA1014,カレンダマスタ!$H$66:$I$83,2,FALSE)&lt;&gt;AY1014,"×","OK")))))</f>
        <v/>
      </c>
      <c r="BC1014" s="153" t="str">
        <f>IF(E1014="","",VLOOKUP($E1014,カレンダマスタ!$A$4:$E$381,4,FALSE))</f>
        <v/>
      </c>
      <c r="BD1014" s="151" t="str">
        <f>IF(AC1014="社員","",IF(AG1014=0,"",IF(AD1014="NSTC",IF(COUNTIF(カレンダマスタ!$Q$5:$Q$32,G1014)=1,"OK","×"),
IF(AD1014="NS本社",IF(COUNTIF(カレンダマスタ!$T$5:$T$32,G1014)=1,"OK","×"),IF(COUNTIF(カレンダマスタ!$R$5:$R$32,G1014)=1,"OK","×")))))</f>
        <v/>
      </c>
      <c r="BE1014" s="151" t="str">
        <f>IF(AC1014="社員","",IF(G1014="","",IF(R1014&lt;&gt;"","",IF(AF1014="CS","OK",IF(VLOOKUP(E1014,カレンダマスタ!$A$5:$D$381,4,FALSE)&gt;0,"",IF(OR(G1014*24&gt;10.84,H1014*24&lt;14.5)=TRUE,"×","OK"))))))</f>
        <v/>
      </c>
      <c r="BF1014" s="151" t="str">
        <f t="shared" si="303"/>
        <v/>
      </c>
      <c r="BG1014" s="151" t="str">
        <f t="shared" si="325"/>
        <v/>
      </c>
      <c r="BI1014" s="144" t="str">
        <f t="shared" si="326"/>
        <v/>
      </c>
    </row>
    <row r="1015" spans="2:61">
      <c r="B1015" s="111"/>
      <c r="C1015" s="535"/>
      <c r="D1015" s="112"/>
      <c r="E1015" s="582"/>
      <c r="F1015" s="112"/>
      <c r="G1015" s="587"/>
      <c r="H1015" s="587"/>
      <c r="I1015" s="114"/>
      <c r="J1015" s="118"/>
      <c r="K1015" s="115"/>
      <c r="L1015" s="116"/>
      <c r="M1015" s="116"/>
      <c r="N1015" s="117"/>
      <c r="O1015" s="118"/>
      <c r="P1015" s="118"/>
      <c r="Q1015" s="118"/>
      <c r="R1015" s="119"/>
      <c r="S1015" s="120"/>
      <c r="T1015" s="433" t="str">
        <f t="shared" si="319"/>
        <v/>
      </c>
      <c r="U1015" s="431">
        <f>SUM(T1015:T1021)</f>
        <v>0</v>
      </c>
      <c r="V1015" s="431" t="str">
        <f t="shared" si="320"/>
        <v/>
      </c>
      <c r="W1015" s="298"/>
      <c r="X1015" s="113" t="str">
        <f t="shared" si="327"/>
        <v/>
      </c>
      <c r="Y1015" s="113" t="str">
        <f t="shared" si="321"/>
        <v/>
      </c>
      <c r="Z1015" s="113" t="str">
        <f t="shared" si="322"/>
        <v/>
      </c>
      <c r="AA1015" s="119" t="str">
        <f t="shared" si="313"/>
        <v/>
      </c>
      <c r="AC1015" s="190" t="str">
        <f>AC1001</f>
        <v/>
      </c>
      <c r="AD1015" s="191" t="str">
        <f>AD1001</f>
        <v/>
      </c>
      <c r="AE1015" s="191" t="str">
        <f>AE1001</f>
        <v/>
      </c>
      <c r="AF1015" s="191" t="str">
        <f>AF1001</f>
        <v/>
      </c>
      <c r="AG1015" s="206">
        <f t="shared" si="323"/>
        <v>0</v>
      </c>
      <c r="AI1015" s="158" t="str">
        <f>IF(月報!G1015&lt;&gt;"",月報!G1015,"")</f>
        <v/>
      </c>
      <c r="AJ1015" s="122" t="str">
        <f>IF(月報!W1015&lt;&gt;"",月報!W1015*24,"")</f>
        <v/>
      </c>
      <c r="AK1015" s="122" t="str">
        <f>IF(月報!P1015&lt;&gt;"",月報!P1015,"")</f>
        <v/>
      </c>
      <c r="AL1015" s="122" t="str">
        <f>IF(月報!Q1015&lt;&gt;"",IF(月報!Q1015="平日残","",月報!Q1015),"")</f>
        <v/>
      </c>
      <c r="AM1015" s="122"/>
      <c r="AN1015" s="122" t="str">
        <f t="shared" si="312"/>
        <v/>
      </c>
      <c r="AO1015" s="122" t="str">
        <f>IF($E1015="","",VLOOKUP($E1015,カレンダマスタ!$A$5:$E$381,5,FALSE))</f>
        <v/>
      </c>
      <c r="AQ1015" s="195" t="str">
        <f>IF(G1015="","",IF(VLOOKUP(E1015,カレンダマスタ!$A$5:$D$381,4,FALSE)=0,"",1))</f>
        <v/>
      </c>
      <c r="AR1015" s="123" t="str">
        <f>IF($G1015="","",IF($AD1015="NSTC",INDEX(カレンダマスタ!$I$26:$O$31,MATCH($G1015,カレンダマスタ!$H$26:$H$31,1),MATCH($H1015,カレンダマスタ!$I$25:$O$25,1)),
IF($AD1015="CS本社",INDEX(カレンダマスタ!$I$36:$O$41,MATCH($G1015,カレンダマスタ!$H$36:$H$41,1),MATCH($H1015,カレンダマスタ!$I$35:$O$35,1)),
IF($AD1015="NS本社",INDEX(カレンダマスタ!$I$94:$O$99,MATCH($G1015,カレンダマスタ!$H$95:$H$100,1),MATCH($H1015,カレンダマスタ!$I$93:$O$93,1)),
IF($AD1015="ODC",INDEX(カレンダマスタ!$I$46:$O$51,MATCH($G1015,カレンダマスタ!$H$46:$H$51,1),MATCH($H1015,カレンダマスタ!$I$45:$O$45,1)),
IF($AD1015="NS東京TC",INDEX(カレンダマスタ!$I$56:$O$61,MATCH($G1015,カレンダマスタ!$H$56:$H$61,1),MATCH($H1015,カレンダマスタ!$I$55:$O$55,1)),""))))))</f>
        <v/>
      </c>
      <c r="AS1015" s="122" t="str">
        <f t="shared" si="324"/>
        <v/>
      </c>
      <c r="AU1015" s="124" t="str">
        <f>IF(E1015="","",VLOOKUP($E1015,カレンダマスタ!$A$4:$E$381,4,FALSE))</f>
        <v/>
      </c>
      <c r="AV1015" s="124" t="str">
        <f t="shared" si="314"/>
        <v/>
      </c>
      <c r="AW1015" s="124" t="str">
        <f t="shared" si="315"/>
        <v/>
      </c>
      <c r="AX1015" s="125" t="str">
        <f t="shared" si="316"/>
        <v/>
      </c>
      <c r="AY1015" s="125" t="str">
        <f t="shared" si="317"/>
        <v/>
      </c>
      <c r="AZ1015" s="114" t="str">
        <f>IF(AX1015&amp;AW1015="勤怠未設定","×",IF(AV1015="勤怠修正","×",IF(AC1015="外注","",IF(AA1015="",IF(AY1015&lt;&gt;"","×",""),IF(VLOOKUP(AA1015,カレンダマスタ!$H$66:$I$83,2,FALSE)&lt;&gt;AY1015,"×","OK")))))</f>
        <v/>
      </c>
      <c r="BC1015" s="124" t="str">
        <f>IF(E1015="","",VLOOKUP($E1015,カレンダマスタ!$A$4:$E$381,4,FALSE))</f>
        <v/>
      </c>
      <c r="BD1015" s="122" t="str">
        <f>IF(AC1015="社員","",IF(AG1015=0,"",IF(AD1015="NSTC",IF(COUNTIF(カレンダマスタ!$Q$5:$Q$32,G1015)=1,"OK","×"),
IF(AD1015="NS本社",IF(COUNTIF(カレンダマスタ!$T$5:$T$32,G1015)=1,"OK","×"),IF(COUNTIF(カレンダマスタ!$R$5:$R$32,G1015)=1,"OK","×")))))</f>
        <v/>
      </c>
      <c r="BE1015" s="122" t="str">
        <f>IF(AC1015="社員","",IF(G1015="","",IF(R1015&lt;&gt;"","",IF(AF1015="CS","OK",IF(VLOOKUP(E1015,カレンダマスタ!$A$5:$D$381,4,FALSE)&gt;0,"",IF(OR(G1015*24&gt;10.84,H1015*24&lt;14.5)=TRUE,"×","OK"))))))</f>
        <v/>
      </c>
      <c r="BF1015" s="122" t="str">
        <f t="shared" si="303"/>
        <v/>
      </c>
      <c r="BG1015" s="122" t="str">
        <f t="shared" si="325"/>
        <v/>
      </c>
      <c r="BI1015" s="114" t="str">
        <f t="shared" si="326"/>
        <v/>
      </c>
    </row>
    <row r="1016" spans="2:61">
      <c r="B1016" s="111"/>
      <c r="C1016" s="536"/>
      <c r="D1016" s="128"/>
      <c r="E1016" s="583"/>
      <c r="F1016" s="128"/>
      <c r="G1016" s="588"/>
      <c r="H1016" s="588"/>
      <c r="I1016" s="130"/>
      <c r="J1016" s="139"/>
      <c r="K1016" s="131"/>
      <c r="L1016" s="132"/>
      <c r="M1016" s="132"/>
      <c r="N1016" s="141"/>
      <c r="O1016" s="139"/>
      <c r="P1016" s="139"/>
      <c r="Q1016" s="139"/>
      <c r="R1016" s="133"/>
      <c r="S1016" s="134"/>
      <c r="T1016" s="434" t="str">
        <f t="shared" si="319"/>
        <v/>
      </c>
      <c r="U1016" s="429"/>
      <c r="V1016" s="429" t="str">
        <f t="shared" si="320"/>
        <v/>
      </c>
      <c r="W1016" s="298"/>
      <c r="X1016" s="129" t="str">
        <f t="shared" si="327"/>
        <v/>
      </c>
      <c r="Y1016" s="129" t="str">
        <f t="shared" si="321"/>
        <v/>
      </c>
      <c r="Z1016" s="129" t="str">
        <f t="shared" si="322"/>
        <v/>
      </c>
      <c r="AA1016" s="133" t="str">
        <f t="shared" si="313"/>
        <v/>
      </c>
      <c r="AC1016" s="186" t="str">
        <f>AC1001</f>
        <v/>
      </c>
      <c r="AD1016" s="187" t="str">
        <f>AD1001</f>
        <v/>
      </c>
      <c r="AE1016" s="187" t="str">
        <f>AE1001</f>
        <v/>
      </c>
      <c r="AF1016" s="187" t="str">
        <f>AF1001</f>
        <v/>
      </c>
      <c r="AG1016" s="204">
        <f t="shared" si="323"/>
        <v>0</v>
      </c>
      <c r="AI1016" s="135" t="str">
        <f>IF(月報!G1016&lt;&gt;"",月報!G1016,"")</f>
        <v/>
      </c>
      <c r="AJ1016" s="126" t="str">
        <f>IF(月報!W1016&lt;&gt;"",月報!W1016*24,"")</f>
        <v/>
      </c>
      <c r="AK1016" s="126" t="str">
        <f>IF(月報!P1016&lt;&gt;"",月報!P1016,"")</f>
        <v/>
      </c>
      <c r="AL1016" s="126" t="str">
        <f>IF(月報!Q1016&lt;&gt;"",IF(月報!Q1016="平日残","",月報!Q1016),"")</f>
        <v/>
      </c>
      <c r="AM1016" s="126"/>
      <c r="AN1016" s="126" t="str">
        <f t="shared" si="312"/>
        <v/>
      </c>
      <c r="AO1016" s="126" t="str">
        <f>IF($E1016="","",VLOOKUP($E1016,カレンダマスタ!$A$5:$E$381,5,FALSE))</f>
        <v/>
      </c>
      <c r="AQ1016" s="196" t="str">
        <f>IF(G1016="","",IF(VLOOKUP(E1016,カレンダマスタ!$A$5:$D$381,4,FALSE)=0,"",1))</f>
        <v/>
      </c>
      <c r="AR1016" s="136" t="str">
        <f>IF($G1016="","",IF($AD1016="NSTC",INDEX(カレンダマスタ!$I$26:$O$31,MATCH($G1016,カレンダマスタ!$H$26:$H$31,1),MATCH($H1016,カレンダマスタ!$I$25:$O$25,1)),
IF($AD1016="CS本社",INDEX(カレンダマスタ!$I$36:$O$41,MATCH($G1016,カレンダマスタ!$H$36:$H$41,1),MATCH($H1016,カレンダマスタ!$I$35:$O$35,1)),
IF($AD1016="NS本社",INDEX(カレンダマスタ!$I$94:$O$99,MATCH($G1016,カレンダマスタ!$H$95:$H$100,1),MATCH($H1016,カレンダマスタ!$I$93:$O$93,1)),
IF($AD1016="ODC",INDEX(カレンダマスタ!$I$46:$O$51,MATCH($G1016,カレンダマスタ!$H$46:$H$51,1),MATCH($H1016,カレンダマスタ!$I$45:$O$45,1)),
IF($AD1016="NS東京TC",INDEX(カレンダマスタ!$I$56:$O$61,MATCH($G1016,カレンダマスタ!$H$56:$H$61,1),MATCH($H1016,カレンダマスタ!$I$55:$O$55,1)),""))))))</f>
        <v/>
      </c>
      <c r="AS1016" s="126" t="str">
        <f t="shared" si="324"/>
        <v/>
      </c>
      <c r="AU1016" s="137" t="str">
        <f>IF(E1016="","",VLOOKUP($E1016,カレンダマスタ!$A$4:$E$381,4,FALSE))</f>
        <v/>
      </c>
      <c r="AV1016" s="137" t="str">
        <f t="shared" si="314"/>
        <v/>
      </c>
      <c r="AW1016" s="137" t="str">
        <f t="shared" si="315"/>
        <v/>
      </c>
      <c r="AX1016" s="138" t="str">
        <f t="shared" si="316"/>
        <v/>
      </c>
      <c r="AY1016" s="138" t="str">
        <f t="shared" si="317"/>
        <v/>
      </c>
      <c r="AZ1016" s="130" t="str">
        <f>IF(AX1016&amp;AW1016="勤怠未設定","×",IF(AV1016="勤怠修正","×",IF(AC1016="外注","",IF(AA1016="",IF(AY1016&lt;&gt;"","×",""),IF(VLOOKUP(AA1016,カレンダマスタ!$H$66:$I$83,2,FALSE)&lt;&gt;AY1016,"×","OK")))))</f>
        <v/>
      </c>
      <c r="BC1016" s="137" t="str">
        <f>IF(E1016="","",VLOOKUP($E1016,カレンダマスタ!$A$4:$E$381,4,FALSE))</f>
        <v/>
      </c>
      <c r="BD1016" s="126" t="str">
        <f>IF(AC1016="社員","",IF(AG1016=0,"",IF(AD1016="NSTC",IF(COUNTIF(カレンダマスタ!$Q$5:$Q$32,G1016)=1,"OK","×"),
IF(AD1016="NS本社",IF(COUNTIF(カレンダマスタ!$T$5:$T$32,G1016)=1,"OK","×"),IF(COUNTIF(カレンダマスタ!$R$5:$R$32,G1016)=1,"OK","×")))))</f>
        <v/>
      </c>
      <c r="BE1016" s="126" t="str">
        <f>IF(AC1016="社員","",IF(G1016="","",IF(R1016&lt;&gt;"","",IF(AF1016="CS","OK",IF(VLOOKUP(E1016,カレンダマスタ!$A$5:$D$381,4,FALSE)&gt;0,"",IF(OR(G1016*24&gt;10.84,H1016*24&lt;14.5)=TRUE,"×","OK"))))))</f>
        <v/>
      </c>
      <c r="BF1016" s="126" t="str">
        <f t="shared" ref="BF1016:BF1079" si="328">IF(AC1016="外注",AN1016,IF(G1016="",IF(AJ1016="","","週報未入力"),IF(AJ1016="","TW未入力","")))</f>
        <v/>
      </c>
      <c r="BG1016" s="126" t="str">
        <f t="shared" si="325"/>
        <v/>
      </c>
      <c r="BI1016" s="130" t="str">
        <f t="shared" si="326"/>
        <v/>
      </c>
    </row>
    <row r="1017" spans="2:61">
      <c r="B1017" s="111"/>
      <c r="C1017" s="536"/>
      <c r="D1017" s="128"/>
      <c r="E1017" s="583"/>
      <c r="F1017" s="128"/>
      <c r="G1017" s="588"/>
      <c r="H1017" s="588"/>
      <c r="I1017" s="130"/>
      <c r="J1017" s="139"/>
      <c r="K1017" s="131"/>
      <c r="L1017" s="132"/>
      <c r="M1017" s="132"/>
      <c r="N1017" s="141"/>
      <c r="O1017" s="139"/>
      <c r="P1017" s="139"/>
      <c r="Q1017" s="139"/>
      <c r="R1017" s="133"/>
      <c r="S1017" s="134"/>
      <c r="T1017" s="434" t="str">
        <f t="shared" si="319"/>
        <v/>
      </c>
      <c r="U1017" s="429"/>
      <c r="V1017" s="429" t="str">
        <f t="shared" si="320"/>
        <v/>
      </c>
      <c r="W1017" s="298"/>
      <c r="X1017" s="129" t="str">
        <f t="shared" si="327"/>
        <v/>
      </c>
      <c r="Y1017" s="129" t="str">
        <f t="shared" si="321"/>
        <v/>
      </c>
      <c r="Z1017" s="129" t="str">
        <f t="shared" si="322"/>
        <v/>
      </c>
      <c r="AA1017" s="133" t="str">
        <f t="shared" si="313"/>
        <v/>
      </c>
      <c r="AC1017" s="186" t="str">
        <f>AC1001</f>
        <v/>
      </c>
      <c r="AD1017" s="187" t="str">
        <f>AD1001</f>
        <v/>
      </c>
      <c r="AE1017" s="187" t="str">
        <f>AE1001</f>
        <v/>
      </c>
      <c r="AF1017" s="187" t="str">
        <f>AF1001</f>
        <v/>
      </c>
      <c r="AG1017" s="204">
        <f t="shared" si="323"/>
        <v>0</v>
      </c>
      <c r="AI1017" s="135" t="str">
        <f>IF(月報!G1017&lt;&gt;"",月報!G1017,"")</f>
        <v/>
      </c>
      <c r="AJ1017" s="126" t="str">
        <f>IF(月報!W1017&lt;&gt;"",月報!W1017*24,"")</f>
        <v/>
      </c>
      <c r="AK1017" s="126" t="str">
        <f>IF(月報!P1017&lt;&gt;"",月報!P1017,"")</f>
        <v/>
      </c>
      <c r="AL1017" s="126" t="str">
        <f>IF(月報!Q1017&lt;&gt;"",IF(月報!Q1017="平日残","",月報!Q1017),"")</f>
        <v/>
      </c>
      <c r="AM1017" s="126"/>
      <c r="AN1017" s="126" t="str">
        <f t="shared" si="312"/>
        <v/>
      </c>
      <c r="AO1017" s="126" t="str">
        <f>IF($E1017="","",VLOOKUP($E1017,カレンダマスタ!$A$5:$E$381,5,FALSE))</f>
        <v/>
      </c>
      <c r="AQ1017" s="196" t="str">
        <f>IF(G1017="","",IF(VLOOKUP(E1017,カレンダマスタ!$A$5:$D$381,4,FALSE)=0,"",1))</f>
        <v/>
      </c>
      <c r="AR1017" s="136" t="str">
        <f>IF($G1017="","",IF($AD1017="NSTC",INDEX(カレンダマスタ!$I$26:$O$31,MATCH($G1017,カレンダマスタ!$H$26:$H$31,1),MATCH($H1017,カレンダマスタ!$I$25:$O$25,1)),
IF($AD1017="CS本社",INDEX(カレンダマスタ!$I$36:$O$41,MATCH($G1017,カレンダマスタ!$H$36:$H$41,1),MATCH($H1017,カレンダマスタ!$I$35:$O$35,1)),
IF($AD1017="NS本社",INDEX(カレンダマスタ!$I$94:$O$99,MATCH($G1017,カレンダマスタ!$H$95:$H$100,1),MATCH($H1017,カレンダマスタ!$I$93:$O$93,1)),
IF($AD1017="ODC",INDEX(カレンダマスタ!$I$46:$O$51,MATCH($G1017,カレンダマスタ!$H$46:$H$51,1),MATCH($H1017,カレンダマスタ!$I$45:$O$45,1)),
IF($AD1017="NS東京TC",INDEX(カレンダマスタ!$I$56:$O$61,MATCH($G1017,カレンダマスタ!$H$56:$H$61,1),MATCH($H1017,カレンダマスタ!$I$55:$O$55,1)),""))))))</f>
        <v/>
      </c>
      <c r="AS1017" s="126" t="str">
        <f t="shared" si="324"/>
        <v/>
      </c>
      <c r="AU1017" s="137" t="str">
        <f>IF(E1017="","",VLOOKUP($E1017,カレンダマスタ!$A$4:$E$381,4,FALSE))</f>
        <v/>
      </c>
      <c r="AV1017" s="137" t="str">
        <f t="shared" si="314"/>
        <v/>
      </c>
      <c r="AW1017" s="137" t="str">
        <f t="shared" si="315"/>
        <v/>
      </c>
      <c r="AX1017" s="138" t="str">
        <f t="shared" si="316"/>
        <v/>
      </c>
      <c r="AY1017" s="138" t="str">
        <f t="shared" si="317"/>
        <v/>
      </c>
      <c r="AZ1017" s="130" t="str">
        <f>IF(AX1017&amp;AW1017="勤怠未設定","×",IF(AV1017="勤怠修正","×",IF(AC1017="外注","",IF(AA1017="",IF(AY1017&lt;&gt;"","×",""),IF(VLOOKUP(AA1017,カレンダマスタ!$H$66:$I$83,2,FALSE)&lt;&gt;AY1017,"×","OK")))))</f>
        <v/>
      </c>
      <c r="BC1017" s="137" t="str">
        <f>IF(E1017="","",VLOOKUP($E1017,カレンダマスタ!$A$4:$E$381,4,FALSE))</f>
        <v/>
      </c>
      <c r="BD1017" s="126" t="str">
        <f>IF(AC1017="社員","",IF(AG1017=0,"",IF(AD1017="NSTC",IF(COUNTIF(カレンダマスタ!$Q$5:$Q$32,G1017)=1,"OK","×"),
IF(AD1017="NS本社",IF(COUNTIF(カレンダマスタ!$T$5:$T$32,G1017)=1,"OK","×"),IF(COUNTIF(カレンダマスタ!$R$5:$R$32,G1017)=1,"OK","×")))))</f>
        <v/>
      </c>
      <c r="BE1017" s="126" t="str">
        <f>IF(AC1017="社員","",IF(G1017="","",IF(R1017&lt;&gt;"","",IF(AF1017="CS","OK",IF(VLOOKUP(E1017,カレンダマスタ!$A$5:$D$381,4,FALSE)&gt;0,"",IF(OR(G1017*24&gt;10.84,H1017*24&lt;14.5)=TRUE,"×","OK"))))))</f>
        <v/>
      </c>
      <c r="BF1017" s="126" t="str">
        <f t="shared" si="328"/>
        <v/>
      </c>
      <c r="BG1017" s="126" t="str">
        <f t="shared" si="325"/>
        <v/>
      </c>
      <c r="BI1017" s="130" t="str">
        <f t="shared" si="326"/>
        <v/>
      </c>
    </row>
    <row r="1018" spans="2:61">
      <c r="B1018" s="111"/>
      <c r="C1018" s="536"/>
      <c r="D1018" s="128"/>
      <c r="E1018" s="583"/>
      <c r="F1018" s="128"/>
      <c r="G1018" s="588"/>
      <c r="H1018" s="588"/>
      <c r="I1018" s="130"/>
      <c r="J1018" s="139"/>
      <c r="K1018" s="131"/>
      <c r="L1018" s="132"/>
      <c r="M1018" s="132"/>
      <c r="N1018" s="141"/>
      <c r="O1018" s="139"/>
      <c r="P1018" s="139"/>
      <c r="Q1018" s="139"/>
      <c r="R1018" s="133"/>
      <c r="S1018" s="134"/>
      <c r="T1018" s="434" t="str">
        <f t="shared" si="319"/>
        <v/>
      </c>
      <c r="U1018" s="429"/>
      <c r="V1018" s="429" t="str">
        <f t="shared" si="320"/>
        <v/>
      </c>
      <c r="W1018" s="298"/>
      <c r="X1018" s="129" t="str">
        <f t="shared" si="327"/>
        <v/>
      </c>
      <c r="Y1018" s="129" t="str">
        <f t="shared" si="321"/>
        <v/>
      </c>
      <c r="Z1018" s="129" t="str">
        <f t="shared" si="322"/>
        <v/>
      </c>
      <c r="AA1018" s="133" t="str">
        <f t="shared" si="313"/>
        <v/>
      </c>
      <c r="AC1018" s="186" t="str">
        <f>AC1001</f>
        <v/>
      </c>
      <c r="AD1018" s="187" t="str">
        <f>AD1001</f>
        <v/>
      </c>
      <c r="AE1018" s="187" t="str">
        <f>AE1001</f>
        <v/>
      </c>
      <c r="AF1018" s="187" t="str">
        <f>AF1001</f>
        <v/>
      </c>
      <c r="AG1018" s="204">
        <f t="shared" si="323"/>
        <v>0</v>
      </c>
      <c r="AI1018" s="140" t="str">
        <f>IF(月報!G1018&lt;&gt;"",月報!G1018,"")</f>
        <v/>
      </c>
      <c r="AJ1018" s="126" t="str">
        <f>IF(月報!W1018&lt;&gt;"",月報!W1018*24,"")</f>
        <v/>
      </c>
      <c r="AK1018" s="126" t="str">
        <f>IF(月報!P1018&lt;&gt;"",月報!P1018,"")</f>
        <v/>
      </c>
      <c r="AL1018" s="126" t="str">
        <f>IF(月報!Q1018&lt;&gt;"",IF(月報!Q1018="平日残","",月報!Q1018),"")</f>
        <v/>
      </c>
      <c r="AM1018" s="126"/>
      <c r="AN1018" s="126" t="str">
        <f t="shared" si="312"/>
        <v/>
      </c>
      <c r="AO1018" s="126" t="str">
        <f>IF($E1018="","",VLOOKUP($E1018,カレンダマスタ!$A$5:$E$381,5,FALSE))</f>
        <v/>
      </c>
      <c r="AQ1018" s="196" t="str">
        <f>IF(G1018="","",IF(VLOOKUP(E1018,カレンダマスタ!$A$5:$D$381,4,FALSE)=0,"",1))</f>
        <v/>
      </c>
      <c r="AR1018" s="136" t="str">
        <f>IF($G1018="","",IF($AD1018="NSTC",INDEX(カレンダマスタ!$I$26:$O$31,MATCH($G1018,カレンダマスタ!$H$26:$H$31,1),MATCH($H1018,カレンダマスタ!$I$25:$O$25,1)),
IF($AD1018="CS本社",INDEX(カレンダマスタ!$I$36:$O$41,MATCH($G1018,カレンダマスタ!$H$36:$H$41,1),MATCH($H1018,カレンダマスタ!$I$35:$O$35,1)),
IF($AD1018="NS本社",INDEX(カレンダマスタ!$I$94:$O$99,MATCH($G1018,カレンダマスタ!$H$95:$H$100,1),MATCH($H1018,カレンダマスタ!$I$93:$O$93,1)),
IF($AD1018="ODC",INDEX(カレンダマスタ!$I$46:$O$51,MATCH($G1018,カレンダマスタ!$H$46:$H$51,1),MATCH($H1018,カレンダマスタ!$I$45:$O$45,1)),
IF($AD1018="NS東京TC",INDEX(カレンダマスタ!$I$56:$O$61,MATCH($G1018,カレンダマスタ!$H$56:$H$61,1),MATCH($H1018,カレンダマスタ!$I$55:$O$55,1)),""))))))</f>
        <v/>
      </c>
      <c r="AS1018" s="126" t="str">
        <f t="shared" si="324"/>
        <v/>
      </c>
      <c r="AU1018" s="137" t="str">
        <f>IF(E1018="","",VLOOKUP($E1018,カレンダマスタ!$A$4:$E$381,4,FALSE))</f>
        <v/>
      </c>
      <c r="AV1018" s="137" t="str">
        <f t="shared" si="314"/>
        <v/>
      </c>
      <c r="AW1018" s="137" t="str">
        <f t="shared" si="315"/>
        <v/>
      </c>
      <c r="AX1018" s="138" t="str">
        <f t="shared" si="316"/>
        <v/>
      </c>
      <c r="AY1018" s="138" t="str">
        <f t="shared" si="317"/>
        <v/>
      </c>
      <c r="AZ1018" s="130" t="str">
        <f>IF(AX1018&amp;AW1018="勤怠未設定","×",IF(AV1018="勤怠修正","×",IF(AC1018="外注","",IF(AA1018="",IF(AY1018&lt;&gt;"","×",""),IF(VLOOKUP(AA1018,カレンダマスタ!$H$66:$I$83,2,FALSE)&lt;&gt;AY1018,"×","OK")))))</f>
        <v/>
      </c>
      <c r="BC1018" s="137" t="str">
        <f>IF(E1018="","",VLOOKUP($E1018,カレンダマスタ!$A$4:$E$381,4,FALSE))</f>
        <v/>
      </c>
      <c r="BD1018" s="126" t="str">
        <f>IF(AC1018="社員","",IF(AG1018=0,"",IF(AD1018="NSTC",IF(COUNTIF(カレンダマスタ!$Q$5:$Q$32,G1018)=1,"OK","×"),
IF(AD1018="NS本社",IF(COUNTIF(カレンダマスタ!$T$5:$T$32,G1018)=1,"OK","×"),IF(COUNTIF(カレンダマスタ!$R$5:$R$32,G1018)=1,"OK","×")))))</f>
        <v/>
      </c>
      <c r="BE1018" s="126" t="str">
        <f>IF(AC1018="社員","",IF(G1018="","",IF(R1018&lt;&gt;"","",IF(AF1018="CS","OK",IF(VLOOKUP(E1018,カレンダマスタ!$A$5:$D$381,4,FALSE)&gt;0,"",IF(OR(G1018*24&gt;10.84,H1018*24&lt;14.5)=TRUE,"×","OK"))))))</f>
        <v/>
      </c>
      <c r="BF1018" s="126" t="str">
        <f t="shared" si="328"/>
        <v/>
      </c>
      <c r="BG1018" s="126" t="str">
        <f t="shared" si="325"/>
        <v/>
      </c>
      <c r="BI1018" s="130" t="str">
        <f t="shared" si="326"/>
        <v/>
      </c>
    </row>
    <row r="1019" spans="2:61">
      <c r="B1019" s="111"/>
      <c r="C1019" s="536"/>
      <c r="D1019" s="128"/>
      <c r="E1019" s="583"/>
      <c r="F1019" s="128"/>
      <c r="G1019" s="588"/>
      <c r="H1019" s="588"/>
      <c r="I1019" s="130"/>
      <c r="J1019" s="139"/>
      <c r="K1019" s="131"/>
      <c r="L1019" s="132"/>
      <c r="M1019" s="132"/>
      <c r="N1019" s="141"/>
      <c r="O1019" s="139"/>
      <c r="P1019" s="139"/>
      <c r="Q1019" s="139"/>
      <c r="R1019" s="133"/>
      <c r="S1019" s="134"/>
      <c r="T1019" s="434" t="str">
        <f t="shared" si="319"/>
        <v/>
      </c>
      <c r="U1019" s="429"/>
      <c r="V1019" s="429" t="str">
        <f t="shared" si="320"/>
        <v/>
      </c>
      <c r="W1019" s="298"/>
      <c r="X1019" s="129" t="str">
        <f t="shared" si="327"/>
        <v/>
      </c>
      <c r="Y1019" s="129" t="str">
        <f t="shared" si="321"/>
        <v/>
      </c>
      <c r="Z1019" s="129" t="str">
        <f t="shared" si="322"/>
        <v/>
      </c>
      <c r="AA1019" s="133" t="str">
        <f t="shared" si="313"/>
        <v/>
      </c>
      <c r="AC1019" s="186" t="str">
        <f>AC1001</f>
        <v/>
      </c>
      <c r="AD1019" s="187" t="str">
        <f>AD1001</f>
        <v/>
      </c>
      <c r="AE1019" s="187" t="str">
        <f>AE1001</f>
        <v/>
      </c>
      <c r="AF1019" s="187" t="str">
        <f>AF1001</f>
        <v/>
      </c>
      <c r="AG1019" s="204">
        <f t="shared" si="323"/>
        <v>0</v>
      </c>
      <c r="AI1019" s="140" t="str">
        <f>IF(月報!G1019&lt;&gt;"",月報!G1019,"")</f>
        <v/>
      </c>
      <c r="AJ1019" s="126" t="str">
        <f>IF(月報!W1019&lt;&gt;"",月報!W1019*24,"")</f>
        <v/>
      </c>
      <c r="AK1019" s="126" t="str">
        <f>IF(月報!P1019&lt;&gt;"",月報!P1019,"")</f>
        <v/>
      </c>
      <c r="AL1019" s="126" t="str">
        <f>IF(月報!Q1019&lt;&gt;"",IF(月報!Q1019="平日残","",月報!Q1019),"")</f>
        <v/>
      </c>
      <c r="AM1019" s="126"/>
      <c r="AN1019" s="126" t="str">
        <f t="shared" si="312"/>
        <v/>
      </c>
      <c r="AO1019" s="126" t="str">
        <f>IF($E1019="","",VLOOKUP($E1019,カレンダマスタ!$A$5:$E$381,5,FALSE))</f>
        <v/>
      </c>
      <c r="AQ1019" s="196" t="str">
        <f>IF(G1019="","",IF(VLOOKUP(E1019,カレンダマスタ!$A$5:$D$381,4,FALSE)=0,"",1))</f>
        <v/>
      </c>
      <c r="AR1019" s="136" t="str">
        <f>IF($G1019="","",IF($AD1019="NSTC",INDEX(カレンダマスタ!$I$26:$O$31,MATCH($G1019,カレンダマスタ!$H$26:$H$31,1),MATCH($H1019,カレンダマスタ!$I$25:$O$25,1)),
IF($AD1019="CS本社",INDEX(カレンダマスタ!$I$36:$O$41,MATCH($G1019,カレンダマスタ!$H$36:$H$41,1),MATCH($H1019,カレンダマスタ!$I$35:$O$35,1)),
IF($AD1019="NS本社",INDEX(カレンダマスタ!$I$94:$O$99,MATCH($G1019,カレンダマスタ!$H$95:$H$100,1),MATCH($H1019,カレンダマスタ!$I$93:$O$93,1)),
IF($AD1019="ODC",INDEX(カレンダマスタ!$I$46:$O$51,MATCH($G1019,カレンダマスタ!$H$46:$H$51,1),MATCH($H1019,カレンダマスタ!$I$45:$O$45,1)),
IF($AD1019="NS東京TC",INDEX(カレンダマスタ!$I$56:$O$61,MATCH($G1019,カレンダマスタ!$H$56:$H$61,1),MATCH($H1019,カレンダマスタ!$I$55:$O$55,1)),""))))))</f>
        <v/>
      </c>
      <c r="AS1019" s="126" t="str">
        <f t="shared" si="324"/>
        <v/>
      </c>
      <c r="AU1019" s="137" t="str">
        <f>IF(E1019="","",VLOOKUP($E1019,カレンダマスタ!$A$4:$E$381,4,FALSE))</f>
        <v/>
      </c>
      <c r="AV1019" s="137" t="str">
        <f t="shared" si="314"/>
        <v/>
      </c>
      <c r="AW1019" s="137" t="str">
        <f t="shared" si="315"/>
        <v/>
      </c>
      <c r="AX1019" s="138" t="str">
        <f t="shared" si="316"/>
        <v/>
      </c>
      <c r="AY1019" s="138" t="str">
        <f t="shared" si="317"/>
        <v/>
      </c>
      <c r="AZ1019" s="130" t="str">
        <f>IF(AX1019&amp;AW1019="勤怠未設定","×",IF(AV1019="勤怠修正","×",IF(AC1019="外注","",IF(AA1019="",IF(AY1019&lt;&gt;"","×",""),IF(VLOOKUP(AA1019,カレンダマスタ!$H$66:$I$83,2,FALSE)&lt;&gt;AY1019,"×","OK")))))</f>
        <v/>
      </c>
      <c r="BC1019" s="137" t="str">
        <f>IF(E1019="","",VLOOKUP($E1019,カレンダマスタ!$A$4:$E$381,4,FALSE))</f>
        <v/>
      </c>
      <c r="BD1019" s="126" t="str">
        <f>IF(AC1019="社員","",IF(AG1019=0,"",IF(AD1019="NSTC",IF(COUNTIF(カレンダマスタ!$Q$5:$Q$32,G1019)=1,"OK","×"),
IF(AD1019="NS本社",IF(COUNTIF(カレンダマスタ!$T$5:$T$32,G1019)=1,"OK","×"),IF(COUNTIF(カレンダマスタ!$R$5:$R$32,G1019)=1,"OK","×")))))</f>
        <v/>
      </c>
      <c r="BE1019" s="126" t="str">
        <f>IF(AC1019="社員","",IF(G1019="","",IF(R1019&lt;&gt;"","",IF(AF1019="CS","OK",IF(VLOOKUP(E1019,カレンダマスタ!$A$5:$D$381,4,FALSE)&gt;0,"",IF(OR(G1019*24&gt;10.84,H1019*24&lt;14.5)=TRUE,"×","OK"))))))</f>
        <v/>
      </c>
      <c r="BF1019" s="126" t="str">
        <f t="shared" si="328"/>
        <v/>
      </c>
      <c r="BG1019" s="126" t="str">
        <f t="shared" si="325"/>
        <v/>
      </c>
      <c r="BI1019" s="130" t="str">
        <f t="shared" si="326"/>
        <v/>
      </c>
    </row>
    <row r="1020" spans="2:61">
      <c r="B1020" s="111"/>
      <c r="C1020" s="536"/>
      <c r="D1020" s="128"/>
      <c r="E1020" s="583"/>
      <c r="F1020" s="128"/>
      <c r="G1020" s="588"/>
      <c r="H1020" s="588"/>
      <c r="I1020" s="130"/>
      <c r="J1020" s="139"/>
      <c r="K1020" s="131"/>
      <c r="L1020" s="132"/>
      <c r="M1020" s="132"/>
      <c r="N1020" s="141"/>
      <c r="O1020" s="139"/>
      <c r="P1020" s="139"/>
      <c r="Q1020" s="139"/>
      <c r="R1020" s="133"/>
      <c r="S1020" s="134"/>
      <c r="T1020" s="434" t="str">
        <f t="shared" si="319"/>
        <v/>
      </c>
      <c r="U1020" s="429"/>
      <c r="V1020" s="429" t="str">
        <f t="shared" si="320"/>
        <v/>
      </c>
      <c r="W1020" s="298"/>
      <c r="X1020" s="129" t="str">
        <f t="shared" si="327"/>
        <v/>
      </c>
      <c r="Y1020" s="129" t="str">
        <f t="shared" si="321"/>
        <v/>
      </c>
      <c r="Z1020" s="129" t="str">
        <f t="shared" si="322"/>
        <v/>
      </c>
      <c r="AA1020" s="133" t="str">
        <f t="shared" si="313"/>
        <v/>
      </c>
      <c r="AC1020" s="186" t="str">
        <f>AC1001</f>
        <v/>
      </c>
      <c r="AD1020" s="187" t="str">
        <f>AD1001</f>
        <v/>
      </c>
      <c r="AE1020" s="187" t="str">
        <f>AE1001</f>
        <v/>
      </c>
      <c r="AF1020" s="187" t="str">
        <f>AF1001</f>
        <v/>
      </c>
      <c r="AG1020" s="204">
        <f t="shared" si="323"/>
        <v>0</v>
      </c>
      <c r="AI1020" s="140" t="str">
        <f>IF(月報!G1020&lt;&gt;"",月報!G1020,"")</f>
        <v/>
      </c>
      <c r="AJ1020" s="126" t="str">
        <f>IF(月報!W1020&lt;&gt;"",月報!W1020*24,"")</f>
        <v/>
      </c>
      <c r="AK1020" s="126" t="str">
        <f>IF(月報!P1020&lt;&gt;"",月報!P1020,"")</f>
        <v/>
      </c>
      <c r="AL1020" s="126" t="str">
        <f>IF(月報!Q1020&lt;&gt;"",IF(月報!Q1020="平日残","",月報!Q1020),"")</f>
        <v/>
      </c>
      <c r="AM1020" s="126"/>
      <c r="AN1020" s="126" t="str">
        <f t="shared" si="312"/>
        <v/>
      </c>
      <c r="AO1020" s="126" t="str">
        <f>IF($E1020="","",VLOOKUP($E1020,カレンダマスタ!$A$5:$E$381,5,FALSE))</f>
        <v/>
      </c>
      <c r="AQ1020" s="196" t="str">
        <f>IF(G1020="","",IF(VLOOKUP(E1020,カレンダマスタ!$A$5:$D$381,4,FALSE)=0,"",1))</f>
        <v/>
      </c>
      <c r="AR1020" s="136" t="str">
        <f>IF($G1020="","",IF($AD1020="NSTC",INDEX(カレンダマスタ!$I$26:$O$31,MATCH($G1020,カレンダマスタ!$H$26:$H$31,1),MATCH($H1020,カレンダマスタ!$I$25:$O$25,1)),
IF($AD1020="CS本社",INDEX(カレンダマスタ!$I$36:$O$41,MATCH($G1020,カレンダマスタ!$H$36:$H$41,1),MATCH($H1020,カレンダマスタ!$I$35:$O$35,1)),
IF($AD1020="NS本社",INDEX(カレンダマスタ!$I$94:$O$99,MATCH($G1020,カレンダマスタ!$H$95:$H$100,1),MATCH($H1020,カレンダマスタ!$I$93:$O$93,1)),
IF($AD1020="ODC",INDEX(カレンダマスタ!$I$46:$O$51,MATCH($G1020,カレンダマスタ!$H$46:$H$51,1),MATCH($H1020,カレンダマスタ!$I$45:$O$45,1)),
IF($AD1020="NS東京TC",INDEX(カレンダマスタ!$I$56:$O$61,MATCH($G1020,カレンダマスタ!$H$56:$H$61,1),MATCH($H1020,カレンダマスタ!$I$55:$O$55,1)),""))))))</f>
        <v/>
      </c>
      <c r="AS1020" s="126" t="str">
        <f t="shared" si="324"/>
        <v/>
      </c>
      <c r="AU1020" s="137" t="str">
        <f>IF(E1020="","",VLOOKUP($E1020,カレンダマスタ!$A$4:$E$381,4,FALSE))</f>
        <v/>
      </c>
      <c r="AV1020" s="137" t="str">
        <f t="shared" si="314"/>
        <v/>
      </c>
      <c r="AW1020" s="137" t="str">
        <f t="shared" si="315"/>
        <v/>
      </c>
      <c r="AX1020" s="138" t="str">
        <f t="shared" si="316"/>
        <v/>
      </c>
      <c r="AY1020" s="138" t="str">
        <f t="shared" si="317"/>
        <v/>
      </c>
      <c r="AZ1020" s="130" t="str">
        <f>IF(AX1020&amp;AW1020="勤怠未設定","×",IF(AV1020="勤怠修正","×",IF(AC1020="外注","",IF(AA1020="",IF(AY1020&lt;&gt;"","×",""),IF(VLOOKUP(AA1020,カレンダマスタ!$H$66:$I$83,2,FALSE)&lt;&gt;AY1020,"×","OK")))))</f>
        <v/>
      </c>
      <c r="BC1020" s="137" t="str">
        <f>IF(E1020="","",VLOOKUP($E1020,カレンダマスタ!$A$4:$E$381,4,FALSE))</f>
        <v/>
      </c>
      <c r="BD1020" s="126" t="str">
        <f>IF(AC1020="社員","",IF(AG1020=0,"",IF(AD1020="NSTC",IF(COUNTIF(カレンダマスタ!$Q$5:$Q$32,G1020)=1,"OK","×"),
IF(AD1020="NS本社",IF(COUNTIF(カレンダマスタ!$T$5:$T$32,G1020)=1,"OK","×"),IF(COUNTIF(カレンダマスタ!$R$5:$R$32,G1020)=1,"OK","×")))))</f>
        <v/>
      </c>
      <c r="BE1020" s="126" t="str">
        <f>IF(AC1020="社員","",IF(G1020="","",IF(R1020&lt;&gt;"","",IF(AF1020="CS","OK",IF(VLOOKUP(E1020,カレンダマスタ!$A$5:$D$381,4,FALSE)&gt;0,"",IF(OR(G1020*24&gt;10.84,H1020*24&lt;14.5)=TRUE,"×","OK"))))))</f>
        <v/>
      </c>
      <c r="BF1020" s="126" t="str">
        <f t="shared" si="328"/>
        <v/>
      </c>
      <c r="BG1020" s="126" t="str">
        <f t="shared" si="325"/>
        <v/>
      </c>
      <c r="BI1020" s="130" t="str">
        <f t="shared" si="326"/>
        <v/>
      </c>
    </row>
    <row r="1021" spans="2:61">
      <c r="B1021" s="111"/>
      <c r="C1021" s="537"/>
      <c r="D1021" s="142"/>
      <c r="E1021" s="584"/>
      <c r="F1021" s="142"/>
      <c r="G1021" s="589"/>
      <c r="H1021" s="589"/>
      <c r="I1021" s="144"/>
      <c r="J1021" s="148"/>
      <c r="K1021" s="145"/>
      <c r="L1021" s="146"/>
      <c r="M1021" s="146"/>
      <c r="N1021" s="147"/>
      <c r="O1021" s="148"/>
      <c r="P1021" s="148"/>
      <c r="Q1021" s="148"/>
      <c r="R1021" s="149"/>
      <c r="S1021" s="156"/>
      <c r="T1021" s="435" t="str">
        <f t="shared" si="319"/>
        <v/>
      </c>
      <c r="U1021" s="430"/>
      <c r="V1021" s="430" t="str">
        <f t="shared" si="320"/>
        <v/>
      </c>
      <c r="W1021" s="298"/>
      <c r="X1021" s="143" t="str">
        <f t="shared" si="327"/>
        <v/>
      </c>
      <c r="Y1021" s="143" t="str">
        <f t="shared" si="321"/>
        <v/>
      </c>
      <c r="Z1021" s="143" t="str">
        <f t="shared" si="322"/>
        <v/>
      </c>
      <c r="AA1021" s="149" t="str">
        <f t="shared" si="313"/>
        <v/>
      </c>
      <c r="AC1021" s="188" t="str">
        <f>AC1001</f>
        <v/>
      </c>
      <c r="AD1021" s="189" t="str">
        <f>AD1001</f>
        <v/>
      </c>
      <c r="AE1021" s="189" t="str">
        <f>AE1001</f>
        <v/>
      </c>
      <c r="AF1021" s="189" t="str">
        <f>AF1001</f>
        <v/>
      </c>
      <c r="AG1021" s="205">
        <f t="shared" si="323"/>
        <v>0</v>
      </c>
      <c r="AI1021" s="157" t="str">
        <f>IF(月報!G1021&lt;&gt;"",月報!G1021,"")</f>
        <v/>
      </c>
      <c r="AJ1021" s="151" t="str">
        <f>IF(月報!W1021&lt;&gt;"",月報!W1021*24,"")</f>
        <v/>
      </c>
      <c r="AK1021" s="151" t="str">
        <f>IF(月報!P1021&lt;&gt;"",月報!P1021,"")</f>
        <v/>
      </c>
      <c r="AL1021" s="151" t="str">
        <f>IF(月報!Q1021&lt;&gt;"",IF(月報!Q1021="平日残","",月報!Q1021),"")</f>
        <v/>
      </c>
      <c r="AM1021" s="151"/>
      <c r="AN1021" s="151" t="str">
        <f t="shared" si="312"/>
        <v/>
      </c>
      <c r="AO1021" s="151" t="str">
        <f>IF($E1021="","",VLOOKUP($E1021,カレンダマスタ!$A$5:$E$381,5,FALSE))</f>
        <v/>
      </c>
      <c r="AQ1021" s="197" t="str">
        <f>IF(G1021="","",IF(VLOOKUP(E1021,カレンダマスタ!$A$5:$D$381,4,FALSE)=0,"",1))</f>
        <v/>
      </c>
      <c r="AR1021" s="152" t="str">
        <f>IF($G1021="","",IF($AD1021="NSTC",INDEX(カレンダマスタ!$I$26:$O$31,MATCH($G1021,カレンダマスタ!$H$26:$H$31,1),MATCH($H1021,カレンダマスタ!$I$25:$O$25,1)),
IF($AD1021="CS本社",INDEX(カレンダマスタ!$I$36:$O$41,MATCH($G1021,カレンダマスタ!$H$36:$H$41,1),MATCH($H1021,カレンダマスタ!$I$35:$O$35,1)),
IF($AD1021="NS本社",INDEX(カレンダマスタ!$I$94:$O$99,MATCH($G1021,カレンダマスタ!$H$95:$H$100,1),MATCH($H1021,カレンダマスタ!$I$93:$O$93,1)),
IF($AD1021="ODC",INDEX(カレンダマスタ!$I$46:$O$51,MATCH($G1021,カレンダマスタ!$H$46:$H$51,1),MATCH($H1021,カレンダマスタ!$I$45:$O$45,1)),
IF($AD1021="NS東京TC",INDEX(カレンダマスタ!$I$56:$O$61,MATCH($G1021,カレンダマスタ!$H$56:$H$61,1),MATCH($H1021,カレンダマスタ!$I$55:$O$55,1)),""))))))</f>
        <v/>
      </c>
      <c r="AS1021" s="151" t="str">
        <f t="shared" si="324"/>
        <v/>
      </c>
      <c r="AU1021" s="153" t="str">
        <f>IF(E1021="","",VLOOKUP($E1021,カレンダマスタ!$A$4:$E$381,4,FALSE))</f>
        <v/>
      </c>
      <c r="AV1021" s="153" t="str">
        <f t="shared" si="314"/>
        <v/>
      </c>
      <c r="AW1021" s="153" t="str">
        <f t="shared" si="315"/>
        <v/>
      </c>
      <c r="AX1021" s="154" t="str">
        <f t="shared" si="316"/>
        <v/>
      </c>
      <c r="AY1021" s="154" t="str">
        <f t="shared" si="317"/>
        <v/>
      </c>
      <c r="AZ1021" s="144" t="str">
        <f>IF(AX1021&amp;AW1021="勤怠未設定","×",IF(AV1021="勤怠修正","×",IF(AC1021="外注","",IF(AA1021="",IF(AY1021&lt;&gt;"","×",""),IF(VLOOKUP(AA1021,カレンダマスタ!$H$66:$I$83,2,FALSE)&lt;&gt;AY1021,"×","OK")))))</f>
        <v/>
      </c>
      <c r="BC1021" s="153" t="str">
        <f>IF(E1021="","",VLOOKUP($E1021,カレンダマスタ!$A$4:$E$381,4,FALSE))</f>
        <v/>
      </c>
      <c r="BD1021" s="151" t="str">
        <f>IF(AC1021="社員","",IF(AG1021=0,"",IF(AD1021="NSTC",IF(COUNTIF(カレンダマスタ!$Q$5:$Q$32,G1021)=1,"OK","×"),
IF(AD1021="NS本社",IF(COUNTIF(カレンダマスタ!$T$5:$T$32,G1021)=1,"OK","×"),IF(COUNTIF(カレンダマスタ!$R$5:$R$32,G1021)=1,"OK","×")))))</f>
        <v/>
      </c>
      <c r="BE1021" s="151" t="str">
        <f>IF(AC1021="社員","",IF(G1021="","",IF(R1021&lt;&gt;"","",IF(AF1021="CS","OK",IF(VLOOKUP(E1021,カレンダマスタ!$A$5:$D$381,4,FALSE)&gt;0,"",IF(OR(G1021*24&gt;10.84,H1021*24&lt;14.5)=TRUE,"×","OK"))))))</f>
        <v/>
      </c>
      <c r="BF1021" s="151" t="str">
        <f t="shared" si="328"/>
        <v/>
      </c>
      <c r="BG1021" s="151" t="str">
        <f t="shared" si="325"/>
        <v/>
      </c>
      <c r="BI1021" s="144" t="str">
        <f t="shared" si="326"/>
        <v/>
      </c>
    </row>
    <row r="1022" spans="2:61">
      <c r="B1022" s="111"/>
      <c r="C1022" s="535"/>
      <c r="D1022" s="112"/>
      <c r="E1022" s="582"/>
      <c r="F1022" s="112"/>
      <c r="G1022" s="587"/>
      <c r="H1022" s="587"/>
      <c r="I1022" s="114"/>
      <c r="J1022" s="118"/>
      <c r="K1022" s="115"/>
      <c r="L1022" s="116"/>
      <c r="M1022" s="116"/>
      <c r="N1022" s="117"/>
      <c r="O1022" s="118"/>
      <c r="P1022" s="118"/>
      <c r="Q1022" s="118"/>
      <c r="R1022" s="119"/>
      <c r="S1022" s="120"/>
      <c r="T1022" s="433" t="str">
        <f t="shared" si="319"/>
        <v/>
      </c>
      <c r="U1022" s="431">
        <f>SUM(T1022:T1028)</f>
        <v>0</v>
      </c>
      <c r="V1022" s="431" t="str">
        <f t="shared" si="320"/>
        <v/>
      </c>
      <c r="W1022" s="298"/>
      <c r="X1022" s="113" t="str">
        <f t="shared" si="327"/>
        <v/>
      </c>
      <c r="Y1022" s="113" t="str">
        <f t="shared" si="321"/>
        <v/>
      </c>
      <c r="Z1022" s="113" t="str">
        <f t="shared" si="322"/>
        <v/>
      </c>
      <c r="AA1022" s="119" t="str">
        <f t="shared" si="313"/>
        <v/>
      </c>
      <c r="AC1022" s="190" t="str">
        <f>AC1001</f>
        <v/>
      </c>
      <c r="AD1022" s="191" t="str">
        <f>AD1001</f>
        <v/>
      </c>
      <c r="AE1022" s="191" t="str">
        <f>AE1001</f>
        <v/>
      </c>
      <c r="AF1022" s="191" t="str">
        <f>AF1001</f>
        <v/>
      </c>
      <c r="AG1022" s="206">
        <f t="shared" si="323"/>
        <v>0</v>
      </c>
      <c r="AI1022" s="158" t="str">
        <f>IF(月報!G1022&lt;&gt;"",月報!G1022,"")</f>
        <v/>
      </c>
      <c r="AJ1022" s="122" t="str">
        <f>IF(月報!W1022&lt;&gt;"",月報!W1022*24,"")</f>
        <v/>
      </c>
      <c r="AK1022" s="122" t="str">
        <f>IF(月報!P1022&lt;&gt;"",月報!P1022,"")</f>
        <v/>
      </c>
      <c r="AL1022" s="122" t="str">
        <f>IF(月報!Q1022&lt;&gt;"",IF(月報!Q1022="平日残","",月報!Q1022),"")</f>
        <v/>
      </c>
      <c r="AM1022" s="122"/>
      <c r="AN1022" s="122" t="str">
        <f t="shared" si="312"/>
        <v/>
      </c>
      <c r="AO1022" s="122" t="str">
        <f>IF($E1022="","",VLOOKUP($E1022,カレンダマスタ!$A$5:$E$381,5,FALSE))</f>
        <v/>
      </c>
      <c r="AQ1022" s="195" t="str">
        <f>IF(G1022="","",IF(VLOOKUP(E1022,カレンダマスタ!$A$5:$D$381,4,FALSE)=0,"",1))</f>
        <v/>
      </c>
      <c r="AR1022" s="123" t="str">
        <f>IF($G1022="","",IF($AD1022="NSTC",INDEX(カレンダマスタ!$I$26:$O$31,MATCH($G1022,カレンダマスタ!$H$26:$H$31,1),MATCH($H1022,カレンダマスタ!$I$25:$O$25,1)),
IF($AD1022="CS本社",INDEX(カレンダマスタ!$I$36:$O$41,MATCH($G1022,カレンダマスタ!$H$36:$H$41,1),MATCH($H1022,カレンダマスタ!$I$35:$O$35,1)),
IF($AD1022="NS本社",INDEX(カレンダマスタ!$I$94:$O$99,MATCH($G1022,カレンダマスタ!$H$95:$H$100,1),MATCH($H1022,カレンダマスタ!$I$93:$O$93,1)),
IF($AD1022="ODC",INDEX(カレンダマスタ!$I$46:$O$51,MATCH($G1022,カレンダマスタ!$H$46:$H$51,1),MATCH($H1022,カレンダマスタ!$I$45:$O$45,1)),
IF($AD1022="NS東京TC",INDEX(カレンダマスタ!$I$56:$O$61,MATCH($G1022,カレンダマスタ!$H$56:$H$61,1),MATCH($H1022,カレンダマスタ!$I$55:$O$55,1)),""))))))</f>
        <v/>
      </c>
      <c r="AS1022" s="122" t="str">
        <f t="shared" si="324"/>
        <v/>
      </c>
      <c r="AU1022" s="124" t="str">
        <f>IF(E1022="","",VLOOKUP($E1022,カレンダマスタ!$A$4:$E$381,4,FALSE))</f>
        <v/>
      </c>
      <c r="AV1022" s="124" t="str">
        <f t="shared" si="314"/>
        <v/>
      </c>
      <c r="AW1022" s="124" t="str">
        <f t="shared" si="315"/>
        <v/>
      </c>
      <c r="AX1022" s="125" t="str">
        <f t="shared" si="316"/>
        <v/>
      </c>
      <c r="AY1022" s="125" t="str">
        <f t="shared" si="317"/>
        <v/>
      </c>
      <c r="AZ1022" s="114" t="str">
        <f>IF(AX1022&amp;AW1022="勤怠未設定","×",IF(AV1022="勤怠修正","×",IF(AC1022="外注","",IF(AA1022="",IF(AY1022&lt;&gt;"","×",""),IF(VLOOKUP(AA1022,カレンダマスタ!$H$66:$I$83,2,FALSE)&lt;&gt;AY1022,"×","OK")))))</f>
        <v/>
      </c>
      <c r="BC1022" s="124" t="str">
        <f>IF(E1022="","",VLOOKUP($E1022,カレンダマスタ!$A$4:$E$381,4,FALSE))</f>
        <v/>
      </c>
      <c r="BD1022" s="122" t="str">
        <f>IF(AC1022="社員","",IF(AG1022=0,"",IF(AD1022="NSTC",IF(COUNTIF(カレンダマスタ!$Q$5:$Q$32,G1022)=1,"OK","×"),
IF(AD1022="NS本社",IF(COUNTIF(カレンダマスタ!$T$5:$T$32,G1022)=1,"OK","×"),IF(COUNTIF(カレンダマスタ!$R$5:$R$32,G1022)=1,"OK","×")))))</f>
        <v/>
      </c>
      <c r="BE1022" s="122" t="str">
        <f>IF(AC1022="社員","",IF(G1022="","",IF(R1022&lt;&gt;"","",IF(AF1022="CS","OK",IF(VLOOKUP(E1022,カレンダマスタ!$A$5:$D$381,4,FALSE)&gt;0,"",IF(OR(G1022*24&gt;10.84,H1022*24&lt;14.5)=TRUE,"×","OK"))))))</f>
        <v/>
      </c>
      <c r="BF1022" s="122" t="str">
        <f t="shared" si="328"/>
        <v/>
      </c>
      <c r="BG1022" s="122" t="str">
        <f t="shared" si="325"/>
        <v/>
      </c>
      <c r="BI1022" s="114" t="str">
        <f t="shared" si="326"/>
        <v/>
      </c>
    </row>
    <row r="1023" spans="2:61">
      <c r="B1023" s="111"/>
      <c r="C1023" s="536"/>
      <c r="D1023" s="128"/>
      <c r="E1023" s="583"/>
      <c r="F1023" s="128"/>
      <c r="G1023" s="588"/>
      <c r="H1023" s="588"/>
      <c r="I1023" s="130"/>
      <c r="J1023" s="139"/>
      <c r="K1023" s="131"/>
      <c r="L1023" s="132"/>
      <c r="M1023" s="132"/>
      <c r="N1023" s="141"/>
      <c r="O1023" s="139"/>
      <c r="P1023" s="139"/>
      <c r="Q1023" s="139"/>
      <c r="R1023" s="133"/>
      <c r="S1023" s="134"/>
      <c r="T1023" s="434" t="str">
        <f t="shared" si="319"/>
        <v/>
      </c>
      <c r="U1023" s="429"/>
      <c r="V1023" s="429" t="str">
        <f t="shared" si="320"/>
        <v/>
      </c>
      <c r="W1023" s="298"/>
      <c r="X1023" s="129" t="str">
        <f t="shared" si="327"/>
        <v/>
      </c>
      <c r="Y1023" s="129" t="str">
        <f t="shared" si="321"/>
        <v/>
      </c>
      <c r="Z1023" s="129" t="str">
        <f t="shared" si="322"/>
        <v/>
      </c>
      <c r="AA1023" s="133" t="str">
        <f t="shared" si="313"/>
        <v/>
      </c>
      <c r="AC1023" s="186" t="str">
        <f>AC1001</f>
        <v/>
      </c>
      <c r="AD1023" s="187" t="str">
        <f>AD1001</f>
        <v/>
      </c>
      <c r="AE1023" s="187" t="str">
        <f>AE1001</f>
        <v/>
      </c>
      <c r="AF1023" s="187" t="str">
        <f>AF1001</f>
        <v/>
      </c>
      <c r="AG1023" s="204">
        <f t="shared" si="323"/>
        <v>0</v>
      </c>
      <c r="AI1023" s="135" t="str">
        <f>IF(月報!G1023&lt;&gt;"",月報!G1023,"")</f>
        <v/>
      </c>
      <c r="AJ1023" s="126" t="str">
        <f>IF(月報!W1023&lt;&gt;"",月報!W1023*24,"")</f>
        <v/>
      </c>
      <c r="AK1023" s="126" t="str">
        <f>IF(月報!P1023&lt;&gt;"",月報!P1023,"")</f>
        <v/>
      </c>
      <c r="AL1023" s="126" t="str">
        <f>IF(月報!Q1023&lt;&gt;"",IF(月報!Q1023="平日残","",月報!Q1023),"")</f>
        <v/>
      </c>
      <c r="AM1023" s="126"/>
      <c r="AN1023" s="126" t="str">
        <f t="shared" si="312"/>
        <v/>
      </c>
      <c r="AO1023" s="126" t="str">
        <f>IF($E1023="","",VLOOKUP($E1023,カレンダマスタ!$A$5:$E$381,5,FALSE))</f>
        <v/>
      </c>
      <c r="AQ1023" s="196" t="str">
        <f>IF(G1023="","",IF(VLOOKUP(E1023,カレンダマスタ!$A$5:$D$381,4,FALSE)=0,"",1))</f>
        <v/>
      </c>
      <c r="AR1023" s="136" t="str">
        <f>IF($G1023="","",IF($AD1023="NSTC",INDEX(カレンダマスタ!$I$26:$O$31,MATCH($G1023,カレンダマスタ!$H$26:$H$31,1),MATCH($H1023,カレンダマスタ!$I$25:$O$25,1)),
IF($AD1023="CS本社",INDEX(カレンダマスタ!$I$36:$O$41,MATCH($G1023,カレンダマスタ!$H$36:$H$41,1),MATCH($H1023,カレンダマスタ!$I$35:$O$35,1)),
IF($AD1023="NS本社",INDEX(カレンダマスタ!$I$94:$O$99,MATCH($G1023,カレンダマスタ!$H$95:$H$100,1),MATCH($H1023,カレンダマスタ!$I$93:$O$93,1)),
IF($AD1023="ODC",INDEX(カレンダマスタ!$I$46:$O$51,MATCH($G1023,カレンダマスタ!$H$46:$H$51,1),MATCH($H1023,カレンダマスタ!$I$45:$O$45,1)),
IF($AD1023="NS東京TC",INDEX(カレンダマスタ!$I$56:$O$61,MATCH($G1023,カレンダマスタ!$H$56:$H$61,1),MATCH($H1023,カレンダマスタ!$I$55:$O$55,1)),""))))))</f>
        <v/>
      </c>
      <c r="AS1023" s="126" t="str">
        <f t="shared" si="324"/>
        <v/>
      </c>
      <c r="AU1023" s="137" t="str">
        <f>IF(E1023="","",VLOOKUP($E1023,カレンダマスタ!$A$4:$E$381,4,FALSE))</f>
        <v/>
      </c>
      <c r="AV1023" s="137" t="str">
        <f t="shared" si="314"/>
        <v/>
      </c>
      <c r="AW1023" s="137" t="str">
        <f t="shared" si="315"/>
        <v/>
      </c>
      <c r="AX1023" s="138" t="str">
        <f t="shared" si="316"/>
        <v/>
      </c>
      <c r="AY1023" s="138" t="str">
        <f t="shared" si="317"/>
        <v/>
      </c>
      <c r="AZ1023" s="130" t="str">
        <f>IF(AX1023&amp;AW1023="勤怠未設定","×",IF(AV1023="勤怠修正","×",IF(AC1023="外注","",IF(AA1023="",IF(AY1023&lt;&gt;"","×",""),IF(VLOOKUP(AA1023,カレンダマスタ!$H$66:$I$83,2,FALSE)&lt;&gt;AY1023,"×","OK")))))</f>
        <v/>
      </c>
      <c r="BC1023" s="137" t="str">
        <f>IF(E1023="","",VLOOKUP($E1023,カレンダマスタ!$A$4:$E$381,4,FALSE))</f>
        <v/>
      </c>
      <c r="BD1023" s="126" t="str">
        <f>IF(AC1023="社員","",IF(AG1023=0,"",IF(AD1023="NSTC",IF(COUNTIF(カレンダマスタ!$Q$5:$Q$32,G1023)=1,"OK","×"),
IF(AD1023="NS本社",IF(COUNTIF(カレンダマスタ!$T$5:$T$32,G1023)=1,"OK","×"),IF(COUNTIF(カレンダマスタ!$R$5:$R$32,G1023)=1,"OK","×")))))</f>
        <v/>
      </c>
      <c r="BE1023" s="126" t="str">
        <f>IF(AC1023="社員","",IF(G1023="","",IF(R1023&lt;&gt;"","",IF(AF1023="CS","OK",IF(VLOOKUP(E1023,カレンダマスタ!$A$5:$D$381,4,FALSE)&gt;0,"",IF(OR(G1023*24&gt;10.84,H1023*24&lt;14.5)=TRUE,"×","OK"))))))</f>
        <v/>
      </c>
      <c r="BF1023" s="126" t="str">
        <f t="shared" si="328"/>
        <v/>
      </c>
      <c r="BG1023" s="126" t="str">
        <f t="shared" si="325"/>
        <v/>
      </c>
      <c r="BI1023" s="130" t="str">
        <f t="shared" si="326"/>
        <v/>
      </c>
    </row>
    <row r="1024" spans="2:61">
      <c r="B1024" s="111"/>
      <c r="C1024" s="536"/>
      <c r="D1024" s="128"/>
      <c r="E1024" s="583"/>
      <c r="F1024" s="128"/>
      <c r="G1024" s="588"/>
      <c r="H1024" s="588"/>
      <c r="I1024" s="130"/>
      <c r="J1024" s="139"/>
      <c r="K1024" s="131"/>
      <c r="L1024" s="132"/>
      <c r="M1024" s="132"/>
      <c r="N1024" s="141"/>
      <c r="O1024" s="139"/>
      <c r="P1024" s="139"/>
      <c r="Q1024" s="139"/>
      <c r="R1024" s="133"/>
      <c r="S1024" s="134"/>
      <c r="T1024" s="434" t="str">
        <f t="shared" si="319"/>
        <v/>
      </c>
      <c r="U1024" s="429"/>
      <c r="V1024" s="429" t="str">
        <f t="shared" si="320"/>
        <v/>
      </c>
      <c r="W1024" s="298"/>
      <c r="X1024" s="129" t="str">
        <f t="shared" si="327"/>
        <v/>
      </c>
      <c r="Y1024" s="129" t="str">
        <f t="shared" si="321"/>
        <v/>
      </c>
      <c r="Z1024" s="129" t="str">
        <f t="shared" si="322"/>
        <v/>
      </c>
      <c r="AA1024" s="133" t="str">
        <f t="shared" si="313"/>
        <v/>
      </c>
      <c r="AC1024" s="186" t="str">
        <f>AC1001</f>
        <v/>
      </c>
      <c r="AD1024" s="187" t="str">
        <f>AD1001</f>
        <v/>
      </c>
      <c r="AE1024" s="187" t="str">
        <f>AE1001</f>
        <v/>
      </c>
      <c r="AF1024" s="187" t="str">
        <f>AF1001</f>
        <v/>
      </c>
      <c r="AG1024" s="204">
        <f t="shared" si="323"/>
        <v>0</v>
      </c>
      <c r="AI1024" s="135" t="str">
        <f>IF(月報!G1024&lt;&gt;"",月報!G1024,"")</f>
        <v/>
      </c>
      <c r="AJ1024" s="126" t="str">
        <f>IF(月報!W1024&lt;&gt;"",月報!W1024*24,"")</f>
        <v/>
      </c>
      <c r="AK1024" s="126" t="str">
        <f>IF(月報!P1024&lt;&gt;"",月報!P1024,"")</f>
        <v/>
      </c>
      <c r="AL1024" s="126" t="str">
        <f>IF(月報!Q1024&lt;&gt;"",IF(月報!Q1024="平日残","",月報!Q1024),"")</f>
        <v/>
      </c>
      <c r="AM1024" s="126"/>
      <c r="AN1024" s="126" t="str">
        <f t="shared" si="312"/>
        <v/>
      </c>
      <c r="AO1024" s="126" t="str">
        <f>IF($E1024="","",VLOOKUP($E1024,カレンダマスタ!$A$5:$E$381,5,FALSE))</f>
        <v/>
      </c>
      <c r="AQ1024" s="196" t="str">
        <f>IF(G1024="","",IF(VLOOKUP(E1024,カレンダマスタ!$A$5:$D$381,4,FALSE)=0,"",1))</f>
        <v/>
      </c>
      <c r="AR1024" s="136" t="str">
        <f>IF($G1024="","",IF($AD1024="NSTC",INDEX(カレンダマスタ!$I$26:$O$31,MATCH($G1024,カレンダマスタ!$H$26:$H$31,1),MATCH($H1024,カレンダマスタ!$I$25:$O$25,1)),
IF($AD1024="CS本社",INDEX(カレンダマスタ!$I$36:$O$41,MATCH($G1024,カレンダマスタ!$H$36:$H$41,1),MATCH($H1024,カレンダマスタ!$I$35:$O$35,1)),
IF($AD1024="NS本社",INDEX(カレンダマスタ!$I$94:$O$99,MATCH($G1024,カレンダマスタ!$H$95:$H$100,1),MATCH($H1024,カレンダマスタ!$I$93:$O$93,1)),
IF($AD1024="ODC",INDEX(カレンダマスタ!$I$46:$O$51,MATCH($G1024,カレンダマスタ!$H$46:$H$51,1),MATCH($H1024,カレンダマスタ!$I$45:$O$45,1)),
IF($AD1024="NS東京TC",INDEX(カレンダマスタ!$I$56:$O$61,MATCH($G1024,カレンダマスタ!$H$56:$H$61,1),MATCH($H1024,カレンダマスタ!$I$55:$O$55,1)),""))))))</f>
        <v/>
      </c>
      <c r="AS1024" s="126" t="str">
        <f t="shared" si="324"/>
        <v/>
      </c>
      <c r="AU1024" s="137" t="str">
        <f>IF(E1024="","",VLOOKUP($E1024,カレンダマスタ!$A$4:$E$381,4,FALSE))</f>
        <v/>
      </c>
      <c r="AV1024" s="137" t="str">
        <f t="shared" si="314"/>
        <v/>
      </c>
      <c r="AW1024" s="137" t="str">
        <f t="shared" si="315"/>
        <v/>
      </c>
      <c r="AX1024" s="138" t="str">
        <f t="shared" si="316"/>
        <v/>
      </c>
      <c r="AY1024" s="138" t="str">
        <f t="shared" si="317"/>
        <v/>
      </c>
      <c r="AZ1024" s="130" t="str">
        <f>IF(AX1024&amp;AW1024="勤怠未設定","×",IF(AV1024="勤怠修正","×",IF(AC1024="外注","",IF(AA1024="",IF(AY1024&lt;&gt;"","×",""),IF(VLOOKUP(AA1024,カレンダマスタ!$H$66:$I$83,2,FALSE)&lt;&gt;AY1024,"×","OK")))))</f>
        <v/>
      </c>
      <c r="BC1024" s="137" t="str">
        <f>IF(E1024="","",VLOOKUP($E1024,カレンダマスタ!$A$4:$E$381,4,FALSE))</f>
        <v/>
      </c>
      <c r="BD1024" s="126" t="str">
        <f>IF(AC1024="社員","",IF(AG1024=0,"",IF(AD1024="NSTC",IF(COUNTIF(カレンダマスタ!$Q$5:$Q$32,G1024)=1,"OK","×"),
IF(AD1024="NS本社",IF(COUNTIF(カレンダマスタ!$T$5:$T$32,G1024)=1,"OK","×"),IF(COUNTIF(カレンダマスタ!$R$5:$R$32,G1024)=1,"OK","×")))))</f>
        <v/>
      </c>
      <c r="BE1024" s="126" t="str">
        <f>IF(AC1024="社員","",IF(G1024="","",IF(R1024&lt;&gt;"","",IF(AF1024="CS","OK",IF(VLOOKUP(E1024,カレンダマスタ!$A$5:$D$381,4,FALSE)&gt;0,"",IF(OR(G1024*24&gt;10.84,H1024*24&lt;14.5)=TRUE,"×","OK"))))))</f>
        <v/>
      </c>
      <c r="BF1024" s="126" t="str">
        <f t="shared" si="328"/>
        <v/>
      </c>
      <c r="BG1024" s="126" t="str">
        <f t="shared" si="325"/>
        <v/>
      </c>
      <c r="BI1024" s="130" t="str">
        <f t="shared" si="326"/>
        <v/>
      </c>
    </row>
    <row r="1025" spans="2:61">
      <c r="B1025" s="111"/>
      <c r="C1025" s="536"/>
      <c r="D1025" s="128"/>
      <c r="E1025" s="583"/>
      <c r="F1025" s="128"/>
      <c r="G1025" s="588"/>
      <c r="H1025" s="588"/>
      <c r="I1025" s="130"/>
      <c r="J1025" s="139"/>
      <c r="K1025" s="131"/>
      <c r="L1025" s="132"/>
      <c r="M1025" s="132"/>
      <c r="N1025" s="141"/>
      <c r="O1025" s="139"/>
      <c r="P1025" s="139"/>
      <c r="Q1025" s="139"/>
      <c r="R1025" s="133"/>
      <c r="S1025" s="134"/>
      <c r="T1025" s="434" t="str">
        <f t="shared" si="319"/>
        <v/>
      </c>
      <c r="U1025" s="429"/>
      <c r="V1025" s="429" t="str">
        <f t="shared" si="320"/>
        <v/>
      </c>
      <c r="W1025" s="298"/>
      <c r="X1025" s="129" t="str">
        <f t="shared" si="327"/>
        <v/>
      </c>
      <c r="Y1025" s="129" t="str">
        <f t="shared" si="321"/>
        <v/>
      </c>
      <c r="Z1025" s="129" t="str">
        <f t="shared" si="322"/>
        <v/>
      </c>
      <c r="AA1025" s="133" t="str">
        <f t="shared" si="313"/>
        <v/>
      </c>
      <c r="AC1025" s="186" t="str">
        <f>AC1001</f>
        <v/>
      </c>
      <c r="AD1025" s="187" t="str">
        <f>AD1001</f>
        <v/>
      </c>
      <c r="AE1025" s="187" t="str">
        <f>AE1001</f>
        <v/>
      </c>
      <c r="AF1025" s="187" t="str">
        <f>AF1001</f>
        <v/>
      </c>
      <c r="AG1025" s="204">
        <f t="shared" si="323"/>
        <v>0</v>
      </c>
      <c r="AI1025" s="135" t="str">
        <f>IF(月報!G1025&lt;&gt;"",月報!G1025,"")</f>
        <v/>
      </c>
      <c r="AJ1025" s="126" t="str">
        <f>IF(月報!W1025&lt;&gt;"",月報!W1025*24,"")</f>
        <v/>
      </c>
      <c r="AK1025" s="126" t="str">
        <f>IF(月報!P1025&lt;&gt;"",月報!P1025,"")</f>
        <v/>
      </c>
      <c r="AL1025" s="126" t="str">
        <f>IF(月報!Q1025&lt;&gt;"",IF(月報!Q1025="平日残","",月報!Q1025),"")</f>
        <v/>
      </c>
      <c r="AM1025" s="126"/>
      <c r="AN1025" s="126" t="str">
        <f t="shared" si="312"/>
        <v/>
      </c>
      <c r="AO1025" s="126" t="str">
        <f>IF($E1025="","",VLOOKUP($E1025,カレンダマスタ!$A$5:$E$381,5,FALSE))</f>
        <v/>
      </c>
      <c r="AQ1025" s="196" t="str">
        <f>IF(G1025="","",IF(VLOOKUP(E1025,カレンダマスタ!$A$5:$D$381,4,FALSE)=0,"",1))</f>
        <v/>
      </c>
      <c r="AR1025" s="136" t="str">
        <f>IF($G1025="","",IF($AD1025="NSTC",INDEX(カレンダマスタ!$I$26:$O$31,MATCH($G1025,カレンダマスタ!$H$26:$H$31,1),MATCH($H1025,カレンダマスタ!$I$25:$O$25,1)),
IF($AD1025="CS本社",INDEX(カレンダマスタ!$I$36:$O$41,MATCH($G1025,カレンダマスタ!$H$36:$H$41,1),MATCH($H1025,カレンダマスタ!$I$35:$O$35,1)),
IF($AD1025="NS本社",INDEX(カレンダマスタ!$I$94:$O$99,MATCH($G1025,カレンダマスタ!$H$95:$H$100,1),MATCH($H1025,カレンダマスタ!$I$93:$O$93,1)),
IF($AD1025="ODC",INDEX(カレンダマスタ!$I$46:$O$51,MATCH($G1025,カレンダマスタ!$H$46:$H$51,1),MATCH($H1025,カレンダマスタ!$I$45:$O$45,1)),
IF($AD1025="NS東京TC",INDEX(カレンダマスタ!$I$56:$O$61,MATCH($G1025,カレンダマスタ!$H$56:$H$61,1),MATCH($H1025,カレンダマスタ!$I$55:$O$55,1)),""))))))</f>
        <v/>
      </c>
      <c r="AS1025" s="126" t="str">
        <f t="shared" si="324"/>
        <v/>
      </c>
      <c r="AU1025" s="137" t="str">
        <f>IF(E1025="","",VLOOKUP($E1025,カレンダマスタ!$A$4:$E$381,4,FALSE))</f>
        <v/>
      </c>
      <c r="AV1025" s="137" t="str">
        <f t="shared" si="314"/>
        <v/>
      </c>
      <c r="AW1025" s="137" t="str">
        <f t="shared" si="315"/>
        <v/>
      </c>
      <c r="AX1025" s="138" t="str">
        <f t="shared" si="316"/>
        <v/>
      </c>
      <c r="AY1025" s="138" t="str">
        <f t="shared" si="317"/>
        <v/>
      </c>
      <c r="AZ1025" s="130" t="str">
        <f>IF(AX1025&amp;AW1025="勤怠未設定","×",IF(AV1025="勤怠修正","×",IF(AC1025="外注","",IF(AA1025="",IF(AY1025&lt;&gt;"","×",""),IF(VLOOKUP(AA1025,カレンダマスタ!$H$66:$I$83,2,FALSE)&lt;&gt;AY1025,"×","OK")))))</f>
        <v/>
      </c>
      <c r="BC1025" s="137" t="str">
        <f>IF(E1025="","",VLOOKUP($E1025,カレンダマスタ!$A$4:$E$381,4,FALSE))</f>
        <v/>
      </c>
      <c r="BD1025" s="126" t="str">
        <f>IF(AC1025="社員","",IF(AG1025=0,"",IF(AD1025="NSTC",IF(COUNTIF(カレンダマスタ!$Q$5:$Q$32,G1025)=1,"OK","×"),
IF(AD1025="NS本社",IF(COUNTIF(カレンダマスタ!$T$5:$T$32,G1025)=1,"OK","×"),IF(COUNTIF(カレンダマスタ!$R$5:$R$32,G1025)=1,"OK","×")))))</f>
        <v/>
      </c>
      <c r="BE1025" s="126" t="str">
        <f>IF(AC1025="社員","",IF(G1025="","",IF(R1025&lt;&gt;"","",IF(AF1025="CS","OK",IF(VLOOKUP(E1025,カレンダマスタ!$A$5:$D$381,4,FALSE)&gt;0,"",IF(OR(G1025*24&gt;10.84,H1025*24&lt;14.5)=TRUE,"×","OK"))))))</f>
        <v/>
      </c>
      <c r="BF1025" s="126" t="str">
        <f t="shared" si="328"/>
        <v/>
      </c>
      <c r="BG1025" s="126" t="str">
        <f t="shared" si="325"/>
        <v/>
      </c>
      <c r="BI1025" s="130" t="str">
        <f t="shared" si="326"/>
        <v/>
      </c>
    </row>
    <row r="1026" spans="2:61">
      <c r="B1026" s="111"/>
      <c r="C1026" s="536"/>
      <c r="D1026" s="128"/>
      <c r="E1026" s="583"/>
      <c r="F1026" s="128"/>
      <c r="G1026" s="588"/>
      <c r="H1026" s="588"/>
      <c r="I1026" s="130"/>
      <c r="J1026" s="139"/>
      <c r="K1026" s="131"/>
      <c r="L1026" s="132"/>
      <c r="M1026" s="132"/>
      <c r="N1026" s="141"/>
      <c r="O1026" s="139"/>
      <c r="P1026" s="139"/>
      <c r="Q1026" s="139"/>
      <c r="R1026" s="133"/>
      <c r="S1026" s="134"/>
      <c r="T1026" s="434" t="str">
        <f t="shared" si="319"/>
        <v/>
      </c>
      <c r="U1026" s="429"/>
      <c r="V1026" s="429" t="str">
        <f t="shared" si="320"/>
        <v/>
      </c>
      <c r="W1026" s="298"/>
      <c r="X1026" s="129" t="str">
        <f t="shared" si="327"/>
        <v/>
      </c>
      <c r="Y1026" s="129" t="str">
        <f t="shared" si="321"/>
        <v/>
      </c>
      <c r="Z1026" s="129" t="str">
        <f t="shared" si="322"/>
        <v/>
      </c>
      <c r="AA1026" s="133" t="str">
        <f t="shared" si="313"/>
        <v/>
      </c>
      <c r="AC1026" s="186" t="str">
        <f>AC1001</f>
        <v/>
      </c>
      <c r="AD1026" s="187" t="str">
        <f>AD1001</f>
        <v/>
      </c>
      <c r="AE1026" s="187" t="str">
        <f>AE1001</f>
        <v/>
      </c>
      <c r="AF1026" s="187" t="str">
        <f>AF1001</f>
        <v/>
      </c>
      <c r="AG1026" s="204">
        <f t="shared" si="323"/>
        <v>0</v>
      </c>
      <c r="AI1026" s="140" t="str">
        <f>IF(月報!G1026&lt;&gt;"",月報!G1026,"")</f>
        <v/>
      </c>
      <c r="AJ1026" s="126" t="str">
        <f>IF(月報!W1026&lt;&gt;"",月報!W1026*24,"")</f>
        <v/>
      </c>
      <c r="AK1026" s="126" t="str">
        <f>IF(月報!P1026&lt;&gt;"",月報!P1026,"")</f>
        <v/>
      </c>
      <c r="AL1026" s="126" t="str">
        <f>IF(月報!Q1026&lt;&gt;"",IF(月報!Q1026="平日残","",月報!Q1026),"")</f>
        <v/>
      </c>
      <c r="AM1026" s="126"/>
      <c r="AN1026" s="126" t="str">
        <f t="shared" si="312"/>
        <v/>
      </c>
      <c r="AO1026" s="126" t="str">
        <f>IF($E1026="","",VLOOKUP($E1026,カレンダマスタ!$A$5:$E$381,5,FALSE))</f>
        <v/>
      </c>
      <c r="AQ1026" s="196" t="str">
        <f>IF(G1026="","",IF(VLOOKUP(E1026,カレンダマスタ!$A$5:$D$381,4,FALSE)=0,"",1))</f>
        <v/>
      </c>
      <c r="AR1026" s="136" t="str">
        <f>IF($G1026="","",IF($AD1026="NSTC",INDEX(カレンダマスタ!$I$26:$O$31,MATCH($G1026,カレンダマスタ!$H$26:$H$31,1),MATCH($H1026,カレンダマスタ!$I$25:$O$25,1)),
IF($AD1026="CS本社",INDEX(カレンダマスタ!$I$36:$O$41,MATCH($G1026,カレンダマスタ!$H$36:$H$41,1),MATCH($H1026,カレンダマスタ!$I$35:$O$35,1)),
IF($AD1026="NS本社",INDEX(カレンダマスタ!$I$94:$O$99,MATCH($G1026,カレンダマスタ!$H$95:$H$100,1),MATCH($H1026,カレンダマスタ!$I$93:$O$93,1)),
IF($AD1026="ODC",INDEX(カレンダマスタ!$I$46:$O$51,MATCH($G1026,カレンダマスタ!$H$46:$H$51,1),MATCH($H1026,カレンダマスタ!$I$45:$O$45,1)),
IF($AD1026="NS東京TC",INDEX(カレンダマスタ!$I$56:$O$61,MATCH($G1026,カレンダマスタ!$H$56:$H$61,1),MATCH($H1026,カレンダマスタ!$I$55:$O$55,1)),""))))))</f>
        <v/>
      </c>
      <c r="AS1026" s="126" t="str">
        <f t="shared" si="324"/>
        <v/>
      </c>
      <c r="AU1026" s="137" t="str">
        <f>IF(E1026="","",VLOOKUP($E1026,カレンダマスタ!$A$4:$E$381,4,FALSE))</f>
        <v/>
      </c>
      <c r="AV1026" s="137" t="str">
        <f t="shared" si="314"/>
        <v/>
      </c>
      <c r="AW1026" s="137" t="str">
        <f t="shared" si="315"/>
        <v/>
      </c>
      <c r="AX1026" s="138" t="str">
        <f t="shared" si="316"/>
        <v/>
      </c>
      <c r="AY1026" s="138" t="str">
        <f t="shared" si="317"/>
        <v/>
      </c>
      <c r="AZ1026" s="130" t="str">
        <f>IF(AX1026&amp;AW1026="勤怠未設定","×",IF(AV1026="勤怠修正","×",IF(AC1026="外注","",IF(AA1026="",IF(AY1026&lt;&gt;"","×",""),IF(VLOOKUP(AA1026,カレンダマスタ!$H$66:$I$83,2,FALSE)&lt;&gt;AY1026,"×","OK")))))</f>
        <v/>
      </c>
      <c r="BC1026" s="137" t="str">
        <f>IF(E1026="","",VLOOKUP($E1026,カレンダマスタ!$A$4:$E$381,4,FALSE))</f>
        <v/>
      </c>
      <c r="BD1026" s="126" t="str">
        <f>IF(AC1026="社員","",IF(AG1026=0,"",IF(AD1026="NSTC",IF(COUNTIF(カレンダマスタ!$Q$5:$Q$32,G1026)=1,"OK","×"),
IF(AD1026="NS本社",IF(COUNTIF(カレンダマスタ!$T$5:$T$32,G1026)=1,"OK","×"),IF(COUNTIF(カレンダマスタ!$R$5:$R$32,G1026)=1,"OK","×")))))</f>
        <v/>
      </c>
      <c r="BE1026" s="126" t="str">
        <f>IF(AC1026="社員","",IF(G1026="","",IF(R1026&lt;&gt;"","",IF(AF1026="CS","OK",IF(VLOOKUP(E1026,カレンダマスタ!$A$5:$D$381,4,FALSE)&gt;0,"",IF(OR(G1026*24&gt;10.84,H1026*24&lt;14.5)=TRUE,"×","OK"))))))</f>
        <v/>
      </c>
      <c r="BF1026" s="126" t="str">
        <f t="shared" si="328"/>
        <v/>
      </c>
      <c r="BG1026" s="126" t="str">
        <f t="shared" si="325"/>
        <v/>
      </c>
      <c r="BI1026" s="130" t="str">
        <f t="shared" si="326"/>
        <v/>
      </c>
    </row>
    <row r="1027" spans="2:61">
      <c r="B1027" s="111"/>
      <c r="C1027" s="536"/>
      <c r="D1027" s="128"/>
      <c r="E1027" s="583"/>
      <c r="F1027" s="128"/>
      <c r="G1027" s="588"/>
      <c r="H1027" s="588"/>
      <c r="I1027" s="130"/>
      <c r="J1027" s="139"/>
      <c r="K1027" s="131"/>
      <c r="L1027" s="132"/>
      <c r="M1027" s="132"/>
      <c r="N1027" s="141"/>
      <c r="O1027" s="139"/>
      <c r="P1027" s="139"/>
      <c r="Q1027" s="139"/>
      <c r="R1027" s="133"/>
      <c r="S1027" s="134"/>
      <c r="T1027" s="434" t="str">
        <f t="shared" si="319"/>
        <v/>
      </c>
      <c r="U1027" s="429"/>
      <c r="V1027" s="429" t="str">
        <f t="shared" si="320"/>
        <v/>
      </c>
      <c r="W1027" s="298"/>
      <c r="X1027" s="129" t="str">
        <f t="shared" si="327"/>
        <v/>
      </c>
      <c r="Y1027" s="129" t="str">
        <f t="shared" si="321"/>
        <v/>
      </c>
      <c r="Z1027" s="129" t="str">
        <f t="shared" si="322"/>
        <v/>
      </c>
      <c r="AA1027" s="133" t="str">
        <f t="shared" si="313"/>
        <v/>
      </c>
      <c r="AC1027" s="186" t="str">
        <f>AC1001</f>
        <v/>
      </c>
      <c r="AD1027" s="187" t="str">
        <f>AD1001</f>
        <v/>
      </c>
      <c r="AE1027" s="187" t="str">
        <f>AE1001</f>
        <v/>
      </c>
      <c r="AF1027" s="187" t="str">
        <f>AF1001</f>
        <v/>
      </c>
      <c r="AG1027" s="204">
        <f t="shared" si="323"/>
        <v>0</v>
      </c>
      <c r="AI1027" s="140" t="str">
        <f>IF(月報!G1027&lt;&gt;"",月報!G1027,"")</f>
        <v/>
      </c>
      <c r="AJ1027" s="126" t="str">
        <f>IF(月報!W1027&lt;&gt;"",月報!W1027*24,"")</f>
        <v/>
      </c>
      <c r="AK1027" s="126" t="str">
        <f>IF(月報!P1027&lt;&gt;"",月報!P1027,"")</f>
        <v/>
      </c>
      <c r="AL1027" s="126" t="str">
        <f>IF(月報!Q1027&lt;&gt;"",IF(月報!Q1027="平日残","",月報!Q1027),"")</f>
        <v/>
      </c>
      <c r="AM1027" s="126"/>
      <c r="AN1027" s="126" t="str">
        <f t="shared" si="312"/>
        <v/>
      </c>
      <c r="AO1027" s="126" t="str">
        <f>IF($E1027="","",VLOOKUP($E1027,カレンダマスタ!$A$5:$E$381,5,FALSE))</f>
        <v/>
      </c>
      <c r="AQ1027" s="196" t="str">
        <f>IF(G1027="","",IF(VLOOKUP(E1027,カレンダマスタ!$A$5:$D$381,4,FALSE)=0,"",1))</f>
        <v/>
      </c>
      <c r="AR1027" s="136" t="str">
        <f>IF($G1027="","",IF($AD1027="NSTC",INDEX(カレンダマスタ!$I$26:$O$31,MATCH($G1027,カレンダマスタ!$H$26:$H$31,1),MATCH($H1027,カレンダマスタ!$I$25:$O$25,1)),
IF($AD1027="CS本社",INDEX(カレンダマスタ!$I$36:$O$41,MATCH($G1027,カレンダマスタ!$H$36:$H$41,1),MATCH($H1027,カレンダマスタ!$I$35:$O$35,1)),
IF($AD1027="NS本社",INDEX(カレンダマスタ!$I$94:$O$99,MATCH($G1027,カレンダマスタ!$H$95:$H$100,1),MATCH($H1027,カレンダマスタ!$I$93:$O$93,1)),
IF($AD1027="ODC",INDEX(カレンダマスタ!$I$46:$O$51,MATCH($G1027,カレンダマスタ!$H$46:$H$51,1),MATCH($H1027,カレンダマスタ!$I$45:$O$45,1)),
IF($AD1027="NS東京TC",INDEX(カレンダマスタ!$I$56:$O$61,MATCH($G1027,カレンダマスタ!$H$56:$H$61,1),MATCH($H1027,カレンダマスタ!$I$55:$O$55,1)),""))))))</f>
        <v/>
      </c>
      <c r="AS1027" s="126" t="str">
        <f t="shared" si="324"/>
        <v/>
      </c>
      <c r="AU1027" s="137" t="str">
        <f>IF(E1027="","",VLOOKUP($E1027,カレンダマスタ!$A$4:$E$381,4,FALSE))</f>
        <v/>
      </c>
      <c r="AV1027" s="137" t="str">
        <f t="shared" si="314"/>
        <v/>
      </c>
      <c r="AW1027" s="137" t="str">
        <f t="shared" si="315"/>
        <v/>
      </c>
      <c r="AX1027" s="138" t="str">
        <f t="shared" si="316"/>
        <v/>
      </c>
      <c r="AY1027" s="138" t="str">
        <f t="shared" si="317"/>
        <v/>
      </c>
      <c r="AZ1027" s="130" t="str">
        <f>IF(AX1027&amp;AW1027="勤怠未設定","×",IF(AV1027="勤怠修正","×",IF(AC1027="外注","",IF(AA1027="",IF(AY1027&lt;&gt;"","×",""),IF(VLOOKUP(AA1027,カレンダマスタ!$H$66:$I$83,2,FALSE)&lt;&gt;AY1027,"×","OK")))))</f>
        <v/>
      </c>
      <c r="BC1027" s="137" t="str">
        <f>IF(E1027="","",VLOOKUP($E1027,カレンダマスタ!$A$4:$E$381,4,FALSE))</f>
        <v/>
      </c>
      <c r="BD1027" s="126" t="str">
        <f>IF(AC1027="社員","",IF(AG1027=0,"",IF(AD1027="NSTC",IF(COUNTIF(カレンダマスタ!$Q$5:$Q$32,G1027)=1,"OK","×"),
IF(AD1027="NS本社",IF(COUNTIF(カレンダマスタ!$T$5:$T$32,G1027)=1,"OK","×"),IF(COUNTIF(カレンダマスタ!$R$5:$R$32,G1027)=1,"OK","×")))))</f>
        <v/>
      </c>
      <c r="BE1027" s="126" t="str">
        <f>IF(AC1027="社員","",IF(G1027="","",IF(R1027&lt;&gt;"","",IF(AF1027="CS","OK",IF(VLOOKUP(E1027,カレンダマスタ!$A$5:$D$381,4,FALSE)&gt;0,"",IF(OR(G1027*24&gt;10.84,H1027*24&lt;14.5)=TRUE,"×","OK"))))))</f>
        <v/>
      </c>
      <c r="BF1027" s="126" t="str">
        <f t="shared" si="328"/>
        <v/>
      </c>
      <c r="BG1027" s="126" t="str">
        <f t="shared" si="325"/>
        <v/>
      </c>
      <c r="BI1027" s="130" t="str">
        <f t="shared" si="326"/>
        <v/>
      </c>
    </row>
    <row r="1028" spans="2:61">
      <c r="B1028" s="111"/>
      <c r="C1028" s="537"/>
      <c r="D1028" s="142"/>
      <c r="E1028" s="584"/>
      <c r="F1028" s="142"/>
      <c r="G1028" s="589"/>
      <c r="H1028" s="589"/>
      <c r="I1028" s="144"/>
      <c r="J1028" s="148"/>
      <c r="K1028" s="145"/>
      <c r="L1028" s="146"/>
      <c r="M1028" s="146"/>
      <c r="N1028" s="147"/>
      <c r="O1028" s="148"/>
      <c r="P1028" s="148"/>
      <c r="Q1028" s="148"/>
      <c r="R1028" s="149"/>
      <c r="S1028" s="156"/>
      <c r="T1028" s="435" t="str">
        <f t="shared" si="319"/>
        <v/>
      </c>
      <c r="U1028" s="430"/>
      <c r="V1028" s="430" t="str">
        <f t="shared" si="320"/>
        <v/>
      </c>
      <c r="W1028" s="298"/>
      <c r="X1028" s="143" t="str">
        <f t="shared" si="327"/>
        <v/>
      </c>
      <c r="Y1028" s="143" t="str">
        <f t="shared" si="321"/>
        <v/>
      </c>
      <c r="Z1028" s="143" t="str">
        <f t="shared" si="322"/>
        <v/>
      </c>
      <c r="AA1028" s="149" t="str">
        <f t="shared" si="313"/>
        <v/>
      </c>
      <c r="AC1028" s="188" t="str">
        <f>AC1001</f>
        <v/>
      </c>
      <c r="AD1028" s="189" t="str">
        <f>AD1001</f>
        <v/>
      </c>
      <c r="AE1028" s="189" t="str">
        <f>AE1001</f>
        <v/>
      </c>
      <c r="AF1028" s="189" t="str">
        <f>AF1001</f>
        <v/>
      </c>
      <c r="AG1028" s="205">
        <f t="shared" si="323"/>
        <v>0</v>
      </c>
      <c r="AI1028" s="157" t="str">
        <f>IF(月報!G1028&lt;&gt;"",月報!G1028,"")</f>
        <v/>
      </c>
      <c r="AJ1028" s="151" t="str">
        <f>IF(月報!W1028&lt;&gt;"",月報!W1028*24,"")</f>
        <v/>
      </c>
      <c r="AK1028" s="151" t="str">
        <f>IF(月報!P1028&lt;&gt;"",月報!P1028,"")</f>
        <v/>
      </c>
      <c r="AL1028" s="151" t="str">
        <f>IF(月報!Q1028&lt;&gt;"",IF(月報!Q1028="平日残","",月報!Q1028),"")</f>
        <v/>
      </c>
      <c r="AM1028" s="151"/>
      <c r="AN1028" s="151" t="str">
        <f t="shared" si="312"/>
        <v/>
      </c>
      <c r="AO1028" s="151" t="str">
        <f>IF($E1028="","",VLOOKUP($E1028,カレンダマスタ!$A$5:$E$381,5,FALSE))</f>
        <v/>
      </c>
      <c r="AQ1028" s="197" t="str">
        <f>IF(G1028="","",IF(VLOOKUP(E1028,カレンダマスタ!$A$5:$D$381,4,FALSE)=0,"",1))</f>
        <v/>
      </c>
      <c r="AR1028" s="152" t="str">
        <f>IF($G1028="","",IF($AD1028="NSTC",INDEX(カレンダマスタ!$I$26:$O$31,MATCH($G1028,カレンダマスタ!$H$26:$H$31,1),MATCH($H1028,カレンダマスタ!$I$25:$O$25,1)),
IF($AD1028="CS本社",INDEX(カレンダマスタ!$I$36:$O$41,MATCH($G1028,カレンダマスタ!$H$36:$H$41,1),MATCH($H1028,カレンダマスタ!$I$35:$O$35,1)),
IF($AD1028="NS本社",INDEX(カレンダマスタ!$I$94:$O$99,MATCH($G1028,カレンダマスタ!$H$95:$H$100,1),MATCH($H1028,カレンダマスタ!$I$93:$O$93,1)),
IF($AD1028="ODC",INDEX(カレンダマスタ!$I$46:$O$51,MATCH($G1028,カレンダマスタ!$H$46:$H$51,1),MATCH($H1028,カレンダマスタ!$I$45:$O$45,1)),
IF($AD1028="NS東京TC",INDEX(カレンダマスタ!$I$56:$O$61,MATCH($G1028,カレンダマスタ!$H$56:$H$61,1),MATCH($H1028,カレンダマスタ!$I$55:$O$55,1)),""))))))</f>
        <v/>
      </c>
      <c r="AS1028" s="151" t="str">
        <f t="shared" si="324"/>
        <v/>
      </c>
      <c r="AU1028" s="153" t="str">
        <f>IF(E1028="","",VLOOKUP($E1028,カレンダマスタ!$A$4:$E$381,4,FALSE))</f>
        <v/>
      </c>
      <c r="AV1028" s="153" t="str">
        <f t="shared" si="314"/>
        <v/>
      </c>
      <c r="AW1028" s="153" t="str">
        <f t="shared" si="315"/>
        <v/>
      </c>
      <c r="AX1028" s="154" t="str">
        <f t="shared" si="316"/>
        <v/>
      </c>
      <c r="AY1028" s="154" t="str">
        <f t="shared" si="317"/>
        <v/>
      </c>
      <c r="AZ1028" s="144" t="str">
        <f>IF(AX1028&amp;AW1028="勤怠未設定","×",IF(AV1028="勤怠修正","×",IF(AC1028="外注","",IF(AA1028="",IF(AY1028&lt;&gt;"","×",""),IF(VLOOKUP(AA1028,カレンダマスタ!$H$66:$I$83,2,FALSE)&lt;&gt;AY1028,"×","OK")))))</f>
        <v/>
      </c>
      <c r="BC1028" s="153" t="str">
        <f>IF(E1028="","",VLOOKUP($E1028,カレンダマスタ!$A$4:$E$381,4,FALSE))</f>
        <v/>
      </c>
      <c r="BD1028" s="151" t="str">
        <f>IF(AC1028="社員","",IF(AG1028=0,"",IF(AD1028="NSTC",IF(COUNTIF(カレンダマスタ!$Q$5:$Q$32,G1028)=1,"OK","×"),
IF(AD1028="NS本社",IF(COUNTIF(カレンダマスタ!$T$5:$T$32,G1028)=1,"OK","×"),IF(COUNTIF(カレンダマスタ!$R$5:$R$32,G1028)=1,"OK","×")))))</f>
        <v/>
      </c>
      <c r="BE1028" s="151" t="str">
        <f>IF(AC1028="社員","",IF(G1028="","",IF(R1028&lt;&gt;"","",IF(AF1028="CS","OK",IF(VLOOKUP(E1028,カレンダマスタ!$A$5:$D$381,4,FALSE)&gt;0,"",IF(OR(G1028*24&gt;10.84,H1028*24&lt;14.5)=TRUE,"×","OK"))))))</f>
        <v/>
      </c>
      <c r="BF1028" s="151" t="str">
        <f t="shared" si="328"/>
        <v/>
      </c>
      <c r="BG1028" s="151" t="str">
        <f t="shared" si="325"/>
        <v/>
      </c>
      <c r="BI1028" s="144" t="str">
        <f t="shared" si="326"/>
        <v/>
      </c>
    </row>
    <row r="1029" spans="2:61">
      <c r="B1029" s="111"/>
      <c r="C1029" s="535"/>
      <c r="D1029" s="112"/>
      <c r="E1029" s="582"/>
      <c r="F1029" s="112"/>
      <c r="G1029" s="587"/>
      <c r="H1029" s="587"/>
      <c r="I1029" s="114"/>
      <c r="J1029" s="118"/>
      <c r="K1029" s="115"/>
      <c r="L1029" s="116"/>
      <c r="M1029" s="116"/>
      <c r="N1029" s="117"/>
      <c r="O1029" s="118"/>
      <c r="P1029" s="118"/>
      <c r="Q1029" s="118"/>
      <c r="R1029" s="119"/>
      <c r="S1029" s="120"/>
      <c r="T1029" s="433" t="str">
        <f t="shared" si="319"/>
        <v/>
      </c>
      <c r="U1029" s="431">
        <f>SUM(T1029:T1035)</f>
        <v>0</v>
      </c>
      <c r="V1029" s="431" t="str">
        <f t="shared" si="320"/>
        <v/>
      </c>
      <c r="W1029" s="298"/>
      <c r="X1029" s="113" t="str">
        <f t="shared" si="327"/>
        <v/>
      </c>
      <c r="Y1029" s="113" t="str">
        <f t="shared" si="321"/>
        <v/>
      </c>
      <c r="Z1029" s="113" t="str">
        <f t="shared" si="322"/>
        <v/>
      </c>
      <c r="AA1029" s="119" t="str">
        <f t="shared" si="313"/>
        <v/>
      </c>
      <c r="AC1029" s="190" t="str">
        <f>AC1001</f>
        <v/>
      </c>
      <c r="AD1029" s="191" t="str">
        <f>AD1001</f>
        <v/>
      </c>
      <c r="AE1029" s="191" t="str">
        <f>AE1001</f>
        <v/>
      </c>
      <c r="AF1029" s="191" t="str">
        <f>AF1001</f>
        <v/>
      </c>
      <c r="AG1029" s="206">
        <f t="shared" si="323"/>
        <v>0</v>
      </c>
      <c r="AI1029" s="159" t="str">
        <f>IF(月報!G1029&lt;&gt;"",月報!G1029,"")</f>
        <v/>
      </c>
      <c r="AJ1029" s="122" t="str">
        <f>IF(月報!W1029&lt;&gt;"",月報!W1029*24,"")</f>
        <v/>
      </c>
      <c r="AK1029" s="122" t="str">
        <f>IF(月報!P1029&lt;&gt;"",月報!P1029,"")</f>
        <v/>
      </c>
      <c r="AL1029" s="122" t="str">
        <f>IF(月報!Q1029&lt;&gt;"",IF(月報!Q1029="平日残","",月報!Q1029),"")</f>
        <v/>
      </c>
      <c r="AM1029" s="122"/>
      <c r="AN1029" s="122" t="str">
        <f t="shared" si="312"/>
        <v/>
      </c>
      <c r="AO1029" s="122" t="str">
        <f>IF($E1029="","",VLOOKUP($E1029,カレンダマスタ!$A$5:$E$381,5,FALSE))</f>
        <v/>
      </c>
      <c r="AQ1029" s="195" t="str">
        <f>IF(G1029="","",IF(VLOOKUP(E1029,カレンダマスタ!$A$5:$D$381,4,FALSE)=0,"",1))</f>
        <v/>
      </c>
      <c r="AR1029" s="123" t="str">
        <f>IF($G1029="","",IF($AD1029="NSTC",INDEX(カレンダマスタ!$I$26:$O$31,MATCH($G1029,カレンダマスタ!$H$26:$H$31,1),MATCH($H1029,カレンダマスタ!$I$25:$O$25,1)),
IF($AD1029="CS本社",INDEX(カレンダマスタ!$I$36:$O$41,MATCH($G1029,カレンダマスタ!$H$36:$H$41,1),MATCH($H1029,カレンダマスタ!$I$35:$O$35,1)),
IF($AD1029="NS本社",INDEX(カレンダマスタ!$I$94:$O$99,MATCH($G1029,カレンダマスタ!$H$95:$H$100,1),MATCH($H1029,カレンダマスタ!$I$93:$O$93,1)),
IF($AD1029="ODC",INDEX(カレンダマスタ!$I$46:$O$51,MATCH($G1029,カレンダマスタ!$H$46:$H$51,1),MATCH($H1029,カレンダマスタ!$I$45:$O$45,1)),
IF($AD1029="NS東京TC",INDEX(カレンダマスタ!$I$56:$O$61,MATCH($G1029,カレンダマスタ!$H$56:$H$61,1),MATCH($H1029,カレンダマスタ!$I$55:$O$55,1)),""))))))</f>
        <v/>
      </c>
      <c r="AS1029" s="122" t="str">
        <f t="shared" si="324"/>
        <v/>
      </c>
      <c r="AU1029" s="124" t="str">
        <f>IF(E1029="","",VLOOKUP($E1029,カレンダマスタ!$A$4:$E$381,4,FALSE))</f>
        <v/>
      </c>
      <c r="AV1029" s="124" t="str">
        <f t="shared" si="314"/>
        <v/>
      </c>
      <c r="AW1029" s="124" t="str">
        <f t="shared" si="315"/>
        <v/>
      </c>
      <c r="AX1029" s="125" t="str">
        <f t="shared" si="316"/>
        <v/>
      </c>
      <c r="AY1029" s="125" t="str">
        <f t="shared" si="317"/>
        <v/>
      </c>
      <c r="AZ1029" s="114" t="str">
        <f>IF(AX1029&amp;AW1029="勤怠未設定","×",IF(AV1029="勤怠修正","×",IF(AC1029="外注","",IF(AA1029="",IF(AY1029&lt;&gt;"","×",""),IF(VLOOKUP(AA1029,カレンダマスタ!$H$66:$I$83,2,FALSE)&lt;&gt;AY1029,"×","OK")))))</f>
        <v/>
      </c>
      <c r="BC1029" s="124" t="str">
        <f>IF(E1029="","",VLOOKUP($E1029,カレンダマスタ!$A$4:$E$381,4,FALSE))</f>
        <v/>
      </c>
      <c r="BD1029" s="122" t="str">
        <f>IF(AC1029="社員","",IF(AG1029=0,"",IF(AD1029="NSTC",IF(COUNTIF(カレンダマスタ!$Q$5:$Q$32,G1029)=1,"OK","×"),
IF(AD1029="NS本社",IF(COUNTIF(カレンダマスタ!$T$5:$T$32,G1029)=1,"OK","×"),IF(COUNTIF(カレンダマスタ!$R$5:$R$32,G1029)=1,"OK","×")))))</f>
        <v/>
      </c>
      <c r="BE1029" s="122" t="str">
        <f>IF(AC1029="社員","",IF(G1029="","",IF(R1029&lt;&gt;"","",IF(AF1029="CS","OK",IF(VLOOKUP(E1029,カレンダマスタ!$A$5:$D$381,4,FALSE)&gt;0,"",IF(OR(G1029*24&gt;10.84,H1029*24&lt;14.5)=TRUE,"×","OK"))))))</f>
        <v/>
      </c>
      <c r="BF1029" s="122" t="str">
        <f t="shared" si="328"/>
        <v/>
      </c>
      <c r="BG1029" s="122" t="str">
        <f t="shared" si="325"/>
        <v/>
      </c>
      <c r="BI1029" s="114" t="str">
        <f t="shared" si="326"/>
        <v/>
      </c>
    </row>
    <row r="1030" spans="2:61">
      <c r="B1030" s="111"/>
      <c r="C1030" s="536"/>
      <c r="D1030" s="128"/>
      <c r="E1030" s="583"/>
      <c r="F1030" s="128"/>
      <c r="G1030" s="588"/>
      <c r="H1030" s="588"/>
      <c r="I1030" s="130"/>
      <c r="J1030" s="139"/>
      <c r="K1030" s="131"/>
      <c r="L1030" s="132"/>
      <c r="M1030" s="132"/>
      <c r="N1030" s="141"/>
      <c r="O1030" s="139"/>
      <c r="P1030" s="139"/>
      <c r="Q1030" s="139"/>
      <c r="R1030" s="133"/>
      <c r="S1030" s="134"/>
      <c r="T1030" s="434" t="str">
        <f t="shared" si="319"/>
        <v/>
      </c>
      <c r="U1030" s="429"/>
      <c r="V1030" s="429" t="str">
        <f t="shared" si="320"/>
        <v/>
      </c>
      <c r="W1030" s="298"/>
      <c r="X1030" s="129" t="str">
        <f t="shared" si="327"/>
        <v/>
      </c>
      <c r="Y1030" s="129" t="str">
        <f t="shared" si="321"/>
        <v/>
      </c>
      <c r="Z1030" s="129" t="str">
        <f t="shared" si="322"/>
        <v/>
      </c>
      <c r="AA1030" s="133" t="str">
        <f t="shared" si="313"/>
        <v/>
      </c>
      <c r="AC1030" s="186" t="str">
        <f>AC1001</f>
        <v/>
      </c>
      <c r="AD1030" s="187" t="str">
        <f>AD1001</f>
        <v/>
      </c>
      <c r="AE1030" s="187" t="str">
        <f>AE1001</f>
        <v/>
      </c>
      <c r="AF1030" s="187" t="str">
        <f>AF1001</f>
        <v/>
      </c>
      <c r="AG1030" s="204">
        <f t="shared" si="323"/>
        <v>0</v>
      </c>
      <c r="AI1030" s="135" t="str">
        <f>IF(月報!G1030&lt;&gt;"",月報!G1030,"")</f>
        <v/>
      </c>
      <c r="AJ1030" s="126" t="str">
        <f>IF(月報!W1030&lt;&gt;"",月報!W1030*24,"")</f>
        <v/>
      </c>
      <c r="AK1030" s="126" t="str">
        <f>IF(月報!P1030&lt;&gt;"",月報!P1030,"")</f>
        <v/>
      </c>
      <c r="AL1030" s="126" t="str">
        <f>IF(月報!Q1030&lt;&gt;"",IF(月報!Q1030="平日残","",月報!Q1030),"")</f>
        <v/>
      </c>
      <c r="AM1030" s="126"/>
      <c r="AN1030" s="126" t="str">
        <f t="shared" si="312"/>
        <v/>
      </c>
      <c r="AO1030" s="126" t="str">
        <f>IF($E1030="","",VLOOKUP($E1030,カレンダマスタ!$A$5:$E$381,5,FALSE))</f>
        <v/>
      </c>
      <c r="AQ1030" s="196" t="str">
        <f>IF(G1030="","",IF(VLOOKUP(E1030,カレンダマスタ!$A$5:$D$381,4,FALSE)=0,"",1))</f>
        <v/>
      </c>
      <c r="AR1030" s="136" t="str">
        <f>IF($G1030="","",IF($AD1030="NSTC",INDEX(カレンダマスタ!$I$26:$O$31,MATCH($G1030,カレンダマスタ!$H$26:$H$31,1),MATCH($H1030,カレンダマスタ!$I$25:$O$25,1)),
IF($AD1030="CS本社",INDEX(カレンダマスタ!$I$36:$O$41,MATCH($G1030,カレンダマスタ!$H$36:$H$41,1),MATCH($H1030,カレンダマスタ!$I$35:$O$35,1)),
IF($AD1030="NS本社",INDEX(カレンダマスタ!$I$94:$O$99,MATCH($G1030,カレンダマスタ!$H$95:$H$100,1),MATCH($H1030,カレンダマスタ!$I$93:$O$93,1)),
IF($AD1030="ODC",INDEX(カレンダマスタ!$I$46:$O$51,MATCH($G1030,カレンダマスタ!$H$46:$H$51,1),MATCH($H1030,カレンダマスタ!$I$45:$O$45,1)),
IF($AD1030="NS東京TC",INDEX(カレンダマスタ!$I$56:$O$61,MATCH($G1030,カレンダマスタ!$H$56:$H$61,1),MATCH($H1030,カレンダマスタ!$I$55:$O$55,1)),""))))))</f>
        <v/>
      </c>
      <c r="AS1030" s="126" t="str">
        <f t="shared" si="324"/>
        <v/>
      </c>
      <c r="AU1030" s="137" t="str">
        <f>IF(E1030="","",VLOOKUP($E1030,カレンダマスタ!$A$4:$E$381,4,FALSE))</f>
        <v/>
      </c>
      <c r="AV1030" s="137" t="str">
        <f t="shared" si="314"/>
        <v/>
      </c>
      <c r="AW1030" s="137" t="str">
        <f t="shared" si="315"/>
        <v/>
      </c>
      <c r="AX1030" s="138" t="str">
        <f t="shared" si="316"/>
        <v/>
      </c>
      <c r="AY1030" s="138" t="str">
        <f t="shared" si="317"/>
        <v/>
      </c>
      <c r="AZ1030" s="130" t="str">
        <f>IF(AX1030&amp;AW1030="勤怠未設定","×",IF(AV1030="勤怠修正","×",IF(AC1030="外注","",IF(AA1030="",IF(AY1030&lt;&gt;"","×",""),IF(VLOOKUP(AA1030,カレンダマスタ!$H$66:$I$83,2,FALSE)&lt;&gt;AY1030,"×","OK")))))</f>
        <v/>
      </c>
      <c r="BC1030" s="137" t="str">
        <f>IF(E1030="","",VLOOKUP($E1030,カレンダマスタ!$A$4:$E$381,4,FALSE))</f>
        <v/>
      </c>
      <c r="BD1030" s="126" t="str">
        <f>IF(AC1030="社員","",IF(AG1030=0,"",IF(AD1030="NSTC",IF(COUNTIF(カレンダマスタ!$Q$5:$Q$32,G1030)=1,"OK","×"),
IF(AD1030="NS本社",IF(COUNTIF(カレンダマスタ!$T$5:$T$32,G1030)=1,"OK","×"),IF(COUNTIF(カレンダマスタ!$R$5:$R$32,G1030)=1,"OK","×")))))</f>
        <v/>
      </c>
      <c r="BE1030" s="126" t="str">
        <f>IF(AC1030="社員","",IF(G1030="","",IF(R1030&lt;&gt;"","",IF(AF1030="CS","OK",IF(VLOOKUP(E1030,カレンダマスタ!$A$5:$D$381,4,FALSE)&gt;0,"",IF(OR(G1030*24&gt;10.84,H1030*24&lt;14.5)=TRUE,"×","OK"))))))</f>
        <v/>
      </c>
      <c r="BF1030" s="126" t="str">
        <f t="shared" si="328"/>
        <v/>
      </c>
      <c r="BG1030" s="126" t="str">
        <f t="shared" si="325"/>
        <v/>
      </c>
      <c r="BI1030" s="130" t="str">
        <f t="shared" si="326"/>
        <v/>
      </c>
    </row>
    <row r="1031" spans="2:61">
      <c r="B1031" s="111"/>
      <c r="C1031" s="536"/>
      <c r="D1031" s="128"/>
      <c r="E1031" s="583"/>
      <c r="F1031" s="128"/>
      <c r="G1031" s="588"/>
      <c r="H1031" s="588"/>
      <c r="I1031" s="130"/>
      <c r="J1031" s="139"/>
      <c r="K1031" s="131"/>
      <c r="L1031" s="132"/>
      <c r="M1031" s="132"/>
      <c r="N1031" s="141"/>
      <c r="O1031" s="139"/>
      <c r="P1031" s="139"/>
      <c r="Q1031" s="139"/>
      <c r="R1031" s="133"/>
      <c r="S1031" s="134"/>
      <c r="T1031" s="434" t="str">
        <f t="shared" si="319"/>
        <v/>
      </c>
      <c r="U1031" s="429"/>
      <c r="V1031" s="429" t="str">
        <f t="shared" si="320"/>
        <v/>
      </c>
      <c r="W1031" s="298"/>
      <c r="X1031" s="129" t="str">
        <f t="shared" si="327"/>
        <v/>
      </c>
      <c r="Y1031" s="129" t="str">
        <f t="shared" si="321"/>
        <v/>
      </c>
      <c r="Z1031" s="129" t="str">
        <f t="shared" si="322"/>
        <v/>
      </c>
      <c r="AA1031" s="133" t="str">
        <f t="shared" si="313"/>
        <v/>
      </c>
      <c r="AC1031" s="186" t="str">
        <f>AC1001</f>
        <v/>
      </c>
      <c r="AD1031" s="187" t="str">
        <f>AD1001</f>
        <v/>
      </c>
      <c r="AE1031" s="187" t="str">
        <f>AE1001</f>
        <v/>
      </c>
      <c r="AF1031" s="187" t="str">
        <f>AF1001</f>
        <v/>
      </c>
      <c r="AG1031" s="204">
        <f t="shared" si="323"/>
        <v>0</v>
      </c>
      <c r="AI1031" s="160" t="str">
        <f>IF(月報!G1031&lt;&gt;"",月報!G1031,"")</f>
        <v/>
      </c>
      <c r="AJ1031" s="126" t="str">
        <f>IF(月報!W1031&lt;&gt;"",月報!W1031*24,"")</f>
        <v/>
      </c>
      <c r="AK1031" s="126" t="str">
        <f>IF(月報!P1031&lt;&gt;"",月報!P1031,"")</f>
        <v/>
      </c>
      <c r="AL1031" s="126" t="str">
        <f>IF(月報!Q1031&lt;&gt;"",IF(月報!Q1031="平日残","",月報!Q1031),"")</f>
        <v/>
      </c>
      <c r="AM1031" s="126"/>
      <c r="AN1031" s="126" t="str">
        <f t="shared" si="312"/>
        <v/>
      </c>
      <c r="AO1031" s="126" t="str">
        <f>IF($E1031="","",VLOOKUP($E1031,カレンダマスタ!$A$5:$E$381,5,FALSE))</f>
        <v/>
      </c>
      <c r="AQ1031" s="196" t="str">
        <f>IF(G1031="","",IF(VLOOKUP(E1031,カレンダマスタ!$A$5:$D$381,4,FALSE)=0,"",1))</f>
        <v/>
      </c>
      <c r="AR1031" s="136" t="str">
        <f>IF($G1031="","",IF($AD1031="NSTC",INDEX(カレンダマスタ!$I$26:$O$31,MATCH($G1031,カレンダマスタ!$H$26:$H$31,1),MATCH($H1031,カレンダマスタ!$I$25:$O$25,1)),
IF($AD1031="CS本社",INDEX(カレンダマスタ!$I$36:$O$41,MATCH($G1031,カレンダマスタ!$H$36:$H$41,1),MATCH($H1031,カレンダマスタ!$I$35:$O$35,1)),
IF($AD1031="NS本社",INDEX(カレンダマスタ!$I$94:$O$99,MATCH($G1031,カレンダマスタ!$H$95:$H$100,1),MATCH($H1031,カレンダマスタ!$I$93:$O$93,1)),
IF($AD1031="ODC",INDEX(カレンダマスタ!$I$46:$O$51,MATCH($G1031,カレンダマスタ!$H$46:$H$51,1),MATCH($H1031,カレンダマスタ!$I$45:$O$45,1)),
IF($AD1031="NS東京TC",INDEX(カレンダマスタ!$I$56:$O$61,MATCH($G1031,カレンダマスタ!$H$56:$H$61,1),MATCH($H1031,カレンダマスタ!$I$55:$O$55,1)),""))))))</f>
        <v/>
      </c>
      <c r="AS1031" s="126" t="str">
        <f t="shared" si="324"/>
        <v/>
      </c>
      <c r="AU1031" s="137" t="str">
        <f>IF(E1031="","",VLOOKUP($E1031,カレンダマスタ!$A$4:$E$381,4,FALSE))</f>
        <v/>
      </c>
      <c r="AV1031" s="137" t="str">
        <f t="shared" si="314"/>
        <v/>
      </c>
      <c r="AW1031" s="137" t="str">
        <f t="shared" si="315"/>
        <v/>
      </c>
      <c r="AX1031" s="138" t="str">
        <f t="shared" si="316"/>
        <v/>
      </c>
      <c r="AY1031" s="138" t="str">
        <f t="shared" si="317"/>
        <v/>
      </c>
      <c r="AZ1031" s="130" t="str">
        <f>IF(AX1031&amp;AW1031="勤怠未設定","×",IF(AV1031="勤怠修正","×",IF(AC1031="外注","",IF(AA1031="",IF(AY1031&lt;&gt;"","×",""),IF(VLOOKUP(AA1031,カレンダマスタ!$H$66:$I$83,2,FALSE)&lt;&gt;AY1031,"×","OK")))))</f>
        <v/>
      </c>
      <c r="BC1031" s="137" t="str">
        <f>IF(E1031="","",VLOOKUP($E1031,カレンダマスタ!$A$4:$E$381,4,FALSE))</f>
        <v/>
      </c>
      <c r="BD1031" s="126" t="str">
        <f>IF(AC1031="社員","",IF(AG1031=0,"",IF(AD1031="NSTC",IF(COUNTIF(カレンダマスタ!$Q$5:$Q$32,G1031)=1,"OK","×"),
IF(AD1031="NS本社",IF(COUNTIF(カレンダマスタ!$T$5:$T$32,G1031)=1,"OK","×"),IF(COUNTIF(カレンダマスタ!$R$5:$R$32,G1031)=1,"OK","×")))))</f>
        <v/>
      </c>
      <c r="BE1031" s="126" t="str">
        <f>IF(AC1031="社員","",IF(G1031="","",IF(R1031&lt;&gt;"","",IF(AF1031="CS","OK",IF(VLOOKUP(E1031,カレンダマスタ!$A$5:$D$381,4,FALSE)&gt;0,"",IF(OR(G1031*24&gt;10.84,H1031*24&lt;14.5)=TRUE,"×","OK"))))))</f>
        <v/>
      </c>
      <c r="BF1031" s="126" t="str">
        <f t="shared" si="328"/>
        <v/>
      </c>
      <c r="BG1031" s="126" t="str">
        <f t="shared" si="325"/>
        <v/>
      </c>
      <c r="BI1031" s="130" t="str">
        <f t="shared" si="326"/>
        <v/>
      </c>
    </row>
    <row r="1032" spans="2:61">
      <c r="B1032" s="111"/>
      <c r="C1032" s="536"/>
      <c r="D1032" s="128"/>
      <c r="E1032" s="214"/>
      <c r="F1032" s="128"/>
      <c r="G1032" s="588"/>
      <c r="H1032" s="588"/>
      <c r="I1032" s="131"/>
      <c r="J1032" s="139"/>
      <c r="K1032" s="131"/>
      <c r="L1032" s="132"/>
      <c r="M1032" s="132"/>
      <c r="N1032" s="141"/>
      <c r="O1032" s="139"/>
      <c r="P1032" s="139"/>
      <c r="Q1032" s="139"/>
      <c r="R1032" s="133"/>
      <c r="S1032" s="134"/>
      <c r="T1032" s="434" t="str">
        <f t="shared" si="319"/>
        <v/>
      </c>
      <c r="U1032" s="429"/>
      <c r="V1032" s="429" t="str">
        <f t="shared" si="320"/>
        <v/>
      </c>
      <c r="W1032" s="298"/>
      <c r="X1032" s="129" t="str">
        <f t="shared" si="327"/>
        <v/>
      </c>
      <c r="Y1032" s="129" t="str">
        <f t="shared" si="321"/>
        <v/>
      </c>
      <c r="Z1032" s="129" t="str">
        <f t="shared" si="322"/>
        <v/>
      </c>
      <c r="AA1032" s="133" t="str">
        <f t="shared" si="313"/>
        <v/>
      </c>
      <c r="AC1032" s="186" t="str">
        <f>AC1001</f>
        <v/>
      </c>
      <c r="AD1032" s="187" t="str">
        <f>AD1001</f>
        <v/>
      </c>
      <c r="AE1032" s="187" t="str">
        <f>AE1001</f>
        <v/>
      </c>
      <c r="AF1032" s="187" t="str">
        <f>AF1001</f>
        <v/>
      </c>
      <c r="AG1032" s="204">
        <f t="shared" si="323"/>
        <v>0</v>
      </c>
      <c r="AI1032" s="160" t="str">
        <f>IF(月報!G1032&lt;&gt;"",月報!G1032,"")</f>
        <v/>
      </c>
      <c r="AJ1032" s="126" t="str">
        <f>IF(月報!W1032&lt;&gt;"",月報!W1032*24,"")</f>
        <v/>
      </c>
      <c r="AK1032" s="126" t="str">
        <f>IF(月報!P1032&lt;&gt;"",月報!P1032,"")</f>
        <v/>
      </c>
      <c r="AL1032" s="126" t="str">
        <f>IF(月報!Q1032&lt;&gt;"",IF(月報!Q1032="平日残","",月報!Q1032),"")</f>
        <v/>
      </c>
      <c r="AM1032" s="126"/>
      <c r="AN1032" s="126" t="str">
        <f t="shared" si="312"/>
        <v/>
      </c>
      <c r="AO1032" s="126" t="str">
        <f>IF($E1032="","",VLOOKUP($E1032,カレンダマスタ!$A$5:$E$381,5,FALSE))</f>
        <v/>
      </c>
      <c r="AQ1032" s="196" t="str">
        <f>IF(G1032="","",IF(VLOOKUP(E1032,カレンダマスタ!$A$5:$D$381,4,FALSE)=0,"",1))</f>
        <v/>
      </c>
      <c r="AR1032" s="136" t="str">
        <f>IF($G1032="","",IF($AD1032="NSTC",INDEX(カレンダマスタ!$I$26:$O$31,MATCH($G1032,カレンダマスタ!$H$26:$H$31,1),MATCH($H1032,カレンダマスタ!$I$25:$O$25,1)),
IF($AD1032="CS本社",INDEX(カレンダマスタ!$I$36:$O$41,MATCH($G1032,カレンダマスタ!$H$36:$H$41,1),MATCH($H1032,カレンダマスタ!$I$35:$O$35,1)),
IF($AD1032="NS本社",INDEX(カレンダマスタ!$I$94:$O$99,MATCH($G1032,カレンダマスタ!$H$95:$H$100,1),MATCH($H1032,カレンダマスタ!$I$93:$O$93,1)),
IF($AD1032="ODC",INDEX(カレンダマスタ!$I$46:$O$51,MATCH($G1032,カレンダマスタ!$H$46:$H$51,1),MATCH($H1032,カレンダマスタ!$I$45:$O$45,1)),
IF($AD1032="NS東京TC",INDEX(カレンダマスタ!$I$56:$O$61,MATCH($G1032,カレンダマスタ!$H$56:$H$61,1),MATCH($H1032,カレンダマスタ!$I$55:$O$55,1)),""))))))</f>
        <v/>
      </c>
      <c r="AS1032" s="126" t="str">
        <f t="shared" si="324"/>
        <v/>
      </c>
      <c r="AU1032" s="137" t="str">
        <f>IF(E1032="","",VLOOKUP($E1032,カレンダマスタ!$A$4:$E$381,4,FALSE))</f>
        <v/>
      </c>
      <c r="AV1032" s="137" t="str">
        <f t="shared" si="314"/>
        <v/>
      </c>
      <c r="AW1032" s="137" t="str">
        <f t="shared" si="315"/>
        <v/>
      </c>
      <c r="AX1032" s="138" t="str">
        <f t="shared" si="316"/>
        <v/>
      </c>
      <c r="AY1032" s="138" t="str">
        <f t="shared" si="317"/>
        <v/>
      </c>
      <c r="AZ1032" s="130" t="str">
        <f>IF(AX1032&amp;AW1032="勤怠未設定","×",IF(AV1032="勤怠修正","×",IF(AC1032="外注","",IF(AA1032="",IF(AY1032&lt;&gt;"","×",""),IF(VLOOKUP(AA1032,カレンダマスタ!$H$66:$I$83,2,FALSE)&lt;&gt;AY1032,"×","OK")))))</f>
        <v/>
      </c>
      <c r="BC1032" s="137" t="str">
        <f>IF(E1032="","",VLOOKUP($E1032,カレンダマスタ!$A$4:$E$381,4,FALSE))</f>
        <v/>
      </c>
      <c r="BD1032" s="126" t="str">
        <f>IF(AC1032="社員","",IF(AG1032=0,"",IF(AD1032="NSTC",IF(COUNTIF(カレンダマスタ!$Q$5:$Q$32,G1032)=1,"OK","×"),
IF(AD1032="NS本社",IF(COUNTIF(カレンダマスタ!$T$5:$T$32,G1032)=1,"OK","×"),IF(COUNTIF(カレンダマスタ!$R$5:$R$32,G1032)=1,"OK","×")))))</f>
        <v/>
      </c>
      <c r="BE1032" s="126" t="str">
        <f>IF(AC1032="社員","",IF(G1032="","",IF(R1032&lt;&gt;"","",IF(AF1032="CS","OK",IF(VLOOKUP(E1032,カレンダマスタ!$A$5:$D$381,4,FALSE)&gt;0,"",IF(OR(G1032*24&gt;10.84,H1032*24&lt;14.5)=TRUE,"×","OK"))))))</f>
        <v/>
      </c>
      <c r="BF1032" s="126" t="str">
        <f t="shared" si="328"/>
        <v/>
      </c>
      <c r="BG1032" s="126" t="str">
        <f t="shared" si="325"/>
        <v/>
      </c>
      <c r="BI1032" s="130" t="str">
        <f t="shared" si="326"/>
        <v/>
      </c>
    </row>
    <row r="1033" spans="2:61">
      <c r="B1033" s="111"/>
      <c r="C1033" s="536"/>
      <c r="D1033" s="128"/>
      <c r="E1033" s="214"/>
      <c r="F1033" s="128"/>
      <c r="G1033" s="588"/>
      <c r="H1033" s="588"/>
      <c r="I1033" s="131"/>
      <c r="J1033" s="139"/>
      <c r="K1033" s="131"/>
      <c r="L1033" s="132"/>
      <c r="M1033" s="132"/>
      <c r="N1033" s="141"/>
      <c r="O1033" s="139"/>
      <c r="P1033" s="139"/>
      <c r="Q1033" s="139"/>
      <c r="R1033" s="133"/>
      <c r="S1033" s="134"/>
      <c r="T1033" s="434" t="str">
        <f t="shared" si="319"/>
        <v/>
      </c>
      <c r="U1033" s="429"/>
      <c r="V1033" s="429" t="str">
        <f t="shared" si="320"/>
        <v/>
      </c>
      <c r="W1033" s="298"/>
      <c r="X1033" s="129" t="str">
        <f t="shared" si="327"/>
        <v/>
      </c>
      <c r="Y1033" s="129" t="str">
        <f t="shared" si="321"/>
        <v/>
      </c>
      <c r="Z1033" s="129" t="str">
        <f t="shared" si="322"/>
        <v/>
      </c>
      <c r="AA1033" s="133" t="str">
        <f t="shared" si="313"/>
        <v/>
      </c>
      <c r="AC1033" s="186" t="str">
        <f>AC1001</f>
        <v/>
      </c>
      <c r="AD1033" s="187" t="str">
        <f>AD1001</f>
        <v/>
      </c>
      <c r="AE1033" s="187" t="str">
        <f>AE1001</f>
        <v/>
      </c>
      <c r="AF1033" s="187" t="str">
        <f>AF1001</f>
        <v/>
      </c>
      <c r="AG1033" s="204">
        <f t="shared" si="323"/>
        <v>0</v>
      </c>
      <c r="AI1033" s="160" t="str">
        <f>IF(月報!G1033&lt;&gt;"",月報!G1033,"")</f>
        <v/>
      </c>
      <c r="AJ1033" s="126" t="str">
        <f>IF(月報!W1033&lt;&gt;"",月報!W1033*24,"")</f>
        <v/>
      </c>
      <c r="AK1033" s="126" t="str">
        <f>IF(月報!P1033&lt;&gt;"",月報!P1033,"")</f>
        <v/>
      </c>
      <c r="AL1033" s="126" t="str">
        <f>IF(月報!Q1033&lt;&gt;"",IF(月報!Q1033="平日残","",月報!Q1033),"")</f>
        <v/>
      </c>
      <c r="AM1033" s="126"/>
      <c r="AN1033" s="126" t="str">
        <f t="shared" si="312"/>
        <v/>
      </c>
      <c r="AO1033" s="126" t="str">
        <f>IF($E1033="","",VLOOKUP($E1033,カレンダマスタ!$A$5:$E$381,5,FALSE))</f>
        <v/>
      </c>
      <c r="AQ1033" s="196" t="str">
        <f>IF(G1033="","",IF(VLOOKUP(E1033,カレンダマスタ!$A$5:$D$381,4,FALSE)=0,"",1))</f>
        <v/>
      </c>
      <c r="AR1033" s="136" t="str">
        <f>IF($G1033="","",IF($AD1033="NSTC",INDEX(カレンダマスタ!$I$26:$O$31,MATCH($G1033,カレンダマスタ!$H$26:$H$31,1),MATCH($H1033,カレンダマスタ!$I$25:$O$25,1)),
IF($AD1033="CS本社",INDEX(カレンダマスタ!$I$36:$O$41,MATCH($G1033,カレンダマスタ!$H$36:$H$41,1),MATCH($H1033,カレンダマスタ!$I$35:$O$35,1)),
IF($AD1033="NS本社",INDEX(カレンダマスタ!$I$94:$O$99,MATCH($G1033,カレンダマスタ!$H$95:$H$100,1),MATCH($H1033,カレンダマスタ!$I$93:$O$93,1)),
IF($AD1033="ODC",INDEX(カレンダマスタ!$I$46:$O$51,MATCH($G1033,カレンダマスタ!$H$46:$H$51,1),MATCH($H1033,カレンダマスタ!$I$45:$O$45,1)),
IF($AD1033="NS東京TC",INDEX(カレンダマスタ!$I$56:$O$61,MATCH($G1033,カレンダマスタ!$H$56:$H$61,1),MATCH($H1033,カレンダマスタ!$I$55:$O$55,1)),""))))))</f>
        <v/>
      </c>
      <c r="AS1033" s="126" t="str">
        <f t="shared" si="324"/>
        <v/>
      </c>
      <c r="AU1033" s="137" t="str">
        <f>IF(E1033="","",VLOOKUP($E1033,カレンダマスタ!$A$4:$E$381,4,FALSE))</f>
        <v/>
      </c>
      <c r="AV1033" s="137" t="str">
        <f t="shared" si="314"/>
        <v/>
      </c>
      <c r="AW1033" s="137" t="str">
        <f t="shared" si="315"/>
        <v/>
      </c>
      <c r="AX1033" s="138" t="str">
        <f t="shared" si="316"/>
        <v/>
      </c>
      <c r="AY1033" s="138" t="str">
        <f t="shared" si="317"/>
        <v/>
      </c>
      <c r="AZ1033" s="130" t="str">
        <f>IF(AX1033&amp;AW1033="勤怠未設定","×",IF(AV1033="勤怠修正","×",IF(AC1033="外注","",IF(AA1033="",IF(AY1033&lt;&gt;"","×",""),IF(VLOOKUP(AA1033,カレンダマスタ!$H$66:$I$83,2,FALSE)&lt;&gt;AY1033,"×","OK")))))</f>
        <v/>
      </c>
      <c r="BC1033" s="137" t="str">
        <f>IF(E1033="","",VLOOKUP($E1033,カレンダマスタ!$A$4:$E$381,4,FALSE))</f>
        <v/>
      </c>
      <c r="BD1033" s="126" t="str">
        <f>IF(AC1033="社員","",IF(AG1033=0,"",IF(AD1033="NSTC",IF(COUNTIF(カレンダマスタ!$Q$5:$Q$32,G1033)=1,"OK","×"),
IF(AD1033="NS本社",IF(COUNTIF(カレンダマスタ!$T$5:$T$32,G1033)=1,"OK","×"),IF(COUNTIF(カレンダマスタ!$R$5:$R$32,G1033)=1,"OK","×")))))</f>
        <v/>
      </c>
      <c r="BE1033" s="126" t="str">
        <f>IF(AC1033="社員","",IF(G1033="","",IF(R1033&lt;&gt;"","",IF(AF1033="CS","OK",IF(VLOOKUP(E1033,カレンダマスタ!$A$5:$D$381,4,FALSE)&gt;0,"",IF(OR(G1033*24&gt;10.84,H1033*24&lt;14.5)=TRUE,"×","OK"))))))</f>
        <v/>
      </c>
      <c r="BF1033" s="126" t="str">
        <f t="shared" si="328"/>
        <v/>
      </c>
      <c r="BG1033" s="126" t="str">
        <f t="shared" si="325"/>
        <v/>
      </c>
      <c r="BI1033" s="130" t="str">
        <f t="shared" si="326"/>
        <v/>
      </c>
    </row>
    <row r="1034" spans="2:61">
      <c r="B1034" s="111"/>
      <c r="C1034" s="536"/>
      <c r="D1034" s="128"/>
      <c r="E1034" s="214"/>
      <c r="F1034" s="128"/>
      <c r="G1034" s="588"/>
      <c r="H1034" s="588"/>
      <c r="I1034" s="131"/>
      <c r="J1034" s="139"/>
      <c r="K1034" s="131"/>
      <c r="L1034" s="132"/>
      <c r="M1034" s="132"/>
      <c r="N1034" s="141"/>
      <c r="O1034" s="139"/>
      <c r="P1034" s="139"/>
      <c r="Q1034" s="139"/>
      <c r="R1034" s="133"/>
      <c r="S1034" s="134"/>
      <c r="T1034" s="434" t="str">
        <f t="shared" si="319"/>
        <v/>
      </c>
      <c r="U1034" s="429"/>
      <c r="V1034" s="429" t="str">
        <f t="shared" si="320"/>
        <v/>
      </c>
      <c r="W1034" s="298"/>
      <c r="X1034" s="129" t="str">
        <f t="shared" si="327"/>
        <v/>
      </c>
      <c r="Y1034" s="129" t="str">
        <f t="shared" si="321"/>
        <v/>
      </c>
      <c r="Z1034" s="129" t="str">
        <f t="shared" si="322"/>
        <v/>
      </c>
      <c r="AA1034" s="133" t="str">
        <f t="shared" si="313"/>
        <v/>
      </c>
      <c r="AC1034" s="186" t="str">
        <f>AC1001</f>
        <v/>
      </c>
      <c r="AD1034" s="187" t="str">
        <f>AD1001</f>
        <v/>
      </c>
      <c r="AE1034" s="187" t="str">
        <f>AE1001</f>
        <v/>
      </c>
      <c r="AF1034" s="187" t="str">
        <f>AF1001</f>
        <v/>
      </c>
      <c r="AG1034" s="204">
        <f t="shared" si="323"/>
        <v>0</v>
      </c>
      <c r="AI1034" s="160" t="str">
        <f>IF(月報!G1034&lt;&gt;"",月報!G1034,"")</f>
        <v/>
      </c>
      <c r="AJ1034" s="126" t="str">
        <f>IF(月報!W1034&lt;&gt;"",月報!W1034*24,"")</f>
        <v/>
      </c>
      <c r="AK1034" s="126" t="str">
        <f>IF(月報!P1034&lt;&gt;"",月報!P1034,"")</f>
        <v/>
      </c>
      <c r="AL1034" s="126" t="str">
        <f>IF(月報!Q1034&lt;&gt;"",IF(月報!Q1034="平日残","",月報!Q1034),"")</f>
        <v/>
      </c>
      <c r="AM1034" s="126"/>
      <c r="AN1034" s="126" t="str">
        <f t="shared" si="312"/>
        <v/>
      </c>
      <c r="AO1034" s="126" t="str">
        <f>IF($E1034="","",VLOOKUP($E1034,カレンダマスタ!$A$5:$E$381,5,FALSE))</f>
        <v/>
      </c>
      <c r="AQ1034" s="196" t="str">
        <f>IF(G1034="","",IF(VLOOKUP(E1034,カレンダマスタ!$A$5:$D$381,4,FALSE)=0,"",1))</f>
        <v/>
      </c>
      <c r="AR1034" s="136" t="str">
        <f>IF($G1034="","",IF($AD1034="NSTC",INDEX(カレンダマスタ!$I$26:$O$31,MATCH($G1034,カレンダマスタ!$H$26:$H$31,1),MATCH($H1034,カレンダマスタ!$I$25:$O$25,1)),
IF($AD1034="CS本社",INDEX(カレンダマスタ!$I$36:$O$41,MATCH($G1034,カレンダマスタ!$H$36:$H$41,1),MATCH($H1034,カレンダマスタ!$I$35:$O$35,1)),
IF($AD1034="NS本社",INDEX(カレンダマスタ!$I$94:$O$99,MATCH($G1034,カレンダマスタ!$H$95:$H$100,1),MATCH($H1034,カレンダマスタ!$I$93:$O$93,1)),
IF($AD1034="ODC",INDEX(カレンダマスタ!$I$46:$O$51,MATCH($G1034,カレンダマスタ!$H$46:$H$51,1),MATCH($H1034,カレンダマスタ!$I$45:$O$45,1)),
IF($AD1034="NS東京TC",INDEX(カレンダマスタ!$I$56:$O$61,MATCH($G1034,カレンダマスタ!$H$56:$H$61,1),MATCH($H1034,カレンダマスタ!$I$55:$O$55,1)),""))))))</f>
        <v/>
      </c>
      <c r="AS1034" s="126" t="str">
        <f t="shared" si="324"/>
        <v/>
      </c>
      <c r="AU1034" s="137" t="str">
        <f>IF(E1034="","",VLOOKUP($E1034,カレンダマスタ!$A$4:$E$381,4,FALSE))</f>
        <v/>
      </c>
      <c r="AV1034" s="137" t="str">
        <f t="shared" si="314"/>
        <v/>
      </c>
      <c r="AW1034" s="137" t="str">
        <f t="shared" si="315"/>
        <v/>
      </c>
      <c r="AX1034" s="138" t="str">
        <f t="shared" si="316"/>
        <v/>
      </c>
      <c r="AY1034" s="138" t="str">
        <f t="shared" si="317"/>
        <v/>
      </c>
      <c r="AZ1034" s="130" t="str">
        <f>IF(AX1034&amp;AW1034="勤怠未設定","×",IF(AV1034="勤怠修正","×",IF(AC1034="外注","",IF(AA1034="",IF(AY1034&lt;&gt;"","×",""),IF(VLOOKUP(AA1034,カレンダマスタ!$H$66:$I$83,2,FALSE)&lt;&gt;AY1034,"×","OK")))))</f>
        <v/>
      </c>
      <c r="BC1034" s="137" t="str">
        <f>IF(E1034="","",VLOOKUP($E1034,カレンダマスタ!$A$4:$E$381,4,FALSE))</f>
        <v/>
      </c>
      <c r="BD1034" s="126" t="str">
        <f>IF(AC1034="社員","",IF(AG1034=0,"",IF(AD1034="NSTC",IF(COUNTIF(カレンダマスタ!$Q$5:$Q$32,G1034)=1,"OK","×"),
IF(AD1034="NS本社",IF(COUNTIF(カレンダマスタ!$T$5:$T$32,G1034)=1,"OK","×"),IF(COUNTIF(カレンダマスタ!$R$5:$R$32,G1034)=1,"OK","×")))))</f>
        <v/>
      </c>
      <c r="BE1034" s="126" t="str">
        <f>IF(AC1034="社員","",IF(G1034="","",IF(R1034&lt;&gt;"","",IF(AF1034="CS","OK",IF(VLOOKUP(E1034,カレンダマスタ!$A$5:$D$381,4,FALSE)&gt;0,"",IF(OR(G1034*24&gt;10.84,H1034*24&lt;14.5)=TRUE,"×","OK"))))))</f>
        <v/>
      </c>
      <c r="BF1034" s="126" t="str">
        <f t="shared" si="328"/>
        <v/>
      </c>
      <c r="BG1034" s="126" t="str">
        <f t="shared" si="325"/>
        <v/>
      </c>
      <c r="BI1034" s="130" t="str">
        <f t="shared" si="326"/>
        <v/>
      </c>
    </row>
    <row r="1035" spans="2:61" ht="13.8" thickBot="1">
      <c r="B1035" s="161"/>
      <c r="C1035" s="538"/>
      <c r="D1035" s="162"/>
      <c r="E1035" s="215"/>
      <c r="F1035" s="162"/>
      <c r="G1035" s="590"/>
      <c r="H1035" s="590"/>
      <c r="I1035" s="164"/>
      <c r="J1035" s="165"/>
      <c r="K1035" s="164"/>
      <c r="L1035" s="166"/>
      <c r="M1035" s="166"/>
      <c r="N1035" s="167"/>
      <c r="O1035" s="165"/>
      <c r="P1035" s="165"/>
      <c r="Q1035" s="165"/>
      <c r="R1035" s="168"/>
      <c r="S1035" s="169"/>
      <c r="T1035" s="436" t="str">
        <f t="shared" si="319"/>
        <v/>
      </c>
      <c r="U1035" s="432"/>
      <c r="V1035" s="432" t="str">
        <f t="shared" si="320"/>
        <v/>
      </c>
      <c r="W1035" s="298"/>
      <c r="X1035" s="165" t="str">
        <f t="shared" si="327"/>
        <v/>
      </c>
      <c r="Y1035" s="165" t="str">
        <f t="shared" si="321"/>
        <v/>
      </c>
      <c r="Z1035" s="165" t="str">
        <f t="shared" si="322"/>
        <v/>
      </c>
      <c r="AA1035" s="168" t="str">
        <f t="shared" si="313"/>
        <v/>
      </c>
      <c r="AC1035" s="192" t="str">
        <f>AC1001</f>
        <v/>
      </c>
      <c r="AD1035" s="193" t="str">
        <f>AD1001</f>
        <v/>
      </c>
      <c r="AE1035" s="193" t="str">
        <f>AE1001</f>
        <v/>
      </c>
      <c r="AF1035" s="193" t="str">
        <f>AF1001</f>
        <v/>
      </c>
      <c r="AG1035" s="207">
        <f t="shared" si="323"/>
        <v>0</v>
      </c>
      <c r="AI1035" s="170" t="str">
        <f>IF(月報!G1035&lt;&gt;"",月報!G1035,"")</f>
        <v/>
      </c>
      <c r="AJ1035" s="171" t="str">
        <f>IF(月報!W1035&lt;&gt;"",月報!W1035*24,"")</f>
        <v/>
      </c>
      <c r="AK1035" s="171" t="str">
        <f>IF(月報!P1035&lt;&gt;"",月報!P1035,"")</f>
        <v/>
      </c>
      <c r="AL1035" s="171" t="str">
        <f>IF(月報!Q1035&lt;&gt;"",IF(月報!Q1035="平日残","",月報!Q1035),"")</f>
        <v/>
      </c>
      <c r="AM1035" s="171"/>
      <c r="AN1035" s="171" t="str">
        <f t="shared" ref="AN1035:AN1098" si="329">IF($AO1035=0,IF($G1035="",IF($Q1035="","週報未入力",""),""),"")</f>
        <v/>
      </c>
      <c r="AO1035" s="171" t="str">
        <f>IF($E1035="","",VLOOKUP($E1035,カレンダマスタ!$A$5:$E$381,5,FALSE))</f>
        <v/>
      </c>
      <c r="AQ1035" s="198" t="str">
        <f>IF(G1035="","",IF(VLOOKUP(E1035,カレンダマスタ!$A$5:$D$381,4,FALSE)=0,"",1))</f>
        <v/>
      </c>
      <c r="AR1035" s="172" t="str">
        <f>IF($G1035="","",IF($AD1035="NSTC",INDEX(カレンダマスタ!$I$26:$O$31,MATCH($G1035,カレンダマスタ!$H$26:$H$31,1),MATCH($H1035,カレンダマスタ!$I$25:$O$25,1)),
IF($AD1035="CS本社",INDEX(カレンダマスタ!$I$36:$O$41,MATCH($G1035,カレンダマスタ!$H$36:$H$41,1),MATCH($H1035,カレンダマスタ!$I$35:$O$35,1)),
IF($AD1035="NS本社",INDEX(カレンダマスタ!$I$94:$O$99,MATCH($G1035,カレンダマスタ!$H$95:$H$100,1),MATCH($H1035,カレンダマスタ!$I$93:$O$93,1)),
IF($AD1035="ODC",INDEX(カレンダマスタ!$I$46:$O$51,MATCH($G1035,カレンダマスタ!$H$46:$H$51,1),MATCH($H1035,カレンダマスタ!$I$45:$O$45,1)),
IF($AD1035="NS東京TC",INDEX(カレンダマスタ!$I$56:$O$61,MATCH($G1035,カレンダマスタ!$H$56:$H$61,1),MATCH($H1035,カレンダマスタ!$I$55:$O$55,1)),""))))))</f>
        <v/>
      </c>
      <c r="AS1035" s="171" t="str">
        <f t="shared" si="324"/>
        <v/>
      </c>
      <c r="AU1035" s="173" t="str">
        <f>IF(E1035="","",VLOOKUP($E1035,カレンダマスタ!$A$4:$E$381,4,FALSE))</f>
        <v/>
      </c>
      <c r="AV1035" s="173" t="str">
        <f t="shared" si="314"/>
        <v/>
      </c>
      <c r="AW1035" s="173" t="str">
        <f t="shared" si="315"/>
        <v/>
      </c>
      <c r="AX1035" s="174" t="str">
        <f t="shared" si="316"/>
        <v/>
      </c>
      <c r="AY1035" s="174" t="str">
        <f t="shared" si="317"/>
        <v/>
      </c>
      <c r="AZ1035" s="175" t="str">
        <f>IF(AX1035&amp;AW1035="勤怠未設定","×",IF(AV1035="勤怠修正","×",IF(AC1035="外注","",IF(AA1035="",IF(AY1035&lt;&gt;"","×",""),IF(VLOOKUP(AA1035,カレンダマスタ!$H$66:$I$83,2,FALSE)&lt;&gt;AY1035,"×","OK")))))</f>
        <v/>
      </c>
      <c r="BC1035" s="173" t="str">
        <f>IF(E1035="","",VLOOKUP($E1035,カレンダマスタ!$A$4:$E$381,4,FALSE))</f>
        <v/>
      </c>
      <c r="BD1035" s="171" t="str">
        <f>IF(AC1035="社員","",IF(AG1035=0,"",IF(AD1035="NSTC",IF(COUNTIF(カレンダマスタ!$Q$5:$Q$32,G1035)=1,"OK","×"),
IF(AD1035="NS本社",IF(COUNTIF(カレンダマスタ!$T$5:$T$32,G1035)=1,"OK","×"),IF(COUNTIF(カレンダマスタ!$R$5:$R$32,G1035)=1,"OK","×")))))</f>
        <v/>
      </c>
      <c r="BE1035" s="171" t="str">
        <f>IF(AC1035="社員","",IF(G1035="","",IF(R1035&lt;&gt;"","",IF(AF1035="CS","OK",IF(VLOOKUP(E1035,カレンダマスタ!$A$5:$D$381,4,FALSE)&gt;0,"",IF(OR(G1035*24&gt;10.84,H1035*24&lt;14.5)=TRUE,"×","OK"))))))</f>
        <v/>
      </c>
      <c r="BF1035" s="171" t="str">
        <f t="shared" si="328"/>
        <v/>
      </c>
      <c r="BG1035" s="171" t="str">
        <f t="shared" si="325"/>
        <v/>
      </c>
      <c r="BI1035" s="175" t="str">
        <f t="shared" si="326"/>
        <v/>
      </c>
    </row>
    <row r="1036" spans="2:61">
      <c r="B1036" s="323"/>
      <c r="C1036" s="539"/>
      <c r="D1036" s="324"/>
      <c r="E1036" s="325"/>
      <c r="F1036" s="324"/>
      <c r="G1036" s="591"/>
      <c r="H1036" s="591"/>
      <c r="I1036" s="339"/>
      <c r="J1036" s="320"/>
      <c r="K1036" s="319"/>
      <c r="L1036" s="320"/>
      <c r="M1036" s="320"/>
      <c r="N1036" s="320"/>
      <c r="O1036" s="340"/>
      <c r="P1036" s="340"/>
      <c r="Q1036" s="340"/>
      <c r="R1036" s="327"/>
      <c r="S1036" s="328"/>
      <c r="T1036" s="341"/>
      <c r="U1036" s="342"/>
      <c r="V1036" s="342"/>
      <c r="W1036" s="298"/>
      <c r="X1036" s="326"/>
      <c r="Y1036" s="326"/>
      <c r="Z1036" s="326"/>
      <c r="AA1036" s="327" t="str">
        <f t="shared" ref="AA1036:AA1099" si="330">IF(R1036&lt;&gt;"",IF(AND(AO1036=2,R1036="休出"),"法休残",R1036),"")</f>
        <v/>
      </c>
      <c r="AC1036" s="541"/>
      <c r="AD1036" s="542"/>
      <c r="AE1036" s="542"/>
      <c r="AF1036" s="542"/>
      <c r="AG1036" s="543"/>
      <c r="AI1036" s="348" t="str">
        <f>IF(月報!G1036&lt;&gt;"",月報!G1036,"")</f>
        <v/>
      </c>
      <c r="AJ1036" s="349" t="str">
        <f>IF(月報!W1036&lt;&gt;"",月報!W1036*24,"")</f>
        <v/>
      </c>
      <c r="AK1036" s="349" t="str">
        <f>IF(月報!P1036&lt;&gt;"",月報!P1036,"")</f>
        <v/>
      </c>
      <c r="AL1036" s="349" t="str">
        <f>IF(月報!Q1036&lt;&gt;"",IF(月報!Q1036="平日残","",月報!Q1036),"")</f>
        <v/>
      </c>
      <c r="AM1036" s="349"/>
      <c r="AN1036" s="349" t="str">
        <f t="shared" si="329"/>
        <v/>
      </c>
      <c r="AO1036" s="349" t="str">
        <f>IF($E1036="","",VLOOKUP($E1036,カレンダマスタ!$A$5:$E$381,5,FALSE))</f>
        <v/>
      </c>
      <c r="AQ1036" s="351"/>
      <c r="AR1036" s="352"/>
      <c r="AS1036" s="349"/>
      <c r="AU1036" s="355"/>
      <c r="AV1036" s="355" t="str">
        <f t="shared" ref="AV1036:AV1099" si="331">IF(AA1036="","",IF(OR(AA1036="欠勤",AA1036="遅刻"),"勤怠修正",""))</f>
        <v/>
      </c>
      <c r="AW1036" s="355" t="str">
        <f t="shared" ref="AW1036:AW1099" si="332">IF(Q1036="","",IF(R1036="","勤怠未設定",""))</f>
        <v/>
      </c>
      <c r="AX1036" s="356" t="str">
        <f t="shared" ref="AX1036:AX1099" si="333">IF(E1036="","",IF(AND(AU1036&gt;=1,J1036&lt;&gt;"",AA1036=""),"勤怠未設定",IF(AA1036&lt;&gt;"",AA1036,"")))</f>
        <v/>
      </c>
      <c r="AY1036" s="356" t="str">
        <f t="shared" ref="AY1036:AY1099" si="334">IF(AC1036="外注","",IF(AK1036&amp;AL1036&lt;&gt;"",AK1036&amp;AL1036,""))</f>
        <v/>
      </c>
      <c r="AZ1036" s="357" t="str">
        <f>IF(AX1036&amp;AW1036="勤怠未設定","×",IF(AV1036="勤怠修正","×",IF(AC1036="外注","",IF(AA1036="",IF(AY1036&lt;&gt;"","×",""),IF(VLOOKUP(AA1036,カレンダマスタ!$H$66:$I$83,2,FALSE)&lt;&gt;AY1036,"×","OK")))))</f>
        <v/>
      </c>
      <c r="BC1036" s="355"/>
      <c r="BD1036" s="349"/>
      <c r="BE1036" s="349"/>
      <c r="BF1036" s="349" t="str">
        <f t="shared" si="328"/>
        <v/>
      </c>
      <c r="BG1036" s="349"/>
      <c r="BI1036" s="357" t="str">
        <f t="shared" ref="BI1036:BI1045" si="335">IF(OR(AO1036="×",AS1036="×",AZ1036="×",BD1036="×",BE1036="×",BF1036="TW未入力",BF1036="週報未入力",BG1036="×"),"×","")</f>
        <v/>
      </c>
    </row>
    <row r="1037" spans="2:61">
      <c r="B1037" s="323"/>
      <c r="C1037" s="539"/>
      <c r="D1037" s="324"/>
      <c r="E1037" s="325"/>
      <c r="F1037" s="324"/>
      <c r="G1037" s="591"/>
      <c r="H1037" s="591"/>
      <c r="I1037" s="339"/>
      <c r="J1037" s="320"/>
      <c r="K1037" s="319"/>
      <c r="L1037" s="320"/>
      <c r="M1037" s="320"/>
      <c r="N1037" s="320"/>
      <c r="O1037" s="340"/>
      <c r="P1037" s="340"/>
      <c r="Q1037" s="340"/>
      <c r="R1037" s="327"/>
      <c r="S1037" s="328"/>
      <c r="T1037" s="341"/>
      <c r="U1037" s="342"/>
      <c r="V1037" s="342"/>
      <c r="W1037" s="298"/>
      <c r="X1037" s="326"/>
      <c r="Y1037" s="326"/>
      <c r="Z1037" s="326"/>
      <c r="AA1037" s="327" t="str">
        <f t="shared" si="330"/>
        <v/>
      </c>
      <c r="AC1037" s="544"/>
      <c r="AD1037" s="545"/>
      <c r="AE1037" s="545"/>
      <c r="AF1037" s="545"/>
      <c r="AG1037" s="546"/>
      <c r="AI1037" s="348" t="str">
        <f>IF(月報!G1037&lt;&gt;"",月報!G1037,"")</f>
        <v/>
      </c>
      <c r="AJ1037" s="349" t="str">
        <f>IF(月報!W1037&lt;&gt;"",月報!W1037*24,"")</f>
        <v/>
      </c>
      <c r="AK1037" s="349" t="str">
        <f>IF(月報!P1037&lt;&gt;"",月報!P1037,"")</f>
        <v/>
      </c>
      <c r="AL1037" s="349" t="str">
        <f>IF(月報!Q1037&lt;&gt;"",IF(月報!Q1037="平日残","",月報!Q1037),"")</f>
        <v/>
      </c>
      <c r="AM1037" s="349"/>
      <c r="AN1037" s="349" t="str">
        <f t="shared" si="329"/>
        <v/>
      </c>
      <c r="AO1037" s="349" t="str">
        <f>IF($E1037="","",VLOOKUP($E1037,カレンダマスタ!$A$5:$E$381,5,FALSE))</f>
        <v/>
      </c>
      <c r="AQ1037" s="351"/>
      <c r="AR1037" s="352"/>
      <c r="AS1037" s="349"/>
      <c r="AU1037" s="355"/>
      <c r="AV1037" s="355" t="str">
        <f t="shared" si="331"/>
        <v/>
      </c>
      <c r="AW1037" s="355" t="str">
        <f t="shared" si="332"/>
        <v/>
      </c>
      <c r="AX1037" s="356" t="str">
        <f t="shared" si="333"/>
        <v/>
      </c>
      <c r="AY1037" s="356" t="str">
        <f t="shared" si="334"/>
        <v/>
      </c>
      <c r="AZ1037" s="357" t="str">
        <f>IF(AX1037&amp;AW1037="勤怠未設定","×",IF(AV1037="勤怠修正","×",IF(AC1037="外注","",IF(AA1037="",IF(AY1037&lt;&gt;"","×",""),IF(VLOOKUP(AA1037,カレンダマスタ!$H$66:$I$83,2,FALSE)&lt;&gt;AY1037,"×","OK")))))</f>
        <v/>
      </c>
      <c r="BC1037" s="355"/>
      <c r="BD1037" s="349"/>
      <c r="BE1037" s="349"/>
      <c r="BF1037" s="349" t="str">
        <f t="shared" si="328"/>
        <v/>
      </c>
      <c r="BG1037" s="349"/>
      <c r="BI1037" s="357" t="str">
        <f t="shared" si="335"/>
        <v/>
      </c>
    </row>
    <row r="1038" spans="2:61">
      <c r="B1038" s="323"/>
      <c r="C1038" s="539"/>
      <c r="D1038" s="324"/>
      <c r="E1038" s="325"/>
      <c r="F1038" s="324"/>
      <c r="G1038" s="591"/>
      <c r="H1038" s="591"/>
      <c r="I1038" s="339"/>
      <c r="J1038" s="320"/>
      <c r="K1038" s="319"/>
      <c r="L1038" s="320"/>
      <c r="M1038" s="320"/>
      <c r="N1038" s="320"/>
      <c r="O1038" s="340"/>
      <c r="P1038" s="340"/>
      <c r="Q1038" s="340"/>
      <c r="R1038" s="327"/>
      <c r="S1038" s="328"/>
      <c r="T1038" s="341"/>
      <c r="U1038" s="342"/>
      <c r="V1038" s="342"/>
      <c r="W1038" s="298"/>
      <c r="X1038" s="326"/>
      <c r="Y1038" s="326"/>
      <c r="Z1038" s="326"/>
      <c r="AA1038" s="327" t="str">
        <f t="shared" si="330"/>
        <v/>
      </c>
      <c r="AC1038" s="544"/>
      <c r="AD1038" s="545"/>
      <c r="AE1038" s="545"/>
      <c r="AF1038" s="545"/>
      <c r="AG1038" s="546"/>
      <c r="AI1038" s="348" t="str">
        <f>IF(月報!G1038&lt;&gt;"",月報!G1038,"")</f>
        <v/>
      </c>
      <c r="AJ1038" s="349" t="str">
        <f>IF(月報!W1038&lt;&gt;"",月報!W1038*24,"")</f>
        <v/>
      </c>
      <c r="AK1038" s="349" t="str">
        <f>IF(月報!P1038&lt;&gt;"",月報!P1038,"")</f>
        <v/>
      </c>
      <c r="AL1038" s="349" t="str">
        <f>IF(月報!Q1038&lt;&gt;"",IF(月報!Q1038="平日残","",月報!Q1038),"")</f>
        <v/>
      </c>
      <c r="AM1038" s="349"/>
      <c r="AN1038" s="349" t="str">
        <f t="shared" si="329"/>
        <v/>
      </c>
      <c r="AO1038" s="349" t="str">
        <f>IF($E1038="","",VLOOKUP($E1038,カレンダマスタ!$A$5:$E$381,5,FALSE))</f>
        <v/>
      </c>
      <c r="AQ1038" s="351"/>
      <c r="AR1038" s="352"/>
      <c r="AS1038" s="349"/>
      <c r="AU1038" s="355"/>
      <c r="AV1038" s="355" t="str">
        <f t="shared" si="331"/>
        <v/>
      </c>
      <c r="AW1038" s="355" t="str">
        <f t="shared" si="332"/>
        <v/>
      </c>
      <c r="AX1038" s="356" t="str">
        <f t="shared" si="333"/>
        <v/>
      </c>
      <c r="AY1038" s="356" t="str">
        <f t="shared" si="334"/>
        <v/>
      </c>
      <c r="AZ1038" s="357" t="str">
        <f>IF(AX1038&amp;AW1038="勤怠未設定","×",IF(AV1038="勤怠修正","×",IF(AC1038="外注","",IF(AA1038="",IF(AY1038&lt;&gt;"","×",""),IF(VLOOKUP(AA1038,カレンダマスタ!$H$66:$I$83,2,FALSE)&lt;&gt;AY1038,"×","OK")))))</f>
        <v/>
      </c>
      <c r="BC1038" s="355"/>
      <c r="BD1038" s="349"/>
      <c r="BE1038" s="349"/>
      <c r="BF1038" s="349" t="str">
        <f t="shared" si="328"/>
        <v/>
      </c>
      <c r="BG1038" s="349"/>
      <c r="BI1038" s="357" t="str">
        <f t="shared" si="335"/>
        <v/>
      </c>
    </row>
    <row r="1039" spans="2:61">
      <c r="B1039" s="323"/>
      <c r="C1039" s="539"/>
      <c r="D1039" s="324"/>
      <c r="E1039" s="325"/>
      <c r="F1039" s="324"/>
      <c r="G1039" s="591"/>
      <c r="H1039" s="591"/>
      <c r="I1039" s="339"/>
      <c r="J1039" s="320"/>
      <c r="K1039" s="319"/>
      <c r="L1039" s="320"/>
      <c r="M1039" s="320"/>
      <c r="N1039" s="320"/>
      <c r="O1039" s="340"/>
      <c r="P1039" s="340"/>
      <c r="Q1039" s="340"/>
      <c r="R1039" s="327"/>
      <c r="S1039" s="328"/>
      <c r="T1039" s="341"/>
      <c r="U1039" s="342"/>
      <c r="V1039" s="342"/>
      <c r="W1039" s="298"/>
      <c r="X1039" s="326"/>
      <c r="Y1039" s="326"/>
      <c r="Z1039" s="326"/>
      <c r="AA1039" s="327" t="str">
        <f t="shared" si="330"/>
        <v/>
      </c>
      <c r="AC1039" s="544"/>
      <c r="AD1039" s="545"/>
      <c r="AE1039" s="545"/>
      <c r="AF1039" s="545"/>
      <c r="AG1039" s="546"/>
      <c r="AI1039" s="348" t="str">
        <f>IF(月報!G1039&lt;&gt;"",月報!G1039,"")</f>
        <v/>
      </c>
      <c r="AJ1039" s="349" t="str">
        <f>IF(月報!W1039&lt;&gt;"",月報!W1039*24,"")</f>
        <v/>
      </c>
      <c r="AK1039" s="349" t="str">
        <f>IF(月報!P1039&lt;&gt;"",月報!P1039,"")</f>
        <v/>
      </c>
      <c r="AL1039" s="349" t="str">
        <f>IF(月報!Q1039&lt;&gt;"",IF(月報!Q1039="平日残","",月報!Q1039),"")</f>
        <v/>
      </c>
      <c r="AM1039" s="349"/>
      <c r="AN1039" s="349" t="str">
        <f t="shared" si="329"/>
        <v/>
      </c>
      <c r="AO1039" s="349" t="str">
        <f>IF($E1039="","",VLOOKUP($E1039,カレンダマスタ!$A$5:$E$381,5,FALSE))</f>
        <v/>
      </c>
      <c r="AQ1039" s="351"/>
      <c r="AR1039" s="352"/>
      <c r="AS1039" s="349"/>
      <c r="AU1039" s="355"/>
      <c r="AV1039" s="355" t="str">
        <f t="shared" si="331"/>
        <v/>
      </c>
      <c r="AW1039" s="355" t="str">
        <f t="shared" si="332"/>
        <v/>
      </c>
      <c r="AX1039" s="356" t="str">
        <f t="shared" si="333"/>
        <v/>
      </c>
      <c r="AY1039" s="356" t="str">
        <f t="shared" si="334"/>
        <v/>
      </c>
      <c r="AZ1039" s="357" t="str">
        <f>IF(AX1039&amp;AW1039="勤怠未設定","×",IF(AV1039="勤怠修正","×",IF(AC1039="外注","",IF(AA1039="",IF(AY1039&lt;&gt;"","×",""),IF(VLOOKUP(AA1039,カレンダマスタ!$H$66:$I$83,2,FALSE)&lt;&gt;AY1039,"×","OK")))))</f>
        <v/>
      </c>
      <c r="BC1039" s="355"/>
      <c r="BD1039" s="349"/>
      <c r="BE1039" s="349"/>
      <c r="BF1039" s="349" t="str">
        <f t="shared" si="328"/>
        <v/>
      </c>
      <c r="BG1039" s="349"/>
      <c r="BI1039" s="357" t="str">
        <f t="shared" si="335"/>
        <v/>
      </c>
    </row>
    <row r="1040" spans="2:61">
      <c r="B1040" s="323"/>
      <c r="C1040" s="539"/>
      <c r="D1040" s="324"/>
      <c r="E1040" s="325"/>
      <c r="F1040" s="324"/>
      <c r="G1040" s="591"/>
      <c r="H1040" s="591"/>
      <c r="I1040" s="339"/>
      <c r="J1040" s="320"/>
      <c r="K1040" s="319"/>
      <c r="L1040" s="320"/>
      <c r="M1040" s="320"/>
      <c r="N1040" s="320"/>
      <c r="O1040" s="340"/>
      <c r="P1040" s="340"/>
      <c r="Q1040" s="340"/>
      <c r="R1040" s="327"/>
      <c r="S1040" s="328"/>
      <c r="T1040" s="341"/>
      <c r="U1040" s="342"/>
      <c r="V1040" s="342"/>
      <c r="W1040" s="298"/>
      <c r="X1040" s="326"/>
      <c r="Y1040" s="326"/>
      <c r="Z1040" s="326"/>
      <c r="AA1040" s="327" t="str">
        <f t="shared" si="330"/>
        <v/>
      </c>
      <c r="AC1040" s="544"/>
      <c r="AD1040" s="545"/>
      <c r="AE1040" s="545"/>
      <c r="AF1040" s="545"/>
      <c r="AG1040" s="546"/>
      <c r="AI1040" s="348" t="str">
        <f>IF(月報!G1040&lt;&gt;"",月報!G1040,"")</f>
        <v/>
      </c>
      <c r="AJ1040" s="349" t="str">
        <f>IF(月報!W1040&lt;&gt;"",月報!W1040*24,"")</f>
        <v/>
      </c>
      <c r="AK1040" s="349" t="str">
        <f>IF(月報!P1040&lt;&gt;"",月報!P1040,"")</f>
        <v/>
      </c>
      <c r="AL1040" s="349" t="str">
        <f>IF(月報!Q1040&lt;&gt;"",IF(月報!Q1040="平日残","",月報!Q1040),"")</f>
        <v/>
      </c>
      <c r="AM1040" s="349"/>
      <c r="AN1040" s="349" t="str">
        <f t="shared" si="329"/>
        <v/>
      </c>
      <c r="AO1040" s="349" t="str">
        <f>IF($E1040="","",VLOOKUP($E1040,カレンダマスタ!$A$5:$E$381,5,FALSE))</f>
        <v/>
      </c>
      <c r="AQ1040" s="351"/>
      <c r="AR1040" s="352"/>
      <c r="AS1040" s="349"/>
      <c r="AU1040" s="355"/>
      <c r="AV1040" s="355" t="str">
        <f t="shared" si="331"/>
        <v/>
      </c>
      <c r="AW1040" s="355" t="str">
        <f t="shared" si="332"/>
        <v/>
      </c>
      <c r="AX1040" s="356" t="str">
        <f t="shared" si="333"/>
        <v/>
      </c>
      <c r="AY1040" s="356" t="str">
        <f t="shared" si="334"/>
        <v/>
      </c>
      <c r="AZ1040" s="357" t="str">
        <f>IF(AX1040&amp;AW1040="勤怠未設定","×",IF(AV1040="勤怠修正","×",IF(AC1040="外注","",IF(AA1040="",IF(AY1040&lt;&gt;"","×",""),IF(VLOOKUP(AA1040,カレンダマスタ!$H$66:$I$83,2,FALSE)&lt;&gt;AY1040,"×","OK")))))</f>
        <v/>
      </c>
      <c r="BC1040" s="355"/>
      <c r="BD1040" s="349"/>
      <c r="BE1040" s="349"/>
      <c r="BF1040" s="349" t="str">
        <f t="shared" si="328"/>
        <v/>
      </c>
      <c r="BG1040" s="349"/>
      <c r="BI1040" s="357" t="str">
        <f t="shared" si="335"/>
        <v/>
      </c>
    </row>
    <row r="1041" spans="2:61">
      <c r="B1041" s="323"/>
      <c r="C1041" s="539"/>
      <c r="D1041" s="324"/>
      <c r="E1041" s="325"/>
      <c r="F1041" s="324"/>
      <c r="G1041" s="591"/>
      <c r="H1041" s="591"/>
      <c r="I1041" s="339"/>
      <c r="J1041" s="320"/>
      <c r="K1041" s="319"/>
      <c r="L1041" s="320"/>
      <c r="M1041" s="320"/>
      <c r="N1041" s="320"/>
      <c r="O1041" s="340"/>
      <c r="P1041" s="340"/>
      <c r="Q1041" s="340"/>
      <c r="R1041" s="327"/>
      <c r="S1041" s="328"/>
      <c r="T1041" s="341"/>
      <c r="U1041" s="342"/>
      <c r="V1041" s="342"/>
      <c r="W1041" s="298"/>
      <c r="X1041" s="326"/>
      <c r="Y1041" s="326"/>
      <c r="Z1041" s="326"/>
      <c r="AA1041" s="327" t="str">
        <f t="shared" si="330"/>
        <v/>
      </c>
      <c r="AC1041" s="544"/>
      <c r="AD1041" s="545"/>
      <c r="AE1041" s="545"/>
      <c r="AF1041" s="545"/>
      <c r="AG1041" s="546"/>
      <c r="AI1041" s="348" t="str">
        <f>IF(月報!G1041&lt;&gt;"",月報!G1041,"")</f>
        <v/>
      </c>
      <c r="AJ1041" s="349" t="str">
        <f>IF(月報!W1041&lt;&gt;"",月報!W1041*24,"")</f>
        <v/>
      </c>
      <c r="AK1041" s="349" t="str">
        <f>IF(月報!P1041&lt;&gt;"",月報!P1041,"")</f>
        <v/>
      </c>
      <c r="AL1041" s="349" t="str">
        <f>IF(月報!Q1041&lt;&gt;"",IF(月報!Q1041="平日残","",月報!Q1041),"")</f>
        <v/>
      </c>
      <c r="AM1041" s="349"/>
      <c r="AN1041" s="349" t="str">
        <f t="shared" si="329"/>
        <v/>
      </c>
      <c r="AO1041" s="349" t="str">
        <f>IF($E1041="","",VLOOKUP($E1041,カレンダマスタ!$A$5:$E$381,5,FALSE))</f>
        <v/>
      </c>
      <c r="AQ1041" s="351"/>
      <c r="AR1041" s="352"/>
      <c r="AS1041" s="349"/>
      <c r="AU1041" s="355"/>
      <c r="AV1041" s="355" t="str">
        <f t="shared" si="331"/>
        <v/>
      </c>
      <c r="AW1041" s="355" t="str">
        <f t="shared" si="332"/>
        <v/>
      </c>
      <c r="AX1041" s="356" t="str">
        <f t="shared" si="333"/>
        <v/>
      </c>
      <c r="AY1041" s="356" t="str">
        <f t="shared" si="334"/>
        <v/>
      </c>
      <c r="AZ1041" s="357" t="str">
        <f>IF(AX1041&amp;AW1041="勤怠未設定","×",IF(AV1041="勤怠修正","×",IF(AC1041="外注","",IF(AA1041="",IF(AY1041&lt;&gt;"","×",""),IF(VLOOKUP(AA1041,カレンダマスタ!$H$66:$I$83,2,FALSE)&lt;&gt;AY1041,"×","OK")))))</f>
        <v/>
      </c>
      <c r="BC1041" s="355"/>
      <c r="BD1041" s="349"/>
      <c r="BE1041" s="349"/>
      <c r="BF1041" s="349" t="str">
        <f t="shared" si="328"/>
        <v/>
      </c>
      <c r="BG1041" s="349"/>
      <c r="BI1041" s="357" t="str">
        <f t="shared" si="335"/>
        <v/>
      </c>
    </row>
    <row r="1042" spans="2:61">
      <c r="B1042" s="323"/>
      <c r="C1042" s="539"/>
      <c r="D1042" s="324"/>
      <c r="E1042" s="325"/>
      <c r="F1042" s="324"/>
      <c r="G1042" s="591"/>
      <c r="H1042" s="591"/>
      <c r="I1042" s="339"/>
      <c r="J1042" s="320"/>
      <c r="K1042" s="319"/>
      <c r="L1042" s="320"/>
      <c r="M1042" s="320"/>
      <c r="N1042" s="320"/>
      <c r="O1042" s="340"/>
      <c r="P1042" s="340"/>
      <c r="Q1042" s="340"/>
      <c r="R1042" s="327"/>
      <c r="S1042" s="328"/>
      <c r="T1042" s="341"/>
      <c r="U1042" s="342"/>
      <c r="V1042" s="342"/>
      <c r="W1042" s="298"/>
      <c r="X1042" s="326"/>
      <c r="Y1042" s="326"/>
      <c r="Z1042" s="326"/>
      <c r="AA1042" s="327" t="str">
        <f t="shared" si="330"/>
        <v/>
      </c>
      <c r="AC1042" s="544"/>
      <c r="AD1042" s="545"/>
      <c r="AE1042" s="545"/>
      <c r="AF1042" s="545"/>
      <c r="AG1042" s="546"/>
      <c r="AI1042" s="348" t="str">
        <f>IF(月報!G1042&lt;&gt;"",月報!G1042,"")</f>
        <v/>
      </c>
      <c r="AJ1042" s="349" t="str">
        <f>IF(月報!W1042&lt;&gt;"",月報!W1042*24,"")</f>
        <v/>
      </c>
      <c r="AK1042" s="349" t="str">
        <f>IF(月報!P1042&lt;&gt;"",月報!P1042,"")</f>
        <v/>
      </c>
      <c r="AL1042" s="349" t="str">
        <f>IF(月報!Q1042&lt;&gt;"",IF(月報!Q1042="平日残","",月報!Q1042),"")</f>
        <v/>
      </c>
      <c r="AM1042" s="349"/>
      <c r="AN1042" s="349" t="str">
        <f t="shared" si="329"/>
        <v/>
      </c>
      <c r="AO1042" s="349" t="str">
        <f>IF($E1042="","",VLOOKUP($E1042,カレンダマスタ!$A$5:$E$381,5,FALSE))</f>
        <v/>
      </c>
      <c r="AQ1042" s="351"/>
      <c r="AR1042" s="352"/>
      <c r="AS1042" s="349"/>
      <c r="AU1042" s="355"/>
      <c r="AV1042" s="355" t="str">
        <f t="shared" si="331"/>
        <v/>
      </c>
      <c r="AW1042" s="355" t="str">
        <f t="shared" si="332"/>
        <v/>
      </c>
      <c r="AX1042" s="356" t="str">
        <f t="shared" si="333"/>
        <v/>
      </c>
      <c r="AY1042" s="356" t="str">
        <f t="shared" si="334"/>
        <v/>
      </c>
      <c r="AZ1042" s="357" t="str">
        <f>IF(AX1042&amp;AW1042="勤怠未設定","×",IF(AV1042="勤怠修正","×",IF(AC1042="外注","",IF(AA1042="",IF(AY1042&lt;&gt;"","×",""),IF(VLOOKUP(AA1042,カレンダマスタ!$H$66:$I$83,2,FALSE)&lt;&gt;AY1042,"×","OK")))))</f>
        <v/>
      </c>
      <c r="BC1042" s="355"/>
      <c r="BD1042" s="349"/>
      <c r="BE1042" s="349"/>
      <c r="BF1042" s="349" t="str">
        <f t="shared" si="328"/>
        <v/>
      </c>
      <c r="BG1042" s="349"/>
      <c r="BI1042" s="357" t="str">
        <f t="shared" si="335"/>
        <v/>
      </c>
    </row>
    <row r="1043" spans="2:61">
      <c r="B1043" s="323"/>
      <c r="C1043" s="539"/>
      <c r="D1043" s="324"/>
      <c r="E1043" s="325"/>
      <c r="F1043" s="324"/>
      <c r="G1043" s="591"/>
      <c r="H1043" s="591"/>
      <c r="I1043" s="339"/>
      <c r="J1043" s="320"/>
      <c r="K1043" s="319"/>
      <c r="L1043" s="320"/>
      <c r="M1043" s="320"/>
      <c r="N1043" s="320"/>
      <c r="O1043" s="340"/>
      <c r="P1043" s="340"/>
      <c r="Q1043" s="340"/>
      <c r="R1043" s="327"/>
      <c r="S1043" s="328"/>
      <c r="T1043" s="341"/>
      <c r="U1043" s="342"/>
      <c r="V1043" s="342"/>
      <c r="W1043" s="298"/>
      <c r="X1043" s="326"/>
      <c r="Y1043" s="326"/>
      <c r="Z1043" s="326"/>
      <c r="AA1043" s="327" t="str">
        <f t="shared" si="330"/>
        <v/>
      </c>
      <c r="AC1043" s="544"/>
      <c r="AD1043" s="545"/>
      <c r="AE1043" s="545"/>
      <c r="AF1043" s="545"/>
      <c r="AG1043" s="546"/>
      <c r="AI1043" s="348" t="str">
        <f>IF(月報!G1043&lt;&gt;"",月報!G1043,"")</f>
        <v/>
      </c>
      <c r="AJ1043" s="349" t="str">
        <f>IF(月報!W1043&lt;&gt;"",月報!W1043*24,"")</f>
        <v/>
      </c>
      <c r="AK1043" s="349" t="str">
        <f>IF(月報!P1043&lt;&gt;"",月報!P1043,"")</f>
        <v/>
      </c>
      <c r="AL1043" s="349" t="str">
        <f>IF(月報!Q1043&lt;&gt;"",IF(月報!Q1043="平日残","",月報!Q1043),"")</f>
        <v/>
      </c>
      <c r="AM1043" s="349"/>
      <c r="AN1043" s="349" t="str">
        <f t="shared" si="329"/>
        <v/>
      </c>
      <c r="AO1043" s="349" t="str">
        <f>IF($E1043="","",VLOOKUP($E1043,カレンダマスタ!$A$5:$E$381,5,FALSE))</f>
        <v/>
      </c>
      <c r="AQ1043" s="351"/>
      <c r="AR1043" s="352"/>
      <c r="AS1043" s="349"/>
      <c r="AU1043" s="355"/>
      <c r="AV1043" s="355" t="str">
        <f t="shared" si="331"/>
        <v/>
      </c>
      <c r="AW1043" s="355" t="str">
        <f t="shared" si="332"/>
        <v/>
      </c>
      <c r="AX1043" s="356" t="str">
        <f t="shared" si="333"/>
        <v/>
      </c>
      <c r="AY1043" s="356" t="str">
        <f t="shared" si="334"/>
        <v/>
      </c>
      <c r="AZ1043" s="357" t="str">
        <f>IF(AX1043&amp;AW1043="勤怠未設定","×",IF(AV1043="勤怠修正","×",IF(AC1043="外注","",IF(AA1043="",IF(AY1043&lt;&gt;"","×",""),IF(VLOOKUP(AA1043,カレンダマスタ!$H$66:$I$83,2,FALSE)&lt;&gt;AY1043,"×","OK")))))</f>
        <v/>
      </c>
      <c r="BC1043" s="355"/>
      <c r="BD1043" s="349"/>
      <c r="BE1043" s="349"/>
      <c r="BF1043" s="349" t="str">
        <f t="shared" si="328"/>
        <v/>
      </c>
      <c r="BG1043" s="349"/>
      <c r="BI1043" s="357" t="str">
        <f t="shared" si="335"/>
        <v/>
      </c>
    </row>
    <row r="1044" spans="2:61">
      <c r="B1044" s="323"/>
      <c r="C1044" s="539"/>
      <c r="D1044" s="324"/>
      <c r="E1044" s="325"/>
      <c r="F1044" s="324"/>
      <c r="G1044" s="591"/>
      <c r="H1044" s="591"/>
      <c r="I1044" s="339"/>
      <c r="J1044" s="320"/>
      <c r="K1044" s="319"/>
      <c r="L1044" s="320"/>
      <c r="M1044" s="320"/>
      <c r="N1044" s="320"/>
      <c r="O1044" s="340"/>
      <c r="P1044" s="340"/>
      <c r="Q1044" s="340"/>
      <c r="R1044" s="327"/>
      <c r="S1044" s="328"/>
      <c r="T1044" s="341"/>
      <c r="U1044" s="342"/>
      <c r="V1044" s="342"/>
      <c r="W1044" s="298"/>
      <c r="X1044" s="326"/>
      <c r="Y1044" s="326"/>
      <c r="Z1044" s="326"/>
      <c r="AA1044" s="327" t="str">
        <f t="shared" si="330"/>
        <v/>
      </c>
      <c r="AC1044" s="544"/>
      <c r="AD1044" s="545"/>
      <c r="AE1044" s="545"/>
      <c r="AF1044" s="545"/>
      <c r="AG1044" s="546"/>
      <c r="AI1044" s="348" t="str">
        <f>IF(月報!G1044&lt;&gt;"",月報!G1044,"")</f>
        <v/>
      </c>
      <c r="AJ1044" s="349" t="str">
        <f>IF(月報!W1044&lt;&gt;"",月報!W1044*24,"")</f>
        <v/>
      </c>
      <c r="AK1044" s="349" t="str">
        <f>IF(月報!P1044&lt;&gt;"",月報!P1044,"")</f>
        <v/>
      </c>
      <c r="AL1044" s="349" t="str">
        <f>IF(月報!Q1044&lt;&gt;"",IF(月報!Q1044="平日残","",月報!Q1044),"")</f>
        <v/>
      </c>
      <c r="AM1044" s="349"/>
      <c r="AN1044" s="349" t="str">
        <f t="shared" si="329"/>
        <v/>
      </c>
      <c r="AO1044" s="349" t="str">
        <f>IF($E1044="","",VLOOKUP($E1044,カレンダマスタ!$A$5:$E$381,5,FALSE))</f>
        <v/>
      </c>
      <c r="AQ1044" s="351"/>
      <c r="AR1044" s="352"/>
      <c r="AS1044" s="349"/>
      <c r="AU1044" s="355"/>
      <c r="AV1044" s="355" t="str">
        <f t="shared" si="331"/>
        <v/>
      </c>
      <c r="AW1044" s="355" t="str">
        <f t="shared" si="332"/>
        <v/>
      </c>
      <c r="AX1044" s="356" t="str">
        <f t="shared" si="333"/>
        <v/>
      </c>
      <c r="AY1044" s="356" t="str">
        <f t="shared" si="334"/>
        <v/>
      </c>
      <c r="AZ1044" s="357" t="str">
        <f>IF(AX1044&amp;AW1044="勤怠未設定","×",IF(AV1044="勤怠修正","×",IF(AC1044="外注","",IF(AA1044="",IF(AY1044&lt;&gt;"","×",""),IF(VLOOKUP(AA1044,カレンダマスタ!$H$66:$I$83,2,FALSE)&lt;&gt;AY1044,"×","OK")))))</f>
        <v/>
      </c>
      <c r="BC1044" s="355"/>
      <c r="BD1044" s="349"/>
      <c r="BE1044" s="349"/>
      <c r="BF1044" s="349" t="str">
        <f t="shared" si="328"/>
        <v/>
      </c>
      <c r="BG1044" s="349"/>
      <c r="BI1044" s="357" t="str">
        <f t="shared" si="335"/>
        <v/>
      </c>
    </row>
    <row r="1045" spans="2:61" ht="13.8" thickBot="1">
      <c r="B1045" s="329"/>
      <c r="C1045" s="540"/>
      <c r="D1045" s="330"/>
      <c r="E1045" s="331"/>
      <c r="F1045" s="330"/>
      <c r="G1045" s="592"/>
      <c r="H1045" s="592"/>
      <c r="I1045" s="343"/>
      <c r="J1045" s="322"/>
      <c r="K1045" s="321"/>
      <c r="L1045" s="322"/>
      <c r="M1045" s="322"/>
      <c r="N1045" s="322"/>
      <c r="O1045" s="344"/>
      <c r="P1045" s="344"/>
      <c r="Q1045" s="344"/>
      <c r="R1045" s="333"/>
      <c r="S1045" s="334"/>
      <c r="T1045" s="345"/>
      <c r="U1045" s="346"/>
      <c r="V1045" s="346"/>
      <c r="W1045" s="298"/>
      <c r="X1045" s="332"/>
      <c r="Y1045" s="332"/>
      <c r="Z1045" s="332"/>
      <c r="AA1045" s="333" t="str">
        <f t="shared" si="330"/>
        <v/>
      </c>
      <c r="AC1045" s="547"/>
      <c r="AD1045" s="548"/>
      <c r="AE1045" s="548"/>
      <c r="AF1045" s="548"/>
      <c r="AG1045" s="549"/>
      <c r="AI1045" s="348" t="str">
        <f>IF(月報!G1045&lt;&gt;"",月報!G1045,"")</f>
        <v/>
      </c>
      <c r="AJ1045" s="350" t="str">
        <f>IF(月報!W1045&lt;&gt;"",月報!W1045*24,"")</f>
        <v/>
      </c>
      <c r="AK1045" s="350" t="str">
        <f>IF(月報!P1045&lt;&gt;"",月報!P1045,"")</f>
        <v/>
      </c>
      <c r="AL1045" s="350" t="str">
        <f>IF(月報!Q1045&lt;&gt;"",IF(月報!Q1045="平日残","",月報!Q1045),"")</f>
        <v/>
      </c>
      <c r="AM1045" s="350"/>
      <c r="AN1045" s="350" t="str">
        <f t="shared" si="329"/>
        <v/>
      </c>
      <c r="AO1045" s="350" t="str">
        <f>IF($E1045="","",VLOOKUP($E1045,カレンダマスタ!$A$5:$E$381,5,FALSE))</f>
        <v/>
      </c>
      <c r="AP1045" s="347"/>
      <c r="AQ1045" s="353"/>
      <c r="AR1045" s="354"/>
      <c r="AS1045" s="350"/>
      <c r="AT1045" s="347"/>
      <c r="AU1045" s="358"/>
      <c r="AV1045" s="358" t="str">
        <f t="shared" si="331"/>
        <v/>
      </c>
      <c r="AW1045" s="358" t="str">
        <f t="shared" si="332"/>
        <v/>
      </c>
      <c r="AX1045" s="359" t="str">
        <f t="shared" si="333"/>
        <v/>
      </c>
      <c r="AY1045" s="359" t="str">
        <f t="shared" si="334"/>
        <v/>
      </c>
      <c r="AZ1045" s="360" t="str">
        <f>IF(AX1045&amp;AW1045="勤怠未設定","×",IF(AV1045="勤怠修正","×",IF(AC1045="外注","",IF(AA1045="",IF(AY1045&lt;&gt;"","×",""),IF(VLOOKUP(AA1045,カレンダマスタ!$H$66:$I$83,2,FALSE)&lt;&gt;AY1045,"×","OK")))))</f>
        <v/>
      </c>
      <c r="BC1045" s="358"/>
      <c r="BD1045" s="350"/>
      <c r="BE1045" s="350"/>
      <c r="BF1045" s="350" t="str">
        <f t="shared" si="328"/>
        <v/>
      </c>
      <c r="BG1045" s="350"/>
      <c r="BI1045" s="360" t="str">
        <f t="shared" si="335"/>
        <v/>
      </c>
    </row>
    <row r="1046" spans="2:61">
      <c r="B1046" s="176">
        <f>B1001+1</f>
        <v>24</v>
      </c>
      <c r="C1046" s="535"/>
      <c r="D1046" s="112"/>
      <c r="E1046" s="582"/>
      <c r="F1046" s="112"/>
      <c r="G1046" s="587"/>
      <c r="H1046" s="587"/>
      <c r="I1046" s="114"/>
      <c r="J1046" s="118"/>
      <c r="K1046" s="115"/>
      <c r="L1046" s="116"/>
      <c r="M1046" s="116"/>
      <c r="N1046" s="117"/>
      <c r="O1046" s="118"/>
      <c r="P1046" s="118"/>
      <c r="Q1046" s="118"/>
      <c r="R1046" s="119"/>
      <c r="S1046" s="120"/>
      <c r="T1046" s="433" t="str">
        <f t="shared" ref="T1046:T1080" si="336">IF(J1046&lt;&gt;"",J1046,"")</f>
        <v/>
      </c>
      <c r="U1046" s="428">
        <f>SUM(T1046:T1052)</f>
        <v>0</v>
      </c>
      <c r="V1046" s="428" t="str">
        <f t="shared" ref="V1046:V1080" si="337">IF(AC1046="外注",IF(AND(BC1046&lt;1,ROUND((H1046*24),1)=13),"外注2半",IF(AND(BC1046&lt;1,ROUND((G1046*24),1)=13.7),"外注1半",IF(AND(BC1046&lt;1,G1046=""),"外注休暇",""))),"")</f>
        <v/>
      </c>
      <c r="W1046" s="298"/>
      <c r="X1046" s="113" t="str">
        <f>IF(O1046&lt;&gt;"",O1046/24,"")</f>
        <v/>
      </c>
      <c r="Y1046" s="113" t="str">
        <f t="shared" ref="Y1046:Y1080" si="338">IF(P1046&lt;&gt;"",P1046/24,"")</f>
        <v/>
      </c>
      <c r="Z1046" s="113" t="str">
        <f t="shared" ref="Z1046:Z1080" si="339">IF(Q1046&lt;&gt;"",Q1046/24,"")</f>
        <v/>
      </c>
      <c r="AA1046" s="119" t="str">
        <f t="shared" si="330"/>
        <v/>
      </c>
      <c r="AC1046" s="183" t="str">
        <f>IF(C1046&lt;&gt;"",VLOOKUP(C1046,設定シート!$D$10:$N$109,11,FALSE),"")</f>
        <v/>
      </c>
      <c r="AD1046" s="184" t="str">
        <f>IF(C1046&lt;&gt;"",VLOOKUP(C1046,設定シート!$D$10:$H$109,5,FALSE),"")</f>
        <v/>
      </c>
      <c r="AE1046" s="185" t="str">
        <f>IF(C1046&lt;&gt;"",VLOOKUP(C1046,設定シート!$D$10:$L$109,9,FALSE),"")</f>
        <v/>
      </c>
      <c r="AF1046" s="184" t="str">
        <f>IF($AD1046="","",IF(LEFT($AD1046,2)="NS","NS","CS"))</f>
        <v/>
      </c>
      <c r="AG1046" s="203">
        <f t="shared" ref="AG1046:AG1080" si="340">IF(OR(R1046="有給休暇",G1046=""),0,IF(AQ1046=1,0,1))</f>
        <v>0</v>
      </c>
      <c r="AI1046" s="121" t="str">
        <f>IF(月報!G1046&lt;&gt;"",月報!G1046,"")</f>
        <v/>
      </c>
      <c r="AJ1046" s="122" t="str">
        <f>IF(月報!W1046&lt;&gt;"",月報!W1046*24,"")</f>
        <v/>
      </c>
      <c r="AK1046" s="122" t="str">
        <f>IF(月報!P1046&lt;&gt;"",月報!P1046,"")</f>
        <v/>
      </c>
      <c r="AL1046" s="122" t="str">
        <f>IF(月報!Q1046&lt;&gt;"",IF(月報!Q1046="平日残","",月報!Q1046),"")</f>
        <v/>
      </c>
      <c r="AM1046" s="122"/>
      <c r="AN1046" s="122" t="str">
        <f t="shared" si="329"/>
        <v/>
      </c>
      <c r="AO1046" s="122" t="str">
        <f>IF($E1046="","",VLOOKUP($E1046,カレンダマスタ!$A$5:$E$381,5,FALSE))</f>
        <v/>
      </c>
      <c r="AQ1046" s="195" t="str">
        <f>IF(G1046="","",IF(VLOOKUP(E1046,カレンダマスタ!$A$5:$D$381,4,FALSE)=0,"",1))</f>
        <v/>
      </c>
      <c r="AR1046" s="123" t="str">
        <f>IF($G1046="","",IF($AD1046="NSTC",INDEX(カレンダマスタ!$I$26:$O$31,MATCH($G1046,カレンダマスタ!$H$26:$H$31,1),MATCH($H1046,カレンダマスタ!$I$25:$O$25,1)),
IF($AD1046="CS本社",INDEX(カレンダマスタ!$I$36:$O$41,MATCH($G1046,カレンダマスタ!$H$36:$H$41,1),MATCH($H1046,カレンダマスタ!$I$35:$O$35,1)),
IF($AD1046="NS本社",INDEX(カレンダマスタ!$I$94:$O$99,MATCH($G1046,カレンダマスタ!$H$95:$H$100,1),MATCH($H1046,カレンダマスタ!$I$93:$O$93,1)),
IF($AD1046="ODC",INDEX(カレンダマスタ!$I$46:$O$51,MATCH($G1046,カレンダマスタ!$H$46:$H$51,1),MATCH($H1046,カレンダマスタ!$I$45:$O$45,1)),
IF($AD1046="NS東京TC",INDEX(カレンダマスタ!$I$56:$O$61,MATCH($G1046,カレンダマスタ!$H$56:$H$61,1),MATCH($H1046,カレンダマスタ!$I$55:$O$55,1)),""))))))</f>
        <v/>
      </c>
      <c r="AS1046" s="122" t="str">
        <f t="shared" ref="AS1046:AS1080" si="341">IF(AC1046="社員","",IF(R1046="有給休暇","",IF(AND(AF1046="CS",AQ1046=1)=TRUE,"OK",IF(AR1046&lt;&gt;"",IF(TIMEVALUE(MID(I1046,1,10))=AR1046,"OK","×"),""))))</f>
        <v/>
      </c>
      <c r="AU1046" s="124" t="str">
        <f>IF(E1046="","",VLOOKUP($E1046,カレンダマスタ!$A$4:$E$381,4,FALSE))</f>
        <v/>
      </c>
      <c r="AV1046" s="124" t="str">
        <f t="shared" si="331"/>
        <v/>
      </c>
      <c r="AW1046" s="124" t="str">
        <f t="shared" si="332"/>
        <v/>
      </c>
      <c r="AX1046" s="125" t="str">
        <f t="shared" si="333"/>
        <v/>
      </c>
      <c r="AY1046" s="125" t="str">
        <f t="shared" si="334"/>
        <v/>
      </c>
      <c r="AZ1046" s="114" t="str">
        <f>IF(AX1046&amp;AW1046="勤怠未設定","×",IF(AV1046="勤怠修正","×",IF(AC1046="外注","",IF(AA1046="",IF(AY1046&lt;&gt;"","×",""),IF(VLOOKUP(AA1046,カレンダマスタ!$H$66:$I$83,2,FALSE)&lt;&gt;AY1046,"×","OK")))))</f>
        <v/>
      </c>
      <c r="BC1046" s="124" t="str">
        <f>IF(E1046="","",VLOOKUP($E1046,カレンダマスタ!$A$4:$E$381,4,FALSE))</f>
        <v/>
      </c>
      <c r="BD1046" s="122" t="str">
        <f>IF(AC1046="社員","",IF(AG1046=0,"",IF(AD1046="NSTC",IF(COUNTIF(カレンダマスタ!$Q$5:$Q$32,G1046)=1,"OK","×"),
IF(AD1046="NS本社",IF(COUNTIF(カレンダマスタ!$T$5:$T$32,G1046)=1,"OK","×"),IF(COUNTIF(カレンダマスタ!$R$5:$R$32,G1046)=1,"OK","×")))))</f>
        <v/>
      </c>
      <c r="BE1046" s="122" t="str">
        <f>IF(AC1046="社員","",IF(G1046="","",IF(R1046&lt;&gt;"","",IF(AF1046="CS","OK",IF(VLOOKUP(E1046,カレンダマスタ!$A$5:$D$381,4,FALSE)&gt;0,"",IF(OR(G1046*24&gt;10.84,H1046*24&lt;14.5)=TRUE,"×","OK"))))))</f>
        <v/>
      </c>
      <c r="BF1046" s="122" t="str">
        <f t="shared" si="328"/>
        <v/>
      </c>
      <c r="BG1046" s="127" t="str">
        <f>IF(AE1046="派遣","",IF(G1046="","",IF(R1046="有給休暇","",IF(S1046="","×","OK"))))</f>
        <v/>
      </c>
      <c r="BI1046" s="114" t="str">
        <f t="shared" ref="BI1046:BI1080" si="342">IF(OR(AO1046="×",AS1046="×",AZ1046="×",BE1046="×",BF1046="TW未入力",BF1046="週報未入力",BG1046="×"),"×","")</f>
        <v/>
      </c>
    </row>
    <row r="1047" spans="2:61">
      <c r="B1047" s="111"/>
      <c r="C1047" s="536"/>
      <c r="D1047" s="128"/>
      <c r="E1047" s="583"/>
      <c r="F1047" s="128"/>
      <c r="G1047" s="588"/>
      <c r="H1047" s="588"/>
      <c r="I1047" s="130"/>
      <c r="J1047" s="139"/>
      <c r="K1047" s="131"/>
      <c r="L1047" s="132"/>
      <c r="M1047" s="132"/>
      <c r="N1047" s="141"/>
      <c r="O1047" s="139"/>
      <c r="P1047" s="139"/>
      <c r="Q1047" s="139"/>
      <c r="R1047" s="133"/>
      <c r="S1047" s="134"/>
      <c r="T1047" s="434" t="str">
        <f t="shared" si="336"/>
        <v/>
      </c>
      <c r="U1047" s="429"/>
      <c r="V1047" s="429" t="str">
        <f t="shared" si="337"/>
        <v/>
      </c>
      <c r="W1047" s="298"/>
      <c r="X1047" s="129" t="str">
        <f t="shared" ref="X1047:X1080" si="343">IF(O1047&lt;&gt;"",O1047/24,"")</f>
        <v/>
      </c>
      <c r="Y1047" s="129" t="str">
        <f t="shared" si="338"/>
        <v/>
      </c>
      <c r="Z1047" s="129" t="str">
        <f t="shared" si="339"/>
        <v/>
      </c>
      <c r="AA1047" s="133" t="str">
        <f t="shared" si="330"/>
        <v/>
      </c>
      <c r="AC1047" s="186" t="str">
        <f>AC1046</f>
        <v/>
      </c>
      <c r="AD1047" s="186" t="str">
        <f>AD1046</f>
        <v/>
      </c>
      <c r="AE1047" s="186" t="str">
        <f>AE1046</f>
        <v/>
      </c>
      <c r="AF1047" s="186" t="str">
        <f>AF1046</f>
        <v/>
      </c>
      <c r="AG1047" s="204">
        <f t="shared" si="340"/>
        <v>0</v>
      </c>
      <c r="AI1047" s="135" t="str">
        <f>IF(月報!G1047&lt;&gt;"",月報!G1047,"")</f>
        <v/>
      </c>
      <c r="AJ1047" s="126" t="str">
        <f>IF(月報!W1047&lt;&gt;"",月報!W1047*24,"")</f>
        <v/>
      </c>
      <c r="AK1047" s="126" t="str">
        <f>IF(月報!P1047&lt;&gt;"",月報!P1047,"")</f>
        <v/>
      </c>
      <c r="AL1047" s="126" t="str">
        <f>IF(月報!Q1047&lt;&gt;"",IF(月報!Q1047="平日残","",月報!Q1047),"")</f>
        <v/>
      </c>
      <c r="AM1047" s="126"/>
      <c r="AN1047" s="126" t="str">
        <f t="shared" si="329"/>
        <v/>
      </c>
      <c r="AO1047" s="126" t="str">
        <f>IF($E1047="","",VLOOKUP($E1047,カレンダマスタ!$A$5:$E$381,5,FALSE))</f>
        <v/>
      </c>
      <c r="AQ1047" s="196" t="str">
        <f>IF(G1047="","",IF(VLOOKUP(E1047,カレンダマスタ!$A$5:$D$381,4,FALSE)=0,"",1))</f>
        <v/>
      </c>
      <c r="AR1047" s="136" t="str">
        <f>IF($G1047="","",IF($AD1047="NSTC",INDEX(カレンダマスタ!$I$26:$O$31,MATCH($G1047,カレンダマスタ!$H$26:$H$31,1),MATCH($H1047,カレンダマスタ!$I$25:$O$25,1)),
IF($AD1047="CS本社",INDEX(カレンダマスタ!$I$36:$O$41,MATCH($G1047,カレンダマスタ!$H$36:$H$41,1),MATCH($H1047,カレンダマスタ!$I$35:$O$35,1)),
IF($AD1047="NS本社",INDEX(カレンダマスタ!$I$94:$O$99,MATCH($G1047,カレンダマスタ!$H$95:$H$100,1),MATCH($H1047,カレンダマスタ!$I$93:$O$93,1)),
IF($AD1047="ODC",INDEX(カレンダマスタ!$I$46:$O$51,MATCH($G1047,カレンダマスタ!$H$46:$H$51,1),MATCH($H1047,カレンダマスタ!$I$45:$O$45,1)),
IF($AD1047="NS東京TC",INDEX(カレンダマスタ!$I$56:$O$61,MATCH($G1047,カレンダマスタ!$H$56:$H$61,1),MATCH($H1047,カレンダマスタ!$I$55:$O$55,1)),""))))))</f>
        <v/>
      </c>
      <c r="AS1047" s="126" t="str">
        <f t="shared" si="341"/>
        <v/>
      </c>
      <c r="AU1047" s="137" t="str">
        <f>IF(E1047="","",VLOOKUP($E1047,カレンダマスタ!$A$4:$E$381,4,FALSE))</f>
        <v/>
      </c>
      <c r="AV1047" s="137" t="str">
        <f t="shared" si="331"/>
        <v/>
      </c>
      <c r="AW1047" s="137" t="str">
        <f t="shared" si="332"/>
        <v/>
      </c>
      <c r="AX1047" s="138" t="str">
        <f t="shared" si="333"/>
        <v/>
      </c>
      <c r="AY1047" s="138" t="str">
        <f t="shared" si="334"/>
        <v/>
      </c>
      <c r="AZ1047" s="130" t="str">
        <f>IF(AX1047&amp;AW1047="勤怠未設定","×",IF(AV1047="勤怠修正","×",IF(AC1047="外注","",IF(AA1047="",IF(AY1047&lt;&gt;"","×",""),IF(VLOOKUP(AA1047,カレンダマスタ!$H$66:$I$83,2,FALSE)&lt;&gt;AY1047,"×","OK")))))</f>
        <v/>
      </c>
      <c r="BC1047" s="137" t="str">
        <f>IF(E1047="","",VLOOKUP($E1047,カレンダマスタ!$A$4:$E$381,4,FALSE))</f>
        <v/>
      </c>
      <c r="BD1047" s="126" t="str">
        <f>IF(AC1047="社員","",IF(AG1047=0,"",IF(AD1047="NSTC",IF(COUNTIF(カレンダマスタ!$Q$5:$Q$32,G1047)=1,"OK","×"),
IF(AD1047="NS本社",IF(COUNTIF(カレンダマスタ!$T$5:$T$32,G1047)=1,"OK","×"),IF(COUNTIF(カレンダマスタ!$R$5:$R$32,G1047)=1,"OK","×")))))</f>
        <v/>
      </c>
      <c r="BE1047" s="126" t="str">
        <f>IF(AC1047="社員","",IF(G1047="","",IF(R1047&lt;&gt;"","",IF(AF1047="CS","OK",IF(VLOOKUP(E1047,カレンダマスタ!$A$5:$D$381,4,FALSE)&gt;0,"",IF(OR(G1047*24&gt;10.84,H1047*24&lt;14.5)=TRUE,"×","OK"))))))</f>
        <v/>
      </c>
      <c r="BF1047" s="126" t="str">
        <f t="shared" si="328"/>
        <v/>
      </c>
      <c r="BG1047" s="126" t="str">
        <f t="shared" si="325"/>
        <v/>
      </c>
      <c r="BI1047" s="130" t="str">
        <f t="shared" si="342"/>
        <v/>
      </c>
    </row>
    <row r="1048" spans="2:61">
      <c r="B1048" s="111"/>
      <c r="C1048" s="536"/>
      <c r="D1048" s="128"/>
      <c r="E1048" s="583"/>
      <c r="F1048" s="128"/>
      <c r="G1048" s="588"/>
      <c r="H1048" s="588"/>
      <c r="I1048" s="130"/>
      <c r="J1048" s="139"/>
      <c r="K1048" s="131"/>
      <c r="L1048" s="132"/>
      <c r="M1048" s="132"/>
      <c r="N1048" s="141"/>
      <c r="O1048" s="139"/>
      <c r="P1048" s="139"/>
      <c r="Q1048" s="139"/>
      <c r="R1048" s="133"/>
      <c r="S1048" s="134"/>
      <c r="T1048" s="434" t="str">
        <f t="shared" si="336"/>
        <v/>
      </c>
      <c r="U1048" s="429"/>
      <c r="V1048" s="429" t="str">
        <f t="shared" si="337"/>
        <v/>
      </c>
      <c r="W1048" s="298"/>
      <c r="X1048" s="129" t="str">
        <f t="shared" si="343"/>
        <v/>
      </c>
      <c r="Y1048" s="129" t="str">
        <f t="shared" si="338"/>
        <v/>
      </c>
      <c r="Z1048" s="129" t="str">
        <f t="shared" si="339"/>
        <v/>
      </c>
      <c r="AA1048" s="133" t="str">
        <f t="shared" si="330"/>
        <v/>
      </c>
      <c r="AC1048" s="186" t="str">
        <f>AC1046</f>
        <v/>
      </c>
      <c r="AD1048" s="187" t="str">
        <f>AD1046</f>
        <v/>
      </c>
      <c r="AE1048" s="187" t="str">
        <f>AE1046</f>
        <v/>
      </c>
      <c r="AF1048" s="187" t="str">
        <f>AF1046</f>
        <v/>
      </c>
      <c r="AG1048" s="204">
        <f t="shared" si="340"/>
        <v>0</v>
      </c>
      <c r="AI1048" s="135" t="str">
        <f>IF(月報!G1048&lt;&gt;"",月報!G1048,"")</f>
        <v/>
      </c>
      <c r="AJ1048" s="126" t="str">
        <f>IF(月報!W1048&lt;&gt;"",月報!W1048*24,"")</f>
        <v/>
      </c>
      <c r="AK1048" s="126" t="str">
        <f>IF(月報!P1048&lt;&gt;"",月報!P1048,"")</f>
        <v/>
      </c>
      <c r="AL1048" s="126" t="str">
        <f>IF(月報!Q1048&lt;&gt;"",IF(月報!Q1048="平日残","",月報!Q1048),"")</f>
        <v/>
      </c>
      <c r="AM1048" s="126"/>
      <c r="AN1048" s="126" t="str">
        <f t="shared" si="329"/>
        <v/>
      </c>
      <c r="AO1048" s="126" t="str">
        <f>IF($E1048="","",VLOOKUP($E1048,カレンダマスタ!$A$5:$E$381,5,FALSE))</f>
        <v/>
      </c>
      <c r="AQ1048" s="196" t="str">
        <f>IF(G1048="","",IF(VLOOKUP(E1048,カレンダマスタ!$A$5:$D$381,4,FALSE)=0,"",1))</f>
        <v/>
      </c>
      <c r="AR1048" s="136" t="str">
        <f>IF($G1048="","",IF($AD1048="NSTC",INDEX(カレンダマスタ!$I$26:$O$31,MATCH($G1048,カレンダマスタ!$H$26:$H$31,1),MATCH($H1048,カレンダマスタ!$I$25:$O$25,1)),
IF($AD1048="CS本社",INDEX(カレンダマスタ!$I$36:$O$41,MATCH($G1048,カレンダマスタ!$H$36:$H$41,1),MATCH($H1048,カレンダマスタ!$I$35:$O$35,1)),
IF($AD1048="NS本社",INDEX(カレンダマスタ!$I$94:$O$99,MATCH($G1048,カレンダマスタ!$H$95:$H$100,1),MATCH($H1048,カレンダマスタ!$I$93:$O$93,1)),
IF($AD1048="ODC",INDEX(カレンダマスタ!$I$46:$O$51,MATCH($G1048,カレンダマスタ!$H$46:$H$51,1),MATCH($H1048,カレンダマスタ!$I$45:$O$45,1)),
IF($AD1048="NS東京TC",INDEX(カレンダマスタ!$I$56:$O$61,MATCH($G1048,カレンダマスタ!$H$56:$H$61,1),MATCH($H1048,カレンダマスタ!$I$55:$O$55,1)),""))))))</f>
        <v/>
      </c>
      <c r="AS1048" s="126" t="str">
        <f t="shared" si="341"/>
        <v/>
      </c>
      <c r="AU1048" s="137" t="str">
        <f>IF(E1048="","",VLOOKUP($E1048,カレンダマスタ!$A$4:$E$381,4,FALSE))</f>
        <v/>
      </c>
      <c r="AV1048" s="137" t="str">
        <f t="shared" si="331"/>
        <v/>
      </c>
      <c r="AW1048" s="137" t="str">
        <f t="shared" si="332"/>
        <v/>
      </c>
      <c r="AX1048" s="138" t="str">
        <f t="shared" si="333"/>
        <v/>
      </c>
      <c r="AY1048" s="138" t="str">
        <f t="shared" si="334"/>
        <v/>
      </c>
      <c r="AZ1048" s="130" t="str">
        <f>IF(AX1048&amp;AW1048="勤怠未設定","×",IF(AV1048="勤怠修正","×",IF(AC1048="外注","",IF(AA1048="",IF(AY1048&lt;&gt;"","×",""),IF(VLOOKUP(AA1048,カレンダマスタ!$H$66:$I$83,2,FALSE)&lt;&gt;AY1048,"×","OK")))))</f>
        <v/>
      </c>
      <c r="BC1048" s="137" t="str">
        <f>IF(E1048="","",VLOOKUP($E1048,カレンダマスタ!$A$4:$E$381,4,FALSE))</f>
        <v/>
      </c>
      <c r="BD1048" s="126" t="str">
        <f>IF(AC1048="社員","",IF(AG1048=0,"",IF(AD1048="NSTC",IF(COUNTIF(カレンダマスタ!$Q$5:$Q$32,G1048)=1,"OK","×"),
IF(AD1048="NS本社",IF(COUNTIF(カレンダマスタ!$T$5:$T$32,G1048)=1,"OK","×"),IF(COUNTIF(カレンダマスタ!$R$5:$R$32,G1048)=1,"OK","×")))))</f>
        <v/>
      </c>
      <c r="BE1048" s="126" t="str">
        <f>IF(AC1048="社員","",IF(G1048="","",IF(R1048&lt;&gt;"","",IF(AF1048="CS","OK",IF(VLOOKUP(E1048,カレンダマスタ!$A$5:$D$381,4,FALSE)&gt;0,"",IF(OR(G1048*24&gt;10.84,H1048*24&lt;14.5)=TRUE,"×","OK"))))))</f>
        <v/>
      </c>
      <c r="BF1048" s="126" t="str">
        <f t="shared" si="328"/>
        <v/>
      </c>
      <c r="BG1048" s="126" t="str">
        <f t="shared" si="325"/>
        <v/>
      </c>
      <c r="BI1048" s="130" t="str">
        <f t="shared" si="342"/>
        <v/>
      </c>
    </row>
    <row r="1049" spans="2:61">
      <c r="B1049" s="111"/>
      <c r="C1049" s="536"/>
      <c r="D1049" s="128"/>
      <c r="E1049" s="583"/>
      <c r="F1049" s="128"/>
      <c r="G1049" s="588"/>
      <c r="H1049" s="588"/>
      <c r="I1049" s="130"/>
      <c r="J1049" s="139"/>
      <c r="K1049" s="131"/>
      <c r="L1049" s="132"/>
      <c r="M1049" s="132"/>
      <c r="N1049" s="141"/>
      <c r="O1049" s="139"/>
      <c r="P1049" s="139"/>
      <c r="Q1049" s="139"/>
      <c r="R1049" s="133"/>
      <c r="S1049" s="134"/>
      <c r="T1049" s="434" t="str">
        <f t="shared" si="336"/>
        <v/>
      </c>
      <c r="U1049" s="429"/>
      <c r="V1049" s="429" t="str">
        <f t="shared" si="337"/>
        <v/>
      </c>
      <c r="W1049" s="298"/>
      <c r="X1049" s="129" t="str">
        <f t="shared" si="343"/>
        <v/>
      </c>
      <c r="Y1049" s="129" t="str">
        <f t="shared" si="338"/>
        <v/>
      </c>
      <c r="Z1049" s="129" t="str">
        <f t="shared" si="339"/>
        <v/>
      </c>
      <c r="AA1049" s="133" t="str">
        <f t="shared" si="330"/>
        <v/>
      </c>
      <c r="AC1049" s="186" t="str">
        <f>AC1046</f>
        <v/>
      </c>
      <c r="AD1049" s="187" t="str">
        <f>AD1046</f>
        <v/>
      </c>
      <c r="AE1049" s="187" t="str">
        <f>AE1046</f>
        <v/>
      </c>
      <c r="AF1049" s="187" t="str">
        <f>AF1046</f>
        <v/>
      </c>
      <c r="AG1049" s="204">
        <f t="shared" si="340"/>
        <v>0</v>
      </c>
      <c r="AI1049" s="140" t="str">
        <f>IF(月報!G1049&lt;&gt;"",月報!G1049,"")</f>
        <v/>
      </c>
      <c r="AJ1049" s="126" t="str">
        <f>IF(月報!W1049&lt;&gt;"",月報!W1049*24,"")</f>
        <v/>
      </c>
      <c r="AK1049" s="126" t="str">
        <f>IF(月報!P1049&lt;&gt;"",月報!P1049,"")</f>
        <v/>
      </c>
      <c r="AL1049" s="126" t="str">
        <f>IF(月報!Q1049&lt;&gt;"",IF(月報!Q1049="平日残","",月報!Q1049),"")</f>
        <v/>
      </c>
      <c r="AM1049" s="126"/>
      <c r="AN1049" s="126" t="str">
        <f t="shared" si="329"/>
        <v/>
      </c>
      <c r="AO1049" s="126" t="str">
        <f>IF($E1049="","",VLOOKUP($E1049,カレンダマスタ!$A$5:$E$381,5,FALSE))</f>
        <v/>
      </c>
      <c r="AQ1049" s="196" t="str">
        <f>IF(G1049="","",IF(VLOOKUP(E1049,カレンダマスタ!$A$5:$D$381,4,FALSE)=0,"",1))</f>
        <v/>
      </c>
      <c r="AR1049" s="136" t="str">
        <f>IF($G1049="","",IF($AD1049="NSTC",INDEX(カレンダマスタ!$I$26:$O$31,MATCH($G1049,カレンダマスタ!$H$26:$H$31,1),MATCH($H1049,カレンダマスタ!$I$25:$O$25,1)),
IF($AD1049="CS本社",INDEX(カレンダマスタ!$I$36:$O$41,MATCH($G1049,カレンダマスタ!$H$36:$H$41,1),MATCH($H1049,カレンダマスタ!$I$35:$O$35,1)),
IF($AD1049="NS本社",INDEX(カレンダマスタ!$I$94:$O$99,MATCH($G1049,カレンダマスタ!$H$95:$H$100,1),MATCH($H1049,カレンダマスタ!$I$93:$O$93,1)),
IF($AD1049="ODC",INDEX(カレンダマスタ!$I$46:$O$51,MATCH($G1049,カレンダマスタ!$H$46:$H$51,1),MATCH($H1049,カレンダマスタ!$I$45:$O$45,1)),
IF($AD1049="NS東京TC",INDEX(カレンダマスタ!$I$56:$O$61,MATCH($G1049,カレンダマスタ!$H$56:$H$61,1),MATCH($H1049,カレンダマスタ!$I$55:$O$55,1)),""))))))</f>
        <v/>
      </c>
      <c r="AS1049" s="126" t="str">
        <f t="shared" si="341"/>
        <v/>
      </c>
      <c r="AU1049" s="137" t="str">
        <f>IF(E1049="","",VLOOKUP($E1049,カレンダマスタ!$A$4:$E$381,4,FALSE))</f>
        <v/>
      </c>
      <c r="AV1049" s="137" t="str">
        <f t="shared" si="331"/>
        <v/>
      </c>
      <c r="AW1049" s="137" t="str">
        <f t="shared" si="332"/>
        <v/>
      </c>
      <c r="AX1049" s="138" t="str">
        <f t="shared" si="333"/>
        <v/>
      </c>
      <c r="AY1049" s="138" t="str">
        <f t="shared" si="334"/>
        <v/>
      </c>
      <c r="AZ1049" s="130" t="str">
        <f>IF(AX1049&amp;AW1049="勤怠未設定","×",IF(AV1049="勤怠修正","×",IF(AC1049="外注","",IF(AA1049="",IF(AY1049&lt;&gt;"","×",""),IF(VLOOKUP(AA1049,カレンダマスタ!$H$66:$I$83,2,FALSE)&lt;&gt;AY1049,"×","OK")))))</f>
        <v/>
      </c>
      <c r="BC1049" s="137" t="str">
        <f>IF(E1049="","",VLOOKUP($E1049,カレンダマスタ!$A$4:$E$381,4,FALSE))</f>
        <v/>
      </c>
      <c r="BD1049" s="126" t="str">
        <f>IF(AC1049="社員","",IF(AG1049=0,"",IF(AD1049="NSTC",IF(COUNTIF(カレンダマスタ!$Q$5:$Q$32,G1049)=1,"OK","×"),
IF(AD1049="NS本社",IF(COUNTIF(カレンダマスタ!$T$5:$T$32,G1049)=1,"OK","×"),IF(COUNTIF(カレンダマスタ!$R$5:$R$32,G1049)=1,"OK","×")))))</f>
        <v/>
      </c>
      <c r="BE1049" s="126" t="str">
        <f>IF(AC1049="社員","",IF(G1049="","",IF(R1049&lt;&gt;"","",IF(AF1049="CS","OK",IF(VLOOKUP(E1049,カレンダマスタ!$A$5:$D$381,4,FALSE)&gt;0,"",IF(OR(G1049*24&gt;10.84,H1049*24&lt;14.5)=TRUE,"×","OK"))))))</f>
        <v/>
      </c>
      <c r="BF1049" s="126" t="str">
        <f t="shared" si="328"/>
        <v/>
      </c>
      <c r="BG1049" s="126" t="str">
        <f t="shared" si="325"/>
        <v/>
      </c>
      <c r="BI1049" s="130" t="str">
        <f t="shared" si="342"/>
        <v/>
      </c>
    </row>
    <row r="1050" spans="2:61">
      <c r="B1050" s="111"/>
      <c r="C1050" s="536"/>
      <c r="D1050" s="128"/>
      <c r="E1050" s="583"/>
      <c r="F1050" s="128"/>
      <c r="G1050" s="588"/>
      <c r="H1050" s="588"/>
      <c r="I1050" s="130"/>
      <c r="J1050" s="139"/>
      <c r="K1050" s="131"/>
      <c r="L1050" s="132"/>
      <c r="M1050" s="132"/>
      <c r="N1050" s="141"/>
      <c r="O1050" s="139"/>
      <c r="P1050" s="139"/>
      <c r="Q1050" s="139"/>
      <c r="R1050" s="133"/>
      <c r="S1050" s="134"/>
      <c r="T1050" s="434" t="str">
        <f t="shared" si="336"/>
        <v/>
      </c>
      <c r="U1050" s="429"/>
      <c r="V1050" s="429" t="str">
        <f t="shared" si="337"/>
        <v/>
      </c>
      <c r="W1050" s="298"/>
      <c r="X1050" s="129" t="str">
        <f t="shared" si="343"/>
        <v/>
      </c>
      <c r="Y1050" s="129" t="str">
        <f t="shared" si="338"/>
        <v/>
      </c>
      <c r="Z1050" s="129" t="str">
        <f t="shared" si="339"/>
        <v/>
      </c>
      <c r="AA1050" s="133" t="str">
        <f t="shared" si="330"/>
        <v/>
      </c>
      <c r="AC1050" s="186" t="str">
        <f>AC1046</f>
        <v/>
      </c>
      <c r="AD1050" s="187" t="str">
        <f>AD1046</f>
        <v/>
      </c>
      <c r="AE1050" s="187" t="str">
        <f>AE1046</f>
        <v/>
      </c>
      <c r="AF1050" s="187" t="str">
        <f>AF1046</f>
        <v/>
      </c>
      <c r="AG1050" s="204">
        <f t="shared" si="340"/>
        <v>0</v>
      </c>
      <c r="AI1050" s="140" t="str">
        <f>IF(月報!G1050&lt;&gt;"",月報!G1050,"")</f>
        <v/>
      </c>
      <c r="AJ1050" s="126" t="str">
        <f>IF(月報!W1050&lt;&gt;"",月報!W1050*24,"")</f>
        <v/>
      </c>
      <c r="AK1050" s="126" t="str">
        <f>IF(月報!P1050&lt;&gt;"",月報!P1050,"")</f>
        <v/>
      </c>
      <c r="AL1050" s="126" t="str">
        <f>IF(月報!Q1050&lt;&gt;"",IF(月報!Q1050="平日残","",月報!Q1050),"")</f>
        <v/>
      </c>
      <c r="AM1050" s="126"/>
      <c r="AN1050" s="126" t="str">
        <f t="shared" si="329"/>
        <v/>
      </c>
      <c r="AO1050" s="126" t="str">
        <f>IF($E1050="","",VLOOKUP($E1050,カレンダマスタ!$A$5:$E$381,5,FALSE))</f>
        <v/>
      </c>
      <c r="AQ1050" s="196" t="str">
        <f>IF(G1050="","",IF(VLOOKUP(E1050,カレンダマスタ!$A$5:$D$381,4,FALSE)=0,"",1))</f>
        <v/>
      </c>
      <c r="AR1050" s="136" t="str">
        <f>IF($G1050="","",IF($AD1050="NSTC",INDEX(カレンダマスタ!$I$26:$O$31,MATCH($G1050,カレンダマスタ!$H$26:$H$31,1),MATCH($H1050,カレンダマスタ!$I$25:$O$25,1)),
IF($AD1050="CS本社",INDEX(カレンダマスタ!$I$36:$O$41,MATCH($G1050,カレンダマスタ!$H$36:$H$41,1),MATCH($H1050,カレンダマスタ!$I$35:$O$35,1)),
IF($AD1050="NS本社",INDEX(カレンダマスタ!$I$94:$O$99,MATCH($G1050,カレンダマスタ!$H$95:$H$100,1),MATCH($H1050,カレンダマスタ!$I$93:$O$93,1)),
IF($AD1050="ODC",INDEX(カレンダマスタ!$I$46:$O$51,MATCH($G1050,カレンダマスタ!$H$46:$H$51,1),MATCH($H1050,カレンダマスタ!$I$45:$O$45,1)),
IF($AD1050="NS東京TC",INDEX(カレンダマスタ!$I$56:$O$61,MATCH($G1050,カレンダマスタ!$H$56:$H$61,1),MATCH($H1050,カレンダマスタ!$I$55:$O$55,1)),""))))))</f>
        <v/>
      </c>
      <c r="AS1050" s="126" t="str">
        <f t="shared" si="341"/>
        <v/>
      </c>
      <c r="AU1050" s="137" t="str">
        <f>IF(E1050="","",VLOOKUP($E1050,カレンダマスタ!$A$4:$E$381,4,FALSE))</f>
        <v/>
      </c>
      <c r="AV1050" s="137" t="str">
        <f t="shared" si="331"/>
        <v/>
      </c>
      <c r="AW1050" s="137" t="str">
        <f t="shared" si="332"/>
        <v/>
      </c>
      <c r="AX1050" s="138" t="str">
        <f t="shared" si="333"/>
        <v/>
      </c>
      <c r="AY1050" s="138" t="str">
        <f t="shared" si="334"/>
        <v/>
      </c>
      <c r="AZ1050" s="130" t="str">
        <f>IF(AX1050&amp;AW1050="勤怠未設定","×",IF(AV1050="勤怠修正","×",IF(AC1050="外注","",IF(AA1050="",IF(AY1050&lt;&gt;"","×",""),IF(VLOOKUP(AA1050,カレンダマスタ!$H$66:$I$83,2,FALSE)&lt;&gt;AY1050,"×","OK")))))</f>
        <v/>
      </c>
      <c r="BC1050" s="137" t="str">
        <f>IF(E1050="","",VLOOKUP($E1050,カレンダマスタ!$A$4:$E$381,4,FALSE))</f>
        <v/>
      </c>
      <c r="BD1050" s="126" t="str">
        <f>IF(AC1050="社員","",IF(AG1050=0,"",IF(AD1050="NSTC",IF(COUNTIF(カレンダマスタ!$Q$5:$Q$32,G1050)=1,"OK","×"),
IF(AD1050="NS本社",IF(COUNTIF(カレンダマスタ!$T$5:$T$32,G1050)=1,"OK","×"),IF(COUNTIF(カレンダマスタ!$R$5:$R$32,G1050)=1,"OK","×")))))</f>
        <v/>
      </c>
      <c r="BE1050" s="126" t="str">
        <f>IF(AC1050="社員","",IF(G1050="","",IF(R1050&lt;&gt;"","",IF(AF1050="CS","OK",IF(VLOOKUP(E1050,カレンダマスタ!$A$5:$D$381,4,FALSE)&gt;0,"",IF(OR(G1050*24&gt;10.84,H1050*24&lt;14.5)=TRUE,"×","OK"))))))</f>
        <v/>
      </c>
      <c r="BF1050" s="126" t="str">
        <f t="shared" si="328"/>
        <v/>
      </c>
      <c r="BG1050" s="126" t="str">
        <f t="shared" si="325"/>
        <v/>
      </c>
      <c r="BI1050" s="130" t="str">
        <f t="shared" si="342"/>
        <v/>
      </c>
    </row>
    <row r="1051" spans="2:61">
      <c r="B1051" s="111"/>
      <c r="C1051" s="536"/>
      <c r="D1051" s="128"/>
      <c r="E1051" s="583"/>
      <c r="F1051" s="128"/>
      <c r="G1051" s="588"/>
      <c r="H1051" s="588"/>
      <c r="I1051" s="130"/>
      <c r="J1051" s="139"/>
      <c r="K1051" s="131"/>
      <c r="L1051" s="132"/>
      <c r="M1051" s="132"/>
      <c r="N1051" s="141"/>
      <c r="O1051" s="139"/>
      <c r="P1051" s="139"/>
      <c r="Q1051" s="139"/>
      <c r="R1051" s="133"/>
      <c r="S1051" s="134"/>
      <c r="T1051" s="434" t="str">
        <f t="shared" si="336"/>
        <v/>
      </c>
      <c r="U1051" s="429"/>
      <c r="V1051" s="429" t="str">
        <f t="shared" si="337"/>
        <v/>
      </c>
      <c r="W1051" s="298"/>
      <c r="X1051" s="129" t="str">
        <f t="shared" si="343"/>
        <v/>
      </c>
      <c r="Y1051" s="129" t="str">
        <f t="shared" si="338"/>
        <v/>
      </c>
      <c r="Z1051" s="129" t="str">
        <f t="shared" si="339"/>
        <v/>
      </c>
      <c r="AA1051" s="133" t="str">
        <f t="shared" si="330"/>
        <v/>
      </c>
      <c r="AC1051" s="186" t="str">
        <f>AC1046</f>
        <v/>
      </c>
      <c r="AD1051" s="187" t="str">
        <f>AD1046</f>
        <v/>
      </c>
      <c r="AE1051" s="187" t="str">
        <f>AE1046</f>
        <v/>
      </c>
      <c r="AF1051" s="187" t="str">
        <f>AF1046</f>
        <v/>
      </c>
      <c r="AG1051" s="204">
        <f t="shared" si="340"/>
        <v>0</v>
      </c>
      <c r="AI1051" s="135" t="str">
        <f>IF(月報!G1051&lt;&gt;"",月報!G1051,"")</f>
        <v/>
      </c>
      <c r="AJ1051" s="126" t="str">
        <f>IF(月報!W1051&lt;&gt;"",月報!W1051*24,"")</f>
        <v/>
      </c>
      <c r="AK1051" s="126" t="str">
        <f>IF(月報!P1051&lt;&gt;"",月報!P1051,"")</f>
        <v/>
      </c>
      <c r="AL1051" s="126" t="str">
        <f>IF(月報!Q1051&lt;&gt;"",IF(月報!Q1051="平日残","",月報!Q1051),"")</f>
        <v/>
      </c>
      <c r="AM1051" s="126"/>
      <c r="AN1051" s="126" t="str">
        <f t="shared" si="329"/>
        <v/>
      </c>
      <c r="AO1051" s="126" t="str">
        <f>IF($E1051="","",VLOOKUP($E1051,カレンダマスタ!$A$5:$E$381,5,FALSE))</f>
        <v/>
      </c>
      <c r="AQ1051" s="196" t="str">
        <f>IF(G1051="","",IF(VLOOKUP(E1051,カレンダマスタ!$A$5:$D$381,4,FALSE)=0,"",1))</f>
        <v/>
      </c>
      <c r="AR1051" s="136" t="str">
        <f>IF($G1051="","",IF($AD1051="NSTC",INDEX(カレンダマスタ!$I$26:$O$31,MATCH($G1051,カレンダマスタ!$H$26:$H$31,1),MATCH($H1051,カレンダマスタ!$I$25:$O$25,1)),
IF($AD1051="CS本社",INDEX(カレンダマスタ!$I$36:$O$41,MATCH($G1051,カレンダマスタ!$H$36:$H$41,1),MATCH($H1051,カレンダマスタ!$I$35:$O$35,1)),
IF($AD1051="NS本社",INDEX(カレンダマスタ!$I$94:$O$99,MATCH($G1051,カレンダマスタ!$H$95:$H$100,1),MATCH($H1051,カレンダマスタ!$I$93:$O$93,1)),
IF($AD1051="ODC",INDEX(カレンダマスタ!$I$46:$O$51,MATCH($G1051,カレンダマスタ!$H$46:$H$51,1),MATCH($H1051,カレンダマスタ!$I$45:$O$45,1)),
IF($AD1051="NS東京TC",INDEX(カレンダマスタ!$I$56:$O$61,MATCH($G1051,カレンダマスタ!$H$56:$H$61,1),MATCH($H1051,カレンダマスタ!$I$55:$O$55,1)),""))))))</f>
        <v/>
      </c>
      <c r="AS1051" s="126" t="str">
        <f t="shared" si="341"/>
        <v/>
      </c>
      <c r="AU1051" s="137" t="str">
        <f>IF(E1051="","",VLOOKUP($E1051,カレンダマスタ!$A$4:$E$381,4,FALSE))</f>
        <v/>
      </c>
      <c r="AV1051" s="137" t="str">
        <f t="shared" si="331"/>
        <v/>
      </c>
      <c r="AW1051" s="137" t="str">
        <f t="shared" si="332"/>
        <v/>
      </c>
      <c r="AX1051" s="138" t="str">
        <f t="shared" si="333"/>
        <v/>
      </c>
      <c r="AY1051" s="138" t="str">
        <f t="shared" si="334"/>
        <v/>
      </c>
      <c r="AZ1051" s="130" t="str">
        <f>IF(AX1051&amp;AW1051="勤怠未設定","×",IF(AV1051="勤怠修正","×",IF(AC1051="外注","",IF(AA1051="",IF(AY1051&lt;&gt;"","×",""),IF(VLOOKUP(AA1051,カレンダマスタ!$H$66:$I$83,2,FALSE)&lt;&gt;AY1051,"×","OK")))))</f>
        <v/>
      </c>
      <c r="BC1051" s="137" t="str">
        <f>IF(E1051="","",VLOOKUP($E1051,カレンダマスタ!$A$4:$E$381,4,FALSE))</f>
        <v/>
      </c>
      <c r="BD1051" s="126" t="str">
        <f>IF(AC1051="社員","",IF(AG1051=0,"",IF(AD1051="NSTC",IF(COUNTIF(カレンダマスタ!$Q$5:$Q$32,G1051)=1,"OK","×"),
IF(AD1051="NS本社",IF(COUNTIF(カレンダマスタ!$T$5:$T$32,G1051)=1,"OK","×"),IF(COUNTIF(カレンダマスタ!$R$5:$R$32,G1051)=1,"OK","×")))))</f>
        <v/>
      </c>
      <c r="BE1051" s="126" t="str">
        <f>IF(AC1051="社員","",IF(G1051="","",IF(R1051&lt;&gt;"","",IF(AF1051="CS","OK",IF(VLOOKUP(E1051,カレンダマスタ!$A$5:$D$381,4,FALSE)&gt;0,"",IF(OR(G1051*24&gt;10.84,H1051*24&lt;14.5)=TRUE,"×","OK"))))))</f>
        <v/>
      </c>
      <c r="BF1051" s="126" t="str">
        <f t="shared" si="328"/>
        <v/>
      </c>
      <c r="BG1051" s="126" t="str">
        <f t="shared" si="325"/>
        <v/>
      </c>
      <c r="BI1051" s="130" t="str">
        <f t="shared" si="342"/>
        <v/>
      </c>
    </row>
    <row r="1052" spans="2:61">
      <c r="B1052" s="111"/>
      <c r="C1052" s="537"/>
      <c r="D1052" s="142"/>
      <c r="E1052" s="584"/>
      <c r="F1052" s="142"/>
      <c r="G1052" s="589"/>
      <c r="H1052" s="589"/>
      <c r="I1052" s="144"/>
      <c r="J1052" s="148"/>
      <c r="K1052" s="145"/>
      <c r="L1052" s="146"/>
      <c r="M1052" s="146"/>
      <c r="N1052" s="147"/>
      <c r="O1052" s="148"/>
      <c r="P1052" s="148"/>
      <c r="Q1052" s="148"/>
      <c r="R1052" s="149"/>
      <c r="S1052" s="156"/>
      <c r="T1052" s="435" t="str">
        <f t="shared" si="336"/>
        <v/>
      </c>
      <c r="U1052" s="430"/>
      <c r="V1052" s="430" t="str">
        <f t="shared" si="337"/>
        <v/>
      </c>
      <c r="W1052" s="298"/>
      <c r="X1052" s="143" t="str">
        <f t="shared" si="343"/>
        <v/>
      </c>
      <c r="Y1052" s="143" t="str">
        <f t="shared" si="338"/>
        <v/>
      </c>
      <c r="Z1052" s="143" t="str">
        <f t="shared" si="339"/>
        <v/>
      </c>
      <c r="AA1052" s="149" t="str">
        <f t="shared" si="330"/>
        <v/>
      </c>
      <c r="AC1052" s="188" t="str">
        <f>AC1046</f>
        <v/>
      </c>
      <c r="AD1052" s="189" t="str">
        <f>AD1046</f>
        <v/>
      </c>
      <c r="AE1052" s="189" t="str">
        <f>AE1046</f>
        <v/>
      </c>
      <c r="AF1052" s="189" t="str">
        <f>AF1046</f>
        <v/>
      </c>
      <c r="AG1052" s="205">
        <f t="shared" si="340"/>
        <v>0</v>
      </c>
      <c r="AI1052" s="150" t="str">
        <f>IF(月報!G1052&lt;&gt;"",月報!G1052,"")</f>
        <v/>
      </c>
      <c r="AJ1052" s="151" t="str">
        <f>IF(月報!W1052&lt;&gt;"",月報!W1052*24,"")</f>
        <v/>
      </c>
      <c r="AK1052" s="151" t="str">
        <f>IF(月報!P1052&lt;&gt;"",月報!P1052,"")</f>
        <v/>
      </c>
      <c r="AL1052" s="151" t="str">
        <f>IF(月報!Q1052&lt;&gt;"",IF(月報!Q1052="平日残","",月報!Q1052),"")</f>
        <v/>
      </c>
      <c r="AM1052" s="151"/>
      <c r="AN1052" s="151" t="str">
        <f t="shared" si="329"/>
        <v/>
      </c>
      <c r="AO1052" s="151" t="str">
        <f>IF($E1052="","",VLOOKUP($E1052,カレンダマスタ!$A$5:$E$381,5,FALSE))</f>
        <v/>
      </c>
      <c r="AQ1052" s="197" t="str">
        <f>IF(G1052="","",IF(VLOOKUP(E1052,カレンダマスタ!$A$5:$D$381,4,FALSE)=0,"",1))</f>
        <v/>
      </c>
      <c r="AR1052" s="152" t="str">
        <f>IF($G1052="","",IF($AD1052="NSTC",INDEX(カレンダマスタ!$I$26:$O$31,MATCH($G1052,カレンダマスタ!$H$26:$H$31,1),MATCH($H1052,カレンダマスタ!$I$25:$O$25,1)),
IF($AD1052="CS本社",INDEX(カレンダマスタ!$I$36:$O$41,MATCH($G1052,カレンダマスタ!$H$36:$H$41,1),MATCH($H1052,カレンダマスタ!$I$35:$O$35,1)),
IF($AD1052="NS本社",INDEX(カレンダマスタ!$I$94:$O$99,MATCH($G1052,カレンダマスタ!$H$95:$H$100,1),MATCH($H1052,カレンダマスタ!$I$93:$O$93,1)),
IF($AD1052="ODC",INDEX(カレンダマスタ!$I$46:$O$51,MATCH($G1052,カレンダマスタ!$H$46:$H$51,1),MATCH($H1052,カレンダマスタ!$I$45:$O$45,1)),
IF($AD1052="NS東京TC",INDEX(カレンダマスタ!$I$56:$O$61,MATCH($G1052,カレンダマスタ!$H$56:$H$61,1),MATCH($H1052,カレンダマスタ!$I$55:$O$55,1)),""))))))</f>
        <v/>
      </c>
      <c r="AS1052" s="151" t="str">
        <f t="shared" si="341"/>
        <v/>
      </c>
      <c r="AU1052" s="153" t="str">
        <f>IF(E1052="","",VLOOKUP($E1052,カレンダマスタ!$A$4:$E$381,4,FALSE))</f>
        <v/>
      </c>
      <c r="AV1052" s="153" t="str">
        <f t="shared" si="331"/>
        <v/>
      </c>
      <c r="AW1052" s="153" t="str">
        <f t="shared" si="332"/>
        <v/>
      </c>
      <c r="AX1052" s="154" t="str">
        <f t="shared" si="333"/>
        <v/>
      </c>
      <c r="AY1052" s="154" t="str">
        <f t="shared" si="334"/>
        <v/>
      </c>
      <c r="AZ1052" s="144" t="str">
        <f>IF(AX1052&amp;AW1052="勤怠未設定","×",IF(AV1052="勤怠修正","×",IF(AC1052="外注","",IF(AA1052="",IF(AY1052&lt;&gt;"","×",""),IF(VLOOKUP(AA1052,カレンダマスタ!$H$66:$I$83,2,FALSE)&lt;&gt;AY1052,"×","OK")))))</f>
        <v/>
      </c>
      <c r="BC1052" s="153" t="str">
        <f>IF(E1052="","",VLOOKUP($E1052,カレンダマスタ!$A$4:$E$381,4,FALSE))</f>
        <v/>
      </c>
      <c r="BD1052" s="151" t="str">
        <f>IF(AC1052="社員","",IF(AG1052=0,"",IF(AD1052="NSTC",IF(COUNTIF(カレンダマスタ!$Q$5:$Q$32,G1052)=1,"OK","×"),
IF(AD1052="NS本社",IF(COUNTIF(カレンダマスタ!$T$5:$T$32,G1052)=1,"OK","×"),IF(COUNTIF(カレンダマスタ!$R$5:$R$32,G1052)=1,"OK","×")))))</f>
        <v/>
      </c>
      <c r="BE1052" s="151" t="str">
        <f>IF(AC1052="社員","",IF(G1052="","",IF(R1052&lt;&gt;"","",IF(AF1052="CS","OK",IF(VLOOKUP(E1052,カレンダマスタ!$A$5:$D$381,4,FALSE)&gt;0,"",IF(OR(G1052*24&gt;10.84,H1052*24&lt;14.5)=TRUE,"×","OK"))))))</f>
        <v/>
      </c>
      <c r="BF1052" s="151" t="str">
        <f t="shared" si="328"/>
        <v/>
      </c>
      <c r="BG1052" s="151" t="str">
        <f t="shared" si="325"/>
        <v/>
      </c>
      <c r="BI1052" s="144" t="str">
        <f t="shared" si="342"/>
        <v/>
      </c>
    </row>
    <row r="1053" spans="2:61">
      <c r="B1053" s="111"/>
      <c r="C1053" s="535"/>
      <c r="D1053" s="112"/>
      <c r="E1053" s="582"/>
      <c r="F1053" s="112"/>
      <c r="G1053" s="587"/>
      <c r="H1053" s="587"/>
      <c r="I1053" s="114"/>
      <c r="J1053" s="118"/>
      <c r="K1053" s="115"/>
      <c r="L1053" s="116"/>
      <c r="M1053" s="116"/>
      <c r="N1053" s="117"/>
      <c r="O1053" s="118"/>
      <c r="P1053" s="118"/>
      <c r="Q1053" s="118"/>
      <c r="R1053" s="119"/>
      <c r="S1053" s="120"/>
      <c r="T1053" s="433" t="str">
        <f t="shared" si="336"/>
        <v/>
      </c>
      <c r="U1053" s="431">
        <f>SUM(T1053:T1059)</f>
        <v>0</v>
      </c>
      <c r="V1053" s="431" t="str">
        <f t="shared" si="337"/>
        <v/>
      </c>
      <c r="W1053" s="298"/>
      <c r="X1053" s="113" t="str">
        <f t="shared" si="343"/>
        <v/>
      </c>
      <c r="Y1053" s="113" t="str">
        <f t="shared" si="338"/>
        <v/>
      </c>
      <c r="Z1053" s="113" t="str">
        <f t="shared" si="339"/>
        <v/>
      </c>
      <c r="AA1053" s="119" t="str">
        <f t="shared" si="330"/>
        <v/>
      </c>
      <c r="AC1053" s="190" t="str">
        <f>AC1046</f>
        <v/>
      </c>
      <c r="AD1053" s="191" t="str">
        <f>AD1046</f>
        <v/>
      </c>
      <c r="AE1053" s="191" t="str">
        <f>AE1046</f>
        <v/>
      </c>
      <c r="AF1053" s="191" t="str">
        <f>AF1046</f>
        <v/>
      </c>
      <c r="AG1053" s="206">
        <f t="shared" si="340"/>
        <v>0</v>
      </c>
      <c r="AI1053" s="155" t="str">
        <f>IF(月報!G1053&lt;&gt;"",月報!G1053,"")</f>
        <v/>
      </c>
      <c r="AJ1053" s="122" t="str">
        <f>IF(月報!W1053&lt;&gt;"",月報!W1053*24,"")</f>
        <v/>
      </c>
      <c r="AK1053" s="122" t="str">
        <f>IF(月報!P1053&lt;&gt;"",月報!P1053,"")</f>
        <v/>
      </c>
      <c r="AL1053" s="122" t="str">
        <f>IF(月報!Q1053&lt;&gt;"",IF(月報!Q1053="平日残","",月報!Q1053),"")</f>
        <v/>
      </c>
      <c r="AM1053" s="122"/>
      <c r="AN1053" s="122" t="str">
        <f t="shared" si="329"/>
        <v/>
      </c>
      <c r="AO1053" s="122" t="str">
        <f>IF($E1053="","",VLOOKUP($E1053,カレンダマスタ!$A$5:$E$381,5,FALSE))</f>
        <v/>
      </c>
      <c r="AQ1053" s="195" t="str">
        <f>IF(G1053="","",IF(VLOOKUP(E1053,カレンダマスタ!$A$5:$D$381,4,FALSE)=0,"",1))</f>
        <v/>
      </c>
      <c r="AR1053" s="123" t="str">
        <f>IF($G1053="","",IF($AD1053="NSTC",INDEX(カレンダマスタ!$I$26:$O$31,MATCH($G1053,カレンダマスタ!$H$26:$H$31,1),MATCH($H1053,カレンダマスタ!$I$25:$O$25,1)),
IF($AD1053="CS本社",INDEX(カレンダマスタ!$I$36:$O$41,MATCH($G1053,カレンダマスタ!$H$36:$H$41,1),MATCH($H1053,カレンダマスタ!$I$35:$O$35,1)),
IF($AD1053="NS本社",INDEX(カレンダマスタ!$I$94:$O$99,MATCH($G1053,カレンダマスタ!$H$95:$H$100,1),MATCH($H1053,カレンダマスタ!$I$93:$O$93,1)),
IF($AD1053="ODC",INDEX(カレンダマスタ!$I$46:$O$51,MATCH($G1053,カレンダマスタ!$H$46:$H$51,1),MATCH($H1053,カレンダマスタ!$I$45:$O$45,1)),
IF($AD1053="NS東京TC",INDEX(カレンダマスタ!$I$56:$O$61,MATCH($G1053,カレンダマスタ!$H$56:$H$61,1),MATCH($H1053,カレンダマスタ!$I$55:$O$55,1)),""))))))</f>
        <v/>
      </c>
      <c r="AS1053" s="122" t="str">
        <f t="shared" si="341"/>
        <v/>
      </c>
      <c r="AU1053" s="124" t="str">
        <f>IF(E1053="","",VLOOKUP($E1053,カレンダマスタ!$A$4:$E$381,4,FALSE))</f>
        <v/>
      </c>
      <c r="AV1053" s="124" t="str">
        <f t="shared" si="331"/>
        <v/>
      </c>
      <c r="AW1053" s="124" t="str">
        <f t="shared" si="332"/>
        <v/>
      </c>
      <c r="AX1053" s="125" t="str">
        <f t="shared" si="333"/>
        <v/>
      </c>
      <c r="AY1053" s="125" t="str">
        <f t="shared" si="334"/>
        <v/>
      </c>
      <c r="AZ1053" s="114" t="str">
        <f>IF(AX1053&amp;AW1053="勤怠未設定","×",IF(AV1053="勤怠修正","×",IF(AC1053="外注","",IF(AA1053="",IF(AY1053&lt;&gt;"","×",""),IF(VLOOKUP(AA1053,カレンダマスタ!$H$66:$I$83,2,FALSE)&lt;&gt;AY1053,"×","OK")))))</f>
        <v/>
      </c>
      <c r="BC1053" s="124" t="str">
        <f>IF(E1053="","",VLOOKUP($E1053,カレンダマスタ!$A$4:$E$381,4,FALSE))</f>
        <v/>
      </c>
      <c r="BD1053" s="122" t="str">
        <f>IF(AC1053="社員","",IF(AG1053=0,"",IF(AD1053="NSTC",IF(COUNTIF(カレンダマスタ!$Q$5:$Q$32,G1053)=1,"OK","×"),
IF(AD1053="NS本社",IF(COUNTIF(カレンダマスタ!$T$5:$T$32,G1053)=1,"OK","×"),IF(COUNTIF(カレンダマスタ!$R$5:$R$32,G1053)=1,"OK","×")))))</f>
        <v/>
      </c>
      <c r="BE1053" s="122" t="str">
        <f>IF(AC1053="社員","",IF(G1053="","",IF(R1053&lt;&gt;"","",IF(AF1053="CS","OK",IF(VLOOKUP(E1053,カレンダマスタ!$A$5:$D$381,4,FALSE)&gt;0,"",IF(OR(G1053*24&gt;10.84,H1053*24&lt;14.5)=TRUE,"×","OK"))))))</f>
        <v/>
      </c>
      <c r="BF1053" s="122" t="str">
        <f t="shared" si="328"/>
        <v/>
      </c>
      <c r="BG1053" s="122" t="str">
        <f t="shared" si="325"/>
        <v/>
      </c>
      <c r="BI1053" s="114" t="str">
        <f t="shared" si="342"/>
        <v/>
      </c>
    </row>
    <row r="1054" spans="2:61">
      <c r="B1054" s="111"/>
      <c r="C1054" s="536"/>
      <c r="D1054" s="128"/>
      <c r="E1054" s="583"/>
      <c r="F1054" s="128"/>
      <c r="G1054" s="588"/>
      <c r="H1054" s="588"/>
      <c r="I1054" s="130"/>
      <c r="J1054" s="139"/>
      <c r="K1054" s="131"/>
      <c r="L1054" s="132"/>
      <c r="M1054" s="132"/>
      <c r="N1054" s="141"/>
      <c r="O1054" s="139"/>
      <c r="P1054" s="139"/>
      <c r="Q1054" s="139"/>
      <c r="R1054" s="133"/>
      <c r="S1054" s="134"/>
      <c r="T1054" s="434" t="str">
        <f t="shared" si="336"/>
        <v/>
      </c>
      <c r="U1054" s="429"/>
      <c r="V1054" s="429" t="str">
        <f t="shared" si="337"/>
        <v/>
      </c>
      <c r="W1054" s="298"/>
      <c r="X1054" s="129" t="str">
        <f t="shared" si="343"/>
        <v/>
      </c>
      <c r="Y1054" s="129" t="str">
        <f t="shared" si="338"/>
        <v/>
      </c>
      <c r="Z1054" s="129" t="str">
        <f t="shared" si="339"/>
        <v/>
      </c>
      <c r="AA1054" s="133" t="str">
        <f t="shared" si="330"/>
        <v/>
      </c>
      <c r="AC1054" s="186" t="str">
        <f>AC1046</f>
        <v/>
      </c>
      <c r="AD1054" s="187" t="str">
        <f>AD1046</f>
        <v/>
      </c>
      <c r="AE1054" s="187" t="str">
        <f>AE1046</f>
        <v/>
      </c>
      <c r="AF1054" s="187" t="str">
        <f>AF1046</f>
        <v/>
      </c>
      <c r="AG1054" s="204">
        <f t="shared" si="340"/>
        <v>0</v>
      </c>
      <c r="AI1054" s="135" t="str">
        <f>IF(月報!G1054&lt;&gt;"",月報!G1054,"")</f>
        <v/>
      </c>
      <c r="AJ1054" s="126" t="str">
        <f>IF(月報!W1054&lt;&gt;"",月報!W1054*24,"")</f>
        <v/>
      </c>
      <c r="AK1054" s="126" t="str">
        <f>IF(月報!P1054&lt;&gt;"",月報!P1054,"")</f>
        <v/>
      </c>
      <c r="AL1054" s="126" t="str">
        <f>IF(月報!Q1054&lt;&gt;"",IF(月報!Q1054="平日残","",月報!Q1054),"")</f>
        <v/>
      </c>
      <c r="AM1054" s="126"/>
      <c r="AN1054" s="126" t="str">
        <f t="shared" si="329"/>
        <v/>
      </c>
      <c r="AO1054" s="126" t="str">
        <f>IF($E1054="","",VLOOKUP($E1054,カレンダマスタ!$A$5:$E$381,5,FALSE))</f>
        <v/>
      </c>
      <c r="AQ1054" s="196" t="str">
        <f>IF(G1054="","",IF(VLOOKUP(E1054,カレンダマスタ!$A$5:$D$381,4,FALSE)=0,"",1))</f>
        <v/>
      </c>
      <c r="AR1054" s="136" t="str">
        <f>IF($G1054="","",IF($AD1054="NSTC",INDEX(カレンダマスタ!$I$26:$O$31,MATCH($G1054,カレンダマスタ!$H$26:$H$31,1),MATCH($H1054,カレンダマスタ!$I$25:$O$25,1)),
IF($AD1054="CS本社",INDEX(カレンダマスタ!$I$36:$O$41,MATCH($G1054,カレンダマスタ!$H$36:$H$41,1),MATCH($H1054,カレンダマスタ!$I$35:$O$35,1)),
IF($AD1054="NS本社",INDEX(カレンダマスタ!$I$94:$O$99,MATCH($G1054,カレンダマスタ!$H$95:$H$100,1),MATCH($H1054,カレンダマスタ!$I$93:$O$93,1)),
IF($AD1054="ODC",INDEX(カレンダマスタ!$I$46:$O$51,MATCH($G1054,カレンダマスタ!$H$46:$H$51,1),MATCH($H1054,カレンダマスタ!$I$45:$O$45,1)),
IF($AD1054="NS東京TC",INDEX(カレンダマスタ!$I$56:$O$61,MATCH($G1054,カレンダマスタ!$H$56:$H$61,1),MATCH($H1054,カレンダマスタ!$I$55:$O$55,1)),""))))))</f>
        <v/>
      </c>
      <c r="AS1054" s="126" t="str">
        <f t="shared" si="341"/>
        <v/>
      </c>
      <c r="AU1054" s="137" t="str">
        <f>IF(E1054="","",VLOOKUP($E1054,カレンダマスタ!$A$4:$E$381,4,FALSE))</f>
        <v/>
      </c>
      <c r="AV1054" s="137" t="str">
        <f t="shared" si="331"/>
        <v/>
      </c>
      <c r="AW1054" s="137" t="str">
        <f t="shared" si="332"/>
        <v/>
      </c>
      <c r="AX1054" s="138" t="str">
        <f t="shared" si="333"/>
        <v/>
      </c>
      <c r="AY1054" s="138" t="str">
        <f t="shared" si="334"/>
        <v/>
      </c>
      <c r="AZ1054" s="130" t="str">
        <f>IF(AX1054&amp;AW1054="勤怠未設定","×",IF(AV1054="勤怠修正","×",IF(AC1054="外注","",IF(AA1054="",IF(AY1054&lt;&gt;"","×",""),IF(VLOOKUP(AA1054,カレンダマスタ!$H$66:$I$83,2,FALSE)&lt;&gt;AY1054,"×","OK")))))</f>
        <v/>
      </c>
      <c r="BC1054" s="137" t="str">
        <f>IF(E1054="","",VLOOKUP($E1054,カレンダマスタ!$A$4:$E$381,4,FALSE))</f>
        <v/>
      </c>
      <c r="BD1054" s="126" t="str">
        <f>IF(AC1054="社員","",IF(AG1054=0,"",IF(AD1054="NSTC",IF(COUNTIF(カレンダマスタ!$Q$5:$Q$32,G1054)=1,"OK","×"),
IF(AD1054="NS本社",IF(COUNTIF(カレンダマスタ!$T$5:$T$32,G1054)=1,"OK","×"),IF(COUNTIF(カレンダマスタ!$R$5:$R$32,G1054)=1,"OK","×")))))</f>
        <v/>
      </c>
      <c r="BE1054" s="126" t="str">
        <f>IF(AC1054="社員","",IF(G1054="","",IF(R1054&lt;&gt;"","",IF(AF1054="CS","OK",IF(VLOOKUP(E1054,カレンダマスタ!$A$5:$D$381,4,FALSE)&gt;0,"",IF(OR(G1054*24&gt;10.84,H1054*24&lt;14.5)=TRUE,"×","OK"))))))</f>
        <v/>
      </c>
      <c r="BF1054" s="126" t="str">
        <f t="shared" si="328"/>
        <v/>
      </c>
      <c r="BG1054" s="126" t="str">
        <f t="shared" si="325"/>
        <v/>
      </c>
      <c r="BI1054" s="130" t="str">
        <f t="shared" si="342"/>
        <v/>
      </c>
    </row>
    <row r="1055" spans="2:61">
      <c r="B1055" s="111"/>
      <c r="C1055" s="536"/>
      <c r="D1055" s="128"/>
      <c r="E1055" s="583"/>
      <c r="F1055" s="128"/>
      <c r="G1055" s="588"/>
      <c r="H1055" s="588"/>
      <c r="I1055" s="130"/>
      <c r="J1055" s="139"/>
      <c r="K1055" s="131"/>
      <c r="L1055" s="132"/>
      <c r="M1055" s="132"/>
      <c r="N1055" s="141"/>
      <c r="O1055" s="139"/>
      <c r="P1055" s="139"/>
      <c r="Q1055" s="139"/>
      <c r="R1055" s="133"/>
      <c r="S1055" s="134"/>
      <c r="T1055" s="434" t="str">
        <f t="shared" si="336"/>
        <v/>
      </c>
      <c r="U1055" s="429"/>
      <c r="V1055" s="429" t="str">
        <f t="shared" si="337"/>
        <v/>
      </c>
      <c r="W1055" s="298"/>
      <c r="X1055" s="129" t="str">
        <f t="shared" si="343"/>
        <v/>
      </c>
      <c r="Y1055" s="129" t="str">
        <f t="shared" si="338"/>
        <v/>
      </c>
      <c r="Z1055" s="129" t="str">
        <f t="shared" si="339"/>
        <v/>
      </c>
      <c r="AA1055" s="133" t="str">
        <f t="shared" si="330"/>
        <v/>
      </c>
      <c r="AC1055" s="186" t="str">
        <f>AC1046</f>
        <v/>
      </c>
      <c r="AD1055" s="187" t="str">
        <f>AD1046</f>
        <v/>
      </c>
      <c r="AE1055" s="187" t="str">
        <f>AE1046</f>
        <v/>
      </c>
      <c r="AF1055" s="187" t="str">
        <f>AF1046</f>
        <v/>
      </c>
      <c r="AG1055" s="204">
        <f t="shared" si="340"/>
        <v>0</v>
      </c>
      <c r="AI1055" s="135" t="str">
        <f>IF(月報!G1055&lt;&gt;"",月報!G1055,"")</f>
        <v/>
      </c>
      <c r="AJ1055" s="126" t="str">
        <f>IF(月報!W1055&lt;&gt;"",月報!W1055*24,"")</f>
        <v/>
      </c>
      <c r="AK1055" s="126" t="str">
        <f>IF(月報!P1055&lt;&gt;"",月報!P1055,"")</f>
        <v/>
      </c>
      <c r="AL1055" s="126" t="str">
        <f>IF(月報!Q1055&lt;&gt;"",IF(月報!Q1055="平日残","",月報!Q1055),"")</f>
        <v/>
      </c>
      <c r="AM1055" s="126"/>
      <c r="AN1055" s="126" t="str">
        <f t="shared" si="329"/>
        <v/>
      </c>
      <c r="AO1055" s="126" t="str">
        <f>IF($E1055="","",VLOOKUP($E1055,カレンダマスタ!$A$5:$E$381,5,FALSE))</f>
        <v/>
      </c>
      <c r="AQ1055" s="196" t="str">
        <f>IF(G1055="","",IF(VLOOKUP(E1055,カレンダマスタ!$A$5:$D$381,4,FALSE)=0,"",1))</f>
        <v/>
      </c>
      <c r="AR1055" s="136" t="str">
        <f>IF($G1055="","",IF($AD1055="NSTC",INDEX(カレンダマスタ!$I$26:$O$31,MATCH($G1055,カレンダマスタ!$H$26:$H$31,1),MATCH($H1055,カレンダマスタ!$I$25:$O$25,1)),
IF($AD1055="CS本社",INDEX(カレンダマスタ!$I$36:$O$41,MATCH($G1055,カレンダマスタ!$H$36:$H$41,1),MATCH($H1055,カレンダマスタ!$I$35:$O$35,1)),
IF($AD1055="NS本社",INDEX(カレンダマスタ!$I$94:$O$99,MATCH($G1055,カレンダマスタ!$H$95:$H$100,1),MATCH($H1055,カレンダマスタ!$I$93:$O$93,1)),
IF($AD1055="ODC",INDEX(カレンダマスタ!$I$46:$O$51,MATCH($G1055,カレンダマスタ!$H$46:$H$51,1),MATCH($H1055,カレンダマスタ!$I$45:$O$45,1)),
IF($AD1055="NS東京TC",INDEX(カレンダマスタ!$I$56:$O$61,MATCH($G1055,カレンダマスタ!$H$56:$H$61,1),MATCH($H1055,カレンダマスタ!$I$55:$O$55,1)),""))))))</f>
        <v/>
      </c>
      <c r="AS1055" s="126" t="str">
        <f t="shared" si="341"/>
        <v/>
      </c>
      <c r="AU1055" s="137" t="str">
        <f>IF(E1055="","",VLOOKUP($E1055,カレンダマスタ!$A$4:$E$381,4,FALSE))</f>
        <v/>
      </c>
      <c r="AV1055" s="137" t="str">
        <f t="shared" si="331"/>
        <v/>
      </c>
      <c r="AW1055" s="137" t="str">
        <f t="shared" si="332"/>
        <v/>
      </c>
      <c r="AX1055" s="138" t="str">
        <f t="shared" si="333"/>
        <v/>
      </c>
      <c r="AY1055" s="138" t="str">
        <f t="shared" si="334"/>
        <v/>
      </c>
      <c r="AZ1055" s="130" t="str">
        <f>IF(AX1055&amp;AW1055="勤怠未設定","×",IF(AV1055="勤怠修正","×",IF(AC1055="外注","",IF(AA1055="",IF(AY1055&lt;&gt;"","×",""),IF(VLOOKUP(AA1055,カレンダマスタ!$H$66:$I$83,2,FALSE)&lt;&gt;AY1055,"×","OK")))))</f>
        <v/>
      </c>
      <c r="BC1055" s="137" t="str">
        <f>IF(E1055="","",VLOOKUP($E1055,カレンダマスタ!$A$4:$E$381,4,FALSE))</f>
        <v/>
      </c>
      <c r="BD1055" s="126" t="str">
        <f>IF(AC1055="社員","",IF(AG1055=0,"",IF(AD1055="NSTC",IF(COUNTIF(カレンダマスタ!$Q$5:$Q$32,G1055)=1,"OK","×"),
IF(AD1055="NS本社",IF(COUNTIF(カレンダマスタ!$T$5:$T$32,G1055)=1,"OK","×"),IF(COUNTIF(カレンダマスタ!$R$5:$R$32,G1055)=1,"OK","×")))))</f>
        <v/>
      </c>
      <c r="BE1055" s="126" t="str">
        <f>IF(AC1055="社員","",IF(G1055="","",IF(R1055&lt;&gt;"","",IF(AF1055="CS","OK",IF(VLOOKUP(E1055,カレンダマスタ!$A$5:$D$381,4,FALSE)&gt;0,"",IF(OR(G1055*24&gt;10.84,H1055*24&lt;14.5)=TRUE,"×","OK"))))))</f>
        <v/>
      </c>
      <c r="BF1055" s="126" t="str">
        <f t="shared" si="328"/>
        <v/>
      </c>
      <c r="BG1055" s="126" t="str">
        <f t="shared" si="325"/>
        <v/>
      </c>
      <c r="BI1055" s="130" t="str">
        <f t="shared" si="342"/>
        <v/>
      </c>
    </row>
    <row r="1056" spans="2:61">
      <c r="B1056" s="111"/>
      <c r="C1056" s="536"/>
      <c r="D1056" s="128"/>
      <c r="E1056" s="583"/>
      <c r="F1056" s="128"/>
      <c r="G1056" s="588"/>
      <c r="H1056" s="588"/>
      <c r="I1056" s="130"/>
      <c r="J1056" s="139"/>
      <c r="K1056" s="131"/>
      <c r="L1056" s="132"/>
      <c r="M1056" s="132"/>
      <c r="N1056" s="141"/>
      <c r="O1056" s="139"/>
      <c r="P1056" s="139"/>
      <c r="Q1056" s="139"/>
      <c r="R1056" s="133"/>
      <c r="S1056" s="134"/>
      <c r="T1056" s="434" t="str">
        <f t="shared" si="336"/>
        <v/>
      </c>
      <c r="U1056" s="429"/>
      <c r="V1056" s="429" t="str">
        <f t="shared" si="337"/>
        <v/>
      </c>
      <c r="W1056" s="298"/>
      <c r="X1056" s="129" t="str">
        <f t="shared" si="343"/>
        <v/>
      </c>
      <c r="Y1056" s="129" t="str">
        <f t="shared" si="338"/>
        <v/>
      </c>
      <c r="Z1056" s="129" t="str">
        <f t="shared" si="339"/>
        <v/>
      </c>
      <c r="AA1056" s="133" t="str">
        <f t="shared" si="330"/>
        <v/>
      </c>
      <c r="AC1056" s="186" t="str">
        <f>AC1046</f>
        <v/>
      </c>
      <c r="AD1056" s="187" t="str">
        <f>AD1046</f>
        <v/>
      </c>
      <c r="AE1056" s="187" t="str">
        <f>AE1046</f>
        <v/>
      </c>
      <c r="AF1056" s="187" t="str">
        <f>AF1046</f>
        <v/>
      </c>
      <c r="AG1056" s="204">
        <f t="shared" si="340"/>
        <v>0</v>
      </c>
      <c r="AI1056" s="140" t="str">
        <f>IF(月報!G1056&lt;&gt;"",月報!G1056,"")</f>
        <v/>
      </c>
      <c r="AJ1056" s="126" t="str">
        <f>IF(月報!W1056&lt;&gt;"",月報!W1056*24,"")</f>
        <v/>
      </c>
      <c r="AK1056" s="126" t="str">
        <f>IF(月報!P1056&lt;&gt;"",月報!P1056,"")</f>
        <v/>
      </c>
      <c r="AL1056" s="126" t="str">
        <f>IF(月報!Q1056&lt;&gt;"",IF(月報!Q1056="平日残","",月報!Q1056),"")</f>
        <v/>
      </c>
      <c r="AM1056" s="126"/>
      <c r="AN1056" s="126" t="str">
        <f t="shared" si="329"/>
        <v/>
      </c>
      <c r="AO1056" s="126" t="str">
        <f>IF($E1056="","",VLOOKUP($E1056,カレンダマスタ!$A$5:$E$381,5,FALSE))</f>
        <v/>
      </c>
      <c r="AQ1056" s="196" t="str">
        <f>IF(G1056="","",IF(VLOOKUP(E1056,カレンダマスタ!$A$5:$D$381,4,FALSE)=0,"",1))</f>
        <v/>
      </c>
      <c r="AR1056" s="136" t="str">
        <f>IF($G1056="","",IF($AD1056="NSTC",INDEX(カレンダマスタ!$I$26:$O$31,MATCH($G1056,カレンダマスタ!$H$26:$H$31,1),MATCH($H1056,カレンダマスタ!$I$25:$O$25,1)),
IF($AD1056="CS本社",INDEX(カレンダマスタ!$I$36:$O$41,MATCH($G1056,カレンダマスタ!$H$36:$H$41,1),MATCH($H1056,カレンダマスタ!$I$35:$O$35,1)),
IF($AD1056="NS本社",INDEX(カレンダマスタ!$I$94:$O$99,MATCH($G1056,カレンダマスタ!$H$95:$H$100,1),MATCH($H1056,カレンダマスタ!$I$93:$O$93,1)),
IF($AD1056="ODC",INDEX(カレンダマスタ!$I$46:$O$51,MATCH($G1056,カレンダマスタ!$H$46:$H$51,1),MATCH($H1056,カレンダマスタ!$I$45:$O$45,1)),
IF($AD1056="NS東京TC",INDEX(カレンダマスタ!$I$56:$O$61,MATCH($G1056,カレンダマスタ!$H$56:$H$61,1),MATCH($H1056,カレンダマスタ!$I$55:$O$55,1)),""))))))</f>
        <v/>
      </c>
      <c r="AS1056" s="126" t="str">
        <f t="shared" si="341"/>
        <v/>
      </c>
      <c r="AU1056" s="137" t="str">
        <f>IF(E1056="","",VLOOKUP($E1056,カレンダマスタ!$A$4:$E$381,4,FALSE))</f>
        <v/>
      </c>
      <c r="AV1056" s="137" t="str">
        <f t="shared" si="331"/>
        <v/>
      </c>
      <c r="AW1056" s="137" t="str">
        <f t="shared" si="332"/>
        <v/>
      </c>
      <c r="AX1056" s="138" t="str">
        <f t="shared" si="333"/>
        <v/>
      </c>
      <c r="AY1056" s="138" t="str">
        <f t="shared" si="334"/>
        <v/>
      </c>
      <c r="AZ1056" s="130" t="str">
        <f>IF(AX1056&amp;AW1056="勤怠未設定","×",IF(AV1056="勤怠修正","×",IF(AC1056="外注","",IF(AA1056="",IF(AY1056&lt;&gt;"","×",""),IF(VLOOKUP(AA1056,カレンダマスタ!$H$66:$I$83,2,FALSE)&lt;&gt;AY1056,"×","OK")))))</f>
        <v/>
      </c>
      <c r="BC1056" s="137" t="str">
        <f>IF(E1056="","",VLOOKUP($E1056,カレンダマスタ!$A$4:$E$381,4,FALSE))</f>
        <v/>
      </c>
      <c r="BD1056" s="126" t="str">
        <f>IF(AC1056="社員","",IF(AG1056=0,"",IF(AD1056="NSTC",IF(COUNTIF(カレンダマスタ!$Q$5:$Q$32,G1056)=1,"OK","×"),
IF(AD1056="NS本社",IF(COUNTIF(カレンダマスタ!$T$5:$T$32,G1056)=1,"OK","×"),IF(COUNTIF(カレンダマスタ!$R$5:$R$32,G1056)=1,"OK","×")))))</f>
        <v/>
      </c>
      <c r="BE1056" s="126" t="str">
        <f>IF(AC1056="社員","",IF(G1056="","",IF(R1056&lt;&gt;"","",IF(AF1056="CS","OK",IF(VLOOKUP(E1056,カレンダマスタ!$A$5:$D$381,4,FALSE)&gt;0,"",IF(OR(G1056*24&gt;10.84,H1056*24&lt;14.5)=TRUE,"×","OK"))))))</f>
        <v/>
      </c>
      <c r="BF1056" s="126" t="str">
        <f t="shared" si="328"/>
        <v/>
      </c>
      <c r="BG1056" s="126" t="str">
        <f t="shared" si="325"/>
        <v/>
      </c>
      <c r="BI1056" s="130" t="str">
        <f t="shared" si="342"/>
        <v/>
      </c>
    </row>
    <row r="1057" spans="2:61">
      <c r="B1057" s="111"/>
      <c r="C1057" s="536"/>
      <c r="D1057" s="128"/>
      <c r="E1057" s="583"/>
      <c r="F1057" s="128"/>
      <c r="G1057" s="588"/>
      <c r="H1057" s="588"/>
      <c r="I1057" s="130"/>
      <c r="J1057" s="139"/>
      <c r="K1057" s="131"/>
      <c r="L1057" s="132"/>
      <c r="M1057" s="132"/>
      <c r="N1057" s="141"/>
      <c r="O1057" s="139"/>
      <c r="P1057" s="139"/>
      <c r="Q1057" s="139"/>
      <c r="R1057" s="133"/>
      <c r="S1057" s="134"/>
      <c r="T1057" s="434" t="str">
        <f t="shared" si="336"/>
        <v/>
      </c>
      <c r="U1057" s="429"/>
      <c r="V1057" s="429" t="str">
        <f t="shared" si="337"/>
        <v/>
      </c>
      <c r="W1057" s="298"/>
      <c r="X1057" s="129" t="str">
        <f t="shared" si="343"/>
        <v/>
      </c>
      <c r="Y1057" s="129" t="str">
        <f t="shared" si="338"/>
        <v/>
      </c>
      <c r="Z1057" s="129" t="str">
        <f t="shared" si="339"/>
        <v/>
      </c>
      <c r="AA1057" s="133" t="str">
        <f t="shared" si="330"/>
        <v/>
      </c>
      <c r="AC1057" s="186" t="str">
        <f>AC1046</f>
        <v/>
      </c>
      <c r="AD1057" s="187" t="str">
        <f>AD1046</f>
        <v/>
      </c>
      <c r="AE1057" s="187" t="str">
        <f>AE1046</f>
        <v/>
      </c>
      <c r="AF1057" s="187" t="str">
        <f>AF1046</f>
        <v/>
      </c>
      <c r="AG1057" s="204">
        <f t="shared" si="340"/>
        <v>0</v>
      </c>
      <c r="AI1057" s="140" t="str">
        <f>IF(月報!G1057&lt;&gt;"",月報!G1057,"")</f>
        <v/>
      </c>
      <c r="AJ1057" s="126" t="str">
        <f>IF(月報!W1057&lt;&gt;"",月報!W1057*24,"")</f>
        <v/>
      </c>
      <c r="AK1057" s="126" t="str">
        <f>IF(月報!P1057&lt;&gt;"",月報!P1057,"")</f>
        <v/>
      </c>
      <c r="AL1057" s="126" t="str">
        <f>IF(月報!Q1057&lt;&gt;"",IF(月報!Q1057="平日残","",月報!Q1057),"")</f>
        <v/>
      </c>
      <c r="AM1057" s="126"/>
      <c r="AN1057" s="126" t="str">
        <f t="shared" si="329"/>
        <v/>
      </c>
      <c r="AO1057" s="126" t="str">
        <f>IF($E1057="","",VLOOKUP($E1057,カレンダマスタ!$A$5:$E$381,5,FALSE))</f>
        <v/>
      </c>
      <c r="AQ1057" s="196" t="str">
        <f>IF(G1057="","",IF(VLOOKUP(E1057,カレンダマスタ!$A$5:$D$381,4,FALSE)=0,"",1))</f>
        <v/>
      </c>
      <c r="AR1057" s="136" t="str">
        <f>IF($G1057="","",IF($AD1057="NSTC",INDEX(カレンダマスタ!$I$26:$O$31,MATCH($G1057,カレンダマスタ!$H$26:$H$31,1),MATCH($H1057,カレンダマスタ!$I$25:$O$25,1)),
IF($AD1057="CS本社",INDEX(カレンダマスタ!$I$36:$O$41,MATCH($G1057,カレンダマスタ!$H$36:$H$41,1),MATCH($H1057,カレンダマスタ!$I$35:$O$35,1)),
IF($AD1057="NS本社",INDEX(カレンダマスタ!$I$94:$O$99,MATCH($G1057,カレンダマスタ!$H$95:$H$100,1),MATCH($H1057,カレンダマスタ!$I$93:$O$93,1)),
IF($AD1057="ODC",INDEX(カレンダマスタ!$I$46:$O$51,MATCH($G1057,カレンダマスタ!$H$46:$H$51,1),MATCH($H1057,カレンダマスタ!$I$45:$O$45,1)),
IF($AD1057="NS東京TC",INDEX(カレンダマスタ!$I$56:$O$61,MATCH($G1057,カレンダマスタ!$H$56:$H$61,1),MATCH($H1057,カレンダマスタ!$I$55:$O$55,1)),""))))))</f>
        <v/>
      </c>
      <c r="AS1057" s="126" t="str">
        <f t="shared" si="341"/>
        <v/>
      </c>
      <c r="AU1057" s="137" t="str">
        <f>IF(E1057="","",VLOOKUP($E1057,カレンダマスタ!$A$4:$E$381,4,FALSE))</f>
        <v/>
      </c>
      <c r="AV1057" s="137" t="str">
        <f t="shared" si="331"/>
        <v/>
      </c>
      <c r="AW1057" s="137" t="str">
        <f t="shared" si="332"/>
        <v/>
      </c>
      <c r="AX1057" s="138" t="str">
        <f t="shared" si="333"/>
        <v/>
      </c>
      <c r="AY1057" s="138" t="str">
        <f t="shared" si="334"/>
        <v/>
      </c>
      <c r="AZ1057" s="130" t="str">
        <f>IF(AX1057&amp;AW1057="勤怠未設定","×",IF(AV1057="勤怠修正","×",IF(AC1057="外注","",IF(AA1057="",IF(AY1057&lt;&gt;"","×",""),IF(VLOOKUP(AA1057,カレンダマスタ!$H$66:$I$83,2,FALSE)&lt;&gt;AY1057,"×","OK")))))</f>
        <v/>
      </c>
      <c r="BC1057" s="137" t="str">
        <f>IF(E1057="","",VLOOKUP($E1057,カレンダマスタ!$A$4:$E$381,4,FALSE))</f>
        <v/>
      </c>
      <c r="BD1057" s="126" t="str">
        <f>IF(AC1057="社員","",IF(AG1057=0,"",IF(AD1057="NSTC",IF(COUNTIF(カレンダマスタ!$Q$5:$Q$32,G1057)=1,"OK","×"),
IF(AD1057="NS本社",IF(COUNTIF(カレンダマスタ!$T$5:$T$32,G1057)=1,"OK","×"),IF(COUNTIF(カレンダマスタ!$R$5:$R$32,G1057)=1,"OK","×")))))</f>
        <v/>
      </c>
      <c r="BE1057" s="126" t="str">
        <f>IF(AC1057="社員","",IF(G1057="","",IF(R1057&lt;&gt;"","",IF(AF1057="CS","OK",IF(VLOOKUP(E1057,カレンダマスタ!$A$5:$D$381,4,FALSE)&gt;0,"",IF(OR(G1057*24&gt;10.84,H1057*24&lt;14.5)=TRUE,"×","OK"))))))</f>
        <v/>
      </c>
      <c r="BF1057" s="126" t="str">
        <f t="shared" si="328"/>
        <v/>
      </c>
      <c r="BG1057" s="126" t="str">
        <f t="shared" si="325"/>
        <v/>
      </c>
      <c r="BI1057" s="130" t="str">
        <f t="shared" si="342"/>
        <v/>
      </c>
    </row>
    <row r="1058" spans="2:61">
      <c r="B1058" s="111"/>
      <c r="C1058" s="536"/>
      <c r="D1058" s="128"/>
      <c r="E1058" s="583"/>
      <c r="F1058" s="128"/>
      <c r="G1058" s="588"/>
      <c r="H1058" s="588"/>
      <c r="I1058" s="130"/>
      <c r="J1058" s="139"/>
      <c r="K1058" s="131"/>
      <c r="L1058" s="132"/>
      <c r="M1058" s="132"/>
      <c r="N1058" s="141"/>
      <c r="O1058" s="139"/>
      <c r="P1058" s="139"/>
      <c r="Q1058" s="139"/>
      <c r="R1058" s="133"/>
      <c r="S1058" s="134"/>
      <c r="T1058" s="434" t="str">
        <f t="shared" si="336"/>
        <v/>
      </c>
      <c r="U1058" s="429"/>
      <c r="V1058" s="429" t="str">
        <f t="shared" si="337"/>
        <v/>
      </c>
      <c r="W1058" s="298"/>
      <c r="X1058" s="129" t="str">
        <f t="shared" si="343"/>
        <v/>
      </c>
      <c r="Y1058" s="129" t="str">
        <f t="shared" si="338"/>
        <v/>
      </c>
      <c r="Z1058" s="129" t="str">
        <f t="shared" si="339"/>
        <v/>
      </c>
      <c r="AA1058" s="133" t="str">
        <f t="shared" si="330"/>
        <v/>
      </c>
      <c r="AC1058" s="186" t="str">
        <f>AC1046</f>
        <v/>
      </c>
      <c r="AD1058" s="187" t="str">
        <f>AD1046</f>
        <v/>
      </c>
      <c r="AE1058" s="187" t="str">
        <f>AE1046</f>
        <v/>
      </c>
      <c r="AF1058" s="187" t="str">
        <f>AF1046</f>
        <v/>
      </c>
      <c r="AG1058" s="204">
        <f t="shared" si="340"/>
        <v>0</v>
      </c>
      <c r="AI1058" s="140" t="str">
        <f>IF(月報!G1058&lt;&gt;"",月報!G1058,"")</f>
        <v/>
      </c>
      <c r="AJ1058" s="126" t="str">
        <f>IF(月報!W1058&lt;&gt;"",月報!W1058*24,"")</f>
        <v/>
      </c>
      <c r="AK1058" s="126" t="str">
        <f>IF(月報!P1058&lt;&gt;"",月報!P1058,"")</f>
        <v/>
      </c>
      <c r="AL1058" s="126" t="str">
        <f>IF(月報!Q1058&lt;&gt;"",IF(月報!Q1058="平日残","",月報!Q1058),"")</f>
        <v/>
      </c>
      <c r="AM1058" s="126"/>
      <c r="AN1058" s="126" t="str">
        <f t="shared" si="329"/>
        <v/>
      </c>
      <c r="AO1058" s="126" t="str">
        <f>IF($E1058="","",VLOOKUP($E1058,カレンダマスタ!$A$5:$E$381,5,FALSE))</f>
        <v/>
      </c>
      <c r="AQ1058" s="196" t="str">
        <f>IF(G1058="","",IF(VLOOKUP(E1058,カレンダマスタ!$A$5:$D$381,4,FALSE)=0,"",1))</f>
        <v/>
      </c>
      <c r="AR1058" s="136" t="str">
        <f>IF($G1058="","",IF($AD1058="NSTC",INDEX(カレンダマスタ!$I$26:$O$31,MATCH($G1058,カレンダマスタ!$H$26:$H$31,1),MATCH($H1058,カレンダマスタ!$I$25:$O$25,1)),
IF($AD1058="CS本社",INDEX(カレンダマスタ!$I$36:$O$41,MATCH($G1058,カレンダマスタ!$H$36:$H$41,1),MATCH($H1058,カレンダマスタ!$I$35:$O$35,1)),
IF($AD1058="NS本社",INDEX(カレンダマスタ!$I$94:$O$99,MATCH($G1058,カレンダマスタ!$H$95:$H$100,1),MATCH($H1058,カレンダマスタ!$I$93:$O$93,1)),
IF($AD1058="ODC",INDEX(カレンダマスタ!$I$46:$O$51,MATCH($G1058,カレンダマスタ!$H$46:$H$51,1),MATCH($H1058,カレンダマスタ!$I$45:$O$45,1)),
IF($AD1058="NS東京TC",INDEX(カレンダマスタ!$I$56:$O$61,MATCH($G1058,カレンダマスタ!$H$56:$H$61,1),MATCH($H1058,カレンダマスタ!$I$55:$O$55,1)),""))))))</f>
        <v/>
      </c>
      <c r="AS1058" s="126" t="str">
        <f t="shared" si="341"/>
        <v/>
      </c>
      <c r="AU1058" s="137" t="str">
        <f>IF(E1058="","",VLOOKUP($E1058,カレンダマスタ!$A$4:$E$381,4,FALSE))</f>
        <v/>
      </c>
      <c r="AV1058" s="137" t="str">
        <f t="shared" si="331"/>
        <v/>
      </c>
      <c r="AW1058" s="137" t="str">
        <f t="shared" si="332"/>
        <v/>
      </c>
      <c r="AX1058" s="138" t="str">
        <f t="shared" si="333"/>
        <v/>
      </c>
      <c r="AY1058" s="138" t="str">
        <f t="shared" si="334"/>
        <v/>
      </c>
      <c r="AZ1058" s="130" t="str">
        <f>IF(AX1058&amp;AW1058="勤怠未設定","×",IF(AV1058="勤怠修正","×",IF(AC1058="外注","",IF(AA1058="",IF(AY1058&lt;&gt;"","×",""),IF(VLOOKUP(AA1058,カレンダマスタ!$H$66:$I$83,2,FALSE)&lt;&gt;AY1058,"×","OK")))))</f>
        <v/>
      </c>
      <c r="BC1058" s="137" t="str">
        <f>IF(E1058="","",VLOOKUP($E1058,カレンダマスタ!$A$4:$E$381,4,FALSE))</f>
        <v/>
      </c>
      <c r="BD1058" s="126" t="str">
        <f>IF(AC1058="社員","",IF(AG1058=0,"",IF(AD1058="NSTC",IF(COUNTIF(カレンダマスタ!$Q$5:$Q$32,G1058)=1,"OK","×"),
IF(AD1058="NS本社",IF(COUNTIF(カレンダマスタ!$T$5:$T$32,G1058)=1,"OK","×"),IF(COUNTIF(カレンダマスタ!$R$5:$R$32,G1058)=1,"OK","×")))))</f>
        <v/>
      </c>
      <c r="BE1058" s="126" t="str">
        <f>IF(AC1058="社員","",IF(G1058="","",IF(R1058&lt;&gt;"","",IF(AF1058="CS","OK",IF(VLOOKUP(E1058,カレンダマスタ!$A$5:$D$381,4,FALSE)&gt;0,"",IF(OR(G1058*24&gt;10.84,H1058*24&lt;14.5)=TRUE,"×","OK"))))))</f>
        <v/>
      </c>
      <c r="BF1058" s="126" t="str">
        <f t="shared" si="328"/>
        <v/>
      </c>
      <c r="BG1058" s="126" t="str">
        <f t="shared" si="325"/>
        <v/>
      </c>
      <c r="BI1058" s="130" t="str">
        <f t="shared" si="342"/>
        <v/>
      </c>
    </row>
    <row r="1059" spans="2:61">
      <c r="B1059" s="111"/>
      <c r="C1059" s="537"/>
      <c r="D1059" s="142"/>
      <c r="E1059" s="584"/>
      <c r="F1059" s="142"/>
      <c r="G1059" s="589"/>
      <c r="H1059" s="589"/>
      <c r="I1059" s="144"/>
      <c r="J1059" s="148"/>
      <c r="K1059" s="145"/>
      <c r="L1059" s="146"/>
      <c r="M1059" s="146"/>
      <c r="N1059" s="147"/>
      <c r="O1059" s="148"/>
      <c r="P1059" s="148"/>
      <c r="Q1059" s="148"/>
      <c r="R1059" s="149"/>
      <c r="S1059" s="156"/>
      <c r="T1059" s="435" t="str">
        <f t="shared" si="336"/>
        <v/>
      </c>
      <c r="U1059" s="430"/>
      <c r="V1059" s="430" t="str">
        <f t="shared" si="337"/>
        <v/>
      </c>
      <c r="W1059" s="298"/>
      <c r="X1059" s="143" t="str">
        <f t="shared" si="343"/>
        <v/>
      </c>
      <c r="Y1059" s="143" t="str">
        <f t="shared" si="338"/>
        <v/>
      </c>
      <c r="Z1059" s="143" t="str">
        <f t="shared" si="339"/>
        <v/>
      </c>
      <c r="AA1059" s="149" t="str">
        <f t="shared" si="330"/>
        <v/>
      </c>
      <c r="AC1059" s="188" t="str">
        <f>AC1046</f>
        <v/>
      </c>
      <c r="AD1059" s="189" t="str">
        <f>AD1046</f>
        <v/>
      </c>
      <c r="AE1059" s="189" t="str">
        <f>AE1046</f>
        <v/>
      </c>
      <c r="AF1059" s="189" t="str">
        <f>AF1046</f>
        <v/>
      </c>
      <c r="AG1059" s="205">
        <f t="shared" si="340"/>
        <v>0</v>
      </c>
      <c r="AI1059" s="157" t="str">
        <f>IF(月報!G1059&lt;&gt;"",月報!G1059,"")</f>
        <v/>
      </c>
      <c r="AJ1059" s="151" t="str">
        <f>IF(月報!W1059&lt;&gt;"",月報!W1059*24,"")</f>
        <v/>
      </c>
      <c r="AK1059" s="151" t="str">
        <f>IF(月報!P1059&lt;&gt;"",月報!P1059,"")</f>
        <v/>
      </c>
      <c r="AL1059" s="151" t="str">
        <f>IF(月報!Q1059&lt;&gt;"",IF(月報!Q1059="平日残","",月報!Q1059),"")</f>
        <v/>
      </c>
      <c r="AM1059" s="151"/>
      <c r="AN1059" s="151" t="str">
        <f t="shared" si="329"/>
        <v/>
      </c>
      <c r="AO1059" s="151" t="str">
        <f>IF($E1059="","",VLOOKUP($E1059,カレンダマスタ!$A$5:$E$381,5,FALSE))</f>
        <v/>
      </c>
      <c r="AQ1059" s="197" t="str">
        <f>IF(G1059="","",IF(VLOOKUP(E1059,カレンダマスタ!$A$5:$D$381,4,FALSE)=0,"",1))</f>
        <v/>
      </c>
      <c r="AR1059" s="152" t="str">
        <f>IF($G1059="","",IF($AD1059="NSTC",INDEX(カレンダマスタ!$I$26:$O$31,MATCH($G1059,カレンダマスタ!$H$26:$H$31,1),MATCH($H1059,カレンダマスタ!$I$25:$O$25,1)),
IF($AD1059="CS本社",INDEX(カレンダマスタ!$I$36:$O$41,MATCH($G1059,カレンダマスタ!$H$36:$H$41,1),MATCH($H1059,カレンダマスタ!$I$35:$O$35,1)),
IF($AD1059="NS本社",INDEX(カレンダマスタ!$I$94:$O$99,MATCH($G1059,カレンダマスタ!$H$95:$H$100,1),MATCH($H1059,カレンダマスタ!$I$93:$O$93,1)),
IF($AD1059="ODC",INDEX(カレンダマスタ!$I$46:$O$51,MATCH($G1059,カレンダマスタ!$H$46:$H$51,1),MATCH($H1059,カレンダマスタ!$I$45:$O$45,1)),
IF($AD1059="NS東京TC",INDEX(カレンダマスタ!$I$56:$O$61,MATCH($G1059,カレンダマスタ!$H$56:$H$61,1),MATCH($H1059,カレンダマスタ!$I$55:$O$55,1)),""))))))</f>
        <v/>
      </c>
      <c r="AS1059" s="151" t="str">
        <f t="shared" si="341"/>
        <v/>
      </c>
      <c r="AU1059" s="153" t="str">
        <f>IF(E1059="","",VLOOKUP($E1059,カレンダマスタ!$A$4:$E$381,4,FALSE))</f>
        <v/>
      </c>
      <c r="AV1059" s="153" t="str">
        <f t="shared" si="331"/>
        <v/>
      </c>
      <c r="AW1059" s="153" t="str">
        <f t="shared" si="332"/>
        <v/>
      </c>
      <c r="AX1059" s="154" t="str">
        <f t="shared" si="333"/>
        <v/>
      </c>
      <c r="AY1059" s="154" t="str">
        <f t="shared" si="334"/>
        <v/>
      </c>
      <c r="AZ1059" s="144" t="str">
        <f>IF(AX1059&amp;AW1059="勤怠未設定","×",IF(AV1059="勤怠修正","×",IF(AC1059="外注","",IF(AA1059="",IF(AY1059&lt;&gt;"","×",""),IF(VLOOKUP(AA1059,カレンダマスタ!$H$66:$I$83,2,FALSE)&lt;&gt;AY1059,"×","OK")))))</f>
        <v/>
      </c>
      <c r="BC1059" s="153" t="str">
        <f>IF(E1059="","",VLOOKUP($E1059,カレンダマスタ!$A$4:$E$381,4,FALSE))</f>
        <v/>
      </c>
      <c r="BD1059" s="151" t="str">
        <f>IF(AC1059="社員","",IF(AG1059=0,"",IF(AD1059="NSTC",IF(COUNTIF(カレンダマスタ!$Q$5:$Q$32,G1059)=1,"OK","×"),
IF(AD1059="NS本社",IF(COUNTIF(カレンダマスタ!$T$5:$T$32,G1059)=1,"OK","×"),IF(COUNTIF(カレンダマスタ!$R$5:$R$32,G1059)=1,"OK","×")))))</f>
        <v/>
      </c>
      <c r="BE1059" s="151" t="str">
        <f>IF(AC1059="社員","",IF(G1059="","",IF(R1059&lt;&gt;"","",IF(AF1059="CS","OK",IF(VLOOKUP(E1059,カレンダマスタ!$A$5:$D$381,4,FALSE)&gt;0,"",IF(OR(G1059*24&gt;10.84,H1059*24&lt;14.5)=TRUE,"×","OK"))))))</f>
        <v/>
      </c>
      <c r="BF1059" s="151" t="str">
        <f t="shared" si="328"/>
        <v/>
      </c>
      <c r="BG1059" s="151" t="str">
        <f t="shared" si="325"/>
        <v/>
      </c>
      <c r="BI1059" s="144" t="str">
        <f t="shared" si="342"/>
        <v/>
      </c>
    </row>
    <row r="1060" spans="2:61">
      <c r="B1060" s="111"/>
      <c r="C1060" s="535"/>
      <c r="D1060" s="112"/>
      <c r="E1060" s="582"/>
      <c r="F1060" s="112"/>
      <c r="G1060" s="587"/>
      <c r="H1060" s="587"/>
      <c r="I1060" s="114"/>
      <c r="J1060" s="118"/>
      <c r="K1060" s="115"/>
      <c r="L1060" s="116"/>
      <c r="M1060" s="116"/>
      <c r="N1060" s="117"/>
      <c r="O1060" s="118"/>
      <c r="P1060" s="118"/>
      <c r="Q1060" s="118"/>
      <c r="R1060" s="119"/>
      <c r="S1060" s="120"/>
      <c r="T1060" s="433" t="str">
        <f t="shared" si="336"/>
        <v/>
      </c>
      <c r="U1060" s="431">
        <f>SUM(T1060:T1066)</f>
        <v>0</v>
      </c>
      <c r="V1060" s="431" t="str">
        <f t="shared" si="337"/>
        <v/>
      </c>
      <c r="W1060" s="298"/>
      <c r="X1060" s="113" t="str">
        <f t="shared" si="343"/>
        <v/>
      </c>
      <c r="Y1060" s="113" t="str">
        <f t="shared" si="338"/>
        <v/>
      </c>
      <c r="Z1060" s="113" t="str">
        <f t="shared" si="339"/>
        <v/>
      </c>
      <c r="AA1060" s="119" t="str">
        <f t="shared" si="330"/>
        <v/>
      </c>
      <c r="AC1060" s="190" t="str">
        <f>AC1046</f>
        <v/>
      </c>
      <c r="AD1060" s="191" t="str">
        <f>AD1046</f>
        <v/>
      </c>
      <c r="AE1060" s="191" t="str">
        <f>AE1046</f>
        <v/>
      </c>
      <c r="AF1060" s="191" t="str">
        <f>AF1046</f>
        <v/>
      </c>
      <c r="AG1060" s="206">
        <f t="shared" si="340"/>
        <v>0</v>
      </c>
      <c r="AI1060" s="158" t="str">
        <f>IF(月報!G1060&lt;&gt;"",月報!G1060,"")</f>
        <v/>
      </c>
      <c r="AJ1060" s="122" t="str">
        <f>IF(月報!W1060&lt;&gt;"",月報!W1060*24,"")</f>
        <v/>
      </c>
      <c r="AK1060" s="122" t="str">
        <f>IF(月報!P1060&lt;&gt;"",月報!P1060,"")</f>
        <v/>
      </c>
      <c r="AL1060" s="122" t="str">
        <f>IF(月報!Q1060&lt;&gt;"",IF(月報!Q1060="平日残","",月報!Q1060),"")</f>
        <v/>
      </c>
      <c r="AM1060" s="122"/>
      <c r="AN1060" s="122" t="str">
        <f t="shared" si="329"/>
        <v/>
      </c>
      <c r="AO1060" s="122" t="str">
        <f>IF($E1060="","",VLOOKUP($E1060,カレンダマスタ!$A$5:$E$381,5,FALSE))</f>
        <v/>
      </c>
      <c r="AQ1060" s="195" t="str">
        <f>IF(G1060="","",IF(VLOOKUP(E1060,カレンダマスタ!$A$5:$D$381,4,FALSE)=0,"",1))</f>
        <v/>
      </c>
      <c r="AR1060" s="123" t="str">
        <f>IF($G1060="","",IF($AD1060="NSTC",INDEX(カレンダマスタ!$I$26:$O$31,MATCH($G1060,カレンダマスタ!$H$26:$H$31,1),MATCH($H1060,カレンダマスタ!$I$25:$O$25,1)),
IF($AD1060="CS本社",INDEX(カレンダマスタ!$I$36:$O$41,MATCH($G1060,カレンダマスタ!$H$36:$H$41,1),MATCH($H1060,カレンダマスタ!$I$35:$O$35,1)),
IF($AD1060="NS本社",INDEX(カレンダマスタ!$I$94:$O$99,MATCH($G1060,カレンダマスタ!$H$95:$H$100,1),MATCH($H1060,カレンダマスタ!$I$93:$O$93,1)),
IF($AD1060="ODC",INDEX(カレンダマスタ!$I$46:$O$51,MATCH($G1060,カレンダマスタ!$H$46:$H$51,1),MATCH($H1060,カレンダマスタ!$I$45:$O$45,1)),
IF($AD1060="NS東京TC",INDEX(カレンダマスタ!$I$56:$O$61,MATCH($G1060,カレンダマスタ!$H$56:$H$61,1),MATCH($H1060,カレンダマスタ!$I$55:$O$55,1)),""))))))</f>
        <v/>
      </c>
      <c r="AS1060" s="122" t="str">
        <f t="shared" si="341"/>
        <v/>
      </c>
      <c r="AU1060" s="124" t="str">
        <f>IF(E1060="","",VLOOKUP($E1060,カレンダマスタ!$A$4:$E$381,4,FALSE))</f>
        <v/>
      </c>
      <c r="AV1060" s="124" t="str">
        <f t="shared" si="331"/>
        <v/>
      </c>
      <c r="AW1060" s="124" t="str">
        <f t="shared" si="332"/>
        <v/>
      </c>
      <c r="AX1060" s="125" t="str">
        <f t="shared" si="333"/>
        <v/>
      </c>
      <c r="AY1060" s="125" t="str">
        <f t="shared" si="334"/>
        <v/>
      </c>
      <c r="AZ1060" s="114" t="str">
        <f>IF(AX1060&amp;AW1060="勤怠未設定","×",IF(AV1060="勤怠修正","×",IF(AC1060="外注","",IF(AA1060="",IF(AY1060&lt;&gt;"","×",""),IF(VLOOKUP(AA1060,カレンダマスタ!$H$66:$I$83,2,FALSE)&lt;&gt;AY1060,"×","OK")))))</f>
        <v/>
      </c>
      <c r="BC1060" s="124" t="str">
        <f>IF(E1060="","",VLOOKUP($E1060,カレンダマスタ!$A$4:$E$381,4,FALSE))</f>
        <v/>
      </c>
      <c r="BD1060" s="122" t="str">
        <f>IF(AC1060="社員","",IF(AG1060=0,"",IF(AD1060="NSTC",IF(COUNTIF(カレンダマスタ!$Q$5:$Q$32,G1060)=1,"OK","×"),
IF(AD1060="NS本社",IF(COUNTIF(カレンダマスタ!$T$5:$T$32,G1060)=1,"OK","×"),IF(COUNTIF(カレンダマスタ!$R$5:$R$32,G1060)=1,"OK","×")))))</f>
        <v/>
      </c>
      <c r="BE1060" s="122" t="str">
        <f>IF(AC1060="社員","",IF(G1060="","",IF(R1060&lt;&gt;"","",IF(AF1060="CS","OK",IF(VLOOKUP(E1060,カレンダマスタ!$A$5:$D$381,4,FALSE)&gt;0,"",IF(OR(G1060*24&gt;10.84,H1060*24&lt;14.5)=TRUE,"×","OK"))))))</f>
        <v/>
      </c>
      <c r="BF1060" s="122" t="str">
        <f t="shared" si="328"/>
        <v/>
      </c>
      <c r="BG1060" s="122" t="str">
        <f t="shared" si="325"/>
        <v/>
      </c>
      <c r="BI1060" s="114" t="str">
        <f t="shared" si="342"/>
        <v/>
      </c>
    </row>
    <row r="1061" spans="2:61">
      <c r="B1061" s="111"/>
      <c r="C1061" s="536"/>
      <c r="D1061" s="128"/>
      <c r="E1061" s="583"/>
      <c r="F1061" s="128"/>
      <c r="G1061" s="588"/>
      <c r="H1061" s="588"/>
      <c r="I1061" s="130"/>
      <c r="J1061" s="139"/>
      <c r="K1061" s="131"/>
      <c r="L1061" s="132"/>
      <c r="M1061" s="132"/>
      <c r="N1061" s="141"/>
      <c r="O1061" s="139"/>
      <c r="P1061" s="139"/>
      <c r="Q1061" s="139"/>
      <c r="R1061" s="133"/>
      <c r="S1061" s="134"/>
      <c r="T1061" s="434" t="str">
        <f t="shared" si="336"/>
        <v/>
      </c>
      <c r="U1061" s="429"/>
      <c r="V1061" s="429" t="str">
        <f t="shared" si="337"/>
        <v/>
      </c>
      <c r="W1061" s="298"/>
      <c r="X1061" s="129" t="str">
        <f t="shared" si="343"/>
        <v/>
      </c>
      <c r="Y1061" s="129" t="str">
        <f t="shared" si="338"/>
        <v/>
      </c>
      <c r="Z1061" s="129" t="str">
        <f t="shared" si="339"/>
        <v/>
      </c>
      <c r="AA1061" s="133" t="str">
        <f t="shared" si="330"/>
        <v/>
      </c>
      <c r="AC1061" s="186" t="str">
        <f>AC1046</f>
        <v/>
      </c>
      <c r="AD1061" s="187" t="str">
        <f>AD1046</f>
        <v/>
      </c>
      <c r="AE1061" s="187" t="str">
        <f>AE1046</f>
        <v/>
      </c>
      <c r="AF1061" s="187" t="str">
        <f>AF1046</f>
        <v/>
      </c>
      <c r="AG1061" s="204">
        <f t="shared" si="340"/>
        <v>0</v>
      </c>
      <c r="AI1061" s="135" t="str">
        <f>IF(月報!G1061&lt;&gt;"",月報!G1061,"")</f>
        <v/>
      </c>
      <c r="AJ1061" s="126" t="str">
        <f>IF(月報!W1061&lt;&gt;"",月報!W1061*24,"")</f>
        <v/>
      </c>
      <c r="AK1061" s="126" t="str">
        <f>IF(月報!P1061&lt;&gt;"",月報!P1061,"")</f>
        <v/>
      </c>
      <c r="AL1061" s="126" t="str">
        <f>IF(月報!Q1061&lt;&gt;"",IF(月報!Q1061="平日残","",月報!Q1061),"")</f>
        <v/>
      </c>
      <c r="AM1061" s="126"/>
      <c r="AN1061" s="126" t="str">
        <f t="shared" si="329"/>
        <v/>
      </c>
      <c r="AO1061" s="126" t="str">
        <f>IF($E1061="","",VLOOKUP($E1061,カレンダマスタ!$A$5:$E$381,5,FALSE))</f>
        <v/>
      </c>
      <c r="AQ1061" s="196" t="str">
        <f>IF(G1061="","",IF(VLOOKUP(E1061,カレンダマスタ!$A$5:$D$381,4,FALSE)=0,"",1))</f>
        <v/>
      </c>
      <c r="AR1061" s="136" t="str">
        <f>IF($G1061="","",IF($AD1061="NSTC",INDEX(カレンダマスタ!$I$26:$O$31,MATCH($G1061,カレンダマスタ!$H$26:$H$31,1),MATCH($H1061,カレンダマスタ!$I$25:$O$25,1)),
IF($AD1061="CS本社",INDEX(カレンダマスタ!$I$36:$O$41,MATCH($G1061,カレンダマスタ!$H$36:$H$41,1),MATCH($H1061,カレンダマスタ!$I$35:$O$35,1)),
IF($AD1061="NS本社",INDEX(カレンダマスタ!$I$94:$O$99,MATCH($G1061,カレンダマスタ!$H$95:$H$100,1),MATCH($H1061,カレンダマスタ!$I$93:$O$93,1)),
IF($AD1061="ODC",INDEX(カレンダマスタ!$I$46:$O$51,MATCH($G1061,カレンダマスタ!$H$46:$H$51,1),MATCH($H1061,カレンダマスタ!$I$45:$O$45,1)),
IF($AD1061="NS東京TC",INDEX(カレンダマスタ!$I$56:$O$61,MATCH($G1061,カレンダマスタ!$H$56:$H$61,1),MATCH($H1061,カレンダマスタ!$I$55:$O$55,1)),""))))))</f>
        <v/>
      </c>
      <c r="AS1061" s="126" t="str">
        <f t="shared" si="341"/>
        <v/>
      </c>
      <c r="AU1061" s="137" t="str">
        <f>IF(E1061="","",VLOOKUP($E1061,カレンダマスタ!$A$4:$E$381,4,FALSE))</f>
        <v/>
      </c>
      <c r="AV1061" s="137" t="str">
        <f t="shared" si="331"/>
        <v/>
      </c>
      <c r="AW1061" s="137" t="str">
        <f t="shared" si="332"/>
        <v/>
      </c>
      <c r="AX1061" s="138" t="str">
        <f t="shared" si="333"/>
        <v/>
      </c>
      <c r="AY1061" s="138" t="str">
        <f t="shared" si="334"/>
        <v/>
      </c>
      <c r="AZ1061" s="130" t="str">
        <f>IF(AX1061&amp;AW1061="勤怠未設定","×",IF(AV1061="勤怠修正","×",IF(AC1061="外注","",IF(AA1061="",IF(AY1061&lt;&gt;"","×",""),IF(VLOOKUP(AA1061,カレンダマスタ!$H$66:$I$83,2,FALSE)&lt;&gt;AY1061,"×","OK")))))</f>
        <v/>
      </c>
      <c r="BC1061" s="137" t="str">
        <f>IF(E1061="","",VLOOKUP($E1061,カレンダマスタ!$A$4:$E$381,4,FALSE))</f>
        <v/>
      </c>
      <c r="BD1061" s="126" t="str">
        <f>IF(AC1061="社員","",IF(AG1061=0,"",IF(AD1061="NSTC",IF(COUNTIF(カレンダマスタ!$Q$5:$Q$32,G1061)=1,"OK","×"),
IF(AD1061="NS本社",IF(COUNTIF(カレンダマスタ!$T$5:$T$32,G1061)=1,"OK","×"),IF(COUNTIF(カレンダマスタ!$R$5:$R$32,G1061)=1,"OK","×")))))</f>
        <v/>
      </c>
      <c r="BE1061" s="126" t="str">
        <f>IF(AC1061="社員","",IF(G1061="","",IF(R1061&lt;&gt;"","",IF(AF1061="CS","OK",IF(VLOOKUP(E1061,カレンダマスタ!$A$5:$D$381,4,FALSE)&gt;0,"",IF(OR(G1061*24&gt;10.84,H1061*24&lt;14.5)=TRUE,"×","OK"))))))</f>
        <v/>
      </c>
      <c r="BF1061" s="126" t="str">
        <f t="shared" si="328"/>
        <v/>
      </c>
      <c r="BG1061" s="126" t="str">
        <f t="shared" si="325"/>
        <v/>
      </c>
      <c r="BI1061" s="130" t="str">
        <f t="shared" si="342"/>
        <v/>
      </c>
    </row>
    <row r="1062" spans="2:61">
      <c r="B1062" s="111"/>
      <c r="C1062" s="536"/>
      <c r="D1062" s="128"/>
      <c r="E1062" s="583"/>
      <c r="F1062" s="128"/>
      <c r="G1062" s="588"/>
      <c r="H1062" s="588"/>
      <c r="I1062" s="130"/>
      <c r="J1062" s="139"/>
      <c r="K1062" s="131"/>
      <c r="L1062" s="132"/>
      <c r="M1062" s="132"/>
      <c r="N1062" s="141"/>
      <c r="O1062" s="139"/>
      <c r="P1062" s="139"/>
      <c r="Q1062" s="139"/>
      <c r="R1062" s="133"/>
      <c r="S1062" s="134"/>
      <c r="T1062" s="434" t="str">
        <f t="shared" si="336"/>
        <v/>
      </c>
      <c r="U1062" s="429"/>
      <c r="V1062" s="429" t="str">
        <f t="shared" si="337"/>
        <v/>
      </c>
      <c r="W1062" s="298"/>
      <c r="X1062" s="129" t="str">
        <f t="shared" si="343"/>
        <v/>
      </c>
      <c r="Y1062" s="129" t="str">
        <f t="shared" si="338"/>
        <v/>
      </c>
      <c r="Z1062" s="129" t="str">
        <f t="shared" si="339"/>
        <v/>
      </c>
      <c r="AA1062" s="133" t="str">
        <f t="shared" si="330"/>
        <v/>
      </c>
      <c r="AC1062" s="186" t="str">
        <f>AC1046</f>
        <v/>
      </c>
      <c r="AD1062" s="187" t="str">
        <f>AD1046</f>
        <v/>
      </c>
      <c r="AE1062" s="187" t="str">
        <f>AE1046</f>
        <v/>
      </c>
      <c r="AF1062" s="187" t="str">
        <f>AF1046</f>
        <v/>
      </c>
      <c r="AG1062" s="204">
        <f t="shared" si="340"/>
        <v>0</v>
      </c>
      <c r="AI1062" s="135" t="str">
        <f>IF(月報!G1062&lt;&gt;"",月報!G1062,"")</f>
        <v/>
      </c>
      <c r="AJ1062" s="126" t="str">
        <f>IF(月報!W1062&lt;&gt;"",月報!W1062*24,"")</f>
        <v/>
      </c>
      <c r="AK1062" s="126" t="str">
        <f>IF(月報!P1062&lt;&gt;"",月報!P1062,"")</f>
        <v/>
      </c>
      <c r="AL1062" s="126" t="str">
        <f>IF(月報!Q1062&lt;&gt;"",IF(月報!Q1062="平日残","",月報!Q1062),"")</f>
        <v/>
      </c>
      <c r="AM1062" s="126"/>
      <c r="AN1062" s="126" t="str">
        <f t="shared" si="329"/>
        <v/>
      </c>
      <c r="AO1062" s="126" t="str">
        <f>IF($E1062="","",VLOOKUP($E1062,カレンダマスタ!$A$5:$E$381,5,FALSE))</f>
        <v/>
      </c>
      <c r="AQ1062" s="196" t="str">
        <f>IF(G1062="","",IF(VLOOKUP(E1062,カレンダマスタ!$A$5:$D$381,4,FALSE)=0,"",1))</f>
        <v/>
      </c>
      <c r="AR1062" s="136" t="str">
        <f>IF($G1062="","",IF($AD1062="NSTC",INDEX(カレンダマスタ!$I$26:$O$31,MATCH($G1062,カレンダマスタ!$H$26:$H$31,1),MATCH($H1062,カレンダマスタ!$I$25:$O$25,1)),
IF($AD1062="CS本社",INDEX(カレンダマスタ!$I$36:$O$41,MATCH($G1062,カレンダマスタ!$H$36:$H$41,1),MATCH($H1062,カレンダマスタ!$I$35:$O$35,1)),
IF($AD1062="NS本社",INDEX(カレンダマスタ!$I$94:$O$99,MATCH($G1062,カレンダマスタ!$H$95:$H$100,1),MATCH($H1062,カレンダマスタ!$I$93:$O$93,1)),
IF($AD1062="ODC",INDEX(カレンダマスタ!$I$46:$O$51,MATCH($G1062,カレンダマスタ!$H$46:$H$51,1),MATCH($H1062,カレンダマスタ!$I$45:$O$45,1)),
IF($AD1062="NS東京TC",INDEX(カレンダマスタ!$I$56:$O$61,MATCH($G1062,カレンダマスタ!$H$56:$H$61,1),MATCH($H1062,カレンダマスタ!$I$55:$O$55,1)),""))))))</f>
        <v/>
      </c>
      <c r="AS1062" s="126" t="str">
        <f t="shared" si="341"/>
        <v/>
      </c>
      <c r="AU1062" s="137" t="str">
        <f>IF(E1062="","",VLOOKUP($E1062,カレンダマスタ!$A$4:$E$381,4,FALSE))</f>
        <v/>
      </c>
      <c r="AV1062" s="137" t="str">
        <f t="shared" si="331"/>
        <v/>
      </c>
      <c r="AW1062" s="137" t="str">
        <f t="shared" si="332"/>
        <v/>
      </c>
      <c r="AX1062" s="138" t="str">
        <f t="shared" si="333"/>
        <v/>
      </c>
      <c r="AY1062" s="138" t="str">
        <f t="shared" si="334"/>
        <v/>
      </c>
      <c r="AZ1062" s="130" t="str">
        <f>IF(AX1062&amp;AW1062="勤怠未設定","×",IF(AV1062="勤怠修正","×",IF(AC1062="外注","",IF(AA1062="",IF(AY1062&lt;&gt;"","×",""),IF(VLOOKUP(AA1062,カレンダマスタ!$H$66:$I$83,2,FALSE)&lt;&gt;AY1062,"×","OK")))))</f>
        <v/>
      </c>
      <c r="BC1062" s="137" t="str">
        <f>IF(E1062="","",VLOOKUP($E1062,カレンダマスタ!$A$4:$E$381,4,FALSE))</f>
        <v/>
      </c>
      <c r="BD1062" s="126" t="str">
        <f>IF(AC1062="社員","",IF(AG1062=0,"",IF(AD1062="NSTC",IF(COUNTIF(カレンダマスタ!$Q$5:$Q$32,G1062)=1,"OK","×"),
IF(AD1062="NS本社",IF(COUNTIF(カレンダマスタ!$T$5:$T$32,G1062)=1,"OK","×"),IF(COUNTIF(カレンダマスタ!$R$5:$R$32,G1062)=1,"OK","×")))))</f>
        <v/>
      </c>
      <c r="BE1062" s="126" t="str">
        <f>IF(AC1062="社員","",IF(G1062="","",IF(R1062&lt;&gt;"","",IF(AF1062="CS","OK",IF(VLOOKUP(E1062,カレンダマスタ!$A$5:$D$381,4,FALSE)&gt;0,"",IF(OR(G1062*24&gt;10.84,H1062*24&lt;14.5)=TRUE,"×","OK"))))))</f>
        <v/>
      </c>
      <c r="BF1062" s="126" t="str">
        <f t="shared" si="328"/>
        <v/>
      </c>
      <c r="BG1062" s="126" t="str">
        <f t="shared" si="325"/>
        <v/>
      </c>
      <c r="BI1062" s="130" t="str">
        <f t="shared" si="342"/>
        <v/>
      </c>
    </row>
    <row r="1063" spans="2:61">
      <c r="B1063" s="111"/>
      <c r="C1063" s="536"/>
      <c r="D1063" s="128"/>
      <c r="E1063" s="583"/>
      <c r="F1063" s="128"/>
      <c r="G1063" s="588"/>
      <c r="H1063" s="588"/>
      <c r="I1063" s="130"/>
      <c r="J1063" s="139"/>
      <c r="K1063" s="131"/>
      <c r="L1063" s="132"/>
      <c r="M1063" s="132"/>
      <c r="N1063" s="141"/>
      <c r="O1063" s="139"/>
      <c r="P1063" s="139"/>
      <c r="Q1063" s="139"/>
      <c r="R1063" s="133"/>
      <c r="S1063" s="134"/>
      <c r="T1063" s="434" t="str">
        <f t="shared" si="336"/>
        <v/>
      </c>
      <c r="U1063" s="429"/>
      <c r="V1063" s="429" t="str">
        <f t="shared" si="337"/>
        <v/>
      </c>
      <c r="W1063" s="298"/>
      <c r="X1063" s="129" t="str">
        <f t="shared" si="343"/>
        <v/>
      </c>
      <c r="Y1063" s="129" t="str">
        <f t="shared" si="338"/>
        <v/>
      </c>
      <c r="Z1063" s="129" t="str">
        <f t="shared" si="339"/>
        <v/>
      </c>
      <c r="AA1063" s="133" t="str">
        <f t="shared" si="330"/>
        <v/>
      </c>
      <c r="AC1063" s="186" t="str">
        <f>AC1046</f>
        <v/>
      </c>
      <c r="AD1063" s="187" t="str">
        <f>AD1046</f>
        <v/>
      </c>
      <c r="AE1063" s="187" t="str">
        <f>AE1046</f>
        <v/>
      </c>
      <c r="AF1063" s="187" t="str">
        <f>AF1046</f>
        <v/>
      </c>
      <c r="AG1063" s="204">
        <f t="shared" si="340"/>
        <v>0</v>
      </c>
      <c r="AI1063" s="140" t="str">
        <f>IF(月報!G1063&lt;&gt;"",月報!G1063,"")</f>
        <v/>
      </c>
      <c r="AJ1063" s="126" t="str">
        <f>IF(月報!W1063&lt;&gt;"",月報!W1063*24,"")</f>
        <v/>
      </c>
      <c r="AK1063" s="126" t="str">
        <f>IF(月報!P1063&lt;&gt;"",月報!P1063,"")</f>
        <v/>
      </c>
      <c r="AL1063" s="126" t="str">
        <f>IF(月報!Q1063&lt;&gt;"",IF(月報!Q1063="平日残","",月報!Q1063),"")</f>
        <v/>
      </c>
      <c r="AM1063" s="126"/>
      <c r="AN1063" s="126" t="str">
        <f t="shared" si="329"/>
        <v/>
      </c>
      <c r="AO1063" s="126" t="str">
        <f>IF($E1063="","",VLOOKUP($E1063,カレンダマスタ!$A$5:$E$381,5,FALSE))</f>
        <v/>
      </c>
      <c r="AQ1063" s="196" t="str">
        <f>IF(G1063="","",IF(VLOOKUP(E1063,カレンダマスタ!$A$5:$D$381,4,FALSE)=0,"",1))</f>
        <v/>
      </c>
      <c r="AR1063" s="136" t="str">
        <f>IF($G1063="","",IF($AD1063="NSTC",INDEX(カレンダマスタ!$I$26:$O$31,MATCH($G1063,カレンダマスタ!$H$26:$H$31,1),MATCH($H1063,カレンダマスタ!$I$25:$O$25,1)),
IF($AD1063="CS本社",INDEX(カレンダマスタ!$I$36:$O$41,MATCH($G1063,カレンダマスタ!$H$36:$H$41,1),MATCH($H1063,カレンダマスタ!$I$35:$O$35,1)),
IF($AD1063="NS本社",INDEX(カレンダマスタ!$I$94:$O$99,MATCH($G1063,カレンダマスタ!$H$95:$H$100,1),MATCH($H1063,カレンダマスタ!$I$93:$O$93,1)),
IF($AD1063="ODC",INDEX(カレンダマスタ!$I$46:$O$51,MATCH($G1063,カレンダマスタ!$H$46:$H$51,1),MATCH($H1063,カレンダマスタ!$I$45:$O$45,1)),
IF($AD1063="NS東京TC",INDEX(カレンダマスタ!$I$56:$O$61,MATCH($G1063,カレンダマスタ!$H$56:$H$61,1),MATCH($H1063,カレンダマスタ!$I$55:$O$55,1)),""))))))</f>
        <v/>
      </c>
      <c r="AS1063" s="126" t="str">
        <f t="shared" si="341"/>
        <v/>
      </c>
      <c r="AU1063" s="137" t="str">
        <f>IF(E1063="","",VLOOKUP($E1063,カレンダマスタ!$A$4:$E$381,4,FALSE))</f>
        <v/>
      </c>
      <c r="AV1063" s="137" t="str">
        <f t="shared" si="331"/>
        <v/>
      </c>
      <c r="AW1063" s="137" t="str">
        <f t="shared" si="332"/>
        <v/>
      </c>
      <c r="AX1063" s="138" t="str">
        <f t="shared" si="333"/>
        <v/>
      </c>
      <c r="AY1063" s="138" t="str">
        <f t="shared" si="334"/>
        <v/>
      </c>
      <c r="AZ1063" s="130" t="str">
        <f>IF(AX1063&amp;AW1063="勤怠未設定","×",IF(AV1063="勤怠修正","×",IF(AC1063="外注","",IF(AA1063="",IF(AY1063&lt;&gt;"","×",""),IF(VLOOKUP(AA1063,カレンダマスタ!$H$66:$I$83,2,FALSE)&lt;&gt;AY1063,"×","OK")))))</f>
        <v/>
      </c>
      <c r="BC1063" s="137" t="str">
        <f>IF(E1063="","",VLOOKUP($E1063,カレンダマスタ!$A$4:$E$381,4,FALSE))</f>
        <v/>
      </c>
      <c r="BD1063" s="126" t="str">
        <f>IF(AC1063="社員","",IF(AG1063=0,"",IF(AD1063="NSTC",IF(COUNTIF(カレンダマスタ!$Q$5:$Q$32,G1063)=1,"OK","×"),
IF(AD1063="NS本社",IF(COUNTIF(カレンダマスタ!$T$5:$T$32,G1063)=1,"OK","×"),IF(COUNTIF(カレンダマスタ!$R$5:$R$32,G1063)=1,"OK","×")))))</f>
        <v/>
      </c>
      <c r="BE1063" s="126" t="str">
        <f>IF(AC1063="社員","",IF(G1063="","",IF(R1063&lt;&gt;"","",IF(AF1063="CS","OK",IF(VLOOKUP(E1063,カレンダマスタ!$A$5:$D$381,4,FALSE)&gt;0,"",IF(OR(G1063*24&gt;10.84,H1063*24&lt;14.5)=TRUE,"×","OK"))))))</f>
        <v/>
      </c>
      <c r="BF1063" s="126" t="str">
        <f t="shared" si="328"/>
        <v/>
      </c>
      <c r="BG1063" s="126" t="str">
        <f t="shared" si="325"/>
        <v/>
      </c>
      <c r="BI1063" s="130" t="str">
        <f t="shared" si="342"/>
        <v/>
      </c>
    </row>
    <row r="1064" spans="2:61">
      <c r="B1064" s="111"/>
      <c r="C1064" s="536"/>
      <c r="D1064" s="128"/>
      <c r="E1064" s="583"/>
      <c r="F1064" s="128"/>
      <c r="G1064" s="588"/>
      <c r="H1064" s="588"/>
      <c r="I1064" s="130"/>
      <c r="J1064" s="139"/>
      <c r="K1064" s="131"/>
      <c r="L1064" s="132"/>
      <c r="M1064" s="132"/>
      <c r="N1064" s="141"/>
      <c r="O1064" s="139"/>
      <c r="P1064" s="139"/>
      <c r="Q1064" s="139"/>
      <c r="R1064" s="133"/>
      <c r="S1064" s="134"/>
      <c r="T1064" s="434" t="str">
        <f t="shared" si="336"/>
        <v/>
      </c>
      <c r="U1064" s="429"/>
      <c r="V1064" s="429" t="str">
        <f t="shared" si="337"/>
        <v/>
      </c>
      <c r="W1064" s="298"/>
      <c r="X1064" s="129" t="str">
        <f t="shared" si="343"/>
        <v/>
      </c>
      <c r="Y1064" s="129" t="str">
        <f t="shared" si="338"/>
        <v/>
      </c>
      <c r="Z1064" s="129" t="str">
        <f t="shared" si="339"/>
        <v/>
      </c>
      <c r="AA1064" s="133" t="str">
        <f t="shared" si="330"/>
        <v/>
      </c>
      <c r="AC1064" s="186" t="str">
        <f>AC1046</f>
        <v/>
      </c>
      <c r="AD1064" s="187" t="str">
        <f>AD1046</f>
        <v/>
      </c>
      <c r="AE1064" s="187" t="str">
        <f>AE1046</f>
        <v/>
      </c>
      <c r="AF1064" s="187" t="str">
        <f>AF1046</f>
        <v/>
      </c>
      <c r="AG1064" s="204">
        <f t="shared" si="340"/>
        <v>0</v>
      </c>
      <c r="AI1064" s="140" t="str">
        <f>IF(月報!G1064&lt;&gt;"",月報!G1064,"")</f>
        <v/>
      </c>
      <c r="AJ1064" s="126" t="str">
        <f>IF(月報!W1064&lt;&gt;"",月報!W1064*24,"")</f>
        <v/>
      </c>
      <c r="AK1064" s="126" t="str">
        <f>IF(月報!P1064&lt;&gt;"",月報!P1064,"")</f>
        <v/>
      </c>
      <c r="AL1064" s="126" t="str">
        <f>IF(月報!Q1064&lt;&gt;"",IF(月報!Q1064="平日残","",月報!Q1064),"")</f>
        <v/>
      </c>
      <c r="AM1064" s="126"/>
      <c r="AN1064" s="126" t="str">
        <f t="shared" si="329"/>
        <v/>
      </c>
      <c r="AO1064" s="126" t="str">
        <f>IF($E1064="","",VLOOKUP($E1064,カレンダマスタ!$A$5:$E$381,5,FALSE))</f>
        <v/>
      </c>
      <c r="AQ1064" s="196" t="str">
        <f>IF(G1064="","",IF(VLOOKUP(E1064,カレンダマスタ!$A$5:$D$381,4,FALSE)=0,"",1))</f>
        <v/>
      </c>
      <c r="AR1064" s="136" t="str">
        <f>IF($G1064="","",IF($AD1064="NSTC",INDEX(カレンダマスタ!$I$26:$O$31,MATCH($G1064,カレンダマスタ!$H$26:$H$31,1),MATCH($H1064,カレンダマスタ!$I$25:$O$25,1)),
IF($AD1064="CS本社",INDEX(カレンダマスタ!$I$36:$O$41,MATCH($G1064,カレンダマスタ!$H$36:$H$41,1),MATCH($H1064,カレンダマスタ!$I$35:$O$35,1)),
IF($AD1064="NS本社",INDEX(カレンダマスタ!$I$94:$O$99,MATCH($G1064,カレンダマスタ!$H$95:$H$100,1),MATCH($H1064,カレンダマスタ!$I$93:$O$93,1)),
IF($AD1064="ODC",INDEX(カレンダマスタ!$I$46:$O$51,MATCH($G1064,カレンダマスタ!$H$46:$H$51,1),MATCH($H1064,カレンダマスタ!$I$45:$O$45,1)),
IF($AD1064="NS東京TC",INDEX(カレンダマスタ!$I$56:$O$61,MATCH($G1064,カレンダマスタ!$H$56:$H$61,1),MATCH($H1064,カレンダマスタ!$I$55:$O$55,1)),""))))))</f>
        <v/>
      </c>
      <c r="AS1064" s="126" t="str">
        <f t="shared" si="341"/>
        <v/>
      </c>
      <c r="AU1064" s="137" t="str">
        <f>IF(E1064="","",VLOOKUP($E1064,カレンダマスタ!$A$4:$E$381,4,FALSE))</f>
        <v/>
      </c>
      <c r="AV1064" s="137" t="str">
        <f t="shared" si="331"/>
        <v/>
      </c>
      <c r="AW1064" s="137" t="str">
        <f t="shared" si="332"/>
        <v/>
      </c>
      <c r="AX1064" s="138" t="str">
        <f t="shared" si="333"/>
        <v/>
      </c>
      <c r="AY1064" s="138" t="str">
        <f t="shared" si="334"/>
        <v/>
      </c>
      <c r="AZ1064" s="130" t="str">
        <f>IF(AX1064&amp;AW1064="勤怠未設定","×",IF(AV1064="勤怠修正","×",IF(AC1064="外注","",IF(AA1064="",IF(AY1064&lt;&gt;"","×",""),IF(VLOOKUP(AA1064,カレンダマスタ!$H$66:$I$83,2,FALSE)&lt;&gt;AY1064,"×","OK")))))</f>
        <v/>
      </c>
      <c r="BC1064" s="137" t="str">
        <f>IF(E1064="","",VLOOKUP($E1064,カレンダマスタ!$A$4:$E$381,4,FALSE))</f>
        <v/>
      </c>
      <c r="BD1064" s="126" t="str">
        <f>IF(AC1064="社員","",IF(AG1064=0,"",IF(AD1064="NSTC",IF(COUNTIF(カレンダマスタ!$Q$5:$Q$32,G1064)=1,"OK","×"),
IF(AD1064="NS本社",IF(COUNTIF(カレンダマスタ!$T$5:$T$32,G1064)=1,"OK","×"),IF(COUNTIF(カレンダマスタ!$R$5:$R$32,G1064)=1,"OK","×")))))</f>
        <v/>
      </c>
      <c r="BE1064" s="126" t="str">
        <f>IF(AC1064="社員","",IF(G1064="","",IF(R1064&lt;&gt;"","",IF(AF1064="CS","OK",IF(VLOOKUP(E1064,カレンダマスタ!$A$5:$D$381,4,FALSE)&gt;0,"",IF(OR(G1064*24&gt;10.84,H1064*24&lt;14.5)=TRUE,"×","OK"))))))</f>
        <v/>
      </c>
      <c r="BF1064" s="126" t="str">
        <f t="shared" si="328"/>
        <v/>
      </c>
      <c r="BG1064" s="126" t="str">
        <f t="shared" si="325"/>
        <v/>
      </c>
      <c r="BI1064" s="130" t="str">
        <f t="shared" si="342"/>
        <v/>
      </c>
    </row>
    <row r="1065" spans="2:61">
      <c r="B1065" s="111"/>
      <c r="C1065" s="536"/>
      <c r="D1065" s="128"/>
      <c r="E1065" s="583"/>
      <c r="F1065" s="128"/>
      <c r="G1065" s="588"/>
      <c r="H1065" s="588"/>
      <c r="I1065" s="130"/>
      <c r="J1065" s="139"/>
      <c r="K1065" s="131"/>
      <c r="L1065" s="132"/>
      <c r="M1065" s="132"/>
      <c r="N1065" s="141"/>
      <c r="O1065" s="139"/>
      <c r="P1065" s="139"/>
      <c r="Q1065" s="139"/>
      <c r="R1065" s="133"/>
      <c r="S1065" s="134"/>
      <c r="T1065" s="434" t="str">
        <f t="shared" si="336"/>
        <v/>
      </c>
      <c r="U1065" s="429"/>
      <c r="V1065" s="429" t="str">
        <f t="shared" si="337"/>
        <v/>
      </c>
      <c r="W1065" s="298"/>
      <c r="X1065" s="129" t="str">
        <f t="shared" si="343"/>
        <v/>
      </c>
      <c r="Y1065" s="129" t="str">
        <f t="shared" si="338"/>
        <v/>
      </c>
      <c r="Z1065" s="129" t="str">
        <f t="shared" si="339"/>
        <v/>
      </c>
      <c r="AA1065" s="133" t="str">
        <f t="shared" si="330"/>
        <v/>
      </c>
      <c r="AC1065" s="186" t="str">
        <f>AC1046</f>
        <v/>
      </c>
      <c r="AD1065" s="187" t="str">
        <f>AD1046</f>
        <v/>
      </c>
      <c r="AE1065" s="187" t="str">
        <f>AE1046</f>
        <v/>
      </c>
      <c r="AF1065" s="187" t="str">
        <f>AF1046</f>
        <v/>
      </c>
      <c r="AG1065" s="204">
        <f t="shared" si="340"/>
        <v>0</v>
      </c>
      <c r="AI1065" s="140" t="str">
        <f>IF(月報!G1065&lt;&gt;"",月報!G1065,"")</f>
        <v/>
      </c>
      <c r="AJ1065" s="126" t="str">
        <f>IF(月報!W1065&lt;&gt;"",月報!W1065*24,"")</f>
        <v/>
      </c>
      <c r="AK1065" s="126" t="str">
        <f>IF(月報!P1065&lt;&gt;"",月報!P1065,"")</f>
        <v/>
      </c>
      <c r="AL1065" s="126" t="str">
        <f>IF(月報!Q1065&lt;&gt;"",IF(月報!Q1065="平日残","",月報!Q1065),"")</f>
        <v/>
      </c>
      <c r="AM1065" s="126"/>
      <c r="AN1065" s="126" t="str">
        <f t="shared" si="329"/>
        <v/>
      </c>
      <c r="AO1065" s="126" t="str">
        <f>IF($E1065="","",VLOOKUP($E1065,カレンダマスタ!$A$5:$E$381,5,FALSE))</f>
        <v/>
      </c>
      <c r="AQ1065" s="196" t="str">
        <f>IF(G1065="","",IF(VLOOKUP(E1065,カレンダマスタ!$A$5:$D$381,4,FALSE)=0,"",1))</f>
        <v/>
      </c>
      <c r="AR1065" s="136" t="str">
        <f>IF($G1065="","",IF($AD1065="NSTC",INDEX(カレンダマスタ!$I$26:$O$31,MATCH($G1065,カレンダマスタ!$H$26:$H$31,1),MATCH($H1065,カレンダマスタ!$I$25:$O$25,1)),
IF($AD1065="CS本社",INDEX(カレンダマスタ!$I$36:$O$41,MATCH($G1065,カレンダマスタ!$H$36:$H$41,1),MATCH($H1065,カレンダマスタ!$I$35:$O$35,1)),
IF($AD1065="NS本社",INDEX(カレンダマスタ!$I$94:$O$99,MATCH($G1065,カレンダマスタ!$H$95:$H$100,1),MATCH($H1065,カレンダマスタ!$I$93:$O$93,1)),
IF($AD1065="ODC",INDEX(カレンダマスタ!$I$46:$O$51,MATCH($G1065,カレンダマスタ!$H$46:$H$51,1),MATCH($H1065,カレンダマスタ!$I$45:$O$45,1)),
IF($AD1065="NS東京TC",INDEX(カレンダマスタ!$I$56:$O$61,MATCH($G1065,カレンダマスタ!$H$56:$H$61,1),MATCH($H1065,カレンダマスタ!$I$55:$O$55,1)),""))))))</f>
        <v/>
      </c>
      <c r="AS1065" s="126" t="str">
        <f t="shared" si="341"/>
        <v/>
      </c>
      <c r="AU1065" s="137" t="str">
        <f>IF(E1065="","",VLOOKUP($E1065,カレンダマスタ!$A$4:$E$381,4,FALSE))</f>
        <v/>
      </c>
      <c r="AV1065" s="137" t="str">
        <f t="shared" si="331"/>
        <v/>
      </c>
      <c r="AW1065" s="137" t="str">
        <f t="shared" si="332"/>
        <v/>
      </c>
      <c r="AX1065" s="138" t="str">
        <f t="shared" si="333"/>
        <v/>
      </c>
      <c r="AY1065" s="138" t="str">
        <f t="shared" si="334"/>
        <v/>
      </c>
      <c r="AZ1065" s="130" t="str">
        <f>IF(AX1065&amp;AW1065="勤怠未設定","×",IF(AV1065="勤怠修正","×",IF(AC1065="外注","",IF(AA1065="",IF(AY1065&lt;&gt;"","×",""),IF(VLOOKUP(AA1065,カレンダマスタ!$H$66:$I$83,2,FALSE)&lt;&gt;AY1065,"×","OK")))))</f>
        <v/>
      </c>
      <c r="BC1065" s="137" t="str">
        <f>IF(E1065="","",VLOOKUP($E1065,カレンダマスタ!$A$4:$E$381,4,FALSE))</f>
        <v/>
      </c>
      <c r="BD1065" s="126" t="str">
        <f>IF(AC1065="社員","",IF(AG1065=0,"",IF(AD1065="NSTC",IF(COUNTIF(カレンダマスタ!$Q$5:$Q$32,G1065)=1,"OK","×"),
IF(AD1065="NS本社",IF(COUNTIF(カレンダマスタ!$T$5:$T$32,G1065)=1,"OK","×"),IF(COUNTIF(カレンダマスタ!$R$5:$R$32,G1065)=1,"OK","×")))))</f>
        <v/>
      </c>
      <c r="BE1065" s="126" t="str">
        <f>IF(AC1065="社員","",IF(G1065="","",IF(R1065&lt;&gt;"","",IF(AF1065="CS","OK",IF(VLOOKUP(E1065,カレンダマスタ!$A$5:$D$381,4,FALSE)&gt;0,"",IF(OR(G1065*24&gt;10.84,H1065*24&lt;14.5)=TRUE,"×","OK"))))))</f>
        <v/>
      </c>
      <c r="BF1065" s="126" t="str">
        <f t="shared" si="328"/>
        <v/>
      </c>
      <c r="BG1065" s="126" t="str">
        <f t="shared" ref="BG1065:BG1125" si="344">IF(AE1065="派遣","",IF(G1065="","",IF(R1065="有給休暇","",IF(S1065="","×","OK"))))</f>
        <v/>
      </c>
      <c r="BI1065" s="130" t="str">
        <f t="shared" si="342"/>
        <v/>
      </c>
    </row>
    <row r="1066" spans="2:61">
      <c r="B1066" s="111"/>
      <c r="C1066" s="537"/>
      <c r="D1066" s="142"/>
      <c r="E1066" s="584"/>
      <c r="F1066" s="142"/>
      <c r="G1066" s="589"/>
      <c r="H1066" s="589"/>
      <c r="I1066" s="144"/>
      <c r="J1066" s="148"/>
      <c r="K1066" s="145"/>
      <c r="L1066" s="146"/>
      <c r="M1066" s="146"/>
      <c r="N1066" s="147"/>
      <c r="O1066" s="148"/>
      <c r="P1066" s="148"/>
      <c r="Q1066" s="148"/>
      <c r="R1066" s="149"/>
      <c r="S1066" s="156"/>
      <c r="T1066" s="435" t="str">
        <f t="shared" si="336"/>
        <v/>
      </c>
      <c r="U1066" s="430"/>
      <c r="V1066" s="430" t="str">
        <f t="shared" si="337"/>
        <v/>
      </c>
      <c r="W1066" s="298"/>
      <c r="X1066" s="143" t="str">
        <f t="shared" si="343"/>
        <v/>
      </c>
      <c r="Y1066" s="143" t="str">
        <f t="shared" si="338"/>
        <v/>
      </c>
      <c r="Z1066" s="143" t="str">
        <f t="shared" si="339"/>
        <v/>
      </c>
      <c r="AA1066" s="149" t="str">
        <f t="shared" si="330"/>
        <v/>
      </c>
      <c r="AC1066" s="188" t="str">
        <f>AC1046</f>
        <v/>
      </c>
      <c r="AD1066" s="189" t="str">
        <f>AD1046</f>
        <v/>
      </c>
      <c r="AE1066" s="189" t="str">
        <f>AE1046</f>
        <v/>
      </c>
      <c r="AF1066" s="189" t="str">
        <f>AF1046</f>
        <v/>
      </c>
      <c r="AG1066" s="205">
        <f t="shared" si="340"/>
        <v>0</v>
      </c>
      <c r="AI1066" s="157" t="str">
        <f>IF(月報!G1066&lt;&gt;"",月報!G1066,"")</f>
        <v/>
      </c>
      <c r="AJ1066" s="151" t="str">
        <f>IF(月報!W1066&lt;&gt;"",月報!W1066*24,"")</f>
        <v/>
      </c>
      <c r="AK1066" s="151" t="str">
        <f>IF(月報!P1066&lt;&gt;"",月報!P1066,"")</f>
        <v/>
      </c>
      <c r="AL1066" s="151" t="str">
        <f>IF(月報!Q1066&lt;&gt;"",IF(月報!Q1066="平日残","",月報!Q1066),"")</f>
        <v/>
      </c>
      <c r="AM1066" s="151"/>
      <c r="AN1066" s="151" t="str">
        <f t="shared" si="329"/>
        <v/>
      </c>
      <c r="AO1066" s="151" t="str">
        <f>IF($E1066="","",VLOOKUP($E1066,カレンダマスタ!$A$5:$E$381,5,FALSE))</f>
        <v/>
      </c>
      <c r="AQ1066" s="197" t="str">
        <f>IF(G1066="","",IF(VLOOKUP(E1066,カレンダマスタ!$A$5:$D$381,4,FALSE)=0,"",1))</f>
        <v/>
      </c>
      <c r="AR1066" s="152" t="str">
        <f>IF($G1066="","",IF($AD1066="NSTC",INDEX(カレンダマスタ!$I$26:$O$31,MATCH($G1066,カレンダマスタ!$H$26:$H$31,1),MATCH($H1066,カレンダマスタ!$I$25:$O$25,1)),
IF($AD1066="CS本社",INDEX(カレンダマスタ!$I$36:$O$41,MATCH($G1066,カレンダマスタ!$H$36:$H$41,1),MATCH($H1066,カレンダマスタ!$I$35:$O$35,1)),
IF($AD1066="NS本社",INDEX(カレンダマスタ!$I$94:$O$99,MATCH($G1066,カレンダマスタ!$H$95:$H$100,1),MATCH($H1066,カレンダマスタ!$I$93:$O$93,1)),
IF($AD1066="ODC",INDEX(カレンダマスタ!$I$46:$O$51,MATCH($G1066,カレンダマスタ!$H$46:$H$51,1),MATCH($H1066,カレンダマスタ!$I$45:$O$45,1)),
IF($AD1066="NS東京TC",INDEX(カレンダマスタ!$I$56:$O$61,MATCH($G1066,カレンダマスタ!$H$56:$H$61,1),MATCH($H1066,カレンダマスタ!$I$55:$O$55,1)),""))))))</f>
        <v/>
      </c>
      <c r="AS1066" s="151" t="str">
        <f t="shared" si="341"/>
        <v/>
      </c>
      <c r="AU1066" s="153" t="str">
        <f>IF(E1066="","",VLOOKUP($E1066,カレンダマスタ!$A$4:$E$381,4,FALSE))</f>
        <v/>
      </c>
      <c r="AV1066" s="153" t="str">
        <f t="shared" si="331"/>
        <v/>
      </c>
      <c r="AW1066" s="153" t="str">
        <f t="shared" si="332"/>
        <v/>
      </c>
      <c r="AX1066" s="154" t="str">
        <f t="shared" si="333"/>
        <v/>
      </c>
      <c r="AY1066" s="154" t="str">
        <f t="shared" si="334"/>
        <v/>
      </c>
      <c r="AZ1066" s="144" t="str">
        <f>IF(AX1066&amp;AW1066="勤怠未設定","×",IF(AV1066="勤怠修正","×",IF(AC1066="外注","",IF(AA1066="",IF(AY1066&lt;&gt;"","×",""),IF(VLOOKUP(AA1066,カレンダマスタ!$H$66:$I$83,2,FALSE)&lt;&gt;AY1066,"×","OK")))))</f>
        <v/>
      </c>
      <c r="BC1066" s="153" t="str">
        <f>IF(E1066="","",VLOOKUP($E1066,カレンダマスタ!$A$4:$E$381,4,FALSE))</f>
        <v/>
      </c>
      <c r="BD1066" s="151" t="str">
        <f>IF(AC1066="社員","",IF(AG1066=0,"",IF(AD1066="NSTC",IF(COUNTIF(カレンダマスタ!$Q$5:$Q$32,G1066)=1,"OK","×"),
IF(AD1066="NS本社",IF(COUNTIF(カレンダマスタ!$T$5:$T$32,G1066)=1,"OK","×"),IF(COUNTIF(カレンダマスタ!$R$5:$R$32,G1066)=1,"OK","×")))))</f>
        <v/>
      </c>
      <c r="BE1066" s="151" t="str">
        <f>IF(AC1066="社員","",IF(G1066="","",IF(R1066&lt;&gt;"","",IF(AF1066="CS","OK",IF(VLOOKUP(E1066,カレンダマスタ!$A$5:$D$381,4,FALSE)&gt;0,"",IF(OR(G1066*24&gt;10.84,H1066*24&lt;14.5)=TRUE,"×","OK"))))))</f>
        <v/>
      </c>
      <c r="BF1066" s="151" t="str">
        <f t="shared" si="328"/>
        <v/>
      </c>
      <c r="BG1066" s="151" t="str">
        <f t="shared" si="344"/>
        <v/>
      </c>
      <c r="BI1066" s="144" t="str">
        <f t="shared" si="342"/>
        <v/>
      </c>
    </row>
    <row r="1067" spans="2:61">
      <c r="B1067" s="111"/>
      <c r="C1067" s="535"/>
      <c r="D1067" s="112"/>
      <c r="E1067" s="582"/>
      <c r="F1067" s="112"/>
      <c r="G1067" s="587"/>
      <c r="H1067" s="587"/>
      <c r="I1067" s="114"/>
      <c r="J1067" s="118"/>
      <c r="K1067" s="115"/>
      <c r="L1067" s="116"/>
      <c r="M1067" s="116"/>
      <c r="N1067" s="117"/>
      <c r="O1067" s="118"/>
      <c r="P1067" s="118"/>
      <c r="Q1067" s="118"/>
      <c r="R1067" s="119"/>
      <c r="S1067" s="120"/>
      <c r="T1067" s="433" t="str">
        <f t="shared" si="336"/>
        <v/>
      </c>
      <c r="U1067" s="431">
        <f>SUM(T1067:T1073)</f>
        <v>0</v>
      </c>
      <c r="V1067" s="431" t="str">
        <f t="shared" si="337"/>
        <v/>
      </c>
      <c r="W1067" s="298"/>
      <c r="X1067" s="113" t="str">
        <f t="shared" si="343"/>
        <v/>
      </c>
      <c r="Y1067" s="113" t="str">
        <f t="shared" si="338"/>
        <v/>
      </c>
      <c r="Z1067" s="113" t="str">
        <f t="shared" si="339"/>
        <v/>
      </c>
      <c r="AA1067" s="119" t="str">
        <f t="shared" si="330"/>
        <v/>
      </c>
      <c r="AC1067" s="190" t="str">
        <f>AC1046</f>
        <v/>
      </c>
      <c r="AD1067" s="191" t="str">
        <f>AD1046</f>
        <v/>
      </c>
      <c r="AE1067" s="191" t="str">
        <f>AE1046</f>
        <v/>
      </c>
      <c r="AF1067" s="191" t="str">
        <f>AF1046</f>
        <v/>
      </c>
      <c r="AG1067" s="206">
        <f t="shared" si="340"/>
        <v>0</v>
      </c>
      <c r="AI1067" s="158" t="str">
        <f>IF(月報!G1067&lt;&gt;"",月報!G1067,"")</f>
        <v/>
      </c>
      <c r="AJ1067" s="122" t="str">
        <f>IF(月報!W1067&lt;&gt;"",月報!W1067*24,"")</f>
        <v/>
      </c>
      <c r="AK1067" s="122" t="str">
        <f>IF(月報!P1067&lt;&gt;"",月報!P1067,"")</f>
        <v/>
      </c>
      <c r="AL1067" s="122" t="str">
        <f>IF(月報!Q1067&lt;&gt;"",IF(月報!Q1067="平日残","",月報!Q1067),"")</f>
        <v/>
      </c>
      <c r="AM1067" s="122"/>
      <c r="AN1067" s="122" t="str">
        <f t="shared" si="329"/>
        <v/>
      </c>
      <c r="AO1067" s="122" t="str">
        <f>IF($E1067="","",VLOOKUP($E1067,カレンダマスタ!$A$5:$E$381,5,FALSE))</f>
        <v/>
      </c>
      <c r="AQ1067" s="195" t="str">
        <f>IF(G1067="","",IF(VLOOKUP(E1067,カレンダマスタ!$A$5:$D$381,4,FALSE)=0,"",1))</f>
        <v/>
      </c>
      <c r="AR1067" s="123" t="str">
        <f>IF($G1067="","",IF($AD1067="NSTC",INDEX(カレンダマスタ!$I$26:$O$31,MATCH($G1067,カレンダマスタ!$H$26:$H$31,1),MATCH($H1067,カレンダマスタ!$I$25:$O$25,1)),
IF($AD1067="CS本社",INDEX(カレンダマスタ!$I$36:$O$41,MATCH($G1067,カレンダマスタ!$H$36:$H$41,1),MATCH($H1067,カレンダマスタ!$I$35:$O$35,1)),
IF($AD1067="NS本社",INDEX(カレンダマスタ!$I$94:$O$99,MATCH($G1067,カレンダマスタ!$H$95:$H$100,1),MATCH($H1067,カレンダマスタ!$I$93:$O$93,1)),
IF($AD1067="ODC",INDEX(カレンダマスタ!$I$46:$O$51,MATCH($G1067,カレンダマスタ!$H$46:$H$51,1),MATCH($H1067,カレンダマスタ!$I$45:$O$45,1)),
IF($AD1067="NS東京TC",INDEX(カレンダマスタ!$I$56:$O$61,MATCH($G1067,カレンダマスタ!$H$56:$H$61,1),MATCH($H1067,カレンダマスタ!$I$55:$O$55,1)),""))))))</f>
        <v/>
      </c>
      <c r="AS1067" s="122" t="str">
        <f t="shared" si="341"/>
        <v/>
      </c>
      <c r="AU1067" s="124" t="str">
        <f>IF(E1067="","",VLOOKUP($E1067,カレンダマスタ!$A$4:$E$381,4,FALSE))</f>
        <v/>
      </c>
      <c r="AV1067" s="124" t="str">
        <f t="shared" si="331"/>
        <v/>
      </c>
      <c r="AW1067" s="124" t="str">
        <f t="shared" si="332"/>
        <v/>
      </c>
      <c r="AX1067" s="125" t="str">
        <f t="shared" si="333"/>
        <v/>
      </c>
      <c r="AY1067" s="125" t="str">
        <f t="shared" si="334"/>
        <v/>
      </c>
      <c r="AZ1067" s="114" t="str">
        <f>IF(AX1067&amp;AW1067="勤怠未設定","×",IF(AV1067="勤怠修正","×",IF(AC1067="外注","",IF(AA1067="",IF(AY1067&lt;&gt;"","×",""),IF(VLOOKUP(AA1067,カレンダマスタ!$H$66:$I$83,2,FALSE)&lt;&gt;AY1067,"×","OK")))))</f>
        <v/>
      </c>
      <c r="BC1067" s="124" t="str">
        <f>IF(E1067="","",VLOOKUP($E1067,カレンダマスタ!$A$4:$E$381,4,FALSE))</f>
        <v/>
      </c>
      <c r="BD1067" s="122" t="str">
        <f>IF(AC1067="社員","",IF(AG1067=0,"",IF(AD1067="NSTC",IF(COUNTIF(カレンダマスタ!$Q$5:$Q$32,G1067)=1,"OK","×"),
IF(AD1067="NS本社",IF(COUNTIF(カレンダマスタ!$T$5:$T$32,G1067)=1,"OK","×"),IF(COUNTIF(カレンダマスタ!$R$5:$R$32,G1067)=1,"OK","×")))))</f>
        <v/>
      </c>
      <c r="BE1067" s="122" t="str">
        <f>IF(AC1067="社員","",IF(G1067="","",IF(R1067&lt;&gt;"","",IF(AF1067="CS","OK",IF(VLOOKUP(E1067,カレンダマスタ!$A$5:$D$381,4,FALSE)&gt;0,"",IF(OR(G1067*24&gt;10.84,H1067*24&lt;14.5)=TRUE,"×","OK"))))))</f>
        <v/>
      </c>
      <c r="BF1067" s="122" t="str">
        <f t="shared" si="328"/>
        <v/>
      </c>
      <c r="BG1067" s="122" t="str">
        <f t="shared" si="344"/>
        <v/>
      </c>
      <c r="BI1067" s="114" t="str">
        <f t="shared" si="342"/>
        <v/>
      </c>
    </row>
    <row r="1068" spans="2:61">
      <c r="B1068" s="111"/>
      <c r="C1068" s="536"/>
      <c r="D1068" s="128"/>
      <c r="E1068" s="583"/>
      <c r="F1068" s="128"/>
      <c r="G1068" s="588"/>
      <c r="H1068" s="588"/>
      <c r="I1068" s="130"/>
      <c r="J1068" s="139"/>
      <c r="K1068" s="131"/>
      <c r="L1068" s="132"/>
      <c r="M1068" s="132"/>
      <c r="N1068" s="141"/>
      <c r="O1068" s="139"/>
      <c r="P1068" s="139"/>
      <c r="Q1068" s="139"/>
      <c r="R1068" s="133"/>
      <c r="S1068" s="134"/>
      <c r="T1068" s="434" t="str">
        <f t="shared" si="336"/>
        <v/>
      </c>
      <c r="U1068" s="429"/>
      <c r="V1068" s="429" t="str">
        <f t="shared" si="337"/>
        <v/>
      </c>
      <c r="W1068" s="298"/>
      <c r="X1068" s="129" t="str">
        <f t="shared" si="343"/>
        <v/>
      </c>
      <c r="Y1068" s="129" t="str">
        <f t="shared" si="338"/>
        <v/>
      </c>
      <c r="Z1068" s="129" t="str">
        <f t="shared" si="339"/>
        <v/>
      </c>
      <c r="AA1068" s="133" t="str">
        <f t="shared" si="330"/>
        <v/>
      </c>
      <c r="AC1068" s="186" t="str">
        <f>AC1046</f>
        <v/>
      </c>
      <c r="AD1068" s="187" t="str">
        <f>AD1046</f>
        <v/>
      </c>
      <c r="AE1068" s="187" t="str">
        <f>AE1046</f>
        <v/>
      </c>
      <c r="AF1068" s="187" t="str">
        <f>AF1046</f>
        <v/>
      </c>
      <c r="AG1068" s="204">
        <f t="shared" si="340"/>
        <v>0</v>
      </c>
      <c r="AI1068" s="135" t="str">
        <f>IF(月報!G1068&lt;&gt;"",月報!G1068,"")</f>
        <v/>
      </c>
      <c r="AJ1068" s="126" t="str">
        <f>IF(月報!W1068&lt;&gt;"",月報!W1068*24,"")</f>
        <v/>
      </c>
      <c r="AK1068" s="126" t="str">
        <f>IF(月報!P1068&lt;&gt;"",月報!P1068,"")</f>
        <v/>
      </c>
      <c r="AL1068" s="126" t="str">
        <f>IF(月報!Q1068&lt;&gt;"",IF(月報!Q1068="平日残","",月報!Q1068),"")</f>
        <v/>
      </c>
      <c r="AM1068" s="126"/>
      <c r="AN1068" s="126" t="str">
        <f t="shared" si="329"/>
        <v/>
      </c>
      <c r="AO1068" s="126" t="str">
        <f>IF($E1068="","",VLOOKUP($E1068,カレンダマスタ!$A$5:$E$381,5,FALSE))</f>
        <v/>
      </c>
      <c r="AQ1068" s="196" t="str">
        <f>IF(G1068="","",IF(VLOOKUP(E1068,カレンダマスタ!$A$5:$D$381,4,FALSE)=0,"",1))</f>
        <v/>
      </c>
      <c r="AR1068" s="136" t="str">
        <f>IF($G1068="","",IF($AD1068="NSTC",INDEX(カレンダマスタ!$I$26:$O$31,MATCH($G1068,カレンダマスタ!$H$26:$H$31,1),MATCH($H1068,カレンダマスタ!$I$25:$O$25,1)),
IF($AD1068="CS本社",INDEX(カレンダマスタ!$I$36:$O$41,MATCH($G1068,カレンダマスタ!$H$36:$H$41,1),MATCH($H1068,カレンダマスタ!$I$35:$O$35,1)),
IF($AD1068="NS本社",INDEX(カレンダマスタ!$I$94:$O$99,MATCH($G1068,カレンダマスタ!$H$95:$H$100,1),MATCH($H1068,カレンダマスタ!$I$93:$O$93,1)),
IF($AD1068="ODC",INDEX(カレンダマスタ!$I$46:$O$51,MATCH($G1068,カレンダマスタ!$H$46:$H$51,1),MATCH($H1068,カレンダマスタ!$I$45:$O$45,1)),
IF($AD1068="NS東京TC",INDEX(カレンダマスタ!$I$56:$O$61,MATCH($G1068,カレンダマスタ!$H$56:$H$61,1),MATCH($H1068,カレンダマスタ!$I$55:$O$55,1)),""))))))</f>
        <v/>
      </c>
      <c r="AS1068" s="126" t="str">
        <f t="shared" si="341"/>
        <v/>
      </c>
      <c r="AU1068" s="137" t="str">
        <f>IF(E1068="","",VLOOKUP($E1068,カレンダマスタ!$A$4:$E$381,4,FALSE))</f>
        <v/>
      </c>
      <c r="AV1068" s="137" t="str">
        <f t="shared" si="331"/>
        <v/>
      </c>
      <c r="AW1068" s="137" t="str">
        <f t="shared" si="332"/>
        <v/>
      </c>
      <c r="AX1068" s="138" t="str">
        <f t="shared" si="333"/>
        <v/>
      </c>
      <c r="AY1068" s="138" t="str">
        <f t="shared" si="334"/>
        <v/>
      </c>
      <c r="AZ1068" s="130" t="str">
        <f>IF(AX1068&amp;AW1068="勤怠未設定","×",IF(AV1068="勤怠修正","×",IF(AC1068="外注","",IF(AA1068="",IF(AY1068&lt;&gt;"","×",""),IF(VLOOKUP(AA1068,カレンダマスタ!$H$66:$I$83,2,FALSE)&lt;&gt;AY1068,"×","OK")))))</f>
        <v/>
      </c>
      <c r="BC1068" s="137" t="str">
        <f>IF(E1068="","",VLOOKUP($E1068,カレンダマスタ!$A$4:$E$381,4,FALSE))</f>
        <v/>
      </c>
      <c r="BD1068" s="126" t="str">
        <f>IF(AC1068="社員","",IF(AG1068=0,"",IF(AD1068="NSTC",IF(COUNTIF(カレンダマスタ!$Q$5:$Q$32,G1068)=1,"OK","×"),
IF(AD1068="NS本社",IF(COUNTIF(カレンダマスタ!$T$5:$T$32,G1068)=1,"OK","×"),IF(COUNTIF(カレンダマスタ!$R$5:$R$32,G1068)=1,"OK","×")))))</f>
        <v/>
      </c>
      <c r="BE1068" s="126" t="str">
        <f>IF(AC1068="社員","",IF(G1068="","",IF(R1068&lt;&gt;"","",IF(AF1068="CS","OK",IF(VLOOKUP(E1068,カレンダマスタ!$A$5:$D$381,4,FALSE)&gt;0,"",IF(OR(G1068*24&gt;10.84,H1068*24&lt;14.5)=TRUE,"×","OK"))))))</f>
        <v/>
      </c>
      <c r="BF1068" s="126" t="str">
        <f t="shared" si="328"/>
        <v/>
      </c>
      <c r="BG1068" s="126" t="str">
        <f t="shared" si="344"/>
        <v/>
      </c>
      <c r="BI1068" s="130" t="str">
        <f t="shared" si="342"/>
        <v/>
      </c>
    </row>
    <row r="1069" spans="2:61">
      <c r="B1069" s="111"/>
      <c r="C1069" s="536"/>
      <c r="D1069" s="128"/>
      <c r="E1069" s="583"/>
      <c r="F1069" s="128"/>
      <c r="G1069" s="588"/>
      <c r="H1069" s="588"/>
      <c r="I1069" s="130"/>
      <c r="J1069" s="139"/>
      <c r="K1069" s="131"/>
      <c r="L1069" s="132"/>
      <c r="M1069" s="132"/>
      <c r="N1069" s="141"/>
      <c r="O1069" s="139"/>
      <c r="P1069" s="139"/>
      <c r="Q1069" s="139"/>
      <c r="R1069" s="133"/>
      <c r="S1069" s="134"/>
      <c r="T1069" s="434" t="str">
        <f t="shared" si="336"/>
        <v/>
      </c>
      <c r="U1069" s="429"/>
      <c r="V1069" s="429" t="str">
        <f t="shared" si="337"/>
        <v/>
      </c>
      <c r="W1069" s="298"/>
      <c r="X1069" s="129" t="str">
        <f t="shared" si="343"/>
        <v/>
      </c>
      <c r="Y1069" s="129" t="str">
        <f t="shared" si="338"/>
        <v/>
      </c>
      <c r="Z1069" s="129" t="str">
        <f t="shared" si="339"/>
        <v/>
      </c>
      <c r="AA1069" s="133" t="str">
        <f t="shared" si="330"/>
        <v/>
      </c>
      <c r="AC1069" s="186" t="str">
        <f>AC1046</f>
        <v/>
      </c>
      <c r="AD1069" s="187" t="str">
        <f>AD1046</f>
        <v/>
      </c>
      <c r="AE1069" s="187" t="str">
        <f>AE1046</f>
        <v/>
      </c>
      <c r="AF1069" s="187" t="str">
        <f>AF1046</f>
        <v/>
      </c>
      <c r="AG1069" s="204">
        <f t="shared" si="340"/>
        <v>0</v>
      </c>
      <c r="AI1069" s="135" t="str">
        <f>IF(月報!G1069&lt;&gt;"",月報!G1069,"")</f>
        <v/>
      </c>
      <c r="AJ1069" s="126" t="str">
        <f>IF(月報!W1069&lt;&gt;"",月報!W1069*24,"")</f>
        <v/>
      </c>
      <c r="AK1069" s="126" t="str">
        <f>IF(月報!P1069&lt;&gt;"",月報!P1069,"")</f>
        <v/>
      </c>
      <c r="AL1069" s="126" t="str">
        <f>IF(月報!Q1069&lt;&gt;"",IF(月報!Q1069="平日残","",月報!Q1069),"")</f>
        <v/>
      </c>
      <c r="AM1069" s="126"/>
      <c r="AN1069" s="126" t="str">
        <f t="shared" si="329"/>
        <v/>
      </c>
      <c r="AO1069" s="126" t="str">
        <f>IF($E1069="","",VLOOKUP($E1069,カレンダマスタ!$A$5:$E$381,5,FALSE))</f>
        <v/>
      </c>
      <c r="AQ1069" s="196" t="str">
        <f>IF(G1069="","",IF(VLOOKUP(E1069,カレンダマスタ!$A$5:$D$381,4,FALSE)=0,"",1))</f>
        <v/>
      </c>
      <c r="AR1069" s="136" t="str">
        <f>IF($G1069="","",IF($AD1069="NSTC",INDEX(カレンダマスタ!$I$26:$O$31,MATCH($G1069,カレンダマスタ!$H$26:$H$31,1),MATCH($H1069,カレンダマスタ!$I$25:$O$25,1)),
IF($AD1069="CS本社",INDEX(カレンダマスタ!$I$36:$O$41,MATCH($G1069,カレンダマスタ!$H$36:$H$41,1),MATCH($H1069,カレンダマスタ!$I$35:$O$35,1)),
IF($AD1069="NS本社",INDEX(カレンダマスタ!$I$94:$O$99,MATCH($G1069,カレンダマスタ!$H$95:$H$100,1),MATCH($H1069,カレンダマスタ!$I$93:$O$93,1)),
IF($AD1069="ODC",INDEX(カレンダマスタ!$I$46:$O$51,MATCH($G1069,カレンダマスタ!$H$46:$H$51,1),MATCH($H1069,カレンダマスタ!$I$45:$O$45,1)),
IF($AD1069="NS東京TC",INDEX(カレンダマスタ!$I$56:$O$61,MATCH($G1069,カレンダマスタ!$H$56:$H$61,1),MATCH($H1069,カレンダマスタ!$I$55:$O$55,1)),""))))))</f>
        <v/>
      </c>
      <c r="AS1069" s="126" t="str">
        <f t="shared" si="341"/>
        <v/>
      </c>
      <c r="AU1069" s="137" t="str">
        <f>IF(E1069="","",VLOOKUP($E1069,カレンダマスタ!$A$4:$E$381,4,FALSE))</f>
        <v/>
      </c>
      <c r="AV1069" s="137" t="str">
        <f t="shared" si="331"/>
        <v/>
      </c>
      <c r="AW1069" s="137" t="str">
        <f t="shared" si="332"/>
        <v/>
      </c>
      <c r="AX1069" s="138" t="str">
        <f t="shared" si="333"/>
        <v/>
      </c>
      <c r="AY1069" s="138" t="str">
        <f t="shared" si="334"/>
        <v/>
      </c>
      <c r="AZ1069" s="130" t="str">
        <f>IF(AX1069&amp;AW1069="勤怠未設定","×",IF(AV1069="勤怠修正","×",IF(AC1069="外注","",IF(AA1069="",IF(AY1069&lt;&gt;"","×",""),IF(VLOOKUP(AA1069,カレンダマスタ!$H$66:$I$83,2,FALSE)&lt;&gt;AY1069,"×","OK")))))</f>
        <v/>
      </c>
      <c r="BC1069" s="137" t="str">
        <f>IF(E1069="","",VLOOKUP($E1069,カレンダマスタ!$A$4:$E$381,4,FALSE))</f>
        <v/>
      </c>
      <c r="BD1069" s="126" t="str">
        <f>IF(AC1069="社員","",IF(AG1069=0,"",IF(AD1069="NSTC",IF(COUNTIF(カレンダマスタ!$Q$5:$Q$32,G1069)=1,"OK","×"),
IF(AD1069="NS本社",IF(COUNTIF(カレンダマスタ!$T$5:$T$32,G1069)=1,"OK","×"),IF(COUNTIF(カレンダマスタ!$R$5:$R$32,G1069)=1,"OK","×")))))</f>
        <v/>
      </c>
      <c r="BE1069" s="126" t="str">
        <f>IF(AC1069="社員","",IF(G1069="","",IF(R1069&lt;&gt;"","",IF(AF1069="CS","OK",IF(VLOOKUP(E1069,カレンダマスタ!$A$5:$D$381,4,FALSE)&gt;0,"",IF(OR(G1069*24&gt;10.84,H1069*24&lt;14.5)=TRUE,"×","OK"))))))</f>
        <v/>
      </c>
      <c r="BF1069" s="126" t="str">
        <f t="shared" si="328"/>
        <v/>
      </c>
      <c r="BG1069" s="126" t="str">
        <f t="shared" si="344"/>
        <v/>
      </c>
      <c r="BI1069" s="130" t="str">
        <f t="shared" si="342"/>
        <v/>
      </c>
    </row>
    <row r="1070" spans="2:61">
      <c r="B1070" s="111"/>
      <c r="C1070" s="536"/>
      <c r="D1070" s="128"/>
      <c r="E1070" s="583"/>
      <c r="F1070" s="128"/>
      <c r="G1070" s="588"/>
      <c r="H1070" s="588"/>
      <c r="I1070" s="130"/>
      <c r="J1070" s="139"/>
      <c r="K1070" s="131"/>
      <c r="L1070" s="132"/>
      <c r="M1070" s="132"/>
      <c r="N1070" s="141"/>
      <c r="O1070" s="139"/>
      <c r="P1070" s="139"/>
      <c r="Q1070" s="139"/>
      <c r="R1070" s="133"/>
      <c r="S1070" s="134"/>
      <c r="T1070" s="434" t="str">
        <f t="shared" si="336"/>
        <v/>
      </c>
      <c r="U1070" s="429"/>
      <c r="V1070" s="429" t="str">
        <f t="shared" si="337"/>
        <v/>
      </c>
      <c r="W1070" s="298"/>
      <c r="X1070" s="129" t="str">
        <f t="shared" si="343"/>
        <v/>
      </c>
      <c r="Y1070" s="129" t="str">
        <f t="shared" si="338"/>
        <v/>
      </c>
      <c r="Z1070" s="129" t="str">
        <f t="shared" si="339"/>
        <v/>
      </c>
      <c r="AA1070" s="133" t="str">
        <f t="shared" si="330"/>
        <v/>
      </c>
      <c r="AC1070" s="186" t="str">
        <f>AC1046</f>
        <v/>
      </c>
      <c r="AD1070" s="187" t="str">
        <f>AD1046</f>
        <v/>
      </c>
      <c r="AE1070" s="187" t="str">
        <f>AE1046</f>
        <v/>
      </c>
      <c r="AF1070" s="187" t="str">
        <f>AF1046</f>
        <v/>
      </c>
      <c r="AG1070" s="204">
        <f t="shared" si="340"/>
        <v>0</v>
      </c>
      <c r="AI1070" s="135" t="str">
        <f>IF(月報!G1070&lt;&gt;"",月報!G1070,"")</f>
        <v/>
      </c>
      <c r="AJ1070" s="126" t="str">
        <f>IF(月報!W1070&lt;&gt;"",月報!W1070*24,"")</f>
        <v/>
      </c>
      <c r="AK1070" s="126" t="str">
        <f>IF(月報!P1070&lt;&gt;"",月報!P1070,"")</f>
        <v/>
      </c>
      <c r="AL1070" s="126" t="str">
        <f>IF(月報!Q1070&lt;&gt;"",IF(月報!Q1070="平日残","",月報!Q1070),"")</f>
        <v/>
      </c>
      <c r="AM1070" s="126"/>
      <c r="AN1070" s="126" t="str">
        <f t="shared" si="329"/>
        <v/>
      </c>
      <c r="AO1070" s="126" t="str">
        <f>IF($E1070="","",VLOOKUP($E1070,カレンダマスタ!$A$5:$E$381,5,FALSE))</f>
        <v/>
      </c>
      <c r="AQ1070" s="196" t="str">
        <f>IF(G1070="","",IF(VLOOKUP(E1070,カレンダマスタ!$A$5:$D$381,4,FALSE)=0,"",1))</f>
        <v/>
      </c>
      <c r="AR1070" s="136" t="str">
        <f>IF($G1070="","",IF($AD1070="NSTC",INDEX(カレンダマスタ!$I$26:$O$31,MATCH($G1070,カレンダマスタ!$H$26:$H$31,1),MATCH($H1070,カレンダマスタ!$I$25:$O$25,1)),
IF($AD1070="CS本社",INDEX(カレンダマスタ!$I$36:$O$41,MATCH($G1070,カレンダマスタ!$H$36:$H$41,1),MATCH($H1070,カレンダマスタ!$I$35:$O$35,1)),
IF($AD1070="NS本社",INDEX(カレンダマスタ!$I$94:$O$99,MATCH($G1070,カレンダマスタ!$H$95:$H$100,1),MATCH($H1070,カレンダマスタ!$I$93:$O$93,1)),
IF($AD1070="ODC",INDEX(カレンダマスタ!$I$46:$O$51,MATCH($G1070,カレンダマスタ!$H$46:$H$51,1),MATCH($H1070,カレンダマスタ!$I$45:$O$45,1)),
IF($AD1070="NS東京TC",INDEX(カレンダマスタ!$I$56:$O$61,MATCH($G1070,カレンダマスタ!$H$56:$H$61,1),MATCH($H1070,カレンダマスタ!$I$55:$O$55,1)),""))))))</f>
        <v/>
      </c>
      <c r="AS1070" s="126" t="str">
        <f t="shared" si="341"/>
        <v/>
      </c>
      <c r="AU1070" s="137" t="str">
        <f>IF(E1070="","",VLOOKUP($E1070,カレンダマスタ!$A$4:$E$381,4,FALSE))</f>
        <v/>
      </c>
      <c r="AV1070" s="137" t="str">
        <f t="shared" si="331"/>
        <v/>
      </c>
      <c r="AW1070" s="137" t="str">
        <f t="shared" si="332"/>
        <v/>
      </c>
      <c r="AX1070" s="138" t="str">
        <f t="shared" si="333"/>
        <v/>
      </c>
      <c r="AY1070" s="138" t="str">
        <f t="shared" si="334"/>
        <v/>
      </c>
      <c r="AZ1070" s="130" t="str">
        <f>IF(AX1070&amp;AW1070="勤怠未設定","×",IF(AV1070="勤怠修正","×",IF(AC1070="外注","",IF(AA1070="",IF(AY1070&lt;&gt;"","×",""),IF(VLOOKUP(AA1070,カレンダマスタ!$H$66:$I$83,2,FALSE)&lt;&gt;AY1070,"×","OK")))))</f>
        <v/>
      </c>
      <c r="BC1070" s="137" t="str">
        <f>IF(E1070="","",VLOOKUP($E1070,カレンダマスタ!$A$4:$E$381,4,FALSE))</f>
        <v/>
      </c>
      <c r="BD1070" s="126" t="str">
        <f>IF(AC1070="社員","",IF(AG1070=0,"",IF(AD1070="NSTC",IF(COUNTIF(カレンダマスタ!$Q$5:$Q$32,G1070)=1,"OK","×"),
IF(AD1070="NS本社",IF(COUNTIF(カレンダマスタ!$T$5:$T$32,G1070)=1,"OK","×"),IF(COUNTIF(カレンダマスタ!$R$5:$R$32,G1070)=1,"OK","×")))))</f>
        <v/>
      </c>
      <c r="BE1070" s="126" t="str">
        <f>IF(AC1070="社員","",IF(G1070="","",IF(R1070&lt;&gt;"","",IF(AF1070="CS","OK",IF(VLOOKUP(E1070,カレンダマスタ!$A$5:$D$381,4,FALSE)&gt;0,"",IF(OR(G1070*24&gt;10.84,H1070*24&lt;14.5)=TRUE,"×","OK"))))))</f>
        <v/>
      </c>
      <c r="BF1070" s="126" t="str">
        <f t="shared" si="328"/>
        <v/>
      </c>
      <c r="BG1070" s="126" t="str">
        <f t="shared" si="344"/>
        <v/>
      </c>
      <c r="BI1070" s="130" t="str">
        <f t="shared" si="342"/>
        <v/>
      </c>
    </row>
    <row r="1071" spans="2:61">
      <c r="B1071" s="111"/>
      <c r="C1071" s="536"/>
      <c r="D1071" s="128"/>
      <c r="E1071" s="583"/>
      <c r="F1071" s="128"/>
      <c r="G1071" s="588"/>
      <c r="H1071" s="588"/>
      <c r="I1071" s="130"/>
      <c r="J1071" s="139"/>
      <c r="K1071" s="131"/>
      <c r="L1071" s="132"/>
      <c r="M1071" s="132"/>
      <c r="N1071" s="141"/>
      <c r="O1071" s="139"/>
      <c r="P1071" s="139"/>
      <c r="Q1071" s="139"/>
      <c r="R1071" s="133"/>
      <c r="S1071" s="134"/>
      <c r="T1071" s="434" t="str">
        <f t="shared" si="336"/>
        <v/>
      </c>
      <c r="U1071" s="429"/>
      <c r="V1071" s="429" t="str">
        <f t="shared" si="337"/>
        <v/>
      </c>
      <c r="W1071" s="298"/>
      <c r="X1071" s="129" t="str">
        <f t="shared" si="343"/>
        <v/>
      </c>
      <c r="Y1071" s="129" t="str">
        <f t="shared" si="338"/>
        <v/>
      </c>
      <c r="Z1071" s="129" t="str">
        <f t="shared" si="339"/>
        <v/>
      </c>
      <c r="AA1071" s="133" t="str">
        <f t="shared" si="330"/>
        <v/>
      </c>
      <c r="AC1071" s="186" t="str">
        <f>AC1046</f>
        <v/>
      </c>
      <c r="AD1071" s="187" t="str">
        <f>AD1046</f>
        <v/>
      </c>
      <c r="AE1071" s="187" t="str">
        <f>AE1046</f>
        <v/>
      </c>
      <c r="AF1071" s="187" t="str">
        <f>AF1046</f>
        <v/>
      </c>
      <c r="AG1071" s="204">
        <f t="shared" si="340"/>
        <v>0</v>
      </c>
      <c r="AI1071" s="140" t="str">
        <f>IF(月報!G1071&lt;&gt;"",月報!G1071,"")</f>
        <v/>
      </c>
      <c r="AJ1071" s="126" t="str">
        <f>IF(月報!W1071&lt;&gt;"",月報!W1071*24,"")</f>
        <v/>
      </c>
      <c r="AK1071" s="126" t="str">
        <f>IF(月報!P1071&lt;&gt;"",月報!P1071,"")</f>
        <v/>
      </c>
      <c r="AL1071" s="126" t="str">
        <f>IF(月報!Q1071&lt;&gt;"",IF(月報!Q1071="平日残","",月報!Q1071),"")</f>
        <v/>
      </c>
      <c r="AM1071" s="126"/>
      <c r="AN1071" s="126" t="str">
        <f t="shared" si="329"/>
        <v/>
      </c>
      <c r="AO1071" s="126" t="str">
        <f>IF($E1071="","",VLOOKUP($E1071,カレンダマスタ!$A$5:$E$381,5,FALSE))</f>
        <v/>
      </c>
      <c r="AQ1071" s="196" t="str">
        <f>IF(G1071="","",IF(VLOOKUP(E1071,カレンダマスタ!$A$5:$D$381,4,FALSE)=0,"",1))</f>
        <v/>
      </c>
      <c r="AR1071" s="136" t="str">
        <f>IF($G1071="","",IF($AD1071="NSTC",INDEX(カレンダマスタ!$I$26:$O$31,MATCH($G1071,カレンダマスタ!$H$26:$H$31,1),MATCH($H1071,カレンダマスタ!$I$25:$O$25,1)),
IF($AD1071="CS本社",INDEX(カレンダマスタ!$I$36:$O$41,MATCH($G1071,カレンダマスタ!$H$36:$H$41,1),MATCH($H1071,カレンダマスタ!$I$35:$O$35,1)),
IF($AD1071="NS本社",INDEX(カレンダマスタ!$I$94:$O$99,MATCH($G1071,カレンダマスタ!$H$95:$H$100,1),MATCH($H1071,カレンダマスタ!$I$93:$O$93,1)),
IF($AD1071="ODC",INDEX(カレンダマスタ!$I$46:$O$51,MATCH($G1071,カレンダマスタ!$H$46:$H$51,1),MATCH($H1071,カレンダマスタ!$I$45:$O$45,1)),
IF($AD1071="NS東京TC",INDEX(カレンダマスタ!$I$56:$O$61,MATCH($G1071,カレンダマスタ!$H$56:$H$61,1),MATCH($H1071,カレンダマスタ!$I$55:$O$55,1)),""))))))</f>
        <v/>
      </c>
      <c r="AS1071" s="126" t="str">
        <f t="shared" si="341"/>
        <v/>
      </c>
      <c r="AU1071" s="137" t="str">
        <f>IF(E1071="","",VLOOKUP($E1071,カレンダマスタ!$A$4:$E$381,4,FALSE))</f>
        <v/>
      </c>
      <c r="AV1071" s="137" t="str">
        <f t="shared" si="331"/>
        <v/>
      </c>
      <c r="AW1071" s="137" t="str">
        <f t="shared" si="332"/>
        <v/>
      </c>
      <c r="AX1071" s="138" t="str">
        <f t="shared" si="333"/>
        <v/>
      </c>
      <c r="AY1071" s="138" t="str">
        <f t="shared" si="334"/>
        <v/>
      </c>
      <c r="AZ1071" s="130" t="str">
        <f>IF(AX1071&amp;AW1071="勤怠未設定","×",IF(AV1071="勤怠修正","×",IF(AC1071="外注","",IF(AA1071="",IF(AY1071&lt;&gt;"","×",""),IF(VLOOKUP(AA1071,カレンダマスタ!$H$66:$I$83,2,FALSE)&lt;&gt;AY1071,"×","OK")))))</f>
        <v/>
      </c>
      <c r="BC1071" s="137" t="str">
        <f>IF(E1071="","",VLOOKUP($E1071,カレンダマスタ!$A$4:$E$381,4,FALSE))</f>
        <v/>
      </c>
      <c r="BD1071" s="126" t="str">
        <f>IF(AC1071="社員","",IF(AG1071=0,"",IF(AD1071="NSTC",IF(COUNTIF(カレンダマスタ!$Q$5:$Q$32,G1071)=1,"OK","×"),
IF(AD1071="NS本社",IF(COUNTIF(カレンダマスタ!$T$5:$T$32,G1071)=1,"OK","×"),IF(COUNTIF(カレンダマスタ!$R$5:$R$32,G1071)=1,"OK","×")))))</f>
        <v/>
      </c>
      <c r="BE1071" s="126" t="str">
        <f>IF(AC1071="社員","",IF(G1071="","",IF(R1071&lt;&gt;"","",IF(AF1071="CS","OK",IF(VLOOKUP(E1071,カレンダマスタ!$A$5:$D$381,4,FALSE)&gt;0,"",IF(OR(G1071*24&gt;10.84,H1071*24&lt;14.5)=TRUE,"×","OK"))))))</f>
        <v/>
      </c>
      <c r="BF1071" s="126" t="str">
        <f t="shared" si="328"/>
        <v/>
      </c>
      <c r="BG1071" s="126" t="str">
        <f t="shared" si="344"/>
        <v/>
      </c>
      <c r="BI1071" s="130" t="str">
        <f t="shared" si="342"/>
        <v/>
      </c>
    </row>
    <row r="1072" spans="2:61">
      <c r="B1072" s="111"/>
      <c r="C1072" s="536"/>
      <c r="D1072" s="128"/>
      <c r="E1072" s="583"/>
      <c r="F1072" s="128"/>
      <c r="G1072" s="588"/>
      <c r="H1072" s="588"/>
      <c r="I1072" s="130"/>
      <c r="J1072" s="139"/>
      <c r="K1072" s="131"/>
      <c r="L1072" s="132"/>
      <c r="M1072" s="132"/>
      <c r="N1072" s="141"/>
      <c r="O1072" s="139"/>
      <c r="P1072" s="139"/>
      <c r="Q1072" s="139"/>
      <c r="R1072" s="133"/>
      <c r="S1072" s="134"/>
      <c r="T1072" s="434" t="str">
        <f t="shared" si="336"/>
        <v/>
      </c>
      <c r="U1072" s="429"/>
      <c r="V1072" s="429" t="str">
        <f t="shared" si="337"/>
        <v/>
      </c>
      <c r="W1072" s="298"/>
      <c r="X1072" s="129" t="str">
        <f t="shared" si="343"/>
        <v/>
      </c>
      <c r="Y1072" s="129" t="str">
        <f t="shared" si="338"/>
        <v/>
      </c>
      <c r="Z1072" s="129" t="str">
        <f t="shared" si="339"/>
        <v/>
      </c>
      <c r="AA1072" s="133" t="str">
        <f t="shared" si="330"/>
        <v/>
      </c>
      <c r="AC1072" s="186" t="str">
        <f>AC1046</f>
        <v/>
      </c>
      <c r="AD1072" s="187" t="str">
        <f>AD1046</f>
        <v/>
      </c>
      <c r="AE1072" s="187" t="str">
        <f>AE1046</f>
        <v/>
      </c>
      <c r="AF1072" s="187" t="str">
        <f>AF1046</f>
        <v/>
      </c>
      <c r="AG1072" s="204">
        <f t="shared" si="340"/>
        <v>0</v>
      </c>
      <c r="AI1072" s="140" t="str">
        <f>IF(月報!G1072&lt;&gt;"",月報!G1072,"")</f>
        <v/>
      </c>
      <c r="AJ1072" s="126" t="str">
        <f>IF(月報!W1072&lt;&gt;"",月報!W1072*24,"")</f>
        <v/>
      </c>
      <c r="AK1072" s="126" t="str">
        <f>IF(月報!P1072&lt;&gt;"",月報!P1072,"")</f>
        <v/>
      </c>
      <c r="AL1072" s="126" t="str">
        <f>IF(月報!Q1072&lt;&gt;"",IF(月報!Q1072="平日残","",月報!Q1072),"")</f>
        <v/>
      </c>
      <c r="AM1072" s="126"/>
      <c r="AN1072" s="126" t="str">
        <f t="shared" si="329"/>
        <v/>
      </c>
      <c r="AO1072" s="126" t="str">
        <f>IF($E1072="","",VLOOKUP($E1072,カレンダマスタ!$A$5:$E$381,5,FALSE))</f>
        <v/>
      </c>
      <c r="AQ1072" s="196" t="str">
        <f>IF(G1072="","",IF(VLOOKUP(E1072,カレンダマスタ!$A$5:$D$381,4,FALSE)=0,"",1))</f>
        <v/>
      </c>
      <c r="AR1072" s="136" t="str">
        <f>IF($G1072="","",IF($AD1072="NSTC",INDEX(カレンダマスタ!$I$26:$O$31,MATCH($G1072,カレンダマスタ!$H$26:$H$31,1),MATCH($H1072,カレンダマスタ!$I$25:$O$25,1)),
IF($AD1072="CS本社",INDEX(カレンダマスタ!$I$36:$O$41,MATCH($G1072,カレンダマスタ!$H$36:$H$41,1),MATCH($H1072,カレンダマスタ!$I$35:$O$35,1)),
IF($AD1072="NS本社",INDEX(カレンダマスタ!$I$94:$O$99,MATCH($G1072,カレンダマスタ!$H$95:$H$100,1),MATCH($H1072,カレンダマスタ!$I$93:$O$93,1)),
IF($AD1072="ODC",INDEX(カレンダマスタ!$I$46:$O$51,MATCH($G1072,カレンダマスタ!$H$46:$H$51,1),MATCH($H1072,カレンダマスタ!$I$45:$O$45,1)),
IF($AD1072="NS東京TC",INDEX(カレンダマスタ!$I$56:$O$61,MATCH($G1072,カレンダマスタ!$H$56:$H$61,1),MATCH($H1072,カレンダマスタ!$I$55:$O$55,1)),""))))))</f>
        <v/>
      </c>
      <c r="AS1072" s="126" t="str">
        <f t="shared" si="341"/>
        <v/>
      </c>
      <c r="AU1072" s="137" t="str">
        <f>IF(E1072="","",VLOOKUP($E1072,カレンダマスタ!$A$4:$E$381,4,FALSE))</f>
        <v/>
      </c>
      <c r="AV1072" s="137" t="str">
        <f t="shared" si="331"/>
        <v/>
      </c>
      <c r="AW1072" s="137" t="str">
        <f t="shared" si="332"/>
        <v/>
      </c>
      <c r="AX1072" s="138" t="str">
        <f t="shared" si="333"/>
        <v/>
      </c>
      <c r="AY1072" s="138" t="str">
        <f t="shared" si="334"/>
        <v/>
      </c>
      <c r="AZ1072" s="130" t="str">
        <f>IF(AX1072&amp;AW1072="勤怠未設定","×",IF(AV1072="勤怠修正","×",IF(AC1072="外注","",IF(AA1072="",IF(AY1072&lt;&gt;"","×",""),IF(VLOOKUP(AA1072,カレンダマスタ!$H$66:$I$83,2,FALSE)&lt;&gt;AY1072,"×","OK")))))</f>
        <v/>
      </c>
      <c r="BC1072" s="137" t="str">
        <f>IF(E1072="","",VLOOKUP($E1072,カレンダマスタ!$A$4:$E$381,4,FALSE))</f>
        <v/>
      </c>
      <c r="BD1072" s="126" t="str">
        <f>IF(AC1072="社員","",IF(AG1072=0,"",IF(AD1072="NSTC",IF(COUNTIF(カレンダマスタ!$Q$5:$Q$32,G1072)=1,"OK","×"),
IF(AD1072="NS本社",IF(COUNTIF(カレンダマスタ!$T$5:$T$32,G1072)=1,"OK","×"),IF(COUNTIF(カレンダマスタ!$R$5:$R$32,G1072)=1,"OK","×")))))</f>
        <v/>
      </c>
      <c r="BE1072" s="126" t="str">
        <f>IF(AC1072="社員","",IF(G1072="","",IF(R1072&lt;&gt;"","",IF(AF1072="CS","OK",IF(VLOOKUP(E1072,カレンダマスタ!$A$5:$D$381,4,FALSE)&gt;0,"",IF(OR(G1072*24&gt;10.84,H1072*24&lt;14.5)=TRUE,"×","OK"))))))</f>
        <v/>
      </c>
      <c r="BF1072" s="126" t="str">
        <f t="shared" si="328"/>
        <v/>
      </c>
      <c r="BG1072" s="126" t="str">
        <f t="shared" si="344"/>
        <v/>
      </c>
      <c r="BI1072" s="130" t="str">
        <f t="shared" si="342"/>
        <v/>
      </c>
    </row>
    <row r="1073" spans="2:61">
      <c r="B1073" s="111"/>
      <c r="C1073" s="537"/>
      <c r="D1073" s="142"/>
      <c r="E1073" s="584"/>
      <c r="F1073" s="142"/>
      <c r="G1073" s="589"/>
      <c r="H1073" s="589"/>
      <c r="I1073" s="144"/>
      <c r="J1073" s="148"/>
      <c r="K1073" s="145"/>
      <c r="L1073" s="146"/>
      <c r="M1073" s="146"/>
      <c r="N1073" s="147"/>
      <c r="O1073" s="148"/>
      <c r="P1073" s="148"/>
      <c r="Q1073" s="148"/>
      <c r="R1073" s="149"/>
      <c r="S1073" s="156"/>
      <c r="T1073" s="435" t="str">
        <f t="shared" si="336"/>
        <v/>
      </c>
      <c r="U1073" s="430"/>
      <c r="V1073" s="430" t="str">
        <f t="shared" si="337"/>
        <v/>
      </c>
      <c r="W1073" s="298"/>
      <c r="X1073" s="143" t="str">
        <f t="shared" si="343"/>
        <v/>
      </c>
      <c r="Y1073" s="143" t="str">
        <f t="shared" si="338"/>
        <v/>
      </c>
      <c r="Z1073" s="143" t="str">
        <f t="shared" si="339"/>
        <v/>
      </c>
      <c r="AA1073" s="149" t="str">
        <f t="shared" si="330"/>
        <v/>
      </c>
      <c r="AC1073" s="188" t="str">
        <f>AC1046</f>
        <v/>
      </c>
      <c r="AD1073" s="189" t="str">
        <f>AD1046</f>
        <v/>
      </c>
      <c r="AE1073" s="189" t="str">
        <f>AE1046</f>
        <v/>
      </c>
      <c r="AF1073" s="189" t="str">
        <f>AF1046</f>
        <v/>
      </c>
      <c r="AG1073" s="205">
        <f t="shared" si="340"/>
        <v>0</v>
      </c>
      <c r="AI1073" s="157" t="str">
        <f>IF(月報!G1073&lt;&gt;"",月報!G1073,"")</f>
        <v/>
      </c>
      <c r="AJ1073" s="151" t="str">
        <f>IF(月報!W1073&lt;&gt;"",月報!W1073*24,"")</f>
        <v/>
      </c>
      <c r="AK1073" s="151" t="str">
        <f>IF(月報!P1073&lt;&gt;"",月報!P1073,"")</f>
        <v/>
      </c>
      <c r="AL1073" s="151" t="str">
        <f>IF(月報!Q1073&lt;&gt;"",IF(月報!Q1073="平日残","",月報!Q1073),"")</f>
        <v/>
      </c>
      <c r="AM1073" s="151"/>
      <c r="AN1073" s="151" t="str">
        <f t="shared" si="329"/>
        <v/>
      </c>
      <c r="AO1073" s="151" t="str">
        <f>IF($E1073="","",VLOOKUP($E1073,カレンダマスタ!$A$5:$E$381,5,FALSE))</f>
        <v/>
      </c>
      <c r="AQ1073" s="197" t="str">
        <f>IF(G1073="","",IF(VLOOKUP(E1073,カレンダマスタ!$A$5:$D$381,4,FALSE)=0,"",1))</f>
        <v/>
      </c>
      <c r="AR1073" s="152" t="str">
        <f>IF($G1073="","",IF($AD1073="NSTC",INDEX(カレンダマスタ!$I$26:$O$31,MATCH($G1073,カレンダマスタ!$H$26:$H$31,1),MATCH($H1073,カレンダマスタ!$I$25:$O$25,1)),
IF($AD1073="CS本社",INDEX(カレンダマスタ!$I$36:$O$41,MATCH($G1073,カレンダマスタ!$H$36:$H$41,1),MATCH($H1073,カレンダマスタ!$I$35:$O$35,1)),
IF($AD1073="NS本社",INDEX(カレンダマスタ!$I$94:$O$99,MATCH($G1073,カレンダマスタ!$H$95:$H$100,1),MATCH($H1073,カレンダマスタ!$I$93:$O$93,1)),
IF($AD1073="ODC",INDEX(カレンダマスタ!$I$46:$O$51,MATCH($G1073,カレンダマスタ!$H$46:$H$51,1),MATCH($H1073,カレンダマスタ!$I$45:$O$45,1)),
IF($AD1073="NS東京TC",INDEX(カレンダマスタ!$I$56:$O$61,MATCH($G1073,カレンダマスタ!$H$56:$H$61,1),MATCH($H1073,カレンダマスタ!$I$55:$O$55,1)),""))))))</f>
        <v/>
      </c>
      <c r="AS1073" s="151" t="str">
        <f t="shared" si="341"/>
        <v/>
      </c>
      <c r="AU1073" s="153" t="str">
        <f>IF(E1073="","",VLOOKUP($E1073,カレンダマスタ!$A$4:$E$381,4,FALSE))</f>
        <v/>
      </c>
      <c r="AV1073" s="153" t="str">
        <f t="shared" si="331"/>
        <v/>
      </c>
      <c r="AW1073" s="153" t="str">
        <f t="shared" si="332"/>
        <v/>
      </c>
      <c r="AX1073" s="154" t="str">
        <f t="shared" si="333"/>
        <v/>
      </c>
      <c r="AY1073" s="154" t="str">
        <f t="shared" si="334"/>
        <v/>
      </c>
      <c r="AZ1073" s="144" t="str">
        <f>IF(AX1073&amp;AW1073="勤怠未設定","×",IF(AV1073="勤怠修正","×",IF(AC1073="外注","",IF(AA1073="",IF(AY1073&lt;&gt;"","×",""),IF(VLOOKUP(AA1073,カレンダマスタ!$H$66:$I$83,2,FALSE)&lt;&gt;AY1073,"×","OK")))))</f>
        <v/>
      </c>
      <c r="BC1073" s="153" t="str">
        <f>IF(E1073="","",VLOOKUP($E1073,カレンダマスタ!$A$4:$E$381,4,FALSE))</f>
        <v/>
      </c>
      <c r="BD1073" s="151" t="str">
        <f>IF(AC1073="社員","",IF(AG1073=0,"",IF(AD1073="NSTC",IF(COUNTIF(カレンダマスタ!$Q$5:$Q$32,G1073)=1,"OK","×"),
IF(AD1073="NS本社",IF(COUNTIF(カレンダマスタ!$T$5:$T$32,G1073)=1,"OK","×"),IF(COUNTIF(カレンダマスタ!$R$5:$R$32,G1073)=1,"OK","×")))))</f>
        <v/>
      </c>
      <c r="BE1073" s="151" t="str">
        <f>IF(AC1073="社員","",IF(G1073="","",IF(R1073&lt;&gt;"","",IF(AF1073="CS","OK",IF(VLOOKUP(E1073,カレンダマスタ!$A$5:$D$381,4,FALSE)&gt;0,"",IF(OR(G1073*24&gt;10.84,H1073*24&lt;14.5)=TRUE,"×","OK"))))))</f>
        <v/>
      </c>
      <c r="BF1073" s="151" t="str">
        <f t="shared" si="328"/>
        <v/>
      </c>
      <c r="BG1073" s="151" t="str">
        <f t="shared" si="344"/>
        <v/>
      </c>
      <c r="BI1073" s="144" t="str">
        <f t="shared" si="342"/>
        <v/>
      </c>
    </row>
    <row r="1074" spans="2:61">
      <c r="B1074" s="111"/>
      <c r="C1074" s="535"/>
      <c r="D1074" s="112"/>
      <c r="E1074" s="582"/>
      <c r="F1074" s="112"/>
      <c r="G1074" s="587"/>
      <c r="H1074" s="587"/>
      <c r="I1074" s="114"/>
      <c r="J1074" s="118"/>
      <c r="K1074" s="115"/>
      <c r="L1074" s="116"/>
      <c r="M1074" s="116"/>
      <c r="N1074" s="117"/>
      <c r="O1074" s="118"/>
      <c r="P1074" s="118"/>
      <c r="Q1074" s="118"/>
      <c r="R1074" s="119"/>
      <c r="S1074" s="120"/>
      <c r="T1074" s="433" t="str">
        <f t="shared" si="336"/>
        <v/>
      </c>
      <c r="U1074" s="431">
        <f>SUM(T1074:T1080)</f>
        <v>0</v>
      </c>
      <c r="V1074" s="431" t="str">
        <f t="shared" si="337"/>
        <v/>
      </c>
      <c r="W1074" s="298"/>
      <c r="X1074" s="113" t="str">
        <f t="shared" si="343"/>
        <v/>
      </c>
      <c r="Y1074" s="113" t="str">
        <f t="shared" si="338"/>
        <v/>
      </c>
      <c r="Z1074" s="113" t="str">
        <f t="shared" si="339"/>
        <v/>
      </c>
      <c r="AA1074" s="119" t="str">
        <f t="shared" si="330"/>
        <v/>
      </c>
      <c r="AC1074" s="190" t="str">
        <f>AC1046</f>
        <v/>
      </c>
      <c r="AD1074" s="191" t="str">
        <f>AD1046</f>
        <v/>
      </c>
      <c r="AE1074" s="191" t="str">
        <f>AE1046</f>
        <v/>
      </c>
      <c r="AF1074" s="191" t="str">
        <f>AF1046</f>
        <v/>
      </c>
      <c r="AG1074" s="206">
        <f t="shared" si="340"/>
        <v>0</v>
      </c>
      <c r="AI1074" s="159" t="str">
        <f>IF(月報!G1074&lt;&gt;"",月報!G1074,"")</f>
        <v/>
      </c>
      <c r="AJ1074" s="122" t="str">
        <f>IF(月報!W1074&lt;&gt;"",月報!W1074*24,"")</f>
        <v/>
      </c>
      <c r="AK1074" s="122" t="str">
        <f>IF(月報!P1074&lt;&gt;"",月報!P1074,"")</f>
        <v/>
      </c>
      <c r="AL1074" s="122" t="str">
        <f>IF(月報!Q1074&lt;&gt;"",IF(月報!Q1074="平日残","",月報!Q1074),"")</f>
        <v/>
      </c>
      <c r="AM1074" s="122"/>
      <c r="AN1074" s="122" t="str">
        <f t="shared" si="329"/>
        <v/>
      </c>
      <c r="AO1074" s="122" t="str">
        <f>IF($E1074="","",VLOOKUP($E1074,カレンダマスタ!$A$5:$E$381,5,FALSE))</f>
        <v/>
      </c>
      <c r="AQ1074" s="195" t="str">
        <f>IF(G1074="","",IF(VLOOKUP(E1074,カレンダマスタ!$A$5:$D$381,4,FALSE)=0,"",1))</f>
        <v/>
      </c>
      <c r="AR1074" s="123" t="str">
        <f>IF($G1074="","",IF($AD1074="NSTC",INDEX(カレンダマスタ!$I$26:$O$31,MATCH($G1074,カレンダマスタ!$H$26:$H$31,1),MATCH($H1074,カレンダマスタ!$I$25:$O$25,1)),
IF($AD1074="CS本社",INDEX(カレンダマスタ!$I$36:$O$41,MATCH($G1074,カレンダマスタ!$H$36:$H$41,1),MATCH($H1074,カレンダマスタ!$I$35:$O$35,1)),
IF($AD1074="NS本社",INDEX(カレンダマスタ!$I$94:$O$99,MATCH($G1074,カレンダマスタ!$H$95:$H$100,1),MATCH($H1074,カレンダマスタ!$I$93:$O$93,1)),
IF($AD1074="ODC",INDEX(カレンダマスタ!$I$46:$O$51,MATCH($G1074,カレンダマスタ!$H$46:$H$51,1),MATCH($H1074,カレンダマスタ!$I$45:$O$45,1)),
IF($AD1074="NS東京TC",INDEX(カレンダマスタ!$I$56:$O$61,MATCH($G1074,カレンダマスタ!$H$56:$H$61,1),MATCH($H1074,カレンダマスタ!$I$55:$O$55,1)),""))))))</f>
        <v/>
      </c>
      <c r="AS1074" s="122" t="str">
        <f t="shared" si="341"/>
        <v/>
      </c>
      <c r="AU1074" s="124" t="str">
        <f>IF(E1074="","",VLOOKUP($E1074,カレンダマスタ!$A$4:$E$381,4,FALSE))</f>
        <v/>
      </c>
      <c r="AV1074" s="124" t="str">
        <f t="shared" si="331"/>
        <v/>
      </c>
      <c r="AW1074" s="124" t="str">
        <f t="shared" si="332"/>
        <v/>
      </c>
      <c r="AX1074" s="125" t="str">
        <f t="shared" si="333"/>
        <v/>
      </c>
      <c r="AY1074" s="125" t="str">
        <f t="shared" si="334"/>
        <v/>
      </c>
      <c r="AZ1074" s="114" t="str">
        <f>IF(AX1074&amp;AW1074="勤怠未設定","×",IF(AV1074="勤怠修正","×",IF(AC1074="外注","",IF(AA1074="",IF(AY1074&lt;&gt;"","×",""),IF(VLOOKUP(AA1074,カレンダマスタ!$H$66:$I$83,2,FALSE)&lt;&gt;AY1074,"×","OK")))))</f>
        <v/>
      </c>
      <c r="BC1074" s="124" t="str">
        <f>IF(E1074="","",VLOOKUP($E1074,カレンダマスタ!$A$4:$E$381,4,FALSE))</f>
        <v/>
      </c>
      <c r="BD1074" s="122" t="str">
        <f>IF(AC1074="社員","",IF(AG1074=0,"",IF(AD1074="NSTC",IF(COUNTIF(カレンダマスタ!$Q$5:$Q$32,G1074)=1,"OK","×"),
IF(AD1074="NS本社",IF(COUNTIF(カレンダマスタ!$T$5:$T$32,G1074)=1,"OK","×"),IF(COUNTIF(カレンダマスタ!$R$5:$R$32,G1074)=1,"OK","×")))))</f>
        <v/>
      </c>
      <c r="BE1074" s="122" t="str">
        <f>IF(AC1074="社員","",IF(G1074="","",IF(R1074&lt;&gt;"","",IF(AF1074="CS","OK",IF(VLOOKUP(E1074,カレンダマスタ!$A$5:$D$381,4,FALSE)&gt;0,"",IF(OR(G1074*24&gt;10.84,H1074*24&lt;14.5)=TRUE,"×","OK"))))))</f>
        <v/>
      </c>
      <c r="BF1074" s="122" t="str">
        <f t="shared" si="328"/>
        <v/>
      </c>
      <c r="BG1074" s="122" t="str">
        <f t="shared" si="344"/>
        <v/>
      </c>
      <c r="BI1074" s="114" t="str">
        <f t="shared" si="342"/>
        <v/>
      </c>
    </row>
    <row r="1075" spans="2:61">
      <c r="B1075" s="111"/>
      <c r="C1075" s="536"/>
      <c r="D1075" s="128"/>
      <c r="E1075" s="583"/>
      <c r="F1075" s="128"/>
      <c r="G1075" s="588"/>
      <c r="H1075" s="588"/>
      <c r="I1075" s="130"/>
      <c r="J1075" s="139"/>
      <c r="K1075" s="131"/>
      <c r="L1075" s="132"/>
      <c r="M1075" s="132"/>
      <c r="N1075" s="141"/>
      <c r="O1075" s="139"/>
      <c r="P1075" s="139"/>
      <c r="Q1075" s="139"/>
      <c r="R1075" s="133"/>
      <c r="S1075" s="134"/>
      <c r="T1075" s="434" t="str">
        <f t="shared" si="336"/>
        <v/>
      </c>
      <c r="U1075" s="429"/>
      <c r="V1075" s="429" t="str">
        <f t="shared" si="337"/>
        <v/>
      </c>
      <c r="W1075" s="298"/>
      <c r="X1075" s="129" t="str">
        <f t="shared" si="343"/>
        <v/>
      </c>
      <c r="Y1075" s="129" t="str">
        <f t="shared" si="338"/>
        <v/>
      </c>
      <c r="Z1075" s="129" t="str">
        <f t="shared" si="339"/>
        <v/>
      </c>
      <c r="AA1075" s="133" t="str">
        <f t="shared" si="330"/>
        <v/>
      </c>
      <c r="AC1075" s="186" t="str">
        <f>AC1046</f>
        <v/>
      </c>
      <c r="AD1075" s="187" t="str">
        <f>AD1046</f>
        <v/>
      </c>
      <c r="AE1075" s="187" t="str">
        <f>AE1046</f>
        <v/>
      </c>
      <c r="AF1075" s="187" t="str">
        <f>AF1046</f>
        <v/>
      </c>
      <c r="AG1075" s="204">
        <f t="shared" si="340"/>
        <v>0</v>
      </c>
      <c r="AI1075" s="135" t="str">
        <f>IF(月報!G1075&lt;&gt;"",月報!G1075,"")</f>
        <v/>
      </c>
      <c r="AJ1075" s="126" t="str">
        <f>IF(月報!W1075&lt;&gt;"",月報!W1075*24,"")</f>
        <v/>
      </c>
      <c r="AK1075" s="126" t="str">
        <f>IF(月報!P1075&lt;&gt;"",月報!P1075,"")</f>
        <v/>
      </c>
      <c r="AL1075" s="126" t="str">
        <f>IF(月報!Q1075&lt;&gt;"",IF(月報!Q1075="平日残","",月報!Q1075),"")</f>
        <v/>
      </c>
      <c r="AM1075" s="126"/>
      <c r="AN1075" s="126" t="str">
        <f t="shared" si="329"/>
        <v/>
      </c>
      <c r="AO1075" s="126" t="str">
        <f>IF($E1075="","",VLOOKUP($E1075,カレンダマスタ!$A$5:$E$381,5,FALSE))</f>
        <v/>
      </c>
      <c r="AQ1075" s="196" t="str">
        <f>IF(G1075="","",IF(VLOOKUP(E1075,カレンダマスタ!$A$5:$D$381,4,FALSE)=0,"",1))</f>
        <v/>
      </c>
      <c r="AR1075" s="136" t="str">
        <f>IF($G1075="","",IF($AD1075="NSTC",INDEX(カレンダマスタ!$I$26:$O$31,MATCH($G1075,カレンダマスタ!$H$26:$H$31,1),MATCH($H1075,カレンダマスタ!$I$25:$O$25,1)),
IF($AD1075="CS本社",INDEX(カレンダマスタ!$I$36:$O$41,MATCH($G1075,カレンダマスタ!$H$36:$H$41,1),MATCH($H1075,カレンダマスタ!$I$35:$O$35,1)),
IF($AD1075="NS本社",INDEX(カレンダマスタ!$I$94:$O$99,MATCH($G1075,カレンダマスタ!$H$95:$H$100,1),MATCH($H1075,カレンダマスタ!$I$93:$O$93,1)),
IF($AD1075="ODC",INDEX(カレンダマスタ!$I$46:$O$51,MATCH($G1075,カレンダマスタ!$H$46:$H$51,1),MATCH($H1075,カレンダマスタ!$I$45:$O$45,1)),
IF($AD1075="NS東京TC",INDEX(カレンダマスタ!$I$56:$O$61,MATCH($G1075,カレンダマスタ!$H$56:$H$61,1),MATCH($H1075,カレンダマスタ!$I$55:$O$55,1)),""))))))</f>
        <v/>
      </c>
      <c r="AS1075" s="126" t="str">
        <f t="shared" si="341"/>
        <v/>
      </c>
      <c r="AU1075" s="137" t="str">
        <f>IF(E1075="","",VLOOKUP($E1075,カレンダマスタ!$A$4:$E$381,4,FALSE))</f>
        <v/>
      </c>
      <c r="AV1075" s="137" t="str">
        <f t="shared" si="331"/>
        <v/>
      </c>
      <c r="AW1075" s="137" t="str">
        <f t="shared" si="332"/>
        <v/>
      </c>
      <c r="AX1075" s="138" t="str">
        <f t="shared" si="333"/>
        <v/>
      </c>
      <c r="AY1075" s="138" t="str">
        <f t="shared" si="334"/>
        <v/>
      </c>
      <c r="AZ1075" s="130" t="str">
        <f>IF(AX1075&amp;AW1075="勤怠未設定","×",IF(AV1075="勤怠修正","×",IF(AC1075="外注","",IF(AA1075="",IF(AY1075&lt;&gt;"","×",""),IF(VLOOKUP(AA1075,カレンダマスタ!$H$66:$I$83,2,FALSE)&lt;&gt;AY1075,"×","OK")))))</f>
        <v/>
      </c>
      <c r="BC1075" s="137" t="str">
        <f>IF(E1075="","",VLOOKUP($E1075,カレンダマスタ!$A$4:$E$381,4,FALSE))</f>
        <v/>
      </c>
      <c r="BD1075" s="126" t="str">
        <f>IF(AC1075="社員","",IF(AG1075=0,"",IF(AD1075="NSTC",IF(COUNTIF(カレンダマスタ!$Q$5:$Q$32,G1075)=1,"OK","×"),
IF(AD1075="NS本社",IF(COUNTIF(カレンダマスタ!$T$5:$T$32,G1075)=1,"OK","×"),IF(COUNTIF(カレンダマスタ!$R$5:$R$32,G1075)=1,"OK","×")))))</f>
        <v/>
      </c>
      <c r="BE1075" s="126" t="str">
        <f>IF(AC1075="社員","",IF(G1075="","",IF(R1075&lt;&gt;"","",IF(AF1075="CS","OK",IF(VLOOKUP(E1075,カレンダマスタ!$A$5:$D$381,4,FALSE)&gt;0,"",IF(OR(G1075*24&gt;10.84,H1075*24&lt;14.5)=TRUE,"×","OK"))))))</f>
        <v/>
      </c>
      <c r="BF1075" s="126" t="str">
        <f t="shared" si="328"/>
        <v/>
      </c>
      <c r="BG1075" s="126" t="str">
        <f t="shared" si="344"/>
        <v/>
      </c>
      <c r="BI1075" s="130" t="str">
        <f t="shared" si="342"/>
        <v/>
      </c>
    </row>
    <row r="1076" spans="2:61">
      <c r="B1076" s="111"/>
      <c r="C1076" s="536"/>
      <c r="D1076" s="128"/>
      <c r="E1076" s="583"/>
      <c r="F1076" s="128"/>
      <c r="G1076" s="588"/>
      <c r="H1076" s="588"/>
      <c r="I1076" s="130"/>
      <c r="J1076" s="139"/>
      <c r="K1076" s="131"/>
      <c r="L1076" s="132"/>
      <c r="M1076" s="132"/>
      <c r="N1076" s="141"/>
      <c r="O1076" s="139"/>
      <c r="P1076" s="139"/>
      <c r="Q1076" s="139"/>
      <c r="R1076" s="133"/>
      <c r="S1076" s="134"/>
      <c r="T1076" s="434" t="str">
        <f t="shared" si="336"/>
        <v/>
      </c>
      <c r="U1076" s="429"/>
      <c r="V1076" s="429" t="str">
        <f t="shared" si="337"/>
        <v/>
      </c>
      <c r="W1076" s="298"/>
      <c r="X1076" s="129" t="str">
        <f t="shared" si="343"/>
        <v/>
      </c>
      <c r="Y1076" s="129" t="str">
        <f t="shared" si="338"/>
        <v/>
      </c>
      <c r="Z1076" s="129" t="str">
        <f t="shared" si="339"/>
        <v/>
      </c>
      <c r="AA1076" s="133" t="str">
        <f t="shared" si="330"/>
        <v/>
      </c>
      <c r="AC1076" s="186" t="str">
        <f>AC1046</f>
        <v/>
      </c>
      <c r="AD1076" s="187" t="str">
        <f>AD1046</f>
        <v/>
      </c>
      <c r="AE1076" s="187" t="str">
        <f>AE1046</f>
        <v/>
      </c>
      <c r="AF1076" s="187" t="str">
        <f>AF1046</f>
        <v/>
      </c>
      <c r="AG1076" s="204">
        <f t="shared" si="340"/>
        <v>0</v>
      </c>
      <c r="AI1076" s="160" t="str">
        <f>IF(月報!G1076&lt;&gt;"",月報!G1076,"")</f>
        <v/>
      </c>
      <c r="AJ1076" s="126" t="str">
        <f>IF(月報!W1076&lt;&gt;"",月報!W1076*24,"")</f>
        <v/>
      </c>
      <c r="AK1076" s="126" t="str">
        <f>IF(月報!P1076&lt;&gt;"",月報!P1076,"")</f>
        <v/>
      </c>
      <c r="AL1076" s="126" t="str">
        <f>IF(月報!Q1076&lt;&gt;"",IF(月報!Q1076="平日残","",月報!Q1076),"")</f>
        <v/>
      </c>
      <c r="AM1076" s="126"/>
      <c r="AN1076" s="126" t="str">
        <f t="shared" si="329"/>
        <v/>
      </c>
      <c r="AO1076" s="126" t="str">
        <f>IF($E1076="","",VLOOKUP($E1076,カレンダマスタ!$A$5:$E$381,5,FALSE))</f>
        <v/>
      </c>
      <c r="AQ1076" s="196" t="str">
        <f>IF(G1076="","",IF(VLOOKUP(E1076,カレンダマスタ!$A$5:$D$381,4,FALSE)=0,"",1))</f>
        <v/>
      </c>
      <c r="AR1076" s="136" t="str">
        <f>IF($G1076="","",IF($AD1076="NSTC",INDEX(カレンダマスタ!$I$26:$O$31,MATCH($G1076,カレンダマスタ!$H$26:$H$31,1),MATCH($H1076,カレンダマスタ!$I$25:$O$25,1)),
IF($AD1076="CS本社",INDEX(カレンダマスタ!$I$36:$O$41,MATCH($G1076,カレンダマスタ!$H$36:$H$41,1),MATCH($H1076,カレンダマスタ!$I$35:$O$35,1)),
IF($AD1076="NS本社",INDEX(カレンダマスタ!$I$94:$O$99,MATCH($G1076,カレンダマスタ!$H$95:$H$100,1),MATCH($H1076,カレンダマスタ!$I$93:$O$93,1)),
IF($AD1076="ODC",INDEX(カレンダマスタ!$I$46:$O$51,MATCH($G1076,カレンダマスタ!$H$46:$H$51,1),MATCH($H1076,カレンダマスタ!$I$45:$O$45,1)),
IF($AD1076="NS東京TC",INDEX(カレンダマスタ!$I$56:$O$61,MATCH($G1076,カレンダマスタ!$H$56:$H$61,1),MATCH($H1076,カレンダマスタ!$I$55:$O$55,1)),""))))))</f>
        <v/>
      </c>
      <c r="AS1076" s="126" t="str">
        <f t="shared" si="341"/>
        <v/>
      </c>
      <c r="AU1076" s="137" t="str">
        <f>IF(E1076="","",VLOOKUP($E1076,カレンダマスタ!$A$4:$E$381,4,FALSE))</f>
        <v/>
      </c>
      <c r="AV1076" s="137" t="str">
        <f t="shared" si="331"/>
        <v/>
      </c>
      <c r="AW1076" s="137" t="str">
        <f t="shared" si="332"/>
        <v/>
      </c>
      <c r="AX1076" s="138" t="str">
        <f t="shared" si="333"/>
        <v/>
      </c>
      <c r="AY1076" s="138" t="str">
        <f t="shared" si="334"/>
        <v/>
      </c>
      <c r="AZ1076" s="130" t="str">
        <f>IF(AX1076&amp;AW1076="勤怠未設定","×",IF(AV1076="勤怠修正","×",IF(AC1076="外注","",IF(AA1076="",IF(AY1076&lt;&gt;"","×",""),IF(VLOOKUP(AA1076,カレンダマスタ!$H$66:$I$83,2,FALSE)&lt;&gt;AY1076,"×","OK")))))</f>
        <v/>
      </c>
      <c r="BC1076" s="137" t="str">
        <f>IF(E1076="","",VLOOKUP($E1076,カレンダマスタ!$A$4:$E$381,4,FALSE))</f>
        <v/>
      </c>
      <c r="BD1076" s="126" t="str">
        <f>IF(AC1076="社員","",IF(AG1076=0,"",IF(AD1076="NSTC",IF(COUNTIF(カレンダマスタ!$Q$5:$Q$32,G1076)=1,"OK","×"),
IF(AD1076="NS本社",IF(COUNTIF(カレンダマスタ!$T$5:$T$32,G1076)=1,"OK","×"),IF(COUNTIF(カレンダマスタ!$R$5:$R$32,G1076)=1,"OK","×")))))</f>
        <v/>
      </c>
      <c r="BE1076" s="126" t="str">
        <f>IF(AC1076="社員","",IF(G1076="","",IF(R1076&lt;&gt;"","",IF(AF1076="CS","OK",IF(VLOOKUP(E1076,カレンダマスタ!$A$5:$D$381,4,FALSE)&gt;0,"",IF(OR(G1076*24&gt;10.84,H1076*24&lt;14.5)=TRUE,"×","OK"))))))</f>
        <v/>
      </c>
      <c r="BF1076" s="126" t="str">
        <f t="shared" si="328"/>
        <v/>
      </c>
      <c r="BG1076" s="126" t="str">
        <f t="shared" si="344"/>
        <v/>
      </c>
      <c r="BI1076" s="130" t="str">
        <f t="shared" si="342"/>
        <v/>
      </c>
    </row>
    <row r="1077" spans="2:61">
      <c r="B1077" s="111"/>
      <c r="C1077" s="536"/>
      <c r="D1077" s="128"/>
      <c r="E1077" s="214"/>
      <c r="F1077" s="128"/>
      <c r="G1077" s="588"/>
      <c r="H1077" s="588"/>
      <c r="I1077" s="131"/>
      <c r="J1077" s="139"/>
      <c r="K1077" s="131"/>
      <c r="L1077" s="132"/>
      <c r="M1077" s="132"/>
      <c r="N1077" s="141"/>
      <c r="O1077" s="139"/>
      <c r="P1077" s="139"/>
      <c r="Q1077" s="139"/>
      <c r="R1077" s="133"/>
      <c r="S1077" s="134"/>
      <c r="T1077" s="434" t="str">
        <f t="shared" si="336"/>
        <v/>
      </c>
      <c r="U1077" s="429"/>
      <c r="V1077" s="429" t="str">
        <f t="shared" si="337"/>
        <v/>
      </c>
      <c r="W1077" s="298"/>
      <c r="X1077" s="129" t="str">
        <f t="shared" si="343"/>
        <v/>
      </c>
      <c r="Y1077" s="129" t="str">
        <f t="shared" si="338"/>
        <v/>
      </c>
      <c r="Z1077" s="129" t="str">
        <f t="shared" si="339"/>
        <v/>
      </c>
      <c r="AA1077" s="133" t="str">
        <f t="shared" si="330"/>
        <v/>
      </c>
      <c r="AC1077" s="186" t="str">
        <f>AC1046</f>
        <v/>
      </c>
      <c r="AD1077" s="187" t="str">
        <f>AD1046</f>
        <v/>
      </c>
      <c r="AE1077" s="187" t="str">
        <f>AE1046</f>
        <v/>
      </c>
      <c r="AF1077" s="187" t="str">
        <f>AF1046</f>
        <v/>
      </c>
      <c r="AG1077" s="204">
        <f t="shared" si="340"/>
        <v>0</v>
      </c>
      <c r="AI1077" s="160" t="str">
        <f>IF(月報!G1077&lt;&gt;"",月報!G1077,"")</f>
        <v/>
      </c>
      <c r="AJ1077" s="126" t="str">
        <f>IF(月報!W1077&lt;&gt;"",月報!W1077*24,"")</f>
        <v/>
      </c>
      <c r="AK1077" s="126" t="str">
        <f>IF(月報!P1077&lt;&gt;"",月報!P1077,"")</f>
        <v/>
      </c>
      <c r="AL1077" s="126" t="str">
        <f>IF(月報!Q1077&lt;&gt;"",IF(月報!Q1077="平日残","",月報!Q1077),"")</f>
        <v/>
      </c>
      <c r="AM1077" s="126"/>
      <c r="AN1077" s="126" t="str">
        <f t="shared" si="329"/>
        <v/>
      </c>
      <c r="AO1077" s="126" t="str">
        <f>IF($E1077="","",VLOOKUP($E1077,カレンダマスタ!$A$5:$E$381,5,FALSE))</f>
        <v/>
      </c>
      <c r="AQ1077" s="196" t="str">
        <f>IF(G1077="","",IF(VLOOKUP(E1077,カレンダマスタ!$A$5:$D$381,4,FALSE)=0,"",1))</f>
        <v/>
      </c>
      <c r="AR1077" s="136" t="str">
        <f>IF($G1077="","",IF($AD1077="NSTC",INDEX(カレンダマスタ!$I$26:$O$31,MATCH($G1077,カレンダマスタ!$H$26:$H$31,1),MATCH($H1077,カレンダマスタ!$I$25:$O$25,1)),
IF($AD1077="CS本社",INDEX(カレンダマスタ!$I$36:$O$41,MATCH($G1077,カレンダマスタ!$H$36:$H$41,1),MATCH($H1077,カレンダマスタ!$I$35:$O$35,1)),
IF($AD1077="NS本社",INDEX(カレンダマスタ!$I$94:$O$99,MATCH($G1077,カレンダマスタ!$H$95:$H$100,1),MATCH($H1077,カレンダマスタ!$I$93:$O$93,1)),
IF($AD1077="ODC",INDEX(カレンダマスタ!$I$46:$O$51,MATCH($G1077,カレンダマスタ!$H$46:$H$51,1),MATCH($H1077,カレンダマスタ!$I$45:$O$45,1)),
IF($AD1077="NS東京TC",INDEX(カレンダマスタ!$I$56:$O$61,MATCH($G1077,カレンダマスタ!$H$56:$H$61,1),MATCH($H1077,カレンダマスタ!$I$55:$O$55,1)),""))))))</f>
        <v/>
      </c>
      <c r="AS1077" s="126" t="str">
        <f t="shared" si="341"/>
        <v/>
      </c>
      <c r="AU1077" s="137" t="str">
        <f>IF(E1077="","",VLOOKUP($E1077,カレンダマスタ!$A$4:$E$381,4,FALSE))</f>
        <v/>
      </c>
      <c r="AV1077" s="137" t="str">
        <f t="shared" si="331"/>
        <v/>
      </c>
      <c r="AW1077" s="137" t="str">
        <f t="shared" si="332"/>
        <v/>
      </c>
      <c r="AX1077" s="138" t="str">
        <f t="shared" si="333"/>
        <v/>
      </c>
      <c r="AY1077" s="138" t="str">
        <f t="shared" si="334"/>
        <v/>
      </c>
      <c r="AZ1077" s="130" t="str">
        <f>IF(AX1077&amp;AW1077="勤怠未設定","×",IF(AV1077="勤怠修正","×",IF(AC1077="外注","",IF(AA1077="",IF(AY1077&lt;&gt;"","×",""),IF(VLOOKUP(AA1077,カレンダマスタ!$H$66:$I$83,2,FALSE)&lt;&gt;AY1077,"×","OK")))))</f>
        <v/>
      </c>
      <c r="BC1077" s="137" t="str">
        <f>IF(E1077="","",VLOOKUP($E1077,カレンダマスタ!$A$4:$E$381,4,FALSE))</f>
        <v/>
      </c>
      <c r="BD1077" s="126" t="str">
        <f>IF(AC1077="社員","",IF(AG1077=0,"",IF(AD1077="NSTC",IF(COUNTIF(カレンダマスタ!$Q$5:$Q$32,G1077)=1,"OK","×"),
IF(AD1077="NS本社",IF(COUNTIF(カレンダマスタ!$T$5:$T$32,G1077)=1,"OK","×"),IF(COUNTIF(カレンダマスタ!$R$5:$R$32,G1077)=1,"OK","×")))))</f>
        <v/>
      </c>
      <c r="BE1077" s="126" t="str">
        <f>IF(AC1077="社員","",IF(G1077="","",IF(R1077&lt;&gt;"","",IF(AF1077="CS","OK",IF(VLOOKUP(E1077,カレンダマスタ!$A$5:$D$381,4,FALSE)&gt;0,"",IF(OR(G1077*24&gt;10.84,H1077*24&lt;14.5)=TRUE,"×","OK"))))))</f>
        <v/>
      </c>
      <c r="BF1077" s="126" t="str">
        <f t="shared" si="328"/>
        <v/>
      </c>
      <c r="BG1077" s="126" t="str">
        <f t="shared" si="344"/>
        <v/>
      </c>
      <c r="BI1077" s="130" t="str">
        <f t="shared" si="342"/>
        <v/>
      </c>
    </row>
    <row r="1078" spans="2:61">
      <c r="B1078" s="111"/>
      <c r="C1078" s="536"/>
      <c r="D1078" s="128"/>
      <c r="E1078" s="214"/>
      <c r="F1078" s="128"/>
      <c r="G1078" s="588"/>
      <c r="H1078" s="588"/>
      <c r="I1078" s="131"/>
      <c r="J1078" s="139"/>
      <c r="K1078" s="131"/>
      <c r="L1078" s="132"/>
      <c r="M1078" s="132"/>
      <c r="N1078" s="141"/>
      <c r="O1078" s="139"/>
      <c r="P1078" s="139"/>
      <c r="Q1078" s="139"/>
      <c r="R1078" s="133"/>
      <c r="S1078" s="134"/>
      <c r="T1078" s="434" t="str">
        <f t="shared" si="336"/>
        <v/>
      </c>
      <c r="U1078" s="429"/>
      <c r="V1078" s="429" t="str">
        <f t="shared" si="337"/>
        <v/>
      </c>
      <c r="W1078" s="298"/>
      <c r="X1078" s="129" t="str">
        <f t="shared" si="343"/>
        <v/>
      </c>
      <c r="Y1078" s="129" t="str">
        <f t="shared" si="338"/>
        <v/>
      </c>
      <c r="Z1078" s="129" t="str">
        <f t="shared" si="339"/>
        <v/>
      </c>
      <c r="AA1078" s="133" t="str">
        <f t="shared" si="330"/>
        <v/>
      </c>
      <c r="AC1078" s="186" t="str">
        <f>AC1046</f>
        <v/>
      </c>
      <c r="AD1078" s="187" t="str">
        <f>AD1046</f>
        <v/>
      </c>
      <c r="AE1078" s="187" t="str">
        <f>AE1046</f>
        <v/>
      </c>
      <c r="AF1078" s="187" t="str">
        <f>AF1046</f>
        <v/>
      </c>
      <c r="AG1078" s="204">
        <f t="shared" si="340"/>
        <v>0</v>
      </c>
      <c r="AI1078" s="160" t="str">
        <f>IF(月報!G1078&lt;&gt;"",月報!G1078,"")</f>
        <v/>
      </c>
      <c r="AJ1078" s="126" t="str">
        <f>IF(月報!W1078&lt;&gt;"",月報!W1078*24,"")</f>
        <v/>
      </c>
      <c r="AK1078" s="126" t="str">
        <f>IF(月報!P1078&lt;&gt;"",月報!P1078,"")</f>
        <v/>
      </c>
      <c r="AL1078" s="126" t="str">
        <f>IF(月報!Q1078&lt;&gt;"",IF(月報!Q1078="平日残","",月報!Q1078),"")</f>
        <v/>
      </c>
      <c r="AM1078" s="126"/>
      <c r="AN1078" s="126" t="str">
        <f t="shared" si="329"/>
        <v/>
      </c>
      <c r="AO1078" s="126" t="str">
        <f>IF($E1078="","",VLOOKUP($E1078,カレンダマスタ!$A$5:$E$381,5,FALSE))</f>
        <v/>
      </c>
      <c r="AQ1078" s="196" t="str">
        <f>IF(G1078="","",IF(VLOOKUP(E1078,カレンダマスタ!$A$5:$D$381,4,FALSE)=0,"",1))</f>
        <v/>
      </c>
      <c r="AR1078" s="136" t="str">
        <f>IF($G1078="","",IF($AD1078="NSTC",INDEX(カレンダマスタ!$I$26:$O$31,MATCH($G1078,カレンダマスタ!$H$26:$H$31,1),MATCH($H1078,カレンダマスタ!$I$25:$O$25,1)),
IF($AD1078="CS本社",INDEX(カレンダマスタ!$I$36:$O$41,MATCH($G1078,カレンダマスタ!$H$36:$H$41,1),MATCH($H1078,カレンダマスタ!$I$35:$O$35,1)),
IF($AD1078="NS本社",INDEX(カレンダマスタ!$I$94:$O$99,MATCH($G1078,カレンダマスタ!$H$95:$H$100,1),MATCH($H1078,カレンダマスタ!$I$93:$O$93,1)),
IF($AD1078="ODC",INDEX(カレンダマスタ!$I$46:$O$51,MATCH($G1078,カレンダマスタ!$H$46:$H$51,1),MATCH($H1078,カレンダマスタ!$I$45:$O$45,1)),
IF($AD1078="NS東京TC",INDEX(カレンダマスタ!$I$56:$O$61,MATCH($G1078,カレンダマスタ!$H$56:$H$61,1),MATCH($H1078,カレンダマスタ!$I$55:$O$55,1)),""))))))</f>
        <v/>
      </c>
      <c r="AS1078" s="126" t="str">
        <f t="shared" si="341"/>
        <v/>
      </c>
      <c r="AU1078" s="137" t="str">
        <f>IF(E1078="","",VLOOKUP($E1078,カレンダマスタ!$A$4:$E$381,4,FALSE))</f>
        <v/>
      </c>
      <c r="AV1078" s="137" t="str">
        <f t="shared" si="331"/>
        <v/>
      </c>
      <c r="AW1078" s="137" t="str">
        <f t="shared" si="332"/>
        <v/>
      </c>
      <c r="AX1078" s="138" t="str">
        <f t="shared" si="333"/>
        <v/>
      </c>
      <c r="AY1078" s="138" t="str">
        <f t="shared" si="334"/>
        <v/>
      </c>
      <c r="AZ1078" s="130" t="str">
        <f>IF(AX1078&amp;AW1078="勤怠未設定","×",IF(AV1078="勤怠修正","×",IF(AC1078="外注","",IF(AA1078="",IF(AY1078&lt;&gt;"","×",""),IF(VLOOKUP(AA1078,カレンダマスタ!$H$66:$I$83,2,FALSE)&lt;&gt;AY1078,"×","OK")))))</f>
        <v/>
      </c>
      <c r="BC1078" s="137" t="str">
        <f>IF(E1078="","",VLOOKUP($E1078,カレンダマスタ!$A$4:$E$381,4,FALSE))</f>
        <v/>
      </c>
      <c r="BD1078" s="126" t="str">
        <f>IF(AC1078="社員","",IF(AG1078=0,"",IF(AD1078="NSTC",IF(COUNTIF(カレンダマスタ!$Q$5:$Q$32,G1078)=1,"OK","×"),
IF(AD1078="NS本社",IF(COUNTIF(カレンダマスタ!$T$5:$T$32,G1078)=1,"OK","×"),IF(COUNTIF(カレンダマスタ!$R$5:$R$32,G1078)=1,"OK","×")))))</f>
        <v/>
      </c>
      <c r="BE1078" s="126" t="str">
        <f>IF(AC1078="社員","",IF(G1078="","",IF(R1078&lt;&gt;"","",IF(AF1078="CS","OK",IF(VLOOKUP(E1078,カレンダマスタ!$A$5:$D$381,4,FALSE)&gt;0,"",IF(OR(G1078*24&gt;10.84,H1078*24&lt;14.5)=TRUE,"×","OK"))))))</f>
        <v/>
      </c>
      <c r="BF1078" s="126" t="str">
        <f t="shared" si="328"/>
        <v/>
      </c>
      <c r="BG1078" s="126" t="str">
        <f t="shared" si="344"/>
        <v/>
      </c>
      <c r="BI1078" s="130" t="str">
        <f t="shared" si="342"/>
        <v/>
      </c>
    </row>
    <row r="1079" spans="2:61">
      <c r="B1079" s="111"/>
      <c r="C1079" s="536"/>
      <c r="D1079" s="128"/>
      <c r="E1079" s="214"/>
      <c r="F1079" s="128"/>
      <c r="G1079" s="588"/>
      <c r="H1079" s="588"/>
      <c r="I1079" s="131"/>
      <c r="J1079" s="139"/>
      <c r="K1079" s="131"/>
      <c r="L1079" s="132"/>
      <c r="M1079" s="132"/>
      <c r="N1079" s="141"/>
      <c r="O1079" s="139"/>
      <c r="P1079" s="139"/>
      <c r="Q1079" s="139"/>
      <c r="R1079" s="133"/>
      <c r="S1079" s="134"/>
      <c r="T1079" s="434" t="str">
        <f t="shared" si="336"/>
        <v/>
      </c>
      <c r="U1079" s="429"/>
      <c r="V1079" s="429" t="str">
        <f t="shared" si="337"/>
        <v/>
      </c>
      <c r="W1079" s="298"/>
      <c r="X1079" s="129" t="str">
        <f t="shared" si="343"/>
        <v/>
      </c>
      <c r="Y1079" s="129" t="str">
        <f t="shared" si="338"/>
        <v/>
      </c>
      <c r="Z1079" s="129" t="str">
        <f t="shared" si="339"/>
        <v/>
      </c>
      <c r="AA1079" s="133" t="str">
        <f t="shared" si="330"/>
        <v/>
      </c>
      <c r="AC1079" s="186" t="str">
        <f>AC1046</f>
        <v/>
      </c>
      <c r="AD1079" s="187" t="str">
        <f>AD1046</f>
        <v/>
      </c>
      <c r="AE1079" s="187" t="str">
        <f>AE1046</f>
        <v/>
      </c>
      <c r="AF1079" s="187" t="str">
        <f>AF1046</f>
        <v/>
      </c>
      <c r="AG1079" s="204">
        <f t="shared" si="340"/>
        <v>0</v>
      </c>
      <c r="AI1079" s="160" t="str">
        <f>IF(月報!G1079&lt;&gt;"",月報!G1079,"")</f>
        <v/>
      </c>
      <c r="AJ1079" s="126" t="str">
        <f>IF(月報!W1079&lt;&gt;"",月報!W1079*24,"")</f>
        <v/>
      </c>
      <c r="AK1079" s="126" t="str">
        <f>IF(月報!P1079&lt;&gt;"",月報!P1079,"")</f>
        <v/>
      </c>
      <c r="AL1079" s="126" t="str">
        <f>IF(月報!Q1079&lt;&gt;"",IF(月報!Q1079="平日残","",月報!Q1079),"")</f>
        <v/>
      </c>
      <c r="AM1079" s="126"/>
      <c r="AN1079" s="126" t="str">
        <f t="shared" si="329"/>
        <v/>
      </c>
      <c r="AO1079" s="126" t="str">
        <f>IF($E1079="","",VLOOKUP($E1079,カレンダマスタ!$A$5:$E$381,5,FALSE))</f>
        <v/>
      </c>
      <c r="AQ1079" s="196" t="str">
        <f>IF(G1079="","",IF(VLOOKUP(E1079,カレンダマスタ!$A$5:$D$381,4,FALSE)=0,"",1))</f>
        <v/>
      </c>
      <c r="AR1079" s="136" t="str">
        <f>IF($G1079="","",IF($AD1079="NSTC",INDEX(カレンダマスタ!$I$26:$O$31,MATCH($G1079,カレンダマスタ!$H$26:$H$31,1),MATCH($H1079,カレンダマスタ!$I$25:$O$25,1)),
IF($AD1079="CS本社",INDEX(カレンダマスタ!$I$36:$O$41,MATCH($G1079,カレンダマスタ!$H$36:$H$41,1),MATCH($H1079,カレンダマスタ!$I$35:$O$35,1)),
IF($AD1079="NS本社",INDEX(カレンダマスタ!$I$94:$O$99,MATCH($G1079,カレンダマスタ!$H$95:$H$100,1),MATCH($H1079,カレンダマスタ!$I$93:$O$93,1)),
IF($AD1079="ODC",INDEX(カレンダマスタ!$I$46:$O$51,MATCH($G1079,カレンダマスタ!$H$46:$H$51,1),MATCH($H1079,カレンダマスタ!$I$45:$O$45,1)),
IF($AD1079="NS東京TC",INDEX(カレンダマスタ!$I$56:$O$61,MATCH($G1079,カレンダマスタ!$H$56:$H$61,1),MATCH($H1079,カレンダマスタ!$I$55:$O$55,1)),""))))))</f>
        <v/>
      </c>
      <c r="AS1079" s="126" t="str">
        <f t="shared" si="341"/>
        <v/>
      </c>
      <c r="AU1079" s="137" t="str">
        <f>IF(E1079="","",VLOOKUP($E1079,カレンダマスタ!$A$4:$E$381,4,FALSE))</f>
        <v/>
      </c>
      <c r="AV1079" s="137" t="str">
        <f t="shared" si="331"/>
        <v/>
      </c>
      <c r="AW1079" s="137" t="str">
        <f t="shared" si="332"/>
        <v/>
      </c>
      <c r="AX1079" s="138" t="str">
        <f t="shared" si="333"/>
        <v/>
      </c>
      <c r="AY1079" s="138" t="str">
        <f t="shared" si="334"/>
        <v/>
      </c>
      <c r="AZ1079" s="130" t="str">
        <f>IF(AX1079&amp;AW1079="勤怠未設定","×",IF(AV1079="勤怠修正","×",IF(AC1079="外注","",IF(AA1079="",IF(AY1079&lt;&gt;"","×",""),IF(VLOOKUP(AA1079,カレンダマスタ!$H$66:$I$83,2,FALSE)&lt;&gt;AY1079,"×","OK")))))</f>
        <v/>
      </c>
      <c r="BC1079" s="137" t="str">
        <f>IF(E1079="","",VLOOKUP($E1079,カレンダマスタ!$A$4:$E$381,4,FALSE))</f>
        <v/>
      </c>
      <c r="BD1079" s="126" t="str">
        <f>IF(AC1079="社員","",IF(AG1079=0,"",IF(AD1079="NSTC",IF(COUNTIF(カレンダマスタ!$Q$5:$Q$32,G1079)=1,"OK","×"),
IF(AD1079="NS本社",IF(COUNTIF(カレンダマスタ!$T$5:$T$32,G1079)=1,"OK","×"),IF(COUNTIF(カレンダマスタ!$R$5:$R$32,G1079)=1,"OK","×")))))</f>
        <v/>
      </c>
      <c r="BE1079" s="126" t="str">
        <f>IF(AC1079="社員","",IF(G1079="","",IF(R1079&lt;&gt;"","",IF(AF1079="CS","OK",IF(VLOOKUP(E1079,カレンダマスタ!$A$5:$D$381,4,FALSE)&gt;0,"",IF(OR(G1079*24&gt;10.84,H1079*24&lt;14.5)=TRUE,"×","OK"))))))</f>
        <v/>
      </c>
      <c r="BF1079" s="126" t="str">
        <f t="shared" si="328"/>
        <v/>
      </c>
      <c r="BG1079" s="126" t="str">
        <f t="shared" si="344"/>
        <v/>
      </c>
      <c r="BI1079" s="130" t="str">
        <f t="shared" si="342"/>
        <v/>
      </c>
    </row>
    <row r="1080" spans="2:61" ht="13.8" thickBot="1">
      <c r="B1080" s="161"/>
      <c r="C1080" s="538"/>
      <c r="D1080" s="162"/>
      <c r="E1080" s="215"/>
      <c r="F1080" s="162"/>
      <c r="G1080" s="590"/>
      <c r="H1080" s="590"/>
      <c r="I1080" s="164"/>
      <c r="J1080" s="165"/>
      <c r="K1080" s="164"/>
      <c r="L1080" s="166"/>
      <c r="M1080" s="166"/>
      <c r="N1080" s="167"/>
      <c r="O1080" s="165"/>
      <c r="P1080" s="165"/>
      <c r="Q1080" s="165"/>
      <c r="R1080" s="168"/>
      <c r="S1080" s="169"/>
      <c r="T1080" s="436" t="str">
        <f t="shared" si="336"/>
        <v/>
      </c>
      <c r="U1080" s="432"/>
      <c r="V1080" s="432" t="str">
        <f t="shared" si="337"/>
        <v/>
      </c>
      <c r="W1080" s="298"/>
      <c r="X1080" s="165" t="str">
        <f t="shared" si="343"/>
        <v/>
      </c>
      <c r="Y1080" s="165" t="str">
        <f t="shared" si="338"/>
        <v/>
      </c>
      <c r="Z1080" s="165" t="str">
        <f t="shared" si="339"/>
        <v/>
      </c>
      <c r="AA1080" s="168" t="str">
        <f t="shared" si="330"/>
        <v/>
      </c>
      <c r="AC1080" s="192" t="str">
        <f>AC1046</f>
        <v/>
      </c>
      <c r="AD1080" s="193" t="str">
        <f>AD1046</f>
        <v/>
      </c>
      <c r="AE1080" s="193" t="str">
        <f>AE1046</f>
        <v/>
      </c>
      <c r="AF1080" s="193" t="str">
        <f>AF1046</f>
        <v/>
      </c>
      <c r="AG1080" s="207">
        <f t="shared" si="340"/>
        <v>0</v>
      </c>
      <c r="AI1080" s="170" t="str">
        <f>IF(月報!G1080&lt;&gt;"",月報!G1080,"")</f>
        <v/>
      </c>
      <c r="AJ1080" s="171" t="str">
        <f>IF(月報!W1080&lt;&gt;"",月報!W1080*24,"")</f>
        <v/>
      </c>
      <c r="AK1080" s="171" t="str">
        <f>IF(月報!P1080&lt;&gt;"",月報!P1080,"")</f>
        <v/>
      </c>
      <c r="AL1080" s="171" t="str">
        <f>IF(月報!Q1080&lt;&gt;"",IF(月報!Q1080="平日残","",月報!Q1080),"")</f>
        <v/>
      </c>
      <c r="AM1080" s="171"/>
      <c r="AN1080" s="171" t="str">
        <f t="shared" si="329"/>
        <v/>
      </c>
      <c r="AO1080" s="171" t="str">
        <f>IF($E1080="","",VLOOKUP($E1080,カレンダマスタ!$A$5:$E$381,5,FALSE))</f>
        <v/>
      </c>
      <c r="AQ1080" s="198" t="str">
        <f>IF(G1080="","",IF(VLOOKUP(E1080,カレンダマスタ!$A$5:$D$381,4,FALSE)=0,"",1))</f>
        <v/>
      </c>
      <c r="AR1080" s="172" t="str">
        <f>IF($G1080="","",IF($AD1080="NSTC",INDEX(カレンダマスタ!$I$26:$O$31,MATCH($G1080,カレンダマスタ!$H$26:$H$31,1),MATCH($H1080,カレンダマスタ!$I$25:$O$25,1)),
IF($AD1080="CS本社",INDEX(カレンダマスタ!$I$36:$O$41,MATCH($G1080,カレンダマスタ!$H$36:$H$41,1),MATCH($H1080,カレンダマスタ!$I$35:$O$35,1)),
IF($AD1080="NS本社",INDEX(カレンダマスタ!$I$94:$O$99,MATCH($G1080,カレンダマスタ!$H$95:$H$100,1),MATCH($H1080,カレンダマスタ!$I$93:$O$93,1)),
IF($AD1080="ODC",INDEX(カレンダマスタ!$I$46:$O$51,MATCH($G1080,カレンダマスタ!$H$46:$H$51,1),MATCH($H1080,カレンダマスタ!$I$45:$O$45,1)),
IF($AD1080="NS東京TC",INDEX(カレンダマスタ!$I$56:$O$61,MATCH($G1080,カレンダマスタ!$H$56:$H$61,1),MATCH($H1080,カレンダマスタ!$I$55:$O$55,1)),""))))))</f>
        <v/>
      </c>
      <c r="AS1080" s="171" t="str">
        <f t="shared" si="341"/>
        <v/>
      </c>
      <c r="AU1080" s="173" t="str">
        <f>IF(E1080="","",VLOOKUP($E1080,カレンダマスタ!$A$4:$E$381,4,FALSE))</f>
        <v/>
      </c>
      <c r="AV1080" s="173" t="str">
        <f t="shared" si="331"/>
        <v/>
      </c>
      <c r="AW1080" s="173" t="str">
        <f t="shared" si="332"/>
        <v/>
      </c>
      <c r="AX1080" s="174" t="str">
        <f t="shared" si="333"/>
        <v/>
      </c>
      <c r="AY1080" s="174" t="str">
        <f t="shared" si="334"/>
        <v/>
      </c>
      <c r="AZ1080" s="175" t="str">
        <f>IF(AX1080&amp;AW1080="勤怠未設定","×",IF(AV1080="勤怠修正","×",IF(AC1080="外注","",IF(AA1080="",IF(AY1080&lt;&gt;"","×",""),IF(VLOOKUP(AA1080,カレンダマスタ!$H$66:$I$83,2,FALSE)&lt;&gt;AY1080,"×","OK")))))</f>
        <v/>
      </c>
      <c r="BC1080" s="173" t="str">
        <f>IF(E1080="","",VLOOKUP($E1080,カレンダマスタ!$A$4:$E$381,4,FALSE))</f>
        <v/>
      </c>
      <c r="BD1080" s="171" t="str">
        <f>IF(AC1080="社員","",IF(AG1080=0,"",IF(AD1080="NSTC",IF(COUNTIF(カレンダマスタ!$Q$5:$Q$32,G1080)=1,"OK","×"),
IF(AD1080="NS本社",IF(COUNTIF(カレンダマスタ!$T$5:$T$32,G1080)=1,"OK","×"),IF(COUNTIF(カレンダマスタ!$R$5:$R$32,G1080)=1,"OK","×")))))</f>
        <v/>
      </c>
      <c r="BE1080" s="171" t="str">
        <f>IF(AC1080="社員","",IF(G1080="","",IF(R1080&lt;&gt;"","",IF(AF1080="CS","OK",IF(VLOOKUP(E1080,カレンダマスタ!$A$5:$D$381,4,FALSE)&gt;0,"",IF(OR(G1080*24&gt;10.84,H1080*24&lt;14.5)=TRUE,"×","OK"))))))</f>
        <v/>
      </c>
      <c r="BF1080" s="171" t="str">
        <f t="shared" ref="BF1080:BF1143" si="345">IF(AC1080="外注",AN1080,IF(G1080="",IF(AJ1080="","","週報未入力"),IF(AJ1080="","TW未入力","")))</f>
        <v/>
      </c>
      <c r="BG1080" s="171" t="str">
        <f t="shared" si="344"/>
        <v/>
      </c>
      <c r="BI1080" s="175" t="str">
        <f t="shared" si="342"/>
        <v/>
      </c>
    </row>
    <row r="1081" spans="2:61">
      <c r="B1081" s="323"/>
      <c r="C1081" s="539"/>
      <c r="D1081" s="324"/>
      <c r="E1081" s="325"/>
      <c r="F1081" s="324"/>
      <c r="G1081" s="591"/>
      <c r="H1081" s="591"/>
      <c r="I1081" s="339"/>
      <c r="J1081" s="320"/>
      <c r="K1081" s="319"/>
      <c r="L1081" s="320"/>
      <c r="M1081" s="320"/>
      <c r="N1081" s="320"/>
      <c r="O1081" s="340"/>
      <c r="P1081" s="340"/>
      <c r="Q1081" s="340"/>
      <c r="R1081" s="327"/>
      <c r="S1081" s="328"/>
      <c r="T1081" s="341"/>
      <c r="U1081" s="342"/>
      <c r="V1081" s="342"/>
      <c r="W1081" s="298"/>
      <c r="X1081" s="326"/>
      <c r="Y1081" s="326"/>
      <c r="Z1081" s="326"/>
      <c r="AA1081" s="327" t="str">
        <f t="shared" si="330"/>
        <v/>
      </c>
      <c r="AC1081" s="541"/>
      <c r="AD1081" s="542"/>
      <c r="AE1081" s="542"/>
      <c r="AF1081" s="542"/>
      <c r="AG1081" s="543"/>
      <c r="AI1081" s="348" t="str">
        <f>IF(月報!G1081&lt;&gt;"",月報!G1081,"")</f>
        <v/>
      </c>
      <c r="AJ1081" s="349" t="str">
        <f>IF(月報!W1081&lt;&gt;"",月報!W1081*24,"")</f>
        <v/>
      </c>
      <c r="AK1081" s="349" t="str">
        <f>IF(月報!P1081&lt;&gt;"",月報!P1081,"")</f>
        <v/>
      </c>
      <c r="AL1081" s="349" t="str">
        <f>IF(月報!Q1081&lt;&gt;"",IF(月報!Q1081="平日残","",月報!Q1081),"")</f>
        <v/>
      </c>
      <c r="AM1081" s="349"/>
      <c r="AN1081" s="349" t="str">
        <f t="shared" si="329"/>
        <v/>
      </c>
      <c r="AO1081" s="349" t="str">
        <f>IF($E1081="","",VLOOKUP($E1081,カレンダマスタ!$A$5:$E$381,5,FALSE))</f>
        <v/>
      </c>
      <c r="AQ1081" s="351"/>
      <c r="AR1081" s="352"/>
      <c r="AS1081" s="349"/>
      <c r="AU1081" s="355"/>
      <c r="AV1081" s="355" t="str">
        <f t="shared" si="331"/>
        <v/>
      </c>
      <c r="AW1081" s="355" t="str">
        <f t="shared" si="332"/>
        <v/>
      </c>
      <c r="AX1081" s="356" t="str">
        <f t="shared" si="333"/>
        <v/>
      </c>
      <c r="AY1081" s="356" t="str">
        <f t="shared" si="334"/>
        <v/>
      </c>
      <c r="AZ1081" s="357" t="str">
        <f>IF(AX1081&amp;AW1081="勤怠未設定","×",IF(AV1081="勤怠修正","×",IF(AC1081="外注","",IF(AA1081="",IF(AY1081&lt;&gt;"","×",""),IF(VLOOKUP(AA1081,カレンダマスタ!$H$66:$I$83,2,FALSE)&lt;&gt;AY1081,"×","OK")))))</f>
        <v/>
      </c>
      <c r="BC1081" s="355"/>
      <c r="BD1081" s="349"/>
      <c r="BE1081" s="349"/>
      <c r="BF1081" s="349" t="str">
        <f t="shared" si="345"/>
        <v/>
      </c>
      <c r="BG1081" s="349"/>
      <c r="BI1081" s="357" t="str">
        <f t="shared" ref="BI1081:BI1090" si="346">IF(OR(AO1081="×",AS1081="×",AZ1081="×",BD1081="×",BE1081="×",BF1081="TW未入力",BF1081="週報未入力",BG1081="×"),"×","")</f>
        <v/>
      </c>
    </row>
    <row r="1082" spans="2:61">
      <c r="B1082" s="323"/>
      <c r="C1082" s="539"/>
      <c r="D1082" s="324"/>
      <c r="E1082" s="325"/>
      <c r="F1082" s="324"/>
      <c r="G1082" s="591"/>
      <c r="H1082" s="591"/>
      <c r="I1082" s="339"/>
      <c r="J1082" s="320"/>
      <c r="K1082" s="319"/>
      <c r="L1082" s="320"/>
      <c r="M1082" s="320"/>
      <c r="N1082" s="320"/>
      <c r="O1082" s="340"/>
      <c r="P1082" s="340"/>
      <c r="Q1082" s="340"/>
      <c r="R1082" s="327"/>
      <c r="S1082" s="328"/>
      <c r="T1082" s="341"/>
      <c r="U1082" s="342"/>
      <c r="V1082" s="342"/>
      <c r="W1082" s="298"/>
      <c r="X1082" s="326"/>
      <c r="Y1082" s="326"/>
      <c r="Z1082" s="326"/>
      <c r="AA1082" s="327" t="str">
        <f t="shared" si="330"/>
        <v/>
      </c>
      <c r="AC1082" s="544"/>
      <c r="AD1082" s="545"/>
      <c r="AE1082" s="545"/>
      <c r="AF1082" s="545"/>
      <c r="AG1082" s="546"/>
      <c r="AI1082" s="348" t="str">
        <f>IF(月報!G1082&lt;&gt;"",月報!G1082,"")</f>
        <v/>
      </c>
      <c r="AJ1082" s="349" t="str">
        <f>IF(月報!W1082&lt;&gt;"",月報!W1082*24,"")</f>
        <v/>
      </c>
      <c r="AK1082" s="349" t="str">
        <f>IF(月報!P1082&lt;&gt;"",月報!P1082,"")</f>
        <v/>
      </c>
      <c r="AL1082" s="349" t="str">
        <f>IF(月報!Q1082&lt;&gt;"",IF(月報!Q1082="平日残","",月報!Q1082),"")</f>
        <v/>
      </c>
      <c r="AM1082" s="349"/>
      <c r="AN1082" s="349" t="str">
        <f t="shared" si="329"/>
        <v/>
      </c>
      <c r="AO1082" s="349" t="str">
        <f>IF($E1082="","",VLOOKUP($E1082,カレンダマスタ!$A$5:$E$381,5,FALSE))</f>
        <v/>
      </c>
      <c r="AQ1082" s="351"/>
      <c r="AR1082" s="352"/>
      <c r="AS1082" s="349"/>
      <c r="AU1082" s="355"/>
      <c r="AV1082" s="355" t="str">
        <f t="shared" si="331"/>
        <v/>
      </c>
      <c r="AW1082" s="355" t="str">
        <f t="shared" si="332"/>
        <v/>
      </c>
      <c r="AX1082" s="356" t="str">
        <f t="shared" si="333"/>
        <v/>
      </c>
      <c r="AY1082" s="356" t="str">
        <f t="shared" si="334"/>
        <v/>
      </c>
      <c r="AZ1082" s="357" t="str">
        <f>IF(AX1082&amp;AW1082="勤怠未設定","×",IF(AV1082="勤怠修正","×",IF(AC1082="外注","",IF(AA1082="",IF(AY1082&lt;&gt;"","×",""),IF(VLOOKUP(AA1082,カレンダマスタ!$H$66:$I$83,2,FALSE)&lt;&gt;AY1082,"×","OK")))))</f>
        <v/>
      </c>
      <c r="BC1082" s="355"/>
      <c r="BD1082" s="349"/>
      <c r="BE1082" s="349"/>
      <c r="BF1082" s="349" t="str">
        <f t="shared" si="345"/>
        <v/>
      </c>
      <c r="BG1082" s="349"/>
      <c r="BI1082" s="357" t="str">
        <f t="shared" si="346"/>
        <v/>
      </c>
    </row>
    <row r="1083" spans="2:61">
      <c r="B1083" s="323"/>
      <c r="C1083" s="539"/>
      <c r="D1083" s="324"/>
      <c r="E1083" s="325"/>
      <c r="F1083" s="324"/>
      <c r="G1083" s="591"/>
      <c r="H1083" s="591"/>
      <c r="I1083" s="339"/>
      <c r="J1083" s="320"/>
      <c r="K1083" s="319"/>
      <c r="L1083" s="320"/>
      <c r="M1083" s="320"/>
      <c r="N1083" s="320"/>
      <c r="O1083" s="340"/>
      <c r="P1083" s="340"/>
      <c r="Q1083" s="340"/>
      <c r="R1083" s="327"/>
      <c r="S1083" s="328"/>
      <c r="T1083" s="341"/>
      <c r="U1083" s="342"/>
      <c r="V1083" s="342"/>
      <c r="W1083" s="298"/>
      <c r="X1083" s="326"/>
      <c r="Y1083" s="326"/>
      <c r="Z1083" s="326"/>
      <c r="AA1083" s="327" t="str">
        <f t="shared" si="330"/>
        <v/>
      </c>
      <c r="AC1083" s="544"/>
      <c r="AD1083" s="545"/>
      <c r="AE1083" s="545"/>
      <c r="AF1083" s="545"/>
      <c r="AG1083" s="546"/>
      <c r="AI1083" s="348" t="str">
        <f>IF(月報!G1083&lt;&gt;"",月報!G1083,"")</f>
        <v/>
      </c>
      <c r="AJ1083" s="349" t="str">
        <f>IF(月報!W1083&lt;&gt;"",月報!W1083*24,"")</f>
        <v/>
      </c>
      <c r="AK1083" s="349" t="str">
        <f>IF(月報!P1083&lt;&gt;"",月報!P1083,"")</f>
        <v/>
      </c>
      <c r="AL1083" s="349" t="str">
        <f>IF(月報!Q1083&lt;&gt;"",IF(月報!Q1083="平日残","",月報!Q1083),"")</f>
        <v/>
      </c>
      <c r="AM1083" s="349"/>
      <c r="AN1083" s="349" t="str">
        <f t="shared" si="329"/>
        <v/>
      </c>
      <c r="AO1083" s="349" t="str">
        <f>IF($E1083="","",VLOOKUP($E1083,カレンダマスタ!$A$5:$E$381,5,FALSE))</f>
        <v/>
      </c>
      <c r="AQ1083" s="351"/>
      <c r="AR1083" s="352"/>
      <c r="AS1083" s="349"/>
      <c r="AU1083" s="355"/>
      <c r="AV1083" s="355" t="str">
        <f t="shared" si="331"/>
        <v/>
      </c>
      <c r="AW1083" s="355" t="str">
        <f t="shared" si="332"/>
        <v/>
      </c>
      <c r="AX1083" s="356" t="str">
        <f t="shared" si="333"/>
        <v/>
      </c>
      <c r="AY1083" s="356" t="str">
        <f t="shared" si="334"/>
        <v/>
      </c>
      <c r="AZ1083" s="357" t="str">
        <f>IF(AX1083&amp;AW1083="勤怠未設定","×",IF(AV1083="勤怠修正","×",IF(AC1083="外注","",IF(AA1083="",IF(AY1083&lt;&gt;"","×",""),IF(VLOOKUP(AA1083,カレンダマスタ!$H$66:$I$83,2,FALSE)&lt;&gt;AY1083,"×","OK")))))</f>
        <v/>
      </c>
      <c r="BC1083" s="355"/>
      <c r="BD1083" s="349"/>
      <c r="BE1083" s="349"/>
      <c r="BF1083" s="349" t="str">
        <f t="shared" si="345"/>
        <v/>
      </c>
      <c r="BG1083" s="349"/>
      <c r="BI1083" s="357" t="str">
        <f t="shared" si="346"/>
        <v/>
      </c>
    </row>
    <row r="1084" spans="2:61">
      <c r="B1084" s="323"/>
      <c r="C1084" s="539"/>
      <c r="D1084" s="324"/>
      <c r="E1084" s="325"/>
      <c r="F1084" s="324"/>
      <c r="G1084" s="591"/>
      <c r="H1084" s="591"/>
      <c r="I1084" s="339"/>
      <c r="J1084" s="320"/>
      <c r="K1084" s="319"/>
      <c r="L1084" s="320"/>
      <c r="M1084" s="320"/>
      <c r="N1084" s="320"/>
      <c r="O1084" s="340"/>
      <c r="P1084" s="340"/>
      <c r="Q1084" s="340"/>
      <c r="R1084" s="327"/>
      <c r="S1084" s="328"/>
      <c r="T1084" s="341"/>
      <c r="U1084" s="342"/>
      <c r="V1084" s="342"/>
      <c r="W1084" s="298"/>
      <c r="X1084" s="326"/>
      <c r="Y1084" s="326"/>
      <c r="Z1084" s="326"/>
      <c r="AA1084" s="327" t="str">
        <f t="shared" si="330"/>
        <v/>
      </c>
      <c r="AC1084" s="544"/>
      <c r="AD1084" s="545"/>
      <c r="AE1084" s="545"/>
      <c r="AF1084" s="545"/>
      <c r="AG1084" s="546"/>
      <c r="AI1084" s="348" t="str">
        <f>IF(月報!G1084&lt;&gt;"",月報!G1084,"")</f>
        <v/>
      </c>
      <c r="AJ1084" s="349" t="str">
        <f>IF(月報!W1084&lt;&gt;"",月報!W1084*24,"")</f>
        <v/>
      </c>
      <c r="AK1084" s="349" t="str">
        <f>IF(月報!P1084&lt;&gt;"",月報!P1084,"")</f>
        <v/>
      </c>
      <c r="AL1084" s="349" t="str">
        <f>IF(月報!Q1084&lt;&gt;"",IF(月報!Q1084="平日残","",月報!Q1084),"")</f>
        <v/>
      </c>
      <c r="AM1084" s="349"/>
      <c r="AN1084" s="349" t="str">
        <f t="shared" si="329"/>
        <v/>
      </c>
      <c r="AO1084" s="349" t="str">
        <f>IF($E1084="","",VLOOKUP($E1084,カレンダマスタ!$A$5:$E$381,5,FALSE))</f>
        <v/>
      </c>
      <c r="AQ1084" s="351"/>
      <c r="AR1084" s="352"/>
      <c r="AS1084" s="349"/>
      <c r="AU1084" s="355"/>
      <c r="AV1084" s="355" t="str">
        <f t="shared" si="331"/>
        <v/>
      </c>
      <c r="AW1084" s="355" t="str">
        <f t="shared" si="332"/>
        <v/>
      </c>
      <c r="AX1084" s="356" t="str">
        <f t="shared" si="333"/>
        <v/>
      </c>
      <c r="AY1084" s="356" t="str">
        <f t="shared" si="334"/>
        <v/>
      </c>
      <c r="AZ1084" s="357" t="str">
        <f>IF(AX1084&amp;AW1084="勤怠未設定","×",IF(AV1084="勤怠修正","×",IF(AC1084="外注","",IF(AA1084="",IF(AY1084&lt;&gt;"","×",""),IF(VLOOKUP(AA1084,カレンダマスタ!$H$66:$I$83,2,FALSE)&lt;&gt;AY1084,"×","OK")))))</f>
        <v/>
      </c>
      <c r="BC1084" s="355"/>
      <c r="BD1084" s="349"/>
      <c r="BE1084" s="349"/>
      <c r="BF1084" s="349" t="str">
        <f t="shared" si="345"/>
        <v/>
      </c>
      <c r="BG1084" s="349"/>
      <c r="BI1084" s="357" t="str">
        <f t="shared" si="346"/>
        <v/>
      </c>
    </row>
    <row r="1085" spans="2:61">
      <c r="B1085" s="323"/>
      <c r="C1085" s="539"/>
      <c r="D1085" s="324"/>
      <c r="E1085" s="325"/>
      <c r="F1085" s="324"/>
      <c r="G1085" s="591"/>
      <c r="H1085" s="591"/>
      <c r="I1085" s="339"/>
      <c r="J1085" s="320"/>
      <c r="K1085" s="319"/>
      <c r="L1085" s="320"/>
      <c r="M1085" s="320"/>
      <c r="N1085" s="320"/>
      <c r="O1085" s="340"/>
      <c r="P1085" s="340"/>
      <c r="Q1085" s="340"/>
      <c r="R1085" s="327"/>
      <c r="S1085" s="328"/>
      <c r="T1085" s="341"/>
      <c r="U1085" s="342"/>
      <c r="V1085" s="342"/>
      <c r="W1085" s="298"/>
      <c r="X1085" s="326"/>
      <c r="Y1085" s="326"/>
      <c r="Z1085" s="326"/>
      <c r="AA1085" s="327" t="str">
        <f t="shared" si="330"/>
        <v/>
      </c>
      <c r="AC1085" s="544"/>
      <c r="AD1085" s="545"/>
      <c r="AE1085" s="545"/>
      <c r="AF1085" s="545"/>
      <c r="AG1085" s="546"/>
      <c r="AI1085" s="348" t="str">
        <f>IF(月報!G1085&lt;&gt;"",月報!G1085,"")</f>
        <v/>
      </c>
      <c r="AJ1085" s="349" t="str">
        <f>IF(月報!W1085&lt;&gt;"",月報!W1085*24,"")</f>
        <v/>
      </c>
      <c r="AK1085" s="349" t="str">
        <f>IF(月報!P1085&lt;&gt;"",月報!P1085,"")</f>
        <v/>
      </c>
      <c r="AL1085" s="349" t="str">
        <f>IF(月報!Q1085&lt;&gt;"",IF(月報!Q1085="平日残","",月報!Q1085),"")</f>
        <v/>
      </c>
      <c r="AM1085" s="349"/>
      <c r="AN1085" s="349" t="str">
        <f t="shared" si="329"/>
        <v/>
      </c>
      <c r="AO1085" s="349" t="str">
        <f>IF($E1085="","",VLOOKUP($E1085,カレンダマスタ!$A$5:$E$381,5,FALSE))</f>
        <v/>
      </c>
      <c r="AQ1085" s="351"/>
      <c r="AR1085" s="352"/>
      <c r="AS1085" s="349"/>
      <c r="AU1085" s="355"/>
      <c r="AV1085" s="355" t="str">
        <f t="shared" si="331"/>
        <v/>
      </c>
      <c r="AW1085" s="355" t="str">
        <f t="shared" si="332"/>
        <v/>
      </c>
      <c r="AX1085" s="356" t="str">
        <f t="shared" si="333"/>
        <v/>
      </c>
      <c r="AY1085" s="356" t="str">
        <f t="shared" si="334"/>
        <v/>
      </c>
      <c r="AZ1085" s="357" t="str">
        <f>IF(AX1085&amp;AW1085="勤怠未設定","×",IF(AV1085="勤怠修正","×",IF(AC1085="外注","",IF(AA1085="",IF(AY1085&lt;&gt;"","×",""),IF(VLOOKUP(AA1085,カレンダマスタ!$H$66:$I$83,2,FALSE)&lt;&gt;AY1085,"×","OK")))))</f>
        <v/>
      </c>
      <c r="BC1085" s="355"/>
      <c r="BD1085" s="349"/>
      <c r="BE1085" s="349"/>
      <c r="BF1085" s="349" t="str">
        <f t="shared" si="345"/>
        <v/>
      </c>
      <c r="BG1085" s="349"/>
      <c r="BI1085" s="357" t="str">
        <f t="shared" si="346"/>
        <v/>
      </c>
    </row>
    <row r="1086" spans="2:61">
      <c r="B1086" s="323"/>
      <c r="C1086" s="539"/>
      <c r="D1086" s="324"/>
      <c r="E1086" s="325"/>
      <c r="F1086" s="324"/>
      <c r="G1086" s="591"/>
      <c r="H1086" s="591"/>
      <c r="I1086" s="339"/>
      <c r="J1086" s="320"/>
      <c r="K1086" s="319"/>
      <c r="L1086" s="320"/>
      <c r="M1086" s="320"/>
      <c r="N1086" s="320"/>
      <c r="O1086" s="340"/>
      <c r="P1086" s="340"/>
      <c r="Q1086" s="340"/>
      <c r="R1086" s="327"/>
      <c r="S1086" s="328"/>
      <c r="T1086" s="341"/>
      <c r="U1086" s="342"/>
      <c r="V1086" s="342"/>
      <c r="W1086" s="298"/>
      <c r="X1086" s="326"/>
      <c r="Y1086" s="326"/>
      <c r="Z1086" s="326"/>
      <c r="AA1086" s="327" t="str">
        <f t="shared" si="330"/>
        <v/>
      </c>
      <c r="AC1086" s="544"/>
      <c r="AD1086" s="545"/>
      <c r="AE1086" s="545"/>
      <c r="AF1086" s="545"/>
      <c r="AG1086" s="546"/>
      <c r="AI1086" s="348" t="str">
        <f>IF(月報!G1086&lt;&gt;"",月報!G1086,"")</f>
        <v/>
      </c>
      <c r="AJ1086" s="349" t="str">
        <f>IF(月報!W1086&lt;&gt;"",月報!W1086*24,"")</f>
        <v/>
      </c>
      <c r="AK1086" s="349" t="str">
        <f>IF(月報!P1086&lt;&gt;"",月報!P1086,"")</f>
        <v/>
      </c>
      <c r="AL1086" s="349" t="str">
        <f>IF(月報!Q1086&lt;&gt;"",IF(月報!Q1086="平日残","",月報!Q1086),"")</f>
        <v/>
      </c>
      <c r="AM1086" s="349"/>
      <c r="AN1086" s="349" t="str">
        <f t="shared" si="329"/>
        <v/>
      </c>
      <c r="AO1086" s="349" t="str">
        <f>IF($E1086="","",VLOOKUP($E1086,カレンダマスタ!$A$5:$E$381,5,FALSE))</f>
        <v/>
      </c>
      <c r="AQ1086" s="351"/>
      <c r="AR1086" s="352"/>
      <c r="AS1086" s="349"/>
      <c r="AU1086" s="355"/>
      <c r="AV1086" s="355" t="str">
        <f t="shared" si="331"/>
        <v/>
      </c>
      <c r="AW1086" s="355" t="str">
        <f t="shared" si="332"/>
        <v/>
      </c>
      <c r="AX1086" s="356" t="str">
        <f t="shared" si="333"/>
        <v/>
      </c>
      <c r="AY1086" s="356" t="str">
        <f t="shared" si="334"/>
        <v/>
      </c>
      <c r="AZ1086" s="357" t="str">
        <f>IF(AX1086&amp;AW1086="勤怠未設定","×",IF(AV1086="勤怠修正","×",IF(AC1086="外注","",IF(AA1086="",IF(AY1086&lt;&gt;"","×",""),IF(VLOOKUP(AA1086,カレンダマスタ!$H$66:$I$83,2,FALSE)&lt;&gt;AY1086,"×","OK")))))</f>
        <v/>
      </c>
      <c r="BC1086" s="355"/>
      <c r="BD1086" s="349"/>
      <c r="BE1086" s="349"/>
      <c r="BF1086" s="349" t="str">
        <f t="shared" si="345"/>
        <v/>
      </c>
      <c r="BG1086" s="349"/>
      <c r="BI1086" s="357" t="str">
        <f t="shared" si="346"/>
        <v/>
      </c>
    </row>
    <row r="1087" spans="2:61">
      <c r="B1087" s="323"/>
      <c r="C1087" s="539"/>
      <c r="D1087" s="324"/>
      <c r="E1087" s="325"/>
      <c r="F1087" s="324"/>
      <c r="G1087" s="591"/>
      <c r="H1087" s="591"/>
      <c r="I1087" s="339"/>
      <c r="J1087" s="320"/>
      <c r="K1087" s="319"/>
      <c r="L1087" s="320"/>
      <c r="M1087" s="320"/>
      <c r="N1087" s="320"/>
      <c r="O1087" s="340"/>
      <c r="P1087" s="340"/>
      <c r="Q1087" s="340"/>
      <c r="R1087" s="327"/>
      <c r="S1087" s="328"/>
      <c r="T1087" s="341"/>
      <c r="U1087" s="342"/>
      <c r="V1087" s="342"/>
      <c r="W1087" s="298"/>
      <c r="X1087" s="326"/>
      <c r="Y1087" s="326"/>
      <c r="Z1087" s="326"/>
      <c r="AA1087" s="327" t="str">
        <f t="shared" si="330"/>
        <v/>
      </c>
      <c r="AC1087" s="544"/>
      <c r="AD1087" s="545"/>
      <c r="AE1087" s="545"/>
      <c r="AF1087" s="545"/>
      <c r="AG1087" s="546"/>
      <c r="AI1087" s="348" t="str">
        <f>IF(月報!G1087&lt;&gt;"",月報!G1087,"")</f>
        <v/>
      </c>
      <c r="AJ1087" s="349" t="str">
        <f>IF(月報!W1087&lt;&gt;"",月報!W1087*24,"")</f>
        <v/>
      </c>
      <c r="AK1087" s="349" t="str">
        <f>IF(月報!P1087&lt;&gt;"",月報!P1087,"")</f>
        <v/>
      </c>
      <c r="AL1087" s="349" t="str">
        <f>IF(月報!Q1087&lt;&gt;"",IF(月報!Q1087="平日残","",月報!Q1087),"")</f>
        <v/>
      </c>
      <c r="AM1087" s="349"/>
      <c r="AN1087" s="349" t="str">
        <f t="shared" si="329"/>
        <v/>
      </c>
      <c r="AO1087" s="349" t="str">
        <f>IF($E1087="","",VLOOKUP($E1087,カレンダマスタ!$A$5:$E$381,5,FALSE))</f>
        <v/>
      </c>
      <c r="AQ1087" s="351"/>
      <c r="AR1087" s="352"/>
      <c r="AS1087" s="349"/>
      <c r="AU1087" s="355"/>
      <c r="AV1087" s="355" t="str">
        <f t="shared" si="331"/>
        <v/>
      </c>
      <c r="AW1087" s="355" t="str">
        <f t="shared" si="332"/>
        <v/>
      </c>
      <c r="AX1087" s="356" t="str">
        <f t="shared" si="333"/>
        <v/>
      </c>
      <c r="AY1087" s="356" t="str">
        <f t="shared" si="334"/>
        <v/>
      </c>
      <c r="AZ1087" s="357" t="str">
        <f>IF(AX1087&amp;AW1087="勤怠未設定","×",IF(AV1087="勤怠修正","×",IF(AC1087="外注","",IF(AA1087="",IF(AY1087&lt;&gt;"","×",""),IF(VLOOKUP(AA1087,カレンダマスタ!$H$66:$I$83,2,FALSE)&lt;&gt;AY1087,"×","OK")))))</f>
        <v/>
      </c>
      <c r="BC1087" s="355"/>
      <c r="BD1087" s="349"/>
      <c r="BE1087" s="349"/>
      <c r="BF1087" s="349" t="str">
        <f t="shared" si="345"/>
        <v/>
      </c>
      <c r="BG1087" s="349"/>
      <c r="BI1087" s="357" t="str">
        <f t="shared" si="346"/>
        <v/>
      </c>
    </row>
    <row r="1088" spans="2:61">
      <c r="B1088" s="323"/>
      <c r="C1088" s="539"/>
      <c r="D1088" s="324"/>
      <c r="E1088" s="325"/>
      <c r="F1088" s="324"/>
      <c r="G1088" s="591"/>
      <c r="H1088" s="591"/>
      <c r="I1088" s="339"/>
      <c r="J1088" s="320"/>
      <c r="K1088" s="319"/>
      <c r="L1088" s="320"/>
      <c r="M1088" s="320"/>
      <c r="N1088" s="320"/>
      <c r="O1088" s="340"/>
      <c r="P1088" s="340"/>
      <c r="Q1088" s="340"/>
      <c r="R1088" s="327"/>
      <c r="S1088" s="328"/>
      <c r="T1088" s="341"/>
      <c r="U1088" s="342"/>
      <c r="V1088" s="342"/>
      <c r="W1088" s="298"/>
      <c r="X1088" s="326"/>
      <c r="Y1088" s="326"/>
      <c r="Z1088" s="326"/>
      <c r="AA1088" s="327" t="str">
        <f t="shared" si="330"/>
        <v/>
      </c>
      <c r="AC1088" s="544"/>
      <c r="AD1088" s="545"/>
      <c r="AE1088" s="545"/>
      <c r="AF1088" s="545"/>
      <c r="AG1088" s="546"/>
      <c r="AI1088" s="348" t="str">
        <f>IF(月報!G1088&lt;&gt;"",月報!G1088,"")</f>
        <v/>
      </c>
      <c r="AJ1088" s="349" t="str">
        <f>IF(月報!W1088&lt;&gt;"",月報!W1088*24,"")</f>
        <v/>
      </c>
      <c r="AK1088" s="349" t="str">
        <f>IF(月報!P1088&lt;&gt;"",月報!P1088,"")</f>
        <v/>
      </c>
      <c r="AL1088" s="349" t="str">
        <f>IF(月報!Q1088&lt;&gt;"",IF(月報!Q1088="平日残","",月報!Q1088),"")</f>
        <v/>
      </c>
      <c r="AM1088" s="349"/>
      <c r="AN1088" s="349" t="str">
        <f t="shared" si="329"/>
        <v/>
      </c>
      <c r="AO1088" s="349" t="str">
        <f>IF($E1088="","",VLOOKUP($E1088,カレンダマスタ!$A$5:$E$381,5,FALSE))</f>
        <v/>
      </c>
      <c r="AQ1088" s="351"/>
      <c r="AR1088" s="352"/>
      <c r="AS1088" s="349"/>
      <c r="AU1088" s="355"/>
      <c r="AV1088" s="355" t="str">
        <f t="shared" si="331"/>
        <v/>
      </c>
      <c r="AW1088" s="355" t="str">
        <f t="shared" si="332"/>
        <v/>
      </c>
      <c r="AX1088" s="356" t="str">
        <f t="shared" si="333"/>
        <v/>
      </c>
      <c r="AY1088" s="356" t="str">
        <f t="shared" si="334"/>
        <v/>
      </c>
      <c r="AZ1088" s="357" t="str">
        <f>IF(AX1088&amp;AW1088="勤怠未設定","×",IF(AV1088="勤怠修正","×",IF(AC1088="外注","",IF(AA1088="",IF(AY1088&lt;&gt;"","×",""),IF(VLOOKUP(AA1088,カレンダマスタ!$H$66:$I$83,2,FALSE)&lt;&gt;AY1088,"×","OK")))))</f>
        <v/>
      </c>
      <c r="BC1088" s="355"/>
      <c r="BD1088" s="349"/>
      <c r="BE1088" s="349"/>
      <c r="BF1088" s="349" t="str">
        <f t="shared" si="345"/>
        <v/>
      </c>
      <c r="BG1088" s="349"/>
      <c r="BI1088" s="357" t="str">
        <f t="shared" si="346"/>
        <v/>
      </c>
    </row>
    <row r="1089" spans="2:61">
      <c r="B1089" s="323"/>
      <c r="C1089" s="539"/>
      <c r="D1089" s="324"/>
      <c r="E1089" s="325"/>
      <c r="F1089" s="324"/>
      <c r="G1089" s="591"/>
      <c r="H1089" s="591"/>
      <c r="I1089" s="339"/>
      <c r="J1089" s="320"/>
      <c r="K1089" s="319"/>
      <c r="L1089" s="320"/>
      <c r="M1089" s="320"/>
      <c r="N1089" s="320"/>
      <c r="O1089" s="340"/>
      <c r="P1089" s="340"/>
      <c r="Q1089" s="340"/>
      <c r="R1089" s="327"/>
      <c r="S1089" s="328"/>
      <c r="T1089" s="341"/>
      <c r="U1089" s="342"/>
      <c r="V1089" s="342"/>
      <c r="W1089" s="298"/>
      <c r="X1089" s="326"/>
      <c r="Y1089" s="326"/>
      <c r="Z1089" s="326"/>
      <c r="AA1089" s="327" t="str">
        <f t="shared" si="330"/>
        <v/>
      </c>
      <c r="AC1089" s="544"/>
      <c r="AD1089" s="545"/>
      <c r="AE1089" s="545"/>
      <c r="AF1089" s="545"/>
      <c r="AG1089" s="546"/>
      <c r="AI1089" s="348" t="str">
        <f>IF(月報!G1089&lt;&gt;"",月報!G1089,"")</f>
        <v/>
      </c>
      <c r="AJ1089" s="349" t="str">
        <f>IF(月報!W1089&lt;&gt;"",月報!W1089*24,"")</f>
        <v/>
      </c>
      <c r="AK1089" s="349" t="str">
        <f>IF(月報!P1089&lt;&gt;"",月報!P1089,"")</f>
        <v/>
      </c>
      <c r="AL1089" s="349" t="str">
        <f>IF(月報!Q1089&lt;&gt;"",IF(月報!Q1089="平日残","",月報!Q1089),"")</f>
        <v/>
      </c>
      <c r="AM1089" s="349"/>
      <c r="AN1089" s="349" t="str">
        <f t="shared" si="329"/>
        <v/>
      </c>
      <c r="AO1089" s="349" t="str">
        <f>IF($E1089="","",VLOOKUP($E1089,カレンダマスタ!$A$5:$E$381,5,FALSE))</f>
        <v/>
      </c>
      <c r="AQ1089" s="351"/>
      <c r="AR1089" s="352"/>
      <c r="AS1089" s="349"/>
      <c r="AU1089" s="355"/>
      <c r="AV1089" s="355" t="str">
        <f t="shared" si="331"/>
        <v/>
      </c>
      <c r="AW1089" s="355" t="str">
        <f t="shared" si="332"/>
        <v/>
      </c>
      <c r="AX1089" s="356" t="str">
        <f t="shared" si="333"/>
        <v/>
      </c>
      <c r="AY1089" s="356" t="str">
        <f t="shared" si="334"/>
        <v/>
      </c>
      <c r="AZ1089" s="357" t="str">
        <f>IF(AX1089&amp;AW1089="勤怠未設定","×",IF(AV1089="勤怠修正","×",IF(AC1089="外注","",IF(AA1089="",IF(AY1089&lt;&gt;"","×",""),IF(VLOOKUP(AA1089,カレンダマスタ!$H$66:$I$83,2,FALSE)&lt;&gt;AY1089,"×","OK")))))</f>
        <v/>
      </c>
      <c r="BC1089" s="355"/>
      <c r="BD1089" s="349"/>
      <c r="BE1089" s="349"/>
      <c r="BF1089" s="349" t="str">
        <f t="shared" si="345"/>
        <v/>
      </c>
      <c r="BG1089" s="349"/>
      <c r="BI1089" s="357" t="str">
        <f t="shared" si="346"/>
        <v/>
      </c>
    </row>
    <row r="1090" spans="2:61" ht="13.8" thickBot="1">
      <c r="B1090" s="329"/>
      <c r="C1090" s="540"/>
      <c r="D1090" s="330"/>
      <c r="E1090" s="331"/>
      <c r="F1090" s="330"/>
      <c r="G1090" s="592"/>
      <c r="H1090" s="592"/>
      <c r="I1090" s="343"/>
      <c r="J1090" s="322"/>
      <c r="K1090" s="321"/>
      <c r="L1090" s="322"/>
      <c r="M1090" s="322"/>
      <c r="N1090" s="322"/>
      <c r="O1090" s="344"/>
      <c r="P1090" s="344"/>
      <c r="Q1090" s="344"/>
      <c r="R1090" s="333"/>
      <c r="S1090" s="334"/>
      <c r="T1090" s="345"/>
      <c r="U1090" s="346"/>
      <c r="V1090" s="346"/>
      <c r="W1090" s="298"/>
      <c r="X1090" s="332"/>
      <c r="Y1090" s="332"/>
      <c r="Z1090" s="332"/>
      <c r="AA1090" s="333" t="str">
        <f t="shared" si="330"/>
        <v/>
      </c>
      <c r="AC1090" s="547"/>
      <c r="AD1090" s="548"/>
      <c r="AE1090" s="548"/>
      <c r="AF1090" s="548"/>
      <c r="AG1090" s="549"/>
      <c r="AI1090" s="348" t="str">
        <f>IF(月報!G1090&lt;&gt;"",月報!G1090,"")</f>
        <v/>
      </c>
      <c r="AJ1090" s="350" t="str">
        <f>IF(月報!W1090&lt;&gt;"",月報!W1090*24,"")</f>
        <v/>
      </c>
      <c r="AK1090" s="350" t="str">
        <f>IF(月報!P1090&lt;&gt;"",月報!P1090,"")</f>
        <v/>
      </c>
      <c r="AL1090" s="350" t="str">
        <f>IF(月報!Q1090&lt;&gt;"",IF(月報!Q1090="平日残","",月報!Q1090),"")</f>
        <v/>
      </c>
      <c r="AM1090" s="350"/>
      <c r="AN1090" s="350" t="str">
        <f t="shared" si="329"/>
        <v/>
      </c>
      <c r="AO1090" s="350" t="str">
        <f>IF($E1090="","",VLOOKUP($E1090,カレンダマスタ!$A$5:$E$381,5,FALSE))</f>
        <v/>
      </c>
      <c r="AP1090" s="347"/>
      <c r="AQ1090" s="353"/>
      <c r="AR1090" s="354"/>
      <c r="AS1090" s="350"/>
      <c r="AT1090" s="347"/>
      <c r="AU1090" s="358"/>
      <c r="AV1090" s="358" t="str">
        <f t="shared" si="331"/>
        <v/>
      </c>
      <c r="AW1090" s="358" t="str">
        <f t="shared" si="332"/>
        <v/>
      </c>
      <c r="AX1090" s="359" t="str">
        <f t="shared" si="333"/>
        <v/>
      </c>
      <c r="AY1090" s="359" t="str">
        <f t="shared" si="334"/>
        <v/>
      </c>
      <c r="AZ1090" s="360" t="str">
        <f>IF(AX1090&amp;AW1090="勤怠未設定","×",IF(AV1090="勤怠修正","×",IF(AC1090="外注","",IF(AA1090="",IF(AY1090&lt;&gt;"","×",""),IF(VLOOKUP(AA1090,カレンダマスタ!$H$66:$I$83,2,FALSE)&lt;&gt;AY1090,"×","OK")))))</f>
        <v/>
      </c>
      <c r="BC1090" s="358"/>
      <c r="BD1090" s="350"/>
      <c r="BE1090" s="350"/>
      <c r="BF1090" s="350" t="str">
        <f t="shared" si="345"/>
        <v/>
      </c>
      <c r="BG1090" s="350"/>
      <c r="BI1090" s="360" t="str">
        <f t="shared" si="346"/>
        <v/>
      </c>
    </row>
    <row r="1091" spans="2:61">
      <c r="B1091" s="176">
        <f>B1046+1</f>
        <v>25</v>
      </c>
      <c r="C1091" s="535"/>
      <c r="D1091" s="112"/>
      <c r="E1091" s="582"/>
      <c r="F1091" s="112"/>
      <c r="G1091" s="587"/>
      <c r="H1091" s="587"/>
      <c r="I1091" s="114"/>
      <c r="J1091" s="118"/>
      <c r="K1091" s="115"/>
      <c r="L1091" s="116"/>
      <c r="M1091" s="116"/>
      <c r="N1091" s="117"/>
      <c r="O1091" s="118"/>
      <c r="P1091" s="118"/>
      <c r="Q1091" s="118"/>
      <c r="R1091" s="119"/>
      <c r="S1091" s="120"/>
      <c r="T1091" s="433" t="str">
        <f t="shared" ref="T1091:T1125" si="347">IF(J1091&lt;&gt;"",J1091,"")</f>
        <v/>
      </c>
      <c r="U1091" s="428">
        <f>SUM(T1091:T1097)</f>
        <v>0</v>
      </c>
      <c r="V1091" s="428" t="str">
        <f t="shared" ref="V1091:V1125" si="348">IF(AC1091="外注",IF(AND(BC1091&lt;1,ROUND((H1091*24),1)=13),"外注2半",IF(AND(BC1091&lt;1,ROUND((G1091*24),1)=13.7),"外注1半",IF(AND(BC1091&lt;1,G1091=""),"外注休暇",""))),"")</f>
        <v/>
      </c>
      <c r="W1091" s="298"/>
      <c r="X1091" s="113" t="str">
        <f>IF(O1091&lt;&gt;"",O1091/24,"")</f>
        <v/>
      </c>
      <c r="Y1091" s="113" t="str">
        <f t="shared" ref="Y1091:Y1125" si="349">IF(P1091&lt;&gt;"",P1091/24,"")</f>
        <v/>
      </c>
      <c r="Z1091" s="113" t="str">
        <f t="shared" ref="Z1091:Z1125" si="350">IF(Q1091&lt;&gt;"",Q1091/24,"")</f>
        <v/>
      </c>
      <c r="AA1091" s="119" t="str">
        <f t="shared" si="330"/>
        <v/>
      </c>
      <c r="AC1091" s="183" t="str">
        <f>IF(C1091&lt;&gt;"",VLOOKUP(C1091,設定シート!$D$10:$N$109,11,FALSE),"")</f>
        <v/>
      </c>
      <c r="AD1091" s="184" t="str">
        <f>IF(C1091&lt;&gt;"",VLOOKUP(C1091,設定シート!$D$10:$H$109,5,FALSE),"")</f>
        <v/>
      </c>
      <c r="AE1091" s="185" t="str">
        <f>IF(C1091&lt;&gt;"",VLOOKUP(C1091,設定シート!$D$10:$L$109,9,FALSE),"")</f>
        <v/>
      </c>
      <c r="AF1091" s="184" t="str">
        <f>IF($AD1091="","",IF(LEFT($AD1091,2)="NS","NS","CS"))</f>
        <v/>
      </c>
      <c r="AG1091" s="203">
        <f t="shared" ref="AG1091:AG1125" si="351">IF(OR(R1091="有給休暇",G1091=""),0,IF(AQ1091=1,0,1))</f>
        <v>0</v>
      </c>
      <c r="AI1091" s="121" t="str">
        <f>IF(月報!G1091&lt;&gt;"",月報!G1091,"")</f>
        <v/>
      </c>
      <c r="AJ1091" s="122" t="str">
        <f>IF(月報!W1091&lt;&gt;"",月報!W1091*24,"")</f>
        <v/>
      </c>
      <c r="AK1091" s="122" t="str">
        <f>IF(月報!P1091&lt;&gt;"",月報!P1091,"")</f>
        <v/>
      </c>
      <c r="AL1091" s="122" t="str">
        <f>IF(月報!Q1091&lt;&gt;"",IF(月報!Q1091="平日残","",月報!Q1091),"")</f>
        <v/>
      </c>
      <c r="AM1091" s="122"/>
      <c r="AN1091" s="122" t="str">
        <f t="shared" si="329"/>
        <v/>
      </c>
      <c r="AO1091" s="122" t="str">
        <f>IF($E1091="","",VLOOKUP($E1091,カレンダマスタ!$A$5:$E$381,5,FALSE))</f>
        <v/>
      </c>
      <c r="AQ1091" s="195" t="str">
        <f>IF(G1091="","",IF(VLOOKUP(E1091,カレンダマスタ!$A$5:$D$381,4,FALSE)=0,"",1))</f>
        <v/>
      </c>
      <c r="AR1091" s="123" t="str">
        <f>IF($G1091="","",IF($AD1091="NSTC",INDEX(カレンダマスタ!$I$26:$O$31,MATCH($G1091,カレンダマスタ!$H$26:$H$31,1),MATCH($H1091,カレンダマスタ!$I$25:$O$25,1)),
IF($AD1091="CS本社",INDEX(カレンダマスタ!$I$36:$O$41,MATCH($G1091,カレンダマスタ!$H$36:$H$41,1),MATCH($H1091,カレンダマスタ!$I$35:$O$35,1)),
IF($AD1091="NS本社",INDEX(カレンダマスタ!$I$94:$O$99,MATCH($G1091,カレンダマスタ!$H$95:$H$100,1),MATCH($H1091,カレンダマスタ!$I$93:$O$93,1)),
IF($AD1091="ODC",INDEX(カレンダマスタ!$I$46:$O$51,MATCH($G1091,カレンダマスタ!$H$46:$H$51,1),MATCH($H1091,カレンダマスタ!$I$45:$O$45,1)),
IF($AD1091="NS東京TC",INDEX(カレンダマスタ!$I$56:$O$61,MATCH($G1091,カレンダマスタ!$H$56:$H$61,1),MATCH($H1091,カレンダマスタ!$I$55:$O$55,1)),""))))))</f>
        <v/>
      </c>
      <c r="AS1091" s="122" t="str">
        <f t="shared" ref="AS1091:AS1125" si="352">IF(AC1091="社員","",IF(R1091="有給休暇","",IF(AND(AF1091="CS",AQ1091=1)=TRUE,"OK",IF(AR1091&lt;&gt;"",IF(TIMEVALUE(MID(I1091,1,10))=AR1091,"OK","×"),""))))</f>
        <v/>
      </c>
      <c r="AU1091" s="124" t="str">
        <f>IF(E1091="","",VLOOKUP($E1091,カレンダマスタ!$A$4:$E$381,4,FALSE))</f>
        <v/>
      </c>
      <c r="AV1091" s="124" t="str">
        <f t="shared" si="331"/>
        <v/>
      </c>
      <c r="AW1091" s="124" t="str">
        <f t="shared" si="332"/>
        <v/>
      </c>
      <c r="AX1091" s="125" t="str">
        <f t="shared" si="333"/>
        <v/>
      </c>
      <c r="AY1091" s="125" t="str">
        <f t="shared" si="334"/>
        <v/>
      </c>
      <c r="AZ1091" s="114" t="str">
        <f>IF(AX1091&amp;AW1091="勤怠未設定","×",IF(AV1091="勤怠修正","×",IF(AC1091="外注","",IF(AA1091="",IF(AY1091&lt;&gt;"","×",""),IF(VLOOKUP(AA1091,カレンダマスタ!$H$66:$I$83,2,FALSE)&lt;&gt;AY1091,"×","OK")))))</f>
        <v/>
      </c>
      <c r="BC1091" s="124" t="str">
        <f>IF(E1091="","",VLOOKUP($E1091,カレンダマスタ!$A$4:$E$381,4,FALSE))</f>
        <v/>
      </c>
      <c r="BD1091" s="122" t="str">
        <f>IF(AC1091="社員","",IF(AG1091=0,"",IF(AD1091="NSTC",IF(COUNTIF(カレンダマスタ!$Q$5:$Q$32,G1091)=1,"OK","×"),
IF(AD1091="NS本社",IF(COUNTIF(カレンダマスタ!$T$5:$T$32,G1091)=1,"OK","×"),IF(COUNTIF(カレンダマスタ!$R$5:$R$32,G1091)=1,"OK","×")))))</f>
        <v/>
      </c>
      <c r="BE1091" s="122" t="str">
        <f>IF(AC1091="社員","",IF(G1091="","",IF(R1091&lt;&gt;"","",IF(AF1091="CS","OK",IF(VLOOKUP(E1091,カレンダマスタ!$A$5:$D$381,4,FALSE)&gt;0,"",IF(OR(G1091*24&gt;10.84,H1091*24&lt;14.5)=TRUE,"×","OK"))))))</f>
        <v/>
      </c>
      <c r="BF1091" s="122" t="str">
        <f t="shared" si="345"/>
        <v/>
      </c>
      <c r="BG1091" s="127" t="str">
        <f>IF(AE1091="派遣","",IF(G1091="","",IF(R1091="有給休暇","",IF(S1091="","×","OK"))))</f>
        <v/>
      </c>
      <c r="BI1091" s="114" t="str">
        <f t="shared" ref="BI1091:BI1125" si="353">IF(OR(AO1091="×",AS1091="×",AZ1091="×",BE1091="×",BF1091="TW未入力",BF1091="週報未入力",BG1091="×"),"×","")</f>
        <v/>
      </c>
    </row>
    <row r="1092" spans="2:61">
      <c r="B1092" s="111"/>
      <c r="C1092" s="536"/>
      <c r="D1092" s="128"/>
      <c r="E1092" s="583"/>
      <c r="F1092" s="128"/>
      <c r="G1092" s="588"/>
      <c r="H1092" s="588"/>
      <c r="I1092" s="130"/>
      <c r="J1092" s="139"/>
      <c r="K1092" s="131"/>
      <c r="L1092" s="132"/>
      <c r="M1092" s="132"/>
      <c r="N1092" s="141"/>
      <c r="O1092" s="139"/>
      <c r="P1092" s="139"/>
      <c r="Q1092" s="139"/>
      <c r="R1092" s="133"/>
      <c r="S1092" s="134"/>
      <c r="T1092" s="434" t="str">
        <f t="shared" si="347"/>
        <v/>
      </c>
      <c r="U1092" s="429"/>
      <c r="V1092" s="429" t="str">
        <f t="shared" si="348"/>
        <v/>
      </c>
      <c r="W1092" s="298"/>
      <c r="X1092" s="129" t="str">
        <f t="shared" ref="X1092:X1125" si="354">IF(O1092&lt;&gt;"",O1092/24,"")</f>
        <v/>
      </c>
      <c r="Y1092" s="129" t="str">
        <f t="shared" si="349"/>
        <v/>
      </c>
      <c r="Z1092" s="129" t="str">
        <f t="shared" si="350"/>
        <v/>
      </c>
      <c r="AA1092" s="133" t="str">
        <f t="shared" si="330"/>
        <v/>
      </c>
      <c r="AC1092" s="186" t="str">
        <f>AC1091</f>
        <v/>
      </c>
      <c r="AD1092" s="186" t="str">
        <f>AD1091</f>
        <v/>
      </c>
      <c r="AE1092" s="186" t="str">
        <f>AE1091</f>
        <v/>
      </c>
      <c r="AF1092" s="186" t="str">
        <f>AF1091</f>
        <v/>
      </c>
      <c r="AG1092" s="204">
        <f t="shared" si="351"/>
        <v>0</v>
      </c>
      <c r="AI1092" s="135" t="str">
        <f>IF(月報!G1092&lt;&gt;"",月報!G1092,"")</f>
        <v/>
      </c>
      <c r="AJ1092" s="126" t="str">
        <f>IF(月報!W1092&lt;&gt;"",月報!W1092*24,"")</f>
        <v/>
      </c>
      <c r="AK1092" s="126" t="str">
        <f>IF(月報!P1092&lt;&gt;"",月報!P1092,"")</f>
        <v/>
      </c>
      <c r="AL1092" s="126" t="str">
        <f>IF(月報!Q1092&lt;&gt;"",IF(月報!Q1092="平日残","",月報!Q1092),"")</f>
        <v/>
      </c>
      <c r="AM1092" s="126"/>
      <c r="AN1092" s="126" t="str">
        <f t="shared" si="329"/>
        <v/>
      </c>
      <c r="AO1092" s="126" t="str">
        <f>IF($E1092="","",VLOOKUP($E1092,カレンダマスタ!$A$5:$E$381,5,FALSE))</f>
        <v/>
      </c>
      <c r="AQ1092" s="196" t="str">
        <f>IF(G1092="","",IF(VLOOKUP(E1092,カレンダマスタ!$A$5:$D$381,4,FALSE)=0,"",1))</f>
        <v/>
      </c>
      <c r="AR1092" s="136" t="str">
        <f>IF($G1092="","",IF($AD1092="NSTC",INDEX(カレンダマスタ!$I$26:$O$31,MATCH($G1092,カレンダマスタ!$H$26:$H$31,1),MATCH($H1092,カレンダマスタ!$I$25:$O$25,1)),
IF($AD1092="CS本社",INDEX(カレンダマスタ!$I$36:$O$41,MATCH($G1092,カレンダマスタ!$H$36:$H$41,1),MATCH($H1092,カレンダマスタ!$I$35:$O$35,1)),
IF($AD1092="NS本社",INDEX(カレンダマスタ!$I$94:$O$99,MATCH($G1092,カレンダマスタ!$H$95:$H$100,1),MATCH($H1092,カレンダマスタ!$I$93:$O$93,1)),
IF($AD1092="ODC",INDEX(カレンダマスタ!$I$46:$O$51,MATCH($G1092,カレンダマスタ!$H$46:$H$51,1),MATCH($H1092,カレンダマスタ!$I$45:$O$45,1)),
IF($AD1092="NS東京TC",INDEX(カレンダマスタ!$I$56:$O$61,MATCH($G1092,カレンダマスタ!$H$56:$H$61,1),MATCH($H1092,カレンダマスタ!$I$55:$O$55,1)),""))))))</f>
        <v/>
      </c>
      <c r="AS1092" s="126" t="str">
        <f t="shared" si="352"/>
        <v/>
      </c>
      <c r="AU1092" s="137" t="str">
        <f>IF(E1092="","",VLOOKUP($E1092,カレンダマスタ!$A$4:$E$381,4,FALSE))</f>
        <v/>
      </c>
      <c r="AV1092" s="137" t="str">
        <f t="shared" si="331"/>
        <v/>
      </c>
      <c r="AW1092" s="137" t="str">
        <f t="shared" si="332"/>
        <v/>
      </c>
      <c r="AX1092" s="138" t="str">
        <f t="shared" si="333"/>
        <v/>
      </c>
      <c r="AY1092" s="138" t="str">
        <f t="shared" si="334"/>
        <v/>
      </c>
      <c r="AZ1092" s="130" t="str">
        <f>IF(AX1092&amp;AW1092="勤怠未設定","×",IF(AV1092="勤怠修正","×",IF(AC1092="外注","",IF(AA1092="",IF(AY1092&lt;&gt;"","×",""),IF(VLOOKUP(AA1092,カレンダマスタ!$H$66:$I$83,2,FALSE)&lt;&gt;AY1092,"×","OK")))))</f>
        <v/>
      </c>
      <c r="BC1092" s="137" t="str">
        <f>IF(E1092="","",VLOOKUP($E1092,カレンダマスタ!$A$4:$E$381,4,FALSE))</f>
        <v/>
      </c>
      <c r="BD1092" s="126" t="str">
        <f>IF(AC1092="社員","",IF(AG1092=0,"",IF(AD1092="NSTC",IF(COUNTIF(カレンダマスタ!$Q$5:$Q$32,G1092)=1,"OK","×"),
IF(AD1092="NS本社",IF(COUNTIF(カレンダマスタ!$T$5:$T$32,G1092)=1,"OK","×"),IF(COUNTIF(カレンダマスタ!$R$5:$R$32,G1092)=1,"OK","×")))))</f>
        <v/>
      </c>
      <c r="BE1092" s="126" t="str">
        <f>IF(AC1092="社員","",IF(G1092="","",IF(R1092&lt;&gt;"","",IF(AF1092="CS","OK",IF(VLOOKUP(E1092,カレンダマスタ!$A$5:$D$381,4,FALSE)&gt;0,"",IF(OR(G1092*24&gt;10.84,H1092*24&lt;14.5)=TRUE,"×","OK"))))))</f>
        <v/>
      </c>
      <c r="BF1092" s="126" t="str">
        <f t="shared" si="345"/>
        <v/>
      </c>
      <c r="BG1092" s="126" t="str">
        <f t="shared" si="344"/>
        <v/>
      </c>
      <c r="BI1092" s="130" t="str">
        <f t="shared" si="353"/>
        <v/>
      </c>
    </row>
    <row r="1093" spans="2:61">
      <c r="B1093" s="111"/>
      <c r="C1093" s="536"/>
      <c r="D1093" s="128"/>
      <c r="E1093" s="583"/>
      <c r="F1093" s="128"/>
      <c r="G1093" s="588"/>
      <c r="H1093" s="588"/>
      <c r="I1093" s="130"/>
      <c r="J1093" s="139"/>
      <c r="K1093" s="131"/>
      <c r="L1093" s="132"/>
      <c r="M1093" s="132"/>
      <c r="N1093" s="141"/>
      <c r="O1093" s="139"/>
      <c r="P1093" s="139"/>
      <c r="Q1093" s="139"/>
      <c r="R1093" s="133"/>
      <c r="S1093" s="134"/>
      <c r="T1093" s="434" t="str">
        <f t="shared" si="347"/>
        <v/>
      </c>
      <c r="U1093" s="429"/>
      <c r="V1093" s="429" t="str">
        <f t="shared" si="348"/>
        <v/>
      </c>
      <c r="W1093" s="298"/>
      <c r="X1093" s="129" t="str">
        <f t="shared" si="354"/>
        <v/>
      </c>
      <c r="Y1093" s="129" t="str">
        <f t="shared" si="349"/>
        <v/>
      </c>
      <c r="Z1093" s="129" t="str">
        <f t="shared" si="350"/>
        <v/>
      </c>
      <c r="AA1093" s="133" t="str">
        <f t="shared" si="330"/>
        <v/>
      </c>
      <c r="AC1093" s="186" t="str">
        <f>AC1091</f>
        <v/>
      </c>
      <c r="AD1093" s="187" t="str">
        <f>AD1091</f>
        <v/>
      </c>
      <c r="AE1093" s="187" t="str">
        <f>AE1091</f>
        <v/>
      </c>
      <c r="AF1093" s="187" t="str">
        <f>AF1091</f>
        <v/>
      </c>
      <c r="AG1093" s="204">
        <f t="shared" si="351"/>
        <v>0</v>
      </c>
      <c r="AI1093" s="135" t="str">
        <f>IF(月報!G1093&lt;&gt;"",月報!G1093,"")</f>
        <v/>
      </c>
      <c r="AJ1093" s="126" t="str">
        <f>IF(月報!W1093&lt;&gt;"",月報!W1093*24,"")</f>
        <v/>
      </c>
      <c r="AK1093" s="126" t="str">
        <f>IF(月報!P1093&lt;&gt;"",月報!P1093,"")</f>
        <v/>
      </c>
      <c r="AL1093" s="126" t="str">
        <f>IF(月報!Q1093&lt;&gt;"",IF(月報!Q1093="平日残","",月報!Q1093),"")</f>
        <v/>
      </c>
      <c r="AM1093" s="126"/>
      <c r="AN1093" s="126" t="str">
        <f t="shared" si="329"/>
        <v/>
      </c>
      <c r="AO1093" s="126" t="str">
        <f>IF($E1093="","",VLOOKUP($E1093,カレンダマスタ!$A$5:$E$381,5,FALSE))</f>
        <v/>
      </c>
      <c r="AQ1093" s="196" t="str">
        <f>IF(G1093="","",IF(VLOOKUP(E1093,カレンダマスタ!$A$5:$D$381,4,FALSE)=0,"",1))</f>
        <v/>
      </c>
      <c r="AR1093" s="136" t="str">
        <f>IF($G1093="","",IF($AD1093="NSTC",INDEX(カレンダマスタ!$I$26:$O$31,MATCH($G1093,カレンダマスタ!$H$26:$H$31,1),MATCH($H1093,カレンダマスタ!$I$25:$O$25,1)),
IF($AD1093="CS本社",INDEX(カレンダマスタ!$I$36:$O$41,MATCH($G1093,カレンダマスタ!$H$36:$H$41,1),MATCH($H1093,カレンダマスタ!$I$35:$O$35,1)),
IF($AD1093="NS本社",INDEX(カレンダマスタ!$I$94:$O$99,MATCH($G1093,カレンダマスタ!$H$95:$H$100,1),MATCH($H1093,カレンダマスタ!$I$93:$O$93,1)),
IF($AD1093="ODC",INDEX(カレンダマスタ!$I$46:$O$51,MATCH($G1093,カレンダマスタ!$H$46:$H$51,1),MATCH($H1093,カレンダマスタ!$I$45:$O$45,1)),
IF($AD1093="NS東京TC",INDEX(カレンダマスタ!$I$56:$O$61,MATCH($G1093,カレンダマスタ!$H$56:$H$61,1),MATCH($H1093,カレンダマスタ!$I$55:$O$55,1)),""))))))</f>
        <v/>
      </c>
      <c r="AS1093" s="126" t="str">
        <f t="shared" si="352"/>
        <v/>
      </c>
      <c r="AU1093" s="137" t="str">
        <f>IF(E1093="","",VLOOKUP($E1093,カレンダマスタ!$A$4:$E$381,4,FALSE))</f>
        <v/>
      </c>
      <c r="AV1093" s="137" t="str">
        <f t="shared" si="331"/>
        <v/>
      </c>
      <c r="AW1093" s="137" t="str">
        <f t="shared" si="332"/>
        <v/>
      </c>
      <c r="AX1093" s="138" t="str">
        <f t="shared" si="333"/>
        <v/>
      </c>
      <c r="AY1093" s="138" t="str">
        <f t="shared" si="334"/>
        <v/>
      </c>
      <c r="AZ1093" s="130" t="str">
        <f>IF(AX1093&amp;AW1093="勤怠未設定","×",IF(AV1093="勤怠修正","×",IF(AC1093="外注","",IF(AA1093="",IF(AY1093&lt;&gt;"","×",""),IF(VLOOKUP(AA1093,カレンダマスタ!$H$66:$I$83,2,FALSE)&lt;&gt;AY1093,"×","OK")))))</f>
        <v/>
      </c>
      <c r="BC1093" s="137" t="str">
        <f>IF(E1093="","",VLOOKUP($E1093,カレンダマスタ!$A$4:$E$381,4,FALSE))</f>
        <v/>
      </c>
      <c r="BD1093" s="126" t="str">
        <f>IF(AC1093="社員","",IF(AG1093=0,"",IF(AD1093="NSTC",IF(COUNTIF(カレンダマスタ!$Q$5:$Q$32,G1093)=1,"OK","×"),
IF(AD1093="NS本社",IF(COUNTIF(カレンダマスタ!$T$5:$T$32,G1093)=1,"OK","×"),IF(COUNTIF(カレンダマスタ!$R$5:$R$32,G1093)=1,"OK","×")))))</f>
        <v/>
      </c>
      <c r="BE1093" s="126" t="str">
        <f>IF(AC1093="社員","",IF(G1093="","",IF(R1093&lt;&gt;"","",IF(AF1093="CS","OK",IF(VLOOKUP(E1093,カレンダマスタ!$A$5:$D$381,4,FALSE)&gt;0,"",IF(OR(G1093*24&gt;10.84,H1093*24&lt;14.5)=TRUE,"×","OK"))))))</f>
        <v/>
      </c>
      <c r="BF1093" s="126" t="str">
        <f t="shared" si="345"/>
        <v/>
      </c>
      <c r="BG1093" s="126" t="str">
        <f t="shared" si="344"/>
        <v/>
      </c>
      <c r="BI1093" s="130" t="str">
        <f t="shared" si="353"/>
        <v/>
      </c>
    </row>
    <row r="1094" spans="2:61">
      <c r="B1094" s="111"/>
      <c r="C1094" s="536"/>
      <c r="D1094" s="128"/>
      <c r="E1094" s="583"/>
      <c r="F1094" s="128"/>
      <c r="G1094" s="588"/>
      <c r="H1094" s="588"/>
      <c r="I1094" s="130"/>
      <c r="J1094" s="139"/>
      <c r="K1094" s="131"/>
      <c r="L1094" s="132"/>
      <c r="M1094" s="132"/>
      <c r="N1094" s="141"/>
      <c r="O1094" s="139"/>
      <c r="P1094" s="139"/>
      <c r="Q1094" s="139"/>
      <c r="R1094" s="133"/>
      <c r="S1094" s="134"/>
      <c r="T1094" s="434" t="str">
        <f t="shared" si="347"/>
        <v/>
      </c>
      <c r="U1094" s="429"/>
      <c r="V1094" s="429" t="str">
        <f t="shared" si="348"/>
        <v/>
      </c>
      <c r="W1094" s="298"/>
      <c r="X1094" s="129" t="str">
        <f t="shared" si="354"/>
        <v/>
      </c>
      <c r="Y1094" s="129" t="str">
        <f t="shared" si="349"/>
        <v/>
      </c>
      <c r="Z1094" s="129" t="str">
        <f t="shared" si="350"/>
        <v/>
      </c>
      <c r="AA1094" s="133" t="str">
        <f t="shared" si="330"/>
        <v/>
      </c>
      <c r="AC1094" s="186" t="str">
        <f>AC1091</f>
        <v/>
      </c>
      <c r="AD1094" s="187" t="str">
        <f>AD1091</f>
        <v/>
      </c>
      <c r="AE1094" s="187" t="str">
        <f>AE1091</f>
        <v/>
      </c>
      <c r="AF1094" s="187" t="str">
        <f>AF1091</f>
        <v/>
      </c>
      <c r="AG1094" s="204">
        <f t="shared" si="351"/>
        <v>0</v>
      </c>
      <c r="AI1094" s="140" t="str">
        <f>IF(月報!G1094&lt;&gt;"",月報!G1094,"")</f>
        <v/>
      </c>
      <c r="AJ1094" s="126" t="str">
        <f>IF(月報!W1094&lt;&gt;"",月報!W1094*24,"")</f>
        <v/>
      </c>
      <c r="AK1094" s="126" t="str">
        <f>IF(月報!P1094&lt;&gt;"",月報!P1094,"")</f>
        <v/>
      </c>
      <c r="AL1094" s="126" t="str">
        <f>IF(月報!Q1094&lt;&gt;"",IF(月報!Q1094="平日残","",月報!Q1094),"")</f>
        <v/>
      </c>
      <c r="AM1094" s="126"/>
      <c r="AN1094" s="126" t="str">
        <f t="shared" si="329"/>
        <v/>
      </c>
      <c r="AO1094" s="126" t="str">
        <f>IF($E1094="","",VLOOKUP($E1094,カレンダマスタ!$A$5:$E$381,5,FALSE))</f>
        <v/>
      </c>
      <c r="AQ1094" s="196" t="str">
        <f>IF(G1094="","",IF(VLOOKUP(E1094,カレンダマスタ!$A$5:$D$381,4,FALSE)=0,"",1))</f>
        <v/>
      </c>
      <c r="AR1094" s="136" t="str">
        <f>IF($G1094="","",IF($AD1094="NSTC",INDEX(カレンダマスタ!$I$26:$O$31,MATCH($G1094,カレンダマスタ!$H$26:$H$31,1),MATCH($H1094,カレンダマスタ!$I$25:$O$25,1)),
IF($AD1094="CS本社",INDEX(カレンダマスタ!$I$36:$O$41,MATCH($G1094,カレンダマスタ!$H$36:$H$41,1),MATCH($H1094,カレンダマスタ!$I$35:$O$35,1)),
IF($AD1094="NS本社",INDEX(カレンダマスタ!$I$94:$O$99,MATCH($G1094,カレンダマスタ!$H$95:$H$100,1),MATCH($H1094,カレンダマスタ!$I$93:$O$93,1)),
IF($AD1094="ODC",INDEX(カレンダマスタ!$I$46:$O$51,MATCH($G1094,カレンダマスタ!$H$46:$H$51,1),MATCH($H1094,カレンダマスタ!$I$45:$O$45,1)),
IF($AD1094="NS東京TC",INDEX(カレンダマスタ!$I$56:$O$61,MATCH($G1094,カレンダマスタ!$H$56:$H$61,1),MATCH($H1094,カレンダマスタ!$I$55:$O$55,1)),""))))))</f>
        <v/>
      </c>
      <c r="AS1094" s="126" t="str">
        <f t="shared" si="352"/>
        <v/>
      </c>
      <c r="AU1094" s="137" t="str">
        <f>IF(E1094="","",VLOOKUP($E1094,カレンダマスタ!$A$4:$E$381,4,FALSE))</f>
        <v/>
      </c>
      <c r="AV1094" s="137" t="str">
        <f t="shared" si="331"/>
        <v/>
      </c>
      <c r="AW1094" s="137" t="str">
        <f t="shared" si="332"/>
        <v/>
      </c>
      <c r="AX1094" s="138" t="str">
        <f t="shared" si="333"/>
        <v/>
      </c>
      <c r="AY1094" s="138" t="str">
        <f t="shared" si="334"/>
        <v/>
      </c>
      <c r="AZ1094" s="130" t="str">
        <f>IF(AX1094&amp;AW1094="勤怠未設定","×",IF(AV1094="勤怠修正","×",IF(AC1094="外注","",IF(AA1094="",IF(AY1094&lt;&gt;"","×",""),IF(VLOOKUP(AA1094,カレンダマスタ!$H$66:$I$83,2,FALSE)&lt;&gt;AY1094,"×","OK")))))</f>
        <v/>
      </c>
      <c r="BC1094" s="137" t="str">
        <f>IF(E1094="","",VLOOKUP($E1094,カレンダマスタ!$A$4:$E$381,4,FALSE))</f>
        <v/>
      </c>
      <c r="BD1094" s="126" t="str">
        <f>IF(AC1094="社員","",IF(AG1094=0,"",IF(AD1094="NSTC",IF(COUNTIF(カレンダマスタ!$Q$5:$Q$32,G1094)=1,"OK","×"),
IF(AD1094="NS本社",IF(COUNTIF(カレンダマスタ!$T$5:$T$32,G1094)=1,"OK","×"),IF(COUNTIF(カレンダマスタ!$R$5:$R$32,G1094)=1,"OK","×")))))</f>
        <v/>
      </c>
      <c r="BE1094" s="126" t="str">
        <f>IF(AC1094="社員","",IF(G1094="","",IF(R1094&lt;&gt;"","",IF(AF1094="CS","OK",IF(VLOOKUP(E1094,カレンダマスタ!$A$5:$D$381,4,FALSE)&gt;0,"",IF(OR(G1094*24&gt;10.84,H1094*24&lt;14.5)=TRUE,"×","OK"))))))</f>
        <v/>
      </c>
      <c r="BF1094" s="126" t="str">
        <f t="shared" si="345"/>
        <v/>
      </c>
      <c r="BG1094" s="126" t="str">
        <f t="shared" si="344"/>
        <v/>
      </c>
      <c r="BI1094" s="130" t="str">
        <f t="shared" si="353"/>
        <v/>
      </c>
    </row>
    <row r="1095" spans="2:61">
      <c r="B1095" s="111"/>
      <c r="C1095" s="536"/>
      <c r="D1095" s="128"/>
      <c r="E1095" s="583"/>
      <c r="F1095" s="128"/>
      <c r="G1095" s="588"/>
      <c r="H1095" s="588"/>
      <c r="I1095" s="130"/>
      <c r="J1095" s="139"/>
      <c r="K1095" s="131"/>
      <c r="L1095" s="132"/>
      <c r="M1095" s="132"/>
      <c r="N1095" s="141"/>
      <c r="O1095" s="139"/>
      <c r="P1095" s="139"/>
      <c r="Q1095" s="139"/>
      <c r="R1095" s="133"/>
      <c r="S1095" s="134"/>
      <c r="T1095" s="434" t="str">
        <f t="shared" si="347"/>
        <v/>
      </c>
      <c r="U1095" s="429"/>
      <c r="V1095" s="429" t="str">
        <f t="shared" si="348"/>
        <v/>
      </c>
      <c r="W1095" s="298"/>
      <c r="X1095" s="129" t="str">
        <f t="shared" si="354"/>
        <v/>
      </c>
      <c r="Y1095" s="129" t="str">
        <f t="shared" si="349"/>
        <v/>
      </c>
      <c r="Z1095" s="129" t="str">
        <f t="shared" si="350"/>
        <v/>
      </c>
      <c r="AA1095" s="133" t="str">
        <f t="shared" si="330"/>
        <v/>
      </c>
      <c r="AC1095" s="186" t="str">
        <f>AC1091</f>
        <v/>
      </c>
      <c r="AD1095" s="187" t="str">
        <f>AD1091</f>
        <v/>
      </c>
      <c r="AE1095" s="187" t="str">
        <f>AE1091</f>
        <v/>
      </c>
      <c r="AF1095" s="187" t="str">
        <f>AF1091</f>
        <v/>
      </c>
      <c r="AG1095" s="204">
        <f t="shared" si="351"/>
        <v>0</v>
      </c>
      <c r="AI1095" s="140" t="str">
        <f>IF(月報!G1095&lt;&gt;"",月報!G1095,"")</f>
        <v/>
      </c>
      <c r="AJ1095" s="126" t="str">
        <f>IF(月報!W1095&lt;&gt;"",月報!W1095*24,"")</f>
        <v/>
      </c>
      <c r="AK1095" s="126" t="str">
        <f>IF(月報!P1095&lt;&gt;"",月報!P1095,"")</f>
        <v/>
      </c>
      <c r="AL1095" s="126" t="str">
        <f>IF(月報!Q1095&lt;&gt;"",IF(月報!Q1095="平日残","",月報!Q1095),"")</f>
        <v/>
      </c>
      <c r="AM1095" s="126"/>
      <c r="AN1095" s="126" t="str">
        <f t="shared" si="329"/>
        <v/>
      </c>
      <c r="AO1095" s="126" t="str">
        <f>IF($E1095="","",VLOOKUP($E1095,カレンダマスタ!$A$5:$E$381,5,FALSE))</f>
        <v/>
      </c>
      <c r="AQ1095" s="196" t="str">
        <f>IF(G1095="","",IF(VLOOKUP(E1095,カレンダマスタ!$A$5:$D$381,4,FALSE)=0,"",1))</f>
        <v/>
      </c>
      <c r="AR1095" s="136" t="str">
        <f>IF($G1095="","",IF($AD1095="NSTC",INDEX(カレンダマスタ!$I$26:$O$31,MATCH($G1095,カレンダマスタ!$H$26:$H$31,1),MATCH($H1095,カレンダマスタ!$I$25:$O$25,1)),
IF($AD1095="CS本社",INDEX(カレンダマスタ!$I$36:$O$41,MATCH($G1095,カレンダマスタ!$H$36:$H$41,1),MATCH($H1095,カレンダマスタ!$I$35:$O$35,1)),
IF($AD1095="NS本社",INDEX(カレンダマスタ!$I$94:$O$99,MATCH($G1095,カレンダマスタ!$H$95:$H$100,1),MATCH($H1095,カレンダマスタ!$I$93:$O$93,1)),
IF($AD1095="ODC",INDEX(カレンダマスタ!$I$46:$O$51,MATCH($G1095,カレンダマスタ!$H$46:$H$51,1),MATCH($H1095,カレンダマスタ!$I$45:$O$45,1)),
IF($AD1095="NS東京TC",INDEX(カレンダマスタ!$I$56:$O$61,MATCH($G1095,カレンダマスタ!$H$56:$H$61,1),MATCH($H1095,カレンダマスタ!$I$55:$O$55,1)),""))))))</f>
        <v/>
      </c>
      <c r="AS1095" s="126" t="str">
        <f t="shared" si="352"/>
        <v/>
      </c>
      <c r="AU1095" s="137" t="str">
        <f>IF(E1095="","",VLOOKUP($E1095,カレンダマスタ!$A$4:$E$381,4,FALSE))</f>
        <v/>
      </c>
      <c r="AV1095" s="137" t="str">
        <f t="shared" si="331"/>
        <v/>
      </c>
      <c r="AW1095" s="137" t="str">
        <f t="shared" si="332"/>
        <v/>
      </c>
      <c r="AX1095" s="138" t="str">
        <f t="shared" si="333"/>
        <v/>
      </c>
      <c r="AY1095" s="138" t="str">
        <f t="shared" si="334"/>
        <v/>
      </c>
      <c r="AZ1095" s="130" t="str">
        <f>IF(AX1095&amp;AW1095="勤怠未設定","×",IF(AV1095="勤怠修正","×",IF(AC1095="外注","",IF(AA1095="",IF(AY1095&lt;&gt;"","×",""),IF(VLOOKUP(AA1095,カレンダマスタ!$H$66:$I$83,2,FALSE)&lt;&gt;AY1095,"×","OK")))))</f>
        <v/>
      </c>
      <c r="BC1095" s="137" t="str">
        <f>IF(E1095="","",VLOOKUP($E1095,カレンダマスタ!$A$4:$E$381,4,FALSE))</f>
        <v/>
      </c>
      <c r="BD1095" s="126" t="str">
        <f>IF(AC1095="社員","",IF(AG1095=0,"",IF(AD1095="NSTC",IF(COUNTIF(カレンダマスタ!$Q$5:$Q$32,G1095)=1,"OK","×"),
IF(AD1095="NS本社",IF(COUNTIF(カレンダマスタ!$T$5:$T$32,G1095)=1,"OK","×"),IF(COUNTIF(カレンダマスタ!$R$5:$R$32,G1095)=1,"OK","×")))))</f>
        <v/>
      </c>
      <c r="BE1095" s="126" t="str">
        <f>IF(AC1095="社員","",IF(G1095="","",IF(R1095&lt;&gt;"","",IF(AF1095="CS","OK",IF(VLOOKUP(E1095,カレンダマスタ!$A$5:$D$381,4,FALSE)&gt;0,"",IF(OR(G1095*24&gt;10.84,H1095*24&lt;14.5)=TRUE,"×","OK"))))))</f>
        <v/>
      </c>
      <c r="BF1095" s="126" t="str">
        <f t="shared" si="345"/>
        <v/>
      </c>
      <c r="BG1095" s="126" t="str">
        <f t="shared" si="344"/>
        <v/>
      </c>
      <c r="BI1095" s="130" t="str">
        <f t="shared" si="353"/>
        <v/>
      </c>
    </row>
    <row r="1096" spans="2:61">
      <c r="B1096" s="111"/>
      <c r="C1096" s="536"/>
      <c r="D1096" s="128"/>
      <c r="E1096" s="583"/>
      <c r="F1096" s="128"/>
      <c r="G1096" s="588"/>
      <c r="H1096" s="588"/>
      <c r="I1096" s="130"/>
      <c r="J1096" s="139"/>
      <c r="K1096" s="131"/>
      <c r="L1096" s="132"/>
      <c r="M1096" s="132"/>
      <c r="N1096" s="141"/>
      <c r="O1096" s="139"/>
      <c r="P1096" s="139"/>
      <c r="Q1096" s="139"/>
      <c r="R1096" s="133"/>
      <c r="S1096" s="134"/>
      <c r="T1096" s="434" t="str">
        <f t="shared" si="347"/>
        <v/>
      </c>
      <c r="U1096" s="429"/>
      <c r="V1096" s="429" t="str">
        <f t="shared" si="348"/>
        <v/>
      </c>
      <c r="W1096" s="298"/>
      <c r="X1096" s="129" t="str">
        <f t="shared" si="354"/>
        <v/>
      </c>
      <c r="Y1096" s="129" t="str">
        <f t="shared" si="349"/>
        <v/>
      </c>
      <c r="Z1096" s="129" t="str">
        <f t="shared" si="350"/>
        <v/>
      </c>
      <c r="AA1096" s="133" t="str">
        <f t="shared" si="330"/>
        <v/>
      </c>
      <c r="AC1096" s="186" t="str">
        <f>AC1091</f>
        <v/>
      </c>
      <c r="AD1096" s="187" t="str">
        <f>AD1091</f>
        <v/>
      </c>
      <c r="AE1096" s="187" t="str">
        <f>AE1091</f>
        <v/>
      </c>
      <c r="AF1096" s="187" t="str">
        <f>AF1091</f>
        <v/>
      </c>
      <c r="AG1096" s="204">
        <f t="shared" si="351"/>
        <v>0</v>
      </c>
      <c r="AI1096" s="135" t="str">
        <f>IF(月報!G1096&lt;&gt;"",月報!G1096,"")</f>
        <v/>
      </c>
      <c r="AJ1096" s="126" t="str">
        <f>IF(月報!W1096&lt;&gt;"",月報!W1096*24,"")</f>
        <v/>
      </c>
      <c r="AK1096" s="126" t="str">
        <f>IF(月報!P1096&lt;&gt;"",月報!P1096,"")</f>
        <v/>
      </c>
      <c r="AL1096" s="126" t="str">
        <f>IF(月報!Q1096&lt;&gt;"",IF(月報!Q1096="平日残","",月報!Q1096),"")</f>
        <v/>
      </c>
      <c r="AM1096" s="126"/>
      <c r="AN1096" s="126" t="str">
        <f t="shared" si="329"/>
        <v/>
      </c>
      <c r="AO1096" s="126" t="str">
        <f>IF($E1096="","",VLOOKUP($E1096,カレンダマスタ!$A$5:$E$381,5,FALSE))</f>
        <v/>
      </c>
      <c r="AQ1096" s="196" t="str">
        <f>IF(G1096="","",IF(VLOOKUP(E1096,カレンダマスタ!$A$5:$D$381,4,FALSE)=0,"",1))</f>
        <v/>
      </c>
      <c r="AR1096" s="136" t="str">
        <f>IF($G1096="","",IF($AD1096="NSTC",INDEX(カレンダマスタ!$I$26:$O$31,MATCH($G1096,カレンダマスタ!$H$26:$H$31,1),MATCH($H1096,カレンダマスタ!$I$25:$O$25,1)),
IF($AD1096="CS本社",INDEX(カレンダマスタ!$I$36:$O$41,MATCH($G1096,カレンダマスタ!$H$36:$H$41,1),MATCH($H1096,カレンダマスタ!$I$35:$O$35,1)),
IF($AD1096="NS本社",INDEX(カレンダマスタ!$I$94:$O$99,MATCH($G1096,カレンダマスタ!$H$95:$H$100,1),MATCH($H1096,カレンダマスタ!$I$93:$O$93,1)),
IF($AD1096="ODC",INDEX(カレンダマスタ!$I$46:$O$51,MATCH($G1096,カレンダマスタ!$H$46:$H$51,1),MATCH($H1096,カレンダマスタ!$I$45:$O$45,1)),
IF($AD1096="NS東京TC",INDEX(カレンダマスタ!$I$56:$O$61,MATCH($G1096,カレンダマスタ!$H$56:$H$61,1),MATCH($H1096,カレンダマスタ!$I$55:$O$55,1)),""))))))</f>
        <v/>
      </c>
      <c r="AS1096" s="126" t="str">
        <f t="shared" si="352"/>
        <v/>
      </c>
      <c r="AU1096" s="137" t="str">
        <f>IF(E1096="","",VLOOKUP($E1096,カレンダマスタ!$A$4:$E$381,4,FALSE))</f>
        <v/>
      </c>
      <c r="AV1096" s="137" t="str">
        <f t="shared" si="331"/>
        <v/>
      </c>
      <c r="AW1096" s="137" t="str">
        <f t="shared" si="332"/>
        <v/>
      </c>
      <c r="AX1096" s="138" t="str">
        <f t="shared" si="333"/>
        <v/>
      </c>
      <c r="AY1096" s="138" t="str">
        <f t="shared" si="334"/>
        <v/>
      </c>
      <c r="AZ1096" s="130" t="str">
        <f>IF(AX1096&amp;AW1096="勤怠未設定","×",IF(AV1096="勤怠修正","×",IF(AC1096="外注","",IF(AA1096="",IF(AY1096&lt;&gt;"","×",""),IF(VLOOKUP(AA1096,カレンダマスタ!$H$66:$I$83,2,FALSE)&lt;&gt;AY1096,"×","OK")))))</f>
        <v/>
      </c>
      <c r="BC1096" s="137" t="str">
        <f>IF(E1096="","",VLOOKUP($E1096,カレンダマスタ!$A$4:$E$381,4,FALSE))</f>
        <v/>
      </c>
      <c r="BD1096" s="126" t="str">
        <f>IF(AC1096="社員","",IF(AG1096=0,"",IF(AD1096="NSTC",IF(COUNTIF(カレンダマスタ!$Q$5:$Q$32,G1096)=1,"OK","×"),
IF(AD1096="NS本社",IF(COUNTIF(カレンダマスタ!$T$5:$T$32,G1096)=1,"OK","×"),IF(COUNTIF(カレンダマスタ!$R$5:$R$32,G1096)=1,"OK","×")))))</f>
        <v/>
      </c>
      <c r="BE1096" s="126" t="str">
        <f>IF(AC1096="社員","",IF(G1096="","",IF(R1096&lt;&gt;"","",IF(AF1096="CS","OK",IF(VLOOKUP(E1096,カレンダマスタ!$A$5:$D$381,4,FALSE)&gt;0,"",IF(OR(G1096*24&gt;10.84,H1096*24&lt;14.5)=TRUE,"×","OK"))))))</f>
        <v/>
      </c>
      <c r="BF1096" s="126" t="str">
        <f t="shared" si="345"/>
        <v/>
      </c>
      <c r="BG1096" s="126" t="str">
        <f t="shared" si="344"/>
        <v/>
      </c>
      <c r="BI1096" s="130" t="str">
        <f t="shared" si="353"/>
        <v/>
      </c>
    </row>
    <row r="1097" spans="2:61">
      <c r="B1097" s="111"/>
      <c r="C1097" s="537"/>
      <c r="D1097" s="142"/>
      <c r="E1097" s="584"/>
      <c r="F1097" s="142"/>
      <c r="G1097" s="589"/>
      <c r="H1097" s="589"/>
      <c r="I1097" s="144"/>
      <c r="J1097" s="148"/>
      <c r="K1097" s="145"/>
      <c r="L1097" s="146"/>
      <c r="M1097" s="146"/>
      <c r="N1097" s="147"/>
      <c r="O1097" s="148"/>
      <c r="P1097" s="148"/>
      <c r="Q1097" s="148"/>
      <c r="R1097" s="149"/>
      <c r="S1097" s="156"/>
      <c r="T1097" s="435" t="str">
        <f t="shared" si="347"/>
        <v/>
      </c>
      <c r="U1097" s="430"/>
      <c r="V1097" s="430" t="str">
        <f t="shared" si="348"/>
        <v/>
      </c>
      <c r="W1097" s="298"/>
      <c r="X1097" s="143" t="str">
        <f t="shared" si="354"/>
        <v/>
      </c>
      <c r="Y1097" s="143" t="str">
        <f t="shared" si="349"/>
        <v/>
      </c>
      <c r="Z1097" s="143" t="str">
        <f t="shared" si="350"/>
        <v/>
      </c>
      <c r="AA1097" s="149" t="str">
        <f t="shared" si="330"/>
        <v/>
      </c>
      <c r="AC1097" s="188" t="str">
        <f>AC1091</f>
        <v/>
      </c>
      <c r="AD1097" s="189" t="str">
        <f>AD1091</f>
        <v/>
      </c>
      <c r="AE1097" s="189" t="str">
        <f>AE1091</f>
        <v/>
      </c>
      <c r="AF1097" s="189" t="str">
        <f>AF1091</f>
        <v/>
      </c>
      <c r="AG1097" s="205">
        <f t="shared" si="351"/>
        <v>0</v>
      </c>
      <c r="AI1097" s="150" t="str">
        <f>IF(月報!G1097&lt;&gt;"",月報!G1097,"")</f>
        <v/>
      </c>
      <c r="AJ1097" s="151" t="str">
        <f>IF(月報!W1097&lt;&gt;"",月報!W1097*24,"")</f>
        <v/>
      </c>
      <c r="AK1097" s="151" t="str">
        <f>IF(月報!P1097&lt;&gt;"",月報!P1097,"")</f>
        <v/>
      </c>
      <c r="AL1097" s="151" t="str">
        <f>IF(月報!Q1097&lt;&gt;"",IF(月報!Q1097="平日残","",月報!Q1097),"")</f>
        <v/>
      </c>
      <c r="AM1097" s="151"/>
      <c r="AN1097" s="151" t="str">
        <f t="shared" si="329"/>
        <v/>
      </c>
      <c r="AO1097" s="151" t="str">
        <f>IF($E1097="","",VLOOKUP($E1097,カレンダマスタ!$A$5:$E$381,5,FALSE))</f>
        <v/>
      </c>
      <c r="AQ1097" s="197" t="str">
        <f>IF(G1097="","",IF(VLOOKUP(E1097,カレンダマスタ!$A$5:$D$381,4,FALSE)=0,"",1))</f>
        <v/>
      </c>
      <c r="AR1097" s="152" t="str">
        <f>IF($G1097="","",IF($AD1097="NSTC",INDEX(カレンダマスタ!$I$26:$O$31,MATCH($G1097,カレンダマスタ!$H$26:$H$31,1),MATCH($H1097,カレンダマスタ!$I$25:$O$25,1)),
IF($AD1097="CS本社",INDEX(カレンダマスタ!$I$36:$O$41,MATCH($G1097,カレンダマスタ!$H$36:$H$41,1),MATCH($H1097,カレンダマスタ!$I$35:$O$35,1)),
IF($AD1097="NS本社",INDEX(カレンダマスタ!$I$94:$O$99,MATCH($G1097,カレンダマスタ!$H$95:$H$100,1),MATCH($H1097,カレンダマスタ!$I$93:$O$93,1)),
IF($AD1097="ODC",INDEX(カレンダマスタ!$I$46:$O$51,MATCH($G1097,カレンダマスタ!$H$46:$H$51,1),MATCH($H1097,カレンダマスタ!$I$45:$O$45,1)),
IF($AD1097="NS東京TC",INDEX(カレンダマスタ!$I$56:$O$61,MATCH($G1097,カレンダマスタ!$H$56:$H$61,1),MATCH($H1097,カレンダマスタ!$I$55:$O$55,1)),""))))))</f>
        <v/>
      </c>
      <c r="AS1097" s="151" t="str">
        <f t="shared" si="352"/>
        <v/>
      </c>
      <c r="AU1097" s="153" t="str">
        <f>IF(E1097="","",VLOOKUP($E1097,カレンダマスタ!$A$4:$E$381,4,FALSE))</f>
        <v/>
      </c>
      <c r="AV1097" s="153" t="str">
        <f t="shared" si="331"/>
        <v/>
      </c>
      <c r="AW1097" s="153" t="str">
        <f t="shared" si="332"/>
        <v/>
      </c>
      <c r="AX1097" s="154" t="str">
        <f t="shared" si="333"/>
        <v/>
      </c>
      <c r="AY1097" s="154" t="str">
        <f t="shared" si="334"/>
        <v/>
      </c>
      <c r="AZ1097" s="144" t="str">
        <f>IF(AX1097&amp;AW1097="勤怠未設定","×",IF(AV1097="勤怠修正","×",IF(AC1097="外注","",IF(AA1097="",IF(AY1097&lt;&gt;"","×",""),IF(VLOOKUP(AA1097,カレンダマスタ!$H$66:$I$83,2,FALSE)&lt;&gt;AY1097,"×","OK")))))</f>
        <v/>
      </c>
      <c r="BC1097" s="153" t="str">
        <f>IF(E1097="","",VLOOKUP($E1097,カレンダマスタ!$A$4:$E$381,4,FALSE))</f>
        <v/>
      </c>
      <c r="BD1097" s="151" t="str">
        <f>IF(AC1097="社員","",IF(AG1097=0,"",IF(AD1097="NSTC",IF(COUNTIF(カレンダマスタ!$Q$5:$Q$32,G1097)=1,"OK","×"),
IF(AD1097="NS本社",IF(COUNTIF(カレンダマスタ!$T$5:$T$32,G1097)=1,"OK","×"),IF(COUNTIF(カレンダマスタ!$R$5:$R$32,G1097)=1,"OK","×")))))</f>
        <v/>
      </c>
      <c r="BE1097" s="151" t="str">
        <f>IF(AC1097="社員","",IF(G1097="","",IF(R1097&lt;&gt;"","",IF(AF1097="CS","OK",IF(VLOOKUP(E1097,カレンダマスタ!$A$5:$D$381,4,FALSE)&gt;0,"",IF(OR(G1097*24&gt;10.84,H1097*24&lt;14.5)=TRUE,"×","OK"))))))</f>
        <v/>
      </c>
      <c r="BF1097" s="151" t="str">
        <f t="shared" si="345"/>
        <v/>
      </c>
      <c r="BG1097" s="151" t="str">
        <f t="shared" si="344"/>
        <v/>
      </c>
      <c r="BI1097" s="144" t="str">
        <f t="shared" si="353"/>
        <v/>
      </c>
    </row>
    <row r="1098" spans="2:61">
      <c r="B1098" s="111"/>
      <c r="C1098" s="535"/>
      <c r="D1098" s="112"/>
      <c r="E1098" s="582"/>
      <c r="F1098" s="112"/>
      <c r="G1098" s="587"/>
      <c r="H1098" s="587"/>
      <c r="I1098" s="114"/>
      <c r="J1098" s="118"/>
      <c r="K1098" s="115"/>
      <c r="L1098" s="116"/>
      <c r="M1098" s="116"/>
      <c r="N1098" s="117"/>
      <c r="O1098" s="118"/>
      <c r="P1098" s="118"/>
      <c r="Q1098" s="118"/>
      <c r="R1098" s="119"/>
      <c r="S1098" s="120"/>
      <c r="T1098" s="433" t="str">
        <f t="shared" si="347"/>
        <v/>
      </c>
      <c r="U1098" s="431">
        <f>SUM(T1098:T1104)</f>
        <v>0</v>
      </c>
      <c r="V1098" s="431" t="str">
        <f t="shared" si="348"/>
        <v/>
      </c>
      <c r="W1098" s="298"/>
      <c r="X1098" s="113" t="str">
        <f t="shared" si="354"/>
        <v/>
      </c>
      <c r="Y1098" s="113" t="str">
        <f t="shared" si="349"/>
        <v/>
      </c>
      <c r="Z1098" s="113" t="str">
        <f t="shared" si="350"/>
        <v/>
      </c>
      <c r="AA1098" s="119" t="str">
        <f t="shared" si="330"/>
        <v/>
      </c>
      <c r="AC1098" s="190" t="str">
        <f>AC1091</f>
        <v/>
      </c>
      <c r="AD1098" s="191" t="str">
        <f>AD1091</f>
        <v/>
      </c>
      <c r="AE1098" s="191" t="str">
        <f>AE1091</f>
        <v/>
      </c>
      <c r="AF1098" s="191" t="str">
        <f>AF1091</f>
        <v/>
      </c>
      <c r="AG1098" s="206">
        <f t="shared" si="351"/>
        <v>0</v>
      </c>
      <c r="AI1098" s="155" t="str">
        <f>IF(月報!G1098&lt;&gt;"",月報!G1098,"")</f>
        <v/>
      </c>
      <c r="AJ1098" s="122" t="str">
        <f>IF(月報!W1098&lt;&gt;"",月報!W1098*24,"")</f>
        <v/>
      </c>
      <c r="AK1098" s="122" t="str">
        <f>IF(月報!P1098&lt;&gt;"",月報!P1098,"")</f>
        <v/>
      </c>
      <c r="AL1098" s="122" t="str">
        <f>IF(月報!Q1098&lt;&gt;"",IF(月報!Q1098="平日残","",月報!Q1098),"")</f>
        <v/>
      </c>
      <c r="AM1098" s="122"/>
      <c r="AN1098" s="122" t="str">
        <f t="shared" si="329"/>
        <v/>
      </c>
      <c r="AO1098" s="122" t="str">
        <f>IF($E1098="","",VLOOKUP($E1098,カレンダマスタ!$A$5:$E$381,5,FALSE))</f>
        <v/>
      </c>
      <c r="AQ1098" s="195" t="str">
        <f>IF(G1098="","",IF(VLOOKUP(E1098,カレンダマスタ!$A$5:$D$381,4,FALSE)=0,"",1))</f>
        <v/>
      </c>
      <c r="AR1098" s="123" t="str">
        <f>IF($G1098="","",IF($AD1098="NSTC",INDEX(カレンダマスタ!$I$26:$O$31,MATCH($G1098,カレンダマスタ!$H$26:$H$31,1),MATCH($H1098,カレンダマスタ!$I$25:$O$25,1)),
IF($AD1098="CS本社",INDEX(カレンダマスタ!$I$36:$O$41,MATCH($G1098,カレンダマスタ!$H$36:$H$41,1),MATCH($H1098,カレンダマスタ!$I$35:$O$35,1)),
IF($AD1098="NS本社",INDEX(カレンダマスタ!$I$94:$O$99,MATCH($G1098,カレンダマスタ!$H$95:$H$100,1),MATCH($H1098,カレンダマスタ!$I$93:$O$93,1)),
IF($AD1098="ODC",INDEX(カレンダマスタ!$I$46:$O$51,MATCH($G1098,カレンダマスタ!$H$46:$H$51,1),MATCH($H1098,カレンダマスタ!$I$45:$O$45,1)),
IF($AD1098="NS東京TC",INDEX(カレンダマスタ!$I$56:$O$61,MATCH($G1098,カレンダマスタ!$H$56:$H$61,1),MATCH($H1098,カレンダマスタ!$I$55:$O$55,1)),""))))))</f>
        <v/>
      </c>
      <c r="AS1098" s="122" t="str">
        <f t="shared" si="352"/>
        <v/>
      </c>
      <c r="AU1098" s="124" t="str">
        <f>IF(E1098="","",VLOOKUP($E1098,カレンダマスタ!$A$4:$E$381,4,FALSE))</f>
        <v/>
      </c>
      <c r="AV1098" s="124" t="str">
        <f t="shared" si="331"/>
        <v/>
      </c>
      <c r="AW1098" s="124" t="str">
        <f t="shared" si="332"/>
        <v/>
      </c>
      <c r="AX1098" s="125" t="str">
        <f t="shared" si="333"/>
        <v/>
      </c>
      <c r="AY1098" s="125" t="str">
        <f t="shared" si="334"/>
        <v/>
      </c>
      <c r="AZ1098" s="114" t="str">
        <f>IF(AX1098&amp;AW1098="勤怠未設定","×",IF(AV1098="勤怠修正","×",IF(AC1098="外注","",IF(AA1098="",IF(AY1098&lt;&gt;"","×",""),IF(VLOOKUP(AA1098,カレンダマスタ!$H$66:$I$83,2,FALSE)&lt;&gt;AY1098,"×","OK")))))</f>
        <v/>
      </c>
      <c r="BC1098" s="124" t="str">
        <f>IF(E1098="","",VLOOKUP($E1098,カレンダマスタ!$A$4:$E$381,4,FALSE))</f>
        <v/>
      </c>
      <c r="BD1098" s="122" t="str">
        <f>IF(AC1098="社員","",IF(AG1098=0,"",IF(AD1098="NSTC",IF(COUNTIF(カレンダマスタ!$Q$5:$Q$32,G1098)=1,"OK","×"),
IF(AD1098="NS本社",IF(COUNTIF(カレンダマスタ!$T$5:$T$32,G1098)=1,"OK","×"),IF(COUNTIF(カレンダマスタ!$R$5:$R$32,G1098)=1,"OK","×")))))</f>
        <v/>
      </c>
      <c r="BE1098" s="122" t="str">
        <f>IF(AC1098="社員","",IF(G1098="","",IF(R1098&lt;&gt;"","",IF(AF1098="CS","OK",IF(VLOOKUP(E1098,カレンダマスタ!$A$5:$D$381,4,FALSE)&gt;0,"",IF(OR(G1098*24&gt;10.84,H1098*24&lt;14.5)=TRUE,"×","OK"))))))</f>
        <v/>
      </c>
      <c r="BF1098" s="122" t="str">
        <f t="shared" si="345"/>
        <v/>
      </c>
      <c r="BG1098" s="122" t="str">
        <f t="shared" si="344"/>
        <v/>
      </c>
      <c r="BI1098" s="114" t="str">
        <f t="shared" si="353"/>
        <v/>
      </c>
    </row>
    <row r="1099" spans="2:61">
      <c r="B1099" s="111"/>
      <c r="C1099" s="536"/>
      <c r="D1099" s="128"/>
      <c r="E1099" s="583"/>
      <c r="F1099" s="128"/>
      <c r="G1099" s="588"/>
      <c r="H1099" s="588"/>
      <c r="I1099" s="130"/>
      <c r="J1099" s="139"/>
      <c r="K1099" s="131"/>
      <c r="L1099" s="132"/>
      <c r="M1099" s="132"/>
      <c r="N1099" s="141"/>
      <c r="O1099" s="139"/>
      <c r="P1099" s="139"/>
      <c r="Q1099" s="139"/>
      <c r="R1099" s="133"/>
      <c r="S1099" s="134"/>
      <c r="T1099" s="434" t="str">
        <f t="shared" si="347"/>
        <v/>
      </c>
      <c r="U1099" s="429"/>
      <c r="V1099" s="429" t="str">
        <f t="shared" si="348"/>
        <v/>
      </c>
      <c r="W1099" s="298"/>
      <c r="X1099" s="129" t="str">
        <f t="shared" si="354"/>
        <v/>
      </c>
      <c r="Y1099" s="129" t="str">
        <f t="shared" si="349"/>
        <v/>
      </c>
      <c r="Z1099" s="129" t="str">
        <f t="shared" si="350"/>
        <v/>
      </c>
      <c r="AA1099" s="133" t="str">
        <f t="shared" si="330"/>
        <v/>
      </c>
      <c r="AC1099" s="186" t="str">
        <f>AC1091</f>
        <v/>
      </c>
      <c r="AD1099" s="187" t="str">
        <f>AD1091</f>
        <v/>
      </c>
      <c r="AE1099" s="187" t="str">
        <f>AE1091</f>
        <v/>
      </c>
      <c r="AF1099" s="187" t="str">
        <f>AF1091</f>
        <v/>
      </c>
      <c r="AG1099" s="204">
        <f t="shared" si="351"/>
        <v>0</v>
      </c>
      <c r="AI1099" s="135" t="str">
        <f>IF(月報!G1099&lt;&gt;"",月報!G1099,"")</f>
        <v/>
      </c>
      <c r="AJ1099" s="126" t="str">
        <f>IF(月報!W1099&lt;&gt;"",月報!W1099*24,"")</f>
        <v/>
      </c>
      <c r="AK1099" s="126" t="str">
        <f>IF(月報!P1099&lt;&gt;"",月報!P1099,"")</f>
        <v/>
      </c>
      <c r="AL1099" s="126" t="str">
        <f>IF(月報!Q1099&lt;&gt;"",IF(月報!Q1099="平日残","",月報!Q1099),"")</f>
        <v/>
      </c>
      <c r="AM1099" s="126"/>
      <c r="AN1099" s="126" t="str">
        <f t="shared" ref="AN1099:AN1162" si="355">IF($AO1099=0,IF($G1099="",IF($Q1099="","週報未入力",""),""),"")</f>
        <v/>
      </c>
      <c r="AO1099" s="126" t="str">
        <f>IF($E1099="","",VLOOKUP($E1099,カレンダマスタ!$A$5:$E$381,5,FALSE))</f>
        <v/>
      </c>
      <c r="AQ1099" s="196" t="str">
        <f>IF(G1099="","",IF(VLOOKUP(E1099,カレンダマスタ!$A$5:$D$381,4,FALSE)=0,"",1))</f>
        <v/>
      </c>
      <c r="AR1099" s="136" t="str">
        <f>IF($G1099="","",IF($AD1099="NSTC",INDEX(カレンダマスタ!$I$26:$O$31,MATCH($G1099,カレンダマスタ!$H$26:$H$31,1),MATCH($H1099,カレンダマスタ!$I$25:$O$25,1)),
IF($AD1099="CS本社",INDEX(カレンダマスタ!$I$36:$O$41,MATCH($G1099,カレンダマスタ!$H$36:$H$41,1),MATCH($H1099,カレンダマスタ!$I$35:$O$35,1)),
IF($AD1099="NS本社",INDEX(カレンダマスタ!$I$94:$O$99,MATCH($G1099,カレンダマスタ!$H$95:$H$100,1),MATCH($H1099,カレンダマスタ!$I$93:$O$93,1)),
IF($AD1099="ODC",INDEX(カレンダマスタ!$I$46:$O$51,MATCH($G1099,カレンダマスタ!$H$46:$H$51,1),MATCH($H1099,カレンダマスタ!$I$45:$O$45,1)),
IF($AD1099="NS東京TC",INDEX(カレンダマスタ!$I$56:$O$61,MATCH($G1099,カレンダマスタ!$H$56:$H$61,1),MATCH($H1099,カレンダマスタ!$I$55:$O$55,1)),""))))))</f>
        <v/>
      </c>
      <c r="AS1099" s="126" t="str">
        <f t="shared" si="352"/>
        <v/>
      </c>
      <c r="AU1099" s="137" t="str">
        <f>IF(E1099="","",VLOOKUP($E1099,カレンダマスタ!$A$4:$E$381,4,FALSE))</f>
        <v/>
      </c>
      <c r="AV1099" s="137" t="str">
        <f t="shared" si="331"/>
        <v/>
      </c>
      <c r="AW1099" s="137" t="str">
        <f t="shared" si="332"/>
        <v/>
      </c>
      <c r="AX1099" s="138" t="str">
        <f t="shared" si="333"/>
        <v/>
      </c>
      <c r="AY1099" s="138" t="str">
        <f t="shared" si="334"/>
        <v/>
      </c>
      <c r="AZ1099" s="130" t="str">
        <f>IF(AX1099&amp;AW1099="勤怠未設定","×",IF(AV1099="勤怠修正","×",IF(AC1099="外注","",IF(AA1099="",IF(AY1099&lt;&gt;"","×",""),IF(VLOOKUP(AA1099,カレンダマスタ!$H$66:$I$83,2,FALSE)&lt;&gt;AY1099,"×","OK")))))</f>
        <v/>
      </c>
      <c r="BC1099" s="137" t="str">
        <f>IF(E1099="","",VLOOKUP($E1099,カレンダマスタ!$A$4:$E$381,4,FALSE))</f>
        <v/>
      </c>
      <c r="BD1099" s="126" t="str">
        <f>IF(AC1099="社員","",IF(AG1099=0,"",IF(AD1099="NSTC",IF(COUNTIF(カレンダマスタ!$Q$5:$Q$32,G1099)=1,"OK","×"),
IF(AD1099="NS本社",IF(COUNTIF(カレンダマスタ!$T$5:$T$32,G1099)=1,"OK","×"),IF(COUNTIF(カレンダマスタ!$R$5:$R$32,G1099)=1,"OK","×")))))</f>
        <v/>
      </c>
      <c r="BE1099" s="126" t="str">
        <f>IF(AC1099="社員","",IF(G1099="","",IF(R1099&lt;&gt;"","",IF(AF1099="CS","OK",IF(VLOOKUP(E1099,カレンダマスタ!$A$5:$D$381,4,FALSE)&gt;0,"",IF(OR(G1099*24&gt;10.84,H1099*24&lt;14.5)=TRUE,"×","OK"))))))</f>
        <v/>
      </c>
      <c r="BF1099" s="126" t="str">
        <f t="shared" si="345"/>
        <v/>
      </c>
      <c r="BG1099" s="126" t="str">
        <f t="shared" si="344"/>
        <v/>
      </c>
      <c r="BI1099" s="130" t="str">
        <f t="shared" si="353"/>
        <v/>
      </c>
    </row>
    <row r="1100" spans="2:61">
      <c r="B1100" s="111"/>
      <c r="C1100" s="536"/>
      <c r="D1100" s="128"/>
      <c r="E1100" s="583"/>
      <c r="F1100" s="128"/>
      <c r="G1100" s="588"/>
      <c r="H1100" s="588"/>
      <c r="I1100" s="130"/>
      <c r="J1100" s="139"/>
      <c r="K1100" s="131"/>
      <c r="L1100" s="132"/>
      <c r="M1100" s="132"/>
      <c r="N1100" s="141"/>
      <c r="O1100" s="139"/>
      <c r="P1100" s="139"/>
      <c r="Q1100" s="139"/>
      <c r="R1100" s="133"/>
      <c r="S1100" s="134"/>
      <c r="T1100" s="434" t="str">
        <f t="shared" si="347"/>
        <v/>
      </c>
      <c r="U1100" s="429"/>
      <c r="V1100" s="429" t="str">
        <f t="shared" si="348"/>
        <v/>
      </c>
      <c r="W1100" s="298"/>
      <c r="X1100" s="129" t="str">
        <f t="shared" si="354"/>
        <v/>
      </c>
      <c r="Y1100" s="129" t="str">
        <f t="shared" si="349"/>
        <v/>
      </c>
      <c r="Z1100" s="129" t="str">
        <f t="shared" si="350"/>
        <v/>
      </c>
      <c r="AA1100" s="133" t="str">
        <f t="shared" ref="AA1100:AA1163" si="356">IF(R1100&lt;&gt;"",IF(AND(AO1100=2,R1100="休出"),"法休残",R1100),"")</f>
        <v/>
      </c>
      <c r="AC1100" s="186" t="str">
        <f>AC1091</f>
        <v/>
      </c>
      <c r="AD1100" s="187" t="str">
        <f>AD1091</f>
        <v/>
      </c>
      <c r="AE1100" s="187" t="str">
        <f>AE1091</f>
        <v/>
      </c>
      <c r="AF1100" s="187" t="str">
        <f>AF1091</f>
        <v/>
      </c>
      <c r="AG1100" s="204">
        <f t="shared" si="351"/>
        <v>0</v>
      </c>
      <c r="AI1100" s="135" t="str">
        <f>IF(月報!G1100&lt;&gt;"",月報!G1100,"")</f>
        <v/>
      </c>
      <c r="AJ1100" s="126" t="str">
        <f>IF(月報!W1100&lt;&gt;"",月報!W1100*24,"")</f>
        <v/>
      </c>
      <c r="AK1100" s="126" t="str">
        <f>IF(月報!P1100&lt;&gt;"",月報!P1100,"")</f>
        <v/>
      </c>
      <c r="AL1100" s="126" t="str">
        <f>IF(月報!Q1100&lt;&gt;"",IF(月報!Q1100="平日残","",月報!Q1100),"")</f>
        <v/>
      </c>
      <c r="AM1100" s="126"/>
      <c r="AN1100" s="126" t="str">
        <f t="shared" si="355"/>
        <v/>
      </c>
      <c r="AO1100" s="126" t="str">
        <f>IF($E1100="","",VLOOKUP($E1100,カレンダマスタ!$A$5:$E$381,5,FALSE))</f>
        <v/>
      </c>
      <c r="AQ1100" s="196" t="str">
        <f>IF(G1100="","",IF(VLOOKUP(E1100,カレンダマスタ!$A$5:$D$381,4,FALSE)=0,"",1))</f>
        <v/>
      </c>
      <c r="AR1100" s="136" t="str">
        <f>IF($G1100="","",IF($AD1100="NSTC",INDEX(カレンダマスタ!$I$26:$O$31,MATCH($G1100,カレンダマスタ!$H$26:$H$31,1),MATCH($H1100,カレンダマスタ!$I$25:$O$25,1)),
IF($AD1100="CS本社",INDEX(カレンダマスタ!$I$36:$O$41,MATCH($G1100,カレンダマスタ!$H$36:$H$41,1),MATCH($H1100,カレンダマスタ!$I$35:$O$35,1)),
IF($AD1100="NS本社",INDEX(カレンダマスタ!$I$94:$O$99,MATCH($G1100,カレンダマスタ!$H$95:$H$100,1),MATCH($H1100,カレンダマスタ!$I$93:$O$93,1)),
IF($AD1100="ODC",INDEX(カレンダマスタ!$I$46:$O$51,MATCH($G1100,カレンダマスタ!$H$46:$H$51,1),MATCH($H1100,カレンダマスタ!$I$45:$O$45,1)),
IF($AD1100="NS東京TC",INDEX(カレンダマスタ!$I$56:$O$61,MATCH($G1100,カレンダマスタ!$H$56:$H$61,1),MATCH($H1100,カレンダマスタ!$I$55:$O$55,1)),""))))))</f>
        <v/>
      </c>
      <c r="AS1100" s="126" t="str">
        <f t="shared" si="352"/>
        <v/>
      </c>
      <c r="AU1100" s="137" t="str">
        <f>IF(E1100="","",VLOOKUP($E1100,カレンダマスタ!$A$4:$E$381,4,FALSE))</f>
        <v/>
      </c>
      <c r="AV1100" s="137" t="str">
        <f t="shared" ref="AV1100:AV1163" si="357">IF(AA1100="","",IF(OR(AA1100="欠勤",AA1100="遅刻"),"勤怠修正",""))</f>
        <v/>
      </c>
      <c r="AW1100" s="137" t="str">
        <f t="shared" ref="AW1100:AW1163" si="358">IF(Q1100="","",IF(R1100="","勤怠未設定",""))</f>
        <v/>
      </c>
      <c r="AX1100" s="138" t="str">
        <f t="shared" ref="AX1100:AX1163" si="359">IF(E1100="","",IF(AND(AU1100&gt;=1,J1100&lt;&gt;"",AA1100=""),"勤怠未設定",IF(AA1100&lt;&gt;"",AA1100,"")))</f>
        <v/>
      </c>
      <c r="AY1100" s="138" t="str">
        <f t="shared" ref="AY1100:AY1163" si="360">IF(AC1100="外注","",IF(AK1100&amp;AL1100&lt;&gt;"",AK1100&amp;AL1100,""))</f>
        <v/>
      </c>
      <c r="AZ1100" s="130" t="str">
        <f>IF(AX1100&amp;AW1100="勤怠未設定","×",IF(AV1100="勤怠修正","×",IF(AC1100="外注","",IF(AA1100="",IF(AY1100&lt;&gt;"","×",""),IF(VLOOKUP(AA1100,カレンダマスタ!$H$66:$I$83,2,FALSE)&lt;&gt;AY1100,"×","OK")))))</f>
        <v/>
      </c>
      <c r="BC1100" s="137" t="str">
        <f>IF(E1100="","",VLOOKUP($E1100,カレンダマスタ!$A$4:$E$381,4,FALSE))</f>
        <v/>
      </c>
      <c r="BD1100" s="126" t="str">
        <f>IF(AC1100="社員","",IF(AG1100=0,"",IF(AD1100="NSTC",IF(COUNTIF(カレンダマスタ!$Q$5:$Q$32,G1100)=1,"OK","×"),
IF(AD1100="NS本社",IF(COUNTIF(カレンダマスタ!$T$5:$T$32,G1100)=1,"OK","×"),IF(COUNTIF(カレンダマスタ!$R$5:$R$32,G1100)=1,"OK","×")))))</f>
        <v/>
      </c>
      <c r="BE1100" s="126" t="str">
        <f>IF(AC1100="社員","",IF(G1100="","",IF(R1100&lt;&gt;"","",IF(AF1100="CS","OK",IF(VLOOKUP(E1100,カレンダマスタ!$A$5:$D$381,4,FALSE)&gt;0,"",IF(OR(G1100*24&gt;10.84,H1100*24&lt;14.5)=TRUE,"×","OK"))))))</f>
        <v/>
      </c>
      <c r="BF1100" s="126" t="str">
        <f t="shared" si="345"/>
        <v/>
      </c>
      <c r="BG1100" s="126" t="str">
        <f t="shared" si="344"/>
        <v/>
      </c>
      <c r="BI1100" s="130" t="str">
        <f t="shared" si="353"/>
        <v/>
      </c>
    </row>
    <row r="1101" spans="2:61">
      <c r="B1101" s="111"/>
      <c r="C1101" s="536"/>
      <c r="D1101" s="128"/>
      <c r="E1101" s="583"/>
      <c r="F1101" s="128"/>
      <c r="G1101" s="588"/>
      <c r="H1101" s="588"/>
      <c r="I1101" s="130"/>
      <c r="J1101" s="139"/>
      <c r="K1101" s="131"/>
      <c r="L1101" s="132"/>
      <c r="M1101" s="132"/>
      <c r="N1101" s="141"/>
      <c r="O1101" s="139"/>
      <c r="P1101" s="139"/>
      <c r="Q1101" s="139"/>
      <c r="R1101" s="133"/>
      <c r="S1101" s="134"/>
      <c r="T1101" s="434" t="str">
        <f t="shared" si="347"/>
        <v/>
      </c>
      <c r="U1101" s="429"/>
      <c r="V1101" s="429" t="str">
        <f t="shared" si="348"/>
        <v/>
      </c>
      <c r="W1101" s="298"/>
      <c r="X1101" s="129" t="str">
        <f t="shared" si="354"/>
        <v/>
      </c>
      <c r="Y1101" s="129" t="str">
        <f t="shared" si="349"/>
        <v/>
      </c>
      <c r="Z1101" s="129" t="str">
        <f t="shared" si="350"/>
        <v/>
      </c>
      <c r="AA1101" s="133" t="str">
        <f t="shared" si="356"/>
        <v/>
      </c>
      <c r="AC1101" s="186" t="str">
        <f>AC1091</f>
        <v/>
      </c>
      <c r="AD1101" s="187" t="str">
        <f>AD1091</f>
        <v/>
      </c>
      <c r="AE1101" s="187" t="str">
        <f>AE1091</f>
        <v/>
      </c>
      <c r="AF1101" s="187" t="str">
        <f>AF1091</f>
        <v/>
      </c>
      <c r="AG1101" s="204">
        <f t="shared" si="351"/>
        <v>0</v>
      </c>
      <c r="AI1101" s="140" t="str">
        <f>IF(月報!G1101&lt;&gt;"",月報!G1101,"")</f>
        <v/>
      </c>
      <c r="AJ1101" s="126" t="str">
        <f>IF(月報!W1101&lt;&gt;"",月報!W1101*24,"")</f>
        <v/>
      </c>
      <c r="AK1101" s="126" t="str">
        <f>IF(月報!P1101&lt;&gt;"",月報!P1101,"")</f>
        <v/>
      </c>
      <c r="AL1101" s="126" t="str">
        <f>IF(月報!Q1101&lt;&gt;"",IF(月報!Q1101="平日残","",月報!Q1101),"")</f>
        <v/>
      </c>
      <c r="AM1101" s="126"/>
      <c r="AN1101" s="126" t="str">
        <f t="shared" si="355"/>
        <v/>
      </c>
      <c r="AO1101" s="126" t="str">
        <f>IF($E1101="","",VLOOKUP($E1101,カレンダマスタ!$A$5:$E$381,5,FALSE))</f>
        <v/>
      </c>
      <c r="AQ1101" s="196" t="str">
        <f>IF(G1101="","",IF(VLOOKUP(E1101,カレンダマスタ!$A$5:$D$381,4,FALSE)=0,"",1))</f>
        <v/>
      </c>
      <c r="AR1101" s="136" t="str">
        <f>IF($G1101="","",IF($AD1101="NSTC",INDEX(カレンダマスタ!$I$26:$O$31,MATCH($G1101,カレンダマスタ!$H$26:$H$31,1),MATCH($H1101,カレンダマスタ!$I$25:$O$25,1)),
IF($AD1101="CS本社",INDEX(カレンダマスタ!$I$36:$O$41,MATCH($G1101,カレンダマスタ!$H$36:$H$41,1),MATCH($H1101,カレンダマスタ!$I$35:$O$35,1)),
IF($AD1101="NS本社",INDEX(カレンダマスタ!$I$94:$O$99,MATCH($G1101,カレンダマスタ!$H$95:$H$100,1),MATCH($H1101,カレンダマスタ!$I$93:$O$93,1)),
IF($AD1101="ODC",INDEX(カレンダマスタ!$I$46:$O$51,MATCH($G1101,カレンダマスタ!$H$46:$H$51,1),MATCH($H1101,カレンダマスタ!$I$45:$O$45,1)),
IF($AD1101="NS東京TC",INDEX(カレンダマスタ!$I$56:$O$61,MATCH($G1101,カレンダマスタ!$H$56:$H$61,1),MATCH($H1101,カレンダマスタ!$I$55:$O$55,1)),""))))))</f>
        <v/>
      </c>
      <c r="AS1101" s="126" t="str">
        <f t="shared" si="352"/>
        <v/>
      </c>
      <c r="AU1101" s="137" t="str">
        <f>IF(E1101="","",VLOOKUP($E1101,カレンダマスタ!$A$4:$E$381,4,FALSE))</f>
        <v/>
      </c>
      <c r="AV1101" s="137" t="str">
        <f t="shared" si="357"/>
        <v/>
      </c>
      <c r="AW1101" s="137" t="str">
        <f t="shared" si="358"/>
        <v/>
      </c>
      <c r="AX1101" s="138" t="str">
        <f t="shared" si="359"/>
        <v/>
      </c>
      <c r="AY1101" s="138" t="str">
        <f t="shared" si="360"/>
        <v/>
      </c>
      <c r="AZ1101" s="130" t="str">
        <f>IF(AX1101&amp;AW1101="勤怠未設定","×",IF(AV1101="勤怠修正","×",IF(AC1101="外注","",IF(AA1101="",IF(AY1101&lt;&gt;"","×",""),IF(VLOOKUP(AA1101,カレンダマスタ!$H$66:$I$83,2,FALSE)&lt;&gt;AY1101,"×","OK")))))</f>
        <v/>
      </c>
      <c r="BC1101" s="137" t="str">
        <f>IF(E1101="","",VLOOKUP($E1101,カレンダマスタ!$A$4:$E$381,4,FALSE))</f>
        <v/>
      </c>
      <c r="BD1101" s="126" t="str">
        <f>IF(AC1101="社員","",IF(AG1101=0,"",IF(AD1101="NSTC",IF(COUNTIF(カレンダマスタ!$Q$5:$Q$32,G1101)=1,"OK","×"),
IF(AD1101="NS本社",IF(COUNTIF(カレンダマスタ!$T$5:$T$32,G1101)=1,"OK","×"),IF(COUNTIF(カレンダマスタ!$R$5:$R$32,G1101)=1,"OK","×")))))</f>
        <v/>
      </c>
      <c r="BE1101" s="126" t="str">
        <f>IF(AC1101="社員","",IF(G1101="","",IF(R1101&lt;&gt;"","",IF(AF1101="CS","OK",IF(VLOOKUP(E1101,カレンダマスタ!$A$5:$D$381,4,FALSE)&gt;0,"",IF(OR(G1101*24&gt;10.84,H1101*24&lt;14.5)=TRUE,"×","OK"))))))</f>
        <v/>
      </c>
      <c r="BF1101" s="126" t="str">
        <f t="shared" si="345"/>
        <v/>
      </c>
      <c r="BG1101" s="126" t="str">
        <f t="shared" si="344"/>
        <v/>
      </c>
      <c r="BI1101" s="130" t="str">
        <f t="shared" si="353"/>
        <v/>
      </c>
    </row>
    <row r="1102" spans="2:61">
      <c r="B1102" s="111"/>
      <c r="C1102" s="536"/>
      <c r="D1102" s="128"/>
      <c r="E1102" s="583"/>
      <c r="F1102" s="128"/>
      <c r="G1102" s="588"/>
      <c r="H1102" s="588"/>
      <c r="I1102" s="130"/>
      <c r="J1102" s="139"/>
      <c r="K1102" s="131"/>
      <c r="L1102" s="132"/>
      <c r="M1102" s="132"/>
      <c r="N1102" s="141"/>
      <c r="O1102" s="139"/>
      <c r="P1102" s="139"/>
      <c r="Q1102" s="139"/>
      <c r="R1102" s="133"/>
      <c r="S1102" s="134"/>
      <c r="T1102" s="434" t="str">
        <f t="shared" si="347"/>
        <v/>
      </c>
      <c r="U1102" s="429"/>
      <c r="V1102" s="429" t="str">
        <f t="shared" si="348"/>
        <v/>
      </c>
      <c r="W1102" s="298"/>
      <c r="X1102" s="129" t="str">
        <f t="shared" si="354"/>
        <v/>
      </c>
      <c r="Y1102" s="129" t="str">
        <f t="shared" si="349"/>
        <v/>
      </c>
      <c r="Z1102" s="129" t="str">
        <f t="shared" si="350"/>
        <v/>
      </c>
      <c r="AA1102" s="133" t="str">
        <f t="shared" si="356"/>
        <v/>
      </c>
      <c r="AC1102" s="186" t="str">
        <f>AC1091</f>
        <v/>
      </c>
      <c r="AD1102" s="187" t="str">
        <f>AD1091</f>
        <v/>
      </c>
      <c r="AE1102" s="187" t="str">
        <f>AE1091</f>
        <v/>
      </c>
      <c r="AF1102" s="187" t="str">
        <f>AF1091</f>
        <v/>
      </c>
      <c r="AG1102" s="204">
        <f t="shared" si="351"/>
        <v>0</v>
      </c>
      <c r="AI1102" s="140" t="str">
        <f>IF(月報!G1102&lt;&gt;"",月報!G1102,"")</f>
        <v/>
      </c>
      <c r="AJ1102" s="126" t="str">
        <f>IF(月報!W1102&lt;&gt;"",月報!W1102*24,"")</f>
        <v/>
      </c>
      <c r="AK1102" s="126" t="str">
        <f>IF(月報!P1102&lt;&gt;"",月報!P1102,"")</f>
        <v/>
      </c>
      <c r="AL1102" s="126" t="str">
        <f>IF(月報!Q1102&lt;&gt;"",IF(月報!Q1102="平日残","",月報!Q1102),"")</f>
        <v/>
      </c>
      <c r="AM1102" s="126"/>
      <c r="AN1102" s="126" t="str">
        <f t="shared" si="355"/>
        <v/>
      </c>
      <c r="AO1102" s="126" t="str">
        <f>IF($E1102="","",VLOOKUP($E1102,カレンダマスタ!$A$5:$E$381,5,FALSE))</f>
        <v/>
      </c>
      <c r="AQ1102" s="196" t="str">
        <f>IF(G1102="","",IF(VLOOKUP(E1102,カレンダマスタ!$A$5:$D$381,4,FALSE)=0,"",1))</f>
        <v/>
      </c>
      <c r="AR1102" s="136" t="str">
        <f>IF($G1102="","",IF($AD1102="NSTC",INDEX(カレンダマスタ!$I$26:$O$31,MATCH($G1102,カレンダマスタ!$H$26:$H$31,1),MATCH($H1102,カレンダマスタ!$I$25:$O$25,1)),
IF($AD1102="CS本社",INDEX(カレンダマスタ!$I$36:$O$41,MATCH($G1102,カレンダマスタ!$H$36:$H$41,1),MATCH($H1102,カレンダマスタ!$I$35:$O$35,1)),
IF($AD1102="NS本社",INDEX(カレンダマスタ!$I$94:$O$99,MATCH($G1102,カレンダマスタ!$H$95:$H$100,1),MATCH($H1102,カレンダマスタ!$I$93:$O$93,1)),
IF($AD1102="ODC",INDEX(カレンダマスタ!$I$46:$O$51,MATCH($G1102,カレンダマスタ!$H$46:$H$51,1),MATCH($H1102,カレンダマスタ!$I$45:$O$45,1)),
IF($AD1102="NS東京TC",INDEX(カレンダマスタ!$I$56:$O$61,MATCH($G1102,カレンダマスタ!$H$56:$H$61,1),MATCH($H1102,カレンダマスタ!$I$55:$O$55,1)),""))))))</f>
        <v/>
      </c>
      <c r="AS1102" s="126" t="str">
        <f t="shared" si="352"/>
        <v/>
      </c>
      <c r="AU1102" s="137" t="str">
        <f>IF(E1102="","",VLOOKUP($E1102,カレンダマスタ!$A$4:$E$381,4,FALSE))</f>
        <v/>
      </c>
      <c r="AV1102" s="137" t="str">
        <f t="shared" si="357"/>
        <v/>
      </c>
      <c r="AW1102" s="137" t="str">
        <f t="shared" si="358"/>
        <v/>
      </c>
      <c r="AX1102" s="138" t="str">
        <f t="shared" si="359"/>
        <v/>
      </c>
      <c r="AY1102" s="138" t="str">
        <f t="shared" si="360"/>
        <v/>
      </c>
      <c r="AZ1102" s="130" t="str">
        <f>IF(AX1102&amp;AW1102="勤怠未設定","×",IF(AV1102="勤怠修正","×",IF(AC1102="外注","",IF(AA1102="",IF(AY1102&lt;&gt;"","×",""),IF(VLOOKUP(AA1102,カレンダマスタ!$H$66:$I$83,2,FALSE)&lt;&gt;AY1102,"×","OK")))))</f>
        <v/>
      </c>
      <c r="BC1102" s="137" t="str">
        <f>IF(E1102="","",VLOOKUP($E1102,カレンダマスタ!$A$4:$E$381,4,FALSE))</f>
        <v/>
      </c>
      <c r="BD1102" s="126" t="str">
        <f>IF(AC1102="社員","",IF(AG1102=0,"",IF(AD1102="NSTC",IF(COUNTIF(カレンダマスタ!$Q$5:$Q$32,G1102)=1,"OK","×"),
IF(AD1102="NS本社",IF(COUNTIF(カレンダマスタ!$T$5:$T$32,G1102)=1,"OK","×"),IF(COUNTIF(カレンダマスタ!$R$5:$R$32,G1102)=1,"OK","×")))))</f>
        <v/>
      </c>
      <c r="BE1102" s="126" t="str">
        <f>IF(AC1102="社員","",IF(G1102="","",IF(R1102&lt;&gt;"","",IF(AF1102="CS","OK",IF(VLOOKUP(E1102,カレンダマスタ!$A$5:$D$381,4,FALSE)&gt;0,"",IF(OR(G1102*24&gt;10.84,H1102*24&lt;14.5)=TRUE,"×","OK"))))))</f>
        <v/>
      </c>
      <c r="BF1102" s="126" t="str">
        <f t="shared" si="345"/>
        <v/>
      </c>
      <c r="BG1102" s="126" t="str">
        <f t="shared" si="344"/>
        <v/>
      </c>
      <c r="BI1102" s="130" t="str">
        <f t="shared" si="353"/>
        <v/>
      </c>
    </row>
    <row r="1103" spans="2:61">
      <c r="B1103" s="111"/>
      <c r="C1103" s="536"/>
      <c r="D1103" s="128"/>
      <c r="E1103" s="583"/>
      <c r="F1103" s="128"/>
      <c r="G1103" s="588"/>
      <c r="H1103" s="588"/>
      <c r="I1103" s="130"/>
      <c r="J1103" s="139"/>
      <c r="K1103" s="131"/>
      <c r="L1103" s="132"/>
      <c r="M1103" s="132"/>
      <c r="N1103" s="141"/>
      <c r="O1103" s="139"/>
      <c r="P1103" s="139"/>
      <c r="Q1103" s="139"/>
      <c r="R1103" s="133"/>
      <c r="S1103" s="134"/>
      <c r="T1103" s="434" t="str">
        <f t="shared" si="347"/>
        <v/>
      </c>
      <c r="U1103" s="429"/>
      <c r="V1103" s="429" t="str">
        <f t="shared" si="348"/>
        <v/>
      </c>
      <c r="W1103" s="298"/>
      <c r="X1103" s="129" t="str">
        <f t="shared" si="354"/>
        <v/>
      </c>
      <c r="Y1103" s="129" t="str">
        <f t="shared" si="349"/>
        <v/>
      </c>
      <c r="Z1103" s="129" t="str">
        <f t="shared" si="350"/>
        <v/>
      </c>
      <c r="AA1103" s="133" t="str">
        <f t="shared" si="356"/>
        <v/>
      </c>
      <c r="AC1103" s="186" t="str">
        <f>AC1091</f>
        <v/>
      </c>
      <c r="AD1103" s="187" t="str">
        <f>AD1091</f>
        <v/>
      </c>
      <c r="AE1103" s="187" t="str">
        <f>AE1091</f>
        <v/>
      </c>
      <c r="AF1103" s="187" t="str">
        <f>AF1091</f>
        <v/>
      </c>
      <c r="AG1103" s="204">
        <f t="shared" si="351"/>
        <v>0</v>
      </c>
      <c r="AI1103" s="140" t="str">
        <f>IF(月報!G1103&lt;&gt;"",月報!G1103,"")</f>
        <v/>
      </c>
      <c r="AJ1103" s="126" t="str">
        <f>IF(月報!W1103&lt;&gt;"",月報!W1103*24,"")</f>
        <v/>
      </c>
      <c r="AK1103" s="126" t="str">
        <f>IF(月報!P1103&lt;&gt;"",月報!P1103,"")</f>
        <v/>
      </c>
      <c r="AL1103" s="126" t="str">
        <f>IF(月報!Q1103&lt;&gt;"",IF(月報!Q1103="平日残","",月報!Q1103),"")</f>
        <v/>
      </c>
      <c r="AM1103" s="126"/>
      <c r="AN1103" s="126" t="str">
        <f t="shared" si="355"/>
        <v/>
      </c>
      <c r="AO1103" s="126" t="str">
        <f>IF($E1103="","",VLOOKUP($E1103,カレンダマスタ!$A$5:$E$381,5,FALSE))</f>
        <v/>
      </c>
      <c r="AQ1103" s="196" t="str">
        <f>IF(G1103="","",IF(VLOOKUP(E1103,カレンダマスタ!$A$5:$D$381,4,FALSE)=0,"",1))</f>
        <v/>
      </c>
      <c r="AR1103" s="136" t="str">
        <f>IF($G1103="","",IF($AD1103="NSTC",INDEX(カレンダマスタ!$I$26:$O$31,MATCH($G1103,カレンダマスタ!$H$26:$H$31,1),MATCH($H1103,カレンダマスタ!$I$25:$O$25,1)),
IF($AD1103="CS本社",INDEX(カレンダマスタ!$I$36:$O$41,MATCH($G1103,カレンダマスタ!$H$36:$H$41,1),MATCH($H1103,カレンダマスタ!$I$35:$O$35,1)),
IF($AD1103="NS本社",INDEX(カレンダマスタ!$I$94:$O$99,MATCH($G1103,カレンダマスタ!$H$95:$H$100,1),MATCH($H1103,カレンダマスタ!$I$93:$O$93,1)),
IF($AD1103="ODC",INDEX(カレンダマスタ!$I$46:$O$51,MATCH($G1103,カレンダマスタ!$H$46:$H$51,1),MATCH($H1103,カレンダマスタ!$I$45:$O$45,1)),
IF($AD1103="NS東京TC",INDEX(カレンダマスタ!$I$56:$O$61,MATCH($G1103,カレンダマスタ!$H$56:$H$61,1),MATCH($H1103,カレンダマスタ!$I$55:$O$55,1)),""))))))</f>
        <v/>
      </c>
      <c r="AS1103" s="126" t="str">
        <f t="shared" si="352"/>
        <v/>
      </c>
      <c r="AU1103" s="137" t="str">
        <f>IF(E1103="","",VLOOKUP($E1103,カレンダマスタ!$A$4:$E$381,4,FALSE))</f>
        <v/>
      </c>
      <c r="AV1103" s="137" t="str">
        <f t="shared" si="357"/>
        <v/>
      </c>
      <c r="AW1103" s="137" t="str">
        <f t="shared" si="358"/>
        <v/>
      </c>
      <c r="AX1103" s="138" t="str">
        <f t="shared" si="359"/>
        <v/>
      </c>
      <c r="AY1103" s="138" t="str">
        <f t="shared" si="360"/>
        <v/>
      </c>
      <c r="AZ1103" s="130" t="str">
        <f>IF(AX1103&amp;AW1103="勤怠未設定","×",IF(AV1103="勤怠修正","×",IF(AC1103="外注","",IF(AA1103="",IF(AY1103&lt;&gt;"","×",""),IF(VLOOKUP(AA1103,カレンダマスタ!$H$66:$I$83,2,FALSE)&lt;&gt;AY1103,"×","OK")))))</f>
        <v/>
      </c>
      <c r="BC1103" s="137" t="str">
        <f>IF(E1103="","",VLOOKUP($E1103,カレンダマスタ!$A$4:$E$381,4,FALSE))</f>
        <v/>
      </c>
      <c r="BD1103" s="126" t="str">
        <f>IF(AC1103="社員","",IF(AG1103=0,"",IF(AD1103="NSTC",IF(COUNTIF(カレンダマスタ!$Q$5:$Q$32,G1103)=1,"OK","×"),
IF(AD1103="NS本社",IF(COUNTIF(カレンダマスタ!$T$5:$T$32,G1103)=1,"OK","×"),IF(COUNTIF(カレンダマスタ!$R$5:$R$32,G1103)=1,"OK","×")))))</f>
        <v/>
      </c>
      <c r="BE1103" s="126" t="str">
        <f>IF(AC1103="社員","",IF(G1103="","",IF(R1103&lt;&gt;"","",IF(AF1103="CS","OK",IF(VLOOKUP(E1103,カレンダマスタ!$A$5:$D$381,4,FALSE)&gt;0,"",IF(OR(G1103*24&gt;10.84,H1103*24&lt;14.5)=TRUE,"×","OK"))))))</f>
        <v/>
      </c>
      <c r="BF1103" s="126" t="str">
        <f t="shared" si="345"/>
        <v/>
      </c>
      <c r="BG1103" s="126" t="str">
        <f t="shared" si="344"/>
        <v/>
      </c>
      <c r="BI1103" s="130" t="str">
        <f t="shared" si="353"/>
        <v/>
      </c>
    </row>
    <row r="1104" spans="2:61">
      <c r="B1104" s="111"/>
      <c r="C1104" s="537"/>
      <c r="D1104" s="142"/>
      <c r="E1104" s="584"/>
      <c r="F1104" s="142"/>
      <c r="G1104" s="589"/>
      <c r="H1104" s="589"/>
      <c r="I1104" s="144"/>
      <c r="J1104" s="148"/>
      <c r="K1104" s="145"/>
      <c r="L1104" s="146"/>
      <c r="M1104" s="146"/>
      <c r="N1104" s="147"/>
      <c r="O1104" s="148"/>
      <c r="P1104" s="148"/>
      <c r="Q1104" s="148"/>
      <c r="R1104" s="149"/>
      <c r="S1104" s="156"/>
      <c r="T1104" s="435" t="str">
        <f t="shared" si="347"/>
        <v/>
      </c>
      <c r="U1104" s="430"/>
      <c r="V1104" s="430" t="str">
        <f t="shared" si="348"/>
        <v/>
      </c>
      <c r="W1104" s="298"/>
      <c r="X1104" s="143" t="str">
        <f t="shared" si="354"/>
        <v/>
      </c>
      <c r="Y1104" s="143" t="str">
        <f t="shared" si="349"/>
        <v/>
      </c>
      <c r="Z1104" s="143" t="str">
        <f t="shared" si="350"/>
        <v/>
      </c>
      <c r="AA1104" s="149" t="str">
        <f t="shared" si="356"/>
        <v/>
      </c>
      <c r="AC1104" s="188" t="str">
        <f>AC1091</f>
        <v/>
      </c>
      <c r="AD1104" s="189" t="str">
        <f>AD1091</f>
        <v/>
      </c>
      <c r="AE1104" s="189" t="str">
        <f>AE1091</f>
        <v/>
      </c>
      <c r="AF1104" s="189" t="str">
        <f>AF1091</f>
        <v/>
      </c>
      <c r="AG1104" s="205">
        <f t="shared" si="351"/>
        <v>0</v>
      </c>
      <c r="AI1104" s="157" t="str">
        <f>IF(月報!G1104&lt;&gt;"",月報!G1104,"")</f>
        <v/>
      </c>
      <c r="AJ1104" s="151" t="str">
        <f>IF(月報!W1104&lt;&gt;"",月報!W1104*24,"")</f>
        <v/>
      </c>
      <c r="AK1104" s="151" t="str">
        <f>IF(月報!P1104&lt;&gt;"",月報!P1104,"")</f>
        <v/>
      </c>
      <c r="AL1104" s="151" t="str">
        <f>IF(月報!Q1104&lt;&gt;"",IF(月報!Q1104="平日残","",月報!Q1104),"")</f>
        <v/>
      </c>
      <c r="AM1104" s="151"/>
      <c r="AN1104" s="151" t="str">
        <f t="shared" si="355"/>
        <v/>
      </c>
      <c r="AO1104" s="151" t="str">
        <f>IF($E1104="","",VLOOKUP($E1104,カレンダマスタ!$A$5:$E$381,5,FALSE))</f>
        <v/>
      </c>
      <c r="AQ1104" s="197" t="str">
        <f>IF(G1104="","",IF(VLOOKUP(E1104,カレンダマスタ!$A$5:$D$381,4,FALSE)=0,"",1))</f>
        <v/>
      </c>
      <c r="AR1104" s="152" t="str">
        <f>IF($G1104="","",IF($AD1104="NSTC",INDEX(カレンダマスタ!$I$26:$O$31,MATCH($G1104,カレンダマスタ!$H$26:$H$31,1),MATCH($H1104,カレンダマスタ!$I$25:$O$25,1)),
IF($AD1104="CS本社",INDEX(カレンダマスタ!$I$36:$O$41,MATCH($G1104,カレンダマスタ!$H$36:$H$41,1),MATCH($H1104,カレンダマスタ!$I$35:$O$35,1)),
IF($AD1104="NS本社",INDEX(カレンダマスタ!$I$94:$O$99,MATCH($G1104,カレンダマスタ!$H$95:$H$100,1),MATCH($H1104,カレンダマスタ!$I$93:$O$93,1)),
IF($AD1104="ODC",INDEX(カレンダマスタ!$I$46:$O$51,MATCH($G1104,カレンダマスタ!$H$46:$H$51,1),MATCH($H1104,カレンダマスタ!$I$45:$O$45,1)),
IF($AD1104="NS東京TC",INDEX(カレンダマスタ!$I$56:$O$61,MATCH($G1104,カレンダマスタ!$H$56:$H$61,1),MATCH($H1104,カレンダマスタ!$I$55:$O$55,1)),""))))))</f>
        <v/>
      </c>
      <c r="AS1104" s="151" t="str">
        <f t="shared" si="352"/>
        <v/>
      </c>
      <c r="AU1104" s="153" t="str">
        <f>IF(E1104="","",VLOOKUP($E1104,カレンダマスタ!$A$4:$E$381,4,FALSE))</f>
        <v/>
      </c>
      <c r="AV1104" s="153" t="str">
        <f t="shared" si="357"/>
        <v/>
      </c>
      <c r="AW1104" s="153" t="str">
        <f t="shared" si="358"/>
        <v/>
      </c>
      <c r="AX1104" s="154" t="str">
        <f t="shared" si="359"/>
        <v/>
      </c>
      <c r="AY1104" s="154" t="str">
        <f t="shared" si="360"/>
        <v/>
      </c>
      <c r="AZ1104" s="144" t="str">
        <f>IF(AX1104&amp;AW1104="勤怠未設定","×",IF(AV1104="勤怠修正","×",IF(AC1104="外注","",IF(AA1104="",IF(AY1104&lt;&gt;"","×",""),IF(VLOOKUP(AA1104,カレンダマスタ!$H$66:$I$83,2,FALSE)&lt;&gt;AY1104,"×","OK")))))</f>
        <v/>
      </c>
      <c r="BC1104" s="153" t="str">
        <f>IF(E1104="","",VLOOKUP($E1104,カレンダマスタ!$A$4:$E$381,4,FALSE))</f>
        <v/>
      </c>
      <c r="BD1104" s="151" t="str">
        <f>IF(AC1104="社員","",IF(AG1104=0,"",IF(AD1104="NSTC",IF(COUNTIF(カレンダマスタ!$Q$5:$Q$32,G1104)=1,"OK","×"),
IF(AD1104="NS本社",IF(COUNTIF(カレンダマスタ!$T$5:$T$32,G1104)=1,"OK","×"),IF(COUNTIF(カレンダマスタ!$R$5:$R$32,G1104)=1,"OK","×")))))</f>
        <v/>
      </c>
      <c r="BE1104" s="151" t="str">
        <f>IF(AC1104="社員","",IF(G1104="","",IF(R1104&lt;&gt;"","",IF(AF1104="CS","OK",IF(VLOOKUP(E1104,カレンダマスタ!$A$5:$D$381,4,FALSE)&gt;0,"",IF(OR(G1104*24&gt;10.84,H1104*24&lt;14.5)=TRUE,"×","OK"))))))</f>
        <v/>
      </c>
      <c r="BF1104" s="151" t="str">
        <f t="shared" si="345"/>
        <v/>
      </c>
      <c r="BG1104" s="151" t="str">
        <f t="shared" si="344"/>
        <v/>
      </c>
      <c r="BI1104" s="144" t="str">
        <f t="shared" si="353"/>
        <v/>
      </c>
    </row>
    <row r="1105" spans="2:61">
      <c r="B1105" s="111"/>
      <c r="C1105" s="535"/>
      <c r="D1105" s="112"/>
      <c r="E1105" s="582"/>
      <c r="F1105" s="112"/>
      <c r="G1105" s="587"/>
      <c r="H1105" s="587"/>
      <c r="I1105" s="114"/>
      <c r="J1105" s="118"/>
      <c r="K1105" s="115"/>
      <c r="L1105" s="116"/>
      <c r="M1105" s="116"/>
      <c r="N1105" s="117"/>
      <c r="O1105" s="118"/>
      <c r="P1105" s="118"/>
      <c r="Q1105" s="118"/>
      <c r="R1105" s="119"/>
      <c r="S1105" s="120"/>
      <c r="T1105" s="433" t="str">
        <f t="shared" si="347"/>
        <v/>
      </c>
      <c r="U1105" s="431">
        <f>SUM(T1105:T1111)</f>
        <v>0</v>
      </c>
      <c r="V1105" s="431" t="str">
        <f t="shared" si="348"/>
        <v/>
      </c>
      <c r="W1105" s="298"/>
      <c r="X1105" s="113" t="str">
        <f t="shared" si="354"/>
        <v/>
      </c>
      <c r="Y1105" s="113" t="str">
        <f t="shared" si="349"/>
        <v/>
      </c>
      <c r="Z1105" s="113" t="str">
        <f t="shared" si="350"/>
        <v/>
      </c>
      <c r="AA1105" s="119" t="str">
        <f t="shared" si="356"/>
        <v/>
      </c>
      <c r="AC1105" s="190" t="str">
        <f>AC1091</f>
        <v/>
      </c>
      <c r="AD1105" s="191" t="str">
        <f>AD1091</f>
        <v/>
      </c>
      <c r="AE1105" s="191" t="str">
        <f>AE1091</f>
        <v/>
      </c>
      <c r="AF1105" s="191" t="str">
        <f>AF1091</f>
        <v/>
      </c>
      <c r="AG1105" s="206">
        <f t="shared" si="351"/>
        <v>0</v>
      </c>
      <c r="AI1105" s="158" t="str">
        <f>IF(月報!G1105&lt;&gt;"",月報!G1105,"")</f>
        <v/>
      </c>
      <c r="AJ1105" s="122" t="str">
        <f>IF(月報!W1105&lt;&gt;"",月報!W1105*24,"")</f>
        <v/>
      </c>
      <c r="AK1105" s="122" t="str">
        <f>IF(月報!P1105&lt;&gt;"",月報!P1105,"")</f>
        <v/>
      </c>
      <c r="AL1105" s="122" t="str">
        <f>IF(月報!Q1105&lt;&gt;"",IF(月報!Q1105="平日残","",月報!Q1105),"")</f>
        <v/>
      </c>
      <c r="AM1105" s="122"/>
      <c r="AN1105" s="122" t="str">
        <f t="shared" si="355"/>
        <v/>
      </c>
      <c r="AO1105" s="122" t="str">
        <f>IF($E1105="","",VLOOKUP($E1105,カレンダマスタ!$A$5:$E$381,5,FALSE))</f>
        <v/>
      </c>
      <c r="AQ1105" s="195" t="str">
        <f>IF(G1105="","",IF(VLOOKUP(E1105,カレンダマスタ!$A$5:$D$381,4,FALSE)=0,"",1))</f>
        <v/>
      </c>
      <c r="AR1105" s="123" t="str">
        <f>IF($G1105="","",IF($AD1105="NSTC",INDEX(カレンダマスタ!$I$26:$O$31,MATCH($G1105,カレンダマスタ!$H$26:$H$31,1),MATCH($H1105,カレンダマスタ!$I$25:$O$25,1)),
IF($AD1105="CS本社",INDEX(カレンダマスタ!$I$36:$O$41,MATCH($G1105,カレンダマスタ!$H$36:$H$41,1),MATCH($H1105,カレンダマスタ!$I$35:$O$35,1)),
IF($AD1105="NS本社",INDEX(カレンダマスタ!$I$94:$O$99,MATCH($G1105,カレンダマスタ!$H$95:$H$100,1),MATCH($H1105,カレンダマスタ!$I$93:$O$93,1)),
IF($AD1105="ODC",INDEX(カレンダマスタ!$I$46:$O$51,MATCH($G1105,カレンダマスタ!$H$46:$H$51,1),MATCH($H1105,カレンダマスタ!$I$45:$O$45,1)),
IF($AD1105="NS東京TC",INDEX(カレンダマスタ!$I$56:$O$61,MATCH($G1105,カレンダマスタ!$H$56:$H$61,1),MATCH($H1105,カレンダマスタ!$I$55:$O$55,1)),""))))))</f>
        <v/>
      </c>
      <c r="AS1105" s="122" t="str">
        <f t="shared" si="352"/>
        <v/>
      </c>
      <c r="AU1105" s="124" t="str">
        <f>IF(E1105="","",VLOOKUP($E1105,カレンダマスタ!$A$4:$E$381,4,FALSE))</f>
        <v/>
      </c>
      <c r="AV1105" s="124" t="str">
        <f t="shared" si="357"/>
        <v/>
      </c>
      <c r="AW1105" s="124" t="str">
        <f t="shared" si="358"/>
        <v/>
      </c>
      <c r="AX1105" s="125" t="str">
        <f t="shared" si="359"/>
        <v/>
      </c>
      <c r="AY1105" s="125" t="str">
        <f t="shared" si="360"/>
        <v/>
      </c>
      <c r="AZ1105" s="114" t="str">
        <f>IF(AX1105&amp;AW1105="勤怠未設定","×",IF(AV1105="勤怠修正","×",IF(AC1105="外注","",IF(AA1105="",IF(AY1105&lt;&gt;"","×",""),IF(VLOOKUP(AA1105,カレンダマスタ!$H$66:$I$83,2,FALSE)&lt;&gt;AY1105,"×","OK")))))</f>
        <v/>
      </c>
      <c r="BC1105" s="124" t="str">
        <f>IF(E1105="","",VLOOKUP($E1105,カレンダマスタ!$A$4:$E$381,4,FALSE))</f>
        <v/>
      </c>
      <c r="BD1105" s="122" t="str">
        <f>IF(AC1105="社員","",IF(AG1105=0,"",IF(AD1105="NSTC",IF(COUNTIF(カレンダマスタ!$Q$5:$Q$32,G1105)=1,"OK","×"),
IF(AD1105="NS本社",IF(COUNTIF(カレンダマスタ!$T$5:$T$32,G1105)=1,"OK","×"),IF(COUNTIF(カレンダマスタ!$R$5:$R$32,G1105)=1,"OK","×")))))</f>
        <v/>
      </c>
      <c r="BE1105" s="122" t="str">
        <f>IF(AC1105="社員","",IF(G1105="","",IF(R1105&lt;&gt;"","",IF(AF1105="CS","OK",IF(VLOOKUP(E1105,カレンダマスタ!$A$5:$D$381,4,FALSE)&gt;0,"",IF(OR(G1105*24&gt;10.84,H1105*24&lt;14.5)=TRUE,"×","OK"))))))</f>
        <v/>
      </c>
      <c r="BF1105" s="122" t="str">
        <f t="shared" si="345"/>
        <v/>
      </c>
      <c r="BG1105" s="122" t="str">
        <f t="shared" si="344"/>
        <v/>
      </c>
      <c r="BI1105" s="114" t="str">
        <f t="shared" si="353"/>
        <v/>
      </c>
    </row>
    <row r="1106" spans="2:61">
      <c r="B1106" s="111"/>
      <c r="C1106" s="536"/>
      <c r="D1106" s="128"/>
      <c r="E1106" s="583"/>
      <c r="F1106" s="128"/>
      <c r="G1106" s="588"/>
      <c r="H1106" s="588"/>
      <c r="I1106" s="130"/>
      <c r="J1106" s="139"/>
      <c r="K1106" s="131"/>
      <c r="L1106" s="132"/>
      <c r="M1106" s="132"/>
      <c r="N1106" s="141"/>
      <c r="O1106" s="139"/>
      <c r="P1106" s="139"/>
      <c r="Q1106" s="139"/>
      <c r="R1106" s="133"/>
      <c r="S1106" s="134"/>
      <c r="T1106" s="434" t="str">
        <f t="shared" si="347"/>
        <v/>
      </c>
      <c r="U1106" s="429"/>
      <c r="V1106" s="429" t="str">
        <f t="shared" si="348"/>
        <v/>
      </c>
      <c r="W1106" s="298"/>
      <c r="X1106" s="129" t="str">
        <f t="shared" si="354"/>
        <v/>
      </c>
      <c r="Y1106" s="129" t="str">
        <f t="shared" si="349"/>
        <v/>
      </c>
      <c r="Z1106" s="129" t="str">
        <f t="shared" si="350"/>
        <v/>
      </c>
      <c r="AA1106" s="133" t="str">
        <f t="shared" si="356"/>
        <v/>
      </c>
      <c r="AC1106" s="186" t="str">
        <f>AC1091</f>
        <v/>
      </c>
      <c r="AD1106" s="187" t="str">
        <f>AD1091</f>
        <v/>
      </c>
      <c r="AE1106" s="187" t="str">
        <f>AE1091</f>
        <v/>
      </c>
      <c r="AF1106" s="187" t="str">
        <f>AF1091</f>
        <v/>
      </c>
      <c r="AG1106" s="204">
        <f t="shared" si="351"/>
        <v>0</v>
      </c>
      <c r="AI1106" s="135" t="str">
        <f>IF(月報!G1106&lt;&gt;"",月報!G1106,"")</f>
        <v/>
      </c>
      <c r="AJ1106" s="126" t="str">
        <f>IF(月報!W1106&lt;&gt;"",月報!W1106*24,"")</f>
        <v/>
      </c>
      <c r="AK1106" s="126" t="str">
        <f>IF(月報!P1106&lt;&gt;"",月報!P1106,"")</f>
        <v/>
      </c>
      <c r="AL1106" s="126" t="str">
        <f>IF(月報!Q1106&lt;&gt;"",IF(月報!Q1106="平日残","",月報!Q1106),"")</f>
        <v/>
      </c>
      <c r="AM1106" s="126"/>
      <c r="AN1106" s="126" t="str">
        <f t="shared" si="355"/>
        <v/>
      </c>
      <c r="AO1106" s="126" t="str">
        <f>IF($E1106="","",VLOOKUP($E1106,カレンダマスタ!$A$5:$E$381,5,FALSE))</f>
        <v/>
      </c>
      <c r="AQ1106" s="196" t="str">
        <f>IF(G1106="","",IF(VLOOKUP(E1106,カレンダマスタ!$A$5:$D$381,4,FALSE)=0,"",1))</f>
        <v/>
      </c>
      <c r="AR1106" s="136" t="str">
        <f>IF($G1106="","",IF($AD1106="NSTC",INDEX(カレンダマスタ!$I$26:$O$31,MATCH($G1106,カレンダマスタ!$H$26:$H$31,1),MATCH($H1106,カレンダマスタ!$I$25:$O$25,1)),
IF($AD1106="CS本社",INDEX(カレンダマスタ!$I$36:$O$41,MATCH($G1106,カレンダマスタ!$H$36:$H$41,1),MATCH($H1106,カレンダマスタ!$I$35:$O$35,1)),
IF($AD1106="NS本社",INDEX(カレンダマスタ!$I$94:$O$99,MATCH($G1106,カレンダマスタ!$H$95:$H$100,1),MATCH($H1106,カレンダマスタ!$I$93:$O$93,1)),
IF($AD1106="ODC",INDEX(カレンダマスタ!$I$46:$O$51,MATCH($G1106,カレンダマスタ!$H$46:$H$51,1),MATCH($H1106,カレンダマスタ!$I$45:$O$45,1)),
IF($AD1106="NS東京TC",INDEX(カレンダマスタ!$I$56:$O$61,MATCH($G1106,カレンダマスタ!$H$56:$H$61,1),MATCH($H1106,カレンダマスタ!$I$55:$O$55,1)),""))))))</f>
        <v/>
      </c>
      <c r="AS1106" s="126" t="str">
        <f t="shared" si="352"/>
        <v/>
      </c>
      <c r="AU1106" s="137" t="str">
        <f>IF(E1106="","",VLOOKUP($E1106,カレンダマスタ!$A$4:$E$381,4,FALSE))</f>
        <v/>
      </c>
      <c r="AV1106" s="137" t="str">
        <f t="shared" si="357"/>
        <v/>
      </c>
      <c r="AW1106" s="137" t="str">
        <f t="shared" si="358"/>
        <v/>
      </c>
      <c r="AX1106" s="138" t="str">
        <f t="shared" si="359"/>
        <v/>
      </c>
      <c r="AY1106" s="138" t="str">
        <f t="shared" si="360"/>
        <v/>
      </c>
      <c r="AZ1106" s="130" t="str">
        <f>IF(AX1106&amp;AW1106="勤怠未設定","×",IF(AV1106="勤怠修正","×",IF(AC1106="外注","",IF(AA1106="",IF(AY1106&lt;&gt;"","×",""),IF(VLOOKUP(AA1106,カレンダマスタ!$H$66:$I$83,2,FALSE)&lt;&gt;AY1106,"×","OK")))))</f>
        <v/>
      </c>
      <c r="BC1106" s="137" t="str">
        <f>IF(E1106="","",VLOOKUP($E1106,カレンダマスタ!$A$4:$E$381,4,FALSE))</f>
        <v/>
      </c>
      <c r="BD1106" s="126" t="str">
        <f>IF(AC1106="社員","",IF(AG1106=0,"",IF(AD1106="NSTC",IF(COUNTIF(カレンダマスタ!$Q$5:$Q$32,G1106)=1,"OK","×"),
IF(AD1106="NS本社",IF(COUNTIF(カレンダマスタ!$T$5:$T$32,G1106)=1,"OK","×"),IF(COUNTIF(カレンダマスタ!$R$5:$R$32,G1106)=1,"OK","×")))))</f>
        <v/>
      </c>
      <c r="BE1106" s="126" t="str">
        <f>IF(AC1106="社員","",IF(G1106="","",IF(R1106&lt;&gt;"","",IF(AF1106="CS","OK",IF(VLOOKUP(E1106,カレンダマスタ!$A$5:$D$381,4,FALSE)&gt;0,"",IF(OR(G1106*24&gt;10.84,H1106*24&lt;14.5)=TRUE,"×","OK"))))))</f>
        <v/>
      </c>
      <c r="BF1106" s="126" t="str">
        <f t="shared" si="345"/>
        <v/>
      </c>
      <c r="BG1106" s="126" t="str">
        <f t="shared" si="344"/>
        <v/>
      </c>
      <c r="BI1106" s="130" t="str">
        <f t="shared" si="353"/>
        <v/>
      </c>
    </row>
    <row r="1107" spans="2:61">
      <c r="B1107" s="111"/>
      <c r="C1107" s="536"/>
      <c r="D1107" s="128"/>
      <c r="E1107" s="583"/>
      <c r="F1107" s="128"/>
      <c r="G1107" s="588"/>
      <c r="H1107" s="588"/>
      <c r="I1107" s="130"/>
      <c r="J1107" s="139"/>
      <c r="K1107" s="131"/>
      <c r="L1107" s="132"/>
      <c r="M1107" s="132"/>
      <c r="N1107" s="141"/>
      <c r="O1107" s="139"/>
      <c r="P1107" s="139"/>
      <c r="Q1107" s="139"/>
      <c r="R1107" s="133"/>
      <c r="S1107" s="134"/>
      <c r="T1107" s="434" t="str">
        <f t="shared" si="347"/>
        <v/>
      </c>
      <c r="U1107" s="429"/>
      <c r="V1107" s="429" t="str">
        <f t="shared" si="348"/>
        <v/>
      </c>
      <c r="W1107" s="298"/>
      <c r="X1107" s="129" t="str">
        <f t="shared" si="354"/>
        <v/>
      </c>
      <c r="Y1107" s="129" t="str">
        <f t="shared" si="349"/>
        <v/>
      </c>
      <c r="Z1107" s="129" t="str">
        <f t="shared" si="350"/>
        <v/>
      </c>
      <c r="AA1107" s="133" t="str">
        <f t="shared" si="356"/>
        <v/>
      </c>
      <c r="AC1107" s="186" t="str">
        <f>AC1091</f>
        <v/>
      </c>
      <c r="AD1107" s="187" t="str">
        <f>AD1091</f>
        <v/>
      </c>
      <c r="AE1107" s="187" t="str">
        <f>AE1091</f>
        <v/>
      </c>
      <c r="AF1107" s="187" t="str">
        <f>AF1091</f>
        <v/>
      </c>
      <c r="AG1107" s="204">
        <f t="shared" si="351"/>
        <v>0</v>
      </c>
      <c r="AI1107" s="135" t="str">
        <f>IF(月報!G1107&lt;&gt;"",月報!G1107,"")</f>
        <v/>
      </c>
      <c r="AJ1107" s="126" t="str">
        <f>IF(月報!W1107&lt;&gt;"",月報!W1107*24,"")</f>
        <v/>
      </c>
      <c r="AK1107" s="126" t="str">
        <f>IF(月報!P1107&lt;&gt;"",月報!P1107,"")</f>
        <v/>
      </c>
      <c r="AL1107" s="126" t="str">
        <f>IF(月報!Q1107&lt;&gt;"",IF(月報!Q1107="平日残","",月報!Q1107),"")</f>
        <v/>
      </c>
      <c r="AM1107" s="126"/>
      <c r="AN1107" s="126" t="str">
        <f t="shared" si="355"/>
        <v/>
      </c>
      <c r="AO1107" s="126" t="str">
        <f>IF($E1107="","",VLOOKUP($E1107,カレンダマスタ!$A$5:$E$381,5,FALSE))</f>
        <v/>
      </c>
      <c r="AQ1107" s="196" t="str">
        <f>IF(G1107="","",IF(VLOOKUP(E1107,カレンダマスタ!$A$5:$D$381,4,FALSE)=0,"",1))</f>
        <v/>
      </c>
      <c r="AR1107" s="136" t="str">
        <f>IF($G1107="","",IF($AD1107="NSTC",INDEX(カレンダマスタ!$I$26:$O$31,MATCH($G1107,カレンダマスタ!$H$26:$H$31,1),MATCH($H1107,カレンダマスタ!$I$25:$O$25,1)),
IF($AD1107="CS本社",INDEX(カレンダマスタ!$I$36:$O$41,MATCH($G1107,カレンダマスタ!$H$36:$H$41,1),MATCH($H1107,カレンダマスタ!$I$35:$O$35,1)),
IF($AD1107="NS本社",INDEX(カレンダマスタ!$I$94:$O$99,MATCH($G1107,カレンダマスタ!$H$95:$H$100,1),MATCH($H1107,カレンダマスタ!$I$93:$O$93,1)),
IF($AD1107="ODC",INDEX(カレンダマスタ!$I$46:$O$51,MATCH($G1107,カレンダマスタ!$H$46:$H$51,1),MATCH($H1107,カレンダマスタ!$I$45:$O$45,1)),
IF($AD1107="NS東京TC",INDEX(カレンダマスタ!$I$56:$O$61,MATCH($G1107,カレンダマスタ!$H$56:$H$61,1),MATCH($H1107,カレンダマスタ!$I$55:$O$55,1)),""))))))</f>
        <v/>
      </c>
      <c r="AS1107" s="126" t="str">
        <f t="shared" si="352"/>
        <v/>
      </c>
      <c r="AU1107" s="137" t="str">
        <f>IF(E1107="","",VLOOKUP($E1107,カレンダマスタ!$A$4:$E$381,4,FALSE))</f>
        <v/>
      </c>
      <c r="AV1107" s="137" t="str">
        <f t="shared" si="357"/>
        <v/>
      </c>
      <c r="AW1107" s="137" t="str">
        <f t="shared" si="358"/>
        <v/>
      </c>
      <c r="AX1107" s="138" t="str">
        <f t="shared" si="359"/>
        <v/>
      </c>
      <c r="AY1107" s="138" t="str">
        <f t="shared" si="360"/>
        <v/>
      </c>
      <c r="AZ1107" s="130" t="str">
        <f>IF(AX1107&amp;AW1107="勤怠未設定","×",IF(AV1107="勤怠修正","×",IF(AC1107="外注","",IF(AA1107="",IF(AY1107&lt;&gt;"","×",""),IF(VLOOKUP(AA1107,カレンダマスタ!$H$66:$I$83,2,FALSE)&lt;&gt;AY1107,"×","OK")))))</f>
        <v/>
      </c>
      <c r="BC1107" s="137" t="str">
        <f>IF(E1107="","",VLOOKUP($E1107,カレンダマスタ!$A$4:$E$381,4,FALSE))</f>
        <v/>
      </c>
      <c r="BD1107" s="126" t="str">
        <f>IF(AC1107="社員","",IF(AG1107=0,"",IF(AD1107="NSTC",IF(COUNTIF(カレンダマスタ!$Q$5:$Q$32,G1107)=1,"OK","×"),
IF(AD1107="NS本社",IF(COUNTIF(カレンダマスタ!$T$5:$T$32,G1107)=1,"OK","×"),IF(COUNTIF(カレンダマスタ!$R$5:$R$32,G1107)=1,"OK","×")))))</f>
        <v/>
      </c>
      <c r="BE1107" s="126" t="str">
        <f>IF(AC1107="社員","",IF(G1107="","",IF(R1107&lt;&gt;"","",IF(AF1107="CS","OK",IF(VLOOKUP(E1107,カレンダマスタ!$A$5:$D$381,4,FALSE)&gt;0,"",IF(OR(G1107*24&gt;10.84,H1107*24&lt;14.5)=TRUE,"×","OK"))))))</f>
        <v/>
      </c>
      <c r="BF1107" s="126" t="str">
        <f t="shared" si="345"/>
        <v/>
      </c>
      <c r="BG1107" s="126" t="str">
        <f t="shared" si="344"/>
        <v/>
      </c>
      <c r="BI1107" s="130" t="str">
        <f t="shared" si="353"/>
        <v/>
      </c>
    </row>
    <row r="1108" spans="2:61">
      <c r="B1108" s="111"/>
      <c r="C1108" s="536"/>
      <c r="D1108" s="128"/>
      <c r="E1108" s="583"/>
      <c r="F1108" s="128"/>
      <c r="G1108" s="588"/>
      <c r="H1108" s="588"/>
      <c r="I1108" s="130"/>
      <c r="J1108" s="139"/>
      <c r="K1108" s="131"/>
      <c r="L1108" s="132"/>
      <c r="M1108" s="132"/>
      <c r="N1108" s="141"/>
      <c r="O1108" s="139"/>
      <c r="P1108" s="139"/>
      <c r="Q1108" s="139"/>
      <c r="R1108" s="133"/>
      <c r="S1108" s="134"/>
      <c r="T1108" s="434" t="str">
        <f t="shared" si="347"/>
        <v/>
      </c>
      <c r="U1108" s="429"/>
      <c r="V1108" s="429" t="str">
        <f t="shared" si="348"/>
        <v/>
      </c>
      <c r="W1108" s="298"/>
      <c r="X1108" s="129" t="str">
        <f t="shared" si="354"/>
        <v/>
      </c>
      <c r="Y1108" s="129" t="str">
        <f t="shared" si="349"/>
        <v/>
      </c>
      <c r="Z1108" s="129" t="str">
        <f t="shared" si="350"/>
        <v/>
      </c>
      <c r="AA1108" s="133" t="str">
        <f t="shared" si="356"/>
        <v/>
      </c>
      <c r="AC1108" s="186" t="str">
        <f>AC1091</f>
        <v/>
      </c>
      <c r="AD1108" s="187" t="str">
        <f>AD1091</f>
        <v/>
      </c>
      <c r="AE1108" s="187" t="str">
        <f>AE1091</f>
        <v/>
      </c>
      <c r="AF1108" s="187" t="str">
        <f>AF1091</f>
        <v/>
      </c>
      <c r="AG1108" s="204">
        <f t="shared" si="351"/>
        <v>0</v>
      </c>
      <c r="AI1108" s="140" t="str">
        <f>IF(月報!G1108&lt;&gt;"",月報!G1108,"")</f>
        <v/>
      </c>
      <c r="AJ1108" s="126" t="str">
        <f>IF(月報!W1108&lt;&gt;"",月報!W1108*24,"")</f>
        <v/>
      </c>
      <c r="AK1108" s="126" t="str">
        <f>IF(月報!P1108&lt;&gt;"",月報!P1108,"")</f>
        <v/>
      </c>
      <c r="AL1108" s="126" t="str">
        <f>IF(月報!Q1108&lt;&gt;"",IF(月報!Q1108="平日残","",月報!Q1108),"")</f>
        <v/>
      </c>
      <c r="AM1108" s="126"/>
      <c r="AN1108" s="126" t="str">
        <f t="shared" si="355"/>
        <v/>
      </c>
      <c r="AO1108" s="126" t="str">
        <f>IF($E1108="","",VLOOKUP($E1108,カレンダマスタ!$A$5:$E$381,5,FALSE))</f>
        <v/>
      </c>
      <c r="AQ1108" s="196" t="str">
        <f>IF(G1108="","",IF(VLOOKUP(E1108,カレンダマスタ!$A$5:$D$381,4,FALSE)=0,"",1))</f>
        <v/>
      </c>
      <c r="AR1108" s="136" t="str">
        <f>IF($G1108="","",IF($AD1108="NSTC",INDEX(カレンダマスタ!$I$26:$O$31,MATCH($G1108,カレンダマスタ!$H$26:$H$31,1),MATCH($H1108,カレンダマスタ!$I$25:$O$25,1)),
IF($AD1108="CS本社",INDEX(カレンダマスタ!$I$36:$O$41,MATCH($G1108,カレンダマスタ!$H$36:$H$41,1),MATCH($H1108,カレンダマスタ!$I$35:$O$35,1)),
IF($AD1108="NS本社",INDEX(カレンダマスタ!$I$94:$O$99,MATCH($G1108,カレンダマスタ!$H$95:$H$100,1),MATCH($H1108,カレンダマスタ!$I$93:$O$93,1)),
IF($AD1108="ODC",INDEX(カレンダマスタ!$I$46:$O$51,MATCH($G1108,カレンダマスタ!$H$46:$H$51,1),MATCH($H1108,カレンダマスタ!$I$45:$O$45,1)),
IF($AD1108="NS東京TC",INDEX(カレンダマスタ!$I$56:$O$61,MATCH($G1108,カレンダマスタ!$H$56:$H$61,1),MATCH($H1108,カレンダマスタ!$I$55:$O$55,1)),""))))))</f>
        <v/>
      </c>
      <c r="AS1108" s="126" t="str">
        <f t="shared" si="352"/>
        <v/>
      </c>
      <c r="AU1108" s="137" t="str">
        <f>IF(E1108="","",VLOOKUP($E1108,カレンダマスタ!$A$4:$E$381,4,FALSE))</f>
        <v/>
      </c>
      <c r="AV1108" s="137" t="str">
        <f t="shared" si="357"/>
        <v/>
      </c>
      <c r="AW1108" s="137" t="str">
        <f t="shared" si="358"/>
        <v/>
      </c>
      <c r="AX1108" s="138" t="str">
        <f t="shared" si="359"/>
        <v/>
      </c>
      <c r="AY1108" s="138" t="str">
        <f t="shared" si="360"/>
        <v/>
      </c>
      <c r="AZ1108" s="130" t="str">
        <f>IF(AX1108&amp;AW1108="勤怠未設定","×",IF(AV1108="勤怠修正","×",IF(AC1108="外注","",IF(AA1108="",IF(AY1108&lt;&gt;"","×",""),IF(VLOOKUP(AA1108,カレンダマスタ!$H$66:$I$83,2,FALSE)&lt;&gt;AY1108,"×","OK")))))</f>
        <v/>
      </c>
      <c r="BC1108" s="137" t="str">
        <f>IF(E1108="","",VLOOKUP($E1108,カレンダマスタ!$A$4:$E$381,4,FALSE))</f>
        <v/>
      </c>
      <c r="BD1108" s="126" t="str">
        <f>IF(AC1108="社員","",IF(AG1108=0,"",IF(AD1108="NSTC",IF(COUNTIF(カレンダマスタ!$Q$5:$Q$32,G1108)=1,"OK","×"),
IF(AD1108="NS本社",IF(COUNTIF(カレンダマスタ!$T$5:$T$32,G1108)=1,"OK","×"),IF(COUNTIF(カレンダマスタ!$R$5:$R$32,G1108)=1,"OK","×")))))</f>
        <v/>
      </c>
      <c r="BE1108" s="126" t="str">
        <f>IF(AC1108="社員","",IF(G1108="","",IF(R1108&lt;&gt;"","",IF(AF1108="CS","OK",IF(VLOOKUP(E1108,カレンダマスタ!$A$5:$D$381,4,FALSE)&gt;0,"",IF(OR(G1108*24&gt;10.84,H1108*24&lt;14.5)=TRUE,"×","OK"))))))</f>
        <v/>
      </c>
      <c r="BF1108" s="126" t="str">
        <f t="shared" si="345"/>
        <v/>
      </c>
      <c r="BG1108" s="126" t="str">
        <f t="shared" si="344"/>
        <v/>
      </c>
      <c r="BI1108" s="130" t="str">
        <f t="shared" si="353"/>
        <v/>
      </c>
    </row>
    <row r="1109" spans="2:61">
      <c r="B1109" s="111"/>
      <c r="C1109" s="536"/>
      <c r="D1109" s="128"/>
      <c r="E1109" s="583"/>
      <c r="F1109" s="128"/>
      <c r="G1109" s="588"/>
      <c r="H1109" s="588"/>
      <c r="I1109" s="130"/>
      <c r="J1109" s="139"/>
      <c r="K1109" s="131"/>
      <c r="L1109" s="132"/>
      <c r="M1109" s="132"/>
      <c r="N1109" s="141"/>
      <c r="O1109" s="139"/>
      <c r="P1109" s="139"/>
      <c r="Q1109" s="139"/>
      <c r="R1109" s="133"/>
      <c r="S1109" s="134"/>
      <c r="T1109" s="434" t="str">
        <f t="shared" si="347"/>
        <v/>
      </c>
      <c r="U1109" s="429"/>
      <c r="V1109" s="429" t="str">
        <f t="shared" si="348"/>
        <v/>
      </c>
      <c r="W1109" s="298"/>
      <c r="X1109" s="129" t="str">
        <f t="shared" si="354"/>
        <v/>
      </c>
      <c r="Y1109" s="129" t="str">
        <f t="shared" si="349"/>
        <v/>
      </c>
      <c r="Z1109" s="129" t="str">
        <f t="shared" si="350"/>
        <v/>
      </c>
      <c r="AA1109" s="133" t="str">
        <f t="shared" si="356"/>
        <v/>
      </c>
      <c r="AC1109" s="186" t="str">
        <f>AC1091</f>
        <v/>
      </c>
      <c r="AD1109" s="187" t="str">
        <f>AD1091</f>
        <v/>
      </c>
      <c r="AE1109" s="187" t="str">
        <f>AE1091</f>
        <v/>
      </c>
      <c r="AF1109" s="187" t="str">
        <f>AF1091</f>
        <v/>
      </c>
      <c r="AG1109" s="204">
        <f t="shared" si="351"/>
        <v>0</v>
      </c>
      <c r="AI1109" s="140" t="str">
        <f>IF(月報!G1109&lt;&gt;"",月報!G1109,"")</f>
        <v/>
      </c>
      <c r="AJ1109" s="126" t="str">
        <f>IF(月報!W1109&lt;&gt;"",月報!W1109*24,"")</f>
        <v/>
      </c>
      <c r="AK1109" s="126" t="str">
        <f>IF(月報!P1109&lt;&gt;"",月報!P1109,"")</f>
        <v/>
      </c>
      <c r="AL1109" s="126" t="str">
        <f>IF(月報!Q1109&lt;&gt;"",IF(月報!Q1109="平日残","",月報!Q1109),"")</f>
        <v/>
      </c>
      <c r="AM1109" s="126"/>
      <c r="AN1109" s="126" t="str">
        <f t="shared" si="355"/>
        <v/>
      </c>
      <c r="AO1109" s="126" t="str">
        <f>IF($E1109="","",VLOOKUP($E1109,カレンダマスタ!$A$5:$E$381,5,FALSE))</f>
        <v/>
      </c>
      <c r="AQ1109" s="196" t="str">
        <f>IF(G1109="","",IF(VLOOKUP(E1109,カレンダマスタ!$A$5:$D$381,4,FALSE)=0,"",1))</f>
        <v/>
      </c>
      <c r="AR1109" s="136" t="str">
        <f>IF($G1109="","",IF($AD1109="NSTC",INDEX(カレンダマスタ!$I$26:$O$31,MATCH($G1109,カレンダマスタ!$H$26:$H$31,1),MATCH($H1109,カレンダマスタ!$I$25:$O$25,1)),
IF($AD1109="CS本社",INDEX(カレンダマスタ!$I$36:$O$41,MATCH($G1109,カレンダマスタ!$H$36:$H$41,1),MATCH($H1109,カレンダマスタ!$I$35:$O$35,1)),
IF($AD1109="NS本社",INDEX(カレンダマスタ!$I$94:$O$99,MATCH($G1109,カレンダマスタ!$H$95:$H$100,1),MATCH($H1109,カレンダマスタ!$I$93:$O$93,1)),
IF($AD1109="ODC",INDEX(カレンダマスタ!$I$46:$O$51,MATCH($G1109,カレンダマスタ!$H$46:$H$51,1),MATCH($H1109,カレンダマスタ!$I$45:$O$45,1)),
IF($AD1109="NS東京TC",INDEX(カレンダマスタ!$I$56:$O$61,MATCH($G1109,カレンダマスタ!$H$56:$H$61,1),MATCH($H1109,カレンダマスタ!$I$55:$O$55,1)),""))))))</f>
        <v/>
      </c>
      <c r="AS1109" s="126" t="str">
        <f t="shared" si="352"/>
        <v/>
      </c>
      <c r="AU1109" s="137" t="str">
        <f>IF(E1109="","",VLOOKUP($E1109,カレンダマスタ!$A$4:$E$381,4,FALSE))</f>
        <v/>
      </c>
      <c r="AV1109" s="137" t="str">
        <f t="shared" si="357"/>
        <v/>
      </c>
      <c r="AW1109" s="137" t="str">
        <f t="shared" si="358"/>
        <v/>
      </c>
      <c r="AX1109" s="138" t="str">
        <f t="shared" si="359"/>
        <v/>
      </c>
      <c r="AY1109" s="138" t="str">
        <f t="shared" si="360"/>
        <v/>
      </c>
      <c r="AZ1109" s="130" t="str">
        <f>IF(AX1109&amp;AW1109="勤怠未設定","×",IF(AV1109="勤怠修正","×",IF(AC1109="外注","",IF(AA1109="",IF(AY1109&lt;&gt;"","×",""),IF(VLOOKUP(AA1109,カレンダマスタ!$H$66:$I$83,2,FALSE)&lt;&gt;AY1109,"×","OK")))))</f>
        <v/>
      </c>
      <c r="BC1109" s="137" t="str">
        <f>IF(E1109="","",VLOOKUP($E1109,カレンダマスタ!$A$4:$E$381,4,FALSE))</f>
        <v/>
      </c>
      <c r="BD1109" s="126" t="str">
        <f>IF(AC1109="社員","",IF(AG1109=0,"",IF(AD1109="NSTC",IF(COUNTIF(カレンダマスタ!$Q$5:$Q$32,G1109)=1,"OK","×"),
IF(AD1109="NS本社",IF(COUNTIF(カレンダマスタ!$T$5:$T$32,G1109)=1,"OK","×"),IF(COUNTIF(カレンダマスタ!$R$5:$R$32,G1109)=1,"OK","×")))))</f>
        <v/>
      </c>
      <c r="BE1109" s="126" t="str">
        <f>IF(AC1109="社員","",IF(G1109="","",IF(R1109&lt;&gt;"","",IF(AF1109="CS","OK",IF(VLOOKUP(E1109,カレンダマスタ!$A$5:$D$381,4,FALSE)&gt;0,"",IF(OR(G1109*24&gt;10.84,H1109*24&lt;14.5)=TRUE,"×","OK"))))))</f>
        <v/>
      </c>
      <c r="BF1109" s="126" t="str">
        <f t="shared" si="345"/>
        <v/>
      </c>
      <c r="BG1109" s="126" t="str">
        <f t="shared" si="344"/>
        <v/>
      </c>
      <c r="BI1109" s="130" t="str">
        <f t="shared" si="353"/>
        <v/>
      </c>
    </row>
    <row r="1110" spans="2:61">
      <c r="B1110" s="111"/>
      <c r="C1110" s="536"/>
      <c r="D1110" s="128"/>
      <c r="E1110" s="583"/>
      <c r="F1110" s="128"/>
      <c r="G1110" s="588"/>
      <c r="H1110" s="588"/>
      <c r="I1110" s="130"/>
      <c r="J1110" s="139"/>
      <c r="K1110" s="131"/>
      <c r="L1110" s="132"/>
      <c r="M1110" s="132"/>
      <c r="N1110" s="141"/>
      <c r="O1110" s="139"/>
      <c r="P1110" s="139"/>
      <c r="Q1110" s="139"/>
      <c r="R1110" s="133"/>
      <c r="S1110" s="134"/>
      <c r="T1110" s="434" t="str">
        <f t="shared" si="347"/>
        <v/>
      </c>
      <c r="U1110" s="429"/>
      <c r="V1110" s="429" t="str">
        <f t="shared" si="348"/>
        <v/>
      </c>
      <c r="W1110" s="298"/>
      <c r="X1110" s="129" t="str">
        <f t="shared" si="354"/>
        <v/>
      </c>
      <c r="Y1110" s="129" t="str">
        <f t="shared" si="349"/>
        <v/>
      </c>
      <c r="Z1110" s="129" t="str">
        <f t="shared" si="350"/>
        <v/>
      </c>
      <c r="AA1110" s="133" t="str">
        <f t="shared" si="356"/>
        <v/>
      </c>
      <c r="AC1110" s="186" t="str">
        <f>AC1091</f>
        <v/>
      </c>
      <c r="AD1110" s="187" t="str">
        <f>AD1091</f>
        <v/>
      </c>
      <c r="AE1110" s="187" t="str">
        <f>AE1091</f>
        <v/>
      </c>
      <c r="AF1110" s="187" t="str">
        <f>AF1091</f>
        <v/>
      </c>
      <c r="AG1110" s="204">
        <f t="shared" si="351"/>
        <v>0</v>
      </c>
      <c r="AI1110" s="140" t="str">
        <f>IF(月報!G1110&lt;&gt;"",月報!G1110,"")</f>
        <v/>
      </c>
      <c r="AJ1110" s="126" t="str">
        <f>IF(月報!W1110&lt;&gt;"",月報!W1110*24,"")</f>
        <v/>
      </c>
      <c r="AK1110" s="126" t="str">
        <f>IF(月報!P1110&lt;&gt;"",月報!P1110,"")</f>
        <v/>
      </c>
      <c r="AL1110" s="126" t="str">
        <f>IF(月報!Q1110&lt;&gt;"",IF(月報!Q1110="平日残","",月報!Q1110),"")</f>
        <v/>
      </c>
      <c r="AM1110" s="126"/>
      <c r="AN1110" s="126" t="str">
        <f t="shared" si="355"/>
        <v/>
      </c>
      <c r="AO1110" s="126" t="str">
        <f>IF($E1110="","",VLOOKUP($E1110,カレンダマスタ!$A$5:$E$381,5,FALSE))</f>
        <v/>
      </c>
      <c r="AQ1110" s="196" t="str">
        <f>IF(G1110="","",IF(VLOOKUP(E1110,カレンダマスタ!$A$5:$D$381,4,FALSE)=0,"",1))</f>
        <v/>
      </c>
      <c r="AR1110" s="136" t="str">
        <f>IF($G1110="","",IF($AD1110="NSTC",INDEX(カレンダマスタ!$I$26:$O$31,MATCH($G1110,カレンダマスタ!$H$26:$H$31,1),MATCH($H1110,カレンダマスタ!$I$25:$O$25,1)),
IF($AD1110="CS本社",INDEX(カレンダマスタ!$I$36:$O$41,MATCH($G1110,カレンダマスタ!$H$36:$H$41,1),MATCH($H1110,カレンダマスタ!$I$35:$O$35,1)),
IF($AD1110="NS本社",INDEX(カレンダマスタ!$I$94:$O$99,MATCH($G1110,カレンダマスタ!$H$95:$H$100,1),MATCH($H1110,カレンダマスタ!$I$93:$O$93,1)),
IF($AD1110="ODC",INDEX(カレンダマスタ!$I$46:$O$51,MATCH($G1110,カレンダマスタ!$H$46:$H$51,1),MATCH($H1110,カレンダマスタ!$I$45:$O$45,1)),
IF($AD1110="NS東京TC",INDEX(カレンダマスタ!$I$56:$O$61,MATCH($G1110,カレンダマスタ!$H$56:$H$61,1),MATCH($H1110,カレンダマスタ!$I$55:$O$55,1)),""))))))</f>
        <v/>
      </c>
      <c r="AS1110" s="126" t="str">
        <f t="shared" si="352"/>
        <v/>
      </c>
      <c r="AU1110" s="137" t="str">
        <f>IF(E1110="","",VLOOKUP($E1110,カレンダマスタ!$A$4:$E$381,4,FALSE))</f>
        <v/>
      </c>
      <c r="AV1110" s="137" t="str">
        <f t="shared" si="357"/>
        <v/>
      </c>
      <c r="AW1110" s="137" t="str">
        <f t="shared" si="358"/>
        <v/>
      </c>
      <c r="AX1110" s="138" t="str">
        <f t="shared" si="359"/>
        <v/>
      </c>
      <c r="AY1110" s="138" t="str">
        <f t="shared" si="360"/>
        <v/>
      </c>
      <c r="AZ1110" s="130" t="str">
        <f>IF(AX1110&amp;AW1110="勤怠未設定","×",IF(AV1110="勤怠修正","×",IF(AC1110="外注","",IF(AA1110="",IF(AY1110&lt;&gt;"","×",""),IF(VLOOKUP(AA1110,カレンダマスタ!$H$66:$I$83,2,FALSE)&lt;&gt;AY1110,"×","OK")))))</f>
        <v/>
      </c>
      <c r="BC1110" s="137" t="str">
        <f>IF(E1110="","",VLOOKUP($E1110,カレンダマスタ!$A$4:$E$381,4,FALSE))</f>
        <v/>
      </c>
      <c r="BD1110" s="126" t="str">
        <f>IF(AC1110="社員","",IF(AG1110=0,"",IF(AD1110="NSTC",IF(COUNTIF(カレンダマスタ!$Q$5:$Q$32,G1110)=1,"OK","×"),
IF(AD1110="NS本社",IF(COUNTIF(カレンダマスタ!$T$5:$T$32,G1110)=1,"OK","×"),IF(COUNTIF(カレンダマスタ!$R$5:$R$32,G1110)=1,"OK","×")))))</f>
        <v/>
      </c>
      <c r="BE1110" s="126" t="str">
        <f>IF(AC1110="社員","",IF(G1110="","",IF(R1110&lt;&gt;"","",IF(AF1110="CS","OK",IF(VLOOKUP(E1110,カレンダマスタ!$A$5:$D$381,4,FALSE)&gt;0,"",IF(OR(G1110*24&gt;10.84,H1110*24&lt;14.5)=TRUE,"×","OK"))))))</f>
        <v/>
      </c>
      <c r="BF1110" s="126" t="str">
        <f t="shared" si="345"/>
        <v/>
      </c>
      <c r="BG1110" s="126" t="str">
        <f t="shared" si="344"/>
        <v/>
      </c>
      <c r="BI1110" s="130" t="str">
        <f t="shared" si="353"/>
        <v/>
      </c>
    </row>
    <row r="1111" spans="2:61">
      <c r="B1111" s="111"/>
      <c r="C1111" s="537"/>
      <c r="D1111" s="142"/>
      <c r="E1111" s="584"/>
      <c r="F1111" s="142"/>
      <c r="G1111" s="589"/>
      <c r="H1111" s="589"/>
      <c r="I1111" s="144"/>
      <c r="J1111" s="148"/>
      <c r="K1111" s="145"/>
      <c r="L1111" s="146"/>
      <c r="M1111" s="146"/>
      <c r="N1111" s="147"/>
      <c r="O1111" s="148"/>
      <c r="P1111" s="148"/>
      <c r="Q1111" s="148"/>
      <c r="R1111" s="149"/>
      <c r="S1111" s="156"/>
      <c r="T1111" s="435" t="str">
        <f t="shared" si="347"/>
        <v/>
      </c>
      <c r="U1111" s="430"/>
      <c r="V1111" s="430" t="str">
        <f t="shared" si="348"/>
        <v/>
      </c>
      <c r="W1111" s="298"/>
      <c r="X1111" s="143" t="str">
        <f t="shared" si="354"/>
        <v/>
      </c>
      <c r="Y1111" s="143" t="str">
        <f t="shared" si="349"/>
        <v/>
      </c>
      <c r="Z1111" s="143" t="str">
        <f t="shared" si="350"/>
        <v/>
      </c>
      <c r="AA1111" s="149" t="str">
        <f t="shared" si="356"/>
        <v/>
      </c>
      <c r="AC1111" s="188" t="str">
        <f>AC1091</f>
        <v/>
      </c>
      <c r="AD1111" s="189" t="str">
        <f>AD1091</f>
        <v/>
      </c>
      <c r="AE1111" s="189" t="str">
        <f>AE1091</f>
        <v/>
      </c>
      <c r="AF1111" s="189" t="str">
        <f>AF1091</f>
        <v/>
      </c>
      <c r="AG1111" s="205">
        <f t="shared" si="351"/>
        <v>0</v>
      </c>
      <c r="AI1111" s="157" t="str">
        <f>IF(月報!G1111&lt;&gt;"",月報!G1111,"")</f>
        <v/>
      </c>
      <c r="AJ1111" s="151" t="str">
        <f>IF(月報!W1111&lt;&gt;"",月報!W1111*24,"")</f>
        <v/>
      </c>
      <c r="AK1111" s="151" t="str">
        <f>IF(月報!P1111&lt;&gt;"",月報!P1111,"")</f>
        <v/>
      </c>
      <c r="AL1111" s="151" t="str">
        <f>IF(月報!Q1111&lt;&gt;"",IF(月報!Q1111="平日残","",月報!Q1111),"")</f>
        <v/>
      </c>
      <c r="AM1111" s="151"/>
      <c r="AN1111" s="151" t="str">
        <f t="shared" si="355"/>
        <v/>
      </c>
      <c r="AO1111" s="151" t="str">
        <f>IF($E1111="","",VLOOKUP($E1111,カレンダマスタ!$A$5:$E$381,5,FALSE))</f>
        <v/>
      </c>
      <c r="AQ1111" s="197" t="str">
        <f>IF(G1111="","",IF(VLOOKUP(E1111,カレンダマスタ!$A$5:$D$381,4,FALSE)=0,"",1))</f>
        <v/>
      </c>
      <c r="AR1111" s="152" t="str">
        <f>IF($G1111="","",IF($AD1111="NSTC",INDEX(カレンダマスタ!$I$26:$O$31,MATCH($G1111,カレンダマスタ!$H$26:$H$31,1),MATCH($H1111,カレンダマスタ!$I$25:$O$25,1)),
IF($AD1111="CS本社",INDEX(カレンダマスタ!$I$36:$O$41,MATCH($G1111,カレンダマスタ!$H$36:$H$41,1),MATCH($H1111,カレンダマスタ!$I$35:$O$35,1)),
IF($AD1111="NS本社",INDEX(カレンダマスタ!$I$94:$O$99,MATCH($G1111,カレンダマスタ!$H$95:$H$100,1),MATCH($H1111,カレンダマスタ!$I$93:$O$93,1)),
IF($AD1111="ODC",INDEX(カレンダマスタ!$I$46:$O$51,MATCH($G1111,カレンダマスタ!$H$46:$H$51,1),MATCH($H1111,カレンダマスタ!$I$45:$O$45,1)),
IF($AD1111="NS東京TC",INDEX(カレンダマスタ!$I$56:$O$61,MATCH($G1111,カレンダマスタ!$H$56:$H$61,1),MATCH($H1111,カレンダマスタ!$I$55:$O$55,1)),""))))))</f>
        <v/>
      </c>
      <c r="AS1111" s="151" t="str">
        <f t="shared" si="352"/>
        <v/>
      </c>
      <c r="AU1111" s="153" t="str">
        <f>IF(E1111="","",VLOOKUP($E1111,カレンダマスタ!$A$4:$E$381,4,FALSE))</f>
        <v/>
      </c>
      <c r="AV1111" s="153" t="str">
        <f t="shared" si="357"/>
        <v/>
      </c>
      <c r="AW1111" s="153" t="str">
        <f t="shared" si="358"/>
        <v/>
      </c>
      <c r="AX1111" s="154" t="str">
        <f t="shared" si="359"/>
        <v/>
      </c>
      <c r="AY1111" s="154" t="str">
        <f t="shared" si="360"/>
        <v/>
      </c>
      <c r="AZ1111" s="144" t="str">
        <f>IF(AX1111&amp;AW1111="勤怠未設定","×",IF(AV1111="勤怠修正","×",IF(AC1111="外注","",IF(AA1111="",IF(AY1111&lt;&gt;"","×",""),IF(VLOOKUP(AA1111,カレンダマスタ!$H$66:$I$83,2,FALSE)&lt;&gt;AY1111,"×","OK")))))</f>
        <v/>
      </c>
      <c r="BC1111" s="153" t="str">
        <f>IF(E1111="","",VLOOKUP($E1111,カレンダマスタ!$A$4:$E$381,4,FALSE))</f>
        <v/>
      </c>
      <c r="BD1111" s="151" t="str">
        <f>IF(AC1111="社員","",IF(AG1111=0,"",IF(AD1111="NSTC",IF(COUNTIF(カレンダマスタ!$Q$5:$Q$32,G1111)=1,"OK","×"),
IF(AD1111="NS本社",IF(COUNTIF(カレンダマスタ!$T$5:$T$32,G1111)=1,"OK","×"),IF(COUNTIF(カレンダマスタ!$R$5:$R$32,G1111)=1,"OK","×")))))</f>
        <v/>
      </c>
      <c r="BE1111" s="151" t="str">
        <f>IF(AC1111="社員","",IF(G1111="","",IF(R1111&lt;&gt;"","",IF(AF1111="CS","OK",IF(VLOOKUP(E1111,カレンダマスタ!$A$5:$D$381,4,FALSE)&gt;0,"",IF(OR(G1111*24&gt;10.84,H1111*24&lt;14.5)=TRUE,"×","OK"))))))</f>
        <v/>
      </c>
      <c r="BF1111" s="151" t="str">
        <f t="shared" si="345"/>
        <v/>
      </c>
      <c r="BG1111" s="151" t="str">
        <f t="shared" si="344"/>
        <v/>
      </c>
      <c r="BI1111" s="144" t="str">
        <f t="shared" si="353"/>
        <v/>
      </c>
    </row>
    <row r="1112" spans="2:61">
      <c r="B1112" s="111"/>
      <c r="C1112" s="535"/>
      <c r="D1112" s="112"/>
      <c r="E1112" s="582"/>
      <c r="F1112" s="112"/>
      <c r="G1112" s="587"/>
      <c r="H1112" s="587"/>
      <c r="I1112" s="114"/>
      <c r="J1112" s="118"/>
      <c r="K1112" s="115"/>
      <c r="L1112" s="116"/>
      <c r="M1112" s="116"/>
      <c r="N1112" s="117"/>
      <c r="O1112" s="118"/>
      <c r="P1112" s="118"/>
      <c r="Q1112" s="118"/>
      <c r="R1112" s="119"/>
      <c r="S1112" s="120"/>
      <c r="T1112" s="433" t="str">
        <f t="shared" si="347"/>
        <v/>
      </c>
      <c r="U1112" s="431">
        <f>SUM(T1112:T1118)</f>
        <v>0</v>
      </c>
      <c r="V1112" s="431" t="str">
        <f t="shared" si="348"/>
        <v/>
      </c>
      <c r="W1112" s="298"/>
      <c r="X1112" s="113" t="str">
        <f t="shared" si="354"/>
        <v/>
      </c>
      <c r="Y1112" s="113" t="str">
        <f t="shared" si="349"/>
        <v/>
      </c>
      <c r="Z1112" s="113" t="str">
        <f t="shared" si="350"/>
        <v/>
      </c>
      <c r="AA1112" s="119" t="str">
        <f t="shared" si="356"/>
        <v/>
      </c>
      <c r="AC1112" s="190" t="str">
        <f>AC1091</f>
        <v/>
      </c>
      <c r="AD1112" s="191" t="str">
        <f>AD1091</f>
        <v/>
      </c>
      <c r="AE1112" s="191" t="str">
        <f>AE1091</f>
        <v/>
      </c>
      <c r="AF1112" s="191" t="str">
        <f>AF1091</f>
        <v/>
      </c>
      <c r="AG1112" s="206">
        <f t="shared" si="351"/>
        <v>0</v>
      </c>
      <c r="AI1112" s="158" t="str">
        <f>IF(月報!G1112&lt;&gt;"",月報!G1112,"")</f>
        <v/>
      </c>
      <c r="AJ1112" s="122" t="str">
        <f>IF(月報!W1112&lt;&gt;"",月報!W1112*24,"")</f>
        <v/>
      </c>
      <c r="AK1112" s="122" t="str">
        <f>IF(月報!P1112&lt;&gt;"",月報!P1112,"")</f>
        <v/>
      </c>
      <c r="AL1112" s="122" t="str">
        <f>IF(月報!Q1112&lt;&gt;"",IF(月報!Q1112="平日残","",月報!Q1112),"")</f>
        <v/>
      </c>
      <c r="AM1112" s="122"/>
      <c r="AN1112" s="122" t="str">
        <f t="shared" si="355"/>
        <v/>
      </c>
      <c r="AO1112" s="122" t="str">
        <f>IF($E1112="","",VLOOKUP($E1112,カレンダマスタ!$A$5:$E$381,5,FALSE))</f>
        <v/>
      </c>
      <c r="AQ1112" s="195" t="str">
        <f>IF(G1112="","",IF(VLOOKUP(E1112,カレンダマスタ!$A$5:$D$381,4,FALSE)=0,"",1))</f>
        <v/>
      </c>
      <c r="AR1112" s="123" t="str">
        <f>IF($G1112="","",IF($AD1112="NSTC",INDEX(カレンダマスタ!$I$26:$O$31,MATCH($G1112,カレンダマスタ!$H$26:$H$31,1),MATCH($H1112,カレンダマスタ!$I$25:$O$25,1)),
IF($AD1112="CS本社",INDEX(カレンダマスタ!$I$36:$O$41,MATCH($G1112,カレンダマスタ!$H$36:$H$41,1),MATCH($H1112,カレンダマスタ!$I$35:$O$35,1)),
IF($AD1112="NS本社",INDEX(カレンダマスタ!$I$94:$O$99,MATCH($G1112,カレンダマスタ!$H$95:$H$100,1),MATCH($H1112,カレンダマスタ!$I$93:$O$93,1)),
IF($AD1112="ODC",INDEX(カレンダマスタ!$I$46:$O$51,MATCH($G1112,カレンダマスタ!$H$46:$H$51,1),MATCH($H1112,カレンダマスタ!$I$45:$O$45,1)),
IF($AD1112="NS東京TC",INDEX(カレンダマスタ!$I$56:$O$61,MATCH($G1112,カレンダマスタ!$H$56:$H$61,1),MATCH($H1112,カレンダマスタ!$I$55:$O$55,1)),""))))))</f>
        <v/>
      </c>
      <c r="AS1112" s="122" t="str">
        <f t="shared" si="352"/>
        <v/>
      </c>
      <c r="AU1112" s="124" t="str">
        <f>IF(E1112="","",VLOOKUP($E1112,カレンダマスタ!$A$4:$E$381,4,FALSE))</f>
        <v/>
      </c>
      <c r="AV1112" s="124" t="str">
        <f t="shared" si="357"/>
        <v/>
      </c>
      <c r="AW1112" s="124" t="str">
        <f t="shared" si="358"/>
        <v/>
      </c>
      <c r="AX1112" s="125" t="str">
        <f t="shared" si="359"/>
        <v/>
      </c>
      <c r="AY1112" s="125" t="str">
        <f t="shared" si="360"/>
        <v/>
      </c>
      <c r="AZ1112" s="114" t="str">
        <f>IF(AX1112&amp;AW1112="勤怠未設定","×",IF(AV1112="勤怠修正","×",IF(AC1112="外注","",IF(AA1112="",IF(AY1112&lt;&gt;"","×",""),IF(VLOOKUP(AA1112,カレンダマスタ!$H$66:$I$83,2,FALSE)&lt;&gt;AY1112,"×","OK")))))</f>
        <v/>
      </c>
      <c r="BC1112" s="124" t="str">
        <f>IF(E1112="","",VLOOKUP($E1112,カレンダマスタ!$A$4:$E$381,4,FALSE))</f>
        <v/>
      </c>
      <c r="BD1112" s="122" t="str">
        <f>IF(AC1112="社員","",IF(AG1112=0,"",IF(AD1112="NSTC",IF(COUNTIF(カレンダマスタ!$Q$5:$Q$32,G1112)=1,"OK","×"),
IF(AD1112="NS本社",IF(COUNTIF(カレンダマスタ!$T$5:$T$32,G1112)=1,"OK","×"),IF(COUNTIF(カレンダマスタ!$R$5:$R$32,G1112)=1,"OK","×")))))</f>
        <v/>
      </c>
      <c r="BE1112" s="122" t="str">
        <f>IF(AC1112="社員","",IF(G1112="","",IF(R1112&lt;&gt;"","",IF(AF1112="CS","OK",IF(VLOOKUP(E1112,カレンダマスタ!$A$5:$D$381,4,FALSE)&gt;0,"",IF(OR(G1112*24&gt;10.84,H1112*24&lt;14.5)=TRUE,"×","OK"))))))</f>
        <v/>
      </c>
      <c r="BF1112" s="122" t="str">
        <f t="shared" si="345"/>
        <v/>
      </c>
      <c r="BG1112" s="122" t="str">
        <f t="shared" si="344"/>
        <v/>
      </c>
      <c r="BI1112" s="114" t="str">
        <f t="shared" si="353"/>
        <v/>
      </c>
    </row>
    <row r="1113" spans="2:61">
      <c r="B1113" s="111"/>
      <c r="C1113" s="536"/>
      <c r="D1113" s="128"/>
      <c r="E1113" s="583"/>
      <c r="F1113" s="128"/>
      <c r="G1113" s="588"/>
      <c r="H1113" s="588"/>
      <c r="I1113" s="130"/>
      <c r="J1113" s="139"/>
      <c r="K1113" s="131"/>
      <c r="L1113" s="132"/>
      <c r="M1113" s="132"/>
      <c r="N1113" s="141"/>
      <c r="O1113" s="139"/>
      <c r="P1113" s="139"/>
      <c r="Q1113" s="139"/>
      <c r="R1113" s="133"/>
      <c r="S1113" s="134"/>
      <c r="T1113" s="434" t="str">
        <f t="shared" si="347"/>
        <v/>
      </c>
      <c r="U1113" s="429"/>
      <c r="V1113" s="429" t="str">
        <f t="shared" si="348"/>
        <v/>
      </c>
      <c r="W1113" s="298"/>
      <c r="X1113" s="129" t="str">
        <f t="shared" si="354"/>
        <v/>
      </c>
      <c r="Y1113" s="129" t="str">
        <f t="shared" si="349"/>
        <v/>
      </c>
      <c r="Z1113" s="129" t="str">
        <f t="shared" si="350"/>
        <v/>
      </c>
      <c r="AA1113" s="133" t="str">
        <f t="shared" si="356"/>
        <v/>
      </c>
      <c r="AC1113" s="186" t="str">
        <f>AC1091</f>
        <v/>
      </c>
      <c r="AD1113" s="187" t="str">
        <f>AD1091</f>
        <v/>
      </c>
      <c r="AE1113" s="187" t="str">
        <f>AE1091</f>
        <v/>
      </c>
      <c r="AF1113" s="187" t="str">
        <f>AF1091</f>
        <v/>
      </c>
      <c r="AG1113" s="204">
        <f t="shared" si="351"/>
        <v>0</v>
      </c>
      <c r="AI1113" s="135" t="str">
        <f>IF(月報!G1113&lt;&gt;"",月報!G1113,"")</f>
        <v/>
      </c>
      <c r="AJ1113" s="126" t="str">
        <f>IF(月報!W1113&lt;&gt;"",月報!W1113*24,"")</f>
        <v/>
      </c>
      <c r="AK1113" s="126" t="str">
        <f>IF(月報!P1113&lt;&gt;"",月報!P1113,"")</f>
        <v/>
      </c>
      <c r="AL1113" s="126" t="str">
        <f>IF(月報!Q1113&lt;&gt;"",IF(月報!Q1113="平日残","",月報!Q1113),"")</f>
        <v/>
      </c>
      <c r="AM1113" s="126"/>
      <c r="AN1113" s="126" t="str">
        <f t="shared" si="355"/>
        <v/>
      </c>
      <c r="AO1113" s="126" t="str">
        <f>IF($E1113="","",VLOOKUP($E1113,カレンダマスタ!$A$5:$E$381,5,FALSE))</f>
        <v/>
      </c>
      <c r="AQ1113" s="196" t="str">
        <f>IF(G1113="","",IF(VLOOKUP(E1113,カレンダマスタ!$A$5:$D$381,4,FALSE)=0,"",1))</f>
        <v/>
      </c>
      <c r="AR1113" s="136" t="str">
        <f>IF($G1113="","",IF($AD1113="NSTC",INDEX(カレンダマスタ!$I$26:$O$31,MATCH($G1113,カレンダマスタ!$H$26:$H$31,1),MATCH($H1113,カレンダマスタ!$I$25:$O$25,1)),
IF($AD1113="CS本社",INDEX(カレンダマスタ!$I$36:$O$41,MATCH($G1113,カレンダマスタ!$H$36:$H$41,1),MATCH($H1113,カレンダマスタ!$I$35:$O$35,1)),
IF($AD1113="NS本社",INDEX(カレンダマスタ!$I$94:$O$99,MATCH($G1113,カレンダマスタ!$H$95:$H$100,1),MATCH($H1113,カレンダマスタ!$I$93:$O$93,1)),
IF($AD1113="ODC",INDEX(カレンダマスタ!$I$46:$O$51,MATCH($G1113,カレンダマスタ!$H$46:$H$51,1),MATCH($H1113,カレンダマスタ!$I$45:$O$45,1)),
IF($AD1113="NS東京TC",INDEX(カレンダマスタ!$I$56:$O$61,MATCH($G1113,カレンダマスタ!$H$56:$H$61,1),MATCH($H1113,カレンダマスタ!$I$55:$O$55,1)),""))))))</f>
        <v/>
      </c>
      <c r="AS1113" s="126" t="str">
        <f t="shared" si="352"/>
        <v/>
      </c>
      <c r="AU1113" s="137" t="str">
        <f>IF(E1113="","",VLOOKUP($E1113,カレンダマスタ!$A$4:$E$381,4,FALSE))</f>
        <v/>
      </c>
      <c r="AV1113" s="137" t="str">
        <f t="shared" si="357"/>
        <v/>
      </c>
      <c r="AW1113" s="137" t="str">
        <f t="shared" si="358"/>
        <v/>
      </c>
      <c r="AX1113" s="138" t="str">
        <f t="shared" si="359"/>
        <v/>
      </c>
      <c r="AY1113" s="138" t="str">
        <f t="shared" si="360"/>
        <v/>
      </c>
      <c r="AZ1113" s="130" t="str">
        <f>IF(AX1113&amp;AW1113="勤怠未設定","×",IF(AV1113="勤怠修正","×",IF(AC1113="外注","",IF(AA1113="",IF(AY1113&lt;&gt;"","×",""),IF(VLOOKUP(AA1113,カレンダマスタ!$H$66:$I$83,2,FALSE)&lt;&gt;AY1113,"×","OK")))))</f>
        <v/>
      </c>
      <c r="BC1113" s="137" t="str">
        <f>IF(E1113="","",VLOOKUP($E1113,カレンダマスタ!$A$4:$E$381,4,FALSE))</f>
        <v/>
      </c>
      <c r="BD1113" s="126" t="str">
        <f>IF(AC1113="社員","",IF(AG1113=0,"",IF(AD1113="NSTC",IF(COUNTIF(カレンダマスタ!$Q$5:$Q$32,G1113)=1,"OK","×"),
IF(AD1113="NS本社",IF(COUNTIF(カレンダマスタ!$T$5:$T$32,G1113)=1,"OK","×"),IF(COUNTIF(カレンダマスタ!$R$5:$R$32,G1113)=1,"OK","×")))))</f>
        <v/>
      </c>
      <c r="BE1113" s="126" t="str">
        <f>IF(AC1113="社員","",IF(G1113="","",IF(R1113&lt;&gt;"","",IF(AF1113="CS","OK",IF(VLOOKUP(E1113,カレンダマスタ!$A$5:$D$381,4,FALSE)&gt;0,"",IF(OR(G1113*24&gt;10.84,H1113*24&lt;14.5)=TRUE,"×","OK"))))))</f>
        <v/>
      </c>
      <c r="BF1113" s="126" t="str">
        <f t="shared" si="345"/>
        <v/>
      </c>
      <c r="BG1113" s="126" t="str">
        <f t="shared" si="344"/>
        <v/>
      </c>
      <c r="BI1113" s="130" t="str">
        <f t="shared" si="353"/>
        <v/>
      </c>
    </row>
    <row r="1114" spans="2:61">
      <c r="B1114" s="111"/>
      <c r="C1114" s="536"/>
      <c r="D1114" s="128"/>
      <c r="E1114" s="583"/>
      <c r="F1114" s="128"/>
      <c r="G1114" s="588"/>
      <c r="H1114" s="588"/>
      <c r="I1114" s="130"/>
      <c r="J1114" s="139"/>
      <c r="K1114" s="131"/>
      <c r="L1114" s="132"/>
      <c r="M1114" s="132"/>
      <c r="N1114" s="141"/>
      <c r="O1114" s="139"/>
      <c r="P1114" s="139"/>
      <c r="Q1114" s="139"/>
      <c r="R1114" s="133"/>
      <c r="S1114" s="134"/>
      <c r="T1114" s="434" t="str">
        <f t="shared" si="347"/>
        <v/>
      </c>
      <c r="U1114" s="429"/>
      <c r="V1114" s="429" t="str">
        <f t="shared" si="348"/>
        <v/>
      </c>
      <c r="W1114" s="298"/>
      <c r="X1114" s="129" t="str">
        <f t="shared" si="354"/>
        <v/>
      </c>
      <c r="Y1114" s="129" t="str">
        <f t="shared" si="349"/>
        <v/>
      </c>
      <c r="Z1114" s="129" t="str">
        <f t="shared" si="350"/>
        <v/>
      </c>
      <c r="AA1114" s="133" t="str">
        <f t="shared" si="356"/>
        <v/>
      </c>
      <c r="AC1114" s="186" t="str">
        <f>AC1091</f>
        <v/>
      </c>
      <c r="AD1114" s="187" t="str">
        <f>AD1091</f>
        <v/>
      </c>
      <c r="AE1114" s="187" t="str">
        <f>AE1091</f>
        <v/>
      </c>
      <c r="AF1114" s="187" t="str">
        <f>AF1091</f>
        <v/>
      </c>
      <c r="AG1114" s="204">
        <f t="shared" si="351"/>
        <v>0</v>
      </c>
      <c r="AI1114" s="135" t="str">
        <f>IF(月報!G1114&lt;&gt;"",月報!G1114,"")</f>
        <v/>
      </c>
      <c r="AJ1114" s="126" t="str">
        <f>IF(月報!W1114&lt;&gt;"",月報!W1114*24,"")</f>
        <v/>
      </c>
      <c r="AK1114" s="126" t="str">
        <f>IF(月報!P1114&lt;&gt;"",月報!P1114,"")</f>
        <v/>
      </c>
      <c r="AL1114" s="126" t="str">
        <f>IF(月報!Q1114&lt;&gt;"",IF(月報!Q1114="平日残","",月報!Q1114),"")</f>
        <v/>
      </c>
      <c r="AM1114" s="126"/>
      <c r="AN1114" s="126" t="str">
        <f t="shared" si="355"/>
        <v/>
      </c>
      <c r="AO1114" s="126" t="str">
        <f>IF($E1114="","",VLOOKUP($E1114,カレンダマスタ!$A$5:$E$381,5,FALSE))</f>
        <v/>
      </c>
      <c r="AQ1114" s="196" t="str">
        <f>IF(G1114="","",IF(VLOOKUP(E1114,カレンダマスタ!$A$5:$D$381,4,FALSE)=0,"",1))</f>
        <v/>
      </c>
      <c r="AR1114" s="136" t="str">
        <f>IF($G1114="","",IF($AD1114="NSTC",INDEX(カレンダマスタ!$I$26:$O$31,MATCH($G1114,カレンダマスタ!$H$26:$H$31,1),MATCH($H1114,カレンダマスタ!$I$25:$O$25,1)),
IF($AD1114="CS本社",INDEX(カレンダマスタ!$I$36:$O$41,MATCH($G1114,カレンダマスタ!$H$36:$H$41,1),MATCH($H1114,カレンダマスタ!$I$35:$O$35,1)),
IF($AD1114="NS本社",INDEX(カレンダマスタ!$I$94:$O$99,MATCH($G1114,カレンダマスタ!$H$95:$H$100,1),MATCH($H1114,カレンダマスタ!$I$93:$O$93,1)),
IF($AD1114="ODC",INDEX(カレンダマスタ!$I$46:$O$51,MATCH($G1114,カレンダマスタ!$H$46:$H$51,1),MATCH($H1114,カレンダマスタ!$I$45:$O$45,1)),
IF($AD1114="NS東京TC",INDEX(カレンダマスタ!$I$56:$O$61,MATCH($G1114,カレンダマスタ!$H$56:$H$61,1),MATCH($H1114,カレンダマスタ!$I$55:$O$55,1)),""))))))</f>
        <v/>
      </c>
      <c r="AS1114" s="126" t="str">
        <f t="shared" si="352"/>
        <v/>
      </c>
      <c r="AU1114" s="137" t="str">
        <f>IF(E1114="","",VLOOKUP($E1114,カレンダマスタ!$A$4:$E$381,4,FALSE))</f>
        <v/>
      </c>
      <c r="AV1114" s="137" t="str">
        <f t="shared" si="357"/>
        <v/>
      </c>
      <c r="AW1114" s="137" t="str">
        <f t="shared" si="358"/>
        <v/>
      </c>
      <c r="AX1114" s="138" t="str">
        <f t="shared" si="359"/>
        <v/>
      </c>
      <c r="AY1114" s="138" t="str">
        <f t="shared" si="360"/>
        <v/>
      </c>
      <c r="AZ1114" s="130" t="str">
        <f>IF(AX1114&amp;AW1114="勤怠未設定","×",IF(AV1114="勤怠修正","×",IF(AC1114="外注","",IF(AA1114="",IF(AY1114&lt;&gt;"","×",""),IF(VLOOKUP(AA1114,カレンダマスタ!$H$66:$I$83,2,FALSE)&lt;&gt;AY1114,"×","OK")))))</f>
        <v/>
      </c>
      <c r="BC1114" s="137" t="str">
        <f>IF(E1114="","",VLOOKUP($E1114,カレンダマスタ!$A$4:$E$381,4,FALSE))</f>
        <v/>
      </c>
      <c r="BD1114" s="126" t="str">
        <f>IF(AC1114="社員","",IF(AG1114=0,"",IF(AD1114="NSTC",IF(COUNTIF(カレンダマスタ!$Q$5:$Q$32,G1114)=1,"OK","×"),
IF(AD1114="NS本社",IF(COUNTIF(カレンダマスタ!$T$5:$T$32,G1114)=1,"OK","×"),IF(COUNTIF(カレンダマスタ!$R$5:$R$32,G1114)=1,"OK","×")))))</f>
        <v/>
      </c>
      <c r="BE1114" s="126" t="str">
        <f>IF(AC1114="社員","",IF(G1114="","",IF(R1114&lt;&gt;"","",IF(AF1114="CS","OK",IF(VLOOKUP(E1114,カレンダマスタ!$A$5:$D$381,4,FALSE)&gt;0,"",IF(OR(G1114*24&gt;10.84,H1114*24&lt;14.5)=TRUE,"×","OK"))))))</f>
        <v/>
      </c>
      <c r="BF1114" s="126" t="str">
        <f t="shared" si="345"/>
        <v/>
      </c>
      <c r="BG1114" s="126" t="str">
        <f t="shared" si="344"/>
        <v/>
      </c>
      <c r="BI1114" s="130" t="str">
        <f t="shared" si="353"/>
        <v/>
      </c>
    </row>
    <row r="1115" spans="2:61">
      <c r="B1115" s="111"/>
      <c r="C1115" s="536"/>
      <c r="D1115" s="128"/>
      <c r="E1115" s="583"/>
      <c r="F1115" s="128"/>
      <c r="G1115" s="588"/>
      <c r="H1115" s="588"/>
      <c r="I1115" s="130"/>
      <c r="J1115" s="139"/>
      <c r="K1115" s="131"/>
      <c r="L1115" s="132"/>
      <c r="M1115" s="132"/>
      <c r="N1115" s="141"/>
      <c r="O1115" s="139"/>
      <c r="P1115" s="139"/>
      <c r="Q1115" s="139"/>
      <c r="R1115" s="133"/>
      <c r="S1115" s="134"/>
      <c r="T1115" s="434" t="str">
        <f t="shared" si="347"/>
        <v/>
      </c>
      <c r="U1115" s="429"/>
      <c r="V1115" s="429" t="str">
        <f t="shared" si="348"/>
        <v/>
      </c>
      <c r="W1115" s="298"/>
      <c r="X1115" s="129" t="str">
        <f t="shared" si="354"/>
        <v/>
      </c>
      <c r="Y1115" s="129" t="str">
        <f t="shared" si="349"/>
        <v/>
      </c>
      <c r="Z1115" s="129" t="str">
        <f t="shared" si="350"/>
        <v/>
      </c>
      <c r="AA1115" s="133" t="str">
        <f t="shared" si="356"/>
        <v/>
      </c>
      <c r="AC1115" s="186" t="str">
        <f>AC1091</f>
        <v/>
      </c>
      <c r="AD1115" s="187" t="str">
        <f>AD1091</f>
        <v/>
      </c>
      <c r="AE1115" s="187" t="str">
        <f>AE1091</f>
        <v/>
      </c>
      <c r="AF1115" s="187" t="str">
        <f>AF1091</f>
        <v/>
      </c>
      <c r="AG1115" s="204">
        <f t="shared" si="351"/>
        <v>0</v>
      </c>
      <c r="AI1115" s="135" t="str">
        <f>IF(月報!G1115&lt;&gt;"",月報!G1115,"")</f>
        <v/>
      </c>
      <c r="AJ1115" s="126" t="str">
        <f>IF(月報!W1115&lt;&gt;"",月報!W1115*24,"")</f>
        <v/>
      </c>
      <c r="AK1115" s="126" t="str">
        <f>IF(月報!P1115&lt;&gt;"",月報!P1115,"")</f>
        <v/>
      </c>
      <c r="AL1115" s="126" t="str">
        <f>IF(月報!Q1115&lt;&gt;"",IF(月報!Q1115="平日残","",月報!Q1115),"")</f>
        <v/>
      </c>
      <c r="AM1115" s="126"/>
      <c r="AN1115" s="126" t="str">
        <f t="shared" si="355"/>
        <v/>
      </c>
      <c r="AO1115" s="126" t="str">
        <f>IF($E1115="","",VLOOKUP($E1115,カレンダマスタ!$A$5:$E$381,5,FALSE))</f>
        <v/>
      </c>
      <c r="AQ1115" s="196" t="str">
        <f>IF(G1115="","",IF(VLOOKUP(E1115,カレンダマスタ!$A$5:$D$381,4,FALSE)=0,"",1))</f>
        <v/>
      </c>
      <c r="AR1115" s="136" t="str">
        <f>IF($G1115="","",IF($AD1115="NSTC",INDEX(カレンダマスタ!$I$26:$O$31,MATCH($G1115,カレンダマスタ!$H$26:$H$31,1),MATCH($H1115,カレンダマスタ!$I$25:$O$25,1)),
IF($AD1115="CS本社",INDEX(カレンダマスタ!$I$36:$O$41,MATCH($G1115,カレンダマスタ!$H$36:$H$41,1),MATCH($H1115,カレンダマスタ!$I$35:$O$35,1)),
IF($AD1115="NS本社",INDEX(カレンダマスタ!$I$94:$O$99,MATCH($G1115,カレンダマスタ!$H$95:$H$100,1),MATCH($H1115,カレンダマスタ!$I$93:$O$93,1)),
IF($AD1115="ODC",INDEX(カレンダマスタ!$I$46:$O$51,MATCH($G1115,カレンダマスタ!$H$46:$H$51,1),MATCH($H1115,カレンダマスタ!$I$45:$O$45,1)),
IF($AD1115="NS東京TC",INDEX(カレンダマスタ!$I$56:$O$61,MATCH($G1115,カレンダマスタ!$H$56:$H$61,1),MATCH($H1115,カレンダマスタ!$I$55:$O$55,1)),""))))))</f>
        <v/>
      </c>
      <c r="AS1115" s="126" t="str">
        <f t="shared" si="352"/>
        <v/>
      </c>
      <c r="AU1115" s="137" t="str">
        <f>IF(E1115="","",VLOOKUP($E1115,カレンダマスタ!$A$4:$E$381,4,FALSE))</f>
        <v/>
      </c>
      <c r="AV1115" s="137" t="str">
        <f t="shared" si="357"/>
        <v/>
      </c>
      <c r="AW1115" s="137" t="str">
        <f t="shared" si="358"/>
        <v/>
      </c>
      <c r="AX1115" s="138" t="str">
        <f t="shared" si="359"/>
        <v/>
      </c>
      <c r="AY1115" s="138" t="str">
        <f t="shared" si="360"/>
        <v/>
      </c>
      <c r="AZ1115" s="130" t="str">
        <f>IF(AX1115&amp;AW1115="勤怠未設定","×",IF(AV1115="勤怠修正","×",IF(AC1115="外注","",IF(AA1115="",IF(AY1115&lt;&gt;"","×",""),IF(VLOOKUP(AA1115,カレンダマスタ!$H$66:$I$83,2,FALSE)&lt;&gt;AY1115,"×","OK")))))</f>
        <v/>
      </c>
      <c r="BC1115" s="137" t="str">
        <f>IF(E1115="","",VLOOKUP($E1115,カレンダマスタ!$A$4:$E$381,4,FALSE))</f>
        <v/>
      </c>
      <c r="BD1115" s="126" t="str">
        <f>IF(AC1115="社員","",IF(AG1115=0,"",IF(AD1115="NSTC",IF(COUNTIF(カレンダマスタ!$Q$5:$Q$32,G1115)=1,"OK","×"),
IF(AD1115="NS本社",IF(COUNTIF(カレンダマスタ!$T$5:$T$32,G1115)=1,"OK","×"),IF(COUNTIF(カレンダマスタ!$R$5:$R$32,G1115)=1,"OK","×")))))</f>
        <v/>
      </c>
      <c r="BE1115" s="126" t="str">
        <f>IF(AC1115="社員","",IF(G1115="","",IF(R1115&lt;&gt;"","",IF(AF1115="CS","OK",IF(VLOOKUP(E1115,カレンダマスタ!$A$5:$D$381,4,FALSE)&gt;0,"",IF(OR(G1115*24&gt;10.84,H1115*24&lt;14.5)=TRUE,"×","OK"))))))</f>
        <v/>
      </c>
      <c r="BF1115" s="126" t="str">
        <f t="shared" si="345"/>
        <v/>
      </c>
      <c r="BG1115" s="126" t="str">
        <f t="shared" si="344"/>
        <v/>
      </c>
      <c r="BI1115" s="130" t="str">
        <f t="shared" si="353"/>
        <v/>
      </c>
    </row>
    <row r="1116" spans="2:61">
      <c r="B1116" s="111"/>
      <c r="C1116" s="536"/>
      <c r="D1116" s="128"/>
      <c r="E1116" s="583"/>
      <c r="F1116" s="128"/>
      <c r="G1116" s="588"/>
      <c r="H1116" s="588"/>
      <c r="I1116" s="130"/>
      <c r="J1116" s="139"/>
      <c r="K1116" s="131"/>
      <c r="L1116" s="132"/>
      <c r="M1116" s="132"/>
      <c r="N1116" s="141"/>
      <c r="O1116" s="139"/>
      <c r="P1116" s="139"/>
      <c r="Q1116" s="139"/>
      <c r="R1116" s="133"/>
      <c r="S1116" s="134"/>
      <c r="T1116" s="434" t="str">
        <f t="shared" si="347"/>
        <v/>
      </c>
      <c r="U1116" s="429"/>
      <c r="V1116" s="429" t="str">
        <f t="shared" si="348"/>
        <v/>
      </c>
      <c r="W1116" s="298"/>
      <c r="X1116" s="129" t="str">
        <f t="shared" si="354"/>
        <v/>
      </c>
      <c r="Y1116" s="129" t="str">
        <f t="shared" si="349"/>
        <v/>
      </c>
      <c r="Z1116" s="129" t="str">
        <f t="shared" si="350"/>
        <v/>
      </c>
      <c r="AA1116" s="133" t="str">
        <f t="shared" si="356"/>
        <v/>
      </c>
      <c r="AC1116" s="186" t="str">
        <f>AC1091</f>
        <v/>
      </c>
      <c r="AD1116" s="187" t="str">
        <f>AD1091</f>
        <v/>
      </c>
      <c r="AE1116" s="187" t="str">
        <f>AE1091</f>
        <v/>
      </c>
      <c r="AF1116" s="187" t="str">
        <f>AF1091</f>
        <v/>
      </c>
      <c r="AG1116" s="204">
        <f t="shared" si="351"/>
        <v>0</v>
      </c>
      <c r="AI1116" s="140" t="str">
        <f>IF(月報!G1116&lt;&gt;"",月報!G1116,"")</f>
        <v/>
      </c>
      <c r="AJ1116" s="126" t="str">
        <f>IF(月報!W1116&lt;&gt;"",月報!W1116*24,"")</f>
        <v/>
      </c>
      <c r="AK1116" s="126" t="str">
        <f>IF(月報!P1116&lt;&gt;"",月報!P1116,"")</f>
        <v/>
      </c>
      <c r="AL1116" s="126" t="str">
        <f>IF(月報!Q1116&lt;&gt;"",IF(月報!Q1116="平日残","",月報!Q1116),"")</f>
        <v/>
      </c>
      <c r="AM1116" s="126"/>
      <c r="AN1116" s="126" t="str">
        <f t="shared" si="355"/>
        <v/>
      </c>
      <c r="AO1116" s="126" t="str">
        <f>IF($E1116="","",VLOOKUP($E1116,カレンダマスタ!$A$5:$E$381,5,FALSE))</f>
        <v/>
      </c>
      <c r="AQ1116" s="196" t="str">
        <f>IF(G1116="","",IF(VLOOKUP(E1116,カレンダマスタ!$A$5:$D$381,4,FALSE)=0,"",1))</f>
        <v/>
      </c>
      <c r="AR1116" s="136" t="str">
        <f>IF($G1116="","",IF($AD1116="NSTC",INDEX(カレンダマスタ!$I$26:$O$31,MATCH($G1116,カレンダマスタ!$H$26:$H$31,1),MATCH($H1116,カレンダマスタ!$I$25:$O$25,1)),
IF($AD1116="CS本社",INDEX(カレンダマスタ!$I$36:$O$41,MATCH($G1116,カレンダマスタ!$H$36:$H$41,1),MATCH($H1116,カレンダマスタ!$I$35:$O$35,1)),
IF($AD1116="NS本社",INDEX(カレンダマスタ!$I$94:$O$99,MATCH($G1116,カレンダマスタ!$H$95:$H$100,1),MATCH($H1116,カレンダマスタ!$I$93:$O$93,1)),
IF($AD1116="ODC",INDEX(カレンダマスタ!$I$46:$O$51,MATCH($G1116,カレンダマスタ!$H$46:$H$51,1),MATCH($H1116,カレンダマスタ!$I$45:$O$45,1)),
IF($AD1116="NS東京TC",INDEX(カレンダマスタ!$I$56:$O$61,MATCH($G1116,カレンダマスタ!$H$56:$H$61,1),MATCH($H1116,カレンダマスタ!$I$55:$O$55,1)),""))))))</f>
        <v/>
      </c>
      <c r="AS1116" s="126" t="str">
        <f t="shared" si="352"/>
        <v/>
      </c>
      <c r="AU1116" s="137" t="str">
        <f>IF(E1116="","",VLOOKUP($E1116,カレンダマスタ!$A$4:$E$381,4,FALSE))</f>
        <v/>
      </c>
      <c r="AV1116" s="137" t="str">
        <f t="shared" si="357"/>
        <v/>
      </c>
      <c r="AW1116" s="137" t="str">
        <f t="shared" si="358"/>
        <v/>
      </c>
      <c r="AX1116" s="138" t="str">
        <f t="shared" si="359"/>
        <v/>
      </c>
      <c r="AY1116" s="138" t="str">
        <f t="shared" si="360"/>
        <v/>
      </c>
      <c r="AZ1116" s="130" t="str">
        <f>IF(AX1116&amp;AW1116="勤怠未設定","×",IF(AV1116="勤怠修正","×",IF(AC1116="外注","",IF(AA1116="",IF(AY1116&lt;&gt;"","×",""),IF(VLOOKUP(AA1116,カレンダマスタ!$H$66:$I$83,2,FALSE)&lt;&gt;AY1116,"×","OK")))))</f>
        <v/>
      </c>
      <c r="BC1116" s="137" t="str">
        <f>IF(E1116="","",VLOOKUP($E1116,カレンダマスタ!$A$4:$E$381,4,FALSE))</f>
        <v/>
      </c>
      <c r="BD1116" s="126" t="str">
        <f>IF(AC1116="社員","",IF(AG1116=0,"",IF(AD1116="NSTC",IF(COUNTIF(カレンダマスタ!$Q$5:$Q$32,G1116)=1,"OK","×"),
IF(AD1116="NS本社",IF(COUNTIF(カレンダマスタ!$T$5:$T$32,G1116)=1,"OK","×"),IF(COUNTIF(カレンダマスタ!$R$5:$R$32,G1116)=1,"OK","×")))))</f>
        <v/>
      </c>
      <c r="BE1116" s="126" t="str">
        <f>IF(AC1116="社員","",IF(G1116="","",IF(R1116&lt;&gt;"","",IF(AF1116="CS","OK",IF(VLOOKUP(E1116,カレンダマスタ!$A$5:$D$381,4,FALSE)&gt;0,"",IF(OR(G1116*24&gt;10.84,H1116*24&lt;14.5)=TRUE,"×","OK"))))))</f>
        <v/>
      </c>
      <c r="BF1116" s="126" t="str">
        <f t="shared" si="345"/>
        <v/>
      </c>
      <c r="BG1116" s="126" t="str">
        <f t="shared" si="344"/>
        <v/>
      </c>
      <c r="BI1116" s="130" t="str">
        <f t="shared" si="353"/>
        <v/>
      </c>
    </row>
    <row r="1117" spans="2:61">
      <c r="B1117" s="111"/>
      <c r="C1117" s="536"/>
      <c r="D1117" s="128"/>
      <c r="E1117" s="583"/>
      <c r="F1117" s="128"/>
      <c r="G1117" s="588"/>
      <c r="H1117" s="588"/>
      <c r="I1117" s="130"/>
      <c r="J1117" s="139"/>
      <c r="K1117" s="131"/>
      <c r="L1117" s="132"/>
      <c r="M1117" s="132"/>
      <c r="N1117" s="141"/>
      <c r="O1117" s="139"/>
      <c r="P1117" s="139"/>
      <c r="Q1117" s="139"/>
      <c r="R1117" s="133"/>
      <c r="S1117" s="134"/>
      <c r="T1117" s="434" t="str">
        <f t="shared" si="347"/>
        <v/>
      </c>
      <c r="U1117" s="429"/>
      <c r="V1117" s="429" t="str">
        <f t="shared" si="348"/>
        <v/>
      </c>
      <c r="W1117" s="298"/>
      <c r="X1117" s="129" t="str">
        <f t="shared" si="354"/>
        <v/>
      </c>
      <c r="Y1117" s="129" t="str">
        <f t="shared" si="349"/>
        <v/>
      </c>
      <c r="Z1117" s="129" t="str">
        <f t="shared" si="350"/>
        <v/>
      </c>
      <c r="AA1117" s="133" t="str">
        <f t="shared" si="356"/>
        <v/>
      </c>
      <c r="AC1117" s="186" t="str">
        <f>AC1091</f>
        <v/>
      </c>
      <c r="AD1117" s="187" t="str">
        <f>AD1091</f>
        <v/>
      </c>
      <c r="AE1117" s="187" t="str">
        <f>AE1091</f>
        <v/>
      </c>
      <c r="AF1117" s="187" t="str">
        <f>AF1091</f>
        <v/>
      </c>
      <c r="AG1117" s="204">
        <f t="shared" si="351"/>
        <v>0</v>
      </c>
      <c r="AI1117" s="140" t="str">
        <f>IF(月報!G1117&lt;&gt;"",月報!G1117,"")</f>
        <v/>
      </c>
      <c r="AJ1117" s="126" t="str">
        <f>IF(月報!W1117&lt;&gt;"",月報!W1117*24,"")</f>
        <v/>
      </c>
      <c r="AK1117" s="126" t="str">
        <f>IF(月報!P1117&lt;&gt;"",月報!P1117,"")</f>
        <v/>
      </c>
      <c r="AL1117" s="126" t="str">
        <f>IF(月報!Q1117&lt;&gt;"",IF(月報!Q1117="平日残","",月報!Q1117),"")</f>
        <v/>
      </c>
      <c r="AM1117" s="126"/>
      <c r="AN1117" s="126" t="str">
        <f t="shared" si="355"/>
        <v/>
      </c>
      <c r="AO1117" s="126" t="str">
        <f>IF($E1117="","",VLOOKUP($E1117,カレンダマスタ!$A$5:$E$381,5,FALSE))</f>
        <v/>
      </c>
      <c r="AQ1117" s="196" t="str">
        <f>IF(G1117="","",IF(VLOOKUP(E1117,カレンダマスタ!$A$5:$D$381,4,FALSE)=0,"",1))</f>
        <v/>
      </c>
      <c r="AR1117" s="136" t="str">
        <f>IF($G1117="","",IF($AD1117="NSTC",INDEX(カレンダマスタ!$I$26:$O$31,MATCH($G1117,カレンダマスタ!$H$26:$H$31,1),MATCH($H1117,カレンダマスタ!$I$25:$O$25,1)),
IF($AD1117="CS本社",INDEX(カレンダマスタ!$I$36:$O$41,MATCH($G1117,カレンダマスタ!$H$36:$H$41,1),MATCH($H1117,カレンダマスタ!$I$35:$O$35,1)),
IF($AD1117="NS本社",INDEX(カレンダマスタ!$I$94:$O$99,MATCH($G1117,カレンダマスタ!$H$95:$H$100,1),MATCH($H1117,カレンダマスタ!$I$93:$O$93,1)),
IF($AD1117="ODC",INDEX(カレンダマスタ!$I$46:$O$51,MATCH($G1117,カレンダマスタ!$H$46:$H$51,1),MATCH($H1117,カレンダマスタ!$I$45:$O$45,1)),
IF($AD1117="NS東京TC",INDEX(カレンダマスタ!$I$56:$O$61,MATCH($G1117,カレンダマスタ!$H$56:$H$61,1),MATCH($H1117,カレンダマスタ!$I$55:$O$55,1)),""))))))</f>
        <v/>
      </c>
      <c r="AS1117" s="126" t="str">
        <f t="shared" si="352"/>
        <v/>
      </c>
      <c r="AU1117" s="137" t="str">
        <f>IF(E1117="","",VLOOKUP($E1117,カレンダマスタ!$A$4:$E$381,4,FALSE))</f>
        <v/>
      </c>
      <c r="AV1117" s="137" t="str">
        <f t="shared" si="357"/>
        <v/>
      </c>
      <c r="AW1117" s="137" t="str">
        <f t="shared" si="358"/>
        <v/>
      </c>
      <c r="AX1117" s="138" t="str">
        <f t="shared" si="359"/>
        <v/>
      </c>
      <c r="AY1117" s="138" t="str">
        <f t="shared" si="360"/>
        <v/>
      </c>
      <c r="AZ1117" s="130" t="str">
        <f>IF(AX1117&amp;AW1117="勤怠未設定","×",IF(AV1117="勤怠修正","×",IF(AC1117="外注","",IF(AA1117="",IF(AY1117&lt;&gt;"","×",""),IF(VLOOKUP(AA1117,カレンダマスタ!$H$66:$I$83,2,FALSE)&lt;&gt;AY1117,"×","OK")))))</f>
        <v/>
      </c>
      <c r="BC1117" s="137" t="str">
        <f>IF(E1117="","",VLOOKUP($E1117,カレンダマスタ!$A$4:$E$381,4,FALSE))</f>
        <v/>
      </c>
      <c r="BD1117" s="126" t="str">
        <f>IF(AC1117="社員","",IF(AG1117=0,"",IF(AD1117="NSTC",IF(COUNTIF(カレンダマスタ!$Q$5:$Q$32,G1117)=1,"OK","×"),
IF(AD1117="NS本社",IF(COUNTIF(カレンダマスタ!$T$5:$T$32,G1117)=1,"OK","×"),IF(COUNTIF(カレンダマスタ!$R$5:$R$32,G1117)=1,"OK","×")))))</f>
        <v/>
      </c>
      <c r="BE1117" s="126" t="str">
        <f>IF(AC1117="社員","",IF(G1117="","",IF(R1117&lt;&gt;"","",IF(AF1117="CS","OK",IF(VLOOKUP(E1117,カレンダマスタ!$A$5:$D$381,4,FALSE)&gt;0,"",IF(OR(G1117*24&gt;10.84,H1117*24&lt;14.5)=TRUE,"×","OK"))))))</f>
        <v/>
      </c>
      <c r="BF1117" s="126" t="str">
        <f t="shared" si="345"/>
        <v/>
      </c>
      <c r="BG1117" s="126" t="str">
        <f t="shared" si="344"/>
        <v/>
      </c>
      <c r="BI1117" s="130" t="str">
        <f t="shared" si="353"/>
        <v/>
      </c>
    </row>
    <row r="1118" spans="2:61">
      <c r="B1118" s="111"/>
      <c r="C1118" s="537"/>
      <c r="D1118" s="142"/>
      <c r="E1118" s="584"/>
      <c r="F1118" s="142"/>
      <c r="G1118" s="589"/>
      <c r="H1118" s="589"/>
      <c r="I1118" s="144"/>
      <c r="J1118" s="148"/>
      <c r="K1118" s="145"/>
      <c r="L1118" s="146"/>
      <c r="M1118" s="146"/>
      <c r="N1118" s="147"/>
      <c r="O1118" s="148"/>
      <c r="P1118" s="148"/>
      <c r="Q1118" s="148"/>
      <c r="R1118" s="149"/>
      <c r="S1118" s="156"/>
      <c r="T1118" s="435" t="str">
        <f t="shared" si="347"/>
        <v/>
      </c>
      <c r="U1118" s="430"/>
      <c r="V1118" s="430" t="str">
        <f t="shared" si="348"/>
        <v/>
      </c>
      <c r="W1118" s="298"/>
      <c r="X1118" s="143" t="str">
        <f t="shared" si="354"/>
        <v/>
      </c>
      <c r="Y1118" s="143" t="str">
        <f t="shared" si="349"/>
        <v/>
      </c>
      <c r="Z1118" s="143" t="str">
        <f t="shared" si="350"/>
        <v/>
      </c>
      <c r="AA1118" s="149" t="str">
        <f t="shared" si="356"/>
        <v/>
      </c>
      <c r="AC1118" s="188" t="str">
        <f>AC1091</f>
        <v/>
      </c>
      <c r="AD1118" s="189" t="str">
        <f>AD1091</f>
        <v/>
      </c>
      <c r="AE1118" s="189" t="str">
        <f>AE1091</f>
        <v/>
      </c>
      <c r="AF1118" s="189" t="str">
        <f>AF1091</f>
        <v/>
      </c>
      <c r="AG1118" s="205">
        <f t="shared" si="351"/>
        <v>0</v>
      </c>
      <c r="AI1118" s="157" t="str">
        <f>IF(月報!G1118&lt;&gt;"",月報!G1118,"")</f>
        <v/>
      </c>
      <c r="AJ1118" s="151" t="str">
        <f>IF(月報!W1118&lt;&gt;"",月報!W1118*24,"")</f>
        <v/>
      </c>
      <c r="AK1118" s="151" t="str">
        <f>IF(月報!P1118&lt;&gt;"",月報!P1118,"")</f>
        <v/>
      </c>
      <c r="AL1118" s="151" t="str">
        <f>IF(月報!Q1118&lt;&gt;"",IF(月報!Q1118="平日残","",月報!Q1118),"")</f>
        <v/>
      </c>
      <c r="AM1118" s="151"/>
      <c r="AN1118" s="151" t="str">
        <f t="shared" si="355"/>
        <v/>
      </c>
      <c r="AO1118" s="151" t="str">
        <f>IF($E1118="","",VLOOKUP($E1118,カレンダマスタ!$A$5:$E$381,5,FALSE))</f>
        <v/>
      </c>
      <c r="AQ1118" s="197" t="str">
        <f>IF(G1118="","",IF(VLOOKUP(E1118,カレンダマスタ!$A$5:$D$381,4,FALSE)=0,"",1))</f>
        <v/>
      </c>
      <c r="AR1118" s="152" t="str">
        <f>IF($G1118="","",IF($AD1118="NSTC",INDEX(カレンダマスタ!$I$26:$O$31,MATCH($G1118,カレンダマスタ!$H$26:$H$31,1),MATCH($H1118,カレンダマスタ!$I$25:$O$25,1)),
IF($AD1118="CS本社",INDEX(カレンダマスタ!$I$36:$O$41,MATCH($G1118,カレンダマスタ!$H$36:$H$41,1),MATCH($H1118,カレンダマスタ!$I$35:$O$35,1)),
IF($AD1118="NS本社",INDEX(カレンダマスタ!$I$94:$O$99,MATCH($G1118,カレンダマスタ!$H$95:$H$100,1),MATCH($H1118,カレンダマスタ!$I$93:$O$93,1)),
IF($AD1118="ODC",INDEX(カレンダマスタ!$I$46:$O$51,MATCH($G1118,カレンダマスタ!$H$46:$H$51,1),MATCH($H1118,カレンダマスタ!$I$45:$O$45,1)),
IF($AD1118="NS東京TC",INDEX(カレンダマスタ!$I$56:$O$61,MATCH($G1118,カレンダマスタ!$H$56:$H$61,1),MATCH($H1118,カレンダマスタ!$I$55:$O$55,1)),""))))))</f>
        <v/>
      </c>
      <c r="AS1118" s="151" t="str">
        <f t="shared" si="352"/>
        <v/>
      </c>
      <c r="AU1118" s="153" t="str">
        <f>IF(E1118="","",VLOOKUP($E1118,カレンダマスタ!$A$4:$E$381,4,FALSE))</f>
        <v/>
      </c>
      <c r="AV1118" s="153" t="str">
        <f t="shared" si="357"/>
        <v/>
      </c>
      <c r="AW1118" s="153" t="str">
        <f t="shared" si="358"/>
        <v/>
      </c>
      <c r="AX1118" s="154" t="str">
        <f t="shared" si="359"/>
        <v/>
      </c>
      <c r="AY1118" s="154" t="str">
        <f t="shared" si="360"/>
        <v/>
      </c>
      <c r="AZ1118" s="144" t="str">
        <f>IF(AX1118&amp;AW1118="勤怠未設定","×",IF(AV1118="勤怠修正","×",IF(AC1118="外注","",IF(AA1118="",IF(AY1118&lt;&gt;"","×",""),IF(VLOOKUP(AA1118,カレンダマスタ!$H$66:$I$83,2,FALSE)&lt;&gt;AY1118,"×","OK")))))</f>
        <v/>
      </c>
      <c r="BC1118" s="153" t="str">
        <f>IF(E1118="","",VLOOKUP($E1118,カレンダマスタ!$A$4:$E$381,4,FALSE))</f>
        <v/>
      </c>
      <c r="BD1118" s="151" t="str">
        <f>IF(AC1118="社員","",IF(AG1118=0,"",IF(AD1118="NSTC",IF(COUNTIF(カレンダマスタ!$Q$5:$Q$32,G1118)=1,"OK","×"),
IF(AD1118="NS本社",IF(COUNTIF(カレンダマスタ!$T$5:$T$32,G1118)=1,"OK","×"),IF(COUNTIF(カレンダマスタ!$R$5:$R$32,G1118)=1,"OK","×")))))</f>
        <v/>
      </c>
      <c r="BE1118" s="151" t="str">
        <f>IF(AC1118="社員","",IF(G1118="","",IF(R1118&lt;&gt;"","",IF(AF1118="CS","OK",IF(VLOOKUP(E1118,カレンダマスタ!$A$5:$D$381,4,FALSE)&gt;0,"",IF(OR(G1118*24&gt;10.84,H1118*24&lt;14.5)=TRUE,"×","OK"))))))</f>
        <v/>
      </c>
      <c r="BF1118" s="151" t="str">
        <f t="shared" si="345"/>
        <v/>
      </c>
      <c r="BG1118" s="151" t="str">
        <f t="shared" si="344"/>
        <v/>
      </c>
      <c r="BI1118" s="144" t="str">
        <f t="shared" si="353"/>
        <v/>
      </c>
    </row>
    <row r="1119" spans="2:61">
      <c r="B1119" s="111"/>
      <c r="C1119" s="535"/>
      <c r="D1119" s="112"/>
      <c r="E1119" s="582"/>
      <c r="F1119" s="112"/>
      <c r="G1119" s="587"/>
      <c r="H1119" s="587"/>
      <c r="I1119" s="114"/>
      <c r="J1119" s="118"/>
      <c r="K1119" s="115"/>
      <c r="L1119" s="116"/>
      <c r="M1119" s="116"/>
      <c r="N1119" s="117"/>
      <c r="O1119" s="118"/>
      <c r="P1119" s="118"/>
      <c r="Q1119" s="118"/>
      <c r="R1119" s="119"/>
      <c r="S1119" s="120"/>
      <c r="T1119" s="433" t="str">
        <f t="shared" si="347"/>
        <v/>
      </c>
      <c r="U1119" s="431">
        <f>SUM(T1119:T1125)</f>
        <v>0</v>
      </c>
      <c r="V1119" s="431" t="str">
        <f t="shared" si="348"/>
        <v/>
      </c>
      <c r="W1119" s="298"/>
      <c r="X1119" s="113" t="str">
        <f t="shared" si="354"/>
        <v/>
      </c>
      <c r="Y1119" s="113" t="str">
        <f t="shared" si="349"/>
        <v/>
      </c>
      <c r="Z1119" s="113" t="str">
        <f t="shared" si="350"/>
        <v/>
      </c>
      <c r="AA1119" s="119" t="str">
        <f t="shared" si="356"/>
        <v/>
      </c>
      <c r="AC1119" s="190" t="str">
        <f>AC1091</f>
        <v/>
      </c>
      <c r="AD1119" s="191" t="str">
        <f>AD1091</f>
        <v/>
      </c>
      <c r="AE1119" s="191" t="str">
        <f>AE1091</f>
        <v/>
      </c>
      <c r="AF1119" s="191" t="str">
        <f>AF1091</f>
        <v/>
      </c>
      <c r="AG1119" s="206">
        <f t="shared" si="351"/>
        <v>0</v>
      </c>
      <c r="AI1119" s="159" t="str">
        <f>IF(月報!G1119&lt;&gt;"",月報!G1119,"")</f>
        <v/>
      </c>
      <c r="AJ1119" s="122" t="str">
        <f>IF(月報!W1119&lt;&gt;"",月報!W1119*24,"")</f>
        <v/>
      </c>
      <c r="AK1119" s="122" t="str">
        <f>IF(月報!P1119&lt;&gt;"",月報!P1119,"")</f>
        <v/>
      </c>
      <c r="AL1119" s="122" t="str">
        <f>IF(月報!Q1119&lt;&gt;"",IF(月報!Q1119="平日残","",月報!Q1119),"")</f>
        <v/>
      </c>
      <c r="AM1119" s="122"/>
      <c r="AN1119" s="122" t="str">
        <f t="shared" si="355"/>
        <v/>
      </c>
      <c r="AO1119" s="122" t="str">
        <f>IF($E1119="","",VLOOKUP($E1119,カレンダマスタ!$A$5:$E$381,5,FALSE))</f>
        <v/>
      </c>
      <c r="AQ1119" s="195" t="str">
        <f>IF(G1119="","",IF(VLOOKUP(E1119,カレンダマスタ!$A$5:$D$381,4,FALSE)=0,"",1))</f>
        <v/>
      </c>
      <c r="AR1119" s="123" t="str">
        <f>IF($G1119="","",IF($AD1119="NSTC",INDEX(カレンダマスタ!$I$26:$O$31,MATCH($G1119,カレンダマスタ!$H$26:$H$31,1),MATCH($H1119,カレンダマスタ!$I$25:$O$25,1)),
IF($AD1119="CS本社",INDEX(カレンダマスタ!$I$36:$O$41,MATCH($G1119,カレンダマスタ!$H$36:$H$41,1),MATCH($H1119,カレンダマスタ!$I$35:$O$35,1)),
IF($AD1119="NS本社",INDEX(カレンダマスタ!$I$94:$O$99,MATCH($G1119,カレンダマスタ!$H$95:$H$100,1),MATCH($H1119,カレンダマスタ!$I$93:$O$93,1)),
IF($AD1119="ODC",INDEX(カレンダマスタ!$I$46:$O$51,MATCH($G1119,カレンダマスタ!$H$46:$H$51,1),MATCH($H1119,カレンダマスタ!$I$45:$O$45,1)),
IF($AD1119="NS東京TC",INDEX(カレンダマスタ!$I$56:$O$61,MATCH($G1119,カレンダマスタ!$H$56:$H$61,1),MATCH($H1119,カレンダマスタ!$I$55:$O$55,1)),""))))))</f>
        <v/>
      </c>
      <c r="AS1119" s="122" t="str">
        <f t="shared" si="352"/>
        <v/>
      </c>
      <c r="AU1119" s="124" t="str">
        <f>IF(E1119="","",VLOOKUP($E1119,カレンダマスタ!$A$4:$E$381,4,FALSE))</f>
        <v/>
      </c>
      <c r="AV1119" s="124" t="str">
        <f t="shared" si="357"/>
        <v/>
      </c>
      <c r="AW1119" s="124" t="str">
        <f t="shared" si="358"/>
        <v/>
      </c>
      <c r="AX1119" s="125" t="str">
        <f t="shared" si="359"/>
        <v/>
      </c>
      <c r="AY1119" s="125" t="str">
        <f t="shared" si="360"/>
        <v/>
      </c>
      <c r="AZ1119" s="114" t="str">
        <f>IF(AX1119&amp;AW1119="勤怠未設定","×",IF(AV1119="勤怠修正","×",IF(AC1119="外注","",IF(AA1119="",IF(AY1119&lt;&gt;"","×",""),IF(VLOOKUP(AA1119,カレンダマスタ!$H$66:$I$83,2,FALSE)&lt;&gt;AY1119,"×","OK")))))</f>
        <v/>
      </c>
      <c r="BC1119" s="124" t="str">
        <f>IF(E1119="","",VLOOKUP($E1119,カレンダマスタ!$A$4:$E$381,4,FALSE))</f>
        <v/>
      </c>
      <c r="BD1119" s="122" t="str">
        <f>IF(AC1119="社員","",IF(AG1119=0,"",IF(AD1119="NSTC",IF(COUNTIF(カレンダマスタ!$Q$5:$Q$32,G1119)=1,"OK","×"),
IF(AD1119="NS本社",IF(COUNTIF(カレンダマスタ!$T$5:$T$32,G1119)=1,"OK","×"),IF(COUNTIF(カレンダマスタ!$R$5:$R$32,G1119)=1,"OK","×")))))</f>
        <v/>
      </c>
      <c r="BE1119" s="122" t="str">
        <f>IF(AC1119="社員","",IF(G1119="","",IF(R1119&lt;&gt;"","",IF(AF1119="CS","OK",IF(VLOOKUP(E1119,カレンダマスタ!$A$5:$D$381,4,FALSE)&gt;0,"",IF(OR(G1119*24&gt;10.84,H1119*24&lt;14.5)=TRUE,"×","OK"))))))</f>
        <v/>
      </c>
      <c r="BF1119" s="122" t="str">
        <f t="shared" si="345"/>
        <v/>
      </c>
      <c r="BG1119" s="122" t="str">
        <f t="shared" si="344"/>
        <v/>
      </c>
      <c r="BI1119" s="114" t="str">
        <f t="shared" si="353"/>
        <v/>
      </c>
    </row>
    <row r="1120" spans="2:61">
      <c r="B1120" s="111"/>
      <c r="C1120" s="536"/>
      <c r="D1120" s="128"/>
      <c r="E1120" s="583"/>
      <c r="F1120" s="128"/>
      <c r="G1120" s="588"/>
      <c r="H1120" s="588"/>
      <c r="I1120" s="130"/>
      <c r="J1120" s="139"/>
      <c r="K1120" s="131"/>
      <c r="L1120" s="132"/>
      <c r="M1120" s="132"/>
      <c r="N1120" s="141"/>
      <c r="O1120" s="139"/>
      <c r="P1120" s="139"/>
      <c r="Q1120" s="139"/>
      <c r="R1120" s="133"/>
      <c r="S1120" s="134"/>
      <c r="T1120" s="434" t="str">
        <f t="shared" si="347"/>
        <v/>
      </c>
      <c r="U1120" s="429"/>
      <c r="V1120" s="429" t="str">
        <f t="shared" si="348"/>
        <v/>
      </c>
      <c r="W1120" s="298"/>
      <c r="X1120" s="129" t="str">
        <f t="shared" si="354"/>
        <v/>
      </c>
      <c r="Y1120" s="129" t="str">
        <f t="shared" si="349"/>
        <v/>
      </c>
      <c r="Z1120" s="129" t="str">
        <f t="shared" si="350"/>
        <v/>
      </c>
      <c r="AA1120" s="133" t="str">
        <f t="shared" si="356"/>
        <v/>
      </c>
      <c r="AC1120" s="186" t="str">
        <f>AC1091</f>
        <v/>
      </c>
      <c r="AD1120" s="187" t="str">
        <f>AD1091</f>
        <v/>
      </c>
      <c r="AE1120" s="187" t="str">
        <f>AE1091</f>
        <v/>
      </c>
      <c r="AF1120" s="187" t="str">
        <f>AF1091</f>
        <v/>
      </c>
      <c r="AG1120" s="204">
        <f t="shared" si="351"/>
        <v>0</v>
      </c>
      <c r="AI1120" s="135" t="str">
        <f>IF(月報!G1120&lt;&gt;"",月報!G1120,"")</f>
        <v/>
      </c>
      <c r="AJ1120" s="126" t="str">
        <f>IF(月報!W1120&lt;&gt;"",月報!W1120*24,"")</f>
        <v/>
      </c>
      <c r="AK1120" s="126" t="str">
        <f>IF(月報!P1120&lt;&gt;"",月報!P1120,"")</f>
        <v/>
      </c>
      <c r="AL1120" s="126" t="str">
        <f>IF(月報!Q1120&lt;&gt;"",IF(月報!Q1120="平日残","",月報!Q1120),"")</f>
        <v/>
      </c>
      <c r="AM1120" s="126"/>
      <c r="AN1120" s="126" t="str">
        <f t="shared" si="355"/>
        <v/>
      </c>
      <c r="AO1120" s="126" t="str">
        <f>IF($E1120="","",VLOOKUP($E1120,カレンダマスタ!$A$5:$E$381,5,FALSE))</f>
        <v/>
      </c>
      <c r="AQ1120" s="196" t="str">
        <f>IF(G1120="","",IF(VLOOKUP(E1120,カレンダマスタ!$A$5:$D$381,4,FALSE)=0,"",1))</f>
        <v/>
      </c>
      <c r="AR1120" s="136" t="str">
        <f>IF($G1120="","",IF($AD1120="NSTC",INDEX(カレンダマスタ!$I$26:$O$31,MATCH($G1120,カレンダマスタ!$H$26:$H$31,1),MATCH($H1120,カレンダマスタ!$I$25:$O$25,1)),
IF($AD1120="CS本社",INDEX(カレンダマスタ!$I$36:$O$41,MATCH($G1120,カレンダマスタ!$H$36:$H$41,1),MATCH($H1120,カレンダマスタ!$I$35:$O$35,1)),
IF($AD1120="NS本社",INDEX(カレンダマスタ!$I$94:$O$99,MATCH($G1120,カレンダマスタ!$H$95:$H$100,1),MATCH($H1120,カレンダマスタ!$I$93:$O$93,1)),
IF($AD1120="ODC",INDEX(カレンダマスタ!$I$46:$O$51,MATCH($G1120,カレンダマスタ!$H$46:$H$51,1),MATCH($H1120,カレンダマスタ!$I$45:$O$45,1)),
IF($AD1120="NS東京TC",INDEX(カレンダマスタ!$I$56:$O$61,MATCH($G1120,カレンダマスタ!$H$56:$H$61,1),MATCH($H1120,カレンダマスタ!$I$55:$O$55,1)),""))))))</f>
        <v/>
      </c>
      <c r="AS1120" s="126" t="str">
        <f t="shared" si="352"/>
        <v/>
      </c>
      <c r="AU1120" s="137" t="str">
        <f>IF(E1120="","",VLOOKUP($E1120,カレンダマスタ!$A$4:$E$381,4,FALSE))</f>
        <v/>
      </c>
      <c r="AV1120" s="137" t="str">
        <f t="shared" si="357"/>
        <v/>
      </c>
      <c r="AW1120" s="137" t="str">
        <f t="shared" si="358"/>
        <v/>
      </c>
      <c r="AX1120" s="138" t="str">
        <f t="shared" si="359"/>
        <v/>
      </c>
      <c r="AY1120" s="138" t="str">
        <f t="shared" si="360"/>
        <v/>
      </c>
      <c r="AZ1120" s="130" t="str">
        <f>IF(AX1120&amp;AW1120="勤怠未設定","×",IF(AV1120="勤怠修正","×",IF(AC1120="外注","",IF(AA1120="",IF(AY1120&lt;&gt;"","×",""),IF(VLOOKUP(AA1120,カレンダマスタ!$H$66:$I$83,2,FALSE)&lt;&gt;AY1120,"×","OK")))))</f>
        <v/>
      </c>
      <c r="BC1120" s="137" t="str">
        <f>IF(E1120="","",VLOOKUP($E1120,カレンダマスタ!$A$4:$E$381,4,FALSE))</f>
        <v/>
      </c>
      <c r="BD1120" s="126" t="str">
        <f>IF(AC1120="社員","",IF(AG1120=0,"",IF(AD1120="NSTC",IF(COUNTIF(カレンダマスタ!$Q$5:$Q$32,G1120)=1,"OK","×"),
IF(AD1120="NS本社",IF(COUNTIF(カレンダマスタ!$T$5:$T$32,G1120)=1,"OK","×"),IF(COUNTIF(カレンダマスタ!$R$5:$R$32,G1120)=1,"OK","×")))))</f>
        <v/>
      </c>
      <c r="BE1120" s="126" t="str">
        <f>IF(AC1120="社員","",IF(G1120="","",IF(R1120&lt;&gt;"","",IF(AF1120="CS","OK",IF(VLOOKUP(E1120,カレンダマスタ!$A$5:$D$381,4,FALSE)&gt;0,"",IF(OR(G1120*24&gt;10.84,H1120*24&lt;14.5)=TRUE,"×","OK"))))))</f>
        <v/>
      </c>
      <c r="BF1120" s="126" t="str">
        <f t="shared" si="345"/>
        <v/>
      </c>
      <c r="BG1120" s="126" t="str">
        <f t="shared" si="344"/>
        <v/>
      </c>
      <c r="BI1120" s="130" t="str">
        <f t="shared" si="353"/>
        <v/>
      </c>
    </row>
    <row r="1121" spans="2:61">
      <c r="B1121" s="111"/>
      <c r="C1121" s="536"/>
      <c r="D1121" s="128"/>
      <c r="E1121" s="583"/>
      <c r="F1121" s="128"/>
      <c r="G1121" s="588"/>
      <c r="H1121" s="588"/>
      <c r="I1121" s="130"/>
      <c r="J1121" s="139"/>
      <c r="K1121" s="131"/>
      <c r="L1121" s="132"/>
      <c r="M1121" s="132"/>
      <c r="N1121" s="141"/>
      <c r="O1121" s="139"/>
      <c r="P1121" s="139"/>
      <c r="Q1121" s="139"/>
      <c r="R1121" s="133"/>
      <c r="S1121" s="134"/>
      <c r="T1121" s="434" t="str">
        <f t="shared" si="347"/>
        <v/>
      </c>
      <c r="U1121" s="429"/>
      <c r="V1121" s="429" t="str">
        <f t="shared" si="348"/>
        <v/>
      </c>
      <c r="W1121" s="298"/>
      <c r="X1121" s="129" t="str">
        <f t="shared" si="354"/>
        <v/>
      </c>
      <c r="Y1121" s="129" t="str">
        <f t="shared" si="349"/>
        <v/>
      </c>
      <c r="Z1121" s="129" t="str">
        <f t="shared" si="350"/>
        <v/>
      </c>
      <c r="AA1121" s="133" t="str">
        <f t="shared" si="356"/>
        <v/>
      </c>
      <c r="AC1121" s="186" t="str">
        <f>AC1091</f>
        <v/>
      </c>
      <c r="AD1121" s="187" t="str">
        <f>AD1091</f>
        <v/>
      </c>
      <c r="AE1121" s="187" t="str">
        <f>AE1091</f>
        <v/>
      </c>
      <c r="AF1121" s="187" t="str">
        <f>AF1091</f>
        <v/>
      </c>
      <c r="AG1121" s="204">
        <f t="shared" si="351"/>
        <v>0</v>
      </c>
      <c r="AI1121" s="160" t="str">
        <f>IF(月報!G1121&lt;&gt;"",月報!G1121,"")</f>
        <v/>
      </c>
      <c r="AJ1121" s="126" t="str">
        <f>IF(月報!W1121&lt;&gt;"",月報!W1121*24,"")</f>
        <v/>
      </c>
      <c r="AK1121" s="126" t="str">
        <f>IF(月報!P1121&lt;&gt;"",月報!P1121,"")</f>
        <v/>
      </c>
      <c r="AL1121" s="126" t="str">
        <f>IF(月報!Q1121&lt;&gt;"",IF(月報!Q1121="平日残","",月報!Q1121),"")</f>
        <v/>
      </c>
      <c r="AM1121" s="126"/>
      <c r="AN1121" s="126" t="str">
        <f t="shared" si="355"/>
        <v/>
      </c>
      <c r="AO1121" s="126" t="str">
        <f>IF($E1121="","",VLOOKUP($E1121,カレンダマスタ!$A$5:$E$381,5,FALSE))</f>
        <v/>
      </c>
      <c r="AQ1121" s="196" t="str">
        <f>IF(G1121="","",IF(VLOOKUP(E1121,カレンダマスタ!$A$5:$D$381,4,FALSE)=0,"",1))</f>
        <v/>
      </c>
      <c r="AR1121" s="136" t="str">
        <f>IF($G1121="","",IF($AD1121="NSTC",INDEX(カレンダマスタ!$I$26:$O$31,MATCH($G1121,カレンダマスタ!$H$26:$H$31,1),MATCH($H1121,カレンダマスタ!$I$25:$O$25,1)),
IF($AD1121="CS本社",INDEX(カレンダマスタ!$I$36:$O$41,MATCH($G1121,カレンダマスタ!$H$36:$H$41,1),MATCH($H1121,カレンダマスタ!$I$35:$O$35,1)),
IF($AD1121="NS本社",INDEX(カレンダマスタ!$I$94:$O$99,MATCH($G1121,カレンダマスタ!$H$95:$H$100,1),MATCH($H1121,カレンダマスタ!$I$93:$O$93,1)),
IF($AD1121="ODC",INDEX(カレンダマスタ!$I$46:$O$51,MATCH($G1121,カレンダマスタ!$H$46:$H$51,1),MATCH($H1121,カレンダマスタ!$I$45:$O$45,1)),
IF($AD1121="NS東京TC",INDEX(カレンダマスタ!$I$56:$O$61,MATCH($G1121,カレンダマスタ!$H$56:$H$61,1),MATCH($H1121,カレンダマスタ!$I$55:$O$55,1)),""))))))</f>
        <v/>
      </c>
      <c r="AS1121" s="126" t="str">
        <f t="shared" si="352"/>
        <v/>
      </c>
      <c r="AU1121" s="137" t="str">
        <f>IF(E1121="","",VLOOKUP($E1121,カレンダマスタ!$A$4:$E$381,4,FALSE))</f>
        <v/>
      </c>
      <c r="AV1121" s="137" t="str">
        <f t="shared" si="357"/>
        <v/>
      </c>
      <c r="AW1121" s="137" t="str">
        <f t="shared" si="358"/>
        <v/>
      </c>
      <c r="AX1121" s="138" t="str">
        <f t="shared" si="359"/>
        <v/>
      </c>
      <c r="AY1121" s="138" t="str">
        <f t="shared" si="360"/>
        <v/>
      </c>
      <c r="AZ1121" s="130" t="str">
        <f>IF(AX1121&amp;AW1121="勤怠未設定","×",IF(AV1121="勤怠修正","×",IF(AC1121="外注","",IF(AA1121="",IF(AY1121&lt;&gt;"","×",""),IF(VLOOKUP(AA1121,カレンダマスタ!$H$66:$I$83,2,FALSE)&lt;&gt;AY1121,"×","OK")))))</f>
        <v/>
      </c>
      <c r="BC1121" s="137" t="str">
        <f>IF(E1121="","",VLOOKUP($E1121,カレンダマスタ!$A$4:$E$381,4,FALSE))</f>
        <v/>
      </c>
      <c r="BD1121" s="126" t="str">
        <f>IF(AC1121="社員","",IF(AG1121=0,"",IF(AD1121="NSTC",IF(COUNTIF(カレンダマスタ!$Q$5:$Q$32,G1121)=1,"OK","×"),
IF(AD1121="NS本社",IF(COUNTIF(カレンダマスタ!$T$5:$T$32,G1121)=1,"OK","×"),IF(COUNTIF(カレンダマスタ!$R$5:$R$32,G1121)=1,"OK","×")))))</f>
        <v/>
      </c>
      <c r="BE1121" s="126" t="str">
        <f>IF(AC1121="社員","",IF(G1121="","",IF(R1121&lt;&gt;"","",IF(AF1121="CS","OK",IF(VLOOKUP(E1121,カレンダマスタ!$A$5:$D$381,4,FALSE)&gt;0,"",IF(OR(G1121*24&gt;10.84,H1121*24&lt;14.5)=TRUE,"×","OK"))))))</f>
        <v/>
      </c>
      <c r="BF1121" s="126" t="str">
        <f t="shared" si="345"/>
        <v/>
      </c>
      <c r="BG1121" s="126" t="str">
        <f t="shared" si="344"/>
        <v/>
      </c>
      <c r="BI1121" s="130" t="str">
        <f t="shared" si="353"/>
        <v/>
      </c>
    </row>
    <row r="1122" spans="2:61">
      <c r="B1122" s="111"/>
      <c r="C1122" s="536"/>
      <c r="D1122" s="128"/>
      <c r="E1122" s="214"/>
      <c r="F1122" s="128"/>
      <c r="G1122" s="588"/>
      <c r="H1122" s="588"/>
      <c r="I1122" s="131"/>
      <c r="J1122" s="139"/>
      <c r="K1122" s="131"/>
      <c r="L1122" s="132"/>
      <c r="M1122" s="132"/>
      <c r="N1122" s="141"/>
      <c r="O1122" s="139"/>
      <c r="P1122" s="139"/>
      <c r="Q1122" s="139"/>
      <c r="R1122" s="133"/>
      <c r="S1122" s="134"/>
      <c r="T1122" s="434" t="str">
        <f t="shared" si="347"/>
        <v/>
      </c>
      <c r="U1122" s="429"/>
      <c r="V1122" s="429" t="str">
        <f t="shared" si="348"/>
        <v/>
      </c>
      <c r="W1122" s="298"/>
      <c r="X1122" s="129" t="str">
        <f t="shared" si="354"/>
        <v/>
      </c>
      <c r="Y1122" s="129" t="str">
        <f t="shared" si="349"/>
        <v/>
      </c>
      <c r="Z1122" s="129" t="str">
        <f t="shared" si="350"/>
        <v/>
      </c>
      <c r="AA1122" s="133" t="str">
        <f t="shared" si="356"/>
        <v/>
      </c>
      <c r="AC1122" s="186" t="str">
        <f>AC1091</f>
        <v/>
      </c>
      <c r="AD1122" s="187" t="str">
        <f>AD1091</f>
        <v/>
      </c>
      <c r="AE1122" s="187" t="str">
        <f>AE1091</f>
        <v/>
      </c>
      <c r="AF1122" s="187" t="str">
        <f>AF1091</f>
        <v/>
      </c>
      <c r="AG1122" s="204">
        <f t="shared" si="351"/>
        <v>0</v>
      </c>
      <c r="AI1122" s="160" t="str">
        <f>IF(月報!G1122&lt;&gt;"",月報!G1122,"")</f>
        <v/>
      </c>
      <c r="AJ1122" s="126" t="str">
        <f>IF(月報!W1122&lt;&gt;"",月報!W1122*24,"")</f>
        <v/>
      </c>
      <c r="AK1122" s="126" t="str">
        <f>IF(月報!P1122&lt;&gt;"",月報!P1122,"")</f>
        <v/>
      </c>
      <c r="AL1122" s="126" t="str">
        <f>IF(月報!Q1122&lt;&gt;"",IF(月報!Q1122="平日残","",月報!Q1122),"")</f>
        <v/>
      </c>
      <c r="AM1122" s="126"/>
      <c r="AN1122" s="126" t="str">
        <f t="shared" si="355"/>
        <v/>
      </c>
      <c r="AO1122" s="126" t="str">
        <f>IF($E1122="","",VLOOKUP($E1122,カレンダマスタ!$A$5:$E$381,5,FALSE))</f>
        <v/>
      </c>
      <c r="AQ1122" s="196" t="str">
        <f>IF(G1122="","",IF(VLOOKUP(E1122,カレンダマスタ!$A$5:$D$381,4,FALSE)=0,"",1))</f>
        <v/>
      </c>
      <c r="AR1122" s="136" t="str">
        <f>IF($G1122="","",IF($AD1122="NSTC",INDEX(カレンダマスタ!$I$26:$O$31,MATCH($G1122,カレンダマスタ!$H$26:$H$31,1),MATCH($H1122,カレンダマスタ!$I$25:$O$25,1)),
IF($AD1122="CS本社",INDEX(カレンダマスタ!$I$36:$O$41,MATCH($G1122,カレンダマスタ!$H$36:$H$41,1),MATCH($H1122,カレンダマスタ!$I$35:$O$35,1)),
IF($AD1122="NS本社",INDEX(カレンダマスタ!$I$94:$O$99,MATCH($G1122,カレンダマスタ!$H$95:$H$100,1),MATCH($H1122,カレンダマスタ!$I$93:$O$93,1)),
IF($AD1122="ODC",INDEX(カレンダマスタ!$I$46:$O$51,MATCH($G1122,カレンダマスタ!$H$46:$H$51,1),MATCH($H1122,カレンダマスタ!$I$45:$O$45,1)),
IF($AD1122="NS東京TC",INDEX(カレンダマスタ!$I$56:$O$61,MATCH($G1122,カレンダマスタ!$H$56:$H$61,1),MATCH($H1122,カレンダマスタ!$I$55:$O$55,1)),""))))))</f>
        <v/>
      </c>
      <c r="AS1122" s="126" t="str">
        <f t="shared" si="352"/>
        <v/>
      </c>
      <c r="AU1122" s="137" t="str">
        <f>IF(E1122="","",VLOOKUP($E1122,カレンダマスタ!$A$4:$E$381,4,FALSE))</f>
        <v/>
      </c>
      <c r="AV1122" s="137" t="str">
        <f t="shared" si="357"/>
        <v/>
      </c>
      <c r="AW1122" s="137" t="str">
        <f t="shared" si="358"/>
        <v/>
      </c>
      <c r="AX1122" s="138" t="str">
        <f t="shared" si="359"/>
        <v/>
      </c>
      <c r="AY1122" s="138" t="str">
        <f t="shared" si="360"/>
        <v/>
      </c>
      <c r="AZ1122" s="130" t="str">
        <f>IF(AX1122&amp;AW1122="勤怠未設定","×",IF(AV1122="勤怠修正","×",IF(AC1122="外注","",IF(AA1122="",IF(AY1122&lt;&gt;"","×",""),IF(VLOOKUP(AA1122,カレンダマスタ!$H$66:$I$83,2,FALSE)&lt;&gt;AY1122,"×","OK")))))</f>
        <v/>
      </c>
      <c r="BC1122" s="137" t="str">
        <f>IF(E1122="","",VLOOKUP($E1122,カレンダマスタ!$A$4:$E$381,4,FALSE))</f>
        <v/>
      </c>
      <c r="BD1122" s="126" t="str">
        <f>IF(AC1122="社員","",IF(AG1122=0,"",IF(AD1122="NSTC",IF(COUNTIF(カレンダマスタ!$Q$5:$Q$32,G1122)=1,"OK","×"),
IF(AD1122="NS本社",IF(COUNTIF(カレンダマスタ!$T$5:$T$32,G1122)=1,"OK","×"),IF(COUNTIF(カレンダマスタ!$R$5:$R$32,G1122)=1,"OK","×")))))</f>
        <v/>
      </c>
      <c r="BE1122" s="126" t="str">
        <f>IF(AC1122="社員","",IF(G1122="","",IF(R1122&lt;&gt;"","",IF(AF1122="CS","OK",IF(VLOOKUP(E1122,カレンダマスタ!$A$5:$D$381,4,FALSE)&gt;0,"",IF(OR(G1122*24&gt;10.84,H1122*24&lt;14.5)=TRUE,"×","OK"))))))</f>
        <v/>
      </c>
      <c r="BF1122" s="126" t="str">
        <f t="shared" si="345"/>
        <v/>
      </c>
      <c r="BG1122" s="126" t="str">
        <f t="shared" si="344"/>
        <v/>
      </c>
      <c r="BI1122" s="130" t="str">
        <f t="shared" si="353"/>
        <v/>
      </c>
    </row>
    <row r="1123" spans="2:61">
      <c r="B1123" s="111"/>
      <c r="C1123" s="536"/>
      <c r="D1123" s="128"/>
      <c r="E1123" s="214"/>
      <c r="F1123" s="128"/>
      <c r="G1123" s="588"/>
      <c r="H1123" s="588"/>
      <c r="I1123" s="131"/>
      <c r="J1123" s="139"/>
      <c r="K1123" s="131"/>
      <c r="L1123" s="132"/>
      <c r="M1123" s="132"/>
      <c r="N1123" s="141"/>
      <c r="O1123" s="139"/>
      <c r="P1123" s="139"/>
      <c r="Q1123" s="139"/>
      <c r="R1123" s="133"/>
      <c r="S1123" s="134"/>
      <c r="T1123" s="434" t="str">
        <f t="shared" si="347"/>
        <v/>
      </c>
      <c r="U1123" s="429"/>
      <c r="V1123" s="429" t="str">
        <f t="shared" si="348"/>
        <v/>
      </c>
      <c r="W1123" s="298"/>
      <c r="X1123" s="129" t="str">
        <f t="shared" si="354"/>
        <v/>
      </c>
      <c r="Y1123" s="129" t="str">
        <f t="shared" si="349"/>
        <v/>
      </c>
      <c r="Z1123" s="129" t="str">
        <f t="shared" si="350"/>
        <v/>
      </c>
      <c r="AA1123" s="133" t="str">
        <f t="shared" si="356"/>
        <v/>
      </c>
      <c r="AC1123" s="186" t="str">
        <f>AC1091</f>
        <v/>
      </c>
      <c r="AD1123" s="187" t="str">
        <f>AD1091</f>
        <v/>
      </c>
      <c r="AE1123" s="187" t="str">
        <f>AE1091</f>
        <v/>
      </c>
      <c r="AF1123" s="187" t="str">
        <f>AF1091</f>
        <v/>
      </c>
      <c r="AG1123" s="204">
        <f t="shared" si="351"/>
        <v>0</v>
      </c>
      <c r="AI1123" s="160" t="str">
        <f>IF(月報!G1123&lt;&gt;"",月報!G1123,"")</f>
        <v/>
      </c>
      <c r="AJ1123" s="126" t="str">
        <f>IF(月報!W1123&lt;&gt;"",月報!W1123*24,"")</f>
        <v/>
      </c>
      <c r="AK1123" s="126" t="str">
        <f>IF(月報!P1123&lt;&gt;"",月報!P1123,"")</f>
        <v/>
      </c>
      <c r="AL1123" s="126" t="str">
        <f>IF(月報!Q1123&lt;&gt;"",IF(月報!Q1123="平日残","",月報!Q1123),"")</f>
        <v/>
      </c>
      <c r="AM1123" s="126"/>
      <c r="AN1123" s="126" t="str">
        <f t="shared" si="355"/>
        <v/>
      </c>
      <c r="AO1123" s="126" t="str">
        <f>IF($E1123="","",VLOOKUP($E1123,カレンダマスタ!$A$5:$E$381,5,FALSE))</f>
        <v/>
      </c>
      <c r="AQ1123" s="196" t="str">
        <f>IF(G1123="","",IF(VLOOKUP(E1123,カレンダマスタ!$A$5:$D$381,4,FALSE)=0,"",1))</f>
        <v/>
      </c>
      <c r="AR1123" s="136" t="str">
        <f>IF($G1123="","",IF($AD1123="NSTC",INDEX(カレンダマスタ!$I$26:$O$31,MATCH($G1123,カレンダマスタ!$H$26:$H$31,1),MATCH($H1123,カレンダマスタ!$I$25:$O$25,1)),
IF($AD1123="CS本社",INDEX(カレンダマスタ!$I$36:$O$41,MATCH($G1123,カレンダマスタ!$H$36:$H$41,1),MATCH($H1123,カレンダマスタ!$I$35:$O$35,1)),
IF($AD1123="NS本社",INDEX(カレンダマスタ!$I$94:$O$99,MATCH($G1123,カレンダマスタ!$H$95:$H$100,1),MATCH($H1123,カレンダマスタ!$I$93:$O$93,1)),
IF($AD1123="ODC",INDEX(カレンダマスタ!$I$46:$O$51,MATCH($G1123,カレンダマスタ!$H$46:$H$51,1),MATCH($H1123,カレンダマスタ!$I$45:$O$45,1)),
IF($AD1123="NS東京TC",INDEX(カレンダマスタ!$I$56:$O$61,MATCH($G1123,カレンダマスタ!$H$56:$H$61,1),MATCH($H1123,カレンダマスタ!$I$55:$O$55,1)),""))))))</f>
        <v/>
      </c>
      <c r="AS1123" s="126" t="str">
        <f t="shared" si="352"/>
        <v/>
      </c>
      <c r="AU1123" s="137" t="str">
        <f>IF(E1123="","",VLOOKUP($E1123,カレンダマスタ!$A$4:$E$381,4,FALSE))</f>
        <v/>
      </c>
      <c r="AV1123" s="137" t="str">
        <f t="shared" si="357"/>
        <v/>
      </c>
      <c r="AW1123" s="137" t="str">
        <f t="shared" si="358"/>
        <v/>
      </c>
      <c r="AX1123" s="138" t="str">
        <f t="shared" si="359"/>
        <v/>
      </c>
      <c r="AY1123" s="138" t="str">
        <f t="shared" si="360"/>
        <v/>
      </c>
      <c r="AZ1123" s="130" t="str">
        <f>IF(AX1123&amp;AW1123="勤怠未設定","×",IF(AV1123="勤怠修正","×",IF(AC1123="外注","",IF(AA1123="",IF(AY1123&lt;&gt;"","×",""),IF(VLOOKUP(AA1123,カレンダマスタ!$H$66:$I$83,2,FALSE)&lt;&gt;AY1123,"×","OK")))))</f>
        <v/>
      </c>
      <c r="BC1123" s="137" t="str">
        <f>IF(E1123="","",VLOOKUP($E1123,カレンダマスタ!$A$4:$E$381,4,FALSE))</f>
        <v/>
      </c>
      <c r="BD1123" s="126" t="str">
        <f>IF(AC1123="社員","",IF(AG1123=0,"",IF(AD1123="NSTC",IF(COUNTIF(カレンダマスタ!$Q$5:$Q$32,G1123)=1,"OK","×"),
IF(AD1123="NS本社",IF(COUNTIF(カレンダマスタ!$T$5:$T$32,G1123)=1,"OK","×"),IF(COUNTIF(カレンダマスタ!$R$5:$R$32,G1123)=1,"OK","×")))))</f>
        <v/>
      </c>
      <c r="BE1123" s="126" t="str">
        <f>IF(AC1123="社員","",IF(G1123="","",IF(R1123&lt;&gt;"","",IF(AF1123="CS","OK",IF(VLOOKUP(E1123,カレンダマスタ!$A$5:$D$381,4,FALSE)&gt;0,"",IF(OR(G1123*24&gt;10.84,H1123*24&lt;14.5)=TRUE,"×","OK"))))))</f>
        <v/>
      </c>
      <c r="BF1123" s="126" t="str">
        <f t="shared" si="345"/>
        <v/>
      </c>
      <c r="BG1123" s="126" t="str">
        <f t="shared" si="344"/>
        <v/>
      </c>
      <c r="BI1123" s="130" t="str">
        <f t="shared" si="353"/>
        <v/>
      </c>
    </row>
    <row r="1124" spans="2:61">
      <c r="B1124" s="111"/>
      <c r="C1124" s="536"/>
      <c r="D1124" s="128"/>
      <c r="E1124" s="214"/>
      <c r="F1124" s="128"/>
      <c r="G1124" s="588"/>
      <c r="H1124" s="588"/>
      <c r="I1124" s="131"/>
      <c r="J1124" s="139"/>
      <c r="K1124" s="131"/>
      <c r="L1124" s="132"/>
      <c r="M1124" s="132"/>
      <c r="N1124" s="141"/>
      <c r="O1124" s="139"/>
      <c r="P1124" s="139"/>
      <c r="Q1124" s="139"/>
      <c r="R1124" s="133"/>
      <c r="S1124" s="134"/>
      <c r="T1124" s="434" t="str">
        <f t="shared" si="347"/>
        <v/>
      </c>
      <c r="U1124" s="429"/>
      <c r="V1124" s="429" t="str">
        <f t="shared" si="348"/>
        <v/>
      </c>
      <c r="W1124" s="298"/>
      <c r="X1124" s="129" t="str">
        <f t="shared" si="354"/>
        <v/>
      </c>
      <c r="Y1124" s="129" t="str">
        <f t="shared" si="349"/>
        <v/>
      </c>
      <c r="Z1124" s="129" t="str">
        <f t="shared" si="350"/>
        <v/>
      </c>
      <c r="AA1124" s="133" t="str">
        <f t="shared" si="356"/>
        <v/>
      </c>
      <c r="AC1124" s="186" t="str">
        <f>AC1091</f>
        <v/>
      </c>
      <c r="AD1124" s="187" t="str">
        <f>AD1091</f>
        <v/>
      </c>
      <c r="AE1124" s="187" t="str">
        <f>AE1091</f>
        <v/>
      </c>
      <c r="AF1124" s="187" t="str">
        <f>AF1091</f>
        <v/>
      </c>
      <c r="AG1124" s="204">
        <f t="shared" si="351"/>
        <v>0</v>
      </c>
      <c r="AI1124" s="160" t="str">
        <f>IF(月報!G1124&lt;&gt;"",月報!G1124,"")</f>
        <v/>
      </c>
      <c r="AJ1124" s="126" t="str">
        <f>IF(月報!W1124&lt;&gt;"",月報!W1124*24,"")</f>
        <v/>
      </c>
      <c r="AK1124" s="126" t="str">
        <f>IF(月報!P1124&lt;&gt;"",月報!P1124,"")</f>
        <v/>
      </c>
      <c r="AL1124" s="126" t="str">
        <f>IF(月報!Q1124&lt;&gt;"",IF(月報!Q1124="平日残","",月報!Q1124),"")</f>
        <v/>
      </c>
      <c r="AM1124" s="126"/>
      <c r="AN1124" s="126" t="str">
        <f t="shared" si="355"/>
        <v/>
      </c>
      <c r="AO1124" s="126" t="str">
        <f>IF($E1124="","",VLOOKUP($E1124,カレンダマスタ!$A$5:$E$381,5,FALSE))</f>
        <v/>
      </c>
      <c r="AQ1124" s="196" t="str">
        <f>IF(G1124="","",IF(VLOOKUP(E1124,カレンダマスタ!$A$5:$D$381,4,FALSE)=0,"",1))</f>
        <v/>
      </c>
      <c r="AR1124" s="136" t="str">
        <f>IF($G1124="","",IF($AD1124="NSTC",INDEX(カレンダマスタ!$I$26:$O$31,MATCH($G1124,カレンダマスタ!$H$26:$H$31,1),MATCH($H1124,カレンダマスタ!$I$25:$O$25,1)),
IF($AD1124="CS本社",INDEX(カレンダマスタ!$I$36:$O$41,MATCH($G1124,カレンダマスタ!$H$36:$H$41,1),MATCH($H1124,カレンダマスタ!$I$35:$O$35,1)),
IF($AD1124="NS本社",INDEX(カレンダマスタ!$I$94:$O$99,MATCH($G1124,カレンダマスタ!$H$95:$H$100,1),MATCH($H1124,カレンダマスタ!$I$93:$O$93,1)),
IF($AD1124="ODC",INDEX(カレンダマスタ!$I$46:$O$51,MATCH($G1124,カレンダマスタ!$H$46:$H$51,1),MATCH($H1124,カレンダマスタ!$I$45:$O$45,1)),
IF($AD1124="NS東京TC",INDEX(カレンダマスタ!$I$56:$O$61,MATCH($G1124,カレンダマスタ!$H$56:$H$61,1),MATCH($H1124,カレンダマスタ!$I$55:$O$55,1)),""))))))</f>
        <v/>
      </c>
      <c r="AS1124" s="126" t="str">
        <f t="shared" si="352"/>
        <v/>
      </c>
      <c r="AU1124" s="137" t="str">
        <f>IF(E1124="","",VLOOKUP($E1124,カレンダマスタ!$A$4:$E$381,4,FALSE))</f>
        <v/>
      </c>
      <c r="AV1124" s="137" t="str">
        <f t="shared" si="357"/>
        <v/>
      </c>
      <c r="AW1124" s="137" t="str">
        <f t="shared" si="358"/>
        <v/>
      </c>
      <c r="AX1124" s="138" t="str">
        <f t="shared" si="359"/>
        <v/>
      </c>
      <c r="AY1124" s="138" t="str">
        <f t="shared" si="360"/>
        <v/>
      </c>
      <c r="AZ1124" s="130" t="str">
        <f>IF(AX1124&amp;AW1124="勤怠未設定","×",IF(AV1124="勤怠修正","×",IF(AC1124="外注","",IF(AA1124="",IF(AY1124&lt;&gt;"","×",""),IF(VLOOKUP(AA1124,カレンダマスタ!$H$66:$I$83,2,FALSE)&lt;&gt;AY1124,"×","OK")))))</f>
        <v/>
      </c>
      <c r="BC1124" s="137" t="str">
        <f>IF(E1124="","",VLOOKUP($E1124,カレンダマスタ!$A$4:$E$381,4,FALSE))</f>
        <v/>
      </c>
      <c r="BD1124" s="126" t="str">
        <f>IF(AC1124="社員","",IF(AG1124=0,"",IF(AD1124="NSTC",IF(COUNTIF(カレンダマスタ!$Q$5:$Q$32,G1124)=1,"OK","×"),
IF(AD1124="NS本社",IF(COUNTIF(カレンダマスタ!$T$5:$T$32,G1124)=1,"OK","×"),IF(COUNTIF(カレンダマスタ!$R$5:$R$32,G1124)=1,"OK","×")))))</f>
        <v/>
      </c>
      <c r="BE1124" s="126" t="str">
        <f>IF(AC1124="社員","",IF(G1124="","",IF(R1124&lt;&gt;"","",IF(AF1124="CS","OK",IF(VLOOKUP(E1124,カレンダマスタ!$A$5:$D$381,4,FALSE)&gt;0,"",IF(OR(G1124*24&gt;10.84,H1124*24&lt;14.5)=TRUE,"×","OK"))))))</f>
        <v/>
      </c>
      <c r="BF1124" s="126" t="str">
        <f t="shared" si="345"/>
        <v/>
      </c>
      <c r="BG1124" s="126" t="str">
        <f t="shared" si="344"/>
        <v/>
      </c>
      <c r="BI1124" s="130" t="str">
        <f t="shared" si="353"/>
        <v/>
      </c>
    </row>
    <row r="1125" spans="2:61" ht="13.8" thickBot="1">
      <c r="B1125" s="161"/>
      <c r="C1125" s="538"/>
      <c r="D1125" s="162"/>
      <c r="E1125" s="215"/>
      <c r="F1125" s="162"/>
      <c r="G1125" s="590"/>
      <c r="H1125" s="590"/>
      <c r="I1125" s="164"/>
      <c r="J1125" s="165"/>
      <c r="K1125" s="164"/>
      <c r="L1125" s="166"/>
      <c r="M1125" s="166"/>
      <c r="N1125" s="167"/>
      <c r="O1125" s="165"/>
      <c r="P1125" s="165"/>
      <c r="Q1125" s="165"/>
      <c r="R1125" s="168"/>
      <c r="S1125" s="169"/>
      <c r="T1125" s="436" t="str">
        <f t="shared" si="347"/>
        <v/>
      </c>
      <c r="U1125" s="432"/>
      <c r="V1125" s="432" t="str">
        <f t="shared" si="348"/>
        <v/>
      </c>
      <c r="W1125" s="298"/>
      <c r="X1125" s="165" t="str">
        <f t="shared" si="354"/>
        <v/>
      </c>
      <c r="Y1125" s="165" t="str">
        <f t="shared" si="349"/>
        <v/>
      </c>
      <c r="Z1125" s="165" t="str">
        <f t="shared" si="350"/>
        <v/>
      </c>
      <c r="AA1125" s="168" t="str">
        <f t="shared" si="356"/>
        <v/>
      </c>
      <c r="AC1125" s="192" t="str">
        <f>AC1091</f>
        <v/>
      </c>
      <c r="AD1125" s="193" t="str">
        <f>AD1091</f>
        <v/>
      </c>
      <c r="AE1125" s="193" t="str">
        <f>AE1091</f>
        <v/>
      </c>
      <c r="AF1125" s="193" t="str">
        <f>AF1091</f>
        <v/>
      </c>
      <c r="AG1125" s="207">
        <f t="shared" si="351"/>
        <v>0</v>
      </c>
      <c r="AI1125" s="170" t="str">
        <f>IF(月報!G1125&lt;&gt;"",月報!G1125,"")</f>
        <v/>
      </c>
      <c r="AJ1125" s="171" t="str">
        <f>IF(月報!W1125&lt;&gt;"",月報!W1125*24,"")</f>
        <v/>
      </c>
      <c r="AK1125" s="171" t="str">
        <f>IF(月報!P1125&lt;&gt;"",月報!P1125,"")</f>
        <v/>
      </c>
      <c r="AL1125" s="171" t="str">
        <f>IF(月報!Q1125&lt;&gt;"",IF(月報!Q1125="平日残","",月報!Q1125),"")</f>
        <v/>
      </c>
      <c r="AM1125" s="171"/>
      <c r="AN1125" s="171" t="str">
        <f t="shared" si="355"/>
        <v/>
      </c>
      <c r="AO1125" s="171" t="str">
        <f>IF($E1125="","",VLOOKUP($E1125,カレンダマスタ!$A$5:$E$381,5,FALSE))</f>
        <v/>
      </c>
      <c r="AQ1125" s="198" t="str">
        <f>IF(G1125="","",IF(VLOOKUP(E1125,カレンダマスタ!$A$5:$D$381,4,FALSE)=0,"",1))</f>
        <v/>
      </c>
      <c r="AR1125" s="172" t="str">
        <f>IF($G1125="","",IF($AD1125="NSTC",INDEX(カレンダマスタ!$I$26:$O$31,MATCH($G1125,カレンダマスタ!$H$26:$H$31,1),MATCH($H1125,カレンダマスタ!$I$25:$O$25,1)),
IF($AD1125="CS本社",INDEX(カレンダマスタ!$I$36:$O$41,MATCH($G1125,カレンダマスタ!$H$36:$H$41,1),MATCH($H1125,カレンダマスタ!$I$35:$O$35,1)),
IF($AD1125="NS本社",INDEX(カレンダマスタ!$I$94:$O$99,MATCH($G1125,カレンダマスタ!$H$95:$H$100,1),MATCH($H1125,カレンダマスタ!$I$93:$O$93,1)),
IF($AD1125="ODC",INDEX(カレンダマスタ!$I$46:$O$51,MATCH($G1125,カレンダマスタ!$H$46:$H$51,1),MATCH($H1125,カレンダマスタ!$I$45:$O$45,1)),
IF($AD1125="NS東京TC",INDEX(カレンダマスタ!$I$56:$O$61,MATCH($G1125,カレンダマスタ!$H$56:$H$61,1),MATCH($H1125,カレンダマスタ!$I$55:$O$55,1)),""))))))</f>
        <v/>
      </c>
      <c r="AS1125" s="171" t="str">
        <f t="shared" si="352"/>
        <v/>
      </c>
      <c r="AU1125" s="173" t="str">
        <f>IF(E1125="","",VLOOKUP($E1125,カレンダマスタ!$A$4:$E$381,4,FALSE))</f>
        <v/>
      </c>
      <c r="AV1125" s="173" t="str">
        <f t="shared" si="357"/>
        <v/>
      </c>
      <c r="AW1125" s="173" t="str">
        <f t="shared" si="358"/>
        <v/>
      </c>
      <c r="AX1125" s="174" t="str">
        <f t="shared" si="359"/>
        <v/>
      </c>
      <c r="AY1125" s="174" t="str">
        <f t="shared" si="360"/>
        <v/>
      </c>
      <c r="AZ1125" s="175" t="str">
        <f>IF(AX1125&amp;AW1125="勤怠未設定","×",IF(AV1125="勤怠修正","×",IF(AC1125="外注","",IF(AA1125="",IF(AY1125&lt;&gt;"","×",""),IF(VLOOKUP(AA1125,カレンダマスタ!$H$66:$I$83,2,FALSE)&lt;&gt;AY1125,"×","OK")))))</f>
        <v/>
      </c>
      <c r="BC1125" s="173" t="str">
        <f>IF(E1125="","",VLOOKUP($E1125,カレンダマスタ!$A$4:$E$381,4,FALSE))</f>
        <v/>
      </c>
      <c r="BD1125" s="171" t="str">
        <f>IF(AC1125="社員","",IF(AG1125=0,"",IF(AD1125="NSTC",IF(COUNTIF(カレンダマスタ!$Q$5:$Q$32,G1125)=1,"OK","×"),
IF(AD1125="NS本社",IF(COUNTIF(カレンダマスタ!$T$5:$T$32,G1125)=1,"OK","×"),IF(COUNTIF(カレンダマスタ!$R$5:$R$32,G1125)=1,"OK","×")))))</f>
        <v/>
      </c>
      <c r="BE1125" s="171" t="str">
        <f>IF(AC1125="社員","",IF(G1125="","",IF(R1125&lt;&gt;"","",IF(AF1125="CS","OK",IF(VLOOKUP(E1125,カレンダマスタ!$A$5:$D$381,4,FALSE)&gt;0,"",IF(OR(G1125*24&gt;10.84,H1125*24&lt;14.5)=TRUE,"×","OK"))))))</f>
        <v/>
      </c>
      <c r="BF1125" s="171" t="str">
        <f t="shared" si="345"/>
        <v/>
      </c>
      <c r="BG1125" s="171" t="str">
        <f t="shared" si="344"/>
        <v/>
      </c>
      <c r="BI1125" s="175" t="str">
        <f t="shared" si="353"/>
        <v/>
      </c>
    </row>
    <row r="1126" spans="2:61">
      <c r="B1126" s="323"/>
      <c r="C1126" s="539"/>
      <c r="D1126" s="324"/>
      <c r="E1126" s="325"/>
      <c r="F1126" s="324"/>
      <c r="G1126" s="591"/>
      <c r="H1126" s="591"/>
      <c r="I1126" s="339"/>
      <c r="J1126" s="320"/>
      <c r="K1126" s="319"/>
      <c r="L1126" s="320"/>
      <c r="M1126" s="320"/>
      <c r="N1126" s="320"/>
      <c r="O1126" s="340"/>
      <c r="P1126" s="340"/>
      <c r="Q1126" s="340"/>
      <c r="R1126" s="327"/>
      <c r="S1126" s="328"/>
      <c r="T1126" s="341"/>
      <c r="U1126" s="342"/>
      <c r="V1126" s="342"/>
      <c r="W1126" s="298"/>
      <c r="X1126" s="326"/>
      <c r="Y1126" s="326"/>
      <c r="Z1126" s="326"/>
      <c r="AA1126" s="327" t="str">
        <f t="shared" si="356"/>
        <v/>
      </c>
      <c r="AC1126" s="541"/>
      <c r="AD1126" s="542"/>
      <c r="AE1126" s="542"/>
      <c r="AF1126" s="542"/>
      <c r="AG1126" s="543"/>
      <c r="AI1126" s="348" t="str">
        <f>IF(月報!G1126&lt;&gt;"",月報!G1126,"")</f>
        <v/>
      </c>
      <c r="AJ1126" s="349" t="str">
        <f>IF(月報!W1126&lt;&gt;"",月報!W1126*24,"")</f>
        <v/>
      </c>
      <c r="AK1126" s="349" t="str">
        <f>IF(月報!P1126&lt;&gt;"",月報!P1126,"")</f>
        <v/>
      </c>
      <c r="AL1126" s="349" t="str">
        <f>IF(月報!Q1126&lt;&gt;"",IF(月報!Q1126="平日残","",月報!Q1126),"")</f>
        <v/>
      </c>
      <c r="AM1126" s="349"/>
      <c r="AN1126" s="349" t="str">
        <f t="shared" si="355"/>
        <v/>
      </c>
      <c r="AO1126" s="349" t="str">
        <f>IF($E1126="","",VLOOKUP($E1126,カレンダマスタ!$A$5:$E$381,5,FALSE))</f>
        <v/>
      </c>
      <c r="AQ1126" s="351"/>
      <c r="AR1126" s="352"/>
      <c r="AS1126" s="349"/>
      <c r="AU1126" s="355"/>
      <c r="AV1126" s="355" t="str">
        <f t="shared" si="357"/>
        <v/>
      </c>
      <c r="AW1126" s="355" t="str">
        <f t="shared" si="358"/>
        <v/>
      </c>
      <c r="AX1126" s="356" t="str">
        <f t="shared" si="359"/>
        <v/>
      </c>
      <c r="AY1126" s="356" t="str">
        <f t="shared" si="360"/>
        <v/>
      </c>
      <c r="AZ1126" s="357" t="str">
        <f>IF(AX1126&amp;AW1126="勤怠未設定","×",IF(AV1126="勤怠修正","×",IF(AC1126="外注","",IF(AA1126="",IF(AY1126&lt;&gt;"","×",""),IF(VLOOKUP(AA1126,カレンダマスタ!$H$66:$I$83,2,FALSE)&lt;&gt;AY1126,"×","OK")))))</f>
        <v/>
      </c>
      <c r="BC1126" s="355"/>
      <c r="BD1126" s="349"/>
      <c r="BE1126" s="349"/>
      <c r="BF1126" s="349" t="str">
        <f t="shared" si="345"/>
        <v/>
      </c>
      <c r="BG1126" s="349"/>
      <c r="BI1126" s="357" t="str">
        <f t="shared" ref="BI1126:BI1135" si="361">IF(OR(AO1126="×",AS1126="×",AZ1126="×",BD1126="×",BE1126="×",BF1126="TW未入力",BF1126="週報未入力",BG1126="×"),"×","")</f>
        <v/>
      </c>
    </row>
    <row r="1127" spans="2:61">
      <c r="B1127" s="323"/>
      <c r="C1127" s="539"/>
      <c r="D1127" s="324"/>
      <c r="E1127" s="325"/>
      <c r="F1127" s="324"/>
      <c r="G1127" s="591"/>
      <c r="H1127" s="591"/>
      <c r="I1127" s="339"/>
      <c r="J1127" s="320"/>
      <c r="K1127" s="319"/>
      <c r="L1127" s="320"/>
      <c r="M1127" s="320"/>
      <c r="N1127" s="320"/>
      <c r="O1127" s="340"/>
      <c r="P1127" s="340"/>
      <c r="Q1127" s="340"/>
      <c r="R1127" s="327"/>
      <c r="S1127" s="328"/>
      <c r="T1127" s="341"/>
      <c r="U1127" s="342"/>
      <c r="V1127" s="342"/>
      <c r="W1127" s="298"/>
      <c r="X1127" s="326"/>
      <c r="Y1127" s="326"/>
      <c r="Z1127" s="326"/>
      <c r="AA1127" s="327" t="str">
        <f t="shared" si="356"/>
        <v/>
      </c>
      <c r="AC1127" s="544"/>
      <c r="AD1127" s="545"/>
      <c r="AE1127" s="545"/>
      <c r="AF1127" s="545"/>
      <c r="AG1127" s="546"/>
      <c r="AI1127" s="348" t="str">
        <f>IF(月報!G1127&lt;&gt;"",月報!G1127,"")</f>
        <v/>
      </c>
      <c r="AJ1127" s="349" t="str">
        <f>IF(月報!W1127&lt;&gt;"",月報!W1127*24,"")</f>
        <v/>
      </c>
      <c r="AK1127" s="349" t="str">
        <f>IF(月報!P1127&lt;&gt;"",月報!P1127,"")</f>
        <v/>
      </c>
      <c r="AL1127" s="349" t="str">
        <f>IF(月報!Q1127&lt;&gt;"",IF(月報!Q1127="平日残","",月報!Q1127),"")</f>
        <v/>
      </c>
      <c r="AM1127" s="349"/>
      <c r="AN1127" s="349" t="str">
        <f t="shared" si="355"/>
        <v/>
      </c>
      <c r="AO1127" s="349" t="str">
        <f>IF($E1127="","",VLOOKUP($E1127,カレンダマスタ!$A$5:$E$381,5,FALSE))</f>
        <v/>
      </c>
      <c r="AQ1127" s="351"/>
      <c r="AR1127" s="352"/>
      <c r="AS1127" s="349"/>
      <c r="AU1127" s="355"/>
      <c r="AV1127" s="355" t="str">
        <f t="shared" si="357"/>
        <v/>
      </c>
      <c r="AW1127" s="355" t="str">
        <f t="shared" si="358"/>
        <v/>
      </c>
      <c r="AX1127" s="356" t="str">
        <f t="shared" si="359"/>
        <v/>
      </c>
      <c r="AY1127" s="356" t="str">
        <f t="shared" si="360"/>
        <v/>
      </c>
      <c r="AZ1127" s="357" t="str">
        <f>IF(AX1127&amp;AW1127="勤怠未設定","×",IF(AV1127="勤怠修正","×",IF(AC1127="外注","",IF(AA1127="",IF(AY1127&lt;&gt;"","×",""),IF(VLOOKUP(AA1127,カレンダマスタ!$H$66:$I$83,2,FALSE)&lt;&gt;AY1127,"×","OK")))))</f>
        <v/>
      </c>
      <c r="BC1127" s="355"/>
      <c r="BD1127" s="349"/>
      <c r="BE1127" s="349"/>
      <c r="BF1127" s="349" t="str">
        <f t="shared" si="345"/>
        <v/>
      </c>
      <c r="BG1127" s="349"/>
      <c r="BI1127" s="357" t="str">
        <f t="shared" si="361"/>
        <v/>
      </c>
    </row>
    <row r="1128" spans="2:61">
      <c r="B1128" s="323"/>
      <c r="C1128" s="539"/>
      <c r="D1128" s="324"/>
      <c r="E1128" s="325"/>
      <c r="F1128" s="324"/>
      <c r="G1128" s="591"/>
      <c r="H1128" s="591"/>
      <c r="I1128" s="339"/>
      <c r="J1128" s="320"/>
      <c r="K1128" s="319"/>
      <c r="L1128" s="320"/>
      <c r="M1128" s="320"/>
      <c r="N1128" s="320"/>
      <c r="O1128" s="340"/>
      <c r="P1128" s="340"/>
      <c r="Q1128" s="340"/>
      <c r="R1128" s="327"/>
      <c r="S1128" s="328"/>
      <c r="T1128" s="341"/>
      <c r="U1128" s="342"/>
      <c r="V1128" s="342"/>
      <c r="W1128" s="298"/>
      <c r="X1128" s="326"/>
      <c r="Y1128" s="326"/>
      <c r="Z1128" s="326"/>
      <c r="AA1128" s="327" t="str">
        <f t="shared" si="356"/>
        <v/>
      </c>
      <c r="AC1128" s="544"/>
      <c r="AD1128" s="545"/>
      <c r="AE1128" s="545"/>
      <c r="AF1128" s="545"/>
      <c r="AG1128" s="546"/>
      <c r="AI1128" s="348" t="str">
        <f>IF(月報!G1128&lt;&gt;"",月報!G1128,"")</f>
        <v/>
      </c>
      <c r="AJ1128" s="349" t="str">
        <f>IF(月報!W1128&lt;&gt;"",月報!W1128*24,"")</f>
        <v/>
      </c>
      <c r="AK1128" s="349" t="str">
        <f>IF(月報!P1128&lt;&gt;"",月報!P1128,"")</f>
        <v/>
      </c>
      <c r="AL1128" s="349" t="str">
        <f>IF(月報!Q1128&lt;&gt;"",IF(月報!Q1128="平日残","",月報!Q1128),"")</f>
        <v/>
      </c>
      <c r="AM1128" s="349"/>
      <c r="AN1128" s="349" t="str">
        <f t="shared" si="355"/>
        <v/>
      </c>
      <c r="AO1128" s="349" t="str">
        <f>IF($E1128="","",VLOOKUP($E1128,カレンダマスタ!$A$5:$E$381,5,FALSE))</f>
        <v/>
      </c>
      <c r="AQ1128" s="351"/>
      <c r="AR1128" s="352"/>
      <c r="AS1128" s="349"/>
      <c r="AU1128" s="355"/>
      <c r="AV1128" s="355" t="str">
        <f t="shared" si="357"/>
        <v/>
      </c>
      <c r="AW1128" s="355" t="str">
        <f t="shared" si="358"/>
        <v/>
      </c>
      <c r="AX1128" s="356" t="str">
        <f t="shared" si="359"/>
        <v/>
      </c>
      <c r="AY1128" s="356" t="str">
        <f t="shared" si="360"/>
        <v/>
      </c>
      <c r="AZ1128" s="357" t="str">
        <f>IF(AX1128&amp;AW1128="勤怠未設定","×",IF(AV1128="勤怠修正","×",IF(AC1128="外注","",IF(AA1128="",IF(AY1128&lt;&gt;"","×",""),IF(VLOOKUP(AA1128,カレンダマスタ!$H$66:$I$83,2,FALSE)&lt;&gt;AY1128,"×","OK")))))</f>
        <v/>
      </c>
      <c r="BC1128" s="355"/>
      <c r="BD1128" s="349"/>
      <c r="BE1128" s="349"/>
      <c r="BF1128" s="349" t="str">
        <f t="shared" si="345"/>
        <v/>
      </c>
      <c r="BG1128" s="349"/>
      <c r="BI1128" s="357" t="str">
        <f t="shared" si="361"/>
        <v/>
      </c>
    </row>
    <row r="1129" spans="2:61">
      <c r="B1129" s="323"/>
      <c r="C1129" s="539"/>
      <c r="D1129" s="324"/>
      <c r="E1129" s="325"/>
      <c r="F1129" s="324"/>
      <c r="G1129" s="591"/>
      <c r="H1129" s="591"/>
      <c r="I1129" s="339"/>
      <c r="J1129" s="320"/>
      <c r="K1129" s="319"/>
      <c r="L1129" s="320"/>
      <c r="M1129" s="320"/>
      <c r="N1129" s="320"/>
      <c r="O1129" s="340"/>
      <c r="P1129" s="340"/>
      <c r="Q1129" s="340"/>
      <c r="R1129" s="327"/>
      <c r="S1129" s="328"/>
      <c r="T1129" s="341"/>
      <c r="U1129" s="342"/>
      <c r="V1129" s="342"/>
      <c r="W1129" s="298"/>
      <c r="X1129" s="326"/>
      <c r="Y1129" s="326"/>
      <c r="Z1129" s="326"/>
      <c r="AA1129" s="327" t="str">
        <f t="shared" si="356"/>
        <v/>
      </c>
      <c r="AC1129" s="544"/>
      <c r="AD1129" s="545"/>
      <c r="AE1129" s="545"/>
      <c r="AF1129" s="545"/>
      <c r="AG1129" s="546"/>
      <c r="AI1129" s="348" t="str">
        <f>IF(月報!G1129&lt;&gt;"",月報!G1129,"")</f>
        <v/>
      </c>
      <c r="AJ1129" s="349" t="str">
        <f>IF(月報!W1129&lt;&gt;"",月報!W1129*24,"")</f>
        <v/>
      </c>
      <c r="AK1129" s="349" t="str">
        <f>IF(月報!P1129&lt;&gt;"",月報!P1129,"")</f>
        <v/>
      </c>
      <c r="AL1129" s="349" t="str">
        <f>IF(月報!Q1129&lt;&gt;"",IF(月報!Q1129="平日残","",月報!Q1129),"")</f>
        <v/>
      </c>
      <c r="AM1129" s="349"/>
      <c r="AN1129" s="349" t="str">
        <f t="shared" si="355"/>
        <v/>
      </c>
      <c r="AO1129" s="349" t="str">
        <f>IF($E1129="","",VLOOKUP($E1129,カレンダマスタ!$A$5:$E$381,5,FALSE))</f>
        <v/>
      </c>
      <c r="AQ1129" s="351"/>
      <c r="AR1129" s="352"/>
      <c r="AS1129" s="349"/>
      <c r="AU1129" s="355"/>
      <c r="AV1129" s="355" t="str">
        <f t="shared" si="357"/>
        <v/>
      </c>
      <c r="AW1129" s="355" t="str">
        <f t="shared" si="358"/>
        <v/>
      </c>
      <c r="AX1129" s="356" t="str">
        <f t="shared" si="359"/>
        <v/>
      </c>
      <c r="AY1129" s="356" t="str">
        <f t="shared" si="360"/>
        <v/>
      </c>
      <c r="AZ1129" s="357" t="str">
        <f>IF(AX1129&amp;AW1129="勤怠未設定","×",IF(AV1129="勤怠修正","×",IF(AC1129="外注","",IF(AA1129="",IF(AY1129&lt;&gt;"","×",""),IF(VLOOKUP(AA1129,カレンダマスタ!$H$66:$I$83,2,FALSE)&lt;&gt;AY1129,"×","OK")))))</f>
        <v/>
      </c>
      <c r="BC1129" s="355"/>
      <c r="BD1129" s="349"/>
      <c r="BE1129" s="349"/>
      <c r="BF1129" s="349" t="str">
        <f t="shared" si="345"/>
        <v/>
      </c>
      <c r="BG1129" s="349"/>
      <c r="BI1129" s="357" t="str">
        <f t="shared" si="361"/>
        <v/>
      </c>
    </row>
    <row r="1130" spans="2:61">
      <c r="B1130" s="323"/>
      <c r="C1130" s="539"/>
      <c r="D1130" s="324"/>
      <c r="E1130" s="325"/>
      <c r="F1130" s="324"/>
      <c r="G1130" s="591"/>
      <c r="H1130" s="591"/>
      <c r="I1130" s="339"/>
      <c r="J1130" s="320"/>
      <c r="K1130" s="319"/>
      <c r="L1130" s="320"/>
      <c r="M1130" s="320"/>
      <c r="N1130" s="320"/>
      <c r="O1130" s="340"/>
      <c r="P1130" s="340"/>
      <c r="Q1130" s="340"/>
      <c r="R1130" s="327"/>
      <c r="S1130" s="328"/>
      <c r="T1130" s="341"/>
      <c r="U1130" s="342"/>
      <c r="V1130" s="342"/>
      <c r="W1130" s="298"/>
      <c r="X1130" s="326"/>
      <c r="Y1130" s="326"/>
      <c r="Z1130" s="326"/>
      <c r="AA1130" s="327" t="str">
        <f t="shared" si="356"/>
        <v/>
      </c>
      <c r="AC1130" s="544"/>
      <c r="AD1130" s="545"/>
      <c r="AE1130" s="545"/>
      <c r="AF1130" s="545"/>
      <c r="AG1130" s="546"/>
      <c r="AI1130" s="348" t="str">
        <f>IF(月報!G1130&lt;&gt;"",月報!G1130,"")</f>
        <v/>
      </c>
      <c r="AJ1130" s="349" t="str">
        <f>IF(月報!W1130&lt;&gt;"",月報!W1130*24,"")</f>
        <v/>
      </c>
      <c r="AK1130" s="349" t="str">
        <f>IF(月報!P1130&lt;&gt;"",月報!P1130,"")</f>
        <v/>
      </c>
      <c r="AL1130" s="349" t="str">
        <f>IF(月報!Q1130&lt;&gt;"",IF(月報!Q1130="平日残","",月報!Q1130),"")</f>
        <v/>
      </c>
      <c r="AM1130" s="349"/>
      <c r="AN1130" s="349" t="str">
        <f t="shared" si="355"/>
        <v/>
      </c>
      <c r="AO1130" s="349" t="str">
        <f>IF($E1130="","",VLOOKUP($E1130,カレンダマスタ!$A$5:$E$381,5,FALSE))</f>
        <v/>
      </c>
      <c r="AQ1130" s="351"/>
      <c r="AR1130" s="352"/>
      <c r="AS1130" s="349"/>
      <c r="AU1130" s="355"/>
      <c r="AV1130" s="355" t="str">
        <f t="shared" si="357"/>
        <v/>
      </c>
      <c r="AW1130" s="355" t="str">
        <f t="shared" si="358"/>
        <v/>
      </c>
      <c r="AX1130" s="356" t="str">
        <f t="shared" si="359"/>
        <v/>
      </c>
      <c r="AY1130" s="356" t="str">
        <f t="shared" si="360"/>
        <v/>
      </c>
      <c r="AZ1130" s="357" t="str">
        <f>IF(AX1130&amp;AW1130="勤怠未設定","×",IF(AV1130="勤怠修正","×",IF(AC1130="外注","",IF(AA1130="",IF(AY1130&lt;&gt;"","×",""),IF(VLOOKUP(AA1130,カレンダマスタ!$H$66:$I$83,2,FALSE)&lt;&gt;AY1130,"×","OK")))))</f>
        <v/>
      </c>
      <c r="BC1130" s="355"/>
      <c r="BD1130" s="349"/>
      <c r="BE1130" s="349"/>
      <c r="BF1130" s="349" t="str">
        <f t="shared" si="345"/>
        <v/>
      </c>
      <c r="BG1130" s="349"/>
      <c r="BI1130" s="357" t="str">
        <f t="shared" si="361"/>
        <v/>
      </c>
    </row>
    <row r="1131" spans="2:61">
      <c r="B1131" s="323"/>
      <c r="C1131" s="539"/>
      <c r="D1131" s="324"/>
      <c r="E1131" s="325"/>
      <c r="F1131" s="324"/>
      <c r="G1131" s="591"/>
      <c r="H1131" s="591"/>
      <c r="I1131" s="339"/>
      <c r="J1131" s="320"/>
      <c r="K1131" s="319"/>
      <c r="L1131" s="320"/>
      <c r="M1131" s="320"/>
      <c r="N1131" s="320"/>
      <c r="O1131" s="340"/>
      <c r="P1131" s="340"/>
      <c r="Q1131" s="340"/>
      <c r="R1131" s="327"/>
      <c r="S1131" s="328"/>
      <c r="T1131" s="341"/>
      <c r="U1131" s="342"/>
      <c r="V1131" s="342"/>
      <c r="W1131" s="298"/>
      <c r="X1131" s="326"/>
      <c r="Y1131" s="326"/>
      <c r="Z1131" s="326"/>
      <c r="AA1131" s="327" t="str">
        <f t="shared" si="356"/>
        <v/>
      </c>
      <c r="AC1131" s="544"/>
      <c r="AD1131" s="545"/>
      <c r="AE1131" s="545"/>
      <c r="AF1131" s="545"/>
      <c r="AG1131" s="546"/>
      <c r="AI1131" s="348" t="str">
        <f>IF(月報!G1131&lt;&gt;"",月報!G1131,"")</f>
        <v/>
      </c>
      <c r="AJ1131" s="349" t="str">
        <f>IF(月報!W1131&lt;&gt;"",月報!W1131*24,"")</f>
        <v/>
      </c>
      <c r="AK1131" s="349" t="str">
        <f>IF(月報!P1131&lt;&gt;"",月報!P1131,"")</f>
        <v/>
      </c>
      <c r="AL1131" s="349" t="str">
        <f>IF(月報!Q1131&lt;&gt;"",IF(月報!Q1131="平日残","",月報!Q1131),"")</f>
        <v/>
      </c>
      <c r="AM1131" s="349"/>
      <c r="AN1131" s="349" t="str">
        <f t="shared" si="355"/>
        <v/>
      </c>
      <c r="AO1131" s="349" t="str">
        <f>IF($E1131="","",VLOOKUP($E1131,カレンダマスタ!$A$5:$E$381,5,FALSE))</f>
        <v/>
      </c>
      <c r="AQ1131" s="351"/>
      <c r="AR1131" s="352"/>
      <c r="AS1131" s="349"/>
      <c r="AU1131" s="355"/>
      <c r="AV1131" s="355" t="str">
        <f t="shared" si="357"/>
        <v/>
      </c>
      <c r="AW1131" s="355" t="str">
        <f t="shared" si="358"/>
        <v/>
      </c>
      <c r="AX1131" s="356" t="str">
        <f t="shared" si="359"/>
        <v/>
      </c>
      <c r="AY1131" s="356" t="str">
        <f t="shared" si="360"/>
        <v/>
      </c>
      <c r="AZ1131" s="357" t="str">
        <f>IF(AX1131&amp;AW1131="勤怠未設定","×",IF(AV1131="勤怠修正","×",IF(AC1131="外注","",IF(AA1131="",IF(AY1131&lt;&gt;"","×",""),IF(VLOOKUP(AA1131,カレンダマスタ!$H$66:$I$83,2,FALSE)&lt;&gt;AY1131,"×","OK")))))</f>
        <v/>
      </c>
      <c r="BC1131" s="355"/>
      <c r="BD1131" s="349"/>
      <c r="BE1131" s="349"/>
      <c r="BF1131" s="349" t="str">
        <f t="shared" si="345"/>
        <v/>
      </c>
      <c r="BG1131" s="349"/>
      <c r="BI1131" s="357" t="str">
        <f t="shared" si="361"/>
        <v/>
      </c>
    </row>
    <row r="1132" spans="2:61">
      <c r="B1132" s="323"/>
      <c r="C1132" s="539"/>
      <c r="D1132" s="324"/>
      <c r="E1132" s="325"/>
      <c r="F1132" s="324"/>
      <c r="G1132" s="591"/>
      <c r="H1132" s="591"/>
      <c r="I1132" s="339"/>
      <c r="J1132" s="320"/>
      <c r="K1132" s="319"/>
      <c r="L1132" s="320"/>
      <c r="M1132" s="320"/>
      <c r="N1132" s="320"/>
      <c r="O1132" s="340"/>
      <c r="P1132" s="340"/>
      <c r="Q1132" s="340"/>
      <c r="R1132" s="327"/>
      <c r="S1132" s="328"/>
      <c r="T1132" s="341"/>
      <c r="U1132" s="342"/>
      <c r="V1132" s="342"/>
      <c r="W1132" s="298"/>
      <c r="X1132" s="326"/>
      <c r="Y1132" s="326"/>
      <c r="Z1132" s="326"/>
      <c r="AA1132" s="327" t="str">
        <f t="shared" si="356"/>
        <v/>
      </c>
      <c r="AC1132" s="544"/>
      <c r="AD1132" s="545"/>
      <c r="AE1132" s="545"/>
      <c r="AF1132" s="545"/>
      <c r="AG1132" s="546"/>
      <c r="AI1132" s="348" t="str">
        <f>IF(月報!G1132&lt;&gt;"",月報!G1132,"")</f>
        <v/>
      </c>
      <c r="AJ1132" s="349" t="str">
        <f>IF(月報!W1132&lt;&gt;"",月報!W1132*24,"")</f>
        <v/>
      </c>
      <c r="AK1132" s="349" t="str">
        <f>IF(月報!P1132&lt;&gt;"",月報!P1132,"")</f>
        <v/>
      </c>
      <c r="AL1132" s="349" t="str">
        <f>IF(月報!Q1132&lt;&gt;"",IF(月報!Q1132="平日残","",月報!Q1132),"")</f>
        <v/>
      </c>
      <c r="AM1132" s="349"/>
      <c r="AN1132" s="349" t="str">
        <f t="shared" si="355"/>
        <v/>
      </c>
      <c r="AO1132" s="349" t="str">
        <f>IF($E1132="","",VLOOKUP($E1132,カレンダマスタ!$A$5:$E$381,5,FALSE))</f>
        <v/>
      </c>
      <c r="AQ1132" s="351"/>
      <c r="AR1132" s="352"/>
      <c r="AS1132" s="349"/>
      <c r="AU1132" s="355"/>
      <c r="AV1132" s="355" t="str">
        <f t="shared" si="357"/>
        <v/>
      </c>
      <c r="AW1132" s="355" t="str">
        <f t="shared" si="358"/>
        <v/>
      </c>
      <c r="AX1132" s="356" t="str">
        <f t="shared" si="359"/>
        <v/>
      </c>
      <c r="AY1132" s="356" t="str">
        <f t="shared" si="360"/>
        <v/>
      </c>
      <c r="AZ1132" s="357" t="str">
        <f>IF(AX1132&amp;AW1132="勤怠未設定","×",IF(AV1132="勤怠修正","×",IF(AC1132="外注","",IF(AA1132="",IF(AY1132&lt;&gt;"","×",""),IF(VLOOKUP(AA1132,カレンダマスタ!$H$66:$I$83,2,FALSE)&lt;&gt;AY1132,"×","OK")))))</f>
        <v/>
      </c>
      <c r="BC1132" s="355"/>
      <c r="BD1132" s="349"/>
      <c r="BE1132" s="349"/>
      <c r="BF1132" s="349" t="str">
        <f t="shared" si="345"/>
        <v/>
      </c>
      <c r="BG1132" s="349"/>
      <c r="BI1132" s="357" t="str">
        <f t="shared" si="361"/>
        <v/>
      </c>
    </row>
    <row r="1133" spans="2:61">
      <c r="B1133" s="323"/>
      <c r="C1133" s="539"/>
      <c r="D1133" s="324"/>
      <c r="E1133" s="325"/>
      <c r="F1133" s="324"/>
      <c r="G1133" s="591"/>
      <c r="H1133" s="591"/>
      <c r="I1133" s="339"/>
      <c r="J1133" s="320"/>
      <c r="K1133" s="319"/>
      <c r="L1133" s="320"/>
      <c r="M1133" s="320"/>
      <c r="N1133" s="320"/>
      <c r="O1133" s="340"/>
      <c r="P1133" s="340"/>
      <c r="Q1133" s="340"/>
      <c r="R1133" s="327"/>
      <c r="S1133" s="328"/>
      <c r="T1133" s="341"/>
      <c r="U1133" s="342"/>
      <c r="V1133" s="342"/>
      <c r="W1133" s="298"/>
      <c r="X1133" s="326"/>
      <c r="Y1133" s="326"/>
      <c r="Z1133" s="326"/>
      <c r="AA1133" s="327" t="str">
        <f t="shared" si="356"/>
        <v/>
      </c>
      <c r="AC1133" s="544"/>
      <c r="AD1133" s="545"/>
      <c r="AE1133" s="545"/>
      <c r="AF1133" s="545"/>
      <c r="AG1133" s="546"/>
      <c r="AI1133" s="348" t="str">
        <f>IF(月報!G1133&lt;&gt;"",月報!G1133,"")</f>
        <v/>
      </c>
      <c r="AJ1133" s="349" t="str">
        <f>IF(月報!W1133&lt;&gt;"",月報!W1133*24,"")</f>
        <v/>
      </c>
      <c r="AK1133" s="349" t="str">
        <f>IF(月報!P1133&lt;&gt;"",月報!P1133,"")</f>
        <v/>
      </c>
      <c r="AL1133" s="349" t="str">
        <f>IF(月報!Q1133&lt;&gt;"",IF(月報!Q1133="平日残","",月報!Q1133),"")</f>
        <v/>
      </c>
      <c r="AM1133" s="349"/>
      <c r="AN1133" s="349" t="str">
        <f t="shared" si="355"/>
        <v/>
      </c>
      <c r="AO1133" s="349" t="str">
        <f>IF($E1133="","",VLOOKUP($E1133,カレンダマスタ!$A$5:$E$381,5,FALSE))</f>
        <v/>
      </c>
      <c r="AQ1133" s="351"/>
      <c r="AR1133" s="352"/>
      <c r="AS1133" s="349"/>
      <c r="AU1133" s="355"/>
      <c r="AV1133" s="355" t="str">
        <f t="shared" si="357"/>
        <v/>
      </c>
      <c r="AW1133" s="355" t="str">
        <f t="shared" si="358"/>
        <v/>
      </c>
      <c r="AX1133" s="356" t="str">
        <f t="shared" si="359"/>
        <v/>
      </c>
      <c r="AY1133" s="356" t="str">
        <f t="shared" si="360"/>
        <v/>
      </c>
      <c r="AZ1133" s="357" t="str">
        <f>IF(AX1133&amp;AW1133="勤怠未設定","×",IF(AV1133="勤怠修正","×",IF(AC1133="外注","",IF(AA1133="",IF(AY1133&lt;&gt;"","×",""),IF(VLOOKUP(AA1133,カレンダマスタ!$H$66:$I$83,2,FALSE)&lt;&gt;AY1133,"×","OK")))))</f>
        <v/>
      </c>
      <c r="BC1133" s="355"/>
      <c r="BD1133" s="349"/>
      <c r="BE1133" s="349"/>
      <c r="BF1133" s="349" t="str">
        <f t="shared" si="345"/>
        <v/>
      </c>
      <c r="BG1133" s="349"/>
      <c r="BI1133" s="357" t="str">
        <f t="shared" si="361"/>
        <v/>
      </c>
    </row>
    <row r="1134" spans="2:61">
      <c r="B1134" s="323"/>
      <c r="C1134" s="539"/>
      <c r="D1134" s="324"/>
      <c r="E1134" s="325"/>
      <c r="F1134" s="324"/>
      <c r="G1134" s="591"/>
      <c r="H1134" s="591"/>
      <c r="I1134" s="339"/>
      <c r="J1134" s="320"/>
      <c r="K1134" s="319"/>
      <c r="L1134" s="320"/>
      <c r="M1134" s="320"/>
      <c r="N1134" s="320"/>
      <c r="O1134" s="340"/>
      <c r="P1134" s="340"/>
      <c r="Q1134" s="340"/>
      <c r="R1134" s="327"/>
      <c r="S1134" s="328"/>
      <c r="T1134" s="341"/>
      <c r="U1134" s="342"/>
      <c r="V1134" s="342"/>
      <c r="W1134" s="298"/>
      <c r="X1134" s="326"/>
      <c r="Y1134" s="326"/>
      <c r="Z1134" s="326"/>
      <c r="AA1134" s="327" t="str">
        <f t="shared" si="356"/>
        <v/>
      </c>
      <c r="AC1134" s="544"/>
      <c r="AD1134" s="545"/>
      <c r="AE1134" s="545"/>
      <c r="AF1134" s="545"/>
      <c r="AG1134" s="546"/>
      <c r="AI1134" s="348" t="str">
        <f>IF(月報!G1134&lt;&gt;"",月報!G1134,"")</f>
        <v/>
      </c>
      <c r="AJ1134" s="349" t="str">
        <f>IF(月報!W1134&lt;&gt;"",月報!W1134*24,"")</f>
        <v/>
      </c>
      <c r="AK1134" s="349" t="str">
        <f>IF(月報!P1134&lt;&gt;"",月報!P1134,"")</f>
        <v/>
      </c>
      <c r="AL1134" s="349" t="str">
        <f>IF(月報!Q1134&lt;&gt;"",IF(月報!Q1134="平日残","",月報!Q1134),"")</f>
        <v/>
      </c>
      <c r="AM1134" s="349"/>
      <c r="AN1134" s="349" t="str">
        <f t="shared" si="355"/>
        <v/>
      </c>
      <c r="AO1134" s="349" t="str">
        <f>IF($E1134="","",VLOOKUP($E1134,カレンダマスタ!$A$5:$E$381,5,FALSE))</f>
        <v/>
      </c>
      <c r="AQ1134" s="351"/>
      <c r="AR1134" s="352"/>
      <c r="AS1134" s="349"/>
      <c r="AU1134" s="355"/>
      <c r="AV1134" s="355" t="str">
        <f t="shared" si="357"/>
        <v/>
      </c>
      <c r="AW1134" s="355" t="str">
        <f t="shared" si="358"/>
        <v/>
      </c>
      <c r="AX1134" s="356" t="str">
        <f t="shared" si="359"/>
        <v/>
      </c>
      <c r="AY1134" s="356" t="str">
        <f t="shared" si="360"/>
        <v/>
      </c>
      <c r="AZ1134" s="357" t="str">
        <f>IF(AX1134&amp;AW1134="勤怠未設定","×",IF(AV1134="勤怠修正","×",IF(AC1134="外注","",IF(AA1134="",IF(AY1134&lt;&gt;"","×",""),IF(VLOOKUP(AA1134,カレンダマスタ!$H$66:$I$83,2,FALSE)&lt;&gt;AY1134,"×","OK")))))</f>
        <v/>
      </c>
      <c r="BC1134" s="355"/>
      <c r="BD1134" s="349"/>
      <c r="BE1134" s="349"/>
      <c r="BF1134" s="349" t="str">
        <f t="shared" si="345"/>
        <v/>
      </c>
      <c r="BG1134" s="349"/>
      <c r="BI1134" s="357" t="str">
        <f t="shared" si="361"/>
        <v/>
      </c>
    </row>
    <row r="1135" spans="2:61" ht="13.8" thickBot="1">
      <c r="B1135" s="329"/>
      <c r="C1135" s="540"/>
      <c r="D1135" s="330"/>
      <c r="E1135" s="331"/>
      <c r="F1135" s="330"/>
      <c r="G1135" s="592"/>
      <c r="H1135" s="592"/>
      <c r="I1135" s="343"/>
      <c r="J1135" s="322"/>
      <c r="K1135" s="321"/>
      <c r="L1135" s="322"/>
      <c r="M1135" s="322"/>
      <c r="N1135" s="322"/>
      <c r="O1135" s="344"/>
      <c r="P1135" s="344"/>
      <c r="Q1135" s="344"/>
      <c r="R1135" s="333"/>
      <c r="S1135" s="334"/>
      <c r="T1135" s="345"/>
      <c r="U1135" s="346"/>
      <c r="V1135" s="346"/>
      <c r="W1135" s="298"/>
      <c r="X1135" s="332"/>
      <c r="Y1135" s="332"/>
      <c r="Z1135" s="332"/>
      <c r="AA1135" s="333" t="str">
        <f t="shared" si="356"/>
        <v/>
      </c>
      <c r="AC1135" s="547"/>
      <c r="AD1135" s="548"/>
      <c r="AE1135" s="548"/>
      <c r="AF1135" s="548"/>
      <c r="AG1135" s="549"/>
      <c r="AI1135" s="348" t="str">
        <f>IF(月報!G1135&lt;&gt;"",月報!G1135,"")</f>
        <v/>
      </c>
      <c r="AJ1135" s="350" t="str">
        <f>IF(月報!W1135&lt;&gt;"",月報!W1135*24,"")</f>
        <v/>
      </c>
      <c r="AK1135" s="350" t="str">
        <f>IF(月報!P1135&lt;&gt;"",月報!P1135,"")</f>
        <v/>
      </c>
      <c r="AL1135" s="350" t="str">
        <f>IF(月報!Q1135&lt;&gt;"",IF(月報!Q1135="平日残","",月報!Q1135),"")</f>
        <v/>
      </c>
      <c r="AM1135" s="350"/>
      <c r="AN1135" s="350" t="str">
        <f t="shared" si="355"/>
        <v/>
      </c>
      <c r="AO1135" s="350" t="str">
        <f>IF($E1135="","",VLOOKUP($E1135,カレンダマスタ!$A$5:$E$381,5,FALSE))</f>
        <v/>
      </c>
      <c r="AP1135" s="347"/>
      <c r="AQ1135" s="353"/>
      <c r="AR1135" s="354"/>
      <c r="AS1135" s="350"/>
      <c r="AT1135" s="347"/>
      <c r="AU1135" s="358"/>
      <c r="AV1135" s="358" t="str">
        <f t="shared" si="357"/>
        <v/>
      </c>
      <c r="AW1135" s="358" t="str">
        <f t="shared" si="358"/>
        <v/>
      </c>
      <c r="AX1135" s="359" t="str">
        <f t="shared" si="359"/>
        <v/>
      </c>
      <c r="AY1135" s="359" t="str">
        <f t="shared" si="360"/>
        <v/>
      </c>
      <c r="AZ1135" s="360" t="str">
        <f>IF(AX1135&amp;AW1135="勤怠未設定","×",IF(AV1135="勤怠修正","×",IF(AC1135="外注","",IF(AA1135="",IF(AY1135&lt;&gt;"","×",""),IF(VLOOKUP(AA1135,カレンダマスタ!$H$66:$I$83,2,FALSE)&lt;&gt;AY1135,"×","OK")))))</f>
        <v/>
      </c>
      <c r="BC1135" s="358"/>
      <c r="BD1135" s="350"/>
      <c r="BE1135" s="350"/>
      <c r="BF1135" s="350" t="str">
        <f t="shared" si="345"/>
        <v/>
      </c>
      <c r="BG1135" s="350"/>
      <c r="BI1135" s="360" t="str">
        <f t="shared" si="361"/>
        <v/>
      </c>
    </row>
    <row r="1136" spans="2:61">
      <c r="B1136" s="111">
        <f>B1091</f>
        <v>25</v>
      </c>
      <c r="C1136" s="535"/>
      <c r="D1136" s="112"/>
      <c r="E1136" s="582"/>
      <c r="F1136" s="112"/>
      <c r="G1136" s="587"/>
      <c r="H1136" s="587"/>
      <c r="I1136" s="114"/>
      <c r="J1136" s="118"/>
      <c r="K1136" s="115"/>
      <c r="L1136" s="116"/>
      <c r="M1136" s="116"/>
      <c r="N1136" s="117"/>
      <c r="O1136" s="118"/>
      <c r="P1136" s="118"/>
      <c r="Q1136" s="118"/>
      <c r="R1136" s="119"/>
      <c r="S1136" s="120"/>
      <c r="T1136" s="433" t="str">
        <f>IF(J1136&lt;&gt;"",J1136,"")</f>
        <v/>
      </c>
      <c r="U1136" s="428">
        <f>SUM(T1136:T1142)</f>
        <v>0</v>
      </c>
      <c r="V1136" s="428" t="str">
        <f t="shared" ref="V1136:V1170" si="362">IF(AC1136="外注",IF(AND(BC1136&lt;1,ROUND((H1136*24),1)=13),"外注2半",IF(AND(BC1136&lt;1,ROUND((G1136*24),1)=13.7),"外注1半",IF(AND(BC1136&lt;1,G1136=""),"外注休暇",""))),"")</f>
        <v/>
      </c>
      <c r="W1136" s="298"/>
      <c r="X1136" s="113" t="str">
        <f>IF(O1136&lt;&gt;"",O1136/24,"")</f>
        <v/>
      </c>
      <c r="Y1136" s="113" t="str">
        <f t="shared" ref="Y1136:Y1170" si="363">IF(P1136&lt;&gt;"",P1136/24,"")</f>
        <v/>
      </c>
      <c r="Z1136" s="113" t="str">
        <f t="shared" ref="Z1136:Z1170" si="364">IF(Q1136&lt;&gt;"",Q1136/24,"")</f>
        <v/>
      </c>
      <c r="AA1136" s="119" t="str">
        <f t="shared" si="356"/>
        <v/>
      </c>
      <c r="AC1136" s="183" t="str">
        <f>IF(C1136&lt;&gt;"",VLOOKUP(C1136,設定シート!$D$10:$N$109,11,FALSE),"")</f>
        <v/>
      </c>
      <c r="AD1136" s="184" t="str">
        <f>IF(C1136&lt;&gt;"",VLOOKUP(C1136,設定シート!$D$10:$H$109,5,FALSE),"")</f>
        <v/>
      </c>
      <c r="AE1136" s="185" t="str">
        <f>IF(C1136&lt;&gt;"",VLOOKUP(C1136,設定シート!$D$10:$L$109,9,FALSE),"")</f>
        <v/>
      </c>
      <c r="AF1136" s="184" t="str">
        <f>IF($AD1136="","",IF(LEFT($AD1136,2)="NS","NS","CS"))</f>
        <v/>
      </c>
      <c r="AG1136" s="203">
        <f t="shared" ref="AG1136:AG1170" si="365">IF(OR(R1136="有給休暇",G1136=""),0,IF(AQ1136=1,0,1))</f>
        <v>0</v>
      </c>
      <c r="AI1136" s="121" t="str">
        <f>IF(月報!G1136&lt;&gt;"",月報!G1136,"")</f>
        <v/>
      </c>
      <c r="AJ1136" s="122" t="str">
        <f>IF(月報!W1136&lt;&gt;"",月報!W1136*24,"")</f>
        <v/>
      </c>
      <c r="AK1136" s="122" t="str">
        <f>IF(月報!P1136&lt;&gt;"",月報!P1136,"")</f>
        <v/>
      </c>
      <c r="AL1136" s="122" t="str">
        <f>IF(月報!Q1136&lt;&gt;"",IF(月報!Q1136="平日残","",月報!Q1136),"")</f>
        <v/>
      </c>
      <c r="AM1136" s="122"/>
      <c r="AN1136" s="122" t="str">
        <f t="shared" si="355"/>
        <v/>
      </c>
      <c r="AO1136" s="122" t="str">
        <f>IF($E1136="","",VLOOKUP($E1136,カレンダマスタ!$A$5:$E$381,5,FALSE))</f>
        <v/>
      </c>
      <c r="AQ1136" s="195" t="str">
        <f>IF(G1136="","",IF(VLOOKUP(E1136,カレンダマスタ!$A$5:$D$381,4,FALSE)=0,0,1))</f>
        <v/>
      </c>
      <c r="AR1136" s="136" t="str">
        <f>IF($G1136="","",IF($AD1136="NSTC",INDEX(カレンダマスタ!$I$26:$O$31,MATCH($G1136,カレンダマスタ!$H$26:$H$31,1),MATCH($H1136,カレンダマスタ!$I$25:$O$25,1)),
IF($AD1136="CS本社",INDEX(カレンダマスタ!$I$36:$O$41,MATCH($G1136,カレンダマスタ!$H$36:$H$41,1),MATCH($H1136,カレンダマスタ!$I$35:$O$35,1)),
IF($AD1136="NS本社",INDEX(カレンダマスタ!$I$94:$O$99,MATCH($G1136,カレンダマスタ!$H$95:$H$100,1),MATCH($H1136,カレンダマスタ!$I$93:$O$93,1)),
IF($AD1136="ODC",INDEX(カレンダマスタ!$I$46:$O$51,MATCH($G1136,カレンダマスタ!$H$46:$H$51,1),MATCH($H1136,カレンダマスタ!$I$45:$O$45,1)),
IF($AD1136="NS東京TC",INDEX(カレンダマスタ!$I$56:$O$61,MATCH($G1136,カレンダマスタ!$H$56:$H$61,1),MATCH($H1136,カレンダマスタ!$I$55:$O$55,1)),""))))))</f>
        <v/>
      </c>
      <c r="AS1136" s="122" t="str">
        <f t="shared" ref="AS1136:AS1170" si="366">IF(AC1136="社員","",IF(R1136="有給休暇","",IF(AND(AF1136="CS",AQ1136=1)=TRUE,"OK",IF(AR1136&lt;&gt;"",IF(TIMEVALUE(MID(I1136,1,10))=AR1136,"OK","×"),""))))</f>
        <v/>
      </c>
      <c r="AU1136" s="124" t="str">
        <f>IF(E1136="","",VLOOKUP($E1136,カレンダマスタ!$A$4:$E$381,4,FALSE))</f>
        <v/>
      </c>
      <c r="AV1136" s="124" t="str">
        <f t="shared" si="357"/>
        <v/>
      </c>
      <c r="AW1136" s="124" t="str">
        <f t="shared" si="358"/>
        <v/>
      </c>
      <c r="AX1136" s="125" t="str">
        <f t="shared" si="359"/>
        <v/>
      </c>
      <c r="AY1136" s="125" t="str">
        <f t="shared" si="360"/>
        <v/>
      </c>
      <c r="AZ1136" s="114" t="str">
        <f>IF(AX1136&amp;AW1136="勤怠未設定","×",IF(AV1136="勤怠修正","×",IF(AC1136="外注","",IF(AA1136="",IF(AY1136&lt;&gt;"","×",""),IF(VLOOKUP(AA1136,カレンダマスタ!$H$66:$I$83,2,FALSE)&lt;&gt;AY1136,"×","OK")))))</f>
        <v/>
      </c>
      <c r="BC1136" s="124" t="str">
        <f>IF(E1136="","",VLOOKUP($E1136,カレンダマスタ!$A$4:$E$381,4,FALSE))</f>
        <v/>
      </c>
      <c r="BD1136" s="126" t="str">
        <f>IF(AC1136="社員","",IF(AG1136=0,"",IF(AD1136="NSTC",IF(COUNTIF(カレンダマスタ!$Q$5:$Q$32,G1136)=1,"OK","×"),
IF(AD1136="NS本社",IF(COUNTIF(カレンダマスタ!$T$5:$T$32,G1136)=1,"OK","×"),IF(COUNTIF(カレンダマスタ!$R$5:$R$32,G1136)=1,"OK","×")))))</f>
        <v/>
      </c>
      <c r="BE1136" s="127" t="str">
        <f>IF(AC1136="社員","",IF(G1136="","",IF(R1136&lt;&gt;"","",IF(AF1136="CS","OK",IF(VLOOKUP(E1136,カレンダマスタ!$A$5:$D$381,4,FALSE)&gt;0,"",IF(OR(G1136*24&gt;10.84,H1136*24&lt;14.5)=TRUE,"×","OK"))))))</f>
        <v/>
      </c>
      <c r="BF1136" s="127" t="str">
        <f t="shared" si="345"/>
        <v/>
      </c>
      <c r="BG1136" s="127" t="str">
        <f t="shared" ref="BG1136:BG1199" si="367">IF(AE1136="派遣","",IF(G1136="","",IF(R1136="有給休暇","",IF(S1136="","×","OK"))))</f>
        <v/>
      </c>
      <c r="BI1136" s="114" t="str">
        <f t="shared" ref="BI1136:BI1170" si="368">IF(OR(AO1136="×",AS1136="×",AZ1136="×",BE1136="×",BF1136="TW未入力",BF1136="週報未入力",BG1136="×"),"×","")</f>
        <v/>
      </c>
    </row>
    <row r="1137" spans="2:61">
      <c r="B1137" s="111"/>
      <c r="C1137" s="536"/>
      <c r="D1137" s="128"/>
      <c r="E1137" s="583"/>
      <c r="F1137" s="128"/>
      <c r="G1137" s="588"/>
      <c r="H1137" s="588"/>
      <c r="I1137" s="130"/>
      <c r="J1137" s="139"/>
      <c r="K1137" s="131"/>
      <c r="L1137" s="132"/>
      <c r="M1137" s="132"/>
      <c r="N1137" s="141"/>
      <c r="O1137" s="139"/>
      <c r="P1137" s="139"/>
      <c r="Q1137" s="139"/>
      <c r="R1137" s="133"/>
      <c r="S1137" s="134"/>
      <c r="T1137" s="434" t="str">
        <f t="shared" ref="T1137:T1170" si="369">IF(J1137&lt;&gt;"",J1137,"")</f>
        <v/>
      </c>
      <c r="U1137" s="429"/>
      <c r="V1137" s="429" t="str">
        <f t="shared" si="362"/>
        <v/>
      </c>
      <c r="W1137" s="298"/>
      <c r="X1137" s="129" t="str">
        <f t="shared" ref="X1137:X1170" si="370">IF(O1137&lt;&gt;"",O1137/24,"")</f>
        <v/>
      </c>
      <c r="Y1137" s="129" t="str">
        <f t="shared" si="363"/>
        <v/>
      </c>
      <c r="Z1137" s="129" t="str">
        <f t="shared" si="364"/>
        <v/>
      </c>
      <c r="AA1137" s="133" t="str">
        <f t="shared" si="356"/>
        <v/>
      </c>
      <c r="AC1137" s="186" t="str">
        <f>AC1136</f>
        <v/>
      </c>
      <c r="AD1137" s="186" t="str">
        <f>AD1136</f>
        <v/>
      </c>
      <c r="AE1137" s="186" t="str">
        <f>AE1136</f>
        <v/>
      </c>
      <c r="AF1137" s="186" t="str">
        <f>AF1136</f>
        <v/>
      </c>
      <c r="AG1137" s="204">
        <f t="shared" si="365"/>
        <v>0</v>
      </c>
      <c r="AI1137" s="135" t="str">
        <f>IF(月報!G1137&lt;&gt;"",月報!G1137,"")</f>
        <v/>
      </c>
      <c r="AJ1137" s="126" t="str">
        <f>IF(月報!W1137&lt;&gt;"",月報!W1137*24,"")</f>
        <v/>
      </c>
      <c r="AK1137" s="126" t="str">
        <f>IF(月報!P1137&lt;&gt;"",月報!P1137,"")</f>
        <v/>
      </c>
      <c r="AL1137" s="126" t="str">
        <f>IF(月報!Q1137&lt;&gt;"",IF(月報!Q1137="平日残","",月報!Q1137),"")</f>
        <v/>
      </c>
      <c r="AM1137" s="126"/>
      <c r="AN1137" s="126" t="str">
        <f t="shared" si="355"/>
        <v/>
      </c>
      <c r="AO1137" s="126" t="str">
        <f>IF($E1137="","",VLOOKUP($E1137,カレンダマスタ!$A$5:$E$381,5,FALSE))</f>
        <v/>
      </c>
      <c r="AQ1137" s="195" t="str">
        <f>IF(G1137="","",IF(VLOOKUP(E1137,カレンダマスタ!$A$5:$D$381,4,FALSE)=0,"",1))</f>
        <v/>
      </c>
      <c r="AR1137" s="136" t="str">
        <f>IF($G1137="","",IF($AD1137="NSTC",INDEX(カレンダマスタ!$I$26:$O$31,MATCH($G1137,カレンダマスタ!$H$26:$H$31,1),MATCH($H1137,カレンダマスタ!$I$25:$O$25,1)),
IF($AD1137="CS本社",INDEX(カレンダマスタ!$I$36:$O$41,MATCH($G1137,カレンダマスタ!$H$36:$H$41,1),MATCH($H1137,カレンダマスタ!$I$35:$O$35,1)),
IF($AD1137="NS本社",INDEX(カレンダマスタ!$I$94:$O$99,MATCH($G1137,カレンダマスタ!$H$95:$H$100,1),MATCH($H1137,カレンダマスタ!$I$93:$O$93,1)),
IF($AD1137="ODC",INDEX(カレンダマスタ!$I$46:$O$51,MATCH($G1137,カレンダマスタ!$H$46:$H$51,1),MATCH($H1137,カレンダマスタ!$I$45:$O$45,1)),
IF($AD1137="NS東京TC",INDEX(カレンダマスタ!$I$56:$O$61,MATCH($G1137,カレンダマスタ!$H$56:$H$61,1),MATCH($H1137,カレンダマスタ!$I$55:$O$55,1)),""))))))</f>
        <v/>
      </c>
      <c r="AS1137" s="126" t="str">
        <f t="shared" si="366"/>
        <v/>
      </c>
      <c r="AU1137" s="137" t="str">
        <f>IF(E1137="","",VLOOKUP($E1137,カレンダマスタ!$A$4:$E$381,4,FALSE))</f>
        <v/>
      </c>
      <c r="AV1137" s="137" t="str">
        <f t="shared" si="357"/>
        <v/>
      </c>
      <c r="AW1137" s="137" t="str">
        <f t="shared" si="358"/>
        <v/>
      </c>
      <c r="AX1137" s="138" t="str">
        <f t="shared" si="359"/>
        <v/>
      </c>
      <c r="AY1137" s="138" t="str">
        <f t="shared" si="360"/>
        <v/>
      </c>
      <c r="AZ1137" s="130" t="str">
        <f>IF(AX1137&amp;AW1137="勤怠未設定","×",IF(AV1137="勤怠修正","×",IF(AC1137="外注","",IF(AA1137="",IF(AY1137&lt;&gt;"","×",""),IF(VLOOKUP(AA1137,カレンダマスタ!$H$66:$I$83,2,FALSE)&lt;&gt;AY1137,"×","OK")))))</f>
        <v/>
      </c>
      <c r="BC1137" s="137" t="str">
        <f>IF(E1137="","",VLOOKUP($E1137,カレンダマスタ!$A$4:$E$381,4,FALSE))</f>
        <v/>
      </c>
      <c r="BD1137" s="126" t="str">
        <f>IF(AC1137="社員","",IF(AG1137=0,"",IF(AD1137="NSTC",IF(COUNTIF(カレンダマスタ!$Q$5:$Q$32,G1137)=1,"OK","×"),
IF(AD1137="NS本社",IF(COUNTIF(カレンダマスタ!$T$5:$T$32,G1137)=1,"OK","×"),IF(COUNTIF(カレンダマスタ!$R$5:$R$32,G1137)=1,"OK","×")))))</f>
        <v/>
      </c>
      <c r="BE1137" s="126" t="str">
        <f>IF(AC1137="社員","",IF(G1137="","",IF(R1137&lt;&gt;"","",IF(AF1137="CS","OK",IF(VLOOKUP(E1137,カレンダマスタ!$A$5:$D$381,4,FALSE)&gt;0,"",IF(OR(G1137*24&gt;10.84,H1137*24&lt;14.5)=TRUE,"×","OK"))))))</f>
        <v/>
      </c>
      <c r="BF1137" s="126" t="str">
        <f t="shared" si="345"/>
        <v/>
      </c>
      <c r="BG1137" s="126" t="str">
        <f t="shared" si="367"/>
        <v/>
      </c>
      <c r="BI1137" s="130" t="str">
        <f t="shared" si="368"/>
        <v/>
      </c>
    </row>
    <row r="1138" spans="2:61">
      <c r="B1138" s="111"/>
      <c r="C1138" s="536"/>
      <c r="D1138" s="128"/>
      <c r="E1138" s="583"/>
      <c r="F1138" s="128"/>
      <c r="G1138" s="588"/>
      <c r="H1138" s="588"/>
      <c r="I1138" s="130"/>
      <c r="J1138" s="139"/>
      <c r="K1138" s="131"/>
      <c r="L1138" s="132"/>
      <c r="M1138" s="132"/>
      <c r="N1138" s="141"/>
      <c r="O1138" s="139"/>
      <c r="P1138" s="139"/>
      <c r="Q1138" s="139"/>
      <c r="R1138" s="133"/>
      <c r="S1138" s="134"/>
      <c r="T1138" s="434" t="str">
        <f t="shared" si="369"/>
        <v/>
      </c>
      <c r="U1138" s="429"/>
      <c r="V1138" s="429" t="str">
        <f t="shared" si="362"/>
        <v/>
      </c>
      <c r="W1138" s="298"/>
      <c r="X1138" s="129" t="str">
        <f t="shared" si="370"/>
        <v/>
      </c>
      <c r="Y1138" s="129" t="str">
        <f t="shared" si="363"/>
        <v/>
      </c>
      <c r="Z1138" s="129" t="str">
        <f t="shared" si="364"/>
        <v/>
      </c>
      <c r="AA1138" s="133" t="str">
        <f t="shared" si="356"/>
        <v/>
      </c>
      <c r="AC1138" s="186" t="str">
        <f>AC1136</f>
        <v/>
      </c>
      <c r="AD1138" s="187" t="str">
        <f>AD1136</f>
        <v/>
      </c>
      <c r="AE1138" s="187" t="str">
        <f>AE1136</f>
        <v/>
      </c>
      <c r="AF1138" s="187" t="str">
        <f>AF1136</f>
        <v/>
      </c>
      <c r="AG1138" s="204">
        <f t="shared" si="365"/>
        <v>0</v>
      </c>
      <c r="AI1138" s="135" t="str">
        <f>IF(月報!G1138&lt;&gt;"",月報!G1138,"")</f>
        <v/>
      </c>
      <c r="AJ1138" s="126" t="str">
        <f>IF(月報!W1138&lt;&gt;"",月報!W1138*24,"")</f>
        <v/>
      </c>
      <c r="AK1138" s="126" t="str">
        <f>IF(月報!P1138&lt;&gt;"",月報!P1138,"")</f>
        <v/>
      </c>
      <c r="AL1138" s="126" t="str">
        <f>IF(月報!Q1138&lt;&gt;"",IF(月報!Q1138="平日残","",月報!Q1138),"")</f>
        <v/>
      </c>
      <c r="AM1138" s="126"/>
      <c r="AN1138" s="126" t="str">
        <f t="shared" si="355"/>
        <v/>
      </c>
      <c r="AO1138" s="126" t="str">
        <f>IF($E1138="","",VLOOKUP($E1138,カレンダマスタ!$A$5:$E$381,5,FALSE))</f>
        <v/>
      </c>
      <c r="AQ1138" s="195" t="str">
        <f>IF(G1138="","",IF(VLOOKUP(E1138,カレンダマスタ!$A$5:$D$381,4,FALSE)=0,"",1))</f>
        <v/>
      </c>
      <c r="AR1138" s="136" t="str">
        <f>IF($G1138="","",IF($AD1138="NSTC",INDEX(カレンダマスタ!$I$26:$O$31,MATCH($G1138,カレンダマスタ!$H$26:$H$31,1),MATCH($H1138,カレンダマスタ!$I$25:$O$25,1)),
IF($AD1138="CS本社",INDEX(カレンダマスタ!$I$36:$O$41,MATCH($G1138,カレンダマスタ!$H$36:$H$41,1),MATCH($H1138,カレンダマスタ!$I$35:$O$35,1)),
IF($AD1138="NS本社",INDEX(カレンダマスタ!$I$94:$O$99,MATCH($G1138,カレンダマスタ!$H$95:$H$100,1),MATCH($H1138,カレンダマスタ!$I$93:$O$93,1)),
IF($AD1138="ODC",INDEX(カレンダマスタ!$I$46:$O$51,MATCH($G1138,カレンダマスタ!$H$46:$H$51,1),MATCH($H1138,カレンダマスタ!$I$45:$O$45,1)),
IF($AD1138="NS東京TC",INDEX(カレンダマスタ!$I$56:$O$61,MATCH($G1138,カレンダマスタ!$H$56:$H$61,1),MATCH($H1138,カレンダマスタ!$I$55:$O$55,1)),""))))))</f>
        <v/>
      </c>
      <c r="AS1138" s="126" t="str">
        <f t="shared" si="366"/>
        <v/>
      </c>
      <c r="AU1138" s="137" t="str">
        <f>IF(E1138="","",VLOOKUP($E1138,カレンダマスタ!$A$4:$E$381,4,FALSE))</f>
        <v/>
      </c>
      <c r="AV1138" s="137" t="str">
        <f t="shared" si="357"/>
        <v/>
      </c>
      <c r="AW1138" s="137" t="str">
        <f t="shared" si="358"/>
        <v/>
      </c>
      <c r="AX1138" s="138" t="str">
        <f t="shared" si="359"/>
        <v/>
      </c>
      <c r="AY1138" s="138" t="str">
        <f t="shared" si="360"/>
        <v/>
      </c>
      <c r="AZ1138" s="130" t="str">
        <f>IF(AX1138&amp;AW1138="勤怠未設定","×",IF(AV1138="勤怠修正","×",IF(AC1138="外注","",IF(AA1138="",IF(AY1138&lt;&gt;"","×",""),IF(VLOOKUP(AA1138,カレンダマスタ!$H$66:$I$83,2,FALSE)&lt;&gt;AY1138,"×","OK")))))</f>
        <v/>
      </c>
      <c r="BC1138" s="137" t="str">
        <f>IF(E1138="","",VLOOKUP($E1138,カレンダマスタ!$A$4:$E$381,4,FALSE))</f>
        <v/>
      </c>
      <c r="BD1138" s="126" t="str">
        <f>IF(AC1138="社員","",IF(AG1138=0,"",IF(AD1138="NSTC",IF(COUNTIF(カレンダマスタ!$Q$5:$Q$32,G1138)=1,"OK","×"),
IF(AD1138="NS本社",IF(COUNTIF(カレンダマスタ!$T$5:$T$32,G1138)=1,"OK","×"),IF(COUNTIF(カレンダマスタ!$R$5:$R$32,G1138)=1,"OK","×")))))</f>
        <v/>
      </c>
      <c r="BE1138" s="126" t="str">
        <f>IF(AC1138="社員","",IF(G1138="","",IF(R1138&lt;&gt;"","",IF(AF1138="CS","OK",IF(VLOOKUP(E1138,カレンダマスタ!$A$5:$D$381,4,FALSE)&gt;0,"",IF(OR(G1138*24&gt;10.84,H1138*24&lt;14.5)=TRUE,"×","OK"))))))</f>
        <v/>
      </c>
      <c r="BF1138" s="126" t="str">
        <f t="shared" si="345"/>
        <v/>
      </c>
      <c r="BG1138" s="126" t="str">
        <f t="shared" si="367"/>
        <v/>
      </c>
      <c r="BI1138" s="130" t="str">
        <f t="shared" si="368"/>
        <v/>
      </c>
    </row>
    <row r="1139" spans="2:61">
      <c r="B1139" s="111"/>
      <c r="C1139" s="536"/>
      <c r="D1139" s="128"/>
      <c r="E1139" s="583"/>
      <c r="F1139" s="128"/>
      <c r="G1139" s="588"/>
      <c r="H1139" s="588"/>
      <c r="I1139" s="130"/>
      <c r="J1139" s="139"/>
      <c r="K1139" s="131"/>
      <c r="L1139" s="132"/>
      <c r="M1139" s="132"/>
      <c r="N1139" s="141"/>
      <c r="O1139" s="139"/>
      <c r="P1139" s="139"/>
      <c r="Q1139" s="139"/>
      <c r="R1139" s="133"/>
      <c r="S1139" s="134"/>
      <c r="T1139" s="434" t="str">
        <f t="shared" si="369"/>
        <v/>
      </c>
      <c r="U1139" s="429"/>
      <c r="V1139" s="429" t="str">
        <f t="shared" si="362"/>
        <v/>
      </c>
      <c r="W1139" s="298"/>
      <c r="X1139" s="129" t="str">
        <f t="shared" si="370"/>
        <v/>
      </c>
      <c r="Y1139" s="129" t="str">
        <f t="shared" si="363"/>
        <v/>
      </c>
      <c r="Z1139" s="129" t="str">
        <f t="shared" si="364"/>
        <v/>
      </c>
      <c r="AA1139" s="133" t="str">
        <f t="shared" si="356"/>
        <v/>
      </c>
      <c r="AC1139" s="186" t="str">
        <f>AC1136</f>
        <v/>
      </c>
      <c r="AD1139" s="187" t="str">
        <f>AD1136</f>
        <v/>
      </c>
      <c r="AE1139" s="187" t="str">
        <f>AE1136</f>
        <v/>
      </c>
      <c r="AF1139" s="187" t="str">
        <f>AF1136</f>
        <v/>
      </c>
      <c r="AG1139" s="204">
        <f t="shared" si="365"/>
        <v>0</v>
      </c>
      <c r="AI1139" s="140" t="str">
        <f>IF(月報!G1139&lt;&gt;"",月報!G1139,"")</f>
        <v/>
      </c>
      <c r="AJ1139" s="126" t="str">
        <f>IF(月報!W1139&lt;&gt;"",月報!W1139*24,"")</f>
        <v/>
      </c>
      <c r="AK1139" s="126" t="str">
        <f>IF(月報!P1139&lt;&gt;"",月報!P1139,"")</f>
        <v/>
      </c>
      <c r="AL1139" s="126" t="str">
        <f>IF(月報!Q1139&lt;&gt;"",IF(月報!Q1139="平日残","",月報!Q1139),"")</f>
        <v/>
      </c>
      <c r="AM1139" s="126"/>
      <c r="AN1139" s="126" t="str">
        <f t="shared" si="355"/>
        <v/>
      </c>
      <c r="AO1139" s="126" t="str">
        <f>IF($E1139="","",VLOOKUP($E1139,カレンダマスタ!$A$5:$E$381,5,FALSE))</f>
        <v/>
      </c>
      <c r="AQ1139" s="195" t="str">
        <f>IF(G1139="","",IF(VLOOKUP(E1139,カレンダマスタ!$A$5:$D$381,4,FALSE)=0,"",1))</f>
        <v/>
      </c>
      <c r="AR1139" s="136" t="str">
        <f>IF($G1139="","",IF($AD1139="NSTC",INDEX(カレンダマスタ!$I$26:$O$31,MATCH($G1139,カレンダマスタ!$H$26:$H$31,1),MATCH($H1139,カレンダマスタ!$I$25:$O$25,1)),
IF($AD1139="CS本社",INDEX(カレンダマスタ!$I$36:$O$41,MATCH($G1139,カレンダマスタ!$H$36:$H$41,1),MATCH($H1139,カレンダマスタ!$I$35:$O$35,1)),
IF($AD1139="NS本社",INDEX(カレンダマスタ!$I$94:$O$99,MATCH($G1139,カレンダマスタ!$H$95:$H$100,1),MATCH($H1139,カレンダマスタ!$I$93:$O$93,1)),
IF($AD1139="ODC",INDEX(カレンダマスタ!$I$46:$O$51,MATCH($G1139,カレンダマスタ!$H$46:$H$51,1),MATCH($H1139,カレンダマスタ!$I$45:$O$45,1)),
IF($AD1139="NS東京TC",INDEX(カレンダマスタ!$I$56:$O$61,MATCH($G1139,カレンダマスタ!$H$56:$H$61,1),MATCH($H1139,カレンダマスタ!$I$55:$O$55,1)),""))))))</f>
        <v/>
      </c>
      <c r="AS1139" s="126" t="str">
        <f t="shared" si="366"/>
        <v/>
      </c>
      <c r="AU1139" s="137" t="str">
        <f>IF(E1139="","",VLOOKUP($E1139,カレンダマスタ!$A$4:$E$381,4,FALSE))</f>
        <v/>
      </c>
      <c r="AV1139" s="137" t="str">
        <f t="shared" si="357"/>
        <v/>
      </c>
      <c r="AW1139" s="137" t="str">
        <f t="shared" si="358"/>
        <v/>
      </c>
      <c r="AX1139" s="138" t="str">
        <f t="shared" si="359"/>
        <v/>
      </c>
      <c r="AY1139" s="138" t="str">
        <f t="shared" si="360"/>
        <v/>
      </c>
      <c r="AZ1139" s="130" t="str">
        <f>IF(AX1139&amp;AW1139="勤怠未設定","×",IF(AV1139="勤怠修正","×",IF(AC1139="外注","",IF(AA1139="",IF(AY1139&lt;&gt;"","×",""),IF(VLOOKUP(AA1139,カレンダマスタ!$H$66:$I$83,2,FALSE)&lt;&gt;AY1139,"×","OK")))))</f>
        <v/>
      </c>
      <c r="BC1139" s="137" t="str">
        <f>IF(E1139="","",VLOOKUP($E1139,カレンダマスタ!$A$4:$E$381,4,FALSE))</f>
        <v/>
      </c>
      <c r="BD1139" s="126" t="str">
        <f>IF(AC1139="社員","",IF(AG1139=0,"",IF(AD1139="NSTC",IF(COUNTIF(カレンダマスタ!$Q$5:$Q$32,G1139)=1,"OK","×"),
IF(AD1139="NS本社",IF(COUNTIF(カレンダマスタ!$T$5:$T$32,G1139)=1,"OK","×"),IF(COUNTIF(カレンダマスタ!$R$5:$R$32,G1139)=1,"OK","×")))))</f>
        <v/>
      </c>
      <c r="BE1139" s="126" t="str">
        <f>IF(AC1139="社員","",IF(G1139="","",IF(R1139&lt;&gt;"","",IF(AF1139="CS","OK",IF(VLOOKUP(E1139,カレンダマスタ!$A$5:$D$381,4,FALSE)&gt;0,"",IF(OR(G1139*24&gt;10.84,H1139*24&lt;14.5)=TRUE,"×","OK"))))))</f>
        <v/>
      </c>
      <c r="BF1139" s="126" t="str">
        <f t="shared" si="345"/>
        <v/>
      </c>
      <c r="BG1139" s="126" t="str">
        <f t="shared" si="367"/>
        <v/>
      </c>
      <c r="BI1139" s="130" t="str">
        <f t="shared" si="368"/>
        <v/>
      </c>
    </row>
    <row r="1140" spans="2:61">
      <c r="B1140" s="111"/>
      <c r="C1140" s="536"/>
      <c r="D1140" s="128"/>
      <c r="E1140" s="583"/>
      <c r="F1140" s="128"/>
      <c r="G1140" s="588"/>
      <c r="H1140" s="588"/>
      <c r="I1140" s="130"/>
      <c r="J1140" s="139"/>
      <c r="K1140" s="131"/>
      <c r="L1140" s="132"/>
      <c r="M1140" s="132"/>
      <c r="N1140" s="141"/>
      <c r="O1140" s="139"/>
      <c r="P1140" s="139"/>
      <c r="Q1140" s="139"/>
      <c r="R1140" s="133"/>
      <c r="S1140" s="134"/>
      <c r="T1140" s="434" t="str">
        <f t="shared" si="369"/>
        <v/>
      </c>
      <c r="U1140" s="429"/>
      <c r="V1140" s="429" t="str">
        <f t="shared" si="362"/>
        <v/>
      </c>
      <c r="W1140" s="298"/>
      <c r="X1140" s="129" t="str">
        <f t="shared" si="370"/>
        <v/>
      </c>
      <c r="Y1140" s="129" t="str">
        <f t="shared" si="363"/>
        <v/>
      </c>
      <c r="Z1140" s="129" t="str">
        <f t="shared" si="364"/>
        <v/>
      </c>
      <c r="AA1140" s="133" t="str">
        <f t="shared" si="356"/>
        <v/>
      </c>
      <c r="AC1140" s="186" t="str">
        <f>AC1136</f>
        <v/>
      </c>
      <c r="AD1140" s="187" t="str">
        <f>AD1136</f>
        <v/>
      </c>
      <c r="AE1140" s="187" t="str">
        <f>AE1136</f>
        <v/>
      </c>
      <c r="AF1140" s="187" t="str">
        <f>AF1136</f>
        <v/>
      </c>
      <c r="AG1140" s="204">
        <f t="shared" si="365"/>
        <v>0</v>
      </c>
      <c r="AI1140" s="140" t="str">
        <f>IF(月報!G1140&lt;&gt;"",月報!G1140,"")</f>
        <v/>
      </c>
      <c r="AJ1140" s="126" t="str">
        <f>IF(月報!W1140&lt;&gt;"",月報!W1140*24,"")</f>
        <v/>
      </c>
      <c r="AK1140" s="126" t="str">
        <f>IF(月報!P1140&lt;&gt;"",月報!P1140,"")</f>
        <v/>
      </c>
      <c r="AL1140" s="126" t="str">
        <f>IF(月報!Q1140&lt;&gt;"",IF(月報!Q1140="平日残","",月報!Q1140),"")</f>
        <v/>
      </c>
      <c r="AM1140" s="126"/>
      <c r="AN1140" s="126" t="str">
        <f t="shared" si="355"/>
        <v/>
      </c>
      <c r="AO1140" s="126" t="str">
        <f>IF($E1140="","",VLOOKUP($E1140,カレンダマスタ!$A$5:$E$381,5,FALSE))</f>
        <v/>
      </c>
      <c r="AQ1140" s="195" t="str">
        <f>IF(G1140="","",IF(VLOOKUP(E1140,カレンダマスタ!$A$5:$D$381,4,FALSE)=0,"",1))</f>
        <v/>
      </c>
      <c r="AR1140" s="136" t="str">
        <f>IF($G1140="","",IF($AD1140="NSTC",INDEX(カレンダマスタ!$I$26:$O$31,MATCH($G1140,カレンダマスタ!$H$26:$H$31,1),MATCH($H1140,カレンダマスタ!$I$25:$O$25,1)),
IF($AD1140="CS本社",INDEX(カレンダマスタ!$I$36:$O$41,MATCH($G1140,カレンダマスタ!$H$36:$H$41,1),MATCH($H1140,カレンダマスタ!$I$35:$O$35,1)),
IF($AD1140="NS本社",INDEX(カレンダマスタ!$I$94:$O$99,MATCH($G1140,カレンダマスタ!$H$95:$H$100,1),MATCH($H1140,カレンダマスタ!$I$93:$O$93,1)),
IF($AD1140="ODC",INDEX(カレンダマスタ!$I$46:$O$51,MATCH($G1140,カレンダマスタ!$H$46:$H$51,1),MATCH($H1140,カレンダマスタ!$I$45:$O$45,1)),
IF($AD1140="NS東京TC",INDEX(カレンダマスタ!$I$56:$O$61,MATCH($G1140,カレンダマスタ!$H$56:$H$61,1),MATCH($H1140,カレンダマスタ!$I$55:$O$55,1)),""))))))</f>
        <v/>
      </c>
      <c r="AS1140" s="126" t="str">
        <f t="shared" si="366"/>
        <v/>
      </c>
      <c r="AU1140" s="137" t="str">
        <f>IF(E1140="","",VLOOKUP($E1140,カレンダマスタ!$A$4:$E$381,4,FALSE))</f>
        <v/>
      </c>
      <c r="AV1140" s="137" t="str">
        <f t="shared" si="357"/>
        <v/>
      </c>
      <c r="AW1140" s="137" t="str">
        <f t="shared" si="358"/>
        <v/>
      </c>
      <c r="AX1140" s="138" t="str">
        <f t="shared" si="359"/>
        <v/>
      </c>
      <c r="AY1140" s="138" t="str">
        <f t="shared" si="360"/>
        <v/>
      </c>
      <c r="AZ1140" s="130" t="str">
        <f>IF(AX1140&amp;AW1140="勤怠未設定","×",IF(AV1140="勤怠修正","×",IF(AC1140="外注","",IF(AA1140="",IF(AY1140&lt;&gt;"","×",""),IF(VLOOKUP(AA1140,カレンダマスタ!$H$66:$I$83,2,FALSE)&lt;&gt;AY1140,"×","OK")))))</f>
        <v/>
      </c>
      <c r="BC1140" s="137" t="str">
        <f>IF(E1140="","",VLOOKUP($E1140,カレンダマスタ!$A$4:$E$381,4,FALSE))</f>
        <v/>
      </c>
      <c r="BD1140" s="126" t="str">
        <f>IF(AC1140="社員","",IF(AG1140=0,"",IF(AD1140="NSTC",IF(COUNTIF(カレンダマスタ!$Q$5:$Q$32,G1140)=1,"OK","×"),
IF(AD1140="NS本社",IF(COUNTIF(カレンダマスタ!$T$5:$T$32,G1140)=1,"OK","×"),IF(COUNTIF(カレンダマスタ!$R$5:$R$32,G1140)=1,"OK","×")))))</f>
        <v/>
      </c>
      <c r="BE1140" s="126" t="str">
        <f>IF(AC1140="社員","",IF(G1140="","",IF(R1140&lt;&gt;"","",IF(AF1140="CS","OK",IF(VLOOKUP(E1140,カレンダマスタ!$A$5:$D$381,4,FALSE)&gt;0,"",IF(OR(G1140*24&gt;10.84,H1140*24&lt;14.5)=TRUE,"×","OK"))))))</f>
        <v/>
      </c>
      <c r="BF1140" s="126" t="str">
        <f t="shared" si="345"/>
        <v/>
      </c>
      <c r="BG1140" s="126" t="str">
        <f t="shared" si="367"/>
        <v/>
      </c>
      <c r="BI1140" s="130" t="str">
        <f t="shared" si="368"/>
        <v/>
      </c>
    </row>
    <row r="1141" spans="2:61">
      <c r="B1141" s="111"/>
      <c r="C1141" s="536"/>
      <c r="D1141" s="128"/>
      <c r="E1141" s="583"/>
      <c r="F1141" s="128"/>
      <c r="G1141" s="588"/>
      <c r="H1141" s="588"/>
      <c r="I1141" s="130"/>
      <c r="J1141" s="139"/>
      <c r="K1141" s="131"/>
      <c r="L1141" s="132"/>
      <c r="M1141" s="132"/>
      <c r="N1141" s="141"/>
      <c r="O1141" s="139"/>
      <c r="P1141" s="139"/>
      <c r="Q1141" s="139"/>
      <c r="R1141" s="133"/>
      <c r="S1141" s="134"/>
      <c r="T1141" s="434" t="str">
        <f t="shared" si="369"/>
        <v/>
      </c>
      <c r="U1141" s="429"/>
      <c r="V1141" s="429" t="str">
        <f t="shared" si="362"/>
        <v/>
      </c>
      <c r="W1141" s="298"/>
      <c r="X1141" s="129" t="str">
        <f t="shared" si="370"/>
        <v/>
      </c>
      <c r="Y1141" s="129" t="str">
        <f t="shared" si="363"/>
        <v/>
      </c>
      <c r="Z1141" s="129" t="str">
        <f t="shared" si="364"/>
        <v/>
      </c>
      <c r="AA1141" s="133" t="str">
        <f t="shared" si="356"/>
        <v/>
      </c>
      <c r="AC1141" s="186" t="str">
        <f>AC1136</f>
        <v/>
      </c>
      <c r="AD1141" s="187" t="str">
        <f>AD1136</f>
        <v/>
      </c>
      <c r="AE1141" s="187" t="str">
        <f>AE1136</f>
        <v/>
      </c>
      <c r="AF1141" s="187" t="str">
        <f>AF1136</f>
        <v/>
      </c>
      <c r="AG1141" s="204">
        <f t="shared" si="365"/>
        <v>0</v>
      </c>
      <c r="AI1141" s="135" t="str">
        <f>IF(月報!G1141&lt;&gt;"",月報!G1141,"")</f>
        <v/>
      </c>
      <c r="AJ1141" s="126" t="str">
        <f>IF(月報!W1141&lt;&gt;"",月報!W1141*24,"")</f>
        <v/>
      </c>
      <c r="AK1141" s="126" t="str">
        <f>IF(月報!P1141&lt;&gt;"",月報!P1141,"")</f>
        <v/>
      </c>
      <c r="AL1141" s="126" t="str">
        <f>IF(月報!Q1141&lt;&gt;"",IF(月報!Q1141="平日残","",月報!Q1141),"")</f>
        <v/>
      </c>
      <c r="AM1141" s="126"/>
      <c r="AN1141" s="126" t="str">
        <f t="shared" si="355"/>
        <v/>
      </c>
      <c r="AO1141" s="126" t="str">
        <f>IF($E1141="","",VLOOKUP($E1141,カレンダマスタ!$A$5:$E$381,5,FALSE))</f>
        <v/>
      </c>
      <c r="AQ1141" s="196" t="str">
        <f>IF(G1141="","",IF(VLOOKUP(E1141,カレンダマスタ!$A$5:$D$381,4,FALSE)=0,"",1))</f>
        <v/>
      </c>
      <c r="AR1141" s="136" t="str">
        <f>IF($G1141="","",IF($AD1141="NSTC",INDEX(カレンダマスタ!$I$26:$O$31,MATCH($G1141,カレンダマスタ!$H$26:$H$31,1),MATCH($H1141,カレンダマスタ!$I$25:$O$25,1)),
IF($AD1141="CS本社",INDEX(カレンダマスタ!$I$36:$O$41,MATCH($G1141,カレンダマスタ!$H$36:$H$41,1),MATCH($H1141,カレンダマスタ!$I$35:$O$35,1)),
IF($AD1141="NS本社",INDEX(カレンダマスタ!$I$94:$O$99,MATCH($G1141,カレンダマスタ!$H$95:$H$100,1),MATCH($H1141,カレンダマスタ!$I$93:$O$93,1)),
IF($AD1141="ODC",INDEX(カレンダマスタ!$I$46:$O$51,MATCH($G1141,カレンダマスタ!$H$46:$H$51,1),MATCH($H1141,カレンダマスタ!$I$45:$O$45,1)),
IF($AD1141="NS東京TC",INDEX(カレンダマスタ!$I$56:$O$61,MATCH($G1141,カレンダマスタ!$H$56:$H$61,1),MATCH($H1141,カレンダマスタ!$I$55:$O$55,1)),""))))))</f>
        <v/>
      </c>
      <c r="AS1141" s="126" t="str">
        <f t="shared" si="366"/>
        <v/>
      </c>
      <c r="AU1141" s="137" t="str">
        <f>IF(E1141="","",VLOOKUP($E1141,カレンダマスタ!$A$4:$E$381,4,FALSE))</f>
        <v/>
      </c>
      <c r="AV1141" s="137" t="str">
        <f t="shared" si="357"/>
        <v/>
      </c>
      <c r="AW1141" s="137" t="str">
        <f t="shared" si="358"/>
        <v/>
      </c>
      <c r="AX1141" s="138" t="str">
        <f t="shared" si="359"/>
        <v/>
      </c>
      <c r="AY1141" s="138" t="str">
        <f t="shared" si="360"/>
        <v/>
      </c>
      <c r="AZ1141" s="130" t="str">
        <f>IF(AX1141&amp;AW1141="勤怠未設定","×",IF(AV1141="勤怠修正","×",IF(AC1141="外注","",IF(AA1141="",IF(AY1141&lt;&gt;"","×",""),IF(VLOOKUP(AA1141,カレンダマスタ!$H$66:$I$83,2,FALSE)&lt;&gt;AY1141,"×","OK")))))</f>
        <v/>
      </c>
      <c r="BC1141" s="137" t="str">
        <f>IF(E1141="","",VLOOKUP($E1141,カレンダマスタ!$A$4:$E$381,4,FALSE))</f>
        <v/>
      </c>
      <c r="BD1141" s="126" t="str">
        <f>IF(AC1141="社員","",IF(AG1141=0,"",IF(AD1141="NSTC",IF(COUNTIF(カレンダマスタ!$Q$5:$Q$32,G1141)=1,"OK","×"),
IF(AD1141="NS本社",IF(COUNTIF(カレンダマスタ!$T$5:$T$32,G1141)=1,"OK","×"),IF(COUNTIF(カレンダマスタ!$R$5:$R$32,G1141)=1,"OK","×")))))</f>
        <v/>
      </c>
      <c r="BE1141" s="126" t="str">
        <f>IF(AC1141="社員","",IF(G1141="","",IF(R1141&lt;&gt;"","",IF(AF1141="CS","OK",IF(VLOOKUP(E1141,カレンダマスタ!$A$5:$D$381,4,FALSE)&gt;0,"",IF(OR(G1141*24&gt;10.84,H1141*24&lt;14.5)=TRUE,"×","OK"))))))</f>
        <v/>
      </c>
      <c r="BF1141" s="126" t="str">
        <f t="shared" si="345"/>
        <v/>
      </c>
      <c r="BG1141" s="126" t="str">
        <f t="shared" si="367"/>
        <v/>
      </c>
      <c r="BI1141" s="130" t="str">
        <f t="shared" si="368"/>
        <v/>
      </c>
    </row>
    <row r="1142" spans="2:61">
      <c r="B1142" s="111"/>
      <c r="C1142" s="537"/>
      <c r="D1142" s="142"/>
      <c r="E1142" s="584"/>
      <c r="F1142" s="142"/>
      <c r="G1142" s="589"/>
      <c r="H1142" s="589"/>
      <c r="I1142" s="144"/>
      <c r="J1142" s="148"/>
      <c r="K1142" s="145"/>
      <c r="L1142" s="146"/>
      <c r="M1142" s="146"/>
      <c r="N1142" s="147"/>
      <c r="O1142" s="148"/>
      <c r="P1142" s="148"/>
      <c r="Q1142" s="148"/>
      <c r="R1142" s="149"/>
      <c r="S1142" s="156"/>
      <c r="T1142" s="435" t="str">
        <f t="shared" si="369"/>
        <v/>
      </c>
      <c r="U1142" s="430"/>
      <c r="V1142" s="430" t="str">
        <f t="shared" si="362"/>
        <v/>
      </c>
      <c r="W1142" s="298"/>
      <c r="X1142" s="143" t="str">
        <f t="shared" si="370"/>
        <v/>
      </c>
      <c r="Y1142" s="143" t="str">
        <f t="shared" si="363"/>
        <v/>
      </c>
      <c r="Z1142" s="143" t="str">
        <f t="shared" si="364"/>
        <v/>
      </c>
      <c r="AA1142" s="149" t="str">
        <f t="shared" si="356"/>
        <v/>
      </c>
      <c r="AC1142" s="188" t="str">
        <f>AC1136</f>
        <v/>
      </c>
      <c r="AD1142" s="189" t="str">
        <f>AD1136</f>
        <v/>
      </c>
      <c r="AE1142" s="189" t="str">
        <f>AE1136</f>
        <v/>
      </c>
      <c r="AF1142" s="189" t="str">
        <f>AF1136</f>
        <v/>
      </c>
      <c r="AG1142" s="205">
        <f t="shared" si="365"/>
        <v>0</v>
      </c>
      <c r="AI1142" s="150" t="str">
        <f>IF(月報!G1142&lt;&gt;"",月報!G1142,"")</f>
        <v/>
      </c>
      <c r="AJ1142" s="151" t="str">
        <f>IF(月報!W1142&lt;&gt;"",月報!W1142*24,"")</f>
        <v/>
      </c>
      <c r="AK1142" s="151" t="str">
        <f>IF(月報!P1142&lt;&gt;"",月報!P1142,"")</f>
        <v/>
      </c>
      <c r="AL1142" s="151" t="str">
        <f>IF(月報!Q1142&lt;&gt;"",IF(月報!Q1142="平日残","",月報!Q1142),"")</f>
        <v/>
      </c>
      <c r="AM1142" s="151"/>
      <c r="AN1142" s="151" t="str">
        <f t="shared" si="355"/>
        <v/>
      </c>
      <c r="AO1142" s="151" t="str">
        <f>IF($E1142="","",VLOOKUP($E1142,カレンダマスタ!$A$5:$E$381,5,FALSE))</f>
        <v/>
      </c>
      <c r="AQ1142" s="197" t="str">
        <f>IF(G1142="","",IF(VLOOKUP(E1142,カレンダマスタ!$A$5:$D$381,4,FALSE)=0,"",1))</f>
        <v/>
      </c>
      <c r="AR1142" s="152" t="str">
        <f>IF($G1142="","",IF($AD1142="NSTC",INDEX(カレンダマスタ!$I$26:$O$31,MATCH($G1142,カレンダマスタ!$H$26:$H$31,1),MATCH($H1142,カレンダマスタ!$I$25:$O$25,1)),
IF($AD1142="CS本社",INDEX(カレンダマスタ!$I$36:$O$41,MATCH($G1142,カレンダマスタ!$H$36:$H$41,1),MATCH($H1142,カレンダマスタ!$I$35:$O$35,1)),
IF($AD1142="NS本社",INDEX(カレンダマスタ!$I$94:$O$99,MATCH($G1142,カレンダマスタ!$H$95:$H$100,1),MATCH($H1142,カレンダマスタ!$I$93:$O$93,1)),
IF($AD1142="ODC",INDEX(カレンダマスタ!$I$46:$O$51,MATCH($G1142,カレンダマスタ!$H$46:$H$51,1),MATCH($H1142,カレンダマスタ!$I$45:$O$45,1)),
IF($AD1142="NS東京TC",INDEX(カレンダマスタ!$I$56:$O$61,MATCH($G1142,カレンダマスタ!$H$56:$H$61,1),MATCH($H1142,カレンダマスタ!$I$55:$O$55,1)),""))))))</f>
        <v/>
      </c>
      <c r="AS1142" s="151" t="str">
        <f t="shared" si="366"/>
        <v/>
      </c>
      <c r="AU1142" s="153" t="str">
        <f>IF(E1142="","",VLOOKUP($E1142,カレンダマスタ!$A$4:$E$381,4,FALSE))</f>
        <v/>
      </c>
      <c r="AV1142" s="153" t="str">
        <f t="shared" si="357"/>
        <v/>
      </c>
      <c r="AW1142" s="153" t="str">
        <f t="shared" si="358"/>
        <v/>
      </c>
      <c r="AX1142" s="154" t="str">
        <f t="shared" si="359"/>
        <v/>
      </c>
      <c r="AY1142" s="154" t="str">
        <f t="shared" si="360"/>
        <v/>
      </c>
      <c r="AZ1142" s="144" t="str">
        <f>IF(AX1142&amp;AW1142="勤怠未設定","×",IF(AV1142="勤怠修正","×",IF(AC1142="外注","",IF(AA1142="",IF(AY1142&lt;&gt;"","×",""),IF(VLOOKUP(AA1142,カレンダマスタ!$H$66:$I$83,2,FALSE)&lt;&gt;AY1142,"×","OK")))))</f>
        <v/>
      </c>
      <c r="BC1142" s="153" t="str">
        <f>IF(E1142="","",VLOOKUP($E1142,カレンダマスタ!$A$4:$E$381,4,FALSE))</f>
        <v/>
      </c>
      <c r="BD1142" s="151" t="str">
        <f>IF(AC1142="社員","",IF(AG1142=0,"",IF(AD1142="NSTC",IF(COUNTIF(カレンダマスタ!$Q$5:$Q$32,G1142)=1,"OK","×"),
IF(AD1142="NS本社",IF(COUNTIF(カレンダマスタ!$T$5:$T$32,G1142)=1,"OK","×"),IF(COUNTIF(カレンダマスタ!$R$5:$R$32,G1142)=1,"OK","×")))))</f>
        <v/>
      </c>
      <c r="BE1142" s="151" t="str">
        <f>IF(AC1142="社員","",IF(G1142="","",IF(R1142&lt;&gt;"","",IF(AF1142="CS","OK",IF(VLOOKUP(E1142,カレンダマスタ!$A$5:$D$381,4,FALSE)&gt;0,"",IF(OR(G1142*24&gt;10.84,H1142*24&lt;14.5)=TRUE,"×","OK"))))))</f>
        <v/>
      </c>
      <c r="BF1142" s="151" t="str">
        <f t="shared" si="345"/>
        <v/>
      </c>
      <c r="BG1142" s="151" t="str">
        <f t="shared" si="367"/>
        <v/>
      </c>
      <c r="BI1142" s="144" t="str">
        <f t="shared" si="368"/>
        <v/>
      </c>
    </row>
    <row r="1143" spans="2:61">
      <c r="B1143" s="111"/>
      <c r="C1143" s="535"/>
      <c r="D1143" s="112"/>
      <c r="E1143" s="582"/>
      <c r="F1143" s="112"/>
      <c r="G1143" s="587"/>
      <c r="H1143" s="587"/>
      <c r="I1143" s="114"/>
      <c r="J1143" s="118"/>
      <c r="K1143" s="115"/>
      <c r="L1143" s="116"/>
      <c r="M1143" s="116"/>
      <c r="N1143" s="117"/>
      <c r="O1143" s="118"/>
      <c r="P1143" s="118"/>
      <c r="Q1143" s="118"/>
      <c r="R1143" s="119"/>
      <c r="S1143" s="120"/>
      <c r="T1143" s="433" t="str">
        <f t="shared" si="369"/>
        <v/>
      </c>
      <c r="U1143" s="431">
        <f>SUM(T1143:T1149)</f>
        <v>0</v>
      </c>
      <c r="V1143" s="431" t="str">
        <f t="shared" si="362"/>
        <v/>
      </c>
      <c r="W1143" s="298"/>
      <c r="X1143" s="113" t="str">
        <f t="shared" si="370"/>
        <v/>
      </c>
      <c r="Y1143" s="113" t="str">
        <f t="shared" si="363"/>
        <v/>
      </c>
      <c r="Z1143" s="113" t="str">
        <f t="shared" si="364"/>
        <v/>
      </c>
      <c r="AA1143" s="119" t="str">
        <f t="shared" si="356"/>
        <v/>
      </c>
      <c r="AC1143" s="190" t="str">
        <f>AC1136</f>
        <v/>
      </c>
      <c r="AD1143" s="191" t="str">
        <f>AD1136</f>
        <v/>
      </c>
      <c r="AE1143" s="191" t="str">
        <f>AE1136</f>
        <v/>
      </c>
      <c r="AF1143" s="191" t="str">
        <f>AF1136</f>
        <v/>
      </c>
      <c r="AG1143" s="206">
        <f t="shared" si="365"/>
        <v>0</v>
      </c>
      <c r="AI1143" s="155" t="str">
        <f>IF(月報!G1143&lt;&gt;"",月報!G1143,"")</f>
        <v/>
      </c>
      <c r="AJ1143" s="122" t="str">
        <f>IF(月報!W1143&lt;&gt;"",月報!W1143*24,"")</f>
        <v/>
      </c>
      <c r="AK1143" s="122" t="str">
        <f>IF(月報!P1143&lt;&gt;"",月報!P1143,"")</f>
        <v/>
      </c>
      <c r="AL1143" s="122" t="str">
        <f>IF(月報!Q1143&lt;&gt;"",IF(月報!Q1143="平日残","",月報!Q1143),"")</f>
        <v/>
      </c>
      <c r="AM1143" s="122"/>
      <c r="AN1143" s="122" t="str">
        <f t="shared" si="355"/>
        <v/>
      </c>
      <c r="AO1143" s="122" t="str">
        <f>IF($E1143="","",VLOOKUP($E1143,カレンダマスタ!$A$5:$E$381,5,FALSE))</f>
        <v/>
      </c>
      <c r="AQ1143" s="195" t="str">
        <f>IF(G1143="","",IF(VLOOKUP(E1143,カレンダマスタ!$A$5:$D$381,4,FALSE)=0,"",1))</f>
        <v/>
      </c>
      <c r="AR1143" s="123" t="str">
        <f>IF($G1143="","",IF($AD1143="NSTC",INDEX(カレンダマスタ!$I$26:$O$31,MATCH($G1143,カレンダマスタ!$H$26:$H$31,1),MATCH($H1143,カレンダマスタ!$I$25:$O$25,1)),
IF($AD1143="CS本社",INDEX(カレンダマスタ!$I$36:$O$41,MATCH($G1143,カレンダマスタ!$H$36:$H$41,1),MATCH($H1143,カレンダマスタ!$I$35:$O$35,1)),
IF($AD1143="NS本社",INDEX(カレンダマスタ!$I$94:$O$99,MATCH($G1143,カレンダマスタ!$H$95:$H$100,1),MATCH($H1143,カレンダマスタ!$I$93:$O$93,1)),
IF($AD1143="ODC",INDEX(カレンダマスタ!$I$46:$O$51,MATCH($G1143,カレンダマスタ!$H$46:$H$51,1),MATCH($H1143,カレンダマスタ!$I$45:$O$45,1)),
IF($AD1143="NS東京TC",INDEX(カレンダマスタ!$I$56:$O$61,MATCH($G1143,カレンダマスタ!$H$56:$H$61,1),MATCH($H1143,カレンダマスタ!$I$55:$O$55,1)),""))))))</f>
        <v/>
      </c>
      <c r="AS1143" s="122" t="str">
        <f t="shared" si="366"/>
        <v/>
      </c>
      <c r="AU1143" s="124" t="str">
        <f>IF(E1143="","",VLOOKUP($E1143,カレンダマスタ!$A$4:$E$381,4,FALSE))</f>
        <v/>
      </c>
      <c r="AV1143" s="124" t="str">
        <f t="shared" si="357"/>
        <v/>
      </c>
      <c r="AW1143" s="124" t="str">
        <f t="shared" si="358"/>
        <v/>
      </c>
      <c r="AX1143" s="125" t="str">
        <f t="shared" si="359"/>
        <v/>
      </c>
      <c r="AY1143" s="125" t="str">
        <f t="shared" si="360"/>
        <v/>
      </c>
      <c r="AZ1143" s="114" t="str">
        <f>IF(AX1143&amp;AW1143="勤怠未設定","×",IF(AV1143="勤怠修正","×",IF(AC1143="外注","",IF(AA1143="",IF(AY1143&lt;&gt;"","×",""),IF(VLOOKUP(AA1143,カレンダマスタ!$H$66:$I$83,2,FALSE)&lt;&gt;AY1143,"×","OK")))))</f>
        <v/>
      </c>
      <c r="BC1143" s="124" t="str">
        <f>IF(E1143="","",VLOOKUP($E1143,カレンダマスタ!$A$4:$E$381,4,FALSE))</f>
        <v/>
      </c>
      <c r="BD1143" s="122" t="str">
        <f>IF(AC1143="社員","",IF(AG1143=0,"",IF(AD1143="NSTC",IF(COUNTIF(カレンダマスタ!$Q$5:$Q$32,G1143)=1,"OK","×"),
IF(AD1143="NS本社",IF(COUNTIF(カレンダマスタ!$T$5:$T$32,G1143)=1,"OK","×"),IF(COUNTIF(カレンダマスタ!$R$5:$R$32,G1143)=1,"OK","×")))))</f>
        <v/>
      </c>
      <c r="BE1143" s="122" t="str">
        <f>IF(AC1143="社員","",IF(G1143="","",IF(R1143&lt;&gt;"","",IF(AF1143="CS","OK",IF(VLOOKUP(E1143,カレンダマスタ!$A$5:$D$381,4,FALSE)&gt;0,"",IF(OR(G1143*24&gt;10.84,H1143*24&lt;14.5)=TRUE,"×","OK"))))))</f>
        <v/>
      </c>
      <c r="BF1143" s="122" t="str">
        <f t="shared" si="345"/>
        <v/>
      </c>
      <c r="BG1143" s="122" t="str">
        <f t="shared" si="367"/>
        <v/>
      </c>
      <c r="BI1143" s="114" t="str">
        <f t="shared" si="368"/>
        <v/>
      </c>
    </row>
    <row r="1144" spans="2:61">
      <c r="B1144" s="111"/>
      <c r="C1144" s="536"/>
      <c r="D1144" s="128"/>
      <c r="E1144" s="583"/>
      <c r="F1144" s="128"/>
      <c r="G1144" s="588"/>
      <c r="H1144" s="588"/>
      <c r="I1144" s="130"/>
      <c r="J1144" s="139"/>
      <c r="K1144" s="131"/>
      <c r="L1144" s="132"/>
      <c r="M1144" s="132"/>
      <c r="N1144" s="141"/>
      <c r="O1144" s="139"/>
      <c r="P1144" s="139"/>
      <c r="Q1144" s="139"/>
      <c r="R1144" s="133"/>
      <c r="S1144" s="134"/>
      <c r="T1144" s="434" t="str">
        <f t="shared" si="369"/>
        <v/>
      </c>
      <c r="U1144" s="429"/>
      <c r="V1144" s="429" t="str">
        <f t="shared" si="362"/>
        <v/>
      </c>
      <c r="W1144" s="298"/>
      <c r="X1144" s="129" t="str">
        <f t="shared" si="370"/>
        <v/>
      </c>
      <c r="Y1144" s="129" t="str">
        <f t="shared" si="363"/>
        <v/>
      </c>
      <c r="Z1144" s="129" t="str">
        <f t="shared" si="364"/>
        <v/>
      </c>
      <c r="AA1144" s="133" t="str">
        <f t="shared" si="356"/>
        <v/>
      </c>
      <c r="AC1144" s="186" t="str">
        <f>AC1136</f>
        <v/>
      </c>
      <c r="AD1144" s="187" t="str">
        <f>AD1136</f>
        <v/>
      </c>
      <c r="AE1144" s="187" t="str">
        <f>AE1136</f>
        <v/>
      </c>
      <c r="AF1144" s="187" t="str">
        <f>AF1136</f>
        <v/>
      </c>
      <c r="AG1144" s="204">
        <f t="shared" si="365"/>
        <v>0</v>
      </c>
      <c r="AI1144" s="135" t="str">
        <f>IF(月報!G1144&lt;&gt;"",月報!G1144,"")</f>
        <v/>
      </c>
      <c r="AJ1144" s="126" t="str">
        <f>IF(月報!W1144&lt;&gt;"",月報!W1144*24,"")</f>
        <v/>
      </c>
      <c r="AK1144" s="126" t="str">
        <f>IF(月報!P1144&lt;&gt;"",月報!P1144,"")</f>
        <v/>
      </c>
      <c r="AL1144" s="126" t="str">
        <f>IF(月報!Q1144&lt;&gt;"",IF(月報!Q1144="平日残","",月報!Q1144),"")</f>
        <v/>
      </c>
      <c r="AM1144" s="126"/>
      <c r="AN1144" s="126" t="str">
        <f t="shared" si="355"/>
        <v/>
      </c>
      <c r="AO1144" s="126" t="str">
        <f>IF($E1144="","",VLOOKUP($E1144,カレンダマスタ!$A$5:$E$381,5,FALSE))</f>
        <v/>
      </c>
      <c r="AQ1144" s="196" t="str">
        <f>IF(G1144="","",IF(VLOOKUP(E1144,カレンダマスタ!$A$5:$D$381,4,FALSE)=0,"",1))</f>
        <v/>
      </c>
      <c r="AR1144" s="136" t="str">
        <f>IF($G1144="","",IF($AD1144="NSTC",INDEX(カレンダマスタ!$I$26:$O$31,MATCH($G1144,カレンダマスタ!$H$26:$H$31,1),MATCH($H1144,カレンダマスタ!$I$25:$O$25,1)),
IF($AD1144="CS本社",INDEX(カレンダマスタ!$I$36:$O$41,MATCH($G1144,カレンダマスタ!$H$36:$H$41,1),MATCH($H1144,カレンダマスタ!$I$35:$O$35,1)),
IF($AD1144="NS本社",INDEX(カレンダマスタ!$I$94:$O$99,MATCH($G1144,カレンダマスタ!$H$95:$H$100,1),MATCH($H1144,カレンダマスタ!$I$93:$O$93,1)),
IF($AD1144="ODC",INDEX(カレンダマスタ!$I$46:$O$51,MATCH($G1144,カレンダマスタ!$H$46:$H$51,1),MATCH($H1144,カレンダマスタ!$I$45:$O$45,1)),
IF($AD1144="NS東京TC",INDEX(カレンダマスタ!$I$56:$O$61,MATCH($G1144,カレンダマスタ!$H$56:$H$61,1),MATCH($H1144,カレンダマスタ!$I$55:$O$55,1)),""))))))</f>
        <v/>
      </c>
      <c r="AS1144" s="126" t="str">
        <f t="shared" si="366"/>
        <v/>
      </c>
      <c r="AU1144" s="137" t="str">
        <f>IF(E1144="","",VLOOKUP($E1144,カレンダマスタ!$A$4:$E$381,4,FALSE))</f>
        <v/>
      </c>
      <c r="AV1144" s="137" t="str">
        <f t="shared" si="357"/>
        <v/>
      </c>
      <c r="AW1144" s="137" t="str">
        <f t="shared" si="358"/>
        <v/>
      </c>
      <c r="AX1144" s="138" t="str">
        <f t="shared" si="359"/>
        <v/>
      </c>
      <c r="AY1144" s="138" t="str">
        <f t="shared" si="360"/>
        <v/>
      </c>
      <c r="AZ1144" s="130" t="str">
        <f>IF(AX1144&amp;AW1144="勤怠未設定","×",IF(AV1144="勤怠修正","×",IF(AC1144="外注","",IF(AA1144="",IF(AY1144&lt;&gt;"","×",""),IF(VLOOKUP(AA1144,カレンダマスタ!$H$66:$I$83,2,FALSE)&lt;&gt;AY1144,"×","OK")))))</f>
        <v/>
      </c>
      <c r="BC1144" s="137" t="str">
        <f>IF(E1144="","",VLOOKUP($E1144,カレンダマスタ!$A$4:$E$381,4,FALSE))</f>
        <v/>
      </c>
      <c r="BD1144" s="126" t="str">
        <f>IF(AC1144="社員","",IF(AG1144=0,"",IF(AD1144="NSTC",IF(COUNTIF(カレンダマスタ!$Q$5:$Q$32,G1144)=1,"OK","×"),
IF(AD1144="NS本社",IF(COUNTIF(カレンダマスタ!$T$5:$T$32,G1144)=1,"OK","×"),IF(COUNTIF(カレンダマスタ!$R$5:$R$32,G1144)=1,"OK","×")))))</f>
        <v/>
      </c>
      <c r="BE1144" s="126" t="str">
        <f>IF(AC1144="社員","",IF(G1144="","",IF(R1144&lt;&gt;"","",IF(AF1144="CS","OK",IF(VLOOKUP(E1144,カレンダマスタ!$A$5:$D$381,4,FALSE)&gt;0,"",IF(OR(G1144*24&gt;10.84,H1144*24&lt;14.5)=TRUE,"×","OK"))))))</f>
        <v/>
      </c>
      <c r="BF1144" s="126" t="str">
        <f t="shared" ref="BF1144:BF1207" si="371">IF(AC1144="外注",AN1144,IF(G1144="",IF(AJ1144="","","週報未入力"),IF(AJ1144="","TW未入力","")))</f>
        <v/>
      </c>
      <c r="BG1144" s="126" t="str">
        <f t="shared" si="367"/>
        <v/>
      </c>
      <c r="BI1144" s="130" t="str">
        <f t="shared" si="368"/>
        <v/>
      </c>
    </row>
    <row r="1145" spans="2:61">
      <c r="B1145" s="111"/>
      <c r="C1145" s="536"/>
      <c r="D1145" s="128"/>
      <c r="E1145" s="583"/>
      <c r="F1145" s="128"/>
      <c r="G1145" s="588"/>
      <c r="H1145" s="588"/>
      <c r="I1145" s="130"/>
      <c r="J1145" s="139"/>
      <c r="K1145" s="131"/>
      <c r="L1145" s="132"/>
      <c r="M1145" s="132"/>
      <c r="N1145" s="141"/>
      <c r="O1145" s="139"/>
      <c r="P1145" s="139"/>
      <c r="Q1145" s="139"/>
      <c r="R1145" s="133"/>
      <c r="S1145" s="134"/>
      <c r="T1145" s="434" t="str">
        <f t="shared" si="369"/>
        <v/>
      </c>
      <c r="U1145" s="429"/>
      <c r="V1145" s="429" t="str">
        <f t="shared" si="362"/>
        <v/>
      </c>
      <c r="W1145" s="298"/>
      <c r="X1145" s="129" t="str">
        <f t="shared" si="370"/>
        <v/>
      </c>
      <c r="Y1145" s="129" t="str">
        <f t="shared" si="363"/>
        <v/>
      </c>
      <c r="Z1145" s="129" t="str">
        <f t="shared" si="364"/>
        <v/>
      </c>
      <c r="AA1145" s="133" t="str">
        <f t="shared" si="356"/>
        <v/>
      </c>
      <c r="AC1145" s="186" t="str">
        <f>AC1136</f>
        <v/>
      </c>
      <c r="AD1145" s="187" t="str">
        <f>AD1136</f>
        <v/>
      </c>
      <c r="AE1145" s="187" t="str">
        <f>AE1136</f>
        <v/>
      </c>
      <c r="AF1145" s="187" t="str">
        <f>AF1136</f>
        <v/>
      </c>
      <c r="AG1145" s="204">
        <f t="shared" si="365"/>
        <v>0</v>
      </c>
      <c r="AI1145" s="135" t="str">
        <f>IF(月報!G1145&lt;&gt;"",月報!G1145,"")</f>
        <v/>
      </c>
      <c r="AJ1145" s="126" t="str">
        <f>IF(月報!W1145&lt;&gt;"",月報!W1145*24,"")</f>
        <v/>
      </c>
      <c r="AK1145" s="126" t="str">
        <f>IF(月報!P1145&lt;&gt;"",月報!P1145,"")</f>
        <v/>
      </c>
      <c r="AL1145" s="126" t="str">
        <f>IF(月報!Q1145&lt;&gt;"",IF(月報!Q1145="平日残","",月報!Q1145),"")</f>
        <v/>
      </c>
      <c r="AM1145" s="126"/>
      <c r="AN1145" s="126" t="str">
        <f t="shared" si="355"/>
        <v/>
      </c>
      <c r="AO1145" s="126" t="str">
        <f>IF($E1145="","",VLOOKUP($E1145,カレンダマスタ!$A$5:$E$381,5,FALSE))</f>
        <v/>
      </c>
      <c r="AQ1145" s="196" t="str">
        <f>IF(G1145="","",IF(VLOOKUP(E1145,カレンダマスタ!$A$5:$D$381,4,FALSE)=0,"",1))</f>
        <v/>
      </c>
      <c r="AR1145" s="136" t="str">
        <f>IF($G1145="","",IF($AD1145="NSTC",INDEX(カレンダマスタ!$I$26:$O$31,MATCH($G1145,カレンダマスタ!$H$26:$H$31,1),MATCH($H1145,カレンダマスタ!$I$25:$O$25,1)),
IF($AD1145="CS本社",INDEX(カレンダマスタ!$I$36:$O$41,MATCH($G1145,カレンダマスタ!$H$36:$H$41,1),MATCH($H1145,カレンダマスタ!$I$35:$O$35,1)),
IF($AD1145="NS本社",INDEX(カレンダマスタ!$I$94:$O$99,MATCH($G1145,カレンダマスタ!$H$95:$H$100,1),MATCH($H1145,カレンダマスタ!$I$93:$O$93,1)),
IF($AD1145="ODC",INDEX(カレンダマスタ!$I$46:$O$51,MATCH($G1145,カレンダマスタ!$H$46:$H$51,1),MATCH($H1145,カレンダマスタ!$I$45:$O$45,1)),
IF($AD1145="NS東京TC",INDEX(カレンダマスタ!$I$56:$O$61,MATCH($G1145,カレンダマスタ!$H$56:$H$61,1),MATCH($H1145,カレンダマスタ!$I$55:$O$55,1)),""))))))</f>
        <v/>
      </c>
      <c r="AS1145" s="126" t="str">
        <f t="shared" si="366"/>
        <v/>
      </c>
      <c r="AU1145" s="137" t="str">
        <f>IF(E1145="","",VLOOKUP($E1145,カレンダマスタ!$A$4:$E$381,4,FALSE))</f>
        <v/>
      </c>
      <c r="AV1145" s="137" t="str">
        <f t="shared" si="357"/>
        <v/>
      </c>
      <c r="AW1145" s="137" t="str">
        <f t="shared" si="358"/>
        <v/>
      </c>
      <c r="AX1145" s="138" t="str">
        <f t="shared" si="359"/>
        <v/>
      </c>
      <c r="AY1145" s="138" t="str">
        <f t="shared" si="360"/>
        <v/>
      </c>
      <c r="AZ1145" s="130" t="str">
        <f>IF(AX1145&amp;AW1145="勤怠未設定","×",IF(AV1145="勤怠修正","×",IF(AC1145="外注","",IF(AA1145="",IF(AY1145&lt;&gt;"","×",""),IF(VLOOKUP(AA1145,カレンダマスタ!$H$66:$I$83,2,FALSE)&lt;&gt;AY1145,"×","OK")))))</f>
        <v/>
      </c>
      <c r="BC1145" s="137" t="str">
        <f>IF(E1145="","",VLOOKUP($E1145,カレンダマスタ!$A$4:$E$381,4,FALSE))</f>
        <v/>
      </c>
      <c r="BD1145" s="126" t="str">
        <f>IF(AC1145="社員","",IF(AG1145=0,"",IF(AD1145="NSTC",IF(COUNTIF(カレンダマスタ!$Q$5:$Q$32,G1145)=1,"OK","×"),
IF(AD1145="NS本社",IF(COUNTIF(カレンダマスタ!$T$5:$T$32,G1145)=1,"OK","×"),IF(COUNTIF(カレンダマスタ!$R$5:$R$32,G1145)=1,"OK","×")))))</f>
        <v/>
      </c>
      <c r="BE1145" s="126" t="str">
        <f>IF(AC1145="社員","",IF(G1145="","",IF(R1145&lt;&gt;"","",IF(AF1145="CS","OK",IF(VLOOKUP(E1145,カレンダマスタ!$A$5:$D$381,4,FALSE)&gt;0,"",IF(OR(G1145*24&gt;10.84,H1145*24&lt;14.5)=TRUE,"×","OK"))))))</f>
        <v/>
      </c>
      <c r="BF1145" s="126" t="str">
        <f t="shared" si="371"/>
        <v/>
      </c>
      <c r="BG1145" s="126" t="str">
        <f t="shared" si="367"/>
        <v/>
      </c>
      <c r="BI1145" s="130" t="str">
        <f t="shared" si="368"/>
        <v/>
      </c>
    </row>
    <row r="1146" spans="2:61">
      <c r="B1146" s="111"/>
      <c r="C1146" s="536"/>
      <c r="D1146" s="128"/>
      <c r="E1146" s="583"/>
      <c r="F1146" s="128"/>
      <c r="G1146" s="588"/>
      <c r="H1146" s="588"/>
      <c r="I1146" s="130"/>
      <c r="J1146" s="139"/>
      <c r="K1146" s="131"/>
      <c r="L1146" s="132"/>
      <c r="M1146" s="132"/>
      <c r="N1146" s="141"/>
      <c r="O1146" s="139"/>
      <c r="P1146" s="139"/>
      <c r="Q1146" s="139"/>
      <c r="R1146" s="133"/>
      <c r="S1146" s="134"/>
      <c r="T1146" s="434" t="str">
        <f t="shared" si="369"/>
        <v/>
      </c>
      <c r="U1146" s="429"/>
      <c r="V1146" s="429" t="str">
        <f t="shared" si="362"/>
        <v/>
      </c>
      <c r="W1146" s="298"/>
      <c r="X1146" s="129" t="str">
        <f t="shared" si="370"/>
        <v/>
      </c>
      <c r="Y1146" s="129" t="str">
        <f t="shared" si="363"/>
        <v/>
      </c>
      <c r="Z1146" s="129" t="str">
        <f t="shared" si="364"/>
        <v/>
      </c>
      <c r="AA1146" s="133" t="str">
        <f t="shared" si="356"/>
        <v/>
      </c>
      <c r="AC1146" s="186" t="str">
        <f>AC1136</f>
        <v/>
      </c>
      <c r="AD1146" s="187" t="str">
        <f>AD1136</f>
        <v/>
      </c>
      <c r="AE1146" s="187" t="str">
        <f>AE1136</f>
        <v/>
      </c>
      <c r="AF1146" s="187" t="str">
        <f>AF1136</f>
        <v/>
      </c>
      <c r="AG1146" s="204">
        <f t="shared" si="365"/>
        <v>0</v>
      </c>
      <c r="AI1146" s="140" t="str">
        <f>IF(月報!G1146&lt;&gt;"",月報!G1146,"")</f>
        <v/>
      </c>
      <c r="AJ1146" s="126" t="str">
        <f>IF(月報!W1146&lt;&gt;"",月報!W1146*24,"")</f>
        <v/>
      </c>
      <c r="AK1146" s="126" t="str">
        <f>IF(月報!P1146&lt;&gt;"",月報!P1146,"")</f>
        <v/>
      </c>
      <c r="AL1146" s="126" t="str">
        <f>IF(月報!Q1146&lt;&gt;"",IF(月報!Q1146="平日残","",月報!Q1146),"")</f>
        <v/>
      </c>
      <c r="AM1146" s="126"/>
      <c r="AN1146" s="126" t="str">
        <f t="shared" si="355"/>
        <v/>
      </c>
      <c r="AO1146" s="126" t="str">
        <f>IF($E1146="","",VLOOKUP($E1146,カレンダマスタ!$A$5:$E$381,5,FALSE))</f>
        <v/>
      </c>
      <c r="AQ1146" s="196" t="str">
        <f>IF(G1146="","",IF(VLOOKUP(E1146,カレンダマスタ!$A$5:$D$381,4,FALSE)=0,"",1))</f>
        <v/>
      </c>
      <c r="AR1146" s="136" t="str">
        <f>IF($G1146="","",IF($AD1146="NSTC",INDEX(カレンダマスタ!$I$26:$O$31,MATCH($G1146,カレンダマスタ!$H$26:$H$31,1),MATCH($H1146,カレンダマスタ!$I$25:$O$25,1)),
IF($AD1146="CS本社",INDEX(カレンダマスタ!$I$36:$O$41,MATCH($G1146,カレンダマスタ!$H$36:$H$41,1),MATCH($H1146,カレンダマスタ!$I$35:$O$35,1)),
IF($AD1146="NS本社",INDEX(カレンダマスタ!$I$94:$O$99,MATCH($G1146,カレンダマスタ!$H$95:$H$100,1),MATCH($H1146,カレンダマスタ!$I$93:$O$93,1)),
IF($AD1146="ODC",INDEX(カレンダマスタ!$I$46:$O$51,MATCH($G1146,カレンダマスタ!$H$46:$H$51,1),MATCH($H1146,カレンダマスタ!$I$45:$O$45,1)),
IF($AD1146="NS東京TC",INDEX(カレンダマスタ!$I$56:$O$61,MATCH($G1146,カレンダマスタ!$H$56:$H$61,1),MATCH($H1146,カレンダマスタ!$I$55:$O$55,1)),""))))))</f>
        <v/>
      </c>
      <c r="AS1146" s="126" t="str">
        <f t="shared" si="366"/>
        <v/>
      </c>
      <c r="AU1146" s="137" t="str">
        <f>IF(E1146="","",VLOOKUP($E1146,カレンダマスタ!$A$4:$E$381,4,FALSE))</f>
        <v/>
      </c>
      <c r="AV1146" s="137" t="str">
        <f t="shared" si="357"/>
        <v/>
      </c>
      <c r="AW1146" s="137" t="str">
        <f t="shared" si="358"/>
        <v/>
      </c>
      <c r="AX1146" s="138" t="str">
        <f t="shared" si="359"/>
        <v/>
      </c>
      <c r="AY1146" s="138" t="str">
        <f t="shared" si="360"/>
        <v/>
      </c>
      <c r="AZ1146" s="130" t="str">
        <f>IF(AX1146&amp;AW1146="勤怠未設定","×",IF(AV1146="勤怠修正","×",IF(AC1146="外注","",IF(AA1146="",IF(AY1146&lt;&gt;"","×",""),IF(VLOOKUP(AA1146,カレンダマスタ!$H$66:$I$83,2,FALSE)&lt;&gt;AY1146,"×","OK")))))</f>
        <v/>
      </c>
      <c r="BC1146" s="137" t="str">
        <f>IF(E1146="","",VLOOKUP($E1146,カレンダマスタ!$A$4:$E$381,4,FALSE))</f>
        <v/>
      </c>
      <c r="BD1146" s="126" t="str">
        <f>IF(AC1146="社員","",IF(AG1146=0,"",IF(AD1146="NSTC",IF(COUNTIF(カレンダマスタ!$Q$5:$Q$32,G1146)=1,"OK","×"),
IF(AD1146="NS本社",IF(COUNTIF(カレンダマスタ!$T$5:$T$32,G1146)=1,"OK","×"),IF(COUNTIF(カレンダマスタ!$R$5:$R$32,G1146)=1,"OK","×")))))</f>
        <v/>
      </c>
      <c r="BE1146" s="126" t="str">
        <f>IF(AC1146="社員","",IF(G1146="","",IF(R1146&lt;&gt;"","",IF(AF1146="CS","OK",IF(VLOOKUP(E1146,カレンダマスタ!$A$5:$D$381,4,FALSE)&gt;0,"",IF(OR(G1146*24&gt;10.84,H1146*24&lt;14.5)=TRUE,"×","OK"))))))</f>
        <v/>
      </c>
      <c r="BF1146" s="126" t="str">
        <f t="shared" si="371"/>
        <v/>
      </c>
      <c r="BG1146" s="126" t="str">
        <f t="shared" si="367"/>
        <v/>
      </c>
      <c r="BI1146" s="130" t="str">
        <f t="shared" si="368"/>
        <v/>
      </c>
    </row>
    <row r="1147" spans="2:61">
      <c r="B1147" s="111"/>
      <c r="C1147" s="536"/>
      <c r="D1147" s="128"/>
      <c r="E1147" s="583"/>
      <c r="F1147" s="128"/>
      <c r="G1147" s="588"/>
      <c r="H1147" s="588"/>
      <c r="I1147" s="130"/>
      <c r="J1147" s="139"/>
      <c r="K1147" s="131"/>
      <c r="L1147" s="132"/>
      <c r="M1147" s="132"/>
      <c r="N1147" s="141"/>
      <c r="O1147" s="139"/>
      <c r="P1147" s="139"/>
      <c r="Q1147" s="139"/>
      <c r="R1147" s="133"/>
      <c r="S1147" s="134"/>
      <c r="T1147" s="434" t="str">
        <f t="shared" si="369"/>
        <v/>
      </c>
      <c r="U1147" s="429"/>
      <c r="V1147" s="429" t="str">
        <f t="shared" si="362"/>
        <v/>
      </c>
      <c r="W1147" s="298"/>
      <c r="X1147" s="129" t="str">
        <f t="shared" si="370"/>
        <v/>
      </c>
      <c r="Y1147" s="129" t="str">
        <f t="shared" si="363"/>
        <v/>
      </c>
      <c r="Z1147" s="129" t="str">
        <f t="shared" si="364"/>
        <v/>
      </c>
      <c r="AA1147" s="133" t="str">
        <f t="shared" si="356"/>
        <v/>
      </c>
      <c r="AC1147" s="186" t="str">
        <f>AC1136</f>
        <v/>
      </c>
      <c r="AD1147" s="187" t="str">
        <f>AD1136</f>
        <v/>
      </c>
      <c r="AE1147" s="187" t="str">
        <f>AE1136</f>
        <v/>
      </c>
      <c r="AF1147" s="187" t="str">
        <f>AF1136</f>
        <v/>
      </c>
      <c r="AG1147" s="204">
        <f t="shared" si="365"/>
        <v>0</v>
      </c>
      <c r="AI1147" s="140" t="str">
        <f>IF(月報!G1147&lt;&gt;"",月報!G1147,"")</f>
        <v/>
      </c>
      <c r="AJ1147" s="126" t="str">
        <f>IF(月報!W1147&lt;&gt;"",月報!W1147*24,"")</f>
        <v/>
      </c>
      <c r="AK1147" s="126" t="str">
        <f>IF(月報!P1147&lt;&gt;"",月報!P1147,"")</f>
        <v/>
      </c>
      <c r="AL1147" s="126" t="str">
        <f>IF(月報!Q1147&lt;&gt;"",IF(月報!Q1147="平日残","",月報!Q1147),"")</f>
        <v/>
      </c>
      <c r="AM1147" s="126"/>
      <c r="AN1147" s="126" t="str">
        <f t="shared" si="355"/>
        <v/>
      </c>
      <c r="AO1147" s="126" t="str">
        <f>IF($E1147="","",VLOOKUP($E1147,カレンダマスタ!$A$5:$E$381,5,FALSE))</f>
        <v/>
      </c>
      <c r="AQ1147" s="196" t="str">
        <f>IF(G1147="","",IF(VLOOKUP(E1147,カレンダマスタ!$A$5:$D$381,4,FALSE)=0,"",1))</f>
        <v/>
      </c>
      <c r="AR1147" s="136" t="str">
        <f>IF($G1147="","",IF($AD1147="NSTC",INDEX(カレンダマスタ!$I$26:$O$31,MATCH($G1147,カレンダマスタ!$H$26:$H$31,1),MATCH($H1147,カレンダマスタ!$I$25:$O$25,1)),
IF($AD1147="CS本社",INDEX(カレンダマスタ!$I$36:$O$41,MATCH($G1147,カレンダマスタ!$H$36:$H$41,1),MATCH($H1147,カレンダマスタ!$I$35:$O$35,1)),
IF($AD1147="NS本社",INDEX(カレンダマスタ!$I$94:$O$99,MATCH($G1147,カレンダマスタ!$H$95:$H$100,1),MATCH($H1147,カレンダマスタ!$I$93:$O$93,1)),
IF($AD1147="ODC",INDEX(カレンダマスタ!$I$46:$O$51,MATCH($G1147,カレンダマスタ!$H$46:$H$51,1),MATCH($H1147,カレンダマスタ!$I$45:$O$45,1)),
IF($AD1147="NS東京TC",INDEX(カレンダマスタ!$I$56:$O$61,MATCH($G1147,カレンダマスタ!$H$56:$H$61,1),MATCH($H1147,カレンダマスタ!$I$55:$O$55,1)),""))))))</f>
        <v/>
      </c>
      <c r="AS1147" s="126" t="str">
        <f t="shared" si="366"/>
        <v/>
      </c>
      <c r="AU1147" s="137" t="str">
        <f>IF(E1147="","",VLOOKUP($E1147,カレンダマスタ!$A$4:$E$381,4,FALSE))</f>
        <v/>
      </c>
      <c r="AV1147" s="137" t="str">
        <f t="shared" si="357"/>
        <v/>
      </c>
      <c r="AW1147" s="137" t="str">
        <f t="shared" si="358"/>
        <v/>
      </c>
      <c r="AX1147" s="138" t="str">
        <f t="shared" si="359"/>
        <v/>
      </c>
      <c r="AY1147" s="138" t="str">
        <f t="shared" si="360"/>
        <v/>
      </c>
      <c r="AZ1147" s="130" t="str">
        <f>IF(AX1147&amp;AW1147="勤怠未設定","×",IF(AV1147="勤怠修正","×",IF(AC1147="外注","",IF(AA1147="",IF(AY1147&lt;&gt;"","×",""),IF(VLOOKUP(AA1147,カレンダマスタ!$H$66:$I$83,2,FALSE)&lt;&gt;AY1147,"×","OK")))))</f>
        <v/>
      </c>
      <c r="BC1147" s="137" t="str">
        <f>IF(E1147="","",VLOOKUP($E1147,カレンダマスタ!$A$4:$E$381,4,FALSE))</f>
        <v/>
      </c>
      <c r="BD1147" s="126" t="str">
        <f>IF(AC1147="社員","",IF(AG1147=0,"",IF(AD1147="NSTC",IF(COUNTIF(カレンダマスタ!$Q$5:$Q$32,G1147)=1,"OK","×"),
IF(AD1147="NS本社",IF(COUNTIF(カレンダマスタ!$T$5:$T$32,G1147)=1,"OK","×"),IF(COUNTIF(カレンダマスタ!$R$5:$R$32,G1147)=1,"OK","×")))))</f>
        <v/>
      </c>
      <c r="BE1147" s="126" t="str">
        <f>IF(AC1147="社員","",IF(G1147="","",IF(R1147&lt;&gt;"","",IF(AF1147="CS","OK",IF(VLOOKUP(E1147,カレンダマスタ!$A$5:$D$381,4,FALSE)&gt;0,"",IF(OR(G1147*24&gt;10.84,H1147*24&lt;14.5)=TRUE,"×","OK"))))))</f>
        <v/>
      </c>
      <c r="BF1147" s="126" t="str">
        <f t="shared" si="371"/>
        <v/>
      </c>
      <c r="BG1147" s="126" t="str">
        <f t="shared" si="367"/>
        <v/>
      </c>
      <c r="BI1147" s="130" t="str">
        <f t="shared" si="368"/>
        <v/>
      </c>
    </row>
    <row r="1148" spans="2:61">
      <c r="B1148" s="111"/>
      <c r="C1148" s="536"/>
      <c r="D1148" s="128"/>
      <c r="E1148" s="583"/>
      <c r="F1148" s="128"/>
      <c r="G1148" s="588"/>
      <c r="H1148" s="588"/>
      <c r="I1148" s="130"/>
      <c r="J1148" s="139"/>
      <c r="K1148" s="131"/>
      <c r="L1148" s="132"/>
      <c r="M1148" s="132"/>
      <c r="N1148" s="141"/>
      <c r="O1148" s="139"/>
      <c r="P1148" s="139"/>
      <c r="Q1148" s="139"/>
      <c r="R1148" s="133"/>
      <c r="S1148" s="134"/>
      <c r="T1148" s="434" t="str">
        <f t="shared" si="369"/>
        <v/>
      </c>
      <c r="U1148" s="429"/>
      <c r="V1148" s="429" t="str">
        <f t="shared" si="362"/>
        <v/>
      </c>
      <c r="W1148" s="298"/>
      <c r="X1148" s="129" t="str">
        <f t="shared" si="370"/>
        <v/>
      </c>
      <c r="Y1148" s="129" t="str">
        <f t="shared" si="363"/>
        <v/>
      </c>
      <c r="Z1148" s="129" t="str">
        <f t="shared" si="364"/>
        <v/>
      </c>
      <c r="AA1148" s="133" t="str">
        <f t="shared" si="356"/>
        <v/>
      </c>
      <c r="AC1148" s="186" t="str">
        <f>AC1136</f>
        <v/>
      </c>
      <c r="AD1148" s="187" t="str">
        <f>AD1136</f>
        <v/>
      </c>
      <c r="AE1148" s="187" t="str">
        <f>AE1136</f>
        <v/>
      </c>
      <c r="AF1148" s="187" t="str">
        <f>AF1136</f>
        <v/>
      </c>
      <c r="AG1148" s="204">
        <f t="shared" si="365"/>
        <v>0</v>
      </c>
      <c r="AI1148" s="140" t="str">
        <f>IF(月報!G1148&lt;&gt;"",月報!G1148,"")</f>
        <v/>
      </c>
      <c r="AJ1148" s="126" t="str">
        <f>IF(月報!W1148&lt;&gt;"",月報!W1148*24,"")</f>
        <v/>
      </c>
      <c r="AK1148" s="126" t="str">
        <f>IF(月報!P1148&lt;&gt;"",月報!P1148,"")</f>
        <v/>
      </c>
      <c r="AL1148" s="126" t="str">
        <f>IF(月報!Q1148&lt;&gt;"",IF(月報!Q1148="平日残","",月報!Q1148),"")</f>
        <v/>
      </c>
      <c r="AM1148" s="126"/>
      <c r="AN1148" s="126" t="str">
        <f t="shared" si="355"/>
        <v/>
      </c>
      <c r="AO1148" s="126" t="str">
        <f>IF($E1148="","",VLOOKUP($E1148,カレンダマスタ!$A$5:$E$381,5,FALSE))</f>
        <v/>
      </c>
      <c r="AQ1148" s="196" t="str">
        <f>IF(G1148="","",IF(VLOOKUP(E1148,カレンダマスタ!$A$5:$D$381,4,FALSE)=0,"",1))</f>
        <v/>
      </c>
      <c r="AR1148" s="136" t="str">
        <f>IF($G1148="","",IF($AD1148="NSTC",INDEX(カレンダマスタ!$I$26:$O$31,MATCH($G1148,カレンダマスタ!$H$26:$H$31,1),MATCH($H1148,カレンダマスタ!$I$25:$O$25,1)),
IF($AD1148="CS本社",INDEX(カレンダマスタ!$I$36:$O$41,MATCH($G1148,カレンダマスタ!$H$36:$H$41,1),MATCH($H1148,カレンダマスタ!$I$35:$O$35,1)),
IF($AD1148="NS本社",INDEX(カレンダマスタ!$I$94:$O$99,MATCH($G1148,カレンダマスタ!$H$95:$H$100,1),MATCH($H1148,カレンダマスタ!$I$93:$O$93,1)),
IF($AD1148="ODC",INDEX(カレンダマスタ!$I$46:$O$51,MATCH($G1148,カレンダマスタ!$H$46:$H$51,1),MATCH($H1148,カレンダマスタ!$I$45:$O$45,1)),
IF($AD1148="NS東京TC",INDEX(カレンダマスタ!$I$56:$O$61,MATCH($G1148,カレンダマスタ!$H$56:$H$61,1),MATCH($H1148,カレンダマスタ!$I$55:$O$55,1)),""))))))</f>
        <v/>
      </c>
      <c r="AS1148" s="126" t="str">
        <f t="shared" si="366"/>
        <v/>
      </c>
      <c r="AU1148" s="137" t="str">
        <f>IF(E1148="","",VLOOKUP($E1148,カレンダマスタ!$A$4:$E$381,4,FALSE))</f>
        <v/>
      </c>
      <c r="AV1148" s="137" t="str">
        <f t="shared" si="357"/>
        <v/>
      </c>
      <c r="AW1148" s="137" t="str">
        <f t="shared" si="358"/>
        <v/>
      </c>
      <c r="AX1148" s="138" t="str">
        <f t="shared" si="359"/>
        <v/>
      </c>
      <c r="AY1148" s="138" t="str">
        <f t="shared" si="360"/>
        <v/>
      </c>
      <c r="AZ1148" s="130" t="str">
        <f>IF(AX1148&amp;AW1148="勤怠未設定","×",IF(AV1148="勤怠修正","×",IF(AC1148="外注","",IF(AA1148="",IF(AY1148&lt;&gt;"","×",""),IF(VLOOKUP(AA1148,カレンダマスタ!$H$66:$I$83,2,FALSE)&lt;&gt;AY1148,"×","OK")))))</f>
        <v/>
      </c>
      <c r="BC1148" s="137" t="str">
        <f>IF(E1148="","",VLOOKUP($E1148,カレンダマスタ!$A$4:$E$381,4,FALSE))</f>
        <v/>
      </c>
      <c r="BD1148" s="126" t="str">
        <f>IF(AC1148="社員","",IF(AG1148=0,"",IF(AD1148="NSTC",IF(COUNTIF(カレンダマスタ!$Q$5:$Q$32,G1148)=1,"OK","×"),
IF(AD1148="NS本社",IF(COUNTIF(カレンダマスタ!$T$5:$T$32,G1148)=1,"OK","×"),IF(COUNTIF(カレンダマスタ!$R$5:$R$32,G1148)=1,"OK","×")))))</f>
        <v/>
      </c>
      <c r="BE1148" s="126" t="str">
        <f>IF(AC1148="社員","",IF(G1148="","",IF(R1148&lt;&gt;"","",IF(AF1148="CS","OK",IF(VLOOKUP(E1148,カレンダマスタ!$A$5:$D$381,4,FALSE)&gt;0,"",IF(OR(G1148*24&gt;10.84,H1148*24&lt;14.5)=TRUE,"×","OK"))))))</f>
        <v/>
      </c>
      <c r="BF1148" s="126" t="str">
        <f t="shared" si="371"/>
        <v/>
      </c>
      <c r="BG1148" s="126" t="str">
        <f t="shared" si="367"/>
        <v/>
      </c>
      <c r="BI1148" s="130" t="str">
        <f t="shared" si="368"/>
        <v/>
      </c>
    </row>
    <row r="1149" spans="2:61">
      <c r="B1149" s="111"/>
      <c r="C1149" s="537"/>
      <c r="D1149" s="142"/>
      <c r="E1149" s="584"/>
      <c r="F1149" s="142"/>
      <c r="G1149" s="589"/>
      <c r="H1149" s="589"/>
      <c r="I1149" s="144"/>
      <c r="J1149" s="148"/>
      <c r="K1149" s="145"/>
      <c r="L1149" s="146"/>
      <c r="M1149" s="146"/>
      <c r="N1149" s="147"/>
      <c r="O1149" s="148"/>
      <c r="P1149" s="148"/>
      <c r="Q1149" s="148"/>
      <c r="R1149" s="149"/>
      <c r="S1149" s="156"/>
      <c r="T1149" s="435" t="str">
        <f t="shared" si="369"/>
        <v/>
      </c>
      <c r="U1149" s="430"/>
      <c r="V1149" s="430" t="str">
        <f t="shared" si="362"/>
        <v/>
      </c>
      <c r="W1149" s="298"/>
      <c r="X1149" s="143" t="str">
        <f t="shared" si="370"/>
        <v/>
      </c>
      <c r="Y1149" s="143" t="str">
        <f t="shared" si="363"/>
        <v/>
      </c>
      <c r="Z1149" s="143" t="str">
        <f t="shared" si="364"/>
        <v/>
      </c>
      <c r="AA1149" s="149" t="str">
        <f t="shared" si="356"/>
        <v/>
      </c>
      <c r="AC1149" s="188" t="str">
        <f>AC1136</f>
        <v/>
      </c>
      <c r="AD1149" s="189" t="str">
        <f>AD1136</f>
        <v/>
      </c>
      <c r="AE1149" s="189" t="str">
        <f>AE1136</f>
        <v/>
      </c>
      <c r="AF1149" s="189" t="str">
        <f>AF1136</f>
        <v/>
      </c>
      <c r="AG1149" s="205">
        <f t="shared" si="365"/>
        <v>0</v>
      </c>
      <c r="AI1149" s="157" t="str">
        <f>IF(月報!G1149&lt;&gt;"",月報!G1149,"")</f>
        <v/>
      </c>
      <c r="AJ1149" s="151" t="str">
        <f>IF(月報!W1149&lt;&gt;"",月報!W1149*24,"")</f>
        <v/>
      </c>
      <c r="AK1149" s="151" t="str">
        <f>IF(月報!P1149&lt;&gt;"",月報!P1149,"")</f>
        <v/>
      </c>
      <c r="AL1149" s="151" t="str">
        <f>IF(月報!Q1149&lt;&gt;"",IF(月報!Q1149="平日残","",月報!Q1149),"")</f>
        <v/>
      </c>
      <c r="AM1149" s="151"/>
      <c r="AN1149" s="151" t="str">
        <f t="shared" si="355"/>
        <v/>
      </c>
      <c r="AO1149" s="151" t="str">
        <f>IF($E1149="","",VLOOKUP($E1149,カレンダマスタ!$A$5:$E$381,5,FALSE))</f>
        <v/>
      </c>
      <c r="AQ1149" s="197" t="str">
        <f>IF(G1149="","",IF(VLOOKUP(E1149,カレンダマスタ!$A$5:$D$381,4,FALSE)=0,"",1))</f>
        <v/>
      </c>
      <c r="AR1149" s="152" t="str">
        <f>IF($G1149="","",IF($AD1149="NSTC",INDEX(カレンダマスタ!$I$26:$O$31,MATCH($G1149,カレンダマスタ!$H$26:$H$31,1),MATCH($H1149,カレンダマスタ!$I$25:$O$25,1)),
IF($AD1149="CS本社",INDEX(カレンダマスタ!$I$36:$O$41,MATCH($G1149,カレンダマスタ!$H$36:$H$41,1),MATCH($H1149,カレンダマスタ!$I$35:$O$35,1)),
IF($AD1149="NS本社",INDEX(カレンダマスタ!$I$94:$O$99,MATCH($G1149,カレンダマスタ!$H$95:$H$100,1),MATCH($H1149,カレンダマスタ!$I$93:$O$93,1)),
IF($AD1149="ODC",INDEX(カレンダマスタ!$I$46:$O$51,MATCH($G1149,カレンダマスタ!$H$46:$H$51,1),MATCH($H1149,カレンダマスタ!$I$45:$O$45,1)),
IF($AD1149="NS東京TC",INDEX(カレンダマスタ!$I$56:$O$61,MATCH($G1149,カレンダマスタ!$H$56:$H$61,1),MATCH($H1149,カレンダマスタ!$I$55:$O$55,1)),""))))))</f>
        <v/>
      </c>
      <c r="AS1149" s="151" t="str">
        <f t="shared" si="366"/>
        <v/>
      </c>
      <c r="AU1149" s="153" t="str">
        <f>IF(E1149="","",VLOOKUP($E1149,カレンダマスタ!$A$4:$E$381,4,FALSE))</f>
        <v/>
      </c>
      <c r="AV1149" s="153" t="str">
        <f t="shared" si="357"/>
        <v/>
      </c>
      <c r="AW1149" s="153" t="str">
        <f t="shared" si="358"/>
        <v/>
      </c>
      <c r="AX1149" s="154" t="str">
        <f t="shared" si="359"/>
        <v/>
      </c>
      <c r="AY1149" s="154" t="str">
        <f t="shared" si="360"/>
        <v/>
      </c>
      <c r="AZ1149" s="144" t="str">
        <f>IF(AX1149&amp;AW1149="勤怠未設定","×",IF(AV1149="勤怠修正","×",IF(AC1149="外注","",IF(AA1149="",IF(AY1149&lt;&gt;"","×",""),IF(VLOOKUP(AA1149,カレンダマスタ!$H$66:$I$83,2,FALSE)&lt;&gt;AY1149,"×","OK")))))</f>
        <v/>
      </c>
      <c r="BC1149" s="153" t="str">
        <f>IF(E1149="","",VLOOKUP($E1149,カレンダマスタ!$A$4:$E$381,4,FALSE))</f>
        <v/>
      </c>
      <c r="BD1149" s="151" t="str">
        <f>IF(AC1149="社員","",IF(AG1149=0,"",IF(AD1149="NSTC",IF(COUNTIF(カレンダマスタ!$Q$5:$Q$32,G1149)=1,"OK","×"),
IF(AD1149="NS本社",IF(COUNTIF(カレンダマスタ!$T$5:$T$32,G1149)=1,"OK","×"),IF(COUNTIF(カレンダマスタ!$R$5:$R$32,G1149)=1,"OK","×")))))</f>
        <v/>
      </c>
      <c r="BE1149" s="151" t="str">
        <f>IF(AC1149="社員","",IF(G1149="","",IF(R1149&lt;&gt;"","",IF(AF1149="CS","OK",IF(VLOOKUP(E1149,カレンダマスタ!$A$5:$D$381,4,FALSE)&gt;0,"",IF(OR(G1149*24&gt;10.84,H1149*24&lt;14.5)=TRUE,"×","OK"))))))</f>
        <v/>
      </c>
      <c r="BF1149" s="151" t="str">
        <f t="shared" si="371"/>
        <v/>
      </c>
      <c r="BG1149" s="151" t="str">
        <f t="shared" si="367"/>
        <v/>
      </c>
      <c r="BI1149" s="144" t="str">
        <f t="shared" si="368"/>
        <v/>
      </c>
    </row>
    <row r="1150" spans="2:61">
      <c r="B1150" s="111"/>
      <c r="C1150" s="535"/>
      <c r="D1150" s="112"/>
      <c r="E1150" s="582"/>
      <c r="F1150" s="112"/>
      <c r="G1150" s="587"/>
      <c r="H1150" s="587"/>
      <c r="I1150" s="114"/>
      <c r="J1150" s="118"/>
      <c r="K1150" s="115"/>
      <c r="L1150" s="116"/>
      <c r="M1150" s="116"/>
      <c r="N1150" s="117"/>
      <c r="O1150" s="118"/>
      <c r="P1150" s="118"/>
      <c r="Q1150" s="118"/>
      <c r="R1150" s="119"/>
      <c r="S1150" s="120"/>
      <c r="T1150" s="433" t="str">
        <f t="shared" si="369"/>
        <v/>
      </c>
      <c r="U1150" s="431">
        <f>SUM(T1150:T1156)</f>
        <v>0</v>
      </c>
      <c r="V1150" s="431" t="str">
        <f t="shared" si="362"/>
        <v/>
      </c>
      <c r="W1150" s="298"/>
      <c r="X1150" s="113" t="str">
        <f t="shared" si="370"/>
        <v/>
      </c>
      <c r="Y1150" s="113" t="str">
        <f t="shared" si="363"/>
        <v/>
      </c>
      <c r="Z1150" s="113" t="str">
        <f t="shared" si="364"/>
        <v/>
      </c>
      <c r="AA1150" s="119" t="str">
        <f t="shared" si="356"/>
        <v/>
      </c>
      <c r="AC1150" s="190" t="str">
        <f>AC1136</f>
        <v/>
      </c>
      <c r="AD1150" s="191" t="str">
        <f>AD1136</f>
        <v/>
      </c>
      <c r="AE1150" s="191" t="str">
        <f>AE1136</f>
        <v/>
      </c>
      <c r="AF1150" s="191" t="str">
        <f>AF1136</f>
        <v/>
      </c>
      <c r="AG1150" s="206">
        <f t="shared" si="365"/>
        <v>0</v>
      </c>
      <c r="AI1150" s="158" t="str">
        <f>IF(月報!G1150&lt;&gt;"",月報!G1150,"")</f>
        <v/>
      </c>
      <c r="AJ1150" s="122" t="str">
        <f>IF(月報!W1150&lt;&gt;"",月報!W1150*24,"")</f>
        <v/>
      </c>
      <c r="AK1150" s="122" t="str">
        <f>IF(月報!P1150&lt;&gt;"",月報!P1150,"")</f>
        <v/>
      </c>
      <c r="AL1150" s="122" t="str">
        <f>IF(月報!Q1150&lt;&gt;"",IF(月報!Q1150="平日残","",月報!Q1150),"")</f>
        <v/>
      </c>
      <c r="AM1150" s="122"/>
      <c r="AN1150" s="122" t="str">
        <f t="shared" si="355"/>
        <v/>
      </c>
      <c r="AO1150" s="122" t="str">
        <f>IF($E1150="","",VLOOKUP($E1150,カレンダマスタ!$A$5:$E$381,5,FALSE))</f>
        <v/>
      </c>
      <c r="AQ1150" s="195" t="str">
        <f>IF(G1150="","",IF(VLOOKUP(E1150,カレンダマスタ!$A$5:$D$381,4,FALSE)=0,"",1))</f>
        <v/>
      </c>
      <c r="AR1150" s="123" t="str">
        <f>IF($G1150="","",IF($AD1150="NSTC",INDEX(カレンダマスタ!$I$26:$O$31,MATCH($G1150,カレンダマスタ!$H$26:$H$31,1),MATCH($H1150,カレンダマスタ!$I$25:$O$25,1)),
IF($AD1150="CS本社",INDEX(カレンダマスタ!$I$36:$O$41,MATCH($G1150,カレンダマスタ!$H$36:$H$41,1),MATCH($H1150,カレンダマスタ!$I$35:$O$35,1)),
IF($AD1150="NS本社",INDEX(カレンダマスタ!$I$94:$O$99,MATCH($G1150,カレンダマスタ!$H$95:$H$100,1),MATCH($H1150,カレンダマスタ!$I$93:$O$93,1)),
IF($AD1150="ODC",INDEX(カレンダマスタ!$I$46:$O$51,MATCH($G1150,カレンダマスタ!$H$46:$H$51,1),MATCH($H1150,カレンダマスタ!$I$45:$O$45,1)),
IF($AD1150="NS東京TC",INDEX(カレンダマスタ!$I$56:$O$61,MATCH($G1150,カレンダマスタ!$H$56:$H$61,1),MATCH($H1150,カレンダマスタ!$I$55:$O$55,1)),""))))))</f>
        <v/>
      </c>
      <c r="AS1150" s="122" t="str">
        <f t="shared" si="366"/>
        <v/>
      </c>
      <c r="AU1150" s="124" t="str">
        <f>IF(E1150="","",VLOOKUP($E1150,カレンダマスタ!$A$4:$E$381,4,FALSE))</f>
        <v/>
      </c>
      <c r="AV1150" s="124" t="str">
        <f t="shared" si="357"/>
        <v/>
      </c>
      <c r="AW1150" s="124" t="str">
        <f t="shared" si="358"/>
        <v/>
      </c>
      <c r="AX1150" s="125" t="str">
        <f t="shared" si="359"/>
        <v/>
      </c>
      <c r="AY1150" s="125" t="str">
        <f t="shared" si="360"/>
        <v/>
      </c>
      <c r="AZ1150" s="114" t="str">
        <f>IF(AX1150&amp;AW1150="勤怠未設定","×",IF(AV1150="勤怠修正","×",IF(AC1150="外注","",IF(AA1150="",IF(AY1150&lt;&gt;"","×",""),IF(VLOOKUP(AA1150,カレンダマスタ!$H$66:$I$83,2,FALSE)&lt;&gt;AY1150,"×","OK")))))</f>
        <v/>
      </c>
      <c r="BC1150" s="124" t="str">
        <f>IF(E1150="","",VLOOKUP($E1150,カレンダマスタ!$A$4:$E$381,4,FALSE))</f>
        <v/>
      </c>
      <c r="BD1150" s="122" t="str">
        <f>IF(AC1150="社員","",IF(AG1150=0,"",IF(AD1150="NSTC",IF(COUNTIF(カレンダマスタ!$Q$5:$Q$32,G1150)=1,"OK","×"),
IF(AD1150="NS本社",IF(COUNTIF(カレンダマスタ!$T$5:$T$32,G1150)=1,"OK","×"),IF(COUNTIF(カレンダマスタ!$R$5:$R$32,G1150)=1,"OK","×")))))</f>
        <v/>
      </c>
      <c r="BE1150" s="122" t="str">
        <f>IF(AC1150="社員","",IF(G1150="","",IF(R1150&lt;&gt;"","",IF(AF1150="CS","OK",IF(VLOOKUP(E1150,カレンダマスタ!$A$5:$D$381,4,FALSE)&gt;0,"",IF(OR(G1150*24&gt;10.84,H1150*24&lt;14.5)=TRUE,"×","OK"))))))</f>
        <v/>
      </c>
      <c r="BF1150" s="122" t="str">
        <f t="shared" si="371"/>
        <v/>
      </c>
      <c r="BG1150" s="122" t="str">
        <f t="shared" si="367"/>
        <v/>
      </c>
      <c r="BI1150" s="114" t="str">
        <f t="shared" si="368"/>
        <v/>
      </c>
    </row>
    <row r="1151" spans="2:61">
      <c r="B1151" s="111"/>
      <c r="C1151" s="536"/>
      <c r="D1151" s="128"/>
      <c r="E1151" s="583"/>
      <c r="F1151" s="128"/>
      <c r="G1151" s="588"/>
      <c r="H1151" s="588"/>
      <c r="I1151" s="130"/>
      <c r="J1151" s="139"/>
      <c r="K1151" s="131"/>
      <c r="L1151" s="132"/>
      <c r="M1151" s="132"/>
      <c r="N1151" s="141"/>
      <c r="O1151" s="139"/>
      <c r="P1151" s="139"/>
      <c r="Q1151" s="139"/>
      <c r="R1151" s="133"/>
      <c r="S1151" s="134"/>
      <c r="T1151" s="434" t="str">
        <f t="shared" si="369"/>
        <v/>
      </c>
      <c r="U1151" s="429"/>
      <c r="V1151" s="429" t="str">
        <f t="shared" si="362"/>
        <v/>
      </c>
      <c r="W1151" s="298"/>
      <c r="X1151" s="129" t="str">
        <f t="shared" si="370"/>
        <v/>
      </c>
      <c r="Y1151" s="129" t="str">
        <f t="shared" si="363"/>
        <v/>
      </c>
      <c r="Z1151" s="129" t="str">
        <f t="shared" si="364"/>
        <v/>
      </c>
      <c r="AA1151" s="133" t="str">
        <f t="shared" si="356"/>
        <v/>
      </c>
      <c r="AC1151" s="186" t="str">
        <f>AC1136</f>
        <v/>
      </c>
      <c r="AD1151" s="187" t="str">
        <f>AD1136</f>
        <v/>
      </c>
      <c r="AE1151" s="187" t="str">
        <f>AE1136</f>
        <v/>
      </c>
      <c r="AF1151" s="187" t="str">
        <f>AF1136</f>
        <v/>
      </c>
      <c r="AG1151" s="204">
        <f t="shared" si="365"/>
        <v>0</v>
      </c>
      <c r="AI1151" s="135" t="str">
        <f>IF(月報!G1151&lt;&gt;"",月報!G1151,"")</f>
        <v/>
      </c>
      <c r="AJ1151" s="126" t="str">
        <f>IF(月報!W1151&lt;&gt;"",月報!W1151*24,"")</f>
        <v/>
      </c>
      <c r="AK1151" s="126" t="str">
        <f>IF(月報!P1151&lt;&gt;"",月報!P1151,"")</f>
        <v/>
      </c>
      <c r="AL1151" s="126" t="str">
        <f>IF(月報!Q1151&lt;&gt;"",IF(月報!Q1151="平日残","",月報!Q1151),"")</f>
        <v/>
      </c>
      <c r="AM1151" s="126"/>
      <c r="AN1151" s="126" t="str">
        <f t="shared" si="355"/>
        <v/>
      </c>
      <c r="AO1151" s="126" t="str">
        <f>IF($E1151="","",VLOOKUP($E1151,カレンダマスタ!$A$5:$E$381,5,FALSE))</f>
        <v/>
      </c>
      <c r="AQ1151" s="196" t="str">
        <f>IF(G1151="","",IF(VLOOKUP(E1151,カレンダマスタ!$A$5:$D$381,4,FALSE)=0,"",1))</f>
        <v/>
      </c>
      <c r="AR1151" s="136" t="str">
        <f>IF($G1151="","",IF($AD1151="NSTC",INDEX(カレンダマスタ!$I$26:$O$31,MATCH($G1151,カレンダマスタ!$H$26:$H$31,1),MATCH($H1151,カレンダマスタ!$I$25:$O$25,1)),
IF($AD1151="CS本社",INDEX(カレンダマスタ!$I$36:$O$41,MATCH($G1151,カレンダマスタ!$H$36:$H$41,1),MATCH($H1151,カレンダマスタ!$I$35:$O$35,1)),
IF($AD1151="NS本社",INDEX(カレンダマスタ!$I$94:$O$99,MATCH($G1151,カレンダマスタ!$H$95:$H$100,1),MATCH($H1151,カレンダマスタ!$I$93:$O$93,1)),
IF($AD1151="ODC",INDEX(カレンダマスタ!$I$46:$O$51,MATCH($G1151,カレンダマスタ!$H$46:$H$51,1),MATCH($H1151,カレンダマスタ!$I$45:$O$45,1)),
IF($AD1151="NS東京TC",INDEX(カレンダマスタ!$I$56:$O$61,MATCH($G1151,カレンダマスタ!$H$56:$H$61,1),MATCH($H1151,カレンダマスタ!$I$55:$O$55,1)),""))))))</f>
        <v/>
      </c>
      <c r="AS1151" s="126" t="str">
        <f t="shared" si="366"/>
        <v/>
      </c>
      <c r="AU1151" s="137" t="str">
        <f>IF(E1151="","",VLOOKUP($E1151,カレンダマスタ!$A$4:$E$381,4,FALSE))</f>
        <v/>
      </c>
      <c r="AV1151" s="137" t="str">
        <f t="shared" si="357"/>
        <v/>
      </c>
      <c r="AW1151" s="137" t="str">
        <f t="shared" si="358"/>
        <v/>
      </c>
      <c r="AX1151" s="138" t="str">
        <f t="shared" si="359"/>
        <v/>
      </c>
      <c r="AY1151" s="138" t="str">
        <f t="shared" si="360"/>
        <v/>
      </c>
      <c r="AZ1151" s="130" t="str">
        <f>IF(AX1151&amp;AW1151="勤怠未設定","×",IF(AV1151="勤怠修正","×",IF(AC1151="外注","",IF(AA1151="",IF(AY1151&lt;&gt;"","×",""),IF(VLOOKUP(AA1151,カレンダマスタ!$H$66:$I$83,2,FALSE)&lt;&gt;AY1151,"×","OK")))))</f>
        <v/>
      </c>
      <c r="BC1151" s="137" t="str">
        <f>IF(E1151="","",VLOOKUP($E1151,カレンダマスタ!$A$4:$E$381,4,FALSE))</f>
        <v/>
      </c>
      <c r="BD1151" s="126" t="str">
        <f>IF(AC1151="社員","",IF(AG1151=0,"",IF(AD1151="NSTC",IF(COUNTIF(カレンダマスタ!$Q$5:$Q$32,G1151)=1,"OK","×"),
IF(AD1151="NS本社",IF(COUNTIF(カレンダマスタ!$T$5:$T$32,G1151)=1,"OK","×"),IF(COUNTIF(カレンダマスタ!$R$5:$R$32,G1151)=1,"OK","×")))))</f>
        <v/>
      </c>
      <c r="BE1151" s="126" t="str">
        <f>IF(AC1151="社員","",IF(G1151="","",IF(R1151&lt;&gt;"","",IF(AF1151="CS","OK",IF(VLOOKUP(E1151,カレンダマスタ!$A$5:$D$381,4,FALSE)&gt;0,"",IF(OR(G1151*24&gt;10.84,H1151*24&lt;14.5)=TRUE,"×","OK"))))))</f>
        <v/>
      </c>
      <c r="BF1151" s="126" t="str">
        <f t="shared" si="371"/>
        <v/>
      </c>
      <c r="BG1151" s="126" t="str">
        <f t="shared" si="367"/>
        <v/>
      </c>
      <c r="BI1151" s="130" t="str">
        <f t="shared" si="368"/>
        <v/>
      </c>
    </row>
    <row r="1152" spans="2:61">
      <c r="B1152" s="111"/>
      <c r="C1152" s="536"/>
      <c r="D1152" s="128"/>
      <c r="E1152" s="583"/>
      <c r="F1152" s="128"/>
      <c r="G1152" s="588"/>
      <c r="H1152" s="588"/>
      <c r="I1152" s="130"/>
      <c r="J1152" s="139"/>
      <c r="K1152" s="131"/>
      <c r="L1152" s="132"/>
      <c r="M1152" s="132"/>
      <c r="N1152" s="141"/>
      <c r="O1152" s="139"/>
      <c r="P1152" s="139"/>
      <c r="Q1152" s="139"/>
      <c r="R1152" s="133"/>
      <c r="S1152" s="134"/>
      <c r="T1152" s="434" t="str">
        <f t="shared" si="369"/>
        <v/>
      </c>
      <c r="U1152" s="429"/>
      <c r="V1152" s="429" t="str">
        <f t="shared" si="362"/>
        <v/>
      </c>
      <c r="W1152" s="298"/>
      <c r="X1152" s="129" t="str">
        <f t="shared" si="370"/>
        <v/>
      </c>
      <c r="Y1152" s="129" t="str">
        <f t="shared" si="363"/>
        <v/>
      </c>
      <c r="Z1152" s="129" t="str">
        <f t="shared" si="364"/>
        <v/>
      </c>
      <c r="AA1152" s="133" t="str">
        <f t="shared" si="356"/>
        <v/>
      </c>
      <c r="AC1152" s="186" t="str">
        <f>AC1136</f>
        <v/>
      </c>
      <c r="AD1152" s="187" t="str">
        <f>AD1136</f>
        <v/>
      </c>
      <c r="AE1152" s="187" t="str">
        <f>AE1136</f>
        <v/>
      </c>
      <c r="AF1152" s="187" t="str">
        <f>AF1136</f>
        <v/>
      </c>
      <c r="AG1152" s="204">
        <f t="shared" si="365"/>
        <v>0</v>
      </c>
      <c r="AI1152" s="135" t="str">
        <f>IF(月報!G1152&lt;&gt;"",月報!G1152,"")</f>
        <v/>
      </c>
      <c r="AJ1152" s="126" t="str">
        <f>IF(月報!W1152&lt;&gt;"",月報!W1152*24,"")</f>
        <v/>
      </c>
      <c r="AK1152" s="126" t="str">
        <f>IF(月報!P1152&lt;&gt;"",月報!P1152,"")</f>
        <v/>
      </c>
      <c r="AL1152" s="126" t="str">
        <f>IF(月報!Q1152&lt;&gt;"",IF(月報!Q1152="平日残","",月報!Q1152),"")</f>
        <v/>
      </c>
      <c r="AM1152" s="126"/>
      <c r="AN1152" s="126" t="str">
        <f t="shared" si="355"/>
        <v/>
      </c>
      <c r="AO1152" s="126" t="str">
        <f>IF($E1152="","",VLOOKUP($E1152,カレンダマスタ!$A$5:$E$381,5,FALSE))</f>
        <v/>
      </c>
      <c r="AQ1152" s="196" t="str">
        <f>IF(G1152="","",IF(VLOOKUP(E1152,カレンダマスタ!$A$5:$D$381,4,FALSE)=0,"",1))</f>
        <v/>
      </c>
      <c r="AR1152" s="136" t="str">
        <f>IF($G1152="","",IF($AD1152="NSTC",INDEX(カレンダマスタ!$I$26:$O$31,MATCH($G1152,カレンダマスタ!$H$26:$H$31,1),MATCH($H1152,カレンダマスタ!$I$25:$O$25,1)),
IF($AD1152="CS本社",INDEX(カレンダマスタ!$I$36:$O$41,MATCH($G1152,カレンダマスタ!$H$36:$H$41,1),MATCH($H1152,カレンダマスタ!$I$35:$O$35,1)),
IF($AD1152="NS本社",INDEX(カレンダマスタ!$I$94:$O$99,MATCH($G1152,カレンダマスタ!$H$95:$H$100,1),MATCH($H1152,カレンダマスタ!$I$93:$O$93,1)),
IF($AD1152="ODC",INDEX(カレンダマスタ!$I$46:$O$51,MATCH($G1152,カレンダマスタ!$H$46:$H$51,1),MATCH($H1152,カレンダマスタ!$I$45:$O$45,1)),
IF($AD1152="NS東京TC",INDEX(カレンダマスタ!$I$56:$O$61,MATCH($G1152,カレンダマスタ!$H$56:$H$61,1),MATCH($H1152,カレンダマスタ!$I$55:$O$55,1)),""))))))</f>
        <v/>
      </c>
      <c r="AS1152" s="126" t="str">
        <f t="shared" si="366"/>
        <v/>
      </c>
      <c r="AU1152" s="137" t="str">
        <f>IF(E1152="","",VLOOKUP($E1152,カレンダマスタ!$A$4:$E$381,4,FALSE))</f>
        <v/>
      </c>
      <c r="AV1152" s="137" t="str">
        <f t="shared" si="357"/>
        <v/>
      </c>
      <c r="AW1152" s="137" t="str">
        <f t="shared" si="358"/>
        <v/>
      </c>
      <c r="AX1152" s="138" t="str">
        <f t="shared" si="359"/>
        <v/>
      </c>
      <c r="AY1152" s="138" t="str">
        <f t="shared" si="360"/>
        <v/>
      </c>
      <c r="AZ1152" s="130" t="str">
        <f>IF(AX1152&amp;AW1152="勤怠未設定","×",IF(AV1152="勤怠修正","×",IF(AC1152="外注","",IF(AA1152="",IF(AY1152&lt;&gt;"","×",""),IF(VLOOKUP(AA1152,カレンダマスタ!$H$66:$I$83,2,FALSE)&lt;&gt;AY1152,"×","OK")))))</f>
        <v/>
      </c>
      <c r="BC1152" s="137" t="str">
        <f>IF(E1152="","",VLOOKUP($E1152,カレンダマスタ!$A$4:$E$381,4,FALSE))</f>
        <v/>
      </c>
      <c r="BD1152" s="126" t="str">
        <f>IF(AC1152="社員","",IF(AG1152=0,"",IF(AD1152="NSTC",IF(COUNTIF(カレンダマスタ!$Q$5:$Q$32,G1152)=1,"OK","×"),
IF(AD1152="NS本社",IF(COUNTIF(カレンダマスタ!$T$5:$T$32,G1152)=1,"OK","×"),IF(COUNTIF(カレンダマスタ!$R$5:$R$32,G1152)=1,"OK","×")))))</f>
        <v/>
      </c>
      <c r="BE1152" s="126" t="str">
        <f>IF(AC1152="社員","",IF(G1152="","",IF(R1152&lt;&gt;"","",IF(AF1152="CS","OK",IF(VLOOKUP(E1152,カレンダマスタ!$A$5:$D$381,4,FALSE)&gt;0,"",IF(OR(G1152*24&gt;10.84,H1152*24&lt;14.5)=TRUE,"×","OK"))))))</f>
        <v/>
      </c>
      <c r="BF1152" s="126" t="str">
        <f t="shared" si="371"/>
        <v/>
      </c>
      <c r="BG1152" s="126" t="str">
        <f t="shared" si="367"/>
        <v/>
      </c>
      <c r="BI1152" s="130" t="str">
        <f t="shared" si="368"/>
        <v/>
      </c>
    </row>
    <row r="1153" spans="2:61">
      <c r="B1153" s="111"/>
      <c r="C1153" s="536"/>
      <c r="D1153" s="128"/>
      <c r="E1153" s="583"/>
      <c r="F1153" s="128"/>
      <c r="G1153" s="588"/>
      <c r="H1153" s="588"/>
      <c r="I1153" s="130"/>
      <c r="J1153" s="139"/>
      <c r="K1153" s="131"/>
      <c r="L1153" s="132"/>
      <c r="M1153" s="132"/>
      <c r="N1153" s="141"/>
      <c r="O1153" s="139"/>
      <c r="P1153" s="139"/>
      <c r="Q1153" s="139"/>
      <c r="R1153" s="133"/>
      <c r="S1153" s="134"/>
      <c r="T1153" s="434" t="str">
        <f t="shared" si="369"/>
        <v/>
      </c>
      <c r="U1153" s="429"/>
      <c r="V1153" s="429" t="str">
        <f t="shared" si="362"/>
        <v/>
      </c>
      <c r="W1153" s="298"/>
      <c r="X1153" s="129" t="str">
        <f t="shared" si="370"/>
        <v/>
      </c>
      <c r="Y1153" s="129" t="str">
        <f t="shared" si="363"/>
        <v/>
      </c>
      <c r="Z1153" s="129" t="str">
        <f t="shared" si="364"/>
        <v/>
      </c>
      <c r="AA1153" s="133" t="str">
        <f t="shared" si="356"/>
        <v/>
      </c>
      <c r="AC1153" s="186" t="str">
        <f>AC1136</f>
        <v/>
      </c>
      <c r="AD1153" s="187" t="str">
        <f>AD1136</f>
        <v/>
      </c>
      <c r="AE1153" s="187" t="str">
        <f>AE1136</f>
        <v/>
      </c>
      <c r="AF1153" s="187" t="str">
        <f>AF1136</f>
        <v/>
      </c>
      <c r="AG1153" s="204">
        <f t="shared" si="365"/>
        <v>0</v>
      </c>
      <c r="AI1153" s="140" t="str">
        <f>IF(月報!G1153&lt;&gt;"",月報!G1153,"")</f>
        <v/>
      </c>
      <c r="AJ1153" s="126" t="str">
        <f>IF(月報!W1153&lt;&gt;"",月報!W1153*24,"")</f>
        <v/>
      </c>
      <c r="AK1153" s="126" t="str">
        <f>IF(月報!P1153&lt;&gt;"",月報!P1153,"")</f>
        <v/>
      </c>
      <c r="AL1153" s="126" t="str">
        <f>IF(月報!Q1153&lt;&gt;"",IF(月報!Q1153="平日残","",月報!Q1153),"")</f>
        <v/>
      </c>
      <c r="AM1153" s="126"/>
      <c r="AN1153" s="126" t="str">
        <f t="shared" si="355"/>
        <v/>
      </c>
      <c r="AO1153" s="126" t="str">
        <f>IF($E1153="","",VLOOKUP($E1153,カレンダマスタ!$A$5:$E$381,5,FALSE))</f>
        <v/>
      </c>
      <c r="AQ1153" s="196" t="str">
        <f>IF(G1153="","",IF(VLOOKUP(E1153,カレンダマスタ!$A$5:$D$381,4,FALSE)=0,"",1))</f>
        <v/>
      </c>
      <c r="AR1153" s="136" t="str">
        <f>IF($G1153="","",IF($AD1153="NSTC",INDEX(カレンダマスタ!$I$26:$O$31,MATCH($G1153,カレンダマスタ!$H$26:$H$31,1),MATCH($H1153,カレンダマスタ!$I$25:$O$25,1)),
IF($AD1153="CS本社",INDEX(カレンダマスタ!$I$36:$O$41,MATCH($G1153,カレンダマスタ!$H$36:$H$41,1),MATCH($H1153,カレンダマスタ!$I$35:$O$35,1)),
IF($AD1153="NS本社",INDEX(カレンダマスタ!$I$94:$O$99,MATCH($G1153,カレンダマスタ!$H$95:$H$100,1),MATCH($H1153,カレンダマスタ!$I$93:$O$93,1)),
IF($AD1153="ODC",INDEX(カレンダマスタ!$I$46:$O$51,MATCH($G1153,カレンダマスタ!$H$46:$H$51,1),MATCH($H1153,カレンダマスタ!$I$45:$O$45,1)),
IF($AD1153="NS東京TC",INDEX(カレンダマスタ!$I$56:$O$61,MATCH($G1153,カレンダマスタ!$H$56:$H$61,1),MATCH($H1153,カレンダマスタ!$I$55:$O$55,1)),""))))))</f>
        <v/>
      </c>
      <c r="AS1153" s="126" t="str">
        <f t="shared" si="366"/>
        <v/>
      </c>
      <c r="AU1153" s="137" t="str">
        <f>IF(E1153="","",VLOOKUP($E1153,カレンダマスタ!$A$4:$E$381,4,FALSE))</f>
        <v/>
      </c>
      <c r="AV1153" s="137" t="str">
        <f t="shared" si="357"/>
        <v/>
      </c>
      <c r="AW1153" s="137" t="str">
        <f t="shared" si="358"/>
        <v/>
      </c>
      <c r="AX1153" s="138" t="str">
        <f t="shared" si="359"/>
        <v/>
      </c>
      <c r="AY1153" s="138" t="str">
        <f t="shared" si="360"/>
        <v/>
      </c>
      <c r="AZ1153" s="130" t="str">
        <f>IF(AX1153&amp;AW1153="勤怠未設定","×",IF(AV1153="勤怠修正","×",IF(AC1153="外注","",IF(AA1153="",IF(AY1153&lt;&gt;"","×",""),IF(VLOOKUP(AA1153,カレンダマスタ!$H$66:$I$83,2,FALSE)&lt;&gt;AY1153,"×","OK")))))</f>
        <v/>
      </c>
      <c r="BC1153" s="137" t="str">
        <f>IF(E1153="","",VLOOKUP($E1153,カレンダマスタ!$A$4:$E$381,4,FALSE))</f>
        <v/>
      </c>
      <c r="BD1153" s="126" t="str">
        <f>IF(AC1153="社員","",IF(AG1153=0,"",IF(AD1153="NSTC",IF(COUNTIF(カレンダマスタ!$Q$5:$Q$32,G1153)=1,"OK","×"),
IF(AD1153="NS本社",IF(COUNTIF(カレンダマスタ!$T$5:$T$32,G1153)=1,"OK","×"),IF(COUNTIF(カレンダマスタ!$R$5:$R$32,G1153)=1,"OK","×")))))</f>
        <v/>
      </c>
      <c r="BE1153" s="126" t="str">
        <f>IF(AC1153="社員","",IF(G1153="","",IF(R1153&lt;&gt;"","",IF(AF1153="CS","OK",IF(VLOOKUP(E1153,カレンダマスタ!$A$5:$D$381,4,FALSE)&gt;0,"",IF(OR(G1153*24&gt;10.84,H1153*24&lt;14.5)=TRUE,"×","OK"))))))</f>
        <v/>
      </c>
      <c r="BF1153" s="126" t="str">
        <f t="shared" si="371"/>
        <v/>
      </c>
      <c r="BG1153" s="126" t="str">
        <f t="shared" si="367"/>
        <v/>
      </c>
      <c r="BI1153" s="130" t="str">
        <f t="shared" si="368"/>
        <v/>
      </c>
    </row>
    <row r="1154" spans="2:61">
      <c r="B1154" s="111"/>
      <c r="C1154" s="536"/>
      <c r="D1154" s="128"/>
      <c r="E1154" s="583"/>
      <c r="F1154" s="128"/>
      <c r="G1154" s="588"/>
      <c r="H1154" s="588"/>
      <c r="I1154" s="130"/>
      <c r="J1154" s="139"/>
      <c r="K1154" s="131"/>
      <c r="L1154" s="132"/>
      <c r="M1154" s="132"/>
      <c r="N1154" s="141"/>
      <c r="O1154" s="139"/>
      <c r="P1154" s="139"/>
      <c r="Q1154" s="139"/>
      <c r="R1154" s="133"/>
      <c r="S1154" s="134"/>
      <c r="T1154" s="434" t="str">
        <f t="shared" si="369"/>
        <v/>
      </c>
      <c r="U1154" s="429"/>
      <c r="V1154" s="429" t="str">
        <f t="shared" si="362"/>
        <v/>
      </c>
      <c r="W1154" s="298"/>
      <c r="X1154" s="129" t="str">
        <f t="shared" si="370"/>
        <v/>
      </c>
      <c r="Y1154" s="129" t="str">
        <f t="shared" si="363"/>
        <v/>
      </c>
      <c r="Z1154" s="129" t="str">
        <f t="shared" si="364"/>
        <v/>
      </c>
      <c r="AA1154" s="133" t="str">
        <f t="shared" si="356"/>
        <v/>
      </c>
      <c r="AC1154" s="186" t="str">
        <f>AC1136</f>
        <v/>
      </c>
      <c r="AD1154" s="187" t="str">
        <f>AD1136</f>
        <v/>
      </c>
      <c r="AE1154" s="187" t="str">
        <f>AE1136</f>
        <v/>
      </c>
      <c r="AF1154" s="187" t="str">
        <f>AF1136</f>
        <v/>
      </c>
      <c r="AG1154" s="204">
        <f t="shared" si="365"/>
        <v>0</v>
      </c>
      <c r="AI1154" s="140" t="str">
        <f>IF(月報!G1154&lt;&gt;"",月報!G1154,"")</f>
        <v/>
      </c>
      <c r="AJ1154" s="126" t="str">
        <f>IF(月報!W1154&lt;&gt;"",月報!W1154*24,"")</f>
        <v/>
      </c>
      <c r="AK1154" s="126" t="str">
        <f>IF(月報!P1154&lt;&gt;"",月報!P1154,"")</f>
        <v/>
      </c>
      <c r="AL1154" s="126" t="str">
        <f>IF(月報!Q1154&lt;&gt;"",IF(月報!Q1154="平日残","",月報!Q1154),"")</f>
        <v/>
      </c>
      <c r="AM1154" s="126"/>
      <c r="AN1154" s="126" t="str">
        <f t="shared" si="355"/>
        <v/>
      </c>
      <c r="AO1154" s="126" t="str">
        <f>IF($E1154="","",VLOOKUP($E1154,カレンダマスタ!$A$5:$E$381,5,FALSE))</f>
        <v/>
      </c>
      <c r="AQ1154" s="196" t="str">
        <f>IF(G1154="","",IF(VLOOKUP(E1154,カレンダマスタ!$A$5:$D$381,4,FALSE)=0,"",1))</f>
        <v/>
      </c>
      <c r="AR1154" s="136" t="str">
        <f>IF($G1154="","",IF($AD1154="NSTC",INDEX(カレンダマスタ!$I$26:$O$31,MATCH($G1154,カレンダマスタ!$H$26:$H$31,1),MATCH($H1154,カレンダマスタ!$I$25:$O$25,1)),
IF($AD1154="CS本社",INDEX(カレンダマスタ!$I$36:$O$41,MATCH($G1154,カレンダマスタ!$H$36:$H$41,1),MATCH($H1154,カレンダマスタ!$I$35:$O$35,1)),
IF($AD1154="NS本社",INDEX(カレンダマスタ!$I$94:$O$99,MATCH($G1154,カレンダマスタ!$H$95:$H$100,1),MATCH($H1154,カレンダマスタ!$I$93:$O$93,1)),
IF($AD1154="ODC",INDEX(カレンダマスタ!$I$46:$O$51,MATCH($G1154,カレンダマスタ!$H$46:$H$51,1),MATCH($H1154,カレンダマスタ!$I$45:$O$45,1)),
IF($AD1154="NS東京TC",INDEX(カレンダマスタ!$I$56:$O$61,MATCH($G1154,カレンダマスタ!$H$56:$H$61,1),MATCH($H1154,カレンダマスタ!$I$55:$O$55,1)),""))))))</f>
        <v/>
      </c>
      <c r="AS1154" s="126" t="str">
        <f t="shared" si="366"/>
        <v/>
      </c>
      <c r="AU1154" s="137" t="str">
        <f>IF(E1154="","",VLOOKUP($E1154,カレンダマスタ!$A$4:$E$381,4,FALSE))</f>
        <v/>
      </c>
      <c r="AV1154" s="137" t="str">
        <f t="shared" si="357"/>
        <v/>
      </c>
      <c r="AW1154" s="137" t="str">
        <f t="shared" si="358"/>
        <v/>
      </c>
      <c r="AX1154" s="138" t="str">
        <f t="shared" si="359"/>
        <v/>
      </c>
      <c r="AY1154" s="138" t="str">
        <f t="shared" si="360"/>
        <v/>
      </c>
      <c r="AZ1154" s="130" t="str">
        <f>IF(AX1154&amp;AW1154="勤怠未設定","×",IF(AV1154="勤怠修正","×",IF(AC1154="外注","",IF(AA1154="",IF(AY1154&lt;&gt;"","×",""),IF(VLOOKUP(AA1154,カレンダマスタ!$H$66:$I$83,2,FALSE)&lt;&gt;AY1154,"×","OK")))))</f>
        <v/>
      </c>
      <c r="BC1154" s="137" t="str">
        <f>IF(E1154="","",VLOOKUP($E1154,カレンダマスタ!$A$4:$E$381,4,FALSE))</f>
        <v/>
      </c>
      <c r="BD1154" s="126" t="str">
        <f>IF(AC1154="社員","",IF(AG1154=0,"",IF(AD1154="NSTC",IF(COUNTIF(カレンダマスタ!$Q$5:$Q$32,G1154)=1,"OK","×"),
IF(AD1154="NS本社",IF(COUNTIF(カレンダマスタ!$T$5:$T$32,G1154)=1,"OK","×"),IF(COUNTIF(カレンダマスタ!$R$5:$R$32,G1154)=1,"OK","×")))))</f>
        <v/>
      </c>
      <c r="BE1154" s="126" t="str">
        <f>IF(AC1154="社員","",IF(G1154="","",IF(R1154&lt;&gt;"","",IF(AF1154="CS","OK",IF(VLOOKUP(E1154,カレンダマスタ!$A$5:$D$381,4,FALSE)&gt;0,"",IF(OR(G1154*24&gt;10.84,H1154*24&lt;14.5)=TRUE,"×","OK"))))))</f>
        <v/>
      </c>
      <c r="BF1154" s="126" t="str">
        <f t="shared" si="371"/>
        <v/>
      </c>
      <c r="BG1154" s="126" t="str">
        <f t="shared" si="367"/>
        <v/>
      </c>
      <c r="BI1154" s="130" t="str">
        <f t="shared" si="368"/>
        <v/>
      </c>
    </row>
    <row r="1155" spans="2:61">
      <c r="B1155" s="111"/>
      <c r="C1155" s="536"/>
      <c r="D1155" s="128"/>
      <c r="E1155" s="583"/>
      <c r="F1155" s="128"/>
      <c r="G1155" s="588"/>
      <c r="H1155" s="588"/>
      <c r="I1155" s="130"/>
      <c r="J1155" s="139"/>
      <c r="K1155" s="131"/>
      <c r="L1155" s="132"/>
      <c r="M1155" s="132"/>
      <c r="N1155" s="141"/>
      <c r="O1155" s="139"/>
      <c r="P1155" s="139"/>
      <c r="Q1155" s="139"/>
      <c r="R1155" s="133"/>
      <c r="S1155" s="134"/>
      <c r="T1155" s="434" t="str">
        <f t="shared" si="369"/>
        <v/>
      </c>
      <c r="U1155" s="429"/>
      <c r="V1155" s="429" t="str">
        <f t="shared" si="362"/>
        <v/>
      </c>
      <c r="W1155" s="298"/>
      <c r="X1155" s="129" t="str">
        <f t="shared" si="370"/>
        <v/>
      </c>
      <c r="Y1155" s="129" t="str">
        <f t="shared" si="363"/>
        <v/>
      </c>
      <c r="Z1155" s="129" t="str">
        <f t="shared" si="364"/>
        <v/>
      </c>
      <c r="AA1155" s="133" t="str">
        <f t="shared" si="356"/>
        <v/>
      </c>
      <c r="AC1155" s="186" t="str">
        <f>AC1136</f>
        <v/>
      </c>
      <c r="AD1155" s="187" t="str">
        <f>AD1136</f>
        <v/>
      </c>
      <c r="AE1155" s="187" t="str">
        <f>AE1136</f>
        <v/>
      </c>
      <c r="AF1155" s="187" t="str">
        <f>AF1136</f>
        <v/>
      </c>
      <c r="AG1155" s="204">
        <f t="shared" si="365"/>
        <v>0</v>
      </c>
      <c r="AI1155" s="140" t="str">
        <f>IF(月報!G1155&lt;&gt;"",月報!G1155,"")</f>
        <v/>
      </c>
      <c r="AJ1155" s="126" t="str">
        <f>IF(月報!W1155&lt;&gt;"",月報!W1155*24,"")</f>
        <v/>
      </c>
      <c r="AK1155" s="126" t="str">
        <f>IF(月報!P1155&lt;&gt;"",月報!P1155,"")</f>
        <v/>
      </c>
      <c r="AL1155" s="126" t="str">
        <f>IF(月報!Q1155&lt;&gt;"",IF(月報!Q1155="平日残","",月報!Q1155),"")</f>
        <v/>
      </c>
      <c r="AM1155" s="126"/>
      <c r="AN1155" s="126" t="str">
        <f t="shared" si="355"/>
        <v/>
      </c>
      <c r="AO1155" s="126" t="str">
        <f>IF($E1155="","",VLOOKUP($E1155,カレンダマスタ!$A$5:$E$381,5,FALSE))</f>
        <v/>
      </c>
      <c r="AQ1155" s="196" t="str">
        <f>IF(G1155="","",IF(VLOOKUP(E1155,カレンダマスタ!$A$5:$D$381,4,FALSE)=0,"",1))</f>
        <v/>
      </c>
      <c r="AR1155" s="136" t="str">
        <f>IF($G1155="","",IF($AD1155="NSTC",INDEX(カレンダマスタ!$I$26:$O$31,MATCH($G1155,カレンダマスタ!$H$26:$H$31,1),MATCH($H1155,カレンダマスタ!$I$25:$O$25,1)),
IF($AD1155="CS本社",INDEX(カレンダマスタ!$I$36:$O$41,MATCH($G1155,カレンダマスタ!$H$36:$H$41,1),MATCH($H1155,カレンダマスタ!$I$35:$O$35,1)),
IF($AD1155="NS本社",INDEX(カレンダマスタ!$I$94:$O$99,MATCH($G1155,カレンダマスタ!$H$95:$H$100,1),MATCH($H1155,カレンダマスタ!$I$93:$O$93,1)),
IF($AD1155="ODC",INDEX(カレンダマスタ!$I$46:$O$51,MATCH($G1155,カレンダマスタ!$H$46:$H$51,1),MATCH($H1155,カレンダマスタ!$I$45:$O$45,1)),
IF($AD1155="NS東京TC",INDEX(カレンダマスタ!$I$56:$O$61,MATCH($G1155,カレンダマスタ!$H$56:$H$61,1),MATCH($H1155,カレンダマスタ!$I$55:$O$55,1)),""))))))</f>
        <v/>
      </c>
      <c r="AS1155" s="126" t="str">
        <f t="shared" si="366"/>
        <v/>
      </c>
      <c r="AU1155" s="137" t="str">
        <f>IF(E1155="","",VLOOKUP($E1155,カレンダマスタ!$A$4:$E$381,4,FALSE))</f>
        <v/>
      </c>
      <c r="AV1155" s="137" t="str">
        <f t="shared" si="357"/>
        <v/>
      </c>
      <c r="AW1155" s="137" t="str">
        <f t="shared" si="358"/>
        <v/>
      </c>
      <c r="AX1155" s="138" t="str">
        <f t="shared" si="359"/>
        <v/>
      </c>
      <c r="AY1155" s="138" t="str">
        <f t="shared" si="360"/>
        <v/>
      </c>
      <c r="AZ1155" s="130" t="str">
        <f>IF(AX1155&amp;AW1155="勤怠未設定","×",IF(AV1155="勤怠修正","×",IF(AC1155="外注","",IF(AA1155="",IF(AY1155&lt;&gt;"","×",""),IF(VLOOKUP(AA1155,カレンダマスタ!$H$66:$I$83,2,FALSE)&lt;&gt;AY1155,"×","OK")))))</f>
        <v/>
      </c>
      <c r="BC1155" s="137" t="str">
        <f>IF(E1155="","",VLOOKUP($E1155,カレンダマスタ!$A$4:$E$381,4,FALSE))</f>
        <v/>
      </c>
      <c r="BD1155" s="126" t="str">
        <f>IF(AC1155="社員","",IF(AG1155=0,"",IF(AD1155="NSTC",IF(COUNTIF(カレンダマスタ!$Q$5:$Q$32,G1155)=1,"OK","×"),
IF(AD1155="NS本社",IF(COUNTIF(カレンダマスタ!$T$5:$T$32,G1155)=1,"OK","×"),IF(COUNTIF(カレンダマスタ!$R$5:$R$32,G1155)=1,"OK","×")))))</f>
        <v/>
      </c>
      <c r="BE1155" s="126" t="str">
        <f>IF(AC1155="社員","",IF(G1155="","",IF(R1155&lt;&gt;"","",IF(AF1155="CS","OK",IF(VLOOKUP(E1155,カレンダマスタ!$A$5:$D$381,4,FALSE)&gt;0,"",IF(OR(G1155*24&gt;10.84,H1155*24&lt;14.5)=TRUE,"×","OK"))))))</f>
        <v/>
      </c>
      <c r="BF1155" s="126" t="str">
        <f t="shared" si="371"/>
        <v/>
      </c>
      <c r="BG1155" s="126" t="str">
        <f t="shared" si="367"/>
        <v/>
      </c>
      <c r="BI1155" s="130" t="str">
        <f t="shared" si="368"/>
        <v/>
      </c>
    </row>
    <row r="1156" spans="2:61">
      <c r="B1156" s="111"/>
      <c r="C1156" s="537"/>
      <c r="D1156" s="142"/>
      <c r="E1156" s="584"/>
      <c r="F1156" s="142"/>
      <c r="G1156" s="589"/>
      <c r="H1156" s="589"/>
      <c r="I1156" s="144"/>
      <c r="J1156" s="148"/>
      <c r="K1156" s="145"/>
      <c r="L1156" s="146"/>
      <c r="M1156" s="146"/>
      <c r="N1156" s="147"/>
      <c r="O1156" s="148"/>
      <c r="P1156" s="148"/>
      <c r="Q1156" s="148"/>
      <c r="R1156" s="149"/>
      <c r="S1156" s="156"/>
      <c r="T1156" s="435" t="str">
        <f t="shared" si="369"/>
        <v/>
      </c>
      <c r="U1156" s="430"/>
      <c r="V1156" s="430" t="str">
        <f t="shared" si="362"/>
        <v/>
      </c>
      <c r="W1156" s="298"/>
      <c r="X1156" s="143" t="str">
        <f t="shared" si="370"/>
        <v/>
      </c>
      <c r="Y1156" s="143" t="str">
        <f t="shared" si="363"/>
        <v/>
      </c>
      <c r="Z1156" s="143" t="str">
        <f t="shared" si="364"/>
        <v/>
      </c>
      <c r="AA1156" s="149" t="str">
        <f t="shared" si="356"/>
        <v/>
      </c>
      <c r="AC1156" s="188" t="str">
        <f>AC1136</f>
        <v/>
      </c>
      <c r="AD1156" s="189" t="str">
        <f>AD1136</f>
        <v/>
      </c>
      <c r="AE1156" s="189" t="str">
        <f>AE1136</f>
        <v/>
      </c>
      <c r="AF1156" s="189" t="str">
        <f>AF1136</f>
        <v/>
      </c>
      <c r="AG1156" s="205">
        <f t="shared" si="365"/>
        <v>0</v>
      </c>
      <c r="AI1156" s="157" t="str">
        <f>IF(月報!G1156&lt;&gt;"",月報!G1156,"")</f>
        <v/>
      </c>
      <c r="AJ1156" s="151" t="str">
        <f>IF(月報!W1156&lt;&gt;"",月報!W1156*24,"")</f>
        <v/>
      </c>
      <c r="AK1156" s="151" t="str">
        <f>IF(月報!P1156&lt;&gt;"",月報!P1156,"")</f>
        <v/>
      </c>
      <c r="AL1156" s="151" t="str">
        <f>IF(月報!Q1156&lt;&gt;"",IF(月報!Q1156="平日残","",月報!Q1156),"")</f>
        <v/>
      </c>
      <c r="AM1156" s="151"/>
      <c r="AN1156" s="151" t="str">
        <f t="shared" si="355"/>
        <v/>
      </c>
      <c r="AO1156" s="151" t="str">
        <f>IF($E1156="","",VLOOKUP($E1156,カレンダマスタ!$A$5:$E$381,5,FALSE))</f>
        <v/>
      </c>
      <c r="AQ1156" s="197" t="str">
        <f>IF(G1156="","",IF(VLOOKUP(E1156,カレンダマスタ!$A$5:$D$381,4,FALSE)=0,"",1))</f>
        <v/>
      </c>
      <c r="AR1156" s="152" t="str">
        <f>IF($G1156="","",IF($AD1156="NSTC",INDEX(カレンダマスタ!$I$26:$O$31,MATCH($G1156,カレンダマスタ!$H$26:$H$31,1),MATCH($H1156,カレンダマスタ!$I$25:$O$25,1)),
IF($AD1156="CS本社",INDEX(カレンダマスタ!$I$36:$O$41,MATCH($G1156,カレンダマスタ!$H$36:$H$41,1),MATCH($H1156,カレンダマスタ!$I$35:$O$35,1)),
IF($AD1156="NS本社",INDEX(カレンダマスタ!$I$94:$O$99,MATCH($G1156,カレンダマスタ!$H$95:$H$100,1),MATCH($H1156,カレンダマスタ!$I$93:$O$93,1)),
IF($AD1156="ODC",INDEX(カレンダマスタ!$I$46:$O$51,MATCH($G1156,カレンダマスタ!$H$46:$H$51,1),MATCH($H1156,カレンダマスタ!$I$45:$O$45,1)),
IF($AD1156="NS東京TC",INDEX(カレンダマスタ!$I$56:$O$61,MATCH($G1156,カレンダマスタ!$H$56:$H$61,1),MATCH($H1156,カレンダマスタ!$I$55:$O$55,1)),""))))))</f>
        <v/>
      </c>
      <c r="AS1156" s="151" t="str">
        <f t="shared" si="366"/>
        <v/>
      </c>
      <c r="AU1156" s="153" t="str">
        <f>IF(E1156="","",VLOOKUP($E1156,カレンダマスタ!$A$4:$E$381,4,FALSE))</f>
        <v/>
      </c>
      <c r="AV1156" s="153" t="str">
        <f t="shared" si="357"/>
        <v/>
      </c>
      <c r="AW1156" s="153" t="str">
        <f t="shared" si="358"/>
        <v/>
      </c>
      <c r="AX1156" s="154" t="str">
        <f t="shared" si="359"/>
        <v/>
      </c>
      <c r="AY1156" s="154" t="str">
        <f t="shared" si="360"/>
        <v/>
      </c>
      <c r="AZ1156" s="144" t="str">
        <f>IF(AX1156&amp;AW1156="勤怠未設定","×",IF(AV1156="勤怠修正","×",IF(AC1156="外注","",IF(AA1156="",IF(AY1156&lt;&gt;"","×",""),IF(VLOOKUP(AA1156,カレンダマスタ!$H$66:$I$83,2,FALSE)&lt;&gt;AY1156,"×","OK")))))</f>
        <v/>
      </c>
      <c r="BC1156" s="153" t="str">
        <f>IF(E1156="","",VLOOKUP($E1156,カレンダマスタ!$A$4:$E$381,4,FALSE))</f>
        <v/>
      </c>
      <c r="BD1156" s="151" t="str">
        <f>IF(AC1156="社員","",IF(AG1156=0,"",IF(AD1156="NSTC",IF(COUNTIF(カレンダマスタ!$Q$5:$Q$32,G1156)=1,"OK","×"),
IF(AD1156="NS本社",IF(COUNTIF(カレンダマスタ!$T$5:$T$32,G1156)=1,"OK","×"),IF(COUNTIF(カレンダマスタ!$R$5:$R$32,G1156)=1,"OK","×")))))</f>
        <v/>
      </c>
      <c r="BE1156" s="151" t="str">
        <f>IF(AC1156="社員","",IF(G1156="","",IF(R1156&lt;&gt;"","",IF(AF1156="CS","OK",IF(VLOOKUP(E1156,カレンダマスタ!$A$5:$D$381,4,FALSE)&gt;0,"",IF(OR(G1156*24&gt;10.84,H1156*24&lt;14.5)=TRUE,"×","OK"))))))</f>
        <v/>
      </c>
      <c r="BF1156" s="151" t="str">
        <f t="shared" si="371"/>
        <v/>
      </c>
      <c r="BG1156" s="151" t="str">
        <f t="shared" si="367"/>
        <v/>
      </c>
      <c r="BI1156" s="144" t="str">
        <f t="shared" si="368"/>
        <v/>
      </c>
    </row>
    <row r="1157" spans="2:61">
      <c r="B1157" s="111"/>
      <c r="C1157" s="535"/>
      <c r="D1157" s="112"/>
      <c r="E1157" s="582"/>
      <c r="F1157" s="112"/>
      <c r="G1157" s="587"/>
      <c r="H1157" s="587"/>
      <c r="I1157" s="114"/>
      <c r="J1157" s="118"/>
      <c r="K1157" s="115"/>
      <c r="L1157" s="116"/>
      <c r="M1157" s="116"/>
      <c r="N1157" s="117"/>
      <c r="O1157" s="118"/>
      <c r="P1157" s="118"/>
      <c r="Q1157" s="118"/>
      <c r="R1157" s="119"/>
      <c r="S1157" s="120"/>
      <c r="T1157" s="433" t="str">
        <f t="shared" si="369"/>
        <v/>
      </c>
      <c r="U1157" s="431">
        <f>SUM(T1157:T1163)</f>
        <v>0</v>
      </c>
      <c r="V1157" s="431" t="str">
        <f t="shared" si="362"/>
        <v/>
      </c>
      <c r="W1157" s="298"/>
      <c r="X1157" s="113" t="str">
        <f t="shared" si="370"/>
        <v/>
      </c>
      <c r="Y1157" s="113" t="str">
        <f t="shared" si="363"/>
        <v/>
      </c>
      <c r="Z1157" s="113" t="str">
        <f t="shared" si="364"/>
        <v/>
      </c>
      <c r="AA1157" s="119" t="str">
        <f t="shared" si="356"/>
        <v/>
      </c>
      <c r="AC1157" s="190" t="str">
        <f>AC1136</f>
        <v/>
      </c>
      <c r="AD1157" s="191" t="str">
        <f>AD1136</f>
        <v/>
      </c>
      <c r="AE1157" s="191" t="str">
        <f>AE1136</f>
        <v/>
      </c>
      <c r="AF1157" s="191" t="str">
        <f>AF1136</f>
        <v/>
      </c>
      <c r="AG1157" s="206">
        <f t="shared" si="365"/>
        <v>0</v>
      </c>
      <c r="AI1157" s="158" t="str">
        <f>IF(月報!G1157&lt;&gt;"",月報!G1157,"")</f>
        <v/>
      </c>
      <c r="AJ1157" s="122" t="str">
        <f>IF(月報!W1157&lt;&gt;"",月報!W1157*24,"")</f>
        <v/>
      </c>
      <c r="AK1157" s="122" t="str">
        <f>IF(月報!P1157&lt;&gt;"",月報!P1157,"")</f>
        <v/>
      </c>
      <c r="AL1157" s="122" t="str">
        <f>IF(月報!Q1157&lt;&gt;"",IF(月報!Q1157="平日残","",月報!Q1157),"")</f>
        <v/>
      </c>
      <c r="AM1157" s="122"/>
      <c r="AN1157" s="122" t="str">
        <f t="shared" si="355"/>
        <v/>
      </c>
      <c r="AO1157" s="122" t="str">
        <f>IF($E1157="","",VLOOKUP($E1157,カレンダマスタ!$A$5:$E$381,5,FALSE))</f>
        <v/>
      </c>
      <c r="AQ1157" s="195" t="str">
        <f>IF(G1157="","",IF(VLOOKUP(E1157,カレンダマスタ!$A$5:$D$381,4,FALSE)=0,"",1))</f>
        <v/>
      </c>
      <c r="AR1157" s="123" t="str">
        <f>IF($G1157="","",IF($AD1157="NSTC",INDEX(カレンダマスタ!$I$26:$O$31,MATCH($G1157,カレンダマスタ!$H$26:$H$31,1),MATCH($H1157,カレンダマスタ!$I$25:$O$25,1)),
IF($AD1157="CS本社",INDEX(カレンダマスタ!$I$36:$O$41,MATCH($G1157,カレンダマスタ!$H$36:$H$41,1),MATCH($H1157,カレンダマスタ!$I$35:$O$35,1)),
IF($AD1157="NS本社",INDEX(カレンダマスタ!$I$94:$O$99,MATCH($G1157,カレンダマスタ!$H$95:$H$100,1),MATCH($H1157,カレンダマスタ!$I$93:$O$93,1)),
IF($AD1157="ODC",INDEX(カレンダマスタ!$I$46:$O$51,MATCH($G1157,カレンダマスタ!$H$46:$H$51,1),MATCH($H1157,カレンダマスタ!$I$45:$O$45,1)),
IF($AD1157="NS東京TC",INDEX(カレンダマスタ!$I$56:$O$61,MATCH($G1157,カレンダマスタ!$H$56:$H$61,1),MATCH($H1157,カレンダマスタ!$I$55:$O$55,1)),""))))))</f>
        <v/>
      </c>
      <c r="AS1157" s="122" t="str">
        <f t="shared" si="366"/>
        <v/>
      </c>
      <c r="AU1157" s="124" t="str">
        <f>IF(E1157="","",VLOOKUP($E1157,カレンダマスタ!$A$4:$E$381,4,FALSE))</f>
        <v/>
      </c>
      <c r="AV1157" s="124" t="str">
        <f t="shared" si="357"/>
        <v/>
      </c>
      <c r="AW1157" s="124" t="str">
        <f t="shared" si="358"/>
        <v/>
      </c>
      <c r="AX1157" s="125" t="str">
        <f t="shared" si="359"/>
        <v/>
      </c>
      <c r="AY1157" s="125" t="str">
        <f t="shared" si="360"/>
        <v/>
      </c>
      <c r="AZ1157" s="114" t="str">
        <f>IF(AX1157&amp;AW1157="勤怠未設定","×",IF(AV1157="勤怠修正","×",IF(AC1157="外注","",IF(AA1157="",IF(AY1157&lt;&gt;"","×",""),IF(VLOOKUP(AA1157,カレンダマスタ!$H$66:$I$83,2,FALSE)&lt;&gt;AY1157,"×","OK")))))</f>
        <v/>
      </c>
      <c r="BC1157" s="124" t="str">
        <f>IF(E1157="","",VLOOKUP($E1157,カレンダマスタ!$A$4:$E$381,4,FALSE))</f>
        <v/>
      </c>
      <c r="BD1157" s="122" t="str">
        <f>IF(AC1157="社員","",IF(AG1157=0,"",IF(AD1157="NSTC",IF(COUNTIF(カレンダマスタ!$Q$5:$Q$32,G1157)=1,"OK","×"),
IF(AD1157="NS本社",IF(COUNTIF(カレンダマスタ!$T$5:$T$32,G1157)=1,"OK","×"),IF(COUNTIF(カレンダマスタ!$R$5:$R$32,G1157)=1,"OK","×")))))</f>
        <v/>
      </c>
      <c r="BE1157" s="122" t="str">
        <f>IF(AC1157="社員","",IF(G1157="","",IF(R1157&lt;&gt;"","",IF(AF1157="CS","OK",IF(VLOOKUP(E1157,カレンダマスタ!$A$5:$D$381,4,FALSE)&gt;0,"",IF(OR(G1157*24&gt;10.84,H1157*24&lt;14.5)=TRUE,"×","OK"))))))</f>
        <v/>
      </c>
      <c r="BF1157" s="122" t="str">
        <f t="shared" si="371"/>
        <v/>
      </c>
      <c r="BG1157" s="122" t="str">
        <f t="shared" si="367"/>
        <v/>
      </c>
      <c r="BI1157" s="114" t="str">
        <f t="shared" si="368"/>
        <v/>
      </c>
    </row>
    <row r="1158" spans="2:61">
      <c r="B1158" s="111"/>
      <c r="C1158" s="536"/>
      <c r="D1158" s="128"/>
      <c r="E1158" s="583"/>
      <c r="F1158" s="128"/>
      <c r="G1158" s="588"/>
      <c r="H1158" s="588"/>
      <c r="I1158" s="130"/>
      <c r="J1158" s="139"/>
      <c r="K1158" s="131"/>
      <c r="L1158" s="132"/>
      <c r="M1158" s="132"/>
      <c r="N1158" s="141"/>
      <c r="O1158" s="139"/>
      <c r="P1158" s="139"/>
      <c r="Q1158" s="139"/>
      <c r="R1158" s="133"/>
      <c r="S1158" s="134"/>
      <c r="T1158" s="434" t="str">
        <f t="shared" si="369"/>
        <v/>
      </c>
      <c r="U1158" s="429"/>
      <c r="V1158" s="429" t="str">
        <f t="shared" si="362"/>
        <v/>
      </c>
      <c r="W1158" s="298"/>
      <c r="X1158" s="129" t="str">
        <f t="shared" si="370"/>
        <v/>
      </c>
      <c r="Y1158" s="129" t="str">
        <f t="shared" si="363"/>
        <v/>
      </c>
      <c r="Z1158" s="129" t="str">
        <f t="shared" si="364"/>
        <v/>
      </c>
      <c r="AA1158" s="133" t="str">
        <f t="shared" si="356"/>
        <v/>
      </c>
      <c r="AC1158" s="186" t="str">
        <f>AC1136</f>
        <v/>
      </c>
      <c r="AD1158" s="187" t="str">
        <f>AD1136</f>
        <v/>
      </c>
      <c r="AE1158" s="187" t="str">
        <f>AE1136</f>
        <v/>
      </c>
      <c r="AF1158" s="187" t="str">
        <f>AF1136</f>
        <v/>
      </c>
      <c r="AG1158" s="204">
        <f t="shared" si="365"/>
        <v>0</v>
      </c>
      <c r="AI1158" s="135" t="str">
        <f>IF(月報!G1158&lt;&gt;"",月報!G1158,"")</f>
        <v/>
      </c>
      <c r="AJ1158" s="126" t="str">
        <f>IF(月報!W1158&lt;&gt;"",月報!W1158*24,"")</f>
        <v/>
      </c>
      <c r="AK1158" s="126" t="str">
        <f>IF(月報!P1158&lt;&gt;"",月報!P1158,"")</f>
        <v/>
      </c>
      <c r="AL1158" s="126" t="str">
        <f>IF(月報!Q1158&lt;&gt;"",IF(月報!Q1158="平日残","",月報!Q1158),"")</f>
        <v/>
      </c>
      <c r="AM1158" s="126"/>
      <c r="AN1158" s="126" t="str">
        <f t="shared" si="355"/>
        <v/>
      </c>
      <c r="AO1158" s="126" t="str">
        <f>IF($E1158="","",VLOOKUP($E1158,カレンダマスタ!$A$5:$E$381,5,FALSE))</f>
        <v/>
      </c>
      <c r="AQ1158" s="196" t="str">
        <f>IF(G1158="","",IF(VLOOKUP(E1158,カレンダマスタ!$A$5:$D$381,4,FALSE)=0,"",1))</f>
        <v/>
      </c>
      <c r="AR1158" s="136" t="str">
        <f>IF($G1158="","",IF($AD1158="NSTC",INDEX(カレンダマスタ!$I$26:$O$31,MATCH($G1158,カレンダマスタ!$H$26:$H$31,1),MATCH($H1158,カレンダマスタ!$I$25:$O$25,1)),
IF($AD1158="CS本社",INDEX(カレンダマスタ!$I$36:$O$41,MATCH($G1158,カレンダマスタ!$H$36:$H$41,1),MATCH($H1158,カレンダマスタ!$I$35:$O$35,1)),
IF($AD1158="NS本社",INDEX(カレンダマスタ!$I$94:$O$99,MATCH($G1158,カレンダマスタ!$H$95:$H$100,1),MATCH($H1158,カレンダマスタ!$I$93:$O$93,1)),
IF($AD1158="ODC",INDEX(カレンダマスタ!$I$46:$O$51,MATCH($G1158,カレンダマスタ!$H$46:$H$51,1),MATCH($H1158,カレンダマスタ!$I$45:$O$45,1)),
IF($AD1158="NS東京TC",INDEX(カレンダマスタ!$I$56:$O$61,MATCH($G1158,カレンダマスタ!$H$56:$H$61,1),MATCH($H1158,カレンダマスタ!$I$55:$O$55,1)),""))))))</f>
        <v/>
      </c>
      <c r="AS1158" s="126" t="str">
        <f t="shared" si="366"/>
        <v/>
      </c>
      <c r="AU1158" s="137" t="str">
        <f>IF(E1158="","",VLOOKUP($E1158,カレンダマスタ!$A$4:$E$381,4,FALSE))</f>
        <v/>
      </c>
      <c r="AV1158" s="137" t="str">
        <f t="shared" si="357"/>
        <v/>
      </c>
      <c r="AW1158" s="137" t="str">
        <f t="shared" si="358"/>
        <v/>
      </c>
      <c r="AX1158" s="138" t="str">
        <f t="shared" si="359"/>
        <v/>
      </c>
      <c r="AY1158" s="138" t="str">
        <f t="shared" si="360"/>
        <v/>
      </c>
      <c r="AZ1158" s="130" t="str">
        <f>IF(AX1158&amp;AW1158="勤怠未設定","×",IF(AV1158="勤怠修正","×",IF(AC1158="外注","",IF(AA1158="",IF(AY1158&lt;&gt;"","×",""),IF(VLOOKUP(AA1158,カレンダマスタ!$H$66:$I$83,2,FALSE)&lt;&gt;AY1158,"×","OK")))))</f>
        <v/>
      </c>
      <c r="BC1158" s="137" t="str">
        <f>IF(E1158="","",VLOOKUP($E1158,カレンダマスタ!$A$4:$E$381,4,FALSE))</f>
        <v/>
      </c>
      <c r="BD1158" s="126" t="str">
        <f>IF(AC1158="社員","",IF(AG1158=0,"",IF(AD1158="NSTC",IF(COUNTIF(カレンダマスタ!$Q$5:$Q$32,G1158)=1,"OK","×"),
IF(AD1158="NS本社",IF(COUNTIF(カレンダマスタ!$T$5:$T$32,G1158)=1,"OK","×"),IF(COUNTIF(カレンダマスタ!$R$5:$R$32,G1158)=1,"OK","×")))))</f>
        <v/>
      </c>
      <c r="BE1158" s="126" t="str">
        <f>IF(AC1158="社員","",IF(G1158="","",IF(R1158&lt;&gt;"","",IF(AF1158="CS","OK",IF(VLOOKUP(E1158,カレンダマスタ!$A$5:$D$381,4,FALSE)&gt;0,"",IF(OR(G1158*24&gt;10.84,H1158*24&lt;14.5)=TRUE,"×","OK"))))))</f>
        <v/>
      </c>
      <c r="BF1158" s="126" t="str">
        <f t="shared" si="371"/>
        <v/>
      </c>
      <c r="BG1158" s="126" t="str">
        <f t="shared" si="367"/>
        <v/>
      </c>
      <c r="BI1158" s="130" t="str">
        <f t="shared" si="368"/>
        <v/>
      </c>
    </row>
    <row r="1159" spans="2:61">
      <c r="B1159" s="111"/>
      <c r="C1159" s="536"/>
      <c r="D1159" s="128"/>
      <c r="E1159" s="583"/>
      <c r="F1159" s="128"/>
      <c r="G1159" s="588"/>
      <c r="H1159" s="588"/>
      <c r="I1159" s="130"/>
      <c r="J1159" s="139"/>
      <c r="K1159" s="131"/>
      <c r="L1159" s="132"/>
      <c r="M1159" s="132"/>
      <c r="N1159" s="141"/>
      <c r="O1159" s="139"/>
      <c r="P1159" s="139"/>
      <c r="Q1159" s="139"/>
      <c r="R1159" s="133"/>
      <c r="S1159" s="134"/>
      <c r="T1159" s="434" t="str">
        <f t="shared" si="369"/>
        <v/>
      </c>
      <c r="U1159" s="429"/>
      <c r="V1159" s="429" t="str">
        <f t="shared" si="362"/>
        <v/>
      </c>
      <c r="W1159" s="298"/>
      <c r="X1159" s="129" t="str">
        <f t="shared" si="370"/>
        <v/>
      </c>
      <c r="Y1159" s="129" t="str">
        <f t="shared" si="363"/>
        <v/>
      </c>
      <c r="Z1159" s="129" t="str">
        <f t="shared" si="364"/>
        <v/>
      </c>
      <c r="AA1159" s="133" t="str">
        <f t="shared" si="356"/>
        <v/>
      </c>
      <c r="AC1159" s="186" t="str">
        <f>AC1136</f>
        <v/>
      </c>
      <c r="AD1159" s="187" t="str">
        <f>AD1136</f>
        <v/>
      </c>
      <c r="AE1159" s="187" t="str">
        <f>AE1136</f>
        <v/>
      </c>
      <c r="AF1159" s="187" t="str">
        <f>AF1136</f>
        <v/>
      </c>
      <c r="AG1159" s="204">
        <f t="shared" si="365"/>
        <v>0</v>
      </c>
      <c r="AI1159" s="135" t="str">
        <f>IF(月報!G1159&lt;&gt;"",月報!G1159,"")</f>
        <v/>
      </c>
      <c r="AJ1159" s="126" t="str">
        <f>IF(月報!W1159&lt;&gt;"",月報!W1159*24,"")</f>
        <v/>
      </c>
      <c r="AK1159" s="126" t="str">
        <f>IF(月報!P1159&lt;&gt;"",月報!P1159,"")</f>
        <v/>
      </c>
      <c r="AL1159" s="126" t="str">
        <f>IF(月報!Q1159&lt;&gt;"",IF(月報!Q1159="平日残","",月報!Q1159),"")</f>
        <v/>
      </c>
      <c r="AM1159" s="126"/>
      <c r="AN1159" s="126" t="str">
        <f t="shared" si="355"/>
        <v/>
      </c>
      <c r="AO1159" s="126" t="str">
        <f>IF($E1159="","",VLOOKUP($E1159,カレンダマスタ!$A$5:$E$381,5,FALSE))</f>
        <v/>
      </c>
      <c r="AQ1159" s="196" t="str">
        <f>IF(G1159="","",IF(VLOOKUP(E1159,カレンダマスタ!$A$5:$D$381,4,FALSE)=0,"",1))</f>
        <v/>
      </c>
      <c r="AR1159" s="136" t="str">
        <f>IF($G1159="","",IF($AD1159="NSTC",INDEX(カレンダマスタ!$I$26:$O$31,MATCH($G1159,カレンダマスタ!$H$26:$H$31,1),MATCH($H1159,カレンダマスタ!$I$25:$O$25,1)),
IF($AD1159="CS本社",INDEX(カレンダマスタ!$I$36:$O$41,MATCH($G1159,カレンダマスタ!$H$36:$H$41,1),MATCH($H1159,カレンダマスタ!$I$35:$O$35,1)),
IF($AD1159="NS本社",INDEX(カレンダマスタ!$I$94:$O$99,MATCH($G1159,カレンダマスタ!$H$95:$H$100,1),MATCH($H1159,カレンダマスタ!$I$93:$O$93,1)),
IF($AD1159="ODC",INDEX(カレンダマスタ!$I$46:$O$51,MATCH($G1159,カレンダマスタ!$H$46:$H$51,1),MATCH($H1159,カレンダマスタ!$I$45:$O$45,1)),
IF($AD1159="NS東京TC",INDEX(カレンダマスタ!$I$56:$O$61,MATCH($G1159,カレンダマスタ!$H$56:$H$61,1),MATCH($H1159,カレンダマスタ!$I$55:$O$55,1)),""))))))</f>
        <v/>
      </c>
      <c r="AS1159" s="126" t="str">
        <f t="shared" si="366"/>
        <v/>
      </c>
      <c r="AU1159" s="137" t="str">
        <f>IF(E1159="","",VLOOKUP($E1159,カレンダマスタ!$A$4:$E$381,4,FALSE))</f>
        <v/>
      </c>
      <c r="AV1159" s="137" t="str">
        <f t="shared" si="357"/>
        <v/>
      </c>
      <c r="AW1159" s="137" t="str">
        <f t="shared" si="358"/>
        <v/>
      </c>
      <c r="AX1159" s="138" t="str">
        <f t="shared" si="359"/>
        <v/>
      </c>
      <c r="AY1159" s="138" t="str">
        <f t="shared" si="360"/>
        <v/>
      </c>
      <c r="AZ1159" s="130" t="str">
        <f>IF(AX1159&amp;AW1159="勤怠未設定","×",IF(AV1159="勤怠修正","×",IF(AC1159="外注","",IF(AA1159="",IF(AY1159&lt;&gt;"","×",""),IF(VLOOKUP(AA1159,カレンダマスタ!$H$66:$I$83,2,FALSE)&lt;&gt;AY1159,"×","OK")))))</f>
        <v/>
      </c>
      <c r="BC1159" s="137" t="str">
        <f>IF(E1159="","",VLOOKUP($E1159,カレンダマスタ!$A$4:$E$381,4,FALSE))</f>
        <v/>
      </c>
      <c r="BD1159" s="126" t="str">
        <f>IF(AC1159="社員","",IF(AG1159=0,"",IF(AD1159="NSTC",IF(COUNTIF(カレンダマスタ!$Q$5:$Q$32,G1159)=1,"OK","×"),
IF(AD1159="NS本社",IF(COUNTIF(カレンダマスタ!$T$5:$T$32,G1159)=1,"OK","×"),IF(COUNTIF(カレンダマスタ!$R$5:$R$32,G1159)=1,"OK","×")))))</f>
        <v/>
      </c>
      <c r="BE1159" s="126" t="str">
        <f>IF(AC1159="社員","",IF(G1159="","",IF(R1159&lt;&gt;"","",IF(AF1159="CS","OK",IF(VLOOKUP(E1159,カレンダマスタ!$A$5:$D$381,4,FALSE)&gt;0,"",IF(OR(G1159*24&gt;10.84,H1159*24&lt;14.5)=TRUE,"×","OK"))))))</f>
        <v/>
      </c>
      <c r="BF1159" s="126" t="str">
        <f t="shared" si="371"/>
        <v/>
      </c>
      <c r="BG1159" s="126" t="str">
        <f t="shared" si="367"/>
        <v/>
      </c>
      <c r="BI1159" s="130" t="str">
        <f t="shared" si="368"/>
        <v/>
      </c>
    </row>
    <row r="1160" spans="2:61">
      <c r="B1160" s="111"/>
      <c r="C1160" s="536"/>
      <c r="D1160" s="128"/>
      <c r="E1160" s="583"/>
      <c r="F1160" s="128"/>
      <c r="G1160" s="588"/>
      <c r="H1160" s="588"/>
      <c r="I1160" s="130"/>
      <c r="J1160" s="139"/>
      <c r="K1160" s="131"/>
      <c r="L1160" s="132"/>
      <c r="M1160" s="132"/>
      <c r="N1160" s="141"/>
      <c r="O1160" s="139"/>
      <c r="P1160" s="139"/>
      <c r="Q1160" s="139"/>
      <c r="R1160" s="133"/>
      <c r="S1160" s="134"/>
      <c r="T1160" s="434" t="str">
        <f t="shared" si="369"/>
        <v/>
      </c>
      <c r="U1160" s="429"/>
      <c r="V1160" s="429" t="str">
        <f t="shared" si="362"/>
        <v/>
      </c>
      <c r="W1160" s="298"/>
      <c r="X1160" s="129" t="str">
        <f t="shared" si="370"/>
        <v/>
      </c>
      <c r="Y1160" s="129" t="str">
        <f t="shared" si="363"/>
        <v/>
      </c>
      <c r="Z1160" s="129" t="str">
        <f t="shared" si="364"/>
        <v/>
      </c>
      <c r="AA1160" s="133" t="str">
        <f t="shared" si="356"/>
        <v/>
      </c>
      <c r="AC1160" s="186" t="str">
        <f>AC1136</f>
        <v/>
      </c>
      <c r="AD1160" s="187" t="str">
        <f>AD1136</f>
        <v/>
      </c>
      <c r="AE1160" s="187" t="str">
        <f>AE1136</f>
        <v/>
      </c>
      <c r="AF1160" s="187" t="str">
        <f>AF1136</f>
        <v/>
      </c>
      <c r="AG1160" s="204">
        <f t="shared" si="365"/>
        <v>0</v>
      </c>
      <c r="AI1160" s="135" t="str">
        <f>IF(月報!G1160&lt;&gt;"",月報!G1160,"")</f>
        <v/>
      </c>
      <c r="AJ1160" s="126" t="str">
        <f>IF(月報!W1160&lt;&gt;"",月報!W1160*24,"")</f>
        <v/>
      </c>
      <c r="AK1160" s="126" t="str">
        <f>IF(月報!P1160&lt;&gt;"",月報!P1160,"")</f>
        <v/>
      </c>
      <c r="AL1160" s="126" t="str">
        <f>IF(月報!Q1160&lt;&gt;"",IF(月報!Q1160="平日残","",月報!Q1160),"")</f>
        <v/>
      </c>
      <c r="AM1160" s="126"/>
      <c r="AN1160" s="126" t="str">
        <f t="shared" si="355"/>
        <v/>
      </c>
      <c r="AO1160" s="126" t="str">
        <f>IF($E1160="","",VLOOKUP($E1160,カレンダマスタ!$A$5:$E$381,5,FALSE))</f>
        <v/>
      </c>
      <c r="AQ1160" s="196" t="str">
        <f>IF(G1160="","",IF(VLOOKUP(E1160,カレンダマスタ!$A$5:$D$381,4,FALSE)=0,"",1))</f>
        <v/>
      </c>
      <c r="AR1160" s="136" t="str">
        <f>IF($G1160="","",IF($AD1160="NSTC",INDEX(カレンダマスタ!$I$26:$O$31,MATCH($G1160,カレンダマスタ!$H$26:$H$31,1),MATCH($H1160,カレンダマスタ!$I$25:$O$25,1)),
IF($AD1160="CS本社",INDEX(カレンダマスタ!$I$36:$O$41,MATCH($G1160,カレンダマスタ!$H$36:$H$41,1),MATCH($H1160,カレンダマスタ!$I$35:$O$35,1)),
IF($AD1160="NS本社",INDEX(カレンダマスタ!$I$94:$O$99,MATCH($G1160,カレンダマスタ!$H$95:$H$100,1),MATCH($H1160,カレンダマスタ!$I$93:$O$93,1)),
IF($AD1160="ODC",INDEX(カレンダマスタ!$I$46:$O$51,MATCH($G1160,カレンダマスタ!$H$46:$H$51,1),MATCH($H1160,カレンダマスタ!$I$45:$O$45,1)),
IF($AD1160="NS東京TC",INDEX(カレンダマスタ!$I$56:$O$61,MATCH($G1160,カレンダマスタ!$H$56:$H$61,1),MATCH($H1160,カレンダマスタ!$I$55:$O$55,1)),""))))))</f>
        <v/>
      </c>
      <c r="AS1160" s="126" t="str">
        <f t="shared" si="366"/>
        <v/>
      </c>
      <c r="AU1160" s="137" t="str">
        <f>IF(E1160="","",VLOOKUP($E1160,カレンダマスタ!$A$4:$E$381,4,FALSE))</f>
        <v/>
      </c>
      <c r="AV1160" s="137" t="str">
        <f t="shared" si="357"/>
        <v/>
      </c>
      <c r="AW1160" s="137" t="str">
        <f t="shared" si="358"/>
        <v/>
      </c>
      <c r="AX1160" s="138" t="str">
        <f t="shared" si="359"/>
        <v/>
      </c>
      <c r="AY1160" s="138" t="str">
        <f t="shared" si="360"/>
        <v/>
      </c>
      <c r="AZ1160" s="130" t="str">
        <f>IF(AX1160&amp;AW1160="勤怠未設定","×",IF(AV1160="勤怠修正","×",IF(AC1160="外注","",IF(AA1160="",IF(AY1160&lt;&gt;"","×",""),IF(VLOOKUP(AA1160,カレンダマスタ!$H$66:$I$83,2,FALSE)&lt;&gt;AY1160,"×","OK")))))</f>
        <v/>
      </c>
      <c r="BC1160" s="137" t="str">
        <f>IF(E1160="","",VLOOKUP($E1160,カレンダマスタ!$A$4:$E$381,4,FALSE))</f>
        <v/>
      </c>
      <c r="BD1160" s="126" t="str">
        <f>IF(AC1160="社員","",IF(AG1160=0,"",IF(AD1160="NSTC",IF(COUNTIF(カレンダマスタ!$Q$5:$Q$32,G1160)=1,"OK","×"),
IF(AD1160="NS本社",IF(COUNTIF(カレンダマスタ!$T$5:$T$32,G1160)=1,"OK","×"),IF(COUNTIF(カレンダマスタ!$R$5:$R$32,G1160)=1,"OK","×")))))</f>
        <v/>
      </c>
      <c r="BE1160" s="126" t="str">
        <f>IF(AC1160="社員","",IF(G1160="","",IF(R1160&lt;&gt;"","",IF(AF1160="CS","OK",IF(VLOOKUP(E1160,カレンダマスタ!$A$5:$D$381,4,FALSE)&gt;0,"",IF(OR(G1160*24&gt;10.84,H1160*24&lt;14.5)=TRUE,"×","OK"))))))</f>
        <v/>
      </c>
      <c r="BF1160" s="126" t="str">
        <f t="shared" si="371"/>
        <v/>
      </c>
      <c r="BG1160" s="126" t="str">
        <f t="shared" si="367"/>
        <v/>
      </c>
      <c r="BI1160" s="130" t="str">
        <f t="shared" si="368"/>
        <v/>
      </c>
    </row>
    <row r="1161" spans="2:61">
      <c r="B1161" s="111"/>
      <c r="C1161" s="536"/>
      <c r="D1161" s="128"/>
      <c r="E1161" s="583"/>
      <c r="F1161" s="128"/>
      <c r="G1161" s="588"/>
      <c r="H1161" s="588"/>
      <c r="I1161" s="130"/>
      <c r="J1161" s="139"/>
      <c r="K1161" s="131"/>
      <c r="L1161" s="132"/>
      <c r="M1161" s="132"/>
      <c r="N1161" s="141"/>
      <c r="O1161" s="139"/>
      <c r="P1161" s="139"/>
      <c r="Q1161" s="139"/>
      <c r="R1161" s="133"/>
      <c r="S1161" s="134"/>
      <c r="T1161" s="434" t="str">
        <f t="shared" si="369"/>
        <v/>
      </c>
      <c r="U1161" s="429"/>
      <c r="V1161" s="429" t="str">
        <f t="shared" si="362"/>
        <v/>
      </c>
      <c r="W1161" s="298"/>
      <c r="X1161" s="129" t="str">
        <f t="shared" si="370"/>
        <v/>
      </c>
      <c r="Y1161" s="129" t="str">
        <f t="shared" si="363"/>
        <v/>
      </c>
      <c r="Z1161" s="129" t="str">
        <f t="shared" si="364"/>
        <v/>
      </c>
      <c r="AA1161" s="133" t="str">
        <f t="shared" si="356"/>
        <v/>
      </c>
      <c r="AC1161" s="186" t="str">
        <f>AC1136</f>
        <v/>
      </c>
      <c r="AD1161" s="187" t="str">
        <f>AD1136</f>
        <v/>
      </c>
      <c r="AE1161" s="187" t="str">
        <f>AE1136</f>
        <v/>
      </c>
      <c r="AF1161" s="187" t="str">
        <f>AF1136</f>
        <v/>
      </c>
      <c r="AG1161" s="204">
        <f t="shared" si="365"/>
        <v>0</v>
      </c>
      <c r="AI1161" s="140" t="str">
        <f>IF(月報!G1161&lt;&gt;"",月報!G1161,"")</f>
        <v/>
      </c>
      <c r="AJ1161" s="126" t="str">
        <f>IF(月報!W1161&lt;&gt;"",月報!W1161*24,"")</f>
        <v/>
      </c>
      <c r="AK1161" s="126" t="str">
        <f>IF(月報!P1161&lt;&gt;"",月報!P1161,"")</f>
        <v/>
      </c>
      <c r="AL1161" s="126" t="str">
        <f>IF(月報!Q1161&lt;&gt;"",IF(月報!Q1161="平日残","",月報!Q1161),"")</f>
        <v/>
      </c>
      <c r="AM1161" s="126"/>
      <c r="AN1161" s="126" t="str">
        <f t="shared" si="355"/>
        <v/>
      </c>
      <c r="AO1161" s="126" t="str">
        <f>IF($E1161="","",VLOOKUP($E1161,カレンダマスタ!$A$5:$E$381,5,FALSE))</f>
        <v/>
      </c>
      <c r="AQ1161" s="196" t="str">
        <f>IF(G1161="","",IF(VLOOKUP(E1161,カレンダマスタ!$A$5:$D$381,4,FALSE)=0,"",1))</f>
        <v/>
      </c>
      <c r="AR1161" s="136" t="str">
        <f>IF($G1161="","",IF($AD1161="NSTC",INDEX(カレンダマスタ!$I$26:$O$31,MATCH($G1161,カレンダマスタ!$H$26:$H$31,1),MATCH($H1161,カレンダマスタ!$I$25:$O$25,1)),
IF($AD1161="CS本社",INDEX(カレンダマスタ!$I$36:$O$41,MATCH($G1161,カレンダマスタ!$H$36:$H$41,1),MATCH($H1161,カレンダマスタ!$I$35:$O$35,1)),
IF($AD1161="NS本社",INDEX(カレンダマスタ!$I$94:$O$99,MATCH($G1161,カレンダマスタ!$H$95:$H$100,1),MATCH($H1161,カレンダマスタ!$I$93:$O$93,1)),
IF($AD1161="ODC",INDEX(カレンダマスタ!$I$46:$O$51,MATCH($G1161,カレンダマスタ!$H$46:$H$51,1),MATCH($H1161,カレンダマスタ!$I$45:$O$45,1)),
IF($AD1161="NS東京TC",INDEX(カレンダマスタ!$I$56:$O$61,MATCH($G1161,カレンダマスタ!$H$56:$H$61,1),MATCH($H1161,カレンダマスタ!$I$55:$O$55,1)),""))))))</f>
        <v/>
      </c>
      <c r="AS1161" s="126" t="str">
        <f t="shared" si="366"/>
        <v/>
      </c>
      <c r="AU1161" s="137" t="str">
        <f>IF(E1161="","",VLOOKUP($E1161,カレンダマスタ!$A$4:$E$381,4,FALSE))</f>
        <v/>
      </c>
      <c r="AV1161" s="137" t="str">
        <f t="shared" si="357"/>
        <v/>
      </c>
      <c r="AW1161" s="137" t="str">
        <f t="shared" si="358"/>
        <v/>
      </c>
      <c r="AX1161" s="138" t="str">
        <f t="shared" si="359"/>
        <v/>
      </c>
      <c r="AY1161" s="138" t="str">
        <f t="shared" si="360"/>
        <v/>
      </c>
      <c r="AZ1161" s="130" t="str">
        <f>IF(AX1161&amp;AW1161="勤怠未設定","×",IF(AV1161="勤怠修正","×",IF(AC1161="外注","",IF(AA1161="",IF(AY1161&lt;&gt;"","×",""),IF(VLOOKUP(AA1161,カレンダマスタ!$H$66:$I$83,2,FALSE)&lt;&gt;AY1161,"×","OK")))))</f>
        <v/>
      </c>
      <c r="BC1161" s="137" t="str">
        <f>IF(E1161="","",VLOOKUP($E1161,カレンダマスタ!$A$4:$E$381,4,FALSE))</f>
        <v/>
      </c>
      <c r="BD1161" s="126" t="str">
        <f>IF(AC1161="社員","",IF(AG1161=0,"",IF(AD1161="NSTC",IF(COUNTIF(カレンダマスタ!$Q$5:$Q$32,G1161)=1,"OK","×"),
IF(AD1161="NS本社",IF(COUNTIF(カレンダマスタ!$T$5:$T$32,G1161)=1,"OK","×"),IF(COUNTIF(カレンダマスタ!$R$5:$R$32,G1161)=1,"OK","×")))))</f>
        <v/>
      </c>
      <c r="BE1161" s="126" t="str">
        <f>IF(AC1161="社員","",IF(G1161="","",IF(R1161&lt;&gt;"","",IF(AF1161="CS","OK",IF(VLOOKUP(E1161,カレンダマスタ!$A$5:$D$381,4,FALSE)&gt;0,"",IF(OR(G1161*24&gt;10.84,H1161*24&lt;14.5)=TRUE,"×","OK"))))))</f>
        <v/>
      </c>
      <c r="BF1161" s="126" t="str">
        <f t="shared" si="371"/>
        <v/>
      </c>
      <c r="BG1161" s="126" t="str">
        <f t="shared" si="367"/>
        <v/>
      </c>
      <c r="BI1161" s="130" t="str">
        <f t="shared" si="368"/>
        <v/>
      </c>
    </row>
    <row r="1162" spans="2:61">
      <c r="B1162" s="111"/>
      <c r="C1162" s="536"/>
      <c r="D1162" s="128"/>
      <c r="E1162" s="583"/>
      <c r="F1162" s="128"/>
      <c r="G1162" s="588"/>
      <c r="H1162" s="588"/>
      <c r="I1162" s="130"/>
      <c r="J1162" s="139"/>
      <c r="K1162" s="131"/>
      <c r="L1162" s="132"/>
      <c r="M1162" s="132"/>
      <c r="N1162" s="141"/>
      <c r="O1162" s="139"/>
      <c r="P1162" s="139"/>
      <c r="Q1162" s="139"/>
      <c r="R1162" s="133"/>
      <c r="S1162" s="134"/>
      <c r="T1162" s="434" t="str">
        <f t="shared" si="369"/>
        <v/>
      </c>
      <c r="U1162" s="429"/>
      <c r="V1162" s="429" t="str">
        <f t="shared" si="362"/>
        <v/>
      </c>
      <c r="W1162" s="298"/>
      <c r="X1162" s="129" t="str">
        <f t="shared" si="370"/>
        <v/>
      </c>
      <c r="Y1162" s="129" t="str">
        <f t="shared" si="363"/>
        <v/>
      </c>
      <c r="Z1162" s="129" t="str">
        <f t="shared" si="364"/>
        <v/>
      </c>
      <c r="AA1162" s="133" t="str">
        <f t="shared" si="356"/>
        <v/>
      </c>
      <c r="AC1162" s="186" t="str">
        <f>AC1136</f>
        <v/>
      </c>
      <c r="AD1162" s="187" t="str">
        <f>AD1136</f>
        <v/>
      </c>
      <c r="AE1162" s="187" t="str">
        <f>AE1136</f>
        <v/>
      </c>
      <c r="AF1162" s="187" t="str">
        <f>AF1136</f>
        <v/>
      </c>
      <c r="AG1162" s="204">
        <f t="shared" si="365"/>
        <v>0</v>
      </c>
      <c r="AI1162" s="140" t="str">
        <f>IF(月報!G1162&lt;&gt;"",月報!G1162,"")</f>
        <v/>
      </c>
      <c r="AJ1162" s="126" t="str">
        <f>IF(月報!W1162&lt;&gt;"",月報!W1162*24,"")</f>
        <v/>
      </c>
      <c r="AK1162" s="126" t="str">
        <f>IF(月報!P1162&lt;&gt;"",月報!P1162,"")</f>
        <v/>
      </c>
      <c r="AL1162" s="126" t="str">
        <f>IF(月報!Q1162&lt;&gt;"",IF(月報!Q1162="平日残","",月報!Q1162),"")</f>
        <v/>
      </c>
      <c r="AM1162" s="126"/>
      <c r="AN1162" s="126" t="str">
        <f t="shared" si="355"/>
        <v/>
      </c>
      <c r="AO1162" s="126" t="str">
        <f>IF($E1162="","",VLOOKUP($E1162,カレンダマスタ!$A$5:$E$381,5,FALSE))</f>
        <v/>
      </c>
      <c r="AQ1162" s="196" t="str">
        <f>IF(G1162="","",IF(VLOOKUP(E1162,カレンダマスタ!$A$5:$D$381,4,FALSE)=0,"",1))</f>
        <v/>
      </c>
      <c r="AR1162" s="136" t="str">
        <f>IF($G1162="","",IF($AD1162="NSTC",INDEX(カレンダマスタ!$I$26:$O$31,MATCH($G1162,カレンダマスタ!$H$26:$H$31,1),MATCH($H1162,カレンダマスタ!$I$25:$O$25,1)),
IF($AD1162="CS本社",INDEX(カレンダマスタ!$I$36:$O$41,MATCH($G1162,カレンダマスタ!$H$36:$H$41,1),MATCH($H1162,カレンダマスタ!$I$35:$O$35,1)),
IF($AD1162="NS本社",INDEX(カレンダマスタ!$I$94:$O$99,MATCH($G1162,カレンダマスタ!$H$95:$H$100,1),MATCH($H1162,カレンダマスタ!$I$93:$O$93,1)),
IF($AD1162="ODC",INDEX(カレンダマスタ!$I$46:$O$51,MATCH($G1162,カレンダマスタ!$H$46:$H$51,1),MATCH($H1162,カレンダマスタ!$I$45:$O$45,1)),
IF($AD1162="NS東京TC",INDEX(カレンダマスタ!$I$56:$O$61,MATCH($G1162,カレンダマスタ!$H$56:$H$61,1),MATCH($H1162,カレンダマスタ!$I$55:$O$55,1)),""))))))</f>
        <v/>
      </c>
      <c r="AS1162" s="126" t="str">
        <f t="shared" si="366"/>
        <v/>
      </c>
      <c r="AU1162" s="137" t="str">
        <f>IF(E1162="","",VLOOKUP($E1162,カレンダマスタ!$A$4:$E$381,4,FALSE))</f>
        <v/>
      </c>
      <c r="AV1162" s="137" t="str">
        <f t="shared" si="357"/>
        <v/>
      </c>
      <c r="AW1162" s="137" t="str">
        <f t="shared" si="358"/>
        <v/>
      </c>
      <c r="AX1162" s="138" t="str">
        <f t="shared" si="359"/>
        <v/>
      </c>
      <c r="AY1162" s="138" t="str">
        <f t="shared" si="360"/>
        <v/>
      </c>
      <c r="AZ1162" s="130" t="str">
        <f>IF(AX1162&amp;AW1162="勤怠未設定","×",IF(AV1162="勤怠修正","×",IF(AC1162="外注","",IF(AA1162="",IF(AY1162&lt;&gt;"","×",""),IF(VLOOKUP(AA1162,カレンダマスタ!$H$66:$I$83,2,FALSE)&lt;&gt;AY1162,"×","OK")))))</f>
        <v/>
      </c>
      <c r="BC1162" s="137" t="str">
        <f>IF(E1162="","",VLOOKUP($E1162,カレンダマスタ!$A$4:$E$381,4,FALSE))</f>
        <v/>
      </c>
      <c r="BD1162" s="126" t="str">
        <f>IF(AC1162="社員","",IF(AG1162=0,"",IF(AD1162="NSTC",IF(COUNTIF(カレンダマスタ!$Q$5:$Q$32,G1162)=1,"OK","×"),
IF(AD1162="NS本社",IF(COUNTIF(カレンダマスタ!$T$5:$T$32,G1162)=1,"OK","×"),IF(COUNTIF(カレンダマスタ!$R$5:$R$32,G1162)=1,"OK","×")))))</f>
        <v/>
      </c>
      <c r="BE1162" s="126" t="str">
        <f>IF(AC1162="社員","",IF(G1162="","",IF(R1162&lt;&gt;"","",IF(AF1162="CS","OK",IF(VLOOKUP(E1162,カレンダマスタ!$A$5:$D$381,4,FALSE)&gt;0,"",IF(OR(G1162*24&gt;10.84,H1162*24&lt;14.5)=TRUE,"×","OK"))))))</f>
        <v/>
      </c>
      <c r="BF1162" s="126" t="str">
        <f t="shared" si="371"/>
        <v/>
      </c>
      <c r="BG1162" s="126" t="str">
        <f t="shared" si="367"/>
        <v/>
      </c>
      <c r="BI1162" s="130" t="str">
        <f t="shared" si="368"/>
        <v/>
      </c>
    </row>
    <row r="1163" spans="2:61">
      <c r="B1163" s="111"/>
      <c r="C1163" s="537"/>
      <c r="D1163" s="142"/>
      <c r="E1163" s="584"/>
      <c r="F1163" s="142"/>
      <c r="G1163" s="589"/>
      <c r="H1163" s="589"/>
      <c r="I1163" s="144"/>
      <c r="J1163" s="148"/>
      <c r="K1163" s="145"/>
      <c r="L1163" s="146"/>
      <c r="M1163" s="146"/>
      <c r="N1163" s="147"/>
      <c r="O1163" s="148"/>
      <c r="P1163" s="148"/>
      <c r="Q1163" s="148"/>
      <c r="R1163" s="149"/>
      <c r="S1163" s="156"/>
      <c r="T1163" s="435" t="str">
        <f t="shared" si="369"/>
        <v/>
      </c>
      <c r="U1163" s="430"/>
      <c r="V1163" s="430" t="str">
        <f t="shared" si="362"/>
        <v/>
      </c>
      <c r="W1163" s="298"/>
      <c r="X1163" s="143" t="str">
        <f t="shared" si="370"/>
        <v/>
      </c>
      <c r="Y1163" s="143" t="str">
        <f t="shared" si="363"/>
        <v/>
      </c>
      <c r="Z1163" s="143" t="str">
        <f t="shared" si="364"/>
        <v/>
      </c>
      <c r="AA1163" s="149" t="str">
        <f t="shared" si="356"/>
        <v/>
      </c>
      <c r="AC1163" s="188" t="str">
        <f>AC1136</f>
        <v/>
      </c>
      <c r="AD1163" s="189" t="str">
        <f>AD1136</f>
        <v/>
      </c>
      <c r="AE1163" s="189" t="str">
        <f>AE1136</f>
        <v/>
      </c>
      <c r="AF1163" s="189" t="str">
        <f>AF1136</f>
        <v/>
      </c>
      <c r="AG1163" s="205">
        <f t="shared" si="365"/>
        <v>0</v>
      </c>
      <c r="AI1163" s="157" t="str">
        <f>IF(月報!G1163&lt;&gt;"",月報!G1163,"")</f>
        <v/>
      </c>
      <c r="AJ1163" s="151" t="str">
        <f>IF(月報!W1163&lt;&gt;"",月報!W1163*24,"")</f>
        <v/>
      </c>
      <c r="AK1163" s="151" t="str">
        <f>IF(月報!P1163&lt;&gt;"",月報!P1163,"")</f>
        <v/>
      </c>
      <c r="AL1163" s="151" t="str">
        <f>IF(月報!Q1163&lt;&gt;"",IF(月報!Q1163="平日残","",月報!Q1163),"")</f>
        <v/>
      </c>
      <c r="AM1163" s="151"/>
      <c r="AN1163" s="151" t="str">
        <f t="shared" ref="AN1163:AN1226" si="372">IF($AO1163=0,IF($G1163="",IF($Q1163="","週報未入力",""),""),"")</f>
        <v/>
      </c>
      <c r="AO1163" s="151" t="str">
        <f>IF($E1163="","",VLOOKUP($E1163,カレンダマスタ!$A$5:$E$381,5,FALSE))</f>
        <v/>
      </c>
      <c r="AQ1163" s="197" t="str">
        <f>IF(G1163="","",IF(VLOOKUP(E1163,カレンダマスタ!$A$5:$D$381,4,FALSE)=0,"",1))</f>
        <v/>
      </c>
      <c r="AR1163" s="152" t="str">
        <f>IF($G1163="","",IF($AD1163="NSTC",INDEX(カレンダマスタ!$I$26:$O$31,MATCH($G1163,カレンダマスタ!$H$26:$H$31,1),MATCH($H1163,カレンダマスタ!$I$25:$O$25,1)),
IF($AD1163="CS本社",INDEX(カレンダマスタ!$I$36:$O$41,MATCH($G1163,カレンダマスタ!$H$36:$H$41,1),MATCH($H1163,カレンダマスタ!$I$35:$O$35,1)),
IF($AD1163="NS本社",INDEX(カレンダマスタ!$I$94:$O$99,MATCH($G1163,カレンダマスタ!$H$95:$H$100,1),MATCH($H1163,カレンダマスタ!$I$93:$O$93,1)),
IF($AD1163="ODC",INDEX(カレンダマスタ!$I$46:$O$51,MATCH($G1163,カレンダマスタ!$H$46:$H$51,1),MATCH($H1163,カレンダマスタ!$I$45:$O$45,1)),
IF($AD1163="NS東京TC",INDEX(カレンダマスタ!$I$56:$O$61,MATCH($G1163,カレンダマスタ!$H$56:$H$61,1),MATCH($H1163,カレンダマスタ!$I$55:$O$55,1)),""))))))</f>
        <v/>
      </c>
      <c r="AS1163" s="151" t="str">
        <f t="shared" si="366"/>
        <v/>
      </c>
      <c r="AU1163" s="153" t="str">
        <f>IF(E1163="","",VLOOKUP($E1163,カレンダマスタ!$A$4:$E$381,4,FALSE))</f>
        <v/>
      </c>
      <c r="AV1163" s="153" t="str">
        <f t="shared" si="357"/>
        <v/>
      </c>
      <c r="AW1163" s="153" t="str">
        <f t="shared" si="358"/>
        <v/>
      </c>
      <c r="AX1163" s="154" t="str">
        <f t="shared" si="359"/>
        <v/>
      </c>
      <c r="AY1163" s="154" t="str">
        <f t="shared" si="360"/>
        <v/>
      </c>
      <c r="AZ1163" s="144" t="str">
        <f>IF(AX1163&amp;AW1163="勤怠未設定","×",IF(AV1163="勤怠修正","×",IF(AC1163="外注","",IF(AA1163="",IF(AY1163&lt;&gt;"","×",""),IF(VLOOKUP(AA1163,カレンダマスタ!$H$66:$I$83,2,FALSE)&lt;&gt;AY1163,"×","OK")))))</f>
        <v/>
      </c>
      <c r="BC1163" s="153" t="str">
        <f>IF(E1163="","",VLOOKUP($E1163,カレンダマスタ!$A$4:$E$381,4,FALSE))</f>
        <v/>
      </c>
      <c r="BD1163" s="151" t="str">
        <f>IF(AC1163="社員","",IF(AG1163=0,"",IF(AD1163="NSTC",IF(COUNTIF(カレンダマスタ!$Q$5:$Q$32,G1163)=1,"OK","×"),
IF(AD1163="NS本社",IF(COUNTIF(カレンダマスタ!$T$5:$T$32,G1163)=1,"OK","×"),IF(COUNTIF(カレンダマスタ!$R$5:$R$32,G1163)=1,"OK","×")))))</f>
        <v/>
      </c>
      <c r="BE1163" s="151" t="str">
        <f>IF(AC1163="社員","",IF(G1163="","",IF(R1163&lt;&gt;"","",IF(AF1163="CS","OK",IF(VLOOKUP(E1163,カレンダマスタ!$A$5:$D$381,4,FALSE)&gt;0,"",IF(OR(G1163*24&gt;10.84,H1163*24&lt;14.5)=TRUE,"×","OK"))))))</f>
        <v/>
      </c>
      <c r="BF1163" s="151" t="str">
        <f t="shared" si="371"/>
        <v/>
      </c>
      <c r="BG1163" s="151" t="str">
        <f t="shared" si="367"/>
        <v/>
      </c>
      <c r="BI1163" s="144" t="str">
        <f t="shared" si="368"/>
        <v/>
      </c>
    </row>
    <row r="1164" spans="2:61">
      <c r="B1164" s="111"/>
      <c r="C1164" s="535"/>
      <c r="D1164" s="112"/>
      <c r="E1164" s="582"/>
      <c r="F1164" s="112"/>
      <c r="G1164" s="587"/>
      <c r="H1164" s="587"/>
      <c r="I1164" s="114"/>
      <c r="J1164" s="118"/>
      <c r="K1164" s="115"/>
      <c r="L1164" s="116"/>
      <c r="M1164" s="116"/>
      <c r="N1164" s="117"/>
      <c r="O1164" s="118"/>
      <c r="P1164" s="118"/>
      <c r="Q1164" s="118"/>
      <c r="R1164" s="119"/>
      <c r="S1164" s="120"/>
      <c r="T1164" s="433" t="str">
        <f t="shared" si="369"/>
        <v/>
      </c>
      <c r="U1164" s="431">
        <f>SUM(T1164:T1170)</f>
        <v>0</v>
      </c>
      <c r="V1164" s="431" t="str">
        <f t="shared" si="362"/>
        <v/>
      </c>
      <c r="W1164" s="298"/>
      <c r="X1164" s="113" t="str">
        <f t="shared" si="370"/>
        <v/>
      </c>
      <c r="Y1164" s="113" t="str">
        <f t="shared" si="363"/>
        <v/>
      </c>
      <c r="Z1164" s="113" t="str">
        <f t="shared" si="364"/>
        <v/>
      </c>
      <c r="AA1164" s="119" t="str">
        <f t="shared" ref="AA1164:AA1227" si="373">IF(R1164&lt;&gt;"",IF(AND(AO1164=2,R1164="休出"),"法休残",R1164),"")</f>
        <v/>
      </c>
      <c r="AC1164" s="190" t="str">
        <f>AC1136</f>
        <v/>
      </c>
      <c r="AD1164" s="191" t="str">
        <f>AD1136</f>
        <v/>
      </c>
      <c r="AE1164" s="191" t="str">
        <f>AE1136</f>
        <v/>
      </c>
      <c r="AF1164" s="191" t="str">
        <f>AF1136</f>
        <v/>
      </c>
      <c r="AG1164" s="206">
        <f t="shared" si="365"/>
        <v>0</v>
      </c>
      <c r="AI1164" s="159" t="str">
        <f>IF(月報!G1164&lt;&gt;"",月報!G1164,"")</f>
        <v/>
      </c>
      <c r="AJ1164" s="122" t="str">
        <f>IF(月報!W1164&lt;&gt;"",月報!W1164*24,"")</f>
        <v/>
      </c>
      <c r="AK1164" s="122" t="str">
        <f>IF(月報!P1164&lt;&gt;"",月報!P1164,"")</f>
        <v/>
      </c>
      <c r="AL1164" s="122" t="str">
        <f>IF(月報!Q1164&lt;&gt;"",IF(月報!Q1164="平日残","",月報!Q1164),"")</f>
        <v/>
      </c>
      <c r="AM1164" s="122"/>
      <c r="AN1164" s="122" t="str">
        <f t="shared" si="372"/>
        <v/>
      </c>
      <c r="AO1164" s="122" t="str">
        <f>IF($E1164="","",VLOOKUP($E1164,カレンダマスタ!$A$5:$E$381,5,FALSE))</f>
        <v/>
      </c>
      <c r="AQ1164" s="195" t="str">
        <f>IF(G1164="","",IF(VLOOKUP(E1164,カレンダマスタ!$A$5:$D$381,4,FALSE)=0,"",1))</f>
        <v/>
      </c>
      <c r="AR1164" s="123" t="str">
        <f>IF($G1164="","",IF($AD1164="NSTC",INDEX(カレンダマスタ!$I$26:$O$31,MATCH($G1164,カレンダマスタ!$H$26:$H$31,1),MATCH($H1164,カレンダマスタ!$I$25:$O$25,1)),
IF($AD1164="CS本社",INDEX(カレンダマスタ!$I$36:$O$41,MATCH($G1164,カレンダマスタ!$H$36:$H$41,1),MATCH($H1164,カレンダマスタ!$I$35:$O$35,1)),
IF($AD1164="NS本社",INDEX(カレンダマスタ!$I$94:$O$99,MATCH($G1164,カレンダマスタ!$H$95:$H$100,1),MATCH($H1164,カレンダマスタ!$I$93:$O$93,1)),
IF($AD1164="ODC",INDEX(カレンダマスタ!$I$46:$O$51,MATCH($G1164,カレンダマスタ!$H$46:$H$51,1),MATCH($H1164,カレンダマスタ!$I$45:$O$45,1)),
IF($AD1164="NS東京TC",INDEX(カレンダマスタ!$I$56:$O$61,MATCH($G1164,カレンダマスタ!$H$56:$H$61,1),MATCH($H1164,カレンダマスタ!$I$55:$O$55,1)),""))))))</f>
        <v/>
      </c>
      <c r="AS1164" s="122" t="str">
        <f t="shared" si="366"/>
        <v/>
      </c>
      <c r="AU1164" s="124" t="str">
        <f>IF(E1164="","",VLOOKUP($E1164,カレンダマスタ!$A$4:$E$381,4,FALSE))</f>
        <v/>
      </c>
      <c r="AV1164" s="124" t="str">
        <f t="shared" ref="AV1164:AV1227" si="374">IF(AA1164="","",IF(OR(AA1164="欠勤",AA1164="遅刻"),"勤怠修正",""))</f>
        <v/>
      </c>
      <c r="AW1164" s="124" t="str">
        <f t="shared" ref="AW1164:AW1227" si="375">IF(Q1164="","",IF(R1164="","勤怠未設定",""))</f>
        <v/>
      </c>
      <c r="AX1164" s="125" t="str">
        <f t="shared" ref="AX1164:AX1227" si="376">IF(E1164="","",IF(AND(AU1164&gt;=1,J1164&lt;&gt;"",AA1164=""),"勤怠未設定",IF(AA1164&lt;&gt;"",AA1164,"")))</f>
        <v/>
      </c>
      <c r="AY1164" s="125" t="str">
        <f t="shared" ref="AY1164:AY1227" si="377">IF(AC1164="外注","",IF(AK1164&amp;AL1164&lt;&gt;"",AK1164&amp;AL1164,""))</f>
        <v/>
      </c>
      <c r="AZ1164" s="114" t="str">
        <f>IF(AX1164&amp;AW1164="勤怠未設定","×",IF(AV1164="勤怠修正","×",IF(AC1164="外注","",IF(AA1164="",IF(AY1164&lt;&gt;"","×",""),IF(VLOOKUP(AA1164,カレンダマスタ!$H$66:$I$83,2,FALSE)&lt;&gt;AY1164,"×","OK")))))</f>
        <v/>
      </c>
      <c r="BC1164" s="124" t="str">
        <f>IF(E1164="","",VLOOKUP($E1164,カレンダマスタ!$A$4:$E$381,4,FALSE))</f>
        <v/>
      </c>
      <c r="BD1164" s="122" t="str">
        <f>IF(AC1164="社員","",IF(AG1164=0,"",IF(AD1164="NSTC",IF(COUNTIF(カレンダマスタ!$Q$5:$Q$32,G1164)=1,"OK","×"),
IF(AD1164="NS本社",IF(COUNTIF(カレンダマスタ!$T$5:$T$32,G1164)=1,"OK","×"),IF(COUNTIF(カレンダマスタ!$R$5:$R$32,G1164)=1,"OK","×")))))</f>
        <v/>
      </c>
      <c r="BE1164" s="122" t="str">
        <f>IF(AC1164="社員","",IF(G1164="","",IF(R1164&lt;&gt;"","",IF(AF1164="CS","OK",IF(VLOOKUP(E1164,カレンダマスタ!$A$5:$D$381,4,FALSE)&gt;0,"",IF(OR(G1164*24&gt;10.84,H1164*24&lt;14.5)=TRUE,"×","OK"))))))</f>
        <v/>
      </c>
      <c r="BF1164" s="122" t="str">
        <f t="shared" si="371"/>
        <v/>
      </c>
      <c r="BG1164" s="122" t="str">
        <f t="shared" si="367"/>
        <v/>
      </c>
      <c r="BI1164" s="114" t="str">
        <f t="shared" si="368"/>
        <v/>
      </c>
    </row>
    <row r="1165" spans="2:61">
      <c r="B1165" s="111"/>
      <c r="C1165" s="536"/>
      <c r="D1165" s="128"/>
      <c r="E1165" s="583"/>
      <c r="F1165" s="128"/>
      <c r="G1165" s="588"/>
      <c r="H1165" s="588"/>
      <c r="I1165" s="130"/>
      <c r="J1165" s="139"/>
      <c r="K1165" s="131"/>
      <c r="L1165" s="132"/>
      <c r="M1165" s="132"/>
      <c r="N1165" s="141"/>
      <c r="O1165" s="139"/>
      <c r="P1165" s="139"/>
      <c r="Q1165" s="139"/>
      <c r="R1165" s="133"/>
      <c r="S1165" s="134"/>
      <c r="T1165" s="434" t="str">
        <f t="shared" si="369"/>
        <v/>
      </c>
      <c r="U1165" s="429"/>
      <c r="V1165" s="429" t="str">
        <f t="shared" si="362"/>
        <v/>
      </c>
      <c r="W1165" s="298"/>
      <c r="X1165" s="129" t="str">
        <f t="shared" si="370"/>
        <v/>
      </c>
      <c r="Y1165" s="129" t="str">
        <f t="shared" si="363"/>
        <v/>
      </c>
      <c r="Z1165" s="129" t="str">
        <f t="shared" si="364"/>
        <v/>
      </c>
      <c r="AA1165" s="133" t="str">
        <f t="shared" si="373"/>
        <v/>
      </c>
      <c r="AC1165" s="186" t="str">
        <f>AC1136</f>
        <v/>
      </c>
      <c r="AD1165" s="187" t="str">
        <f>AD1136</f>
        <v/>
      </c>
      <c r="AE1165" s="187" t="str">
        <f>AE1136</f>
        <v/>
      </c>
      <c r="AF1165" s="187" t="str">
        <f>AF1136</f>
        <v/>
      </c>
      <c r="AG1165" s="204">
        <f t="shared" si="365"/>
        <v>0</v>
      </c>
      <c r="AI1165" s="135" t="str">
        <f>IF(月報!G1165&lt;&gt;"",月報!G1165,"")</f>
        <v/>
      </c>
      <c r="AJ1165" s="126" t="str">
        <f>IF(月報!W1165&lt;&gt;"",月報!W1165*24,"")</f>
        <v/>
      </c>
      <c r="AK1165" s="126" t="str">
        <f>IF(月報!P1165&lt;&gt;"",月報!P1165,"")</f>
        <v/>
      </c>
      <c r="AL1165" s="126" t="str">
        <f>IF(月報!Q1165&lt;&gt;"",IF(月報!Q1165="平日残","",月報!Q1165),"")</f>
        <v/>
      </c>
      <c r="AM1165" s="126"/>
      <c r="AN1165" s="126" t="str">
        <f t="shared" si="372"/>
        <v/>
      </c>
      <c r="AO1165" s="126" t="str">
        <f>IF($E1165="","",VLOOKUP($E1165,カレンダマスタ!$A$5:$E$381,5,FALSE))</f>
        <v/>
      </c>
      <c r="AQ1165" s="196" t="str">
        <f>IF(G1165="","",IF(VLOOKUP(E1165,カレンダマスタ!$A$5:$D$381,4,FALSE)=0,"",1))</f>
        <v/>
      </c>
      <c r="AR1165" s="136" t="str">
        <f>IF($G1165="","",IF($AD1165="NSTC",INDEX(カレンダマスタ!$I$26:$O$31,MATCH($G1165,カレンダマスタ!$H$26:$H$31,1),MATCH($H1165,カレンダマスタ!$I$25:$O$25,1)),
IF($AD1165="CS本社",INDEX(カレンダマスタ!$I$36:$O$41,MATCH($G1165,カレンダマスタ!$H$36:$H$41,1),MATCH($H1165,カレンダマスタ!$I$35:$O$35,1)),
IF($AD1165="NS本社",INDEX(カレンダマスタ!$I$94:$O$99,MATCH($G1165,カレンダマスタ!$H$95:$H$100,1),MATCH($H1165,カレンダマスタ!$I$93:$O$93,1)),
IF($AD1165="ODC",INDEX(カレンダマスタ!$I$46:$O$51,MATCH($G1165,カレンダマスタ!$H$46:$H$51,1),MATCH($H1165,カレンダマスタ!$I$45:$O$45,1)),
IF($AD1165="NS東京TC",INDEX(カレンダマスタ!$I$56:$O$61,MATCH($G1165,カレンダマスタ!$H$56:$H$61,1),MATCH($H1165,カレンダマスタ!$I$55:$O$55,1)),""))))))</f>
        <v/>
      </c>
      <c r="AS1165" s="126" t="str">
        <f t="shared" si="366"/>
        <v/>
      </c>
      <c r="AU1165" s="137" t="str">
        <f>IF(E1165="","",VLOOKUP($E1165,カレンダマスタ!$A$4:$E$381,4,FALSE))</f>
        <v/>
      </c>
      <c r="AV1165" s="137" t="str">
        <f t="shared" si="374"/>
        <v/>
      </c>
      <c r="AW1165" s="137" t="str">
        <f t="shared" si="375"/>
        <v/>
      </c>
      <c r="AX1165" s="138" t="str">
        <f t="shared" si="376"/>
        <v/>
      </c>
      <c r="AY1165" s="138" t="str">
        <f t="shared" si="377"/>
        <v/>
      </c>
      <c r="AZ1165" s="130" t="str">
        <f>IF(AX1165&amp;AW1165="勤怠未設定","×",IF(AV1165="勤怠修正","×",IF(AC1165="外注","",IF(AA1165="",IF(AY1165&lt;&gt;"","×",""),IF(VLOOKUP(AA1165,カレンダマスタ!$H$66:$I$83,2,FALSE)&lt;&gt;AY1165,"×","OK")))))</f>
        <v/>
      </c>
      <c r="BC1165" s="137" t="str">
        <f>IF(E1165="","",VLOOKUP($E1165,カレンダマスタ!$A$4:$E$381,4,FALSE))</f>
        <v/>
      </c>
      <c r="BD1165" s="126" t="str">
        <f>IF(AC1165="社員","",IF(AG1165=0,"",IF(AD1165="NSTC",IF(COUNTIF(カレンダマスタ!$Q$5:$Q$32,G1165)=1,"OK","×"),
IF(AD1165="NS本社",IF(COUNTIF(カレンダマスタ!$T$5:$T$32,G1165)=1,"OK","×"),IF(COUNTIF(カレンダマスタ!$R$5:$R$32,G1165)=1,"OK","×")))))</f>
        <v/>
      </c>
      <c r="BE1165" s="126" t="str">
        <f>IF(AC1165="社員","",IF(G1165="","",IF(R1165&lt;&gt;"","",IF(AF1165="CS","OK",IF(VLOOKUP(E1165,カレンダマスタ!$A$5:$D$381,4,FALSE)&gt;0,"",IF(OR(G1165*24&gt;10.84,H1165*24&lt;14.5)=TRUE,"×","OK"))))))</f>
        <v/>
      </c>
      <c r="BF1165" s="126" t="str">
        <f t="shared" si="371"/>
        <v/>
      </c>
      <c r="BG1165" s="126" t="str">
        <f t="shared" si="367"/>
        <v/>
      </c>
      <c r="BI1165" s="130" t="str">
        <f t="shared" si="368"/>
        <v/>
      </c>
    </row>
    <row r="1166" spans="2:61">
      <c r="B1166" s="111"/>
      <c r="C1166" s="536"/>
      <c r="D1166" s="128"/>
      <c r="E1166" s="583"/>
      <c r="F1166" s="128"/>
      <c r="G1166" s="588"/>
      <c r="H1166" s="588"/>
      <c r="I1166" s="130"/>
      <c r="J1166" s="139"/>
      <c r="K1166" s="131"/>
      <c r="L1166" s="132"/>
      <c r="M1166" s="132"/>
      <c r="N1166" s="141"/>
      <c r="O1166" s="139"/>
      <c r="P1166" s="139"/>
      <c r="Q1166" s="139"/>
      <c r="R1166" s="133"/>
      <c r="S1166" s="134"/>
      <c r="T1166" s="434" t="str">
        <f t="shared" si="369"/>
        <v/>
      </c>
      <c r="U1166" s="429"/>
      <c r="V1166" s="429" t="str">
        <f t="shared" si="362"/>
        <v/>
      </c>
      <c r="W1166" s="298"/>
      <c r="X1166" s="129" t="str">
        <f t="shared" si="370"/>
        <v/>
      </c>
      <c r="Y1166" s="129" t="str">
        <f t="shared" si="363"/>
        <v/>
      </c>
      <c r="Z1166" s="129" t="str">
        <f t="shared" si="364"/>
        <v/>
      </c>
      <c r="AA1166" s="133" t="str">
        <f t="shared" si="373"/>
        <v/>
      </c>
      <c r="AC1166" s="186" t="str">
        <f>AC1136</f>
        <v/>
      </c>
      <c r="AD1166" s="187" t="str">
        <f>AD1136</f>
        <v/>
      </c>
      <c r="AE1166" s="187" t="str">
        <f>AE1136</f>
        <v/>
      </c>
      <c r="AF1166" s="187" t="str">
        <f>AF1136</f>
        <v/>
      </c>
      <c r="AG1166" s="204">
        <f t="shared" si="365"/>
        <v>0</v>
      </c>
      <c r="AI1166" s="160" t="str">
        <f>IF(月報!G1166&lt;&gt;"",月報!G1166,"")</f>
        <v/>
      </c>
      <c r="AJ1166" s="126" t="str">
        <f>IF(月報!W1166&lt;&gt;"",月報!W1166*24,"")</f>
        <v/>
      </c>
      <c r="AK1166" s="126" t="str">
        <f>IF(月報!P1166&lt;&gt;"",月報!P1166,"")</f>
        <v/>
      </c>
      <c r="AL1166" s="126" t="str">
        <f>IF(月報!Q1166&lt;&gt;"",IF(月報!Q1166="平日残","",月報!Q1166),"")</f>
        <v/>
      </c>
      <c r="AM1166" s="126"/>
      <c r="AN1166" s="126" t="str">
        <f t="shared" si="372"/>
        <v/>
      </c>
      <c r="AO1166" s="126" t="str">
        <f>IF($E1166="","",VLOOKUP($E1166,カレンダマスタ!$A$5:$E$381,5,FALSE))</f>
        <v/>
      </c>
      <c r="AQ1166" s="196" t="str">
        <f>IF(G1166="","",IF(VLOOKUP(E1166,カレンダマスタ!$A$5:$D$381,4,FALSE)=0,"",1))</f>
        <v/>
      </c>
      <c r="AR1166" s="136" t="str">
        <f>IF($G1166="","",IF($AD1166="NSTC",INDEX(カレンダマスタ!$I$26:$O$31,MATCH($G1166,カレンダマスタ!$H$26:$H$31,1),MATCH($H1166,カレンダマスタ!$I$25:$O$25,1)),
IF($AD1166="CS本社",INDEX(カレンダマスタ!$I$36:$O$41,MATCH($G1166,カレンダマスタ!$H$36:$H$41,1),MATCH($H1166,カレンダマスタ!$I$35:$O$35,1)),
IF($AD1166="NS本社",INDEX(カレンダマスタ!$I$94:$O$99,MATCH($G1166,カレンダマスタ!$H$95:$H$100,1),MATCH($H1166,カレンダマスタ!$I$93:$O$93,1)),
IF($AD1166="ODC",INDEX(カレンダマスタ!$I$46:$O$51,MATCH($G1166,カレンダマスタ!$H$46:$H$51,1),MATCH($H1166,カレンダマスタ!$I$45:$O$45,1)),
IF($AD1166="NS東京TC",INDEX(カレンダマスタ!$I$56:$O$61,MATCH($G1166,カレンダマスタ!$H$56:$H$61,1),MATCH($H1166,カレンダマスタ!$I$55:$O$55,1)),""))))))</f>
        <v/>
      </c>
      <c r="AS1166" s="126" t="str">
        <f t="shared" si="366"/>
        <v/>
      </c>
      <c r="AU1166" s="137" t="str">
        <f>IF(E1166="","",VLOOKUP($E1166,カレンダマスタ!$A$4:$E$381,4,FALSE))</f>
        <v/>
      </c>
      <c r="AV1166" s="137" t="str">
        <f t="shared" si="374"/>
        <v/>
      </c>
      <c r="AW1166" s="137" t="str">
        <f t="shared" si="375"/>
        <v/>
      </c>
      <c r="AX1166" s="138" t="str">
        <f t="shared" si="376"/>
        <v/>
      </c>
      <c r="AY1166" s="138" t="str">
        <f t="shared" si="377"/>
        <v/>
      </c>
      <c r="AZ1166" s="130" t="str">
        <f>IF(AX1166&amp;AW1166="勤怠未設定","×",IF(AV1166="勤怠修正","×",IF(AC1166="外注","",IF(AA1166="",IF(AY1166&lt;&gt;"","×",""),IF(VLOOKUP(AA1166,カレンダマスタ!$H$66:$I$83,2,FALSE)&lt;&gt;AY1166,"×","OK")))))</f>
        <v/>
      </c>
      <c r="BC1166" s="137" t="str">
        <f>IF(E1166="","",VLOOKUP($E1166,カレンダマスタ!$A$4:$E$381,4,FALSE))</f>
        <v/>
      </c>
      <c r="BD1166" s="126" t="str">
        <f>IF(AC1166="社員","",IF(AG1166=0,"",IF(AD1166="NSTC",IF(COUNTIF(カレンダマスタ!$Q$5:$Q$32,G1166)=1,"OK","×"),
IF(AD1166="NS本社",IF(COUNTIF(カレンダマスタ!$T$5:$T$32,G1166)=1,"OK","×"),IF(COUNTIF(カレンダマスタ!$R$5:$R$32,G1166)=1,"OK","×")))))</f>
        <v/>
      </c>
      <c r="BE1166" s="126" t="str">
        <f>IF(AC1166="社員","",IF(G1166="","",IF(R1166&lt;&gt;"","",IF(AF1166="CS","OK",IF(VLOOKUP(E1166,カレンダマスタ!$A$5:$D$381,4,FALSE)&gt;0,"",IF(OR(G1166*24&gt;10.84,H1166*24&lt;14.5)=TRUE,"×","OK"))))))</f>
        <v/>
      </c>
      <c r="BF1166" s="126" t="str">
        <f t="shared" si="371"/>
        <v/>
      </c>
      <c r="BG1166" s="126" t="str">
        <f t="shared" si="367"/>
        <v/>
      </c>
      <c r="BI1166" s="130" t="str">
        <f t="shared" si="368"/>
        <v/>
      </c>
    </row>
    <row r="1167" spans="2:61">
      <c r="B1167" s="111"/>
      <c r="C1167" s="536"/>
      <c r="D1167" s="128"/>
      <c r="E1167" s="214"/>
      <c r="F1167" s="128"/>
      <c r="G1167" s="588"/>
      <c r="H1167" s="588"/>
      <c r="I1167" s="131"/>
      <c r="J1167" s="139"/>
      <c r="K1167" s="131"/>
      <c r="L1167" s="132"/>
      <c r="M1167" s="132"/>
      <c r="N1167" s="141"/>
      <c r="O1167" s="139"/>
      <c r="P1167" s="139"/>
      <c r="Q1167" s="139"/>
      <c r="R1167" s="133"/>
      <c r="S1167" s="134"/>
      <c r="T1167" s="434" t="str">
        <f t="shared" si="369"/>
        <v/>
      </c>
      <c r="U1167" s="429"/>
      <c r="V1167" s="429" t="str">
        <f t="shared" si="362"/>
        <v/>
      </c>
      <c r="W1167" s="298"/>
      <c r="X1167" s="129" t="str">
        <f t="shared" si="370"/>
        <v/>
      </c>
      <c r="Y1167" s="129" t="str">
        <f t="shared" si="363"/>
        <v/>
      </c>
      <c r="Z1167" s="129" t="str">
        <f t="shared" si="364"/>
        <v/>
      </c>
      <c r="AA1167" s="133" t="str">
        <f t="shared" si="373"/>
        <v/>
      </c>
      <c r="AC1167" s="186" t="str">
        <f>AC1136</f>
        <v/>
      </c>
      <c r="AD1167" s="187" t="str">
        <f>AD1136</f>
        <v/>
      </c>
      <c r="AE1167" s="187" t="str">
        <f>AE1136</f>
        <v/>
      </c>
      <c r="AF1167" s="187" t="str">
        <f>AF1136</f>
        <v/>
      </c>
      <c r="AG1167" s="204">
        <f t="shared" si="365"/>
        <v>0</v>
      </c>
      <c r="AI1167" s="160" t="str">
        <f>IF(月報!G1167&lt;&gt;"",月報!G1167,"")</f>
        <v/>
      </c>
      <c r="AJ1167" s="126" t="str">
        <f>IF(月報!W1167&lt;&gt;"",月報!W1167*24,"")</f>
        <v/>
      </c>
      <c r="AK1167" s="126" t="str">
        <f>IF(月報!P1167&lt;&gt;"",月報!P1167,"")</f>
        <v/>
      </c>
      <c r="AL1167" s="126" t="str">
        <f>IF(月報!Q1167&lt;&gt;"",IF(月報!Q1167="平日残","",月報!Q1167),"")</f>
        <v/>
      </c>
      <c r="AM1167" s="126"/>
      <c r="AN1167" s="126" t="str">
        <f t="shared" si="372"/>
        <v/>
      </c>
      <c r="AO1167" s="126" t="str">
        <f>IF($E1167="","",VLOOKUP($E1167,カレンダマスタ!$A$5:$E$381,5,FALSE))</f>
        <v/>
      </c>
      <c r="AQ1167" s="196" t="str">
        <f>IF(G1167="","",IF(VLOOKUP(E1167,カレンダマスタ!$A$5:$D$381,4,FALSE)=0,"",1))</f>
        <v/>
      </c>
      <c r="AR1167" s="136" t="str">
        <f>IF($G1167="","",IF($AD1167="NSTC",INDEX(カレンダマスタ!$I$26:$O$31,MATCH($G1167,カレンダマスタ!$H$26:$H$31,1),MATCH($H1167,カレンダマスタ!$I$25:$O$25,1)),
IF($AD1167="CS本社",INDEX(カレンダマスタ!$I$36:$O$41,MATCH($G1167,カレンダマスタ!$H$36:$H$41,1),MATCH($H1167,カレンダマスタ!$I$35:$O$35,1)),
IF($AD1167="NS本社",INDEX(カレンダマスタ!$I$94:$O$99,MATCH($G1167,カレンダマスタ!$H$95:$H$100,1),MATCH($H1167,カレンダマスタ!$I$93:$O$93,1)),
IF($AD1167="ODC",INDEX(カレンダマスタ!$I$46:$O$51,MATCH($G1167,カレンダマスタ!$H$46:$H$51,1),MATCH($H1167,カレンダマスタ!$I$45:$O$45,1)),
IF($AD1167="NS東京TC",INDEX(カレンダマスタ!$I$56:$O$61,MATCH($G1167,カレンダマスタ!$H$56:$H$61,1),MATCH($H1167,カレンダマスタ!$I$55:$O$55,1)),""))))))</f>
        <v/>
      </c>
      <c r="AS1167" s="126" t="str">
        <f t="shared" si="366"/>
        <v/>
      </c>
      <c r="AU1167" s="137" t="str">
        <f>IF(E1167="","",VLOOKUP($E1167,カレンダマスタ!$A$4:$E$381,4,FALSE))</f>
        <v/>
      </c>
      <c r="AV1167" s="137" t="str">
        <f t="shared" si="374"/>
        <v/>
      </c>
      <c r="AW1167" s="137" t="str">
        <f t="shared" si="375"/>
        <v/>
      </c>
      <c r="AX1167" s="138" t="str">
        <f t="shared" si="376"/>
        <v/>
      </c>
      <c r="AY1167" s="138" t="str">
        <f t="shared" si="377"/>
        <v/>
      </c>
      <c r="AZ1167" s="130" t="str">
        <f>IF(AX1167&amp;AW1167="勤怠未設定","×",IF(AV1167="勤怠修正","×",IF(AC1167="外注","",IF(AA1167="",IF(AY1167&lt;&gt;"","×",""),IF(VLOOKUP(AA1167,カレンダマスタ!$H$66:$I$83,2,FALSE)&lt;&gt;AY1167,"×","OK")))))</f>
        <v/>
      </c>
      <c r="BC1167" s="137" t="str">
        <f>IF(E1167="","",VLOOKUP($E1167,カレンダマスタ!$A$4:$E$381,4,FALSE))</f>
        <v/>
      </c>
      <c r="BD1167" s="126" t="str">
        <f>IF(AC1167="社員","",IF(AG1167=0,"",IF(AD1167="NSTC",IF(COUNTIF(カレンダマスタ!$Q$5:$Q$32,G1167)=1,"OK","×"),
IF(AD1167="NS本社",IF(COUNTIF(カレンダマスタ!$T$5:$T$32,G1167)=1,"OK","×"),IF(COUNTIF(カレンダマスタ!$R$5:$R$32,G1167)=1,"OK","×")))))</f>
        <v/>
      </c>
      <c r="BE1167" s="126" t="str">
        <f>IF(AC1167="社員","",IF(G1167="","",IF(R1167&lt;&gt;"","",IF(AF1167="CS","OK",IF(VLOOKUP(E1167,カレンダマスタ!$A$5:$D$381,4,FALSE)&gt;0,"",IF(OR(G1167*24&gt;10.84,H1167*24&lt;14.5)=TRUE,"×","OK"))))))</f>
        <v/>
      </c>
      <c r="BF1167" s="126" t="str">
        <f t="shared" si="371"/>
        <v/>
      </c>
      <c r="BG1167" s="126" t="str">
        <f t="shared" si="367"/>
        <v/>
      </c>
      <c r="BI1167" s="130" t="str">
        <f t="shared" si="368"/>
        <v/>
      </c>
    </row>
    <row r="1168" spans="2:61">
      <c r="B1168" s="111"/>
      <c r="C1168" s="536"/>
      <c r="D1168" s="128"/>
      <c r="E1168" s="214"/>
      <c r="F1168" s="128"/>
      <c r="G1168" s="588"/>
      <c r="H1168" s="588"/>
      <c r="I1168" s="131"/>
      <c r="J1168" s="139"/>
      <c r="K1168" s="131"/>
      <c r="L1168" s="132"/>
      <c r="M1168" s="132"/>
      <c r="N1168" s="141"/>
      <c r="O1168" s="139"/>
      <c r="P1168" s="139"/>
      <c r="Q1168" s="139"/>
      <c r="R1168" s="133"/>
      <c r="S1168" s="134"/>
      <c r="T1168" s="434" t="str">
        <f t="shared" si="369"/>
        <v/>
      </c>
      <c r="U1168" s="429"/>
      <c r="V1168" s="429" t="str">
        <f t="shared" si="362"/>
        <v/>
      </c>
      <c r="W1168" s="298"/>
      <c r="X1168" s="129" t="str">
        <f t="shared" si="370"/>
        <v/>
      </c>
      <c r="Y1168" s="129" t="str">
        <f t="shared" si="363"/>
        <v/>
      </c>
      <c r="Z1168" s="129" t="str">
        <f t="shared" si="364"/>
        <v/>
      </c>
      <c r="AA1168" s="133" t="str">
        <f t="shared" si="373"/>
        <v/>
      </c>
      <c r="AC1168" s="186" t="str">
        <f>AC1136</f>
        <v/>
      </c>
      <c r="AD1168" s="187" t="str">
        <f>AD1136</f>
        <v/>
      </c>
      <c r="AE1168" s="187" t="str">
        <f>AE1136</f>
        <v/>
      </c>
      <c r="AF1168" s="187" t="str">
        <f>AF1136</f>
        <v/>
      </c>
      <c r="AG1168" s="204">
        <f t="shared" si="365"/>
        <v>0</v>
      </c>
      <c r="AI1168" s="160" t="str">
        <f>IF(月報!G1168&lt;&gt;"",月報!G1168,"")</f>
        <v/>
      </c>
      <c r="AJ1168" s="126" t="str">
        <f>IF(月報!W1168&lt;&gt;"",月報!W1168*24,"")</f>
        <v/>
      </c>
      <c r="AK1168" s="126" t="str">
        <f>IF(月報!P1168&lt;&gt;"",月報!P1168,"")</f>
        <v/>
      </c>
      <c r="AL1168" s="126" t="str">
        <f>IF(月報!Q1168&lt;&gt;"",IF(月報!Q1168="平日残","",月報!Q1168),"")</f>
        <v/>
      </c>
      <c r="AM1168" s="126"/>
      <c r="AN1168" s="126" t="str">
        <f t="shared" si="372"/>
        <v/>
      </c>
      <c r="AO1168" s="126" t="str">
        <f>IF($E1168="","",VLOOKUP($E1168,カレンダマスタ!$A$5:$E$381,5,FALSE))</f>
        <v/>
      </c>
      <c r="AQ1168" s="196" t="str">
        <f>IF(G1168="","",IF(VLOOKUP(E1168,カレンダマスタ!$A$5:$D$381,4,FALSE)=0,"",1))</f>
        <v/>
      </c>
      <c r="AR1168" s="136" t="str">
        <f>IF($G1168="","",IF($AD1168="NSTC",INDEX(カレンダマスタ!$I$26:$O$31,MATCH($G1168,カレンダマスタ!$H$26:$H$31,1),MATCH($H1168,カレンダマスタ!$I$25:$O$25,1)),
IF($AD1168="CS本社",INDEX(カレンダマスタ!$I$36:$O$41,MATCH($G1168,カレンダマスタ!$H$36:$H$41,1),MATCH($H1168,カレンダマスタ!$I$35:$O$35,1)),
IF($AD1168="NS本社",INDEX(カレンダマスタ!$I$94:$O$99,MATCH($G1168,カレンダマスタ!$H$95:$H$100,1),MATCH($H1168,カレンダマスタ!$I$93:$O$93,1)),
IF($AD1168="ODC",INDEX(カレンダマスタ!$I$46:$O$51,MATCH($G1168,カレンダマスタ!$H$46:$H$51,1),MATCH($H1168,カレンダマスタ!$I$45:$O$45,1)),
IF($AD1168="NS東京TC",INDEX(カレンダマスタ!$I$56:$O$61,MATCH($G1168,カレンダマスタ!$H$56:$H$61,1),MATCH($H1168,カレンダマスタ!$I$55:$O$55,1)),""))))))</f>
        <v/>
      </c>
      <c r="AS1168" s="126" t="str">
        <f t="shared" si="366"/>
        <v/>
      </c>
      <c r="AU1168" s="137" t="str">
        <f>IF(E1168="","",VLOOKUP($E1168,カレンダマスタ!$A$4:$E$381,4,FALSE))</f>
        <v/>
      </c>
      <c r="AV1168" s="137" t="str">
        <f t="shared" si="374"/>
        <v/>
      </c>
      <c r="AW1168" s="137" t="str">
        <f t="shared" si="375"/>
        <v/>
      </c>
      <c r="AX1168" s="138" t="str">
        <f t="shared" si="376"/>
        <v/>
      </c>
      <c r="AY1168" s="138" t="str">
        <f t="shared" si="377"/>
        <v/>
      </c>
      <c r="AZ1168" s="130" t="str">
        <f>IF(AX1168&amp;AW1168="勤怠未設定","×",IF(AV1168="勤怠修正","×",IF(AC1168="外注","",IF(AA1168="",IF(AY1168&lt;&gt;"","×",""),IF(VLOOKUP(AA1168,カレンダマスタ!$H$66:$I$83,2,FALSE)&lt;&gt;AY1168,"×","OK")))))</f>
        <v/>
      </c>
      <c r="BC1168" s="137" t="str">
        <f>IF(E1168="","",VLOOKUP($E1168,カレンダマスタ!$A$4:$E$381,4,FALSE))</f>
        <v/>
      </c>
      <c r="BD1168" s="126" t="str">
        <f>IF(AC1168="社員","",IF(AG1168=0,"",IF(AD1168="NSTC",IF(COUNTIF(カレンダマスタ!$Q$5:$Q$32,G1168)=1,"OK","×"),
IF(AD1168="NS本社",IF(COUNTIF(カレンダマスタ!$T$5:$T$32,G1168)=1,"OK","×"),IF(COUNTIF(カレンダマスタ!$R$5:$R$32,G1168)=1,"OK","×")))))</f>
        <v/>
      </c>
      <c r="BE1168" s="126" t="str">
        <f>IF(AC1168="社員","",IF(G1168="","",IF(R1168&lt;&gt;"","",IF(AF1168="CS","OK",IF(VLOOKUP(E1168,カレンダマスタ!$A$5:$D$381,4,FALSE)&gt;0,"",IF(OR(G1168*24&gt;10.84,H1168*24&lt;14.5)=TRUE,"×","OK"))))))</f>
        <v/>
      </c>
      <c r="BF1168" s="126" t="str">
        <f t="shared" si="371"/>
        <v/>
      </c>
      <c r="BG1168" s="126" t="str">
        <f t="shared" si="367"/>
        <v/>
      </c>
      <c r="BI1168" s="130" t="str">
        <f t="shared" si="368"/>
        <v/>
      </c>
    </row>
    <row r="1169" spans="2:61">
      <c r="B1169" s="111"/>
      <c r="C1169" s="536"/>
      <c r="D1169" s="128"/>
      <c r="E1169" s="214"/>
      <c r="F1169" s="128"/>
      <c r="G1169" s="588"/>
      <c r="H1169" s="588"/>
      <c r="I1169" s="131"/>
      <c r="J1169" s="139"/>
      <c r="K1169" s="131"/>
      <c r="L1169" s="132"/>
      <c r="M1169" s="132"/>
      <c r="N1169" s="141"/>
      <c r="O1169" s="139"/>
      <c r="P1169" s="139"/>
      <c r="Q1169" s="139"/>
      <c r="R1169" s="133"/>
      <c r="S1169" s="134"/>
      <c r="T1169" s="434" t="str">
        <f t="shared" si="369"/>
        <v/>
      </c>
      <c r="U1169" s="429"/>
      <c r="V1169" s="429" t="str">
        <f t="shared" si="362"/>
        <v/>
      </c>
      <c r="W1169" s="298"/>
      <c r="X1169" s="129" t="str">
        <f t="shared" si="370"/>
        <v/>
      </c>
      <c r="Y1169" s="129" t="str">
        <f t="shared" si="363"/>
        <v/>
      </c>
      <c r="Z1169" s="129" t="str">
        <f t="shared" si="364"/>
        <v/>
      </c>
      <c r="AA1169" s="133" t="str">
        <f t="shared" si="373"/>
        <v/>
      </c>
      <c r="AC1169" s="186" t="str">
        <f>AC1136</f>
        <v/>
      </c>
      <c r="AD1169" s="187" t="str">
        <f>AD1136</f>
        <v/>
      </c>
      <c r="AE1169" s="187" t="str">
        <f>AE1136</f>
        <v/>
      </c>
      <c r="AF1169" s="187" t="str">
        <f>AF1136</f>
        <v/>
      </c>
      <c r="AG1169" s="204">
        <f t="shared" si="365"/>
        <v>0</v>
      </c>
      <c r="AI1169" s="160" t="str">
        <f>IF(月報!G1169&lt;&gt;"",月報!G1169,"")</f>
        <v/>
      </c>
      <c r="AJ1169" s="126" t="str">
        <f>IF(月報!W1169&lt;&gt;"",月報!W1169*24,"")</f>
        <v/>
      </c>
      <c r="AK1169" s="126" t="str">
        <f>IF(月報!P1169&lt;&gt;"",月報!P1169,"")</f>
        <v/>
      </c>
      <c r="AL1169" s="126" t="str">
        <f>IF(月報!Q1169&lt;&gt;"",IF(月報!Q1169="平日残","",月報!Q1169),"")</f>
        <v/>
      </c>
      <c r="AM1169" s="126"/>
      <c r="AN1169" s="126" t="str">
        <f t="shared" si="372"/>
        <v/>
      </c>
      <c r="AO1169" s="126" t="str">
        <f>IF($E1169="","",VLOOKUP($E1169,カレンダマスタ!$A$5:$E$381,5,FALSE))</f>
        <v/>
      </c>
      <c r="AQ1169" s="196" t="str">
        <f>IF(G1169="","",IF(VLOOKUP(E1169,カレンダマスタ!$A$5:$D$381,4,FALSE)=0,"",1))</f>
        <v/>
      </c>
      <c r="AR1169" s="136" t="str">
        <f>IF($G1169="","",IF($AD1169="NSTC",INDEX(カレンダマスタ!$I$26:$O$31,MATCH($G1169,カレンダマスタ!$H$26:$H$31,1),MATCH($H1169,カレンダマスタ!$I$25:$O$25,1)),
IF($AD1169="CS本社",INDEX(カレンダマスタ!$I$36:$O$41,MATCH($G1169,カレンダマスタ!$H$36:$H$41,1),MATCH($H1169,カレンダマスタ!$I$35:$O$35,1)),
IF($AD1169="NS本社",INDEX(カレンダマスタ!$I$94:$O$99,MATCH($G1169,カレンダマスタ!$H$95:$H$100,1),MATCH($H1169,カレンダマスタ!$I$93:$O$93,1)),
IF($AD1169="ODC",INDEX(カレンダマスタ!$I$46:$O$51,MATCH($G1169,カレンダマスタ!$H$46:$H$51,1),MATCH($H1169,カレンダマスタ!$I$45:$O$45,1)),
IF($AD1169="NS東京TC",INDEX(カレンダマスタ!$I$56:$O$61,MATCH($G1169,カレンダマスタ!$H$56:$H$61,1),MATCH($H1169,カレンダマスタ!$I$55:$O$55,1)),""))))))</f>
        <v/>
      </c>
      <c r="AS1169" s="126" t="str">
        <f t="shared" si="366"/>
        <v/>
      </c>
      <c r="AU1169" s="137" t="str">
        <f>IF(E1169="","",VLOOKUP($E1169,カレンダマスタ!$A$4:$E$381,4,FALSE))</f>
        <v/>
      </c>
      <c r="AV1169" s="137" t="str">
        <f t="shared" si="374"/>
        <v/>
      </c>
      <c r="AW1169" s="137" t="str">
        <f t="shared" si="375"/>
        <v/>
      </c>
      <c r="AX1169" s="138" t="str">
        <f t="shared" si="376"/>
        <v/>
      </c>
      <c r="AY1169" s="138" t="str">
        <f t="shared" si="377"/>
        <v/>
      </c>
      <c r="AZ1169" s="130" t="str">
        <f>IF(AX1169&amp;AW1169="勤怠未設定","×",IF(AV1169="勤怠修正","×",IF(AC1169="外注","",IF(AA1169="",IF(AY1169&lt;&gt;"","×",""),IF(VLOOKUP(AA1169,カレンダマスタ!$H$66:$I$83,2,FALSE)&lt;&gt;AY1169,"×","OK")))))</f>
        <v/>
      </c>
      <c r="BC1169" s="137" t="str">
        <f>IF(E1169="","",VLOOKUP($E1169,カレンダマスタ!$A$4:$E$381,4,FALSE))</f>
        <v/>
      </c>
      <c r="BD1169" s="126" t="str">
        <f>IF(AC1169="社員","",IF(AG1169=0,"",IF(AD1169="NSTC",IF(COUNTIF(カレンダマスタ!$Q$5:$Q$32,G1169)=1,"OK","×"),
IF(AD1169="NS本社",IF(COUNTIF(カレンダマスタ!$T$5:$T$32,G1169)=1,"OK","×"),IF(COUNTIF(カレンダマスタ!$R$5:$R$32,G1169)=1,"OK","×")))))</f>
        <v/>
      </c>
      <c r="BE1169" s="126" t="str">
        <f>IF(AC1169="社員","",IF(G1169="","",IF(R1169&lt;&gt;"","",IF(AF1169="CS","OK",IF(VLOOKUP(E1169,カレンダマスタ!$A$5:$D$381,4,FALSE)&gt;0,"",IF(OR(G1169*24&gt;10.84,H1169*24&lt;14.5)=TRUE,"×","OK"))))))</f>
        <v/>
      </c>
      <c r="BF1169" s="126" t="str">
        <f t="shared" si="371"/>
        <v/>
      </c>
      <c r="BG1169" s="126" t="str">
        <f t="shared" si="367"/>
        <v/>
      </c>
      <c r="BI1169" s="130" t="str">
        <f t="shared" si="368"/>
        <v/>
      </c>
    </row>
    <row r="1170" spans="2:61" ht="13.8" thickBot="1">
      <c r="B1170" s="161"/>
      <c r="C1170" s="538"/>
      <c r="D1170" s="162"/>
      <c r="E1170" s="215"/>
      <c r="F1170" s="162"/>
      <c r="G1170" s="590"/>
      <c r="H1170" s="590"/>
      <c r="I1170" s="164"/>
      <c r="J1170" s="165"/>
      <c r="K1170" s="164"/>
      <c r="L1170" s="166"/>
      <c r="M1170" s="166"/>
      <c r="N1170" s="167"/>
      <c r="O1170" s="165"/>
      <c r="P1170" s="165"/>
      <c r="Q1170" s="165"/>
      <c r="R1170" s="168"/>
      <c r="S1170" s="169"/>
      <c r="T1170" s="436" t="str">
        <f t="shared" si="369"/>
        <v/>
      </c>
      <c r="U1170" s="432"/>
      <c r="V1170" s="432" t="str">
        <f t="shared" si="362"/>
        <v/>
      </c>
      <c r="W1170" s="298"/>
      <c r="X1170" s="163" t="str">
        <f t="shared" si="370"/>
        <v/>
      </c>
      <c r="Y1170" s="163" t="str">
        <f t="shared" si="363"/>
        <v/>
      </c>
      <c r="Z1170" s="163" t="str">
        <f t="shared" si="364"/>
        <v/>
      </c>
      <c r="AA1170" s="168" t="str">
        <f t="shared" si="373"/>
        <v/>
      </c>
      <c r="AC1170" s="192" t="str">
        <f>AC1136</f>
        <v/>
      </c>
      <c r="AD1170" s="193" t="str">
        <f>AD1136</f>
        <v/>
      </c>
      <c r="AE1170" s="193" t="str">
        <f>AE1136</f>
        <v/>
      </c>
      <c r="AF1170" s="193" t="str">
        <f>AF1136</f>
        <v/>
      </c>
      <c r="AG1170" s="207">
        <f t="shared" si="365"/>
        <v>0</v>
      </c>
      <c r="AI1170" s="170" t="str">
        <f>IF(月報!G1170&lt;&gt;"",月報!G1170,"")</f>
        <v/>
      </c>
      <c r="AJ1170" s="171" t="str">
        <f>IF(月報!W1170&lt;&gt;"",月報!W1170*24,"")</f>
        <v/>
      </c>
      <c r="AK1170" s="171" t="str">
        <f>IF(月報!P1170&lt;&gt;"",月報!P1170,"")</f>
        <v/>
      </c>
      <c r="AL1170" s="171" t="str">
        <f>IF(月報!Q1170&lt;&gt;"",IF(月報!Q1170="平日残","",月報!Q1170),"")</f>
        <v/>
      </c>
      <c r="AM1170" s="171"/>
      <c r="AN1170" s="171" t="str">
        <f t="shared" si="372"/>
        <v/>
      </c>
      <c r="AO1170" s="171" t="str">
        <f>IF($E1170="","",VLOOKUP($E1170,カレンダマスタ!$A$5:$E$381,5,FALSE))</f>
        <v/>
      </c>
      <c r="AQ1170" s="198" t="str">
        <f>IF(G1170="","",IF(VLOOKUP(E1170,カレンダマスタ!$A$5:$D$381,4,FALSE)=0,"",1))</f>
        <v/>
      </c>
      <c r="AR1170" s="172" t="str">
        <f>IF($G1170="","",IF($AD1170="NSTC",INDEX(カレンダマスタ!$I$26:$O$31,MATCH($G1170,カレンダマスタ!$H$26:$H$31,1),MATCH($H1170,カレンダマスタ!$I$25:$O$25,1)),
IF($AD1170="CS本社",INDEX(カレンダマスタ!$I$36:$O$41,MATCH($G1170,カレンダマスタ!$H$36:$H$41,1),MATCH($H1170,カレンダマスタ!$I$35:$O$35,1)),
IF($AD1170="NS本社",INDEX(カレンダマスタ!$I$94:$O$99,MATCH($G1170,カレンダマスタ!$H$95:$H$100,1),MATCH($H1170,カレンダマスタ!$I$93:$O$93,1)),
IF($AD1170="ODC",INDEX(カレンダマスタ!$I$46:$O$51,MATCH($G1170,カレンダマスタ!$H$46:$H$51,1),MATCH($H1170,カレンダマスタ!$I$45:$O$45,1)),
IF($AD1170="NS東京TC",INDEX(カレンダマスタ!$I$56:$O$61,MATCH($G1170,カレンダマスタ!$H$56:$H$61,1),MATCH($H1170,カレンダマスタ!$I$55:$O$55,1)),""))))))</f>
        <v/>
      </c>
      <c r="AS1170" s="171" t="str">
        <f t="shared" si="366"/>
        <v/>
      </c>
      <c r="AU1170" s="173" t="str">
        <f>IF(E1170="","",VLOOKUP($E1170,カレンダマスタ!$A$4:$E$381,4,FALSE))</f>
        <v/>
      </c>
      <c r="AV1170" s="173" t="str">
        <f t="shared" si="374"/>
        <v/>
      </c>
      <c r="AW1170" s="173" t="str">
        <f t="shared" si="375"/>
        <v/>
      </c>
      <c r="AX1170" s="174" t="str">
        <f t="shared" si="376"/>
        <v/>
      </c>
      <c r="AY1170" s="174" t="str">
        <f t="shared" si="377"/>
        <v/>
      </c>
      <c r="AZ1170" s="175" t="str">
        <f>IF(AX1170&amp;AW1170="勤怠未設定","×",IF(AV1170="勤怠修正","×",IF(AC1170="外注","",IF(AA1170="",IF(AY1170&lt;&gt;"","×",""),IF(VLOOKUP(AA1170,カレンダマスタ!$H$66:$I$83,2,FALSE)&lt;&gt;AY1170,"×","OK")))))</f>
        <v/>
      </c>
      <c r="BC1170" s="173" t="str">
        <f>IF(E1170="","",VLOOKUP($E1170,カレンダマスタ!$A$4:$E$381,4,FALSE))</f>
        <v/>
      </c>
      <c r="BD1170" s="171" t="str">
        <f>IF(AC1170="社員","",IF(AG1170=0,"",IF(AD1170="NSTC",IF(COUNTIF(カレンダマスタ!$Q$5:$Q$32,G1170)=1,"OK","×"),
IF(AD1170="NS本社",IF(COUNTIF(カレンダマスタ!$T$5:$T$32,G1170)=1,"OK","×"),IF(COUNTIF(カレンダマスタ!$R$5:$R$32,G1170)=1,"OK","×")))))</f>
        <v/>
      </c>
      <c r="BE1170" s="171" t="str">
        <f>IF(AC1170="社員","",IF(G1170="","",IF(R1170&lt;&gt;"","",IF(AF1170="CS","OK",IF(VLOOKUP(E1170,カレンダマスタ!$A$5:$D$381,4,FALSE)&gt;0,"",IF(OR(G1170*24&gt;10.84,H1170*24&lt;14.5)=TRUE,"×","OK"))))))</f>
        <v/>
      </c>
      <c r="BF1170" s="171" t="str">
        <f t="shared" si="371"/>
        <v/>
      </c>
      <c r="BG1170" s="171" t="str">
        <f t="shared" si="367"/>
        <v/>
      </c>
      <c r="BI1170" s="175" t="str">
        <f t="shared" si="368"/>
        <v/>
      </c>
    </row>
    <row r="1171" spans="2:61">
      <c r="B1171" s="323"/>
      <c r="C1171" s="539"/>
      <c r="D1171" s="324"/>
      <c r="E1171" s="325"/>
      <c r="F1171" s="324"/>
      <c r="G1171" s="591"/>
      <c r="H1171" s="591"/>
      <c r="I1171" s="339"/>
      <c r="J1171" s="320"/>
      <c r="K1171" s="319"/>
      <c r="L1171" s="320"/>
      <c r="M1171" s="320"/>
      <c r="N1171" s="320"/>
      <c r="O1171" s="340"/>
      <c r="P1171" s="340"/>
      <c r="Q1171" s="340"/>
      <c r="R1171" s="327"/>
      <c r="S1171" s="328"/>
      <c r="T1171" s="341"/>
      <c r="U1171" s="342"/>
      <c r="V1171" s="342"/>
      <c r="W1171" s="298"/>
      <c r="X1171" s="326"/>
      <c r="Y1171" s="326"/>
      <c r="Z1171" s="326"/>
      <c r="AA1171" s="327" t="str">
        <f t="shared" si="373"/>
        <v/>
      </c>
      <c r="AC1171" s="541"/>
      <c r="AD1171" s="542"/>
      <c r="AE1171" s="542"/>
      <c r="AF1171" s="542"/>
      <c r="AG1171" s="543"/>
      <c r="AI1171" s="348" t="str">
        <f>IF(月報!G1171&lt;&gt;"",月報!G1171,"")</f>
        <v/>
      </c>
      <c r="AJ1171" s="349" t="str">
        <f>IF(月報!W1171&lt;&gt;"",月報!W1171*24,"")</f>
        <v/>
      </c>
      <c r="AK1171" s="349" t="str">
        <f>IF(月報!P1171&lt;&gt;"",月報!P1171,"")</f>
        <v/>
      </c>
      <c r="AL1171" s="349" t="str">
        <f>IF(月報!Q1171&lt;&gt;"",IF(月報!Q1171="平日残","",月報!Q1171),"")</f>
        <v/>
      </c>
      <c r="AM1171" s="349"/>
      <c r="AN1171" s="349" t="str">
        <f t="shared" si="372"/>
        <v/>
      </c>
      <c r="AO1171" s="349" t="str">
        <f>IF($E1171="","",VLOOKUP($E1171,カレンダマスタ!$A$5:$E$381,5,FALSE))</f>
        <v/>
      </c>
      <c r="AQ1171" s="351"/>
      <c r="AR1171" s="352"/>
      <c r="AS1171" s="349"/>
      <c r="AU1171" s="355"/>
      <c r="AV1171" s="355" t="str">
        <f t="shared" si="374"/>
        <v/>
      </c>
      <c r="AW1171" s="355" t="str">
        <f t="shared" si="375"/>
        <v/>
      </c>
      <c r="AX1171" s="356" t="str">
        <f t="shared" si="376"/>
        <v/>
      </c>
      <c r="AY1171" s="356" t="str">
        <f t="shared" si="377"/>
        <v/>
      </c>
      <c r="AZ1171" s="357" t="str">
        <f>IF(AX1171&amp;AW1171="勤怠未設定","×",IF(AV1171="勤怠修正","×",IF(AC1171="外注","",IF(AA1171="",IF(AY1171&lt;&gt;"","×",""),IF(VLOOKUP(AA1171,カレンダマスタ!$H$66:$I$83,2,FALSE)&lt;&gt;AY1171,"×","OK")))))</f>
        <v/>
      </c>
      <c r="BC1171" s="355"/>
      <c r="BD1171" s="349"/>
      <c r="BE1171" s="349"/>
      <c r="BF1171" s="349" t="str">
        <f t="shared" si="371"/>
        <v/>
      </c>
      <c r="BG1171" s="349"/>
      <c r="BI1171" s="357" t="str">
        <f t="shared" ref="BI1171:BI1180" si="378">IF(OR(AO1171="×",AS1171="×",AZ1171="×",BD1171="×",BE1171="×",BF1171="TW未入力",BF1171="週報未入力",BG1171="×"),"×","")</f>
        <v/>
      </c>
    </row>
    <row r="1172" spans="2:61">
      <c r="B1172" s="323"/>
      <c r="C1172" s="539"/>
      <c r="D1172" s="324"/>
      <c r="E1172" s="325"/>
      <c r="F1172" s="324"/>
      <c r="G1172" s="591"/>
      <c r="H1172" s="591"/>
      <c r="I1172" s="339"/>
      <c r="J1172" s="320"/>
      <c r="K1172" s="319"/>
      <c r="L1172" s="320"/>
      <c r="M1172" s="320"/>
      <c r="N1172" s="320"/>
      <c r="O1172" s="340"/>
      <c r="P1172" s="340"/>
      <c r="Q1172" s="340"/>
      <c r="R1172" s="327"/>
      <c r="S1172" s="328"/>
      <c r="T1172" s="341"/>
      <c r="U1172" s="342"/>
      <c r="V1172" s="342"/>
      <c r="W1172" s="298"/>
      <c r="X1172" s="326"/>
      <c r="Y1172" s="326"/>
      <c r="Z1172" s="326"/>
      <c r="AA1172" s="327" t="str">
        <f t="shared" si="373"/>
        <v/>
      </c>
      <c r="AC1172" s="544"/>
      <c r="AD1172" s="545"/>
      <c r="AE1172" s="545"/>
      <c r="AF1172" s="545"/>
      <c r="AG1172" s="546"/>
      <c r="AI1172" s="348" t="str">
        <f>IF(月報!G1172&lt;&gt;"",月報!G1172,"")</f>
        <v/>
      </c>
      <c r="AJ1172" s="349" t="str">
        <f>IF(月報!W1172&lt;&gt;"",月報!W1172*24,"")</f>
        <v/>
      </c>
      <c r="AK1172" s="349" t="str">
        <f>IF(月報!P1172&lt;&gt;"",月報!P1172,"")</f>
        <v/>
      </c>
      <c r="AL1172" s="349" t="str">
        <f>IF(月報!Q1172&lt;&gt;"",IF(月報!Q1172="平日残","",月報!Q1172),"")</f>
        <v/>
      </c>
      <c r="AM1172" s="349"/>
      <c r="AN1172" s="349" t="str">
        <f t="shared" si="372"/>
        <v/>
      </c>
      <c r="AO1172" s="349" t="str">
        <f>IF($E1172="","",VLOOKUP($E1172,カレンダマスタ!$A$5:$E$381,5,FALSE))</f>
        <v/>
      </c>
      <c r="AQ1172" s="351"/>
      <c r="AR1172" s="352"/>
      <c r="AS1172" s="349"/>
      <c r="AU1172" s="355"/>
      <c r="AV1172" s="355" t="str">
        <f t="shared" si="374"/>
        <v/>
      </c>
      <c r="AW1172" s="355" t="str">
        <f t="shared" si="375"/>
        <v/>
      </c>
      <c r="AX1172" s="356" t="str">
        <f t="shared" si="376"/>
        <v/>
      </c>
      <c r="AY1172" s="356" t="str">
        <f t="shared" si="377"/>
        <v/>
      </c>
      <c r="AZ1172" s="357" t="str">
        <f>IF(AX1172&amp;AW1172="勤怠未設定","×",IF(AV1172="勤怠修正","×",IF(AC1172="外注","",IF(AA1172="",IF(AY1172&lt;&gt;"","×",""),IF(VLOOKUP(AA1172,カレンダマスタ!$H$66:$I$83,2,FALSE)&lt;&gt;AY1172,"×","OK")))))</f>
        <v/>
      </c>
      <c r="BC1172" s="355"/>
      <c r="BD1172" s="349"/>
      <c r="BE1172" s="349"/>
      <c r="BF1172" s="349" t="str">
        <f t="shared" si="371"/>
        <v/>
      </c>
      <c r="BG1172" s="349"/>
      <c r="BI1172" s="357" t="str">
        <f t="shared" si="378"/>
        <v/>
      </c>
    </row>
    <row r="1173" spans="2:61">
      <c r="B1173" s="323"/>
      <c r="C1173" s="539"/>
      <c r="D1173" s="324"/>
      <c r="E1173" s="325"/>
      <c r="F1173" s="324"/>
      <c r="G1173" s="591"/>
      <c r="H1173" s="591"/>
      <c r="I1173" s="339"/>
      <c r="J1173" s="320"/>
      <c r="K1173" s="319"/>
      <c r="L1173" s="320"/>
      <c r="M1173" s="320"/>
      <c r="N1173" s="320"/>
      <c r="O1173" s="340"/>
      <c r="P1173" s="340"/>
      <c r="Q1173" s="340"/>
      <c r="R1173" s="327"/>
      <c r="S1173" s="328"/>
      <c r="T1173" s="341"/>
      <c r="U1173" s="342"/>
      <c r="V1173" s="342"/>
      <c r="W1173" s="298"/>
      <c r="X1173" s="326"/>
      <c r="Y1173" s="326"/>
      <c r="Z1173" s="326"/>
      <c r="AA1173" s="327" t="str">
        <f t="shared" si="373"/>
        <v/>
      </c>
      <c r="AC1173" s="544"/>
      <c r="AD1173" s="545"/>
      <c r="AE1173" s="545"/>
      <c r="AF1173" s="545"/>
      <c r="AG1173" s="546"/>
      <c r="AI1173" s="348" t="str">
        <f>IF(月報!G1173&lt;&gt;"",月報!G1173,"")</f>
        <v/>
      </c>
      <c r="AJ1173" s="349" t="str">
        <f>IF(月報!W1173&lt;&gt;"",月報!W1173*24,"")</f>
        <v/>
      </c>
      <c r="AK1173" s="349" t="str">
        <f>IF(月報!P1173&lt;&gt;"",月報!P1173,"")</f>
        <v/>
      </c>
      <c r="AL1173" s="349" t="str">
        <f>IF(月報!Q1173&lt;&gt;"",IF(月報!Q1173="平日残","",月報!Q1173),"")</f>
        <v/>
      </c>
      <c r="AM1173" s="349"/>
      <c r="AN1173" s="349" t="str">
        <f t="shared" si="372"/>
        <v/>
      </c>
      <c r="AO1173" s="349" t="str">
        <f>IF($E1173="","",VLOOKUP($E1173,カレンダマスタ!$A$5:$E$381,5,FALSE))</f>
        <v/>
      </c>
      <c r="AQ1173" s="351"/>
      <c r="AR1173" s="352"/>
      <c r="AS1173" s="349"/>
      <c r="AU1173" s="355"/>
      <c r="AV1173" s="355" t="str">
        <f t="shared" si="374"/>
        <v/>
      </c>
      <c r="AW1173" s="355" t="str">
        <f t="shared" si="375"/>
        <v/>
      </c>
      <c r="AX1173" s="356" t="str">
        <f t="shared" si="376"/>
        <v/>
      </c>
      <c r="AY1173" s="356" t="str">
        <f t="shared" si="377"/>
        <v/>
      </c>
      <c r="AZ1173" s="357" t="str">
        <f>IF(AX1173&amp;AW1173="勤怠未設定","×",IF(AV1173="勤怠修正","×",IF(AC1173="外注","",IF(AA1173="",IF(AY1173&lt;&gt;"","×",""),IF(VLOOKUP(AA1173,カレンダマスタ!$H$66:$I$83,2,FALSE)&lt;&gt;AY1173,"×","OK")))))</f>
        <v/>
      </c>
      <c r="BC1173" s="355"/>
      <c r="BD1173" s="349"/>
      <c r="BE1173" s="349"/>
      <c r="BF1173" s="349" t="str">
        <f t="shared" si="371"/>
        <v/>
      </c>
      <c r="BG1173" s="349"/>
      <c r="BI1173" s="357" t="str">
        <f t="shared" si="378"/>
        <v/>
      </c>
    </row>
    <row r="1174" spans="2:61">
      <c r="B1174" s="323"/>
      <c r="C1174" s="539"/>
      <c r="D1174" s="324"/>
      <c r="E1174" s="325"/>
      <c r="F1174" s="324"/>
      <c r="G1174" s="591"/>
      <c r="H1174" s="591"/>
      <c r="I1174" s="339"/>
      <c r="J1174" s="320"/>
      <c r="K1174" s="319"/>
      <c r="L1174" s="320"/>
      <c r="M1174" s="320"/>
      <c r="N1174" s="320"/>
      <c r="O1174" s="340"/>
      <c r="P1174" s="340"/>
      <c r="Q1174" s="340"/>
      <c r="R1174" s="327"/>
      <c r="S1174" s="328"/>
      <c r="T1174" s="341"/>
      <c r="U1174" s="342"/>
      <c r="V1174" s="342"/>
      <c r="W1174" s="298"/>
      <c r="X1174" s="326"/>
      <c r="Y1174" s="326"/>
      <c r="Z1174" s="326"/>
      <c r="AA1174" s="327" t="str">
        <f t="shared" si="373"/>
        <v/>
      </c>
      <c r="AC1174" s="544"/>
      <c r="AD1174" s="545"/>
      <c r="AE1174" s="545"/>
      <c r="AF1174" s="545"/>
      <c r="AG1174" s="546"/>
      <c r="AI1174" s="348" t="str">
        <f>IF(月報!G1174&lt;&gt;"",月報!G1174,"")</f>
        <v/>
      </c>
      <c r="AJ1174" s="349" t="str">
        <f>IF(月報!W1174&lt;&gt;"",月報!W1174*24,"")</f>
        <v/>
      </c>
      <c r="AK1174" s="349" t="str">
        <f>IF(月報!P1174&lt;&gt;"",月報!P1174,"")</f>
        <v/>
      </c>
      <c r="AL1174" s="349" t="str">
        <f>IF(月報!Q1174&lt;&gt;"",IF(月報!Q1174="平日残","",月報!Q1174),"")</f>
        <v/>
      </c>
      <c r="AM1174" s="349"/>
      <c r="AN1174" s="349" t="str">
        <f t="shared" si="372"/>
        <v/>
      </c>
      <c r="AO1174" s="349" t="str">
        <f>IF($E1174="","",VLOOKUP($E1174,カレンダマスタ!$A$5:$E$381,5,FALSE))</f>
        <v/>
      </c>
      <c r="AQ1174" s="351"/>
      <c r="AR1174" s="352"/>
      <c r="AS1174" s="349"/>
      <c r="AU1174" s="355"/>
      <c r="AV1174" s="355" t="str">
        <f t="shared" si="374"/>
        <v/>
      </c>
      <c r="AW1174" s="355" t="str">
        <f t="shared" si="375"/>
        <v/>
      </c>
      <c r="AX1174" s="356" t="str">
        <f t="shared" si="376"/>
        <v/>
      </c>
      <c r="AY1174" s="356" t="str">
        <f t="shared" si="377"/>
        <v/>
      </c>
      <c r="AZ1174" s="357" t="str">
        <f>IF(AX1174&amp;AW1174="勤怠未設定","×",IF(AV1174="勤怠修正","×",IF(AC1174="外注","",IF(AA1174="",IF(AY1174&lt;&gt;"","×",""),IF(VLOOKUP(AA1174,カレンダマスタ!$H$66:$I$83,2,FALSE)&lt;&gt;AY1174,"×","OK")))))</f>
        <v/>
      </c>
      <c r="BC1174" s="355"/>
      <c r="BD1174" s="349"/>
      <c r="BE1174" s="349"/>
      <c r="BF1174" s="349" t="str">
        <f t="shared" si="371"/>
        <v/>
      </c>
      <c r="BG1174" s="349"/>
      <c r="BI1174" s="357" t="str">
        <f t="shared" si="378"/>
        <v/>
      </c>
    </row>
    <row r="1175" spans="2:61">
      <c r="B1175" s="323"/>
      <c r="C1175" s="539"/>
      <c r="D1175" s="324"/>
      <c r="E1175" s="325"/>
      <c r="F1175" s="324"/>
      <c r="G1175" s="591"/>
      <c r="H1175" s="591"/>
      <c r="I1175" s="339"/>
      <c r="J1175" s="320"/>
      <c r="K1175" s="319"/>
      <c r="L1175" s="320"/>
      <c r="M1175" s="320"/>
      <c r="N1175" s="320"/>
      <c r="O1175" s="340"/>
      <c r="P1175" s="340"/>
      <c r="Q1175" s="340"/>
      <c r="R1175" s="327"/>
      <c r="S1175" s="328"/>
      <c r="T1175" s="341"/>
      <c r="U1175" s="342"/>
      <c r="V1175" s="342"/>
      <c r="W1175" s="298"/>
      <c r="X1175" s="326"/>
      <c r="Y1175" s="326"/>
      <c r="Z1175" s="326"/>
      <c r="AA1175" s="327" t="str">
        <f t="shared" si="373"/>
        <v/>
      </c>
      <c r="AC1175" s="544"/>
      <c r="AD1175" s="545"/>
      <c r="AE1175" s="545"/>
      <c r="AF1175" s="545"/>
      <c r="AG1175" s="546"/>
      <c r="AI1175" s="348" t="str">
        <f>IF(月報!G1175&lt;&gt;"",月報!G1175,"")</f>
        <v/>
      </c>
      <c r="AJ1175" s="349" t="str">
        <f>IF(月報!W1175&lt;&gt;"",月報!W1175*24,"")</f>
        <v/>
      </c>
      <c r="AK1175" s="349" t="str">
        <f>IF(月報!P1175&lt;&gt;"",月報!P1175,"")</f>
        <v/>
      </c>
      <c r="AL1175" s="349" t="str">
        <f>IF(月報!Q1175&lt;&gt;"",IF(月報!Q1175="平日残","",月報!Q1175),"")</f>
        <v/>
      </c>
      <c r="AM1175" s="349"/>
      <c r="AN1175" s="349" t="str">
        <f t="shared" si="372"/>
        <v/>
      </c>
      <c r="AO1175" s="349" t="str">
        <f>IF($E1175="","",VLOOKUP($E1175,カレンダマスタ!$A$5:$E$381,5,FALSE))</f>
        <v/>
      </c>
      <c r="AQ1175" s="351"/>
      <c r="AR1175" s="352"/>
      <c r="AS1175" s="349"/>
      <c r="AU1175" s="355"/>
      <c r="AV1175" s="355" t="str">
        <f t="shared" si="374"/>
        <v/>
      </c>
      <c r="AW1175" s="355" t="str">
        <f t="shared" si="375"/>
        <v/>
      </c>
      <c r="AX1175" s="356" t="str">
        <f t="shared" si="376"/>
        <v/>
      </c>
      <c r="AY1175" s="356" t="str">
        <f t="shared" si="377"/>
        <v/>
      </c>
      <c r="AZ1175" s="357" t="str">
        <f>IF(AX1175&amp;AW1175="勤怠未設定","×",IF(AV1175="勤怠修正","×",IF(AC1175="外注","",IF(AA1175="",IF(AY1175&lt;&gt;"","×",""),IF(VLOOKUP(AA1175,カレンダマスタ!$H$66:$I$83,2,FALSE)&lt;&gt;AY1175,"×","OK")))))</f>
        <v/>
      </c>
      <c r="BC1175" s="355"/>
      <c r="BD1175" s="349"/>
      <c r="BE1175" s="349"/>
      <c r="BF1175" s="349" t="str">
        <f t="shared" si="371"/>
        <v/>
      </c>
      <c r="BG1175" s="349"/>
      <c r="BI1175" s="357" t="str">
        <f t="shared" si="378"/>
        <v/>
      </c>
    </row>
    <row r="1176" spans="2:61">
      <c r="B1176" s="323"/>
      <c r="C1176" s="539"/>
      <c r="D1176" s="324"/>
      <c r="E1176" s="325"/>
      <c r="F1176" s="324"/>
      <c r="G1176" s="591"/>
      <c r="H1176" s="591"/>
      <c r="I1176" s="339"/>
      <c r="J1176" s="320"/>
      <c r="K1176" s="319"/>
      <c r="L1176" s="320"/>
      <c r="M1176" s="320"/>
      <c r="N1176" s="320"/>
      <c r="O1176" s="340"/>
      <c r="P1176" s="340"/>
      <c r="Q1176" s="340"/>
      <c r="R1176" s="327"/>
      <c r="S1176" s="328"/>
      <c r="T1176" s="341"/>
      <c r="U1176" s="342"/>
      <c r="V1176" s="342"/>
      <c r="W1176" s="298"/>
      <c r="X1176" s="326"/>
      <c r="Y1176" s="326"/>
      <c r="Z1176" s="326"/>
      <c r="AA1176" s="327" t="str">
        <f t="shared" si="373"/>
        <v/>
      </c>
      <c r="AC1176" s="544"/>
      <c r="AD1176" s="545"/>
      <c r="AE1176" s="545"/>
      <c r="AF1176" s="545"/>
      <c r="AG1176" s="546"/>
      <c r="AI1176" s="348" t="str">
        <f>IF(月報!G1176&lt;&gt;"",月報!G1176,"")</f>
        <v/>
      </c>
      <c r="AJ1176" s="349" t="str">
        <f>IF(月報!W1176&lt;&gt;"",月報!W1176*24,"")</f>
        <v/>
      </c>
      <c r="AK1176" s="349" t="str">
        <f>IF(月報!P1176&lt;&gt;"",月報!P1176,"")</f>
        <v/>
      </c>
      <c r="AL1176" s="349" t="str">
        <f>IF(月報!Q1176&lt;&gt;"",IF(月報!Q1176="平日残","",月報!Q1176),"")</f>
        <v/>
      </c>
      <c r="AM1176" s="349"/>
      <c r="AN1176" s="349" t="str">
        <f t="shared" si="372"/>
        <v/>
      </c>
      <c r="AO1176" s="349" t="str">
        <f>IF($E1176="","",VLOOKUP($E1176,カレンダマスタ!$A$5:$E$381,5,FALSE))</f>
        <v/>
      </c>
      <c r="AQ1176" s="351"/>
      <c r="AR1176" s="352"/>
      <c r="AS1176" s="349"/>
      <c r="AU1176" s="355"/>
      <c r="AV1176" s="355" t="str">
        <f t="shared" si="374"/>
        <v/>
      </c>
      <c r="AW1176" s="355" t="str">
        <f t="shared" si="375"/>
        <v/>
      </c>
      <c r="AX1176" s="356" t="str">
        <f t="shared" si="376"/>
        <v/>
      </c>
      <c r="AY1176" s="356" t="str">
        <f t="shared" si="377"/>
        <v/>
      </c>
      <c r="AZ1176" s="357" t="str">
        <f>IF(AX1176&amp;AW1176="勤怠未設定","×",IF(AV1176="勤怠修正","×",IF(AC1176="外注","",IF(AA1176="",IF(AY1176&lt;&gt;"","×",""),IF(VLOOKUP(AA1176,カレンダマスタ!$H$66:$I$83,2,FALSE)&lt;&gt;AY1176,"×","OK")))))</f>
        <v/>
      </c>
      <c r="BC1176" s="355"/>
      <c r="BD1176" s="349"/>
      <c r="BE1176" s="349"/>
      <c r="BF1176" s="349" t="str">
        <f t="shared" si="371"/>
        <v/>
      </c>
      <c r="BG1176" s="349"/>
      <c r="BI1176" s="357" t="str">
        <f t="shared" si="378"/>
        <v/>
      </c>
    </row>
    <row r="1177" spans="2:61">
      <c r="B1177" s="323"/>
      <c r="C1177" s="539"/>
      <c r="D1177" s="324"/>
      <c r="E1177" s="325"/>
      <c r="F1177" s="324"/>
      <c r="G1177" s="591"/>
      <c r="H1177" s="591"/>
      <c r="I1177" s="339"/>
      <c r="J1177" s="320"/>
      <c r="K1177" s="319"/>
      <c r="L1177" s="320"/>
      <c r="M1177" s="320"/>
      <c r="N1177" s="320"/>
      <c r="O1177" s="340"/>
      <c r="P1177" s="340"/>
      <c r="Q1177" s="340"/>
      <c r="R1177" s="327"/>
      <c r="S1177" s="328"/>
      <c r="T1177" s="341"/>
      <c r="U1177" s="342"/>
      <c r="V1177" s="342"/>
      <c r="W1177" s="298"/>
      <c r="X1177" s="326"/>
      <c r="Y1177" s="326"/>
      <c r="Z1177" s="326"/>
      <c r="AA1177" s="327" t="str">
        <f t="shared" si="373"/>
        <v/>
      </c>
      <c r="AC1177" s="544"/>
      <c r="AD1177" s="545"/>
      <c r="AE1177" s="545"/>
      <c r="AF1177" s="545"/>
      <c r="AG1177" s="546"/>
      <c r="AI1177" s="348" t="str">
        <f>IF(月報!G1177&lt;&gt;"",月報!G1177,"")</f>
        <v/>
      </c>
      <c r="AJ1177" s="349" t="str">
        <f>IF(月報!W1177&lt;&gt;"",月報!W1177*24,"")</f>
        <v/>
      </c>
      <c r="AK1177" s="349" t="str">
        <f>IF(月報!P1177&lt;&gt;"",月報!P1177,"")</f>
        <v/>
      </c>
      <c r="AL1177" s="349" t="str">
        <f>IF(月報!Q1177&lt;&gt;"",IF(月報!Q1177="平日残","",月報!Q1177),"")</f>
        <v/>
      </c>
      <c r="AM1177" s="349"/>
      <c r="AN1177" s="349" t="str">
        <f t="shared" si="372"/>
        <v/>
      </c>
      <c r="AO1177" s="349" t="str">
        <f>IF($E1177="","",VLOOKUP($E1177,カレンダマスタ!$A$5:$E$381,5,FALSE))</f>
        <v/>
      </c>
      <c r="AQ1177" s="351"/>
      <c r="AR1177" s="352"/>
      <c r="AS1177" s="349"/>
      <c r="AU1177" s="355"/>
      <c r="AV1177" s="355" t="str">
        <f t="shared" si="374"/>
        <v/>
      </c>
      <c r="AW1177" s="355" t="str">
        <f t="shared" si="375"/>
        <v/>
      </c>
      <c r="AX1177" s="356" t="str">
        <f t="shared" si="376"/>
        <v/>
      </c>
      <c r="AY1177" s="356" t="str">
        <f t="shared" si="377"/>
        <v/>
      </c>
      <c r="AZ1177" s="357" t="str">
        <f>IF(AX1177&amp;AW1177="勤怠未設定","×",IF(AV1177="勤怠修正","×",IF(AC1177="外注","",IF(AA1177="",IF(AY1177&lt;&gt;"","×",""),IF(VLOOKUP(AA1177,カレンダマスタ!$H$66:$I$83,2,FALSE)&lt;&gt;AY1177,"×","OK")))))</f>
        <v/>
      </c>
      <c r="BC1177" s="355"/>
      <c r="BD1177" s="349"/>
      <c r="BE1177" s="349"/>
      <c r="BF1177" s="349" t="str">
        <f t="shared" si="371"/>
        <v/>
      </c>
      <c r="BG1177" s="349"/>
      <c r="BI1177" s="357" t="str">
        <f t="shared" si="378"/>
        <v/>
      </c>
    </row>
    <row r="1178" spans="2:61">
      <c r="B1178" s="323"/>
      <c r="C1178" s="539"/>
      <c r="D1178" s="324"/>
      <c r="E1178" s="325"/>
      <c r="F1178" s="324"/>
      <c r="G1178" s="591"/>
      <c r="H1178" s="591"/>
      <c r="I1178" s="339"/>
      <c r="J1178" s="320"/>
      <c r="K1178" s="319"/>
      <c r="L1178" s="320"/>
      <c r="M1178" s="320"/>
      <c r="N1178" s="320"/>
      <c r="O1178" s="340"/>
      <c r="P1178" s="340"/>
      <c r="Q1178" s="340"/>
      <c r="R1178" s="327"/>
      <c r="S1178" s="328"/>
      <c r="T1178" s="341"/>
      <c r="U1178" s="342"/>
      <c r="V1178" s="342"/>
      <c r="W1178" s="298"/>
      <c r="X1178" s="326"/>
      <c r="Y1178" s="326"/>
      <c r="Z1178" s="326"/>
      <c r="AA1178" s="327" t="str">
        <f t="shared" si="373"/>
        <v/>
      </c>
      <c r="AC1178" s="544"/>
      <c r="AD1178" s="545"/>
      <c r="AE1178" s="545"/>
      <c r="AF1178" s="545"/>
      <c r="AG1178" s="546"/>
      <c r="AI1178" s="348" t="str">
        <f>IF(月報!G1178&lt;&gt;"",月報!G1178,"")</f>
        <v/>
      </c>
      <c r="AJ1178" s="349" t="str">
        <f>IF(月報!W1178&lt;&gt;"",月報!W1178*24,"")</f>
        <v/>
      </c>
      <c r="AK1178" s="349" t="str">
        <f>IF(月報!P1178&lt;&gt;"",月報!P1178,"")</f>
        <v/>
      </c>
      <c r="AL1178" s="349" t="str">
        <f>IF(月報!Q1178&lt;&gt;"",IF(月報!Q1178="平日残","",月報!Q1178),"")</f>
        <v/>
      </c>
      <c r="AM1178" s="349"/>
      <c r="AN1178" s="349" t="str">
        <f t="shared" si="372"/>
        <v/>
      </c>
      <c r="AO1178" s="349" t="str">
        <f>IF($E1178="","",VLOOKUP($E1178,カレンダマスタ!$A$5:$E$381,5,FALSE))</f>
        <v/>
      </c>
      <c r="AQ1178" s="351"/>
      <c r="AR1178" s="352"/>
      <c r="AS1178" s="349"/>
      <c r="AU1178" s="355"/>
      <c r="AV1178" s="355" t="str">
        <f t="shared" si="374"/>
        <v/>
      </c>
      <c r="AW1178" s="355" t="str">
        <f t="shared" si="375"/>
        <v/>
      </c>
      <c r="AX1178" s="356" t="str">
        <f t="shared" si="376"/>
        <v/>
      </c>
      <c r="AY1178" s="356" t="str">
        <f t="shared" si="377"/>
        <v/>
      </c>
      <c r="AZ1178" s="357" t="str">
        <f>IF(AX1178&amp;AW1178="勤怠未設定","×",IF(AV1178="勤怠修正","×",IF(AC1178="外注","",IF(AA1178="",IF(AY1178&lt;&gt;"","×",""),IF(VLOOKUP(AA1178,カレンダマスタ!$H$66:$I$83,2,FALSE)&lt;&gt;AY1178,"×","OK")))))</f>
        <v/>
      </c>
      <c r="BC1178" s="355"/>
      <c r="BD1178" s="349"/>
      <c r="BE1178" s="349"/>
      <c r="BF1178" s="349" t="str">
        <f t="shared" si="371"/>
        <v/>
      </c>
      <c r="BG1178" s="349"/>
      <c r="BI1178" s="357" t="str">
        <f t="shared" si="378"/>
        <v/>
      </c>
    </row>
    <row r="1179" spans="2:61">
      <c r="B1179" s="323"/>
      <c r="C1179" s="539"/>
      <c r="D1179" s="324"/>
      <c r="E1179" s="325"/>
      <c r="F1179" s="324"/>
      <c r="G1179" s="591"/>
      <c r="H1179" s="591"/>
      <c r="I1179" s="339"/>
      <c r="J1179" s="320"/>
      <c r="K1179" s="319"/>
      <c r="L1179" s="320"/>
      <c r="M1179" s="320"/>
      <c r="N1179" s="320"/>
      <c r="O1179" s="340"/>
      <c r="P1179" s="340"/>
      <c r="Q1179" s="340"/>
      <c r="R1179" s="327"/>
      <c r="S1179" s="328"/>
      <c r="T1179" s="341"/>
      <c r="U1179" s="342"/>
      <c r="V1179" s="342"/>
      <c r="W1179" s="298"/>
      <c r="X1179" s="326"/>
      <c r="Y1179" s="326"/>
      <c r="Z1179" s="326"/>
      <c r="AA1179" s="327" t="str">
        <f t="shared" si="373"/>
        <v/>
      </c>
      <c r="AC1179" s="544"/>
      <c r="AD1179" s="545"/>
      <c r="AE1179" s="545"/>
      <c r="AF1179" s="545"/>
      <c r="AG1179" s="546"/>
      <c r="AI1179" s="348" t="str">
        <f>IF(月報!G1179&lt;&gt;"",月報!G1179,"")</f>
        <v/>
      </c>
      <c r="AJ1179" s="349" t="str">
        <f>IF(月報!W1179&lt;&gt;"",月報!W1179*24,"")</f>
        <v/>
      </c>
      <c r="AK1179" s="349" t="str">
        <f>IF(月報!P1179&lt;&gt;"",月報!P1179,"")</f>
        <v/>
      </c>
      <c r="AL1179" s="349" t="str">
        <f>IF(月報!Q1179&lt;&gt;"",IF(月報!Q1179="平日残","",月報!Q1179),"")</f>
        <v/>
      </c>
      <c r="AM1179" s="349"/>
      <c r="AN1179" s="349" t="str">
        <f t="shared" si="372"/>
        <v/>
      </c>
      <c r="AO1179" s="349" t="str">
        <f>IF($E1179="","",VLOOKUP($E1179,カレンダマスタ!$A$5:$E$381,5,FALSE))</f>
        <v/>
      </c>
      <c r="AQ1179" s="351"/>
      <c r="AR1179" s="352"/>
      <c r="AS1179" s="349"/>
      <c r="AU1179" s="355"/>
      <c r="AV1179" s="355" t="str">
        <f t="shared" si="374"/>
        <v/>
      </c>
      <c r="AW1179" s="355" t="str">
        <f t="shared" si="375"/>
        <v/>
      </c>
      <c r="AX1179" s="356" t="str">
        <f t="shared" si="376"/>
        <v/>
      </c>
      <c r="AY1179" s="356" t="str">
        <f t="shared" si="377"/>
        <v/>
      </c>
      <c r="AZ1179" s="357" t="str">
        <f>IF(AX1179&amp;AW1179="勤怠未設定","×",IF(AV1179="勤怠修正","×",IF(AC1179="外注","",IF(AA1179="",IF(AY1179&lt;&gt;"","×",""),IF(VLOOKUP(AA1179,カレンダマスタ!$H$66:$I$83,2,FALSE)&lt;&gt;AY1179,"×","OK")))))</f>
        <v/>
      </c>
      <c r="BC1179" s="355"/>
      <c r="BD1179" s="349"/>
      <c r="BE1179" s="349"/>
      <c r="BF1179" s="349" t="str">
        <f t="shared" si="371"/>
        <v/>
      </c>
      <c r="BG1179" s="349"/>
      <c r="BI1179" s="357" t="str">
        <f t="shared" si="378"/>
        <v/>
      </c>
    </row>
    <row r="1180" spans="2:61" ht="13.8" thickBot="1">
      <c r="B1180" s="329"/>
      <c r="C1180" s="540"/>
      <c r="D1180" s="330"/>
      <c r="E1180" s="331"/>
      <c r="F1180" s="330"/>
      <c r="G1180" s="592"/>
      <c r="H1180" s="592"/>
      <c r="I1180" s="343"/>
      <c r="J1180" s="322"/>
      <c r="K1180" s="321"/>
      <c r="L1180" s="322"/>
      <c r="M1180" s="322"/>
      <c r="N1180" s="322"/>
      <c r="O1180" s="344"/>
      <c r="P1180" s="344"/>
      <c r="Q1180" s="344"/>
      <c r="R1180" s="333"/>
      <c r="S1180" s="334"/>
      <c r="T1180" s="345"/>
      <c r="U1180" s="346"/>
      <c r="V1180" s="346"/>
      <c r="W1180" s="298"/>
      <c r="X1180" s="332"/>
      <c r="Y1180" s="332"/>
      <c r="Z1180" s="332"/>
      <c r="AA1180" s="333" t="str">
        <f t="shared" si="373"/>
        <v/>
      </c>
      <c r="AC1180" s="547"/>
      <c r="AD1180" s="548"/>
      <c r="AE1180" s="548"/>
      <c r="AF1180" s="548"/>
      <c r="AG1180" s="549"/>
      <c r="AI1180" s="348" t="str">
        <f>IF(月報!G1180&lt;&gt;"",月報!G1180,"")</f>
        <v/>
      </c>
      <c r="AJ1180" s="350" t="str">
        <f>IF(月報!W1180&lt;&gt;"",月報!W1180*24,"")</f>
        <v/>
      </c>
      <c r="AK1180" s="350" t="str">
        <f>IF(月報!P1180&lt;&gt;"",月報!P1180,"")</f>
        <v/>
      </c>
      <c r="AL1180" s="350" t="str">
        <f>IF(月報!Q1180&lt;&gt;"",IF(月報!Q1180="平日残","",月報!Q1180),"")</f>
        <v/>
      </c>
      <c r="AM1180" s="350"/>
      <c r="AN1180" s="350" t="str">
        <f t="shared" si="372"/>
        <v/>
      </c>
      <c r="AO1180" s="350" t="str">
        <f>IF($E1180="","",VLOOKUP($E1180,カレンダマスタ!$A$5:$E$381,5,FALSE))</f>
        <v/>
      </c>
      <c r="AP1180" s="347"/>
      <c r="AQ1180" s="353"/>
      <c r="AR1180" s="354"/>
      <c r="AS1180" s="350"/>
      <c r="AT1180" s="347"/>
      <c r="AU1180" s="358"/>
      <c r="AV1180" s="358" t="str">
        <f t="shared" si="374"/>
        <v/>
      </c>
      <c r="AW1180" s="358" t="str">
        <f t="shared" si="375"/>
        <v/>
      </c>
      <c r="AX1180" s="359" t="str">
        <f t="shared" si="376"/>
        <v/>
      </c>
      <c r="AY1180" s="359" t="str">
        <f t="shared" si="377"/>
        <v/>
      </c>
      <c r="AZ1180" s="360" t="str">
        <f>IF(AX1180&amp;AW1180="勤怠未設定","×",IF(AV1180="勤怠修正","×",IF(AC1180="外注","",IF(AA1180="",IF(AY1180&lt;&gt;"","×",""),IF(VLOOKUP(AA1180,カレンダマスタ!$H$66:$I$83,2,FALSE)&lt;&gt;AY1180,"×","OK")))))</f>
        <v/>
      </c>
      <c r="BC1180" s="358"/>
      <c r="BD1180" s="350"/>
      <c r="BE1180" s="350"/>
      <c r="BF1180" s="350" t="str">
        <f t="shared" si="371"/>
        <v/>
      </c>
      <c r="BG1180" s="350"/>
      <c r="BI1180" s="360" t="str">
        <f t="shared" si="378"/>
        <v/>
      </c>
    </row>
    <row r="1181" spans="2:61">
      <c r="B1181" s="111">
        <f>B1136+1</f>
        <v>26</v>
      </c>
      <c r="C1181" s="535"/>
      <c r="D1181" s="112"/>
      <c r="E1181" s="582"/>
      <c r="F1181" s="112"/>
      <c r="G1181" s="587"/>
      <c r="H1181" s="587"/>
      <c r="I1181" s="114"/>
      <c r="J1181" s="118"/>
      <c r="K1181" s="115"/>
      <c r="L1181" s="116"/>
      <c r="M1181" s="116"/>
      <c r="N1181" s="117"/>
      <c r="O1181" s="118"/>
      <c r="P1181" s="118"/>
      <c r="Q1181" s="118"/>
      <c r="R1181" s="119"/>
      <c r="S1181" s="120"/>
      <c r="T1181" s="433" t="str">
        <f>IF(J1181&lt;&gt;"",J1181,"")</f>
        <v/>
      </c>
      <c r="U1181" s="429">
        <f>SUM(T1181:T1187)</f>
        <v>0</v>
      </c>
      <c r="V1181" s="429" t="str">
        <f t="shared" ref="V1181:V1215" si="379">IF(AC1181="外注",IF(AND(BC1181&lt;1,ROUND((H1181*24),1)=13),"外注2半",IF(AND(BC1181&lt;1,ROUND((G1181*24),1)=13.7),"外注1半",IF(AND(BC1181&lt;1,G1181=""),"外注休暇",""))),"")</f>
        <v/>
      </c>
      <c r="W1181" s="298"/>
      <c r="X1181" s="113" t="str">
        <f>IF(O1181&lt;&gt;"",O1181/24,"")</f>
        <v/>
      </c>
      <c r="Y1181" s="113" t="str">
        <f t="shared" ref="Y1181:Y1215" si="380">IF(P1181&lt;&gt;"",P1181/24,"")</f>
        <v/>
      </c>
      <c r="Z1181" s="113" t="str">
        <f t="shared" ref="Z1181:Z1215" si="381">IF(Q1181&lt;&gt;"",Q1181/24,"")</f>
        <v/>
      </c>
      <c r="AA1181" s="119" t="str">
        <f t="shared" si="373"/>
        <v/>
      </c>
      <c r="AC1181" s="183" t="str">
        <f>IF(C1181&lt;&gt;"",VLOOKUP(C1181,設定シート!$D$10:$N$109,11,FALSE),"")</f>
        <v/>
      </c>
      <c r="AD1181" s="184" t="str">
        <f>IF(C1181&lt;&gt;"",VLOOKUP(C1181,設定シート!$D$10:$H$109,5,FALSE),"")</f>
        <v/>
      </c>
      <c r="AE1181" s="185" t="str">
        <f>IF(C1181&lt;&gt;"",VLOOKUP(C1181,設定シート!$D$10:$L$109,9,FALSE),"")</f>
        <v/>
      </c>
      <c r="AF1181" s="184" t="str">
        <f>IF($AD1181="","",IF(LEFT($AD1181,2)="NS","NS","CS"))</f>
        <v/>
      </c>
      <c r="AG1181" s="203">
        <f t="shared" ref="AG1181:AG1215" si="382">IF(OR(R1181="有給休暇",G1181=""),0,IF(AQ1181=1,0,1))</f>
        <v>0</v>
      </c>
      <c r="AI1181" s="121" t="str">
        <f>IF(月報!G1181&lt;&gt;"",月報!G1181,"")</f>
        <v/>
      </c>
      <c r="AJ1181" s="122" t="str">
        <f>IF(月報!W1181&lt;&gt;"",月報!W1181*24,"")</f>
        <v/>
      </c>
      <c r="AK1181" s="122" t="str">
        <f>IF(月報!P1181&lt;&gt;"",月報!P1181,"")</f>
        <v/>
      </c>
      <c r="AL1181" s="122" t="str">
        <f>IF(月報!Q1181&lt;&gt;"",IF(月報!Q1181="平日残","",月報!Q1181),"")</f>
        <v/>
      </c>
      <c r="AM1181" s="122"/>
      <c r="AN1181" s="122" t="str">
        <f t="shared" si="372"/>
        <v/>
      </c>
      <c r="AO1181" s="122" t="str">
        <f>IF($E1181="","",VLOOKUP($E1181,カレンダマスタ!$A$5:$E$381,5,FALSE))</f>
        <v/>
      </c>
      <c r="AQ1181" s="195" t="str">
        <f>IF(G1181="","",IF(VLOOKUP(E1181,カレンダマスタ!$A$5:$D$381,4,FALSE)=0,"",1))</f>
        <v/>
      </c>
      <c r="AR1181" s="123" t="str">
        <f>IF($G1181="","",IF($AD1181="NSTC",INDEX(カレンダマスタ!$I$26:$O$31,MATCH($G1181,カレンダマスタ!$H$26:$H$31,1),MATCH($H1181,カレンダマスタ!$I$25:$O$25,1)),
IF($AD1181="CS本社",INDEX(カレンダマスタ!$I$36:$O$41,MATCH($G1181,カレンダマスタ!$H$36:$H$41,1),MATCH($H1181,カレンダマスタ!$I$35:$O$35,1)),
IF($AD1181="NS本社",INDEX(カレンダマスタ!$I$94:$O$99,MATCH($G1181,カレンダマスタ!$H$95:$H$100,1),MATCH($H1181,カレンダマスタ!$I$93:$O$93,1)),
IF($AD1181="ODC",INDEX(カレンダマスタ!$I$46:$O$51,MATCH($G1181,カレンダマスタ!$H$46:$H$51,1),MATCH($H1181,カレンダマスタ!$I$45:$O$45,1)),
IF($AD1181="NS東京TC",INDEX(カレンダマスタ!$I$56:$O$61,MATCH($G1181,カレンダマスタ!$H$56:$H$61,1),MATCH($H1181,カレンダマスタ!$I$55:$O$55,1)),""))))))</f>
        <v/>
      </c>
      <c r="AS1181" s="122" t="str">
        <f t="shared" ref="AS1181:AS1215" si="383">IF(AC1181="社員","",IF(R1181="有給休暇","",IF(AND(AF1181="CS",AQ1181=1)=TRUE,"OK",IF(AR1181&lt;&gt;"",IF(TIMEVALUE(MID(I1181,1,10))=AR1181,"OK","×"),""))))</f>
        <v/>
      </c>
      <c r="AU1181" s="124" t="str">
        <f>IF(E1181="","",VLOOKUP($E1181,カレンダマスタ!$A$4:$E$381,4,FALSE))</f>
        <v/>
      </c>
      <c r="AV1181" s="124" t="str">
        <f t="shared" si="374"/>
        <v/>
      </c>
      <c r="AW1181" s="124" t="str">
        <f t="shared" si="375"/>
        <v/>
      </c>
      <c r="AX1181" s="125" t="str">
        <f t="shared" si="376"/>
        <v/>
      </c>
      <c r="AY1181" s="125" t="str">
        <f t="shared" si="377"/>
        <v/>
      </c>
      <c r="AZ1181" s="114" t="str">
        <f>IF(AX1181&amp;AW1181="勤怠未設定","×",IF(AV1181="勤怠修正","×",IF(AC1181="外注","",IF(AA1181="",IF(AY1181&lt;&gt;"","×",""),IF(VLOOKUP(AA1181,カレンダマスタ!$H$66:$I$83,2,FALSE)&lt;&gt;AY1181,"×","OK")))))</f>
        <v/>
      </c>
      <c r="BC1181" s="124" t="str">
        <f>IF(E1181="","",VLOOKUP($E1181,カレンダマスタ!$A$4:$E$381,4,FALSE))</f>
        <v/>
      </c>
      <c r="BD1181" s="122" t="str">
        <f>IF(AC1181="社員","",IF(AG1181=0,"",IF(AD1181="NSTC",IF(COUNTIF(カレンダマスタ!$Q$5:$Q$32,G1181)=1,"OK","×"),
IF(AD1181="NS本社",IF(COUNTIF(カレンダマスタ!$T$5:$T$32,G1181)=1,"OK","×"),IF(COUNTIF(カレンダマスタ!$R$5:$R$32,G1181)=1,"OK","×")))))</f>
        <v/>
      </c>
      <c r="BE1181" s="122" t="str">
        <f>IF(AC1181="社員","",IF(G1181="","",IF(R1181&lt;&gt;"","",IF(AF1181="CS","OK",IF(VLOOKUP(E1181,カレンダマスタ!$A$5:$D$381,4,FALSE)&gt;0,"",IF(OR(G1181*24&gt;10.84,H1181*24&lt;14.5)=TRUE,"×","OK"))))))</f>
        <v/>
      </c>
      <c r="BF1181" s="122" t="str">
        <f t="shared" si="371"/>
        <v/>
      </c>
      <c r="BG1181" s="127" t="str">
        <f>IF(AE1181="派遣","",IF(G1181="","",IF(R1181="有給休暇","",IF(S1181="","×","OK"))))</f>
        <v/>
      </c>
      <c r="BI1181" s="114" t="str">
        <f t="shared" ref="BI1181:BI1215" si="384">IF(OR(AO1181="×",AS1181="×",AZ1181="×",BE1181="×",BF1181="TW未入力",BF1181="週報未入力",BG1181="×"),"×","")</f>
        <v/>
      </c>
    </row>
    <row r="1182" spans="2:61">
      <c r="B1182" s="111"/>
      <c r="C1182" s="536"/>
      <c r="D1182" s="128"/>
      <c r="E1182" s="583"/>
      <c r="F1182" s="128"/>
      <c r="G1182" s="588"/>
      <c r="H1182" s="588"/>
      <c r="I1182" s="130"/>
      <c r="J1182" s="139"/>
      <c r="K1182" s="131"/>
      <c r="L1182" s="132"/>
      <c r="M1182" s="132"/>
      <c r="N1182" s="141"/>
      <c r="O1182" s="139"/>
      <c r="P1182" s="139"/>
      <c r="Q1182" s="139"/>
      <c r="R1182" s="133"/>
      <c r="S1182" s="134"/>
      <c r="T1182" s="434" t="str">
        <f t="shared" ref="T1182:T1215" si="385">IF(J1182&lt;&gt;"",J1182,"")</f>
        <v/>
      </c>
      <c r="U1182" s="429"/>
      <c r="V1182" s="429" t="str">
        <f t="shared" si="379"/>
        <v/>
      </c>
      <c r="W1182" s="298"/>
      <c r="X1182" s="129" t="str">
        <f t="shared" ref="X1182:X1215" si="386">IF(O1182&lt;&gt;"",O1182/24,"")</f>
        <v/>
      </c>
      <c r="Y1182" s="129" t="str">
        <f t="shared" si="380"/>
        <v/>
      </c>
      <c r="Z1182" s="129" t="str">
        <f t="shared" si="381"/>
        <v/>
      </c>
      <c r="AA1182" s="133" t="str">
        <f t="shared" si="373"/>
        <v/>
      </c>
      <c r="AC1182" s="186" t="str">
        <f>AC1181</f>
        <v/>
      </c>
      <c r="AD1182" s="186" t="str">
        <f>AD1181</f>
        <v/>
      </c>
      <c r="AE1182" s="186" t="str">
        <f>AE1181</f>
        <v/>
      </c>
      <c r="AF1182" s="186" t="str">
        <f>AF1181</f>
        <v/>
      </c>
      <c r="AG1182" s="204">
        <f t="shared" si="382"/>
        <v>0</v>
      </c>
      <c r="AI1182" s="135" t="str">
        <f>IF(月報!G1182&lt;&gt;"",月報!G1182,"")</f>
        <v/>
      </c>
      <c r="AJ1182" s="126" t="str">
        <f>IF(月報!W1182&lt;&gt;"",月報!W1182*24,"")</f>
        <v/>
      </c>
      <c r="AK1182" s="126" t="str">
        <f>IF(月報!P1182&lt;&gt;"",月報!P1182,"")</f>
        <v/>
      </c>
      <c r="AL1182" s="126" t="str">
        <f>IF(月報!Q1182&lt;&gt;"",IF(月報!Q1182="平日残","",月報!Q1182),"")</f>
        <v/>
      </c>
      <c r="AM1182" s="126"/>
      <c r="AN1182" s="126" t="str">
        <f t="shared" si="372"/>
        <v/>
      </c>
      <c r="AO1182" s="126" t="str">
        <f>IF($E1182="","",VLOOKUP($E1182,カレンダマスタ!$A$5:$E$381,5,FALSE))</f>
        <v/>
      </c>
      <c r="AQ1182" s="196" t="str">
        <f>IF(G1182="","",IF(VLOOKUP(E1182,カレンダマスタ!$A$5:$D$381,4,FALSE)=0,"",1))</f>
        <v/>
      </c>
      <c r="AR1182" s="136" t="str">
        <f>IF($G1182="","",IF($AD1182="NSTC",INDEX(カレンダマスタ!$I$26:$O$31,MATCH($G1182,カレンダマスタ!$H$26:$H$31,1),MATCH($H1182,カレンダマスタ!$I$25:$O$25,1)),
IF($AD1182="CS本社",INDEX(カレンダマスタ!$I$36:$O$41,MATCH($G1182,カレンダマスタ!$H$36:$H$41,1),MATCH($H1182,カレンダマスタ!$I$35:$O$35,1)),
IF($AD1182="NS本社",INDEX(カレンダマスタ!$I$94:$O$99,MATCH($G1182,カレンダマスタ!$H$95:$H$100,1),MATCH($H1182,カレンダマスタ!$I$93:$O$93,1)),
IF($AD1182="ODC",INDEX(カレンダマスタ!$I$46:$O$51,MATCH($G1182,カレンダマスタ!$H$46:$H$51,1),MATCH($H1182,カレンダマスタ!$I$45:$O$45,1)),
IF($AD1182="NS東京TC",INDEX(カレンダマスタ!$I$56:$O$61,MATCH($G1182,カレンダマスタ!$H$56:$H$61,1),MATCH($H1182,カレンダマスタ!$I$55:$O$55,1)),""))))))</f>
        <v/>
      </c>
      <c r="AS1182" s="126" t="str">
        <f t="shared" si="383"/>
        <v/>
      </c>
      <c r="AU1182" s="137" t="str">
        <f>IF(E1182="","",VLOOKUP($E1182,カレンダマスタ!$A$4:$E$381,4,FALSE))</f>
        <v/>
      </c>
      <c r="AV1182" s="137" t="str">
        <f t="shared" si="374"/>
        <v/>
      </c>
      <c r="AW1182" s="137" t="str">
        <f t="shared" si="375"/>
        <v/>
      </c>
      <c r="AX1182" s="138" t="str">
        <f t="shared" si="376"/>
        <v/>
      </c>
      <c r="AY1182" s="138" t="str">
        <f t="shared" si="377"/>
        <v/>
      </c>
      <c r="AZ1182" s="130" t="str">
        <f>IF(AX1182&amp;AW1182="勤怠未設定","×",IF(AV1182="勤怠修正","×",IF(AC1182="外注","",IF(AA1182="",IF(AY1182&lt;&gt;"","×",""),IF(VLOOKUP(AA1182,カレンダマスタ!$H$66:$I$83,2,FALSE)&lt;&gt;AY1182,"×","OK")))))</f>
        <v/>
      </c>
      <c r="BC1182" s="137" t="str">
        <f>IF(E1182="","",VLOOKUP($E1182,カレンダマスタ!$A$4:$E$381,4,FALSE))</f>
        <v/>
      </c>
      <c r="BD1182" s="126" t="str">
        <f>IF(AC1182="社員","",IF(AG1182=0,"",IF(AD1182="NSTC",IF(COUNTIF(カレンダマスタ!$Q$5:$Q$32,G1182)=1,"OK","×"),
IF(AD1182="NS本社",IF(COUNTIF(カレンダマスタ!$T$5:$T$32,G1182)=1,"OK","×"),IF(COUNTIF(カレンダマスタ!$R$5:$R$32,G1182)=1,"OK","×")))))</f>
        <v/>
      </c>
      <c r="BE1182" s="126" t="str">
        <f>IF(AC1182="社員","",IF(G1182="","",IF(R1182&lt;&gt;"","",IF(AF1182="CS","OK",IF(VLOOKUP(E1182,カレンダマスタ!$A$5:$D$381,4,FALSE)&gt;0,"",IF(OR(G1182*24&gt;10.84,H1182*24&lt;14.5)=TRUE,"×","OK"))))))</f>
        <v/>
      </c>
      <c r="BF1182" s="126" t="str">
        <f t="shared" si="371"/>
        <v/>
      </c>
      <c r="BG1182" s="126" t="str">
        <f t="shared" si="367"/>
        <v/>
      </c>
      <c r="BI1182" s="130" t="str">
        <f t="shared" si="384"/>
        <v/>
      </c>
    </row>
    <row r="1183" spans="2:61">
      <c r="B1183" s="111"/>
      <c r="C1183" s="536"/>
      <c r="D1183" s="128"/>
      <c r="E1183" s="583"/>
      <c r="F1183" s="128"/>
      <c r="G1183" s="588"/>
      <c r="H1183" s="588"/>
      <c r="I1183" s="130"/>
      <c r="J1183" s="139"/>
      <c r="K1183" s="131"/>
      <c r="L1183" s="132"/>
      <c r="M1183" s="132"/>
      <c r="N1183" s="141"/>
      <c r="O1183" s="139"/>
      <c r="P1183" s="139"/>
      <c r="Q1183" s="139"/>
      <c r="R1183" s="133"/>
      <c r="S1183" s="134"/>
      <c r="T1183" s="434" t="str">
        <f t="shared" si="385"/>
        <v/>
      </c>
      <c r="U1183" s="429"/>
      <c r="V1183" s="429" t="str">
        <f t="shared" si="379"/>
        <v/>
      </c>
      <c r="W1183" s="298"/>
      <c r="X1183" s="129" t="str">
        <f t="shared" si="386"/>
        <v/>
      </c>
      <c r="Y1183" s="129" t="str">
        <f t="shared" si="380"/>
        <v/>
      </c>
      <c r="Z1183" s="129" t="str">
        <f t="shared" si="381"/>
        <v/>
      </c>
      <c r="AA1183" s="133" t="str">
        <f t="shared" si="373"/>
        <v/>
      </c>
      <c r="AC1183" s="186" t="str">
        <f>AC1181</f>
        <v/>
      </c>
      <c r="AD1183" s="187" t="str">
        <f>AD1181</f>
        <v/>
      </c>
      <c r="AE1183" s="187" t="str">
        <f>AE1181</f>
        <v/>
      </c>
      <c r="AF1183" s="187" t="str">
        <f>AF1181</f>
        <v/>
      </c>
      <c r="AG1183" s="204">
        <f t="shared" si="382"/>
        <v>0</v>
      </c>
      <c r="AI1183" s="135" t="str">
        <f>IF(月報!G1183&lt;&gt;"",月報!G1183,"")</f>
        <v/>
      </c>
      <c r="AJ1183" s="126" t="str">
        <f>IF(月報!W1183&lt;&gt;"",月報!W1183*24,"")</f>
        <v/>
      </c>
      <c r="AK1183" s="126" t="str">
        <f>IF(月報!P1183&lt;&gt;"",月報!P1183,"")</f>
        <v/>
      </c>
      <c r="AL1183" s="126" t="str">
        <f>IF(月報!Q1183&lt;&gt;"",IF(月報!Q1183="平日残","",月報!Q1183),"")</f>
        <v/>
      </c>
      <c r="AM1183" s="126"/>
      <c r="AN1183" s="126" t="str">
        <f t="shared" si="372"/>
        <v/>
      </c>
      <c r="AO1183" s="126" t="str">
        <f>IF($E1183="","",VLOOKUP($E1183,カレンダマスタ!$A$5:$E$381,5,FALSE))</f>
        <v/>
      </c>
      <c r="AQ1183" s="196" t="str">
        <f>IF(G1183="","",IF(VLOOKUP(E1183,カレンダマスタ!$A$5:$D$381,4,FALSE)=0,"",1))</f>
        <v/>
      </c>
      <c r="AR1183" s="136" t="str">
        <f>IF($G1183="","",IF($AD1183="NSTC",INDEX(カレンダマスタ!$I$26:$O$31,MATCH($G1183,カレンダマスタ!$H$26:$H$31,1),MATCH($H1183,カレンダマスタ!$I$25:$O$25,1)),
IF($AD1183="CS本社",INDEX(カレンダマスタ!$I$36:$O$41,MATCH($G1183,カレンダマスタ!$H$36:$H$41,1),MATCH($H1183,カレンダマスタ!$I$35:$O$35,1)),
IF($AD1183="NS本社",INDEX(カレンダマスタ!$I$94:$O$99,MATCH($G1183,カレンダマスタ!$H$95:$H$100,1),MATCH($H1183,カレンダマスタ!$I$93:$O$93,1)),
IF($AD1183="ODC",INDEX(カレンダマスタ!$I$46:$O$51,MATCH($G1183,カレンダマスタ!$H$46:$H$51,1),MATCH($H1183,カレンダマスタ!$I$45:$O$45,1)),
IF($AD1183="NS東京TC",INDEX(カレンダマスタ!$I$56:$O$61,MATCH($G1183,カレンダマスタ!$H$56:$H$61,1),MATCH($H1183,カレンダマスタ!$I$55:$O$55,1)),""))))))</f>
        <v/>
      </c>
      <c r="AS1183" s="126" t="str">
        <f t="shared" si="383"/>
        <v/>
      </c>
      <c r="AU1183" s="137" t="str">
        <f>IF(E1183="","",VLOOKUP($E1183,カレンダマスタ!$A$4:$E$381,4,FALSE))</f>
        <v/>
      </c>
      <c r="AV1183" s="137" t="str">
        <f t="shared" si="374"/>
        <v/>
      </c>
      <c r="AW1183" s="137" t="str">
        <f t="shared" si="375"/>
        <v/>
      </c>
      <c r="AX1183" s="138" t="str">
        <f t="shared" si="376"/>
        <v/>
      </c>
      <c r="AY1183" s="138" t="str">
        <f t="shared" si="377"/>
        <v/>
      </c>
      <c r="AZ1183" s="130" t="str">
        <f>IF(AX1183&amp;AW1183="勤怠未設定","×",IF(AV1183="勤怠修正","×",IF(AC1183="外注","",IF(AA1183="",IF(AY1183&lt;&gt;"","×",""),IF(VLOOKUP(AA1183,カレンダマスタ!$H$66:$I$83,2,FALSE)&lt;&gt;AY1183,"×","OK")))))</f>
        <v/>
      </c>
      <c r="BC1183" s="137" t="str">
        <f>IF(E1183="","",VLOOKUP($E1183,カレンダマスタ!$A$4:$E$381,4,FALSE))</f>
        <v/>
      </c>
      <c r="BD1183" s="126" t="str">
        <f>IF(AC1183="社員","",IF(AG1183=0,"",IF(AD1183="NSTC",IF(COUNTIF(カレンダマスタ!$Q$5:$Q$32,G1183)=1,"OK","×"),
IF(AD1183="NS本社",IF(COUNTIF(カレンダマスタ!$T$5:$T$32,G1183)=1,"OK","×"),IF(COUNTIF(カレンダマスタ!$R$5:$R$32,G1183)=1,"OK","×")))))</f>
        <v/>
      </c>
      <c r="BE1183" s="126" t="str">
        <f>IF(AC1183="社員","",IF(G1183="","",IF(R1183&lt;&gt;"","",IF(AF1183="CS","OK",IF(VLOOKUP(E1183,カレンダマスタ!$A$5:$D$381,4,FALSE)&gt;0,"",IF(OR(G1183*24&gt;10.84,H1183*24&lt;14.5)=TRUE,"×","OK"))))))</f>
        <v/>
      </c>
      <c r="BF1183" s="126" t="str">
        <f t="shared" si="371"/>
        <v/>
      </c>
      <c r="BG1183" s="126" t="str">
        <f t="shared" si="367"/>
        <v/>
      </c>
      <c r="BI1183" s="130" t="str">
        <f t="shared" si="384"/>
        <v/>
      </c>
    </row>
    <row r="1184" spans="2:61">
      <c r="B1184" s="111"/>
      <c r="C1184" s="536"/>
      <c r="D1184" s="128"/>
      <c r="E1184" s="583"/>
      <c r="F1184" s="128"/>
      <c r="G1184" s="588"/>
      <c r="H1184" s="588"/>
      <c r="I1184" s="130"/>
      <c r="J1184" s="139"/>
      <c r="K1184" s="131"/>
      <c r="L1184" s="132"/>
      <c r="M1184" s="132"/>
      <c r="N1184" s="141"/>
      <c r="O1184" s="139"/>
      <c r="P1184" s="139"/>
      <c r="Q1184" s="139"/>
      <c r="R1184" s="133"/>
      <c r="S1184" s="134"/>
      <c r="T1184" s="434" t="str">
        <f t="shared" si="385"/>
        <v/>
      </c>
      <c r="U1184" s="429"/>
      <c r="V1184" s="429" t="str">
        <f t="shared" si="379"/>
        <v/>
      </c>
      <c r="W1184" s="298"/>
      <c r="X1184" s="129" t="str">
        <f t="shared" si="386"/>
        <v/>
      </c>
      <c r="Y1184" s="129" t="str">
        <f t="shared" si="380"/>
        <v/>
      </c>
      <c r="Z1184" s="129" t="str">
        <f t="shared" si="381"/>
        <v/>
      </c>
      <c r="AA1184" s="133" t="str">
        <f t="shared" si="373"/>
        <v/>
      </c>
      <c r="AC1184" s="186" t="str">
        <f>AC1181</f>
        <v/>
      </c>
      <c r="AD1184" s="187" t="str">
        <f>AD1181</f>
        <v/>
      </c>
      <c r="AE1184" s="187" t="str">
        <f>AE1181</f>
        <v/>
      </c>
      <c r="AF1184" s="187" t="str">
        <f>AF1181</f>
        <v/>
      </c>
      <c r="AG1184" s="204">
        <f t="shared" si="382"/>
        <v>0</v>
      </c>
      <c r="AI1184" s="140" t="str">
        <f>IF(月報!G1184&lt;&gt;"",月報!G1184,"")</f>
        <v/>
      </c>
      <c r="AJ1184" s="126" t="str">
        <f>IF(月報!W1184&lt;&gt;"",月報!W1184*24,"")</f>
        <v/>
      </c>
      <c r="AK1184" s="126" t="str">
        <f>IF(月報!P1184&lt;&gt;"",月報!P1184,"")</f>
        <v/>
      </c>
      <c r="AL1184" s="126" t="str">
        <f>IF(月報!Q1184&lt;&gt;"",IF(月報!Q1184="平日残","",月報!Q1184),"")</f>
        <v/>
      </c>
      <c r="AM1184" s="126"/>
      <c r="AN1184" s="126" t="str">
        <f t="shared" si="372"/>
        <v/>
      </c>
      <c r="AO1184" s="126" t="str">
        <f>IF($E1184="","",VLOOKUP($E1184,カレンダマスタ!$A$5:$E$381,5,FALSE))</f>
        <v/>
      </c>
      <c r="AQ1184" s="196" t="str">
        <f>IF(G1184="","",IF(VLOOKUP(E1184,カレンダマスタ!$A$5:$D$381,4,FALSE)=0,"",1))</f>
        <v/>
      </c>
      <c r="AR1184" s="136" t="str">
        <f>IF($G1184="","",IF($AD1184="NSTC",INDEX(カレンダマスタ!$I$26:$O$31,MATCH($G1184,カレンダマスタ!$H$26:$H$31,1),MATCH($H1184,カレンダマスタ!$I$25:$O$25,1)),
IF($AD1184="CS本社",INDEX(カレンダマスタ!$I$36:$O$41,MATCH($G1184,カレンダマスタ!$H$36:$H$41,1),MATCH($H1184,カレンダマスタ!$I$35:$O$35,1)),
IF($AD1184="NS本社",INDEX(カレンダマスタ!$I$94:$O$99,MATCH($G1184,カレンダマスタ!$H$95:$H$100,1),MATCH($H1184,カレンダマスタ!$I$93:$O$93,1)),
IF($AD1184="ODC",INDEX(カレンダマスタ!$I$46:$O$51,MATCH($G1184,カレンダマスタ!$H$46:$H$51,1),MATCH($H1184,カレンダマスタ!$I$45:$O$45,1)),
IF($AD1184="NS東京TC",INDEX(カレンダマスタ!$I$56:$O$61,MATCH($G1184,カレンダマスタ!$H$56:$H$61,1),MATCH($H1184,カレンダマスタ!$I$55:$O$55,1)),""))))))</f>
        <v/>
      </c>
      <c r="AS1184" s="126" t="str">
        <f t="shared" si="383"/>
        <v/>
      </c>
      <c r="AU1184" s="137" t="str">
        <f>IF(E1184="","",VLOOKUP($E1184,カレンダマスタ!$A$4:$E$381,4,FALSE))</f>
        <v/>
      </c>
      <c r="AV1184" s="137" t="str">
        <f t="shared" si="374"/>
        <v/>
      </c>
      <c r="AW1184" s="137" t="str">
        <f t="shared" si="375"/>
        <v/>
      </c>
      <c r="AX1184" s="138" t="str">
        <f t="shared" si="376"/>
        <v/>
      </c>
      <c r="AY1184" s="138" t="str">
        <f t="shared" si="377"/>
        <v/>
      </c>
      <c r="AZ1184" s="130" t="str">
        <f>IF(AX1184&amp;AW1184="勤怠未設定","×",IF(AV1184="勤怠修正","×",IF(AC1184="外注","",IF(AA1184="",IF(AY1184&lt;&gt;"","×",""),IF(VLOOKUP(AA1184,カレンダマスタ!$H$66:$I$83,2,FALSE)&lt;&gt;AY1184,"×","OK")))))</f>
        <v/>
      </c>
      <c r="BC1184" s="137" t="str">
        <f>IF(E1184="","",VLOOKUP($E1184,カレンダマスタ!$A$4:$E$381,4,FALSE))</f>
        <v/>
      </c>
      <c r="BD1184" s="126" t="str">
        <f>IF(AC1184="社員","",IF(AG1184=0,"",IF(AD1184="NSTC",IF(COUNTIF(カレンダマスタ!$Q$5:$Q$32,G1184)=1,"OK","×"),
IF(AD1184="NS本社",IF(COUNTIF(カレンダマスタ!$T$5:$T$32,G1184)=1,"OK","×"),IF(COUNTIF(カレンダマスタ!$R$5:$R$32,G1184)=1,"OK","×")))))</f>
        <v/>
      </c>
      <c r="BE1184" s="126" t="str">
        <f>IF(AC1184="社員","",IF(G1184="","",IF(R1184&lt;&gt;"","",IF(AF1184="CS","OK",IF(VLOOKUP(E1184,カレンダマスタ!$A$5:$D$381,4,FALSE)&gt;0,"",IF(OR(G1184*24&gt;10.84,H1184*24&lt;14.5)=TRUE,"×","OK"))))))</f>
        <v/>
      </c>
      <c r="BF1184" s="126" t="str">
        <f t="shared" si="371"/>
        <v/>
      </c>
      <c r="BG1184" s="126" t="str">
        <f t="shared" si="367"/>
        <v/>
      </c>
      <c r="BI1184" s="130" t="str">
        <f t="shared" si="384"/>
        <v/>
      </c>
    </row>
    <row r="1185" spans="2:61">
      <c r="B1185" s="111"/>
      <c r="C1185" s="536"/>
      <c r="D1185" s="128"/>
      <c r="E1185" s="583"/>
      <c r="F1185" s="128"/>
      <c r="G1185" s="588"/>
      <c r="H1185" s="588"/>
      <c r="I1185" s="130"/>
      <c r="J1185" s="139"/>
      <c r="K1185" s="131"/>
      <c r="L1185" s="132"/>
      <c r="M1185" s="132"/>
      <c r="N1185" s="141"/>
      <c r="O1185" s="139"/>
      <c r="P1185" s="139"/>
      <c r="Q1185" s="139"/>
      <c r="R1185" s="133"/>
      <c r="S1185" s="134"/>
      <c r="T1185" s="434" t="str">
        <f t="shared" si="385"/>
        <v/>
      </c>
      <c r="U1185" s="429"/>
      <c r="V1185" s="429" t="str">
        <f t="shared" si="379"/>
        <v/>
      </c>
      <c r="W1185" s="298"/>
      <c r="X1185" s="129" t="str">
        <f t="shared" si="386"/>
        <v/>
      </c>
      <c r="Y1185" s="129" t="str">
        <f t="shared" si="380"/>
        <v/>
      </c>
      <c r="Z1185" s="129" t="str">
        <f t="shared" si="381"/>
        <v/>
      </c>
      <c r="AA1185" s="133" t="str">
        <f t="shared" si="373"/>
        <v/>
      </c>
      <c r="AC1185" s="186" t="str">
        <f>AC1181</f>
        <v/>
      </c>
      <c r="AD1185" s="187" t="str">
        <f>AD1181</f>
        <v/>
      </c>
      <c r="AE1185" s="187" t="str">
        <f>AE1181</f>
        <v/>
      </c>
      <c r="AF1185" s="187" t="str">
        <f>AF1181</f>
        <v/>
      </c>
      <c r="AG1185" s="204">
        <f t="shared" si="382"/>
        <v>0</v>
      </c>
      <c r="AI1185" s="140" t="str">
        <f>IF(月報!G1185&lt;&gt;"",月報!G1185,"")</f>
        <v/>
      </c>
      <c r="AJ1185" s="126" t="str">
        <f>IF(月報!W1185&lt;&gt;"",月報!W1185*24,"")</f>
        <v/>
      </c>
      <c r="AK1185" s="126" t="str">
        <f>IF(月報!P1185&lt;&gt;"",月報!P1185,"")</f>
        <v/>
      </c>
      <c r="AL1185" s="126" t="str">
        <f>IF(月報!Q1185&lt;&gt;"",IF(月報!Q1185="平日残","",月報!Q1185),"")</f>
        <v/>
      </c>
      <c r="AM1185" s="126"/>
      <c r="AN1185" s="126" t="str">
        <f t="shared" si="372"/>
        <v/>
      </c>
      <c r="AO1185" s="126" t="str">
        <f>IF($E1185="","",VLOOKUP($E1185,カレンダマスタ!$A$5:$E$381,5,FALSE))</f>
        <v/>
      </c>
      <c r="AQ1185" s="196" t="str">
        <f>IF(G1185="","",IF(VLOOKUP(E1185,カレンダマスタ!$A$5:$D$381,4,FALSE)=0,"",1))</f>
        <v/>
      </c>
      <c r="AR1185" s="136" t="str">
        <f>IF($G1185="","",IF($AD1185="NSTC",INDEX(カレンダマスタ!$I$26:$O$31,MATCH($G1185,カレンダマスタ!$H$26:$H$31,1),MATCH($H1185,カレンダマスタ!$I$25:$O$25,1)),
IF($AD1185="CS本社",INDEX(カレンダマスタ!$I$36:$O$41,MATCH($G1185,カレンダマスタ!$H$36:$H$41,1),MATCH($H1185,カレンダマスタ!$I$35:$O$35,1)),
IF($AD1185="NS本社",INDEX(カレンダマスタ!$I$94:$O$99,MATCH($G1185,カレンダマスタ!$H$95:$H$100,1),MATCH($H1185,カレンダマスタ!$I$93:$O$93,1)),
IF($AD1185="ODC",INDEX(カレンダマスタ!$I$46:$O$51,MATCH($G1185,カレンダマスタ!$H$46:$H$51,1),MATCH($H1185,カレンダマスタ!$I$45:$O$45,1)),
IF($AD1185="NS東京TC",INDEX(カレンダマスタ!$I$56:$O$61,MATCH($G1185,カレンダマスタ!$H$56:$H$61,1),MATCH($H1185,カレンダマスタ!$I$55:$O$55,1)),""))))))</f>
        <v/>
      </c>
      <c r="AS1185" s="126" t="str">
        <f t="shared" si="383"/>
        <v/>
      </c>
      <c r="AU1185" s="137" t="str">
        <f>IF(E1185="","",VLOOKUP($E1185,カレンダマスタ!$A$4:$E$381,4,FALSE))</f>
        <v/>
      </c>
      <c r="AV1185" s="137" t="str">
        <f t="shared" si="374"/>
        <v/>
      </c>
      <c r="AW1185" s="137" t="str">
        <f t="shared" si="375"/>
        <v/>
      </c>
      <c r="AX1185" s="138" t="str">
        <f t="shared" si="376"/>
        <v/>
      </c>
      <c r="AY1185" s="138" t="str">
        <f t="shared" si="377"/>
        <v/>
      </c>
      <c r="AZ1185" s="130" t="str">
        <f>IF(AX1185&amp;AW1185="勤怠未設定","×",IF(AV1185="勤怠修正","×",IF(AC1185="外注","",IF(AA1185="",IF(AY1185&lt;&gt;"","×",""),IF(VLOOKUP(AA1185,カレンダマスタ!$H$66:$I$83,2,FALSE)&lt;&gt;AY1185,"×","OK")))))</f>
        <v/>
      </c>
      <c r="BC1185" s="137" t="str">
        <f>IF(E1185="","",VLOOKUP($E1185,カレンダマスタ!$A$4:$E$381,4,FALSE))</f>
        <v/>
      </c>
      <c r="BD1185" s="126" t="str">
        <f>IF(AC1185="社員","",IF(AG1185=0,"",IF(AD1185="NSTC",IF(COUNTIF(カレンダマスタ!$Q$5:$Q$32,G1185)=1,"OK","×"),
IF(AD1185="NS本社",IF(COUNTIF(カレンダマスタ!$T$5:$T$32,G1185)=1,"OK","×"),IF(COUNTIF(カレンダマスタ!$R$5:$R$32,G1185)=1,"OK","×")))))</f>
        <v/>
      </c>
      <c r="BE1185" s="126" t="str">
        <f>IF(AC1185="社員","",IF(G1185="","",IF(R1185&lt;&gt;"","",IF(AF1185="CS","OK",IF(VLOOKUP(E1185,カレンダマスタ!$A$5:$D$381,4,FALSE)&gt;0,"",IF(OR(G1185*24&gt;10.84,H1185*24&lt;14.5)=TRUE,"×","OK"))))))</f>
        <v/>
      </c>
      <c r="BF1185" s="126" t="str">
        <f t="shared" si="371"/>
        <v/>
      </c>
      <c r="BG1185" s="126" t="str">
        <f t="shared" si="367"/>
        <v/>
      </c>
      <c r="BI1185" s="130" t="str">
        <f t="shared" si="384"/>
        <v/>
      </c>
    </row>
    <row r="1186" spans="2:61">
      <c r="B1186" s="111"/>
      <c r="C1186" s="536"/>
      <c r="D1186" s="128"/>
      <c r="E1186" s="583"/>
      <c r="F1186" s="128"/>
      <c r="G1186" s="588"/>
      <c r="H1186" s="588"/>
      <c r="I1186" s="130"/>
      <c r="J1186" s="139"/>
      <c r="K1186" s="131"/>
      <c r="L1186" s="132"/>
      <c r="M1186" s="132"/>
      <c r="N1186" s="141"/>
      <c r="O1186" s="139"/>
      <c r="P1186" s="139"/>
      <c r="Q1186" s="139"/>
      <c r="R1186" s="133"/>
      <c r="S1186" s="134"/>
      <c r="T1186" s="434" t="str">
        <f t="shared" si="385"/>
        <v/>
      </c>
      <c r="U1186" s="429"/>
      <c r="V1186" s="429" t="str">
        <f t="shared" si="379"/>
        <v/>
      </c>
      <c r="W1186" s="298"/>
      <c r="X1186" s="129" t="str">
        <f t="shared" si="386"/>
        <v/>
      </c>
      <c r="Y1186" s="129" t="str">
        <f t="shared" si="380"/>
        <v/>
      </c>
      <c r="Z1186" s="129" t="str">
        <f t="shared" si="381"/>
        <v/>
      </c>
      <c r="AA1186" s="133" t="str">
        <f t="shared" si="373"/>
        <v/>
      </c>
      <c r="AC1186" s="186" t="str">
        <f>AC1181</f>
        <v/>
      </c>
      <c r="AD1186" s="187" t="str">
        <f>AD1181</f>
        <v/>
      </c>
      <c r="AE1186" s="187" t="str">
        <f>AE1181</f>
        <v/>
      </c>
      <c r="AF1186" s="187" t="str">
        <f>AF1181</f>
        <v/>
      </c>
      <c r="AG1186" s="204">
        <f t="shared" si="382"/>
        <v>0</v>
      </c>
      <c r="AI1186" s="135" t="str">
        <f>IF(月報!G1186&lt;&gt;"",月報!G1186,"")</f>
        <v/>
      </c>
      <c r="AJ1186" s="126" t="str">
        <f>IF(月報!W1186&lt;&gt;"",月報!W1186*24,"")</f>
        <v/>
      </c>
      <c r="AK1186" s="126" t="str">
        <f>IF(月報!P1186&lt;&gt;"",月報!P1186,"")</f>
        <v/>
      </c>
      <c r="AL1186" s="126" t="str">
        <f>IF(月報!Q1186&lt;&gt;"",IF(月報!Q1186="平日残","",月報!Q1186),"")</f>
        <v/>
      </c>
      <c r="AM1186" s="126"/>
      <c r="AN1186" s="126" t="str">
        <f t="shared" si="372"/>
        <v/>
      </c>
      <c r="AO1186" s="126" t="str">
        <f>IF($E1186="","",VLOOKUP($E1186,カレンダマスタ!$A$5:$E$381,5,FALSE))</f>
        <v/>
      </c>
      <c r="AQ1186" s="196" t="str">
        <f>IF(G1186="","",IF(VLOOKUP(E1186,カレンダマスタ!$A$5:$D$381,4,FALSE)=0,"",1))</f>
        <v/>
      </c>
      <c r="AR1186" s="136" t="str">
        <f>IF($G1186="","",IF($AD1186="NSTC",INDEX(カレンダマスタ!$I$26:$O$31,MATCH($G1186,カレンダマスタ!$H$26:$H$31,1),MATCH($H1186,カレンダマスタ!$I$25:$O$25,1)),
IF($AD1186="CS本社",INDEX(カレンダマスタ!$I$36:$O$41,MATCH($G1186,カレンダマスタ!$H$36:$H$41,1),MATCH($H1186,カレンダマスタ!$I$35:$O$35,1)),
IF($AD1186="NS本社",INDEX(カレンダマスタ!$I$94:$O$99,MATCH($G1186,カレンダマスタ!$H$95:$H$100,1),MATCH($H1186,カレンダマスタ!$I$93:$O$93,1)),
IF($AD1186="ODC",INDEX(カレンダマスタ!$I$46:$O$51,MATCH($G1186,カレンダマスタ!$H$46:$H$51,1),MATCH($H1186,カレンダマスタ!$I$45:$O$45,1)),
IF($AD1186="NS東京TC",INDEX(カレンダマスタ!$I$56:$O$61,MATCH($G1186,カレンダマスタ!$H$56:$H$61,1),MATCH($H1186,カレンダマスタ!$I$55:$O$55,1)),""))))))</f>
        <v/>
      </c>
      <c r="AS1186" s="126" t="str">
        <f t="shared" si="383"/>
        <v/>
      </c>
      <c r="AU1186" s="137" t="str">
        <f>IF(E1186="","",VLOOKUP($E1186,カレンダマスタ!$A$4:$E$381,4,FALSE))</f>
        <v/>
      </c>
      <c r="AV1186" s="137" t="str">
        <f t="shared" si="374"/>
        <v/>
      </c>
      <c r="AW1186" s="137" t="str">
        <f t="shared" si="375"/>
        <v/>
      </c>
      <c r="AX1186" s="138" t="str">
        <f t="shared" si="376"/>
        <v/>
      </c>
      <c r="AY1186" s="138" t="str">
        <f t="shared" si="377"/>
        <v/>
      </c>
      <c r="AZ1186" s="130" t="str">
        <f>IF(AX1186&amp;AW1186="勤怠未設定","×",IF(AV1186="勤怠修正","×",IF(AC1186="外注","",IF(AA1186="",IF(AY1186&lt;&gt;"","×",""),IF(VLOOKUP(AA1186,カレンダマスタ!$H$66:$I$83,2,FALSE)&lt;&gt;AY1186,"×","OK")))))</f>
        <v/>
      </c>
      <c r="BC1186" s="137" t="str">
        <f>IF(E1186="","",VLOOKUP($E1186,カレンダマスタ!$A$4:$E$381,4,FALSE))</f>
        <v/>
      </c>
      <c r="BD1186" s="126" t="str">
        <f>IF(AC1186="社員","",IF(AG1186=0,"",IF(AD1186="NSTC",IF(COUNTIF(カレンダマスタ!$Q$5:$Q$32,G1186)=1,"OK","×"),
IF(AD1186="NS本社",IF(COUNTIF(カレンダマスタ!$T$5:$T$32,G1186)=1,"OK","×"),IF(COUNTIF(カレンダマスタ!$R$5:$R$32,G1186)=1,"OK","×")))))</f>
        <v/>
      </c>
      <c r="BE1186" s="126" t="str">
        <f>IF(AC1186="社員","",IF(G1186="","",IF(R1186&lt;&gt;"","",IF(AF1186="CS","OK",IF(VLOOKUP(E1186,カレンダマスタ!$A$5:$D$381,4,FALSE)&gt;0,"",IF(OR(G1186*24&gt;10.84,H1186*24&lt;14.5)=TRUE,"×","OK"))))))</f>
        <v/>
      </c>
      <c r="BF1186" s="126" t="str">
        <f t="shared" si="371"/>
        <v/>
      </c>
      <c r="BG1186" s="126" t="str">
        <f t="shared" si="367"/>
        <v/>
      </c>
      <c r="BI1186" s="130" t="str">
        <f t="shared" si="384"/>
        <v/>
      </c>
    </row>
    <row r="1187" spans="2:61">
      <c r="B1187" s="111"/>
      <c r="C1187" s="537"/>
      <c r="D1187" s="142"/>
      <c r="E1187" s="584"/>
      <c r="F1187" s="142"/>
      <c r="G1187" s="589"/>
      <c r="H1187" s="589"/>
      <c r="I1187" s="144"/>
      <c r="J1187" s="148"/>
      <c r="K1187" s="145"/>
      <c r="L1187" s="146"/>
      <c r="M1187" s="146"/>
      <c r="N1187" s="147"/>
      <c r="O1187" s="148"/>
      <c r="P1187" s="148"/>
      <c r="Q1187" s="148"/>
      <c r="R1187" s="149"/>
      <c r="S1187" s="156"/>
      <c r="T1187" s="435" t="str">
        <f t="shared" si="385"/>
        <v/>
      </c>
      <c r="U1187" s="430"/>
      <c r="V1187" s="430" t="str">
        <f t="shared" si="379"/>
        <v/>
      </c>
      <c r="W1187" s="298"/>
      <c r="X1187" s="143" t="str">
        <f t="shared" si="386"/>
        <v/>
      </c>
      <c r="Y1187" s="143" t="str">
        <f t="shared" si="380"/>
        <v/>
      </c>
      <c r="Z1187" s="143" t="str">
        <f t="shared" si="381"/>
        <v/>
      </c>
      <c r="AA1187" s="149" t="str">
        <f t="shared" si="373"/>
        <v/>
      </c>
      <c r="AC1187" s="188" t="str">
        <f>AC1181</f>
        <v/>
      </c>
      <c r="AD1187" s="189" t="str">
        <f>AD1181</f>
        <v/>
      </c>
      <c r="AE1187" s="189" t="str">
        <f>AE1181</f>
        <v/>
      </c>
      <c r="AF1187" s="189" t="str">
        <f>AF1181</f>
        <v/>
      </c>
      <c r="AG1187" s="205">
        <f t="shared" si="382"/>
        <v>0</v>
      </c>
      <c r="AI1187" s="150" t="str">
        <f>IF(月報!G1187&lt;&gt;"",月報!G1187,"")</f>
        <v/>
      </c>
      <c r="AJ1187" s="151" t="str">
        <f>IF(月報!W1187&lt;&gt;"",月報!W1187*24,"")</f>
        <v/>
      </c>
      <c r="AK1187" s="151" t="str">
        <f>IF(月報!P1187&lt;&gt;"",月報!P1187,"")</f>
        <v/>
      </c>
      <c r="AL1187" s="151" t="str">
        <f>IF(月報!Q1187&lt;&gt;"",IF(月報!Q1187="平日残","",月報!Q1187),"")</f>
        <v/>
      </c>
      <c r="AM1187" s="151"/>
      <c r="AN1187" s="151" t="str">
        <f t="shared" si="372"/>
        <v/>
      </c>
      <c r="AO1187" s="151" t="str">
        <f>IF($E1187="","",VLOOKUP($E1187,カレンダマスタ!$A$5:$E$381,5,FALSE))</f>
        <v/>
      </c>
      <c r="AQ1187" s="197" t="str">
        <f>IF(G1187="","",IF(VLOOKUP(E1187,カレンダマスタ!$A$5:$D$381,4,FALSE)=0,"",1))</f>
        <v/>
      </c>
      <c r="AR1187" s="152" t="str">
        <f>IF($G1187="","",IF($AD1187="NSTC",INDEX(カレンダマスタ!$I$26:$O$31,MATCH($G1187,カレンダマスタ!$H$26:$H$31,1),MATCH($H1187,カレンダマスタ!$I$25:$O$25,1)),
IF($AD1187="CS本社",INDEX(カレンダマスタ!$I$36:$O$41,MATCH($G1187,カレンダマスタ!$H$36:$H$41,1),MATCH($H1187,カレンダマスタ!$I$35:$O$35,1)),
IF($AD1187="NS本社",INDEX(カレンダマスタ!$I$94:$O$99,MATCH($G1187,カレンダマスタ!$H$95:$H$100,1),MATCH($H1187,カレンダマスタ!$I$93:$O$93,1)),
IF($AD1187="ODC",INDEX(カレンダマスタ!$I$46:$O$51,MATCH($G1187,カレンダマスタ!$H$46:$H$51,1),MATCH($H1187,カレンダマスタ!$I$45:$O$45,1)),
IF($AD1187="NS東京TC",INDEX(カレンダマスタ!$I$56:$O$61,MATCH($G1187,カレンダマスタ!$H$56:$H$61,1),MATCH($H1187,カレンダマスタ!$I$55:$O$55,1)),""))))))</f>
        <v/>
      </c>
      <c r="AS1187" s="151" t="str">
        <f t="shared" si="383"/>
        <v/>
      </c>
      <c r="AU1187" s="153" t="str">
        <f>IF(E1187="","",VLOOKUP($E1187,カレンダマスタ!$A$4:$E$381,4,FALSE))</f>
        <v/>
      </c>
      <c r="AV1187" s="153" t="str">
        <f t="shared" si="374"/>
        <v/>
      </c>
      <c r="AW1187" s="153" t="str">
        <f t="shared" si="375"/>
        <v/>
      </c>
      <c r="AX1187" s="154" t="str">
        <f t="shared" si="376"/>
        <v/>
      </c>
      <c r="AY1187" s="154" t="str">
        <f t="shared" si="377"/>
        <v/>
      </c>
      <c r="AZ1187" s="144" t="str">
        <f>IF(AX1187&amp;AW1187="勤怠未設定","×",IF(AV1187="勤怠修正","×",IF(AC1187="外注","",IF(AA1187="",IF(AY1187&lt;&gt;"","×",""),IF(VLOOKUP(AA1187,カレンダマスタ!$H$66:$I$83,2,FALSE)&lt;&gt;AY1187,"×","OK")))))</f>
        <v/>
      </c>
      <c r="BC1187" s="153" t="str">
        <f>IF(E1187="","",VLOOKUP($E1187,カレンダマスタ!$A$4:$E$381,4,FALSE))</f>
        <v/>
      </c>
      <c r="BD1187" s="151" t="str">
        <f>IF(AC1187="社員","",IF(AG1187=0,"",IF(AD1187="NSTC",IF(COUNTIF(カレンダマスタ!$Q$5:$Q$32,G1187)=1,"OK","×"),
IF(AD1187="NS本社",IF(COUNTIF(カレンダマスタ!$T$5:$T$32,G1187)=1,"OK","×"),IF(COUNTIF(カレンダマスタ!$R$5:$R$32,G1187)=1,"OK","×")))))</f>
        <v/>
      </c>
      <c r="BE1187" s="151" t="str">
        <f>IF(AC1187="社員","",IF(G1187="","",IF(R1187&lt;&gt;"","",IF(AF1187="CS","OK",IF(VLOOKUP(E1187,カレンダマスタ!$A$5:$D$381,4,FALSE)&gt;0,"",IF(OR(G1187*24&gt;10.84,H1187*24&lt;14.5)=TRUE,"×","OK"))))))</f>
        <v/>
      </c>
      <c r="BF1187" s="151" t="str">
        <f t="shared" si="371"/>
        <v/>
      </c>
      <c r="BG1187" s="151" t="str">
        <f t="shared" si="367"/>
        <v/>
      </c>
      <c r="BI1187" s="144" t="str">
        <f t="shared" si="384"/>
        <v/>
      </c>
    </row>
    <row r="1188" spans="2:61">
      <c r="B1188" s="111"/>
      <c r="C1188" s="535"/>
      <c r="D1188" s="112"/>
      <c r="E1188" s="582"/>
      <c r="F1188" s="112"/>
      <c r="G1188" s="587"/>
      <c r="H1188" s="587"/>
      <c r="I1188" s="114"/>
      <c r="J1188" s="118"/>
      <c r="K1188" s="115"/>
      <c r="L1188" s="116"/>
      <c r="M1188" s="116"/>
      <c r="N1188" s="117"/>
      <c r="O1188" s="118"/>
      <c r="P1188" s="118"/>
      <c r="Q1188" s="118"/>
      <c r="R1188" s="119"/>
      <c r="S1188" s="120"/>
      <c r="T1188" s="433" t="str">
        <f t="shared" si="385"/>
        <v/>
      </c>
      <c r="U1188" s="431">
        <f>SUM(T1188:T1194)</f>
        <v>0</v>
      </c>
      <c r="V1188" s="431" t="str">
        <f t="shared" si="379"/>
        <v/>
      </c>
      <c r="W1188" s="298"/>
      <c r="X1188" s="113" t="str">
        <f t="shared" si="386"/>
        <v/>
      </c>
      <c r="Y1188" s="113" t="str">
        <f t="shared" si="380"/>
        <v/>
      </c>
      <c r="Z1188" s="113" t="str">
        <f t="shared" si="381"/>
        <v/>
      </c>
      <c r="AA1188" s="119" t="str">
        <f t="shared" si="373"/>
        <v/>
      </c>
      <c r="AC1188" s="190" t="str">
        <f>AC1181</f>
        <v/>
      </c>
      <c r="AD1188" s="191" t="str">
        <f>AD1181</f>
        <v/>
      </c>
      <c r="AE1188" s="191" t="str">
        <f>AE1181</f>
        <v/>
      </c>
      <c r="AF1188" s="191" t="str">
        <f>AF1181</f>
        <v/>
      </c>
      <c r="AG1188" s="206">
        <f t="shared" si="382"/>
        <v>0</v>
      </c>
      <c r="AI1188" s="155" t="str">
        <f>IF(月報!G1188&lt;&gt;"",月報!G1188,"")</f>
        <v/>
      </c>
      <c r="AJ1188" s="122" t="str">
        <f>IF(月報!W1188&lt;&gt;"",月報!W1188*24,"")</f>
        <v/>
      </c>
      <c r="AK1188" s="122" t="str">
        <f>IF(月報!P1188&lt;&gt;"",月報!P1188,"")</f>
        <v/>
      </c>
      <c r="AL1188" s="122" t="str">
        <f>IF(月報!Q1188&lt;&gt;"",IF(月報!Q1188="平日残","",月報!Q1188),"")</f>
        <v/>
      </c>
      <c r="AM1188" s="122"/>
      <c r="AN1188" s="122" t="str">
        <f t="shared" si="372"/>
        <v/>
      </c>
      <c r="AO1188" s="122" t="str">
        <f>IF($E1188="","",VLOOKUP($E1188,カレンダマスタ!$A$5:$E$381,5,FALSE))</f>
        <v/>
      </c>
      <c r="AQ1188" s="195" t="str">
        <f>IF(G1188="","",IF(VLOOKUP(E1188,カレンダマスタ!$A$5:$D$381,4,FALSE)=0,"",1))</f>
        <v/>
      </c>
      <c r="AR1188" s="123" t="str">
        <f>IF($G1188="","",IF($AD1188="NSTC",INDEX(カレンダマスタ!$I$26:$O$31,MATCH($G1188,カレンダマスタ!$H$26:$H$31,1),MATCH($H1188,カレンダマスタ!$I$25:$O$25,1)),
IF($AD1188="CS本社",INDEX(カレンダマスタ!$I$36:$O$41,MATCH($G1188,カレンダマスタ!$H$36:$H$41,1),MATCH($H1188,カレンダマスタ!$I$35:$O$35,1)),
IF($AD1188="NS本社",INDEX(カレンダマスタ!$I$94:$O$99,MATCH($G1188,カレンダマスタ!$H$95:$H$100,1),MATCH($H1188,カレンダマスタ!$I$93:$O$93,1)),
IF($AD1188="ODC",INDEX(カレンダマスタ!$I$46:$O$51,MATCH($G1188,カレンダマスタ!$H$46:$H$51,1),MATCH($H1188,カレンダマスタ!$I$45:$O$45,1)),
IF($AD1188="NS東京TC",INDEX(カレンダマスタ!$I$56:$O$61,MATCH($G1188,カレンダマスタ!$H$56:$H$61,1),MATCH($H1188,カレンダマスタ!$I$55:$O$55,1)),""))))))</f>
        <v/>
      </c>
      <c r="AS1188" s="122" t="str">
        <f t="shared" si="383"/>
        <v/>
      </c>
      <c r="AU1188" s="124" t="str">
        <f>IF(E1188="","",VLOOKUP($E1188,カレンダマスタ!$A$4:$E$381,4,FALSE))</f>
        <v/>
      </c>
      <c r="AV1188" s="124" t="str">
        <f t="shared" si="374"/>
        <v/>
      </c>
      <c r="AW1188" s="124" t="str">
        <f t="shared" si="375"/>
        <v/>
      </c>
      <c r="AX1188" s="125" t="str">
        <f t="shared" si="376"/>
        <v/>
      </c>
      <c r="AY1188" s="125" t="str">
        <f t="shared" si="377"/>
        <v/>
      </c>
      <c r="AZ1188" s="114" t="str">
        <f>IF(AX1188&amp;AW1188="勤怠未設定","×",IF(AV1188="勤怠修正","×",IF(AC1188="外注","",IF(AA1188="",IF(AY1188&lt;&gt;"","×",""),IF(VLOOKUP(AA1188,カレンダマスタ!$H$66:$I$83,2,FALSE)&lt;&gt;AY1188,"×","OK")))))</f>
        <v/>
      </c>
      <c r="BC1188" s="124" t="str">
        <f>IF(E1188="","",VLOOKUP($E1188,カレンダマスタ!$A$4:$E$381,4,FALSE))</f>
        <v/>
      </c>
      <c r="BD1188" s="122" t="str">
        <f>IF(AC1188="社員","",IF(AG1188=0,"",IF(AD1188="NSTC",IF(COUNTIF(カレンダマスタ!$Q$5:$Q$32,G1188)=1,"OK","×"),
IF(AD1188="NS本社",IF(COUNTIF(カレンダマスタ!$T$5:$T$32,G1188)=1,"OK","×"),IF(COUNTIF(カレンダマスタ!$R$5:$R$32,G1188)=1,"OK","×")))))</f>
        <v/>
      </c>
      <c r="BE1188" s="122" t="str">
        <f>IF(AC1188="社員","",IF(G1188="","",IF(R1188&lt;&gt;"","",IF(AF1188="CS","OK",IF(VLOOKUP(E1188,カレンダマスタ!$A$5:$D$381,4,FALSE)&gt;0,"",IF(OR(G1188*24&gt;10.84,H1188*24&lt;14.5)=TRUE,"×","OK"))))))</f>
        <v/>
      </c>
      <c r="BF1188" s="122" t="str">
        <f t="shared" si="371"/>
        <v/>
      </c>
      <c r="BG1188" s="122" t="str">
        <f t="shared" si="367"/>
        <v/>
      </c>
      <c r="BI1188" s="114" t="str">
        <f t="shared" si="384"/>
        <v/>
      </c>
    </row>
    <row r="1189" spans="2:61">
      <c r="B1189" s="111"/>
      <c r="C1189" s="536"/>
      <c r="D1189" s="128"/>
      <c r="E1189" s="583"/>
      <c r="F1189" s="128"/>
      <c r="G1189" s="588"/>
      <c r="H1189" s="588"/>
      <c r="I1189" s="130"/>
      <c r="J1189" s="139"/>
      <c r="K1189" s="131"/>
      <c r="L1189" s="132"/>
      <c r="M1189" s="132"/>
      <c r="N1189" s="141"/>
      <c r="O1189" s="139"/>
      <c r="P1189" s="139"/>
      <c r="Q1189" s="139"/>
      <c r="R1189" s="133"/>
      <c r="S1189" s="134"/>
      <c r="T1189" s="434" t="str">
        <f t="shared" si="385"/>
        <v/>
      </c>
      <c r="U1189" s="429"/>
      <c r="V1189" s="429" t="str">
        <f t="shared" si="379"/>
        <v/>
      </c>
      <c r="W1189" s="298"/>
      <c r="X1189" s="129" t="str">
        <f t="shared" si="386"/>
        <v/>
      </c>
      <c r="Y1189" s="129" t="str">
        <f t="shared" si="380"/>
        <v/>
      </c>
      <c r="Z1189" s="129" t="str">
        <f t="shared" si="381"/>
        <v/>
      </c>
      <c r="AA1189" s="133" t="str">
        <f t="shared" si="373"/>
        <v/>
      </c>
      <c r="AC1189" s="186" t="str">
        <f>AC1181</f>
        <v/>
      </c>
      <c r="AD1189" s="187" t="str">
        <f>AD1181</f>
        <v/>
      </c>
      <c r="AE1189" s="187" t="str">
        <f>AE1181</f>
        <v/>
      </c>
      <c r="AF1189" s="187" t="str">
        <f>AF1181</f>
        <v/>
      </c>
      <c r="AG1189" s="204">
        <f t="shared" si="382"/>
        <v>0</v>
      </c>
      <c r="AI1189" s="135" t="str">
        <f>IF(月報!G1189&lt;&gt;"",月報!G1189,"")</f>
        <v/>
      </c>
      <c r="AJ1189" s="126" t="str">
        <f>IF(月報!W1189&lt;&gt;"",月報!W1189*24,"")</f>
        <v/>
      </c>
      <c r="AK1189" s="126" t="str">
        <f>IF(月報!P1189&lt;&gt;"",月報!P1189,"")</f>
        <v/>
      </c>
      <c r="AL1189" s="126" t="str">
        <f>IF(月報!Q1189&lt;&gt;"",IF(月報!Q1189="平日残","",月報!Q1189),"")</f>
        <v/>
      </c>
      <c r="AM1189" s="126"/>
      <c r="AN1189" s="126" t="str">
        <f t="shared" si="372"/>
        <v/>
      </c>
      <c r="AO1189" s="126" t="str">
        <f>IF($E1189="","",VLOOKUP($E1189,カレンダマスタ!$A$5:$E$381,5,FALSE))</f>
        <v/>
      </c>
      <c r="AQ1189" s="196" t="str">
        <f>IF(G1189="","",IF(VLOOKUP(E1189,カレンダマスタ!$A$5:$D$381,4,FALSE)=0,"",1))</f>
        <v/>
      </c>
      <c r="AR1189" s="136" t="str">
        <f>IF($G1189="","",IF($AD1189="NSTC",INDEX(カレンダマスタ!$I$26:$O$31,MATCH($G1189,カレンダマスタ!$H$26:$H$31,1),MATCH($H1189,カレンダマスタ!$I$25:$O$25,1)),
IF($AD1189="CS本社",INDEX(カレンダマスタ!$I$36:$O$41,MATCH($G1189,カレンダマスタ!$H$36:$H$41,1),MATCH($H1189,カレンダマスタ!$I$35:$O$35,1)),
IF($AD1189="NS本社",INDEX(カレンダマスタ!$I$94:$O$99,MATCH($G1189,カレンダマスタ!$H$95:$H$100,1),MATCH($H1189,カレンダマスタ!$I$93:$O$93,1)),
IF($AD1189="ODC",INDEX(カレンダマスタ!$I$46:$O$51,MATCH($G1189,カレンダマスタ!$H$46:$H$51,1),MATCH($H1189,カレンダマスタ!$I$45:$O$45,1)),
IF($AD1189="NS東京TC",INDEX(カレンダマスタ!$I$56:$O$61,MATCH($G1189,カレンダマスタ!$H$56:$H$61,1),MATCH($H1189,カレンダマスタ!$I$55:$O$55,1)),""))))))</f>
        <v/>
      </c>
      <c r="AS1189" s="126" t="str">
        <f t="shared" si="383"/>
        <v/>
      </c>
      <c r="AU1189" s="137" t="str">
        <f>IF(E1189="","",VLOOKUP($E1189,カレンダマスタ!$A$4:$E$381,4,FALSE))</f>
        <v/>
      </c>
      <c r="AV1189" s="137" t="str">
        <f t="shared" si="374"/>
        <v/>
      </c>
      <c r="AW1189" s="137" t="str">
        <f t="shared" si="375"/>
        <v/>
      </c>
      <c r="AX1189" s="138" t="str">
        <f t="shared" si="376"/>
        <v/>
      </c>
      <c r="AY1189" s="138" t="str">
        <f t="shared" si="377"/>
        <v/>
      </c>
      <c r="AZ1189" s="130" t="str">
        <f>IF(AX1189&amp;AW1189="勤怠未設定","×",IF(AV1189="勤怠修正","×",IF(AC1189="外注","",IF(AA1189="",IF(AY1189&lt;&gt;"","×",""),IF(VLOOKUP(AA1189,カレンダマスタ!$H$66:$I$83,2,FALSE)&lt;&gt;AY1189,"×","OK")))))</f>
        <v/>
      </c>
      <c r="BC1189" s="137" t="str">
        <f>IF(E1189="","",VLOOKUP($E1189,カレンダマスタ!$A$4:$E$381,4,FALSE))</f>
        <v/>
      </c>
      <c r="BD1189" s="126" t="str">
        <f>IF(AC1189="社員","",IF(AG1189=0,"",IF(AD1189="NSTC",IF(COUNTIF(カレンダマスタ!$Q$5:$Q$32,G1189)=1,"OK","×"),
IF(AD1189="NS本社",IF(COUNTIF(カレンダマスタ!$T$5:$T$32,G1189)=1,"OK","×"),IF(COUNTIF(カレンダマスタ!$R$5:$R$32,G1189)=1,"OK","×")))))</f>
        <v/>
      </c>
      <c r="BE1189" s="126" t="str">
        <f>IF(AC1189="社員","",IF(G1189="","",IF(R1189&lt;&gt;"","",IF(AF1189="CS","OK",IF(VLOOKUP(E1189,カレンダマスタ!$A$5:$D$381,4,FALSE)&gt;0,"",IF(OR(G1189*24&gt;10.84,H1189*24&lt;14.5)=TRUE,"×","OK"))))))</f>
        <v/>
      </c>
      <c r="BF1189" s="126" t="str">
        <f t="shared" si="371"/>
        <v/>
      </c>
      <c r="BG1189" s="126" t="str">
        <f t="shared" si="367"/>
        <v/>
      </c>
      <c r="BI1189" s="130" t="str">
        <f t="shared" si="384"/>
        <v/>
      </c>
    </row>
    <row r="1190" spans="2:61">
      <c r="B1190" s="111"/>
      <c r="C1190" s="536"/>
      <c r="D1190" s="128"/>
      <c r="E1190" s="583"/>
      <c r="F1190" s="128"/>
      <c r="G1190" s="588"/>
      <c r="H1190" s="588"/>
      <c r="I1190" s="130"/>
      <c r="J1190" s="139"/>
      <c r="K1190" s="131"/>
      <c r="L1190" s="132"/>
      <c r="M1190" s="132"/>
      <c r="N1190" s="141"/>
      <c r="O1190" s="139"/>
      <c r="P1190" s="139"/>
      <c r="Q1190" s="139"/>
      <c r="R1190" s="133"/>
      <c r="S1190" s="134"/>
      <c r="T1190" s="434" t="str">
        <f t="shared" si="385"/>
        <v/>
      </c>
      <c r="U1190" s="429"/>
      <c r="V1190" s="429" t="str">
        <f t="shared" si="379"/>
        <v/>
      </c>
      <c r="W1190" s="298"/>
      <c r="X1190" s="129" t="str">
        <f t="shared" si="386"/>
        <v/>
      </c>
      <c r="Y1190" s="129" t="str">
        <f t="shared" si="380"/>
        <v/>
      </c>
      <c r="Z1190" s="129" t="str">
        <f t="shared" si="381"/>
        <v/>
      </c>
      <c r="AA1190" s="133" t="str">
        <f t="shared" si="373"/>
        <v/>
      </c>
      <c r="AC1190" s="186" t="str">
        <f>AC1181</f>
        <v/>
      </c>
      <c r="AD1190" s="187" t="str">
        <f>AD1181</f>
        <v/>
      </c>
      <c r="AE1190" s="187" t="str">
        <f>AE1181</f>
        <v/>
      </c>
      <c r="AF1190" s="187" t="str">
        <f>AF1181</f>
        <v/>
      </c>
      <c r="AG1190" s="204">
        <f t="shared" si="382"/>
        <v>0</v>
      </c>
      <c r="AI1190" s="135" t="str">
        <f>IF(月報!G1190&lt;&gt;"",月報!G1190,"")</f>
        <v/>
      </c>
      <c r="AJ1190" s="126" t="str">
        <f>IF(月報!W1190&lt;&gt;"",月報!W1190*24,"")</f>
        <v/>
      </c>
      <c r="AK1190" s="126" t="str">
        <f>IF(月報!P1190&lt;&gt;"",月報!P1190,"")</f>
        <v/>
      </c>
      <c r="AL1190" s="126" t="str">
        <f>IF(月報!Q1190&lt;&gt;"",IF(月報!Q1190="平日残","",月報!Q1190),"")</f>
        <v/>
      </c>
      <c r="AM1190" s="126"/>
      <c r="AN1190" s="126" t="str">
        <f t="shared" si="372"/>
        <v/>
      </c>
      <c r="AO1190" s="126" t="str">
        <f>IF($E1190="","",VLOOKUP($E1190,カレンダマスタ!$A$5:$E$381,5,FALSE))</f>
        <v/>
      </c>
      <c r="AQ1190" s="196" t="str">
        <f>IF(G1190="","",IF(VLOOKUP(E1190,カレンダマスタ!$A$5:$D$381,4,FALSE)=0,"",1))</f>
        <v/>
      </c>
      <c r="AR1190" s="136" t="str">
        <f>IF($G1190="","",IF($AD1190="NSTC",INDEX(カレンダマスタ!$I$26:$O$31,MATCH($G1190,カレンダマスタ!$H$26:$H$31,1),MATCH($H1190,カレンダマスタ!$I$25:$O$25,1)),
IF($AD1190="CS本社",INDEX(カレンダマスタ!$I$36:$O$41,MATCH($G1190,カレンダマスタ!$H$36:$H$41,1),MATCH($H1190,カレンダマスタ!$I$35:$O$35,1)),
IF($AD1190="NS本社",INDEX(カレンダマスタ!$I$94:$O$99,MATCH($G1190,カレンダマスタ!$H$95:$H$100,1),MATCH($H1190,カレンダマスタ!$I$93:$O$93,1)),
IF($AD1190="ODC",INDEX(カレンダマスタ!$I$46:$O$51,MATCH($G1190,カレンダマスタ!$H$46:$H$51,1),MATCH($H1190,カレンダマスタ!$I$45:$O$45,1)),
IF($AD1190="NS東京TC",INDEX(カレンダマスタ!$I$56:$O$61,MATCH($G1190,カレンダマスタ!$H$56:$H$61,1),MATCH($H1190,カレンダマスタ!$I$55:$O$55,1)),""))))))</f>
        <v/>
      </c>
      <c r="AS1190" s="126" t="str">
        <f t="shared" si="383"/>
        <v/>
      </c>
      <c r="AU1190" s="137" t="str">
        <f>IF(E1190="","",VLOOKUP($E1190,カレンダマスタ!$A$4:$E$381,4,FALSE))</f>
        <v/>
      </c>
      <c r="AV1190" s="137" t="str">
        <f t="shared" si="374"/>
        <v/>
      </c>
      <c r="AW1190" s="137" t="str">
        <f t="shared" si="375"/>
        <v/>
      </c>
      <c r="AX1190" s="138" t="str">
        <f t="shared" si="376"/>
        <v/>
      </c>
      <c r="AY1190" s="138" t="str">
        <f t="shared" si="377"/>
        <v/>
      </c>
      <c r="AZ1190" s="130" t="str">
        <f>IF(AX1190&amp;AW1190="勤怠未設定","×",IF(AV1190="勤怠修正","×",IF(AC1190="外注","",IF(AA1190="",IF(AY1190&lt;&gt;"","×",""),IF(VLOOKUP(AA1190,カレンダマスタ!$H$66:$I$83,2,FALSE)&lt;&gt;AY1190,"×","OK")))))</f>
        <v/>
      </c>
      <c r="BC1190" s="137" t="str">
        <f>IF(E1190="","",VLOOKUP($E1190,カレンダマスタ!$A$4:$E$381,4,FALSE))</f>
        <v/>
      </c>
      <c r="BD1190" s="126" t="str">
        <f>IF(AC1190="社員","",IF(AG1190=0,"",IF(AD1190="NSTC",IF(COUNTIF(カレンダマスタ!$Q$5:$Q$32,G1190)=1,"OK","×"),
IF(AD1190="NS本社",IF(COUNTIF(カレンダマスタ!$T$5:$T$32,G1190)=1,"OK","×"),IF(COUNTIF(カレンダマスタ!$R$5:$R$32,G1190)=1,"OK","×")))))</f>
        <v/>
      </c>
      <c r="BE1190" s="126" t="str">
        <f>IF(AC1190="社員","",IF(G1190="","",IF(R1190&lt;&gt;"","",IF(AF1190="CS","OK",IF(VLOOKUP(E1190,カレンダマスタ!$A$5:$D$381,4,FALSE)&gt;0,"",IF(OR(G1190*24&gt;10.84,H1190*24&lt;14.5)=TRUE,"×","OK"))))))</f>
        <v/>
      </c>
      <c r="BF1190" s="126" t="str">
        <f t="shared" si="371"/>
        <v/>
      </c>
      <c r="BG1190" s="126" t="str">
        <f t="shared" si="367"/>
        <v/>
      </c>
      <c r="BI1190" s="130" t="str">
        <f t="shared" si="384"/>
        <v/>
      </c>
    </row>
    <row r="1191" spans="2:61">
      <c r="B1191" s="111"/>
      <c r="C1191" s="536"/>
      <c r="D1191" s="128"/>
      <c r="E1191" s="583"/>
      <c r="F1191" s="128"/>
      <c r="G1191" s="588"/>
      <c r="H1191" s="588"/>
      <c r="I1191" s="130"/>
      <c r="J1191" s="139"/>
      <c r="K1191" s="131"/>
      <c r="L1191" s="132"/>
      <c r="M1191" s="132"/>
      <c r="N1191" s="141"/>
      <c r="O1191" s="139"/>
      <c r="P1191" s="139"/>
      <c r="Q1191" s="139"/>
      <c r="R1191" s="133"/>
      <c r="S1191" s="134"/>
      <c r="T1191" s="434" t="str">
        <f t="shared" si="385"/>
        <v/>
      </c>
      <c r="U1191" s="429"/>
      <c r="V1191" s="429" t="str">
        <f t="shared" si="379"/>
        <v/>
      </c>
      <c r="W1191" s="298"/>
      <c r="X1191" s="129" t="str">
        <f t="shared" si="386"/>
        <v/>
      </c>
      <c r="Y1191" s="129" t="str">
        <f t="shared" si="380"/>
        <v/>
      </c>
      <c r="Z1191" s="129" t="str">
        <f t="shared" si="381"/>
        <v/>
      </c>
      <c r="AA1191" s="133" t="str">
        <f t="shared" si="373"/>
        <v/>
      </c>
      <c r="AC1191" s="186" t="str">
        <f>AC1181</f>
        <v/>
      </c>
      <c r="AD1191" s="187" t="str">
        <f>AD1181</f>
        <v/>
      </c>
      <c r="AE1191" s="187" t="str">
        <f>AE1181</f>
        <v/>
      </c>
      <c r="AF1191" s="187" t="str">
        <f>AF1181</f>
        <v/>
      </c>
      <c r="AG1191" s="204">
        <f t="shared" si="382"/>
        <v>0</v>
      </c>
      <c r="AI1191" s="140" t="str">
        <f>IF(月報!G1191&lt;&gt;"",月報!G1191,"")</f>
        <v/>
      </c>
      <c r="AJ1191" s="126" t="str">
        <f>IF(月報!W1191&lt;&gt;"",月報!W1191*24,"")</f>
        <v/>
      </c>
      <c r="AK1191" s="126" t="str">
        <f>IF(月報!P1191&lt;&gt;"",月報!P1191,"")</f>
        <v/>
      </c>
      <c r="AL1191" s="126" t="str">
        <f>IF(月報!Q1191&lt;&gt;"",IF(月報!Q1191="平日残","",月報!Q1191),"")</f>
        <v/>
      </c>
      <c r="AM1191" s="126"/>
      <c r="AN1191" s="126" t="str">
        <f t="shared" si="372"/>
        <v/>
      </c>
      <c r="AO1191" s="126" t="str">
        <f>IF($E1191="","",VLOOKUP($E1191,カレンダマスタ!$A$5:$E$381,5,FALSE))</f>
        <v/>
      </c>
      <c r="AQ1191" s="196" t="str">
        <f>IF(G1191="","",IF(VLOOKUP(E1191,カレンダマスタ!$A$5:$D$381,4,FALSE)=0,"",1))</f>
        <v/>
      </c>
      <c r="AR1191" s="136" t="str">
        <f>IF($G1191="","",IF($AD1191="NSTC",INDEX(カレンダマスタ!$I$26:$O$31,MATCH($G1191,カレンダマスタ!$H$26:$H$31,1),MATCH($H1191,カレンダマスタ!$I$25:$O$25,1)),
IF($AD1191="CS本社",INDEX(カレンダマスタ!$I$36:$O$41,MATCH($G1191,カレンダマスタ!$H$36:$H$41,1),MATCH($H1191,カレンダマスタ!$I$35:$O$35,1)),
IF($AD1191="NS本社",INDEX(カレンダマスタ!$I$94:$O$99,MATCH($G1191,カレンダマスタ!$H$95:$H$100,1),MATCH($H1191,カレンダマスタ!$I$93:$O$93,1)),
IF($AD1191="ODC",INDEX(カレンダマスタ!$I$46:$O$51,MATCH($G1191,カレンダマスタ!$H$46:$H$51,1),MATCH($H1191,カレンダマスタ!$I$45:$O$45,1)),
IF($AD1191="NS東京TC",INDEX(カレンダマスタ!$I$56:$O$61,MATCH($G1191,カレンダマスタ!$H$56:$H$61,1),MATCH($H1191,カレンダマスタ!$I$55:$O$55,1)),""))))))</f>
        <v/>
      </c>
      <c r="AS1191" s="126" t="str">
        <f t="shared" si="383"/>
        <v/>
      </c>
      <c r="AU1191" s="137" t="str">
        <f>IF(E1191="","",VLOOKUP($E1191,カレンダマスタ!$A$4:$E$381,4,FALSE))</f>
        <v/>
      </c>
      <c r="AV1191" s="137" t="str">
        <f t="shared" si="374"/>
        <v/>
      </c>
      <c r="AW1191" s="137" t="str">
        <f t="shared" si="375"/>
        <v/>
      </c>
      <c r="AX1191" s="138" t="str">
        <f t="shared" si="376"/>
        <v/>
      </c>
      <c r="AY1191" s="138" t="str">
        <f t="shared" si="377"/>
        <v/>
      </c>
      <c r="AZ1191" s="130" t="str">
        <f>IF(AX1191&amp;AW1191="勤怠未設定","×",IF(AV1191="勤怠修正","×",IF(AC1191="外注","",IF(AA1191="",IF(AY1191&lt;&gt;"","×",""),IF(VLOOKUP(AA1191,カレンダマスタ!$H$66:$I$83,2,FALSE)&lt;&gt;AY1191,"×","OK")))))</f>
        <v/>
      </c>
      <c r="BC1191" s="137" t="str">
        <f>IF(E1191="","",VLOOKUP($E1191,カレンダマスタ!$A$4:$E$381,4,FALSE))</f>
        <v/>
      </c>
      <c r="BD1191" s="126" t="str">
        <f>IF(AC1191="社員","",IF(AG1191=0,"",IF(AD1191="NSTC",IF(COUNTIF(カレンダマスタ!$Q$5:$Q$32,G1191)=1,"OK","×"),
IF(AD1191="NS本社",IF(COUNTIF(カレンダマスタ!$T$5:$T$32,G1191)=1,"OK","×"),IF(COUNTIF(カレンダマスタ!$R$5:$R$32,G1191)=1,"OK","×")))))</f>
        <v/>
      </c>
      <c r="BE1191" s="126" t="str">
        <f>IF(AC1191="社員","",IF(G1191="","",IF(R1191&lt;&gt;"","",IF(AF1191="CS","OK",IF(VLOOKUP(E1191,カレンダマスタ!$A$5:$D$381,4,FALSE)&gt;0,"",IF(OR(G1191*24&gt;10.84,H1191*24&lt;14.5)=TRUE,"×","OK"))))))</f>
        <v/>
      </c>
      <c r="BF1191" s="126" t="str">
        <f t="shared" si="371"/>
        <v/>
      </c>
      <c r="BG1191" s="126" t="str">
        <f t="shared" si="367"/>
        <v/>
      </c>
      <c r="BI1191" s="130" t="str">
        <f t="shared" si="384"/>
        <v/>
      </c>
    </row>
    <row r="1192" spans="2:61">
      <c r="B1192" s="111"/>
      <c r="C1192" s="536"/>
      <c r="D1192" s="128"/>
      <c r="E1192" s="583"/>
      <c r="F1192" s="128"/>
      <c r="G1192" s="588"/>
      <c r="H1192" s="588"/>
      <c r="I1192" s="130"/>
      <c r="J1192" s="139"/>
      <c r="K1192" s="131"/>
      <c r="L1192" s="132"/>
      <c r="M1192" s="132"/>
      <c r="N1192" s="141"/>
      <c r="O1192" s="139"/>
      <c r="P1192" s="139"/>
      <c r="Q1192" s="139"/>
      <c r="R1192" s="133"/>
      <c r="S1192" s="134"/>
      <c r="T1192" s="434" t="str">
        <f t="shared" si="385"/>
        <v/>
      </c>
      <c r="U1192" s="429"/>
      <c r="V1192" s="429" t="str">
        <f t="shared" si="379"/>
        <v/>
      </c>
      <c r="W1192" s="298"/>
      <c r="X1192" s="129" t="str">
        <f t="shared" si="386"/>
        <v/>
      </c>
      <c r="Y1192" s="129" t="str">
        <f t="shared" si="380"/>
        <v/>
      </c>
      <c r="Z1192" s="129" t="str">
        <f t="shared" si="381"/>
        <v/>
      </c>
      <c r="AA1192" s="133" t="str">
        <f t="shared" si="373"/>
        <v/>
      </c>
      <c r="AC1192" s="186" t="str">
        <f>AC1181</f>
        <v/>
      </c>
      <c r="AD1192" s="187" t="str">
        <f>AD1181</f>
        <v/>
      </c>
      <c r="AE1192" s="187" t="str">
        <f>AE1181</f>
        <v/>
      </c>
      <c r="AF1192" s="187" t="str">
        <f>AF1181</f>
        <v/>
      </c>
      <c r="AG1192" s="204">
        <f t="shared" si="382"/>
        <v>0</v>
      </c>
      <c r="AI1192" s="140" t="str">
        <f>IF(月報!G1192&lt;&gt;"",月報!G1192,"")</f>
        <v/>
      </c>
      <c r="AJ1192" s="126" t="str">
        <f>IF(月報!W1192&lt;&gt;"",月報!W1192*24,"")</f>
        <v/>
      </c>
      <c r="AK1192" s="126" t="str">
        <f>IF(月報!P1192&lt;&gt;"",月報!P1192,"")</f>
        <v/>
      </c>
      <c r="AL1192" s="126" t="str">
        <f>IF(月報!Q1192&lt;&gt;"",IF(月報!Q1192="平日残","",月報!Q1192),"")</f>
        <v/>
      </c>
      <c r="AM1192" s="126"/>
      <c r="AN1192" s="126" t="str">
        <f t="shared" si="372"/>
        <v/>
      </c>
      <c r="AO1192" s="126" t="str">
        <f>IF($E1192="","",VLOOKUP($E1192,カレンダマスタ!$A$5:$E$381,5,FALSE))</f>
        <v/>
      </c>
      <c r="AQ1192" s="196" t="str">
        <f>IF(G1192="","",IF(VLOOKUP(E1192,カレンダマスタ!$A$5:$D$381,4,FALSE)=0,"",1))</f>
        <v/>
      </c>
      <c r="AR1192" s="136" t="str">
        <f>IF($G1192="","",IF($AD1192="NSTC",INDEX(カレンダマスタ!$I$26:$O$31,MATCH($G1192,カレンダマスタ!$H$26:$H$31,1),MATCH($H1192,カレンダマスタ!$I$25:$O$25,1)),
IF($AD1192="CS本社",INDEX(カレンダマスタ!$I$36:$O$41,MATCH($G1192,カレンダマスタ!$H$36:$H$41,1),MATCH($H1192,カレンダマスタ!$I$35:$O$35,1)),
IF($AD1192="NS本社",INDEX(カレンダマスタ!$I$94:$O$99,MATCH($G1192,カレンダマスタ!$H$95:$H$100,1),MATCH($H1192,カレンダマスタ!$I$93:$O$93,1)),
IF($AD1192="ODC",INDEX(カレンダマスタ!$I$46:$O$51,MATCH($G1192,カレンダマスタ!$H$46:$H$51,1),MATCH($H1192,カレンダマスタ!$I$45:$O$45,1)),
IF($AD1192="NS東京TC",INDEX(カレンダマスタ!$I$56:$O$61,MATCH($G1192,カレンダマスタ!$H$56:$H$61,1),MATCH($H1192,カレンダマスタ!$I$55:$O$55,1)),""))))))</f>
        <v/>
      </c>
      <c r="AS1192" s="126" t="str">
        <f t="shared" si="383"/>
        <v/>
      </c>
      <c r="AU1192" s="137" t="str">
        <f>IF(E1192="","",VLOOKUP($E1192,カレンダマスタ!$A$4:$E$381,4,FALSE))</f>
        <v/>
      </c>
      <c r="AV1192" s="137" t="str">
        <f t="shared" si="374"/>
        <v/>
      </c>
      <c r="AW1192" s="137" t="str">
        <f t="shared" si="375"/>
        <v/>
      </c>
      <c r="AX1192" s="138" t="str">
        <f t="shared" si="376"/>
        <v/>
      </c>
      <c r="AY1192" s="138" t="str">
        <f t="shared" si="377"/>
        <v/>
      </c>
      <c r="AZ1192" s="130" t="str">
        <f>IF(AX1192&amp;AW1192="勤怠未設定","×",IF(AV1192="勤怠修正","×",IF(AC1192="外注","",IF(AA1192="",IF(AY1192&lt;&gt;"","×",""),IF(VLOOKUP(AA1192,カレンダマスタ!$H$66:$I$83,2,FALSE)&lt;&gt;AY1192,"×","OK")))))</f>
        <v/>
      </c>
      <c r="BC1192" s="137" t="str">
        <f>IF(E1192="","",VLOOKUP($E1192,カレンダマスタ!$A$4:$E$381,4,FALSE))</f>
        <v/>
      </c>
      <c r="BD1192" s="126" t="str">
        <f>IF(AC1192="社員","",IF(AG1192=0,"",IF(AD1192="NSTC",IF(COUNTIF(カレンダマスタ!$Q$5:$Q$32,G1192)=1,"OK","×"),
IF(AD1192="NS本社",IF(COUNTIF(カレンダマスタ!$T$5:$T$32,G1192)=1,"OK","×"),IF(COUNTIF(カレンダマスタ!$R$5:$R$32,G1192)=1,"OK","×")))))</f>
        <v/>
      </c>
      <c r="BE1192" s="126" t="str">
        <f>IF(AC1192="社員","",IF(G1192="","",IF(R1192&lt;&gt;"","",IF(AF1192="CS","OK",IF(VLOOKUP(E1192,カレンダマスタ!$A$5:$D$381,4,FALSE)&gt;0,"",IF(OR(G1192*24&gt;10.84,H1192*24&lt;14.5)=TRUE,"×","OK"))))))</f>
        <v/>
      </c>
      <c r="BF1192" s="126" t="str">
        <f t="shared" si="371"/>
        <v/>
      </c>
      <c r="BG1192" s="126" t="str">
        <f t="shared" si="367"/>
        <v/>
      </c>
      <c r="BI1192" s="130" t="str">
        <f t="shared" si="384"/>
        <v/>
      </c>
    </row>
    <row r="1193" spans="2:61">
      <c r="B1193" s="111"/>
      <c r="C1193" s="536"/>
      <c r="D1193" s="128"/>
      <c r="E1193" s="583"/>
      <c r="F1193" s="128"/>
      <c r="G1193" s="588"/>
      <c r="H1193" s="588"/>
      <c r="I1193" s="130"/>
      <c r="J1193" s="139"/>
      <c r="K1193" s="131"/>
      <c r="L1193" s="132"/>
      <c r="M1193" s="132"/>
      <c r="N1193" s="141"/>
      <c r="O1193" s="139"/>
      <c r="P1193" s="139"/>
      <c r="Q1193" s="139"/>
      <c r="R1193" s="133"/>
      <c r="S1193" s="134"/>
      <c r="T1193" s="434" t="str">
        <f t="shared" si="385"/>
        <v/>
      </c>
      <c r="U1193" s="429"/>
      <c r="V1193" s="429" t="str">
        <f t="shared" si="379"/>
        <v/>
      </c>
      <c r="W1193" s="298"/>
      <c r="X1193" s="129" t="str">
        <f t="shared" si="386"/>
        <v/>
      </c>
      <c r="Y1193" s="129" t="str">
        <f t="shared" si="380"/>
        <v/>
      </c>
      <c r="Z1193" s="129" t="str">
        <f t="shared" si="381"/>
        <v/>
      </c>
      <c r="AA1193" s="133" t="str">
        <f t="shared" si="373"/>
        <v/>
      </c>
      <c r="AC1193" s="186" t="str">
        <f>AC1181</f>
        <v/>
      </c>
      <c r="AD1193" s="187" t="str">
        <f>AD1181</f>
        <v/>
      </c>
      <c r="AE1193" s="187" t="str">
        <f>AE1181</f>
        <v/>
      </c>
      <c r="AF1193" s="187" t="str">
        <f>AF1181</f>
        <v/>
      </c>
      <c r="AG1193" s="204">
        <f t="shared" si="382"/>
        <v>0</v>
      </c>
      <c r="AI1193" s="140" t="str">
        <f>IF(月報!G1193&lt;&gt;"",月報!G1193,"")</f>
        <v/>
      </c>
      <c r="AJ1193" s="126" t="str">
        <f>IF(月報!W1193&lt;&gt;"",月報!W1193*24,"")</f>
        <v/>
      </c>
      <c r="AK1193" s="126" t="str">
        <f>IF(月報!P1193&lt;&gt;"",月報!P1193,"")</f>
        <v/>
      </c>
      <c r="AL1193" s="126" t="str">
        <f>IF(月報!Q1193&lt;&gt;"",IF(月報!Q1193="平日残","",月報!Q1193),"")</f>
        <v/>
      </c>
      <c r="AM1193" s="126"/>
      <c r="AN1193" s="126" t="str">
        <f t="shared" si="372"/>
        <v/>
      </c>
      <c r="AO1193" s="126" t="str">
        <f>IF($E1193="","",VLOOKUP($E1193,カレンダマスタ!$A$5:$E$381,5,FALSE))</f>
        <v/>
      </c>
      <c r="AQ1193" s="196" t="str">
        <f>IF(G1193="","",IF(VLOOKUP(E1193,カレンダマスタ!$A$5:$D$381,4,FALSE)=0,"",1))</f>
        <v/>
      </c>
      <c r="AR1193" s="136" t="str">
        <f>IF($G1193="","",IF($AD1193="NSTC",INDEX(カレンダマスタ!$I$26:$O$31,MATCH($G1193,カレンダマスタ!$H$26:$H$31,1),MATCH($H1193,カレンダマスタ!$I$25:$O$25,1)),
IF($AD1193="CS本社",INDEX(カレンダマスタ!$I$36:$O$41,MATCH($G1193,カレンダマスタ!$H$36:$H$41,1),MATCH($H1193,カレンダマスタ!$I$35:$O$35,1)),
IF($AD1193="NS本社",INDEX(カレンダマスタ!$I$94:$O$99,MATCH($G1193,カレンダマスタ!$H$95:$H$100,1),MATCH($H1193,カレンダマスタ!$I$93:$O$93,1)),
IF($AD1193="ODC",INDEX(カレンダマスタ!$I$46:$O$51,MATCH($G1193,カレンダマスタ!$H$46:$H$51,1),MATCH($H1193,カレンダマスタ!$I$45:$O$45,1)),
IF($AD1193="NS東京TC",INDEX(カレンダマスタ!$I$56:$O$61,MATCH($G1193,カレンダマスタ!$H$56:$H$61,1),MATCH($H1193,カレンダマスタ!$I$55:$O$55,1)),""))))))</f>
        <v/>
      </c>
      <c r="AS1193" s="126" t="str">
        <f t="shared" si="383"/>
        <v/>
      </c>
      <c r="AU1193" s="137" t="str">
        <f>IF(E1193="","",VLOOKUP($E1193,カレンダマスタ!$A$4:$E$381,4,FALSE))</f>
        <v/>
      </c>
      <c r="AV1193" s="137" t="str">
        <f t="shared" si="374"/>
        <v/>
      </c>
      <c r="AW1193" s="137" t="str">
        <f t="shared" si="375"/>
        <v/>
      </c>
      <c r="AX1193" s="138" t="str">
        <f t="shared" si="376"/>
        <v/>
      </c>
      <c r="AY1193" s="138" t="str">
        <f t="shared" si="377"/>
        <v/>
      </c>
      <c r="AZ1193" s="130" t="str">
        <f>IF(AX1193&amp;AW1193="勤怠未設定","×",IF(AV1193="勤怠修正","×",IF(AC1193="外注","",IF(AA1193="",IF(AY1193&lt;&gt;"","×",""),IF(VLOOKUP(AA1193,カレンダマスタ!$H$66:$I$83,2,FALSE)&lt;&gt;AY1193,"×","OK")))))</f>
        <v/>
      </c>
      <c r="BC1193" s="137" t="str">
        <f>IF(E1193="","",VLOOKUP($E1193,カレンダマスタ!$A$4:$E$381,4,FALSE))</f>
        <v/>
      </c>
      <c r="BD1193" s="126" t="str">
        <f>IF(AC1193="社員","",IF(AG1193=0,"",IF(AD1193="NSTC",IF(COUNTIF(カレンダマスタ!$Q$5:$Q$32,G1193)=1,"OK","×"),
IF(AD1193="NS本社",IF(COUNTIF(カレンダマスタ!$T$5:$T$32,G1193)=1,"OK","×"),IF(COUNTIF(カレンダマスタ!$R$5:$R$32,G1193)=1,"OK","×")))))</f>
        <v/>
      </c>
      <c r="BE1193" s="126" t="str">
        <f>IF(AC1193="社員","",IF(G1193="","",IF(R1193&lt;&gt;"","",IF(AF1193="CS","OK",IF(VLOOKUP(E1193,カレンダマスタ!$A$5:$D$381,4,FALSE)&gt;0,"",IF(OR(G1193*24&gt;10.84,H1193*24&lt;14.5)=TRUE,"×","OK"))))))</f>
        <v/>
      </c>
      <c r="BF1193" s="126" t="str">
        <f t="shared" si="371"/>
        <v/>
      </c>
      <c r="BG1193" s="126" t="str">
        <f t="shared" si="367"/>
        <v/>
      </c>
      <c r="BI1193" s="130" t="str">
        <f t="shared" si="384"/>
        <v/>
      </c>
    </row>
    <row r="1194" spans="2:61">
      <c r="B1194" s="111"/>
      <c r="C1194" s="537"/>
      <c r="D1194" s="142"/>
      <c r="E1194" s="584"/>
      <c r="F1194" s="142"/>
      <c r="G1194" s="589"/>
      <c r="H1194" s="589"/>
      <c r="I1194" s="144"/>
      <c r="J1194" s="148"/>
      <c r="K1194" s="145"/>
      <c r="L1194" s="146"/>
      <c r="M1194" s="146"/>
      <c r="N1194" s="147"/>
      <c r="O1194" s="148"/>
      <c r="P1194" s="148"/>
      <c r="Q1194" s="148"/>
      <c r="R1194" s="149"/>
      <c r="S1194" s="156"/>
      <c r="T1194" s="435" t="str">
        <f t="shared" si="385"/>
        <v/>
      </c>
      <c r="U1194" s="430"/>
      <c r="V1194" s="430" t="str">
        <f t="shared" si="379"/>
        <v/>
      </c>
      <c r="W1194" s="298"/>
      <c r="X1194" s="143" t="str">
        <f t="shared" si="386"/>
        <v/>
      </c>
      <c r="Y1194" s="143" t="str">
        <f t="shared" si="380"/>
        <v/>
      </c>
      <c r="Z1194" s="143" t="str">
        <f t="shared" si="381"/>
        <v/>
      </c>
      <c r="AA1194" s="149" t="str">
        <f t="shared" si="373"/>
        <v/>
      </c>
      <c r="AC1194" s="188" t="str">
        <f>AC1181</f>
        <v/>
      </c>
      <c r="AD1194" s="189" t="str">
        <f>AD1181</f>
        <v/>
      </c>
      <c r="AE1194" s="189" t="str">
        <f>AE1181</f>
        <v/>
      </c>
      <c r="AF1194" s="189" t="str">
        <f>AF1181</f>
        <v/>
      </c>
      <c r="AG1194" s="205">
        <f t="shared" si="382"/>
        <v>0</v>
      </c>
      <c r="AI1194" s="157" t="str">
        <f>IF(月報!G1194&lt;&gt;"",月報!G1194,"")</f>
        <v/>
      </c>
      <c r="AJ1194" s="151" t="str">
        <f>IF(月報!W1194&lt;&gt;"",月報!W1194*24,"")</f>
        <v/>
      </c>
      <c r="AK1194" s="151" t="str">
        <f>IF(月報!P1194&lt;&gt;"",月報!P1194,"")</f>
        <v/>
      </c>
      <c r="AL1194" s="151" t="str">
        <f>IF(月報!Q1194&lt;&gt;"",IF(月報!Q1194="平日残","",月報!Q1194),"")</f>
        <v/>
      </c>
      <c r="AM1194" s="151"/>
      <c r="AN1194" s="151" t="str">
        <f t="shared" si="372"/>
        <v/>
      </c>
      <c r="AO1194" s="151" t="str">
        <f>IF($E1194="","",VLOOKUP($E1194,カレンダマスタ!$A$5:$E$381,5,FALSE))</f>
        <v/>
      </c>
      <c r="AQ1194" s="197" t="str">
        <f>IF(G1194="","",IF(VLOOKUP(E1194,カレンダマスタ!$A$5:$D$381,4,FALSE)=0,"",1))</f>
        <v/>
      </c>
      <c r="AR1194" s="152" t="str">
        <f>IF($G1194="","",IF($AD1194="NSTC",INDEX(カレンダマスタ!$I$26:$O$31,MATCH($G1194,カレンダマスタ!$H$26:$H$31,1),MATCH($H1194,カレンダマスタ!$I$25:$O$25,1)),
IF($AD1194="CS本社",INDEX(カレンダマスタ!$I$36:$O$41,MATCH($G1194,カレンダマスタ!$H$36:$H$41,1),MATCH($H1194,カレンダマスタ!$I$35:$O$35,1)),
IF($AD1194="NS本社",INDEX(カレンダマスタ!$I$94:$O$99,MATCH($G1194,カレンダマスタ!$H$95:$H$100,1),MATCH($H1194,カレンダマスタ!$I$93:$O$93,1)),
IF($AD1194="ODC",INDEX(カレンダマスタ!$I$46:$O$51,MATCH($G1194,カレンダマスタ!$H$46:$H$51,1),MATCH($H1194,カレンダマスタ!$I$45:$O$45,1)),
IF($AD1194="NS東京TC",INDEX(カレンダマスタ!$I$56:$O$61,MATCH($G1194,カレンダマスタ!$H$56:$H$61,1),MATCH($H1194,カレンダマスタ!$I$55:$O$55,1)),""))))))</f>
        <v/>
      </c>
      <c r="AS1194" s="151" t="str">
        <f t="shared" si="383"/>
        <v/>
      </c>
      <c r="AU1194" s="153" t="str">
        <f>IF(E1194="","",VLOOKUP($E1194,カレンダマスタ!$A$4:$E$381,4,FALSE))</f>
        <v/>
      </c>
      <c r="AV1194" s="153" t="str">
        <f t="shared" si="374"/>
        <v/>
      </c>
      <c r="AW1194" s="153" t="str">
        <f t="shared" si="375"/>
        <v/>
      </c>
      <c r="AX1194" s="154" t="str">
        <f t="shared" si="376"/>
        <v/>
      </c>
      <c r="AY1194" s="154" t="str">
        <f t="shared" si="377"/>
        <v/>
      </c>
      <c r="AZ1194" s="144" t="str">
        <f>IF(AX1194&amp;AW1194="勤怠未設定","×",IF(AV1194="勤怠修正","×",IF(AC1194="外注","",IF(AA1194="",IF(AY1194&lt;&gt;"","×",""),IF(VLOOKUP(AA1194,カレンダマスタ!$H$66:$I$83,2,FALSE)&lt;&gt;AY1194,"×","OK")))))</f>
        <v/>
      </c>
      <c r="BC1194" s="153" t="str">
        <f>IF(E1194="","",VLOOKUP($E1194,カレンダマスタ!$A$4:$E$381,4,FALSE))</f>
        <v/>
      </c>
      <c r="BD1194" s="151" t="str">
        <f>IF(AC1194="社員","",IF(AG1194=0,"",IF(AD1194="NSTC",IF(COUNTIF(カレンダマスタ!$Q$5:$Q$32,G1194)=1,"OK","×"),
IF(AD1194="NS本社",IF(COUNTIF(カレンダマスタ!$T$5:$T$32,G1194)=1,"OK","×"),IF(COUNTIF(カレンダマスタ!$R$5:$R$32,G1194)=1,"OK","×")))))</f>
        <v/>
      </c>
      <c r="BE1194" s="151" t="str">
        <f>IF(AC1194="社員","",IF(G1194="","",IF(R1194&lt;&gt;"","",IF(AF1194="CS","OK",IF(VLOOKUP(E1194,カレンダマスタ!$A$5:$D$381,4,FALSE)&gt;0,"",IF(OR(G1194*24&gt;10.84,H1194*24&lt;14.5)=TRUE,"×","OK"))))))</f>
        <v/>
      </c>
      <c r="BF1194" s="151" t="str">
        <f t="shared" si="371"/>
        <v/>
      </c>
      <c r="BG1194" s="151" t="str">
        <f t="shared" si="367"/>
        <v/>
      </c>
      <c r="BI1194" s="144" t="str">
        <f t="shared" si="384"/>
        <v/>
      </c>
    </row>
    <row r="1195" spans="2:61">
      <c r="B1195" s="111"/>
      <c r="C1195" s="535"/>
      <c r="D1195" s="112"/>
      <c r="E1195" s="582"/>
      <c r="F1195" s="112"/>
      <c r="G1195" s="587"/>
      <c r="H1195" s="587"/>
      <c r="I1195" s="114"/>
      <c r="J1195" s="118"/>
      <c r="K1195" s="115"/>
      <c r="L1195" s="116"/>
      <c r="M1195" s="116"/>
      <c r="N1195" s="117"/>
      <c r="O1195" s="118"/>
      <c r="P1195" s="118"/>
      <c r="Q1195" s="118"/>
      <c r="R1195" s="119"/>
      <c r="S1195" s="120"/>
      <c r="T1195" s="433" t="str">
        <f t="shared" si="385"/>
        <v/>
      </c>
      <c r="U1195" s="431">
        <f>SUM(T1195:T1201)</f>
        <v>0</v>
      </c>
      <c r="V1195" s="431" t="str">
        <f t="shared" si="379"/>
        <v/>
      </c>
      <c r="W1195" s="298"/>
      <c r="X1195" s="113" t="str">
        <f t="shared" si="386"/>
        <v/>
      </c>
      <c r="Y1195" s="113" t="str">
        <f t="shared" si="380"/>
        <v/>
      </c>
      <c r="Z1195" s="113" t="str">
        <f t="shared" si="381"/>
        <v/>
      </c>
      <c r="AA1195" s="119" t="str">
        <f t="shared" si="373"/>
        <v/>
      </c>
      <c r="AC1195" s="190" t="str">
        <f>AC1181</f>
        <v/>
      </c>
      <c r="AD1195" s="191" t="str">
        <f>AD1181</f>
        <v/>
      </c>
      <c r="AE1195" s="191" t="str">
        <f>AE1181</f>
        <v/>
      </c>
      <c r="AF1195" s="191" t="str">
        <f>AF1181</f>
        <v/>
      </c>
      <c r="AG1195" s="206">
        <f t="shared" si="382"/>
        <v>0</v>
      </c>
      <c r="AI1195" s="158" t="str">
        <f>IF(月報!G1195&lt;&gt;"",月報!G1195,"")</f>
        <v/>
      </c>
      <c r="AJ1195" s="122" t="str">
        <f>IF(月報!W1195&lt;&gt;"",月報!W1195*24,"")</f>
        <v/>
      </c>
      <c r="AK1195" s="122" t="str">
        <f>IF(月報!P1195&lt;&gt;"",月報!P1195,"")</f>
        <v/>
      </c>
      <c r="AL1195" s="122" t="str">
        <f>IF(月報!Q1195&lt;&gt;"",IF(月報!Q1195="平日残","",月報!Q1195),"")</f>
        <v/>
      </c>
      <c r="AM1195" s="122"/>
      <c r="AN1195" s="122" t="str">
        <f t="shared" si="372"/>
        <v/>
      </c>
      <c r="AO1195" s="122" t="str">
        <f>IF($E1195="","",VLOOKUP($E1195,カレンダマスタ!$A$5:$E$381,5,FALSE))</f>
        <v/>
      </c>
      <c r="AQ1195" s="195" t="str">
        <f>IF(G1195="","",IF(VLOOKUP(E1195,カレンダマスタ!$A$5:$D$381,4,FALSE)=0,"",1))</f>
        <v/>
      </c>
      <c r="AR1195" s="123" t="str">
        <f>IF($G1195="","",IF($AD1195="NSTC",INDEX(カレンダマスタ!$I$26:$O$31,MATCH($G1195,カレンダマスタ!$H$26:$H$31,1),MATCH($H1195,カレンダマスタ!$I$25:$O$25,1)),
IF($AD1195="CS本社",INDEX(カレンダマスタ!$I$36:$O$41,MATCH($G1195,カレンダマスタ!$H$36:$H$41,1),MATCH($H1195,カレンダマスタ!$I$35:$O$35,1)),
IF($AD1195="NS本社",INDEX(カレンダマスタ!$I$94:$O$99,MATCH($G1195,カレンダマスタ!$H$95:$H$100,1),MATCH($H1195,カレンダマスタ!$I$93:$O$93,1)),
IF($AD1195="ODC",INDEX(カレンダマスタ!$I$46:$O$51,MATCH($G1195,カレンダマスタ!$H$46:$H$51,1),MATCH($H1195,カレンダマスタ!$I$45:$O$45,1)),
IF($AD1195="NS東京TC",INDEX(カレンダマスタ!$I$56:$O$61,MATCH($G1195,カレンダマスタ!$H$56:$H$61,1),MATCH($H1195,カレンダマスタ!$I$55:$O$55,1)),""))))))</f>
        <v/>
      </c>
      <c r="AS1195" s="122" t="str">
        <f t="shared" si="383"/>
        <v/>
      </c>
      <c r="AU1195" s="124" t="str">
        <f>IF(E1195="","",VLOOKUP($E1195,カレンダマスタ!$A$4:$E$381,4,FALSE))</f>
        <v/>
      </c>
      <c r="AV1195" s="124" t="str">
        <f t="shared" si="374"/>
        <v/>
      </c>
      <c r="AW1195" s="124" t="str">
        <f t="shared" si="375"/>
        <v/>
      </c>
      <c r="AX1195" s="125" t="str">
        <f t="shared" si="376"/>
        <v/>
      </c>
      <c r="AY1195" s="125" t="str">
        <f t="shared" si="377"/>
        <v/>
      </c>
      <c r="AZ1195" s="114" t="str">
        <f>IF(AX1195&amp;AW1195="勤怠未設定","×",IF(AV1195="勤怠修正","×",IF(AC1195="外注","",IF(AA1195="",IF(AY1195&lt;&gt;"","×",""),IF(VLOOKUP(AA1195,カレンダマスタ!$H$66:$I$83,2,FALSE)&lt;&gt;AY1195,"×","OK")))))</f>
        <v/>
      </c>
      <c r="BC1195" s="124" t="str">
        <f>IF(E1195="","",VLOOKUP($E1195,カレンダマスタ!$A$4:$E$381,4,FALSE))</f>
        <v/>
      </c>
      <c r="BD1195" s="122" t="str">
        <f>IF(AC1195="社員","",IF(AG1195=0,"",IF(AD1195="NSTC",IF(COUNTIF(カレンダマスタ!$Q$5:$Q$32,G1195)=1,"OK","×"),
IF(AD1195="NS本社",IF(COUNTIF(カレンダマスタ!$T$5:$T$32,G1195)=1,"OK","×"),IF(COUNTIF(カレンダマスタ!$R$5:$R$32,G1195)=1,"OK","×")))))</f>
        <v/>
      </c>
      <c r="BE1195" s="122" t="str">
        <f>IF(AC1195="社員","",IF(G1195="","",IF(R1195&lt;&gt;"","",IF(AF1195="CS","OK",IF(VLOOKUP(E1195,カレンダマスタ!$A$5:$D$381,4,FALSE)&gt;0,"",IF(OR(G1195*24&gt;10.84,H1195*24&lt;14.5)=TRUE,"×","OK"))))))</f>
        <v/>
      </c>
      <c r="BF1195" s="122" t="str">
        <f t="shared" si="371"/>
        <v/>
      </c>
      <c r="BG1195" s="122" t="str">
        <f t="shared" si="367"/>
        <v/>
      </c>
      <c r="BI1195" s="114" t="str">
        <f t="shared" si="384"/>
        <v/>
      </c>
    </row>
    <row r="1196" spans="2:61">
      <c r="B1196" s="111"/>
      <c r="C1196" s="536"/>
      <c r="D1196" s="128"/>
      <c r="E1196" s="583"/>
      <c r="F1196" s="128"/>
      <c r="G1196" s="588"/>
      <c r="H1196" s="588"/>
      <c r="I1196" s="130"/>
      <c r="J1196" s="139"/>
      <c r="K1196" s="131"/>
      <c r="L1196" s="132"/>
      <c r="M1196" s="132"/>
      <c r="N1196" s="141"/>
      <c r="O1196" s="139"/>
      <c r="P1196" s="139"/>
      <c r="Q1196" s="139"/>
      <c r="R1196" s="133"/>
      <c r="S1196" s="134"/>
      <c r="T1196" s="434" t="str">
        <f t="shared" si="385"/>
        <v/>
      </c>
      <c r="U1196" s="429"/>
      <c r="V1196" s="429" t="str">
        <f t="shared" si="379"/>
        <v/>
      </c>
      <c r="W1196" s="298"/>
      <c r="X1196" s="129" t="str">
        <f t="shared" si="386"/>
        <v/>
      </c>
      <c r="Y1196" s="129" t="str">
        <f t="shared" si="380"/>
        <v/>
      </c>
      <c r="Z1196" s="129" t="str">
        <f t="shared" si="381"/>
        <v/>
      </c>
      <c r="AA1196" s="133" t="str">
        <f t="shared" si="373"/>
        <v/>
      </c>
      <c r="AC1196" s="186" t="str">
        <f>AC1181</f>
        <v/>
      </c>
      <c r="AD1196" s="187" t="str">
        <f>AD1181</f>
        <v/>
      </c>
      <c r="AE1196" s="187" t="str">
        <f>AE1181</f>
        <v/>
      </c>
      <c r="AF1196" s="187" t="str">
        <f>AF1181</f>
        <v/>
      </c>
      <c r="AG1196" s="204">
        <f t="shared" si="382"/>
        <v>0</v>
      </c>
      <c r="AI1196" s="135" t="str">
        <f>IF(月報!G1196&lt;&gt;"",月報!G1196,"")</f>
        <v/>
      </c>
      <c r="AJ1196" s="126" t="str">
        <f>IF(月報!W1196&lt;&gt;"",月報!W1196*24,"")</f>
        <v/>
      </c>
      <c r="AK1196" s="126" t="str">
        <f>IF(月報!P1196&lt;&gt;"",月報!P1196,"")</f>
        <v/>
      </c>
      <c r="AL1196" s="126" t="str">
        <f>IF(月報!Q1196&lt;&gt;"",IF(月報!Q1196="平日残","",月報!Q1196),"")</f>
        <v/>
      </c>
      <c r="AM1196" s="126"/>
      <c r="AN1196" s="126" t="str">
        <f t="shared" si="372"/>
        <v/>
      </c>
      <c r="AO1196" s="126" t="str">
        <f>IF($E1196="","",VLOOKUP($E1196,カレンダマスタ!$A$5:$E$381,5,FALSE))</f>
        <v/>
      </c>
      <c r="AQ1196" s="196" t="str">
        <f>IF(G1196="","",IF(VLOOKUP(E1196,カレンダマスタ!$A$5:$D$381,4,FALSE)=0,"",1))</f>
        <v/>
      </c>
      <c r="AR1196" s="136" t="str">
        <f>IF($G1196="","",IF($AD1196="NSTC",INDEX(カレンダマスタ!$I$26:$O$31,MATCH($G1196,カレンダマスタ!$H$26:$H$31,1),MATCH($H1196,カレンダマスタ!$I$25:$O$25,1)),
IF($AD1196="CS本社",INDEX(カレンダマスタ!$I$36:$O$41,MATCH($G1196,カレンダマスタ!$H$36:$H$41,1),MATCH($H1196,カレンダマスタ!$I$35:$O$35,1)),
IF($AD1196="NS本社",INDEX(カレンダマスタ!$I$94:$O$99,MATCH($G1196,カレンダマスタ!$H$95:$H$100,1),MATCH($H1196,カレンダマスタ!$I$93:$O$93,1)),
IF($AD1196="ODC",INDEX(カレンダマスタ!$I$46:$O$51,MATCH($G1196,カレンダマスタ!$H$46:$H$51,1),MATCH($H1196,カレンダマスタ!$I$45:$O$45,1)),
IF($AD1196="NS東京TC",INDEX(カレンダマスタ!$I$56:$O$61,MATCH($G1196,カレンダマスタ!$H$56:$H$61,1),MATCH($H1196,カレンダマスタ!$I$55:$O$55,1)),""))))))</f>
        <v/>
      </c>
      <c r="AS1196" s="126" t="str">
        <f t="shared" si="383"/>
        <v/>
      </c>
      <c r="AU1196" s="137" t="str">
        <f>IF(E1196="","",VLOOKUP($E1196,カレンダマスタ!$A$4:$E$381,4,FALSE))</f>
        <v/>
      </c>
      <c r="AV1196" s="137" t="str">
        <f t="shared" si="374"/>
        <v/>
      </c>
      <c r="AW1196" s="137" t="str">
        <f t="shared" si="375"/>
        <v/>
      </c>
      <c r="AX1196" s="138" t="str">
        <f t="shared" si="376"/>
        <v/>
      </c>
      <c r="AY1196" s="138" t="str">
        <f t="shared" si="377"/>
        <v/>
      </c>
      <c r="AZ1196" s="130" t="str">
        <f>IF(AX1196&amp;AW1196="勤怠未設定","×",IF(AV1196="勤怠修正","×",IF(AC1196="外注","",IF(AA1196="",IF(AY1196&lt;&gt;"","×",""),IF(VLOOKUP(AA1196,カレンダマスタ!$H$66:$I$83,2,FALSE)&lt;&gt;AY1196,"×","OK")))))</f>
        <v/>
      </c>
      <c r="BC1196" s="137" t="str">
        <f>IF(E1196="","",VLOOKUP($E1196,カレンダマスタ!$A$4:$E$381,4,FALSE))</f>
        <v/>
      </c>
      <c r="BD1196" s="126" t="str">
        <f>IF(AC1196="社員","",IF(AG1196=0,"",IF(AD1196="NSTC",IF(COUNTIF(カレンダマスタ!$Q$5:$Q$32,G1196)=1,"OK","×"),
IF(AD1196="NS本社",IF(COUNTIF(カレンダマスタ!$T$5:$T$32,G1196)=1,"OK","×"),IF(COUNTIF(カレンダマスタ!$R$5:$R$32,G1196)=1,"OK","×")))))</f>
        <v/>
      </c>
      <c r="BE1196" s="126" t="str">
        <f>IF(AC1196="社員","",IF(G1196="","",IF(R1196&lt;&gt;"","",IF(AF1196="CS","OK",IF(VLOOKUP(E1196,カレンダマスタ!$A$5:$D$381,4,FALSE)&gt;0,"",IF(OR(G1196*24&gt;10.84,H1196*24&lt;14.5)=TRUE,"×","OK"))))))</f>
        <v/>
      </c>
      <c r="BF1196" s="126" t="str">
        <f t="shared" si="371"/>
        <v/>
      </c>
      <c r="BG1196" s="126" t="str">
        <f t="shared" si="367"/>
        <v/>
      </c>
      <c r="BI1196" s="130" t="str">
        <f t="shared" si="384"/>
        <v/>
      </c>
    </row>
    <row r="1197" spans="2:61">
      <c r="B1197" s="210"/>
      <c r="C1197" s="536"/>
      <c r="D1197" s="128"/>
      <c r="E1197" s="583"/>
      <c r="F1197" s="128"/>
      <c r="G1197" s="588"/>
      <c r="H1197" s="588"/>
      <c r="I1197" s="130"/>
      <c r="J1197" s="139"/>
      <c r="K1197" s="131"/>
      <c r="L1197" s="132"/>
      <c r="M1197" s="132"/>
      <c r="N1197" s="141"/>
      <c r="O1197" s="139"/>
      <c r="P1197" s="139"/>
      <c r="Q1197" s="139"/>
      <c r="R1197" s="133"/>
      <c r="S1197" s="134"/>
      <c r="T1197" s="434" t="str">
        <f t="shared" si="385"/>
        <v/>
      </c>
      <c r="U1197" s="429"/>
      <c r="V1197" s="429" t="str">
        <f t="shared" si="379"/>
        <v/>
      </c>
      <c r="W1197" s="298"/>
      <c r="X1197" s="129" t="str">
        <f t="shared" si="386"/>
        <v/>
      </c>
      <c r="Y1197" s="129" t="str">
        <f t="shared" si="380"/>
        <v/>
      </c>
      <c r="Z1197" s="129" t="str">
        <f t="shared" si="381"/>
        <v/>
      </c>
      <c r="AA1197" s="133" t="str">
        <f t="shared" si="373"/>
        <v/>
      </c>
      <c r="AC1197" s="186" t="str">
        <f>AC1181</f>
        <v/>
      </c>
      <c r="AD1197" s="187" t="str">
        <f>AD1181</f>
        <v/>
      </c>
      <c r="AE1197" s="187" t="str">
        <f>AE1181</f>
        <v/>
      </c>
      <c r="AF1197" s="187" t="str">
        <f>AF1181</f>
        <v/>
      </c>
      <c r="AG1197" s="204">
        <f t="shared" si="382"/>
        <v>0</v>
      </c>
      <c r="AI1197" s="135" t="str">
        <f>IF(月報!G1197&lt;&gt;"",月報!G1197,"")</f>
        <v/>
      </c>
      <c r="AJ1197" s="126" t="str">
        <f>IF(月報!W1197&lt;&gt;"",月報!W1197*24,"")</f>
        <v/>
      </c>
      <c r="AK1197" s="126" t="str">
        <f>IF(月報!P1197&lt;&gt;"",月報!P1197,"")</f>
        <v/>
      </c>
      <c r="AL1197" s="126" t="str">
        <f>IF(月報!Q1197&lt;&gt;"",IF(月報!Q1197="平日残","",月報!Q1197),"")</f>
        <v/>
      </c>
      <c r="AM1197" s="126"/>
      <c r="AN1197" s="126" t="str">
        <f t="shared" si="372"/>
        <v/>
      </c>
      <c r="AO1197" s="126" t="str">
        <f>IF($E1197="","",VLOOKUP($E1197,カレンダマスタ!$A$5:$E$381,5,FALSE))</f>
        <v/>
      </c>
      <c r="AQ1197" s="196" t="str">
        <f>IF(G1197="","",IF(VLOOKUP(E1197,カレンダマスタ!$A$5:$D$381,4,FALSE)=0,"",1))</f>
        <v/>
      </c>
      <c r="AR1197" s="136" t="str">
        <f>IF($G1197="","",IF($AD1197="NSTC",INDEX(カレンダマスタ!$I$26:$O$31,MATCH($G1197,カレンダマスタ!$H$26:$H$31,1),MATCH($H1197,カレンダマスタ!$I$25:$O$25,1)),
IF($AD1197="CS本社",INDEX(カレンダマスタ!$I$36:$O$41,MATCH($G1197,カレンダマスタ!$H$36:$H$41,1),MATCH($H1197,カレンダマスタ!$I$35:$O$35,1)),
IF($AD1197="NS本社",INDEX(カレンダマスタ!$I$94:$O$99,MATCH($G1197,カレンダマスタ!$H$95:$H$100,1),MATCH($H1197,カレンダマスタ!$I$93:$O$93,1)),
IF($AD1197="ODC",INDEX(カレンダマスタ!$I$46:$O$51,MATCH($G1197,カレンダマスタ!$H$46:$H$51,1),MATCH($H1197,カレンダマスタ!$I$45:$O$45,1)),
IF($AD1197="NS東京TC",INDEX(カレンダマスタ!$I$56:$O$61,MATCH($G1197,カレンダマスタ!$H$56:$H$61,1),MATCH($H1197,カレンダマスタ!$I$55:$O$55,1)),""))))))</f>
        <v/>
      </c>
      <c r="AS1197" s="126" t="str">
        <f t="shared" si="383"/>
        <v/>
      </c>
      <c r="AU1197" s="137" t="str">
        <f>IF(E1197="","",VLOOKUP($E1197,カレンダマスタ!$A$4:$E$381,4,FALSE))</f>
        <v/>
      </c>
      <c r="AV1197" s="137" t="str">
        <f t="shared" si="374"/>
        <v/>
      </c>
      <c r="AW1197" s="137" t="str">
        <f t="shared" si="375"/>
        <v/>
      </c>
      <c r="AX1197" s="138" t="str">
        <f t="shared" si="376"/>
        <v/>
      </c>
      <c r="AY1197" s="138" t="str">
        <f t="shared" si="377"/>
        <v/>
      </c>
      <c r="AZ1197" s="130" t="str">
        <f>IF(AX1197&amp;AW1197="勤怠未設定","×",IF(AV1197="勤怠修正","×",IF(AC1197="外注","",IF(AA1197="",IF(AY1197&lt;&gt;"","×",""),IF(VLOOKUP(AA1197,カレンダマスタ!$H$66:$I$83,2,FALSE)&lt;&gt;AY1197,"×","OK")))))</f>
        <v/>
      </c>
      <c r="BC1197" s="137" t="str">
        <f>IF(E1197="","",VLOOKUP($E1197,カレンダマスタ!$A$4:$E$381,4,FALSE))</f>
        <v/>
      </c>
      <c r="BD1197" s="126" t="str">
        <f>IF(AC1197="社員","",IF(AG1197=0,"",IF(AD1197="NSTC",IF(COUNTIF(カレンダマスタ!$Q$5:$Q$32,G1197)=1,"OK","×"),
IF(AD1197="NS本社",IF(COUNTIF(カレンダマスタ!$T$5:$T$32,G1197)=1,"OK","×"),IF(COUNTIF(カレンダマスタ!$R$5:$R$32,G1197)=1,"OK","×")))))</f>
        <v/>
      </c>
      <c r="BE1197" s="126" t="str">
        <f>IF(AC1197="社員","",IF(G1197="","",IF(R1197&lt;&gt;"","",IF(AF1197="CS","OK",IF(VLOOKUP(E1197,カレンダマスタ!$A$5:$D$381,4,FALSE)&gt;0,"",IF(OR(G1197*24&gt;10.84,H1197*24&lt;14.5)=TRUE,"×","OK"))))))</f>
        <v/>
      </c>
      <c r="BF1197" s="126" t="str">
        <f t="shared" si="371"/>
        <v/>
      </c>
      <c r="BG1197" s="126" t="str">
        <f t="shared" si="367"/>
        <v/>
      </c>
      <c r="BI1197" s="130" t="str">
        <f t="shared" si="384"/>
        <v/>
      </c>
    </row>
    <row r="1198" spans="2:61">
      <c r="B1198" s="210"/>
      <c r="C1198" s="536"/>
      <c r="D1198" s="128"/>
      <c r="E1198" s="583"/>
      <c r="F1198" s="128"/>
      <c r="G1198" s="588"/>
      <c r="H1198" s="588"/>
      <c r="I1198" s="130"/>
      <c r="J1198" s="139"/>
      <c r="K1198" s="131"/>
      <c r="L1198" s="132"/>
      <c r="M1198" s="132"/>
      <c r="N1198" s="141"/>
      <c r="O1198" s="139"/>
      <c r="P1198" s="139"/>
      <c r="Q1198" s="139"/>
      <c r="R1198" s="133"/>
      <c r="S1198" s="134"/>
      <c r="T1198" s="434" t="str">
        <f t="shared" si="385"/>
        <v/>
      </c>
      <c r="U1198" s="429"/>
      <c r="V1198" s="429" t="str">
        <f t="shared" si="379"/>
        <v/>
      </c>
      <c r="W1198" s="298"/>
      <c r="X1198" s="129" t="str">
        <f t="shared" si="386"/>
        <v/>
      </c>
      <c r="Y1198" s="129" t="str">
        <f t="shared" si="380"/>
        <v/>
      </c>
      <c r="Z1198" s="129" t="str">
        <f t="shared" si="381"/>
        <v/>
      </c>
      <c r="AA1198" s="133" t="str">
        <f t="shared" si="373"/>
        <v/>
      </c>
      <c r="AC1198" s="186" t="str">
        <f>AC1181</f>
        <v/>
      </c>
      <c r="AD1198" s="187" t="str">
        <f>AD1181</f>
        <v/>
      </c>
      <c r="AE1198" s="187" t="str">
        <f>AE1181</f>
        <v/>
      </c>
      <c r="AF1198" s="187" t="str">
        <f>AF1181</f>
        <v/>
      </c>
      <c r="AG1198" s="204">
        <f t="shared" si="382"/>
        <v>0</v>
      </c>
      <c r="AI1198" s="140" t="str">
        <f>IF(月報!G1198&lt;&gt;"",月報!G1198,"")</f>
        <v/>
      </c>
      <c r="AJ1198" s="126" t="str">
        <f>IF(月報!W1198&lt;&gt;"",月報!W1198*24,"")</f>
        <v/>
      </c>
      <c r="AK1198" s="126" t="str">
        <f>IF(月報!P1198&lt;&gt;"",月報!P1198,"")</f>
        <v/>
      </c>
      <c r="AL1198" s="126" t="str">
        <f>IF(月報!Q1198&lt;&gt;"",IF(月報!Q1198="平日残","",月報!Q1198),"")</f>
        <v/>
      </c>
      <c r="AM1198" s="126"/>
      <c r="AN1198" s="126" t="str">
        <f t="shared" si="372"/>
        <v/>
      </c>
      <c r="AO1198" s="126" t="str">
        <f>IF($E1198="","",VLOOKUP($E1198,カレンダマスタ!$A$5:$E$381,5,FALSE))</f>
        <v/>
      </c>
      <c r="AQ1198" s="196" t="str">
        <f>IF(G1198="","",IF(VLOOKUP(E1198,カレンダマスタ!$A$5:$D$381,4,FALSE)=0,"",1))</f>
        <v/>
      </c>
      <c r="AR1198" s="136" t="str">
        <f>IF($G1198="","",IF($AD1198="NSTC",INDEX(カレンダマスタ!$I$26:$O$31,MATCH($G1198,カレンダマスタ!$H$26:$H$31,1),MATCH($H1198,カレンダマスタ!$I$25:$O$25,1)),
IF($AD1198="CS本社",INDEX(カレンダマスタ!$I$36:$O$41,MATCH($G1198,カレンダマスタ!$H$36:$H$41,1),MATCH($H1198,カレンダマスタ!$I$35:$O$35,1)),
IF($AD1198="NS本社",INDEX(カレンダマスタ!$I$94:$O$99,MATCH($G1198,カレンダマスタ!$H$95:$H$100,1),MATCH($H1198,カレンダマスタ!$I$93:$O$93,1)),
IF($AD1198="ODC",INDEX(カレンダマスタ!$I$46:$O$51,MATCH($G1198,カレンダマスタ!$H$46:$H$51,1),MATCH($H1198,カレンダマスタ!$I$45:$O$45,1)),
IF($AD1198="NS東京TC",INDEX(カレンダマスタ!$I$56:$O$61,MATCH($G1198,カレンダマスタ!$H$56:$H$61,1),MATCH($H1198,カレンダマスタ!$I$55:$O$55,1)),""))))))</f>
        <v/>
      </c>
      <c r="AS1198" s="126" t="str">
        <f t="shared" si="383"/>
        <v/>
      </c>
      <c r="AU1198" s="137" t="str">
        <f>IF(E1198="","",VLOOKUP($E1198,カレンダマスタ!$A$4:$E$381,4,FALSE))</f>
        <v/>
      </c>
      <c r="AV1198" s="137" t="str">
        <f t="shared" si="374"/>
        <v/>
      </c>
      <c r="AW1198" s="137" t="str">
        <f t="shared" si="375"/>
        <v/>
      </c>
      <c r="AX1198" s="138" t="str">
        <f t="shared" si="376"/>
        <v/>
      </c>
      <c r="AY1198" s="138" t="str">
        <f t="shared" si="377"/>
        <v/>
      </c>
      <c r="AZ1198" s="130" t="str">
        <f>IF(AX1198&amp;AW1198="勤怠未設定","×",IF(AV1198="勤怠修正","×",IF(AC1198="外注","",IF(AA1198="",IF(AY1198&lt;&gt;"","×",""),IF(VLOOKUP(AA1198,カレンダマスタ!$H$66:$I$83,2,FALSE)&lt;&gt;AY1198,"×","OK")))))</f>
        <v/>
      </c>
      <c r="BC1198" s="137" t="str">
        <f>IF(E1198="","",VLOOKUP($E1198,カレンダマスタ!$A$4:$E$381,4,FALSE))</f>
        <v/>
      </c>
      <c r="BD1198" s="126" t="str">
        <f>IF(AC1198="社員","",IF(AG1198=0,"",IF(AD1198="NSTC",IF(COUNTIF(カレンダマスタ!$Q$5:$Q$32,G1198)=1,"OK","×"),
IF(AD1198="NS本社",IF(COUNTIF(カレンダマスタ!$T$5:$T$32,G1198)=1,"OK","×"),IF(COUNTIF(カレンダマスタ!$R$5:$R$32,G1198)=1,"OK","×")))))</f>
        <v/>
      </c>
      <c r="BE1198" s="126" t="str">
        <f>IF(AC1198="社員","",IF(G1198="","",IF(R1198&lt;&gt;"","",IF(AF1198="CS","OK",IF(VLOOKUP(E1198,カレンダマスタ!$A$5:$D$381,4,FALSE)&gt;0,"",IF(OR(G1198*24&gt;10.84,H1198*24&lt;14.5)=TRUE,"×","OK"))))))</f>
        <v/>
      </c>
      <c r="BF1198" s="126" t="str">
        <f t="shared" si="371"/>
        <v/>
      </c>
      <c r="BG1198" s="126" t="str">
        <f t="shared" si="367"/>
        <v/>
      </c>
      <c r="BI1198" s="130" t="str">
        <f t="shared" si="384"/>
        <v/>
      </c>
    </row>
    <row r="1199" spans="2:61">
      <c r="B1199" s="210"/>
      <c r="C1199" s="536"/>
      <c r="D1199" s="128"/>
      <c r="E1199" s="583"/>
      <c r="F1199" s="128"/>
      <c r="G1199" s="588"/>
      <c r="H1199" s="588"/>
      <c r="I1199" s="130"/>
      <c r="J1199" s="139"/>
      <c r="K1199" s="131"/>
      <c r="L1199" s="132"/>
      <c r="M1199" s="132"/>
      <c r="N1199" s="141"/>
      <c r="O1199" s="139"/>
      <c r="P1199" s="139"/>
      <c r="Q1199" s="139"/>
      <c r="R1199" s="133"/>
      <c r="S1199" s="134"/>
      <c r="T1199" s="434" t="str">
        <f t="shared" si="385"/>
        <v/>
      </c>
      <c r="U1199" s="429"/>
      <c r="V1199" s="429" t="str">
        <f t="shared" si="379"/>
        <v/>
      </c>
      <c r="W1199" s="298"/>
      <c r="X1199" s="129" t="str">
        <f t="shared" si="386"/>
        <v/>
      </c>
      <c r="Y1199" s="129" t="str">
        <f t="shared" si="380"/>
        <v/>
      </c>
      <c r="Z1199" s="129" t="str">
        <f t="shared" si="381"/>
        <v/>
      </c>
      <c r="AA1199" s="133" t="str">
        <f t="shared" si="373"/>
        <v/>
      </c>
      <c r="AC1199" s="186" t="str">
        <f>AC1181</f>
        <v/>
      </c>
      <c r="AD1199" s="187" t="str">
        <f>AD1181</f>
        <v/>
      </c>
      <c r="AE1199" s="187" t="str">
        <f>AE1181</f>
        <v/>
      </c>
      <c r="AF1199" s="187" t="str">
        <f>AF1181</f>
        <v/>
      </c>
      <c r="AG1199" s="204">
        <f t="shared" si="382"/>
        <v>0</v>
      </c>
      <c r="AI1199" s="140" t="str">
        <f>IF(月報!G1199&lt;&gt;"",月報!G1199,"")</f>
        <v/>
      </c>
      <c r="AJ1199" s="126" t="str">
        <f>IF(月報!W1199&lt;&gt;"",月報!W1199*24,"")</f>
        <v/>
      </c>
      <c r="AK1199" s="126" t="str">
        <f>IF(月報!P1199&lt;&gt;"",月報!P1199,"")</f>
        <v/>
      </c>
      <c r="AL1199" s="126" t="str">
        <f>IF(月報!Q1199&lt;&gt;"",IF(月報!Q1199="平日残","",月報!Q1199),"")</f>
        <v/>
      </c>
      <c r="AM1199" s="126"/>
      <c r="AN1199" s="126" t="str">
        <f t="shared" si="372"/>
        <v/>
      </c>
      <c r="AO1199" s="126" t="str">
        <f>IF($E1199="","",VLOOKUP($E1199,カレンダマスタ!$A$5:$E$381,5,FALSE))</f>
        <v/>
      </c>
      <c r="AQ1199" s="196" t="str">
        <f>IF(G1199="","",IF(VLOOKUP(E1199,カレンダマスタ!$A$5:$D$381,4,FALSE)=0,"",1))</f>
        <v/>
      </c>
      <c r="AR1199" s="136" t="str">
        <f>IF($G1199="","",IF($AD1199="NSTC",INDEX(カレンダマスタ!$I$26:$O$31,MATCH($G1199,カレンダマスタ!$H$26:$H$31,1),MATCH($H1199,カレンダマスタ!$I$25:$O$25,1)),
IF($AD1199="CS本社",INDEX(カレンダマスタ!$I$36:$O$41,MATCH($G1199,カレンダマスタ!$H$36:$H$41,1),MATCH($H1199,カレンダマスタ!$I$35:$O$35,1)),
IF($AD1199="NS本社",INDEX(カレンダマスタ!$I$94:$O$99,MATCH($G1199,カレンダマスタ!$H$95:$H$100,1),MATCH($H1199,カレンダマスタ!$I$93:$O$93,1)),
IF($AD1199="ODC",INDEX(カレンダマスタ!$I$46:$O$51,MATCH($G1199,カレンダマスタ!$H$46:$H$51,1),MATCH($H1199,カレンダマスタ!$I$45:$O$45,1)),
IF($AD1199="NS東京TC",INDEX(カレンダマスタ!$I$56:$O$61,MATCH($G1199,カレンダマスタ!$H$56:$H$61,1),MATCH($H1199,カレンダマスタ!$I$55:$O$55,1)),""))))))</f>
        <v/>
      </c>
      <c r="AS1199" s="126" t="str">
        <f t="shared" si="383"/>
        <v/>
      </c>
      <c r="AU1199" s="137" t="str">
        <f>IF(E1199="","",VLOOKUP($E1199,カレンダマスタ!$A$4:$E$381,4,FALSE))</f>
        <v/>
      </c>
      <c r="AV1199" s="137" t="str">
        <f t="shared" si="374"/>
        <v/>
      </c>
      <c r="AW1199" s="137" t="str">
        <f t="shared" si="375"/>
        <v/>
      </c>
      <c r="AX1199" s="138" t="str">
        <f t="shared" si="376"/>
        <v/>
      </c>
      <c r="AY1199" s="138" t="str">
        <f t="shared" si="377"/>
        <v/>
      </c>
      <c r="AZ1199" s="130" t="str">
        <f>IF(AX1199&amp;AW1199="勤怠未設定","×",IF(AV1199="勤怠修正","×",IF(AC1199="外注","",IF(AA1199="",IF(AY1199&lt;&gt;"","×",""),IF(VLOOKUP(AA1199,カレンダマスタ!$H$66:$I$83,2,FALSE)&lt;&gt;AY1199,"×","OK")))))</f>
        <v/>
      </c>
      <c r="BC1199" s="137" t="str">
        <f>IF(E1199="","",VLOOKUP($E1199,カレンダマスタ!$A$4:$E$381,4,FALSE))</f>
        <v/>
      </c>
      <c r="BD1199" s="126" t="str">
        <f>IF(AC1199="社員","",IF(AG1199=0,"",IF(AD1199="NSTC",IF(COUNTIF(カレンダマスタ!$Q$5:$Q$32,G1199)=1,"OK","×"),
IF(AD1199="NS本社",IF(COUNTIF(カレンダマスタ!$T$5:$T$32,G1199)=1,"OK","×"),IF(COUNTIF(カレンダマスタ!$R$5:$R$32,G1199)=1,"OK","×")))))</f>
        <v/>
      </c>
      <c r="BE1199" s="126" t="str">
        <f>IF(AC1199="社員","",IF(G1199="","",IF(R1199&lt;&gt;"","",IF(AF1199="CS","OK",IF(VLOOKUP(E1199,カレンダマスタ!$A$5:$D$381,4,FALSE)&gt;0,"",IF(OR(G1199*24&gt;10.84,H1199*24&lt;14.5)=TRUE,"×","OK"))))))</f>
        <v/>
      </c>
      <c r="BF1199" s="126" t="str">
        <f t="shared" si="371"/>
        <v/>
      </c>
      <c r="BG1199" s="126" t="str">
        <f t="shared" si="367"/>
        <v/>
      </c>
      <c r="BI1199" s="130" t="str">
        <f t="shared" si="384"/>
        <v/>
      </c>
    </row>
    <row r="1200" spans="2:61">
      <c r="B1200" s="210"/>
      <c r="C1200" s="536"/>
      <c r="D1200" s="128"/>
      <c r="E1200" s="583"/>
      <c r="F1200" s="128"/>
      <c r="G1200" s="588"/>
      <c r="H1200" s="588"/>
      <c r="I1200" s="130"/>
      <c r="J1200" s="139"/>
      <c r="K1200" s="131"/>
      <c r="L1200" s="132"/>
      <c r="M1200" s="132"/>
      <c r="N1200" s="141"/>
      <c r="O1200" s="139"/>
      <c r="P1200" s="139"/>
      <c r="Q1200" s="139"/>
      <c r="R1200" s="133"/>
      <c r="S1200" s="134"/>
      <c r="T1200" s="434" t="str">
        <f t="shared" si="385"/>
        <v/>
      </c>
      <c r="U1200" s="429"/>
      <c r="V1200" s="429" t="str">
        <f t="shared" si="379"/>
        <v/>
      </c>
      <c r="W1200" s="298"/>
      <c r="X1200" s="129" t="str">
        <f t="shared" si="386"/>
        <v/>
      </c>
      <c r="Y1200" s="129" t="str">
        <f t="shared" si="380"/>
        <v/>
      </c>
      <c r="Z1200" s="129" t="str">
        <f t="shared" si="381"/>
        <v/>
      </c>
      <c r="AA1200" s="133" t="str">
        <f t="shared" si="373"/>
        <v/>
      </c>
      <c r="AC1200" s="186" t="str">
        <f>AC1181</f>
        <v/>
      </c>
      <c r="AD1200" s="187" t="str">
        <f>AD1181</f>
        <v/>
      </c>
      <c r="AE1200" s="187" t="str">
        <f>AE1181</f>
        <v/>
      </c>
      <c r="AF1200" s="187" t="str">
        <f>AF1181</f>
        <v/>
      </c>
      <c r="AG1200" s="204">
        <f t="shared" si="382"/>
        <v>0</v>
      </c>
      <c r="AI1200" s="140" t="str">
        <f>IF(月報!G1200&lt;&gt;"",月報!G1200,"")</f>
        <v/>
      </c>
      <c r="AJ1200" s="126" t="str">
        <f>IF(月報!W1200&lt;&gt;"",月報!W1200*24,"")</f>
        <v/>
      </c>
      <c r="AK1200" s="126" t="str">
        <f>IF(月報!P1200&lt;&gt;"",月報!P1200,"")</f>
        <v/>
      </c>
      <c r="AL1200" s="126" t="str">
        <f>IF(月報!Q1200&lt;&gt;"",IF(月報!Q1200="平日残","",月報!Q1200),"")</f>
        <v/>
      </c>
      <c r="AM1200" s="126"/>
      <c r="AN1200" s="126" t="str">
        <f t="shared" si="372"/>
        <v/>
      </c>
      <c r="AO1200" s="126" t="str">
        <f>IF($E1200="","",VLOOKUP($E1200,カレンダマスタ!$A$5:$E$381,5,FALSE))</f>
        <v/>
      </c>
      <c r="AQ1200" s="196" t="str">
        <f>IF(G1200="","",IF(VLOOKUP(E1200,カレンダマスタ!$A$5:$D$381,4,FALSE)=0,"",1))</f>
        <v/>
      </c>
      <c r="AR1200" s="136" t="str">
        <f>IF($G1200="","",IF($AD1200="NSTC",INDEX(カレンダマスタ!$I$26:$O$31,MATCH($G1200,カレンダマスタ!$H$26:$H$31,1),MATCH($H1200,カレンダマスタ!$I$25:$O$25,1)),
IF($AD1200="CS本社",INDEX(カレンダマスタ!$I$36:$O$41,MATCH($G1200,カレンダマスタ!$H$36:$H$41,1),MATCH($H1200,カレンダマスタ!$I$35:$O$35,1)),
IF($AD1200="NS本社",INDEX(カレンダマスタ!$I$94:$O$99,MATCH($G1200,カレンダマスタ!$H$95:$H$100,1),MATCH($H1200,カレンダマスタ!$I$93:$O$93,1)),
IF($AD1200="ODC",INDEX(カレンダマスタ!$I$46:$O$51,MATCH($G1200,カレンダマスタ!$H$46:$H$51,1),MATCH($H1200,カレンダマスタ!$I$45:$O$45,1)),
IF($AD1200="NS東京TC",INDEX(カレンダマスタ!$I$56:$O$61,MATCH($G1200,カレンダマスタ!$H$56:$H$61,1),MATCH($H1200,カレンダマスタ!$I$55:$O$55,1)),""))))))</f>
        <v/>
      </c>
      <c r="AS1200" s="126" t="str">
        <f t="shared" si="383"/>
        <v/>
      </c>
      <c r="AU1200" s="137" t="str">
        <f>IF(E1200="","",VLOOKUP($E1200,カレンダマスタ!$A$4:$E$381,4,FALSE))</f>
        <v/>
      </c>
      <c r="AV1200" s="137" t="str">
        <f t="shared" si="374"/>
        <v/>
      </c>
      <c r="AW1200" s="137" t="str">
        <f t="shared" si="375"/>
        <v/>
      </c>
      <c r="AX1200" s="138" t="str">
        <f t="shared" si="376"/>
        <v/>
      </c>
      <c r="AY1200" s="138" t="str">
        <f t="shared" si="377"/>
        <v/>
      </c>
      <c r="AZ1200" s="130" t="str">
        <f>IF(AX1200&amp;AW1200="勤怠未設定","×",IF(AV1200="勤怠修正","×",IF(AC1200="外注","",IF(AA1200="",IF(AY1200&lt;&gt;"","×",""),IF(VLOOKUP(AA1200,カレンダマスタ!$H$66:$I$83,2,FALSE)&lt;&gt;AY1200,"×","OK")))))</f>
        <v/>
      </c>
      <c r="BC1200" s="137" t="str">
        <f>IF(E1200="","",VLOOKUP($E1200,カレンダマスタ!$A$4:$E$381,4,FALSE))</f>
        <v/>
      </c>
      <c r="BD1200" s="126" t="str">
        <f>IF(AC1200="社員","",IF(AG1200=0,"",IF(AD1200="NSTC",IF(COUNTIF(カレンダマスタ!$Q$5:$Q$32,G1200)=1,"OK","×"),
IF(AD1200="NS本社",IF(COUNTIF(カレンダマスタ!$T$5:$T$32,G1200)=1,"OK","×"),IF(COUNTIF(カレンダマスタ!$R$5:$R$32,G1200)=1,"OK","×")))))</f>
        <v/>
      </c>
      <c r="BE1200" s="126" t="str">
        <f>IF(AC1200="社員","",IF(G1200="","",IF(R1200&lt;&gt;"","",IF(AF1200="CS","OK",IF(VLOOKUP(E1200,カレンダマスタ!$A$5:$D$381,4,FALSE)&gt;0,"",IF(OR(G1200*24&gt;10.84,H1200*24&lt;14.5)=TRUE,"×","OK"))))))</f>
        <v/>
      </c>
      <c r="BF1200" s="126" t="str">
        <f t="shared" si="371"/>
        <v/>
      </c>
      <c r="BG1200" s="126" t="str">
        <f t="shared" ref="BG1200:BG1260" si="387">IF(AE1200="派遣","",IF(G1200="","",IF(R1200="有給休暇","",IF(S1200="","×","OK"))))</f>
        <v/>
      </c>
      <c r="BI1200" s="130" t="str">
        <f t="shared" si="384"/>
        <v/>
      </c>
    </row>
    <row r="1201" spans="2:61">
      <c r="B1201" s="210"/>
      <c r="C1201" s="537"/>
      <c r="D1201" s="142"/>
      <c r="E1201" s="584"/>
      <c r="F1201" s="142"/>
      <c r="G1201" s="589"/>
      <c r="H1201" s="589"/>
      <c r="I1201" s="144"/>
      <c r="J1201" s="148"/>
      <c r="K1201" s="145"/>
      <c r="L1201" s="146"/>
      <c r="M1201" s="146"/>
      <c r="N1201" s="147"/>
      <c r="O1201" s="148"/>
      <c r="P1201" s="148"/>
      <c r="Q1201" s="148"/>
      <c r="R1201" s="149"/>
      <c r="S1201" s="156"/>
      <c r="T1201" s="435" t="str">
        <f t="shared" si="385"/>
        <v/>
      </c>
      <c r="U1201" s="430"/>
      <c r="V1201" s="430" t="str">
        <f t="shared" si="379"/>
        <v/>
      </c>
      <c r="W1201" s="298"/>
      <c r="X1201" s="143" t="str">
        <f t="shared" si="386"/>
        <v/>
      </c>
      <c r="Y1201" s="143" t="str">
        <f t="shared" si="380"/>
        <v/>
      </c>
      <c r="Z1201" s="143" t="str">
        <f t="shared" si="381"/>
        <v/>
      </c>
      <c r="AA1201" s="149" t="str">
        <f t="shared" si="373"/>
        <v/>
      </c>
      <c r="AC1201" s="188" t="str">
        <f>AC1181</f>
        <v/>
      </c>
      <c r="AD1201" s="189" t="str">
        <f>AD1181</f>
        <v/>
      </c>
      <c r="AE1201" s="189" t="str">
        <f>AE1181</f>
        <v/>
      </c>
      <c r="AF1201" s="189" t="str">
        <f>AF1181</f>
        <v/>
      </c>
      <c r="AG1201" s="205">
        <f t="shared" si="382"/>
        <v>0</v>
      </c>
      <c r="AI1201" s="157" t="str">
        <f>IF(月報!G1201&lt;&gt;"",月報!G1201,"")</f>
        <v/>
      </c>
      <c r="AJ1201" s="151" t="str">
        <f>IF(月報!W1201&lt;&gt;"",月報!W1201*24,"")</f>
        <v/>
      </c>
      <c r="AK1201" s="151" t="str">
        <f>IF(月報!P1201&lt;&gt;"",月報!P1201,"")</f>
        <v/>
      </c>
      <c r="AL1201" s="151" t="str">
        <f>IF(月報!Q1201&lt;&gt;"",IF(月報!Q1201="平日残","",月報!Q1201),"")</f>
        <v/>
      </c>
      <c r="AM1201" s="151"/>
      <c r="AN1201" s="151" t="str">
        <f t="shared" si="372"/>
        <v/>
      </c>
      <c r="AO1201" s="151" t="str">
        <f>IF($E1201="","",VLOOKUP($E1201,カレンダマスタ!$A$5:$E$381,5,FALSE))</f>
        <v/>
      </c>
      <c r="AQ1201" s="197" t="str">
        <f>IF(G1201="","",IF(VLOOKUP(E1201,カレンダマスタ!$A$5:$D$381,4,FALSE)=0,"",1))</f>
        <v/>
      </c>
      <c r="AR1201" s="152" t="str">
        <f>IF($G1201="","",IF($AD1201="NSTC",INDEX(カレンダマスタ!$I$26:$O$31,MATCH($G1201,カレンダマスタ!$H$26:$H$31,1),MATCH($H1201,カレンダマスタ!$I$25:$O$25,1)),
IF($AD1201="CS本社",INDEX(カレンダマスタ!$I$36:$O$41,MATCH($G1201,カレンダマスタ!$H$36:$H$41,1),MATCH($H1201,カレンダマスタ!$I$35:$O$35,1)),
IF($AD1201="NS本社",INDEX(カレンダマスタ!$I$94:$O$99,MATCH($G1201,カレンダマスタ!$H$95:$H$100,1),MATCH($H1201,カレンダマスタ!$I$93:$O$93,1)),
IF($AD1201="ODC",INDEX(カレンダマスタ!$I$46:$O$51,MATCH($G1201,カレンダマスタ!$H$46:$H$51,1),MATCH($H1201,カレンダマスタ!$I$45:$O$45,1)),
IF($AD1201="NS東京TC",INDEX(カレンダマスタ!$I$56:$O$61,MATCH($G1201,カレンダマスタ!$H$56:$H$61,1),MATCH($H1201,カレンダマスタ!$I$55:$O$55,1)),""))))))</f>
        <v/>
      </c>
      <c r="AS1201" s="151" t="str">
        <f t="shared" si="383"/>
        <v/>
      </c>
      <c r="AU1201" s="153" t="str">
        <f>IF(E1201="","",VLOOKUP($E1201,カレンダマスタ!$A$4:$E$381,4,FALSE))</f>
        <v/>
      </c>
      <c r="AV1201" s="153" t="str">
        <f t="shared" si="374"/>
        <v/>
      </c>
      <c r="AW1201" s="153" t="str">
        <f t="shared" si="375"/>
        <v/>
      </c>
      <c r="AX1201" s="154" t="str">
        <f t="shared" si="376"/>
        <v/>
      </c>
      <c r="AY1201" s="154" t="str">
        <f t="shared" si="377"/>
        <v/>
      </c>
      <c r="AZ1201" s="144" t="str">
        <f>IF(AX1201&amp;AW1201="勤怠未設定","×",IF(AV1201="勤怠修正","×",IF(AC1201="外注","",IF(AA1201="",IF(AY1201&lt;&gt;"","×",""),IF(VLOOKUP(AA1201,カレンダマスタ!$H$66:$I$83,2,FALSE)&lt;&gt;AY1201,"×","OK")))))</f>
        <v/>
      </c>
      <c r="BC1201" s="153" t="str">
        <f>IF(E1201="","",VLOOKUP($E1201,カレンダマスタ!$A$4:$E$381,4,FALSE))</f>
        <v/>
      </c>
      <c r="BD1201" s="151" t="str">
        <f>IF(AC1201="社員","",IF(AG1201=0,"",IF(AD1201="NSTC",IF(COUNTIF(カレンダマスタ!$Q$5:$Q$32,G1201)=1,"OK","×"),
IF(AD1201="NS本社",IF(COUNTIF(カレンダマスタ!$T$5:$T$32,G1201)=1,"OK","×"),IF(COUNTIF(カレンダマスタ!$R$5:$R$32,G1201)=1,"OK","×")))))</f>
        <v/>
      </c>
      <c r="BE1201" s="151" t="str">
        <f>IF(AC1201="社員","",IF(G1201="","",IF(R1201&lt;&gt;"","",IF(AF1201="CS","OK",IF(VLOOKUP(E1201,カレンダマスタ!$A$5:$D$381,4,FALSE)&gt;0,"",IF(OR(G1201*24&gt;10.84,H1201*24&lt;14.5)=TRUE,"×","OK"))))))</f>
        <v/>
      </c>
      <c r="BF1201" s="151" t="str">
        <f t="shared" si="371"/>
        <v/>
      </c>
      <c r="BG1201" s="151" t="str">
        <f t="shared" si="387"/>
        <v/>
      </c>
      <c r="BI1201" s="144" t="str">
        <f t="shared" si="384"/>
        <v/>
      </c>
    </row>
    <row r="1202" spans="2:61">
      <c r="B1202" s="210"/>
      <c r="C1202" s="535"/>
      <c r="D1202" s="112"/>
      <c r="E1202" s="582"/>
      <c r="F1202" s="112"/>
      <c r="G1202" s="587"/>
      <c r="H1202" s="587"/>
      <c r="I1202" s="114"/>
      <c r="J1202" s="118"/>
      <c r="K1202" s="115"/>
      <c r="L1202" s="116"/>
      <c r="M1202" s="116"/>
      <c r="N1202" s="117"/>
      <c r="O1202" s="118"/>
      <c r="P1202" s="118"/>
      <c r="Q1202" s="118"/>
      <c r="R1202" s="119"/>
      <c r="S1202" s="120"/>
      <c r="T1202" s="433" t="str">
        <f t="shared" si="385"/>
        <v/>
      </c>
      <c r="U1202" s="431">
        <f>SUM(T1202:T1208)</f>
        <v>0</v>
      </c>
      <c r="V1202" s="431" t="str">
        <f t="shared" si="379"/>
        <v/>
      </c>
      <c r="W1202" s="298"/>
      <c r="X1202" s="113" t="str">
        <f t="shared" si="386"/>
        <v/>
      </c>
      <c r="Y1202" s="113" t="str">
        <f t="shared" si="380"/>
        <v/>
      </c>
      <c r="Z1202" s="113" t="str">
        <f t="shared" si="381"/>
        <v/>
      </c>
      <c r="AA1202" s="119" t="str">
        <f t="shared" si="373"/>
        <v/>
      </c>
      <c r="AC1202" s="190" t="str">
        <f>AC1181</f>
        <v/>
      </c>
      <c r="AD1202" s="191" t="str">
        <f>AD1181</f>
        <v/>
      </c>
      <c r="AE1202" s="191" t="str">
        <f>AE1181</f>
        <v/>
      </c>
      <c r="AF1202" s="191" t="str">
        <f>AF1181</f>
        <v/>
      </c>
      <c r="AG1202" s="206">
        <f t="shared" si="382"/>
        <v>0</v>
      </c>
      <c r="AI1202" s="158" t="str">
        <f>IF(月報!G1202&lt;&gt;"",月報!G1202,"")</f>
        <v/>
      </c>
      <c r="AJ1202" s="122" t="str">
        <f>IF(月報!W1202&lt;&gt;"",月報!W1202*24,"")</f>
        <v/>
      </c>
      <c r="AK1202" s="122" t="str">
        <f>IF(月報!P1202&lt;&gt;"",月報!P1202,"")</f>
        <v/>
      </c>
      <c r="AL1202" s="122" t="str">
        <f>IF(月報!Q1202&lt;&gt;"",IF(月報!Q1202="平日残","",月報!Q1202),"")</f>
        <v/>
      </c>
      <c r="AM1202" s="122"/>
      <c r="AN1202" s="122" t="str">
        <f t="shared" si="372"/>
        <v/>
      </c>
      <c r="AO1202" s="122" t="str">
        <f>IF($E1202="","",VLOOKUP($E1202,カレンダマスタ!$A$5:$E$381,5,FALSE))</f>
        <v/>
      </c>
      <c r="AQ1202" s="195" t="str">
        <f>IF(G1202="","",IF(VLOOKUP(E1202,カレンダマスタ!$A$5:$D$381,4,FALSE)=0,"",1))</f>
        <v/>
      </c>
      <c r="AR1202" s="123" t="str">
        <f>IF($G1202="","",IF($AD1202="NSTC",INDEX(カレンダマスタ!$I$26:$O$31,MATCH($G1202,カレンダマスタ!$H$26:$H$31,1),MATCH($H1202,カレンダマスタ!$I$25:$O$25,1)),
IF($AD1202="CS本社",INDEX(カレンダマスタ!$I$36:$O$41,MATCH($G1202,カレンダマスタ!$H$36:$H$41,1),MATCH($H1202,カレンダマスタ!$I$35:$O$35,1)),
IF($AD1202="NS本社",INDEX(カレンダマスタ!$I$94:$O$99,MATCH($G1202,カレンダマスタ!$H$95:$H$100,1),MATCH($H1202,カレンダマスタ!$I$93:$O$93,1)),
IF($AD1202="ODC",INDEX(カレンダマスタ!$I$46:$O$51,MATCH($G1202,カレンダマスタ!$H$46:$H$51,1),MATCH($H1202,カレンダマスタ!$I$45:$O$45,1)),
IF($AD1202="NS東京TC",INDEX(カレンダマスタ!$I$56:$O$61,MATCH($G1202,カレンダマスタ!$H$56:$H$61,1),MATCH($H1202,カレンダマスタ!$I$55:$O$55,1)),""))))))</f>
        <v/>
      </c>
      <c r="AS1202" s="122" t="str">
        <f t="shared" si="383"/>
        <v/>
      </c>
      <c r="AU1202" s="124" t="str">
        <f>IF(E1202="","",VLOOKUP($E1202,カレンダマスタ!$A$4:$E$381,4,FALSE))</f>
        <v/>
      </c>
      <c r="AV1202" s="124" t="str">
        <f t="shared" si="374"/>
        <v/>
      </c>
      <c r="AW1202" s="124" t="str">
        <f t="shared" si="375"/>
        <v/>
      </c>
      <c r="AX1202" s="125" t="str">
        <f t="shared" si="376"/>
        <v/>
      </c>
      <c r="AY1202" s="125" t="str">
        <f t="shared" si="377"/>
        <v/>
      </c>
      <c r="AZ1202" s="114" t="str">
        <f>IF(AX1202&amp;AW1202="勤怠未設定","×",IF(AV1202="勤怠修正","×",IF(AC1202="外注","",IF(AA1202="",IF(AY1202&lt;&gt;"","×",""),IF(VLOOKUP(AA1202,カレンダマスタ!$H$66:$I$83,2,FALSE)&lt;&gt;AY1202,"×","OK")))))</f>
        <v/>
      </c>
      <c r="BC1202" s="124" t="str">
        <f>IF(E1202="","",VLOOKUP($E1202,カレンダマスタ!$A$4:$E$381,4,FALSE))</f>
        <v/>
      </c>
      <c r="BD1202" s="122" t="str">
        <f>IF(AC1202="社員","",IF(AG1202=0,"",IF(AD1202="NSTC",IF(COUNTIF(カレンダマスタ!$Q$5:$Q$32,G1202)=1,"OK","×"),
IF(AD1202="NS本社",IF(COUNTIF(カレンダマスタ!$T$5:$T$32,G1202)=1,"OK","×"),IF(COUNTIF(カレンダマスタ!$R$5:$R$32,G1202)=1,"OK","×")))))</f>
        <v/>
      </c>
      <c r="BE1202" s="122" t="str">
        <f>IF(AC1202="社員","",IF(G1202="","",IF(R1202&lt;&gt;"","",IF(AF1202="CS","OK",IF(VLOOKUP(E1202,カレンダマスタ!$A$5:$D$381,4,FALSE)&gt;0,"",IF(OR(G1202*24&gt;10.84,H1202*24&lt;14.5)=TRUE,"×","OK"))))))</f>
        <v/>
      </c>
      <c r="BF1202" s="122" t="str">
        <f t="shared" si="371"/>
        <v/>
      </c>
      <c r="BG1202" s="122" t="str">
        <f t="shared" si="387"/>
        <v/>
      </c>
      <c r="BI1202" s="114" t="str">
        <f t="shared" si="384"/>
        <v/>
      </c>
    </row>
    <row r="1203" spans="2:61">
      <c r="B1203" s="210"/>
      <c r="C1203" s="536"/>
      <c r="D1203" s="128"/>
      <c r="E1203" s="583"/>
      <c r="F1203" s="128"/>
      <c r="G1203" s="588"/>
      <c r="H1203" s="588"/>
      <c r="I1203" s="130"/>
      <c r="J1203" s="139"/>
      <c r="K1203" s="131"/>
      <c r="L1203" s="132"/>
      <c r="M1203" s="132"/>
      <c r="N1203" s="141"/>
      <c r="O1203" s="139"/>
      <c r="P1203" s="139"/>
      <c r="Q1203" s="139"/>
      <c r="R1203" s="133"/>
      <c r="S1203" s="134"/>
      <c r="T1203" s="434" t="str">
        <f t="shared" si="385"/>
        <v/>
      </c>
      <c r="U1203" s="429"/>
      <c r="V1203" s="429" t="str">
        <f t="shared" si="379"/>
        <v/>
      </c>
      <c r="W1203" s="298"/>
      <c r="X1203" s="129" t="str">
        <f t="shared" si="386"/>
        <v/>
      </c>
      <c r="Y1203" s="129" t="str">
        <f t="shared" si="380"/>
        <v/>
      </c>
      <c r="Z1203" s="129" t="str">
        <f t="shared" si="381"/>
        <v/>
      </c>
      <c r="AA1203" s="133" t="str">
        <f t="shared" si="373"/>
        <v/>
      </c>
      <c r="AC1203" s="186" t="str">
        <f>AC1181</f>
        <v/>
      </c>
      <c r="AD1203" s="187" t="str">
        <f>AD1181</f>
        <v/>
      </c>
      <c r="AE1203" s="187" t="str">
        <f>AE1181</f>
        <v/>
      </c>
      <c r="AF1203" s="187" t="str">
        <f>AF1181</f>
        <v/>
      </c>
      <c r="AG1203" s="204">
        <f t="shared" si="382"/>
        <v>0</v>
      </c>
      <c r="AI1203" s="135" t="str">
        <f>IF(月報!G1203&lt;&gt;"",月報!G1203,"")</f>
        <v/>
      </c>
      <c r="AJ1203" s="126" t="str">
        <f>IF(月報!W1203&lt;&gt;"",月報!W1203*24,"")</f>
        <v/>
      </c>
      <c r="AK1203" s="126" t="str">
        <f>IF(月報!P1203&lt;&gt;"",月報!P1203,"")</f>
        <v/>
      </c>
      <c r="AL1203" s="126" t="str">
        <f>IF(月報!Q1203&lt;&gt;"",IF(月報!Q1203="平日残","",月報!Q1203),"")</f>
        <v/>
      </c>
      <c r="AM1203" s="126"/>
      <c r="AN1203" s="126" t="str">
        <f t="shared" si="372"/>
        <v/>
      </c>
      <c r="AO1203" s="126" t="str">
        <f>IF($E1203="","",VLOOKUP($E1203,カレンダマスタ!$A$5:$E$381,5,FALSE))</f>
        <v/>
      </c>
      <c r="AQ1203" s="196" t="str">
        <f>IF(G1203="","",IF(VLOOKUP(E1203,カレンダマスタ!$A$5:$D$381,4,FALSE)=0,"",1))</f>
        <v/>
      </c>
      <c r="AR1203" s="136" t="str">
        <f>IF($G1203="","",IF($AD1203="NSTC",INDEX(カレンダマスタ!$I$26:$O$31,MATCH($G1203,カレンダマスタ!$H$26:$H$31,1),MATCH($H1203,カレンダマスタ!$I$25:$O$25,1)),
IF($AD1203="CS本社",INDEX(カレンダマスタ!$I$36:$O$41,MATCH($G1203,カレンダマスタ!$H$36:$H$41,1),MATCH($H1203,カレンダマスタ!$I$35:$O$35,1)),
IF($AD1203="NS本社",INDEX(カレンダマスタ!$I$94:$O$99,MATCH($G1203,カレンダマスタ!$H$95:$H$100,1),MATCH($H1203,カレンダマスタ!$I$93:$O$93,1)),
IF($AD1203="ODC",INDEX(カレンダマスタ!$I$46:$O$51,MATCH($G1203,カレンダマスタ!$H$46:$H$51,1),MATCH($H1203,カレンダマスタ!$I$45:$O$45,1)),
IF($AD1203="NS東京TC",INDEX(カレンダマスタ!$I$56:$O$61,MATCH($G1203,カレンダマスタ!$H$56:$H$61,1),MATCH($H1203,カレンダマスタ!$I$55:$O$55,1)),""))))))</f>
        <v/>
      </c>
      <c r="AS1203" s="126" t="str">
        <f t="shared" si="383"/>
        <v/>
      </c>
      <c r="AU1203" s="137" t="str">
        <f>IF(E1203="","",VLOOKUP($E1203,カレンダマスタ!$A$4:$E$381,4,FALSE))</f>
        <v/>
      </c>
      <c r="AV1203" s="137" t="str">
        <f t="shared" si="374"/>
        <v/>
      </c>
      <c r="AW1203" s="137" t="str">
        <f t="shared" si="375"/>
        <v/>
      </c>
      <c r="AX1203" s="138" t="str">
        <f t="shared" si="376"/>
        <v/>
      </c>
      <c r="AY1203" s="138" t="str">
        <f t="shared" si="377"/>
        <v/>
      </c>
      <c r="AZ1203" s="130" t="str">
        <f>IF(AX1203&amp;AW1203="勤怠未設定","×",IF(AV1203="勤怠修正","×",IF(AC1203="外注","",IF(AA1203="",IF(AY1203&lt;&gt;"","×",""),IF(VLOOKUP(AA1203,カレンダマスタ!$H$66:$I$83,2,FALSE)&lt;&gt;AY1203,"×","OK")))))</f>
        <v/>
      </c>
      <c r="BC1203" s="137" t="str">
        <f>IF(E1203="","",VLOOKUP($E1203,カレンダマスタ!$A$4:$E$381,4,FALSE))</f>
        <v/>
      </c>
      <c r="BD1203" s="126" t="str">
        <f>IF(AC1203="社員","",IF(AG1203=0,"",IF(AD1203="NSTC",IF(COUNTIF(カレンダマスタ!$Q$5:$Q$32,G1203)=1,"OK","×"),
IF(AD1203="NS本社",IF(COUNTIF(カレンダマスタ!$T$5:$T$32,G1203)=1,"OK","×"),IF(COUNTIF(カレンダマスタ!$R$5:$R$32,G1203)=1,"OK","×")))))</f>
        <v/>
      </c>
      <c r="BE1203" s="126" t="str">
        <f>IF(AC1203="社員","",IF(G1203="","",IF(R1203&lt;&gt;"","",IF(AF1203="CS","OK",IF(VLOOKUP(E1203,カレンダマスタ!$A$5:$D$381,4,FALSE)&gt;0,"",IF(OR(G1203*24&gt;10.84,H1203*24&lt;14.5)=TRUE,"×","OK"))))))</f>
        <v/>
      </c>
      <c r="BF1203" s="126" t="str">
        <f t="shared" si="371"/>
        <v/>
      </c>
      <c r="BG1203" s="126" t="str">
        <f t="shared" si="387"/>
        <v/>
      </c>
      <c r="BI1203" s="130" t="str">
        <f t="shared" si="384"/>
        <v/>
      </c>
    </row>
    <row r="1204" spans="2:61">
      <c r="B1204" s="210"/>
      <c r="C1204" s="536"/>
      <c r="D1204" s="128"/>
      <c r="E1204" s="583"/>
      <c r="F1204" s="128"/>
      <c r="G1204" s="588"/>
      <c r="H1204" s="588"/>
      <c r="I1204" s="130"/>
      <c r="J1204" s="139"/>
      <c r="K1204" s="131"/>
      <c r="L1204" s="132"/>
      <c r="M1204" s="132"/>
      <c r="N1204" s="141"/>
      <c r="O1204" s="139"/>
      <c r="P1204" s="139"/>
      <c r="Q1204" s="139"/>
      <c r="R1204" s="133"/>
      <c r="S1204" s="134"/>
      <c r="T1204" s="434" t="str">
        <f t="shared" si="385"/>
        <v/>
      </c>
      <c r="U1204" s="429"/>
      <c r="V1204" s="429" t="str">
        <f t="shared" si="379"/>
        <v/>
      </c>
      <c r="W1204" s="298"/>
      <c r="X1204" s="129" t="str">
        <f t="shared" si="386"/>
        <v/>
      </c>
      <c r="Y1204" s="129" t="str">
        <f t="shared" si="380"/>
        <v/>
      </c>
      <c r="Z1204" s="129" t="str">
        <f t="shared" si="381"/>
        <v/>
      </c>
      <c r="AA1204" s="133" t="str">
        <f t="shared" si="373"/>
        <v/>
      </c>
      <c r="AC1204" s="186" t="str">
        <f>AC1181</f>
        <v/>
      </c>
      <c r="AD1204" s="187" t="str">
        <f>AD1181</f>
        <v/>
      </c>
      <c r="AE1204" s="187" t="str">
        <f>AE1181</f>
        <v/>
      </c>
      <c r="AF1204" s="187" t="str">
        <f>AF1181</f>
        <v/>
      </c>
      <c r="AG1204" s="204">
        <f t="shared" si="382"/>
        <v>0</v>
      </c>
      <c r="AI1204" s="135" t="str">
        <f>IF(月報!G1204&lt;&gt;"",月報!G1204,"")</f>
        <v/>
      </c>
      <c r="AJ1204" s="126" t="str">
        <f>IF(月報!W1204&lt;&gt;"",月報!W1204*24,"")</f>
        <v/>
      </c>
      <c r="AK1204" s="126" t="str">
        <f>IF(月報!P1204&lt;&gt;"",月報!P1204,"")</f>
        <v/>
      </c>
      <c r="AL1204" s="126" t="str">
        <f>IF(月報!Q1204&lt;&gt;"",IF(月報!Q1204="平日残","",月報!Q1204),"")</f>
        <v/>
      </c>
      <c r="AM1204" s="126"/>
      <c r="AN1204" s="126" t="str">
        <f t="shared" si="372"/>
        <v/>
      </c>
      <c r="AO1204" s="126" t="str">
        <f>IF($E1204="","",VLOOKUP($E1204,カレンダマスタ!$A$5:$E$381,5,FALSE))</f>
        <v/>
      </c>
      <c r="AQ1204" s="196" t="str">
        <f>IF(G1204="","",IF(VLOOKUP(E1204,カレンダマスタ!$A$5:$D$381,4,FALSE)=0,"",1))</f>
        <v/>
      </c>
      <c r="AR1204" s="136" t="str">
        <f>IF($G1204="","",IF($AD1204="NSTC",INDEX(カレンダマスタ!$I$26:$O$31,MATCH($G1204,カレンダマスタ!$H$26:$H$31,1),MATCH($H1204,カレンダマスタ!$I$25:$O$25,1)),
IF($AD1204="CS本社",INDEX(カレンダマスタ!$I$36:$O$41,MATCH($G1204,カレンダマスタ!$H$36:$H$41,1),MATCH($H1204,カレンダマスタ!$I$35:$O$35,1)),
IF($AD1204="NS本社",INDEX(カレンダマスタ!$I$94:$O$99,MATCH($G1204,カレンダマスタ!$H$95:$H$100,1),MATCH($H1204,カレンダマスタ!$I$93:$O$93,1)),
IF($AD1204="ODC",INDEX(カレンダマスタ!$I$46:$O$51,MATCH($G1204,カレンダマスタ!$H$46:$H$51,1),MATCH($H1204,カレンダマスタ!$I$45:$O$45,1)),
IF($AD1204="NS東京TC",INDEX(カレンダマスタ!$I$56:$O$61,MATCH($G1204,カレンダマスタ!$H$56:$H$61,1),MATCH($H1204,カレンダマスタ!$I$55:$O$55,1)),""))))))</f>
        <v/>
      </c>
      <c r="AS1204" s="126" t="str">
        <f t="shared" si="383"/>
        <v/>
      </c>
      <c r="AU1204" s="137" t="str">
        <f>IF(E1204="","",VLOOKUP($E1204,カレンダマスタ!$A$4:$E$381,4,FALSE))</f>
        <v/>
      </c>
      <c r="AV1204" s="137" t="str">
        <f t="shared" si="374"/>
        <v/>
      </c>
      <c r="AW1204" s="137" t="str">
        <f t="shared" si="375"/>
        <v/>
      </c>
      <c r="AX1204" s="138" t="str">
        <f t="shared" si="376"/>
        <v/>
      </c>
      <c r="AY1204" s="138" t="str">
        <f t="shared" si="377"/>
        <v/>
      </c>
      <c r="AZ1204" s="130" t="str">
        <f>IF(AX1204&amp;AW1204="勤怠未設定","×",IF(AV1204="勤怠修正","×",IF(AC1204="外注","",IF(AA1204="",IF(AY1204&lt;&gt;"","×",""),IF(VLOOKUP(AA1204,カレンダマスタ!$H$66:$I$83,2,FALSE)&lt;&gt;AY1204,"×","OK")))))</f>
        <v/>
      </c>
      <c r="BC1204" s="137" t="str">
        <f>IF(E1204="","",VLOOKUP($E1204,カレンダマスタ!$A$4:$E$381,4,FALSE))</f>
        <v/>
      </c>
      <c r="BD1204" s="126" t="str">
        <f>IF(AC1204="社員","",IF(AG1204=0,"",IF(AD1204="NSTC",IF(COUNTIF(カレンダマスタ!$Q$5:$Q$32,G1204)=1,"OK","×"),
IF(AD1204="NS本社",IF(COUNTIF(カレンダマスタ!$T$5:$T$32,G1204)=1,"OK","×"),IF(COUNTIF(カレンダマスタ!$R$5:$R$32,G1204)=1,"OK","×")))))</f>
        <v/>
      </c>
      <c r="BE1204" s="126" t="str">
        <f>IF(AC1204="社員","",IF(G1204="","",IF(R1204&lt;&gt;"","",IF(AF1204="CS","OK",IF(VLOOKUP(E1204,カレンダマスタ!$A$5:$D$381,4,FALSE)&gt;0,"",IF(OR(G1204*24&gt;10.84,H1204*24&lt;14.5)=TRUE,"×","OK"))))))</f>
        <v/>
      </c>
      <c r="BF1204" s="126" t="str">
        <f t="shared" si="371"/>
        <v/>
      </c>
      <c r="BG1204" s="126" t="str">
        <f t="shared" si="387"/>
        <v/>
      </c>
      <c r="BI1204" s="130" t="str">
        <f t="shared" si="384"/>
        <v/>
      </c>
    </row>
    <row r="1205" spans="2:61">
      <c r="B1205" s="210"/>
      <c r="C1205" s="536"/>
      <c r="D1205" s="128"/>
      <c r="E1205" s="583"/>
      <c r="F1205" s="128"/>
      <c r="G1205" s="588"/>
      <c r="H1205" s="588"/>
      <c r="I1205" s="130"/>
      <c r="J1205" s="139"/>
      <c r="K1205" s="131"/>
      <c r="L1205" s="132"/>
      <c r="M1205" s="132"/>
      <c r="N1205" s="141"/>
      <c r="O1205" s="139"/>
      <c r="P1205" s="139"/>
      <c r="Q1205" s="139"/>
      <c r="R1205" s="133"/>
      <c r="S1205" s="134"/>
      <c r="T1205" s="434" t="str">
        <f t="shared" si="385"/>
        <v/>
      </c>
      <c r="U1205" s="429"/>
      <c r="V1205" s="429" t="str">
        <f t="shared" si="379"/>
        <v/>
      </c>
      <c r="W1205" s="298"/>
      <c r="X1205" s="129" t="str">
        <f t="shared" si="386"/>
        <v/>
      </c>
      <c r="Y1205" s="129" t="str">
        <f t="shared" si="380"/>
        <v/>
      </c>
      <c r="Z1205" s="129" t="str">
        <f t="shared" si="381"/>
        <v/>
      </c>
      <c r="AA1205" s="133" t="str">
        <f t="shared" si="373"/>
        <v/>
      </c>
      <c r="AC1205" s="186" t="str">
        <f>AC1181</f>
        <v/>
      </c>
      <c r="AD1205" s="187" t="str">
        <f>AD1181</f>
        <v/>
      </c>
      <c r="AE1205" s="187" t="str">
        <f>AE1181</f>
        <v/>
      </c>
      <c r="AF1205" s="187" t="str">
        <f>AF1181</f>
        <v/>
      </c>
      <c r="AG1205" s="204">
        <f t="shared" si="382"/>
        <v>0</v>
      </c>
      <c r="AI1205" s="135" t="str">
        <f>IF(月報!G1205&lt;&gt;"",月報!G1205,"")</f>
        <v/>
      </c>
      <c r="AJ1205" s="126" t="str">
        <f>IF(月報!W1205&lt;&gt;"",月報!W1205*24,"")</f>
        <v/>
      </c>
      <c r="AK1205" s="126" t="str">
        <f>IF(月報!P1205&lt;&gt;"",月報!P1205,"")</f>
        <v/>
      </c>
      <c r="AL1205" s="126" t="str">
        <f>IF(月報!Q1205&lt;&gt;"",IF(月報!Q1205="平日残","",月報!Q1205),"")</f>
        <v/>
      </c>
      <c r="AM1205" s="126"/>
      <c r="AN1205" s="126" t="str">
        <f t="shared" si="372"/>
        <v/>
      </c>
      <c r="AO1205" s="126" t="str">
        <f>IF($E1205="","",VLOOKUP($E1205,カレンダマスタ!$A$5:$E$381,5,FALSE))</f>
        <v/>
      </c>
      <c r="AQ1205" s="196" t="str">
        <f>IF(G1205="","",IF(VLOOKUP(E1205,カレンダマスタ!$A$5:$D$381,4,FALSE)=0,"",1))</f>
        <v/>
      </c>
      <c r="AR1205" s="136" t="str">
        <f>IF($G1205="","",IF($AD1205="NSTC",INDEX(カレンダマスタ!$I$26:$O$31,MATCH($G1205,カレンダマスタ!$H$26:$H$31,1),MATCH($H1205,カレンダマスタ!$I$25:$O$25,1)),
IF($AD1205="CS本社",INDEX(カレンダマスタ!$I$36:$O$41,MATCH($G1205,カレンダマスタ!$H$36:$H$41,1),MATCH($H1205,カレンダマスタ!$I$35:$O$35,1)),
IF($AD1205="NS本社",INDEX(カレンダマスタ!$I$94:$O$99,MATCH($G1205,カレンダマスタ!$H$95:$H$100,1),MATCH($H1205,カレンダマスタ!$I$93:$O$93,1)),
IF($AD1205="ODC",INDEX(カレンダマスタ!$I$46:$O$51,MATCH($G1205,カレンダマスタ!$H$46:$H$51,1),MATCH($H1205,カレンダマスタ!$I$45:$O$45,1)),
IF($AD1205="NS東京TC",INDEX(カレンダマスタ!$I$56:$O$61,MATCH($G1205,カレンダマスタ!$H$56:$H$61,1),MATCH($H1205,カレンダマスタ!$I$55:$O$55,1)),""))))))</f>
        <v/>
      </c>
      <c r="AS1205" s="126" t="str">
        <f t="shared" si="383"/>
        <v/>
      </c>
      <c r="AU1205" s="137" t="str">
        <f>IF(E1205="","",VLOOKUP($E1205,カレンダマスタ!$A$4:$E$381,4,FALSE))</f>
        <v/>
      </c>
      <c r="AV1205" s="137" t="str">
        <f t="shared" si="374"/>
        <v/>
      </c>
      <c r="AW1205" s="137" t="str">
        <f t="shared" si="375"/>
        <v/>
      </c>
      <c r="AX1205" s="138" t="str">
        <f t="shared" si="376"/>
        <v/>
      </c>
      <c r="AY1205" s="138" t="str">
        <f t="shared" si="377"/>
        <v/>
      </c>
      <c r="AZ1205" s="130" t="str">
        <f>IF(AX1205&amp;AW1205="勤怠未設定","×",IF(AV1205="勤怠修正","×",IF(AC1205="外注","",IF(AA1205="",IF(AY1205&lt;&gt;"","×",""),IF(VLOOKUP(AA1205,カレンダマスタ!$H$66:$I$83,2,FALSE)&lt;&gt;AY1205,"×","OK")))))</f>
        <v/>
      </c>
      <c r="BC1205" s="137" t="str">
        <f>IF(E1205="","",VLOOKUP($E1205,カレンダマスタ!$A$4:$E$381,4,FALSE))</f>
        <v/>
      </c>
      <c r="BD1205" s="126" t="str">
        <f>IF(AC1205="社員","",IF(AG1205=0,"",IF(AD1205="NSTC",IF(COUNTIF(カレンダマスタ!$Q$5:$Q$32,G1205)=1,"OK","×"),
IF(AD1205="NS本社",IF(COUNTIF(カレンダマスタ!$T$5:$T$32,G1205)=1,"OK","×"),IF(COUNTIF(カレンダマスタ!$R$5:$R$32,G1205)=1,"OK","×")))))</f>
        <v/>
      </c>
      <c r="BE1205" s="126" t="str">
        <f>IF(AC1205="社員","",IF(G1205="","",IF(R1205&lt;&gt;"","",IF(AF1205="CS","OK",IF(VLOOKUP(E1205,カレンダマスタ!$A$5:$D$381,4,FALSE)&gt;0,"",IF(OR(G1205*24&gt;10.84,H1205*24&lt;14.5)=TRUE,"×","OK"))))))</f>
        <v/>
      </c>
      <c r="BF1205" s="126" t="str">
        <f t="shared" si="371"/>
        <v/>
      </c>
      <c r="BG1205" s="126" t="str">
        <f t="shared" si="387"/>
        <v/>
      </c>
      <c r="BI1205" s="130" t="str">
        <f t="shared" si="384"/>
        <v/>
      </c>
    </row>
    <row r="1206" spans="2:61">
      <c r="B1206" s="210"/>
      <c r="C1206" s="536"/>
      <c r="D1206" s="128"/>
      <c r="E1206" s="583"/>
      <c r="F1206" s="128"/>
      <c r="G1206" s="588"/>
      <c r="H1206" s="588"/>
      <c r="I1206" s="130"/>
      <c r="J1206" s="139"/>
      <c r="K1206" s="131"/>
      <c r="L1206" s="132"/>
      <c r="M1206" s="132"/>
      <c r="N1206" s="141"/>
      <c r="O1206" s="139"/>
      <c r="P1206" s="139"/>
      <c r="Q1206" s="139"/>
      <c r="R1206" s="133"/>
      <c r="S1206" s="134"/>
      <c r="T1206" s="434" t="str">
        <f t="shared" si="385"/>
        <v/>
      </c>
      <c r="U1206" s="429"/>
      <c r="V1206" s="429" t="str">
        <f t="shared" si="379"/>
        <v/>
      </c>
      <c r="W1206" s="298"/>
      <c r="X1206" s="129" t="str">
        <f t="shared" si="386"/>
        <v/>
      </c>
      <c r="Y1206" s="129" t="str">
        <f t="shared" si="380"/>
        <v/>
      </c>
      <c r="Z1206" s="129" t="str">
        <f t="shared" si="381"/>
        <v/>
      </c>
      <c r="AA1206" s="133" t="str">
        <f t="shared" si="373"/>
        <v/>
      </c>
      <c r="AC1206" s="186" t="str">
        <f>AC1181</f>
        <v/>
      </c>
      <c r="AD1206" s="187" t="str">
        <f>AD1181</f>
        <v/>
      </c>
      <c r="AE1206" s="187" t="str">
        <f>AE1181</f>
        <v/>
      </c>
      <c r="AF1206" s="187" t="str">
        <f>AF1181</f>
        <v/>
      </c>
      <c r="AG1206" s="204">
        <f t="shared" si="382"/>
        <v>0</v>
      </c>
      <c r="AI1206" s="140" t="str">
        <f>IF(月報!G1206&lt;&gt;"",月報!G1206,"")</f>
        <v/>
      </c>
      <c r="AJ1206" s="126" t="str">
        <f>IF(月報!W1206&lt;&gt;"",月報!W1206*24,"")</f>
        <v/>
      </c>
      <c r="AK1206" s="126" t="str">
        <f>IF(月報!P1206&lt;&gt;"",月報!P1206,"")</f>
        <v/>
      </c>
      <c r="AL1206" s="126" t="str">
        <f>IF(月報!Q1206&lt;&gt;"",IF(月報!Q1206="平日残","",月報!Q1206),"")</f>
        <v/>
      </c>
      <c r="AM1206" s="126"/>
      <c r="AN1206" s="126" t="str">
        <f t="shared" si="372"/>
        <v/>
      </c>
      <c r="AO1206" s="126" t="str">
        <f>IF($E1206="","",VLOOKUP($E1206,カレンダマスタ!$A$5:$E$381,5,FALSE))</f>
        <v/>
      </c>
      <c r="AQ1206" s="196" t="str">
        <f>IF(G1206="","",IF(VLOOKUP(E1206,カレンダマスタ!$A$5:$D$381,4,FALSE)=0,"",1))</f>
        <v/>
      </c>
      <c r="AR1206" s="136" t="str">
        <f>IF($G1206="","",IF($AD1206="NSTC",INDEX(カレンダマスタ!$I$26:$O$31,MATCH($G1206,カレンダマスタ!$H$26:$H$31,1),MATCH($H1206,カレンダマスタ!$I$25:$O$25,1)),
IF($AD1206="CS本社",INDEX(カレンダマスタ!$I$36:$O$41,MATCH($G1206,カレンダマスタ!$H$36:$H$41,1),MATCH($H1206,カレンダマスタ!$I$35:$O$35,1)),
IF($AD1206="NS本社",INDEX(カレンダマスタ!$I$94:$O$99,MATCH($G1206,カレンダマスタ!$H$95:$H$100,1),MATCH($H1206,カレンダマスタ!$I$93:$O$93,1)),
IF($AD1206="ODC",INDEX(カレンダマスタ!$I$46:$O$51,MATCH($G1206,カレンダマスタ!$H$46:$H$51,1),MATCH($H1206,カレンダマスタ!$I$45:$O$45,1)),
IF($AD1206="NS東京TC",INDEX(カレンダマスタ!$I$56:$O$61,MATCH($G1206,カレンダマスタ!$H$56:$H$61,1),MATCH($H1206,カレンダマスタ!$I$55:$O$55,1)),""))))))</f>
        <v/>
      </c>
      <c r="AS1206" s="126" t="str">
        <f t="shared" si="383"/>
        <v/>
      </c>
      <c r="AU1206" s="137" t="str">
        <f>IF(E1206="","",VLOOKUP($E1206,カレンダマスタ!$A$4:$E$381,4,FALSE))</f>
        <v/>
      </c>
      <c r="AV1206" s="137" t="str">
        <f t="shared" si="374"/>
        <v/>
      </c>
      <c r="AW1206" s="137" t="str">
        <f t="shared" si="375"/>
        <v/>
      </c>
      <c r="AX1206" s="138" t="str">
        <f t="shared" si="376"/>
        <v/>
      </c>
      <c r="AY1206" s="138" t="str">
        <f t="shared" si="377"/>
        <v/>
      </c>
      <c r="AZ1206" s="130" t="str">
        <f>IF(AX1206&amp;AW1206="勤怠未設定","×",IF(AV1206="勤怠修正","×",IF(AC1206="外注","",IF(AA1206="",IF(AY1206&lt;&gt;"","×",""),IF(VLOOKUP(AA1206,カレンダマスタ!$H$66:$I$83,2,FALSE)&lt;&gt;AY1206,"×","OK")))))</f>
        <v/>
      </c>
      <c r="BC1206" s="137" t="str">
        <f>IF(E1206="","",VLOOKUP($E1206,カレンダマスタ!$A$4:$E$381,4,FALSE))</f>
        <v/>
      </c>
      <c r="BD1206" s="126" t="str">
        <f>IF(AC1206="社員","",IF(AG1206=0,"",IF(AD1206="NSTC",IF(COUNTIF(カレンダマスタ!$Q$5:$Q$32,G1206)=1,"OK","×"),
IF(AD1206="NS本社",IF(COUNTIF(カレンダマスタ!$T$5:$T$32,G1206)=1,"OK","×"),IF(COUNTIF(カレンダマスタ!$R$5:$R$32,G1206)=1,"OK","×")))))</f>
        <v/>
      </c>
      <c r="BE1206" s="126" t="str">
        <f>IF(AC1206="社員","",IF(G1206="","",IF(R1206&lt;&gt;"","",IF(AF1206="CS","OK",IF(VLOOKUP(E1206,カレンダマスタ!$A$5:$D$381,4,FALSE)&gt;0,"",IF(OR(G1206*24&gt;10.84,H1206*24&lt;14.5)=TRUE,"×","OK"))))))</f>
        <v/>
      </c>
      <c r="BF1206" s="126" t="str">
        <f t="shared" si="371"/>
        <v/>
      </c>
      <c r="BG1206" s="126" t="str">
        <f t="shared" si="387"/>
        <v/>
      </c>
      <c r="BI1206" s="130" t="str">
        <f t="shared" si="384"/>
        <v/>
      </c>
    </row>
    <row r="1207" spans="2:61">
      <c r="B1207" s="210"/>
      <c r="C1207" s="536"/>
      <c r="D1207" s="128"/>
      <c r="E1207" s="583"/>
      <c r="F1207" s="128"/>
      <c r="G1207" s="588"/>
      <c r="H1207" s="588"/>
      <c r="I1207" s="130"/>
      <c r="J1207" s="139"/>
      <c r="K1207" s="131"/>
      <c r="L1207" s="132"/>
      <c r="M1207" s="132"/>
      <c r="N1207" s="141"/>
      <c r="O1207" s="139"/>
      <c r="P1207" s="139"/>
      <c r="Q1207" s="139"/>
      <c r="R1207" s="133"/>
      <c r="S1207" s="134"/>
      <c r="T1207" s="434" t="str">
        <f t="shared" si="385"/>
        <v/>
      </c>
      <c r="U1207" s="429"/>
      <c r="V1207" s="429" t="str">
        <f t="shared" si="379"/>
        <v/>
      </c>
      <c r="W1207" s="298"/>
      <c r="X1207" s="129" t="str">
        <f t="shared" si="386"/>
        <v/>
      </c>
      <c r="Y1207" s="129" t="str">
        <f t="shared" si="380"/>
        <v/>
      </c>
      <c r="Z1207" s="129" t="str">
        <f t="shared" si="381"/>
        <v/>
      </c>
      <c r="AA1207" s="133" t="str">
        <f t="shared" si="373"/>
        <v/>
      </c>
      <c r="AC1207" s="186" t="str">
        <f>AC1181</f>
        <v/>
      </c>
      <c r="AD1207" s="187" t="str">
        <f>AD1181</f>
        <v/>
      </c>
      <c r="AE1207" s="187" t="str">
        <f>AE1181</f>
        <v/>
      </c>
      <c r="AF1207" s="187" t="str">
        <f>AF1181</f>
        <v/>
      </c>
      <c r="AG1207" s="204">
        <f t="shared" si="382"/>
        <v>0</v>
      </c>
      <c r="AI1207" s="140" t="str">
        <f>IF(月報!G1207&lt;&gt;"",月報!G1207,"")</f>
        <v/>
      </c>
      <c r="AJ1207" s="126" t="str">
        <f>IF(月報!W1207&lt;&gt;"",月報!W1207*24,"")</f>
        <v/>
      </c>
      <c r="AK1207" s="126" t="str">
        <f>IF(月報!P1207&lt;&gt;"",月報!P1207,"")</f>
        <v/>
      </c>
      <c r="AL1207" s="126" t="str">
        <f>IF(月報!Q1207&lt;&gt;"",IF(月報!Q1207="平日残","",月報!Q1207),"")</f>
        <v/>
      </c>
      <c r="AM1207" s="126"/>
      <c r="AN1207" s="126" t="str">
        <f t="shared" si="372"/>
        <v/>
      </c>
      <c r="AO1207" s="126" t="str">
        <f>IF($E1207="","",VLOOKUP($E1207,カレンダマスタ!$A$5:$E$381,5,FALSE))</f>
        <v/>
      </c>
      <c r="AQ1207" s="196" t="str">
        <f>IF(G1207="","",IF(VLOOKUP(E1207,カレンダマスタ!$A$5:$D$381,4,FALSE)=0,"",1))</f>
        <v/>
      </c>
      <c r="AR1207" s="136" t="str">
        <f>IF($G1207="","",IF($AD1207="NSTC",INDEX(カレンダマスタ!$I$26:$O$31,MATCH($G1207,カレンダマスタ!$H$26:$H$31,1),MATCH($H1207,カレンダマスタ!$I$25:$O$25,1)),
IF($AD1207="CS本社",INDEX(カレンダマスタ!$I$36:$O$41,MATCH($G1207,カレンダマスタ!$H$36:$H$41,1),MATCH($H1207,カレンダマスタ!$I$35:$O$35,1)),
IF($AD1207="NS本社",INDEX(カレンダマスタ!$I$94:$O$99,MATCH($G1207,カレンダマスタ!$H$95:$H$100,1),MATCH($H1207,カレンダマスタ!$I$93:$O$93,1)),
IF($AD1207="ODC",INDEX(カレンダマスタ!$I$46:$O$51,MATCH($G1207,カレンダマスタ!$H$46:$H$51,1),MATCH($H1207,カレンダマスタ!$I$45:$O$45,1)),
IF($AD1207="NS東京TC",INDEX(カレンダマスタ!$I$56:$O$61,MATCH($G1207,カレンダマスタ!$H$56:$H$61,1),MATCH($H1207,カレンダマスタ!$I$55:$O$55,1)),""))))))</f>
        <v/>
      </c>
      <c r="AS1207" s="126" t="str">
        <f t="shared" si="383"/>
        <v/>
      </c>
      <c r="AU1207" s="137" t="str">
        <f>IF(E1207="","",VLOOKUP($E1207,カレンダマスタ!$A$4:$E$381,4,FALSE))</f>
        <v/>
      </c>
      <c r="AV1207" s="137" t="str">
        <f t="shared" si="374"/>
        <v/>
      </c>
      <c r="AW1207" s="137" t="str">
        <f t="shared" si="375"/>
        <v/>
      </c>
      <c r="AX1207" s="138" t="str">
        <f t="shared" si="376"/>
        <v/>
      </c>
      <c r="AY1207" s="138" t="str">
        <f t="shared" si="377"/>
        <v/>
      </c>
      <c r="AZ1207" s="130" t="str">
        <f>IF(AX1207&amp;AW1207="勤怠未設定","×",IF(AV1207="勤怠修正","×",IF(AC1207="外注","",IF(AA1207="",IF(AY1207&lt;&gt;"","×",""),IF(VLOOKUP(AA1207,カレンダマスタ!$H$66:$I$83,2,FALSE)&lt;&gt;AY1207,"×","OK")))))</f>
        <v/>
      </c>
      <c r="BC1207" s="137" t="str">
        <f>IF(E1207="","",VLOOKUP($E1207,カレンダマスタ!$A$4:$E$381,4,FALSE))</f>
        <v/>
      </c>
      <c r="BD1207" s="126" t="str">
        <f>IF(AC1207="社員","",IF(AG1207=0,"",IF(AD1207="NSTC",IF(COUNTIF(カレンダマスタ!$Q$5:$Q$32,G1207)=1,"OK","×"),
IF(AD1207="NS本社",IF(COUNTIF(カレンダマスタ!$T$5:$T$32,G1207)=1,"OK","×"),IF(COUNTIF(カレンダマスタ!$R$5:$R$32,G1207)=1,"OK","×")))))</f>
        <v/>
      </c>
      <c r="BE1207" s="126" t="str">
        <f>IF(AC1207="社員","",IF(G1207="","",IF(R1207&lt;&gt;"","",IF(AF1207="CS","OK",IF(VLOOKUP(E1207,カレンダマスタ!$A$5:$D$381,4,FALSE)&gt;0,"",IF(OR(G1207*24&gt;10.84,H1207*24&lt;14.5)=TRUE,"×","OK"))))))</f>
        <v/>
      </c>
      <c r="BF1207" s="126" t="str">
        <f t="shared" si="371"/>
        <v/>
      </c>
      <c r="BG1207" s="126" t="str">
        <f t="shared" si="387"/>
        <v/>
      </c>
      <c r="BI1207" s="130" t="str">
        <f t="shared" si="384"/>
        <v/>
      </c>
    </row>
    <row r="1208" spans="2:61">
      <c r="B1208" s="210"/>
      <c r="C1208" s="537"/>
      <c r="D1208" s="142"/>
      <c r="E1208" s="584"/>
      <c r="F1208" s="142"/>
      <c r="G1208" s="589"/>
      <c r="H1208" s="589"/>
      <c r="I1208" s="144"/>
      <c r="J1208" s="148"/>
      <c r="K1208" s="145"/>
      <c r="L1208" s="146"/>
      <c r="M1208" s="146"/>
      <c r="N1208" s="147"/>
      <c r="O1208" s="148"/>
      <c r="P1208" s="148"/>
      <c r="Q1208" s="148"/>
      <c r="R1208" s="149"/>
      <c r="S1208" s="156"/>
      <c r="T1208" s="435" t="str">
        <f t="shared" si="385"/>
        <v/>
      </c>
      <c r="U1208" s="430"/>
      <c r="V1208" s="430" t="str">
        <f t="shared" si="379"/>
        <v/>
      </c>
      <c r="W1208" s="298"/>
      <c r="X1208" s="143" t="str">
        <f t="shared" si="386"/>
        <v/>
      </c>
      <c r="Y1208" s="143" t="str">
        <f t="shared" si="380"/>
        <v/>
      </c>
      <c r="Z1208" s="143" t="str">
        <f t="shared" si="381"/>
        <v/>
      </c>
      <c r="AA1208" s="149" t="str">
        <f t="shared" si="373"/>
        <v/>
      </c>
      <c r="AC1208" s="188" t="str">
        <f>AC1181</f>
        <v/>
      </c>
      <c r="AD1208" s="189" t="str">
        <f>AD1181</f>
        <v/>
      </c>
      <c r="AE1208" s="189" t="str">
        <f>AE1181</f>
        <v/>
      </c>
      <c r="AF1208" s="189" t="str">
        <f>AF1181</f>
        <v/>
      </c>
      <c r="AG1208" s="205">
        <f t="shared" si="382"/>
        <v>0</v>
      </c>
      <c r="AI1208" s="157" t="str">
        <f>IF(月報!G1208&lt;&gt;"",月報!G1208,"")</f>
        <v/>
      </c>
      <c r="AJ1208" s="151" t="str">
        <f>IF(月報!W1208&lt;&gt;"",月報!W1208*24,"")</f>
        <v/>
      </c>
      <c r="AK1208" s="151" t="str">
        <f>IF(月報!P1208&lt;&gt;"",月報!P1208,"")</f>
        <v/>
      </c>
      <c r="AL1208" s="151" t="str">
        <f>IF(月報!Q1208&lt;&gt;"",IF(月報!Q1208="平日残","",月報!Q1208),"")</f>
        <v/>
      </c>
      <c r="AM1208" s="151"/>
      <c r="AN1208" s="151" t="str">
        <f t="shared" si="372"/>
        <v/>
      </c>
      <c r="AO1208" s="151" t="str">
        <f>IF($E1208="","",VLOOKUP($E1208,カレンダマスタ!$A$5:$E$381,5,FALSE))</f>
        <v/>
      </c>
      <c r="AQ1208" s="197" t="str">
        <f>IF(G1208="","",IF(VLOOKUP(E1208,カレンダマスタ!$A$5:$D$381,4,FALSE)=0,"",1))</f>
        <v/>
      </c>
      <c r="AR1208" s="152" t="str">
        <f>IF($G1208="","",IF($AD1208="NSTC",INDEX(カレンダマスタ!$I$26:$O$31,MATCH($G1208,カレンダマスタ!$H$26:$H$31,1),MATCH($H1208,カレンダマスタ!$I$25:$O$25,1)),
IF($AD1208="CS本社",INDEX(カレンダマスタ!$I$36:$O$41,MATCH($G1208,カレンダマスタ!$H$36:$H$41,1),MATCH($H1208,カレンダマスタ!$I$35:$O$35,1)),
IF($AD1208="NS本社",INDEX(カレンダマスタ!$I$94:$O$99,MATCH($G1208,カレンダマスタ!$H$95:$H$100,1),MATCH($H1208,カレンダマスタ!$I$93:$O$93,1)),
IF($AD1208="ODC",INDEX(カレンダマスタ!$I$46:$O$51,MATCH($G1208,カレンダマスタ!$H$46:$H$51,1),MATCH($H1208,カレンダマスタ!$I$45:$O$45,1)),
IF($AD1208="NS東京TC",INDEX(カレンダマスタ!$I$56:$O$61,MATCH($G1208,カレンダマスタ!$H$56:$H$61,1),MATCH($H1208,カレンダマスタ!$I$55:$O$55,1)),""))))))</f>
        <v/>
      </c>
      <c r="AS1208" s="151" t="str">
        <f t="shared" si="383"/>
        <v/>
      </c>
      <c r="AU1208" s="153" t="str">
        <f>IF(E1208="","",VLOOKUP($E1208,カレンダマスタ!$A$4:$E$381,4,FALSE))</f>
        <v/>
      </c>
      <c r="AV1208" s="153" t="str">
        <f t="shared" si="374"/>
        <v/>
      </c>
      <c r="AW1208" s="153" t="str">
        <f t="shared" si="375"/>
        <v/>
      </c>
      <c r="AX1208" s="154" t="str">
        <f t="shared" si="376"/>
        <v/>
      </c>
      <c r="AY1208" s="154" t="str">
        <f t="shared" si="377"/>
        <v/>
      </c>
      <c r="AZ1208" s="144" t="str">
        <f>IF(AX1208&amp;AW1208="勤怠未設定","×",IF(AV1208="勤怠修正","×",IF(AC1208="外注","",IF(AA1208="",IF(AY1208&lt;&gt;"","×",""),IF(VLOOKUP(AA1208,カレンダマスタ!$H$66:$I$83,2,FALSE)&lt;&gt;AY1208,"×","OK")))))</f>
        <v/>
      </c>
      <c r="BC1208" s="153" t="str">
        <f>IF(E1208="","",VLOOKUP($E1208,カレンダマスタ!$A$4:$E$381,4,FALSE))</f>
        <v/>
      </c>
      <c r="BD1208" s="151" t="str">
        <f>IF(AC1208="社員","",IF(AG1208=0,"",IF(AD1208="NSTC",IF(COUNTIF(カレンダマスタ!$Q$5:$Q$32,G1208)=1,"OK","×"),
IF(AD1208="NS本社",IF(COUNTIF(カレンダマスタ!$T$5:$T$32,G1208)=1,"OK","×"),IF(COUNTIF(カレンダマスタ!$R$5:$R$32,G1208)=1,"OK","×")))))</f>
        <v/>
      </c>
      <c r="BE1208" s="151" t="str">
        <f>IF(AC1208="社員","",IF(G1208="","",IF(R1208&lt;&gt;"","",IF(AF1208="CS","OK",IF(VLOOKUP(E1208,カレンダマスタ!$A$5:$D$381,4,FALSE)&gt;0,"",IF(OR(G1208*24&gt;10.84,H1208*24&lt;14.5)=TRUE,"×","OK"))))))</f>
        <v/>
      </c>
      <c r="BF1208" s="151" t="str">
        <f t="shared" ref="BF1208:BF1271" si="388">IF(AC1208="外注",AN1208,IF(G1208="",IF(AJ1208="","","週報未入力"),IF(AJ1208="","TW未入力","")))</f>
        <v/>
      </c>
      <c r="BG1208" s="151" t="str">
        <f t="shared" si="387"/>
        <v/>
      </c>
      <c r="BI1208" s="144" t="str">
        <f t="shared" si="384"/>
        <v/>
      </c>
    </row>
    <row r="1209" spans="2:61">
      <c r="B1209" s="210"/>
      <c r="C1209" s="535"/>
      <c r="D1209" s="112"/>
      <c r="E1209" s="582"/>
      <c r="F1209" s="112"/>
      <c r="G1209" s="587"/>
      <c r="H1209" s="587"/>
      <c r="I1209" s="114"/>
      <c r="J1209" s="118"/>
      <c r="K1209" s="115"/>
      <c r="L1209" s="116"/>
      <c r="M1209" s="116"/>
      <c r="N1209" s="117"/>
      <c r="O1209" s="118"/>
      <c r="P1209" s="118"/>
      <c r="Q1209" s="118"/>
      <c r="R1209" s="119"/>
      <c r="S1209" s="120"/>
      <c r="T1209" s="433" t="str">
        <f t="shared" si="385"/>
        <v/>
      </c>
      <c r="U1209" s="431">
        <f>SUM(T1209:T1215)</f>
        <v>0</v>
      </c>
      <c r="V1209" s="431" t="str">
        <f t="shared" si="379"/>
        <v/>
      </c>
      <c r="W1209" s="298"/>
      <c r="X1209" s="113" t="str">
        <f t="shared" si="386"/>
        <v/>
      </c>
      <c r="Y1209" s="113" t="str">
        <f t="shared" si="380"/>
        <v/>
      </c>
      <c r="Z1209" s="113" t="str">
        <f t="shared" si="381"/>
        <v/>
      </c>
      <c r="AA1209" s="119" t="str">
        <f t="shared" si="373"/>
        <v/>
      </c>
      <c r="AC1209" s="190" t="str">
        <f>AC1181</f>
        <v/>
      </c>
      <c r="AD1209" s="191" t="str">
        <f>AD1181</f>
        <v/>
      </c>
      <c r="AE1209" s="191" t="str">
        <f>AE1181</f>
        <v/>
      </c>
      <c r="AF1209" s="191" t="str">
        <f>AF1181</f>
        <v/>
      </c>
      <c r="AG1209" s="206">
        <f t="shared" si="382"/>
        <v>0</v>
      </c>
      <c r="AI1209" s="159" t="str">
        <f>IF(月報!G1209&lt;&gt;"",月報!G1209,"")</f>
        <v/>
      </c>
      <c r="AJ1209" s="122" t="str">
        <f>IF(月報!W1209&lt;&gt;"",月報!W1209*24,"")</f>
        <v/>
      </c>
      <c r="AK1209" s="122" t="str">
        <f>IF(月報!P1209&lt;&gt;"",月報!P1209,"")</f>
        <v/>
      </c>
      <c r="AL1209" s="122" t="str">
        <f>IF(月報!Q1209&lt;&gt;"",IF(月報!Q1209="平日残","",月報!Q1209),"")</f>
        <v/>
      </c>
      <c r="AM1209" s="122"/>
      <c r="AN1209" s="122" t="str">
        <f t="shared" si="372"/>
        <v/>
      </c>
      <c r="AO1209" s="122" t="str">
        <f>IF($E1209="","",VLOOKUP($E1209,カレンダマスタ!$A$5:$E$381,5,FALSE))</f>
        <v/>
      </c>
      <c r="AQ1209" s="195" t="str">
        <f>IF(G1209="","",IF(VLOOKUP(E1209,カレンダマスタ!$A$5:$D$381,4,FALSE)=0,"",1))</f>
        <v/>
      </c>
      <c r="AR1209" s="123" t="str">
        <f>IF($G1209="","",IF($AD1209="NSTC",INDEX(カレンダマスタ!$I$26:$O$31,MATCH($G1209,カレンダマスタ!$H$26:$H$31,1),MATCH($H1209,カレンダマスタ!$I$25:$O$25,1)),
IF($AD1209="CS本社",INDEX(カレンダマスタ!$I$36:$O$41,MATCH($G1209,カレンダマスタ!$H$36:$H$41,1),MATCH($H1209,カレンダマスタ!$I$35:$O$35,1)),
IF($AD1209="NS本社",INDEX(カレンダマスタ!$I$94:$O$99,MATCH($G1209,カレンダマスタ!$H$95:$H$100,1),MATCH($H1209,カレンダマスタ!$I$93:$O$93,1)),
IF($AD1209="ODC",INDEX(カレンダマスタ!$I$46:$O$51,MATCH($G1209,カレンダマスタ!$H$46:$H$51,1),MATCH($H1209,カレンダマスタ!$I$45:$O$45,1)),
IF($AD1209="NS東京TC",INDEX(カレンダマスタ!$I$56:$O$61,MATCH($G1209,カレンダマスタ!$H$56:$H$61,1),MATCH($H1209,カレンダマスタ!$I$55:$O$55,1)),""))))))</f>
        <v/>
      </c>
      <c r="AS1209" s="122" t="str">
        <f t="shared" si="383"/>
        <v/>
      </c>
      <c r="AU1209" s="124" t="str">
        <f>IF(E1209="","",VLOOKUP($E1209,カレンダマスタ!$A$4:$E$381,4,FALSE))</f>
        <v/>
      </c>
      <c r="AV1209" s="124" t="str">
        <f t="shared" si="374"/>
        <v/>
      </c>
      <c r="AW1209" s="124" t="str">
        <f t="shared" si="375"/>
        <v/>
      </c>
      <c r="AX1209" s="125" t="str">
        <f t="shared" si="376"/>
        <v/>
      </c>
      <c r="AY1209" s="125" t="str">
        <f t="shared" si="377"/>
        <v/>
      </c>
      <c r="AZ1209" s="114" t="str">
        <f>IF(AX1209&amp;AW1209="勤怠未設定","×",IF(AV1209="勤怠修正","×",IF(AC1209="外注","",IF(AA1209="",IF(AY1209&lt;&gt;"","×",""),IF(VLOOKUP(AA1209,カレンダマスタ!$H$66:$I$83,2,FALSE)&lt;&gt;AY1209,"×","OK")))))</f>
        <v/>
      </c>
      <c r="BC1209" s="124" t="str">
        <f>IF(E1209="","",VLOOKUP($E1209,カレンダマスタ!$A$4:$E$381,4,FALSE))</f>
        <v/>
      </c>
      <c r="BD1209" s="122" t="str">
        <f>IF(AC1209="社員","",IF(AG1209=0,"",IF(AD1209="NSTC",IF(COUNTIF(カレンダマスタ!$Q$5:$Q$32,G1209)=1,"OK","×"),
IF(AD1209="NS本社",IF(COUNTIF(カレンダマスタ!$T$5:$T$32,G1209)=1,"OK","×"),IF(COUNTIF(カレンダマスタ!$R$5:$R$32,G1209)=1,"OK","×")))))</f>
        <v/>
      </c>
      <c r="BE1209" s="122" t="str">
        <f>IF(AC1209="社員","",IF(G1209="","",IF(R1209&lt;&gt;"","",IF(AF1209="CS","OK",IF(VLOOKUP(E1209,カレンダマスタ!$A$5:$D$381,4,FALSE)&gt;0,"",IF(OR(G1209*24&gt;10.84,H1209*24&lt;14.5)=TRUE,"×","OK"))))))</f>
        <v/>
      </c>
      <c r="BF1209" s="122" t="str">
        <f t="shared" si="388"/>
        <v/>
      </c>
      <c r="BG1209" s="122" t="str">
        <f t="shared" si="387"/>
        <v/>
      </c>
      <c r="BI1209" s="114" t="str">
        <f t="shared" si="384"/>
        <v/>
      </c>
    </row>
    <row r="1210" spans="2:61">
      <c r="B1210" s="210"/>
      <c r="C1210" s="536"/>
      <c r="D1210" s="128"/>
      <c r="E1210" s="583"/>
      <c r="F1210" s="128"/>
      <c r="G1210" s="588"/>
      <c r="H1210" s="588"/>
      <c r="I1210" s="130"/>
      <c r="J1210" s="139"/>
      <c r="K1210" s="131"/>
      <c r="L1210" s="132"/>
      <c r="M1210" s="132"/>
      <c r="N1210" s="141"/>
      <c r="O1210" s="139"/>
      <c r="P1210" s="139"/>
      <c r="Q1210" s="139"/>
      <c r="R1210" s="133"/>
      <c r="S1210" s="134"/>
      <c r="T1210" s="434" t="str">
        <f t="shared" si="385"/>
        <v/>
      </c>
      <c r="U1210" s="429"/>
      <c r="V1210" s="429" t="str">
        <f t="shared" si="379"/>
        <v/>
      </c>
      <c r="W1210" s="298"/>
      <c r="X1210" s="129" t="str">
        <f t="shared" si="386"/>
        <v/>
      </c>
      <c r="Y1210" s="129" t="str">
        <f t="shared" si="380"/>
        <v/>
      </c>
      <c r="Z1210" s="129" t="str">
        <f t="shared" si="381"/>
        <v/>
      </c>
      <c r="AA1210" s="133" t="str">
        <f t="shared" si="373"/>
        <v/>
      </c>
      <c r="AC1210" s="186" t="str">
        <f>AC1181</f>
        <v/>
      </c>
      <c r="AD1210" s="187" t="str">
        <f>AD1181</f>
        <v/>
      </c>
      <c r="AE1210" s="187" t="str">
        <f>AE1181</f>
        <v/>
      </c>
      <c r="AF1210" s="187" t="str">
        <f>AF1181</f>
        <v/>
      </c>
      <c r="AG1210" s="204">
        <f t="shared" si="382"/>
        <v>0</v>
      </c>
      <c r="AI1210" s="135" t="str">
        <f>IF(月報!G1210&lt;&gt;"",月報!G1210,"")</f>
        <v/>
      </c>
      <c r="AJ1210" s="126" t="str">
        <f>IF(月報!W1210&lt;&gt;"",月報!W1210*24,"")</f>
        <v/>
      </c>
      <c r="AK1210" s="126" t="str">
        <f>IF(月報!P1210&lt;&gt;"",月報!P1210,"")</f>
        <v/>
      </c>
      <c r="AL1210" s="126" t="str">
        <f>IF(月報!Q1210&lt;&gt;"",IF(月報!Q1210="平日残","",月報!Q1210),"")</f>
        <v/>
      </c>
      <c r="AM1210" s="126"/>
      <c r="AN1210" s="126" t="str">
        <f t="shared" si="372"/>
        <v/>
      </c>
      <c r="AO1210" s="126" t="str">
        <f>IF($E1210="","",VLOOKUP($E1210,カレンダマスタ!$A$5:$E$381,5,FALSE))</f>
        <v/>
      </c>
      <c r="AQ1210" s="196" t="str">
        <f>IF(G1210="","",IF(VLOOKUP(E1210,カレンダマスタ!$A$5:$D$381,4,FALSE)=0,"",1))</f>
        <v/>
      </c>
      <c r="AR1210" s="136" t="str">
        <f>IF($G1210="","",IF($AD1210="NSTC",INDEX(カレンダマスタ!$I$26:$O$31,MATCH($G1210,カレンダマスタ!$H$26:$H$31,1),MATCH($H1210,カレンダマスタ!$I$25:$O$25,1)),
IF($AD1210="CS本社",INDEX(カレンダマスタ!$I$36:$O$41,MATCH($G1210,カレンダマスタ!$H$36:$H$41,1),MATCH($H1210,カレンダマスタ!$I$35:$O$35,1)),
IF($AD1210="NS本社",INDEX(カレンダマスタ!$I$94:$O$99,MATCH($G1210,カレンダマスタ!$H$95:$H$100,1),MATCH($H1210,カレンダマスタ!$I$93:$O$93,1)),
IF($AD1210="ODC",INDEX(カレンダマスタ!$I$46:$O$51,MATCH($G1210,カレンダマスタ!$H$46:$H$51,1),MATCH($H1210,カレンダマスタ!$I$45:$O$45,1)),
IF($AD1210="NS東京TC",INDEX(カレンダマスタ!$I$56:$O$61,MATCH($G1210,カレンダマスタ!$H$56:$H$61,1),MATCH($H1210,カレンダマスタ!$I$55:$O$55,1)),""))))))</f>
        <v/>
      </c>
      <c r="AS1210" s="126" t="str">
        <f t="shared" si="383"/>
        <v/>
      </c>
      <c r="AU1210" s="137" t="str">
        <f>IF(E1210="","",VLOOKUP($E1210,カレンダマスタ!$A$4:$E$381,4,FALSE))</f>
        <v/>
      </c>
      <c r="AV1210" s="137" t="str">
        <f t="shared" si="374"/>
        <v/>
      </c>
      <c r="AW1210" s="137" t="str">
        <f t="shared" si="375"/>
        <v/>
      </c>
      <c r="AX1210" s="138" t="str">
        <f t="shared" si="376"/>
        <v/>
      </c>
      <c r="AY1210" s="138" t="str">
        <f t="shared" si="377"/>
        <v/>
      </c>
      <c r="AZ1210" s="130" t="str">
        <f>IF(AX1210&amp;AW1210="勤怠未設定","×",IF(AV1210="勤怠修正","×",IF(AC1210="外注","",IF(AA1210="",IF(AY1210&lt;&gt;"","×",""),IF(VLOOKUP(AA1210,カレンダマスタ!$H$66:$I$83,2,FALSE)&lt;&gt;AY1210,"×","OK")))))</f>
        <v/>
      </c>
      <c r="BC1210" s="137" t="str">
        <f>IF(E1210="","",VLOOKUP($E1210,カレンダマスタ!$A$4:$E$381,4,FALSE))</f>
        <v/>
      </c>
      <c r="BD1210" s="126" t="str">
        <f>IF(AC1210="社員","",IF(AG1210=0,"",IF(AD1210="NSTC",IF(COUNTIF(カレンダマスタ!$Q$5:$Q$32,G1210)=1,"OK","×"),
IF(AD1210="NS本社",IF(COUNTIF(カレンダマスタ!$T$5:$T$32,G1210)=1,"OK","×"),IF(COUNTIF(カレンダマスタ!$R$5:$R$32,G1210)=1,"OK","×")))))</f>
        <v/>
      </c>
      <c r="BE1210" s="126" t="str">
        <f>IF(AC1210="社員","",IF(G1210="","",IF(R1210&lt;&gt;"","",IF(AF1210="CS","OK",IF(VLOOKUP(E1210,カレンダマスタ!$A$5:$D$381,4,FALSE)&gt;0,"",IF(OR(G1210*24&gt;10.84,H1210*24&lt;14.5)=TRUE,"×","OK"))))))</f>
        <v/>
      </c>
      <c r="BF1210" s="126" t="str">
        <f t="shared" si="388"/>
        <v/>
      </c>
      <c r="BG1210" s="126" t="str">
        <f t="shared" si="387"/>
        <v/>
      </c>
      <c r="BI1210" s="130" t="str">
        <f t="shared" si="384"/>
        <v/>
      </c>
    </row>
    <row r="1211" spans="2:61">
      <c r="B1211" s="210"/>
      <c r="C1211" s="536"/>
      <c r="D1211" s="128"/>
      <c r="E1211" s="583"/>
      <c r="F1211" s="128"/>
      <c r="G1211" s="588"/>
      <c r="H1211" s="588"/>
      <c r="I1211" s="130"/>
      <c r="J1211" s="139"/>
      <c r="K1211" s="131"/>
      <c r="L1211" s="132"/>
      <c r="M1211" s="132"/>
      <c r="N1211" s="141"/>
      <c r="O1211" s="139"/>
      <c r="P1211" s="139"/>
      <c r="Q1211" s="139"/>
      <c r="R1211" s="133"/>
      <c r="S1211" s="134"/>
      <c r="T1211" s="434" t="str">
        <f t="shared" si="385"/>
        <v/>
      </c>
      <c r="U1211" s="429"/>
      <c r="V1211" s="429" t="str">
        <f t="shared" si="379"/>
        <v/>
      </c>
      <c r="W1211" s="298"/>
      <c r="X1211" s="129" t="str">
        <f t="shared" si="386"/>
        <v/>
      </c>
      <c r="Y1211" s="129" t="str">
        <f t="shared" si="380"/>
        <v/>
      </c>
      <c r="Z1211" s="129" t="str">
        <f t="shared" si="381"/>
        <v/>
      </c>
      <c r="AA1211" s="133" t="str">
        <f t="shared" si="373"/>
        <v/>
      </c>
      <c r="AC1211" s="186" t="str">
        <f>AC1181</f>
        <v/>
      </c>
      <c r="AD1211" s="187" t="str">
        <f>AD1181</f>
        <v/>
      </c>
      <c r="AE1211" s="187" t="str">
        <f>AE1181</f>
        <v/>
      </c>
      <c r="AF1211" s="187" t="str">
        <f>AF1181</f>
        <v/>
      </c>
      <c r="AG1211" s="204">
        <f t="shared" si="382"/>
        <v>0</v>
      </c>
      <c r="AI1211" s="160" t="str">
        <f>IF(月報!G1211&lt;&gt;"",月報!G1211,"")</f>
        <v/>
      </c>
      <c r="AJ1211" s="126" t="str">
        <f>IF(月報!W1211&lt;&gt;"",月報!W1211*24,"")</f>
        <v/>
      </c>
      <c r="AK1211" s="126" t="str">
        <f>IF(月報!P1211&lt;&gt;"",月報!P1211,"")</f>
        <v/>
      </c>
      <c r="AL1211" s="126" t="str">
        <f>IF(月報!Q1211&lt;&gt;"",IF(月報!Q1211="平日残","",月報!Q1211),"")</f>
        <v/>
      </c>
      <c r="AM1211" s="126"/>
      <c r="AN1211" s="126" t="str">
        <f t="shared" si="372"/>
        <v/>
      </c>
      <c r="AO1211" s="126" t="str">
        <f>IF($E1211="","",VLOOKUP($E1211,カレンダマスタ!$A$5:$E$381,5,FALSE))</f>
        <v/>
      </c>
      <c r="AQ1211" s="196" t="str">
        <f>IF(G1211="","",IF(VLOOKUP(E1211,カレンダマスタ!$A$5:$D$381,4,FALSE)=0,"",1))</f>
        <v/>
      </c>
      <c r="AR1211" s="136" t="str">
        <f>IF($G1211="","",IF($AD1211="NSTC",INDEX(カレンダマスタ!$I$26:$O$31,MATCH($G1211,カレンダマスタ!$H$26:$H$31,1),MATCH($H1211,カレンダマスタ!$I$25:$O$25,1)),
IF($AD1211="CS本社",INDEX(カレンダマスタ!$I$36:$O$41,MATCH($G1211,カレンダマスタ!$H$36:$H$41,1),MATCH($H1211,カレンダマスタ!$I$35:$O$35,1)),
IF($AD1211="NS本社",INDEX(カレンダマスタ!$I$94:$O$99,MATCH($G1211,カレンダマスタ!$H$95:$H$100,1),MATCH($H1211,カレンダマスタ!$I$93:$O$93,1)),
IF($AD1211="ODC",INDEX(カレンダマスタ!$I$46:$O$51,MATCH($G1211,カレンダマスタ!$H$46:$H$51,1),MATCH($H1211,カレンダマスタ!$I$45:$O$45,1)),
IF($AD1211="NS東京TC",INDEX(カレンダマスタ!$I$56:$O$61,MATCH($G1211,カレンダマスタ!$H$56:$H$61,1),MATCH($H1211,カレンダマスタ!$I$55:$O$55,1)),""))))))</f>
        <v/>
      </c>
      <c r="AS1211" s="126" t="str">
        <f t="shared" si="383"/>
        <v/>
      </c>
      <c r="AU1211" s="137" t="str">
        <f>IF(E1211="","",VLOOKUP($E1211,カレンダマスタ!$A$4:$E$381,4,FALSE))</f>
        <v/>
      </c>
      <c r="AV1211" s="137" t="str">
        <f t="shared" si="374"/>
        <v/>
      </c>
      <c r="AW1211" s="137" t="str">
        <f t="shared" si="375"/>
        <v/>
      </c>
      <c r="AX1211" s="138" t="str">
        <f t="shared" si="376"/>
        <v/>
      </c>
      <c r="AY1211" s="138" t="str">
        <f t="shared" si="377"/>
        <v/>
      </c>
      <c r="AZ1211" s="130" t="str">
        <f>IF(AX1211&amp;AW1211="勤怠未設定","×",IF(AV1211="勤怠修正","×",IF(AC1211="外注","",IF(AA1211="",IF(AY1211&lt;&gt;"","×",""),IF(VLOOKUP(AA1211,カレンダマスタ!$H$66:$I$83,2,FALSE)&lt;&gt;AY1211,"×","OK")))))</f>
        <v/>
      </c>
      <c r="BC1211" s="137" t="str">
        <f>IF(E1211="","",VLOOKUP($E1211,カレンダマスタ!$A$4:$E$381,4,FALSE))</f>
        <v/>
      </c>
      <c r="BD1211" s="126" t="str">
        <f>IF(AC1211="社員","",IF(AG1211=0,"",IF(AD1211="NSTC",IF(COUNTIF(カレンダマスタ!$Q$5:$Q$32,G1211)=1,"OK","×"),
IF(AD1211="NS本社",IF(COUNTIF(カレンダマスタ!$T$5:$T$32,G1211)=1,"OK","×"),IF(COUNTIF(カレンダマスタ!$R$5:$R$32,G1211)=1,"OK","×")))))</f>
        <v/>
      </c>
      <c r="BE1211" s="126" t="str">
        <f>IF(AC1211="社員","",IF(G1211="","",IF(R1211&lt;&gt;"","",IF(AF1211="CS","OK",IF(VLOOKUP(E1211,カレンダマスタ!$A$5:$D$381,4,FALSE)&gt;0,"",IF(OR(G1211*24&gt;10.84,H1211*24&lt;14.5)=TRUE,"×","OK"))))))</f>
        <v/>
      </c>
      <c r="BF1211" s="126" t="str">
        <f t="shared" si="388"/>
        <v/>
      </c>
      <c r="BG1211" s="126" t="str">
        <f t="shared" si="387"/>
        <v/>
      </c>
      <c r="BI1211" s="130" t="str">
        <f t="shared" si="384"/>
        <v/>
      </c>
    </row>
    <row r="1212" spans="2:61">
      <c r="B1212" s="210"/>
      <c r="C1212" s="536"/>
      <c r="D1212" s="128"/>
      <c r="E1212" s="214"/>
      <c r="F1212" s="128"/>
      <c r="G1212" s="588"/>
      <c r="H1212" s="588"/>
      <c r="I1212" s="131"/>
      <c r="J1212" s="139"/>
      <c r="K1212" s="131"/>
      <c r="L1212" s="132"/>
      <c r="M1212" s="132"/>
      <c r="N1212" s="141"/>
      <c r="O1212" s="139"/>
      <c r="P1212" s="139"/>
      <c r="Q1212" s="139"/>
      <c r="R1212" s="133"/>
      <c r="S1212" s="134"/>
      <c r="T1212" s="434" t="str">
        <f t="shared" si="385"/>
        <v/>
      </c>
      <c r="U1212" s="429"/>
      <c r="V1212" s="429" t="str">
        <f t="shared" si="379"/>
        <v/>
      </c>
      <c r="W1212" s="298"/>
      <c r="X1212" s="129" t="str">
        <f t="shared" si="386"/>
        <v/>
      </c>
      <c r="Y1212" s="129" t="str">
        <f t="shared" si="380"/>
        <v/>
      </c>
      <c r="Z1212" s="129" t="str">
        <f t="shared" si="381"/>
        <v/>
      </c>
      <c r="AA1212" s="133" t="str">
        <f t="shared" si="373"/>
        <v/>
      </c>
      <c r="AC1212" s="186" t="str">
        <f>AC1181</f>
        <v/>
      </c>
      <c r="AD1212" s="187" t="str">
        <f>AD1181</f>
        <v/>
      </c>
      <c r="AE1212" s="187" t="str">
        <f>AE1181</f>
        <v/>
      </c>
      <c r="AF1212" s="187" t="str">
        <f>AF1181</f>
        <v/>
      </c>
      <c r="AG1212" s="204">
        <f t="shared" si="382"/>
        <v>0</v>
      </c>
      <c r="AI1212" s="160" t="str">
        <f>IF(月報!G1212&lt;&gt;"",月報!G1212,"")</f>
        <v/>
      </c>
      <c r="AJ1212" s="126" t="str">
        <f>IF(月報!W1212&lt;&gt;"",月報!W1212*24,"")</f>
        <v/>
      </c>
      <c r="AK1212" s="126" t="str">
        <f>IF(月報!P1212&lt;&gt;"",月報!P1212,"")</f>
        <v/>
      </c>
      <c r="AL1212" s="126" t="str">
        <f>IF(月報!Q1212&lt;&gt;"",IF(月報!Q1212="平日残","",月報!Q1212),"")</f>
        <v/>
      </c>
      <c r="AM1212" s="126"/>
      <c r="AN1212" s="126" t="str">
        <f t="shared" si="372"/>
        <v/>
      </c>
      <c r="AO1212" s="126" t="str">
        <f>IF($E1212="","",VLOOKUP($E1212,カレンダマスタ!$A$5:$E$381,5,FALSE))</f>
        <v/>
      </c>
      <c r="AQ1212" s="196" t="str">
        <f>IF(G1212="","",IF(VLOOKUP(E1212,カレンダマスタ!$A$5:$D$381,4,FALSE)=0,"",1))</f>
        <v/>
      </c>
      <c r="AR1212" s="136" t="str">
        <f>IF($G1212="","",IF($AD1212="NSTC",INDEX(カレンダマスタ!$I$26:$O$31,MATCH($G1212,カレンダマスタ!$H$26:$H$31,1),MATCH($H1212,カレンダマスタ!$I$25:$O$25,1)),
IF($AD1212="CS本社",INDEX(カレンダマスタ!$I$36:$O$41,MATCH($G1212,カレンダマスタ!$H$36:$H$41,1),MATCH($H1212,カレンダマスタ!$I$35:$O$35,1)),
IF($AD1212="NS本社",INDEX(カレンダマスタ!$I$94:$O$99,MATCH($G1212,カレンダマスタ!$H$95:$H$100,1),MATCH($H1212,カレンダマスタ!$I$93:$O$93,1)),
IF($AD1212="ODC",INDEX(カレンダマスタ!$I$46:$O$51,MATCH($G1212,カレンダマスタ!$H$46:$H$51,1),MATCH($H1212,カレンダマスタ!$I$45:$O$45,1)),
IF($AD1212="NS東京TC",INDEX(カレンダマスタ!$I$56:$O$61,MATCH($G1212,カレンダマスタ!$H$56:$H$61,1),MATCH($H1212,カレンダマスタ!$I$55:$O$55,1)),""))))))</f>
        <v/>
      </c>
      <c r="AS1212" s="126" t="str">
        <f t="shared" si="383"/>
        <v/>
      </c>
      <c r="AU1212" s="137" t="str">
        <f>IF(E1212="","",VLOOKUP($E1212,カレンダマスタ!$A$4:$E$381,4,FALSE))</f>
        <v/>
      </c>
      <c r="AV1212" s="137" t="str">
        <f t="shared" si="374"/>
        <v/>
      </c>
      <c r="AW1212" s="137" t="str">
        <f t="shared" si="375"/>
        <v/>
      </c>
      <c r="AX1212" s="138" t="str">
        <f t="shared" si="376"/>
        <v/>
      </c>
      <c r="AY1212" s="138" t="str">
        <f t="shared" si="377"/>
        <v/>
      </c>
      <c r="AZ1212" s="130" t="str">
        <f>IF(AX1212&amp;AW1212="勤怠未設定","×",IF(AV1212="勤怠修正","×",IF(AC1212="外注","",IF(AA1212="",IF(AY1212&lt;&gt;"","×",""),IF(VLOOKUP(AA1212,カレンダマスタ!$H$66:$I$83,2,FALSE)&lt;&gt;AY1212,"×","OK")))))</f>
        <v/>
      </c>
      <c r="BC1212" s="137" t="str">
        <f>IF(E1212="","",VLOOKUP($E1212,カレンダマスタ!$A$4:$E$381,4,FALSE))</f>
        <v/>
      </c>
      <c r="BD1212" s="126" t="str">
        <f>IF(AC1212="社員","",IF(AG1212=0,"",IF(AD1212="NSTC",IF(COUNTIF(カレンダマスタ!$Q$5:$Q$32,G1212)=1,"OK","×"),
IF(AD1212="NS本社",IF(COUNTIF(カレンダマスタ!$T$5:$T$32,G1212)=1,"OK","×"),IF(COUNTIF(カレンダマスタ!$R$5:$R$32,G1212)=1,"OK","×")))))</f>
        <v/>
      </c>
      <c r="BE1212" s="126" t="str">
        <f>IF(AC1212="社員","",IF(G1212="","",IF(R1212&lt;&gt;"","",IF(AF1212="CS","OK",IF(VLOOKUP(E1212,カレンダマスタ!$A$5:$D$381,4,FALSE)&gt;0,"",IF(OR(G1212*24&gt;10.84,H1212*24&lt;14.5)=TRUE,"×","OK"))))))</f>
        <v/>
      </c>
      <c r="BF1212" s="126" t="str">
        <f t="shared" si="388"/>
        <v/>
      </c>
      <c r="BG1212" s="126" t="str">
        <f t="shared" si="387"/>
        <v/>
      </c>
      <c r="BI1212" s="130" t="str">
        <f t="shared" si="384"/>
        <v/>
      </c>
    </row>
    <row r="1213" spans="2:61">
      <c r="B1213" s="210"/>
      <c r="C1213" s="536"/>
      <c r="D1213" s="128"/>
      <c r="E1213" s="214"/>
      <c r="F1213" s="128"/>
      <c r="G1213" s="588"/>
      <c r="H1213" s="588"/>
      <c r="I1213" s="131"/>
      <c r="J1213" s="139"/>
      <c r="K1213" s="131"/>
      <c r="L1213" s="132"/>
      <c r="M1213" s="132"/>
      <c r="N1213" s="141"/>
      <c r="O1213" s="139"/>
      <c r="P1213" s="139"/>
      <c r="Q1213" s="139"/>
      <c r="R1213" s="133"/>
      <c r="S1213" s="134"/>
      <c r="T1213" s="434" t="str">
        <f t="shared" si="385"/>
        <v/>
      </c>
      <c r="U1213" s="429"/>
      <c r="V1213" s="429" t="str">
        <f t="shared" si="379"/>
        <v/>
      </c>
      <c r="W1213" s="298"/>
      <c r="X1213" s="129" t="str">
        <f t="shared" si="386"/>
        <v/>
      </c>
      <c r="Y1213" s="129" t="str">
        <f t="shared" si="380"/>
        <v/>
      </c>
      <c r="Z1213" s="129" t="str">
        <f t="shared" si="381"/>
        <v/>
      </c>
      <c r="AA1213" s="133" t="str">
        <f t="shared" si="373"/>
        <v/>
      </c>
      <c r="AC1213" s="186" t="str">
        <f>AC1181</f>
        <v/>
      </c>
      <c r="AD1213" s="187" t="str">
        <f>AD1181</f>
        <v/>
      </c>
      <c r="AE1213" s="187" t="str">
        <f>AE1181</f>
        <v/>
      </c>
      <c r="AF1213" s="187" t="str">
        <f>AF1181</f>
        <v/>
      </c>
      <c r="AG1213" s="204">
        <f t="shared" si="382"/>
        <v>0</v>
      </c>
      <c r="AI1213" s="160" t="str">
        <f>IF(月報!G1213&lt;&gt;"",月報!G1213,"")</f>
        <v/>
      </c>
      <c r="AJ1213" s="126" t="str">
        <f>IF(月報!W1213&lt;&gt;"",月報!W1213*24,"")</f>
        <v/>
      </c>
      <c r="AK1213" s="126" t="str">
        <f>IF(月報!P1213&lt;&gt;"",月報!P1213,"")</f>
        <v/>
      </c>
      <c r="AL1213" s="126" t="str">
        <f>IF(月報!Q1213&lt;&gt;"",IF(月報!Q1213="平日残","",月報!Q1213),"")</f>
        <v/>
      </c>
      <c r="AM1213" s="126"/>
      <c r="AN1213" s="126" t="str">
        <f t="shared" si="372"/>
        <v/>
      </c>
      <c r="AO1213" s="126" t="str">
        <f>IF($E1213="","",VLOOKUP($E1213,カレンダマスタ!$A$5:$E$381,5,FALSE))</f>
        <v/>
      </c>
      <c r="AQ1213" s="196" t="str">
        <f>IF(G1213="","",IF(VLOOKUP(E1213,カレンダマスタ!$A$5:$D$381,4,FALSE)=0,"",1))</f>
        <v/>
      </c>
      <c r="AR1213" s="136" t="str">
        <f>IF($G1213="","",IF($AD1213="NSTC",INDEX(カレンダマスタ!$I$26:$O$31,MATCH($G1213,カレンダマスタ!$H$26:$H$31,1),MATCH($H1213,カレンダマスタ!$I$25:$O$25,1)),
IF($AD1213="CS本社",INDEX(カレンダマスタ!$I$36:$O$41,MATCH($G1213,カレンダマスタ!$H$36:$H$41,1),MATCH($H1213,カレンダマスタ!$I$35:$O$35,1)),
IF($AD1213="NS本社",INDEX(カレンダマスタ!$I$94:$O$99,MATCH($G1213,カレンダマスタ!$H$95:$H$100,1),MATCH($H1213,カレンダマスタ!$I$93:$O$93,1)),
IF($AD1213="ODC",INDEX(カレンダマスタ!$I$46:$O$51,MATCH($G1213,カレンダマスタ!$H$46:$H$51,1),MATCH($H1213,カレンダマスタ!$I$45:$O$45,1)),
IF($AD1213="NS東京TC",INDEX(カレンダマスタ!$I$56:$O$61,MATCH($G1213,カレンダマスタ!$H$56:$H$61,1),MATCH($H1213,カレンダマスタ!$I$55:$O$55,1)),""))))))</f>
        <v/>
      </c>
      <c r="AS1213" s="126" t="str">
        <f t="shared" si="383"/>
        <v/>
      </c>
      <c r="AU1213" s="137" t="str">
        <f>IF(E1213="","",VLOOKUP($E1213,カレンダマスタ!$A$4:$E$381,4,FALSE))</f>
        <v/>
      </c>
      <c r="AV1213" s="137" t="str">
        <f t="shared" si="374"/>
        <v/>
      </c>
      <c r="AW1213" s="137" t="str">
        <f t="shared" si="375"/>
        <v/>
      </c>
      <c r="AX1213" s="138" t="str">
        <f t="shared" si="376"/>
        <v/>
      </c>
      <c r="AY1213" s="138" t="str">
        <f t="shared" si="377"/>
        <v/>
      </c>
      <c r="AZ1213" s="130" t="str">
        <f>IF(AX1213&amp;AW1213="勤怠未設定","×",IF(AV1213="勤怠修正","×",IF(AC1213="外注","",IF(AA1213="",IF(AY1213&lt;&gt;"","×",""),IF(VLOOKUP(AA1213,カレンダマスタ!$H$66:$I$83,2,FALSE)&lt;&gt;AY1213,"×","OK")))))</f>
        <v/>
      </c>
      <c r="BC1213" s="137" t="str">
        <f>IF(E1213="","",VLOOKUP($E1213,カレンダマスタ!$A$4:$E$381,4,FALSE))</f>
        <v/>
      </c>
      <c r="BD1213" s="126" t="str">
        <f>IF(AC1213="社員","",IF(AG1213=0,"",IF(AD1213="NSTC",IF(COUNTIF(カレンダマスタ!$Q$5:$Q$32,G1213)=1,"OK","×"),
IF(AD1213="NS本社",IF(COUNTIF(カレンダマスタ!$T$5:$T$32,G1213)=1,"OK","×"),IF(COUNTIF(カレンダマスタ!$R$5:$R$32,G1213)=1,"OK","×")))))</f>
        <v/>
      </c>
      <c r="BE1213" s="126" t="str">
        <f>IF(AC1213="社員","",IF(G1213="","",IF(R1213&lt;&gt;"","",IF(AF1213="CS","OK",IF(VLOOKUP(E1213,カレンダマスタ!$A$5:$D$381,4,FALSE)&gt;0,"",IF(OR(G1213*24&gt;10.84,H1213*24&lt;14.5)=TRUE,"×","OK"))))))</f>
        <v/>
      </c>
      <c r="BF1213" s="126" t="str">
        <f t="shared" si="388"/>
        <v/>
      </c>
      <c r="BG1213" s="126" t="str">
        <f t="shared" si="387"/>
        <v/>
      </c>
      <c r="BI1213" s="130" t="str">
        <f t="shared" si="384"/>
        <v/>
      </c>
    </row>
    <row r="1214" spans="2:61">
      <c r="B1214" s="210"/>
      <c r="C1214" s="536"/>
      <c r="D1214" s="128"/>
      <c r="E1214" s="214"/>
      <c r="F1214" s="128"/>
      <c r="G1214" s="588"/>
      <c r="H1214" s="588"/>
      <c r="I1214" s="131"/>
      <c r="J1214" s="139"/>
      <c r="K1214" s="131"/>
      <c r="L1214" s="132"/>
      <c r="M1214" s="132"/>
      <c r="N1214" s="141"/>
      <c r="O1214" s="139"/>
      <c r="P1214" s="139"/>
      <c r="Q1214" s="139"/>
      <c r="R1214" s="133"/>
      <c r="S1214" s="134"/>
      <c r="T1214" s="434" t="str">
        <f t="shared" si="385"/>
        <v/>
      </c>
      <c r="U1214" s="429"/>
      <c r="V1214" s="429" t="str">
        <f t="shared" si="379"/>
        <v/>
      </c>
      <c r="W1214" s="298"/>
      <c r="X1214" s="129" t="str">
        <f t="shared" si="386"/>
        <v/>
      </c>
      <c r="Y1214" s="129" t="str">
        <f t="shared" si="380"/>
        <v/>
      </c>
      <c r="Z1214" s="129" t="str">
        <f t="shared" si="381"/>
        <v/>
      </c>
      <c r="AA1214" s="133" t="str">
        <f t="shared" si="373"/>
        <v/>
      </c>
      <c r="AC1214" s="186" t="str">
        <f>AC1181</f>
        <v/>
      </c>
      <c r="AD1214" s="187" t="str">
        <f>AD1181</f>
        <v/>
      </c>
      <c r="AE1214" s="187" t="str">
        <f>AE1181</f>
        <v/>
      </c>
      <c r="AF1214" s="187" t="str">
        <f>AF1181</f>
        <v/>
      </c>
      <c r="AG1214" s="204">
        <f t="shared" si="382"/>
        <v>0</v>
      </c>
      <c r="AI1214" s="160" t="str">
        <f>IF(月報!G1214&lt;&gt;"",月報!G1214,"")</f>
        <v/>
      </c>
      <c r="AJ1214" s="126" t="str">
        <f>IF(月報!W1214&lt;&gt;"",月報!W1214*24,"")</f>
        <v/>
      </c>
      <c r="AK1214" s="126" t="str">
        <f>IF(月報!P1214&lt;&gt;"",月報!P1214,"")</f>
        <v/>
      </c>
      <c r="AL1214" s="126" t="str">
        <f>IF(月報!Q1214&lt;&gt;"",IF(月報!Q1214="平日残","",月報!Q1214),"")</f>
        <v/>
      </c>
      <c r="AM1214" s="126"/>
      <c r="AN1214" s="126" t="str">
        <f t="shared" si="372"/>
        <v/>
      </c>
      <c r="AO1214" s="126" t="str">
        <f>IF($E1214="","",VLOOKUP($E1214,カレンダマスタ!$A$5:$E$381,5,FALSE))</f>
        <v/>
      </c>
      <c r="AQ1214" s="196" t="str">
        <f>IF(G1214="","",IF(VLOOKUP(E1214,カレンダマスタ!$A$5:$D$381,4,FALSE)=0,"",1))</f>
        <v/>
      </c>
      <c r="AR1214" s="136" t="str">
        <f>IF($G1214="","",IF($AD1214="NSTC",INDEX(カレンダマスタ!$I$26:$O$31,MATCH($G1214,カレンダマスタ!$H$26:$H$31,1),MATCH($H1214,カレンダマスタ!$I$25:$O$25,1)),
IF($AD1214="CS本社",INDEX(カレンダマスタ!$I$36:$O$41,MATCH($G1214,カレンダマスタ!$H$36:$H$41,1),MATCH($H1214,カレンダマスタ!$I$35:$O$35,1)),
IF($AD1214="NS本社",INDEX(カレンダマスタ!$I$94:$O$99,MATCH($G1214,カレンダマスタ!$H$95:$H$100,1),MATCH($H1214,カレンダマスタ!$I$93:$O$93,1)),
IF($AD1214="ODC",INDEX(カレンダマスタ!$I$46:$O$51,MATCH($G1214,カレンダマスタ!$H$46:$H$51,1),MATCH($H1214,カレンダマスタ!$I$45:$O$45,1)),
IF($AD1214="NS東京TC",INDEX(カレンダマスタ!$I$56:$O$61,MATCH($G1214,カレンダマスタ!$H$56:$H$61,1),MATCH($H1214,カレンダマスタ!$I$55:$O$55,1)),""))))))</f>
        <v/>
      </c>
      <c r="AS1214" s="126" t="str">
        <f t="shared" si="383"/>
        <v/>
      </c>
      <c r="AU1214" s="137" t="str">
        <f>IF(E1214="","",VLOOKUP($E1214,カレンダマスタ!$A$4:$E$381,4,FALSE))</f>
        <v/>
      </c>
      <c r="AV1214" s="137" t="str">
        <f t="shared" si="374"/>
        <v/>
      </c>
      <c r="AW1214" s="137" t="str">
        <f t="shared" si="375"/>
        <v/>
      </c>
      <c r="AX1214" s="138" t="str">
        <f t="shared" si="376"/>
        <v/>
      </c>
      <c r="AY1214" s="138" t="str">
        <f t="shared" si="377"/>
        <v/>
      </c>
      <c r="AZ1214" s="130" t="str">
        <f>IF(AX1214&amp;AW1214="勤怠未設定","×",IF(AV1214="勤怠修正","×",IF(AC1214="外注","",IF(AA1214="",IF(AY1214&lt;&gt;"","×",""),IF(VLOOKUP(AA1214,カレンダマスタ!$H$66:$I$83,2,FALSE)&lt;&gt;AY1214,"×","OK")))))</f>
        <v/>
      </c>
      <c r="BC1214" s="137" t="str">
        <f>IF(E1214="","",VLOOKUP($E1214,カレンダマスタ!$A$4:$E$381,4,FALSE))</f>
        <v/>
      </c>
      <c r="BD1214" s="126" t="str">
        <f>IF(AC1214="社員","",IF(AG1214=0,"",IF(AD1214="NSTC",IF(COUNTIF(カレンダマスタ!$Q$5:$Q$32,G1214)=1,"OK","×"),
IF(AD1214="NS本社",IF(COUNTIF(カレンダマスタ!$T$5:$T$32,G1214)=1,"OK","×"),IF(COUNTIF(カレンダマスタ!$R$5:$R$32,G1214)=1,"OK","×")))))</f>
        <v/>
      </c>
      <c r="BE1214" s="126" t="str">
        <f>IF(AC1214="社員","",IF(G1214="","",IF(R1214&lt;&gt;"","",IF(AF1214="CS","OK",IF(VLOOKUP(E1214,カレンダマスタ!$A$5:$D$381,4,FALSE)&gt;0,"",IF(OR(G1214*24&gt;10.84,H1214*24&lt;14.5)=TRUE,"×","OK"))))))</f>
        <v/>
      </c>
      <c r="BF1214" s="126" t="str">
        <f t="shared" si="388"/>
        <v/>
      </c>
      <c r="BG1214" s="126" t="str">
        <f t="shared" si="387"/>
        <v/>
      </c>
      <c r="BI1214" s="130" t="str">
        <f t="shared" si="384"/>
        <v/>
      </c>
    </row>
    <row r="1215" spans="2:61" ht="13.8" thickBot="1">
      <c r="B1215" s="211"/>
      <c r="C1215" s="538"/>
      <c r="D1215" s="162"/>
      <c r="E1215" s="215"/>
      <c r="F1215" s="162"/>
      <c r="G1215" s="590"/>
      <c r="H1215" s="590"/>
      <c r="I1215" s="164"/>
      <c r="J1215" s="165"/>
      <c r="K1215" s="164"/>
      <c r="L1215" s="166"/>
      <c r="M1215" s="166"/>
      <c r="N1215" s="167"/>
      <c r="O1215" s="165"/>
      <c r="P1215" s="165"/>
      <c r="Q1215" s="165"/>
      <c r="R1215" s="168"/>
      <c r="S1215" s="169"/>
      <c r="T1215" s="436" t="str">
        <f t="shared" si="385"/>
        <v/>
      </c>
      <c r="U1215" s="432"/>
      <c r="V1215" s="432" t="str">
        <f t="shared" si="379"/>
        <v/>
      </c>
      <c r="W1215" s="298"/>
      <c r="X1215" s="163" t="str">
        <f t="shared" si="386"/>
        <v/>
      </c>
      <c r="Y1215" s="163" t="str">
        <f t="shared" si="380"/>
        <v/>
      </c>
      <c r="Z1215" s="163" t="str">
        <f t="shared" si="381"/>
        <v/>
      </c>
      <c r="AA1215" s="168" t="str">
        <f t="shared" si="373"/>
        <v/>
      </c>
      <c r="AC1215" s="192" t="str">
        <f>AC1181</f>
        <v/>
      </c>
      <c r="AD1215" s="193" t="str">
        <f>AD1181</f>
        <v/>
      </c>
      <c r="AE1215" s="193" t="str">
        <f>AE1181</f>
        <v/>
      </c>
      <c r="AF1215" s="193" t="str">
        <f>AF1181</f>
        <v/>
      </c>
      <c r="AG1215" s="207">
        <f t="shared" si="382"/>
        <v>0</v>
      </c>
      <c r="AI1215" s="170" t="str">
        <f>IF(月報!G1215&lt;&gt;"",月報!G1215,"")</f>
        <v/>
      </c>
      <c r="AJ1215" s="171" t="str">
        <f>IF(月報!W1215&lt;&gt;"",月報!W1215*24,"")</f>
        <v/>
      </c>
      <c r="AK1215" s="171" t="str">
        <f>IF(月報!P1215&lt;&gt;"",月報!P1215,"")</f>
        <v/>
      </c>
      <c r="AL1215" s="171" t="str">
        <f>IF(月報!Q1215&lt;&gt;"",IF(月報!Q1215="平日残","",月報!Q1215),"")</f>
        <v/>
      </c>
      <c r="AM1215" s="171"/>
      <c r="AN1215" s="171" t="str">
        <f t="shared" si="372"/>
        <v/>
      </c>
      <c r="AO1215" s="171" t="str">
        <f>IF($E1215="","",VLOOKUP($E1215,カレンダマスタ!$A$5:$E$381,5,FALSE))</f>
        <v/>
      </c>
      <c r="AQ1215" s="198" t="str">
        <f>IF(G1215="","",IF(VLOOKUP(E1215,カレンダマスタ!$A$5:$D$381,4,FALSE)=0,"",1))</f>
        <v/>
      </c>
      <c r="AR1215" s="172" t="str">
        <f>IF($G1215="","",IF($AD1215="NSTC",INDEX(カレンダマスタ!$I$26:$O$31,MATCH($G1215,カレンダマスタ!$H$26:$H$31,1),MATCH($H1215,カレンダマスタ!$I$25:$O$25,1)),
IF($AD1215="CS本社",INDEX(カレンダマスタ!$I$36:$O$41,MATCH($G1215,カレンダマスタ!$H$36:$H$41,1),MATCH($H1215,カレンダマスタ!$I$35:$O$35,1)),
IF($AD1215="NS本社",INDEX(カレンダマスタ!$I$94:$O$99,MATCH($G1215,カレンダマスタ!$H$95:$H$100,1),MATCH($H1215,カレンダマスタ!$I$93:$O$93,1)),
IF($AD1215="ODC",INDEX(カレンダマスタ!$I$46:$O$51,MATCH($G1215,カレンダマスタ!$H$46:$H$51,1),MATCH($H1215,カレンダマスタ!$I$45:$O$45,1)),
IF($AD1215="NS東京TC",INDEX(カレンダマスタ!$I$56:$O$61,MATCH($G1215,カレンダマスタ!$H$56:$H$61,1),MATCH($H1215,カレンダマスタ!$I$55:$O$55,1)),""))))))</f>
        <v/>
      </c>
      <c r="AS1215" s="171" t="str">
        <f t="shared" si="383"/>
        <v/>
      </c>
      <c r="AU1215" s="173" t="str">
        <f>IF(E1215="","",VLOOKUP($E1215,カレンダマスタ!$A$4:$E$381,4,FALSE))</f>
        <v/>
      </c>
      <c r="AV1215" s="173" t="str">
        <f t="shared" si="374"/>
        <v/>
      </c>
      <c r="AW1215" s="173" t="str">
        <f t="shared" si="375"/>
        <v/>
      </c>
      <c r="AX1215" s="174" t="str">
        <f t="shared" si="376"/>
        <v/>
      </c>
      <c r="AY1215" s="174" t="str">
        <f t="shared" si="377"/>
        <v/>
      </c>
      <c r="AZ1215" s="175" t="str">
        <f>IF(AX1215&amp;AW1215="勤怠未設定","×",IF(AV1215="勤怠修正","×",IF(AC1215="外注","",IF(AA1215="",IF(AY1215&lt;&gt;"","×",""),IF(VLOOKUP(AA1215,カレンダマスタ!$H$66:$I$83,2,FALSE)&lt;&gt;AY1215,"×","OK")))))</f>
        <v/>
      </c>
      <c r="BC1215" s="173" t="str">
        <f>IF(E1215="","",VLOOKUP($E1215,カレンダマスタ!$A$4:$E$381,4,FALSE))</f>
        <v/>
      </c>
      <c r="BD1215" s="171" t="str">
        <f>IF(AC1215="社員","",IF(AG1215=0,"",IF(AD1215="NSTC",IF(COUNTIF(カレンダマスタ!$Q$5:$Q$32,G1215)=1,"OK","×"),
IF(AD1215="NS本社",IF(COUNTIF(カレンダマスタ!$T$5:$T$32,G1215)=1,"OK","×"),IF(COUNTIF(カレンダマスタ!$R$5:$R$32,G1215)=1,"OK","×")))))</f>
        <v/>
      </c>
      <c r="BE1215" s="171" t="str">
        <f>IF(AC1215="社員","",IF(G1215="","",IF(R1215&lt;&gt;"","",IF(AF1215="CS","OK",IF(VLOOKUP(E1215,カレンダマスタ!$A$5:$D$381,4,FALSE)&gt;0,"",IF(OR(G1215*24&gt;10.84,H1215*24&lt;14.5)=TRUE,"×","OK"))))))</f>
        <v/>
      </c>
      <c r="BF1215" s="171" t="str">
        <f t="shared" si="388"/>
        <v/>
      </c>
      <c r="BG1215" s="171" t="str">
        <f t="shared" si="387"/>
        <v/>
      </c>
      <c r="BI1215" s="175" t="str">
        <f t="shared" si="384"/>
        <v/>
      </c>
    </row>
    <row r="1216" spans="2:61">
      <c r="B1216" s="323"/>
      <c r="C1216" s="539"/>
      <c r="D1216" s="324"/>
      <c r="E1216" s="325"/>
      <c r="F1216" s="324"/>
      <c r="G1216" s="591"/>
      <c r="H1216" s="591"/>
      <c r="I1216" s="339"/>
      <c r="J1216" s="320"/>
      <c r="K1216" s="319"/>
      <c r="L1216" s="320"/>
      <c r="M1216" s="320"/>
      <c r="N1216" s="320"/>
      <c r="O1216" s="340"/>
      <c r="P1216" s="340"/>
      <c r="Q1216" s="340"/>
      <c r="R1216" s="327"/>
      <c r="S1216" s="328"/>
      <c r="T1216" s="437"/>
      <c r="U1216" s="429"/>
      <c r="V1216" s="429"/>
      <c r="W1216" s="298"/>
      <c r="X1216" s="326"/>
      <c r="Y1216" s="326"/>
      <c r="Z1216" s="326"/>
      <c r="AA1216" s="327" t="str">
        <f t="shared" si="373"/>
        <v/>
      </c>
      <c r="AC1216" s="541"/>
      <c r="AD1216" s="542"/>
      <c r="AE1216" s="542"/>
      <c r="AF1216" s="542"/>
      <c r="AG1216" s="543"/>
      <c r="AI1216" s="348" t="str">
        <f>IF(月報!G1216&lt;&gt;"",月報!G1216,"")</f>
        <v/>
      </c>
      <c r="AJ1216" s="349" t="str">
        <f>IF(月報!W1216&lt;&gt;"",月報!W1216*24,"")</f>
        <v/>
      </c>
      <c r="AK1216" s="349" t="str">
        <f>IF(月報!P1216&lt;&gt;"",月報!P1216,"")</f>
        <v/>
      </c>
      <c r="AL1216" s="349" t="str">
        <f>IF(月報!Q1216&lt;&gt;"",IF(月報!Q1216="平日残","",月報!Q1216),"")</f>
        <v/>
      </c>
      <c r="AM1216" s="349"/>
      <c r="AN1216" s="349" t="str">
        <f t="shared" si="372"/>
        <v/>
      </c>
      <c r="AO1216" s="349" t="str">
        <f>IF($E1216="","",VLOOKUP($E1216,カレンダマスタ!$A$5:$E$381,5,FALSE))</f>
        <v/>
      </c>
      <c r="AQ1216" s="351"/>
      <c r="AR1216" s="352"/>
      <c r="AS1216" s="349"/>
      <c r="AU1216" s="355"/>
      <c r="AV1216" s="355" t="str">
        <f t="shared" si="374"/>
        <v/>
      </c>
      <c r="AW1216" s="355" t="str">
        <f t="shared" si="375"/>
        <v/>
      </c>
      <c r="AX1216" s="356" t="str">
        <f t="shared" si="376"/>
        <v/>
      </c>
      <c r="AY1216" s="356" t="str">
        <f t="shared" si="377"/>
        <v/>
      </c>
      <c r="AZ1216" s="357" t="str">
        <f>IF(AX1216&amp;AW1216="勤怠未設定","×",IF(AV1216="勤怠修正","×",IF(AC1216="外注","",IF(AA1216="",IF(AY1216&lt;&gt;"","×",""),IF(VLOOKUP(AA1216,カレンダマスタ!$H$66:$I$83,2,FALSE)&lt;&gt;AY1216,"×","OK")))))</f>
        <v/>
      </c>
      <c r="BC1216" s="355"/>
      <c r="BD1216" s="349"/>
      <c r="BE1216" s="349"/>
      <c r="BF1216" s="349" t="str">
        <f t="shared" si="388"/>
        <v/>
      </c>
      <c r="BG1216" s="349"/>
      <c r="BI1216" s="357" t="str">
        <f t="shared" ref="BI1216:BI1225" si="389">IF(OR(AO1216="×",AS1216="×",AZ1216="×",BD1216="×",BE1216="×",BF1216="TW未入力",BF1216="週報未入力",BG1216="×"),"×","")</f>
        <v/>
      </c>
    </row>
    <row r="1217" spans="2:61">
      <c r="B1217" s="323"/>
      <c r="C1217" s="539"/>
      <c r="D1217" s="324"/>
      <c r="E1217" s="325"/>
      <c r="F1217" s="324"/>
      <c r="G1217" s="591"/>
      <c r="H1217" s="591"/>
      <c r="I1217" s="339"/>
      <c r="J1217" s="320"/>
      <c r="K1217" s="319"/>
      <c r="L1217" s="320"/>
      <c r="M1217" s="320"/>
      <c r="N1217" s="320"/>
      <c r="O1217" s="340"/>
      <c r="P1217" s="340"/>
      <c r="Q1217" s="340"/>
      <c r="R1217" s="327"/>
      <c r="S1217" s="328"/>
      <c r="T1217" s="437"/>
      <c r="U1217" s="429"/>
      <c r="V1217" s="429"/>
      <c r="W1217" s="298"/>
      <c r="X1217" s="326"/>
      <c r="Y1217" s="326"/>
      <c r="Z1217" s="326"/>
      <c r="AA1217" s="327" t="str">
        <f t="shared" si="373"/>
        <v/>
      </c>
      <c r="AC1217" s="544"/>
      <c r="AD1217" s="545"/>
      <c r="AE1217" s="545"/>
      <c r="AF1217" s="545"/>
      <c r="AG1217" s="546"/>
      <c r="AI1217" s="348" t="str">
        <f>IF(月報!G1217&lt;&gt;"",月報!G1217,"")</f>
        <v/>
      </c>
      <c r="AJ1217" s="349" t="str">
        <f>IF(月報!W1217&lt;&gt;"",月報!W1217*24,"")</f>
        <v/>
      </c>
      <c r="AK1217" s="349" t="str">
        <f>IF(月報!P1217&lt;&gt;"",月報!P1217,"")</f>
        <v/>
      </c>
      <c r="AL1217" s="349" t="str">
        <f>IF(月報!Q1217&lt;&gt;"",IF(月報!Q1217="平日残","",月報!Q1217),"")</f>
        <v/>
      </c>
      <c r="AM1217" s="349"/>
      <c r="AN1217" s="349" t="str">
        <f t="shared" si="372"/>
        <v/>
      </c>
      <c r="AO1217" s="349" t="str">
        <f>IF($E1217="","",VLOOKUP($E1217,カレンダマスタ!$A$5:$E$381,5,FALSE))</f>
        <v/>
      </c>
      <c r="AQ1217" s="351"/>
      <c r="AR1217" s="352"/>
      <c r="AS1217" s="349"/>
      <c r="AU1217" s="355"/>
      <c r="AV1217" s="355" t="str">
        <f t="shared" si="374"/>
        <v/>
      </c>
      <c r="AW1217" s="355" t="str">
        <f t="shared" si="375"/>
        <v/>
      </c>
      <c r="AX1217" s="356" t="str">
        <f t="shared" si="376"/>
        <v/>
      </c>
      <c r="AY1217" s="356" t="str">
        <f t="shared" si="377"/>
        <v/>
      </c>
      <c r="AZ1217" s="357" t="str">
        <f>IF(AX1217&amp;AW1217="勤怠未設定","×",IF(AV1217="勤怠修正","×",IF(AC1217="外注","",IF(AA1217="",IF(AY1217&lt;&gt;"","×",""),IF(VLOOKUP(AA1217,カレンダマスタ!$H$66:$I$83,2,FALSE)&lt;&gt;AY1217,"×","OK")))))</f>
        <v/>
      </c>
      <c r="BC1217" s="355"/>
      <c r="BD1217" s="349"/>
      <c r="BE1217" s="349"/>
      <c r="BF1217" s="349" t="str">
        <f t="shared" si="388"/>
        <v/>
      </c>
      <c r="BG1217" s="349"/>
      <c r="BI1217" s="357" t="str">
        <f t="shared" si="389"/>
        <v/>
      </c>
    </row>
    <row r="1218" spans="2:61">
      <c r="B1218" s="323"/>
      <c r="C1218" s="539"/>
      <c r="D1218" s="324"/>
      <c r="E1218" s="325"/>
      <c r="F1218" s="324"/>
      <c r="G1218" s="591"/>
      <c r="H1218" s="591"/>
      <c r="I1218" s="339"/>
      <c r="J1218" s="320"/>
      <c r="K1218" s="319"/>
      <c r="L1218" s="320"/>
      <c r="M1218" s="320"/>
      <c r="N1218" s="320"/>
      <c r="O1218" s="340"/>
      <c r="P1218" s="340"/>
      <c r="Q1218" s="340"/>
      <c r="R1218" s="327"/>
      <c r="S1218" s="328"/>
      <c r="T1218" s="437"/>
      <c r="U1218" s="429"/>
      <c r="V1218" s="429"/>
      <c r="W1218" s="298"/>
      <c r="X1218" s="326"/>
      <c r="Y1218" s="326"/>
      <c r="Z1218" s="326"/>
      <c r="AA1218" s="327" t="str">
        <f t="shared" si="373"/>
        <v/>
      </c>
      <c r="AC1218" s="544"/>
      <c r="AD1218" s="545"/>
      <c r="AE1218" s="545"/>
      <c r="AF1218" s="545"/>
      <c r="AG1218" s="546"/>
      <c r="AI1218" s="348" t="str">
        <f>IF(月報!G1218&lt;&gt;"",月報!G1218,"")</f>
        <v/>
      </c>
      <c r="AJ1218" s="349" t="str">
        <f>IF(月報!W1218&lt;&gt;"",月報!W1218*24,"")</f>
        <v/>
      </c>
      <c r="AK1218" s="349" t="str">
        <f>IF(月報!P1218&lt;&gt;"",月報!P1218,"")</f>
        <v/>
      </c>
      <c r="AL1218" s="349" t="str">
        <f>IF(月報!Q1218&lt;&gt;"",IF(月報!Q1218="平日残","",月報!Q1218),"")</f>
        <v/>
      </c>
      <c r="AM1218" s="349"/>
      <c r="AN1218" s="349" t="str">
        <f t="shared" si="372"/>
        <v/>
      </c>
      <c r="AO1218" s="349" t="str">
        <f>IF($E1218="","",VLOOKUP($E1218,カレンダマスタ!$A$5:$E$381,5,FALSE))</f>
        <v/>
      </c>
      <c r="AQ1218" s="351"/>
      <c r="AR1218" s="352"/>
      <c r="AS1218" s="349"/>
      <c r="AU1218" s="355"/>
      <c r="AV1218" s="355" t="str">
        <f t="shared" si="374"/>
        <v/>
      </c>
      <c r="AW1218" s="355" t="str">
        <f t="shared" si="375"/>
        <v/>
      </c>
      <c r="AX1218" s="356" t="str">
        <f t="shared" si="376"/>
        <v/>
      </c>
      <c r="AY1218" s="356" t="str">
        <f t="shared" si="377"/>
        <v/>
      </c>
      <c r="AZ1218" s="357" t="str">
        <f>IF(AX1218&amp;AW1218="勤怠未設定","×",IF(AV1218="勤怠修正","×",IF(AC1218="外注","",IF(AA1218="",IF(AY1218&lt;&gt;"","×",""),IF(VLOOKUP(AA1218,カレンダマスタ!$H$66:$I$83,2,FALSE)&lt;&gt;AY1218,"×","OK")))))</f>
        <v/>
      </c>
      <c r="BC1218" s="355"/>
      <c r="BD1218" s="349"/>
      <c r="BE1218" s="349"/>
      <c r="BF1218" s="349" t="str">
        <f t="shared" si="388"/>
        <v/>
      </c>
      <c r="BG1218" s="349"/>
      <c r="BI1218" s="357" t="str">
        <f t="shared" si="389"/>
        <v/>
      </c>
    </row>
    <row r="1219" spans="2:61">
      <c r="B1219" s="323"/>
      <c r="C1219" s="539"/>
      <c r="D1219" s="324"/>
      <c r="E1219" s="325"/>
      <c r="F1219" s="324"/>
      <c r="G1219" s="591"/>
      <c r="H1219" s="591"/>
      <c r="I1219" s="339"/>
      <c r="J1219" s="320"/>
      <c r="K1219" s="319"/>
      <c r="L1219" s="320"/>
      <c r="M1219" s="320"/>
      <c r="N1219" s="320"/>
      <c r="O1219" s="340"/>
      <c r="P1219" s="340"/>
      <c r="Q1219" s="340"/>
      <c r="R1219" s="327"/>
      <c r="S1219" s="328"/>
      <c r="T1219" s="437"/>
      <c r="U1219" s="429"/>
      <c r="V1219" s="429"/>
      <c r="W1219" s="298"/>
      <c r="X1219" s="326"/>
      <c r="Y1219" s="326"/>
      <c r="Z1219" s="326"/>
      <c r="AA1219" s="327" t="str">
        <f t="shared" si="373"/>
        <v/>
      </c>
      <c r="AC1219" s="544"/>
      <c r="AD1219" s="545"/>
      <c r="AE1219" s="545"/>
      <c r="AF1219" s="545"/>
      <c r="AG1219" s="546"/>
      <c r="AI1219" s="348" t="str">
        <f>IF(月報!G1219&lt;&gt;"",月報!G1219,"")</f>
        <v/>
      </c>
      <c r="AJ1219" s="349" t="str">
        <f>IF(月報!W1219&lt;&gt;"",月報!W1219*24,"")</f>
        <v/>
      </c>
      <c r="AK1219" s="349" t="str">
        <f>IF(月報!P1219&lt;&gt;"",月報!P1219,"")</f>
        <v/>
      </c>
      <c r="AL1219" s="349" t="str">
        <f>IF(月報!Q1219&lt;&gt;"",IF(月報!Q1219="平日残","",月報!Q1219),"")</f>
        <v/>
      </c>
      <c r="AM1219" s="349"/>
      <c r="AN1219" s="349" t="str">
        <f t="shared" si="372"/>
        <v/>
      </c>
      <c r="AO1219" s="349" t="str">
        <f>IF($E1219="","",VLOOKUP($E1219,カレンダマスタ!$A$5:$E$381,5,FALSE))</f>
        <v/>
      </c>
      <c r="AQ1219" s="351"/>
      <c r="AR1219" s="352"/>
      <c r="AS1219" s="349"/>
      <c r="AU1219" s="355"/>
      <c r="AV1219" s="355" t="str">
        <f t="shared" si="374"/>
        <v/>
      </c>
      <c r="AW1219" s="355" t="str">
        <f t="shared" si="375"/>
        <v/>
      </c>
      <c r="AX1219" s="356" t="str">
        <f t="shared" si="376"/>
        <v/>
      </c>
      <c r="AY1219" s="356" t="str">
        <f t="shared" si="377"/>
        <v/>
      </c>
      <c r="AZ1219" s="357" t="str">
        <f>IF(AX1219&amp;AW1219="勤怠未設定","×",IF(AV1219="勤怠修正","×",IF(AC1219="外注","",IF(AA1219="",IF(AY1219&lt;&gt;"","×",""),IF(VLOOKUP(AA1219,カレンダマスタ!$H$66:$I$83,2,FALSE)&lt;&gt;AY1219,"×","OK")))))</f>
        <v/>
      </c>
      <c r="BC1219" s="355"/>
      <c r="BD1219" s="349"/>
      <c r="BE1219" s="349"/>
      <c r="BF1219" s="349" t="str">
        <f t="shared" si="388"/>
        <v/>
      </c>
      <c r="BG1219" s="349"/>
      <c r="BI1219" s="357" t="str">
        <f t="shared" si="389"/>
        <v/>
      </c>
    </row>
    <row r="1220" spans="2:61">
      <c r="B1220" s="323"/>
      <c r="C1220" s="539"/>
      <c r="D1220" s="324"/>
      <c r="E1220" s="325"/>
      <c r="F1220" s="324"/>
      <c r="G1220" s="591"/>
      <c r="H1220" s="591"/>
      <c r="I1220" s="339"/>
      <c r="J1220" s="320"/>
      <c r="K1220" s="319"/>
      <c r="L1220" s="320"/>
      <c r="M1220" s="320"/>
      <c r="N1220" s="320"/>
      <c r="O1220" s="340"/>
      <c r="P1220" s="340"/>
      <c r="Q1220" s="340"/>
      <c r="R1220" s="327"/>
      <c r="S1220" s="328"/>
      <c r="T1220" s="437"/>
      <c r="U1220" s="429"/>
      <c r="V1220" s="429"/>
      <c r="W1220" s="298"/>
      <c r="X1220" s="326"/>
      <c r="Y1220" s="326"/>
      <c r="Z1220" s="326"/>
      <c r="AA1220" s="327" t="str">
        <f t="shared" si="373"/>
        <v/>
      </c>
      <c r="AC1220" s="544"/>
      <c r="AD1220" s="545"/>
      <c r="AE1220" s="545"/>
      <c r="AF1220" s="545"/>
      <c r="AG1220" s="546"/>
      <c r="AI1220" s="348" t="str">
        <f>IF(月報!G1220&lt;&gt;"",月報!G1220,"")</f>
        <v/>
      </c>
      <c r="AJ1220" s="349" t="str">
        <f>IF(月報!W1220&lt;&gt;"",月報!W1220*24,"")</f>
        <v/>
      </c>
      <c r="AK1220" s="349" t="str">
        <f>IF(月報!P1220&lt;&gt;"",月報!P1220,"")</f>
        <v/>
      </c>
      <c r="AL1220" s="349" t="str">
        <f>IF(月報!Q1220&lt;&gt;"",IF(月報!Q1220="平日残","",月報!Q1220),"")</f>
        <v/>
      </c>
      <c r="AM1220" s="349"/>
      <c r="AN1220" s="349" t="str">
        <f t="shared" si="372"/>
        <v/>
      </c>
      <c r="AO1220" s="349" t="str">
        <f>IF($E1220="","",VLOOKUP($E1220,カレンダマスタ!$A$5:$E$381,5,FALSE))</f>
        <v/>
      </c>
      <c r="AQ1220" s="351"/>
      <c r="AR1220" s="352"/>
      <c r="AS1220" s="349"/>
      <c r="AU1220" s="355"/>
      <c r="AV1220" s="355" t="str">
        <f t="shared" si="374"/>
        <v/>
      </c>
      <c r="AW1220" s="355" t="str">
        <f t="shared" si="375"/>
        <v/>
      </c>
      <c r="AX1220" s="356" t="str">
        <f t="shared" si="376"/>
        <v/>
      </c>
      <c r="AY1220" s="356" t="str">
        <f t="shared" si="377"/>
        <v/>
      </c>
      <c r="AZ1220" s="357" t="str">
        <f>IF(AX1220&amp;AW1220="勤怠未設定","×",IF(AV1220="勤怠修正","×",IF(AC1220="外注","",IF(AA1220="",IF(AY1220&lt;&gt;"","×",""),IF(VLOOKUP(AA1220,カレンダマスタ!$H$66:$I$83,2,FALSE)&lt;&gt;AY1220,"×","OK")))))</f>
        <v/>
      </c>
      <c r="BC1220" s="355"/>
      <c r="BD1220" s="349"/>
      <c r="BE1220" s="349"/>
      <c r="BF1220" s="349" t="str">
        <f t="shared" si="388"/>
        <v/>
      </c>
      <c r="BG1220" s="349"/>
      <c r="BI1220" s="357" t="str">
        <f t="shared" si="389"/>
        <v/>
      </c>
    </row>
    <row r="1221" spans="2:61">
      <c r="B1221" s="323"/>
      <c r="C1221" s="539"/>
      <c r="D1221" s="324"/>
      <c r="E1221" s="325"/>
      <c r="F1221" s="324"/>
      <c r="G1221" s="591"/>
      <c r="H1221" s="591"/>
      <c r="I1221" s="339"/>
      <c r="J1221" s="320"/>
      <c r="K1221" s="319"/>
      <c r="L1221" s="320"/>
      <c r="M1221" s="320"/>
      <c r="N1221" s="320"/>
      <c r="O1221" s="340"/>
      <c r="P1221" s="340"/>
      <c r="Q1221" s="340"/>
      <c r="R1221" s="327"/>
      <c r="S1221" s="328"/>
      <c r="T1221" s="437"/>
      <c r="U1221" s="429"/>
      <c r="V1221" s="429"/>
      <c r="W1221" s="298"/>
      <c r="X1221" s="326"/>
      <c r="Y1221" s="326"/>
      <c r="Z1221" s="326"/>
      <c r="AA1221" s="327" t="str">
        <f t="shared" si="373"/>
        <v/>
      </c>
      <c r="AC1221" s="544"/>
      <c r="AD1221" s="545"/>
      <c r="AE1221" s="545"/>
      <c r="AF1221" s="545"/>
      <c r="AG1221" s="546"/>
      <c r="AI1221" s="348" t="str">
        <f>IF(月報!G1221&lt;&gt;"",月報!G1221,"")</f>
        <v/>
      </c>
      <c r="AJ1221" s="349" t="str">
        <f>IF(月報!W1221&lt;&gt;"",月報!W1221*24,"")</f>
        <v/>
      </c>
      <c r="AK1221" s="349" t="str">
        <f>IF(月報!P1221&lt;&gt;"",月報!P1221,"")</f>
        <v/>
      </c>
      <c r="AL1221" s="349" t="str">
        <f>IF(月報!Q1221&lt;&gt;"",IF(月報!Q1221="平日残","",月報!Q1221),"")</f>
        <v/>
      </c>
      <c r="AM1221" s="349"/>
      <c r="AN1221" s="349" t="str">
        <f t="shared" si="372"/>
        <v/>
      </c>
      <c r="AO1221" s="349" t="str">
        <f>IF($E1221="","",VLOOKUP($E1221,カレンダマスタ!$A$5:$E$381,5,FALSE))</f>
        <v/>
      </c>
      <c r="AQ1221" s="351"/>
      <c r="AR1221" s="352"/>
      <c r="AS1221" s="349"/>
      <c r="AU1221" s="355"/>
      <c r="AV1221" s="355" t="str">
        <f t="shared" si="374"/>
        <v/>
      </c>
      <c r="AW1221" s="355" t="str">
        <f t="shared" si="375"/>
        <v/>
      </c>
      <c r="AX1221" s="356" t="str">
        <f t="shared" si="376"/>
        <v/>
      </c>
      <c r="AY1221" s="356" t="str">
        <f t="shared" si="377"/>
        <v/>
      </c>
      <c r="AZ1221" s="357" t="str">
        <f>IF(AX1221&amp;AW1221="勤怠未設定","×",IF(AV1221="勤怠修正","×",IF(AC1221="外注","",IF(AA1221="",IF(AY1221&lt;&gt;"","×",""),IF(VLOOKUP(AA1221,カレンダマスタ!$H$66:$I$83,2,FALSE)&lt;&gt;AY1221,"×","OK")))))</f>
        <v/>
      </c>
      <c r="BC1221" s="355"/>
      <c r="BD1221" s="349"/>
      <c r="BE1221" s="349"/>
      <c r="BF1221" s="349" t="str">
        <f t="shared" si="388"/>
        <v/>
      </c>
      <c r="BG1221" s="349"/>
      <c r="BI1221" s="357" t="str">
        <f t="shared" si="389"/>
        <v/>
      </c>
    </row>
    <row r="1222" spans="2:61">
      <c r="B1222" s="323"/>
      <c r="C1222" s="539"/>
      <c r="D1222" s="324"/>
      <c r="E1222" s="325"/>
      <c r="F1222" s="324"/>
      <c r="G1222" s="591"/>
      <c r="H1222" s="591"/>
      <c r="I1222" s="339"/>
      <c r="J1222" s="320"/>
      <c r="K1222" s="319"/>
      <c r="L1222" s="320"/>
      <c r="M1222" s="320"/>
      <c r="N1222" s="320"/>
      <c r="O1222" s="340"/>
      <c r="P1222" s="340"/>
      <c r="Q1222" s="340"/>
      <c r="R1222" s="327"/>
      <c r="S1222" s="328"/>
      <c r="T1222" s="437"/>
      <c r="U1222" s="429"/>
      <c r="V1222" s="429"/>
      <c r="W1222" s="298"/>
      <c r="X1222" s="326"/>
      <c r="Y1222" s="326"/>
      <c r="Z1222" s="326"/>
      <c r="AA1222" s="327" t="str">
        <f t="shared" si="373"/>
        <v/>
      </c>
      <c r="AC1222" s="544"/>
      <c r="AD1222" s="545"/>
      <c r="AE1222" s="545"/>
      <c r="AF1222" s="545"/>
      <c r="AG1222" s="546"/>
      <c r="AI1222" s="348" t="str">
        <f>IF(月報!G1222&lt;&gt;"",月報!G1222,"")</f>
        <v/>
      </c>
      <c r="AJ1222" s="349" t="str">
        <f>IF(月報!W1222&lt;&gt;"",月報!W1222*24,"")</f>
        <v/>
      </c>
      <c r="AK1222" s="349" t="str">
        <f>IF(月報!P1222&lt;&gt;"",月報!P1222,"")</f>
        <v/>
      </c>
      <c r="AL1222" s="349" t="str">
        <f>IF(月報!Q1222&lt;&gt;"",IF(月報!Q1222="平日残","",月報!Q1222),"")</f>
        <v/>
      </c>
      <c r="AM1222" s="349"/>
      <c r="AN1222" s="349" t="str">
        <f t="shared" si="372"/>
        <v/>
      </c>
      <c r="AO1222" s="349" t="str">
        <f>IF($E1222="","",VLOOKUP($E1222,カレンダマスタ!$A$5:$E$381,5,FALSE))</f>
        <v/>
      </c>
      <c r="AQ1222" s="351"/>
      <c r="AR1222" s="352"/>
      <c r="AS1222" s="349"/>
      <c r="AU1222" s="355"/>
      <c r="AV1222" s="355" t="str">
        <f t="shared" si="374"/>
        <v/>
      </c>
      <c r="AW1222" s="355" t="str">
        <f t="shared" si="375"/>
        <v/>
      </c>
      <c r="AX1222" s="356" t="str">
        <f t="shared" si="376"/>
        <v/>
      </c>
      <c r="AY1222" s="356" t="str">
        <f t="shared" si="377"/>
        <v/>
      </c>
      <c r="AZ1222" s="357" t="str">
        <f>IF(AX1222&amp;AW1222="勤怠未設定","×",IF(AV1222="勤怠修正","×",IF(AC1222="外注","",IF(AA1222="",IF(AY1222&lt;&gt;"","×",""),IF(VLOOKUP(AA1222,カレンダマスタ!$H$66:$I$83,2,FALSE)&lt;&gt;AY1222,"×","OK")))))</f>
        <v/>
      </c>
      <c r="BC1222" s="355"/>
      <c r="BD1222" s="349"/>
      <c r="BE1222" s="349"/>
      <c r="BF1222" s="349" t="str">
        <f t="shared" si="388"/>
        <v/>
      </c>
      <c r="BG1222" s="349"/>
      <c r="BI1222" s="357" t="str">
        <f t="shared" si="389"/>
        <v/>
      </c>
    </row>
    <row r="1223" spans="2:61">
      <c r="B1223" s="323"/>
      <c r="C1223" s="539"/>
      <c r="D1223" s="324"/>
      <c r="E1223" s="325"/>
      <c r="F1223" s="324"/>
      <c r="G1223" s="591"/>
      <c r="H1223" s="591"/>
      <c r="I1223" s="339"/>
      <c r="J1223" s="320"/>
      <c r="K1223" s="319"/>
      <c r="L1223" s="320"/>
      <c r="M1223" s="320"/>
      <c r="N1223" s="320"/>
      <c r="O1223" s="340"/>
      <c r="P1223" s="340"/>
      <c r="Q1223" s="340"/>
      <c r="R1223" s="327"/>
      <c r="S1223" s="328"/>
      <c r="T1223" s="437"/>
      <c r="U1223" s="429"/>
      <c r="V1223" s="429"/>
      <c r="W1223" s="298"/>
      <c r="X1223" s="326"/>
      <c r="Y1223" s="326"/>
      <c r="Z1223" s="326"/>
      <c r="AA1223" s="327" t="str">
        <f t="shared" si="373"/>
        <v/>
      </c>
      <c r="AC1223" s="544"/>
      <c r="AD1223" s="545"/>
      <c r="AE1223" s="545"/>
      <c r="AF1223" s="545"/>
      <c r="AG1223" s="546"/>
      <c r="AI1223" s="348" t="str">
        <f>IF(月報!G1223&lt;&gt;"",月報!G1223,"")</f>
        <v/>
      </c>
      <c r="AJ1223" s="349" t="str">
        <f>IF(月報!W1223&lt;&gt;"",月報!W1223*24,"")</f>
        <v/>
      </c>
      <c r="AK1223" s="349" t="str">
        <f>IF(月報!P1223&lt;&gt;"",月報!P1223,"")</f>
        <v/>
      </c>
      <c r="AL1223" s="349" t="str">
        <f>IF(月報!Q1223&lt;&gt;"",IF(月報!Q1223="平日残","",月報!Q1223),"")</f>
        <v/>
      </c>
      <c r="AM1223" s="349"/>
      <c r="AN1223" s="349" t="str">
        <f t="shared" si="372"/>
        <v/>
      </c>
      <c r="AO1223" s="349" t="str">
        <f>IF($E1223="","",VLOOKUP($E1223,カレンダマスタ!$A$5:$E$381,5,FALSE))</f>
        <v/>
      </c>
      <c r="AQ1223" s="351"/>
      <c r="AR1223" s="352"/>
      <c r="AS1223" s="349"/>
      <c r="AU1223" s="355"/>
      <c r="AV1223" s="355" t="str">
        <f t="shared" si="374"/>
        <v/>
      </c>
      <c r="AW1223" s="355" t="str">
        <f t="shared" si="375"/>
        <v/>
      </c>
      <c r="AX1223" s="356" t="str">
        <f t="shared" si="376"/>
        <v/>
      </c>
      <c r="AY1223" s="356" t="str">
        <f t="shared" si="377"/>
        <v/>
      </c>
      <c r="AZ1223" s="357" t="str">
        <f>IF(AX1223&amp;AW1223="勤怠未設定","×",IF(AV1223="勤怠修正","×",IF(AC1223="外注","",IF(AA1223="",IF(AY1223&lt;&gt;"","×",""),IF(VLOOKUP(AA1223,カレンダマスタ!$H$66:$I$83,2,FALSE)&lt;&gt;AY1223,"×","OK")))))</f>
        <v/>
      </c>
      <c r="BC1223" s="355"/>
      <c r="BD1223" s="349"/>
      <c r="BE1223" s="349"/>
      <c r="BF1223" s="349" t="str">
        <f t="shared" si="388"/>
        <v/>
      </c>
      <c r="BG1223" s="349"/>
      <c r="BI1223" s="357" t="str">
        <f t="shared" si="389"/>
        <v/>
      </c>
    </row>
    <row r="1224" spans="2:61">
      <c r="B1224" s="323"/>
      <c r="C1224" s="539"/>
      <c r="D1224" s="324"/>
      <c r="E1224" s="325"/>
      <c r="F1224" s="324"/>
      <c r="G1224" s="591"/>
      <c r="H1224" s="591"/>
      <c r="I1224" s="339"/>
      <c r="J1224" s="320"/>
      <c r="K1224" s="319"/>
      <c r="L1224" s="320"/>
      <c r="M1224" s="320"/>
      <c r="N1224" s="320"/>
      <c r="O1224" s="340"/>
      <c r="P1224" s="340"/>
      <c r="Q1224" s="340"/>
      <c r="R1224" s="327"/>
      <c r="S1224" s="328"/>
      <c r="T1224" s="437"/>
      <c r="U1224" s="429"/>
      <c r="V1224" s="429"/>
      <c r="W1224" s="298"/>
      <c r="X1224" s="326"/>
      <c r="Y1224" s="326"/>
      <c r="Z1224" s="326"/>
      <c r="AA1224" s="327" t="str">
        <f t="shared" si="373"/>
        <v/>
      </c>
      <c r="AC1224" s="544"/>
      <c r="AD1224" s="545"/>
      <c r="AE1224" s="545"/>
      <c r="AF1224" s="545"/>
      <c r="AG1224" s="546"/>
      <c r="AI1224" s="348" t="str">
        <f>IF(月報!G1224&lt;&gt;"",月報!G1224,"")</f>
        <v/>
      </c>
      <c r="AJ1224" s="349" t="str">
        <f>IF(月報!W1224&lt;&gt;"",月報!W1224*24,"")</f>
        <v/>
      </c>
      <c r="AK1224" s="349" t="str">
        <f>IF(月報!P1224&lt;&gt;"",月報!P1224,"")</f>
        <v/>
      </c>
      <c r="AL1224" s="349" t="str">
        <f>IF(月報!Q1224&lt;&gt;"",IF(月報!Q1224="平日残","",月報!Q1224),"")</f>
        <v/>
      </c>
      <c r="AM1224" s="349"/>
      <c r="AN1224" s="349" t="str">
        <f t="shared" si="372"/>
        <v/>
      </c>
      <c r="AO1224" s="349" t="str">
        <f>IF($E1224="","",VLOOKUP($E1224,カレンダマスタ!$A$5:$E$381,5,FALSE))</f>
        <v/>
      </c>
      <c r="AQ1224" s="351"/>
      <c r="AR1224" s="352"/>
      <c r="AS1224" s="349"/>
      <c r="AU1224" s="355"/>
      <c r="AV1224" s="355" t="str">
        <f t="shared" si="374"/>
        <v/>
      </c>
      <c r="AW1224" s="355" t="str">
        <f t="shared" si="375"/>
        <v/>
      </c>
      <c r="AX1224" s="356" t="str">
        <f t="shared" si="376"/>
        <v/>
      </c>
      <c r="AY1224" s="356" t="str">
        <f t="shared" si="377"/>
        <v/>
      </c>
      <c r="AZ1224" s="357" t="str">
        <f>IF(AX1224&amp;AW1224="勤怠未設定","×",IF(AV1224="勤怠修正","×",IF(AC1224="外注","",IF(AA1224="",IF(AY1224&lt;&gt;"","×",""),IF(VLOOKUP(AA1224,カレンダマスタ!$H$66:$I$83,2,FALSE)&lt;&gt;AY1224,"×","OK")))))</f>
        <v/>
      </c>
      <c r="BC1224" s="355"/>
      <c r="BD1224" s="349"/>
      <c r="BE1224" s="349"/>
      <c r="BF1224" s="349" t="str">
        <f t="shared" si="388"/>
        <v/>
      </c>
      <c r="BG1224" s="349"/>
      <c r="BI1224" s="357" t="str">
        <f t="shared" si="389"/>
        <v/>
      </c>
    </row>
    <row r="1225" spans="2:61" ht="13.8" thickBot="1">
      <c r="B1225" s="329"/>
      <c r="C1225" s="540"/>
      <c r="D1225" s="330"/>
      <c r="E1225" s="331"/>
      <c r="F1225" s="330"/>
      <c r="G1225" s="592"/>
      <c r="H1225" s="592"/>
      <c r="I1225" s="343"/>
      <c r="J1225" s="322"/>
      <c r="K1225" s="321"/>
      <c r="L1225" s="322"/>
      <c r="M1225" s="322"/>
      <c r="N1225" s="322"/>
      <c r="O1225" s="344"/>
      <c r="P1225" s="344"/>
      <c r="Q1225" s="344"/>
      <c r="R1225" s="333"/>
      <c r="S1225" s="334"/>
      <c r="T1225" s="438"/>
      <c r="U1225" s="432"/>
      <c r="V1225" s="432"/>
      <c r="W1225" s="298"/>
      <c r="X1225" s="332"/>
      <c r="Y1225" s="332"/>
      <c r="Z1225" s="332"/>
      <c r="AA1225" s="333" t="str">
        <f t="shared" si="373"/>
        <v/>
      </c>
      <c r="AC1225" s="547"/>
      <c r="AD1225" s="548"/>
      <c r="AE1225" s="548"/>
      <c r="AF1225" s="548"/>
      <c r="AG1225" s="549"/>
      <c r="AI1225" s="348" t="str">
        <f>IF(月報!G1225&lt;&gt;"",月報!G1225,"")</f>
        <v/>
      </c>
      <c r="AJ1225" s="350" t="str">
        <f>IF(月報!W1225&lt;&gt;"",月報!W1225*24,"")</f>
        <v/>
      </c>
      <c r="AK1225" s="350" t="str">
        <f>IF(月報!P1225&lt;&gt;"",月報!P1225,"")</f>
        <v/>
      </c>
      <c r="AL1225" s="350" t="str">
        <f>IF(月報!Q1225&lt;&gt;"",IF(月報!Q1225="平日残","",月報!Q1225),"")</f>
        <v/>
      </c>
      <c r="AM1225" s="350"/>
      <c r="AN1225" s="350" t="str">
        <f t="shared" si="372"/>
        <v/>
      </c>
      <c r="AO1225" s="350" t="str">
        <f>IF($E1225="","",VLOOKUP($E1225,カレンダマスタ!$A$5:$E$381,5,FALSE))</f>
        <v/>
      </c>
      <c r="AP1225" s="347"/>
      <c r="AQ1225" s="353"/>
      <c r="AR1225" s="354"/>
      <c r="AS1225" s="350"/>
      <c r="AT1225" s="347"/>
      <c r="AU1225" s="358"/>
      <c r="AV1225" s="358" t="str">
        <f t="shared" si="374"/>
        <v/>
      </c>
      <c r="AW1225" s="358" t="str">
        <f t="shared" si="375"/>
        <v/>
      </c>
      <c r="AX1225" s="359" t="str">
        <f t="shared" si="376"/>
        <v/>
      </c>
      <c r="AY1225" s="359" t="str">
        <f t="shared" si="377"/>
        <v/>
      </c>
      <c r="AZ1225" s="360" t="str">
        <f>IF(AX1225&amp;AW1225="勤怠未設定","×",IF(AV1225="勤怠修正","×",IF(AC1225="外注","",IF(AA1225="",IF(AY1225&lt;&gt;"","×",""),IF(VLOOKUP(AA1225,カレンダマスタ!$H$66:$I$83,2,FALSE)&lt;&gt;AY1225,"×","OK")))))</f>
        <v/>
      </c>
      <c r="BC1225" s="358"/>
      <c r="BD1225" s="350"/>
      <c r="BE1225" s="350"/>
      <c r="BF1225" s="350" t="str">
        <f t="shared" si="388"/>
        <v/>
      </c>
      <c r="BG1225" s="350"/>
      <c r="BI1225" s="360" t="str">
        <f t="shared" si="389"/>
        <v/>
      </c>
    </row>
    <row r="1226" spans="2:61">
      <c r="B1226" s="176">
        <f>B1181+1</f>
        <v>27</v>
      </c>
      <c r="C1226" s="535"/>
      <c r="D1226" s="112"/>
      <c r="E1226" s="582"/>
      <c r="F1226" s="112"/>
      <c r="G1226" s="587"/>
      <c r="H1226" s="587"/>
      <c r="I1226" s="114"/>
      <c r="J1226" s="118"/>
      <c r="K1226" s="115"/>
      <c r="L1226" s="116"/>
      <c r="M1226" s="116"/>
      <c r="N1226" s="117"/>
      <c r="O1226" s="118"/>
      <c r="P1226" s="118"/>
      <c r="Q1226" s="118"/>
      <c r="R1226" s="119"/>
      <c r="S1226" s="120"/>
      <c r="T1226" s="433" t="str">
        <f>IF(J1226&lt;&gt;"",J1226,"")</f>
        <v/>
      </c>
      <c r="U1226" s="428">
        <f>SUM(T1226:T1232)</f>
        <v>0</v>
      </c>
      <c r="V1226" s="428" t="str">
        <f t="shared" ref="V1226:V1260" si="390">IF(AC1226="外注",IF(AND(BC1226&lt;1,ROUND((H1226*24),1)=13),"外注2半",IF(AND(BC1226&lt;1,ROUND((G1226*24),1)=13.7),"外注1半",IF(AND(BC1226&lt;1,G1226=""),"外注休暇",""))),"")</f>
        <v/>
      </c>
      <c r="W1226" s="298"/>
      <c r="X1226" s="113" t="str">
        <f>IF(O1226&lt;&gt;"",O1226/24,"")</f>
        <v/>
      </c>
      <c r="Y1226" s="113" t="str">
        <f t="shared" ref="Y1226:Y1260" si="391">IF(P1226&lt;&gt;"",P1226/24,"")</f>
        <v/>
      </c>
      <c r="Z1226" s="113" t="str">
        <f t="shared" ref="Z1226:Z1260" si="392">IF(Q1226&lt;&gt;"",Q1226/24,"")</f>
        <v/>
      </c>
      <c r="AA1226" s="119" t="str">
        <f t="shared" si="373"/>
        <v/>
      </c>
      <c r="AC1226" s="183" t="str">
        <f>IF(C1226&lt;&gt;"",VLOOKUP(C1226,設定シート!$D$10:$N$109,11,FALSE),"")</f>
        <v/>
      </c>
      <c r="AD1226" s="184" t="str">
        <f>IF(C1226&lt;&gt;"",VLOOKUP(C1226,設定シート!$D$10:$H$109,5,FALSE),"")</f>
        <v/>
      </c>
      <c r="AE1226" s="185" t="str">
        <f>IF(C1226&lt;&gt;"",VLOOKUP(C1226,設定シート!$D$10:$L$109,9,FALSE),"")</f>
        <v/>
      </c>
      <c r="AF1226" s="184" t="str">
        <f>IF($AD1226="","",IF(LEFT($AD1226,2)="NS","NS","CS"))</f>
        <v/>
      </c>
      <c r="AG1226" s="203">
        <f t="shared" ref="AG1226:AG1260" si="393">IF(OR(R1226="有給休暇",G1226=""),0,IF(AQ1226=1,0,1))</f>
        <v>0</v>
      </c>
      <c r="AI1226" s="121" t="str">
        <f>IF(月報!G1226&lt;&gt;"",月報!G1226,"")</f>
        <v/>
      </c>
      <c r="AJ1226" s="122" t="str">
        <f>IF(月報!W1226&lt;&gt;"",月報!W1226*24,"")</f>
        <v/>
      </c>
      <c r="AK1226" s="122" t="str">
        <f>IF(月報!P1226&lt;&gt;"",月報!P1226,"")</f>
        <v/>
      </c>
      <c r="AL1226" s="122" t="str">
        <f>IF(月報!Q1226&lt;&gt;"",IF(月報!Q1226="平日残","",月報!Q1226),"")</f>
        <v/>
      </c>
      <c r="AM1226" s="122"/>
      <c r="AN1226" s="122" t="str">
        <f t="shared" si="372"/>
        <v/>
      </c>
      <c r="AO1226" s="122" t="str">
        <f>IF($E1226="","",VLOOKUP($E1226,カレンダマスタ!$A$5:$E$381,5,FALSE))</f>
        <v/>
      </c>
      <c r="AQ1226" s="195" t="str">
        <f>IF(G1226="","",IF(VLOOKUP(E1226,カレンダマスタ!$A$5:$D$381,4,FALSE)=0,"",1))</f>
        <v/>
      </c>
      <c r="AR1226" s="123" t="str">
        <f>IF($G1226="","",IF($AD1226="NSTC",INDEX(カレンダマスタ!$I$26:$O$31,MATCH($G1226,カレンダマスタ!$H$26:$H$31,1),MATCH($H1226,カレンダマスタ!$I$25:$O$25,1)),
IF($AD1226="CS本社",INDEX(カレンダマスタ!$I$36:$O$41,MATCH($G1226,カレンダマスタ!$H$36:$H$41,1),MATCH($H1226,カレンダマスタ!$I$35:$O$35,1)),
IF($AD1226="NS本社",INDEX(カレンダマスタ!$I$94:$O$99,MATCH($G1226,カレンダマスタ!$H$95:$H$100,1),MATCH($H1226,カレンダマスタ!$I$93:$O$93,1)),
IF($AD1226="ODC",INDEX(カレンダマスタ!$I$46:$O$51,MATCH($G1226,カレンダマスタ!$H$46:$H$51,1),MATCH($H1226,カレンダマスタ!$I$45:$O$45,1)),
IF($AD1226="NS東京TC",INDEX(カレンダマスタ!$I$56:$O$61,MATCH($G1226,カレンダマスタ!$H$56:$H$61,1),MATCH($H1226,カレンダマスタ!$I$55:$O$55,1)),""))))))</f>
        <v/>
      </c>
      <c r="AS1226" s="122" t="str">
        <f t="shared" ref="AS1226:AS1260" si="394">IF(AC1226="社員","",IF(R1226="有給休暇","",IF(AND(AF1226="CS",AQ1226=1)=TRUE,"OK",IF(AR1226&lt;&gt;"",IF(TIMEVALUE(MID(I1226,1,10))=AR1226,"OK","×"),""))))</f>
        <v/>
      </c>
      <c r="AU1226" s="124" t="str">
        <f>IF(E1226="","",VLOOKUP($E1226,カレンダマスタ!$A$4:$E$381,4,FALSE))</f>
        <v/>
      </c>
      <c r="AV1226" s="124" t="str">
        <f t="shared" si="374"/>
        <v/>
      </c>
      <c r="AW1226" s="124" t="str">
        <f t="shared" si="375"/>
        <v/>
      </c>
      <c r="AX1226" s="125" t="str">
        <f t="shared" si="376"/>
        <v/>
      </c>
      <c r="AY1226" s="125" t="str">
        <f t="shared" si="377"/>
        <v/>
      </c>
      <c r="AZ1226" s="114" t="str">
        <f>IF(AX1226&amp;AW1226="勤怠未設定","×",IF(AV1226="勤怠修正","×",IF(AC1226="外注","",IF(AA1226="",IF(AY1226&lt;&gt;"","×",""),IF(VLOOKUP(AA1226,カレンダマスタ!$H$66:$I$83,2,FALSE)&lt;&gt;AY1226,"×","OK")))))</f>
        <v/>
      </c>
      <c r="BC1226" s="124" t="str">
        <f>IF(E1226="","",VLOOKUP($E1226,カレンダマスタ!$A$4:$E$381,4,FALSE))</f>
        <v/>
      </c>
      <c r="BD1226" s="122" t="str">
        <f>IF(AC1226="社員","",IF(AG1226=0,"",IF(AD1226="NSTC",IF(COUNTIF(カレンダマスタ!$Q$5:$Q$32,G1226)=1,"OK","×"),
IF(AD1226="NS本社",IF(COUNTIF(カレンダマスタ!$T$5:$T$32,G1226)=1,"OK","×"),IF(COUNTIF(カレンダマスタ!$R$5:$R$32,G1226)=1,"OK","×")))))</f>
        <v/>
      </c>
      <c r="BE1226" s="122" t="str">
        <f>IF(AC1226="社員","",IF(G1226="","",IF(R1226&lt;&gt;"","",IF(AF1226="CS","OK",IF(VLOOKUP(E1226,カレンダマスタ!$A$5:$D$381,4,FALSE)&gt;0,"",IF(OR(G1226*24&gt;10.84,H1226*24&lt;14.5)=TRUE,"×","OK"))))))</f>
        <v/>
      </c>
      <c r="BF1226" s="122" t="str">
        <f t="shared" si="388"/>
        <v/>
      </c>
      <c r="BG1226" s="127" t="str">
        <f>IF(AE1226="派遣","",IF(G1226="","",IF(R1226="有給休暇","",IF(S1226="","×","OK"))))</f>
        <v/>
      </c>
      <c r="BI1226" s="114" t="str">
        <f t="shared" ref="BI1226:BI1260" si="395">IF(OR(AO1226="×",AS1226="×",AZ1226="×",BE1226="×",BF1226="TW未入力",BF1226="週報未入力",BG1226="×"),"×","")</f>
        <v/>
      </c>
    </row>
    <row r="1227" spans="2:61">
      <c r="B1227" s="210"/>
      <c r="C1227" s="536"/>
      <c r="D1227" s="128"/>
      <c r="E1227" s="583"/>
      <c r="F1227" s="128"/>
      <c r="G1227" s="588"/>
      <c r="H1227" s="588"/>
      <c r="I1227" s="130"/>
      <c r="J1227" s="139"/>
      <c r="K1227" s="131"/>
      <c r="L1227" s="132"/>
      <c r="M1227" s="132"/>
      <c r="N1227" s="141"/>
      <c r="O1227" s="139"/>
      <c r="P1227" s="139"/>
      <c r="Q1227" s="139"/>
      <c r="R1227" s="133"/>
      <c r="S1227" s="134"/>
      <c r="T1227" s="434" t="str">
        <f t="shared" ref="T1227:T1260" si="396">IF(J1227&lt;&gt;"",J1227,"")</f>
        <v/>
      </c>
      <c r="U1227" s="429"/>
      <c r="V1227" s="429" t="str">
        <f t="shared" si="390"/>
        <v/>
      </c>
      <c r="W1227" s="298"/>
      <c r="X1227" s="129" t="str">
        <f t="shared" ref="X1227:X1260" si="397">IF(O1227&lt;&gt;"",O1227/24,"")</f>
        <v/>
      </c>
      <c r="Y1227" s="129" t="str">
        <f t="shared" si="391"/>
        <v/>
      </c>
      <c r="Z1227" s="129" t="str">
        <f t="shared" si="392"/>
        <v/>
      </c>
      <c r="AA1227" s="133" t="str">
        <f t="shared" si="373"/>
        <v/>
      </c>
      <c r="AC1227" s="186" t="str">
        <f>AC1226</f>
        <v/>
      </c>
      <c r="AD1227" s="186" t="str">
        <f>AD1226</f>
        <v/>
      </c>
      <c r="AE1227" s="186" t="str">
        <f>AE1226</f>
        <v/>
      </c>
      <c r="AF1227" s="186" t="str">
        <f>AF1226</f>
        <v/>
      </c>
      <c r="AG1227" s="204">
        <f t="shared" si="393"/>
        <v>0</v>
      </c>
      <c r="AI1227" s="135" t="str">
        <f>IF(月報!G1227&lt;&gt;"",月報!G1227,"")</f>
        <v/>
      </c>
      <c r="AJ1227" s="126" t="str">
        <f>IF(月報!W1227&lt;&gt;"",月報!W1227*24,"")</f>
        <v/>
      </c>
      <c r="AK1227" s="126" t="str">
        <f>IF(月報!P1227&lt;&gt;"",月報!P1227,"")</f>
        <v/>
      </c>
      <c r="AL1227" s="126" t="str">
        <f>IF(月報!Q1227&lt;&gt;"",IF(月報!Q1227="平日残","",月報!Q1227),"")</f>
        <v/>
      </c>
      <c r="AM1227" s="126"/>
      <c r="AN1227" s="126" t="str">
        <f t="shared" ref="AN1227:AN1290" si="398">IF($AO1227=0,IF($G1227="",IF($Q1227="","週報未入力",""),""),"")</f>
        <v/>
      </c>
      <c r="AO1227" s="126" t="str">
        <f>IF($E1227="","",VLOOKUP($E1227,カレンダマスタ!$A$5:$E$381,5,FALSE))</f>
        <v/>
      </c>
      <c r="AQ1227" s="196" t="str">
        <f>IF(G1227="","",IF(VLOOKUP(E1227,カレンダマスタ!$A$5:$D$381,4,FALSE)=0,"",1))</f>
        <v/>
      </c>
      <c r="AR1227" s="136" t="str">
        <f>IF($G1227="","",IF($AD1227="NSTC",INDEX(カレンダマスタ!$I$26:$O$31,MATCH($G1227,カレンダマスタ!$H$26:$H$31,1),MATCH($H1227,カレンダマスタ!$I$25:$O$25,1)),
IF($AD1227="CS本社",INDEX(カレンダマスタ!$I$36:$O$41,MATCH($G1227,カレンダマスタ!$H$36:$H$41,1),MATCH($H1227,カレンダマスタ!$I$35:$O$35,1)),
IF($AD1227="NS本社",INDEX(カレンダマスタ!$I$94:$O$99,MATCH($G1227,カレンダマスタ!$H$95:$H$100,1),MATCH($H1227,カレンダマスタ!$I$93:$O$93,1)),
IF($AD1227="ODC",INDEX(カレンダマスタ!$I$46:$O$51,MATCH($G1227,カレンダマスタ!$H$46:$H$51,1),MATCH($H1227,カレンダマスタ!$I$45:$O$45,1)),
IF($AD1227="NS東京TC",INDEX(カレンダマスタ!$I$56:$O$61,MATCH($G1227,カレンダマスタ!$H$56:$H$61,1),MATCH($H1227,カレンダマスタ!$I$55:$O$55,1)),""))))))</f>
        <v/>
      </c>
      <c r="AS1227" s="126" t="str">
        <f t="shared" si="394"/>
        <v/>
      </c>
      <c r="AU1227" s="137" t="str">
        <f>IF(E1227="","",VLOOKUP($E1227,カレンダマスタ!$A$4:$E$381,4,FALSE))</f>
        <v/>
      </c>
      <c r="AV1227" s="137" t="str">
        <f t="shared" si="374"/>
        <v/>
      </c>
      <c r="AW1227" s="137" t="str">
        <f t="shared" si="375"/>
        <v/>
      </c>
      <c r="AX1227" s="138" t="str">
        <f t="shared" si="376"/>
        <v/>
      </c>
      <c r="AY1227" s="138" t="str">
        <f t="shared" si="377"/>
        <v/>
      </c>
      <c r="AZ1227" s="130" t="str">
        <f>IF(AX1227&amp;AW1227="勤怠未設定","×",IF(AV1227="勤怠修正","×",IF(AC1227="外注","",IF(AA1227="",IF(AY1227&lt;&gt;"","×",""),IF(VLOOKUP(AA1227,カレンダマスタ!$H$66:$I$83,2,FALSE)&lt;&gt;AY1227,"×","OK")))))</f>
        <v/>
      </c>
      <c r="BC1227" s="137" t="str">
        <f>IF(E1227="","",VLOOKUP($E1227,カレンダマスタ!$A$4:$E$381,4,FALSE))</f>
        <v/>
      </c>
      <c r="BD1227" s="126" t="str">
        <f>IF(AC1227="社員","",IF(AG1227=0,"",IF(AD1227="NSTC",IF(COUNTIF(カレンダマスタ!$Q$5:$Q$32,G1227)=1,"OK","×"),
IF(AD1227="NS本社",IF(COUNTIF(カレンダマスタ!$T$5:$T$32,G1227)=1,"OK","×"),IF(COUNTIF(カレンダマスタ!$R$5:$R$32,G1227)=1,"OK","×")))))</f>
        <v/>
      </c>
      <c r="BE1227" s="126" t="str">
        <f>IF(AC1227="社員","",IF(G1227="","",IF(R1227&lt;&gt;"","",IF(AF1227="CS","OK",IF(VLOOKUP(E1227,カレンダマスタ!$A$5:$D$381,4,FALSE)&gt;0,"",IF(OR(G1227*24&gt;10.84,H1227*24&lt;14.5)=TRUE,"×","OK"))))))</f>
        <v/>
      </c>
      <c r="BF1227" s="126" t="str">
        <f t="shared" si="388"/>
        <v/>
      </c>
      <c r="BG1227" s="126" t="str">
        <f t="shared" si="387"/>
        <v/>
      </c>
      <c r="BI1227" s="130" t="str">
        <f t="shared" si="395"/>
        <v/>
      </c>
    </row>
    <row r="1228" spans="2:61">
      <c r="B1228" s="210"/>
      <c r="C1228" s="536"/>
      <c r="D1228" s="128"/>
      <c r="E1228" s="583"/>
      <c r="F1228" s="128"/>
      <c r="G1228" s="588"/>
      <c r="H1228" s="588"/>
      <c r="I1228" s="130"/>
      <c r="J1228" s="139"/>
      <c r="K1228" s="131"/>
      <c r="L1228" s="132"/>
      <c r="M1228" s="132"/>
      <c r="N1228" s="141"/>
      <c r="O1228" s="139"/>
      <c r="P1228" s="139"/>
      <c r="Q1228" s="139"/>
      <c r="R1228" s="133"/>
      <c r="S1228" s="134"/>
      <c r="T1228" s="434" t="str">
        <f t="shared" si="396"/>
        <v/>
      </c>
      <c r="U1228" s="429"/>
      <c r="V1228" s="429" t="str">
        <f t="shared" si="390"/>
        <v/>
      </c>
      <c r="W1228" s="298"/>
      <c r="X1228" s="129" t="str">
        <f t="shared" si="397"/>
        <v/>
      </c>
      <c r="Y1228" s="129" t="str">
        <f t="shared" si="391"/>
        <v/>
      </c>
      <c r="Z1228" s="129" t="str">
        <f t="shared" si="392"/>
        <v/>
      </c>
      <c r="AA1228" s="133" t="str">
        <f t="shared" ref="AA1228:AA1291" si="399">IF(R1228&lt;&gt;"",IF(AND(AO1228=2,R1228="休出"),"法休残",R1228),"")</f>
        <v/>
      </c>
      <c r="AC1228" s="186" t="str">
        <f>AC1226</f>
        <v/>
      </c>
      <c r="AD1228" s="187" t="str">
        <f>AD1226</f>
        <v/>
      </c>
      <c r="AE1228" s="187" t="str">
        <f>AE1226</f>
        <v/>
      </c>
      <c r="AF1228" s="187" t="str">
        <f>AF1226</f>
        <v/>
      </c>
      <c r="AG1228" s="204">
        <f t="shared" si="393"/>
        <v>0</v>
      </c>
      <c r="AI1228" s="135" t="str">
        <f>IF(月報!G1228&lt;&gt;"",月報!G1228,"")</f>
        <v/>
      </c>
      <c r="AJ1228" s="126" t="str">
        <f>IF(月報!W1228&lt;&gt;"",月報!W1228*24,"")</f>
        <v/>
      </c>
      <c r="AK1228" s="126" t="str">
        <f>IF(月報!P1228&lt;&gt;"",月報!P1228,"")</f>
        <v/>
      </c>
      <c r="AL1228" s="126" t="str">
        <f>IF(月報!Q1228&lt;&gt;"",IF(月報!Q1228="平日残","",月報!Q1228),"")</f>
        <v/>
      </c>
      <c r="AM1228" s="126"/>
      <c r="AN1228" s="126" t="str">
        <f t="shared" si="398"/>
        <v/>
      </c>
      <c r="AO1228" s="126" t="str">
        <f>IF($E1228="","",VLOOKUP($E1228,カレンダマスタ!$A$5:$E$381,5,FALSE))</f>
        <v/>
      </c>
      <c r="AQ1228" s="196" t="str">
        <f>IF(G1228="","",IF(VLOOKUP(E1228,カレンダマスタ!$A$5:$D$381,4,FALSE)=0,"",1))</f>
        <v/>
      </c>
      <c r="AR1228" s="136" t="str">
        <f>IF($G1228="","",IF($AD1228="NSTC",INDEX(カレンダマスタ!$I$26:$O$31,MATCH($G1228,カレンダマスタ!$H$26:$H$31,1),MATCH($H1228,カレンダマスタ!$I$25:$O$25,1)),
IF($AD1228="CS本社",INDEX(カレンダマスタ!$I$36:$O$41,MATCH($G1228,カレンダマスタ!$H$36:$H$41,1),MATCH($H1228,カレンダマスタ!$I$35:$O$35,1)),
IF($AD1228="NS本社",INDEX(カレンダマスタ!$I$94:$O$99,MATCH($G1228,カレンダマスタ!$H$95:$H$100,1),MATCH($H1228,カレンダマスタ!$I$93:$O$93,1)),
IF($AD1228="ODC",INDEX(カレンダマスタ!$I$46:$O$51,MATCH($G1228,カレンダマスタ!$H$46:$H$51,1),MATCH($H1228,カレンダマスタ!$I$45:$O$45,1)),
IF($AD1228="NS東京TC",INDEX(カレンダマスタ!$I$56:$O$61,MATCH($G1228,カレンダマスタ!$H$56:$H$61,1),MATCH($H1228,カレンダマスタ!$I$55:$O$55,1)),""))))))</f>
        <v/>
      </c>
      <c r="AS1228" s="126" t="str">
        <f t="shared" si="394"/>
        <v/>
      </c>
      <c r="AU1228" s="137" t="str">
        <f>IF(E1228="","",VLOOKUP($E1228,カレンダマスタ!$A$4:$E$381,4,FALSE))</f>
        <v/>
      </c>
      <c r="AV1228" s="137" t="str">
        <f t="shared" ref="AV1228:AV1291" si="400">IF(AA1228="","",IF(OR(AA1228="欠勤",AA1228="遅刻"),"勤怠修正",""))</f>
        <v/>
      </c>
      <c r="AW1228" s="137" t="str">
        <f t="shared" ref="AW1228:AW1291" si="401">IF(Q1228="","",IF(R1228="","勤怠未設定",""))</f>
        <v/>
      </c>
      <c r="AX1228" s="138" t="str">
        <f t="shared" ref="AX1228:AX1291" si="402">IF(E1228="","",IF(AND(AU1228&gt;=1,J1228&lt;&gt;"",AA1228=""),"勤怠未設定",IF(AA1228&lt;&gt;"",AA1228,"")))</f>
        <v/>
      </c>
      <c r="AY1228" s="138" t="str">
        <f t="shared" ref="AY1228:AY1291" si="403">IF(AC1228="外注","",IF(AK1228&amp;AL1228&lt;&gt;"",AK1228&amp;AL1228,""))</f>
        <v/>
      </c>
      <c r="AZ1228" s="130" t="str">
        <f>IF(AX1228&amp;AW1228="勤怠未設定","×",IF(AV1228="勤怠修正","×",IF(AC1228="外注","",IF(AA1228="",IF(AY1228&lt;&gt;"","×",""),IF(VLOOKUP(AA1228,カレンダマスタ!$H$66:$I$83,2,FALSE)&lt;&gt;AY1228,"×","OK")))))</f>
        <v/>
      </c>
      <c r="BC1228" s="137" t="str">
        <f>IF(E1228="","",VLOOKUP($E1228,カレンダマスタ!$A$4:$E$381,4,FALSE))</f>
        <v/>
      </c>
      <c r="BD1228" s="126" t="str">
        <f>IF(AC1228="社員","",IF(AG1228=0,"",IF(AD1228="NSTC",IF(COUNTIF(カレンダマスタ!$Q$5:$Q$32,G1228)=1,"OK","×"),
IF(AD1228="NS本社",IF(COUNTIF(カレンダマスタ!$T$5:$T$32,G1228)=1,"OK","×"),IF(COUNTIF(カレンダマスタ!$R$5:$R$32,G1228)=1,"OK","×")))))</f>
        <v/>
      </c>
      <c r="BE1228" s="126" t="str">
        <f>IF(AC1228="社員","",IF(G1228="","",IF(R1228&lt;&gt;"","",IF(AF1228="CS","OK",IF(VLOOKUP(E1228,カレンダマスタ!$A$5:$D$381,4,FALSE)&gt;0,"",IF(OR(G1228*24&gt;10.84,H1228*24&lt;14.5)=TRUE,"×","OK"))))))</f>
        <v/>
      </c>
      <c r="BF1228" s="126" t="str">
        <f t="shared" si="388"/>
        <v/>
      </c>
      <c r="BG1228" s="126" t="str">
        <f t="shared" si="387"/>
        <v/>
      </c>
      <c r="BI1228" s="130" t="str">
        <f t="shared" si="395"/>
        <v/>
      </c>
    </row>
    <row r="1229" spans="2:61">
      <c r="B1229" s="210"/>
      <c r="C1229" s="536"/>
      <c r="D1229" s="128"/>
      <c r="E1229" s="583"/>
      <c r="F1229" s="128"/>
      <c r="G1229" s="588"/>
      <c r="H1229" s="588"/>
      <c r="I1229" s="130"/>
      <c r="J1229" s="139"/>
      <c r="K1229" s="131"/>
      <c r="L1229" s="132"/>
      <c r="M1229" s="132"/>
      <c r="N1229" s="141"/>
      <c r="O1229" s="139"/>
      <c r="P1229" s="139"/>
      <c r="Q1229" s="139"/>
      <c r="R1229" s="133"/>
      <c r="S1229" s="134"/>
      <c r="T1229" s="434" t="str">
        <f t="shared" si="396"/>
        <v/>
      </c>
      <c r="U1229" s="429"/>
      <c r="V1229" s="429" t="str">
        <f t="shared" si="390"/>
        <v/>
      </c>
      <c r="W1229" s="298"/>
      <c r="X1229" s="129" t="str">
        <f t="shared" si="397"/>
        <v/>
      </c>
      <c r="Y1229" s="129" t="str">
        <f t="shared" si="391"/>
        <v/>
      </c>
      <c r="Z1229" s="129" t="str">
        <f t="shared" si="392"/>
        <v/>
      </c>
      <c r="AA1229" s="133" t="str">
        <f t="shared" si="399"/>
        <v/>
      </c>
      <c r="AC1229" s="186" t="str">
        <f>AC1226</f>
        <v/>
      </c>
      <c r="AD1229" s="187" t="str">
        <f>AD1226</f>
        <v/>
      </c>
      <c r="AE1229" s="187" t="str">
        <f>AE1226</f>
        <v/>
      </c>
      <c r="AF1229" s="187" t="str">
        <f>AF1226</f>
        <v/>
      </c>
      <c r="AG1229" s="204">
        <f t="shared" si="393"/>
        <v>0</v>
      </c>
      <c r="AI1229" s="140" t="str">
        <f>IF(月報!G1229&lt;&gt;"",月報!G1229,"")</f>
        <v/>
      </c>
      <c r="AJ1229" s="126" t="str">
        <f>IF(月報!W1229&lt;&gt;"",月報!W1229*24,"")</f>
        <v/>
      </c>
      <c r="AK1229" s="126" t="str">
        <f>IF(月報!P1229&lt;&gt;"",月報!P1229,"")</f>
        <v/>
      </c>
      <c r="AL1229" s="126" t="str">
        <f>IF(月報!Q1229&lt;&gt;"",IF(月報!Q1229="平日残","",月報!Q1229),"")</f>
        <v/>
      </c>
      <c r="AM1229" s="126"/>
      <c r="AN1229" s="126" t="str">
        <f t="shared" si="398"/>
        <v/>
      </c>
      <c r="AO1229" s="126" t="str">
        <f>IF($E1229="","",VLOOKUP($E1229,カレンダマスタ!$A$5:$E$381,5,FALSE))</f>
        <v/>
      </c>
      <c r="AQ1229" s="196" t="str">
        <f>IF(G1229="","",IF(VLOOKUP(E1229,カレンダマスタ!$A$5:$D$381,4,FALSE)=0,"",1))</f>
        <v/>
      </c>
      <c r="AR1229" s="136" t="str">
        <f>IF($G1229="","",IF($AD1229="NSTC",INDEX(カレンダマスタ!$I$26:$O$31,MATCH($G1229,カレンダマスタ!$H$26:$H$31,1),MATCH($H1229,カレンダマスタ!$I$25:$O$25,1)),
IF($AD1229="CS本社",INDEX(カレンダマスタ!$I$36:$O$41,MATCH($G1229,カレンダマスタ!$H$36:$H$41,1),MATCH($H1229,カレンダマスタ!$I$35:$O$35,1)),
IF($AD1229="NS本社",INDEX(カレンダマスタ!$I$94:$O$99,MATCH($G1229,カレンダマスタ!$H$95:$H$100,1),MATCH($H1229,カレンダマスタ!$I$93:$O$93,1)),
IF($AD1229="ODC",INDEX(カレンダマスタ!$I$46:$O$51,MATCH($G1229,カレンダマスタ!$H$46:$H$51,1),MATCH($H1229,カレンダマスタ!$I$45:$O$45,1)),
IF($AD1229="NS東京TC",INDEX(カレンダマスタ!$I$56:$O$61,MATCH($G1229,カレンダマスタ!$H$56:$H$61,1),MATCH($H1229,カレンダマスタ!$I$55:$O$55,1)),""))))))</f>
        <v/>
      </c>
      <c r="AS1229" s="126" t="str">
        <f t="shared" si="394"/>
        <v/>
      </c>
      <c r="AU1229" s="137" t="str">
        <f>IF(E1229="","",VLOOKUP($E1229,カレンダマスタ!$A$4:$E$381,4,FALSE))</f>
        <v/>
      </c>
      <c r="AV1229" s="137" t="str">
        <f t="shared" si="400"/>
        <v/>
      </c>
      <c r="AW1229" s="137" t="str">
        <f t="shared" si="401"/>
        <v/>
      </c>
      <c r="AX1229" s="138" t="str">
        <f t="shared" si="402"/>
        <v/>
      </c>
      <c r="AY1229" s="138" t="str">
        <f t="shared" si="403"/>
        <v/>
      </c>
      <c r="AZ1229" s="130" t="str">
        <f>IF(AX1229&amp;AW1229="勤怠未設定","×",IF(AV1229="勤怠修正","×",IF(AC1229="外注","",IF(AA1229="",IF(AY1229&lt;&gt;"","×",""),IF(VLOOKUP(AA1229,カレンダマスタ!$H$66:$I$83,2,FALSE)&lt;&gt;AY1229,"×","OK")))))</f>
        <v/>
      </c>
      <c r="BC1229" s="137" t="str">
        <f>IF(E1229="","",VLOOKUP($E1229,カレンダマスタ!$A$4:$E$381,4,FALSE))</f>
        <v/>
      </c>
      <c r="BD1229" s="126" t="str">
        <f>IF(AC1229="社員","",IF(AG1229=0,"",IF(AD1229="NSTC",IF(COUNTIF(カレンダマスタ!$Q$5:$Q$32,G1229)=1,"OK","×"),
IF(AD1229="NS本社",IF(COUNTIF(カレンダマスタ!$T$5:$T$32,G1229)=1,"OK","×"),IF(COUNTIF(カレンダマスタ!$R$5:$R$32,G1229)=1,"OK","×")))))</f>
        <v/>
      </c>
      <c r="BE1229" s="126" t="str">
        <f>IF(AC1229="社員","",IF(G1229="","",IF(R1229&lt;&gt;"","",IF(AF1229="CS","OK",IF(VLOOKUP(E1229,カレンダマスタ!$A$5:$D$381,4,FALSE)&gt;0,"",IF(OR(G1229*24&gt;10.84,H1229*24&lt;14.5)=TRUE,"×","OK"))))))</f>
        <v/>
      </c>
      <c r="BF1229" s="126" t="str">
        <f t="shared" si="388"/>
        <v/>
      </c>
      <c r="BG1229" s="126" t="str">
        <f t="shared" si="387"/>
        <v/>
      </c>
      <c r="BI1229" s="130" t="str">
        <f t="shared" si="395"/>
        <v/>
      </c>
    </row>
    <row r="1230" spans="2:61">
      <c r="B1230" s="210"/>
      <c r="C1230" s="536"/>
      <c r="D1230" s="128"/>
      <c r="E1230" s="583"/>
      <c r="F1230" s="128"/>
      <c r="G1230" s="588"/>
      <c r="H1230" s="588"/>
      <c r="I1230" s="130"/>
      <c r="J1230" s="139"/>
      <c r="K1230" s="131"/>
      <c r="L1230" s="132"/>
      <c r="M1230" s="132"/>
      <c r="N1230" s="141"/>
      <c r="O1230" s="139"/>
      <c r="P1230" s="139"/>
      <c r="Q1230" s="139"/>
      <c r="R1230" s="133"/>
      <c r="S1230" s="134"/>
      <c r="T1230" s="434" t="str">
        <f t="shared" si="396"/>
        <v/>
      </c>
      <c r="U1230" s="429"/>
      <c r="V1230" s="429" t="str">
        <f t="shared" si="390"/>
        <v/>
      </c>
      <c r="W1230" s="298"/>
      <c r="X1230" s="129" t="str">
        <f t="shared" si="397"/>
        <v/>
      </c>
      <c r="Y1230" s="129" t="str">
        <f t="shared" si="391"/>
        <v/>
      </c>
      <c r="Z1230" s="129" t="str">
        <f t="shared" si="392"/>
        <v/>
      </c>
      <c r="AA1230" s="133" t="str">
        <f t="shared" si="399"/>
        <v/>
      </c>
      <c r="AC1230" s="186" t="str">
        <f>AC1226</f>
        <v/>
      </c>
      <c r="AD1230" s="187" t="str">
        <f>AD1226</f>
        <v/>
      </c>
      <c r="AE1230" s="187" t="str">
        <f>AE1226</f>
        <v/>
      </c>
      <c r="AF1230" s="187" t="str">
        <f>AF1226</f>
        <v/>
      </c>
      <c r="AG1230" s="204">
        <f t="shared" si="393"/>
        <v>0</v>
      </c>
      <c r="AI1230" s="140" t="str">
        <f>IF(月報!G1230&lt;&gt;"",月報!G1230,"")</f>
        <v/>
      </c>
      <c r="AJ1230" s="126" t="str">
        <f>IF(月報!W1230&lt;&gt;"",月報!W1230*24,"")</f>
        <v/>
      </c>
      <c r="AK1230" s="126" t="str">
        <f>IF(月報!P1230&lt;&gt;"",月報!P1230,"")</f>
        <v/>
      </c>
      <c r="AL1230" s="126" t="str">
        <f>IF(月報!Q1230&lt;&gt;"",IF(月報!Q1230="平日残","",月報!Q1230),"")</f>
        <v/>
      </c>
      <c r="AM1230" s="126"/>
      <c r="AN1230" s="126" t="str">
        <f t="shared" si="398"/>
        <v/>
      </c>
      <c r="AO1230" s="126" t="str">
        <f>IF($E1230="","",VLOOKUP($E1230,カレンダマスタ!$A$5:$E$381,5,FALSE))</f>
        <v/>
      </c>
      <c r="AQ1230" s="196" t="str">
        <f>IF(G1230="","",IF(VLOOKUP(E1230,カレンダマスタ!$A$5:$D$381,4,FALSE)=0,"",1))</f>
        <v/>
      </c>
      <c r="AR1230" s="136" t="str">
        <f>IF($G1230="","",IF($AD1230="NSTC",INDEX(カレンダマスタ!$I$26:$O$31,MATCH($G1230,カレンダマスタ!$H$26:$H$31,1),MATCH($H1230,カレンダマスタ!$I$25:$O$25,1)),
IF($AD1230="CS本社",INDEX(カレンダマスタ!$I$36:$O$41,MATCH($G1230,カレンダマスタ!$H$36:$H$41,1),MATCH($H1230,カレンダマスタ!$I$35:$O$35,1)),
IF($AD1230="NS本社",INDEX(カレンダマスタ!$I$94:$O$99,MATCH($G1230,カレンダマスタ!$H$95:$H$100,1),MATCH($H1230,カレンダマスタ!$I$93:$O$93,1)),
IF($AD1230="ODC",INDEX(カレンダマスタ!$I$46:$O$51,MATCH($G1230,カレンダマスタ!$H$46:$H$51,1),MATCH($H1230,カレンダマスタ!$I$45:$O$45,1)),
IF($AD1230="NS東京TC",INDEX(カレンダマスタ!$I$56:$O$61,MATCH($G1230,カレンダマスタ!$H$56:$H$61,1),MATCH($H1230,カレンダマスタ!$I$55:$O$55,1)),""))))))</f>
        <v/>
      </c>
      <c r="AS1230" s="126" t="str">
        <f t="shared" si="394"/>
        <v/>
      </c>
      <c r="AU1230" s="137" t="str">
        <f>IF(E1230="","",VLOOKUP($E1230,カレンダマスタ!$A$4:$E$381,4,FALSE))</f>
        <v/>
      </c>
      <c r="AV1230" s="137" t="str">
        <f t="shared" si="400"/>
        <v/>
      </c>
      <c r="AW1230" s="137" t="str">
        <f t="shared" si="401"/>
        <v/>
      </c>
      <c r="AX1230" s="138" t="str">
        <f t="shared" si="402"/>
        <v/>
      </c>
      <c r="AY1230" s="138" t="str">
        <f t="shared" si="403"/>
        <v/>
      </c>
      <c r="AZ1230" s="130" t="str">
        <f>IF(AX1230&amp;AW1230="勤怠未設定","×",IF(AV1230="勤怠修正","×",IF(AC1230="外注","",IF(AA1230="",IF(AY1230&lt;&gt;"","×",""),IF(VLOOKUP(AA1230,カレンダマスタ!$H$66:$I$83,2,FALSE)&lt;&gt;AY1230,"×","OK")))))</f>
        <v/>
      </c>
      <c r="BC1230" s="137" t="str">
        <f>IF(E1230="","",VLOOKUP($E1230,カレンダマスタ!$A$4:$E$381,4,FALSE))</f>
        <v/>
      </c>
      <c r="BD1230" s="126" t="str">
        <f>IF(AC1230="社員","",IF(AG1230=0,"",IF(AD1230="NSTC",IF(COUNTIF(カレンダマスタ!$Q$5:$Q$32,G1230)=1,"OK","×"),
IF(AD1230="NS本社",IF(COUNTIF(カレンダマスタ!$T$5:$T$32,G1230)=1,"OK","×"),IF(COUNTIF(カレンダマスタ!$R$5:$R$32,G1230)=1,"OK","×")))))</f>
        <v/>
      </c>
      <c r="BE1230" s="126" t="str">
        <f>IF(AC1230="社員","",IF(G1230="","",IF(R1230&lt;&gt;"","",IF(AF1230="CS","OK",IF(VLOOKUP(E1230,カレンダマスタ!$A$5:$D$381,4,FALSE)&gt;0,"",IF(OR(G1230*24&gt;10.84,H1230*24&lt;14.5)=TRUE,"×","OK"))))))</f>
        <v/>
      </c>
      <c r="BF1230" s="126" t="str">
        <f t="shared" si="388"/>
        <v/>
      </c>
      <c r="BG1230" s="126" t="str">
        <f t="shared" si="387"/>
        <v/>
      </c>
      <c r="BI1230" s="130" t="str">
        <f t="shared" si="395"/>
        <v/>
      </c>
    </row>
    <row r="1231" spans="2:61">
      <c r="B1231" s="210"/>
      <c r="C1231" s="536"/>
      <c r="D1231" s="128"/>
      <c r="E1231" s="583"/>
      <c r="F1231" s="128"/>
      <c r="G1231" s="588"/>
      <c r="H1231" s="588"/>
      <c r="I1231" s="130"/>
      <c r="J1231" s="139"/>
      <c r="K1231" s="131"/>
      <c r="L1231" s="132"/>
      <c r="M1231" s="132"/>
      <c r="N1231" s="141"/>
      <c r="O1231" s="139"/>
      <c r="P1231" s="139"/>
      <c r="Q1231" s="139"/>
      <c r="R1231" s="133"/>
      <c r="S1231" s="134"/>
      <c r="T1231" s="434" t="str">
        <f t="shared" si="396"/>
        <v/>
      </c>
      <c r="U1231" s="429"/>
      <c r="V1231" s="429" t="str">
        <f t="shared" si="390"/>
        <v/>
      </c>
      <c r="W1231" s="298"/>
      <c r="X1231" s="129" t="str">
        <f t="shared" si="397"/>
        <v/>
      </c>
      <c r="Y1231" s="129" t="str">
        <f t="shared" si="391"/>
        <v/>
      </c>
      <c r="Z1231" s="129" t="str">
        <f t="shared" si="392"/>
        <v/>
      </c>
      <c r="AA1231" s="133" t="str">
        <f t="shared" si="399"/>
        <v/>
      </c>
      <c r="AC1231" s="186" t="str">
        <f>AC1226</f>
        <v/>
      </c>
      <c r="AD1231" s="187" t="str">
        <f>AD1226</f>
        <v/>
      </c>
      <c r="AE1231" s="187" t="str">
        <f>AE1226</f>
        <v/>
      </c>
      <c r="AF1231" s="187" t="str">
        <f>AF1226</f>
        <v/>
      </c>
      <c r="AG1231" s="204">
        <f t="shared" si="393"/>
        <v>0</v>
      </c>
      <c r="AI1231" s="135" t="str">
        <f>IF(月報!G1231&lt;&gt;"",月報!G1231,"")</f>
        <v/>
      </c>
      <c r="AJ1231" s="126" t="str">
        <f>IF(月報!W1231&lt;&gt;"",月報!W1231*24,"")</f>
        <v/>
      </c>
      <c r="AK1231" s="126" t="str">
        <f>IF(月報!P1231&lt;&gt;"",月報!P1231,"")</f>
        <v/>
      </c>
      <c r="AL1231" s="126" t="str">
        <f>IF(月報!Q1231&lt;&gt;"",IF(月報!Q1231="平日残","",月報!Q1231),"")</f>
        <v/>
      </c>
      <c r="AM1231" s="126"/>
      <c r="AN1231" s="126" t="str">
        <f t="shared" si="398"/>
        <v/>
      </c>
      <c r="AO1231" s="126" t="str">
        <f>IF($E1231="","",VLOOKUP($E1231,カレンダマスタ!$A$5:$E$381,5,FALSE))</f>
        <v/>
      </c>
      <c r="AQ1231" s="196" t="str">
        <f>IF(G1231="","",IF(VLOOKUP(E1231,カレンダマスタ!$A$5:$D$381,4,FALSE)=0,"",1))</f>
        <v/>
      </c>
      <c r="AR1231" s="136" t="str">
        <f>IF($G1231="","",IF($AD1231="NSTC",INDEX(カレンダマスタ!$I$26:$O$31,MATCH($G1231,カレンダマスタ!$H$26:$H$31,1),MATCH($H1231,カレンダマスタ!$I$25:$O$25,1)),
IF($AD1231="CS本社",INDEX(カレンダマスタ!$I$36:$O$41,MATCH($G1231,カレンダマスタ!$H$36:$H$41,1),MATCH($H1231,カレンダマスタ!$I$35:$O$35,1)),
IF($AD1231="NS本社",INDEX(カレンダマスタ!$I$94:$O$99,MATCH($G1231,カレンダマスタ!$H$95:$H$100,1),MATCH($H1231,カレンダマスタ!$I$93:$O$93,1)),
IF($AD1231="ODC",INDEX(カレンダマスタ!$I$46:$O$51,MATCH($G1231,カレンダマスタ!$H$46:$H$51,1),MATCH($H1231,カレンダマスタ!$I$45:$O$45,1)),
IF($AD1231="NS東京TC",INDEX(カレンダマスタ!$I$56:$O$61,MATCH($G1231,カレンダマスタ!$H$56:$H$61,1),MATCH($H1231,カレンダマスタ!$I$55:$O$55,1)),""))))))</f>
        <v/>
      </c>
      <c r="AS1231" s="126" t="str">
        <f t="shared" si="394"/>
        <v/>
      </c>
      <c r="AU1231" s="137" t="str">
        <f>IF(E1231="","",VLOOKUP($E1231,カレンダマスタ!$A$4:$E$381,4,FALSE))</f>
        <v/>
      </c>
      <c r="AV1231" s="137" t="str">
        <f t="shared" si="400"/>
        <v/>
      </c>
      <c r="AW1231" s="137" t="str">
        <f t="shared" si="401"/>
        <v/>
      </c>
      <c r="AX1231" s="138" t="str">
        <f t="shared" si="402"/>
        <v/>
      </c>
      <c r="AY1231" s="138" t="str">
        <f t="shared" si="403"/>
        <v/>
      </c>
      <c r="AZ1231" s="130" t="str">
        <f>IF(AX1231&amp;AW1231="勤怠未設定","×",IF(AV1231="勤怠修正","×",IF(AC1231="外注","",IF(AA1231="",IF(AY1231&lt;&gt;"","×",""),IF(VLOOKUP(AA1231,カレンダマスタ!$H$66:$I$83,2,FALSE)&lt;&gt;AY1231,"×","OK")))))</f>
        <v/>
      </c>
      <c r="BC1231" s="137" t="str">
        <f>IF(E1231="","",VLOOKUP($E1231,カレンダマスタ!$A$4:$E$381,4,FALSE))</f>
        <v/>
      </c>
      <c r="BD1231" s="126" t="str">
        <f>IF(AC1231="社員","",IF(AG1231=0,"",IF(AD1231="NSTC",IF(COUNTIF(カレンダマスタ!$Q$5:$Q$32,G1231)=1,"OK","×"),
IF(AD1231="NS本社",IF(COUNTIF(カレンダマスタ!$T$5:$T$32,G1231)=1,"OK","×"),IF(COUNTIF(カレンダマスタ!$R$5:$R$32,G1231)=1,"OK","×")))))</f>
        <v/>
      </c>
      <c r="BE1231" s="126" t="str">
        <f>IF(AC1231="社員","",IF(G1231="","",IF(R1231&lt;&gt;"","",IF(AF1231="CS","OK",IF(VLOOKUP(E1231,カレンダマスタ!$A$5:$D$381,4,FALSE)&gt;0,"",IF(OR(G1231*24&gt;10.84,H1231*24&lt;14.5)=TRUE,"×","OK"))))))</f>
        <v/>
      </c>
      <c r="BF1231" s="126" t="str">
        <f t="shared" si="388"/>
        <v/>
      </c>
      <c r="BG1231" s="126" t="str">
        <f t="shared" si="387"/>
        <v/>
      </c>
      <c r="BI1231" s="130" t="str">
        <f t="shared" si="395"/>
        <v/>
      </c>
    </row>
    <row r="1232" spans="2:61">
      <c r="B1232" s="210"/>
      <c r="C1232" s="537"/>
      <c r="D1232" s="142"/>
      <c r="E1232" s="584"/>
      <c r="F1232" s="142"/>
      <c r="G1232" s="589"/>
      <c r="H1232" s="589"/>
      <c r="I1232" s="144"/>
      <c r="J1232" s="148"/>
      <c r="K1232" s="145"/>
      <c r="L1232" s="146"/>
      <c r="M1232" s="146"/>
      <c r="N1232" s="147"/>
      <c r="O1232" s="148"/>
      <c r="P1232" s="148"/>
      <c r="Q1232" s="148"/>
      <c r="R1232" s="149"/>
      <c r="S1232" s="156"/>
      <c r="T1232" s="435" t="str">
        <f t="shared" si="396"/>
        <v/>
      </c>
      <c r="U1232" s="430"/>
      <c r="V1232" s="430" t="str">
        <f t="shared" si="390"/>
        <v/>
      </c>
      <c r="W1232" s="298"/>
      <c r="X1232" s="143" t="str">
        <f t="shared" si="397"/>
        <v/>
      </c>
      <c r="Y1232" s="143" t="str">
        <f t="shared" si="391"/>
        <v/>
      </c>
      <c r="Z1232" s="143" t="str">
        <f t="shared" si="392"/>
        <v/>
      </c>
      <c r="AA1232" s="149" t="str">
        <f t="shared" si="399"/>
        <v/>
      </c>
      <c r="AC1232" s="188" t="str">
        <f>AC1226</f>
        <v/>
      </c>
      <c r="AD1232" s="189" t="str">
        <f>AD1226</f>
        <v/>
      </c>
      <c r="AE1232" s="189" t="str">
        <f>AE1226</f>
        <v/>
      </c>
      <c r="AF1232" s="189" t="str">
        <f>AF1226</f>
        <v/>
      </c>
      <c r="AG1232" s="205">
        <f t="shared" si="393"/>
        <v>0</v>
      </c>
      <c r="AI1232" s="150" t="str">
        <f>IF(月報!G1232&lt;&gt;"",月報!G1232,"")</f>
        <v/>
      </c>
      <c r="AJ1232" s="151" t="str">
        <f>IF(月報!W1232&lt;&gt;"",月報!W1232*24,"")</f>
        <v/>
      </c>
      <c r="AK1232" s="151" t="str">
        <f>IF(月報!P1232&lt;&gt;"",月報!P1232,"")</f>
        <v/>
      </c>
      <c r="AL1232" s="151" t="str">
        <f>IF(月報!Q1232&lt;&gt;"",IF(月報!Q1232="平日残","",月報!Q1232),"")</f>
        <v/>
      </c>
      <c r="AM1232" s="151"/>
      <c r="AN1232" s="151" t="str">
        <f t="shared" si="398"/>
        <v/>
      </c>
      <c r="AO1232" s="151" t="str">
        <f>IF($E1232="","",VLOOKUP($E1232,カレンダマスタ!$A$5:$E$381,5,FALSE))</f>
        <v/>
      </c>
      <c r="AQ1232" s="197" t="str">
        <f>IF(G1232="","",IF(VLOOKUP(E1232,カレンダマスタ!$A$5:$D$381,4,FALSE)=0,"",1))</f>
        <v/>
      </c>
      <c r="AR1232" s="152" t="str">
        <f>IF($G1232="","",IF($AD1232="NSTC",INDEX(カレンダマスタ!$I$26:$O$31,MATCH($G1232,カレンダマスタ!$H$26:$H$31,1),MATCH($H1232,カレンダマスタ!$I$25:$O$25,1)),
IF($AD1232="CS本社",INDEX(カレンダマスタ!$I$36:$O$41,MATCH($G1232,カレンダマスタ!$H$36:$H$41,1),MATCH($H1232,カレンダマスタ!$I$35:$O$35,1)),
IF($AD1232="NS本社",INDEX(カレンダマスタ!$I$94:$O$99,MATCH($G1232,カレンダマスタ!$H$95:$H$100,1),MATCH($H1232,カレンダマスタ!$I$93:$O$93,1)),
IF($AD1232="ODC",INDEX(カレンダマスタ!$I$46:$O$51,MATCH($G1232,カレンダマスタ!$H$46:$H$51,1),MATCH($H1232,カレンダマスタ!$I$45:$O$45,1)),
IF($AD1232="NS東京TC",INDEX(カレンダマスタ!$I$56:$O$61,MATCH($G1232,カレンダマスタ!$H$56:$H$61,1),MATCH($H1232,カレンダマスタ!$I$55:$O$55,1)),""))))))</f>
        <v/>
      </c>
      <c r="AS1232" s="151" t="str">
        <f t="shared" si="394"/>
        <v/>
      </c>
      <c r="AU1232" s="153" t="str">
        <f>IF(E1232="","",VLOOKUP($E1232,カレンダマスタ!$A$4:$E$381,4,FALSE))</f>
        <v/>
      </c>
      <c r="AV1232" s="153" t="str">
        <f t="shared" si="400"/>
        <v/>
      </c>
      <c r="AW1232" s="153" t="str">
        <f t="shared" si="401"/>
        <v/>
      </c>
      <c r="AX1232" s="154" t="str">
        <f t="shared" si="402"/>
        <v/>
      </c>
      <c r="AY1232" s="154" t="str">
        <f t="shared" si="403"/>
        <v/>
      </c>
      <c r="AZ1232" s="144" t="str">
        <f>IF(AX1232&amp;AW1232="勤怠未設定","×",IF(AV1232="勤怠修正","×",IF(AC1232="外注","",IF(AA1232="",IF(AY1232&lt;&gt;"","×",""),IF(VLOOKUP(AA1232,カレンダマスタ!$H$66:$I$83,2,FALSE)&lt;&gt;AY1232,"×","OK")))))</f>
        <v/>
      </c>
      <c r="BC1232" s="153" t="str">
        <f>IF(E1232="","",VLOOKUP($E1232,カレンダマスタ!$A$4:$E$381,4,FALSE))</f>
        <v/>
      </c>
      <c r="BD1232" s="151" t="str">
        <f>IF(AC1232="社員","",IF(AG1232=0,"",IF(AD1232="NSTC",IF(COUNTIF(カレンダマスタ!$Q$5:$Q$32,G1232)=1,"OK","×"),
IF(AD1232="NS本社",IF(COUNTIF(カレンダマスタ!$T$5:$T$32,G1232)=1,"OK","×"),IF(COUNTIF(カレンダマスタ!$R$5:$R$32,G1232)=1,"OK","×")))))</f>
        <v/>
      </c>
      <c r="BE1232" s="151" t="str">
        <f>IF(AC1232="社員","",IF(G1232="","",IF(R1232&lt;&gt;"","",IF(AF1232="CS","OK",IF(VLOOKUP(E1232,カレンダマスタ!$A$5:$D$381,4,FALSE)&gt;0,"",IF(OR(G1232*24&gt;10.84,H1232*24&lt;14.5)=TRUE,"×","OK"))))))</f>
        <v/>
      </c>
      <c r="BF1232" s="151" t="str">
        <f t="shared" si="388"/>
        <v/>
      </c>
      <c r="BG1232" s="151" t="str">
        <f t="shared" si="387"/>
        <v/>
      </c>
      <c r="BI1232" s="144" t="str">
        <f t="shared" si="395"/>
        <v/>
      </c>
    </row>
    <row r="1233" spans="2:61">
      <c r="B1233" s="210"/>
      <c r="C1233" s="535"/>
      <c r="D1233" s="112"/>
      <c r="E1233" s="582"/>
      <c r="F1233" s="112"/>
      <c r="G1233" s="587"/>
      <c r="H1233" s="587"/>
      <c r="I1233" s="114"/>
      <c r="J1233" s="118"/>
      <c r="K1233" s="115"/>
      <c r="L1233" s="116"/>
      <c r="M1233" s="116"/>
      <c r="N1233" s="117"/>
      <c r="O1233" s="118"/>
      <c r="P1233" s="118"/>
      <c r="Q1233" s="118"/>
      <c r="R1233" s="119"/>
      <c r="S1233" s="120"/>
      <c r="T1233" s="433" t="str">
        <f t="shared" si="396"/>
        <v/>
      </c>
      <c r="U1233" s="431">
        <f>SUM(T1233:T1239)</f>
        <v>0</v>
      </c>
      <c r="V1233" s="431" t="str">
        <f t="shared" si="390"/>
        <v/>
      </c>
      <c r="W1233" s="298"/>
      <c r="X1233" s="113" t="str">
        <f t="shared" si="397"/>
        <v/>
      </c>
      <c r="Y1233" s="113" t="str">
        <f t="shared" si="391"/>
        <v/>
      </c>
      <c r="Z1233" s="113" t="str">
        <f t="shared" si="392"/>
        <v/>
      </c>
      <c r="AA1233" s="119" t="str">
        <f t="shared" si="399"/>
        <v/>
      </c>
      <c r="AC1233" s="190" t="str">
        <f>AC1226</f>
        <v/>
      </c>
      <c r="AD1233" s="191" t="str">
        <f>AD1226</f>
        <v/>
      </c>
      <c r="AE1233" s="191" t="str">
        <f>AE1226</f>
        <v/>
      </c>
      <c r="AF1233" s="191" t="str">
        <f>AF1226</f>
        <v/>
      </c>
      <c r="AG1233" s="206">
        <f t="shared" si="393"/>
        <v>0</v>
      </c>
      <c r="AI1233" s="155" t="str">
        <f>IF(月報!G1233&lt;&gt;"",月報!G1233,"")</f>
        <v/>
      </c>
      <c r="AJ1233" s="122" t="str">
        <f>IF(月報!W1233&lt;&gt;"",月報!W1233*24,"")</f>
        <v/>
      </c>
      <c r="AK1233" s="122" t="str">
        <f>IF(月報!P1233&lt;&gt;"",月報!P1233,"")</f>
        <v/>
      </c>
      <c r="AL1233" s="122" t="str">
        <f>IF(月報!Q1233&lt;&gt;"",IF(月報!Q1233="平日残","",月報!Q1233),"")</f>
        <v/>
      </c>
      <c r="AM1233" s="122"/>
      <c r="AN1233" s="122" t="str">
        <f t="shared" si="398"/>
        <v/>
      </c>
      <c r="AO1233" s="122" t="str">
        <f>IF($E1233="","",VLOOKUP($E1233,カレンダマスタ!$A$5:$E$381,5,FALSE))</f>
        <v/>
      </c>
      <c r="AQ1233" s="195" t="str">
        <f>IF(G1233="","",IF(VLOOKUP(E1233,カレンダマスタ!$A$5:$D$381,4,FALSE)=0,"",1))</f>
        <v/>
      </c>
      <c r="AR1233" s="123" t="str">
        <f>IF($G1233="","",IF($AD1233="NSTC",INDEX(カレンダマスタ!$I$26:$O$31,MATCH($G1233,カレンダマスタ!$H$26:$H$31,1),MATCH($H1233,カレンダマスタ!$I$25:$O$25,1)),
IF($AD1233="CS本社",INDEX(カレンダマスタ!$I$36:$O$41,MATCH($G1233,カレンダマスタ!$H$36:$H$41,1),MATCH($H1233,カレンダマスタ!$I$35:$O$35,1)),
IF($AD1233="NS本社",INDEX(カレンダマスタ!$I$94:$O$99,MATCH($G1233,カレンダマスタ!$H$95:$H$100,1),MATCH($H1233,カレンダマスタ!$I$93:$O$93,1)),
IF($AD1233="ODC",INDEX(カレンダマスタ!$I$46:$O$51,MATCH($G1233,カレンダマスタ!$H$46:$H$51,1),MATCH($H1233,カレンダマスタ!$I$45:$O$45,1)),
IF($AD1233="NS東京TC",INDEX(カレンダマスタ!$I$56:$O$61,MATCH($G1233,カレンダマスタ!$H$56:$H$61,1),MATCH($H1233,カレンダマスタ!$I$55:$O$55,1)),""))))))</f>
        <v/>
      </c>
      <c r="AS1233" s="122" t="str">
        <f t="shared" si="394"/>
        <v/>
      </c>
      <c r="AU1233" s="124" t="str">
        <f>IF(E1233="","",VLOOKUP($E1233,カレンダマスタ!$A$4:$E$381,4,FALSE))</f>
        <v/>
      </c>
      <c r="AV1233" s="124" t="str">
        <f t="shared" si="400"/>
        <v/>
      </c>
      <c r="AW1233" s="124" t="str">
        <f t="shared" si="401"/>
        <v/>
      </c>
      <c r="AX1233" s="125" t="str">
        <f t="shared" si="402"/>
        <v/>
      </c>
      <c r="AY1233" s="125" t="str">
        <f t="shared" si="403"/>
        <v/>
      </c>
      <c r="AZ1233" s="114" t="str">
        <f>IF(AX1233&amp;AW1233="勤怠未設定","×",IF(AV1233="勤怠修正","×",IF(AC1233="外注","",IF(AA1233="",IF(AY1233&lt;&gt;"","×",""),IF(VLOOKUP(AA1233,カレンダマスタ!$H$66:$I$83,2,FALSE)&lt;&gt;AY1233,"×","OK")))))</f>
        <v/>
      </c>
      <c r="BC1233" s="124" t="str">
        <f>IF(E1233="","",VLOOKUP($E1233,カレンダマスタ!$A$4:$E$381,4,FALSE))</f>
        <v/>
      </c>
      <c r="BD1233" s="122" t="str">
        <f>IF(AC1233="社員","",IF(AG1233=0,"",IF(AD1233="NSTC",IF(COUNTIF(カレンダマスタ!$Q$5:$Q$32,G1233)=1,"OK","×"),
IF(AD1233="NS本社",IF(COUNTIF(カレンダマスタ!$T$5:$T$32,G1233)=1,"OK","×"),IF(COUNTIF(カレンダマスタ!$R$5:$R$32,G1233)=1,"OK","×")))))</f>
        <v/>
      </c>
      <c r="BE1233" s="122" t="str">
        <f>IF(AC1233="社員","",IF(G1233="","",IF(R1233&lt;&gt;"","",IF(AF1233="CS","OK",IF(VLOOKUP(E1233,カレンダマスタ!$A$5:$D$381,4,FALSE)&gt;0,"",IF(OR(G1233*24&gt;10.84,H1233*24&lt;14.5)=TRUE,"×","OK"))))))</f>
        <v/>
      </c>
      <c r="BF1233" s="122" t="str">
        <f t="shared" si="388"/>
        <v/>
      </c>
      <c r="BG1233" s="122" t="str">
        <f t="shared" si="387"/>
        <v/>
      </c>
      <c r="BI1233" s="114" t="str">
        <f t="shared" si="395"/>
        <v/>
      </c>
    </row>
    <row r="1234" spans="2:61">
      <c r="B1234" s="210"/>
      <c r="C1234" s="536"/>
      <c r="D1234" s="128"/>
      <c r="E1234" s="583"/>
      <c r="F1234" s="128"/>
      <c r="G1234" s="588"/>
      <c r="H1234" s="588"/>
      <c r="I1234" s="130"/>
      <c r="J1234" s="139"/>
      <c r="K1234" s="131"/>
      <c r="L1234" s="132"/>
      <c r="M1234" s="132"/>
      <c r="N1234" s="141"/>
      <c r="O1234" s="139"/>
      <c r="P1234" s="139"/>
      <c r="Q1234" s="139"/>
      <c r="R1234" s="133"/>
      <c r="S1234" s="134"/>
      <c r="T1234" s="434" t="str">
        <f t="shared" si="396"/>
        <v/>
      </c>
      <c r="U1234" s="429"/>
      <c r="V1234" s="429" t="str">
        <f t="shared" si="390"/>
        <v/>
      </c>
      <c r="W1234" s="298"/>
      <c r="X1234" s="129" t="str">
        <f t="shared" si="397"/>
        <v/>
      </c>
      <c r="Y1234" s="129" t="str">
        <f t="shared" si="391"/>
        <v/>
      </c>
      <c r="Z1234" s="129" t="str">
        <f t="shared" si="392"/>
        <v/>
      </c>
      <c r="AA1234" s="133" t="str">
        <f t="shared" si="399"/>
        <v/>
      </c>
      <c r="AC1234" s="186" t="str">
        <f>AC1226</f>
        <v/>
      </c>
      <c r="AD1234" s="187" t="str">
        <f>AD1226</f>
        <v/>
      </c>
      <c r="AE1234" s="187" t="str">
        <f>AE1226</f>
        <v/>
      </c>
      <c r="AF1234" s="187" t="str">
        <f>AF1226</f>
        <v/>
      </c>
      <c r="AG1234" s="204">
        <f t="shared" si="393"/>
        <v>0</v>
      </c>
      <c r="AI1234" s="135" t="str">
        <f>IF(月報!G1234&lt;&gt;"",月報!G1234,"")</f>
        <v/>
      </c>
      <c r="AJ1234" s="126" t="str">
        <f>IF(月報!W1234&lt;&gt;"",月報!W1234*24,"")</f>
        <v/>
      </c>
      <c r="AK1234" s="126" t="str">
        <f>IF(月報!P1234&lt;&gt;"",月報!P1234,"")</f>
        <v/>
      </c>
      <c r="AL1234" s="126" t="str">
        <f>IF(月報!Q1234&lt;&gt;"",IF(月報!Q1234="平日残","",月報!Q1234),"")</f>
        <v/>
      </c>
      <c r="AM1234" s="126"/>
      <c r="AN1234" s="126" t="str">
        <f t="shared" si="398"/>
        <v/>
      </c>
      <c r="AO1234" s="126" t="str">
        <f>IF($E1234="","",VLOOKUP($E1234,カレンダマスタ!$A$5:$E$381,5,FALSE))</f>
        <v/>
      </c>
      <c r="AQ1234" s="196" t="str">
        <f>IF(G1234="","",IF(VLOOKUP(E1234,カレンダマスタ!$A$5:$D$381,4,FALSE)=0,"",1))</f>
        <v/>
      </c>
      <c r="AR1234" s="136" t="str">
        <f>IF($G1234="","",IF($AD1234="NSTC",INDEX(カレンダマスタ!$I$26:$O$31,MATCH($G1234,カレンダマスタ!$H$26:$H$31,1),MATCH($H1234,カレンダマスタ!$I$25:$O$25,1)),
IF($AD1234="CS本社",INDEX(カレンダマスタ!$I$36:$O$41,MATCH($G1234,カレンダマスタ!$H$36:$H$41,1),MATCH($H1234,カレンダマスタ!$I$35:$O$35,1)),
IF($AD1234="NS本社",INDEX(カレンダマスタ!$I$94:$O$99,MATCH($G1234,カレンダマスタ!$H$95:$H$100,1),MATCH($H1234,カレンダマスタ!$I$93:$O$93,1)),
IF($AD1234="ODC",INDEX(カレンダマスタ!$I$46:$O$51,MATCH($G1234,カレンダマスタ!$H$46:$H$51,1),MATCH($H1234,カレンダマスタ!$I$45:$O$45,1)),
IF($AD1234="NS東京TC",INDEX(カレンダマスタ!$I$56:$O$61,MATCH($G1234,カレンダマスタ!$H$56:$H$61,1),MATCH($H1234,カレンダマスタ!$I$55:$O$55,1)),""))))))</f>
        <v/>
      </c>
      <c r="AS1234" s="126" t="str">
        <f t="shared" si="394"/>
        <v/>
      </c>
      <c r="AU1234" s="137" t="str">
        <f>IF(E1234="","",VLOOKUP($E1234,カレンダマスタ!$A$4:$E$381,4,FALSE))</f>
        <v/>
      </c>
      <c r="AV1234" s="137" t="str">
        <f t="shared" si="400"/>
        <v/>
      </c>
      <c r="AW1234" s="137" t="str">
        <f t="shared" si="401"/>
        <v/>
      </c>
      <c r="AX1234" s="138" t="str">
        <f t="shared" si="402"/>
        <v/>
      </c>
      <c r="AY1234" s="138" t="str">
        <f t="shared" si="403"/>
        <v/>
      </c>
      <c r="AZ1234" s="130" t="str">
        <f>IF(AX1234&amp;AW1234="勤怠未設定","×",IF(AV1234="勤怠修正","×",IF(AC1234="外注","",IF(AA1234="",IF(AY1234&lt;&gt;"","×",""),IF(VLOOKUP(AA1234,カレンダマスタ!$H$66:$I$83,2,FALSE)&lt;&gt;AY1234,"×","OK")))))</f>
        <v/>
      </c>
      <c r="BC1234" s="137" t="str">
        <f>IF(E1234="","",VLOOKUP($E1234,カレンダマスタ!$A$4:$E$381,4,FALSE))</f>
        <v/>
      </c>
      <c r="BD1234" s="126" t="str">
        <f>IF(AC1234="社員","",IF(AG1234=0,"",IF(AD1234="NSTC",IF(COUNTIF(カレンダマスタ!$Q$5:$Q$32,G1234)=1,"OK","×"),
IF(AD1234="NS本社",IF(COUNTIF(カレンダマスタ!$T$5:$T$32,G1234)=1,"OK","×"),IF(COUNTIF(カレンダマスタ!$R$5:$R$32,G1234)=1,"OK","×")))))</f>
        <v/>
      </c>
      <c r="BE1234" s="126" t="str">
        <f>IF(AC1234="社員","",IF(G1234="","",IF(R1234&lt;&gt;"","",IF(AF1234="CS","OK",IF(VLOOKUP(E1234,カレンダマスタ!$A$5:$D$381,4,FALSE)&gt;0,"",IF(OR(G1234*24&gt;10.84,H1234*24&lt;14.5)=TRUE,"×","OK"))))))</f>
        <v/>
      </c>
      <c r="BF1234" s="126" t="str">
        <f t="shared" si="388"/>
        <v/>
      </c>
      <c r="BG1234" s="126" t="str">
        <f t="shared" si="387"/>
        <v/>
      </c>
      <c r="BI1234" s="130" t="str">
        <f t="shared" si="395"/>
        <v/>
      </c>
    </row>
    <row r="1235" spans="2:61">
      <c r="B1235" s="210"/>
      <c r="C1235" s="536"/>
      <c r="D1235" s="128"/>
      <c r="E1235" s="583"/>
      <c r="F1235" s="128"/>
      <c r="G1235" s="588"/>
      <c r="H1235" s="588"/>
      <c r="I1235" s="130"/>
      <c r="J1235" s="139"/>
      <c r="K1235" s="131"/>
      <c r="L1235" s="132"/>
      <c r="M1235" s="132"/>
      <c r="N1235" s="141"/>
      <c r="O1235" s="139"/>
      <c r="P1235" s="139"/>
      <c r="Q1235" s="139"/>
      <c r="R1235" s="133"/>
      <c r="S1235" s="134"/>
      <c r="T1235" s="434" t="str">
        <f t="shared" si="396"/>
        <v/>
      </c>
      <c r="U1235" s="429"/>
      <c r="V1235" s="429" t="str">
        <f t="shared" si="390"/>
        <v/>
      </c>
      <c r="W1235" s="298"/>
      <c r="X1235" s="129" t="str">
        <f t="shared" si="397"/>
        <v/>
      </c>
      <c r="Y1235" s="129" t="str">
        <f t="shared" si="391"/>
        <v/>
      </c>
      <c r="Z1235" s="129" t="str">
        <f t="shared" si="392"/>
        <v/>
      </c>
      <c r="AA1235" s="133" t="str">
        <f t="shared" si="399"/>
        <v/>
      </c>
      <c r="AC1235" s="186" t="str">
        <f>AC1226</f>
        <v/>
      </c>
      <c r="AD1235" s="187" t="str">
        <f>AD1226</f>
        <v/>
      </c>
      <c r="AE1235" s="187" t="str">
        <f>AE1226</f>
        <v/>
      </c>
      <c r="AF1235" s="187" t="str">
        <f>AF1226</f>
        <v/>
      </c>
      <c r="AG1235" s="204">
        <f t="shared" si="393"/>
        <v>0</v>
      </c>
      <c r="AI1235" s="135" t="str">
        <f>IF(月報!G1235&lt;&gt;"",月報!G1235,"")</f>
        <v/>
      </c>
      <c r="AJ1235" s="126" t="str">
        <f>IF(月報!W1235&lt;&gt;"",月報!W1235*24,"")</f>
        <v/>
      </c>
      <c r="AK1235" s="126" t="str">
        <f>IF(月報!P1235&lt;&gt;"",月報!P1235,"")</f>
        <v/>
      </c>
      <c r="AL1235" s="126" t="str">
        <f>IF(月報!Q1235&lt;&gt;"",IF(月報!Q1235="平日残","",月報!Q1235),"")</f>
        <v/>
      </c>
      <c r="AM1235" s="126"/>
      <c r="AN1235" s="126" t="str">
        <f t="shared" si="398"/>
        <v/>
      </c>
      <c r="AO1235" s="126" t="str">
        <f>IF($E1235="","",VLOOKUP($E1235,カレンダマスタ!$A$5:$E$381,5,FALSE))</f>
        <v/>
      </c>
      <c r="AQ1235" s="196" t="str">
        <f>IF(G1235="","",IF(VLOOKUP(E1235,カレンダマスタ!$A$5:$D$381,4,FALSE)=0,"",1))</f>
        <v/>
      </c>
      <c r="AR1235" s="136" t="str">
        <f>IF($G1235="","",IF($AD1235="NSTC",INDEX(カレンダマスタ!$I$26:$O$31,MATCH($G1235,カレンダマスタ!$H$26:$H$31,1),MATCH($H1235,カレンダマスタ!$I$25:$O$25,1)),
IF($AD1235="CS本社",INDEX(カレンダマスタ!$I$36:$O$41,MATCH($G1235,カレンダマスタ!$H$36:$H$41,1),MATCH($H1235,カレンダマスタ!$I$35:$O$35,1)),
IF($AD1235="NS本社",INDEX(カレンダマスタ!$I$94:$O$99,MATCH($G1235,カレンダマスタ!$H$95:$H$100,1),MATCH($H1235,カレンダマスタ!$I$93:$O$93,1)),
IF($AD1235="ODC",INDEX(カレンダマスタ!$I$46:$O$51,MATCH($G1235,カレンダマスタ!$H$46:$H$51,1),MATCH($H1235,カレンダマスタ!$I$45:$O$45,1)),
IF($AD1235="NS東京TC",INDEX(カレンダマスタ!$I$56:$O$61,MATCH($G1235,カレンダマスタ!$H$56:$H$61,1),MATCH($H1235,カレンダマスタ!$I$55:$O$55,1)),""))))))</f>
        <v/>
      </c>
      <c r="AS1235" s="126" t="str">
        <f t="shared" si="394"/>
        <v/>
      </c>
      <c r="AU1235" s="137" t="str">
        <f>IF(E1235="","",VLOOKUP($E1235,カレンダマスタ!$A$4:$E$381,4,FALSE))</f>
        <v/>
      </c>
      <c r="AV1235" s="137" t="str">
        <f t="shared" si="400"/>
        <v/>
      </c>
      <c r="AW1235" s="137" t="str">
        <f t="shared" si="401"/>
        <v/>
      </c>
      <c r="AX1235" s="138" t="str">
        <f t="shared" si="402"/>
        <v/>
      </c>
      <c r="AY1235" s="138" t="str">
        <f t="shared" si="403"/>
        <v/>
      </c>
      <c r="AZ1235" s="130" t="str">
        <f>IF(AX1235&amp;AW1235="勤怠未設定","×",IF(AV1235="勤怠修正","×",IF(AC1235="外注","",IF(AA1235="",IF(AY1235&lt;&gt;"","×",""),IF(VLOOKUP(AA1235,カレンダマスタ!$H$66:$I$83,2,FALSE)&lt;&gt;AY1235,"×","OK")))))</f>
        <v/>
      </c>
      <c r="BC1235" s="137" t="str">
        <f>IF(E1235="","",VLOOKUP($E1235,カレンダマスタ!$A$4:$E$381,4,FALSE))</f>
        <v/>
      </c>
      <c r="BD1235" s="126" t="str">
        <f>IF(AC1235="社員","",IF(AG1235=0,"",IF(AD1235="NSTC",IF(COUNTIF(カレンダマスタ!$Q$5:$Q$32,G1235)=1,"OK","×"),
IF(AD1235="NS本社",IF(COUNTIF(カレンダマスタ!$T$5:$T$32,G1235)=1,"OK","×"),IF(COUNTIF(カレンダマスタ!$R$5:$R$32,G1235)=1,"OK","×")))))</f>
        <v/>
      </c>
      <c r="BE1235" s="126" t="str">
        <f>IF(AC1235="社員","",IF(G1235="","",IF(R1235&lt;&gt;"","",IF(AF1235="CS","OK",IF(VLOOKUP(E1235,カレンダマスタ!$A$5:$D$381,4,FALSE)&gt;0,"",IF(OR(G1235*24&gt;10.84,H1235*24&lt;14.5)=TRUE,"×","OK"))))))</f>
        <v/>
      </c>
      <c r="BF1235" s="126" t="str">
        <f t="shared" si="388"/>
        <v/>
      </c>
      <c r="BG1235" s="126" t="str">
        <f t="shared" si="387"/>
        <v/>
      </c>
      <c r="BI1235" s="130" t="str">
        <f t="shared" si="395"/>
        <v/>
      </c>
    </row>
    <row r="1236" spans="2:61">
      <c r="B1236" s="210"/>
      <c r="C1236" s="536"/>
      <c r="D1236" s="128"/>
      <c r="E1236" s="583"/>
      <c r="F1236" s="128"/>
      <c r="G1236" s="588"/>
      <c r="H1236" s="588"/>
      <c r="I1236" s="130"/>
      <c r="J1236" s="139"/>
      <c r="K1236" s="131"/>
      <c r="L1236" s="132"/>
      <c r="M1236" s="132"/>
      <c r="N1236" s="141"/>
      <c r="O1236" s="139"/>
      <c r="P1236" s="139"/>
      <c r="Q1236" s="139"/>
      <c r="R1236" s="133"/>
      <c r="S1236" s="134"/>
      <c r="T1236" s="434" t="str">
        <f t="shared" si="396"/>
        <v/>
      </c>
      <c r="U1236" s="429"/>
      <c r="V1236" s="429" t="str">
        <f t="shared" si="390"/>
        <v/>
      </c>
      <c r="W1236" s="298"/>
      <c r="X1236" s="129" t="str">
        <f t="shared" si="397"/>
        <v/>
      </c>
      <c r="Y1236" s="129" t="str">
        <f t="shared" si="391"/>
        <v/>
      </c>
      <c r="Z1236" s="129" t="str">
        <f t="shared" si="392"/>
        <v/>
      </c>
      <c r="AA1236" s="133" t="str">
        <f t="shared" si="399"/>
        <v/>
      </c>
      <c r="AC1236" s="186" t="str">
        <f>AC1226</f>
        <v/>
      </c>
      <c r="AD1236" s="187" t="str">
        <f>AD1226</f>
        <v/>
      </c>
      <c r="AE1236" s="187" t="str">
        <f>AE1226</f>
        <v/>
      </c>
      <c r="AF1236" s="187" t="str">
        <f>AF1226</f>
        <v/>
      </c>
      <c r="AG1236" s="204">
        <f t="shared" si="393"/>
        <v>0</v>
      </c>
      <c r="AI1236" s="140" t="str">
        <f>IF(月報!G1236&lt;&gt;"",月報!G1236,"")</f>
        <v/>
      </c>
      <c r="AJ1236" s="126" t="str">
        <f>IF(月報!W1236&lt;&gt;"",月報!W1236*24,"")</f>
        <v/>
      </c>
      <c r="AK1236" s="126" t="str">
        <f>IF(月報!P1236&lt;&gt;"",月報!P1236,"")</f>
        <v/>
      </c>
      <c r="AL1236" s="126" t="str">
        <f>IF(月報!Q1236&lt;&gt;"",IF(月報!Q1236="平日残","",月報!Q1236),"")</f>
        <v/>
      </c>
      <c r="AM1236" s="126"/>
      <c r="AN1236" s="126" t="str">
        <f t="shared" si="398"/>
        <v/>
      </c>
      <c r="AO1236" s="126" t="str">
        <f>IF($E1236="","",VLOOKUP($E1236,カレンダマスタ!$A$5:$E$381,5,FALSE))</f>
        <v/>
      </c>
      <c r="AQ1236" s="196" t="str">
        <f>IF(G1236="","",IF(VLOOKUP(E1236,カレンダマスタ!$A$5:$D$381,4,FALSE)=0,"",1))</f>
        <v/>
      </c>
      <c r="AR1236" s="136" t="str">
        <f>IF($G1236="","",IF($AD1236="NSTC",INDEX(カレンダマスタ!$I$26:$O$31,MATCH($G1236,カレンダマスタ!$H$26:$H$31,1),MATCH($H1236,カレンダマスタ!$I$25:$O$25,1)),
IF($AD1236="CS本社",INDEX(カレンダマスタ!$I$36:$O$41,MATCH($G1236,カレンダマスタ!$H$36:$H$41,1),MATCH($H1236,カレンダマスタ!$I$35:$O$35,1)),
IF($AD1236="NS本社",INDEX(カレンダマスタ!$I$94:$O$99,MATCH($G1236,カレンダマスタ!$H$95:$H$100,1),MATCH($H1236,カレンダマスタ!$I$93:$O$93,1)),
IF($AD1236="ODC",INDEX(カレンダマスタ!$I$46:$O$51,MATCH($G1236,カレンダマスタ!$H$46:$H$51,1),MATCH($H1236,カレンダマスタ!$I$45:$O$45,1)),
IF($AD1236="NS東京TC",INDEX(カレンダマスタ!$I$56:$O$61,MATCH($G1236,カレンダマスタ!$H$56:$H$61,1),MATCH($H1236,カレンダマスタ!$I$55:$O$55,1)),""))))))</f>
        <v/>
      </c>
      <c r="AS1236" s="126" t="str">
        <f t="shared" si="394"/>
        <v/>
      </c>
      <c r="AU1236" s="137" t="str">
        <f>IF(E1236="","",VLOOKUP($E1236,カレンダマスタ!$A$4:$E$381,4,FALSE))</f>
        <v/>
      </c>
      <c r="AV1236" s="137" t="str">
        <f t="shared" si="400"/>
        <v/>
      </c>
      <c r="AW1236" s="137" t="str">
        <f t="shared" si="401"/>
        <v/>
      </c>
      <c r="AX1236" s="138" t="str">
        <f t="shared" si="402"/>
        <v/>
      </c>
      <c r="AY1236" s="138" t="str">
        <f t="shared" si="403"/>
        <v/>
      </c>
      <c r="AZ1236" s="130" t="str">
        <f>IF(AX1236&amp;AW1236="勤怠未設定","×",IF(AV1236="勤怠修正","×",IF(AC1236="外注","",IF(AA1236="",IF(AY1236&lt;&gt;"","×",""),IF(VLOOKUP(AA1236,カレンダマスタ!$H$66:$I$83,2,FALSE)&lt;&gt;AY1236,"×","OK")))))</f>
        <v/>
      </c>
      <c r="BC1236" s="137" t="str">
        <f>IF(E1236="","",VLOOKUP($E1236,カレンダマスタ!$A$4:$E$381,4,FALSE))</f>
        <v/>
      </c>
      <c r="BD1236" s="126" t="str">
        <f>IF(AC1236="社員","",IF(AG1236=0,"",IF(AD1236="NSTC",IF(COUNTIF(カレンダマスタ!$Q$5:$Q$32,G1236)=1,"OK","×"),
IF(AD1236="NS本社",IF(COUNTIF(カレンダマスタ!$T$5:$T$32,G1236)=1,"OK","×"),IF(COUNTIF(カレンダマスタ!$R$5:$R$32,G1236)=1,"OK","×")))))</f>
        <v/>
      </c>
      <c r="BE1236" s="126" t="str">
        <f>IF(AC1236="社員","",IF(G1236="","",IF(R1236&lt;&gt;"","",IF(AF1236="CS","OK",IF(VLOOKUP(E1236,カレンダマスタ!$A$5:$D$381,4,FALSE)&gt;0,"",IF(OR(G1236*24&gt;10.84,H1236*24&lt;14.5)=TRUE,"×","OK"))))))</f>
        <v/>
      </c>
      <c r="BF1236" s="126" t="str">
        <f t="shared" si="388"/>
        <v/>
      </c>
      <c r="BG1236" s="126" t="str">
        <f t="shared" si="387"/>
        <v/>
      </c>
      <c r="BI1236" s="130" t="str">
        <f t="shared" si="395"/>
        <v/>
      </c>
    </row>
    <row r="1237" spans="2:61">
      <c r="B1237" s="111"/>
      <c r="C1237" s="536"/>
      <c r="D1237" s="128"/>
      <c r="E1237" s="583"/>
      <c r="F1237" s="128"/>
      <c r="G1237" s="588"/>
      <c r="H1237" s="588"/>
      <c r="I1237" s="130"/>
      <c r="J1237" s="139"/>
      <c r="K1237" s="131"/>
      <c r="L1237" s="132"/>
      <c r="M1237" s="132"/>
      <c r="N1237" s="141"/>
      <c r="O1237" s="139"/>
      <c r="P1237" s="139"/>
      <c r="Q1237" s="139"/>
      <c r="R1237" s="133"/>
      <c r="S1237" s="134"/>
      <c r="T1237" s="434" t="str">
        <f t="shared" si="396"/>
        <v/>
      </c>
      <c r="U1237" s="429"/>
      <c r="V1237" s="429" t="str">
        <f t="shared" si="390"/>
        <v/>
      </c>
      <c r="W1237" s="298"/>
      <c r="X1237" s="129" t="str">
        <f t="shared" si="397"/>
        <v/>
      </c>
      <c r="Y1237" s="129" t="str">
        <f t="shared" si="391"/>
        <v/>
      </c>
      <c r="Z1237" s="129" t="str">
        <f t="shared" si="392"/>
        <v/>
      </c>
      <c r="AA1237" s="133" t="str">
        <f t="shared" si="399"/>
        <v/>
      </c>
      <c r="AC1237" s="186" t="str">
        <f>AC1226</f>
        <v/>
      </c>
      <c r="AD1237" s="187" t="str">
        <f>AD1226</f>
        <v/>
      </c>
      <c r="AE1237" s="187" t="str">
        <f>AE1226</f>
        <v/>
      </c>
      <c r="AF1237" s="187" t="str">
        <f>AF1226</f>
        <v/>
      </c>
      <c r="AG1237" s="204">
        <f t="shared" si="393"/>
        <v>0</v>
      </c>
      <c r="AI1237" s="140" t="str">
        <f>IF(月報!G1237&lt;&gt;"",月報!G1237,"")</f>
        <v/>
      </c>
      <c r="AJ1237" s="126" t="str">
        <f>IF(月報!W1237&lt;&gt;"",月報!W1237*24,"")</f>
        <v/>
      </c>
      <c r="AK1237" s="126" t="str">
        <f>IF(月報!P1237&lt;&gt;"",月報!P1237,"")</f>
        <v/>
      </c>
      <c r="AL1237" s="126" t="str">
        <f>IF(月報!Q1237&lt;&gt;"",IF(月報!Q1237="平日残","",月報!Q1237),"")</f>
        <v/>
      </c>
      <c r="AM1237" s="126"/>
      <c r="AN1237" s="126" t="str">
        <f t="shared" si="398"/>
        <v/>
      </c>
      <c r="AO1237" s="126" t="str">
        <f>IF($E1237="","",VLOOKUP($E1237,カレンダマスタ!$A$5:$E$381,5,FALSE))</f>
        <v/>
      </c>
      <c r="AQ1237" s="196" t="str">
        <f>IF(G1237="","",IF(VLOOKUP(E1237,カレンダマスタ!$A$5:$D$381,4,FALSE)=0,"",1))</f>
        <v/>
      </c>
      <c r="AR1237" s="136" t="str">
        <f>IF($G1237="","",IF($AD1237="NSTC",INDEX(カレンダマスタ!$I$26:$O$31,MATCH($G1237,カレンダマスタ!$H$26:$H$31,1),MATCH($H1237,カレンダマスタ!$I$25:$O$25,1)),
IF($AD1237="CS本社",INDEX(カレンダマスタ!$I$36:$O$41,MATCH($G1237,カレンダマスタ!$H$36:$H$41,1),MATCH($H1237,カレンダマスタ!$I$35:$O$35,1)),
IF($AD1237="NS本社",INDEX(カレンダマスタ!$I$94:$O$99,MATCH($G1237,カレンダマスタ!$H$95:$H$100,1),MATCH($H1237,カレンダマスタ!$I$93:$O$93,1)),
IF($AD1237="ODC",INDEX(カレンダマスタ!$I$46:$O$51,MATCH($G1237,カレンダマスタ!$H$46:$H$51,1),MATCH($H1237,カレンダマスタ!$I$45:$O$45,1)),
IF($AD1237="NS東京TC",INDEX(カレンダマスタ!$I$56:$O$61,MATCH($G1237,カレンダマスタ!$H$56:$H$61,1),MATCH($H1237,カレンダマスタ!$I$55:$O$55,1)),""))))))</f>
        <v/>
      </c>
      <c r="AS1237" s="126" t="str">
        <f t="shared" si="394"/>
        <v/>
      </c>
      <c r="AU1237" s="137" t="str">
        <f>IF(E1237="","",VLOOKUP($E1237,カレンダマスタ!$A$4:$E$381,4,FALSE))</f>
        <v/>
      </c>
      <c r="AV1237" s="137" t="str">
        <f t="shared" si="400"/>
        <v/>
      </c>
      <c r="AW1237" s="137" t="str">
        <f t="shared" si="401"/>
        <v/>
      </c>
      <c r="AX1237" s="138" t="str">
        <f t="shared" si="402"/>
        <v/>
      </c>
      <c r="AY1237" s="138" t="str">
        <f t="shared" si="403"/>
        <v/>
      </c>
      <c r="AZ1237" s="130" t="str">
        <f>IF(AX1237&amp;AW1237="勤怠未設定","×",IF(AV1237="勤怠修正","×",IF(AC1237="外注","",IF(AA1237="",IF(AY1237&lt;&gt;"","×",""),IF(VLOOKUP(AA1237,カレンダマスタ!$H$66:$I$83,2,FALSE)&lt;&gt;AY1237,"×","OK")))))</f>
        <v/>
      </c>
      <c r="BC1237" s="137" t="str">
        <f>IF(E1237="","",VLOOKUP($E1237,カレンダマスタ!$A$4:$E$381,4,FALSE))</f>
        <v/>
      </c>
      <c r="BD1237" s="126" t="str">
        <f>IF(AC1237="社員","",IF(AG1237=0,"",IF(AD1237="NSTC",IF(COUNTIF(カレンダマスタ!$Q$5:$Q$32,G1237)=1,"OK","×"),
IF(AD1237="NS本社",IF(COUNTIF(カレンダマスタ!$T$5:$T$32,G1237)=1,"OK","×"),IF(COUNTIF(カレンダマスタ!$R$5:$R$32,G1237)=1,"OK","×")))))</f>
        <v/>
      </c>
      <c r="BE1237" s="126" t="str">
        <f>IF(AC1237="社員","",IF(G1237="","",IF(R1237&lt;&gt;"","",IF(AF1237="CS","OK",IF(VLOOKUP(E1237,カレンダマスタ!$A$5:$D$381,4,FALSE)&gt;0,"",IF(OR(G1237*24&gt;10.84,H1237*24&lt;14.5)=TRUE,"×","OK"))))))</f>
        <v/>
      </c>
      <c r="BF1237" s="126" t="str">
        <f t="shared" si="388"/>
        <v/>
      </c>
      <c r="BG1237" s="126" t="str">
        <f t="shared" si="387"/>
        <v/>
      </c>
      <c r="BI1237" s="130" t="str">
        <f t="shared" si="395"/>
        <v/>
      </c>
    </row>
    <row r="1238" spans="2:61">
      <c r="B1238" s="111"/>
      <c r="C1238" s="536"/>
      <c r="D1238" s="128"/>
      <c r="E1238" s="583"/>
      <c r="F1238" s="128"/>
      <c r="G1238" s="588"/>
      <c r="H1238" s="588"/>
      <c r="I1238" s="130"/>
      <c r="J1238" s="139"/>
      <c r="K1238" s="131"/>
      <c r="L1238" s="132"/>
      <c r="M1238" s="132"/>
      <c r="N1238" s="141"/>
      <c r="O1238" s="139"/>
      <c r="P1238" s="139"/>
      <c r="Q1238" s="139"/>
      <c r="R1238" s="133"/>
      <c r="S1238" s="134"/>
      <c r="T1238" s="434" t="str">
        <f t="shared" si="396"/>
        <v/>
      </c>
      <c r="U1238" s="429"/>
      <c r="V1238" s="429" t="str">
        <f t="shared" si="390"/>
        <v/>
      </c>
      <c r="W1238" s="298"/>
      <c r="X1238" s="129" t="str">
        <f t="shared" si="397"/>
        <v/>
      </c>
      <c r="Y1238" s="129" t="str">
        <f t="shared" si="391"/>
        <v/>
      </c>
      <c r="Z1238" s="129" t="str">
        <f t="shared" si="392"/>
        <v/>
      </c>
      <c r="AA1238" s="133" t="str">
        <f t="shared" si="399"/>
        <v/>
      </c>
      <c r="AC1238" s="186" t="str">
        <f>AC1226</f>
        <v/>
      </c>
      <c r="AD1238" s="187" t="str">
        <f>AD1226</f>
        <v/>
      </c>
      <c r="AE1238" s="187" t="str">
        <f>AE1226</f>
        <v/>
      </c>
      <c r="AF1238" s="187" t="str">
        <f>AF1226</f>
        <v/>
      </c>
      <c r="AG1238" s="204">
        <f t="shared" si="393"/>
        <v>0</v>
      </c>
      <c r="AI1238" s="140" t="str">
        <f>IF(月報!G1238&lt;&gt;"",月報!G1238,"")</f>
        <v/>
      </c>
      <c r="AJ1238" s="126" t="str">
        <f>IF(月報!W1238&lt;&gt;"",月報!W1238*24,"")</f>
        <v/>
      </c>
      <c r="AK1238" s="126" t="str">
        <f>IF(月報!P1238&lt;&gt;"",月報!P1238,"")</f>
        <v/>
      </c>
      <c r="AL1238" s="126" t="str">
        <f>IF(月報!Q1238&lt;&gt;"",IF(月報!Q1238="平日残","",月報!Q1238),"")</f>
        <v/>
      </c>
      <c r="AM1238" s="126"/>
      <c r="AN1238" s="126" t="str">
        <f t="shared" si="398"/>
        <v/>
      </c>
      <c r="AO1238" s="126" t="str">
        <f>IF($E1238="","",VLOOKUP($E1238,カレンダマスタ!$A$5:$E$381,5,FALSE))</f>
        <v/>
      </c>
      <c r="AQ1238" s="196" t="str">
        <f>IF(G1238="","",IF(VLOOKUP(E1238,カレンダマスタ!$A$5:$D$381,4,FALSE)=0,"",1))</f>
        <v/>
      </c>
      <c r="AR1238" s="136" t="str">
        <f>IF($G1238="","",IF($AD1238="NSTC",INDEX(カレンダマスタ!$I$26:$O$31,MATCH($G1238,カレンダマスタ!$H$26:$H$31,1),MATCH($H1238,カレンダマスタ!$I$25:$O$25,1)),
IF($AD1238="CS本社",INDEX(カレンダマスタ!$I$36:$O$41,MATCH($G1238,カレンダマスタ!$H$36:$H$41,1),MATCH($H1238,カレンダマスタ!$I$35:$O$35,1)),
IF($AD1238="NS本社",INDEX(カレンダマスタ!$I$94:$O$99,MATCH($G1238,カレンダマスタ!$H$95:$H$100,1),MATCH($H1238,カレンダマスタ!$I$93:$O$93,1)),
IF($AD1238="ODC",INDEX(カレンダマスタ!$I$46:$O$51,MATCH($G1238,カレンダマスタ!$H$46:$H$51,1),MATCH($H1238,カレンダマスタ!$I$45:$O$45,1)),
IF($AD1238="NS東京TC",INDEX(カレンダマスタ!$I$56:$O$61,MATCH($G1238,カレンダマスタ!$H$56:$H$61,1),MATCH($H1238,カレンダマスタ!$I$55:$O$55,1)),""))))))</f>
        <v/>
      </c>
      <c r="AS1238" s="126" t="str">
        <f t="shared" si="394"/>
        <v/>
      </c>
      <c r="AU1238" s="137" t="str">
        <f>IF(E1238="","",VLOOKUP($E1238,カレンダマスタ!$A$4:$E$381,4,FALSE))</f>
        <v/>
      </c>
      <c r="AV1238" s="137" t="str">
        <f t="shared" si="400"/>
        <v/>
      </c>
      <c r="AW1238" s="137" t="str">
        <f t="shared" si="401"/>
        <v/>
      </c>
      <c r="AX1238" s="138" t="str">
        <f t="shared" si="402"/>
        <v/>
      </c>
      <c r="AY1238" s="138" t="str">
        <f t="shared" si="403"/>
        <v/>
      </c>
      <c r="AZ1238" s="130" t="str">
        <f>IF(AX1238&amp;AW1238="勤怠未設定","×",IF(AV1238="勤怠修正","×",IF(AC1238="外注","",IF(AA1238="",IF(AY1238&lt;&gt;"","×",""),IF(VLOOKUP(AA1238,カレンダマスタ!$H$66:$I$83,2,FALSE)&lt;&gt;AY1238,"×","OK")))))</f>
        <v/>
      </c>
      <c r="BC1238" s="137" t="str">
        <f>IF(E1238="","",VLOOKUP($E1238,カレンダマスタ!$A$4:$E$381,4,FALSE))</f>
        <v/>
      </c>
      <c r="BD1238" s="126" t="str">
        <f>IF(AC1238="社員","",IF(AG1238=0,"",IF(AD1238="NSTC",IF(COUNTIF(カレンダマスタ!$Q$5:$Q$32,G1238)=1,"OK","×"),
IF(AD1238="NS本社",IF(COUNTIF(カレンダマスタ!$T$5:$T$32,G1238)=1,"OK","×"),IF(COUNTIF(カレンダマスタ!$R$5:$R$32,G1238)=1,"OK","×")))))</f>
        <v/>
      </c>
      <c r="BE1238" s="126" t="str">
        <f>IF(AC1238="社員","",IF(G1238="","",IF(R1238&lt;&gt;"","",IF(AF1238="CS","OK",IF(VLOOKUP(E1238,カレンダマスタ!$A$5:$D$381,4,FALSE)&gt;0,"",IF(OR(G1238*24&gt;10.84,H1238*24&lt;14.5)=TRUE,"×","OK"))))))</f>
        <v/>
      </c>
      <c r="BF1238" s="126" t="str">
        <f t="shared" si="388"/>
        <v/>
      </c>
      <c r="BG1238" s="126" t="str">
        <f t="shared" si="387"/>
        <v/>
      </c>
      <c r="BI1238" s="130" t="str">
        <f t="shared" si="395"/>
        <v/>
      </c>
    </row>
    <row r="1239" spans="2:61">
      <c r="B1239" s="111"/>
      <c r="C1239" s="537"/>
      <c r="D1239" s="142"/>
      <c r="E1239" s="584"/>
      <c r="F1239" s="142"/>
      <c r="G1239" s="589"/>
      <c r="H1239" s="589"/>
      <c r="I1239" s="144"/>
      <c r="J1239" s="148"/>
      <c r="K1239" s="145"/>
      <c r="L1239" s="146"/>
      <c r="M1239" s="146"/>
      <c r="N1239" s="147"/>
      <c r="O1239" s="148"/>
      <c r="P1239" s="148"/>
      <c r="Q1239" s="148"/>
      <c r="R1239" s="149"/>
      <c r="S1239" s="156"/>
      <c r="T1239" s="435" t="str">
        <f t="shared" si="396"/>
        <v/>
      </c>
      <c r="U1239" s="430"/>
      <c r="V1239" s="430" t="str">
        <f t="shared" si="390"/>
        <v/>
      </c>
      <c r="W1239" s="298"/>
      <c r="X1239" s="143" t="str">
        <f t="shared" si="397"/>
        <v/>
      </c>
      <c r="Y1239" s="143" t="str">
        <f t="shared" si="391"/>
        <v/>
      </c>
      <c r="Z1239" s="143" t="str">
        <f t="shared" si="392"/>
        <v/>
      </c>
      <c r="AA1239" s="149" t="str">
        <f t="shared" si="399"/>
        <v/>
      </c>
      <c r="AC1239" s="188" t="str">
        <f>AC1226</f>
        <v/>
      </c>
      <c r="AD1239" s="189" t="str">
        <f>AD1226</f>
        <v/>
      </c>
      <c r="AE1239" s="189" t="str">
        <f>AE1226</f>
        <v/>
      </c>
      <c r="AF1239" s="189" t="str">
        <f>AF1226</f>
        <v/>
      </c>
      <c r="AG1239" s="205">
        <f t="shared" si="393"/>
        <v>0</v>
      </c>
      <c r="AI1239" s="157" t="str">
        <f>IF(月報!G1239&lt;&gt;"",月報!G1239,"")</f>
        <v/>
      </c>
      <c r="AJ1239" s="151" t="str">
        <f>IF(月報!W1239&lt;&gt;"",月報!W1239*24,"")</f>
        <v/>
      </c>
      <c r="AK1239" s="151" t="str">
        <f>IF(月報!P1239&lt;&gt;"",月報!P1239,"")</f>
        <v/>
      </c>
      <c r="AL1239" s="151" t="str">
        <f>IF(月報!Q1239&lt;&gt;"",IF(月報!Q1239="平日残","",月報!Q1239),"")</f>
        <v/>
      </c>
      <c r="AM1239" s="151"/>
      <c r="AN1239" s="151" t="str">
        <f t="shared" si="398"/>
        <v/>
      </c>
      <c r="AO1239" s="151" t="str">
        <f>IF($E1239="","",VLOOKUP($E1239,カレンダマスタ!$A$5:$E$381,5,FALSE))</f>
        <v/>
      </c>
      <c r="AQ1239" s="197" t="str">
        <f>IF(G1239="","",IF(VLOOKUP(E1239,カレンダマスタ!$A$5:$D$381,4,FALSE)=0,"",1))</f>
        <v/>
      </c>
      <c r="AR1239" s="152" t="str">
        <f>IF($G1239="","",IF($AD1239="NSTC",INDEX(カレンダマスタ!$I$26:$O$31,MATCH($G1239,カレンダマスタ!$H$26:$H$31,1),MATCH($H1239,カレンダマスタ!$I$25:$O$25,1)),
IF($AD1239="CS本社",INDEX(カレンダマスタ!$I$36:$O$41,MATCH($G1239,カレンダマスタ!$H$36:$H$41,1),MATCH($H1239,カレンダマスタ!$I$35:$O$35,1)),
IF($AD1239="NS本社",INDEX(カレンダマスタ!$I$94:$O$99,MATCH($G1239,カレンダマスタ!$H$95:$H$100,1),MATCH($H1239,カレンダマスタ!$I$93:$O$93,1)),
IF($AD1239="ODC",INDEX(カレンダマスタ!$I$46:$O$51,MATCH($G1239,カレンダマスタ!$H$46:$H$51,1),MATCH($H1239,カレンダマスタ!$I$45:$O$45,1)),
IF($AD1239="NS東京TC",INDEX(カレンダマスタ!$I$56:$O$61,MATCH($G1239,カレンダマスタ!$H$56:$H$61,1),MATCH($H1239,カレンダマスタ!$I$55:$O$55,1)),""))))))</f>
        <v/>
      </c>
      <c r="AS1239" s="151" t="str">
        <f t="shared" si="394"/>
        <v/>
      </c>
      <c r="AU1239" s="153" t="str">
        <f>IF(E1239="","",VLOOKUP($E1239,カレンダマスタ!$A$4:$E$381,4,FALSE))</f>
        <v/>
      </c>
      <c r="AV1239" s="153" t="str">
        <f t="shared" si="400"/>
        <v/>
      </c>
      <c r="AW1239" s="153" t="str">
        <f t="shared" si="401"/>
        <v/>
      </c>
      <c r="AX1239" s="154" t="str">
        <f t="shared" si="402"/>
        <v/>
      </c>
      <c r="AY1239" s="154" t="str">
        <f t="shared" si="403"/>
        <v/>
      </c>
      <c r="AZ1239" s="144" t="str">
        <f>IF(AX1239&amp;AW1239="勤怠未設定","×",IF(AV1239="勤怠修正","×",IF(AC1239="外注","",IF(AA1239="",IF(AY1239&lt;&gt;"","×",""),IF(VLOOKUP(AA1239,カレンダマスタ!$H$66:$I$83,2,FALSE)&lt;&gt;AY1239,"×","OK")))))</f>
        <v/>
      </c>
      <c r="BC1239" s="153" t="str">
        <f>IF(E1239="","",VLOOKUP($E1239,カレンダマスタ!$A$4:$E$381,4,FALSE))</f>
        <v/>
      </c>
      <c r="BD1239" s="151" t="str">
        <f>IF(AC1239="社員","",IF(AG1239=0,"",IF(AD1239="NSTC",IF(COUNTIF(カレンダマスタ!$Q$5:$Q$32,G1239)=1,"OK","×"),
IF(AD1239="NS本社",IF(COUNTIF(カレンダマスタ!$T$5:$T$32,G1239)=1,"OK","×"),IF(COUNTIF(カレンダマスタ!$R$5:$R$32,G1239)=1,"OK","×")))))</f>
        <v/>
      </c>
      <c r="BE1239" s="151" t="str">
        <f>IF(AC1239="社員","",IF(G1239="","",IF(R1239&lt;&gt;"","",IF(AF1239="CS","OK",IF(VLOOKUP(E1239,カレンダマスタ!$A$5:$D$381,4,FALSE)&gt;0,"",IF(OR(G1239*24&gt;10.84,H1239*24&lt;14.5)=TRUE,"×","OK"))))))</f>
        <v/>
      </c>
      <c r="BF1239" s="151" t="str">
        <f t="shared" si="388"/>
        <v/>
      </c>
      <c r="BG1239" s="151" t="str">
        <f t="shared" si="387"/>
        <v/>
      </c>
      <c r="BI1239" s="144" t="str">
        <f t="shared" si="395"/>
        <v/>
      </c>
    </row>
    <row r="1240" spans="2:61">
      <c r="B1240" s="111"/>
      <c r="C1240" s="535"/>
      <c r="D1240" s="112"/>
      <c r="E1240" s="582"/>
      <c r="F1240" s="112"/>
      <c r="G1240" s="587"/>
      <c r="H1240" s="587"/>
      <c r="I1240" s="114"/>
      <c r="J1240" s="118"/>
      <c r="K1240" s="115"/>
      <c r="L1240" s="116"/>
      <c r="M1240" s="116"/>
      <c r="N1240" s="117"/>
      <c r="O1240" s="118"/>
      <c r="P1240" s="118"/>
      <c r="Q1240" s="118"/>
      <c r="R1240" s="119"/>
      <c r="S1240" s="120"/>
      <c r="T1240" s="433" t="str">
        <f t="shared" si="396"/>
        <v/>
      </c>
      <c r="U1240" s="431">
        <f>SUM(T1240:T1246)</f>
        <v>0</v>
      </c>
      <c r="V1240" s="431" t="str">
        <f t="shared" si="390"/>
        <v/>
      </c>
      <c r="W1240" s="298"/>
      <c r="X1240" s="113" t="str">
        <f t="shared" si="397"/>
        <v/>
      </c>
      <c r="Y1240" s="113" t="str">
        <f t="shared" si="391"/>
        <v/>
      </c>
      <c r="Z1240" s="113" t="str">
        <f t="shared" si="392"/>
        <v/>
      </c>
      <c r="AA1240" s="119" t="str">
        <f t="shared" si="399"/>
        <v/>
      </c>
      <c r="AC1240" s="190" t="str">
        <f>AC1226</f>
        <v/>
      </c>
      <c r="AD1240" s="191" t="str">
        <f>AD1226</f>
        <v/>
      </c>
      <c r="AE1240" s="191" t="str">
        <f>AE1226</f>
        <v/>
      </c>
      <c r="AF1240" s="191" t="str">
        <f>AF1226</f>
        <v/>
      </c>
      <c r="AG1240" s="206">
        <f t="shared" si="393"/>
        <v>0</v>
      </c>
      <c r="AI1240" s="158" t="str">
        <f>IF(月報!G1240&lt;&gt;"",月報!G1240,"")</f>
        <v/>
      </c>
      <c r="AJ1240" s="122" t="str">
        <f>IF(月報!W1240&lt;&gt;"",月報!W1240*24,"")</f>
        <v/>
      </c>
      <c r="AK1240" s="122" t="str">
        <f>IF(月報!P1240&lt;&gt;"",月報!P1240,"")</f>
        <v/>
      </c>
      <c r="AL1240" s="122" t="str">
        <f>IF(月報!Q1240&lt;&gt;"",IF(月報!Q1240="平日残","",月報!Q1240),"")</f>
        <v/>
      </c>
      <c r="AM1240" s="122"/>
      <c r="AN1240" s="122" t="str">
        <f t="shared" si="398"/>
        <v/>
      </c>
      <c r="AO1240" s="122" t="str">
        <f>IF($E1240="","",VLOOKUP($E1240,カレンダマスタ!$A$5:$E$381,5,FALSE))</f>
        <v/>
      </c>
      <c r="AQ1240" s="195" t="str">
        <f>IF(G1240="","",IF(VLOOKUP(E1240,カレンダマスタ!$A$5:$D$381,4,FALSE)=0,"",1))</f>
        <v/>
      </c>
      <c r="AR1240" s="123" t="str">
        <f>IF($G1240="","",IF($AD1240="NSTC",INDEX(カレンダマスタ!$I$26:$O$31,MATCH($G1240,カレンダマスタ!$H$26:$H$31,1),MATCH($H1240,カレンダマスタ!$I$25:$O$25,1)),
IF($AD1240="CS本社",INDEX(カレンダマスタ!$I$36:$O$41,MATCH($G1240,カレンダマスタ!$H$36:$H$41,1),MATCH($H1240,カレンダマスタ!$I$35:$O$35,1)),
IF($AD1240="NS本社",INDEX(カレンダマスタ!$I$94:$O$99,MATCH($G1240,カレンダマスタ!$H$95:$H$100,1),MATCH($H1240,カレンダマスタ!$I$93:$O$93,1)),
IF($AD1240="ODC",INDEX(カレンダマスタ!$I$46:$O$51,MATCH($G1240,カレンダマスタ!$H$46:$H$51,1),MATCH($H1240,カレンダマスタ!$I$45:$O$45,1)),
IF($AD1240="NS東京TC",INDEX(カレンダマスタ!$I$56:$O$61,MATCH($G1240,カレンダマスタ!$H$56:$H$61,1),MATCH($H1240,カレンダマスタ!$I$55:$O$55,1)),""))))))</f>
        <v/>
      </c>
      <c r="AS1240" s="122" t="str">
        <f t="shared" si="394"/>
        <v/>
      </c>
      <c r="AU1240" s="124" t="str">
        <f>IF(E1240="","",VLOOKUP($E1240,カレンダマスタ!$A$4:$E$381,4,FALSE))</f>
        <v/>
      </c>
      <c r="AV1240" s="124" t="str">
        <f t="shared" si="400"/>
        <v/>
      </c>
      <c r="AW1240" s="124" t="str">
        <f t="shared" si="401"/>
        <v/>
      </c>
      <c r="AX1240" s="125" t="str">
        <f t="shared" si="402"/>
        <v/>
      </c>
      <c r="AY1240" s="125" t="str">
        <f t="shared" si="403"/>
        <v/>
      </c>
      <c r="AZ1240" s="114" t="str">
        <f>IF(AX1240&amp;AW1240="勤怠未設定","×",IF(AV1240="勤怠修正","×",IF(AC1240="外注","",IF(AA1240="",IF(AY1240&lt;&gt;"","×",""),IF(VLOOKUP(AA1240,カレンダマスタ!$H$66:$I$83,2,FALSE)&lt;&gt;AY1240,"×","OK")))))</f>
        <v/>
      </c>
      <c r="BC1240" s="124" t="str">
        <f>IF(E1240="","",VLOOKUP($E1240,カレンダマスタ!$A$4:$E$381,4,FALSE))</f>
        <v/>
      </c>
      <c r="BD1240" s="122" t="str">
        <f>IF(AC1240="社員","",IF(AG1240=0,"",IF(AD1240="NSTC",IF(COUNTIF(カレンダマスタ!$Q$5:$Q$32,G1240)=1,"OK","×"),
IF(AD1240="NS本社",IF(COUNTIF(カレンダマスタ!$T$5:$T$32,G1240)=1,"OK","×"),IF(COUNTIF(カレンダマスタ!$R$5:$R$32,G1240)=1,"OK","×")))))</f>
        <v/>
      </c>
      <c r="BE1240" s="122" t="str">
        <f>IF(AC1240="社員","",IF(G1240="","",IF(R1240&lt;&gt;"","",IF(AF1240="CS","OK",IF(VLOOKUP(E1240,カレンダマスタ!$A$5:$D$381,4,FALSE)&gt;0,"",IF(OR(G1240*24&gt;10.84,H1240*24&lt;14.5)=TRUE,"×","OK"))))))</f>
        <v/>
      </c>
      <c r="BF1240" s="122" t="str">
        <f t="shared" si="388"/>
        <v/>
      </c>
      <c r="BG1240" s="122" t="str">
        <f t="shared" si="387"/>
        <v/>
      </c>
      <c r="BI1240" s="114" t="str">
        <f t="shared" si="395"/>
        <v/>
      </c>
    </row>
    <row r="1241" spans="2:61">
      <c r="B1241" s="111"/>
      <c r="C1241" s="536"/>
      <c r="D1241" s="128"/>
      <c r="E1241" s="583"/>
      <c r="F1241" s="128"/>
      <c r="G1241" s="588"/>
      <c r="H1241" s="588"/>
      <c r="I1241" s="130"/>
      <c r="J1241" s="139"/>
      <c r="K1241" s="131"/>
      <c r="L1241" s="132"/>
      <c r="M1241" s="132"/>
      <c r="N1241" s="141"/>
      <c r="O1241" s="139"/>
      <c r="P1241" s="139"/>
      <c r="Q1241" s="139"/>
      <c r="R1241" s="133"/>
      <c r="S1241" s="134"/>
      <c r="T1241" s="434" t="str">
        <f t="shared" si="396"/>
        <v/>
      </c>
      <c r="U1241" s="429"/>
      <c r="V1241" s="429" t="str">
        <f t="shared" si="390"/>
        <v/>
      </c>
      <c r="W1241" s="298"/>
      <c r="X1241" s="129" t="str">
        <f t="shared" si="397"/>
        <v/>
      </c>
      <c r="Y1241" s="129" t="str">
        <f t="shared" si="391"/>
        <v/>
      </c>
      <c r="Z1241" s="129" t="str">
        <f t="shared" si="392"/>
        <v/>
      </c>
      <c r="AA1241" s="133" t="str">
        <f t="shared" si="399"/>
        <v/>
      </c>
      <c r="AC1241" s="186" t="str">
        <f>AC1226</f>
        <v/>
      </c>
      <c r="AD1241" s="187" t="str">
        <f>AD1226</f>
        <v/>
      </c>
      <c r="AE1241" s="187" t="str">
        <f>AE1226</f>
        <v/>
      </c>
      <c r="AF1241" s="187" t="str">
        <f>AF1226</f>
        <v/>
      </c>
      <c r="AG1241" s="204">
        <f t="shared" si="393"/>
        <v>0</v>
      </c>
      <c r="AI1241" s="135" t="str">
        <f>IF(月報!G1241&lt;&gt;"",月報!G1241,"")</f>
        <v/>
      </c>
      <c r="AJ1241" s="126" t="str">
        <f>IF(月報!W1241&lt;&gt;"",月報!W1241*24,"")</f>
        <v/>
      </c>
      <c r="AK1241" s="126" t="str">
        <f>IF(月報!P1241&lt;&gt;"",月報!P1241,"")</f>
        <v/>
      </c>
      <c r="AL1241" s="126" t="str">
        <f>IF(月報!Q1241&lt;&gt;"",IF(月報!Q1241="平日残","",月報!Q1241),"")</f>
        <v/>
      </c>
      <c r="AM1241" s="126"/>
      <c r="AN1241" s="126" t="str">
        <f t="shared" si="398"/>
        <v/>
      </c>
      <c r="AO1241" s="126" t="str">
        <f>IF($E1241="","",VLOOKUP($E1241,カレンダマスタ!$A$5:$E$381,5,FALSE))</f>
        <v/>
      </c>
      <c r="AQ1241" s="196" t="str">
        <f>IF(G1241="","",IF(VLOOKUP(E1241,カレンダマスタ!$A$5:$D$381,4,FALSE)=0,"",1))</f>
        <v/>
      </c>
      <c r="AR1241" s="136" t="str">
        <f>IF($G1241="","",IF($AD1241="NSTC",INDEX(カレンダマスタ!$I$26:$O$31,MATCH($G1241,カレンダマスタ!$H$26:$H$31,1),MATCH($H1241,カレンダマスタ!$I$25:$O$25,1)),
IF($AD1241="CS本社",INDEX(カレンダマスタ!$I$36:$O$41,MATCH($G1241,カレンダマスタ!$H$36:$H$41,1),MATCH($H1241,カレンダマスタ!$I$35:$O$35,1)),
IF($AD1241="NS本社",INDEX(カレンダマスタ!$I$94:$O$99,MATCH($G1241,カレンダマスタ!$H$95:$H$100,1),MATCH($H1241,カレンダマスタ!$I$93:$O$93,1)),
IF($AD1241="ODC",INDEX(カレンダマスタ!$I$46:$O$51,MATCH($G1241,カレンダマスタ!$H$46:$H$51,1),MATCH($H1241,カレンダマスタ!$I$45:$O$45,1)),
IF($AD1241="NS東京TC",INDEX(カレンダマスタ!$I$56:$O$61,MATCH($G1241,カレンダマスタ!$H$56:$H$61,1),MATCH($H1241,カレンダマスタ!$I$55:$O$55,1)),""))))))</f>
        <v/>
      </c>
      <c r="AS1241" s="126" t="str">
        <f t="shared" si="394"/>
        <v/>
      </c>
      <c r="AU1241" s="137" t="str">
        <f>IF(E1241="","",VLOOKUP($E1241,カレンダマスタ!$A$4:$E$381,4,FALSE))</f>
        <v/>
      </c>
      <c r="AV1241" s="137" t="str">
        <f t="shared" si="400"/>
        <v/>
      </c>
      <c r="AW1241" s="137" t="str">
        <f t="shared" si="401"/>
        <v/>
      </c>
      <c r="AX1241" s="138" t="str">
        <f t="shared" si="402"/>
        <v/>
      </c>
      <c r="AY1241" s="138" t="str">
        <f t="shared" si="403"/>
        <v/>
      </c>
      <c r="AZ1241" s="130" t="str">
        <f>IF(AX1241&amp;AW1241="勤怠未設定","×",IF(AV1241="勤怠修正","×",IF(AC1241="外注","",IF(AA1241="",IF(AY1241&lt;&gt;"","×",""),IF(VLOOKUP(AA1241,カレンダマスタ!$H$66:$I$83,2,FALSE)&lt;&gt;AY1241,"×","OK")))))</f>
        <v/>
      </c>
      <c r="BC1241" s="137" t="str">
        <f>IF(E1241="","",VLOOKUP($E1241,カレンダマスタ!$A$4:$E$381,4,FALSE))</f>
        <v/>
      </c>
      <c r="BD1241" s="126" t="str">
        <f>IF(AC1241="社員","",IF(AG1241=0,"",IF(AD1241="NSTC",IF(COUNTIF(カレンダマスタ!$Q$5:$Q$32,G1241)=1,"OK","×"),
IF(AD1241="NS本社",IF(COUNTIF(カレンダマスタ!$T$5:$T$32,G1241)=1,"OK","×"),IF(COUNTIF(カレンダマスタ!$R$5:$R$32,G1241)=1,"OK","×")))))</f>
        <v/>
      </c>
      <c r="BE1241" s="126" t="str">
        <f>IF(AC1241="社員","",IF(G1241="","",IF(R1241&lt;&gt;"","",IF(AF1241="CS","OK",IF(VLOOKUP(E1241,カレンダマスタ!$A$5:$D$381,4,FALSE)&gt;0,"",IF(OR(G1241*24&gt;10.84,H1241*24&lt;14.5)=TRUE,"×","OK"))))))</f>
        <v/>
      </c>
      <c r="BF1241" s="126" t="str">
        <f t="shared" si="388"/>
        <v/>
      </c>
      <c r="BG1241" s="126" t="str">
        <f t="shared" si="387"/>
        <v/>
      </c>
      <c r="BI1241" s="130" t="str">
        <f t="shared" si="395"/>
        <v/>
      </c>
    </row>
    <row r="1242" spans="2:61">
      <c r="B1242" s="111"/>
      <c r="C1242" s="536"/>
      <c r="D1242" s="128"/>
      <c r="E1242" s="583"/>
      <c r="F1242" s="128"/>
      <c r="G1242" s="588"/>
      <c r="H1242" s="588"/>
      <c r="I1242" s="130"/>
      <c r="J1242" s="139"/>
      <c r="K1242" s="131"/>
      <c r="L1242" s="132"/>
      <c r="M1242" s="132"/>
      <c r="N1242" s="141"/>
      <c r="O1242" s="139"/>
      <c r="P1242" s="139"/>
      <c r="Q1242" s="139"/>
      <c r="R1242" s="133"/>
      <c r="S1242" s="134"/>
      <c r="T1242" s="434" t="str">
        <f t="shared" si="396"/>
        <v/>
      </c>
      <c r="U1242" s="429"/>
      <c r="V1242" s="429" t="str">
        <f t="shared" si="390"/>
        <v/>
      </c>
      <c r="W1242" s="298"/>
      <c r="X1242" s="129" t="str">
        <f t="shared" si="397"/>
        <v/>
      </c>
      <c r="Y1242" s="129" t="str">
        <f t="shared" si="391"/>
        <v/>
      </c>
      <c r="Z1242" s="129" t="str">
        <f t="shared" si="392"/>
        <v/>
      </c>
      <c r="AA1242" s="133" t="str">
        <f t="shared" si="399"/>
        <v/>
      </c>
      <c r="AC1242" s="186" t="str">
        <f>AC1226</f>
        <v/>
      </c>
      <c r="AD1242" s="187" t="str">
        <f>AD1226</f>
        <v/>
      </c>
      <c r="AE1242" s="187" t="str">
        <f>AE1226</f>
        <v/>
      </c>
      <c r="AF1242" s="187" t="str">
        <f>AF1226</f>
        <v/>
      </c>
      <c r="AG1242" s="204">
        <f t="shared" si="393"/>
        <v>0</v>
      </c>
      <c r="AI1242" s="135" t="str">
        <f>IF(月報!G1242&lt;&gt;"",月報!G1242,"")</f>
        <v/>
      </c>
      <c r="AJ1242" s="126" t="str">
        <f>IF(月報!W1242&lt;&gt;"",月報!W1242*24,"")</f>
        <v/>
      </c>
      <c r="AK1242" s="126" t="str">
        <f>IF(月報!P1242&lt;&gt;"",月報!P1242,"")</f>
        <v/>
      </c>
      <c r="AL1242" s="126" t="str">
        <f>IF(月報!Q1242&lt;&gt;"",IF(月報!Q1242="平日残","",月報!Q1242),"")</f>
        <v/>
      </c>
      <c r="AM1242" s="126"/>
      <c r="AN1242" s="126" t="str">
        <f t="shared" si="398"/>
        <v/>
      </c>
      <c r="AO1242" s="126" t="str">
        <f>IF($E1242="","",VLOOKUP($E1242,カレンダマスタ!$A$5:$E$381,5,FALSE))</f>
        <v/>
      </c>
      <c r="AQ1242" s="196" t="str">
        <f>IF(G1242="","",IF(VLOOKUP(E1242,カレンダマスタ!$A$5:$D$381,4,FALSE)=0,"",1))</f>
        <v/>
      </c>
      <c r="AR1242" s="136" t="str">
        <f>IF($G1242="","",IF($AD1242="NSTC",INDEX(カレンダマスタ!$I$26:$O$31,MATCH($G1242,カレンダマスタ!$H$26:$H$31,1),MATCH($H1242,カレンダマスタ!$I$25:$O$25,1)),
IF($AD1242="CS本社",INDEX(カレンダマスタ!$I$36:$O$41,MATCH($G1242,カレンダマスタ!$H$36:$H$41,1),MATCH($H1242,カレンダマスタ!$I$35:$O$35,1)),
IF($AD1242="NS本社",INDEX(カレンダマスタ!$I$94:$O$99,MATCH($G1242,カレンダマスタ!$H$95:$H$100,1),MATCH($H1242,カレンダマスタ!$I$93:$O$93,1)),
IF($AD1242="ODC",INDEX(カレンダマスタ!$I$46:$O$51,MATCH($G1242,カレンダマスタ!$H$46:$H$51,1),MATCH($H1242,カレンダマスタ!$I$45:$O$45,1)),
IF($AD1242="NS東京TC",INDEX(カレンダマスタ!$I$56:$O$61,MATCH($G1242,カレンダマスタ!$H$56:$H$61,1),MATCH($H1242,カレンダマスタ!$I$55:$O$55,1)),""))))))</f>
        <v/>
      </c>
      <c r="AS1242" s="126" t="str">
        <f t="shared" si="394"/>
        <v/>
      </c>
      <c r="AU1242" s="137" t="str">
        <f>IF(E1242="","",VLOOKUP($E1242,カレンダマスタ!$A$4:$E$381,4,FALSE))</f>
        <v/>
      </c>
      <c r="AV1242" s="137" t="str">
        <f t="shared" si="400"/>
        <v/>
      </c>
      <c r="AW1242" s="137" t="str">
        <f t="shared" si="401"/>
        <v/>
      </c>
      <c r="AX1242" s="138" t="str">
        <f t="shared" si="402"/>
        <v/>
      </c>
      <c r="AY1242" s="138" t="str">
        <f t="shared" si="403"/>
        <v/>
      </c>
      <c r="AZ1242" s="130" t="str">
        <f>IF(AX1242&amp;AW1242="勤怠未設定","×",IF(AV1242="勤怠修正","×",IF(AC1242="外注","",IF(AA1242="",IF(AY1242&lt;&gt;"","×",""),IF(VLOOKUP(AA1242,カレンダマスタ!$H$66:$I$83,2,FALSE)&lt;&gt;AY1242,"×","OK")))))</f>
        <v/>
      </c>
      <c r="BC1242" s="137" t="str">
        <f>IF(E1242="","",VLOOKUP($E1242,カレンダマスタ!$A$4:$E$381,4,FALSE))</f>
        <v/>
      </c>
      <c r="BD1242" s="126" t="str">
        <f>IF(AC1242="社員","",IF(AG1242=0,"",IF(AD1242="NSTC",IF(COUNTIF(カレンダマスタ!$Q$5:$Q$32,G1242)=1,"OK","×"),
IF(AD1242="NS本社",IF(COUNTIF(カレンダマスタ!$T$5:$T$32,G1242)=1,"OK","×"),IF(COUNTIF(カレンダマスタ!$R$5:$R$32,G1242)=1,"OK","×")))))</f>
        <v/>
      </c>
      <c r="BE1242" s="126" t="str">
        <f>IF(AC1242="社員","",IF(G1242="","",IF(R1242&lt;&gt;"","",IF(AF1242="CS","OK",IF(VLOOKUP(E1242,カレンダマスタ!$A$5:$D$381,4,FALSE)&gt;0,"",IF(OR(G1242*24&gt;10.84,H1242*24&lt;14.5)=TRUE,"×","OK"))))))</f>
        <v/>
      </c>
      <c r="BF1242" s="126" t="str">
        <f t="shared" si="388"/>
        <v/>
      </c>
      <c r="BG1242" s="126" t="str">
        <f t="shared" si="387"/>
        <v/>
      </c>
      <c r="BI1242" s="130" t="str">
        <f t="shared" si="395"/>
        <v/>
      </c>
    </row>
    <row r="1243" spans="2:61">
      <c r="B1243" s="111"/>
      <c r="C1243" s="536"/>
      <c r="D1243" s="128"/>
      <c r="E1243" s="583"/>
      <c r="F1243" s="128"/>
      <c r="G1243" s="588"/>
      <c r="H1243" s="588"/>
      <c r="I1243" s="130"/>
      <c r="J1243" s="139"/>
      <c r="K1243" s="131"/>
      <c r="L1243" s="132"/>
      <c r="M1243" s="132"/>
      <c r="N1243" s="141"/>
      <c r="O1243" s="139"/>
      <c r="P1243" s="139"/>
      <c r="Q1243" s="139"/>
      <c r="R1243" s="133"/>
      <c r="S1243" s="134"/>
      <c r="T1243" s="434" t="str">
        <f t="shared" si="396"/>
        <v/>
      </c>
      <c r="U1243" s="429"/>
      <c r="V1243" s="429" t="str">
        <f t="shared" si="390"/>
        <v/>
      </c>
      <c r="W1243" s="298"/>
      <c r="X1243" s="129" t="str">
        <f t="shared" si="397"/>
        <v/>
      </c>
      <c r="Y1243" s="129" t="str">
        <f t="shared" si="391"/>
        <v/>
      </c>
      <c r="Z1243" s="129" t="str">
        <f t="shared" si="392"/>
        <v/>
      </c>
      <c r="AA1243" s="133" t="str">
        <f t="shared" si="399"/>
        <v/>
      </c>
      <c r="AC1243" s="186" t="str">
        <f>AC1226</f>
        <v/>
      </c>
      <c r="AD1243" s="187" t="str">
        <f>AD1226</f>
        <v/>
      </c>
      <c r="AE1243" s="187" t="str">
        <f>AE1226</f>
        <v/>
      </c>
      <c r="AF1243" s="187" t="str">
        <f>AF1226</f>
        <v/>
      </c>
      <c r="AG1243" s="204">
        <f t="shared" si="393"/>
        <v>0</v>
      </c>
      <c r="AI1243" s="140" t="str">
        <f>IF(月報!G1243&lt;&gt;"",月報!G1243,"")</f>
        <v/>
      </c>
      <c r="AJ1243" s="126" t="str">
        <f>IF(月報!W1243&lt;&gt;"",月報!W1243*24,"")</f>
        <v/>
      </c>
      <c r="AK1243" s="126" t="str">
        <f>IF(月報!P1243&lt;&gt;"",月報!P1243,"")</f>
        <v/>
      </c>
      <c r="AL1243" s="126" t="str">
        <f>IF(月報!Q1243&lt;&gt;"",IF(月報!Q1243="平日残","",月報!Q1243),"")</f>
        <v/>
      </c>
      <c r="AM1243" s="126"/>
      <c r="AN1243" s="126" t="str">
        <f t="shared" si="398"/>
        <v/>
      </c>
      <c r="AO1243" s="126" t="str">
        <f>IF($E1243="","",VLOOKUP($E1243,カレンダマスタ!$A$5:$E$381,5,FALSE))</f>
        <v/>
      </c>
      <c r="AQ1243" s="196" t="str">
        <f>IF(G1243="","",IF(VLOOKUP(E1243,カレンダマスタ!$A$5:$D$381,4,FALSE)=0,"",1))</f>
        <v/>
      </c>
      <c r="AR1243" s="136" t="str">
        <f>IF($G1243="","",IF($AD1243="NSTC",INDEX(カレンダマスタ!$I$26:$O$31,MATCH($G1243,カレンダマスタ!$H$26:$H$31,1),MATCH($H1243,カレンダマスタ!$I$25:$O$25,1)),
IF($AD1243="CS本社",INDEX(カレンダマスタ!$I$36:$O$41,MATCH($G1243,カレンダマスタ!$H$36:$H$41,1),MATCH($H1243,カレンダマスタ!$I$35:$O$35,1)),
IF($AD1243="NS本社",INDEX(カレンダマスタ!$I$94:$O$99,MATCH($G1243,カレンダマスタ!$H$95:$H$100,1),MATCH($H1243,カレンダマスタ!$I$93:$O$93,1)),
IF($AD1243="ODC",INDEX(カレンダマスタ!$I$46:$O$51,MATCH($G1243,カレンダマスタ!$H$46:$H$51,1),MATCH($H1243,カレンダマスタ!$I$45:$O$45,1)),
IF($AD1243="NS東京TC",INDEX(カレンダマスタ!$I$56:$O$61,MATCH($G1243,カレンダマスタ!$H$56:$H$61,1),MATCH($H1243,カレンダマスタ!$I$55:$O$55,1)),""))))))</f>
        <v/>
      </c>
      <c r="AS1243" s="126" t="str">
        <f t="shared" si="394"/>
        <v/>
      </c>
      <c r="AU1243" s="137" t="str">
        <f>IF(E1243="","",VLOOKUP($E1243,カレンダマスタ!$A$4:$E$381,4,FALSE))</f>
        <v/>
      </c>
      <c r="AV1243" s="137" t="str">
        <f t="shared" si="400"/>
        <v/>
      </c>
      <c r="AW1243" s="137" t="str">
        <f t="shared" si="401"/>
        <v/>
      </c>
      <c r="AX1243" s="138" t="str">
        <f t="shared" si="402"/>
        <v/>
      </c>
      <c r="AY1243" s="138" t="str">
        <f t="shared" si="403"/>
        <v/>
      </c>
      <c r="AZ1243" s="130" t="str">
        <f>IF(AX1243&amp;AW1243="勤怠未設定","×",IF(AV1243="勤怠修正","×",IF(AC1243="外注","",IF(AA1243="",IF(AY1243&lt;&gt;"","×",""),IF(VLOOKUP(AA1243,カレンダマスタ!$H$66:$I$83,2,FALSE)&lt;&gt;AY1243,"×","OK")))))</f>
        <v/>
      </c>
      <c r="BC1243" s="137" t="str">
        <f>IF(E1243="","",VLOOKUP($E1243,カレンダマスタ!$A$4:$E$381,4,FALSE))</f>
        <v/>
      </c>
      <c r="BD1243" s="126" t="str">
        <f>IF(AC1243="社員","",IF(AG1243=0,"",IF(AD1243="NSTC",IF(COUNTIF(カレンダマスタ!$Q$5:$Q$32,G1243)=1,"OK","×"),
IF(AD1243="NS本社",IF(COUNTIF(カレンダマスタ!$T$5:$T$32,G1243)=1,"OK","×"),IF(COUNTIF(カレンダマスタ!$R$5:$R$32,G1243)=1,"OK","×")))))</f>
        <v/>
      </c>
      <c r="BE1243" s="126" t="str">
        <f>IF(AC1243="社員","",IF(G1243="","",IF(R1243&lt;&gt;"","",IF(AF1243="CS","OK",IF(VLOOKUP(E1243,カレンダマスタ!$A$5:$D$381,4,FALSE)&gt;0,"",IF(OR(G1243*24&gt;10.84,H1243*24&lt;14.5)=TRUE,"×","OK"))))))</f>
        <v/>
      </c>
      <c r="BF1243" s="126" t="str">
        <f t="shared" si="388"/>
        <v/>
      </c>
      <c r="BG1243" s="126" t="str">
        <f t="shared" si="387"/>
        <v/>
      </c>
      <c r="BI1243" s="130" t="str">
        <f t="shared" si="395"/>
        <v/>
      </c>
    </row>
    <row r="1244" spans="2:61">
      <c r="B1244" s="111"/>
      <c r="C1244" s="536"/>
      <c r="D1244" s="128"/>
      <c r="E1244" s="583"/>
      <c r="F1244" s="128"/>
      <c r="G1244" s="588"/>
      <c r="H1244" s="588"/>
      <c r="I1244" s="130"/>
      <c r="J1244" s="139"/>
      <c r="K1244" s="131"/>
      <c r="L1244" s="132"/>
      <c r="M1244" s="132"/>
      <c r="N1244" s="141"/>
      <c r="O1244" s="139"/>
      <c r="P1244" s="139"/>
      <c r="Q1244" s="139"/>
      <c r="R1244" s="133"/>
      <c r="S1244" s="134"/>
      <c r="T1244" s="434" t="str">
        <f t="shared" si="396"/>
        <v/>
      </c>
      <c r="U1244" s="429"/>
      <c r="V1244" s="429" t="str">
        <f t="shared" si="390"/>
        <v/>
      </c>
      <c r="W1244" s="298"/>
      <c r="X1244" s="129" t="str">
        <f t="shared" si="397"/>
        <v/>
      </c>
      <c r="Y1244" s="129" t="str">
        <f t="shared" si="391"/>
        <v/>
      </c>
      <c r="Z1244" s="129" t="str">
        <f t="shared" si="392"/>
        <v/>
      </c>
      <c r="AA1244" s="133" t="str">
        <f t="shared" si="399"/>
        <v/>
      </c>
      <c r="AC1244" s="186" t="str">
        <f>AC1226</f>
        <v/>
      </c>
      <c r="AD1244" s="187" t="str">
        <f>AD1226</f>
        <v/>
      </c>
      <c r="AE1244" s="187" t="str">
        <f>AE1226</f>
        <v/>
      </c>
      <c r="AF1244" s="187" t="str">
        <f>AF1226</f>
        <v/>
      </c>
      <c r="AG1244" s="204">
        <f t="shared" si="393"/>
        <v>0</v>
      </c>
      <c r="AI1244" s="140" t="str">
        <f>IF(月報!G1244&lt;&gt;"",月報!G1244,"")</f>
        <v/>
      </c>
      <c r="AJ1244" s="126" t="str">
        <f>IF(月報!W1244&lt;&gt;"",月報!W1244*24,"")</f>
        <v/>
      </c>
      <c r="AK1244" s="126" t="str">
        <f>IF(月報!P1244&lt;&gt;"",月報!P1244,"")</f>
        <v/>
      </c>
      <c r="AL1244" s="126" t="str">
        <f>IF(月報!Q1244&lt;&gt;"",IF(月報!Q1244="平日残","",月報!Q1244),"")</f>
        <v/>
      </c>
      <c r="AM1244" s="126"/>
      <c r="AN1244" s="126" t="str">
        <f t="shared" si="398"/>
        <v/>
      </c>
      <c r="AO1244" s="126" t="str">
        <f>IF($E1244="","",VLOOKUP($E1244,カレンダマスタ!$A$5:$E$381,5,FALSE))</f>
        <v/>
      </c>
      <c r="AQ1244" s="196" t="str">
        <f>IF(G1244="","",IF(VLOOKUP(E1244,カレンダマスタ!$A$5:$D$381,4,FALSE)=0,"",1))</f>
        <v/>
      </c>
      <c r="AR1244" s="136" t="str">
        <f>IF($G1244="","",IF($AD1244="NSTC",INDEX(カレンダマスタ!$I$26:$O$31,MATCH($G1244,カレンダマスタ!$H$26:$H$31,1),MATCH($H1244,カレンダマスタ!$I$25:$O$25,1)),
IF($AD1244="CS本社",INDEX(カレンダマスタ!$I$36:$O$41,MATCH($G1244,カレンダマスタ!$H$36:$H$41,1),MATCH($H1244,カレンダマスタ!$I$35:$O$35,1)),
IF($AD1244="NS本社",INDEX(カレンダマスタ!$I$94:$O$99,MATCH($G1244,カレンダマスタ!$H$95:$H$100,1),MATCH($H1244,カレンダマスタ!$I$93:$O$93,1)),
IF($AD1244="ODC",INDEX(カレンダマスタ!$I$46:$O$51,MATCH($G1244,カレンダマスタ!$H$46:$H$51,1),MATCH($H1244,カレンダマスタ!$I$45:$O$45,1)),
IF($AD1244="NS東京TC",INDEX(カレンダマスタ!$I$56:$O$61,MATCH($G1244,カレンダマスタ!$H$56:$H$61,1),MATCH($H1244,カレンダマスタ!$I$55:$O$55,1)),""))))))</f>
        <v/>
      </c>
      <c r="AS1244" s="126" t="str">
        <f t="shared" si="394"/>
        <v/>
      </c>
      <c r="AU1244" s="137" t="str">
        <f>IF(E1244="","",VLOOKUP($E1244,カレンダマスタ!$A$4:$E$381,4,FALSE))</f>
        <v/>
      </c>
      <c r="AV1244" s="137" t="str">
        <f t="shared" si="400"/>
        <v/>
      </c>
      <c r="AW1244" s="137" t="str">
        <f t="shared" si="401"/>
        <v/>
      </c>
      <c r="AX1244" s="138" t="str">
        <f t="shared" si="402"/>
        <v/>
      </c>
      <c r="AY1244" s="138" t="str">
        <f t="shared" si="403"/>
        <v/>
      </c>
      <c r="AZ1244" s="130" t="str">
        <f>IF(AX1244&amp;AW1244="勤怠未設定","×",IF(AV1244="勤怠修正","×",IF(AC1244="外注","",IF(AA1244="",IF(AY1244&lt;&gt;"","×",""),IF(VLOOKUP(AA1244,カレンダマスタ!$H$66:$I$83,2,FALSE)&lt;&gt;AY1244,"×","OK")))))</f>
        <v/>
      </c>
      <c r="BC1244" s="137" t="str">
        <f>IF(E1244="","",VLOOKUP($E1244,カレンダマスタ!$A$4:$E$381,4,FALSE))</f>
        <v/>
      </c>
      <c r="BD1244" s="126" t="str">
        <f>IF(AC1244="社員","",IF(AG1244=0,"",IF(AD1244="NSTC",IF(COUNTIF(カレンダマスタ!$Q$5:$Q$32,G1244)=1,"OK","×"),
IF(AD1244="NS本社",IF(COUNTIF(カレンダマスタ!$T$5:$T$32,G1244)=1,"OK","×"),IF(COUNTIF(カレンダマスタ!$R$5:$R$32,G1244)=1,"OK","×")))))</f>
        <v/>
      </c>
      <c r="BE1244" s="126" t="str">
        <f>IF(AC1244="社員","",IF(G1244="","",IF(R1244&lt;&gt;"","",IF(AF1244="CS","OK",IF(VLOOKUP(E1244,カレンダマスタ!$A$5:$D$381,4,FALSE)&gt;0,"",IF(OR(G1244*24&gt;10.84,H1244*24&lt;14.5)=TRUE,"×","OK"))))))</f>
        <v/>
      </c>
      <c r="BF1244" s="126" t="str">
        <f t="shared" si="388"/>
        <v/>
      </c>
      <c r="BG1244" s="126" t="str">
        <f t="shared" si="387"/>
        <v/>
      </c>
      <c r="BI1244" s="130" t="str">
        <f t="shared" si="395"/>
        <v/>
      </c>
    </row>
    <row r="1245" spans="2:61">
      <c r="B1245" s="111"/>
      <c r="C1245" s="536"/>
      <c r="D1245" s="128"/>
      <c r="E1245" s="583"/>
      <c r="F1245" s="128"/>
      <c r="G1245" s="588"/>
      <c r="H1245" s="588"/>
      <c r="I1245" s="130"/>
      <c r="J1245" s="139"/>
      <c r="K1245" s="131"/>
      <c r="L1245" s="132"/>
      <c r="M1245" s="132"/>
      <c r="N1245" s="141"/>
      <c r="O1245" s="139"/>
      <c r="P1245" s="139"/>
      <c r="Q1245" s="139"/>
      <c r="R1245" s="133"/>
      <c r="S1245" s="134"/>
      <c r="T1245" s="434" t="str">
        <f t="shared" si="396"/>
        <v/>
      </c>
      <c r="U1245" s="429"/>
      <c r="V1245" s="429" t="str">
        <f t="shared" si="390"/>
        <v/>
      </c>
      <c r="W1245" s="298"/>
      <c r="X1245" s="129" t="str">
        <f t="shared" si="397"/>
        <v/>
      </c>
      <c r="Y1245" s="129" t="str">
        <f t="shared" si="391"/>
        <v/>
      </c>
      <c r="Z1245" s="129" t="str">
        <f t="shared" si="392"/>
        <v/>
      </c>
      <c r="AA1245" s="133" t="str">
        <f t="shared" si="399"/>
        <v/>
      </c>
      <c r="AC1245" s="186" t="str">
        <f>AC1226</f>
        <v/>
      </c>
      <c r="AD1245" s="187" t="str">
        <f>AD1226</f>
        <v/>
      </c>
      <c r="AE1245" s="187" t="str">
        <f>AE1226</f>
        <v/>
      </c>
      <c r="AF1245" s="187" t="str">
        <f>AF1226</f>
        <v/>
      </c>
      <c r="AG1245" s="204">
        <f t="shared" si="393"/>
        <v>0</v>
      </c>
      <c r="AI1245" s="140" t="str">
        <f>IF(月報!G1245&lt;&gt;"",月報!G1245,"")</f>
        <v/>
      </c>
      <c r="AJ1245" s="126" t="str">
        <f>IF(月報!W1245&lt;&gt;"",月報!W1245*24,"")</f>
        <v/>
      </c>
      <c r="AK1245" s="126" t="str">
        <f>IF(月報!P1245&lt;&gt;"",月報!P1245,"")</f>
        <v/>
      </c>
      <c r="AL1245" s="126" t="str">
        <f>IF(月報!Q1245&lt;&gt;"",IF(月報!Q1245="平日残","",月報!Q1245),"")</f>
        <v/>
      </c>
      <c r="AM1245" s="126"/>
      <c r="AN1245" s="126" t="str">
        <f t="shared" si="398"/>
        <v/>
      </c>
      <c r="AO1245" s="126" t="str">
        <f>IF($E1245="","",VLOOKUP($E1245,カレンダマスタ!$A$5:$E$381,5,FALSE))</f>
        <v/>
      </c>
      <c r="AQ1245" s="196" t="str">
        <f>IF(G1245="","",IF(VLOOKUP(E1245,カレンダマスタ!$A$5:$D$381,4,FALSE)=0,"",1))</f>
        <v/>
      </c>
      <c r="AR1245" s="136" t="str">
        <f>IF($G1245="","",IF($AD1245="NSTC",INDEX(カレンダマスタ!$I$26:$O$31,MATCH($G1245,カレンダマスタ!$H$26:$H$31,1),MATCH($H1245,カレンダマスタ!$I$25:$O$25,1)),
IF($AD1245="CS本社",INDEX(カレンダマスタ!$I$36:$O$41,MATCH($G1245,カレンダマスタ!$H$36:$H$41,1),MATCH($H1245,カレンダマスタ!$I$35:$O$35,1)),
IF($AD1245="NS本社",INDEX(カレンダマスタ!$I$94:$O$99,MATCH($G1245,カレンダマスタ!$H$95:$H$100,1),MATCH($H1245,カレンダマスタ!$I$93:$O$93,1)),
IF($AD1245="ODC",INDEX(カレンダマスタ!$I$46:$O$51,MATCH($G1245,カレンダマスタ!$H$46:$H$51,1),MATCH($H1245,カレンダマスタ!$I$45:$O$45,1)),
IF($AD1245="NS東京TC",INDEX(カレンダマスタ!$I$56:$O$61,MATCH($G1245,カレンダマスタ!$H$56:$H$61,1),MATCH($H1245,カレンダマスタ!$I$55:$O$55,1)),""))))))</f>
        <v/>
      </c>
      <c r="AS1245" s="126" t="str">
        <f t="shared" si="394"/>
        <v/>
      </c>
      <c r="AU1245" s="137" t="str">
        <f>IF(E1245="","",VLOOKUP($E1245,カレンダマスタ!$A$4:$E$381,4,FALSE))</f>
        <v/>
      </c>
      <c r="AV1245" s="137" t="str">
        <f t="shared" si="400"/>
        <v/>
      </c>
      <c r="AW1245" s="137" t="str">
        <f t="shared" si="401"/>
        <v/>
      </c>
      <c r="AX1245" s="138" t="str">
        <f t="shared" si="402"/>
        <v/>
      </c>
      <c r="AY1245" s="138" t="str">
        <f t="shared" si="403"/>
        <v/>
      </c>
      <c r="AZ1245" s="130" t="str">
        <f>IF(AX1245&amp;AW1245="勤怠未設定","×",IF(AV1245="勤怠修正","×",IF(AC1245="外注","",IF(AA1245="",IF(AY1245&lt;&gt;"","×",""),IF(VLOOKUP(AA1245,カレンダマスタ!$H$66:$I$83,2,FALSE)&lt;&gt;AY1245,"×","OK")))))</f>
        <v/>
      </c>
      <c r="BC1245" s="137" t="str">
        <f>IF(E1245="","",VLOOKUP($E1245,カレンダマスタ!$A$4:$E$381,4,FALSE))</f>
        <v/>
      </c>
      <c r="BD1245" s="126" t="str">
        <f>IF(AC1245="社員","",IF(AG1245=0,"",IF(AD1245="NSTC",IF(COUNTIF(カレンダマスタ!$Q$5:$Q$32,G1245)=1,"OK","×"),
IF(AD1245="NS本社",IF(COUNTIF(カレンダマスタ!$T$5:$T$32,G1245)=1,"OK","×"),IF(COUNTIF(カレンダマスタ!$R$5:$R$32,G1245)=1,"OK","×")))))</f>
        <v/>
      </c>
      <c r="BE1245" s="126" t="str">
        <f>IF(AC1245="社員","",IF(G1245="","",IF(R1245&lt;&gt;"","",IF(AF1245="CS","OK",IF(VLOOKUP(E1245,カレンダマスタ!$A$5:$D$381,4,FALSE)&gt;0,"",IF(OR(G1245*24&gt;10.84,H1245*24&lt;14.5)=TRUE,"×","OK"))))))</f>
        <v/>
      </c>
      <c r="BF1245" s="126" t="str">
        <f t="shared" si="388"/>
        <v/>
      </c>
      <c r="BG1245" s="126" t="str">
        <f t="shared" si="387"/>
        <v/>
      </c>
      <c r="BI1245" s="130" t="str">
        <f t="shared" si="395"/>
        <v/>
      </c>
    </row>
    <row r="1246" spans="2:61">
      <c r="B1246" s="111"/>
      <c r="C1246" s="537"/>
      <c r="D1246" s="142"/>
      <c r="E1246" s="584"/>
      <c r="F1246" s="142"/>
      <c r="G1246" s="589"/>
      <c r="H1246" s="589"/>
      <c r="I1246" s="144"/>
      <c r="J1246" s="148"/>
      <c r="K1246" s="145"/>
      <c r="L1246" s="146"/>
      <c r="M1246" s="146"/>
      <c r="N1246" s="147"/>
      <c r="O1246" s="148"/>
      <c r="P1246" s="148"/>
      <c r="Q1246" s="148"/>
      <c r="R1246" s="149"/>
      <c r="S1246" s="156"/>
      <c r="T1246" s="435" t="str">
        <f t="shared" si="396"/>
        <v/>
      </c>
      <c r="U1246" s="430"/>
      <c r="V1246" s="430" t="str">
        <f t="shared" si="390"/>
        <v/>
      </c>
      <c r="W1246" s="298"/>
      <c r="X1246" s="143" t="str">
        <f t="shared" si="397"/>
        <v/>
      </c>
      <c r="Y1246" s="143" t="str">
        <f t="shared" si="391"/>
        <v/>
      </c>
      <c r="Z1246" s="143" t="str">
        <f t="shared" si="392"/>
        <v/>
      </c>
      <c r="AA1246" s="149" t="str">
        <f t="shared" si="399"/>
        <v/>
      </c>
      <c r="AC1246" s="188" t="str">
        <f>AC1226</f>
        <v/>
      </c>
      <c r="AD1246" s="189" t="str">
        <f>AD1226</f>
        <v/>
      </c>
      <c r="AE1246" s="189" t="str">
        <f>AE1226</f>
        <v/>
      </c>
      <c r="AF1246" s="189" t="str">
        <f>AF1226</f>
        <v/>
      </c>
      <c r="AG1246" s="205">
        <f t="shared" si="393"/>
        <v>0</v>
      </c>
      <c r="AI1246" s="157" t="str">
        <f>IF(月報!G1246&lt;&gt;"",月報!G1246,"")</f>
        <v/>
      </c>
      <c r="AJ1246" s="151" t="str">
        <f>IF(月報!W1246&lt;&gt;"",月報!W1246*24,"")</f>
        <v/>
      </c>
      <c r="AK1246" s="151" t="str">
        <f>IF(月報!P1246&lt;&gt;"",月報!P1246,"")</f>
        <v/>
      </c>
      <c r="AL1246" s="151" t="str">
        <f>IF(月報!Q1246&lt;&gt;"",IF(月報!Q1246="平日残","",月報!Q1246),"")</f>
        <v/>
      </c>
      <c r="AM1246" s="151"/>
      <c r="AN1246" s="151" t="str">
        <f t="shared" si="398"/>
        <v/>
      </c>
      <c r="AO1246" s="151" t="str">
        <f>IF($E1246="","",VLOOKUP($E1246,カレンダマスタ!$A$5:$E$381,5,FALSE))</f>
        <v/>
      </c>
      <c r="AQ1246" s="197" t="str">
        <f>IF(G1246="","",IF(VLOOKUP(E1246,カレンダマスタ!$A$5:$D$381,4,FALSE)=0,"",1))</f>
        <v/>
      </c>
      <c r="AR1246" s="152" t="str">
        <f>IF($G1246="","",IF($AD1246="NSTC",INDEX(カレンダマスタ!$I$26:$O$31,MATCH($G1246,カレンダマスタ!$H$26:$H$31,1),MATCH($H1246,カレンダマスタ!$I$25:$O$25,1)),
IF($AD1246="CS本社",INDEX(カレンダマスタ!$I$36:$O$41,MATCH($G1246,カレンダマスタ!$H$36:$H$41,1),MATCH($H1246,カレンダマスタ!$I$35:$O$35,1)),
IF($AD1246="NS本社",INDEX(カレンダマスタ!$I$94:$O$99,MATCH($G1246,カレンダマスタ!$H$95:$H$100,1),MATCH($H1246,カレンダマスタ!$I$93:$O$93,1)),
IF($AD1246="ODC",INDEX(カレンダマスタ!$I$46:$O$51,MATCH($G1246,カレンダマスタ!$H$46:$H$51,1),MATCH($H1246,カレンダマスタ!$I$45:$O$45,1)),
IF($AD1246="NS東京TC",INDEX(カレンダマスタ!$I$56:$O$61,MATCH($G1246,カレンダマスタ!$H$56:$H$61,1),MATCH($H1246,カレンダマスタ!$I$55:$O$55,1)),""))))))</f>
        <v/>
      </c>
      <c r="AS1246" s="151" t="str">
        <f t="shared" si="394"/>
        <v/>
      </c>
      <c r="AU1246" s="153" t="str">
        <f>IF(E1246="","",VLOOKUP($E1246,カレンダマスタ!$A$4:$E$381,4,FALSE))</f>
        <v/>
      </c>
      <c r="AV1246" s="153" t="str">
        <f t="shared" si="400"/>
        <v/>
      </c>
      <c r="AW1246" s="153" t="str">
        <f t="shared" si="401"/>
        <v/>
      </c>
      <c r="AX1246" s="154" t="str">
        <f t="shared" si="402"/>
        <v/>
      </c>
      <c r="AY1246" s="154" t="str">
        <f t="shared" si="403"/>
        <v/>
      </c>
      <c r="AZ1246" s="144" t="str">
        <f>IF(AX1246&amp;AW1246="勤怠未設定","×",IF(AV1246="勤怠修正","×",IF(AC1246="外注","",IF(AA1246="",IF(AY1246&lt;&gt;"","×",""),IF(VLOOKUP(AA1246,カレンダマスタ!$H$66:$I$83,2,FALSE)&lt;&gt;AY1246,"×","OK")))))</f>
        <v/>
      </c>
      <c r="BC1246" s="153" t="str">
        <f>IF(E1246="","",VLOOKUP($E1246,カレンダマスタ!$A$4:$E$381,4,FALSE))</f>
        <v/>
      </c>
      <c r="BD1246" s="151" t="str">
        <f>IF(AC1246="社員","",IF(AG1246=0,"",IF(AD1246="NSTC",IF(COUNTIF(カレンダマスタ!$Q$5:$Q$32,G1246)=1,"OK","×"),
IF(AD1246="NS本社",IF(COUNTIF(カレンダマスタ!$T$5:$T$32,G1246)=1,"OK","×"),IF(COUNTIF(カレンダマスタ!$R$5:$R$32,G1246)=1,"OK","×")))))</f>
        <v/>
      </c>
      <c r="BE1246" s="151" t="str">
        <f>IF(AC1246="社員","",IF(G1246="","",IF(R1246&lt;&gt;"","",IF(AF1246="CS","OK",IF(VLOOKUP(E1246,カレンダマスタ!$A$5:$D$381,4,FALSE)&gt;0,"",IF(OR(G1246*24&gt;10.84,H1246*24&lt;14.5)=TRUE,"×","OK"))))))</f>
        <v/>
      </c>
      <c r="BF1246" s="151" t="str">
        <f t="shared" si="388"/>
        <v/>
      </c>
      <c r="BG1246" s="151" t="str">
        <f t="shared" si="387"/>
        <v/>
      </c>
      <c r="BI1246" s="144" t="str">
        <f t="shared" si="395"/>
        <v/>
      </c>
    </row>
    <row r="1247" spans="2:61">
      <c r="B1247" s="111"/>
      <c r="C1247" s="535"/>
      <c r="D1247" s="112"/>
      <c r="E1247" s="582"/>
      <c r="F1247" s="112"/>
      <c r="G1247" s="587"/>
      <c r="H1247" s="587"/>
      <c r="I1247" s="114"/>
      <c r="J1247" s="118"/>
      <c r="K1247" s="115"/>
      <c r="L1247" s="116"/>
      <c r="M1247" s="116"/>
      <c r="N1247" s="117"/>
      <c r="O1247" s="118"/>
      <c r="P1247" s="118"/>
      <c r="Q1247" s="118"/>
      <c r="R1247" s="119"/>
      <c r="S1247" s="120"/>
      <c r="T1247" s="433" t="str">
        <f t="shared" si="396"/>
        <v/>
      </c>
      <c r="U1247" s="431">
        <f>SUM(T1247:T1253)</f>
        <v>0</v>
      </c>
      <c r="V1247" s="431" t="str">
        <f t="shared" si="390"/>
        <v/>
      </c>
      <c r="W1247" s="298"/>
      <c r="X1247" s="113" t="str">
        <f t="shared" si="397"/>
        <v/>
      </c>
      <c r="Y1247" s="113" t="str">
        <f t="shared" si="391"/>
        <v/>
      </c>
      <c r="Z1247" s="113" t="str">
        <f t="shared" si="392"/>
        <v/>
      </c>
      <c r="AA1247" s="119" t="str">
        <f t="shared" si="399"/>
        <v/>
      </c>
      <c r="AC1247" s="190" t="str">
        <f>AC1226</f>
        <v/>
      </c>
      <c r="AD1247" s="191" t="str">
        <f>AD1226</f>
        <v/>
      </c>
      <c r="AE1247" s="191" t="str">
        <f>AE1226</f>
        <v/>
      </c>
      <c r="AF1247" s="191" t="str">
        <f>AF1226</f>
        <v/>
      </c>
      <c r="AG1247" s="206">
        <f t="shared" si="393"/>
        <v>0</v>
      </c>
      <c r="AI1247" s="158" t="str">
        <f>IF(月報!G1247&lt;&gt;"",月報!G1247,"")</f>
        <v/>
      </c>
      <c r="AJ1247" s="122" t="str">
        <f>IF(月報!W1247&lt;&gt;"",月報!W1247*24,"")</f>
        <v/>
      </c>
      <c r="AK1247" s="122" t="str">
        <f>IF(月報!P1247&lt;&gt;"",月報!P1247,"")</f>
        <v/>
      </c>
      <c r="AL1247" s="122" t="str">
        <f>IF(月報!Q1247&lt;&gt;"",IF(月報!Q1247="平日残","",月報!Q1247),"")</f>
        <v/>
      </c>
      <c r="AM1247" s="122"/>
      <c r="AN1247" s="122" t="str">
        <f t="shared" si="398"/>
        <v/>
      </c>
      <c r="AO1247" s="122" t="str">
        <f>IF($E1247="","",VLOOKUP($E1247,カレンダマスタ!$A$5:$E$381,5,FALSE))</f>
        <v/>
      </c>
      <c r="AQ1247" s="195" t="str">
        <f>IF(G1247="","",IF(VLOOKUP(E1247,カレンダマスタ!$A$5:$D$381,4,FALSE)=0,"",1))</f>
        <v/>
      </c>
      <c r="AR1247" s="123" t="str">
        <f>IF($G1247="","",IF($AD1247="NSTC",INDEX(カレンダマスタ!$I$26:$O$31,MATCH($G1247,カレンダマスタ!$H$26:$H$31,1),MATCH($H1247,カレンダマスタ!$I$25:$O$25,1)),
IF($AD1247="CS本社",INDEX(カレンダマスタ!$I$36:$O$41,MATCH($G1247,カレンダマスタ!$H$36:$H$41,1),MATCH($H1247,カレンダマスタ!$I$35:$O$35,1)),
IF($AD1247="NS本社",INDEX(カレンダマスタ!$I$94:$O$99,MATCH($G1247,カレンダマスタ!$H$95:$H$100,1),MATCH($H1247,カレンダマスタ!$I$93:$O$93,1)),
IF($AD1247="ODC",INDEX(カレンダマスタ!$I$46:$O$51,MATCH($G1247,カレンダマスタ!$H$46:$H$51,1),MATCH($H1247,カレンダマスタ!$I$45:$O$45,1)),
IF($AD1247="NS東京TC",INDEX(カレンダマスタ!$I$56:$O$61,MATCH($G1247,カレンダマスタ!$H$56:$H$61,1),MATCH($H1247,カレンダマスタ!$I$55:$O$55,1)),""))))))</f>
        <v/>
      </c>
      <c r="AS1247" s="122" t="str">
        <f t="shared" si="394"/>
        <v/>
      </c>
      <c r="AU1247" s="124" t="str">
        <f>IF(E1247="","",VLOOKUP($E1247,カレンダマスタ!$A$4:$E$381,4,FALSE))</f>
        <v/>
      </c>
      <c r="AV1247" s="124" t="str">
        <f t="shared" si="400"/>
        <v/>
      </c>
      <c r="AW1247" s="124" t="str">
        <f t="shared" si="401"/>
        <v/>
      </c>
      <c r="AX1247" s="125" t="str">
        <f t="shared" si="402"/>
        <v/>
      </c>
      <c r="AY1247" s="125" t="str">
        <f t="shared" si="403"/>
        <v/>
      </c>
      <c r="AZ1247" s="114" t="str">
        <f>IF(AX1247&amp;AW1247="勤怠未設定","×",IF(AV1247="勤怠修正","×",IF(AC1247="外注","",IF(AA1247="",IF(AY1247&lt;&gt;"","×",""),IF(VLOOKUP(AA1247,カレンダマスタ!$H$66:$I$83,2,FALSE)&lt;&gt;AY1247,"×","OK")))))</f>
        <v/>
      </c>
      <c r="BC1247" s="124" t="str">
        <f>IF(E1247="","",VLOOKUP($E1247,カレンダマスタ!$A$4:$E$381,4,FALSE))</f>
        <v/>
      </c>
      <c r="BD1247" s="122" t="str">
        <f>IF(AC1247="社員","",IF(AG1247=0,"",IF(AD1247="NSTC",IF(COUNTIF(カレンダマスタ!$Q$5:$Q$32,G1247)=1,"OK","×"),
IF(AD1247="NS本社",IF(COUNTIF(カレンダマスタ!$T$5:$T$32,G1247)=1,"OK","×"),IF(COUNTIF(カレンダマスタ!$R$5:$R$32,G1247)=1,"OK","×")))))</f>
        <v/>
      </c>
      <c r="BE1247" s="122" t="str">
        <f>IF(AC1247="社員","",IF(G1247="","",IF(R1247&lt;&gt;"","",IF(AF1247="CS","OK",IF(VLOOKUP(E1247,カレンダマスタ!$A$5:$D$381,4,FALSE)&gt;0,"",IF(OR(G1247*24&gt;10.84,H1247*24&lt;14.5)=TRUE,"×","OK"))))))</f>
        <v/>
      </c>
      <c r="BF1247" s="122" t="str">
        <f t="shared" si="388"/>
        <v/>
      </c>
      <c r="BG1247" s="122" t="str">
        <f t="shared" si="387"/>
        <v/>
      </c>
      <c r="BI1247" s="114" t="str">
        <f t="shared" si="395"/>
        <v/>
      </c>
    </row>
    <row r="1248" spans="2:61">
      <c r="B1248" s="111"/>
      <c r="C1248" s="536"/>
      <c r="D1248" s="128"/>
      <c r="E1248" s="583"/>
      <c r="F1248" s="128"/>
      <c r="G1248" s="588"/>
      <c r="H1248" s="588"/>
      <c r="I1248" s="130"/>
      <c r="J1248" s="139"/>
      <c r="K1248" s="131"/>
      <c r="L1248" s="132"/>
      <c r="M1248" s="132"/>
      <c r="N1248" s="141"/>
      <c r="O1248" s="139"/>
      <c r="P1248" s="139"/>
      <c r="Q1248" s="139"/>
      <c r="R1248" s="133"/>
      <c r="S1248" s="134"/>
      <c r="T1248" s="434" t="str">
        <f t="shared" si="396"/>
        <v/>
      </c>
      <c r="U1248" s="429"/>
      <c r="V1248" s="429" t="str">
        <f t="shared" si="390"/>
        <v/>
      </c>
      <c r="W1248" s="298"/>
      <c r="X1248" s="129" t="str">
        <f t="shared" si="397"/>
        <v/>
      </c>
      <c r="Y1248" s="129" t="str">
        <f t="shared" si="391"/>
        <v/>
      </c>
      <c r="Z1248" s="129" t="str">
        <f t="shared" si="392"/>
        <v/>
      </c>
      <c r="AA1248" s="133" t="str">
        <f t="shared" si="399"/>
        <v/>
      </c>
      <c r="AC1248" s="186" t="str">
        <f>AC1226</f>
        <v/>
      </c>
      <c r="AD1248" s="187" t="str">
        <f>AD1226</f>
        <v/>
      </c>
      <c r="AE1248" s="187" t="str">
        <f>AE1226</f>
        <v/>
      </c>
      <c r="AF1248" s="187" t="str">
        <f>AF1226</f>
        <v/>
      </c>
      <c r="AG1248" s="204">
        <f t="shared" si="393"/>
        <v>0</v>
      </c>
      <c r="AI1248" s="135" t="str">
        <f>IF(月報!G1248&lt;&gt;"",月報!G1248,"")</f>
        <v/>
      </c>
      <c r="AJ1248" s="126" t="str">
        <f>IF(月報!W1248&lt;&gt;"",月報!W1248*24,"")</f>
        <v/>
      </c>
      <c r="AK1248" s="126" t="str">
        <f>IF(月報!P1248&lt;&gt;"",月報!P1248,"")</f>
        <v/>
      </c>
      <c r="AL1248" s="126" t="str">
        <f>IF(月報!Q1248&lt;&gt;"",IF(月報!Q1248="平日残","",月報!Q1248),"")</f>
        <v/>
      </c>
      <c r="AM1248" s="126"/>
      <c r="AN1248" s="126" t="str">
        <f t="shared" si="398"/>
        <v/>
      </c>
      <c r="AO1248" s="126" t="str">
        <f>IF($E1248="","",VLOOKUP($E1248,カレンダマスタ!$A$5:$E$381,5,FALSE))</f>
        <v/>
      </c>
      <c r="AQ1248" s="196" t="str">
        <f>IF(G1248="","",IF(VLOOKUP(E1248,カレンダマスタ!$A$5:$D$381,4,FALSE)=0,"",1))</f>
        <v/>
      </c>
      <c r="AR1248" s="136" t="str">
        <f>IF($G1248="","",IF($AD1248="NSTC",INDEX(カレンダマスタ!$I$26:$O$31,MATCH($G1248,カレンダマスタ!$H$26:$H$31,1),MATCH($H1248,カレンダマスタ!$I$25:$O$25,1)),
IF($AD1248="CS本社",INDEX(カレンダマスタ!$I$36:$O$41,MATCH($G1248,カレンダマスタ!$H$36:$H$41,1),MATCH($H1248,カレンダマスタ!$I$35:$O$35,1)),
IF($AD1248="NS本社",INDEX(カレンダマスタ!$I$94:$O$99,MATCH($G1248,カレンダマスタ!$H$95:$H$100,1),MATCH($H1248,カレンダマスタ!$I$93:$O$93,1)),
IF($AD1248="ODC",INDEX(カレンダマスタ!$I$46:$O$51,MATCH($G1248,カレンダマスタ!$H$46:$H$51,1),MATCH($H1248,カレンダマスタ!$I$45:$O$45,1)),
IF($AD1248="NS東京TC",INDEX(カレンダマスタ!$I$56:$O$61,MATCH($G1248,カレンダマスタ!$H$56:$H$61,1),MATCH($H1248,カレンダマスタ!$I$55:$O$55,1)),""))))))</f>
        <v/>
      </c>
      <c r="AS1248" s="126" t="str">
        <f t="shared" si="394"/>
        <v/>
      </c>
      <c r="AU1248" s="137" t="str">
        <f>IF(E1248="","",VLOOKUP($E1248,カレンダマスタ!$A$4:$E$381,4,FALSE))</f>
        <v/>
      </c>
      <c r="AV1248" s="137" t="str">
        <f t="shared" si="400"/>
        <v/>
      </c>
      <c r="AW1248" s="137" t="str">
        <f t="shared" si="401"/>
        <v/>
      </c>
      <c r="AX1248" s="138" t="str">
        <f t="shared" si="402"/>
        <v/>
      </c>
      <c r="AY1248" s="138" t="str">
        <f t="shared" si="403"/>
        <v/>
      </c>
      <c r="AZ1248" s="130" t="str">
        <f>IF(AX1248&amp;AW1248="勤怠未設定","×",IF(AV1248="勤怠修正","×",IF(AC1248="外注","",IF(AA1248="",IF(AY1248&lt;&gt;"","×",""),IF(VLOOKUP(AA1248,カレンダマスタ!$H$66:$I$83,2,FALSE)&lt;&gt;AY1248,"×","OK")))))</f>
        <v/>
      </c>
      <c r="BC1248" s="137" t="str">
        <f>IF(E1248="","",VLOOKUP($E1248,カレンダマスタ!$A$4:$E$381,4,FALSE))</f>
        <v/>
      </c>
      <c r="BD1248" s="126" t="str">
        <f>IF(AC1248="社員","",IF(AG1248=0,"",IF(AD1248="NSTC",IF(COUNTIF(カレンダマスタ!$Q$5:$Q$32,G1248)=1,"OK","×"),
IF(AD1248="NS本社",IF(COUNTIF(カレンダマスタ!$T$5:$T$32,G1248)=1,"OK","×"),IF(COUNTIF(カレンダマスタ!$R$5:$R$32,G1248)=1,"OK","×")))))</f>
        <v/>
      </c>
      <c r="BE1248" s="126" t="str">
        <f>IF(AC1248="社員","",IF(G1248="","",IF(R1248&lt;&gt;"","",IF(AF1248="CS","OK",IF(VLOOKUP(E1248,カレンダマスタ!$A$5:$D$381,4,FALSE)&gt;0,"",IF(OR(G1248*24&gt;10.84,H1248*24&lt;14.5)=TRUE,"×","OK"))))))</f>
        <v/>
      </c>
      <c r="BF1248" s="126" t="str">
        <f t="shared" si="388"/>
        <v/>
      </c>
      <c r="BG1248" s="126" t="str">
        <f t="shared" si="387"/>
        <v/>
      </c>
      <c r="BI1248" s="130" t="str">
        <f t="shared" si="395"/>
        <v/>
      </c>
    </row>
    <row r="1249" spans="2:61">
      <c r="B1249" s="111"/>
      <c r="C1249" s="536"/>
      <c r="D1249" s="128"/>
      <c r="E1249" s="583"/>
      <c r="F1249" s="128"/>
      <c r="G1249" s="588"/>
      <c r="H1249" s="588"/>
      <c r="I1249" s="130"/>
      <c r="J1249" s="139"/>
      <c r="K1249" s="131"/>
      <c r="L1249" s="132"/>
      <c r="M1249" s="132"/>
      <c r="N1249" s="141"/>
      <c r="O1249" s="139"/>
      <c r="P1249" s="139"/>
      <c r="Q1249" s="139"/>
      <c r="R1249" s="133"/>
      <c r="S1249" s="134"/>
      <c r="T1249" s="434" t="str">
        <f t="shared" si="396"/>
        <v/>
      </c>
      <c r="U1249" s="429"/>
      <c r="V1249" s="429" t="str">
        <f t="shared" si="390"/>
        <v/>
      </c>
      <c r="W1249" s="298"/>
      <c r="X1249" s="129" t="str">
        <f t="shared" si="397"/>
        <v/>
      </c>
      <c r="Y1249" s="129" t="str">
        <f t="shared" si="391"/>
        <v/>
      </c>
      <c r="Z1249" s="129" t="str">
        <f t="shared" si="392"/>
        <v/>
      </c>
      <c r="AA1249" s="133" t="str">
        <f t="shared" si="399"/>
        <v/>
      </c>
      <c r="AC1249" s="186" t="str">
        <f>AC1226</f>
        <v/>
      </c>
      <c r="AD1249" s="187" t="str">
        <f>AD1226</f>
        <v/>
      </c>
      <c r="AE1249" s="187" t="str">
        <f>AE1226</f>
        <v/>
      </c>
      <c r="AF1249" s="187" t="str">
        <f>AF1226</f>
        <v/>
      </c>
      <c r="AG1249" s="204">
        <f t="shared" si="393"/>
        <v>0</v>
      </c>
      <c r="AI1249" s="135" t="str">
        <f>IF(月報!G1249&lt;&gt;"",月報!G1249,"")</f>
        <v/>
      </c>
      <c r="AJ1249" s="126" t="str">
        <f>IF(月報!W1249&lt;&gt;"",月報!W1249*24,"")</f>
        <v/>
      </c>
      <c r="AK1249" s="126" t="str">
        <f>IF(月報!P1249&lt;&gt;"",月報!P1249,"")</f>
        <v/>
      </c>
      <c r="AL1249" s="126" t="str">
        <f>IF(月報!Q1249&lt;&gt;"",IF(月報!Q1249="平日残","",月報!Q1249),"")</f>
        <v/>
      </c>
      <c r="AM1249" s="126"/>
      <c r="AN1249" s="126" t="str">
        <f t="shared" si="398"/>
        <v/>
      </c>
      <c r="AO1249" s="126" t="str">
        <f>IF($E1249="","",VLOOKUP($E1249,カレンダマスタ!$A$5:$E$381,5,FALSE))</f>
        <v/>
      </c>
      <c r="AQ1249" s="196" t="str">
        <f>IF(G1249="","",IF(VLOOKUP(E1249,カレンダマスタ!$A$5:$D$381,4,FALSE)=0,"",1))</f>
        <v/>
      </c>
      <c r="AR1249" s="136" t="str">
        <f>IF($G1249="","",IF($AD1249="NSTC",INDEX(カレンダマスタ!$I$26:$O$31,MATCH($G1249,カレンダマスタ!$H$26:$H$31,1),MATCH($H1249,カレンダマスタ!$I$25:$O$25,1)),
IF($AD1249="CS本社",INDEX(カレンダマスタ!$I$36:$O$41,MATCH($G1249,カレンダマスタ!$H$36:$H$41,1),MATCH($H1249,カレンダマスタ!$I$35:$O$35,1)),
IF($AD1249="NS本社",INDEX(カレンダマスタ!$I$94:$O$99,MATCH($G1249,カレンダマスタ!$H$95:$H$100,1),MATCH($H1249,カレンダマスタ!$I$93:$O$93,1)),
IF($AD1249="ODC",INDEX(カレンダマスタ!$I$46:$O$51,MATCH($G1249,カレンダマスタ!$H$46:$H$51,1),MATCH($H1249,カレンダマスタ!$I$45:$O$45,1)),
IF($AD1249="NS東京TC",INDEX(カレンダマスタ!$I$56:$O$61,MATCH($G1249,カレンダマスタ!$H$56:$H$61,1),MATCH($H1249,カレンダマスタ!$I$55:$O$55,1)),""))))))</f>
        <v/>
      </c>
      <c r="AS1249" s="126" t="str">
        <f t="shared" si="394"/>
        <v/>
      </c>
      <c r="AU1249" s="137" t="str">
        <f>IF(E1249="","",VLOOKUP($E1249,カレンダマスタ!$A$4:$E$381,4,FALSE))</f>
        <v/>
      </c>
      <c r="AV1249" s="137" t="str">
        <f t="shared" si="400"/>
        <v/>
      </c>
      <c r="AW1249" s="137" t="str">
        <f t="shared" si="401"/>
        <v/>
      </c>
      <c r="AX1249" s="138" t="str">
        <f t="shared" si="402"/>
        <v/>
      </c>
      <c r="AY1249" s="138" t="str">
        <f t="shared" si="403"/>
        <v/>
      </c>
      <c r="AZ1249" s="130" t="str">
        <f>IF(AX1249&amp;AW1249="勤怠未設定","×",IF(AV1249="勤怠修正","×",IF(AC1249="外注","",IF(AA1249="",IF(AY1249&lt;&gt;"","×",""),IF(VLOOKUP(AA1249,カレンダマスタ!$H$66:$I$83,2,FALSE)&lt;&gt;AY1249,"×","OK")))))</f>
        <v/>
      </c>
      <c r="BC1249" s="137" t="str">
        <f>IF(E1249="","",VLOOKUP($E1249,カレンダマスタ!$A$4:$E$381,4,FALSE))</f>
        <v/>
      </c>
      <c r="BD1249" s="126" t="str">
        <f>IF(AC1249="社員","",IF(AG1249=0,"",IF(AD1249="NSTC",IF(COUNTIF(カレンダマスタ!$Q$5:$Q$32,G1249)=1,"OK","×"),
IF(AD1249="NS本社",IF(COUNTIF(カレンダマスタ!$T$5:$T$32,G1249)=1,"OK","×"),IF(COUNTIF(カレンダマスタ!$R$5:$R$32,G1249)=1,"OK","×")))))</f>
        <v/>
      </c>
      <c r="BE1249" s="126" t="str">
        <f>IF(AC1249="社員","",IF(G1249="","",IF(R1249&lt;&gt;"","",IF(AF1249="CS","OK",IF(VLOOKUP(E1249,カレンダマスタ!$A$5:$D$381,4,FALSE)&gt;0,"",IF(OR(G1249*24&gt;10.84,H1249*24&lt;14.5)=TRUE,"×","OK"))))))</f>
        <v/>
      </c>
      <c r="BF1249" s="126" t="str">
        <f t="shared" si="388"/>
        <v/>
      </c>
      <c r="BG1249" s="126" t="str">
        <f t="shared" si="387"/>
        <v/>
      </c>
      <c r="BI1249" s="130" t="str">
        <f t="shared" si="395"/>
        <v/>
      </c>
    </row>
    <row r="1250" spans="2:61">
      <c r="B1250" s="111"/>
      <c r="C1250" s="536"/>
      <c r="D1250" s="128"/>
      <c r="E1250" s="583"/>
      <c r="F1250" s="128"/>
      <c r="G1250" s="588"/>
      <c r="H1250" s="588"/>
      <c r="I1250" s="130"/>
      <c r="J1250" s="139"/>
      <c r="K1250" s="131"/>
      <c r="L1250" s="132"/>
      <c r="M1250" s="132"/>
      <c r="N1250" s="141"/>
      <c r="O1250" s="139"/>
      <c r="P1250" s="139"/>
      <c r="Q1250" s="139"/>
      <c r="R1250" s="133"/>
      <c r="S1250" s="134"/>
      <c r="T1250" s="434" t="str">
        <f t="shared" si="396"/>
        <v/>
      </c>
      <c r="U1250" s="429"/>
      <c r="V1250" s="429" t="str">
        <f t="shared" si="390"/>
        <v/>
      </c>
      <c r="W1250" s="298"/>
      <c r="X1250" s="129" t="str">
        <f t="shared" si="397"/>
        <v/>
      </c>
      <c r="Y1250" s="129" t="str">
        <f t="shared" si="391"/>
        <v/>
      </c>
      <c r="Z1250" s="129" t="str">
        <f t="shared" si="392"/>
        <v/>
      </c>
      <c r="AA1250" s="133" t="str">
        <f t="shared" si="399"/>
        <v/>
      </c>
      <c r="AC1250" s="186" t="str">
        <f>AC1226</f>
        <v/>
      </c>
      <c r="AD1250" s="187" t="str">
        <f>AD1226</f>
        <v/>
      </c>
      <c r="AE1250" s="187" t="str">
        <f>AE1226</f>
        <v/>
      </c>
      <c r="AF1250" s="187" t="str">
        <f>AF1226</f>
        <v/>
      </c>
      <c r="AG1250" s="204">
        <f t="shared" si="393"/>
        <v>0</v>
      </c>
      <c r="AI1250" s="135" t="str">
        <f>IF(月報!G1250&lt;&gt;"",月報!G1250,"")</f>
        <v/>
      </c>
      <c r="AJ1250" s="126" t="str">
        <f>IF(月報!W1250&lt;&gt;"",月報!W1250*24,"")</f>
        <v/>
      </c>
      <c r="AK1250" s="126" t="str">
        <f>IF(月報!P1250&lt;&gt;"",月報!P1250,"")</f>
        <v/>
      </c>
      <c r="AL1250" s="126" t="str">
        <f>IF(月報!Q1250&lt;&gt;"",IF(月報!Q1250="平日残","",月報!Q1250),"")</f>
        <v/>
      </c>
      <c r="AM1250" s="126"/>
      <c r="AN1250" s="126" t="str">
        <f t="shared" si="398"/>
        <v/>
      </c>
      <c r="AO1250" s="126" t="str">
        <f>IF($E1250="","",VLOOKUP($E1250,カレンダマスタ!$A$5:$E$381,5,FALSE))</f>
        <v/>
      </c>
      <c r="AQ1250" s="196" t="str">
        <f>IF(G1250="","",IF(VLOOKUP(E1250,カレンダマスタ!$A$5:$D$381,4,FALSE)=0,"",1))</f>
        <v/>
      </c>
      <c r="AR1250" s="136" t="str">
        <f>IF($G1250="","",IF($AD1250="NSTC",INDEX(カレンダマスタ!$I$26:$O$31,MATCH($G1250,カレンダマスタ!$H$26:$H$31,1),MATCH($H1250,カレンダマスタ!$I$25:$O$25,1)),
IF($AD1250="CS本社",INDEX(カレンダマスタ!$I$36:$O$41,MATCH($G1250,カレンダマスタ!$H$36:$H$41,1),MATCH($H1250,カレンダマスタ!$I$35:$O$35,1)),
IF($AD1250="NS本社",INDEX(カレンダマスタ!$I$94:$O$99,MATCH($G1250,カレンダマスタ!$H$95:$H$100,1),MATCH($H1250,カレンダマスタ!$I$93:$O$93,1)),
IF($AD1250="ODC",INDEX(カレンダマスタ!$I$46:$O$51,MATCH($G1250,カレンダマスタ!$H$46:$H$51,1),MATCH($H1250,カレンダマスタ!$I$45:$O$45,1)),
IF($AD1250="NS東京TC",INDEX(カレンダマスタ!$I$56:$O$61,MATCH($G1250,カレンダマスタ!$H$56:$H$61,1),MATCH($H1250,カレンダマスタ!$I$55:$O$55,1)),""))))))</f>
        <v/>
      </c>
      <c r="AS1250" s="126" t="str">
        <f t="shared" si="394"/>
        <v/>
      </c>
      <c r="AU1250" s="137" t="str">
        <f>IF(E1250="","",VLOOKUP($E1250,カレンダマスタ!$A$4:$E$381,4,FALSE))</f>
        <v/>
      </c>
      <c r="AV1250" s="137" t="str">
        <f t="shared" si="400"/>
        <v/>
      </c>
      <c r="AW1250" s="137" t="str">
        <f t="shared" si="401"/>
        <v/>
      </c>
      <c r="AX1250" s="138" t="str">
        <f t="shared" si="402"/>
        <v/>
      </c>
      <c r="AY1250" s="138" t="str">
        <f t="shared" si="403"/>
        <v/>
      </c>
      <c r="AZ1250" s="130" t="str">
        <f>IF(AX1250&amp;AW1250="勤怠未設定","×",IF(AV1250="勤怠修正","×",IF(AC1250="外注","",IF(AA1250="",IF(AY1250&lt;&gt;"","×",""),IF(VLOOKUP(AA1250,カレンダマスタ!$H$66:$I$83,2,FALSE)&lt;&gt;AY1250,"×","OK")))))</f>
        <v/>
      </c>
      <c r="BC1250" s="137" t="str">
        <f>IF(E1250="","",VLOOKUP($E1250,カレンダマスタ!$A$4:$E$381,4,FALSE))</f>
        <v/>
      </c>
      <c r="BD1250" s="126" t="str">
        <f>IF(AC1250="社員","",IF(AG1250=0,"",IF(AD1250="NSTC",IF(COUNTIF(カレンダマスタ!$Q$5:$Q$32,G1250)=1,"OK","×"),
IF(AD1250="NS本社",IF(COUNTIF(カレンダマスタ!$T$5:$T$32,G1250)=1,"OK","×"),IF(COUNTIF(カレンダマスタ!$R$5:$R$32,G1250)=1,"OK","×")))))</f>
        <v/>
      </c>
      <c r="BE1250" s="126" t="str">
        <f>IF(AC1250="社員","",IF(G1250="","",IF(R1250&lt;&gt;"","",IF(AF1250="CS","OK",IF(VLOOKUP(E1250,カレンダマスタ!$A$5:$D$381,4,FALSE)&gt;0,"",IF(OR(G1250*24&gt;10.84,H1250*24&lt;14.5)=TRUE,"×","OK"))))))</f>
        <v/>
      </c>
      <c r="BF1250" s="126" t="str">
        <f t="shared" si="388"/>
        <v/>
      </c>
      <c r="BG1250" s="126" t="str">
        <f t="shared" si="387"/>
        <v/>
      </c>
      <c r="BI1250" s="130" t="str">
        <f t="shared" si="395"/>
        <v/>
      </c>
    </row>
    <row r="1251" spans="2:61">
      <c r="B1251" s="111"/>
      <c r="C1251" s="536"/>
      <c r="D1251" s="128"/>
      <c r="E1251" s="583"/>
      <c r="F1251" s="128"/>
      <c r="G1251" s="588"/>
      <c r="H1251" s="588"/>
      <c r="I1251" s="130"/>
      <c r="J1251" s="139"/>
      <c r="K1251" s="131"/>
      <c r="L1251" s="132"/>
      <c r="M1251" s="132"/>
      <c r="N1251" s="141"/>
      <c r="O1251" s="139"/>
      <c r="P1251" s="139"/>
      <c r="Q1251" s="139"/>
      <c r="R1251" s="133"/>
      <c r="S1251" s="134"/>
      <c r="T1251" s="434" t="str">
        <f t="shared" si="396"/>
        <v/>
      </c>
      <c r="U1251" s="429"/>
      <c r="V1251" s="429" t="str">
        <f t="shared" si="390"/>
        <v/>
      </c>
      <c r="W1251" s="298"/>
      <c r="X1251" s="129" t="str">
        <f t="shared" si="397"/>
        <v/>
      </c>
      <c r="Y1251" s="129" t="str">
        <f t="shared" si="391"/>
        <v/>
      </c>
      <c r="Z1251" s="129" t="str">
        <f t="shared" si="392"/>
        <v/>
      </c>
      <c r="AA1251" s="133" t="str">
        <f t="shared" si="399"/>
        <v/>
      </c>
      <c r="AC1251" s="186" t="str">
        <f>AC1226</f>
        <v/>
      </c>
      <c r="AD1251" s="187" t="str">
        <f>AD1226</f>
        <v/>
      </c>
      <c r="AE1251" s="187" t="str">
        <f>AE1226</f>
        <v/>
      </c>
      <c r="AF1251" s="187" t="str">
        <f>AF1226</f>
        <v/>
      </c>
      <c r="AG1251" s="204">
        <f t="shared" si="393"/>
        <v>0</v>
      </c>
      <c r="AI1251" s="140" t="str">
        <f>IF(月報!G1251&lt;&gt;"",月報!G1251,"")</f>
        <v/>
      </c>
      <c r="AJ1251" s="126" t="str">
        <f>IF(月報!W1251&lt;&gt;"",月報!W1251*24,"")</f>
        <v/>
      </c>
      <c r="AK1251" s="126" t="str">
        <f>IF(月報!P1251&lt;&gt;"",月報!P1251,"")</f>
        <v/>
      </c>
      <c r="AL1251" s="126" t="str">
        <f>IF(月報!Q1251&lt;&gt;"",IF(月報!Q1251="平日残","",月報!Q1251),"")</f>
        <v/>
      </c>
      <c r="AM1251" s="126"/>
      <c r="AN1251" s="126" t="str">
        <f t="shared" si="398"/>
        <v/>
      </c>
      <c r="AO1251" s="126" t="str">
        <f>IF($E1251="","",VLOOKUP($E1251,カレンダマスタ!$A$5:$E$381,5,FALSE))</f>
        <v/>
      </c>
      <c r="AQ1251" s="196" t="str">
        <f>IF(G1251="","",IF(VLOOKUP(E1251,カレンダマスタ!$A$5:$D$381,4,FALSE)=0,"",1))</f>
        <v/>
      </c>
      <c r="AR1251" s="136" t="str">
        <f>IF($G1251="","",IF($AD1251="NSTC",INDEX(カレンダマスタ!$I$26:$O$31,MATCH($G1251,カレンダマスタ!$H$26:$H$31,1),MATCH($H1251,カレンダマスタ!$I$25:$O$25,1)),
IF($AD1251="CS本社",INDEX(カレンダマスタ!$I$36:$O$41,MATCH($G1251,カレンダマスタ!$H$36:$H$41,1),MATCH($H1251,カレンダマスタ!$I$35:$O$35,1)),
IF($AD1251="NS本社",INDEX(カレンダマスタ!$I$94:$O$99,MATCH($G1251,カレンダマスタ!$H$95:$H$100,1),MATCH($H1251,カレンダマスタ!$I$93:$O$93,1)),
IF($AD1251="ODC",INDEX(カレンダマスタ!$I$46:$O$51,MATCH($G1251,カレンダマスタ!$H$46:$H$51,1),MATCH($H1251,カレンダマスタ!$I$45:$O$45,1)),
IF($AD1251="NS東京TC",INDEX(カレンダマスタ!$I$56:$O$61,MATCH($G1251,カレンダマスタ!$H$56:$H$61,1),MATCH($H1251,カレンダマスタ!$I$55:$O$55,1)),""))))))</f>
        <v/>
      </c>
      <c r="AS1251" s="126" t="str">
        <f t="shared" si="394"/>
        <v/>
      </c>
      <c r="AU1251" s="137" t="str">
        <f>IF(E1251="","",VLOOKUP($E1251,カレンダマスタ!$A$4:$E$381,4,FALSE))</f>
        <v/>
      </c>
      <c r="AV1251" s="137" t="str">
        <f t="shared" si="400"/>
        <v/>
      </c>
      <c r="AW1251" s="137" t="str">
        <f t="shared" si="401"/>
        <v/>
      </c>
      <c r="AX1251" s="138" t="str">
        <f t="shared" si="402"/>
        <v/>
      </c>
      <c r="AY1251" s="138" t="str">
        <f t="shared" si="403"/>
        <v/>
      </c>
      <c r="AZ1251" s="130" t="str">
        <f>IF(AX1251&amp;AW1251="勤怠未設定","×",IF(AV1251="勤怠修正","×",IF(AC1251="外注","",IF(AA1251="",IF(AY1251&lt;&gt;"","×",""),IF(VLOOKUP(AA1251,カレンダマスタ!$H$66:$I$83,2,FALSE)&lt;&gt;AY1251,"×","OK")))))</f>
        <v/>
      </c>
      <c r="BC1251" s="137" t="str">
        <f>IF(E1251="","",VLOOKUP($E1251,カレンダマスタ!$A$4:$E$381,4,FALSE))</f>
        <v/>
      </c>
      <c r="BD1251" s="126" t="str">
        <f>IF(AC1251="社員","",IF(AG1251=0,"",IF(AD1251="NSTC",IF(COUNTIF(カレンダマスタ!$Q$5:$Q$32,G1251)=1,"OK","×"),
IF(AD1251="NS本社",IF(COUNTIF(カレンダマスタ!$T$5:$T$32,G1251)=1,"OK","×"),IF(COUNTIF(カレンダマスタ!$R$5:$R$32,G1251)=1,"OK","×")))))</f>
        <v/>
      </c>
      <c r="BE1251" s="126" t="str">
        <f>IF(AC1251="社員","",IF(G1251="","",IF(R1251&lt;&gt;"","",IF(AF1251="CS","OK",IF(VLOOKUP(E1251,カレンダマスタ!$A$5:$D$381,4,FALSE)&gt;0,"",IF(OR(G1251*24&gt;10.84,H1251*24&lt;14.5)=TRUE,"×","OK"))))))</f>
        <v/>
      </c>
      <c r="BF1251" s="126" t="str">
        <f t="shared" si="388"/>
        <v/>
      </c>
      <c r="BG1251" s="126" t="str">
        <f t="shared" si="387"/>
        <v/>
      </c>
      <c r="BI1251" s="130" t="str">
        <f t="shared" si="395"/>
        <v/>
      </c>
    </row>
    <row r="1252" spans="2:61">
      <c r="B1252" s="111"/>
      <c r="C1252" s="536"/>
      <c r="D1252" s="128"/>
      <c r="E1252" s="583"/>
      <c r="F1252" s="128"/>
      <c r="G1252" s="588"/>
      <c r="H1252" s="588"/>
      <c r="I1252" s="130"/>
      <c r="J1252" s="139"/>
      <c r="K1252" s="131"/>
      <c r="L1252" s="132"/>
      <c r="M1252" s="132"/>
      <c r="N1252" s="141"/>
      <c r="O1252" s="139"/>
      <c r="P1252" s="139"/>
      <c r="Q1252" s="139"/>
      <c r="R1252" s="133"/>
      <c r="S1252" s="134"/>
      <c r="T1252" s="434" t="str">
        <f t="shared" si="396"/>
        <v/>
      </c>
      <c r="U1252" s="429"/>
      <c r="V1252" s="429" t="str">
        <f t="shared" si="390"/>
        <v/>
      </c>
      <c r="W1252" s="298"/>
      <c r="X1252" s="129" t="str">
        <f t="shared" si="397"/>
        <v/>
      </c>
      <c r="Y1252" s="129" t="str">
        <f t="shared" si="391"/>
        <v/>
      </c>
      <c r="Z1252" s="129" t="str">
        <f t="shared" si="392"/>
        <v/>
      </c>
      <c r="AA1252" s="133" t="str">
        <f t="shared" si="399"/>
        <v/>
      </c>
      <c r="AC1252" s="186" t="str">
        <f>AC1226</f>
        <v/>
      </c>
      <c r="AD1252" s="187" t="str">
        <f>AD1226</f>
        <v/>
      </c>
      <c r="AE1252" s="187" t="str">
        <f>AE1226</f>
        <v/>
      </c>
      <c r="AF1252" s="187" t="str">
        <f>AF1226</f>
        <v/>
      </c>
      <c r="AG1252" s="204">
        <f t="shared" si="393"/>
        <v>0</v>
      </c>
      <c r="AI1252" s="140" t="str">
        <f>IF(月報!G1252&lt;&gt;"",月報!G1252,"")</f>
        <v/>
      </c>
      <c r="AJ1252" s="126" t="str">
        <f>IF(月報!W1252&lt;&gt;"",月報!W1252*24,"")</f>
        <v/>
      </c>
      <c r="AK1252" s="126" t="str">
        <f>IF(月報!P1252&lt;&gt;"",月報!P1252,"")</f>
        <v/>
      </c>
      <c r="AL1252" s="126" t="str">
        <f>IF(月報!Q1252&lt;&gt;"",IF(月報!Q1252="平日残","",月報!Q1252),"")</f>
        <v/>
      </c>
      <c r="AM1252" s="126"/>
      <c r="AN1252" s="126" t="str">
        <f t="shared" si="398"/>
        <v/>
      </c>
      <c r="AO1252" s="126" t="str">
        <f>IF($E1252="","",VLOOKUP($E1252,カレンダマスタ!$A$5:$E$381,5,FALSE))</f>
        <v/>
      </c>
      <c r="AQ1252" s="196" t="str">
        <f>IF(G1252="","",IF(VLOOKUP(E1252,カレンダマスタ!$A$5:$D$381,4,FALSE)=0,"",1))</f>
        <v/>
      </c>
      <c r="AR1252" s="136" t="str">
        <f>IF($G1252="","",IF($AD1252="NSTC",INDEX(カレンダマスタ!$I$26:$O$31,MATCH($G1252,カレンダマスタ!$H$26:$H$31,1),MATCH($H1252,カレンダマスタ!$I$25:$O$25,1)),
IF($AD1252="CS本社",INDEX(カレンダマスタ!$I$36:$O$41,MATCH($G1252,カレンダマスタ!$H$36:$H$41,1),MATCH($H1252,カレンダマスタ!$I$35:$O$35,1)),
IF($AD1252="NS本社",INDEX(カレンダマスタ!$I$94:$O$99,MATCH($G1252,カレンダマスタ!$H$95:$H$100,1),MATCH($H1252,カレンダマスタ!$I$93:$O$93,1)),
IF($AD1252="ODC",INDEX(カレンダマスタ!$I$46:$O$51,MATCH($G1252,カレンダマスタ!$H$46:$H$51,1),MATCH($H1252,カレンダマスタ!$I$45:$O$45,1)),
IF($AD1252="NS東京TC",INDEX(カレンダマスタ!$I$56:$O$61,MATCH($G1252,カレンダマスタ!$H$56:$H$61,1),MATCH($H1252,カレンダマスタ!$I$55:$O$55,1)),""))))))</f>
        <v/>
      </c>
      <c r="AS1252" s="126" t="str">
        <f t="shared" si="394"/>
        <v/>
      </c>
      <c r="AU1252" s="137" t="str">
        <f>IF(E1252="","",VLOOKUP($E1252,カレンダマスタ!$A$4:$E$381,4,FALSE))</f>
        <v/>
      </c>
      <c r="AV1252" s="137" t="str">
        <f t="shared" si="400"/>
        <v/>
      </c>
      <c r="AW1252" s="137" t="str">
        <f t="shared" si="401"/>
        <v/>
      </c>
      <c r="AX1252" s="138" t="str">
        <f t="shared" si="402"/>
        <v/>
      </c>
      <c r="AY1252" s="138" t="str">
        <f t="shared" si="403"/>
        <v/>
      </c>
      <c r="AZ1252" s="130" t="str">
        <f>IF(AX1252&amp;AW1252="勤怠未設定","×",IF(AV1252="勤怠修正","×",IF(AC1252="外注","",IF(AA1252="",IF(AY1252&lt;&gt;"","×",""),IF(VLOOKUP(AA1252,カレンダマスタ!$H$66:$I$83,2,FALSE)&lt;&gt;AY1252,"×","OK")))))</f>
        <v/>
      </c>
      <c r="BC1252" s="137" t="str">
        <f>IF(E1252="","",VLOOKUP($E1252,カレンダマスタ!$A$4:$E$381,4,FALSE))</f>
        <v/>
      </c>
      <c r="BD1252" s="126" t="str">
        <f>IF(AC1252="社員","",IF(AG1252=0,"",IF(AD1252="NSTC",IF(COUNTIF(カレンダマスタ!$Q$5:$Q$32,G1252)=1,"OK","×"),
IF(AD1252="NS本社",IF(COUNTIF(カレンダマスタ!$T$5:$T$32,G1252)=1,"OK","×"),IF(COUNTIF(カレンダマスタ!$R$5:$R$32,G1252)=1,"OK","×")))))</f>
        <v/>
      </c>
      <c r="BE1252" s="126" t="str">
        <f>IF(AC1252="社員","",IF(G1252="","",IF(R1252&lt;&gt;"","",IF(AF1252="CS","OK",IF(VLOOKUP(E1252,カレンダマスタ!$A$5:$D$381,4,FALSE)&gt;0,"",IF(OR(G1252*24&gt;10.84,H1252*24&lt;14.5)=TRUE,"×","OK"))))))</f>
        <v/>
      </c>
      <c r="BF1252" s="126" t="str">
        <f t="shared" si="388"/>
        <v/>
      </c>
      <c r="BG1252" s="126" t="str">
        <f t="shared" si="387"/>
        <v/>
      </c>
      <c r="BI1252" s="130" t="str">
        <f t="shared" si="395"/>
        <v/>
      </c>
    </row>
    <row r="1253" spans="2:61">
      <c r="B1253" s="111"/>
      <c r="C1253" s="537"/>
      <c r="D1253" s="142"/>
      <c r="E1253" s="584"/>
      <c r="F1253" s="142"/>
      <c r="G1253" s="589"/>
      <c r="H1253" s="589"/>
      <c r="I1253" s="144"/>
      <c r="J1253" s="148"/>
      <c r="K1253" s="145"/>
      <c r="L1253" s="146"/>
      <c r="M1253" s="146"/>
      <c r="N1253" s="147"/>
      <c r="O1253" s="148"/>
      <c r="P1253" s="148"/>
      <c r="Q1253" s="148"/>
      <c r="R1253" s="149"/>
      <c r="S1253" s="156"/>
      <c r="T1253" s="435" t="str">
        <f t="shared" si="396"/>
        <v/>
      </c>
      <c r="U1253" s="430"/>
      <c r="V1253" s="430" t="str">
        <f t="shared" si="390"/>
        <v/>
      </c>
      <c r="W1253" s="298"/>
      <c r="X1253" s="143" t="str">
        <f t="shared" si="397"/>
        <v/>
      </c>
      <c r="Y1253" s="143" t="str">
        <f t="shared" si="391"/>
        <v/>
      </c>
      <c r="Z1253" s="143" t="str">
        <f t="shared" si="392"/>
        <v/>
      </c>
      <c r="AA1253" s="149" t="str">
        <f t="shared" si="399"/>
        <v/>
      </c>
      <c r="AC1253" s="188" t="str">
        <f>AC1226</f>
        <v/>
      </c>
      <c r="AD1253" s="189" t="str">
        <f>AD1226</f>
        <v/>
      </c>
      <c r="AE1253" s="189" t="str">
        <f>AE1226</f>
        <v/>
      </c>
      <c r="AF1253" s="189" t="str">
        <f>AF1226</f>
        <v/>
      </c>
      <c r="AG1253" s="205">
        <f t="shared" si="393"/>
        <v>0</v>
      </c>
      <c r="AI1253" s="157" t="str">
        <f>IF(月報!G1253&lt;&gt;"",月報!G1253,"")</f>
        <v/>
      </c>
      <c r="AJ1253" s="151" t="str">
        <f>IF(月報!W1253&lt;&gt;"",月報!W1253*24,"")</f>
        <v/>
      </c>
      <c r="AK1253" s="151" t="str">
        <f>IF(月報!P1253&lt;&gt;"",月報!P1253,"")</f>
        <v/>
      </c>
      <c r="AL1253" s="151" t="str">
        <f>IF(月報!Q1253&lt;&gt;"",IF(月報!Q1253="平日残","",月報!Q1253),"")</f>
        <v/>
      </c>
      <c r="AM1253" s="151"/>
      <c r="AN1253" s="151" t="str">
        <f t="shared" si="398"/>
        <v/>
      </c>
      <c r="AO1253" s="151" t="str">
        <f>IF($E1253="","",VLOOKUP($E1253,カレンダマスタ!$A$5:$E$381,5,FALSE))</f>
        <v/>
      </c>
      <c r="AQ1253" s="197" t="str">
        <f>IF(G1253="","",IF(VLOOKUP(E1253,カレンダマスタ!$A$5:$D$381,4,FALSE)=0,"",1))</f>
        <v/>
      </c>
      <c r="AR1253" s="152" t="str">
        <f>IF($G1253="","",IF($AD1253="NSTC",INDEX(カレンダマスタ!$I$26:$O$31,MATCH($G1253,カレンダマスタ!$H$26:$H$31,1),MATCH($H1253,カレンダマスタ!$I$25:$O$25,1)),
IF($AD1253="CS本社",INDEX(カレンダマスタ!$I$36:$O$41,MATCH($G1253,カレンダマスタ!$H$36:$H$41,1),MATCH($H1253,カレンダマスタ!$I$35:$O$35,1)),
IF($AD1253="NS本社",INDEX(カレンダマスタ!$I$94:$O$99,MATCH($G1253,カレンダマスタ!$H$95:$H$100,1),MATCH($H1253,カレンダマスタ!$I$93:$O$93,1)),
IF($AD1253="ODC",INDEX(カレンダマスタ!$I$46:$O$51,MATCH($G1253,カレンダマスタ!$H$46:$H$51,1),MATCH($H1253,カレンダマスタ!$I$45:$O$45,1)),
IF($AD1253="NS東京TC",INDEX(カレンダマスタ!$I$56:$O$61,MATCH($G1253,カレンダマスタ!$H$56:$H$61,1),MATCH($H1253,カレンダマスタ!$I$55:$O$55,1)),""))))))</f>
        <v/>
      </c>
      <c r="AS1253" s="151" t="str">
        <f t="shared" si="394"/>
        <v/>
      </c>
      <c r="AU1253" s="153" t="str">
        <f>IF(E1253="","",VLOOKUP($E1253,カレンダマスタ!$A$4:$E$381,4,FALSE))</f>
        <v/>
      </c>
      <c r="AV1253" s="153" t="str">
        <f t="shared" si="400"/>
        <v/>
      </c>
      <c r="AW1253" s="153" t="str">
        <f t="shared" si="401"/>
        <v/>
      </c>
      <c r="AX1253" s="154" t="str">
        <f t="shared" si="402"/>
        <v/>
      </c>
      <c r="AY1253" s="154" t="str">
        <f t="shared" si="403"/>
        <v/>
      </c>
      <c r="AZ1253" s="144" t="str">
        <f>IF(AX1253&amp;AW1253="勤怠未設定","×",IF(AV1253="勤怠修正","×",IF(AC1253="外注","",IF(AA1253="",IF(AY1253&lt;&gt;"","×",""),IF(VLOOKUP(AA1253,カレンダマスタ!$H$66:$I$83,2,FALSE)&lt;&gt;AY1253,"×","OK")))))</f>
        <v/>
      </c>
      <c r="BC1253" s="153" t="str">
        <f>IF(E1253="","",VLOOKUP($E1253,カレンダマスタ!$A$4:$E$381,4,FALSE))</f>
        <v/>
      </c>
      <c r="BD1253" s="151" t="str">
        <f>IF(AC1253="社員","",IF(AG1253=0,"",IF(AD1253="NSTC",IF(COUNTIF(カレンダマスタ!$Q$5:$Q$32,G1253)=1,"OK","×"),
IF(AD1253="NS本社",IF(COUNTIF(カレンダマスタ!$T$5:$T$32,G1253)=1,"OK","×"),IF(COUNTIF(カレンダマスタ!$R$5:$R$32,G1253)=1,"OK","×")))))</f>
        <v/>
      </c>
      <c r="BE1253" s="151" t="str">
        <f>IF(AC1253="社員","",IF(G1253="","",IF(R1253&lt;&gt;"","",IF(AF1253="CS","OK",IF(VLOOKUP(E1253,カレンダマスタ!$A$5:$D$381,4,FALSE)&gt;0,"",IF(OR(G1253*24&gt;10.84,H1253*24&lt;14.5)=TRUE,"×","OK"))))))</f>
        <v/>
      </c>
      <c r="BF1253" s="151" t="str">
        <f t="shared" si="388"/>
        <v/>
      </c>
      <c r="BG1253" s="151" t="str">
        <f t="shared" si="387"/>
        <v/>
      </c>
      <c r="BI1253" s="144" t="str">
        <f t="shared" si="395"/>
        <v/>
      </c>
    </row>
    <row r="1254" spans="2:61">
      <c r="B1254" s="111"/>
      <c r="C1254" s="535"/>
      <c r="D1254" s="112"/>
      <c r="E1254" s="582"/>
      <c r="F1254" s="112"/>
      <c r="G1254" s="587"/>
      <c r="H1254" s="587"/>
      <c r="I1254" s="114"/>
      <c r="J1254" s="118"/>
      <c r="K1254" s="115"/>
      <c r="L1254" s="116"/>
      <c r="M1254" s="116"/>
      <c r="N1254" s="117"/>
      <c r="O1254" s="118"/>
      <c r="P1254" s="118"/>
      <c r="Q1254" s="118"/>
      <c r="R1254" s="119"/>
      <c r="S1254" s="120"/>
      <c r="T1254" s="433" t="str">
        <f t="shared" si="396"/>
        <v/>
      </c>
      <c r="U1254" s="431">
        <f>SUM(T1254:T1260)</f>
        <v>0</v>
      </c>
      <c r="V1254" s="431" t="str">
        <f t="shared" si="390"/>
        <v/>
      </c>
      <c r="W1254" s="298"/>
      <c r="X1254" s="113" t="str">
        <f t="shared" si="397"/>
        <v/>
      </c>
      <c r="Y1254" s="113" t="str">
        <f t="shared" si="391"/>
        <v/>
      </c>
      <c r="Z1254" s="113" t="str">
        <f t="shared" si="392"/>
        <v/>
      </c>
      <c r="AA1254" s="119" t="str">
        <f t="shared" si="399"/>
        <v/>
      </c>
      <c r="AC1254" s="190" t="str">
        <f>AC1226</f>
        <v/>
      </c>
      <c r="AD1254" s="191" t="str">
        <f>AD1226</f>
        <v/>
      </c>
      <c r="AE1254" s="191" t="str">
        <f>AE1226</f>
        <v/>
      </c>
      <c r="AF1254" s="191" t="str">
        <f>AF1226</f>
        <v/>
      </c>
      <c r="AG1254" s="206">
        <f t="shared" si="393"/>
        <v>0</v>
      </c>
      <c r="AI1254" s="159" t="str">
        <f>IF(月報!G1254&lt;&gt;"",月報!G1254,"")</f>
        <v/>
      </c>
      <c r="AJ1254" s="122" t="str">
        <f>IF(月報!W1254&lt;&gt;"",月報!W1254*24,"")</f>
        <v/>
      </c>
      <c r="AK1254" s="122" t="str">
        <f>IF(月報!P1254&lt;&gt;"",月報!P1254,"")</f>
        <v/>
      </c>
      <c r="AL1254" s="122" t="str">
        <f>IF(月報!Q1254&lt;&gt;"",IF(月報!Q1254="平日残","",月報!Q1254),"")</f>
        <v/>
      </c>
      <c r="AM1254" s="122"/>
      <c r="AN1254" s="122" t="str">
        <f t="shared" si="398"/>
        <v/>
      </c>
      <c r="AO1254" s="122" t="str">
        <f>IF($E1254="","",VLOOKUP($E1254,カレンダマスタ!$A$5:$E$381,5,FALSE))</f>
        <v/>
      </c>
      <c r="AQ1254" s="195" t="str">
        <f>IF(G1254="","",IF(VLOOKUP(E1254,カレンダマスタ!$A$5:$D$381,4,FALSE)=0,"",1))</f>
        <v/>
      </c>
      <c r="AR1254" s="123" t="str">
        <f>IF($G1254="","",IF($AD1254="NSTC",INDEX(カレンダマスタ!$I$26:$O$31,MATCH($G1254,カレンダマスタ!$H$26:$H$31,1),MATCH($H1254,カレンダマスタ!$I$25:$O$25,1)),
IF($AD1254="CS本社",INDEX(カレンダマスタ!$I$36:$O$41,MATCH($G1254,カレンダマスタ!$H$36:$H$41,1),MATCH($H1254,カレンダマスタ!$I$35:$O$35,1)),
IF($AD1254="NS本社",INDEX(カレンダマスタ!$I$94:$O$99,MATCH($G1254,カレンダマスタ!$H$95:$H$100,1),MATCH($H1254,カレンダマスタ!$I$93:$O$93,1)),
IF($AD1254="ODC",INDEX(カレンダマスタ!$I$46:$O$51,MATCH($G1254,カレンダマスタ!$H$46:$H$51,1),MATCH($H1254,カレンダマスタ!$I$45:$O$45,1)),
IF($AD1254="NS東京TC",INDEX(カレンダマスタ!$I$56:$O$61,MATCH($G1254,カレンダマスタ!$H$56:$H$61,1),MATCH($H1254,カレンダマスタ!$I$55:$O$55,1)),""))))))</f>
        <v/>
      </c>
      <c r="AS1254" s="122" t="str">
        <f t="shared" si="394"/>
        <v/>
      </c>
      <c r="AU1254" s="124" t="str">
        <f>IF(E1254="","",VLOOKUP($E1254,カレンダマスタ!$A$4:$E$381,4,FALSE))</f>
        <v/>
      </c>
      <c r="AV1254" s="124" t="str">
        <f t="shared" si="400"/>
        <v/>
      </c>
      <c r="AW1254" s="124" t="str">
        <f t="shared" si="401"/>
        <v/>
      </c>
      <c r="AX1254" s="125" t="str">
        <f t="shared" si="402"/>
        <v/>
      </c>
      <c r="AY1254" s="125" t="str">
        <f t="shared" si="403"/>
        <v/>
      </c>
      <c r="AZ1254" s="114" t="str">
        <f>IF(AX1254&amp;AW1254="勤怠未設定","×",IF(AV1254="勤怠修正","×",IF(AC1254="外注","",IF(AA1254="",IF(AY1254&lt;&gt;"","×",""),IF(VLOOKUP(AA1254,カレンダマスタ!$H$66:$I$83,2,FALSE)&lt;&gt;AY1254,"×","OK")))))</f>
        <v/>
      </c>
      <c r="BC1254" s="124" t="str">
        <f>IF(E1254="","",VLOOKUP($E1254,カレンダマスタ!$A$4:$E$381,4,FALSE))</f>
        <v/>
      </c>
      <c r="BD1254" s="122" t="str">
        <f>IF(AC1254="社員","",IF(AG1254=0,"",IF(AD1254="NSTC",IF(COUNTIF(カレンダマスタ!$Q$5:$Q$32,G1254)=1,"OK","×"),
IF(AD1254="NS本社",IF(COUNTIF(カレンダマスタ!$T$5:$T$32,G1254)=1,"OK","×"),IF(COUNTIF(カレンダマスタ!$R$5:$R$32,G1254)=1,"OK","×")))))</f>
        <v/>
      </c>
      <c r="BE1254" s="122" t="str">
        <f>IF(AC1254="社員","",IF(G1254="","",IF(R1254&lt;&gt;"","",IF(AF1254="CS","OK",IF(VLOOKUP(E1254,カレンダマスタ!$A$5:$D$381,4,FALSE)&gt;0,"",IF(OR(G1254*24&gt;10.84,H1254*24&lt;14.5)=TRUE,"×","OK"))))))</f>
        <v/>
      </c>
      <c r="BF1254" s="122" t="str">
        <f t="shared" si="388"/>
        <v/>
      </c>
      <c r="BG1254" s="122" t="str">
        <f t="shared" si="387"/>
        <v/>
      </c>
      <c r="BI1254" s="114" t="str">
        <f t="shared" si="395"/>
        <v/>
      </c>
    </row>
    <row r="1255" spans="2:61">
      <c r="B1255" s="111"/>
      <c r="C1255" s="536"/>
      <c r="D1255" s="128"/>
      <c r="E1255" s="583"/>
      <c r="F1255" s="128"/>
      <c r="G1255" s="588"/>
      <c r="H1255" s="588"/>
      <c r="I1255" s="130"/>
      <c r="J1255" s="139"/>
      <c r="K1255" s="131"/>
      <c r="L1255" s="132"/>
      <c r="M1255" s="132"/>
      <c r="N1255" s="141"/>
      <c r="O1255" s="139"/>
      <c r="P1255" s="139"/>
      <c r="Q1255" s="139"/>
      <c r="R1255" s="133"/>
      <c r="S1255" s="134"/>
      <c r="T1255" s="434" t="str">
        <f t="shared" si="396"/>
        <v/>
      </c>
      <c r="U1255" s="429"/>
      <c r="V1255" s="429" t="str">
        <f t="shared" si="390"/>
        <v/>
      </c>
      <c r="W1255" s="298"/>
      <c r="X1255" s="129" t="str">
        <f t="shared" si="397"/>
        <v/>
      </c>
      <c r="Y1255" s="129" t="str">
        <f t="shared" si="391"/>
        <v/>
      </c>
      <c r="Z1255" s="129" t="str">
        <f t="shared" si="392"/>
        <v/>
      </c>
      <c r="AA1255" s="133" t="str">
        <f t="shared" si="399"/>
        <v/>
      </c>
      <c r="AC1255" s="186" t="str">
        <f>AC1226</f>
        <v/>
      </c>
      <c r="AD1255" s="187" t="str">
        <f>AD1226</f>
        <v/>
      </c>
      <c r="AE1255" s="187" t="str">
        <f>AE1226</f>
        <v/>
      </c>
      <c r="AF1255" s="187" t="str">
        <f>AF1226</f>
        <v/>
      </c>
      <c r="AG1255" s="204">
        <f t="shared" si="393"/>
        <v>0</v>
      </c>
      <c r="AI1255" s="135" t="str">
        <f>IF(月報!G1255&lt;&gt;"",月報!G1255,"")</f>
        <v/>
      </c>
      <c r="AJ1255" s="126" t="str">
        <f>IF(月報!W1255&lt;&gt;"",月報!W1255*24,"")</f>
        <v/>
      </c>
      <c r="AK1255" s="126" t="str">
        <f>IF(月報!P1255&lt;&gt;"",月報!P1255,"")</f>
        <v/>
      </c>
      <c r="AL1255" s="126" t="str">
        <f>IF(月報!Q1255&lt;&gt;"",IF(月報!Q1255="平日残","",月報!Q1255),"")</f>
        <v/>
      </c>
      <c r="AM1255" s="126"/>
      <c r="AN1255" s="126" t="str">
        <f t="shared" si="398"/>
        <v/>
      </c>
      <c r="AO1255" s="126" t="str">
        <f>IF($E1255="","",VLOOKUP($E1255,カレンダマスタ!$A$5:$E$381,5,FALSE))</f>
        <v/>
      </c>
      <c r="AQ1255" s="196" t="str">
        <f>IF(G1255="","",IF(VLOOKUP(E1255,カレンダマスタ!$A$5:$D$381,4,FALSE)=0,"",1))</f>
        <v/>
      </c>
      <c r="AR1255" s="136" t="str">
        <f>IF($G1255="","",IF($AD1255="NSTC",INDEX(カレンダマスタ!$I$26:$O$31,MATCH($G1255,カレンダマスタ!$H$26:$H$31,1),MATCH($H1255,カレンダマスタ!$I$25:$O$25,1)),
IF($AD1255="CS本社",INDEX(カレンダマスタ!$I$36:$O$41,MATCH($G1255,カレンダマスタ!$H$36:$H$41,1),MATCH($H1255,カレンダマスタ!$I$35:$O$35,1)),
IF($AD1255="NS本社",INDEX(カレンダマスタ!$I$94:$O$99,MATCH($G1255,カレンダマスタ!$H$95:$H$100,1),MATCH($H1255,カレンダマスタ!$I$93:$O$93,1)),
IF($AD1255="ODC",INDEX(カレンダマスタ!$I$46:$O$51,MATCH($G1255,カレンダマスタ!$H$46:$H$51,1),MATCH($H1255,カレンダマスタ!$I$45:$O$45,1)),
IF($AD1255="NS東京TC",INDEX(カレンダマスタ!$I$56:$O$61,MATCH($G1255,カレンダマスタ!$H$56:$H$61,1),MATCH($H1255,カレンダマスタ!$I$55:$O$55,1)),""))))))</f>
        <v/>
      </c>
      <c r="AS1255" s="126" t="str">
        <f t="shared" si="394"/>
        <v/>
      </c>
      <c r="AU1255" s="137" t="str">
        <f>IF(E1255="","",VLOOKUP($E1255,カレンダマスタ!$A$4:$E$381,4,FALSE))</f>
        <v/>
      </c>
      <c r="AV1255" s="137" t="str">
        <f t="shared" si="400"/>
        <v/>
      </c>
      <c r="AW1255" s="137" t="str">
        <f t="shared" si="401"/>
        <v/>
      </c>
      <c r="AX1255" s="138" t="str">
        <f t="shared" si="402"/>
        <v/>
      </c>
      <c r="AY1255" s="138" t="str">
        <f t="shared" si="403"/>
        <v/>
      </c>
      <c r="AZ1255" s="130" t="str">
        <f>IF(AX1255&amp;AW1255="勤怠未設定","×",IF(AV1255="勤怠修正","×",IF(AC1255="外注","",IF(AA1255="",IF(AY1255&lt;&gt;"","×",""),IF(VLOOKUP(AA1255,カレンダマスタ!$H$66:$I$83,2,FALSE)&lt;&gt;AY1255,"×","OK")))))</f>
        <v/>
      </c>
      <c r="BC1255" s="137" t="str">
        <f>IF(E1255="","",VLOOKUP($E1255,カレンダマスタ!$A$4:$E$381,4,FALSE))</f>
        <v/>
      </c>
      <c r="BD1255" s="126" t="str">
        <f>IF(AC1255="社員","",IF(AG1255=0,"",IF(AD1255="NSTC",IF(COUNTIF(カレンダマスタ!$Q$5:$Q$32,G1255)=1,"OK","×"),
IF(AD1255="NS本社",IF(COUNTIF(カレンダマスタ!$T$5:$T$32,G1255)=1,"OK","×"),IF(COUNTIF(カレンダマスタ!$R$5:$R$32,G1255)=1,"OK","×")))))</f>
        <v/>
      </c>
      <c r="BE1255" s="126" t="str">
        <f>IF(AC1255="社員","",IF(G1255="","",IF(R1255&lt;&gt;"","",IF(AF1255="CS","OK",IF(VLOOKUP(E1255,カレンダマスタ!$A$5:$D$381,4,FALSE)&gt;0,"",IF(OR(G1255*24&gt;10.84,H1255*24&lt;14.5)=TRUE,"×","OK"))))))</f>
        <v/>
      </c>
      <c r="BF1255" s="126" t="str">
        <f t="shared" si="388"/>
        <v/>
      </c>
      <c r="BG1255" s="126" t="str">
        <f t="shared" si="387"/>
        <v/>
      </c>
      <c r="BI1255" s="130" t="str">
        <f t="shared" si="395"/>
        <v/>
      </c>
    </row>
    <row r="1256" spans="2:61">
      <c r="B1256" s="111"/>
      <c r="C1256" s="536"/>
      <c r="D1256" s="128"/>
      <c r="E1256" s="583"/>
      <c r="F1256" s="128"/>
      <c r="G1256" s="588"/>
      <c r="H1256" s="588"/>
      <c r="I1256" s="130"/>
      <c r="J1256" s="139"/>
      <c r="K1256" s="131"/>
      <c r="L1256" s="132"/>
      <c r="M1256" s="132"/>
      <c r="N1256" s="141"/>
      <c r="O1256" s="139"/>
      <c r="P1256" s="139"/>
      <c r="Q1256" s="139"/>
      <c r="R1256" s="133"/>
      <c r="S1256" s="134"/>
      <c r="T1256" s="434" t="str">
        <f t="shared" si="396"/>
        <v/>
      </c>
      <c r="U1256" s="429"/>
      <c r="V1256" s="429" t="str">
        <f t="shared" si="390"/>
        <v/>
      </c>
      <c r="W1256" s="298"/>
      <c r="X1256" s="129" t="str">
        <f t="shared" si="397"/>
        <v/>
      </c>
      <c r="Y1256" s="129" t="str">
        <f t="shared" si="391"/>
        <v/>
      </c>
      <c r="Z1256" s="129" t="str">
        <f t="shared" si="392"/>
        <v/>
      </c>
      <c r="AA1256" s="133" t="str">
        <f t="shared" si="399"/>
        <v/>
      </c>
      <c r="AC1256" s="186" t="str">
        <f>AC1226</f>
        <v/>
      </c>
      <c r="AD1256" s="187" t="str">
        <f>AD1226</f>
        <v/>
      </c>
      <c r="AE1256" s="187" t="str">
        <f>AE1226</f>
        <v/>
      </c>
      <c r="AF1256" s="187" t="str">
        <f>AF1226</f>
        <v/>
      </c>
      <c r="AG1256" s="204">
        <f t="shared" si="393"/>
        <v>0</v>
      </c>
      <c r="AI1256" s="160" t="str">
        <f>IF(月報!G1256&lt;&gt;"",月報!G1256,"")</f>
        <v/>
      </c>
      <c r="AJ1256" s="126" t="str">
        <f>IF(月報!W1256&lt;&gt;"",月報!W1256*24,"")</f>
        <v/>
      </c>
      <c r="AK1256" s="126" t="str">
        <f>IF(月報!P1256&lt;&gt;"",月報!P1256,"")</f>
        <v/>
      </c>
      <c r="AL1256" s="126" t="str">
        <f>IF(月報!Q1256&lt;&gt;"",IF(月報!Q1256="平日残","",月報!Q1256),"")</f>
        <v/>
      </c>
      <c r="AM1256" s="126"/>
      <c r="AN1256" s="126" t="str">
        <f t="shared" si="398"/>
        <v/>
      </c>
      <c r="AO1256" s="126" t="str">
        <f>IF($E1256="","",VLOOKUP($E1256,カレンダマスタ!$A$5:$E$381,5,FALSE))</f>
        <v/>
      </c>
      <c r="AQ1256" s="196" t="str">
        <f>IF(G1256="","",IF(VLOOKUP(E1256,カレンダマスタ!$A$5:$D$381,4,FALSE)=0,"",1))</f>
        <v/>
      </c>
      <c r="AR1256" s="136" t="str">
        <f>IF($G1256="","",IF($AD1256="NSTC",INDEX(カレンダマスタ!$I$26:$O$31,MATCH($G1256,カレンダマスタ!$H$26:$H$31,1),MATCH($H1256,カレンダマスタ!$I$25:$O$25,1)),
IF($AD1256="CS本社",INDEX(カレンダマスタ!$I$36:$O$41,MATCH($G1256,カレンダマスタ!$H$36:$H$41,1),MATCH($H1256,カレンダマスタ!$I$35:$O$35,1)),
IF($AD1256="NS本社",INDEX(カレンダマスタ!$I$94:$O$99,MATCH($G1256,カレンダマスタ!$H$95:$H$100,1),MATCH($H1256,カレンダマスタ!$I$93:$O$93,1)),
IF($AD1256="ODC",INDEX(カレンダマスタ!$I$46:$O$51,MATCH($G1256,カレンダマスタ!$H$46:$H$51,1),MATCH($H1256,カレンダマスタ!$I$45:$O$45,1)),
IF($AD1256="NS東京TC",INDEX(カレンダマスタ!$I$56:$O$61,MATCH($G1256,カレンダマスタ!$H$56:$H$61,1),MATCH($H1256,カレンダマスタ!$I$55:$O$55,1)),""))))))</f>
        <v/>
      </c>
      <c r="AS1256" s="126" t="str">
        <f t="shared" si="394"/>
        <v/>
      </c>
      <c r="AU1256" s="137" t="str">
        <f>IF(E1256="","",VLOOKUP($E1256,カレンダマスタ!$A$4:$E$381,4,FALSE))</f>
        <v/>
      </c>
      <c r="AV1256" s="137" t="str">
        <f t="shared" si="400"/>
        <v/>
      </c>
      <c r="AW1256" s="137" t="str">
        <f t="shared" si="401"/>
        <v/>
      </c>
      <c r="AX1256" s="138" t="str">
        <f t="shared" si="402"/>
        <v/>
      </c>
      <c r="AY1256" s="138" t="str">
        <f t="shared" si="403"/>
        <v/>
      </c>
      <c r="AZ1256" s="130" t="str">
        <f>IF(AX1256&amp;AW1256="勤怠未設定","×",IF(AV1256="勤怠修正","×",IF(AC1256="外注","",IF(AA1256="",IF(AY1256&lt;&gt;"","×",""),IF(VLOOKUP(AA1256,カレンダマスタ!$H$66:$I$83,2,FALSE)&lt;&gt;AY1256,"×","OK")))))</f>
        <v/>
      </c>
      <c r="BC1256" s="137" t="str">
        <f>IF(E1256="","",VLOOKUP($E1256,カレンダマスタ!$A$4:$E$381,4,FALSE))</f>
        <v/>
      </c>
      <c r="BD1256" s="126" t="str">
        <f>IF(AC1256="社員","",IF(AG1256=0,"",IF(AD1256="NSTC",IF(COUNTIF(カレンダマスタ!$Q$5:$Q$32,G1256)=1,"OK","×"),
IF(AD1256="NS本社",IF(COUNTIF(カレンダマスタ!$T$5:$T$32,G1256)=1,"OK","×"),IF(COUNTIF(カレンダマスタ!$R$5:$R$32,G1256)=1,"OK","×")))))</f>
        <v/>
      </c>
      <c r="BE1256" s="126" t="str">
        <f>IF(AC1256="社員","",IF(G1256="","",IF(R1256&lt;&gt;"","",IF(AF1256="CS","OK",IF(VLOOKUP(E1256,カレンダマスタ!$A$5:$D$381,4,FALSE)&gt;0,"",IF(OR(G1256*24&gt;10.84,H1256*24&lt;14.5)=TRUE,"×","OK"))))))</f>
        <v/>
      </c>
      <c r="BF1256" s="126" t="str">
        <f t="shared" si="388"/>
        <v/>
      </c>
      <c r="BG1256" s="126" t="str">
        <f t="shared" si="387"/>
        <v/>
      </c>
      <c r="BI1256" s="130" t="str">
        <f t="shared" si="395"/>
        <v/>
      </c>
    </row>
    <row r="1257" spans="2:61">
      <c r="B1257" s="111"/>
      <c r="C1257" s="536"/>
      <c r="D1257" s="128"/>
      <c r="E1257" s="214"/>
      <c r="F1257" s="128"/>
      <c r="G1257" s="588"/>
      <c r="H1257" s="588"/>
      <c r="I1257" s="131"/>
      <c r="J1257" s="139"/>
      <c r="K1257" s="131"/>
      <c r="L1257" s="132"/>
      <c r="M1257" s="132"/>
      <c r="N1257" s="141"/>
      <c r="O1257" s="139"/>
      <c r="P1257" s="139"/>
      <c r="Q1257" s="139"/>
      <c r="R1257" s="133"/>
      <c r="S1257" s="134"/>
      <c r="T1257" s="434" t="str">
        <f t="shared" si="396"/>
        <v/>
      </c>
      <c r="U1257" s="429"/>
      <c r="V1257" s="429" t="str">
        <f t="shared" si="390"/>
        <v/>
      </c>
      <c r="W1257" s="298"/>
      <c r="X1257" s="129" t="str">
        <f t="shared" si="397"/>
        <v/>
      </c>
      <c r="Y1257" s="129" t="str">
        <f t="shared" si="391"/>
        <v/>
      </c>
      <c r="Z1257" s="129" t="str">
        <f t="shared" si="392"/>
        <v/>
      </c>
      <c r="AA1257" s="133" t="str">
        <f t="shared" si="399"/>
        <v/>
      </c>
      <c r="AC1257" s="186" t="str">
        <f>AC1226</f>
        <v/>
      </c>
      <c r="AD1257" s="187" t="str">
        <f>AD1226</f>
        <v/>
      </c>
      <c r="AE1257" s="187" t="str">
        <f>AE1226</f>
        <v/>
      </c>
      <c r="AF1257" s="187" t="str">
        <f>AF1226</f>
        <v/>
      </c>
      <c r="AG1257" s="204">
        <f t="shared" si="393"/>
        <v>0</v>
      </c>
      <c r="AI1257" s="160" t="str">
        <f>IF(月報!G1257&lt;&gt;"",月報!G1257,"")</f>
        <v/>
      </c>
      <c r="AJ1257" s="126" t="str">
        <f>IF(月報!W1257&lt;&gt;"",月報!W1257*24,"")</f>
        <v/>
      </c>
      <c r="AK1257" s="126" t="str">
        <f>IF(月報!P1257&lt;&gt;"",月報!P1257,"")</f>
        <v/>
      </c>
      <c r="AL1257" s="126" t="str">
        <f>IF(月報!Q1257&lt;&gt;"",IF(月報!Q1257="平日残","",月報!Q1257),"")</f>
        <v/>
      </c>
      <c r="AM1257" s="126"/>
      <c r="AN1257" s="126" t="str">
        <f t="shared" si="398"/>
        <v/>
      </c>
      <c r="AO1257" s="126" t="str">
        <f>IF($E1257="","",VLOOKUP($E1257,カレンダマスタ!$A$5:$E$381,5,FALSE))</f>
        <v/>
      </c>
      <c r="AQ1257" s="196" t="str">
        <f>IF(G1257="","",IF(VLOOKUP(E1257,カレンダマスタ!$A$5:$D$381,4,FALSE)=0,"",1))</f>
        <v/>
      </c>
      <c r="AR1257" s="136" t="str">
        <f>IF($G1257="","",IF($AD1257="NSTC",INDEX(カレンダマスタ!$I$26:$O$31,MATCH($G1257,カレンダマスタ!$H$26:$H$31,1),MATCH($H1257,カレンダマスタ!$I$25:$O$25,1)),
IF($AD1257="CS本社",INDEX(カレンダマスタ!$I$36:$O$41,MATCH($G1257,カレンダマスタ!$H$36:$H$41,1),MATCH($H1257,カレンダマスタ!$I$35:$O$35,1)),
IF($AD1257="NS本社",INDEX(カレンダマスタ!$I$94:$O$99,MATCH($G1257,カレンダマスタ!$H$95:$H$100,1),MATCH($H1257,カレンダマスタ!$I$93:$O$93,1)),
IF($AD1257="ODC",INDEX(カレンダマスタ!$I$46:$O$51,MATCH($G1257,カレンダマスタ!$H$46:$H$51,1),MATCH($H1257,カレンダマスタ!$I$45:$O$45,1)),
IF($AD1257="NS東京TC",INDEX(カレンダマスタ!$I$56:$O$61,MATCH($G1257,カレンダマスタ!$H$56:$H$61,1),MATCH($H1257,カレンダマスタ!$I$55:$O$55,1)),""))))))</f>
        <v/>
      </c>
      <c r="AS1257" s="126" t="str">
        <f t="shared" si="394"/>
        <v/>
      </c>
      <c r="AU1257" s="137" t="str">
        <f>IF(E1257="","",VLOOKUP($E1257,カレンダマスタ!$A$4:$E$381,4,FALSE))</f>
        <v/>
      </c>
      <c r="AV1257" s="137" t="str">
        <f t="shared" si="400"/>
        <v/>
      </c>
      <c r="AW1257" s="137" t="str">
        <f t="shared" si="401"/>
        <v/>
      </c>
      <c r="AX1257" s="138" t="str">
        <f t="shared" si="402"/>
        <v/>
      </c>
      <c r="AY1257" s="138" t="str">
        <f t="shared" si="403"/>
        <v/>
      </c>
      <c r="AZ1257" s="130" t="str">
        <f>IF(AX1257&amp;AW1257="勤怠未設定","×",IF(AV1257="勤怠修正","×",IF(AC1257="外注","",IF(AA1257="",IF(AY1257&lt;&gt;"","×",""),IF(VLOOKUP(AA1257,カレンダマスタ!$H$66:$I$83,2,FALSE)&lt;&gt;AY1257,"×","OK")))))</f>
        <v/>
      </c>
      <c r="BC1257" s="137" t="str">
        <f>IF(E1257="","",VLOOKUP($E1257,カレンダマスタ!$A$4:$E$381,4,FALSE))</f>
        <v/>
      </c>
      <c r="BD1257" s="126" t="str">
        <f>IF(AC1257="社員","",IF(AG1257=0,"",IF(AD1257="NSTC",IF(COUNTIF(カレンダマスタ!$Q$5:$Q$32,G1257)=1,"OK","×"),
IF(AD1257="NS本社",IF(COUNTIF(カレンダマスタ!$T$5:$T$32,G1257)=1,"OK","×"),IF(COUNTIF(カレンダマスタ!$R$5:$R$32,G1257)=1,"OK","×")))))</f>
        <v/>
      </c>
      <c r="BE1257" s="126" t="str">
        <f>IF(AC1257="社員","",IF(G1257="","",IF(R1257&lt;&gt;"","",IF(AF1257="CS","OK",IF(VLOOKUP(E1257,カレンダマスタ!$A$5:$D$381,4,FALSE)&gt;0,"",IF(OR(G1257*24&gt;10.84,H1257*24&lt;14.5)=TRUE,"×","OK"))))))</f>
        <v/>
      </c>
      <c r="BF1257" s="126" t="str">
        <f t="shared" si="388"/>
        <v/>
      </c>
      <c r="BG1257" s="126" t="str">
        <f t="shared" si="387"/>
        <v/>
      </c>
      <c r="BI1257" s="130" t="str">
        <f t="shared" si="395"/>
        <v/>
      </c>
    </row>
    <row r="1258" spans="2:61">
      <c r="B1258" s="111"/>
      <c r="C1258" s="536"/>
      <c r="D1258" s="128"/>
      <c r="E1258" s="214"/>
      <c r="F1258" s="128"/>
      <c r="G1258" s="588"/>
      <c r="H1258" s="588"/>
      <c r="I1258" s="131"/>
      <c r="J1258" s="139"/>
      <c r="K1258" s="131"/>
      <c r="L1258" s="132"/>
      <c r="M1258" s="132"/>
      <c r="N1258" s="141"/>
      <c r="O1258" s="139"/>
      <c r="P1258" s="139"/>
      <c r="Q1258" s="139"/>
      <c r="R1258" s="133"/>
      <c r="S1258" s="134"/>
      <c r="T1258" s="434" t="str">
        <f t="shared" si="396"/>
        <v/>
      </c>
      <c r="U1258" s="429"/>
      <c r="V1258" s="429" t="str">
        <f t="shared" si="390"/>
        <v/>
      </c>
      <c r="W1258" s="298"/>
      <c r="X1258" s="129" t="str">
        <f t="shared" si="397"/>
        <v/>
      </c>
      <c r="Y1258" s="129" t="str">
        <f t="shared" si="391"/>
        <v/>
      </c>
      <c r="Z1258" s="129" t="str">
        <f t="shared" si="392"/>
        <v/>
      </c>
      <c r="AA1258" s="133" t="str">
        <f t="shared" si="399"/>
        <v/>
      </c>
      <c r="AC1258" s="186" t="str">
        <f>AC1226</f>
        <v/>
      </c>
      <c r="AD1258" s="187" t="str">
        <f>AD1226</f>
        <v/>
      </c>
      <c r="AE1258" s="187" t="str">
        <f>AE1226</f>
        <v/>
      </c>
      <c r="AF1258" s="187" t="str">
        <f>AF1226</f>
        <v/>
      </c>
      <c r="AG1258" s="204">
        <f t="shared" si="393"/>
        <v>0</v>
      </c>
      <c r="AI1258" s="160" t="str">
        <f>IF(月報!G1258&lt;&gt;"",月報!G1258,"")</f>
        <v/>
      </c>
      <c r="AJ1258" s="126" t="str">
        <f>IF(月報!W1258&lt;&gt;"",月報!W1258*24,"")</f>
        <v/>
      </c>
      <c r="AK1258" s="126" t="str">
        <f>IF(月報!P1258&lt;&gt;"",月報!P1258,"")</f>
        <v/>
      </c>
      <c r="AL1258" s="126" t="str">
        <f>IF(月報!Q1258&lt;&gt;"",IF(月報!Q1258="平日残","",月報!Q1258),"")</f>
        <v/>
      </c>
      <c r="AM1258" s="126"/>
      <c r="AN1258" s="126" t="str">
        <f t="shared" si="398"/>
        <v/>
      </c>
      <c r="AO1258" s="126" t="str">
        <f>IF($E1258="","",VLOOKUP($E1258,カレンダマスタ!$A$5:$E$381,5,FALSE))</f>
        <v/>
      </c>
      <c r="AQ1258" s="196" t="str">
        <f>IF(G1258="","",IF(VLOOKUP(E1258,カレンダマスタ!$A$5:$D$381,4,FALSE)=0,"",1))</f>
        <v/>
      </c>
      <c r="AR1258" s="136" t="str">
        <f>IF($G1258="","",IF($AD1258="NSTC",INDEX(カレンダマスタ!$I$26:$O$31,MATCH($G1258,カレンダマスタ!$H$26:$H$31,1),MATCH($H1258,カレンダマスタ!$I$25:$O$25,1)),
IF($AD1258="CS本社",INDEX(カレンダマスタ!$I$36:$O$41,MATCH($G1258,カレンダマスタ!$H$36:$H$41,1),MATCH($H1258,カレンダマスタ!$I$35:$O$35,1)),
IF($AD1258="NS本社",INDEX(カレンダマスタ!$I$94:$O$99,MATCH($G1258,カレンダマスタ!$H$95:$H$100,1),MATCH($H1258,カレンダマスタ!$I$93:$O$93,1)),
IF($AD1258="ODC",INDEX(カレンダマスタ!$I$46:$O$51,MATCH($G1258,カレンダマスタ!$H$46:$H$51,1),MATCH($H1258,カレンダマスタ!$I$45:$O$45,1)),
IF($AD1258="NS東京TC",INDEX(カレンダマスタ!$I$56:$O$61,MATCH($G1258,カレンダマスタ!$H$56:$H$61,1),MATCH($H1258,カレンダマスタ!$I$55:$O$55,1)),""))))))</f>
        <v/>
      </c>
      <c r="AS1258" s="126" t="str">
        <f t="shared" si="394"/>
        <v/>
      </c>
      <c r="AU1258" s="137" t="str">
        <f>IF(E1258="","",VLOOKUP($E1258,カレンダマスタ!$A$4:$E$381,4,FALSE))</f>
        <v/>
      </c>
      <c r="AV1258" s="137" t="str">
        <f t="shared" si="400"/>
        <v/>
      </c>
      <c r="AW1258" s="137" t="str">
        <f t="shared" si="401"/>
        <v/>
      </c>
      <c r="AX1258" s="138" t="str">
        <f t="shared" si="402"/>
        <v/>
      </c>
      <c r="AY1258" s="138" t="str">
        <f t="shared" si="403"/>
        <v/>
      </c>
      <c r="AZ1258" s="130" t="str">
        <f>IF(AX1258&amp;AW1258="勤怠未設定","×",IF(AV1258="勤怠修正","×",IF(AC1258="外注","",IF(AA1258="",IF(AY1258&lt;&gt;"","×",""),IF(VLOOKUP(AA1258,カレンダマスタ!$H$66:$I$83,2,FALSE)&lt;&gt;AY1258,"×","OK")))))</f>
        <v/>
      </c>
      <c r="BC1258" s="137" t="str">
        <f>IF(E1258="","",VLOOKUP($E1258,カレンダマスタ!$A$4:$E$381,4,FALSE))</f>
        <v/>
      </c>
      <c r="BD1258" s="126" t="str">
        <f>IF(AC1258="社員","",IF(AG1258=0,"",IF(AD1258="NSTC",IF(COUNTIF(カレンダマスタ!$Q$5:$Q$32,G1258)=1,"OK","×"),
IF(AD1258="NS本社",IF(COUNTIF(カレンダマスタ!$T$5:$T$32,G1258)=1,"OK","×"),IF(COUNTIF(カレンダマスタ!$R$5:$R$32,G1258)=1,"OK","×")))))</f>
        <v/>
      </c>
      <c r="BE1258" s="126" t="str">
        <f>IF(AC1258="社員","",IF(G1258="","",IF(R1258&lt;&gt;"","",IF(AF1258="CS","OK",IF(VLOOKUP(E1258,カレンダマスタ!$A$5:$D$381,4,FALSE)&gt;0,"",IF(OR(G1258*24&gt;10.84,H1258*24&lt;14.5)=TRUE,"×","OK"))))))</f>
        <v/>
      </c>
      <c r="BF1258" s="126" t="str">
        <f t="shared" si="388"/>
        <v/>
      </c>
      <c r="BG1258" s="126" t="str">
        <f t="shared" si="387"/>
        <v/>
      </c>
      <c r="BI1258" s="130" t="str">
        <f t="shared" si="395"/>
        <v/>
      </c>
    </row>
    <row r="1259" spans="2:61">
      <c r="B1259" s="111"/>
      <c r="C1259" s="536"/>
      <c r="D1259" s="128"/>
      <c r="E1259" s="214"/>
      <c r="F1259" s="128"/>
      <c r="G1259" s="588"/>
      <c r="H1259" s="588"/>
      <c r="I1259" s="131"/>
      <c r="J1259" s="139"/>
      <c r="K1259" s="131"/>
      <c r="L1259" s="132"/>
      <c r="M1259" s="132"/>
      <c r="N1259" s="141"/>
      <c r="O1259" s="139"/>
      <c r="P1259" s="139"/>
      <c r="Q1259" s="139"/>
      <c r="R1259" s="133"/>
      <c r="S1259" s="134"/>
      <c r="T1259" s="434" t="str">
        <f t="shared" si="396"/>
        <v/>
      </c>
      <c r="U1259" s="429"/>
      <c r="V1259" s="429" t="str">
        <f t="shared" si="390"/>
        <v/>
      </c>
      <c r="W1259" s="298"/>
      <c r="X1259" s="129" t="str">
        <f t="shared" si="397"/>
        <v/>
      </c>
      <c r="Y1259" s="129" t="str">
        <f t="shared" si="391"/>
        <v/>
      </c>
      <c r="Z1259" s="129" t="str">
        <f t="shared" si="392"/>
        <v/>
      </c>
      <c r="AA1259" s="133" t="str">
        <f t="shared" si="399"/>
        <v/>
      </c>
      <c r="AC1259" s="186" t="str">
        <f>AC1226</f>
        <v/>
      </c>
      <c r="AD1259" s="187" t="str">
        <f>AD1226</f>
        <v/>
      </c>
      <c r="AE1259" s="187" t="str">
        <f>AE1226</f>
        <v/>
      </c>
      <c r="AF1259" s="187" t="str">
        <f>AF1226</f>
        <v/>
      </c>
      <c r="AG1259" s="204">
        <f t="shared" si="393"/>
        <v>0</v>
      </c>
      <c r="AI1259" s="160" t="str">
        <f>IF(月報!G1259&lt;&gt;"",月報!G1259,"")</f>
        <v/>
      </c>
      <c r="AJ1259" s="126" t="str">
        <f>IF(月報!W1259&lt;&gt;"",月報!W1259*24,"")</f>
        <v/>
      </c>
      <c r="AK1259" s="126" t="str">
        <f>IF(月報!P1259&lt;&gt;"",月報!P1259,"")</f>
        <v/>
      </c>
      <c r="AL1259" s="126" t="str">
        <f>IF(月報!Q1259&lt;&gt;"",IF(月報!Q1259="平日残","",月報!Q1259),"")</f>
        <v/>
      </c>
      <c r="AM1259" s="126"/>
      <c r="AN1259" s="126" t="str">
        <f t="shared" si="398"/>
        <v/>
      </c>
      <c r="AO1259" s="126" t="str">
        <f>IF($E1259="","",VLOOKUP($E1259,カレンダマスタ!$A$5:$E$381,5,FALSE))</f>
        <v/>
      </c>
      <c r="AQ1259" s="196" t="str">
        <f>IF(G1259="","",IF(VLOOKUP(E1259,カレンダマスタ!$A$5:$D$381,4,FALSE)=0,"",1))</f>
        <v/>
      </c>
      <c r="AR1259" s="136" t="str">
        <f>IF($G1259="","",IF($AD1259="NSTC",INDEX(カレンダマスタ!$I$26:$O$31,MATCH($G1259,カレンダマスタ!$H$26:$H$31,1),MATCH($H1259,カレンダマスタ!$I$25:$O$25,1)),
IF($AD1259="CS本社",INDEX(カレンダマスタ!$I$36:$O$41,MATCH($G1259,カレンダマスタ!$H$36:$H$41,1),MATCH($H1259,カレンダマスタ!$I$35:$O$35,1)),
IF($AD1259="NS本社",INDEX(カレンダマスタ!$I$94:$O$99,MATCH($G1259,カレンダマスタ!$H$95:$H$100,1),MATCH($H1259,カレンダマスタ!$I$93:$O$93,1)),
IF($AD1259="ODC",INDEX(カレンダマスタ!$I$46:$O$51,MATCH($G1259,カレンダマスタ!$H$46:$H$51,1),MATCH($H1259,カレンダマスタ!$I$45:$O$45,1)),
IF($AD1259="NS東京TC",INDEX(カレンダマスタ!$I$56:$O$61,MATCH($G1259,カレンダマスタ!$H$56:$H$61,1),MATCH($H1259,カレンダマスタ!$I$55:$O$55,1)),""))))))</f>
        <v/>
      </c>
      <c r="AS1259" s="126" t="str">
        <f t="shared" si="394"/>
        <v/>
      </c>
      <c r="AU1259" s="137" t="str">
        <f>IF(E1259="","",VLOOKUP($E1259,カレンダマスタ!$A$4:$E$381,4,FALSE))</f>
        <v/>
      </c>
      <c r="AV1259" s="137" t="str">
        <f t="shared" si="400"/>
        <v/>
      </c>
      <c r="AW1259" s="137" t="str">
        <f t="shared" si="401"/>
        <v/>
      </c>
      <c r="AX1259" s="138" t="str">
        <f t="shared" si="402"/>
        <v/>
      </c>
      <c r="AY1259" s="138" t="str">
        <f t="shared" si="403"/>
        <v/>
      </c>
      <c r="AZ1259" s="130" t="str">
        <f>IF(AX1259&amp;AW1259="勤怠未設定","×",IF(AV1259="勤怠修正","×",IF(AC1259="外注","",IF(AA1259="",IF(AY1259&lt;&gt;"","×",""),IF(VLOOKUP(AA1259,カレンダマスタ!$H$66:$I$83,2,FALSE)&lt;&gt;AY1259,"×","OK")))))</f>
        <v/>
      </c>
      <c r="BC1259" s="137" t="str">
        <f>IF(E1259="","",VLOOKUP($E1259,カレンダマスタ!$A$4:$E$381,4,FALSE))</f>
        <v/>
      </c>
      <c r="BD1259" s="126" t="str">
        <f>IF(AC1259="社員","",IF(AG1259=0,"",IF(AD1259="NSTC",IF(COUNTIF(カレンダマスタ!$Q$5:$Q$32,G1259)=1,"OK","×"),
IF(AD1259="NS本社",IF(COUNTIF(カレンダマスタ!$T$5:$T$32,G1259)=1,"OK","×"),IF(COUNTIF(カレンダマスタ!$R$5:$R$32,G1259)=1,"OK","×")))))</f>
        <v/>
      </c>
      <c r="BE1259" s="126" t="str">
        <f>IF(AC1259="社員","",IF(G1259="","",IF(R1259&lt;&gt;"","",IF(AF1259="CS","OK",IF(VLOOKUP(E1259,カレンダマスタ!$A$5:$D$381,4,FALSE)&gt;0,"",IF(OR(G1259*24&gt;10.84,H1259*24&lt;14.5)=TRUE,"×","OK"))))))</f>
        <v/>
      </c>
      <c r="BF1259" s="126" t="str">
        <f t="shared" si="388"/>
        <v/>
      </c>
      <c r="BG1259" s="126" t="str">
        <f t="shared" si="387"/>
        <v/>
      </c>
      <c r="BI1259" s="130" t="str">
        <f t="shared" si="395"/>
        <v/>
      </c>
    </row>
    <row r="1260" spans="2:61" ht="13.8" thickBot="1">
      <c r="B1260" s="161"/>
      <c r="C1260" s="538"/>
      <c r="D1260" s="162"/>
      <c r="E1260" s="215"/>
      <c r="F1260" s="162"/>
      <c r="G1260" s="590"/>
      <c r="H1260" s="590"/>
      <c r="I1260" s="164"/>
      <c r="J1260" s="165"/>
      <c r="K1260" s="164"/>
      <c r="L1260" s="166"/>
      <c r="M1260" s="166"/>
      <c r="N1260" s="167"/>
      <c r="O1260" s="165"/>
      <c r="P1260" s="165"/>
      <c r="Q1260" s="165"/>
      <c r="R1260" s="168"/>
      <c r="S1260" s="169"/>
      <c r="T1260" s="436" t="str">
        <f t="shared" si="396"/>
        <v/>
      </c>
      <c r="U1260" s="432"/>
      <c r="V1260" s="432" t="str">
        <f t="shared" si="390"/>
        <v/>
      </c>
      <c r="W1260" s="298"/>
      <c r="X1260" s="163" t="str">
        <f t="shared" si="397"/>
        <v/>
      </c>
      <c r="Y1260" s="163" t="str">
        <f t="shared" si="391"/>
        <v/>
      </c>
      <c r="Z1260" s="163" t="str">
        <f t="shared" si="392"/>
        <v/>
      </c>
      <c r="AA1260" s="168" t="str">
        <f t="shared" si="399"/>
        <v/>
      </c>
      <c r="AC1260" s="192" t="str">
        <f>AC1226</f>
        <v/>
      </c>
      <c r="AD1260" s="193" t="str">
        <f>AD1226</f>
        <v/>
      </c>
      <c r="AE1260" s="193" t="str">
        <f>AE1226</f>
        <v/>
      </c>
      <c r="AF1260" s="193" t="str">
        <f>AF1226</f>
        <v/>
      </c>
      <c r="AG1260" s="207">
        <f t="shared" si="393"/>
        <v>0</v>
      </c>
      <c r="AI1260" s="170" t="str">
        <f>IF(月報!G1260&lt;&gt;"",月報!G1260,"")</f>
        <v/>
      </c>
      <c r="AJ1260" s="171" t="str">
        <f>IF(月報!W1260&lt;&gt;"",月報!W1260*24,"")</f>
        <v/>
      </c>
      <c r="AK1260" s="171" t="str">
        <f>IF(月報!P1260&lt;&gt;"",月報!P1260,"")</f>
        <v/>
      </c>
      <c r="AL1260" s="171" t="str">
        <f>IF(月報!Q1260&lt;&gt;"",IF(月報!Q1260="平日残","",月報!Q1260),"")</f>
        <v/>
      </c>
      <c r="AM1260" s="171"/>
      <c r="AN1260" s="171" t="str">
        <f t="shared" si="398"/>
        <v/>
      </c>
      <c r="AO1260" s="171" t="str">
        <f>IF($E1260="","",VLOOKUP($E1260,カレンダマスタ!$A$5:$E$381,5,FALSE))</f>
        <v/>
      </c>
      <c r="AQ1260" s="198" t="str">
        <f>IF(G1260="","",IF(VLOOKUP(E1260,カレンダマスタ!$A$5:$D$381,4,FALSE)=0,"",1))</f>
        <v/>
      </c>
      <c r="AR1260" s="172" t="str">
        <f>IF($G1260="","",IF($AD1260="NSTC",INDEX(カレンダマスタ!$I$26:$O$31,MATCH($G1260,カレンダマスタ!$H$26:$H$31,1),MATCH($H1260,カレンダマスタ!$I$25:$O$25,1)),
IF($AD1260="CS本社",INDEX(カレンダマスタ!$I$36:$O$41,MATCH($G1260,カレンダマスタ!$H$36:$H$41,1),MATCH($H1260,カレンダマスタ!$I$35:$O$35,1)),
IF($AD1260="NS本社",INDEX(カレンダマスタ!$I$94:$O$99,MATCH($G1260,カレンダマスタ!$H$95:$H$100,1),MATCH($H1260,カレンダマスタ!$I$93:$O$93,1)),
IF($AD1260="ODC",INDEX(カレンダマスタ!$I$46:$O$51,MATCH($G1260,カレンダマスタ!$H$46:$H$51,1),MATCH($H1260,カレンダマスタ!$I$45:$O$45,1)),
IF($AD1260="NS東京TC",INDEX(カレンダマスタ!$I$56:$O$61,MATCH($G1260,カレンダマスタ!$H$56:$H$61,1),MATCH($H1260,カレンダマスタ!$I$55:$O$55,1)),""))))))</f>
        <v/>
      </c>
      <c r="AS1260" s="171" t="str">
        <f t="shared" si="394"/>
        <v/>
      </c>
      <c r="AU1260" s="173" t="str">
        <f>IF(E1260="","",VLOOKUP($E1260,カレンダマスタ!$A$4:$E$381,4,FALSE))</f>
        <v/>
      </c>
      <c r="AV1260" s="173" t="str">
        <f t="shared" si="400"/>
        <v/>
      </c>
      <c r="AW1260" s="173" t="str">
        <f t="shared" si="401"/>
        <v/>
      </c>
      <c r="AX1260" s="174" t="str">
        <f t="shared" si="402"/>
        <v/>
      </c>
      <c r="AY1260" s="174" t="str">
        <f t="shared" si="403"/>
        <v/>
      </c>
      <c r="AZ1260" s="175" t="str">
        <f>IF(AX1260&amp;AW1260="勤怠未設定","×",IF(AV1260="勤怠修正","×",IF(AC1260="外注","",IF(AA1260="",IF(AY1260&lt;&gt;"","×",""),IF(VLOOKUP(AA1260,カレンダマスタ!$H$66:$I$83,2,FALSE)&lt;&gt;AY1260,"×","OK")))))</f>
        <v/>
      </c>
      <c r="BC1260" s="173" t="str">
        <f>IF(E1260="","",VLOOKUP($E1260,カレンダマスタ!$A$4:$E$381,4,FALSE))</f>
        <v/>
      </c>
      <c r="BD1260" s="171" t="str">
        <f>IF(AC1260="社員","",IF(AG1260=0,"",IF(AD1260="NSTC",IF(COUNTIF(カレンダマスタ!$Q$5:$Q$32,G1260)=1,"OK","×"),
IF(AD1260="NS本社",IF(COUNTIF(カレンダマスタ!$T$5:$T$32,G1260)=1,"OK","×"),IF(COUNTIF(カレンダマスタ!$R$5:$R$32,G1260)=1,"OK","×")))))</f>
        <v/>
      </c>
      <c r="BE1260" s="171" t="str">
        <f>IF(AC1260="社員","",IF(G1260="","",IF(R1260&lt;&gt;"","",IF(AF1260="CS","OK",IF(VLOOKUP(E1260,カレンダマスタ!$A$5:$D$381,4,FALSE)&gt;0,"",IF(OR(G1260*24&gt;10.84,H1260*24&lt;14.5)=TRUE,"×","OK"))))))</f>
        <v/>
      </c>
      <c r="BF1260" s="171" t="str">
        <f t="shared" si="388"/>
        <v/>
      </c>
      <c r="BG1260" s="171" t="str">
        <f t="shared" si="387"/>
        <v/>
      </c>
      <c r="BI1260" s="175" t="str">
        <f t="shared" si="395"/>
        <v/>
      </c>
    </row>
    <row r="1261" spans="2:61">
      <c r="B1261" s="323"/>
      <c r="C1261" s="539"/>
      <c r="D1261" s="324"/>
      <c r="E1261" s="325"/>
      <c r="F1261" s="324"/>
      <c r="G1261" s="591"/>
      <c r="H1261" s="591"/>
      <c r="I1261" s="339"/>
      <c r="J1261" s="320"/>
      <c r="K1261" s="319"/>
      <c r="L1261" s="320"/>
      <c r="M1261" s="320"/>
      <c r="N1261" s="320"/>
      <c r="O1261" s="340"/>
      <c r="P1261" s="340"/>
      <c r="Q1261" s="340"/>
      <c r="R1261" s="327"/>
      <c r="S1261" s="328"/>
      <c r="T1261" s="341"/>
      <c r="U1261" s="342"/>
      <c r="V1261" s="342"/>
      <c r="W1261" s="298"/>
      <c r="X1261" s="326"/>
      <c r="Y1261" s="326"/>
      <c r="Z1261" s="326"/>
      <c r="AA1261" s="327" t="str">
        <f t="shared" si="399"/>
        <v/>
      </c>
      <c r="AC1261" s="541"/>
      <c r="AD1261" s="542"/>
      <c r="AE1261" s="542"/>
      <c r="AF1261" s="542"/>
      <c r="AG1261" s="543"/>
      <c r="AI1261" s="348" t="str">
        <f>IF(月報!G1261&lt;&gt;"",月報!G1261,"")</f>
        <v/>
      </c>
      <c r="AJ1261" s="349" t="str">
        <f>IF(月報!W1261&lt;&gt;"",月報!W1261*24,"")</f>
        <v/>
      </c>
      <c r="AK1261" s="349" t="str">
        <f>IF(月報!P1261&lt;&gt;"",月報!P1261,"")</f>
        <v/>
      </c>
      <c r="AL1261" s="349" t="str">
        <f>IF(月報!Q1261&lt;&gt;"",IF(月報!Q1261="平日残","",月報!Q1261),"")</f>
        <v/>
      </c>
      <c r="AM1261" s="349"/>
      <c r="AN1261" s="349" t="str">
        <f t="shared" si="398"/>
        <v/>
      </c>
      <c r="AO1261" s="349" t="str">
        <f>IF($E1261="","",VLOOKUP($E1261,カレンダマスタ!$A$5:$E$381,5,FALSE))</f>
        <v/>
      </c>
      <c r="AQ1261" s="351"/>
      <c r="AR1261" s="352"/>
      <c r="AS1261" s="349"/>
      <c r="AU1261" s="355"/>
      <c r="AV1261" s="355" t="str">
        <f t="shared" si="400"/>
        <v/>
      </c>
      <c r="AW1261" s="355" t="str">
        <f t="shared" si="401"/>
        <v/>
      </c>
      <c r="AX1261" s="356" t="str">
        <f t="shared" si="402"/>
        <v/>
      </c>
      <c r="AY1261" s="356" t="str">
        <f t="shared" si="403"/>
        <v/>
      </c>
      <c r="AZ1261" s="357" t="str">
        <f>IF(AX1261&amp;AW1261="勤怠未設定","×",IF(AV1261="勤怠修正","×",IF(AC1261="外注","",IF(AA1261="",IF(AY1261&lt;&gt;"","×",""),IF(VLOOKUP(AA1261,カレンダマスタ!$H$66:$I$83,2,FALSE)&lt;&gt;AY1261,"×","OK")))))</f>
        <v/>
      </c>
      <c r="BC1261" s="355"/>
      <c r="BD1261" s="349"/>
      <c r="BE1261" s="349"/>
      <c r="BF1261" s="349" t="str">
        <f t="shared" si="388"/>
        <v/>
      </c>
      <c r="BG1261" s="349"/>
      <c r="BI1261" s="357" t="str">
        <f t="shared" ref="BI1261:BI1270" si="404">IF(OR(AO1261="×",AS1261="×",AZ1261="×",BD1261="×",BE1261="×",BF1261="TW未入力",BF1261="週報未入力",BG1261="×"),"×","")</f>
        <v/>
      </c>
    </row>
    <row r="1262" spans="2:61">
      <c r="B1262" s="323"/>
      <c r="C1262" s="539"/>
      <c r="D1262" s="324"/>
      <c r="E1262" s="325"/>
      <c r="F1262" s="324"/>
      <c r="G1262" s="591"/>
      <c r="H1262" s="591"/>
      <c r="I1262" s="339"/>
      <c r="J1262" s="320"/>
      <c r="K1262" s="319"/>
      <c r="L1262" s="320"/>
      <c r="M1262" s="320"/>
      <c r="N1262" s="320"/>
      <c r="O1262" s="340"/>
      <c r="P1262" s="340"/>
      <c r="Q1262" s="340"/>
      <c r="R1262" s="327"/>
      <c r="S1262" s="328"/>
      <c r="T1262" s="341"/>
      <c r="U1262" s="342"/>
      <c r="V1262" s="342"/>
      <c r="W1262" s="298"/>
      <c r="X1262" s="326"/>
      <c r="Y1262" s="326"/>
      <c r="Z1262" s="326"/>
      <c r="AA1262" s="327" t="str">
        <f t="shared" si="399"/>
        <v/>
      </c>
      <c r="AC1262" s="544"/>
      <c r="AD1262" s="545"/>
      <c r="AE1262" s="545"/>
      <c r="AF1262" s="545"/>
      <c r="AG1262" s="546"/>
      <c r="AI1262" s="348" t="str">
        <f>IF(月報!G1262&lt;&gt;"",月報!G1262,"")</f>
        <v/>
      </c>
      <c r="AJ1262" s="349" t="str">
        <f>IF(月報!W1262&lt;&gt;"",月報!W1262*24,"")</f>
        <v/>
      </c>
      <c r="AK1262" s="349" t="str">
        <f>IF(月報!P1262&lt;&gt;"",月報!P1262,"")</f>
        <v/>
      </c>
      <c r="AL1262" s="349" t="str">
        <f>IF(月報!Q1262&lt;&gt;"",IF(月報!Q1262="平日残","",月報!Q1262),"")</f>
        <v/>
      </c>
      <c r="AM1262" s="349"/>
      <c r="AN1262" s="349" t="str">
        <f t="shared" si="398"/>
        <v/>
      </c>
      <c r="AO1262" s="349" t="str">
        <f>IF($E1262="","",VLOOKUP($E1262,カレンダマスタ!$A$5:$E$381,5,FALSE))</f>
        <v/>
      </c>
      <c r="AQ1262" s="351"/>
      <c r="AR1262" s="352"/>
      <c r="AS1262" s="349"/>
      <c r="AU1262" s="355"/>
      <c r="AV1262" s="355" t="str">
        <f t="shared" si="400"/>
        <v/>
      </c>
      <c r="AW1262" s="355" t="str">
        <f t="shared" si="401"/>
        <v/>
      </c>
      <c r="AX1262" s="356" t="str">
        <f t="shared" si="402"/>
        <v/>
      </c>
      <c r="AY1262" s="356" t="str">
        <f t="shared" si="403"/>
        <v/>
      </c>
      <c r="AZ1262" s="357" t="str">
        <f>IF(AX1262&amp;AW1262="勤怠未設定","×",IF(AV1262="勤怠修正","×",IF(AC1262="外注","",IF(AA1262="",IF(AY1262&lt;&gt;"","×",""),IF(VLOOKUP(AA1262,カレンダマスタ!$H$66:$I$83,2,FALSE)&lt;&gt;AY1262,"×","OK")))))</f>
        <v/>
      </c>
      <c r="BC1262" s="355"/>
      <c r="BD1262" s="349"/>
      <c r="BE1262" s="349"/>
      <c r="BF1262" s="349" t="str">
        <f t="shared" si="388"/>
        <v/>
      </c>
      <c r="BG1262" s="349"/>
      <c r="BI1262" s="357" t="str">
        <f t="shared" si="404"/>
        <v/>
      </c>
    </row>
    <row r="1263" spans="2:61">
      <c r="B1263" s="323"/>
      <c r="C1263" s="539"/>
      <c r="D1263" s="324"/>
      <c r="E1263" s="325"/>
      <c r="F1263" s="324"/>
      <c r="G1263" s="591"/>
      <c r="H1263" s="591"/>
      <c r="I1263" s="339"/>
      <c r="J1263" s="320"/>
      <c r="K1263" s="319"/>
      <c r="L1263" s="320"/>
      <c r="M1263" s="320"/>
      <c r="N1263" s="320"/>
      <c r="O1263" s="340"/>
      <c r="P1263" s="340"/>
      <c r="Q1263" s="340"/>
      <c r="R1263" s="327"/>
      <c r="S1263" s="328"/>
      <c r="T1263" s="341"/>
      <c r="U1263" s="342"/>
      <c r="V1263" s="342"/>
      <c r="W1263" s="298"/>
      <c r="X1263" s="326"/>
      <c r="Y1263" s="326"/>
      <c r="Z1263" s="326"/>
      <c r="AA1263" s="327" t="str">
        <f t="shared" si="399"/>
        <v/>
      </c>
      <c r="AC1263" s="544"/>
      <c r="AD1263" s="545"/>
      <c r="AE1263" s="545"/>
      <c r="AF1263" s="545"/>
      <c r="AG1263" s="546"/>
      <c r="AI1263" s="348" t="str">
        <f>IF(月報!G1263&lt;&gt;"",月報!G1263,"")</f>
        <v/>
      </c>
      <c r="AJ1263" s="349" t="str">
        <f>IF(月報!W1263&lt;&gt;"",月報!W1263*24,"")</f>
        <v/>
      </c>
      <c r="AK1263" s="349" t="str">
        <f>IF(月報!P1263&lt;&gt;"",月報!P1263,"")</f>
        <v/>
      </c>
      <c r="AL1263" s="349" t="str">
        <f>IF(月報!Q1263&lt;&gt;"",IF(月報!Q1263="平日残","",月報!Q1263),"")</f>
        <v/>
      </c>
      <c r="AM1263" s="349"/>
      <c r="AN1263" s="349" t="str">
        <f t="shared" si="398"/>
        <v/>
      </c>
      <c r="AO1263" s="349" t="str">
        <f>IF($E1263="","",VLOOKUP($E1263,カレンダマスタ!$A$5:$E$381,5,FALSE))</f>
        <v/>
      </c>
      <c r="AQ1263" s="351"/>
      <c r="AR1263" s="352"/>
      <c r="AS1263" s="349"/>
      <c r="AU1263" s="355"/>
      <c r="AV1263" s="355" t="str">
        <f t="shared" si="400"/>
        <v/>
      </c>
      <c r="AW1263" s="355" t="str">
        <f t="shared" si="401"/>
        <v/>
      </c>
      <c r="AX1263" s="356" t="str">
        <f t="shared" si="402"/>
        <v/>
      </c>
      <c r="AY1263" s="356" t="str">
        <f t="shared" si="403"/>
        <v/>
      </c>
      <c r="AZ1263" s="357" t="str">
        <f>IF(AX1263&amp;AW1263="勤怠未設定","×",IF(AV1263="勤怠修正","×",IF(AC1263="外注","",IF(AA1263="",IF(AY1263&lt;&gt;"","×",""),IF(VLOOKUP(AA1263,カレンダマスタ!$H$66:$I$83,2,FALSE)&lt;&gt;AY1263,"×","OK")))))</f>
        <v/>
      </c>
      <c r="BC1263" s="355"/>
      <c r="BD1263" s="349"/>
      <c r="BE1263" s="349"/>
      <c r="BF1263" s="349" t="str">
        <f t="shared" si="388"/>
        <v/>
      </c>
      <c r="BG1263" s="349"/>
      <c r="BI1263" s="357" t="str">
        <f t="shared" si="404"/>
        <v/>
      </c>
    </row>
    <row r="1264" spans="2:61">
      <c r="B1264" s="323"/>
      <c r="C1264" s="539"/>
      <c r="D1264" s="324"/>
      <c r="E1264" s="325"/>
      <c r="F1264" s="324"/>
      <c r="G1264" s="591"/>
      <c r="H1264" s="591"/>
      <c r="I1264" s="339"/>
      <c r="J1264" s="320"/>
      <c r="K1264" s="319"/>
      <c r="L1264" s="320"/>
      <c r="M1264" s="320"/>
      <c r="N1264" s="320"/>
      <c r="O1264" s="340"/>
      <c r="P1264" s="340"/>
      <c r="Q1264" s="340"/>
      <c r="R1264" s="327"/>
      <c r="S1264" s="328"/>
      <c r="T1264" s="341"/>
      <c r="U1264" s="342"/>
      <c r="V1264" s="342"/>
      <c r="W1264" s="298"/>
      <c r="X1264" s="326"/>
      <c r="Y1264" s="326"/>
      <c r="Z1264" s="326"/>
      <c r="AA1264" s="327" t="str">
        <f t="shared" si="399"/>
        <v/>
      </c>
      <c r="AC1264" s="544"/>
      <c r="AD1264" s="545"/>
      <c r="AE1264" s="545"/>
      <c r="AF1264" s="545"/>
      <c r="AG1264" s="546"/>
      <c r="AI1264" s="348" t="str">
        <f>IF(月報!G1264&lt;&gt;"",月報!G1264,"")</f>
        <v/>
      </c>
      <c r="AJ1264" s="349" t="str">
        <f>IF(月報!W1264&lt;&gt;"",月報!W1264*24,"")</f>
        <v/>
      </c>
      <c r="AK1264" s="349" t="str">
        <f>IF(月報!P1264&lt;&gt;"",月報!P1264,"")</f>
        <v/>
      </c>
      <c r="AL1264" s="349" t="str">
        <f>IF(月報!Q1264&lt;&gt;"",IF(月報!Q1264="平日残","",月報!Q1264),"")</f>
        <v/>
      </c>
      <c r="AM1264" s="349"/>
      <c r="AN1264" s="349" t="str">
        <f t="shared" si="398"/>
        <v/>
      </c>
      <c r="AO1264" s="349" t="str">
        <f>IF($E1264="","",VLOOKUP($E1264,カレンダマスタ!$A$5:$E$381,5,FALSE))</f>
        <v/>
      </c>
      <c r="AQ1264" s="351"/>
      <c r="AR1264" s="352"/>
      <c r="AS1264" s="349"/>
      <c r="AU1264" s="355"/>
      <c r="AV1264" s="355" t="str">
        <f t="shared" si="400"/>
        <v/>
      </c>
      <c r="AW1264" s="355" t="str">
        <f t="shared" si="401"/>
        <v/>
      </c>
      <c r="AX1264" s="356" t="str">
        <f t="shared" si="402"/>
        <v/>
      </c>
      <c r="AY1264" s="356" t="str">
        <f t="shared" si="403"/>
        <v/>
      </c>
      <c r="AZ1264" s="357" t="str">
        <f>IF(AX1264&amp;AW1264="勤怠未設定","×",IF(AV1264="勤怠修正","×",IF(AC1264="外注","",IF(AA1264="",IF(AY1264&lt;&gt;"","×",""),IF(VLOOKUP(AA1264,カレンダマスタ!$H$66:$I$83,2,FALSE)&lt;&gt;AY1264,"×","OK")))))</f>
        <v/>
      </c>
      <c r="BC1264" s="355"/>
      <c r="BD1264" s="349"/>
      <c r="BE1264" s="349"/>
      <c r="BF1264" s="349" t="str">
        <f t="shared" si="388"/>
        <v/>
      </c>
      <c r="BG1264" s="349"/>
      <c r="BI1264" s="357" t="str">
        <f t="shared" si="404"/>
        <v/>
      </c>
    </row>
    <row r="1265" spans="2:61">
      <c r="B1265" s="323"/>
      <c r="C1265" s="539"/>
      <c r="D1265" s="324"/>
      <c r="E1265" s="325"/>
      <c r="F1265" s="324"/>
      <c r="G1265" s="591"/>
      <c r="H1265" s="591"/>
      <c r="I1265" s="339"/>
      <c r="J1265" s="320"/>
      <c r="K1265" s="319"/>
      <c r="L1265" s="320"/>
      <c r="M1265" s="320"/>
      <c r="N1265" s="320"/>
      <c r="O1265" s="340"/>
      <c r="P1265" s="340"/>
      <c r="Q1265" s="340"/>
      <c r="R1265" s="327"/>
      <c r="S1265" s="328"/>
      <c r="T1265" s="341"/>
      <c r="U1265" s="342"/>
      <c r="V1265" s="342"/>
      <c r="W1265" s="298"/>
      <c r="X1265" s="326"/>
      <c r="Y1265" s="326"/>
      <c r="Z1265" s="326"/>
      <c r="AA1265" s="327" t="str">
        <f t="shared" si="399"/>
        <v/>
      </c>
      <c r="AC1265" s="544"/>
      <c r="AD1265" s="545"/>
      <c r="AE1265" s="545"/>
      <c r="AF1265" s="545"/>
      <c r="AG1265" s="546"/>
      <c r="AI1265" s="348" t="str">
        <f>IF(月報!G1265&lt;&gt;"",月報!G1265,"")</f>
        <v/>
      </c>
      <c r="AJ1265" s="349" t="str">
        <f>IF(月報!W1265&lt;&gt;"",月報!W1265*24,"")</f>
        <v/>
      </c>
      <c r="AK1265" s="349" t="str">
        <f>IF(月報!P1265&lt;&gt;"",月報!P1265,"")</f>
        <v/>
      </c>
      <c r="AL1265" s="349" t="str">
        <f>IF(月報!Q1265&lt;&gt;"",IF(月報!Q1265="平日残","",月報!Q1265),"")</f>
        <v/>
      </c>
      <c r="AM1265" s="349"/>
      <c r="AN1265" s="349" t="str">
        <f t="shared" si="398"/>
        <v/>
      </c>
      <c r="AO1265" s="349" t="str">
        <f>IF($E1265="","",VLOOKUP($E1265,カレンダマスタ!$A$5:$E$381,5,FALSE))</f>
        <v/>
      </c>
      <c r="AQ1265" s="351"/>
      <c r="AR1265" s="352"/>
      <c r="AS1265" s="349"/>
      <c r="AU1265" s="355"/>
      <c r="AV1265" s="355" t="str">
        <f t="shared" si="400"/>
        <v/>
      </c>
      <c r="AW1265" s="355" t="str">
        <f t="shared" si="401"/>
        <v/>
      </c>
      <c r="AX1265" s="356" t="str">
        <f t="shared" si="402"/>
        <v/>
      </c>
      <c r="AY1265" s="356" t="str">
        <f t="shared" si="403"/>
        <v/>
      </c>
      <c r="AZ1265" s="357" t="str">
        <f>IF(AX1265&amp;AW1265="勤怠未設定","×",IF(AV1265="勤怠修正","×",IF(AC1265="外注","",IF(AA1265="",IF(AY1265&lt;&gt;"","×",""),IF(VLOOKUP(AA1265,カレンダマスタ!$H$66:$I$83,2,FALSE)&lt;&gt;AY1265,"×","OK")))))</f>
        <v/>
      </c>
      <c r="BC1265" s="355"/>
      <c r="BD1265" s="349"/>
      <c r="BE1265" s="349"/>
      <c r="BF1265" s="349" t="str">
        <f t="shared" si="388"/>
        <v/>
      </c>
      <c r="BG1265" s="349"/>
      <c r="BI1265" s="357" t="str">
        <f t="shared" si="404"/>
        <v/>
      </c>
    </row>
    <row r="1266" spans="2:61">
      <c r="B1266" s="323"/>
      <c r="C1266" s="539"/>
      <c r="D1266" s="324"/>
      <c r="E1266" s="325"/>
      <c r="F1266" s="324"/>
      <c r="G1266" s="591"/>
      <c r="H1266" s="591"/>
      <c r="I1266" s="339"/>
      <c r="J1266" s="320"/>
      <c r="K1266" s="319"/>
      <c r="L1266" s="320"/>
      <c r="M1266" s="320"/>
      <c r="N1266" s="320"/>
      <c r="O1266" s="340"/>
      <c r="P1266" s="340"/>
      <c r="Q1266" s="340"/>
      <c r="R1266" s="327"/>
      <c r="S1266" s="328"/>
      <c r="T1266" s="341"/>
      <c r="U1266" s="342"/>
      <c r="V1266" s="342"/>
      <c r="W1266" s="298"/>
      <c r="X1266" s="326"/>
      <c r="Y1266" s="326"/>
      <c r="Z1266" s="326"/>
      <c r="AA1266" s="327" t="str">
        <f t="shared" si="399"/>
        <v/>
      </c>
      <c r="AC1266" s="544"/>
      <c r="AD1266" s="545"/>
      <c r="AE1266" s="545"/>
      <c r="AF1266" s="545"/>
      <c r="AG1266" s="546"/>
      <c r="AI1266" s="348" t="str">
        <f>IF(月報!G1266&lt;&gt;"",月報!G1266,"")</f>
        <v/>
      </c>
      <c r="AJ1266" s="349" t="str">
        <f>IF(月報!W1266&lt;&gt;"",月報!W1266*24,"")</f>
        <v/>
      </c>
      <c r="AK1266" s="349" t="str">
        <f>IF(月報!P1266&lt;&gt;"",月報!P1266,"")</f>
        <v/>
      </c>
      <c r="AL1266" s="349" t="str">
        <f>IF(月報!Q1266&lt;&gt;"",IF(月報!Q1266="平日残","",月報!Q1266),"")</f>
        <v/>
      </c>
      <c r="AM1266" s="349"/>
      <c r="AN1266" s="349" t="str">
        <f t="shared" si="398"/>
        <v/>
      </c>
      <c r="AO1266" s="349" t="str">
        <f>IF($E1266="","",VLOOKUP($E1266,カレンダマスタ!$A$5:$E$381,5,FALSE))</f>
        <v/>
      </c>
      <c r="AQ1266" s="351"/>
      <c r="AR1266" s="352"/>
      <c r="AS1266" s="349"/>
      <c r="AU1266" s="355"/>
      <c r="AV1266" s="355" t="str">
        <f t="shared" si="400"/>
        <v/>
      </c>
      <c r="AW1266" s="355" t="str">
        <f t="shared" si="401"/>
        <v/>
      </c>
      <c r="AX1266" s="356" t="str">
        <f t="shared" si="402"/>
        <v/>
      </c>
      <c r="AY1266" s="356" t="str">
        <f t="shared" si="403"/>
        <v/>
      </c>
      <c r="AZ1266" s="357" t="str">
        <f>IF(AX1266&amp;AW1266="勤怠未設定","×",IF(AV1266="勤怠修正","×",IF(AC1266="外注","",IF(AA1266="",IF(AY1266&lt;&gt;"","×",""),IF(VLOOKUP(AA1266,カレンダマスタ!$H$66:$I$83,2,FALSE)&lt;&gt;AY1266,"×","OK")))))</f>
        <v/>
      </c>
      <c r="BC1266" s="355"/>
      <c r="BD1266" s="349"/>
      <c r="BE1266" s="349"/>
      <c r="BF1266" s="349" t="str">
        <f t="shared" si="388"/>
        <v/>
      </c>
      <c r="BG1266" s="349"/>
      <c r="BI1266" s="357" t="str">
        <f t="shared" si="404"/>
        <v/>
      </c>
    </row>
    <row r="1267" spans="2:61">
      <c r="B1267" s="323"/>
      <c r="C1267" s="539"/>
      <c r="D1267" s="324"/>
      <c r="E1267" s="325"/>
      <c r="F1267" s="324"/>
      <c r="G1267" s="591"/>
      <c r="H1267" s="591"/>
      <c r="I1267" s="339"/>
      <c r="J1267" s="320"/>
      <c r="K1267" s="319"/>
      <c r="L1267" s="320"/>
      <c r="M1267" s="320"/>
      <c r="N1267" s="320"/>
      <c r="O1267" s="340"/>
      <c r="P1267" s="340"/>
      <c r="Q1267" s="340"/>
      <c r="R1267" s="327"/>
      <c r="S1267" s="328"/>
      <c r="T1267" s="341"/>
      <c r="U1267" s="342"/>
      <c r="V1267" s="342"/>
      <c r="W1267" s="298"/>
      <c r="X1267" s="326"/>
      <c r="Y1267" s="326"/>
      <c r="Z1267" s="326"/>
      <c r="AA1267" s="327" t="str">
        <f t="shared" si="399"/>
        <v/>
      </c>
      <c r="AC1267" s="544"/>
      <c r="AD1267" s="545"/>
      <c r="AE1267" s="545"/>
      <c r="AF1267" s="545"/>
      <c r="AG1267" s="546"/>
      <c r="AI1267" s="348" t="str">
        <f>IF(月報!G1267&lt;&gt;"",月報!G1267,"")</f>
        <v/>
      </c>
      <c r="AJ1267" s="349" t="str">
        <f>IF(月報!W1267&lt;&gt;"",月報!W1267*24,"")</f>
        <v/>
      </c>
      <c r="AK1267" s="349" t="str">
        <f>IF(月報!P1267&lt;&gt;"",月報!P1267,"")</f>
        <v/>
      </c>
      <c r="AL1267" s="349" t="str">
        <f>IF(月報!Q1267&lt;&gt;"",IF(月報!Q1267="平日残","",月報!Q1267),"")</f>
        <v/>
      </c>
      <c r="AM1267" s="349"/>
      <c r="AN1267" s="349" t="str">
        <f t="shared" si="398"/>
        <v/>
      </c>
      <c r="AO1267" s="349" t="str">
        <f>IF($E1267="","",VLOOKUP($E1267,カレンダマスタ!$A$5:$E$381,5,FALSE))</f>
        <v/>
      </c>
      <c r="AQ1267" s="351"/>
      <c r="AR1267" s="352"/>
      <c r="AS1267" s="349"/>
      <c r="AU1267" s="355"/>
      <c r="AV1267" s="355" t="str">
        <f t="shared" si="400"/>
        <v/>
      </c>
      <c r="AW1267" s="355" t="str">
        <f t="shared" si="401"/>
        <v/>
      </c>
      <c r="AX1267" s="356" t="str">
        <f t="shared" si="402"/>
        <v/>
      </c>
      <c r="AY1267" s="356" t="str">
        <f t="shared" si="403"/>
        <v/>
      </c>
      <c r="AZ1267" s="357" t="str">
        <f>IF(AX1267&amp;AW1267="勤怠未設定","×",IF(AV1267="勤怠修正","×",IF(AC1267="外注","",IF(AA1267="",IF(AY1267&lt;&gt;"","×",""),IF(VLOOKUP(AA1267,カレンダマスタ!$H$66:$I$83,2,FALSE)&lt;&gt;AY1267,"×","OK")))))</f>
        <v/>
      </c>
      <c r="BC1267" s="355"/>
      <c r="BD1267" s="349"/>
      <c r="BE1267" s="349"/>
      <c r="BF1267" s="349" t="str">
        <f t="shared" si="388"/>
        <v/>
      </c>
      <c r="BG1267" s="349"/>
      <c r="BI1267" s="357" t="str">
        <f t="shared" si="404"/>
        <v/>
      </c>
    </row>
    <row r="1268" spans="2:61">
      <c r="B1268" s="323"/>
      <c r="C1268" s="539"/>
      <c r="D1268" s="324"/>
      <c r="E1268" s="325"/>
      <c r="F1268" s="324"/>
      <c r="G1268" s="591"/>
      <c r="H1268" s="591"/>
      <c r="I1268" s="339"/>
      <c r="J1268" s="320"/>
      <c r="K1268" s="319"/>
      <c r="L1268" s="320"/>
      <c r="M1268" s="320"/>
      <c r="N1268" s="320"/>
      <c r="O1268" s="340"/>
      <c r="P1268" s="340"/>
      <c r="Q1268" s="340"/>
      <c r="R1268" s="327"/>
      <c r="S1268" s="328"/>
      <c r="T1268" s="341"/>
      <c r="U1268" s="342"/>
      <c r="V1268" s="342"/>
      <c r="W1268" s="298"/>
      <c r="X1268" s="326"/>
      <c r="Y1268" s="326"/>
      <c r="Z1268" s="326"/>
      <c r="AA1268" s="327" t="str">
        <f t="shared" si="399"/>
        <v/>
      </c>
      <c r="AC1268" s="544"/>
      <c r="AD1268" s="545"/>
      <c r="AE1268" s="545"/>
      <c r="AF1268" s="545"/>
      <c r="AG1268" s="546"/>
      <c r="AI1268" s="348" t="str">
        <f>IF(月報!G1268&lt;&gt;"",月報!G1268,"")</f>
        <v/>
      </c>
      <c r="AJ1268" s="349" t="str">
        <f>IF(月報!W1268&lt;&gt;"",月報!W1268*24,"")</f>
        <v/>
      </c>
      <c r="AK1268" s="349" t="str">
        <f>IF(月報!P1268&lt;&gt;"",月報!P1268,"")</f>
        <v/>
      </c>
      <c r="AL1268" s="349" t="str">
        <f>IF(月報!Q1268&lt;&gt;"",IF(月報!Q1268="平日残","",月報!Q1268),"")</f>
        <v/>
      </c>
      <c r="AM1268" s="349"/>
      <c r="AN1268" s="349" t="str">
        <f t="shared" si="398"/>
        <v/>
      </c>
      <c r="AO1268" s="349" t="str">
        <f>IF($E1268="","",VLOOKUP($E1268,カレンダマスタ!$A$5:$E$381,5,FALSE))</f>
        <v/>
      </c>
      <c r="AQ1268" s="351"/>
      <c r="AR1268" s="352"/>
      <c r="AS1268" s="349"/>
      <c r="AU1268" s="355"/>
      <c r="AV1268" s="355" t="str">
        <f t="shared" si="400"/>
        <v/>
      </c>
      <c r="AW1268" s="355" t="str">
        <f t="shared" si="401"/>
        <v/>
      </c>
      <c r="AX1268" s="356" t="str">
        <f t="shared" si="402"/>
        <v/>
      </c>
      <c r="AY1268" s="356" t="str">
        <f t="shared" si="403"/>
        <v/>
      </c>
      <c r="AZ1268" s="357" t="str">
        <f>IF(AX1268&amp;AW1268="勤怠未設定","×",IF(AV1268="勤怠修正","×",IF(AC1268="外注","",IF(AA1268="",IF(AY1268&lt;&gt;"","×",""),IF(VLOOKUP(AA1268,カレンダマスタ!$H$66:$I$83,2,FALSE)&lt;&gt;AY1268,"×","OK")))))</f>
        <v/>
      </c>
      <c r="BC1268" s="355"/>
      <c r="BD1268" s="349"/>
      <c r="BE1268" s="349"/>
      <c r="BF1268" s="349" t="str">
        <f t="shared" si="388"/>
        <v/>
      </c>
      <c r="BG1268" s="349"/>
      <c r="BI1268" s="357" t="str">
        <f t="shared" si="404"/>
        <v/>
      </c>
    </row>
    <row r="1269" spans="2:61">
      <c r="B1269" s="323"/>
      <c r="C1269" s="539"/>
      <c r="D1269" s="324"/>
      <c r="E1269" s="325"/>
      <c r="F1269" s="324"/>
      <c r="G1269" s="591"/>
      <c r="H1269" s="591"/>
      <c r="I1269" s="339"/>
      <c r="J1269" s="320"/>
      <c r="K1269" s="319"/>
      <c r="L1269" s="320"/>
      <c r="M1269" s="320"/>
      <c r="N1269" s="320"/>
      <c r="O1269" s="340"/>
      <c r="P1269" s="340"/>
      <c r="Q1269" s="340"/>
      <c r="R1269" s="327"/>
      <c r="S1269" s="328"/>
      <c r="T1269" s="341"/>
      <c r="U1269" s="342"/>
      <c r="V1269" s="342"/>
      <c r="W1269" s="298"/>
      <c r="X1269" s="326"/>
      <c r="Y1269" s="326"/>
      <c r="Z1269" s="326"/>
      <c r="AA1269" s="327" t="str">
        <f t="shared" si="399"/>
        <v/>
      </c>
      <c r="AC1269" s="544"/>
      <c r="AD1269" s="545"/>
      <c r="AE1269" s="545"/>
      <c r="AF1269" s="545"/>
      <c r="AG1269" s="546"/>
      <c r="AI1269" s="348" t="str">
        <f>IF(月報!G1269&lt;&gt;"",月報!G1269,"")</f>
        <v/>
      </c>
      <c r="AJ1269" s="349" t="str">
        <f>IF(月報!W1269&lt;&gt;"",月報!W1269*24,"")</f>
        <v/>
      </c>
      <c r="AK1269" s="349" t="str">
        <f>IF(月報!P1269&lt;&gt;"",月報!P1269,"")</f>
        <v/>
      </c>
      <c r="AL1269" s="349" t="str">
        <f>IF(月報!Q1269&lt;&gt;"",IF(月報!Q1269="平日残","",月報!Q1269),"")</f>
        <v/>
      </c>
      <c r="AM1269" s="349"/>
      <c r="AN1269" s="349" t="str">
        <f t="shared" si="398"/>
        <v/>
      </c>
      <c r="AO1269" s="349" t="str">
        <f>IF($E1269="","",VLOOKUP($E1269,カレンダマスタ!$A$5:$E$381,5,FALSE))</f>
        <v/>
      </c>
      <c r="AQ1269" s="351"/>
      <c r="AR1269" s="352"/>
      <c r="AS1269" s="349"/>
      <c r="AU1269" s="355"/>
      <c r="AV1269" s="355" t="str">
        <f t="shared" si="400"/>
        <v/>
      </c>
      <c r="AW1269" s="355" t="str">
        <f t="shared" si="401"/>
        <v/>
      </c>
      <c r="AX1269" s="356" t="str">
        <f t="shared" si="402"/>
        <v/>
      </c>
      <c r="AY1269" s="356" t="str">
        <f t="shared" si="403"/>
        <v/>
      </c>
      <c r="AZ1269" s="357" t="str">
        <f>IF(AX1269&amp;AW1269="勤怠未設定","×",IF(AV1269="勤怠修正","×",IF(AC1269="外注","",IF(AA1269="",IF(AY1269&lt;&gt;"","×",""),IF(VLOOKUP(AA1269,カレンダマスタ!$H$66:$I$83,2,FALSE)&lt;&gt;AY1269,"×","OK")))))</f>
        <v/>
      </c>
      <c r="BC1269" s="355"/>
      <c r="BD1269" s="349"/>
      <c r="BE1269" s="349"/>
      <c r="BF1269" s="349" t="str">
        <f t="shared" si="388"/>
        <v/>
      </c>
      <c r="BG1269" s="349"/>
      <c r="BI1269" s="357" t="str">
        <f t="shared" si="404"/>
        <v/>
      </c>
    </row>
    <row r="1270" spans="2:61" ht="13.8" thickBot="1">
      <c r="B1270" s="329"/>
      <c r="C1270" s="540"/>
      <c r="D1270" s="330"/>
      <c r="E1270" s="331"/>
      <c r="F1270" s="330"/>
      <c r="G1270" s="592"/>
      <c r="H1270" s="592"/>
      <c r="I1270" s="343"/>
      <c r="J1270" s="322"/>
      <c r="K1270" s="321"/>
      <c r="L1270" s="322"/>
      <c r="M1270" s="322"/>
      <c r="N1270" s="322"/>
      <c r="O1270" s="344"/>
      <c r="P1270" s="344"/>
      <c r="Q1270" s="344"/>
      <c r="R1270" s="333"/>
      <c r="S1270" s="334"/>
      <c r="T1270" s="345"/>
      <c r="U1270" s="346"/>
      <c r="V1270" s="346"/>
      <c r="W1270" s="298"/>
      <c r="X1270" s="332"/>
      <c r="Y1270" s="332"/>
      <c r="Z1270" s="332"/>
      <c r="AA1270" s="333" t="str">
        <f t="shared" si="399"/>
        <v/>
      </c>
      <c r="AC1270" s="547"/>
      <c r="AD1270" s="548"/>
      <c r="AE1270" s="548"/>
      <c r="AF1270" s="548"/>
      <c r="AG1270" s="549"/>
      <c r="AI1270" s="348" t="str">
        <f>IF(月報!G1270&lt;&gt;"",月報!G1270,"")</f>
        <v/>
      </c>
      <c r="AJ1270" s="350" t="str">
        <f>IF(月報!W1270&lt;&gt;"",月報!W1270*24,"")</f>
        <v/>
      </c>
      <c r="AK1270" s="350" t="str">
        <f>IF(月報!P1270&lt;&gt;"",月報!P1270,"")</f>
        <v/>
      </c>
      <c r="AL1270" s="350" t="str">
        <f>IF(月報!Q1270&lt;&gt;"",IF(月報!Q1270="平日残","",月報!Q1270),"")</f>
        <v/>
      </c>
      <c r="AM1270" s="350"/>
      <c r="AN1270" s="350" t="str">
        <f t="shared" si="398"/>
        <v/>
      </c>
      <c r="AO1270" s="350" t="str">
        <f>IF($E1270="","",VLOOKUP($E1270,カレンダマスタ!$A$5:$E$381,5,FALSE))</f>
        <v/>
      </c>
      <c r="AP1270" s="347"/>
      <c r="AQ1270" s="353"/>
      <c r="AR1270" s="354"/>
      <c r="AS1270" s="350"/>
      <c r="AT1270" s="347"/>
      <c r="AU1270" s="358"/>
      <c r="AV1270" s="358" t="str">
        <f t="shared" si="400"/>
        <v/>
      </c>
      <c r="AW1270" s="358" t="str">
        <f t="shared" si="401"/>
        <v/>
      </c>
      <c r="AX1270" s="359" t="str">
        <f t="shared" si="402"/>
        <v/>
      </c>
      <c r="AY1270" s="359" t="str">
        <f t="shared" si="403"/>
        <v/>
      </c>
      <c r="AZ1270" s="360" t="str">
        <f>IF(AX1270&amp;AW1270="勤怠未設定","×",IF(AV1270="勤怠修正","×",IF(AC1270="外注","",IF(AA1270="",IF(AY1270&lt;&gt;"","×",""),IF(VLOOKUP(AA1270,カレンダマスタ!$H$66:$I$83,2,FALSE)&lt;&gt;AY1270,"×","OK")))))</f>
        <v/>
      </c>
      <c r="BC1270" s="358"/>
      <c r="BD1270" s="350"/>
      <c r="BE1270" s="350"/>
      <c r="BF1270" s="350" t="str">
        <f t="shared" si="388"/>
        <v/>
      </c>
      <c r="BG1270" s="350"/>
      <c r="BI1270" s="360" t="str">
        <f t="shared" si="404"/>
        <v/>
      </c>
    </row>
    <row r="1271" spans="2:61">
      <c r="B1271" s="176">
        <f>B1226+1</f>
        <v>28</v>
      </c>
      <c r="C1271" s="535"/>
      <c r="D1271" s="112"/>
      <c r="E1271" s="582"/>
      <c r="F1271" s="112"/>
      <c r="G1271" s="587"/>
      <c r="H1271" s="587"/>
      <c r="I1271" s="114"/>
      <c r="J1271" s="118"/>
      <c r="K1271" s="115"/>
      <c r="L1271" s="116"/>
      <c r="M1271" s="116"/>
      <c r="N1271" s="117"/>
      <c r="O1271" s="118"/>
      <c r="P1271" s="118"/>
      <c r="Q1271" s="118"/>
      <c r="R1271" s="119"/>
      <c r="S1271" s="120"/>
      <c r="T1271" s="433" t="str">
        <f>IF(J1271&lt;&gt;"",J1271,"")</f>
        <v/>
      </c>
      <c r="U1271" s="428">
        <f>SUM(T1271:T1277)</f>
        <v>0</v>
      </c>
      <c r="V1271" s="428" t="str">
        <f t="shared" ref="V1271:V1305" si="405">IF(AC1271="外注",IF(AND(BC1271&lt;1,ROUND((H1271*24),1)=13),"外注2半",IF(AND(BC1271&lt;1,ROUND((G1271*24),1)=13.7),"外注1半",IF(AND(BC1271&lt;1,G1271=""),"外注休暇",""))),"")</f>
        <v/>
      </c>
      <c r="W1271" s="298"/>
      <c r="X1271" s="113" t="str">
        <f>IF(O1271&lt;&gt;"",O1271/24,"")</f>
        <v/>
      </c>
      <c r="Y1271" s="113" t="str">
        <f t="shared" ref="Y1271:Y1305" si="406">IF(P1271&lt;&gt;"",P1271/24,"")</f>
        <v/>
      </c>
      <c r="Z1271" s="113" t="str">
        <f t="shared" ref="Z1271:Z1305" si="407">IF(Q1271&lt;&gt;"",Q1271/24,"")</f>
        <v/>
      </c>
      <c r="AA1271" s="119" t="str">
        <f t="shared" si="399"/>
        <v/>
      </c>
      <c r="AC1271" s="183" t="str">
        <f>IF(C1271&lt;&gt;"",VLOOKUP(C1271,設定シート!$D$10:$N$109,11,FALSE),"")</f>
        <v/>
      </c>
      <c r="AD1271" s="184" t="str">
        <f>IF(C1271&lt;&gt;"",VLOOKUP(C1271,設定シート!$D$10:$H$109,5,FALSE),"")</f>
        <v/>
      </c>
      <c r="AE1271" s="185" t="str">
        <f>IF(C1271&lt;&gt;"",VLOOKUP(C1271,設定シート!$D$10:$L$109,9,FALSE),"")</f>
        <v/>
      </c>
      <c r="AF1271" s="184" t="str">
        <f>IF($AD1271="","",IF(LEFT($AD1271,2)="NS","NS","CS"))</f>
        <v/>
      </c>
      <c r="AG1271" s="203">
        <f t="shared" ref="AG1271:AG1305" si="408">IF(OR(R1271="有給休暇",G1271=""),0,IF(AQ1271=1,0,1))</f>
        <v>0</v>
      </c>
      <c r="AI1271" s="121" t="str">
        <f>IF(月報!G1271&lt;&gt;"",月報!G1271,"")</f>
        <v/>
      </c>
      <c r="AJ1271" s="122" t="str">
        <f>IF(月報!W1271&lt;&gt;"",月報!W1271*24,"")</f>
        <v/>
      </c>
      <c r="AK1271" s="122" t="str">
        <f>IF(月報!P1271&lt;&gt;"",月報!P1271,"")</f>
        <v/>
      </c>
      <c r="AL1271" s="122" t="str">
        <f>IF(月報!Q1271&lt;&gt;"",IF(月報!Q1271="平日残","",月報!Q1271),"")</f>
        <v/>
      </c>
      <c r="AM1271" s="122"/>
      <c r="AN1271" s="122" t="str">
        <f t="shared" si="398"/>
        <v/>
      </c>
      <c r="AO1271" s="122" t="str">
        <f>IF($E1271="","",VLOOKUP($E1271,カレンダマスタ!$A$5:$E$381,5,FALSE))</f>
        <v/>
      </c>
      <c r="AQ1271" s="195" t="str">
        <f>IF(G1271="","",IF(VLOOKUP(E1271,カレンダマスタ!$A$5:$D$381,4,FALSE)=0,"",1))</f>
        <v/>
      </c>
      <c r="AR1271" s="123" t="str">
        <f>IF($G1271="","",IF($AD1271="NSTC",INDEX(カレンダマスタ!$I$26:$O$31,MATCH($G1271,カレンダマスタ!$H$26:$H$31,1),MATCH($H1271,カレンダマスタ!$I$25:$O$25,1)),
IF($AD1271="CS本社",INDEX(カレンダマスタ!$I$36:$O$41,MATCH($G1271,カレンダマスタ!$H$36:$H$41,1),MATCH($H1271,カレンダマスタ!$I$35:$O$35,1)),
IF($AD1271="NS本社",INDEX(カレンダマスタ!$I$94:$O$99,MATCH($G1271,カレンダマスタ!$H$95:$H$100,1),MATCH($H1271,カレンダマスタ!$I$93:$O$93,1)),
IF($AD1271="ODC",INDEX(カレンダマスタ!$I$46:$O$51,MATCH($G1271,カレンダマスタ!$H$46:$H$51,1),MATCH($H1271,カレンダマスタ!$I$45:$O$45,1)),
IF($AD1271="NS東京TC",INDEX(カレンダマスタ!$I$56:$O$61,MATCH($G1271,カレンダマスタ!$H$56:$H$61,1),MATCH($H1271,カレンダマスタ!$I$55:$O$55,1)),""))))))</f>
        <v/>
      </c>
      <c r="AS1271" s="122" t="str">
        <f t="shared" ref="AS1271:AS1305" si="409">IF(AC1271="社員","",IF(R1271="有給休暇","",IF(AND(AF1271="CS",AQ1271=1)=TRUE,"OK",IF(AR1271&lt;&gt;"",IF(TIMEVALUE(MID(I1271,1,10))=AR1271,"OK","×"),""))))</f>
        <v/>
      </c>
      <c r="AU1271" s="124" t="str">
        <f>IF(E1271="","",VLOOKUP($E1271,カレンダマスタ!$A$4:$E$381,4,FALSE))</f>
        <v/>
      </c>
      <c r="AV1271" s="124" t="str">
        <f t="shared" si="400"/>
        <v/>
      </c>
      <c r="AW1271" s="124" t="str">
        <f t="shared" si="401"/>
        <v/>
      </c>
      <c r="AX1271" s="125" t="str">
        <f t="shared" si="402"/>
        <v/>
      </c>
      <c r="AY1271" s="125" t="str">
        <f t="shared" si="403"/>
        <v/>
      </c>
      <c r="AZ1271" s="114" t="str">
        <f>IF(AX1271&amp;AW1271="勤怠未設定","×",IF(AV1271="勤怠修正","×",IF(AC1271="外注","",IF(AA1271="",IF(AY1271&lt;&gt;"","×",""),IF(VLOOKUP(AA1271,カレンダマスタ!$H$66:$I$83,2,FALSE)&lt;&gt;AY1271,"×","OK")))))</f>
        <v/>
      </c>
      <c r="BC1271" s="124" t="str">
        <f>IF(E1271="","",VLOOKUP($E1271,カレンダマスタ!$A$4:$E$381,4,FALSE))</f>
        <v/>
      </c>
      <c r="BD1271" s="122" t="str">
        <f>IF(AC1271="社員","",IF(AG1271=0,"",IF(AD1271="NSTC",IF(COUNTIF(カレンダマスタ!$Q$5:$Q$32,G1271)=1,"OK","×"),
IF(AD1271="NS本社",IF(COUNTIF(カレンダマスタ!$T$5:$T$32,G1271)=1,"OK","×"),IF(COUNTIF(カレンダマスタ!$R$5:$R$32,G1271)=1,"OK","×")))))</f>
        <v/>
      </c>
      <c r="BE1271" s="122" t="str">
        <f>IF(AC1271="社員","",IF(G1271="","",IF(R1271&lt;&gt;"","",IF(AF1271="CS","OK",IF(VLOOKUP(E1271,カレンダマスタ!$A$5:$D$381,4,FALSE)&gt;0,"",IF(OR(G1271*24&gt;10.84,H1271*24&lt;14.5)=TRUE,"×","OK"))))))</f>
        <v/>
      </c>
      <c r="BF1271" s="122" t="str">
        <f t="shared" si="388"/>
        <v/>
      </c>
      <c r="BG1271" s="127" t="str">
        <f t="shared" ref="BG1271:BG1334" si="410">IF(AE1271="派遣","",IF(G1271="","",IF(R1271="有給休暇","",IF(S1271="","×","OK"))))</f>
        <v/>
      </c>
      <c r="BI1271" s="114" t="str">
        <f t="shared" ref="BI1271:BI1305" si="411">IF(OR(AO1271="×",AS1271="×",AZ1271="×",BE1271="×",BF1271="TW未入力",BF1271="週報未入力",BG1271="×"),"×","")</f>
        <v/>
      </c>
    </row>
    <row r="1272" spans="2:61">
      <c r="B1272" s="111"/>
      <c r="C1272" s="536"/>
      <c r="D1272" s="128"/>
      <c r="E1272" s="583"/>
      <c r="F1272" s="128"/>
      <c r="G1272" s="588"/>
      <c r="H1272" s="588"/>
      <c r="I1272" s="130"/>
      <c r="J1272" s="139"/>
      <c r="K1272" s="131"/>
      <c r="L1272" s="132"/>
      <c r="M1272" s="132"/>
      <c r="N1272" s="141"/>
      <c r="O1272" s="139"/>
      <c r="P1272" s="139"/>
      <c r="Q1272" s="139"/>
      <c r="R1272" s="133"/>
      <c r="S1272" s="134"/>
      <c r="T1272" s="434" t="str">
        <f t="shared" ref="T1272:T1305" si="412">IF(J1272&lt;&gt;"",J1272,"")</f>
        <v/>
      </c>
      <c r="U1272" s="429"/>
      <c r="V1272" s="429" t="str">
        <f t="shared" si="405"/>
        <v/>
      </c>
      <c r="W1272" s="298"/>
      <c r="X1272" s="129" t="str">
        <f t="shared" ref="X1272:X1305" si="413">IF(O1272&lt;&gt;"",O1272/24,"")</f>
        <v/>
      </c>
      <c r="Y1272" s="129" t="str">
        <f t="shared" si="406"/>
        <v/>
      </c>
      <c r="Z1272" s="129" t="str">
        <f t="shared" si="407"/>
        <v/>
      </c>
      <c r="AA1272" s="133" t="str">
        <f t="shared" si="399"/>
        <v/>
      </c>
      <c r="AC1272" s="186" t="str">
        <f>AC1271</f>
        <v/>
      </c>
      <c r="AD1272" s="186" t="str">
        <f>AD1271</f>
        <v/>
      </c>
      <c r="AE1272" s="186" t="str">
        <f>AE1271</f>
        <v/>
      </c>
      <c r="AF1272" s="186" t="str">
        <f>AF1271</f>
        <v/>
      </c>
      <c r="AG1272" s="204">
        <f t="shared" si="408"/>
        <v>0</v>
      </c>
      <c r="AI1272" s="135" t="str">
        <f>IF(月報!G1272&lt;&gt;"",月報!G1272,"")</f>
        <v/>
      </c>
      <c r="AJ1272" s="126" t="str">
        <f>IF(月報!W1272&lt;&gt;"",月報!W1272*24,"")</f>
        <v/>
      </c>
      <c r="AK1272" s="126" t="str">
        <f>IF(月報!P1272&lt;&gt;"",月報!P1272,"")</f>
        <v/>
      </c>
      <c r="AL1272" s="126" t="str">
        <f>IF(月報!Q1272&lt;&gt;"",IF(月報!Q1272="平日残","",月報!Q1272),"")</f>
        <v/>
      </c>
      <c r="AM1272" s="126"/>
      <c r="AN1272" s="126" t="str">
        <f t="shared" si="398"/>
        <v/>
      </c>
      <c r="AO1272" s="126" t="str">
        <f>IF($E1272="","",VLOOKUP($E1272,カレンダマスタ!$A$5:$E$381,5,FALSE))</f>
        <v/>
      </c>
      <c r="AQ1272" s="196" t="str">
        <f>IF(G1272="","",IF(VLOOKUP(E1272,カレンダマスタ!$A$5:$D$381,4,FALSE)=0,"",1))</f>
        <v/>
      </c>
      <c r="AR1272" s="136" t="str">
        <f>IF($G1272="","",IF($AD1272="NSTC",INDEX(カレンダマスタ!$I$26:$O$31,MATCH($G1272,カレンダマスタ!$H$26:$H$31,1),MATCH($H1272,カレンダマスタ!$I$25:$O$25,1)),
IF($AD1272="CS本社",INDEX(カレンダマスタ!$I$36:$O$41,MATCH($G1272,カレンダマスタ!$H$36:$H$41,1),MATCH($H1272,カレンダマスタ!$I$35:$O$35,1)),
IF($AD1272="NS本社",INDEX(カレンダマスタ!$I$94:$O$99,MATCH($G1272,カレンダマスタ!$H$95:$H$100,1),MATCH($H1272,カレンダマスタ!$I$93:$O$93,1)),
IF($AD1272="ODC",INDEX(カレンダマスタ!$I$46:$O$51,MATCH($G1272,カレンダマスタ!$H$46:$H$51,1),MATCH($H1272,カレンダマスタ!$I$45:$O$45,1)),
IF($AD1272="NS東京TC",INDEX(カレンダマスタ!$I$56:$O$61,MATCH($G1272,カレンダマスタ!$H$56:$H$61,1),MATCH($H1272,カレンダマスタ!$I$55:$O$55,1)),""))))))</f>
        <v/>
      </c>
      <c r="AS1272" s="126" t="str">
        <f t="shared" si="409"/>
        <v/>
      </c>
      <c r="AU1272" s="137" t="str">
        <f>IF(E1272="","",VLOOKUP($E1272,カレンダマスタ!$A$4:$E$381,4,FALSE))</f>
        <v/>
      </c>
      <c r="AV1272" s="137" t="str">
        <f t="shared" si="400"/>
        <v/>
      </c>
      <c r="AW1272" s="137" t="str">
        <f t="shared" si="401"/>
        <v/>
      </c>
      <c r="AX1272" s="138" t="str">
        <f t="shared" si="402"/>
        <v/>
      </c>
      <c r="AY1272" s="138" t="str">
        <f t="shared" si="403"/>
        <v/>
      </c>
      <c r="AZ1272" s="130" t="str">
        <f>IF(AX1272&amp;AW1272="勤怠未設定","×",IF(AV1272="勤怠修正","×",IF(AC1272="外注","",IF(AA1272="",IF(AY1272&lt;&gt;"","×",""),IF(VLOOKUP(AA1272,カレンダマスタ!$H$66:$I$83,2,FALSE)&lt;&gt;AY1272,"×","OK")))))</f>
        <v/>
      </c>
      <c r="BC1272" s="137" t="str">
        <f>IF(E1272="","",VLOOKUP($E1272,カレンダマスタ!$A$4:$E$381,4,FALSE))</f>
        <v/>
      </c>
      <c r="BD1272" s="126" t="str">
        <f>IF(AC1272="社員","",IF(AG1272=0,"",IF(AD1272="NSTC",IF(COUNTIF(カレンダマスタ!$Q$5:$Q$32,G1272)=1,"OK","×"),
IF(AD1272="NS本社",IF(COUNTIF(カレンダマスタ!$T$5:$T$32,G1272)=1,"OK","×"),IF(COUNTIF(カレンダマスタ!$R$5:$R$32,G1272)=1,"OK","×")))))</f>
        <v/>
      </c>
      <c r="BE1272" s="126" t="str">
        <f>IF(AC1272="社員","",IF(G1272="","",IF(R1272&lt;&gt;"","",IF(AF1272="CS","OK",IF(VLOOKUP(E1272,カレンダマスタ!$A$5:$D$381,4,FALSE)&gt;0,"",IF(OR(G1272*24&gt;10.84,H1272*24&lt;14.5)=TRUE,"×","OK"))))))</f>
        <v/>
      </c>
      <c r="BF1272" s="126" t="str">
        <f t="shared" ref="BF1272:BF1335" si="414">IF(AC1272="外注",AN1272,IF(G1272="",IF(AJ1272="","","週報未入力"),IF(AJ1272="","TW未入力","")))</f>
        <v/>
      </c>
      <c r="BG1272" s="126" t="str">
        <f t="shared" si="410"/>
        <v/>
      </c>
      <c r="BI1272" s="130" t="str">
        <f t="shared" si="411"/>
        <v/>
      </c>
    </row>
    <row r="1273" spans="2:61">
      <c r="B1273" s="111"/>
      <c r="C1273" s="536"/>
      <c r="D1273" s="128"/>
      <c r="E1273" s="583"/>
      <c r="F1273" s="128"/>
      <c r="G1273" s="588"/>
      <c r="H1273" s="588"/>
      <c r="I1273" s="130"/>
      <c r="J1273" s="139"/>
      <c r="K1273" s="131"/>
      <c r="L1273" s="132"/>
      <c r="M1273" s="132"/>
      <c r="N1273" s="141"/>
      <c r="O1273" s="139"/>
      <c r="P1273" s="139"/>
      <c r="Q1273" s="139"/>
      <c r="R1273" s="133"/>
      <c r="S1273" s="134"/>
      <c r="T1273" s="434" t="str">
        <f t="shared" si="412"/>
        <v/>
      </c>
      <c r="U1273" s="429"/>
      <c r="V1273" s="429" t="str">
        <f t="shared" si="405"/>
        <v/>
      </c>
      <c r="W1273" s="298"/>
      <c r="X1273" s="129" t="str">
        <f t="shared" si="413"/>
        <v/>
      </c>
      <c r="Y1273" s="129" t="str">
        <f t="shared" si="406"/>
        <v/>
      </c>
      <c r="Z1273" s="129" t="str">
        <f t="shared" si="407"/>
        <v/>
      </c>
      <c r="AA1273" s="133" t="str">
        <f t="shared" si="399"/>
        <v/>
      </c>
      <c r="AC1273" s="186" t="str">
        <f>AC1271</f>
        <v/>
      </c>
      <c r="AD1273" s="187" t="str">
        <f>AD1271</f>
        <v/>
      </c>
      <c r="AE1273" s="187" t="str">
        <f>AE1271</f>
        <v/>
      </c>
      <c r="AF1273" s="187" t="str">
        <f>AF1271</f>
        <v/>
      </c>
      <c r="AG1273" s="204">
        <f t="shared" si="408"/>
        <v>0</v>
      </c>
      <c r="AI1273" s="135" t="str">
        <f>IF(月報!G1273&lt;&gt;"",月報!G1273,"")</f>
        <v/>
      </c>
      <c r="AJ1273" s="126" t="str">
        <f>IF(月報!W1273&lt;&gt;"",月報!W1273*24,"")</f>
        <v/>
      </c>
      <c r="AK1273" s="126" t="str">
        <f>IF(月報!P1273&lt;&gt;"",月報!P1273,"")</f>
        <v/>
      </c>
      <c r="AL1273" s="126" t="str">
        <f>IF(月報!Q1273&lt;&gt;"",IF(月報!Q1273="平日残","",月報!Q1273),"")</f>
        <v/>
      </c>
      <c r="AM1273" s="126"/>
      <c r="AN1273" s="126" t="str">
        <f t="shared" si="398"/>
        <v/>
      </c>
      <c r="AO1273" s="126" t="str">
        <f>IF($E1273="","",VLOOKUP($E1273,カレンダマスタ!$A$5:$E$381,5,FALSE))</f>
        <v/>
      </c>
      <c r="AQ1273" s="196" t="str">
        <f>IF(G1273="","",IF(VLOOKUP(E1273,カレンダマスタ!$A$5:$D$381,4,FALSE)=0,"",1))</f>
        <v/>
      </c>
      <c r="AR1273" s="136" t="str">
        <f>IF($G1273="","",IF($AD1273="NSTC",INDEX(カレンダマスタ!$I$26:$O$31,MATCH($G1273,カレンダマスタ!$H$26:$H$31,1),MATCH($H1273,カレンダマスタ!$I$25:$O$25,1)),
IF($AD1273="CS本社",INDEX(カレンダマスタ!$I$36:$O$41,MATCH($G1273,カレンダマスタ!$H$36:$H$41,1),MATCH($H1273,カレンダマスタ!$I$35:$O$35,1)),
IF($AD1273="NS本社",INDEX(カレンダマスタ!$I$94:$O$99,MATCH($G1273,カレンダマスタ!$H$95:$H$100,1),MATCH($H1273,カレンダマスタ!$I$93:$O$93,1)),
IF($AD1273="ODC",INDEX(カレンダマスタ!$I$46:$O$51,MATCH($G1273,カレンダマスタ!$H$46:$H$51,1),MATCH($H1273,カレンダマスタ!$I$45:$O$45,1)),
IF($AD1273="NS東京TC",INDEX(カレンダマスタ!$I$56:$O$61,MATCH($G1273,カレンダマスタ!$H$56:$H$61,1),MATCH($H1273,カレンダマスタ!$I$55:$O$55,1)),""))))))</f>
        <v/>
      </c>
      <c r="AS1273" s="126" t="str">
        <f t="shared" si="409"/>
        <v/>
      </c>
      <c r="AU1273" s="137" t="str">
        <f>IF(E1273="","",VLOOKUP($E1273,カレンダマスタ!$A$4:$E$381,4,FALSE))</f>
        <v/>
      </c>
      <c r="AV1273" s="137" t="str">
        <f t="shared" si="400"/>
        <v/>
      </c>
      <c r="AW1273" s="137" t="str">
        <f t="shared" si="401"/>
        <v/>
      </c>
      <c r="AX1273" s="138" t="str">
        <f t="shared" si="402"/>
        <v/>
      </c>
      <c r="AY1273" s="138" t="str">
        <f t="shared" si="403"/>
        <v/>
      </c>
      <c r="AZ1273" s="130" t="str">
        <f>IF(AX1273&amp;AW1273="勤怠未設定","×",IF(AV1273="勤怠修正","×",IF(AC1273="外注","",IF(AA1273="",IF(AY1273&lt;&gt;"","×",""),IF(VLOOKUP(AA1273,カレンダマスタ!$H$66:$I$83,2,FALSE)&lt;&gt;AY1273,"×","OK")))))</f>
        <v/>
      </c>
      <c r="BC1273" s="137" t="str">
        <f>IF(E1273="","",VLOOKUP($E1273,カレンダマスタ!$A$4:$E$381,4,FALSE))</f>
        <v/>
      </c>
      <c r="BD1273" s="126" t="str">
        <f>IF(AC1273="社員","",IF(AG1273=0,"",IF(AD1273="NSTC",IF(COUNTIF(カレンダマスタ!$Q$5:$Q$32,G1273)=1,"OK","×"),
IF(AD1273="NS本社",IF(COUNTIF(カレンダマスタ!$T$5:$T$32,G1273)=1,"OK","×"),IF(COUNTIF(カレンダマスタ!$R$5:$R$32,G1273)=1,"OK","×")))))</f>
        <v/>
      </c>
      <c r="BE1273" s="126" t="str">
        <f>IF(AC1273="社員","",IF(G1273="","",IF(R1273&lt;&gt;"","",IF(AF1273="CS","OK",IF(VLOOKUP(E1273,カレンダマスタ!$A$5:$D$381,4,FALSE)&gt;0,"",IF(OR(G1273*24&gt;10.84,H1273*24&lt;14.5)=TRUE,"×","OK"))))))</f>
        <v/>
      </c>
      <c r="BF1273" s="126" t="str">
        <f t="shared" si="414"/>
        <v/>
      </c>
      <c r="BG1273" s="126" t="str">
        <f t="shared" si="410"/>
        <v/>
      </c>
      <c r="BI1273" s="130" t="str">
        <f t="shared" si="411"/>
        <v/>
      </c>
    </row>
    <row r="1274" spans="2:61">
      <c r="B1274" s="111"/>
      <c r="C1274" s="536"/>
      <c r="D1274" s="128"/>
      <c r="E1274" s="583"/>
      <c r="F1274" s="128"/>
      <c r="G1274" s="588"/>
      <c r="H1274" s="588"/>
      <c r="I1274" s="130"/>
      <c r="J1274" s="139"/>
      <c r="K1274" s="131"/>
      <c r="L1274" s="132"/>
      <c r="M1274" s="132"/>
      <c r="N1274" s="141"/>
      <c r="O1274" s="139"/>
      <c r="P1274" s="139"/>
      <c r="Q1274" s="139"/>
      <c r="R1274" s="133"/>
      <c r="S1274" s="134"/>
      <c r="T1274" s="434" t="str">
        <f t="shared" si="412"/>
        <v/>
      </c>
      <c r="U1274" s="429"/>
      <c r="V1274" s="429" t="str">
        <f t="shared" si="405"/>
        <v/>
      </c>
      <c r="W1274" s="298"/>
      <c r="X1274" s="129" t="str">
        <f t="shared" si="413"/>
        <v/>
      </c>
      <c r="Y1274" s="129" t="str">
        <f t="shared" si="406"/>
        <v/>
      </c>
      <c r="Z1274" s="129" t="str">
        <f t="shared" si="407"/>
        <v/>
      </c>
      <c r="AA1274" s="133" t="str">
        <f t="shared" si="399"/>
        <v/>
      </c>
      <c r="AC1274" s="186" t="str">
        <f>AC1271</f>
        <v/>
      </c>
      <c r="AD1274" s="187" t="str">
        <f>AD1271</f>
        <v/>
      </c>
      <c r="AE1274" s="187" t="str">
        <f>AE1271</f>
        <v/>
      </c>
      <c r="AF1274" s="187" t="str">
        <f>AF1271</f>
        <v/>
      </c>
      <c r="AG1274" s="204">
        <f t="shared" si="408"/>
        <v>0</v>
      </c>
      <c r="AI1274" s="140" t="str">
        <f>IF(月報!G1274&lt;&gt;"",月報!G1274,"")</f>
        <v/>
      </c>
      <c r="AJ1274" s="126" t="str">
        <f>IF(月報!W1274&lt;&gt;"",月報!W1274*24,"")</f>
        <v/>
      </c>
      <c r="AK1274" s="126" t="str">
        <f>IF(月報!P1274&lt;&gt;"",月報!P1274,"")</f>
        <v/>
      </c>
      <c r="AL1274" s="126" t="str">
        <f>IF(月報!Q1274&lt;&gt;"",IF(月報!Q1274="平日残","",月報!Q1274),"")</f>
        <v/>
      </c>
      <c r="AM1274" s="126"/>
      <c r="AN1274" s="126" t="str">
        <f t="shared" si="398"/>
        <v/>
      </c>
      <c r="AO1274" s="126" t="str">
        <f>IF($E1274="","",VLOOKUP($E1274,カレンダマスタ!$A$5:$E$381,5,FALSE))</f>
        <v/>
      </c>
      <c r="AQ1274" s="196" t="str">
        <f>IF(G1274="","",IF(VLOOKUP(E1274,カレンダマスタ!$A$5:$D$381,4,FALSE)=0,"",1))</f>
        <v/>
      </c>
      <c r="AR1274" s="136" t="str">
        <f>IF($G1274="","",IF($AD1274="NSTC",INDEX(カレンダマスタ!$I$26:$O$31,MATCH($G1274,カレンダマスタ!$H$26:$H$31,1),MATCH($H1274,カレンダマスタ!$I$25:$O$25,1)),
IF($AD1274="CS本社",INDEX(カレンダマスタ!$I$36:$O$41,MATCH($G1274,カレンダマスタ!$H$36:$H$41,1),MATCH($H1274,カレンダマスタ!$I$35:$O$35,1)),
IF($AD1274="NS本社",INDEX(カレンダマスタ!$I$94:$O$99,MATCH($G1274,カレンダマスタ!$H$95:$H$100,1),MATCH($H1274,カレンダマスタ!$I$93:$O$93,1)),
IF($AD1274="ODC",INDEX(カレンダマスタ!$I$46:$O$51,MATCH($G1274,カレンダマスタ!$H$46:$H$51,1),MATCH($H1274,カレンダマスタ!$I$45:$O$45,1)),
IF($AD1274="NS東京TC",INDEX(カレンダマスタ!$I$56:$O$61,MATCH($G1274,カレンダマスタ!$H$56:$H$61,1),MATCH($H1274,カレンダマスタ!$I$55:$O$55,1)),""))))))</f>
        <v/>
      </c>
      <c r="AS1274" s="126" t="str">
        <f t="shared" si="409"/>
        <v/>
      </c>
      <c r="AU1274" s="137" t="str">
        <f>IF(E1274="","",VLOOKUP($E1274,カレンダマスタ!$A$4:$E$381,4,FALSE))</f>
        <v/>
      </c>
      <c r="AV1274" s="137" t="str">
        <f t="shared" si="400"/>
        <v/>
      </c>
      <c r="AW1274" s="137" t="str">
        <f t="shared" si="401"/>
        <v/>
      </c>
      <c r="AX1274" s="138" t="str">
        <f t="shared" si="402"/>
        <v/>
      </c>
      <c r="AY1274" s="138" t="str">
        <f t="shared" si="403"/>
        <v/>
      </c>
      <c r="AZ1274" s="130" t="str">
        <f>IF(AX1274&amp;AW1274="勤怠未設定","×",IF(AV1274="勤怠修正","×",IF(AC1274="外注","",IF(AA1274="",IF(AY1274&lt;&gt;"","×",""),IF(VLOOKUP(AA1274,カレンダマスタ!$H$66:$I$83,2,FALSE)&lt;&gt;AY1274,"×","OK")))))</f>
        <v/>
      </c>
      <c r="BC1274" s="137" t="str">
        <f>IF(E1274="","",VLOOKUP($E1274,カレンダマスタ!$A$4:$E$381,4,FALSE))</f>
        <v/>
      </c>
      <c r="BD1274" s="126" t="str">
        <f>IF(AC1274="社員","",IF(AG1274=0,"",IF(AD1274="NSTC",IF(COUNTIF(カレンダマスタ!$Q$5:$Q$32,G1274)=1,"OK","×"),
IF(AD1274="NS本社",IF(COUNTIF(カレンダマスタ!$T$5:$T$32,G1274)=1,"OK","×"),IF(COUNTIF(カレンダマスタ!$R$5:$R$32,G1274)=1,"OK","×")))))</f>
        <v/>
      </c>
      <c r="BE1274" s="126" t="str">
        <f>IF(AC1274="社員","",IF(G1274="","",IF(R1274&lt;&gt;"","",IF(AF1274="CS","OK",IF(VLOOKUP(E1274,カレンダマスタ!$A$5:$D$381,4,FALSE)&gt;0,"",IF(OR(G1274*24&gt;10.84,H1274*24&lt;14.5)=TRUE,"×","OK"))))))</f>
        <v/>
      </c>
      <c r="BF1274" s="126" t="str">
        <f t="shared" si="414"/>
        <v/>
      </c>
      <c r="BG1274" s="126" t="str">
        <f t="shared" si="410"/>
        <v/>
      </c>
      <c r="BI1274" s="130" t="str">
        <f t="shared" si="411"/>
        <v/>
      </c>
    </row>
    <row r="1275" spans="2:61">
      <c r="B1275" s="111"/>
      <c r="C1275" s="536"/>
      <c r="D1275" s="128"/>
      <c r="E1275" s="583"/>
      <c r="F1275" s="128"/>
      <c r="G1275" s="588"/>
      <c r="H1275" s="588"/>
      <c r="I1275" s="130"/>
      <c r="J1275" s="139"/>
      <c r="K1275" s="131"/>
      <c r="L1275" s="132"/>
      <c r="M1275" s="132"/>
      <c r="N1275" s="141"/>
      <c r="O1275" s="139"/>
      <c r="P1275" s="139"/>
      <c r="Q1275" s="139"/>
      <c r="R1275" s="133"/>
      <c r="S1275" s="134"/>
      <c r="T1275" s="434" t="str">
        <f t="shared" si="412"/>
        <v/>
      </c>
      <c r="U1275" s="429"/>
      <c r="V1275" s="429" t="str">
        <f t="shared" si="405"/>
        <v/>
      </c>
      <c r="W1275" s="298"/>
      <c r="X1275" s="129" t="str">
        <f t="shared" si="413"/>
        <v/>
      </c>
      <c r="Y1275" s="129" t="str">
        <f t="shared" si="406"/>
        <v/>
      </c>
      <c r="Z1275" s="129" t="str">
        <f t="shared" si="407"/>
        <v/>
      </c>
      <c r="AA1275" s="133" t="str">
        <f t="shared" si="399"/>
        <v/>
      </c>
      <c r="AC1275" s="186" t="str">
        <f>AC1271</f>
        <v/>
      </c>
      <c r="AD1275" s="187" t="str">
        <f>AD1271</f>
        <v/>
      </c>
      <c r="AE1275" s="187" t="str">
        <f>AE1271</f>
        <v/>
      </c>
      <c r="AF1275" s="187" t="str">
        <f>AF1271</f>
        <v/>
      </c>
      <c r="AG1275" s="204">
        <f t="shared" si="408"/>
        <v>0</v>
      </c>
      <c r="AI1275" s="140" t="str">
        <f>IF(月報!G1275&lt;&gt;"",月報!G1275,"")</f>
        <v/>
      </c>
      <c r="AJ1275" s="126" t="str">
        <f>IF(月報!W1275&lt;&gt;"",月報!W1275*24,"")</f>
        <v/>
      </c>
      <c r="AK1275" s="126" t="str">
        <f>IF(月報!P1275&lt;&gt;"",月報!P1275,"")</f>
        <v/>
      </c>
      <c r="AL1275" s="126" t="str">
        <f>IF(月報!Q1275&lt;&gt;"",IF(月報!Q1275="平日残","",月報!Q1275),"")</f>
        <v/>
      </c>
      <c r="AM1275" s="126"/>
      <c r="AN1275" s="126" t="str">
        <f t="shared" si="398"/>
        <v/>
      </c>
      <c r="AO1275" s="126" t="str">
        <f>IF($E1275="","",VLOOKUP($E1275,カレンダマスタ!$A$5:$E$381,5,FALSE))</f>
        <v/>
      </c>
      <c r="AQ1275" s="196" t="str">
        <f>IF(G1275="","",IF(VLOOKUP(E1275,カレンダマスタ!$A$5:$D$381,4,FALSE)=0,"",1))</f>
        <v/>
      </c>
      <c r="AR1275" s="136" t="str">
        <f>IF($G1275="","",IF($AD1275="NSTC",INDEX(カレンダマスタ!$I$26:$O$31,MATCH($G1275,カレンダマスタ!$H$26:$H$31,1),MATCH($H1275,カレンダマスタ!$I$25:$O$25,1)),
IF($AD1275="CS本社",INDEX(カレンダマスタ!$I$36:$O$41,MATCH($G1275,カレンダマスタ!$H$36:$H$41,1),MATCH($H1275,カレンダマスタ!$I$35:$O$35,1)),
IF($AD1275="NS本社",INDEX(カレンダマスタ!$I$94:$O$99,MATCH($G1275,カレンダマスタ!$H$95:$H$100,1),MATCH($H1275,カレンダマスタ!$I$93:$O$93,1)),
IF($AD1275="ODC",INDEX(カレンダマスタ!$I$46:$O$51,MATCH($G1275,カレンダマスタ!$H$46:$H$51,1),MATCH($H1275,カレンダマスタ!$I$45:$O$45,1)),
IF($AD1275="NS東京TC",INDEX(カレンダマスタ!$I$56:$O$61,MATCH($G1275,カレンダマスタ!$H$56:$H$61,1),MATCH($H1275,カレンダマスタ!$I$55:$O$55,1)),""))))))</f>
        <v/>
      </c>
      <c r="AS1275" s="126" t="str">
        <f t="shared" si="409"/>
        <v/>
      </c>
      <c r="AU1275" s="137" t="str">
        <f>IF(E1275="","",VLOOKUP($E1275,カレンダマスタ!$A$4:$E$381,4,FALSE))</f>
        <v/>
      </c>
      <c r="AV1275" s="137" t="str">
        <f t="shared" si="400"/>
        <v/>
      </c>
      <c r="AW1275" s="137" t="str">
        <f t="shared" si="401"/>
        <v/>
      </c>
      <c r="AX1275" s="138" t="str">
        <f t="shared" si="402"/>
        <v/>
      </c>
      <c r="AY1275" s="138" t="str">
        <f t="shared" si="403"/>
        <v/>
      </c>
      <c r="AZ1275" s="130" t="str">
        <f>IF(AX1275&amp;AW1275="勤怠未設定","×",IF(AV1275="勤怠修正","×",IF(AC1275="外注","",IF(AA1275="",IF(AY1275&lt;&gt;"","×",""),IF(VLOOKUP(AA1275,カレンダマスタ!$H$66:$I$83,2,FALSE)&lt;&gt;AY1275,"×","OK")))))</f>
        <v/>
      </c>
      <c r="BC1275" s="137" t="str">
        <f>IF(E1275="","",VLOOKUP($E1275,カレンダマスタ!$A$4:$E$381,4,FALSE))</f>
        <v/>
      </c>
      <c r="BD1275" s="126" t="str">
        <f>IF(AC1275="社員","",IF(AG1275=0,"",IF(AD1275="NSTC",IF(COUNTIF(カレンダマスタ!$Q$5:$Q$32,G1275)=1,"OK","×"),
IF(AD1275="NS本社",IF(COUNTIF(カレンダマスタ!$T$5:$T$32,G1275)=1,"OK","×"),IF(COUNTIF(カレンダマスタ!$R$5:$R$32,G1275)=1,"OK","×")))))</f>
        <v/>
      </c>
      <c r="BE1275" s="126" t="str">
        <f>IF(AC1275="社員","",IF(G1275="","",IF(R1275&lt;&gt;"","",IF(AF1275="CS","OK",IF(VLOOKUP(E1275,カレンダマスタ!$A$5:$D$381,4,FALSE)&gt;0,"",IF(OR(G1275*24&gt;10.84,H1275*24&lt;14.5)=TRUE,"×","OK"))))))</f>
        <v/>
      </c>
      <c r="BF1275" s="126" t="str">
        <f t="shared" si="414"/>
        <v/>
      </c>
      <c r="BG1275" s="126" t="str">
        <f t="shared" si="410"/>
        <v/>
      </c>
      <c r="BI1275" s="130" t="str">
        <f t="shared" si="411"/>
        <v/>
      </c>
    </row>
    <row r="1276" spans="2:61">
      <c r="B1276" s="111"/>
      <c r="C1276" s="536"/>
      <c r="D1276" s="128"/>
      <c r="E1276" s="583"/>
      <c r="F1276" s="128"/>
      <c r="G1276" s="588"/>
      <c r="H1276" s="588"/>
      <c r="I1276" s="130"/>
      <c r="J1276" s="139"/>
      <c r="K1276" s="131"/>
      <c r="L1276" s="132"/>
      <c r="M1276" s="132"/>
      <c r="N1276" s="141"/>
      <c r="O1276" s="139"/>
      <c r="P1276" s="139"/>
      <c r="Q1276" s="139"/>
      <c r="R1276" s="133"/>
      <c r="S1276" s="134"/>
      <c r="T1276" s="434" t="str">
        <f t="shared" si="412"/>
        <v/>
      </c>
      <c r="U1276" s="429"/>
      <c r="V1276" s="429" t="str">
        <f t="shared" si="405"/>
        <v/>
      </c>
      <c r="W1276" s="298"/>
      <c r="X1276" s="129" t="str">
        <f t="shared" si="413"/>
        <v/>
      </c>
      <c r="Y1276" s="129" t="str">
        <f t="shared" si="406"/>
        <v/>
      </c>
      <c r="Z1276" s="129" t="str">
        <f t="shared" si="407"/>
        <v/>
      </c>
      <c r="AA1276" s="133" t="str">
        <f t="shared" si="399"/>
        <v/>
      </c>
      <c r="AC1276" s="186" t="str">
        <f>AC1271</f>
        <v/>
      </c>
      <c r="AD1276" s="187" t="str">
        <f>AD1271</f>
        <v/>
      </c>
      <c r="AE1276" s="187" t="str">
        <f>AE1271</f>
        <v/>
      </c>
      <c r="AF1276" s="187" t="str">
        <f>AF1271</f>
        <v/>
      </c>
      <c r="AG1276" s="204">
        <f t="shared" si="408"/>
        <v>0</v>
      </c>
      <c r="AI1276" s="135" t="str">
        <f>IF(月報!G1276&lt;&gt;"",月報!G1276,"")</f>
        <v/>
      </c>
      <c r="AJ1276" s="126" t="str">
        <f>IF(月報!W1276&lt;&gt;"",月報!W1276*24,"")</f>
        <v/>
      </c>
      <c r="AK1276" s="126" t="str">
        <f>IF(月報!P1276&lt;&gt;"",月報!P1276,"")</f>
        <v/>
      </c>
      <c r="AL1276" s="126" t="str">
        <f>IF(月報!Q1276&lt;&gt;"",IF(月報!Q1276="平日残","",月報!Q1276),"")</f>
        <v/>
      </c>
      <c r="AM1276" s="126"/>
      <c r="AN1276" s="126" t="str">
        <f t="shared" si="398"/>
        <v/>
      </c>
      <c r="AO1276" s="126" t="str">
        <f>IF($E1276="","",VLOOKUP($E1276,カレンダマスタ!$A$5:$E$381,5,FALSE))</f>
        <v/>
      </c>
      <c r="AQ1276" s="196" t="str">
        <f>IF(G1276="","",IF(VLOOKUP(E1276,カレンダマスタ!$A$5:$D$381,4,FALSE)=0,"",1))</f>
        <v/>
      </c>
      <c r="AR1276" s="136" t="str">
        <f>IF($G1276="","",IF($AD1276="NSTC",INDEX(カレンダマスタ!$I$26:$O$31,MATCH($G1276,カレンダマスタ!$H$26:$H$31,1),MATCH($H1276,カレンダマスタ!$I$25:$O$25,1)),
IF($AD1276="CS本社",INDEX(カレンダマスタ!$I$36:$O$41,MATCH($G1276,カレンダマスタ!$H$36:$H$41,1),MATCH($H1276,カレンダマスタ!$I$35:$O$35,1)),
IF($AD1276="NS本社",INDEX(カレンダマスタ!$I$94:$O$99,MATCH($G1276,カレンダマスタ!$H$95:$H$100,1),MATCH($H1276,カレンダマスタ!$I$93:$O$93,1)),
IF($AD1276="ODC",INDEX(カレンダマスタ!$I$46:$O$51,MATCH($G1276,カレンダマスタ!$H$46:$H$51,1),MATCH($H1276,カレンダマスタ!$I$45:$O$45,1)),
IF($AD1276="NS東京TC",INDEX(カレンダマスタ!$I$56:$O$61,MATCH($G1276,カレンダマスタ!$H$56:$H$61,1),MATCH($H1276,カレンダマスタ!$I$55:$O$55,1)),""))))))</f>
        <v/>
      </c>
      <c r="AS1276" s="126" t="str">
        <f t="shared" si="409"/>
        <v/>
      </c>
      <c r="AU1276" s="137" t="str">
        <f>IF(E1276="","",VLOOKUP($E1276,カレンダマスタ!$A$4:$E$381,4,FALSE))</f>
        <v/>
      </c>
      <c r="AV1276" s="137" t="str">
        <f t="shared" si="400"/>
        <v/>
      </c>
      <c r="AW1276" s="137" t="str">
        <f t="shared" si="401"/>
        <v/>
      </c>
      <c r="AX1276" s="138" t="str">
        <f t="shared" si="402"/>
        <v/>
      </c>
      <c r="AY1276" s="138" t="str">
        <f t="shared" si="403"/>
        <v/>
      </c>
      <c r="AZ1276" s="130" t="str">
        <f>IF(AX1276&amp;AW1276="勤怠未設定","×",IF(AV1276="勤怠修正","×",IF(AC1276="外注","",IF(AA1276="",IF(AY1276&lt;&gt;"","×",""),IF(VLOOKUP(AA1276,カレンダマスタ!$H$66:$I$83,2,FALSE)&lt;&gt;AY1276,"×","OK")))))</f>
        <v/>
      </c>
      <c r="BC1276" s="137" t="str">
        <f>IF(E1276="","",VLOOKUP($E1276,カレンダマスタ!$A$4:$E$381,4,FALSE))</f>
        <v/>
      </c>
      <c r="BD1276" s="126" t="str">
        <f>IF(AC1276="社員","",IF(AG1276=0,"",IF(AD1276="NSTC",IF(COUNTIF(カレンダマスタ!$Q$5:$Q$32,G1276)=1,"OK","×"),
IF(AD1276="NS本社",IF(COUNTIF(カレンダマスタ!$T$5:$T$32,G1276)=1,"OK","×"),IF(COUNTIF(カレンダマスタ!$R$5:$R$32,G1276)=1,"OK","×")))))</f>
        <v/>
      </c>
      <c r="BE1276" s="126" t="str">
        <f>IF(AC1276="社員","",IF(G1276="","",IF(R1276&lt;&gt;"","",IF(AF1276="CS","OK",IF(VLOOKUP(E1276,カレンダマスタ!$A$5:$D$381,4,FALSE)&gt;0,"",IF(OR(G1276*24&gt;10.84,H1276*24&lt;14.5)=TRUE,"×","OK"))))))</f>
        <v/>
      </c>
      <c r="BF1276" s="126" t="str">
        <f t="shared" si="414"/>
        <v/>
      </c>
      <c r="BG1276" s="126" t="str">
        <f t="shared" si="410"/>
        <v/>
      </c>
      <c r="BI1276" s="130" t="str">
        <f t="shared" si="411"/>
        <v/>
      </c>
    </row>
    <row r="1277" spans="2:61">
      <c r="B1277" s="111"/>
      <c r="C1277" s="537"/>
      <c r="D1277" s="142"/>
      <c r="E1277" s="584"/>
      <c r="F1277" s="142"/>
      <c r="G1277" s="589"/>
      <c r="H1277" s="589"/>
      <c r="I1277" s="144"/>
      <c r="J1277" s="148"/>
      <c r="K1277" s="145"/>
      <c r="L1277" s="146"/>
      <c r="M1277" s="146"/>
      <c r="N1277" s="147"/>
      <c r="O1277" s="148"/>
      <c r="P1277" s="148"/>
      <c r="Q1277" s="148"/>
      <c r="R1277" s="149"/>
      <c r="S1277" s="156"/>
      <c r="T1277" s="435" t="str">
        <f t="shared" si="412"/>
        <v/>
      </c>
      <c r="U1277" s="430"/>
      <c r="V1277" s="430" t="str">
        <f t="shared" si="405"/>
        <v/>
      </c>
      <c r="W1277" s="298"/>
      <c r="X1277" s="143" t="str">
        <f t="shared" si="413"/>
        <v/>
      </c>
      <c r="Y1277" s="143" t="str">
        <f t="shared" si="406"/>
        <v/>
      </c>
      <c r="Z1277" s="143" t="str">
        <f t="shared" si="407"/>
        <v/>
      </c>
      <c r="AA1277" s="149" t="str">
        <f t="shared" si="399"/>
        <v/>
      </c>
      <c r="AC1277" s="188" t="str">
        <f>AC1271</f>
        <v/>
      </c>
      <c r="AD1277" s="189" t="str">
        <f>AD1271</f>
        <v/>
      </c>
      <c r="AE1277" s="189" t="str">
        <f>AE1271</f>
        <v/>
      </c>
      <c r="AF1277" s="189" t="str">
        <f>AF1271</f>
        <v/>
      </c>
      <c r="AG1277" s="205">
        <f t="shared" si="408"/>
        <v>0</v>
      </c>
      <c r="AI1277" s="150" t="str">
        <f>IF(月報!G1277&lt;&gt;"",月報!G1277,"")</f>
        <v/>
      </c>
      <c r="AJ1277" s="151" t="str">
        <f>IF(月報!W1277&lt;&gt;"",月報!W1277*24,"")</f>
        <v/>
      </c>
      <c r="AK1277" s="151" t="str">
        <f>IF(月報!P1277&lt;&gt;"",月報!P1277,"")</f>
        <v/>
      </c>
      <c r="AL1277" s="151" t="str">
        <f>IF(月報!Q1277&lt;&gt;"",IF(月報!Q1277="平日残","",月報!Q1277),"")</f>
        <v/>
      </c>
      <c r="AM1277" s="151"/>
      <c r="AN1277" s="151" t="str">
        <f t="shared" si="398"/>
        <v/>
      </c>
      <c r="AO1277" s="151" t="str">
        <f>IF($E1277="","",VLOOKUP($E1277,カレンダマスタ!$A$5:$E$381,5,FALSE))</f>
        <v/>
      </c>
      <c r="AQ1277" s="197" t="str">
        <f>IF(G1277="","",IF(VLOOKUP(E1277,カレンダマスタ!$A$5:$D$381,4,FALSE)=0,"",1))</f>
        <v/>
      </c>
      <c r="AR1277" s="152" t="str">
        <f>IF($G1277="","",IF($AD1277="NSTC",INDEX(カレンダマスタ!$I$26:$O$31,MATCH($G1277,カレンダマスタ!$H$26:$H$31,1),MATCH($H1277,カレンダマスタ!$I$25:$O$25,1)),
IF($AD1277="CS本社",INDEX(カレンダマスタ!$I$36:$O$41,MATCH($G1277,カレンダマスタ!$H$36:$H$41,1),MATCH($H1277,カレンダマスタ!$I$35:$O$35,1)),
IF($AD1277="NS本社",INDEX(カレンダマスタ!$I$94:$O$99,MATCH($G1277,カレンダマスタ!$H$95:$H$100,1),MATCH($H1277,カレンダマスタ!$I$93:$O$93,1)),
IF($AD1277="ODC",INDEX(カレンダマスタ!$I$46:$O$51,MATCH($G1277,カレンダマスタ!$H$46:$H$51,1),MATCH($H1277,カレンダマスタ!$I$45:$O$45,1)),
IF($AD1277="NS東京TC",INDEX(カレンダマスタ!$I$56:$O$61,MATCH($G1277,カレンダマスタ!$H$56:$H$61,1),MATCH($H1277,カレンダマスタ!$I$55:$O$55,1)),""))))))</f>
        <v/>
      </c>
      <c r="AS1277" s="151" t="str">
        <f t="shared" si="409"/>
        <v/>
      </c>
      <c r="AU1277" s="153" t="str">
        <f>IF(E1277="","",VLOOKUP($E1277,カレンダマスタ!$A$4:$E$381,4,FALSE))</f>
        <v/>
      </c>
      <c r="AV1277" s="153" t="str">
        <f t="shared" si="400"/>
        <v/>
      </c>
      <c r="AW1277" s="153" t="str">
        <f t="shared" si="401"/>
        <v/>
      </c>
      <c r="AX1277" s="154" t="str">
        <f t="shared" si="402"/>
        <v/>
      </c>
      <c r="AY1277" s="154" t="str">
        <f t="shared" si="403"/>
        <v/>
      </c>
      <c r="AZ1277" s="144" t="str">
        <f>IF(AX1277&amp;AW1277="勤怠未設定","×",IF(AV1277="勤怠修正","×",IF(AC1277="外注","",IF(AA1277="",IF(AY1277&lt;&gt;"","×",""),IF(VLOOKUP(AA1277,カレンダマスタ!$H$66:$I$83,2,FALSE)&lt;&gt;AY1277,"×","OK")))))</f>
        <v/>
      </c>
      <c r="BC1277" s="153" t="str">
        <f>IF(E1277="","",VLOOKUP($E1277,カレンダマスタ!$A$4:$E$381,4,FALSE))</f>
        <v/>
      </c>
      <c r="BD1277" s="151" t="str">
        <f>IF(AC1277="社員","",IF(AG1277=0,"",IF(AD1277="NSTC",IF(COUNTIF(カレンダマスタ!$Q$5:$Q$32,G1277)=1,"OK","×"),
IF(AD1277="NS本社",IF(COUNTIF(カレンダマスタ!$T$5:$T$32,G1277)=1,"OK","×"),IF(COUNTIF(カレンダマスタ!$R$5:$R$32,G1277)=1,"OK","×")))))</f>
        <v/>
      </c>
      <c r="BE1277" s="151" t="str">
        <f>IF(AC1277="社員","",IF(G1277="","",IF(R1277&lt;&gt;"","",IF(AF1277="CS","OK",IF(VLOOKUP(E1277,カレンダマスタ!$A$5:$D$381,4,FALSE)&gt;0,"",IF(OR(G1277*24&gt;10.84,H1277*24&lt;14.5)=TRUE,"×","OK"))))))</f>
        <v/>
      </c>
      <c r="BF1277" s="151" t="str">
        <f t="shared" si="414"/>
        <v/>
      </c>
      <c r="BG1277" s="151" t="str">
        <f t="shared" si="410"/>
        <v/>
      </c>
      <c r="BI1277" s="144" t="str">
        <f t="shared" si="411"/>
        <v/>
      </c>
    </row>
    <row r="1278" spans="2:61">
      <c r="B1278" s="111"/>
      <c r="C1278" s="535"/>
      <c r="D1278" s="112"/>
      <c r="E1278" s="582"/>
      <c r="F1278" s="112"/>
      <c r="G1278" s="587"/>
      <c r="H1278" s="587"/>
      <c r="I1278" s="114"/>
      <c r="J1278" s="118"/>
      <c r="K1278" s="115"/>
      <c r="L1278" s="116"/>
      <c r="M1278" s="116"/>
      <c r="N1278" s="117"/>
      <c r="O1278" s="118"/>
      <c r="P1278" s="118"/>
      <c r="Q1278" s="118"/>
      <c r="R1278" s="119"/>
      <c r="S1278" s="120"/>
      <c r="T1278" s="433" t="str">
        <f t="shared" si="412"/>
        <v/>
      </c>
      <c r="U1278" s="431">
        <f>SUM(T1278:T1284)</f>
        <v>0</v>
      </c>
      <c r="V1278" s="431" t="str">
        <f t="shared" si="405"/>
        <v/>
      </c>
      <c r="W1278" s="298"/>
      <c r="X1278" s="113" t="str">
        <f t="shared" si="413"/>
        <v/>
      </c>
      <c r="Y1278" s="113" t="str">
        <f t="shared" si="406"/>
        <v/>
      </c>
      <c r="Z1278" s="113" t="str">
        <f t="shared" si="407"/>
        <v/>
      </c>
      <c r="AA1278" s="119" t="str">
        <f t="shared" si="399"/>
        <v/>
      </c>
      <c r="AC1278" s="190" t="str">
        <f>AC1271</f>
        <v/>
      </c>
      <c r="AD1278" s="191" t="str">
        <f>AD1271</f>
        <v/>
      </c>
      <c r="AE1278" s="191" t="str">
        <f>AE1271</f>
        <v/>
      </c>
      <c r="AF1278" s="191" t="str">
        <f>AF1271</f>
        <v/>
      </c>
      <c r="AG1278" s="206">
        <f t="shared" si="408"/>
        <v>0</v>
      </c>
      <c r="AI1278" s="155" t="str">
        <f>IF(月報!G1278&lt;&gt;"",月報!G1278,"")</f>
        <v/>
      </c>
      <c r="AJ1278" s="122" t="str">
        <f>IF(月報!W1278&lt;&gt;"",月報!W1278*24,"")</f>
        <v/>
      </c>
      <c r="AK1278" s="122" t="str">
        <f>IF(月報!P1278&lt;&gt;"",月報!P1278,"")</f>
        <v/>
      </c>
      <c r="AL1278" s="122" t="str">
        <f>IF(月報!Q1278&lt;&gt;"",IF(月報!Q1278="平日残","",月報!Q1278),"")</f>
        <v/>
      </c>
      <c r="AM1278" s="122"/>
      <c r="AN1278" s="122" t="str">
        <f t="shared" si="398"/>
        <v/>
      </c>
      <c r="AO1278" s="122" t="str">
        <f>IF($E1278="","",VLOOKUP($E1278,カレンダマスタ!$A$5:$E$381,5,FALSE))</f>
        <v/>
      </c>
      <c r="AQ1278" s="195" t="str">
        <f>IF(G1278="","",IF(VLOOKUP(E1278,カレンダマスタ!$A$5:$D$381,4,FALSE)=0,"",1))</f>
        <v/>
      </c>
      <c r="AR1278" s="123" t="str">
        <f>IF($G1278="","",IF($AD1278="NSTC",INDEX(カレンダマスタ!$I$26:$O$31,MATCH($G1278,カレンダマスタ!$H$26:$H$31,1),MATCH($H1278,カレンダマスタ!$I$25:$O$25,1)),
IF($AD1278="CS本社",INDEX(カレンダマスタ!$I$36:$O$41,MATCH($G1278,カレンダマスタ!$H$36:$H$41,1),MATCH($H1278,カレンダマスタ!$I$35:$O$35,1)),
IF($AD1278="NS本社",INDEX(カレンダマスタ!$I$94:$O$99,MATCH($G1278,カレンダマスタ!$H$95:$H$100,1),MATCH($H1278,カレンダマスタ!$I$93:$O$93,1)),
IF($AD1278="ODC",INDEX(カレンダマスタ!$I$46:$O$51,MATCH($G1278,カレンダマスタ!$H$46:$H$51,1),MATCH($H1278,カレンダマスタ!$I$45:$O$45,1)),
IF($AD1278="NS東京TC",INDEX(カレンダマスタ!$I$56:$O$61,MATCH($G1278,カレンダマスタ!$H$56:$H$61,1),MATCH($H1278,カレンダマスタ!$I$55:$O$55,1)),""))))))</f>
        <v/>
      </c>
      <c r="AS1278" s="122" t="str">
        <f t="shared" si="409"/>
        <v/>
      </c>
      <c r="AU1278" s="124" t="str">
        <f>IF(E1278="","",VLOOKUP($E1278,カレンダマスタ!$A$4:$E$381,4,FALSE))</f>
        <v/>
      </c>
      <c r="AV1278" s="124" t="str">
        <f t="shared" si="400"/>
        <v/>
      </c>
      <c r="AW1278" s="124" t="str">
        <f t="shared" si="401"/>
        <v/>
      </c>
      <c r="AX1278" s="125" t="str">
        <f t="shared" si="402"/>
        <v/>
      </c>
      <c r="AY1278" s="125" t="str">
        <f t="shared" si="403"/>
        <v/>
      </c>
      <c r="AZ1278" s="114" t="str">
        <f>IF(AX1278&amp;AW1278="勤怠未設定","×",IF(AV1278="勤怠修正","×",IF(AC1278="外注","",IF(AA1278="",IF(AY1278&lt;&gt;"","×",""),IF(VLOOKUP(AA1278,カレンダマスタ!$H$66:$I$83,2,FALSE)&lt;&gt;AY1278,"×","OK")))))</f>
        <v/>
      </c>
      <c r="BC1278" s="124" t="str">
        <f>IF(E1278="","",VLOOKUP($E1278,カレンダマスタ!$A$4:$E$381,4,FALSE))</f>
        <v/>
      </c>
      <c r="BD1278" s="122" t="str">
        <f>IF(AC1278="社員","",IF(AG1278=0,"",IF(AD1278="NSTC",IF(COUNTIF(カレンダマスタ!$Q$5:$Q$32,G1278)=1,"OK","×"),
IF(AD1278="NS本社",IF(COUNTIF(カレンダマスタ!$T$5:$T$32,G1278)=1,"OK","×"),IF(COUNTIF(カレンダマスタ!$R$5:$R$32,G1278)=1,"OK","×")))))</f>
        <v/>
      </c>
      <c r="BE1278" s="122" t="str">
        <f>IF(AC1278="社員","",IF(G1278="","",IF(R1278&lt;&gt;"","",IF(AF1278="CS","OK",IF(VLOOKUP(E1278,カレンダマスタ!$A$5:$D$381,4,FALSE)&gt;0,"",IF(OR(G1278*24&gt;10.84,H1278*24&lt;14.5)=TRUE,"×","OK"))))))</f>
        <v/>
      </c>
      <c r="BF1278" s="122" t="str">
        <f t="shared" si="414"/>
        <v/>
      </c>
      <c r="BG1278" s="122" t="str">
        <f t="shared" si="410"/>
        <v/>
      </c>
      <c r="BI1278" s="114" t="str">
        <f t="shared" si="411"/>
        <v/>
      </c>
    </row>
    <row r="1279" spans="2:61">
      <c r="B1279" s="111"/>
      <c r="C1279" s="536"/>
      <c r="D1279" s="128"/>
      <c r="E1279" s="583"/>
      <c r="F1279" s="128"/>
      <c r="G1279" s="588"/>
      <c r="H1279" s="588"/>
      <c r="I1279" s="130"/>
      <c r="J1279" s="139"/>
      <c r="K1279" s="131"/>
      <c r="L1279" s="132"/>
      <c r="M1279" s="132"/>
      <c r="N1279" s="141"/>
      <c r="O1279" s="139"/>
      <c r="P1279" s="139"/>
      <c r="Q1279" s="139"/>
      <c r="R1279" s="133"/>
      <c r="S1279" s="134"/>
      <c r="T1279" s="434" t="str">
        <f t="shared" si="412"/>
        <v/>
      </c>
      <c r="U1279" s="429"/>
      <c r="V1279" s="429" t="str">
        <f t="shared" si="405"/>
        <v/>
      </c>
      <c r="W1279" s="298"/>
      <c r="X1279" s="129" t="str">
        <f t="shared" si="413"/>
        <v/>
      </c>
      <c r="Y1279" s="129" t="str">
        <f t="shared" si="406"/>
        <v/>
      </c>
      <c r="Z1279" s="129" t="str">
        <f t="shared" si="407"/>
        <v/>
      </c>
      <c r="AA1279" s="133" t="str">
        <f t="shared" si="399"/>
        <v/>
      </c>
      <c r="AC1279" s="186" t="str">
        <f>AC1271</f>
        <v/>
      </c>
      <c r="AD1279" s="187" t="str">
        <f>AD1271</f>
        <v/>
      </c>
      <c r="AE1279" s="187" t="str">
        <f>AE1271</f>
        <v/>
      </c>
      <c r="AF1279" s="187" t="str">
        <f>AF1271</f>
        <v/>
      </c>
      <c r="AG1279" s="204">
        <f t="shared" si="408"/>
        <v>0</v>
      </c>
      <c r="AI1279" s="135" t="str">
        <f>IF(月報!G1279&lt;&gt;"",月報!G1279,"")</f>
        <v/>
      </c>
      <c r="AJ1279" s="126" t="str">
        <f>IF(月報!W1279&lt;&gt;"",月報!W1279*24,"")</f>
        <v/>
      </c>
      <c r="AK1279" s="126" t="str">
        <f>IF(月報!P1279&lt;&gt;"",月報!P1279,"")</f>
        <v/>
      </c>
      <c r="AL1279" s="126" t="str">
        <f>IF(月報!Q1279&lt;&gt;"",IF(月報!Q1279="平日残","",月報!Q1279),"")</f>
        <v/>
      </c>
      <c r="AM1279" s="126"/>
      <c r="AN1279" s="126" t="str">
        <f t="shared" si="398"/>
        <v/>
      </c>
      <c r="AO1279" s="126" t="str">
        <f>IF($E1279="","",VLOOKUP($E1279,カレンダマスタ!$A$5:$E$381,5,FALSE))</f>
        <v/>
      </c>
      <c r="AQ1279" s="196" t="str">
        <f>IF(G1279="","",IF(VLOOKUP(E1279,カレンダマスタ!$A$5:$D$381,4,FALSE)=0,"",1))</f>
        <v/>
      </c>
      <c r="AR1279" s="136" t="str">
        <f>IF($G1279="","",IF($AD1279="NSTC",INDEX(カレンダマスタ!$I$26:$O$31,MATCH($G1279,カレンダマスタ!$H$26:$H$31,1),MATCH($H1279,カレンダマスタ!$I$25:$O$25,1)),
IF($AD1279="CS本社",INDEX(カレンダマスタ!$I$36:$O$41,MATCH($G1279,カレンダマスタ!$H$36:$H$41,1),MATCH($H1279,カレンダマスタ!$I$35:$O$35,1)),
IF($AD1279="NS本社",INDEX(カレンダマスタ!$I$94:$O$99,MATCH($G1279,カレンダマスタ!$H$95:$H$100,1),MATCH($H1279,カレンダマスタ!$I$93:$O$93,1)),
IF($AD1279="ODC",INDEX(カレンダマスタ!$I$46:$O$51,MATCH($G1279,カレンダマスタ!$H$46:$H$51,1),MATCH($H1279,カレンダマスタ!$I$45:$O$45,1)),
IF($AD1279="NS東京TC",INDEX(カレンダマスタ!$I$56:$O$61,MATCH($G1279,カレンダマスタ!$H$56:$H$61,1),MATCH($H1279,カレンダマスタ!$I$55:$O$55,1)),""))))))</f>
        <v/>
      </c>
      <c r="AS1279" s="126" t="str">
        <f t="shared" si="409"/>
        <v/>
      </c>
      <c r="AU1279" s="137" t="str">
        <f>IF(E1279="","",VLOOKUP($E1279,カレンダマスタ!$A$4:$E$381,4,FALSE))</f>
        <v/>
      </c>
      <c r="AV1279" s="137" t="str">
        <f t="shared" si="400"/>
        <v/>
      </c>
      <c r="AW1279" s="137" t="str">
        <f t="shared" si="401"/>
        <v/>
      </c>
      <c r="AX1279" s="138" t="str">
        <f t="shared" si="402"/>
        <v/>
      </c>
      <c r="AY1279" s="138" t="str">
        <f t="shared" si="403"/>
        <v/>
      </c>
      <c r="AZ1279" s="130" t="str">
        <f>IF(AX1279&amp;AW1279="勤怠未設定","×",IF(AV1279="勤怠修正","×",IF(AC1279="外注","",IF(AA1279="",IF(AY1279&lt;&gt;"","×",""),IF(VLOOKUP(AA1279,カレンダマスタ!$H$66:$I$83,2,FALSE)&lt;&gt;AY1279,"×","OK")))))</f>
        <v/>
      </c>
      <c r="BC1279" s="137" t="str">
        <f>IF(E1279="","",VLOOKUP($E1279,カレンダマスタ!$A$4:$E$381,4,FALSE))</f>
        <v/>
      </c>
      <c r="BD1279" s="126" t="str">
        <f>IF(AC1279="社員","",IF(AG1279=0,"",IF(AD1279="NSTC",IF(COUNTIF(カレンダマスタ!$Q$5:$Q$32,G1279)=1,"OK","×"),
IF(AD1279="NS本社",IF(COUNTIF(カレンダマスタ!$T$5:$T$32,G1279)=1,"OK","×"),IF(COUNTIF(カレンダマスタ!$R$5:$R$32,G1279)=1,"OK","×")))))</f>
        <v/>
      </c>
      <c r="BE1279" s="126" t="str">
        <f>IF(AC1279="社員","",IF(G1279="","",IF(R1279&lt;&gt;"","",IF(AF1279="CS","OK",IF(VLOOKUP(E1279,カレンダマスタ!$A$5:$D$381,4,FALSE)&gt;0,"",IF(OR(G1279*24&gt;10.84,H1279*24&lt;14.5)=TRUE,"×","OK"))))))</f>
        <v/>
      </c>
      <c r="BF1279" s="126" t="str">
        <f t="shared" si="414"/>
        <v/>
      </c>
      <c r="BG1279" s="126" t="str">
        <f t="shared" si="410"/>
        <v/>
      </c>
      <c r="BI1279" s="130" t="str">
        <f t="shared" si="411"/>
        <v/>
      </c>
    </row>
    <row r="1280" spans="2:61">
      <c r="B1280" s="111"/>
      <c r="C1280" s="536"/>
      <c r="D1280" s="128"/>
      <c r="E1280" s="583"/>
      <c r="F1280" s="128"/>
      <c r="G1280" s="588"/>
      <c r="H1280" s="588"/>
      <c r="I1280" s="130"/>
      <c r="J1280" s="139"/>
      <c r="K1280" s="131"/>
      <c r="L1280" s="132"/>
      <c r="M1280" s="132"/>
      <c r="N1280" s="141"/>
      <c r="O1280" s="139"/>
      <c r="P1280" s="139"/>
      <c r="Q1280" s="139"/>
      <c r="R1280" s="133"/>
      <c r="S1280" s="134"/>
      <c r="T1280" s="434" t="str">
        <f t="shared" si="412"/>
        <v/>
      </c>
      <c r="U1280" s="429"/>
      <c r="V1280" s="429" t="str">
        <f t="shared" si="405"/>
        <v/>
      </c>
      <c r="W1280" s="298"/>
      <c r="X1280" s="129" t="str">
        <f t="shared" si="413"/>
        <v/>
      </c>
      <c r="Y1280" s="129" t="str">
        <f t="shared" si="406"/>
        <v/>
      </c>
      <c r="Z1280" s="129" t="str">
        <f t="shared" si="407"/>
        <v/>
      </c>
      <c r="AA1280" s="133" t="str">
        <f t="shared" si="399"/>
        <v/>
      </c>
      <c r="AC1280" s="186" t="str">
        <f>AC1271</f>
        <v/>
      </c>
      <c r="AD1280" s="187" t="str">
        <f>AD1271</f>
        <v/>
      </c>
      <c r="AE1280" s="187" t="str">
        <f>AE1271</f>
        <v/>
      </c>
      <c r="AF1280" s="187" t="str">
        <f>AF1271</f>
        <v/>
      </c>
      <c r="AG1280" s="204">
        <f t="shared" si="408"/>
        <v>0</v>
      </c>
      <c r="AI1280" s="135" t="str">
        <f>IF(月報!G1280&lt;&gt;"",月報!G1280,"")</f>
        <v/>
      </c>
      <c r="AJ1280" s="126" t="str">
        <f>IF(月報!W1280&lt;&gt;"",月報!W1280*24,"")</f>
        <v/>
      </c>
      <c r="AK1280" s="126" t="str">
        <f>IF(月報!P1280&lt;&gt;"",月報!P1280,"")</f>
        <v/>
      </c>
      <c r="AL1280" s="126" t="str">
        <f>IF(月報!Q1280&lt;&gt;"",IF(月報!Q1280="平日残","",月報!Q1280),"")</f>
        <v/>
      </c>
      <c r="AM1280" s="126"/>
      <c r="AN1280" s="126" t="str">
        <f t="shared" si="398"/>
        <v/>
      </c>
      <c r="AO1280" s="126" t="str">
        <f>IF($E1280="","",VLOOKUP($E1280,カレンダマスタ!$A$5:$E$381,5,FALSE))</f>
        <v/>
      </c>
      <c r="AQ1280" s="196" t="str">
        <f>IF(G1280="","",IF(VLOOKUP(E1280,カレンダマスタ!$A$5:$D$381,4,FALSE)=0,"",1))</f>
        <v/>
      </c>
      <c r="AR1280" s="136" t="str">
        <f>IF($G1280="","",IF($AD1280="NSTC",INDEX(カレンダマスタ!$I$26:$O$31,MATCH($G1280,カレンダマスタ!$H$26:$H$31,1),MATCH($H1280,カレンダマスタ!$I$25:$O$25,1)),
IF($AD1280="CS本社",INDEX(カレンダマスタ!$I$36:$O$41,MATCH($G1280,カレンダマスタ!$H$36:$H$41,1),MATCH($H1280,カレンダマスタ!$I$35:$O$35,1)),
IF($AD1280="NS本社",INDEX(カレンダマスタ!$I$94:$O$99,MATCH($G1280,カレンダマスタ!$H$95:$H$100,1),MATCH($H1280,カレンダマスタ!$I$93:$O$93,1)),
IF($AD1280="ODC",INDEX(カレンダマスタ!$I$46:$O$51,MATCH($G1280,カレンダマスタ!$H$46:$H$51,1),MATCH($H1280,カレンダマスタ!$I$45:$O$45,1)),
IF($AD1280="NS東京TC",INDEX(カレンダマスタ!$I$56:$O$61,MATCH($G1280,カレンダマスタ!$H$56:$H$61,1),MATCH($H1280,カレンダマスタ!$I$55:$O$55,1)),""))))))</f>
        <v/>
      </c>
      <c r="AS1280" s="126" t="str">
        <f t="shared" si="409"/>
        <v/>
      </c>
      <c r="AU1280" s="137" t="str">
        <f>IF(E1280="","",VLOOKUP($E1280,カレンダマスタ!$A$4:$E$381,4,FALSE))</f>
        <v/>
      </c>
      <c r="AV1280" s="137" t="str">
        <f t="shared" si="400"/>
        <v/>
      </c>
      <c r="AW1280" s="137" t="str">
        <f t="shared" si="401"/>
        <v/>
      </c>
      <c r="AX1280" s="138" t="str">
        <f t="shared" si="402"/>
        <v/>
      </c>
      <c r="AY1280" s="138" t="str">
        <f t="shared" si="403"/>
        <v/>
      </c>
      <c r="AZ1280" s="130" t="str">
        <f>IF(AX1280&amp;AW1280="勤怠未設定","×",IF(AV1280="勤怠修正","×",IF(AC1280="外注","",IF(AA1280="",IF(AY1280&lt;&gt;"","×",""),IF(VLOOKUP(AA1280,カレンダマスタ!$H$66:$I$83,2,FALSE)&lt;&gt;AY1280,"×","OK")))))</f>
        <v/>
      </c>
      <c r="BC1280" s="137" t="str">
        <f>IF(E1280="","",VLOOKUP($E1280,カレンダマスタ!$A$4:$E$381,4,FALSE))</f>
        <v/>
      </c>
      <c r="BD1280" s="126" t="str">
        <f>IF(AC1280="社員","",IF(AG1280=0,"",IF(AD1280="NSTC",IF(COUNTIF(カレンダマスタ!$Q$5:$Q$32,G1280)=1,"OK","×"),
IF(AD1280="NS本社",IF(COUNTIF(カレンダマスタ!$T$5:$T$32,G1280)=1,"OK","×"),IF(COUNTIF(カレンダマスタ!$R$5:$R$32,G1280)=1,"OK","×")))))</f>
        <v/>
      </c>
      <c r="BE1280" s="126" t="str">
        <f>IF(AC1280="社員","",IF(G1280="","",IF(R1280&lt;&gt;"","",IF(AF1280="CS","OK",IF(VLOOKUP(E1280,カレンダマスタ!$A$5:$D$381,4,FALSE)&gt;0,"",IF(OR(G1280*24&gt;10.84,H1280*24&lt;14.5)=TRUE,"×","OK"))))))</f>
        <v/>
      </c>
      <c r="BF1280" s="126" t="str">
        <f t="shared" si="414"/>
        <v/>
      </c>
      <c r="BG1280" s="126" t="str">
        <f t="shared" si="410"/>
        <v/>
      </c>
      <c r="BI1280" s="130" t="str">
        <f t="shared" si="411"/>
        <v/>
      </c>
    </row>
    <row r="1281" spans="2:61">
      <c r="B1281" s="111"/>
      <c r="C1281" s="536"/>
      <c r="D1281" s="128"/>
      <c r="E1281" s="583"/>
      <c r="F1281" s="128"/>
      <c r="G1281" s="588"/>
      <c r="H1281" s="588"/>
      <c r="I1281" s="130"/>
      <c r="J1281" s="139"/>
      <c r="K1281" s="131"/>
      <c r="L1281" s="132"/>
      <c r="M1281" s="132"/>
      <c r="N1281" s="141"/>
      <c r="O1281" s="139"/>
      <c r="P1281" s="139"/>
      <c r="Q1281" s="139"/>
      <c r="R1281" s="133"/>
      <c r="S1281" s="134"/>
      <c r="T1281" s="434" t="str">
        <f t="shared" si="412"/>
        <v/>
      </c>
      <c r="U1281" s="429"/>
      <c r="V1281" s="429" t="str">
        <f t="shared" si="405"/>
        <v/>
      </c>
      <c r="W1281" s="298"/>
      <c r="X1281" s="129" t="str">
        <f t="shared" si="413"/>
        <v/>
      </c>
      <c r="Y1281" s="129" t="str">
        <f t="shared" si="406"/>
        <v/>
      </c>
      <c r="Z1281" s="129" t="str">
        <f t="shared" si="407"/>
        <v/>
      </c>
      <c r="AA1281" s="133" t="str">
        <f t="shared" si="399"/>
        <v/>
      </c>
      <c r="AC1281" s="186" t="str">
        <f>AC1271</f>
        <v/>
      </c>
      <c r="AD1281" s="187" t="str">
        <f>AD1271</f>
        <v/>
      </c>
      <c r="AE1281" s="187" t="str">
        <f>AE1271</f>
        <v/>
      </c>
      <c r="AF1281" s="187" t="str">
        <f>AF1271</f>
        <v/>
      </c>
      <c r="AG1281" s="204">
        <f t="shared" si="408"/>
        <v>0</v>
      </c>
      <c r="AI1281" s="140" t="str">
        <f>IF(月報!G1281&lt;&gt;"",月報!G1281,"")</f>
        <v/>
      </c>
      <c r="AJ1281" s="126" t="str">
        <f>IF(月報!W1281&lt;&gt;"",月報!W1281*24,"")</f>
        <v/>
      </c>
      <c r="AK1281" s="126" t="str">
        <f>IF(月報!P1281&lt;&gt;"",月報!P1281,"")</f>
        <v/>
      </c>
      <c r="AL1281" s="126" t="str">
        <f>IF(月報!Q1281&lt;&gt;"",IF(月報!Q1281="平日残","",月報!Q1281),"")</f>
        <v/>
      </c>
      <c r="AM1281" s="126"/>
      <c r="AN1281" s="126" t="str">
        <f t="shared" si="398"/>
        <v/>
      </c>
      <c r="AO1281" s="126" t="str">
        <f>IF($E1281="","",VLOOKUP($E1281,カレンダマスタ!$A$5:$E$381,5,FALSE))</f>
        <v/>
      </c>
      <c r="AQ1281" s="196" t="str">
        <f>IF(G1281="","",IF(VLOOKUP(E1281,カレンダマスタ!$A$5:$D$381,4,FALSE)=0,"",1))</f>
        <v/>
      </c>
      <c r="AR1281" s="136" t="str">
        <f>IF($G1281="","",IF($AD1281="NSTC",INDEX(カレンダマスタ!$I$26:$O$31,MATCH($G1281,カレンダマスタ!$H$26:$H$31,1),MATCH($H1281,カレンダマスタ!$I$25:$O$25,1)),
IF($AD1281="CS本社",INDEX(カレンダマスタ!$I$36:$O$41,MATCH($G1281,カレンダマスタ!$H$36:$H$41,1),MATCH($H1281,カレンダマスタ!$I$35:$O$35,1)),
IF($AD1281="NS本社",INDEX(カレンダマスタ!$I$94:$O$99,MATCH($G1281,カレンダマスタ!$H$95:$H$100,1),MATCH($H1281,カレンダマスタ!$I$93:$O$93,1)),
IF($AD1281="ODC",INDEX(カレンダマスタ!$I$46:$O$51,MATCH($G1281,カレンダマスタ!$H$46:$H$51,1),MATCH($H1281,カレンダマスタ!$I$45:$O$45,1)),
IF($AD1281="NS東京TC",INDEX(カレンダマスタ!$I$56:$O$61,MATCH($G1281,カレンダマスタ!$H$56:$H$61,1),MATCH($H1281,カレンダマスタ!$I$55:$O$55,1)),""))))))</f>
        <v/>
      </c>
      <c r="AS1281" s="126" t="str">
        <f t="shared" si="409"/>
        <v/>
      </c>
      <c r="AU1281" s="137" t="str">
        <f>IF(E1281="","",VLOOKUP($E1281,カレンダマスタ!$A$4:$E$381,4,FALSE))</f>
        <v/>
      </c>
      <c r="AV1281" s="137" t="str">
        <f t="shared" si="400"/>
        <v/>
      </c>
      <c r="AW1281" s="137" t="str">
        <f t="shared" si="401"/>
        <v/>
      </c>
      <c r="AX1281" s="138" t="str">
        <f t="shared" si="402"/>
        <v/>
      </c>
      <c r="AY1281" s="138" t="str">
        <f t="shared" si="403"/>
        <v/>
      </c>
      <c r="AZ1281" s="130" t="str">
        <f>IF(AX1281&amp;AW1281="勤怠未設定","×",IF(AV1281="勤怠修正","×",IF(AC1281="外注","",IF(AA1281="",IF(AY1281&lt;&gt;"","×",""),IF(VLOOKUP(AA1281,カレンダマスタ!$H$66:$I$83,2,FALSE)&lt;&gt;AY1281,"×","OK")))))</f>
        <v/>
      </c>
      <c r="BC1281" s="137" t="str">
        <f>IF(E1281="","",VLOOKUP($E1281,カレンダマスタ!$A$4:$E$381,4,FALSE))</f>
        <v/>
      </c>
      <c r="BD1281" s="126" t="str">
        <f>IF(AC1281="社員","",IF(AG1281=0,"",IF(AD1281="NSTC",IF(COUNTIF(カレンダマスタ!$Q$5:$Q$32,G1281)=1,"OK","×"),
IF(AD1281="NS本社",IF(COUNTIF(カレンダマスタ!$T$5:$T$32,G1281)=1,"OK","×"),IF(COUNTIF(カレンダマスタ!$R$5:$R$32,G1281)=1,"OK","×")))))</f>
        <v/>
      </c>
      <c r="BE1281" s="126" t="str">
        <f>IF(AC1281="社員","",IF(G1281="","",IF(R1281&lt;&gt;"","",IF(AF1281="CS","OK",IF(VLOOKUP(E1281,カレンダマスタ!$A$5:$D$381,4,FALSE)&gt;0,"",IF(OR(G1281*24&gt;10.84,H1281*24&lt;14.5)=TRUE,"×","OK"))))))</f>
        <v/>
      </c>
      <c r="BF1281" s="126" t="str">
        <f t="shared" si="414"/>
        <v/>
      </c>
      <c r="BG1281" s="126" t="str">
        <f t="shared" si="410"/>
        <v/>
      </c>
      <c r="BI1281" s="130" t="str">
        <f t="shared" si="411"/>
        <v/>
      </c>
    </row>
    <row r="1282" spans="2:61">
      <c r="B1282" s="111"/>
      <c r="C1282" s="536"/>
      <c r="D1282" s="128"/>
      <c r="E1282" s="583"/>
      <c r="F1282" s="128"/>
      <c r="G1282" s="588"/>
      <c r="H1282" s="588"/>
      <c r="I1282" s="130"/>
      <c r="J1282" s="139"/>
      <c r="K1282" s="131"/>
      <c r="L1282" s="132"/>
      <c r="M1282" s="132"/>
      <c r="N1282" s="141"/>
      <c r="O1282" s="139"/>
      <c r="P1282" s="139"/>
      <c r="Q1282" s="139"/>
      <c r="R1282" s="133"/>
      <c r="S1282" s="134"/>
      <c r="T1282" s="434" t="str">
        <f t="shared" si="412"/>
        <v/>
      </c>
      <c r="U1282" s="429"/>
      <c r="V1282" s="429" t="str">
        <f t="shared" si="405"/>
        <v/>
      </c>
      <c r="W1282" s="298"/>
      <c r="X1282" s="129" t="str">
        <f t="shared" si="413"/>
        <v/>
      </c>
      <c r="Y1282" s="129" t="str">
        <f t="shared" si="406"/>
        <v/>
      </c>
      <c r="Z1282" s="129" t="str">
        <f t="shared" si="407"/>
        <v/>
      </c>
      <c r="AA1282" s="133" t="str">
        <f t="shared" si="399"/>
        <v/>
      </c>
      <c r="AC1282" s="186" t="str">
        <f>AC1271</f>
        <v/>
      </c>
      <c r="AD1282" s="187" t="str">
        <f>AD1271</f>
        <v/>
      </c>
      <c r="AE1282" s="187" t="str">
        <f>AE1271</f>
        <v/>
      </c>
      <c r="AF1282" s="187" t="str">
        <f>AF1271</f>
        <v/>
      </c>
      <c r="AG1282" s="204">
        <f t="shared" si="408"/>
        <v>0</v>
      </c>
      <c r="AI1282" s="140" t="str">
        <f>IF(月報!G1282&lt;&gt;"",月報!G1282,"")</f>
        <v/>
      </c>
      <c r="AJ1282" s="126" t="str">
        <f>IF(月報!W1282&lt;&gt;"",月報!W1282*24,"")</f>
        <v/>
      </c>
      <c r="AK1282" s="126" t="str">
        <f>IF(月報!P1282&lt;&gt;"",月報!P1282,"")</f>
        <v/>
      </c>
      <c r="AL1282" s="126" t="str">
        <f>IF(月報!Q1282&lt;&gt;"",IF(月報!Q1282="平日残","",月報!Q1282),"")</f>
        <v/>
      </c>
      <c r="AM1282" s="126"/>
      <c r="AN1282" s="126" t="str">
        <f t="shared" si="398"/>
        <v/>
      </c>
      <c r="AO1282" s="126" t="str">
        <f>IF($E1282="","",VLOOKUP($E1282,カレンダマスタ!$A$5:$E$381,5,FALSE))</f>
        <v/>
      </c>
      <c r="AQ1282" s="196" t="str">
        <f>IF(G1282="","",IF(VLOOKUP(E1282,カレンダマスタ!$A$5:$D$381,4,FALSE)=0,"",1))</f>
        <v/>
      </c>
      <c r="AR1282" s="136" t="str">
        <f>IF($G1282="","",IF($AD1282="NSTC",INDEX(カレンダマスタ!$I$26:$O$31,MATCH($G1282,カレンダマスタ!$H$26:$H$31,1),MATCH($H1282,カレンダマスタ!$I$25:$O$25,1)),
IF($AD1282="CS本社",INDEX(カレンダマスタ!$I$36:$O$41,MATCH($G1282,カレンダマスタ!$H$36:$H$41,1),MATCH($H1282,カレンダマスタ!$I$35:$O$35,1)),
IF($AD1282="NS本社",INDEX(カレンダマスタ!$I$94:$O$99,MATCH($G1282,カレンダマスタ!$H$95:$H$100,1),MATCH($H1282,カレンダマスタ!$I$93:$O$93,1)),
IF($AD1282="ODC",INDEX(カレンダマスタ!$I$46:$O$51,MATCH($G1282,カレンダマスタ!$H$46:$H$51,1),MATCH($H1282,カレンダマスタ!$I$45:$O$45,1)),
IF($AD1282="NS東京TC",INDEX(カレンダマスタ!$I$56:$O$61,MATCH($G1282,カレンダマスタ!$H$56:$H$61,1),MATCH($H1282,カレンダマスタ!$I$55:$O$55,1)),""))))))</f>
        <v/>
      </c>
      <c r="AS1282" s="126" t="str">
        <f t="shared" si="409"/>
        <v/>
      </c>
      <c r="AU1282" s="137" t="str">
        <f>IF(E1282="","",VLOOKUP($E1282,カレンダマスタ!$A$4:$E$381,4,FALSE))</f>
        <v/>
      </c>
      <c r="AV1282" s="137" t="str">
        <f t="shared" si="400"/>
        <v/>
      </c>
      <c r="AW1282" s="137" t="str">
        <f t="shared" si="401"/>
        <v/>
      </c>
      <c r="AX1282" s="138" t="str">
        <f t="shared" si="402"/>
        <v/>
      </c>
      <c r="AY1282" s="138" t="str">
        <f t="shared" si="403"/>
        <v/>
      </c>
      <c r="AZ1282" s="130" t="str">
        <f>IF(AX1282&amp;AW1282="勤怠未設定","×",IF(AV1282="勤怠修正","×",IF(AC1282="外注","",IF(AA1282="",IF(AY1282&lt;&gt;"","×",""),IF(VLOOKUP(AA1282,カレンダマスタ!$H$66:$I$83,2,FALSE)&lt;&gt;AY1282,"×","OK")))))</f>
        <v/>
      </c>
      <c r="BC1282" s="137" t="str">
        <f>IF(E1282="","",VLOOKUP($E1282,カレンダマスタ!$A$4:$E$381,4,FALSE))</f>
        <v/>
      </c>
      <c r="BD1282" s="126" t="str">
        <f>IF(AC1282="社員","",IF(AG1282=0,"",IF(AD1282="NSTC",IF(COUNTIF(カレンダマスタ!$Q$5:$Q$32,G1282)=1,"OK","×"),
IF(AD1282="NS本社",IF(COUNTIF(カレンダマスタ!$T$5:$T$32,G1282)=1,"OK","×"),IF(COUNTIF(カレンダマスタ!$R$5:$R$32,G1282)=1,"OK","×")))))</f>
        <v/>
      </c>
      <c r="BE1282" s="126" t="str">
        <f>IF(AC1282="社員","",IF(G1282="","",IF(R1282&lt;&gt;"","",IF(AF1282="CS","OK",IF(VLOOKUP(E1282,カレンダマスタ!$A$5:$D$381,4,FALSE)&gt;0,"",IF(OR(G1282*24&gt;10.84,H1282*24&lt;14.5)=TRUE,"×","OK"))))))</f>
        <v/>
      </c>
      <c r="BF1282" s="126" t="str">
        <f t="shared" si="414"/>
        <v/>
      </c>
      <c r="BG1282" s="126" t="str">
        <f t="shared" si="410"/>
        <v/>
      </c>
      <c r="BI1282" s="130" t="str">
        <f t="shared" si="411"/>
        <v/>
      </c>
    </row>
    <row r="1283" spans="2:61">
      <c r="B1283" s="111"/>
      <c r="C1283" s="536"/>
      <c r="D1283" s="128"/>
      <c r="E1283" s="583"/>
      <c r="F1283" s="128"/>
      <c r="G1283" s="588"/>
      <c r="H1283" s="588"/>
      <c r="I1283" s="130"/>
      <c r="J1283" s="139"/>
      <c r="K1283" s="131"/>
      <c r="L1283" s="132"/>
      <c r="M1283" s="132"/>
      <c r="N1283" s="141"/>
      <c r="O1283" s="139"/>
      <c r="P1283" s="139"/>
      <c r="Q1283" s="139"/>
      <c r="R1283" s="133"/>
      <c r="S1283" s="134"/>
      <c r="T1283" s="434" t="str">
        <f t="shared" si="412"/>
        <v/>
      </c>
      <c r="U1283" s="429"/>
      <c r="V1283" s="429" t="str">
        <f t="shared" si="405"/>
        <v/>
      </c>
      <c r="W1283" s="298"/>
      <c r="X1283" s="129" t="str">
        <f t="shared" si="413"/>
        <v/>
      </c>
      <c r="Y1283" s="129" t="str">
        <f t="shared" si="406"/>
        <v/>
      </c>
      <c r="Z1283" s="129" t="str">
        <f t="shared" si="407"/>
        <v/>
      </c>
      <c r="AA1283" s="133" t="str">
        <f t="shared" si="399"/>
        <v/>
      </c>
      <c r="AC1283" s="186" t="str">
        <f>AC1271</f>
        <v/>
      </c>
      <c r="AD1283" s="187" t="str">
        <f>AD1271</f>
        <v/>
      </c>
      <c r="AE1283" s="187" t="str">
        <f>AE1271</f>
        <v/>
      </c>
      <c r="AF1283" s="187" t="str">
        <f>AF1271</f>
        <v/>
      </c>
      <c r="AG1283" s="204">
        <f t="shared" si="408"/>
        <v>0</v>
      </c>
      <c r="AI1283" s="140" t="str">
        <f>IF(月報!G1283&lt;&gt;"",月報!G1283,"")</f>
        <v/>
      </c>
      <c r="AJ1283" s="126" t="str">
        <f>IF(月報!W1283&lt;&gt;"",月報!W1283*24,"")</f>
        <v/>
      </c>
      <c r="AK1283" s="126" t="str">
        <f>IF(月報!P1283&lt;&gt;"",月報!P1283,"")</f>
        <v/>
      </c>
      <c r="AL1283" s="126" t="str">
        <f>IF(月報!Q1283&lt;&gt;"",IF(月報!Q1283="平日残","",月報!Q1283),"")</f>
        <v/>
      </c>
      <c r="AM1283" s="126"/>
      <c r="AN1283" s="126" t="str">
        <f t="shared" si="398"/>
        <v/>
      </c>
      <c r="AO1283" s="126" t="str">
        <f>IF($E1283="","",VLOOKUP($E1283,カレンダマスタ!$A$5:$E$381,5,FALSE))</f>
        <v/>
      </c>
      <c r="AQ1283" s="196" t="str">
        <f>IF(G1283="","",IF(VLOOKUP(E1283,カレンダマスタ!$A$5:$D$381,4,FALSE)=0,"",1))</f>
        <v/>
      </c>
      <c r="AR1283" s="136" t="str">
        <f>IF($G1283="","",IF($AD1283="NSTC",INDEX(カレンダマスタ!$I$26:$O$31,MATCH($G1283,カレンダマスタ!$H$26:$H$31,1),MATCH($H1283,カレンダマスタ!$I$25:$O$25,1)),
IF($AD1283="CS本社",INDEX(カレンダマスタ!$I$36:$O$41,MATCH($G1283,カレンダマスタ!$H$36:$H$41,1),MATCH($H1283,カレンダマスタ!$I$35:$O$35,1)),
IF($AD1283="NS本社",INDEX(カレンダマスタ!$I$94:$O$99,MATCH($G1283,カレンダマスタ!$H$95:$H$100,1),MATCH($H1283,カレンダマスタ!$I$93:$O$93,1)),
IF($AD1283="ODC",INDEX(カレンダマスタ!$I$46:$O$51,MATCH($G1283,カレンダマスタ!$H$46:$H$51,1),MATCH($H1283,カレンダマスタ!$I$45:$O$45,1)),
IF($AD1283="NS東京TC",INDEX(カレンダマスタ!$I$56:$O$61,MATCH($G1283,カレンダマスタ!$H$56:$H$61,1),MATCH($H1283,カレンダマスタ!$I$55:$O$55,1)),""))))))</f>
        <v/>
      </c>
      <c r="AS1283" s="126" t="str">
        <f t="shared" si="409"/>
        <v/>
      </c>
      <c r="AU1283" s="137" t="str">
        <f>IF(E1283="","",VLOOKUP($E1283,カレンダマスタ!$A$4:$E$381,4,FALSE))</f>
        <v/>
      </c>
      <c r="AV1283" s="137" t="str">
        <f t="shared" si="400"/>
        <v/>
      </c>
      <c r="AW1283" s="137" t="str">
        <f t="shared" si="401"/>
        <v/>
      </c>
      <c r="AX1283" s="138" t="str">
        <f t="shared" si="402"/>
        <v/>
      </c>
      <c r="AY1283" s="138" t="str">
        <f t="shared" si="403"/>
        <v/>
      </c>
      <c r="AZ1283" s="130" t="str">
        <f>IF(AX1283&amp;AW1283="勤怠未設定","×",IF(AV1283="勤怠修正","×",IF(AC1283="外注","",IF(AA1283="",IF(AY1283&lt;&gt;"","×",""),IF(VLOOKUP(AA1283,カレンダマスタ!$H$66:$I$83,2,FALSE)&lt;&gt;AY1283,"×","OK")))))</f>
        <v/>
      </c>
      <c r="BC1283" s="137" t="str">
        <f>IF(E1283="","",VLOOKUP($E1283,カレンダマスタ!$A$4:$E$381,4,FALSE))</f>
        <v/>
      </c>
      <c r="BD1283" s="126" t="str">
        <f>IF(AC1283="社員","",IF(AG1283=0,"",IF(AD1283="NSTC",IF(COUNTIF(カレンダマスタ!$Q$5:$Q$32,G1283)=1,"OK","×"),
IF(AD1283="NS本社",IF(COUNTIF(カレンダマスタ!$T$5:$T$32,G1283)=1,"OK","×"),IF(COUNTIF(カレンダマスタ!$R$5:$R$32,G1283)=1,"OK","×")))))</f>
        <v/>
      </c>
      <c r="BE1283" s="126" t="str">
        <f>IF(AC1283="社員","",IF(G1283="","",IF(R1283&lt;&gt;"","",IF(AF1283="CS","OK",IF(VLOOKUP(E1283,カレンダマスタ!$A$5:$D$381,4,FALSE)&gt;0,"",IF(OR(G1283*24&gt;10.84,H1283*24&lt;14.5)=TRUE,"×","OK"))))))</f>
        <v/>
      </c>
      <c r="BF1283" s="126" t="str">
        <f t="shared" si="414"/>
        <v/>
      </c>
      <c r="BG1283" s="126" t="str">
        <f t="shared" si="410"/>
        <v/>
      </c>
      <c r="BI1283" s="130" t="str">
        <f t="shared" si="411"/>
        <v/>
      </c>
    </row>
    <row r="1284" spans="2:61">
      <c r="B1284" s="111"/>
      <c r="C1284" s="537"/>
      <c r="D1284" s="142"/>
      <c r="E1284" s="584"/>
      <c r="F1284" s="142"/>
      <c r="G1284" s="589"/>
      <c r="H1284" s="589"/>
      <c r="I1284" s="144"/>
      <c r="J1284" s="148"/>
      <c r="K1284" s="145"/>
      <c r="L1284" s="146"/>
      <c r="M1284" s="146"/>
      <c r="N1284" s="147"/>
      <c r="O1284" s="148"/>
      <c r="P1284" s="148"/>
      <c r="Q1284" s="148"/>
      <c r="R1284" s="149"/>
      <c r="S1284" s="156"/>
      <c r="T1284" s="435" t="str">
        <f t="shared" si="412"/>
        <v/>
      </c>
      <c r="U1284" s="430"/>
      <c r="V1284" s="430" t="str">
        <f t="shared" si="405"/>
        <v/>
      </c>
      <c r="W1284" s="298"/>
      <c r="X1284" s="143" t="str">
        <f t="shared" si="413"/>
        <v/>
      </c>
      <c r="Y1284" s="143" t="str">
        <f t="shared" si="406"/>
        <v/>
      </c>
      <c r="Z1284" s="143" t="str">
        <f t="shared" si="407"/>
        <v/>
      </c>
      <c r="AA1284" s="149" t="str">
        <f t="shared" si="399"/>
        <v/>
      </c>
      <c r="AC1284" s="188" t="str">
        <f>AC1271</f>
        <v/>
      </c>
      <c r="AD1284" s="189" t="str">
        <f>AD1271</f>
        <v/>
      </c>
      <c r="AE1284" s="189" t="str">
        <f>AE1271</f>
        <v/>
      </c>
      <c r="AF1284" s="189" t="str">
        <f>AF1271</f>
        <v/>
      </c>
      <c r="AG1284" s="205">
        <f t="shared" si="408"/>
        <v>0</v>
      </c>
      <c r="AI1284" s="157" t="str">
        <f>IF(月報!G1284&lt;&gt;"",月報!G1284,"")</f>
        <v/>
      </c>
      <c r="AJ1284" s="151" t="str">
        <f>IF(月報!W1284&lt;&gt;"",月報!W1284*24,"")</f>
        <v/>
      </c>
      <c r="AK1284" s="151" t="str">
        <f>IF(月報!P1284&lt;&gt;"",月報!P1284,"")</f>
        <v/>
      </c>
      <c r="AL1284" s="151" t="str">
        <f>IF(月報!Q1284&lt;&gt;"",IF(月報!Q1284="平日残","",月報!Q1284),"")</f>
        <v/>
      </c>
      <c r="AM1284" s="151"/>
      <c r="AN1284" s="151" t="str">
        <f t="shared" si="398"/>
        <v/>
      </c>
      <c r="AO1284" s="151" t="str">
        <f>IF($E1284="","",VLOOKUP($E1284,カレンダマスタ!$A$5:$E$381,5,FALSE))</f>
        <v/>
      </c>
      <c r="AQ1284" s="197" t="str">
        <f>IF(G1284="","",IF(VLOOKUP(E1284,カレンダマスタ!$A$5:$D$381,4,FALSE)=0,"",1))</f>
        <v/>
      </c>
      <c r="AR1284" s="152" t="str">
        <f>IF($G1284="","",IF($AD1284="NSTC",INDEX(カレンダマスタ!$I$26:$O$31,MATCH($G1284,カレンダマスタ!$H$26:$H$31,1),MATCH($H1284,カレンダマスタ!$I$25:$O$25,1)),
IF($AD1284="CS本社",INDEX(カレンダマスタ!$I$36:$O$41,MATCH($G1284,カレンダマスタ!$H$36:$H$41,1),MATCH($H1284,カレンダマスタ!$I$35:$O$35,1)),
IF($AD1284="NS本社",INDEX(カレンダマスタ!$I$94:$O$99,MATCH($G1284,カレンダマスタ!$H$95:$H$100,1),MATCH($H1284,カレンダマスタ!$I$93:$O$93,1)),
IF($AD1284="ODC",INDEX(カレンダマスタ!$I$46:$O$51,MATCH($G1284,カレンダマスタ!$H$46:$H$51,1),MATCH($H1284,カレンダマスタ!$I$45:$O$45,1)),
IF($AD1284="NS東京TC",INDEX(カレンダマスタ!$I$56:$O$61,MATCH($G1284,カレンダマスタ!$H$56:$H$61,1),MATCH($H1284,カレンダマスタ!$I$55:$O$55,1)),""))))))</f>
        <v/>
      </c>
      <c r="AS1284" s="151" t="str">
        <f t="shared" si="409"/>
        <v/>
      </c>
      <c r="AU1284" s="153" t="str">
        <f>IF(E1284="","",VLOOKUP($E1284,カレンダマスタ!$A$4:$E$381,4,FALSE))</f>
        <v/>
      </c>
      <c r="AV1284" s="153" t="str">
        <f t="shared" si="400"/>
        <v/>
      </c>
      <c r="AW1284" s="153" t="str">
        <f t="shared" si="401"/>
        <v/>
      </c>
      <c r="AX1284" s="154" t="str">
        <f t="shared" si="402"/>
        <v/>
      </c>
      <c r="AY1284" s="154" t="str">
        <f t="shared" si="403"/>
        <v/>
      </c>
      <c r="AZ1284" s="144" t="str">
        <f>IF(AX1284&amp;AW1284="勤怠未設定","×",IF(AV1284="勤怠修正","×",IF(AC1284="外注","",IF(AA1284="",IF(AY1284&lt;&gt;"","×",""),IF(VLOOKUP(AA1284,カレンダマスタ!$H$66:$I$83,2,FALSE)&lt;&gt;AY1284,"×","OK")))))</f>
        <v/>
      </c>
      <c r="BC1284" s="153" t="str">
        <f>IF(E1284="","",VLOOKUP($E1284,カレンダマスタ!$A$4:$E$381,4,FALSE))</f>
        <v/>
      </c>
      <c r="BD1284" s="151" t="str">
        <f>IF(AC1284="社員","",IF(AG1284=0,"",IF(AD1284="NSTC",IF(COUNTIF(カレンダマスタ!$Q$5:$Q$32,G1284)=1,"OK","×"),
IF(AD1284="NS本社",IF(COUNTIF(カレンダマスタ!$T$5:$T$32,G1284)=1,"OK","×"),IF(COUNTIF(カレンダマスタ!$R$5:$R$32,G1284)=1,"OK","×")))))</f>
        <v/>
      </c>
      <c r="BE1284" s="151" t="str">
        <f>IF(AC1284="社員","",IF(G1284="","",IF(R1284&lt;&gt;"","",IF(AF1284="CS","OK",IF(VLOOKUP(E1284,カレンダマスタ!$A$5:$D$381,4,FALSE)&gt;0,"",IF(OR(G1284*24&gt;10.84,H1284*24&lt;14.5)=TRUE,"×","OK"))))))</f>
        <v/>
      </c>
      <c r="BF1284" s="151" t="str">
        <f t="shared" si="414"/>
        <v/>
      </c>
      <c r="BG1284" s="151" t="str">
        <f t="shared" si="410"/>
        <v/>
      </c>
      <c r="BI1284" s="144" t="str">
        <f t="shared" si="411"/>
        <v/>
      </c>
    </row>
    <row r="1285" spans="2:61">
      <c r="B1285" s="111"/>
      <c r="C1285" s="535"/>
      <c r="D1285" s="112"/>
      <c r="E1285" s="582"/>
      <c r="F1285" s="112"/>
      <c r="G1285" s="587"/>
      <c r="H1285" s="587"/>
      <c r="I1285" s="114"/>
      <c r="J1285" s="118"/>
      <c r="K1285" s="115"/>
      <c r="L1285" s="116"/>
      <c r="M1285" s="116"/>
      <c r="N1285" s="117"/>
      <c r="O1285" s="118"/>
      <c r="P1285" s="118"/>
      <c r="Q1285" s="118"/>
      <c r="R1285" s="119"/>
      <c r="S1285" s="120"/>
      <c r="T1285" s="433" t="str">
        <f t="shared" si="412"/>
        <v/>
      </c>
      <c r="U1285" s="431">
        <f>SUM(T1285:T1291)</f>
        <v>0</v>
      </c>
      <c r="V1285" s="431" t="str">
        <f t="shared" si="405"/>
        <v/>
      </c>
      <c r="W1285" s="298"/>
      <c r="X1285" s="113" t="str">
        <f t="shared" si="413"/>
        <v/>
      </c>
      <c r="Y1285" s="113" t="str">
        <f t="shared" si="406"/>
        <v/>
      </c>
      <c r="Z1285" s="113" t="str">
        <f t="shared" si="407"/>
        <v/>
      </c>
      <c r="AA1285" s="119" t="str">
        <f t="shared" si="399"/>
        <v/>
      </c>
      <c r="AC1285" s="190" t="str">
        <f>AC1271</f>
        <v/>
      </c>
      <c r="AD1285" s="191" t="str">
        <f>AD1271</f>
        <v/>
      </c>
      <c r="AE1285" s="191" t="str">
        <f>AE1271</f>
        <v/>
      </c>
      <c r="AF1285" s="191" t="str">
        <f>AF1271</f>
        <v/>
      </c>
      <c r="AG1285" s="206">
        <f t="shared" si="408"/>
        <v>0</v>
      </c>
      <c r="AI1285" s="158" t="str">
        <f>IF(月報!G1285&lt;&gt;"",月報!G1285,"")</f>
        <v/>
      </c>
      <c r="AJ1285" s="122" t="str">
        <f>IF(月報!W1285&lt;&gt;"",月報!W1285*24,"")</f>
        <v/>
      </c>
      <c r="AK1285" s="122" t="str">
        <f>IF(月報!P1285&lt;&gt;"",月報!P1285,"")</f>
        <v/>
      </c>
      <c r="AL1285" s="122" t="str">
        <f>IF(月報!Q1285&lt;&gt;"",IF(月報!Q1285="平日残","",月報!Q1285),"")</f>
        <v/>
      </c>
      <c r="AM1285" s="122"/>
      <c r="AN1285" s="122" t="str">
        <f t="shared" si="398"/>
        <v/>
      </c>
      <c r="AO1285" s="122" t="str">
        <f>IF($E1285="","",VLOOKUP($E1285,カレンダマスタ!$A$5:$E$381,5,FALSE))</f>
        <v/>
      </c>
      <c r="AQ1285" s="195" t="str">
        <f>IF(G1285="","",IF(VLOOKUP(E1285,カレンダマスタ!$A$5:$D$381,4,FALSE)=0,"",1))</f>
        <v/>
      </c>
      <c r="AR1285" s="123" t="str">
        <f>IF($G1285="","",IF($AD1285="NSTC",INDEX(カレンダマスタ!$I$26:$O$31,MATCH($G1285,カレンダマスタ!$H$26:$H$31,1),MATCH($H1285,カレンダマスタ!$I$25:$O$25,1)),
IF($AD1285="CS本社",INDEX(カレンダマスタ!$I$36:$O$41,MATCH($G1285,カレンダマスタ!$H$36:$H$41,1),MATCH($H1285,カレンダマスタ!$I$35:$O$35,1)),
IF($AD1285="NS本社",INDEX(カレンダマスタ!$I$94:$O$99,MATCH($G1285,カレンダマスタ!$H$95:$H$100,1),MATCH($H1285,カレンダマスタ!$I$93:$O$93,1)),
IF($AD1285="ODC",INDEX(カレンダマスタ!$I$46:$O$51,MATCH($G1285,カレンダマスタ!$H$46:$H$51,1),MATCH($H1285,カレンダマスタ!$I$45:$O$45,1)),
IF($AD1285="NS東京TC",INDEX(カレンダマスタ!$I$56:$O$61,MATCH($G1285,カレンダマスタ!$H$56:$H$61,1),MATCH($H1285,カレンダマスタ!$I$55:$O$55,1)),""))))))</f>
        <v/>
      </c>
      <c r="AS1285" s="122" t="str">
        <f t="shared" si="409"/>
        <v/>
      </c>
      <c r="AU1285" s="124" t="str">
        <f>IF(E1285="","",VLOOKUP($E1285,カレンダマスタ!$A$4:$E$381,4,FALSE))</f>
        <v/>
      </c>
      <c r="AV1285" s="124" t="str">
        <f t="shared" si="400"/>
        <v/>
      </c>
      <c r="AW1285" s="124" t="str">
        <f t="shared" si="401"/>
        <v/>
      </c>
      <c r="AX1285" s="125" t="str">
        <f t="shared" si="402"/>
        <v/>
      </c>
      <c r="AY1285" s="125" t="str">
        <f t="shared" si="403"/>
        <v/>
      </c>
      <c r="AZ1285" s="114" t="str">
        <f>IF(AX1285&amp;AW1285="勤怠未設定","×",IF(AV1285="勤怠修正","×",IF(AC1285="外注","",IF(AA1285="",IF(AY1285&lt;&gt;"","×",""),IF(VLOOKUP(AA1285,カレンダマスタ!$H$66:$I$83,2,FALSE)&lt;&gt;AY1285,"×","OK")))))</f>
        <v/>
      </c>
      <c r="BC1285" s="124" t="str">
        <f>IF(E1285="","",VLOOKUP($E1285,カレンダマスタ!$A$4:$E$381,4,FALSE))</f>
        <v/>
      </c>
      <c r="BD1285" s="122" t="str">
        <f>IF(AC1285="社員","",IF(AG1285=0,"",IF(AD1285="NSTC",IF(COUNTIF(カレンダマスタ!$Q$5:$Q$32,G1285)=1,"OK","×"),
IF(AD1285="NS本社",IF(COUNTIF(カレンダマスタ!$T$5:$T$32,G1285)=1,"OK","×"),IF(COUNTIF(カレンダマスタ!$R$5:$R$32,G1285)=1,"OK","×")))))</f>
        <v/>
      </c>
      <c r="BE1285" s="122" t="str">
        <f>IF(AC1285="社員","",IF(G1285="","",IF(R1285&lt;&gt;"","",IF(AF1285="CS","OK",IF(VLOOKUP(E1285,カレンダマスタ!$A$5:$D$381,4,FALSE)&gt;0,"",IF(OR(G1285*24&gt;10.84,H1285*24&lt;14.5)=TRUE,"×","OK"))))))</f>
        <v/>
      </c>
      <c r="BF1285" s="122" t="str">
        <f t="shared" si="414"/>
        <v/>
      </c>
      <c r="BG1285" s="122" t="str">
        <f t="shared" si="410"/>
        <v/>
      </c>
      <c r="BI1285" s="114" t="str">
        <f t="shared" si="411"/>
        <v/>
      </c>
    </row>
    <row r="1286" spans="2:61">
      <c r="B1286" s="111"/>
      <c r="C1286" s="536"/>
      <c r="D1286" s="128"/>
      <c r="E1286" s="583"/>
      <c r="F1286" s="128"/>
      <c r="G1286" s="588"/>
      <c r="H1286" s="588"/>
      <c r="I1286" s="130"/>
      <c r="J1286" s="139"/>
      <c r="K1286" s="131"/>
      <c r="L1286" s="132"/>
      <c r="M1286" s="132"/>
      <c r="N1286" s="141"/>
      <c r="O1286" s="139"/>
      <c r="P1286" s="139"/>
      <c r="Q1286" s="139"/>
      <c r="R1286" s="133"/>
      <c r="S1286" s="134"/>
      <c r="T1286" s="434" t="str">
        <f t="shared" si="412"/>
        <v/>
      </c>
      <c r="U1286" s="429"/>
      <c r="V1286" s="429" t="str">
        <f t="shared" si="405"/>
        <v/>
      </c>
      <c r="W1286" s="298"/>
      <c r="X1286" s="129" t="str">
        <f t="shared" si="413"/>
        <v/>
      </c>
      <c r="Y1286" s="129" t="str">
        <f t="shared" si="406"/>
        <v/>
      </c>
      <c r="Z1286" s="129" t="str">
        <f t="shared" si="407"/>
        <v/>
      </c>
      <c r="AA1286" s="133" t="str">
        <f t="shared" si="399"/>
        <v/>
      </c>
      <c r="AC1286" s="186" t="str">
        <f>AC1271</f>
        <v/>
      </c>
      <c r="AD1286" s="187" t="str">
        <f>AD1271</f>
        <v/>
      </c>
      <c r="AE1286" s="187" t="str">
        <f>AE1271</f>
        <v/>
      </c>
      <c r="AF1286" s="187" t="str">
        <f>AF1271</f>
        <v/>
      </c>
      <c r="AG1286" s="204">
        <f t="shared" si="408"/>
        <v>0</v>
      </c>
      <c r="AI1286" s="135" t="str">
        <f>IF(月報!G1286&lt;&gt;"",月報!G1286,"")</f>
        <v/>
      </c>
      <c r="AJ1286" s="126" t="str">
        <f>IF(月報!W1286&lt;&gt;"",月報!W1286*24,"")</f>
        <v/>
      </c>
      <c r="AK1286" s="126" t="str">
        <f>IF(月報!P1286&lt;&gt;"",月報!P1286,"")</f>
        <v/>
      </c>
      <c r="AL1286" s="126" t="str">
        <f>IF(月報!Q1286&lt;&gt;"",IF(月報!Q1286="平日残","",月報!Q1286),"")</f>
        <v/>
      </c>
      <c r="AM1286" s="126"/>
      <c r="AN1286" s="126" t="str">
        <f t="shared" si="398"/>
        <v/>
      </c>
      <c r="AO1286" s="126" t="str">
        <f>IF($E1286="","",VLOOKUP($E1286,カレンダマスタ!$A$5:$E$381,5,FALSE))</f>
        <v/>
      </c>
      <c r="AQ1286" s="196" t="str">
        <f>IF(G1286="","",IF(VLOOKUP(E1286,カレンダマスタ!$A$5:$D$381,4,FALSE)=0,"",1))</f>
        <v/>
      </c>
      <c r="AR1286" s="136" t="str">
        <f>IF($G1286="","",IF($AD1286="NSTC",INDEX(カレンダマスタ!$I$26:$O$31,MATCH($G1286,カレンダマスタ!$H$26:$H$31,1),MATCH($H1286,カレンダマスタ!$I$25:$O$25,1)),
IF($AD1286="CS本社",INDEX(カレンダマスタ!$I$36:$O$41,MATCH($G1286,カレンダマスタ!$H$36:$H$41,1),MATCH($H1286,カレンダマスタ!$I$35:$O$35,1)),
IF($AD1286="NS本社",INDEX(カレンダマスタ!$I$94:$O$99,MATCH($G1286,カレンダマスタ!$H$95:$H$100,1),MATCH($H1286,カレンダマスタ!$I$93:$O$93,1)),
IF($AD1286="ODC",INDEX(カレンダマスタ!$I$46:$O$51,MATCH($G1286,カレンダマスタ!$H$46:$H$51,1),MATCH($H1286,カレンダマスタ!$I$45:$O$45,1)),
IF($AD1286="NS東京TC",INDEX(カレンダマスタ!$I$56:$O$61,MATCH($G1286,カレンダマスタ!$H$56:$H$61,1),MATCH($H1286,カレンダマスタ!$I$55:$O$55,1)),""))))))</f>
        <v/>
      </c>
      <c r="AS1286" s="126" t="str">
        <f t="shared" si="409"/>
        <v/>
      </c>
      <c r="AU1286" s="137" t="str">
        <f>IF(E1286="","",VLOOKUP($E1286,カレンダマスタ!$A$4:$E$381,4,FALSE))</f>
        <v/>
      </c>
      <c r="AV1286" s="137" t="str">
        <f t="shared" si="400"/>
        <v/>
      </c>
      <c r="AW1286" s="137" t="str">
        <f t="shared" si="401"/>
        <v/>
      </c>
      <c r="AX1286" s="138" t="str">
        <f t="shared" si="402"/>
        <v/>
      </c>
      <c r="AY1286" s="138" t="str">
        <f t="shared" si="403"/>
        <v/>
      </c>
      <c r="AZ1286" s="130" t="str">
        <f>IF(AX1286&amp;AW1286="勤怠未設定","×",IF(AV1286="勤怠修正","×",IF(AC1286="外注","",IF(AA1286="",IF(AY1286&lt;&gt;"","×",""),IF(VLOOKUP(AA1286,カレンダマスタ!$H$66:$I$83,2,FALSE)&lt;&gt;AY1286,"×","OK")))))</f>
        <v/>
      </c>
      <c r="BC1286" s="137" t="str">
        <f>IF(E1286="","",VLOOKUP($E1286,カレンダマスタ!$A$4:$E$381,4,FALSE))</f>
        <v/>
      </c>
      <c r="BD1286" s="126" t="str">
        <f>IF(AC1286="社員","",IF(AG1286=0,"",IF(AD1286="NSTC",IF(COUNTIF(カレンダマスタ!$Q$5:$Q$32,G1286)=1,"OK","×"),
IF(AD1286="NS本社",IF(COUNTIF(カレンダマスタ!$T$5:$T$32,G1286)=1,"OK","×"),IF(COUNTIF(カレンダマスタ!$R$5:$R$32,G1286)=1,"OK","×")))))</f>
        <v/>
      </c>
      <c r="BE1286" s="126" t="str">
        <f>IF(AC1286="社員","",IF(G1286="","",IF(R1286&lt;&gt;"","",IF(AF1286="CS","OK",IF(VLOOKUP(E1286,カレンダマスタ!$A$5:$D$381,4,FALSE)&gt;0,"",IF(OR(G1286*24&gt;10.84,H1286*24&lt;14.5)=TRUE,"×","OK"))))))</f>
        <v/>
      </c>
      <c r="BF1286" s="126" t="str">
        <f t="shared" si="414"/>
        <v/>
      </c>
      <c r="BG1286" s="126" t="str">
        <f t="shared" si="410"/>
        <v/>
      </c>
      <c r="BI1286" s="130" t="str">
        <f t="shared" si="411"/>
        <v/>
      </c>
    </row>
    <row r="1287" spans="2:61">
      <c r="B1287" s="111"/>
      <c r="C1287" s="536"/>
      <c r="D1287" s="128"/>
      <c r="E1287" s="583"/>
      <c r="F1287" s="128"/>
      <c r="G1287" s="588"/>
      <c r="H1287" s="588"/>
      <c r="I1287" s="130"/>
      <c r="J1287" s="139"/>
      <c r="K1287" s="131"/>
      <c r="L1287" s="132"/>
      <c r="M1287" s="132"/>
      <c r="N1287" s="141"/>
      <c r="O1287" s="139"/>
      <c r="P1287" s="139"/>
      <c r="Q1287" s="139"/>
      <c r="R1287" s="133"/>
      <c r="S1287" s="134"/>
      <c r="T1287" s="434" t="str">
        <f t="shared" si="412"/>
        <v/>
      </c>
      <c r="U1287" s="429"/>
      <c r="V1287" s="429" t="str">
        <f t="shared" si="405"/>
        <v/>
      </c>
      <c r="W1287" s="298"/>
      <c r="X1287" s="129" t="str">
        <f t="shared" si="413"/>
        <v/>
      </c>
      <c r="Y1287" s="129" t="str">
        <f t="shared" si="406"/>
        <v/>
      </c>
      <c r="Z1287" s="129" t="str">
        <f t="shared" si="407"/>
        <v/>
      </c>
      <c r="AA1287" s="133" t="str">
        <f t="shared" si="399"/>
        <v/>
      </c>
      <c r="AC1287" s="186" t="str">
        <f>AC1271</f>
        <v/>
      </c>
      <c r="AD1287" s="187" t="str">
        <f>AD1271</f>
        <v/>
      </c>
      <c r="AE1287" s="187" t="str">
        <f>AE1271</f>
        <v/>
      </c>
      <c r="AF1287" s="187" t="str">
        <f>AF1271</f>
        <v/>
      </c>
      <c r="AG1287" s="204">
        <f t="shared" si="408"/>
        <v>0</v>
      </c>
      <c r="AI1287" s="135" t="str">
        <f>IF(月報!G1287&lt;&gt;"",月報!G1287,"")</f>
        <v/>
      </c>
      <c r="AJ1287" s="126" t="str">
        <f>IF(月報!W1287&lt;&gt;"",月報!W1287*24,"")</f>
        <v/>
      </c>
      <c r="AK1287" s="126" t="str">
        <f>IF(月報!P1287&lt;&gt;"",月報!P1287,"")</f>
        <v/>
      </c>
      <c r="AL1287" s="126" t="str">
        <f>IF(月報!Q1287&lt;&gt;"",IF(月報!Q1287="平日残","",月報!Q1287),"")</f>
        <v/>
      </c>
      <c r="AM1287" s="126"/>
      <c r="AN1287" s="126" t="str">
        <f t="shared" si="398"/>
        <v/>
      </c>
      <c r="AO1287" s="126" t="str">
        <f>IF($E1287="","",VLOOKUP($E1287,カレンダマスタ!$A$5:$E$381,5,FALSE))</f>
        <v/>
      </c>
      <c r="AQ1287" s="196" t="str">
        <f>IF(G1287="","",IF(VLOOKUP(E1287,カレンダマスタ!$A$5:$D$381,4,FALSE)=0,"",1))</f>
        <v/>
      </c>
      <c r="AR1287" s="136" t="str">
        <f>IF($G1287="","",IF($AD1287="NSTC",INDEX(カレンダマスタ!$I$26:$O$31,MATCH($G1287,カレンダマスタ!$H$26:$H$31,1),MATCH($H1287,カレンダマスタ!$I$25:$O$25,1)),
IF($AD1287="CS本社",INDEX(カレンダマスタ!$I$36:$O$41,MATCH($G1287,カレンダマスタ!$H$36:$H$41,1),MATCH($H1287,カレンダマスタ!$I$35:$O$35,1)),
IF($AD1287="NS本社",INDEX(カレンダマスタ!$I$94:$O$99,MATCH($G1287,カレンダマスタ!$H$95:$H$100,1),MATCH($H1287,カレンダマスタ!$I$93:$O$93,1)),
IF($AD1287="ODC",INDEX(カレンダマスタ!$I$46:$O$51,MATCH($G1287,カレンダマスタ!$H$46:$H$51,1),MATCH($H1287,カレンダマスタ!$I$45:$O$45,1)),
IF($AD1287="NS東京TC",INDEX(カレンダマスタ!$I$56:$O$61,MATCH($G1287,カレンダマスタ!$H$56:$H$61,1),MATCH($H1287,カレンダマスタ!$I$55:$O$55,1)),""))))))</f>
        <v/>
      </c>
      <c r="AS1287" s="126" t="str">
        <f t="shared" si="409"/>
        <v/>
      </c>
      <c r="AU1287" s="137" t="str">
        <f>IF(E1287="","",VLOOKUP($E1287,カレンダマスタ!$A$4:$E$381,4,FALSE))</f>
        <v/>
      </c>
      <c r="AV1287" s="137" t="str">
        <f t="shared" si="400"/>
        <v/>
      </c>
      <c r="AW1287" s="137" t="str">
        <f t="shared" si="401"/>
        <v/>
      </c>
      <c r="AX1287" s="138" t="str">
        <f t="shared" si="402"/>
        <v/>
      </c>
      <c r="AY1287" s="138" t="str">
        <f t="shared" si="403"/>
        <v/>
      </c>
      <c r="AZ1287" s="130" t="str">
        <f>IF(AX1287&amp;AW1287="勤怠未設定","×",IF(AV1287="勤怠修正","×",IF(AC1287="外注","",IF(AA1287="",IF(AY1287&lt;&gt;"","×",""),IF(VLOOKUP(AA1287,カレンダマスタ!$H$66:$I$83,2,FALSE)&lt;&gt;AY1287,"×","OK")))))</f>
        <v/>
      </c>
      <c r="BC1287" s="137" t="str">
        <f>IF(E1287="","",VLOOKUP($E1287,カレンダマスタ!$A$4:$E$381,4,FALSE))</f>
        <v/>
      </c>
      <c r="BD1287" s="126" t="str">
        <f>IF(AC1287="社員","",IF(AG1287=0,"",IF(AD1287="NSTC",IF(COUNTIF(カレンダマスタ!$Q$5:$Q$32,G1287)=1,"OK","×"),
IF(AD1287="NS本社",IF(COUNTIF(カレンダマスタ!$T$5:$T$32,G1287)=1,"OK","×"),IF(COUNTIF(カレンダマスタ!$R$5:$R$32,G1287)=1,"OK","×")))))</f>
        <v/>
      </c>
      <c r="BE1287" s="126" t="str">
        <f>IF(AC1287="社員","",IF(G1287="","",IF(R1287&lt;&gt;"","",IF(AF1287="CS","OK",IF(VLOOKUP(E1287,カレンダマスタ!$A$5:$D$381,4,FALSE)&gt;0,"",IF(OR(G1287*24&gt;10.84,H1287*24&lt;14.5)=TRUE,"×","OK"))))))</f>
        <v/>
      </c>
      <c r="BF1287" s="126" t="str">
        <f t="shared" si="414"/>
        <v/>
      </c>
      <c r="BG1287" s="126" t="str">
        <f t="shared" si="410"/>
        <v/>
      </c>
      <c r="BI1287" s="130" t="str">
        <f t="shared" si="411"/>
        <v/>
      </c>
    </row>
    <row r="1288" spans="2:61">
      <c r="B1288" s="111"/>
      <c r="C1288" s="536"/>
      <c r="D1288" s="128"/>
      <c r="E1288" s="583"/>
      <c r="F1288" s="128"/>
      <c r="G1288" s="588"/>
      <c r="H1288" s="588"/>
      <c r="I1288" s="130"/>
      <c r="J1288" s="139"/>
      <c r="K1288" s="131"/>
      <c r="L1288" s="132"/>
      <c r="M1288" s="132"/>
      <c r="N1288" s="141"/>
      <c r="O1288" s="139"/>
      <c r="P1288" s="139"/>
      <c r="Q1288" s="139"/>
      <c r="R1288" s="133"/>
      <c r="S1288" s="134"/>
      <c r="T1288" s="434" t="str">
        <f t="shared" si="412"/>
        <v/>
      </c>
      <c r="U1288" s="429"/>
      <c r="V1288" s="429" t="str">
        <f t="shared" si="405"/>
        <v/>
      </c>
      <c r="W1288" s="298"/>
      <c r="X1288" s="129" t="str">
        <f t="shared" si="413"/>
        <v/>
      </c>
      <c r="Y1288" s="129" t="str">
        <f t="shared" si="406"/>
        <v/>
      </c>
      <c r="Z1288" s="129" t="str">
        <f t="shared" si="407"/>
        <v/>
      </c>
      <c r="AA1288" s="133" t="str">
        <f t="shared" si="399"/>
        <v/>
      </c>
      <c r="AC1288" s="186" t="str">
        <f>AC1271</f>
        <v/>
      </c>
      <c r="AD1288" s="187" t="str">
        <f>AD1271</f>
        <v/>
      </c>
      <c r="AE1288" s="187" t="str">
        <f>AE1271</f>
        <v/>
      </c>
      <c r="AF1288" s="187" t="str">
        <f>AF1271</f>
        <v/>
      </c>
      <c r="AG1288" s="204">
        <f t="shared" si="408"/>
        <v>0</v>
      </c>
      <c r="AI1288" s="140" t="str">
        <f>IF(月報!G1288&lt;&gt;"",月報!G1288,"")</f>
        <v/>
      </c>
      <c r="AJ1288" s="126" t="str">
        <f>IF(月報!W1288&lt;&gt;"",月報!W1288*24,"")</f>
        <v/>
      </c>
      <c r="AK1288" s="126" t="str">
        <f>IF(月報!P1288&lt;&gt;"",月報!P1288,"")</f>
        <v/>
      </c>
      <c r="AL1288" s="126" t="str">
        <f>IF(月報!Q1288&lt;&gt;"",IF(月報!Q1288="平日残","",月報!Q1288),"")</f>
        <v/>
      </c>
      <c r="AM1288" s="126"/>
      <c r="AN1288" s="126" t="str">
        <f t="shared" si="398"/>
        <v/>
      </c>
      <c r="AO1288" s="126" t="str">
        <f>IF($E1288="","",VLOOKUP($E1288,カレンダマスタ!$A$5:$E$381,5,FALSE))</f>
        <v/>
      </c>
      <c r="AQ1288" s="196" t="str">
        <f>IF(G1288="","",IF(VLOOKUP(E1288,カレンダマスタ!$A$5:$D$381,4,FALSE)=0,"",1))</f>
        <v/>
      </c>
      <c r="AR1288" s="136" t="str">
        <f>IF($G1288="","",IF($AD1288="NSTC",INDEX(カレンダマスタ!$I$26:$O$31,MATCH($G1288,カレンダマスタ!$H$26:$H$31,1),MATCH($H1288,カレンダマスタ!$I$25:$O$25,1)),
IF($AD1288="CS本社",INDEX(カレンダマスタ!$I$36:$O$41,MATCH($G1288,カレンダマスタ!$H$36:$H$41,1),MATCH($H1288,カレンダマスタ!$I$35:$O$35,1)),
IF($AD1288="NS本社",INDEX(カレンダマスタ!$I$94:$O$99,MATCH($G1288,カレンダマスタ!$H$95:$H$100,1),MATCH($H1288,カレンダマスタ!$I$93:$O$93,1)),
IF($AD1288="ODC",INDEX(カレンダマスタ!$I$46:$O$51,MATCH($G1288,カレンダマスタ!$H$46:$H$51,1),MATCH($H1288,カレンダマスタ!$I$45:$O$45,1)),
IF($AD1288="NS東京TC",INDEX(カレンダマスタ!$I$56:$O$61,MATCH($G1288,カレンダマスタ!$H$56:$H$61,1),MATCH($H1288,カレンダマスタ!$I$55:$O$55,1)),""))))))</f>
        <v/>
      </c>
      <c r="AS1288" s="126" t="str">
        <f t="shared" si="409"/>
        <v/>
      </c>
      <c r="AU1288" s="137" t="str">
        <f>IF(E1288="","",VLOOKUP($E1288,カレンダマスタ!$A$4:$E$381,4,FALSE))</f>
        <v/>
      </c>
      <c r="AV1288" s="137" t="str">
        <f t="shared" si="400"/>
        <v/>
      </c>
      <c r="AW1288" s="137" t="str">
        <f t="shared" si="401"/>
        <v/>
      </c>
      <c r="AX1288" s="138" t="str">
        <f t="shared" si="402"/>
        <v/>
      </c>
      <c r="AY1288" s="138" t="str">
        <f t="shared" si="403"/>
        <v/>
      </c>
      <c r="AZ1288" s="130" t="str">
        <f>IF(AX1288&amp;AW1288="勤怠未設定","×",IF(AV1288="勤怠修正","×",IF(AC1288="外注","",IF(AA1288="",IF(AY1288&lt;&gt;"","×",""),IF(VLOOKUP(AA1288,カレンダマスタ!$H$66:$I$83,2,FALSE)&lt;&gt;AY1288,"×","OK")))))</f>
        <v/>
      </c>
      <c r="BC1288" s="137" t="str">
        <f>IF(E1288="","",VLOOKUP($E1288,カレンダマスタ!$A$4:$E$381,4,FALSE))</f>
        <v/>
      </c>
      <c r="BD1288" s="126" t="str">
        <f>IF(AC1288="社員","",IF(AG1288=0,"",IF(AD1288="NSTC",IF(COUNTIF(カレンダマスタ!$Q$5:$Q$32,G1288)=1,"OK","×"),
IF(AD1288="NS本社",IF(COUNTIF(カレンダマスタ!$T$5:$T$32,G1288)=1,"OK","×"),IF(COUNTIF(カレンダマスタ!$R$5:$R$32,G1288)=1,"OK","×")))))</f>
        <v/>
      </c>
      <c r="BE1288" s="126" t="str">
        <f>IF(AC1288="社員","",IF(G1288="","",IF(R1288&lt;&gt;"","",IF(AF1288="CS","OK",IF(VLOOKUP(E1288,カレンダマスタ!$A$5:$D$381,4,FALSE)&gt;0,"",IF(OR(G1288*24&gt;10.84,H1288*24&lt;14.5)=TRUE,"×","OK"))))))</f>
        <v/>
      </c>
      <c r="BF1288" s="126" t="str">
        <f t="shared" si="414"/>
        <v/>
      </c>
      <c r="BG1288" s="126" t="str">
        <f t="shared" si="410"/>
        <v/>
      </c>
      <c r="BI1288" s="130" t="str">
        <f t="shared" si="411"/>
        <v/>
      </c>
    </row>
    <row r="1289" spans="2:61">
      <c r="B1289" s="111"/>
      <c r="C1289" s="536"/>
      <c r="D1289" s="128"/>
      <c r="E1289" s="583"/>
      <c r="F1289" s="128"/>
      <c r="G1289" s="588"/>
      <c r="H1289" s="588"/>
      <c r="I1289" s="130"/>
      <c r="J1289" s="139"/>
      <c r="K1289" s="131"/>
      <c r="L1289" s="132"/>
      <c r="M1289" s="132"/>
      <c r="N1289" s="141"/>
      <c r="O1289" s="139"/>
      <c r="P1289" s="139"/>
      <c r="Q1289" s="139"/>
      <c r="R1289" s="133"/>
      <c r="S1289" s="134"/>
      <c r="T1289" s="434" t="str">
        <f t="shared" si="412"/>
        <v/>
      </c>
      <c r="U1289" s="429"/>
      <c r="V1289" s="429" t="str">
        <f t="shared" si="405"/>
        <v/>
      </c>
      <c r="W1289" s="298"/>
      <c r="X1289" s="129" t="str">
        <f t="shared" si="413"/>
        <v/>
      </c>
      <c r="Y1289" s="129" t="str">
        <f t="shared" si="406"/>
        <v/>
      </c>
      <c r="Z1289" s="129" t="str">
        <f t="shared" si="407"/>
        <v/>
      </c>
      <c r="AA1289" s="133" t="str">
        <f t="shared" si="399"/>
        <v/>
      </c>
      <c r="AC1289" s="186" t="str">
        <f>AC1271</f>
        <v/>
      </c>
      <c r="AD1289" s="187" t="str">
        <f>AD1271</f>
        <v/>
      </c>
      <c r="AE1289" s="187" t="str">
        <f>AE1271</f>
        <v/>
      </c>
      <c r="AF1289" s="187" t="str">
        <f>AF1271</f>
        <v/>
      </c>
      <c r="AG1289" s="204">
        <f t="shared" si="408"/>
        <v>0</v>
      </c>
      <c r="AI1289" s="140" t="str">
        <f>IF(月報!G1289&lt;&gt;"",月報!G1289,"")</f>
        <v/>
      </c>
      <c r="AJ1289" s="126" t="str">
        <f>IF(月報!W1289&lt;&gt;"",月報!W1289*24,"")</f>
        <v/>
      </c>
      <c r="AK1289" s="126" t="str">
        <f>IF(月報!P1289&lt;&gt;"",月報!P1289,"")</f>
        <v/>
      </c>
      <c r="AL1289" s="126" t="str">
        <f>IF(月報!Q1289&lt;&gt;"",IF(月報!Q1289="平日残","",月報!Q1289),"")</f>
        <v/>
      </c>
      <c r="AM1289" s="126"/>
      <c r="AN1289" s="126" t="str">
        <f t="shared" si="398"/>
        <v/>
      </c>
      <c r="AO1289" s="126" t="str">
        <f>IF($E1289="","",VLOOKUP($E1289,カレンダマスタ!$A$5:$E$381,5,FALSE))</f>
        <v/>
      </c>
      <c r="AQ1289" s="196" t="str">
        <f>IF(G1289="","",IF(VLOOKUP(E1289,カレンダマスタ!$A$5:$D$381,4,FALSE)=0,"",1))</f>
        <v/>
      </c>
      <c r="AR1289" s="136" t="str">
        <f>IF($G1289="","",IF($AD1289="NSTC",INDEX(カレンダマスタ!$I$26:$O$31,MATCH($G1289,カレンダマスタ!$H$26:$H$31,1),MATCH($H1289,カレンダマスタ!$I$25:$O$25,1)),
IF($AD1289="CS本社",INDEX(カレンダマスタ!$I$36:$O$41,MATCH($G1289,カレンダマスタ!$H$36:$H$41,1),MATCH($H1289,カレンダマスタ!$I$35:$O$35,1)),
IF($AD1289="NS本社",INDEX(カレンダマスタ!$I$94:$O$99,MATCH($G1289,カレンダマスタ!$H$95:$H$100,1),MATCH($H1289,カレンダマスタ!$I$93:$O$93,1)),
IF($AD1289="ODC",INDEX(カレンダマスタ!$I$46:$O$51,MATCH($G1289,カレンダマスタ!$H$46:$H$51,1),MATCH($H1289,カレンダマスタ!$I$45:$O$45,1)),
IF($AD1289="NS東京TC",INDEX(カレンダマスタ!$I$56:$O$61,MATCH($G1289,カレンダマスタ!$H$56:$H$61,1),MATCH($H1289,カレンダマスタ!$I$55:$O$55,1)),""))))))</f>
        <v/>
      </c>
      <c r="AS1289" s="126" t="str">
        <f t="shared" si="409"/>
        <v/>
      </c>
      <c r="AU1289" s="137" t="str">
        <f>IF(E1289="","",VLOOKUP($E1289,カレンダマスタ!$A$4:$E$381,4,FALSE))</f>
        <v/>
      </c>
      <c r="AV1289" s="137" t="str">
        <f t="shared" si="400"/>
        <v/>
      </c>
      <c r="AW1289" s="137" t="str">
        <f t="shared" si="401"/>
        <v/>
      </c>
      <c r="AX1289" s="138" t="str">
        <f t="shared" si="402"/>
        <v/>
      </c>
      <c r="AY1289" s="138" t="str">
        <f t="shared" si="403"/>
        <v/>
      </c>
      <c r="AZ1289" s="130" t="str">
        <f>IF(AX1289&amp;AW1289="勤怠未設定","×",IF(AV1289="勤怠修正","×",IF(AC1289="外注","",IF(AA1289="",IF(AY1289&lt;&gt;"","×",""),IF(VLOOKUP(AA1289,カレンダマスタ!$H$66:$I$83,2,FALSE)&lt;&gt;AY1289,"×","OK")))))</f>
        <v/>
      </c>
      <c r="BC1289" s="137" t="str">
        <f>IF(E1289="","",VLOOKUP($E1289,カレンダマスタ!$A$4:$E$381,4,FALSE))</f>
        <v/>
      </c>
      <c r="BD1289" s="126" t="str">
        <f>IF(AC1289="社員","",IF(AG1289=0,"",IF(AD1289="NSTC",IF(COUNTIF(カレンダマスタ!$Q$5:$Q$32,G1289)=1,"OK","×"),
IF(AD1289="NS本社",IF(COUNTIF(カレンダマスタ!$T$5:$T$32,G1289)=1,"OK","×"),IF(COUNTIF(カレンダマスタ!$R$5:$R$32,G1289)=1,"OK","×")))))</f>
        <v/>
      </c>
      <c r="BE1289" s="126" t="str">
        <f>IF(AC1289="社員","",IF(G1289="","",IF(R1289&lt;&gt;"","",IF(AF1289="CS","OK",IF(VLOOKUP(E1289,カレンダマスタ!$A$5:$D$381,4,FALSE)&gt;0,"",IF(OR(G1289*24&gt;10.84,H1289*24&lt;14.5)=TRUE,"×","OK"))))))</f>
        <v/>
      </c>
      <c r="BF1289" s="126" t="str">
        <f t="shared" si="414"/>
        <v/>
      </c>
      <c r="BG1289" s="126" t="str">
        <f t="shared" si="410"/>
        <v/>
      </c>
      <c r="BI1289" s="130" t="str">
        <f t="shared" si="411"/>
        <v/>
      </c>
    </row>
    <row r="1290" spans="2:61">
      <c r="B1290" s="111"/>
      <c r="C1290" s="536"/>
      <c r="D1290" s="128"/>
      <c r="E1290" s="583"/>
      <c r="F1290" s="128"/>
      <c r="G1290" s="588"/>
      <c r="H1290" s="588"/>
      <c r="I1290" s="130"/>
      <c r="J1290" s="139"/>
      <c r="K1290" s="131"/>
      <c r="L1290" s="132"/>
      <c r="M1290" s="132"/>
      <c r="N1290" s="141"/>
      <c r="O1290" s="139"/>
      <c r="P1290" s="139"/>
      <c r="Q1290" s="139"/>
      <c r="R1290" s="133"/>
      <c r="S1290" s="134"/>
      <c r="T1290" s="434" t="str">
        <f t="shared" si="412"/>
        <v/>
      </c>
      <c r="U1290" s="429"/>
      <c r="V1290" s="429" t="str">
        <f t="shared" si="405"/>
        <v/>
      </c>
      <c r="W1290" s="298"/>
      <c r="X1290" s="129" t="str">
        <f t="shared" si="413"/>
        <v/>
      </c>
      <c r="Y1290" s="129" t="str">
        <f t="shared" si="406"/>
        <v/>
      </c>
      <c r="Z1290" s="129" t="str">
        <f t="shared" si="407"/>
        <v/>
      </c>
      <c r="AA1290" s="133" t="str">
        <f t="shared" si="399"/>
        <v/>
      </c>
      <c r="AC1290" s="186" t="str">
        <f>AC1271</f>
        <v/>
      </c>
      <c r="AD1290" s="187" t="str">
        <f>AD1271</f>
        <v/>
      </c>
      <c r="AE1290" s="187" t="str">
        <f>AE1271</f>
        <v/>
      </c>
      <c r="AF1290" s="187" t="str">
        <f>AF1271</f>
        <v/>
      </c>
      <c r="AG1290" s="204">
        <f t="shared" si="408"/>
        <v>0</v>
      </c>
      <c r="AI1290" s="140" t="str">
        <f>IF(月報!G1290&lt;&gt;"",月報!G1290,"")</f>
        <v/>
      </c>
      <c r="AJ1290" s="126" t="str">
        <f>IF(月報!W1290&lt;&gt;"",月報!W1290*24,"")</f>
        <v/>
      </c>
      <c r="AK1290" s="126" t="str">
        <f>IF(月報!P1290&lt;&gt;"",月報!P1290,"")</f>
        <v/>
      </c>
      <c r="AL1290" s="126" t="str">
        <f>IF(月報!Q1290&lt;&gt;"",IF(月報!Q1290="平日残","",月報!Q1290),"")</f>
        <v/>
      </c>
      <c r="AM1290" s="126"/>
      <c r="AN1290" s="126" t="str">
        <f t="shared" si="398"/>
        <v/>
      </c>
      <c r="AO1290" s="126" t="str">
        <f>IF($E1290="","",VLOOKUP($E1290,カレンダマスタ!$A$5:$E$381,5,FALSE))</f>
        <v/>
      </c>
      <c r="AQ1290" s="196" t="str">
        <f>IF(G1290="","",IF(VLOOKUP(E1290,カレンダマスタ!$A$5:$D$381,4,FALSE)=0,"",1))</f>
        <v/>
      </c>
      <c r="AR1290" s="136" t="str">
        <f>IF($G1290="","",IF($AD1290="NSTC",INDEX(カレンダマスタ!$I$26:$O$31,MATCH($G1290,カレンダマスタ!$H$26:$H$31,1),MATCH($H1290,カレンダマスタ!$I$25:$O$25,1)),
IF($AD1290="CS本社",INDEX(カレンダマスタ!$I$36:$O$41,MATCH($G1290,カレンダマスタ!$H$36:$H$41,1),MATCH($H1290,カレンダマスタ!$I$35:$O$35,1)),
IF($AD1290="NS本社",INDEX(カレンダマスタ!$I$94:$O$99,MATCH($G1290,カレンダマスタ!$H$95:$H$100,1),MATCH($H1290,カレンダマスタ!$I$93:$O$93,1)),
IF($AD1290="ODC",INDEX(カレンダマスタ!$I$46:$O$51,MATCH($G1290,カレンダマスタ!$H$46:$H$51,1),MATCH($H1290,カレンダマスタ!$I$45:$O$45,1)),
IF($AD1290="NS東京TC",INDEX(カレンダマスタ!$I$56:$O$61,MATCH($G1290,カレンダマスタ!$H$56:$H$61,1),MATCH($H1290,カレンダマスタ!$I$55:$O$55,1)),""))))))</f>
        <v/>
      </c>
      <c r="AS1290" s="126" t="str">
        <f t="shared" si="409"/>
        <v/>
      </c>
      <c r="AU1290" s="137" t="str">
        <f>IF(E1290="","",VLOOKUP($E1290,カレンダマスタ!$A$4:$E$381,4,FALSE))</f>
        <v/>
      </c>
      <c r="AV1290" s="137" t="str">
        <f t="shared" si="400"/>
        <v/>
      </c>
      <c r="AW1290" s="137" t="str">
        <f t="shared" si="401"/>
        <v/>
      </c>
      <c r="AX1290" s="138" t="str">
        <f t="shared" si="402"/>
        <v/>
      </c>
      <c r="AY1290" s="138" t="str">
        <f t="shared" si="403"/>
        <v/>
      </c>
      <c r="AZ1290" s="130" t="str">
        <f>IF(AX1290&amp;AW1290="勤怠未設定","×",IF(AV1290="勤怠修正","×",IF(AC1290="外注","",IF(AA1290="",IF(AY1290&lt;&gt;"","×",""),IF(VLOOKUP(AA1290,カレンダマスタ!$H$66:$I$83,2,FALSE)&lt;&gt;AY1290,"×","OK")))))</f>
        <v/>
      </c>
      <c r="BC1290" s="137" t="str">
        <f>IF(E1290="","",VLOOKUP($E1290,カレンダマスタ!$A$4:$E$381,4,FALSE))</f>
        <v/>
      </c>
      <c r="BD1290" s="126" t="str">
        <f>IF(AC1290="社員","",IF(AG1290=0,"",IF(AD1290="NSTC",IF(COUNTIF(カレンダマスタ!$Q$5:$Q$32,G1290)=1,"OK","×"),
IF(AD1290="NS本社",IF(COUNTIF(カレンダマスタ!$T$5:$T$32,G1290)=1,"OK","×"),IF(COUNTIF(カレンダマスタ!$R$5:$R$32,G1290)=1,"OK","×")))))</f>
        <v/>
      </c>
      <c r="BE1290" s="126" t="str">
        <f>IF(AC1290="社員","",IF(G1290="","",IF(R1290&lt;&gt;"","",IF(AF1290="CS","OK",IF(VLOOKUP(E1290,カレンダマスタ!$A$5:$D$381,4,FALSE)&gt;0,"",IF(OR(G1290*24&gt;10.84,H1290*24&lt;14.5)=TRUE,"×","OK"))))))</f>
        <v/>
      </c>
      <c r="BF1290" s="126" t="str">
        <f t="shared" si="414"/>
        <v/>
      </c>
      <c r="BG1290" s="126" t="str">
        <f t="shared" si="410"/>
        <v/>
      </c>
      <c r="BI1290" s="130" t="str">
        <f t="shared" si="411"/>
        <v/>
      </c>
    </row>
    <row r="1291" spans="2:61">
      <c r="B1291" s="111"/>
      <c r="C1291" s="537"/>
      <c r="D1291" s="142"/>
      <c r="E1291" s="584"/>
      <c r="F1291" s="142"/>
      <c r="G1291" s="589"/>
      <c r="H1291" s="589"/>
      <c r="I1291" s="144"/>
      <c r="J1291" s="148"/>
      <c r="K1291" s="145"/>
      <c r="L1291" s="146"/>
      <c r="M1291" s="146"/>
      <c r="N1291" s="147"/>
      <c r="O1291" s="148"/>
      <c r="P1291" s="148"/>
      <c r="Q1291" s="148"/>
      <c r="R1291" s="149"/>
      <c r="S1291" s="156"/>
      <c r="T1291" s="435" t="str">
        <f t="shared" si="412"/>
        <v/>
      </c>
      <c r="U1291" s="430"/>
      <c r="V1291" s="430" t="str">
        <f t="shared" si="405"/>
        <v/>
      </c>
      <c r="W1291" s="298"/>
      <c r="X1291" s="143" t="str">
        <f t="shared" si="413"/>
        <v/>
      </c>
      <c r="Y1291" s="143" t="str">
        <f t="shared" si="406"/>
        <v/>
      </c>
      <c r="Z1291" s="143" t="str">
        <f t="shared" si="407"/>
        <v/>
      </c>
      <c r="AA1291" s="149" t="str">
        <f t="shared" si="399"/>
        <v/>
      </c>
      <c r="AC1291" s="188" t="str">
        <f>AC1271</f>
        <v/>
      </c>
      <c r="AD1291" s="189" t="str">
        <f>AD1271</f>
        <v/>
      </c>
      <c r="AE1291" s="189" t="str">
        <f>AE1271</f>
        <v/>
      </c>
      <c r="AF1291" s="189" t="str">
        <f>AF1271</f>
        <v/>
      </c>
      <c r="AG1291" s="205">
        <f t="shared" si="408"/>
        <v>0</v>
      </c>
      <c r="AI1291" s="157" t="str">
        <f>IF(月報!G1291&lt;&gt;"",月報!G1291,"")</f>
        <v/>
      </c>
      <c r="AJ1291" s="151" t="str">
        <f>IF(月報!W1291&lt;&gt;"",月報!W1291*24,"")</f>
        <v/>
      </c>
      <c r="AK1291" s="151" t="str">
        <f>IF(月報!P1291&lt;&gt;"",月報!P1291,"")</f>
        <v/>
      </c>
      <c r="AL1291" s="151" t="str">
        <f>IF(月報!Q1291&lt;&gt;"",IF(月報!Q1291="平日残","",月報!Q1291),"")</f>
        <v/>
      </c>
      <c r="AM1291" s="151"/>
      <c r="AN1291" s="151" t="str">
        <f t="shared" ref="AN1291:AN1354" si="415">IF($AO1291=0,IF($G1291="",IF($Q1291="","週報未入力",""),""),"")</f>
        <v/>
      </c>
      <c r="AO1291" s="151" t="str">
        <f>IF($E1291="","",VLOOKUP($E1291,カレンダマスタ!$A$5:$E$381,5,FALSE))</f>
        <v/>
      </c>
      <c r="AQ1291" s="197" t="str">
        <f>IF(G1291="","",IF(VLOOKUP(E1291,カレンダマスタ!$A$5:$D$381,4,FALSE)=0,"",1))</f>
        <v/>
      </c>
      <c r="AR1291" s="152" t="str">
        <f>IF($G1291="","",IF($AD1291="NSTC",INDEX(カレンダマスタ!$I$26:$O$31,MATCH($G1291,カレンダマスタ!$H$26:$H$31,1),MATCH($H1291,カレンダマスタ!$I$25:$O$25,1)),
IF($AD1291="CS本社",INDEX(カレンダマスタ!$I$36:$O$41,MATCH($G1291,カレンダマスタ!$H$36:$H$41,1),MATCH($H1291,カレンダマスタ!$I$35:$O$35,1)),
IF($AD1291="NS本社",INDEX(カレンダマスタ!$I$94:$O$99,MATCH($G1291,カレンダマスタ!$H$95:$H$100,1),MATCH($H1291,カレンダマスタ!$I$93:$O$93,1)),
IF($AD1291="ODC",INDEX(カレンダマスタ!$I$46:$O$51,MATCH($G1291,カレンダマスタ!$H$46:$H$51,1),MATCH($H1291,カレンダマスタ!$I$45:$O$45,1)),
IF($AD1291="NS東京TC",INDEX(カレンダマスタ!$I$56:$O$61,MATCH($G1291,カレンダマスタ!$H$56:$H$61,1),MATCH($H1291,カレンダマスタ!$I$55:$O$55,1)),""))))))</f>
        <v/>
      </c>
      <c r="AS1291" s="151" t="str">
        <f t="shared" si="409"/>
        <v/>
      </c>
      <c r="AU1291" s="153" t="str">
        <f>IF(E1291="","",VLOOKUP($E1291,カレンダマスタ!$A$4:$E$381,4,FALSE))</f>
        <v/>
      </c>
      <c r="AV1291" s="153" t="str">
        <f t="shared" si="400"/>
        <v/>
      </c>
      <c r="AW1291" s="153" t="str">
        <f t="shared" si="401"/>
        <v/>
      </c>
      <c r="AX1291" s="154" t="str">
        <f t="shared" si="402"/>
        <v/>
      </c>
      <c r="AY1291" s="154" t="str">
        <f t="shared" si="403"/>
        <v/>
      </c>
      <c r="AZ1291" s="144" t="str">
        <f>IF(AX1291&amp;AW1291="勤怠未設定","×",IF(AV1291="勤怠修正","×",IF(AC1291="外注","",IF(AA1291="",IF(AY1291&lt;&gt;"","×",""),IF(VLOOKUP(AA1291,カレンダマスタ!$H$66:$I$83,2,FALSE)&lt;&gt;AY1291,"×","OK")))))</f>
        <v/>
      </c>
      <c r="BC1291" s="153" t="str">
        <f>IF(E1291="","",VLOOKUP($E1291,カレンダマスタ!$A$4:$E$381,4,FALSE))</f>
        <v/>
      </c>
      <c r="BD1291" s="151" t="str">
        <f>IF(AC1291="社員","",IF(AG1291=0,"",IF(AD1291="NSTC",IF(COUNTIF(カレンダマスタ!$Q$5:$Q$32,G1291)=1,"OK","×"),
IF(AD1291="NS本社",IF(COUNTIF(カレンダマスタ!$T$5:$T$32,G1291)=1,"OK","×"),IF(COUNTIF(カレンダマスタ!$R$5:$R$32,G1291)=1,"OK","×")))))</f>
        <v/>
      </c>
      <c r="BE1291" s="151" t="str">
        <f>IF(AC1291="社員","",IF(G1291="","",IF(R1291&lt;&gt;"","",IF(AF1291="CS","OK",IF(VLOOKUP(E1291,カレンダマスタ!$A$5:$D$381,4,FALSE)&gt;0,"",IF(OR(G1291*24&gt;10.84,H1291*24&lt;14.5)=TRUE,"×","OK"))))))</f>
        <v/>
      </c>
      <c r="BF1291" s="151" t="str">
        <f t="shared" si="414"/>
        <v/>
      </c>
      <c r="BG1291" s="151" t="str">
        <f t="shared" si="410"/>
        <v/>
      </c>
      <c r="BI1291" s="144" t="str">
        <f t="shared" si="411"/>
        <v/>
      </c>
    </row>
    <row r="1292" spans="2:61">
      <c r="B1292" s="111"/>
      <c r="C1292" s="535"/>
      <c r="D1292" s="112"/>
      <c r="E1292" s="582"/>
      <c r="F1292" s="112"/>
      <c r="G1292" s="587"/>
      <c r="H1292" s="587"/>
      <c r="I1292" s="114"/>
      <c r="J1292" s="118"/>
      <c r="K1292" s="115"/>
      <c r="L1292" s="116"/>
      <c r="M1292" s="116"/>
      <c r="N1292" s="117"/>
      <c r="O1292" s="118"/>
      <c r="P1292" s="118"/>
      <c r="Q1292" s="118"/>
      <c r="R1292" s="119"/>
      <c r="S1292" s="120"/>
      <c r="T1292" s="433" t="str">
        <f t="shared" si="412"/>
        <v/>
      </c>
      <c r="U1292" s="431">
        <f>SUM(T1292:T1298)</f>
        <v>0</v>
      </c>
      <c r="V1292" s="431" t="str">
        <f t="shared" si="405"/>
        <v/>
      </c>
      <c r="W1292" s="298"/>
      <c r="X1292" s="113" t="str">
        <f t="shared" si="413"/>
        <v/>
      </c>
      <c r="Y1292" s="113" t="str">
        <f t="shared" si="406"/>
        <v/>
      </c>
      <c r="Z1292" s="113" t="str">
        <f t="shared" si="407"/>
        <v/>
      </c>
      <c r="AA1292" s="119" t="str">
        <f t="shared" ref="AA1292:AA1355" si="416">IF(R1292&lt;&gt;"",IF(AND(AO1292=2,R1292="休出"),"法休残",R1292),"")</f>
        <v/>
      </c>
      <c r="AC1292" s="190" t="str">
        <f>AC1271</f>
        <v/>
      </c>
      <c r="AD1292" s="191" t="str">
        <f>AD1271</f>
        <v/>
      </c>
      <c r="AE1292" s="191" t="str">
        <f>AE1271</f>
        <v/>
      </c>
      <c r="AF1292" s="191" t="str">
        <f>AF1271</f>
        <v/>
      </c>
      <c r="AG1292" s="206">
        <f t="shared" si="408"/>
        <v>0</v>
      </c>
      <c r="AI1292" s="158" t="str">
        <f>IF(月報!G1292&lt;&gt;"",月報!G1292,"")</f>
        <v/>
      </c>
      <c r="AJ1292" s="122" t="str">
        <f>IF(月報!W1292&lt;&gt;"",月報!W1292*24,"")</f>
        <v/>
      </c>
      <c r="AK1292" s="122" t="str">
        <f>IF(月報!P1292&lt;&gt;"",月報!P1292,"")</f>
        <v/>
      </c>
      <c r="AL1292" s="122" t="str">
        <f>IF(月報!Q1292&lt;&gt;"",IF(月報!Q1292="平日残","",月報!Q1292),"")</f>
        <v/>
      </c>
      <c r="AM1292" s="122"/>
      <c r="AN1292" s="122" t="str">
        <f t="shared" si="415"/>
        <v/>
      </c>
      <c r="AO1292" s="122" t="str">
        <f>IF($E1292="","",VLOOKUP($E1292,カレンダマスタ!$A$5:$E$381,5,FALSE))</f>
        <v/>
      </c>
      <c r="AQ1292" s="195" t="str">
        <f>IF(G1292="","",IF(VLOOKUP(E1292,カレンダマスタ!$A$5:$D$381,4,FALSE)=0,"",1))</f>
        <v/>
      </c>
      <c r="AR1292" s="123" t="str">
        <f>IF($G1292="","",IF($AD1292="NSTC",INDEX(カレンダマスタ!$I$26:$O$31,MATCH($G1292,カレンダマスタ!$H$26:$H$31,1),MATCH($H1292,カレンダマスタ!$I$25:$O$25,1)),
IF($AD1292="CS本社",INDEX(カレンダマスタ!$I$36:$O$41,MATCH($G1292,カレンダマスタ!$H$36:$H$41,1),MATCH($H1292,カレンダマスタ!$I$35:$O$35,1)),
IF($AD1292="NS本社",INDEX(カレンダマスタ!$I$94:$O$99,MATCH($G1292,カレンダマスタ!$H$95:$H$100,1),MATCH($H1292,カレンダマスタ!$I$93:$O$93,1)),
IF($AD1292="ODC",INDEX(カレンダマスタ!$I$46:$O$51,MATCH($G1292,カレンダマスタ!$H$46:$H$51,1),MATCH($H1292,カレンダマスタ!$I$45:$O$45,1)),
IF($AD1292="NS東京TC",INDEX(カレンダマスタ!$I$56:$O$61,MATCH($G1292,カレンダマスタ!$H$56:$H$61,1),MATCH($H1292,カレンダマスタ!$I$55:$O$55,1)),""))))))</f>
        <v/>
      </c>
      <c r="AS1292" s="122" t="str">
        <f t="shared" si="409"/>
        <v/>
      </c>
      <c r="AU1292" s="124" t="str">
        <f>IF(E1292="","",VLOOKUP($E1292,カレンダマスタ!$A$4:$E$381,4,FALSE))</f>
        <v/>
      </c>
      <c r="AV1292" s="124" t="str">
        <f t="shared" ref="AV1292:AV1355" si="417">IF(AA1292="","",IF(OR(AA1292="欠勤",AA1292="遅刻"),"勤怠修正",""))</f>
        <v/>
      </c>
      <c r="AW1292" s="124" t="str">
        <f t="shared" ref="AW1292:AW1355" si="418">IF(Q1292="","",IF(R1292="","勤怠未設定",""))</f>
        <v/>
      </c>
      <c r="AX1292" s="125" t="str">
        <f t="shared" ref="AX1292:AX1355" si="419">IF(E1292="","",IF(AND(AU1292&gt;=1,J1292&lt;&gt;"",AA1292=""),"勤怠未設定",IF(AA1292&lt;&gt;"",AA1292,"")))</f>
        <v/>
      </c>
      <c r="AY1292" s="125" t="str">
        <f t="shared" ref="AY1292:AY1355" si="420">IF(AC1292="外注","",IF(AK1292&amp;AL1292&lt;&gt;"",AK1292&amp;AL1292,""))</f>
        <v/>
      </c>
      <c r="AZ1292" s="114" t="str">
        <f>IF(AX1292&amp;AW1292="勤怠未設定","×",IF(AV1292="勤怠修正","×",IF(AC1292="外注","",IF(AA1292="",IF(AY1292&lt;&gt;"","×",""),IF(VLOOKUP(AA1292,カレンダマスタ!$H$66:$I$83,2,FALSE)&lt;&gt;AY1292,"×","OK")))))</f>
        <v/>
      </c>
      <c r="BC1292" s="124" t="str">
        <f>IF(E1292="","",VLOOKUP($E1292,カレンダマスタ!$A$4:$E$381,4,FALSE))</f>
        <v/>
      </c>
      <c r="BD1292" s="122" t="str">
        <f>IF(AC1292="社員","",IF(AG1292=0,"",IF(AD1292="NSTC",IF(COUNTIF(カレンダマスタ!$Q$5:$Q$32,G1292)=1,"OK","×"),
IF(AD1292="NS本社",IF(COUNTIF(カレンダマスタ!$T$5:$T$32,G1292)=1,"OK","×"),IF(COUNTIF(カレンダマスタ!$R$5:$R$32,G1292)=1,"OK","×")))))</f>
        <v/>
      </c>
      <c r="BE1292" s="122" t="str">
        <f>IF(AC1292="社員","",IF(G1292="","",IF(R1292&lt;&gt;"","",IF(AF1292="CS","OK",IF(VLOOKUP(E1292,カレンダマスタ!$A$5:$D$381,4,FALSE)&gt;0,"",IF(OR(G1292*24&gt;10.84,H1292*24&lt;14.5)=TRUE,"×","OK"))))))</f>
        <v/>
      </c>
      <c r="BF1292" s="122" t="str">
        <f t="shared" si="414"/>
        <v/>
      </c>
      <c r="BG1292" s="122" t="str">
        <f t="shared" si="410"/>
        <v/>
      </c>
      <c r="BI1292" s="114" t="str">
        <f t="shared" si="411"/>
        <v/>
      </c>
    </row>
    <row r="1293" spans="2:61">
      <c r="B1293" s="111"/>
      <c r="C1293" s="536"/>
      <c r="D1293" s="128"/>
      <c r="E1293" s="583"/>
      <c r="F1293" s="128"/>
      <c r="G1293" s="588"/>
      <c r="H1293" s="588"/>
      <c r="I1293" s="130"/>
      <c r="J1293" s="139"/>
      <c r="K1293" s="131"/>
      <c r="L1293" s="132"/>
      <c r="M1293" s="132"/>
      <c r="N1293" s="141"/>
      <c r="O1293" s="139"/>
      <c r="P1293" s="139"/>
      <c r="Q1293" s="139"/>
      <c r="R1293" s="133"/>
      <c r="S1293" s="134"/>
      <c r="T1293" s="434" t="str">
        <f t="shared" si="412"/>
        <v/>
      </c>
      <c r="U1293" s="429"/>
      <c r="V1293" s="429" t="str">
        <f t="shared" si="405"/>
        <v/>
      </c>
      <c r="W1293" s="298"/>
      <c r="X1293" s="129" t="str">
        <f t="shared" si="413"/>
        <v/>
      </c>
      <c r="Y1293" s="129" t="str">
        <f t="shared" si="406"/>
        <v/>
      </c>
      <c r="Z1293" s="129" t="str">
        <f t="shared" si="407"/>
        <v/>
      </c>
      <c r="AA1293" s="133" t="str">
        <f t="shared" si="416"/>
        <v/>
      </c>
      <c r="AC1293" s="186" t="str">
        <f>AC1271</f>
        <v/>
      </c>
      <c r="AD1293" s="187" t="str">
        <f>AD1271</f>
        <v/>
      </c>
      <c r="AE1293" s="187" t="str">
        <f>AE1271</f>
        <v/>
      </c>
      <c r="AF1293" s="187" t="str">
        <f>AF1271</f>
        <v/>
      </c>
      <c r="AG1293" s="204">
        <f t="shared" si="408"/>
        <v>0</v>
      </c>
      <c r="AI1293" s="135" t="str">
        <f>IF(月報!G1293&lt;&gt;"",月報!G1293,"")</f>
        <v/>
      </c>
      <c r="AJ1293" s="126" t="str">
        <f>IF(月報!W1293&lt;&gt;"",月報!W1293*24,"")</f>
        <v/>
      </c>
      <c r="AK1293" s="126" t="str">
        <f>IF(月報!P1293&lt;&gt;"",月報!P1293,"")</f>
        <v/>
      </c>
      <c r="AL1293" s="126" t="str">
        <f>IF(月報!Q1293&lt;&gt;"",IF(月報!Q1293="平日残","",月報!Q1293),"")</f>
        <v/>
      </c>
      <c r="AM1293" s="126"/>
      <c r="AN1293" s="126" t="str">
        <f t="shared" si="415"/>
        <v/>
      </c>
      <c r="AO1293" s="126" t="str">
        <f>IF($E1293="","",VLOOKUP($E1293,カレンダマスタ!$A$5:$E$381,5,FALSE))</f>
        <v/>
      </c>
      <c r="AQ1293" s="196" t="str">
        <f>IF(G1293="","",IF(VLOOKUP(E1293,カレンダマスタ!$A$5:$D$381,4,FALSE)=0,"",1))</f>
        <v/>
      </c>
      <c r="AR1293" s="136" t="str">
        <f>IF($G1293="","",IF($AD1293="NSTC",INDEX(カレンダマスタ!$I$26:$O$31,MATCH($G1293,カレンダマスタ!$H$26:$H$31,1),MATCH($H1293,カレンダマスタ!$I$25:$O$25,1)),
IF($AD1293="CS本社",INDEX(カレンダマスタ!$I$36:$O$41,MATCH($G1293,カレンダマスタ!$H$36:$H$41,1),MATCH($H1293,カレンダマスタ!$I$35:$O$35,1)),
IF($AD1293="NS本社",INDEX(カレンダマスタ!$I$94:$O$99,MATCH($G1293,カレンダマスタ!$H$95:$H$100,1),MATCH($H1293,カレンダマスタ!$I$93:$O$93,1)),
IF($AD1293="ODC",INDEX(カレンダマスタ!$I$46:$O$51,MATCH($G1293,カレンダマスタ!$H$46:$H$51,1),MATCH($H1293,カレンダマスタ!$I$45:$O$45,1)),
IF($AD1293="NS東京TC",INDEX(カレンダマスタ!$I$56:$O$61,MATCH($G1293,カレンダマスタ!$H$56:$H$61,1),MATCH($H1293,カレンダマスタ!$I$55:$O$55,1)),""))))))</f>
        <v/>
      </c>
      <c r="AS1293" s="126" t="str">
        <f t="shared" si="409"/>
        <v/>
      </c>
      <c r="AU1293" s="137" t="str">
        <f>IF(E1293="","",VLOOKUP($E1293,カレンダマスタ!$A$4:$E$381,4,FALSE))</f>
        <v/>
      </c>
      <c r="AV1293" s="137" t="str">
        <f t="shared" si="417"/>
        <v/>
      </c>
      <c r="AW1293" s="137" t="str">
        <f t="shared" si="418"/>
        <v/>
      </c>
      <c r="AX1293" s="138" t="str">
        <f t="shared" si="419"/>
        <v/>
      </c>
      <c r="AY1293" s="138" t="str">
        <f t="shared" si="420"/>
        <v/>
      </c>
      <c r="AZ1293" s="130" t="str">
        <f>IF(AX1293&amp;AW1293="勤怠未設定","×",IF(AV1293="勤怠修正","×",IF(AC1293="外注","",IF(AA1293="",IF(AY1293&lt;&gt;"","×",""),IF(VLOOKUP(AA1293,カレンダマスタ!$H$66:$I$83,2,FALSE)&lt;&gt;AY1293,"×","OK")))))</f>
        <v/>
      </c>
      <c r="BC1293" s="137" t="str">
        <f>IF(E1293="","",VLOOKUP($E1293,カレンダマスタ!$A$4:$E$381,4,FALSE))</f>
        <v/>
      </c>
      <c r="BD1293" s="126" t="str">
        <f>IF(AC1293="社員","",IF(AG1293=0,"",IF(AD1293="NSTC",IF(COUNTIF(カレンダマスタ!$Q$5:$Q$32,G1293)=1,"OK","×"),
IF(AD1293="NS本社",IF(COUNTIF(カレンダマスタ!$T$5:$T$32,G1293)=1,"OK","×"),IF(COUNTIF(カレンダマスタ!$R$5:$R$32,G1293)=1,"OK","×")))))</f>
        <v/>
      </c>
      <c r="BE1293" s="126" t="str">
        <f>IF(AC1293="社員","",IF(G1293="","",IF(R1293&lt;&gt;"","",IF(AF1293="CS","OK",IF(VLOOKUP(E1293,カレンダマスタ!$A$5:$D$381,4,FALSE)&gt;0,"",IF(OR(G1293*24&gt;10.84,H1293*24&lt;14.5)=TRUE,"×","OK"))))))</f>
        <v/>
      </c>
      <c r="BF1293" s="126" t="str">
        <f t="shared" si="414"/>
        <v/>
      </c>
      <c r="BG1293" s="126" t="str">
        <f t="shared" si="410"/>
        <v/>
      </c>
      <c r="BI1293" s="130" t="str">
        <f t="shared" si="411"/>
        <v/>
      </c>
    </row>
    <row r="1294" spans="2:61">
      <c r="B1294" s="111"/>
      <c r="C1294" s="536"/>
      <c r="D1294" s="128"/>
      <c r="E1294" s="583"/>
      <c r="F1294" s="128"/>
      <c r="G1294" s="588"/>
      <c r="H1294" s="588"/>
      <c r="I1294" s="130"/>
      <c r="J1294" s="139"/>
      <c r="K1294" s="131"/>
      <c r="L1294" s="132"/>
      <c r="M1294" s="132"/>
      <c r="N1294" s="141"/>
      <c r="O1294" s="139"/>
      <c r="P1294" s="139"/>
      <c r="Q1294" s="139"/>
      <c r="R1294" s="133"/>
      <c r="S1294" s="134"/>
      <c r="T1294" s="434" t="str">
        <f t="shared" si="412"/>
        <v/>
      </c>
      <c r="U1294" s="429"/>
      <c r="V1294" s="429" t="str">
        <f t="shared" si="405"/>
        <v/>
      </c>
      <c r="W1294" s="298"/>
      <c r="X1294" s="129" t="str">
        <f t="shared" si="413"/>
        <v/>
      </c>
      <c r="Y1294" s="129" t="str">
        <f t="shared" si="406"/>
        <v/>
      </c>
      <c r="Z1294" s="129" t="str">
        <f t="shared" si="407"/>
        <v/>
      </c>
      <c r="AA1294" s="133" t="str">
        <f t="shared" si="416"/>
        <v/>
      </c>
      <c r="AC1294" s="186" t="str">
        <f>AC1271</f>
        <v/>
      </c>
      <c r="AD1294" s="187" t="str">
        <f>AD1271</f>
        <v/>
      </c>
      <c r="AE1294" s="187" t="str">
        <f>AE1271</f>
        <v/>
      </c>
      <c r="AF1294" s="187" t="str">
        <f>AF1271</f>
        <v/>
      </c>
      <c r="AG1294" s="204">
        <f t="shared" si="408"/>
        <v>0</v>
      </c>
      <c r="AI1294" s="135" t="str">
        <f>IF(月報!G1294&lt;&gt;"",月報!G1294,"")</f>
        <v/>
      </c>
      <c r="AJ1294" s="126" t="str">
        <f>IF(月報!W1294&lt;&gt;"",月報!W1294*24,"")</f>
        <v/>
      </c>
      <c r="AK1294" s="126" t="str">
        <f>IF(月報!P1294&lt;&gt;"",月報!P1294,"")</f>
        <v/>
      </c>
      <c r="AL1294" s="126" t="str">
        <f>IF(月報!Q1294&lt;&gt;"",IF(月報!Q1294="平日残","",月報!Q1294),"")</f>
        <v/>
      </c>
      <c r="AM1294" s="126"/>
      <c r="AN1294" s="126" t="str">
        <f t="shared" si="415"/>
        <v/>
      </c>
      <c r="AO1294" s="126" t="str">
        <f>IF($E1294="","",VLOOKUP($E1294,カレンダマスタ!$A$5:$E$381,5,FALSE))</f>
        <v/>
      </c>
      <c r="AQ1294" s="196" t="str">
        <f>IF(G1294="","",IF(VLOOKUP(E1294,カレンダマスタ!$A$5:$D$381,4,FALSE)=0,"",1))</f>
        <v/>
      </c>
      <c r="AR1294" s="136" t="str">
        <f>IF($G1294="","",IF($AD1294="NSTC",INDEX(カレンダマスタ!$I$26:$O$31,MATCH($G1294,カレンダマスタ!$H$26:$H$31,1),MATCH($H1294,カレンダマスタ!$I$25:$O$25,1)),
IF($AD1294="CS本社",INDEX(カレンダマスタ!$I$36:$O$41,MATCH($G1294,カレンダマスタ!$H$36:$H$41,1),MATCH($H1294,カレンダマスタ!$I$35:$O$35,1)),
IF($AD1294="NS本社",INDEX(カレンダマスタ!$I$94:$O$99,MATCH($G1294,カレンダマスタ!$H$95:$H$100,1),MATCH($H1294,カレンダマスタ!$I$93:$O$93,1)),
IF($AD1294="ODC",INDEX(カレンダマスタ!$I$46:$O$51,MATCH($G1294,カレンダマスタ!$H$46:$H$51,1),MATCH($H1294,カレンダマスタ!$I$45:$O$45,1)),
IF($AD1294="NS東京TC",INDEX(カレンダマスタ!$I$56:$O$61,MATCH($G1294,カレンダマスタ!$H$56:$H$61,1),MATCH($H1294,カレンダマスタ!$I$55:$O$55,1)),""))))))</f>
        <v/>
      </c>
      <c r="AS1294" s="126" t="str">
        <f t="shared" si="409"/>
        <v/>
      </c>
      <c r="AU1294" s="137" t="str">
        <f>IF(E1294="","",VLOOKUP($E1294,カレンダマスタ!$A$4:$E$381,4,FALSE))</f>
        <v/>
      </c>
      <c r="AV1294" s="137" t="str">
        <f t="shared" si="417"/>
        <v/>
      </c>
      <c r="AW1294" s="137" t="str">
        <f t="shared" si="418"/>
        <v/>
      </c>
      <c r="AX1294" s="138" t="str">
        <f t="shared" si="419"/>
        <v/>
      </c>
      <c r="AY1294" s="138" t="str">
        <f t="shared" si="420"/>
        <v/>
      </c>
      <c r="AZ1294" s="130" t="str">
        <f>IF(AX1294&amp;AW1294="勤怠未設定","×",IF(AV1294="勤怠修正","×",IF(AC1294="外注","",IF(AA1294="",IF(AY1294&lt;&gt;"","×",""),IF(VLOOKUP(AA1294,カレンダマスタ!$H$66:$I$83,2,FALSE)&lt;&gt;AY1294,"×","OK")))))</f>
        <v/>
      </c>
      <c r="BC1294" s="137" t="str">
        <f>IF(E1294="","",VLOOKUP($E1294,カレンダマスタ!$A$4:$E$381,4,FALSE))</f>
        <v/>
      </c>
      <c r="BD1294" s="126" t="str">
        <f>IF(AC1294="社員","",IF(AG1294=0,"",IF(AD1294="NSTC",IF(COUNTIF(カレンダマスタ!$Q$5:$Q$32,G1294)=1,"OK","×"),
IF(AD1294="NS本社",IF(COUNTIF(カレンダマスタ!$T$5:$T$32,G1294)=1,"OK","×"),IF(COUNTIF(カレンダマスタ!$R$5:$R$32,G1294)=1,"OK","×")))))</f>
        <v/>
      </c>
      <c r="BE1294" s="126" t="str">
        <f>IF(AC1294="社員","",IF(G1294="","",IF(R1294&lt;&gt;"","",IF(AF1294="CS","OK",IF(VLOOKUP(E1294,カレンダマスタ!$A$5:$D$381,4,FALSE)&gt;0,"",IF(OR(G1294*24&gt;10.84,H1294*24&lt;14.5)=TRUE,"×","OK"))))))</f>
        <v/>
      </c>
      <c r="BF1294" s="126" t="str">
        <f t="shared" si="414"/>
        <v/>
      </c>
      <c r="BG1294" s="126" t="str">
        <f t="shared" si="410"/>
        <v/>
      </c>
      <c r="BI1294" s="130" t="str">
        <f t="shared" si="411"/>
        <v/>
      </c>
    </row>
    <row r="1295" spans="2:61">
      <c r="B1295" s="111"/>
      <c r="C1295" s="536"/>
      <c r="D1295" s="128"/>
      <c r="E1295" s="583"/>
      <c r="F1295" s="128"/>
      <c r="G1295" s="588"/>
      <c r="H1295" s="588"/>
      <c r="I1295" s="130"/>
      <c r="J1295" s="139"/>
      <c r="K1295" s="131"/>
      <c r="L1295" s="132"/>
      <c r="M1295" s="132"/>
      <c r="N1295" s="141"/>
      <c r="O1295" s="139"/>
      <c r="P1295" s="139"/>
      <c r="Q1295" s="139"/>
      <c r="R1295" s="133"/>
      <c r="S1295" s="134"/>
      <c r="T1295" s="434" t="str">
        <f t="shared" si="412"/>
        <v/>
      </c>
      <c r="U1295" s="429"/>
      <c r="V1295" s="429" t="str">
        <f t="shared" si="405"/>
        <v/>
      </c>
      <c r="W1295" s="298"/>
      <c r="X1295" s="129" t="str">
        <f t="shared" si="413"/>
        <v/>
      </c>
      <c r="Y1295" s="129" t="str">
        <f t="shared" si="406"/>
        <v/>
      </c>
      <c r="Z1295" s="129" t="str">
        <f t="shared" si="407"/>
        <v/>
      </c>
      <c r="AA1295" s="133" t="str">
        <f t="shared" si="416"/>
        <v/>
      </c>
      <c r="AC1295" s="186" t="str">
        <f>AC1271</f>
        <v/>
      </c>
      <c r="AD1295" s="187" t="str">
        <f>AD1271</f>
        <v/>
      </c>
      <c r="AE1295" s="187" t="str">
        <f>AE1271</f>
        <v/>
      </c>
      <c r="AF1295" s="187" t="str">
        <f>AF1271</f>
        <v/>
      </c>
      <c r="AG1295" s="204">
        <f t="shared" si="408"/>
        <v>0</v>
      </c>
      <c r="AI1295" s="135" t="str">
        <f>IF(月報!G1295&lt;&gt;"",月報!G1295,"")</f>
        <v/>
      </c>
      <c r="AJ1295" s="126" t="str">
        <f>IF(月報!W1295&lt;&gt;"",月報!W1295*24,"")</f>
        <v/>
      </c>
      <c r="AK1295" s="126" t="str">
        <f>IF(月報!P1295&lt;&gt;"",月報!P1295,"")</f>
        <v/>
      </c>
      <c r="AL1295" s="126" t="str">
        <f>IF(月報!Q1295&lt;&gt;"",IF(月報!Q1295="平日残","",月報!Q1295),"")</f>
        <v/>
      </c>
      <c r="AM1295" s="126"/>
      <c r="AN1295" s="126" t="str">
        <f t="shared" si="415"/>
        <v/>
      </c>
      <c r="AO1295" s="126" t="str">
        <f>IF($E1295="","",VLOOKUP($E1295,カレンダマスタ!$A$5:$E$381,5,FALSE))</f>
        <v/>
      </c>
      <c r="AQ1295" s="196" t="str">
        <f>IF(G1295="","",IF(VLOOKUP(E1295,カレンダマスタ!$A$5:$D$381,4,FALSE)=0,"",1))</f>
        <v/>
      </c>
      <c r="AR1295" s="136" t="str">
        <f>IF($G1295="","",IF($AD1295="NSTC",INDEX(カレンダマスタ!$I$26:$O$31,MATCH($G1295,カレンダマスタ!$H$26:$H$31,1),MATCH($H1295,カレンダマスタ!$I$25:$O$25,1)),
IF($AD1295="CS本社",INDEX(カレンダマスタ!$I$36:$O$41,MATCH($G1295,カレンダマスタ!$H$36:$H$41,1),MATCH($H1295,カレンダマスタ!$I$35:$O$35,1)),
IF($AD1295="NS本社",INDEX(カレンダマスタ!$I$94:$O$99,MATCH($G1295,カレンダマスタ!$H$95:$H$100,1),MATCH($H1295,カレンダマスタ!$I$93:$O$93,1)),
IF($AD1295="ODC",INDEX(カレンダマスタ!$I$46:$O$51,MATCH($G1295,カレンダマスタ!$H$46:$H$51,1),MATCH($H1295,カレンダマスタ!$I$45:$O$45,1)),
IF($AD1295="NS東京TC",INDEX(カレンダマスタ!$I$56:$O$61,MATCH($G1295,カレンダマスタ!$H$56:$H$61,1),MATCH($H1295,カレンダマスタ!$I$55:$O$55,1)),""))))))</f>
        <v/>
      </c>
      <c r="AS1295" s="126" t="str">
        <f t="shared" si="409"/>
        <v/>
      </c>
      <c r="AU1295" s="137" t="str">
        <f>IF(E1295="","",VLOOKUP($E1295,カレンダマスタ!$A$4:$E$381,4,FALSE))</f>
        <v/>
      </c>
      <c r="AV1295" s="137" t="str">
        <f t="shared" si="417"/>
        <v/>
      </c>
      <c r="AW1295" s="137" t="str">
        <f t="shared" si="418"/>
        <v/>
      </c>
      <c r="AX1295" s="138" t="str">
        <f t="shared" si="419"/>
        <v/>
      </c>
      <c r="AY1295" s="138" t="str">
        <f t="shared" si="420"/>
        <v/>
      </c>
      <c r="AZ1295" s="130" t="str">
        <f>IF(AX1295&amp;AW1295="勤怠未設定","×",IF(AV1295="勤怠修正","×",IF(AC1295="外注","",IF(AA1295="",IF(AY1295&lt;&gt;"","×",""),IF(VLOOKUP(AA1295,カレンダマスタ!$H$66:$I$83,2,FALSE)&lt;&gt;AY1295,"×","OK")))))</f>
        <v/>
      </c>
      <c r="BC1295" s="137" t="str">
        <f>IF(E1295="","",VLOOKUP($E1295,カレンダマスタ!$A$4:$E$381,4,FALSE))</f>
        <v/>
      </c>
      <c r="BD1295" s="126" t="str">
        <f>IF(AC1295="社員","",IF(AG1295=0,"",IF(AD1295="NSTC",IF(COUNTIF(カレンダマスタ!$Q$5:$Q$32,G1295)=1,"OK","×"),
IF(AD1295="NS本社",IF(COUNTIF(カレンダマスタ!$T$5:$T$32,G1295)=1,"OK","×"),IF(COUNTIF(カレンダマスタ!$R$5:$R$32,G1295)=1,"OK","×")))))</f>
        <v/>
      </c>
      <c r="BE1295" s="126" t="str">
        <f>IF(AC1295="社員","",IF(G1295="","",IF(R1295&lt;&gt;"","",IF(AF1295="CS","OK",IF(VLOOKUP(E1295,カレンダマスタ!$A$5:$D$381,4,FALSE)&gt;0,"",IF(OR(G1295*24&gt;10.84,H1295*24&lt;14.5)=TRUE,"×","OK"))))))</f>
        <v/>
      </c>
      <c r="BF1295" s="126" t="str">
        <f t="shared" si="414"/>
        <v/>
      </c>
      <c r="BG1295" s="126" t="str">
        <f t="shared" si="410"/>
        <v/>
      </c>
      <c r="BI1295" s="130" t="str">
        <f t="shared" si="411"/>
        <v/>
      </c>
    </row>
    <row r="1296" spans="2:61">
      <c r="B1296" s="111"/>
      <c r="C1296" s="536"/>
      <c r="D1296" s="128"/>
      <c r="E1296" s="583"/>
      <c r="F1296" s="128"/>
      <c r="G1296" s="588"/>
      <c r="H1296" s="588"/>
      <c r="I1296" s="130"/>
      <c r="J1296" s="139"/>
      <c r="K1296" s="131"/>
      <c r="L1296" s="132"/>
      <c r="M1296" s="132"/>
      <c r="N1296" s="141"/>
      <c r="O1296" s="139"/>
      <c r="P1296" s="139"/>
      <c r="Q1296" s="139"/>
      <c r="R1296" s="133"/>
      <c r="S1296" s="134"/>
      <c r="T1296" s="434" t="str">
        <f t="shared" si="412"/>
        <v/>
      </c>
      <c r="U1296" s="429"/>
      <c r="V1296" s="429" t="str">
        <f t="shared" si="405"/>
        <v/>
      </c>
      <c r="W1296" s="298"/>
      <c r="X1296" s="129" t="str">
        <f t="shared" si="413"/>
        <v/>
      </c>
      <c r="Y1296" s="129" t="str">
        <f t="shared" si="406"/>
        <v/>
      </c>
      <c r="Z1296" s="129" t="str">
        <f t="shared" si="407"/>
        <v/>
      </c>
      <c r="AA1296" s="133" t="str">
        <f t="shared" si="416"/>
        <v/>
      </c>
      <c r="AC1296" s="186" t="str">
        <f>AC1271</f>
        <v/>
      </c>
      <c r="AD1296" s="187" t="str">
        <f>AD1271</f>
        <v/>
      </c>
      <c r="AE1296" s="187" t="str">
        <f>AE1271</f>
        <v/>
      </c>
      <c r="AF1296" s="187" t="str">
        <f>AF1271</f>
        <v/>
      </c>
      <c r="AG1296" s="204">
        <f t="shared" si="408"/>
        <v>0</v>
      </c>
      <c r="AI1296" s="140" t="str">
        <f>IF(月報!G1296&lt;&gt;"",月報!G1296,"")</f>
        <v/>
      </c>
      <c r="AJ1296" s="126" t="str">
        <f>IF(月報!W1296&lt;&gt;"",月報!W1296*24,"")</f>
        <v/>
      </c>
      <c r="AK1296" s="126" t="str">
        <f>IF(月報!P1296&lt;&gt;"",月報!P1296,"")</f>
        <v/>
      </c>
      <c r="AL1296" s="126" t="str">
        <f>IF(月報!Q1296&lt;&gt;"",IF(月報!Q1296="平日残","",月報!Q1296),"")</f>
        <v/>
      </c>
      <c r="AM1296" s="126"/>
      <c r="AN1296" s="126" t="str">
        <f t="shared" si="415"/>
        <v/>
      </c>
      <c r="AO1296" s="126" t="str">
        <f>IF($E1296="","",VLOOKUP($E1296,カレンダマスタ!$A$5:$E$381,5,FALSE))</f>
        <v/>
      </c>
      <c r="AQ1296" s="196" t="str">
        <f>IF(G1296="","",IF(VLOOKUP(E1296,カレンダマスタ!$A$5:$D$381,4,FALSE)=0,"",1))</f>
        <v/>
      </c>
      <c r="AR1296" s="136" t="str">
        <f>IF($G1296="","",IF($AD1296="NSTC",INDEX(カレンダマスタ!$I$26:$O$31,MATCH($G1296,カレンダマスタ!$H$26:$H$31,1),MATCH($H1296,カレンダマスタ!$I$25:$O$25,1)),
IF($AD1296="CS本社",INDEX(カレンダマスタ!$I$36:$O$41,MATCH($G1296,カレンダマスタ!$H$36:$H$41,1),MATCH($H1296,カレンダマスタ!$I$35:$O$35,1)),
IF($AD1296="NS本社",INDEX(カレンダマスタ!$I$94:$O$99,MATCH($G1296,カレンダマスタ!$H$95:$H$100,1),MATCH($H1296,カレンダマスタ!$I$93:$O$93,1)),
IF($AD1296="ODC",INDEX(カレンダマスタ!$I$46:$O$51,MATCH($G1296,カレンダマスタ!$H$46:$H$51,1),MATCH($H1296,カレンダマスタ!$I$45:$O$45,1)),
IF($AD1296="NS東京TC",INDEX(カレンダマスタ!$I$56:$O$61,MATCH($G1296,カレンダマスタ!$H$56:$H$61,1),MATCH($H1296,カレンダマスタ!$I$55:$O$55,1)),""))))))</f>
        <v/>
      </c>
      <c r="AS1296" s="126" t="str">
        <f t="shared" si="409"/>
        <v/>
      </c>
      <c r="AU1296" s="137" t="str">
        <f>IF(E1296="","",VLOOKUP($E1296,カレンダマスタ!$A$4:$E$381,4,FALSE))</f>
        <v/>
      </c>
      <c r="AV1296" s="137" t="str">
        <f t="shared" si="417"/>
        <v/>
      </c>
      <c r="AW1296" s="137" t="str">
        <f t="shared" si="418"/>
        <v/>
      </c>
      <c r="AX1296" s="138" t="str">
        <f t="shared" si="419"/>
        <v/>
      </c>
      <c r="AY1296" s="138" t="str">
        <f t="shared" si="420"/>
        <v/>
      </c>
      <c r="AZ1296" s="130" t="str">
        <f>IF(AX1296&amp;AW1296="勤怠未設定","×",IF(AV1296="勤怠修正","×",IF(AC1296="外注","",IF(AA1296="",IF(AY1296&lt;&gt;"","×",""),IF(VLOOKUP(AA1296,カレンダマスタ!$H$66:$I$83,2,FALSE)&lt;&gt;AY1296,"×","OK")))))</f>
        <v/>
      </c>
      <c r="BC1296" s="137" t="str">
        <f>IF(E1296="","",VLOOKUP($E1296,カレンダマスタ!$A$4:$E$381,4,FALSE))</f>
        <v/>
      </c>
      <c r="BD1296" s="126" t="str">
        <f>IF(AC1296="社員","",IF(AG1296=0,"",IF(AD1296="NSTC",IF(COUNTIF(カレンダマスタ!$Q$5:$Q$32,G1296)=1,"OK","×"),
IF(AD1296="NS本社",IF(COUNTIF(カレンダマスタ!$T$5:$T$32,G1296)=1,"OK","×"),IF(COUNTIF(カレンダマスタ!$R$5:$R$32,G1296)=1,"OK","×")))))</f>
        <v/>
      </c>
      <c r="BE1296" s="126" t="str">
        <f>IF(AC1296="社員","",IF(G1296="","",IF(R1296&lt;&gt;"","",IF(AF1296="CS","OK",IF(VLOOKUP(E1296,カレンダマスタ!$A$5:$D$381,4,FALSE)&gt;0,"",IF(OR(G1296*24&gt;10.84,H1296*24&lt;14.5)=TRUE,"×","OK"))))))</f>
        <v/>
      </c>
      <c r="BF1296" s="126" t="str">
        <f t="shared" si="414"/>
        <v/>
      </c>
      <c r="BG1296" s="126" t="str">
        <f t="shared" si="410"/>
        <v/>
      </c>
      <c r="BI1296" s="130" t="str">
        <f t="shared" si="411"/>
        <v/>
      </c>
    </row>
    <row r="1297" spans="2:61">
      <c r="B1297" s="111"/>
      <c r="C1297" s="536"/>
      <c r="D1297" s="128"/>
      <c r="E1297" s="583"/>
      <c r="F1297" s="128"/>
      <c r="G1297" s="588"/>
      <c r="H1297" s="588"/>
      <c r="I1297" s="130"/>
      <c r="J1297" s="139"/>
      <c r="K1297" s="131"/>
      <c r="L1297" s="132"/>
      <c r="M1297" s="132"/>
      <c r="N1297" s="141"/>
      <c r="O1297" s="139"/>
      <c r="P1297" s="139"/>
      <c r="Q1297" s="139"/>
      <c r="R1297" s="133"/>
      <c r="S1297" s="134"/>
      <c r="T1297" s="434" t="str">
        <f t="shared" si="412"/>
        <v/>
      </c>
      <c r="U1297" s="429"/>
      <c r="V1297" s="429" t="str">
        <f t="shared" si="405"/>
        <v/>
      </c>
      <c r="W1297" s="298"/>
      <c r="X1297" s="129" t="str">
        <f t="shared" si="413"/>
        <v/>
      </c>
      <c r="Y1297" s="129" t="str">
        <f t="shared" si="406"/>
        <v/>
      </c>
      <c r="Z1297" s="129" t="str">
        <f t="shared" si="407"/>
        <v/>
      </c>
      <c r="AA1297" s="133" t="str">
        <f t="shared" si="416"/>
        <v/>
      </c>
      <c r="AC1297" s="186" t="str">
        <f>AC1271</f>
        <v/>
      </c>
      <c r="AD1297" s="187" t="str">
        <f>AD1271</f>
        <v/>
      </c>
      <c r="AE1297" s="187" t="str">
        <f>AE1271</f>
        <v/>
      </c>
      <c r="AF1297" s="187" t="str">
        <f>AF1271</f>
        <v/>
      </c>
      <c r="AG1297" s="204">
        <f t="shared" si="408"/>
        <v>0</v>
      </c>
      <c r="AI1297" s="140" t="str">
        <f>IF(月報!G1297&lt;&gt;"",月報!G1297,"")</f>
        <v/>
      </c>
      <c r="AJ1297" s="126" t="str">
        <f>IF(月報!W1297&lt;&gt;"",月報!W1297*24,"")</f>
        <v/>
      </c>
      <c r="AK1297" s="126" t="str">
        <f>IF(月報!P1297&lt;&gt;"",月報!P1297,"")</f>
        <v/>
      </c>
      <c r="AL1297" s="126" t="str">
        <f>IF(月報!Q1297&lt;&gt;"",IF(月報!Q1297="平日残","",月報!Q1297),"")</f>
        <v/>
      </c>
      <c r="AM1297" s="126"/>
      <c r="AN1297" s="126" t="str">
        <f t="shared" si="415"/>
        <v/>
      </c>
      <c r="AO1297" s="126" t="str">
        <f>IF($E1297="","",VLOOKUP($E1297,カレンダマスタ!$A$5:$E$381,5,FALSE))</f>
        <v/>
      </c>
      <c r="AQ1297" s="196" t="str">
        <f>IF(G1297="","",IF(VLOOKUP(E1297,カレンダマスタ!$A$5:$D$381,4,FALSE)=0,"",1))</f>
        <v/>
      </c>
      <c r="AR1297" s="136" t="str">
        <f>IF($G1297="","",IF($AD1297="NSTC",INDEX(カレンダマスタ!$I$26:$O$31,MATCH($G1297,カレンダマスタ!$H$26:$H$31,1),MATCH($H1297,カレンダマスタ!$I$25:$O$25,1)),
IF($AD1297="CS本社",INDEX(カレンダマスタ!$I$36:$O$41,MATCH($G1297,カレンダマスタ!$H$36:$H$41,1),MATCH($H1297,カレンダマスタ!$I$35:$O$35,1)),
IF($AD1297="NS本社",INDEX(カレンダマスタ!$I$94:$O$99,MATCH($G1297,カレンダマスタ!$H$95:$H$100,1),MATCH($H1297,カレンダマスタ!$I$93:$O$93,1)),
IF($AD1297="ODC",INDEX(カレンダマスタ!$I$46:$O$51,MATCH($G1297,カレンダマスタ!$H$46:$H$51,1),MATCH($H1297,カレンダマスタ!$I$45:$O$45,1)),
IF($AD1297="NS東京TC",INDEX(カレンダマスタ!$I$56:$O$61,MATCH($G1297,カレンダマスタ!$H$56:$H$61,1),MATCH($H1297,カレンダマスタ!$I$55:$O$55,1)),""))))))</f>
        <v/>
      </c>
      <c r="AS1297" s="126" t="str">
        <f t="shared" si="409"/>
        <v/>
      </c>
      <c r="AU1297" s="137" t="str">
        <f>IF(E1297="","",VLOOKUP($E1297,カレンダマスタ!$A$4:$E$381,4,FALSE))</f>
        <v/>
      </c>
      <c r="AV1297" s="137" t="str">
        <f t="shared" si="417"/>
        <v/>
      </c>
      <c r="AW1297" s="137" t="str">
        <f t="shared" si="418"/>
        <v/>
      </c>
      <c r="AX1297" s="138" t="str">
        <f t="shared" si="419"/>
        <v/>
      </c>
      <c r="AY1297" s="138" t="str">
        <f t="shared" si="420"/>
        <v/>
      </c>
      <c r="AZ1297" s="130" t="str">
        <f>IF(AX1297&amp;AW1297="勤怠未設定","×",IF(AV1297="勤怠修正","×",IF(AC1297="外注","",IF(AA1297="",IF(AY1297&lt;&gt;"","×",""),IF(VLOOKUP(AA1297,カレンダマスタ!$H$66:$I$83,2,FALSE)&lt;&gt;AY1297,"×","OK")))))</f>
        <v/>
      </c>
      <c r="BC1297" s="137" t="str">
        <f>IF(E1297="","",VLOOKUP($E1297,カレンダマスタ!$A$4:$E$381,4,FALSE))</f>
        <v/>
      </c>
      <c r="BD1297" s="126" t="str">
        <f>IF(AC1297="社員","",IF(AG1297=0,"",IF(AD1297="NSTC",IF(COUNTIF(カレンダマスタ!$Q$5:$Q$32,G1297)=1,"OK","×"),
IF(AD1297="NS本社",IF(COUNTIF(カレンダマスタ!$T$5:$T$32,G1297)=1,"OK","×"),IF(COUNTIF(カレンダマスタ!$R$5:$R$32,G1297)=1,"OK","×")))))</f>
        <v/>
      </c>
      <c r="BE1297" s="126" t="str">
        <f>IF(AC1297="社員","",IF(G1297="","",IF(R1297&lt;&gt;"","",IF(AF1297="CS","OK",IF(VLOOKUP(E1297,カレンダマスタ!$A$5:$D$381,4,FALSE)&gt;0,"",IF(OR(G1297*24&gt;10.84,H1297*24&lt;14.5)=TRUE,"×","OK"))))))</f>
        <v/>
      </c>
      <c r="BF1297" s="126" t="str">
        <f t="shared" si="414"/>
        <v/>
      </c>
      <c r="BG1297" s="126" t="str">
        <f t="shared" si="410"/>
        <v/>
      </c>
      <c r="BI1297" s="130" t="str">
        <f t="shared" si="411"/>
        <v/>
      </c>
    </row>
    <row r="1298" spans="2:61">
      <c r="B1298" s="111"/>
      <c r="C1298" s="537"/>
      <c r="D1298" s="142"/>
      <c r="E1298" s="584"/>
      <c r="F1298" s="142"/>
      <c r="G1298" s="589"/>
      <c r="H1298" s="589"/>
      <c r="I1298" s="144"/>
      <c r="J1298" s="148"/>
      <c r="K1298" s="145"/>
      <c r="L1298" s="146"/>
      <c r="M1298" s="146"/>
      <c r="N1298" s="147"/>
      <c r="O1298" s="148"/>
      <c r="P1298" s="148"/>
      <c r="Q1298" s="148"/>
      <c r="R1298" s="149"/>
      <c r="S1298" s="156"/>
      <c r="T1298" s="435" t="str">
        <f t="shared" si="412"/>
        <v/>
      </c>
      <c r="U1298" s="430"/>
      <c r="V1298" s="430" t="str">
        <f t="shared" si="405"/>
        <v/>
      </c>
      <c r="W1298" s="298"/>
      <c r="X1298" s="143" t="str">
        <f t="shared" si="413"/>
        <v/>
      </c>
      <c r="Y1298" s="143" t="str">
        <f t="shared" si="406"/>
        <v/>
      </c>
      <c r="Z1298" s="143" t="str">
        <f t="shared" si="407"/>
        <v/>
      </c>
      <c r="AA1298" s="149" t="str">
        <f t="shared" si="416"/>
        <v/>
      </c>
      <c r="AC1298" s="188" t="str">
        <f>AC1271</f>
        <v/>
      </c>
      <c r="AD1298" s="189" t="str">
        <f>AD1271</f>
        <v/>
      </c>
      <c r="AE1298" s="189" t="str">
        <f>AE1271</f>
        <v/>
      </c>
      <c r="AF1298" s="189" t="str">
        <f>AF1271</f>
        <v/>
      </c>
      <c r="AG1298" s="205">
        <f t="shared" si="408"/>
        <v>0</v>
      </c>
      <c r="AI1298" s="157" t="str">
        <f>IF(月報!G1298&lt;&gt;"",月報!G1298,"")</f>
        <v/>
      </c>
      <c r="AJ1298" s="151" t="str">
        <f>IF(月報!W1298&lt;&gt;"",月報!W1298*24,"")</f>
        <v/>
      </c>
      <c r="AK1298" s="151" t="str">
        <f>IF(月報!P1298&lt;&gt;"",月報!P1298,"")</f>
        <v/>
      </c>
      <c r="AL1298" s="151" t="str">
        <f>IF(月報!Q1298&lt;&gt;"",IF(月報!Q1298="平日残","",月報!Q1298),"")</f>
        <v/>
      </c>
      <c r="AM1298" s="151"/>
      <c r="AN1298" s="151" t="str">
        <f t="shared" si="415"/>
        <v/>
      </c>
      <c r="AO1298" s="151" t="str">
        <f>IF($E1298="","",VLOOKUP($E1298,カレンダマスタ!$A$5:$E$381,5,FALSE))</f>
        <v/>
      </c>
      <c r="AQ1298" s="197" t="str">
        <f>IF(G1298="","",IF(VLOOKUP(E1298,カレンダマスタ!$A$5:$D$381,4,FALSE)=0,"",1))</f>
        <v/>
      </c>
      <c r="AR1298" s="152" t="str">
        <f>IF($G1298="","",IF($AD1298="NSTC",INDEX(カレンダマスタ!$I$26:$O$31,MATCH($G1298,カレンダマスタ!$H$26:$H$31,1),MATCH($H1298,カレンダマスタ!$I$25:$O$25,1)),
IF($AD1298="CS本社",INDEX(カレンダマスタ!$I$36:$O$41,MATCH($G1298,カレンダマスタ!$H$36:$H$41,1),MATCH($H1298,カレンダマスタ!$I$35:$O$35,1)),
IF($AD1298="NS本社",INDEX(カレンダマスタ!$I$94:$O$99,MATCH($G1298,カレンダマスタ!$H$95:$H$100,1),MATCH($H1298,カレンダマスタ!$I$93:$O$93,1)),
IF($AD1298="ODC",INDEX(カレンダマスタ!$I$46:$O$51,MATCH($G1298,カレンダマスタ!$H$46:$H$51,1),MATCH($H1298,カレンダマスタ!$I$45:$O$45,1)),
IF($AD1298="NS東京TC",INDEX(カレンダマスタ!$I$56:$O$61,MATCH($G1298,カレンダマスタ!$H$56:$H$61,1),MATCH($H1298,カレンダマスタ!$I$55:$O$55,1)),""))))))</f>
        <v/>
      </c>
      <c r="AS1298" s="151" t="str">
        <f t="shared" si="409"/>
        <v/>
      </c>
      <c r="AU1298" s="153" t="str">
        <f>IF(E1298="","",VLOOKUP($E1298,カレンダマスタ!$A$4:$E$381,4,FALSE))</f>
        <v/>
      </c>
      <c r="AV1298" s="153" t="str">
        <f t="shared" si="417"/>
        <v/>
      </c>
      <c r="AW1298" s="153" t="str">
        <f t="shared" si="418"/>
        <v/>
      </c>
      <c r="AX1298" s="154" t="str">
        <f t="shared" si="419"/>
        <v/>
      </c>
      <c r="AY1298" s="154" t="str">
        <f t="shared" si="420"/>
        <v/>
      </c>
      <c r="AZ1298" s="144" t="str">
        <f>IF(AX1298&amp;AW1298="勤怠未設定","×",IF(AV1298="勤怠修正","×",IF(AC1298="外注","",IF(AA1298="",IF(AY1298&lt;&gt;"","×",""),IF(VLOOKUP(AA1298,カレンダマスタ!$H$66:$I$83,2,FALSE)&lt;&gt;AY1298,"×","OK")))))</f>
        <v/>
      </c>
      <c r="BC1298" s="153" t="str">
        <f>IF(E1298="","",VLOOKUP($E1298,カレンダマスタ!$A$4:$E$381,4,FALSE))</f>
        <v/>
      </c>
      <c r="BD1298" s="151" t="str">
        <f>IF(AC1298="社員","",IF(AG1298=0,"",IF(AD1298="NSTC",IF(COUNTIF(カレンダマスタ!$Q$5:$Q$32,G1298)=1,"OK","×"),
IF(AD1298="NS本社",IF(COUNTIF(カレンダマスタ!$T$5:$T$32,G1298)=1,"OK","×"),IF(COUNTIF(カレンダマスタ!$R$5:$R$32,G1298)=1,"OK","×")))))</f>
        <v/>
      </c>
      <c r="BE1298" s="151" t="str">
        <f>IF(AC1298="社員","",IF(G1298="","",IF(R1298&lt;&gt;"","",IF(AF1298="CS","OK",IF(VLOOKUP(E1298,カレンダマスタ!$A$5:$D$381,4,FALSE)&gt;0,"",IF(OR(G1298*24&gt;10.84,H1298*24&lt;14.5)=TRUE,"×","OK"))))))</f>
        <v/>
      </c>
      <c r="BF1298" s="151" t="str">
        <f t="shared" si="414"/>
        <v/>
      </c>
      <c r="BG1298" s="151" t="str">
        <f t="shared" si="410"/>
        <v/>
      </c>
      <c r="BI1298" s="144" t="str">
        <f t="shared" si="411"/>
        <v/>
      </c>
    </row>
    <row r="1299" spans="2:61">
      <c r="B1299" s="111"/>
      <c r="C1299" s="535"/>
      <c r="D1299" s="112"/>
      <c r="E1299" s="582"/>
      <c r="F1299" s="112"/>
      <c r="G1299" s="587"/>
      <c r="H1299" s="587"/>
      <c r="I1299" s="114"/>
      <c r="J1299" s="118"/>
      <c r="K1299" s="115"/>
      <c r="L1299" s="116"/>
      <c r="M1299" s="116"/>
      <c r="N1299" s="117"/>
      <c r="O1299" s="118"/>
      <c r="P1299" s="118"/>
      <c r="Q1299" s="118"/>
      <c r="R1299" s="119"/>
      <c r="S1299" s="120"/>
      <c r="T1299" s="433" t="str">
        <f t="shared" si="412"/>
        <v/>
      </c>
      <c r="U1299" s="431">
        <f>SUM(T1299:T1305)</f>
        <v>0</v>
      </c>
      <c r="V1299" s="431" t="str">
        <f t="shared" si="405"/>
        <v/>
      </c>
      <c r="W1299" s="298"/>
      <c r="X1299" s="113" t="str">
        <f t="shared" si="413"/>
        <v/>
      </c>
      <c r="Y1299" s="113" t="str">
        <f t="shared" si="406"/>
        <v/>
      </c>
      <c r="Z1299" s="113" t="str">
        <f t="shared" si="407"/>
        <v/>
      </c>
      <c r="AA1299" s="119" t="str">
        <f t="shared" si="416"/>
        <v/>
      </c>
      <c r="AC1299" s="190" t="str">
        <f>AC1271</f>
        <v/>
      </c>
      <c r="AD1299" s="191" t="str">
        <f>AD1271</f>
        <v/>
      </c>
      <c r="AE1299" s="191" t="str">
        <f>AE1271</f>
        <v/>
      </c>
      <c r="AF1299" s="191" t="str">
        <f>AF1271</f>
        <v/>
      </c>
      <c r="AG1299" s="206">
        <f t="shared" si="408"/>
        <v>0</v>
      </c>
      <c r="AI1299" s="159" t="str">
        <f>IF(月報!G1299&lt;&gt;"",月報!G1299,"")</f>
        <v/>
      </c>
      <c r="AJ1299" s="122" t="str">
        <f>IF(月報!W1299&lt;&gt;"",月報!W1299*24,"")</f>
        <v/>
      </c>
      <c r="AK1299" s="122" t="str">
        <f>IF(月報!P1299&lt;&gt;"",月報!P1299,"")</f>
        <v/>
      </c>
      <c r="AL1299" s="122" t="str">
        <f>IF(月報!Q1299&lt;&gt;"",IF(月報!Q1299="平日残","",月報!Q1299),"")</f>
        <v/>
      </c>
      <c r="AM1299" s="122"/>
      <c r="AN1299" s="122" t="str">
        <f t="shared" si="415"/>
        <v/>
      </c>
      <c r="AO1299" s="122" t="str">
        <f>IF($E1299="","",VLOOKUP($E1299,カレンダマスタ!$A$5:$E$381,5,FALSE))</f>
        <v/>
      </c>
      <c r="AQ1299" s="195" t="str">
        <f>IF(G1299="","",IF(VLOOKUP(E1299,カレンダマスタ!$A$5:$D$381,4,FALSE)=0,"",1))</f>
        <v/>
      </c>
      <c r="AR1299" s="123" t="str">
        <f>IF($G1299="","",IF($AD1299="NSTC",INDEX(カレンダマスタ!$I$26:$O$31,MATCH($G1299,カレンダマスタ!$H$26:$H$31,1),MATCH($H1299,カレンダマスタ!$I$25:$O$25,1)),
IF($AD1299="CS本社",INDEX(カレンダマスタ!$I$36:$O$41,MATCH($G1299,カレンダマスタ!$H$36:$H$41,1),MATCH($H1299,カレンダマスタ!$I$35:$O$35,1)),
IF($AD1299="NS本社",INDEX(カレンダマスタ!$I$94:$O$99,MATCH($G1299,カレンダマスタ!$H$95:$H$100,1),MATCH($H1299,カレンダマスタ!$I$93:$O$93,1)),
IF($AD1299="ODC",INDEX(カレンダマスタ!$I$46:$O$51,MATCH($G1299,カレンダマスタ!$H$46:$H$51,1),MATCH($H1299,カレンダマスタ!$I$45:$O$45,1)),
IF($AD1299="NS東京TC",INDEX(カレンダマスタ!$I$56:$O$61,MATCH($G1299,カレンダマスタ!$H$56:$H$61,1),MATCH($H1299,カレンダマスタ!$I$55:$O$55,1)),""))))))</f>
        <v/>
      </c>
      <c r="AS1299" s="122" t="str">
        <f t="shared" si="409"/>
        <v/>
      </c>
      <c r="AU1299" s="124" t="str">
        <f>IF(E1299="","",VLOOKUP($E1299,カレンダマスタ!$A$4:$E$381,4,FALSE))</f>
        <v/>
      </c>
      <c r="AV1299" s="124" t="str">
        <f t="shared" si="417"/>
        <v/>
      </c>
      <c r="AW1299" s="124" t="str">
        <f t="shared" si="418"/>
        <v/>
      </c>
      <c r="AX1299" s="125" t="str">
        <f t="shared" si="419"/>
        <v/>
      </c>
      <c r="AY1299" s="125" t="str">
        <f t="shared" si="420"/>
        <v/>
      </c>
      <c r="AZ1299" s="114" t="str">
        <f>IF(AX1299&amp;AW1299="勤怠未設定","×",IF(AV1299="勤怠修正","×",IF(AC1299="外注","",IF(AA1299="",IF(AY1299&lt;&gt;"","×",""),IF(VLOOKUP(AA1299,カレンダマスタ!$H$66:$I$83,2,FALSE)&lt;&gt;AY1299,"×","OK")))))</f>
        <v/>
      </c>
      <c r="BC1299" s="124" t="str">
        <f>IF(E1299="","",VLOOKUP($E1299,カレンダマスタ!$A$4:$E$381,4,FALSE))</f>
        <v/>
      </c>
      <c r="BD1299" s="122" t="str">
        <f>IF(AC1299="社員","",IF(AG1299=0,"",IF(AD1299="NSTC",IF(COUNTIF(カレンダマスタ!$Q$5:$Q$32,G1299)=1,"OK","×"),
IF(AD1299="NS本社",IF(COUNTIF(カレンダマスタ!$T$5:$T$32,G1299)=1,"OK","×"),IF(COUNTIF(カレンダマスタ!$R$5:$R$32,G1299)=1,"OK","×")))))</f>
        <v/>
      </c>
      <c r="BE1299" s="122" t="str">
        <f>IF(AC1299="社員","",IF(G1299="","",IF(R1299&lt;&gt;"","",IF(AF1299="CS","OK",IF(VLOOKUP(E1299,カレンダマスタ!$A$5:$D$381,4,FALSE)&gt;0,"",IF(OR(G1299*24&gt;10.84,H1299*24&lt;14.5)=TRUE,"×","OK"))))))</f>
        <v/>
      </c>
      <c r="BF1299" s="122" t="str">
        <f t="shared" si="414"/>
        <v/>
      </c>
      <c r="BG1299" s="122" t="str">
        <f t="shared" si="410"/>
        <v/>
      </c>
      <c r="BI1299" s="114" t="str">
        <f t="shared" si="411"/>
        <v/>
      </c>
    </row>
    <row r="1300" spans="2:61">
      <c r="B1300" s="111"/>
      <c r="C1300" s="536"/>
      <c r="D1300" s="128"/>
      <c r="E1300" s="583"/>
      <c r="F1300" s="128"/>
      <c r="G1300" s="588"/>
      <c r="H1300" s="588"/>
      <c r="I1300" s="130"/>
      <c r="J1300" s="139"/>
      <c r="K1300" s="131"/>
      <c r="L1300" s="132"/>
      <c r="M1300" s="132"/>
      <c r="N1300" s="141"/>
      <c r="O1300" s="139"/>
      <c r="P1300" s="139"/>
      <c r="Q1300" s="139"/>
      <c r="R1300" s="133"/>
      <c r="S1300" s="134"/>
      <c r="T1300" s="434" t="str">
        <f t="shared" si="412"/>
        <v/>
      </c>
      <c r="U1300" s="429"/>
      <c r="V1300" s="429" t="str">
        <f t="shared" si="405"/>
        <v/>
      </c>
      <c r="W1300" s="298"/>
      <c r="X1300" s="129" t="str">
        <f t="shared" si="413"/>
        <v/>
      </c>
      <c r="Y1300" s="129" t="str">
        <f t="shared" si="406"/>
        <v/>
      </c>
      <c r="Z1300" s="129" t="str">
        <f t="shared" si="407"/>
        <v/>
      </c>
      <c r="AA1300" s="133" t="str">
        <f t="shared" si="416"/>
        <v/>
      </c>
      <c r="AC1300" s="186" t="str">
        <f>AC1271</f>
        <v/>
      </c>
      <c r="AD1300" s="187" t="str">
        <f>AD1271</f>
        <v/>
      </c>
      <c r="AE1300" s="187" t="str">
        <f>AE1271</f>
        <v/>
      </c>
      <c r="AF1300" s="187" t="str">
        <f>AF1271</f>
        <v/>
      </c>
      <c r="AG1300" s="204">
        <f t="shared" si="408"/>
        <v>0</v>
      </c>
      <c r="AI1300" s="135" t="str">
        <f>IF(月報!G1300&lt;&gt;"",月報!G1300,"")</f>
        <v/>
      </c>
      <c r="AJ1300" s="126" t="str">
        <f>IF(月報!W1300&lt;&gt;"",月報!W1300*24,"")</f>
        <v/>
      </c>
      <c r="AK1300" s="126" t="str">
        <f>IF(月報!P1300&lt;&gt;"",月報!P1300,"")</f>
        <v/>
      </c>
      <c r="AL1300" s="126" t="str">
        <f>IF(月報!Q1300&lt;&gt;"",IF(月報!Q1300="平日残","",月報!Q1300),"")</f>
        <v/>
      </c>
      <c r="AM1300" s="126"/>
      <c r="AN1300" s="126" t="str">
        <f t="shared" si="415"/>
        <v/>
      </c>
      <c r="AO1300" s="126" t="str">
        <f>IF($E1300="","",VLOOKUP($E1300,カレンダマスタ!$A$5:$E$381,5,FALSE))</f>
        <v/>
      </c>
      <c r="AQ1300" s="196" t="str">
        <f>IF(G1300="","",IF(VLOOKUP(E1300,カレンダマスタ!$A$5:$D$381,4,FALSE)=0,"",1))</f>
        <v/>
      </c>
      <c r="AR1300" s="136" t="str">
        <f>IF($G1300="","",IF($AD1300="NSTC",INDEX(カレンダマスタ!$I$26:$O$31,MATCH($G1300,カレンダマスタ!$H$26:$H$31,1),MATCH($H1300,カレンダマスタ!$I$25:$O$25,1)),
IF($AD1300="CS本社",INDEX(カレンダマスタ!$I$36:$O$41,MATCH($G1300,カレンダマスタ!$H$36:$H$41,1),MATCH($H1300,カレンダマスタ!$I$35:$O$35,1)),
IF($AD1300="NS本社",INDEX(カレンダマスタ!$I$94:$O$99,MATCH($G1300,カレンダマスタ!$H$95:$H$100,1),MATCH($H1300,カレンダマスタ!$I$93:$O$93,1)),
IF($AD1300="ODC",INDEX(カレンダマスタ!$I$46:$O$51,MATCH($G1300,カレンダマスタ!$H$46:$H$51,1),MATCH($H1300,カレンダマスタ!$I$45:$O$45,1)),
IF($AD1300="NS東京TC",INDEX(カレンダマスタ!$I$56:$O$61,MATCH($G1300,カレンダマスタ!$H$56:$H$61,1),MATCH($H1300,カレンダマスタ!$I$55:$O$55,1)),""))))))</f>
        <v/>
      </c>
      <c r="AS1300" s="126" t="str">
        <f t="shared" si="409"/>
        <v/>
      </c>
      <c r="AU1300" s="137" t="str">
        <f>IF(E1300="","",VLOOKUP($E1300,カレンダマスタ!$A$4:$E$381,4,FALSE))</f>
        <v/>
      </c>
      <c r="AV1300" s="137" t="str">
        <f t="shared" si="417"/>
        <v/>
      </c>
      <c r="AW1300" s="137" t="str">
        <f t="shared" si="418"/>
        <v/>
      </c>
      <c r="AX1300" s="138" t="str">
        <f t="shared" si="419"/>
        <v/>
      </c>
      <c r="AY1300" s="138" t="str">
        <f t="shared" si="420"/>
        <v/>
      </c>
      <c r="AZ1300" s="130" t="str">
        <f>IF(AX1300&amp;AW1300="勤怠未設定","×",IF(AV1300="勤怠修正","×",IF(AC1300="外注","",IF(AA1300="",IF(AY1300&lt;&gt;"","×",""),IF(VLOOKUP(AA1300,カレンダマスタ!$H$66:$I$83,2,FALSE)&lt;&gt;AY1300,"×","OK")))))</f>
        <v/>
      </c>
      <c r="BC1300" s="137" t="str">
        <f>IF(E1300="","",VLOOKUP($E1300,カレンダマスタ!$A$4:$E$381,4,FALSE))</f>
        <v/>
      </c>
      <c r="BD1300" s="126" t="str">
        <f>IF(AC1300="社員","",IF(AG1300=0,"",IF(AD1300="NSTC",IF(COUNTIF(カレンダマスタ!$Q$5:$Q$32,G1300)=1,"OK","×"),
IF(AD1300="NS本社",IF(COUNTIF(カレンダマスタ!$T$5:$T$32,G1300)=1,"OK","×"),IF(COUNTIF(カレンダマスタ!$R$5:$R$32,G1300)=1,"OK","×")))))</f>
        <v/>
      </c>
      <c r="BE1300" s="126" t="str">
        <f>IF(AC1300="社員","",IF(G1300="","",IF(R1300&lt;&gt;"","",IF(AF1300="CS","OK",IF(VLOOKUP(E1300,カレンダマスタ!$A$5:$D$381,4,FALSE)&gt;0,"",IF(OR(G1300*24&gt;10.84,H1300*24&lt;14.5)=TRUE,"×","OK"))))))</f>
        <v/>
      </c>
      <c r="BF1300" s="126" t="str">
        <f t="shared" si="414"/>
        <v/>
      </c>
      <c r="BG1300" s="126" t="str">
        <f t="shared" si="410"/>
        <v/>
      </c>
      <c r="BI1300" s="130" t="str">
        <f t="shared" si="411"/>
        <v/>
      </c>
    </row>
    <row r="1301" spans="2:61">
      <c r="B1301" s="111"/>
      <c r="C1301" s="536"/>
      <c r="D1301" s="128"/>
      <c r="E1301" s="583"/>
      <c r="F1301" s="128"/>
      <c r="G1301" s="588"/>
      <c r="H1301" s="588"/>
      <c r="I1301" s="130"/>
      <c r="J1301" s="139"/>
      <c r="K1301" s="131"/>
      <c r="L1301" s="132"/>
      <c r="M1301" s="132"/>
      <c r="N1301" s="141"/>
      <c r="O1301" s="139"/>
      <c r="P1301" s="139"/>
      <c r="Q1301" s="139"/>
      <c r="R1301" s="133"/>
      <c r="S1301" s="134"/>
      <c r="T1301" s="434" t="str">
        <f t="shared" si="412"/>
        <v/>
      </c>
      <c r="U1301" s="429"/>
      <c r="V1301" s="429" t="str">
        <f t="shared" si="405"/>
        <v/>
      </c>
      <c r="W1301" s="298"/>
      <c r="X1301" s="129" t="str">
        <f t="shared" si="413"/>
        <v/>
      </c>
      <c r="Y1301" s="129" t="str">
        <f t="shared" si="406"/>
        <v/>
      </c>
      <c r="Z1301" s="129" t="str">
        <f t="shared" si="407"/>
        <v/>
      </c>
      <c r="AA1301" s="133" t="str">
        <f t="shared" si="416"/>
        <v/>
      </c>
      <c r="AC1301" s="186" t="str">
        <f>AC1271</f>
        <v/>
      </c>
      <c r="AD1301" s="187" t="str">
        <f>AD1271</f>
        <v/>
      </c>
      <c r="AE1301" s="187" t="str">
        <f>AE1271</f>
        <v/>
      </c>
      <c r="AF1301" s="187" t="str">
        <f>AF1271</f>
        <v/>
      </c>
      <c r="AG1301" s="204">
        <f t="shared" si="408"/>
        <v>0</v>
      </c>
      <c r="AI1301" s="160" t="str">
        <f>IF(月報!G1301&lt;&gt;"",月報!G1301,"")</f>
        <v/>
      </c>
      <c r="AJ1301" s="126" t="str">
        <f>IF(月報!W1301&lt;&gt;"",月報!W1301*24,"")</f>
        <v/>
      </c>
      <c r="AK1301" s="126" t="str">
        <f>IF(月報!P1301&lt;&gt;"",月報!P1301,"")</f>
        <v/>
      </c>
      <c r="AL1301" s="126" t="str">
        <f>IF(月報!Q1301&lt;&gt;"",IF(月報!Q1301="平日残","",月報!Q1301),"")</f>
        <v/>
      </c>
      <c r="AM1301" s="126"/>
      <c r="AN1301" s="126" t="str">
        <f t="shared" si="415"/>
        <v/>
      </c>
      <c r="AO1301" s="126" t="str">
        <f>IF($E1301="","",VLOOKUP($E1301,カレンダマスタ!$A$5:$E$381,5,FALSE))</f>
        <v/>
      </c>
      <c r="AQ1301" s="196" t="str">
        <f>IF(G1301="","",IF(VLOOKUP(E1301,カレンダマスタ!$A$5:$D$381,4,FALSE)=0,"",1))</f>
        <v/>
      </c>
      <c r="AR1301" s="136" t="str">
        <f>IF($G1301="","",IF($AD1301="NSTC",INDEX(カレンダマスタ!$I$26:$O$31,MATCH($G1301,カレンダマスタ!$H$26:$H$31,1),MATCH($H1301,カレンダマスタ!$I$25:$O$25,1)),
IF($AD1301="CS本社",INDEX(カレンダマスタ!$I$36:$O$41,MATCH($G1301,カレンダマスタ!$H$36:$H$41,1),MATCH($H1301,カレンダマスタ!$I$35:$O$35,1)),
IF($AD1301="NS本社",INDEX(カレンダマスタ!$I$94:$O$99,MATCH($G1301,カレンダマスタ!$H$95:$H$100,1),MATCH($H1301,カレンダマスタ!$I$93:$O$93,1)),
IF($AD1301="ODC",INDEX(カレンダマスタ!$I$46:$O$51,MATCH($G1301,カレンダマスタ!$H$46:$H$51,1),MATCH($H1301,カレンダマスタ!$I$45:$O$45,1)),
IF($AD1301="NS東京TC",INDEX(カレンダマスタ!$I$56:$O$61,MATCH($G1301,カレンダマスタ!$H$56:$H$61,1),MATCH($H1301,カレンダマスタ!$I$55:$O$55,1)),""))))))</f>
        <v/>
      </c>
      <c r="AS1301" s="126" t="str">
        <f t="shared" si="409"/>
        <v/>
      </c>
      <c r="AU1301" s="137" t="str">
        <f>IF(E1301="","",VLOOKUP($E1301,カレンダマスタ!$A$4:$E$381,4,FALSE))</f>
        <v/>
      </c>
      <c r="AV1301" s="137" t="str">
        <f t="shared" si="417"/>
        <v/>
      </c>
      <c r="AW1301" s="137" t="str">
        <f t="shared" si="418"/>
        <v/>
      </c>
      <c r="AX1301" s="138" t="str">
        <f t="shared" si="419"/>
        <v/>
      </c>
      <c r="AY1301" s="138" t="str">
        <f t="shared" si="420"/>
        <v/>
      </c>
      <c r="AZ1301" s="130" t="str">
        <f>IF(AX1301&amp;AW1301="勤怠未設定","×",IF(AV1301="勤怠修正","×",IF(AC1301="外注","",IF(AA1301="",IF(AY1301&lt;&gt;"","×",""),IF(VLOOKUP(AA1301,カレンダマスタ!$H$66:$I$83,2,FALSE)&lt;&gt;AY1301,"×","OK")))))</f>
        <v/>
      </c>
      <c r="BC1301" s="137" t="str">
        <f>IF(E1301="","",VLOOKUP($E1301,カレンダマスタ!$A$4:$E$381,4,FALSE))</f>
        <v/>
      </c>
      <c r="BD1301" s="126" t="str">
        <f>IF(AC1301="社員","",IF(AG1301=0,"",IF(AD1301="NSTC",IF(COUNTIF(カレンダマスタ!$Q$5:$Q$32,G1301)=1,"OK","×"),
IF(AD1301="NS本社",IF(COUNTIF(カレンダマスタ!$T$5:$T$32,G1301)=1,"OK","×"),IF(COUNTIF(カレンダマスタ!$R$5:$R$32,G1301)=1,"OK","×")))))</f>
        <v/>
      </c>
      <c r="BE1301" s="126" t="str">
        <f>IF(AC1301="社員","",IF(G1301="","",IF(R1301&lt;&gt;"","",IF(AF1301="CS","OK",IF(VLOOKUP(E1301,カレンダマスタ!$A$5:$D$381,4,FALSE)&gt;0,"",IF(OR(G1301*24&gt;10.84,H1301*24&lt;14.5)=TRUE,"×","OK"))))))</f>
        <v/>
      </c>
      <c r="BF1301" s="126" t="str">
        <f t="shared" si="414"/>
        <v/>
      </c>
      <c r="BG1301" s="126" t="str">
        <f t="shared" si="410"/>
        <v/>
      </c>
      <c r="BI1301" s="130" t="str">
        <f t="shared" si="411"/>
        <v/>
      </c>
    </row>
    <row r="1302" spans="2:61">
      <c r="B1302" s="111"/>
      <c r="C1302" s="536"/>
      <c r="D1302" s="128"/>
      <c r="E1302" s="214"/>
      <c r="F1302" s="128"/>
      <c r="G1302" s="588"/>
      <c r="H1302" s="588"/>
      <c r="I1302" s="131"/>
      <c r="J1302" s="139"/>
      <c r="K1302" s="131"/>
      <c r="L1302" s="132"/>
      <c r="M1302" s="132"/>
      <c r="N1302" s="141"/>
      <c r="O1302" s="139"/>
      <c r="P1302" s="139"/>
      <c r="Q1302" s="139"/>
      <c r="R1302" s="133"/>
      <c r="S1302" s="134"/>
      <c r="T1302" s="434" t="str">
        <f t="shared" si="412"/>
        <v/>
      </c>
      <c r="U1302" s="429"/>
      <c r="V1302" s="429" t="str">
        <f t="shared" si="405"/>
        <v/>
      </c>
      <c r="W1302" s="298"/>
      <c r="X1302" s="129" t="str">
        <f t="shared" si="413"/>
        <v/>
      </c>
      <c r="Y1302" s="129" t="str">
        <f t="shared" si="406"/>
        <v/>
      </c>
      <c r="Z1302" s="129" t="str">
        <f t="shared" si="407"/>
        <v/>
      </c>
      <c r="AA1302" s="133" t="str">
        <f t="shared" si="416"/>
        <v/>
      </c>
      <c r="AC1302" s="186" t="str">
        <f>AC1271</f>
        <v/>
      </c>
      <c r="AD1302" s="187" t="str">
        <f>AD1271</f>
        <v/>
      </c>
      <c r="AE1302" s="187" t="str">
        <f>AE1271</f>
        <v/>
      </c>
      <c r="AF1302" s="187" t="str">
        <f>AF1271</f>
        <v/>
      </c>
      <c r="AG1302" s="204">
        <f t="shared" si="408"/>
        <v>0</v>
      </c>
      <c r="AI1302" s="160" t="str">
        <f>IF(月報!G1302&lt;&gt;"",月報!G1302,"")</f>
        <v/>
      </c>
      <c r="AJ1302" s="126" t="str">
        <f>IF(月報!W1302&lt;&gt;"",月報!W1302*24,"")</f>
        <v/>
      </c>
      <c r="AK1302" s="126" t="str">
        <f>IF(月報!P1302&lt;&gt;"",月報!P1302,"")</f>
        <v/>
      </c>
      <c r="AL1302" s="126" t="str">
        <f>IF(月報!Q1302&lt;&gt;"",IF(月報!Q1302="平日残","",月報!Q1302),"")</f>
        <v/>
      </c>
      <c r="AM1302" s="126"/>
      <c r="AN1302" s="126" t="str">
        <f t="shared" si="415"/>
        <v/>
      </c>
      <c r="AO1302" s="126" t="str">
        <f>IF($E1302="","",VLOOKUP($E1302,カレンダマスタ!$A$5:$E$381,5,FALSE))</f>
        <v/>
      </c>
      <c r="AQ1302" s="196" t="str">
        <f>IF(G1302="","",IF(VLOOKUP(E1302,カレンダマスタ!$A$5:$D$381,4,FALSE)=0,"",1))</f>
        <v/>
      </c>
      <c r="AR1302" s="136" t="str">
        <f>IF($G1302="","",IF($AD1302="NSTC",INDEX(カレンダマスタ!$I$26:$O$31,MATCH($G1302,カレンダマスタ!$H$26:$H$31,1),MATCH($H1302,カレンダマスタ!$I$25:$O$25,1)),
IF($AD1302="CS本社",INDEX(カレンダマスタ!$I$36:$O$41,MATCH($G1302,カレンダマスタ!$H$36:$H$41,1),MATCH($H1302,カレンダマスタ!$I$35:$O$35,1)),
IF($AD1302="NS本社",INDEX(カレンダマスタ!$I$94:$O$99,MATCH($G1302,カレンダマスタ!$H$95:$H$100,1),MATCH($H1302,カレンダマスタ!$I$93:$O$93,1)),
IF($AD1302="ODC",INDEX(カレンダマスタ!$I$46:$O$51,MATCH($G1302,カレンダマスタ!$H$46:$H$51,1),MATCH($H1302,カレンダマスタ!$I$45:$O$45,1)),
IF($AD1302="NS東京TC",INDEX(カレンダマスタ!$I$56:$O$61,MATCH($G1302,カレンダマスタ!$H$56:$H$61,1),MATCH($H1302,カレンダマスタ!$I$55:$O$55,1)),""))))))</f>
        <v/>
      </c>
      <c r="AS1302" s="126" t="str">
        <f t="shared" si="409"/>
        <v/>
      </c>
      <c r="AU1302" s="137" t="str">
        <f>IF(E1302="","",VLOOKUP($E1302,カレンダマスタ!$A$4:$E$381,4,FALSE))</f>
        <v/>
      </c>
      <c r="AV1302" s="137" t="str">
        <f t="shared" si="417"/>
        <v/>
      </c>
      <c r="AW1302" s="137" t="str">
        <f t="shared" si="418"/>
        <v/>
      </c>
      <c r="AX1302" s="138" t="str">
        <f t="shared" si="419"/>
        <v/>
      </c>
      <c r="AY1302" s="138" t="str">
        <f t="shared" si="420"/>
        <v/>
      </c>
      <c r="AZ1302" s="130" t="str">
        <f>IF(AX1302&amp;AW1302="勤怠未設定","×",IF(AV1302="勤怠修正","×",IF(AC1302="外注","",IF(AA1302="",IF(AY1302&lt;&gt;"","×",""),IF(VLOOKUP(AA1302,カレンダマスタ!$H$66:$I$83,2,FALSE)&lt;&gt;AY1302,"×","OK")))))</f>
        <v/>
      </c>
      <c r="BC1302" s="137" t="str">
        <f>IF(E1302="","",VLOOKUP($E1302,カレンダマスタ!$A$4:$E$381,4,FALSE))</f>
        <v/>
      </c>
      <c r="BD1302" s="126" t="str">
        <f>IF(AC1302="社員","",IF(AG1302=0,"",IF(AD1302="NSTC",IF(COUNTIF(カレンダマスタ!$Q$5:$Q$32,G1302)=1,"OK","×"),
IF(AD1302="NS本社",IF(COUNTIF(カレンダマスタ!$T$5:$T$32,G1302)=1,"OK","×"),IF(COUNTIF(カレンダマスタ!$R$5:$R$32,G1302)=1,"OK","×")))))</f>
        <v/>
      </c>
      <c r="BE1302" s="126" t="str">
        <f>IF(AC1302="社員","",IF(G1302="","",IF(R1302&lt;&gt;"","",IF(AF1302="CS","OK",IF(VLOOKUP(E1302,カレンダマスタ!$A$5:$D$381,4,FALSE)&gt;0,"",IF(OR(G1302*24&gt;10.84,H1302*24&lt;14.5)=TRUE,"×","OK"))))))</f>
        <v/>
      </c>
      <c r="BF1302" s="126" t="str">
        <f t="shared" si="414"/>
        <v/>
      </c>
      <c r="BG1302" s="126" t="str">
        <f t="shared" si="410"/>
        <v/>
      </c>
      <c r="BI1302" s="130" t="str">
        <f t="shared" si="411"/>
        <v/>
      </c>
    </row>
    <row r="1303" spans="2:61">
      <c r="B1303" s="111"/>
      <c r="C1303" s="536"/>
      <c r="D1303" s="128"/>
      <c r="E1303" s="214"/>
      <c r="F1303" s="128"/>
      <c r="G1303" s="588"/>
      <c r="H1303" s="588"/>
      <c r="I1303" s="131"/>
      <c r="J1303" s="139"/>
      <c r="K1303" s="131"/>
      <c r="L1303" s="132"/>
      <c r="M1303" s="132"/>
      <c r="N1303" s="141"/>
      <c r="O1303" s="139"/>
      <c r="P1303" s="139"/>
      <c r="Q1303" s="139"/>
      <c r="R1303" s="133"/>
      <c r="S1303" s="134"/>
      <c r="T1303" s="434" t="str">
        <f t="shared" si="412"/>
        <v/>
      </c>
      <c r="U1303" s="429"/>
      <c r="V1303" s="429" t="str">
        <f t="shared" si="405"/>
        <v/>
      </c>
      <c r="W1303" s="298"/>
      <c r="X1303" s="129" t="str">
        <f t="shared" si="413"/>
        <v/>
      </c>
      <c r="Y1303" s="129" t="str">
        <f t="shared" si="406"/>
        <v/>
      </c>
      <c r="Z1303" s="129" t="str">
        <f t="shared" si="407"/>
        <v/>
      </c>
      <c r="AA1303" s="133" t="str">
        <f t="shared" si="416"/>
        <v/>
      </c>
      <c r="AC1303" s="186" t="str">
        <f>AC1271</f>
        <v/>
      </c>
      <c r="AD1303" s="187" t="str">
        <f>AD1271</f>
        <v/>
      </c>
      <c r="AE1303" s="187" t="str">
        <f>AE1271</f>
        <v/>
      </c>
      <c r="AF1303" s="187" t="str">
        <f>AF1271</f>
        <v/>
      </c>
      <c r="AG1303" s="204">
        <f t="shared" si="408"/>
        <v>0</v>
      </c>
      <c r="AI1303" s="160" t="str">
        <f>IF(月報!G1303&lt;&gt;"",月報!G1303,"")</f>
        <v/>
      </c>
      <c r="AJ1303" s="126" t="str">
        <f>IF(月報!W1303&lt;&gt;"",月報!W1303*24,"")</f>
        <v/>
      </c>
      <c r="AK1303" s="126" t="str">
        <f>IF(月報!P1303&lt;&gt;"",月報!P1303,"")</f>
        <v/>
      </c>
      <c r="AL1303" s="126" t="str">
        <f>IF(月報!Q1303&lt;&gt;"",IF(月報!Q1303="平日残","",月報!Q1303),"")</f>
        <v/>
      </c>
      <c r="AM1303" s="126"/>
      <c r="AN1303" s="126" t="str">
        <f t="shared" si="415"/>
        <v/>
      </c>
      <c r="AO1303" s="126" t="str">
        <f>IF($E1303="","",VLOOKUP($E1303,カレンダマスタ!$A$5:$E$381,5,FALSE))</f>
        <v/>
      </c>
      <c r="AQ1303" s="196" t="str">
        <f>IF(G1303="","",IF(VLOOKUP(E1303,カレンダマスタ!$A$5:$D$381,4,FALSE)=0,"",1))</f>
        <v/>
      </c>
      <c r="AR1303" s="136" t="str">
        <f>IF($G1303="","",IF($AD1303="NSTC",INDEX(カレンダマスタ!$I$26:$O$31,MATCH($G1303,カレンダマスタ!$H$26:$H$31,1),MATCH($H1303,カレンダマスタ!$I$25:$O$25,1)),
IF($AD1303="CS本社",INDEX(カレンダマスタ!$I$36:$O$41,MATCH($G1303,カレンダマスタ!$H$36:$H$41,1),MATCH($H1303,カレンダマスタ!$I$35:$O$35,1)),
IF($AD1303="NS本社",INDEX(カレンダマスタ!$I$94:$O$99,MATCH($G1303,カレンダマスタ!$H$95:$H$100,1),MATCH($H1303,カレンダマスタ!$I$93:$O$93,1)),
IF($AD1303="ODC",INDEX(カレンダマスタ!$I$46:$O$51,MATCH($G1303,カレンダマスタ!$H$46:$H$51,1),MATCH($H1303,カレンダマスタ!$I$45:$O$45,1)),
IF($AD1303="NS東京TC",INDEX(カレンダマスタ!$I$56:$O$61,MATCH($G1303,カレンダマスタ!$H$56:$H$61,1),MATCH($H1303,カレンダマスタ!$I$55:$O$55,1)),""))))))</f>
        <v/>
      </c>
      <c r="AS1303" s="126" t="str">
        <f t="shared" si="409"/>
        <v/>
      </c>
      <c r="AU1303" s="137" t="str">
        <f>IF(E1303="","",VLOOKUP($E1303,カレンダマスタ!$A$4:$E$381,4,FALSE))</f>
        <v/>
      </c>
      <c r="AV1303" s="137" t="str">
        <f t="shared" si="417"/>
        <v/>
      </c>
      <c r="AW1303" s="137" t="str">
        <f t="shared" si="418"/>
        <v/>
      </c>
      <c r="AX1303" s="138" t="str">
        <f t="shared" si="419"/>
        <v/>
      </c>
      <c r="AY1303" s="138" t="str">
        <f t="shared" si="420"/>
        <v/>
      </c>
      <c r="AZ1303" s="130" t="str">
        <f>IF(AX1303&amp;AW1303="勤怠未設定","×",IF(AV1303="勤怠修正","×",IF(AC1303="外注","",IF(AA1303="",IF(AY1303&lt;&gt;"","×",""),IF(VLOOKUP(AA1303,カレンダマスタ!$H$66:$I$83,2,FALSE)&lt;&gt;AY1303,"×","OK")))))</f>
        <v/>
      </c>
      <c r="BC1303" s="137" t="str">
        <f>IF(E1303="","",VLOOKUP($E1303,カレンダマスタ!$A$4:$E$381,4,FALSE))</f>
        <v/>
      </c>
      <c r="BD1303" s="126" t="str">
        <f>IF(AC1303="社員","",IF(AG1303=0,"",IF(AD1303="NSTC",IF(COUNTIF(カレンダマスタ!$Q$5:$Q$32,G1303)=1,"OK","×"),
IF(AD1303="NS本社",IF(COUNTIF(カレンダマスタ!$T$5:$T$32,G1303)=1,"OK","×"),IF(COUNTIF(カレンダマスタ!$R$5:$R$32,G1303)=1,"OK","×")))))</f>
        <v/>
      </c>
      <c r="BE1303" s="126" t="str">
        <f>IF(AC1303="社員","",IF(G1303="","",IF(R1303&lt;&gt;"","",IF(AF1303="CS","OK",IF(VLOOKUP(E1303,カレンダマスタ!$A$5:$D$381,4,FALSE)&gt;0,"",IF(OR(G1303*24&gt;10.84,H1303*24&lt;14.5)=TRUE,"×","OK"))))))</f>
        <v/>
      </c>
      <c r="BF1303" s="126" t="str">
        <f t="shared" si="414"/>
        <v/>
      </c>
      <c r="BG1303" s="126" t="str">
        <f t="shared" si="410"/>
        <v/>
      </c>
      <c r="BI1303" s="130" t="str">
        <f t="shared" si="411"/>
        <v/>
      </c>
    </row>
    <row r="1304" spans="2:61">
      <c r="B1304" s="111"/>
      <c r="C1304" s="536"/>
      <c r="D1304" s="128"/>
      <c r="E1304" s="214"/>
      <c r="F1304" s="128"/>
      <c r="G1304" s="588"/>
      <c r="H1304" s="588"/>
      <c r="I1304" s="131"/>
      <c r="J1304" s="139"/>
      <c r="K1304" s="131"/>
      <c r="L1304" s="132"/>
      <c r="M1304" s="132"/>
      <c r="N1304" s="141"/>
      <c r="O1304" s="139"/>
      <c r="P1304" s="139"/>
      <c r="Q1304" s="139"/>
      <c r="R1304" s="133"/>
      <c r="S1304" s="134"/>
      <c r="T1304" s="434" t="str">
        <f t="shared" si="412"/>
        <v/>
      </c>
      <c r="U1304" s="429"/>
      <c r="V1304" s="429" t="str">
        <f t="shared" si="405"/>
        <v/>
      </c>
      <c r="W1304" s="298"/>
      <c r="X1304" s="129" t="str">
        <f t="shared" si="413"/>
        <v/>
      </c>
      <c r="Y1304" s="129" t="str">
        <f t="shared" si="406"/>
        <v/>
      </c>
      <c r="Z1304" s="129" t="str">
        <f t="shared" si="407"/>
        <v/>
      </c>
      <c r="AA1304" s="133" t="str">
        <f t="shared" si="416"/>
        <v/>
      </c>
      <c r="AC1304" s="186" t="str">
        <f>AC1271</f>
        <v/>
      </c>
      <c r="AD1304" s="187" t="str">
        <f>AD1271</f>
        <v/>
      </c>
      <c r="AE1304" s="187" t="str">
        <f>AE1271</f>
        <v/>
      </c>
      <c r="AF1304" s="187" t="str">
        <f>AF1271</f>
        <v/>
      </c>
      <c r="AG1304" s="204">
        <f t="shared" si="408"/>
        <v>0</v>
      </c>
      <c r="AI1304" s="160" t="str">
        <f>IF(月報!G1304&lt;&gt;"",月報!G1304,"")</f>
        <v/>
      </c>
      <c r="AJ1304" s="126" t="str">
        <f>IF(月報!W1304&lt;&gt;"",月報!W1304*24,"")</f>
        <v/>
      </c>
      <c r="AK1304" s="126" t="str">
        <f>IF(月報!P1304&lt;&gt;"",月報!P1304,"")</f>
        <v/>
      </c>
      <c r="AL1304" s="126" t="str">
        <f>IF(月報!Q1304&lt;&gt;"",IF(月報!Q1304="平日残","",月報!Q1304),"")</f>
        <v/>
      </c>
      <c r="AM1304" s="126"/>
      <c r="AN1304" s="126" t="str">
        <f t="shared" si="415"/>
        <v/>
      </c>
      <c r="AO1304" s="126" t="str">
        <f>IF($E1304="","",VLOOKUP($E1304,カレンダマスタ!$A$5:$E$381,5,FALSE))</f>
        <v/>
      </c>
      <c r="AQ1304" s="196" t="str">
        <f>IF(G1304="","",IF(VLOOKUP(E1304,カレンダマスタ!$A$5:$D$381,4,FALSE)=0,"",1))</f>
        <v/>
      </c>
      <c r="AR1304" s="136" t="str">
        <f>IF($G1304="","",IF($AD1304="NSTC",INDEX(カレンダマスタ!$I$26:$O$31,MATCH($G1304,カレンダマスタ!$H$26:$H$31,1),MATCH($H1304,カレンダマスタ!$I$25:$O$25,1)),
IF($AD1304="CS本社",INDEX(カレンダマスタ!$I$36:$O$41,MATCH($G1304,カレンダマスタ!$H$36:$H$41,1),MATCH($H1304,カレンダマスタ!$I$35:$O$35,1)),
IF($AD1304="NS本社",INDEX(カレンダマスタ!$I$94:$O$99,MATCH($G1304,カレンダマスタ!$H$95:$H$100,1),MATCH($H1304,カレンダマスタ!$I$93:$O$93,1)),
IF($AD1304="ODC",INDEX(カレンダマスタ!$I$46:$O$51,MATCH($G1304,カレンダマスタ!$H$46:$H$51,1),MATCH($H1304,カレンダマスタ!$I$45:$O$45,1)),
IF($AD1304="NS東京TC",INDEX(カレンダマスタ!$I$56:$O$61,MATCH($G1304,カレンダマスタ!$H$56:$H$61,1),MATCH($H1304,カレンダマスタ!$I$55:$O$55,1)),""))))))</f>
        <v/>
      </c>
      <c r="AS1304" s="126" t="str">
        <f t="shared" si="409"/>
        <v/>
      </c>
      <c r="AU1304" s="137" t="str">
        <f>IF(E1304="","",VLOOKUP($E1304,カレンダマスタ!$A$4:$E$381,4,FALSE))</f>
        <v/>
      </c>
      <c r="AV1304" s="137" t="str">
        <f t="shared" si="417"/>
        <v/>
      </c>
      <c r="AW1304" s="137" t="str">
        <f t="shared" si="418"/>
        <v/>
      </c>
      <c r="AX1304" s="138" t="str">
        <f t="shared" si="419"/>
        <v/>
      </c>
      <c r="AY1304" s="138" t="str">
        <f t="shared" si="420"/>
        <v/>
      </c>
      <c r="AZ1304" s="130" t="str">
        <f>IF(AX1304&amp;AW1304="勤怠未設定","×",IF(AV1304="勤怠修正","×",IF(AC1304="外注","",IF(AA1304="",IF(AY1304&lt;&gt;"","×",""),IF(VLOOKUP(AA1304,カレンダマスタ!$H$66:$I$83,2,FALSE)&lt;&gt;AY1304,"×","OK")))))</f>
        <v/>
      </c>
      <c r="BC1304" s="137" t="str">
        <f>IF(E1304="","",VLOOKUP($E1304,カレンダマスタ!$A$4:$E$381,4,FALSE))</f>
        <v/>
      </c>
      <c r="BD1304" s="126" t="str">
        <f>IF(AC1304="社員","",IF(AG1304=0,"",IF(AD1304="NSTC",IF(COUNTIF(カレンダマスタ!$Q$5:$Q$32,G1304)=1,"OK","×"),
IF(AD1304="NS本社",IF(COUNTIF(カレンダマスタ!$T$5:$T$32,G1304)=1,"OK","×"),IF(COUNTIF(カレンダマスタ!$R$5:$R$32,G1304)=1,"OK","×")))))</f>
        <v/>
      </c>
      <c r="BE1304" s="126" t="str">
        <f>IF(AC1304="社員","",IF(G1304="","",IF(R1304&lt;&gt;"","",IF(AF1304="CS","OK",IF(VLOOKUP(E1304,カレンダマスタ!$A$5:$D$381,4,FALSE)&gt;0,"",IF(OR(G1304*24&gt;10.84,H1304*24&lt;14.5)=TRUE,"×","OK"))))))</f>
        <v/>
      </c>
      <c r="BF1304" s="126" t="str">
        <f t="shared" si="414"/>
        <v/>
      </c>
      <c r="BG1304" s="126" t="str">
        <f t="shared" si="410"/>
        <v/>
      </c>
      <c r="BI1304" s="130" t="str">
        <f t="shared" si="411"/>
        <v/>
      </c>
    </row>
    <row r="1305" spans="2:61" ht="13.8" thickBot="1">
      <c r="B1305" s="161"/>
      <c r="C1305" s="538"/>
      <c r="D1305" s="162"/>
      <c r="E1305" s="215"/>
      <c r="F1305" s="162"/>
      <c r="G1305" s="590"/>
      <c r="H1305" s="590"/>
      <c r="I1305" s="164"/>
      <c r="J1305" s="165"/>
      <c r="K1305" s="164"/>
      <c r="L1305" s="166"/>
      <c r="M1305" s="166"/>
      <c r="N1305" s="167"/>
      <c r="O1305" s="165"/>
      <c r="P1305" s="165"/>
      <c r="Q1305" s="165"/>
      <c r="R1305" s="168"/>
      <c r="S1305" s="169"/>
      <c r="T1305" s="436" t="str">
        <f t="shared" si="412"/>
        <v/>
      </c>
      <c r="U1305" s="432"/>
      <c r="V1305" s="432" t="str">
        <f t="shared" si="405"/>
        <v/>
      </c>
      <c r="W1305" s="298"/>
      <c r="X1305" s="163" t="str">
        <f t="shared" si="413"/>
        <v/>
      </c>
      <c r="Y1305" s="163" t="str">
        <f t="shared" si="406"/>
        <v/>
      </c>
      <c r="Z1305" s="163" t="str">
        <f t="shared" si="407"/>
        <v/>
      </c>
      <c r="AA1305" s="168" t="str">
        <f t="shared" si="416"/>
        <v/>
      </c>
      <c r="AC1305" s="192" t="str">
        <f>AC1271</f>
        <v/>
      </c>
      <c r="AD1305" s="193" t="str">
        <f>AD1271</f>
        <v/>
      </c>
      <c r="AE1305" s="193" t="str">
        <f>AE1271</f>
        <v/>
      </c>
      <c r="AF1305" s="193" t="str">
        <f>AF1271</f>
        <v/>
      </c>
      <c r="AG1305" s="207">
        <f t="shared" si="408"/>
        <v>0</v>
      </c>
      <c r="AI1305" s="170" t="str">
        <f>IF(月報!G1305&lt;&gt;"",月報!G1305,"")</f>
        <v/>
      </c>
      <c r="AJ1305" s="171" t="str">
        <f>IF(月報!W1305&lt;&gt;"",月報!W1305*24,"")</f>
        <v/>
      </c>
      <c r="AK1305" s="171" t="str">
        <f>IF(月報!P1305&lt;&gt;"",月報!P1305,"")</f>
        <v/>
      </c>
      <c r="AL1305" s="171" t="str">
        <f>IF(月報!Q1305&lt;&gt;"",IF(月報!Q1305="平日残","",月報!Q1305),"")</f>
        <v/>
      </c>
      <c r="AM1305" s="171"/>
      <c r="AN1305" s="171" t="str">
        <f t="shared" si="415"/>
        <v/>
      </c>
      <c r="AO1305" s="171" t="str">
        <f>IF($E1305="","",VLOOKUP($E1305,カレンダマスタ!$A$5:$E$381,5,FALSE))</f>
        <v/>
      </c>
      <c r="AQ1305" s="198" t="str">
        <f>IF(G1305="","",IF(VLOOKUP(E1305,カレンダマスタ!$A$5:$D$381,4,FALSE)=0,"",1))</f>
        <v/>
      </c>
      <c r="AR1305" s="172" t="str">
        <f>IF($G1305="","",IF($AD1305="NSTC",INDEX(カレンダマスタ!$I$26:$O$31,MATCH($G1305,カレンダマスタ!$H$26:$H$31,1),MATCH($H1305,カレンダマスタ!$I$25:$O$25,1)),
IF($AD1305="CS本社",INDEX(カレンダマスタ!$I$36:$O$41,MATCH($G1305,カレンダマスタ!$H$36:$H$41,1),MATCH($H1305,カレンダマスタ!$I$35:$O$35,1)),
IF($AD1305="NS本社",INDEX(カレンダマスタ!$I$94:$O$99,MATCH($G1305,カレンダマスタ!$H$95:$H$100,1),MATCH($H1305,カレンダマスタ!$I$93:$O$93,1)),
IF($AD1305="ODC",INDEX(カレンダマスタ!$I$46:$O$51,MATCH($G1305,カレンダマスタ!$H$46:$H$51,1),MATCH($H1305,カレンダマスタ!$I$45:$O$45,1)),
IF($AD1305="NS東京TC",INDEX(カレンダマスタ!$I$56:$O$61,MATCH($G1305,カレンダマスタ!$H$56:$H$61,1),MATCH($H1305,カレンダマスタ!$I$55:$O$55,1)),""))))))</f>
        <v/>
      </c>
      <c r="AS1305" s="171" t="str">
        <f t="shared" si="409"/>
        <v/>
      </c>
      <c r="AU1305" s="173" t="str">
        <f>IF(E1305="","",VLOOKUP($E1305,カレンダマスタ!$A$4:$E$381,4,FALSE))</f>
        <v/>
      </c>
      <c r="AV1305" s="173" t="str">
        <f t="shared" si="417"/>
        <v/>
      </c>
      <c r="AW1305" s="173" t="str">
        <f t="shared" si="418"/>
        <v/>
      </c>
      <c r="AX1305" s="174" t="str">
        <f t="shared" si="419"/>
        <v/>
      </c>
      <c r="AY1305" s="174" t="str">
        <f t="shared" si="420"/>
        <v/>
      </c>
      <c r="AZ1305" s="175" t="str">
        <f>IF(AX1305&amp;AW1305="勤怠未設定","×",IF(AV1305="勤怠修正","×",IF(AC1305="外注","",IF(AA1305="",IF(AY1305&lt;&gt;"","×",""),IF(VLOOKUP(AA1305,カレンダマスタ!$H$66:$I$83,2,FALSE)&lt;&gt;AY1305,"×","OK")))))</f>
        <v/>
      </c>
      <c r="BC1305" s="173" t="str">
        <f>IF(E1305="","",VLOOKUP($E1305,カレンダマスタ!$A$4:$E$381,4,FALSE))</f>
        <v/>
      </c>
      <c r="BD1305" s="171" t="str">
        <f>IF(AC1305="社員","",IF(AG1305=0,"",IF(AD1305="NSTC",IF(COUNTIF(カレンダマスタ!$Q$5:$Q$32,G1305)=1,"OK","×"),
IF(AD1305="NS本社",IF(COUNTIF(カレンダマスタ!$T$5:$T$32,G1305)=1,"OK","×"),IF(COUNTIF(カレンダマスタ!$R$5:$R$32,G1305)=1,"OK","×")))))</f>
        <v/>
      </c>
      <c r="BE1305" s="171" t="str">
        <f>IF(AC1305="社員","",IF(G1305="","",IF(R1305&lt;&gt;"","",IF(AF1305="CS","OK",IF(VLOOKUP(E1305,カレンダマスタ!$A$5:$D$381,4,FALSE)&gt;0,"",IF(OR(G1305*24&gt;10.84,H1305*24&lt;14.5)=TRUE,"×","OK"))))))</f>
        <v/>
      </c>
      <c r="BF1305" s="171" t="str">
        <f t="shared" si="414"/>
        <v/>
      </c>
      <c r="BG1305" s="171" t="str">
        <f t="shared" si="410"/>
        <v/>
      </c>
      <c r="BI1305" s="175" t="str">
        <f t="shared" si="411"/>
        <v/>
      </c>
    </row>
    <row r="1306" spans="2:61">
      <c r="B1306" s="323"/>
      <c r="C1306" s="539"/>
      <c r="D1306" s="324"/>
      <c r="E1306" s="325"/>
      <c r="F1306" s="324"/>
      <c r="G1306" s="591"/>
      <c r="H1306" s="591"/>
      <c r="I1306" s="339"/>
      <c r="J1306" s="320"/>
      <c r="K1306" s="319"/>
      <c r="L1306" s="320"/>
      <c r="M1306" s="320"/>
      <c r="N1306" s="320"/>
      <c r="O1306" s="340"/>
      <c r="P1306" s="340"/>
      <c r="Q1306" s="340"/>
      <c r="R1306" s="327"/>
      <c r="S1306" s="328"/>
      <c r="T1306" s="341"/>
      <c r="U1306" s="342"/>
      <c r="V1306" s="342"/>
      <c r="W1306" s="298"/>
      <c r="X1306" s="326"/>
      <c r="Y1306" s="326"/>
      <c r="Z1306" s="326"/>
      <c r="AA1306" s="327" t="str">
        <f t="shared" si="416"/>
        <v/>
      </c>
      <c r="AC1306" s="541"/>
      <c r="AD1306" s="542"/>
      <c r="AE1306" s="542"/>
      <c r="AF1306" s="542"/>
      <c r="AG1306" s="543"/>
      <c r="AI1306" s="348" t="str">
        <f>IF(月報!G1306&lt;&gt;"",月報!G1306,"")</f>
        <v/>
      </c>
      <c r="AJ1306" s="349" t="str">
        <f>IF(月報!W1306&lt;&gt;"",月報!W1306*24,"")</f>
        <v/>
      </c>
      <c r="AK1306" s="349" t="str">
        <f>IF(月報!P1306&lt;&gt;"",月報!P1306,"")</f>
        <v/>
      </c>
      <c r="AL1306" s="349" t="str">
        <f>IF(月報!Q1306&lt;&gt;"",IF(月報!Q1306="平日残","",月報!Q1306),"")</f>
        <v/>
      </c>
      <c r="AM1306" s="349"/>
      <c r="AN1306" s="349" t="str">
        <f t="shared" si="415"/>
        <v/>
      </c>
      <c r="AO1306" s="349" t="str">
        <f>IF($E1306="","",VLOOKUP($E1306,カレンダマスタ!$A$5:$E$381,5,FALSE))</f>
        <v/>
      </c>
      <c r="AQ1306" s="351"/>
      <c r="AR1306" s="352"/>
      <c r="AS1306" s="349"/>
      <c r="AU1306" s="355"/>
      <c r="AV1306" s="355" t="str">
        <f t="shared" si="417"/>
        <v/>
      </c>
      <c r="AW1306" s="355" t="str">
        <f t="shared" si="418"/>
        <v/>
      </c>
      <c r="AX1306" s="356" t="str">
        <f t="shared" si="419"/>
        <v/>
      </c>
      <c r="AY1306" s="356" t="str">
        <f t="shared" si="420"/>
        <v/>
      </c>
      <c r="AZ1306" s="357" t="str">
        <f>IF(AX1306&amp;AW1306="勤怠未設定","×",IF(AV1306="勤怠修正","×",IF(AC1306="外注","",IF(AA1306="",IF(AY1306&lt;&gt;"","×",""),IF(VLOOKUP(AA1306,カレンダマスタ!$H$66:$I$83,2,FALSE)&lt;&gt;AY1306,"×","OK")))))</f>
        <v/>
      </c>
      <c r="BC1306" s="355"/>
      <c r="BD1306" s="349"/>
      <c r="BE1306" s="349"/>
      <c r="BF1306" s="349" t="str">
        <f t="shared" si="414"/>
        <v/>
      </c>
      <c r="BG1306" s="349"/>
      <c r="BI1306" s="357" t="str">
        <f t="shared" ref="BI1306:BI1315" si="421">IF(OR(AO1306="×",AS1306="×",AZ1306="×",BD1306="×",BE1306="×",BF1306="TW未入力",BF1306="週報未入力",BG1306="×"),"×","")</f>
        <v/>
      </c>
    </row>
    <row r="1307" spans="2:61">
      <c r="B1307" s="323"/>
      <c r="C1307" s="539"/>
      <c r="D1307" s="324"/>
      <c r="E1307" s="325"/>
      <c r="F1307" s="324"/>
      <c r="G1307" s="591"/>
      <c r="H1307" s="591"/>
      <c r="I1307" s="339"/>
      <c r="J1307" s="320"/>
      <c r="K1307" s="319"/>
      <c r="L1307" s="320"/>
      <c r="M1307" s="320"/>
      <c r="N1307" s="320"/>
      <c r="O1307" s="340"/>
      <c r="P1307" s="340"/>
      <c r="Q1307" s="340"/>
      <c r="R1307" s="327"/>
      <c r="S1307" s="328"/>
      <c r="T1307" s="341"/>
      <c r="U1307" s="342"/>
      <c r="V1307" s="342"/>
      <c r="W1307" s="298"/>
      <c r="X1307" s="326"/>
      <c r="Y1307" s="326"/>
      <c r="Z1307" s="326"/>
      <c r="AA1307" s="327" t="str">
        <f t="shared" si="416"/>
        <v/>
      </c>
      <c r="AC1307" s="544"/>
      <c r="AD1307" s="545"/>
      <c r="AE1307" s="545"/>
      <c r="AF1307" s="545"/>
      <c r="AG1307" s="546"/>
      <c r="AI1307" s="348" t="str">
        <f>IF(月報!G1307&lt;&gt;"",月報!G1307,"")</f>
        <v/>
      </c>
      <c r="AJ1307" s="349" t="str">
        <f>IF(月報!W1307&lt;&gt;"",月報!W1307*24,"")</f>
        <v/>
      </c>
      <c r="AK1307" s="349" t="str">
        <f>IF(月報!P1307&lt;&gt;"",月報!P1307,"")</f>
        <v/>
      </c>
      <c r="AL1307" s="349" t="str">
        <f>IF(月報!Q1307&lt;&gt;"",IF(月報!Q1307="平日残","",月報!Q1307),"")</f>
        <v/>
      </c>
      <c r="AM1307" s="349"/>
      <c r="AN1307" s="349" t="str">
        <f t="shared" si="415"/>
        <v/>
      </c>
      <c r="AO1307" s="349" t="str">
        <f>IF($E1307="","",VLOOKUP($E1307,カレンダマスタ!$A$5:$E$381,5,FALSE))</f>
        <v/>
      </c>
      <c r="AQ1307" s="351"/>
      <c r="AR1307" s="352"/>
      <c r="AS1307" s="349"/>
      <c r="AU1307" s="355"/>
      <c r="AV1307" s="355" t="str">
        <f t="shared" si="417"/>
        <v/>
      </c>
      <c r="AW1307" s="355" t="str">
        <f t="shared" si="418"/>
        <v/>
      </c>
      <c r="AX1307" s="356" t="str">
        <f t="shared" si="419"/>
        <v/>
      </c>
      <c r="AY1307" s="356" t="str">
        <f t="shared" si="420"/>
        <v/>
      </c>
      <c r="AZ1307" s="357" t="str">
        <f>IF(AX1307&amp;AW1307="勤怠未設定","×",IF(AV1307="勤怠修正","×",IF(AC1307="外注","",IF(AA1307="",IF(AY1307&lt;&gt;"","×",""),IF(VLOOKUP(AA1307,カレンダマスタ!$H$66:$I$83,2,FALSE)&lt;&gt;AY1307,"×","OK")))))</f>
        <v/>
      </c>
      <c r="BC1307" s="355"/>
      <c r="BD1307" s="349"/>
      <c r="BE1307" s="349"/>
      <c r="BF1307" s="349" t="str">
        <f t="shared" si="414"/>
        <v/>
      </c>
      <c r="BG1307" s="349"/>
      <c r="BI1307" s="357" t="str">
        <f t="shared" si="421"/>
        <v/>
      </c>
    </row>
    <row r="1308" spans="2:61">
      <c r="B1308" s="323"/>
      <c r="C1308" s="539"/>
      <c r="D1308" s="324"/>
      <c r="E1308" s="325"/>
      <c r="F1308" s="324"/>
      <c r="G1308" s="591"/>
      <c r="H1308" s="591"/>
      <c r="I1308" s="339"/>
      <c r="J1308" s="320"/>
      <c r="K1308" s="319"/>
      <c r="L1308" s="320"/>
      <c r="M1308" s="320"/>
      <c r="N1308" s="320"/>
      <c r="O1308" s="340"/>
      <c r="P1308" s="340"/>
      <c r="Q1308" s="340"/>
      <c r="R1308" s="327"/>
      <c r="S1308" s="328"/>
      <c r="T1308" s="341"/>
      <c r="U1308" s="342"/>
      <c r="V1308" s="342"/>
      <c r="W1308" s="298"/>
      <c r="X1308" s="326"/>
      <c r="Y1308" s="326"/>
      <c r="Z1308" s="326"/>
      <c r="AA1308" s="327" t="str">
        <f t="shared" si="416"/>
        <v/>
      </c>
      <c r="AC1308" s="544"/>
      <c r="AD1308" s="545"/>
      <c r="AE1308" s="545"/>
      <c r="AF1308" s="545"/>
      <c r="AG1308" s="546"/>
      <c r="AI1308" s="348" t="str">
        <f>IF(月報!G1308&lt;&gt;"",月報!G1308,"")</f>
        <v/>
      </c>
      <c r="AJ1308" s="349" t="str">
        <f>IF(月報!W1308&lt;&gt;"",月報!W1308*24,"")</f>
        <v/>
      </c>
      <c r="AK1308" s="349" t="str">
        <f>IF(月報!P1308&lt;&gt;"",月報!P1308,"")</f>
        <v/>
      </c>
      <c r="AL1308" s="349" t="str">
        <f>IF(月報!Q1308&lt;&gt;"",IF(月報!Q1308="平日残","",月報!Q1308),"")</f>
        <v/>
      </c>
      <c r="AM1308" s="349"/>
      <c r="AN1308" s="349" t="str">
        <f t="shared" si="415"/>
        <v/>
      </c>
      <c r="AO1308" s="349" t="str">
        <f>IF($E1308="","",VLOOKUP($E1308,カレンダマスタ!$A$5:$E$381,5,FALSE))</f>
        <v/>
      </c>
      <c r="AQ1308" s="351"/>
      <c r="AR1308" s="352"/>
      <c r="AS1308" s="349"/>
      <c r="AU1308" s="355"/>
      <c r="AV1308" s="355" t="str">
        <f t="shared" si="417"/>
        <v/>
      </c>
      <c r="AW1308" s="355" t="str">
        <f t="shared" si="418"/>
        <v/>
      </c>
      <c r="AX1308" s="356" t="str">
        <f t="shared" si="419"/>
        <v/>
      </c>
      <c r="AY1308" s="356" t="str">
        <f t="shared" si="420"/>
        <v/>
      </c>
      <c r="AZ1308" s="357" t="str">
        <f>IF(AX1308&amp;AW1308="勤怠未設定","×",IF(AV1308="勤怠修正","×",IF(AC1308="外注","",IF(AA1308="",IF(AY1308&lt;&gt;"","×",""),IF(VLOOKUP(AA1308,カレンダマスタ!$H$66:$I$83,2,FALSE)&lt;&gt;AY1308,"×","OK")))))</f>
        <v/>
      </c>
      <c r="BC1308" s="355"/>
      <c r="BD1308" s="349"/>
      <c r="BE1308" s="349"/>
      <c r="BF1308" s="349" t="str">
        <f t="shared" si="414"/>
        <v/>
      </c>
      <c r="BG1308" s="349"/>
      <c r="BI1308" s="357" t="str">
        <f t="shared" si="421"/>
        <v/>
      </c>
    </row>
    <row r="1309" spans="2:61">
      <c r="B1309" s="323"/>
      <c r="C1309" s="539"/>
      <c r="D1309" s="324"/>
      <c r="E1309" s="325"/>
      <c r="F1309" s="324"/>
      <c r="G1309" s="591"/>
      <c r="H1309" s="591"/>
      <c r="I1309" s="339"/>
      <c r="J1309" s="320"/>
      <c r="K1309" s="319"/>
      <c r="L1309" s="320"/>
      <c r="M1309" s="320"/>
      <c r="N1309" s="320"/>
      <c r="O1309" s="340"/>
      <c r="P1309" s="340"/>
      <c r="Q1309" s="340"/>
      <c r="R1309" s="327"/>
      <c r="S1309" s="328"/>
      <c r="T1309" s="341"/>
      <c r="U1309" s="342"/>
      <c r="V1309" s="342"/>
      <c r="W1309" s="298"/>
      <c r="X1309" s="326"/>
      <c r="Y1309" s="326"/>
      <c r="Z1309" s="326"/>
      <c r="AA1309" s="327" t="str">
        <f t="shared" si="416"/>
        <v/>
      </c>
      <c r="AC1309" s="544"/>
      <c r="AD1309" s="545"/>
      <c r="AE1309" s="545"/>
      <c r="AF1309" s="545"/>
      <c r="AG1309" s="546"/>
      <c r="AI1309" s="348" t="str">
        <f>IF(月報!G1309&lt;&gt;"",月報!G1309,"")</f>
        <v/>
      </c>
      <c r="AJ1309" s="349" t="str">
        <f>IF(月報!W1309&lt;&gt;"",月報!W1309*24,"")</f>
        <v/>
      </c>
      <c r="AK1309" s="349" t="str">
        <f>IF(月報!P1309&lt;&gt;"",月報!P1309,"")</f>
        <v/>
      </c>
      <c r="AL1309" s="349" t="str">
        <f>IF(月報!Q1309&lt;&gt;"",IF(月報!Q1309="平日残","",月報!Q1309),"")</f>
        <v/>
      </c>
      <c r="AM1309" s="349"/>
      <c r="AN1309" s="349" t="str">
        <f t="shared" si="415"/>
        <v/>
      </c>
      <c r="AO1309" s="349" t="str">
        <f>IF($E1309="","",VLOOKUP($E1309,カレンダマスタ!$A$5:$E$381,5,FALSE))</f>
        <v/>
      </c>
      <c r="AQ1309" s="351"/>
      <c r="AR1309" s="352"/>
      <c r="AS1309" s="349"/>
      <c r="AU1309" s="355"/>
      <c r="AV1309" s="355" t="str">
        <f t="shared" si="417"/>
        <v/>
      </c>
      <c r="AW1309" s="355" t="str">
        <f t="shared" si="418"/>
        <v/>
      </c>
      <c r="AX1309" s="356" t="str">
        <f t="shared" si="419"/>
        <v/>
      </c>
      <c r="AY1309" s="356" t="str">
        <f t="shared" si="420"/>
        <v/>
      </c>
      <c r="AZ1309" s="357" t="str">
        <f>IF(AX1309&amp;AW1309="勤怠未設定","×",IF(AV1309="勤怠修正","×",IF(AC1309="外注","",IF(AA1309="",IF(AY1309&lt;&gt;"","×",""),IF(VLOOKUP(AA1309,カレンダマスタ!$H$66:$I$83,2,FALSE)&lt;&gt;AY1309,"×","OK")))))</f>
        <v/>
      </c>
      <c r="BC1309" s="355"/>
      <c r="BD1309" s="349"/>
      <c r="BE1309" s="349"/>
      <c r="BF1309" s="349" t="str">
        <f t="shared" si="414"/>
        <v/>
      </c>
      <c r="BG1309" s="349"/>
      <c r="BI1309" s="357" t="str">
        <f t="shared" si="421"/>
        <v/>
      </c>
    </row>
    <row r="1310" spans="2:61">
      <c r="B1310" s="323"/>
      <c r="C1310" s="539"/>
      <c r="D1310" s="324"/>
      <c r="E1310" s="325"/>
      <c r="F1310" s="324"/>
      <c r="G1310" s="591"/>
      <c r="H1310" s="591"/>
      <c r="I1310" s="339"/>
      <c r="J1310" s="320"/>
      <c r="K1310" s="319"/>
      <c r="L1310" s="320"/>
      <c r="M1310" s="320"/>
      <c r="N1310" s="320"/>
      <c r="O1310" s="340"/>
      <c r="P1310" s="340"/>
      <c r="Q1310" s="340"/>
      <c r="R1310" s="327"/>
      <c r="S1310" s="328"/>
      <c r="T1310" s="341"/>
      <c r="U1310" s="342"/>
      <c r="V1310" s="342"/>
      <c r="W1310" s="298"/>
      <c r="X1310" s="326"/>
      <c r="Y1310" s="326"/>
      <c r="Z1310" s="326"/>
      <c r="AA1310" s="327" t="str">
        <f t="shared" si="416"/>
        <v/>
      </c>
      <c r="AC1310" s="544"/>
      <c r="AD1310" s="545"/>
      <c r="AE1310" s="545"/>
      <c r="AF1310" s="545"/>
      <c r="AG1310" s="546"/>
      <c r="AI1310" s="348" t="str">
        <f>IF(月報!G1310&lt;&gt;"",月報!G1310,"")</f>
        <v/>
      </c>
      <c r="AJ1310" s="349" t="str">
        <f>IF(月報!W1310&lt;&gt;"",月報!W1310*24,"")</f>
        <v/>
      </c>
      <c r="AK1310" s="349" t="str">
        <f>IF(月報!P1310&lt;&gt;"",月報!P1310,"")</f>
        <v/>
      </c>
      <c r="AL1310" s="349" t="str">
        <f>IF(月報!Q1310&lt;&gt;"",IF(月報!Q1310="平日残","",月報!Q1310),"")</f>
        <v/>
      </c>
      <c r="AM1310" s="349"/>
      <c r="AN1310" s="349" t="str">
        <f t="shared" si="415"/>
        <v/>
      </c>
      <c r="AO1310" s="349" t="str">
        <f>IF($E1310="","",VLOOKUP($E1310,カレンダマスタ!$A$5:$E$381,5,FALSE))</f>
        <v/>
      </c>
      <c r="AQ1310" s="351"/>
      <c r="AR1310" s="352"/>
      <c r="AS1310" s="349"/>
      <c r="AU1310" s="355"/>
      <c r="AV1310" s="355" t="str">
        <f t="shared" si="417"/>
        <v/>
      </c>
      <c r="AW1310" s="355" t="str">
        <f t="shared" si="418"/>
        <v/>
      </c>
      <c r="AX1310" s="356" t="str">
        <f t="shared" si="419"/>
        <v/>
      </c>
      <c r="AY1310" s="356" t="str">
        <f t="shared" si="420"/>
        <v/>
      </c>
      <c r="AZ1310" s="357" t="str">
        <f>IF(AX1310&amp;AW1310="勤怠未設定","×",IF(AV1310="勤怠修正","×",IF(AC1310="外注","",IF(AA1310="",IF(AY1310&lt;&gt;"","×",""),IF(VLOOKUP(AA1310,カレンダマスタ!$H$66:$I$83,2,FALSE)&lt;&gt;AY1310,"×","OK")))))</f>
        <v/>
      </c>
      <c r="BC1310" s="355"/>
      <c r="BD1310" s="349"/>
      <c r="BE1310" s="349"/>
      <c r="BF1310" s="349" t="str">
        <f t="shared" si="414"/>
        <v/>
      </c>
      <c r="BG1310" s="349"/>
      <c r="BI1310" s="357" t="str">
        <f t="shared" si="421"/>
        <v/>
      </c>
    </row>
    <row r="1311" spans="2:61">
      <c r="B1311" s="323"/>
      <c r="C1311" s="539"/>
      <c r="D1311" s="324"/>
      <c r="E1311" s="325"/>
      <c r="F1311" s="324"/>
      <c r="G1311" s="591"/>
      <c r="H1311" s="591"/>
      <c r="I1311" s="339"/>
      <c r="J1311" s="320"/>
      <c r="K1311" s="319"/>
      <c r="L1311" s="320"/>
      <c r="M1311" s="320"/>
      <c r="N1311" s="320"/>
      <c r="O1311" s="340"/>
      <c r="P1311" s="340"/>
      <c r="Q1311" s="340"/>
      <c r="R1311" s="327"/>
      <c r="S1311" s="328"/>
      <c r="T1311" s="341"/>
      <c r="U1311" s="342"/>
      <c r="V1311" s="342"/>
      <c r="W1311" s="298"/>
      <c r="X1311" s="326"/>
      <c r="Y1311" s="326"/>
      <c r="Z1311" s="326"/>
      <c r="AA1311" s="327" t="str">
        <f t="shared" si="416"/>
        <v/>
      </c>
      <c r="AC1311" s="544"/>
      <c r="AD1311" s="545"/>
      <c r="AE1311" s="545"/>
      <c r="AF1311" s="545"/>
      <c r="AG1311" s="546"/>
      <c r="AI1311" s="348" t="str">
        <f>IF(月報!G1311&lt;&gt;"",月報!G1311,"")</f>
        <v/>
      </c>
      <c r="AJ1311" s="349" t="str">
        <f>IF(月報!W1311&lt;&gt;"",月報!W1311*24,"")</f>
        <v/>
      </c>
      <c r="AK1311" s="349" t="str">
        <f>IF(月報!P1311&lt;&gt;"",月報!P1311,"")</f>
        <v/>
      </c>
      <c r="AL1311" s="349" t="str">
        <f>IF(月報!Q1311&lt;&gt;"",IF(月報!Q1311="平日残","",月報!Q1311),"")</f>
        <v/>
      </c>
      <c r="AM1311" s="349"/>
      <c r="AN1311" s="349" t="str">
        <f t="shared" si="415"/>
        <v/>
      </c>
      <c r="AO1311" s="349" t="str">
        <f>IF($E1311="","",VLOOKUP($E1311,カレンダマスタ!$A$5:$E$381,5,FALSE))</f>
        <v/>
      </c>
      <c r="AQ1311" s="351"/>
      <c r="AR1311" s="352"/>
      <c r="AS1311" s="349"/>
      <c r="AU1311" s="355"/>
      <c r="AV1311" s="355" t="str">
        <f t="shared" si="417"/>
        <v/>
      </c>
      <c r="AW1311" s="355" t="str">
        <f t="shared" si="418"/>
        <v/>
      </c>
      <c r="AX1311" s="356" t="str">
        <f t="shared" si="419"/>
        <v/>
      </c>
      <c r="AY1311" s="356" t="str">
        <f t="shared" si="420"/>
        <v/>
      </c>
      <c r="AZ1311" s="357" t="str">
        <f>IF(AX1311&amp;AW1311="勤怠未設定","×",IF(AV1311="勤怠修正","×",IF(AC1311="外注","",IF(AA1311="",IF(AY1311&lt;&gt;"","×",""),IF(VLOOKUP(AA1311,カレンダマスタ!$H$66:$I$83,2,FALSE)&lt;&gt;AY1311,"×","OK")))))</f>
        <v/>
      </c>
      <c r="BC1311" s="355"/>
      <c r="BD1311" s="349"/>
      <c r="BE1311" s="349"/>
      <c r="BF1311" s="349" t="str">
        <f t="shared" si="414"/>
        <v/>
      </c>
      <c r="BG1311" s="349"/>
      <c r="BI1311" s="357" t="str">
        <f t="shared" si="421"/>
        <v/>
      </c>
    </row>
    <row r="1312" spans="2:61">
      <c r="B1312" s="323"/>
      <c r="C1312" s="539"/>
      <c r="D1312" s="324"/>
      <c r="E1312" s="325"/>
      <c r="F1312" s="324"/>
      <c r="G1312" s="591"/>
      <c r="H1312" s="591"/>
      <c r="I1312" s="339"/>
      <c r="J1312" s="320"/>
      <c r="K1312" s="319"/>
      <c r="L1312" s="320"/>
      <c r="M1312" s="320"/>
      <c r="N1312" s="320"/>
      <c r="O1312" s="340"/>
      <c r="P1312" s="340"/>
      <c r="Q1312" s="340"/>
      <c r="R1312" s="327"/>
      <c r="S1312" s="328"/>
      <c r="T1312" s="341"/>
      <c r="U1312" s="342"/>
      <c r="V1312" s="342"/>
      <c r="W1312" s="298"/>
      <c r="X1312" s="326"/>
      <c r="Y1312" s="326"/>
      <c r="Z1312" s="326"/>
      <c r="AA1312" s="327" t="str">
        <f t="shared" si="416"/>
        <v/>
      </c>
      <c r="AC1312" s="544"/>
      <c r="AD1312" s="545"/>
      <c r="AE1312" s="545"/>
      <c r="AF1312" s="545"/>
      <c r="AG1312" s="546"/>
      <c r="AI1312" s="348" t="str">
        <f>IF(月報!G1312&lt;&gt;"",月報!G1312,"")</f>
        <v/>
      </c>
      <c r="AJ1312" s="349" t="str">
        <f>IF(月報!W1312&lt;&gt;"",月報!W1312*24,"")</f>
        <v/>
      </c>
      <c r="AK1312" s="349" t="str">
        <f>IF(月報!P1312&lt;&gt;"",月報!P1312,"")</f>
        <v/>
      </c>
      <c r="AL1312" s="349" t="str">
        <f>IF(月報!Q1312&lt;&gt;"",IF(月報!Q1312="平日残","",月報!Q1312),"")</f>
        <v/>
      </c>
      <c r="AM1312" s="349"/>
      <c r="AN1312" s="349" t="str">
        <f t="shared" si="415"/>
        <v/>
      </c>
      <c r="AO1312" s="349" t="str">
        <f>IF($E1312="","",VLOOKUP($E1312,カレンダマスタ!$A$5:$E$381,5,FALSE))</f>
        <v/>
      </c>
      <c r="AQ1312" s="351"/>
      <c r="AR1312" s="352"/>
      <c r="AS1312" s="349"/>
      <c r="AU1312" s="355"/>
      <c r="AV1312" s="355" t="str">
        <f t="shared" si="417"/>
        <v/>
      </c>
      <c r="AW1312" s="355" t="str">
        <f t="shared" si="418"/>
        <v/>
      </c>
      <c r="AX1312" s="356" t="str">
        <f t="shared" si="419"/>
        <v/>
      </c>
      <c r="AY1312" s="356" t="str">
        <f t="shared" si="420"/>
        <v/>
      </c>
      <c r="AZ1312" s="357" t="str">
        <f>IF(AX1312&amp;AW1312="勤怠未設定","×",IF(AV1312="勤怠修正","×",IF(AC1312="外注","",IF(AA1312="",IF(AY1312&lt;&gt;"","×",""),IF(VLOOKUP(AA1312,カレンダマスタ!$H$66:$I$83,2,FALSE)&lt;&gt;AY1312,"×","OK")))))</f>
        <v/>
      </c>
      <c r="BC1312" s="355"/>
      <c r="BD1312" s="349"/>
      <c r="BE1312" s="349"/>
      <c r="BF1312" s="349" t="str">
        <f t="shared" si="414"/>
        <v/>
      </c>
      <c r="BG1312" s="349"/>
      <c r="BI1312" s="357" t="str">
        <f t="shared" si="421"/>
        <v/>
      </c>
    </row>
    <row r="1313" spans="2:61">
      <c r="B1313" s="323"/>
      <c r="C1313" s="539"/>
      <c r="D1313" s="324"/>
      <c r="E1313" s="325"/>
      <c r="F1313" s="324"/>
      <c r="G1313" s="591"/>
      <c r="H1313" s="591"/>
      <c r="I1313" s="339"/>
      <c r="J1313" s="320"/>
      <c r="K1313" s="319"/>
      <c r="L1313" s="320"/>
      <c r="M1313" s="320"/>
      <c r="N1313" s="320"/>
      <c r="O1313" s="340"/>
      <c r="P1313" s="340"/>
      <c r="Q1313" s="340"/>
      <c r="R1313" s="327"/>
      <c r="S1313" s="328"/>
      <c r="T1313" s="341"/>
      <c r="U1313" s="342"/>
      <c r="V1313" s="342"/>
      <c r="W1313" s="298"/>
      <c r="X1313" s="326"/>
      <c r="Y1313" s="326"/>
      <c r="Z1313" s="326"/>
      <c r="AA1313" s="327" t="str">
        <f t="shared" si="416"/>
        <v/>
      </c>
      <c r="AC1313" s="544"/>
      <c r="AD1313" s="545"/>
      <c r="AE1313" s="545"/>
      <c r="AF1313" s="545"/>
      <c r="AG1313" s="546"/>
      <c r="AI1313" s="348" t="str">
        <f>IF(月報!G1313&lt;&gt;"",月報!G1313,"")</f>
        <v/>
      </c>
      <c r="AJ1313" s="349" t="str">
        <f>IF(月報!W1313&lt;&gt;"",月報!W1313*24,"")</f>
        <v/>
      </c>
      <c r="AK1313" s="349" t="str">
        <f>IF(月報!P1313&lt;&gt;"",月報!P1313,"")</f>
        <v/>
      </c>
      <c r="AL1313" s="349" t="str">
        <f>IF(月報!Q1313&lt;&gt;"",IF(月報!Q1313="平日残","",月報!Q1313),"")</f>
        <v/>
      </c>
      <c r="AM1313" s="349"/>
      <c r="AN1313" s="349" t="str">
        <f t="shared" si="415"/>
        <v/>
      </c>
      <c r="AO1313" s="349" t="str">
        <f>IF($E1313="","",VLOOKUP($E1313,カレンダマスタ!$A$5:$E$381,5,FALSE))</f>
        <v/>
      </c>
      <c r="AQ1313" s="351"/>
      <c r="AR1313" s="352"/>
      <c r="AS1313" s="349"/>
      <c r="AU1313" s="355"/>
      <c r="AV1313" s="355" t="str">
        <f t="shared" si="417"/>
        <v/>
      </c>
      <c r="AW1313" s="355" t="str">
        <f t="shared" si="418"/>
        <v/>
      </c>
      <c r="AX1313" s="356" t="str">
        <f t="shared" si="419"/>
        <v/>
      </c>
      <c r="AY1313" s="356" t="str">
        <f t="shared" si="420"/>
        <v/>
      </c>
      <c r="AZ1313" s="357" t="str">
        <f>IF(AX1313&amp;AW1313="勤怠未設定","×",IF(AV1313="勤怠修正","×",IF(AC1313="外注","",IF(AA1313="",IF(AY1313&lt;&gt;"","×",""),IF(VLOOKUP(AA1313,カレンダマスタ!$H$66:$I$83,2,FALSE)&lt;&gt;AY1313,"×","OK")))))</f>
        <v/>
      </c>
      <c r="BC1313" s="355"/>
      <c r="BD1313" s="349"/>
      <c r="BE1313" s="349"/>
      <c r="BF1313" s="349" t="str">
        <f t="shared" si="414"/>
        <v/>
      </c>
      <c r="BG1313" s="349"/>
      <c r="BI1313" s="357" t="str">
        <f t="shared" si="421"/>
        <v/>
      </c>
    </row>
    <row r="1314" spans="2:61">
      <c r="B1314" s="323"/>
      <c r="C1314" s="539"/>
      <c r="D1314" s="324"/>
      <c r="E1314" s="325"/>
      <c r="F1314" s="324"/>
      <c r="G1314" s="591"/>
      <c r="H1314" s="591"/>
      <c r="I1314" s="339"/>
      <c r="J1314" s="320"/>
      <c r="K1314" s="319"/>
      <c r="L1314" s="320"/>
      <c r="M1314" s="320"/>
      <c r="N1314" s="320"/>
      <c r="O1314" s="340"/>
      <c r="P1314" s="340"/>
      <c r="Q1314" s="340"/>
      <c r="R1314" s="327"/>
      <c r="S1314" s="328"/>
      <c r="T1314" s="341"/>
      <c r="U1314" s="342"/>
      <c r="V1314" s="342"/>
      <c r="W1314" s="298"/>
      <c r="X1314" s="326"/>
      <c r="Y1314" s="326"/>
      <c r="Z1314" s="326"/>
      <c r="AA1314" s="327" t="str">
        <f t="shared" si="416"/>
        <v/>
      </c>
      <c r="AC1314" s="544"/>
      <c r="AD1314" s="545"/>
      <c r="AE1314" s="545"/>
      <c r="AF1314" s="545"/>
      <c r="AG1314" s="546"/>
      <c r="AI1314" s="348" t="str">
        <f>IF(月報!G1314&lt;&gt;"",月報!G1314,"")</f>
        <v/>
      </c>
      <c r="AJ1314" s="349" t="str">
        <f>IF(月報!W1314&lt;&gt;"",月報!W1314*24,"")</f>
        <v/>
      </c>
      <c r="AK1314" s="349" t="str">
        <f>IF(月報!P1314&lt;&gt;"",月報!P1314,"")</f>
        <v/>
      </c>
      <c r="AL1314" s="349" t="str">
        <f>IF(月報!Q1314&lt;&gt;"",IF(月報!Q1314="平日残","",月報!Q1314),"")</f>
        <v/>
      </c>
      <c r="AM1314" s="349"/>
      <c r="AN1314" s="349" t="str">
        <f t="shared" si="415"/>
        <v/>
      </c>
      <c r="AO1314" s="349" t="str">
        <f>IF($E1314="","",VLOOKUP($E1314,カレンダマスタ!$A$5:$E$381,5,FALSE))</f>
        <v/>
      </c>
      <c r="AQ1314" s="351"/>
      <c r="AR1314" s="352"/>
      <c r="AS1314" s="349"/>
      <c r="AU1314" s="355"/>
      <c r="AV1314" s="355" t="str">
        <f t="shared" si="417"/>
        <v/>
      </c>
      <c r="AW1314" s="355" t="str">
        <f t="shared" si="418"/>
        <v/>
      </c>
      <c r="AX1314" s="356" t="str">
        <f t="shared" si="419"/>
        <v/>
      </c>
      <c r="AY1314" s="356" t="str">
        <f t="shared" si="420"/>
        <v/>
      </c>
      <c r="AZ1314" s="357" t="str">
        <f>IF(AX1314&amp;AW1314="勤怠未設定","×",IF(AV1314="勤怠修正","×",IF(AC1314="外注","",IF(AA1314="",IF(AY1314&lt;&gt;"","×",""),IF(VLOOKUP(AA1314,カレンダマスタ!$H$66:$I$83,2,FALSE)&lt;&gt;AY1314,"×","OK")))))</f>
        <v/>
      </c>
      <c r="BC1314" s="355"/>
      <c r="BD1314" s="349"/>
      <c r="BE1314" s="349"/>
      <c r="BF1314" s="349" t="str">
        <f t="shared" si="414"/>
        <v/>
      </c>
      <c r="BG1314" s="349"/>
      <c r="BI1314" s="357" t="str">
        <f t="shared" si="421"/>
        <v/>
      </c>
    </row>
    <row r="1315" spans="2:61" ht="13.8" thickBot="1">
      <c r="B1315" s="329"/>
      <c r="C1315" s="540"/>
      <c r="D1315" s="330"/>
      <c r="E1315" s="331"/>
      <c r="F1315" s="330"/>
      <c r="G1315" s="592"/>
      <c r="H1315" s="592"/>
      <c r="I1315" s="343"/>
      <c r="J1315" s="322"/>
      <c r="K1315" s="321"/>
      <c r="L1315" s="322"/>
      <c r="M1315" s="322"/>
      <c r="N1315" s="322"/>
      <c r="O1315" s="344"/>
      <c r="P1315" s="344"/>
      <c r="Q1315" s="344"/>
      <c r="R1315" s="333"/>
      <c r="S1315" s="334"/>
      <c r="T1315" s="345"/>
      <c r="U1315" s="346"/>
      <c r="V1315" s="346"/>
      <c r="W1315" s="298"/>
      <c r="X1315" s="332"/>
      <c r="Y1315" s="332"/>
      <c r="Z1315" s="332"/>
      <c r="AA1315" s="333" t="str">
        <f t="shared" si="416"/>
        <v/>
      </c>
      <c r="AC1315" s="547"/>
      <c r="AD1315" s="548"/>
      <c r="AE1315" s="548"/>
      <c r="AF1315" s="548"/>
      <c r="AG1315" s="549"/>
      <c r="AI1315" s="348" t="str">
        <f>IF(月報!G1315&lt;&gt;"",月報!G1315,"")</f>
        <v/>
      </c>
      <c r="AJ1315" s="350" t="str">
        <f>IF(月報!W1315&lt;&gt;"",月報!W1315*24,"")</f>
        <v/>
      </c>
      <c r="AK1315" s="350" t="str">
        <f>IF(月報!P1315&lt;&gt;"",月報!P1315,"")</f>
        <v/>
      </c>
      <c r="AL1315" s="350" t="str">
        <f>IF(月報!Q1315&lt;&gt;"",IF(月報!Q1315="平日残","",月報!Q1315),"")</f>
        <v/>
      </c>
      <c r="AM1315" s="350"/>
      <c r="AN1315" s="350" t="str">
        <f t="shared" si="415"/>
        <v/>
      </c>
      <c r="AO1315" s="350" t="str">
        <f>IF($E1315="","",VLOOKUP($E1315,カレンダマスタ!$A$5:$E$381,5,FALSE))</f>
        <v/>
      </c>
      <c r="AP1315" s="347"/>
      <c r="AQ1315" s="353"/>
      <c r="AR1315" s="354"/>
      <c r="AS1315" s="350"/>
      <c r="AT1315" s="347"/>
      <c r="AU1315" s="358"/>
      <c r="AV1315" s="358" t="str">
        <f t="shared" si="417"/>
        <v/>
      </c>
      <c r="AW1315" s="358" t="str">
        <f t="shared" si="418"/>
        <v/>
      </c>
      <c r="AX1315" s="359" t="str">
        <f t="shared" si="419"/>
        <v/>
      </c>
      <c r="AY1315" s="359" t="str">
        <f t="shared" si="420"/>
        <v/>
      </c>
      <c r="AZ1315" s="360" t="str">
        <f>IF(AX1315&amp;AW1315="勤怠未設定","×",IF(AV1315="勤怠修正","×",IF(AC1315="外注","",IF(AA1315="",IF(AY1315&lt;&gt;"","×",""),IF(VLOOKUP(AA1315,カレンダマスタ!$H$66:$I$83,2,FALSE)&lt;&gt;AY1315,"×","OK")))))</f>
        <v/>
      </c>
      <c r="BC1315" s="358"/>
      <c r="BD1315" s="350"/>
      <c r="BE1315" s="350"/>
      <c r="BF1315" s="350" t="str">
        <f t="shared" si="414"/>
        <v/>
      </c>
      <c r="BG1315" s="350"/>
      <c r="BI1315" s="360" t="str">
        <f t="shared" si="421"/>
        <v/>
      </c>
    </row>
    <row r="1316" spans="2:61" ht="14.25" customHeight="1">
      <c r="B1316" s="176">
        <f>B1271+1</f>
        <v>29</v>
      </c>
      <c r="C1316" s="535"/>
      <c r="D1316" s="112"/>
      <c r="E1316" s="582"/>
      <c r="F1316" s="112"/>
      <c r="G1316" s="587"/>
      <c r="H1316" s="587"/>
      <c r="I1316" s="114"/>
      <c r="J1316" s="118"/>
      <c r="K1316" s="115"/>
      <c r="L1316" s="116"/>
      <c r="M1316" s="116"/>
      <c r="N1316" s="117"/>
      <c r="O1316" s="118"/>
      <c r="P1316" s="118"/>
      <c r="Q1316" s="118"/>
      <c r="R1316" s="119"/>
      <c r="S1316" s="120"/>
      <c r="T1316" s="433" t="str">
        <f>IF(J1316&lt;&gt;"",J1316,"")</f>
        <v/>
      </c>
      <c r="U1316" s="428">
        <f>SUM(T1316:T1322)</f>
        <v>0</v>
      </c>
      <c r="V1316" s="428" t="str">
        <f t="shared" ref="V1316:V1350" si="422">IF(AC1316="外注",IF(AND(BC1316&lt;1,ROUND((H1316*24),1)=13),"外注2半",IF(AND(BC1316&lt;1,ROUND((G1316*24),1)=13.7),"外注1半",IF(AND(BC1316&lt;1,G1316=""),"外注休暇",""))),"")</f>
        <v/>
      </c>
      <c r="W1316" s="298"/>
      <c r="X1316" s="113" t="str">
        <f>IF(O1316&lt;&gt;"",O1316/24,"")</f>
        <v/>
      </c>
      <c r="Y1316" s="113" t="str">
        <f t="shared" ref="Y1316:Y1350" si="423">IF(P1316&lt;&gt;"",P1316/24,"")</f>
        <v/>
      </c>
      <c r="Z1316" s="113" t="str">
        <f t="shared" ref="Z1316:Z1350" si="424">IF(Q1316&lt;&gt;"",Q1316/24,"")</f>
        <v/>
      </c>
      <c r="AA1316" s="119" t="str">
        <f t="shared" si="416"/>
        <v/>
      </c>
      <c r="AC1316" s="183" t="str">
        <f>IF(C1316&lt;&gt;"",VLOOKUP(C1316,設定シート!$D$10:$N$109,11,FALSE),"")</f>
        <v/>
      </c>
      <c r="AD1316" s="184" t="str">
        <f>IF(C1316&lt;&gt;"",VLOOKUP(C1316,設定シート!$D$10:$H$109,5,FALSE),"")</f>
        <v/>
      </c>
      <c r="AE1316" s="185" t="str">
        <f>IF(C1316&lt;&gt;"",VLOOKUP(C1316,設定シート!$D$10:$L$109,9,FALSE),"")</f>
        <v/>
      </c>
      <c r="AF1316" s="184" t="str">
        <f>IF($AD1316="","",IF(LEFT($AD1316,2)="NS","NS","CS"))</f>
        <v/>
      </c>
      <c r="AG1316" s="203">
        <f t="shared" ref="AG1316:AG1350" si="425">IF(OR(R1316="有給休暇",G1316=""),0,IF(AQ1316=1,0,1))</f>
        <v>0</v>
      </c>
      <c r="AI1316" s="121" t="str">
        <f>IF(月報!G1316&lt;&gt;"",月報!G1316,"")</f>
        <v/>
      </c>
      <c r="AJ1316" s="122" t="str">
        <f>IF(月報!W1316&lt;&gt;"",月報!W1316*24,"")</f>
        <v/>
      </c>
      <c r="AK1316" s="122" t="str">
        <f>IF(月報!P1316&lt;&gt;"",月報!P1316,"")</f>
        <v/>
      </c>
      <c r="AL1316" s="122" t="str">
        <f>IF(月報!Q1316&lt;&gt;"",IF(月報!Q1316="平日残","",月報!Q1316),"")</f>
        <v/>
      </c>
      <c r="AM1316" s="122"/>
      <c r="AN1316" s="122" t="str">
        <f t="shared" si="415"/>
        <v/>
      </c>
      <c r="AO1316" s="122" t="str">
        <f>IF($E1316="","",VLOOKUP($E1316,カレンダマスタ!$A$5:$E$381,5,FALSE))</f>
        <v/>
      </c>
      <c r="AQ1316" s="195" t="str">
        <f>IF(G1316="","",IF(VLOOKUP(E1316,カレンダマスタ!$A$5:$D$381,4,FALSE)=0,"",1))</f>
        <v/>
      </c>
      <c r="AR1316" s="123" t="str">
        <f>IF($G1316="","",IF($AD1316="NSTC",INDEX(カレンダマスタ!$I$26:$O$31,MATCH($G1316,カレンダマスタ!$H$26:$H$31,1),MATCH($H1316,カレンダマスタ!$I$25:$O$25,1)),
IF($AD1316="CS本社",INDEX(カレンダマスタ!$I$36:$O$41,MATCH($G1316,カレンダマスタ!$H$36:$H$41,1),MATCH($H1316,カレンダマスタ!$I$35:$O$35,1)),
IF($AD1316="NS本社",INDEX(カレンダマスタ!$I$94:$O$99,MATCH($G1316,カレンダマスタ!$H$95:$H$100,1),MATCH($H1316,カレンダマスタ!$I$93:$O$93,1)),
IF($AD1316="ODC",INDEX(カレンダマスタ!$I$46:$O$51,MATCH($G1316,カレンダマスタ!$H$46:$H$51,1),MATCH($H1316,カレンダマスタ!$I$45:$O$45,1)),
IF($AD1316="NS東京TC",INDEX(カレンダマスタ!$I$56:$O$61,MATCH($G1316,カレンダマスタ!$H$56:$H$61,1),MATCH($H1316,カレンダマスタ!$I$55:$O$55,1)),""))))))</f>
        <v/>
      </c>
      <c r="AS1316" s="122" t="str">
        <f t="shared" ref="AS1316:AS1350" si="426">IF(AC1316="社員","",IF(R1316="有給休暇","",IF(AND(AF1316="CS",AQ1316=1)=TRUE,"OK",IF(AR1316&lt;&gt;"",IF(TIMEVALUE(MID(I1316,1,10))=AR1316,"OK","×"),""))))</f>
        <v/>
      </c>
      <c r="AU1316" s="124" t="str">
        <f>IF(E1316="","",VLOOKUP($E1316,カレンダマスタ!$A$4:$E$381,4,FALSE))</f>
        <v/>
      </c>
      <c r="AV1316" s="124" t="str">
        <f t="shared" si="417"/>
        <v/>
      </c>
      <c r="AW1316" s="124" t="str">
        <f t="shared" si="418"/>
        <v/>
      </c>
      <c r="AX1316" s="125" t="str">
        <f t="shared" si="419"/>
        <v/>
      </c>
      <c r="AY1316" s="125" t="str">
        <f t="shared" si="420"/>
        <v/>
      </c>
      <c r="AZ1316" s="114" t="str">
        <f>IF(AX1316&amp;AW1316="勤怠未設定","×",IF(AV1316="勤怠修正","×",IF(AC1316="外注","",IF(AA1316="",IF(AY1316&lt;&gt;"","×",""),IF(VLOOKUP(AA1316,カレンダマスタ!$H$66:$I$83,2,FALSE)&lt;&gt;AY1316,"×","OK")))))</f>
        <v/>
      </c>
      <c r="BC1316" s="124" t="str">
        <f>IF(E1316="","",VLOOKUP($E1316,カレンダマスタ!$A$4:$E$381,4,FALSE))</f>
        <v/>
      </c>
      <c r="BD1316" s="122" t="str">
        <f>IF(AC1316="社員","",IF(AG1316=0,"",IF(AD1316="NSTC",IF(COUNTIF(カレンダマスタ!$Q$5:$Q$32,G1316)=1,"OK","×"),
IF(AD1316="NS本社",IF(COUNTIF(カレンダマスタ!$T$5:$T$32,G1316)=1,"OK","×"),IF(COUNTIF(カレンダマスタ!$R$5:$R$32,G1316)=1,"OK","×")))))</f>
        <v/>
      </c>
      <c r="BE1316" s="122" t="str">
        <f>IF(AC1316="社員","",IF(G1316="","",IF(R1316&lt;&gt;"","",IF(AF1316="CS","OK",IF(VLOOKUP(E1316,カレンダマスタ!$A$5:$D$381,4,FALSE)&gt;0,"",IF(OR(G1316*24&gt;10.84,H1316*24&lt;14.5)=TRUE,"×","OK"))))))</f>
        <v/>
      </c>
      <c r="BF1316" s="122" t="str">
        <f t="shared" si="414"/>
        <v/>
      </c>
      <c r="BG1316" s="127" t="str">
        <f>IF(AE1316="派遣","",IF(G1316="","",IF(R1316="有給休暇","",IF(S1316="","×","OK"))))</f>
        <v/>
      </c>
      <c r="BI1316" s="114" t="str">
        <f t="shared" ref="BI1316:BI1350" si="427">IF(OR(AO1316="×",AS1316="×",AZ1316="×",BE1316="×",BF1316="TW未入力",BF1316="週報未入力",BG1316="×"),"×","")</f>
        <v/>
      </c>
    </row>
    <row r="1317" spans="2:61" ht="14.25" customHeight="1">
      <c r="B1317" s="111"/>
      <c r="C1317" s="536"/>
      <c r="D1317" s="128"/>
      <c r="E1317" s="583"/>
      <c r="F1317" s="128"/>
      <c r="G1317" s="588"/>
      <c r="H1317" s="588"/>
      <c r="I1317" s="130"/>
      <c r="J1317" s="139"/>
      <c r="K1317" s="131"/>
      <c r="L1317" s="132"/>
      <c r="M1317" s="132"/>
      <c r="N1317" s="141"/>
      <c r="O1317" s="139"/>
      <c r="P1317" s="139"/>
      <c r="Q1317" s="139"/>
      <c r="R1317" s="133"/>
      <c r="S1317" s="134"/>
      <c r="T1317" s="434" t="str">
        <f t="shared" ref="T1317:T1350" si="428">IF(J1317&lt;&gt;"",J1317,"")</f>
        <v/>
      </c>
      <c r="U1317" s="429"/>
      <c r="V1317" s="429" t="str">
        <f t="shared" si="422"/>
        <v/>
      </c>
      <c r="W1317" s="298"/>
      <c r="X1317" s="129" t="str">
        <f t="shared" ref="X1317:X1350" si="429">IF(O1317&lt;&gt;"",O1317/24,"")</f>
        <v/>
      </c>
      <c r="Y1317" s="129" t="str">
        <f t="shared" si="423"/>
        <v/>
      </c>
      <c r="Z1317" s="129" t="str">
        <f t="shared" si="424"/>
        <v/>
      </c>
      <c r="AA1317" s="133" t="str">
        <f t="shared" si="416"/>
        <v/>
      </c>
      <c r="AC1317" s="186" t="str">
        <f>AC1316</f>
        <v/>
      </c>
      <c r="AD1317" s="186" t="str">
        <f>AD1316</f>
        <v/>
      </c>
      <c r="AE1317" s="186" t="str">
        <f>AE1316</f>
        <v/>
      </c>
      <c r="AF1317" s="186" t="str">
        <f>AF1316</f>
        <v/>
      </c>
      <c r="AG1317" s="204">
        <f t="shared" si="425"/>
        <v>0</v>
      </c>
      <c r="AI1317" s="135" t="str">
        <f>IF(月報!G1317&lt;&gt;"",月報!G1317,"")</f>
        <v/>
      </c>
      <c r="AJ1317" s="126" t="str">
        <f>IF(月報!W1317&lt;&gt;"",月報!W1317*24,"")</f>
        <v/>
      </c>
      <c r="AK1317" s="126" t="str">
        <f>IF(月報!P1317&lt;&gt;"",月報!P1317,"")</f>
        <v/>
      </c>
      <c r="AL1317" s="126" t="str">
        <f>IF(月報!Q1317&lt;&gt;"",IF(月報!Q1317="平日残","",月報!Q1317),"")</f>
        <v/>
      </c>
      <c r="AM1317" s="126"/>
      <c r="AN1317" s="126" t="str">
        <f t="shared" si="415"/>
        <v/>
      </c>
      <c r="AO1317" s="126" t="str">
        <f>IF($E1317="","",VLOOKUP($E1317,カレンダマスタ!$A$5:$E$381,5,FALSE))</f>
        <v/>
      </c>
      <c r="AQ1317" s="196" t="str">
        <f>IF(G1317="","",IF(VLOOKUP(E1317,カレンダマスタ!$A$5:$D$381,4,FALSE)=0,"",1))</f>
        <v/>
      </c>
      <c r="AR1317" s="136" t="str">
        <f>IF($G1317="","",IF($AD1317="NSTC",INDEX(カレンダマスタ!$I$26:$O$31,MATCH($G1317,カレンダマスタ!$H$26:$H$31,1),MATCH($H1317,カレンダマスタ!$I$25:$O$25,1)),
IF($AD1317="CS本社",INDEX(カレンダマスタ!$I$36:$O$41,MATCH($G1317,カレンダマスタ!$H$36:$H$41,1),MATCH($H1317,カレンダマスタ!$I$35:$O$35,1)),
IF($AD1317="NS本社",INDEX(カレンダマスタ!$I$94:$O$99,MATCH($G1317,カレンダマスタ!$H$95:$H$100,1),MATCH($H1317,カレンダマスタ!$I$93:$O$93,1)),
IF($AD1317="ODC",INDEX(カレンダマスタ!$I$46:$O$51,MATCH($G1317,カレンダマスタ!$H$46:$H$51,1),MATCH($H1317,カレンダマスタ!$I$45:$O$45,1)),
IF($AD1317="NS東京TC",INDEX(カレンダマスタ!$I$56:$O$61,MATCH($G1317,カレンダマスタ!$H$56:$H$61,1),MATCH($H1317,カレンダマスタ!$I$55:$O$55,1)),""))))))</f>
        <v/>
      </c>
      <c r="AS1317" s="126" t="str">
        <f t="shared" si="426"/>
        <v/>
      </c>
      <c r="AU1317" s="137" t="str">
        <f>IF(E1317="","",VLOOKUP($E1317,カレンダマスタ!$A$4:$E$381,4,FALSE))</f>
        <v/>
      </c>
      <c r="AV1317" s="137" t="str">
        <f t="shared" si="417"/>
        <v/>
      </c>
      <c r="AW1317" s="137" t="str">
        <f t="shared" si="418"/>
        <v/>
      </c>
      <c r="AX1317" s="138" t="str">
        <f t="shared" si="419"/>
        <v/>
      </c>
      <c r="AY1317" s="138" t="str">
        <f t="shared" si="420"/>
        <v/>
      </c>
      <c r="AZ1317" s="130" t="str">
        <f>IF(AX1317&amp;AW1317="勤怠未設定","×",IF(AV1317="勤怠修正","×",IF(AC1317="外注","",IF(AA1317="",IF(AY1317&lt;&gt;"","×",""),IF(VLOOKUP(AA1317,カレンダマスタ!$H$66:$I$83,2,FALSE)&lt;&gt;AY1317,"×","OK")))))</f>
        <v/>
      </c>
      <c r="BC1317" s="137" t="str">
        <f>IF(E1317="","",VLOOKUP($E1317,カレンダマスタ!$A$4:$E$381,4,FALSE))</f>
        <v/>
      </c>
      <c r="BD1317" s="126" t="str">
        <f>IF(AC1317="社員","",IF(AG1317=0,"",IF(AD1317="NSTC",IF(COUNTIF(カレンダマスタ!$Q$5:$Q$32,G1317)=1,"OK","×"),
IF(AD1317="NS本社",IF(COUNTIF(カレンダマスタ!$T$5:$T$32,G1317)=1,"OK","×"),IF(COUNTIF(カレンダマスタ!$R$5:$R$32,G1317)=1,"OK","×")))))</f>
        <v/>
      </c>
      <c r="BE1317" s="126" t="str">
        <f>IF(AC1317="社員","",IF(G1317="","",IF(R1317&lt;&gt;"","",IF(AF1317="CS","OK",IF(VLOOKUP(E1317,カレンダマスタ!$A$5:$D$381,4,FALSE)&gt;0,"",IF(OR(G1317*24&gt;10.84,H1317*24&lt;14.5)=TRUE,"×","OK"))))))</f>
        <v/>
      </c>
      <c r="BF1317" s="126" t="str">
        <f t="shared" si="414"/>
        <v/>
      </c>
      <c r="BG1317" s="126" t="str">
        <f t="shared" si="410"/>
        <v/>
      </c>
      <c r="BI1317" s="130" t="str">
        <f t="shared" si="427"/>
        <v/>
      </c>
    </row>
    <row r="1318" spans="2:61" ht="14.25" customHeight="1">
      <c r="B1318" s="111"/>
      <c r="C1318" s="536"/>
      <c r="D1318" s="128"/>
      <c r="E1318" s="583"/>
      <c r="F1318" s="128"/>
      <c r="G1318" s="588"/>
      <c r="H1318" s="588"/>
      <c r="I1318" s="130"/>
      <c r="J1318" s="139"/>
      <c r="K1318" s="131"/>
      <c r="L1318" s="132"/>
      <c r="M1318" s="132"/>
      <c r="N1318" s="141"/>
      <c r="O1318" s="139"/>
      <c r="P1318" s="139"/>
      <c r="Q1318" s="139"/>
      <c r="R1318" s="133"/>
      <c r="S1318" s="134"/>
      <c r="T1318" s="434" t="str">
        <f t="shared" si="428"/>
        <v/>
      </c>
      <c r="U1318" s="429"/>
      <c r="V1318" s="429" t="str">
        <f t="shared" si="422"/>
        <v/>
      </c>
      <c r="W1318" s="298"/>
      <c r="X1318" s="129" t="str">
        <f t="shared" si="429"/>
        <v/>
      </c>
      <c r="Y1318" s="129" t="str">
        <f t="shared" si="423"/>
        <v/>
      </c>
      <c r="Z1318" s="129" t="str">
        <f t="shared" si="424"/>
        <v/>
      </c>
      <c r="AA1318" s="133" t="str">
        <f t="shared" si="416"/>
        <v/>
      </c>
      <c r="AC1318" s="186" t="str">
        <f>AC1316</f>
        <v/>
      </c>
      <c r="AD1318" s="187" t="str">
        <f>AD1316</f>
        <v/>
      </c>
      <c r="AE1318" s="187" t="str">
        <f>AE1316</f>
        <v/>
      </c>
      <c r="AF1318" s="187" t="str">
        <f>AF1316</f>
        <v/>
      </c>
      <c r="AG1318" s="204">
        <f t="shared" si="425"/>
        <v>0</v>
      </c>
      <c r="AI1318" s="135" t="str">
        <f>IF(月報!G1318&lt;&gt;"",月報!G1318,"")</f>
        <v/>
      </c>
      <c r="AJ1318" s="126" t="str">
        <f>IF(月報!W1318&lt;&gt;"",月報!W1318*24,"")</f>
        <v/>
      </c>
      <c r="AK1318" s="126" t="str">
        <f>IF(月報!P1318&lt;&gt;"",月報!P1318,"")</f>
        <v/>
      </c>
      <c r="AL1318" s="126" t="str">
        <f>IF(月報!Q1318&lt;&gt;"",IF(月報!Q1318="平日残","",月報!Q1318),"")</f>
        <v/>
      </c>
      <c r="AM1318" s="126"/>
      <c r="AN1318" s="126" t="str">
        <f t="shared" si="415"/>
        <v/>
      </c>
      <c r="AO1318" s="126" t="str">
        <f>IF($E1318="","",VLOOKUP($E1318,カレンダマスタ!$A$5:$E$381,5,FALSE))</f>
        <v/>
      </c>
      <c r="AQ1318" s="196" t="str">
        <f>IF(G1318="","",IF(VLOOKUP(E1318,カレンダマスタ!$A$5:$D$381,4,FALSE)=0,"",1))</f>
        <v/>
      </c>
      <c r="AR1318" s="136" t="str">
        <f>IF($G1318="","",IF($AD1318="NSTC",INDEX(カレンダマスタ!$I$26:$O$31,MATCH($G1318,カレンダマスタ!$H$26:$H$31,1),MATCH($H1318,カレンダマスタ!$I$25:$O$25,1)),
IF($AD1318="CS本社",INDEX(カレンダマスタ!$I$36:$O$41,MATCH($G1318,カレンダマスタ!$H$36:$H$41,1),MATCH($H1318,カレンダマスタ!$I$35:$O$35,1)),
IF($AD1318="NS本社",INDEX(カレンダマスタ!$I$94:$O$99,MATCH($G1318,カレンダマスタ!$H$95:$H$100,1),MATCH($H1318,カレンダマスタ!$I$93:$O$93,1)),
IF($AD1318="ODC",INDEX(カレンダマスタ!$I$46:$O$51,MATCH($G1318,カレンダマスタ!$H$46:$H$51,1),MATCH($H1318,カレンダマスタ!$I$45:$O$45,1)),
IF($AD1318="NS東京TC",INDEX(カレンダマスタ!$I$56:$O$61,MATCH($G1318,カレンダマスタ!$H$56:$H$61,1),MATCH($H1318,カレンダマスタ!$I$55:$O$55,1)),""))))))</f>
        <v/>
      </c>
      <c r="AS1318" s="126" t="str">
        <f t="shared" si="426"/>
        <v/>
      </c>
      <c r="AU1318" s="137" t="str">
        <f>IF(E1318="","",VLOOKUP($E1318,カレンダマスタ!$A$4:$E$381,4,FALSE))</f>
        <v/>
      </c>
      <c r="AV1318" s="137" t="str">
        <f t="shared" si="417"/>
        <v/>
      </c>
      <c r="AW1318" s="137" t="str">
        <f t="shared" si="418"/>
        <v/>
      </c>
      <c r="AX1318" s="138" t="str">
        <f t="shared" si="419"/>
        <v/>
      </c>
      <c r="AY1318" s="138" t="str">
        <f t="shared" si="420"/>
        <v/>
      </c>
      <c r="AZ1318" s="130" t="str">
        <f>IF(AX1318&amp;AW1318="勤怠未設定","×",IF(AV1318="勤怠修正","×",IF(AC1318="外注","",IF(AA1318="",IF(AY1318&lt;&gt;"","×",""),IF(VLOOKUP(AA1318,カレンダマスタ!$H$66:$I$83,2,FALSE)&lt;&gt;AY1318,"×","OK")))))</f>
        <v/>
      </c>
      <c r="BC1318" s="137" t="str">
        <f>IF(E1318="","",VLOOKUP($E1318,カレンダマスタ!$A$4:$E$381,4,FALSE))</f>
        <v/>
      </c>
      <c r="BD1318" s="126" t="str">
        <f>IF(AC1318="社員","",IF(AG1318=0,"",IF(AD1318="NSTC",IF(COUNTIF(カレンダマスタ!$Q$5:$Q$32,G1318)=1,"OK","×"),
IF(AD1318="NS本社",IF(COUNTIF(カレンダマスタ!$T$5:$T$32,G1318)=1,"OK","×"),IF(COUNTIF(カレンダマスタ!$R$5:$R$32,G1318)=1,"OK","×")))))</f>
        <v/>
      </c>
      <c r="BE1318" s="126" t="str">
        <f>IF(AC1318="社員","",IF(G1318="","",IF(R1318&lt;&gt;"","",IF(AF1318="CS","OK",IF(VLOOKUP(E1318,カレンダマスタ!$A$5:$D$381,4,FALSE)&gt;0,"",IF(OR(G1318*24&gt;10.84,H1318*24&lt;14.5)=TRUE,"×","OK"))))))</f>
        <v/>
      </c>
      <c r="BF1318" s="126" t="str">
        <f t="shared" si="414"/>
        <v/>
      </c>
      <c r="BG1318" s="126" t="str">
        <f t="shared" si="410"/>
        <v/>
      </c>
      <c r="BI1318" s="130" t="str">
        <f t="shared" si="427"/>
        <v/>
      </c>
    </row>
    <row r="1319" spans="2:61" ht="14.25" customHeight="1">
      <c r="B1319" s="111"/>
      <c r="C1319" s="536"/>
      <c r="D1319" s="128"/>
      <c r="E1319" s="583"/>
      <c r="F1319" s="128"/>
      <c r="G1319" s="588"/>
      <c r="H1319" s="588"/>
      <c r="I1319" s="130"/>
      <c r="J1319" s="139"/>
      <c r="K1319" s="131"/>
      <c r="L1319" s="132"/>
      <c r="M1319" s="132"/>
      <c r="N1319" s="141"/>
      <c r="O1319" s="139"/>
      <c r="P1319" s="139"/>
      <c r="Q1319" s="139"/>
      <c r="R1319" s="133"/>
      <c r="S1319" s="134"/>
      <c r="T1319" s="434" t="str">
        <f t="shared" si="428"/>
        <v/>
      </c>
      <c r="U1319" s="429"/>
      <c r="V1319" s="429" t="str">
        <f t="shared" si="422"/>
        <v/>
      </c>
      <c r="W1319" s="298"/>
      <c r="X1319" s="129" t="str">
        <f t="shared" si="429"/>
        <v/>
      </c>
      <c r="Y1319" s="129" t="str">
        <f t="shared" si="423"/>
        <v/>
      </c>
      <c r="Z1319" s="129" t="str">
        <f t="shared" si="424"/>
        <v/>
      </c>
      <c r="AA1319" s="133" t="str">
        <f t="shared" si="416"/>
        <v/>
      </c>
      <c r="AC1319" s="186" t="str">
        <f>AC1316</f>
        <v/>
      </c>
      <c r="AD1319" s="187" t="str">
        <f>AD1316</f>
        <v/>
      </c>
      <c r="AE1319" s="187" t="str">
        <f>AE1316</f>
        <v/>
      </c>
      <c r="AF1319" s="187" t="str">
        <f>AF1316</f>
        <v/>
      </c>
      <c r="AG1319" s="204">
        <f t="shared" si="425"/>
        <v>0</v>
      </c>
      <c r="AI1319" s="140" t="str">
        <f>IF(月報!G1319&lt;&gt;"",月報!G1319,"")</f>
        <v/>
      </c>
      <c r="AJ1319" s="126" t="str">
        <f>IF(月報!W1319&lt;&gt;"",月報!W1319*24,"")</f>
        <v/>
      </c>
      <c r="AK1319" s="126" t="str">
        <f>IF(月報!P1319&lt;&gt;"",月報!P1319,"")</f>
        <v/>
      </c>
      <c r="AL1319" s="126" t="str">
        <f>IF(月報!Q1319&lt;&gt;"",IF(月報!Q1319="平日残","",月報!Q1319),"")</f>
        <v/>
      </c>
      <c r="AM1319" s="126"/>
      <c r="AN1319" s="126" t="str">
        <f t="shared" si="415"/>
        <v/>
      </c>
      <c r="AO1319" s="126" t="str">
        <f>IF($E1319="","",VLOOKUP($E1319,カレンダマスタ!$A$5:$E$381,5,FALSE))</f>
        <v/>
      </c>
      <c r="AQ1319" s="196" t="str">
        <f>IF(G1319="","",IF(VLOOKUP(E1319,カレンダマスタ!$A$5:$D$381,4,FALSE)=0,"",1))</f>
        <v/>
      </c>
      <c r="AR1319" s="136" t="str">
        <f>IF($G1319="","",IF($AD1319="NSTC",INDEX(カレンダマスタ!$I$26:$O$31,MATCH($G1319,カレンダマスタ!$H$26:$H$31,1),MATCH($H1319,カレンダマスタ!$I$25:$O$25,1)),
IF($AD1319="CS本社",INDEX(カレンダマスタ!$I$36:$O$41,MATCH($G1319,カレンダマスタ!$H$36:$H$41,1),MATCH($H1319,カレンダマスタ!$I$35:$O$35,1)),
IF($AD1319="NS本社",INDEX(カレンダマスタ!$I$94:$O$99,MATCH($G1319,カレンダマスタ!$H$95:$H$100,1),MATCH($H1319,カレンダマスタ!$I$93:$O$93,1)),
IF($AD1319="ODC",INDEX(カレンダマスタ!$I$46:$O$51,MATCH($G1319,カレンダマスタ!$H$46:$H$51,1),MATCH($H1319,カレンダマスタ!$I$45:$O$45,1)),
IF($AD1319="NS東京TC",INDEX(カレンダマスタ!$I$56:$O$61,MATCH($G1319,カレンダマスタ!$H$56:$H$61,1),MATCH($H1319,カレンダマスタ!$I$55:$O$55,1)),""))))))</f>
        <v/>
      </c>
      <c r="AS1319" s="126" t="str">
        <f t="shared" si="426"/>
        <v/>
      </c>
      <c r="AU1319" s="137" t="str">
        <f>IF(E1319="","",VLOOKUP($E1319,カレンダマスタ!$A$4:$E$381,4,FALSE))</f>
        <v/>
      </c>
      <c r="AV1319" s="137" t="str">
        <f t="shared" si="417"/>
        <v/>
      </c>
      <c r="AW1319" s="137" t="str">
        <f t="shared" si="418"/>
        <v/>
      </c>
      <c r="AX1319" s="138" t="str">
        <f t="shared" si="419"/>
        <v/>
      </c>
      <c r="AY1319" s="138" t="str">
        <f t="shared" si="420"/>
        <v/>
      </c>
      <c r="AZ1319" s="130" t="str">
        <f>IF(AX1319&amp;AW1319="勤怠未設定","×",IF(AV1319="勤怠修正","×",IF(AC1319="外注","",IF(AA1319="",IF(AY1319&lt;&gt;"","×",""),IF(VLOOKUP(AA1319,カレンダマスタ!$H$66:$I$83,2,FALSE)&lt;&gt;AY1319,"×","OK")))))</f>
        <v/>
      </c>
      <c r="BC1319" s="137" t="str">
        <f>IF(E1319="","",VLOOKUP($E1319,カレンダマスタ!$A$4:$E$381,4,FALSE))</f>
        <v/>
      </c>
      <c r="BD1319" s="126" t="str">
        <f>IF(AC1319="社員","",IF(AG1319=0,"",IF(AD1319="NSTC",IF(COUNTIF(カレンダマスタ!$Q$5:$Q$32,G1319)=1,"OK","×"),
IF(AD1319="NS本社",IF(COUNTIF(カレンダマスタ!$T$5:$T$32,G1319)=1,"OK","×"),IF(COUNTIF(カレンダマスタ!$R$5:$R$32,G1319)=1,"OK","×")))))</f>
        <v/>
      </c>
      <c r="BE1319" s="126" t="str">
        <f>IF(AC1319="社員","",IF(G1319="","",IF(R1319&lt;&gt;"","",IF(AF1319="CS","OK",IF(VLOOKUP(E1319,カレンダマスタ!$A$5:$D$381,4,FALSE)&gt;0,"",IF(OR(G1319*24&gt;10.84,H1319*24&lt;14.5)=TRUE,"×","OK"))))))</f>
        <v/>
      </c>
      <c r="BF1319" s="126" t="str">
        <f t="shared" si="414"/>
        <v/>
      </c>
      <c r="BG1319" s="126" t="str">
        <f t="shared" si="410"/>
        <v/>
      </c>
      <c r="BI1319" s="130" t="str">
        <f t="shared" si="427"/>
        <v/>
      </c>
    </row>
    <row r="1320" spans="2:61" ht="14.25" customHeight="1">
      <c r="B1320" s="111"/>
      <c r="C1320" s="536"/>
      <c r="D1320" s="128"/>
      <c r="E1320" s="583"/>
      <c r="F1320" s="128"/>
      <c r="G1320" s="588"/>
      <c r="H1320" s="588"/>
      <c r="I1320" s="130"/>
      <c r="J1320" s="139"/>
      <c r="K1320" s="131"/>
      <c r="L1320" s="132"/>
      <c r="M1320" s="132"/>
      <c r="N1320" s="141"/>
      <c r="O1320" s="139"/>
      <c r="P1320" s="139"/>
      <c r="Q1320" s="139"/>
      <c r="R1320" s="133"/>
      <c r="S1320" s="134"/>
      <c r="T1320" s="434" t="str">
        <f t="shared" si="428"/>
        <v/>
      </c>
      <c r="U1320" s="429"/>
      <c r="V1320" s="429" t="str">
        <f t="shared" si="422"/>
        <v/>
      </c>
      <c r="W1320" s="298"/>
      <c r="X1320" s="129" t="str">
        <f t="shared" si="429"/>
        <v/>
      </c>
      <c r="Y1320" s="129" t="str">
        <f t="shared" si="423"/>
        <v/>
      </c>
      <c r="Z1320" s="129" t="str">
        <f t="shared" si="424"/>
        <v/>
      </c>
      <c r="AA1320" s="133" t="str">
        <f t="shared" si="416"/>
        <v/>
      </c>
      <c r="AC1320" s="186" t="str">
        <f>AC1316</f>
        <v/>
      </c>
      <c r="AD1320" s="187" t="str">
        <f>AD1316</f>
        <v/>
      </c>
      <c r="AE1320" s="187" t="str">
        <f>AE1316</f>
        <v/>
      </c>
      <c r="AF1320" s="187" t="str">
        <f>AF1316</f>
        <v/>
      </c>
      <c r="AG1320" s="204">
        <f t="shared" si="425"/>
        <v>0</v>
      </c>
      <c r="AI1320" s="140" t="str">
        <f>IF(月報!G1320&lt;&gt;"",月報!G1320,"")</f>
        <v/>
      </c>
      <c r="AJ1320" s="126" t="str">
        <f>IF(月報!W1320&lt;&gt;"",月報!W1320*24,"")</f>
        <v/>
      </c>
      <c r="AK1320" s="126" t="str">
        <f>IF(月報!P1320&lt;&gt;"",月報!P1320,"")</f>
        <v/>
      </c>
      <c r="AL1320" s="126" t="str">
        <f>IF(月報!Q1320&lt;&gt;"",IF(月報!Q1320="平日残","",月報!Q1320),"")</f>
        <v/>
      </c>
      <c r="AM1320" s="126"/>
      <c r="AN1320" s="126" t="str">
        <f t="shared" si="415"/>
        <v/>
      </c>
      <c r="AO1320" s="126" t="str">
        <f>IF($E1320="","",VLOOKUP($E1320,カレンダマスタ!$A$5:$E$381,5,FALSE))</f>
        <v/>
      </c>
      <c r="AQ1320" s="196" t="str">
        <f>IF(G1320="","",IF(VLOOKUP(E1320,カレンダマスタ!$A$5:$D$381,4,FALSE)=0,"",1))</f>
        <v/>
      </c>
      <c r="AR1320" s="136" t="str">
        <f>IF($G1320="","",IF($AD1320="NSTC",INDEX(カレンダマスタ!$I$26:$O$31,MATCH($G1320,カレンダマスタ!$H$26:$H$31,1),MATCH($H1320,カレンダマスタ!$I$25:$O$25,1)),
IF($AD1320="CS本社",INDEX(カレンダマスタ!$I$36:$O$41,MATCH($G1320,カレンダマスタ!$H$36:$H$41,1),MATCH($H1320,カレンダマスタ!$I$35:$O$35,1)),
IF($AD1320="NS本社",INDEX(カレンダマスタ!$I$94:$O$99,MATCH($G1320,カレンダマスタ!$H$95:$H$100,1),MATCH($H1320,カレンダマスタ!$I$93:$O$93,1)),
IF($AD1320="ODC",INDEX(カレンダマスタ!$I$46:$O$51,MATCH($G1320,カレンダマスタ!$H$46:$H$51,1),MATCH($H1320,カレンダマスタ!$I$45:$O$45,1)),
IF($AD1320="NS東京TC",INDEX(カレンダマスタ!$I$56:$O$61,MATCH($G1320,カレンダマスタ!$H$56:$H$61,1),MATCH($H1320,カレンダマスタ!$I$55:$O$55,1)),""))))))</f>
        <v/>
      </c>
      <c r="AS1320" s="126" t="str">
        <f t="shared" si="426"/>
        <v/>
      </c>
      <c r="AU1320" s="137" t="str">
        <f>IF(E1320="","",VLOOKUP($E1320,カレンダマスタ!$A$4:$E$381,4,FALSE))</f>
        <v/>
      </c>
      <c r="AV1320" s="137" t="str">
        <f t="shared" si="417"/>
        <v/>
      </c>
      <c r="AW1320" s="137" t="str">
        <f t="shared" si="418"/>
        <v/>
      </c>
      <c r="AX1320" s="138" t="str">
        <f t="shared" si="419"/>
        <v/>
      </c>
      <c r="AY1320" s="138" t="str">
        <f t="shared" si="420"/>
        <v/>
      </c>
      <c r="AZ1320" s="130" t="str">
        <f>IF(AX1320&amp;AW1320="勤怠未設定","×",IF(AV1320="勤怠修正","×",IF(AC1320="外注","",IF(AA1320="",IF(AY1320&lt;&gt;"","×",""),IF(VLOOKUP(AA1320,カレンダマスタ!$H$66:$I$83,2,FALSE)&lt;&gt;AY1320,"×","OK")))))</f>
        <v/>
      </c>
      <c r="BC1320" s="137" t="str">
        <f>IF(E1320="","",VLOOKUP($E1320,カレンダマスタ!$A$4:$E$381,4,FALSE))</f>
        <v/>
      </c>
      <c r="BD1320" s="126" t="str">
        <f>IF(AC1320="社員","",IF(AG1320=0,"",IF(AD1320="NSTC",IF(COUNTIF(カレンダマスタ!$Q$5:$Q$32,G1320)=1,"OK","×"),
IF(AD1320="NS本社",IF(COUNTIF(カレンダマスタ!$T$5:$T$32,G1320)=1,"OK","×"),IF(COUNTIF(カレンダマスタ!$R$5:$R$32,G1320)=1,"OK","×")))))</f>
        <v/>
      </c>
      <c r="BE1320" s="126" t="str">
        <f>IF(AC1320="社員","",IF(G1320="","",IF(R1320&lt;&gt;"","",IF(AF1320="CS","OK",IF(VLOOKUP(E1320,カレンダマスタ!$A$5:$D$381,4,FALSE)&gt;0,"",IF(OR(G1320*24&gt;10.84,H1320*24&lt;14.5)=TRUE,"×","OK"))))))</f>
        <v/>
      </c>
      <c r="BF1320" s="126" t="str">
        <f t="shared" si="414"/>
        <v/>
      </c>
      <c r="BG1320" s="126" t="str">
        <f t="shared" si="410"/>
        <v/>
      </c>
      <c r="BI1320" s="130" t="str">
        <f t="shared" si="427"/>
        <v/>
      </c>
    </row>
    <row r="1321" spans="2:61" ht="14.25" customHeight="1">
      <c r="B1321" s="111"/>
      <c r="C1321" s="536"/>
      <c r="D1321" s="128"/>
      <c r="E1321" s="583"/>
      <c r="F1321" s="128"/>
      <c r="G1321" s="588"/>
      <c r="H1321" s="588"/>
      <c r="I1321" s="130"/>
      <c r="J1321" s="139"/>
      <c r="K1321" s="131"/>
      <c r="L1321" s="132"/>
      <c r="M1321" s="132"/>
      <c r="N1321" s="141"/>
      <c r="O1321" s="139"/>
      <c r="P1321" s="139"/>
      <c r="Q1321" s="139"/>
      <c r="R1321" s="133"/>
      <c r="S1321" s="134"/>
      <c r="T1321" s="434" t="str">
        <f t="shared" si="428"/>
        <v/>
      </c>
      <c r="U1321" s="429"/>
      <c r="V1321" s="429" t="str">
        <f t="shared" si="422"/>
        <v/>
      </c>
      <c r="W1321" s="298"/>
      <c r="X1321" s="129" t="str">
        <f t="shared" si="429"/>
        <v/>
      </c>
      <c r="Y1321" s="129" t="str">
        <f t="shared" si="423"/>
        <v/>
      </c>
      <c r="Z1321" s="129" t="str">
        <f t="shared" si="424"/>
        <v/>
      </c>
      <c r="AA1321" s="133" t="str">
        <f t="shared" si="416"/>
        <v/>
      </c>
      <c r="AC1321" s="186" t="str">
        <f>AC1316</f>
        <v/>
      </c>
      <c r="AD1321" s="187" t="str">
        <f>AD1316</f>
        <v/>
      </c>
      <c r="AE1321" s="187" t="str">
        <f>AE1316</f>
        <v/>
      </c>
      <c r="AF1321" s="187" t="str">
        <f>AF1316</f>
        <v/>
      </c>
      <c r="AG1321" s="204">
        <f t="shared" si="425"/>
        <v>0</v>
      </c>
      <c r="AI1321" s="135" t="str">
        <f>IF(月報!G1321&lt;&gt;"",月報!G1321,"")</f>
        <v/>
      </c>
      <c r="AJ1321" s="126" t="str">
        <f>IF(月報!W1321&lt;&gt;"",月報!W1321*24,"")</f>
        <v/>
      </c>
      <c r="AK1321" s="126" t="str">
        <f>IF(月報!P1321&lt;&gt;"",月報!P1321,"")</f>
        <v/>
      </c>
      <c r="AL1321" s="126" t="str">
        <f>IF(月報!Q1321&lt;&gt;"",IF(月報!Q1321="平日残","",月報!Q1321),"")</f>
        <v/>
      </c>
      <c r="AM1321" s="126"/>
      <c r="AN1321" s="126" t="str">
        <f t="shared" si="415"/>
        <v/>
      </c>
      <c r="AO1321" s="126" t="str">
        <f>IF($E1321="","",VLOOKUP($E1321,カレンダマスタ!$A$5:$E$381,5,FALSE))</f>
        <v/>
      </c>
      <c r="AQ1321" s="196" t="str">
        <f>IF(G1321="","",IF(VLOOKUP(E1321,カレンダマスタ!$A$5:$D$381,4,FALSE)=0,"",1))</f>
        <v/>
      </c>
      <c r="AR1321" s="136" t="str">
        <f>IF($G1321="","",IF($AD1321="NSTC",INDEX(カレンダマスタ!$I$26:$O$31,MATCH($G1321,カレンダマスタ!$H$26:$H$31,1),MATCH($H1321,カレンダマスタ!$I$25:$O$25,1)),
IF($AD1321="CS本社",INDEX(カレンダマスタ!$I$36:$O$41,MATCH($G1321,カレンダマスタ!$H$36:$H$41,1),MATCH($H1321,カレンダマスタ!$I$35:$O$35,1)),
IF($AD1321="NS本社",INDEX(カレンダマスタ!$I$94:$O$99,MATCH($G1321,カレンダマスタ!$H$95:$H$100,1),MATCH($H1321,カレンダマスタ!$I$93:$O$93,1)),
IF($AD1321="ODC",INDEX(カレンダマスタ!$I$46:$O$51,MATCH($G1321,カレンダマスタ!$H$46:$H$51,1),MATCH($H1321,カレンダマスタ!$I$45:$O$45,1)),
IF($AD1321="NS東京TC",INDEX(カレンダマスタ!$I$56:$O$61,MATCH($G1321,カレンダマスタ!$H$56:$H$61,1),MATCH($H1321,カレンダマスタ!$I$55:$O$55,1)),""))))))</f>
        <v/>
      </c>
      <c r="AS1321" s="126" t="str">
        <f t="shared" si="426"/>
        <v/>
      </c>
      <c r="AU1321" s="137" t="str">
        <f>IF(E1321="","",VLOOKUP($E1321,カレンダマスタ!$A$4:$E$381,4,FALSE))</f>
        <v/>
      </c>
      <c r="AV1321" s="137" t="str">
        <f t="shared" si="417"/>
        <v/>
      </c>
      <c r="AW1321" s="137" t="str">
        <f t="shared" si="418"/>
        <v/>
      </c>
      <c r="AX1321" s="138" t="str">
        <f t="shared" si="419"/>
        <v/>
      </c>
      <c r="AY1321" s="138" t="str">
        <f t="shared" si="420"/>
        <v/>
      </c>
      <c r="AZ1321" s="130" t="str">
        <f>IF(AX1321&amp;AW1321="勤怠未設定","×",IF(AV1321="勤怠修正","×",IF(AC1321="外注","",IF(AA1321="",IF(AY1321&lt;&gt;"","×",""),IF(VLOOKUP(AA1321,カレンダマスタ!$H$66:$I$83,2,FALSE)&lt;&gt;AY1321,"×","OK")))))</f>
        <v/>
      </c>
      <c r="BC1321" s="137" t="str">
        <f>IF(E1321="","",VLOOKUP($E1321,カレンダマスタ!$A$4:$E$381,4,FALSE))</f>
        <v/>
      </c>
      <c r="BD1321" s="126" t="str">
        <f>IF(AC1321="社員","",IF(AG1321=0,"",IF(AD1321="NSTC",IF(COUNTIF(カレンダマスタ!$Q$5:$Q$32,G1321)=1,"OK","×"),
IF(AD1321="NS本社",IF(COUNTIF(カレンダマスタ!$T$5:$T$32,G1321)=1,"OK","×"),IF(COUNTIF(カレンダマスタ!$R$5:$R$32,G1321)=1,"OK","×")))))</f>
        <v/>
      </c>
      <c r="BE1321" s="126" t="str">
        <f>IF(AC1321="社員","",IF(G1321="","",IF(R1321&lt;&gt;"","",IF(AF1321="CS","OK",IF(VLOOKUP(E1321,カレンダマスタ!$A$5:$D$381,4,FALSE)&gt;0,"",IF(OR(G1321*24&gt;10.84,H1321*24&lt;14.5)=TRUE,"×","OK"))))))</f>
        <v/>
      </c>
      <c r="BF1321" s="126" t="str">
        <f t="shared" si="414"/>
        <v/>
      </c>
      <c r="BG1321" s="126" t="str">
        <f t="shared" si="410"/>
        <v/>
      </c>
      <c r="BI1321" s="130" t="str">
        <f t="shared" si="427"/>
        <v/>
      </c>
    </row>
    <row r="1322" spans="2:61" ht="14.25" customHeight="1">
      <c r="B1322" s="111"/>
      <c r="C1322" s="537"/>
      <c r="D1322" s="142"/>
      <c r="E1322" s="584"/>
      <c r="F1322" s="142"/>
      <c r="G1322" s="589"/>
      <c r="H1322" s="589"/>
      <c r="I1322" s="144"/>
      <c r="J1322" s="148"/>
      <c r="K1322" s="145"/>
      <c r="L1322" s="146"/>
      <c r="M1322" s="146"/>
      <c r="N1322" s="147"/>
      <c r="O1322" s="148"/>
      <c r="P1322" s="148"/>
      <c r="Q1322" s="148"/>
      <c r="R1322" s="149"/>
      <c r="S1322" s="156"/>
      <c r="T1322" s="435" t="str">
        <f t="shared" si="428"/>
        <v/>
      </c>
      <c r="U1322" s="430"/>
      <c r="V1322" s="430" t="str">
        <f t="shared" si="422"/>
        <v/>
      </c>
      <c r="W1322" s="298"/>
      <c r="X1322" s="143" t="str">
        <f t="shared" si="429"/>
        <v/>
      </c>
      <c r="Y1322" s="143" t="str">
        <f t="shared" si="423"/>
        <v/>
      </c>
      <c r="Z1322" s="143" t="str">
        <f t="shared" si="424"/>
        <v/>
      </c>
      <c r="AA1322" s="149" t="str">
        <f t="shared" si="416"/>
        <v/>
      </c>
      <c r="AC1322" s="188" t="str">
        <f>AC1316</f>
        <v/>
      </c>
      <c r="AD1322" s="189" t="str">
        <f>AD1316</f>
        <v/>
      </c>
      <c r="AE1322" s="189" t="str">
        <f>AE1316</f>
        <v/>
      </c>
      <c r="AF1322" s="189" t="str">
        <f>AF1316</f>
        <v/>
      </c>
      <c r="AG1322" s="205">
        <f t="shared" si="425"/>
        <v>0</v>
      </c>
      <c r="AI1322" s="150" t="str">
        <f>IF(月報!G1322&lt;&gt;"",月報!G1322,"")</f>
        <v/>
      </c>
      <c r="AJ1322" s="151" t="str">
        <f>IF(月報!W1322&lt;&gt;"",月報!W1322*24,"")</f>
        <v/>
      </c>
      <c r="AK1322" s="151" t="str">
        <f>IF(月報!P1322&lt;&gt;"",月報!P1322,"")</f>
        <v/>
      </c>
      <c r="AL1322" s="151" t="str">
        <f>IF(月報!Q1322&lt;&gt;"",IF(月報!Q1322="平日残","",月報!Q1322),"")</f>
        <v/>
      </c>
      <c r="AM1322" s="151"/>
      <c r="AN1322" s="151" t="str">
        <f t="shared" si="415"/>
        <v/>
      </c>
      <c r="AO1322" s="151" t="str">
        <f>IF($E1322="","",VLOOKUP($E1322,カレンダマスタ!$A$5:$E$381,5,FALSE))</f>
        <v/>
      </c>
      <c r="AQ1322" s="197" t="str">
        <f>IF(G1322="","",IF(VLOOKUP(E1322,カレンダマスタ!$A$5:$D$381,4,FALSE)=0,"",1))</f>
        <v/>
      </c>
      <c r="AR1322" s="152" t="str">
        <f>IF($G1322="","",IF($AD1322="NSTC",INDEX(カレンダマスタ!$I$26:$O$31,MATCH($G1322,カレンダマスタ!$H$26:$H$31,1),MATCH($H1322,カレンダマスタ!$I$25:$O$25,1)),
IF($AD1322="CS本社",INDEX(カレンダマスタ!$I$36:$O$41,MATCH($G1322,カレンダマスタ!$H$36:$H$41,1),MATCH($H1322,カレンダマスタ!$I$35:$O$35,1)),
IF($AD1322="NS本社",INDEX(カレンダマスタ!$I$94:$O$99,MATCH($G1322,カレンダマスタ!$H$95:$H$100,1),MATCH($H1322,カレンダマスタ!$I$93:$O$93,1)),
IF($AD1322="ODC",INDEX(カレンダマスタ!$I$46:$O$51,MATCH($G1322,カレンダマスタ!$H$46:$H$51,1),MATCH($H1322,カレンダマスタ!$I$45:$O$45,1)),
IF($AD1322="NS東京TC",INDEX(カレンダマスタ!$I$56:$O$61,MATCH($G1322,カレンダマスタ!$H$56:$H$61,1),MATCH($H1322,カレンダマスタ!$I$55:$O$55,1)),""))))))</f>
        <v/>
      </c>
      <c r="AS1322" s="151" t="str">
        <f t="shared" si="426"/>
        <v/>
      </c>
      <c r="AU1322" s="153" t="str">
        <f>IF(E1322="","",VLOOKUP($E1322,カレンダマスタ!$A$4:$E$381,4,FALSE))</f>
        <v/>
      </c>
      <c r="AV1322" s="153" t="str">
        <f t="shared" si="417"/>
        <v/>
      </c>
      <c r="AW1322" s="153" t="str">
        <f t="shared" si="418"/>
        <v/>
      </c>
      <c r="AX1322" s="154" t="str">
        <f t="shared" si="419"/>
        <v/>
      </c>
      <c r="AY1322" s="154" t="str">
        <f t="shared" si="420"/>
        <v/>
      </c>
      <c r="AZ1322" s="144" t="str">
        <f>IF(AX1322&amp;AW1322="勤怠未設定","×",IF(AV1322="勤怠修正","×",IF(AC1322="外注","",IF(AA1322="",IF(AY1322&lt;&gt;"","×",""),IF(VLOOKUP(AA1322,カレンダマスタ!$H$66:$I$83,2,FALSE)&lt;&gt;AY1322,"×","OK")))))</f>
        <v/>
      </c>
      <c r="BC1322" s="153" t="str">
        <f>IF(E1322="","",VLOOKUP($E1322,カレンダマスタ!$A$4:$E$381,4,FALSE))</f>
        <v/>
      </c>
      <c r="BD1322" s="151" t="str">
        <f>IF(AC1322="社員","",IF(AG1322=0,"",IF(AD1322="NSTC",IF(COUNTIF(カレンダマスタ!$Q$5:$Q$32,G1322)=1,"OK","×"),
IF(AD1322="NS本社",IF(COUNTIF(カレンダマスタ!$T$5:$T$32,G1322)=1,"OK","×"),IF(COUNTIF(カレンダマスタ!$R$5:$R$32,G1322)=1,"OK","×")))))</f>
        <v/>
      </c>
      <c r="BE1322" s="151" t="str">
        <f>IF(AC1322="社員","",IF(G1322="","",IF(R1322&lt;&gt;"","",IF(AF1322="CS","OK",IF(VLOOKUP(E1322,カレンダマスタ!$A$5:$D$381,4,FALSE)&gt;0,"",IF(OR(G1322*24&gt;10.84,H1322*24&lt;14.5)=TRUE,"×","OK"))))))</f>
        <v/>
      </c>
      <c r="BF1322" s="151" t="str">
        <f t="shared" si="414"/>
        <v/>
      </c>
      <c r="BG1322" s="151" t="str">
        <f t="shared" si="410"/>
        <v/>
      </c>
      <c r="BI1322" s="144" t="str">
        <f t="shared" si="427"/>
        <v/>
      </c>
    </row>
    <row r="1323" spans="2:61" ht="14.25" customHeight="1">
      <c r="B1323" s="111"/>
      <c r="C1323" s="535"/>
      <c r="D1323" s="112"/>
      <c r="E1323" s="582"/>
      <c r="F1323" s="112"/>
      <c r="G1323" s="587"/>
      <c r="H1323" s="587"/>
      <c r="I1323" s="114"/>
      <c r="J1323" s="118"/>
      <c r="K1323" s="115"/>
      <c r="L1323" s="116"/>
      <c r="M1323" s="116"/>
      <c r="N1323" s="117"/>
      <c r="O1323" s="118"/>
      <c r="P1323" s="118"/>
      <c r="Q1323" s="118"/>
      <c r="R1323" s="119"/>
      <c r="S1323" s="120"/>
      <c r="T1323" s="433" t="str">
        <f t="shared" si="428"/>
        <v/>
      </c>
      <c r="U1323" s="431">
        <f>SUM(T1323:T1329)</f>
        <v>0</v>
      </c>
      <c r="V1323" s="431" t="str">
        <f t="shared" si="422"/>
        <v/>
      </c>
      <c r="W1323" s="298"/>
      <c r="X1323" s="113" t="str">
        <f t="shared" si="429"/>
        <v/>
      </c>
      <c r="Y1323" s="113" t="str">
        <f t="shared" si="423"/>
        <v/>
      </c>
      <c r="Z1323" s="113" t="str">
        <f t="shared" si="424"/>
        <v/>
      </c>
      <c r="AA1323" s="119" t="str">
        <f t="shared" si="416"/>
        <v/>
      </c>
      <c r="AC1323" s="190" t="str">
        <f>AC1316</f>
        <v/>
      </c>
      <c r="AD1323" s="191" t="str">
        <f>AD1316</f>
        <v/>
      </c>
      <c r="AE1323" s="191" t="str">
        <f>AE1316</f>
        <v/>
      </c>
      <c r="AF1323" s="191" t="str">
        <f>AF1316</f>
        <v/>
      </c>
      <c r="AG1323" s="206">
        <f t="shared" si="425"/>
        <v>0</v>
      </c>
      <c r="AI1323" s="155" t="str">
        <f>IF(月報!G1323&lt;&gt;"",月報!G1323,"")</f>
        <v/>
      </c>
      <c r="AJ1323" s="122" t="str">
        <f>IF(月報!W1323&lt;&gt;"",月報!W1323*24,"")</f>
        <v/>
      </c>
      <c r="AK1323" s="122" t="str">
        <f>IF(月報!P1323&lt;&gt;"",月報!P1323,"")</f>
        <v/>
      </c>
      <c r="AL1323" s="122" t="str">
        <f>IF(月報!Q1323&lt;&gt;"",IF(月報!Q1323="平日残","",月報!Q1323),"")</f>
        <v/>
      </c>
      <c r="AM1323" s="122"/>
      <c r="AN1323" s="122" t="str">
        <f t="shared" si="415"/>
        <v/>
      </c>
      <c r="AO1323" s="122" t="str">
        <f>IF($E1323="","",VLOOKUP($E1323,カレンダマスタ!$A$5:$E$381,5,FALSE))</f>
        <v/>
      </c>
      <c r="AQ1323" s="195" t="str">
        <f>IF(G1323="","",IF(VLOOKUP(E1323,カレンダマスタ!$A$5:$D$381,4,FALSE)=0,"",1))</f>
        <v/>
      </c>
      <c r="AR1323" s="123" t="str">
        <f>IF($G1323="","",IF($AD1323="NSTC",INDEX(カレンダマスタ!$I$26:$O$31,MATCH($G1323,カレンダマスタ!$H$26:$H$31,1),MATCH($H1323,カレンダマスタ!$I$25:$O$25,1)),
IF($AD1323="CS本社",INDEX(カレンダマスタ!$I$36:$O$41,MATCH($G1323,カレンダマスタ!$H$36:$H$41,1),MATCH($H1323,カレンダマスタ!$I$35:$O$35,1)),
IF($AD1323="NS本社",INDEX(カレンダマスタ!$I$94:$O$99,MATCH($G1323,カレンダマスタ!$H$95:$H$100,1),MATCH($H1323,カレンダマスタ!$I$93:$O$93,1)),
IF($AD1323="ODC",INDEX(カレンダマスタ!$I$46:$O$51,MATCH($G1323,カレンダマスタ!$H$46:$H$51,1),MATCH($H1323,カレンダマスタ!$I$45:$O$45,1)),
IF($AD1323="NS東京TC",INDEX(カレンダマスタ!$I$56:$O$61,MATCH($G1323,カレンダマスタ!$H$56:$H$61,1),MATCH($H1323,カレンダマスタ!$I$55:$O$55,1)),""))))))</f>
        <v/>
      </c>
      <c r="AS1323" s="122" t="str">
        <f t="shared" si="426"/>
        <v/>
      </c>
      <c r="AU1323" s="124" t="str">
        <f>IF(E1323="","",VLOOKUP($E1323,カレンダマスタ!$A$4:$E$381,4,FALSE))</f>
        <v/>
      </c>
      <c r="AV1323" s="124" t="str">
        <f t="shared" si="417"/>
        <v/>
      </c>
      <c r="AW1323" s="124" t="str">
        <f t="shared" si="418"/>
        <v/>
      </c>
      <c r="AX1323" s="125" t="str">
        <f t="shared" si="419"/>
        <v/>
      </c>
      <c r="AY1323" s="125" t="str">
        <f t="shared" si="420"/>
        <v/>
      </c>
      <c r="AZ1323" s="114" t="str">
        <f>IF(AX1323&amp;AW1323="勤怠未設定","×",IF(AV1323="勤怠修正","×",IF(AC1323="外注","",IF(AA1323="",IF(AY1323&lt;&gt;"","×",""),IF(VLOOKUP(AA1323,カレンダマスタ!$H$66:$I$83,2,FALSE)&lt;&gt;AY1323,"×","OK")))))</f>
        <v/>
      </c>
      <c r="BC1323" s="124" t="str">
        <f>IF(E1323="","",VLOOKUP($E1323,カレンダマスタ!$A$4:$E$381,4,FALSE))</f>
        <v/>
      </c>
      <c r="BD1323" s="122" t="str">
        <f>IF(AC1323="社員","",IF(AG1323=0,"",IF(AD1323="NSTC",IF(COUNTIF(カレンダマスタ!$Q$5:$Q$32,G1323)=1,"OK","×"),
IF(AD1323="NS本社",IF(COUNTIF(カレンダマスタ!$T$5:$T$32,G1323)=1,"OK","×"),IF(COUNTIF(カレンダマスタ!$R$5:$R$32,G1323)=1,"OK","×")))))</f>
        <v/>
      </c>
      <c r="BE1323" s="122" t="str">
        <f>IF(AC1323="社員","",IF(G1323="","",IF(R1323&lt;&gt;"","",IF(AF1323="CS","OK",IF(VLOOKUP(E1323,カレンダマスタ!$A$5:$D$381,4,FALSE)&gt;0,"",IF(OR(G1323*24&gt;10.84,H1323*24&lt;14.5)=TRUE,"×","OK"))))))</f>
        <v/>
      </c>
      <c r="BF1323" s="122" t="str">
        <f t="shared" si="414"/>
        <v/>
      </c>
      <c r="BG1323" s="122" t="str">
        <f t="shared" si="410"/>
        <v/>
      </c>
      <c r="BI1323" s="114" t="str">
        <f t="shared" si="427"/>
        <v/>
      </c>
    </row>
    <row r="1324" spans="2:61" ht="14.25" customHeight="1">
      <c r="B1324" s="111"/>
      <c r="C1324" s="536"/>
      <c r="D1324" s="128"/>
      <c r="E1324" s="583"/>
      <c r="F1324" s="128"/>
      <c r="G1324" s="588"/>
      <c r="H1324" s="588"/>
      <c r="I1324" s="130"/>
      <c r="J1324" s="139"/>
      <c r="K1324" s="131"/>
      <c r="L1324" s="132"/>
      <c r="M1324" s="132"/>
      <c r="N1324" s="141"/>
      <c r="O1324" s="139"/>
      <c r="P1324" s="139"/>
      <c r="Q1324" s="139"/>
      <c r="R1324" s="133"/>
      <c r="S1324" s="134"/>
      <c r="T1324" s="434" t="str">
        <f t="shared" si="428"/>
        <v/>
      </c>
      <c r="U1324" s="429"/>
      <c r="V1324" s="429" t="str">
        <f t="shared" si="422"/>
        <v/>
      </c>
      <c r="W1324" s="298"/>
      <c r="X1324" s="129" t="str">
        <f t="shared" si="429"/>
        <v/>
      </c>
      <c r="Y1324" s="129" t="str">
        <f t="shared" si="423"/>
        <v/>
      </c>
      <c r="Z1324" s="129" t="str">
        <f t="shared" si="424"/>
        <v/>
      </c>
      <c r="AA1324" s="133" t="str">
        <f t="shared" si="416"/>
        <v/>
      </c>
      <c r="AC1324" s="186" t="str">
        <f>AC1316</f>
        <v/>
      </c>
      <c r="AD1324" s="187" t="str">
        <f>AD1316</f>
        <v/>
      </c>
      <c r="AE1324" s="187" t="str">
        <f>AE1316</f>
        <v/>
      </c>
      <c r="AF1324" s="187" t="str">
        <f>AF1316</f>
        <v/>
      </c>
      <c r="AG1324" s="204">
        <f t="shared" si="425"/>
        <v>0</v>
      </c>
      <c r="AI1324" s="135" t="str">
        <f>IF(月報!G1324&lt;&gt;"",月報!G1324,"")</f>
        <v/>
      </c>
      <c r="AJ1324" s="126" t="str">
        <f>IF(月報!W1324&lt;&gt;"",月報!W1324*24,"")</f>
        <v/>
      </c>
      <c r="AK1324" s="126" t="str">
        <f>IF(月報!P1324&lt;&gt;"",月報!P1324,"")</f>
        <v/>
      </c>
      <c r="AL1324" s="126" t="str">
        <f>IF(月報!Q1324&lt;&gt;"",IF(月報!Q1324="平日残","",月報!Q1324),"")</f>
        <v/>
      </c>
      <c r="AM1324" s="126"/>
      <c r="AN1324" s="126" t="str">
        <f t="shared" si="415"/>
        <v/>
      </c>
      <c r="AO1324" s="126" t="str">
        <f>IF($E1324="","",VLOOKUP($E1324,カレンダマスタ!$A$5:$E$381,5,FALSE))</f>
        <v/>
      </c>
      <c r="AQ1324" s="196" t="str">
        <f>IF(G1324="","",IF(VLOOKUP(E1324,カレンダマスタ!$A$5:$D$381,4,FALSE)=0,"",1))</f>
        <v/>
      </c>
      <c r="AR1324" s="136" t="str">
        <f>IF($G1324="","",IF($AD1324="NSTC",INDEX(カレンダマスタ!$I$26:$O$31,MATCH($G1324,カレンダマスタ!$H$26:$H$31,1),MATCH($H1324,カレンダマスタ!$I$25:$O$25,1)),
IF($AD1324="CS本社",INDEX(カレンダマスタ!$I$36:$O$41,MATCH($G1324,カレンダマスタ!$H$36:$H$41,1),MATCH($H1324,カレンダマスタ!$I$35:$O$35,1)),
IF($AD1324="NS本社",INDEX(カレンダマスタ!$I$94:$O$99,MATCH($G1324,カレンダマスタ!$H$95:$H$100,1),MATCH($H1324,カレンダマスタ!$I$93:$O$93,1)),
IF($AD1324="ODC",INDEX(カレンダマスタ!$I$46:$O$51,MATCH($G1324,カレンダマスタ!$H$46:$H$51,1),MATCH($H1324,カレンダマスタ!$I$45:$O$45,1)),
IF($AD1324="NS東京TC",INDEX(カレンダマスタ!$I$56:$O$61,MATCH($G1324,カレンダマスタ!$H$56:$H$61,1),MATCH($H1324,カレンダマスタ!$I$55:$O$55,1)),""))))))</f>
        <v/>
      </c>
      <c r="AS1324" s="126" t="str">
        <f t="shared" si="426"/>
        <v/>
      </c>
      <c r="AU1324" s="137" t="str">
        <f>IF(E1324="","",VLOOKUP($E1324,カレンダマスタ!$A$4:$E$381,4,FALSE))</f>
        <v/>
      </c>
      <c r="AV1324" s="137" t="str">
        <f t="shared" si="417"/>
        <v/>
      </c>
      <c r="AW1324" s="137" t="str">
        <f t="shared" si="418"/>
        <v/>
      </c>
      <c r="AX1324" s="138" t="str">
        <f t="shared" si="419"/>
        <v/>
      </c>
      <c r="AY1324" s="138" t="str">
        <f t="shared" si="420"/>
        <v/>
      </c>
      <c r="AZ1324" s="130" t="str">
        <f>IF(AX1324&amp;AW1324="勤怠未設定","×",IF(AV1324="勤怠修正","×",IF(AC1324="外注","",IF(AA1324="",IF(AY1324&lt;&gt;"","×",""),IF(VLOOKUP(AA1324,カレンダマスタ!$H$66:$I$83,2,FALSE)&lt;&gt;AY1324,"×","OK")))))</f>
        <v/>
      </c>
      <c r="BC1324" s="137" t="str">
        <f>IF(E1324="","",VLOOKUP($E1324,カレンダマスタ!$A$4:$E$381,4,FALSE))</f>
        <v/>
      </c>
      <c r="BD1324" s="126" t="str">
        <f>IF(AC1324="社員","",IF(AG1324=0,"",IF(AD1324="NSTC",IF(COUNTIF(カレンダマスタ!$Q$5:$Q$32,G1324)=1,"OK","×"),
IF(AD1324="NS本社",IF(COUNTIF(カレンダマスタ!$T$5:$T$32,G1324)=1,"OK","×"),IF(COUNTIF(カレンダマスタ!$R$5:$R$32,G1324)=1,"OK","×")))))</f>
        <v/>
      </c>
      <c r="BE1324" s="126" t="str">
        <f>IF(AC1324="社員","",IF(G1324="","",IF(R1324&lt;&gt;"","",IF(AF1324="CS","OK",IF(VLOOKUP(E1324,カレンダマスタ!$A$5:$D$381,4,FALSE)&gt;0,"",IF(OR(G1324*24&gt;10.84,H1324*24&lt;14.5)=TRUE,"×","OK"))))))</f>
        <v/>
      </c>
      <c r="BF1324" s="126" t="str">
        <f t="shared" si="414"/>
        <v/>
      </c>
      <c r="BG1324" s="126" t="str">
        <f t="shared" si="410"/>
        <v/>
      </c>
      <c r="BI1324" s="130" t="str">
        <f t="shared" si="427"/>
        <v/>
      </c>
    </row>
    <row r="1325" spans="2:61" ht="14.25" customHeight="1">
      <c r="B1325" s="111"/>
      <c r="C1325" s="536"/>
      <c r="D1325" s="128"/>
      <c r="E1325" s="583"/>
      <c r="F1325" s="128"/>
      <c r="G1325" s="588"/>
      <c r="H1325" s="588"/>
      <c r="I1325" s="130"/>
      <c r="J1325" s="139"/>
      <c r="K1325" s="131"/>
      <c r="L1325" s="132"/>
      <c r="M1325" s="132"/>
      <c r="N1325" s="141"/>
      <c r="O1325" s="139"/>
      <c r="P1325" s="139"/>
      <c r="Q1325" s="139"/>
      <c r="R1325" s="133"/>
      <c r="S1325" s="134"/>
      <c r="T1325" s="434" t="str">
        <f t="shared" si="428"/>
        <v/>
      </c>
      <c r="U1325" s="429"/>
      <c r="V1325" s="429" t="str">
        <f t="shared" si="422"/>
        <v/>
      </c>
      <c r="W1325" s="298"/>
      <c r="X1325" s="129" t="str">
        <f t="shared" si="429"/>
        <v/>
      </c>
      <c r="Y1325" s="129" t="str">
        <f t="shared" si="423"/>
        <v/>
      </c>
      <c r="Z1325" s="129" t="str">
        <f t="shared" si="424"/>
        <v/>
      </c>
      <c r="AA1325" s="133" t="str">
        <f t="shared" si="416"/>
        <v/>
      </c>
      <c r="AC1325" s="186" t="str">
        <f>AC1316</f>
        <v/>
      </c>
      <c r="AD1325" s="187" t="str">
        <f>AD1316</f>
        <v/>
      </c>
      <c r="AE1325" s="187" t="str">
        <f>AE1316</f>
        <v/>
      </c>
      <c r="AF1325" s="187" t="str">
        <f>AF1316</f>
        <v/>
      </c>
      <c r="AG1325" s="204">
        <f t="shared" si="425"/>
        <v>0</v>
      </c>
      <c r="AI1325" s="135" t="str">
        <f>IF(月報!G1325&lt;&gt;"",月報!G1325,"")</f>
        <v/>
      </c>
      <c r="AJ1325" s="126" t="str">
        <f>IF(月報!W1325&lt;&gt;"",月報!W1325*24,"")</f>
        <v/>
      </c>
      <c r="AK1325" s="126" t="str">
        <f>IF(月報!P1325&lt;&gt;"",月報!P1325,"")</f>
        <v/>
      </c>
      <c r="AL1325" s="126" t="str">
        <f>IF(月報!Q1325&lt;&gt;"",IF(月報!Q1325="平日残","",月報!Q1325),"")</f>
        <v/>
      </c>
      <c r="AM1325" s="126"/>
      <c r="AN1325" s="126" t="str">
        <f t="shared" si="415"/>
        <v/>
      </c>
      <c r="AO1325" s="126" t="str">
        <f>IF($E1325="","",VLOOKUP($E1325,カレンダマスタ!$A$5:$E$381,5,FALSE))</f>
        <v/>
      </c>
      <c r="AQ1325" s="196" t="str">
        <f>IF(G1325="","",IF(VLOOKUP(E1325,カレンダマスタ!$A$5:$D$381,4,FALSE)=0,"",1))</f>
        <v/>
      </c>
      <c r="AR1325" s="136" t="str">
        <f>IF($G1325="","",IF($AD1325="NSTC",INDEX(カレンダマスタ!$I$26:$O$31,MATCH($G1325,カレンダマスタ!$H$26:$H$31,1),MATCH($H1325,カレンダマスタ!$I$25:$O$25,1)),
IF($AD1325="CS本社",INDEX(カレンダマスタ!$I$36:$O$41,MATCH($G1325,カレンダマスタ!$H$36:$H$41,1),MATCH($H1325,カレンダマスタ!$I$35:$O$35,1)),
IF($AD1325="NS本社",INDEX(カレンダマスタ!$I$94:$O$99,MATCH($G1325,カレンダマスタ!$H$95:$H$100,1),MATCH($H1325,カレンダマスタ!$I$93:$O$93,1)),
IF($AD1325="ODC",INDEX(カレンダマスタ!$I$46:$O$51,MATCH($G1325,カレンダマスタ!$H$46:$H$51,1),MATCH($H1325,カレンダマスタ!$I$45:$O$45,1)),
IF($AD1325="NS東京TC",INDEX(カレンダマスタ!$I$56:$O$61,MATCH($G1325,カレンダマスタ!$H$56:$H$61,1),MATCH($H1325,カレンダマスタ!$I$55:$O$55,1)),""))))))</f>
        <v/>
      </c>
      <c r="AS1325" s="126" t="str">
        <f t="shared" si="426"/>
        <v/>
      </c>
      <c r="AU1325" s="137" t="str">
        <f>IF(E1325="","",VLOOKUP($E1325,カレンダマスタ!$A$4:$E$381,4,FALSE))</f>
        <v/>
      </c>
      <c r="AV1325" s="137" t="str">
        <f t="shared" si="417"/>
        <v/>
      </c>
      <c r="AW1325" s="137" t="str">
        <f t="shared" si="418"/>
        <v/>
      </c>
      <c r="AX1325" s="138" t="str">
        <f t="shared" si="419"/>
        <v/>
      </c>
      <c r="AY1325" s="138" t="str">
        <f t="shared" si="420"/>
        <v/>
      </c>
      <c r="AZ1325" s="130" t="str">
        <f>IF(AX1325&amp;AW1325="勤怠未設定","×",IF(AV1325="勤怠修正","×",IF(AC1325="外注","",IF(AA1325="",IF(AY1325&lt;&gt;"","×",""),IF(VLOOKUP(AA1325,カレンダマスタ!$H$66:$I$83,2,FALSE)&lt;&gt;AY1325,"×","OK")))))</f>
        <v/>
      </c>
      <c r="BC1325" s="137" t="str">
        <f>IF(E1325="","",VLOOKUP($E1325,カレンダマスタ!$A$4:$E$381,4,FALSE))</f>
        <v/>
      </c>
      <c r="BD1325" s="126" t="str">
        <f>IF(AC1325="社員","",IF(AG1325=0,"",IF(AD1325="NSTC",IF(COUNTIF(カレンダマスタ!$Q$5:$Q$32,G1325)=1,"OK","×"),
IF(AD1325="NS本社",IF(COUNTIF(カレンダマスタ!$T$5:$T$32,G1325)=1,"OK","×"),IF(COUNTIF(カレンダマスタ!$R$5:$R$32,G1325)=1,"OK","×")))))</f>
        <v/>
      </c>
      <c r="BE1325" s="126" t="str">
        <f>IF(AC1325="社員","",IF(G1325="","",IF(R1325&lt;&gt;"","",IF(AF1325="CS","OK",IF(VLOOKUP(E1325,カレンダマスタ!$A$5:$D$381,4,FALSE)&gt;0,"",IF(OR(G1325*24&gt;10.84,H1325*24&lt;14.5)=TRUE,"×","OK"))))))</f>
        <v/>
      </c>
      <c r="BF1325" s="126" t="str">
        <f t="shared" si="414"/>
        <v/>
      </c>
      <c r="BG1325" s="126" t="str">
        <f t="shared" si="410"/>
        <v/>
      </c>
      <c r="BI1325" s="130" t="str">
        <f t="shared" si="427"/>
        <v/>
      </c>
    </row>
    <row r="1326" spans="2:61" ht="14.25" customHeight="1">
      <c r="B1326" s="111"/>
      <c r="C1326" s="536"/>
      <c r="D1326" s="128"/>
      <c r="E1326" s="583"/>
      <c r="F1326" s="128"/>
      <c r="G1326" s="588"/>
      <c r="H1326" s="588"/>
      <c r="I1326" s="130"/>
      <c r="J1326" s="139"/>
      <c r="K1326" s="131"/>
      <c r="L1326" s="132"/>
      <c r="M1326" s="132"/>
      <c r="N1326" s="141"/>
      <c r="O1326" s="139"/>
      <c r="P1326" s="139"/>
      <c r="Q1326" s="139"/>
      <c r="R1326" s="133"/>
      <c r="S1326" s="134"/>
      <c r="T1326" s="434" t="str">
        <f t="shared" si="428"/>
        <v/>
      </c>
      <c r="U1326" s="429"/>
      <c r="V1326" s="429" t="str">
        <f t="shared" si="422"/>
        <v/>
      </c>
      <c r="W1326" s="298"/>
      <c r="X1326" s="129" t="str">
        <f t="shared" si="429"/>
        <v/>
      </c>
      <c r="Y1326" s="129" t="str">
        <f t="shared" si="423"/>
        <v/>
      </c>
      <c r="Z1326" s="129" t="str">
        <f t="shared" si="424"/>
        <v/>
      </c>
      <c r="AA1326" s="133" t="str">
        <f t="shared" si="416"/>
        <v/>
      </c>
      <c r="AC1326" s="186" t="str">
        <f>AC1316</f>
        <v/>
      </c>
      <c r="AD1326" s="187" t="str">
        <f>AD1316</f>
        <v/>
      </c>
      <c r="AE1326" s="187" t="str">
        <f>AE1316</f>
        <v/>
      </c>
      <c r="AF1326" s="187" t="str">
        <f>AF1316</f>
        <v/>
      </c>
      <c r="AG1326" s="204">
        <f t="shared" si="425"/>
        <v>0</v>
      </c>
      <c r="AI1326" s="140" t="str">
        <f>IF(月報!G1326&lt;&gt;"",月報!G1326,"")</f>
        <v/>
      </c>
      <c r="AJ1326" s="126" t="str">
        <f>IF(月報!W1326&lt;&gt;"",月報!W1326*24,"")</f>
        <v/>
      </c>
      <c r="AK1326" s="126" t="str">
        <f>IF(月報!P1326&lt;&gt;"",月報!P1326,"")</f>
        <v/>
      </c>
      <c r="AL1326" s="126" t="str">
        <f>IF(月報!Q1326&lt;&gt;"",IF(月報!Q1326="平日残","",月報!Q1326),"")</f>
        <v/>
      </c>
      <c r="AM1326" s="126"/>
      <c r="AN1326" s="126" t="str">
        <f t="shared" si="415"/>
        <v/>
      </c>
      <c r="AO1326" s="126" t="str">
        <f>IF($E1326="","",VLOOKUP($E1326,カレンダマスタ!$A$5:$E$381,5,FALSE))</f>
        <v/>
      </c>
      <c r="AQ1326" s="196" t="str">
        <f>IF(G1326="","",IF(VLOOKUP(E1326,カレンダマスタ!$A$5:$D$381,4,FALSE)=0,"",1))</f>
        <v/>
      </c>
      <c r="AR1326" s="136" t="str">
        <f>IF($G1326="","",IF($AD1326="NSTC",INDEX(カレンダマスタ!$I$26:$O$31,MATCH($G1326,カレンダマスタ!$H$26:$H$31,1),MATCH($H1326,カレンダマスタ!$I$25:$O$25,1)),
IF($AD1326="CS本社",INDEX(カレンダマスタ!$I$36:$O$41,MATCH($G1326,カレンダマスタ!$H$36:$H$41,1),MATCH($H1326,カレンダマスタ!$I$35:$O$35,1)),
IF($AD1326="NS本社",INDEX(カレンダマスタ!$I$94:$O$99,MATCH($G1326,カレンダマスタ!$H$95:$H$100,1),MATCH($H1326,カレンダマスタ!$I$93:$O$93,1)),
IF($AD1326="ODC",INDEX(カレンダマスタ!$I$46:$O$51,MATCH($G1326,カレンダマスタ!$H$46:$H$51,1),MATCH($H1326,カレンダマスタ!$I$45:$O$45,1)),
IF($AD1326="NS東京TC",INDEX(カレンダマスタ!$I$56:$O$61,MATCH($G1326,カレンダマスタ!$H$56:$H$61,1),MATCH($H1326,カレンダマスタ!$I$55:$O$55,1)),""))))))</f>
        <v/>
      </c>
      <c r="AS1326" s="126" t="str">
        <f t="shared" si="426"/>
        <v/>
      </c>
      <c r="AU1326" s="137" t="str">
        <f>IF(E1326="","",VLOOKUP($E1326,カレンダマスタ!$A$4:$E$381,4,FALSE))</f>
        <v/>
      </c>
      <c r="AV1326" s="137" t="str">
        <f t="shared" si="417"/>
        <v/>
      </c>
      <c r="AW1326" s="137" t="str">
        <f t="shared" si="418"/>
        <v/>
      </c>
      <c r="AX1326" s="138" t="str">
        <f t="shared" si="419"/>
        <v/>
      </c>
      <c r="AY1326" s="138" t="str">
        <f t="shared" si="420"/>
        <v/>
      </c>
      <c r="AZ1326" s="130" t="str">
        <f>IF(AX1326&amp;AW1326="勤怠未設定","×",IF(AV1326="勤怠修正","×",IF(AC1326="外注","",IF(AA1326="",IF(AY1326&lt;&gt;"","×",""),IF(VLOOKUP(AA1326,カレンダマスタ!$H$66:$I$83,2,FALSE)&lt;&gt;AY1326,"×","OK")))))</f>
        <v/>
      </c>
      <c r="BC1326" s="137" t="str">
        <f>IF(E1326="","",VLOOKUP($E1326,カレンダマスタ!$A$4:$E$381,4,FALSE))</f>
        <v/>
      </c>
      <c r="BD1326" s="126" t="str">
        <f>IF(AC1326="社員","",IF(AG1326=0,"",IF(AD1326="NSTC",IF(COUNTIF(カレンダマスタ!$Q$5:$Q$32,G1326)=1,"OK","×"),
IF(AD1326="NS本社",IF(COUNTIF(カレンダマスタ!$T$5:$T$32,G1326)=1,"OK","×"),IF(COUNTIF(カレンダマスタ!$R$5:$R$32,G1326)=1,"OK","×")))))</f>
        <v/>
      </c>
      <c r="BE1326" s="126" t="str">
        <f>IF(AC1326="社員","",IF(G1326="","",IF(R1326&lt;&gt;"","",IF(AF1326="CS","OK",IF(VLOOKUP(E1326,カレンダマスタ!$A$5:$D$381,4,FALSE)&gt;0,"",IF(OR(G1326*24&gt;10.84,H1326*24&lt;14.5)=TRUE,"×","OK"))))))</f>
        <v/>
      </c>
      <c r="BF1326" s="126" t="str">
        <f t="shared" si="414"/>
        <v/>
      </c>
      <c r="BG1326" s="126" t="str">
        <f t="shared" si="410"/>
        <v/>
      </c>
      <c r="BI1326" s="130" t="str">
        <f t="shared" si="427"/>
        <v/>
      </c>
    </row>
    <row r="1327" spans="2:61" ht="14.25" customHeight="1">
      <c r="B1327" s="111"/>
      <c r="C1327" s="536"/>
      <c r="D1327" s="128"/>
      <c r="E1327" s="583"/>
      <c r="F1327" s="128"/>
      <c r="G1327" s="588"/>
      <c r="H1327" s="588"/>
      <c r="I1327" s="130"/>
      <c r="J1327" s="139"/>
      <c r="K1327" s="131"/>
      <c r="L1327" s="132"/>
      <c r="M1327" s="132"/>
      <c r="N1327" s="141"/>
      <c r="O1327" s="139"/>
      <c r="P1327" s="139"/>
      <c r="Q1327" s="139"/>
      <c r="R1327" s="133"/>
      <c r="S1327" s="134"/>
      <c r="T1327" s="434" t="str">
        <f t="shared" si="428"/>
        <v/>
      </c>
      <c r="U1327" s="429"/>
      <c r="V1327" s="429" t="str">
        <f t="shared" si="422"/>
        <v/>
      </c>
      <c r="W1327" s="298"/>
      <c r="X1327" s="129" t="str">
        <f t="shared" si="429"/>
        <v/>
      </c>
      <c r="Y1327" s="129" t="str">
        <f t="shared" si="423"/>
        <v/>
      </c>
      <c r="Z1327" s="129" t="str">
        <f t="shared" si="424"/>
        <v/>
      </c>
      <c r="AA1327" s="133" t="str">
        <f t="shared" si="416"/>
        <v/>
      </c>
      <c r="AC1327" s="186" t="str">
        <f>AC1316</f>
        <v/>
      </c>
      <c r="AD1327" s="187" t="str">
        <f>AD1316</f>
        <v/>
      </c>
      <c r="AE1327" s="187" t="str">
        <f>AE1316</f>
        <v/>
      </c>
      <c r="AF1327" s="187" t="str">
        <f>AF1316</f>
        <v/>
      </c>
      <c r="AG1327" s="204">
        <f t="shared" si="425"/>
        <v>0</v>
      </c>
      <c r="AI1327" s="140" t="str">
        <f>IF(月報!G1327&lt;&gt;"",月報!G1327,"")</f>
        <v/>
      </c>
      <c r="AJ1327" s="126" t="str">
        <f>IF(月報!W1327&lt;&gt;"",月報!W1327*24,"")</f>
        <v/>
      </c>
      <c r="AK1327" s="126" t="str">
        <f>IF(月報!P1327&lt;&gt;"",月報!P1327,"")</f>
        <v/>
      </c>
      <c r="AL1327" s="126" t="str">
        <f>IF(月報!Q1327&lt;&gt;"",IF(月報!Q1327="平日残","",月報!Q1327),"")</f>
        <v/>
      </c>
      <c r="AM1327" s="126"/>
      <c r="AN1327" s="126" t="str">
        <f t="shared" si="415"/>
        <v/>
      </c>
      <c r="AO1327" s="126" t="str">
        <f>IF($E1327="","",VLOOKUP($E1327,カレンダマスタ!$A$5:$E$381,5,FALSE))</f>
        <v/>
      </c>
      <c r="AQ1327" s="196" t="str">
        <f>IF(G1327="","",IF(VLOOKUP(E1327,カレンダマスタ!$A$5:$D$381,4,FALSE)=0,"",1))</f>
        <v/>
      </c>
      <c r="AR1327" s="136" t="str">
        <f>IF($G1327="","",IF($AD1327="NSTC",INDEX(カレンダマスタ!$I$26:$O$31,MATCH($G1327,カレンダマスタ!$H$26:$H$31,1),MATCH($H1327,カレンダマスタ!$I$25:$O$25,1)),
IF($AD1327="CS本社",INDEX(カレンダマスタ!$I$36:$O$41,MATCH($G1327,カレンダマスタ!$H$36:$H$41,1),MATCH($H1327,カレンダマスタ!$I$35:$O$35,1)),
IF($AD1327="NS本社",INDEX(カレンダマスタ!$I$94:$O$99,MATCH($G1327,カレンダマスタ!$H$95:$H$100,1),MATCH($H1327,カレンダマスタ!$I$93:$O$93,1)),
IF($AD1327="ODC",INDEX(カレンダマスタ!$I$46:$O$51,MATCH($G1327,カレンダマスタ!$H$46:$H$51,1),MATCH($H1327,カレンダマスタ!$I$45:$O$45,1)),
IF($AD1327="NS東京TC",INDEX(カレンダマスタ!$I$56:$O$61,MATCH($G1327,カレンダマスタ!$H$56:$H$61,1),MATCH($H1327,カレンダマスタ!$I$55:$O$55,1)),""))))))</f>
        <v/>
      </c>
      <c r="AS1327" s="126" t="str">
        <f t="shared" si="426"/>
        <v/>
      </c>
      <c r="AU1327" s="137" t="str">
        <f>IF(E1327="","",VLOOKUP($E1327,カレンダマスタ!$A$4:$E$381,4,FALSE))</f>
        <v/>
      </c>
      <c r="AV1327" s="137" t="str">
        <f t="shared" si="417"/>
        <v/>
      </c>
      <c r="AW1327" s="137" t="str">
        <f t="shared" si="418"/>
        <v/>
      </c>
      <c r="AX1327" s="138" t="str">
        <f t="shared" si="419"/>
        <v/>
      </c>
      <c r="AY1327" s="138" t="str">
        <f t="shared" si="420"/>
        <v/>
      </c>
      <c r="AZ1327" s="130" t="str">
        <f>IF(AX1327&amp;AW1327="勤怠未設定","×",IF(AV1327="勤怠修正","×",IF(AC1327="外注","",IF(AA1327="",IF(AY1327&lt;&gt;"","×",""),IF(VLOOKUP(AA1327,カレンダマスタ!$H$66:$I$83,2,FALSE)&lt;&gt;AY1327,"×","OK")))))</f>
        <v/>
      </c>
      <c r="BC1327" s="137" t="str">
        <f>IF(E1327="","",VLOOKUP($E1327,カレンダマスタ!$A$4:$E$381,4,FALSE))</f>
        <v/>
      </c>
      <c r="BD1327" s="126" t="str">
        <f>IF(AC1327="社員","",IF(AG1327=0,"",IF(AD1327="NSTC",IF(COUNTIF(カレンダマスタ!$Q$5:$Q$32,G1327)=1,"OK","×"),
IF(AD1327="NS本社",IF(COUNTIF(カレンダマスタ!$T$5:$T$32,G1327)=1,"OK","×"),IF(COUNTIF(カレンダマスタ!$R$5:$R$32,G1327)=1,"OK","×")))))</f>
        <v/>
      </c>
      <c r="BE1327" s="126" t="str">
        <f>IF(AC1327="社員","",IF(G1327="","",IF(R1327&lt;&gt;"","",IF(AF1327="CS","OK",IF(VLOOKUP(E1327,カレンダマスタ!$A$5:$D$381,4,FALSE)&gt;0,"",IF(OR(G1327*24&gt;10.84,H1327*24&lt;14.5)=TRUE,"×","OK"))))))</f>
        <v/>
      </c>
      <c r="BF1327" s="126" t="str">
        <f t="shared" si="414"/>
        <v/>
      </c>
      <c r="BG1327" s="126" t="str">
        <f t="shared" si="410"/>
        <v/>
      </c>
      <c r="BI1327" s="130" t="str">
        <f t="shared" si="427"/>
        <v/>
      </c>
    </row>
    <row r="1328" spans="2:61" ht="14.25" customHeight="1">
      <c r="B1328" s="111"/>
      <c r="C1328" s="536"/>
      <c r="D1328" s="128"/>
      <c r="E1328" s="583"/>
      <c r="F1328" s="128"/>
      <c r="G1328" s="588"/>
      <c r="H1328" s="588"/>
      <c r="I1328" s="130"/>
      <c r="J1328" s="139"/>
      <c r="K1328" s="131"/>
      <c r="L1328" s="132"/>
      <c r="M1328" s="132"/>
      <c r="N1328" s="141"/>
      <c r="O1328" s="139"/>
      <c r="P1328" s="139"/>
      <c r="Q1328" s="139"/>
      <c r="R1328" s="133"/>
      <c r="S1328" s="134"/>
      <c r="T1328" s="434" t="str">
        <f t="shared" si="428"/>
        <v/>
      </c>
      <c r="U1328" s="429"/>
      <c r="V1328" s="429" t="str">
        <f t="shared" si="422"/>
        <v/>
      </c>
      <c r="W1328" s="298"/>
      <c r="X1328" s="129" t="str">
        <f t="shared" si="429"/>
        <v/>
      </c>
      <c r="Y1328" s="129" t="str">
        <f t="shared" si="423"/>
        <v/>
      </c>
      <c r="Z1328" s="129" t="str">
        <f t="shared" si="424"/>
        <v/>
      </c>
      <c r="AA1328" s="133" t="str">
        <f t="shared" si="416"/>
        <v/>
      </c>
      <c r="AC1328" s="186" t="str">
        <f>AC1316</f>
        <v/>
      </c>
      <c r="AD1328" s="187" t="str">
        <f>AD1316</f>
        <v/>
      </c>
      <c r="AE1328" s="187" t="str">
        <f>AE1316</f>
        <v/>
      </c>
      <c r="AF1328" s="187" t="str">
        <f>AF1316</f>
        <v/>
      </c>
      <c r="AG1328" s="204">
        <f t="shared" si="425"/>
        <v>0</v>
      </c>
      <c r="AI1328" s="140" t="str">
        <f>IF(月報!G1328&lt;&gt;"",月報!G1328,"")</f>
        <v/>
      </c>
      <c r="AJ1328" s="126" t="str">
        <f>IF(月報!W1328&lt;&gt;"",月報!W1328*24,"")</f>
        <v/>
      </c>
      <c r="AK1328" s="126" t="str">
        <f>IF(月報!P1328&lt;&gt;"",月報!P1328,"")</f>
        <v/>
      </c>
      <c r="AL1328" s="126" t="str">
        <f>IF(月報!Q1328&lt;&gt;"",IF(月報!Q1328="平日残","",月報!Q1328),"")</f>
        <v/>
      </c>
      <c r="AM1328" s="126"/>
      <c r="AN1328" s="126" t="str">
        <f t="shared" si="415"/>
        <v/>
      </c>
      <c r="AO1328" s="126" t="str">
        <f>IF($E1328="","",VLOOKUP($E1328,カレンダマスタ!$A$5:$E$381,5,FALSE))</f>
        <v/>
      </c>
      <c r="AQ1328" s="196" t="str">
        <f>IF(G1328="","",IF(VLOOKUP(E1328,カレンダマスタ!$A$5:$D$381,4,FALSE)=0,"",1))</f>
        <v/>
      </c>
      <c r="AR1328" s="136" t="str">
        <f>IF($G1328="","",IF($AD1328="NSTC",INDEX(カレンダマスタ!$I$26:$O$31,MATCH($G1328,カレンダマスタ!$H$26:$H$31,1),MATCH($H1328,カレンダマスタ!$I$25:$O$25,1)),
IF($AD1328="CS本社",INDEX(カレンダマスタ!$I$36:$O$41,MATCH($G1328,カレンダマスタ!$H$36:$H$41,1),MATCH($H1328,カレンダマスタ!$I$35:$O$35,1)),
IF($AD1328="NS本社",INDEX(カレンダマスタ!$I$94:$O$99,MATCH($G1328,カレンダマスタ!$H$95:$H$100,1),MATCH($H1328,カレンダマスタ!$I$93:$O$93,1)),
IF($AD1328="ODC",INDEX(カレンダマスタ!$I$46:$O$51,MATCH($G1328,カレンダマスタ!$H$46:$H$51,1),MATCH($H1328,カレンダマスタ!$I$45:$O$45,1)),
IF($AD1328="NS東京TC",INDEX(カレンダマスタ!$I$56:$O$61,MATCH($G1328,カレンダマスタ!$H$56:$H$61,1),MATCH($H1328,カレンダマスタ!$I$55:$O$55,1)),""))))))</f>
        <v/>
      </c>
      <c r="AS1328" s="126" t="str">
        <f t="shared" si="426"/>
        <v/>
      </c>
      <c r="AU1328" s="137" t="str">
        <f>IF(E1328="","",VLOOKUP($E1328,カレンダマスタ!$A$4:$E$381,4,FALSE))</f>
        <v/>
      </c>
      <c r="AV1328" s="137" t="str">
        <f t="shared" si="417"/>
        <v/>
      </c>
      <c r="AW1328" s="137" t="str">
        <f t="shared" si="418"/>
        <v/>
      </c>
      <c r="AX1328" s="138" t="str">
        <f t="shared" si="419"/>
        <v/>
      </c>
      <c r="AY1328" s="138" t="str">
        <f t="shared" si="420"/>
        <v/>
      </c>
      <c r="AZ1328" s="130" t="str">
        <f>IF(AX1328&amp;AW1328="勤怠未設定","×",IF(AV1328="勤怠修正","×",IF(AC1328="外注","",IF(AA1328="",IF(AY1328&lt;&gt;"","×",""),IF(VLOOKUP(AA1328,カレンダマスタ!$H$66:$I$83,2,FALSE)&lt;&gt;AY1328,"×","OK")))))</f>
        <v/>
      </c>
      <c r="BC1328" s="137" t="str">
        <f>IF(E1328="","",VLOOKUP($E1328,カレンダマスタ!$A$4:$E$381,4,FALSE))</f>
        <v/>
      </c>
      <c r="BD1328" s="126" t="str">
        <f>IF(AC1328="社員","",IF(AG1328=0,"",IF(AD1328="NSTC",IF(COUNTIF(カレンダマスタ!$Q$5:$Q$32,G1328)=1,"OK","×"),
IF(AD1328="NS本社",IF(COUNTIF(カレンダマスタ!$T$5:$T$32,G1328)=1,"OK","×"),IF(COUNTIF(カレンダマスタ!$R$5:$R$32,G1328)=1,"OK","×")))))</f>
        <v/>
      </c>
      <c r="BE1328" s="126" t="str">
        <f>IF(AC1328="社員","",IF(G1328="","",IF(R1328&lt;&gt;"","",IF(AF1328="CS","OK",IF(VLOOKUP(E1328,カレンダマスタ!$A$5:$D$381,4,FALSE)&gt;0,"",IF(OR(G1328*24&gt;10.84,H1328*24&lt;14.5)=TRUE,"×","OK"))))))</f>
        <v/>
      </c>
      <c r="BF1328" s="126" t="str">
        <f t="shared" si="414"/>
        <v/>
      </c>
      <c r="BG1328" s="126" t="str">
        <f t="shared" si="410"/>
        <v/>
      </c>
      <c r="BI1328" s="130" t="str">
        <f t="shared" si="427"/>
        <v/>
      </c>
    </row>
    <row r="1329" spans="2:61" ht="14.25" customHeight="1">
      <c r="B1329" s="111"/>
      <c r="C1329" s="537"/>
      <c r="D1329" s="142"/>
      <c r="E1329" s="584"/>
      <c r="F1329" s="142"/>
      <c r="G1329" s="589"/>
      <c r="H1329" s="589"/>
      <c r="I1329" s="144"/>
      <c r="J1329" s="148"/>
      <c r="K1329" s="145"/>
      <c r="L1329" s="146"/>
      <c r="M1329" s="146"/>
      <c r="N1329" s="147"/>
      <c r="O1329" s="148"/>
      <c r="P1329" s="148"/>
      <c r="Q1329" s="148"/>
      <c r="R1329" s="149"/>
      <c r="S1329" s="156"/>
      <c r="T1329" s="435" t="str">
        <f t="shared" si="428"/>
        <v/>
      </c>
      <c r="U1329" s="430"/>
      <c r="V1329" s="430" t="str">
        <f t="shared" si="422"/>
        <v/>
      </c>
      <c r="W1329" s="298"/>
      <c r="X1329" s="143" t="str">
        <f t="shared" si="429"/>
        <v/>
      </c>
      <c r="Y1329" s="143" t="str">
        <f t="shared" si="423"/>
        <v/>
      </c>
      <c r="Z1329" s="143" t="str">
        <f t="shared" si="424"/>
        <v/>
      </c>
      <c r="AA1329" s="149" t="str">
        <f t="shared" si="416"/>
        <v/>
      </c>
      <c r="AC1329" s="188" t="str">
        <f>AC1316</f>
        <v/>
      </c>
      <c r="AD1329" s="189" t="str">
        <f>AD1316</f>
        <v/>
      </c>
      <c r="AE1329" s="189" t="str">
        <f>AE1316</f>
        <v/>
      </c>
      <c r="AF1329" s="189" t="str">
        <f>AF1316</f>
        <v/>
      </c>
      <c r="AG1329" s="205">
        <f t="shared" si="425"/>
        <v>0</v>
      </c>
      <c r="AI1329" s="157" t="str">
        <f>IF(月報!G1329&lt;&gt;"",月報!G1329,"")</f>
        <v/>
      </c>
      <c r="AJ1329" s="151" t="str">
        <f>IF(月報!W1329&lt;&gt;"",月報!W1329*24,"")</f>
        <v/>
      </c>
      <c r="AK1329" s="151" t="str">
        <f>IF(月報!P1329&lt;&gt;"",月報!P1329,"")</f>
        <v/>
      </c>
      <c r="AL1329" s="151" t="str">
        <f>IF(月報!Q1329&lt;&gt;"",IF(月報!Q1329="平日残","",月報!Q1329),"")</f>
        <v/>
      </c>
      <c r="AM1329" s="151"/>
      <c r="AN1329" s="151" t="str">
        <f t="shared" si="415"/>
        <v/>
      </c>
      <c r="AO1329" s="151" t="str">
        <f>IF($E1329="","",VLOOKUP($E1329,カレンダマスタ!$A$5:$E$381,5,FALSE))</f>
        <v/>
      </c>
      <c r="AQ1329" s="197" t="str">
        <f>IF(G1329="","",IF(VLOOKUP(E1329,カレンダマスタ!$A$5:$D$381,4,FALSE)=0,"",1))</f>
        <v/>
      </c>
      <c r="AR1329" s="152" t="str">
        <f>IF($G1329="","",IF($AD1329="NSTC",INDEX(カレンダマスタ!$I$26:$O$31,MATCH($G1329,カレンダマスタ!$H$26:$H$31,1),MATCH($H1329,カレンダマスタ!$I$25:$O$25,1)),
IF($AD1329="CS本社",INDEX(カレンダマスタ!$I$36:$O$41,MATCH($G1329,カレンダマスタ!$H$36:$H$41,1),MATCH($H1329,カレンダマスタ!$I$35:$O$35,1)),
IF($AD1329="NS本社",INDEX(カレンダマスタ!$I$94:$O$99,MATCH($G1329,カレンダマスタ!$H$95:$H$100,1),MATCH($H1329,カレンダマスタ!$I$93:$O$93,1)),
IF($AD1329="ODC",INDEX(カレンダマスタ!$I$46:$O$51,MATCH($G1329,カレンダマスタ!$H$46:$H$51,1),MATCH($H1329,カレンダマスタ!$I$45:$O$45,1)),
IF($AD1329="NS東京TC",INDEX(カレンダマスタ!$I$56:$O$61,MATCH($G1329,カレンダマスタ!$H$56:$H$61,1),MATCH($H1329,カレンダマスタ!$I$55:$O$55,1)),""))))))</f>
        <v/>
      </c>
      <c r="AS1329" s="151" t="str">
        <f t="shared" si="426"/>
        <v/>
      </c>
      <c r="AU1329" s="153" t="str">
        <f>IF(E1329="","",VLOOKUP($E1329,カレンダマスタ!$A$4:$E$381,4,FALSE))</f>
        <v/>
      </c>
      <c r="AV1329" s="153" t="str">
        <f t="shared" si="417"/>
        <v/>
      </c>
      <c r="AW1329" s="153" t="str">
        <f t="shared" si="418"/>
        <v/>
      </c>
      <c r="AX1329" s="154" t="str">
        <f t="shared" si="419"/>
        <v/>
      </c>
      <c r="AY1329" s="154" t="str">
        <f t="shared" si="420"/>
        <v/>
      </c>
      <c r="AZ1329" s="144" t="str">
        <f>IF(AX1329&amp;AW1329="勤怠未設定","×",IF(AV1329="勤怠修正","×",IF(AC1329="外注","",IF(AA1329="",IF(AY1329&lt;&gt;"","×",""),IF(VLOOKUP(AA1329,カレンダマスタ!$H$66:$I$83,2,FALSE)&lt;&gt;AY1329,"×","OK")))))</f>
        <v/>
      </c>
      <c r="BC1329" s="153" t="str">
        <f>IF(E1329="","",VLOOKUP($E1329,カレンダマスタ!$A$4:$E$381,4,FALSE))</f>
        <v/>
      </c>
      <c r="BD1329" s="151" t="str">
        <f>IF(AC1329="社員","",IF(AG1329=0,"",IF(AD1329="NSTC",IF(COUNTIF(カレンダマスタ!$Q$5:$Q$32,G1329)=1,"OK","×"),
IF(AD1329="NS本社",IF(COUNTIF(カレンダマスタ!$T$5:$T$32,G1329)=1,"OK","×"),IF(COUNTIF(カレンダマスタ!$R$5:$R$32,G1329)=1,"OK","×")))))</f>
        <v/>
      </c>
      <c r="BE1329" s="151" t="str">
        <f>IF(AC1329="社員","",IF(G1329="","",IF(R1329&lt;&gt;"","",IF(AF1329="CS","OK",IF(VLOOKUP(E1329,カレンダマスタ!$A$5:$D$381,4,FALSE)&gt;0,"",IF(OR(G1329*24&gt;10.84,H1329*24&lt;14.5)=TRUE,"×","OK"))))))</f>
        <v/>
      </c>
      <c r="BF1329" s="151" t="str">
        <f t="shared" si="414"/>
        <v/>
      </c>
      <c r="BG1329" s="151" t="str">
        <f t="shared" si="410"/>
        <v/>
      </c>
      <c r="BI1329" s="144" t="str">
        <f t="shared" si="427"/>
        <v/>
      </c>
    </row>
    <row r="1330" spans="2:61" ht="14.25" customHeight="1">
      <c r="B1330" s="111"/>
      <c r="C1330" s="535"/>
      <c r="D1330" s="112"/>
      <c r="E1330" s="582"/>
      <c r="F1330" s="112"/>
      <c r="G1330" s="587"/>
      <c r="H1330" s="587"/>
      <c r="I1330" s="114"/>
      <c r="J1330" s="118"/>
      <c r="K1330" s="115"/>
      <c r="L1330" s="116"/>
      <c r="M1330" s="116"/>
      <c r="N1330" s="117"/>
      <c r="O1330" s="118"/>
      <c r="P1330" s="118"/>
      <c r="Q1330" s="118"/>
      <c r="R1330" s="119"/>
      <c r="S1330" s="120"/>
      <c r="T1330" s="433" t="str">
        <f t="shared" si="428"/>
        <v/>
      </c>
      <c r="U1330" s="431">
        <f>SUM(T1330:T1336)</f>
        <v>0</v>
      </c>
      <c r="V1330" s="431" t="str">
        <f t="shared" si="422"/>
        <v/>
      </c>
      <c r="W1330" s="298"/>
      <c r="X1330" s="113" t="str">
        <f t="shared" si="429"/>
        <v/>
      </c>
      <c r="Y1330" s="113" t="str">
        <f t="shared" si="423"/>
        <v/>
      </c>
      <c r="Z1330" s="113" t="str">
        <f t="shared" si="424"/>
        <v/>
      </c>
      <c r="AA1330" s="119" t="str">
        <f t="shared" si="416"/>
        <v/>
      </c>
      <c r="AC1330" s="190" t="str">
        <f>AC1316</f>
        <v/>
      </c>
      <c r="AD1330" s="191" t="str">
        <f>AD1316</f>
        <v/>
      </c>
      <c r="AE1330" s="191" t="str">
        <f>AE1316</f>
        <v/>
      </c>
      <c r="AF1330" s="191" t="str">
        <f>AF1316</f>
        <v/>
      </c>
      <c r="AG1330" s="206">
        <f t="shared" si="425"/>
        <v>0</v>
      </c>
      <c r="AI1330" s="158" t="str">
        <f>IF(月報!G1330&lt;&gt;"",月報!G1330,"")</f>
        <v/>
      </c>
      <c r="AJ1330" s="122" t="str">
        <f>IF(月報!W1330&lt;&gt;"",月報!W1330*24,"")</f>
        <v/>
      </c>
      <c r="AK1330" s="122" t="str">
        <f>IF(月報!P1330&lt;&gt;"",月報!P1330,"")</f>
        <v/>
      </c>
      <c r="AL1330" s="122" t="str">
        <f>IF(月報!Q1330&lt;&gt;"",IF(月報!Q1330="平日残","",月報!Q1330),"")</f>
        <v/>
      </c>
      <c r="AM1330" s="122"/>
      <c r="AN1330" s="122" t="str">
        <f t="shared" si="415"/>
        <v/>
      </c>
      <c r="AO1330" s="122" t="str">
        <f>IF($E1330="","",VLOOKUP($E1330,カレンダマスタ!$A$5:$E$381,5,FALSE))</f>
        <v/>
      </c>
      <c r="AQ1330" s="195" t="str">
        <f>IF(G1330="","",IF(VLOOKUP(E1330,カレンダマスタ!$A$5:$D$381,4,FALSE)=0,"",1))</f>
        <v/>
      </c>
      <c r="AR1330" s="123" t="str">
        <f>IF($G1330="","",IF($AD1330="NSTC",INDEX(カレンダマスタ!$I$26:$O$31,MATCH($G1330,カレンダマスタ!$H$26:$H$31,1),MATCH($H1330,カレンダマスタ!$I$25:$O$25,1)),
IF($AD1330="CS本社",INDEX(カレンダマスタ!$I$36:$O$41,MATCH($G1330,カレンダマスタ!$H$36:$H$41,1),MATCH($H1330,カレンダマスタ!$I$35:$O$35,1)),
IF($AD1330="NS本社",INDEX(カレンダマスタ!$I$94:$O$99,MATCH($G1330,カレンダマスタ!$H$95:$H$100,1),MATCH($H1330,カレンダマスタ!$I$93:$O$93,1)),
IF($AD1330="ODC",INDEX(カレンダマスタ!$I$46:$O$51,MATCH($G1330,カレンダマスタ!$H$46:$H$51,1),MATCH($H1330,カレンダマスタ!$I$45:$O$45,1)),
IF($AD1330="NS東京TC",INDEX(カレンダマスタ!$I$56:$O$61,MATCH($G1330,カレンダマスタ!$H$56:$H$61,1),MATCH($H1330,カレンダマスタ!$I$55:$O$55,1)),""))))))</f>
        <v/>
      </c>
      <c r="AS1330" s="122" t="str">
        <f t="shared" si="426"/>
        <v/>
      </c>
      <c r="AU1330" s="124" t="str">
        <f>IF(E1330="","",VLOOKUP($E1330,カレンダマスタ!$A$4:$E$381,4,FALSE))</f>
        <v/>
      </c>
      <c r="AV1330" s="124" t="str">
        <f t="shared" si="417"/>
        <v/>
      </c>
      <c r="AW1330" s="124" t="str">
        <f t="shared" si="418"/>
        <v/>
      </c>
      <c r="AX1330" s="125" t="str">
        <f t="shared" si="419"/>
        <v/>
      </c>
      <c r="AY1330" s="125" t="str">
        <f t="shared" si="420"/>
        <v/>
      </c>
      <c r="AZ1330" s="114" t="str">
        <f>IF(AX1330&amp;AW1330="勤怠未設定","×",IF(AV1330="勤怠修正","×",IF(AC1330="外注","",IF(AA1330="",IF(AY1330&lt;&gt;"","×",""),IF(VLOOKUP(AA1330,カレンダマスタ!$H$66:$I$83,2,FALSE)&lt;&gt;AY1330,"×","OK")))))</f>
        <v/>
      </c>
      <c r="BC1330" s="124" t="str">
        <f>IF(E1330="","",VLOOKUP($E1330,カレンダマスタ!$A$4:$E$381,4,FALSE))</f>
        <v/>
      </c>
      <c r="BD1330" s="122" t="str">
        <f>IF(AC1330="社員","",IF(AG1330=0,"",IF(AD1330="NSTC",IF(COUNTIF(カレンダマスタ!$Q$5:$Q$32,G1330)=1,"OK","×"),
IF(AD1330="NS本社",IF(COUNTIF(カレンダマスタ!$T$5:$T$32,G1330)=1,"OK","×"),IF(COUNTIF(カレンダマスタ!$R$5:$R$32,G1330)=1,"OK","×")))))</f>
        <v/>
      </c>
      <c r="BE1330" s="122" t="str">
        <f>IF(AC1330="社員","",IF(G1330="","",IF(R1330&lt;&gt;"","",IF(AF1330="CS","OK",IF(VLOOKUP(E1330,カレンダマスタ!$A$5:$D$381,4,FALSE)&gt;0,"",IF(OR(G1330*24&gt;10.84,H1330*24&lt;14.5)=TRUE,"×","OK"))))))</f>
        <v/>
      </c>
      <c r="BF1330" s="122" t="str">
        <f t="shared" si="414"/>
        <v/>
      </c>
      <c r="BG1330" s="122" t="str">
        <f t="shared" si="410"/>
        <v/>
      </c>
      <c r="BI1330" s="114" t="str">
        <f t="shared" si="427"/>
        <v/>
      </c>
    </row>
    <row r="1331" spans="2:61" ht="14.25" customHeight="1">
      <c r="B1331" s="111"/>
      <c r="C1331" s="536"/>
      <c r="D1331" s="128"/>
      <c r="E1331" s="583"/>
      <c r="F1331" s="128"/>
      <c r="G1331" s="588"/>
      <c r="H1331" s="588"/>
      <c r="I1331" s="130"/>
      <c r="J1331" s="139"/>
      <c r="K1331" s="131"/>
      <c r="L1331" s="132"/>
      <c r="M1331" s="132"/>
      <c r="N1331" s="141"/>
      <c r="O1331" s="139"/>
      <c r="P1331" s="139"/>
      <c r="Q1331" s="139"/>
      <c r="R1331" s="133"/>
      <c r="S1331" s="134"/>
      <c r="T1331" s="434" t="str">
        <f t="shared" si="428"/>
        <v/>
      </c>
      <c r="U1331" s="429"/>
      <c r="V1331" s="429" t="str">
        <f t="shared" si="422"/>
        <v/>
      </c>
      <c r="W1331" s="298"/>
      <c r="X1331" s="129" t="str">
        <f t="shared" si="429"/>
        <v/>
      </c>
      <c r="Y1331" s="129" t="str">
        <f t="shared" si="423"/>
        <v/>
      </c>
      <c r="Z1331" s="129" t="str">
        <f t="shared" si="424"/>
        <v/>
      </c>
      <c r="AA1331" s="133" t="str">
        <f t="shared" si="416"/>
        <v/>
      </c>
      <c r="AC1331" s="186" t="str">
        <f>AC1316</f>
        <v/>
      </c>
      <c r="AD1331" s="187" t="str">
        <f>AD1316</f>
        <v/>
      </c>
      <c r="AE1331" s="187" t="str">
        <f>AE1316</f>
        <v/>
      </c>
      <c r="AF1331" s="187" t="str">
        <f>AF1316</f>
        <v/>
      </c>
      <c r="AG1331" s="204">
        <f t="shared" si="425"/>
        <v>0</v>
      </c>
      <c r="AI1331" s="135" t="str">
        <f>IF(月報!G1331&lt;&gt;"",月報!G1331,"")</f>
        <v/>
      </c>
      <c r="AJ1331" s="126" t="str">
        <f>IF(月報!W1331&lt;&gt;"",月報!W1331*24,"")</f>
        <v/>
      </c>
      <c r="AK1331" s="126" t="str">
        <f>IF(月報!P1331&lt;&gt;"",月報!P1331,"")</f>
        <v/>
      </c>
      <c r="AL1331" s="126" t="str">
        <f>IF(月報!Q1331&lt;&gt;"",IF(月報!Q1331="平日残","",月報!Q1331),"")</f>
        <v/>
      </c>
      <c r="AM1331" s="126"/>
      <c r="AN1331" s="126" t="str">
        <f t="shared" si="415"/>
        <v/>
      </c>
      <c r="AO1331" s="126" t="str">
        <f>IF($E1331="","",VLOOKUP($E1331,カレンダマスタ!$A$5:$E$381,5,FALSE))</f>
        <v/>
      </c>
      <c r="AQ1331" s="196" t="str">
        <f>IF(G1331="","",IF(VLOOKUP(E1331,カレンダマスタ!$A$5:$D$381,4,FALSE)=0,"",1))</f>
        <v/>
      </c>
      <c r="AR1331" s="136" t="str">
        <f>IF($G1331="","",IF($AD1331="NSTC",INDEX(カレンダマスタ!$I$26:$O$31,MATCH($G1331,カレンダマスタ!$H$26:$H$31,1),MATCH($H1331,カレンダマスタ!$I$25:$O$25,1)),
IF($AD1331="CS本社",INDEX(カレンダマスタ!$I$36:$O$41,MATCH($G1331,カレンダマスタ!$H$36:$H$41,1),MATCH($H1331,カレンダマスタ!$I$35:$O$35,1)),
IF($AD1331="NS本社",INDEX(カレンダマスタ!$I$94:$O$99,MATCH($G1331,カレンダマスタ!$H$95:$H$100,1),MATCH($H1331,カレンダマスタ!$I$93:$O$93,1)),
IF($AD1331="ODC",INDEX(カレンダマスタ!$I$46:$O$51,MATCH($G1331,カレンダマスタ!$H$46:$H$51,1),MATCH($H1331,カレンダマスタ!$I$45:$O$45,1)),
IF($AD1331="NS東京TC",INDEX(カレンダマスタ!$I$56:$O$61,MATCH($G1331,カレンダマスタ!$H$56:$H$61,1),MATCH($H1331,カレンダマスタ!$I$55:$O$55,1)),""))))))</f>
        <v/>
      </c>
      <c r="AS1331" s="126" t="str">
        <f t="shared" si="426"/>
        <v/>
      </c>
      <c r="AU1331" s="137" t="str">
        <f>IF(E1331="","",VLOOKUP($E1331,カレンダマスタ!$A$4:$E$381,4,FALSE))</f>
        <v/>
      </c>
      <c r="AV1331" s="137" t="str">
        <f t="shared" si="417"/>
        <v/>
      </c>
      <c r="AW1331" s="137" t="str">
        <f t="shared" si="418"/>
        <v/>
      </c>
      <c r="AX1331" s="138" t="str">
        <f t="shared" si="419"/>
        <v/>
      </c>
      <c r="AY1331" s="138" t="str">
        <f t="shared" si="420"/>
        <v/>
      </c>
      <c r="AZ1331" s="130" t="str">
        <f>IF(AX1331&amp;AW1331="勤怠未設定","×",IF(AV1331="勤怠修正","×",IF(AC1331="外注","",IF(AA1331="",IF(AY1331&lt;&gt;"","×",""),IF(VLOOKUP(AA1331,カレンダマスタ!$H$66:$I$83,2,FALSE)&lt;&gt;AY1331,"×","OK")))))</f>
        <v/>
      </c>
      <c r="BC1331" s="137" t="str">
        <f>IF(E1331="","",VLOOKUP($E1331,カレンダマスタ!$A$4:$E$381,4,FALSE))</f>
        <v/>
      </c>
      <c r="BD1331" s="126" t="str">
        <f>IF(AC1331="社員","",IF(AG1331=0,"",IF(AD1331="NSTC",IF(COUNTIF(カレンダマスタ!$Q$5:$Q$32,G1331)=1,"OK","×"),
IF(AD1331="NS本社",IF(COUNTIF(カレンダマスタ!$T$5:$T$32,G1331)=1,"OK","×"),IF(COUNTIF(カレンダマスタ!$R$5:$R$32,G1331)=1,"OK","×")))))</f>
        <v/>
      </c>
      <c r="BE1331" s="126" t="str">
        <f>IF(AC1331="社員","",IF(G1331="","",IF(R1331&lt;&gt;"","",IF(AF1331="CS","OK",IF(VLOOKUP(E1331,カレンダマスタ!$A$5:$D$381,4,FALSE)&gt;0,"",IF(OR(G1331*24&gt;10.84,H1331*24&lt;14.5)=TRUE,"×","OK"))))))</f>
        <v/>
      </c>
      <c r="BF1331" s="126" t="str">
        <f t="shared" si="414"/>
        <v/>
      </c>
      <c r="BG1331" s="126" t="str">
        <f t="shared" si="410"/>
        <v/>
      </c>
      <c r="BI1331" s="130" t="str">
        <f t="shared" si="427"/>
        <v/>
      </c>
    </row>
    <row r="1332" spans="2:61" ht="14.25" customHeight="1">
      <c r="B1332" s="111"/>
      <c r="C1332" s="536"/>
      <c r="D1332" s="128"/>
      <c r="E1332" s="583"/>
      <c r="F1332" s="128"/>
      <c r="G1332" s="588"/>
      <c r="H1332" s="588"/>
      <c r="I1332" s="130"/>
      <c r="J1332" s="139"/>
      <c r="K1332" s="131"/>
      <c r="L1332" s="132"/>
      <c r="M1332" s="132"/>
      <c r="N1332" s="141"/>
      <c r="O1332" s="139"/>
      <c r="P1332" s="139"/>
      <c r="Q1332" s="139"/>
      <c r="R1332" s="133"/>
      <c r="S1332" s="134"/>
      <c r="T1332" s="434" t="str">
        <f t="shared" si="428"/>
        <v/>
      </c>
      <c r="U1332" s="429"/>
      <c r="V1332" s="429" t="str">
        <f t="shared" si="422"/>
        <v/>
      </c>
      <c r="W1332" s="298"/>
      <c r="X1332" s="129" t="str">
        <f t="shared" si="429"/>
        <v/>
      </c>
      <c r="Y1332" s="129" t="str">
        <f t="shared" si="423"/>
        <v/>
      </c>
      <c r="Z1332" s="129" t="str">
        <f t="shared" si="424"/>
        <v/>
      </c>
      <c r="AA1332" s="133" t="str">
        <f t="shared" si="416"/>
        <v/>
      </c>
      <c r="AC1332" s="186" t="str">
        <f>AC1316</f>
        <v/>
      </c>
      <c r="AD1332" s="187" t="str">
        <f>AD1316</f>
        <v/>
      </c>
      <c r="AE1332" s="187" t="str">
        <f>AE1316</f>
        <v/>
      </c>
      <c r="AF1332" s="187" t="str">
        <f>AF1316</f>
        <v/>
      </c>
      <c r="AG1332" s="204">
        <f t="shared" si="425"/>
        <v>0</v>
      </c>
      <c r="AI1332" s="135" t="str">
        <f>IF(月報!G1332&lt;&gt;"",月報!G1332,"")</f>
        <v/>
      </c>
      <c r="AJ1332" s="126" t="str">
        <f>IF(月報!W1332&lt;&gt;"",月報!W1332*24,"")</f>
        <v/>
      </c>
      <c r="AK1332" s="126" t="str">
        <f>IF(月報!P1332&lt;&gt;"",月報!P1332,"")</f>
        <v/>
      </c>
      <c r="AL1332" s="126" t="str">
        <f>IF(月報!Q1332&lt;&gt;"",IF(月報!Q1332="平日残","",月報!Q1332),"")</f>
        <v/>
      </c>
      <c r="AM1332" s="126"/>
      <c r="AN1332" s="126" t="str">
        <f t="shared" si="415"/>
        <v/>
      </c>
      <c r="AO1332" s="126" t="str">
        <f>IF($E1332="","",VLOOKUP($E1332,カレンダマスタ!$A$5:$E$381,5,FALSE))</f>
        <v/>
      </c>
      <c r="AQ1332" s="196" t="str">
        <f>IF(G1332="","",IF(VLOOKUP(E1332,カレンダマスタ!$A$5:$D$381,4,FALSE)=0,"",1))</f>
        <v/>
      </c>
      <c r="AR1332" s="136" t="str">
        <f>IF($G1332="","",IF($AD1332="NSTC",INDEX(カレンダマスタ!$I$26:$O$31,MATCH($G1332,カレンダマスタ!$H$26:$H$31,1),MATCH($H1332,カレンダマスタ!$I$25:$O$25,1)),
IF($AD1332="CS本社",INDEX(カレンダマスタ!$I$36:$O$41,MATCH($G1332,カレンダマスタ!$H$36:$H$41,1),MATCH($H1332,カレンダマスタ!$I$35:$O$35,1)),
IF($AD1332="NS本社",INDEX(カレンダマスタ!$I$94:$O$99,MATCH($G1332,カレンダマスタ!$H$95:$H$100,1),MATCH($H1332,カレンダマスタ!$I$93:$O$93,1)),
IF($AD1332="ODC",INDEX(カレンダマスタ!$I$46:$O$51,MATCH($G1332,カレンダマスタ!$H$46:$H$51,1),MATCH($H1332,カレンダマスタ!$I$45:$O$45,1)),
IF($AD1332="NS東京TC",INDEX(カレンダマスタ!$I$56:$O$61,MATCH($G1332,カレンダマスタ!$H$56:$H$61,1),MATCH($H1332,カレンダマスタ!$I$55:$O$55,1)),""))))))</f>
        <v/>
      </c>
      <c r="AS1332" s="126" t="str">
        <f t="shared" si="426"/>
        <v/>
      </c>
      <c r="AU1332" s="137" t="str">
        <f>IF(E1332="","",VLOOKUP($E1332,カレンダマスタ!$A$4:$E$381,4,FALSE))</f>
        <v/>
      </c>
      <c r="AV1332" s="137" t="str">
        <f t="shared" si="417"/>
        <v/>
      </c>
      <c r="AW1332" s="137" t="str">
        <f t="shared" si="418"/>
        <v/>
      </c>
      <c r="AX1332" s="138" t="str">
        <f t="shared" si="419"/>
        <v/>
      </c>
      <c r="AY1332" s="138" t="str">
        <f t="shared" si="420"/>
        <v/>
      </c>
      <c r="AZ1332" s="130" t="str">
        <f>IF(AX1332&amp;AW1332="勤怠未設定","×",IF(AV1332="勤怠修正","×",IF(AC1332="外注","",IF(AA1332="",IF(AY1332&lt;&gt;"","×",""),IF(VLOOKUP(AA1332,カレンダマスタ!$H$66:$I$83,2,FALSE)&lt;&gt;AY1332,"×","OK")))))</f>
        <v/>
      </c>
      <c r="BC1332" s="137" t="str">
        <f>IF(E1332="","",VLOOKUP($E1332,カレンダマスタ!$A$4:$E$381,4,FALSE))</f>
        <v/>
      </c>
      <c r="BD1332" s="126" t="str">
        <f>IF(AC1332="社員","",IF(AG1332=0,"",IF(AD1332="NSTC",IF(COUNTIF(カレンダマスタ!$Q$5:$Q$32,G1332)=1,"OK","×"),
IF(AD1332="NS本社",IF(COUNTIF(カレンダマスタ!$T$5:$T$32,G1332)=1,"OK","×"),IF(COUNTIF(カレンダマスタ!$R$5:$R$32,G1332)=1,"OK","×")))))</f>
        <v/>
      </c>
      <c r="BE1332" s="126" t="str">
        <f>IF(AC1332="社員","",IF(G1332="","",IF(R1332&lt;&gt;"","",IF(AF1332="CS","OK",IF(VLOOKUP(E1332,カレンダマスタ!$A$5:$D$381,4,FALSE)&gt;0,"",IF(OR(G1332*24&gt;10.84,H1332*24&lt;14.5)=TRUE,"×","OK"))))))</f>
        <v/>
      </c>
      <c r="BF1332" s="126" t="str">
        <f t="shared" si="414"/>
        <v/>
      </c>
      <c r="BG1332" s="126" t="str">
        <f t="shared" si="410"/>
        <v/>
      </c>
      <c r="BI1332" s="130" t="str">
        <f t="shared" si="427"/>
        <v/>
      </c>
    </row>
    <row r="1333" spans="2:61" ht="14.25" customHeight="1">
      <c r="B1333" s="111"/>
      <c r="C1333" s="536"/>
      <c r="D1333" s="128"/>
      <c r="E1333" s="583"/>
      <c r="F1333" s="128"/>
      <c r="G1333" s="588"/>
      <c r="H1333" s="588"/>
      <c r="I1333" s="130"/>
      <c r="J1333" s="139"/>
      <c r="K1333" s="131"/>
      <c r="L1333" s="132"/>
      <c r="M1333" s="132"/>
      <c r="N1333" s="141"/>
      <c r="O1333" s="139"/>
      <c r="P1333" s="139"/>
      <c r="Q1333" s="139"/>
      <c r="R1333" s="133"/>
      <c r="S1333" s="134"/>
      <c r="T1333" s="434" t="str">
        <f t="shared" si="428"/>
        <v/>
      </c>
      <c r="U1333" s="429"/>
      <c r="V1333" s="429" t="str">
        <f t="shared" si="422"/>
        <v/>
      </c>
      <c r="W1333" s="298"/>
      <c r="X1333" s="129" t="str">
        <f t="shared" si="429"/>
        <v/>
      </c>
      <c r="Y1333" s="129" t="str">
        <f t="shared" si="423"/>
        <v/>
      </c>
      <c r="Z1333" s="129" t="str">
        <f t="shared" si="424"/>
        <v/>
      </c>
      <c r="AA1333" s="133" t="str">
        <f t="shared" si="416"/>
        <v/>
      </c>
      <c r="AC1333" s="186" t="str">
        <f>AC1316</f>
        <v/>
      </c>
      <c r="AD1333" s="187" t="str">
        <f>AD1316</f>
        <v/>
      </c>
      <c r="AE1333" s="187" t="str">
        <f>AE1316</f>
        <v/>
      </c>
      <c r="AF1333" s="187" t="str">
        <f>AF1316</f>
        <v/>
      </c>
      <c r="AG1333" s="204">
        <f t="shared" si="425"/>
        <v>0</v>
      </c>
      <c r="AI1333" s="140" t="str">
        <f>IF(月報!G1333&lt;&gt;"",月報!G1333,"")</f>
        <v/>
      </c>
      <c r="AJ1333" s="126" t="str">
        <f>IF(月報!W1333&lt;&gt;"",月報!W1333*24,"")</f>
        <v/>
      </c>
      <c r="AK1333" s="126" t="str">
        <f>IF(月報!P1333&lt;&gt;"",月報!P1333,"")</f>
        <v/>
      </c>
      <c r="AL1333" s="126" t="str">
        <f>IF(月報!Q1333&lt;&gt;"",IF(月報!Q1333="平日残","",月報!Q1333),"")</f>
        <v/>
      </c>
      <c r="AM1333" s="126"/>
      <c r="AN1333" s="126" t="str">
        <f t="shared" si="415"/>
        <v/>
      </c>
      <c r="AO1333" s="126" t="str">
        <f>IF($E1333="","",VLOOKUP($E1333,カレンダマスタ!$A$5:$E$381,5,FALSE))</f>
        <v/>
      </c>
      <c r="AQ1333" s="196" t="str">
        <f>IF(G1333="","",IF(VLOOKUP(E1333,カレンダマスタ!$A$5:$D$381,4,FALSE)=0,"",1))</f>
        <v/>
      </c>
      <c r="AR1333" s="136" t="str">
        <f>IF($G1333="","",IF($AD1333="NSTC",INDEX(カレンダマスタ!$I$26:$O$31,MATCH($G1333,カレンダマスタ!$H$26:$H$31,1),MATCH($H1333,カレンダマスタ!$I$25:$O$25,1)),
IF($AD1333="CS本社",INDEX(カレンダマスタ!$I$36:$O$41,MATCH($G1333,カレンダマスタ!$H$36:$H$41,1),MATCH($H1333,カレンダマスタ!$I$35:$O$35,1)),
IF($AD1333="NS本社",INDEX(カレンダマスタ!$I$94:$O$99,MATCH($G1333,カレンダマスタ!$H$95:$H$100,1),MATCH($H1333,カレンダマスタ!$I$93:$O$93,1)),
IF($AD1333="ODC",INDEX(カレンダマスタ!$I$46:$O$51,MATCH($G1333,カレンダマスタ!$H$46:$H$51,1),MATCH($H1333,カレンダマスタ!$I$45:$O$45,1)),
IF($AD1333="NS東京TC",INDEX(カレンダマスタ!$I$56:$O$61,MATCH($G1333,カレンダマスタ!$H$56:$H$61,1),MATCH($H1333,カレンダマスタ!$I$55:$O$55,1)),""))))))</f>
        <v/>
      </c>
      <c r="AS1333" s="126" t="str">
        <f t="shared" si="426"/>
        <v/>
      </c>
      <c r="AU1333" s="137" t="str">
        <f>IF(E1333="","",VLOOKUP($E1333,カレンダマスタ!$A$4:$E$381,4,FALSE))</f>
        <v/>
      </c>
      <c r="AV1333" s="137" t="str">
        <f t="shared" si="417"/>
        <v/>
      </c>
      <c r="AW1333" s="137" t="str">
        <f t="shared" si="418"/>
        <v/>
      </c>
      <c r="AX1333" s="138" t="str">
        <f t="shared" si="419"/>
        <v/>
      </c>
      <c r="AY1333" s="138" t="str">
        <f t="shared" si="420"/>
        <v/>
      </c>
      <c r="AZ1333" s="130" t="str">
        <f>IF(AX1333&amp;AW1333="勤怠未設定","×",IF(AV1333="勤怠修正","×",IF(AC1333="外注","",IF(AA1333="",IF(AY1333&lt;&gt;"","×",""),IF(VLOOKUP(AA1333,カレンダマスタ!$H$66:$I$83,2,FALSE)&lt;&gt;AY1333,"×","OK")))))</f>
        <v/>
      </c>
      <c r="BC1333" s="137" t="str">
        <f>IF(E1333="","",VLOOKUP($E1333,カレンダマスタ!$A$4:$E$381,4,FALSE))</f>
        <v/>
      </c>
      <c r="BD1333" s="126" t="str">
        <f>IF(AC1333="社員","",IF(AG1333=0,"",IF(AD1333="NSTC",IF(COUNTIF(カレンダマスタ!$Q$5:$Q$32,G1333)=1,"OK","×"),
IF(AD1333="NS本社",IF(COUNTIF(カレンダマスタ!$T$5:$T$32,G1333)=1,"OK","×"),IF(COUNTIF(カレンダマスタ!$R$5:$R$32,G1333)=1,"OK","×")))))</f>
        <v/>
      </c>
      <c r="BE1333" s="126" t="str">
        <f>IF(AC1333="社員","",IF(G1333="","",IF(R1333&lt;&gt;"","",IF(AF1333="CS","OK",IF(VLOOKUP(E1333,カレンダマスタ!$A$5:$D$381,4,FALSE)&gt;0,"",IF(OR(G1333*24&gt;10.84,H1333*24&lt;14.5)=TRUE,"×","OK"))))))</f>
        <v/>
      </c>
      <c r="BF1333" s="126" t="str">
        <f t="shared" si="414"/>
        <v/>
      </c>
      <c r="BG1333" s="126" t="str">
        <f t="shared" si="410"/>
        <v/>
      </c>
      <c r="BI1333" s="130" t="str">
        <f t="shared" si="427"/>
        <v/>
      </c>
    </row>
    <row r="1334" spans="2:61" ht="14.25" customHeight="1">
      <c r="B1334" s="111"/>
      <c r="C1334" s="536"/>
      <c r="D1334" s="128"/>
      <c r="E1334" s="583"/>
      <c r="F1334" s="128"/>
      <c r="G1334" s="588"/>
      <c r="H1334" s="588"/>
      <c r="I1334" s="130"/>
      <c r="J1334" s="139"/>
      <c r="K1334" s="131"/>
      <c r="L1334" s="132"/>
      <c r="M1334" s="132"/>
      <c r="N1334" s="141"/>
      <c r="O1334" s="139"/>
      <c r="P1334" s="139"/>
      <c r="Q1334" s="139"/>
      <c r="R1334" s="133"/>
      <c r="S1334" s="134"/>
      <c r="T1334" s="434" t="str">
        <f t="shared" si="428"/>
        <v/>
      </c>
      <c r="U1334" s="429"/>
      <c r="V1334" s="429" t="str">
        <f t="shared" si="422"/>
        <v/>
      </c>
      <c r="W1334" s="298"/>
      <c r="X1334" s="129" t="str">
        <f t="shared" si="429"/>
        <v/>
      </c>
      <c r="Y1334" s="129" t="str">
        <f t="shared" si="423"/>
        <v/>
      </c>
      <c r="Z1334" s="129" t="str">
        <f t="shared" si="424"/>
        <v/>
      </c>
      <c r="AA1334" s="133" t="str">
        <f t="shared" si="416"/>
        <v/>
      </c>
      <c r="AC1334" s="186" t="str">
        <f>AC1316</f>
        <v/>
      </c>
      <c r="AD1334" s="187" t="str">
        <f>AD1316</f>
        <v/>
      </c>
      <c r="AE1334" s="187" t="str">
        <f>AE1316</f>
        <v/>
      </c>
      <c r="AF1334" s="187" t="str">
        <f>AF1316</f>
        <v/>
      </c>
      <c r="AG1334" s="204">
        <f t="shared" si="425"/>
        <v>0</v>
      </c>
      <c r="AI1334" s="140" t="str">
        <f>IF(月報!G1334&lt;&gt;"",月報!G1334,"")</f>
        <v/>
      </c>
      <c r="AJ1334" s="126" t="str">
        <f>IF(月報!W1334&lt;&gt;"",月報!W1334*24,"")</f>
        <v/>
      </c>
      <c r="AK1334" s="126" t="str">
        <f>IF(月報!P1334&lt;&gt;"",月報!P1334,"")</f>
        <v/>
      </c>
      <c r="AL1334" s="126" t="str">
        <f>IF(月報!Q1334&lt;&gt;"",IF(月報!Q1334="平日残","",月報!Q1334),"")</f>
        <v/>
      </c>
      <c r="AM1334" s="126"/>
      <c r="AN1334" s="126" t="str">
        <f t="shared" si="415"/>
        <v/>
      </c>
      <c r="AO1334" s="126" t="str">
        <f>IF($E1334="","",VLOOKUP($E1334,カレンダマスタ!$A$5:$E$381,5,FALSE))</f>
        <v/>
      </c>
      <c r="AQ1334" s="196" t="str">
        <f>IF(G1334="","",IF(VLOOKUP(E1334,カレンダマスタ!$A$5:$D$381,4,FALSE)=0,"",1))</f>
        <v/>
      </c>
      <c r="AR1334" s="136" t="str">
        <f>IF($G1334="","",IF($AD1334="NSTC",INDEX(カレンダマスタ!$I$26:$O$31,MATCH($G1334,カレンダマスタ!$H$26:$H$31,1),MATCH($H1334,カレンダマスタ!$I$25:$O$25,1)),
IF($AD1334="CS本社",INDEX(カレンダマスタ!$I$36:$O$41,MATCH($G1334,カレンダマスタ!$H$36:$H$41,1),MATCH($H1334,カレンダマスタ!$I$35:$O$35,1)),
IF($AD1334="NS本社",INDEX(カレンダマスタ!$I$94:$O$99,MATCH($G1334,カレンダマスタ!$H$95:$H$100,1),MATCH($H1334,カレンダマスタ!$I$93:$O$93,1)),
IF($AD1334="ODC",INDEX(カレンダマスタ!$I$46:$O$51,MATCH($G1334,カレンダマスタ!$H$46:$H$51,1),MATCH($H1334,カレンダマスタ!$I$45:$O$45,1)),
IF($AD1334="NS東京TC",INDEX(カレンダマスタ!$I$56:$O$61,MATCH($G1334,カレンダマスタ!$H$56:$H$61,1),MATCH($H1334,カレンダマスタ!$I$55:$O$55,1)),""))))))</f>
        <v/>
      </c>
      <c r="AS1334" s="126" t="str">
        <f t="shared" si="426"/>
        <v/>
      </c>
      <c r="AU1334" s="137" t="str">
        <f>IF(E1334="","",VLOOKUP($E1334,カレンダマスタ!$A$4:$E$381,4,FALSE))</f>
        <v/>
      </c>
      <c r="AV1334" s="137" t="str">
        <f t="shared" si="417"/>
        <v/>
      </c>
      <c r="AW1334" s="137" t="str">
        <f t="shared" si="418"/>
        <v/>
      </c>
      <c r="AX1334" s="138" t="str">
        <f t="shared" si="419"/>
        <v/>
      </c>
      <c r="AY1334" s="138" t="str">
        <f t="shared" si="420"/>
        <v/>
      </c>
      <c r="AZ1334" s="130" t="str">
        <f>IF(AX1334&amp;AW1334="勤怠未設定","×",IF(AV1334="勤怠修正","×",IF(AC1334="外注","",IF(AA1334="",IF(AY1334&lt;&gt;"","×",""),IF(VLOOKUP(AA1334,カレンダマスタ!$H$66:$I$83,2,FALSE)&lt;&gt;AY1334,"×","OK")))))</f>
        <v/>
      </c>
      <c r="BC1334" s="137" t="str">
        <f>IF(E1334="","",VLOOKUP($E1334,カレンダマスタ!$A$4:$E$381,4,FALSE))</f>
        <v/>
      </c>
      <c r="BD1334" s="126" t="str">
        <f>IF(AC1334="社員","",IF(AG1334=0,"",IF(AD1334="NSTC",IF(COUNTIF(カレンダマスタ!$Q$5:$Q$32,G1334)=1,"OK","×"),
IF(AD1334="NS本社",IF(COUNTIF(カレンダマスタ!$T$5:$T$32,G1334)=1,"OK","×"),IF(COUNTIF(カレンダマスタ!$R$5:$R$32,G1334)=1,"OK","×")))))</f>
        <v/>
      </c>
      <c r="BE1334" s="126" t="str">
        <f>IF(AC1334="社員","",IF(G1334="","",IF(R1334&lt;&gt;"","",IF(AF1334="CS","OK",IF(VLOOKUP(E1334,カレンダマスタ!$A$5:$D$381,4,FALSE)&gt;0,"",IF(OR(G1334*24&gt;10.84,H1334*24&lt;14.5)=TRUE,"×","OK"))))))</f>
        <v/>
      </c>
      <c r="BF1334" s="126" t="str">
        <f t="shared" si="414"/>
        <v/>
      </c>
      <c r="BG1334" s="126" t="str">
        <f t="shared" si="410"/>
        <v/>
      </c>
      <c r="BI1334" s="130" t="str">
        <f t="shared" si="427"/>
        <v/>
      </c>
    </row>
    <row r="1335" spans="2:61" ht="14.25" customHeight="1">
      <c r="B1335" s="111"/>
      <c r="C1335" s="536"/>
      <c r="D1335" s="128"/>
      <c r="E1335" s="583"/>
      <c r="F1335" s="128"/>
      <c r="G1335" s="588"/>
      <c r="H1335" s="588"/>
      <c r="I1335" s="130"/>
      <c r="J1335" s="139"/>
      <c r="K1335" s="131"/>
      <c r="L1335" s="132"/>
      <c r="M1335" s="132"/>
      <c r="N1335" s="141"/>
      <c r="O1335" s="139"/>
      <c r="P1335" s="139"/>
      <c r="Q1335" s="139"/>
      <c r="R1335" s="133"/>
      <c r="S1335" s="134"/>
      <c r="T1335" s="434" t="str">
        <f t="shared" si="428"/>
        <v/>
      </c>
      <c r="U1335" s="429"/>
      <c r="V1335" s="429" t="str">
        <f t="shared" si="422"/>
        <v/>
      </c>
      <c r="W1335" s="298"/>
      <c r="X1335" s="129" t="str">
        <f t="shared" si="429"/>
        <v/>
      </c>
      <c r="Y1335" s="129" t="str">
        <f t="shared" si="423"/>
        <v/>
      </c>
      <c r="Z1335" s="129" t="str">
        <f t="shared" si="424"/>
        <v/>
      </c>
      <c r="AA1335" s="133" t="str">
        <f t="shared" si="416"/>
        <v/>
      </c>
      <c r="AC1335" s="186" t="str">
        <f>AC1316</f>
        <v/>
      </c>
      <c r="AD1335" s="187" t="str">
        <f>AD1316</f>
        <v/>
      </c>
      <c r="AE1335" s="187" t="str">
        <f>AE1316</f>
        <v/>
      </c>
      <c r="AF1335" s="187" t="str">
        <f>AF1316</f>
        <v/>
      </c>
      <c r="AG1335" s="204">
        <f t="shared" si="425"/>
        <v>0</v>
      </c>
      <c r="AI1335" s="140" t="str">
        <f>IF(月報!G1335&lt;&gt;"",月報!G1335,"")</f>
        <v/>
      </c>
      <c r="AJ1335" s="126" t="str">
        <f>IF(月報!W1335&lt;&gt;"",月報!W1335*24,"")</f>
        <v/>
      </c>
      <c r="AK1335" s="126" t="str">
        <f>IF(月報!P1335&lt;&gt;"",月報!P1335,"")</f>
        <v/>
      </c>
      <c r="AL1335" s="126" t="str">
        <f>IF(月報!Q1335&lt;&gt;"",IF(月報!Q1335="平日残","",月報!Q1335),"")</f>
        <v/>
      </c>
      <c r="AM1335" s="126"/>
      <c r="AN1335" s="126" t="str">
        <f t="shared" si="415"/>
        <v/>
      </c>
      <c r="AO1335" s="126" t="str">
        <f>IF($E1335="","",VLOOKUP($E1335,カレンダマスタ!$A$5:$E$381,5,FALSE))</f>
        <v/>
      </c>
      <c r="AQ1335" s="196" t="str">
        <f>IF(G1335="","",IF(VLOOKUP(E1335,カレンダマスタ!$A$5:$D$381,4,FALSE)=0,"",1))</f>
        <v/>
      </c>
      <c r="AR1335" s="136" t="str">
        <f>IF($G1335="","",IF($AD1335="NSTC",INDEX(カレンダマスタ!$I$26:$O$31,MATCH($G1335,カレンダマスタ!$H$26:$H$31,1),MATCH($H1335,カレンダマスタ!$I$25:$O$25,1)),
IF($AD1335="CS本社",INDEX(カレンダマスタ!$I$36:$O$41,MATCH($G1335,カレンダマスタ!$H$36:$H$41,1),MATCH($H1335,カレンダマスタ!$I$35:$O$35,1)),
IF($AD1335="NS本社",INDEX(カレンダマスタ!$I$94:$O$99,MATCH($G1335,カレンダマスタ!$H$95:$H$100,1),MATCH($H1335,カレンダマスタ!$I$93:$O$93,1)),
IF($AD1335="ODC",INDEX(カレンダマスタ!$I$46:$O$51,MATCH($G1335,カレンダマスタ!$H$46:$H$51,1),MATCH($H1335,カレンダマスタ!$I$45:$O$45,1)),
IF($AD1335="NS東京TC",INDEX(カレンダマスタ!$I$56:$O$61,MATCH($G1335,カレンダマスタ!$H$56:$H$61,1),MATCH($H1335,カレンダマスタ!$I$55:$O$55,1)),""))))))</f>
        <v/>
      </c>
      <c r="AS1335" s="126" t="str">
        <f t="shared" si="426"/>
        <v/>
      </c>
      <c r="AU1335" s="137" t="str">
        <f>IF(E1335="","",VLOOKUP($E1335,カレンダマスタ!$A$4:$E$381,4,FALSE))</f>
        <v/>
      </c>
      <c r="AV1335" s="137" t="str">
        <f t="shared" si="417"/>
        <v/>
      </c>
      <c r="AW1335" s="137" t="str">
        <f t="shared" si="418"/>
        <v/>
      </c>
      <c r="AX1335" s="138" t="str">
        <f t="shared" si="419"/>
        <v/>
      </c>
      <c r="AY1335" s="138" t="str">
        <f t="shared" si="420"/>
        <v/>
      </c>
      <c r="AZ1335" s="130" t="str">
        <f>IF(AX1335&amp;AW1335="勤怠未設定","×",IF(AV1335="勤怠修正","×",IF(AC1335="外注","",IF(AA1335="",IF(AY1335&lt;&gt;"","×",""),IF(VLOOKUP(AA1335,カレンダマスタ!$H$66:$I$83,2,FALSE)&lt;&gt;AY1335,"×","OK")))))</f>
        <v/>
      </c>
      <c r="BC1335" s="137" t="str">
        <f>IF(E1335="","",VLOOKUP($E1335,カレンダマスタ!$A$4:$E$381,4,FALSE))</f>
        <v/>
      </c>
      <c r="BD1335" s="126" t="str">
        <f>IF(AC1335="社員","",IF(AG1335=0,"",IF(AD1335="NSTC",IF(COUNTIF(カレンダマスタ!$Q$5:$Q$32,G1335)=1,"OK","×"),
IF(AD1335="NS本社",IF(COUNTIF(カレンダマスタ!$T$5:$T$32,G1335)=1,"OK","×"),IF(COUNTIF(カレンダマスタ!$R$5:$R$32,G1335)=1,"OK","×")))))</f>
        <v/>
      </c>
      <c r="BE1335" s="126" t="str">
        <f>IF(AC1335="社員","",IF(G1335="","",IF(R1335&lt;&gt;"","",IF(AF1335="CS","OK",IF(VLOOKUP(E1335,カレンダマスタ!$A$5:$D$381,4,FALSE)&gt;0,"",IF(OR(G1335*24&gt;10.84,H1335*24&lt;14.5)=TRUE,"×","OK"))))))</f>
        <v/>
      </c>
      <c r="BF1335" s="126" t="str">
        <f t="shared" si="414"/>
        <v/>
      </c>
      <c r="BG1335" s="126" t="str">
        <f t="shared" ref="BG1335:BG1395" si="430">IF(AE1335="派遣","",IF(G1335="","",IF(R1335="有給休暇","",IF(S1335="","×","OK"))))</f>
        <v/>
      </c>
      <c r="BI1335" s="130" t="str">
        <f t="shared" si="427"/>
        <v/>
      </c>
    </row>
    <row r="1336" spans="2:61" ht="14.25" customHeight="1">
      <c r="B1336" s="111"/>
      <c r="C1336" s="537"/>
      <c r="D1336" s="142"/>
      <c r="E1336" s="584"/>
      <c r="F1336" s="142"/>
      <c r="G1336" s="589"/>
      <c r="H1336" s="589"/>
      <c r="I1336" s="144"/>
      <c r="J1336" s="148"/>
      <c r="K1336" s="145"/>
      <c r="L1336" s="146"/>
      <c r="M1336" s="146"/>
      <c r="N1336" s="147"/>
      <c r="O1336" s="148"/>
      <c r="P1336" s="148"/>
      <c r="Q1336" s="148"/>
      <c r="R1336" s="149"/>
      <c r="S1336" s="156"/>
      <c r="T1336" s="435" t="str">
        <f t="shared" si="428"/>
        <v/>
      </c>
      <c r="U1336" s="430"/>
      <c r="V1336" s="430" t="str">
        <f t="shared" si="422"/>
        <v/>
      </c>
      <c r="W1336" s="298"/>
      <c r="X1336" s="143" t="str">
        <f t="shared" si="429"/>
        <v/>
      </c>
      <c r="Y1336" s="143" t="str">
        <f t="shared" si="423"/>
        <v/>
      </c>
      <c r="Z1336" s="143" t="str">
        <f t="shared" si="424"/>
        <v/>
      </c>
      <c r="AA1336" s="149" t="str">
        <f t="shared" si="416"/>
        <v/>
      </c>
      <c r="AC1336" s="188" t="str">
        <f>AC1316</f>
        <v/>
      </c>
      <c r="AD1336" s="189" t="str">
        <f>AD1316</f>
        <v/>
      </c>
      <c r="AE1336" s="189" t="str">
        <f>AE1316</f>
        <v/>
      </c>
      <c r="AF1336" s="189" t="str">
        <f>AF1316</f>
        <v/>
      </c>
      <c r="AG1336" s="205">
        <f t="shared" si="425"/>
        <v>0</v>
      </c>
      <c r="AI1336" s="157" t="str">
        <f>IF(月報!G1336&lt;&gt;"",月報!G1336,"")</f>
        <v/>
      </c>
      <c r="AJ1336" s="151" t="str">
        <f>IF(月報!W1336&lt;&gt;"",月報!W1336*24,"")</f>
        <v/>
      </c>
      <c r="AK1336" s="151" t="str">
        <f>IF(月報!P1336&lt;&gt;"",月報!P1336,"")</f>
        <v/>
      </c>
      <c r="AL1336" s="151" t="str">
        <f>IF(月報!Q1336&lt;&gt;"",IF(月報!Q1336="平日残","",月報!Q1336),"")</f>
        <v/>
      </c>
      <c r="AM1336" s="151"/>
      <c r="AN1336" s="151" t="str">
        <f t="shared" si="415"/>
        <v/>
      </c>
      <c r="AO1336" s="151" t="str">
        <f>IF($E1336="","",VLOOKUP($E1336,カレンダマスタ!$A$5:$E$381,5,FALSE))</f>
        <v/>
      </c>
      <c r="AQ1336" s="197" t="str">
        <f>IF(G1336="","",IF(VLOOKUP(E1336,カレンダマスタ!$A$5:$D$381,4,FALSE)=0,"",1))</f>
        <v/>
      </c>
      <c r="AR1336" s="152" t="str">
        <f>IF($G1336="","",IF($AD1336="NSTC",INDEX(カレンダマスタ!$I$26:$O$31,MATCH($G1336,カレンダマスタ!$H$26:$H$31,1),MATCH($H1336,カレンダマスタ!$I$25:$O$25,1)),
IF($AD1336="CS本社",INDEX(カレンダマスタ!$I$36:$O$41,MATCH($G1336,カレンダマスタ!$H$36:$H$41,1),MATCH($H1336,カレンダマスタ!$I$35:$O$35,1)),
IF($AD1336="NS本社",INDEX(カレンダマスタ!$I$94:$O$99,MATCH($G1336,カレンダマスタ!$H$95:$H$100,1),MATCH($H1336,カレンダマスタ!$I$93:$O$93,1)),
IF($AD1336="ODC",INDEX(カレンダマスタ!$I$46:$O$51,MATCH($G1336,カレンダマスタ!$H$46:$H$51,1),MATCH($H1336,カレンダマスタ!$I$45:$O$45,1)),
IF($AD1336="NS東京TC",INDEX(カレンダマスタ!$I$56:$O$61,MATCH($G1336,カレンダマスタ!$H$56:$H$61,1),MATCH($H1336,カレンダマスタ!$I$55:$O$55,1)),""))))))</f>
        <v/>
      </c>
      <c r="AS1336" s="151" t="str">
        <f t="shared" si="426"/>
        <v/>
      </c>
      <c r="AU1336" s="153" t="str">
        <f>IF(E1336="","",VLOOKUP($E1336,カレンダマスタ!$A$4:$E$381,4,FALSE))</f>
        <v/>
      </c>
      <c r="AV1336" s="153" t="str">
        <f t="shared" si="417"/>
        <v/>
      </c>
      <c r="AW1336" s="153" t="str">
        <f t="shared" si="418"/>
        <v/>
      </c>
      <c r="AX1336" s="154" t="str">
        <f t="shared" si="419"/>
        <v/>
      </c>
      <c r="AY1336" s="154" t="str">
        <f t="shared" si="420"/>
        <v/>
      </c>
      <c r="AZ1336" s="144" t="str">
        <f>IF(AX1336&amp;AW1336="勤怠未設定","×",IF(AV1336="勤怠修正","×",IF(AC1336="外注","",IF(AA1336="",IF(AY1336&lt;&gt;"","×",""),IF(VLOOKUP(AA1336,カレンダマスタ!$H$66:$I$83,2,FALSE)&lt;&gt;AY1336,"×","OK")))))</f>
        <v/>
      </c>
      <c r="BC1336" s="153" t="str">
        <f>IF(E1336="","",VLOOKUP($E1336,カレンダマスタ!$A$4:$E$381,4,FALSE))</f>
        <v/>
      </c>
      <c r="BD1336" s="151" t="str">
        <f>IF(AC1336="社員","",IF(AG1336=0,"",IF(AD1336="NSTC",IF(COUNTIF(カレンダマスタ!$Q$5:$Q$32,G1336)=1,"OK","×"),
IF(AD1336="NS本社",IF(COUNTIF(カレンダマスタ!$T$5:$T$32,G1336)=1,"OK","×"),IF(COUNTIF(カレンダマスタ!$R$5:$R$32,G1336)=1,"OK","×")))))</f>
        <v/>
      </c>
      <c r="BE1336" s="151" t="str">
        <f>IF(AC1336="社員","",IF(G1336="","",IF(R1336&lt;&gt;"","",IF(AF1336="CS","OK",IF(VLOOKUP(E1336,カレンダマスタ!$A$5:$D$381,4,FALSE)&gt;0,"",IF(OR(G1336*24&gt;10.84,H1336*24&lt;14.5)=TRUE,"×","OK"))))))</f>
        <v/>
      </c>
      <c r="BF1336" s="151" t="str">
        <f t="shared" ref="BF1336:BF1399" si="431">IF(AC1336="外注",AN1336,IF(G1336="",IF(AJ1336="","","週報未入力"),IF(AJ1336="","TW未入力","")))</f>
        <v/>
      </c>
      <c r="BG1336" s="151" t="str">
        <f t="shared" si="430"/>
        <v/>
      </c>
      <c r="BI1336" s="144" t="str">
        <f t="shared" si="427"/>
        <v/>
      </c>
    </row>
    <row r="1337" spans="2:61" ht="14.25" customHeight="1">
      <c r="B1337" s="111"/>
      <c r="C1337" s="535"/>
      <c r="D1337" s="112"/>
      <c r="E1337" s="582"/>
      <c r="F1337" s="112"/>
      <c r="G1337" s="587"/>
      <c r="H1337" s="587"/>
      <c r="I1337" s="114"/>
      <c r="J1337" s="118"/>
      <c r="K1337" s="115"/>
      <c r="L1337" s="116"/>
      <c r="M1337" s="116"/>
      <c r="N1337" s="117"/>
      <c r="O1337" s="118"/>
      <c r="P1337" s="118"/>
      <c r="Q1337" s="118"/>
      <c r="R1337" s="119"/>
      <c r="S1337" s="120"/>
      <c r="T1337" s="433" t="str">
        <f t="shared" si="428"/>
        <v/>
      </c>
      <c r="U1337" s="431">
        <f>SUM(T1337:T1343)</f>
        <v>0</v>
      </c>
      <c r="V1337" s="431" t="str">
        <f t="shared" si="422"/>
        <v/>
      </c>
      <c r="W1337" s="298"/>
      <c r="X1337" s="113" t="str">
        <f t="shared" si="429"/>
        <v/>
      </c>
      <c r="Y1337" s="113" t="str">
        <f t="shared" si="423"/>
        <v/>
      </c>
      <c r="Z1337" s="113" t="str">
        <f t="shared" si="424"/>
        <v/>
      </c>
      <c r="AA1337" s="119" t="str">
        <f t="shared" si="416"/>
        <v/>
      </c>
      <c r="AC1337" s="190" t="str">
        <f>AC1316</f>
        <v/>
      </c>
      <c r="AD1337" s="191" t="str">
        <f>AD1316</f>
        <v/>
      </c>
      <c r="AE1337" s="191" t="str">
        <f>AE1316</f>
        <v/>
      </c>
      <c r="AF1337" s="191" t="str">
        <f>AF1316</f>
        <v/>
      </c>
      <c r="AG1337" s="206">
        <f t="shared" si="425"/>
        <v>0</v>
      </c>
      <c r="AI1337" s="158" t="str">
        <f>IF(月報!G1337&lt;&gt;"",月報!G1337,"")</f>
        <v/>
      </c>
      <c r="AJ1337" s="122" t="str">
        <f>IF(月報!W1337&lt;&gt;"",月報!W1337*24,"")</f>
        <v/>
      </c>
      <c r="AK1337" s="122" t="str">
        <f>IF(月報!P1337&lt;&gt;"",月報!P1337,"")</f>
        <v/>
      </c>
      <c r="AL1337" s="122" t="str">
        <f>IF(月報!Q1337&lt;&gt;"",IF(月報!Q1337="平日残","",月報!Q1337),"")</f>
        <v/>
      </c>
      <c r="AM1337" s="122"/>
      <c r="AN1337" s="122" t="str">
        <f t="shared" si="415"/>
        <v/>
      </c>
      <c r="AO1337" s="122" t="str">
        <f>IF($E1337="","",VLOOKUP($E1337,カレンダマスタ!$A$5:$E$381,5,FALSE))</f>
        <v/>
      </c>
      <c r="AQ1337" s="195" t="str">
        <f>IF(G1337="","",IF(VLOOKUP(E1337,カレンダマスタ!$A$5:$D$381,4,FALSE)=0,"",1))</f>
        <v/>
      </c>
      <c r="AR1337" s="123" t="str">
        <f>IF($G1337="","",IF($AD1337="NSTC",INDEX(カレンダマスタ!$I$26:$O$31,MATCH($G1337,カレンダマスタ!$H$26:$H$31,1),MATCH($H1337,カレンダマスタ!$I$25:$O$25,1)),
IF($AD1337="CS本社",INDEX(カレンダマスタ!$I$36:$O$41,MATCH($G1337,カレンダマスタ!$H$36:$H$41,1),MATCH($H1337,カレンダマスタ!$I$35:$O$35,1)),
IF($AD1337="NS本社",INDEX(カレンダマスタ!$I$94:$O$99,MATCH($G1337,カレンダマスタ!$H$95:$H$100,1),MATCH($H1337,カレンダマスタ!$I$93:$O$93,1)),
IF($AD1337="ODC",INDEX(カレンダマスタ!$I$46:$O$51,MATCH($G1337,カレンダマスタ!$H$46:$H$51,1),MATCH($H1337,カレンダマスタ!$I$45:$O$45,1)),
IF($AD1337="NS東京TC",INDEX(カレンダマスタ!$I$56:$O$61,MATCH($G1337,カレンダマスタ!$H$56:$H$61,1),MATCH($H1337,カレンダマスタ!$I$55:$O$55,1)),""))))))</f>
        <v/>
      </c>
      <c r="AS1337" s="122" t="str">
        <f t="shared" si="426"/>
        <v/>
      </c>
      <c r="AU1337" s="124" t="str">
        <f>IF(E1337="","",VLOOKUP($E1337,カレンダマスタ!$A$4:$E$381,4,FALSE))</f>
        <v/>
      </c>
      <c r="AV1337" s="124" t="str">
        <f t="shared" si="417"/>
        <v/>
      </c>
      <c r="AW1337" s="124" t="str">
        <f t="shared" si="418"/>
        <v/>
      </c>
      <c r="AX1337" s="125" t="str">
        <f t="shared" si="419"/>
        <v/>
      </c>
      <c r="AY1337" s="125" t="str">
        <f t="shared" si="420"/>
        <v/>
      </c>
      <c r="AZ1337" s="114" t="str">
        <f>IF(AX1337&amp;AW1337="勤怠未設定","×",IF(AV1337="勤怠修正","×",IF(AC1337="外注","",IF(AA1337="",IF(AY1337&lt;&gt;"","×",""),IF(VLOOKUP(AA1337,カレンダマスタ!$H$66:$I$83,2,FALSE)&lt;&gt;AY1337,"×","OK")))))</f>
        <v/>
      </c>
      <c r="BC1337" s="124" t="str">
        <f>IF(E1337="","",VLOOKUP($E1337,カレンダマスタ!$A$4:$E$381,4,FALSE))</f>
        <v/>
      </c>
      <c r="BD1337" s="122" t="str">
        <f>IF(AC1337="社員","",IF(AG1337=0,"",IF(AD1337="NSTC",IF(COUNTIF(カレンダマスタ!$Q$5:$Q$32,G1337)=1,"OK","×"),
IF(AD1337="NS本社",IF(COUNTIF(カレンダマスタ!$T$5:$T$32,G1337)=1,"OK","×"),IF(COUNTIF(カレンダマスタ!$R$5:$R$32,G1337)=1,"OK","×")))))</f>
        <v/>
      </c>
      <c r="BE1337" s="122" t="str">
        <f>IF(AC1337="社員","",IF(G1337="","",IF(R1337&lt;&gt;"","",IF(AF1337="CS","OK",IF(VLOOKUP(E1337,カレンダマスタ!$A$5:$D$381,4,FALSE)&gt;0,"",IF(OR(G1337*24&gt;10.84,H1337*24&lt;14.5)=TRUE,"×","OK"))))))</f>
        <v/>
      </c>
      <c r="BF1337" s="122" t="str">
        <f t="shared" si="431"/>
        <v/>
      </c>
      <c r="BG1337" s="122" t="str">
        <f t="shared" si="430"/>
        <v/>
      </c>
      <c r="BI1337" s="114" t="str">
        <f t="shared" si="427"/>
        <v/>
      </c>
    </row>
    <row r="1338" spans="2:61" ht="14.25" customHeight="1">
      <c r="B1338" s="111"/>
      <c r="C1338" s="536"/>
      <c r="D1338" s="128"/>
      <c r="E1338" s="583"/>
      <c r="F1338" s="128"/>
      <c r="G1338" s="588"/>
      <c r="H1338" s="588"/>
      <c r="I1338" s="130"/>
      <c r="J1338" s="139"/>
      <c r="K1338" s="131"/>
      <c r="L1338" s="132"/>
      <c r="M1338" s="132"/>
      <c r="N1338" s="141"/>
      <c r="O1338" s="139"/>
      <c r="P1338" s="139"/>
      <c r="Q1338" s="139"/>
      <c r="R1338" s="133"/>
      <c r="S1338" s="134"/>
      <c r="T1338" s="434" t="str">
        <f t="shared" si="428"/>
        <v/>
      </c>
      <c r="U1338" s="429"/>
      <c r="V1338" s="429" t="str">
        <f t="shared" si="422"/>
        <v/>
      </c>
      <c r="W1338" s="298"/>
      <c r="X1338" s="129" t="str">
        <f t="shared" si="429"/>
        <v/>
      </c>
      <c r="Y1338" s="129" t="str">
        <f t="shared" si="423"/>
        <v/>
      </c>
      <c r="Z1338" s="129" t="str">
        <f t="shared" si="424"/>
        <v/>
      </c>
      <c r="AA1338" s="133" t="str">
        <f t="shared" si="416"/>
        <v/>
      </c>
      <c r="AC1338" s="186" t="str">
        <f>AC1316</f>
        <v/>
      </c>
      <c r="AD1338" s="187" t="str">
        <f>AD1316</f>
        <v/>
      </c>
      <c r="AE1338" s="187" t="str">
        <f>AE1316</f>
        <v/>
      </c>
      <c r="AF1338" s="187" t="str">
        <f>AF1316</f>
        <v/>
      </c>
      <c r="AG1338" s="204">
        <f t="shared" si="425"/>
        <v>0</v>
      </c>
      <c r="AI1338" s="135" t="str">
        <f>IF(月報!G1338&lt;&gt;"",月報!G1338,"")</f>
        <v/>
      </c>
      <c r="AJ1338" s="126" t="str">
        <f>IF(月報!W1338&lt;&gt;"",月報!W1338*24,"")</f>
        <v/>
      </c>
      <c r="AK1338" s="126" t="str">
        <f>IF(月報!P1338&lt;&gt;"",月報!P1338,"")</f>
        <v/>
      </c>
      <c r="AL1338" s="126" t="str">
        <f>IF(月報!Q1338&lt;&gt;"",IF(月報!Q1338="平日残","",月報!Q1338),"")</f>
        <v/>
      </c>
      <c r="AM1338" s="126"/>
      <c r="AN1338" s="126" t="str">
        <f t="shared" si="415"/>
        <v/>
      </c>
      <c r="AO1338" s="126" t="str">
        <f>IF($E1338="","",VLOOKUP($E1338,カレンダマスタ!$A$5:$E$381,5,FALSE))</f>
        <v/>
      </c>
      <c r="AQ1338" s="196" t="str">
        <f>IF(G1338="","",IF(VLOOKUP(E1338,カレンダマスタ!$A$5:$D$381,4,FALSE)=0,"",1))</f>
        <v/>
      </c>
      <c r="AR1338" s="136" t="str">
        <f>IF($G1338="","",IF($AD1338="NSTC",INDEX(カレンダマスタ!$I$26:$O$31,MATCH($G1338,カレンダマスタ!$H$26:$H$31,1),MATCH($H1338,カレンダマスタ!$I$25:$O$25,1)),
IF($AD1338="CS本社",INDEX(カレンダマスタ!$I$36:$O$41,MATCH($G1338,カレンダマスタ!$H$36:$H$41,1),MATCH($H1338,カレンダマスタ!$I$35:$O$35,1)),
IF($AD1338="NS本社",INDEX(カレンダマスタ!$I$94:$O$99,MATCH($G1338,カレンダマスタ!$H$95:$H$100,1),MATCH($H1338,カレンダマスタ!$I$93:$O$93,1)),
IF($AD1338="ODC",INDEX(カレンダマスタ!$I$46:$O$51,MATCH($G1338,カレンダマスタ!$H$46:$H$51,1),MATCH($H1338,カレンダマスタ!$I$45:$O$45,1)),
IF($AD1338="NS東京TC",INDEX(カレンダマスタ!$I$56:$O$61,MATCH($G1338,カレンダマスタ!$H$56:$H$61,1),MATCH($H1338,カレンダマスタ!$I$55:$O$55,1)),""))))))</f>
        <v/>
      </c>
      <c r="AS1338" s="126" t="str">
        <f t="shared" si="426"/>
        <v/>
      </c>
      <c r="AU1338" s="137" t="str">
        <f>IF(E1338="","",VLOOKUP($E1338,カレンダマスタ!$A$4:$E$381,4,FALSE))</f>
        <v/>
      </c>
      <c r="AV1338" s="137" t="str">
        <f t="shared" si="417"/>
        <v/>
      </c>
      <c r="AW1338" s="137" t="str">
        <f t="shared" si="418"/>
        <v/>
      </c>
      <c r="AX1338" s="138" t="str">
        <f t="shared" si="419"/>
        <v/>
      </c>
      <c r="AY1338" s="138" t="str">
        <f t="shared" si="420"/>
        <v/>
      </c>
      <c r="AZ1338" s="130" t="str">
        <f>IF(AX1338&amp;AW1338="勤怠未設定","×",IF(AV1338="勤怠修正","×",IF(AC1338="外注","",IF(AA1338="",IF(AY1338&lt;&gt;"","×",""),IF(VLOOKUP(AA1338,カレンダマスタ!$H$66:$I$83,2,FALSE)&lt;&gt;AY1338,"×","OK")))))</f>
        <v/>
      </c>
      <c r="BC1338" s="137" t="str">
        <f>IF(E1338="","",VLOOKUP($E1338,カレンダマスタ!$A$4:$E$381,4,FALSE))</f>
        <v/>
      </c>
      <c r="BD1338" s="126" t="str">
        <f>IF(AC1338="社員","",IF(AG1338=0,"",IF(AD1338="NSTC",IF(COUNTIF(カレンダマスタ!$Q$5:$Q$32,G1338)=1,"OK","×"),
IF(AD1338="NS本社",IF(COUNTIF(カレンダマスタ!$T$5:$T$32,G1338)=1,"OK","×"),IF(COUNTIF(カレンダマスタ!$R$5:$R$32,G1338)=1,"OK","×")))))</f>
        <v/>
      </c>
      <c r="BE1338" s="126" t="str">
        <f>IF(AC1338="社員","",IF(G1338="","",IF(R1338&lt;&gt;"","",IF(AF1338="CS","OK",IF(VLOOKUP(E1338,カレンダマスタ!$A$5:$D$381,4,FALSE)&gt;0,"",IF(OR(G1338*24&gt;10.84,H1338*24&lt;14.5)=TRUE,"×","OK"))))))</f>
        <v/>
      </c>
      <c r="BF1338" s="126" t="str">
        <f t="shared" si="431"/>
        <v/>
      </c>
      <c r="BG1338" s="126" t="str">
        <f t="shared" si="430"/>
        <v/>
      </c>
      <c r="BI1338" s="130" t="str">
        <f t="shared" si="427"/>
        <v/>
      </c>
    </row>
    <row r="1339" spans="2:61" ht="14.25" customHeight="1">
      <c r="B1339" s="111"/>
      <c r="C1339" s="536"/>
      <c r="D1339" s="128"/>
      <c r="E1339" s="583"/>
      <c r="F1339" s="128"/>
      <c r="G1339" s="588"/>
      <c r="H1339" s="588"/>
      <c r="I1339" s="130"/>
      <c r="J1339" s="139"/>
      <c r="K1339" s="131"/>
      <c r="L1339" s="132"/>
      <c r="M1339" s="132"/>
      <c r="N1339" s="141"/>
      <c r="O1339" s="139"/>
      <c r="P1339" s="139"/>
      <c r="Q1339" s="139"/>
      <c r="R1339" s="133"/>
      <c r="S1339" s="134"/>
      <c r="T1339" s="434" t="str">
        <f t="shared" si="428"/>
        <v/>
      </c>
      <c r="U1339" s="429"/>
      <c r="V1339" s="429" t="str">
        <f t="shared" si="422"/>
        <v/>
      </c>
      <c r="W1339" s="298"/>
      <c r="X1339" s="129" t="str">
        <f t="shared" si="429"/>
        <v/>
      </c>
      <c r="Y1339" s="129" t="str">
        <f t="shared" si="423"/>
        <v/>
      </c>
      <c r="Z1339" s="129" t="str">
        <f t="shared" si="424"/>
        <v/>
      </c>
      <c r="AA1339" s="133" t="str">
        <f t="shared" si="416"/>
        <v/>
      </c>
      <c r="AC1339" s="186" t="str">
        <f>AC1316</f>
        <v/>
      </c>
      <c r="AD1339" s="187" t="str">
        <f>AD1316</f>
        <v/>
      </c>
      <c r="AE1339" s="187" t="str">
        <f>AE1316</f>
        <v/>
      </c>
      <c r="AF1339" s="187" t="str">
        <f>AF1316</f>
        <v/>
      </c>
      <c r="AG1339" s="204">
        <f t="shared" si="425"/>
        <v>0</v>
      </c>
      <c r="AI1339" s="135" t="str">
        <f>IF(月報!G1339&lt;&gt;"",月報!G1339,"")</f>
        <v/>
      </c>
      <c r="AJ1339" s="126" t="str">
        <f>IF(月報!W1339&lt;&gt;"",月報!W1339*24,"")</f>
        <v/>
      </c>
      <c r="AK1339" s="126" t="str">
        <f>IF(月報!P1339&lt;&gt;"",月報!P1339,"")</f>
        <v/>
      </c>
      <c r="AL1339" s="126" t="str">
        <f>IF(月報!Q1339&lt;&gt;"",IF(月報!Q1339="平日残","",月報!Q1339),"")</f>
        <v/>
      </c>
      <c r="AM1339" s="126"/>
      <c r="AN1339" s="126" t="str">
        <f t="shared" si="415"/>
        <v/>
      </c>
      <c r="AO1339" s="126" t="str">
        <f>IF($E1339="","",VLOOKUP($E1339,カレンダマスタ!$A$5:$E$381,5,FALSE))</f>
        <v/>
      </c>
      <c r="AQ1339" s="196" t="str">
        <f>IF(G1339="","",IF(VLOOKUP(E1339,カレンダマスタ!$A$5:$D$381,4,FALSE)=0,"",1))</f>
        <v/>
      </c>
      <c r="AR1339" s="136" t="str">
        <f>IF($G1339="","",IF($AD1339="NSTC",INDEX(カレンダマスタ!$I$26:$O$31,MATCH($G1339,カレンダマスタ!$H$26:$H$31,1),MATCH($H1339,カレンダマスタ!$I$25:$O$25,1)),
IF($AD1339="CS本社",INDEX(カレンダマスタ!$I$36:$O$41,MATCH($G1339,カレンダマスタ!$H$36:$H$41,1),MATCH($H1339,カレンダマスタ!$I$35:$O$35,1)),
IF($AD1339="NS本社",INDEX(カレンダマスタ!$I$94:$O$99,MATCH($G1339,カレンダマスタ!$H$95:$H$100,1),MATCH($H1339,カレンダマスタ!$I$93:$O$93,1)),
IF($AD1339="ODC",INDEX(カレンダマスタ!$I$46:$O$51,MATCH($G1339,カレンダマスタ!$H$46:$H$51,1),MATCH($H1339,カレンダマスタ!$I$45:$O$45,1)),
IF($AD1339="NS東京TC",INDEX(カレンダマスタ!$I$56:$O$61,MATCH($G1339,カレンダマスタ!$H$56:$H$61,1),MATCH($H1339,カレンダマスタ!$I$55:$O$55,1)),""))))))</f>
        <v/>
      </c>
      <c r="AS1339" s="126" t="str">
        <f t="shared" si="426"/>
        <v/>
      </c>
      <c r="AU1339" s="137" t="str">
        <f>IF(E1339="","",VLOOKUP($E1339,カレンダマスタ!$A$4:$E$381,4,FALSE))</f>
        <v/>
      </c>
      <c r="AV1339" s="137" t="str">
        <f t="shared" si="417"/>
        <v/>
      </c>
      <c r="AW1339" s="137" t="str">
        <f t="shared" si="418"/>
        <v/>
      </c>
      <c r="AX1339" s="138" t="str">
        <f t="shared" si="419"/>
        <v/>
      </c>
      <c r="AY1339" s="138" t="str">
        <f t="shared" si="420"/>
        <v/>
      </c>
      <c r="AZ1339" s="130" t="str">
        <f>IF(AX1339&amp;AW1339="勤怠未設定","×",IF(AV1339="勤怠修正","×",IF(AC1339="外注","",IF(AA1339="",IF(AY1339&lt;&gt;"","×",""),IF(VLOOKUP(AA1339,カレンダマスタ!$H$66:$I$83,2,FALSE)&lt;&gt;AY1339,"×","OK")))))</f>
        <v/>
      </c>
      <c r="BC1339" s="137" t="str">
        <f>IF(E1339="","",VLOOKUP($E1339,カレンダマスタ!$A$4:$E$381,4,FALSE))</f>
        <v/>
      </c>
      <c r="BD1339" s="126" t="str">
        <f>IF(AC1339="社員","",IF(AG1339=0,"",IF(AD1339="NSTC",IF(COUNTIF(カレンダマスタ!$Q$5:$Q$32,G1339)=1,"OK","×"),
IF(AD1339="NS本社",IF(COUNTIF(カレンダマスタ!$T$5:$T$32,G1339)=1,"OK","×"),IF(COUNTIF(カレンダマスタ!$R$5:$R$32,G1339)=1,"OK","×")))))</f>
        <v/>
      </c>
      <c r="BE1339" s="126" t="str">
        <f>IF(AC1339="社員","",IF(G1339="","",IF(R1339&lt;&gt;"","",IF(AF1339="CS","OK",IF(VLOOKUP(E1339,カレンダマスタ!$A$5:$D$381,4,FALSE)&gt;0,"",IF(OR(G1339*24&gt;10.84,H1339*24&lt;14.5)=TRUE,"×","OK"))))))</f>
        <v/>
      </c>
      <c r="BF1339" s="126" t="str">
        <f t="shared" si="431"/>
        <v/>
      </c>
      <c r="BG1339" s="126" t="str">
        <f t="shared" si="430"/>
        <v/>
      </c>
      <c r="BI1339" s="130" t="str">
        <f t="shared" si="427"/>
        <v/>
      </c>
    </row>
    <row r="1340" spans="2:61" ht="14.25" customHeight="1">
      <c r="B1340" s="111"/>
      <c r="C1340" s="536"/>
      <c r="D1340" s="128"/>
      <c r="E1340" s="583"/>
      <c r="F1340" s="128"/>
      <c r="G1340" s="588"/>
      <c r="H1340" s="588"/>
      <c r="I1340" s="130"/>
      <c r="J1340" s="139"/>
      <c r="K1340" s="131"/>
      <c r="L1340" s="132"/>
      <c r="M1340" s="132"/>
      <c r="N1340" s="141"/>
      <c r="O1340" s="139"/>
      <c r="P1340" s="139"/>
      <c r="Q1340" s="139"/>
      <c r="R1340" s="133"/>
      <c r="S1340" s="134"/>
      <c r="T1340" s="434" t="str">
        <f t="shared" si="428"/>
        <v/>
      </c>
      <c r="U1340" s="429"/>
      <c r="V1340" s="429" t="str">
        <f t="shared" si="422"/>
        <v/>
      </c>
      <c r="W1340" s="298"/>
      <c r="X1340" s="129" t="str">
        <f t="shared" si="429"/>
        <v/>
      </c>
      <c r="Y1340" s="129" t="str">
        <f t="shared" si="423"/>
        <v/>
      </c>
      <c r="Z1340" s="129" t="str">
        <f t="shared" si="424"/>
        <v/>
      </c>
      <c r="AA1340" s="133" t="str">
        <f t="shared" si="416"/>
        <v/>
      </c>
      <c r="AC1340" s="186" t="str">
        <f>AC1316</f>
        <v/>
      </c>
      <c r="AD1340" s="187" t="str">
        <f>AD1316</f>
        <v/>
      </c>
      <c r="AE1340" s="187" t="str">
        <f>AE1316</f>
        <v/>
      </c>
      <c r="AF1340" s="187" t="str">
        <f>AF1316</f>
        <v/>
      </c>
      <c r="AG1340" s="204">
        <f t="shared" si="425"/>
        <v>0</v>
      </c>
      <c r="AI1340" s="135" t="str">
        <f>IF(月報!G1340&lt;&gt;"",月報!G1340,"")</f>
        <v/>
      </c>
      <c r="AJ1340" s="126" t="str">
        <f>IF(月報!W1340&lt;&gt;"",月報!W1340*24,"")</f>
        <v/>
      </c>
      <c r="AK1340" s="126" t="str">
        <f>IF(月報!P1340&lt;&gt;"",月報!P1340,"")</f>
        <v/>
      </c>
      <c r="AL1340" s="126" t="str">
        <f>IF(月報!Q1340&lt;&gt;"",IF(月報!Q1340="平日残","",月報!Q1340),"")</f>
        <v/>
      </c>
      <c r="AM1340" s="126"/>
      <c r="AN1340" s="126" t="str">
        <f t="shared" si="415"/>
        <v/>
      </c>
      <c r="AO1340" s="126" t="str">
        <f>IF($E1340="","",VLOOKUP($E1340,カレンダマスタ!$A$5:$E$381,5,FALSE))</f>
        <v/>
      </c>
      <c r="AQ1340" s="196" t="str">
        <f>IF(G1340="","",IF(VLOOKUP(E1340,カレンダマスタ!$A$5:$D$381,4,FALSE)=0,"",1))</f>
        <v/>
      </c>
      <c r="AR1340" s="136" t="str">
        <f>IF($G1340="","",IF($AD1340="NSTC",INDEX(カレンダマスタ!$I$26:$O$31,MATCH($G1340,カレンダマスタ!$H$26:$H$31,1),MATCH($H1340,カレンダマスタ!$I$25:$O$25,1)),
IF($AD1340="CS本社",INDEX(カレンダマスタ!$I$36:$O$41,MATCH($G1340,カレンダマスタ!$H$36:$H$41,1),MATCH($H1340,カレンダマスタ!$I$35:$O$35,1)),
IF($AD1340="NS本社",INDEX(カレンダマスタ!$I$94:$O$99,MATCH($G1340,カレンダマスタ!$H$95:$H$100,1),MATCH($H1340,カレンダマスタ!$I$93:$O$93,1)),
IF($AD1340="ODC",INDEX(カレンダマスタ!$I$46:$O$51,MATCH($G1340,カレンダマスタ!$H$46:$H$51,1),MATCH($H1340,カレンダマスタ!$I$45:$O$45,1)),
IF($AD1340="NS東京TC",INDEX(カレンダマスタ!$I$56:$O$61,MATCH($G1340,カレンダマスタ!$H$56:$H$61,1),MATCH($H1340,カレンダマスタ!$I$55:$O$55,1)),""))))))</f>
        <v/>
      </c>
      <c r="AS1340" s="126" t="str">
        <f t="shared" si="426"/>
        <v/>
      </c>
      <c r="AU1340" s="137" t="str">
        <f>IF(E1340="","",VLOOKUP($E1340,カレンダマスタ!$A$4:$E$381,4,FALSE))</f>
        <v/>
      </c>
      <c r="AV1340" s="137" t="str">
        <f t="shared" si="417"/>
        <v/>
      </c>
      <c r="AW1340" s="137" t="str">
        <f t="shared" si="418"/>
        <v/>
      </c>
      <c r="AX1340" s="138" t="str">
        <f t="shared" si="419"/>
        <v/>
      </c>
      <c r="AY1340" s="138" t="str">
        <f t="shared" si="420"/>
        <v/>
      </c>
      <c r="AZ1340" s="130" t="str">
        <f>IF(AX1340&amp;AW1340="勤怠未設定","×",IF(AV1340="勤怠修正","×",IF(AC1340="外注","",IF(AA1340="",IF(AY1340&lt;&gt;"","×",""),IF(VLOOKUP(AA1340,カレンダマスタ!$H$66:$I$83,2,FALSE)&lt;&gt;AY1340,"×","OK")))))</f>
        <v/>
      </c>
      <c r="BC1340" s="137" t="str">
        <f>IF(E1340="","",VLOOKUP($E1340,カレンダマスタ!$A$4:$E$381,4,FALSE))</f>
        <v/>
      </c>
      <c r="BD1340" s="126" t="str">
        <f>IF(AC1340="社員","",IF(AG1340=0,"",IF(AD1340="NSTC",IF(COUNTIF(カレンダマスタ!$Q$5:$Q$32,G1340)=1,"OK","×"),
IF(AD1340="NS本社",IF(COUNTIF(カレンダマスタ!$T$5:$T$32,G1340)=1,"OK","×"),IF(COUNTIF(カレンダマスタ!$R$5:$R$32,G1340)=1,"OK","×")))))</f>
        <v/>
      </c>
      <c r="BE1340" s="126" t="str">
        <f>IF(AC1340="社員","",IF(G1340="","",IF(R1340&lt;&gt;"","",IF(AF1340="CS","OK",IF(VLOOKUP(E1340,カレンダマスタ!$A$5:$D$381,4,FALSE)&gt;0,"",IF(OR(G1340*24&gt;10.84,H1340*24&lt;14.5)=TRUE,"×","OK"))))))</f>
        <v/>
      </c>
      <c r="BF1340" s="126" t="str">
        <f t="shared" si="431"/>
        <v/>
      </c>
      <c r="BG1340" s="126" t="str">
        <f t="shared" si="430"/>
        <v/>
      </c>
      <c r="BI1340" s="130" t="str">
        <f t="shared" si="427"/>
        <v/>
      </c>
    </row>
    <row r="1341" spans="2:61" ht="14.25" customHeight="1">
      <c r="B1341" s="111"/>
      <c r="C1341" s="536"/>
      <c r="D1341" s="128"/>
      <c r="E1341" s="583"/>
      <c r="F1341" s="128"/>
      <c r="G1341" s="588"/>
      <c r="H1341" s="588"/>
      <c r="I1341" s="130"/>
      <c r="J1341" s="139"/>
      <c r="K1341" s="131"/>
      <c r="L1341" s="132"/>
      <c r="M1341" s="132"/>
      <c r="N1341" s="141"/>
      <c r="O1341" s="139"/>
      <c r="P1341" s="139"/>
      <c r="Q1341" s="139"/>
      <c r="R1341" s="133"/>
      <c r="S1341" s="134"/>
      <c r="T1341" s="434" t="str">
        <f t="shared" si="428"/>
        <v/>
      </c>
      <c r="U1341" s="429"/>
      <c r="V1341" s="429" t="str">
        <f t="shared" si="422"/>
        <v/>
      </c>
      <c r="W1341" s="298"/>
      <c r="X1341" s="129" t="str">
        <f t="shared" si="429"/>
        <v/>
      </c>
      <c r="Y1341" s="129" t="str">
        <f t="shared" si="423"/>
        <v/>
      </c>
      <c r="Z1341" s="129" t="str">
        <f t="shared" si="424"/>
        <v/>
      </c>
      <c r="AA1341" s="133" t="str">
        <f t="shared" si="416"/>
        <v/>
      </c>
      <c r="AC1341" s="186" t="str">
        <f>AC1316</f>
        <v/>
      </c>
      <c r="AD1341" s="187" t="str">
        <f>AD1316</f>
        <v/>
      </c>
      <c r="AE1341" s="187" t="str">
        <f>AE1316</f>
        <v/>
      </c>
      <c r="AF1341" s="187" t="str">
        <f>AF1316</f>
        <v/>
      </c>
      <c r="AG1341" s="204">
        <f t="shared" si="425"/>
        <v>0</v>
      </c>
      <c r="AI1341" s="140" t="str">
        <f>IF(月報!G1341&lt;&gt;"",月報!G1341,"")</f>
        <v/>
      </c>
      <c r="AJ1341" s="126" t="str">
        <f>IF(月報!W1341&lt;&gt;"",月報!W1341*24,"")</f>
        <v/>
      </c>
      <c r="AK1341" s="126" t="str">
        <f>IF(月報!P1341&lt;&gt;"",月報!P1341,"")</f>
        <v/>
      </c>
      <c r="AL1341" s="126" t="str">
        <f>IF(月報!Q1341&lt;&gt;"",IF(月報!Q1341="平日残","",月報!Q1341),"")</f>
        <v/>
      </c>
      <c r="AM1341" s="126"/>
      <c r="AN1341" s="126" t="str">
        <f t="shared" si="415"/>
        <v/>
      </c>
      <c r="AO1341" s="126" t="str">
        <f>IF($E1341="","",VLOOKUP($E1341,カレンダマスタ!$A$5:$E$381,5,FALSE))</f>
        <v/>
      </c>
      <c r="AQ1341" s="196" t="str">
        <f>IF(G1341="","",IF(VLOOKUP(E1341,カレンダマスタ!$A$5:$D$381,4,FALSE)=0,"",1))</f>
        <v/>
      </c>
      <c r="AR1341" s="136" t="str">
        <f>IF($G1341="","",IF($AD1341="NSTC",INDEX(カレンダマスタ!$I$26:$O$31,MATCH($G1341,カレンダマスタ!$H$26:$H$31,1),MATCH($H1341,カレンダマスタ!$I$25:$O$25,1)),
IF($AD1341="CS本社",INDEX(カレンダマスタ!$I$36:$O$41,MATCH($G1341,カレンダマスタ!$H$36:$H$41,1),MATCH($H1341,カレンダマスタ!$I$35:$O$35,1)),
IF($AD1341="NS本社",INDEX(カレンダマスタ!$I$94:$O$99,MATCH($G1341,カレンダマスタ!$H$95:$H$100,1),MATCH($H1341,カレンダマスタ!$I$93:$O$93,1)),
IF($AD1341="ODC",INDEX(カレンダマスタ!$I$46:$O$51,MATCH($G1341,カレンダマスタ!$H$46:$H$51,1),MATCH($H1341,カレンダマスタ!$I$45:$O$45,1)),
IF($AD1341="NS東京TC",INDEX(カレンダマスタ!$I$56:$O$61,MATCH($G1341,カレンダマスタ!$H$56:$H$61,1),MATCH($H1341,カレンダマスタ!$I$55:$O$55,1)),""))))))</f>
        <v/>
      </c>
      <c r="AS1341" s="126" t="str">
        <f t="shared" si="426"/>
        <v/>
      </c>
      <c r="AU1341" s="137" t="str">
        <f>IF(E1341="","",VLOOKUP($E1341,カレンダマスタ!$A$4:$E$381,4,FALSE))</f>
        <v/>
      </c>
      <c r="AV1341" s="137" t="str">
        <f t="shared" si="417"/>
        <v/>
      </c>
      <c r="AW1341" s="137" t="str">
        <f t="shared" si="418"/>
        <v/>
      </c>
      <c r="AX1341" s="138" t="str">
        <f t="shared" si="419"/>
        <v/>
      </c>
      <c r="AY1341" s="138" t="str">
        <f t="shared" si="420"/>
        <v/>
      </c>
      <c r="AZ1341" s="130" t="str">
        <f>IF(AX1341&amp;AW1341="勤怠未設定","×",IF(AV1341="勤怠修正","×",IF(AC1341="外注","",IF(AA1341="",IF(AY1341&lt;&gt;"","×",""),IF(VLOOKUP(AA1341,カレンダマスタ!$H$66:$I$83,2,FALSE)&lt;&gt;AY1341,"×","OK")))))</f>
        <v/>
      </c>
      <c r="BC1341" s="137" t="str">
        <f>IF(E1341="","",VLOOKUP($E1341,カレンダマスタ!$A$4:$E$381,4,FALSE))</f>
        <v/>
      </c>
      <c r="BD1341" s="126" t="str">
        <f>IF(AC1341="社員","",IF(AG1341=0,"",IF(AD1341="NSTC",IF(COUNTIF(カレンダマスタ!$Q$5:$Q$32,G1341)=1,"OK","×"),
IF(AD1341="NS本社",IF(COUNTIF(カレンダマスタ!$T$5:$T$32,G1341)=1,"OK","×"),IF(COUNTIF(カレンダマスタ!$R$5:$R$32,G1341)=1,"OK","×")))))</f>
        <v/>
      </c>
      <c r="BE1341" s="126" t="str">
        <f>IF(AC1341="社員","",IF(G1341="","",IF(R1341&lt;&gt;"","",IF(AF1341="CS","OK",IF(VLOOKUP(E1341,カレンダマスタ!$A$5:$D$381,4,FALSE)&gt;0,"",IF(OR(G1341*24&gt;10.84,H1341*24&lt;14.5)=TRUE,"×","OK"))))))</f>
        <v/>
      </c>
      <c r="BF1341" s="126" t="str">
        <f t="shared" si="431"/>
        <v/>
      </c>
      <c r="BG1341" s="126" t="str">
        <f t="shared" si="430"/>
        <v/>
      </c>
      <c r="BI1341" s="130" t="str">
        <f t="shared" si="427"/>
        <v/>
      </c>
    </row>
    <row r="1342" spans="2:61" ht="14.25" customHeight="1">
      <c r="B1342" s="111"/>
      <c r="C1342" s="536"/>
      <c r="D1342" s="128"/>
      <c r="E1342" s="583"/>
      <c r="F1342" s="128"/>
      <c r="G1342" s="588"/>
      <c r="H1342" s="588"/>
      <c r="I1342" s="130"/>
      <c r="J1342" s="139"/>
      <c r="K1342" s="131"/>
      <c r="L1342" s="132"/>
      <c r="M1342" s="132"/>
      <c r="N1342" s="141"/>
      <c r="O1342" s="139"/>
      <c r="P1342" s="139"/>
      <c r="Q1342" s="139"/>
      <c r="R1342" s="133"/>
      <c r="S1342" s="134"/>
      <c r="T1342" s="434" t="str">
        <f t="shared" si="428"/>
        <v/>
      </c>
      <c r="U1342" s="429"/>
      <c r="V1342" s="429" t="str">
        <f t="shared" si="422"/>
        <v/>
      </c>
      <c r="W1342" s="298"/>
      <c r="X1342" s="129" t="str">
        <f t="shared" si="429"/>
        <v/>
      </c>
      <c r="Y1342" s="129" t="str">
        <f t="shared" si="423"/>
        <v/>
      </c>
      <c r="Z1342" s="129" t="str">
        <f t="shared" si="424"/>
        <v/>
      </c>
      <c r="AA1342" s="133" t="str">
        <f t="shared" si="416"/>
        <v/>
      </c>
      <c r="AC1342" s="186" t="str">
        <f>AC1316</f>
        <v/>
      </c>
      <c r="AD1342" s="187" t="str">
        <f>AD1316</f>
        <v/>
      </c>
      <c r="AE1342" s="187" t="str">
        <f>AE1316</f>
        <v/>
      </c>
      <c r="AF1342" s="187" t="str">
        <f>AF1316</f>
        <v/>
      </c>
      <c r="AG1342" s="204">
        <f t="shared" si="425"/>
        <v>0</v>
      </c>
      <c r="AI1342" s="140" t="str">
        <f>IF(月報!G1342&lt;&gt;"",月報!G1342,"")</f>
        <v/>
      </c>
      <c r="AJ1342" s="126" t="str">
        <f>IF(月報!W1342&lt;&gt;"",月報!W1342*24,"")</f>
        <v/>
      </c>
      <c r="AK1342" s="126" t="str">
        <f>IF(月報!P1342&lt;&gt;"",月報!P1342,"")</f>
        <v/>
      </c>
      <c r="AL1342" s="126" t="str">
        <f>IF(月報!Q1342&lt;&gt;"",IF(月報!Q1342="平日残","",月報!Q1342),"")</f>
        <v/>
      </c>
      <c r="AM1342" s="126"/>
      <c r="AN1342" s="126" t="str">
        <f t="shared" si="415"/>
        <v/>
      </c>
      <c r="AO1342" s="126" t="str">
        <f>IF($E1342="","",VLOOKUP($E1342,カレンダマスタ!$A$5:$E$381,5,FALSE))</f>
        <v/>
      </c>
      <c r="AQ1342" s="196" t="str">
        <f>IF(G1342="","",IF(VLOOKUP(E1342,カレンダマスタ!$A$5:$D$381,4,FALSE)=0,"",1))</f>
        <v/>
      </c>
      <c r="AR1342" s="136" t="str">
        <f>IF($G1342="","",IF($AD1342="NSTC",INDEX(カレンダマスタ!$I$26:$O$31,MATCH($G1342,カレンダマスタ!$H$26:$H$31,1),MATCH($H1342,カレンダマスタ!$I$25:$O$25,1)),
IF($AD1342="CS本社",INDEX(カレンダマスタ!$I$36:$O$41,MATCH($G1342,カレンダマスタ!$H$36:$H$41,1),MATCH($H1342,カレンダマスタ!$I$35:$O$35,1)),
IF($AD1342="NS本社",INDEX(カレンダマスタ!$I$94:$O$99,MATCH($G1342,カレンダマスタ!$H$95:$H$100,1),MATCH($H1342,カレンダマスタ!$I$93:$O$93,1)),
IF($AD1342="ODC",INDEX(カレンダマスタ!$I$46:$O$51,MATCH($G1342,カレンダマスタ!$H$46:$H$51,1),MATCH($H1342,カレンダマスタ!$I$45:$O$45,1)),
IF($AD1342="NS東京TC",INDEX(カレンダマスタ!$I$56:$O$61,MATCH($G1342,カレンダマスタ!$H$56:$H$61,1),MATCH($H1342,カレンダマスタ!$I$55:$O$55,1)),""))))))</f>
        <v/>
      </c>
      <c r="AS1342" s="126" t="str">
        <f t="shared" si="426"/>
        <v/>
      </c>
      <c r="AU1342" s="137" t="str">
        <f>IF(E1342="","",VLOOKUP($E1342,カレンダマスタ!$A$4:$E$381,4,FALSE))</f>
        <v/>
      </c>
      <c r="AV1342" s="137" t="str">
        <f t="shared" si="417"/>
        <v/>
      </c>
      <c r="AW1342" s="137" t="str">
        <f t="shared" si="418"/>
        <v/>
      </c>
      <c r="AX1342" s="138" t="str">
        <f t="shared" si="419"/>
        <v/>
      </c>
      <c r="AY1342" s="138" t="str">
        <f t="shared" si="420"/>
        <v/>
      </c>
      <c r="AZ1342" s="130" t="str">
        <f>IF(AX1342&amp;AW1342="勤怠未設定","×",IF(AV1342="勤怠修正","×",IF(AC1342="外注","",IF(AA1342="",IF(AY1342&lt;&gt;"","×",""),IF(VLOOKUP(AA1342,カレンダマスタ!$H$66:$I$83,2,FALSE)&lt;&gt;AY1342,"×","OK")))))</f>
        <v/>
      </c>
      <c r="BC1342" s="137" t="str">
        <f>IF(E1342="","",VLOOKUP($E1342,カレンダマスタ!$A$4:$E$381,4,FALSE))</f>
        <v/>
      </c>
      <c r="BD1342" s="126" t="str">
        <f>IF(AC1342="社員","",IF(AG1342=0,"",IF(AD1342="NSTC",IF(COUNTIF(カレンダマスタ!$Q$5:$Q$32,G1342)=1,"OK","×"),
IF(AD1342="NS本社",IF(COUNTIF(カレンダマスタ!$T$5:$T$32,G1342)=1,"OK","×"),IF(COUNTIF(カレンダマスタ!$R$5:$R$32,G1342)=1,"OK","×")))))</f>
        <v/>
      </c>
      <c r="BE1342" s="126" t="str">
        <f>IF(AC1342="社員","",IF(G1342="","",IF(R1342&lt;&gt;"","",IF(AF1342="CS","OK",IF(VLOOKUP(E1342,カレンダマスタ!$A$5:$D$381,4,FALSE)&gt;0,"",IF(OR(G1342*24&gt;10.84,H1342*24&lt;14.5)=TRUE,"×","OK"))))))</f>
        <v/>
      </c>
      <c r="BF1342" s="126" t="str">
        <f t="shared" si="431"/>
        <v/>
      </c>
      <c r="BG1342" s="126" t="str">
        <f t="shared" si="430"/>
        <v/>
      </c>
      <c r="BI1342" s="130" t="str">
        <f t="shared" si="427"/>
        <v/>
      </c>
    </row>
    <row r="1343" spans="2:61" ht="14.25" customHeight="1">
      <c r="B1343" s="111"/>
      <c r="C1343" s="537"/>
      <c r="D1343" s="142"/>
      <c r="E1343" s="584"/>
      <c r="F1343" s="142"/>
      <c r="G1343" s="589"/>
      <c r="H1343" s="589"/>
      <c r="I1343" s="144"/>
      <c r="J1343" s="148"/>
      <c r="K1343" s="145"/>
      <c r="L1343" s="146"/>
      <c r="M1343" s="146"/>
      <c r="N1343" s="147"/>
      <c r="O1343" s="148"/>
      <c r="P1343" s="148"/>
      <c r="Q1343" s="148"/>
      <c r="R1343" s="149"/>
      <c r="S1343" s="156"/>
      <c r="T1343" s="435" t="str">
        <f t="shared" si="428"/>
        <v/>
      </c>
      <c r="U1343" s="430"/>
      <c r="V1343" s="430" t="str">
        <f t="shared" si="422"/>
        <v/>
      </c>
      <c r="W1343" s="298"/>
      <c r="X1343" s="143" t="str">
        <f t="shared" si="429"/>
        <v/>
      </c>
      <c r="Y1343" s="143" t="str">
        <f t="shared" si="423"/>
        <v/>
      </c>
      <c r="Z1343" s="143" t="str">
        <f t="shared" si="424"/>
        <v/>
      </c>
      <c r="AA1343" s="149" t="str">
        <f t="shared" si="416"/>
        <v/>
      </c>
      <c r="AC1343" s="188" t="str">
        <f>AC1316</f>
        <v/>
      </c>
      <c r="AD1343" s="189" t="str">
        <f>AD1316</f>
        <v/>
      </c>
      <c r="AE1343" s="189" t="str">
        <f>AE1316</f>
        <v/>
      </c>
      <c r="AF1343" s="189" t="str">
        <f>AF1316</f>
        <v/>
      </c>
      <c r="AG1343" s="205">
        <f t="shared" si="425"/>
        <v>0</v>
      </c>
      <c r="AI1343" s="157" t="str">
        <f>IF(月報!G1343&lt;&gt;"",月報!G1343,"")</f>
        <v/>
      </c>
      <c r="AJ1343" s="151" t="str">
        <f>IF(月報!W1343&lt;&gt;"",月報!W1343*24,"")</f>
        <v/>
      </c>
      <c r="AK1343" s="151" t="str">
        <f>IF(月報!P1343&lt;&gt;"",月報!P1343,"")</f>
        <v/>
      </c>
      <c r="AL1343" s="151" t="str">
        <f>IF(月報!Q1343&lt;&gt;"",IF(月報!Q1343="平日残","",月報!Q1343),"")</f>
        <v/>
      </c>
      <c r="AM1343" s="151"/>
      <c r="AN1343" s="151" t="str">
        <f t="shared" si="415"/>
        <v/>
      </c>
      <c r="AO1343" s="151" t="str">
        <f>IF($E1343="","",VLOOKUP($E1343,カレンダマスタ!$A$5:$E$381,5,FALSE))</f>
        <v/>
      </c>
      <c r="AQ1343" s="197" t="str">
        <f>IF(G1343="","",IF(VLOOKUP(E1343,カレンダマスタ!$A$5:$D$381,4,FALSE)=0,"",1))</f>
        <v/>
      </c>
      <c r="AR1343" s="152" t="str">
        <f>IF($G1343="","",IF($AD1343="NSTC",INDEX(カレンダマスタ!$I$26:$O$31,MATCH($G1343,カレンダマスタ!$H$26:$H$31,1),MATCH($H1343,カレンダマスタ!$I$25:$O$25,1)),
IF($AD1343="CS本社",INDEX(カレンダマスタ!$I$36:$O$41,MATCH($G1343,カレンダマスタ!$H$36:$H$41,1),MATCH($H1343,カレンダマスタ!$I$35:$O$35,1)),
IF($AD1343="NS本社",INDEX(カレンダマスタ!$I$94:$O$99,MATCH($G1343,カレンダマスタ!$H$95:$H$100,1),MATCH($H1343,カレンダマスタ!$I$93:$O$93,1)),
IF($AD1343="ODC",INDEX(カレンダマスタ!$I$46:$O$51,MATCH($G1343,カレンダマスタ!$H$46:$H$51,1),MATCH($H1343,カレンダマスタ!$I$45:$O$45,1)),
IF($AD1343="NS東京TC",INDEX(カレンダマスタ!$I$56:$O$61,MATCH($G1343,カレンダマスタ!$H$56:$H$61,1),MATCH($H1343,カレンダマスタ!$I$55:$O$55,1)),""))))))</f>
        <v/>
      </c>
      <c r="AS1343" s="151" t="str">
        <f t="shared" si="426"/>
        <v/>
      </c>
      <c r="AU1343" s="153" t="str">
        <f>IF(E1343="","",VLOOKUP($E1343,カレンダマスタ!$A$4:$E$381,4,FALSE))</f>
        <v/>
      </c>
      <c r="AV1343" s="153" t="str">
        <f t="shared" si="417"/>
        <v/>
      </c>
      <c r="AW1343" s="153" t="str">
        <f t="shared" si="418"/>
        <v/>
      </c>
      <c r="AX1343" s="154" t="str">
        <f t="shared" si="419"/>
        <v/>
      </c>
      <c r="AY1343" s="154" t="str">
        <f t="shared" si="420"/>
        <v/>
      </c>
      <c r="AZ1343" s="144" t="str">
        <f>IF(AX1343&amp;AW1343="勤怠未設定","×",IF(AV1343="勤怠修正","×",IF(AC1343="外注","",IF(AA1343="",IF(AY1343&lt;&gt;"","×",""),IF(VLOOKUP(AA1343,カレンダマスタ!$H$66:$I$83,2,FALSE)&lt;&gt;AY1343,"×","OK")))))</f>
        <v/>
      </c>
      <c r="BC1343" s="153" t="str">
        <f>IF(E1343="","",VLOOKUP($E1343,カレンダマスタ!$A$4:$E$381,4,FALSE))</f>
        <v/>
      </c>
      <c r="BD1343" s="151" t="str">
        <f>IF(AC1343="社員","",IF(AG1343=0,"",IF(AD1343="NSTC",IF(COUNTIF(カレンダマスタ!$Q$5:$Q$32,G1343)=1,"OK","×"),
IF(AD1343="NS本社",IF(COUNTIF(カレンダマスタ!$T$5:$T$32,G1343)=1,"OK","×"),IF(COUNTIF(カレンダマスタ!$R$5:$R$32,G1343)=1,"OK","×")))))</f>
        <v/>
      </c>
      <c r="BE1343" s="151" t="str">
        <f>IF(AC1343="社員","",IF(G1343="","",IF(R1343&lt;&gt;"","",IF(AF1343="CS","OK",IF(VLOOKUP(E1343,カレンダマスタ!$A$5:$D$381,4,FALSE)&gt;0,"",IF(OR(G1343*24&gt;10.84,H1343*24&lt;14.5)=TRUE,"×","OK"))))))</f>
        <v/>
      </c>
      <c r="BF1343" s="151" t="str">
        <f t="shared" si="431"/>
        <v/>
      </c>
      <c r="BG1343" s="151" t="str">
        <f t="shared" si="430"/>
        <v/>
      </c>
      <c r="BI1343" s="144" t="str">
        <f t="shared" si="427"/>
        <v/>
      </c>
    </row>
    <row r="1344" spans="2:61" ht="14.25" customHeight="1">
      <c r="B1344" s="111"/>
      <c r="C1344" s="535"/>
      <c r="D1344" s="112"/>
      <c r="E1344" s="582"/>
      <c r="F1344" s="112"/>
      <c r="G1344" s="587"/>
      <c r="H1344" s="587"/>
      <c r="I1344" s="114"/>
      <c r="J1344" s="118"/>
      <c r="K1344" s="115"/>
      <c r="L1344" s="116"/>
      <c r="M1344" s="116"/>
      <c r="N1344" s="117"/>
      <c r="O1344" s="118"/>
      <c r="P1344" s="118"/>
      <c r="Q1344" s="118"/>
      <c r="R1344" s="119"/>
      <c r="S1344" s="120"/>
      <c r="T1344" s="433" t="str">
        <f t="shared" si="428"/>
        <v/>
      </c>
      <c r="U1344" s="431">
        <f>SUM(T1344:T1350)</f>
        <v>0</v>
      </c>
      <c r="V1344" s="431" t="str">
        <f t="shared" si="422"/>
        <v/>
      </c>
      <c r="W1344" s="298"/>
      <c r="X1344" s="113" t="str">
        <f t="shared" si="429"/>
        <v/>
      </c>
      <c r="Y1344" s="113" t="str">
        <f t="shared" si="423"/>
        <v/>
      </c>
      <c r="Z1344" s="113" t="str">
        <f t="shared" si="424"/>
        <v/>
      </c>
      <c r="AA1344" s="119" t="str">
        <f t="shared" si="416"/>
        <v/>
      </c>
      <c r="AC1344" s="190" t="str">
        <f>AC1316</f>
        <v/>
      </c>
      <c r="AD1344" s="191" t="str">
        <f>AD1316</f>
        <v/>
      </c>
      <c r="AE1344" s="191" t="str">
        <f>AE1316</f>
        <v/>
      </c>
      <c r="AF1344" s="191" t="str">
        <f>AF1316</f>
        <v/>
      </c>
      <c r="AG1344" s="206">
        <f t="shared" si="425"/>
        <v>0</v>
      </c>
      <c r="AI1344" s="159" t="str">
        <f>IF(月報!G1344&lt;&gt;"",月報!G1344,"")</f>
        <v/>
      </c>
      <c r="AJ1344" s="122" t="str">
        <f>IF(月報!W1344&lt;&gt;"",月報!W1344*24,"")</f>
        <v/>
      </c>
      <c r="AK1344" s="122" t="str">
        <f>IF(月報!P1344&lt;&gt;"",月報!P1344,"")</f>
        <v/>
      </c>
      <c r="AL1344" s="122" t="str">
        <f>IF(月報!Q1344&lt;&gt;"",IF(月報!Q1344="平日残","",月報!Q1344),"")</f>
        <v/>
      </c>
      <c r="AM1344" s="122"/>
      <c r="AN1344" s="122" t="str">
        <f t="shared" si="415"/>
        <v/>
      </c>
      <c r="AO1344" s="122" t="str">
        <f>IF($E1344="","",VLOOKUP($E1344,カレンダマスタ!$A$5:$E$381,5,FALSE))</f>
        <v/>
      </c>
      <c r="AQ1344" s="195" t="str">
        <f>IF(G1344="","",IF(VLOOKUP(E1344,カレンダマスタ!$A$5:$D$381,4,FALSE)=0,"",1))</f>
        <v/>
      </c>
      <c r="AR1344" s="123" t="str">
        <f>IF($G1344="","",IF($AD1344="NSTC",INDEX(カレンダマスタ!$I$26:$O$31,MATCH($G1344,カレンダマスタ!$H$26:$H$31,1),MATCH($H1344,カレンダマスタ!$I$25:$O$25,1)),
IF($AD1344="CS本社",INDEX(カレンダマスタ!$I$36:$O$41,MATCH($G1344,カレンダマスタ!$H$36:$H$41,1),MATCH($H1344,カレンダマスタ!$I$35:$O$35,1)),
IF($AD1344="NS本社",INDEX(カレンダマスタ!$I$94:$O$99,MATCH($G1344,カレンダマスタ!$H$95:$H$100,1),MATCH($H1344,カレンダマスタ!$I$93:$O$93,1)),
IF($AD1344="ODC",INDEX(カレンダマスタ!$I$46:$O$51,MATCH($G1344,カレンダマスタ!$H$46:$H$51,1),MATCH($H1344,カレンダマスタ!$I$45:$O$45,1)),
IF($AD1344="NS東京TC",INDEX(カレンダマスタ!$I$56:$O$61,MATCH($G1344,カレンダマスタ!$H$56:$H$61,1),MATCH($H1344,カレンダマスタ!$I$55:$O$55,1)),""))))))</f>
        <v/>
      </c>
      <c r="AS1344" s="122" t="str">
        <f t="shared" si="426"/>
        <v/>
      </c>
      <c r="AU1344" s="124" t="str">
        <f>IF(E1344="","",VLOOKUP($E1344,カレンダマスタ!$A$4:$E$381,4,FALSE))</f>
        <v/>
      </c>
      <c r="AV1344" s="124" t="str">
        <f t="shared" si="417"/>
        <v/>
      </c>
      <c r="AW1344" s="124" t="str">
        <f t="shared" si="418"/>
        <v/>
      </c>
      <c r="AX1344" s="125" t="str">
        <f t="shared" si="419"/>
        <v/>
      </c>
      <c r="AY1344" s="125" t="str">
        <f t="shared" si="420"/>
        <v/>
      </c>
      <c r="AZ1344" s="114" t="str">
        <f>IF(AX1344&amp;AW1344="勤怠未設定","×",IF(AV1344="勤怠修正","×",IF(AC1344="外注","",IF(AA1344="",IF(AY1344&lt;&gt;"","×",""),IF(VLOOKUP(AA1344,カレンダマスタ!$H$66:$I$83,2,FALSE)&lt;&gt;AY1344,"×","OK")))))</f>
        <v/>
      </c>
      <c r="BC1344" s="124" t="str">
        <f>IF(E1344="","",VLOOKUP($E1344,カレンダマスタ!$A$4:$E$381,4,FALSE))</f>
        <v/>
      </c>
      <c r="BD1344" s="122" t="str">
        <f>IF(AC1344="社員","",IF(AG1344=0,"",IF(AD1344="NSTC",IF(COUNTIF(カレンダマスタ!$Q$5:$Q$32,G1344)=1,"OK","×"),
IF(AD1344="NS本社",IF(COUNTIF(カレンダマスタ!$T$5:$T$32,G1344)=1,"OK","×"),IF(COUNTIF(カレンダマスタ!$R$5:$R$32,G1344)=1,"OK","×")))))</f>
        <v/>
      </c>
      <c r="BE1344" s="122" t="str">
        <f>IF(AC1344="社員","",IF(G1344="","",IF(R1344&lt;&gt;"","",IF(AF1344="CS","OK",IF(VLOOKUP(E1344,カレンダマスタ!$A$5:$D$381,4,FALSE)&gt;0,"",IF(OR(G1344*24&gt;10.84,H1344*24&lt;14.5)=TRUE,"×","OK"))))))</f>
        <v/>
      </c>
      <c r="BF1344" s="122" t="str">
        <f t="shared" si="431"/>
        <v/>
      </c>
      <c r="BG1344" s="122" t="str">
        <f t="shared" si="430"/>
        <v/>
      </c>
      <c r="BI1344" s="114" t="str">
        <f t="shared" si="427"/>
        <v/>
      </c>
    </row>
    <row r="1345" spans="2:61" ht="14.25" customHeight="1">
      <c r="B1345" s="111"/>
      <c r="C1345" s="536"/>
      <c r="D1345" s="128"/>
      <c r="E1345" s="583"/>
      <c r="F1345" s="128"/>
      <c r="G1345" s="588"/>
      <c r="H1345" s="588"/>
      <c r="I1345" s="130"/>
      <c r="J1345" s="139"/>
      <c r="K1345" s="131"/>
      <c r="L1345" s="132"/>
      <c r="M1345" s="132"/>
      <c r="N1345" s="141"/>
      <c r="O1345" s="139"/>
      <c r="P1345" s="139"/>
      <c r="Q1345" s="139"/>
      <c r="R1345" s="133"/>
      <c r="S1345" s="134"/>
      <c r="T1345" s="434" t="str">
        <f t="shared" si="428"/>
        <v/>
      </c>
      <c r="U1345" s="429"/>
      <c r="V1345" s="429" t="str">
        <f t="shared" si="422"/>
        <v/>
      </c>
      <c r="W1345" s="298"/>
      <c r="X1345" s="129" t="str">
        <f t="shared" si="429"/>
        <v/>
      </c>
      <c r="Y1345" s="129" t="str">
        <f t="shared" si="423"/>
        <v/>
      </c>
      <c r="Z1345" s="129" t="str">
        <f t="shared" si="424"/>
        <v/>
      </c>
      <c r="AA1345" s="133" t="str">
        <f t="shared" si="416"/>
        <v/>
      </c>
      <c r="AC1345" s="186" t="str">
        <f>AC1316</f>
        <v/>
      </c>
      <c r="AD1345" s="187" t="str">
        <f>AD1316</f>
        <v/>
      </c>
      <c r="AE1345" s="187" t="str">
        <f>AE1316</f>
        <v/>
      </c>
      <c r="AF1345" s="187" t="str">
        <f>AF1316</f>
        <v/>
      </c>
      <c r="AG1345" s="204">
        <f t="shared" si="425"/>
        <v>0</v>
      </c>
      <c r="AI1345" s="135" t="str">
        <f>IF(月報!G1345&lt;&gt;"",月報!G1345,"")</f>
        <v/>
      </c>
      <c r="AJ1345" s="126" t="str">
        <f>IF(月報!W1345&lt;&gt;"",月報!W1345*24,"")</f>
        <v/>
      </c>
      <c r="AK1345" s="126" t="str">
        <f>IF(月報!P1345&lt;&gt;"",月報!P1345,"")</f>
        <v/>
      </c>
      <c r="AL1345" s="126" t="str">
        <f>IF(月報!Q1345&lt;&gt;"",IF(月報!Q1345="平日残","",月報!Q1345),"")</f>
        <v/>
      </c>
      <c r="AM1345" s="126"/>
      <c r="AN1345" s="126" t="str">
        <f t="shared" si="415"/>
        <v/>
      </c>
      <c r="AO1345" s="126" t="str">
        <f>IF($E1345="","",VLOOKUP($E1345,カレンダマスタ!$A$5:$E$381,5,FALSE))</f>
        <v/>
      </c>
      <c r="AQ1345" s="196" t="str">
        <f>IF(G1345="","",IF(VLOOKUP(E1345,カレンダマスタ!$A$5:$D$381,4,FALSE)=0,"",1))</f>
        <v/>
      </c>
      <c r="AR1345" s="136" t="str">
        <f>IF($G1345="","",IF($AD1345="NSTC",INDEX(カレンダマスタ!$I$26:$O$31,MATCH($G1345,カレンダマスタ!$H$26:$H$31,1),MATCH($H1345,カレンダマスタ!$I$25:$O$25,1)),
IF($AD1345="CS本社",INDEX(カレンダマスタ!$I$36:$O$41,MATCH($G1345,カレンダマスタ!$H$36:$H$41,1),MATCH($H1345,カレンダマスタ!$I$35:$O$35,1)),
IF($AD1345="NS本社",INDEX(カレンダマスタ!$I$94:$O$99,MATCH($G1345,カレンダマスタ!$H$95:$H$100,1),MATCH($H1345,カレンダマスタ!$I$93:$O$93,1)),
IF($AD1345="ODC",INDEX(カレンダマスタ!$I$46:$O$51,MATCH($G1345,カレンダマスタ!$H$46:$H$51,1),MATCH($H1345,カレンダマスタ!$I$45:$O$45,1)),
IF($AD1345="NS東京TC",INDEX(カレンダマスタ!$I$56:$O$61,MATCH($G1345,カレンダマスタ!$H$56:$H$61,1),MATCH($H1345,カレンダマスタ!$I$55:$O$55,1)),""))))))</f>
        <v/>
      </c>
      <c r="AS1345" s="126" t="str">
        <f t="shared" si="426"/>
        <v/>
      </c>
      <c r="AU1345" s="137" t="str">
        <f>IF(E1345="","",VLOOKUP($E1345,カレンダマスタ!$A$4:$E$381,4,FALSE))</f>
        <v/>
      </c>
      <c r="AV1345" s="137" t="str">
        <f t="shared" si="417"/>
        <v/>
      </c>
      <c r="AW1345" s="137" t="str">
        <f t="shared" si="418"/>
        <v/>
      </c>
      <c r="AX1345" s="138" t="str">
        <f t="shared" si="419"/>
        <v/>
      </c>
      <c r="AY1345" s="138" t="str">
        <f t="shared" si="420"/>
        <v/>
      </c>
      <c r="AZ1345" s="130" t="str">
        <f>IF(AX1345&amp;AW1345="勤怠未設定","×",IF(AV1345="勤怠修正","×",IF(AC1345="外注","",IF(AA1345="",IF(AY1345&lt;&gt;"","×",""),IF(VLOOKUP(AA1345,カレンダマスタ!$H$66:$I$83,2,FALSE)&lt;&gt;AY1345,"×","OK")))))</f>
        <v/>
      </c>
      <c r="BC1345" s="137" t="str">
        <f>IF(E1345="","",VLOOKUP($E1345,カレンダマスタ!$A$4:$E$381,4,FALSE))</f>
        <v/>
      </c>
      <c r="BD1345" s="126" t="str">
        <f>IF(AC1345="社員","",IF(AG1345=0,"",IF(AD1345="NSTC",IF(COUNTIF(カレンダマスタ!$Q$5:$Q$32,G1345)=1,"OK","×"),
IF(AD1345="NS本社",IF(COUNTIF(カレンダマスタ!$T$5:$T$32,G1345)=1,"OK","×"),IF(COUNTIF(カレンダマスタ!$R$5:$R$32,G1345)=1,"OK","×")))))</f>
        <v/>
      </c>
      <c r="BE1345" s="126" t="str">
        <f>IF(AC1345="社員","",IF(G1345="","",IF(R1345&lt;&gt;"","",IF(AF1345="CS","OK",IF(VLOOKUP(E1345,カレンダマスタ!$A$5:$D$381,4,FALSE)&gt;0,"",IF(OR(G1345*24&gt;10.84,H1345*24&lt;14.5)=TRUE,"×","OK"))))))</f>
        <v/>
      </c>
      <c r="BF1345" s="126" t="str">
        <f t="shared" si="431"/>
        <v/>
      </c>
      <c r="BG1345" s="126" t="str">
        <f t="shared" si="430"/>
        <v/>
      </c>
      <c r="BI1345" s="130" t="str">
        <f t="shared" si="427"/>
        <v/>
      </c>
    </row>
    <row r="1346" spans="2:61" ht="14.25" customHeight="1">
      <c r="B1346" s="111"/>
      <c r="C1346" s="536"/>
      <c r="D1346" s="128"/>
      <c r="E1346" s="583"/>
      <c r="F1346" s="128"/>
      <c r="G1346" s="588"/>
      <c r="H1346" s="588"/>
      <c r="I1346" s="130"/>
      <c r="J1346" s="139"/>
      <c r="K1346" s="131"/>
      <c r="L1346" s="132"/>
      <c r="M1346" s="132"/>
      <c r="N1346" s="141"/>
      <c r="O1346" s="139"/>
      <c r="P1346" s="139"/>
      <c r="Q1346" s="139"/>
      <c r="R1346" s="133"/>
      <c r="S1346" s="134"/>
      <c r="T1346" s="434" t="str">
        <f t="shared" si="428"/>
        <v/>
      </c>
      <c r="U1346" s="429"/>
      <c r="V1346" s="429" t="str">
        <f t="shared" si="422"/>
        <v/>
      </c>
      <c r="W1346" s="298"/>
      <c r="X1346" s="129" t="str">
        <f t="shared" si="429"/>
        <v/>
      </c>
      <c r="Y1346" s="129" t="str">
        <f t="shared" si="423"/>
        <v/>
      </c>
      <c r="Z1346" s="129" t="str">
        <f t="shared" si="424"/>
        <v/>
      </c>
      <c r="AA1346" s="133" t="str">
        <f t="shared" si="416"/>
        <v/>
      </c>
      <c r="AC1346" s="186" t="str">
        <f>AC1316</f>
        <v/>
      </c>
      <c r="AD1346" s="187" t="str">
        <f>AD1316</f>
        <v/>
      </c>
      <c r="AE1346" s="187" t="str">
        <f>AE1316</f>
        <v/>
      </c>
      <c r="AF1346" s="187" t="str">
        <f>AF1316</f>
        <v/>
      </c>
      <c r="AG1346" s="204">
        <f t="shared" si="425"/>
        <v>0</v>
      </c>
      <c r="AI1346" s="160" t="str">
        <f>IF(月報!G1346&lt;&gt;"",月報!G1346,"")</f>
        <v/>
      </c>
      <c r="AJ1346" s="126" t="str">
        <f>IF(月報!W1346&lt;&gt;"",月報!W1346*24,"")</f>
        <v/>
      </c>
      <c r="AK1346" s="126" t="str">
        <f>IF(月報!P1346&lt;&gt;"",月報!P1346,"")</f>
        <v/>
      </c>
      <c r="AL1346" s="126" t="str">
        <f>IF(月報!Q1346&lt;&gt;"",IF(月報!Q1346="平日残","",月報!Q1346),"")</f>
        <v/>
      </c>
      <c r="AM1346" s="126"/>
      <c r="AN1346" s="126" t="str">
        <f t="shared" si="415"/>
        <v/>
      </c>
      <c r="AO1346" s="126" t="str">
        <f>IF($E1346="","",VLOOKUP($E1346,カレンダマスタ!$A$5:$E$381,5,FALSE))</f>
        <v/>
      </c>
      <c r="AQ1346" s="196" t="str">
        <f>IF(G1346="","",IF(VLOOKUP(E1346,カレンダマスタ!$A$5:$D$381,4,FALSE)=0,"",1))</f>
        <v/>
      </c>
      <c r="AR1346" s="136" t="str">
        <f>IF($G1346="","",IF($AD1346="NSTC",INDEX(カレンダマスタ!$I$26:$O$31,MATCH($G1346,カレンダマスタ!$H$26:$H$31,1),MATCH($H1346,カレンダマスタ!$I$25:$O$25,1)),
IF($AD1346="CS本社",INDEX(カレンダマスタ!$I$36:$O$41,MATCH($G1346,カレンダマスタ!$H$36:$H$41,1),MATCH($H1346,カレンダマスタ!$I$35:$O$35,1)),
IF($AD1346="NS本社",INDEX(カレンダマスタ!$I$94:$O$99,MATCH($G1346,カレンダマスタ!$H$95:$H$100,1),MATCH($H1346,カレンダマスタ!$I$93:$O$93,1)),
IF($AD1346="ODC",INDEX(カレンダマスタ!$I$46:$O$51,MATCH($G1346,カレンダマスタ!$H$46:$H$51,1),MATCH($H1346,カレンダマスタ!$I$45:$O$45,1)),
IF($AD1346="NS東京TC",INDEX(カレンダマスタ!$I$56:$O$61,MATCH($G1346,カレンダマスタ!$H$56:$H$61,1),MATCH($H1346,カレンダマスタ!$I$55:$O$55,1)),""))))))</f>
        <v/>
      </c>
      <c r="AS1346" s="126" t="str">
        <f t="shared" si="426"/>
        <v/>
      </c>
      <c r="AU1346" s="137" t="str">
        <f>IF(E1346="","",VLOOKUP($E1346,カレンダマスタ!$A$4:$E$381,4,FALSE))</f>
        <v/>
      </c>
      <c r="AV1346" s="137" t="str">
        <f t="shared" si="417"/>
        <v/>
      </c>
      <c r="AW1346" s="137" t="str">
        <f t="shared" si="418"/>
        <v/>
      </c>
      <c r="AX1346" s="138" t="str">
        <f t="shared" si="419"/>
        <v/>
      </c>
      <c r="AY1346" s="138" t="str">
        <f t="shared" si="420"/>
        <v/>
      </c>
      <c r="AZ1346" s="130" t="str">
        <f>IF(AX1346&amp;AW1346="勤怠未設定","×",IF(AV1346="勤怠修正","×",IF(AC1346="外注","",IF(AA1346="",IF(AY1346&lt;&gt;"","×",""),IF(VLOOKUP(AA1346,カレンダマスタ!$H$66:$I$83,2,FALSE)&lt;&gt;AY1346,"×","OK")))))</f>
        <v/>
      </c>
      <c r="BC1346" s="137" t="str">
        <f>IF(E1346="","",VLOOKUP($E1346,カレンダマスタ!$A$4:$E$381,4,FALSE))</f>
        <v/>
      </c>
      <c r="BD1346" s="126" t="str">
        <f>IF(AC1346="社員","",IF(AG1346=0,"",IF(AD1346="NSTC",IF(COUNTIF(カレンダマスタ!$Q$5:$Q$32,G1346)=1,"OK","×"),
IF(AD1346="NS本社",IF(COUNTIF(カレンダマスタ!$T$5:$T$32,G1346)=1,"OK","×"),IF(COUNTIF(カレンダマスタ!$R$5:$R$32,G1346)=1,"OK","×")))))</f>
        <v/>
      </c>
      <c r="BE1346" s="126" t="str">
        <f>IF(AC1346="社員","",IF(G1346="","",IF(R1346&lt;&gt;"","",IF(AF1346="CS","OK",IF(VLOOKUP(E1346,カレンダマスタ!$A$5:$D$381,4,FALSE)&gt;0,"",IF(OR(G1346*24&gt;10.84,H1346*24&lt;14.5)=TRUE,"×","OK"))))))</f>
        <v/>
      </c>
      <c r="BF1346" s="126" t="str">
        <f t="shared" si="431"/>
        <v/>
      </c>
      <c r="BG1346" s="126" t="str">
        <f t="shared" si="430"/>
        <v/>
      </c>
      <c r="BI1346" s="130" t="str">
        <f t="shared" si="427"/>
        <v/>
      </c>
    </row>
    <row r="1347" spans="2:61">
      <c r="B1347" s="111"/>
      <c r="C1347" s="536"/>
      <c r="D1347" s="128"/>
      <c r="E1347" s="214"/>
      <c r="F1347" s="128"/>
      <c r="G1347" s="588"/>
      <c r="H1347" s="588"/>
      <c r="I1347" s="131"/>
      <c r="J1347" s="139"/>
      <c r="K1347" s="131"/>
      <c r="L1347" s="132"/>
      <c r="M1347" s="132"/>
      <c r="N1347" s="141"/>
      <c r="O1347" s="139"/>
      <c r="P1347" s="139"/>
      <c r="Q1347" s="139"/>
      <c r="R1347" s="133"/>
      <c r="S1347" s="134"/>
      <c r="T1347" s="434" t="str">
        <f t="shared" si="428"/>
        <v/>
      </c>
      <c r="U1347" s="429"/>
      <c r="V1347" s="429" t="str">
        <f t="shared" si="422"/>
        <v/>
      </c>
      <c r="W1347" s="298"/>
      <c r="X1347" s="129" t="str">
        <f t="shared" si="429"/>
        <v/>
      </c>
      <c r="Y1347" s="129" t="str">
        <f t="shared" si="423"/>
        <v/>
      </c>
      <c r="Z1347" s="129" t="str">
        <f t="shared" si="424"/>
        <v/>
      </c>
      <c r="AA1347" s="133" t="str">
        <f t="shared" si="416"/>
        <v/>
      </c>
      <c r="AC1347" s="186" t="str">
        <f>AC1316</f>
        <v/>
      </c>
      <c r="AD1347" s="187" t="str">
        <f>AD1316</f>
        <v/>
      </c>
      <c r="AE1347" s="187" t="str">
        <f>AE1316</f>
        <v/>
      </c>
      <c r="AF1347" s="187" t="str">
        <f>AF1316</f>
        <v/>
      </c>
      <c r="AG1347" s="204">
        <f t="shared" si="425"/>
        <v>0</v>
      </c>
      <c r="AI1347" s="160" t="str">
        <f>IF(月報!G1347&lt;&gt;"",月報!G1347,"")</f>
        <v/>
      </c>
      <c r="AJ1347" s="126" t="str">
        <f>IF(月報!W1347&lt;&gt;"",月報!W1347*24,"")</f>
        <v/>
      </c>
      <c r="AK1347" s="126" t="str">
        <f>IF(月報!P1347&lt;&gt;"",月報!P1347,"")</f>
        <v/>
      </c>
      <c r="AL1347" s="126" t="str">
        <f>IF(月報!Q1347&lt;&gt;"",IF(月報!Q1347="平日残","",月報!Q1347),"")</f>
        <v/>
      </c>
      <c r="AM1347" s="126"/>
      <c r="AN1347" s="126" t="str">
        <f t="shared" si="415"/>
        <v/>
      </c>
      <c r="AO1347" s="126" t="str">
        <f>IF($E1347="","",VLOOKUP($E1347,カレンダマスタ!$A$5:$E$381,5,FALSE))</f>
        <v/>
      </c>
      <c r="AQ1347" s="196" t="str">
        <f>IF(G1347="","",IF(VLOOKUP(E1347,カレンダマスタ!$A$5:$D$381,4,FALSE)=0,"",1))</f>
        <v/>
      </c>
      <c r="AR1347" s="136" t="str">
        <f>IF($G1347="","",IF($AD1347="NSTC",INDEX(カレンダマスタ!$I$26:$O$31,MATCH($G1347,カレンダマスタ!$H$26:$H$31,1),MATCH($H1347,カレンダマスタ!$I$25:$O$25,1)),
IF($AD1347="CS本社",INDEX(カレンダマスタ!$I$36:$O$41,MATCH($G1347,カレンダマスタ!$H$36:$H$41,1),MATCH($H1347,カレンダマスタ!$I$35:$O$35,1)),
IF($AD1347="NS本社",INDEX(カレンダマスタ!$I$94:$O$99,MATCH($G1347,カレンダマスタ!$H$95:$H$100,1),MATCH($H1347,カレンダマスタ!$I$93:$O$93,1)),
IF($AD1347="ODC",INDEX(カレンダマスタ!$I$46:$O$51,MATCH($G1347,カレンダマスタ!$H$46:$H$51,1),MATCH($H1347,カレンダマスタ!$I$45:$O$45,1)),
IF($AD1347="NS東京TC",INDEX(カレンダマスタ!$I$56:$O$61,MATCH($G1347,カレンダマスタ!$H$56:$H$61,1),MATCH($H1347,カレンダマスタ!$I$55:$O$55,1)),""))))))</f>
        <v/>
      </c>
      <c r="AS1347" s="126" t="str">
        <f t="shared" si="426"/>
        <v/>
      </c>
      <c r="AU1347" s="137" t="str">
        <f>IF(E1347="","",VLOOKUP($E1347,カレンダマスタ!$A$4:$E$381,4,FALSE))</f>
        <v/>
      </c>
      <c r="AV1347" s="137" t="str">
        <f t="shared" si="417"/>
        <v/>
      </c>
      <c r="AW1347" s="137" t="str">
        <f t="shared" si="418"/>
        <v/>
      </c>
      <c r="AX1347" s="138" t="str">
        <f t="shared" si="419"/>
        <v/>
      </c>
      <c r="AY1347" s="138" t="str">
        <f t="shared" si="420"/>
        <v/>
      </c>
      <c r="AZ1347" s="130" t="str">
        <f>IF(AX1347&amp;AW1347="勤怠未設定","×",IF(AV1347="勤怠修正","×",IF(AC1347="外注","",IF(AA1347="",IF(AY1347&lt;&gt;"","×",""),IF(VLOOKUP(AA1347,カレンダマスタ!$H$66:$I$83,2,FALSE)&lt;&gt;AY1347,"×","OK")))))</f>
        <v/>
      </c>
      <c r="BC1347" s="137" t="str">
        <f>IF(E1347="","",VLOOKUP($E1347,カレンダマスタ!$A$4:$E$381,4,FALSE))</f>
        <v/>
      </c>
      <c r="BD1347" s="126" t="str">
        <f>IF(AC1347="社員","",IF(AG1347=0,"",IF(AD1347="NSTC",IF(COUNTIF(カレンダマスタ!$Q$5:$Q$32,G1347)=1,"OK","×"),
IF(AD1347="NS本社",IF(COUNTIF(カレンダマスタ!$T$5:$T$32,G1347)=1,"OK","×"),IF(COUNTIF(カレンダマスタ!$R$5:$R$32,G1347)=1,"OK","×")))))</f>
        <v/>
      </c>
      <c r="BE1347" s="126" t="str">
        <f>IF(AC1347="社員","",IF(G1347="","",IF(R1347&lt;&gt;"","",IF(AF1347="CS","OK",IF(VLOOKUP(E1347,カレンダマスタ!$A$5:$D$381,4,FALSE)&gt;0,"",IF(OR(G1347*24&gt;10.84,H1347*24&lt;14.5)=TRUE,"×","OK"))))))</f>
        <v/>
      </c>
      <c r="BF1347" s="126" t="str">
        <f t="shared" si="431"/>
        <v/>
      </c>
      <c r="BG1347" s="126" t="str">
        <f t="shared" si="430"/>
        <v/>
      </c>
      <c r="BI1347" s="130" t="str">
        <f t="shared" si="427"/>
        <v/>
      </c>
    </row>
    <row r="1348" spans="2:61">
      <c r="B1348" s="111"/>
      <c r="C1348" s="536"/>
      <c r="D1348" s="128"/>
      <c r="E1348" s="214"/>
      <c r="F1348" s="128"/>
      <c r="G1348" s="588"/>
      <c r="H1348" s="588"/>
      <c r="I1348" s="131"/>
      <c r="J1348" s="139"/>
      <c r="K1348" s="131"/>
      <c r="L1348" s="132"/>
      <c r="M1348" s="132"/>
      <c r="N1348" s="141"/>
      <c r="O1348" s="139"/>
      <c r="P1348" s="139"/>
      <c r="Q1348" s="139"/>
      <c r="R1348" s="133"/>
      <c r="S1348" s="134"/>
      <c r="T1348" s="434" t="str">
        <f t="shared" si="428"/>
        <v/>
      </c>
      <c r="U1348" s="429"/>
      <c r="V1348" s="429" t="str">
        <f t="shared" si="422"/>
        <v/>
      </c>
      <c r="W1348" s="298"/>
      <c r="X1348" s="129" t="str">
        <f t="shared" si="429"/>
        <v/>
      </c>
      <c r="Y1348" s="129" t="str">
        <f t="shared" si="423"/>
        <v/>
      </c>
      <c r="Z1348" s="129" t="str">
        <f t="shared" si="424"/>
        <v/>
      </c>
      <c r="AA1348" s="133" t="str">
        <f t="shared" si="416"/>
        <v/>
      </c>
      <c r="AC1348" s="186" t="str">
        <f>AC1316</f>
        <v/>
      </c>
      <c r="AD1348" s="187" t="str">
        <f>AD1316</f>
        <v/>
      </c>
      <c r="AE1348" s="187" t="str">
        <f>AE1316</f>
        <v/>
      </c>
      <c r="AF1348" s="187" t="str">
        <f>AF1316</f>
        <v/>
      </c>
      <c r="AG1348" s="204">
        <f t="shared" si="425"/>
        <v>0</v>
      </c>
      <c r="AI1348" s="160" t="str">
        <f>IF(月報!G1348&lt;&gt;"",月報!G1348,"")</f>
        <v/>
      </c>
      <c r="AJ1348" s="126" t="str">
        <f>IF(月報!W1348&lt;&gt;"",月報!W1348*24,"")</f>
        <v/>
      </c>
      <c r="AK1348" s="126" t="str">
        <f>IF(月報!P1348&lt;&gt;"",月報!P1348,"")</f>
        <v/>
      </c>
      <c r="AL1348" s="126" t="str">
        <f>IF(月報!Q1348&lt;&gt;"",IF(月報!Q1348="平日残","",月報!Q1348),"")</f>
        <v/>
      </c>
      <c r="AM1348" s="126"/>
      <c r="AN1348" s="126" t="str">
        <f t="shared" si="415"/>
        <v/>
      </c>
      <c r="AO1348" s="126" t="str">
        <f>IF($E1348="","",VLOOKUP($E1348,カレンダマスタ!$A$5:$E$381,5,FALSE))</f>
        <v/>
      </c>
      <c r="AQ1348" s="196" t="str">
        <f>IF(G1348="","",IF(VLOOKUP(E1348,カレンダマスタ!$A$5:$D$381,4,FALSE)=0,"",1))</f>
        <v/>
      </c>
      <c r="AR1348" s="136" t="str">
        <f>IF($G1348="","",IF($AD1348="NSTC",INDEX(カレンダマスタ!$I$26:$O$31,MATCH($G1348,カレンダマスタ!$H$26:$H$31,1),MATCH($H1348,カレンダマスタ!$I$25:$O$25,1)),
IF($AD1348="CS本社",INDEX(カレンダマスタ!$I$36:$O$41,MATCH($G1348,カレンダマスタ!$H$36:$H$41,1),MATCH($H1348,カレンダマスタ!$I$35:$O$35,1)),
IF($AD1348="NS本社",INDEX(カレンダマスタ!$I$94:$O$99,MATCH($G1348,カレンダマスタ!$H$95:$H$100,1),MATCH($H1348,カレンダマスタ!$I$93:$O$93,1)),
IF($AD1348="ODC",INDEX(カレンダマスタ!$I$46:$O$51,MATCH($G1348,カレンダマスタ!$H$46:$H$51,1),MATCH($H1348,カレンダマスタ!$I$45:$O$45,1)),
IF($AD1348="NS東京TC",INDEX(カレンダマスタ!$I$56:$O$61,MATCH($G1348,カレンダマスタ!$H$56:$H$61,1),MATCH($H1348,カレンダマスタ!$I$55:$O$55,1)),""))))))</f>
        <v/>
      </c>
      <c r="AS1348" s="126" t="str">
        <f t="shared" si="426"/>
        <v/>
      </c>
      <c r="AU1348" s="137" t="str">
        <f>IF(E1348="","",VLOOKUP($E1348,カレンダマスタ!$A$4:$E$381,4,FALSE))</f>
        <v/>
      </c>
      <c r="AV1348" s="137" t="str">
        <f t="shared" si="417"/>
        <v/>
      </c>
      <c r="AW1348" s="137" t="str">
        <f t="shared" si="418"/>
        <v/>
      </c>
      <c r="AX1348" s="138" t="str">
        <f t="shared" si="419"/>
        <v/>
      </c>
      <c r="AY1348" s="138" t="str">
        <f t="shared" si="420"/>
        <v/>
      </c>
      <c r="AZ1348" s="130" t="str">
        <f>IF(AX1348&amp;AW1348="勤怠未設定","×",IF(AV1348="勤怠修正","×",IF(AC1348="外注","",IF(AA1348="",IF(AY1348&lt;&gt;"","×",""),IF(VLOOKUP(AA1348,カレンダマスタ!$H$66:$I$83,2,FALSE)&lt;&gt;AY1348,"×","OK")))))</f>
        <v/>
      </c>
      <c r="BC1348" s="137" t="str">
        <f>IF(E1348="","",VLOOKUP($E1348,カレンダマスタ!$A$4:$E$381,4,FALSE))</f>
        <v/>
      </c>
      <c r="BD1348" s="126" t="str">
        <f>IF(AC1348="社員","",IF(AG1348=0,"",IF(AD1348="NSTC",IF(COUNTIF(カレンダマスタ!$Q$5:$Q$32,G1348)=1,"OK","×"),
IF(AD1348="NS本社",IF(COUNTIF(カレンダマスタ!$T$5:$T$32,G1348)=1,"OK","×"),IF(COUNTIF(カレンダマスタ!$R$5:$R$32,G1348)=1,"OK","×")))))</f>
        <v/>
      </c>
      <c r="BE1348" s="126" t="str">
        <f>IF(AC1348="社員","",IF(G1348="","",IF(R1348&lt;&gt;"","",IF(AF1348="CS","OK",IF(VLOOKUP(E1348,カレンダマスタ!$A$5:$D$381,4,FALSE)&gt;0,"",IF(OR(G1348*24&gt;10.84,H1348*24&lt;14.5)=TRUE,"×","OK"))))))</f>
        <v/>
      </c>
      <c r="BF1348" s="126" t="str">
        <f t="shared" si="431"/>
        <v/>
      </c>
      <c r="BG1348" s="126" t="str">
        <f t="shared" si="430"/>
        <v/>
      </c>
      <c r="BI1348" s="130" t="str">
        <f t="shared" si="427"/>
        <v/>
      </c>
    </row>
    <row r="1349" spans="2:61">
      <c r="B1349" s="111"/>
      <c r="C1349" s="536"/>
      <c r="D1349" s="128"/>
      <c r="E1349" s="214"/>
      <c r="F1349" s="128"/>
      <c r="G1349" s="588"/>
      <c r="H1349" s="588"/>
      <c r="I1349" s="131"/>
      <c r="J1349" s="139"/>
      <c r="K1349" s="131"/>
      <c r="L1349" s="132"/>
      <c r="M1349" s="132"/>
      <c r="N1349" s="141"/>
      <c r="O1349" s="139"/>
      <c r="P1349" s="139"/>
      <c r="Q1349" s="139"/>
      <c r="R1349" s="133"/>
      <c r="S1349" s="134"/>
      <c r="T1349" s="434" t="str">
        <f t="shared" si="428"/>
        <v/>
      </c>
      <c r="U1349" s="429"/>
      <c r="V1349" s="429" t="str">
        <f t="shared" si="422"/>
        <v/>
      </c>
      <c r="W1349" s="298"/>
      <c r="X1349" s="129" t="str">
        <f t="shared" si="429"/>
        <v/>
      </c>
      <c r="Y1349" s="129" t="str">
        <f t="shared" si="423"/>
        <v/>
      </c>
      <c r="Z1349" s="129" t="str">
        <f t="shared" si="424"/>
        <v/>
      </c>
      <c r="AA1349" s="133" t="str">
        <f t="shared" si="416"/>
        <v/>
      </c>
      <c r="AC1349" s="186" t="str">
        <f>AC1316</f>
        <v/>
      </c>
      <c r="AD1349" s="187" t="str">
        <f>AD1316</f>
        <v/>
      </c>
      <c r="AE1349" s="187" t="str">
        <f>AE1316</f>
        <v/>
      </c>
      <c r="AF1349" s="187" t="str">
        <f>AF1316</f>
        <v/>
      </c>
      <c r="AG1349" s="204">
        <f t="shared" si="425"/>
        <v>0</v>
      </c>
      <c r="AI1349" s="160" t="str">
        <f>IF(月報!G1349&lt;&gt;"",月報!G1349,"")</f>
        <v/>
      </c>
      <c r="AJ1349" s="126" t="str">
        <f>IF(月報!W1349&lt;&gt;"",月報!W1349*24,"")</f>
        <v/>
      </c>
      <c r="AK1349" s="126" t="str">
        <f>IF(月報!P1349&lt;&gt;"",月報!P1349,"")</f>
        <v/>
      </c>
      <c r="AL1349" s="126" t="str">
        <f>IF(月報!Q1349&lt;&gt;"",IF(月報!Q1349="平日残","",月報!Q1349),"")</f>
        <v/>
      </c>
      <c r="AM1349" s="126"/>
      <c r="AN1349" s="126" t="str">
        <f t="shared" si="415"/>
        <v/>
      </c>
      <c r="AO1349" s="126" t="str">
        <f>IF($E1349="","",VLOOKUP($E1349,カレンダマスタ!$A$5:$E$381,5,FALSE))</f>
        <v/>
      </c>
      <c r="AQ1349" s="196" t="str">
        <f>IF(G1349="","",IF(VLOOKUP(E1349,カレンダマスタ!$A$5:$D$381,4,FALSE)=0,"",1))</f>
        <v/>
      </c>
      <c r="AR1349" s="136" t="str">
        <f>IF($G1349="","",IF($AD1349="NSTC",INDEX(カレンダマスタ!$I$26:$O$31,MATCH($G1349,カレンダマスタ!$H$26:$H$31,1),MATCH($H1349,カレンダマスタ!$I$25:$O$25,1)),
IF($AD1349="CS本社",INDEX(カレンダマスタ!$I$36:$O$41,MATCH($G1349,カレンダマスタ!$H$36:$H$41,1),MATCH($H1349,カレンダマスタ!$I$35:$O$35,1)),
IF($AD1349="NS本社",INDEX(カレンダマスタ!$I$94:$O$99,MATCH($G1349,カレンダマスタ!$H$95:$H$100,1),MATCH($H1349,カレンダマスタ!$I$93:$O$93,1)),
IF($AD1349="ODC",INDEX(カレンダマスタ!$I$46:$O$51,MATCH($G1349,カレンダマスタ!$H$46:$H$51,1),MATCH($H1349,カレンダマスタ!$I$45:$O$45,1)),
IF($AD1349="NS東京TC",INDEX(カレンダマスタ!$I$56:$O$61,MATCH($G1349,カレンダマスタ!$H$56:$H$61,1),MATCH($H1349,カレンダマスタ!$I$55:$O$55,1)),""))))))</f>
        <v/>
      </c>
      <c r="AS1349" s="126" t="str">
        <f t="shared" si="426"/>
        <v/>
      </c>
      <c r="AU1349" s="137" t="str">
        <f>IF(E1349="","",VLOOKUP($E1349,カレンダマスタ!$A$4:$E$381,4,FALSE))</f>
        <v/>
      </c>
      <c r="AV1349" s="137" t="str">
        <f t="shared" si="417"/>
        <v/>
      </c>
      <c r="AW1349" s="137" t="str">
        <f t="shared" si="418"/>
        <v/>
      </c>
      <c r="AX1349" s="138" t="str">
        <f t="shared" si="419"/>
        <v/>
      </c>
      <c r="AY1349" s="138" t="str">
        <f t="shared" si="420"/>
        <v/>
      </c>
      <c r="AZ1349" s="130" t="str">
        <f>IF(AX1349&amp;AW1349="勤怠未設定","×",IF(AV1349="勤怠修正","×",IF(AC1349="外注","",IF(AA1349="",IF(AY1349&lt;&gt;"","×",""),IF(VLOOKUP(AA1349,カレンダマスタ!$H$66:$I$83,2,FALSE)&lt;&gt;AY1349,"×","OK")))))</f>
        <v/>
      </c>
      <c r="BC1349" s="137" t="str">
        <f>IF(E1349="","",VLOOKUP($E1349,カレンダマスタ!$A$4:$E$381,4,FALSE))</f>
        <v/>
      </c>
      <c r="BD1349" s="126" t="str">
        <f>IF(AC1349="社員","",IF(AG1349=0,"",IF(AD1349="NSTC",IF(COUNTIF(カレンダマスタ!$Q$5:$Q$32,G1349)=1,"OK","×"),
IF(AD1349="NS本社",IF(COUNTIF(カレンダマスタ!$T$5:$T$32,G1349)=1,"OK","×"),IF(COUNTIF(カレンダマスタ!$R$5:$R$32,G1349)=1,"OK","×")))))</f>
        <v/>
      </c>
      <c r="BE1349" s="126" t="str">
        <f>IF(AC1349="社員","",IF(G1349="","",IF(R1349&lt;&gt;"","",IF(AF1349="CS","OK",IF(VLOOKUP(E1349,カレンダマスタ!$A$5:$D$381,4,FALSE)&gt;0,"",IF(OR(G1349*24&gt;10.84,H1349*24&lt;14.5)=TRUE,"×","OK"))))))</f>
        <v/>
      </c>
      <c r="BF1349" s="126" t="str">
        <f t="shared" si="431"/>
        <v/>
      </c>
      <c r="BG1349" s="126" t="str">
        <f t="shared" si="430"/>
        <v/>
      </c>
      <c r="BI1349" s="130" t="str">
        <f t="shared" si="427"/>
        <v/>
      </c>
    </row>
    <row r="1350" spans="2:61" ht="13.8" thickBot="1">
      <c r="B1350" s="161"/>
      <c r="C1350" s="538"/>
      <c r="D1350" s="162"/>
      <c r="E1350" s="215"/>
      <c r="F1350" s="162"/>
      <c r="G1350" s="590"/>
      <c r="H1350" s="590"/>
      <c r="I1350" s="164"/>
      <c r="J1350" s="165"/>
      <c r="K1350" s="164"/>
      <c r="L1350" s="166"/>
      <c r="M1350" s="166"/>
      <c r="N1350" s="167"/>
      <c r="O1350" s="165"/>
      <c r="P1350" s="165"/>
      <c r="Q1350" s="165"/>
      <c r="R1350" s="168"/>
      <c r="S1350" s="169"/>
      <c r="T1350" s="436" t="str">
        <f t="shared" si="428"/>
        <v/>
      </c>
      <c r="U1350" s="432"/>
      <c r="V1350" s="432" t="str">
        <f t="shared" si="422"/>
        <v/>
      </c>
      <c r="W1350" s="298"/>
      <c r="X1350" s="165" t="str">
        <f t="shared" si="429"/>
        <v/>
      </c>
      <c r="Y1350" s="165" t="str">
        <f t="shared" si="423"/>
        <v/>
      </c>
      <c r="Z1350" s="165" t="str">
        <f t="shared" si="424"/>
        <v/>
      </c>
      <c r="AA1350" s="168" t="str">
        <f t="shared" si="416"/>
        <v/>
      </c>
      <c r="AC1350" s="192" t="str">
        <f>AC1316</f>
        <v/>
      </c>
      <c r="AD1350" s="193" t="str">
        <f>AD1316</f>
        <v/>
      </c>
      <c r="AE1350" s="193" t="str">
        <f>AE1316</f>
        <v/>
      </c>
      <c r="AF1350" s="193" t="str">
        <f>AF1316</f>
        <v/>
      </c>
      <c r="AG1350" s="207">
        <f t="shared" si="425"/>
        <v>0</v>
      </c>
      <c r="AI1350" s="170" t="str">
        <f>IF(月報!G1350&lt;&gt;"",月報!G1350,"")</f>
        <v/>
      </c>
      <c r="AJ1350" s="171" t="str">
        <f>IF(月報!W1350&lt;&gt;"",月報!W1350*24,"")</f>
        <v/>
      </c>
      <c r="AK1350" s="171" t="str">
        <f>IF(月報!P1350&lt;&gt;"",月報!P1350,"")</f>
        <v/>
      </c>
      <c r="AL1350" s="171" t="str">
        <f>IF(月報!Q1350&lt;&gt;"",IF(月報!Q1350="平日残","",月報!Q1350),"")</f>
        <v/>
      </c>
      <c r="AM1350" s="171"/>
      <c r="AN1350" s="171" t="str">
        <f t="shared" si="415"/>
        <v/>
      </c>
      <c r="AO1350" s="171" t="str">
        <f>IF($E1350="","",VLOOKUP($E1350,カレンダマスタ!$A$5:$E$381,5,FALSE))</f>
        <v/>
      </c>
      <c r="AQ1350" s="198" t="str">
        <f>IF(G1350="","",IF(VLOOKUP(E1350,カレンダマスタ!$A$5:$D$381,4,FALSE)=0,"",1))</f>
        <v/>
      </c>
      <c r="AR1350" s="172" t="str">
        <f>IF($G1350="","",IF($AD1350="NSTC",INDEX(カレンダマスタ!$I$26:$O$31,MATCH($G1350,カレンダマスタ!$H$26:$H$31,1),MATCH($H1350,カレンダマスタ!$I$25:$O$25,1)),
IF($AD1350="CS本社",INDEX(カレンダマスタ!$I$36:$O$41,MATCH($G1350,カレンダマスタ!$H$36:$H$41,1),MATCH($H1350,カレンダマスタ!$I$35:$O$35,1)),
IF($AD1350="NS本社",INDEX(カレンダマスタ!$I$94:$O$99,MATCH($G1350,カレンダマスタ!$H$95:$H$100,1),MATCH($H1350,カレンダマスタ!$I$93:$O$93,1)),
IF($AD1350="ODC",INDEX(カレンダマスタ!$I$46:$O$51,MATCH($G1350,カレンダマスタ!$H$46:$H$51,1),MATCH($H1350,カレンダマスタ!$I$45:$O$45,1)),
IF($AD1350="NS東京TC",INDEX(カレンダマスタ!$I$56:$O$61,MATCH($G1350,カレンダマスタ!$H$56:$H$61,1),MATCH($H1350,カレンダマスタ!$I$55:$O$55,1)),""))))))</f>
        <v/>
      </c>
      <c r="AS1350" s="171" t="str">
        <f t="shared" si="426"/>
        <v/>
      </c>
      <c r="AU1350" s="173" t="str">
        <f>IF(E1350="","",VLOOKUP($E1350,カレンダマスタ!$A$4:$E$381,4,FALSE))</f>
        <v/>
      </c>
      <c r="AV1350" s="173" t="str">
        <f t="shared" si="417"/>
        <v/>
      </c>
      <c r="AW1350" s="173" t="str">
        <f t="shared" si="418"/>
        <v/>
      </c>
      <c r="AX1350" s="174" t="str">
        <f t="shared" si="419"/>
        <v/>
      </c>
      <c r="AY1350" s="174" t="str">
        <f t="shared" si="420"/>
        <v/>
      </c>
      <c r="AZ1350" s="175" t="str">
        <f>IF(AX1350&amp;AW1350="勤怠未設定","×",IF(AV1350="勤怠修正","×",IF(AC1350="外注","",IF(AA1350="",IF(AY1350&lt;&gt;"","×",""),IF(VLOOKUP(AA1350,カレンダマスタ!$H$66:$I$83,2,FALSE)&lt;&gt;AY1350,"×","OK")))))</f>
        <v/>
      </c>
      <c r="BC1350" s="173" t="str">
        <f>IF(E1350="","",VLOOKUP($E1350,カレンダマスタ!$A$4:$E$381,4,FALSE))</f>
        <v/>
      </c>
      <c r="BD1350" s="171" t="str">
        <f>IF(AC1350="社員","",IF(AG1350=0,"",IF(AD1350="NSTC",IF(COUNTIF(カレンダマスタ!$Q$5:$Q$32,G1350)=1,"OK","×"),
IF(AD1350="NS本社",IF(COUNTIF(カレンダマスタ!$T$5:$T$32,G1350)=1,"OK","×"),IF(COUNTIF(カレンダマスタ!$R$5:$R$32,G1350)=1,"OK","×")))))</f>
        <v/>
      </c>
      <c r="BE1350" s="171" t="str">
        <f>IF(AC1350="社員","",IF(G1350="","",IF(R1350&lt;&gt;"","",IF(AF1350="CS","OK",IF(VLOOKUP(E1350,カレンダマスタ!$A$5:$D$381,4,FALSE)&gt;0,"",IF(OR(G1350*24&gt;10.84,H1350*24&lt;14.5)=TRUE,"×","OK"))))))</f>
        <v/>
      </c>
      <c r="BF1350" s="171" t="str">
        <f t="shared" si="431"/>
        <v/>
      </c>
      <c r="BG1350" s="171" t="str">
        <f t="shared" si="430"/>
        <v/>
      </c>
      <c r="BI1350" s="175" t="str">
        <f t="shared" si="427"/>
        <v/>
      </c>
    </row>
    <row r="1351" spans="2:61">
      <c r="B1351" s="323"/>
      <c r="C1351" s="539"/>
      <c r="D1351" s="324"/>
      <c r="E1351" s="325"/>
      <c r="F1351" s="324"/>
      <c r="G1351" s="591"/>
      <c r="H1351" s="591"/>
      <c r="I1351" s="339"/>
      <c r="J1351" s="320"/>
      <c r="K1351" s="319"/>
      <c r="L1351" s="320"/>
      <c r="M1351" s="320"/>
      <c r="N1351" s="320"/>
      <c r="O1351" s="340"/>
      <c r="P1351" s="340"/>
      <c r="Q1351" s="340"/>
      <c r="R1351" s="327"/>
      <c r="S1351" s="328"/>
      <c r="T1351" s="341"/>
      <c r="U1351" s="342"/>
      <c r="V1351" s="342"/>
      <c r="W1351" s="298"/>
      <c r="X1351" s="326"/>
      <c r="Y1351" s="326"/>
      <c r="Z1351" s="326"/>
      <c r="AA1351" s="327" t="str">
        <f t="shared" si="416"/>
        <v/>
      </c>
      <c r="AC1351" s="541"/>
      <c r="AD1351" s="542"/>
      <c r="AE1351" s="542"/>
      <c r="AF1351" s="542"/>
      <c r="AG1351" s="543"/>
      <c r="AI1351" s="348" t="str">
        <f>IF(月報!G1351&lt;&gt;"",月報!G1351,"")</f>
        <v/>
      </c>
      <c r="AJ1351" s="349" t="str">
        <f>IF(月報!W1351&lt;&gt;"",月報!W1351*24,"")</f>
        <v/>
      </c>
      <c r="AK1351" s="349" t="str">
        <f>IF(月報!P1351&lt;&gt;"",月報!P1351,"")</f>
        <v/>
      </c>
      <c r="AL1351" s="349" t="str">
        <f>IF(月報!Q1351&lt;&gt;"",IF(月報!Q1351="平日残","",月報!Q1351),"")</f>
        <v/>
      </c>
      <c r="AM1351" s="349"/>
      <c r="AN1351" s="349" t="str">
        <f t="shared" si="415"/>
        <v/>
      </c>
      <c r="AO1351" s="349" t="str">
        <f>IF($E1351="","",VLOOKUP($E1351,カレンダマスタ!$A$5:$E$381,5,FALSE))</f>
        <v/>
      </c>
      <c r="AQ1351" s="351"/>
      <c r="AR1351" s="352"/>
      <c r="AS1351" s="349"/>
      <c r="AU1351" s="355"/>
      <c r="AV1351" s="355" t="str">
        <f t="shared" si="417"/>
        <v/>
      </c>
      <c r="AW1351" s="355" t="str">
        <f t="shared" si="418"/>
        <v/>
      </c>
      <c r="AX1351" s="356" t="str">
        <f t="shared" si="419"/>
        <v/>
      </c>
      <c r="AY1351" s="356" t="str">
        <f t="shared" si="420"/>
        <v/>
      </c>
      <c r="AZ1351" s="357" t="str">
        <f>IF(AX1351&amp;AW1351="勤怠未設定","×",IF(AV1351="勤怠修正","×",IF(AC1351="外注","",IF(AA1351="",IF(AY1351&lt;&gt;"","×",""),IF(VLOOKUP(AA1351,カレンダマスタ!$H$66:$I$83,2,FALSE)&lt;&gt;AY1351,"×","OK")))))</f>
        <v/>
      </c>
      <c r="BC1351" s="355"/>
      <c r="BD1351" s="349"/>
      <c r="BE1351" s="349"/>
      <c r="BF1351" s="349" t="str">
        <f t="shared" si="431"/>
        <v/>
      </c>
      <c r="BG1351" s="349"/>
      <c r="BI1351" s="357" t="str">
        <f t="shared" ref="BI1351:BI1360" si="432">IF(OR(AO1351="×",AS1351="×",AZ1351="×",BD1351="×",BE1351="×",BF1351="TW未入力",BF1351="週報未入力",BG1351="×"),"×","")</f>
        <v/>
      </c>
    </row>
    <row r="1352" spans="2:61">
      <c r="B1352" s="323"/>
      <c r="C1352" s="539"/>
      <c r="D1352" s="324"/>
      <c r="E1352" s="325"/>
      <c r="F1352" s="324"/>
      <c r="G1352" s="591"/>
      <c r="H1352" s="591"/>
      <c r="I1352" s="339"/>
      <c r="J1352" s="320"/>
      <c r="K1352" s="319"/>
      <c r="L1352" s="320"/>
      <c r="M1352" s="320"/>
      <c r="N1352" s="320"/>
      <c r="O1352" s="340"/>
      <c r="P1352" s="340"/>
      <c r="Q1352" s="340"/>
      <c r="R1352" s="327"/>
      <c r="S1352" s="328"/>
      <c r="T1352" s="341"/>
      <c r="U1352" s="342"/>
      <c r="V1352" s="342"/>
      <c r="W1352" s="298"/>
      <c r="X1352" s="326"/>
      <c r="Y1352" s="326"/>
      <c r="Z1352" s="326"/>
      <c r="AA1352" s="327" t="str">
        <f t="shared" si="416"/>
        <v/>
      </c>
      <c r="AC1352" s="544"/>
      <c r="AD1352" s="545"/>
      <c r="AE1352" s="545"/>
      <c r="AF1352" s="545"/>
      <c r="AG1352" s="546"/>
      <c r="AI1352" s="348" t="str">
        <f>IF(月報!G1352&lt;&gt;"",月報!G1352,"")</f>
        <v/>
      </c>
      <c r="AJ1352" s="349" t="str">
        <f>IF(月報!W1352&lt;&gt;"",月報!W1352*24,"")</f>
        <v/>
      </c>
      <c r="AK1352" s="349" t="str">
        <f>IF(月報!P1352&lt;&gt;"",月報!P1352,"")</f>
        <v/>
      </c>
      <c r="AL1352" s="349" t="str">
        <f>IF(月報!Q1352&lt;&gt;"",IF(月報!Q1352="平日残","",月報!Q1352),"")</f>
        <v/>
      </c>
      <c r="AM1352" s="349"/>
      <c r="AN1352" s="349" t="str">
        <f t="shared" si="415"/>
        <v/>
      </c>
      <c r="AO1352" s="349" t="str">
        <f>IF($E1352="","",VLOOKUP($E1352,カレンダマスタ!$A$5:$E$381,5,FALSE))</f>
        <v/>
      </c>
      <c r="AQ1352" s="351"/>
      <c r="AR1352" s="352"/>
      <c r="AS1352" s="349"/>
      <c r="AU1352" s="355"/>
      <c r="AV1352" s="355" t="str">
        <f t="shared" si="417"/>
        <v/>
      </c>
      <c r="AW1352" s="355" t="str">
        <f t="shared" si="418"/>
        <v/>
      </c>
      <c r="AX1352" s="356" t="str">
        <f t="shared" si="419"/>
        <v/>
      </c>
      <c r="AY1352" s="356" t="str">
        <f t="shared" si="420"/>
        <v/>
      </c>
      <c r="AZ1352" s="357" t="str">
        <f>IF(AX1352&amp;AW1352="勤怠未設定","×",IF(AV1352="勤怠修正","×",IF(AC1352="外注","",IF(AA1352="",IF(AY1352&lt;&gt;"","×",""),IF(VLOOKUP(AA1352,カレンダマスタ!$H$66:$I$83,2,FALSE)&lt;&gt;AY1352,"×","OK")))))</f>
        <v/>
      </c>
      <c r="BC1352" s="355"/>
      <c r="BD1352" s="349"/>
      <c r="BE1352" s="349"/>
      <c r="BF1352" s="349" t="str">
        <f t="shared" si="431"/>
        <v/>
      </c>
      <c r="BG1352" s="349"/>
      <c r="BI1352" s="357" t="str">
        <f t="shared" si="432"/>
        <v/>
      </c>
    </row>
    <row r="1353" spans="2:61">
      <c r="B1353" s="323"/>
      <c r="C1353" s="539"/>
      <c r="D1353" s="324"/>
      <c r="E1353" s="325"/>
      <c r="F1353" s="324"/>
      <c r="G1353" s="591"/>
      <c r="H1353" s="591"/>
      <c r="I1353" s="339"/>
      <c r="J1353" s="320"/>
      <c r="K1353" s="319"/>
      <c r="L1353" s="320"/>
      <c r="M1353" s="320"/>
      <c r="N1353" s="320"/>
      <c r="O1353" s="340"/>
      <c r="P1353" s="340"/>
      <c r="Q1353" s="340"/>
      <c r="R1353" s="327"/>
      <c r="S1353" s="328"/>
      <c r="T1353" s="341"/>
      <c r="U1353" s="342"/>
      <c r="V1353" s="342"/>
      <c r="W1353" s="298"/>
      <c r="X1353" s="326"/>
      <c r="Y1353" s="326"/>
      <c r="Z1353" s="326"/>
      <c r="AA1353" s="327" t="str">
        <f t="shared" si="416"/>
        <v/>
      </c>
      <c r="AC1353" s="544"/>
      <c r="AD1353" s="545"/>
      <c r="AE1353" s="545"/>
      <c r="AF1353" s="545"/>
      <c r="AG1353" s="546"/>
      <c r="AI1353" s="348" t="str">
        <f>IF(月報!G1353&lt;&gt;"",月報!G1353,"")</f>
        <v/>
      </c>
      <c r="AJ1353" s="349" t="str">
        <f>IF(月報!W1353&lt;&gt;"",月報!W1353*24,"")</f>
        <v/>
      </c>
      <c r="AK1353" s="349" t="str">
        <f>IF(月報!P1353&lt;&gt;"",月報!P1353,"")</f>
        <v/>
      </c>
      <c r="AL1353" s="349" t="str">
        <f>IF(月報!Q1353&lt;&gt;"",IF(月報!Q1353="平日残","",月報!Q1353),"")</f>
        <v/>
      </c>
      <c r="AM1353" s="349"/>
      <c r="AN1353" s="349" t="str">
        <f t="shared" si="415"/>
        <v/>
      </c>
      <c r="AO1353" s="349" t="str">
        <f>IF($E1353="","",VLOOKUP($E1353,カレンダマスタ!$A$5:$E$381,5,FALSE))</f>
        <v/>
      </c>
      <c r="AQ1353" s="351"/>
      <c r="AR1353" s="352"/>
      <c r="AS1353" s="349"/>
      <c r="AU1353" s="355"/>
      <c r="AV1353" s="355" t="str">
        <f t="shared" si="417"/>
        <v/>
      </c>
      <c r="AW1353" s="355" t="str">
        <f t="shared" si="418"/>
        <v/>
      </c>
      <c r="AX1353" s="356" t="str">
        <f t="shared" si="419"/>
        <v/>
      </c>
      <c r="AY1353" s="356" t="str">
        <f t="shared" si="420"/>
        <v/>
      </c>
      <c r="AZ1353" s="357" t="str">
        <f>IF(AX1353&amp;AW1353="勤怠未設定","×",IF(AV1353="勤怠修正","×",IF(AC1353="外注","",IF(AA1353="",IF(AY1353&lt;&gt;"","×",""),IF(VLOOKUP(AA1353,カレンダマスタ!$H$66:$I$83,2,FALSE)&lt;&gt;AY1353,"×","OK")))))</f>
        <v/>
      </c>
      <c r="BC1353" s="355"/>
      <c r="BD1353" s="349"/>
      <c r="BE1353" s="349"/>
      <c r="BF1353" s="349" t="str">
        <f t="shared" si="431"/>
        <v/>
      </c>
      <c r="BG1353" s="349"/>
      <c r="BI1353" s="357" t="str">
        <f t="shared" si="432"/>
        <v/>
      </c>
    </row>
    <row r="1354" spans="2:61">
      <c r="B1354" s="323"/>
      <c r="C1354" s="539"/>
      <c r="D1354" s="324"/>
      <c r="E1354" s="325"/>
      <c r="F1354" s="324"/>
      <c r="G1354" s="591"/>
      <c r="H1354" s="591"/>
      <c r="I1354" s="339"/>
      <c r="J1354" s="320"/>
      <c r="K1354" s="319"/>
      <c r="L1354" s="320"/>
      <c r="M1354" s="320"/>
      <c r="N1354" s="320"/>
      <c r="O1354" s="340"/>
      <c r="P1354" s="340"/>
      <c r="Q1354" s="340"/>
      <c r="R1354" s="327"/>
      <c r="S1354" s="328"/>
      <c r="T1354" s="341"/>
      <c r="U1354" s="342"/>
      <c r="V1354" s="342"/>
      <c r="W1354" s="298"/>
      <c r="X1354" s="326"/>
      <c r="Y1354" s="326"/>
      <c r="Z1354" s="326"/>
      <c r="AA1354" s="327" t="str">
        <f t="shared" si="416"/>
        <v/>
      </c>
      <c r="AC1354" s="544"/>
      <c r="AD1354" s="545"/>
      <c r="AE1354" s="545"/>
      <c r="AF1354" s="545"/>
      <c r="AG1354" s="546"/>
      <c r="AI1354" s="348" t="str">
        <f>IF(月報!G1354&lt;&gt;"",月報!G1354,"")</f>
        <v/>
      </c>
      <c r="AJ1354" s="349" t="str">
        <f>IF(月報!W1354&lt;&gt;"",月報!W1354*24,"")</f>
        <v/>
      </c>
      <c r="AK1354" s="349" t="str">
        <f>IF(月報!P1354&lt;&gt;"",月報!P1354,"")</f>
        <v/>
      </c>
      <c r="AL1354" s="349" t="str">
        <f>IF(月報!Q1354&lt;&gt;"",IF(月報!Q1354="平日残","",月報!Q1354),"")</f>
        <v/>
      </c>
      <c r="AM1354" s="349"/>
      <c r="AN1354" s="349" t="str">
        <f t="shared" si="415"/>
        <v/>
      </c>
      <c r="AO1354" s="349" t="str">
        <f>IF($E1354="","",VLOOKUP($E1354,カレンダマスタ!$A$5:$E$381,5,FALSE))</f>
        <v/>
      </c>
      <c r="AQ1354" s="351"/>
      <c r="AR1354" s="352"/>
      <c r="AS1354" s="349"/>
      <c r="AU1354" s="355"/>
      <c r="AV1354" s="355" t="str">
        <f t="shared" si="417"/>
        <v/>
      </c>
      <c r="AW1354" s="355" t="str">
        <f t="shared" si="418"/>
        <v/>
      </c>
      <c r="AX1354" s="356" t="str">
        <f t="shared" si="419"/>
        <v/>
      </c>
      <c r="AY1354" s="356" t="str">
        <f t="shared" si="420"/>
        <v/>
      </c>
      <c r="AZ1354" s="357" t="str">
        <f>IF(AX1354&amp;AW1354="勤怠未設定","×",IF(AV1354="勤怠修正","×",IF(AC1354="外注","",IF(AA1354="",IF(AY1354&lt;&gt;"","×",""),IF(VLOOKUP(AA1354,カレンダマスタ!$H$66:$I$83,2,FALSE)&lt;&gt;AY1354,"×","OK")))))</f>
        <v/>
      </c>
      <c r="BC1354" s="355"/>
      <c r="BD1354" s="349"/>
      <c r="BE1354" s="349"/>
      <c r="BF1354" s="349" t="str">
        <f t="shared" si="431"/>
        <v/>
      </c>
      <c r="BG1354" s="349"/>
      <c r="BI1354" s="357" t="str">
        <f t="shared" si="432"/>
        <v/>
      </c>
    </row>
    <row r="1355" spans="2:61">
      <c r="B1355" s="323"/>
      <c r="C1355" s="539"/>
      <c r="D1355" s="324"/>
      <c r="E1355" s="325"/>
      <c r="F1355" s="324"/>
      <c r="G1355" s="591"/>
      <c r="H1355" s="591"/>
      <c r="I1355" s="339"/>
      <c r="J1355" s="320"/>
      <c r="K1355" s="319"/>
      <c r="L1355" s="320"/>
      <c r="M1355" s="320"/>
      <c r="N1355" s="320"/>
      <c r="O1355" s="340"/>
      <c r="P1355" s="340"/>
      <c r="Q1355" s="340"/>
      <c r="R1355" s="327"/>
      <c r="S1355" s="328"/>
      <c r="T1355" s="341"/>
      <c r="U1355" s="342"/>
      <c r="V1355" s="342"/>
      <c r="W1355" s="298"/>
      <c r="X1355" s="326"/>
      <c r="Y1355" s="326"/>
      <c r="Z1355" s="326"/>
      <c r="AA1355" s="327" t="str">
        <f t="shared" si="416"/>
        <v/>
      </c>
      <c r="AC1355" s="544"/>
      <c r="AD1355" s="545"/>
      <c r="AE1355" s="545"/>
      <c r="AF1355" s="545"/>
      <c r="AG1355" s="546"/>
      <c r="AI1355" s="348" t="str">
        <f>IF(月報!G1355&lt;&gt;"",月報!G1355,"")</f>
        <v/>
      </c>
      <c r="AJ1355" s="349" t="str">
        <f>IF(月報!W1355&lt;&gt;"",月報!W1355*24,"")</f>
        <v/>
      </c>
      <c r="AK1355" s="349" t="str">
        <f>IF(月報!P1355&lt;&gt;"",月報!P1355,"")</f>
        <v/>
      </c>
      <c r="AL1355" s="349" t="str">
        <f>IF(月報!Q1355&lt;&gt;"",IF(月報!Q1355="平日残","",月報!Q1355),"")</f>
        <v/>
      </c>
      <c r="AM1355" s="349"/>
      <c r="AN1355" s="349" t="str">
        <f t="shared" ref="AN1355:AN1418" si="433">IF($AO1355=0,IF($G1355="",IF($Q1355="","週報未入力",""),""),"")</f>
        <v/>
      </c>
      <c r="AO1355" s="349" t="str">
        <f>IF($E1355="","",VLOOKUP($E1355,カレンダマスタ!$A$5:$E$381,5,FALSE))</f>
        <v/>
      </c>
      <c r="AQ1355" s="351"/>
      <c r="AR1355" s="352"/>
      <c r="AS1355" s="349"/>
      <c r="AU1355" s="355"/>
      <c r="AV1355" s="355" t="str">
        <f t="shared" si="417"/>
        <v/>
      </c>
      <c r="AW1355" s="355" t="str">
        <f t="shared" si="418"/>
        <v/>
      </c>
      <c r="AX1355" s="356" t="str">
        <f t="shared" si="419"/>
        <v/>
      </c>
      <c r="AY1355" s="356" t="str">
        <f t="shared" si="420"/>
        <v/>
      </c>
      <c r="AZ1355" s="357" t="str">
        <f>IF(AX1355&amp;AW1355="勤怠未設定","×",IF(AV1355="勤怠修正","×",IF(AC1355="外注","",IF(AA1355="",IF(AY1355&lt;&gt;"","×",""),IF(VLOOKUP(AA1355,カレンダマスタ!$H$66:$I$83,2,FALSE)&lt;&gt;AY1355,"×","OK")))))</f>
        <v/>
      </c>
      <c r="BC1355" s="355"/>
      <c r="BD1355" s="349"/>
      <c r="BE1355" s="349"/>
      <c r="BF1355" s="349" t="str">
        <f t="shared" si="431"/>
        <v/>
      </c>
      <c r="BG1355" s="349"/>
      <c r="BI1355" s="357" t="str">
        <f t="shared" si="432"/>
        <v/>
      </c>
    </row>
    <row r="1356" spans="2:61">
      <c r="B1356" s="323"/>
      <c r="C1356" s="539"/>
      <c r="D1356" s="324"/>
      <c r="E1356" s="325"/>
      <c r="F1356" s="324"/>
      <c r="G1356" s="591"/>
      <c r="H1356" s="591"/>
      <c r="I1356" s="339"/>
      <c r="J1356" s="320"/>
      <c r="K1356" s="319"/>
      <c r="L1356" s="320"/>
      <c r="M1356" s="320"/>
      <c r="N1356" s="320"/>
      <c r="O1356" s="340"/>
      <c r="P1356" s="340"/>
      <c r="Q1356" s="340"/>
      <c r="R1356" s="327"/>
      <c r="S1356" s="328"/>
      <c r="T1356" s="341"/>
      <c r="U1356" s="342"/>
      <c r="V1356" s="342"/>
      <c r="W1356" s="298"/>
      <c r="X1356" s="326"/>
      <c r="Y1356" s="326"/>
      <c r="Z1356" s="326"/>
      <c r="AA1356" s="327" t="str">
        <f t="shared" ref="AA1356:AA1419" si="434">IF(R1356&lt;&gt;"",IF(AND(AO1356=2,R1356="休出"),"法休残",R1356),"")</f>
        <v/>
      </c>
      <c r="AC1356" s="544"/>
      <c r="AD1356" s="545"/>
      <c r="AE1356" s="545"/>
      <c r="AF1356" s="545"/>
      <c r="AG1356" s="546"/>
      <c r="AI1356" s="348" t="str">
        <f>IF(月報!G1356&lt;&gt;"",月報!G1356,"")</f>
        <v/>
      </c>
      <c r="AJ1356" s="349" t="str">
        <f>IF(月報!W1356&lt;&gt;"",月報!W1356*24,"")</f>
        <v/>
      </c>
      <c r="AK1356" s="349" t="str">
        <f>IF(月報!P1356&lt;&gt;"",月報!P1356,"")</f>
        <v/>
      </c>
      <c r="AL1356" s="349" t="str">
        <f>IF(月報!Q1356&lt;&gt;"",IF(月報!Q1356="平日残","",月報!Q1356),"")</f>
        <v/>
      </c>
      <c r="AM1356" s="349"/>
      <c r="AN1356" s="349" t="str">
        <f t="shared" si="433"/>
        <v/>
      </c>
      <c r="AO1356" s="349" t="str">
        <f>IF($E1356="","",VLOOKUP($E1356,カレンダマスタ!$A$5:$E$381,5,FALSE))</f>
        <v/>
      </c>
      <c r="AQ1356" s="351"/>
      <c r="AR1356" s="352"/>
      <c r="AS1356" s="349"/>
      <c r="AU1356" s="355"/>
      <c r="AV1356" s="355" t="str">
        <f t="shared" ref="AV1356:AV1419" si="435">IF(AA1356="","",IF(OR(AA1356="欠勤",AA1356="遅刻"),"勤怠修正",""))</f>
        <v/>
      </c>
      <c r="AW1356" s="355" t="str">
        <f t="shared" ref="AW1356:AW1419" si="436">IF(Q1356="","",IF(R1356="","勤怠未設定",""))</f>
        <v/>
      </c>
      <c r="AX1356" s="356" t="str">
        <f t="shared" ref="AX1356:AX1419" si="437">IF(E1356="","",IF(AND(AU1356&gt;=1,J1356&lt;&gt;"",AA1356=""),"勤怠未設定",IF(AA1356&lt;&gt;"",AA1356,"")))</f>
        <v/>
      </c>
      <c r="AY1356" s="356" t="str">
        <f t="shared" ref="AY1356:AY1419" si="438">IF(AC1356="外注","",IF(AK1356&amp;AL1356&lt;&gt;"",AK1356&amp;AL1356,""))</f>
        <v/>
      </c>
      <c r="AZ1356" s="357" t="str">
        <f>IF(AX1356&amp;AW1356="勤怠未設定","×",IF(AV1356="勤怠修正","×",IF(AC1356="外注","",IF(AA1356="",IF(AY1356&lt;&gt;"","×",""),IF(VLOOKUP(AA1356,カレンダマスタ!$H$66:$I$83,2,FALSE)&lt;&gt;AY1356,"×","OK")))))</f>
        <v/>
      </c>
      <c r="BC1356" s="355"/>
      <c r="BD1356" s="349"/>
      <c r="BE1356" s="349"/>
      <c r="BF1356" s="349" t="str">
        <f t="shared" si="431"/>
        <v/>
      </c>
      <c r="BG1356" s="349"/>
      <c r="BI1356" s="357" t="str">
        <f t="shared" si="432"/>
        <v/>
      </c>
    </row>
    <row r="1357" spans="2:61">
      <c r="B1357" s="323"/>
      <c r="C1357" s="539"/>
      <c r="D1357" s="324"/>
      <c r="E1357" s="325"/>
      <c r="F1357" s="324"/>
      <c r="G1357" s="591"/>
      <c r="H1357" s="591"/>
      <c r="I1357" s="339"/>
      <c r="J1357" s="320"/>
      <c r="K1357" s="319"/>
      <c r="L1357" s="320"/>
      <c r="M1357" s="320"/>
      <c r="N1357" s="320"/>
      <c r="O1357" s="340"/>
      <c r="P1357" s="340"/>
      <c r="Q1357" s="340"/>
      <c r="R1357" s="327"/>
      <c r="S1357" s="328"/>
      <c r="T1357" s="341"/>
      <c r="U1357" s="342"/>
      <c r="V1357" s="342"/>
      <c r="W1357" s="298"/>
      <c r="X1357" s="326"/>
      <c r="Y1357" s="326"/>
      <c r="Z1357" s="326"/>
      <c r="AA1357" s="327" t="str">
        <f t="shared" si="434"/>
        <v/>
      </c>
      <c r="AC1357" s="544"/>
      <c r="AD1357" s="545"/>
      <c r="AE1357" s="545"/>
      <c r="AF1357" s="545"/>
      <c r="AG1357" s="546"/>
      <c r="AI1357" s="348" t="str">
        <f>IF(月報!G1357&lt;&gt;"",月報!G1357,"")</f>
        <v/>
      </c>
      <c r="AJ1357" s="349" t="str">
        <f>IF(月報!W1357&lt;&gt;"",月報!W1357*24,"")</f>
        <v/>
      </c>
      <c r="AK1357" s="349" t="str">
        <f>IF(月報!P1357&lt;&gt;"",月報!P1357,"")</f>
        <v/>
      </c>
      <c r="AL1357" s="349" t="str">
        <f>IF(月報!Q1357&lt;&gt;"",IF(月報!Q1357="平日残","",月報!Q1357),"")</f>
        <v/>
      </c>
      <c r="AM1357" s="349"/>
      <c r="AN1357" s="349" t="str">
        <f t="shared" si="433"/>
        <v/>
      </c>
      <c r="AO1357" s="349" t="str">
        <f>IF($E1357="","",VLOOKUP($E1357,カレンダマスタ!$A$5:$E$381,5,FALSE))</f>
        <v/>
      </c>
      <c r="AQ1357" s="351"/>
      <c r="AR1357" s="352"/>
      <c r="AS1357" s="349"/>
      <c r="AU1357" s="355"/>
      <c r="AV1357" s="355" t="str">
        <f t="shared" si="435"/>
        <v/>
      </c>
      <c r="AW1357" s="355" t="str">
        <f t="shared" si="436"/>
        <v/>
      </c>
      <c r="AX1357" s="356" t="str">
        <f t="shared" si="437"/>
        <v/>
      </c>
      <c r="AY1357" s="356" t="str">
        <f t="shared" si="438"/>
        <v/>
      </c>
      <c r="AZ1357" s="357" t="str">
        <f>IF(AX1357&amp;AW1357="勤怠未設定","×",IF(AV1357="勤怠修正","×",IF(AC1357="外注","",IF(AA1357="",IF(AY1357&lt;&gt;"","×",""),IF(VLOOKUP(AA1357,カレンダマスタ!$H$66:$I$83,2,FALSE)&lt;&gt;AY1357,"×","OK")))))</f>
        <v/>
      </c>
      <c r="BC1357" s="355"/>
      <c r="BD1357" s="349"/>
      <c r="BE1357" s="349"/>
      <c r="BF1357" s="349" t="str">
        <f t="shared" si="431"/>
        <v/>
      </c>
      <c r="BG1357" s="349"/>
      <c r="BI1357" s="357" t="str">
        <f t="shared" si="432"/>
        <v/>
      </c>
    </row>
    <row r="1358" spans="2:61">
      <c r="B1358" s="323"/>
      <c r="C1358" s="539"/>
      <c r="D1358" s="324"/>
      <c r="E1358" s="325"/>
      <c r="F1358" s="324"/>
      <c r="G1358" s="591"/>
      <c r="H1358" s="591"/>
      <c r="I1358" s="339"/>
      <c r="J1358" s="320"/>
      <c r="K1358" s="319"/>
      <c r="L1358" s="320"/>
      <c r="M1358" s="320"/>
      <c r="N1358" s="320"/>
      <c r="O1358" s="340"/>
      <c r="P1358" s="340"/>
      <c r="Q1358" s="340"/>
      <c r="R1358" s="327"/>
      <c r="S1358" s="328"/>
      <c r="T1358" s="341"/>
      <c r="U1358" s="342"/>
      <c r="V1358" s="342"/>
      <c r="W1358" s="298"/>
      <c r="X1358" s="326"/>
      <c r="Y1358" s="326"/>
      <c r="Z1358" s="326"/>
      <c r="AA1358" s="327" t="str">
        <f t="shared" si="434"/>
        <v/>
      </c>
      <c r="AC1358" s="544"/>
      <c r="AD1358" s="545"/>
      <c r="AE1358" s="545"/>
      <c r="AF1358" s="545"/>
      <c r="AG1358" s="546"/>
      <c r="AI1358" s="348" t="str">
        <f>IF(月報!G1358&lt;&gt;"",月報!G1358,"")</f>
        <v/>
      </c>
      <c r="AJ1358" s="349" t="str">
        <f>IF(月報!W1358&lt;&gt;"",月報!W1358*24,"")</f>
        <v/>
      </c>
      <c r="AK1358" s="349" t="str">
        <f>IF(月報!P1358&lt;&gt;"",月報!P1358,"")</f>
        <v/>
      </c>
      <c r="AL1358" s="349" t="str">
        <f>IF(月報!Q1358&lt;&gt;"",IF(月報!Q1358="平日残","",月報!Q1358),"")</f>
        <v/>
      </c>
      <c r="AM1358" s="349"/>
      <c r="AN1358" s="349" t="str">
        <f t="shared" si="433"/>
        <v/>
      </c>
      <c r="AO1358" s="349" t="str">
        <f>IF($E1358="","",VLOOKUP($E1358,カレンダマスタ!$A$5:$E$381,5,FALSE))</f>
        <v/>
      </c>
      <c r="AQ1358" s="351"/>
      <c r="AR1358" s="352"/>
      <c r="AS1358" s="349"/>
      <c r="AU1358" s="355"/>
      <c r="AV1358" s="355" t="str">
        <f t="shared" si="435"/>
        <v/>
      </c>
      <c r="AW1358" s="355" t="str">
        <f t="shared" si="436"/>
        <v/>
      </c>
      <c r="AX1358" s="356" t="str">
        <f t="shared" si="437"/>
        <v/>
      </c>
      <c r="AY1358" s="356" t="str">
        <f t="shared" si="438"/>
        <v/>
      </c>
      <c r="AZ1358" s="357" t="str">
        <f>IF(AX1358&amp;AW1358="勤怠未設定","×",IF(AV1358="勤怠修正","×",IF(AC1358="外注","",IF(AA1358="",IF(AY1358&lt;&gt;"","×",""),IF(VLOOKUP(AA1358,カレンダマスタ!$H$66:$I$83,2,FALSE)&lt;&gt;AY1358,"×","OK")))))</f>
        <v/>
      </c>
      <c r="BC1358" s="355"/>
      <c r="BD1358" s="349"/>
      <c r="BE1358" s="349"/>
      <c r="BF1358" s="349" t="str">
        <f t="shared" si="431"/>
        <v/>
      </c>
      <c r="BG1358" s="349"/>
      <c r="BI1358" s="357" t="str">
        <f t="shared" si="432"/>
        <v/>
      </c>
    </row>
    <row r="1359" spans="2:61">
      <c r="B1359" s="323"/>
      <c r="C1359" s="539"/>
      <c r="D1359" s="324"/>
      <c r="E1359" s="325"/>
      <c r="F1359" s="324"/>
      <c r="G1359" s="591"/>
      <c r="H1359" s="591"/>
      <c r="I1359" s="339"/>
      <c r="J1359" s="320"/>
      <c r="K1359" s="319"/>
      <c r="L1359" s="320"/>
      <c r="M1359" s="320"/>
      <c r="N1359" s="320"/>
      <c r="O1359" s="340"/>
      <c r="P1359" s="340"/>
      <c r="Q1359" s="340"/>
      <c r="R1359" s="327"/>
      <c r="S1359" s="328"/>
      <c r="T1359" s="341"/>
      <c r="U1359" s="342"/>
      <c r="V1359" s="342"/>
      <c r="W1359" s="298"/>
      <c r="X1359" s="326"/>
      <c r="Y1359" s="326"/>
      <c r="Z1359" s="326"/>
      <c r="AA1359" s="327" t="str">
        <f t="shared" si="434"/>
        <v/>
      </c>
      <c r="AC1359" s="544"/>
      <c r="AD1359" s="545"/>
      <c r="AE1359" s="545"/>
      <c r="AF1359" s="545"/>
      <c r="AG1359" s="546"/>
      <c r="AI1359" s="348" t="str">
        <f>IF(月報!G1359&lt;&gt;"",月報!G1359,"")</f>
        <v/>
      </c>
      <c r="AJ1359" s="349" t="str">
        <f>IF(月報!W1359&lt;&gt;"",月報!W1359*24,"")</f>
        <v/>
      </c>
      <c r="AK1359" s="349" t="str">
        <f>IF(月報!P1359&lt;&gt;"",月報!P1359,"")</f>
        <v/>
      </c>
      <c r="AL1359" s="349" t="str">
        <f>IF(月報!Q1359&lt;&gt;"",IF(月報!Q1359="平日残","",月報!Q1359),"")</f>
        <v/>
      </c>
      <c r="AM1359" s="349"/>
      <c r="AN1359" s="349" t="str">
        <f t="shared" si="433"/>
        <v/>
      </c>
      <c r="AO1359" s="349" t="str">
        <f>IF($E1359="","",VLOOKUP($E1359,カレンダマスタ!$A$5:$E$381,5,FALSE))</f>
        <v/>
      </c>
      <c r="AQ1359" s="351"/>
      <c r="AR1359" s="352"/>
      <c r="AS1359" s="349"/>
      <c r="AU1359" s="355"/>
      <c r="AV1359" s="355" t="str">
        <f t="shared" si="435"/>
        <v/>
      </c>
      <c r="AW1359" s="355" t="str">
        <f t="shared" si="436"/>
        <v/>
      </c>
      <c r="AX1359" s="356" t="str">
        <f t="shared" si="437"/>
        <v/>
      </c>
      <c r="AY1359" s="356" t="str">
        <f t="shared" si="438"/>
        <v/>
      </c>
      <c r="AZ1359" s="357" t="str">
        <f>IF(AX1359&amp;AW1359="勤怠未設定","×",IF(AV1359="勤怠修正","×",IF(AC1359="外注","",IF(AA1359="",IF(AY1359&lt;&gt;"","×",""),IF(VLOOKUP(AA1359,カレンダマスタ!$H$66:$I$83,2,FALSE)&lt;&gt;AY1359,"×","OK")))))</f>
        <v/>
      </c>
      <c r="BC1359" s="355"/>
      <c r="BD1359" s="349"/>
      <c r="BE1359" s="349"/>
      <c r="BF1359" s="349" t="str">
        <f t="shared" si="431"/>
        <v/>
      </c>
      <c r="BG1359" s="349"/>
      <c r="BI1359" s="357" t="str">
        <f t="shared" si="432"/>
        <v/>
      </c>
    </row>
    <row r="1360" spans="2:61" ht="13.8" thickBot="1">
      <c r="B1360" s="329"/>
      <c r="C1360" s="540"/>
      <c r="D1360" s="330"/>
      <c r="E1360" s="331"/>
      <c r="F1360" s="330"/>
      <c r="G1360" s="592"/>
      <c r="H1360" s="592"/>
      <c r="I1360" s="343"/>
      <c r="J1360" s="322"/>
      <c r="K1360" s="321"/>
      <c r="L1360" s="322"/>
      <c r="M1360" s="322"/>
      <c r="N1360" s="322"/>
      <c r="O1360" s="344"/>
      <c r="P1360" s="344"/>
      <c r="Q1360" s="344"/>
      <c r="R1360" s="333"/>
      <c r="S1360" s="334"/>
      <c r="T1360" s="345"/>
      <c r="U1360" s="346"/>
      <c r="V1360" s="346"/>
      <c r="W1360" s="298"/>
      <c r="X1360" s="332"/>
      <c r="Y1360" s="332"/>
      <c r="Z1360" s="332"/>
      <c r="AA1360" s="333" t="str">
        <f t="shared" si="434"/>
        <v/>
      </c>
      <c r="AC1360" s="547"/>
      <c r="AD1360" s="548"/>
      <c r="AE1360" s="548"/>
      <c r="AF1360" s="548"/>
      <c r="AG1360" s="549"/>
      <c r="AI1360" s="348" t="str">
        <f>IF(月報!G1360&lt;&gt;"",月報!G1360,"")</f>
        <v/>
      </c>
      <c r="AJ1360" s="350" t="str">
        <f>IF(月報!W1360&lt;&gt;"",月報!W1360*24,"")</f>
        <v/>
      </c>
      <c r="AK1360" s="350" t="str">
        <f>IF(月報!P1360&lt;&gt;"",月報!P1360,"")</f>
        <v/>
      </c>
      <c r="AL1360" s="350" t="str">
        <f>IF(月報!Q1360&lt;&gt;"",IF(月報!Q1360="平日残","",月報!Q1360),"")</f>
        <v/>
      </c>
      <c r="AM1360" s="350"/>
      <c r="AN1360" s="350" t="str">
        <f t="shared" si="433"/>
        <v/>
      </c>
      <c r="AO1360" s="350" t="str">
        <f>IF($E1360="","",VLOOKUP($E1360,カレンダマスタ!$A$5:$E$381,5,FALSE))</f>
        <v/>
      </c>
      <c r="AP1360" s="347"/>
      <c r="AQ1360" s="353"/>
      <c r="AR1360" s="354"/>
      <c r="AS1360" s="350"/>
      <c r="AT1360" s="347"/>
      <c r="AU1360" s="358"/>
      <c r="AV1360" s="358" t="str">
        <f t="shared" si="435"/>
        <v/>
      </c>
      <c r="AW1360" s="358" t="str">
        <f t="shared" si="436"/>
        <v/>
      </c>
      <c r="AX1360" s="359" t="str">
        <f t="shared" si="437"/>
        <v/>
      </c>
      <c r="AY1360" s="359" t="str">
        <f t="shared" si="438"/>
        <v/>
      </c>
      <c r="AZ1360" s="360" t="str">
        <f>IF(AX1360&amp;AW1360="勤怠未設定","×",IF(AV1360="勤怠修正","×",IF(AC1360="外注","",IF(AA1360="",IF(AY1360&lt;&gt;"","×",""),IF(VLOOKUP(AA1360,カレンダマスタ!$H$66:$I$83,2,FALSE)&lt;&gt;AY1360,"×","OK")))))</f>
        <v/>
      </c>
      <c r="BC1360" s="358"/>
      <c r="BD1360" s="350"/>
      <c r="BE1360" s="350"/>
      <c r="BF1360" s="350" t="str">
        <f t="shared" si="431"/>
        <v/>
      </c>
      <c r="BG1360" s="350"/>
      <c r="BI1360" s="360" t="str">
        <f t="shared" si="432"/>
        <v/>
      </c>
    </row>
    <row r="1361" spans="2:61">
      <c r="B1361" s="111">
        <f>B1316+1</f>
        <v>30</v>
      </c>
      <c r="C1361" s="535"/>
      <c r="D1361" s="112"/>
      <c r="E1361" s="582"/>
      <c r="F1361" s="112"/>
      <c r="G1361" s="587"/>
      <c r="H1361" s="587"/>
      <c r="I1361" s="114"/>
      <c r="J1361" s="118"/>
      <c r="K1361" s="115"/>
      <c r="L1361" s="116"/>
      <c r="M1361" s="116"/>
      <c r="N1361" s="117"/>
      <c r="O1361" s="118"/>
      <c r="P1361" s="118"/>
      <c r="Q1361" s="118"/>
      <c r="R1361" s="119"/>
      <c r="S1361" s="120"/>
      <c r="T1361" s="433" t="str">
        <f t="shared" ref="T1361:T1395" si="439">IF(J1361&lt;&gt;"",J1361,"")</f>
        <v/>
      </c>
      <c r="U1361" s="428">
        <f>SUM(T1361:T1367)</f>
        <v>0</v>
      </c>
      <c r="V1361" s="428" t="str">
        <f t="shared" ref="V1361:V1395" si="440">IF(AC1361="外注",IF(AND(BC1361&lt;1,ROUND((H1361*24),1)=13),"外注2半",IF(AND(BC1361&lt;1,ROUND((G1361*24),1)=13.7),"外注1半",IF(AND(BC1361&lt;1,G1361=""),"外注休暇",""))),"")</f>
        <v/>
      </c>
      <c r="W1361" s="298"/>
      <c r="X1361" s="113" t="str">
        <f>IF(O1361&lt;&gt;"",O1361/24,"")</f>
        <v/>
      </c>
      <c r="Y1361" s="113" t="str">
        <f t="shared" ref="Y1361:Y1395" si="441">IF(P1361&lt;&gt;"",P1361/24,"")</f>
        <v/>
      </c>
      <c r="Z1361" s="113" t="str">
        <f t="shared" ref="Z1361:Z1395" si="442">IF(Q1361&lt;&gt;"",Q1361/24,"")</f>
        <v/>
      </c>
      <c r="AA1361" s="119" t="str">
        <f t="shared" si="434"/>
        <v/>
      </c>
      <c r="AC1361" s="183" t="str">
        <f>IF(C1361&lt;&gt;"",VLOOKUP(C1361,設定シート!$D$10:$N$109,11,FALSE),"")</f>
        <v/>
      </c>
      <c r="AD1361" s="184" t="str">
        <f>IF(C1361&lt;&gt;"",VLOOKUP(C1361,設定シート!$D$10:$H$109,5,FALSE),"")</f>
        <v/>
      </c>
      <c r="AE1361" s="185" t="str">
        <f>IF(C1361&lt;&gt;"",VLOOKUP(C1361,設定シート!$D$10:$L$109,9,FALSE),"")</f>
        <v/>
      </c>
      <c r="AF1361" s="184" t="str">
        <f>IF($AD1361="","",IF(LEFT($AD1361,2)="NS","NS","CS"))</f>
        <v/>
      </c>
      <c r="AG1361" s="203">
        <f t="shared" ref="AG1361:AG1395" si="443">IF(OR(R1361="有給休暇",G1361=""),0,IF(AQ1361=1,0,1))</f>
        <v>0</v>
      </c>
      <c r="AI1361" s="121" t="str">
        <f>IF(月報!G1361&lt;&gt;"",月報!G1361,"")</f>
        <v/>
      </c>
      <c r="AJ1361" s="122" t="str">
        <f>IF(月報!W1361&lt;&gt;"",月報!W1361*24,"")</f>
        <v/>
      </c>
      <c r="AK1361" s="122" t="str">
        <f>IF(月報!P1361&lt;&gt;"",月報!P1361,"")</f>
        <v/>
      </c>
      <c r="AL1361" s="122" t="str">
        <f>IF(月報!Q1361&lt;&gt;"",IF(月報!Q1361="平日残","",月報!Q1361),"")</f>
        <v/>
      </c>
      <c r="AM1361" s="122"/>
      <c r="AN1361" s="122" t="str">
        <f t="shared" si="433"/>
        <v/>
      </c>
      <c r="AO1361" s="122" t="str">
        <f>IF($E1361="","",VLOOKUP($E1361,カレンダマスタ!$A$5:$E$381,5,FALSE))</f>
        <v/>
      </c>
      <c r="AQ1361" s="195" t="str">
        <f>IF(G1361="","",IF(VLOOKUP(E1361,カレンダマスタ!$A$5:$D$381,4,FALSE)=0,"",1))</f>
        <v/>
      </c>
      <c r="AR1361" s="123" t="str">
        <f>IF($G1361="","",IF($AD1361="NSTC",INDEX(カレンダマスタ!$I$26:$O$31,MATCH($G1361,カレンダマスタ!$H$26:$H$31,1),MATCH($H1361,カレンダマスタ!$I$25:$O$25,1)),
IF($AD1361="CS本社",INDEX(カレンダマスタ!$I$36:$O$41,MATCH($G1361,カレンダマスタ!$H$36:$H$41,1),MATCH($H1361,カレンダマスタ!$I$35:$O$35,1)),
IF($AD1361="NS本社",INDEX(カレンダマスタ!$I$94:$O$99,MATCH($G1361,カレンダマスタ!$H$95:$H$100,1),MATCH($H1361,カレンダマスタ!$I$93:$O$93,1)),
IF($AD1361="ODC",INDEX(カレンダマスタ!$I$46:$O$51,MATCH($G1361,カレンダマスタ!$H$46:$H$51,1),MATCH($H1361,カレンダマスタ!$I$45:$O$45,1)),
IF($AD1361="NS東京TC",INDEX(カレンダマスタ!$I$56:$O$61,MATCH($G1361,カレンダマスタ!$H$56:$H$61,1),MATCH($H1361,カレンダマスタ!$I$55:$O$55,1)),""))))))</f>
        <v/>
      </c>
      <c r="AS1361" s="122" t="str">
        <f t="shared" ref="AS1361:AS1395" si="444">IF(AC1361="社員","",IF(R1361="有給休暇","",IF(AND(AF1361="CS",AQ1361=1)=TRUE,"OK",IF(AR1361&lt;&gt;"",IF(TIMEVALUE(MID(I1361,1,10))=AR1361,"OK","×"),""))))</f>
        <v/>
      </c>
      <c r="AU1361" s="124" t="str">
        <f>IF(E1361="","",VLOOKUP($E1361,カレンダマスタ!$A$4:$E$381,4,FALSE))</f>
        <v/>
      </c>
      <c r="AV1361" s="124" t="str">
        <f t="shared" si="435"/>
        <v/>
      </c>
      <c r="AW1361" s="124" t="str">
        <f t="shared" si="436"/>
        <v/>
      </c>
      <c r="AX1361" s="125" t="str">
        <f t="shared" si="437"/>
        <v/>
      </c>
      <c r="AY1361" s="125" t="str">
        <f t="shared" si="438"/>
        <v/>
      </c>
      <c r="AZ1361" s="114" t="str">
        <f>IF(AX1361&amp;AW1361="勤怠未設定","×",IF(AV1361="勤怠修正","×",IF(AC1361="外注","",IF(AA1361="",IF(AY1361&lt;&gt;"","×",""),IF(VLOOKUP(AA1361,カレンダマスタ!$H$66:$I$83,2,FALSE)&lt;&gt;AY1361,"×","OK")))))</f>
        <v/>
      </c>
      <c r="BC1361" s="124" t="str">
        <f>IF(E1361="","",VLOOKUP($E1361,カレンダマスタ!$A$4:$E$381,4,FALSE))</f>
        <v/>
      </c>
      <c r="BD1361" s="122" t="str">
        <f>IF(AC1361="社員","",IF(AG1361=0,"",IF(AD1361="NSTC",IF(COUNTIF(カレンダマスタ!$Q$5:$Q$32,G1361)=1,"OK","×"),
IF(AD1361="NS本社",IF(COUNTIF(カレンダマスタ!$T$5:$T$32,G1361)=1,"OK","×"),IF(COUNTIF(カレンダマスタ!$R$5:$R$32,G1361)=1,"OK","×")))))</f>
        <v/>
      </c>
      <c r="BE1361" s="122" t="str">
        <f>IF(AC1361="社員","",IF(G1361="","",IF(R1361&lt;&gt;"","",IF(AF1361="CS","OK",IF(VLOOKUP(E1361,カレンダマスタ!$A$5:$D$381,4,FALSE)&gt;0,"",IF(OR(G1361*24&gt;10.84,H1361*24&lt;14.5)=TRUE,"×","OK"))))))</f>
        <v/>
      </c>
      <c r="BF1361" s="122" t="str">
        <f t="shared" si="431"/>
        <v/>
      </c>
      <c r="BG1361" s="127" t="str">
        <f>IF(AE1361="派遣","",IF(G1361="","",IF(R1361="有給休暇","",IF(S1361="","×","OK"))))</f>
        <v/>
      </c>
      <c r="BI1361" s="114" t="str">
        <f t="shared" ref="BI1361:BI1395" si="445">IF(OR(AO1361="×",AS1361="×",AZ1361="×",BE1361="×",BF1361="TW未入力",BF1361="週報未入力",BG1361="×"),"×","")</f>
        <v/>
      </c>
    </row>
    <row r="1362" spans="2:61">
      <c r="B1362" s="111"/>
      <c r="C1362" s="536"/>
      <c r="D1362" s="128"/>
      <c r="E1362" s="583"/>
      <c r="F1362" s="128"/>
      <c r="G1362" s="588"/>
      <c r="H1362" s="588"/>
      <c r="I1362" s="130"/>
      <c r="J1362" s="139"/>
      <c r="K1362" s="131"/>
      <c r="L1362" s="132"/>
      <c r="M1362" s="132"/>
      <c r="N1362" s="141"/>
      <c r="O1362" s="139"/>
      <c r="P1362" s="139"/>
      <c r="Q1362" s="139"/>
      <c r="R1362" s="133"/>
      <c r="S1362" s="134"/>
      <c r="T1362" s="434" t="str">
        <f t="shared" si="439"/>
        <v/>
      </c>
      <c r="U1362" s="429"/>
      <c r="V1362" s="429" t="str">
        <f t="shared" si="440"/>
        <v/>
      </c>
      <c r="W1362" s="298"/>
      <c r="X1362" s="129" t="str">
        <f t="shared" ref="X1362:X1395" si="446">IF(O1362&lt;&gt;"",O1362/24,"")</f>
        <v/>
      </c>
      <c r="Y1362" s="129" t="str">
        <f t="shared" si="441"/>
        <v/>
      </c>
      <c r="Z1362" s="129" t="str">
        <f t="shared" si="442"/>
        <v/>
      </c>
      <c r="AA1362" s="133" t="str">
        <f t="shared" si="434"/>
        <v/>
      </c>
      <c r="AC1362" s="186" t="str">
        <f>AC1361</f>
        <v/>
      </c>
      <c r="AD1362" s="186" t="str">
        <f>AD1361</f>
        <v/>
      </c>
      <c r="AE1362" s="186" t="str">
        <f>AE1361</f>
        <v/>
      </c>
      <c r="AF1362" s="186" t="str">
        <f>AF1361</f>
        <v/>
      </c>
      <c r="AG1362" s="204">
        <f t="shared" si="443"/>
        <v>0</v>
      </c>
      <c r="AI1362" s="135" t="str">
        <f>IF(月報!G1362&lt;&gt;"",月報!G1362,"")</f>
        <v/>
      </c>
      <c r="AJ1362" s="126" t="str">
        <f>IF(月報!W1362&lt;&gt;"",月報!W1362*24,"")</f>
        <v/>
      </c>
      <c r="AK1362" s="126" t="str">
        <f>IF(月報!P1362&lt;&gt;"",月報!P1362,"")</f>
        <v/>
      </c>
      <c r="AL1362" s="126" t="str">
        <f>IF(月報!Q1362&lt;&gt;"",IF(月報!Q1362="平日残","",月報!Q1362),"")</f>
        <v/>
      </c>
      <c r="AM1362" s="126"/>
      <c r="AN1362" s="126" t="str">
        <f t="shared" si="433"/>
        <v/>
      </c>
      <c r="AO1362" s="126" t="str">
        <f>IF($E1362="","",VLOOKUP($E1362,カレンダマスタ!$A$5:$E$381,5,FALSE))</f>
        <v/>
      </c>
      <c r="AQ1362" s="196" t="str">
        <f>IF(G1362="","",IF(VLOOKUP(E1362,カレンダマスタ!$A$5:$D$381,4,FALSE)=0,"",1))</f>
        <v/>
      </c>
      <c r="AR1362" s="136" t="str">
        <f>IF($G1362="","",IF($AD1362="NSTC",INDEX(カレンダマスタ!$I$26:$O$31,MATCH($G1362,カレンダマスタ!$H$26:$H$31,1),MATCH($H1362,カレンダマスタ!$I$25:$O$25,1)),
IF($AD1362="CS本社",INDEX(カレンダマスタ!$I$36:$O$41,MATCH($G1362,カレンダマスタ!$H$36:$H$41,1),MATCH($H1362,カレンダマスタ!$I$35:$O$35,1)),
IF($AD1362="NS本社",INDEX(カレンダマスタ!$I$94:$O$99,MATCH($G1362,カレンダマスタ!$H$95:$H$100,1),MATCH($H1362,カレンダマスタ!$I$93:$O$93,1)),
IF($AD1362="ODC",INDEX(カレンダマスタ!$I$46:$O$51,MATCH($G1362,カレンダマスタ!$H$46:$H$51,1),MATCH($H1362,カレンダマスタ!$I$45:$O$45,1)),
IF($AD1362="NS東京TC",INDEX(カレンダマスタ!$I$56:$O$61,MATCH($G1362,カレンダマスタ!$H$56:$H$61,1),MATCH($H1362,カレンダマスタ!$I$55:$O$55,1)),""))))))</f>
        <v/>
      </c>
      <c r="AS1362" s="126" t="str">
        <f t="shared" si="444"/>
        <v/>
      </c>
      <c r="AU1362" s="137" t="str">
        <f>IF(E1362="","",VLOOKUP($E1362,カレンダマスタ!$A$4:$E$381,4,FALSE))</f>
        <v/>
      </c>
      <c r="AV1362" s="137" t="str">
        <f t="shared" si="435"/>
        <v/>
      </c>
      <c r="AW1362" s="137" t="str">
        <f t="shared" si="436"/>
        <v/>
      </c>
      <c r="AX1362" s="138" t="str">
        <f t="shared" si="437"/>
        <v/>
      </c>
      <c r="AY1362" s="138" t="str">
        <f t="shared" si="438"/>
        <v/>
      </c>
      <c r="AZ1362" s="130" t="str">
        <f>IF(AX1362&amp;AW1362="勤怠未設定","×",IF(AV1362="勤怠修正","×",IF(AC1362="外注","",IF(AA1362="",IF(AY1362&lt;&gt;"","×",""),IF(VLOOKUP(AA1362,カレンダマスタ!$H$66:$I$83,2,FALSE)&lt;&gt;AY1362,"×","OK")))))</f>
        <v/>
      </c>
      <c r="BC1362" s="137" t="str">
        <f>IF(E1362="","",VLOOKUP($E1362,カレンダマスタ!$A$4:$E$381,4,FALSE))</f>
        <v/>
      </c>
      <c r="BD1362" s="126" t="str">
        <f>IF(AC1362="社員","",IF(AG1362=0,"",IF(AD1362="NSTC",IF(COUNTIF(カレンダマスタ!$Q$5:$Q$32,G1362)=1,"OK","×"),
IF(AD1362="NS本社",IF(COUNTIF(カレンダマスタ!$T$5:$T$32,G1362)=1,"OK","×"),IF(COUNTIF(カレンダマスタ!$R$5:$R$32,G1362)=1,"OK","×")))))</f>
        <v/>
      </c>
      <c r="BE1362" s="126" t="str">
        <f>IF(AC1362="社員","",IF(G1362="","",IF(R1362&lt;&gt;"","",IF(AF1362="CS","OK",IF(VLOOKUP(E1362,カレンダマスタ!$A$5:$D$381,4,FALSE)&gt;0,"",IF(OR(G1362*24&gt;10.84,H1362*24&lt;14.5)=TRUE,"×","OK"))))))</f>
        <v/>
      </c>
      <c r="BF1362" s="126" t="str">
        <f t="shared" si="431"/>
        <v/>
      </c>
      <c r="BG1362" s="126" t="str">
        <f t="shared" si="430"/>
        <v/>
      </c>
      <c r="BI1362" s="130" t="str">
        <f t="shared" si="445"/>
        <v/>
      </c>
    </row>
    <row r="1363" spans="2:61">
      <c r="B1363" s="111"/>
      <c r="C1363" s="536"/>
      <c r="D1363" s="128"/>
      <c r="E1363" s="583"/>
      <c r="F1363" s="128"/>
      <c r="G1363" s="588"/>
      <c r="H1363" s="588"/>
      <c r="I1363" s="130"/>
      <c r="J1363" s="139"/>
      <c r="K1363" s="131"/>
      <c r="L1363" s="132"/>
      <c r="M1363" s="132"/>
      <c r="N1363" s="141"/>
      <c r="O1363" s="139"/>
      <c r="P1363" s="139"/>
      <c r="Q1363" s="139"/>
      <c r="R1363" s="133"/>
      <c r="S1363" s="134"/>
      <c r="T1363" s="434" t="str">
        <f t="shared" si="439"/>
        <v/>
      </c>
      <c r="U1363" s="429"/>
      <c r="V1363" s="429" t="str">
        <f t="shared" si="440"/>
        <v/>
      </c>
      <c r="W1363" s="298"/>
      <c r="X1363" s="129" t="str">
        <f t="shared" si="446"/>
        <v/>
      </c>
      <c r="Y1363" s="129" t="str">
        <f t="shared" si="441"/>
        <v/>
      </c>
      <c r="Z1363" s="129" t="str">
        <f t="shared" si="442"/>
        <v/>
      </c>
      <c r="AA1363" s="133" t="str">
        <f t="shared" si="434"/>
        <v/>
      </c>
      <c r="AC1363" s="186" t="str">
        <f>AC1361</f>
        <v/>
      </c>
      <c r="AD1363" s="187" t="str">
        <f>AD1361</f>
        <v/>
      </c>
      <c r="AE1363" s="187" t="str">
        <f>AE1361</f>
        <v/>
      </c>
      <c r="AF1363" s="187" t="str">
        <f>AF1361</f>
        <v/>
      </c>
      <c r="AG1363" s="204">
        <f t="shared" si="443"/>
        <v>0</v>
      </c>
      <c r="AI1363" s="135" t="str">
        <f>IF(月報!G1363&lt;&gt;"",月報!G1363,"")</f>
        <v/>
      </c>
      <c r="AJ1363" s="126" t="str">
        <f>IF(月報!W1363&lt;&gt;"",月報!W1363*24,"")</f>
        <v/>
      </c>
      <c r="AK1363" s="126" t="str">
        <f>IF(月報!P1363&lt;&gt;"",月報!P1363,"")</f>
        <v/>
      </c>
      <c r="AL1363" s="126" t="str">
        <f>IF(月報!Q1363&lt;&gt;"",IF(月報!Q1363="平日残","",月報!Q1363),"")</f>
        <v/>
      </c>
      <c r="AM1363" s="126"/>
      <c r="AN1363" s="126" t="str">
        <f t="shared" si="433"/>
        <v/>
      </c>
      <c r="AO1363" s="126" t="str">
        <f>IF($E1363="","",VLOOKUP($E1363,カレンダマスタ!$A$5:$E$381,5,FALSE))</f>
        <v/>
      </c>
      <c r="AQ1363" s="196" t="str">
        <f>IF(G1363="","",IF(VLOOKUP(E1363,カレンダマスタ!$A$5:$D$381,4,FALSE)=0,"",1))</f>
        <v/>
      </c>
      <c r="AR1363" s="136" t="str">
        <f>IF($G1363="","",IF($AD1363="NSTC",INDEX(カレンダマスタ!$I$26:$O$31,MATCH($G1363,カレンダマスタ!$H$26:$H$31,1),MATCH($H1363,カレンダマスタ!$I$25:$O$25,1)),
IF($AD1363="CS本社",INDEX(カレンダマスタ!$I$36:$O$41,MATCH($G1363,カレンダマスタ!$H$36:$H$41,1),MATCH($H1363,カレンダマスタ!$I$35:$O$35,1)),
IF($AD1363="NS本社",INDEX(カレンダマスタ!$I$94:$O$99,MATCH($G1363,カレンダマスタ!$H$95:$H$100,1),MATCH($H1363,カレンダマスタ!$I$93:$O$93,1)),
IF($AD1363="ODC",INDEX(カレンダマスタ!$I$46:$O$51,MATCH($G1363,カレンダマスタ!$H$46:$H$51,1),MATCH($H1363,カレンダマスタ!$I$45:$O$45,1)),
IF($AD1363="NS東京TC",INDEX(カレンダマスタ!$I$56:$O$61,MATCH($G1363,カレンダマスタ!$H$56:$H$61,1),MATCH($H1363,カレンダマスタ!$I$55:$O$55,1)),""))))))</f>
        <v/>
      </c>
      <c r="AS1363" s="126" t="str">
        <f t="shared" si="444"/>
        <v/>
      </c>
      <c r="AU1363" s="137" t="str">
        <f>IF(E1363="","",VLOOKUP($E1363,カレンダマスタ!$A$4:$E$381,4,FALSE))</f>
        <v/>
      </c>
      <c r="AV1363" s="137" t="str">
        <f t="shared" si="435"/>
        <v/>
      </c>
      <c r="AW1363" s="137" t="str">
        <f t="shared" si="436"/>
        <v/>
      </c>
      <c r="AX1363" s="138" t="str">
        <f t="shared" si="437"/>
        <v/>
      </c>
      <c r="AY1363" s="138" t="str">
        <f t="shared" si="438"/>
        <v/>
      </c>
      <c r="AZ1363" s="130" t="str">
        <f>IF(AX1363&amp;AW1363="勤怠未設定","×",IF(AV1363="勤怠修正","×",IF(AC1363="外注","",IF(AA1363="",IF(AY1363&lt;&gt;"","×",""),IF(VLOOKUP(AA1363,カレンダマスタ!$H$66:$I$83,2,FALSE)&lt;&gt;AY1363,"×","OK")))))</f>
        <v/>
      </c>
      <c r="BC1363" s="137" t="str">
        <f>IF(E1363="","",VLOOKUP($E1363,カレンダマスタ!$A$4:$E$381,4,FALSE))</f>
        <v/>
      </c>
      <c r="BD1363" s="126" t="str">
        <f>IF(AC1363="社員","",IF(AG1363=0,"",IF(AD1363="NSTC",IF(COUNTIF(カレンダマスタ!$Q$5:$Q$32,G1363)=1,"OK","×"),
IF(AD1363="NS本社",IF(COUNTIF(カレンダマスタ!$T$5:$T$32,G1363)=1,"OK","×"),IF(COUNTIF(カレンダマスタ!$R$5:$R$32,G1363)=1,"OK","×")))))</f>
        <v/>
      </c>
      <c r="BE1363" s="126" t="str">
        <f>IF(AC1363="社員","",IF(G1363="","",IF(R1363&lt;&gt;"","",IF(AF1363="CS","OK",IF(VLOOKUP(E1363,カレンダマスタ!$A$5:$D$381,4,FALSE)&gt;0,"",IF(OR(G1363*24&gt;10.84,H1363*24&lt;14.5)=TRUE,"×","OK"))))))</f>
        <v/>
      </c>
      <c r="BF1363" s="126" t="str">
        <f t="shared" si="431"/>
        <v/>
      </c>
      <c r="BG1363" s="126" t="str">
        <f t="shared" si="430"/>
        <v/>
      </c>
      <c r="BI1363" s="130" t="str">
        <f t="shared" si="445"/>
        <v/>
      </c>
    </row>
    <row r="1364" spans="2:61">
      <c r="B1364" s="111"/>
      <c r="C1364" s="536"/>
      <c r="D1364" s="128"/>
      <c r="E1364" s="583"/>
      <c r="F1364" s="128"/>
      <c r="G1364" s="588"/>
      <c r="H1364" s="588"/>
      <c r="I1364" s="130"/>
      <c r="J1364" s="139"/>
      <c r="K1364" s="131"/>
      <c r="L1364" s="132"/>
      <c r="M1364" s="132"/>
      <c r="N1364" s="141"/>
      <c r="O1364" s="139"/>
      <c r="P1364" s="139"/>
      <c r="Q1364" s="139"/>
      <c r="R1364" s="133"/>
      <c r="S1364" s="134"/>
      <c r="T1364" s="434" t="str">
        <f t="shared" si="439"/>
        <v/>
      </c>
      <c r="U1364" s="429"/>
      <c r="V1364" s="429" t="str">
        <f t="shared" si="440"/>
        <v/>
      </c>
      <c r="W1364" s="298"/>
      <c r="X1364" s="129" t="str">
        <f t="shared" si="446"/>
        <v/>
      </c>
      <c r="Y1364" s="129" t="str">
        <f t="shared" si="441"/>
        <v/>
      </c>
      <c r="Z1364" s="129" t="str">
        <f t="shared" si="442"/>
        <v/>
      </c>
      <c r="AA1364" s="133" t="str">
        <f t="shared" si="434"/>
        <v/>
      </c>
      <c r="AC1364" s="186" t="str">
        <f>AC1361</f>
        <v/>
      </c>
      <c r="AD1364" s="187" t="str">
        <f>AD1361</f>
        <v/>
      </c>
      <c r="AE1364" s="187" t="str">
        <f>AE1361</f>
        <v/>
      </c>
      <c r="AF1364" s="187" t="str">
        <f>AF1361</f>
        <v/>
      </c>
      <c r="AG1364" s="204">
        <f t="shared" si="443"/>
        <v>0</v>
      </c>
      <c r="AI1364" s="140" t="str">
        <f>IF(月報!G1364&lt;&gt;"",月報!G1364,"")</f>
        <v/>
      </c>
      <c r="AJ1364" s="126" t="str">
        <f>IF(月報!W1364&lt;&gt;"",月報!W1364*24,"")</f>
        <v/>
      </c>
      <c r="AK1364" s="126" t="str">
        <f>IF(月報!P1364&lt;&gt;"",月報!P1364,"")</f>
        <v/>
      </c>
      <c r="AL1364" s="126" t="str">
        <f>IF(月報!Q1364&lt;&gt;"",IF(月報!Q1364="平日残","",月報!Q1364),"")</f>
        <v/>
      </c>
      <c r="AM1364" s="126"/>
      <c r="AN1364" s="126" t="str">
        <f t="shared" si="433"/>
        <v/>
      </c>
      <c r="AO1364" s="126" t="str">
        <f>IF($E1364="","",VLOOKUP($E1364,カレンダマスタ!$A$5:$E$381,5,FALSE))</f>
        <v/>
      </c>
      <c r="AQ1364" s="196" t="str">
        <f>IF(G1364="","",IF(VLOOKUP(E1364,カレンダマスタ!$A$5:$D$381,4,FALSE)=0,"",1))</f>
        <v/>
      </c>
      <c r="AR1364" s="136" t="str">
        <f>IF($G1364="","",IF($AD1364="NSTC",INDEX(カレンダマスタ!$I$26:$O$31,MATCH($G1364,カレンダマスタ!$H$26:$H$31,1),MATCH($H1364,カレンダマスタ!$I$25:$O$25,1)),
IF($AD1364="CS本社",INDEX(カレンダマスタ!$I$36:$O$41,MATCH($G1364,カレンダマスタ!$H$36:$H$41,1),MATCH($H1364,カレンダマスタ!$I$35:$O$35,1)),
IF($AD1364="NS本社",INDEX(カレンダマスタ!$I$94:$O$99,MATCH($G1364,カレンダマスタ!$H$95:$H$100,1),MATCH($H1364,カレンダマスタ!$I$93:$O$93,1)),
IF($AD1364="ODC",INDEX(カレンダマスタ!$I$46:$O$51,MATCH($G1364,カレンダマスタ!$H$46:$H$51,1),MATCH($H1364,カレンダマスタ!$I$45:$O$45,1)),
IF($AD1364="NS東京TC",INDEX(カレンダマスタ!$I$56:$O$61,MATCH($G1364,カレンダマスタ!$H$56:$H$61,1),MATCH($H1364,カレンダマスタ!$I$55:$O$55,1)),""))))))</f>
        <v/>
      </c>
      <c r="AS1364" s="126" t="str">
        <f t="shared" si="444"/>
        <v/>
      </c>
      <c r="AU1364" s="137" t="str">
        <f>IF(E1364="","",VLOOKUP($E1364,カレンダマスタ!$A$4:$E$381,4,FALSE))</f>
        <v/>
      </c>
      <c r="AV1364" s="137" t="str">
        <f t="shared" si="435"/>
        <v/>
      </c>
      <c r="AW1364" s="137" t="str">
        <f t="shared" si="436"/>
        <v/>
      </c>
      <c r="AX1364" s="138" t="str">
        <f t="shared" si="437"/>
        <v/>
      </c>
      <c r="AY1364" s="138" t="str">
        <f t="shared" si="438"/>
        <v/>
      </c>
      <c r="AZ1364" s="130" t="str">
        <f>IF(AX1364&amp;AW1364="勤怠未設定","×",IF(AV1364="勤怠修正","×",IF(AC1364="外注","",IF(AA1364="",IF(AY1364&lt;&gt;"","×",""),IF(VLOOKUP(AA1364,カレンダマスタ!$H$66:$I$83,2,FALSE)&lt;&gt;AY1364,"×","OK")))))</f>
        <v/>
      </c>
      <c r="BC1364" s="137" t="str">
        <f>IF(E1364="","",VLOOKUP($E1364,カレンダマスタ!$A$4:$E$381,4,FALSE))</f>
        <v/>
      </c>
      <c r="BD1364" s="126" t="str">
        <f>IF(AC1364="社員","",IF(AG1364=0,"",IF(AD1364="NSTC",IF(COUNTIF(カレンダマスタ!$Q$5:$Q$32,G1364)=1,"OK","×"),
IF(AD1364="NS本社",IF(COUNTIF(カレンダマスタ!$T$5:$T$32,G1364)=1,"OK","×"),IF(COUNTIF(カレンダマスタ!$R$5:$R$32,G1364)=1,"OK","×")))))</f>
        <v/>
      </c>
      <c r="BE1364" s="126" t="str">
        <f>IF(AC1364="社員","",IF(G1364="","",IF(R1364&lt;&gt;"","",IF(AF1364="CS","OK",IF(VLOOKUP(E1364,カレンダマスタ!$A$5:$D$381,4,FALSE)&gt;0,"",IF(OR(G1364*24&gt;10.84,H1364*24&lt;14.5)=TRUE,"×","OK"))))))</f>
        <v/>
      </c>
      <c r="BF1364" s="126" t="str">
        <f t="shared" si="431"/>
        <v/>
      </c>
      <c r="BG1364" s="126" t="str">
        <f t="shared" si="430"/>
        <v/>
      </c>
      <c r="BI1364" s="130" t="str">
        <f t="shared" si="445"/>
        <v/>
      </c>
    </row>
    <row r="1365" spans="2:61">
      <c r="B1365" s="111"/>
      <c r="C1365" s="536"/>
      <c r="D1365" s="128"/>
      <c r="E1365" s="583"/>
      <c r="F1365" s="128"/>
      <c r="G1365" s="588"/>
      <c r="H1365" s="588"/>
      <c r="I1365" s="130"/>
      <c r="J1365" s="139"/>
      <c r="K1365" s="131"/>
      <c r="L1365" s="132"/>
      <c r="M1365" s="132"/>
      <c r="N1365" s="141"/>
      <c r="O1365" s="139"/>
      <c r="P1365" s="139"/>
      <c r="Q1365" s="139"/>
      <c r="R1365" s="133"/>
      <c r="S1365" s="134"/>
      <c r="T1365" s="434" t="str">
        <f t="shared" si="439"/>
        <v/>
      </c>
      <c r="U1365" s="429"/>
      <c r="V1365" s="429" t="str">
        <f t="shared" si="440"/>
        <v/>
      </c>
      <c r="W1365" s="298"/>
      <c r="X1365" s="129" t="str">
        <f t="shared" si="446"/>
        <v/>
      </c>
      <c r="Y1365" s="129" t="str">
        <f t="shared" si="441"/>
        <v/>
      </c>
      <c r="Z1365" s="129" t="str">
        <f t="shared" si="442"/>
        <v/>
      </c>
      <c r="AA1365" s="133" t="str">
        <f t="shared" si="434"/>
        <v/>
      </c>
      <c r="AC1365" s="186" t="str">
        <f>AC1361</f>
        <v/>
      </c>
      <c r="AD1365" s="187" t="str">
        <f>AD1361</f>
        <v/>
      </c>
      <c r="AE1365" s="187" t="str">
        <f>AE1361</f>
        <v/>
      </c>
      <c r="AF1365" s="187" t="str">
        <f>AF1361</f>
        <v/>
      </c>
      <c r="AG1365" s="204">
        <f t="shared" si="443"/>
        <v>0</v>
      </c>
      <c r="AI1365" s="140" t="str">
        <f>IF(月報!G1365&lt;&gt;"",月報!G1365,"")</f>
        <v/>
      </c>
      <c r="AJ1365" s="126" t="str">
        <f>IF(月報!W1365&lt;&gt;"",月報!W1365*24,"")</f>
        <v/>
      </c>
      <c r="AK1365" s="126" t="str">
        <f>IF(月報!P1365&lt;&gt;"",月報!P1365,"")</f>
        <v/>
      </c>
      <c r="AL1365" s="126" t="str">
        <f>IF(月報!Q1365&lt;&gt;"",IF(月報!Q1365="平日残","",月報!Q1365),"")</f>
        <v/>
      </c>
      <c r="AM1365" s="126"/>
      <c r="AN1365" s="126" t="str">
        <f t="shared" si="433"/>
        <v/>
      </c>
      <c r="AO1365" s="126" t="str">
        <f>IF($E1365="","",VLOOKUP($E1365,カレンダマスタ!$A$5:$E$381,5,FALSE))</f>
        <v/>
      </c>
      <c r="AQ1365" s="196" t="str">
        <f>IF(G1365="","",IF(VLOOKUP(E1365,カレンダマスタ!$A$5:$D$381,4,FALSE)=0,"",1))</f>
        <v/>
      </c>
      <c r="AR1365" s="136" t="str">
        <f>IF($G1365="","",IF($AD1365="NSTC",INDEX(カレンダマスタ!$I$26:$O$31,MATCH($G1365,カレンダマスタ!$H$26:$H$31,1),MATCH($H1365,カレンダマスタ!$I$25:$O$25,1)),
IF($AD1365="CS本社",INDEX(カレンダマスタ!$I$36:$O$41,MATCH($G1365,カレンダマスタ!$H$36:$H$41,1),MATCH($H1365,カレンダマスタ!$I$35:$O$35,1)),
IF($AD1365="NS本社",INDEX(カレンダマスタ!$I$94:$O$99,MATCH($G1365,カレンダマスタ!$H$95:$H$100,1),MATCH($H1365,カレンダマスタ!$I$93:$O$93,1)),
IF($AD1365="ODC",INDEX(カレンダマスタ!$I$46:$O$51,MATCH($G1365,カレンダマスタ!$H$46:$H$51,1),MATCH($H1365,カレンダマスタ!$I$45:$O$45,1)),
IF($AD1365="NS東京TC",INDEX(カレンダマスタ!$I$56:$O$61,MATCH($G1365,カレンダマスタ!$H$56:$H$61,1),MATCH($H1365,カレンダマスタ!$I$55:$O$55,1)),""))))))</f>
        <v/>
      </c>
      <c r="AS1365" s="126" t="str">
        <f t="shared" si="444"/>
        <v/>
      </c>
      <c r="AU1365" s="137" t="str">
        <f>IF(E1365="","",VLOOKUP($E1365,カレンダマスタ!$A$4:$E$381,4,FALSE))</f>
        <v/>
      </c>
      <c r="AV1365" s="137" t="str">
        <f t="shared" si="435"/>
        <v/>
      </c>
      <c r="AW1365" s="137" t="str">
        <f t="shared" si="436"/>
        <v/>
      </c>
      <c r="AX1365" s="138" t="str">
        <f t="shared" si="437"/>
        <v/>
      </c>
      <c r="AY1365" s="138" t="str">
        <f t="shared" si="438"/>
        <v/>
      </c>
      <c r="AZ1365" s="130" t="str">
        <f>IF(AX1365&amp;AW1365="勤怠未設定","×",IF(AV1365="勤怠修正","×",IF(AC1365="外注","",IF(AA1365="",IF(AY1365&lt;&gt;"","×",""),IF(VLOOKUP(AA1365,カレンダマスタ!$H$66:$I$83,2,FALSE)&lt;&gt;AY1365,"×","OK")))))</f>
        <v/>
      </c>
      <c r="BC1365" s="137" t="str">
        <f>IF(E1365="","",VLOOKUP($E1365,カレンダマスタ!$A$4:$E$381,4,FALSE))</f>
        <v/>
      </c>
      <c r="BD1365" s="126" t="str">
        <f>IF(AC1365="社員","",IF(AG1365=0,"",IF(AD1365="NSTC",IF(COUNTIF(カレンダマスタ!$Q$5:$Q$32,G1365)=1,"OK","×"),
IF(AD1365="NS本社",IF(COUNTIF(カレンダマスタ!$T$5:$T$32,G1365)=1,"OK","×"),IF(COUNTIF(カレンダマスタ!$R$5:$R$32,G1365)=1,"OK","×")))))</f>
        <v/>
      </c>
      <c r="BE1365" s="126" t="str">
        <f>IF(AC1365="社員","",IF(G1365="","",IF(R1365&lt;&gt;"","",IF(AF1365="CS","OK",IF(VLOOKUP(E1365,カレンダマスタ!$A$5:$D$381,4,FALSE)&gt;0,"",IF(OR(G1365*24&gt;10.84,H1365*24&lt;14.5)=TRUE,"×","OK"))))))</f>
        <v/>
      </c>
      <c r="BF1365" s="126" t="str">
        <f t="shared" si="431"/>
        <v/>
      </c>
      <c r="BG1365" s="126" t="str">
        <f t="shared" si="430"/>
        <v/>
      </c>
      <c r="BI1365" s="130" t="str">
        <f t="shared" si="445"/>
        <v/>
      </c>
    </row>
    <row r="1366" spans="2:61">
      <c r="B1366" s="111"/>
      <c r="C1366" s="536"/>
      <c r="D1366" s="128"/>
      <c r="E1366" s="583"/>
      <c r="F1366" s="128"/>
      <c r="G1366" s="588"/>
      <c r="H1366" s="588"/>
      <c r="I1366" s="130"/>
      <c r="J1366" s="139"/>
      <c r="K1366" s="131"/>
      <c r="L1366" s="132"/>
      <c r="M1366" s="132"/>
      <c r="N1366" s="141"/>
      <c r="O1366" s="139"/>
      <c r="P1366" s="139"/>
      <c r="Q1366" s="139"/>
      <c r="R1366" s="133"/>
      <c r="S1366" s="134"/>
      <c r="T1366" s="434" t="str">
        <f t="shared" si="439"/>
        <v/>
      </c>
      <c r="U1366" s="429"/>
      <c r="V1366" s="429" t="str">
        <f t="shared" si="440"/>
        <v/>
      </c>
      <c r="W1366" s="298"/>
      <c r="X1366" s="129" t="str">
        <f t="shared" si="446"/>
        <v/>
      </c>
      <c r="Y1366" s="129" t="str">
        <f t="shared" si="441"/>
        <v/>
      </c>
      <c r="Z1366" s="129" t="str">
        <f t="shared" si="442"/>
        <v/>
      </c>
      <c r="AA1366" s="133" t="str">
        <f t="shared" si="434"/>
        <v/>
      </c>
      <c r="AC1366" s="186" t="str">
        <f>AC1361</f>
        <v/>
      </c>
      <c r="AD1366" s="187" t="str">
        <f>AD1361</f>
        <v/>
      </c>
      <c r="AE1366" s="187" t="str">
        <f>AE1361</f>
        <v/>
      </c>
      <c r="AF1366" s="187" t="str">
        <f>AF1361</f>
        <v/>
      </c>
      <c r="AG1366" s="204">
        <f t="shared" si="443"/>
        <v>0</v>
      </c>
      <c r="AI1366" s="135" t="str">
        <f>IF(月報!G1366&lt;&gt;"",月報!G1366,"")</f>
        <v/>
      </c>
      <c r="AJ1366" s="126" t="str">
        <f>IF(月報!W1366&lt;&gt;"",月報!W1366*24,"")</f>
        <v/>
      </c>
      <c r="AK1366" s="126" t="str">
        <f>IF(月報!P1366&lt;&gt;"",月報!P1366,"")</f>
        <v/>
      </c>
      <c r="AL1366" s="126" t="str">
        <f>IF(月報!Q1366&lt;&gt;"",IF(月報!Q1366="平日残","",月報!Q1366),"")</f>
        <v/>
      </c>
      <c r="AM1366" s="126"/>
      <c r="AN1366" s="126" t="str">
        <f t="shared" si="433"/>
        <v/>
      </c>
      <c r="AO1366" s="126" t="str">
        <f>IF($E1366="","",VLOOKUP($E1366,カレンダマスタ!$A$5:$E$381,5,FALSE))</f>
        <v/>
      </c>
      <c r="AQ1366" s="196" t="str">
        <f>IF(G1366="","",IF(VLOOKUP(E1366,カレンダマスタ!$A$5:$D$381,4,FALSE)=0,"",1))</f>
        <v/>
      </c>
      <c r="AR1366" s="136" t="str">
        <f>IF($G1366="","",IF($AD1366="NSTC",INDEX(カレンダマスタ!$I$26:$O$31,MATCH($G1366,カレンダマスタ!$H$26:$H$31,1),MATCH($H1366,カレンダマスタ!$I$25:$O$25,1)),
IF($AD1366="CS本社",INDEX(カレンダマスタ!$I$36:$O$41,MATCH($G1366,カレンダマスタ!$H$36:$H$41,1),MATCH($H1366,カレンダマスタ!$I$35:$O$35,1)),
IF($AD1366="NS本社",INDEX(カレンダマスタ!$I$94:$O$99,MATCH($G1366,カレンダマスタ!$H$95:$H$100,1),MATCH($H1366,カレンダマスタ!$I$93:$O$93,1)),
IF($AD1366="ODC",INDEX(カレンダマスタ!$I$46:$O$51,MATCH($G1366,カレンダマスタ!$H$46:$H$51,1),MATCH($H1366,カレンダマスタ!$I$45:$O$45,1)),
IF($AD1366="NS東京TC",INDEX(カレンダマスタ!$I$56:$O$61,MATCH($G1366,カレンダマスタ!$H$56:$H$61,1),MATCH($H1366,カレンダマスタ!$I$55:$O$55,1)),""))))))</f>
        <v/>
      </c>
      <c r="AS1366" s="126" t="str">
        <f t="shared" si="444"/>
        <v/>
      </c>
      <c r="AU1366" s="137" t="str">
        <f>IF(E1366="","",VLOOKUP($E1366,カレンダマスタ!$A$4:$E$381,4,FALSE))</f>
        <v/>
      </c>
      <c r="AV1366" s="137" t="str">
        <f t="shared" si="435"/>
        <v/>
      </c>
      <c r="AW1366" s="137" t="str">
        <f t="shared" si="436"/>
        <v/>
      </c>
      <c r="AX1366" s="138" t="str">
        <f t="shared" si="437"/>
        <v/>
      </c>
      <c r="AY1366" s="138" t="str">
        <f t="shared" si="438"/>
        <v/>
      </c>
      <c r="AZ1366" s="130" t="str">
        <f>IF(AX1366&amp;AW1366="勤怠未設定","×",IF(AV1366="勤怠修正","×",IF(AC1366="外注","",IF(AA1366="",IF(AY1366&lt;&gt;"","×",""),IF(VLOOKUP(AA1366,カレンダマスタ!$H$66:$I$83,2,FALSE)&lt;&gt;AY1366,"×","OK")))))</f>
        <v/>
      </c>
      <c r="BC1366" s="137" t="str">
        <f>IF(E1366="","",VLOOKUP($E1366,カレンダマスタ!$A$4:$E$381,4,FALSE))</f>
        <v/>
      </c>
      <c r="BD1366" s="126" t="str">
        <f>IF(AC1366="社員","",IF(AG1366=0,"",IF(AD1366="NSTC",IF(COUNTIF(カレンダマスタ!$Q$5:$Q$32,G1366)=1,"OK","×"),
IF(AD1366="NS本社",IF(COUNTIF(カレンダマスタ!$T$5:$T$32,G1366)=1,"OK","×"),IF(COUNTIF(カレンダマスタ!$R$5:$R$32,G1366)=1,"OK","×")))))</f>
        <v/>
      </c>
      <c r="BE1366" s="126" t="str">
        <f>IF(AC1366="社員","",IF(G1366="","",IF(R1366&lt;&gt;"","",IF(AF1366="CS","OK",IF(VLOOKUP(E1366,カレンダマスタ!$A$5:$D$381,4,FALSE)&gt;0,"",IF(OR(G1366*24&gt;10.84,H1366*24&lt;14.5)=TRUE,"×","OK"))))))</f>
        <v/>
      </c>
      <c r="BF1366" s="126" t="str">
        <f t="shared" si="431"/>
        <v/>
      </c>
      <c r="BG1366" s="126" t="str">
        <f t="shared" si="430"/>
        <v/>
      </c>
      <c r="BI1366" s="130" t="str">
        <f t="shared" si="445"/>
        <v/>
      </c>
    </row>
    <row r="1367" spans="2:61">
      <c r="B1367" s="111"/>
      <c r="C1367" s="537"/>
      <c r="D1367" s="142"/>
      <c r="E1367" s="584"/>
      <c r="F1367" s="142"/>
      <c r="G1367" s="589"/>
      <c r="H1367" s="589"/>
      <c r="I1367" s="144"/>
      <c r="J1367" s="148"/>
      <c r="K1367" s="145"/>
      <c r="L1367" s="146"/>
      <c r="M1367" s="146"/>
      <c r="N1367" s="147"/>
      <c r="O1367" s="148"/>
      <c r="P1367" s="148"/>
      <c r="Q1367" s="148"/>
      <c r="R1367" s="149"/>
      <c r="S1367" s="156"/>
      <c r="T1367" s="435" t="str">
        <f t="shared" si="439"/>
        <v/>
      </c>
      <c r="U1367" s="430"/>
      <c r="V1367" s="430" t="str">
        <f t="shared" si="440"/>
        <v/>
      </c>
      <c r="W1367" s="298"/>
      <c r="X1367" s="143" t="str">
        <f t="shared" si="446"/>
        <v/>
      </c>
      <c r="Y1367" s="143" t="str">
        <f t="shared" si="441"/>
        <v/>
      </c>
      <c r="Z1367" s="143" t="str">
        <f t="shared" si="442"/>
        <v/>
      </c>
      <c r="AA1367" s="149" t="str">
        <f t="shared" si="434"/>
        <v/>
      </c>
      <c r="AC1367" s="188" t="str">
        <f>AC1361</f>
        <v/>
      </c>
      <c r="AD1367" s="189" t="str">
        <f>AD1361</f>
        <v/>
      </c>
      <c r="AE1367" s="189" t="str">
        <f>AE1361</f>
        <v/>
      </c>
      <c r="AF1367" s="189" t="str">
        <f>AF1361</f>
        <v/>
      </c>
      <c r="AG1367" s="205">
        <f t="shared" si="443"/>
        <v>0</v>
      </c>
      <c r="AI1367" s="150" t="str">
        <f>IF(月報!G1367&lt;&gt;"",月報!G1367,"")</f>
        <v/>
      </c>
      <c r="AJ1367" s="151" t="str">
        <f>IF(月報!W1367&lt;&gt;"",月報!W1367*24,"")</f>
        <v/>
      </c>
      <c r="AK1367" s="151" t="str">
        <f>IF(月報!P1367&lt;&gt;"",月報!P1367,"")</f>
        <v/>
      </c>
      <c r="AL1367" s="151" t="str">
        <f>IF(月報!Q1367&lt;&gt;"",IF(月報!Q1367="平日残","",月報!Q1367),"")</f>
        <v/>
      </c>
      <c r="AM1367" s="151"/>
      <c r="AN1367" s="151" t="str">
        <f t="shared" si="433"/>
        <v/>
      </c>
      <c r="AO1367" s="151" t="str">
        <f>IF($E1367="","",VLOOKUP($E1367,カレンダマスタ!$A$5:$E$381,5,FALSE))</f>
        <v/>
      </c>
      <c r="AQ1367" s="197" t="str">
        <f>IF(G1367="","",IF(VLOOKUP(E1367,カレンダマスタ!$A$5:$D$381,4,FALSE)=0,"",1))</f>
        <v/>
      </c>
      <c r="AR1367" s="152" t="str">
        <f>IF($G1367="","",IF($AD1367="NSTC",INDEX(カレンダマスタ!$I$26:$O$31,MATCH($G1367,カレンダマスタ!$H$26:$H$31,1),MATCH($H1367,カレンダマスタ!$I$25:$O$25,1)),
IF($AD1367="CS本社",INDEX(カレンダマスタ!$I$36:$O$41,MATCH($G1367,カレンダマスタ!$H$36:$H$41,1),MATCH($H1367,カレンダマスタ!$I$35:$O$35,1)),
IF($AD1367="NS本社",INDEX(カレンダマスタ!$I$94:$O$99,MATCH($G1367,カレンダマスタ!$H$95:$H$100,1),MATCH($H1367,カレンダマスタ!$I$93:$O$93,1)),
IF($AD1367="ODC",INDEX(カレンダマスタ!$I$46:$O$51,MATCH($G1367,カレンダマスタ!$H$46:$H$51,1),MATCH($H1367,カレンダマスタ!$I$45:$O$45,1)),
IF($AD1367="NS東京TC",INDEX(カレンダマスタ!$I$56:$O$61,MATCH($G1367,カレンダマスタ!$H$56:$H$61,1),MATCH($H1367,カレンダマスタ!$I$55:$O$55,1)),""))))))</f>
        <v/>
      </c>
      <c r="AS1367" s="151" t="str">
        <f t="shared" si="444"/>
        <v/>
      </c>
      <c r="AU1367" s="153" t="str">
        <f>IF(E1367="","",VLOOKUP($E1367,カレンダマスタ!$A$4:$E$381,4,FALSE))</f>
        <v/>
      </c>
      <c r="AV1367" s="153" t="str">
        <f t="shared" si="435"/>
        <v/>
      </c>
      <c r="AW1367" s="153" t="str">
        <f t="shared" si="436"/>
        <v/>
      </c>
      <c r="AX1367" s="154" t="str">
        <f t="shared" si="437"/>
        <v/>
      </c>
      <c r="AY1367" s="154" t="str">
        <f t="shared" si="438"/>
        <v/>
      </c>
      <c r="AZ1367" s="144" t="str">
        <f>IF(AX1367&amp;AW1367="勤怠未設定","×",IF(AV1367="勤怠修正","×",IF(AC1367="外注","",IF(AA1367="",IF(AY1367&lt;&gt;"","×",""),IF(VLOOKUP(AA1367,カレンダマスタ!$H$66:$I$83,2,FALSE)&lt;&gt;AY1367,"×","OK")))))</f>
        <v/>
      </c>
      <c r="BC1367" s="153" t="str">
        <f>IF(E1367="","",VLOOKUP($E1367,カレンダマスタ!$A$4:$E$381,4,FALSE))</f>
        <v/>
      </c>
      <c r="BD1367" s="151" t="str">
        <f>IF(AC1367="社員","",IF(AG1367=0,"",IF(AD1367="NSTC",IF(COUNTIF(カレンダマスタ!$Q$5:$Q$32,G1367)=1,"OK","×"),
IF(AD1367="NS本社",IF(COUNTIF(カレンダマスタ!$T$5:$T$32,G1367)=1,"OK","×"),IF(COUNTIF(カレンダマスタ!$R$5:$R$32,G1367)=1,"OK","×")))))</f>
        <v/>
      </c>
      <c r="BE1367" s="151" t="str">
        <f>IF(AC1367="社員","",IF(G1367="","",IF(R1367&lt;&gt;"","",IF(AF1367="CS","OK",IF(VLOOKUP(E1367,カレンダマスタ!$A$5:$D$381,4,FALSE)&gt;0,"",IF(OR(G1367*24&gt;10.84,H1367*24&lt;14.5)=TRUE,"×","OK"))))))</f>
        <v/>
      </c>
      <c r="BF1367" s="151" t="str">
        <f t="shared" si="431"/>
        <v/>
      </c>
      <c r="BG1367" s="151" t="str">
        <f t="shared" si="430"/>
        <v/>
      </c>
      <c r="BI1367" s="144" t="str">
        <f t="shared" si="445"/>
        <v/>
      </c>
    </row>
    <row r="1368" spans="2:61">
      <c r="B1368" s="111"/>
      <c r="C1368" s="535"/>
      <c r="D1368" s="112"/>
      <c r="E1368" s="582"/>
      <c r="F1368" s="112"/>
      <c r="G1368" s="587"/>
      <c r="H1368" s="587"/>
      <c r="I1368" s="114"/>
      <c r="J1368" s="118"/>
      <c r="K1368" s="115"/>
      <c r="L1368" s="116"/>
      <c r="M1368" s="116"/>
      <c r="N1368" s="117"/>
      <c r="O1368" s="118"/>
      <c r="P1368" s="118"/>
      <c r="Q1368" s="118"/>
      <c r="R1368" s="119"/>
      <c r="S1368" s="120"/>
      <c r="T1368" s="433" t="str">
        <f t="shared" si="439"/>
        <v/>
      </c>
      <c r="U1368" s="431">
        <f>SUM(T1368:T1374)</f>
        <v>0</v>
      </c>
      <c r="V1368" s="431" t="str">
        <f t="shared" si="440"/>
        <v/>
      </c>
      <c r="W1368" s="298"/>
      <c r="X1368" s="113" t="str">
        <f t="shared" si="446"/>
        <v/>
      </c>
      <c r="Y1368" s="113" t="str">
        <f t="shared" si="441"/>
        <v/>
      </c>
      <c r="Z1368" s="113" t="str">
        <f t="shared" si="442"/>
        <v/>
      </c>
      <c r="AA1368" s="119" t="str">
        <f t="shared" si="434"/>
        <v/>
      </c>
      <c r="AC1368" s="190" t="str">
        <f>AC1361</f>
        <v/>
      </c>
      <c r="AD1368" s="191" t="str">
        <f>AD1361</f>
        <v/>
      </c>
      <c r="AE1368" s="191" t="str">
        <f>AE1361</f>
        <v/>
      </c>
      <c r="AF1368" s="191" t="str">
        <f>AF1361</f>
        <v/>
      </c>
      <c r="AG1368" s="206">
        <f t="shared" si="443"/>
        <v>0</v>
      </c>
      <c r="AI1368" s="155" t="str">
        <f>IF(月報!G1368&lt;&gt;"",月報!G1368,"")</f>
        <v/>
      </c>
      <c r="AJ1368" s="122" t="str">
        <f>IF(月報!W1368&lt;&gt;"",月報!W1368*24,"")</f>
        <v/>
      </c>
      <c r="AK1368" s="122" t="str">
        <f>IF(月報!P1368&lt;&gt;"",月報!P1368,"")</f>
        <v/>
      </c>
      <c r="AL1368" s="122" t="str">
        <f>IF(月報!Q1368&lt;&gt;"",IF(月報!Q1368="平日残","",月報!Q1368),"")</f>
        <v/>
      </c>
      <c r="AM1368" s="122"/>
      <c r="AN1368" s="122" t="str">
        <f t="shared" si="433"/>
        <v/>
      </c>
      <c r="AO1368" s="122" t="str">
        <f>IF($E1368="","",VLOOKUP($E1368,カレンダマスタ!$A$5:$E$381,5,FALSE))</f>
        <v/>
      </c>
      <c r="AQ1368" s="195" t="str">
        <f>IF(G1368="","",IF(VLOOKUP(E1368,カレンダマスタ!$A$5:$D$381,4,FALSE)=0,"",1))</f>
        <v/>
      </c>
      <c r="AR1368" s="123" t="str">
        <f>IF($G1368="","",IF($AD1368="NSTC",INDEX(カレンダマスタ!$I$26:$O$31,MATCH($G1368,カレンダマスタ!$H$26:$H$31,1),MATCH($H1368,カレンダマスタ!$I$25:$O$25,1)),
IF($AD1368="CS本社",INDEX(カレンダマスタ!$I$36:$O$41,MATCH($G1368,カレンダマスタ!$H$36:$H$41,1),MATCH($H1368,カレンダマスタ!$I$35:$O$35,1)),
IF($AD1368="NS本社",INDEX(カレンダマスタ!$I$94:$O$99,MATCH($G1368,カレンダマスタ!$H$95:$H$100,1),MATCH($H1368,カレンダマスタ!$I$93:$O$93,1)),
IF($AD1368="ODC",INDEX(カレンダマスタ!$I$46:$O$51,MATCH($G1368,カレンダマスタ!$H$46:$H$51,1),MATCH($H1368,カレンダマスタ!$I$45:$O$45,1)),
IF($AD1368="NS東京TC",INDEX(カレンダマスタ!$I$56:$O$61,MATCH($G1368,カレンダマスタ!$H$56:$H$61,1),MATCH($H1368,カレンダマスタ!$I$55:$O$55,1)),""))))))</f>
        <v/>
      </c>
      <c r="AS1368" s="122" t="str">
        <f t="shared" si="444"/>
        <v/>
      </c>
      <c r="AU1368" s="124" t="str">
        <f>IF(E1368="","",VLOOKUP($E1368,カレンダマスタ!$A$4:$E$381,4,FALSE))</f>
        <v/>
      </c>
      <c r="AV1368" s="124" t="str">
        <f t="shared" si="435"/>
        <v/>
      </c>
      <c r="AW1368" s="124" t="str">
        <f t="shared" si="436"/>
        <v/>
      </c>
      <c r="AX1368" s="125" t="str">
        <f t="shared" si="437"/>
        <v/>
      </c>
      <c r="AY1368" s="125" t="str">
        <f t="shared" si="438"/>
        <v/>
      </c>
      <c r="AZ1368" s="114" t="str">
        <f>IF(AX1368&amp;AW1368="勤怠未設定","×",IF(AV1368="勤怠修正","×",IF(AC1368="外注","",IF(AA1368="",IF(AY1368&lt;&gt;"","×",""),IF(VLOOKUP(AA1368,カレンダマスタ!$H$66:$I$83,2,FALSE)&lt;&gt;AY1368,"×","OK")))))</f>
        <v/>
      </c>
      <c r="BC1368" s="124" t="str">
        <f>IF(E1368="","",VLOOKUP($E1368,カレンダマスタ!$A$4:$E$381,4,FALSE))</f>
        <v/>
      </c>
      <c r="BD1368" s="122" t="str">
        <f>IF(AC1368="社員","",IF(AG1368=0,"",IF(AD1368="NSTC",IF(COUNTIF(カレンダマスタ!$Q$5:$Q$32,G1368)=1,"OK","×"),
IF(AD1368="NS本社",IF(COUNTIF(カレンダマスタ!$T$5:$T$32,G1368)=1,"OK","×"),IF(COUNTIF(カレンダマスタ!$R$5:$R$32,G1368)=1,"OK","×")))))</f>
        <v/>
      </c>
      <c r="BE1368" s="122" t="str">
        <f>IF(AC1368="社員","",IF(G1368="","",IF(R1368&lt;&gt;"","",IF(AF1368="CS","OK",IF(VLOOKUP(E1368,カレンダマスタ!$A$5:$D$381,4,FALSE)&gt;0,"",IF(OR(G1368*24&gt;10.84,H1368*24&lt;14.5)=TRUE,"×","OK"))))))</f>
        <v/>
      </c>
      <c r="BF1368" s="122" t="str">
        <f t="shared" si="431"/>
        <v/>
      </c>
      <c r="BG1368" s="122" t="str">
        <f t="shared" si="430"/>
        <v/>
      </c>
      <c r="BI1368" s="114" t="str">
        <f t="shared" si="445"/>
        <v/>
      </c>
    </row>
    <row r="1369" spans="2:61">
      <c r="B1369" s="111"/>
      <c r="C1369" s="536"/>
      <c r="D1369" s="128"/>
      <c r="E1369" s="583"/>
      <c r="F1369" s="128"/>
      <c r="G1369" s="588"/>
      <c r="H1369" s="588"/>
      <c r="I1369" s="130"/>
      <c r="J1369" s="139"/>
      <c r="K1369" s="131"/>
      <c r="L1369" s="132"/>
      <c r="M1369" s="132"/>
      <c r="N1369" s="141"/>
      <c r="O1369" s="139"/>
      <c r="P1369" s="139"/>
      <c r="Q1369" s="139"/>
      <c r="R1369" s="133"/>
      <c r="S1369" s="134"/>
      <c r="T1369" s="434" t="str">
        <f t="shared" si="439"/>
        <v/>
      </c>
      <c r="U1369" s="429"/>
      <c r="V1369" s="429" t="str">
        <f t="shared" si="440"/>
        <v/>
      </c>
      <c r="W1369" s="298"/>
      <c r="X1369" s="129" t="str">
        <f t="shared" si="446"/>
        <v/>
      </c>
      <c r="Y1369" s="129" t="str">
        <f t="shared" si="441"/>
        <v/>
      </c>
      <c r="Z1369" s="129" t="str">
        <f t="shared" si="442"/>
        <v/>
      </c>
      <c r="AA1369" s="133" t="str">
        <f t="shared" si="434"/>
        <v/>
      </c>
      <c r="AC1369" s="186" t="str">
        <f>AC1361</f>
        <v/>
      </c>
      <c r="AD1369" s="187" t="str">
        <f>AD1361</f>
        <v/>
      </c>
      <c r="AE1369" s="187" t="str">
        <f>AE1361</f>
        <v/>
      </c>
      <c r="AF1369" s="187" t="str">
        <f>AF1361</f>
        <v/>
      </c>
      <c r="AG1369" s="204">
        <f t="shared" si="443"/>
        <v>0</v>
      </c>
      <c r="AI1369" s="135" t="str">
        <f>IF(月報!G1369&lt;&gt;"",月報!G1369,"")</f>
        <v/>
      </c>
      <c r="AJ1369" s="126" t="str">
        <f>IF(月報!W1369&lt;&gt;"",月報!W1369*24,"")</f>
        <v/>
      </c>
      <c r="AK1369" s="126" t="str">
        <f>IF(月報!P1369&lt;&gt;"",月報!P1369,"")</f>
        <v/>
      </c>
      <c r="AL1369" s="126" t="str">
        <f>IF(月報!Q1369&lt;&gt;"",IF(月報!Q1369="平日残","",月報!Q1369),"")</f>
        <v/>
      </c>
      <c r="AM1369" s="126"/>
      <c r="AN1369" s="126" t="str">
        <f t="shared" si="433"/>
        <v/>
      </c>
      <c r="AO1369" s="126" t="str">
        <f>IF($E1369="","",VLOOKUP($E1369,カレンダマスタ!$A$5:$E$381,5,FALSE))</f>
        <v/>
      </c>
      <c r="AQ1369" s="196" t="str">
        <f>IF(G1369="","",IF(VLOOKUP(E1369,カレンダマスタ!$A$5:$D$381,4,FALSE)=0,"",1))</f>
        <v/>
      </c>
      <c r="AR1369" s="136" t="str">
        <f>IF($G1369="","",IF($AD1369="NSTC",INDEX(カレンダマスタ!$I$26:$O$31,MATCH($G1369,カレンダマスタ!$H$26:$H$31,1),MATCH($H1369,カレンダマスタ!$I$25:$O$25,1)),
IF($AD1369="CS本社",INDEX(カレンダマスタ!$I$36:$O$41,MATCH($G1369,カレンダマスタ!$H$36:$H$41,1),MATCH($H1369,カレンダマスタ!$I$35:$O$35,1)),
IF($AD1369="NS本社",INDEX(カレンダマスタ!$I$94:$O$99,MATCH($G1369,カレンダマスタ!$H$95:$H$100,1),MATCH($H1369,カレンダマスタ!$I$93:$O$93,1)),
IF($AD1369="ODC",INDEX(カレンダマスタ!$I$46:$O$51,MATCH($G1369,カレンダマスタ!$H$46:$H$51,1),MATCH($H1369,カレンダマスタ!$I$45:$O$45,1)),
IF($AD1369="NS東京TC",INDEX(カレンダマスタ!$I$56:$O$61,MATCH($G1369,カレンダマスタ!$H$56:$H$61,1),MATCH($H1369,カレンダマスタ!$I$55:$O$55,1)),""))))))</f>
        <v/>
      </c>
      <c r="AS1369" s="126" t="str">
        <f t="shared" si="444"/>
        <v/>
      </c>
      <c r="AU1369" s="137" t="str">
        <f>IF(E1369="","",VLOOKUP($E1369,カレンダマスタ!$A$4:$E$381,4,FALSE))</f>
        <v/>
      </c>
      <c r="AV1369" s="137" t="str">
        <f t="shared" si="435"/>
        <v/>
      </c>
      <c r="AW1369" s="137" t="str">
        <f t="shared" si="436"/>
        <v/>
      </c>
      <c r="AX1369" s="138" t="str">
        <f t="shared" si="437"/>
        <v/>
      </c>
      <c r="AY1369" s="138" t="str">
        <f t="shared" si="438"/>
        <v/>
      </c>
      <c r="AZ1369" s="130" t="str">
        <f>IF(AX1369&amp;AW1369="勤怠未設定","×",IF(AV1369="勤怠修正","×",IF(AC1369="外注","",IF(AA1369="",IF(AY1369&lt;&gt;"","×",""),IF(VLOOKUP(AA1369,カレンダマスタ!$H$66:$I$83,2,FALSE)&lt;&gt;AY1369,"×","OK")))))</f>
        <v/>
      </c>
      <c r="BC1369" s="137" t="str">
        <f>IF(E1369="","",VLOOKUP($E1369,カレンダマスタ!$A$4:$E$381,4,FALSE))</f>
        <v/>
      </c>
      <c r="BD1369" s="126" t="str">
        <f>IF(AC1369="社員","",IF(AG1369=0,"",IF(AD1369="NSTC",IF(COUNTIF(カレンダマスタ!$Q$5:$Q$32,G1369)=1,"OK","×"),
IF(AD1369="NS本社",IF(COUNTIF(カレンダマスタ!$T$5:$T$32,G1369)=1,"OK","×"),IF(COUNTIF(カレンダマスタ!$R$5:$R$32,G1369)=1,"OK","×")))))</f>
        <v/>
      </c>
      <c r="BE1369" s="126" t="str">
        <f>IF(AC1369="社員","",IF(G1369="","",IF(R1369&lt;&gt;"","",IF(AF1369="CS","OK",IF(VLOOKUP(E1369,カレンダマスタ!$A$5:$D$381,4,FALSE)&gt;0,"",IF(OR(G1369*24&gt;10.84,H1369*24&lt;14.5)=TRUE,"×","OK"))))))</f>
        <v/>
      </c>
      <c r="BF1369" s="126" t="str">
        <f t="shared" si="431"/>
        <v/>
      </c>
      <c r="BG1369" s="126" t="str">
        <f t="shared" si="430"/>
        <v/>
      </c>
      <c r="BI1369" s="130" t="str">
        <f t="shared" si="445"/>
        <v/>
      </c>
    </row>
    <row r="1370" spans="2:61">
      <c r="B1370" s="111"/>
      <c r="C1370" s="536"/>
      <c r="D1370" s="128"/>
      <c r="E1370" s="583"/>
      <c r="F1370" s="128"/>
      <c r="G1370" s="588"/>
      <c r="H1370" s="588"/>
      <c r="I1370" s="130"/>
      <c r="J1370" s="139"/>
      <c r="K1370" s="131"/>
      <c r="L1370" s="132"/>
      <c r="M1370" s="132"/>
      <c r="N1370" s="141"/>
      <c r="O1370" s="139"/>
      <c r="P1370" s="139"/>
      <c r="Q1370" s="139"/>
      <c r="R1370" s="133"/>
      <c r="S1370" s="134"/>
      <c r="T1370" s="434" t="str">
        <f t="shared" si="439"/>
        <v/>
      </c>
      <c r="U1370" s="429"/>
      <c r="V1370" s="429" t="str">
        <f t="shared" si="440"/>
        <v/>
      </c>
      <c r="W1370" s="298"/>
      <c r="X1370" s="129" t="str">
        <f t="shared" si="446"/>
        <v/>
      </c>
      <c r="Y1370" s="129" t="str">
        <f t="shared" si="441"/>
        <v/>
      </c>
      <c r="Z1370" s="129" t="str">
        <f t="shared" si="442"/>
        <v/>
      </c>
      <c r="AA1370" s="133" t="str">
        <f t="shared" si="434"/>
        <v/>
      </c>
      <c r="AC1370" s="186" t="str">
        <f>AC1361</f>
        <v/>
      </c>
      <c r="AD1370" s="187" t="str">
        <f>AD1361</f>
        <v/>
      </c>
      <c r="AE1370" s="187" t="str">
        <f>AE1361</f>
        <v/>
      </c>
      <c r="AF1370" s="187" t="str">
        <f>AF1361</f>
        <v/>
      </c>
      <c r="AG1370" s="204">
        <f t="shared" si="443"/>
        <v>0</v>
      </c>
      <c r="AI1370" s="135" t="str">
        <f>IF(月報!G1370&lt;&gt;"",月報!G1370,"")</f>
        <v/>
      </c>
      <c r="AJ1370" s="126" t="str">
        <f>IF(月報!W1370&lt;&gt;"",月報!W1370*24,"")</f>
        <v/>
      </c>
      <c r="AK1370" s="126" t="str">
        <f>IF(月報!P1370&lt;&gt;"",月報!P1370,"")</f>
        <v/>
      </c>
      <c r="AL1370" s="126" t="str">
        <f>IF(月報!Q1370&lt;&gt;"",IF(月報!Q1370="平日残","",月報!Q1370),"")</f>
        <v/>
      </c>
      <c r="AM1370" s="126"/>
      <c r="AN1370" s="126" t="str">
        <f t="shared" si="433"/>
        <v/>
      </c>
      <c r="AO1370" s="126" t="str">
        <f>IF($E1370="","",VLOOKUP($E1370,カレンダマスタ!$A$5:$E$381,5,FALSE))</f>
        <v/>
      </c>
      <c r="AQ1370" s="196" t="str">
        <f>IF(G1370="","",IF(VLOOKUP(E1370,カレンダマスタ!$A$5:$D$381,4,FALSE)=0,"",1))</f>
        <v/>
      </c>
      <c r="AR1370" s="136" t="str">
        <f>IF($G1370="","",IF($AD1370="NSTC",INDEX(カレンダマスタ!$I$26:$O$31,MATCH($G1370,カレンダマスタ!$H$26:$H$31,1),MATCH($H1370,カレンダマスタ!$I$25:$O$25,1)),
IF($AD1370="CS本社",INDEX(カレンダマスタ!$I$36:$O$41,MATCH($G1370,カレンダマスタ!$H$36:$H$41,1),MATCH($H1370,カレンダマスタ!$I$35:$O$35,1)),
IF($AD1370="NS本社",INDEX(カレンダマスタ!$I$94:$O$99,MATCH($G1370,カレンダマスタ!$H$95:$H$100,1),MATCH($H1370,カレンダマスタ!$I$93:$O$93,1)),
IF($AD1370="ODC",INDEX(カレンダマスタ!$I$46:$O$51,MATCH($G1370,カレンダマスタ!$H$46:$H$51,1),MATCH($H1370,カレンダマスタ!$I$45:$O$45,1)),
IF($AD1370="NS東京TC",INDEX(カレンダマスタ!$I$56:$O$61,MATCH($G1370,カレンダマスタ!$H$56:$H$61,1),MATCH($H1370,カレンダマスタ!$I$55:$O$55,1)),""))))))</f>
        <v/>
      </c>
      <c r="AS1370" s="126" t="str">
        <f t="shared" si="444"/>
        <v/>
      </c>
      <c r="AU1370" s="137" t="str">
        <f>IF(E1370="","",VLOOKUP($E1370,カレンダマスタ!$A$4:$E$381,4,FALSE))</f>
        <v/>
      </c>
      <c r="AV1370" s="137" t="str">
        <f t="shared" si="435"/>
        <v/>
      </c>
      <c r="AW1370" s="137" t="str">
        <f t="shared" si="436"/>
        <v/>
      </c>
      <c r="AX1370" s="138" t="str">
        <f t="shared" si="437"/>
        <v/>
      </c>
      <c r="AY1370" s="138" t="str">
        <f t="shared" si="438"/>
        <v/>
      </c>
      <c r="AZ1370" s="130" t="str">
        <f>IF(AX1370&amp;AW1370="勤怠未設定","×",IF(AV1370="勤怠修正","×",IF(AC1370="外注","",IF(AA1370="",IF(AY1370&lt;&gt;"","×",""),IF(VLOOKUP(AA1370,カレンダマスタ!$H$66:$I$83,2,FALSE)&lt;&gt;AY1370,"×","OK")))))</f>
        <v/>
      </c>
      <c r="BC1370" s="137" t="str">
        <f>IF(E1370="","",VLOOKUP($E1370,カレンダマスタ!$A$4:$E$381,4,FALSE))</f>
        <v/>
      </c>
      <c r="BD1370" s="126" t="str">
        <f>IF(AC1370="社員","",IF(AG1370=0,"",IF(AD1370="NSTC",IF(COUNTIF(カレンダマスタ!$Q$5:$Q$32,G1370)=1,"OK","×"),
IF(AD1370="NS本社",IF(COUNTIF(カレンダマスタ!$T$5:$T$32,G1370)=1,"OK","×"),IF(COUNTIF(カレンダマスタ!$R$5:$R$32,G1370)=1,"OK","×")))))</f>
        <v/>
      </c>
      <c r="BE1370" s="126" t="str">
        <f>IF(AC1370="社員","",IF(G1370="","",IF(R1370&lt;&gt;"","",IF(AF1370="CS","OK",IF(VLOOKUP(E1370,カレンダマスタ!$A$5:$D$381,4,FALSE)&gt;0,"",IF(OR(G1370*24&gt;10.84,H1370*24&lt;14.5)=TRUE,"×","OK"))))))</f>
        <v/>
      </c>
      <c r="BF1370" s="126" t="str">
        <f t="shared" si="431"/>
        <v/>
      </c>
      <c r="BG1370" s="126" t="str">
        <f t="shared" si="430"/>
        <v/>
      </c>
      <c r="BI1370" s="130" t="str">
        <f t="shared" si="445"/>
        <v/>
      </c>
    </row>
    <row r="1371" spans="2:61">
      <c r="B1371" s="111"/>
      <c r="C1371" s="536"/>
      <c r="D1371" s="128"/>
      <c r="E1371" s="583"/>
      <c r="F1371" s="128"/>
      <c r="G1371" s="588"/>
      <c r="H1371" s="588"/>
      <c r="I1371" s="130"/>
      <c r="J1371" s="139"/>
      <c r="K1371" s="131"/>
      <c r="L1371" s="132"/>
      <c r="M1371" s="132"/>
      <c r="N1371" s="141"/>
      <c r="O1371" s="139"/>
      <c r="P1371" s="139"/>
      <c r="Q1371" s="139"/>
      <c r="R1371" s="133"/>
      <c r="S1371" s="134"/>
      <c r="T1371" s="434" t="str">
        <f t="shared" si="439"/>
        <v/>
      </c>
      <c r="U1371" s="429"/>
      <c r="V1371" s="429" t="str">
        <f t="shared" si="440"/>
        <v/>
      </c>
      <c r="W1371" s="298"/>
      <c r="X1371" s="129" t="str">
        <f t="shared" si="446"/>
        <v/>
      </c>
      <c r="Y1371" s="129" t="str">
        <f t="shared" si="441"/>
        <v/>
      </c>
      <c r="Z1371" s="129" t="str">
        <f t="shared" si="442"/>
        <v/>
      </c>
      <c r="AA1371" s="133" t="str">
        <f t="shared" si="434"/>
        <v/>
      </c>
      <c r="AC1371" s="186" t="str">
        <f>AC1361</f>
        <v/>
      </c>
      <c r="AD1371" s="187" t="str">
        <f>AD1361</f>
        <v/>
      </c>
      <c r="AE1371" s="187" t="str">
        <f>AE1361</f>
        <v/>
      </c>
      <c r="AF1371" s="187" t="str">
        <f>AF1361</f>
        <v/>
      </c>
      <c r="AG1371" s="204">
        <f t="shared" si="443"/>
        <v>0</v>
      </c>
      <c r="AI1371" s="140" t="str">
        <f>IF(月報!G1371&lt;&gt;"",月報!G1371,"")</f>
        <v/>
      </c>
      <c r="AJ1371" s="126" t="str">
        <f>IF(月報!W1371&lt;&gt;"",月報!W1371*24,"")</f>
        <v/>
      </c>
      <c r="AK1371" s="126" t="str">
        <f>IF(月報!P1371&lt;&gt;"",月報!P1371,"")</f>
        <v/>
      </c>
      <c r="AL1371" s="126" t="str">
        <f>IF(月報!Q1371&lt;&gt;"",IF(月報!Q1371="平日残","",月報!Q1371),"")</f>
        <v/>
      </c>
      <c r="AM1371" s="126"/>
      <c r="AN1371" s="126" t="str">
        <f t="shared" si="433"/>
        <v/>
      </c>
      <c r="AO1371" s="126" t="str">
        <f>IF($E1371="","",VLOOKUP($E1371,カレンダマスタ!$A$5:$E$381,5,FALSE))</f>
        <v/>
      </c>
      <c r="AQ1371" s="196" t="str">
        <f>IF(G1371="","",IF(VLOOKUP(E1371,カレンダマスタ!$A$5:$D$381,4,FALSE)=0,"",1))</f>
        <v/>
      </c>
      <c r="AR1371" s="136" t="str">
        <f>IF($G1371="","",IF($AD1371="NSTC",INDEX(カレンダマスタ!$I$26:$O$31,MATCH($G1371,カレンダマスタ!$H$26:$H$31,1),MATCH($H1371,カレンダマスタ!$I$25:$O$25,1)),
IF($AD1371="CS本社",INDEX(カレンダマスタ!$I$36:$O$41,MATCH($G1371,カレンダマスタ!$H$36:$H$41,1),MATCH($H1371,カレンダマスタ!$I$35:$O$35,1)),
IF($AD1371="NS本社",INDEX(カレンダマスタ!$I$94:$O$99,MATCH($G1371,カレンダマスタ!$H$95:$H$100,1),MATCH($H1371,カレンダマスタ!$I$93:$O$93,1)),
IF($AD1371="ODC",INDEX(カレンダマスタ!$I$46:$O$51,MATCH($G1371,カレンダマスタ!$H$46:$H$51,1),MATCH($H1371,カレンダマスタ!$I$45:$O$45,1)),
IF($AD1371="NS東京TC",INDEX(カレンダマスタ!$I$56:$O$61,MATCH($G1371,カレンダマスタ!$H$56:$H$61,1),MATCH($H1371,カレンダマスタ!$I$55:$O$55,1)),""))))))</f>
        <v/>
      </c>
      <c r="AS1371" s="126" t="str">
        <f t="shared" si="444"/>
        <v/>
      </c>
      <c r="AU1371" s="137" t="str">
        <f>IF(E1371="","",VLOOKUP($E1371,カレンダマスタ!$A$4:$E$381,4,FALSE))</f>
        <v/>
      </c>
      <c r="AV1371" s="137" t="str">
        <f t="shared" si="435"/>
        <v/>
      </c>
      <c r="AW1371" s="137" t="str">
        <f t="shared" si="436"/>
        <v/>
      </c>
      <c r="AX1371" s="138" t="str">
        <f t="shared" si="437"/>
        <v/>
      </c>
      <c r="AY1371" s="138" t="str">
        <f t="shared" si="438"/>
        <v/>
      </c>
      <c r="AZ1371" s="130" t="str">
        <f>IF(AX1371&amp;AW1371="勤怠未設定","×",IF(AV1371="勤怠修正","×",IF(AC1371="外注","",IF(AA1371="",IF(AY1371&lt;&gt;"","×",""),IF(VLOOKUP(AA1371,カレンダマスタ!$H$66:$I$83,2,FALSE)&lt;&gt;AY1371,"×","OK")))))</f>
        <v/>
      </c>
      <c r="BC1371" s="137" t="str">
        <f>IF(E1371="","",VLOOKUP($E1371,カレンダマスタ!$A$4:$E$381,4,FALSE))</f>
        <v/>
      </c>
      <c r="BD1371" s="126" t="str">
        <f>IF(AC1371="社員","",IF(AG1371=0,"",IF(AD1371="NSTC",IF(COUNTIF(カレンダマスタ!$Q$5:$Q$32,G1371)=1,"OK","×"),
IF(AD1371="NS本社",IF(COUNTIF(カレンダマスタ!$T$5:$T$32,G1371)=1,"OK","×"),IF(COUNTIF(カレンダマスタ!$R$5:$R$32,G1371)=1,"OK","×")))))</f>
        <v/>
      </c>
      <c r="BE1371" s="126" t="str">
        <f>IF(AC1371="社員","",IF(G1371="","",IF(R1371&lt;&gt;"","",IF(AF1371="CS","OK",IF(VLOOKUP(E1371,カレンダマスタ!$A$5:$D$381,4,FALSE)&gt;0,"",IF(OR(G1371*24&gt;10.84,H1371*24&lt;14.5)=TRUE,"×","OK"))))))</f>
        <v/>
      </c>
      <c r="BF1371" s="126" t="str">
        <f t="shared" si="431"/>
        <v/>
      </c>
      <c r="BG1371" s="126" t="str">
        <f t="shared" si="430"/>
        <v/>
      </c>
      <c r="BI1371" s="130" t="str">
        <f t="shared" si="445"/>
        <v/>
      </c>
    </row>
    <row r="1372" spans="2:61">
      <c r="B1372" s="111"/>
      <c r="C1372" s="536"/>
      <c r="D1372" s="128"/>
      <c r="E1372" s="583"/>
      <c r="F1372" s="128"/>
      <c r="G1372" s="588"/>
      <c r="H1372" s="588"/>
      <c r="I1372" s="130"/>
      <c r="J1372" s="139"/>
      <c r="K1372" s="131"/>
      <c r="L1372" s="132"/>
      <c r="M1372" s="132"/>
      <c r="N1372" s="141"/>
      <c r="O1372" s="139"/>
      <c r="P1372" s="139"/>
      <c r="Q1372" s="139"/>
      <c r="R1372" s="133"/>
      <c r="S1372" s="134"/>
      <c r="T1372" s="434" t="str">
        <f t="shared" si="439"/>
        <v/>
      </c>
      <c r="U1372" s="429"/>
      <c r="V1372" s="429" t="str">
        <f t="shared" si="440"/>
        <v/>
      </c>
      <c r="W1372" s="298"/>
      <c r="X1372" s="129" t="str">
        <f t="shared" si="446"/>
        <v/>
      </c>
      <c r="Y1372" s="129" t="str">
        <f t="shared" si="441"/>
        <v/>
      </c>
      <c r="Z1372" s="129" t="str">
        <f t="shared" si="442"/>
        <v/>
      </c>
      <c r="AA1372" s="133" t="str">
        <f t="shared" si="434"/>
        <v/>
      </c>
      <c r="AC1372" s="186" t="str">
        <f>AC1361</f>
        <v/>
      </c>
      <c r="AD1372" s="187" t="str">
        <f>AD1361</f>
        <v/>
      </c>
      <c r="AE1372" s="187" t="str">
        <f>AE1361</f>
        <v/>
      </c>
      <c r="AF1372" s="187" t="str">
        <f>AF1361</f>
        <v/>
      </c>
      <c r="AG1372" s="204">
        <f t="shared" si="443"/>
        <v>0</v>
      </c>
      <c r="AI1372" s="140" t="str">
        <f>IF(月報!G1372&lt;&gt;"",月報!G1372,"")</f>
        <v/>
      </c>
      <c r="AJ1372" s="126" t="str">
        <f>IF(月報!W1372&lt;&gt;"",月報!W1372*24,"")</f>
        <v/>
      </c>
      <c r="AK1372" s="126" t="str">
        <f>IF(月報!P1372&lt;&gt;"",月報!P1372,"")</f>
        <v/>
      </c>
      <c r="AL1372" s="126" t="str">
        <f>IF(月報!Q1372&lt;&gt;"",IF(月報!Q1372="平日残","",月報!Q1372),"")</f>
        <v/>
      </c>
      <c r="AM1372" s="126"/>
      <c r="AN1372" s="126" t="str">
        <f t="shared" si="433"/>
        <v/>
      </c>
      <c r="AO1372" s="126" t="str">
        <f>IF($E1372="","",VLOOKUP($E1372,カレンダマスタ!$A$5:$E$381,5,FALSE))</f>
        <v/>
      </c>
      <c r="AQ1372" s="196" t="str">
        <f>IF(G1372="","",IF(VLOOKUP(E1372,カレンダマスタ!$A$5:$D$381,4,FALSE)=0,"",1))</f>
        <v/>
      </c>
      <c r="AR1372" s="136" t="str">
        <f>IF($G1372="","",IF($AD1372="NSTC",INDEX(カレンダマスタ!$I$26:$O$31,MATCH($G1372,カレンダマスタ!$H$26:$H$31,1),MATCH($H1372,カレンダマスタ!$I$25:$O$25,1)),
IF($AD1372="CS本社",INDEX(カレンダマスタ!$I$36:$O$41,MATCH($G1372,カレンダマスタ!$H$36:$H$41,1),MATCH($H1372,カレンダマスタ!$I$35:$O$35,1)),
IF($AD1372="NS本社",INDEX(カレンダマスタ!$I$94:$O$99,MATCH($G1372,カレンダマスタ!$H$95:$H$100,1),MATCH($H1372,カレンダマスタ!$I$93:$O$93,1)),
IF($AD1372="ODC",INDEX(カレンダマスタ!$I$46:$O$51,MATCH($G1372,カレンダマスタ!$H$46:$H$51,1),MATCH($H1372,カレンダマスタ!$I$45:$O$45,1)),
IF($AD1372="NS東京TC",INDEX(カレンダマスタ!$I$56:$O$61,MATCH($G1372,カレンダマスタ!$H$56:$H$61,1),MATCH($H1372,カレンダマスタ!$I$55:$O$55,1)),""))))))</f>
        <v/>
      </c>
      <c r="AS1372" s="126" t="str">
        <f t="shared" si="444"/>
        <v/>
      </c>
      <c r="AU1372" s="137" t="str">
        <f>IF(E1372="","",VLOOKUP($E1372,カレンダマスタ!$A$4:$E$381,4,FALSE))</f>
        <v/>
      </c>
      <c r="AV1372" s="137" t="str">
        <f t="shared" si="435"/>
        <v/>
      </c>
      <c r="AW1372" s="137" t="str">
        <f t="shared" si="436"/>
        <v/>
      </c>
      <c r="AX1372" s="138" t="str">
        <f t="shared" si="437"/>
        <v/>
      </c>
      <c r="AY1372" s="138" t="str">
        <f t="shared" si="438"/>
        <v/>
      </c>
      <c r="AZ1372" s="130" t="str">
        <f>IF(AX1372&amp;AW1372="勤怠未設定","×",IF(AV1372="勤怠修正","×",IF(AC1372="外注","",IF(AA1372="",IF(AY1372&lt;&gt;"","×",""),IF(VLOOKUP(AA1372,カレンダマスタ!$H$66:$I$83,2,FALSE)&lt;&gt;AY1372,"×","OK")))))</f>
        <v/>
      </c>
      <c r="BC1372" s="137" t="str">
        <f>IF(E1372="","",VLOOKUP($E1372,カレンダマスタ!$A$4:$E$381,4,FALSE))</f>
        <v/>
      </c>
      <c r="BD1372" s="126" t="str">
        <f>IF(AC1372="社員","",IF(AG1372=0,"",IF(AD1372="NSTC",IF(COUNTIF(カレンダマスタ!$Q$5:$Q$32,G1372)=1,"OK","×"),
IF(AD1372="NS本社",IF(COUNTIF(カレンダマスタ!$T$5:$T$32,G1372)=1,"OK","×"),IF(COUNTIF(カレンダマスタ!$R$5:$R$32,G1372)=1,"OK","×")))))</f>
        <v/>
      </c>
      <c r="BE1372" s="126" t="str">
        <f>IF(AC1372="社員","",IF(G1372="","",IF(R1372&lt;&gt;"","",IF(AF1372="CS","OK",IF(VLOOKUP(E1372,カレンダマスタ!$A$5:$D$381,4,FALSE)&gt;0,"",IF(OR(G1372*24&gt;10.84,H1372*24&lt;14.5)=TRUE,"×","OK"))))))</f>
        <v/>
      </c>
      <c r="BF1372" s="126" t="str">
        <f t="shared" si="431"/>
        <v/>
      </c>
      <c r="BG1372" s="126" t="str">
        <f t="shared" si="430"/>
        <v/>
      </c>
      <c r="BI1372" s="130" t="str">
        <f t="shared" si="445"/>
        <v/>
      </c>
    </row>
    <row r="1373" spans="2:61">
      <c r="B1373" s="111"/>
      <c r="C1373" s="536"/>
      <c r="D1373" s="128"/>
      <c r="E1373" s="583"/>
      <c r="F1373" s="128"/>
      <c r="G1373" s="588"/>
      <c r="H1373" s="588"/>
      <c r="I1373" s="130"/>
      <c r="J1373" s="139"/>
      <c r="K1373" s="131"/>
      <c r="L1373" s="132"/>
      <c r="M1373" s="132"/>
      <c r="N1373" s="141"/>
      <c r="O1373" s="139"/>
      <c r="P1373" s="139"/>
      <c r="Q1373" s="139"/>
      <c r="R1373" s="133"/>
      <c r="S1373" s="134"/>
      <c r="T1373" s="434" t="str">
        <f t="shared" si="439"/>
        <v/>
      </c>
      <c r="U1373" s="429"/>
      <c r="V1373" s="429" t="str">
        <f t="shared" si="440"/>
        <v/>
      </c>
      <c r="W1373" s="298"/>
      <c r="X1373" s="129" t="str">
        <f t="shared" si="446"/>
        <v/>
      </c>
      <c r="Y1373" s="129" t="str">
        <f t="shared" si="441"/>
        <v/>
      </c>
      <c r="Z1373" s="129" t="str">
        <f t="shared" si="442"/>
        <v/>
      </c>
      <c r="AA1373" s="133" t="str">
        <f t="shared" si="434"/>
        <v/>
      </c>
      <c r="AC1373" s="186" t="str">
        <f>AC1361</f>
        <v/>
      </c>
      <c r="AD1373" s="187" t="str">
        <f>AD1361</f>
        <v/>
      </c>
      <c r="AE1373" s="187" t="str">
        <f>AE1361</f>
        <v/>
      </c>
      <c r="AF1373" s="187" t="str">
        <f>AF1361</f>
        <v/>
      </c>
      <c r="AG1373" s="204">
        <f t="shared" si="443"/>
        <v>0</v>
      </c>
      <c r="AI1373" s="140" t="str">
        <f>IF(月報!G1373&lt;&gt;"",月報!G1373,"")</f>
        <v/>
      </c>
      <c r="AJ1373" s="126" t="str">
        <f>IF(月報!W1373&lt;&gt;"",月報!W1373*24,"")</f>
        <v/>
      </c>
      <c r="AK1373" s="126" t="str">
        <f>IF(月報!P1373&lt;&gt;"",月報!P1373,"")</f>
        <v/>
      </c>
      <c r="AL1373" s="126" t="str">
        <f>IF(月報!Q1373&lt;&gt;"",IF(月報!Q1373="平日残","",月報!Q1373),"")</f>
        <v/>
      </c>
      <c r="AM1373" s="126"/>
      <c r="AN1373" s="126" t="str">
        <f t="shared" si="433"/>
        <v/>
      </c>
      <c r="AO1373" s="126" t="str">
        <f>IF($E1373="","",VLOOKUP($E1373,カレンダマスタ!$A$5:$E$381,5,FALSE))</f>
        <v/>
      </c>
      <c r="AQ1373" s="196" t="str">
        <f>IF(G1373="","",IF(VLOOKUP(E1373,カレンダマスタ!$A$5:$D$381,4,FALSE)=0,"",1))</f>
        <v/>
      </c>
      <c r="AR1373" s="136" t="str">
        <f>IF($G1373="","",IF($AD1373="NSTC",INDEX(カレンダマスタ!$I$26:$O$31,MATCH($G1373,カレンダマスタ!$H$26:$H$31,1),MATCH($H1373,カレンダマスタ!$I$25:$O$25,1)),
IF($AD1373="CS本社",INDEX(カレンダマスタ!$I$36:$O$41,MATCH($G1373,カレンダマスタ!$H$36:$H$41,1),MATCH($H1373,カレンダマスタ!$I$35:$O$35,1)),
IF($AD1373="NS本社",INDEX(カレンダマスタ!$I$94:$O$99,MATCH($G1373,カレンダマスタ!$H$95:$H$100,1),MATCH($H1373,カレンダマスタ!$I$93:$O$93,1)),
IF($AD1373="ODC",INDEX(カレンダマスタ!$I$46:$O$51,MATCH($G1373,カレンダマスタ!$H$46:$H$51,1),MATCH($H1373,カレンダマスタ!$I$45:$O$45,1)),
IF($AD1373="NS東京TC",INDEX(カレンダマスタ!$I$56:$O$61,MATCH($G1373,カレンダマスタ!$H$56:$H$61,1),MATCH($H1373,カレンダマスタ!$I$55:$O$55,1)),""))))))</f>
        <v/>
      </c>
      <c r="AS1373" s="126" t="str">
        <f t="shared" si="444"/>
        <v/>
      </c>
      <c r="AU1373" s="137" t="str">
        <f>IF(E1373="","",VLOOKUP($E1373,カレンダマスタ!$A$4:$E$381,4,FALSE))</f>
        <v/>
      </c>
      <c r="AV1373" s="137" t="str">
        <f t="shared" si="435"/>
        <v/>
      </c>
      <c r="AW1373" s="137" t="str">
        <f t="shared" si="436"/>
        <v/>
      </c>
      <c r="AX1373" s="138" t="str">
        <f t="shared" si="437"/>
        <v/>
      </c>
      <c r="AY1373" s="138" t="str">
        <f t="shared" si="438"/>
        <v/>
      </c>
      <c r="AZ1373" s="130" t="str">
        <f>IF(AX1373&amp;AW1373="勤怠未設定","×",IF(AV1373="勤怠修正","×",IF(AC1373="外注","",IF(AA1373="",IF(AY1373&lt;&gt;"","×",""),IF(VLOOKUP(AA1373,カレンダマスタ!$H$66:$I$83,2,FALSE)&lt;&gt;AY1373,"×","OK")))))</f>
        <v/>
      </c>
      <c r="BC1373" s="137" t="str">
        <f>IF(E1373="","",VLOOKUP($E1373,カレンダマスタ!$A$4:$E$381,4,FALSE))</f>
        <v/>
      </c>
      <c r="BD1373" s="126" t="str">
        <f>IF(AC1373="社員","",IF(AG1373=0,"",IF(AD1373="NSTC",IF(COUNTIF(カレンダマスタ!$Q$5:$Q$32,G1373)=1,"OK","×"),
IF(AD1373="NS本社",IF(COUNTIF(カレンダマスタ!$T$5:$T$32,G1373)=1,"OK","×"),IF(COUNTIF(カレンダマスタ!$R$5:$R$32,G1373)=1,"OK","×")))))</f>
        <v/>
      </c>
      <c r="BE1373" s="126" t="str">
        <f>IF(AC1373="社員","",IF(G1373="","",IF(R1373&lt;&gt;"","",IF(AF1373="CS","OK",IF(VLOOKUP(E1373,カレンダマスタ!$A$5:$D$381,4,FALSE)&gt;0,"",IF(OR(G1373*24&gt;10.84,H1373*24&lt;14.5)=TRUE,"×","OK"))))))</f>
        <v/>
      </c>
      <c r="BF1373" s="126" t="str">
        <f t="shared" si="431"/>
        <v/>
      </c>
      <c r="BG1373" s="126" t="str">
        <f t="shared" si="430"/>
        <v/>
      </c>
      <c r="BI1373" s="130" t="str">
        <f t="shared" si="445"/>
        <v/>
      </c>
    </row>
    <row r="1374" spans="2:61">
      <c r="B1374" s="111"/>
      <c r="C1374" s="537"/>
      <c r="D1374" s="142"/>
      <c r="E1374" s="584"/>
      <c r="F1374" s="142"/>
      <c r="G1374" s="589"/>
      <c r="H1374" s="589"/>
      <c r="I1374" s="144"/>
      <c r="J1374" s="148"/>
      <c r="K1374" s="145"/>
      <c r="L1374" s="146"/>
      <c r="M1374" s="146"/>
      <c r="N1374" s="147"/>
      <c r="O1374" s="148"/>
      <c r="P1374" s="148"/>
      <c r="Q1374" s="148"/>
      <c r="R1374" s="149"/>
      <c r="S1374" s="156"/>
      <c r="T1374" s="435" t="str">
        <f t="shared" si="439"/>
        <v/>
      </c>
      <c r="U1374" s="430"/>
      <c r="V1374" s="430" t="str">
        <f t="shared" si="440"/>
        <v/>
      </c>
      <c r="W1374" s="298"/>
      <c r="X1374" s="143" t="str">
        <f t="shared" si="446"/>
        <v/>
      </c>
      <c r="Y1374" s="143" t="str">
        <f t="shared" si="441"/>
        <v/>
      </c>
      <c r="Z1374" s="143" t="str">
        <f t="shared" si="442"/>
        <v/>
      </c>
      <c r="AA1374" s="149" t="str">
        <f t="shared" si="434"/>
        <v/>
      </c>
      <c r="AC1374" s="188" t="str">
        <f>AC1361</f>
        <v/>
      </c>
      <c r="AD1374" s="189" t="str">
        <f>AD1361</f>
        <v/>
      </c>
      <c r="AE1374" s="189" t="str">
        <f>AE1361</f>
        <v/>
      </c>
      <c r="AF1374" s="189" t="str">
        <f>AF1361</f>
        <v/>
      </c>
      <c r="AG1374" s="205">
        <f t="shared" si="443"/>
        <v>0</v>
      </c>
      <c r="AI1374" s="157" t="str">
        <f>IF(月報!G1374&lt;&gt;"",月報!G1374,"")</f>
        <v/>
      </c>
      <c r="AJ1374" s="151" t="str">
        <f>IF(月報!W1374&lt;&gt;"",月報!W1374*24,"")</f>
        <v/>
      </c>
      <c r="AK1374" s="151" t="str">
        <f>IF(月報!P1374&lt;&gt;"",月報!P1374,"")</f>
        <v/>
      </c>
      <c r="AL1374" s="151" t="str">
        <f>IF(月報!Q1374&lt;&gt;"",IF(月報!Q1374="平日残","",月報!Q1374),"")</f>
        <v/>
      </c>
      <c r="AM1374" s="151"/>
      <c r="AN1374" s="151" t="str">
        <f t="shared" si="433"/>
        <v/>
      </c>
      <c r="AO1374" s="151" t="str">
        <f>IF($E1374="","",VLOOKUP($E1374,カレンダマスタ!$A$5:$E$381,5,FALSE))</f>
        <v/>
      </c>
      <c r="AQ1374" s="197" t="str">
        <f>IF(G1374="","",IF(VLOOKUP(E1374,カレンダマスタ!$A$5:$D$381,4,FALSE)=0,"",1))</f>
        <v/>
      </c>
      <c r="AR1374" s="152" t="str">
        <f>IF($G1374="","",IF($AD1374="NSTC",INDEX(カレンダマスタ!$I$26:$O$31,MATCH($G1374,カレンダマスタ!$H$26:$H$31,1),MATCH($H1374,カレンダマスタ!$I$25:$O$25,1)),
IF($AD1374="CS本社",INDEX(カレンダマスタ!$I$36:$O$41,MATCH($G1374,カレンダマスタ!$H$36:$H$41,1),MATCH($H1374,カレンダマスタ!$I$35:$O$35,1)),
IF($AD1374="NS本社",INDEX(カレンダマスタ!$I$94:$O$99,MATCH($G1374,カレンダマスタ!$H$95:$H$100,1),MATCH($H1374,カレンダマスタ!$I$93:$O$93,1)),
IF($AD1374="ODC",INDEX(カレンダマスタ!$I$46:$O$51,MATCH($G1374,カレンダマスタ!$H$46:$H$51,1),MATCH($H1374,カレンダマスタ!$I$45:$O$45,1)),
IF($AD1374="NS東京TC",INDEX(カレンダマスタ!$I$56:$O$61,MATCH($G1374,カレンダマスタ!$H$56:$H$61,1),MATCH($H1374,カレンダマスタ!$I$55:$O$55,1)),""))))))</f>
        <v/>
      </c>
      <c r="AS1374" s="151" t="str">
        <f t="shared" si="444"/>
        <v/>
      </c>
      <c r="AU1374" s="153" t="str">
        <f>IF(E1374="","",VLOOKUP($E1374,カレンダマスタ!$A$4:$E$381,4,FALSE))</f>
        <v/>
      </c>
      <c r="AV1374" s="153" t="str">
        <f t="shared" si="435"/>
        <v/>
      </c>
      <c r="AW1374" s="153" t="str">
        <f t="shared" si="436"/>
        <v/>
      </c>
      <c r="AX1374" s="154" t="str">
        <f t="shared" si="437"/>
        <v/>
      </c>
      <c r="AY1374" s="154" t="str">
        <f t="shared" si="438"/>
        <v/>
      </c>
      <c r="AZ1374" s="144" t="str">
        <f>IF(AX1374&amp;AW1374="勤怠未設定","×",IF(AV1374="勤怠修正","×",IF(AC1374="外注","",IF(AA1374="",IF(AY1374&lt;&gt;"","×",""),IF(VLOOKUP(AA1374,カレンダマスタ!$H$66:$I$83,2,FALSE)&lt;&gt;AY1374,"×","OK")))))</f>
        <v/>
      </c>
      <c r="BC1374" s="153" t="str">
        <f>IF(E1374="","",VLOOKUP($E1374,カレンダマスタ!$A$4:$E$381,4,FALSE))</f>
        <v/>
      </c>
      <c r="BD1374" s="151" t="str">
        <f>IF(AC1374="社員","",IF(AG1374=0,"",IF(AD1374="NSTC",IF(COUNTIF(カレンダマスタ!$Q$5:$Q$32,G1374)=1,"OK","×"),
IF(AD1374="NS本社",IF(COUNTIF(カレンダマスタ!$T$5:$T$32,G1374)=1,"OK","×"),IF(COUNTIF(カレンダマスタ!$R$5:$R$32,G1374)=1,"OK","×")))))</f>
        <v/>
      </c>
      <c r="BE1374" s="151" t="str">
        <f>IF(AC1374="社員","",IF(G1374="","",IF(R1374&lt;&gt;"","",IF(AF1374="CS","OK",IF(VLOOKUP(E1374,カレンダマスタ!$A$5:$D$381,4,FALSE)&gt;0,"",IF(OR(G1374*24&gt;10.84,H1374*24&lt;14.5)=TRUE,"×","OK"))))))</f>
        <v/>
      </c>
      <c r="BF1374" s="151" t="str">
        <f t="shared" si="431"/>
        <v/>
      </c>
      <c r="BG1374" s="151" t="str">
        <f t="shared" si="430"/>
        <v/>
      </c>
      <c r="BI1374" s="144" t="str">
        <f t="shared" si="445"/>
        <v/>
      </c>
    </row>
    <row r="1375" spans="2:61">
      <c r="B1375" s="111"/>
      <c r="C1375" s="535"/>
      <c r="D1375" s="112"/>
      <c r="E1375" s="582"/>
      <c r="F1375" s="112"/>
      <c r="G1375" s="587"/>
      <c r="H1375" s="587"/>
      <c r="I1375" s="114"/>
      <c r="J1375" s="118"/>
      <c r="K1375" s="115"/>
      <c r="L1375" s="116"/>
      <c r="M1375" s="116"/>
      <c r="N1375" s="117"/>
      <c r="O1375" s="118"/>
      <c r="P1375" s="118"/>
      <c r="Q1375" s="118"/>
      <c r="R1375" s="119"/>
      <c r="S1375" s="120"/>
      <c r="T1375" s="433" t="str">
        <f t="shared" si="439"/>
        <v/>
      </c>
      <c r="U1375" s="431">
        <f>SUM(T1375:T1381)</f>
        <v>0</v>
      </c>
      <c r="V1375" s="431" t="str">
        <f t="shared" si="440"/>
        <v/>
      </c>
      <c r="W1375" s="298"/>
      <c r="X1375" s="113" t="str">
        <f t="shared" si="446"/>
        <v/>
      </c>
      <c r="Y1375" s="113" t="str">
        <f t="shared" si="441"/>
        <v/>
      </c>
      <c r="Z1375" s="113" t="str">
        <f t="shared" si="442"/>
        <v/>
      </c>
      <c r="AA1375" s="119" t="str">
        <f t="shared" si="434"/>
        <v/>
      </c>
      <c r="AC1375" s="190" t="str">
        <f>AC1361</f>
        <v/>
      </c>
      <c r="AD1375" s="191" t="str">
        <f>AD1361</f>
        <v/>
      </c>
      <c r="AE1375" s="191" t="str">
        <f>AE1361</f>
        <v/>
      </c>
      <c r="AF1375" s="191" t="str">
        <f>AF1361</f>
        <v/>
      </c>
      <c r="AG1375" s="206">
        <f t="shared" si="443"/>
        <v>0</v>
      </c>
      <c r="AI1375" s="158" t="str">
        <f>IF(月報!G1375&lt;&gt;"",月報!G1375,"")</f>
        <v/>
      </c>
      <c r="AJ1375" s="122" t="str">
        <f>IF(月報!W1375&lt;&gt;"",月報!W1375*24,"")</f>
        <v/>
      </c>
      <c r="AK1375" s="122" t="str">
        <f>IF(月報!P1375&lt;&gt;"",月報!P1375,"")</f>
        <v/>
      </c>
      <c r="AL1375" s="122" t="str">
        <f>IF(月報!Q1375&lt;&gt;"",IF(月報!Q1375="平日残","",月報!Q1375),"")</f>
        <v/>
      </c>
      <c r="AM1375" s="122"/>
      <c r="AN1375" s="122" t="str">
        <f t="shared" si="433"/>
        <v/>
      </c>
      <c r="AO1375" s="122" t="str">
        <f>IF($E1375="","",VLOOKUP($E1375,カレンダマスタ!$A$5:$E$381,5,FALSE))</f>
        <v/>
      </c>
      <c r="AQ1375" s="195" t="str">
        <f>IF(G1375="","",IF(VLOOKUP(E1375,カレンダマスタ!$A$5:$D$381,4,FALSE)=0,"",1))</f>
        <v/>
      </c>
      <c r="AR1375" s="123" t="str">
        <f>IF($G1375="","",IF($AD1375="NSTC",INDEX(カレンダマスタ!$I$26:$O$31,MATCH($G1375,カレンダマスタ!$H$26:$H$31,1),MATCH($H1375,カレンダマスタ!$I$25:$O$25,1)),
IF($AD1375="CS本社",INDEX(カレンダマスタ!$I$36:$O$41,MATCH($G1375,カレンダマスタ!$H$36:$H$41,1),MATCH($H1375,カレンダマスタ!$I$35:$O$35,1)),
IF($AD1375="NS本社",INDEX(カレンダマスタ!$I$94:$O$99,MATCH($G1375,カレンダマスタ!$H$95:$H$100,1),MATCH($H1375,カレンダマスタ!$I$93:$O$93,1)),
IF($AD1375="ODC",INDEX(カレンダマスタ!$I$46:$O$51,MATCH($G1375,カレンダマスタ!$H$46:$H$51,1),MATCH($H1375,カレンダマスタ!$I$45:$O$45,1)),
IF($AD1375="NS東京TC",INDEX(カレンダマスタ!$I$56:$O$61,MATCH($G1375,カレンダマスタ!$H$56:$H$61,1),MATCH($H1375,カレンダマスタ!$I$55:$O$55,1)),""))))))</f>
        <v/>
      </c>
      <c r="AS1375" s="122" t="str">
        <f t="shared" si="444"/>
        <v/>
      </c>
      <c r="AU1375" s="124" t="str">
        <f>IF(E1375="","",VLOOKUP($E1375,カレンダマスタ!$A$4:$E$381,4,FALSE))</f>
        <v/>
      </c>
      <c r="AV1375" s="124" t="str">
        <f t="shared" si="435"/>
        <v/>
      </c>
      <c r="AW1375" s="124" t="str">
        <f t="shared" si="436"/>
        <v/>
      </c>
      <c r="AX1375" s="125" t="str">
        <f t="shared" si="437"/>
        <v/>
      </c>
      <c r="AY1375" s="125" t="str">
        <f t="shared" si="438"/>
        <v/>
      </c>
      <c r="AZ1375" s="114" t="str">
        <f>IF(AX1375&amp;AW1375="勤怠未設定","×",IF(AV1375="勤怠修正","×",IF(AC1375="外注","",IF(AA1375="",IF(AY1375&lt;&gt;"","×",""),IF(VLOOKUP(AA1375,カレンダマスタ!$H$66:$I$83,2,FALSE)&lt;&gt;AY1375,"×","OK")))))</f>
        <v/>
      </c>
      <c r="BC1375" s="124" t="str">
        <f>IF(E1375="","",VLOOKUP($E1375,カレンダマスタ!$A$4:$E$381,4,FALSE))</f>
        <v/>
      </c>
      <c r="BD1375" s="122" t="str">
        <f>IF(AC1375="社員","",IF(AG1375=0,"",IF(AD1375="NSTC",IF(COUNTIF(カレンダマスタ!$Q$5:$Q$32,G1375)=1,"OK","×"),
IF(AD1375="NS本社",IF(COUNTIF(カレンダマスタ!$T$5:$T$32,G1375)=1,"OK","×"),IF(COUNTIF(カレンダマスタ!$R$5:$R$32,G1375)=1,"OK","×")))))</f>
        <v/>
      </c>
      <c r="BE1375" s="122" t="str">
        <f>IF(AC1375="社員","",IF(G1375="","",IF(R1375&lt;&gt;"","",IF(AF1375="CS","OK",IF(VLOOKUP(E1375,カレンダマスタ!$A$5:$D$381,4,FALSE)&gt;0,"",IF(OR(G1375*24&gt;10.84,H1375*24&lt;14.5)=TRUE,"×","OK"))))))</f>
        <v/>
      </c>
      <c r="BF1375" s="122" t="str">
        <f t="shared" si="431"/>
        <v/>
      </c>
      <c r="BG1375" s="122" t="str">
        <f t="shared" si="430"/>
        <v/>
      </c>
      <c r="BI1375" s="114" t="str">
        <f t="shared" si="445"/>
        <v/>
      </c>
    </row>
    <row r="1376" spans="2:61">
      <c r="B1376" s="111"/>
      <c r="C1376" s="536"/>
      <c r="D1376" s="128"/>
      <c r="E1376" s="583"/>
      <c r="F1376" s="128"/>
      <c r="G1376" s="588"/>
      <c r="H1376" s="588"/>
      <c r="I1376" s="130"/>
      <c r="J1376" s="139"/>
      <c r="K1376" s="131"/>
      <c r="L1376" s="132"/>
      <c r="M1376" s="132"/>
      <c r="N1376" s="141"/>
      <c r="O1376" s="139"/>
      <c r="P1376" s="139"/>
      <c r="Q1376" s="139"/>
      <c r="R1376" s="133"/>
      <c r="S1376" s="134"/>
      <c r="T1376" s="434" t="str">
        <f t="shared" si="439"/>
        <v/>
      </c>
      <c r="U1376" s="429"/>
      <c r="V1376" s="429" t="str">
        <f t="shared" si="440"/>
        <v/>
      </c>
      <c r="W1376" s="298"/>
      <c r="X1376" s="129" t="str">
        <f t="shared" si="446"/>
        <v/>
      </c>
      <c r="Y1376" s="129" t="str">
        <f t="shared" si="441"/>
        <v/>
      </c>
      <c r="Z1376" s="129" t="str">
        <f t="shared" si="442"/>
        <v/>
      </c>
      <c r="AA1376" s="133" t="str">
        <f t="shared" si="434"/>
        <v/>
      </c>
      <c r="AC1376" s="186" t="str">
        <f>AC1361</f>
        <v/>
      </c>
      <c r="AD1376" s="187" t="str">
        <f>AD1361</f>
        <v/>
      </c>
      <c r="AE1376" s="187" t="str">
        <f>AE1361</f>
        <v/>
      </c>
      <c r="AF1376" s="187" t="str">
        <f>AF1361</f>
        <v/>
      </c>
      <c r="AG1376" s="204">
        <f t="shared" si="443"/>
        <v>0</v>
      </c>
      <c r="AI1376" s="135" t="str">
        <f>IF(月報!G1376&lt;&gt;"",月報!G1376,"")</f>
        <v/>
      </c>
      <c r="AJ1376" s="126" t="str">
        <f>IF(月報!W1376&lt;&gt;"",月報!W1376*24,"")</f>
        <v/>
      </c>
      <c r="AK1376" s="126" t="str">
        <f>IF(月報!P1376&lt;&gt;"",月報!P1376,"")</f>
        <v/>
      </c>
      <c r="AL1376" s="126" t="str">
        <f>IF(月報!Q1376&lt;&gt;"",IF(月報!Q1376="平日残","",月報!Q1376),"")</f>
        <v/>
      </c>
      <c r="AM1376" s="126"/>
      <c r="AN1376" s="126" t="str">
        <f t="shared" si="433"/>
        <v/>
      </c>
      <c r="AO1376" s="126" t="str">
        <f>IF($E1376="","",VLOOKUP($E1376,カレンダマスタ!$A$5:$E$381,5,FALSE))</f>
        <v/>
      </c>
      <c r="AQ1376" s="196" t="str">
        <f>IF(G1376="","",IF(VLOOKUP(E1376,カレンダマスタ!$A$5:$D$381,4,FALSE)=0,"",1))</f>
        <v/>
      </c>
      <c r="AR1376" s="136" t="str">
        <f>IF($G1376="","",IF($AD1376="NSTC",INDEX(カレンダマスタ!$I$26:$O$31,MATCH($G1376,カレンダマスタ!$H$26:$H$31,1),MATCH($H1376,カレンダマスタ!$I$25:$O$25,1)),
IF($AD1376="CS本社",INDEX(カレンダマスタ!$I$36:$O$41,MATCH($G1376,カレンダマスタ!$H$36:$H$41,1),MATCH($H1376,カレンダマスタ!$I$35:$O$35,1)),
IF($AD1376="NS本社",INDEX(カレンダマスタ!$I$94:$O$99,MATCH($G1376,カレンダマスタ!$H$95:$H$100,1),MATCH($H1376,カレンダマスタ!$I$93:$O$93,1)),
IF($AD1376="ODC",INDEX(カレンダマスタ!$I$46:$O$51,MATCH($G1376,カレンダマスタ!$H$46:$H$51,1),MATCH($H1376,カレンダマスタ!$I$45:$O$45,1)),
IF($AD1376="NS東京TC",INDEX(カレンダマスタ!$I$56:$O$61,MATCH($G1376,カレンダマスタ!$H$56:$H$61,1),MATCH($H1376,カレンダマスタ!$I$55:$O$55,1)),""))))))</f>
        <v/>
      </c>
      <c r="AS1376" s="126" t="str">
        <f t="shared" si="444"/>
        <v/>
      </c>
      <c r="AU1376" s="137" t="str">
        <f>IF(E1376="","",VLOOKUP($E1376,カレンダマスタ!$A$4:$E$381,4,FALSE))</f>
        <v/>
      </c>
      <c r="AV1376" s="137" t="str">
        <f t="shared" si="435"/>
        <v/>
      </c>
      <c r="AW1376" s="137" t="str">
        <f t="shared" si="436"/>
        <v/>
      </c>
      <c r="AX1376" s="138" t="str">
        <f t="shared" si="437"/>
        <v/>
      </c>
      <c r="AY1376" s="138" t="str">
        <f t="shared" si="438"/>
        <v/>
      </c>
      <c r="AZ1376" s="130" t="str">
        <f>IF(AX1376&amp;AW1376="勤怠未設定","×",IF(AV1376="勤怠修正","×",IF(AC1376="外注","",IF(AA1376="",IF(AY1376&lt;&gt;"","×",""),IF(VLOOKUP(AA1376,カレンダマスタ!$H$66:$I$83,2,FALSE)&lt;&gt;AY1376,"×","OK")))))</f>
        <v/>
      </c>
      <c r="BC1376" s="137" t="str">
        <f>IF(E1376="","",VLOOKUP($E1376,カレンダマスタ!$A$4:$E$381,4,FALSE))</f>
        <v/>
      </c>
      <c r="BD1376" s="126" t="str">
        <f>IF(AC1376="社員","",IF(AG1376=0,"",IF(AD1376="NSTC",IF(COUNTIF(カレンダマスタ!$Q$5:$Q$32,G1376)=1,"OK","×"),
IF(AD1376="NS本社",IF(COUNTIF(カレンダマスタ!$T$5:$T$32,G1376)=1,"OK","×"),IF(COUNTIF(カレンダマスタ!$R$5:$R$32,G1376)=1,"OK","×")))))</f>
        <v/>
      </c>
      <c r="BE1376" s="126" t="str">
        <f>IF(AC1376="社員","",IF(G1376="","",IF(R1376&lt;&gt;"","",IF(AF1376="CS","OK",IF(VLOOKUP(E1376,カレンダマスタ!$A$5:$D$381,4,FALSE)&gt;0,"",IF(OR(G1376*24&gt;10.84,H1376*24&lt;14.5)=TRUE,"×","OK"))))))</f>
        <v/>
      </c>
      <c r="BF1376" s="126" t="str">
        <f t="shared" si="431"/>
        <v/>
      </c>
      <c r="BG1376" s="126" t="str">
        <f t="shared" si="430"/>
        <v/>
      </c>
      <c r="BI1376" s="130" t="str">
        <f t="shared" si="445"/>
        <v/>
      </c>
    </row>
    <row r="1377" spans="2:61">
      <c r="B1377" s="111"/>
      <c r="C1377" s="536"/>
      <c r="D1377" s="128"/>
      <c r="E1377" s="583"/>
      <c r="F1377" s="128"/>
      <c r="G1377" s="588"/>
      <c r="H1377" s="588"/>
      <c r="I1377" s="130"/>
      <c r="J1377" s="139"/>
      <c r="K1377" s="131"/>
      <c r="L1377" s="132"/>
      <c r="M1377" s="132"/>
      <c r="N1377" s="141"/>
      <c r="O1377" s="139"/>
      <c r="P1377" s="139"/>
      <c r="Q1377" s="139"/>
      <c r="R1377" s="133"/>
      <c r="S1377" s="134"/>
      <c r="T1377" s="434" t="str">
        <f t="shared" si="439"/>
        <v/>
      </c>
      <c r="U1377" s="429"/>
      <c r="V1377" s="429" t="str">
        <f t="shared" si="440"/>
        <v/>
      </c>
      <c r="W1377" s="298"/>
      <c r="X1377" s="129" t="str">
        <f t="shared" si="446"/>
        <v/>
      </c>
      <c r="Y1377" s="129" t="str">
        <f t="shared" si="441"/>
        <v/>
      </c>
      <c r="Z1377" s="129" t="str">
        <f t="shared" si="442"/>
        <v/>
      </c>
      <c r="AA1377" s="133" t="str">
        <f t="shared" si="434"/>
        <v/>
      </c>
      <c r="AC1377" s="186" t="str">
        <f>AC1361</f>
        <v/>
      </c>
      <c r="AD1377" s="187" t="str">
        <f>AD1361</f>
        <v/>
      </c>
      <c r="AE1377" s="187" t="str">
        <f>AE1361</f>
        <v/>
      </c>
      <c r="AF1377" s="187" t="str">
        <f>AF1361</f>
        <v/>
      </c>
      <c r="AG1377" s="204">
        <f t="shared" si="443"/>
        <v>0</v>
      </c>
      <c r="AI1377" s="135" t="str">
        <f>IF(月報!G1377&lt;&gt;"",月報!G1377,"")</f>
        <v/>
      </c>
      <c r="AJ1377" s="126" t="str">
        <f>IF(月報!W1377&lt;&gt;"",月報!W1377*24,"")</f>
        <v/>
      </c>
      <c r="AK1377" s="126" t="str">
        <f>IF(月報!P1377&lt;&gt;"",月報!P1377,"")</f>
        <v/>
      </c>
      <c r="AL1377" s="126" t="str">
        <f>IF(月報!Q1377&lt;&gt;"",IF(月報!Q1377="平日残","",月報!Q1377),"")</f>
        <v/>
      </c>
      <c r="AM1377" s="126"/>
      <c r="AN1377" s="126" t="str">
        <f t="shared" si="433"/>
        <v/>
      </c>
      <c r="AO1377" s="126" t="str">
        <f>IF($E1377="","",VLOOKUP($E1377,カレンダマスタ!$A$5:$E$381,5,FALSE))</f>
        <v/>
      </c>
      <c r="AQ1377" s="196" t="str">
        <f>IF(G1377="","",IF(VLOOKUP(E1377,カレンダマスタ!$A$5:$D$381,4,FALSE)=0,"",1))</f>
        <v/>
      </c>
      <c r="AR1377" s="136" t="str">
        <f>IF($G1377="","",IF($AD1377="NSTC",INDEX(カレンダマスタ!$I$26:$O$31,MATCH($G1377,カレンダマスタ!$H$26:$H$31,1),MATCH($H1377,カレンダマスタ!$I$25:$O$25,1)),
IF($AD1377="CS本社",INDEX(カレンダマスタ!$I$36:$O$41,MATCH($G1377,カレンダマスタ!$H$36:$H$41,1),MATCH($H1377,カレンダマスタ!$I$35:$O$35,1)),
IF($AD1377="NS本社",INDEX(カレンダマスタ!$I$94:$O$99,MATCH($G1377,カレンダマスタ!$H$95:$H$100,1),MATCH($H1377,カレンダマスタ!$I$93:$O$93,1)),
IF($AD1377="ODC",INDEX(カレンダマスタ!$I$46:$O$51,MATCH($G1377,カレンダマスタ!$H$46:$H$51,1),MATCH($H1377,カレンダマスタ!$I$45:$O$45,1)),
IF($AD1377="NS東京TC",INDEX(カレンダマスタ!$I$56:$O$61,MATCH($G1377,カレンダマスタ!$H$56:$H$61,1),MATCH($H1377,カレンダマスタ!$I$55:$O$55,1)),""))))))</f>
        <v/>
      </c>
      <c r="AS1377" s="126" t="str">
        <f t="shared" si="444"/>
        <v/>
      </c>
      <c r="AU1377" s="137" t="str">
        <f>IF(E1377="","",VLOOKUP($E1377,カレンダマスタ!$A$4:$E$381,4,FALSE))</f>
        <v/>
      </c>
      <c r="AV1377" s="137" t="str">
        <f t="shared" si="435"/>
        <v/>
      </c>
      <c r="AW1377" s="137" t="str">
        <f t="shared" si="436"/>
        <v/>
      </c>
      <c r="AX1377" s="138" t="str">
        <f t="shared" si="437"/>
        <v/>
      </c>
      <c r="AY1377" s="138" t="str">
        <f t="shared" si="438"/>
        <v/>
      </c>
      <c r="AZ1377" s="130" t="str">
        <f>IF(AX1377&amp;AW1377="勤怠未設定","×",IF(AV1377="勤怠修正","×",IF(AC1377="外注","",IF(AA1377="",IF(AY1377&lt;&gt;"","×",""),IF(VLOOKUP(AA1377,カレンダマスタ!$H$66:$I$83,2,FALSE)&lt;&gt;AY1377,"×","OK")))))</f>
        <v/>
      </c>
      <c r="BC1377" s="137" t="str">
        <f>IF(E1377="","",VLOOKUP($E1377,カレンダマスタ!$A$4:$E$381,4,FALSE))</f>
        <v/>
      </c>
      <c r="BD1377" s="126" t="str">
        <f>IF(AC1377="社員","",IF(AG1377=0,"",IF(AD1377="NSTC",IF(COUNTIF(カレンダマスタ!$Q$5:$Q$32,G1377)=1,"OK","×"),
IF(AD1377="NS本社",IF(COUNTIF(カレンダマスタ!$T$5:$T$32,G1377)=1,"OK","×"),IF(COUNTIF(カレンダマスタ!$R$5:$R$32,G1377)=1,"OK","×")))))</f>
        <v/>
      </c>
      <c r="BE1377" s="126" t="str">
        <f>IF(AC1377="社員","",IF(G1377="","",IF(R1377&lt;&gt;"","",IF(AF1377="CS","OK",IF(VLOOKUP(E1377,カレンダマスタ!$A$5:$D$381,4,FALSE)&gt;0,"",IF(OR(G1377*24&gt;10.84,H1377*24&lt;14.5)=TRUE,"×","OK"))))))</f>
        <v/>
      </c>
      <c r="BF1377" s="126" t="str">
        <f t="shared" si="431"/>
        <v/>
      </c>
      <c r="BG1377" s="126" t="str">
        <f t="shared" si="430"/>
        <v/>
      </c>
      <c r="BI1377" s="130" t="str">
        <f t="shared" si="445"/>
        <v/>
      </c>
    </row>
    <row r="1378" spans="2:61">
      <c r="B1378" s="111"/>
      <c r="C1378" s="536"/>
      <c r="D1378" s="128"/>
      <c r="E1378" s="583"/>
      <c r="F1378" s="128"/>
      <c r="G1378" s="588"/>
      <c r="H1378" s="588"/>
      <c r="I1378" s="130"/>
      <c r="J1378" s="139"/>
      <c r="K1378" s="131"/>
      <c r="L1378" s="132"/>
      <c r="M1378" s="132"/>
      <c r="N1378" s="141"/>
      <c r="O1378" s="139"/>
      <c r="P1378" s="139"/>
      <c r="Q1378" s="139"/>
      <c r="R1378" s="133"/>
      <c r="S1378" s="134"/>
      <c r="T1378" s="434" t="str">
        <f t="shared" si="439"/>
        <v/>
      </c>
      <c r="U1378" s="429"/>
      <c r="V1378" s="429" t="str">
        <f t="shared" si="440"/>
        <v/>
      </c>
      <c r="W1378" s="298"/>
      <c r="X1378" s="129" t="str">
        <f t="shared" si="446"/>
        <v/>
      </c>
      <c r="Y1378" s="129" t="str">
        <f t="shared" si="441"/>
        <v/>
      </c>
      <c r="Z1378" s="129" t="str">
        <f t="shared" si="442"/>
        <v/>
      </c>
      <c r="AA1378" s="133" t="str">
        <f t="shared" si="434"/>
        <v/>
      </c>
      <c r="AC1378" s="186" t="str">
        <f>AC1361</f>
        <v/>
      </c>
      <c r="AD1378" s="187" t="str">
        <f>AD1361</f>
        <v/>
      </c>
      <c r="AE1378" s="187" t="str">
        <f>AE1361</f>
        <v/>
      </c>
      <c r="AF1378" s="187" t="str">
        <f>AF1361</f>
        <v/>
      </c>
      <c r="AG1378" s="204">
        <f t="shared" si="443"/>
        <v>0</v>
      </c>
      <c r="AI1378" s="140" t="str">
        <f>IF(月報!G1378&lt;&gt;"",月報!G1378,"")</f>
        <v/>
      </c>
      <c r="AJ1378" s="126" t="str">
        <f>IF(月報!W1378&lt;&gt;"",月報!W1378*24,"")</f>
        <v/>
      </c>
      <c r="AK1378" s="126" t="str">
        <f>IF(月報!P1378&lt;&gt;"",月報!P1378,"")</f>
        <v/>
      </c>
      <c r="AL1378" s="126" t="str">
        <f>IF(月報!Q1378&lt;&gt;"",IF(月報!Q1378="平日残","",月報!Q1378),"")</f>
        <v/>
      </c>
      <c r="AM1378" s="126"/>
      <c r="AN1378" s="126" t="str">
        <f t="shared" si="433"/>
        <v/>
      </c>
      <c r="AO1378" s="126" t="str">
        <f>IF($E1378="","",VLOOKUP($E1378,カレンダマスタ!$A$5:$E$381,5,FALSE))</f>
        <v/>
      </c>
      <c r="AQ1378" s="196" t="str">
        <f>IF(G1378="","",IF(VLOOKUP(E1378,カレンダマスタ!$A$5:$D$381,4,FALSE)=0,"",1))</f>
        <v/>
      </c>
      <c r="AR1378" s="136" t="str">
        <f>IF($G1378="","",IF($AD1378="NSTC",INDEX(カレンダマスタ!$I$26:$O$31,MATCH($G1378,カレンダマスタ!$H$26:$H$31,1),MATCH($H1378,カレンダマスタ!$I$25:$O$25,1)),
IF($AD1378="CS本社",INDEX(カレンダマスタ!$I$36:$O$41,MATCH($G1378,カレンダマスタ!$H$36:$H$41,1),MATCH($H1378,カレンダマスタ!$I$35:$O$35,1)),
IF($AD1378="NS本社",INDEX(カレンダマスタ!$I$94:$O$99,MATCH($G1378,カレンダマスタ!$H$95:$H$100,1),MATCH($H1378,カレンダマスタ!$I$93:$O$93,1)),
IF($AD1378="ODC",INDEX(カレンダマスタ!$I$46:$O$51,MATCH($G1378,カレンダマスタ!$H$46:$H$51,1),MATCH($H1378,カレンダマスタ!$I$45:$O$45,1)),
IF($AD1378="NS東京TC",INDEX(カレンダマスタ!$I$56:$O$61,MATCH($G1378,カレンダマスタ!$H$56:$H$61,1),MATCH($H1378,カレンダマスタ!$I$55:$O$55,1)),""))))))</f>
        <v/>
      </c>
      <c r="AS1378" s="126" t="str">
        <f t="shared" si="444"/>
        <v/>
      </c>
      <c r="AU1378" s="137" t="str">
        <f>IF(E1378="","",VLOOKUP($E1378,カレンダマスタ!$A$4:$E$381,4,FALSE))</f>
        <v/>
      </c>
      <c r="AV1378" s="137" t="str">
        <f t="shared" si="435"/>
        <v/>
      </c>
      <c r="AW1378" s="137" t="str">
        <f t="shared" si="436"/>
        <v/>
      </c>
      <c r="AX1378" s="138" t="str">
        <f t="shared" si="437"/>
        <v/>
      </c>
      <c r="AY1378" s="138" t="str">
        <f t="shared" si="438"/>
        <v/>
      </c>
      <c r="AZ1378" s="130" t="str">
        <f>IF(AX1378&amp;AW1378="勤怠未設定","×",IF(AV1378="勤怠修正","×",IF(AC1378="外注","",IF(AA1378="",IF(AY1378&lt;&gt;"","×",""),IF(VLOOKUP(AA1378,カレンダマスタ!$H$66:$I$83,2,FALSE)&lt;&gt;AY1378,"×","OK")))))</f>
        <v/>
      </c>
      <c r="BC1378" s="137" t="str">
        <f>IF(E1378="","",VLOOKUP($E1378,カレンダマスタ!$A$4:$E$381,4,FALSE))</f>
        <v/>
      </c>
      <c r="BD1378" s="126" t="str">
        <f>IF(AC1378="社員","",IF(AG1378=0,"",IF(AD1378="NSTC",IF(COUNTIF(カレンダマスタ!$Q$5:$Q$32,G1378)=1,"OK","×"),
IF(AD1378="NS本社",IF(COUNTIF(カレンダマスタ!$T$5:$T$32,G1378)=1,"OK","×"),IF(COUNTIF(カレンダマスタ!$R$5:$R$32,G1378)=1,"OK","×")))))</f>
        <v/>
      </c>
      <c r="BE1378" s="126" t="str">
        <f>IF(AC1378="社員","",IF(G1378="","",IF(R1378&lt;&gt;"","",IF(AF1378="CS","OK",IF(VLOOKUP(E1378,カレンダマスタ!$A$5:$D$381,4,FALSE)&gt;0,"",IF(OR(G1378*24&gt;10.84,H1378*24&lt;14.5)=TRUE,"×","OK"))))))</f>
        <v/>
      </c>
      <c r="BF1378" s="126" t="str">
        <f t="shared" si="431"/>
        <v/>
      </c>
      <c r="BG1378" s="126" t="str">
        <f t="shared" si="430"/>
        <v/>
      </c>
      <c r="BI1378" s="130" t="str">
        <f t="shared" si="445"/>
        <v/>
      </c>
    </row>
    <row r="1379" spans="2:61">
      <c r="B1379" s="111"/>
      <c r="C1379" s="536"/>
      <c r="D1379" s="128"/>
      <c r="E1379" s="583"/>
      <c r="F1379" s="128"/>
      <c r="G1379" s="588"/>
      <c r="H1379" s="588"/>
      <c r="I1379" s="130"/>
      <c r="J1379" s="139"/>
      <c r="K1379" s="131"/>
      <c r="L1379" s="132"/>
      <c r="M1379" s="132"/>
      <c r="N1379" s="141"/>
      <c r="O1379" s="139"/>
      <c r="P1379" s="139"/>
      <c r="Q1379" s="139"/>
      <c r="R1379" s="133"/>
      <c r="S1379" s="134"/>
      <c r="T1379" s="434" t="str">
        <f t="shared" si="439"/>
        <v/>
      </c>
      <c r="U1379" s="429"/>
      <c r="V1379" s="429" t="str">
        <f t="shared" si="440"/>
        <v/>
      </c>
      <c r="W1379" s="298"/>
      <c r="X1379" s="129" t="str">
        <f t="shared" si="446"/>
        <v/>
      </c>
      <c r="Y1379" s="129" t="str">
        <f t="shared" si="441"/>
        <v/>
      </c>
      <c r="Z1379" s="129" t="str">
        <f t="shared" si="442"/>
        <v/>
      </c>
      <c r="AA1379" s="133" t="str">
        <f t="shared" si="434"/>
        <v/>
      </c>
      <c r="AC1379" s="186" t="str">
        <f>AC1361</f>
        <v/>
      </c>
      <c r="AD1379" s="187" t="str">
        <f>AD1361</f>
        <v/>
      </c>
      <c r="AE1379" s="187" t="str">
        <f>AE1361</f>
        <v/>
      </c>
      <c r="AF1379" s="187" t="str">
        <f>AF1361</f>
        <v/>
      </c>
      <c r="AG1379" s="204">
        <f t="shared" si="443"/>
        <v>0</v>
      </c>
      <c r="AI1379" s="140" t="str">
        <f>IF(月報!G1379&lt;&gt;"",月報!G1379,"")</f>
        <v/>
      </c>
      <c r="AJ1379" s="126" t="str">
        <f>IF(月報!W1379&lt;&gt;"",月報!W1379*24,"")</f>
        <v/>
      </c>
      <c r="AK1379" s="126" t="str">
        <f>IF(月報!P1379&lt;&gt;"",月報!P1379,"")</f>
        <v/>
      </c>
      <c r="AL1379" s="126" t="str">
        <f>IF(月報!Q1379&lt;&gt;"",IF(月報!Q1379="平日残","",月報!Q1379),"")</f>
        <v/>
      </c>
      <c r="AM1379" s="126"/>
      <c r="AN1379" s="126" t="str">
        <f t="shared" si="433"/>
        <v/>
      </c>
      <c r="AO1379" s="126" t="str">
        <f>IF($E1379="","",VLOOKUP($E1379,カレンダマスタ!$A$5:$E$381,5,FALSE))</f>
        <v/>
      </c>
      <c r="AQ1379" s="196" t="str">
        <f>IF(G1379="","",IF(VLOOKUP(E1379,カレンダマスタ!$A$5:$D$381,4,FALSE)=0,"",1))</f>
        <v/>
      </c>
      <c r="AR1379" s="136" t="str">
        <f>IF($G1379="","",IF($AD1379="NSTC",INDEX(カレンダマスタ!$I$26:$O$31,MATCH($G1379,カレンダマスタ!$H$26:$H$31,1),MATCH($H1379,カレンダマスタ!$I$25:$O$25,1)),
IF($AD1379="CS本社",INDEX(カレンダマスタ!$I$36:$O$41,MATCH($G1379,カレンダマスタ!$H$36:$H$41,1),MATCH($H1379,カレンダマスタ!$I$35:$O$35,1)),
IF($AD1379="NS本社",INDEX(カレンダマスタ!$I$94:$O$99,MATCH($G1379,カレンダマスタ!$H$95:$H$100,1),MATCH($H1379,カレンダマスタ!$I$93:$O$93,1)),
IF($AD1379="ODC",INDEX(カレンダマスタ!$I$46:$O$51,MATCH($G1379,カレンダマスタ!$H$46:$H$51,1),MATCH($H1379,カレンダマスタ!$I$45:$O$45,1)),
IF($AD1379="NS東京TC",INDEX(カレンダマスタ!$I$56:$O$61,MATCH($G1379,カレンダマスタ!$H$56:$H$61,1),MATCH($H1379,カレンダマスタ!$I$55:$O$55,1)),""))))))</f>
        <v/>
      </c>
      <c r="AS1379" s="126" t="str">
        <f t="shared" si="444"/>
        <v/>
      </c>
      <c r="AU1379" s="137" t="str">
        <f>IF(E1379="","",VLOOKUP($E1379,カレンダマスタ!$A$4:$E$381,4,FALSE))</f>
        <v/>
      </c>
      <c r="AV1379" s="137" t="str">
        <f t="shared" si="435"/>
        <v/>
      </c>
      <c r="AW1379" s="137" t="str">
        <f t="shared" si="436"/>
        <v/>
      </c>
      <c r="AX1379" s="138" t="str">
        <f t="shared" si="437"/>
        <v/>
      </c>
      <c r="AY1379" s="138" t="str">
        <f t="shared" si="438"/>
        <v/>
      </c>
      <c r="AZ1379" s="130" t="str">
        <f>IF(AX1379&amp;AW1379="勤怠未設定","×",IF(AV1379="勤怠修正","×",IF(AC1379="外注","",IF(AA1379="",IF(AY1379&lt;&gt;"","×",""),IF(VLOOKUP(AA1379,カレンダマスタ!$H$66:$I$83,2,FALSE)&lt;&gt;AY1379,"×","OK")))))</f>
        <v/>
      </c>
      <c r="BC1379" s="137" t="str">
        <f>IF(E1379="","",VLOOKUP($E1379,カレンダマスタ!$A$4:$E$381,4,FALSE))</f>
        <v/>
      </c>
      <c r="BD1379" s="126" t="str">
        <f>IF(AC1379="社員","",IF(AG1379=0,"",IF(AD1379="NSTC",IF(COUNTIF(カレンダマスタ!$Q$5:$Q$32,G1379)=1,"OK","×"),
IF(AD1379="NS本社",IF(COUNTIF(カレンダマスタ!$T$5:$T$32,G1379)=1,"OK","×"),IF(COUNTIF(カレンダマスタ!$R$5:$R$32,G1379)=1,"OK","×")))))</f>
        <v/>
      </c>
      <c r="BE1379" s="126" t="str">
        <f>IF(AC1379="社員","",IF(G1379="","",IF(R1379&lt;&gt;"","",IF(AF1379="CS","OK",IF(VLOOKUP(E1379,カレンダマスタ!$A$5:$D$381,4,FALSE)&gt;0,"",IF(OR(G1379*24&gt;10.84,H1379*24&lt;14.5)=TRUE,"×","OK"))))))</f>
        <v/>
      </c>
      <c r="BF1379" s="126" t="str">
        <f t="shared" si="431"/>
        <v/>
      </c>
      <c r="BG1379" s="126" t="str">
        <f t="shared" si="430"/>
        <v/>
      </c>
      <c r="BI1379" s="130" t="str">
        <f t="shared" si="445"/>
        <v/>
      </c>
    </row>
    <row r="1380" spans="2:61">
      <c r="B1380" s="111"/>
      <c r="C1380" s="536"/>
      <c r="D1380" s="128"/>
      <c r="E1380" s="583"/>
      <c r="F1380" s="128"/>
      <c r="G1380" s="588"/>
      <c r="H1380" s="588"/>
      <c r="I1380" s="130"/>
      <c r="J1380" s="139"/>
      <c r="K1380" s="131"/>
      <c r="L1380" s="132"/>
      <c r="M1380" s="132"/>
      <c r="N1380" s="141"/>
      <c r="O1380" s="139"/>
      <c r="P1380" s="139"/>
      <c r="Q1380" s="139"/>
      <c r="R1380" s="133"/>
      <c r="S1380" s="134"/>
      <c r="T1380" s="434" t="str">
        <f t="shared" si="439"/>
        <v/>
      </c>
      <c r="U1380" s="429"/>
      <c r="V1380" s="429" t="str">
        <f t="shared" si="440"/>
        <v/>
      </c>
      <c r="W1380" s="298"/>
      <c r="X1380" s="129" t="str">
        <f t="shared" si="446"/>
        <v/>
      </c>
      <c r="Y1380" s="129" t="str">
        <f t="shared" si="441"/>
        <v/>
      </c>
      <c r="Z1380" s="129" t="str">
        <f t="shared" si="442"/>
        <v/>
      </c>
      <c r="AA1380" s="133" t="str">
        <f t="shared" si="434"/>
        <v/>
      </c>
      <c r="AC1380" s="186" t="str">
        <f>AC1361</f>
        <v/>
      </c>
      <c r="AD1380" s="187" t="str">
        <f>AD1361</f>
        <v/>
      </c>
      <c r="AE1380" s="187" t="str">
        <f>AE1361</f>
        <v/>
      </c>
      <c r="AF1380" s="187" t="str">
        <f>AF1361</f>
        <v/>
      </c>
      <c r="AG1380" s="204">
        <f t="shared" si="443"/>
        <v>0</v>
      </c>
      <c r="AI1380" s="140" t="str">
        <f>IF(月報!G1380&lt;&gt;"",月報!G1380,"")</f>
        <v/>
      </c>
      <c r="AJ1380" s="126" t="str">
        <f>IF(月報!W1380&lt;&gt;"",月報!W1380*24,"")</f>
        <v/>
      </c>
      <c r="AK1380" s="126" t="str">
        <f>IF(月報!P1380&lt;&gt;"",月報!P1380,"")</f>
        <v/>
      </c>
      <c r="AL1380" s="126" t="str">
        <f>IF(月報!Q1380&lt;&gt;"",IF(月報!Q1380="平日残","",月報!Q1380),"")</f>
        <v/>
      </c>
      <c r="AM1380" s="126"/>
      <c r="AN1380" s="126" t="str">
        <f t="shared" si="433"/>
        <v/>
      </c>
      <c r="AO1380" s="126" t="str">
        <f>IF($E1380="","",VLOOKUP($E1380,カレンダマスタ!$A$5:$E$381,5,FALSE))</f>
        <v/>
      </c>
      <c r="AQ1380" s="196" t="str">
        <f>IF(G1380="","",IF(VLOOKUP(E1380,カレンダマスタ!$A$5:$D$381,4,FALSE)=0,"",1))</f>
        <v/>
      </c>
      <c r="AR1380" s="136" t="str">
        <f>IF($G1380="","",IF($AD1380="NSTC",INDEX(カレンダマスタ!$I$26:$O$31,MATCH($G1380,カレンダマスタ!$H$26:$H$31,1),MATCH($H1380,カレンダマスタ!$I$25:$O$25,1)),
IF($AD1380="CS本社",INDEX(カレンダマスタ!$I$36:$O$41,MATCH($G1380,カレンダマスタ!$H$36:$H$41,1),MATCH($H1380,カレンダマスタ!$I$35:$O$35,1)),
IF($AD1380="NS本社",INDEX(カレンダマスタ!$I$94:$O$99,MATCH($G1380,カレンダマスタ!$H$95:$H$100,1),MATCH($H1380,カレンダマスタ!$I$93:$O$93,1)),
IF($AD1380="ODC",INDEX(カレンダマスタ!$I$46:$O$51,MATCH($G1380,カレンダマスタ!$H$46:$H$51,1),MATCH($H1380,カレンダマスタ!$I$45:$O$45,1)),
IF($AD1380="NS東京TC",INDEX(カレンダマスタ!$I$56:$O$61,MATCH($G1380,カレンダマスタ!$H$56:$H$61,1),MATCH($H1380,カレンダマスタ!$I$55:$O$55,1)),""))))))</f>
        <v/>
      </c>
      <c r="AS1380" s="126" t="str">
        <f t="shared" si="444"/>
        <v/>
      </c>
      <c r="AU1380" s="137" t="str">
        <f>IF(E1380="","",VLOOKUP($E1380,カレンダマスタ!$A$4:$E$381,4,FALSE))</f>
        <v/>
      </c>
      <c r="AV1380" s="137" t="str">
        <f t="shared" si="435"/>
        <v/>
      </c>
      <c r="AW1380" s="137" t="str">
        <f t="shared" si="436"/>
        <v/>
      </c>
      <c r="AX1380" s="138" t="str">
        <f t="shared" si="437"/>
        <v/>
      </c>
      <c r="AY1380" s="138" t="str">
        <f t="shared" si="438"/>
        <v/>
      </c>
      <c r="AZ1380" s="130" t="str">
        <f>IF(AX1380&amp;AW1380="勤怠未設定","×",IF(AV1380="勤怠修正","×",IF(AC1380="外注","",IF(AA1380="",IF(AY1380&lt;&gt;"","×",""),IF(VLOOKUP(AA1380,カレンダマスタ!$H$66:$I$83,2,FALSE)&lt;&gt;AY1380,"×","OK")))))</f>
        <v/>
      </c>
      <c r="BC1380" s="137" t="str">
        <f>IF(E1380="","",VLOOKUP($E1380,カレンダマスタ!$A$4:$E$381,4,FALSE))</f>
        <v/>
      </c>
      <c r="BD1380" s="126" t="str">
        <f>IF(AC1380="社員","",IF(AG1380=0,"",IF(AD1380="NSTC",IF(COUNTIF(カレンダマスタ!$Q$5:$Q$32,G1380)=1,"OK","×"),
IF(AD1380="NS本社",IF(COUNTIF(カレンダマスタ!$T$5:$T$32,G1380)=1,"OK","×"),IF(COUNTIF(カレンダマスタ!$R$5:$R$32,G1380)=1,"OK","×")))))</f>
        <v/>
      </c>
      <c r="BE1380" s="126" t="str">
        <f>IF(AC1380="社員","",IF(G1380="","",IF(R1380&lt;&gt;"","",IF(AF1380="CS","OK",IF(VLOOKUP(E1380,カレンダマスタ!$A$5:$D$381,4,FALSE)&gt;0,"",IF(OR(G1380*24&gt;10.84,H1380*24&lt;14.5)=TRUE,"×","OK"))))))</f>
        <v/>
      </c>
      <c r="BF1380" s="126" t="str">
        <f t="shared" si="431"/>
        <v/>
      </c>
      <c r="BG1380" s="126" t="str">
        <f t="shared" si="430"/>
        <v/>
      </c>
      <c r="BI1380" s="130" t="str">
        <f t="shared" si="445"/>
        <v/>
      </c>
    </row>
    <row r="1381" spans="2:61">
      <c r="B1381" s="111"/>
      <c r="C1381" s="537"/>
      <c r="D1381" s="142"/>
      <c r="E1381" s="584"/>
      <c r="F1381" s="142"/>
      <c r="G1381" s="589"/>
      <c r="H1381" s="589"/>
      <c r="I1381" s="144"/>
      <c r="J1381" s="148"/>
      <c r="K1381" s="145"/>
      <c r="L1381" s="146"/>
      <c r="M1381" s="146"/>
      <c r="N1381" s="147"/>
      <c r="O1381" s="148"/>
      <c r="P1381" s="148"/>
      <c r="Q1381" s="148"/>
      <c r="R1381" s="149"/>
      <c r="S1381" s="156"/>
      <c r="T1381" s="435" t="str">
        <f t="shared" si="439"/>
        <v/>
      </c>
      <c r="U1381" s="430"/>
      <c r="V1381" s="430" t="str">
        <f t="shared" si="440"/>
        <v/>
      </c>
      <c r="W1381" s="298"/>
      <c r="X1381" s="143" t="str">
        <f t="shared" si="446"/>
        <v/>
      </c>
      <c r="Y1381" s="143" t="str">
        <f t="shared" si="441"/>
        <v/>
      </c>
      <c r="Z1381" s="143" t="str">
        <f t="shared" si="442"/>
        <v/>
      </c>
      <c r="AA1381" s="149" t="str">
        <f t="shared" si="434"/>
        <v/>
      </c>
      <c r="AC1381" s="188" t="str">
        <f>AC1361</f>
        <v/>
      </c>
      <c r="AD1381" s="189" t="str">
        <f>AD1361</f>
        <v/>
      </c>
      <c r="AE1381" s="189" t="str">
        <f>AE1361</f>
        <v/>
      </c>
      <c r="AF1381" s="189" t="str">
        <f>AF1361</f>
        <v/>
      </c>
      <c r="AG1381" s="205">
        <f t="shared" si="443"/>
        <v>0</v>
      </c>
      <c r="AI1381" s="157" t="str">
        <f>IF(月報!G1381&lt;&gt;"",月報!G1381,"")</f>
        <v/>
      </c>
      <c r="AJ1381" s="151" t="str">
        <f>IF(月報!W1381&lt;&gt;"",月報!W1381*24,"")</f>
        <v/>
      </c>
      <c r="AK1381" s="151" t="str">
        <f>IF(月報!P1381&lt;&gt;"",月報!P1381,"")</f>
        <v/>
      </c>
      <c r="AL1381" s="151" t="str">
        <f>IF(月報!Q1381&lt;&gt;"",IF(月報!Q1381="平日残","",月報!Q1381),"")</f>
        <v/>
      </c>
      <c r="AM1381" s="151"/>
      <c r="AN1381" s="151" t="str">
        <f t="shared" si="433"/>
        <v/>
      </c>
      <c r="AO1381" s="151" t="str">
        <f>IF($E1381="","",VLOOKUP($E1381,カレンダマスタ!$A$5:$E$381,5,FALSE))</f>
        <v/>
      </c>
      <c r="AQ1381" s="197" t="str">
        <f>IF(G1381="","",IF(VLOOKUP(E1381,カレンダマスタ!$A$5:$D$381,4,FALSE)=0,"",1))</f>
        <v/>
      </c>
      <c r="AR1381" s="152" t="str">
        <f>IF($G1381="","",IF($AD1381="NSTC",INDEX(カレンダマスタ!$I$26:$O$31,MATCH($G1381,カレンダマスタ!$H$26:$H$31,1),MATCH($H1381,カレンダマスタ!$I$25:$O$25,1)),
IF($AD1381="CS本社",INDEX(カレンダマスタ!$I$36:$O$41,MATCH($G1381,カレンダマスタ!$H$36:$H$41,1),MATCH($H1381,カレンダマスタ!$I$35:$O$35,1)),
IF($AD1381="NS本社",INDEX(カレンダマスタ!$I$94:$O$99,MATCH($G1381,カレンダマスタ!$H$95:$H$100,1),MATCH($H1381,カレンダマスタ!$I$93:$O$93,1)),
IF($AD1381="ODC",INDEX(カレンダマスタ!$I$46:$O$51,MATCH($G1381,カレンダマスタ!$H$46:$H$51,1),MATCH($H1381,カレンダマスタ!$I$45:$O$45,1)),
IF($AD1381="NS東京TC",INDEX(カレンダマスタ!$I$56:$O$61,MATCH($G1381,カレンダマスタ!$H$56:$H$61,1),MATCH($H1381,カレンダマスタ!$I$55:$O$55,1)),""))))))</f>
        <v/>
      </c>
      <c r="AS1381" s="151" t="str">
        <f t="shared" si="444"/>
        <v/>
      </c>
      <c r="AU1381" s="153" t="str">
        <f>IF(E1381="","",VLOOKUP($E1381,カレンダマスタ!$A$4:$E$381,4,FALSE))</f>
        <v/>
      </c>
      <c r="AV1381" s="153" t="str">
        <f t="shared" si="435"/>
        <v/>
      </c>
      <c r="AW1381" s="153" t="str">
        <f t="shared" si="436"/>
        <v/>
      </c>
      <c r="AX1381" s="154" t="str">
        <f t="shared" si="437"/>
        <v/>
      </c>
      <c r="AY1381" s="154" t="str">
        <f t="shared" si="438"/>
        <v/>
      </c>
      <c r="AZ1381" s="144" t="str">
        <f>IF(AX1381&amp;AW1381="勤怠未設定","×",IF(AV1381="勤怠修正","×",IF(AC1381="外注","",IF(AA1381="",IF(AY1381&lt;&gt;"","×",""),IF(VLOOKUP(AA1381,カレンダマスタ!$H$66:$I$83,2,FALSE)&lt;&gt;AY1381,"×","OK")))))</f>
        <v/>
      </c>
      <c r="BC1381" s="153" t="str">
        <f>IF(E1381="","",VLOOKUP($E1381,カレンダマスタ!$A$4:$E$381,4,FALSE))</f>
        <v/>
      </c>
      <c r="BD1381" s="151" t="str">
        <f>IF(AC1381="社員","",IF(AG1381=0,"",IF(AD1381="NSTC",IF(COUNTIF(カレンダマスタ!$Q$5:$Q$32,G1381)=1,"OK","×"),
IF(AD1381="NS本社",IF(COUNTIF(カレンダマスタ!$T$5:$T$32,G1381)=1,"OK","×"),IF(COUNTIF(カレンダマスタ!$R$5:$R$32,G1381)=1,"OK","×")))))</f>
        <v/>
      </c>
      <c r="BE1381" s="151" t="str">
        <f>IF(AC1381="社員","",IF(G1381="","",IF(R1381&lt;&gt;"","",IF(AF1381="CS","OK",IF(VLOOKUP(E1381,カレンダマスタ!$A$5:$D$381,4,FALSE)&gt;0,"",IF(OR(G1381*24&gt;10.84,H1381*24&lt;14.5)=TRUE,"×","OK"))))))</f>
        <v/>
      </c>
      <c r="BF1381" s="151" t="str">
        <f t="shared" si="431"/>
        <v/>
      </c>
      <c r="BG1381" s="151" t="str">
        <f t="shared" si="430"/>
        <v/>
      </c>
      <c r="BI1381" s="144" t="str">
        <f t="shared" si="445"/>
        <v/>
      </c>
    </row>
    <row r="1382" spans="2:61">
      <c r="B1382" s="111"/>
      <c r="C1382" s="535"/>
      <c r="D1382" s="112"/>
      <c r="E1382" s="582"/>
      <c r="F1382" s="112"/>
      <c r="G1382" s="587"/>
      <c r="H1382" s="587"/>
      <c r="I1382" s="114"/>
      <c r="J1382" s="118"/>
      <c r="K1382" s="115"/>
      <c r="L1382" s="116"/>
      <c r="M1382" s="116"/>
      <c r="N1382" s="117"/>
      <c r="O1382" s="118"/>
      <c r="P1382" s="118"/>
      <c r="Q1382" s="118"/>
      <c r="R1382" s="119"/>
      <c r="S1382" s="120"/>
      <c r="T1382" s="433" t="str">
        <f t="shared" si="439"/>
        <v/>
      </c>
      <c r="U1382" s="431">
        <f>SUM(T1382:T1388)</f>
        <v>0</v>
      </c>
      <c r="V1382" s="431" t="str">
        <f t="shared" si="440"/>
        <v/>
      </c>
      <c r="W1382" s="298"/>
      <c r="X1382" s="113" t="str">
        <f t="shared" si="446"/>
        <v/>
      </c>
      <c r="Y1382" s="113" t="str">
        <f t="shared" si="441"/>
        <v/>
      </c>
      <c r="Z1382" s="113" t="str">
        <f t="shared" si="442"/>
        <v/>
      </c>
      <c r="AA1382" s="119" t="str">
        <f t="shared" si="434"/>
        <v/>
      </c>
      <c r="AC1382" s="190" t="str">
        <f>AC1361</f>
        <v/>
      </c>
      <c r="AD1382" s="191" t="str">
        <f>AD1361</f>
        <v/>
      </c>
      <c r="AE1382" s="191" t="str">
        <f>AE1361</f>
        <v/>
      </c>
      <c r="AF1382" s="191" t="str">
        <f>AF1361</f>
        <v/>
      </c>
      <c r="AG1382" s="206">
        <f t="shared" si="443"/>
        <v>0</v>
      </c>
      <c r="AI1382" s="158" t="str">
        <f>IF(月報!G1382&lt;&gt;"",月報!G1382,"")</f>
        <v/>
      </c>
      <c r="AJ1382" s="122" t="str">
        <f>IF(月報!W1382&lt;&gt;"",月報!W1382*24,"")</f>
        <v/>
      </c>
      <c r="AK1382" s="122" t="str">
        <f>IF(月報!P1382&lt;&gt;"",月報!P1382,"")</f>
        <v/>
      </c>
      <c r="AL1382" s="122" t="str">
        <f>IF(月報!Q1382&lt;&gt;"",IF(月報!Q1382="平日残","",月報!Q1382),"")</f>
        <v/>
      </c>
      <c r="AM1382" s="122"/>
      <c r="AN1382" s="122" t="str">
        <f t="shared" si="433"/>
        <v/>
      </c>
      <c r="AO1382" s="122" t="str">
        <f>IF($E1382="","",VLOOKUP($E1382,カレンダマスタ!$A$5:$E$381,5,FALSE))</f>
        <v/>
      </c>
      <c r="AQ1382" s="195" t="str">
        <f>IF(G1382="","",IF(VLOOKUP(E1382,カレンダマスタ!$A$5:$D$381,4,FALSE)=0,"",1))</f>
        <v/>
      </c>
      <c r="AR1382" s="123" t="str">
        <f>IF($G1382="","",IF($AD1382="NSTC",INDEX(カレンダマスタ!$I$26:$O$31,MATCH($G1382,カレンダマスタ!$H$26:$H$31,1),MATCH($H1382,カレンダマスタ!$I$25:$O$25,1)),
IF($AD1382="CS本社",INDEX(カレンダマスタ!$I$36:$O$41,MATCH($G1382,カレンダマスタ!$H$36:$H$41,1),MATCH($H1382,カレンダマスタ!$I$35:$O$35,1)),
IF($AD1382="NS本社",INDEX(カレンダマスタ!$I$94:$O$99,MATCH($G1382,カレンダマスタ!$H$95:$H$100,1),MATCH($H1382,カレンダマスタ!$I$93:$O$93,1)),
IF($AD1382="ODC",INDEX(カレンダマスタ!$I$46:$O$51,MATCH($G1382,カレンダマスタ!$H$46:$H$51,1),MATCH($H1382,カレンダマスタ!$I$45:$O$45,1)),
IF($AD1382="NS東京TC",INDEX(カレンダマスタ!$I$56:$O$61,MATCH($G1382,カレンダマスタ!$H$56:$H$61,1),MATCH($H1382,カレンダマスタ!$I$55:$O$55,1)),""))))))</f>
        <v/>
      </c>
      <c r="AS1382" s="122" t="str">
        <f t="shared" si="444"/>
        <v/>
      </c>
      <c r="AU1382" s="124" t="str">
        <f>IF(E1382="","",VLOOKUP($E1382,カレンダマスタ!$A$4:$E$381,4,FALSE))</f>
        <v/>
      </c>
      <c r="AV1382" s="124" t="str">
        <f t="shared" si="435"/>
        <v/>
      </c>
      <c r="AW1382" s="124" t="str">
        <f t="shared" si="436"/>
        <v/>
      </c>
      <c r="AX1382" s="125" t="str">
        <f t="shared" si="437"/>
        <v/>
      </c>
      <c r="AY1382" s="125" t="str">
        <f t="shared" si="438"/>
        <v/>
      </c>
      <c r="AZ1382" s="114" t="str">
        <f>IF(AX1382&amp;AW1382="勤怠未設定","×",IF(AV1382="勤怠修正","×",IF(AC1382="外注","",IF(AA1382="",IF(AY1382&lt;&gt;"","×",""),IF(VLOOKUP(AA1382,カレンダマスタ!$H$66:$I$83,2,FALSE)&lt;&gt;AY1382,"×","OK")))))</f>
        <v/>
      </c>
      <c r="BC1382" s="124" t="str">
        <f>IF(E1382="","",VLOOKUP($E1382,カレンダマスタ!$A$4:$E$381,4,FALSE))</f>
        <v/>
      </c>
      <c r="BD1382" s="122" t="str">
        <f>IF(AC1382="社員","",IF(AG1382=0,"",IF(AD1382="NSTC",IF(COUNTIF(カレンダマスタ!$Q$5:$Q$32,G1382)=1,"OK","×"),
IF(AD1382="NS本社",IF(COUNTIF(カレンダマスタ!$T$5:$T$32,G1382)=1,"OK","×"),IF(COUNTIF(カレンダマスタ!$R$5:$R$32,G1382)=1,"OK","×")))))</f>
        <v/>
      </c>
      <c r="BE1382" s="122" t="str">
        <f>IF(AC1382="社員","",IF(G1382="","",IF(R1382&lt;&gt;"","",IF(AF1382="CS","OK",IF(VLOOKUP(E1382,カレンダマスタ!$A$5:$D$381,4,FALSE)&gt;0,"",IF(OR(G1382*24&gt;10.84,H1382*24&lt;14.5)=TRUE,"×","OK"))))))</f>
        <v/>
      </c>
      <c r="BF1382" s="122" t="str">
        <f t="shared" si="431"/>
        <v/>
      </c>
      <c r="BG1382" s="122" t="str">
        <f t="shared" si="430"/>
        <v/>
      </c>
      <c r="BI1382" s="114" t="str">
        <f t="shared" si="445"/>
        <v/>
      </c>
    </row>
    <row r="1383" spans="2:61">
      <c r="B1383" s="111"/>
      <c r="C1383" s="536"/>
      <c r="D1383" s="128"/>
      <c r="E1383" s="583"/>
      <c r="F1383" s="128"/>
      <c r="G1383" s="588"/>
      <c r="H1383" s="588"/>
      <c r="I1383" s="130"/>
      <c r="J1383" s="139"/>
      <c r="K1383" s="131"/>
      <c r="L1383" s="132"/>
      <c r="M1383" s="132"/>
      <c r="N1383" s="141"/>
      <c r="O1383" s="139"/>
      <c r="P1383" s="139"/>
      <c r="Q1383" s="139"/>
      <c r="R1383" s="133"/>
      <c r="S1383" s="134"/>
      <c r="T1383" s="434" t="str">
        <f t="shared" si="439"/>
        <v/>
      </c>
      <c r="U1383" s="429"/>
      <c r="V1383" s="429" t="str">
        <f t="shared" si="440"/>
        <v/>
      </c>
      <c r="W1383" s="298"/>
      <c r="X1383" s="129" t="str">
        <f t="shared" si="446"/>
        <v/>
      </c>
      <c r="Y1383" s="129" t="str">
        <f t="shared" si="441"/>
        <v/>
      </c>
      <c r="Z1383" s="129" t="str">
        <f t="shared" si="442"/>
        <v/>
      </c>
      <c r="AA1383" s="133" t="str">
        <f t="shared" si="434"/>
        <v/>
      </c>
      <c r="AC1383" s="186" t="str">
        <f>AC1361</f>
        <v/>
      </c>
      <c r="AD1383" s="187" t="str">
        <f>AD1361</f>
        <v/>
      </c>
      <c r="AE1383" s="187" t="str">
        <f>AE1361</f>
        <v/>
      </c>
      <c r="AF1383" s="187" t="str">
        <f>AF1361</f>
        <v/>
      </c>
      <c r="AG1383" s="204">
        <f t="shared" si="443"/>
        <v>0</v>
      </c>
      <c r="AI1383" s="135" t="str">
        <f>IF(月報!G1383&lt;&gt;"",月報!G1383,"")</f>
        <v/>
      </c>
      <c r="AJ1383" s="126" t="str">
        <f>IF(月報!W1383&lt;&gt;"",月報!W1383*24,"")</f>
        <v/>
      </c>
      <c r="AK1383" s="126" t="str">
        <f>IF(月報!P1383&lt;&gt;"",月報!P1383,"")</f>
        <v/>
      </c>
      <c r="AL1383" s="126" t="str">
        <f>IF(月報!Q1383&lt;&gt;"",IF(月報!Q1383="平日残","",月報!Q1383),"")</f>
        <v/>
      </c>
      <c r="AM1383" s="126"/>
      <c r="AN1383" s="126" t="str">
        <f t="shared" si="433"/>
        <v/>
      </c>
      <c r="AO1383" s="126" t="str">
        <f>IF($E1383="","",VLOOKUP($E1383,カレンダマスタ!$A$5:$E$381,5,FALSE))</f>
        <v/>
      </c>
      <c r="AQ1383" s="196" t="str">
        <f>IF(G1383="","",IF(VLOOKUP(E1383,カレンダマスタ!$A$5:$D$381,4,FALSE)=0,"",1))</f>
        <v/>
      </c>
      <c r="AR1383" s="136" t="str">
        <f>IF($G1383="","",IF($AD1383="NSTC",INDEX(カレンダマスタ!$I$26:$O$31,MATCH($G1383,カレンダマスタ!$H$26:$H$31,1),MATCH($H1383,カレンダマスタ!$I$25:$O$25,1)),
IF($AD1383="CS本社",INDEX(カレンダマスタ!$I$36:$O$41,MATCH($G1383,カレンダマスタ!$H$36:$H$41,1),MATCH($H1383,カレンダマスタ!$I$35:$O$35,1)),
IF($AD1383="NS本社",INDEX(カレンダマスタ!$I$94:$O$99,MATCH($G1383,カレンダマスタ!$H$95:$H$100,1),MATCH($H1383,カレンダマスタ!$I$93:$O$93,1)),
IF($AD1383="ODC",INDEX(カレンダマスタ!$I$46:$O$51,MATCH($G1383,カレンダマスタ!$H$46:$H$51,1),MATCH($H1383,カレンダマスタ!$I$45:$O$45,1)),
IF($AD1383="NS東京TC",INDEX(カレンダマスタ!$I$56:$O$61,MATCH($G1383,カレンダマスタ!$H$56:$H$61,1),MATCH($H1383,カレンダマスタ!$I$55:$O$55,1)),""))))))</f>
        <v/>
      </c>
      <c r="AS1383" s="126" t="str">
        <f t="shared" si="444"/>
        <v/>
      </c>
      <c r="AU1383" s="137" t="str">
        <f>IF(E1383="","",VLOOKUP($E1383,カレンダマスタ!$A$4:$E$381,4,FALSE))</f>
        <v/>
      </c>
      <c r="AV1383" s="137" t="str">
        <f t="shared" si="435"/>
        <v/>
      </c>
      <c r="AW1383" s="137" t="str">
        <f t="shared" si="436"/>
        <v/>
      </c>
      <c r="AX1383" s="138" t="str">
        <f t="shared" si="437"/>
        <v/>
      </c>
      <c r="AY1383" s="138" t="str">
        <f t="shared" si="438"/>
        <v/>
      </c>
      <c r="AZ1383" s="130" t="str">
        <f>IF(AX1383&amp;AW1383="勤怠未設定","×",IF(AV1383="勤怠修正","×",IF(AC1383="外注","",IF(AA1383="",IF(AY1383&lt;&gt;"","×",""),IF(VLOOKUP(AA1383,カレンダマスタ!$H$66:$I$83,2,FALSE)&lt;&gt;AY1383,"×","OK")))))</f>
        <v/>
      </c>
      <c r="BC1383" s="137" t="str">
        <f>IF(E1383="","",VLOOKUP($E1383,カレンダマスタ!$A$4:$E$381,4,FALSE))</f>
        <v/>
      </c>
      <c r="BD1383" s="126" t="str">
        <f>IF(AC1383="社員","",IF(AG1383=0,"",IF(AD1383="NSTC",IF(COUNTIF(カレンダマスタ!$Q$5:$Q$32,G1383)=1,"OK","×"),
IF(AD1383="NS本社",IF(COUNTIF(カレンダマスタ!$T$5:$T$32,G1383)=1,"OK","×"),IF(COUNTIF(カレンダマスタ!$R$5:$R$32,G1383)=1,"OK","×")))))</f>
        <v/>
      </c>
      <c r="BE1383" s="126" t="str">
        <f>IF(AC1383="社員","",IF(G1383="","",IF(R1383&lt;&gt;"","",IF(AF1383="CS","OK",IF(VLOOKUP(E1383,カレンダマスタ!$A$5:$D$381,4,FALSE)&gt;0,"",IF(OR(G1383*24&gt;10.84,H1383*24&lt;14.5)=TRUE,"×","OK"))))))</f>
        <v/>
      </c>
      <c r="BF1383" s="126" t="str">
        <f t="shared" si="431"/>
        <v/>
      </c>
      <c r="BG1383" s="126" t="str">
        <f t="shared" si="430"/>
        <v/>
      </c>
      <c r="BI1383" s="130" t="str">
        <f t="shared" si="445"/>
        <v/>
      </c>
    </row>
    <row r="1384" spans="2:61">
      <c r="B1384" s="111"/>
      <c r="C1384" s="536"/>
      <c r="D1384" s="128"/>
      <c r="E1384" s="583"/>
      <c r="F1384" s="128"/>
      <c r="G1384" s="588"/>
      <c r="H1384" s="588"/>
      <c r="I1384" s="130"/>
      <c r="J1384" s="139"/>
      <c r="K1384" s="131"/>
      <c r="L1384" s="132"/>
      <c r="M1384" s="132"/>
      <c r="N1384" s="141"/>
      <c r="O1384" s="139"/>
      <c r="P1384" s="139"/>
      <c r="Q1384" s="139"/>
      <c r="R1384" s="133"/>
      <c r="S1384" s="134"/>
      <c r="T1384" s="434" t="str">
        <f t="shared" si="439"/>
        <v/>
      </c>
      <c r="U1384" s="429"/>
      <c r="V1384" s="429" t="str">
        <f t="shared" si="440"/>
        <v/>
      </c>
      <c r="W1384" s="298"/>
      <c r="X1384" s="129" t="str">
        <f t="shared" si="446"/>
        <v/>
      </c>
      <c r="Y1384" s="129" t="str">
        <f t="shared" si="441"/>
        <v/>
      </c>
      <c r="Z1384" s="129" t="str">
        <f t="shared" si="442"/>
        <v/>
      </c>
      <c r="AA1384" s="133" t="str">
        <f t="shared" si="434"/>
        <v/>
      </c>
      <c r="AC1384" s="186" t="str">
        <f>AC1361</f>
        <v/>
      </c>
      <c r="AD1384" s="187" t="str">
        <f>AD1361</f>
        <v/>
      </c>
      <c r="AE1384" s="187" t="str">
        <f>AE1361</f>
        <v/>
      </c>
      <c r="AF1384" s="187" t="str">
        <f>AF1361</f>
        <v/>
      </c>
      <c r="AG1384" s="204">
        <f t="shared" si="443"/>
        <v>0</v>
      </c>
      <c r="AI1384" s="135" t="str">
        <f>IF(月報!G1384&lt;&gt;"",月報!G1384,"")</f>
        <v/>
      </c>
      <c r="AJ1384" s="126" t="str">
        <f>IF(月報!W1384&lt;&gt;"",月報!W1384*24,"")</f>
        <v/>
      </c>
      <c r="AK1384" s="126" t="str">
        <f>IF(月報!P1384&lt;&gt;"",月報!P1384,"")</f>
        <v/>
      </c>
      <c r="AL1384" s="126" t="str">
        <f>IF(月報!Q1384&lt;&gt;"",IF(月報!Q1384="平日残","",月報!Q1384),"")</f>
        <v/>
      </c>
      <c r="AM1384" s="126"/>
      <c r="AN1384" s="126" t="str">
        <f t="shared" si="433"/>
        <v/>
      </c>
      <c r="AO1384" s="126" t="str">
        <f>IF($E1384="","",VLOOKUP($E1384,カレンダマスタ!$A$5:$E$381,5,FALSE))</f>
        <v/>
      </c>
      <c r="AQ1384" s="196" t="str">
        <f>IF(G1384="","",IF(VLOOKUP(E1384,カレンダマスタ!$A$5:$D$381,4,FALSE)=0,"",1))</f>
        <v/>
      </c>
      <c r="AR1384" s="136" t="str">
        <f>IF($G1384="","",IF($AD1384="NSTC",INDEX(カレンダマスタ!$I$26:$O$31,MATCH($G1384,カレンダマスタ!$H$26:$H$31,1),MATCH($H1384,カレンダマスタ!$I$25:$O$25,1)),
IF($AD1384="CS本社",INDEX(カレンダマスタ!$I$36:$O$41,MATCH($G1384,カレンダマスタ!$H$36:$H$41,1),MATCH($H1384,カレンダマスタ!$I$35:$O$35,1)),
IF($AD1384="NS本社",INDEX(カレンダマスタ!$I$94:$O$99,MATCH($G1384,カレンダマスタ!$H$95:$H$100,1),MATCH($H1384,カレンダマスタ!$I$93:$O$93,1)),
IF($AD1384="ODC",INDEX(カレンダマスタ!$I$46:$O$51,MATCH($G1384,カレンダマスタ!$H$46:$H$51,1),MATCH($H1384,カレンダマスタ!$I$45:$O$45,1)),
IF($AD1384="NS東京TC",INDEX(カレンダマスタ!$I$56:$O$61,MATCH($G1384,カレンダマスタ!$H$56:$H$61,1),MATCH($H1384,カレンダマスタ!$I$55:$O$55,1)),""))))))</f>
        <v/>
      </c>
      <c r="AS1384" s="126" t="str">
        <f t="shared" si="444"/>
        <v/>
      </c>
      <c r="AU1384" s="137" t="str">
        <f>IF(E1384="","",VLOOKUP($E1384,カレンダマスタ!$A$4:$E$381,4,FALSE))</f>
        <v/>
      </c>
      <c r="AV1384" s="137" t="str">
        <f t="shared" si="435"/>
        <v/>
      </c>
      <c r="AW1384" s="137" t="str">
        <f t="shared" si="436"/>
        <v/>
      </c>
      <c r="AX1384" s="138" t="str">
        <f t="shared" si="437"/>
        <v/>
      </c>
      <c r="AY1384" s="138" t="str">
        <f t="shared" si="438"/>
        <v/>
      </c>
      <c r="AZ1384" s="130" t="str">
        <f>IF(AX1384&amp;AW1384="勤怠未設定","×",IF(AV1384="勤怠修正","×",IF(AC1384="外注","",IF(AA1384="",IF(AY1384&lt;&gt;"","×",""),IF(VLOOKUP(AA1384,カレンダマスタ!$H$66:$I$83,2,FALSE)&lt;&gt;AY1384,"×","OK")))))</f>
        <v/>
      </c>
      <c r="BC1384" s="137" t="str">
        <f>IF(E1384="","",VLOOKUP($E1384,カレンダマスタ!$A$4:$E$381,4,FALSE))</f>
        <v/>
      </c>
      <c r="BD1384" s="126" t="str">
        <f>IF(AC1384="社員","",IF(AG1384=0,"",IF(AD1384="NSTC",IF(COUNTIF(カレンダマスタ!$Q$5:$Q$32,G1384)=1,"OK","×"),
IF(AD1384="NS本社",IF(COUNTIF(カレンダマスタ!$T$5:$T$32,G1384)=1,"OK","×"),IF(COUNTIF(カレンダマスタ!$R$5:$R$32,G1384)=1,"OK","×")))))</f>
        <v/>
      </c>
      <c r="BE1384" s="126" t="str">
        <f>IF(AC1384="社員","",IF(G1384="","",IF(R1384&lt;&gt;"","",IF(AF1384="CS","OK",IF(VLOOKUP(E1384,カレンダマスタ!$A$5:$D$381,4,FALSE)&gt;0,"",IF(OR(G1384*24&gt;10.84,H1384*24&lt;14.5)=TRUE,"×","OK"))))))</f>
        <v/>
      </c>
      <c r="BF1384" s="126" t="str">
        <f t="shared" si="431"/>
        <v/>
      </c>
      <c r="BG1384" s="126" t="str">
        <f t="shared" si="430"/>
        <v/>
      </c>
      <c r="BI1384" s="130" t="str">
        <f t="shared" si="445"/>
        <v/>
      </c>
    </row>
    <row r="1385" spans="2:61">
      <c r="B1385" s="111"/>
      <c r="C1385" s="536"/>
      <c r="D1385" s="128"/>
      <c r="E1385" s="583"/>
      <c r="F1385" s="128"/>
      <c r="G1385" s="588"/>
      <c r="H1385" s="588"/>
      <c r="I1385" s="130"/>
      <c r="J1385" s="139"/>
      <c r="K1385" s="131"/>
      <c r="L1385" s="132"/>
      <c r="M1385" s="132"/>
      <c r="N1385" s="141"/>
      <c r="O1385" s="139"/>
      <c r="P1385" s="139"/>
      <c r="Q1385" s="139"/>
      <c r="R1385" s="133"/>
      <c r="S1385" s="134"/>
      <c r="T1385" s="434" t="str">
        <f t="shared" si="439"/>
        <v/>
      </c>
      <c r="U1385" s="429"/>
      <c r="V1385" s="429" t="str">
        <f t="shared" si="440"/>
        <v/>
      </c>
      <c r="W1385" s="298"/>
      <c r="X1385" s="129" t="str">
        <f t="shared" si="446"/>
        <v/>
      </c>
      <c r="Y1385" s="129" t="str">
        <f t="shared" si="441"/>
        <v/>
      </c>
      <c r="Z1385" s="129" t="str">
        <f t="shared" si="442"/>
        <v/>
      </c>
      <c r="AA1385" s="133" t="str">
        <f t="shared" si="434"/>
        <v/>
      </c>
      <c r="AC1385" s="186" t="str">
        <f>AC1361</f>
        <v/>
      </c>
      <c r="AD1385" s="187" t="str">
        <f>AD1361</f>
        <v/>
      </c>
      <c r="AE1385" s="187" t="str">
        <f>AE1361</f>
        <v/>
      </c>
      <c r="AF1385" s="187" t="str">
        <f>AF1361</f>
        <v/>
      </c>
      <c r="AG1385" s="204">
        <f t="shared" si="443"/>
        <v>0</v>
      </c>
      <c r="AI1385" s="135" t="str">
        <f>IF(月報!G1385&lt;&gt;"",月報!G1385,"")</f>
        <v/>
      </c>
      <c r="AJ1385" s="126" t="str">
        <f>IF(月報!W1385&lt;&gt;"",月報!W1385*24,"")</f>
        <v/>
      </c>
      <c r="AK1385" s="126" t="str">
        <f>IF(月報!P1385&lt;&gt;"",月報!P1385,"")</f>
        <v/>
      </c>
      <c r="AL1385" s="126" t="str">
        <f>IF(月報!Q1385&lt;&gt;"",IF(月報!Q1385="平日残","",月報!Q1385),"")</f>
        <v/>
      </c>
      <c r="AM1385" s="126"/>
      <c r="AN1385" s="126" t="str">
        <f t="shared" si="433"/>
        <v/>
      </c>
      <c r="AO1385" s="126" t="str">
        <f>IF($E1385="","",VLOOKUP($E1385,カレンダマスタ!$A$5:$E$381,5,FALSE))</f>
        <v/>
      </c>
      <c r="AQ1385" s="196" t="str">
        <f>IF(G1385="","",IF(VLOOKUP(E1385,カレンダマスタ!$A$5:$D$381,4,FALSE)=0,"",1))</f>
        <v/>
      </c>
      <c r="AR1385" s="136" t="str">
        <f>IF($G1385="","",IF($AD1385="NSTC",INDEX(カレンダマスタ!$I$26:$O$31,MATCH($G1385,カレンダマスタ!$H$26:$H$31,1),MATCH($H1385,カレンダマスタ!$I$25:$O$25,1)),
IF($AD1385="CS本社",INDEX(カレンダマスタ!$I$36:$O$41,MATCH($G1385,カレンダマスタ!$H$36:$H$41,1),MATCH($H1385,カレンダマスタ!$I$35:$O$35,1)),
IF($AD1385="NS本社",INDEX(カレンダマスタ!$I$94:$O$99,MATCH($G1385,カレンダマスタ!$H$95:$H$100,1),MATCH($H1385,カレンダマスタ!$I$93:$O$93,1)),
IF($AD1385="ODC",INDEX(カレンダマスタ!$I$46:$O$51,MATCH($G1385,カレンダマスタ!$H$46:$H$51,1),MATCH($H1385,カレンダマスタ!$I$45:$O$45,1)),
IF($AD1385="NS東京TC",INDEX(カレンダマスタ!$I$56:$O$61,MATCH($G1385,カレンダマスタ!$H$56:$H$61,1),MATCH($H1385,カレンダマスタ!$I$55:$O$55,1)),""))))))</f>
        <v/>
      </c>
      <c r="AS1385" s="126" t="str">
        <f t="shared" si="444"/>
        <v/>
      </c>
      <c r="AU1385" s="137" t="str">
        <f>IF(E1385="","",VLOOKUP($E1385,カレンダマスタ!$A$4:$E$381,4,FALSE))</f>
        <v/>
      </c>
      <c r="AV1385" s="137" t="str">
        <f t="shared" si="435"/>
        <v/>
      </c>
      <c r="AW1385" s="137" t="str">
        <f t="shared" si="436"/>
        <v/>
      </c>
      <c r="AX1385" s="138" t="str">
        <f t="shared" si="437"/>
        <v/>
      </c>
      <c r="AY1385" s="138" t="str">
        <f t="shared" si="438"/>
        <v/>
      </c>
      <c r="AZ1385" s="130" t="str">
        <f>IF(AX1385&amp;AW1385="勤怠未設定","×",IF(AV1385="勤怠修正","×",IF(AC1385="外注","",IF(AA1385="",IF(AY1385&lt;&gt;"","×",""),IF(VLOOKUP(AA1385,カレンダマスタ!$H$66:$I$83,2,FALSE)&lt;&gt;AY1385,"×","OK")))))</f>
        <v/>
      </c>
      <c r="BC1385" s="137" t="str">
        <f>IF(E1385="","",VLOOKUP($E1385,カレンダマスタ!$A$4:$E$381,4,FALSE))</f>
        <v/>
      </c>
      <c r="BD1385" s="126" t="str">
        <f>IF(AC1385="社員","",IF(AG1385=0,"",IF(AD1385="NSTC",IF(COUNTIF(カレンダマスタ!$Q$5:$Q$32,G1385)=1,"OK","×"),
IF(AD1385="NS本社",IF(COUNTIF(カレンダマスタ!$T$5:$T$32,G1385)=1,"OK","×"),IF(COUNTIF(カレンダマスタ!$R$5:$R$32,G1385)=1,"OK","×")))))</f>
        <v/>
      </c>
      <c r="BE1385" s="126" t="str">
        <f>IF(AC1385="社員","",IF(G1385="","",IF(R1385&lt;&gt;"","",IF(AF1385="CS","OK",IF(VLOOKUP(E1385,カレンダマスタ!$A$5:$D$381,4,FALSE)&gt;0,"",IF(OR(G1385*24&gt;10.84,H1385*24&lt;14.5)=TRUE,"×","OK"))))))</f>
        <v/>
      </c>
      <c r="BF1385" s="126" t="str">
        <f t="shared" si="431"/>
        <v/>
      </c>
      <c r="BG1385" s="126" t="str">
        <f t="shared" si="430"/>
        <v/>
      </c>
      <c r="BI1385" s="130" t="str">
        <f t="shared" si="445"/>
        <v/>
      </c>
    </row>
    <row r="1386" spans="2:61">
      <c r="B1386" s="111"/>
      <c r="C1386" s="536"/>
      <c r="D1386" s="128"/>
      <c r="E1386" s="583"/>
      <c r="F1386" s="128"/>
      <c r="G1386" s="588"/>
      <c r="H1386" s="588"/>
      <c r="I1386" s="130"/>
      <c r="J1386" s="139"/>
      <c r="K1386" s="131"/>
      <c r="L1386" s="132"/>
      <c r="M1386" s="132"/>
      <c r="N1386" s="141"/>
      <c r="O1386" s="139"/>
      <c r="P1386" s="139"/>
      <c r="Q1386" s="139"/>
      <c r="R1386" s="133"/>
      <c r="S1386" s="134"/>
      <c r="T1386" s="434" t="str">
        <f t="shared" si="439"/>
        <v/>
      </c>
      <c r="U1386" s="429"/>
      <c r="V1386" s="429" t="str">
        <f t="shared" si="440"/>
        <v/>
      </c>
      <c r="W1386" s="298"/>
      <c r="X1386" s="129" t="str">
        <f t="shared" si="446"/>
        <v/>
      </c>
      <c r="Y1386" s="129" t="str">
        <f t="shared" si="441"/>
        <v/>
      </c>
      <c r="Z1386" s="129" t="str">
        <f t="shared" si="442"/>
        <v/>
      </c>
      <c r="AA1386" s="133" t="str">
        <f t="shared" si="434"/>
        <v/>
      </c>
      <c r="AC1386" s="186" t="str">
        <f>AC1361</f>
        <v/>
      </c>
      <c r="AD1386" s="187" t="str">
        <f>AD1361</f>
        <v/>
      </c>
      <c r="AE1386" s="187" t="str">
        <f>AE1361</f>
        <v/>
      </c>
      <c r="AF1386" s="187" t="str">
        <f>AF1361</f>
        <v/>
      </c>
      <c r="AG1386" s="204">
        <f t="shared" si="443"/>
        <v>0</v>
      </c>
      <c r="AI1386" s="140" t="str">
        <f>IF(月報!G1386&lt;&gt;"",月報!G1386,"")</f>
        <v/>
      </c>
      <c r="AJ1386" s="126" t="str">
        <f>IF(月報!W1386&lt;&gt;"",月報!W1386*24,"")</f>
        <v/>
      </c>
      <c r="AK1386" s="126" t="str">
        <f>IF(月報!P1386&lt;&gt;"",月報!P1386,"")</f>
        <v/>
      </c>
      <c r="AL1386" s="126" t="str">
        <f>IF(月報!Q1386&lt;&gt;"",IF(月報!Q1386="平日残","",月報!Q1386),"")</f>
        <v/>
      </c>
      <c r="AM1386" s="126"/>
      <c r="AN1386" s="126" t="str">
        <f t="shared" si="433"/>
        <v/>
      </c>
      <c r="AO1386" s="126" t="str">
        <f>IF($E1386="","",VLOOKUP($E1386,カレンダマスタ!$A$5:$E$381,5,FALSE))</f>
        <v/>
      </c>
      <c r="AQ1386" s="196" t="str">
        <f>IF(G1386="","",IF(VLOOKUP(E1386,カレンダマスタ!$A$5:$D$381,4,FALSE)=0,"",1))</f>
        <v/>
      </c>
      <c r="AR1386" s="136" t="str">
        <f>IF($G1386="","",IF($AD1386="NSTC",INDEX(カレンダマスタ!$I$26:$O$31,MATCH($G1386,カレンダマスタ!$H$26:$H$31,1),MATCH($H1386,カレンダマスタ!$I$25:$O$25,1)),
IF($AD1386="CS本社",INDEX(カレンダマスタ!$I$36:$O$41,MATCH($G1386,カレンダマスタ!$H$36:$H$41,1),MATCH($H1386,カレンダマスタ!$I$35:$O$35,1)),
IF($AD1386="NS本社",INDEX(カレンダマスタ!$I$94:$O$99,MATCH($G1386,カレンダマスタ!$H$95:$H$100,1),MATCH($H1386,カレンダマスタ!$I$93:$O$93,1)),
IF($AD1386="ODC",INDEX(カレンダマスタ!$I$46:$O$51,MATCH($G1386,カレンダマスタ!$H$46:$H$51,1),MATCH($H1386,カレンダマスタ!$I$45:$O$45,1)),
IF($AD1386="NS東京TC",INDEX(カレンダマスタ!$I$56:$O$61,MATCH($G1386,カレンダマスタ!$H$56:$H$61,1),MATCH($H1386,カレンダマスタ!$I$55:$O$55,1)),""))))))</f>
        <v/>
      </c>
      <c r="AS1386" s="126" t="str">
        <f t="shared" si="444"/>
        <v/>
      </c>
      <c r="AU1386" s="137" t="str">
        <f>IF(E1386="","",VLOOKUP($E1386,カレンダマスタ!$A$4:$E$381,4,FALSE))</f>
        <v/>
      </c>
      <c r="AV1386" s="137" t="str">
        <f t="shared" si="435"/>
        <v/>
      </c>
      <c r="AW1386" s="137" t="str">
        <f t="shared" si="436"/>
        <v/>
      </c>
      <c r="AX1386" s="138" t="str">
        <f t="shared" si="437"/>
        <v/>
      </c>
      <c r="AY1386" s="138" t="str">
        <f t="shared" si="438"/>
        <v/>
      </c>
      <c r="AZ1386" s="130" t="str">
        <f>IF(AX1386&amp;AW1386="勤怠未設定","×",IF(AV1386="勤怠修正","×",IF(AC1386="外注","",IF(AA1386="",IF(AY1386&lt;&gt;"","×",""),IF(VLOOKUP(AA1386,カレンダマスタ!$H$66:$I$83,2,FALSE)&lt;&gt;AY1386,"×","OK")))))</f>
        <v/>
      </c>
      <c r="BC1386" s="137" t="str">
        <f>IF(E1386="","",VLOOKUP($E1386,カレンダマスタ!$A$4:$E$381,4,FALSE))</f>
        <v/>
      </c>
      <c r="BD1386" s="126" t="str">
        <f>IF(AC1386="社員","",IF(AG1386=0,"",IF(AD1386="NSTC",IF(COUNTIF(カレンダマスタ!$Q$5:$Q$32,G1386)=1,"OK","×"),
IF(AD1386="NS本社",IF(COUNTIF(カレンダマスタ!$T$5:$T$32,G1386)=1,"OK","×"),IF(COUNTIF(カレンダマスタ!$R$5:$R$32,G1386)=1,"OK","×")))))</f>
        <v/>
      </c>
      <c r="BE1386" s="126" t="str">
        <f>IF(AC1386="社員","",IF(G1386="","",IF(R1386&lt;&gt;"","",IF(AF1386="CS","OK",IF(VLOOKUP(E1386,カレンダマスタ!$A$5:$D$381,4,FALSE)&gt;0,"",IF(OR(G1386*24&gt;10.84,H1386*24&lt;14.5)=TRUE,"×","OK"))))))</f>
        <v/>
      </c>
      <c r="BF1386" s="126" t="str">
        <f t="shared" si="431"/>
        <v/>
      </c>
      <c r="BG1386" s="126" t="str">
        <f t="shared" si="430"/>
        <v/>
      </c>
      <c r="BI1386" s="130" t="str">
        <f t="shared" si="445"/>
        <v/>
      </c>
    </row>
    <row r="1387" spans="2:61">
      <c r="B1387" s="111"/>
      <c r="C1387" s="536"/>
      <c r="D1387" s="128"/>
      <c r="E1387" s="583"/>
      <c r="F1387" s="128"/>
      <c r="G1387" s="588"/>
      <c r="H1387" s="588"/>
      <c r="I1387" s="130"/>
      <c r="J1387" s="139"/>
      <c r="K1387" s="131"/>
      <c r="L1387" s="132"/>
      <c r="M1387" s="132"/>
      <c r="N1387" s="141"/>
      <c r="O1387" s="139"/>
      <c r="P1387" s="139"/>
      <c r="Q1387" s="139"/>
      <c r="R1387" s="133"/>
      <c r="S1387" s="134"/>
      <c r="T1387" s="434" t="str">
        <f t="shared" si="439"/>
        <v/>
      </c>
      <c r="U1387" s="429"/>
      <c r="V1387" s="429" t="str">
        <f t="shared" si="440"/>
        <v/>
      </c>
      <c r="W1387" s="298"/>
      <c r="X1387" s="129" t="str">
        <f t="shared" si="446"/>
        <v/>
      </c>
      <c r="Y1387" s="129" t="str">
        <f t="shared" si="441"/>
        <v/>
      </c>
      <c r="Z1387" s="129" t="str">
        <f t="shared" si="442"/>
        <v/>
      </c>
      <c r="AA1387" s="133" t="str">
        <f t="shared" si="434"/>
        <v/>
      </c>
      <c r="AC1387" s="186" t="str">
        <f>AC1361</f>
        <v/>
      </c>
      <c r="AD1387" s="187" t="str">
        <f>AD1361</f>
        <v/>
      </c>
      <c r="AE1387" s="187" t="str">
        <f>AE1361</f>
        <v/>
      </c>
      <c r="AF1387" s="187" t="str">
        <f>AF1361</f>
        <v/>
      </c>
      <c r="AG1387" s="204">
        <f t="shared" si="443"/>
        <v>0</v>
      </c>
      <c r="AI1387" s="140" t="str">
        <f>IF(月報!G1387&lt;&gt;"",月報!G1387,"")</f>
        <v/>
      </c>
      <c r="AJ1387" s="126" t="str">
        <f>IF(月報!W1387&lt;&gt;"",月報!W1387*24,"")</f>
        <v/>
      </c>
      <c r="AK1387" s="126" t="str">
        <f>IF(月報!P1387&lt;&gt;"",月報!P1387,"")</f>
        <v/>
      </c>
      <c r="AL1387" s="126" t="str">
        <f>IF(月報!Q1387&lt;&gt;"",IF(月報!Q1387="平日残","",月報!Q1387),"")</f>
        <v/>
      </c>
      <c r="AM1387" s="126"/>
      <c r="AN1387" s="126" t="str">
        <f t="shared" si="433"/>
        <v/>
      </c>
      <c r="AO1387" s="126" t="str">
        <f>IF($E1387="","",VLOOKUP($E1387,カレンダマスタ!$A$5:$E$381,5,FALSE))</f>
        <v/>
      </c>
      <c r="AQ1387" s="196" t="str">
        <f>IF(G1387="","",IF(VLOOKUP(E1387,カレンダマスタ!$A$5:$D$381,4,FALSE)=0,"",1))</f>
        <v/>
      </c>
      <c r="AR1387" s="136" t="str">
        <f>IF($G1387="","",IF($AD1387="NSTC",INDEX(カレンダマスタ!$I$26:$O$31,MATCH($G1387,カレンダマスタ!$H$26:$H$31,1),MATCH($H1387,カレンダマスタ!$I$25:$O$25,1)),
IF($AD1387="CS本社",INDEX(カレンダマスタ!$I$36:$O$41,MATCH($G1387,カレンダマスタ!$H$36:$H$41,1),MATCH($H1387,カレンダマスタ!$I$35:$O$35,1)),
IF($AD1387="NS本社",INDEX(カレンダマスタ!$I$94:$O$99,MATCH($G1387,カレンダマスタ!$H$95:$H$100,1),MATCH($H1387,カレンダマスタ!$I$93:$O$93,1)),
IF($AD1387="ODC",INDEX(カレンダマスタ!$I$46:$O$51,MATCH($G1387,カレンダマスタ!$H$46:$H$51,1),MATCH($H1387,カレンダマスタ!$I$45:$O$45,1)),
IF($AD1387="NS東京TC",INDEX(カレンダマスタ!$I$56:$O$61,MATCH($G1387,カレンダマスタ!$H$56:$H$61,1),MATCH($H1387,カレンダマスタ!$I$55:$O$55,1)),""))))))</f>
        <v/>
      </c>
      <c r="AS1387" s="126" t="str">
        <f t="shared" si="444"/>
        <v/>
      </c>
      <c r="AU1387" s="137" t="str">
        <f>IF(E1387="","",VLOOKUP($E1387,カレンダマスタ!$A$4:$E$381,4,FALSE))</f>
        <v/>
      </c>
      <c r="AV1387" s="137" t="str">
        <f t="shared" si="435"/>
        <v/>
      </c>
      <c r="AW1387" s="137" t="str">
        <f t="shared" si="436"/>
        <v/>
      </c>
      <c r="AX1387" s="138" t="str">
        <f t="shared" si="437"/>
        <v/>
      </c>
      <c r="AY1387" s="138" t="str">
        <f t="shared" si="438"/>
        <v/>
      </c>
      <c r="AZ1387" s="130" t="str">
        <f>IF(AX1387&amp;AW1387="勤怠未設定","×",IF(AV1387="勤怠修正","×",IF(AC1387="外注","",IF(AA1387="",IF(AY1387&lt;&gt;"","×",""),IF(VLOOKUP(AA1387,カレンダマスタ!$H$66:$I$83,2,FALSE)&lt;&gt;AY1387,"×","OK")))))</f>
        <v/>
      </c>
      <c r="BC1387" s="137" t="str">
        <f>IF(E1387="","",VLOOKUP($E1387,カレンダマスタ!$A$4:$E$381,4,FALSE))</f>
        <v/>
      </c>
      <c r="BD1387" s="126" t="str">
        <f>IF(AC1387="社員","",IF(AG1387=0,"",IF(AD1387="NSTC",IF(COUNTIF(カレンダマスタ!$Q$5:$Q$32,G1387)=1,"OK","×"),
IF(AD1387="NS本社",IF(COUNTIF(カレンダマスタ!$T$5:$T$32,G1387)=1,"OK","×"),IF(COUNTIF(カレンダマスタ!$R$5:$R$32,G1387)=1,"OK","×")))))</f>
        <v/>
      </c>
      <c r="BE1387" s="126" t="str">
        <f>IF(AC1387="社員","",IF(G1387="","",IF(R1387&lt;&gt;"","",IF(AF1387="CS","OK",IF(VLOOKUP(E1387,カレンダマスタ!$A$5:$D$381,4,FALSE)&gt;0,"",IF(OR(G1387*24&gt;10.84,H1387*24&lt;14.5)=TRUE,"×","OK"))))))</f>
        <v/>
      </c>
      <c r="BF1387" s="126" t="str">
        <f t="shared" si="431"/>
        <v/>
      </c>
      <c r="BG1387" s="126" t="str">
        <f t="shared" si="430"/>
        <v/>
      </c>
      <c r="BI1387" s="130" t="str">
        <f t="shared" si="445"/>
        <v/>
      </c>
    </row>
    <row r="1388" spans="2:61">
      <c r="B1388" s="111"/>
      <c r="C1388" s="537"/>
      <c r="D1388" s="142"/>
      <c r="E1388" s="584"/>
      <c r="F1388" s="142"/>
      <c r="G1388" s="589"/>
      <c r="H1388" s="589"/>
      <c r="I1388" s="144"/>
      <c r="J1388" s="148"/>
      <c r="K1388" s="145"/>
      <c r="L1388" s="146"/>
      <c r="M1388" s="146"/>
      <c r="N1388" s="147"/>
      <c r="O1388" s="148"/>
      <c r="P1388" s="148"/>
      <c r="Q1388" s="148"/>
      <c r="R1388" s="149"/>
      <c r="S1388" s="156"/>
      <c r="T1388" s="435" t="str">
        <f t="shared" si="439"/>
        <v/>
      </c>
      <c r="U1388" s="430"/>
      <c r="V1388" s="430" t="str">
        <f t="shared" si="440"/>
        <v/>
      </c>
      <c r="W1388" s="298"/>
      <c r="X1388" s="143" t="str">
        <f t="shared" si="446"/>
        <v/>
      </c>
      <c r="Y1388" s="143" t="str">
        <f t="shared" si="441"/>
        <v/>
      </c>
      <c r="Z1388" s="143" t="str">
        <f t="shared" si="442"/>
        <v/>
      </c>
      <c r="AA1388" s="149" t="str">
        <f t="shared" si="434"/>
        <v/>
      </c>
      <c r="AC1388" s="188" t="str">
        <f>AC1361</f>
        <v/>
      </c>
      <c r="AD1388" s="189" t="str">
        <f>AD1361</f>
        <v/>
      </c>
      <c r="AE1388" s="189" t="str">
        <f>AE1361</f>
        <v/>
      </c>
      <c r="AF1388" s="189" t="str">
        <f>AF1361</f>
        <v/>
      </c>
      <c r="AG1388" s="205">
        <f t="shared" si="443"/>
        <v>0</v>
      </c>
      <c r="AI1388" s="157" t="str">
        <f>IF(月報!G1388&lt;&gt;"",月報!G1388,"")</f>
        <v/>
      </c>
      <c r="AJ1388" s="151" t="str">
        <f>IF(月報!W1388&lt;&gt;"",月報!W1388*24,"")</f>
        <v/>
      </c>
      <c r="AK1388" s="151" t="str">
        <f>IF(月報!P1388&lt;&gt;"",月報!P1388,"")</f>
        <v/>
      </c>
      <c r="AL1388" s="151" t="str">
        <f>IF(月報!Q1388&lt;&gt;"",IF(月報!Q1388="平日残","",月報!Q1388),"")</f>
        <v/>
      </c>
      <c r="AM1388" s="151"/>
      <c r="AN1388" s="151" t="str">
        <f t="shared" si="433"/>
        <v/>
      </c>
      <c r="AO1388" s="151" t="str">
        <f>IF($E1388="","",VLOOKUP($E1388,カレンダマスタ!$A$5:$E$381,5,FALSE))</f>
        <v/>
      </c>
      <c r="AQ1388" s="197" t="str">
        <f>IF(G1388="","",IF(VLOOKUP(E1388,カレンダマスタ!$A$5:$D$381,4,FALSE)=0,"",1))</f>
        <v/>
      </c>
      <c r="AR1388" s="152" t="str">
        <f>IF($G1388="","",IF($AD1388="NSTC",INDEX(カレンダマスタ!$I$26:$O$31,MATCH($G1388,カレンダマスタ!$H$26:$H$31,1),MATCH($H1388,カレンダマスタ!$I$25:$O$25,1)),
IF($AD1388="CS本社",INDEX(カレンダマスタ!$I$36:$O$41,MATCH($G1388,カレンダマスタ!$H$36:$H$41,1),MATCH($H1388,カレンダマスタ!$I$35:$O$35,1)),
IF($AD1388="NS本社",INDEX(カレンダマスタ!$I$94:$O$99,MATCH($G1388,カレンダマスタ!$H$95:$H$100,1),MATCH($H1388,カレンダマスタ!$I$93:$O$93,1)),
IF($AD1388="ODC",INDEX(カレンダマスタ!$I$46:$O$51,MATCH($G1388,カレンダマスタ!$H$46:$H$51,1),MATCH($H1388,カレンダマスタ!$I$45:$O$45,1)),
IF($AD1388="NS東京TC",INDEX(カレンダマスタ!$I$56:$O$61,MATCH($G1388,カレンダマスタ!$H$56:$H$61,1),MATCH($H1388,カレンダマスタ!$I$55:$O$55,1)),""))))))</f>
        <v/>
      </c>
      <c r="AS1388" s="151" t="str">
        <f t="shared" si="444"/>
        <v/>
      </c>
      <c r="AU1388" s="153" t="str">
        <f>IF(E1388="","",VLOOKUP($E1388,カレンダマスタ!$A$4:$E$381,4,FALSE))</f>
        <v/>
      </c>
      <c r="AV1388" s="153" t="str">
        <f t="shared" si="435"/>
        <v/>
      </c>
      <c r="AW1388" s="153" t="str">
        <f t="shared" si="436"/>
        <v/>
      </c>
      <c r="AX1388" s="154" t="str">
        <f t="shared" si="437"/>
        <v/>
      </c>
      <c r="AY1388" s="154" t="str">
        <f t="shared" si="438"/>
        <v/>
      </c>
      <c r="AZ1388" s="144" t="str">
        <f>IF(AX1388&amp;AW1388="勤怠未設定","×",IF(AV1388="勤怠修正","×",IF(AC1388="外注","",IF(AA1388="",IF(AY1388&lt;&gt;"","×",""),IF(VLOOKUP(AA1388,カレンダマスタ!$H$66:$I$83,2,FALSE)&lt;&gt;AY1388,"×","OK")))))</f>
        <v/>
      </c>
      <c r="BC1388" s="153" t="str">
        <f>IF(E1388="","",VLOOKUP($E1388,カレンダマスタ!$A$4:$E$381,4,FALSE))</f>
        <v/>
      </c>
      <c r="BD1388" s="151" t="str">
        <f>IF(AC1388="社員","",IF(AG1388=0,"",IF(AD1388="NSTC",IF(COUNTIF(カレンダマスタ!$Q$5:$Q$32,G1388)=1,"OK","×"),
IF(AD1388="NS本社",IF(COUNTIF(カレンダマスタ!$T$5:$T$32,G1388)=1,"OK","×"),IF(COUNTIF(カレンダマスタ!$R$5:$R$32,G1388)=1,"OK","×")))))</f>
        <v/>
      </c>
      <c r="BE1388" s="151" t="str">
        <f>IF(AC1388="社員","",IF(G1388="","",IF(R1388&lt;&gt;"","",IF(AF1388="CS","OK",IF(VLOOKUP(E1388,カレンダマスタ!$A$5:$D$381,4,FALSE)&gt;0,"",IF(OR(G1388*24&gt;10.84,H1388*24&lt;14.5)=TRUE,"×","OK"))))))</f>
        <v/>
      </c>
      <c r="BF1388" s="151" t="str">
        <f t="shared" si="431"/>
        <v/>
      </c>
      <c r="BG1388" s="151" t="str">
        <f t="shared" si="430"/>
        <v/>
      </c>
      <c r="BI1388" s="144" t="str">
        <f t="shared" si="445"/>
        <v/>
      </c>
    </row>
    <row r="1389" spans="2:61">
      <c r="B1389" s="111"/>
      <c r="C1389" s="535"/>
      <c r="D1389" s="112"/>
      <c r="E1389" s="582"/>
      <c r="F1389" s="112"/>
      <c r="G1389" s="587"/>
      <c r="H1389" s="587"/>
      <c r="I1389" s="114"/>
      <c r="J1389" s="118"/>
      <c r="K1389" s="115"/>
      <c r="L1389" s="116"/>
      <c r="M1389" s="116"/>
      <c r="N1389" s="117"/>
      <c r="O1389" s="118"/>
      <c r="P1389" s="118"/>
      <c r="Q1389" s="118"/>
      <c r="R1389" s="119"/>
      <c r="S1389" s="120"/>
      <c r="T1389" s="433" t="str">
        <f t="shared" si="439"/>
        <v/>
      </c>
      <c r="U1389" s="431">
        <f>SUM(T1389:T1395)</f>
        <v>0</v>
      </c>
      <c r="V1389" s="431" t="str">
        <f t="shared" si="440"/>
        <v/>
      </c>
      <c r="W1389" s="298"/>
      <c r="X1389" s="113" t="str">
        <f t="shared" si="446"/>
        <v/>
      </c>
      <c r="Y1389" s="113" t="str">
        <f t="shared" si="441"/>
        <v/>
      </c>
      <c r="Z1389" s="113" t="str">
        <f t="shared" si="442"/>
        <v/>
      </c>
      <c r="AA1389" s="119" t="str">
        <f t="shared" si="434"/>
        <v/>
      </c>
      <c r="AC1389" s="190" t="str">
        <f>AC1361</f>
        <v/>
      </c>
      <c r="AD1389" s="191" t="str">
        <f>AD1361</f>
        <v/>
      </c>
      <c r="AE1389" s="191" t="str">
        <f>AE1361</f>
        <v/>
      </c>
      <c r="AF1389" s="191" t="str">
        <f>AF1361</f>
        <v/>
      </c>
      <c r="AG1389" s="206">
        <f t="shared" si="443"/>
        <v>0</v>
      </c>
      <c r="AI1389" s="159" t="str">
        <f>IF(月報!G1389&lt;&gt;"",月報!G1389,"")</f>
        <v/>
      </c>
      <c r="AJ1389" s="122" t="str">
        <f>IF(月報!W1389&lt;&gt;"",月報!W1389*24,"")</f>
        <v/>
      </c>
      <c r="AK1389" s="122" t="str">
        <f>IF(月報!P1389&lt;&gt;"",月報!P1389,"")</f>
        <v/>
      </c>
      <c r="AL1389" s="122" t="str">
        <f>IF(月報!Q1389&lt;&gt;"",IF(月報!Q1389="平日残","",月報!Q1389),"")</f>
        <v/>
      </c>
      <c r="AM1389" s="122"/>
      <c r="AN1389" s="122" t="str">
        <f t="shared" si="433"/>
        <v/>
      </c>
      <c r="AO1389" s="122" t="str">
        <f>IF($E1389="","",VLOOKUP($E1389,カレンダマスタ!$A$5:$E$381,5,FALSE))</f>
        <v/>
      </c>
      <c r="AQ1389" s="195" t="str">
        <f>IF(G1389="","",IF(VLOOKUP(E1389,カレンダマスタ!$A$5:$D$381,4,FALSE)=0,"",1))</f>
        <v/>
      </c>
      <c r="AR1389" s="123" t="str">
        <f>IF($G1389="","",IF($AD1389="NSTC",INDEX(カレンダマスタ!$I$26:$O$31,MATCH($G1389,カレンダマスタ!$H$26:$H$31,1),MATCH($H1389,カレンダマスタ!$I$25:$O$25,1)),
IF($AD1389="CS本社",INDEX(カレンダマスタ!$I$36:$O$41,MATCH($G1389,カレンダマスタ!$H$36:$H$41,1),MATCH($H1389,カレンダマスタ!$I$35:$O$35,1)),
IF($AD1389="NS本社",INDEX(カレンダマスタ!$I$94:$O$99,MATCH($G1389,カレンダマスタ!$H$95:$H$100,1),MATCH($H1389,カレンダマスタ!$I$93:$O$93,1)),
IF($AD1389="ODC",INDEX(カレンダマスタ!$I$46:$O$51,MATCH($G1389,カレンダマスタ!$H$46:$H$51,1),MATCH($H1389,カレンダマスタ!$I$45:$O$45,1)),
IF($AD1389="NS東京TC",INDEX(カレンダマスタ!$I$56:$O$61,MATCH($G1389,カレンダマスタ!$H$56:$H$61,1),MATCH($H1389,カレンダマスタ!$I$55:$O$55,1)),""))))))</f>
        <v/>
      </c>
      <c r="AS1389" s="122" t="str">
        <f t="shared" si="444"/>
        <v/>
      </c>
      <c r="AU1389" s="124" t="str">
        <f>IF(E1389="","",VLOOKUP($E1389,カレンダマスタ!$A$4:$E$381,4,FALSE))</f>
        <v/>
      </c>
      <c r="AV1389" s="124" t="str">
        <f t="shared" si="435"/>
        <v/>
      </c>
      <c r="AW1389" s="124" t="str">
        <f t="shared" si="436"/>
        <v/>
      </c>
      <c r="AX1389" s="125" t="str">
        <f t="shared" si="437"/>
        <v/>
      </c>
      <c r="AY1389" s="125" t="str">
        <f t="shared" si="438"/>
        <v/>
      </c>
      <c r="AZ1389" s="114" t="str">
        <f>IF(AX1389&amp;AW1389="勤怠未設定","×",IF(AV1389="勤怠修正","×",IF(AC1389="外注","",IF(AA1389="",IF(AY1389&lt;&gt;"","×",""),IF(VLOOKUP(AA1389,カレンダマスタ!$H$66:$I$83,2,FALSE)&lt;&gt;AY1389,"×","OK")))))</f>
        <v/>
      </c>
      <c r="BC1389" s="124" t="str">
        <f>IF(E1389="","",VLOOKUP($E1389,カレンダマスタ!$A$4:$E$381,4,FALSE))</f>
        <v/>
      </c>
      <c r="BD1389" s="122" t="str">
        <f>IF(AC1389="社員","",IF(AG1389=0,"",IF(AD1389="NSTC",IF(COUNTIF(カレンダマスタ!$Q$5:$Q$32,G1389)=1,"OK","×"),
IF(AD1389="NS本社",IF(COUNTIF(カレンダマスタ!$T$5:$T$32,G1389)=1,"OK","×"),IF(COUNTIF(カレンダマスタ!$R$5:$R$32,G1389)=1,"OK","×")))))</f>
        <v/>
      </c>
      <c r="BE1389" s="122" t="str">
        <f>IF(AC1389="社員","",IF(G1389="","",IF(R1389&lt;&gt;"","",IF(AF1389="CS","OK",IF(VLOOKUP(E1389,カレンダマスタ!$A$5:$D$381,4,FALSE)&gt;0,"",IF(OR(G1389*24&gt;10.84,H1389*24&lt;14.5)=TRUE,"×","OK"))))))</f>
        <v/>
      </c>
      <c r="BF1389" s="122" t="str">
        <f t="shared" si="431"/>
        <v/>
      </c>
      <c r="BG1389" s="122" t="str">
        <f t="shared" si="430"/>
        <v/>
      </c>
      <c r="BI1389" s="114" t="str">
        <f t="shared" si="445"/>
        <v/>
      </c>
    </row>
    <row r="1390" spans="2:61">
      <c r="B1390" s="111"/>
      <c r="C1390" s="536"/>
      <c r="D1390" s="128"/>
      <c r="E1390" s="583"/>
      <c r="F1390" s="128"/>
      <c r="G1390" s="588"/>
      <c r="H1390" s="588"/>
      <c r="I1390" s="130"/>
      <c r="J1390" s="139"/>
      <c r="K1390" s="131"/>
      <c r="L1390" s="132"/>
      <c r="M1390" s="132"/>
      <c r="N1390" s="141"/>
      <c r="O1390" s="139"/>
      <c r="P1390" s="139"/>
      <c r="Q1390" s="139"/>
      <c r="R1390" s="133"/>
      <c r="S1390" s="134"/>
      <c r="T1390" s="434" t="str">
        <f t="shared" si="439"/>
        <v/>
      </c>
      <c r="U1390" s="429"/>
      <c r="V1390" s="429" t="str">
        <f t="shared" si="440"/>
        <v/>
      </c>
      <c r="W1390" s="298"/>
      <c r="X1390" s="129" t="str">
        <f t="shared" si="446"/>
        <v/>
      </c>
      <c r="Y1390" s="129" t="str">
        <f t="shared" si="441"/>
        <v/>
      </c>
      <c r="Z1390" s="129" t="str">
        <f t="shared" si="442"/>
        <v/>
      </c>
      <c r="AA1390" s="133" t="str">
        <f t="shared" si="434"/>
        <v/>
      </c>
      <c r="AC1390" s="186" t="str">
        <f>AC1361</f>
        <v/>
      </c>
      <c r="AD1390" s="187" t="str">
        <f>AD1361</f>
        <v/>
      </c>
      <c r="AE1390" s="187" t="str">
        <f>AE1361</f>
        <v/>
      </c>
      <c r="AF1390" s="187" t="str">
        <f>AF1361</f>
        <v/>
      </c>
      <c r="AG1390" s="204">
        <f t="shared" si="443"/>
        <v>0</v>
      </c>
      <c r="AI1390" s="135" t="str">
        <f>IF(月報!G1390&lt;&gt;"",月報!G1390,"")</f>
        <v/>
      </c>
      <c r="AJ1390" s="126" t="str">
        <f>IF(月報!W1390&lt;&gt;"",月報!W1390*24,"")</f>
        <v/>
      </c>
      <c r="AK1390" s="126" t="str">
        <f>IF(月報!P1390&lt;&gt;"",月報!P1390,"")</f>
        <v/>
      </c>
      <c r="AL1390" s="126" t="str">
        <f>IF(月報!Q1390&lt;&gt;"",IF(月報!Q1390="平日残","",月報!Q1390),"")</f>
        <v/>
      </c>
      <c r="AM1390" s="126"/>
      <c r="AN1390" s="126" t="str">
        <f t="shared" si="433"/>
        <v/>
      </c>
      <c r="AO1390" s="126" t="str">
        <f>IF($E1390="","",VLOOKUP($E1390,カレンダマスタ!$A$5:$E$381,5,FALSE))</f>
        <v/>
      </c>
      <c r="AQ1390" s="196" t="str">
        <f>IF(G1390="","",IF(VLOOKUP(E1390,カレンダマスタ!$A$5:$D$381,4,FALSE)=0,"",1))</f>
        <v/>
      </c>
      <c r="AR1390" s="136" t="str">
        <f>IF($G1390="","",IF($AD1390="NSTC",INDEX(カレンダマスタ!$I$26:$O$31,MATCH($G1390,カレンダマスタ!$H$26:$H$31,1),MATCH($H1390,カレンダマスタ!$I$25:$O$25,1)),
IF($AD1390="CS本社",INDEX(カレンダマスタ!$I$36:$O$41,MATCH($G1390,カレンダマスタ!$H$36:$H$41,1),MATCH($H1390,カレンダマスタ!$I$35:$O$35,1)),
IF($AD1390="NS本社",INDEX(カレンダマスタ!$I$94:$O$99,MATCH($G1390,カレンダマスタ!$H$95:$H$100,1),MATCH($H1390,カレンダマスタ!$I$93:$O$93,1)),
IF($AD1390="ODC",INDEX(カレンダマスタ!$I$46:$O$51,MATCH($G1390,カレンダマスタ!$H$46:$H$51,1),MATCH($H1390,カレンダマスタ!$I$45:$O$45,1)),
IF($AD1390="NS東京TC",INDEX(カレンダマスタ!$I$56:$O$61,MATCH($G1390,カレンダマスタ!$H$56:$H$61,1),MATCH($H1390,カレンダマスタ!$I$55:$O$55,1)),""))))))</f>
        <v/>
      </c>
      <c r="AS1390" s="126" t="str">
        <f t="shared" si="444"/>
        <v/>
      </c>
      <c r="AU1390" s="137" t="str">
        <f>IF(E1390="","",VLOOKUP($E1390,カレンダマスタ!$A$4:$E$381,4,FALSE))</f>
        <v/>
      </c>
      <c r="AV1390" s="137" t="str">
        <f t="shared" si="435"/>
        <v/>
      </c>
      <c r="AW1390" s="137" t="str">
        <f t="shared" si="436"/>
        <v/>
      </c>
      <c r="AX1390" s="138" t="str">
        <f t="shared" si="437"/>
        <v/>
      </c>
      <c r="AY1390" s="138" t="str">
        <f t="shared" si="438"/>
        <v/>
      </c>
      <c r="AZ1390" s="130" t="str">
        <f>IF(AX1390&amp;AW1390="勤怠未設定","×",IF(AV1390="勤怠修正","×",IF(AC1390="外注","",IF(AA1390="",IF(AY1390&lt;&gt;"","×",""),IF(VLOOKUP(AA1390,カレンダマスタ!$H$66:$I$83,2,FALSE)&lt;&gt;AY1390,"×","OK")))))</f>
        <v/>
      </c>
      <c r="BC1390" s="137" t="str">
        <f>IF(E1390="","",VLOOKUP($E1390,カレンダマスタ!$A$4:$E$381,4,FALSE))</f>
        <v/>
      </c>
      <c r="BD1390" s="126" t="str">
        <f>IF(AC1390="社員","",IF(AG1390=0,"",IF(AD1390="NSTC",IF(COUNTIF(カレンダマスタ!$Q$5:$Q$32,G1390)=1,"OK","×"),
IF(AD1390="NS本社",IF(COUNTIF(カレンダマスタ!$T$5:$T$32,G1390)=1,"OK","×"),IF(COUNTIF(カレンダマスタ!$R$5:$R$32,G1390)=1,"OK","×")))))</f>
        <v/>
      </c>
      <c r="BE1390" s="126" t="str">
        <f>IF(AC1390="社員","",IF(G1390="","",IF(R1390&lt;&gt;"","",IF(AF1390="CS","OK",IF(VLOOKUP(E1390,カレンダマスタ!$A$5:$D$381,4,FALSE)&gt;0,"",IF(OR(G1390*24&gt;10.84,H1390*24&lt;14.5)=TRUE,"×","OK"))))))</f>
        <v/>
      </c>
      <c r="BF1390" s="126" t="str">
        <f t="shared" si="431"/>
        <v/>
      </c>
      <c r="BG1390" s="126" t="str">
        <f t="shared" si="430"/>
        <v/>
      </c>
      <c r="BI1390" s="130" t="str">
        <f t="shared" si="445"/>
        <v/>
      </c>
    </row>
    <row r="1391" spans="2:61">
      <c r="B1391" s="111"/>
      <c r="C1391" s="536"/>
      <c r="D1391" s="128"/>
      <c r="E1391" s="583"/>
      <c r="F1391" s="128"/>
      <c r="G1391" s="588"/>
      <c r="H1391" s="588"/>
      <c r="I1391" s="130"/>
      <c r="J1391" s="139"/>
      <c r="K1391" s="131"/>
      <c r="L1391" s="132"/>
      <c r="M1391" s="132"/>
      <c r="N1391" s="141"/>
      <c r="O1391" s="139"/>
      <c r="P1391" s="139"/>
      <c r="Q1391" s="139"/>
      <c r="R1391" s="133"/>
      <c r="S1391" s="134"/>
      <c r="T1391" s="434" t="str">
        <f t="shared" si="439"/>
        <v/>
      </c>
      <c r="U1391" s="429"/>
      <c r="V1391" s="429" t="str">
        <f t="shared" si="440"/>
        <v/>
      </c>
      <c r="W1391" s="298"/>
      <c r="X1391" s="129" t="str">
        <f t="shared" si="446"/>
        <v/>
      </c>
      <c r="Y1391" s="129" t="str">
        <f t="shared" si="441"/>
        <v/>
      </c>
      <c r="Z1391" s="129" t="str">
        <f t="shared" si="442"/>
        <v/>
      </c>
      <c r="AA1391" s="133" t="str">
        <f t="shared" si="434"/>
        <v/>
      </c>
      <c r="AC1391" s="186" t="str">
        <f>AC1361</f>
        <v/>
      </c>
      <c r="AD1391" s="187" t="str">
        <f>AD1361</f>
        <v/>
      </c>
      <c r="AE1391" s="187" t="str">
        <f>AE1361</f>
        <v/>
      </c>
      <c r="AF1391" s="187" t="str">
        <f>AF1361</f>
        <v/>
      </c>
      <c r="AG1391" s="204">
        <f t="shared" si="443"/>
        <v>0</v>
      </c>
      <c r="AI1391" s="160" t="str">
        <f>IF(月報!G1391&lt;&gt;"",月報!G1391,"")</f>
        <v/>
      </c>
      <c r="AJ1391" s="126" t="str">
        <f>IF(月報!W1391&lt;&gt;"",月報!W1391*24,"")</f>
        <v/>
      </c>
      <c r="AK1391" s="126" t="str">
        <f>IF(月報!P1391&lt;&gt;"",月報!P1391,"")</f>
        <v/>
      </c>
      <c r="AL1391" s="126" t="str">
        <f>IF(月報!Q1391&lt;&gt;"",IF(月報!Q1391="平日残","",月報!Q1391),"")</f>
        <v/>
      </c>
      <c r="AM1391" s="126"/>
      <c r="AN1391" s="126" t="str">
        <f t="shared" si="433"/>
        <v/>
      </c>
      <c r="AO1391" s="126" t="str">
        <f>IF($E1391="","",VLOOKUP($E1391,カレンダマスタ!$A$5:$E$381,5,FALSE))</f>
        <v/>
      </c>
      <c r="AQ1391" s="196" t="str">
        <f>IF(G1391="","",IF(VLOOKUP(E1391,カレンダマスタ!$A$5:$D$381,4,FALSE)=0,"",1))</f>
        <v/>
      </c>
      <c r="AR1391" s="136" t="str">
        <f>IF($G1391="","",IF($AD1391="NSTC",INDEX(カレンダマスタ!$I$26:$O$31,MATCH($G1391,カレンダマスタ!$H$26:$H$31,1),MATCH($H1391,カレンダマスタ!$I$25:$O$25,1)),
IF($AD1391="CS本社",INDEX(カレンダマスタ!$I$36:$O$41,MATCH($G1391,カレンダマスタ!$H$36:$H$41,1),MATCH($H1391,カレンダマスタ!$I$35:$O$35,1)),
IF($AD1391="NS本社",INDEX(カレンダマスタ!$I$94:$O$99,MATCH($G1391,カレンダマスタ!$H$95:$H$100,1),MATCH($H1391,カレンダマスタ!$I$93:$O$93,1)),
IF($AD1391="ODC",INDEX(カレンダマスタ!$I$46:$O$51,MATCH($G1391,カレンダマスタ!$H$46:$H$51,1),MATCH($H1391,カレンダマスタ!$I$45:$O$45,1)),
IF($AD1391="NS東京TC",INDEX(カレンダマスタ!$I$56:$O$61,MATCH($G1391,カレンダマスタ!$H$56:$H$61,1),MATCH($H1391,カレンダマスタ!$I$55:$O$55,1)),""))))))</f>
        <v/>
      </c>
      <c r="AS1391" s="126" t="str">
        <f t="shared" si="444"/>
        <v/>
      </c>
      <c r="AU1391" s="137" t="str">
        <f>IF(E1391="","",VLOOKUP($E1391,カレンダマスタ!$A$4:$E$381,4,FALSE))</f>
        <v/>
      </c>
      <c r="AV1391" s="137" t="str">
        <f t="shared" si="435"/>
        <v/>
      </c>
      <c r="AW1391" s="137" t="str">
        <f t="shared" si="436"/>
        <v/>
      </c>
      <c r="AX1391" s="138" t="str">
        <f t="shared" si="437"/>
        <v/>
      </c>
      <c r="AY1391" s="138" t="str">
        <f t="shared" si="438"/>
        <v/>
      </c>
      <c r="AZ1391" s="130" t="str">
        <f>IF(AX1391&amp;AW1391="勤怠未設定","×",IF(AV1391="勤怠修正","×",IF(AC1391="外注","",IF(AA1391="",IF(AY1391&lt;&gt;"","×",""),IF(VLOOKUP(AA1391,カレンダマスタ!$H$66:$I$83,2,FALSE)&lt;&gt;AY1391,"×","OK")))))</f>
        <v/>
      </c>
      <c r="BC1391" s="137" t="str">
        <f>IF(E1391="","",VLOOKUP($E1391,カレンダマスタ!$A$4:$E$381,4,FALSE))</f>
        <v/>
      </c>
      <c r="BD1391" s="126" t="str">
        <f>IF(AC1391="社員","",IF(AG1391=0,"",IF(AD1391="NSTC",IF(COUNTIF(カレンダマスタ!$Q$5:$Q$32,G1391)=1,"OK","×"),
IF(AD1391="NS本社",IF(COUNTIF(カレンダマスタ!$T$5:$T$32,G1391)=1,"OK","×"),IF(COUNTIF(カレンダマスタ!$R$5:$R$32,G1391)=1,"OK","×")))))</f>
        <v/>
      </c>
      <c r="BE1391" s="126" t="str">
        <f>IF(AC1391="社員","",IF(G1391="","",IF(R1391&lt;&gt;"","",IF(AF1391="CS","OK",IF(VLOOKUP(E1391,カレンダマスタ!$A$5:$D$381,4,FALSE)&gt;0,"",IF(OR(G1391*24&gt;10.84,H1391*24&lt;14.5)=TRUE,"×","OK"))))))</f>
        <v/>
      </c>
      <c r="BF1391" s="126" t="str">
        <f t="shared" si="431"/>
        <v/>
      </c>
      <c r="BG1391" s="126" t="str">
        <f t="shared" si="430"/>
        <v/>
      </c>
      <c r="BI1391" s="130" t="str">
        <f t="shared" si="445"/>
        <v/>
      </c>
    </row>
    <row r="1392" spans="2:61">
      <c r="B1392" s="111"/>
      <c r="C1392" s="536"/>
      <c r="D1392" s="128"/>
      <c r="E1392" s="214"/>
      <c r="F1392" s="128"/>
      <c r="G1392" s="588"/>
      <c r="H1392" s="588"/>
      <c r="I1392" s="131"/>
      <c r="J1392" s="139"/>
      <c r="K1392" s="131"/>
      <c r="L1392" s="132"/>
      <c r="M1392" s="132"/>
      <c r="N1392" s="141"/>
      <c r="O1392" s="139"/>
      <c r="P1392" s="139"/>
      <c r="Q1392" s="139"/>
      <c r="R1392" s="133"/>
      <c r="S1392" s="134"/>
      <c r="T1392" s="434" t="str">
        <f t="shared" si="439"/>
        <v/>
      </c>
      <c r="U1392" s="429"/>
      <c r="V1392" s="429" t="str">
        <f t="shared" si="440"/>
        <v/>
      </c>
      <c r="W1392" s="298"/>
      <c r="X1392" s="129" t="str">
        <f t="shared" si="446"/>
        <v/>
      </c>
      <c r="Y1392" s="129" t="str">
        <f t="shared" si="441"/>
        <v/>
      </c>
      <c r="Z1392" s="129" t="str">
        <f t="shared" si="442"/>
        <v/>
      </c>
      <c r="AA1392" s="133" t="str">
        <f t="shared" si="434"/>
        <v/>
      </c>
      <c r="AC1392" s="186" t="str">
        <f>AC1361</f>
        <v/>
      </c>
      <c r="AD1392" s="187" t="str">
        <f>AD1361</f>
        <v/>
      </c>
      <c r="AE1392" s="187" t="str">
        <f>AE1361</f>
        <v/>
      </c>
      <c r="AF1392" s="187" t="str">
        <f>AF1361</f>
        <v/>
      </c>
      <c r="AG1392" s="204">
        <f t="shared" si="443"/>
        <v>0</v>
      </c>
      <c r="AI1392" s="160" t="str">
        <f>IF(月報!G1392&lt;&gt;"",月報!G1392,"")</f>
        <v/>
      </c>
      <c r="AJ1392" s="126" t="str">
        <f>IF(月報!W1392&lt;&gt;"",月報!W1392*24,"")</f>
        <v/>
      </c>
      <c r="AK1392" s="126" t="str">
        <f>IF(月報!P1392&lt;&gt;"",月報!P1392,"")</f>
        <v/>
      </c>
      <c r="AL1392" s="126" t="str">
        <f>IF(月報!Q1392&lt;&gt;"",IF(月報!Q1392="平日残","",月報!Q1392),"")</f>
        <v/>
      </c>
      <c r="AM1392" s="126"/>
      <c r="AN1392" s="126" t="str">
        <f t="shared" si="433"/>
        <v/>
      </c>
      <c r="AO1392" s="126" t="str">
        <f>IF($E1392="","",VLOOKUP($E1392,カレンダマスタ!$A$5:$E$381,5,FALSE))</f>
        <v/>
      </c>
      <c r="AQ1392" s="196" t="str">
        <f>IF(G1392="","",IF(VLOOKUP(E1392,カレンダマスタ!$A$5:$D$381,4,FALSE)=0,"",1))</f>
        <v/>
      </c>
      <c r="AR1392" s="136" t="str">
        <f>IF($G1392="","",IF($AD1392="NSTC",INDEX(カレンダマスタ!$I$26:$O$31,MATCH($G1392,カレンダマスタ!$H$26:$H$31,1),MATCH($H1392,カレンダマスタ!$I$25:$O$25,1)),
IF($AD1392="CS本社",INDEX(カレンダマスタ!$I$36:$O$41,MATCH($G1392,カレンダマスタ!$H$36:$H$41,1),MATCH($H1392,カレンダマスタ!$I$35:$O$35,1)),
IF($AD1392="NS本社",INDEX(カレンダマスタ!$I$94:$O$99,MATCH($G1392,カレンダマスタ!$H$95:$H$100,1),MATCH($H1392,カレンダマスタ!$I$93:$O$93,1)),
IF($AD1392="ODC",INDEX(カレンダマスタ!$I$46:$O$51,MATCH($G1392,カレンダマスタ!$H$46:$H$51,1),MATCH($H1392,カレンダマスタ!$I$45:$O$45,1)),
IF($AD1392="NS東京TC",INDEX(カレンダマスタ!$I$56:$O$61,MATCH($G1392,カレンダマスタ!$H$56:$H$61,1),MATCH($H1392,カレンダマスタ!$I$55:$O$55,1)),""))))))</f>
        <v/>
      </c>
      <c r="AS1392" s="126" t="str">
        <f t="shared" si="444"/>
        <v/>
      </c>
      <c r="AU1392" s="137" t="str">
        <f>IF(E1392="","",VLOOKUP($E1392,カレンダマスタ!$A$4:$E$381,4,FALSE))</f>
        <v/>
      </c>
      <c r="AV1392" s="137" t="str">
        <f t="shared" si="435"/>
        <v/>
      </c>
      <c r="AW1392" s="137" t="str">
        <f t="shared" si="436"/>
        <v/>
      </c>
      <c r="AX1392" s="138" t="str">
        <f t="shared" si="437"/>
        <v/>
      </c>
      <c r="AY1392" s="138" t="str">
        <f t="shared" si="438"/>
        <v/>
      </c>
      <c r="AZ1392" s="130" t="str">
        <f>IF(AX1392&amp;AW1392="勤怠未設定","×",IF(AV1392="勤怠修正","×",IF(AC1392="外注","",IF(AA1392="",IF(AY1392&lt;&gt;"","×",""),IF(VLOOKUP(AA1392,カレンダマスタ!$H$66:$I$83,2,FALSE)&lt;&gt;AY1392,"×","OK")))))</f>
        <v/>
      </c>
      <c r="BC1392" s="137" t="str">
        <f>IF(E1392="","",VLOOKUP($E1392,カレンダマスタ!$A$4:$E$381,4,FALSE))</f>
        <v/>
      </c>
      <c r="BD1392" s="126" t="str">
        <f>IF(AC1392="社員","",IF(AG1392=0,"",IF(AD1392="NSTC",IF(COUNTIF(カレンダマスタ!$Q$5:$Q$32,G1392)=1,"OK","×"),
IF(AD1392="NS本社",IF(COUNTIF(カレンダマスタ!$T$5:$T$32,G1392)=1,"OK","×"),IF(COUNTIF(カレンダマスタ!$R$5:$R$32,G1392)=1,"OK","×")))))</f>
        <v/>
      </c>
      <c r="BE1392" s="126" t="str">
        <f>IF(AC1392="社員","",IF(G1392="","",IF(R1392&lt;&gt;"","",IF(AF1392="CS","OK",IF(VLOOKUP(E1392,カレンダマスタ!$A$5:$D$381,4,FALSE)&gt;0,"",IF(OR(G1392*24&gt;10.84,H1392*24&lt;14.5)=TRUE,"×","OK"))))))</f>
        <v/>
      </c>
      <c r="BF1392" s="126" t="str">
        <f t="shared" si="431"/>
        <v/>
      </c>
      <c r="BG1392" s="126" t="str">
        <f t="shared" si="430"/>
        <v/>
      </c>
      <c r="BI1392" s="130" t="str">
        <f t="shared" si="445"/>
        <v/>
      </c>
    </row>
    <row r="1393" spans="2:61">
      <c r="B1393" s="111"/>
      <c r="C1393" s="536"/>
      <c r="D1393" s="128"/>
      <c r="E1393" s="214"/>
      <c r="F1393" s="128"/>
      <c r="G1393" s="588"/>
      <c r="H1393" s="588"/>
      <c r="I1393" s="131"/>
      <c r="J1393" s="139"/>
      <c r="K1393" s="131"/>
      <c r="L1393" s="132"/>
      <c r="M1393" s="132"/>
      <c r="N1393" s="141"/>
      <c r="O1393" s="139"/>
      <c r="P1393" s="139"/>
      <c r="Q1393" s="139"/>
      <c r="R1393" s="133"/>
      <c r="S1393" s="134"/>
      <c r="T1393" s="434" t="str">
        <f t="shared" si="439"/>
        <v/>
      </c>
      <c r="U1393" s="429"/>
      <c r="V1393" s="429" t="str">
        <f t="shared" si="440"/>
        <v/>
      </c>
      <c r="W1393" s="298"/>
      <c r="X1393" s="129" t="str">
        <f t="shared" si="446"/>
        <v/>
      </c>
      <c r="Y1393" s="129" t="str">
        <f t="shared" si="441"/>
        <v/>
      </c>
      <c r="Z1393" s="129" t="str">
        <f t="shared" si="442"/>
        <v/>
      </c>
      <c r="AA1393" s="133" t="str">
        <f t="shared" si="434"/>
        <v/>
      </c>
      <c r="AC1393" s="186" t="str">
        <f>AC1361</f>
        <v/>
      </c>
      <c r="AD1393" s="187" t="str">
        <f>AD1361</f>
        <v/>
      </c>
      <c r="AE1393" s="187" t="str">
        <f>AE1361</f>
        <v/>
      </c>
      <c r="AF1393" s="187" t="str">
        <f>AF1361</f>
        <v/>
      </c>
      <c r="AG1393" s="204">
        <f t="shared" si="443"/>
        <v>0</v>
      </c>
      <c r="AI1393" s="160" t="str">
        <f>IF(月報!G1393&lt;&gt;"",月報!G1393,"")</f>
        <v/>
      </c>
      <c r="AJ1393" s="126" t="str">
        <f>IF(月報!W1393&lt;&gt;"",月報!W1393*24,"")</f>
        <v/>
      </c>
      <c r="AK1393" s="126" t="str">
        <f>IF(月報!P1393&lt;&gt;"",月報!P1393,"")</f>
        <v/>
      </c>
      <c r="AL1393" s="126" t="str">
        <f>IF(月報!Q1393&lt;&gt;"",IF(月報!Q1393="平日残","",月報!Q1393),"")</f>
        <v/>
      </c>
      <c r="AM1393" s="126"/>
      <c r="AN1393" s="126" t="str">
        <f t="shared" si="433"/>
        <v/>
      </c>
      <c r="AO1393" s="126" t="str">
        <f>IF($E1393="","",VLOOKUP($E1393,カレンダマスタ!$A$5:$E$381,5,FALSE))</f>
        <v/>
      </c>
      <c r="AQ1393" s="196" t="str">
        <f>IF(G1393="","",IF(VLOOKUP(E1393,カレンダマスタ!$A$5:$D$381,4,FALSE)=0,"",1))</f>
        <v/>
      </c>
      <c r="AR1393" s="136" t="str">
        <f>IF($G1393="","",IF($AD1393="NSTC",INDEX(カレンダマスタ!$I$26:$O$31,MATCH($G1393,カレンダマスタ!$H$26:$H$31,1),MATCH($H1393,カレンダマスタ!$I$25:$O$25,1)),
IF($AD1393="CS本社",INDEX(カレンダマスタ!$I$36:$O$41,MATCH($G1393,カレンダマスタ!$H$36:$H$41,1),MATCH($H1393,カレンダマスタ!$I$35:$O$35,1)),
IF($AD1393="NS本社",INDEX(カレンダマスタ!$I$94:$O$99,MATCH($G1393,カレンダマスタ!$H$95:$H$100,1),MATCH($H1393,カレンダマスタ!$I$93:$O$93,1)),
IF($AD1393="ODC",INDEX(カレンダマスタ!$I$46:$O$51,MATCH($G1393,カレンダマスタ!$H$46:$H$51,1),MATCH($H1393,カレンダマスタ!$I$45:$O$45,1)),
IF($AD1393="NS東京TC",INDEX(カレンダマスタ!$I$56:$O$61,MATCH($G1393,カレンダマスタ!$H$56:$H$61,1),MATCH($H1393,カレンダマスタ!$I$55:$O$55,1)),""))))))</f>
        <v/>
      </c>
      <c r="AS1393" s="126" t="str">
        <f t="shared" si="444"/>
        <v/>
      </c>
      <c r="AU1393" s="137" t="str">
        <f>IF(E1393="","",VLOOKUP($E1393,カレンダマスタ!$A$4:$E$381,4,FALSE))</f>
        <v/>
      </c>
      <c r="AV1393" s="137" t="str">
        <f t="shared" si="435"/>
        <v/>
      </c>
      <c r="AW1393" s="137" t="str">
        <f t="shared" si="436"/>
        <v/>
      </c>
      <c r="AX1393" s="138" t="str">
        <f t="shared" si="437"/>
        <v/>
      </c>
      <c r="AY1393" s="138" t="str">
        <f t="shared" si="438"/>
        <v/>
      </c>
      <c r="AZ1393" s="130" t="str">
        <f>IF(AX1393&amp;AW1393="勤怠未設定","×",IF(AV1393="勤怠修正","×",IF(AC1393="外注","",IF(AA1393="",IF(AY1393&lt;&gt;"","×",""),IF(VLOOKUP(AA1393,カレンダマスタ!$H$66:$I$83,2,FALSE)&lt;&gt;AY1393,"×","OK")))))</f>
        <v/>
      </c>
      <c r="BC1393" s="137" t="str">
        <f>IF(E1393="","",VLOOKUP($E1393,カレンダマスタ!$A$4:$E$381,4,FALSE))</f>
        <v/>
      </c>
      <c r="BD1393" s="126" t="str">
        <f>IF(AC1393="社員","",IF(AG1393=0,"",IF(AD1393="NSTC",IF(COUNTIF(カレンダマスタ!$Q$5:$Q$32,G1393)=1,"OK","×"),
IF(AD1393="NS本社",IF(COUNTIF(カレンダマスタ!$T$5:$T$32,G1393)=1,"OK","×"),IF(COUNTIF(カレンダマスタ!$R$5:$R$32,G1393)=1,"OK","×")))))</f>
        <v/>
      </c>
      <c r="BE1393" s="126" t="str">
        <f>IF(AC1393="社員","",IF(G1393="","",IF(R1393&lt;&gt;"","",IF(AF1393="CS","OK",IF(VLOOKUP(E1393,カレンダマスタ!$A$5:$D$381,4,FALSE)&gt;0,"",IF(OR(G1393*24&gt;10.84,H1393*24&lt;14.5)=TRUE,"×","OK"))))))</f>
        <v/>
      </c>
      <c r="BF1393" s="126" t="str">
        <f t="shared" si="431"/>
        <v/>
      </c>
      <c r="BG1393" s="126" t="str">
        <f t="shared" si="430"/>
        <v/>
      </c>
      <c r="BI1393" s="130" t="str">
        <f t="shared" si="445"/>
        <v/>
      </c>
    </row>
    <row r="1394" spans="2:61">
      <c r="B1394" s="111"/>
      <c r="C1394" s="536"/>
      <c r="D1394" s="128"/>
      <c r="E1394" s="214"/>
      <c r="F1394" s="128"/>
      <c r="G1394" s="588"/>
      <c r="H1394" s="588"/>
      <c r="I1394" s="131"/>
      <c r="J1394" s="139"/>
      <c r="K1394" s="131"/>
      <c r="L1394" s="132"/>
      <c r="M1394" s="132"/>
      <c r="N1394" s="141"/>
      <c r="O1394" s="139"/>
      <c r="P1394" s="139"/>
      <c r="Q1394" s="139"/>
      <c r="R1394" s="133"/>
      <c r="S1394" s="134"/>
      <c r="T1394" s="434" t="str">
        <f t="shared" si="439"/>
        <v/>
      </c>
      <c r="U1394" s="429"/>
      <c r="V1394" s="429" t="str">
        <f t="shared" si="440"/>
        <v/>
      </c>
      <c r="W1394" s="298"/>
      <c r="X1394" s="129" t="str">
        <f t="shared" si="446"/>
        <v/>
      </c>
      <c r="Y1394" s="129" t="str">
        <f t="shared" si="441"/>
        <v/>
      </c>
      <c r="Z1394" s="129" t="str">
        <f t="shared" si="442"/>
        <v/>
      </c>
      <c r="AA1394" s="133" t="str">
        <f t="shared" si="434"/>
        <v/>
      </c>
      <c r="AC1394" s="186" t="str">
        <f>AC1361</f>
        <v/>
      </c>
      <c r="AD1394" s="187" t="str">
        <f>AD1361</f>
        <v/>
      </c>
      <c r="AE1394" s="187" t="str">
        <f>AE1361</f>
        <v/>
      </c>
      <c r="AF1394" s="187" t="str">
        <f>AF1361</f>
        <v/>
      </c>
      <c r="AG1394" s="204">
        <f t="shared" si="443"/>
        <v>0</v>
      </c>
      <c r="AI1394" s="160" t="str">
        <f>IF(月報!G1394&lt;&gt;"",月報!G1394,"")</f>
        <v/>
      </c>
      <c r="AJ1394" s="126" t="str">
        <f>IF(月報!W1394&lt;&gt;"",月報!W1394*24,"")</f>
        <v/>
      </c>
      <c r="AK1394" s="126" t="str">
        <f>IF(月報!P1394&lt;&gt;"",月報!P1394,"")</f>
        <v/>
      </c>
      <c r="AL1394" s="126" t="str">
        <f>IF(月報!Q1394&lt;&gt;"",IF(月報!Q1394="平日残","",月報!Q1394),"")</f>
        <v/>
      </c>
      <c r="AM1394" s="126"/>
      <c r="AN1394" s="126" t="str">
        <f t="shared" si="433"/>
        <v/>
      </c>
      <c r="AO1394" s="126" t="str">
        <f>IF($E1394="","",VLOOKUP($E1394,カレンダマスタ!$A$5:$E$381,5,FALSE))</f>
        <v/>
      </c>
      <c r="AQ1394" s="196" t="str">
        <f>IF(G1394="","",IF(VLOOKUP(E1394,カレンダマスタ!$A$5:$D$381,4,FALSE)=0,"",1))</f>
        <v/>
      </c>
      <c r="AR1394" s="136" t="str">
        <f>IF($G1394="","",IF($AD1394="NSTC",INDEX(カレンダマスタ!$I$26:$O$31,MATCH($G1394,カレンダマスタ!$H$26:$H$31,1),MATCH($H1394,カレンダマスタ!$I$25:$O$25,1)),
IF($AD1394="CS本社",INDEX(カレンダマスタ!$I$36:$O$41,MATCH($G1394,カレンダマスタ!$H$36:$H$41,1),MATCH($H1394,カレンダマスタ!$I$35:$O$35,1)),
IF($AD1394="NS本社",INDEX(カレンダマスタ!$I$94:$O$99,MATCH($G1394,カレンダマスタ!$H$95:$H$100,1),MATCH($H1394,カレンダマスタ!$I$93:$O$93,1)),
IF($AD1394="ODC",INDEX(カレンダマスタ!$I$46:$O$51,MATCH($G1394,カレンダマスタ!$H$46:$H$51,1),MATCH($H1394,カレンダマスタ!$I$45:$O$45,1)),
IF($AD1394="NS東京TC",INDEX(カレンダマスタ!$I$56:$O$61,MATCH($G1394,カレンダマスタ!$H$56:$H$61,1),MATCH($H1394,カレンダマスタ!$I$55:$O$55,1)),""))))))</f>
        <v/>
      </c>
      <c r="AS1394" s="126" t="str">
        <f t="shared" si="444"/>
        <v/>
      </c>
      <c r="AU1394" s="137" t="str">
        <f>IF(E1394="","",VLOOKUP($E1394,カレンダマスタ!$A$4:$E$381,4,FALSE))</f>
        <v/>
      </c>
      <c r="AV1394" s="137" t="str">
        <f t="shared" si="435"/>
        <v/>
      </c>
      <c r="AW1394" s="137" t="str">
        <f t="shared" si="436"/>
        <v/>
      </c>
      <c r="AX1394" s="138" t="str">
        <f t="shared" si="437"/>
        <v/>
      </c>
      <c r="AY1394" s="138" t="str">
        <f t="shared" si="438"/>
        <v/>
      </c>
      <c r="AZ1394" s="130" t="str">
        <f>IF(AX1394&amp;AW1394="勤怠未設定","×",IF(AV1394="勤怠修正","×",IF(AC1394="外注","",IF(AA1394="",IF(AY1394&lt;&gt;"","×",""),IF(VLOOKUP(AA1394,カレンダマスタ!$H$66:$I$83,2,FALSE)&lt;&gt;AY1394,"×","OK")))))</f>
        <v/>
      </c>
      <c r="BC1394" s="137" t="str">
        <f>IF(E1394="","",VLOOKUP($E1394,カレンダマスタ!$A$4:$E$381,4,FALSE))</f>
        <v/>
      </c>
      <c r="BD1394" s="126" t="str">
        <f>IF(AC1394="社員","",IF(AG1394=0,"",IF(AD1394="NSTC",IF(COUNTIF(カレンダマスタ!$Q$5:$Q$32,G1394)=1,"OK","×"),
IF(AD1394="NS本社",IF(COUNTIF(カレンダマスタ!$T$5:$T$32,G1394)=1,"OK","×"),IF(COUNTIF(カレンダマスタ!$R$5:$R$32,G1394)=1,"OK","×")))))</f>
        <v/>
      </c>
      <c r="BE1394" s="126" t="str">
        <f>IF(AC1394="社員","",IF(G1394="","",IF(R1394&lt;&gt;"","",IF(AF1394="CS","OK",IF(VLOOKUP(E1394,カレンダマスタ!$A$5:$D$381,4,FALSE)&gt;0,"",IF(OR(G1394*24&gt;10.84,H1394*24&lt;14.5)=TRUE,"×","OK"))))))</f>
        <v/>
      </c>
      <c r="BF1394" s="126" t="str">
        <f t="shared" si="431"/>
        <v/>
      </c>
      <c r="BG1394" s="126" t="str">
        <f t="shared" si="430"/>
        <v/>
      </c>
      <c r="BI1394" s="130" t="str">
        <f t="shared" si="445"/>
        <v/>
      </c>
    </row>
    <row r="1395" spans="2:61" ht="13.8" thickBot="1">
      <c r="B1395" s="161"/>
      <c r="C1395" s="538"/>
      <c r="D1395" s="162"/>
      <c r="E1395" s="215"/>
      <c r="F1395" s="162"/>
      <c r="G1395" s="590"/>
      <c r="H1395" s="590"/>
      <c r="I1395" s="164"/>
      <c r="J1395" s="165"/>
      <c r="K1395" s="164"/>
      <c r="L1395" s="166"/>
      <c r="M1395" s="166"/>
      <c r="N1395" s="167"/>
      <c r="O1395" s="165"/>
      <c r="P1395" s="165"/>
      <c r="Q1395" s="165"/>
      <c r="R1395" s="168"/>
      <c r="S1395" s="169"/>
      <c r="T1395" s="436" t="str">
        <f t="shared" si="439"/>
        <v/>
      </c>
      <c r="U1395" s="432"/>
      <c r="V1395" s="432" t="str">
        <f t="shared" si="440"/>
        <v/>
      </c>
      <c r="W1395" s="298"/>
      <c r="X1395" s="165" t="str">
        <f t="shared" si="446"/>
        <v/>
      </c>
      <c r="Y1395" s="165" t="str">
        <f t="shared" si="441"/>
        <v/>
      </c>
      <c r="Z1395" s="165" t="str">
        <f t="shared" si="442"/>
        <v/>
      </c>
      <c r="AA1395" s="168" t="str">
        <f t="shared" si="434"/>
        <v/>
      </c>
      <c r="AC1395" s="192" t="str">
        <f>AC1361</f>
        <v/>
      </c>
      <c r="AD1395" s="193" t="str">
        <f>AD1361</f>
        <v/>
      </c>
      <c r="AE1395" s="193" t="str">
        <f>AE1361</f>
        <v/>
      </c>
      <c r="AF1395" s="193" t="str">
        <f>AF1361</f>
        <v/>
      </c>
      <c r="AG1395" s="207">
        <f t="shared" si="443"/>
        <v>0</v>
      </c>
      <c r="AI1395" s="170" t="str">
        <f>IF(月報!G1395&lt;&gt;"",月報!G1395,"")</f>
        <v/>
      </c>
      <c r="AJ1395" s="171" t="str">
        <f>IF(月報!W1395&lt;&gt;"",月報!W1395*24,"")</f>
        <v/>
      </c>
      <c r="AK1395" s="171" t="str">
        <f>IF(月報!P1395&lt;&gt;"",月報!P1395,"")</f>
        <v/>
      </c>
      <c r="AL1395" s="171" t="str">
        <f>IF(月報!Q1395&lt;&gt;"",IF(月報!Q1395="平日残","",月報!Q1395),"")</f>
        <v/>
      </c>
      <c r="AM1395" s="171"/>
      <c r="AN1395" s="171" t="str">
        <f t="shared" si="433"/>
        <v/>
      </c>
      <c r="AO1395" s="171" t="str">
        <f>IF($E1395="","",VLOOKUP($E1395,カレンダマスタ!$A$5:$E$381,5,FALSE))</f>
        <v/>
      </c>
      <c r="AQ1395" s="198" t="str">
        <f>IF(G1395="","",IF(VLOOKUP(E1395,カレンダマスタ!$A$5:$D$381,4,FALSE)=0,"",1))</f>
        <v/>
      </c>
      <c r="AR1395" s="172" t="str">
        <f>IF($G1395="","",IF($AD1395="NSTC",INDEX(カレンダマスタ!$I$26:$O$31,MATCH($G1395,カレンダマスタ!$H$26:$H$31,1),MATCH($H1395,カレンダマスタ!$I$25:$O$25,1)),
IF($AD1395="CS本社",INDEX(カレンダマスタ!$I$36:$O$41,MATCH($G1395,カレンダマスタ!$H$36:$H$41,1),MATCH($H1395,カレンダマスタ!$I$35:$O$35,1)),
IF($AD1395="NS本社",INDEX(カレンダマスタ!$I$94:$O$99,MATCH($G1395,カレンダマスタ!$H$95:$H$100,1),MATCH($H1395,カレンダマスタ!$I$93:$O$93,1)),
IF($AD1395="ODC",INDEX(カレンダマスタ!$I$46:$O$51,MATCH($G1395,カレンダマスタ!$H$46:$H$51,1),MATCH($H1395,カレンダマスタ!$I$45:$O$45,1)),
IF($AD1395="NS東京TC",INDEX(カレンダマスタ!$I$56:$O$61,MATCH($G1395,カレンダマスタ!$H$56:$H$61,1),MATCH($H1395,カレンダマスタ!$I$55:$O$55,1)),""))))))</f>
        <v/>
      </c>
      <c r="AS1395" s="171" t="str">
        <f t="shared" si="444"/>
        <v/>
      </c>
      <c r="AU1395" s="173" t="str">
        <f>IF(E1395="","",VLOOKUP($E1395,カレンダマスタ!$A$4:$E$381,4,FALSE))</f>
        <v/>
      </c>
      <c r="AV1395" s="173" t="str">
        <f t="shared" si="435"/>
        <v/>
      </c>
      <c r="AW1395" s="173" t="str">
        <f t="shared" si="436"/>
        <v/>
      </c>
      <c r="AX1395" s="174" t="str">
        <f t="shared" si="437"/>
        <v/>
      </c>
      <c r="AY1395" s="174" t="str">
        <f t="shared" si="438"/>
        <v/>
      </c>
      <c r="AZ1395" s="175" t="str">
        <f>IF(AX1395&amp;AW1395="勤怠未設定","×",IF(AV1395="勤怠修正","×",IF(AC1395="外注","",IF(AA1395="",IF(AY1395&lt;&gt;"","×",""),IF(VLOOKUP(AA1395,カレンダマスタ!$H$66:$I$83,2,FALSE)&lt;&gt;AY1395,"×","OK")))))</f>
        <v/>
      </c>
      <c r="BC1395" s="173" t="str">
        <f>IF(E1395="","",VLOOKUP($E1395,カレンダマスタ!$A$4:$E$381,4,FALSE))</f>
        <v/>
      </c>
      <c r="BD1395" s="171" t="str">
        <f>IF(AC1395="社員","",IF(AG1395=0,"",IF(AD1395="NSTC",IF(COUNTIF(カレンダマスタ!$Q$5:$Q$32,G1395)=1,"OK","×"),
IF(AD1395="NS本社",IF(COUNTIF(カレンダマスタ!$T$5:$T$32,G1395)=1,"OK","×"),IF(COUNTIF(カレンダマスタ!$R$5:$R$32,G1395)=1,"OK","×")))))</f>
        <v/>
      </c>
      <c r="BE1395" s="171" t="str">
        <f>IF(AC1395="社員","",IF(G1395="","",IF(R1395&lt;&gt;"","",IF(AF1395="CS","OK",IF(VLOOKUP(E1395,カレンダマスタ!$A$5:$D$381,4,FALSE)&gt;0,"",IF(OR(G1395*24&gt;10.84,H1395*24&lt;14.5)=TRUE,"×","OK"))))))</f>
        <v/>
      </c>
      <c r="BF1395" s="171" t="str">
        <f t="shared" si="431"/>
        <v/>
      </c>
      <c r="BG1395" s="171" t="str">
        <f t="shared" si="430"/>
        <v/>
      </c>
      <c r="BI1395" s="175" t="str">
        <f t="shared" si="445"/>
        <v/>
      </c>
    </row>
    <row r="1396" spans="2:61">
      <c r="B1396" s="323"/>
      <c r="C1396" s="539"/>
      <c r="D1396" s="324"/>
      <c r="E1396" s="325"/>
      <c r="F1396" s="324"/>
      <c r="G1396" s="591"/>
      <c r="H1396" s="591"/>
      <c r="I1396" s="339"/>
      <c r="J1396" s="320"/>
      <c r="K1396" s="319"/>
      <c r="L1396" s="320"/>
      <c r="M1396" s="320"/>
      <c r="N1396" s="320"/>
      <c r="O1396" s="340"/>
      <c r="P1396" s="340"/>
      <c r="Q1396" s="340"/>
      <c r="R1396" s="327"/>
      <c r="S1396" s="328"/>
      <c r="T1396" s="341"/>
      <c r="U1396" s="342"/>
      <c r="V1396" s="342"/>
      <c r="W1396" s="298"/>
      <c r="X1396" s="326"/>
      <c r="Y1396" s="326"/>
      <c r="Z1396" s="326"/>
      <c r="AA1396" s="327" t="str">
        <f t="shared" si="434"/>
        <v/>
      </c>
      <c r="AC1396" s="541"/>
      <c r="AD1396" s="542"/>
      <c r="AE1396" s="542"/>
      <c r="AF1396" s="542"/>
      <c r="AG1396" s="543"/>
      <c r="AI1396" s="348" t="str">
        <f>IF(月報!G1396&lt;&gt;"",月報!G1396,"")</f>
        <v/>
      </c>
      <c r="AJ1396" s="349" t="str">
        <f>IF(月報!W1396&lt;&gt;"",月報!W1396*24,"")</f>
        <v/>
      </c>
      <c r="AK1396" s="349" t="str">
        <f>IF(月報!P1396&lt;&gt;"",月報!P1396,"")</f>
        <v/>
      </c>
      <c r="AL1396" s="349" t="str">
        <f>IF(月報!Q1396&lt;&gt;"",IF(月報!Q1396="平日残","",月報!Q1396),"")</f>
        <v/>
      </c>
      <c r="AM1396" s="349"/>
      <c r="AN1396" s="349" t="str">
        <f t="shared" si="433"/>
        <v/>
      </c>
      <c r="AO1396" s="349" t="str">
        <f>IF($E1396="","",VLOOKUP($E1396,カレンダマスタ!$A$5:$E$381,5,FALSE))</f>
        <v/>
      </c>
      <c r="AQ1396" s="351"/>
      <c r="AR1396" s="352"/>
      <c r="AS1396" s="349"/>
      <c r="AU1396" s="355"/>
      <c r="AV1396" s="355" t="str">
        <f t="shared" si="435"/>
        <v/>
      </c>
      <c r="AW1396" s="355" t="str">
        <f t="shared" si="436"/>
        <v/>
      </c>
      <c r="AX1396" s="356" t="str">
        <f t="shared" si="437"/>
        <v/>
      </c>
      <c r="AY1396" s="356" t="str">
        <f t="shared" si="438"/>
        <v/>
      </c>
      <c r="AZ1396" s="357" t="str">
        <f>IF(AX1396&amp;AW1396="勤怠未設定","×",IF(AV1396="勤怠修正","×",IF(AC1396="外注","",IF(AA1396="",IF(AY1396&lt;&gt;"","×",""),IF(VLOOKUP(AA1396,カレンダマスタ!$H$66:$I$83,2,FALSE)&lt;&gt;AY1396,"×","OK")))))</f>
        <v/>
      </c>
      <c r="BC1396" s="355"/>
      <c r="BD1396" s="349"/>
      <c r="BE1396" s="349"/>
      <c r="BF1396" s="349" t="str">
        <f t="shared" si="431"/>
        <v/>
      </c>
      <c r="BG1396" s="349"/>
      <c r="BI1396" s="357" t="str">
        <f t="shared" ref="BI1396:BI1405" si="447">IF(OR(AO1396="×",AS1396="×",AZ1396="×",BD1396="×",BE1396="×",BF1396="TW未入力",BF1396="週報未入力",BG1396="×"),"×","")</f>
        <v/>
      </c>
    </row>
    <row r="1397" spans="2:61">
      <c r="B1397" s="323"/>
      <c r="C1397" s="539"/>
      <c r="D1397" s="324"/>
      <c r="E1397" s="325"/>
      <c r="F1397" s="324"/>
      <c r="G1397" s="591"/>
      <c r="H1397" s="591"/>
      <c r="I1397" s="339"/>
      <c r="J1397" s="320"/>
      <c r="K1397" s="319"/>
      <c r="L1397" s="320"/>
      <c r="M1397" s="320"/>
      <c r="N1397" s="320"/>
      <c r="O1397" s="340"/>
      <c r="P1397" s="340"/>
      <c r="Q1397" s="340"/>
      <c r="R1397" s="327"/>
      <c r="S1397" s="328"/>
      <c r="T1397" s="341"/>
      <c r="U1397" s="342"/>
      <c r="V1397" s="342"/>
      <c r="W1397" s="298"/>
      <c r="X1397" s="326"/>
      <c r="Y1397" s="326"/>
      <c r="Z1397" s="326"/>
      <c r="AA1397" s="327" t="str">
        <f t="shared" si="434"/>
        <v/>
      </c>
      <c r="AC1397" s="544"/>
      <c r="AD1397" s="545"/>
      <c r="AE1397" s="545"/>
      <c r="AF1397" s="545"/>
      <c r="AG1397" s="546"/>
      <c r="AI1397" s="348" t="str">
        <f>IF(月報!G1397&lt;&gt;"",月報!G1397,"")</f>
        <v/>
      </c>
      <c r="AJ1397" s="349" t="str">
        <f>IF(月報!W1397&lt;&gt;"",月報!W1397*24,"")</f>
        <v/>
      </c>
      <c r="AK1397" s="349" t="str">
        <f>IF(月報!P1397&lt;&gt;"",月報!P1397,"")</f>
        <v/>
      </c>
      <c r="AL1397" s="349" t="str">
        <f>IF(月報!Q1397&lt;&gt;"",IF(月報!Q1397="平日残","",月報!Q1397),"")</f>
        <v/>
      </c>
      <c r="AM1397" s="349"/>
      <c r="AN1397" s="349" t="str">
        <f t="shared" si="433"/>
        <v/>
      </c>
      <c r="AO1397" s="349" t="str">
        <f>IF($E1397="","",VLOOKUP($E1397,カレンダマスタ!$A$5:$E$381,5,FALSE))</f>
        <v/>
      </c>
      <c r="AQ1397" s="351"/>
      <c r="AR1397" s="352"/>
      <c r="AS1397" s="349"/>
      <c r="AU1397" s="355"/>
      <c r="AV1397" s="355" t="str">
        <f t="shared" si="435"/>
        <v/>
      </c>
      <c r="AW1397" s="355" t="str">
        <f t="shared" si="436"/>
        <v/>
      </c>
      <c r="AX1397" s="356" t="str">
        <f t="shared" si="437"/>
        <v/>
      </c>
      <c r="AY1397" s="356" t="str">
        <f t="shared" si="438"/>
        <v/>
      </c>
      <c r="AZ1397" s="357" t="str">
        <f>IF(AX1397&amp;AW1397="勤怠未設定","×",IF(AV1397="勤怠修正","×",IF(AC1397="外注","",IF(AA1397="",IF(AY1397&lt;&gt;"","×",""),IF(VLOOKUP(AA1397,カレンダマスタ!$H$66:$I$83,2,FALSE)&lt;&gt;AY1397,"×","OK")))))</f>
        <v/>
      </c>
      <c r="BC1397" s="355"/>
      <c r="BD1397" s="349"/>
      <c r="BE1397" s="349"/>
      <c r="BF1397" s="349" t="str">
        <f t="shared" si="431"/>
        <v/>
      </c>
      <c r="BG1397" s="349"/>
      <c r="BI1397" s="357" t="str">
        <f t="shared" si="447"/>
        <v/>
      </c>
    </row>
    <row r="1398" spans="2:61">
      <c r="B1398" s="323"/>
      <c r="C1398" s="539"/>
      <c r="D1398" s="324"/>
      <c r="E1398" s="325"/>
      <c r="F1398" s="324"/>
      <c r="G1398" s="591"/>
      <c r="H1398" s="591"/>
      <c r="I1398" s="339"/>
      <c r="J1398" s="320"/>
      <c r="K1398" s="319"/>
      <c r="L1398" s="320"/>
      <c r="M1398" s="320"/>
      <c r="N1398" s="320"/>
      <c r="O1398" s="340"/>
      <c r="P1398" s="340"/>
      <c r="Q1398" s="340"/>
      <c r="R1398" s="327"/>
      <c r="S1398" s="328"/>
      <c r="T1398" s="341"/>
      <c r="U1398" s="342"/>
      <c r="V1398" s="342"/>
      <c r="W1398" s="298"/>
      <c r="X1398" s="326"/>
      <c r="Y1398" s="326"/>
      <c r="Z1398" s="326"/>
      <c r="AA1398" s="327" t="str">
        <f t="shared" si="434"/>
        <v/>
      </c>
      <c r="AC1398" s="544"/>
      <c r="AD1398" s="545"/>
      <c r="AE1398" s="545"/>
      <c r="AF1398" s="545"/>
      <c r="AG1398" s="546"/>
      <c r="AI1398" s="348" t="str">
        <f>IF(月報!G1398&lt;&gt;"",月報!G1398,"")</f>
        <v/>
      </c>
      <c r="AJ1398" s="349" t="str">
        <f>IF(月報!W1398&lt;&gt;"",月報!W1398*24,"")</f>
        <v/>
      </c>
      <c r="AK1398" s="349" t="str">
        <f>IF(月報!P1398&lt;&gt;"",月報!P1398,"")</f>
        <v/>
      </c>
      <c r="AL1398" s="349" t="str">
        <f>IF(月報!Q1398&lt;&gt;"",IF(月報!Q1398="平日残","",月報!Q1398),"")</f>
        <v/>
      </c>
      <c r="AM1398" s="349"/>
      <c r="AN1398" s="349" t="str">
        <f t="shared" si="433"/>
        <v/>
      </c>
      <c r="AO1398" s="349" t="str">
        <f>IF($E1398="","",VLOOKUP($E1398,カレンダマスタ!$A$5:$E$381,5,FALSE))</f>
        <v/>
      </c>
      <c r="AQ1398" s="351"/>
      <c r="AR1398" s="352"/>
      <c r="AS1398" s="349"/>
      <c r="AU1398" s="355"/>
      <c r="AV1398" s="355" t="str">
        <f t="shared" si="435"/>
        <v/>
      </c>
      <c r="AW1398" s="355" t="str">
        <f t="shared" si="436"/>
        <v/>
      </c>
      <c r="AX1398" s="356" t="str">
        <f t="shared" si="437"/>
        <v/>
      </c>
      <c r="AY1398" s="356" t="str">
        <f t="shared" si="438"/>
        <v/>
      </c>
      <c r="AZ1398" s="357" t="str">
        <f>IF(AX1398&amp;AW1398="勤怠未設定","×",IF(AV1398="勤怠修正","×",IF(AC1398="外注","",IF(AA1398="",IF(AY1398&lt;&gt;"","×",""),IF(VLOOKUP(AA1398,カレンダマスタ!$H$66:$I$83,2,FALSE)&lt;&gt;AY1398,"×","OK")))))</f>
        <v/>
      </c>
      <c r="BC1398" s="355"/>
      <c r="BD1398" s="349"/>
      <c r="BE1398" s="349"/>
      <c r="BF1398" s="349" t="str">
        <f t="shared" si="431"/>
        <v/>
      </c>
      <c r="BG1398" s="349"/>
      <c r="BI1398" s="357" t="str">
        <f t="shared" si="447"/>
        <v/>
      </c>
    </row>
    <row r="1399" spans="2:61">
      <c r="B1399" s="323"/>
      <c r="C1399" s="539"/>
      <c r="D1399" s="324"/>
      <c r="E1399" s="325"/>
      <c r="F1399" s="324"/>
      <c r="G1399" s="591"/>
      <c r="H1399" s="591"/>
      <c r="I1399" s="339"/>
      <c r="J1399" s="320"/>
      <c r="K1399" s="319"/>
      <c r="L1399" s="320"/>
      <c r="M1399" s="320"/>
      <c r="N1399" s="320"/>
      <c r="O1399" s="340"/>
      <c r="P1399" s="340"/>
      <c r="Q1399" s="340"/>
      <c r="R1399" s="327"/>
      <c r="S1399" s="328"/>
      <c r="T1399" s="341"/>
      <c r="U1399" s="342"/>
      <c r="V1399" s="342"/>
      <c r="W1399" s="298"/>
      <c r="X1399" s="326"/>
      <c r="Y1399" s="326"/>
      <c r="Z1399" s="326"/>
      <c r="AA1399" s="327" t="str">
        <f t="shared" si="434"/>
        <v/>
      </c>
      <c r="AC1399" s="544"/>
      <c r="AD1399" s="545"/>
      <c r="AE1399" s="545"/>
      <c r="AF1399" s="545"/>
      <c r="AG1399" s="546"/>
      <c r="AI1399" s="348" t="str">
        <f>IF(月報!G1399&lt;&gt;"",月報!G1399,"")</f>
        <v/>
      </c>
      <c r="AJ1399" s="349" t="str">
        <f>IF(月報!W1399&lt;&gt;"",月報!W1399*24,"")</f>
        <v/>
      </c>
      <c r="AK1399" s="349" t="str">
        <f>IF(月報!P1399&lt;&gt;"",月報!P1399,"")</f>
        <v/>
      </c>
      <c r="AL1399" s="349" t="str">
        <f>IF(月報!Q1399&lt;&gt;"",IF(月報!Q1399="平日残","",月報!Q1399),"")</f>
        <v/>
      </c>
      <c r="AM1399" s="349"/>
      <c r="AN1399" s="349" t="str">
        <f t="shared" si="433"/>
        <v/>
      </c>
      <c r="AO1399" s="349" t="str">
        <f>IF($E1399="","",VLOOKUP($E1399,カレンダマスタ!$A$5:$E$381,5,FALSE))</f>
        <v/>
      </c>
      <c r="AQ1399" s="351"/>
      <c r="AR1399" s="352"/>
      <c r="AS1399" s="349"/>
      <c r="AU1399" s="355"/>
      <c r="AV1399" s="355" t="str">
        <f t="shared" si="435"/>
        <v/>
      </c>
      <c r="AW1399" s="355" t="str">
        <f t="shared" si="436"/>
        <v/>
      </c>
      <c r="AX1399" s="356" t="str">
        <f t="shared" si="437"/>
        <v/>
      </c>
      <c r="AY1399" s="356" t="str">
        <f t="shared" si="438"/>
        <v/>
      </c>
      <c r="AZ1399" s="357" t="str">
        <f>IF(AX1399&amp;AW1399="勤怠未設定","×",IF(AV1399="勤怠修正","×",IF(AC1399="外注","",IF(AA1399="",IF(AY1399&lt;&gt;"","×",""),IF(VLOOKUP(AA1399,カレンダマスタ!$H$66:$I$83,2,FALSE)&lt;&gt;AY1399,"×","OK")))))</f>
        <v/>
      </c>
      <c r="BC1399" s="355"/>
      <c r="BD1399" s="349"/>
      <c r="BE1399" s="349"/>
      <c r="BF1399" s="349" t="str">
        <f t="shared" si="431"/>
        <v/>
      </c>
      <c r="BG1399" s="349"/>
      <c r="BI1399" s="357" t="str">
        <f t="shared" si="447"/>
        <v/>
      </c>
    </row>
    <row r="1400" spans="2:61">
      <c r="B1400" s="323"/>
      <c r="C1400" s="539"/>
      <c r="D1400" s="324"/>
      <c r="E1400" s="325"/>
      <c r="F1400" s="324"/>
      <c r="G1400" s="591"/>
      <c r="H1400" s="591"/>
      <c r="I1400" s="339"/>
      <c r="J1400" s="320"/>
      <c r="K1400" s="319"/>
      <c r="L1400" s="320"/>
      <c r="M1400" s="320"/>
      <c r="N1400" s="320"/>
      <c r="O1400" s="340"/>
      <c r="P1400" s="340"/>
      <c r="Q1400" s="340"/>
      <c r="R1400" s="327"/>
      <c r="S1400" s="328"/>
      <c r="T1400" s="341"/>
      <c r="U1400" s="342"/>
      <c r="V1400" s="342"/>
      <c r="W1400" s="298"/>
      <c r="X1400" s="326"/>
      <c r="Y1400" s="326"/>
      <c r="Z1400" s="326"/>
      <c r="AA1400" s="327" t="str">
        <f t="shared" si="434"/>
        <v/>
      </c>
      <c r="AC1400" s="544"/>
      <c r="AD1400" s="545"/>
      <c r="AE1400" s="545"/>
      <c r="AF1400" s="545"/>
      <c r="AG1400" s="546"/>
      <c r="AI1400" s="348" t="str">
        <f>IF(月報!G1400&lt;&gt;"",月報!G1400,"")</f>
        <v/>
      </c>
      <c r="AJ1400" s="349" t="str">
        <f>IF(月報!W1400&lt;&gt;"",月報!W1400*24,"")</f>
        <v/>
      </c>
      <c r="AK1400" s="349" t="str">
        <f>IF(月報!P1400&lt;&gt;"",月報!P1400,"")</f>
        <v/>
      </c>
      <c r="AL1400" s="349" t="str">
        <f>IF(月報!Q1400&lt;&gt;"",IF(月報!Q1400="平日残","",月報!Q1400),"")</f>
        <v/>
      </c>
      <c r="AM1400" s="349"/>
      <c r="AN1400" s="349" t="str">
        <f t="shared" si="433"/>
        <v/>
      </c>
      <c r="AO1400" s="349" t="str">
        <f>IF($E1400="","",VLOOKUP($E1400,カレンダマスタ!$A$5:$E$381,5,FALSE))</f>
        <v/>
      </c>
      <c r="AQ1400" s="351"/>
      <c r="AR1400" s="352"/>
      <c r="AS1400" s="349"/>
      <c r="AU1400" s="355"/>
      <c r="AV1400" s="355" t="str">
        <f t="shared" si="435"/>
        <v/>
      </c>
      <c r="AW1400" s="355" t="str">
        <f t="shared" si="436"/>
        <v/>
      </c>
      <c r="AX1400" s="356" t="str">
        <f t="shared" si="437"/>
        <v/>
      </c>
      <c r="AY1400" s="356" t="str">
        <f t="shared" si="438"/>
        <v/>
      </c>
      <c r="AZ1400" s="357" t="str">
        <f>IF(AX1400&amp;AW1400="勤怠未設定","×",IF(AV1400="勤怠修正","×",IF(AC1400="外注","",IF(AA1400="",IF(AY1400&lt;&gt;"","×",""),IF(VLOOKUP(AA1400,カレンダマスタ!$H$66:$I$83,2,FALSE)&lt;&gt;AY1400,"×","OK")))))</f>
        <v/>
      </c>
      <c r="BC1400" s="355"/>
      <c r="BD1400" s="349"/>
      <c r="BE1400" s="349"/>
      <c r="BF1400" s="349" t="str">
        <f t="shared" ref="BF1400:BF1463" si="448">IF(AC1400="外注",AN1400,IF(G1400="",IF(AJ1400="","","週報未入力"),IF(AJ1400="","TW未入力","")))</f>
        <v/>
      </c>
      <c r="BG1400" s="349"/>
      <c r="BI1400" s="357" t="str">
        <f t="shared" si="447"/>
        <v/>
      </c>
    </row>
    <row r="1401" spans="2:61">
      <c r="B1401" s="323"/>
      <c r="C1401" s="539"/>
      <c r="D1401" s="324"/>
      <c r="E1401" s="325"/>
      <c r="F1401" s="324"/>
      <c r="G1401" s="591"/>
      <c r="H1401" s="591"/>
      <c r="I1401" s="339"/>
      <c r="J1401" s="320"/>
      <c r="K1401" s="319"/>
      <c r="L1401" s="320"/>
      <c r="M1401" s="320"/>
      <c r="N1401" s="320"/>
      <c r="O1401" s="340"/>
      <c r="P1401" s="340"/>
      <c r="Q1401" s="340"/>
      <c r="R1401" s="327"/>
      <c r="S1401" s="328"/>
      <c r="T1401" s="341"/>
      <c r="U1401" s="342"/>
      <c r="V1401" s="342"/>
      <c r="W1401" s="298"/>
      <c r="X1401" s="326"/>
      <c r="Y1401" s="326"/>
      <c r="Z1401" s="326"/>
      <c r="AA1401" s="327" t="str">
        <f t="shared" si="434"/>
        <v/>
      </c>
      <c r="AC1401" s="544"/>
      <c r="AD1401" s="545"/>
      <c r="AE1401" s="545"/>
      <c r="AF1401" s="545"/>
      <c r="AG1401" s="546"/>
      <c r="AI1401" s="348" t="str">
        <f>IF(月報!G1401&lt;&gt;"",月報!G1401,"")</f>
        <v/>
      </c>
      <c r="AJ1401" s="349" t="str">
        <f>IF(月報!W1401&lt;&gt;"",月報!W1401*24,"")</f>
        <v/>
      </c>
      <c r="AK1401" s="349" t="str">
        <f>IF(月報!P1401&lt;&gt;"",月報!P1401,"")</f>
        <v/>
      </c>
      <c r="AL1401" s="349" t="str">
        <f>IF(月報!Q1401&lt;&gt;"",IF(月報!Q1401="平日残","",月報!Q1401),"")</f>
        <v/>
      </c>
      <c r="AM1401" s="349"/>
      <c r="AN1401" s="349" t="str">
        <f t="shared" si="433"/>
        <v/>
      </c>
      <c r="AO1401" s="349" t="str">
        <f>IF($E1401="","",VLOOKUP($E1401,カレンダマスタ!$A$5:$E$381,5,FALSE))</f>
        <v/>
      </c>
      <c r="AQ1401" s="351"/>
      <c r="AR1401" s="352"/>
      <c r="AS1401" s="349"/>
      <c r="AU1401" s="355"/>
      <c r="AV1401" s="355" t="str">
        <f t="shared" si="435"/>
        <v/>
      </c>
      <c r="AW1401" s="355" t="str">
        <f t="shared" si="436"/>
        <v/>
      </c>
      <c r="AX1401" s="356" t="str">
        <f t="shared" si="437"/>
        <v/>
      </c>
      <c r="AY1401" s="356" t="str">
        <f t="shared" si="438"/>
        <v/>
      </c>
      <c r="AZ1401" s="357" t="str">
        <f>IF(AX1401&amp;AW1401="勤怠未設定","×",IF(AV1401="勤怠修正","×",IF(AC1401="外注","",IF(AA1401="",IF(AY1401&lt;&gt;"","×",""),IF(VLOOKUP(AA1401,カレンダマスタ!$H$66:$I$83,2,FALSE)&lt;&gt;AY1401,"×","OK")))))</f>
        <v/>
      </c>
      <c r="BC1401" s="355"/>
      <c r="BD1401" s="349"/>
      <c r="BE1401" s="349"/>
      <c r="BF1401" s="349" t="str">
        <f t="shared" si="448"/>
        <v/>
      </c>
      <c r="BG1401" s="349"/>
      <c r="BI1401" s="357" t="str">
        <f t="shared" si="447"/>
        <v/>
      </c>
    </row>
    <row r="1402" spans="2:61">
      <c r="B1402" s="323"/>
      <c r="C1402" s="539"/>
      <c r="D1402" s="324"/>
      <c r="E1402" s="325"/>
      <c r="F1402" s="324"/>
      <c r="G1402" s="591"/>
      <c r="H1402" s="591"/>
      <c r="I1402" s="339"/>
      <c r="J1402" s="320"/>
      <c r="K1402" s="319"/>
      <c r="L1402" s="320"/>
      <c r="M1402" s="320"/>
      <c r="N1402" s="320"/>
      <c r="O1402" s="340"/>
      <c r="P1402" s="340"/>
      <c r="Q1402" s="340"/>
      <c r="R1402" s="327"/>
      <c r="S1402" s="328"/>
      <c r="T1402" s="341"/>
      <c r="U1402" s="342"/>
      <c r="V1402" s="342"/>
      <c r="W1402" s="298"/>
      <c r="X1402" s="326"/>
      <c r="Y1402" s="326"/>
      <c r="Z1402" s="326"/>
      <c r="AA1402" s="327" t="str">
        <f t="shared" si="434"/>
        <v/>
      </c>
      <c r="AC1402" s="544"/>
      <c r="AD1402" s="545"/>
      <c r="AE1402" s="545"/>
      <c r="AF1402" s="545"/>
      <c r="AG1402" s="546"/>
      <c r="AI1402" s="348" t="str">
        <f>IF(月報!G1402&lt;&gt;"",月報!G1402,"")</f>
        <v/>
      </c>
      <c r="AJ1402" s="349" t="str">
        <f>IF(月報!W1402&lt;&gt;"",月報!W1402*24,"")</f>
        <v/>
      </c>
      <c r="AK1402" s="349" t="str">
        <f>IF(月報!P1402&lt;&gt;"",月報!P1402,"")</f>
        <v/>
      </c>
      <c r="AL1402" s="349" t="str">
        <f>IF(月報!Q1402&lt;&gt;"",IF(月報!Q1402="平日残","",月報!Q1402),"")</f>
        <v/>
      </c>
      <c r="AM1402" s="349"/>
      <c r="AN1402" s="349" t="str">
        <f t="shared" si="433"/>
        <v/>
      </c>
      <c r="AO1402" s="349" t="str">
        <f>IF($E1402="","",VLOOKUP($E1402,カレンダマスタ!$A$5:$E$381,5,FALSE))</f>
        <v/>
      </c>
      <c r="AQ1402" s="351"/>
      <c r="AR1402" s="352"/>
      <c r="AS1402" s="349"/>
      <c r="AU1402" s="355"/>
      <c r="AV1402" s="355" t="str">
        <f t="shared" si="435"/>
        <v/>
      </c>
      <c r="AW1402" s="355" t="str">
        <f t="shared" si="436"/>
        <v/>
      </c>
      <c r="AX1402" s="356" t="str">
        <f t="shared" si="437"/>
        <v/>
      </c>
      <c r="AY1402" s="356" t="str">
        <f t="shared" si="438"/>
        <v/>
      </c>
      <c r="AZ1402" s="357" t="str">
        <f>IF(AX1402&amp;AW1402="勤怠未設定","×",IF(AV1402="勤怠修正","×",IF(AC1402="外注","",IF(AA1402="",IF(AY1402&lt;&gt;"","×",""),IF(VLOOKUP(AA1402,カレンダマスタ!$H$66:$I$83,2,FALSE)&lt;&gt;AY1402,"×","OK")))))</f>
        <v/>
      </c>
      <c r="BC1402" s="355"/>
      <c r="BD1402" s="349"/>
      <c r="BE1402" s="349"/>
      <c r="BF1402" s="349" t="str">
        <f t="shared" si="448"/>
        <v/>
      </c>
      <c r="BG1402" s="349"/>
      <c r="BI1402" s="357" t="str">
        <f t="shared" si="447"/>
        <v/>
      </c>
    </row>
    <row r="1403" spans="2:61">
      <c r="B1403" s="323"/>
      <c r="C1403" s="539"/>
      <c r="D1403" s="324"/>
      <c r="E1403" s="325"/>
      <c r="F1403" s="324"/>
      <c r="G1403" s="591"/>
      <c r="H1403" s="591"/>
      <c r="I1403" s="339"/>
      <c r="J1403" s="320"/>
      <c r="K1403" s="319"/>
      <c r="L1403" s="320"/>
      <c r="M1403" s="320"/>
      <c r="N1403" s="320"/>
      <c r="O1403" s="340"/>
      <c r="P1403" s="340"/>
      <c r="Q1403" s="340"/>
      <c r="R1403" s="327"/>
      <c r="S1403" s="328"/>
      <c r="T1403" s="341"/>
      <c r="U1403" s="342"/>
      <c r="V1403" s="342"/>
      <c r="W1403" s="298"/>
      <c r="X1403" s="326"/>
      <c r="Y1403" s="326"/>
      <c r="Z1403" s="326"/>
      <c r="AA1403" s="327" t="str">
        <f t="shared" si="434"/>
        <v/>
      </c>
      <c r="AC1403" s="544"/>
      <c r="AD1403" s="545"/>
      <c r="AE1403" s="545"/>
      <c r="AF1403" s="545"/>
      <c r="AG1403" s="546"/>
      <c r="AI1403" s="348" t="str">
        <f>IF(月報!G1403&lt;&gt;"",月報!G1403,"")</f>
        <v/>
      </c>
      <c r="AJ1403" s="349" t="str">
        <f>IF(月報!W1403&lt;&gt;"",月報!W1403*24,"")</f>
        <v/>
      </c>
      <c r="AK1403" s="349" t="str">
        <f>IF(月報!P1403&lt;&gt;"",月報!P1403,"")</f>
        <v/>
      </c>
      <c r="AL1403" s="349" t="str">
        <f>IF(月報!Q1403&lt;&gt;"",IF(月報!Q1403="平日残","",月報!Q1403),"")</f>
        <v/>
      </c>
      <c r="AM1403" s="349"/>
      <c r="AN1403" s="349" t="str">
        <f t="shared" si="433"/>
        <v/>
      </c>
      <c r="AO1403" s="349" t="str">
        <f>IF($E1403="","",VLOOKUP($E1403,カレンダマスタ!$A$5:$E$381,5,FALSE))</f>
        <v/>
      </c>
      <c r="AQ1403" s="351"/>
      <c r="AR1403" s="352"/>
      <c r="AS1403" s="349"/>
      <c r="AU1403" s="355"/>
      <c r="AV1403" s="355" t="str">
        <f t="shared" si="435"/>
        <v/>
      </c>
      <c r="AW1403" s="355" t="str">
        <f t="shared" si="436"/>
        <v/>
      </c>
      <c r="AX1403" s="356" t="str">
        <f t="shared" si="437"/>
        <v/>
      </c>
      <c r="AY1403" s="356" t="str">
        <f t="shared" si="438"/>
        <v/>
      </c>
      <c r="AZ1403" s="357" t="str">
        <f>IF(AX1403&amp;AW1403="勤怠未設定","×",IF(AV1403="勤怠修正","×",IF(AC1403="外注","",IF(AA1403="",IF(AY1403&lt;&gt;"","×",""),IF(VLOOKUP(AA1403,カレンダマスタ!$H$66:$I$83,2,FALSE)&lt;&gt;AY1403,"×","OK")))))</f>
        <v/>
      </c>
      <c r="BC1403" s="355"/>
      <c r="BD1403" s="349"/>
      <c r="BE1403" s="349"/>
      <c r="BF1403" s="349" t="str">
        <f t="shared" si="448"/>
        <v/>
      </c>
      <c r="BG1403" s="349"/>
      <c r="BI1403" s="357" t="str">
        <f t="shared" si="447"/>
        <v/>
      </c>
    </row>
    <row r="1404" spans="2:61">
      <c r="B1404" s="323"/>
      <c r="C1404" s="539"/>
      <c r="D1404" s="324"/>
      <c r="E1404" s="325"/>
      <c r="F1404" s="324"/>
      <c r="G1404" s="591"/>
      <c r="H1404" s="591"/>
      <c r="I1404" s="339"/>
      <c r="J1404" s="320"/>
      <c r="K1404" s="319"/>
      <c r="L1404" s="320"/>
      <c r="M1404" s="320"/>
      <c r="N1404" s="320"/>
      <c r="O1404" s="340"/>
      <c r="P1404" s="340"/>
      <c r="Q1404" s="340"/>
      <c r="R1404" s="327"/>
      <c r="S1404" s="328"/>
      <c r="T1404" s="341"/>
      <c r="U1404" s="342"/>
      <c r="V1404" s="342"/>
      <c r="W1404" s="298"/>
      <c r="X1404" s="326"/>
      <c r="Y1404" s="326"/>
      <c r="Z1404" s="326"/>
      <c r="AA1404" s="327" t="str">
        <f t="shared" si="434"/>
        <v/>
      </c>
      <c r="AC1404" s="544"/>
      <c r="AD1404" s="545"/>
      <c r="AE1404" s="545"/>
      <c r="AF1404" s="545"/>
      <c r="AG1404" s="546"/>
      <c r="AI1404" s="348" t="str">
        <f>IF(月報!G1404&lt;&gt;"",月報!G1404,"")</f>
        <v/>
      </c>
      <c r="AJ1404" s="349" t="str">
        <f>IF(月報!W1404&lt;&gt;"",月報!W1404*24,"")</f>
        <v/>
      </c>
      <c r="AK1404" s="349" t="str">
        <f>IF(月報!P1404&lt;&gt;"",月報!P1404,"")</f>
        <v/>
      </c>
      <c r="AL1404" s="349" t="str">
        <f>IF(月報!Q1404&lt;&gt;"",IF(月報!Q1404="平日残","",月報!Q1404),"")</f>
        <v/>
      </c>
      <c r="AM1404" s="349"/>
      <c r="AN1404" s="349" t="str">
        <f t="shared" si="433"/>
        <v/>
      </c>
      <c r="AO1404" s="349" t="str">
        <f>IF($E1404="","",VLOOKUP($E1404,カレンダマスタ!$A$5:$E$381,5,FALSE))</f>
        <v/>
      </c>
      <c r="AQ1404" s="351"/>
      <c r="AR1404" s="352"/>
      <c r="AS1404" s="349"/>
      <c r="AU1404" s="355"/>
      <c r="AV1404" s="355" t="str">
        <f t="shared" si="435"/>
        <v/>
      </c>
      <c r="AW1404" s="355" t="str">
        <f t="shared" si="436"/>
        <v/>
      </c>
      <c r="AX1404" s="356" t="str">
        <f t="shared" si="437"/>
        <v/>
      </c>
      <c r="AY1404" s="356" t="str">
        <f t="shared" si="438"/>
        <v/>
      </c>
      <c r="AZ1404" s="357" t="str">
        <f>IF(AX1404&amp;AW1404="勤怠未設定","×",IF(AV1404="勤怠修正","×",IF(AC1404="外注","",IF(AA1404="",IF(AY1404&lt;&gt;"","×",""),IF(VLOOKUP(AA1404,カレンダマスタ!$H$66:$I$83,2,FALSE)&lt;&gt;AY1404,"×","OK")))))</f>
        <v/>
      </c>
      <c r="BC1404" s="355"/>
      <c r="BD1404" s="349"/>
      <c r="BE1404" s="349"/>
      <c r="BF1404" s="349" t="str">
        <f t="shared" si="448"/>
        <v/>
      </c>
      <c r="BG1404" s="349"/>
      <c r="BI1404" s="357" t="str">
        <f t="shared" si="447"/>
        <v/>
      </c>
    </row>
    <row r="1405" spans="2:61" ht="13.8" thickBot="1">
      <c r="B1405" s="329"/>
      <c r="C1405" s="540"/>
      <c r="D1405" s="330"/>
      <c r="E1405" s="331"/>
      <c r="F1405" s="330"/>
      <c r="G1405" s="592"/>
      <c r="H1405" s="592"/>
      <c r="I1405" s="343"/>
      <c r="J1405" s="322"/>
      <c r="K1405" s="321"/>
      <c r="L1405" s="322"/>
      <c r="M1405" s="322"/>
      <c r="N1405" s="322"/>
      <c r="O1405" s="344"/>
      <c r="P1405" s="344"/>
      <c r="Q1405" s="344"/>
      <c r="R1405" s="333"/>
      <c r="S1405" s="334"/>
      <c r="T1405" s="345"/>
      <c r="U1405" s="346"/>
      <c r="V1405" s="346"/>
      <c r="W1405" s="298"/>
      <c r="X1405" s="332"/>
      <c r="Y1405" s="332"/>
      <c r="Z1405" s="332"/>
      <c r="AA1405" s="333" t="str">
        <f t="shared" si="434"/>
        <v/>
      </c>
      <c r="AC1405" s="547"/>
      <c r="AD1405" s="548"/>
      <c r="AE1405" s="548"/>
      <c r="AF1405" s="548"/>
      <c r="AG1405" s="549"/>
      <c r="AI1405" s="348" t="str">
        <f>IF(月報!G1405&lt;&gt;"",月報!G1405,"")</f>
        <v/>
      </c>
      <c r="AJ1405" s="350" t="str">
        <f>IF(月報!W1405&lt;&gt;"",月報!W1405*24,"")</f>
        <v/>
      </c>
      <c r="AK1405" s="350" t="str">
        <f>IF(月報!P1405&lt;&gt;"",月報!P1405,"")</f>
        <v/>
      </c>
      <c r="AL1405" s="350" t="str">
        <f>IF(月報!Q1405&lt;&gt;"",IF(月報!Q1405="平日残","",月報!Q1405),"")</f>
        <v/>
      </c>
      <c r="AM1405" s="350"/>
      <c r="AN1405" s="350" t="str">
        <f t="shared" si="433"/>
        <v/>
      </c>
      <c r="AO1405" s="350" t="str">
        <f>IF($E1405="","",VLOOKUP($E1405,カレンダマスタ!$A$5:$E$381,5,FALSE))</f>
        <v/>
      </c>
      <c r="AP1405" s="347"/>
      <c r="AQ1405" s="353"/>
      <c r="AR1405" s="354"/>
      <c r="AS1405" s="350"/>
      <c r="AT1405" s="347"/>
      <c r="AU1405" s="358"/>
      <c r="AV1405" s="358" t="str">
        <f t="shared" si="435"/>
        <v/>
      </c>
      <c r="AW1405" s="358" t="str">
        <f t="shared" si="436"/>
        <v/>
      </c>
      <c r="AX1405" s="359" t="str">
        <f t="shared" si="437"/>
        <v/>
      </c>
      <c r="AY1405" s="359" t="str">
        <f t="shared" si="438"/>
        <v/>
      </c>
      <c r="AZ1405" s="360" t="str">
        <f>IF(AX1405&amp;AW1405="勤怠未設定","×",IF(AV1405="勤怠修正","×",IF(AC1405="外注","",IF(AA1405="",IF(AY1405&lt;&gt;"","×",""),IF(VLOOKUP(AA1405,カレンダマスタ!$H$66:$I$83,2,FALSE)&lt;&gt;AY1405,"×","OK")))))</f>
        <v/>
      </c>
      <c r="BC1405" s="358"/>
      <c r="BD1405" s="350"/>
      <c r="BE1405" s="350"/>
      <c r="BF1405" s="350" t="str">
        <f t="shared" si="448"/>
        <v/>
      </c>
      <c r="BG1405" s="350"/>
      <c r="BI1405" s="360" t="str">
        <f t="shared" si="447"/>
        <v/>
      </c>
    </row>
    <row r="1406" spans="2:61">
      <c r="B1406" s="176">
        <f>B1361+1</f>
        <v>31</v>
      </c>
      <c r="C1406" s="535"/>
      <c r="D1406" s="112"/>
      <c r="E1406" s="582"/>
      <c r="F1406" s="112"/>
      <c r="G1406" s="587"/>
      <c r="H1406" s="587"/>
      <c r="I1406" s="114"/>
      <c r="J1406" s="118"/>
      <c r="K1406" s="115"/>
      <c r="L1406" s="116"/>
      <c r="M1406" s="116"/>
      <c r="N1406" s="117"/>
      <c r="O1406" s="118"/>
      <c r="P1406" s="118"/>
      <c r="Q1406" s="118"/>
      <c r="R1406" s="119"/>
      <c r="S1406" s="120"/>
      <c r="T1406" s="433"/>
      <c r="U1406" s="428">
        <f>SUM(T1406:T1412)</f>
        <v>0</v>
      </c>
      <c r="V1406" s="428" t="str">
        <f t="shared" ref="V1406:V1440" si="449">IF(AC1406="外注",IF(AND(BC1406&lt;1,ROUND((H1406*24),1)=13),"外注2半",IF(AND(BC1406&lt;1,ROUND((G1406*24),1)=13.7),"外注1半",IF(AND(BC1406&lt;1,G1406=""),"外注休暇",""))),"")</f>
        <v/>
      </c>
      <c r="W1406" s="298"/>
      <c r="X1406" s="113" t="str">
        <f>IF(O1406&lt;&gt;"",O1406/24,"")</f>
        <v/>
      </c>
      <c r="Y1406" s="113" t="str">
        <f t="shared" ref="Y1406:Y1440" si="450">IF(P1406&lt;&gt;"",P1406/24,"")</f>
        <v/>
      </c>
      <c r="Z1406" s="113" t="str">
        <f t="shared" ref="Z1406:Z1440" si="451">IF(Q1406&lt;&gt;"",Q1406/24,"")</f>
        <v/>
      </c>
      <c r="AA1406" s="119" t="str">
        <f t="shared" si="434"/>
        <v/>
      </c>
      <c r="AC1406" s="183" t="str">
        <f>IF(C1406&lt;&gt;"",VLOOKUP(C1406,設定シート!$D$10:$N$109,11,FALSE),"")</f>
        <v/>
      </c>
      <c r="AD1406" s="184" t="str">
        <f>IF(C1406&lt;&gt;"",VLOOKUP(C1406,設定シート!$D$10:$H$109,5,FALSE),"")</f>
        <v/>
      </c>
      <c r="AE1406" s="185" t="str">
        <f>IF(C1406&lt;&gt;"",VLOOKUP(C1406,設定シート!$D$10:$L$109,9,FALSE),"")</f>
        <v/>
      </c>
      <c r="AF1406" s="184" t="str">
        <f>IF($AD1406="","",IF(LEFT($AD1406,2)="NS","NS","CS"))</f>
        <v/>
      </c>
      <c r="AG1406" s="203">
        <f t="shared" ref="AG1406:AG1440" si="452">IF(OR(R1406="有給休暇",G1406=""),0,IF(AQ1406=1,0,1))</f>
        <v>0</v>
      </c>
      <c r="AI1406" s="121" t="str">
        <f>IF(月報!G1406&lt;&gt;"",月報!G1406,"")</f>
        <v/>
      </c>
      <c r="AJ1406" s="122" t="str">
        <f>IF(月報!W1406&lt;&gt;"",月報!W1406*24,"")</f>
        <v/>
      </c>
      <c r="AK1406" s="122" t="str">
        <f>IF(月報!P1406&lt;&gt;"",月報!P1406,"")</f>
        <v/>
      </c>
      <c r="AL1406" s="122" t="str">
        <f>IF(月報!Q1406&lt;&gt;"",IF(月報!Q1406="平日残","",月報!Q1406),"")</f>
        <v/>
      </c>
      <c r="AM1406" s="122"/>
      <c r="AN1406" s="122" t="str">
        <f t="shared" si="433"/>
        <v/>
      </c>
      <c r="AO1406" s="122" t="str">
        <f>IF($E1406="","",VLOOKUP($E1406,カレンダマスタ!$A$5:$E$381,5,FALSE))</f>
        <v/>
      </c>
      <c r="AQ1406" s="195" t="str">
        <f>IF(G1406="","",IF(VLOOKUP(E1406,カレンダマスタ!$A$5:$D$381,4,FALSE)=0,"",1))</f>
        <v/>
      </c>
      <c r="AR1406" s="123" t="str">
        <f>IF($G1406="","",IF($AD1406="NSTC",INDEX(カレンダマスタ!$I$26:$O$31,MATCH($G1406,カレンダマスタ!$H$26:$H$31,1),MATCH($H1406,カレンダマスタ!$I$25:$O$25,1)),
IF($AD1406="CS本社",INDEX(カレンダマスタ!$I$36:$O$41,MATCH($G1406,カレンダマスタ!$H$36:$H$41,1),MATCH($H1406,カレンダマスタ!$I$35:$O$35,1)),
IF($AD1406="NS本社",INDEX(カレンダマスタ!$I$94:$O$99,MATCH($G1406,カレンダマスタ!$H$95:$H$100,1),MATCH($H1406,カレンダマスタ!$I$93:$O$93,1)),
IF($AD1406="ODC",INDEX(カレンダマスタ!$I$46:$O$51,MATCH($G1406,カレンダマスタ!$H$46:$H$51,1),MATCH($H1406,カレンダマスタ!$I$45:$O$45,1)),
IF($AD1406="NS東京TC",INDEX(カレンダマスタ!$I$56:$O$61,MATCH($G1406,カレンダマスタ!$H$56:$H$61,1),MATCH($H1406,カレンダマスタ!$I$55:$O$55,1)),""))))))</f>
        <v/>
      </c>
      <c r="AS1406" s="122" t="str">
        <f t="shared" ref="AS1406:AS1440" si="453">IF(AC1406="社員","",IF(R1406="有給休暇","",IF(AND(AF1406="CS",AQ1406=1)=TRUE,"OK",IF(AR1406&lt;&gt;"",IF(TIMEVALUE(MID(I1406,1,10))=AR1406,"OK","×"),""))))</f>
        <v/>
      </c>
      <c r="AU1406" s="124" t="str">
        <f>IF(E1406="","",VLOOKUP($E1406,カレンダマスタ!$A$4:$E$381,4,FALSE))</f>
        <v/>
      </c>
      <c r="AV1406" s="124" t="str">
        <f t="shared" si="435"/>
        <v/>
      </c>
      <c r="AW1406" s="124" t="str">
        <f t="shared" si="436"/>
        <v/>
      </c>
      <c r="AX1406" s="125" t="str">
        <f t="shared" si="437"/>
        <v/>
      </c>
      <c r="AY1406" s="125" t="str">
        <f t="shared" si="438"/>
        <v/>
      </c>
      <c r="AZ1406" s="114" t="str">
        <f>IF(AX1406&amp;AW1406="勤怠未設定","×",IF(AV1406="勤怠修正","×",IF(AC1406="外注","",IF(AA1406="",IF(AY1406&lt;&gt;"","×",""),IF(VLOOKUP(AA1406,カレンダマスタ!$H$66:$I$83,2,FALSE)&lt;&gt;AY1406,"×","OK")))))</f>
        <v/>
      </c>
      <c r="BC1406" s="124" t="str">
        <f>IF(E1406="","",VLOOKUP($E1406,カレンダマスタ!$A$4:$E$381,4,FALSE))</f>
        <v/>
      </c>
      <c r="BD1406" s="122" t="str">
        <f>IF(AC1406="社員","",IF(AG1406=0,"",IF(AD1406="NSTC",IF(COUNTIF(カレンダマスタ!$Q$5:$Q$32,G1406)=1,"OK","×"),
IF(AD1406="NS本社",IF(COUNTIF(カレンダマスタ!$T$5:$T$32,G1406)=1,"OK","×"),IF(COUNTIF(カレンダマスタ!$R$5:$R$32,G1406)=1,"OK","×")))))</f>
        <v/>
      </c>
      <c r="BE1406" s="122" t="str">
        <f>IF(AC1406="社員","",IF(G1406="","",IF(R1406&lt;&gt;"","",IF(AF1406="CS","OK",IF(VLOOKUP(E1406,カレンダマスタ!$A$5:$D$381,4,FALSE)&gt;0,"",IF(OR(G1406*24&gt;10.84,H1406*24&lt;14.5)=TRUE,"×","OK"))))))</f>
        <v/>
      </c>
      <c r="BF1406" s="122" t="str">
        <f t="shared" si="448"/>
        <v/>
      </c>
      <c r="BG1406" s="127" t="str">
        <f t="shared" ref="BG1406:BG1469" si="454">IF(AE1406="派遣","",IF(G1406="","",IF(R1406="有給休暇","",IF(S1406="","×","OK"))))</f>
        <v/>
      </c>
      <c r="BI1406" s="114" t="str">
        <f t="shared" ref="BI1406:BI1440" si="455">IF(OR(AO1406="×",AS1406="×",AZ1406="×",BE1406="×",BF1406="TW未入力",BF1406="週報未入力",BG1406="×"),"×","")</f>
        <v/>
      </c>
    </row>
    <row r="1407" spans="2:61">
      <c r="B1407" s="111"/>
      <c r="C1407" s="536"/>
      <c r="D1407" s="128"/>
      <c r="E1407" s="583"/>
      <c r="F1407" s="128"/>
      <c r="G1407" s="588"/>
      <c r="H1407" s="588"/>
      <c r="I1407" s="130"/>
      <c r="J1407" s="139"/>
      <c r="K1407" s="131"/>
      <c r="L1407" s="132"/>
      <c r="M1407" s="132"/>
      <c r="N1407" s="141"/>
      <c r="O1407" s="139"/>
      <c r="P1407" s="139"/>
      <c r="Q1407" s="139"/>
      <c r="R1407" s="133"/>
      <c r="S1407" s="134"/>
      <c r="T1407" s="434"/>
      <c r="U1407" s="429"/>
      <c r="V1407" s="429" t="str">
        <f t="shared" si="449"/>
        <v/>
      </c>
      <c r="W1407" s="298"/>
      <c r="X1407" s="129" t="str">
        <f t="shared" ref="X1407:X1440" si="456">IF(O1407&lt;&gt;"",O1407/24,"")</f>
        <v/>
      </c>
      <c r="Y1407" s="129" t="str">
        <f t="shared" si="450"/>
        <v/>
      </c>
      <c r="Z1407" s="129" t="str">
        <f t="shared" si="451"/>
        <v/>
      </c>
      <c r="AA1407" s="133" t="str">
        <f t="shared" si="434"/>
        <v/>
      </c>
      <c r="AC1407" s="186" t="str">
        <f>AC1406</f>
        <v/>
      </c>
      <c r="AD1407" s="186" t="str">
        <f>AD1406</f>
        <v/>
      </c>
      <c r="AE1407" s="186" t="str">
        <f>AE1406</f>
        <v/>
      </c>
      <c r="AF1407" s="186" t="str">
        <f>AF1406</f>
        <v/>
      </c>
      <c r="AG1407" s="204">
        <f t="shared" si="452"/>
        <v>0</v>
      </c>
      <c r="AI1407" s="135" t="str">
        <f>IF(月報!G1407&lt;&gt;"",月報!G1407,"")</f>
        <v/>
      </c>
      <c r="AJ1407" s="126" t="str">
        <f>IF(月報!W1407&lt;&gt;"",月報!W1407*24,"")</f>
        <v/>
      </c>
      <c r="AK1407" s="126" t="str">
        <f>IF(月報!P1407&lt;&gt;"",月報!P1407,"")</f>
        <v/>
      </c>
      <c r="AL1407" s="126" t="str">
        <f>IF(月報!Q1407&lt;&gt;"",IF(月報!Q1407="平日残","",月報!Q1407),"")</f>
        <v/>
      </c>
      <c r="AM1407" s="126"/>
      <c r="AN1407" s="126" t="str">
        <f t="shared" si="433"/>
        <v/>
      </c>
      <c r="AO1407" s="126" t="str">
        <f>IF($E1407="","",VLOOKUP($E1407,カレンダマスタ!$A$5:$E$381,5,FALSE))</f>
        <v/>
      </c>
      <c r="AQ1407" s="196" t="str">
        <f>IF(G1407="","",IF(VLOOKUP(E1407,カレンダマスタ!$A$5:$D$381,4,FALSE)=0,"",1))</f>
        <v/>
      </c>
      <c r="AR1407" s="136" t="str">
        <f>IF($G1407="","",IF($AD1407="NSTC",INDEX(カレンダマスタ!$I$26:$O$31,MATCH($G1407,カレンダマスタ!$H$26:$H$31,1),MATCH($H1407,カレンダマスタ!$I$25:$O$25,1)),
IF($AD1407="CS本社",INDEX(カレンダマスタ!$I$36:$O$41,MATCH($G1407,カレンダマスタ!$H$36:$H$41,1),MATCH($H1407,カレンダマスタ!$I$35:$O$35,1)),
IF($AD1407="NS本社",INDEX(カレンダマスタ!$I$94:$O$99,MATCH($G1407,カレンダマスタ!$H$95:$H$100,1),MATCH($H1407,カレンダマスタ!$I$93:$O$93,1)),
IF($AD1407="ODC",INDEX(カレンダマスタ!$I$46:$O$51,MATCH($G1407,カレンダマスタ!$H$46:$H$51,1),MATCH($H1407,カレンダマスタ!$I$45:$O$45,1)),
IF($AD1407="NS東京TC",INDEX(カレンダマスタ!$I$56:$O$61,MATCH($G1407,カレンダマスタ!$H$56:$H$61,1),MATCH($H1407,カレンダマスタ!$I$55:$O$55,1)),""))))))</f>
        <v/>
      </c>
      <c r="AS1407" s="126" t="str">
        <f t="shared" si="453"/>
        <v/>
      </c>
      <c r="AU1407" s="137" t="str">
        <f>IF(E1407="","",VLOOKUP($E1407,カレンダマスタ!$A$4:$E$381,4,FALSE))</f>
        <v/>
      </c>
      <c r="AV1407" s="137" t="str">
        <f t="shared" si="435"/>
        <v/>
      </c>
      <c r="AW1407" s="137" t="str">
        <f t="shared" si="436"/>
        <v/>
      </c>
      <c r="AX1407" s="138" t="str">
        <f t="shared" si="437"/>
        <v/>
      </c>
      <c r="AY1407" s="138" t="str">
        <f t="shared" si="438"/>
        <v/>
      </c>
      <c r="AZ1407" s="130" t="str">
        <f>IF(AX1407&amp;AW1407="勤怠未設定","×",IF(AV1407="勤怠修正","×",IF(AC1407="外注","",IF(AA1407="",IF(AY1407&lt;&gt;"","×",""),IF(VLOOKUP(AA1407,カレンダマスタ!$H$66:$I$83,2,FALSE)&lt;&gt;AY1407,"×","OK")))))</f>
        <v/>
      </c>
      <c r="BC1407" s="137" t="str">
        <f>IF(E1407="","",VLOOKUP($E1407,カレンダマスタ!$A$4:$E$381,4,FALSE))</f>
        <v/>
      </c>
      <c r="BD1407" s="126" t="str">
        <f>IF(AC1407="社員","",IF(AG1407=0,"",IF(AD1407="NSTC",IF(COUNTIF(カレンダマスタ!$Q$5:$Q$32,G1407)=1,"OK","×"),
IF(AD1407="NS本社",IF(COUNTIF(カレンダマスタ!$T$5:$T$32,G1407)=1,"OK","×"),IF(COUNTIF(カレンダマスタ!$R$5:$R$32,G1407)=1,"OK","×")))))</f>
        <v/>
      </c>
      <c r="BE1407" s="126" t="str">
        <f>IF(AC1407="社員","",IF(G1407="","",IF(R1407&lt;&gt;"","",IF(AF1407="CS","OK",IF(VLOOKUP(E1407,カレンダマスタ!$A$5:$D$381,4,FALSE)&gt;0,"",IF(OR(G1407*24&gt;10.84,H1407*24&lt;14.5)=TRUE,"×","OK"))))))</f>
        <v/>
      </c>
      <c r="BF1407" s="126" t="str">
        <f t="shared" si="448"/>
        <v/>
      </c>
      <c r="BG1407" s="126" t="str">
        <f t="shared" si="454"/>
        <v/>
      </c>
      <c r="BI1407" s="130" t="str">
        <f t="shared" si="455"/>
        <v/>
      </c>
    </row>
    <row r="1408" spans="2:61">
      <c r="B1408" s="111"/>
      <c r="C1408" s="536"/>
      <c r="D1408" s="128"/>
      <c r="E1408" s="583"/>
      <c r="F1408" s="128"/>
      <c r="G1408" s="588"/>
      <c r="H1408" s="588"/>
      <c r="I1408" s="130"/>
      <c r="J1408" s="139"/>
      <c r="K1408" s="131"/>
      <c r="L1408" s="132"/>
      <c r="M1408" s="132"/>
      <c r="N1408" s="141"/>
      <c r="O1408" s="139"/>
      <c r="P1408" s="139"/>
      <c r="Q1408" s="139"/>
      <c r="R1408" s="133"/>
      <c r="S1408" s="134"/>
      <c r="T1408" s="434"/>
      <c r="U1408" s="429"/>
      <c r="V1408" s="429" t="str">
        <f t="shared" si="449"/>
        <v/>
      </c>
      <c r="W1408" s="298"/>
      <c r="X1408" s="129" t="str">
        <f t="shared" si="456"/>
        <v/>
      </c>
      <c r="Y1408" s="129" t="str">
        <f t="shared" si="450"/>
        <v/>
      </c>
      <c r="Z1408" s="129" t="str">
        <f t="shared" si="451"/>
        <v/>
      </c>
      <c r="AA1408" s="133" t="str">
        <f t="shared" si="434"/>
        <v/>
      </c>
      <c r="AC1408" s="186" t="str">
        <f>AC1406</f>
        <v/>
      </c>
      <c r="AD1408" s="187" t="str">
        <f>AD1406</f>
        <v/>
      </c>
      <c r="AE1408" s="187" t="str">
        <f>AE1406</f>
        <v/>
      </c>
      <c r="AF1408" s="187" t="str">
        <f>AF1406</f>
        <v/>
      </c>
      <c r="AG1408" s="204">
        <f t="shared" si="452"/>
        <v>0</v>
      </c>
      <c r="AI1408" s="135" t="str">
        <f>IF(月報!G1408&lt;&gt;"",月報!G1408,"")</f>
        <v/>
      </c>
      <c r="AJ1408" s="126" t="str">
        <f>IF(月報!W1408&lt;&gt;"",月報!W1408*24,"")</f>
        <v/>
      </c>
      <c r="AK1408" s="126" t="str">
        <f>IF(月報!P1408&lt;&gt;"",月報!P1408,"")</f>
        <v/>
      </c>
      <c r="AL1408" s="126" t="str">
        <f>IF(月報!Q1408&lt;&gt;"",IF(月報!Q1408="平日残","",月報!Q1408),"")</f>
        <v/>
      </c>
      <c r="AM1408" s="126"/>
      <c r="AN1408" s="126" t="str">
        <f t="shared" si="433"/>
        <v/>
      </c>
      <c r="AO1408" s="126" t="str">
        <f>IF($E1408="","",VLOOKUP($E1408,カレンダマスタ!$A$5:$E$381,5,FALSE))</f>
        <v/>
      </c>
      <c r="AQ1408" s="196" t="str">
        <f>IF(G1408="","",IF(VLOOKUP(E1408,カレンダマスタ!$A$5:$D$381,4,FALSE)=0,"",1))</f>
        <v/>
      </c>
      <c r="AR1408" s="136" t="str">
        <f>IF($G1408="","",IF($AD1408="NSTC",INDEX(カレンダマスタ!$I$26:$O$31,MATCH($G1408,カレンダマスタ!$H$26:$H$31,1),MATCH($H1408,カレンダマスタ!$I$25:$O$25,1)),
IF($AD1408="CS本社",INDEX(カレンダマスタ!$I$36:$O$41,MATCH($G1408,カレンダマスタ!$H$36:$H$41,1),MATCH($H1408,カレンダマスタ!$I$35:$O$35,1)),
IF($AD1408="NS本社",INDEX(カレンダマスタ!$I$94:$O$99,MATCH($G1408,カレンダマスタ!$H$95:$H$100,1),MATCH($H1408,カレンダマスタ!$I$93:$O$93,1)),
IF($AD1408="ODC",INDEX(カレンダマスタ!$I$46:$O$51,MATCH($G1408,カレンダマスタ!$H$46:$H$51,1),MATCH($H1408,カレンダマスタ!$I$45:$O$45,1)),
IF($AD1408="NS東京TC",INDEX(カレンダマスタ!$I$56:$O$61,MATCH($G1408,カレンダマスタ!$H$56:$H$61,1),MATCH($H1408,カレンダマスタ!$I$55:$O$55,1)),""))))))</f>
        <v/>
      </c>
      <c r="AS1408" s="126" t="str">
        <f t="shared" si="453"/>
        <v/>
      </c>
      <c r="AU1408" s="137" t="str">
        <f>IF(E1408="","",VLOOKUP($E1408,カレンダマスタ!$A$4:$E$381,4,FALSE))</f>
        <v/>
      </c>
      <c r="AV1408" s="137" t="str">
        <f t="shared" si="435"/>
        <v/>
      </c>
      <c r="AW1408" s="137" t="str">
        <f t="shared" si="436"/>
        <v/>
      </c>
      <c r="AX1408" s="138" t="str">
        <f t="shared" si="437"/>
        <v/>
      </c>
      <c r="AY1408" s="138" t="str">
        <f t="shared" si="438"/>
        <v/>
      </c>
      <c r="AZ1408" s="130" t="str">
        <f>IF(AX1408&amp;AW1408="勤怠未設定","×",IF(AV1408="勤怠修正","×",IF(AC1408="外注","",IF(AA1408="",IF(AY1408&lt;&gt;"","×",""),IF(VLOOKUP(AA1408,カレンダマスタ!$H$66:$I$83,2,FALSE)&lt;&gt;AY1408,"×","OK")))))</f>
        <v/>
      </c>
      <c r="BC1408" s="137" t="str">
        <f>IF(E1408="","",VLOOKUP($E1408,カレンダマスタ!$A$4:$E$381,4,FALSE))</f>
        <v/>
      </c>
      <c r="BD1408" s="126" t="str">
        <f>IF(AC1408="社員","",IF(AG1408=0,"",IF(AD1408="NSTC",IF(COUNTIF(カレンダマスタ!$Q$5:$Q$32,G1408)=1,"OK","×"),
IF(AD1408="NS本社",IF(COUNTIF(カレンダマスタ!$T$5:$T$32,G1408)=1,"OK","×"),IF(COUNTIF(カレンダマスタ!$R$5:$R$32,G1408)=1,"OK","×")))))</f>
        <v/>
      </c>
      <c r="BE1408" s="126" t="str">
        <f>IF(AC1408="社員","",IF(G1408="","",IF(R1408&lt;&gt;"","",IF(AF1408="CS","OK",IF(VLOOKUP(E1408,カレンダマスタ!$A$5:$D$381,4,FALSE)&gt;0,"",IF(OR(G1408*24&gt;10.84,H1408*24&lt;14.5)=TRUE,"×","OK"))))))</f>
        <v/>
      </c>
      <c r="BF1408" s="126" t="str">
        <f t="shared" si="448"/>
        <v/>
      </c>
      <c r="BG1408" s="126" t="str">
        <f t="shared" si="454"/>
        <v/>
      </c>
      <c r="BI1408" s="130" t="str">
        <f t="shared" si="455"/>
        <v/>
      </c>
    </row>
    <row r="1409" spans="2:61">
      <c r="B1409" s="111"/>
      <c r="C1409" s="536"/>
      <c r="D1409" s="128"/>
      <c r="E1409" s="583"/>
      <c r="F1409" s="128"/>
      <c r="G1409" s="588"/>
      <c r="H1409" s="588"/>
      <c r="I1409" s="130"/>
      <c r="J1409" s="139"/>
      <c r="K1409" s="131"/>
      <c r="L1409" s="132"/>
      <c r="M1409" s="132"/>
      <c r="N1409" s="141"/>
      <c r="O1409" s="139"/>
      <c r="P1409" s="139"/>
      <c r="Q1409" s="139"/>
      <c r="R1409" s="133"/>
      <c r="S1409" s="134"/>
      <c r="T1409" s="434"/>
      <c r="U1409" s="429"/>
      <c r="V1409" s="429" t="str">
        <f t="shared" si="449"/>
        <v/>
      </c>
      <c r="W1409" s="298"/>
      <c r="X1409" s="129" t="str">
        <f t="shared" si="456"/>
        <v/>
      </c>
      <c r="Y1409" s="129" t="str">
        <f t="shared" si="450"/>
        <v/>
      </c>
      <c r="Z1409" s="129" t="str">
        <f t="shared" si="451"/>
        <v/>
      </c>
      <c r="AA1409" s="133" t="str">
        <f t="shared" si="434"/>
        <v/>
      </c>
      <c r="AC1409" s="186" t="str">
        <f>AC1406</f>
        <v/>
      </c>
      <c r="AD1409" s="187" t="str">
        <f>AD1406</f>
        <v/>
      </c>
      <c r="AE1409" s="187" t="str">
        <f>AE1406</f>
        <v/>
      </c>
      <c r="AF1409" s="187" t="str">
        <f>AF1406</f>
        <v/>
      </c>
      <c r="AG1409" s="204">
        <f t="shared" si="452"/>
        <v>0</v>
      </c>
      <c r="AI1409" s="140" t="str">
        <f>IF(月報!G1409&lt;&gt;"",月報!G1409,"")</f>
        <v/>
      </c>
      <c r="AJ1409" s="126" t="str">
        <f>IF(月報!W1409&lt;&gt;"",月報!W1409*24,"")</f>
        <v/>
      </c>
      <c r="AK1409" s="126" t="str">
        <f>IF(月報!P1409&lt;&gt;"",月報!P1409,"")</f>
        <v/>
      </c>
      <c r="AL1409" s="126" t="str">
        <f>IF(月報!Q1409&lt;&gt;"",IF(月報!Q1409="平日残","",月報!Q1409),"")</f>
        <v/>
      </c>
      <c r="AM1409" s="126"/>
      <c r="AN1409" s="126" t="str">
        <f t="shared" si="433"/>
        <v/>
      </c>
      <c r="AO1409" s="126" t="str">
        <f>IF($E1409="","",VLOOKUP($E1409,カレンダマスタ!$A$5:$E$381,5,FALSE))</f>
        <v/>
      </c>
      <c r="AQ1409" s="196" t="str">
        <f>IF(G1409="","",IF(VLOOKUP(E1409,カレンダマスタ!$A$5:$D$381,4,FALSE)=0,"",1))</f>
        <v/>
      </c>
      <c r="AR1409" s="136" t="str">
        <f>IF($G1409="","",IF($AD1409="NSTC",INDEX(カレンダマスタ!$I$26:$O$31,MATCH($G1409,カレンダマスタ!$H$26:$H$31,1),MATCH($H1409,カレンダマスタ!$I$25:$O$25,1)),
IF($AD1409="CS本社",INDEX(カレンダマスタ!$I$36:$O$41,MATCH($G1409,カレンダマスタ!$H$36:$H$41,1),MATCH($H1409,カレンダマスタ!$I$35:$O$35,1)),
IF($AD1409="NS本社",INDEX(カレンダマスタ!$I$94:$O$99,MATCH($G1409,カレンダマスタ!$H$95:$H$100,1),MATCH($H1409,カレンダマスタ!$I$93:$O$93,1)),
IF($AD1409="ODC",INDEX(カレンダマスタ!$I$46:$O$51,MATCH($G1409,カレンダマスタ!$H$46:$H$51,1),MATCH($H1409,カレンダマスタ!$I$45:$O$45,1)),
IF($AD1409="NS東京TC",INDEX(カレンダマスタ!$I$56:$O$61,MATCH($G1409,カレンダマスタ!$H$56:$H$61,1),MATCH($H1409,カレンダマスタ!$I$55:$O$55,1)),""))))))</f>
        <v/>
      </c>
      <c r="AS1409" s="126" t="str">
        <f t="shared" si="453"/>
        <v/>
      </c>
      <c r="AU1409" s="137" t="str">
        <f>IF(E1409="","",VLOOKUP($E1409,カレンダマスタ!$A$4:$E$381,4,FALSE))</f>
        <v/>
      </c>
      <c r="AV1409" s="137" t="str">
        <f t="shared" si="435"/>
        <v/>
      </c>
      <c r="AW1409" s="137" t="str">
        <f t="shared" si="436"/>
        <v/>
      </c>
      <c r="AX1409" s="138" t="str">
        <f t="shared" si="437"/>
        <v/>
      </c>
      <c r="AY1409" s="138" t="str">
        <f t="shared" si="438"/>
        <v/>
      </c>
      <c r="AZ1409" s="130" t="str">
        <f>IF(AX1409&amp;AW1409="勤怠未設定","×",IF(AV1409="勤怠修正","×",IF(AC1409="外注","",IF(AA1409="",IF(AY1409&lt;&gt;"","×",""),IF(VLOOKUP(AA1409,カレンダマスタ!$H$66:$I$83,2,FALSE)&lt;&gt;AY1409,"×","OK")))))</f>
        <v/>
      </c>
      <c r="BC1409" s="137" t="str">
        <f>IF(E1409="","",VLOOKUP($E1409,カレンダマスタ!$A$4:$E$381,4,FALSE))</f>
        <v/>
      </c>
      <c r="BD1409" s="126" t="str">
        <f>IF(AC1409="社員","",IF(AG1409=0,"",IF(AD1409="NSTC",IF(COUNTIF(カレンダマスタ!$Q$5:$Q$32,G1409)=1,"OK","×"),
IF(AD1409="NS本社",IF(COUNTIF(カレンダマスタ!$T$5:$T$32,G1409)=1,"OK","×"),IF(COUNTIF(カレンダマスタ!$R$5:$R$32,G1409)=1,"OK","×")))))</f>
        <v/>
      </c>
      <c r="BE1409" s="126" t="str">
        <f>IF(AC1409="社員","",IF(G1409="","",IF(R1409&lt;&gt;"","",IF(AF1409="CS","OK",IF(VLOOKUP(E1409,カレンダマスタ!$A$5:$D$381,4,FALSE)&gt;0,"",IF(OR(G1409*24&gt;10.84,H1409*24&lt;14.5)=TRUE,"×","OK"))))))</f>
        <v/>
      </c>
      <c r="BF1409" s="126" t="str">
        <f t="shared" si="448"/>
        <v/>
      </c>
      <c r="BG1409" s="126" t="str">
        <f t="shared" si="454"/>
        <v/>
      </c>
      <c r="BI1409" s="130" t="str">
        <f t="shared" si="455"/>
        <v/>
      </c>
    </row>
    <row r="1410" spans="2:61">
      <c r="B1410" s="111"/>
      <c r="C1410" s="536"/>
      <c r="D1410" s="128"/>
      <c r="E1410" s="583"/>
      <c r="F1410" s="128"/>
      <c r="G1410" s="588"/>
      <c r="H1410" s="588"/>
      <c r="I1410" s="130"/>
      <c r="J1410" s="139"/>
      <c r="K1410" s="131"/>
      <c r="L1410" s="132"/>
      <c r="M1410" s="132"/>
      <c r="N1410" s="141"/>
      <c r="O1410" s="139"/>
      <c r="P1410" s="139"/>
      <c r="Q1410" s="139"/>
      <c r="R1410" s="133"/>
      <c r="S1410" s="134"/>
      <c r="T1410" s="434"/>
      <c r="U1410" s="429"/>
      <c r="V1410" s="429" t="str">
        <f t="shared" si="449"/>
        <v/>
      </c>
      <c r="W1410" s="298"/>
      <c r="X1410" s="129" t="str">
        <f t="shared" si="456"/>
        <v/>
      </c>
      <c r="Y1410" s="129" t="str">
        <f t="shared" si="450"/>
        <v/>
      </c>
      <c r="Z1410" s="129" t="str">
        <f t="shared" si="451"/>
        <v/>
      </c>
      <c r="AA1410" s="133" t="str">
        <f t="shared" si="434"/>
        <v/>
      </c>
      <c r="AC1410" s="186" t="str">
        <f>AC1406</f>
        <v/>
      </c>
      <c r="AD1410" s="187" t="str">
        <f>AD1406</f>
        <v/>
      </c>
      <c r="AE1410" s="187" t="str">
        <f>AE1406</f>
        <v/>
      </c>
      <c r="AF1410" s="187" t="str">
        <f>AF1406</f>
        <v/>
      </c>
      <c r="AG1410" s="204">
        <f t="shared" si="452"/>
        <v>0</v>
      </c>
      <c r="AI1410" s="140" t="str">
        <f>IF(月報!G1410&lt;&gt;"",月報!G1410,"")</f>
        <v/>
      </c>
      <c r="AJ1410" s="126" t="str">
        <f>IF(月報!W1410&lt;&gt;"",月報!W1410*24,"")</f>
        <v/>
      </c>
      <c r="AK1410" s="126" t="str">
        <f>IF(月報!P1410&lt;&gt;"",月報!P1410,"")</f>
        <v/>
      </c>
      <c r="AL1410" s="126" t="str">
        <f>IF(月報!Q1410&lt;&gt;"",IF(月報!Q1410="平日残","",月報!Q1410),"")</f>
        <v/>
      </c>
      <c r="AM1410" s="126"/>
      <c r="AN1410" s="126" t="str">
        <f t="shared" si="433"/>
        <v/>
      </c>
      <c r="AO1410" s="126" t="str">
        <f>IF($E1410="","",VLOOKUP($E1410,カレンダマスタ!$A$5:$E$381,5,FALSE))</f>
        <v/>
      </c>
      <c r="AQ1410" s="196" t="str">
        <f>IF(G1410="","",IF(VLOOKUP(E1410,カレンダマスタ!$A$5:$D$381,4,FALSE)=0,"",1))</f>
        <v/>
      </c>
      <c r="AR1410" s="136" t="str">
        <f>IF($G1410="","",IF($AD1410="NSTC",INDEX(カレンダマスタ!$I$26:$O$31,MATCH($G1410,カレンダマスタ!$H$26:$H$31,1),MATCH($H1410,カレンダマスタ!$I$25:$O$25,1)),
IF($AD1410="CS本社",INDEX(カレンダマスタ!$I$36:$O$41,MATCH($G1410,カレンダマスタ!$H$36:$H$41,1),MATCH($H1410,カレンダマスタ!$I$35:$O$35,1)),
IF($AD1410="NS本社",INDEX(カレンダマスタ!$I$94:$O$99,MATCH($G1410,カレンダマスタ!$H$95:$H$100,1),MATCH($H1410,カレンダマスタ!$I$93:$O$93,1)),
IF($AD1410="ODC",INDEX(カレンダマスタ!$I$46:$O$51,MATCH($G1410,カレンダマスタ!$H$46:$H$51,1),MATCH($H1410,カレンダマスタ!$I$45:$O$45,1)),
IF($AD1410="NS東京TC",INDEX(カレンダマスタ!$I$56:$O$61,MATCH($G1410,カレンダマスタ!$H$56:$H$61,1),MATCH($H1410,カレンダマスタ!$I$55:$O$55,1)),""))))))</f>
        <v/>
      </c>
      <c r="AS1410" s="126" t="str">
        <f t="shared" si="453"/>
        <v/>
      </c>
      <c r="AU1410" s="137" t="str">
        <f>IF(E1410="","",VLOOKUP($E1410,カレンダマスタ!$A$4:$E$381,4,FALSE))</f>
        <v/>
      </c>
      <c r="AV1410" s="137" t="str">
        <f t="shared" si="435"/>
        <v/>
      </c>
      <c r="AW1410" s="137" t="str">
        <f t="shared" si="436"/>
        <v/>
      </c>
      <c r="AX1410" s="138" t="str">
        <f t="shared" si="437"/>
        <v/>
      </c>
      <c r="AY1410" s="138" t="str">
        <f t="shared" si="438"/>
        <v/>
      </c>
      <c r="AZ1410" s="130" t="str">
        <f>IF(AX1410&amp;AW1410="勤怠未設定","×",IF(AV1410="勤怠修正","×",IF(AC1410="外注","",IF(AA1410="",IF(AY1410&lt;&gt;"","×",""),IF(VLOOKUP(AA1410,カレンダマスタ!$H$66:$I$83,2,FALSE)&lt;&gt;AY1410,"×","OK")))))</f>
        <v/>
      </c>
      <c r="BC1410" s="137" t="str">
        <f>IF(E1410="","",VLOOKUP($E1410,カレンダマスタ!$A$4:$E$381,4,FALSE))</f>
        <v/>
      </c>
      <c r="BD1410" s="126" t="str">
        <f>IF(AC1410="社員","",IF(AG1410=0,"",IF(AD1410="NSTC",IF(COUNTIF(カレンダマスタ!$Q$5:$Q$32,G1410)=1,"OK","×"),
IF(AD1410="NS本社",IF(COUNTIF(カレンダマスタ!$T$5:$T$32,G1410)=1,"OK","×"),IF(COUNTIF(カレンダマスタ!$R$5:$R$32,G1410)=1,"OK","×")))))</f>
        <v/>
      </c>
      <c r="BE1410" s="126" t="str">
        <f>IF(AC1410="社員","",IF(G1410="","",IF(R1410&lt;&gt;"","",IF(AF1410="CS","OK",IF(VLOOKUP(E1410,カレンダマスタ!$A$5:$D$381,4,FALSE)&gt;0,"",IF(OR(G1410*24&gt;10.84,H1410*24&lt;14.5)=TRUE,"×","OK"))))))</f>
        <v/>
      </c>
      <c r="BF1410" s="126" t="str">
        <f t="shared" si="448"/>
        <v/>
      </c>
      <c r="BG1410" s="126" t="str">
        <f t="shared" si="454"/>
        <v/>
      </c>
      <c r="BI1410" s="130" t="str">
        <f t="shared" si="455"/>
        <v/>
      </c>
    </row>
    <row r="1411" spans="2:61">
      <c r="B1411" s="111"/>
      <c r="C1411" s="536"/>
      <c r="D1411" s="128"/>
      <c r="E1411" s="583"/>
      <c r="F1411" s="128"/>
      <c r="G1411" s="588"/>
      <c r="H1411" s="588"/>
      <c r="I1411" s="130"/>
      <c r="J1411" s="139"/>
      <c r="K1411" s="131"/>
      <c r="L1411" s="132"/>
      <c r="M1411" s="132"/>
      <c r="N1411" s="141"/>
      <c r="O1411" s="139"/>
      <c r="P1411" s="139"/>
      <c r="Q1411" s="139"/>
      <c r="R1411" s="133"/>
      <c r="S1411" s="134"/>
      <c r="T1411" s="434"/>
      <c r="U1411" s="429"/>
      <c r="V1411" s="429" t="str">
        <f t="shared" si="449"/>
        <v/>
      </c>
      <c r="W1411" s="298"/>
      <c r="X1411" s="129" t="str">
        <f t="shared" si="456"/>
        <v/>
      </c>
      <c r="Y1411" s="129" t="str">
        <f t="shared" si="450"/>
        <v/>
      </c>
      <c r="Z1411" s="129" t="str">
        <f t="shared" si="451"/>
        <v/>
      </c>
      <c r="AA1411" s="133" t="str">
        <f t="shared" si="434"/>
        <v/>
      </c>
      <c r="AC1411" s="186" t="str">
        <f>AC1406</f>
        <v/>
      </c>
      <c r="AD1411" s="187" t="str">
        <f>AD1406</f>
        <v/>
      </c>
      <c r="AE1411" s="187" t="str">
        <f>AE1406</f>
        <v/>
      </c>
      <c r="AF1411" s="187" t="str">
        <f>AF1406</f>
        <v/>
      </c>
      <c r="AG1411" s="204">
        <f t="shared" si="452"/>
        <v>0</v>
      </c>
      <c r="AI1411" s="135" t="str">
        <f>IF(月報!G1411&lt;&gt;"",月報!G1411,"")</f>
        <v/>
      </c>
      <c r="AJ1411" s="126" t="str">
        <f>IF(月報!W1411&lt;&gt;"",月報!W1411*24,"")</f>
        <v/>
      </c>
      <c r="AK1411" s="126" t="str">
        <f>IF(月報!P1411&lt;&gt;"",月報!P1411,"")</f>
        <v/>
      </c>
      <c r="AL1411" s="126" t="str">
        <f>IF(月報!Q1411&lt;&gt;"",IF(月報!Q1411="平日残","",月報!Q1411),"")</f>
        <v/>
      </c>
      <c r="AM1411" s="126"/>
      <c r="AN1411" s="126" t="str">
        <f t="shared" si="433"/>
        <v/>
      </c>
      <c r="AO1411" s="126" t="str">
        <f>IF($E1411="","",VLOOKUP($E1411,カレンダマスタ!$A$5:$E$381,5,FALSE))</f>
        <v/>
      </c>
      <c r="AQ1411" s="196" t="str">
        <f>IF(G1411="","",IF(VLOOKUP(E1411,カレンダマスタ!$A$5:$D$381,4,FALSE)=0,"",1))</f>
        <v/>
      </c>
      <c r="AR1411" s="136" t="str">
        <f>IF($G1411="","",IF($AD1411="NSTC",INDEX(カレンダマスタ!$I$26:$O$31,MATCH($G1411,カレンダマスタ!$H$26:$H$31,1),MATCH($H1411,カレンダマスタ!$I$25:$O$25,1)),
IF($AD1411="CS本社",INDEX(カレンダマスタ!$I$36:$O$41,MATCH($G1411,カレンダマスタ!$H$36:$H$41,1),MATCH($H1411,カレンダマスタ!$I$35:$O$35,1)),
IF($AD1411="NS本社",INDEX(カレンダマスタ!$I$94:$O$99,MATCH($G1411,カレンダマスタ!$H$95:$H$100,1),MATCH($H1411,カレンダマスタ!$I$93:$O$93,1)),
IF($AD1411="ODC",INDEX(カレンダマスタ!$I$46:$O$51,MATCH($G1411,カレンダマスタ!$H$46:$H$51,1),MATCH($H1411,カレンダマスタ!$I$45:$O$45,1)),
IF($AD1411="NS東京TC",INDEX(カレンダマスタ!$I$56:$O$61,MATCH($G1411,カレンダマスタ!$H$56:$H$61,1),MATCH($H1411,カレンダマスタ!$I$55:$O$55,1)),""))))))</f>
        <v/>
      </c>
      <c r="AS1411" s="126" t="str">
        <f t="shared" si="453"/>
        <v/>
      </c>
      <c r="AU1411" s="137" t="str">
        <f>IF(E1411="","",VLOOKUP($E1411,カレンダマスタ!$A$4:$E$381,4,FALSE))</f>
        <v/>
      </c>
      <c r="AV1411" s="137" t="str">
        <f t="shared" si="435"/>
        <v/>
      </c>
      <c r="AW1411" s="137" t="str">
        <f t="shared" si="436"/>
        <v/>
      </c>
      <c r="AX1411" s="138" t="str">
        <f t="shared" si="437"/>
        <v/>
      </c>
      <c r="AY1411" s="138" t="str">
        <f t="shared" si="438"/>
        <v/>
      </c>
      <c r="AZ1411" s="130" t="str">
        <f>IF(AX1411&amp;AW1411="勤怠未設定","×",IF(AV1411="勤怠修正","×",IF(AC1411="外注","",IF(AA1411="",IF(AY1411&lt;&gt;"","×",""),IF(VLOOKUP(AA1411,カレンダマスタ!$H$66:$I$83,2,FALSE)&lt;&gt;AY1411,"×","OK")))))</f>
        <v/>
      </c>
      <c r="BC1411" s="137" t="str">
        <f>IF(E1411="","",VLOOKUP($E1411,カレンダマスタ!$A$4:$E$381,4,FALSE))</f>
        <v/>
      </c>
      <c r="BD1411" s="126" t="str">
        <f>IF(AC1411="社員","",IF(AG1411=0,"",IF(AD1411="NSTC",IF(COUNTIF(カレンダマスタ!$Q$5:$Q$32,G1411)=1,"OK","×"),
IF(AD1411="NS本社",IF(COUNTIF(カレンダマスタ!$T$5:$T$32,G1411)=1,"OK","×"),IF(COUNTIF(カレンダマスタ!$R$5:$R$32,G1411)=1,"OK","×")))))</f>
        <v/>
      </c>
      <c r="BE1411" s="126" t="str">
        <f>IF(AC1411="社員","",IF(G1411="","",IF(R1411&lt;&gt;"","",IF(AF1411="CS","OK",IF(VLOOKUP(E1411,カレンダマスタ!$A$5:$D$381,4,FALSE)&gt;0,"",IF(OR(G1411*24&gt;10.84,H1411*24&lt;14.5)=TRUE,"×","OK"))))))</f>
        <v/>
      </c>
      <c r="BF1411" s="126" t="str">
        <f t="shared" si="448"/>
        <v/>
      </c>
      <c r="BG1411" s="126" t="str">
        <f t="shared" si="454"/>
        <v/>
      </c>
      <c r="BI1411" s="130" t="str">
        <f t="shared" si="455"/>
        <v/>
      </c>
    </row>
    <row r="1412" spans="2:61">
      <c r="B1412" s="111"/>
      <c r="C1412" s="537"/>
      <c r="D1412" s="142"/>
      <c r="E1412" s="584"/>
      <c r="F1412" s="142"/>
      <c r="G1412" s="589"/>
      <c r="H1412" s="589"/>
      <c r="I1412" s="144"/>
      <c r="J1412" s="148"/>
      <c r="K1412" s="145"/>
      <c r="L1412" s="146"/>
      <c r="M1412" s="146"/>
      <c r="N1412" s="147"/>
      <c r="O1412" s="148"/>
      <c r="P1412" s="148"/>
      <c r="Q1412" s="148"/>
      <c r="R1412" s="149"/>
      <c r="S1412" s="156"/>
      <c r="T1412" s="435"/>
      <c r="U1412" s="430"/>
      <c r="V1412" s="430" t="str">
        <f t="shared" si="449"/>
        <v/>
      </c>
      <c r="W1412" s="298"/>
      <c r="X1412" s="143" t="str">
        <f t="shared" si="456"/>
        <v/>
      </c>
      <c r="Y1412" s="143" t="str">
        <f t="shared" si="450"/>
        <v/>
      </c>
      <c r="Z1412" s="143" t="str">
        <f t="shared" si="451"/>
        <v/>
      </c>
      <c r="AA1412" s="149" t="str">
        <f t="shared" si="434"/>
        <v/>
      </c>
      <c r="AC1412" s="188" t="str">
        <f>AC1406</f>
        <v/>
      </c>
      <c r="AD1412" s="189" t="str">
        <f>AD1406</f>
        <v/>
      </c>
      <c r="AE1412" s="189" t="str">
        <f>AE1406</f>
        <v/>
      </c>
      <c r="AF1412" s="189" t="str">
        <f>AF1406</f>
        <v/>
      </c>
      <c r="AG1412" s="205">
        <f t="shared" si="452"/>
        <v>0</v>
      </c>
      <c r="AI1412" s="150" t="str">
        <f>IF(月報!G1412&lt;&gt;"",月報!G1412,"")</f>
        <v/>
      </c>
      <c r="AJ1412" s="151" t="str">
        <f>IF(月報!W1412&lt;&gt;"",月報!W1412*24,"")</f>
        <v/>
      </c>
      <c r="AK1412" s="151" t="str">
        <f>IF(月報!P1412&lt;&gt;"",月報!P1412,"")</f>
        <v/>
      </c>
      <c r="AL1412" s="151" t="str">
        <f>IF(月報!Q1412&lt;&gt;"",IF(月報!Q1412="平日残","",月報!Q1412),"")</f>
        <v/>
      </c>
      <c r="AM1412" s="151"/>
      <c r="AN1412" s="151" t="str">
        <f t="shared" si="433"/>
        <v/>
      </c>
      <c r="AO1412" s="151" t="str">
        <f>IF($E1412="","",VLOOKUP($E1412,カレンダマスタ!$A$5:$E$381,5,FALSE))</f>
        <v/>
      </c>
      <c r="AQ1412" s="197" t="str">
        <f>IF(G1412="","",IF(VLOOKUP(E1412,カレンダマスタ!$A$5:$D$381,4,FALSE)=0,"",1))</f>
        <v/>
      </c>
      <c r="AR1412" s="152" t="str">
        <f>IF($G1412="","",IF($AD1412="NSTC",INDEX(カレンダマスタ!$I$26:$O$31,MATCH($G1412,カレンダマスタ!$H$26:$H$31,1),MATCH($H1412,カレンダマスタ!$I$25:$O$25,1)),
IF($AD1412="CS本社",INDEX(カレンダマスタ!$I$36:$O$41,MATCH($G1412,カレンダマスタ!$H$36:$H$41,1),MATCH($H1412,カレンダマスタ!$I$35:$O$35,1)),
IF($AD1412="NS本社",INDEX(カレンダマスタ!$I$94:$O$99,MATCH($G1412,カレンダマスタ!$H$95:$H$100,1),MATCH($H1412,カレンダマスタ!$I$93:$O$93,1)),
IF($AD1412="ODC",INDEX(カレンダマスタ!$I$46:$O$51,MATCH($G1412,カレンダマスタ!$H$46:$H$51,1),MATCH($H1412,カレンダマスタ!$I$45:$O$45,1)),
IF($AD1412="NS東京TC",INDEX(カレンダマスタ!$I$56:$O$61,MATCH($G1412,カレンダマスタ!$H$56:$H$61,1),MATCH($H1412,カレンダマスタ!$I$55:$O$55,1)),""))))))</f>
        <v/>
      </c>
      <c r="AS1412" s="151" t="str">
        <f t="shared" si="453"/>
        <v/>
      </c>
      <c r="AU1412" s="153" t="str">
        <f>IF(E1412="","",VLOOKUP($E1412,カレンダマスタ!$A$4:$E$381,4,FALSE))</f>
        <v/>
      </c>
      <c r="AV1412" s="153" t="str">
        <f t="shared" si="435"/>
        <v/>
      </c>
      <c r="AW1412" s="153" t="str">
        <f t="shared" si="436"/>
        <v/>
      </c>
      <c r="AX1412" s="154" t="str">
        <f t="shared" si="437"/>
        <v/>
      </c>
      <c r="AY1412" s="154" t="str">
        <f t="shared" si="438"/>
        <v/>
      </c>
      <c r="AZ1412" s="144" t="str">
        <f>IF(AX1412&amp;AW1412="勤怠未設定","×",IF(AV1412="勤怠修正","×",IF(AC1412="外注","",IF(AA1412="",IF(AY1412&lt;&gt;"","×",""),IF(VLOOKUP(AA1412,カレンダマスタ!$H$66:$I$83,2,FALSE)&lt;&gt;AY1412,"×","OK")))))</f>
        <v/>
      </c>
      <c r="BC1412" s="153" t="str">
        <f>IF(E1412="","",VLOOKUP($E1412,カレンダマスタ!$A$4:$E$381,4,FALSE))</f>
        <v/>
      </c>
      <c r="BD1412" s="151" t="str">
        <f>IF(AC1412="社員","",IF(AG1412=0,"",IF(AD1412="NSTC",IF(COUNTIF(カレンダマスタ!$Q$5:$Q$32,G1412)=1,"OK","×"),
IF(AD1412="NS本社",IF(COUNTIF(カレンダマスタ!$T$5:$T$32,G1412)=1,"OK","×"),IF(COUNTIF(カレンダマスタ!$R$5:$R$32,G1412)=1,"OK","×")))))</f>
        <v/>
      </c>
      <c r="BE1412" s="151" t="str">
        <f>IF(AC1412="社員","",IF(G1412="","",IF(R1412&lt;&gt;"","",IF(AF1412="CS","OK",IF(VLOOKUP(E1412,カレンダマスタ!$A$5:$D$381,4,FALSE)&gt;0,"",IF(OR(G1412*24&gt;10.84,H1412*24&lt;14.5)=TRUE,"×","OK"))))))</f>
        <v/>
      </c>
      <c r="BF1412" s="151" t="str">
        <f t="shared" si="448"/>
        <v/>
      </c>
      <c r="BG1412" s="151" t="str">
        <f t="shared" si="454"/>
        <v/>
      </c>
      <c r="BI1412" s="144" t="str">
        <f t="shared" si="455"/>
        <v/>
      </c>
    </row>
    <row r="1413" spans="2:61">
      <c r="B1413" s="111"/>
      <c r="C1413" s="535"/>
      <c r="D1413" s="112"/>
      <c r="E1413" s="582"/>
      <c r="F1413" s="112"/>
      <c r="G1413" s="587"/>
      <c r="H1413" s="587"/>
      <c r="I1413" s="114"/>
      <c r="J1413" s="118"/>
      <c r="K1413" s="115"/>
      <c r="L1413" s="116"/>
      <c r="M1413" s="116"/>
      <c r="N1413" s="117"/>
      <c r="O1413" s="118"/>
      <c r="P1413" s="118"/>
      <c r="Q1413" s="118"/>
      <c r="R1413" s="119"/>
      <c r="S1413" s="120"/>
      <c r="T1413" s="433"/>
      <c r="U1413" s="431">
        <f>SUM(T1413:T1419)</f>
        <v>0</v>
      </c>
      <c r="V1413" s="431" t="str">
        <f t="shared" si="449"/>
        <v/>
      </c>
      <c r="W1413" s="298"/>
      <c r="X1413" s="113" t="str">
        <f t="shared" si="456"/>
        <v/>
      </c>
      <c r="Y1413" s="113" t="str">
        <f t="shared" si="450"/>
        <v/>
      </c>
      <c r="Z1413" s="113" t="str">
        <f t="shared" si="451"/>
        <v/>
      </c>
      <c r="AA1413" s="119" t="str">
        <f t="shared" si="434"/>
        <v/>
      </c>
      <c r="AC1413" s="190" t="str">
        <f>AC1406</f>
        <v/>
      </c>
      <c r="AD1413" s="191" t="str">
        <f>AD1406</f>
        <v/>
      </c>
      <c r="AE1413" s="191" t="str">
        <f>AE1406</f>
        <v/>
      </c>
      <c r="AF1413" s="191" t="str">
        <f>AF1406</f>
        <v/>
      </c>
      <c r="AG1413" s="206">
        <f t="shared" si="452"/>
        <v>0</v>
      </c>
      <c r="AI1413" s="155" t="str">
        <f>IF(月報!G1413&lt;&gt;"",月報!G1413,"")</f>
        <v/>
      </c>
      <c r="AJ1413" s="122" t="str">
        <f>IF(月報!W1413&lt;&gt;"",月報!W1413*24,"")</f>
        <v/>
      </c>
      <c r="AK1413" s="122" t="str">
        <f>IF(月報!P1413&lt;&gt;"",月報!P1413,"")</f>
        <v/>
      </c>
      <c r="AL1413" s="122" t="str">
        <f>IF(月報!Q1413&lt;&gt;"",IF(月報!Q1413="平日残","",月報!Q1413),"")</f>
        <v/>
      </c>
      <c r="AM1413" s="122"/>
      <c r="AN1413" s="122" t="str">
        <f t="shared" si="433"/>
        <v/>
      </c>
      <c r="AO1413" s="122" t="str">
        <f>IF($E1413="","",VLOOKUP($E1413,カレンダマスタ!$A$5:$E$381,5,FALSE))</f>
        <v/>
      </c>
      <c r="AQ1413" s="195" t="str">
        <f>IF(G1413="","",IF(VLOOKUP(E1413,カレンダマスタ!$A$5:$D$381,4,FALSE)=0,"",1))</f>
        <v/>
      </c>
      <c r="AR1413" s="123" t="str">
        <f>IF($G1413="","",IF($AD1413="NSTC",INDEX(カレンダマスタ!$I$26:$O$31,MATCH($G1413,カレンダマスタ!$H$26:$H$31,1),MATCH($H1413,カレンダマスタ!$I$25:$O$25,1)),
IF($AD1413="CS本社",INDEX(カレンダマスタ!$I$36:$O$41,MATCH($G1413,カレンダマスタ!$H$36:$H$41,1),MATCH($H1413,カレンダマスタ!$I$35:$O$35,1)),
IF($AD1413="NS本社",INDEX(カレンダマスタ!$I$94:$O$99,MATCH($G1413,カレンダマスタ!$H$95:$H$100,1),MATCH($H1413,カレンダマスタ!$I$93:$O$93,1)),
IF($AD1413="ODC",INDEX(カレンダマスタ!$I$46:$O$51,MATCH($G1413,カレンダマスタ!$H$46:$H$51,1),MATCH($H1413,カレンダマスタ!$I$45:$O$45,1)),
IF($AD1413="NS東京TC",INDEX(カレンダマスタ!$I$56:$O$61,MATCH($G1413,カレンダマスタ!$H$56:$H$61,1),MATCH($H1413,カレンダマスタ!$I$55:$O$55,1)),""))))))</f>
        <v/>
      </c>
      <c r="AS1413" s="122" t="str">
        <f t="shared" si="453"/>
        <v/>
      </c>
      <c r="AU1413" s="124" t="str">
        <f>IF(E1413="","",VLOOKUP($E1413,カレンダマスタ!$A$4:$E$381,4,FALSE))</f>
        <v/>
      </c>
      <c r="AV1413" s="124" t="str">
        <f t="shared" si="435"/>
        <v/>
      </c>
      <c r="AW1413" s="124" t="str">
        <f t="shared" si="436"/>
        <v/>
      </c>
      <c r="AX1413" s="125" t="str">
        <f t="shared" si="437"/>
        <v/>
      </c>
      <c r="AY1413" s="125" t="str">
        <f t="shared" si="438"/>
        <v/>
      </c>
      <c r="AZ1413" s="114" t="str">
        <f>IF(AX1413&amp;AW1413="勤怠未設定","×",IF(AV1413="勤怠修正","×",IF(AC1413="外注","",IF(AA1413="",IF(AY1413&lt;&gt;"","×",""),IF(VLOOKUP(AA1413,カレンダマスタ!$H$66:$I$83,2,FALSE)&lt;&gt;AY1413,"×","OK")))))</f>
        <v/>
      </c>
      <c r="BC1413" s="124" t="str">
        <f>IF(E1413="","",VLOOKUP($E1413,カレンダマスタ!$A$4:$E$381,4,FALSE))</f>
        <v/>
      </c>
      <c r="BD1413" s="122" t="str">
        <f>IF(AC1413="社員","",IF(AG1413=0,"",IF(AD1413="NSTC",IF(COUNTIF(カレンダマスタ!$Q$5:$Q$32,G1413)=1,"OK","×"),
IF(AD1413="NS本社",IF(COUNTIF(カレンダマスタ!$T$5:$T$32,G1413)=1,"OK","×"),IF(COUNTIF(カレンダマスタ!$R$5:$R$32,G1413)=1,"OK","×")))))</f>
        <v/>
      </c>
      <c r="BE1413" s="122" t="str">
        <f>IF(AC1413="社員","",IF(G1413="","",IF(R1413&lt;&gt;"","",IF(AF1413="CS","OK",IF(VLOOKUP(E1413,カレンダマスタ!$A$5:$D$381,4,FALSE)&gt;0,"",IF(OR(G1413*24&gt;10.84,H1413*24&lt;14.5)=TRUE,"×","OK"))))))</f>
        <v/>
      </c>
      <c r="BF1413" s="122" t="str">
        <f t="shared" si="448"/>
        <v/>
      </c>
      <c r="BG1413" s="122" t="str">
        <f t="shared" si="454"/>
        <v/>
      </c>
      <c r="BI1413" s="114" t="str">
        <f t="shared" si="455"/>
        <v/>
      </c>
    </row>
    <row r="1414" spans="2:61">
      <c r="B1414" s="111"/>
      <c r="C1414" s="536"/>
      <c r="D1414" s="128"/>
      <c r="E1414" s="583"/>
      <c r="F1414" s="128"/>
      <c r="G1414" s="588"/>
      <c r="H1414" s="588"/>
      <c r="I1414" s="130"/>
      <c r="J1414" s="139"/>
      <c r="K1414" s="131"/>
      <c r="L1414" s="132"/>
      <c r="M1414" s="132"/>
      <c r="N1414" s="141"/>
      <c r="O1414" s="139"/>
      <c r="P1414" s="139"/>
      <c r="Q1414" s="139"/>
      <c r="R1414" s="133"/>
      <c r="S1414" s="134"/>
      <c r="T1414" s="434"/>
      <c r="U1414" s="429"/>
      <c r="V1414" s="429" t="str">
        <f t="shared" si="449"/>
        <v/>
      </c>
      <c r="W1414" s="298"/>
      <c r="X1414" s="129" t="str">
        <f t="shared" si="456"/>
        <v/>
      </c>
      <c r="Y1414" s="129" t="str">
        <f t="shared" si="450"/>
        <v/>
      </c>
      <c r="Z1414" s="129" t="str">
        <f t="shared" si="451"/>
        <v/>
      </c>
      <c r="AA1414" s="133" t="str">
        <f t="shared" si="434"/>
        <v/>
      </c>
      <c r="AC1414" s="186" t="str">
        <f>AC1406</f>
        <v/>
      </c>
      <c r="AD1414" s="187" t="str">
        <f>AD1406</f>
        <v/>
      </c>
      <c r="AE1414" s="187" t="str">
        <f>AE1406</f>
        <v/>
      </c>
      <c r="AF1414" s="187" t="str">
        <f>AF1406</f>
        <v/>
      </c>
      <c r="AG1414" s="204">
        <f t="shared" si="452"/>
        <v>0</v>
      </c>
      <c r="AI1414" s="135" t="str">
        <f>IF(月報!G1414&lt;&gt;"",月報!G1414,"")</f>
        <v/>
      </c>
      <c r="AJ1414" s="126" t="str">
        <f>IF(月報!W1414&lt;&gt;"",月報!W1414*24,"")</f>
        <v/>
      </c>
      <c r="AK1414" s="126" t="str">
        <f>IF(月報!P1414&lt;&gt;"",月報!P1414,"")</f>
        <v/>
      </c>
      <c r="AL1414" s="126" t="str">
        <f>IF(月報!Q1414&lt;&gt;"",IF(月報!Q1414="平日残","",月報!Q1414),"")</f>
        <v/>
      </c>
      <c r="AM1414" s="126"/>
      <c r="AN1414" s="126" t="str">
        <f t="shared" si="433"/>
        <v/>
      </c>
      <c r="AO1414" s="126" t="str">
        <f>IF($E1414="","",VLOOKUP($E1414,カレンダマスタ!$A$5:$E$381,5,FALSE))</f>
        <v/>
      </c>
      <c r="AQ1414" s="196" t="str">
        <f>IF(G1414="","",IF(VLOOKUP(E1414,カレンダマスタ!$A$5:$D$381,4,FALSE)=0,"",1))</f>
        <v/>
      </c>
      <c r="AR1414" s="136" t="str">
        <f>IF($G1414="","",IF($AD1414="NSTC",INDEX(カレンダマスタ!$I$26:$O$31,MATCH($G1414,カレンダマスタ!$H$26:$H$31,1),MATCH($H1414,カレンダマスタ!$I$25:$O$25,1)),
IF($AD1414="CS本社",INDEX(カレンダマスタ!$I$36:$O$41,MATCH($G1414,カレンダマスタ!$H$36:$H$41,1),MATCH($H1414,カレンダマスタ!$I$35:$O$35,1)),
IF($AD1414="NS本社",INDEX(カレンダマスタ!$I$94:$O$99,MATCH($G1414,カレンダマスタ!$H$95:$H$100,1),MATCH($H1414,カレンダマスタ!$I$93:$O$93,1)),
IF($AD1414="ODC",INDEX(カレンダマスタ!$I$46:$O$51,MATCH($G1414,カレンダマスタ!$H$46:$H$51,1),MATCH($H1414,カレンダマスタ!$I$45:$O$45,1)),
IF($AD1414="NS東京TC",INDEX(カレンダマスタ!$I$56:$O$61,MATCH($G1414,カレンダマスタ!$H$56:$H$61,1),MATCH($H1414,カレンダマスタ!$I$55:$O$55,1)),""))))))</f>
        <v/>
      </c>
      <c r="AS1414" s="126" t="str">
        <f t="shared" si="453"/>
        <v/>
      </c>
      <c r="AU1414" s="137" t="str">
        <f>IF(E1414="","",VLOOKUP($E1414,カレンダマスタ!$A$4:$E$381,4,FALSE))</f>
        <v/>
      </c>
      <c r="AV1414" s="137" t="str">
        <f t="shared" si="435"/>
        <v/>
      </c>
      <c r="AW1414" s="137" t="str">
        <f t="shared" si="436"/>
        <v/>
      </c>
      <c r="AX1414" s="138" t="str">
        <f t="shared" si="437"/>
        <v/>
      </c>
      <c r="AY1414" s="138" t="str">
        <f t="shared" si="438"/>
        <v/>
      </c>
      <c r="AZ1414" s="130" t="str">
        <f>IF(AX1414&amp;AW1414="勤怠未設定","×",IF(AV1414="勤怠修正","×",IF(AC1414="外注","",IF(AA1414="",IF(AY1414&lt;&gt;"","×",""),IF(VLOOKUP(AA1414,カレンダマスタ!$H$66:$I$83,2,FALSE)&lt;&gt;AY1414,"×","OK")))))</f>
        <v/>
      </c>
      <c r="BC1414" s="137" t="str">
        <f>IF(E1414="","",VLOOKUP($E1414,カレンダマスタ!$A$4:$E$381,4,FALSE))</f>
        <v/>
      </c>
      <c r="BD1414" s="126" t="str">
        <f>IF(AC1414="社員","",IF(AG1414=0,"",IF(AD1414="NSTC",IF(COUNTIF(カレンダマスタ!$Q$5:$Q$32,G1414)=1,"OK","×"),
IF(AD1414="NS本社",IF(COUNTIF(カレンダマスタ!$T$5:$T$32,G1414)=1,"OK","×"),IF(COUNTIF(カレンダマスタ!$R$5:$R$32,G1414)=1,"OK","×")))))</f>
        <v/>
      </c>
      <c r="BE1414" s="126" t="str">
        <f>IF(AC1414="社員","",IF(G1414="","",IF(R1414&lt;&gt;"","",IF(AF1414="CS","OK",IF(VLOOKUP(E1414,カレンダマスタ!$A$5:$D$381,4,FALSE)&gt;0,"",IF(OR(G1414*24&gt;10.84,H1414*24&lt;14.5)=TRUE,"×","OK"))))))</f>
        <v/>
      </c>
      <c r="BF1414" s="126" t="str">
        <f t="shared" si="448"/>
        <v/>
      </c>
      <c r="BG1414" s="126" t="str">
        <f t="shared" si="454"/>
        <v/>
      </c>
      <c r="BI1414" s="130" t="str">
        <f t="shared" si="455"/>
        <v/>
      </c>
    </row>
    <row r="1415" spans="2:61">
      <c r="B1415" s="111"/>
      <c r="C1415" s="536"/>
      <c r="D1415" s="128"/>
      <c r="E1415" s="583"/>
      <c r="F1415" s="128"/>
      <c r="G1415" s="588"/>
      <c r="H1415" s="588"/>
      <c r="I1415" s="130"/>
      <c r="J1415" s="139"/>
      <c r="K1415" s="131"/>
      <c r="L1415" s="132"/>
      <c r="M1415" s="132"/>
      <c r="N1415" s="141"/>
      <c r="O1415" s="139"/>
      <c r="P1415" s="139"/>
      <c r="Q1415" s="139"/>
      <c r="R1415" s="133"/>
      <c r="S1415" s="134"/>
      <c r="T1415" s="434"/>
      <c r="U1415" s="429"/>
      <c r="V1415" s="429" t="str">
        <f t="shared" si="449"/>
        <v/>
      </c>
      <c r="W1415" s="298"/>
      <c r="X1415" s="129" t="str">
        <f t="shared" si="456"/>
        <v/>
      </c>
      <c r="Y1415" s="129" t="str">
        <f t="shared" si="450"/>
        <v/>
      </c>
      <c r="Z1415" s="129" t="str">
        <f t="shared" si="451"/>
        <v/>
      </c>
      <c r="AA1415" s="133" t="str">
        <f t="shared" si="434"/>
        <v/>
      </c>
      <c r="AC1415" s="186" t="str">
        <f>AC1406</f>
        <v/>
      </c>
      <c r="AD1415" s="187" t="str">
        <f>AD1406</f>
        <v/>
      </c>
      <c r="AE1415" s="187" t="str">
        <f>AE1406</f>
        <v/>
      </c>
      <c r="AF1415" s="187" t="str">
        <f>AF1406</f>
        <v/>
      </c>
      <c r="AG1415" s="204">
        <f t="shared" si="452"/>
        <v>0</v>
      </c>
      <c r="AI1415" s="135" t="str">
        <f>IF(月報!G1415&lt;&gt;"",月報!G1415,"")</f>
        <v/>
      </c>
      <c r="AJ1415" s="126" t="str">
        <f>IF(月報!W1415&lt;&gt;"",月報!W1415*24,"")</f>
        <v/>
      </c>
      <c r="AK1415" s="126" t="str">
        <f>IF(月報!P1415&lt;&gt;"",月報!P1415,"")</f>
        <v/>
      </c>
      <c r="AL1415" s="126" t="str">
        <f>IF(月報!Q1415&lt;&gt;"",IF(月報!Q1415="平日残","",月報!Q1415),"")</f>
        <v/>
      </c>
      <c r="AM1415" s="126"/>
      <c r="AN1415" s="126" t="str">
        <f t="shared" si="433"/>
        <v/>
      </c>
      <c r="AO1415" s="126" t="str">
        <f>IF($E1415="","",VLOOKUP($E1415,カレンダマスタ!$A$5:$E$381,5,FALSE))</f>
        <v/>
      </c>
      <c r="AQ1415" s="196" t="str">
        <f>IF(G1415="","",IF(VLOOKUP(E1415,カレンダマスタ!$A$5:$D$381,4,FALSE)=0,"",1))</f>
        <v/>
      </c>
      <c r="AR1415" s="136" t="str">
        <f>IF($G1415="","",IF($AD1415="NSTC",INDEX(カレンダマスタ!$I$26:$O$31,MATCH($G1415,カレンダマスタ!$H$26:$H$31,1),MATCH($H1415,カレンダマスタ!$I$25:$O$25,1)),
IF($AD1415="CS本社",INDEX(カレンダマスタ!$I$36:$O$41,MATCH($G1415,カレンダマスタ!$H$36:$H$41,1),MATCH($H1415,カレンダマスタ!$I$35:$O$35,1)),
IF($AD1415="NS本社",INDEX(カレンダマスタ!$I$94:$O$99,MATCH($G1415,カレンダマスタ!$H$95:$H$100,1),MATCH($H1415,カレンダマスタ!$I$93:$O$93,1)),
IF($AD1415="ODC",INDEX(カレンダマスタ!$I$46:$O$51,MATCH($G1415,カレンダマスタ!$H$46:$H$51,1),MATCH($H1415,カレンダマスタ!$I$45:$O$45,1)),
IF($AD1415="NS東京TC",INDEX(カレンダマスタ!$I$56:$O$61,MATCH($G1415,カレンダマスタ!$H$56:$H$61,1),MATCH($H1415,カレンダマスタ!$I$55:$O$55,1)),""))))))</f>
        <v/>
      </c>
      <c r="AS1415" s="126" t="str">
        <f t="shared" si="453"/>
        <v/>
      </c>
      <c r="AU1415" s="137" t="str">
        <f>IF(E1415="","",VLOOKUP($E1415,カレンダマスタ!$A$4:$E$381,4,FALSE))</f>
        <v/>
      </c>
      <c r="AV1415" s="137" t="str">
        <f t="shared" si="435"/>
        <v/>
      </c>
      <c r="AW1415" s="137" t="str">
        <f t="shared" si="436"/>
        <v/>
      </c>
      <c r="AX1415" s="138" t="str">
        <f t="shared" si="437"/>
        <v/>
      </c>
      <c r="AY1415" s="138" t="str">
        <f t="shared" si="438"/>
        <v/>
      </c>
      <c r="AZ1415" s="130" t="str">
        <f>IF(AX1415&amp;AW1415="勤怠未設定","×",IF(AV1415="勤怠修正","×",IF(AC1415="外注","",IF(AA1415="",IF(AY1415&lt;&gt;"","×",""),IF(VLOOKUP(AA1415,カレンダマスタ!$H$66:$I$83,2,FALSE)&lt;&gt;AY1415,"×","OK")))))</f>
        <v/>
      </c>
      <c r="BC1415" s="137" t="str">
        <f>IF(E1415="","",VLOOKUP($E1415,カレンダマスタ!$A$4:$E$381,4,FALSE))</f>
        <v/>
      </c>
      <c r="BD1415" s="126" t="str">
        <f>IF(AC1415="社員","",IF(AG1415=0,"",IF(AD1415="NSTC",IF(COUNTIF(カレンダマスタ!$Q$5:$Q$32,G1415)=1,"OK","×"),
IF(AD1415="NS本社",IF(COUNTIF(カレンダマスタ!$T$5:$T$32,G1415)=1,"OK","×"),IF(COUNTIF(カレンダマスタ!$R$5:$R$32,G1415)=1,"OK","×")))))</f>
        <v/>
      </c>
      <c r="BE1415" s="126" t="str">
        <f>IF(AC1415="社員","",IF(G1415="","",IF(R1415&lt;&gt;"","",IF(AF1415="CS","OK",IF(VLOOKUP(E1415,カレンダマスタ!$A$5:$D$381,4,FALSE)&gt;0,"",IF(OR(G1415*24&gt;10.84,H1415*24&lt;14.5)=TRUE,"×","OK"))))))</f>
        <v/>
      </c>
      <c r="BF1415" s="126" t="str">
        <f t="shared" si="448"/>
        <v/>
      </c>
      <c r="BG1415" s="126" t="str">
        <f t="shared" si="454"/>
        <v/>
      </c>
      <c r="BI1415" s="130" t="str">
        <f t="shared" si="455"/>
        <v/>
      </c>
    </row>
    <row r="1416" spans="2:61">
      <c r="B1416" s="111"/>
      <c r="C1416" s="536"/>
      <c r="D1416" s="128"/>
      <c r="E1416" s="583"/>
      <c r="F1416" s="128"/>
      <c r="G1416" s="588"/>
      <c r="H1416" s="588"/>
      <c r="I1416" s="130"/>
      <c r="J1416" s="139"/>
      <c r="K1416" s="131"/>
      <c r="L1416" s="132"/>
      <c r="M1416" s="132"/>
      <c r="N1416" s="141"/>
      <c r="O1416" s="139"/>
      <c r="P1416" s="139"/>
      <c r="Q1416" s="139"/>
      <c r="R1416" s="133"/>
      <c r="S1416" s="134"/>
      <c r="T1416" s="434"/>
      <c r="U1416" s="429"/>
      <c r="V1416" s="429" t="str">
        <f t="shared" si="449"/>
        <v/>
      </c>
      <c r="W1416" s="298"/>
      <c r="X1416" s="129" t="str">
        <f t="shared" si="456"/>
        <v/>
      </c>
      <c r="Y1416" s="129" t="str">
        <f t="shared" si="450"/>
        <v/>
      </c>
      <c r="Z1416" s="129" t="str">
        <f t="shared" si="451"/>
        <v/>
      </c>
      <c r="AA1416" s="133" t="str">
        <f t="shared" si="434"/>
        <v/>
      </c>
      <c r="AC1416" s="186" t="str">
        <f>AC1406</f>
        <v/>
      </c>
      <c r="AD1416" s="187" t="str">
        <f>AD1406</f>
        <v/>
      </c>
      <c r="AE1416" s="187" t="str">
        <f>AE1406</f>
        <v/>
      </c>
      <c r="AF1416" s="187" t="str">
        <f>AF1406</f>
        <v/>
      </c>
      <c r="AG1416" s="204">
        <f t="shared" si="452"/>
        <v>0</v>
      </c>
      <c r="AI1416" s="140" t="str">
        <f>IF(月報!G1416&lt;&gt;"",月報!G1416,"")</f>
        <v/>
      </c>
      <c r="AJ1416" s="126" t="str">
        <f>IF(月報!W1416&lt;&gt;"",月報!W1416*24,"")</f>
        <v/>
      </c>
      <c r="AK1416" s="126" t="str">
        <f>IF(月報!P1416&lt;&gt;"",月報!P1416,"")</f>
        <v/>
      </c>
      <c r="AL1416" s="126" t="str">
        <f>IF(月報!Q1416&lt;&gt;"",IF(月報!Q1416="平日残","",月報!Q1416),"")</f>
        <v/>
      </c>
      <c r="AM1416" s="126"/>
      <c r="AN1416" s="126" t="str">
        <f t="shared" si="433"/>
        <v/>
      </c>
      <c r="AO1416" s="126" t="str">
        <f>IF($E1416="","",VLOOKUP($E1416,カレンダマスタ!$A$5:$E$381,5,FALSE))</f>
        <v/>
      </c>
      <c r="AQ1416" s="196" t="str">
        <f>IF(G1416="","",IF(VLOOKUP(E1416,カレンダマスタ!$A$5:$D$381,4,FALSE)=0,"",1))</f>
        <v/>
      </c>
      <c r="AR1416" s="136" t="str">
        <f>IF($G1416="","",IF($AD1416="NSTC",INDEX(カレンダマスタ!$I$26:$O$31,MATCH($G1416,カレンダマスタ!$H$26:$H$31,1),MATCH($H1416,カレンダマスタ!$I$25:$O$25,1)),
IF($AD1416="CS本社",INDEX(カレンダマスタ!$I$36:$O$41,MATCH($G1416,カレンダマスタ!$H$36:$H$41,1),MATCH($H1416,カレンダマスタ!$I$35:$O$35,1)),
IF($AD1416="NS本社",INDEX(カレンダマスタ!$I$94:$O$99,MATCH($G1416,カレンダマスタ!$H$95:$H$100,1),MATCH($H1416,カレンダマスタ!$I$93:$O$93,1)),
IF($AD1416="ODC",INDEX(カレンダマスタ!$I$46:$O$51,MATCH($G1416,カレンダマスタ!$H$46:$H$51,1),MATCH($H1416,カレンダマスタ!$I$45:$O$45,1)),
IF($AD1416="NS東京TC",INDEX(カレンダマスタ!$I$56:$O$61,MATCH($G1416,カレンダマスタ!$H$56:$H$61,1),MATCH($H1416,カレンダマスタ!$I$55:$O$55,1)),""))))))</f>
        <v/>
      </c>
      <c r="AS1416" s="126" t="str">
        <f t="shared" si="453"/>
        <v/>
      </c>
      <c r="AU1416" s="137" t="str">
        <f>IF(E1416="","",VLOOKUP($E1416,カレンダマスタ!$A$4:$E$381,4,FALSE))</f>
        <v/>
      </c>
      <c r="AV1416" s="137" t="str">
        <f t="shared" si="435"/>
        <v/>
      </c>
      <c r="AW1416" s="137" t="str">
        <f t="shared" si="436"/>
        <v/>
      </c>
      <c r="AX1416" s="138" t="str">
        <f t="shared" si="437"/>
        <v/>
      </c>
      <c r="AY1416" s="138" t="str">
        <f t="shared" si="438"/>
        <v/>
      </c>
      <c r="AZ1416" s="130" t="str">
        <f>IF(AX1416&amp;AW1416="勤怠未設定","×",IF(AV1416="勤怠修正","×",IF(AC1416="外注","",IF(AA1416="",IF(AY1416&lt;&gt;"","×",""),IF(VLOOKUP(AA1416,カレンダマスタ!$H$66:$I$83,2,FALSE)&lt;&gt;AY1416,"×","OK")))))</f>
        <v/>
      </c>
      <c r="BC1416" s="137" t="str">
        <f>IF(E1416="","",VLOOKUP($E1416,カレンダマスタ!$A$4:$E$381,4,FALSE))</f>
        <v/>
      </c>
      <c r="BD1416" s="126" t="str">
        <f>IF(AC1416="社員","",IF(AG1416=0,"",IF(AD1416="NSTC",IF(COUNTIF(カレンダマスタ!$Q$5:$Q$32,G1416)=1,"OK","×"),
IF(AD1416="NS本社",IF(COUNTIF(カレンダマスタ!$T$5:$T$32,G1416)=1,"OK","×"),IF(COUNTIF(カレンダマスタ!$R$5:$R$32,G1416)=1,"OK","×")))))</f>
        <v/>
      </c>
      <c r="BE1416" s="126" t="str">
        <f>IF(AC1416="社員","",IF(G1416="","",IF(R1416&lt;&gt;"","",IF(AF1416="CS","OK",IF(VLOOKUP(E1416,カレンダマスタ!$A$5:$D$381,4,FALSE)&gt;0,"",IF(OR(G1416*24&gt;10.84,H1416*24&lt;14.5)=TRUE,"×","OK"))))))</f>
        <v/>
      </c>
      <c r="BF1416" s="126" t="str">
        <f t="shared" si="448"/>
        <v/>
      </c>
      <c r="BG1416" s="126" t="str">
        <f t="shared" si="454"/>
        <v/>
      </c>
      <c r="BI1416" s="130" t="str">
        <f t="shared" si="455"/>
        <v/>
      </c>
    </row>
    <row r="1417" spans="2:61">
      <c r="B1417" s="111"/>
      <c r="C1417" s="536"/>
      <c r="D1417" s="128"/>
      <c r="E1417" s="583"/>
      <c r="F1417" s="128"/>
      <c r="G1417" s="588"/>
      <c r="H1417" s="588"/>
      <c r="I1417" s="130"/>
      <c r="J1417" s="139"/>
      <c r="K1417" s="131"/>
      <c r="L1417" s="132"/>
      <c r="M1417" s="132"/>
      <c r="N1417" s="141"/>
      <c r="O1417" s="139"/>
      <c r="P1417" s="139"/>
      <c r="Q1417" s="139"/>
      <c r="R1417" s="133"/>
      <c r="S1417" s="134"/>
      <c r="T1417" s="434"/>
      <c r="U1417" s="429"/>
      <c r="V1417" s="429" t="str">
        <f t="shared" si="449"/>
        <v/>
      </c>
      <c r="W1417" s="298"/>
      <c r="X1417" s="129" t="str">
        <f t="shared" si="456"/>
        <v/>
      </c>
      <c r="Y1417" s="129" t="str">
        <f t="shared" si="450"/>
        <v/>
      </c>
      <c r="Z1417" s="129" t="str">
        <f t="shared" si="451"/>
        <v/>
      </c>
      <c r="AA1417" s="133" t="str">
        <f t="shared" si="434"/>
        <v/>
      </c>
      <c r="AC1417" s="186" t="str">
        <f>AC1406</f>
        <v/>
      </c>
      <c r="AD1417" s="187" t="str">
        <f>AD1406</f>
        <v/>
      </c>
      <c r="AE1417" s="187" t="str">
        <f>AE1406</f>
        <v/>
      </c>
      <c r="AF1417" s="187" t="str">
        <f>AF1406</f>
        <v/>
      </c>
      <c r="AG1417" s="204">
        <f t="shared" si="452"/>
        <v>0</v>
      </c>
      <c r="AI1417" s="140" t="str">
        <f>IF(月報!G1417&lt;&gt;"",月報!G1417,"")</f>
        <v/>
      </c>
      <c r="AJ1417" s="126" t="str">
        <f>IF(月報!W1417&lt;&gt;"",月報!W1417*24,"")</f>
        <v/>
      </c>
      <c r="AK1417" s="126" t="str">
        <f>IF(月報!P1417&lt;&gt;"",月報!P1417,"")</f>
        <v/>
      </c>
      <c r="AL1417" s="126" t="str">
        <f>IF(月報!Q1417&lt;&gt;"",IF(月報!Q1417="平日残","",月報!Q1417),"")</f>
        <v/>
      </c>
      <c r="AM1417" s="126"/>
      <c r="AN1417" s="126" t="str">
        <f t="shared" si="433"/>
        <v/>
      </c>
      <c r="AO1417" s="126" t="str">
        <f>IF($E1417="","",VLOOKUP($E1417,カレンダマスタ!$A$5:$E$381,5,FALSE))</f>
        <v/>
      </c>
      <c r="AQ1417" s="196" t="str">
        <f>IF(G1417="","",IF(VLOOKUP(E1417,カレンダマスタ!$A$5:$D$381,4,FALSE)=0,"",1))</f>
        <v/>
      </c>
      <c r="AR1417" s="136" t="str">
        <f>IF($G1417="","",IF($AD1417="NSTC",INDEX(カレンダマスタ!$I$26:$O$31,MATCH($G1417,カレンダマスタ!$H$26:$H$31,1),MATCH($H1417,カレンダマスタ!$I$25:$O$25,1)),
IF($AD1417="CS本社",INDEX(カレンダマスタ!$I$36:$O$41,MATCH($G1417,カレンダマスタ!$H$36:$H$41,1),MATCH($H1417,カレンダマスタ!$I$35:$O$35,1)),
IF($AD1417="NS本社",INDEX(カレンダマスタ!$I$94:$O$99,MATCH($G1417,カレンダマスタ!$H$95:$H$100,1),MATCH($H1417,カレンダマスタ!$I$93:$O$93,1)),
IF($AD1417="ODC",INDEX(カレンダマスタ!$I$46:$O$51,MATCH($G1417,カレンダマスタ!$H$46:$H$51,1),MATCH($H1417,カレンダマスタ!$I$45:$O$45,1)),
IF($AD1417="NS東京TC",INDEX(カレンダマスタ!$I$56:$O$61,MATCH($G1417,カレンダマスタ!$H$56:$H$61,1),MATCH($H1417,カレンダマスタ!$I$55:$O$55,1)),""))))))</f>
        <v/>
      </c>
      <c r="AS1417" s="126" t="str">
        <f t="shared" si="453"/>
        <v/>
      </c>
      <c r="AU1417" s="137" t="str">
        <f>IF(E1417="","",VLOOKUP($E1417,カレンダマスタ!$A$4:$E$381,4,FALSE))</f>
        <v/>
      </c>
      <c r="AV1417" s="137" t="str">
        <f t="shared" si="435"/>
        <v/>
      </c>
      <c r="AW1417" s="137" t="str">
        <f t="shared" si="436"/>
        <v/>
      </c>
      <c r="AX1417" s="138" t="str">
        <f t="shared" si="437"/>
        <v/>
      </c>
      <c r="AY1417" s="138" t="str">
        <f t="shared" si="438"/>
        <v/>
      </c>
      <c r="AZ1417" s="130" t="str">
        <f>IF(AX1417&amp;AW1417="勤怠未設定","×",IF(AV1417="勤怠修正","×",IF(AC1417="外注","",IF(AA1417="",IF(AY1417&lt;&gt;"","×",""),IF(VLOOKUP(AA1417,カレンダマスタ!$H$66:$I$83,2,FALSE)&lt;&gt;AY1417,"×","OK")))))</f>
        <v/>
      </c>
      <c r="BC1417" s="137" t="str">
        <f>IF(E1417="","",VLOOKUP($E1417,カレンダマスタ!$A$4:$E$381,4,FALSE))</f>
        <v/>
      </c>
      <c r="BD1417" s="126" t="str">
        <f>IF(AC1417="社員","",IF(AG1417=0,"",IF(AD1417="NSTC",IF(COUNTIF(カレンダマスタ!$Q$5:$Q$32,G1417)=1,"OK","×"),
IF(AD1417="NS本社",IF(COUNTIF(カレンダマスタ!$T$5:$T$32,G1417)=1,"OK","×"),IF(COUNTIF(カレンダマスタ!$R$5:$R$32,G1417)=1,"OK","×")))))</f>
        <v/>
      </c>
      <c r="BE1417" s="126" t="str">
        <f>IF(AC1417="社員","",IF(G1417="","",IF(R1417&lt;&gt;"","",IF(AF1417="CS","OK",IF(VLOOKUP(E1417,カレンダマスタ!$A$5:$D$381,4,FALSE)&gt;0,"",IF(OR(G1417*24&gt;10.84,H1417*24&lt;14.5)=TRUE,"×","OK"))))))</f>
        <v/>
      </c>
      <c r="BF1417" s="126" t="str">
        <f t="shared" si="448"/>
        <v/>
      </c>
      <c r="BG1417" s="126" t="str">
        <f t="shared" si="454"/>
        <v/>
      </c>
      <c r="BI1417" s="130" t="str">
        <f t="shared" si="455"/>
        <v/>
      </c>
    </row>
    <row r="1418" spans="2:61">
      <c r="B1418" s="111"/>
      <c r="C1418" s="536"/>
      <c r="D1418" s="128"/>
      <c r="E1418" s="583"/>
      <c r="F1418" s="128"/>
      <c r="G1418" s="588"/>
      <c r="H1418" s="588"/>
      <c r="I1418" s="130"/>
      <c r="J1418" s="139"/>
      <c r="K1418" s="131"/>
      <c r="L1418" s="132"/>
      <c r="M1418" s="132"/>
      <c r="N1418" s="141"/>
      <c r="O1418" s="139"/>
      <c r="P1418" s="139"/>
      <c r="Q1418" s="139"/>
      <c r="R1418" s="133"/>
      <c r="S1418" s="134"/>
      <c r="T1418" s="434"/>
      <c r="U1418" s="429"/>
      <c r="V1418" s="429" t="str">
        <f t="shared" si="449"/>
        <v/>
      </c>
      <c r="W1418" s="298"/>
      <c r="X1418" s="129" t="str">
        <f t="shared" si="456"/>
        <v/>
      </c>
      <c r="Y1418" s="129" t="str">
        <f t="shared" si="450"/>
        <v/>
      </c>
      <c r="Z1418" s="129" t="str">
        <f t="shared" si="451"/>
        <v/>
      </c>
      <c r="AA1418" s="133" t="str">
        <f t="shared" si="434"/>
        <v/>
      </c>
      <c r="AC1418" s="186" t="str">
        <f>AC1406</f>
        <v/>
      </c>
      <c r="AD1418" s="187" t="str">
        <f>AD1406</f>
        <v/>
      </c>
      <c r="AE1418" s="187" t="str">
        <f>AE1406</f>
        <v/>
      </c>
      <c r="AF1418" s="187" t="str">
        <f>AF1406</f>
        <v/>
      </c>
      <c r="AG1418" s="204">
        <f t="shared" si="452"/>
        <v>0</v>
      </c>
      <c r="AI1418" s="140" t="str">
        <f>IF(月報!G1418&lt;&gt;"",月報!G1418,"")</f>
        <v/>
      </c>
      <c r="AJ1418" s="126" t="str">
        <f>IF(月報!W1418&lt;&gt;"",月報!W1418*24,"")</f>
        <v/>
      </c>
      <c r="AK1418" s="126" t="str">
        <f>IF(月報!P1418&lt;&gt;"",月報!P1418,"")</f>
        <v/>
      </c>
      <c r="AL1418" s="126" t="str">
        <f>IF(月報!Q1418&lt;&gt;"",IF(月報!Q1418="平日残","",月報!Q1418),"")</f>
        <v/>
      </c>
      <c r="AM1418" s="126"/>
      <c r="AN1418" s="126" t="str">
        <f t="shared" si="433"/>
        <v/>
      </c>
      <c r="AO1418" s="126" t="str">
        <f>IF($E1418="","",VLOOKUP($E1418,カレンダマスタ!$A$5:$E$381,5,FALSE))</f>
        <v/>
      </c>
      <c r="AQ1418" s="196" t="str">
        <f>IF(G1418="","",IF(VLOOKUP(E1418,カレンダマスタ!$A$5:$D$381,4,FALSE)=0,"",1))</f>
        <v/>
      </c>
      <c r="AR1418" s="136" t="str">
        <f>IF($G1418="","",IF($AD1418="NSTC",INDEX(カレンダマスタ!$I$26:$O$31,MATCH($G1418,カレンダマスタ!$H$26:$H$31,1),MATCH($H1418,カレンダマスタ!$I$25:$O$25,1)),
IF($AD1418="CS本社",INDEX(カレンダマスタ!$I$36:$O$41,MATCH($G1418,カレンダマスタ!$H$36:$H$41,1),MATCH($H1418,カレンダマスタ!$I$35:$O$35,1)),
IF($AD1418="NS本社",INDEX(カレンダマスタ!$I$94:$O$99,MATCH($G1418,カレンダマスタ!$H$95:$H$100,1),MATCH($H1418,カレンダマスタ!$I$93:$O$93,1)),
IF($AD1418="ODC",INDEX(カレンダマスタ!$I$46:$O$51,MATCH($G1418,カレンダマスタ!$H$46:$H$51,1),MATCH($H1418,カレンダマスタ!$I$45:$O$45,1)),
IF($AD1418="NS東京TC",INDEX(カレンダマスタ!$I$56:$O$61,MATCH($G1418,カレンダマスタ!$H$56:$H$61,1),MATCH($H1418,カレンダマスタ!$I$55:$O$55,1)),""))))))</f>
        <v/>
      </c>
      <c r="AS1418" s="126" t="str">
        <f t="shared" si="453"/>
        <v/>
      </c>
      <c r="AU1418" s="137" t="str">
        <f>IF(E1418="","",VLOOKUP($E1418,カレンダマスタ!$A$4:$E$381,4,FALSE))</f>
        <v/>
      </c>
      <c r="AV1418" s="137" t="str">
        <f t="shared" si="435"/>
        <v/>
      </c>
      <c r="AW1418" s="137" t="str">
        <f t="shared" si="436"/>
        <v/>
      </c>
      <c r="AX1418" s="138" t="str">
        <f t="shared" si="437"/>
        <v/>
      </c>
      <c r="AY1418" s="138" t="str">
        <f t="shared" si="438"/>
        <v/>
      </c>
      <c r="AZ1418" s="130" t="str">
        <f>IF(AX1418&amp;AW1418="勤怠未設定","×",IF(AV1418="勤怠修正","×",IF(AC1418="外注","",IF(AA1418="",IF(AY1418&lt;&gt;"","×",""),IF(VLOOKUP(AA1418,カレンダマスタ!$H$66:$I$83,2,FALSE)&lt;&gt;AY1418,"×","OK")))))</f>
        <v/>
      </c>
      <c r="BC1418" s="137" t="str">
        <f>IF(E1418="","",VLOOKUP($E1418,カレンダマスタ!$A$4:$E$381,4,FALSE))</f>
        <v/>
      </c>
      <c r="BD1418" s="126" t="str">
        <f>IF(AC1418="社員","",IF(AG1418=0,"",IF(AD1418="NSTC",IF(COUNTIF(カレンダマスタ!$Q$5:$Q$32,G1418)=1,"OK","×"),
IF(AD1418="NS本社",IF(COUNTIF(カレンダマスタ!$T$5:$T$32,G1418)=1,"OK","×"),IF(COUNTIF(カレンダマスタ!$R$5:$R$32,G1418)=1,"OK","×")))))</f>
        <v/>
      </c>
      <c r="BE1418" s="126" t="str">
        <f>IF(AC1418="社員","",IF(G1418="","",IF(R1418&lt;&gt;"","",IF(AF1418="CS","OK",IF(VLOOKUP(E1418,カレンダマスタ!$A$5:$D$381,4,FALSE)&gt;0,"",IF(OR(G1418*24&gt;10.84,H1418*24&lt;14.5)=TRUE,"×","OK"))))))</f>
        <v/>
      </c>
      <c r="BF1418" s="126" t="str">
        <f t="shared" si="448"/>
        <v/>
      </c>
      <c r="BG1418" s="126" t="str">
        <f t="shared" si="454"/>
        <v/>
      </c>
      <c r="BI1418" s="130" t="str">
        <f t="shared" si="455"/>
        <v/>
      </c>
    </row>
    <row r="1419" spans="2:61">
      <c r="B1419" s="111"/>
      <c r="C1419" s="537"/>
      <c r="D1419" s="142"/>
      <c r="E1419" s="584"/>
      <c r="F1419" s="142"/>
      <c r="G1419" s="589"/>
      <c r="H1419" s="589"/>
      <c r="I1419" s="144"/>
      <c r="J1419" s="148"/>
      <c r="K1419" s="145"/>
      <c r="L1419" s="146"/>
      <c r="M1419" s="146"/>
      <c r="N1419" s="147"/>
      <c r="O1419" s="148"/>
      <c r="P1419" s="148"/>
      <c r="Q1419" s="148"/>
      <c r="R1419" s="149"/>
      <c r="S1419" s="156"/>
      <c r="T1419" s="435"/>
      <c r="U1419" s="430"/>
      <c r="V1419" s="430" t="str">
        <f t="shared" si="449"/>
        <v/>
      </c>
      <c r="W1419" s="298"/>
      <c r="X1419" s="143" t="str">
        <f t="shared" si="456"/>
        <v/>
      </c>
      <c r="Y1419" s="143" t="str">
        <f t="shared" si="450"/>
        <v/>
      </c>
      <c r="Z1419" s="143" t="str">
        <f t="shared" si="451"/>
        <v/>
      </c>
      <c r="AA1419" s="149" t="str">
        <f t="shared" si="434"/>
        <v/>
      </c>
      <c r="AC1419" s="188" t="str">
        <f>AC1406</f>
        <v/>
      </c>
      <c r="AD1419" s="189" t="str">
        <f>AD1406</f>
        <v/>
      </c>
      <c r="AE1419" s="189" t="str">
        <f>AE1406</f>
        <v/>
      </c>
      <c r="AF1419" s="189" t="str">
        <f>AF1406</f>
        <v/>
      </c>
      <c r="AG1419" s="205">
        <f t="shared" si="452"/>
        <v>0</v>
      </c>
      <c r="AI1419" s="157" t="str">
        <f>IF(月報!G1419&lt;&gt;"",月報!G1419,"")</f>
        <v/>
      </c>
      <c r="AJ1419" s="151" t="str">
        <f>IF(月報!W1419&lt;&gt;"",月報!W1419*24,"")</f>
        <v/>
      </c>
      <c r="AK1419" s="151" t="str">
        <f>IF(月報!P1419&lt;&gt;"",月報!P1419,"")</f>
        <v/>
      </c>
      <c r="AL1419" s="151" t="str">
        <f>IF(月報!Q1419&lt;&gt;"",IF(月報!Q1419="平日残","",月報!Q1419),"")</f>
        <v/>
      </c>
      <c r="AM1419" s="151"/>
      <c r="AN1419" s="151" t="str">
        <f t="shared" ref="AN1419:AN1482" si="457">IF($AO1419=0,IF($G1419="",IF($Q1419="","週報未入力",""),""),"")</f>
        <v/>
      </c>
      <c r="AO1419" s="151" t="str">
        <f>IF($E1419="","",VLOOKUP($E1419,カレンダマスタ!$A$5:$E$381,5,FALSE))</f>
        <v/>
      </c>
      <c r="AQ1419" s="197" t="str">
        <f>IF(G1419="","",IF(VLOOKUP(E1419,カレンダマスタ!$A$5:$D$381,4,FALSE)=0,"",1))</f>
        <v/>
      </c>
      <c r="AR1419" s="152" t="str">
        <f>IF($G1419="","",IF($AD1419="NSTC",INDEX(カレンダマスタ!$I$26:$O$31,MATCH($G1419,カレンダマスタ!$H$26:$H$31,1),MATCH($H1419,カレンダマスタ!$I$25:$O$25,1)),
IF($AD1419="CS本社",INDEX(カレンダマスタ!$I$36:$O$41,MATCH($G1419,カレンダマスタ!$H$36:$H$41,1),MATCH($H1419,カレンダマスタ!$I$35:$O$35,1)),
IF($AD1419="NS本社",INDEX(カレンダマスタ!$I$94:$O$99,MATCH($G1419,カレンダマスタ!$H$95:$H$100,1),MATCH($H1419,カレンダマスタ!$I$93:$O$93,1)),
IF($AD1419="ODC",INDEX(カレンダマスタ!$I$46:$O$51,MATCH($G1419,カレンダマスタ!$H$46:$H$51,1),MATCH($H1419,カレンダマスタ!$I$45:$O$45,1)),
IF($AD1419="NS東京TC",INDEX(カレンダマスタ!$I$56:$O$61,MATCH($G1419,カレンダマスタ!$H$56:$H$61,1),MATCH($H1419,カレンダマスタ!$I$55:$O$55,1)),""))))))</f>
        <v/>
      </c>
      <c r="AS1419" s="151" t="str">
        <f t="shared" si="453"/>
        <v/>
      </c>
      <c r="AU1419" s="153" t="str">
        <f>IF(E1419="","",VLOOKUP($E1419,カレンダマスタ!$A$4:$E$381,4,FALSE))</f>
        <v/>
      </c>
      <c r="AV1419" s="153" t="str">
        <f t="shared" si="435"/>
        <v/>
      </c>
      <c r="AW1419" s="153" t="str">
        <f t="shared" si="436"/>
        <v/>
      </c>
      <c r="AX1419" s="154" t="str">
        <f t="shared" si="437"/>
        <v/>
      </c>
      <c r="AY1419" s="154" t="str">
        <f t="shared" si="438"/>
        <v/>
      </c>
      <c r="AZ1419" s="144" t="str">
        <f>IF(AX1419&amp;AW1419="勤怠未設定","×",IF(AV1419="勤怠修正","×",IF(AC1419="外注","",IF(AA1419="",IF(AY1419&lt;&gt;"","×",""),IF(VLOOKUP(AA1419,カレンダマスタ!$H$66:$I$83,2,FALSE)&lt;&gt;AY1419,"×","OK")))))</f>
        <v/>
      </c>
      <c r="BC1419" s="153" t="str">
        <f>IF(E1419="","",VLOOKUP($E1419,カレンダマスタ!$A$4:$E$381,4,FALSE))</f>
        <v/>
      </c>
      <c r="BD1419" s="151" t="str">
        <f>IF(AC1419="社員","",IF(AG1419=0,"",IF(AD1419="NSTC",IF(COUNTIF(カレンダマスタ!$Q$5:$Q$32,G1419)=1,"OK","×"),
IF(AD1419="NS本社",IF(COUNTIF(カレンダマスタ!$T$5:$T$32,G1419)=1,"OK","×"),IF(COUNTIF(カレンダマスタ!$R$5:$R$32,G1419)=1,"OK","×")))))</f>
        <v/>
      </c>
      <c r="BE1419" s="151" t="str">
        <f>IF(AC1419="社員","",IF(G1419="","",IF(R1419&lt;&gt;"","",IF(AF1419="CS","OK",IF(VLOOKUP(E1419,カレンダマスタ!$A$5:$D$381,4,FALSE)&gt;0,"",IF(OR(G1419*24&gt;10.84,H1419*24&lt;14.5)=TRUE,"×","OK"))))))</f>
        <v/>
      </c>
      <c r="BF1419" s="151" t="str">
        <f t="shared" si="448"/>
        <v/>
      </c>
      <c r="BG1419" s="151" t="str">
        <f t="shared" si="454"/>
        <v/>
      </c>
      <c r="BI1419" s="144" t="str">
        <f t="shared" si="455"/>
        <v/>
      </c>
    </row>
    <row r="1420" spans="2:61">
      <c r="B1420" s="111"/>
      <c r="C1420" s="535"/>
      <c r="D1420" s="112"/>
      <c r="E1420" s="582"/>
      <c r="F1420" s="112"/>
      <c r="G1420" s="587"/>
      <c r="H1420" s="587"/>
      <c r="I1420" s="114"/>
      <c r="J1420" s="118"/>
      <c r="K1420" s="115"/>
      <c r="L1420" s="116"/>
      <c r="M1420" s="116"/>
      <c r="N1420" s="117"/>
      <c r="O1420" s="118"/>
      <c r="P1420" s="118"/>
      <c r="Q1420" s="118"/>
      <c r="R1420" s="119"/>
      <c r="S1420" s="120"/>
      <c r="T1420" s="433"/>
      <c r="U1420" s="431">
        <f>SUM(T1420:T1426)</f>
        <v>0</v>
      </c>
      <c r="V1420" s="431" t="str">
        <f t="shared" si="449"/>
        <v/>
      </c>
      <c r="W1420" s="298"/>
      <c r="X1420" s="113" t="str">
        <f t="shared" si="456"/>
        <v/>
      </c>
      <c r="Y1420" s="113" t="str">
        <f t="shared" si="450"/>
        <v/>
      </c>
      <c r="Z1420" s="113" t="str">
        <f t="shared" si="451"/>
        <v/>
      </c>
      <c r="AA1420" s="119" t="str">
        <f t="shared" ref="AA1420:AA1483" si="458">IF(R1420&lt;&gt;"",IF(AND(AO1420=2,R1420="休出"),"法休残",R1420),"")</f>
        <v/>
      </c>
      <c r="AC1420" s="190" t="str">
        <f>AC1406</f>
        <v/>
      </c>
      <c r="AD1420" s="191" t="str">
        <f>AD1406</f>
        <v/>
      </c>
      <c r="AE1420" s="191" t="str">
        <f>AE1406</f>
        <v/>
      </c>
      <c r="AF1420" s="191" t="str">
        <f>AF1406</f>
        <v/>
      </c>
      <c r="AG1420" s="206">
        <f t="shared" si="452"/>
        <v>0</v>
      </c>
      <c r="AI1420" s="158" t="str">
        <f>IF(月報!G1420&lt;&gt;"",月報!G1420,"")</f>
        <v/>
      </c>
      <c r="AJ1420" s="122" t="str">
        <f>IF(月報!W1420&lt;&gt;"",月報!W1420*24,"")</f>
        <v/>
      </c>
      <c r="AK1420" s="122" t="str">
        <f>IF(月報!P1420&lt;&gt;"",月報!P1420,"")</f>
        <v/>
      </c>
      <c r="AL1420" s="122" t="str">
        <f>IF(月報!Q1420&lt;&gt;"",IF(月報!Q1420="平日残","",月報!Q1420),"")</f>
        <v/>
      </c>
      <c r="AM1420" s="122"/>
      <c r="AN1420" s="122" t="str">
        <f t="shared" si="457"/>
        <v/>
      </c>
      <c r="AO1420" s="122" t="str">
        <f>IF($E1420="","",VLOOKUP($E1420,カレンダマスタ!$A$5:$E$381,5,FALSE))</f>
        <v/>
      </c>
      <c r="AQ1420" s="195" t="str">
        <f>IF(G1420="","",IF(VLOOKUP(E1420,カレンダマスタ!$A$5:$D$381,4,FALSE)=0,"",1))</f>
        <v/>
      </c>
      <c r="AR1420" s="123" t="str">
        <f>IF($G1420="","",IF($AD1420="NSTC",INDEX(カレンダマスタ!$I$26:$O$31,MATCH($G1420,カレンダマスタ!$H$26:$H$31,1),MATCH($H1420,カレンダマスタ!$I$25:$O$25,1)),
IF($AD1420="CS本社",INDEX(カレンダマスタ!$I$36:$O$41,MATCH($G1420,カレンダマスタ!$H$36:$H$41,1),MATCH($H1420,カレンダマスタ!$I$35:$O$35,1)),
IF($AD1420="NS本社",INDEX(カレンダマスタ!$I$94:$O$99,MATCH($G1420,カレンダマスタ!$H$95:$H$100,1),MATCH($H1420,カレンダマスタ!$I$93:$O$93,1)),
IF($AD1420="ODC",INDEX(カレンダマスタ!$I$46:$O$51,MATCH($G1420,カレンダマスタ!$H$46:$H$51,1),MATCH($H1420,カレンダマスタ!$I$45:$O$45,1)),
IF($AD1420="NS東京TC",INDEX(カレンダマスタ!$I$56:$O$61,MATCH($G1420,カレンダマスタ!$H$56:$H$61,1),MATCH($H1420,カレンダマスタ!$I$55:$O$55,1)),""))))))</f>
        <v/>
      </c>
      <c r="AS1420" s="122" t="str">
        <f t="shared" si="453"/>
        <v/>
      </c>
      <c r="AU1420" s="124" t="str">
        <f>IF(E1420="","",VLOOKUP($E1420,カレンダマスタ!$A$4:$E$381,4,FALSE))</f>
        <v/>
      </c>
      <c r="AV1420" s="124" t="str">
        <f t="shared" ref="AV1420:AV1483" si="459">IF(AA1420="","",IF(OR(AA1420="欠勤",AA1420="遅刻"),"勤怠修正",""))</f>
        <v/>
      </c>
      <c r="AW1420" s="124" t="str">
        <f t="shared" ref="AW1420:AW1483" si="460">IF(Q1420="","",IF(R1420="","勤怠未設定",""))</f>
        <v/>
      </c>
      <c r="AX1420" s="125" t="str">
        <f t="shared" ref="AX1420:AX1483" si="461">IF(E1420="","",IF(AND(AU1420&gt;=1,J1420&lt;&gt;"",AA1420=""),"勤怠未設定",IF(AA1420&lt;&gt;"",AA1420,"")))</f>
        <v/>
      </c>
      <c r="AY1420" s="125" t="str">
        <f t="shared" ref="AY1420:AY1483" si="462">IF(AC1420="外注","",IF(AK1420&amp;AL1420&lt;&gt;"",AK1420&amp;AL1420,""))</f>
        <v/>
      </c>
      <c r="AZ1420" s="114" t="str">
        <f>IF(AX1420&amp;AW1420="勤怠未設定","×",IF(AV1420="勤怠修正","×",IF(AC1420="外注","",IF(AA1420="",IF(AY1420&lt;&gt;"","×",""),IF(VLOOKUP(AA1420,カレンダマスタ!$H$66:$I$83,2,FALSE)&lt;&gt;AY1420,"×","OK")))))</f>
        <v/>
      </c>
      <c r="BC1420" s="124" t="str">
        <f>IF(E1420="","",VLOOKUP($E1420,カレンダマスタ!$A$4:$E$381,4,FALSE))</f>
        <v/>
      </c>
      <c r="BD1420" s="122" t="str">
        <f>IF(AC1420="社員","",IF(AG1420=0,"",IF(AD1420="NSTC",IF(COUNTIF(カレンダマスタ!$Q$5:$Q$32,G1420)=1,"OK","×"),
IF(AD1420="NS本社",IF(COUNTIF(カレンダマスタ!$T$5:$T$32,G1420)=1,"OK","×"),IF(COUNTIF(カレンダマスタ!$R$5:$R$32,G1420)=1,"OK","×")))))</f>
        <v/>
      </c>
      <c r="BE1420" s="122" t="str">
        <f>IF(AC1420="社員","",IF(G1420="","",IF(R1420&lt;&gt;"","",IF(AF1420="CS","OK",IF(VLOOKUP(E1420,カレンダマスタ!$A$5:$D$381,4,FALSE)&gt;0,"",IF(OR(G1420*24&gt;10.84,H1420*24&lt;14.5)=TRUE,"×","OK"))))))</f>
        <v/>
      </c>
      <c r="BF1420" s="122" t="str">
        <f t="shared" si="448"/>
        <v/>
      </c>
      <c r="BG1420" s="122" t="str">
        <f t="shared" si="454"/>
        <v/>
      </c>
      <c r="BI1420" s="114" t="str">
        <f t="shared" si="455"/>
        <v/>
      </c>
    </row>
    <row r="1421" spans="2:61">
      <c r="B1421" s="111"/>
      <c r="C1421" s="536"/>
      <c r="D1421" s="128"/>
      <c r="E1421" s="583"/>
      <c r="F1421" s="128"/>
      <c r="G1421" s="588"/>
      <c r="H1421" s="588"/>
      <c r="I1421" s="130"/>
      <c r="J1421" s="139"/>
      <c r="K1421" s="131"/>
      <c r="L1421" s="132"/>
      <c r="M1421" s="132"/>
      <c r="N1421" s="141"/>
      <c r="O1421" s="139"/>
      <c r="P1421" s="139"/>
      <c r="Q1421" s="139"/>
      <c r="R1421" s="133"/>
      <c r="S1421" s="134"/>
      <c r="T1421" s="434"/>
      <c r="U1421" s="429"/>
      <c r="V1421" s="429" t="str">
        <f t="shared" si="449"/>
        <v/>
      </c>
      <c r="W1421" s="298"/>
      <c r="X1421" s="129" t="str">
        <f t="shared" si="456"/>
        <v/>
      </c>
      <c r="Y1421" s="129" t="str">
        <f t="shared" si="450"/>
        <v/>
      </c>
      <c r="Z1421" s="129" t="str">
        <f t="shared" si="451"/>
        <v/>
      </c>
      <c r="AA1421" s="133" t="str">
        <f t="shared" si="458"/>
        <v/>
      </c>
      <c r="AC1421" s="186" t="str">
        <f>AC1406</f>
        <v/>
      </c>
      <c r="AD1421" s="187" t="str">
        <f>AD1406</f>
        <v/>
      </c>
      <c r="AE1421" s="187" t="str">
        <f>AE1406</f>
        <v/>
      </c>
      <c r="AF1421" s="187" t="str">
        <f>AF1406</f>
        <v/>
      </c>
      <c r="AG1421" s="204">
        <f t="shared" si="452"/>
        <v>0</v>
      </c>
      <c r="AI1421" s="135" t="str">
        <f>IF(月報!G1421&lt;&gt;"",月報!G1421,"")</f>
        <v/>
      </c>
      <c r="AJ1421" s="126" t="str">
        <f>IF(月報!W1421&lt;&gt;"",月報!W1421*24,"")</f>
        <v/>
      </c>
      <c r="AK1421" s="126" t="str">
        <f>IF(月報!P1421&lt;&gt;"",月報!P1421,"")</f>
        <v/>
      </c>
      <c r="AL1421" s="126" t="str">
        <f>IF(月報!Q1421&lt;&gt;"",IF(月報!Q1421="平日残","",月報!Q1421),"")</f>
        <v/>
      </c>
      <c r="AM1421" s="126"/>
      <c r="AN1421" s="126" t="str">
        <f t="shared" si="457"/>
        <v/>
      </c>
      <c r="AO1421" s="126" t="str">
        <f>IF($E1421="","",VLOOKUP($E1421,カレンダマスタ!$A$5:$E$381,5,FALSE))</f>
        <v/>
      </c>
      <c r="AQ1421" s="196" t="str">
        <f>IF(G1421="","",IF(VLOOKUP(E1421,カレンダマスタ!$A$5:$D$381,4,FALSE)=0,"",1))</f>
        <v/>
      </c>
      <c r="AR1421" s="136" t="str">
        <f>IF($G1421="","",IF($AD1421="NSTC",INDEX(カレンダマスタ!$I$26:$O$31,MATCH($G1421,カレンダマスタ!$H$26:$H$31,1),MATCH($H1421,カレンダマスタ!$I$25:$O$25,1)),
IF($AD1421="CS本社",INDEX(カレンダマスタ!$I$36:$O$41,MATCH($G1421,カレンダマスタ!$H$36:$H$41,1),MATCH($H1421,カレンダマスタ!$I$35:$O$35,1)),
IF($AD1421="NS本社",INDEX(カレンダマスタ!$I$94:$O$99,MATCH($G1421,カレンダマスタ!$H$95:$H$100,1),MATCH($H1421,カレンダマスタ!$I$93:$O$93,1)),
IF($AD1421="ODC",INDEX(カレンダマスタ!$I$46:$O$51,MATCH($G1421,カレンダマスタ!$H$46:$H$51,1),MATCH($H1421,カレンダマスタ!$I$45:$O$45,1)),
IF($AD1421="NS東京TC",INDEX(カレンダマスタ!$I$56:$O$61,MATCH($G1421,カレンダマスタ!$H$56:$H$61,1),MATCH($H1421,カレンダマスタ!$I$55:$O$55,1)),""))))))</f>
        <v/>
      </c>
      <c r="AS1421" s="126" t="str">
        <f t="shared" si="453"/>
        <v/>
      </c>
      <c r="AU1421" s="137" t="str">
        <f>IF(E1421="","",VLOOKUP($E1421,カレンダマスタ!$A$4:$E$381,4,FALSE))</f>
        <v/>
      </c>
      <c r="AV1421" s="137" t="str">
        <f t="shared" si="459"/>
        <v/>
      </c>
      <c r="AW1421" s="137" t="str">
        <f t="shared" si="460"/>
        <v/>
      </c>
      <c r="AX1421" s="138" t="str">
        <f t="shared" si="461"/>
        <v/>
      </c>
      <c r="AY1421" s="138" t="str">
        <f t="shared" si="462"/>
        <v/>
      </c>
      <c r="AZ1421" s="130" t="str">
        <f>IF(AX1421&amp;AW1421="勤怠未設定","×",IF(AV1421="勤怠修正","×",IF(AC1421="外注","",IF(AA1421="",IF(AY1421&lt;&gt;"","×",""),IF(VLOOKUP(AA1421,カレンダマスタ!$H$66:$I$83,2,FALSE)&lt;&gt;AY1421,"×","OK")))))</f>
        <v/>
      </c>
      <c r="BC1421" s="137" t="str">
        <f>IF(E1421="","",VLOOKUP($E1421,カレンダマスタ!$A$4:$E$381,4,FALSE))</f>
        <v/>
      </c>
      <c r="BD1421" s="126" t="str">
        <f>IF(AC1421="社員","",IF(AG1421=0,"",IF(AD1421="NSTC",IF(COUNTIF(カレンダマスタ!$Q$5:$Q$32,G1421)=1,"OK","×"),
IF(AD1421="NS本社",IF(COUNTIF(カレンダマスタ!$T$5:$T$32,G1421)=1,"OK","×"),IF(COUNTIF(カレンダマスタ!$R$5:$R$32,G1421)=1,"OK","×")))))</f>
        <v/>
      </c>
      <c r="BE1421" s="126" t="str">
        <f>IF(AC1421="社員","",IF(G1421="","",IF(R1421&lt;&gt;"","",IF(AF1421="CS","OK",IF(VLOOKUP(E1421,カレンダマスタ!$A$5:$D$381,4,FALSE)&gt;0,"",IF(OR(G1421*24&gt;10.84,H1421*24&lt;14.5)=TRUE,"×","OK"))))))</f>
        <v/>
      </c>
      <c r="BF1421" s="126" t="str">
        <f t="shared" si="448"/>
        <v/>
      </c>
      <c r="BG1421" s="126" t="str">
        <f t="shared" si="454"/>
        <v/>
      </c>
      <c r="BI1421" s="130" t="str">
        <f t="shared" si="455"/>
        <v/>
      </c>
    </row>
    <row r="1422" spans="2:61">
      <c r="B1422" s="111"/>
      <c r="C1422" s="536"/>
      <c r="D1422" s="128"/>
      <c r="E1422" s="583"/>
      <c r="F1422" s="128"/>
      <c r="G1422" s="588"/>
      <c r="H1422" s="588"/>
      <c r="I1422" s="130"/>
      <c r="J1422" s="139"/>
      <c r="K1422" s="131"/>
      <c r="L1422" s="132"/>
      <c r="M1422" s="132"/>
      <c r="N1422" s="141"/>
      <c r="O1422" s="139"/>
      <c r="P1422" s="139"/>
      <c r="Q1422" s="139"/>
      <c r="R1422" s="133"/>
      <c r="S1422" s="134"/>
      <c r="T1422" s="434"/>
      <c r="U1422" s="429"/>
      <c r="V1422" s="429" t="str">
        <f t="shared" si="449"/>
        <v/>
      </c>
      <c r="W1422" s="298"/>
      <c r="X1422" s="129" t="str">
        <f t="shared" si="456"/>
        <v/>
      </c>
      <c r="Y1422" s="129" t="str">
        <f t="shared" si="450"/>
        <v/>
      </c>
      <c r="Z1422" s="129" t="str">
        <f t="shared" si="451"/>
        <v/>
      </c>
      <c r="AA1422" s="133" t="str">
        <f t="shared" si="458"/>
        <v/>
      </c>
      <c r="AC1422" s="186" t="str">
        <f>AC1406</f>
        <v/>
      </c>
      <c r="AD1422" s="187" t="str">
        <f>AD1406</f>
        <v/>
      </c>
      <c r="AE1422" s="187" t="str">
        <f>AE1406</f>
        <v/>
      </c>
      <c r="AF1422" s="187" t="str">
        <f>AF1406</f>
        <v/>
      </c>
      <c r="AG1422" s="204">
        <f t="shared" si="452"/>
        <v>0</v>
      </c>
      <c r="AI1422" s="135" t="str">
        <f>IF(月報!G1422&lt;&gt;"",月報!G1422,"")</f>
        <v/>
      </c>
      <c r="AJ1422" s="126" t="str">
        <f>IF(月報!W1422&lt;&gt;"",月報!W1422*24,"")</f>
        <v/>
      </c>
      <c r="AK1422" s="126" t="str">
        <f>IF(月報!P1422&lt;&gt;"",月報!P1422,"")</f>
        <v/>
      </c>
      <c r="AL1422" s="126" t="str">
        <f>IF(月報!Q1422&lt;&gt;"",IF(月報!Q1422="平日残","",月報!Q1422),"")</f>
        <v/>
      </c>
      <c r="AM1422" s="126"/>
      <c r="AN1422" s="126" t="str">
        <f t="shared" si="457"/>
        <v/>
      </c>
      <c r="AO1422" s="126" t="str">
        <f>IF($E1422="","",VLOOKUP($E1422,カレンダマスタ!$A$5:$E$381,5,FALSE))</f>
        <v/>
      </c>
      <c r="AQ1422" s="196" t="str">
        <f>IF(G1422="","",IF(VLOOKUP(E1422,カレンダマスタ!$A$5:$D$381,4,FALSE)=0,"",1))</f>
        <v/>
      </c>
      <c r="AR1422" s="136" t="str">
        <f>IF($G1422="","",IF($AD1422="NSTC",INDEX(カレンダマスタ!$I$26:$O$31,MATCH($G1422,カレンダマスタ!$H$26:$H$31,1),MATCH($H1422,カレンダマスタ!$I$25:$O$25,1)),
IF($AD1422="CS本社",INDEX(カレンダマスタ!$I$36:$O$41,MATCH($G1422,カレンダマスタ!$H$36:$H$41,1),MATCH($H1422,カレンダマスタ!$I$35:$O$35,1)),
IF($AD1422="NS本社",INDEX(カレンダマスタ!$I$94:$O$99,MATCH($G1422,カレンダマスタ!$H$95:$H$100,1),MATCH($H1422,カレンダマスタ!$I$93:$O$93,1)),
IF($AD1422="ODC",INDEX(カレンダマスタ!$I$46:$O$51,MATCH($G1422,カレンダマスタ!$H$46:$H$51,1),MATCH($H1422,カレンダマスタ!$I$45:$O$45,1)),
IF($AD1422="NS東京TC",INDEX(カレンダマスタ!$I$56:$O$61,MATCH($G1422,カレンダマスタ!$H$56:$H$61,1),MATCH($H1422,カレンダマスタ!$I$55:$O$55,1)),""))))))</f>
        <v/>
      </c>
      <c r="AS1422" s="126" t="str">
        <f t="shared" si="453"/>
        <v/>
      </c>
      <c r="AU1422" s="137" t="str">
        <f>IF(E1422="","",VLOOKUP($E1422,カレンダマスタ!$A$4:$E$381,4,FALSE))</f>
        <v/>
      </c>
      <c r="AV1422" s="137" t="str">
        <f t="shared" si="459"/>
        <v/>
      </c>
      <c r="AW1422" s="137" t="str">
        <f t="shared" si="460"/>
        <v/>
      </c>
      <c r="AX1422" s="138" t="str">
        <f t="shared" si="461"/>
        <v/>
      </c>
      <c r="AY1422" s="138" t="str">
        <f t="shared" si="462"/>
        <v/>
      </c>
      <c r="AZ1422" s="130" t="str">
        <f>IF(AX1422&amp;AW1422="勤怠未設定","×",IF(AV1422="勤怠修正","×",IF(AC1422="外注","",IF(AA1422="",IF(AY1422&lt;&gt;"","×",""),IF(VLOOKUP(AA1422,カレンダマスタ!$H$66:$I$83,2,FALSE)&lt;&gt;AY1422,"×","OK")))))</f>
        <v/>
      </c>
      <c r="BC1422" s="137" t="str">
        <f>IF(E1422="","",VLOOKUP($E1422,カレンダマスタ!$A$4:$E$381,4,FALSE))</f>
        <v/>
      </c>
      <c r="BD1422" s="126" t="str">
        <f>IF(AC1422="社員","",IF(AG1422=0,"",IF(AD1422="NSTC",IF(COUNTIF(カレンダマスタ!$Q$5:$Q$32,G1422)=1,"OK","×"),
IF(AD1422="NS本社",IF(COUNTIF(カレンダマスタ!$T$5:$T$32,G1422)=1,"OK","×"),IF(COUNTIF(カレンダマスタ!$R$5:$R$32,G1422)=1,"OK","×")))))</f>
        <v/>
      </c>
      <c r="BE1422" s="126" t="str">
        <f>IF(AC1422="社員","",IF(G1422="","",IF(R1422&lt;&gt;"","",IF(AF1422="CS","OK",IF(VLOOKUP(E1422,カレンダマスタ!$A$5:$D$381,4,FALSE)&gt;0,"",IF(OR(G1422*24&gt;10.84,H1422*24&lt;14.5)=TRUE,"×","OK"))))))</f>
        <v/>
      </c>
      <c r="BF1422" s="126" t="str">
        <f t="shared" si="448"/>
        <v/>
      </c>
      <c r="BG1422" s="126" t="str">
        <f t="shared" si="454"/>
        <v/>
      </c>
      <c r="BI1422" s="130" t="str">
        <f t="shared" si="455"/>
        <v/>
      </c>
    </row>
    <row r="1423" spans="2:61">
      <c r="B1423" s="111"/>
      <c r="C1423" s="536"/>
      <c r="D1423" s="128"/>
      <c r="E1423" s="583"/>
      <c r="F1423" s="128"/>
      <c r="G1423" s="588"/>
      <c r="H1423" s="588"/>
      <c r="I1423" s="130"/>
      <c r="J1423" s="139"/>
      <c r="K1423" s="131"/>
      <c r="L1423" s="132"/>
      <c r="M1423" s="132"/>
      <c r="N1423" s="141"/>
      <c r="O1423" s="139"/>
      <c r="P1423" s="139"/>
      <c r="Q1423" s="139"/>
      <c r="R1423" s="133"/>
      <c r="S1423" s="134"/>
      <c r="T1423" s="434"/>
      <c r="U1423" s="429"/>
      <c r="V1423" s="429" t="str">
        <f t="shared" si="449"/>
        <v/>
      </c>
      <c r="W1423" s="298"/>
      <c r="X1423" s="129" t="str">
        <f t="shared" si="456"/>
        <v/>
      </c>
      <c r="Y1423" s="129" t="str">
        <f t="shared" si="450"/>
        <v/>
      </c>
      <c r="Z1423" s="129" t="str">
        <f t="shared" si="451"/>
        <v/>
      </c>
      <c r="AA1423" s="133" t="str">
        <f t="shared" si="458"/>
        <v/>
      </c>
      <c r="AC1423" s="186" t="str">
        <f>AC1406</f>
        <v/>
      </c>
      <c r="AD1423" s="187" t="str">
        <f>AD1406</f>
        <v/>
      </c>
      <c r="AE1423" s="187" t="str">
        <f>AE1406</f>
        <v/>
      </c>
      <c r="AF1423" s="187" t="str">
        <f>AF1406</f>
        <v/>
      </c>
      <c r="AG1423" s="204">
        <f t="shared" si="452"/>
        <v>0</v>
      </c>
      <c r="AI1423" s="140" t="str">
        <f>IF(月報!G1423&lt;&gt;"",月報!G1423,"")</f>
        <v/>
      </c>
      <c r="AJ1423" s="126" t="str">
        <f>IF(月報!W1423&lt;&gt;"",月報!W1423*24,"")</f>
        <v/>
      </c>
      <c r="AK1423" s="126" t="str">
        <f>IF(月報!P1423&lt;&gt;"",月報!P1423,"")</f>
        <v/>
      </c>
      <c r="AL1423" s="126" t="str">
        <f>IF(月報!Q1423&lt;&gt;"",IF(月報!Q1423="平日残","",月報!Q1423),"")</f>
        <v/>
      </c>
      <c r="AM1423" s="126"/>
      <c r="AN1423" s="126" t="str">
        <f t="shared" si="457"/>
        <v/>
      </c>
      <c r="AO1423" s="126" t="str">
        <f>IF($E1423="","",VLOOKUP($E1423,カレンダマスタ!$A$5:$E$381,5,FALSE))</f>
        <v/>
      </c>
      <c r="AQ1423" s="196" t="str">
        <f>IF(G1423="","",IF(VLOOKUP(E1423,カレンダマスタ!$A$5:$D$381,4,FALSE)=0,"",1))</f>
        <v/>
      </c>
      <c r="AR1423" s="136" t="str">
        <f>IF($G1423="","",IF($AD1423="NSTC",INDEX(カレンダマスタ!$I$26:$O$31,MATCH($G1423,カレンダマスタ!$H$26:$H$31,1),MATCH($H1423,カレンダマスタ!$I$25:$O$25,1)),
IF($AD1423="CS本社",INDEX(カレンダマスタ!$I$36:$O$41,MATCH($G1423,カレンダマスタ!$H$36:$H$41,1),MATCH($H1423,カレンダマスタ!$I$35:$O$35,1)),
IF($AD1423="NS本社",INDEX(カレンダマスタ!$I$94:$O$99,MATCH($G1423,カレンダマスタ!$H$95:$H$100,1),MATCH($H1423,カレンダマスタ!$I$93:$O$93,1)),
IF($AD1423="ODC",INDEX(カレンダマスタ!$I$46:$O$51,MATCH($G1423,カレンダマスタ!$H$46:$H$51,1),MATCH($H1423,カレンダマスタ!$I$45:$O$45,1)),
IF($AD1423="NS東京TC",INDEX(カレンダマスタ!$I$56:$O$61,MATCH($G1423,カレンダマスタ!$H$56:$H$61,1),MATCH($H1423,カレンダマスタ!$I$55:$O$55,1)),""))))))</f>
        <v/>
      </c>
      <c r="AS1423" s="126" t="str">
        <f t="shared" si="453"/>
        <v/>
      </c>
      <c r="AU1423" s="137" t="str">
        <f>IF(E1423="","",VLOOKUP($E1423,カレンダマスタ!$A$4:$E$381,4,FALSE))</f>
        <v/>
      </c>
      <c r="AV1423" s="137" t="str">
        <f t="shared" si="459"/>
        <v/>
      </c>
      <c r="AW1423" s="137" t="str">
        <f t="shared" si="460"/>
        <v/>
      </c>
      <c r="AX1423" s="138" t="str">
        <f t="shared" si="461"/>
        <v/>
      </c>
      <c r="AY1423" s="138" t="str">
        <f t="shared" si="462"/>
        <v/>
      </c>
      <c r="AZ1423" s="130" t="str">
        <f>IF(AX1423&amp;AW1423="勤怠未設定","×",IF(AV1423="勤怠修正","×",IF(AC1423="外注","",IF(AA1423="",IF(AY1423&lt;&gt;"","×",""),IF(VLOOKUP(AA1423,カレンダマスタ!$H$66:$I$83,2,FALSE)&lt;&gt;AY1423,"×","OK")))))</f>
        <v/>
      </c>
      <c r="BC1423" s="137" t="str">
        <f>IF(E1423="","",VLOOKUP($E1423,カレンダマスタ!$A$4:$E$381,4,FALSE))</f>
        <v/>
      </c>
      <c r="BD1423" s="126" t="str">
        <f>IF(AC1423="社員","",IF(AG1423=0,"",IF(AD1423="NSTC",IF(COUNTIF(カレンダマスタ!$Q$5:$Q$32,G1423)=1,"OK","×"),
IF(AD1423="NS本社",IF(COUNTIF(カレンダマスタ!$T$5:$T$32,G1423)=1,"OK","×"),IF(COUNTIF(カレンダマスタ!$R$5:$R$32,G1423)=1,"OK","×")))))</f>
        <v/>
      </c>
      <c r="BE1423" s="126" t="str">
        <f>IF(AC1423="社員","",IF(G1423="","",IF(R1423&lt;&gt;"","",IF(AF1423="CS","OK",IF(VLOOKUP(E1423,カレンダマスタ!$A$5:$D$381,4,FALSE)&gt;0,"",IF(OR(G1423*24&gt;10.84,H1423*24&lt;14.5)=TRUE,"×","OK"))))))</f>
        <v/>
      </c>
      <c r="BF1423" s="126" t="str">
        <f t="shared" si="448"/>
        <v/>
      </c>
      <c r="BG1423" s="126" t="str">
        <f t="shared" si="454"/>
        <v/>
      </c>
      <c r="BI1423" s="130" t="str">
        <f t="shared" si="455"/>
        <v/>
      </c>
    </row>
    <row r="1424" spans="2:61">
      <c r="B1424" s="111"/>
      <c r="C1424" s="536"/>
      <c r="D1424" s="128"/>
      <c r="E1424" s="583"/>
      <c r="F1424" s="128"/>
      <c r="G1424" s="588"/>
      <c r="H1424" s="588"/>
      <c r="I1424" s="130"/>
      <c r="J1424" s="139"/>
      <c r="K1424" s="131"/>
      <c r="L1424" s="132"/>
      <c r="M1424" s="132"/>
      <c r="N1424" s="141"/>
      <c r="O1424" s="139"/>
      <c r="P1424" s="139"/>
      <c r="Q1424" s="139"/>
      <c r="R1424" s="133"/>
      <c r="S1424" s="134"/>
      <c r="T1424" s="434"/>
      <c r="U1424" s="429"/>
      <c r="V1424" s="429" t="str">
        <f t="shared" si="449"/>
        <v/>
      </c>
      <c r="W1424" s="298"/>
      <c r="X1424" s="129" t="str">
        <f t="shared" si="456"/>
        <v/>
      </c>
      <c r="Y1424" s="129" t="str">
        <f t="shared" si="450"/>
        <v/>
      </c>
      <c r="Z1424" s="129" t="str">
        <f t="shared" si="451"/>
        <v/>
      </c>
      <c r="AA1424" s="133" t="str">
        <f t="shared" si="458"/>
        <v/>
      </c>
      <c r="AC1424" s="186" t="str">
        <f>AC1406</f>
        <v/>
      </c>
      <c r="AD1424" s="187" t="str">
        <f>AD1406</f>
        <v/>
      </c>
      <c r="AE1424" s="187" t="str">
        <f>AE1406</f>
        <v/>
      </c>
      <c r="AF1424" s="187" t="str">
        <f>AF1406</f>
        <v/>
      </c>
      <c r="AG1424" s="204">
        <f t="shared" si="452"/>
        <v>0</v>
      </c>
      <c r="AI1424" s="140" t="str">
        <f>IF(月報!G1424&lt;&gt;"",月報!G1424,"")</f>
        <v/>
      </c>
      <c r="AJ1424" s="126" t="str">
        <f>IF(月報!W1424&lt;&gt;"",月報!W1424*24,"")</f>
        <v/>
      </c>
      <c r="AK1424" s="126" t="str">
        <f>IF(月報!P1424&lt;&gt;"",月報!P1424,"")</f>
        <v/>
      </c>
      <c r="AL1424" s="126" t="str">
        <f>IF(月報!Q1424&lt;&gt;"",IF(月報!Q1424="平日残","",月報!Q1424),"")</f>
        <v/>
      </c>
      <c r="AM1424" s="126"/>
      <c r="AN1424" s="126" t="str">
        <f t="shared" si="457"/>
        <v/>
      </c>
      <c r="AO1424" s="126" t="str">
        <f>IF($E1424="","",VLOOKUP($E1424,カレンダマスタ!$A$5:$E$381,5,FALSE))</f>
        <v/>
      </c>
      <c r="AQ1424" s="196" t="str">
        <f>IF(G1424="","",IF(VLOOKUP(E1424,カレンダマスタ!$A$5:$D$381,4,FALSE)=0,"",1))</f>
        <v/>
      </c>
      <c r="AR1424" s="136" t="str">
        <f>IF($G1424="","",IF($AD1424="NSTC",INDEX(カレンダマスタ!$I$26:$O$31,MATCH($G1424,カレンダマスタ!$H$26:$H$31,1),MATCH($H1424,カレンダマスタ!$I$25:$O$25,1)),
IF($AD1424="CS本社",INDEX(カレンダマスタ!$I$36:$O$41,MATCH($G1424,カレンダマスタ!$H$36:$H$41,1),MATCH($H1424,カレンダマスタ!$I$35:$O$35,1)),
IF($AD1424="NS本社",INDEX(カレンダマスタ!$I$94:$O$99,MATCH($G1424,カレンダマスタ!$H$95:$H$100,1),MATCH($H1424,カレンダマスタ!$I$93:$O$93,1)),
IF($AD1424="ODC",INDEX(カレンダマスタ!$I$46:$O$51,MATCH($G1424,カレンダマスタ!$H$46:$H$51,1),MATCH($H1424,カレンダマスタ!$I$45:$O$45,1)),
IF($AD1424="NS東京TC",INDEX(カレンダマスタ!$I$56:$O$61,MATCH($G1424,カレンダマスタ!$H$56:$H$61,1),MATCH($H1424,カレンダマスタ!$I$55:$O$55,1)),""))))))</f>
        <v/>
      </c>
      <c r="AS1424" s="126" t="str">
        <f t="shared" si="453"/>
        <v/>
      </c>
      <c r="AU1424" s="137" t="str">
        <f>IF(E1424="","",VLOOKUP($E1424,カレンダマスタ!$A$4:$E$381,4,FALSE))</f>
        <v/>
      </c>
      <c r="AV1424" s="137" t="str">
        <f t="shared" si="459"/>
        <v/>
      </c>
      <c r="AW1424" s="137" t="str">
        <f t="shared" si="460"/>
        <v/>
      </c>
      <c r="AX1424" s="138" t="str">
        <f t="shared" si="461"/>
        <v/>
      </c>
      <c r="AY1424" s="138" t="str">
        <f t="shared" si="462"/>
        <v/>
      </c>
      <c r="AZ1424" s="130" t="str">
        <f>IF(AX1424&amp;AW1424="勤怠未設定","×",IF(AV1424="勤怠修正","×",IF(AC1424="外注","",IF(AA1424="",IF(AY1424&lt;&gt;"","×",""),IF(VLOOKUP(AA1424,カレンダマスタ!$H$66:$I$83,2,FALSE)&lt;&gt;AY1424,"×","OK")))))</f>
        <v/>
      </c>
      <c r="BC1424" s="137" t="str">
        <f>IF(E1424="","",VLOOKUP($E1424,カレンダマスタ!$A$4:$E$381,4,FALSE))</f>
        <v/>
      </c>
      <c r="BD1424" s="126" t="str">
        <f>IF(AC1424="社員","",IF(AG1424=0,"",IF(AD1424="NSTC",IF(COUNTIF(カレンダマスタ!$Q$5:$Q$32,G1424)=1,"OK","×"),
IF(AD1424="NS本社",IF(COUNTIF(カレンダマスタ!$T$5:$T$32,G1424)=1,"OK","×"),IF(COUNTIF(カレンダマスタ!$R$5:$R$32,G1424)=1,"OK","×")))))</f>
        <v/>
      </c>
      <c r="BE1424" s="126" t="str">
        <f>IF(AC1424="社員","",IF(G1424="","",IF(R1424&lt;&gt;"","",IF(AF1424="CS","OK",IF(VLOOKUP(E1424,カレンダマスタ!$A$5:$D$381,4,FALSE)&gt;0,"",IF(OR(G1424*24&gt;10.84,H1424*24&lt;14.5)=TRUE,"×","OK"))))))</f>
        <v/>
      </c>
      <c r="BF1424" s="126" t="str">
        <f t="shared" si="448"/>
        <v/>
      </c>
      <c r="BG1424" s="126" t="str">
        <f t="shared" si="454"/>
        <v/>
      </c>
      <c r="BI1424" s="130" t="str">
        <f t="shared" si="455"/>
        <v/>
      </c>
    </row>
    <row r="1425" spans="2:61">
      <c r="B1425" s="111"/>
      <c r="C1425" s="536"/>
      <c r="D1425" s="128"/>
      <c r="E1425" s="583"/>
      <c r="F1425" s="128"/>
      <c r="G1425" s="588"/>
      <c r="H1425" s="588"/>
      <c r="I1425" s="130"/>
      <c r="J1425" s="139"/>
      <c r="K1425" s="131"/>
      <c r="L1425" s="132"/>
      <c r="M1425" s="132"/>
      <c r="N1425" s="141"/>
      <c r="O1425" s="139"/>
      <c r="P1425" s="139"/>
      <c r="Q1425" s="139"/>
      <c r="R1425" s="133"/>
      <c r="S1425" s="134"/>
      <c r="T1425" s="434"/>
      <c r="U1425" s="429"/>
      <c r="V1425" s="429" t="str">
        <f t="shared" si="449"/>
        <v/>
      </c>
      <c r="W1425" s="298"/>
      <c r="X1425" s="129" t="str">
        <f t="shared" si="456"/>
        <v/>
      </c>
      <c r="Y1425" s="129" t="str">
        <f t="shared" si="450"/>
        <v/>
      </c>
      <c r="Z1425" s="129" t="str">
        <f t="shared" si="451"/>
        <v/>
      </c>
      <c r="AA1425" s="133" t="str">
        <f t="shared" si="458"/>
        <v/>
      </c>
      <c r="AC1425" s="186" t="str">
        <f>AC1406</f>
        <v/>
      </c>
      <c r="AD1425" s="187" t="str">
        <f>AD1406</f>
        <v/>
      </c>
      <c r="AE1425" s="187" t="str">
        <f>AE1406</f>
        <v/>
      </c>
      <c r="AF1425" s="187" t="str">
        <f>AF1406</f>
        <v/>
      </c>
      <c r="AG1425" s="204">
        <f t="shared" si="452"/>
        <v>0</v>
      </c>
      <c r="AI1425" s="140" t="str">
        <f>IF(月報!G1425&lt;&gt;"",月報!G1425,"")</f>
        <v/>
      </c>
      <c r="AJ1425" s="126" t="str">
        <f>IF(月報!W1425&lt;&gt;"",月報!W1425*24,"")</f>
        <v/>
      </c>
      <c r="AK1425" s="126" t="str">
        <f>IF(月報!P1425&lt;&gt;"",月報!P1425,"")</f>
        <v/>
      </c>
      <c r="AL1425" s="126" t="str">
        <f>IF(月報!Q1425&lt;&gt;"",IF(月報!Q1425="平日残","",月報!Q1425),"")</f>
        <v/>
      </c>
      <c r="AM1425" s="126"/>
      <c r="AN1425" s="126" t="str">
        <f t="shared" si="457"/>
        <v/>
      </c>
      <c r="AO1425" s="126" t="str">
        <f>IF($E1425="","",VLOOKUP($E1425,カレンダマスタ!$A$5:$E$381,5,FALSE))</f>
        <v/>
      </c>
      <c r="AQ1425" s="196" t="str">
        <f>IF(G1425="","",IF(VLOOKUP(E1425,カレンダマスタ!$A$5:$D$381,4,FALSE)=0,"",1))</f>
        <v/>
      </c>
      <c r="AR1425" s="136" t="str">
        <f>IF($G1425="","",IF($AD1425="NSTC",INDEX(カレンダマスタ!$I$26:$O$31,MATCH($G1425,カレンダマスタ!$H$26:$H$31,1),MATCH($H1425,カレンダマスタ!$I$25:$O$25,1)),
IF($AD1425="CS本社",INDEX(カレンダマスタ!$I$36:$O$41,MATCH($G1425,カレンダマスタ!$H$36:$H$41,1),MATCH($H1425,カレンダマスタ!$I$35:$O$35,1)),
IF($AD1425="NS本社",INDEX(カレンダマスタ!$I$94:$O$99,MATCH($G1425,カレンダマスタ!$H$95:$H$100,1),MATCH($H1425,カレンダマスタ!$I$93:$O$93,1)),
IF($AD1425="ODC",INDEX(カレンダマスタ!$I$46:$O$51,MATCH($G1425,カレンダマスタ!$H$46:$H$51,1),MATCH($H1425,カレンダマスタ!$I$45:$O$45,1)),
IF($AD1425="NS東京TC",INDEX(カレンダマスタ!$I$56:$O$61,MATCH($G1425,カレンダマスタ!$H$56:$H$61,1),MATCH($H1425,カレンダマスタ!$I$55:$O$55,1)),""))))))</f>
        <v/>
      </c>
      <c r="AS1425" s="126" t="str">
        <f t="shared" si="453"/>
        <v/>
      </c>
      <c r="AU1425" s="137" t="str">
        <f>IF(E1425="","",VLOOKUP($E1425,カレンダマスタ!$A$4:$E$381,4,FALSE))</f>
        <v/>
      </c>
      <c r="AV1425" s="137" t="str">
        <f t="shared" si="459"/>
        <v/>
      </c>
      <c r="AW1425" s="137" t="str">
        <f t="shared" si="460"/>
        <v/>
      </c>
      <c r="AX1425" s="138" t="str">
        <f t="shared" si="461"/>
        <v/>
      </c>
      <c r="AY1425" s="138" t="str">
        <f t="shared" si="462"/>
        <v/>
      </c>
      <c r="AZ1425" s="130" t="str">
        <f>IF(AX1425&amp;AW1425="勤怠未設定","×",IF(AV1425="勤怠修正","×",IF(AC1425="外注","",IF(AA1425="",IF(AY1425&lt;&gt;"","×",""),IF(VLOOKUP(AA1425,カレンダマスタ!$H$66:$I$83,2,FALSE)&lt;&gt;AY1425,"×","OK")))))</f>
        <v/>
      </c>
      <c r="BC1425" s="137" t="str">
        <f>IF(E1425="","",VLOOKUP($E1425,カレンダマスタ!$A$4:$E$381,4,FALSE))</f>
        <v/>
      </c>
      <c r="BD1425" s="126" t="str">
        <f>IF(AC1425="社員","",IF(AG1425=0,"",IF(AD1425="NSTC",IF(COUNTIF(カレンダマスタ!$Q$5:$Q$32,G1425)=1,"OK","×"),
IF(AD1425="NS本社",IF(COUNTIF(カレンダマスタ!$T$5:$T$32,G1425)=1,"OK","×"),IF(COUNTIF(カレンダマスタ!$R$5:$R$32,G1425)=1,"OK","×")))))</f>
        <v/>
      </c>
      <c r="BE1425" s="126" t="str">
        <f>IF(AC1425="社員","",IF(G1425="","",IF(R1425&lt;&gt;"","",IF(AF1425="CS","OK",IF(VLOOKUP(E1425,カレンダマスタ!$A$5:$D$381,4,FALSE)&gt;0,"",IF(OR(G1425*24&gt;10.84,H1425*24&lt;14.5)=TRUE,"×","OK"))))))</f>
        <v/>
      </c>
      <c r="BF1425" s="126" t="str">
        <f t="shared" si="448"/>
        <v/>
      </c>
      <c r="BG1425" s="126" t="str">
        <f t="shared" si="454"/>
        <v/>
      </c>
      <c r="BI1425" s="130" t="str">
        <f t="shared" si="455"/>
        <v/>
      </c>
    </row>
    <row r="1426" spans="2:61">
      <c r="B1426" s="111"/>
      <c r="C1426" s="537"/>
      <c r="D1426" s="142"/>
      <c r="E1426" s="584"/>
      <c r="F1426" s="142"/>
      <c r="G1426" s="589"/>
      <c r="H1426" s="589"/>
      <c r="I1426" s="144"/>
      <c r="J1426" s="148"/>
      <c r="K1426" s="145"/>
      <c r="L1426" s="146"/>
      <c r="M1426" s="146"/>
      <c r="N1426" s="147"/>
      <c r="O1426" s="148"/>
      <c r="P1426" s="148"/>
      <c r="Q1426" s="148"/>
      <c r="R1426" s="149"/>
      <c r="S1426" s="156"/>
      <c r="T1426" s="435"/>
      <c r="U1426" s="430"/>
      <c r="V1426" s="430" t="str">
        <f t="shared" si="449"/>
        <v/>
      </c>
      <c r="W1426" s="298"/>
      <c r="X1426" s="143" t="str">
        <f t="shared" si="456"/>
        <v/>
      </c>
      <c r="Y1426" s="143" t="str">
        <f t="shared" si="450"/>
        <v/>
      </c>
      <c r="Z1426" s="143" t="str">
        <f t="shared" si="451"/>
        <v/>
      </c>
      <c r="AA1426" s="149" t="str">
        <f t="shared" si="458"/>
        <v/>
      </c>
      <c r="AC1426" s="188" t="str">
        <f>AC1406</f>
        <v/>
      </c>
      <c r="AD1426" s="189" t="str">
        <f>AD1406</f>
        <v/>
      </c>
      <c r="AE1426" s="189" t="str">
        <f>AE1406</f>
        <v/>
      </c>
      <c r="AF1426" s="189" t="str">
        <f>AF1406</f>
        <v/>
      </c>
      <c r="AG1426" s="205">
        <f t="shared" si="452"/>
        <v>0</v>
      </c>
      <c r="AI1426" s="157" t="str">
        <f>IF(月報!G1426&lt;&gt;"",月報!G1426,"")</f>
        <v/>
      </c>
      <c r="AJ1426" s="151" t="str">
        <f>IF(月報!W1426&lt;&gt;"",月報!W1426*24,"")</f>
        <v/>
      </c>
      <c r="AK1426" s="151" t="str">
        <f>IF(月報!P1426&lt;&gt;"",月報!P1426,"")</f>
        <v/>
      </c>
      <c r="AL1426" s="151" t="str">
        <f>IF(月報!Q1426&lt;&gt;"",IF(月報!Q1426="平日残","",月報!Q1426),"")</f>
        <v/>
      </c>
      <c r="AM1426" s="151"/>
      <c r="AN1426" s="151" t="str">
        <f t="shared" si="457"/>
        <v/>
      </c>
      <c r="AO1426" s="151" t="str">
        <f>IF($E1426="","",VLOOKUP($E1426,カレンダマスタ!$A$5:$E$381,5,FALSE))</f>
        <v/>
      </c>
      <c r="AQ1426" s="197" t="str">
        <f>IF(G1426="","",IF(VLOOKUP(E1426,カレンダマスタ!$A$5:$D$381,4,FALSE)=0,"",1))</f>
        <v/>
      </c>
      <c r="AR1426" s="152" t="str">
        <f>IF($G1426="","",IF($AD1426="NSTC",INDEX(カレンダマスタ!$I$26:$O$31,MATCH($G1426,カレンダマスタ!$H$26:$H$31,1),MATCH($H1426,カレンダマスタ!$I$25:$O$25,1)),
IF($AD1426="CS本社",INDEX(カレンダマスタ!$I$36:$O$41,MATCH($G1426,カレンダマスタ!$H$36:$H$41,1),MATCH($H1426,カレンダマスタ!$I$35:$O$35,1)),
IF($AD1426="NS本社",INDEX(カレンダマスタ!$I$94:$O$99,MATCH($G1426,カレンダマスタ!$H$95:$H$100,1),MATCH($H1426,カレンダマスタ!$I$93:$O$93,1)),
IF($AD1426="ODC",INDEX(カレンダマスタ!$I$46:$O$51,MATCH($G1426,カレンダマスタ!$H$46:$H$51,1),MATCH($H1426,カレンダマスタ!$I$45:$O$45,1)),
IF($AD1426="NS東京TC",INDEX(カレンダマスタ!$I$56:$O$61,MATCH($G1426,カレンダマスタ!$H$56:$H$61,1),MATCH($H1426,カレンダマスタ!$I$55:$O$55,1)),""))))))</f>
        <v/>
      </c>
      <c r="AS1426" s="151" t="str">
        <f t="shared" si="453"/>
        <v/>
      </c>
      <c r="AU1426" s="153" t="str">
        <f>IF(E1426="","",VLOOKUP($E1426,カレンダマスタ!$A$4:$E$381,4,FALSE))</f>
        <v/>
      </c>
      <c r="AV1426" s="153" t="str">
        <f t="shared" si="459"/>
        <v/>
      </c>
      <c r="AW1426" s="153" t="str">
        <f t="shared" si="460"/>
        <v/>
      </c>
      <c r="AX1426" s="154" t="str">
        <f t="shared" si="461"/>
        <v/>
      </c>
      <c r="AY1426" s="154" t="str">
        <f t="shared" si="462"/>
        <v/>
      </c>
      <c r="AZ1426" s="144" t="str">
        <f>IF(AX1426&amp;AW1426="勤怠未設定","×",IF(AV1426="勤怠修正","×",IF(AC1426="外注","",IF(AA1426="",IF(AY1426&lt;&gt;"","×",""),IF(VLOOKUP(AA1426,カレンダマスタ!$H$66:$I$83,2,FALSE)&lt;&gt;AY1426,"×","OK")))))</f>
        <v/>
      </c>
      <c r="BC1426" s="153" t="str">
        <f>IF(E1426="","",VLOOKUP($E1426,カレンダマスタ!$A$4:$E$381,4,FALSE))</f>
        <v/>
      </c>
      <c r="BD1426" s="151" t="str">
        <f>IF(AC1426="社員","",IF(AG1426=0,"",IF(AD1426="NSTC",IF(COUNTIF(カレンダマスタ!$Q$5:$Q$32,G1426)=1,"OK","×"),
IF(AD1426="NS本社",IF(COUNTIF(カレンダマスタ!$T$5:$T$32,G1426)=1,"OK","×"),IF(COUNTIF(カレンダマスタ!$R$5:$R$32,G1426)=1,"OK","×")))))</f>
        <v/>
      </c>
      <c r="BE1426" s="151" t="str">
        <f>IF(AC1426="社員","",IF(G1426="","",IF(R1426&lt;&gt;"","",IF(AF1426="CS","OK",IF(VLOOKUP(E1426,カレンダマスタ!$A$5:$D$381,4,FALSE)&gt;0,"",IF(OR(G1426*24&gt;10.84,H1426*24&lt;14.5)=TRUE,"×","OK"))))))</f>
        <v/>
      </c>
      <c r="BF1426" s="151" t="str">
        <f t="shared" si="448"/>
        <v/>
      </c>
      <c r="BG1426" s="151" t="str">
        <f t="shared" si="454"/>
        <v/>
      </c>
      <c r="BI1426" s="144" t="str">
        <f t="shared" si="455"/>
        <v/>
      </c>
    </row>
    <row r="1427" spans="2:61">
      <c r="B1427" s="111"/>
      <c r="C1427" s="535"/>
      <c r="D1427" s="112"/>
      <c r="E1427" s="582"/>
      <c r="F1427" s="112"/>
      <c r="G1427" s="587"/>
      <c r="H1427" s="587"/>
      <c r="I1427" s="114"/>
      <c r="J1427" s="118"/>
      <c r="K1427" s="115"/>
      <c r="L1427" s="116"/>
      <c r="M1427" s="116"/>
      <c r="N1427" s="117"/>
      <c r="O1427" s="118"/>
      <c r="P1427" s="118"/>
      <c r="Q1427" s="118"/>
      <c r="R1427" s="119"/>
      <c r="S1427" s="120"/>
      <c r="T1427" s="433"/>
      <c r="U1427" s="431">
        <f>SUM(T1427:T1433)</f>
        <v>0</v>
      </c>
      <c r="V1427" s="431" t="str">
        <f t="shared" si="449"/>
        <v/>
      </c>
      <c r="W1427" s="298"/>
      <c r="X1427" s="113" t="str">
        <f t="shared" si="456"/>
        <v/>
      </c>
      <c r="Y1427" s="113" t="str">
        <f t="shared" si="450"/>
        <v/>
      </c>
      <c r="Z1427" s="113" t="str">
        <f t="shared" si="451"/>
        <v/>
      </c>
      <c r="AA1427" s="119" t="str">
        <f t="shared" si="458"/>
        <v/>
      </c>
      <c r="AC1427" s="190" t="str">
        <f>AC1406</f>
        <v/>
      </c>
      <c r="AD1427" s="191" t="str">
        <f>AD1406</f>
        <v/>
      </c>
      <c r="AE1427" s="191" t="str">
        <f>AE1406</f>
        <v/>
      </c>
      <c r="AF1427" s="191" t="str">
        <f>AF1406</f>
        <v/>
      </c>
      <c r="AG1427" s="206">
        <f t="shared" si="452"/>
        <v>0</v>
      </c>
      <c r="AI1427" s="158" t="str">
        <f>IF(月報!G1427&lt;&gt;"",月報!G1427,"")</f>
        <v/>
      </c>
      <c r="AJ1427" s="122" t="str">
        <f>IF(月報!W1427&lt;&gt;"",月報!W1427*24,"")</f>
        <v/>
      </c>
      <c r="AK1427" s="122" t="str">
        <f>IF(月報!P1427&lt;&gt;"",月報!P1427,"")</f>
        <v/>
      </c>
      <c r="AL1427" s="122" t="str">
        <f>IF(月報!Q1427&lt;&gt;"",IF(月報!Q1427="平日残","",月報!Q1427),"")</f>
        <v/>
      </c>
      <c r="AM1427" s="122"/>
      <c r="AN1427" s="122" t="str">
        <f t="shared" si="457"/>
        <v/>
      </c>
      <c r="AO1427" s="122" t="str">
        <f>IF($E1427="","",VLOOKUP($E1427,カレンダマスタ!$A$5:$E$381,5,FALSE))</f>
        <v/>
      </c>
      <c r="AQ1427" s="195" t="str">
        <f>IF(G1427="","",IF(VLOOKUP(E1427,カレンダマスタ!$A$5:$D$381,4,FALSE)=0,"",1))</f>
        <v/>
      </c>
      <c r="AR1427" s="123" t="str">
        <f>IF($G1427="","",IF($AD1427="NSTC",INDEX(カレンダマスタ!$I$26:$O$31,MATCH($G1427,カレンダマスタ!$H$26:$H$31,1),MATCH($H1427,カレンダマスタ!$I$25:$O$25,1)),
IF($AD1427="CS本社",INDEX(カレンダマスタ!$I$36:$O$41,MATCH($G1427,カレンダマスタ!$H$36:$H$41,1),MATCH($H1427,カレンダマスタ!$I$35:$O$35,1)),
IF($AD1427="NS本社",INDEX(カレンダマスタ!$I$94:$O$99,MATCH($G1427,カレンダマスタ!$H$95:$H$100,1),MATCH($H1427,カレンダマスタ!$I$93:$O$93,1)),
IF($AD1427="ODC",INDEX(カレンダマスタ!$I$46:$O$51,MATCH($G1427,カレンダマスタ!$H$46:$H$51,1),MATCH($H1427,カレンダマスタ!$I$45:$O$45,1)),
IF($AD1427="NS東京TC",INDEX(カレンダマスタ!$I$56:$O$61,MATCH($G1427,カレンダマスタ!$H$56:$H$61,1),MATCH($H1427,カレンダマスタ!$I$55:$O$55,1)),""))))))</f>
        <v/>
      </c>
      <c r="AS1427" s="122" t="str">
        <f t="shared" si="453"/>
        <v/>
      </c>
      <c r="AU1427" s="124" t="str">
        <f>IF(E1427="","",VLOOKUP($E1427,カレンダマスタ!$A$4:$E$381,4,FALSE))</f>
        <v/>
      </c>
      <c r="AV1427" s="124" t="str">
        <f t="shared" si="459"/>
        <v/>
      </c>
      <c r="AW1427" s="124" t="str">
        <f t="shared" si="460"/>
        <v/>
      </c>
      <c r="AX1427" s="125" t="str">
        <f t="shared" si="461"/>
        <v/>
      </c>
      <c r="AY1427" s="125" t="str">
        <f t="shared" si="462"/>
        <v/>
      </c>
      <c r="AZ1427" s="114" t="str">
        <f>IF(AX1427&amp;AW1427="勤怠未設定","×",IF(AV1427="勤怠修正","×",IF(AC1427="外注","",IF(AA1427="",IF(AY1427&lt;&gt;"","×",""),IF(VLOOKUP(AA1427,カレンダマスタ!$H$66:$I$83,2,FALSE)&lt;&gt;AY1427,"×","OK")))))</f>
        <v/>
      </c>
      <c r="BC1427" s="124" t="str">
        <f>IF(E1427="","",VLOOKUP($E1427,カレンダマスタ!$A$4:$E$381,4,FALSE))</f>
        <v/>
      </c>
      <c r="BD1427" s="122" t="str">
        <f>IF(AC1427="社員","",IF(AG1427=0,"",IF(AD1427="NSTC",IF(COUNTIF(カレンダマスタ!$Q$5:$Q$32,G1427)=1,"OK","×"),
IF(AD1427="NS本社",IF(COUNTIF(カレンダマスタ!$T$5:$T$32,G1427)=1,"OK","×"),IF(COUNTIF(カレンダマスタ!$R$5:$R$32,G1427)=1,"OK","×")))))</f>
        <v/>
      </c>
      <c r="BE1427" s="122" t="str">
        <f>IF(AC1427="社員","",IF(G1427="","",IF(R1427&lt;&gt;"","",IF(AF1427="CS","OK",IF(VLOOKUP(E1427,カレンダマスタ!$A$5:$D$381,4,FALSE)&gt;0,"",IF(OR(G1427*24&gt;10.84,H1427*24&lt;14.5)=TRUE,"×","OK"))))))</f>
        <v/>
      </c>
      <c r="BF1427" s="122" t="str">
        <f t="shared" si="448"/>
        <v/>
      </c>
      <c r="BG1427" s="122" t="str">
        <f t="shared" si="454"/>
        <v/>
      </c>
      <c r="BI1427" s="114" t="str">
        <f t="shared" si="455"/>
        <v/>
      </c>
    </row>
    <row r="1428" spans="2:61">
      <c r="B1428" s="111"/>
      <c r="C1428" s="536"/>
      <c r="D1428" s="128"/>
      <c r="E1428" s="583"/>
      <c r="F1428" s="128"/>
      <c r="G1428" s="588"/>
      <c r="H1428" s="588"/>
      <c r="I1428" s="130"/>
      <c r="J1428" s="139"/>
      <c r="K1428" s="131"/>
      <c r="L1428" s="132"/>
      <c r="M1428" s="132"/>
      <c r="N1428" s="141"/>
      <c r="O1428" s="139"/>
      <c r="P1428" s="139"/>
      <c r="Q1428" s="139"/>
      <c r="R1428" s="133"/>
      <c r="S1428" s="134"/>
      <c r="T1428" s="434"/>
      <c r="U1428" s="429"/>
      <c r="V1428" s="429" t="str">
        <f t="shared" si="449"/>
        <v/>
      </c>
      <c r="W1428" s="298"/>
      <c r="X1428" s="129" t="str">
        <f t="shared" si="456"/>
        <v/>
      </c>
      <c r="Y1428" s="129" t="str">
        <f t="shared" si="450"/>
        <v/>
      </c>
      <c r="Z1428" s="129" t="str">
        <f t="shared" si="451"/>
        <v/>
      </c>
      <c r="AA1428" s="133" t="str">
        <f t="shared" si="458"/>
        <v/>
      </c>
      <c r="AC1428" s="186" t="str">
        <f>AC1406</f>
        <v/>
      </c>
      <c r="AD1428" s="187" t="str">
        <f>AD1406</f>
        <v/>
      </c>
      <c r="AE1428" s="187" t="str">
        <f>AE1406</f>
        <v/>
      </c>
      <c r="AF1428" s="187" t="str">
        <f>AF1406</f>
        <v/>
      </c>
      <c r="AG1428" s="204">
        <f t="shared" si="452"/>
        <v>0</v>
      </c>
      <c r="AI1428" s="135" t="str">
        <f>IF(月報!G1428&lt;&gt;"",月報!G1428,"")</f>
        <v/>
      </c>
      <c r="AJ1428" s="126" t="str">
        <f>IF(月報!W1428&lt;&gt;"",月報!W1428*24,"")</f>
        <v/>
      </c>
      <c r="AK1428" s="126" t="str">
        <f>IF(月報!P1428&lt;&gt;"",月報!P1428,"")</f>
        <v/>
      </c>
      <c r="AL1428" s="126" t="str">
        <f>IF(月報!Q1428&lt;&gt;"",IF(月報!Q1428="平日残","",月報!Q1428),"")</f>
        <v/>
      </c>
      <c r="AM1428" s="126"/>
      <c r="AN1428" s="126" t="str">
        <f t="shared" si="457"/>
        <v/>
      </c>
      <c r="AO1428" s="126" t="str">
        <f>IF($E1428="","",VLOOKUP($E1428,カレンダマスタ!$A$5:$E$381,5,FALSE))</f>
        <v/>
      </c>
      <c r="AQ1428" s="196" t="str">
        <f>IF(G1428="","",IF(VLOOKUP(E1428,カレンダマスタ!$A$5:$D$381,4,FALSE)=0,"",1))</f>
        <v/>
      </c>
      <c r="AR1428" s="136" t="str">
        <f>IF($G1428="","",IF($AD1428="NSTC",INDEX(カレンダマスタ!$I$26:$O$31,MATCH($G1428,カレンダマスタ!$H$26:$H$31,1),MATCH($H1428,カレンダマスタ!$I$25:$O$25,1)),
IF($AD1428="CS本社",INDEX(カレンダマスタ!$I$36:$O$41,MATCH($G1428,カレンダマスタ!$H$36:$H$41,1),MATCH($H1428,カレンダマスタ!$I$35:$O$35,1)),
IF($AD1428="NS本社",INDEX(カレンダマスタ!$I$94:$O$99,MATCH($G1428,カレンダマスタ!$H$95:$H$100,1),MATCH($H1428,カレンダマスタ!$I$93:$O$93,1)),
IF($AD1428="ODC",INDEX(カレンダマスタ!$I$46:$O$51,MATCH($G1428,カレンダマスタ!$H$46:$H$51,1),MATCH($H1428,カレンダマスタ!$I$45:$O$45,1)),
IF($AD1428="NS東京TC",INDEX(カレンダマスタ!$I$56:$O$61,MATCH($G1428,カレンダマスタ!$H$56:$H$61,1),MATCH($H1428,カレンダマスタ!$I$55:$O$55,1)),""))))))</f>
        <v/>
      </c>
      <c r="AS1428" s="126" t="str">
        <f t="shared" si="453"/>
        <v/>
      </c>
      <c r="AU1428" s="137" t="str">
        <f>IF(E1428="","",VLOOKUP($E1428,カレンダマスタ!$A$4:$E$381,4,FALSE))</f>
        <v/>
      </c>
      <c r="AV1428" s="137" t="str">
        <f t="shared" si="459"/>
        <v/>
      </c>
      <c r="AW1428" s="137" t="str">
        <f t="shared" si="460"/>
        <v/>
      </c>
      <c r="AX1428" s="138" t="str">
        <f t="shared" si="461"/>
        <v/>
      </c>
      <c r="AY1428" s="138" t="str">
        <f t="shared" si="462"/>
        <v/>
      </c>
      <c r="AZ1428" s="130" t="str">
        <f>IF(AX1428&amp;AW1428="勤怠未設定","×",IF(AV1428="勤怠修正","×",IF(AC1428="外注","",IF(AA1428="",IF(AY1428&lt;&gt;"","×",""),IF(VLOOKUP(AA1428,カレンダマスタ!$H$66:$I$83,2,FALSE)&lt;&gt;AY1428,"×","OK")))))</f>
        <v/>
      </c>
      <c r="BC1428" s="137" t="str">
        <f>IF(E1428="","",VLOOKUP($E1428,カレンダマスタ!$A$4:$E$381,4,FALSE))</f>
        <v/>
      </c>
      <c r="BD1428" s="126" t="str">
        <f>IF(AC1428="社員","",IF(AG1428=0,"",IF(AD1428="NSTC",IF(COUNTIF(カレンダマスタ!$Q$5:$Q$32,G1428)=1,"OK","×"),
IF(AD1428="NS本社",IF(COUNTIF(カレンダマスタ!$T$5:$T$32,G1428)=1,"OK","×"),IF(COUNTIF(カレンダマスタ!$R$5:$R$32,G1428)=1,"OK","×")))))</f>
        <v/>
      </c>
      <c r="BE1428" s="126" t="str">
        <f>IF(AC1428="社員","",IF(G1428="","",IF(R1428&lt;&gt;"","",IF(AF1428="CS","OK",IF(VLOOKUP(E1428,カレンダマスタ!$A$5:$D$381,4,FALSE)&gt;0,"",IF(OR(G1428*24&gt;10.84,H1428*24&lt;14.5)=TRUE,"×","OK"))))))</f>
        <v/>
      </c>
      <c r="BF1428" s="126" t="str">
        <f t="shared" si="448"/>
        <v/>
      </c>
      <c r="BG1428" s="126" t="str">
        <f t="shared" si="454"/>
        <v/>
      </c>
      <c r="BI1428" s="130" t="str">
        <f t="shared" si="455"/>
        <v/>
      </c>
    </row>
    <row r="1429" spans="2:61">
      <c r="B1429" s="111"/>
      <c r="C1429" s="536"/>
      <c r="D1429" s="128"/>
      <c r="E1429" s="583"/>
      <c r="F1429" s="128"/>
      <c r="G1429" s="588"/>
      <c r="H1429" s="588"/>
      <c r="I1429" s="130"/>
      <c r="J1429" s="139"/>
      <c r="K1429" s="131"/>
      <c r="L1429" s="132"/>
      <c r="M1429" s="132"/>
      <c r="N1429" s="141"/>
      <c r="O1429" s="139"/>
      <c r="P1429" s="139"/>
      <c r="Q1429" s="139"/>
      <c r="R1429" s="133"/>
      <c r="S1429" s="134"/>
      <c r="T1429" s="434"/>
      <c r="U1429" s="429"/>
      <c r="V1429" s="429" t="str">
        <f t="shared" si="449"/>
        <v/>
      </c>
      <c r="W1429" s="298"/>
      <c r="X1429" s="129" t="str">
        <f t="shared" si="456"/>
        <v/>
      </c>
      <c r="Y1429" s="129" t="str">
        <f t="shared" si="450"/>
        <v/>
      </c>
      <c r="Z1429" s="129" t="str">
        <f t="shared" si="451"/>
        <v/>
      </c>
      <c r="AA1429" s="133" t="str">
        <f t="shared" si="458"/>
        <v/>
      </c>
      <c r="AC1429" s="186" t="str">
        <f>AC1406</f>
        <v/>
      </c>
      <c r="AD1429" s="187" t="str">
        <f>AD1406</f>
        <v/>
      </c>
      <c r="AE1429" s="187" t="str">
        <f>AE1406</f>
        <v/>
      </c>
      <c r="AF1429" s="187" t="str">
        <f>AF1406</f>
        <v/>
      </c>
      <c r="AG1429" s="204">
        <f t="shared" si="452"/>
        <v>0</v>
      </c>
      <c r="AI1429" s="135" t="str">
        <f>IF(月報!G1429&lt;&gt;"",月報!G1429,"")</f>
        <v/>
      </c>
      <c r="AJ1429" s="126" t="str">
        <f>IF(月報!W1429&lt;&gt;"",月報!W1429*24,"")</f>
        <v/>
      </c>
      <c r="AK1429" s="126" t="str">
        <f>IF(月報!P1429&lt;&gt;"",月報!P1429,"")</f>
        <v/>
      </c>
      <c r="AL1429" s="126" t="str">
        <f>IF(月報!Q1429&lt;&gt;"",IF(月報!Q1429="平日残","",月報!Q1429),"")</f>
        <v/>
      </c>
      <c r="AM1429" s="126"/>
      <c r="AN1429" s="126" t="str">
        <f t="shared" si="457"/>
        <v/>
      </c>
      <c r="AO1429" s="126" t="str">
        <f>IF($E1429="","",VLOOKUP($E1429,カレンダマスタ!$A$5:$E$381,5,FALSE))</f>
        <v/>
      </c>
      <c r="AQ1429" s="196" t="str">
        <f>IF(G1429="","",IF(VLOOKUP(E1429,カレンダマスタ!$A$5:$D$381,4,FALSE)=0,"",1))</f>
        <v/>
      </c>
      <c r="AR1429" s="136" t="str">
        <f>IF($G1429="","",IF($AD1429="NSTC",INDEX(カレンダマスタ!$I$26:$O$31,MATCH($G1429,カレンダマスタ!$H$26:$H$31,1),MATCH($H1429,カレンダマスタ!$I$25:$O$25,1)),
IF($AD1429="CS本社",INDEX(カレンダマスタ!$I$36:$O$41,MATCH($G1429,カレンダマスタ!$H$36:$H$41,1),MATCH($H1429,カレンダマスタ!$I$35:$O$35,1)),
IF($AD1429="NS本社",INDEX(カレンダマスタ!$I$94:$O$99,MATCH($G1429,カレンダマスタ!$H$95:$H$100,1),MATCH($H1429,カレンダマスタ!$I$93:$O$93,1)),
IF($AD1429="ODC",INDEX(カレンダマスタ!$I$46:$O$51,MATCH($G1429,カレンダマスタ!$H$46:$H$51,1),MATCH($H1429,カレンダマスタ!$I$45:$O$45,1)),
IF($AD1429="NS東京TC",INDEX(カレンダマスタ!$I$56:$O$61,MATCH($G1429,カレンダマスタ!$H$56:$H$61,1),MATCH($H1429,カレンダマスタ!$I$55:$O$55,1)),""))))))</f>
        <v/>
      </c>
      <c r="AS1429" s="126" t="str">
        <f t="shared" si="453"/>
        <v/>
      </c>
      <c r="AU1429" s="137" t="str">
        <f>IF(E1429="","",VLOOKUP($E1429,カレンダマスタ!$A$4:$E$381,4,FALSE))</f>
        <v/>
      </c>
      <c r="AV1429" s="137" t="str">
        <f t="shared" si="459"/>
        <v/>
      </c>
      <c r="AW1429" s="137" t="str">
        <f t="shared" si="460"/>
        <v/>
      </c>
      <c r="AX1429" s="138" t="str">
        <f t="shared" si="461"/>
        <v/>
      </c>
      <c r="AY1429" s="138" t="str">
        <f t="shared" si="462"/>
        <v/>
      </c>
      <c r="AZ1429" s="130" t="str">
        <f>IF(AX1429&amp;AW1429="勤怠未設定","×",IF(AV1429="勤怠修正","×",IF(AC1429="外注","",IF(AA1429="",IF(AY1429&lt;&gt;"","×",""),IF(VLOOKUP(AA1429,カレンダマスタ!$H$66:$I$83,2,FALSE)&lt;&gt;AY1429,"×","OK")))))</f>
        <v/>
      </c>
      <c r="BC1429" s="137" t="str">
        <f>IF(E1429="","",VLOOKUP($E1429,カレンダマスタ!$A$4:$E$381,4,FALSE))</f>
        <v/>
      </c>
      <c r="BD1429" s="126" t="str">
        <f>IF(AC1429="社員","",IF(AG1429=0,"",IF(AD1429="NSTC",IF(COUNTIF(カレンダマスタ!$Q$5:$Q$32,G1429)=1,"OK","×"),
IF(AD1429="NS本社",IF(COUNTIF(カレンダマスタ!$T$5:$T$32,G1429)=1,"OK","×"),IF(COUNTIF(カレンダマスタ!$R$5:$R$32,G1429)=1,"OK","×")))))</f>
        <v/>
      </c>
      <c r="BE1429" s="126" t="str">
        <f>IF(AC1429="社員","",IF(G1429="","",IF(R1429&lt;&gt;"","",IF(AF1429="CS","OK",IF(VLOOKUP(E1429,カレンダマスタ!$A$5:$D$381,4,FALSE)&gt;0,"",IF(OR(G1429*24&gt;10.84,H1429*24&lt;14.5)=TRUE,"×","OK"))))))</f>
        <v/>
      </c>
      <c r="BF1429" s="126" t="str">
        <f t="shared" si="448"/>
        <v/>
      </c>
      <c r="BG1429" s="126" t="str">
        <f t="shared" si="454"/>
        <v/>
      </c>
      <c r="BI1429" s="130" t="str">
        <f t="shared" si="455"/>
        <v/>
      </c>
    </row>
    <row r="1430" spans="2:61">
      <c r="B1430" s="111"/>
      <c r="C1430" s="536"/>
      <c r="D1430" s="128"/>
      <c r="E1430" s="583"/>
      <c r="F1430" s="128"/>
      <c r="G1430" s="588"/>
      <c r="H1430" s="588"/>
      <c r="I1430" s="130"/>
      <c r="J1430" s="139"/>
      <c r="K1430" s="131"/>
      <c r="L1430" s="132"/>
      <c r="M1430" s="132"/>
      <c r="N1430" s="141"/>
      <c r="O1430" s="139"/>
      <c r="P1430" s="139"/>
      <c r="Q1430" s="139"/>
      <c r="R1430" s="133"/>
      <c r="S1430" s="134"/>
      <c r="T1430" s="434"/>
      <c r="U1430" s="429"/>
      <c r="V1430" s="429" t="str">
        <f t="shared" si="449"/>
        <v/>
      </c>
      <c r="W1430" s="298"/>
      <c r="X1430" s="129" t="str">
        <f t="shared" si="456"/>
        <v/>
      </c>
      <c r="Y1430" s="129" t="str">
        <f t="shared" si="450"/>
        <v/>
      </c>
      <c r="Z1430" s="129" t="str">
        <f t="shared" si="451"/>
        <v/>
      </c>
      <c r="AA1430" s="133" t="str">
        <f t="shared" si="458"/>
        <v/>
      </c>
      <c r="AC1430" s="186" t="str">
        <f>AC1406</f>
        <v/>
      </c>
      <c r="AD1430" s="187" t="str">
        <f>AD1406</f>
        <v/>
      </c>
      <c r="AE1430" s="187" t="str">
        <f>AE1406</f>
        <v/>
      </c>
      <c r="AF1430" s="187" t="str">
        <f>AF1406</f>
        <v/>
      </c>
      <c r="AG1430" s="204">
        <f t="shared" si="452"/>
        <v>0</v>
      </c>
      <c r="AI1430" s="135" t="str">
        <f>IF(月報!G1430&lt;&gt;"",月報!G1430,"")</f>
        <v/>
      </c>
      <c r="AJ1430" s="126" t="str">
        <f>IF(月報!W1430&lt;&gt;"",月報!W1430*24,"")</f>
        <v/>
      </c>
      <c r="AK1430" s="126" t="str">
        <f>IF(月報!P1430&lt;&gt;"",月報!P1430,"")</f>
        <v/>
      </c>
      <c r="AL1430" s="126" t="str">
        <f>IF(月報!Q1430&lt;&gt;"",IF(月報!Q1430="平日残","",月報!Q1430),"")</f>
        <v/>
      </c>
      <c r="AM1430" s="126"/>
      <c r="AN1430" s="126" t="str">
        <f t="shared" si="457"/>
        <v/>
      </c>
      <c r="AO1430" s="126" t="str">
        <f>IF($E1430="","",VLOOKUP($E1430,カレンダマスタ!$A$5:$E$381,5,FALSE))</f>
        <v/>
      </c>
      <c r="AQ1430" s="196" t="str">
        <f>IF(G1430="","",IF(VLOOKUP(E1430,カレンダマスタ!$A$5:$D$381,4,FALSE)=0,"",1))</f>
        <v/>
      </c>
      <c r="AR1430" s="136" t="str">
        <f>IF($G1430="","",IF($AD1430="NSTC",INDEX(カレンダマスタ!$I$26:$O$31,MATCH($G1430,カレンダマスタ!$H$26:$H$31,1),MATCH($H1430,カレンダマスタ!$I$25:$O$25,1)),
IF($AD1430="CS本社",INDEX(カレンダマスタ!$I$36:$O$41,MATCH($G1430,カレンダマスタ!$H$36:$H$41,1),MATCH($H1430,カレンダマスタ!$I$35:$O$35,1)),
IF($AD1430="NS本社",INDEX(カレンダマスタ!$I$94:$O$99,MATCH($G1430,カレンダマスタ!$H$95:$H$100,1),MATCH($H1430,カレンダマスタ!$I$93:$O$93,1)),
IF($AD1430="ODC",INDEX(カレンダマスタ!$I$46:$O$51,MATCH($G1430,カレンダマスタ!$H$46:$H$51,1),MATCH($H1430,カレンダマスタ!$I$45:$O$45,1)),
IF($AD1430="NS東京TC",INDEX(カレンダマスタ!$I$56:$O$61,MATCH($G1430,カレンダマスタ!$H$56:$H$61,1),MATCH($H1430,カレンダマスタ!$I$55:$O$55,1)),""))))))</f>
        <v/>
      </c>
      <c r="AS1430" s="126" t="str">
        <f t="shared" si="453"/>
        <v/>
      </c>
      <c r="AU1430" s="137" t="str">
        <f>IF(E1430="","",VLOOKUP($E1430,カレンダマスタ!$A$4:$E$381,4,FALSE))</f>
        <v/>
      </c>
      <c r="AV1430" s="137" t="str">
        <f t="shared" si="459"/>
        <v/>
      </c>
      <c r="AW1430" s="137" t="str">
        <f t="shared" si="460"/>
        <v/>
      </c>
      <c r="AX1430" s="138" t="str">
        <f t="shared" si="461"/>
        <v/>
      </c>
      <c r="AY1430" s="138" t="str">
        <f t="shared" si="462"/>
        <v/>
      </c>
      <c r="AZ1430" s="130" t="str">
        <f>IF(AX1430&amp;AW1430="勤怠未設定","×",IF(AV1430="勤怠修正","×",IF(AC1430="外注","",IF(AA1430="",IF(AY1430&lt;&gt;"","×",""),IF(VLOOKUP(AA1430,カレンダマスタ!$H$66:$I$83,2,FALSE)&lt;&gt;AY1430,"×","OK")))))</f>
        <v/>
      </c>
      <c r="BC1430" s="137" t="str">
        <f>IF(E1430="","",VLOOKUP($E1430,カレンダマスタ!$A$4:$E$381,4,FALSE))</f>
        <v/>
      </c>
      <c r="BD1430" s="126" t="str">
        <f>IF(AC1430="社員","",IF(AG1430=0,"",IF(AD1430="NSTC",IF(COUNTIF(カレンダマスタ!$Q$5:$Q$32,G1430)=1,"OK","×"),
IF(AD1430="NS本社",IF(COUNTIF(カレンダマスタ!$T$5:$T$32,G1430)=1,"OK","×"),IF(COUNTIF(カレンダマスタ!$R$5:$R$32,G1430)=1,"OK","×")))))</f>
        <v/>
      </c>
      <c r="BE1430" s="126" t="str">
        <f>IF(AC1430="社員","",IF(G1430="","",IF(R1430&lt;&gt;"","",IF(AF1430="CS","OK",IF(VLOOKUP(E1430,カレンダマスタ!$A$5:$D$381,4,FALSE)&gt;0,"",IF(OR(G1430*24&gt;10.84,H1430*24&lt;14.5)=TRUE,"×","OK"))))))</f>
        <v/>
      </c>
      <c r="BF1430" s="126" t="str">
        <f t="shared" si="448"/>
        <v/>
      </c>
      <c r="BG1430" s="126" t="str">
        <f t="shared" si="454"/>
        <v/>
      </c>
      <c r="BI1430" s="130" t="str">
        <f t="shared" si="455"/>
        <v/>
      </c>
    </row>
    <row r="1431" spans="2:61">
      <c r="B1431" s="111"/>
      <c r="C1431" s="536"/>
      <c r="D1431" s="128"/>
      <c r="E1431" s="583"/>
      <c r="F1431" s="128"/>
      <c r="G1431" s="588"/>
      <c r="H1431" s="588"/>
      <c r="I1431" s="130"/>
      <c r="J1431" s="139"/>
      <c r="K1431" s="131"/>
      <c r="L1431" s="132"/>
      <c r="M1431" s="132"/>
      <c r="N1431" s="141"/>
      <c r="O1431" s="139"/>
      <c r="P1431" s="139"/>
      <c r="Q1431" s="139"/>
      <c r="R1431" s="133"/>
      <c r="S1431" s="134"/>
      <c r="T1431" s="434"/>
      <c r="U1431" s="429"/>
      <c r="V1431" s="429" t="str">
        <f t="shared" si="449"/>
        <v/>
      </c>
      <c r="W1431" s="298"/>
      <c r="X1431" s="129" t="str">
        <f t="shared" si="456"/>
        <v/>
      </c>
      <c r="Y1431" s="129" t="str">
        <f t="shared" si="450"/>
        <v/>
      </c>
      <c r="Z1431" s="129" t="str">
        <f t="shared" si="451"/>
        <v/>
      </c>
      <c r="AA1431" s="133" t="str">
        <f t="shared" si="458"/>
        <v/>
      </c>
      <c r="AC1431" s="186" t="str">
        <f>AC1406</f>
        <v/>
      </c>
      <c r="AD1431" s="187" t="str">
        <f>AD1406</f>
        <v/>
      </c>
      <c r="AE1431" s="187" t="str">
        <f>AE1406</f>
        <v/>
      </c>
      <c r="AF1431" s="187" t="str">
        <f>AF1406</f>
        <v/>
      </c>
      <c r="AG1431" s="204">
        <f t="shared" si="452"/>
        <v>0</v>
      </c>
      <c r="AI1431" s="140" t="str">
        <f>IF(月報!G1431&lt;&gt;"",月報!G1431,"")</f>
        <v/>
      </c>
      <c r="AJ1431" s="126" t="str">
        <f>IF(月報!W1431&lt;&gt;"",月報!W1431*24,"")</f>
        <v/>
      </c>
      <c r="AK1431" s="126" t="str">
        <f>IF(月報!P1431&lt;&gt;"",月報!P1431,"")</f>
        <v/>
      </c>
      <c r="AL1431" s="126" t="str">
        <f>IF(月報!Q1431&lt;&gt;"",IF(月報!Q1431="平日残","",月報!Q1431),"")</f>
        <v/>
      </c>
      <c r="AM1431" s="126"/>
      <c r="AN1431" s="126" t="str">
        <f t="shared" si="457"/>
        <v/>
      </c>
      <c r="AO1431" s="126" t="str">
        <f>IF($E1431="","",VLOOKUP($E1431,カレンダマスタ!$A$5:$E$381,5,FALSE))</f>
        <v/>
      </c>
      <c r="AQ1431" s="196" t="str">
        <f>IF(G1431="","",IF(VLOOKUP(E1431,カレンダマスタ!$A$5:$D$381,4,FALSE)=0,"",1))</f>
        <v/>
      </c>
      <c r="AR1431" s="136" t="str">
        <f>IF($G1431="","",IF($AD1431="NSTC",INDEX(カレンダマスタ!$I$26:$O$31,MATCH($G1431,カレンダマスタ!$H$26:$H$31,1),MATCH($H1431,カレンダマスタ!$I$25:$O$25,1)),
IF($AD1431="CS本社",INDEX(カレンダマスタ!$I$36:$O$41,MATCH($G1431,カレンダマスタ!$H$36:$H$41,1),MATCH($H1431,カレンダマスタ!$I$35:$O$35,1)),
IF($AD1431="NS本社",INDEX(カレンダマスタ!$I$94:$O$99,MATCH($G1431,カレンダマスタ!$H$95:$H$100,1),MATCH($H1431,カレンダマスタ!$I$93:$O$93,1)),
IF($AD1431="ODC",INDEX(カレンダマスタ!$I$46:$O$51,MATCH($G1431,カレンダマスタ!$H$46:$H$51,1),MATCH($H1431,カレンダマスタ!$I$45:$O$45,1)),
IF($AD1431="NS東京TC",INDEX(カレンダマスタ!$I$56:$O$61,MATCH($G1431,カレンダマスタ!$H$56:$H$61,1),MATCH($H1431,カレンダマスタ!$I$55:$O$55,1)),""))))))</f>
        <v/>
      </c>
      <c r="AS1431" s="126" t="str">
        <f t="shared" si="453"/>
        <v/>
      </c>
      <c r="AU1431" s="137" t="str">
        <f>IF(E1431="","",VLOOKUP($E1431,カレンダマスタ!$A$4:$E$381,4,FALSE))</f>
        <v/>
      </c>
      <c r="AV1431" s="137" t="str">
        <f t="shared" si="459"/>
        <v/>
      </c>
      <c r="AW1431" s="137" t="str">
        <f t="shared" si="460"/>
        <v/>
      </c>
      <c r="AX1431" s="138" t="str">
        <f t="shared" si="461"/>
        <v/>
      </c>
      <c r="AY1431" s="138" t="str">
        <f t="shared" si="462"/>
        <v/>
      </c>
      <c r="AZ1431" s="130" t="str">
        <f>IF(AX1431&amp;AW1431="勤怠未設定","×",IF(AV1431="勤怠修正","×",IF(AC1431="外注","",IF(AA1431="",IF(AY1431&lt;&gt;"","×",""),IF(VLOOKUP(AA1431,カレンダマスタ!$H$66:$I$83,2,FALSE)&lt;&gt;AY1431,"×","OK")))))</f>
        <v/>
      </c>
      <c r="BC1431" s="137" t="str">
        <f>IF(E1431="","",VLOOKUP($E1431,カレンダマスタ!$A$4:$E$381,4,FALSE))</f>
        <v/>
      </c>
      <c r="BD1431" s="126" t="str">
        <f>IF(AC1431="社員","",IF(AG1431=0,"",IF(AD1431="NSTC",IF(COUNTIF(カレンダマスタ!$Q$5:$Q$32,G1431)=1,"OK","×"),
IF(AD1431="NS本社",IF(COUNTIF(カレンダマスタ!$T$5:$T$32,G1431)=1,"OK","×"),IF(COUNTIF(カレンダマスタ!$R$5:$R$32,G1431)=1,"OK","×")))))</f>
        <v/>
      </c>
      <c r="BE1431" s="126" t="str">
        <f>IF(AC1431="社員","",IF(G1431="","",IF(R1431&lt;&gt;"","",IF(AF1431="CS","OK",IF(VLOOKUP(E1431,カレンダマスタ!$A$5:$D$381,4,FALSE)&gt;0,"",IF(OR(G1431*24&gt;10.84,H1431*24&lt;14.5)=TRUE,"×","OK"))))))</f>
        <v/>
      </c>
      <c r="BF1431" s="126" t="str">
        <f t="shared" si="448"/>
        <v/>
      </c>
      <c r="BG1431" s="126" t="str">
        <f t="shared" si="454"/>
        <v/>
      </c>
      <c r="BI1431" s="130" t="str">
        <f t="shared" si="455"/>
        <v/>
      </c>
    </row>
    <row r="1432" spans="2:61">
      <c r="B1432" s="111"/>
      <c r="C1432" s="536"/>
      <c r="D1432" s="128"/>
      <c r="E1432" s="583"/>
      <c r="F1432" s="128"/>
      <c r="G1432" s="588"/>
      <c r="H1432" s="588"/>
      <c r="I1432" s="130"/>
      <c r="J1432" s="139"/>
      <c r="K1432" s="131"/>
      <c r="L1432" s="132"/>
      <c r="M1432" s="132"/>
      <c r="N1432" s="141"/>
      <c r="O1432" s="139"/>
      <c r="P1432" s="139"/>
      <c r="Q1432" s="139"/>
      <c r="R1432" s="133"/>
      <c r="S1432" s="134"/>
      <c r="T1432" s="434"/>
      <c r="U1432" s="429"/>
      <c r="V1432" s="429" t="str">
        <f t="shared" si="449"/>
        <v/>
      </c>
      <c r="W1432" s="298"/>
      <c r="X1432" s="129" t="str">
        <f t="shared" si="456"/>
        <v/>
      </c>
      <c r="Y1432" s="129" t="str">
        <f t="shared" si="450"/>
        <v/>
      </c>
      <c r="Z1432" s="129" t="str">
        <f t="shared" si="451"/>
        <v/>
      </c>
      <c r="AA1432" s="133" t="str">
        <f t="shared" si="458"/>
        <v/>
      </c>
      <c r="AC1432" s="186" t="str">
        <f>AC1406</f>
        <v/>
      </c>
      <c r="AD1432" s="187" t="str">
        <f>AD1406</f>
        <v/>
      </c>
      <c r="AE1432" s="187" t="str">
        <f>AE1406</f>
        <v/>
      </c>
      <c r="AF1432" s="187" t="str">
        <f>AF1406</f>
        <v/>
      </c>
      <c r="AG1432" s="204">
        <f t="shared" si="452"/>
        <v>0</v>
      </c>
      <c r="AI1432" s="140" t="str">
        <f>IF(月報!G1432&lt;&gt;"",月報!G1432,"")</f>
        <v/>
      </c>
      <c r="AJ1432" s="126" t="str">
        <f>IF(月報!W1432&lt;&gt;"",月報!W1432*24,"")</f>
        <v/>
      </c>
      <c r="AK1432" s="126" t="str">
        <f>IF(月報!P1432&lt;&gt;"",月報!P1432,"")</f>
        <v/>
      </c>
      <c r="AL1432" s="126" t="str">
        <f>IF(月報!Q1432&lt;&gt;"",IF(月報!Q1432="平日残","",月報!Q1432),"")</f>
        <v/>
      </c>
      <c r="AM1432" s="126"/>
      <c r="AN1432" s="126" t="str">
        <f t="shared" si="457"/>
        <v/>
      </c>
      <c r="AO1432" s="126" t="str">
        <f>IF($E1432="","",VLOOKUP($E1432,カレンダマスタ!$A$5:$E$381,5,FALSE))</f>
        <v/>
      </c>
      <c r="AQ1432" s="196" t="str">
        <f>IF(G1432="","",IF(VLOOKUP(E1432,カレンダマスタ!$A$5:$D$381,4,FALSE)=0,"",1))</f>
        <v/>
      </c>
      <c r="AR1432" s="136" t="str">
        <f>IF($G1432="","",IF($AD1432="NSTC",INDEX(カレンダマスタ!$I$26:$O$31,MATCH($G1432,カレンダマスタ!$H$26:$H$31,1),MATCH($H1432,カレンダマスタ!$I$25:$O$25,1)),
IF($AD1432="CS本社",INDEX(カレンダマスタ!$I$36:$O$41,MATCH($G1432,カレンダマスタ!$H$36:$H$41,1),MATCH($H1432,カレンダマスタ!$I$35:$O$35,1)),
IF($AD1432="NS本社",INDEX(カレンダマスタ!$I$94:$O$99,MATCH($G1432,カレンダマスタ!$H$95:$H$100,1),MATCH($H1432,カレンダマスタ!$I$93:$O$93,1)),
IF($AD1432="ODC",INDEX(カレンダマスタ!$I$46:$O$51,MATCH($G1432,カレンダマスタ!$H$46:$H$51,1),MATCH($H1432,カレンダマスタ!$I$45:$O$45,1)),
IF($AD1432="NS東京TC",INDEX(カレンダマスタ!$I$56:$O$61,MATCH($G1432,カレンダマスタ!$H$56:$H$61,1),MATCH($H1432,カレンダマスタ!$I$55:$O$55,1)),""))))))</f>
        <v/>
      </c>
      <c r="AS1432" s="126" t="str">
        <f t="shared" si="453"/>
        <v/>
      </c>
      <c r="AU1432" s="137" t="str">
        <f>IF(E1432="","",VLOOKUP($E1432,カレンダマスタ!$A$4:$E$381,4,FALSE))</f>
        <v/>
      </c>
      <c r="AV1432" s="137" t="str">
        <f t="shared" si="459"/>
        <v/>
      </c>
      <c r="AW1432" s="137" t="str">
        <f t="shared" si="460"/>
        <v/>
      </c>
      <c r="AX1432" s="138" t="str">
        <f t="shared" si="461"/>
        <v/>
      </c>
      <c r="AY1432" s="138" t="str">
        <f t="shared" si="462"/>
        <v/>
      </c>
      <c r="AZ1432" s="130" t="str">
        <f>IF(AX1432&amp;AW1432="勤怠未設定","×",IF(AV1432="勤怠修正","×",IF(AC1432="外注","",IF(AA1432="",IF(AY1432&lt;&gt;"","×",""),IF(VLOOKUP(AA1432,カレンダマスタ!$H$66:$I$83,2,FALSE)&lt;&gt;AY1432,"×","OK")))))</f>
        <v/>
      </c>
      <c r="BC1432" s="137" t="str">
        <f>IF(E1432="","",VLOOKUP($E1432,カレンダマスタ!$A$4:$E$381,4,FALSE))</f>
        <v/>
      </c>
      <c r="BD1432" s="126" t="str">
        <f>IF(AC1432="社員","",IF(AG1432=0,"",IF(AD1432="NSTC",IF(COUNTIF(カレンダマスタ!$Q$5:$Q$32,G1432)=1,"OK","×"),
IF(AD1432="NS本社",IF(COUNTIF(カレンダマスタ!$T$5:$T$32,G1432)=1,"OK","×"),IF(COUNTIF(カレンダマスタ!$R$5:$R$32,G1432)=1,"OK","×")))))</f>
        <v/>
      </c>
      <c r="BE1432" s="126" t="str">
        <f>IF(AC1432="社員","",IF(G1432="","",IF(R1432&lt;&gt;"","",IF(AF1432="CS","OK",IF(VLOOKUP(E1432,カレンダマスタ!$A$5:$D$381,4,FALSE)&gt;0,"",IF(OR(G1432*24&gt;10.84,H1432*24&lt;14.5)=TRUE,"×","OK"))))))</f>
        <v/>
      </c>
      <c r="BF1432" s="126" t="str">
        <f t="shared" si="448"/>
        <v/>
      </c>
      <c r="BG1432" s="126" t="str">
        <f t="shared" si="454"/>
        <v/>
      </c>
      <c r="BI1432" s="130" t="str">
        <f t="shared" si="455"/>
        <v/>
      </c>
    </row>
    <row r="1433" spans="2:61">
      <c r="B1433" s="111"/>
      <c r="C1433" s="537"/>
      <c r="D1433" s="142"/>
      <c r="E1433" s="584"/>
      <c r="F1433" s="142"/>
      <c r="G1433" s="589"/>
      <c r="H1433" s="589"/>
      <c r="I1433" s="144"/>
      <c r="J1433" s="148"/>
      <c r="K1433" s="145"/>
      <c r="L1433" s="146"/>
      <c r="M1433" s="146"/>
      <c r="N1433" s="147"/>
      <c r="O1433" s="148"/>
      <c r="P1433" s="148"/>
      <c r="Q1433" s="148"/>
      <c r="R1433" s="149"/>
      <c r="S1433" s="156"/>
      <c r="T1433" s="435"/>
      <c r="U1433" s="430"/>
      <c r="V1433" s="430" t="str">
        <f t="shared" si="449"/>
        <v/>
      </c>
      <c r="W1433" s="298"/>
      <c r="X1433" s="143" t="str">
        <f t="shared" si="456"/>
        <v/>
      </c>
      <c r="Y1433" s="143" t="str">
        <f t="shared" si="450"/>
        <v/>
      </c>
      <c r="Z1433" s="143" t="str">
        <f t="shared" si="451"/>
        <v/>
      </c>
      <c r="AA1433" s="149" t="str">
        <f t="shared" si="458"/>
        <v/>
      </c>
      <c r="AC1433" s="188" t="str">
        <f>AC1406</f>
        <v/>
      </c>
      <c r="AD1433" s="189" t="str">
        <f>AD1406</f>
        <v/>
      </c>
      <c r="AE1433" s="189" t="str">
        <f>AE1406</f>
        <v/>
      </c>
      <c r="AF1433" s="189" t="str">
        <f>AF1406</f>
        <v/>
      </c>
      <c r="AG1433" s="205">
        <f t="shared" si="452"/>
        <v>0</v>
      </c>
      <c r="AI1433" s="157" t="str">
        <f>IF(月報!G1433&lt;&gt;"",月報!G1433,"")</f>
        <v/>
      </c>
      <c r="AJ1433" s="151" t="str">
        <f>IF(月報!W1433&lt;&gt;"",月報!W1433*24,"")</f>
        <v/>
      </c>
      <c r="AK1433" s="151" t="str">
        <f>IF(月報!P1433&lt;&gt;"",月報!P1433,"")</f>
        <v/>
      </c>
      <c r="AL1433" s="151" t="str">
        <f>IF(月報!Q1433&lt;&gt;"",IF(月報!Q1433="平日残","",月報!Q1433),"")</f>
        <v/>
      </c>
      <c r="AM1433" s="151"/>
      <c r="AN1433" s="151" t="str">
        <f t="shared" si="457"/>
        <v/>
      </c>
      <c r="AO1433" s="151" t="str">
        <f>IF($E1433="","",VLOOKUP($E1433,カレンダマスタ!$A$5:$E$381,5,FALSE))</f>
        <v/>
      </c>
      <c r="AQ1433" s="197" t="str">
        <f>IF(G1433="","",IF(VLOOKUP(E1433,カレンダマスタ!$A$5:$D$381,4,FALSE)=0,"",1))</f>
        <v/>
      </c>
      <c r="AR1433" s="152" t="str">
        <f>IF($G1433="","",IF($AD1433="NSTC",INDEX(カレンダマスタ!$I$26:$O$31,MATCH($G1433,カレンダマスタ!$H$26:$H$31,1),MATCH($H1433,カレンダマスタ!$I$25:$O$25,1)),
IF($AD1433="CS本社",INDEX(カレンダマスタ!$I$36:$O$41,MATCH($G1433,カレンダマスタ!$H$36:$H$41,1),MATCH($H1433,カレンダマスタ!$I$35:$O$35,1)),
IF($AD1433="NS本社",INDEX(カレンダマスタ!$I$94:$O$99,MATCH($G1433,カレンダマスタ!$H$95:$H$100,1),MATCH($H1433,カレンダマスタ!$I$93:$O$93,1)),
IF($AD1433="ODC",INDEX(カレンダマスタ!$I$46:$O$51,MATCH($G1433,カレンダマスタ!$H$46:$H$51,1),MATCH($H1433,カレンダマスタ!$I$45:$O$45,1)),
IF($AD1433="NS東京TC",INDEX(カレンダマスタ!$I$56:$O$61,MATCH($G1433,カレンダマスタ!$H$56:$H$61,1),MATCH($H1433,カレンダマスタ!$I$55:$O$55,1)),""))))))</f>
        <v/>
      </c>
      <c r="AS1433" s="151" t="str">
        <f t="shared" si="453"/>
        <v/>
      </c>
      <c r="AU1433" s="153" t="str">
        <f>IF(E1433="","",VLOOKUP($E1433,カレンダマスタ!$A$4:$E$381,4,FALSE))</f>
        <v/>
      </c>
      <c r="AV1433" s="153" t="str">
        <f t="shared" si="459"/>
        <v/>
      </c>
      <c r="AW1433" s="153" t="str">
        <f t="shared" si="460"/>
        <v/>
      </c>
      <c r="AX1433" s="154" t="str">
        <f t="shared" si="461"/>
        <v/>
      </c>
      <c r="AY1433" s="154" t="str">
        <f t="shared" si="462"/>
        <v/>
      </c>
      <c r="AZ1433" s="144" t="str">
        <f>IF(AX1433&amp;AW1433="勤怠未設定","×",IF(AV1433="勤怠修正","×",IF(AC1433="外注","",IF(AA1433="",IF(AY1433&lt;&gt;"","×",""),IF(VLOOKUP(AA1433,カレンダマスタ!$H$66:$I$83,2,FALSE)&lt;&gt;AY1433,"×","OK")))))</f>
        <v/>
      </c>
      <c r="BC1433" s="153" t="str">
        <f>IF(E1433="","",VLOOKUP($E1433,カレンダマスタ!$A$4:$E$381,4,FALSE))</f>
        <v/>
      </c>
      <c r="BD1433" s="151" t="str">
        <f>IF(AC1433="社員","",IF(AG1433=0,"",IF(AD1433="NSTC",IF(COUNTIF(カレンダマスタ!$Q$5:$Q$32,G1433)=1,"OK","×"),
IF(AD1433="NS本社",IF(COUNTIF(カレンダマスタ!$T$5:$T$32,G1433)=1,"OK","×"),IF(COUNTIF(カレンダマスタ!$R$5:$R$32,G1433)=1,"OK","×")))))</f>
        <v/>
      </c>
      <c r="BE1433" s="151" t="str">
        <f>IF(AC1433="社員","",IF(G1433="","",IF(R1433&lt;&gt;"","",IF(AF1433="CS","OK",IF(VLOOKUP(E1433,カレンダマスタ!$A$5:$D$381,4,FALSE)&gt;0,"",IF(OR(G1433*24&gt;10.84,H1433*24&lt;14.5)=TRUE,"×","OK"))))))</f>
        <v/>
      </c>
      <c r="BF1433" s="151" t="str">
        <f t="shared" si="448"/>
        <v/>
      </c>
      <c r="BG1433" s="151" t="str">
        <f t="shared" si="454"/>
        <v/>
      </c>
      <c r="BI1433" s="144" t="str">
        <f t="shared" si="455"/>
        <v/>
      </c>
    </row>
    <row r="1434" spans="2:61">
      <c r="B1434" s="111"/>
      <c r="C1434" s="535"/>
      <c r="D1434" s="112"/>
      <c r="E1434" s="582"/>
      <c r="F1434" s="112"/>
      <c r="G1434" s="587"/>
      <c r="H1434" s="587"/>
      <c r="I1434" s="114"/>
      <c r="J1434" s="118"/>
      <c r="K1434" s="115"/>
      <c r="L1434" s="116"/>
      <c r="M1434" s="116"/>
      <c r="N1434" s="117"/>
      <c r="O1434" s="118"/>
      <c r="P1434" s="118"/>
      <c r="Q1434" s="118"/>
      <c r="R1434" s="119"/>
      <c r="S1434" s="120"/>
      <c r="T1434" s="434" t="str">
        <f t="shared" ref="T1434:T1440" si="463">IF(J1434&lt;&gt;"",J1434,"")</f>
        <v/>
      </c>
      <c r="U1434" s="431">
        <f>SUM(T1434:T1440)</f>
        <v>0</v>
      </c>
      <c r="V1434" s="431" t="str">
        <f t="shared" si="449"/>
        <v/>
      </c>
      <c r="W1434" s="298"/>
      <c r="X1434" s="113" t="str">
        <f t="shared" si="456"/>
        <v/>
      </c>
      <c r="Y1434" s="113" t="str">
        <f t="shared" si="450"/>
        <v/>
      </c>
      <c r="Z1434" s="113" t="str">
        <f t="shared" si="451"/>
        <v/>
      </c>
      <c r="AA1434" s="119" t="str">
        <f t="shared" si="458"/>
        <v/>
      </c>
      <c r="AC1434" s="190" t="str">
        <f>AC1406</f>
        <v/>
      </c>
      <c r="AD1434" s="191" t="str">
        <f>AD1406</f>
        <v/>
      </c>
      <c r="AE1434" s="191" t="str">
        <f>AE1406</f>
        <v/>
      </c>
      <c r="AF1434" s="191" t="str">
        <f>AF1406</f>
        <v/>
      </c>
      <c r="AG1434" s="206">
        <f t="shared" si="452"/>
        <v>0</v>
      </c>
      <c r="AI1434" s="159" t="str">
        <f>IF(月報!G1434&lt;&gt;"",月報!G1434,"")</f>
        <v/>
      </c>
      <c r="AJ1434" s="122" t="str">
        <f>IF(月報!W1434&lt;&gt;"",月報!W1434*24,"")</f>
        <v/>
      </c>
      <c r="AK1434" s="122" t="str">
        <f>IF(月報!P1434&lt;&gt;"",月報!P1434,"")</f>
        <v/>
      </c>
      <c r="AL1434" s="122" t="str">
        <f>IF(月報!Q1434&lt;&gt;"",IF(月報!Q1434="平日残","",月報!Q1434),"")</f>
        <v/>
      </c>
      <c r="AM1434" s="122"/>
      <c r="AN1434" s="122" t="str">
        <f t="shared" si="457"/>
        <v/>
      </c>
      <c r="AO1434" s="122" t="str">
        <f>IF($E1434="","",VLOOKUP($E1434,カレンダマスタ!$A$5:$E$381,5,FALSE))</f>
        <v/>
      </c>
      <c r="AQ1434" s="195" t="str">
        <f>IF(G1434="","",IF(VLOOKUP(E1434,カレンダマスタ!$A$5:$D$381,4,FALSE)=0,"",1))</f>
        <v/>
      </c>
      <c r="AR1434" s="123" t="str">
        <f>IF($G1434="","",IF($AD1434="NSTC",INDEX(カレンダマスタ!$I$26:$O$31,MATCH($G1434,カレンダマスタ!$H$26:$H$31,1),MATCH($H1434,カレンダマスタ!$I$25:$O$25,1)),
IF($AD1434="CS本社",INDEX(カレンダマスタ!$I$36:$O$41,MATCH($G1434,カレンダマスタ!$H$36:$H$41,1),MATCH($H1434,カレンダマスタ!$I$35:$O$35,1)),
IF($AD1434="NS本社",INDEX(カレンダマスタ!$I$94:$O$99,MATCH($G1434,カレンダマスタ!$H$95:$H$100,1),MATCH($H1434,カレンダマスタ!$I$93:$O$93,1)),
IF($AD1434="ODC",INDEX(カレンダマスタ!$I$46:$O$51,MATCH($G1434,カレンダマスタ!$H$46:$H$51,1),MATCH($H1434,カレンダマスタ!$I$45:$O$45,1)),
IF($AD1434="NS東京TC",INDEX(カレンダマスタ!$I$56:$O$61,MATCH($G1434,カレンダマスタ!$H$56:$H$61,1),MATCH($H1434,カレンダマスタ!$I$55:$O$55,1)),""))))))</f>
        <v/>
      </c>
      <c r="AS1434" s="122" t="str">
        <f t="shared" si="453"/>
        <v/>
      </c>
      <c r="AU1434" s="124" t="str">
        <f>IF(E1434="","",VLOOKUP($E1434,カレンダマスタ!$A$4:$E$381,4,FALSE))</f>
        <v/>
      </c>
      <c r="AV1434" s="124" t="str">
        <f t="shared" si="459"/>
        <v/>
      </c>
      <c r="AW1434" s="124" t="str">
        <f t="shared" si="460"/>
        <v/>
      </c>
      <c r="AX1434" s="125" t="str">
        <f t="shared" si="461"/>
        <v/>
      </c>
      <c r="AY1434" s="125" t="str">
        <f t="shared" si="462"/>
        <v/>
      </c>
      <c r="AZ1434" s="114" t="str">
        <f>IF(AX1434&amp;AW1434="勤怠未設定","×",IF(AV1434="勤怠修正","×",IF(AC1434="外注","",IF(AA1434="",IF(AY1434&lt;&gt;"","×",""),IF(VLOOKUP(AA1434,カレンダマスタ!$H$66:$I$83,2,FALSE)&lt;&gt;AY1434,"×","OK")))))</f>
        <v/>
      </c>
      <c r="BC1434" s="124" t="str">
        <f>IF(E1434="","",VLOOKUP($E1434,カレンダマスタ!$A$4:$E$381,4,FALSE))</f>
        <v/>
      </c>
      <c r="BD1434" s="122" t="str">
        <f>IF(AC1434="社員","",IF(AG1434=0,"",IF(AD1434="NSTC",IF(COUNTIF(カレンダマスタ!$Q$5:$Q$32,G1434)=1,"OK","×"),
IF(AD1434="NS本社",IF(COUNTIF(カレンダマスタ!$T$5:$T$32,G1434)=1,"OK","×"),IF(COUNTIF(カレンダマスタ!$R$5:$R$32,G1434)=1,"OK","×")))))</f>
        <v/>
      </c>
      <c r="BE1434" s="122" t="str">
        <f>IF(AC1434="社員","",IF(G1434="","",IF(R1434&lt;&gt;"","",IF(AF1434="CS","OK",IF(VLOOKUP(E1434,カレンダマスタ!$A$5:$D$381,4,FALSE)&gt;0,"",IF(OR(G1434*24&gt;10.84,H1434*24&lt;14.5)=TRUE,"×","OK"))))))</f>
        <v/>
      </c>
      <c r="BF1434" s="122" t="str">
        <f t="shared" si="448"/>
        <v/>
      </c>
      <c r="BG1434" s="122" t="str">
        <f t="shared" si="454"/>
        <v/>
      </c>
      <c r="BI1434" s="114" t="str">
        <f t="shared" si="455"/>
        <v/>
      </c>
    </row>
    <row r="1435" spans="2:61">
      <c r="B1435" s="111"/>
      <c r="C1435" s="536"/>
      <c r="D1435" s="128"/>
      <c r="E1435" s="583"/>
      <c r="F1435" s="128"/>
      <c r="G1435" s="588"/>
      <c r="H1435" s="588"/>
      <c r="I1435" s="130"/>
      <c r="J1435" s="139"/>
      <c r="K1435" s="131"/>
      <c r="L1435" s="132"/>
      <c r="M1435" s="132"/>
      <c r="N1435" s="141"/>
      <c r="O1435" s="139"/>
      <c r="P1435" s="139"/>
      <c r="Q1435" s="139"/>
      <c r="R1435" s="133"/>
      <c r="S1435" s="134"/>
      <c r="T1435" s="434" t="str">
        <f t="shared" si="463"/>
        <v/>
      </c>
      <c r="U1435" s="429"/>
      <c r="V1435" s="429" t="str">
        <f t="shared" si="449"/>
        <v/>
      </c>
      <c r="W1435" s="298"/>
      <c r="X1435" s="129" t="str">
        <f t="shared" si="456"/>
        <v/>
      </c>
      <c r="Y1435" s="129" t="str">
        <f t="shared" si="450"/>
        <v/>
      </c>
      <c r="Z1435" s="129" t="str">
        <f t="shared" si="451"/>
        <v/>
      </c>
      <c r="AA1435" s="133" t="str">
        <f t="shared" si="458"/>
        <v/>
      </c>
      <c r="AC1435" s="186" t="str">
        <f>AC1406</f>
        <v/>
      </c>
      <c r="AD1435" s="187" t="str">
        <f>AD1406</f>
        <v/>
      </c>
      <c r="AE1435" s="187" t="str">
        <f>AE1406</f>
        <v/>
      </c>
      <c r="AF1435" s="187" t="str">
        <f>AF1406</f>
        <v/>
      </c>
      <c r="AG1435" s="204">
        <f t="shared" si="452"/>
        <v>0</v>
      </c>
      <c r="AI1435" s="135" t="str">
        <f>IF(月報!G1435&lt;&gt;"",月報!G1435,"")</f>
        <v/>
      </c>
      <c r="AJ1435" s="126" t="str">
        <f>IF(月報!W1435&lt;&gt;"",月報!W1435*24,"")</f>
        <v/>
      </c>
      <c r="AK1435" s="126" t="str">
        <f>IF(月報!P1435&lt;&gt;"",月報!P1435,"")</f>
        <v/>
      </c>
      <c r="AL1435" s="126" t="str">
        <f>IF(月報!Q1435&lt;&gt;"",IF(月報!Q1435="平日残","",月報!Q1435),"")</f>
        <v/>
      </c>
      <c r="AM1435" s="126"/>
      <c r="AN1435" s="126" t="str">
        <f t="shared" si="457"/>
        <v/>
      </c>
      <c r="AO1435" s="126" t="str">
        <f>IF($E1435="","",VLOOKUP($E1435,カレンダマスタ!$A$5:$E$381,5,FALSE))</f>
        <v/>
      </c>
      <c r="AQ1435" s="196" t="str">
        <f>IF(G1435="","",IF(VLOOKUP(E1435,カレンダマスタ!$A$5:$D$381,4,FALSE)=0,"",1))</f>
        <v/>
      </c>
      <c r="AR1435" s="136" t="str">
        <f>IF($G1435="","",IF($AD1435="NSTC",INDEX(カレンダマスタ!$I$26:$O$31,MATCH($G1435,カレンダマスタ!$H$26:$H$31,1),MATCH($H1435,カレンダマスタ!$I$25:$O$25,1)),
IF($AD1435="CS本社",INDEX(カレンダマスタ!$I$36:$O$41,MATCH($G1435,カレンダマスタ!$H$36:$H$41,1),MATCH($H1435,カレンダマスタ!$I$35:$O$35,1)),
IF($AD1435="NS本社",INDEX(カレンダマスタ!$I$94:$O$99,MATCH($G1435,カレンダマスタ!$H$95:$H$100,1),MATCH($H1435,カレンダマスタ!$I$93:$O$93,1)),
IF($AD1435="ODC",INDEX(カレンダマスタ!$I$46:$O$51,MATCH($G1435,カレンダマスタ!$H$46:$H$51,1),MATCH($H1435,カレンダマスタ!$I$45:$O$45,1)),
IF($AD1435="NS東京TC",INDEX(カレンダマスタ!$I$56:$O$61,MATCH($G1435,カレンダマスタ!$H$56:$H$61,1),MATCH($H1435,カレンダマスタ!$I$55:$O$55,1)),""))))))</f>
        <v/>
      </c>
      <c r="AS1435" s="126" t="str">
        <f t="shared" si="453"/>
        <v/>
      </c>
      <c r="AU1435" s="137" t="str">
        <f>IF(E1435="","",VLOOKUP($E1435,カレンダマスタ!$A$4:$E$381,4,FALSE))</f>
        <v/>
      </c>
      <c r="AV1435" s="137" t="str">
        <f t="shared" si="459"/>
        <v/>
      </c>
      <c r="AW1435" s="137" t="str">
        <f t="shared" si="460"/>
        <v/>
      </c>
      <c r="AX1435" s="138" t="str">
        <f t="shared" si="461"/>
        <v/>
      </c>
      <c r="AY1435" s="138" t="str">
        <f t="shared" si="462"/>
        <v/>
      </c>
      <c r="AZ1435" s="130" t="str">
        <f>IF(AX1435&amp;AW1435="勤怠未設定","×",IF(AV1435="勤怠修正","×",IF(AC1435="外注","",IF(AA1435="",IF(AY1435&lt;&gt;"","×",""),IF(VLOOKUP(AA1435,カレンダマスタ!$H$66:$I$83,2,FALSE)&lt;&gt;AY1435,"×","OK")))))</f>
        <v/>
      </c>
      <c r="BC1435" s="137" t="str">
        <f>IF(E1435="","",VLOOKUP($E1435,カレンダマスタ!$A$4:$E$381,4,FALSE))</f>
        <v/>
      </c>
      <c r="BD1435" s="126" t="str">
        <f>IF(AC1435="社員","",IF(AG1435=0,"",IF(AD1435="NSTC",IF(COUNTIF(カレンダマスタ!$Q$5:$Q$32,G1435)=1,"OK","×"),
IF(AD1435="NS本社",IF(COUNTIF(カレンダマスタ!$T$5:$T$32,G1435)=1,"OK","×"),IF(COUNTIF(カレンダマスタ!$R$5:$R$32,G1435)=1,"OK","×")))))</f>
        <v/>
      </c>
      <c r="BE1435" s="126" t="str">
        <f>IF(AC1435="社員","",IF(G1435="","",IF(R1435&lt;&gt;"","",IF(AF1435="CS","OK",IF(VLOOKUP(E1435,カレンダマスタ!$A$5:$D$381,4,FALSE)&gt;0,"",IF(OR(G1435*24&gt;10.84,H1435*24&lt;14.5)=TRUE,"×","OK"))))))</f>
        <v/>
      </c>
      <c r="BF1435" s="126" t="str">
        <f t="shared" si="448"/>
        <v/>
      </c>
      <c r="BG1435" s="126" t="str">
        <f t="shared" si="454"/>
        <v/>
      </c>
      <c r="BI1435" s="130" t="str">
        <f t="shared" si="455"/>
        <v/>
      </c>
    </row>
    <row r="1436" spans="2:61">
      <c r="B1436" s="111"/>
      <c r="C1436" s="536"/>
      <c r="D1436" s="128"/>
      <c r="E1436" s="583"/>
      <c r="F1436" s="128"/>
      <c r="G1436" s="588"/>
      <c r="H1436" s="588"/>
      <c r="I1436" s="130"/>
      <c r="J1436" s="139"/>
      <c r="K1436" s="131"/>
      <c r="L1436" s="132"/>
      <c r="M1436" s="132"/>
      <c r="N1436" s="141"/>
      <c r="O1436" s="139"/>
      <c r="P1436" s="139"/>
      <c r="Q1436" s="139"/>
      <c r="R1436" s="133"/>
      <c r="S1436" s="134"/>
      <c r="T1436" s="434" t="str">
        <f t="shared" si="463"/>
        <v/>
      </c>
      <c r="U1436" s="429"/>
      <c r="V1436" s="429" t="str">
        <f t="shared" si="449"/>
        <v/>
      </c>
      <c r="W1436" s="298"/>
      <c r="X1436" s="129" t="str">
        <f t="shared" si="456"/>
        <v/>
      </c>
      <c r="Y1436" s="129" t="str">
        <f t="shared" si="450"/>
        <v/>
      </c>
      <c r="Z1436" s="129" t="str">
        <f t="shared" si="451"/>
        <v/>
      </c>
      <c r="AA1436" s="133" t="str">
        <f t="shared" si="458"/>
        <v/>
      </c>
      <c r="AC1436" s="186" t="str">
        <f>AC1406</f>
        <v/>
      </c>
      <c r="AD1436" s="187" t="str">
        <f>AD1406</f>
        <v/>
      </c>
      <c r="AE1436" s="187" t="str">
        <f>AE1406</f>
        <v/>
      </c>
      <c r="AF1436" s="187" t="str">
        <f>AF1406</f>
        <v/>
      </c>
      <c r="AG1436" s="204">
        <f t="shared" si="452"/>
        <v>0</v>
      </c>
      <c r="AI1436" s="160" t="str">
        <f>IF(月報!G1436&lt;&gt;"",月報!G1436,"")</f>
        <v/>
      </c>
      <c r="AJ1436" s="126" t="str">
        <f>IF(月報!W1436&lt;&gt;"",月報!W1436*24,"")</f>
        <v/>
      </c>
      <c r="AK1436" s="126" t="str">
        <f>IF(月報!P1436&lt;&gt;"",月報!P1436,"")</f>
        <v/>
      </c>
      <c r="AL1436" s="126" t="str">
        <f>IF(月報!Q1436&lt;&gt;"",IF(月報!Q1436="平日残","",月報!Q1436),"")</f>
        <v/>
      </c>
      <c r="AM1436" s="126"/>
      <c r="AN1436" s="126" t="str">
        <f t="shared" si="457"/>
        <v/>
      </c>
      <c r="AO1436" s="126" t="str">
        <f>IF($E1436="","",VLOOKUP($E1436,カレンダマスタ!$A$5:$E$381,5,FALSE))</f>
        <v/>
      </c>
      <c r="AQ1436" s="196" t="str">
        <f>IF(G1436="","",IF(VLOOKUP(E1436,カレンダマスタ!$A$5:$D$381,4,FALSE)=0,"",1))</f>
        <v/>
      </c>
      <c r="AR1436" s="136" t="str">
        <f>IF($G1436="","",IF($AD1436="NSTC",INDEX(カレンダマスタ!$I$26:$O$31,MATCH($G1436,カレンダマスタ!$H$26:$H$31,1),MATCH($H1436,カレンダマスタ!$I$25:$O$25,1)),
IF($AD1436="CS本社",INDEX(カレンダマスタ!$I$36:$O$41,MATCH($G1436,カレンダマスタ!$H$36:$H$41,1),MATCH($H1436,カレンダマスタ!$I$35:$O$35,1)),
IF($AD1436="NS本社",INDEX(カレンダマスタ!$I$94:$O$99,MATCH($G1436,カレンダマスタ!$H$95:$H$100,1),MATCH($H1436,カレンダマスタ!$I$93:$O$93,1)),
IF($AD1436="ODC",INDEX(カレンダマスタ!$I$46:$O$51,MATCH($G1436,カレンダマスタ!$H$46:$H$51,1),MATCH($H1436,カレンダマスタ!$I$45:$O$45,1)),
IF($AD1436="NS東京TC",INDEX(カレンダマスタ!$I$56:$O$61,MATCH($G1436,カレンダマスタ!$H$56:$H$61,1),MATCH($H1436,カレンダマスタ!$I$55:$O$55,1)),""))))))</f>
        <v/>
      </c>
      <c r="AS1436" s="126" t="str">
        <f t="shared" si="453"/>
        <v/>
      </c>
      <c r="AU1436" s="137" t="str">
        <f>IF(E1436="","",VLOOKUP($E1436,カレンダマスタ!$A$4:$E$381,4,FALSE))</f>
        <v/>
      </c>
      <c r="AV1436" s="137" t="str">
        <f t="shared" si="459"/>
        <v/>
      </c>
      <c r="AW1436" s="137" t="str">
        <f t="shared" si="460"/>
        <v/>
      </c>
      <c r="AX1436" s="138" t="str">
        <f t="shared" si="461"/>
        <v/>
      </c>
      <c r="AY1436" s="138" t="str">
        <f t="shared" si="462"/>
        <v/>
      </c>
      <c r="AZ1436" s="130" t="str">
        <f>IF(AX1436&amp;AW1436="勤怠未設定","×",IF(AV1436="勤怠修正","×",IF(AC1436="外注","",IF(AA1436="",IF(AY1436&lt;&gt;"","×",""),IF(VLOOKUP(AA1436,カレンダマスタ!$H$66:$I$83,2,FALSE)&lt;&gt;AY1436,"×","OK")))))</f>
        <v/>
      </c>
      <c r="BC1436" s="137" t="str">
        <f>IF(E1436="","",VLOOKUP($E1436,カレンダマスタ!$A$4:$E$381,4,FALSE))</f>
        <v/>
      </c>
      <c r="BD1436" s="126" t="str">
        <f>IF(AC1436="社員","",IF(AG1436=0,"",IF(AD1436="NSTC",IF(COUNTIF(カレンダマスタ!$Q$5:$Q$32,G1436)=1,"OK","×"),
IF(AD1436="NS本社",IF(COUNTIF(カレンダマスタ!$T$5:$T$32,G1436)=1,"OK","×"),IF(COUNTIF(カレンダマスタ!$R$5:$R$32,G1436)=1,"OK","×")))))</f>
        <v/>
      </c>
      <c r="BE1436" s="126" t="str">
        <f>IF(AC1436="社員","",IF(G1436="","",IF(R1436&lt;&gt;"","",IF(AF1436="CS","OK",IF(VLOOKUP(E1436,カレンダマスタ!$A$5:$D$381,4,FALSE)&gt;0,"",IF(OR(G1436*24&gt;10.84,H1436*24&lt;14.5)=TRUE,"×","OK"))))))</f>
        <v/>
      </c>
      <c r="BF1436" s="126" t="str">
        <f t="shared" si="448"/>
        <v/>
      </c>
      <c r="BG1436" s="126" t="str">
        <f t="shared" si="454"/>
        <v/>
      </c>
      <c r="BI1436" s="130" t="str">
        <f t="shared" si="455"/>
        <v/>
      </c>
    </row>
    <row r="1437" spans="2:61">
      <c r="B1437" s="111"/>
      <c r="C1437" s="536"/>
      <c r="D1437" s="128"/>
      <c r="E1437" s="214"/>
      <c r="F1437" s="128"/>
      <c r="G1437" s="588"/>
      <c r="H1437" s="588"/>
      <c r="I1437" s="131"/>
      <c r="J1437" s="139"/>
      <c r="K1437" s="131"/>
      <c r="L1437" s="132"/>
      <c r="M1437" s="132"/>
      <c r="N1437" s="141"/>
      <c r="O1437" s="139"/>
      <c r="P1437" s="139"/>
      <c r="Q1437" s="139"/>
      <c r="R1437" s="133"/>
      <c r="S1437" s="134"/>
      <c r="T1437" s="434" t="str">
        <f t="shared" si="463"/>
        <v/>
      </c>
      <c r="U1437" s="429"/>
      <c r="V1437" s="429" t="str">
        <f t="shared" si="449"/>
        <v/>
      </c>
      <c r="W1437" s="298"/>
      <c r="X1437" s="129" t="str">
        <f t="shared" si="456"/>
        <v/>
      </c>
      <c r="Y1437" s="129" t="str">
        <f t="shared" si="450"/>
        <v/>
      </c>
      <c r="Z1437" s="129" t="str">
        <f t="shared" si="451"/>
        <v/>
      </c>
      <c r="AA1437" s="133" t="str">
        <f t="shared" si="458"/>
        <v/>
      </c>
      <c r="AC1437" s="186" t="str">
        <f>AC1406</f>
        <v/>
      </c>
      <c r="AD1437" s="187" t="str">
        <f>AD1406</f>
        <v/>
      </c>
      <c r="AE1437" s="187" t="str">
        <f>AE1406</f>
        <v/>
      </c>
      <c r="AF1437" s="187" t="str">
        <f>AF1406</f>
        <v/>
      </c>
      <c r="AG1437" s="204">
        <f t="shared" si="452"/>
        <v>0</v>
      </c>
      <c r="AI1437" s="160" t="str">
        <f>IF(月報!G1437&lt;&gt;"",月報!G1437,"")</f>
        <v/>
      </c>
      <c r="AJ1437" s="126" t="str">
        <f>IF(月報!W1437&lt;&gt;"",月報!W1437*24,"")</f>
        <v/>
      </c>
      <c r="AK1437" s="126" t="str">
        <f>IF(月報!P1437&lt;&gt;"",月報!P1437,"")</f>
        <v/>
      </c>
      <c r="AL1437" s="126" t="str">
        <f>IF(月報!Q1437&lt;&gt;"",IF(月報!Q1437="平日残","",月報!Q1437),"")</f>
        <v/>
      </c>
      <c r="AM1437" s="126"/>
      <c r="AN1437" s="126" t="str">
        <f t="shared" si="457"/>
        <v/>
      </c>
      <c r="AO1437" s="126" t="str">
        <f>IF($E1437="","",VLOOKUP($E1437,カレンダマスタ!$A$5:$E$381,5,FALSE))</f>
        <v/>
      </c>
      <c r="AQ1437" s="196" t="str">
        <f>IF(G1437="","",IF(VLOOKUP(E1437,カレンダマスタ!$A$5:$D$381,4,FALSE)=0,"",1))</f>
        <v/>
      </c>
      <c r="AR1437" s="136" t="str">
        <f>IF($G1437="","",IF($AD1437="NSTC",INDEX(カレンダマスタ!$I$26:$O$31,MATCH($G1437,カレンダマスタ!$H$26:$H$31,1),MATCH($H1437,カレンダマスタ!$I$25:$O$25,1)),
IF($AD1437="CS本社",INDEX(カレンダマスタ!$I$36:$O$41,MATCH($G1437,カレンダマスタ!$H$36:$H$41,1),MATCH($H1437,カレンダマスタ!$I$35:$O$35,1)),
IF($AD1437="NS本社",INDEX(カレンダマスタ!$I$94:$O$99,MATCH($G1437,カレンダマスタ!$H$95:$H$100,1),MATCH($H1437,カレンダマスタ!$I$93:$O$93,1)),
IF($AD1437="ODC",INDEX(カレンダマスタ!$I$46:$O$51,MATCH($G1437,カレンダマスタ!$H$46:$H$51,1),MATCH($H1437,カレンダマスタ!$I$45:$O$45,1)),
IF($AD1437="NS東京TC",INDEX(カレンダマスタ!$I$56:$O$61,MATCH($G1437,カレンダマスタ!$H$56:$H$61,1),MATCH($H1437,カレンダマスタ!$I$55:$O$55,1)),""))))))</f>
        <v/>
      </c>
      <c r="AS1437" s="126" t="str">
        <f t="shared" si="453"/>
        <v/>
      </c>
      <c r="AU1437" s="137" t="str">
        <f>IF(E1437="","",VLOOKUP($E1437,カレンダマスタ!$A$4:$E$381,4,FALSE))</f>
        <v/>
      </c>
      <c r="AV1437" s="137" t="str">
        <f t="shared" si="459"/>
        <v/>
      </c>
      <c r="AW1437" s="137" t="str">
        <f t="shared" si="460"/>
        <v/>
      </c>
      <c r="AX1437" s="138" t="str">
        <f t="shared" si="461"/>
        <v/>
      </c>
      <c r="AY1437" s="138" t="str">
        <f t="shared" si="462"/>
        <v/>
      </c>
      <c r="AZ1437" s="130" t="str">
        <f>IF(AX1437&amp;AW1437="勤怠未設定","×",IF(AV1437="勤怠修正","×",IF(AC1437="外注","",IF(AA1437="",IF(AY1437&lt;&gt;"","×",""),IF(VLOOKUP(AA1437,カレンダマスタ!$H$66:$I$83,2,FALSE)&lt;&gt;AY1437,"×","OK")))))</f>
        <v/>
      </c>
      <c r="BC1437" s="137" t="str">
        <f>IF(E1437="","",VLOOKUP($E1437,カレンダマスタ!$A$4:$E$381,4,FALSE))</f>
        <v/>
      </c>
      <c r="BD1437" s="126" t="str">
        <f>IF(AC1437="社員","",IF(AG1437=0,"",IF(AD1437="NSTC",IF(COUNTIF(カレンダマスタ!$Q$5:$Q$32,G1437)=1,"OK","×"),
IF(AD1437="NS本社",IF(COUNTIF(カレンダマスタ!$T$5:$T$32,G1437)=1,"OK","×"),IF(COUNTIF(カレンダマスタ!$R$5:$R$32,G1437)=1,"OK","×")))))</f>
        <v/>
      </c>
      <c r="BE1437" s="126" t="str">
        <f>IF(AC1437="社員","",IF(G1437="","",IF(R1437&lt;&gt;"","",IF(AF1437="CS","OK",IF(VLOOKUP(E1437,カレンダマスタ!$A$5:$D$381,4,FALSE)&gt;0,"",IF(OR(G1437*24&gt;10.84,H1437*24&lt;14.5)=TRUE,"×","OK"))))))</f>
        <v/>
      </c>
      <c r="BF1437" s="126" t="str">
        <f t="shared" si="448"/>
        <v/>
      </c>
      <c r="BG1437" s="126" t="str">
        <f t="shared" si="454"/>
        <v/>
      </c>
      <c r="BI1437" s="130" t="str">
        <f t="shared" si="455"/>
        <v/>
      </c>
    </row>
    <row r="1438" spans="2:61">
      <c r="B1438" s="111"/>
      <c r="C1438" s="536"/>
      <c r="D1438" s="128"/>
      <c r="E1438" s="214"/>
      <c r="F1438" s="128"/>
      <c r="G1438" s="588"/>
      <c r="H1438" s="588"/>
      <c r="I1438" s="131"/>
      <c r="J1438" s="139"/>
      <c r="K1438" s="131"/>
      <c r="L1438" s="132"/>
      <c r="M1438" s="132"/>
      <c r="N1438" s="141"/>
      <c r="O1438" s="139"/>
      <c r="P1438" s="139"/>
      <c r="Q1438" s="139"/>
      <c r="R1438" s="133"/>
      <c r="S1438" s="134"/>
      <c r="T1438" s="434" t="str">
        <f t="shared" si="463"/>
        <v/>
      </c>
      <c r="U1438" s="429"/>
      <c r="V1438" s="429" t="str">
        <f t="shared" si="449"/>
        <v/>
      </c>
      <c r="W1438" s="298"/>
      <c r="X1438" s="129" t="str">
        <f t="shared" si="456"/>
        <v/>
      </c>
      <c r="Y1438" s="129" t="str">
        <f t="shared" si="450"/>
        <v/>
      </c>
      <c r="Z1438" s="129" t="str">
        <f t="shared" si="451"/>
        <v/>
      </c>
      <c r="AA1438" s="133" t="str">
        <f t="shared" si="458"/>
        <v/>
      </c>
      <c r="AC1438" s="186" t="str">
        <f>AC1406</f>
        <v/>
      </c>
      <c r="AD1438" s="187" t="str">
        <f>AD1406</f>
        <v/>
      </c>
      <c r="AE1438" s="187" t="str">
        <f>AE1406</f>
        <v/>
      </c>
      <c r="AF1438" s="187" t="str">
        <f>AF1406</f>
        <v/>
      </c>
      <c r="AG1438" s="204">
        <f t="shared" si="452"/>
        <v>0</v>
      </c>
      <c r="AI1438" s="160" t="str">
        <f>IF(月報!G1438&lt;&gt;"",月報!G1438,"")</f>
        <v/>
      </c>
      <c r="AJ1438" s="126" t="str">
        <f>IF(月報!W1438&lt;&gt;"",月報!W1438*24,"")</f>
        <v/>
      </c>
      <c r="AK1438" s="126" t="str">
        <f>IF(月報!P1438&lt;&gt;"",月報!P1438,"")</f>
        <v/>
      </c>
      <c r="AL1438" s="126" t="str">
        <f>IF(月報!Q1438&lt;&gt;"",IF(月報!Q1438="平日残","",月報!Q1438),"")</f>
        <v/>
      </c>
      <c r="AM1438" s="126"/>
      <c r="AN1438" s="126" t="str">
        <f t="shared" si="457"/>
        <v/>
      </c>
      <c r="AO1438" s="126" t="str">
        <f>IF($E1438="","",VLOOKUP($E1438,カレンダマスタ!$A$5:$E$381,5,FALSE))</f>
        <v/>
      </c>
      <c r="AQ1438" s="196" t="str">
        <f>IF(G1438="","",IF(VLOOKUP(E1438,カレンダマスタ!$A$5:$D$381,4,FALSE)=0,"",1))</f>
        <v/>
      </c>
      <c r="AR1438" s="136" t="str">
        <f>IF($G1438="","",IF($AD1438="NSTC",INDEX(カレンダマスタ!$I$26:$O$31,MATCH($G1438,カレンダマスタ!$H$26:$H$31,1),MATCH($H1438,カレンダマスタ!$I$25:$O$25,1)),
IF($AD1438="CS本社",INDEX(カレンダマスタ!$I$36:$O$41,MATCH($G1438,カレンダマスタ!$H$36:$H$41,1),MATCH($H1438,カレンダマスタ!$I$35:$O$35,1)),
IF($AD1438="NS本社",INDEX(カレンダマスタ!$I$94:$O$99,MATCH($G1438,カレンダマスタ!$H$95:$H$100,1),MATCH($H1438,カレンダマスタ!$I$93:$O$93,1)),
IF($AD1438="ODC",INDEX(カレンダマスタ!$I$46:$O$51,MATCH($G1438,カレンダマスタ!$H$46:$H$51,1),MATCH($H1438,カレンダマスタ!$I$45:$O$45,1)),
IF($AD1438="NS東京TC",INDEX(カレンダマスタ!$I$56:$O$61,MATCH($G1438,カレンダマスタ!$H$56:$H$61,1),MATCH($H1438,カレンダマスタ!$I$55:$O$55,1)),""))))))</f>
        <v/>
      </c>
      <c r="AS1438" s="126" t="str">
        <f t="shared" si="453"/>
        <v/>
      </c>
      <c r="AU1438" s="137" t="str">
        <f>IF(E1438="","",VLOOKUP($E1438,カレンダマスタ!$A$4:$E$381,4,FALSE))</f>
        <v/>
      </c>
      <c r="AV1438" s="137" t="str">
        <f t="shared" si="459"/>
        <v/>
      </c>
      <c r="AW1438" s="137" t="str">
        <f t="shared" si="460"/>
        <v/>
      </c>
      <c r="AX1438" s="138" t="str">
        <f t="shared" si="461"/>
        <v/>
      </c>
      <c r="AY1438" s="138" t="str">
        <f t="shared" si="462"/>
        <v/>
      </c>
      <c r="AZ1438" s="130" t="str">
        <f>IF(AX1438&amp;AW1438="勤怠未設定","×",IF(AV1438="勤怠修正","×",IF(AC1438="外注","",IF(AA1438="",IF(AY1438&lt;&gt;"","×",""),IF(VLOOKUP(AA1438,カレンダマスタ!$H$66:$I$83,2,FALSE)&lt;&gt;AY1438,"×","OK")))))</f>
        <v/>
      </c>
      <c r="BC1438" s="137" t="str">
        <f>IF(E1438="","",VLOOKUP($E1438,カレンダマスタ!$A$4:$E$381,4,FALSE))</f>
        <v/>
      </c>
      <c r="BD1438" s="126" t="str">
        <f>IF(AC1438="社員","",IF(AG1438=0,"",IF(AD1438="NSTC",IF(COUNTIF(カレンダマスタ!$Q$5:$Q$32,G1438)=1,"OK","×"),
IF(AD1438="NS本社",IF(COUNTIF(カレンダマスタ!$T$5:$T$32,G1438)=1,"OK","×"),IF(COUNTIF(カレンダマスタ!$R$5:$R$32,G1438)=1,"OK","×")))))</f>
        <v/>
      </c>
      <c r="BE1438" s="126" t="str">
        <f>IF(AC1438="社員","",IF(G1438="","",IF(R1438&lt;&gt;"","",IF(AF1438="CS","OK",IF(VLOOKUP(E1438,カレンダマスタ!$A$5:$D$381,4,FALSE)&gt;0,"",IF(OR(G1438*24&gt;10.84,H1438*24&lt;14.5)=TRUE,"×","OK"))))))</f>
        <v/>
      </c>
      <c r="BF1438" s="126" t="str">
        <f t="shared" si="448"/>
        <v/>
      </c>
      <c r="BG1438" s="126" t="str">
        <f t="shared" si="454"/>
        <v/>
      </c>
      <c r="BI1438" s="130" t="str">
        <f t="shared" si="455"/>
        <v/>
      </c>
    </row>
    <row r="1439" spans="2:61">
      <c r="B1439" s="111"/>
      <c r="C1439" s="536"/>
      <c r="D1439" s="128"/>
      <c r="E1439" s="214"/>
      <c r="F1439" s="128"/>
      <c r="G1439" s="588"/>
      <c r="H1439" s="588"/>
      <c r="I1439" s="131"/>
      <c r="J1439" s="139"/>
      <c r="K1439" s="131"/>
      <c r="L1439" s="132"/>
      <c r="M1439" s="132"/>
      <c r="N1439" s="141"/>
      <c r="O1439" s="139"/>
      <c r="P1439" s="139"/>
      <c r="Q1439" s="139"/>
      <c r="R1439" s="133"/>
      <c r="S1439" s="134"/>
      <c r="T1439" s="434" t="str">
        <f t="shared" si="463"/>
        <v/>
      </c>
      <c r="U1439" s="429"/>
      <c r="V1439" s="429" t="str">
        <f t="shared" si="449"/>
        <v/>
      </c>
      <c r="W1439" s="298"/>
      <c r="X1439" s="129" t="str">
        <f t="shared" si="456"/>
        <v/>
      </c>
      <c r="Y1439" s="129" t="str">
        <f t="shared" si="450"/>
        <v/>
      </c>
      <c r="Z1439" s="129" t="str">
        <f t="shared" si="451"/>
        <v/>
      </c>
      <c r="AA1439" s="133" t="str">
        <f t="shared" si="458"/>
        <v/>
      </c>
      <c r="AC1439" s="186" t="str">
        <f>AC1406</f>
        <v/>
      </c>
      <c r="AD1439" s="187" t="str">
        <f>AD1406</f>
        <v/>
      </c>
      <c r="AE1439" s="187" t="str">
        <f>AE1406</f>
        <v/>
      </c>
      <c r="AF1439" s="187" t="str">
        <f>AF1406</f>
        <v/>
      </c>
      <c r="AG1439" s="204">
        <f t="shared" si="452"/>
        <v>0</v>
      </c>
      <c r="AI1439" s="160" t="str">
        <f>IF(月報!G1439&lt;&gt;"",月報!G1439,"")</f>
        <v/>
      </c>
      <c r="AJ1439" s="126" t="str">
        <f>IF(月報!W1439&lt;&gt;"",月報!W1439*24,"")</f>
        <v/>
      </c>
      <c r="AK1439" s="126" t="str">
        <f>IF(月報!P1439&lt;&gt;"",月報!P1439,"")</f>
        <v/>
      </c>
      <c r="AL1439" s="126" t="str">
        <f>IF(月報!Q1439&lt;&gt;"",IF(月報!Q1439="平日残","",月報!Q1439),"")</f>
        <v/>
      </c>
      <c r="AM1439" s="126"/>
      <c r="AN1439" s="126" t="str">
        <f t="shared" si="457"/>
        <v/>
      </c>
      <c r="AO1439" s="126" t="str">
        <f>IF($E1439="","",VLOOKUP($E1439,カレンダマスタ!$A$5:$E$381,5,FALSE))</f>
        <v/>
      </c>
      <c r="AQ1439" s="196" t="str">
        <f>IF(G1439="","",IF(VLOOKUP(E1439,カレンダマスタ!$A$5:$D$381,4,FALSE)=0,"",1))</f>
        <v/>
      </c>
      <c r="AR1439" s="136" t="str">
        <f>IF($G1439="","",IF($AD1439="NSTC",INDEX(カレンダマスタ!$I$26:$O$31,MATCH($G1439,カレンダマスタ!$H$26:$H$31,1),MATCH($H1439,カレンダマスタ!$I$25:$O$25,1)),
IF($AD1439="CS本社",INDEX(カレンダマスタ!$I$36:$O$41,MATCH($G1439,カレンダマスタ!$H$36:$H$41,1),MATCH($H1439,カレンダマスタ!$I$35:$O$35,1)),
IF($AD1439="NS本社",INDEX(カレンダマスタ!$I$94:$O$99,MATCH($G1439,カレンダマスタ!$H$95:$H$100,1),MATCH($H1439,カレンダマスタ!$I$93:$O$93,1)),
IF($AD1439="ODC",INDEX(カレンダマスタ!$I$46:$O$51,MATCH($G1439,カレンダマスタ!$H$46:$H$51,1),MATCH($H1439,カレンダマスタ!$I$45:$O$45,1)),
IF($AD1439="NS東京TC",INDEX(カレンダマスタ!$I$56:$O$61,MATCH($G1439,カレンダマスタ!$H$56:$H$61,1),MATCH($H1439,カレンダマスタ!$I$55:$O$55,1)),""))))))</f>
        <v/>
      </c>
      <c r="AS1439" s="126" t="str">
        <f t="shared" si="453"/>
        <v/>
      </c>
      <c r="AU1439" s="137" t="str">
        <f>IF(E1439="","",VLOOKUP($E1439,カレンダマスタ!$A$4:$E$381,4,FALSE))</f>
        <v/>
      </c>
      <c r="AV1439" s="137" t="str">
        <f t="shared" si="459"/>
        <v/>
      </c>
      <c r="AW1439" s="137" t="str">
        <f t="shared" si="460"/>
        <v/>
      </c>
      <c r="AX1439" s="138" t="str">
        <f t="shared" si="461"/>
        <v/>
      </c>
      <c r="AY1439" s="138" t="str">
        <f t="shared" si="462"/>
        <v/>
      </c>
      <c r="AZ1439" s="130" t="str">
        <f>IF(AX1439&amp;AW1439="勤怠未設定","×",IF(AV1439="勤怠修正","×",IF(AC1439="外注","",IF(AA1439="",IF(AY1439&lt;&gt;"","×",""),IF(VLOOKUP(AA1439,カレンダマスタ!$H$66:$I$83,2,FALSE)&lt;&gt;AY1439,"×","OK")))))</f>
        <v/>
      </c>
      <c r="BC1439" s="137" t="str">
        <f>IF(E1439="","",VLOOKUP($E1439,カレンダマスタ!$A$4:$E$381,4,FALSE))</f>
        <v/>
      </c>
      <c r="BD1439" s="126" t="str">
        <f>IF(AC1439="社員","",IF(AG1439=0,"",IF(AD1439="NSTC",IF(COUNTIF(カレンダマスタ!$Q$5:$Q$32,G1439)=1,"OK","×"),
IF(AD1439="NS本社",IF(COUNTIF(カレンダマスタ!$T$5:$T$32,G1439)=1,"OK","×"),IF(COUNTIF(カレンダマスタ!$R$5:$R$32,G1439)=1,"OK","×")))))</f>
        <v/>
      </c>
      <c r="BE1439" s="126" t="str">
        <f>IF(AC1439="社員","",IF(G1439="","",IF(R1439&lt;&gt;"","",IF(AF1439="CS","OK",IF(VLOOKUP(E1439,カレンダマスタ!$A$5:$D$381,4,FALSE)&gt;0,"",IF(OR(G1439*24&gt;10.84,H1439*24&lt;14.5)=TRUE,"×","OK"))))))</f>
        <v/>
      </c>
      <c r="BF1439" s="126" t="str">
        <f t="shared" si="448"/>
        <v/>
      </c>
      <c r="BG1439" s="126" t="str">
        <f t="shared" si="454"/>
        <v/>
      </c>
      <c r="BI1439" s="130" t="str">
        <f t="shared" si="455"/>
        <v/>
      </c>
    </row>
    <row r="1440" spans="2:61" ht="13.8" thickBot="1">
      <c r="B1440" s="161"/>
      <c r="C1440" s="538"/>
      <c r="D1440" s="162"/>
      <c r="E1440" s="215"/>
      <c r="F1440" s="162"/>
      <c r="G1440" s="590"/>
      <c r="H1440" s="590"/>
      <c r="I1440" s="164"/>
      <c r="J1440" s="165"/>
      <c r="K1440" s="164"/>
      <c r="L1440" s="166"/>
      <c r="M1440" s="166"/>
      <c r="N1440" s="167"/>
      <c r="O1440" s="165"/>
      <c r="P1440" s="165"/>
      <c r="Q1440" s="165"/>
      <c r="R1440" s="168"/>
      <c r="S1440" s="169"/>
      <c r="T1440" s="436" t="str">
        <f t="shared" si="463"/>
        <v/>
      </c>
      <c r="U1440" s="432"/>
      <c r="V1440" s="432" t="str">
        <f t="shared" si="449"/>
        <v/>
      </c>
      <c r="W1440" s="298"/>
      <c r="X1440" s="165" t="str">
        <f t="shared" si="456"/>
        <v/>
      </c>
      <c r="Y1440" s="165" t="str">
        <f t="shared" si="450"/>
        <v/>
      </c>
      <c r="Z1440" s="165" t="str">
        <f t="shared" si="451"/>
        <v/>
      </c>
      <c r="AA1440" s="168" t="str">
        <f t="shared" si="458"/>
        <v/>
      </c>
      <c r="AC1440" s="192" t="str">
        <f>AC1406</f>
        <v/>
      </c>
      <c r="AD1440" s="193" t="str">
        <f>AD1406</f>
        <v/>
      </c>
      <c r="AE1440" s="193" t="str">
        <f>AE1406</f>
        <v/>
      </c>
      <c r="AF1440" s="193" t="str">
        <f>AF1406</f>
        <v/>
      </c>
      <c r="AG1440" s="207">
        <f t="shared" si="452"/>
        <v>0</v>
      </c>
      <c r="AI1440" s="170" t="str">
        <f>IF(月報!G1440&lt;&gt;"",月報!G1440,"")</f>
        <v/>
      </c>
      <c r="AJ1440" s="171" t="str">
        <f>IF(月報!W1440&lt;&gt;"",月報!W1440*24,"")</f>
        <v/>
      </c>
      <c r="AK1440" s="171" t="str">
        <f>IF(月報!P1440&lt;&gt;"",月報!P1440,"")</f>
        <v/>
      </c>
      <c r="AL1440" s="171" t="str">
        <f>IF(月報!Q1440&lt;&gt;"",IF(月報!Q1440="平日残","",月報!Q1440),"")</f>
        <v/>
      </c>
      <c r="AM1440" s="171"/>
      <c r="AN1440" s="171" t="str">
        <f t="shared" si="457"/>
        <v/>
      </c>
      <c r="AO1440" s="171" t="str">
        <f>IF($E1440="","",VLOOKUP($E1440,カレンダマスタ!$A$5:$E$381,5,FALSE))</f>
        <v/>
      </c>
      <c r="AQ1440" s="198" t="str">
        <f>IF(G1440="","",IF(VLOOKUP(E1440,カレンダマスタ!$A$5:$D$381,4,FALSE)=0,"",1))</f>
        <v/>
      </c>
      <c r="AR1440" s="172" t="str">
        <f>IF($G1440="","",IF($AD1440="NSTC",INDEX(カレンダマスタ!$I$26:$O$31,MATCH($G1440,カレンダマスタ!$H$26:$H$31,1),MATCH($H1440,カレンダマスタ!$I$25:$O$25,1)),
IF($AD1440="CS本社",INDEX(カレンダマスタ!$I$36:$O$41,MATCH($G1440,カレンダマスタ!$H$36:$H$41,1),MATCH($H1440,カレンダマスタ!$I$35:$O$35,1)),
IF($AD1440="NS本社",INDEX(カレンダマスタ!$I$94:$O$99,MATCH($G1440,カレンダマスタ!$H$95:$H$100,1),MATCH($H1440,カレンダマスタ!$I$93:$O$93,1)),
IF($AD1440="ODC",INDEX(カレンダマスタ!$I$46:$O$51,MATCH($G1440,カレンダマスタ!$H$46:$H$51,1),MATCH($H1440,カレンダマスタ!$I$45:$O$45,1)),
IF($AD1440="NS東京TC",INDEX(カレンダマスタ!$I$56:$O$61,MATCH($G1440,カレンダマスタ!$H$56:$H$61,1),MATCH($H1440,カレンダマスタ!$I$55:$O$55,1)),""))))))</f>
        <v/>
      </c>
      <c r="AS1440" s="171" t="str">
        <f t="shared" si="453"/>
        <v/>
      </c>
      <c r="AU1440" s="173" t="str">
        <f>IF(E1440="","",VLOOKUP($E1440,カレンダマスタ!$A$4:$E$381,4,FALSE))</f>
        <v/>
      </c>
      <c r="AV1440" s="173" t="str">
        <f t="shared" si="459"/>
        <v/>
      </c>
      <c r="AW1440" s="173" t="str">
        <f t="shared" si="460"/>
        <v/>
      </c>
      <c r="AX1440" s="174" t="str">
        <f t="shared" si="461"/>
        <v/>
      </c>
      <c r="AY1440" s="174" t="str">
        <f t="shared" si="462"/>
        <v/>
      </c>
      <c r="AZ1440" s="175" t="str">
        <f>IF(AX1440&amp;AW1440="勤怠未設定","×",IF(AV1440="勤怠修正","×",IF(AC1440="外注","",IF(AA1440="",IF(AY1440&lt;&gt;"","×",""),IF(VLOOKUP(AA1440,カレンダマスタ!$H$66:$I$83,2,FALSE)&lt;&gt;AY1440,"×","OK")))))</f>
        <v/>
      </c>
      <c r="BC1440" s="173" t="str">
        <f>IF(E1440="","",VLOOKUP($E1440,カレンダマスタ!$A$4:$E$381,4,FALSE))</f>
        <v/>
      </c>
      <c r="BD1440" s="171" t="str">
        <f>IF(AC1440="社員","",IF(AG1440=0,"",IF(AD1440="NSTC",IF(COUNTIF(カレンダマスタ!$Q$5:$Q$32,G1440)=1,"OK","×"),
IF(AD1440="NS本社",IF(COUNTIF(カレンダマスタ!$T$5:$T$32,G1440)=1,"OK","×"),IF(COUNTIF(カレンダマスタ!$R$5:$R$32,G1440)=1,"OK","×")))))</f>
        <v/>
      </c>
      <c r="BE1440" s="171" t="str">
        <f>IF(AC1440="社員","",IF(G1440="","",IF(R1440&lt;&gt;"","",IF(AF1440="CS","OK",IF(VLOOKUP(E1440,カレンダマスタ!$A$5:$D$381,4,FALSE)&gt;0,"",IF(OR(G1440*24&gt;10.84,H1440*24&lt;14.5)=TRUE,"×","OK"))))))</f>
        <v/>
      </c>
      <c r="BF1440" s="171" t="str">
        <f t="shared" si="448"/>
        <v/>
      </c>
      <c r="BG1440" s="171" t="str">
        <f t="shared" si="454"/>
        <v/>
      </c>
      <c r="BI1440" s="175" t="str">
        <f t="shared" si="455"/>
        <v/>
      </c>
    </row>
    <row r="1441" spans="2:61">
      <c r="B1441" s="323"/>
      <c r="C1441" s="539"/>
      <c r="D1441" s="324"/>
      <c r="E1441" s="325"/>
      <c r="F1441" s="324"/>
      <c r="G1441" s="591"/>
      <c r="H1441" s="591"/>
      <c r="I1441" s="339"/>
      <c r="J1441" s="320"/>
      <c r="K1441" s="319"/>
      <c r="L1441" s="320"/>
      <c r="M1441" s="320"/>
      <c r="N1441" s="320"/>
      <c r="O1441" s="340"/>
      <c r="P1441" s="340"/>
      <c r="Q1441" s="340"/>
      <c r="R1441" s="327"/>
      <c r="S1441" s="328"/>
      <c r="T1441" s="341"/>
      <c r="U1441" s="342"/>
      <c r="V1441" s="342"/>
      <c r="W1441" s="298"/>
      <c r="X1441" s="326"/>
      <c r="Y1441" s="326"/>
      <c r="Z1441" s="326"/>
      <c r="AA1441" s="327" t="str">
        <f t="shared" si="458"/>
        <v/>
      </c>
      <c r="AC1441" s="541"/>
      <c r="AD1441" s="542"/>
      <c r="AE1441" s="542"/>
      <c r="AF1441" s="542"/>
      <c r="AG1441" s="543"/>
      <c r="AI1441" s="348" t="str">
        <f>IF(月報!G1441&lt;&gt;"",月報!G1441,"")</f>
        <v/>
      </c>
      <c r="AJ1441" s="349" t="str">
        <f>IF(月報!W1441&lt;&gt;"",月報!W1441*24,"")</f>
        <v/>
      </c>
      <c r="AK1441" s="349" t="str">
        <f>IF(月報!P1441&lt;&gt;"",月報!P1441,"")</f>
        <v/>
      </c>
      <c r="AL1441" s="349" t="str">
        <f>IF(月報!Q1441&lt;&gt;"",IF(月報!Q1441="平日残","",月報!Q1441),"")</f>
        <v/>
      </c>
      <c r="AM1441" s="349"/>
      <c r="AN1441" s="349" t="str">
        <f t="shared" si="457"/>
        <v/>
      </c>
      <c r="AO1441" s="349" t="str">
        <f>IF($E1441="","",VLOOKUP($E1441,カレンダマスタ!$A$5:$E$381,5,FALSE))</f>
        <v/>
      </c>
      <c r="AQ1441" s="351"/>
      <c r="AR1441" s="352"/>
      <c r="AS1441" s="349"/>
      <c r="AU1441" s="355"/>
      <c r="AV1441" s="355" t="str">
        <f t="shared" si="459"/>
        <v/>
      </c>
      <c r="AW1441" s="355" t="str">
        <f t="shared" si="460"/>
        <v/>
      </c>
      <c r="AX1441" s="356" t="str">
        <f t="shared" si="461"/>
        <v/>
      </c>
      <c r="AY1441" s="356" t="str">
        <f t="shared" si="462"/>
        <v/>
      </c>
      <c r="AZ1441" s="357" t="str">
        <f>IF(AX1441&amp;AW1441="勤怠未設定","×",IF(AV1441="勤怠修正","×",IF(AC1441="外注","",IF(AA1441="",IF(AY1441&lt;&gt;"","×",""),IF(VLOOKUP(AA1441,カレンダマスタ!$H$66:$I$83,2,FALSE)&lt;&gt;AY1441,"×","OK")))))</f>
        <v/>
      </c>
      <c r="BC1441" s="355"/>
      <c r="BD1441" s="349"/>
      <c r="BE1441" s="349"/>
      <c r="BF1441" s="349" t="str">
        <f t="shared" si="448"/>
        <v/>
      </c>
      <c r="BG1441" s="349"/>
      <c r="BI1441" s="357" t="str">
        <f t="shared" ref="BI1441:BI1450" si="464">IF(OR(AO1441="×",AS1441="×",AZ1441="×",BD1441="×",BE1441="×",BF1441="TW未入力",BF1441="週報未入力",BG1441="×"),"×","")</f>
        <v/>
      </c>
    </row>
    <row r="1442" spans="2:61">
      <c r="B1442" s="323"/>
      <c r="C1442" s="539"/>
      <c r="D1442" s="324"/>
      <c r="E1442" s="325"/>
      <c r="F1442" s="324"/>
      <c r="G1442" s="591"/>
      <c r="H1442" s="591"/>
      <c r="I1442" s="339"/>
      <c r="J1442" s="320"/>
      <c r="K1442" s="319"/>
      <c r="L1442" s="320"/>
      <c r="M1442" s="320"/>
      <c r="N1442" s="320"/>
      <c r="O1442" s="340"/>
      <c r="P1442" s="340"/>
      <c r="Q1442" s="340"/>
      <c r="R1442" s="327"/>
      <c r="S1442" s="328"/>
      <c r="T1442" s="341"/>
      <c r="U1442" s="342"/>
      <c r="V1442" s="342"/>
      <c r="W1442" s="298"/>
      <c r="X1442" s="326"/>
      <c r="Y1442" s="326"/>
      <c r="Z1442" s="326"/>
      <c r="AA1442" s="327" t="str">
        <f t="shared" si="458"/>
        <v/>
      </c>
      <c r="AC1442" s="544"/>
      <c r="AD1442" s="545"/>
      <c r="AE1442" s="545"/>
      <c r="AF1442" s="545"/>
      <c r="AG1442" s="546"/>
      <c r="AI1442" s="348" t="str">
        <f>IF(月報!G1442&lt;&gt;"",月報!G1442,"")</f>
        <v/>
      </c>
      <c r="AJ1442" s="349" t="str">
        <f>IF(月報!W1442&lt;&gt;"",月報!W1442*24,"")</f>
        <v/>
      </c>
      <c r="AK1442" s="349" t="str">
        <f>IF(月報!P1442&lt;&gt;"",月報!P1442,"")</f>
        <v/>
      </c>
      <c r="AL1442" s="349" t="str">
        <f>IF(月報!Q1442&lt;&gt;"",IF(月報!Q1442="平日残","",月報!Q1442),"")</f>
        <v/>
      </c>
      <c r="AM1442" s="349"/>
      <c r="AN1442" s="349" t="str">
        <f t="shared" si="457"/>
        <v/>
      </c>
      <c r="AO1442" s="349" t="str">
        <f>IF($E1442="","",VLOOKUP($E1442,カレンダマスタ!$A$5:$E$381,5,FALSE))</f>
        <v/>
      </c>
      <c r="AQ1442" s="351"/>
      <c r="AR1442" s="352"/>
      <c r="AS1442" s="349"/>
      <c r="AU1442" s="355"/>
      <c r="AV1442" s="355" t="str">
        <f t="shared" si="459"/>
        <v/>
      </c>
      <c r="AW1442" s="355" t="str">
        <f t="shared" si="460"/>
        <v/>
      </c>
      <c r="AX1442" s="356" t="str">
        <f t="shared" si="461"/>
        <v/>
      </c>
      <c r="AY1442" s="356" t="str">
        <f t="shared" si="462"/>
        <v/>
      </c>
      <c r="AZ1442" s="357" t="str">
        <f>IF(AX1442&amp;AW1442="勤怠未設定","×",IF(AV1442="勤怠修正","×",IF(AC1442="外注","",IF(AA1442="",IF(AY1442&lt;&gt;"","×",""),IF(VLOOKUP(AA1442,カレンダマスタ!$H$66:$I$83,2,FALSE)&lt;&gt;AY1442,"×","OK")))))</f>
        <v/>
      </c>
      <c r="BC1442" s="355"/>
      <c r="BD1442" s="349"/>
      <c r="BE1442" s="349"/>
      <c r="BF1442" s="349" t="str">
        <f t="shared" si="448"/>
        <v/>
      </c>
      <c r="BG1442" s="349"/>
      <c r="BI1442" s="357" t="str">
        <f t="shared" si="464"/>
        <v/>
      </c>
    </row>
    <row r="1443" spans="2:61">
      <c r="B1443" s="323"/>
      <c r="C1443" s="539"/>
      <c r="D1443" s="324"/>
      <c r="E1443" s="325"/>
      <c r="F1443" s="324"/>
      <c r="G1443" s="591"/>
      <c r="H1443" s="591"/>
      <c r="I1443" s="339"/>
      <c r="J1443" s="320"/>
      <c r="K1443" s="319"/>
      <c r="L1443" s="320"/>
      <c r="M1443" s="320"/>
      <c r="N1443" s="320"/>
      <c r="O1443" s="340"/>
      <c r="P1443" s="340"/>
      <c r="Q1443" s="340"/>
      <c r="R1443" s="327"/>
      <c r="S1443" s="328"/>
      <c r="T1443" s="341"/>
      <c r="U1443" s="342"/>
      <c r="V1443" s="342"/>
      <c r="W1443" s="298"/>
      <c r="X1443" s="326"/>
      <c r="Y1443" s="326"/>
      <c r="Z1443" s="326"/>
      <c r="AA1443" s="327" t="str">
        <f t="shared" si="458"/>
        <v/>
      </c>
      <c r="AC1443" s="544"/>
      <c r="AD1443" s="545"/>
      <c r="AE1443" s="545"/>
      <c r="AF1443" s="545"/>
      <c r="AG1443" s="546"/>
      <c r="AI1443" s="348" t="str">
        <f>IF(月報!G1443&lt;&gt;"",月報!G1443,"")</f>
        <v/>
      </c>
      <c r="AJ1443" s="349" t="str">
        <f>IF(月報!W1443&lt;&gt;"",月報!W1443*24,"")</f>
        <v/>
      </c>
      <c r="AK1443" s="349" t="str">
        <f>IF(月報!P1443&lt;&gt;"",月報!P1443,"")</f>
        <v/>
      </c>
      <c r="AL1443" s="349" t="str">
        <f>IF(月報!Q1443&lt;&gt;"",IF(月報!Q1443="平日残","",月報!Q1443),"")</f>
        <v/>
      </c>
      <c r="AM1443" s="349"/>
      <c r="AN1443" s="349" t="str">
        <f t="shared" si="457"/>
        <v/>
      </c>
      <c r="AO1443" s="349" t="str">
        <f>IF($E1443="","",VLOOKUP($E1443,カレンダマスタ!$A$5:$E$381,5,FALSE))</f>
        <v/>
      </c>
      <c r="AQ1443" s="351"/>
      <c r="AR1443" s="352"/>
      <c r="AS1443" s="349"/>
      <c r="AU1443" s="355"/>
      <c r="AV1443" s="355" t="str">
        <f t="shared" si="459"/>
        <v/>
      </c>
      <c r="AW1443" s="355" t="str">
        <f t="shared" si="460"/>
        <v/>
      </c>
      <c r="AX1443" s="356" t="str">
        <f t="shared" si="461"/>
        <v/>
      </c>
      <c r="AY1443" s="356" t="str">
        <f t="shared" si="462"/>
        <v/>
      </c>
      <c r="AZ1443" s="357" t="str">
        <f>IF(AX1443&amp;AW1443="勤怠未設定","×",IF(AV1443="勤怠修正","×",IF(AC1443="外注","",IF(AA1443="",IF(AY1443&lt;&gt;"","×",""),IF(VLOOKUP(AA1443,カレンダマスタ!$H$66:$I$83,2,FALSE)&lt;&gt;AY1443,"×","OK")))))</f>
        <v/>
      </c>
      <c r="BC1443" s="355"/>
      <c r="BD1443" s="349"/>
      <c r="BE1443" s="349"/>
      <c r="BF1443" s="349" t="str">
        <f t="shared" si="448"/>
        <v/>
      </c>
      <c r="BG1443" s="349"/>
      <c r="BI1443" s="357" t="str">
        <f t="shared" si="464"/>
        <v/>
      </c>
    </row>
    <row r="1444" spans="2:61">
      <c r="B1444" s="323"/>
      <c r="C1444" s="539"/>
      <c r="D1444" s="324"/>
      <c r="E1444" s="325"/>
      <c r="F1444" s="324"/>
      <c r="G1444" s="591"/>
      <c r="H1444" s="591"/>
      <c r="I1444" s="339"/>
      <c r="J1444" s="320"/>
      <c r="K1444" s="319"/>
      <c r="L1444" s="320"/>
      <c r="M1444" s="320"/>
      <c r="N1444" s="320"/>
      <c r="O1444" s="340"/>
      <c r="P1444" s="340"/>
      <c r="Q1444" s="340"/>
      <c r="R1444" s="327"/>
      <c r="S1444" s="328"/>
      <c r="T1444" s="341"/>
      <c r="U1444" s="342"/>
      <c r="V1444" s="342"/>
      <c r="W1444" s="298"/>
      <c r="X1444" s="326"/>
      <c r="Y1444" s="326"/>
      <c r="Z1444" s="326"/>
      <c r="AA1444" s="327" t="str">
        <f t="shared" si="458"/>
        <v/>
      </c>
      <c r="AC1444" s="544"/>
      <c r="AD1444" s="545"/>
      <c r="AE1444" s="545"/>
      <c r="AF1444" s="545"/>
      <c r="AG1444" s="546"/>
      <c r="AI1444" s="348" t="str">
        <f>IF(月報!G1444&lt;&gt;"",月報!G1444,"")</f>
        <v/>
      </c>
      <c r="AJ1444" s="349" t="str">
        <f>IF(月報!W1444&lt;&gt;"",月報!W1444*24,"")</f>
        <v/>
      </c>
      <c r="AK1444" s="349" t="str">
        <f>IF(月報!P1444&lt;&gt;"",月報!P1444,"")</f>
        <v/>
      </c>
      <c r="AL1444" s="349" t="str">
        <f>IF(月報!Q1444&lt;&gt;"",IF(月報!Q1444="平日残","",月報!Q1444),"")</f>
        <v/>
      </c>
      <c r="AM1444" s="349"/>
      <c r="AN1444" s="349" t="str">
        <f t="shared" si="457"/>
        <v/>
      </c>
      <c r="AO1444" s="349" t="str">
        <f>IF($E1444="","",VLOOKUP($E1444,カレンダマスタ!$A$5:$E$381,5,FALSE))</f>
        <v/>
      </c>
      <c r="AQ1444" s="351"/>
      <c r="AR1444" s="352"/>
      <c r="AS1444" s="349"/>
      <c r="AU1444" s="355"/>
      <c r="AV1444" s="355" t="str">
        <f t="shared" si="459"/>
        <v/>
      </c>
      <c r="AW1444" s="355" t="str">
        <f t="shared" si="460"/>
        <v/>
      </c>
      <c r="AX1444" s="356" t="str">
        <f t="shared" si="461"/>
        <v/>
      </c>
      <c r="AY1444" s="356" t="str">
        <f t="shared" si="462"/>
        <v/>
      </c>
      <c r="AZ1444" s="357" t="str">
        <f>IF(AX1444&amp;AW1444="勤怠未設定","×",IF(AV1444="勤怠修正","×",IF(AC1444="外注","",IF(AA1444="",IF(AY1444&lt;&gt;"","×",""),IF(VLOOKUP(AA1444,カレンダマスタ!$H$66:$I$83,2,FALSE)&lt;&gt;AY1444,"×","OK")))))</f>
        <v/>
      </c>
      <c r="BC1444" s="355"/>
      <c r="BD1444" s="349"/>
      <c r="BE1444" s="349"/>
      <c r="BF1444" s="349" t="str">
        <f t="shared" si="448"/>
        <v/>
      </c>
      <c r="BG1444" s="349"/>
      <c r="BI1444" s="357" t="str">
        <f t="shared" si="464"/>
        <v/>
      </c>
    </row>
    <row r="1445" spans="2:61">
      <c r="B1445" s="323"/>
      <c r="C1445" s="539"/>
      <c r="D1445" s="324"/>
      <c r="E1445" s="325"/>
      <c r="F1445" s="324"/>
      <c r="G1445" s="591"/>
      <c r="H1445" s="591"/>
      <c r="I1445" s="339"/>
      <c r="J1445" s="320"/>
      <c r="K1445" s="319"/>
      <c r="L1445" s="320"/>
      <c r="M1445" s="320"/>
      <c r="N1445" s="320"/>
      <c r="O1445" s="340"/>
      <c r="P1445" s="340"/>
      <c r="Q1445" s="340"/>
      <c r="R1445" s="327"/>
      <c r="S1445" s="328"/>
      <c r="T1445" s="341"/>
      <c r="U1445" s="342"/>
      <c r="V1445" s="342"/>
      <c r="W1445" s="298"/>
      <c r="X1445" s="326"/>
      <c r="Y1445" s="326"/>
      <c r="Z1445" s="326"/>
      <c r="AA1445" s="327" t="str">
        <f t="shared" si="458"/>
        <v/>
      </c>
      <c r="AC1445" s="544"/>
      <c r="AD1445" s="545"/>
      <c r="AE1445" s="545"/>
      <c r="AF1445" s="545"/>
      <c r="AG1445" s="546"/>
      <c r="AI1445" s="348" t="str">
        <f>IF(月報!G1445&lt;&gt;"",月報!G1445,"")</f>
        <v/>
      </c>
      <c r="AJ1445" s="349" t="str">
        <f>IF(月報!W1445&lt;&gt;"",月報!W1445*24,"")</f>
        <v/>
      </c>
      <c r="AK1445" s="349" t="str">
        <f>IF(月報!P1445&lt;&gt;"",月報!P1445,"")</f>
        <v/>
      </c>
      <c r="AL1445" s="349" t="str">
        <f>IF(月報!Q1445&lt;&gt;"",IF(月報!Q1445="平日残","",月報!Q1445),"")</f>
        <v/>
      </c>
      <c r="AM1445" s="349"/>
      <c r="AN1445" s="349" t="str">
        <f t="shared" si="457"/>
        <v/>
      </c>
      <c r="AO1445" s="349" t="str">
        <f>IF($E1445="","",VLOOKUP($E1445,カレンダマスタ!$A$5:$E$381,5,FALSE))</f>
        <v/>
      </c>
      <c r="AQ1445" s="351"/>
      <c r="AR1445" s="352"/>
      <c r="AS1445" s="349"/>
      <c r="AU1445" s="355"/>
      <c r="AV1445" s="355" t="str">
        <f t="shared" si="459"/>
        <v/>
      </c>
      <c r="AW1445" s="355" t="str">
        <f t="shared" si="460"/>
        <v/>
      </c>
      <c r="AX1445" s="356" t="str">
        <f t="shared" si="461"/>
        <v/>
      </c>
      <c r="AY1445" s="356" t="str">
        <f t="shared" si="462"/>
        <v/>
      </c>
      <c r="AZ1445" s="357" t="str">
        <f>IF(AX1445&amp;AW1445="勤怠未設定","×",IF(AV1445="勤怠修正","×",IF(AC1445="外注","",IF(AA1445="",IF(AY1445&lt;&gt;"","×",""),IF(VLOOKUP(AA1445,カレンダマスタ!$H$66:$I$83,2,FALSE)&lt;&gt;AY1445,"×","OK")))))</f>
        <v/>
      </c>
      <c r="BC1445" s="355"/>
      <c r="BD1445" s="349"/>
      <c r="BE1445" s="349"/>
      <c r="BF1445" s="349" t="str">
        <f t="shared" si="448"/>
        <v/>
      </c>
      <c r="BG1445" s="349"/>
      <c r="BI1445" s="357" t="str">
        <f t="shared" si="464"/>
        <v/>
      </c>
    </row>
    <row r="1446" spans="2:61">
      <c r="B1446" s="323"/>
      <c r="C1446" s="539"/>
      <c r="D1446" s="324"/>
      <c r="E1446" s="325"/>
      <c r="F1446" s="324"/>
      <c r="G1446" s="591"/>
      <c r="H1446" s="591"/>
      <c r="I1446" s="339"/>
      <c r="J1446" s="320"/>
      <c r="K1446" s="319"/>
      <c r="L1446" s="320"/>
      <c r="M1446" s="320"/>
      <c r="N1446" s="320"/>
      <c r="O1446" s="340"/>
      <c r="P1446" s="340"/>
      <c r="Q1446" s="340"/>
      <c r="R1446" s="327"/>
      <c r="S1446" s="328"/>
      <c r="T1446" s="341"/>
      <c r="U1446" s="342"/>
      <c r="V1446" s="342"/>
      <c r="W1446" s="298"/>
      <c r="X1446" s="326"/>
      <c r="Y1446" s="326"/>
      <c r="Z1446" s="326"/>
      <c r="AA1446" s="327" t="str">
        <f t="shared" si="458"/>
        <v/>
      </c>
      <c r="AC1446" s="544"/>
      <c r="AD1446" s="545"/>
      <c r="AE1446" s="545"/>
      <c r="AF1446" s="545"/>
      <c r="AG1446" s="546"/>
      <c r="AI1446" s="348" t="str">
        <f>IF(月報!G1446&lt;&gt;"",月報!G1446,"")</f>
        <v/>
      </c>
      <c r="AJ1446" s="349" t="str">
        <f>IF(月報!W1446&lt;&gt;"",月報!W1446*24,"")</f>
        <v/>
      </c>
      <c r="AK1446" s="349" t="str">
        <f>IF(月報!P1446&lt;&gt;"",月報!P1446,"")</f>
        <v/>
      </c>
      <c r="AL1446" s="349" t="str">
        <f>IF(月報!Q1446&lt;&gt;"",IF(月報!Q1446="平日残","",月報!Q1446),"")</f>
        <v/>
      </c>
      <c r="AM1446" s="349"/>
      <c r="AN1446" s="349" t="str">
        <f t="shared" si="457"/>
        <v/>
      </c>
      <c r="AO1446" s="349" t="str">
        <f>IF($E1446="","",VLOOKUP($E1446,カレンダマスタ!$A$5:$E$381,5,FALSE))</f>
        <v/>
      </c>
      <c r="AQ1446" s="351"/>
      <c r="AR1446" s="352"/>
      <c r="AS1446" s="349"/>
      <c r="AU1446" s="355"/>
      <c r="AV1446" s="355" t="str">
        <f t="shared" si="459"/>
        <v/>
      </c>
      <c r="AW1446" s="355" t="str">
        <f t="shared" si="460"/>
        <v/>
      </c>
      <c r="AX1446" s="356" t="str">
        <f t="shared" si="461"/>
        <v/>
      </c>
      <c r="AY1446" s="356" t="str">
        <f t="shared" si="462"/>
        <v/>
      </c>
      <c r="AZ1446" s="357" t="str">
        <f>IF(AX1446&amp;AW1446="勤怠未設定","×",IF(AV1446="勤怠修正","×",IF(AC1446="外注","",IF(AA1446="",IF(AY1446&lt;&gt;"","×",""),IF(VLOOKUP(AA1446,カレンダマスタ!$H$66:$I$83,2,FALSE)&lt;&gt;AY1446,"×","OK")))))</f>
        <v/>
      </c>
      <c r="BC1446" s="355"/>
      <c r="BD1446" s="349"/>
      <c r="BE1446" s="349"/>
      <c r="BF1446" s="349" t="str">
        <f t="shared" si="448"/>
        <v/>
      </c>
      <c r="BG1446" s="349"/>
      <c r="BI1446" s="357" t="str">
        <f t="shared" si="464"/>
        <v/>
      </c>
    </row>
    <row r="1447" spans="2:61">
      <c r="B1447" s="323"/>
      <c r="C1447" s="539"/>
      <c r="D1447" s="324"/>
      <c r="E1447" s="325"/>
      <c r="F1447" s="324"/>
      <c r="G1447" s="591"/>
      <c r="H1447" s="591"/>
      <c r="I1447" s="339"/>
      <c r="J1447" s="320"/>
      <c r="K1447" s="319"/>
      <c r="L1447" s="320"/>
      <c r="M1447" s="320"/>
      <c r="N1447" s="320"/>
      <c r="O1447" s="340"/>
      <c r="P1447" s="340"/>
      <c r="Q1447" s="340"/>
      <c r="R1447" s="327"/>
      <c r="S1447" s="328"/>
      <c r="T1447" s="341"/>
      <c r="U1447" s="342"/>
      <c r="V1447" s="342"/>
      <c r="W1447" s="298"/>
      <c r="X1447" s="326"/>
      <c r="Y1447" s="326"/>
      <c r="Z1447" s="326"/>
      <c r="AA1447" s="327" t="str">
        <f t="shared" si="458"/>
        <v/>
      </c>
      <c r="AC1447" s="544"/>
      <c r="AD1447" s="545"/>
      <c r="AE1447" s="545"/>
      <c r="AF1447" s="545"/>
      <c r="AG1447" s="546"/>
      <c r="AI1447" s="348" t="str">
        <f>IF(月報!G1447&lt;&gt;"",月報!G1447,"")</f>
        <v/>
      </c>
      <c r="AJ1447" s="349" t="str">
        <f>IF(月報!W1447&lt;&gt;"",月報!W1447*24,"")</f>
        <v/>
      </c>
      <c r="AK1447" s="349" t="str">
        <f>IF(月報!P1447&lt;&gt;"",月報!P1447,"")</f>
        <v/>
      </c>
      <c r="AL1447" s="349" t="str">
        <f>IF(月報!Q1447&lt;&gt;"",IF(月報!Q1447="平日残","",月報!Q1447),"")</f>
        <v/>
      </c>
      <c r="AM1447" s="349"/>
      <c r="AN1447" s="349" t="str">
        <f t="shared" si="457"/>
        <v/>
      </c>
      <c r="AO1447" s="349" t="str">
        <f>IF($E1447="","",VLOOKUP($E1447,カレンダマスタ!$A$5:$E$381,5,FALSE))</f>
        <v/>
      </c>
      <c r="AQ1447" s="351"/>
      <c r="AR1447" s="352"/>
      <c r="AS1447" s="349"/>
      <c r="AU1447" s="355"/>
      <c r="AV1447" s="355" t="str">
        <f t="shared" si="459"/>
        <v/>
      </c>
      <c r="AW1447" s="355" t="str">
        <f t="shared" si="460"/>
        <v/>
      </c>
      <c r="AX1447" s="356" t="str">
        <f t="shared" si="461"/>
        <v/>
      </c>
      <c r="AY1447" s="356" t="str">
        <f t="shared" si="462"/>
        <v/>
      </c>
      <c r="AZ1447" s="357" t="str">
        <f>IF(AX1447&amp;AW1447="勤怠未設定","×",IF(AV1447="勤怠修正","×",IF(AC1447="外注","",IF(AA1447="",IF(AY1447&lt;&gt;"","×",""),IF(VLOOKUP(AA1447,カレンダマスタ!$H$66:$I$83,2,FALSE)&lt;&gt;AY1447,"×","OK")))))</f>
        <v/>
      </c>
      <c r="BC1447" s="355"/>
      <c r="BD1447" s="349"/>
      <c r="BE1447" s="349"/>
      <c r="BF1447" s="349" t="str">
        <f t="shared" si="448"/>
        <v/>
      </c>
      <c r="BG1447" s="349"/>
      <c r="BI1447" s="357" t="str">
        <f t="shared" si="464"/>
        <v/>
      </c>
    </row>
    <row r="1448" spans="2:61">
      <c r="B1448" s="323"/>
      <c r="C1448" s="539"/>
      <c r="D1448" s="324"/>
      <c r="E1448" s="325"/>
      <c r="F1448" s="324"/>
      <c r="G1448" s="591"/>
      <c r="H1448" s="591"/>
      <c r="I1448" s="339"/>
      <c r="J1448" s="320"/>
      <c r="K1448" s="319"/>
      <c r="L1448" s="320"/>
      <c r="M1448" s="320"/>
      <c r="N1448" s="320"/>
      <c r="O1448" s="340"/>
      <c r="P1448" s="340"/>
      <c r="Q1448" s="340"/>
      <c r="R1448" s="327"/>
      <c r="S1448" s="328"/>
      <c r="T1448" s="341"/>
      <c r="U1448" s="342"/>
      <c r="V1448" s="342"/>
      <c r="W1448" s="298"/>
      <c r="X1448" s="326"/>
      <c r="Y1448" s="326"/>
      <c r="Z1448" s="326"/>
      <c r="AA1448" s="327" t="str">
        <f t="shared" si="458"/>
        <v/>
      </c>
      <c r="AC1448" s="544"/>
      <c r="AD1448" s="545"/>
      <c r="AE1448" s="545"/>
      <c r="AF1448" s="545"/>
      <c r="AG1448" s="546"/>
      <c r="AI1448" s="348" t="str">
        <f>IF(月報!G1448&lt;&gt;"",月報!G1448,"")</f>
        <v/>
      </c>
      <c r="AJ1448" s="349" t="str">
        <f>IF(月報!W1448&lt;&gt;"",月報!W1448*24,"")</f>
        <v/>
      </c>
      <c r="AK1448" s="349" t="str">
        <f>IF(月報!P1448&lt;&gt;"",月報!P1448,"")</f>
        <v/>
      </c>
      <c r="AL1448" s="349" t="str">
        <f>IF(月報!Q1448&lt;&gt;"",IF(月報!Q1448="平日残","",月報!Q1448),"")</f>
        <v/>
      </c>
      <c r="AM1448" s="349"/>
      <c r="AN1448" s="349" t="str">
        <f t="shared" si="457"/>
        <v/>
      </c>
      <c r="AO1448" s="349" t="str">
        <f>IF($E1448="","",VLOOKUP($E1448,カレンダマスタ!$A$5:$E$381,5,FALSE))</f>
        <v/>
      </c>
      <c r="AQ1448" s="351"/>
      <c r="AR1448" s="352"/>
      <c r="AS1448" s="349"/>
      <c r="AU1448" s="355"/>
      <c r="AV1448" s="355" t="str">
        <f t="shared" si="459"/>
        <v/>
      </c>
      <c r="AW1448" s="355" t="str">
        <f t="shared" si="460"/>
        <v/>
      </c>
      <c r="AX1448" s="356" t="str">
        <f t="shared" si="461"/>
        <v/>
      </c>
      <c r="AY1448" s="356" t="str">
        <f t="shared" si="462"/>
        <v/>
      </c>
      <c r="AZ1448" s="357" t="str">
        <f>IF(AX1448&amp;AW1448="勤怠未設定","×",IF(AV1448="勤怠修正","×",IF(AC1448="外注","",IF(AA1448="",IF(AY1448&lt;&gt;"","×",""),IF(VLOOKUP(AA1448,カレンダマスタ!$H$66:$I$83,2,FALSE)&lt;&gt;AY1448,"×","OK")))))</f>
        <v/>
      </c>
      <c r="BC1448" s="355"/>
      <c r="BD1448" s="349"/>
      <c r="BE1448" s="349"/>
      <c r="BF1448" s="349" t="str">
        <f t="shared" si="448"/>
        <v/>
      </c>
      <c r="BG1448" s="349"/>
      <c r="BI1448" s="357" t="str">
        <f t="shared" si="464"/>
        <v/>
      </c>
    </row>
    <row r="1449" spans="2:61">
      <c r="B1449" s="323"/>
      <c r="C1449" s="539"/>
      <c r="D1449" s="324"/>
      <c r="E1449" s="325"/>
      <c r="F1449" s="324"/>
      <c r="G1449" s="591"/>
      <c r="H1449" s="591"/>
      <c r="I1449" s="339"/>
      <c r="J1449" s="320"/>
      <c r="K1449" s="319"/>
      <c r="L1449" s="320"/>
      <c r="M1449" s="320"/>
      <c r="N1449" s="320"/>
      <c r="O1449" s="340"/>
      <c r="P1449" s="340"/>
      <c r="Q1449" s="340"/>
      <c r="R1449" s="327"/>
      <c r="S1449" s="328"/>
      <c r="T1449" s="341"/>
      <c r="U1449" s="342"/>
      <c r="V1449" s="342"/>
      <c r="W1449" s="298"/>
      <c r="X1449" s="326"/>
      <c r="Y1449" s="326"/>
      <c r="Z1449" s="326"/>
      <c r="AA1449" s="327" t="str">
        <f t="shared" si="458"/>
        <v/>
      </c>
      <c r="AC1449" s="544"/>
      <c r="AD1449" s="545"/>
      <c r="AE1449" s="545"/>
      <c r="AF1449" s="545"/>
      <c r="AG1449" s="546"/>
      <c r="AI1449" s="348" t="str">
        <f>IF(月報!G1449&lt;&gt;"",月報!G1449,"")</f>
        <v/>
      </c>
      <c r="AJ1449" s="349" t="str">
        <f>IF(月報!W1449&lt;&gt;"",月報!W1449*24,"")</f>
        <v/>
      </c>
      <c r="AK1449" s="349" t="str">
        <f>IF(月報!P1449&lt;&gt;"",月報!P1449,"")</f>
        <v/>
      </c>
      <c r="AL1449" s="349" t="str">
        <f>IF(月報!Q1449&lt;&gt;"",IF(月報!Q1449="平日残","",月報!Q1449),"")</f>
        <v/>
      </c>
      <c r="AM1449" s="349"/>
      <c r="AN1449" s="349" t="str">
        <f t="shared" si="457"/>
        <v/>
      </c>
      <c r="AO1449" s="349" t="str">
        <f>IF($E1449="","",VLOOKUP($E1449,カレンダマスタ!$A$5:$E$381,5,FALSE))</f>
        <v/>
      </c>
      <c r="AQ1449" s="351"/>
      <c r="AR1449" s="352"/>
      <c r="AS1449" s="349"/>
      <c r="AU1449" s="355"/>
      <c r="AV1449" s="355" t="str">
        <f t="shared" si="459"/>
        <v/>
      </c>
      <c r="AW1449" s="355" t="str">
        <f t="shared" si="460"/>
        <v/>
      </c>
      <c r="AX1449" s="356" t="str">
        <f t="shared" si="461"/>
        <v/>
      </c>
      <c r="AY1449" s="356" t="str">
        <f t="shared" si="462"/>
        <v/>
      </c>
      <c r="AZ1449" s="357" t="str">
        <f>IF(AX1449&amp;AW1449="勤怠未設定","×",IF(AV1449="勤怠修正","×",IF(AC1449="外注","",IF(AA1449="",IF(AY1449&lt;&gt;"","×",""),IF(VLOOKUP(AA1449,カレンダマスタ!$H$66:$I$83,2,FALSE)&lt;&gt;AY1449,"×","OK")))))</f>
        <v/>
      </c>
      <c r="BC1449" s="355"/>
      <c r="BD1449" s="349"/>
      <c r="BE1449" s="349"/>
      <c r="BF1449" s="349" t="str">
        <f t="shared" si="448"/>
        <v/>
      </c>
      <c r="BG1449" s="349"/>
      <c r="BI1449" s="357" t="str">
        <f t="shared" si="464"/>
        <v/>
      </c>
    </row>
    <row r="1450" spans="2:61" ht="13.8" thickBot="1">
      <c r="B1450" s="329"/>
      <c r="C1450" s="540"/>
      <c r="D1450" s="330"/>
      <c r="E1450" s="331"/>
      <c r="F1450" s="330"/>
      <c r="G1450" s="592"/>
      <c r="H1450" s="592"/>
      <c r="I1450" s="343"/>
      <c r="J1450" s="322"/>
      <c r="K1450" s="321"/>
      <c r="L1450" s="322"/>
      <c r="M1450" s="322"/>
      <c r="N1450" s="322"/>
      <c r="O1450" s="344"/>
      <c r="P1450" s="344"/>
      <c r="Q1450" s="344"/>
      <c r="R1450" s="333"/>
      <c r="S1450" s="334"/>
      <c r="T1450" s="345"/>
      <c r="U1450" s="346"/>
      <c r="V1450" s="346"/>
      <c r="W1450" s="298"/>
      <c r="X1450" s="332"/>
      <c r="Y1450" s="332"/>
      <c r="Z1450" s="332"/>
      <c r="AA1450" s="333" t="str">
        <f t="shared" si="458"/>
        <v/>
      </c>
      <c r="AC1450" s="547"/>
      <c r="AD1450" s="548"/>
      <c r="AE1450" s="548"/>
      <c r="AF1450" s="548"/>
      <c r="AG1450" s="549"/>
      <c r="AI1450" s="348" t="str">
        <f>IF(月報!G1450&lt;&gt;"",月報!G1450,"")</f>
        <v/>
      </c>
      <c r="AJ1450" s="350" t="str">
        <f>IF(月報!W1450&lt;&gt;"",月報!W1450*24,"")</f>
        <v/>
      </c>
      <c r="AK1450" s="350" t="str">
        <f>IF(月報!P1450&lt;&gt;"",月報!P1450,"")</f>
        <v/>
      </c>
      <c r="AL1450" s="350" t="str">
        <f>IF(月報!Q1450&lt;&gt;"",IF(月報!Q1450="平日残","",月報!Q1450),"")</f>
        <v/>
      </c>
      <c r="AM1450" s="350"/>
      <c r="AN1450" s="350" t="str">
        <f t="shared" si="457"/>
        <v/>
      </c>
      <c r="AO1450" s="350" t="str">
        <f>IF($E1450="","",VLOOKUP($E1450,カレンダマスタ!$A$5:$E$381,5,FALSE))</f>
        <v/>
      </c>
      <c r="AP1450" s="347"/>
      <c r="AQ1450" s="353"/>
      <c r="AR1450" s="354"/>
      <c r="AS1450" s="350"/>
      <c r="AT1450" s="347"/>
      <c r="AU1450" s="358"/>
      <c r="AV1450" s="358" t="str">
        <f t="shared" si="459"/>
        <v/>
      </c>
      <c r="AW1450" s="358" t="str">
        <f t="shared" si="460"/>
        <v/>
      </c>
      <c r="AX1450" s="359" t="str">
        <f t="shared" si="461"/>
        <v/>
      </c>
      <c r="AY1450" s="359" t="str">
        <f t="shared" si="462"/>
        <v/>
      </c>
      <c r="AZ1450" s="360" t="str">
        <f>IF(AX1450&amp;AW1450="勤怠未設定","×",IF(AV1450="勤怠修正","×",IF(AC1450="外注","",IF(AA1450="",IF(AY1450&lt;&gt;"","×",""),IF(VLOOKUP(AA1450,カレンダマスタ!$H$66:$I$83,2,FALSE)&lt;&gt;AY1450,"×","OK")))))</f>
        <v/>
      </c>
      <c r="BC1450" s="358"/>
      <c r="BD1450" s="350"/>
      <c r="BE1450" s="350"/>
      <c r="BF1450" s="350" t="str">
        <f t="shared" si="448"/>
        <v/>
      </c>
      <c r="BG1450" s="350"/>
      <c r="BI1450" s="360" t="str">
        <f t="shared" si="464"/>
        <v/>
      </c>
    </row>
    <row r="1451" spans="2:61">
      <c r="B1451" s="176">
        <f>B1406+1</f>
        <v>32</v>
      </c>
      <c r="C1451" s="535"/>
      <c r="D1451" s="112"/>
      <c r="E1451" s="582"/>
      <c r="F1451" s="112"/>
      <c r="G1451" s="587"/>
      <c r="H1451" s="587"/>
      <c r="I1451" s="114"/>
      <c r="J1451" s="118"/>
      <c r="K1451" s="115"/>
      <c r="L1451" s="116"/>
      <c r="M1451" s="116"/>
      <c r="N1451" s="117"/>
      <c r="O1451" s="118"/>
      <c r="P1451" s="118"/>
      <c r="Q1451" s="118"/>
      <c r="R1451" s="119"/>
      <c r="S1451" s="120"/>
      <c r="T1451" s="433" t="str">
        <f t="shared" ref="T1451:T1485" si="465">IF(J1451&lt;&gt;"",J1451,"")</f>
        <v/>
      </c>
      <c r="U1451" s="428">
        <f>SUM(T1451:T1457)</f>
        <v>0</v>
      </c>
      <c r="V1451" s="428" t="str">
        <f t="shared" ref="V1451:V1485" si="466">IF(AC1451="外注",IF(AND(BC1451&lt;1,ROUND((H1451*24),1)=13),"外注2半",IF(AND(BC1451&lt;1,ROUND((G1451*24),1)=13.7),"外注1半",IF(AND(BC1451&lt;1,G1451=""),"外注休暇",""))),"")</f>
        <v/>
      </c>
      <c r="W1451" s="298"/>
      <c r="X1451" s="113" t="str">
        <f>IF(O1451&lt;&gt;"",O1451/24,"")</f>
        <v/>
      </c>
      <c r="Y1451" s="113" t="str">
        <f t="shared" ref="Y1451:Y1485" si="467">IF(P1451&lt;&gt;"",P1451/24,"")</f>
        <v/>
      </c>
      <c r="Z1451" s="113" t="str">
        <f t="shared" ref="Z1451:Z1485" si="468">IF(Q1451&lt;&gt;"",Q1451/24,"")</f>
        <v/>
      </c>
      <c r="AA1451" s="119" t="str">
        <f t="shared" si="458"/>
        <v/>
      </c>
      <c r="AC1451" s="183" t="str">
        <f>IF(C1451&lt;&gt;"",VLOOKUP(C1451,設定シート!$D$10:$N$109,11,FALSE),"")</f>
        <v/>
      </c>
      <c r="AD1451" s="184" t="str">
        <f>IF(C1451&lt;&gt;"",VLOOKUP(C1451,設定シート!$D$10:$H$109,5,FALSE),"")</f>
        <v/>
      </c>
      <c r="AE1451" s="185" t="str">
        <f>IF(C1451&lt;&gt;"",VLOOKUP(C1451,設定シート!$D$10:$L$109,9,FALSE),"")</f>
        <v/>
      </c>
      <c r="AF1451" s="184" t="str">
        <f>IF($AD1451="","",IF(LEFT($AD1451,2)="NS","NS","CS"))</f>
        <v/>
      </c>
      <c r="AG1451" s="203">
        <f t="shared" ref="AG1451:AG1485" si="469">IF(OR(R1451="有給休暇",G1451=""),0,IF(AQ1451=1,0,1))</f>
        <v>0</v>
      </c>
      <c r="AI1451" s="121" t="str">
        <f>IF(月報!G1451&lt;&gt;"",月報!G1451,"")</f>
        <v/>
      </c>
      <c r="AJ1451" s="122" t="str">
        <f>IF(月報!W1451&lt;&gt;"",月報!W1451*24,"")</f>
        <v/>
      </c>
      <c r="AK1451" s="122" t="str">
        <f>IF(月報!P1451&lt;&gt;"",月報!P1451,"")</f>
        <v/>
      </c>
      <c r="AL1451" s="122" t="str">
        <f>IF(月報!Q1451&lt;&gt;"",IF(月報!Q1451="平日残","",月報!Q1451),"")</f>
        <v/>
      </c>
      <c r="AM1451" s="122"/>
      <c r="AN1451" s="122" t="str">
        <f t="shared" si="457"/>
        <v/>
      </c>
      <c r="AO1451" s="122" t="str">
        <f>IF($E1451="","",VLOOKUP($E1451,カレンダマスタ!$A$5:$E$381,5,FALSE))</f>
        <v/>
      </c>
      <c r="AQ1451" s="195" t="str">
        <f>IF(G1451="","",IF(VLOOKUP(E1451,カレンダマスタ!$A$5:$D$381,4,FALSE)=0,"",1))</f>
        <v/>
      </c>
      <c r="AR1451" s="123" t="str">
        <f>IF($G1451="","",IF($AD1451="NSTC",INDEX(カレンダマスタ!$I$26:$O$31,MATCH($G1451,カレンダマスタ!$H$26:$H$31,1),MATCH($H1451,カレンダマスタ!$I$25:$O$25,1)),
IF($AD1451="CS本社",INDEX(カレンダマスタ!$I$36:$O$41,MATCH($G1451,カレンダマスタ!$H$36:$H$41,1),MATCH($H1451,カレンダマスタ!$I$35:$O$35,1)),
IF($AD1451="NS本社",INDEX(カレンダマスタ!$I$94:$O$99,MATCH($G1451,カレンダマスタ!$H$95:$H$100,1),MATCH($H1451,カレンダマスタ!$I$93:$O$93,1)),
IF($AD1451="ODC",INDEX(カレンダマスタ!$I$46:$O$51,MATCH($G1451,カレンダマスタ!$H$46:$H$51,1),MATCH($H1451,カレンダマスタ!$I$45:$O$45,1)),
IF($AD1451="NS東京TC",INDEX(カレンダマスタ!$I$56:$O$61,MATCH($G1451,カレンダマスタ!$H$56:$H$61,1),MATCH($H1451,カレンダマスタ!$I$55:$O$55,1)),""))))))</f>
        <v/>
      </c>
      <c r="AS1451" s="122" t="str">
        <f t="shared" ref="AS1451:AS1485" si="470">IF(AC1451="社員","",IF(R1451="有給休暇","",IF(AND(AF1451="CS",AQ1451=1)=TRUE,"OK",IF(AR1451&lt;&gt;"",IF(TIMEVALUE(MID(I1451,1,10))=AR1451,"OK","×"),""))))</f>
        <v/>
      </c>
      <c r="AU1451" s="124" t="str">
        <f>IF(E1451="","",VLOOKUP($E1451,カレンダマスタ!$A$4:$E$381,4,FALSE))</f>
        <v/>
      </c>
      <c r="AV1451" s="124" t="str">
        <f t="shared" si="459"/>
        <v/>
      </c>
      <c r="AW1451" s="124" t="str">
        <f t="shared" si="460"/>
        <v/>
      </c>
      <c r="AX1451" s="125" t="str">
        <f t="shared" si="461"/>
        <v/>
      </c>
      <c r="AY1451" s="125" t="str">
        <f t="shared" si="462"/>
        <v/>
      </c>
      <c r="AZ1451" s="114" t="str">
        <f>IF(AX1451&amp;AW1451="勤怠未設定","×",IF(AV1451="勤怠修正","×",IF(AC1451="外注","",IF(AA1451="",IF(AY1451&lt;&gt;"","×",""),IF(VLOOKUP(AA1451,カレンダマスタ!$H$66:$I$83,2,FALSE)&lt;&gt;AY1451,"×","OK")))))</f>
        <v/>
      </c>
      <c r="BC1451" s="124" t="str">
        <f>IF(E1451="","",VLOOKUP($E1451,カレンダマスタ!$A$4:$E$381,4,FALSE))</f>
        <v/>
      </c>
      <c r="BD1451" s="122" t="str">
        <f>IF(AC1451="社員","",IF(AG1451=0,"",IF(AD1451="NSTC",IF(COUNTIF(カレンダマスタ!$Q$5:$Q$32,G1451)=1,"OK","×"),
IF(AD1451="NS本社",IF(COUNTIF(カレンダマスタ!$T$5:$T$32,G1451)=1,"OK","×"),IF(COUNTIF(カレンダマスタ!$R$5:$R$32,G1451)=1,"OK","×")))))</f>
        <v/>
      </c>
      <c r="BE1451" s="122" t="str">
        <f>IF(AC1451="社員","",IF(G1451="","",IF(R1451&lt;&gt;"","",IF(AF1451="CS","OK",IF(VLOOKUP(E1451,カレンダマスタ!$A$5:$D$381,4,FALSE)&gt;0,"",IF(OR(G1451*24&gt;10.84,H1451*24&lt;14.5)=TRUE,"×","OK"))))))</f>
        <v/>
      </c>
      <c r="BF1451" s="122" t="str">
        <f t="shared" si="448"/>
        <v/>
      </c>
      <c r="BG1451" s="127" t="str">
        <f>IF(AE1451="派遣","",IF(G1451="","",IF(R1451="有給休暇","",IF(S1451="","×","OK"))))</f>
        <v/>
      </c>
      <c r="BI1451" s="114" t="str">
        <f t="shared" ref="BI1451:BI1485" si="471">IF(OR(AO1451="×",AS1451="×",AZ1451="×",BE1451="×",BF1451="TW未入力",BF1451="週報未入力",BG1451="×"),"×","")</f>
        <v/>
      </c>
    </row>
    <row r="1452" spans="2:61">
      <c r="B1452" s="111"/>
      <c r="C1452" s="536"/>
      <c r="D1452" s="128"/>
      <c r="E1452" s="583"/>
      <c r="F1452" s="128"/>
      <c r="G1452" s="588"/>
      <c r="H1452" s="588"/>
      <c r="I1452" s="130"/>
      <c r="J1452" s="139"/>
      <c r="K1452" s="131"/>
      <c r="L1452" s="132"/>
      <c r="M1452" s="132"/>
      <c r="N1452" s="141"/>
      <c r="O1452" s="139"/>
      <c r="P1452" s="139"/>
      <c r="Q1452" s="139"/>
      <c r="R1452" s="133"/>
      <c r="S1452" s="134"/>
      <c r="T1452" s="434" t="str">
        <f t="shared" si="465"/>
        <v/>
      </c>
      <c r="U1452" s="429"/>
      <c r="V1452" s="429" t="str">
        <f t="shared" si="466"/>
        <v/>
      </c>
      <c r="W1452" s="298"/>
      <c r="X1452" s="129" t="str">
        <f t="shared" ref="X1452:X1485" si="472">IF(O1452&lt;&gt;"",O1452/24,"")</f>
        <v/>
      </c>
      <c r="Y1452" s="129" t="str">
        <f t="shared" si="467"/>
        <v/>
      </c>
      <c r="Z1452" s="129" t="str">
        <f t="shared" si="468"/>
        <v/>
      </c>
      <c r="AA1452" s="133" t="str">
        <f t="shared" si="458"/>
        <v/>
      </c>
      <c r="AC1452" s="186" t="str">
        <f>AC1451</f>
        <v/>
      </c>
      <c r="AD1452" s="186" t="str">
        <f>AD1451</f>
        <v/>
      </c>
      <c r="AE1452" s="186" t="str">
        <f>AE1451</f>
        <v/>
      </c>
      <c r="AF1452" s="186" t="str">
        <f>AF1451</f>
        <v/>
      </c>
      <c r="AG1452" s="204">
        <f t="shared" si="469"/>
        <v>0</v>
      </c>
      <c r="AI1452" s="135" t="str">
        <f>IF(月報!G1452&lt;&gt;"",月報!G1452,"")</f>
        <v/>
      </c>
      <c r="AJ1452" s="126" t="str">
        <f>IF(月報!W1452&lt;&gt;"",月報!W1452*24,"")</f>
        <v/>
      </c>
      <c r="AK1452" s="126" t="str">
        <f>IF(月報!P1452&lt;&gt;"",月報!P1452,"")</f>
        <v/>
      </c>
      <c r="AL1452" s="126" t="str">
        <f>IF(月報!Q1452&lt;&gt;"",IF(月報!Q1452="平日残","",月報!Q1452),"")</f>
        <v/>
      </c>
      <c r="AM1452" s="126"/>
      <c r="AN1452" s="126" t="str">
        <f t="shared" si="457"/>
        <v/>
      </c>
      <c r="AO1452" s="126" t="str">
        <f>IF($E1452="","",VLOOKUP($E1452,カレンダマスタ!$A$5:$E$381,5,FALSE))</f>
        <v/>
      </c>
      <c r="AQ1452" s="196" t="str">
        <f>IF(G1452="","",IF(VLOOKUP(E1452,カレンダマスタ!$A$5:$D$381,4,FALSE)=0,"",1))</f>
        <v/>
      </c>
      <c r="AR1452" s="136" t="str">
        <f>IF($G1452="","",IF($AD1452="NSTC",INDEX(カレンダマスタ!$I$26:$O$31,MATCH($G1452,カレンダマスタ!$H$26:$H$31,1),MATCH($H1452,カレンダマスタ!$I$25:$O$25,1)),
IF($AD1452="CS本社",INDEX(カレンダマスタ!$I$36:$O$41,MATCH($G1452,カレンダマスタ!$H$36:$H$41,1),MATCH($H1452,カレンダマスタ!$I$35:$O$35,1)),
IF($AD1452="NS本社",INDEX(カレンダマスタ!$I$94:$O$99,MATCH($G1452,カレンダマスタ!$H$95:$H$100,1),MATCH($H1452,カレンダマスタ!$I$93:$O$93,1)),
IF($AD1452="ODC",INDEX(カレンダマスタ!$I$46:$O$51,MATCH($G1452,カレンダマスタ!$H$46:$H$51,1),MATCH($H1452,カレンダマスタ!$I$45:$O$45,1)),
IF($AD1452="NS東京TC",INDEX(カレンダマスタ!$I$56:$O$61,MATCH($G1452,カレンダマスタ!$H$56:$H$61,1),MATCH($H1452,カレンダマスタ!$I$55:$O$55,1)),""))))))</f>
        <v/>
      </c>
      <c r="AS1452" s="126" t="str">
        <f t="shared" si="470"/>
        <v/>
      </c>
      <c r="AU1452" s="137" t="str">
        <f>IF(E1452="","",VLOOKUP($E1452,カレンダマスタ!$A$4:$E$381,4,FALSE))</f>
        <v/>
      </c>
      <c r="AV1452" s="137" t="str">
        <f t="shared" si="459"/>
        <v/>
      </c>
      <c r="AW1452" s="137" t="str">
        <f t="shared" si="460"/>
        <v/>
      </c>
      <c r="AX1452" s="138" t="str">
        <f t="shared" si="461"/>
        <v/>
      </c>
      <c r="AY1452" s="138" t="str">
        <f t="shared" si="462"/>
        <v/>
      </c>
      <c r="AZ1452" s="130" t="str">
        <f>IF(AX1452&amp;AW1452="勤怠未設定","×",IF(AV1452="勤怠修正","×",IF(AC1452="外注","",IF(AA1452="",IF(AY1452&lt;&gt;"","×",""),IF(VLOOKUP(AA1452,カレンダマスタ!$H$66:$I$83,2,FALSE)&lt;&gt;AY1452,"×","OK")))))</f>
        <v/>
      </c>
      <c r="BC1452" s="137" t="str">
        <f>IF(E1452="","",VLOOKUP($E1452,カレンダマスタ!$A$4:$E$381,4,FALSE))</f>
        <v/>
      </c>
      <c r="BD1452" s="126" t="str">
        <f>IF(AC1452="社員","",IF(AG1452=0,"",IF(AD1452="NSTC",IF(COUNTIF(カレンダマスタ!$Q$5:$Q$32,G1452)=1,"OK","×"),
IF(AD1452="NS本社",IF(COUNTIF(カレンダマスタ!$T$5:$T$32,G1452)=1,"OK","×"),IF(COUNTIF(カレンダマスタ!$R$5:$R$32,G1452)=1,"OK","×")))))</f>
        <v/>
      </c>
      <c r="BE1452" s="126" t="str">
        <f>IF(AC1452="社員","",IF(G1452="","",IF(R1452&lt;&gt;"","",IF(AF1452="CS","OK",IF(VLOOKUP(E1452,カレンダマスタ!$A$5:$D$381,4,FALSE)&gt;0,"",IF(OR(G1452*24&gt;10.84,H1452*24&lt;14.5)=TRUE,"×","OK"))))))</f>
        <v/>
      </c>
      <c r="BF1452" s="126" t="str">
        <f t="shared" si="448"/>
        <v/>
      </c>
      <c r="BG1452" s="126" t="str">
        <f t="shared" si="454"/>
        <v/>
      </c>
      <c r="BI1452" s="130" t="str">
        <f t="shared" si="471"/>
        <v/>
      </c>
    </row>
    <row r="1453" spans="2:61">
      <c r="B1453" s="111"/>
      <c r="C1453" s="536"/>
      <c r="D1453" s="128"/>
      <c r="E1453" s="583"/>
      <c r="F1453" s="128"/>
      <c r="G1453" s="588"/>
      <c r="H1453" s="588"/>
      <c r="I1453" s="130"/>
      <c r="J1453" s="139"/>
      <c r="K1453" s="131"/>
      <c r="L1453" s="132"/>
      <c r="M1453" s="132"/>
      <c r="N1453" s="141"/>
      <c r="O1453" s="139"/>
      <c r="P1453" s="139"/>
      <c r="Q1453" s="139"/>
      <c r="R1453" s="133"/>
      <c r="S1453" s="134"/>
      <c r="T1453" s="434" t="str">
        <f t="shared" si="465"/>
        <v/>
      </c>
      <c r="U1453" s="429"/>
      <c r="V1453" s="429" t="str">
        <f t="shared" si="466"/>
        <v/>
      </c>
      <c r="W1453" s="298"/>
      <c r="X1453" s="129" t="str">
        <f t="shared" si="472"/>
        <v/>
      </c>
      <c r="Y1453" s="129" t="str">
        <f t="shared" si="467"/>
        <v/>
      </c>
      <c r="Z1453" s="129" t="str">
        <f t="shared" si="468"/>
        <v/>
      </c>
      <c r="AA1453" s="133" t="str">
        <f t="shared" si="458"/>
        <v/>
      </c>
      <c r="AC1453" s="186" t="str">
        <f>AC1451</f>
        <v/>
      </c>
      <c r="AD1453" s="187" t="str">
        <f>AD1451</f>
        <v/>
      </c>
      <c r="AE1453" s="187" t="str">
        <f>AE1451</f>
        <v/>
      </c>
      <c r="AF1453" s="187" t="str">
        <f>AF1451</f>
        <v/>
      </c>
      <c r="AG1453" s="204">
        <f t="shared" si="469"/>
        <v>0</v>
      </c>
      <c r="AI1453" s="135" t="str">
        <f>IF(月報!G1453&lt;&gt;"",月報!G1453,"")</f>
        <v/>
      </c>
      <c r="AJ1453" s="126" t="str">
        <f>IF(月報!W1453&lt;&gt;"",月報!W1453*24,"")</f>
        <v/>
      </c>
      <c r="AK1453" s="126" t="str">
        <f>IF(月報!P1453&lt;&gt;"",月報!P1453,"")</f>
        <v/>
      </c>
      <c r="AL1453" s="126" t="str">
        <f>IF(月報!Q1453&lt;&gt;"",IF(月報!Q1453="平日残","",月報!Q1453),"")</f>
        <v/>
      </c>
      <c r="AM1453" s="126"/>
      <c r="AN1453" s="126" t="str">
        <f t="shared" si="457"/>
        <v/>
      </c>
      <c r="AO1453" s="126" t="str">
        <f>IF($E1453="","",VLOOKUP($E1453,カレンダマスタ!$A$5:$E$381,5,FALSE))</f>
        <v/>
      </c>
      <c r="AQ1453" s="196" t="str">
        <f>IF(G1453="","",IF(VLOOKUP(E1453,カレンダマスタ!$A$5:$D$381,4,FALSE)=0,"",1))</f>
        <v/>
      </c>
      <c r="AR1453" s="136" t="str">
        <f>IF($G1453="","",IF($AD1453="NSTC",INDEX(カレンダマスタ!$I$26:$O$31,MATCH($G1453,カレンダマスタ!$H$26:$H$31,1),MATCH($H1453,カレンダマスタ!$I$25:$O$25,1)),
IF($AD1453="CS本社",INDEX(カレンダマスタ!$I$36:$O$41,MATCH($G1453,カレンダマスタ!$H$36:$H$41,1),MATCH($H1453,カレンダマスタ!$I$35:$O$35,1)),
IF($AD1453="NS本社",INDEX(カレンダマスタ!$I$94:$O$99,MATCH($G1453,カレンダマスタ!$H$95:$H$100,1),MATCH($H1453,カレンダマスタ!$I$93:$O$93,1)),
IF($AD1453="ODC",INDEX(カレンダマスタ!$I$46:$O$51,MATCH($G1453,カレンダマスタ!$H$46:$H$51,1),MATCH($H1453,カレンダマスタ!$I$45:$O$45,1)),
IF($AD1453="NS東京TC",INDEX(カレンダマスタ!$I$56:$O$61,MATCH($G1453,カレンダマスタ!$H$56:$H$61,1),MATCH($H1453,カレンダマスタ!$I$55:$O$55,1)),""))))))</f>
        <v/>
      </c>
      <c r="AS1453" s="126" t="str">
        <f t="shared" si="470"/>
        <v/>
      </c>
      <c r="AU1453" s="137" t="str">
        <f>IF(E1453="","",VLOOKUP($E1453,カレンダマスタ!$A$4:$E$381,4,FALSE))</f>
        <v/>
      </c>
      <c r="AV1453" s="137" t="str">
        <f t="shared" si="459"/>
        <v/>
      </c>
      <c r="AW1453" s="137" t="str">
        <f t="shared" si="460"/>
        <v/>
      </c>
      <c r="AX1453" s="138" t="str">
        <f t="shared" si="461"/>
        <v/>
      </c>
      <c r="AY1453" s="138" t="str">
        <f t="shared" si="462"/>
        <v/>
      </c>
      <c r="AZ1453" s="130" t="str">
        <f>IF(AX1453&amp;AW1453="勤怠未設定","×",IF(AV1453="勤怠修正","×",IF(AC1453="外注","",IF(AA1453="",IF(AY1453&lt;&gt;"","×",""),IF(VLOOKUP(AA1453,カレンダマスタ!$H$66:$I$83,2,FALSE)&lt;&gt;AY1453,"×","OK")))))</f>
        <v/>
      </c>
      <c r="BC1453" s="137" t="str">
        <f>IF(E1453="","",VLOOKUP($E1453,カレンダマスタ!$A$4:$E$381,4,FALSE))</f>
        <v/>
      </c>
      <c r="BD1453" s="126" t="str">
        <f>IF(AC1453="社員","",IF(AG1453=0,"",IF(AD1453="NSTC",IF(COUNTIF(カレンダマスタ!$Q$5:$Q$32,G1453)=1,"OK","×"),
IF(AD1453="NS本社",IF(COUNTIF(カレンダマスタ!$T$5:$T$32,G1453)=1,"OK","×"),IF(COUNTIF(カレンダマスタ!$R$5:$R$32,G1453)=1,"OK","×")))))</f>
        <v/>
      </c>
      <c r="BE1453" s="126" t="str">
        <f>IF(AC1453="社員","",IF(G1453="","",IF(R1453&lt;&gt;"","",IF(AF1453="CS","OK",IF(VLOOKUP(E1453,カレンダマスタ!$A$5:$D$381,4,FALSE)&gt;0,"",IF(OR(G1453*24&gt;10.84,H1453*24&lt;14.5)=TRUE,"×","OK"))))))</f>
        <v/>
      </c>
      <c r="BF1453" s="126" t="str">
        <f t="shared" si="448"/>
        <v/>
      </c>
      <c r="BG1453" s="126" t="str">
        <f t="shared" si="454"/>
        <v/>
      </c>
      <c r="BI1453" s="130" t="str">
        <f t="shared" si="471"/>
        <v/>
      </c>
    </row>
    <row r="1454" spans="2:61">
      <c r="B1454" s="111"/>
      <c r="C1454" s="536"/>
      <c r="D1454" s="128"/>
      <c r="E1454" s="583"/>
      <c r="F1454" s="128"/>
      <c r="G1454" s="588"/>
      <c r="H1454" s="588"/>
      <c r="I1454" s="130"/>
      <c r="J1454" s="139"/>
      <c r="K1454" s="131"/>
      <c r="L1454" s="132"/>
      <c r="M1454" s="132"/>
      <c r="N1454" s="141"/>
      <c r="O1454" s="139"/>
      <c r="P1454" s="139"/>
      <c r="Q1454" s="139"/>
      <c r="R1454" s="133"/>
      <c r="S1454" s="134"/>
      <c r="T1454" s="434" t="str">
        <f t="shared" si="465"/>
        <v/>
      </c>
      <c r="U1454" s="429"/>
      <c r="V1454" s="429" t="str">
        <f t="shared" si="466"/>
        <v/>
      </c>
      <c r="W1454" s="298"/>
      <c r="X1454" s="129" t="str">
        <f t="shared" si="472"/>
        <v/>
      </c>
      <c r="Y1454" s="129" t="str">
        <f t="shared" si="467"/>
        <v/>
      </c>
      <c r="Z1454" s="129" t="str">
        <f t="shared" si="468"/>
        <v/>
      </c>
      <c r="AA1454" s="133" t="str">
        <f t="shared" si="458"/>
        <v/>
      </c>
      <c r="AC1454" s="186" t="str">
        <f>AC1451</f>
        <v/>
      </c>
      <c r="AD1454" s="187" t="str">
        <f>AD1451</f>
        <v/>
      </c>
      <c r="AE1454" s="187" t="str">
        <f>AE1451</f>
        <v/>
      </c>
      <c r="AF1454" s="187" t="str">
        <f>AF1451</f>
        <v/>
      </c>
      <c r="AG1454" s="204">
        <f t="shared" si="469"/>
        <v>0</v>
      </c>
      <c r="AI1454" s="140" t="str">
        <f>IF(月報!G1454&lt;&gt;"",月報!G1454,"")</f>
        <v/>
      </c>
      <c r="AJ1454" s="126" t="str">
        <f>IF(月報!W1454&lt;&gt;"",月報!W1454*24,"")</f>
        <v/>
      </c>
      <c r="AK1454" s="126" t="str">
        <f>IF(月報!P1454&lt;&gt;"",月報!P1454,"")</f>
        <v/>
      </c>
      <c r="AL1454" s="126" t="str">
        <f>IF(月報!Q1454&lt;&gt;"",IF(月報!Q1454="平日残","",月報!Q1454),"")</f>
        <v/>
      </c>
      <c r="AM1454" s="126"/>
      <c r="AN1454" s="126" t="str">
        <f t="shared" si="457"/>
        <v/>
      </c>
      <c r="AO1454" s="126" t="str">
        <f>IF($E1454="","",VLOOKUP($E1454,カレンダマスタ!$A$5:$E$381,5,FALSE))</f>
        <v/>
      </c>
      <c r="AQ1454" s="196" t="str">
        <f>IF(G1454="","",IF(VLOOKUP(E1454,カレンダマスタ!$A$5:$D$381,4,FALSE)=0,"",1))</f>
        <v/>
      </c>
      <c r="AR1454" s="136" t="str">
        <f>IF($G1454="","",IF($AD1454="NSTC",INDEX(カレンダマスタ!$I$26:$O$31,MATCH($G1454,カレンダマスタ!$H$26:$H$31,1),MATCH($H1454,カレンダマスタ!$I$25:$O$25,1)),
IF($AD1454="CS本社",INDEX(カレンダマスタ!$I$36:$O$41,MATCH($G1454,カレンダマスタ!$H$36:$H$41,1),MATCH($H1454,カレンダマスタ!$I$35:$O$35,1)),
IF($AD1454="NS本社",INDEX(カレンダマスタ!$I$94:$O$99,MATCH($G1454,カレンダマスタ!$H$95:$H$100,1),MATCH($H1454,カレンダマスタ!$I$93:$O$93,1)),
IF($AD1454="ODC",INDEX(カレンダマスタ!$I$46:$O$51,MATCH($G1454,カレンダマスタ!$H$46:$H$51,1),MATCH($H1454,カレンダマスタ!$I$45:$O$45,1)),
IF($AD1454="NS東京TC",INDEX(カレンダマスタ!$I$56:$O$61,MATCH($G1454,カレンダマスタ!$H$56:$H$61,1),MATCH($H1454,カレンダマスタ!$I$55:$O$55,1)),""))))))</f>
        <v/>
      </c>
      <c r="AS1454" s="126" t="str">
        <f t="shared" si="470"/>
        <v/>
      </c>
      <c r="AU1454" s="137" t="str">
        <f>IF(E1454="","",VLOOKUP($E1454,カレンダマスタ!$A$4:$E$381,4,FALSE))</f>
        <v/>
      </c>
      <c r="AV1454" s="137" t="str">
        <f t="shared" si="459"/>
        <v/>
      </c>
      <c r="AW1454" s="137" t="str">
        <f t="shared" si="460"/>
        <v/>
      </c>
      <c r="AX1454" s="138" t="str">
        <f t="shared" si="461"/>
        <v/>
      </c>
      <c r="AY1454" s="138" t="str">
        <f t="shared" si="462"/>
        <v/>
      </c>
      <c r="AZ1454" s="130" t="str">
        <f>IF(AX1454&amp;AW1454="勤怠未設定","×",IF(AV1454="勤怠修正","×",IF(AC1454="外注","",IF(AA1454="",IF(AY1454&lt;&gt;"","×",""),IF(VLOOKUP(AA1454,カレンダマスタ!$H$66:$I$83,2,FALSE)&lt;&gt;AY1454,"×","OK")))))</f>
        <v/>
      </c>
      <c r="BC1454" s="137" t="str">
        <f>IF(E1454="","",VLOOKUP($E1454,カレンダマスタ!$A$4:$E$381,4,FALSE))</f>
        <v/>
      </c>
      <c r="BD1454" s="126" t="str">
        <f>IF(AC1454="社員","",IF(AG1454=0,"",IF(AD1454="NSTC",IF(COUNTIF(カレンダマスタ!$Q$5:$Q$32,G1454)=1,"OK","×"),
IF(AD1454="NS本社",IF(COUNTIF(カレンダマスタ!$T$5:$T$32,G1454)=1,"OK","×"),IF(COUNTIF(カレンダマスタ!$R$5:$R$32,G1454)=1,"OK","×")))))</f>
        <v/>
      </c>
      <c r="BE1454" s="126" t="str">
        <f>IF(AC1454="社員","",IF(G1454="","",IF(R1454&lt;&gt;"","",IF(AF1454="CS","OK",IF(VLOOKUP(E1454,カレンダマスタ!$A$5:$D$381,4,FALSE)&gt;0,"",IF(OR(G1454*24&gt;10.84,H1454*24&lt;14.5)=TRUE,"×","OK"))))))</f>
        <v/>
      </c>
      <c r="BF1454" s="126" t="str">
        <f t="shared" si="448"/>
        <v/>
      </c>
      <c r="BG1454" s="126" t="str">
        <f t="shared" si="454"/>
        <v/>
      </c>
      <c r="BI1454" s="130" t="str">
        <f t="shared" si="471"/>
        <v/>
      </c>
    </row>
    <row r="1455" spans="2:61">
      <c r="B1455" s="111"/>
      <c r="C1455" s="536"/>
      <c r="D1455" s="128"/>
      <c r="E1455" s="583"/>
      <c r="F1455" s="128"/>
      <c r="G1455" s="588"/>
      <c r="H1455" s="588"/>
      <c r="I1455" s="130"/>
      <c r="J1455" s="139"/>
      <c r="K1455" s="131"/>
      <c r="L1455" s="132"/>
      <c r="M1455" s="132"/>
      <c r="N1455" s="141"/>
      <c r="O1455" s="139"/>
      <c r="P1455" s="139"/>
      <c r="Q1455" s="139"/>
      <c r="R1455" s="133"/>
      <c r="S1455" s="134"/>
      <c r="T1455" s="434" t="str">
        <f t="shared" si="465"/>
        <v/>
      </c>
      <c r="U1455" s="429"/>
      <c r="V1455" s="429" t="str">
        <f t="shared" si="466"/>
        <v/>
      </c>
      <c r="W1455" s="298"/>
      <c r="X1455" s="129" t="str">
        <f t="shared" si="472"/>
        <v/>
      </c>
      <c r="Y1455" s="129" t="str">
        <f t="shared" si="467"/>
        <v/>
      </c>
      <c r="Z1455" s="129" t="str">
        <f t="shared" si="468"/>
        <v/>
      </c>
      <c r="AA1455" s="133" t="str">
        <f t="shared" si="458"/>
        <v/>
      </c>
      <c r="AC1455" s="186" t="str">
        <f>AC1451</f>
        <v/>
      </c>
      <c r="AD1455" s="187" t="str">
        <f>AD1451</f>
        <v/>
      </c>
      <c r="AE1455" s="187" t="str">
        <f>AE1451</f>
        <v/>
      </c>
      <c r="AF1455" s="187" t="str">
        <f>AF1451</f>
        <v/>
      </c>
      <c r="AG1455" s="204">
        <f t="shared" si="469"/>
        <v>0</v>
      </c>
      <c r="AI1455" s="140" t="str">
        <f>IF(月報!G1455&lt;&gt;"",月報!G1455,"")</f>
        <v/>
      </c>
      <c r="AJ1455" s="126" t="str">
        <f>IF(月報!W1455&lt;&gt;"",月報!W1455*24,"")</f>
        <v/>
      </c>
      <c r="AK1455" s="126" t="str">
        <f>IF(月報!P1455&lt;&gt;"",月報!P1455,"")</f>
        <v/>
      </c>
      <c r="AL1455" s="126" t="str">
        <f>IF(月報!Q1455&lt;&gt;"",IF(月報!Q1455="平日残","",月報!Q1455),"")</f>
        <v/>
      </c>
      <c r="AM1455" s="126"/>
      <c r="AN1455" s="126" t="str">
        <f t="shared" si="457"/>
        <v/>
      </c>
      <c r="AO1455" s="126" t="str">
        <f>IF($E1455="","",VLOOKUP($E1455,カレンダマスタ!$A$5:$E$381,5,FALSE))</f>
        <v/>
      </c>
      <c r="AQ1455" s="196" t="str">
        <f>IF(G1455="","",IF(VLOOKUP(E1455,カレンダマスタ!$A$5:$D$381,4,FALSE)=0,"",1))</f>
        <v/>
      </c>
      <c r="AR1455" s="136" t="str">
        <f>IF($G1455="","",IF($AD1455="NSTC",INDEX(カレンダマスタ!$I$26:$O$31,MATCH($G1455,カレンダマスタ!$H$26:$H$31,1),MATCH($H1455,カレンダマスタ!$I$25:$O$25,1)),
IF($AD1455="CS本社",INDEX(カレンダマスタ!$I$36:$O$41,MATCH($G1455,カレンダマスタ!$H$36:$H$41,1),MATCH($H1455,カレンダマスタ!$I$35:$O$35,1)),
IF($AD1455="NS本社",INDEX(カレンダマスタ!$I$94:$O$99,MATCH($G1455,カレンダマスタ!$H$95:$H$100,1),MATCH($H1455,カレンダマスタ!$I$93:$O$93,1)),
IF($AD1455="ODC",INDEX(カレンダマスタ!$I$46:$O$51,MATCH($G1455,カレンダマスタ!$H$46:$H$51,1),MATCH($H1455,カレンダマスタ!$I$45:$O$45,1)),
IF($AD1455="NS東京TC",INDEX(カレンダマスタ!$I$56:$O$61,MATCH($G1455,カレンダマスタ!$H$56:$H$61,1),MATCH($H1455,カレンダマスタ!$I$55:$O$55,1)),""))))))</f>
        <v/>
      </c>
      <c r="AS1455" s="126" t="str">
        <f t="shared" si="470"/>
        <v/>
      </c>
      <c r="AU1455" s="137" t="str">
        <f>IF(E1455="","",VLOOKUP($E1455,カレンダマスタ!$A$4:$E$381,4,FALSE))</f>
        <v/>
      </c>
      <c r="AV1455" s="137" t="str">
        <f t="shared" si="459"/>
        <v/>
      </c>
      <c r="AW1455" s="137" t="str">
        <f t="shared" si="460"/>
        <v/>
      </c>
      <c r="AX1455" s="138" t="str">
        <f t="shared" si="461"/>
        <v/>
      </c>
      <c r="AY1455" s="138" t="str">
        <f t="shared" si="462"/>
        <v/>
      </c>
      <c r="AZ1455" s="130" t="str">
        <f>IF(AX1455&amp;AW1455="勤怠未設定","×",IF(AV1455="勤怠修正","×",IF(AC1455="外注","",IF(AA1455="",IF(AY1455&lt;&gt;"","×",""),IF(VLOOKUP(AA1455,カレンダマスタ!$H$66:$I$83,2,FALSE)&lt;&gt;AY1455,"×","OK")))))</f>
        <v/>
      </c>
      <c r="BC1455" s="137" t="str">
        <f>IF(E1455="","",VLOOKUP($E1455,カレンダマスタ!$A$4:$E$381,4,FALSE))</f>
        <v/>
      </c>
      <c r="BD1455" s="126" t="str">
        <f>IF(AC1455="社員","",IF(AG1455=0,"",IF(AD1455="NSTC",IF(COUNTIF(カレンダマスタ!$Q$5:$Q$32,G1455)=1,"OK","×"),
IF(AD1455="NS本社",IF(COUNTIF(カレンダマスタ!$T$5:$T$32,G1455)=1,"OK","×"),IF(COUNTIF(カレンダマスタ!$R$5:$R$32,G1455)=1,"OK","×")))))</f>
        <v/>
      </c>
      <c r="BE1455" s="126" t="str">
        <f>IF(AC1455="社員","",IF(G1455="","",IF(R1455&lt;&gt;"","",IF(AF1455="CS","OK",IF(VLOOKUP(E1455,カレンダマスタ!$A$5:$D$381,4,FALSE)&gt;0,"",IF(OR(G1455*24&gt;10.84,H1455*24&lt;14.5)=TRUE,"×","OK"))))))</f>
        <v/>
      </c>
      <c r="BF1455" s="126" t="str">
        <f t="shared" si="448"/>
        <v/>
      </c>
      <c r="BG1455" s="126" t="str">
        <f t="shared" si="454"/>
        <v/>
      </c>
      <c r="BI1455" s="130" t="str">
        <f t="shared" si="471"/>
        <v/>
      </c>
    </row>
    <row r="1456" spans="2:61">
      <c r="B1456" s="111"/>
      <c r="C1456" s="536"/>
      <c r="D1456" s="128"/>
      <c r="E1456" s="583"/>
      <c r="F1456" s="128"/>
      <c r="G1456" s="588"/>
      <c r="H1456" s="588"/>
      <c r="I1456" s="130"/>
      <c r="J1456" s="139"/>
      <c r="K1456" s="131"/>
      <c r="L1456" s="132"/>
      <c r="M1456" s="132"/>
      <c r="N1456" s="141"/>
      <c r="O1456" s="139"/>
      <c r="P1456" s="139"/>
      <c r="Q1456" s="139"/>
      <c r="R1456" s="133"/>
      <c r="S1456" s="134"/>
      <c r="T1456" s="434" t="str">
        <f t="shared" si="465"/>
        <v/>
      </c>
      <c r="U1456" s="429"/>
      <c r="V1456" s="429" t="str">
        <f t="shared" si="466"/>
        <v/>
      </c>
      <c r="W1456" s="298"/>
      <c r="X1456" s="129" t="str">
        <f t="shared" si="472"/>
        <v/>
      </c>
      <c r="Y1456" s="129" t="str">
        <f t="shared" si="467"/>
        <v/>
      </c>
      <c r="Z1456" s="129" t="str">
        <f t="shared" si="468"/>
        <v/>
      </c>
      <c r="AA1456" s="133" t="str">
        <f t="shared" si="458"/>
        <v/>
      </c>
      <c r="AC1456" s="186" t="str">
        <f>AC1451</f>
        <v/>
      </c>
      <c r="AD1456" s="187" t="str">
        <f>AD1451</f>
        <v/>
      </c>
      <c r="AE1456" s="187" t="str">
        <f>AE1451</f>
        <v/>
      </c>
      <c r="AF1456" s="187" t="str">
        <f>AF1451</f>
        <v/>
      </c>
      <c r="AG1456" s="204">
        <f t="shared" si="469"/>
        <v>0</v>
      </c>
      <c r="AI1456" s="135" t="str">
        <f>IF(月報!G1456&lt;&gt;"",月報!G1456,"")</f>
        <v/>
      </c>
      <c r="AJ1456" s="126" t="str">
        <f>IF(月報!W1456&lt;&gt;"",月報!W1456*24,"")</f>
        <v/>
      </c>
      <c r="AK1456" s="126" t="str">
        <f>IF(月報!P1456&lt;&gt;"",月報!P1456,"")</f>
        <v/>
      </c>
      <c r="AL1456" s="126" t="str">
        <f>IF(月報!Q1456&lt;&gt;"",IF(月報!Q1456="平日残","",月報!Q1456),"")</f>
        <v/>
      </c>
      <c r="AM1456" s="126"/>
      <c r="AN1456" s="126" t="str">
        <f t="shared" si="457"/>
        <v/>
      </c>
      <c r="AO1456" s="126" t="str">
        <f>IF($E1456="","",VLOOKUP($E1456,カレンダマスタ!$A$5:$E$381,5,FALSE))</f>
        <v/>
      </c>
      <c r="AQ1456" s="196" t="str">
        <f>IF(G1456="","",IF(VLOOKUP(E1456,カレンダマスタ!$A$5:$D$381,4,FALSE)=0,"",1))</f>
        <v/>
      </c>
      <c r="AR1456" s="136" t="str">
        <f>IF($G1456="","",IF($AD1456="NSTC",INDEX(カレンダマスタ!$I$26:$O$31,MATCH($G1456,カレンダマスタ!$H$26:$H$31,1),MATCH($H1456,カレンダマスタ!$I$25:$O$25,1)),
IF($AD1456="CS本社",INDEX(カレンダマスタ!$I$36:$O$41,MATCH($G1456,カレンダマスタ!$H$36:$H$41,1),MATCH($H1456,カレンダマスタ!$I$35:$O$35,1)),
IF($AD1456="NS本社",INDEX(カレンダマスタ!$I$94:$O$99,MATCH($G1456,カレンダマスタ!$H$95:$H$100,1),MATCH($H1456,カレンダマスタ!$I$93:$O$93,1)),
IF($AD1456="ODC",INDEX(カレンダマスタ!$I$46:$O$51,MATCH($G1456,カレンダマスタ!$H$46:$H$51,1),MATCH($H1456,カレンダマスタ!$I$45:$O$45,1)),
IF($AD1456="NS東京TC",INDEX(カレンダマスタ!$I$56:$O$61,MATCH($G1456,カレンダマスタ!$H$56:$H$61,1),MATCH($H1456,カレンダマスタ!$I$55:$O$55,1)),""))))))</f>
        <v/>
      </c>
      <c r="AS1456" s="126" t="str">
        <f t="shared" si="470"/>
        <v/>
      </c>
      <c r="AU1456" s="137" t="str">
        <f>IF(E1456="","",VLOOKUP($E1456,カレンダマスタ!$A$4:$E$381,4,FALSE))</f>
        <v/>
      </c>
      <c r="AV1456" s="137" t="str">
        <f t="shared" si="459"/>
        <v/>
      </c>
      <c r="AW1456" s="137" t="str">
        <f t="shared" si="460"/>
        <v/>
      </c>
      <c r="AX1456" s="138" t="str">
        <f t="shared" si="461"/>
        <v/>
      </c>
      <c r="AY1456" s="138" t="str">
        <f t="shared" si="462"/>
        <v/>
      </c>
      <c r="AZ1456" s="130" t="str">
        <f>IF(AX1456&amp;AW1456="勤怠未設定","×",IF(AV1456="勤怠修正","×",IF(AC1456="外注","",IF(AA1456="",IF(AY1456&lt;&gt;"","×",""),IF(VLOOKUP(AA1456,カレンダマスタ!$H$66:$I$83,2,FALSE)&lt;&gt;AY1456,"×","OK")))))</f>
        <v/>
      </c>
      <c r="BC1456" s="137" t="str">
        <f>IF(E1456="","",VLOOKUP($E1456,カレンダマスタ!$A$4:$E$381,4,FALSE))</f>
        <v/>
      </c>
      <c r="BD1456" s="126" t="str">
        <f>IF(AC1456="社員","",IF(AG1456=0,"",IF(AD1456="NSTC",IF(COUNTIF(カレンダマスタ!$Q$5:$Q$32,G1456)=1,"OK","×"),
IF(AD1456="NS本社",IF(COUNTIF(カレンダマスタ!$T$5:$T$32,G1456)=1,"OK","×"),IF(COUNTIF(カレンダマスタ!$R$5:$R$32,G1456)=1,"OK","×")))))</f>
        <v/>
      </c>
      <c r="BE1456" s="126" t="str">
        <f>IF(AC1456="社員","",IF(G1456="","",IF(R1456&lt;&gt;"","",IF(AF1456="CS","OK",IF(VLOOKUP(E1456,カレンダマスタ!$A$5:$D$381,4,FALSE)&gt;0,"",IF(OR(G1456*24&gt;10.84,H1456*24&lt;14.5)=TRUE,"×","OK"))))))</f>
        <v/>
      </c>
      <c r="BF1456" s="126" t="str">
        <f t="shared" si="448"/>
        <v/>
      </c>
      <c r="BG1456" s="126" t="str">
        <f t="shared" si="454"/>
        <v/>
      </c>
      <c r="BI1456" s="130" t="str">
        <f t="shared" si="471"/>
        <v/>
      </c>
    </row>
    <row r="1457" spans="2:61">
      <c r="B1457" s="111"/>
      <c r="C1457" s="537"/>
      <c r="D1457" s="142"/>
      <c r="E1457" s="584"/>
      <c r="F1457" s="142"/>
      <c r="G1457" s="589"/>
      <c r="H1457" s="589"/>
      <c r="I1457" s="144"/>
      <c r="J1457" s="148"/>
      <c r="K1457" s="145"/>
      <c r="L1457" s="146"/>
      <c r="M1457" s="146"/>
      <c r="N1457" s="147"/>
      <c r="O1457" s="148"/>
      <c r="P1457" s="148"/>
      <c r="Q1457" s="148"/>
      <c r="R1457" s="149"/>
      <c r="S1457" s="156"/>
      <c r="T1457" s="435" t="str">
        <f t="shared" si="465"/>
        <v/>
      </c>
      <c r="U1457" s="430"/>
      <c r="V1457" s="430" t="str">
        <f t="shared" si="466"/>
        <v/>
      </c>
      <c r="W1457" s="298"/>
      <c r="X1457" s="143" t="str">
        <f t="shared" si="472"/>
        <v/>
      </c>
      <c r="Y1457" s="143" t="str">
        <f t="shared" si="467"/>
        <v/>
      </c>
      <c r="Z1457" s="143" t="str">
        <f t="shared" si="468"/>
        <v/>
      </c>
      <c r="AA1457" s="149" t="str">
        <f t="shared" si="458"/>
        <v/>
      </c>
      <c r="AC1457" s="188" t="str">
        <f>AC1451</f>
        <v/>
      </c>
      <c r="AD1457" s="189" t="str">
        <f>AD1451</f>
        <v/>
      </c>
      <c r="AE1457" s="189" t="str">
        <f>AE1451</f>
        <v/>
      </c>
      <c r="AF1457" s="189" t="str">
        <f>AF1451</f>
        <v/>
      </c>
      <c r="AG1457" s="205">
        <f t="shared" si="469"/>
        <v>0</v>
      </c>
      <c r="AI1457" s="150" t="str">
        <f>IF(月報!G1457&lt;&gt;"",月報!G1457,"")</f>
        <v/>
      </c>
      <c r="AJ1457" s="151" t="str">
        <f>IF(月報!W1457&lt;&gt;"",月報!W1457*24,"")</f>
        <v/>
      </c>
      <c r="AK1457" s="151" t="str">
        <f>IF(月報!P1457&lt;&gt;"",月報!P1457,"")</f>
        <v/>
      </c>
      <c r="AL1457" s="151" t="str">
        <f>IF(月報!Q1457&lt;&gt;"",IF(月報!Q1457="平日残","",月報!Q1457),"")</f>
        <v/>
      </c>
      <c r="AM1457" s="151"/>
      <c r="AN1457" s="151" t="str">
        <f t="shared" si="457"/>
        <v/>
      </c>
      <c r="AO1457" s="151" t="str">
        <f>IF($E1457="","",VLOOKUP($E1457,カレンダマスタ!$A$5:$E$381,5,FALSE))</f>
        <v/>
      </c>
      <c r="AQ1457" s="197" t="str">
        <f>IF(G1457="","",IF(VLOOKUP(E1457,カレンダマスタ!$A$5:$D$381,4,FALSE)=0,"",1))</f>
        <v/>
      </c>
      <c r="AR1457" s="152" t="str">
        <f>IF($G1457="","",IF($AD1457="NSTC",INDEX(カレンダマスタ!$I$26:$O$31,MATCH($G1457,カレンダマスタ!$H$26:$H$31,1),MATCH($H1457,カレンダマスタ!$I$25:$O$25,1)),
IF($AD1457="CS本社",INDEX(カレンダマスタ!$I$36:$O$41,MATCH($G1457,カレンダマスタ!$H$36:$H$41,1),MATCH($H1457,カレンダマスタ!$I$35:$O$35,1)),
IF($AD1457="NS本社",INDEX(カレンダマスタ!$I$94:$O$99,MATCH($G1457,カレンダマスタ!$H$95:$H$100,1),MATCH($H1457,カレンダマスタ!$I$93:$O$93,1)),
IF($AD1457="ODC",INDEX(カレンダマスタ!$I$46:$O$51,MATCH($G1457,カレンダマスタ!$H$46:$H$51,1),MATCH($H1457,カレンダマスタ!$I$45:$O$45,1)),
IF($AD1457="NS東京TC",INDEX(カレンダマスタ!$I$56:$O$61,MATCH($G1457,カレンダマスタ!$H$56:$H$61,1),MATCH($H1457,カレンダマスタ!$I$55:$O$55,1)),""))))))</f>
        <v/>
      </c>
      <c r="AS1457" s="151" t="str">
        <f t="shared" si="470"/>
        <v/>
      </c>
      <c r="AU1457" s="153" t="str">
        <f>IF(E1457="","",VLOOKUP($E1457,カレンダマスタ!$A$4:$E$381,4,FALSE))</f>
        <v/>
      </c>
      <c r="AV1457" s="153" t="str">
        <f t="shared" si="459"/>
        <v/>
      </c>
      <c r="AW1457" s="153" t="str">
        <f t="shared" si="460"/>
        <v/>
      </c>
      <c r="AX1457" s="154" t="str">
        <f t="shared" si="461"/>
        <v/>
      </c>
      <c r="AY1457" s="154" t="str">
        <f t="shared" si="462"/>
        <v/>
      </c>
      <c r="AZ1457" s="144" t="str">
        <f>IF(AX1457&amp;AW1457="勤怠未設定","×",IF(AV1457="勤怠修正","×",IF(AC1457="外注","",IF(AA1457="",IF(AY1457&lt;&gt;"","×",""),IF(VLOOKUP(AA1457,カレンダマスタ!$H$66:$I$83,2,FALSE)&lt;&gt;AY1457,"×","OK")))))</f>
        <v/>
      </c>
      <c r="BC1457" s="153" t="str">
        <f>IF(E1457="","",VLOOKUP($E1457,カレンダマスタ!$A$4:$E$381,4,FALSE))</f>
        <v/>
      </c>
      <c r="BD1457" s="151" t="str">
        <f>IF(AC1457="社員","",IF(AG1457=0,"",IF(AD1457="NSTC",IF(COUNTIF(カレンダマスタ!$Q$5:$Q$32,G1457)=1,"OK","×"),
IF(AD1457="NS本社",IF(COUNTIF(カレンダマスタ!$T$5:$T$32,G1457)=1,"OK","×"),IF(COUNTIF(カレンダマスタ!$R$5:$R$32,G1457)=1,"OK","×")))))</f>
        <v/>
      </c>
      <c r="BE1457" s="151" t="str">
        <f>IF(AC1457="社員","",IF(G1457="","",IF(R1457&lt;&gt;"","",IF(AF1457="CS","OK",IF(VLOOKUP(E1457,カレンダマスタ!$A$5:$D$381,4,FALSE)&gt;0,"",IF(OR(G1457*24&gt;10.84,H1457*24&lt;14.5)=TRUE,"×","OK"))))))</f>
        <v/>
      </c>
      <c r="BF1457" s="151" t="str">
        <f t="shared" si="448"/>
        <v/>
      </c>
      <c r="BG1457" s="151" t="str">
        <f t="shared" si="454"/>
        <v/>
      </c>
      <c r="BI1457" s="144" t="str">
        <f t="shared" si="471"/>
        <v/>
      </c>
    </row>
    <row r="1458" spans="2:61">
      <c r="B1458" s="111"/>
      <c r="C1458" s="535"/>
      <c r="D1458" s="112"/>
      <c r="E1458" s="582"/>
      <c r="F1458" s="112"/>
      <c r="G1458" s="587"/>
      <c r="H1458" s="587"/>
      <c r="I1458" s="114"/>
      <c r="J1458" s="118"/>
      <c r="K1458" s="115"/>
      <c r="L1458" s="116"/>
      <c r="M1458" s="116"/>
      <c r="N1458" s="117"/>
      <c r="O1458" s="118"/>
      <c r="P1458" s="118"/>
      <c r="Q1458" s="118"/>
      <c r="R1458" s="119"/>
      <c r="S1458" s="120"/>
      <c r="T1458" s="433" t="str">
        <f t="shared" si="465"/>
        <v/>
      </c>
      <c r="U1458" s="431">
        <f>SUM(T1458:T1464)</f>
        <v>0</v>
      </c>
      <c r="V1458" s="431" t="str">
        <f t="shared" si="466"/>
        <v/>
      </c>
      <c r="W1458" s="298"/>
      <c r="X1458" s="113" t="str">
        <f t="shared" si="472"/>
        <v/>
      </c>
      <c r="Y1458" s="113" t="str">
        <f t="shared" si="467"/>
        <v/>
      </c>
      <c r="Z1458" s="113" t="str">
        <f t="shared" si="468"/>
        <v/>
      </c>
      <c r="AA1458" s="119" t="str">
        <f t="shared" si="458"/>
        <v/>
      </c>
      <c r="AC1458" s="190" t="str">
        <f>AC1451</f>
        <v/>
      </c>
      <c r="AD1458" s="191" t="str">
        <f>AD1451</f>
        <v/>
      </c>
      <c r="AE1458" s="191" t="str">
        <f>AE1451</f>
        <v/>
      </c>
      <c r="AF1458" s="191" t="str">
        <f>AF1451</f>
        <v/>
      </c>
      <c r="AG1458" s="206">
        <f t="shared" si="469"/>
        <v>0</v>
      </c>
      <c r="AI1458" s="155" t="str">
        <f>IF(月報!G1458&lt;&gt;"",月報!G1458,"")</f>
        <v/>
      </c>
      <c r="AJ1458" s="122" t="str">
        <f>IF(月報!W1458&lt;&gt;"",月報!W1458*24,"")</f>
        <v/>
      </c>
      <c r="AK1458" s="122" t="str">
        <f>IF(月報!P1458&lt;&gt;"",月報!P1458,"")</f>
        <v/>
      </c>
      <c r="AL1458" s="122" t="str">
        <f>IF(月報!Q1458&lt;&gt;"",IF(月報!Q1458="平日残","",月報!Q1458),"")</f>
        <v/>
      </c>
      <c r="AM1458" s="122"/>
      <c r="AN1458" s="122" t="str">
        <f t="shared" si="457"/>
        <v/>
      </c>
      <c r="AO1458" s="122" t="str">
        <f>IF($E1458="","",VLOOKUP($E1458,カレンダマスタ!$A$5:$E$381,5,FALSE))</f>
        <v/>
      </c>
      <c r="AQ1458" s="195" t="str">
        <f>IF(G1458="","",IF(VLOOKUP(E1458,カレンダマスタ!$A$5:$D$381,4,FALSE)=0,"",1))</f>
        <v/>
      </c>
      <c r="AR1458" s="123" t="str">
        <f>IF($G1458="","",IF($AD1458="NSTC",INDEX(カレンダマスタ!$I$26:$O$31,MATCH($G1458,カレンダマスタ!$H$26:$H$31,1),MATCH($H1458,カレンダマスタ!$I$25:$O$25,1)),
IF($AD1458="CS本社",INDEX(カレンダマスタ!$I$36:$O$41,MATCH($G1458,カレンダマスタ!$H$36:$H$41,1),MATCH($H1458,カレンダマスタ!$I$35:$O$35,1)),
IF($AD1458="NS本社",INDEX(カレンダマスタ!$I$94:$O$99,MATCH($G1458,カレンダマスタ!$H$95:$H$100,1),MATCH($H1458,カレンダマスタ!$I$93:$O$93,1)),
IF($AD1458="ODC",INDEX(カレンダマスタ!$I$46:$O$51,MATCH($G1458,カレンダマスタ!$H$46:$H$51,1),MATCH($H1458,カレンダマスタ!$I$45:$O$45,1)),
IF($AD1458="NS東京TC",INDEX(カレンダマスタ!$I$56:$O$61,MATCH($G1458,カレンダマスタ!$H$56:$H$61,1),MATCH($H1458,カレンダマスタ!$I$55:$O$55,1)),""))))))</f>
        <v/>
      </c>
      <c r="AS1458" s="122" t="str">
        <f t="shared" si="470"/>
        <v/>
      </c>
      <c r="AU1458" s="124" t="str">
        <f>IF(E1458="","",VLOOKUP($E1458,カレンダマスタ!$A$4:$E$381,4,FALSE))</f>
        <v/>
      </c>
      <c r="AV1458" s="124" t="str">
        <f t="shared" si="459"/>
        <v/>
      </c>
      <c r="AW1458" s="124" t="str">
        <f t="shared" si="460"/>
        <v/>
      </c>
      <c r="AX1458" s="125" t="str">
        <f t="shared" si="461"/>
        <v/>
      </c>
      <c r="AY1458" s="125" t="str">
        <f t="shared" si="462"/>
        <v/>
      </c>
      <c r="AZ1458" s="114" t="str">
        <f>IF(AX1458&amp;AW1458="勤怠未設定","×",IF(AV1458="勤怠修正","×",IF(AC1458="外注","",IF(AA1458="",IF(AY1458&lt;&gt;"","×",""),IF(VLOOKUP(AA1458,カレンダマスタ!$H$66:$I$83,2,FALSE)&lt;&gt;AY1458,"×","OK")))))</f>
        <v/>
      </c>
      <c r="BC1458" s="124" t="str">
        <f>IF(E1458="","",VLOOKUP($E1458,カレンダマスタ!$A$4:$E$381,4,FALSE))</f>
        <v/>
      </c>
      <c r="BD1458" s="122" t="str">
        <f>IF(AC1458="社員","",IF(AG1458=0,"",IF(AD1458="NSTC",IF(COUNTIF(カレンダマスタ!$Q$5:$Q$32,G1458)=1,"OK","×"),
IF(AD1458="NS本社",IF(COUNTIF(カレンダマスタ!$T$5:$T$32,G1458)=1,"OK","×"),IF(COUNTIF(カレンダマスタ!$R$5:$R$32,G1458)=1,"OK","×")))))</f>
        <v/>
      </c>
      <c r="BE1458" s="122" t="str">
        <f>IF(AC1458="社員","",IF(G1458="","",IF(R1458&lt;&gt;"","",IF(AF1458="CS","OK",IF(VLOOKUP(E1458,カレンダマスタ!$A$5:$D$381,4,FALSE)&gt;0,"",IF(OR(G1458*24&gt;10.84,H1458*24&lt;14.5)=TRUE,"×","OK"))))))</f>
        <v/>
      </c>
      <c r="BF1458" s="122" t="str">
        <f t="shared" si="448"/>
        <v/>
      </c>
      <c r="BG1458" s="122" t="str">
        <f t="shared" si="454"/>
        <v/>
      </c>
      <c r="BI1458" s="114" t="str">
        <f t="shared" si="471"/>
        <v/>
      </c>
    </row>
    <row r="1459" spans="2:61">
      <c r="B1459" s="111"/>
      <c r="C1459" s="536"/>
      <c r="D1459" s="128"/>
      <c r="E1459" s="583"/>
      <c r="F1459" s="128"/>
      <c r="G1459" s="588"/>
      <c r="H1459" s="588"/>
      <c r="I1459" s="130"/>
      <c r="J1459" s="139"/>
      <c r="K1459" s="131"/>
      <c r="L1459" s="132"/>
      <c r="M1459" s="132"/>
      <c r="N1459" s="141"/>
      <c r="O1459" s="139"/>
      <c r="P1459" s="139"/>
      <c r="Q1459" s="139"/>
      <c r="R1459" s="133"/>
      <c r="S1459" s="134"/>
      <c r="T1459" s="434" t="str">
        <f t="shared" si="465"/>
        <v/>
      </c>
      <c r="U1459" s="429"/>
      <c r="V1459" s="429" t="str">
        <f t="shared" si="466"/>
        <v/>
      </c>
      <c r="W1459" s="298"/>
      <c r="X1459" s="129" t="str">
        <f t="shared" si="472"/>
        <v/>
      </c>
      <c r="Y1459" s="129" t="str">
        <f t="shared" si="467"/>
        <v/>
      </c>
      <c r="Z1459" s="129" t="str">
        <f t="shared" si="468"/>
        <v/>
      </c>
      <c r="AA1459" s="133" t="str">
        <f t="shared" si="458"/>
        <v/>
      </c>
      <c r="AC1459" s="186" t="str">
        <f>AC1451</f>
        <v/>
      </c>
      <c r="AD1459" s="187" t="str">
        <f>AD1451</f>
        <v/>
      </c>
      <c r="AE1459" s="187" t="str">
        <f>AE1451</f>
        <v/>
      </c>
      <c r="AF1459" s="187" t="str">
        <f>AF1451</f>
        <v/>
      </c>
      <c r="AG1459" s="204">
        <f t="shared" si="469"/>
        <v>0</v>
      </c>
      <c r="AI1459" s="135" t="str">
        <f>IF(月報!G1459&lt;&gt;"",月報!G1459,"")</f>
        <v/>
      </c>
      <c r="AJ1459" s="126" t="str">
        <f>IF(月報!W1459&lt;&gt;"",月報!W1459*24,"")</f>
        <v/>
      </c>
      <c r="AK1459" s="126" t="str">
        <f>IF(月報!P1459&lt;&gt;"",月報!P1459,"")</f>
        <v/>
      </c>
      <c r="AL1459" s="126" t="str">
        <f>IF(月報!Q1459&lt;&gt;"",IF(月報!Q1459="平日残","",月報!Q1459),"")</f>
        <v/>
      </c>
      <c r="AM1459" s="126"/>
      <c r="AN1459" s="126" t="str">
        <f t="shared" si="457"/>
        <v/>
      </c>
      <c r="AO1459" s="126" t="str">
        <f>IF($E1459="","",VLOOKUP($E1459,カレンダマスタ!$A$5:$E$381,5,FALSE))</f>
        <v/>
      </c>
      <c r="AQ1459" s="196" t="str">
        <f>IF(G1459="","",IF(VLOOKUP(E1459,カレンダマスタ!$A$5:$D$381,4,FALSE)=0,"",1))</f>
        <v/>
      </c>
      <c r="AR1459" s="136" t="str">
        <f>IF($G1459="","",IF($AD1459="NSTC",INDEX(カレンダマスタ!$I$26:$O$31,MATCH($G1459,カレンダマスタ!$H$26:$H$31,1),MATCH($H1459,カレンダマスタ!$I$25:$O$25,1)),
IF($AD1459="CS本社",INDEX(カレンダマスタ!$I$36:$O$41,MATCH($G1459,カレンダマスタ!$H$36:$H$41,1),MATCH($H1459,カレンダマスタ!$I$35:$O$35,1)),
IF($AD1459="NS本社",INDEX(カレンダマスタ!$I$94:$O$99,MATCH($G1459,カレンダマスタ!$H$95:$H$100,1),MATCH($H1459,カレンダマスタ!$I$93:$O$93,1)),
IF($AD1459="ODC",INDEX(カレンダマスタ!$I$46:$O$51,MATCH($G1459,カレンダマスタ!$H$46:$H$51,1),MATCH($H1459,カレンダマスタ!$I$45:$O$45,1)),
IF($AD1459="NS東京TC",INDEX(カレンダマスタ!$I$56:$O$61,MATCH($G1459,カレンダマスタ!$H$56:$H$61,1),MATCH($H1459,カレンダマスタ!$I$55:$O$55,1)),""))))))</f>
        <v/>
      </c>
      <c r="AS1459" s="126" t="str">
        <f t="shared" si="470"/>
        <v/>
      </c>
      <c r="AU1459" s="137" t="str">
        <f>IF(E1459="","",VLOOKUP($E1459,カレンダマスタ!$A$4:$E$381,4,FALSE))</f>
        <v/>
      </c>
      <c r="AV1459" s="137" t="str">
        <f t="shared" si="459"/>
        <v/>
      </c>
      <c r="AW1459" s="137" t="str">
        <f t="shared" si="460"/>
        <v/>
      </c>
      <c r="AX1459" s="138" t="str">
        <f t="shared" si="461"/>
        <v/>
      </c>
      <c r="AY1459" s="138" t="str">
        <f t="shared" si="462"/>
        <v/>
      </c>
      <c r="AZ1459" s="130" t="str">
        <f>IF(AX1459&amp;AW1459="勤怠未設定","×",IF(AV1459="勤怠修正","×",IF(AC1459="外注","",IF(AA1459="",IF(AY1459&lt;&gt;"","×",""),IF(VLOOKUP(AA1459,カレンダマスタ!$H$66:$I$83,2,FALSE)&lt;&gt;AY1459,"×","OK")))))</f>
        <v/>
      </c>
      <c r="BC1459" s="137" t="str">
        <f>IF(E1459="","",VLOOKUP($E1459,カレンダマスタ!$A$4:$E$381,4,FALSE))</f>
        <v/>
      </c>
      <c r="BD1459" s="126" t="str">
        <f>IF(AC1459="社員","",IF(AG1459=0,"",IF(AD1459="NSTC",IF(COUNTIF(カレンダマスタ!$Q$5:$Q$32,G1459)=1,"OK","×"),
IF(AD1459="NS本社",IF(COUNTIF(カレンダマスタ!$T$5:$T$32,G1459)=1,"OK","×"),IF(COUNTIF(カレンダマスタ!$R$5:$R$32,G1459)=1,"OK","×")))))</f>
        <v/>
      </c>
      <c r="BE1459" s="126" t="str">
        <f>IF(AC1459="社員","",IF(G1459="","",IF(R1459&lt;&gt;"","",IF(AF1459="CS","OK",IF(VLOOKUP(E1459,カレンダマスタ!$A$5:$D$381,4,FALSE)&gt;0,"",IF(OR(G1459*24&gt;10.84,H1459*24&lt;14.5)=TRUE,"×","OK"))))))</f>
        <v/>
      </c>
      <c r="BF1459" s="126" t="str">
        <f t="shared" si="448"/>
        <v/>
      </c>
      <c r="BG1459" s="126" t="str">
        <f t="shared" si="454"/>
        <v/>
      </c>
      <c r="BI1459" s="130" t="str">
        <f t="shared" si="471"/>
        <v/>
      </c>
    </row>
    <row r="1460" spans="2:61">
      <c r="B1460" s="111"/>
      <c r="C1460" s="536"/>
      <c r="D1460" s="128"/>
      <c r="E1460" s="583"/>
      <c r="F1460" s="128"/>
      <c r="G1460" s="588"/>
      <c r="H1460" s="588"/>
      <c r="I1460" s="130"/>
      <c r="J1460" s="139"/>
      <c r="K1460" s="131"/>
      <c r="L1460" s="132"/>
      <c r="M1460" s="132"/>
      <c r="N1460" s="141"/>
      <c r="O1460" s="139"/>
      <c r="P1460" s="139"/>
      <c r="Q1460" s="139"/>
      <c r="R1460" s="133"/>
      <c r="S1460" s="134"/>
      <c r="T1460" s="434" t="str">
        <f t="shared" si="465"/>
        <v/>
      </c>
      <c r="U1460" s="429"/>
      <c r="V1460" s="429" t="str">
        <f t="shared" si="466"/>
        <v/>
      </c>
      <c r="W1460" s="298"/>
      <c r="X1460" s="129" t="str">
        <f t="shared" si="472"/>
        <v/>
      </c>
      <c r="Y1460" s="129" t="str">
        <f t="shared" si="467"/>
        <v/>
      </c>
      <c r="Z1460" s="129" t="str">
        <f t="shared" si="468"/>
        <v/>
      </c>
      <c r="AA1460" s="133" t="str">
        <f t="shared" si="458"/>
        <v/>
      </c>
      <c r="AC1460" s="186" t="str">
        <f>AC1451</f>
        <v/>
      </c>
      <c r="AD1460" s="187" t="str">
        <f>AD1451</f>
        <v/>
      </c>
      <c r="AE1460" s="187" t="str">
        <f>AE1451</f>
        <v/>
      </c>
      <c r="AF1460" s="187" t="str">
        <f>AF1451</f>
        <v/>
      </c>
      <c r="AG1460" s="204">
        <f t="shared" si="469"/>
        <v>0</v>
      </c>
      <c r="AI1460" s="135" t="str">
        <f>IF(月報!G1460&lt;&gt;"",月報!G1460,"")</f>
        <v/>
      </c>
      <c r="AJ1460" s="126" t="str">
        <f>IF(月報!W1460&lt;&gt;"",月報!W1460*24,"")</f>
        <v/>
      </c>
      <c r="AK1460" s="126" t="str">
        <f>IF(月報!P1460&lt;&gt;"",月報!P1460,"")</f>
        <v/>
      </c>
      <c r="AL1460" s="126" t="str">
        <f>IF(月報!Q1460&lt;&gt;"",IF(月報!Q1460="平日残","",月報!Q1460),"")</f>
        <v/>
      </c>
      <c r="AM1460" s="126"/>
      <c r="AN1460" s="126" t="str">
        <f t="shared" si="457"/>
        <v/>
      </c>
      <c r="AO1460" s="126" t="str">
        <f>IF($E1460="","",VLOOKUP($E1460,カレンダマスタ!$A$5:$E$381,5,FALSE))</f>
        <v/>
      </c>
      <c r="AQ1460" s="196" t="str">
        <f>IF(G1460="","",IF(VLOOKUP(E1460,カレンダマスタ!$A$5:$D$381,4,FALSE)=0,"",1))</f>
        <v/>
      </c>
      <c r="AR1460" s="136" t="str">
        <f>IF($G1460="","",IF($AD1460="NSTC",INDEX(カレンダマスタ!$I$26:$O$31,MATCH($G1460,カレンダマスタ!$H$26:$H$31,1),MATCH($H1460,カレンダマスタ!$I$25:$O$25,1)),
IF($AD1460="CS本社",INDEX(カレンダマスタ!$I$36:$O$41,MATCH($G1460,カレンダマスタ!$H$36:$H$41,1),MATCH($H1460,カレンダマスタ!$I$35:$O$35,1)),
IF($AD1460="NS本社",INDEX(カレンダマスタ!$I$94:$O$99,MATCH($G1460,カレンダマスタ!$H$95:$H$100,1),MATCH($H1460,カレンダマスタ!$I$93:$O$93,1)),
IF($AD1460="ODC",INDEX(カレンダマスタ!$I$46:$O$51,MATCH($G1460,カレンダマスタ!$H$46:$H$51,1),MATCH($H1460,カレンダマスタ!$I$45:$O$45,1)),
IF($AD1460="NS東京TC",INDEX(カレンダマスタ!$I$56:$O$61,MATCH($G1460,カレンダマスタ!$H$56:$H$61,1),MATCH($H1460,カレンダマスタ!$I$55:$O$55,1)),""))))))</f>
        <v/>
      </c>
      <c r="AS1460" s="126" t="str">
        <f t="shared" si="470"/>
        <v/>
      </c>
      <c r="AU1460" s="137" t="str">
        <f>IF(E1460="","",VLOOKUP($E1460,カレンダマスタ!$A$4:$E$381,4,FALSE))</f>
        <v/>
      </c>
      <c r="AV1460" s="137" t="str">
        <f t="shared" si="459"/>
        <v/>
      </c>
      <c r="AW1460" s="137" t="str">
        <f t="shared" si="460"/>
        <v/>
      </c>
      <c r="AX1460" s="138" t="str">
        <f t="shared" si="461"/>
        <v/>
      </c>
      <c r="AY1460" s="138" t="str">
        <f t="shared" si="462"/>
        <v/>
      </c>
      <c r="AZ1460" s="130" t="str">
        <f>IF(AX1460&amp;AW1460="勤怠未設定","×",IF(AV1460="勤怠修正","×",IF(AC1460="外注","",IF(AA1460="",IF(AY1460&lt;&gt;"","×",""),IF(VLOOKUP(AA1460,カレンダマスタ!$H$66:$I$83,2,FALSE)&lt;&gt;AY1460,"×","OK")))))</f>
        <v/>
      </c>
      <c r="BC1460" s="137" t="str">
        <f>IF(E1460="","",VLOOKUP($E1460,カレンダマスタ!$A$4:$E$381,4,FALSE))</f>
        <v/>
      </c>
      <c r="BD1460" s="126" t="str">
        <f>IF(AC1460="社員","",IF(AG1460=0,"",IF(AD1460="NSTC",IF(COUNTIF(カレンダマスタ!$Q$5:$Q$32,G1460)=1,"OK","×"),
IF(AD1460="NS本社",IF(COUNTIF(カレンダマスタ!$T$5:$T$32,G1460)=1,"OK","×"),IF(COUNTIF(カレンダマスタ!$R$5:$R$32,G1460)=1,"OK","×")))))</f>
        <v/>
      </c>
      <c r="BE1460" s="126" t="str">
        <f>IF(AC1460="社員","",IF(G1460="","",IF(R1460&lt;&gt;"","",IF(AF1460="CS","OK",IF(VLOOKUP(E1460,カレンダマスタ!$A$5:$D$381,4,FALSE)&gt;0,"",IF(OR(G1460*24&gt;10.84,H1460*24&lt;14.5)=TRUE,"×","OK"))))))</f>
        <v/>
      </c>
      <c r="BF1460" s="126" t="str">
        <f t="shared" si="448"/>
        <v/>
      </c>
      <c r="BG1460" s="126" t="str">
        <f t="shared" si="454"/>
        <v/>
      </c>
      <c r="BI1460" s="130" t="str">
        <f t="shared" si="471"/>
        <v/>
      </c>
    </row>
    <row r="1461" spans="2:61">
      <c r="B1461" s="111"/>
      <c r="C1461" s="536"/>
      <c r="D1461" s="128"/>
      <c r="E1461" s="583"/>
      <c r="F1461" s="128"/>
      <c r="G1461" s="588"/>
      <c r="H1461" s="588"/>
      <c r="I1461" s="130"/>
      <c r="J1461" s="139"/>
      <c r="K1461" s="131"/>
      <c r="L1461" s="132"/>
      <c r="M1461" s="132"/>
      <c r="N1461" s="141"/>
      <c r="O1461" s="139"/>
      <c r="P1461" s="139"/>
      <c r="Q1461" s="139"/>
      <c r="R1461" s="133"/>
      <c r="S1461" s="134"/>
      <c r="T1461" s="434" t="str">
        <f t="shared" si="465"/>
        <v/>
      </c>
      <c r="U1461" s="429"/>
      <c r="V1461" s="429" t="str">
        <f t="shared" si="466"/>
        <v/>
      </c>
      <c r="W1461" s="298"/>
      <c r="X1461" s="129" t="str">
        <f t="shared" si="472"/>
        <v/>
      </c>
      <c r="Y1461" s="129" t="str">
        <f t="shared" si="467"/>
        <v/>
      </c>
      <c r="Z1461" s="129" t="str">
        <f t="shared" si="468"/>
        <v/>
      </c>
      <c r="AA1461" s="133" t="str">
        <f t="shared" si="458"/>
        <v/>
      </c>
      <c r="AC1461" s="186" t="str">
        <f>AC1451</f>
        <v/>
      </c>
      <c r="AD1461" s="187" t="str">
        <f>AD1451</f>
        <v/>
      </c>
      <c r="AE1461" s="187" t="str">
        <f>AE1451</f>
        <v/>
      </c>
      <c r="AF1461" s="187" t="str">
        <f>AF1451</f>
        <v/>
      </c>
      <c r="AG1461" s="204">
        <f t="shared" si="469"/>
        <v>0</v>
      </c>
      <c r="AI1461" s="140" t="str">
        <f>IF(月報!G1461&lt;&gt;"",月報!G1461,"")</f>
        <v/>
      </c>
      <c r="AJ1461" s="126" t="str">
        <f>IF(月報!W1461&lt;&gt;"",月報!W1461*24,"")</f>
        <v/>
      </c>
      <c r="AK1461" s="126" t="str">
        <f>IF(月報!P1461&lt;&gt;"",月報!P1461,"")</f>
        <v/>
      </c>
      <c r="AL1461" s="126" t="str">
        <f>IF(月報!Q1461&lt;&gt;"",IF(月報!Q1461="平日残","",月報!Q1461),"")</f>
        <v/>
      </c>
      <c r="AM1461" s="126"/>
      <c r="AN1461" s="126" t="str">
        <f t="shared" si="457"/>
        <v/>
      </c>
      <c r="AO1461" s="126" t="str">
        <f>IF($E1461="","",VLOOKUP($E1461,カレンダマスタ!$A$5:$E$381,5,FALSE))</f>
        <v/>
      </c>
      <c r="AQ1461" s="196" t="str">
        <f>IF(G1461="","",IF(VLOOKUP(E1461,カレンダマスタ!$A$5:$D$381,4,FALSE)=0,"",1))</f>
        <v/>
      </c>
      <c r="AR1461" s="136" t="str">
        <f>IF($G1461="","",IF($AD1461="NSTC",INDEX(カレンダマスタ!$I$26:$O$31,MATCH($G1461,カレンダマスタ!$H$26:$H$31,1),MATCH($H1461,カレンダマスタ!$I$25:$O$25,1)),
IF($AD1461="CS本社",INDEX(カレンダマスタ!$I$36:$O$41,MATCH($G1461,カレンダマスタ!$H$36:$H$41,1),MATCH($H1461,カレンダマスタ!$I$35:$O$35,1)),
IF($AD1461="NS本社",INDEX(カレンダマスタ!$I$94:$O$99,MATCH($G1461,カレンダマスタ!$H$95:$H$100,1),MATCH($H1461,カレンダマスタ!$I$93:$O$93,1)),
IF($AD1461="ODC",INDEX(カレンダマスタ!$I$46:$O$51,MATCH($G1461,カレンダマスタ!$H$46:$H$51,1),MATCH($H1461,カレンダマスタ!$I$45:$O$45,1)),
IF($AD1461="NS東京TC",INDEX(カレンダマスタ!$I$56:$O$61,MATCH($G1461,カレンダマスタ!$H$56:$H$61,1),MATCH($H1461,カレンダマスタ!$I$55:$O$55,1)),""))))))</f>
        <v/>
      </c>
      <c r="AS1461" s="126" t="str">
        <f t="shared" si="470"/>
        <v/>
      </c>
      <c r="AU1461" s="137" t="str">
        <f>IF(E1461="","",VLOOKUP($E1461,カレンダマスタ!$A$4:$E$381,4,FALSE))</f>
        <v/>
      </c>
      <c r="AV1461" s="137" t="str">
        <f t="shared" si="459"/>
        <v/>
      </c>
      <c r="AW1461" s="137" t="str">
        <f t="shared" si="460"/>
        <v/>
      </c>
      <c r="AX1461" s="138" t="str">
        <f t="shared" si="461"/>
        <v/>
      </c>
      <c r="AY1461" s="138" t="str">
        <f t="shared" si="462"/>
        <v/>
      </c>
      <c r="AZ1461" s="130" t="str">
        <f>IF(AX1461&amp;AW1461="勤怠未設定","×",IF(AV1461="勤怠修正","×",IF(AC1461="外注","",IF(AA1461="",IF(AY1461&lt;&gt;"","×",""),IF(VLOOKUP(AA1461,カレンダマスタ!$H$66:$I$83,2,FALSE)&lt;&gt;AY1461,"×","OK")))))</f>
        <v/>
      </c>
      <c r="BC1461" s="137" t="str">
        <f>IF(E1461="","",VLOOKUP($E1461,カレンダマスタ!$A$4:$E$381,4,FALSE))</f>
        <v/>
      </c>
      <c r="BD1461" s="126" t="str">
        <f>IF(AC1461="社員","",IF(AG1461=0,"",IF(AD1461="NSTC",IF(COUNTIF(カレンダマスタ!$Q$5:$Q$32,G1461)=1,"OK","×"),
IF(AD1461="NS本社",IF(COUNTIF(カレンダマスタ!$T$5:$T$32,G1461)=1,"OK","×"),IF(COUNTIF(カレンダマスタ!$R$5:$R$32,G1461)=1,"OK","×")))))</f>
        <v/>
      </c>
      <c r="BE1461" s="126" t="str">
        <f>IF(AC1461="社員","",IF(G1461="","",IF(R1461&lt;&gt;"","",IF(AF1461="CS","OK",IF(VLOOKUP(E1461,カレンダマスタ!$A$5:$D$381,4,FALSE)&gt;0,"",IF(OR(G1461*24&gt;10.84,H1461*24&lt;14.5)=TRUE,"×","OK"))))))</f>
        <v/>
      </c>
      <c r="BF1461" s="126" t="str">
        <f t="shared" si="448"/>
        <v/>
      </c>
      <c r="BG1461" s="126" t="str">
        <f t="shared" si="454"/>
        <v/>
      </c>
      <c r="BI1461" s="130" t="str">
        <f t="shared" si="471"/>
        <v/>
      </c>
    </row>
    <row r="1462" spans="2:61">
      <c r="B1462" s="111"/>
      <c r="C1462" s="536"/>
      <c r="D1462" s="128"/>
      <c r="E1462" s="583"/>
      <c r="F1462" s="128"/>
      <c r="G1462" s="588"/>
      <c r="H1462" s="588"/>
      <c r="I1462" s="130"/>
      <c r="J1462" s="139"/>
      <c r="K1462" s="131"/>
      <c r="L1462" s="132"/>
      <c r="M1462" s="132"/>
      <c r="N1462" s="141"/>
      <c r="O1462" s="139"/>
      <c r="P1462" s="139"/>
      <c r="Q1462" s="139"/>
      <c r="R1462" s="133"/>
      <c r="S1462" s="134"/>
      <c r="T1462" s="434" t="str">
        <f t="shared" si="465"/>
        <v/>
      </c>
      <c r="U1462" s="429"/>
      <c r="V1462" s="429" t="str">
        <f t="shared" si="466"/>
        <v/>
      </c>
      <c r="W1462" s="298"/>
      <c r="X1462" s="129" t="str">
        <f t="shared" si="472"/>
        <v/>
      </c>
      <c r="Y1462" s="129" t="str">
        <f t="shared" si="467"/>
        <v/>
      </c>
      <c r="Z1462" s="129" t="str">
        <f t="shared" si="468"/>
        <v/>
      </c>
      <c r="AA1462" s="133" t="str">
        <f t="shared" si="458"/>
        <v/>
      </c>
      <c r="AC1462" s="186" t="str">
        <f>AC1451</f>
        <v/>
      </c>
      <c r="AD1462" s="187" t="str">
        <f>AD1451</f>
        <v/>
      </c>
      <c r="AE1462" s="187" t="str">
        <f>AE1451</f>
        <v/>
      </c>
      <c r="AF1462" s="187" t="str">
        <f>AF1451</f>
        <v/>
      </c>
      <c r="AG1462" s="204">
        <f t="shared" si="469"/>
        <v>0</v>
      </c>
      <c r="AI1462" s="140" t="str">
        <f>IF(月報!G1462&lt;&gt;"",月報!G1462,"")</f>
        <v/>
      </c>
      <c r="AJ1462" s="126" t="str">
        <f>IF(月報!W1462&lt;&gt;"",月報!W1462*24,"")</f>
        <v/>
      </c>
      <c r="AK1462" s="126" t="str">
        <f>IF(月報!P1462&lt;&gt;"",月報!P1462,"")</f>
        <v/>
      </c>
      <c r="AL1462" s="126" t="str">
        <f>IF(月報!Q1462&lt;&gt;"",IF(月報!Q1462="平日残","",月報!Q1462),"")</f>
        <v/>
      </c>
      <c r="AM1462" s="126"/>
      <c r="AN1462" s="126" t="str">
        <f t="shared" si="457"/>
        <v/>
      </c>
      <c r="AO1462" s="126" t="str">
        <f>IF($E1462="","",VLOOKUP($E1462,カレンダマスタ!$A$5:$E$381,5,FALSE))</f>
        <v/>
      </c>
      <c r="AQ1462" s="196" t="str">
        <f>IF(G1462="","",IF(VLOOKUP(E1462,カレンダマスタ!$A$5:$D$381,4,FALSE)=0,"",1))</f>
        <v/>
      </c>
      <c r="AR1462" s="136" t="str">
        <f>IF($G1462="","",IF($AD1462="NSTC",INDEX(カレンダマスタ!$I$26:$O$31,MATCH($G1462,カレンダマスタ!$H$26:$H$31,1),MATCH($H1462,カレンダマスタ!$I$25:$O$25,1)),
IF($AD1462="CS本社",INDEX(カレンダマスタ!$I$36:$O$41,MATCH($G1462,カレンダマスタ!$H$36:$H$41,1),MATCH($H1462,カレンダマスタ!$I$35:$O$35,1)),
IF($AD1462="NS本社",INDEX(カレンダマスタ!$I$94:$O$99,MATCH($G1462,カレンダマスタ!$H$95:$H$100,1),MATCH($H1462,カレンダマスタ!$I$93:$O$93,1)),
IF($AD1462="ODC",INDEX(カレンダマスタ!$I$46:$O$51,MATCH($G1462,カレンダマスタ!$H$46:$H$51,1),MATCH($H1462,カレンダマスタ!$I$45:$O$45,1)),
IF($AD1462="NS東京TC",INDEX(カレンダマスタ!$I$56:$O$61,MATCH($G1462,カレンダマスタ!$H$56:$H$61,1),MATCH($H1462,カレンダマスタ!$I$55:$O$55,1)),""))))))</f>
        <v/>
      </c>
      <c r="AS1462" s="126" t="str">
        <f t="shared" si="470"/>
        <v/>
      </c>
      <c r="AU1462" s="137" t="str">
        <f>IF(E1462="","",VLOOKUP($E1462,カレンダマスタ!$A$4:$E$381,4,FALSE))</f>
        <v/>
      </c>
      <c r="AV1462" s="137" t="str">
        <f t="shared" si="459"/>
        <v/>
      </c>
      <c r="AW1462" s="137" t="str">
        <f t="shared" si="460"/>
        <v/>
      </c>
      <c r="AX1462" s="138" t="str">
        <f t="shared" si="461"/>
        <v/>
      </c>
      <c r="AY1462" s="138" t="str">
        <f t="shared" si="462"/>
        <v/>
      </c>
      <c r="AZ1462" s="130" t="str">
        <f>IF(AX1462&amp;AW1462="勤怠未設定","×",IF(AV1462="勤怠修正","×",IF(AC1462="外注","",IF(AA1462="",IF(AY1462&lt;&gt;"","×",""),IF(VLOOKUP(AA1462,カレンダマスタ!$H$66:$I$83,2,FALSE)&lt;&gt;AY1462,"×","OK")))))</f>
        <v/>
      </c>
      <c r="BC1462" s="137" t="str">
        <f>IF(E1462="","",VLOOKUP($E1462,カレンダマスタ!$A$4:$E$381,4,FALSE))</f>
        <v/>
      </c>
      <c r="BD1462" s="126" t="str">
        <f>IF(AC1462="社員","",IF(AG1462=0,"",IF(AD1462="NSTC",IF(COUNTIF(カレンダマスタ!$Q$5:$Q$32,G1462)=1,"OK","×"),
IF(AD1462="NS本社",IF(COUNTIF(カレンダマスタ!$T$5:$T$32,G1462)=1,"OK","×"),IF(COUNTIF(カレンダマスタ!$R$5:$R$32,G1462)=1,"OK","×")))))</f>
        <v/>
      </c>
      <c r="BE1462" s="126" t="str">
        <f>IF(AC1462="社員","",IF(G1462="","",IF(R1462&lt;&gt;"","",IF(AF1462="CS","OK",IF(VLOOKUP(E1462,カレンダマスタ!$A$5:$D$381,4,FALSE)&gt;0,"",IF(OR(G1462*24&gt;10.84,H1462*24&lt;14.5)=TRUE,"×","OK"))))))</f>
        <v/>
      </c>
      <c r="BF1462" s="126" t="str">
        <f t="shared" si="448"/>
        <v/>
      </c>
      <c r="BG1462" s="126" t="str">
        <f t="shared" si="454"/>
        <v/>
      </c>
      <c r="BI1462" s="130" t="str">
        <f t="shared" si="471"/>
        <v/>
      </c>
    </row>
    <row r="1463" spans="2:61">
      <c r="B1463" s="111"/>
      <c r="C1463" s="536"/>
      <c r="D1463" s="128"/>
      <c r="E1463" s="583"/>
      <c r="F1463" s="128"/>
      <c r="G1463" s="588"/>
      <c r="H1463" s="588"/>
      <c r="I1463" s="130"/>
      <c r="J1463" s="139"/>
      <c r="K1463" s="131"/>
      <c r="L1463" s="132"/>
      <c r="M1463" s="132"/>
      <c r="N1463" s="141"/>
      <c r="O1463" s="139"/>
      <c r="P1463" s="139"/>
      <c r="Q1463" s="139"/>
      <c r="R1463" s="133"/>
      <c r="S1463" s="134"/>
      <c r="T1463" s="434" t="str">
        <f t="shared" si="465"/>
        <v/>
      </c>
      <c r="U1463" s="429"/>
      <c r="V1463" s="429" t="str">
        <f t="shared" si="466"/>
        <v/>
      </c>
      <c r="W1463" s="298"/>
      <c r="X1463" s="129" t="str">
        <f t="shared" si="472"/>
        <v/>
      </c>
      <c r="Y1463" s="129" t="str">
        <f t="shared" si="467"/>
        <v/>
      </c>
      <c r="Z1463" s="129" t="str">
        <f t="shared" si="468"/>
        <v/>
      </c>
      <c r="AA1463" s="133" t="str">
        <f t="shared" si="458"/>
        <v/>
      </c>
      <c r="AC1463" s="186" t="str">
        <f>AC1451</f>
        <v/>
      </c>
      <c r="AD1463" s="187" t="str">
        <f>AD1451</f>
        <v/>
      </c>
      <c r="AE1463" s="187" t="str">
        <f>AE1451</f>
        <v/>
      </c>
      <c r="AF1463" s="187" t="str">
        <f>AF1451</f>
        <v/>
      </c>
      <c r="AG1463" s="204">
        <f t="shared" si="469"/>
        <v>0</v>
      </c>
      <c r="AI1463" s="140" t="str">
        <f>IF(月報!G1463&lt;&gt;"",月報!G1463,"")</f>
        <v/>
      </c>
      <c r="AJ1463" s="126" t="str">
        <f>IF(月報!W1463&lt;&gt;"",月報!W1463*24,"")</f>
        <v/>
      </c>
      <c r="AK1463" s="126" t="str">
        <f>IF(月報!P1463&lt;&gt;"",月報!P1463,"")</f>
        <v/>
      </c>
      <c r="AL1463" s="126" t="str">
        <f>IF(月報!Q1463&lt;&gt;"",IF(月報!Q1463="平日残","",月報!Q1463),"")</f>
        <v/>
      </c>
      <c r="AM1463" s="126"/>
      <c r="AN1463" s="126" t="str">
        <f t="shared" si="457"/>
        <v/>
      </c>
      <c r="AO1463" s="126" t="str">
        <f>IF($E1463="","",VLOOKUP($E1463,カレンダマスタ!$A$5:$E$381,5,FALSE))</f>
        <v/>
      </c>
      <c r="AQ1463" s="196" t="str">
        <f>IF(G1463="","",IF(VLOOKUP(E1463,カレンダマスタ!$A$5:$D$381,4,FALSE)=0,"",1))</f>
        <v/>
      </c>
      <c r="AR1463" s="136" t="str">
        <f>IF($G1463="","",IF($AD1463="NSTC",INDEX(カレンダマスタ!$I$26:$O$31,MATCH($G1463,カレンダマスタ!$H$26:$H$31,1),MATCH($H1463,カレンダマスタ!$I$25:$O$25,1)),
IF($AD1463="CS本社",INDEX(カレンダマスタ!$I$36:$O$41,MATCH($G1463,カレンダマスタ!$H$36:$H$41,1),MATCH($H1463,カレンダマスタ!$I$35:$O$35,1)),
IF($AD1463="NS本社",INDEX(カレンダマスタ!$I$94:$O$99,MATCH($G1463,カレンダマスタ!$H$95:$H$100,1),MATCH($H1463,カレンダマスタ!$I$93:$O$93,1)),
IF($AD1463="ODC",INDEX(カレンダマスタ!$I$46:$O$51,MATCH($G1463,カレンダマスタ!$H$46:$H$51,1),MATCH($H1463,カレンダマスタ!$I$45:$O$45,1)),
IF($AD1463="NS東京TC",INDEX(カレンダマスタ!$I$56:$O$61,MATCH($G1463,カレンダマスタ!$H$56:$H$61,1),MATCH($H1463,カレンダマスタ!$I$55:$O$55,1)),""))))))</f>
        <v/>
      </c>
      <c r="AS1463" s="126" t="str">
        <f t="shared" si="470"/>
        <v/>
      </c>
      <c r="AU1463" s="137" t="str">
        <f>IF(E1463="","",VLOOKUP($E1463,カレンダマスタ!$A$4:$E$381,4,FALSE))</f>
        <v/>
      </c>
      <c r="AV1463" s="137" t="str">
        <f t="shared" si="459"/>
        <v/>
      </c>
      <c r="AW1463" s="137" t="str">
        <f t="shared" si="460"/>
        <v/>
      </c>
      <c r="AX1463" s="138" t="str">
        <f t="shared" si="461"/>
        <v/>
      </c>
      <c r="AY1463" s="138" t="str">
        <f t="shared" si="462"/>
        <v/>
      </c>
      <c r="AZ1463" s="130" t="str">
        <f>IF(AX1463&amp;AW1463="勤怠未設定","×",IF(AV1463="勤怠修正","×",IF(AC1463="外注","",IF(AA1463="",IF(AY1463&lt;&gt;"","×",""),IF(VLOOKUP(AA1463,カレンダマスタ!$H$66:$I$83,2,FALSE)&lt;&gt;AY1463,"×","OK")))))</f>
        <v/>
      </c>
      <c r="BC1463" s="137" t="str">
        <f>IF(E1463="","",VLOOKUP($E1463,カレンダマスタ!$A$4:$E$381,4,FALSE))</f>
        <v/>
      </c>
      <c r="BD1463" s="126" t="str">
        <f>IF(AC1463="社員","",IF(AG1463=0,"",IF(AD1463="NSTC",IF(COUNTIF(カレンダマスタ!$Q$5:$Q$32,G1463)=1,"OK","×"),
IF(AD1463="NS本社",IF(COUNTIF(カレンダマスタ!$T$5:$T$32,G1463)=1,"OK","×"),IF(COUNTIF(カレンダマスタ!$R$5:$R$32,G1463)=1,"OK","×")))))</f>
        <v/>
      </c>
      <c r="BE1463" s="126" t="str">
        <f>IF(AC1463="社員","",IF(G1463="","",IF(R1463&lt;&gt;"","",IF(AF1463="CS","OK",IF(VLOOKUP(E1463,カレンダマスタ!$A$5:$D$381,4,FALSE)&gt;0,"",IF(OR(G1463*24&gt;10.84,H1463*24&lt;14.5)=TRUE,"×","OK"))))))</f>
        <v/>
      </c>
      <c r="BF1463" s="126" t="str">
        <f t="shared" si="448"/>
        <v/>
      </c>
      <c r="BG1463" s="126" t="str">
        <f t="shared" si="454"/>
        <v/>
      </c>
      <c r="BI1463" s="130" t="str">
        <f t="shared" si="471"/>
        <v/>
      </c>
    </row>
    <row r="1464" spans="2:61">
      <c r="B1464" s="111"/>
      <c r="C1464" s="537"/>
      <c r="D1464" s="142"/>
      <c r="E1464" s="584"/>
      <c r="F1464" s="142"/>
      <c r="G1464" s="589"/>
      <c r="H1464" s="589"/>
      <c r="I1464" s="144"/>
      <c r="J1464" s="148"/>
      <c r="K1464" s="145"/>
      <c r="L1464" s="146"/>
      <c r="M1464" s="146"/>
      <c r="N1464" s="147"/>
      <c r="O1464" s="148"/>
      <c r="P1464" s="148"/>
      <c r="Q1464" s="148"/>
      <c r="R1464" s="149"/>
      <c r="S1464" s="156"/>
      <c r="T1464" s="435" t="str">
        <f t="shared" si="465"/>
        <v/>
      </c>
      <c r="U1464" s="430"/>
      <c r="V1464" s="430" t="str">
        <f t="shared" si="466"/>
        <v/>
      </c>
      <c r="W1464" s="298"/>
      <c r="X1464" s="143" t="str">
        <f t="shared" si="472"/>
        <v/>
      </c>
      <c r="Y1464" s="143" t="str">
        <f t="shared" si="467"/>
        <v/>
      </c>
      <c r="Z1464" s="143" t="str">
        <f t="shared" si="468"/>
        <v/>
      </c>
      <c r="AA1464" s="149" t="str">
        <f t="shared" si="458"/>
        <v/>
      </c>
      <c r="AC1464" s="188" t="str">
        <f>AC1451</f>
        <v/>
      </c>
      <c r="AD1464" s="189" t="str">
        <f>AD1451</f>
        <v/>
      </c>
      <c r="AE1464" s="189" t="str">
        <f>AE1451</f>
        <v/>
      </c>
      <c r="AF1464" s="189" t="str">
        <f>AF1451</f>
        <v/>
      </c>
      <c r="AG1464" s="205">
        <f t="shared" si="469"/>
        <v>0</v>
      </c>
      <c r="AI1464" s="157" t="str">
        <f>IF(月報!G1464&lt;&gt;"",月報!G1464,"")</f>
        <v/>
      </c>
      <c r="AJ1464" s="151" t="str">
        <f>IF(月報!W1464&lt;&gt;"",月報!W1464*24,"")</f>
        <v/>
      </c>
      <c r="AK1464" s="151" t="str">
        <f>IF(月報!P1464&lt;&gt;"",月報!P1464,"")</f>
        <v/>
      </c>
      <c r="AL1464" s="151" t="str">
        <f>IF(月報!Q1464&lt;&gt;"",IF(月報!Q1464="平日残","",月報!Q1464),"")</f>
        <v/>
      </c>
      <c r="AM1464" s="151"/>
      <c r="AN1464" s="151" t="str">
        <f t="shared" si="457"/>
        <v/>
      </c>
      <c r="AO1464" s="151" t="str">
        <f>IF($E1464="","",VLOOKUP($E1464,カレンダマスタ!$A$5:$E$381,5,FALSE))</f>
        <v/>
      </c>
      <c r="AQ1464" s="197" t="str">
        <f>IF(G1464="","",IF(VLOOKUP(E1464,カレンダマスタ!$A$5:$D$381,4,FALSE)=0,"",1))</f>
        <v/>
      </c>
      <c r="AR1464" s="152" t="str">
        <f>IF($G1464="","",IF($AD1464="NSTC",INDEX(カレンダマスタ!$I$26:$O$31,MATCH($G1464,カレンダマスタ!$H$26:$H$31,1),MATCH($H1464,カレンダマスタ!$I$25:$O$25,1)),
IF($AD1464="CS本社",INDEX(カレンダマスタ!$I$36:$O$41,MATCH($G1464,カレンダマスタ!$H$36:$H$41,1),MATCH($H1464,カレンダマスタ!$I$35:$O$35,1)),
IF($AD1464="NS本社",INDEX(カレンダマスタ!$I$94:$O$99,MATCH($G1464,カレンダマスタ!$H$95:$H$100,1),MATCH($H1464,カレンダマスタ!$I$93:$O$93,1)),
IF($AD1464="ODC",INDEX(カレンダマスタ!$I$46:$O$51,MATCH($G1464,カレンダマスタ!$H$46:$H$51,1),MATCH($H1464,カレンダマスタ!$I$45:$O$45,1)),
IF($AD1464="NS東京TC",INDEX(カレンダマスタ!$I$56:$O$61,MATCH($G1464,カレンダマスタ!$H$56:$H$61,1),MATCH($H1464,カレンダマスタ!$I$55:$O$55,1)),""))))))</f>
        <v/>
      </c>
      <c r="AS1464" s="151" t="str">
        <f t="shared" si="470"/>
        <v/>
      </c>
      <c r="AU1464" s="153" t="str">
        <f>IF(E1464="","",VLOOKUP($E1464,カレンダマスタ!$A$4:$E$381,4,FALSE))</f>
        <v/>
      </c>
      <c r="AV1464" s="153" t="str">
        <f t="shared" si="459"/>
        <v/>
      </c>
      <c r="AW1464" s="153" t="str">
        <f t="shared" si="460"/>
        <v/>
      </c>
      <c r="AX1464" s="154" t="str">
        <f t="shared" si="461"/>
        <v/>
      </c>
      <c r="AY1464" s="154" t="str">
        <f t="shared" si="462"/>
        <v/>
      </c>
      <c r="AZ1464" s="144" t="str">
        <f>IF(AX1464&amp;AW1464="勤怠未設定","×",IF(AV1464="勤怠修正","×",IF(AC1464="外注","",IF(AA1464="",IF(AY1464&lt;&gt;"","×",""),IF(VLOOKUP(AA1464,カレンダマスタ!$H$66:$I$83,2,FALSE)&lt;&gt;AY1464,"×","OK")))))</f>
        <v/>
      </c>
      <c r="BC1464" s="153" t="str">
        <f>IF(E1464="","",VLOOKUP($E1464,カレンダマスタ!$A$4:$E$381,4,FALSE))</f>
        <v/>
      </c>
      <c r="BD1464" s="151" t="str">
        <f>IF(AC1464="社員","",IF(AG1464=0,"",IF(AD1464="NSTC",IF(COUNTIF(カレンダマスタ!$Q$5:$Q$32,G1464)=1,"OK","×"),
IF(AD1464="NS本社",IF(COUNTIF(カレンダマスタ!$T$5:$T$32,G1464)=1,"OK","×"),IF(COUNTIF(カレンダマスタ!$R$5:$R$32,G1464)=1,"OK","×")))))</f>
        <v/>
      </c>
      <c r="BE1464" s="151" t="str">
        <f>IF(AC1464="社員","",IF(G1464="","",IF(R1464&lt;&gt;"","",IF(AF1464="CS","OK",IF(VLOOKUP(E1464,カレンダマスタ!$A$5:$D$381,4,FALSE)&gt;0,"",IF(OR(G1464*24&gt;10.84,H1464*24&lt;14.5)=TRUE,"×","OK"))))))</f>
        <v/>
      </c>
      <c r="BF1464" s="151" t="str">
        <f t="shared" ref="BF1464:BF1527" si="473">IF(AC1464="外注",AN1464,IF(G1464="",IF(AJ1464="","","週報未入力"),IF(AJ1464="","TW未入力","")))</f>
        <v/>
      </c>
      <c r="BG1464" s="151" t="str">
        <f t="shared" si="454"/>
        <v/>
      </c>
      <c r="BI1464" s="144" t="str">
        <f t="shared" si="471"/>
        <v/>
      </c>
    </row>
    <row r="1465" spans="2:61">
      <c r="B1465" s="111"/>
      <c r="C1465" s="535"/>
      <c r="D1465" s="112"/>
      <c r="E1465" s="582"/>
      <c r="F1465" s="112"/>
      <c r="G1465" s="587"/>
      <c r="H1465" s="587"/>
      <c r="I1465" s="114"/>
      <c r="J1465" s="118"/>
      <c r="K1465" s="115"/>
      <c r="L1465" s="116"/>
      <c r="M1465" s="116"/>
      <c r="N1465" s="117"/>
      <c r="O1465" s="118"/>
      <c r="P1465" s="118"/>
      <c r="Q1465" s="118"/>
      <c r="R1465" s="119"/>
      <c r="S1465" s="120"/>
      <c r="T1465" s="433" t="str">
        <f t="shared" si="465"/>
        <v/>
      </c>
      <c r="U1465" s="431">
        <f>SUM(T1465:T1471)</f>
        <v>0</v>
      </c>
      <c r="V1465" s="431" t="str">
        <f t="shared" si="466"/>
        <v/>
      </c>
      <c r="W1465" s="298"/>
      <c r="X1465" s="113" t="str">
        <f t="shared" si="472"/>
        <v/>
      </c>
      <c r="Y1465" s="113" t="str">
        <f t="shared" si="467"/>
        <v/>
      </c>
      <c r="Z1465" s="113" t="str">
        <f t="shared" si="468"/>
        <v/>
      </c>
      <c r="AA1465" s="119" t="str">
        <f t="shared" si="458"/>
        <v/>
      </c>
      <c r="AC1465" s="190" t="str">
        <f>AC1451</f>
        <v/>
      </c>
      <c r="AD1465" s="191" t="str">
        <f>AD1451</f>
        <v/>
      </c>
      <c r="AE1465" s="191" t="str">
        <f>AE1451</f>
        <v/>
      </c>
      <c r="AF1465" s="191" t="str">
        <f>AF1451</f>
        <v/>
      </c>
      <c r="AG1465" s="206">
        <f t="shared" si="469"/>
        <v>0</v>
      </c>
      <c r="AI1465" s="158" t="str">
        <f>IF(月報!G1465&lt;&gt;"",月報!G1465,"")</f>
        <v/>
      </c>
      <c r="AJ1465" s="122" t="str">
        <f>IF(月報!W1465&lt;&gt;"",月報!W1465*24,"")</f>
        <v/>
      </c>
      <c r="AK1465" s="122" t="str">
        <f>IF(月報!P1465&lt;&gt;"",月報!P1465,"")</f>
        <v/>
      </c>
      <c r="AL1465" s="122" t="str">
        <f>IF(月報!Q1465&lt;&gt;"",IF(月報!Q1465="平日残","",月報!Q1465),"")</f>
        <v/>
      </c>
      <c r="AM1465" s="122"/>
      <c r="AN1465" s="122" t="str">
        <f t="shared" si="457"/>
        <v/>
      </c>
      <c r="AO1465" s="122" t="str">
        <f>IF($E1465="","",VLOOKUP($E1465,カレンダマスタ!$A$5:$E$381,5,FALSE))</f>
        <v/>
      </c>
      <c r="AQ1465" s="195" t="str">
        <f>IF(G1465="","",IF(VLOOKUP(E1465,カレンダマスタ!$A$5:$D$381,4,FALSE)=0,"",1))</f>
        <v/>
      </c>
      <c r="AR1465" s="123" t="str">
        <f>IF($G1465="","",IF($AD1465="NSTC",INDEX(カレンダマスタ!$I$26:$O$31,MATCH($G1465,カレンダマスタ!$H$26:$H$31,1),MATCH($H1465,カレンダマスタ!$I$25:$O$25,1)),
IF($AD1465="CS本社",INDEX(カレンダマスタ!$I$36:$O$41,MATCH($G1465,カレンダマスタ!$H$36:$H$41,1),MATCH($H1465,カレンダマスタ!$I$35:$O$35,1)),
IF($AD1465="NS本社",INDEX(カレンダマスタ!$I$94:$O$99,MATCH($G1465,カレンダマスタ!$H$95:$H$100,1),MATCH($H1465,カレンダマスタ!$I$93:$O$93,1)),
IF($AD1465="ODC",INDEX(カレンダマスタ!$I$46:$O$51,MATCH($G1465,カレンダマスタ!$H$46:$H$51,1),MATCH($H1465,カレンダマスタ!$I$45:$O$45,1)),
IF($AD1465="NS東京TC",INDEX(カレンダマスタ!$I$56:$O$61,MATCH($G1465,カレンダマスタ!$H$56:$H$61,1),MATCH($H1465,カレンダマスタ!$I$55:$O$55,1)),""))))))</f>
        <v/>
      </c>
      <c r="AS1465" s="122" t="str">
        <f t="shared" si="470"/>
        <v/>
      </c>
      <c r="AU1465" s="124" t="str">
        <f>IF(E1465="","",VLOOKUP($E1465,カレンダマスタ!$A$4:$E$381,4,FALSE))</f>
        <v/>
      </c>
      <c r="AV1465" s="124" t="str">
        <f t="shared" si="459"/>
        <v/>
      </c>
      <c r="AW1465" s="124" t="str">
        <f t="shared" si="460"/>
        <v/>
      </c>
      <c r="AX1465" s="125" t="str">
        <f t="shared" si="461"/>
        <v/>
      </c>
      <c r="AY1465" s="125" t="str">
        <f t="shared" si="462"/>
        <v/>
      </c>
      <c r="AZ1465" s="114" t="str">
        <f>IF(AX1465&amp;AW1465="勤怠未設定","×",IF(AV1465="勤怠修正","×",IF(AC1465="外注","",IF(AA1465="",IF(AY1465&lt;&gt;"","×",""),IF(VLOOKUP(AA1465,カレンダマスタ!$H$66:$I$83,2,FALSE)&lt;&gt;AY1465,"×","OK")))))</f>
        <v/>
      </c>
      <c r="BC1465" s="124" t="str">
        <f>IF(E1465="","",VLOOKUP($E1465,カレンダマスタ!$A$4:$E$381,4,FALSE))</f>
        <v/>
      </c>
      <c r="BD1465" s="122" t="str">
        <f>IF(AC1465="社員","",IF(AG1465=0,"",IF(AD1465="NSTC",IF(COUNTIF(カレンダマスタ!$Q$5:$Q$32,G1465)=1,"OK","×"),
IF(AD1465="NS本社",IF(COUNTIF(カレンダマスタ!$T$5:$T$32,G1465)=1,"OK","×"),IF(COUNTIF(カレンダマスタ!$R$5:$R$32,G1465)=1,"OK","×")))))</f>
        <v/>
      </c>
      <c r="BE1465" s="122" t="str">
        <f>IF(AC1465="社員","",IF(G1465="","",IF(R1465&lt;&gt;"","",IF(AF1465="CS","OK",IF(VLOOKUP(E1465,カレンダマスタ!$A$5:$D$381,4,FALSE)&gt;0,"",IF(OR(G1465*24&gt;10.84,H1465*24&lt;14.5)=TRUE,"×","OK"))))))</f>
        <v/>
      </c>
      <c r="BF1465" s="122" t="str">
        <f t="shared" si="473"/>
        <v/>
      </c>
      <c r="BG1465" s="122" t="str">
        <f t="shared" si="454"/>
        <v/>
      </c>
      <c r="BI1465" s="114" t="str">
        <f t="shared" si="471"/>
        <v/>
      </c>
    </row>
    <row r="1466" spans="2:61">
      <c r="B1466" s="111"/>
      <c r="C1466" s="536"/>
      <c r="D1466" s="128"/>
      <c r="E1466" s="583"/>
      <c r="F1466" s="128"/>
      <c r="G1466" s="588"/>
      <c r="H1466" s="588"/>
      <c r="I1466" s="130"/>
      <c r="J1466" s="139"/>
      <c r="K1466" s="131"/>
      <c r="L1466" s="132"/>
      <c r="M1466" s="132"/>
      <c r="N1466" s="141"/>
      <c r="O1466" s="139"/>
      <c r="P1466" s="139"/>
      <c r="Q1466" s="139"/>
      <c r="R1466" s="133"/>
      <c r="S1466" s="134"/>
      <c r="T1466" s="434" t="str">
        <f t="shared" si="465"/>
        <v/>
      </c>
      <c r="U1466" s="429"/>
      <c r="V1466" s="429" t="str">
        <f t="shared" si="466"/>
        <v/>
      </c>
      <c r="W1466" s="298"/>
      <c r="X1466" s="129" t="str">
        <f t="shared" si="472"/>
        <v/>
      </c>
      <c r="Y1466" s="129" t="str">
        <f t="shared" si="467"/>
        <v/>
      </c>
      <c r="Z1466" s="129" t="str">
        <f t="shared" si="468"/>
        <v/>
      </c>
      <c r="AA1466" s="133" t="str">
        <f t="shared" si="458"/>
        <v/>
      </c>
      <c r="AC1466" s="186" t="str">
        <f>AC1451</f>
        <v/>
      </c>
      <c r="AD1466" s="187" t="str">
        <f>AD1451</f>
        <v/>
      </c>
      <c r="AE1466" s="187" t="str">
        <f>AE1451</f>
        <v/>
      </c>
      <c r="AF1466" s="187" t="str">
        <f>AF1451</f>
        <v/>
      </c>
      <c r="AG1466" s="204">
        <f t="shared" si="469"/>
        <v>0</v>
      </c>
      <c r="AI1466" s="135" t="str">
        <f>IF(月報!G1466&lt;&gt;"",月報!G1466,"")</f>
        <v/>
      </c>
      <c r="AJ1466" s="126" t="str">
        <f>IF(月報!W1466&lt;&gt;"",月報!W1466*24,"")</f>
        <v/>
      </c>
      <c r="AK1466" s="126" t="str">
        <f>IF(月報!P1466&lt;&gt;"",月報!P1466,"")</f>
        <v/>
      </c>
      <c r="AL1466" s="126" t="str">
        <f>IF(月報!Q1466&lt;&gt;"",IF(月報!Q1466="平日残","",月報!Q1466),"")</f>
        <v/>
      </c>
      <c r="AM1466" s="126"/>
      <c r="AN1466" s="126" t="str">
        <f t="shared" si="457"/>
        <v/>
      </c>
      <c r="AO1466" s="126" t="str">
        <f>IF($E1466="","",VLOOKUP($E1466,カレンダマスタ!$A$5:$E$381,5,FALSE))</f>
        <v/>
      </c>
      <c r="AQ1466" s="196" t="str">
        <f>IF(G1466="","",IF(VLOOKUP(E1466,カレンダマスタ!$A$5:$D$381,4,FALSE)=0,"",1))</f>
        <v/>
      </c>
      <c r="AR1466" s="136" t="str">
        <f>IF($G1466="","",IF($AD1466="NSTC",INDEX(カレンダマスタ!$I$26:$O$31,MATCH($G1466,カレンダマスタ!$H$26:$H$31,1),MATCH($H1466,カレンダマスタ!$I$25:$O$25,1)),
IF($AD1466="CS本社",INDEX(カレンダマスタ!$I$36:$O$41,MATCH($G1466,カレンダマスタ!$H$36:$H$41,1),MATCH($H1466,カレンダマスタ!$I$35:$O$35,1)),
IF($AD1466="NS本社",INDEX(カレンダマスタ!$I$94:$O$99,MATCH($G1466,カレンダマスタ!$H$95:$H$100,1),MATCH($H1466,カレンダマスタ!$I$93:$O$93,1)),
IF($AD1466="ODC",INDEX(カレンダマスタ!$I$46:$O$51,MATCH($G1466,カレンダマスタ!$H$46:$H$51,1),MATCH($H1466,カレンダマスタ!$I$45:$O$45,1)),
IF($AD1466="NS東京TC",INDEX(カレンダマスタ!$I$56:$O$61,MATCH($G1466,カレンダマスタ!$H$56:$H$61,1),MATCH($H1466,カレンダマスタ!$I$55:$O$55,1)),""))))))</f>
        <v/>
      </c>
      <c r="AS1466" s="126" t="str">
        <f t="shared" si="470"/>
        <v/>
      </c>
      <c r="AU1466" s="137" t="str">
        <f>IF(E1466="","",VLOOKUP($E1466,カレンダマスタ!$A$4:$E$381,4,FALSE))</f>
        <v/>
      </c>
      <c r="AV1466" s="137" t="str">
        <f t="shared" si="459"/>
        <v/>
      </c>
      <c r="AW1466" s="137" t="str">
        <f t="shared" si="460"/>
        <v/>
      </c>
      <c r="AX1466" s="138" t="str">
        <f t="shared" si="461"/>
        <v/>
      </c>
      <c r="AY1466" s="138" t="str">
        <f t="shared" si="462"/>
        <v/>
      </c>
      <c r="AZ1466" s="130" t="str">
        <f>IF(AX1466&amp;AW1466="勤怠未設定","×",IF(AV1466="勤怠修正","×",IF(AC1466="外注","",IF(AA1466="",IF(AY1466&lt;&gt;"","×",""),IF(VLOOKUP(AA1466,カレンダマスタ!$H$66:$I$83,2,FALSE)&lt;&gt;AY1466,"×","OK")))))</f>
        <v/>
      </c>
      <c r="BC1466" s="137" t="str">
        <f>IF(E1466="","",VLOOKUP($E1466,カレンダマスタ!$A$4:$E$381,4,FALSE))</f>
        <v/>
      </c>
      <c r="BD1466" s="126" t="str">
        <f>IF(AC1466="社員","",IF(AG1466=0,"",IF(AD1466="NSTC",IF(COUNTIF(カレンダマスタ!$Q$5:$Q$32,G1466)=1,"OK","×"),
IF(AD1466="NS本社",IF(COUNTIF(カレンダマスタ!$T$5:$T$32,G1466)=1,"OK","×"),IF(COUNTIF(カレンダマスタ!$R$5:$R$32,G1466)=1,"OK","×")))))</f>
        <v/>
      </c>
      <c r="BE1466" s="126" t="str">
        <f>IF(AC1466="社員","",IF(G1466="","",IF(R1466&lt;&gt;"","",IF(AF1466="CS","OK",IF(VLOOKUP(E1466,カレンダマスタ!$A$5:$D$381,4,FALSE)&gt;0,"",IF(OR(G1466*24&gt;10.84,H1466*24&lt;14.5)=TRUE,"×","OK"))))))</f>
        <v/>
      </c>
      <c r="BF1466" s="126" t="str">
        <f t="shared" si="473"/>
        <v/>
      </c>
      <c r="BG1466" s="126" t="str">
        <f t="shared" si="454"/>
        <v/>
      </c>
      <c r="BI1466" s="130" t="str">
        <f t="shared" si="471"/>
        <v/>
      </c>
    </row>
    <row r="1467" spans="2:61">
      <c r="B1467" s="111"/>
      <c r="C1467" s="536"/>
      <c r="D1467" s="128"/>
      <c r="E1467" s="583"/>
      <c r="F1467" s="128"/>
      <c r="G1467" s="588"/>
      <c r="H1467" s="588"/>
      <c r="I1467" s="130"/>
      <c r="J1467" s="139"/>
      <c r="K1467" s="131"/>
      <c r="L1467" s="132"/>
      <c r="M1467" s="132"/>
      <c r="N1467" s="141"/>
      <c r="O1467" s="139"/>
      <c r="P1467" s="139"/>
      <c r="Q1467" s="139"/>
      <c r="R1467" s="133"/>
      <c r="S1467" s="134"/>
      <c r="T1467" s="434" t="str">
        <f t="shared" si="465"/>
        <v/>
      </c>
      <c r="U1467" s="429"/>
      <c r="V1467" s="429" t="str">
        <f t="shared" si="466"/>
        <v/>
      </c>
      <c r="W1467" s="298"/>
      <c r="X1467" s="129" t="str">
        <f t="shared" si="472"/>
        <v/>
      </c>
      <c r="Y1467" s="129" t="str">
        <f t="shared" si="467"/>
        <v/>
      </c>
      <c r="Z1467" s="129" t="str">
        <f t="shared" si="468"/>
        <v/>
      </c>
      <c r="AA1467" s="133" t="str">
        <f t="shared" si="458"/>
        <v/>
      </c>
      <c r="AC1467" s="186" t="str">
        <f>AC1451</f>
        <v/>
      </c>
      <c r="AD1467" s="187" t="str">
        <f>AD1451</f>
        <v/>
      </c>
      <c r="AE1467" s="187" t="str">
        <f>AE1451</f>
        <v/>
      </c>
      <c r="AF1467" s="187" t="str">
        <f>AF1451</f>
        <v/>
      </c>
      <c r="AG1467" s="204">
        <f t="shared" si="469"/>
        <v>0</v>
      </c>
      <c r="AI1467" s="135" t="str">
        <f>IF(月報!G1467&lt;&gt;"",月報!G1467,"")</f>
        <v/>
      </c>
      <c r="AJ1467" s="126" t="str">
        <f>IF(月報!W1467&lt;&gt;"",月報!W1467*24,"")</f>
        <v/>
      </c>
      <c r="AK1467" s="126" t="str">
        <f>IF(月報!P1467&lt;&gt;"",月報!P1467,"")</f>
        <v/>
      </c>
      <c r="AL1467" s="126" t="str">
        <f>IF(月報!Q1467&lt;&gt;"",IF(月報!Q1467="平日残","",月報!Q1467),"")</f>
        <v/>
      </c>
      <c r="AM1467" s="126"/>
      <c r="AN1467" s="126" t="str">
        <f t="shared" si="457"/>
        <v/>
      </c>
      <c r="AO1467" s="126" t="str">
        <f>IF($E1467="","",VLOOKUP($E1467,カレンダマスタ!$A$5:$E$381,5,FALSE))</f>
        <v/>
      </c>
      <c r="AQ1467" s="196" t="str">
        <f>IF(G1467="","",IF(VLOOKUP(E1467,カレンダマスタ!$A$5:$D$381,4,FALSE)=0,"",1))</f>
        <v/>
      </c>
      <c r="AR1467" s="136" t="str">
        <f>IF($G1467="","",IF($AD1467="NSTC",INDEX(カレンダマスタ!$I$26:$O$31,MATCH($G1467,カレンダマスタ!$H$26:$H$31,1),MATCH($H1467,カレンダマスタ!$I$25:$O$25,1)),
IF($AD1467="CS本社",INDEX(カレンダマスタ!$I$36:$O$41,MATCH($G1467,カレンダマスタ!$H$36:$H$41,1),MATCH($H1467,カレンダマスタ!$I$35:$O$35,1)),
IF($AD1467="NS本社",INDEX(カレンダマスタ!$I$94:$O$99,MATCH($G1467,カレンダマスタ!$H$95:$H$100,1),MATCH($H1467,カレンダマスタ!$I$93:$O$93,1)),
IF($AD1467="ODC",INDEX(カレンダマスタ!$I$46:$O$51,MATCH($G1467,カレンダマスタ!$H$46:$H$51,1),MATCH($H1467,カレンダマスタ!$I$45:$O$45,1)),
IF($AD1467="NS東京TC",INDEX(カレンダマスタ!$I$56:$O$61,MATCH($G1467,カレンダマスタ!$H$56:$H$61,1),MATCH($H1467,カレンダマスタ!$I$55:$O$55,1)),""))))))</f>
        <v/>
      </c>
      <c r="AS1467" s="126" t="str">
        <f t="shared" si="470"/>
        <v/>
      </c>
      <c r="AU1467" s="137" t="str">
        <f>IF(E1467="","",VLOOKUP($E1467,カレンダマスタ!$A$4:$E$381,4,FALSE))</f>
        <v/>
      </c>
      <c r="AV1467" s="137" t="str">
        <f t="shared" si="459"/>
        <v/>
      </c>
      <c r="AW1467" s="137" t="str">
        <f t="shared" si="460"/>
        <v/>
      </c>
      <c r="AX1467" s="138" t="str">
        <f t="shared" si="461"/>
        <v/>
      </c>
      <c r="AY1467" s="138" t="str">
        <f t="shared" si="462"/>
        <v/>
      </c>
      <c r="AZ1467" s="130" t="str">
        <f>IF(AX1467&amp;AW1467="勤怠未設定","×",IF(AV1467="勤怠修正","×",IF(AC1467="外注","",IF(AA1467="",IF(AY1467&lt;&gt;"","×",""),IF(VLOOKUP(AA1467,カレンダマスタ!$H$66:$I$83,2,FALSE)&lt;&gt;AY1467,"×","OK")))))</f>
        <v/>
      </c>
      <c r="BC1467" s="137" t="str">
        <f>IF(E1467="","",VLOOKUP($E1467,カレンダマスタ!$A$4:$E$381,4,FALSE))</f>
        <v/>
      </c>
      <c r="BD1467" s="126" t="str">
        <f>IF(AC1467="社員","",IF(AG1467=0,"",IF(AD1467="NSTC",IF(COUNTIF(カレンダマスタ!$Q$5:$Q$32,G1467)=1,"OK","×"),
IF(AD1467="NS本社",IF(COUNTIF(カレンダマスタ!$T$5:$T$32,G1467)=1,"OK","×"),IF(COUNTIF(カレンダマスタ!$R$5:$R$32,G1467)=1,"OK","×")))))</f>
        <v/>
      </c>
      <c r="BE1467" s="126" t="str">
        <f>IF(AC1467="社員","",IF(G1467="","",IF(R1467&lt;&gt;"","",IF(AF1467="CS","OK",IF(VLOOKUP(E1467,カレンダマスタ!$A$5:$D$381,4,FALSE)&gt;0,"",IF(OR(G1467*24&gt;10.84,H1467*24&lt;14.5)=TRUE,"×","OK"))))))</f>
        <v/>
      </c>
      <c r="BF1467" s="126" t="str">
        <f t="shared" si="473"/>
        <v/>
      </c>
      <c r="BG1467" s="126" t="str">
        <f t="shared" si="454"/>
        <v/>
      </c>
      <c r="BI1467" s="130" t="str">
        <f t="shared" si="471"/>
        <v/>
      </c>
    </row>
    <row r="1468" spans="2:61">
      <c r="B1468" s="111"/>
      <c r="C1468" s="536"/>
      <c r="D1468" s="128"/>
      <c r="E1468" s="583"/>
      <c r="F1468" s="128"/>
      <c r="G1468" s="588"/>
      <c r="H1468" s="588"/>
      <c r="I1468" s="130"/>
      <c r="J1468" s="139"/>
      <c r="K1468" s="131"/>
      <c r="L1468" s="132"/>
      <c r="M1468" s="132"/>
      <c r="N1468" s="141"/>
      <c r="O1468" s="139"/>
      <c r="P1468" s="139"/>
      <c r="Q1468" s="139"/>
      <c r="R1468" s="133"/>
      <c r="S1468" s="134"/>
      <c r="T1468" s="434" t="str">
        <f t="shared" si="465"/>
        <v/>
      </c>
      <c r="U1468" s="429"/>
      <c r="V1468" s="429" t="str">
        <f t="shared" si="466"/>
        <v/>
      </c>
      <c r="W1468" s="298"/>
      <c r="X1468" s="129" t="str">
        <f t="shared" si="472"/>
        <v/>
      </c>
      <c r="Y1468" s="129" t="str">
        <f t="shared" si="467"/>
        <v/>
      </c>
      <c r="Z1468" s="129" t="str">
        <f t="shared" si="468"/>
        <v/>
      </c>
      <c r="AA1468" s="133" t="str">
        <f t="shared" si="458"/>
        <v/>
      </c>
      <c r="AC1468" s="186" t="str">
        <f>AC1451</f>
        <v/>
      </c>
      <c r="AD1468" s="187" t="str">
        <f>AD1451</f>
        <v/>
      </c>
      <c r="AE1468" s="187" t="str">
        <f>AE1451</f>
        <v/>
      </c>
      <c r="AF1468" s="187" t="str">
        <f>AF1451</f>
        <v/>
      </c>
      <c r="AG1468" s="204">
        <f t="shared" si="469"/>
        <v>0</v>
      </c>
      <c r="AI1468" s="140" t="str">
        <f>IF(月報!G1468&lt;&gt;"",月報!G1468,"")</f>
        <v/>
      </c>
      <c r="AJ1468" s="126" t="str">
        <f>IF(月報!W1468&lt;&gt;"",月報!W1468*24,"")</f>
        <v/>
      </c>
      <c r="AK1468" s="126" t="str">
        <f>IF(月報!P1468&lt;&gt;"",月報!P1468,"")</f>
        <v/>
      </c>
      <c r="AL1468" s="126" t="str">
        <f>IF(月報!Q1468&lt;&gt;"",IF(月報!Q1468="平日残","",月報!Q1468),"")</f>
        <v/>
      </c>
      <c r="AM1468" s="126"/>
      <c r="AN1468" s="126" t="str">
        <f t="shared" si="457"/>
        <v/>
      </c>
      <c r="AO1468" s="126" t="str">
        <f>IF($E1468="","",VLOOKUP($E1468,カレンダマスタ!$A$5:$E$381,5,FALSE))</f>
        <v/>
      </c>
      <c r="AQ1468" s="196" t="str">
        <f>IF(G1468="","",IF(VLOOKUP(E1468,カレンダマスタ!$A$5:$D$381,4,FALSE)=0,"",1))</f>
        <v/>
      </c>
      <c r="AR1468" s="136" t="str">
        <f>IF($G1468="","",IF($AD1468="NSTC",INDEX(カレンダマスタ!$I$26:$O$31,MATCH($G1468,カレンダマスタ!$H$26:$H$31,1),MATCH($H1468,カレンダマスタ!$I$25:$O$25,1)),
IF($AD1468="CS本社",INDEX(カレンダマスタ!$I$36:$O$41,MATCH($G1468,カレンダマスタ!$H$36:$H$41,1),MATCH($H1468,カレンダマスタ!$I$35:$O$35,1)),
IF($AD1468="NS本社",INDEX(カレンダマスタ!$I$94:$O$99,MATCH($G1468,カレンダマスタ!$H$95:$H$100,1),MATCH($H1468,カレンダマスタ!$I$93:$O$93,1)),
IF($AD1468="ODC",INDEX(カレンダマスタ!$I$46:$O$51,MATCH($G1468,カレンダマスタ!$H$46:$H$51,1),MATCH($H1468,カレンダマスタ!$I$45:$O$45,1)),
IF($AD1468="NS東京TC",INDEX(カレンダマスタ!$I$56:$O$61,MATCH($G1468,カレンダマスタ!$H$56:$H$61,1),MATCH($H1468,カレンダマスタ!$I$55:$O$55,1)),""))))))</f>
        <v/>
      </c>
      <c r="AS1468" s="126" t="str">
        <f t="shared" si="470"/>
        <v/>
      </c>
      <c r="AU1468" s="137" t="str">
        <f>IF(E1468="","",VLOOKUP($E1468,カレンダマスタ!$A$4:$E$381,4,FALSE))</f>
        <v/>
      </c>
      <c r="AV1468" s="137" t="str">
        <f t="shared" si="459"/>
        <v/>
      </c>
      <c r="AW1468" s="137" t="str">
        <f t="shared" si="460"/>
        <v/>
      </c>
      <c r="AX1468" s="138" t="str">
        <f t="shared" si="461"/>
        <v/>
      </c>
      <c r="AY1468" s="138" t="str">
        <f t="shared" si="462"/>
        <v/>
      </c>
      <c r="AZ1468" s="130" t="str">
        <f>IF(AX1468&amp;AW1468="勤怠未設定","×",IF(AV1468="勤怠修正","×",IF(AC1468="外注","",IF(AA1468="",IF(AY1468&lt;&gt;"","×",""),IF(VLOOKUP(AA1468,カレンダマスタ!$H$66:$I$83,2,FALSE)&lt;&gt;AY1468,"×","OK")))))</f>
        <v/>
      </c>
      <c r="BC1468" s="137" t="str">
        <f>IF(E1468="","",VLOOKUP($E1468,カレンダマスタ!$A$4:$E$381,4,FALSE))</f>
        <v/>
      </c>
      <c r="BD1468" s="126" t="str">
        <f>IF(AC1468="社員","",IF(AG1468=0,"",IF(AD1468="NSTC",IF(COUNTIF(カレンダマスタ!$Q$5:$Q$32,G1468)=1,"OK","×"),
IF(AD1468="NS本社",IF(COUNTIF(カレンダマスタ!$T$5:$T$32,G1468)=1,"OK","×"),IF(COUNTIF(カレンダマスタ!$R$5:$R$32,G1468)=1,"OK","×")))))</f>
        <v/>
      </c>
      <c r="BE1468" s="126" t="str">
        <f>IF(AC1468="社員","",IF(G1468="","",IF(R1468&lt;&gt;"","",IF(AF1468="CS","OK",IF(VLOOKUP(E1468,カレンダマスタ!$A$5:$D$381,4,FALSE)&gt;0,"",IF(OR(G1468*24&gt;10.84,H1468*24&lt;14.5)=TRUE,"×","OK"))))))</f>
        <v/>
      </c>
      <c r="BF1468" s="126" t="str">
        <f t="shared" si="473"/>
        <v/>
      </c>
      <c r="BG1468" s="126" t="str">
        <f t="shared" si="454"/>
        <v/>
      </c>
      <c r="BI1468" s="130" t="str">
        <f t="shared" si="471"/>
        <v/>
      </c>
    </row>
    <row r="1469" spans="2:61">
      <c r="B1469" s="111"/>
      <c r="C1469" s="536"/>
      <c r="D1469" s="128"/>
      <c r="E1469" s="583"/>
      <c r="F1469" s="128"/>
      <c r="G1469" s="588"/>
      <c r="H1469" s="588"/>
      <c r="I1469" s="130"/>
      <c r="J1469" s="139"/>
      <c r="K1469" s="131"/>
      <c r="L1469" s="132"/>
      <c r="M1469" s="132"/>
      <c r="N1469" s="141"/>
      <c r="O1469" s="139"/>
      <c r="P1469" s="139"/>
      <c r="Q1469" s="139"/>
      <c r="R1469" s="133"/>
      <c r="S1469" s="134"/>
      <c r="T1469" s="434" t="str">
        <f t="shared" si="465"/>
        <v/>
      </c>
      <c r="U1469" s="429"/>
      <c r="V1469" s="429" t="str">
        <f t="shared" si="466"/>
        <v/>
      </c>
      <c r="W1469" s="298"/>
      <c r="X1469" s="129" t="str">
        <f t="shared" si="472"/>
        <v/>
      </c>
      <c r="Y1469" s="129" t="str">
        <f t="shared" si="467"/>
        <v/>
      </c>
      <c r="Z1469" s="129" t="str">
        <f t="shared" si="468"/>
        <v/>
      </c>
      <c r="AA1469" s="133" t="str">
        <f t="shared" si="458"/>
        <v/>
      </c>
      <c r="AC1469" s="186" t="str">
        <f>AC1451</f>
        <v/>
      </c>
      <c r="AD1469" s="187" t="str">
        <f>AD1451</f>
        <v/>
      </c>
      <c r="AE1469" s="187" t="str">
        <f>AE1451</f>
        <v/>
      </c>
      <c r="AF1469" s="187" t="str">
        <f>AF1451</f>
        <v/>
      </c>
      <c r="AG1469" s="204">
        <f t="shared" si="469"/>
        <v>0</v>
      </c>
      <c r="AI1469" s="140" t="str">
        <f>IF(月報!G1469&lt;&gt;"",月報!G1469,"")</f>
        <v/>
      </c>
      <c r="AJ1469" s="126" t="str">
        <f>IF(月報!W1469&lt;&gt;"",月報!W1469*24,"")</f>
        <v/>
      </c>
      <c r="AK1469" s="126" t="str">
        <f>IF(月報!P1469&lt;&gt;"",月報!P1469,"")</f>
        <v/>
      </c>
      <c r="AL1469" s="126" t="str">
        <f>IF(月報!Q1469&lt;&gt;"",IF(月報!Q1469="平日残","",月報!Q1469),"")</f>
        <v/>
      </c>
      <c r="AM1469" s="126"/>
      <c r="AN1469" s="126" t="str">
        <f t="shared" si="457"/>
        <v/>
      </c>
      <c r="AO1469" s="126" t="str">
        <f>IF($E1469="","",VLOOKUP($E1469,カレンダマスタ!$A$5:$E$381,5,FALSE))</f>
        <v/>
      </c>
      <c r="AQ1469" s="196" t="str">
        <f>IF(G1469="","",IF(VLOOKUP(E1469,カレンダマスタ!$A$5:$D$381,4,FALSE)=0,"",1))</f>
        <v/>
      </c>
      <c r="AR1469" s="136" t="str">
        <f>IF($G1469="","",IF($AD1469="NSTC",INDEX(カレンダマスタ!$I$26:$O$31,MATCH($G1469,カレンダマスタ!$H$26:$H$31,1),MATCH($H1469,カレンダマスタ!$I$25:$O$25,1)),
IF($AD1469="CS本社",INDEX(カレンダマスタ!$I$36:$O$41,MATCH($G1469,カレンダマスタ!$H$36:$H$41,1),MATCH($H1469,カレンダマスタ!$I$35:$O$35,1)),
IF($AD1469="NS本社",INDEX(カレンダマスタ!$I$94:$O$99,MATCH($G1469,カレンダマスタ!$H$95:$H$100,1),MATCH($H1469,カレンダマスタ!$I$93:$O$93,1)),
IF($AD1469="ODC",INDEX(カレンダマスタ!$I$46:$O$51,MATCH($G1469,カレンダマスタ!$H$46:$H$51,1),MATCH($H1469,カレンダマスタ!$I$45:$O$45,1)),
IF($AD1469="NS東京TC",INDEX(カレンダマスタ!$I$56:$O$61,MATCH($G1469,カレンダマスタ!$H$56:$H$61,1),MATCH($H1469,カレンダマスタ!$I$55:$O$55,1)),""))))))</f>
        <v/>
      </c>
      <c r="AS1469" s="126" t="str">
        <f t="shared" si="470"/>
        <v/>
      </c>
      <c r="AU1469" s="137" t="str">
        <f>IF(E1469="","",VLOOKUP($E1469,カレンダマスタ!$A$4:$E$381,4,FALSE))</f>
        <v/>
      </c>
      <c r="AV1469" s="137" t="str">
        <f t="shared" si="459"/>
        <v/>
      </c>
      <c r="AW1469" s="137" t="str">
        <f t="shared" si="460"/>
        <v/>
      </c>
      <c r="AX1469" s="138" t="str">
        <f t="shared" si="461"/>
        <v/>
      </c>
      <c r="AY1469" s="138" t="str">
        <f t="shared" si="462"/>
        <v/>
      </c>
      <c r="AZ1469" s="130" t="str">
        <f>IF(AX1469&amp;AW1469="勤怠未設定","×",IF(AV1469="勤怠修正","×",IF(AC1469="外注","",IF(AA1469="",IF(AY1469&lt;&gt;"","×",""),IF(VLOOKUP(AA1469,カレンダマスタ!$H$66:$I$83,2,FALSE)&lt;&gt;AY1469,"×","OK")))))</f>
        <v/>
      </c>
      <c r="BC1469" s="137" t="str">
        <f>IF(E1469="","",VLOOKUP($E1469,カレンダマスタ!$A$4:$E$381,4,FALSE))</f>
        <v/>
      </c>
      <c r="BD1469" s="126" t="str">
        <f>IF(AC1469="社員","",IF(AG1469=0,"",IF(AD1469="NSTC",IF(COUNTIF(カレンダマスタ!$Q$5:$Q$32,G1469)=1,"OK","×"),
IF(AD1469="NS本社",IF(COUNTIF(カレンダマスタ!$T$5:$T$32,G1469)=1,"OK","×"),IF(COUNTIF(カレンダマスタ!$R$5:$R$32,G1469)=1,"OK","×")))))</f>
        <v/>
      </c>
      <c r="BE1469" s="126" t="str">
        <f>IF(AC1469="社員","",IF(G1469="","",IF(R1469&lt;&gt;"","",IF(AF1469="CS","OK",IF(VLOOKUP(E1469,カレンダマスタ!$A$5:$D$381,4,FALSE)&gt;0,"",IF(OR(G1469*24&gt;10.84,H1469*24&lt;14.5)=TRUE,"×","OK"))))))</f>
        <v/>
      </c>
      <c r="BF1469" s="126" t="str">
        <f t="shared" si="473"/>
        <v/>
      </c>
      <c r="BG1469" s="126" t="str">
        <f t="shared" si="454"/>
        <v/>
      </c>
      <c r="BI1469" s="130" t="str">
        <f t="shared" si="471"/>
        <v/>
      </c>
    </row>
    <row r="1470" spans="2:61">
      <c r="B1470" s="111"/>
      <c r="C1470" s="536"/>
      <c r="D1470" s="128"/>
      <c r="E1470" s="583"/>
      <c r="F1470" s="128"/>
      <c r="G1470" s="588"/>
      <c r="H1470" s="588"/>
      <c r="I1470" s="130"/>
      <c r="J1470" s="139"/>
      <c r="K1470" s="131"/>
      <c r="L1470" s="132"/>
      <c r="M1470" s="132"/>
      <c r="N1470" s="141"/>
      <c r="O1470" s="139"/>
      <c r="P1470" s="139"/>
      <c r="Q1470" s="139"/>
      <c r="R1470" s="133"/>
      <c r="S1470" s="134"/>
      <c r="T1470" s="434" t="str">
        <f t="shared" si="465"/>
        <v/>
      </c>
      <c r="U1470" s="429"/>
      <c r="V1470" s="429" t="str">
        <f t="shared" si="466"/>
        <v/>
      </c>
      <c r="W1470" s="298"/>
      <c r="X1470" s="129" t="str">
        <f t="shared" si="472"/>
        <v/>
      </c>
      <c r="Y1470" s="129" t="str">
        <f t="shared" si="467"/>
        <v/>
      </c>
      <c r="Z1470" s="129" t="str">
        <f t="shared" si="468"/>
        <v/>
      </c>
      <c r="AA1470" s="133" t="str">
        <f t="shared" si="458"/>
        <v/>
      </c>
      <c r="AC1470" s="186" t="str">
        <f>AC1451</f>
        <v/>
      </c>
      <c r="AD1470" s="187" t="str">
        <f>AD1451</f>
        <v/>
      </c>
      <c r="AE1470" s="187" t="str">
        <f>AE1451</f>
        <v/>
      </c>
      <c r="AF1470" s="187" t="str">
        <f>AF1451</f>
        <v/>
      </c>
      <c r="AG1470" s="204">
        <f t="shared" si="469"/>
        <v>0</v>
      </c>
      <c r="AI1470" s="140" t="str">
        <f>IF(月報!G1470&lt;&gt;"",月報!G1470,"")</f>
        <v/>
      </c>
      <c r="AJ1470" s="126" t="str">
        <f>IF(月報!W1470&lt;&gt;"",月報!W1470*24,"")</f>
        <v/>
      </c>
      <c r="AK1470" s="126" t="str">
        <f>IF(月報!P1470&lt;&gt;"",月報!P1470,"")</f>
        <v/>
      </c>
      <c r="AL1470" s="126" t="str">
        <f>IF(月報!Q1470&lt;&gt;"",IF(月報!Q1470="平日残","",月報!Q1470),"")</f>
        <v/>
      </c>
      <c r="AM1470" s="126"/>
      <c r="AN1470" s="126" t="str">
        <f t="shared" si="457"/>
        <v/>
      </c>
      <c r="AO1470" s="126" t="str">
        <f>IF($E1470="","",VLOOKUP($E1470,カレンダマスタ!$A$5:$E$381,5,FALSE))</f>
        <v/>
      </c>
      <c r="AQ1470" s="196" t="str">
        <f>IF(G1470="","",IF(VLOOKUP(E1470,カレンダマスタ!$A$5:$D$381,4,FALSE)=0,"",1))</f>
        <v/>
      </c>
      <c r="AR1470" s="136" t="str">
        <f>IF($G1470="","",IF($AD1470="NSTC",INDEX(カレンダマスタ!$I$26:$O$31,MATCH($G1470,カレンダマスタ!$H$26:$H$31,1),MATCH($H1470,カレンダマスタ!$I$25:$O$25,1)),
IF($AD1470="CS本社",INDEX(カレンダマスタ!$I$36:$O$41,MATCH($G1470,カレンダマスタ!$H$36:$H$41,1),MATCH($H1470,カレンダマスタ!$I$35:$O$35,1)),
IF($AD1470="NS本社",INDEX(カレンダマスタ!$I$94:$O$99,MATCH($G1470,カレンダマスタ!$H$95:$H$100,1),MATCH($H1470,カレンダマスタ!$I$93:$O$93,1)),
IF($AD1470="ODC",INDEX(カレンダマスタ!$I$46:$O$51,MATCH($G1470,カレンダマスタ!$H$46:$H$51,1),MATCH($H1470,カレンダマスタ!$I$45:$O$45,1)),
IF($AD1470="NS東京TC",INDEX(カレンダマスタ!$I$56:$O$61,MATCH($G1470,カレンダマスタ!$H$56:$H$61,1),MATCH($H1470,カレンダマスタ!$I$55:$O$55,1)),""))))))</f>
        <v/>
      </c>
      <c r="AS1470" s="126" t="str">
        <f t="shared" si="470"/>
        <v/>
      </c>
      <c r="AU1470" s="137" t="str">
        <f>IF(E1470="","",VLOOKUP($E1470,カレンダマスタ!$A$4:$E$381,4,FALSE))</f>
        <v/>
      </c>
      <c r="AV1470" s="137" t="str">
        <f t="shared" si="459"/>
        <v/>
      </c>
      <c r="AW1470" s="137" t="str">
        <f t="shared" si="460"/>
        <v/>
      </c>
      <c r="AX1470" s="138" t="str">
        <f t="shared" si="461"/>
        <v/>
      </c>
      <c r="AY1470" s="138" t="str">
        <f t="shared" si="462"/>
        <v/>
      </c>
      <c r="AZ1470" s="130" t="str">
        <f>IF(AX1470&amp;AW1470="勤怠未設定","×",IF(AV1470="勤怠修正","×",IF(AC1470="外注","",IF(AA1470="",IF(AY1470&lt;&gt;"","×",""),IF(VLOOKUP(AA1470,カレンダマスタ!$H$66:$I$83,2,FALSE)&lt;&gt;AY1470,"×","OK")))))</f>
        <v/>
      </c>
      <c r="BC1470" s="137" t="str">
        <f>IF(E1470="","",VLOOKUP($E1470,カレンダマスタ!$A$4:$E$381,4,FALSE))</f>
        <v/>
      </c>
      <c r="BD1470" s="126" t="str">
        <f>IF(AC1470="社員","",IF(AG1470=0,"",IF(AD1470="NSTC",IF(COUNTIF(カレンダマスタ!$Q$5:$Q$32,G1470)=1,"OK","×"),
IF(AD1470="NS本社",IF(COUNTIF(カレンダマスタ!$T$5:$T$32,G1470)=1,"OK","×"),IF(COUNTIF(カレンダマスタ!$R$5:$R$32,G1470)=1,"OK","×")))))</f>
        <v/>
      </c>
      <c r="BE1470" s="126" t="str">
        <f>IF(AC1470="社員","",IF(G1470="","",IF(R1470&lt;&gt;"","",IF(AF1470="CS","OK",IF(VLOOKUP(E1470,カレンダマスタ!$A$5:$D$381,4,FALSE)&gt;0,"",IF(OR(G1470*24&gt;10.84,H1470*24&lt;14.5)=TRUE,"×","OK"))))))</f>
        <v/>
      </c>
      <c r="BF1470" s="126" t="str">
        <f t="shared" si="473"/>
        <v/>
      </c>
      <c r="BG1470" s="126" t="str">
        <f t="shared" ref="BG1470:BG1530" si="474">IF(AE1470="派遣","",IF(G1470="","",IF(R1470="有給休暇","",IF(S1470="","×","OK"))))</f>
        <v/>
      </c>
      <c r="BI1470" s="130" t="str">
        <f t="shared" si="471"/>
        <v/>
      </c>
    </row>
    <row r="1471" spans="2:61">
      <c r="B1471" s="111"/>
      <c r="C1471" s="537"/>
      <c r="D1471" s="142"/>
      <c r="E1471" s="584"/>
      <c r="F1471" s="142"/>
      <c r="G1471" s="589"/>
      <c r="H1471" s="589"/>
      <c r="I1471" s="144"/>
      <c r="J1471" s="148"/>
      <c r="K1471" s="145"/>
      <c r="L1471" s="146"/>
      <c r="M1471" s="146"/>
      <c r="N1471" s="147"/>
      <c r="O1471" s="148"/>
      <c r="P1471" s="148"/>
      <c r="Q1471" s="148"/>
      <c r="R1471" s="149"/>
      <c r="S1471" s="156"/>
      <c r="T1471" s="435" t="str">
        <f t="shared" si="465"/>
        <v/>
      </c>
      <c r="U1471" s="430"/>
      <c r="V1471" s="430" t="str">
        <f t="shared" si="466"/>
        <v/>
      </c>
      <c r="W1471" s="298"/>
      <c r="X1471" s="143" t="str">
        <f t="shared" si="472"/>
        <v/>
      </c>
      <c r="Y1471" s="143" t="str">
        <f t="shared" si="467"/>
        <v/>
      </c>
      <c r="Z1471" s="143" t="str">
        <f t="shared" si="468"/>
        <v/>
      </c>
      <c r="AA1471" s="149" t="str">
        <f t="shared" si="458"/>
        <v/>
      </c>
      <c r="AC1471" s="188" t="str">
        <f>AC1451</f>
        <v/>
      </c>
      <c r="AD1471" s="189" t="str">
        <f>AD1451</f>
        <v/>
      </c>
      <c r="AE1471" s="189" t="str">
        <f>AE1451</f>
        <v/>
      </c>
      <c r="AF1471" s="189" t="str">
        <f>AF1451</f>
        <v/>
      </c>
      <c r="AG1471" s="205">
        <f t="shared" si="469"/>
        <v>0</v>
      </c>
      <c r="AI1471" s="157" t="str">
        <f>IF(月報!G1471&lt;&gt;"",月報!G1471,"")</f>
        <v/>
      </c>
      <c r="AJ1471" s="151" t="str">
        <f>IF(月報!W1471&lt;&gt;"",月報!W1471*24,"")</f>
        <v/>
      </c>
      <c r="AK1471" s="151" t="str">
        <f>IF(月報!P1471&lt;&gt;"",月報!P1471,"")</f>
        <v/>
      </c>
      <c r="AL1471" s="151" t="str">
        <f>IF(月報!Q1471&lt;&gt;"",IF(月報!Q1471="平日残","",月報!Q1471),"")</f>
        <v/>
      </c>
      <c r="AM1471" s="151"/>
      <c r="AN1471" s="151" t="str">
        <f t="shared" si="457"/>
        <v/>
      </c>
      <c r="AO1471" s="151" t="str">
        <f>IF($E1471="","",VLOOKUP($E1471,カレンダマスタ!$A$5:$E$381,5,FALSE))</f>
        <v/>
      </c>
      <c r="AQ1471" s="197" t="str">
        <f>IF(G1471="","",IF(VLOOKUP(E1471,カレンダマスタ!$A$5:$D$381,4,FALSE)=0,"",1))</f>
        <v/>
      </c>
      <c r="AR1471" s="152" t="str">
        <f>IF($G1471="","",IF($AD1471="NSTC",INDEX(カレンダマスタ!$I$26:$O$31,MATCH($G1471,カレンダマスタ!$H$26:$H$31,1),MATCH($H1471,カレンダマスタ!$I$25:$O$25,1)),
IF($AD1471="CS本社",INDEX(カレンダマスタ!$I$36:$O$41,MATCH($G1471,カレンダマスタ!$H$36:$H$41,1),MATCH($H1471,カレンダマスタ!$I$35:$O$35,1)),
IF($AD1471="NS本社",INDEX(カレンダマスタ!$I$94:$O$99,MATCH($G1471,カレンダマスタ!$H$95:$H$100,1),MATCH($H1471,カレンダマスタ!$I$93:$O$93,1)),
IF($AD1471="ODC",INDEX(カレンダマスタ!$I$46:$O$51,MATCH($G1471,カレンダマスタ!$H$46:$H$51,1),MATCH($H1471,カレンダマスタ!$I$45:$O$45,1)),
IF($AD1471="NS東京TC",INDEX(カレンダマスタ!$I$56:$O$61,MATCH($G1471,カレンダマスタ!$H$56:$H$61,1),MATCH($H1471,カレンダマスタ!$I$55:$O$55,1)),""))))))</f>
        <v/>
      </c>
      <c r="AS1471" s="151" t="str">
        <f t="shared" si="470"/>
        <v/>
      </c>
      <c r="AU1471" s="153" t="str">
        <f>IF(E1471="","",VLOOKUP($E1471,カレンダマスタ!$A$4:$E$381,4,FALSE))</f>
        <v/>
      </c>
      <c r="AV1471" s="153" t="str">
        <f t="shared" si="459"/>
        <v/>
      </c>
      <c r="AW1471" s="153" t="str">
        <f t="shared" si="460"/>
        <v/>
      </c>
      <c r="AX1471" s="154" t="str">
        <f t="shared" si="461"/>
        <v/>
      </c>
      <c r="AY1471" s="154" t="str">
        <f t="shared" si="462"/>
        <v/>
      </c>
      <c r="AZ1471" s="144" t="str">
        <f>IF(AX1471&amp;AW1471="勤怠未設定","×",IF(AV1471="勤怠修正","×",IF(AC1471="外注","",IF(AA1471="",IF(AY1471&lt;&gt;"","×",""),IF(VLOOKUP(AA1471,カレンダマスタ!$H$66:$I$83,2,FALSE)&lt;&gt;AY1471,"×","OK")))))</f>
        <v/>
      </c>
      <c r="BC1471" s="153" t="str">
        <f>IF(E1471="","",VLOOKUP($E1471,カレンダマスタ!$A$4:$E$381,4,FALSE))</f>
        <v/>
      </c>
      <c r="BD1471" s="151" t="str">
        <f>IF(AC1471="社員","",IF(AG1471=0,"",IF(AD1471="NSTC",IF(COUNTIF(カレンダマスタ!$Q$5:$Q$32,G1471)=1,"OK","×"),
IF(AD1471="NS本社",IF(COUNTIF(カレンダマスタ!$T$5:$T$32,G1471)=1,"OK","×"),IF(COUNTIF(カレンダマスタ!$R$5:$R$32,G1471)=1,"OK","×")))))</f>
        <v/>
      </c>
      <c r="BE1471" s="151" t="str">
        <f>IF(AC1471="社員","",IF(G1471="","",IF(R1471&lt;&gt;"","",IF(AF1471="CS","OK",IF(VLOOKUP(E1471,カレンダマスタ!$A$5:$D$381,4,FALSE)&gt;0,"",IF(OR(G1471*24&gt;10.84,H1471*24&lt;14.5)=TRUE,"×","OK"))))))</f>
        <v/>
      </c>
      <c r="BF1471" s="151" t="str">
        <f t="shared" si="473"/>
        <v/>
      </c>
      <c r="BG1471" s="151" t="str">
        <f t="shared" si="474"/>
        <v/>
      </c>
      <c r="BI1471" s="144" t="str">
        <f t="shared" si="471"/>
        <v/>
      </c>
    </row>
    <row r="1472" spans="2:61">
      <c r="B1472" s="111"/>
      <c r="C1472" s="535"/>
      <c r="D1472" s="112"/>
      <c r="E1472" s="582"/>
      <c r="F1472" s="112"/>
      <c r="G1472" s="587"/>
      <c r="H1472" s="587"/>
      <c r="I1472" s="114"/>
      <c r="J1472" s="118"/>
      <c r="K1472" s="115"/>
      <c r="L1472" s="116"/>
      <c r="M1472" s="116"/>
      <c r="N1472" s="117"/>
      <c r="O1472" s="118"/>
      <c r="P1472" s="118"/>
      <c r="Q1472" s="118"/>
      <c r="R1472" s="119"/>
      <c r="S1472" s="120"/>
      <c r="T1472" s="433" t="str">
        <f t="shared" si="465"/>
        <v/>
      </c>
      <c r="U1472" s="431">
        <f>SUM(T1472:T1478)</f>
        <v>0</v>
      </c>
      <c r="V1472" s="431" t="str">
        <f t="shared" si="466"/>
        <v/>
      </c>
      <c r="W1472" s="298"/>
      <c r="X1472" s="113" t="str">
        <f t="shared" si="472"/>
        <v/>
      </c>
      <c r="Y1472" s="113" t="str">
        <f t="shared" si="467"/>
        <v/>
      </c>
      <c r="Z1472" s="113" t="str">
        <f t="shared" si="468"/>
        <v/>
      </c>
      <c r="AA1472" s="119" t="str">
        <f t="shared" si="458"/>
        <v/>
      </c>
      <c r="AC1472" s="190" t="str">
        <f>AC1451</f>
        <v/>
      </c>
      <c r="AD1472" s="191" t="str">
        <f>AD1451</f>
        <v/>
      </c>
      <c r="AE1472" s="191" t="str">
        <f>AE1451</f>
        <v/>
      </c>
      <c r="AF1472" s="191" t="str">
        <f>AF1451</f>
        <v/>
      </c>
      <c r="AG1472" s="206">
        <f t="shared" si="469"/>
        <v>0</v>
      </c>
      <c r="AI1472" s="158" t="str">
        <f>IF(月報!G1472&lt;&gt;"",月報!G1472,"")</f>
        <v/>
      </c>
      <c r="AJ1472" s="122" t="str">
        <f>IF(月報!W1472&lt;&gt;"",月報!W1472*24,"")</f>
        <v/>
      </c>
      <c r="AK1472" s="122" t="str">
        <f>IF(月報!P1472&lt;&gt;"",月報!P1472,"")</f>
        <v/>
      </c>
      <c r="AL1472" s="122" t="str">
        <f>IF(月報!Q1472&lt;&gt;"",IF(月報!Q1472="平日残","",月報!Q1472),"")</f>
        <v/>
      </c>
      <c r="AM1472" s="122"/>
      <c r="AN1472" s="122" t="str">
        <f t="shared" si="457"/>
        <v/>
      </c>
      <c r="AO1472" s="122" t="str">
        <f>IF($E1472="","",VLOOKUP($E1472,カレンダマスタ!$A$5:$E$381,5,FALSE))</f>
        <v/>
      </c>
      <c r="AQ1472" s="195" t="str">
        <f>IF(G1472="","",IF(VLOOKUP(E1472,カレンダマスタ!$A$5:$D$381,4,FALSE)=0,"",1))</f>
        <v/>
      </c>
      <c r="AR1472" s="123" t="str">
        <f>IF($G1472="","",IF($AD1472="NSTC",INDEX(カレンダマスタ!$I$26:$O$31,MATCH($G1472,カレンダマスタ!$H$26:$H$31,1),MATCH($H1472,カレンダマスタ!$I$25:$O$25,1)),
IF($AD1472="CS本社",INDEX(カレンダマスタ!$I$36:$O$41,MATCH($G1472,カレンダマスタ!$H$36:$H$41,1),MATCH($H1472,カレンダマスタ!$I$35:$O$35,1)),
IF($AD1472="NS本社",INDEX(カレンダマスタ!$I$94:$O$99,MATCH($G1472,カレンダマスタ!$H$95:$H$100,1),MATCH($H1472,カレンダマスタ!$I$93:$O$93,1)),
IF($AD1472="ODC",INDEX(カレンダマスタ!$I$46:$O$51,MATCH($G1472,カレンダマスタ!$H$46:$H$51,1),MATCH($H1472,カレンダマスタ!$I$45:$O$45,1)),
IF($AD1472="NS東京TC",INDEX(カレンダマスタ!$I$56:$O$61,MATCH($G1472,カレンダマスタ!$H$56:$H$61,1),MATCH($H1472,カレンダマスタ!$I$55:$O$55,1)),""))))))</f>
        <v/>
      </c>
      <c r="AS1472" s="122" t="str">
        <f t="shared" si="470"/>
        <v/>
      </c>
      <c r="AU1472" s="124" t="str">
        <f>IF(E1472="","",VLOOKUP($E1472,カレンダマスタ!$A$4:$E$381,4,FALSE))</f>
        <v/>
      </c>
      <c r="AV1472" s="124" t="str">
        <f t="shared" si="459"/>
        <v/>
      </c>
      <c r="AW1472" s="124" t="str">
        <f t="shared" si="460"/>
        <v/>
      </c>
      <c r="AX1472" s="125" t="str">
        <f t="shared" si="461"/>
        <v/>
      </c>
      <c r="AY1472" s="125" t="str">
        <f t="shared" si="462"/>
        <v/>
      </c>
      <c r="AZ1472" s="114" t="str">
        <f>IF(AX1472&amp;AW1472="勤怠未設定","×",IF(AV1472="勤怠修正","×",IF(AC1472="外注","",IF(AA1472="",IF(AY1472&lt;&gt;"","×",""),IF(VLOOKUP(AA1472,カレンダマスタ!$H$66:$I$83,2,FALSE)&lt;&gt;AY1472,"×","OK")))))</f>
        <v/>
      </c>
      <c r="BC1472" s="124" t="str">
        <f>IF(E1472="","",VLOOKUP($E1472,カレンダマスタ!$A$4:$E$381,4,FALSE))</f>
        <v/>
      </c>
      <c r="BD1472" s="122" t="str">
        <f>IF(AC1472="社員","",IF(AG1472=0,"",IF(AD1472="NSTC",IF(COUNTIF(カレンダマスタ!$Q$5:$Q$32,G1472)=1,"OK","×"),
IF(AD1472="NS本社",IF(COUNTIF(カレンダマスタ!$T$5:$T$32,G1472)=1,"OK","×"),IF(COUNTIF(カレンダマスタ!$R$5:$R$32,G1472)=1,"OK","×")))))</f>
        <v/>
      </c>
      <c r="BE1472" s="122" t="str">
        <f>IF(AC1472="社員","",IF(G1472="","",IF(R1472&lt;&gt;"","",IF(AF1472="CS","OK",IF(VLOOKUP(E1472,カレンダマスタ!$A$5:$D$381,4,FALSE)&gt;0,"",IF(OR(G1472*24&gt;10.84,H1472*24&lt;14.5)=TRUE,"×","OK"))))))</f>
        <v/>
      </c>
      <c r="BF1472" s="122" t="str">
        <f t="shared" si="473"/>
        <v/>
      </c>
      <c r="BG1472" s="122" t="str">
        <f t="shared" si="474"/>
        <v/>
      </c>
      <c r="BI1472" s="114" t="str">
        <f t="shared" si="471"/>
        <v/>
      </c>
    </row>
    <row r="1473" spans="2:61">
      <c r="B1473" s="111"/>
      <c r="C1473" s="536"/>
      <c r="D1473" s="128"/>
      <c r="E1473" s="583"/>
      <c r="F1473" s="128"/>
      <c r="G1473" s="588"/>
      <c r="H1473" s="588"/>
      <c r="I1473" s="130"/>
      <c r="J1473" s="139"/>
      <c r="K1473" s="131"/>
      <c r="L1473" s="132"/>
      <c r="M1473" s="132"/>
      <c r="N1473" s="141"/>
      <c r="O1473" s="139"/>
      <c r="P1473" s="139"/>
      <c r="Q1473" s="139"/>
      <c r="R1473" s="133"/>
      <c r="S1473" s="134"/>
      <c r="T1473" s="434" t="str">
        <f t="shared" si="465"/>
        <v/>
      </c>
      <c r="U1473" s="429"/>
      <c r="V1473" s="429" t="str">
        <f t="shared" si="466"/>
        <v/>
      </c>
      <c r="W1473" s="298"/>
      <c r="X1473" s="129" t="str">
        <f t="shared" si="472"/>
        <v/>
      </c>
      <c r="Y1473" s="129" t="str">
        <f t="shared" si="467"/>
        <v/>
      </c>
      <c r="Z1473" s="129" t="str">
        <f t="shared" si="468"/>
        <v/>
      </c>
      <c r="AA1473" s="133" t="str">
        <f t="shared" si="458"/>
        <v/>
      </c>
      <c r="AC1473" s="186" t="str">
        <f>AC1451</f>
        <v/>
      </c>
      <c r="AD1473" s="187" t="str">
        <f>AD1451</f>
        <v/>
      </c>
      <c r="AE1473" s="187" t="str">
        <f>AE1451</f>
        <v/>
      </c>
      <c r="AF1473" s="187" t="str">
        <f>AF1451</f>
        <v/>
      </c>
      <c r="AG1473" s="204">
        <f t="shared" si="469"/>
        <v>0</v>
      </c>
      <c r="AI1473" s="135" t="str">
        <f>IF(月報!G1473&lt;&gt;"",月報!G1473,"")</f>
        <v/>
      </c>
      <c r="AJ1473" s="126" t="str">
        <f>IF(月報!W1473&lt;&gt;"",月報!W1473*24,"")</f>
        <v/>
      </c>
      <c r="AK1473" s="126" t="str">
        <f>IF(月報!P1473&lt;&gt;"",月報!P1473,"")</f>
        <v/>
      </c>
      <c r="AL1473" s="126" t="str">
        <f>IF(月報!Q1473&lt;&gt;"",IF(月報!Q1473="平日残","",月報!Q1473),"")</f>
        <v/>
      </c>
      <c r="AM1473" s="126"/>
      <c r="AN1473" s="126" t="str">
        <f t="shared" si="457"/>
        <v/>
      </c>
      <c r="AO1473" s="126" t="str">
        <f>IF($E1473="","",VLOOKUP($E1473,カレンダマスタ!$A$5:$E$381,5,FALSE))</f>
        <v/>
      </c>
      <c r="AQ1473" s="196" t="str">
        <f>IF(G1473="","",IF(VLOOKUP(E1473,カレンダマスタ!$A$5:$D$381,4,FALSE)=0,"",1))</f>
        <v/>
      </c>
      <c r="AR1473" s="136" t="str">
        <f>IF($G1473="","",IF($AD1473="NSTC",INDEX(カレンダマスタ!$I$26:$O$31,MATCH($G1473,カレンダマスタ!$H$26:$H$31,1),MATCH($H1473,カレンダマスタ!$I$25:$O$25,1)),
IF($AD1473="CS本社",INDEX(カレンダマスタ!$I$36:$O$41,MATCH($G1473,カレンダマスタ!$H$36:$H$41,1),MATCH($H1473,カレンダマスタ!$I$35:$O$35,1)),
IF($AD1473="NS本社",INDEX(カレンダマスタ!$I$94:$O$99,MATCH($G1473,カレンダマスタ!$H$95:$H$100,1),MATCH($H1473,カレンダマスタ!$I$93:$O$93,1)),
IF($AD1473="ODC",INDEX(カレンダマスタ!$I$46:$O$51,MATCH($G1473,カレンダマスタ!$H$46:$H$51,1),MATCH($H1473,カレンダマスタ!$I$45:$O$45,1)),
IF($AD1473="NS東京TC",INDEX(カレンダマスタ!$I$56:$O$61,MATCH($G1473,カレンダマスタ!$H$56:$H$61,1),MATCH($H1473,カレンダマスタ!$I$55:$O$55,1)),""))))))</f>
        <v/>
      </c>
      <c r="AS1473" s="126" t="str">
        <f t="shared" si="470"/>
        <v/>
      </c>
      <c r="AU1473" s="137" t="str">
        <f>IF(E1473="","",VLOOKUP($E1473,カレンダマスタ!$A$4:$E$381,4,FALSE))</f>
        <v/>
      </c>
      <c r="AV1473" s="137" t="str">
        <f t="shared" si="459"/>
        <v/>
      </c>
      <c r="AW1473" s="137" t="str">
        <f t="shared" si="460"/>
        <v/>
      </c>
      <c r="AX1473" s="138" t="str">
        <f t="shared" si="461"/>
        <v/>
      </c>
      <c r="AY1473" s="138" t="str">
        <f t="shared" si="462"/>
        <v/>
      </c>
      <c r="AZ1473" s="130" t="str">
        <f>IF(AX1473&amp;AW1473="勤怠未設定","×",IF(AV1473="勤怠修正","×",IF(AC1473="外注","",IF(AA1473="",IF(AY1473&lt;&gt;"","×",""),IF(VLOOKUP(AA1473,カレンダマスタ!$H$66:$I$83,2,FALSE)&lt;&gt;AY1473,"×","OK")))))</f>
        <v/>
      </c>
      <c r="BC1473" s="137" t="str">
        <f>IF(E1473="","",VLOOKUP($E1473,カレンダマスタ!$A$4:$E$381,4,FALSE))</f>
        <v/>
      </c>
      <c r="BD1473" s="126" t="str">
        <f>IF(AC1473="社員","",IF(AG1473=0,"",IF(AD1473="NSTC",IF(COUNTIF(カレンダマスタ!$Q$5:$Q$32,G1473)=1,"OK","×"),
IF(AD1473="NS本社",IF(COUNTIF(カレンダマスタ!$T$5:$T$32,G1473)=1,"OK","×"),IF(COUNTIF(カレンダマスタ!$R$5:$R$32,G1473)=1,"OK","×")))))</f>
        <v/>
      </c>
      <c r="BE1473" s="126" t="str">
        <f>IF(AC1473="社員","",IF(G1473="","",IF(R1473&lt;&gt;"","",IF(AF1473="CS","OK",IF(VLOOKUP(E1473,カレンダマスタ!$A$5:$D$381,4,FALSE)&gt;0,"",IF(OR(G1473*24&gt;10.84,H1473*24&lt;14.5)=TRUE,"×","OK"))))))</f>
        <v/>
      </c>
      <c r="BF1473" s="126" t="str">
        <f t="shared" si="473"/>
        <v/>
      </c>
      <c r="BG1473" s="126" t="str">
        <f t="shared" si="474"/>
        <v/>
      </c>
      <c r="BI1473" s="130" t="str">
        <f t="shared" si="471"/>
        <v/>
      </c>
    </row>
    <row r="1474" spans="2:61">
      <c r="B1474" s="111"/>
      <c r="C1474" s="536"/>
      <c r="D1474" s="128"/>
      <c r="E1474" s="583"/>
      <c r="F1474" s="128"/>
      <c r="G1474" s="588"/>
      <c r="H1474" s="588"/>
      <c r="I1474" s="130"/>
      <c r="J1474" s="139"/>
      <c r="K1474" s="131"/>
      <c r="L1474" s="132"/>
      <c r="M1474" s="132"/>
      <c r="N1474" s="141"/>
      <c r="O1474" s="139"/>
      <c r="P1474" s="139"/>
      <c r="Q1474" s="139"/>
      <c r="R1474" s="133"/>
      <c r="S1474" s="134"/>
      <c r="T1474" s="434" t="str">
        <f t="shared" si="465"/>
        <v/>
      </c>
      <c r="U1474" s="429"/>
      <c r="V1474" s="429" t="str">
        <f t="shared" si="466"/>
        <v/>
      </c>
      <c r="W1474" s="298"/>
      <c r="X1474" s="129" t="str">
        <f t="shared" si="472"/>
        <v/>
      </c>
      <c r="Y1474" s="129" t="str">
        <f t="shared" si="467"/>
        <v/>
      </c>
      <c r="Z1474" s="129" t="str">
        <f t="shared" si="468"/>
        <v/>
      </c>
      <c r="AA1474" s="133" t="str">
        <f t="shared" si="458"/>
        <v/>
      </c>
      <c r="AC1474" s="186" t="str">
        <f>AC1451</f>
        <v/>
      </c>
      <c r="AD1474" s="187" t="str">
        <f>AD1451</f>
        <v/>
      </c>
      <c r="AE1474" s="187" t="str">
        <f>AE1451</f>
        <v/>
      </c>
      <c r="AF1474" s="187" t="str">
        <f>AF1451</f>
        <v/>
      </c>
      <c r="AG1474" s="204">
        <f t="shared" si="469"/>
        <v>0</v>
      </c>
      <c r="AI1474" s="135" t="str">
        <f>IF(月報!G1474&lt;&gt;"",月報!G1474,"")</f>
        <v/>
      </c>
      <c r="AJ1474" s="126" t="str">
        <f>IF(月報!W1474&lt;&gt;"",月報!W1474*24,"")</f>
        <v/>
      </c>
      <c r="AK1474" s="126" t="str">
        <f>IF(月報!P1474&lt;&gt;"",月報!P1474,"")</f>
        <v/>
      </c>
      <c r="AL1474" s="126" t="str">
        <f>IF(月報!Q1474&lt;&gt;"",IF(月報!Q1474="平日残","",月報!Q1474),"")</f>
        <v/>
      </c>
      <c r="AM1474" s="126"/>
      <c r="AN1474" s="126" t="str">
        <f t="shared" si="457"/>
        <v/>
      </c>
      <c r="AO1474" s="126" t="str">
        <f>IF($E1474="","",VLOOKUP($E1474,カレンダマスタ!$A$5:$E$381,5,FALSE))</f>
        <v/>
      </c>
      <c r="AQ1474" s="196" t="str">
        <f>IF(G1474="","",IF(VLOOKUP(E1474,カレンダマスタ!$A$5:$D$381,4,FALSE)=0,"",1))</f>
        <v/>
      </c>
      <c r="AR1474" s="136" t="str">
        <f>IF($G1474="","",IF($AD1474="NSTC",INDEX(カレンダマスタ!$I$26:$O$31,MATCH($G1474,カレンダマスタ!$H$26:$H$31,1),MATCH($H1474,カレンダマスタ!$I$25:$O$25,1)),
IF($AD1474="CS本社",INDEX(カレンダマスタ!$I$36:$O$41,MATCH($G1474,カレンダマスタ!$H$36:$H$41,1),MATCH($H1474,カレンダマスタ!$I$35:$O$35,1)),
IF($AD1474="NS本社",INDEX(カレンダマスタ!$I$94:$O$99,MATCH($G1474,カレンダマスタ!$H$95:$H$100,1),MATCH($H1474,カレンダマスタ!$I$93:$O$93,1)),
IF($AD1474="ODC",INDEX(カレンダマスタ!$I$46:$O$51,MATCH($G1474,カレンダマスタ!$H$46:$H$51,1),MATCH($H1474,カレンダマスタ!$I$45:$O$45,1)),
IF($AD1474="NS東京TC",INDEX(カレンダマスタ!$I$56:$O$61,MATCH($G1474,カレンダマスタ!$H$56:$H$61,1),MATCH($H1474,カレンダマスタ!$I$55:$O$55,1)),""))))))</f>
        <v/>
      </c>
      <c r="AS1474" s="126" t="str">
        <f t="shared" si="470"/>
        <v/>
      </c>
      <c r="AU1474" s="137" t="str">
        <f>IF(E1474="","",VLOOKUP($E1474,カレンダマスタ!$A$4:$E$381,4,FALSE))</f>
        <v/>
      </c>
      <c r="AV1474" s="137" t="str">
        <f t="shared" si="459"/>
        <v/>
      </c>
      <c r="AW1474" s="137" t="str">
        <f t="shared" si="460"/>
        <v/>
      </c>
      <c r="AX1474" s="138" t="str">
        <f t="shared" si="461"/>
        <v/>
      </c>
      <c r="AY1474" s="138" t="str">
        <f t="shared" si="462"/>
        <v/>
      </c>
      <c r="AZ1474" s="130" t="str">
        <f>IF(AX1474&amp;AW1474="勤怠未設定","×",IF(AV1474="勤怠修正","×",IF(AC1474="外注","",IF(AA1474="",IF(AY1474&lt;&gt;"","×",""),IF(VLOOKUP(AA1474,カレンダマスタ!$H$66:$I$83,2,FALSE)&lt;&gt;AY1474,"×","OK")))))</f>
        <v/>
      </c>
      <c r="BC1474" s="137" t="str">
        <f>IF(E1474="","",VLOOKUP($E1474,カレンダマスタ!$A$4:$E$381,4,FALSE))</f>
        <v/>
      </c>
      <c r="BD1474" s="126" t="str">
        <f>IF(AC1474="社員","",IF(AG1474=0,"",IF(AD1474="NSTC",IF(COUNTIF(カレンダマスタ!$Q$5:$Q$32,G1474)=1,"OK","×"),
IF(AD1474="NS本社",IF(COUNTIF(カレンダマスタ!$T$5:$T$32,G1474)=1,"OK","×"),IF(COUNTIF(カレンダマスタ!$R$5:$R$32,G1474)=1,"OK","×")))))</f>
        <v/>
      </c>
      <c r="BE1474" s="126" t="str">
        <f>IF(AC1474="社員","",IF(G1474="","",IF(R1474&lt;&gt;"","",IF(AF1474="CS","OK",IF(VLOOKUP(E1474,カレンダマスタ!$A$5:$D$381,4,FALSE)&gt;0,"",IF(OR(G1474*24&gt;10.84,H1474*24&lt;14.5)=TRUE,"×","OK"))))))</f>
        <v/>
      </c>
      <c r="BF1474" s="126" t="str">
        <f t="shared" si="473"/>
        <v/>
      </c>
      <c r="BG1474" s="126" t="str">
        <f t="shared" si="474"/>
        <v/>
      </c>
      <c r="BI1474" s="130" t="str">
        <f t="shared" si="471"/>
        <v/>
      </c>
    </row>
    <row r="1475" spans="2:61">
      <c r="B1475" s="111"/>
      <c r="C1475" s="536"/>
      <c r="D1475" s="128"/>
      <c r="E1475" s="583"/>
      <c r="F1475" s="128"/>
      <c r="G1475" s="588"/>
      <c r="H1475" s="588"/>
      <c r="I1475" s="130"/>
      <c r="J1475" s="139"/>
      <c r="K1475" s="131"/>
      <c r="L1475" s="132"/>
      <c r="M1475" s="132"/>
      <c r="N1475" s="141"/>
      <c r="O1475" s="139"/>
      <c r="P1475" s="139"/>
      <c r="Q1475" s="139"/>
      <c r="R1475" s="133"/>
      <c r="S1475" s="134"/>
      <c r="T1475" s="434" t="str">
        <f t="shared" si="465"/>
        <v/>
      </c>
      <c r="U1475" s="429"/>
      <c r="V1475" s="429" t="str">
        <f t="shared" si="466"/>
        <v/>
      </c>
      <c r="W1475" s="298"/>
      <c r="X1475" s="129" t="str">
        <f t="shared" si="472"/>
        <v/>
      </c>
      <c r="Y1475" s="129" t="str">
        <f t="shared" si="467"/>
        <v/>
      </c>
      <c r="Z1475" s="129" t="str">
        <f t="shared" si="468"/>
        <v/>
      </c>
      <c r="AA1475" s="133" t="str">
        <f t="shared" si="458"/>
        <v/>
      </c>
      <c r="AC1475" s="186" t="str">
        <f>AC1451</f>
        <v/>
      </c>
      <c r="AD1475" s="187" t="str">
        <f>AD1451</f>
        <v/>
      </c>
      <c r="AE1475" s="187" t="str">
        <f>AE1451</f>
        <v/>
      </c>
      <c r="AF1475" s="187" t="str">
        <f>AF1451</f>
        <v/>
      </c>
      <c r="AG1475" s="204">
        <f t="shared" si="469"/>
        <v>0</v>
      </c>
      <c r="AI1475" s="135" t="str">
        <f>IF(月報!G1475&lt;&gt;"",月報!G1475,"")</f>
        <v/>
      </c>
      <c r="AJ1475" s="126" t="str">
        <f>IF(月報!W1475&lt;&gt;"",月報!W1475*24,"")</f>
        <v/>
      </c>
      <c r="AK1475" s="126" t="str">
        <f>IF(月報!P1475&lt;&gt;"",月報!P1475,"")</f>
        <v/>
      </c>
      <c r="AL1475" s="126" t="str">
        <f>IF(月報!Q1475&lt;&gt;"",IF(月報!Q1475="平日残","",月報!Q1475),"")</f>
        <v/>
      </c>
      <c r="AM1475" s="126"/>
      <c r="AN1475" s="126" t="str">
        <f t="shared" si="457"/>
        <v/>
      </c>
      <c r="AO1475" s="126" t="str">
        <f>IF($E1475="","",VLOOKUP($E1475,カレンダマスタ!$A$5:$E$381,5,FALSE))</f>
        <v/>
      </c>
      <c r="AQ1475" s="196" t="str">
        <f>IF(G1475="","",IF(VLOOKUP(E1475,カレンダマスタ!$A$5:$D$381,4,FALSE)=0,"",1))</f>
        <v/>
      </c>
      <c r="AR1475" s="136" t="str">
        <f>IF($G1475="","",IF($AD1475="NSTC",INDEX(カレンダマスタ!$I$26:$O$31,MATCH($G1475,カレンダマスタ!$H$26:$H$31,1),MATCH($H1475,カレンダマスタ!$I$25:$O$25,1)),
IF($AD1475="CS本社",INDEX(カレンダマスタ!$I$36:$O$41,MATCH($G1475,カレンダマスタ!$H$36:$H$41,1),MATCH($H1475,カレンダマスタ!$I$35:$O$35,1)),
IF($AD1475="NS本社",INDEX(カレンダマスタ!$I$94:$O$99,MATCH($G1475,カレンダマスタ!$H$95:$H$100,1),MATCH($H1475,カレンダマスタ!$I$93:$O$93,1)),
IF($AD1475="ODC",INDEX(カレンダマスタ!$I$46:$O$51,MATCH($G1475,カレンダマスタ!$H$46:$H$51,1),MATCH($H1475,カレンダマスタ!$I$45:$O$45,1)),
IF($AD1475="NS東京TC",INDEX(カレンダマスタ!$I$56:$O$61,MATCH($G1475,カレンダマスタ!$H$56:$H$61,1),MATCH($H1475,カレンダマスタ!$I$55:$O$55,1)),""))))))</f>
        <v/>
      </c>
      <c r="AS1475" s="126" t="str">
        <f t="shared" si="470"/>
        <v/>
      </c>
      <c r="AU1475" s="137" t="str">
        <f>IF(E1475="","",VLOOKUP($E1475,カレンダマスタ!$A$4:$E$381,4,FALSE))</f>
        <v/>
      </c>
      <c r="AV1475" s="137" t="str">
        <f t="shared" si="459"/>
        <v/>
      </c>
      <c r="AW1475" s="137" t="str">
        <f t="shared" si="460"/>
        <v/>
      </c>
      <c r="AX1475" s="138" t="str">
        <f t="shared" si="461"/>
        <v/>
      </c>
      <c r="AY1475" s="138" t="str">
        <f t="shared" si="462"/>
        <v/>
      </c>
      <c r="AZ1475" s="130" t="str">
        <f>IF(AX1475&amp;AW1475="勤怠未設定","×",IF(AV1475="勤怠修正","×",IF(AC1475="外注","",IF(AA1475="",IF(AY1475&lt;&gt;"","×",""),IF(VLOOKUP(AA1475,カレンダマスタ!$H$66:$I$83,2,FALSE)&lt;&gt;AY1475,"×","OK")))))</f>
        <v/>
      </c>
      <c r="BC1475" s="137" t="str">
        <f>IF(E1475="","",VLOOKUP($E1475,カレンダマスタ!$A$4:$E$381,4,FALSE))</f>
        <v/>
      </c>
      <c r="BD1475" s="126" t="str">
        <f>IF(AC1475="社員","",IF(AG1475=0,"",IF(AD1475="NSTC",IF(COUNTIF(カレンダマスタ!$Q$5:$Q$32,G1475)=1,"OK","×"),
IF(AD1475="NS本社",IF(COUNTIF(カレンダマスタ!$T$5:$T$32,G1475)=1,"OK","×"),IF(COUNTIF(カレンダマスタ!$R$5:$R$32,G1475)=1,"OK","×")))))</f>
        <v/>
      </c>
      <c r="BE1475" s="126" t="str">
        <f>IF(AC1475="社員","",IF(G1475="","",IF(R1475&lt;&gt;"","",IF(AF1475="CS","OK",IF(VLOOKUP(E1475,カレンダマスタ!$A$5:$D$381,4,FALSE)&gt;0,"",IF(OR(G1475*24&gt;10.84,H1475*24&lt;14.5)=TRUE,"×","OK"))))))</f>
        <v/>
      </c>
      <c r="BF1475" s="126" t="str">
        <f t="shared" si="473"/>
        <v/>
      </c>
      <c r="BG1475" s="126" t="str">
        <f t="shared" si="474"/>
        <v/>
      </c>
      <c r="BI1475" s="130" t="str">
        <f t="shared" si="471"/>
        <v/>
      </c>
    </row>
    <row r="1476" spans="2:61">
      <c r="B1476" s="111"/>
      <c r="C1476" s="536"/>
      <c r="D1476" s="128"/>
      <c r="E1476" s="583"/>
      <c r="F1476" s="128"/>
      <c r="G1476" s="588"/>
      <c r="H1476" s="588"/>
      <c r="I1476" s="130"/>
      <c r="J1476" s="139"/>
      <c r="K1476" s="131"/>
      <c r="L1476" s="132"/>
      <c r="M1476" s="132"/>
      <c r="N1476" s="141"/>
      <c r="O1476" s="139"/>
      <c r="P1476" s="139"/>
      <c r="Q1476" s="139"/>
      <c r="R1476" s="133"/>
      <c r="S1476" s="134"/>
      <c r="T1476" s="434" t="str">
        <f t="shared" si="465"/>
        <v/>
      </c>
      <c r="U1476" s="429"/>
      <c r="V1476" s="429" t="str">
        <f t="shared" si="466"/>
        <v/>
      </c>
      <c r="W1476" s="298"/>
      <c r="X1476" s="129" t="str">
        <f t="shared" si="472"/>
        <v/>
      </c>
      <c r="Y1476" s="129" t="str">
        <f t="shared" si="467"/>
        <v/>
      </c>
      <c r="Z1476" s="129" t="str">
        <f t="shared" si="468"/>
        <v/>
      </c>
      <c r="AA1476" s="133" t="str">
        <f t="shared" si="458"/>
        <v/>
      </c>
      <c r="AC1476" s="186" t="str">
        <f>AC1451</f>
        <v/>
      </c>
      <c r="AD1476" s="187" t="str">
        <f>AD1451</f>
        <v/>
      </c>
      <c r="AE1476" s="187" t="str">
        <f>AE1451</f>
        <v/>
      </c>
      <c r="AF1476" s="187" t="str">
        <f>AF1451</f>
        <v/>
      </c>
      <c r="AG1476" s="204">
        <f t="shared" si="469"/>
        <v>0</v>
      </c>
      <c r="AI1476" s="140" t="str">
        <f>IF(月報!G1476&lt;&gt;"",月報!G1476,"")</f>
        <v/>
      </c>
      <c r="AJ1476" s="126" t="str">
        <f>IF(月報!W1476&lt;&gt;"",月報!W1476*24,"")</f>
        <v/>
      </c>
      <c r="AK1476" s="126" t="str">
        <f>IF(月報!P1476&lt;&gt;"",月報!P1476,"")</f>
        <v/>
      </c>
      <c r="AL1476" s="126" t="str">
        <f>IF(月報!Q1476&lt;&gt;"",IF(月報!Q1476="平日残","",月報!Q1476),"")</f>
        <v/>
      </c>
      <c r="AM1476" s="126"/>
      <c r="AN1476" s="126" t="str">
        <f t="shared" si="457"/>
        <v/>
      </c>
      <c r="AO1476" s="126" t="str">
        <f>IF($E1476="","",VLOOKUP($E1476,カレンダマスタ!$A$5:$E$381,5,FALSE))</f>
        <v/>
      </c>
      <c r="AQ1476" s="196" t="str">
        <f>IF(G1476="","",IF(VLOOKUP(E1476,カレンダマスタ!$A$5:$D$381,4,FALSE)=0,"",1))</f>
        <v/>
      </c>
      <c r="AR1476" s="136" t="str">
        <f>IF($G1476="","",IF($AD1476="NSTC",INDEX(カレンダマスタ!$I$26:$O$31,MATCH($G1476,カレンダマスタ!$H$26:$H$31,1),MATCH($H1476,カレンダマスタ!$I$25:$O$25,1)),
IF($AD1476="CS本社",INDEX(カレンダマスタ!$I$36:$O$41,MATCH($G1476,カレンダマスタ!$H$36:$H$41,1),MATCH($H1476,カレンダマスタ!$I$35:$O$35,1)),
IF($AD1476="NS本社",INDEX(カレンダマスタ!$I$94:$O$99,MATCH($G1476,カレンダマスタ!$H$95:$H$100,1),MATCH($H1476,カレンダマスタ!$I$93:$O$93,1)),
IF($AD1476="ODC",INDEX(カレンダマスタ!$I$46:$O$51,MATCH($G1476,カレンダマスタ!$H$46:$H$51,1),MATCH($H1476,カレンダマスタ!$I$45:$O$45,1)),
IF($AD1476="NS東京TC",INDEX(カレンダマスタ!$I$56:$O$61,MATCH($G1476,カレンダマスタ!$H$56:$H$61,1),MATCH($H1476,カレンダマスタ!$I$55:$O$55,1)),""))))))</f>
        <v/>
      </c>
      <c r="AS1476" s="126" t="str">
        <f t="shared" si="470"/>
        <v/>
      </c>
      <c r="AU1476" s="137" t="str">
        <f>IF(E1476="","",VLOOKUP($E1476,カレンダマスタ!$A$4:$E$381,4,FALSE))</f>
        <v/>
      </c>
      <c r="AV1476" s="137" t="str">
        <f t="shared" si="459"/>
        <v/>
      </c>
      <c r="AW1476" s="137" t="str">
        <f t="shared" si="460"/>
        <v/>
      </c>
      <c r="AX1476" s="138" t="str">
        <f t="shared" si="461"/>
        <v/>
      </c>
      <c r="AY1476" s="138" t="str">
        <f t="shared" si="462"/>
        <v/>
      </c>
      <c r="AZ1476" s="130" t="str">
        <f>IF(AX1476&amp;AW1476="勤怠未設定","×",IF(AV1476="勤怠修正","×",IF(AC1476="外注","",IF(AA1476="",IF(AY1476&lt;&gt;"","×",""),IF(VLOOKUP(AA1476,カレンダマスタ!$H$66:$I$83,2,FALSE)&lt;&gt;AY1476,"×","OK")))))</f>
        <v/>
      </c>
      <c r="BC1476" s="137" t="str">
        <f>IF(E1476="","",VLOOKUP($E1476,カレンダマスタ!$A$4:$E$381,4,FALSE))</f>
        <v/>
      </c>
      <c r="BD1476" s="126" t="str">
        <f>IF(AC1476="社員","",IF(AG1476=0,"",IF(AD1476="NSTC",IF(COUNTIF(カレンダマスタ!$Q$5:$Q$32,G1476)=1,"OK","×"),
IF(AD1476="NS本社",IF(COUNTIF(カレンダマスタ!$T$5:$T$32,G1476)=1,"OK","×"),IF(COUNTIF(カレンダマスタ!$R$5:$R$32,G1476)=1,"OK","×")))))</f>
        <v/>
      </c>
      <c r="BE1476" s="126" t="str">
        <f>IF(AC1476="社員","",IF(G1476="","",IF(R1476&lt;&gt;"","",IF(AF1476="CS","OK",IF(VLOOKUP(E1476,カレンダマスタ!$A$5:$D$381,4,FALSE)&gt;0,"",IF(OR(G1476*24&gt;10.84,H1476*24&lt;14.5)=TRUE,"×","OK"))))))</f>
        <v/>
      </c>
      <c r="BF1476" s="126" t="str">
        <f t="shared" si="473"/>
        <v/>
      </c>
      <c r="BG1476" s="126" t="str">
        <f t="shared" si="474"/>
        <v/>
      </c>
      <c r="BI1476" s="130" t="str">
        <f t="shared" si="471"/>
        <v/>
      </c>
    </row>
    <row r="1477" spans="2:61">
      <c r="B1477" s="111"/>
      <c r="C1477" s="536"/>
      <c r="D1477" s="128"/>
      <c r="E1477" s="583"/>
      <c r="F1477" s="128"/>
      <c r="G1477" s="588"/>
      <c r="H1477" s="588"/>
      <c r="I1477" s="130"/>
      <c r="J1477" s="139"/>
      <c r="K1477" s="131"/>
      <c r="L1477" s="132"/>
      <c r="M1477" s="132"/>
      <c r="N1477" s="141"/>
      <c r="O1477" s="139"/>
      <c r="P1477" s="139"/>
      <c r="Q1477" s="139"/>
      <c r="R1477" s="133"/>
      <c r="S1477" s="134"/>
      <c r="T1477" s="434" t="str">
        <f t="shared" si="465"/>
        <v/>
      </c>
      <c r="U1477" s="429"/>
      <c r="V1477" s="429" t="str">
        <f t="shared" si="466"/>
        <v/>
      </c>
      <c r="W1477" s="298"/>
      <c r="X1477" s="129" t="str">
        <f t="shared" si="472"/>
        <v/>
      </c>
      <c r="Y1477" s="129" t="str">
        <f t="shared" si="467"/>
        <v/>
      </c>
      <c r="Z1477" s="129" t="str">
        <f t="shared" si="468"/>
        <v/>
      </c>
      <c r="AA1477" s="133" t="str">
        <f t="shared" si="458"/>
        <v/>
      </c>
      <c r="AC1477" s="186" t="str">
        <f>AC1451</f>
        <v/>
      </c>
      <c r="AD1477" s="187" t="str">
        <f>AD1451</f>
        <v/>
      </c>
      <c r="AE1477" s="187" t="str">
        <f>AE1451</f>
        <v/>
      </c>
      <c r="AF1477" s="187" t="str">
        <f>AF1451</f>
        <v/>
      </c>
      <c r="AG1477" s="204">
        <f t="shared" si="469"/>
        <v>0</v>
      </c>
      <c r="AI1477" s="140" t="str">
        <f>IF(月報!G1477&lt;&gt;"",月報!G1477,"")</f>
        <v/>
      </c>
      <c r="AJ1477" s="126" t="str">
        <f>IF(月報!W1477&lt;&gt;"",月報!W1477*24,"")</f>
        <v/>
      </c>
      <c r="AK1477" s="126" t="str">
        <f>IF(月報!P1477&lt;&gt;"",月報!P1477,"")</f>
        <v/>
      </c>
      <c r="AL1477" s="126" t="str">
        <f>IF(月報!Q1477&lt;&gt;"",IF(月報!Q1477="平日残","",月報!Q1477),"")</f>
        <v/>
      </c>
      <c r="AM1477" s="126"/>
      <c r="AN1477" s="126" t="str">
        <f t="shared" si="457"/>
        <v/>
      </c>
      <c r="AO1477" s="126" t="str">
        <f>IF($E1477="","",VLOOKUP($E1477,カレンダマスタ!$A$5:$E$381,5,FALSE))</f>
        <v/>
      </c>
      <c r="AQ1477" s="196" t="str">
        <f>IF(G1477="","",IF(VLOOKUP(E1477,カレンダマスタ!$A$5:$D$381,4,FALSE)=0,"",1))</f>
        <v/>
      </c>
      <c r="AR1477" s="136" t="str">
        <f>IF($G1477="","",IF($AD1477="NSTC",INDEX(カレンダマスタ!$I$26:$O$31,MATCH($G1477,カレンダマスタ!$H$26:$H$31,1),MATCH($H1477,カレンダマスタ!$I$25:$O$25,1)),
IF($AD1477="CS本社",INDEX(カレンダマスタ!$I$36:$O$41,MATCH($G1477,カレンダマスタ!$H$36:$H$41,1),MATCH($H1477,カレンダマスタ!$I$35:$O$35,1)),
IF($AD1477="NS本社",INDEX(カレンダマスタ!$I$94:$O$99,MATCH($G1477,カレンダマスタ!$H$95:$H$100,1),MATCH($H1477,カレンダマスタ!$I$93:$O$93,1)),
IF($AD1477="ODC",INDEX(カレンダマスタ!$I$46:$O$51,MATCH($G1477,カレンダマスタ!$H$46:$H$51,1),MATCH($H1477,カレンダマスタ!$I$45:$O$45,1)),
IF($AD1477="NS東京TC",INDEX(カレンダマスタ!$I$56:$O$61,MATCH($G1477,カレンダマスタ!$H$56:$H$61,1),MATCH($H1477,カレンダマスタ!$I$55:$O$55,1)),""))))))</f>
        <v/>
      </c>
      <c r="AS1477" s="126" t="str">
        <f t="shared" si="470"/>
        <v/>
      </c>
      <c r="AU1477" s="137" t="str">
        <f>IF(E1477="","",VLOOKUP($E1477,カレンダマスタ!$A$4:$E$381,4,FALSE))</f>
        <v/>
      </c>
      <c r="AV1477" s="137" t="str">
        <f t="shared" si="459"/>
        <v/>
      </c>
      <c r="AW1477" s="137" t="str">
        <f t="shared" si="460"/>
        <v/>
      </c>
      <c r="AX1477" s="138" t="str">
        <f t="shared" si="461"/>
        <v/>
      </c>
      <c r="AY1477" s="138" t="str">
        <f t="shared" si="462"/>
        <v/>
      </c>
      <c r="AZ1477" s="130" t="str">
        <f>IF(AX1477&amp;AW1477="勤怠未設定","×",IF(AV1477="勤怠修正","×",IF(AC1477="外注","",IF(AA1477="",IF(AY1477&lt;&gt;"","×",""),IF(VLOOKUP(AA1477,カレンダマスタ!$H$66:$I$83,2,FALSE)&lt;&gt;AY1477,"×","OK")))))</f>
        <v/>
      </c>
      <c r="BC1477" s="137" t="str">
        <f>IF(E1477="","",VLOOKUP($E1477,カレンダマスタ!$A$4:$E$381,4,FALSE))</f>
        <v/>
      </c>
      <c r="BD1477" s="126" t="str">
        <f>IF(AC1477="社員","",IF(AG1477=0,"",IF(AD1477="NSTC",IF(COUNTIF(カレンダマスタ!$Q$5:$Q$32,G1477)=1,"OK","×"),
IF(AD1477="NS本社",IF(COUNTIF(カレンダマスタ!$T$5:$T$32,G1477)=1,"OK","×"),IF(COUNTIF(カレンダマスタ!$R$5:$R$32,G1477)=1,"OK","×")))))</f>
        <v/>
      </c>
      <c r="BE1477" s="126" t="str">
        <f>IF(AC1477="社員","",IF(G1477="","",IF(R1477&lt;&gt;"","",IF(AF1477="CS","OK",IF(VLOOKUP(E1477,カレンダマスタ!$A$5:$D$381,4,FALSE)&gt;0,"",IF(OR(G1477*24&gt;10.84,H1477*24&lt;14.5)=TRUE,"×","OK"))))))</f>
        <v/>
      </c>
      <c r="BF1477" s="126" t="str">
        <f t="shared" si="473"/>
        <v/>
      </c>
      <c r="BG1477" s="126" t="str">
        <f t="shared" si="474"/>
        <v/>
      </c>
      <c r="BI1477" s="130" t="str">
        <f t="shared" si="471"/>
        <v/>
      </c>
    </row>
    <row r="1478" spans="2:61">
      <c r="B1478" s="111"/>
      <c r="C1478" s="537"/>
      <c r="D1478" s="142"/>
      <c r="E1478" s="584"/>
      <c r="F1478" s="142"/>
      <c r="G1478" s="589"/>
      <c r="H1478" s="589"/>
      <c r="I1478" s="144"/>
      <c r="J1478" s="148"/>
      <c r="K1478" s="145"/>
      <c r="L1478" s="146"/>
      <c r="M1478" s="146"/>
      <c r="N1478" s="147"/>
      <c r="O1478" s="148"/>
      <c r="P1478" s="148"/>
      <c r="Q1478" s="148"/>
      <c r="R1478" s="149"/>
      <c r="S1478" s="156"/>
      <c r="T1478" s="435" t="str">
        <f t="shared" si="465"/>
        <v/>
      </c>
      <c r="U1478" s="430"/>
      <c r="V1478" s="430" t="str">
        <f t="shared" si="466"/>
        <v/>
      </c>
      <c r="W1478" s="298"/>
      <c r="X1478" s="143" t="str">
        <f t="shared" si="472"/>
        <v/>
      </c>
      <c r="Y1478" s="143" t="str">
        <f t="shared" si="467"/>
        <v/>
      </c>
      <c r="Z1478" s="143" t="str">
        <f t="shared" si="468"/>
        <v/>
      </c>
      <c r="AA1478" s="149" t="str">
        <f t="shared" si="458"/>
        <v/>
      </c>
      <c r="AC1478" s="188" t="str">
        <f>AC1451</f>
        <v/>
      </c>
      <c r="AD1478" s="189" t="str">
        <f>AD1451</f>
        <v/>
      </c>
      <c r="AE1478" s="189" t="str">
        <f>AE1451</f>
        <v/>
      </c>
      <c r="AF1478" s="189" t="str">
        <f>AF1451</f>
        <v/>
      </c>
      <c r="AG1478" s="205">
        <f t="shared" si="469"/>
        <v>0</v>
      </c>
      <c r="AI1478" s="157" t="str">
        <f>IF(月報!G1478&lt;&gt;"",月報!G1478,"")</f>
        <v/>
      </c>
      <c r="AJ1478" s="151" t="str">
        <f>IF(月報!W1478&lt;&gt;"",月報!W1478*24,"")</f>
        <v/>
      </c>
      <c r="AK1478" s="151" t="str">
        <f>IF(月報!P1478&lt;&gt;"",月報!P1478,"")</f>
        <v/>
      </c>
      <c r="AL1478" s="151" t="str">
        <f>IF(月報!Q1478&lt;&gt;"",IF(月報!Q1478="平日残","",月報!Q1478),"")</f>
        <v/>
      </c>
      <c r="AM1478" s="151"/>
      <c r="AN1478" s="151" t="str">
        <f t="shared" si="457"/>
        <v/>
      </c>
      <c r="AO1478" s="151" t="str">
        <f>IF($E1478="","",VLOOKUP($E1478,カレンダマスタ!$A$5:$E$381,5,FALSE))</f>
        <v/>
      </c>
      <c r="AQ1478" s="197" t="str">
        <f>IF(G1478="","",IF(VLOOKUP(E1478,カレンダマスタ!$A$5:$D$381,4,FALSE)=0,"",1))</f>
        <v/>
      </c>
      <c r="AR1478" s="152" t="str">
        <f>IF($G1478="","",IF($AD1478="NSTC",INDEX(カレンダマスタ!$I$26:$O$31,MATCH($G1478,カレンダマスタ!$H$26:$H$31,1),MATCH($H1478,カレンダマスタ!$I$25:$O$25,1)),
IF($AD1478="CS本社",INDEX(カレンダマスタ!$I$36:$O$41,MATCH($G1478,カレンダマスタ!$H$36:$H$41,1),MATCH($H1478,カレンダマスタ!$I$35:$O$35,1)),
IF($AD1478="NS本社",INDEX(カレンダマスタ!$I$94:$O$99,MATCH($G1478,カレンダマスタ!$H$95:$H$100,1),MATCH($H1478,カレンダマスタ!$I$93:$O$93,1)),
IF($AD1478="ODC",INDEX(カレンダマスタ!$I$46:$O$51,MATCH($G1478,カレンダマスタ!$H$46:$H$51,1),MATCH($H1478,カレンダマスタ!$I$45:$O$45,1)),
IF($AD1478="NS東京TC",INDEX(カレンダマスタ!$I$56:$O$61,MATCH($G1478,カレンダマスタ!$H$56:$H$61,1),MATCH($H1478,カレンダマスタ!$I$55:$O$55,1)),""))))))</f>
        <v/>
      </c>
      <c r="AS1478" s="151" t="str">
        <f t="shared" si="470"/>
        <v/>
      </c>
      <c r="AU1478" s="153" t="str">
        <f>IF(E1478="","",VLOOKUP($E1478,カレンダマスタ!$A$4:$E$381,4,FALSE))</f>
        <v/>
      </c>
      <c r="AV1478" s="153" t="str">
        <f t="shared" si="459"/>
        <v/>
      </c>
      <c r="AW1478" s="153" t="str">
        <f t="shared" si="460"/>
        <v/>
      </c>
      <c r="AX1478" s="154" t="str">
        <f t="shared" si="461"/>
        <v/>
      </c>
      <c r="AY1478" s="154" t="str">
        <f t="shared" si="462"/>
        <v/>
      </c>
      <c r="AZ1478" s="144" t="str">
        <f>IF(AX1478&amp;AW1478="勤怠未設定","×",IF(AV1478="勤怠修正","×",IF(AC1478="外注","",IF(AA1478="",IF(AY1478&lt;&gt;"","×",""),IF(VLOOKUP(AA1478,カレンダマスタ!$H$66:$I$83,2,FALSE)&lt;&gt;AY1478,"×","OK")))))</f>
        <v/>
      </c>
      <c r="BC1478" s="153" t="str">
        <f>IF(E1478="","",VLOOKUP($E1478,カレンダマスタ!$A$4:$E$381,4,FALSE))</f>
        <v/>
      </c>
      <c r="BD1478" s="151" t="str">
        <f>IF(AC1478="社員","",IF(AG1478=0,"",IF(AD1478="NSTC",IF(COUNTIF(カレンダマスタ!$Q$5:$Q$32,G1478)=1,"OK","×"),
IF(AD1478="NS本社",IF(COUNTIF(カレンダマスタ!$T$5:$T$32,G1478)=1,"OK","×"),IF(COUNTIF(カレンダマスタ!$R$5:$R$32,G1478)=1,"OK","×")))))</f>
        <v/>
      </c>
      <c r="BE1478" s="151" t="str">
        <f>IF(AC1478="社員","",IF(G1478="","",IF(R1478&lt;&gt;"","",IF(AF1478="CS","OK",IF(VLOOKUP(E1478,カレンダマスタ!$A$5:$D$381,4,FALSE)&gt;0,"",IF(OR(G1478*24&gt;10.84,H1478*24&lt;14.5)=TRUE,"×","OK"))))))</f>
        <v/>
      </c>
      <c r="BF1478" s="151" t="str">
        <f t="shared" si="473"/>
        <v/>
      </c>
      <c r="BG1478" s="151" t="str">
        <f t="shared" si="474"/>
        <v/>
      </c>
      <c r="BI1478" s="144" t="str">
        <f t="shared" si="471"/>
        <v/>
      </c>
    </row>
    <row r="1479" spans="2:61">
      <c r="B1479" s="111"/>
      <c r="C1479" s="535"/>
      <c r="D1479" s="112"/>
      <c r="E1479" s="582"/>
      <c r="F1479" s="112"/>
      <c r="G1479" s="587"/>
      <c r="H1479" s="587"/>
      <c r="I1479" s="114"/>
      <c r="J1479" s="118"/>
      <c r="K1479" s="115"/>
      <c r="L1479" s="116"/>
      <c r="M1479" s="116"/>
      <c r="N1479" s="117"/>
      <c r="O1479" s="118"/>
      <c r="P1479" s="118"/>
      <c r="Q1479" s="118"/>
      <c r="R1479" s="119"/>
      <c r="S1479" s="120"/>
      <c r="T1479" s="433" t="str">
        <f t="shared" si="465"/>
        <v/>
      </c>
      <c r="U1479" s="431">
        <f>SUM(T1479:T1485)</f>
        <v>0</v>
      </c>
      <c r="V1479" s="431" t="str">
        <f t="shared" si="466"/>
        <v/>
      </c>
      <c r="W1479" s="298"/>
      <c r="X1479" s="113" t="str">
        <f t="shared" si="472"/>
        <v/>
      </c>
      <c r="Y1479" s="113" t="str">
        <f t="shared" si="467"/>
        <v/>
      </c>
      <c r="Z1479" s="113" t="str">
        <f t="shared" si="468"/>
        <v/>
      </c>
      <c r="AA1479" s="119" t="str">
        <f t="shared" si="458"/>
        <v/>
      </c>
      <c r="AC1479" s="190" t="str">
        <f>AC1451</f>
        <v/>
      </c>
      <c r="AD1479" s="191" t="str">
        <f>AD1451</f>
        <v/>
      </c>
      <c r="AE1479" s="191" t="str">
        <f>AE1451</f>
        <v/>
      </c>
      <c r="AF1479" s="191" t="str">
        <f>AF1451</f>
        <v/>
      </c>
      <c r="AG1479" s="206">
        <f t="shared" si="469"/>
        <v>0</v>
      </c>
      <c r="AI1479" s="159" t="str">
        <f>IF(月報!G1479&lt;&gt;"",月報!G1479,"")</f>
        <v/>
      </c>
      <c r="AJ1479" s="122" t="str">
        <f>IF(月報!W1479&lt;&gt;"",月報!W1479*24,"")</f>
        <v/>
      </c>
      <c r="AK1479" s="122" t="str">
        <f>IF(月報!P1479&lt;&gt;"",月報!P1479,"")</f>
        <v/>
      </c>
      <c r="AL1479" s="122" t="str">
        <f>IF(月報!Q1479&lt;&gt;"",IF(月報!Q1479="平日残","",月報!Q1479),"")</f>
        <v/>
      </c>
      <c r="AM1479" s="122"/>
      <c r="AN1479" s="122" t="str">
        <f t="shared" si="457"/>
        <v/>
      </c>
      <c r="AO1479" s="122" t="str">
        <f>IF($E1479="","",VLOOKUP($E1479,カレンダマスタ!$A$5:$E$381,5,FALSE))</f>
        <v/>
      </c>
      <c r="AQ1479" s="195" t="str">
        <f>IF(G1479="","",IF(VLOOKUP(E1479,カレンダマスタ!$A$5:$D$381,4,FALSE)=0,"",1))</f>
        <v/>
      </c>
      <c r="AR1479" s="123" t="str">
        <f>IF($G1479="","",IF($AD1479="NSTC",INDEX(カレンダマスタ!$I$26:$O$31,MATCH($G1479,カレンダマスタ!$H$26:$H$31,1),MATCH($H1479,カレンダマスタ!$I$25:$O$25,1)),
IF($AD1479="CS本社",INDEX(カレンダマスタ!$I$36:$O$41,MATCH($G1479,カレンダマスタ!$H$36:$H$41,1),MATCH($H1479,カレンダマスタ!$I$35:$O$35,1)),
IF($AD1479="NS本社",INDEX(カレンダマスタ!$I$94:$O$99,MATCH($G1479,カレンダマスタ!$H$95:$H$100,1),MATCH($H1479,カレンダマスタ!$I$93:$O$93,1)),
IF($AD1479="ODC",INDEX(カレンダマスタ!$I$46:$O$51,MATCH($G1479,カレンダマスタ!$H$46:$H$51,1),MATCH($H1479,カレンダマスタ!$I$45:$O$45,1)),
IF($AD1479="NS東京TC",INDEX(カレンダマスタ!$I$56:$O$61,MATCH($G1479,カレンダマスタ!$H$56:$H$61,1),MATCH($H1479,カレンダマスタ!$I$55:$O$55,1)),""))))))</f>
        <v/>
      </c>
      <c r="AS1479" s="122" t="str">
        <f t="shared" si="470"/>
        <v/>
      </c>
      <c r="AU1479" s="124" t="str">
        <f>IF(E1479="","",VLOOKUP($E1479,カレンダマスタ!$A$4:$E$381,4,FALSE))</f>
        <v/>
      </c>
      <c r="AV1479" s="124" t="str">
        <f t="shared" si="459"/>
        <v/>
      </c>
      <c r="AW1479" s="124" t="str">
        <f t="shared" si="460"/>
        <v/>
      </c>
      <c r="AX1479" s="125" t="str">
        <f t="shared" si="461"/>
        <v/>
      </c>
      <c r="AY1479" s="125" t="str">
        <f t="shared" si="462"/>
        <v/>
      </c>
      <c r="AZ1479" s="114" t="str">
        <f>IF(AX1479&amp;AW1479="勤怠未設定","×",IF(AV1479="勤怠修正","×",IF(AC1479="外注","",IF(AA1479="",IF(AY1479&lt;&gt;"","×",""),IF(VLOOKUP(AA1479,カレンダマスタ!$H$66:$I$83,2,FALSE)&lt;&gt;AY1479,"×","OK")))))</f>
        <v/>
      </c>
      <c r="BC1479" s="124" t="str">
        <f>IF(E1479="","",VLOOKUP($E1479,カレンダマスタ!$A$4:$E$381,4,FALSE))</f>
        <v/>
      </c>
      <c r="BD1479" s="122" t="str">
        <f>IF(AC1479="社員","",IF(AG1479=0,"",IF(AD1479="NSTC",IF(COUNTIF(カレンダマスタ!$Q$5:$Q$32,G1479)=1,"OK","×"),
IF(AD1479="NS本社",IF(COUNTIF(カレンダマスタ!$T$5:$T$32,G1479)=1,"OK","×"),IF(COUNTIF(カレンダマスタ!$R$5:$R$32,G1479)=1,"OK","×")))))</f>
        <v/>
      </c>
      <c r="BE1479" s="122" t="str">
        <f>IF(AC1479="社員","",IF(G1479="","",IF(R1479&lt;&gt;"","",IF(AF1479="CS","OK",IF(VLOOKUP(E1479,カレンダマスタ!$A$5:$D$381,4,FALSE)&gt;0,"",IF(OR(G1479*24&gt;10.84,H1479*24&lt;14.5)=TRUE,"×","OK"))))))</f>
        <v/>
      </c>
      <c r="BF1479" s="122" t="str">
        <f t="shared" si="473"/>
        <v/>
      </c>
      <c r="BG1479" s="122" t="str">
        <f t="shared" si="474"/>
        <v/>
      </c>
      <c r="BI1479" s="114" t="str">
        <f t="shared" si="471"/>
        <v/>
      </c>
    </row>
    <row r="1480" spans="2:61">
      <c r="B1480" s="111"/>
      <c r="C1480" s="536"/>
      <c r="D1480" s="128"/>
      <c r="E1480" s="583"/>
      <c r="F1480" s="128"/>
      <c r="G1480" s="588"/>
      <c r="H1480" s="588"/>
      <c r="I1480" s="130"/>
      <c r="J1480" s="139"/>
      <c r="K1480" s="131"/>
      <c r="L1480" s="132"/>
      <c r="M1480" s="132"/>
      <c r="N1480" s="141"/>
      <c r="O1480" s="139"/>
      <c r="P1480" s="139"/>
      <c r="Q1480" s="139"/>
      <c r="R1480" s="133"/>
      <c r="S1480" s="134"/>
      <c r="T1480" s="434" t="str">
        <f t="shared" si="465"/>
        <v/>
      </c>
      <c r="U1480" s="429"/>
      <c r="V1480" s="429" t="str">
        <f t="shared" si="466"/>
        <v/>
      </c>
      <c r="W1480" s="298"/>
      <c r="X1480" s="129" t="str">
        <f t="shared" si="472"/>
        <v/>
      </c>
      <c r="Y1480" s="129" t="str">
        <f t="shared" si="467"/>
        <v/>
      </c>
      <c r="Z1480" s="129" t="str">
        <f t="shared" si="468"/>
        <v/>
      </c>
      <c r="AA1480" s="133" t="str">
        <f t="shared" si="458"/>
        <v/>
      </c>
      <c r="AC1480" s="186" t="str">
        <f>AC1451</f>
        <v/>
      </c>
      <c r="AD1480" s="187" t="str">
        <f>AD1451</f>
        <v/>
      </c>
      <c r="AE1480" s="187" t="str">
        <f>AE1451</f>
        <v/>
      </c>
      <c r="AF1480" s="187" t="str">
        <f>AF1451</f>
        <v/>
      </c>
      <c r="AG1480" s="204">
        <f t="shared" si="469"/>
        <v>0</v>
      </c>
      <c r="AI1480" s="135" t="str">
        <f>IF(月報!G1480&lt;&gt;"",月報!G1480,"")</f>
        <v/>
      </c>
      <c r="AJ1480" s="126" t="str">
        <f>IF(月報!W1480&lt;&gt;"",月報!W1480*24,"")</f>
        <v/>
      </c>
      <c r="AK1480" s="126" t="str">
        <f>IF(月報!P1480&lt;&gt;"",月報!P1480,"")</f>
        <v/>
      </c>
      <c r="AL1480" s="126" t="str">
        <f>IF(月報!Q1480&lt;&gt;"",IF(月報!Q1480="平日残","",月報!Q1480),"")</f>
        <v/>
      </c>
      <c r="AM1480" s="126"/>
      <c r="AN1480" s="126" t="str">
        <f t="shared" si="457"/>
        <v/>
      </c>
      <c r="AO1480" s="126" t="str">
        <f>IF($E1480="","",VLOOKUP($E1480,カレンダマスタ!$A$5:$E$381,5,FALSE))</f>
        <v/>
      </c>
      <c r="AQ1480" s="196" t="str">
        <f>IF(G1480="","",IF(VLOOKUP(E1480,カレンダマスタ!$A$5:$D$381,4,FALSE)=0,"",1))</f>
        <v/>
      </c>
      <c r="AR1480" s="136" t="str">
        <f>IF($G1480="","",IF($AD1480="NSTC",INDEX(カレンダマスタ!$I$26:$O$31,MATCH($G1480,カレンダマスタ!$H$26:$H$31,1),MATCH($H1480,カレンダマスタ!$I$25:$O$25,1)),
IF($AD1480="CS本社",INDEX(カレンダマスタ!$I$36:$O$41,MATCH($G1480,カレンダマスタ!$H$36:$H$41,1),MATCH($H1480,カレンダマスタ!$I$35:$O$35,1)),
IF($AD1480="NS本社",INDEX(カレンダマスタ!$I$94:$O$99,MATCH($G1480,カレンダマスタ!$H$95:$H$100,1),MATCH($H1480,カレンダマスタ!$I$93:$O$93,1)),
IF($AD1480="ODC",INDEX(カレンダマスタ!$I$46:$O$51,MATCH($G1480,カレンダマスタ!$H$46:$H$51,1),MATCH($H1480,カレンダマスタ!$I$45:$O$45,1)),
IF($AD1480="NS東京TC",INDEX(カレンダマスタ!$I$56:$O$61,MATCH($G1480,カレンダマスタ!$H$56:$H$61,1),MATCH($H1480,カレンダマスタ!$I$55:$O$55,1)),""))))))</f>
        <v/>
      </c>
      <c r="AS1480" s="126" t="str">
        <f t="shared" si="470"/>
        <v/>
      </c>
      <c r="AU1480" s="137" t="str">
        <f>IF(E1480="","",VLOOKUP($E1480,カレンダマスタ!$A$4:$E$381,4,FALSE))</f>
        <v/>
      </c>
      <c r="AV1480" s="137" t="str">
        <f t="shared" si="459"/>
        <v/>
      </c>
      <c r="AW1480" s="137" t="str">
        <f t="shared" si="460"/>
        <v/>
      </c>
      <c r="AX1480" s="138" t="str">
        <f t="shared" si="461"/>
        <v/>
      </c>
      <c r="AY1480" s="138" t="str">
        <f t="shared" si="462"/>
        <v/>
      </c>
      <c r="AZ1480" s="130" t="str">
        <f>IF(AX1480&amp;AW1480="勤怠未設定","×",IF(AV1480="勤怠修正","×",IF(AC1480="外注","",IF(AA1480="",IF(AY1480&lt;&gt;"","×",""),IF(VLOOKUP(AA1480,カレンダマスタ!$H$66:$I$83,2,FALSE)&lt;&gt;AY1480,"×","OK")))))</f>
        <v/>
      </c>
      <c r="BC1480" s="137" t="str">
        <f>IF(E1480="","",VLOOKUP($E1480,カレンダマスタ!$A$4:$E$381,4,FALSE))</f>
        <v/>
      </c>
      <c r="BD1480" s="126" t="str">
        <f>IF(AC1480="社員","",IF(AG1480=0,"",IF(AD1480="NSTC",IF(COUNTIF(カレンダマスタ!$Q$5:$Q$32,G1480)=1,"OK","×"),
IF(AD1480="NS本社",IF(COUNTIF(カレンダマスタ!$T$5:$T$32,G1480)=1,"OK","×"),IF(COUNTIF(カレンダマスタ!$R$5:$R$32,G1480)=1,"OK","×")))))</f>
        <v/>
      </c>
      <c r="BE1480" s="126" t="str">
        <f>IF(AC1480="社員","",IF(G1480="","",IF(R1480&lt;&gt;"","",IF(AF1480="CS","OK",IF(VLOOKUP(E1480,カレンダマスタ!$A$5:$D$381,4,FALSE)&gt;0,"",IF(OR(G1480*24&gt;10.84,H1480*24&lt;14.5)=TRUE,"×","OK"))))))</f>
        <v/>
      </c>
      <c r="BF1480" s="126" t="str">
        <f t="shared" si="473"/>
        <v/>
      </c>
      <c r="BG1480" s="126" t="str">
        <f t="shared" si="474"/>
        <v/>
      </c>
      <c r="BI1480" s="130" t="str">
        <f t="shared" si="471"/>
        <v/>
      </c>
    </row>
    <row r="1481" spans="2:61">
      <c r="B1481" s="111"/>
      <c r="C1481" s="536"/>
      <c r="D1481" s="128"/>
      <c r="E1481" s="583"/>
      <c r="F1481" s="128"/>
      <c r="G1481" s="588"/>
      <c r="H1481" s="588"/>
      <c r="I1481" s="130"/>
      <c r="J1481" s="139"/>
      <c r="K1481" s="131"/>
      <c r="L1481" s="132"/>
      <c r="M1481" s="132"/>
      <c r="N1481" s="141"/>
      <c r="O1481" s="139"/>
      <c r="P1481" s="139"/>
      <c r="Q1481" s="139"/>
      <c r="R1481" s="133"/>
      <c r="S1481" s="134"/>
      <c r="T1481" s="434" t="str">
        <f t="shared" si="465"/>
        <v/>
      </c>
      <c r="U1481" s="429"/>
      <c r="V1481" s="429" t="str">
        <f t="shared" si="466"/>
        <v/>
      </c>
      <c r="W1481" s="298"/>
      <c r="X1481" s="129" t="str">
        <f t="shared" si="472"/>
        <v/>
      </c>
      <c r="Y1481" s="129" t="str">
        <f t="shared" si="467"/>
        <v/>
      </c>
      <c r="Z1481" s="129" t="str">
        <f t="shared" si="468"/>
        <v/>
      </c>
      <c r="AA1481" s="133" t="str">
        <f t="shared" si="458"/>
        <v/>
      </c>
      <c r="AC1481" s="186" t="str">
        <f>AC1451</f>
        <v/>
      </c>
      <c r="AD1481" s="187" t="str">
        <f>AD1451</f>
        <v/>
      </c>
      <c r="AE1481" s="187" t="str">
        <f>AE1451</f>
        <v/>
      </c>
      <c r="AF1481" s="187" t="str">
        <f>AF1451</f>
        <v/>
      </c>
      <c r="AG1481" s="204">
        <f t="shared" si="469"/>
        <v>0</v>
      </c>
      <c r="AI1481" s="160" t="str">
        <f>IF(月報!G1481&lt;&gt;"",月報!G1481,"")</f>
        <v/>
      </c>
      <c r="AJ1481" s="126" t="str">
        <f>IF(月報!W1481&lt;&gt;"",月報!W1481*24,"")</f>
        <v/>
      </c>
      <c r="AK1481" s="126" t="str">
        <f>IF(月報!P1481&lt;&gt;"",月報!P1481,"")</f>
        <v/>
      </c>
      <c r="AL1481" s="126" t="str">
        <f>IF(月報!Q1481&lt;&gt;"",IF(月報!Q1481="平日残","",月報!Q1481),"")</f>
        <v/>
      </c>
      <c r="AM1481" s="126"/>
      <c r="AN1481" s="126" t="str">
        <f t="shared" si="457"/>
        <v/>
      </c>
      <c r="AO1481" s="126" t="str">
        <f>IF($E1481="","",VLOOKUP($E1481,カレンダマスタ!$A$5:$E$381,5,FALSE))</f>
        <v/>
      </c>
      <c r="AQ1481" s="196" t="str">
        <f>IF(G1481="","",IF(VLOOKUP(E1481,カレンダマスタ!$A$5:$D$381,4,FALSE)=0,"",1))</f>
        <v/>
      </c>
      <c r="AR1481" s="136" t="str">
        <f>IF($G1481="","",IF($AD1481="NSTC",INDEX(カレンダマスタ!$I$26:$O$31,MATCH($G1481,カレンダマスタ!$H$26:$H$31,1),MATCH($H1481,カレンダマスタ!$I$25:$O$25,1)),
IF($AD1481="CS本社",INDEX(カレンダマスタ!$I$36:$O$41,MATCH($G1481,カレンダマスタ!$H$36:$H$41,1),MATCH($H1481,カレンダマスタ!$I$35:$O$35,1)),
IF($AD1481="NS本社",INDEX(カレンダマスタ!$I$94:$O$99,MATCH($G1481,カレンダマスタ!$H$95:$H$100,1),MATCH($H1481,カレンダマスタ!$I$93:$O$93,1)),
IF($AD1481="ODC",INDEX(カレンダマスタ!$I$46:$O$51,MATCH($G1481,カレンダマスタ!$H$46:$H$51,1),MATCH($H1481,カレンダマスタ!$I$45:$O$45,1)),
IF($AD1481="NS東京TC",INDEX(カレンダマスタ!$I$56:$O$61,MATCH($G1481,カレンダマスタ!$H$56:$H$61,1),MATCH($H1481,カレンダマスタ!$I$55:$O$55,1)),""))))))</f>
        <v/>
      </c>
      <c r="AS1481" s="126" t="str">
        <f t="shared" si="470"/>
        <v/>
      </c>
      <c r="AU1481" s="137" t="str">
        <f>IF(E1481="","",VLOOKUP($E1481,カレンダマスタ!$A$4:$E$381,4,FALSE))</f>
        <v/>
      </c>
      <c r="AV1481" s="137" t="str">
        <f t="shared" si="459"/>
        <v/>
      </c>
      <c r="AW1481" s="137" t="str">
        <f t="shared" si="460"/>
        <v/>
      </c>
      <c r="AX1481" s="138" t="str">
        <f t="shared" si="461"/>
        <v/>
      </c>
      <c r="AY1481" s="138" t="str">
        <f t="shared" si="462"/>
        <v/>
      </c>
      <c r="AZ1481" s="130" t="str">
        <f>IF(AX1481&amp;AW1481="勤怠未設定","×",IF(AV1481="勤怠修正","×",IF(AC1481="外注","",IF(AA1481="",IF(AY1481&lt;&gt;"","×",""),IF(VLOOKUP(AA1481,カレンダマスタ!$H$66:$I$83,2,FALSE)&lt;&gt;AY1481,"×","OK")))))</f>
        <v/>
      </c>
      <c r="BC1481" s="137" t="str">
        <f>IF(E1481="","",VLOOKUP($E1481,カレンダマスタ!$A$4:$E$381,4,FALSE))</f>
        <v/>
      </c>
      <c r="BD1481" s="126" t="str">
        <f>IF(AC1481="社員","",IF(AG1481=0,"",IF(AD1481="NSTC",IF(COUNTIF(カレンダマスタ!$Q$5:$Q$32,G1481)=1,"OK","×"),
IF(AD1481="NS本社",IF(COUNTIF(カレンダマスタ!$T$5:$T$32,G1481)=1,"OK","×"),IF(COUNTIF(カレンダマスタ!$R$5:$R$32,G1481)=1,"OK","×")))))</f>
        <v/>
      </c>
      <c r="BE1481" s="126" t="str">
        <f>IF(AC1481="社員","",IF(G1481="","",IF(R1481&lt;&gt;"","",IF(AF1481="CS","OK",IF(VLOOKUP(E1481,カレンダマスタ!$A$5:$D$381,4,FALSE)&gt;0,"",IF(OR(G1481*24&gt;10.84,H1481*24&lt;14.5)=TRUE,"×","OK"))))))</f>
        <v/>
      </c>
      <c r="BF1481" s="126" t="str">
        <f t="shared" si="473"/>
        <v/>
      </c>
      <c r="BG1481" s="126" t="str">
        <f t="shared" si="474"/>
        <v/>
      </c>
      <c r="BI1481" s="130" t="str">
        <f t="shared" si="471"/>
        <v/>
      </c>
    </row>
    <row r="1482" spans="2:61">
      <c r="B1482" s="111"/>
      <c r="C1482" s="536"/>
      <c r="D1482" s="128"/>
      <c r="E1482" s="214"/>
      <c r="F1482" s="128"/>
      <c r="G1482" s="588"/>
      <c r="H1482" s="588"/>
      <c r="I1482" s="131"/>
      <c r="J1482" s="139"/>
      <c r="K1482" s="131"/>
      <c r="L1482" s="132"/>
      <c r="M1482" s="132"/>
      <c r="N1482" s="141"/>
      <c r="O1482" s="139"/>
      <c r="P1482" s="139"/>
      <c r="Q1482" s="139"/>
      <c r="R1482" s="133"/>
      <c r="S1482" s="134"/>
      <c r="T1482" s="434" t="str">
        <f t="shared" si="465"/>
        <v/>
      </c>
      <c r="U1482" s="429"/>
      <c r="V1482" s="429" t="str">
        <f t="shared" si="466"/>
        <v/>
      </c>
      <c r="W1482" s="298"/>
      <c r="X1482" s="129" t="str">
        <f t="shared" si="472"/>
        <v/>
      </c>
      <c r="Y1482" s="129" t="str">
        <f t="shared" si="467"/>
        <v/>
      </c>
      <c r="Z1482" s="129" t="str">
        <f t="shared" si="468"/>
        <v/>
      </c>
      <c r="AA1482" s="133" t="str">
        <f t="shared" si="458"/>
        <v/>
      </c>
      <c r="AC1482" s="186" t="str">
        <f>AC1451</f>
        <v/>
      </c>
      <c r="AD1482" s="187" t="str">
        <f>AD1451</f>
        <v/>
      </c>
      <c r="AE1482" s="187" t="str">
        <f>AE1451</f>
        <v/>
      </c>
      <c r="AF1482" s="187" t="str">
        <f>AF1451</f>
        <v/>
      </c>
      <c r="AG1482" s="204">
        <f t="shared" si="469"/>
        <v>0</v>
      </c>
      <c r="AI1482" s="160" t="str">
        <f>IF(月報!G1482&lt;&gt;"",月報!G1482,"")</f>
        <v/>
      </c>
      <c r="AJ1482" s="126" t="str">
        <f>IF(月報!W1482&lt;&gt;"",月報!W1482*24,"")</f>
        <v/>
      </c>
      <c r="AK1482" s="126" t="str">
        <f>IF(月報!P1482&lt;&gt;"",月報!P1482,"")</f>
        <v/>
      </c>
      <c r="AL1482" s="126" t="str">
        <f>IF(月報!Q1482&lt;&gt;"",IF(月報!Q1482="平日残","",月報!Q1482),"")</f>
        <v/>
      </c>
      <c r="AM1482" s="126"/>
      <c r="AN1482" s="126" t="str">
        <f t="shared" si="457"/>
        <v/>
      </c>
      <c r="AO1482" s="126" t="str">
        <f>IF($E1482="","",VLOOKUP($E1482,カレンダマスタ!$A$5:$E$381,5,FALSE))</f>
        <v/>
      </c>
      <c r="AQ1482" s="196" t="str">
        <f>IF(G1482="","",IF(VLOOKUP(E1482,カレンダマスタ!$A$5:$D$381,4,FALSE)=0,"",1))</f>
        <v/>
      </c>
      <c r="AR1482" s="136" t="str">
        <f>IF($G1482="","",IF($AD1482="NSTC",INDEX(カレンダマスタ!$I$26:$O$31,MATCH($G1482,カレンダマスタ!$H$26:$H$31,1),MATCH($H1482,カレンダマスタ!$I$25:$O$25,1)),
IF($AD1482="CS本社",INDEX(カレンダマスタ!$I$36:$O$41,MATCH($G1482,カレンダマスタ!$H$36:$H$41,1),MATCH($H1482,カレンダマスタ!$I$35:$O$35,1)),
IF($AD1482="NS本社",INDEX(カレンダマスタ!$I$94:$O$99,MATCH($G1482,カレンダマスタ!$H$95:$H$100,1),MATCH($H1482,カレンダマスタ!$I$93:$O$93,1)),
IF($AD1482="ODC",INDEX(カレンダマスタ!$I$46:$O$51,MATCH($G1482,カレンダマスタ!$H$46:$H$51,1),MATCH($H1482,カレンダマスタ!$I$45:$O$45,1)),
IF($AD1482="NS東京TC",INDEX(カレンダマスタ!$I$56:$O$61,MATCH($G1482,カレンダマスタ!$H$56:$H$61,1),MATCH($H1482,カレンダマスタ!$I$55:$O$55,1)),""))))))</f>
        <v/>
      </c>
      <c r="AS1482" s="126" t="str">
        <f t="shared" si="470"/>
        <v/>
      </c>
      <c r="AU1482" s="137" t="str">
        <f>IF(E1482="","",VLOOKUP($E1482,カレンダマスタ!$A$4:$E$381,4,FALSE))</f>
        <v/>
      </c>
      <c r="AV1482" s="137" t="str">
        <f t="shared" si="459"/>
        <v/>
      </c>
      <c r="AW1482" s="137" t="str">
        <f t="shared" si="460"/>
        <v/>
      </c>
      <c r="AX1482" s="138" t="str">
        <f t="shared" si="461"/>
        <v/>
      </c>
      <c r="AY1482" s="138" t="str">
        <f t="shared" si="462"/>
        <v/>
      </c>
      <c r="AZ1482" s="130" t="str">
        <f>IF(AX1482&amp;AW1482="勤怠未設定","×",IF(AV1482="勤怠修正","×",IF(AC1482="外注","",IF(AA1482="",IF(AY1482&lt;&gt;"","×",""),IF(VLOOKUP(AA1482,カレンダマスタ!$H$66:$I$83,2,FALSE)&lt;&gt;AY1482,"×","OK")))))</f>
        <v/>
      </c>
      <c r="BC1482" s="137" t="str">
        <f>IF(E1482="","",VLOOKUP($E1482,カレンダマスタ!$A$4:$E$381,4,FALSE))</f>
        <v/>
      </c>
      <c r="BD1482" s="126" t="str">
        <f>IF(AC1482="社員","",IF(AG1482=0,"",IF(AD1482="NSTC",IF(COUNTIF(カレンダマスタ!$Q$5:$Q$32,G1482)=1,"OK","×"),
IF(AD1482="NS本社",IF(COUNTIF(カレンダマスタ!$T$5:$T$32,G1482)=1,"OK","×"),IF(COUNTIF(カレンダマスタ!$R$5:$R$32,G1482)=1,"OK","×")))))</f>
        <v/>
      </c>
      <c r="BE1482" s="126" t="str">
        <f>IF(AC1482="社員","",IF(G1482="","",IF(R1482&lt;&gt;"","",IF(AF1482="CS","OK",IF(VLOOKUP(E1482,カレンダマスタ!$A$5:$D$381,4,FALSE)&gt;0,"",IF(OR(G1482*24&gt;10.84,H1482*24&lt;14.5)=TRUE,"×","OK"))))))</f>
        <v/>
      </c>
      <c r="BF1482" s="126" t="str">
        <f t="shared" si="473"/>
        <v/>
      </c>
      <c r="BG1482" s="126" t="str">
        <f t="shared" si="474"/>
        <v/>
      </c>
      <c r="BI1482" s="130" t="str">
        <f t="shared" si="471"/>
        <v/>
      </c>
    </row>
    <row r="1483" spans="2:61">
      <c r="B1483" s="111"/>
      <c r="C1483" s="536"/>
      <c r="D1483" s="128"/>
      <c r="E1483" s="214"/>
      <c r="F1483" s="128"/>
      <c r="G1483" s="588"/>
      <c r="H1483" s="588"/>
      <c r="I1483" s="131"/>
      <c r="J1483" s="139"/>
      <c r="K1483" s="131"/>
      <c r="L1483" s="132"/>
      <c r="M1483" s="132"/>
      <c r="N1483" s="141"/>
      <c r="O1483" s="139"/>
      <c r="P1483" s="139"/>
      <c r="Q1483" s="139"/>
      <c r="R1483" s="133"/>
      <c r="S1483" s="134"/>
      <c r="T1483" s="434" t="str">
        <f t="shared" si="465"/>
        <v/>
      </c>
      <c r="U1483" s="429"/>
      <c r="V1483" s="429" t="str">
        <f t="shared" si="466"/>
        <v/>
      </c>
      <c r="W1483" s="298"/>
      <c r="X1483" s="129" t="str">
        <f t="shared" si="472"/>
        <v/>
      </c>
      <c r="Y1483" s="129" t="str">
        <f t="shared" si="467"/>
        <v/>
      </c>
      <c r="Z1483" s="129" t="str">
        <f t="shared" si="468"/>
        <v/>
      </c>
      <c r="AA1483" s="133" t="str">
        <f t="shared" si="458"/>
        <v/>
      </c>
      <c r="AC1483" s="186" t="str">
        <f>AC1451</f>
        <v/>
      </c>
      <c r="AD1483" s="187" t="str">
        <f>AD1451</f>
        <v/>
      </c>
      <c r="AE1483" s="187" t="str">
        <f>AE1451</f>
        <v/>
      </c>
      <c r="AF1483" s="187" t="str">
        <f>AF1451</f>
        <v/>
      </c>
      <c r="AG1483" s="204">
        <f t="shared" si="469"/>
        <v>0</v>
      </c>
      <c r="AI1483" s="160" t="str">
        <f>IF(月報!G1483&lt;&gt;"",月報!G1483,"")</f>
        <v/>
      </c>
      <c r="AJ1483" s="126" t="str">
        <f>IF(月報!W1483&lt;&gt;"",月報!W1483*24,"")</f>
        <v/>
      </c>
      <c r="AK1483" s="126" t="str">
        <f>IF(月報!P1483&lt;&gt;"",月報!P1483,"")</f>
        <v/>
      </c>
      <c r="AL1483" s="126" t="str">
        <f>IF(月報!Q1483&lt;&gt;"",IF(月報!Q1483="平日残","",月報!Q1483),"")</f>
        <v/>
      </c>
      <c r="AM1483" s="126"/>
      <c r="AN1483" s="126" t="str">
        <f t="shared" ref="AN1483:AN1546" si="475">IF($AO1483=0,IF($G1483="",IF($Q1483="","週報未入力",""),""),"")</f>
        <v/>
      </c>
      <c r="AO1483" s="126" t="str">
        <f>IF($E1483="","",VLOOKUP($E1483,カレンダマスタ!$A$5:$E$381,5,FALSE))</f>
        <v/>
      </c>
      <c r="AQ1483" s="196" t="str">
        <f>IF(G1483="","",IF(VLOOKUP(E1483,カレンダマスタ!$A$5:$D$381,4,FALSE)=0,"",1))</f>
        <v/>
      </c>
      <c r="AR1483" s="136" t="str">
        <f>IF($G1483="","",IF($AD1483="NSTC",INDEX(カレンダマスタ!$I$26:$O$31,MATCH($G1483,カレンダマスタ!$H$26:$H$31,1),MATCH($H1483,カレンダマスタ!$I$25:$O$25,1)),
IF($AD1483="CS本社",INDEX(カレンダマスタ!$I$36:$O$41,MATCH($G1483,カレンダマスタ!$H$36:$H$41,1),MATCH($H1483,カレンダマスタ!$I$35:$O$35,1)),
IF($AD1483="NS本社",INDEX(カレンダマスタ!$I$94:$O$99,MATCH($G1483,カレンダマスタ!$H$95:$H$100,1),MATCH($H1483,カレンダマスタ!$I$93:$O$93,1)),
IF($AD1483="ODC",INDEX(カレンダマスタ!$I$46:$O$51,MATCH($G1483,カレンダマスタ!$H$46:$H$51,1),MATCH($H1483,カレンダマスタ!$I$45:$O$45,1)),
IF($AD1483="NS東京TC",INDEX(カレンダマスタ!$I$56:$O$61,MATCH($G1483,カレンダマスタ!$H$56:$H$61,1),MATCH($H1483,カレンダマスタ!$I$55:$O$55,1)),""))))))</f>
        <v/>
      </c>
      <c r="AS1483" s="126" t="str">
        <f t="shared" si="470"/>
        <v/>
      </c>
      <c r="AU1483" s="137" t="str">
        <f>IF(E1483="","",VLOOKUP($E1483,カレンダマスタ!$A$4:$E$381,4,FALSE))</f>
        <v/>
      </c>
      <c r="AV1483" s="137" t="str">
        <f t="shared" si="459"/>
        <v/>
      </c>
      <c r="AW1483" s="137" t="str">
        <f t="shared" si="460"/>
        <v/>
      </c>
      <c r="AX1483" s="138" t="str">
        <f t="shared" si="461"/>
        <v/>
      </c>
      <c r="AY1483" s="138" t="str">
        <f t="shared" si="462"/>
        <v/>
      </c>
      <c r="AZ1483" s="130" t="str">
        <f>IF(AX1483&amp;AW1483="勤怠未設定","×",IF(AV1483="勤怠修正","×",IF(AC1483="外注","",IF(AA1483="",IF(AY1483&lt;&gt;"","×",""),IF(VLOOKUP(AA1483,カレンダマスタ!$H$66:$I$83,2,FALSE)&lt;&gt;AY1483,"×","OK")))))</f>
        <v/>
      </c>
      <c r="BC1483" s="137" t="str">
        <f>IF(E1483="","",VLOOKUP($E1483,カレンダマスタ!$A$4:$E$381,4,FALSE))</f>
        <v/>
      </c>
      <c r="BD1483" s="126" t="str">
        <f>IF(AC1483="社員","",IF(AG1483=0,"",IF(AD1483="NSTC",IF(COUNTIF(カレンダマスタ!$Q$5:$Q$32,G1483)=1,"OK","×"),
IF(AD1483="NS本社",IF(COUNTIF(カレンダマスタ!$T$5:$T$32,G1483)=1,"OK","×"),IF(COUNTIF(カレンダマスタ!$R$5:$R$32,G1483)=1,"OK","×")))))</f>
        <v/>
      </c>
      <c r="BE1483" s="126" t="str">
        <f>IF(AC1483="社員","",IF(G1483="","",IF(R1483&lt;&gt;"","",IF(AF1483="CS","OK",IF(VLOOKUP(E1483,カレンダマスタ!$A$5:$D$381,4,FALSE)&gt;0,"",IF(OR(G1483*24&gt;10.84,H1483*24&lt;14.5)=TRUE,"×","OK"))))))</f>
        <v/>
      </c>
      <c r="BF1483" s="126" t="str">
        <f t="shared" si="473"/>
        <v/>
      </c>
      <c r="BG1483" s="126" t="str">
        <f t="shared" si="474"/>
        <v/>
      </c>
      <c r="BI1483" s="130" t="str">
        <f t="shared" si="471"/>
        <v/>
      </c>
    </row>
    <row r="1484" spans="2:61">
      <c r="B1484" s="111"/>
      <c r="C1484" s="536"/>
      <c r="D1484" s="128"/>
      <c r="E1484" s="214"/>
      <c r="F1484" s="128"/>
      <c r="G1484" s="588"/>
      <c r="H1484" s="588"/>
      <c r="I1484" s="131"/>
      <c r="J1484" s="139"/>
      <c r="K1484" s="131"/>
      <c r="L1484" s="132"/>
      <c r="M1484" s="132"/>
      <c r="N1484" s="141"/>
      <c r="O1484" s="139"/>
      <c r="P1484" s="139"/>
      <c r="Q1484" s="139"/>
      <c r="R1484" s="133"/>
      <c r="S1484" s="134"/>
      <c r="T1484" s="434" t="str">
        <f t="shared" si="465"/>
        <v/>
      </c>
      <c r="U1484" s="429"/>
      <c r="V1484" s="429" t="str">
        <f t="shared" si="466"/>
        <v/>
      </c>
      <c r="W1484" s="298"/>
      <c r="X1484" s="129" t="str">
        <f t="shared" si="472"/>
        <v/>
      </c>
      <c r="Y1484" s="129" t="str">
        <f t="shared" si="467"/>
        <v/>
      </c>
      <c r="Z1484" s="129" t="str">
        <f t="shared" si="468"/>
        <v/>
      </c>
      <c r="AA1484" s="133" t="str">
        <f t="shared" ref="AA1484:AA1547" si="476">IF(R1484&lt;&gt;"",IF(AND(AO1484=2,R1484="休出"),"法休残",R1484),"")</f>
        <v/>
      </c>
      <c r="AC1484" s="186" t="str">
        <f>AC1451</f>
        <v/>
      </c>
      <c r="AD1484" s="187" t="str">
        <f>AD1451</f>
        <v/>
      </c>
      <c r="AE1484" s="187" t="str">
        <f>AE1451</f>
        <v/>
      </c>
      <c r="AF1484" s="187" t="str">
        <f>AF1451</f>
        <v/>
      </c>
      <c r="AG1484" s="204">
        <f t="shared" si="469"/>
        <v>0</v>
      </c>
      <c r="AI1484" s="160" t="str">
        <f>IF(月報!G1484&lt;&gt;"",月報!G1484,"")</f>
        <v/>
      </c>
      <c r="AJ1484" s="126" t="str">
        <f>IF(月報!W1484&lt;&gt;"",月報!W1484*24,"")</f>
        <v/>
      </c>
      <c r="AK1484" s="126" t="str">
        <f>IF(月報!P1484&lt;&gt;"",月報!P1484,"")</f>
        <v/>
      </c>
      <c r="AL1484" s="126" t="str">
        <f>IF(月報!Q1484&lt;&gt;"",IF(月報!Q1484="平日残","",月報!Q1484),"")</f>
        <v/>
      </c>
      <c r="AM1484" s="126"/>
      <c r="AN1484" s="126" t="str">
        <f t="shared" si="475"/>
        <v/>
      </c>
      <c r="AO1484" s="126" t="str">
        <f>IF($E1484="","",VLOOKUP($E1484,カレンダマスタ!$A$5:$E$381,5,FALSE))</f>
        <v/>
      </c>
      <c r="AQ1484" s="196" t="str">
        <f>IF(G1484="","",IF(VLOOKUP(E1484,カレンダマスタ!$A$5:$D$381,4,FALSE)=0,"",1))</f>
        <v/>
      </c>
      <c r="AR1484" s="136" t="str">
        <f>IF($G1484="","",IF($AD1484="NSTC",INDEX(カレンダマスタ!$I$26:$O$31,MATCH($G1484,カレンダマスタ!$H$26:$H$31,1),MATCH($H1484,カレンダマスタ!$I$25:$O$25,1)),
IF($AD1484="CS本社",INDEX(カレンダマスタ!$I$36:$O$41,MATCH($G1484,カレンダマスタ!$H$36:$H$41,1),MATCH($H1484,カレンダマスタ!$I$35:$O$35,1)),
IF($AD1484="NS本社",INDEX(カレンダマスタ!$I$94:$O$99,MATCH($G1484,カレンダマスタ!$H$95:$H$100,1),MATCH($H1484,カレンダマスタ!$I$93:$O$93,1)),
IF($AD1484="ODC",INDEX(カレンダマスタ!$I$46:$O$51,MATCH($G1484,カレンダマスタ!$H$46:$H$51,1),MATCH($H1484,カレンダマスタ!$I$45:$O$45,1)),
IF($AD1484="NS東京TC",INDEX(カレンダマスタ!$I$56:$O$61,MATCH($G1484,カレンダマスタ!$H$56:$H$61,1),MATCH($H1484,カレンダマスタ!$I$55:$O$55,1)),""))))))</f>
        <v/>
      </c>
      <c r="AS1484" s="126" t="str">
        <f t="shared" si="470"/>
        <v/>
      </c>
      <c r="AU1484" s="137" t="str">
        <f>IF(E1484="","",VLOOKUP($E1484,カレンダマスタ!$A$4:$E$381,4,FALSE))</f>
        <v/>
      </c>
      <c r="AV1484" s="137" t="str">
        <f t="shared" ref="AV1484:AV1547" si="477">IF(AA1484="","",IF(OR(AA1484="欠勤",AA1484="遅刻"),"勤怠修正",""))</f>
        <v/>
      </c>
      <c r="AW1484" s="137" t="str">
        <f t="shared" ref="AW1484:AW1547" si="478">IF(Q1484="","",IF(R1484="","勤怠未設定",""))</f>
        <v/>
      </c>
      <c r="AX1484" s="138" t="str">
        <f t="shared" ref="AX1484:AX1547" si="479">IF(E1484="","",IF(AND(AU1484&gt;=1,J1484&lt;&gt;"",AA1484=""),"勤怠未設定",IF(AA1484&lt;&gt;"",AA1484,"")))</f>
        <v/>
      </c>
      <c r="AY1484" s="138" t="str">
        <f t="shared" ref="AY1484:AY1547" si="480">IF(AC1484="外注","",IF(AK1484&amp;AL1484&lt;&gt;"",AK1484&amp;AL1484,""))</f>
        <v/>
      </c>
      <c r="AZ1484" s="130" t="str">
        <f>IF(AX1484&amp;AW1484="勤怠未設定","×",IF(AV1484="勤怠修正","×",IF(AC1484="外注","",IF(AA1484="",IF(AY1484&lt;&gt;"","×",""),IF(VLOOKUP(AA1484,カレンダマスタ!$H$66:$I$83,2,FALSE)&lt;&gt;AY1484,"×","OK")))))</f>
        <v/>
      </c>
      <c r="BC1484" s="137" t="str">
        <f>IF(E1484="","",VLOOKUP($E1484,カレンダマスタ!$A$4:$E$381,4,FALSE))</f>
        <v/>
      </c>
      <c r="BD1484" s="126" t="str">
        <f>IF(AC1484="社員","",IF(AG1484=0,"",IF(AD1484="NSTC",IF(COUNTIF(カレンダマスタ!$Q$5:$Q$32,G1484)=1,"OK","×"),
IF(AD1484="NS本社",IF(COUNTIF(カレンダマスタ!$T$5:$T$32,G1484)=1,"OK","×"),IF(COUNTIF(カレンダマスタ!$R$5:$R$32,G1484)=1,"OK","×")))))</f>
        <v/>
      </c>
      <c r="BE1484" s="126" t="str">
        <f>IF(AC1484="社員","",IF(G1484="","",IF(R1484&lt;&gt;"","",IF(AF1484="CS","OK",IF(VLOOKUP(E1484,カレンダマスタ!$A$5:$D$381,4,FALSE)&gt;0,"",IF(OR(G1484*24&gt;10.84,H1484*24&lt;14.5)=TRUE,"×","OK"))))))</f>
        <v/>
      </c>
      <c r="BF1484" s="126" t="str">
        <f t="shared" si="473"/>
        <v/>
      </c>
      <c r="BG1484" s="126" t="str">
        <f t="shared" si="474"/>
        <v/>
      </c>
      <c r="BI1484" s="130" t="str">
        <f t="shared" si="471"/>
        <v/>
      </c>
    </row>
    <row r="1485" spans="2:61" ht="13.8" thickBot="1">
      <c r="B1485" s="161"/>
      <c r="C1485" s="538"/>
      <c r="D1485" s="162"/>
      <c r="E1485" s="215"/>
      <c r="F1485" s="162"/>
      <c r="G1485" s="590"/>
      <c r="H1485" s="590"/>
      <c r="I1485" s="164"/>
      <c r="J1485" s="165"/>
      <c r="K1485" s="164"/>
      <c r="L1485" s="166"/>
      <c r="M1485" s="166"/>
      <c r="N1485" s="167"/>
      <c r="O1485" s="165"/>
      <c r="P1485" s="165"/>
      <c r="Q1485" s="165"/>
      <c r="R1485" s="168"/>
      <c r="S1485" s="169"/>
      <c r="T1485" s="436" t="str">
        <f t="shared" si="465"/>
        <v/>
      </c>
      <c r="U1485" s="432"/>
      <c r="V1485" s="432" t="str">
        <f t="shared" si="466"/>
        <v/>
      </c>
      <c r="W1485" s="298"/>
      <c r="X1485" s="165" t="str">
        <f t="shared" si="472"/>
        <v/>
      </c>
      <c r="Y1485" s="165" t="str">
        <f t="shared" si="467"/>
        <v/>
      </c>
      <c r="Z1485" s="165" t="str">
        <f t="shared" si="468"/>
        <v/>
      </c>
      <c r="AA1485" s="168" t="str">
        <f t="shared" si="476"/>
        <v/>
      </c>
      <c r="AC1485" s="192" t="str">
        <f>AC1451</f>
        <v/>
      </c>
      <c r="AD1485" s="193" t="str">
        <f>AD1451</f>
        <v/>
      </c>
      <c r="AE1485" s="193" t="str">
        <f>AE1451</f>
        <v/>
      </c>
      <c r="AF1485" s="193" t="str">
        <f>AF1451</f>
        <v/>
      </c>
      <c r="AG1485" s="207">
        <f t="shared" si="469"/>
        <v>0</v>
      </c>
      <c r="AI1485" s="170" t="str">
        <f>IF(月報!G1485&lt;&gt;"",月報!G1485,"")</f>
        <v/>
      </c>
      <c r="AJ1485" s="171" t="str">
        <f>IF(月報!W1485&lt;&gt;"",月報!W1485*24,"")</f>
        <v/>
      </c>
      <c r="AK1485" s="171" t="str">
        <f>IF(月報!P1485&lt;&gt;"",月報!P1485,"")</f>
        <v/>
      </c>
      <c r="AL1485" s="171" t="str">
        <f>IF(月報!Q1485&lt;&gt;"",IF(月報!Q1485="平日残","",月報!Q1485),"")</f>
        <v/>
      </c>
      <c r="AM1485" s="171"/>
      <c r="AN1485" s="171" t="str">
        <f t="shared" si="475"/>
        <v/>
      </c>
      <c r="AO1485" s="171" t="str">
        <f>IF($E1485="","",VLOOKUP($E1485,カレンダマスタ!$A$5:$E$381,5,FALSE))</f>
        <v/>
      </c>
      <c r="AQ1485" s="198" t="str">
        <f>IF(G1485="","",IF(VLOOKUP(E1485,カレンダマスタ!$A$5:$D$381,4,FALSE)=0,"",1))</f>
        <v/>
      </c>
      <c r="AR1485" s="172" t="str">
        <f>IF($G1485="","",IF($AD1485="NSTC",INDEX(カレンダマスタ!$I$26:$O$31,MATCH($G1485,カレンダマスタ!$H$26:$H$31,1),MATCH($H1485,カレンダマスタ!$I$25:$O$25,1)),
IF($AD1485="CS本社",INDEX(カレンダマスタ!$I$36:$O$41,MATCH($G1485,カレンダマスタ!$H$36:$H$41,1),MATCH($H1485,カレンダマスタ!$I$35:$O$35,1)),
IF($AD1485="NS本社",INDEX(カレンダマスタ!$I$94:$O$99,MATCH($G1485,カレンダマスタ!$H$95:$H$100,1),MATCH($H1485,カレンダマスタ!$I$93:$O$93,1)),
IF($AD1485="ODC",INDEX(カレンダマスタ!$I$46:$O$51,MATCH($G1485,カレンダマスタ!$H$46:$H$51,1),MATCH($H1485,カレンダマスタ!$I$45:$O$45,1)),
IF($AD1485="NS東京TC",INDEX(カレンダマスタ!$I$56:$O$61,MATCH($G1485,カレンダマスタ!$H$56:$H$61,1),MATCH($H1485,カレンダマスタ!$I$55:$O$55,1)),""))))))</f>
        <v/>
      </c>
      <c r="AS1485" s="171" t="str">
        <f t="shared" si="470"/>
        <v/>
      </c>
      <c r="AU1485" s="173" t="str">
        <f>IF(E1485="","",VLOOKUP($E1485,カレンダマスタ!$A$4:$E$381,4,FALSE))</f>
        <v/>
      </c>
      <c r="AV1485" s="173" t="str">
        <f t="shared" si="477"/>
        <v/>
      </c>
      <c r="AW1485" s="173" t="str">
        <f t="shared" si="478"/>
        <v/>
      </c>
      <c r="AX1485" s="174" t="str">
        <f t="shared" si="479"/>
        <v/>
      </c>
      <c r="AY1485" s="174" t="str">
        <f t="shared" si="480"/>
        <v/>
      </c>
      <c r="AZ1485" s="175" t="str">
        <f>IF(AX1485&amp;AW1485="勤怠未設定","×",IF(AV1485="勤怠修正","×",IF(AC1485="外注","",IF(AA1485="",IF(AY1485&lt;&gt;"","×",""),IF(VLOOKUP(AA1485,カレンダマスタ!$H$66:$I$83,2,FALSE)&lt;&gt;AY1485,"×","OK")))))</f>
        <v/>
      </c>
      <c r="BC1485" s="173" t="str">
        <f>IF(E1485="","",VLOOKUP($E1485,カレンダマスタ!$A$4:$E$381,4,FALSE))</f>
        <v/>
      </c>
      <c r="BD1485" s="171" t="str">
        <f>IF(AC1485="社員","",IF(AG1485=0,"",IF(AD1485="NSTC",IF(COUNTIF(カレンダマスタ!$Q$5:$Q$32,G1485)=1,"OK","×"),
IF(AD1485="NS本社",IF(COUNTIF(カレンダマスタ!$T$5:$T$32,G1485)=1,"OK","×"),IF(COUNTIF(カレンダマスタ!$R$5:$R$32,G1485)=1,"OK","×")))))</f>
        <v/>
      </c>
      <c r="BE1485" s="171" t="str">
        <f>IF(AC1485="社員","",IF(G1485="","",IF(R1485&lt;&gt;"","",IF(AF1485="CS","OK",IF(VLOOKUP(E1485,カレンダマスタ!$A$5:$D$381,4,FALSE)&gt;0,"",IF(OR(G1485*24&gt;10.84,H1485*24&lt;14.5)=TRUE,"×","OK"))))))</f>
        <v/>
      </c>
      <c r="BF1485" s="171" t="str">
        <f t="shared" si="473"/>
        <v/>
      </c>
      <c r="BG1485" s="171" t="str">
        <f t="shared" si="474"/>
        <v/>
      </c>
      <c r="BI1485" s="175" t="str">
        <f t="shared" si="471"/>
        <v/>
      </c>
    </row>
    <row r="1486" spans="2:61">
      <c r="B1486" s="323"/>
      <c r="C1486" s="539"/>
      <c r="D1486" s="324"/>
      <c r="E1486" s="325"/>
      <c r="F1486" s="324"/>
      <c r="G1486" s="591"/>
      <c r="H1486" s="591"/>
      <c r="I1486" s="339"/>
      <c r="J1486" s="320"/>
      <c r="K1486" s="319"/>
      <c r="L1486" s="320"/>
      <c r="M1486" s="320"/>
      <c r="N1486" s="320"/>
      <c r="O1486" s="340"/>
      <c r="P1486" s="340"/>
      <c r="Q1486" s="340"/>
      <c r="R1486" s="327"/>
      <c r="S1486" s="328"/>
      <c r="T1486" s="341"/>
      <c r="U1486" s="342"/>
      <c r="V1486" s="342"/>
      <c r="W1486" s="298"/>
      <c r="X1486" s="326"/>
      <c r="Y1486" s="326"/>
      <c r="Z1486" s="326"/>
      <c r="AA1486" s="327" t="str">
        <f t="shared" si="476"/>
        <v/>
      </c>
      <c r="AC1486" s="541"/>
      <c r="AD1486" s="542"/>
      <c r="AE1486" s="542"/>
      <c r="AF1486" s="542"/>
      <c r="AG1486" s="543"/>
      <c r="AI1486" s="348" t="str">
        <f>IF(月報!G1486&lt;&gt;"",月報!G1486,"")</f>
        <v/>
      </c>
      <c r="AJ1486" s="349" t="str">
        <f>IF(月報!W1486&lt;&gt;"",月報!W1486*24,"")</f>
        <v/>
      </c>
      <c r="AK1486" s="349" t="str">
        <f>IF(月報!P1486&lt;&gt;"",月報!P1486,"")</f>
        <v/>
      </c>
      <c r="AL1486" s="349" t="str">
        <f>IF(月報!Q1486&lt;&gt;"",IF(月報!Q1486="平日残","",月報!Q1486),"")</f>
        <v/>
      </c>
      <c r="AM1486" s="349"/>
      <c r="AN1486" s="349" t="str">
        <f t="shared" si="475"/>
        <v/>
      </c>
      <c r="AO1486" s="349" t="str">
        <f>IF($E1486="","",VLOOKUP($E1486,カレンダマスタ!$A$5:$E$381,5,FALSE))</f>
        <v/>
      </c>
      <c r="AQ1486" s="351"/>
      <c r="AR1486" s="352"/>
      <c r="AS1486" s="349"/>
      <c r="AU1486" s="355"/>
      <c r="AV1486" s="355" t="str">
        <f t="shared" si="477"/>
        <v/>
      </c>
      <c r="AW1486" s="355" t="str">
        <f t="shared" si="478"/>
        <v/>
      </c>
      <c r="AX1486" s="356" t="str">
        <f t="shared" si="479"/>
        <v/>
      </c>
      <c r="AY1486" s="356" t="str">
        <f t="shared" si="480"/>
        <v/>
      </c>
      <c r="AZ1486" s="357" t="str">
        <f>IF(AX1486&amp;AW1486="勤怠未設定","×",IF(AV1486="勤怠修正","×",IF(AC1486="外注","",IF(AA1486="",IF(AY1486&lt;&gt;"","×",""),IF(VLOOKUP(AA1486,カレンダマスタ!$H$66:$I$83,2,FALSE)&lt;&gt;AY1486,"×","OK")))))</f>
        <v/>
      </c>
      <c r="BC1486" s="355"/>
      <c r="BD1486" s="349"/>
      <c r="BE1486" s="349"/>
      <c r="BF1486" s="349" t="str">
        <f t="shared" si="473"/>
        <v/>
      </c>
      <c r="BG1486" s="349"/>
      <c r="BI1486" s="357" t="str">
        <f t="shared" ref="BI1486:BI1495" si="481">IF(OR(AO1486="×",AS1486="×",AZ1486="×",BD1486="×",BE1486="×",BF1486="TW未入力",BF1486="週報未入力",BG1486="×"),"×","")</f>
        <v/>
      </c>
    </row>
    <row r="1487" spans="2:61">
      <c r="B1487" s="323"/>
      <c r="C1487" s="539"/>
      <c r="D1487" s="324"/>
      <c r="E1487" s="325"/>
      <c r="F1487" s="324"/>
      <c r="G1487" s="591"/>
      <c r="H1487" s="591"/>
      <c r="I1487" s="339"/>
      <c r="J1487" s="320"/>
      <c r="K1487" s="319"/>
      <c r="L1487" s="320"/>
      <c r="M1487" s="320"/>
      <c r="N1487" s="320"/>
      <c r="O1487" s="340"/>
      <c r="P1487" s="340"/>
      <c r="Q1487" s="340"/>
      <c r="R1487" s="327"/>
      <c r="S1487" s="328"/>
      <c r="T1487" s="341"/>
      <c r="U1487" s="342"/>
      <c r="V1487" s="342"/>
      <c r="W1487" s="298"/>
      <c r="X1487" s="326"/>
      <c r="Y1487" s="326"/>
      <c r="Z1487" s="326"/>
      <c r="AA1487" s="327" t="str">
        <f t="shared" si="476"/>
        <v/>
      </c>
      <c r="AC1487" s="544"/>
      <c r="AD1487" s="545"/>
      <c r="AE1487" s="545"/>
      <c r="AF1487" s="545"/>
      <c r="AG1487" s="546"/>
      <c r="AI1487" s="348" t="str">
        <f>IF(月報!G1487&lt;&gt;"",月報!G1487,"")</f>
        <v/>
      </c>
      <c r="AJ1487" s="349" t="str">
        <f>IF(月報!W1487&lt;&gt;"",月報!W1487*24,"")</f>
        <v/>
      </c>
      <c r="AK1487" s="349" t="str">
        <f>IF(月報!P1487&lt;&gt;"",月報!P1487,"")</f>
        <v/>
      </c>
      <c r="AL1487" s="349" t="str">
        <f>IF(月報!Q1487&lt;&gt;"",IF(月報!Q1487="平日残","",月報!Q1487),"")</f>
        <v/>
      </c>
      <c r="AM1487" s="349"/>
      <c r="AN1487" s="349" t="str">
        <f t="shared" si="475"/>
        <v/>
      </c>
      <c r="AO1487" s="349" t="str">
        <f>IF($E1487="","",VLOOKUP($E1487,カレンダマスタ!$A$5:$E$381,5,FALSE))</f>
        <v/>
      </c>
      <c r="AQ1487" s="351"/>
      <c r="AR1487" s="352"/>
      <c r="AS1487" s="349"/>
      <c r="AU1487" s="355"/>
      <c r="AV1487" s="355" t="str">
        <f t="shared" si="477"/>
        <v/>
      </c>
      <c r="AW1487" s="355" t="str">
        <f t="shared" si="478"/>
        <v/>
      </c>
      <c r="AX1487" s="356" t="str">
        <f t="shared" si="479"/>
        <v/>
      </c>
      <c r="AY1487" s="356" t="str">
        <f t="shared" si="480"/>
        <v/>
      </c>
      <c r="AZ1487" s="357" t="str">
        <f>IF(AX1487&amp;AW1487="勤怠未設定","×",IF(AV1487="勤怠修正","×",IF(AC1487="外注","",IF(AA1487="",IF(AY1487&lt;&gt;"","×",""),IF(VLOOKUP(AA1487,カレンダマスタ!$H$66:$I$83,2,FALSE)&lt;&gt;AY1487,"×","OK")))))</f>
        <v/>
      </c>
      <c r="BC1487" s="355"/>
      <c r="BD1487" s="349"/>
      <c r="BE1487" s="349"/>
      <c r="BF1487" s="349" t="str">
        <f t="shared" si="473"/>
        <v/>
      </c>
      <c r="BG1487" s="349"/>
      <c r="BI1487" s="357" t="str">
        <f t="shared" si="481"/>
        <v/>
      </c>
    </row>
    <row r="1488" spans="2:61">
      <c r="B1488" s="323"/>
      <c r="C1488" s="539"/>
      <c r="D1488" s="324"/>
      <c r="E1488" s="325"/>
      <c r="F1488" s="324"/>
      <c r="G1488" s="591"/>
      <c r="H1488" s="591"/>
      <c r="I1488" s="339"/>
      <c r="J1488" s="320"/>
      <c r="K1488" s="319"/>
      <c r="L1488" s="320"/>
      <c r="M1488" s="320"/>
      <c r="N1488" s="320"/>
      <c r="O1488" s="340"/>
      <c r="P1488" s="340"/>
      <c r="Q1488" s="340"/>
      <c r="R1488" s="327"/>
      <c r="S1488" s="328"/>
      <c r="T1488" s="341"/>
      <c r="U1488" s="342"/>
      <c r="V1488" s="342"/>
      <c r="W1488" s="298"/>
      <c r="X1488" s="326"/>
      <c r="Y1488" s="326"/>
      <c r="Z1488" s="326"/>
      <c r="AA1488" s="327" t="str">
        <f t="shared" si="476"/>
        <v/>
      </c>
      <c r="AC1488" s="544"/>
      <c r="AD1488" s="545"/>
      <c r="AE1488" s="545"/>
      <c r="AF1488" s="545"/>
      <c r="AG1488" s="546"/>
      <c r="AI1488" s="348" t="str">
        <f>IF(月報!G1488&lt;&gt;"",月報!G1488,"")</f>
        <v/>
      </c>
      <c r="AJ1488" s="349" t="str">
        <f>IF(月報!W1488&lt;&gt;"",月報!W1488*24,"")</f>
        <v/>
      </c>
      <c r="AK1488" s="349" t="str">
        <f>IF(月報!P1488&lt;&gt;"",月報!P1488,"")</f>
        <v/>
      </c>
      <c r="AL1488" s="349" t="str">
        <f>IF(月報!Q1488&lt;&gt;"",IF(月報!Q1488="平日残","",月報!Q1488),"")</f>
        <v/>
      </c>
      <c r="AM1488" s="349"/>
      <c r="AN1488" s="349" t="str">
        <f t="shared" si="475"/>
        <v/>
      </c>
      <c r="AO1488" s="349" t="str">
        <f>IF($E1488="","",VLOOKUP($E1488,カレンダマスタ!$A$5:$E$381,5,FALSE))</f>
        <v/>
      </c>
      <c r="AQ1488" s="351"/>
      <c r="AR1488" s="352"/>
      <c r="AS1488" s="349"/>
      <c r="AU1488" s="355"/>
      <c r="AV1488" s="355" t="str">
        <f t="shared" si="477"/>
        <v/>
      </c>
      <c r="AW1488" s="355" t="str">
        <f t="shared" si="478"/>
        <v/>
      </c>
      <c r="AX1488" s="356" t="str">
        <f t="shared" si="479"/>
        <v/>
      </c>
      <c r="AY1488" s="356" t="str">
        <f t="shared" si="480"/>
        <v/>
      </c>
      <c r="AZ1488" s="357" t="str">
        <f>IF(AX1488&amp;AW1488="勤怠未設定","×",IF(AV1488="勤怠修正","×",IF(AC1488="外注","",IF(AA1488="",IF(AY1488&lt;&gt;"","×",""),IF(VLOOKUP(AA1488,カレンダマスタ!$H$66:$I$83,2,FALSE)&lt;&gt;AY1488,"×","OK")))))</f>
        <v/>
      </c>
      <c r="BC1488" s="355"/>
      <c r="BD1488" s="349"/>
      <c r="BE1488" s="349"/>
      <c r="BF1488" s="349" t="str">
        <f t="shared" si="473"/>
        <v/>
      </c>
      <c r="BG1488" s="349"/>
      <c r="BI1488" s="357" t="str">
        <f t="shared" si="481"/>
        <v/>
      </c>
    </row>
    <row r="1489" spans="2:61">
      <c r="B1489" s="323"/>
      <c r="C1489" s="539"/>
      <c r="D1489" s="324"/>
      <c r="E1489" s="325"/>
      <c r="F1489" s="324"/>
      <c r="G1489" s="591"/>
      <c r="H1489" s="591"/>
      <c r="I1489" s="339"/>
      <c r="J1489" s="320"/>
      <c r="K1489" s="319"/>
      <c r="L1489" s="320"/>
      <c r="M1489" s="320"/>
      <c r="N1489" s="320"/>
      <c r="O1489" s="340"/>
      <c r="P1489" s="340"/>
      <c r="Q1489" s="340"/>
      <c r="R1489" s="327"/>
      <c r="S1489" s="328"/>
      <c r="T1489" s="341"/>
      <c r="U1489" s="342"/>
      <c r="V1489" s="342"/>
      <c r="W1489" s="298"/>
      <c r="X1489" s="326"/>
      <c r="Y1489" s="326"/>
      <c r="Z1489" s="326"/>
      <c r="AA1489" s="327" t="str">
        <f t="shared" si="476"/>
        <v/>
      </c>
      <c r="AC1489" s="544"/>
      <c r="AD1489" s="545"/>
      <c r="AE1489" s="545"/>
      <c r="AF1489" s="545"/>
      <c r="AG1489" s="546"/>
      <c r="AI1489" s="348" t="str">
        <f>IF(月報!G1489&lt;&gt;"",月報!G1489,"")</f>
        <v/>
      </c>
      <c r="AJ1489" s="349" t="str">
        <f>IF(月報!W1489&lt;&gt;"",月報!W1489*24,"")</f>
        <v/>
      </c>
      <c r="AK1489" s="349" t="str">
        <f>IF(月報!P1489&lt;&gt;"",月報!P1489,"")</f>
        <v/>
      </c>
      <c r="AL1489" s="349" t="str">
        <f>IF(月報!Q1489&lt;&gt;"",IF(月報!Q1489="平日残","",月報!Q1489),"")</f>
        <v/>
      </c>
      <c r="AM1489" s="349"/>
      <c r="AN1489" s="349" t="str">
        <f t="shared" si="475"/>
        <v/>
      </c>
      <c r="AO1489" s="349" t="str">
        <f>IF($E1489="","",VLOOKUP($E1489,カレンダマスタ!$A$5:$E$381,5,FALSE))</f>
        <v/>
      </c>
      <c r="AQ1489" s="351"/>
      <c r="AR1489" s="352"/>
      <c r="AS1489" s="349"/>
      <c r="AU1489" s="355"/>
      <c r="AV1489" s="355" t="str">
        <f t="shared" si="477"/>
        <v/>
      </c>
      <c r="AW1489" s="355" t="str">
        <f t="shared" si="478"/>
        <v/>
      </c>
      <c r="AX1489" s="356" t="str">
        <f t="shared" si="479"/>
        <v/>
      </c>
      <c r="AY1489" s="356" t="str">
        <f t="shared" si="480"/>
        <v/>
      </c>
      <c r="AZ1489" s="357" t="str">
        <f>IF(AX1489&amp;AW1489="勤怠未設定","×",IF(AV1489="勤怠修正","×",IF(AC1489="外注","",IF(AA1489="",IF(AY1489&lt;&gt;"","×",""),IF(VLOOKUP(AA1489,カレンダマスタ!$H$66:$I$83,2,FALSE)&lt;&gt;AY1489,"×","OK")))))</f>
        <v/>
      </c>
      <c r="BC1489" s="355"/>
      <c r="BD1489" s="349"/>
      <c r="BE1489" s="349"/>
      <c r="BF1489" s="349" t="str">
        <f t="shared" si="473"/>
        <v/>
      </c>
      <c r="BG1489" s="349"/>
      <c r="BI1489" s="357" t="str">
        <f t="shared" si="481"/>
        <v/>
      </c>
    </row>
    <row r="1490" spans="2:61">
      <c r="B1490" s="323"/>
      <c r="C1490" s="539"/>
      <c r="D1490" s="324"/>
      <c r="E1490" s="325"/>
      <c r="F1490" s="324"/>
      <c r="G1490" s="591"/>
      <c r="H1490" s="591"/>
      <c r="I1490" s="339"/>
      <c r="J1490" s="320"/>
      <c r="K1490" s="319"/>
      <c r="L1490" s="320"/>
      <c r="M1490" s="320"/>
      <c r="N1490" s="320"/>
      <c r="O1490" s="340"/>
      <c r="P1490" s="340"/>
      <c r="Q1490" s="340"/>
      <c r="R1490" s="327"/>
      <c r="S1490" s="328"/>
      <c r="T1490" s="341"/>
      <c r="U1490" s="342"/>
      <c r="V1490" s="342"/>
      <c r="W1490" s="298"/>
      <c r="X1490" s="326"/>
      <c r="Y1490" s="326"/>
      <c r="Z1490" s="326"/>
      <c r="AA1490" s="327" t="str">
        <f t="shared" si="476"/>
        <v/>
      </c>
      <c r="AC1490" s="544"/>
      <c r="AD1490" s="545"/>
      <c r="AE1490" s="545"/>
      <c r="AF1490" s="545"/>
      <c r="AG1490" s="546"/>
      <c r="AI1490" s="348" t="str">
        <f>IF(月報!G1490&lt;&gt;"",月報!G1490,"")</f>
        <v/>
      </c>
      <c r="AJ1490" s="349" t="str">
        <f>IF(月報!W1490&lt;&gt;"",月報!W1490*24,"")</f>
        <v/>
      </c>
      <c r="AK1490" s="349" t="str">
        <f>IF(月報!P1490&lt;&gt;"",月報!P1490,"")</f>
        <v/>
      </c>
      <c r="AL1490" s="349" t="str">
        <f>IF(月報!Q1490&lt;&gt;"",IF(月報!Q1490="平日残","",月報!Q1490),"")</f>
        <v/>
      </c>
      <c r="AM1490" s="349"/>
      <c r="AN1490" s="349" t="str">
        <f t="shared" si="475"/>
        <v/>
      </c>
      <c r="AO1490" s="349" t="str">
        <f>IF($E1490="","",VLOOKUP($E1490,カレンダマスタ!$A$5:$E$381,5,FALSE))</f>
        <v/>
      </c>
      <c r="AQ1490" s="351"/>
      <c r="AR1490" s="352"/>
      <c r="AS1490" s="349"/>
      <c r="AU1490" s="355"/>
      <c r="AV1490" s="355" t="str">
        <f t="shared" si="477"/>
        <v/>
      </c>
      <c r="AW1490" s="355" t="str">
        <f t="shared" si="478"/>
        <v/>
      </c>
      <c r="AX1490" s="356" t="str">
        <f t="shared" si="479"/>
        <v/>
      </c>
      <c r="AY1490" s="356" t="str">
        <f t="shared" si="480"/>
        <v/>
      </c>
      <c r="AZ1490" s="357" t="str">
        <f>IF(AX1490&amp;AW1490="勤怠未設定","×",IF(AV1490="勤怠修正","×",IF(AC1490="外注","",IF(AA1490="",IF(AY1490&lt;&gt;"","×",""),IF(VLOOKUP(AA1490,カレンダマスタ!$H$66:$I$83,2,FALSE)&lt;&gt;AY1490,"×","OK")))))</f>
        <v/>
      </c>
      <c r="BC1490" s="355"/>
      <c r="BD1490" s="349"/>
      <c r="BE1490" s="349"/>
      <c r="BF1490" s="349" t="str">
        <f t="shared" si="473"/>
        <v/>
      </c>
      <c r="BG1490" s="349"/>
      <c r="BI1490" s="357" t="str">
        <f t="shared" si="481"/>
        <v/>
      </c>
    </row>
    <row r="1491" spans="2:61">
      <c r="B1491" s="323"/>
      <c r="C1491" s="539"/>
      <c r="D1491" s="324"/>
      <c r="E1491" s="325"/>
      <c r="F1491" s="324"/>
      <c r="G1491" s="591"/>
      <c r="H1491" s="591"/>
      <c r="I1491" s="339"/>
      <c r="J1491" s="320"/>
      <c r="K1491" s="319"/>
      <c r="L1491" s="320"/>
      <c r="M1491" s="320"/>
      <c r="N1491" s="320"/>
      <c r="O1491" s="340"/>
      <c r="P1491" s="340"/>
      <c r="Q1491" s="340"/>
      <c r="R1491" s="327"/>
      <c r="S1491" s="328"/>
      <c r="T1491" s="341"/>
      <c r="U1491" s="342"/>
      <c r="V1491" s="342"/>
      <c r="W1491" s="298"/>
      <c r="X1491" s="326"/>
      <c r="Y1491" s="326"/>
      <c r="Z1491" s="326"/>
      <c r="AA1491" s="327" t="str">
        <f t="shared" si="476"/>
        <v/>
      </c>
      <c r="AC1491" s="544"/>
      <c r="AD1491" s="545"/>
      <c r="AE1491" s="545"/>
      <c r="AF1491" s="545"/>
      <c r="AG1491" s="546"/>
      <c r="AI1491" s="348" t="str">
        <f>IF(月報!G1491&lt;&gt;"",月報!G1491,"")</f>
        <v/>
      </c>
      <c r="AJ1491" s="349" t="str">
        <f>IF(月報!W1491&lt;&gt;"",月報!W1491*24,"")</f>
        <v/>
      </c>
      <c r="AK1491" s="349" t="str">
        <f>IF(月報!P1491&lt;&gt;"",月報!P1491,"")</f>
        <v/>
      </c>
      <c r="AL1491" s="349" t="str">
        <f>IF(月報!Q1491&lt;&gt;"",IF(月報!Q1491="平日残","",月報!Q1491),"")</f>
        <v/>
      </c>
      <c r="AM1491" s="349"/>
      <c r="AN1491" s="349" t="str">
        <f t="shared" si="475"/>
        <v/>
      </c>
      <c r="AO1491" s="349" t="str">
        <f>IF($E1491="","",VLOOKUP($E1491,カレンダマスタ!$A$5:$E$381,5,FALSE))</f>
        <v/>
      </c>
      <c r="AQ1491" s="351"/>
      <c r="AR1491" s="352"/>
      <c r="AS1491" s="349"/>
      <c r="AU1491" s="355"/>
      <c r="AV1491" s="355" t="str">
        <f t="shared" si="477"/>
        <v/>
      </c>
      <c r="AW1491" s="355" t="str">
        <f t="shared" si="478"/>
        <v/>
      </c>
      <c r="AX1491" s="356" t="str">
        <f t="shared" si="479"/>
        <v/>
      </c>
      <c r="AY1491" s="356" t="str">
        <f t="shared" si="480"/>
        <v/>
      </c>
      <c r="AZ1491" s="357" t="str">
        <f>IF(AX1491&amp;AW1491="勤怠未設定","×",IF(AV1491="勤怠修正","×",IF(AC1491="外注","",IF(AA1491="",IF(AY1491&lt;&gt;"","×",""),IF(VLOOKUP(AA1491,カレンダマスタ!$H$66:$I$83,2,FALSE)&lt;&gt;AY1491,"×","OK")))))</f>
        <v/>
      </c>
      <c r="BC1491" s="355"/>
      <c r="BD1491" s="349"/>
      <c r="BE1491" s="349"/>
      <c r="BF1491" s="349" t="str">
        <f t="shared" si="473"/>
        <v/>
      </c>
      <c r="BG1491" s="349"/>
      <c r="BI1491" s="357" t="str">
        <f t="shared" si="481"/>
        <v/>
      </c>
    </row>
    <row r="1492" spans="2:61">
      <c r="B1492" s="323"/>
      <c r="C1492" s="539"/>
      <c r="D1492" s="324"/>
      <c r="E1492" s="325"/>
      <c r="F1492" s="324"/>
      <c r="G1492" s="591"/>
      <c r="H1492" s="591"/>
      <c r="I1492" s="339"/>
      <c r="J1492" s="320"/>
      <c r="K1492" s="319"/>
      <c r="L1492" s="320"/>
      <c r="M1492" s="320"/>
      <c r="N1492" s="320"/>
      <c r="O1492" s="340"/>
      <c r="P1492" s="340"/>
      <c r="Q1492" s="340"/>
      <c r="R1492" s="327"/>
      <c r="S1492" s="328"/>
      <c r="T1492" s="341"/>
      <c r="U1492" s="342"/>
      <c r="V1492" s="342"/>
      <c r="W1492" s="298"/>
      <c r="X1492" s="326"/>
      <c r="Y1492" s="326"/>
      <c r="Z1492" s="326"/>
      <c r="AA1492" s="327" t="str">
        <f t="shared" si="476"/>
        <v/>
      </c>
      <c r="AC1492" s="544"/>
      <c r="AD1492" s="545"/>
      <c r="AE1492" s="545"/>
      <c r="AF1492" s="545"/>
      <c r="AG1492" s="546"/>
      <c r="AI1492" s="348" t="str">
        <f>IF(月報!G1492&lt;&gt;"",月報!G1492,"")</f>
        <v/>
      </c>
      <c r="AJ1492" s="349" t="str">
        <f>IF(月報!W1492&lt;&gt;"",月報!W1492*24,"")</f>
        <v/>
      </c>
      <c r="AK1492" s="349" t="str">
        <f>IF(月報!P1492&lt;&gt;"",月報!P1492,"")</f>
        <v/>
      </c>
      <c r="AL1492" s="349" t="str">
        <f>IF(月報!Q1492&lt;&gt;"",IF(月報!Q1492="平日残","",月報!Q1492),"")</f>
        <v/>
      </c>
      <c r="AM1492" s="349"/>
      <c r="AN1492" s="349" t="str">
        <f t="shared" si="475"/>
        <v/>
      </c>
      <c r="AO1492" s="349" t="str">
        <f>IF($E1492="","",VLOOKUP($E1492,カレンダマスタ!$A$5:$E$381,5,FALSE))</f>
        <v/>
      </c>
      <c r="AQ1492" s="351"/>
      <c r="AR1492" s="352"/>
      <c r="AS1492" s="349"/>
      <c r="AU1492" s="355"/>
      <c r="AV1492" s="355" t="str">
        <f t="shared" si="477"/>
        <v/>
      </c>
      <c r="AW1492" s="355" t="str">
        <f t="shared" si="478"/>
        <v/>
      </c>
      <c r="AX1492" s="356" t="str">
        <f t="shared" si="479"/>
        <v/>
      </c>
      <c r="AY1492" s="356" t="str">
        <f t="shared" si="480"/>
        <v/>
      </c>
      <c r="AZ1492" s="357" t="str">
        <f>IF(AX1492&amp;AW1492="勤怠未設定","×",IF(AV1492="勤怠修正","×",IF(AC1492="外注","",IF(AA1492="",IF(AY1492&lt;&gt;"","×",""),IF(VLOOKUP(AA1492,カレンダマスタ!$H$66:$I$83,2,FALSE)&lt;&gt;AY1492,"×","OK")))))</f>
        <v/>
      </c>
      <c r="BC1492" s="355"/>
      <c r="BD1492" s="349"/>
      <c r="BE1492" s="349"/>
      <c r="BF1492" s="349" t="str">
        <f t="shared" si="473"/>
        <v/>
      </c>
      <c r="BG1492" s="349"/>
      <c r="BI1492" s="357" t="str">
        <f t="shared" si="481"/>
        <v/>
      </c>
    </row>
    <row r="1493" spans="2:61">
      <c r="B1493" s="323"/>
      <c r="C1493" s="539"/>
      <c r="D1493" s="324"/>
      <c r="E1493" s="325"/>
      <c r="F1493" s="324"/>
      <c r="G1493" s="591"/>
      <c r="H1493" s="591"/>
      <c r="I1493" s="339"/>
      <c r="J1493" s="320"/>
      <c r="K1493" s="319"/>
      <c r="L1493" s="320"/>
      <c r="M1493" s="320"/>
      <c r="N1493" s="320"/>
      <c r="O1493" s="340"/>
      <c r="P1493" s="340"/>
      <c r="Q1493" s="340"/>
      <c r="R1493" s="327"/>
      <c r="S1493" s="328"/>
      <c r="T1493" s="341"/>
      <c r="U1493" s="342"/>
      <c r="V1493" s="342"/>
      <c r="W1493" s="298"/>
      <c r="X1493" s="326"/>
      <c r="Y1493" s="326"/>
      <c r="Z1493" s="326"/>
      <c r="AA1493" s="327" t="str">
        <f t="shared" si="476"/>
        <v/>
      </c>
      <c r="AC1493" s="544"/>
      <c r="AD1493" s="545"/>
      <c r="AE1493" s="545"/>
      <c r="AF1493" s="545"/>
      <c r="AG1493" s="546"/>
      <c r="AI1493" s="348" t="str">
        <f>IF(月報!G1493&lt;&gt;"",月報!G1493,"")</f>
        <v/>
      </c>
      <c r="AJ1493" s="349" t="str">
        <f>IF(月報!W1493&lt;&gt;"",月報!W1493*24,"")</f>
        <v/>
      </c>
      <c r="AK1493" s="349" t="str">
        <f>IF(月報!P1493&lt;&gt;"",月報!P1493,"")</f>
        <v/>
      </c>
      <c r="AL1493" s="349" t="str">
        <f>IF(月報!Q1493&lt;&gt;"",IF(月報!Q1493="平日残","",月報!Q1493),"")</f>
        <v/>
      </c>
      <c r="AM1493" s="349"/>
      <c r="AN1493" s="349" t="str">
        <f t="shared" si="475"/>
        <v/>
      </c>
      <c r="AO1493" s="349" t="str">
        <f>IF($E1493="","",VLOOKUP($E1493,カレンダマスタ!$A$5:$E$381,5,FALSE))</f>
        <v/>
      </c>
      <c r="AQ1493" s="351"/>
      <c r="AR1493" s="352"/>
      <c r="AS1493" s="349"/>
      <c r="AU1493" s="355"/>
      <c r="AV1493" s="355" t="str">
        <f t="shared" si="477"/>
        <v/>
      </c>
      <c r="AW1493" s="355" t="str">
        <f t="shared" si="478"/>
        <v/>
      </c>
      <c r="AX1493" s="356" t="str">
        <f t="shared" si="479"/>
        <v/>
      </c>
      <c r="AY1493" s="356" t="str">
        <f t="shared" si="480"/>
        <v/>
      </c>
      <c r="AZ1493" s="357" t="str">
        <f>IF(AX1493&amp;AW1493="勤怠未設定","×",IF(AV1493="勤怠修正","×",IF(AC1493="外注","",IF(AA1493="",IF(AY1493&lt;&gt;"","×",""),IF(VLOOKUP(AA1493,カレンダマスタ!$H$66:$I$83,2,FALSE)&lt;&gt;AY1493,"×","OK")))))</f>
        <v/>
      </c>
      <c r="BC1493" s="355"/>
      <c r="BD1493" s="349"/>
      <c r="BE1493" s="349"/>
      <c r="BF1493" s="349" t="str">
        <f t="shared" si="473"/>
        <v/>
      </c>
      <c r="BG1493" s="349"/>
      <c r="BI1493" s="357" t="str">
        <f t="shared" si="481"/>
        <v/>
      </c>
    </row>
    <row r="1494" spans="2:61">
      <c r="B1494" s="323"/>
      <c r="C1494" s="539"/>
      <c r="D1494" s="324"/>
      <c r="E1494" s="325"/>
      <c r="F1494" s="324"/>
      <c r="G1494" s="591"/>
      <c r="H1494" s="591"/>
      <c r="I1494" s="339"/>
      <c r="J1494" s="320"/>
      <c r="K1494" s="319"/>
      <c r="L1494" s="320"/>
      <c r="M1494" s="320"/>
      <c r="N1494" s="320"/>
      <c r="O1494" s="340"/>
      <c r="P1494" s="340"/>
      <c r="Q1494" s="340"/>
      <c r="R1494" s="327"/>
      <c r="S1494" s="328"/>
      <c r="T1494" s="341"/>
      <c r="U1494" s="342"/>
      <c r="V1494" s="342"/>
      <c r="W1494" s="298"/>
      <c r="X1494" s="326"/>
      <c r="Y1494" s="326"/>
      <c r="Z1494" s="326"/>
      <c r="AA1494" s="327" t="str">
        <f t="shared" si="476"/>
        <v/>
      </c>
      <c r="AC1494" s="544"/>
      <c r="AD1494" s="545"/>
      <c r="AE1494" s="545"/>
      <c r="AF1494" s="545"/>
      <c r="AG1494" s="546"/>
      <c r="AI1494" s="348" t="str">
        <f>IF(月報!G1494&lt;&gt;"",月報!G1494,"")</f>
        <v/>
      </c>
      <c r="AJ1494" s="349" t="str">
        <f>IF(月報!W1494&lt;&gt;"",月報!W1494*24,"")</f>
        <v/>
      </c>
      <c r="AK1494" s="349" t="str">
        <f>IF(月報!P1494&lt;&gt;"",月報!P1494,"")</f>
        <v/>
      </c>
      <c r="AL1494" s="349" t="str">
        <f>IF(月報!Q1494&lt;&gt;"",IF(月報!Q1494="平日残","",月報!Q1494),"")</f>
        <v/>
      </c>
      <c r="AM1494" s="349"/>
      <c r="AN1494" s="349" t="str">
        <f t="shared" si="475"/>
        <v/>
      </c>
      <c r="AO1494" s="349" t="str">
        <f>IF($E1494="","",VLOOKUP($E1494,カレンダマスタ!$A$5:$E$381,5,FALSE))</f>
        <v/>
      </c>
      <c r="AQ1494" s="351"/>
      <c r="AR1494" s="352"/>
      <c r="AS1494" s="349"/>
      <c r="AU1494" s="355"/>
      <c r="AV1494" s="355" t="str">
        <f t="shared" si="477"/>
        <v/>
      </c>
      <c r="AW1494" s="355" t="str">
        <f t="shared" si="478"/>
        <v/>
      </c>
      <c r="AX1494" s="356" t="str">
        <f t="shared" si="479"/>
        <v/>
      </c>
      <c r="AY1494" s="356" t="str">
        <f t="shared" si="480"/>
        <v/>
      </c>
      <c r="AZ1494" s="357" t="str">
        <f>IF(AX1494&amp;AW1494="勤怠未設定","×",IF(AV1494="勤怠修正","×",IF(AC1494="外注","",IF(AA1494="",IF(AY1494&lt;&gt;"","×",""),IF(VLOOKUP(AA1494,カレンダマスタ!$H$66:$I$83,2,FALSE)&lt;&gt;AY1494,"×","OK")))))</f>
        <v/>
      </c>
      <c r="BC1494" s="355"/>
      <c r="BD1494" s="349"/>
      <c r="BE1494" s="349"/>
      <c r="BF1494" s="349" t="str">
        <f t="shared" si="473"/>
        <v/>
      </c>
      <c r="BG1494" s="349"/>
      <c r="BI1494" s="357" t="str">
        <f t="shared" si="481"/>
        <v/>
      </c>
    </row>
    <row r="1495" spans="2:61" ht="13.8" thickBot="1">
      <c r="B1495" s="329"/>
      <c r="C1495" s="540"/>
      <c r="D1495" s="330"/>
      <c r="E1495" s="331"/>
      <c r="F1495" s="330"/>
      <c r="G1495" s="592"/>
      <c r="H1495" s="592"/>
      <c r="I1495" s="343"/>
      <c r="J1495" s="322"/>
      <c r="K1495" s="321"/>
      <c r="L1495" s="322"/>
      <c r="M1495" s="322"/>
      <c r="N1495" s="322"/>
      <c r="O1495" s="344"/>
      <c r="P1495" s="344"/>
      <c r="Q1495" s="344"/>
      <c r="R1495" s="333"/>
      <c r="S1495" s="334"/>
      <c r="T1495" s="345"/>
      <c r="U1495" s="346"/>
      <c r="V1495" s="346"/>
      <c r="W1495" s="298"/>
      <c r="X1495" s="332"/>
      <c r="Y1495" s="332"/>
      <c r="Z1495" s="332"/>
      <c r="AA1495" s="333" t="str">
        <f t="shared" si="476"/>
        <v/>
      </c>
      <c r="AC1495" s="547"/>
      <c r="AD1495" s="548"/>
      <c r="AE1495" s="548"/>
      <c r="AF1495" s="548"/>
      <c r="AG1495" s="549"/>
      <c r="AI1495" s="348" t="str">
        <f>IF(月報!G1495&lt;&gt;"",月報!G1495,"")</f>
        <v/>
      </c>
      <c r="AJ1495" s="350" t="str">
        <f>IF(月報!W1495&lt;&gt;"",月報!W1495*24,"")</f>
        <v/>
      </c>
      <c r="AK1495" s="350" t="str">
        <f>IF(月報!P1495&lt;&gt;"",月報!P1495,"")</f>
        <v/>
      </c>
      <c r="AL1495" s="350" t="str">
        <f>IF(月報!Q1495&lt;&gt;"",IF(月報!Q1495="平日残","",月報!Q1495),"")</f>
        <v/>
      </c>
      <c r="AM1495" s="350"/>
      <c r="AN1495" s="350" t="str">
        <f t="shared" si="475"/>
        <v/>
      </c>
      <c r="AO1495" s="350" t="str">
        <f>IF($E1495="","",VLOOKUP($E1495,カレンダマスタ!$A$5:$E$381,5,FALSE))</f>
        <v/>
      </c>
      <c r="AP1495" s="347"/>
      <c r="AQ1495" s="353"/>
      <c r="AR1495" s="354"/>
      <c r="AS1495" s="350"/>
      <c r="AT1495" s="347"/>
      <c r="AU1495" s="358"/>
      <c r="AV1495" s="358" t="str">
        <f t="shared" si="477"/>
        <v/>
      </c>
      <c r="AW1495" s="358" t="str">
        <f t="shared" si="478"/>
        <v/>
      </c>
      <c r="AX1495" s="359" t="str">
        <f t="shared" si="479"/>
        <v/>
      </c>
      <c r="AY1495" s="359" t="str">
        <f t="shared" si="480"/>
        <v/>
      </c>
      <c r="AZ1495" s="360" t="str">
        <f>IF(AX1495&amp;AW1495="勤怠未設定","×",IF(AV1495="勤怠修正","×",IF(AC1495="外注","",IF(AA1495="",IF(AY1495&lt;&gt;"","×",""),IF(VLOOKUP(AA1495,カレンダマスタ!$H$66:$I$83,2,FALSE)&lt;&gt;AY1495,"×","OK")))))</f>
        <v/>
      </c>
      <c r="BC1495" s="358"/>
      <c r="BD1495" s="350"/>
      <c r="BE1495" s="350"/>
      <c r="BF1495" s="350" t="str">
        <f t="shared" si="473"/>
        <v/>
      </c>
      <c r="BG1495" s="350"/>
      <c r="BI1495" s="360" t="str">
        <f t="shared" si="481"/>
        <v/>
      </c>
    </row>
    <row r="1496" spans="2:61">
      <c r="B1496" s="176">
        <f>B1451+1</f>
        <v>33</v>
      </c>
      <c r="C1496" s="535"/>
      <c r="D1496" s="112"/>
      <c r="E1496" s="582"/>
      <c r="F1496" s="112"/>
      <c r="G1496" s="587"/>
      <c r="H1496" s="587"/>
      <c r="I1496" s="114"/>
      <c r="J1496" s="118"/>
      <c r="K1496" s="115"/>
      <c r="L1496" s="116"/>
      <c r="M1496" s="116"/>
      <c r="N1496" s="117"/>
      <c r="O1496" s="118"/>
      <c r="P1496" s="118"/>
      <c r="Q1496" s="118"/>
      <c r="R1496" s="119"/>
      <c r="S1496" s="120"/>
      <c r="T1496" s="433" t="str">
        <f t="shared" ref="T1496:T1530" si="482">IF(J1496&lt;&gt;"",J1496,"")</f>
        <v/>
      </c>
      <c r="U1496" s="428">
        <f>SUM(T1496:T1502)</f>
        <v>0</v>
      </c>
      <c r="V1496" s="428" t="str">
        <f t="shared" ref="V1496:V1530" si="483">IF(AC1496="外注",IF(AND(BC1496&lt;1,ROUND((H1496*24),1)=13),"外注2半",IF(AND(BC1496&lt;1,ROUND((G1496*24),1)=13.7),"外注1半",IF(AND(BC1496&lt;1,G1496=""),"外注休暇",""))),"")</f>
        <v/>
      </c>
      <c r="W1496" s="298"/>
      <c r="X1496" s="113" t="str">
        <f>IF(O1496&lt;&gt;"",O1496/24,"")</f>
        <v/>
      </c>
      <c r="Y1496" s="113" t="str">
        <f t="shared" ref="Y1496:Y1530" si="484">IF(P1496&lt;&gt;"",P1496/24,"")</f>
        <v/>
      </c>
      <c r="Z1496" s="113" t="str">
        <f t="shared" ref="Z1496:Z1530" si="485">IF(Q1496&lt;&gt;"",Q1496/24,"")</f>
        <v/>
      </c>
      <c r="AA1496" s="119" t="str">
        <f t="shared" si="476"/>
        <v/>
      </c>
      <c r="AC1496" s="183" t="str">
        <f>IF(C1496&lt;&gt;"",VLOOKUP(C1496,設定シート!$D$10:$N$109,11,FALSE),"")</f>
        <v/>
      </c>
      <c r="AD1496" s="184" t="str">
        <f>IF(C1496&lt;&gt;"",VLOOKUP(C1496,設定シート!$D$10:$H$109,5,FALSE),"")</f>
        <v/>
      </c>
      <c r="AE1496" s="185" t="str">
        <f>IF(C1496&lt;&gt;"",VLOOKUP(C1496,設定シート!$D$10:$L$109,9,FALSE),"")</f>
        <v/>
      </c>
      <c r="AF1496" s="184" t="str">
        <f>IF($AD1496="","",IF(LEFT($AD1496,2)="NS","NS","CS"))</f>
        <v/>
      </c>
      <c r="AG1496" s="203">
        <f t="shared" ref="AG1496:AG1530" si="486">IF(OR(R1496="有給休暇",G1496=""),0,IF(AQ1496=1,0,1))</f>
        <v>0</v>
      </c>
      <c r="AI1496" s="121" t="str">
        <f>IF(月報!G1496&lt;&gt;"",月報!G1496,"")</f>
        <v/>
      </c>
      <c r="AJ1496" s="122" t="str">
        <f>IF(月報!W1496&lt;&gt;"",月報!W1496*24,"")</f>
        <v/>
      </c>
      <c r="AK1496" s="122" t="str">
        <f>IF(月報!P1496&lt;&gt;"",月報!P1496,"")</f>
        <v/>
      </c>
      <c r="AL1496" s="122" t="str">
        <f>IF(月報!Q1496&lt;&gt;"",IF(月報!Q1496="平日残","",月報!Q1496),"")</f>
        <v/>
      </c>
      <c r="AM1496" s="122"/>
      <c r="AN1496" s="122" t="str">
        <f t="shared" si="475"/>
        <v/>
      </c>
      <c r="AO1496" s="122" t="str">
        <f>IF($E1496="","",VLOOKUP($E1496,カレンダマスタ!$A$5:$E$381,5,FALSE))</f>
        <v/>
      </c>
      <c r="AQ1496" s="195" t="str">
        <f>IF(G1496="","",IF(VLOOKUP(E1496,カレンダマスタ!$A$5:$D$381,4,FALSE)=0,"",1))</f>
        <v/>
      </c>
      <c r="AR1496" s="123" t="str">
        <f>IF($G1496="","",IF($AD1496="NSTC",INDEX(カレンダマスタ!$I$26:$O$31,MATCH($G1496,カレンダマスタ!$H$26:$H$31,1),MATCH($H1496,カレンダマスタ!$I$25:$O$25,1)),
IF($AD1496="CS本社",INDEX(カレンダマスタ!$I$36:$O$41,MATCH($G1496,カレンダマスタ!$H$36:$H$41,1),MATCH($H1496,カレンダマスタ!$I$35:$O$35,1)),
IF($AD1496="NS本社",INDEX(カレンダマスタ!$I$94:$O$99,MATCH($G1496,カレンダマスタ!$H$95:$H$100,1),MATCH($H1496,カレンダマスタ!$I$93:$O$93,1)),
IF($AD1496="ODC",INDEX(カレンダマスタ!$I$46:$O$51,MATCH($G1496,カレンダマスタ!$H$46:$H$51,1),MATCH($H1496,カレンダマスタ!$I$45:$O$45,1)),
IF($AD1496="NS東京TC",INDEX(カレンダマスタ!$I$56:$O$61,MATCH($G1496,カレンダマスタ!$H$56:$H$61,1),MATCH($H1496,カレンダマスタ!$I$55:$O$55,1)),""))))))</f>
        <v/>
      </c>
      <c r="AS1496" s="122" t="str">
        <f t="shared" ref="AS1496:AS1530" si="487">IF(AC1496="社員","",IF(R1496="有給休暇","",IF(AND(AF1496="CS",AQ1496=1)=TRUE,"OK",IF(AR1496&lt;&gt;"",IF(TIMEVALUE(MID(I1496,1,10))=AR1496,"OK","×"),""))))</f>
        <v/>
      </c>
      <c r="AU1496" s="124" t="str">
        <f>IF(E1496="","",VLOOKUP($E1496,カレンダマスタ!$A$4:$E$381,4,FALSE))</f>
        <v/>
      </c>
      <c r="AV1496" s="124" t="str">
        <f t="shared" si="477"/>
        <v/>
      </c>
      <c r="AW1496" s="124" t="str">
        <f t="shared" si="478"/>
        <v/>
      </c>
      <c r="AX1496" s="125" t="str">
        <f t="shared" si="479"/>
        <v/>
      </c>
      <c r="AY1496" s="125" t="str">
        <f t="shared" si="480"/>
        <v/>
      </c>
      <c r="AZ1496" s="114" t="str">
        <f>IF(AX1496&amp;AW1496="勤怠未設定","×",IF(AV1496="勤怠修正","×",IF(AC1496="外注","",IF(AA1496="",IF(AY1496&lt;&gt;"","×",""),IF(VLOOKUP(AA1496,カレンダマスタ!$H$66:$I$83,2,FALSE)&lt;&gt;AY1496,"×","OK")))))</f>
        <v/>
      </c>
      <c r="BC1496" s="124" t="str">
        <f>IF(E1496="","",VLOOKUP($E1496,カレンダマスタ!$A$4:$E$381,4,FALSE))</f>
        <v/>
      </c>
      <c r="BD1496" s="122" t="str">
        <f>IF(AC1496="社員","",IF(AG1496=0,"",IF(AD1496="NSTC",IF(COUNTIF(カレンダマスタ!$Q$5:$Q$32,G1496)=1,"OK","×"),
IF(AD1496="NS本社",IF(COUNTIF(カレンダマスタ!$T$5:$T$32,G1496)=1,"OK","×"),IF(COUNTIF(カレンダマスタ!$R$5:$R$32,G1496)=1,"OK","×")))))</f>
        <v/>
      </c>
      <c r="BE1496" s="122" t="str">
        <f>IF(AC1496="社員","",IF(G1496="","",IF(R1496&lt;&gt;"","",IF(AF1496="CS","OK",IF(VLOOKUP(E1496,カレンダマスタ!$A$5:$D$381,4,FALSE)&gt;0,"",IF(OR(G1496*24&gt;10.84,H1496*24&lt;14.5)=TRUE,"×","OK"))))))</f>
        <v/>
      </c>
      <c r="BF1496" s="122" t="str">
        <f t="shared" si="473"/>
        <v/>
      </c>
      <c r="BG1496" s="127" t="str">
        <f>IF(AE1496="派遣","",IF(G1496="","",IF(R1496="有給休暇","",IF(S1496="","×","OK"))))</f>
        <v/>
      </c>
      <c r="BI1496" s="114" t="str">
        <f t="shared" ref="BI1496:BI1530" si="488">IF(OR(AO1496="×",AS1496="×",AZ1496="×",BE1496="×",BF1496="TW未入力",BF1496="週報未入力",BG1496="×"),"×","")</f>
        <v/>
      </c>
    </row>
    <row r="1497" spans="2:61">
      <c r="B1497" s="111"/>
      <c r="C1497" s="536"/>
      <c r="D1497" s="128"/>
      <c r="E1497" s="583"/>
      <c r="F1497" s="128"/>
      <c r="G1497" s="588"/>
      <c r="H1497" s="588"/>
      <c r="I1497" s="130"/>
      <c r="J1497" s="139"/>
      <c r="K1497" s="131"/>
      <c r="L1497" s="132"/>
      <c r="M1497" s="132"/>
      <c r="N1497" s="141"/>
      <c r="O1497" s="139"/>
      <c r="P1497" s="139"/>
      <c r="Q1497" s="139"/>
      <c r="R1497" s="133"/>
      <c r="S1497" s="134"/>
      <c r="T1497" s="434" t="str">
        <f t="shared" si="482"/>
        <v/>
      </c>
      <c r="U1497" s="429"/>
      <c r="V1497" s="429" t="str">
        <f t="shared" si="483"/>
        <v/>
      </c>
      <c r="W1497" s="298"/>
      <c r="X1497" s="129" t="str">
        <f t="shared" ref="X1497:X1530" si="489">IF(O1497&lt;&gt;"",O1497/24,"")</f>
        <v/>
      </c>
      <c r="Y1497" s="129" t="str">
        <f t="shared" si="484"/>
        <v/>
      </c>
      <c r="Z1497" s="129" t="str">
        <f t="shared" si="485"/>
        <v/>
      </c>
      <c r="AA1497" s="133" t="str">
        <f t="shared" si="476"/>
        <v/>
      </c>
      <c r="AC1497" s="186" t="str">
        <f>AC1496</f>
        <v/>
      </c>
      <c r="AD1497" s="186" t="str">
        <f>AD1496</f>
        <v/>
      </c>
      <c r="AE1497" s="186" t="str">
        <f>AE1496</f>
        <v/>
      </c>
      <c r="AF1497" s="186" t="str">
        <f>AF1496</f>
        <v/>
      </c>
      <c r="AG1497" s="204">
        <f t="shared" si="486"/>
        <v>0</v>
      </c>
      <c r="AI1497" s="135" t="str">
        <f>IF(月報!G1497&lt;&gt;"",月報!G1497,"")</f>
        <v/>
      </c>
      <c r="AJ1497" s="126" t="str">
        <f>IF(月報!W1497&lt;&gt;"",月報!W1497*24,"")</f>
        <v/>
      </c>
      <c r="AK1497" s="126" t="str">
        <f>IF(月報!P1497&lt;&gt;"",月報!P1497,"")</f>
        <v/>
      </c>
      <c r="AL1497" s="126" t="str">
        <f>IF(月報!Q1497&lt;&gt;"",IF(月報!Q1497="平日残","",月報!Q1497),"")</f>
        <v/>
      </c>
      <c r="AM1497" s="126"/>
      <c r="AN1497" s="126" t="str">
        <f t="shared" si="475"/>
        <v/>
      </c>
      <c r="AO1497" s="126" t="str">
        <f>IF($E1497="","",VLOOKUP($E1497,カレンダマスタ!$A$5:$E$381,5,FALSE))</f>
        <v/>
      </c>
      <c r="AQ1497" s="196" t="str">
        <f>IF(G1497="","",IF(VLOOKUP(E1497,カレンダマスタ!$A$5:$D$381,4,FALSE)=0,"",1))</f>
        <v/>
      </c>
      <c r="AR1497" s="136" t="str">
        <f>IF($G1497="","",IF($AD1497="NSTC",INDEX(カレンダマスタ!$I$26:$O$31,MATCH($G1497,カレンダマスタ!$H$26:$H$31,1),MATCH($H1497,カレンダマスタ!$I$25:$O$25,1)),
IF($AD1497="CS本社",INDEX(カレンダマスタ!$I$36:$O$41,MATCH($G1497,カレンダマスタ!$H$36:$H$41,1),MATCH($H1497,カレンダマスタ!$I$35:$O$35,1)),
IF($AD1497="NS本社",INDEX(カレンダマスタ!$I$94:$O$99,MATCH($G1497,カレンダマスタ!$H$95:$H$100,1),MATCH($H1497,カレンダマスタ!$I$93:$O$93,1)),
IF($AD1497="ODC",INDEX(カレンダマスタ!$I$46:$O$51,MATCH($G1497,カレンダマスタ!$H$46:$H$51,1),MATCH($H1497,カレンダマスタ!$I$45:$O$45,1)),
IF($AD1497="NS東京TC",INDEX(カレンダマスタ!$I$56:$O$61,MATCH($G1497,カレンダマスタ!$H$56:$H$61,1),MATCH($H1497,カレンダマスタ!$I$55:$O$55,1)),""))))))</f>
        <v/>
      </c>
      <c r="AS1497" s="126" t="str">
        <f t="shared" si="487"/>
        <v/>
      </c>
      <c r="AU1497" s="137" t="str">
        <f>IF(E1497="","",VLOOKUP($E1497,カレンダマスタ!$A$4:$E$381,4,FALSE))</f>
        <v/>
      </c>
      <c r="AV1497" s="137" t="str">
        <f t="shared" si="477"/>
        <v/>
      </c>
      <c r="AW1497" s="137" t="str">
        <f t="shared" si="478"/>
        <v/>
      </c>
      <c r="AX1497" s="138" t="str">
        <f t="shared" si="479"/>
        <v/>
      </c>
      <c r="AY1497" s="138" t="str">
        <f t="shared" si="480"/>
        <v/>
      </c>
      <c r="AZ1497" s="130" t="str">
        <f>IF(AX1497&amp;AW1497="勤怠未設定","×",IF(AV1497="勤怠修正","×",IF(AC1497="外注","",IF(AA1497="",IF(AY1497&lt;&gt;"","×",""),IF(VLOOKUP(AA1497,カレンダマスタ!$H$66:$I$83,2,FALSE)&lt;&gt;AY1497,"×","OK")))))</f>
        <v/>
      </c>
      <c r="BC1497" s="137" t="str">
        <f>IF(E1497="","",VLOOKUP($E1497,カレンダマスタ!$A$4:$E$381,4,FALSE))</f>
        <v/>
      </c>
      <c r="BD1497" s="126" t="str">
        <f>IF(AC1497="社員","",IF(AG1497=0,"",IF(AD1497="NSTC",IF(COUNTIF(カレンダマスタ!$Q$5:$Q$32,G1497)=1,"OK","×"),
IF(AD1497="NS本社",IF(COUNTIF(カレンダマスタ!$T$5:$T$32,G1497)=1,"OK","×"),IF(COUNTIF(カレンダマスタ!$R$5:$R$32,G1497)=1,"OK","×")))))</f>
        <v/>
      </c>
      <c r="BE1497" s="126" t="str">
        <f>IF(AC1497="社員","",IF(G1497="","",IF(R1497&lt;&gt;"","",IF(AF1497="CS","OK",IF(VLOOKUP(E1497,カレンダマスタ!$A$5:$D$381,4,FALSE)&gt;0,"",IF(OR(G1497*24&gt;10.84,H1497*24&lt;14.5)=TRUE,"×","OK"))))))</f>
        <v/>
      </c>
      <c r="BF1497" s="126" t="str">
        <f t="shared" si="473"/>
        <v/>
      </c>
      <c r="BG1497" s="126" t="str">
        <f t="shared" si="474"/>
        <v/>
      </c>
      <c r="BI1497" s="130" t="str">
        <f t="shared" si="488"/>
        <v/>
      </c>
    </row>
    <row r="1498" spans="2:61">
      <c r="B1498" s="111"/>
      <c r="C1498" s="536"/>
      <c r="D1498" s="128"/>
      <c r="E1498" s="583"/>
      <c r="F1498" s="128"/>
      <c r="G1498" s="588"/>
      <c r="H1498" s="588"/>
      <c r="I1498" s="130"/>
      <c r="J1498" s="139"/>
      <c r="K1498" s="131"/>
      <c r="L1498" s="132"/>
      <c r="M1498" s="132"/>
      <c r="N1498" s="141"/>
      <c r="O1498" s="139"/>
      <c r="P1498" s="139"/>
      <c r="Q1498" s="139"/>
      <c r="R1498" s="133"/>
      <c r="S1498" s="134"/>
      <c r="T1498" s="434" t="str">
        <f t="shared" si="482"/>
        <v/>
      </c>
      <c r="U1498" s="429"/>
      <c r="V1498" s="429" t="str">
        <f t="shared" si="483"/>
        <v/>
      </c>
      <c r="W1498" s="298"/>
      <c r="X1498" s="129" t="str">
        <f t="shared" si="489"/>
        <v/>
      </c>
      <c r="Y1498" s="129" t="str">
        <f t="shared" si="484"/>
        <v/>
      </c>
      <c r="Z1498" s="129" t="str">
        <f t="shared" si="485"/>
        <v/>
      </c>
      <c r="AA1498" s="133" t="str">
        <f t="shared" si="476"/>
        <v/>
      </c>
      <c r="AC1498" s="186" t="str">
        <f>AC1496</f>
        <v/>
      </c>
      <c r="AD1498" s="187" t="str">
        <f>AD1496</f>
        <v/>
      </c>
      <c r="AE1498" s="187" t="str">
        <f>AE1496</f>
        <v/>
      </c>
      <c r="AF1498" s="187" t="str">
        <f>AF1496</f>
        <v/>
      </c>
      <c r="AG1498" s="204">
        <f t="shared" si="486"/>
        <v>0</v>
      </c>
      <c r="AI1498" s="135" t="str">
        <f>IF(月報!G1498&lt;&gt;"",月報!G1498,"")</f>
        <v/>
      </c>
      <c r="AJ1498" s="126" t="str">
        <f>IF(月報!W1498&lt;&gt;"",月報!W1498*24,"")</f>
        <v/>
      </c>
      <c r="AK1498" s="126" t="str">
        <f>IF(月報!P1498&lt;&gt;"",月報!P1498,"")</f>
        <v/>
      </c>
      <c r="AL1498" s="126" t="str">
        <f>IF(月報!Q1498&lt;&gt;"",IF(月報!Q1498="平日残","",月報!Q1498),"")</f>
        <v/>
      </c>
      <c r="AM1498" s="126"/>
      <c r="AN1498" s="126" t="str">
        <f t="shared" si="475"/>
        <v/>
      </c>
      <c r="AO1498" s="126" t="str">
        <f>IF($E1498="","",VLOOKUP($E1498,カレンダマスタ!$A$5:$E$381,5,FALSE))</f>
        <v/>
      </c>
      <c r="AQ1498" s="196" t="str">
        <f>IF(G1498="","",IF(VLOOKUP(E1498,カレンダマスタ!$A$5:$D$381,4,FALSE)=0,"",1))</f>
        <v/>
      </c>
      <c r="AR1498" s="136" t="str">
        <f>IF($G1498="","",IF($AD1498="NSTC",INDEX(カレンダマスタ!$I$26:$O$31,MATCH($G1498,カレンダマスタ!$H$26:$H$31,1),MATCH($H1498,カレンダマスタ!$I$25:$O$25,1)),
IF($AD1498="CS本社",INDEX(カレンダマスタ!$I$36:$O$41,MATCH($G1498,カレンダマスタ!$H$36:$H$41,1),MATCH($H1498,カレンダマスタ!$I$35:$O$35,1)),
IF($AD1498="NS本社",INDEX(カレンダマスタ!$I$94:$O$99,MATCH($G1498,カレンダマスタ!$H$95:$H$100,1),MATCH($H1498,カレンダマスタ!$I$93:$O$93,1)),
IF($AD1498="ODC",INDEX(カレンダマスタ!$I$46:$O$51,MATCH($G1498,カレンダマスタ!$H$46:$H$51,1),MATCH($H1498,カレンダマスタ!$I$45:$O$45,1)),
IF($AD1498="NS東京TC",INDEX(カレンダマスタ!$I$56:$O$61,MATCH($G1498,カレンダマスタ!$H$56:$H$61,1),MATCH($H1498,カレンダマスタ!$I$55:$O$55,1)),""))))))</f>
        <v/>
      </c>
      <c r="AS1498" s="126" t="str">
        <f t="shared" si="487"/>
        <v/>
      </c>
      <c r="AU1498" s="137" t="str">
        <f>IF(E1498="","",VLOOKUP($E1498,カレンダマスタ!$A$4:$E$381,4,FALSE))</f>
        <v/>
      </c>
      <c r="AV1498" s="137" t="str">
        <f t="shared" si="477"/>
        <v/>
      </c>
      <c r="AW1498" s="137" t="str">
        <f t="shared" si="478"/>
        <v/>
      </c>
      <c r="AX1498" s="138" t="str">
        <f t="shared" si="479"/>
        <v/>
      </c>
      <c r="AY1498" s="138" t="str">
        <f t="shared" si="480"/>
        <v/>
      </c>
      <c r="AZ1498" s="130" t="str">
        <f>IF(AX1498&amp;AW1498="勤怠未設定","×",IF(AV1498="勤怠修正","×",IF(AC1498="外注","",IF(AA1498="",IF(AY1498&lt;&gt;"","×",""),IF(VLOOKUP(AA1498,カレンダマスタ!$H$66:$I$83,2,FALSE)&lt;&gt;AY1498,"×","OK")))))</f>
        <v/>
      </c>
      <c r="BC1498" s="137" t="str">
        <f>IF(E1498="","",VLOOKUP($E1498,カレンダマスタ!$A$4:$E$381,4,FALSE))</f>
        <v/>
      </c>
      <c r="BD1498" s="126" t="str">
        <f>IF(AC1498="社員","",IF(AG1498=0,"",IF(AD1498="NSTC",IF(COUNTIF(カレンダマスタ!$Q$5:$Q$32,G1498)=1,"OK","×"),
IF(AD1498="NS本社",IF(COUNTIF(カレンダマスタ!$T$5:$T$32,G1498)=1,"OK","×"),IF(COUNTIF(カレンダマスタ!$R$5:$R$32,G1498)=1,"OK","×")))))</f>
        <v/>
      </c>
      <c r="BE1498" s="126" t="str">
        <f>IF(AC1498="社員","",IF(G1498="","",IF(R1498&lt;&gt;"","",IF(AF1498="CS","OK",IF(VLOOKUP(E1498,カレンダマスタ!$A$5:$D$381,4,FALSE)&gt;0,"",IF(OR(G1498*24&gt;10.84,H1498*24&lt;14.5)=TRUE,"×","OK"))))))</f>
        <v/>
      </c>
      <c r="BF1498" s="126" t="str">
        <f t="shared" si="473"/>
        <v/>
      </c>
      <c r="BG1498" s="126" t="str">
        <f t="shared" si="474"/>
        <v/>
      </c>
      <c r="BI1498" s="130" t="str">
        <f t="shared" si="488"/>
        <v/>
      </c>
    </row>
    <row r="1499" spans="2:61">
      <c r="B1499" s="111"/>
      <c r="C1499" s="536"/>
      <c r="D1499" s="128"/>
      <c r="E1499" s="583"/>
      <c r="F1499" s="128"/>
      <c r="G1499" s="588"/>
      <c r="H1499" s="588"/>
      <c r="I1499" s="130"/>
      <c r="J1499" s="139"/>
      <c r="K1499" s="131"/>
      <c r="L1499" s="132"/>
      <c r="M1499" s="132"/>
      <c r="N1499" s="141"/>
      <c r="O1499" s="139"/>
      <c r="P1499" s="139"/>
      <c r="Q1499" s="139"/>
      <c r="R1499" s="133"/>
      <c r="S1499" s="134"/>
      <c r="T1499" s="434" t="str">
        <f t="shared" si="482"/>
        <v/>
      </c>
      <c r="U1499" s="429"/>
      <c r="V1499" s="429" t="str">
        <f t="shared" si="483"/>
        <v/>
      </c>
      <c r="W1499" s="298"/>
      <c r="X1499" s="129" t="str">
        <f t="shared" si="489"/>
        <v/>
      </c>
      <c r="Y1499" s="129" t="str">
        <f t="shared" si="484"/>
        <v/>
      </c>
      <c r="Z1499" s="129" t="str">
        <f t="shared" si="485"/>
        <v/>
      </c>
      <c r="AA1499" s="133" t="str">
        <f t="shared" si="476"/>
        <v/>
      </c>
      <c r="AC1499" s="186" t="str">
        <f>AC1496</f>
        <v/>
      </c>
      <c r="AD1499" s="187" t="str">
        <f>AD1496</f>
        <v/>
      </c>
      <c r="AE1499" s="187" t="str">
        <f>AE1496</f>
        <v/>
      </c>
      <c r="AF1499" s="187" t="str">
        <f>AF1496</f>
        <v/>
      </c>
      <c r="AG1499" s="204">
        <f t="shared" si="486"/>
        <v>0</v>
      </c>
      <c r="AI1499" s="140" t="str">
        <f>IF(月報!G1499&lt;&gt;"",月報!G1499,"")</f>
        <v/>
      </c>
      <c r="AJ1499" s="126" t="str">
        <f>IF(月報!W1499&lt;&gt;"",月報!W1499*24,"")</f>
        <v/>
      </c>
      <c r="AK1499" s="126" t="str">
        <f>IF(月報!P1499&lt;&gt;"",月報!P1499,"")</f>
        <v/>
      </c>
      <c r="AL1499" s="126" t="str">
        <f>IF(月報!Q1499&lt;&gt;"",IF(月報!Q1499="平日残","",月報!Q1499),"")</f>
        <v/>
      </c>
      <c r="AM1499" s="126"/>
      <c r="AN1499" s="126" t="str">
        <f t="shared" si="475"/>
        <v/>
      </c>
      <c r="AO1499" s="126" t="str">
        <f>IF($E1499="","",VLOOKUP($E1499,カレンダマスタ!$A$5:$E$381,5,FALSE))</f>
        <v/>
      </c>
      <c r="AQ1499" s="196" t="str">
        <f>IF(G1499="","",IF(VLOOKUP(E1499,カレンダマスタ!$A$5:$D$381,4,FALSE)=0,"",1))</f>
        <v/>
      </c>
      <c r="AR1499" s="136" t="str">
        <f>IF($G1499="","",IF($AD1499="NSTC",INDEX(カレンダマスタ!$I$26:$O$31,MATCH($G1499,カレンダマスタ!$H$26:$H$31,1),MATCH($H1499,カレンダマスタ!$I$25:$O$25,1)),
IF($AD1499="CS本社",INDEX(カレンダマスタ!$I$36:$O$41,MATCH($G1499,カレンダマスタ!$H$36:$H$41,1),MATCH($H1499,カレンダマスタ!$I$35:$O$35,1)),
IF($AD1499="NS本社",INDEX(カレンダマスタ!$I$94:$O$99,MATCH($G1499,カレンダマスタ!$H$95:$H$100,1),MATCH($H1499,カレンダマスタ!$I$93:$O$93,1)),
IF($AD1499="ODC",INDEX(カレンダマスタ!$I$46:$O$51,MATCH($G1499,カレンダマスタ!$H$46:$H$51,1),MATCH($H1499,カレンダマスタ!$I$45:$O$45,1)),
IF($AD1499="NS東京TC",INDEX(カレンダマスタ!$I$56:$O$61,MATCH($G1499,カレンダマスタ!$H$56:$H$61,1),MATCH($H1499,カレンダマスタ!$I$55:$O$55,1)),""))))))</f>
        <v/>
      </c>
      <c r="AS1499" s="126" t="str">
        <f t="shared" si="487"/>
        <v/>
      </c>
      <c r="AU1499" s="137" t="str">
        <f>IF(E1499="","",VLOOKUP($E1499,カレンダマスタ!$A$4:$E$381,4,FALSE))</f>
        <v/>
      </c>
      <c r="AV1499" s="137" t="str">
        <f t="shared" si="477"/>
        <v/>
      </c>
      <c r="AW1499" s="137" t="str">
        <f t="shared" si="478"/>
        <v/>
      </c>
      <c r="AX1499" s="138" t="str">
        <f t="shared" si="479"/>
        <v/>
      </c>
      <c r="AY1499" s="138" t="str">
        <f t="shared" si="480"/>
        <v/>
      </c>
      <c r="AZ1499" s="130" t="str">
        <f>IF(AX1499&amp;AW1499="勤怠未設定","×",IF(AV1499="勤怠修正","×",IF(AC1499="外注","",IF(AA1499="",IF(AY1499&lt;&gt;"","×",""),IF(VLOOKUP(AA1499,カレンダマスタ!$H$66:$I$83,2,FALSE)&lt;&gt;AY1499,"×","OK")))))</f>
        <v/>
      </c>
      <c r="BC1499" s="137" t="str">
        <f>IF(E1499="","",VLOOKUP($E1499,カレンダマスタ!$A$4:$E$381,4,FALSE))</f>
        <v/>
      </c>
      <c r="BD1499" s="126" t="str">
        <f>IF(AC1499="社員","",IF(AG1499=0,"",IF(AD1499="NSTC",IF(COUNTIF(カレンダマスタ!$Q$5:$Q$32,G1499)=1,"OK","×"),
IF(AD1499="NS本社",IF(COUNTIF(カレンダマスタ!$T$5:$T$32,G1499)=1,"OK","×"),IF(COUNTIF(カレンダマスタ!$R$5:$R$32,G1499)=1,"OK","×")))))</f>
        <v/>
      </c>
      <c r="BE1499" s="126" t="str">
        <f>IF(AC1499="社員","",IF(G1499="","",IF(R1499&lt;&gt;"","",IF(AF1499="CS","OK",IF(VLOOKUP(E1499,カレンダマスタ!$A$5:$D$381,4,FALSE)&gt;0,"",IF(OR(G1499*24&gt;10.84,H1499*24&lt;14.5)=TRUE,"×","OK"))))))</f>
        <v/>
      </c>
      <c r="BF1499" s="126" t="str">
        <f t="shared" si="473"/>
        <v/>
      </c>
      <c r="BG1499" s="126" t="str">
        <f t="shared" si="474"/>
        <v/>
      </c>
      <c r="BI1499" s="130" t="str">
        <f t="shared" si="488"/>
        <v/>
      </c>
    </row>
    <row r="1500" spans="2:61">
      <c r="B1500" s="111"/>
      <c r="C1500" s="536"/>
      <c r="D1500" s="128"/>
      <c r="E1500" s="583"/>
      <c r="F1500" s="128"/>
      <c r="G1500" s="588"/>
      <c r="H1500" s="588"/>
      <c r="I1500" s="130"/>
      <c r="J1500" s="139"/>
      <c r="K1500" s="131"/>
      <c r="L1500" s="132"/>
      <c r="M1500" s="132"/>
      <c r="N1500" s="141"/>
      <c r="O1500" s="139"/>
      <c r="P1500" s="139"/>
      <c r="Q1500" s="139"/>
      <c r="R1500" s="133"/>
      <c r="S1500" s="134"/>
      <c r="T1500" s="434" t="str">
        <f t="shared" si="482"/>
        <v/>
      </c>
      <c r="U1500" s="429"/>
      <c r="V1500" s="429" t="str">
        <f t="shared" si="483"/>
        <v/>
      </c>
      <c r="W1500" s="298"/>
      <c r="X1500" s="129" t="str">
        <f t="shared" si="489"/>
        <v/>
      </c>
      <c r="Y1500" s="129" t="str">
        <f t="shared" si="484"/>
        <v/>
      </c>
      <c r="Z1500" s="129" t="str">
        <f t="shared" si="485"/>
        <v/>
      </c>
      <c r="AA1500" s="133" t="str">
        <f t="shared" si="476"/>
        <v/>
      </c>
      <c r="AC1500" s="186" t="str">
        <f>AC1496</f>
        <v/>
      </c>
      <c r="AD1500" s="187" t="str">
        <f>AD1496</f>
        <v/>
      </c>
      <c r="AE1500" s="187" t="str">
        <f>AE1496</f>
        <v/>
      </c>
      <c r="AF1500" s="187" t="str">
        <f>AF1496</f>
        <v/>
      </c>
      <c r="AG1500" s="204">
        <f t="shared" si="486"/>
        <v>0</v>
      </c>
      <c r="AI1500" s="140" t="str">
        <f>IF(月報!G1500&lt;&gt;"",月報!G1500,"")</f>
        <v/>
      </c>
      <c r="AJ1500" s="126" t="str">
        <f>IF(月報!W1500&lt;&gt;"",月報!W1500*24,"")</f>
        <v/>
      </c>
      <c r="AK1500" s="126" t="str">
        <f>IF(月報!P1500&lt;&gt;"",月報!P1500,"")</f>
        <v/>
      </c>
      <c r="AL1500" s="126" t="str">
        <f>IF(月報!Q1500&lt;&gt;"",IF(月報!Q1500="平日残","",月報!Q1500),"")</f>
        <v/>
      </c>
      <c r="AM1500" s="126"/>
      <c r="AN1500" s="126" t="str">
        <f t="shared" si="475"/>
        <v/>
      </c>
      <c r="AO1500" s="126" t="str">
        <f>IF($E1500="","",VLOOKUP($E1500,カレンダマスタ!$A$5:$E$381,5,FALSE))</f>
        <v/>
      </c>
      <c r="AQ1500" s="196" t="str">
        <f>IF(G1500="","",IF(VLOOKUP(E1500,カレンダマスタ!$A$5:$D$381,4,FALSE)=0,"",1))</f>
        <v/>
      </c>
      <c r="AR1500" s="136" t="str">
        <f>IF($G1500="","",IF($AD1500="NSTC",INDEX(カレンダマスタ!$I$26:$O$31,MATCH($G1500,カレンダマスタ!$H$26:$H$31,1),MATCH($H1500,カレンダマスタ!$I$25:$O$25,1)),
IF($AD1500="CS本社",INDEX(カレンダマスタ!$I$36:$O$41,MATCH($G1500,カレンダマスタ!$H$36:$H$41,1),MATCH($H1500,カレンダマスタ!$I$35:$O$35,1)),
IF($AD1500="NS本社",INDEX(カレンダマスタ!$I$94:$O$99,MATCH($G1500,カレンダマスタ!$H$95:$H$100,1),MATCH($H1500,カレンダマスタ!$I$93:$O$93,1)),
IF($AD1500="ODC",INDEX(カレンダマスタ!$I$46:$O$51,MATCH($G1500,カレンダマスタ!$H$46:$H$51,1),MATCH($H1500,カレンダマスタ!$I$45:$O$45,1)),
IF($AD1500="NS東京TC",INDEX(カレンダマスタ!$I$56:$O$61,MATCH($G1500,カレンダマスタ!$H$56:$H$61,1),MATCH($H1500,カレンダマスタ!$I$55:$O$55,1)),""))))))</f>
        <v/>
      </c>
      <c r="AS1500" s="126" t="str">
        <f t="shared" si="487"/>
        <v/>
      </c>
      <c r="AU1500" s="137" t="str">
        <f>IF(E1500="","",VLOOKUP($E1500,カレンダマスタ!$A$4:$E$381,4,FALSE))</f>
        <v/>
      </c>
      <c r="AV1500" s="137" t="str">
        <f t="shared" si="477"/>
        <v/>
      </c>
      <c r="AW1500" s="137" t="str">
        <f t="shared" si="478"/>
        <v/>
      </c>
      <c r="AX1500" s="138" t="str">
        <f t="shared" si="479"/>
        <v/>
      </c>
      <c r="AY1500" s="138" t="str">
        <f t="shared" si="480"/>
        <v/>
      </c>
      <c r="AZ1500" s="130" t="str">
        <f>IF(AX1500&amp;AW1500="勤怠未設定","×",IF(AV1500="勤怠修正","×",IF(AC1500="外注","",IF(AA1500="",IF(AY1500&lt;&gt;"","×",""),IF(VLOOKUP(AA1500,カレンダマスタ!$H$66:$I$83,2,FALSE)&lt;&gt;AY1500,"×","OK")))))</f>
        <v/>
      </c>
      <c r="BC1500" s="137" t="str">
        <f>IF(E1500="","",VLOOKUP($E1500,カレンダマスタ!$A$4:$E$381,4,FALSE))</f>
        <v/>
      </c>
      <c r="BD1500" s="126" t="str">
        <f>IF(AC1500="社員","",IF(AG1500=0,"",IF(AD1500="NSTC",IF(COUNTIF(カレンダマスタ!$Q$5:$Q$32,G1500)=1,"OK","×"),
IF(AD1500="NS本社",IF(COUNTIF(カレンダマスタ!$T$5:$T$32,G1500)=1,"OK","×"),IF(COUNTIF(カレンダマスタ!$R$5:$R$32,G1500)=1,"OK","×")))))</f>
        <v/>
      </c>
      <c r="BE1500" s="126" t="str">
        <f>IF(AC1500="社員","",IF(G1500="","",IF(R1500&lt;&gt;"","",IF(AF1500="CS","OK",IF(VLOOKUP(E1500,カレンダマスタ!$A$5:$D$381,4,FALSE)&gt;0,"",IF(OR(G1500*24&gt;10.84,H1500*24&lt;14.5)=TRUE,"×","OK"))))))</f>
        <v/>
      </c>
      <c r="BF1500" s="126" t="str">
        <f t="shared" si="473"/>
        <v/>
      </c>
      <c r="BG1500" s="126" t="str">
        <f t="shared" si="474"/>
        <v/>
      </c>
      <c r="BI1500" s="130" t="str">
        <f t="shared" si="488"/>
        <v/>
      </c>
    </row>
    <row r="1501" spans="2:61">
      <c r="B1501" s="111"/>
      <c r="C1501" s="536"/>
      <c r="D1501" s="128"/>
      <c r="E1501" s="583"/>
      <c r="F1501" s="128"/>
      <c r="G1501" s="588"/>
      <c r="H1501" s="588"/>
      <c r="I1501" s="130"/>
      <c r="J1501" s="139"/>
      <c r="K1501" s="131"/>
      <c r="L1501" s="132"/>
      <c r="M1501" s="132"/>
      <c r="N1501" s="141"/>
      <c r="O1501" s="139"/>
      <c r="P1501" s="139"/>
      <c r="Q1501" s="139"/>
      <c r="R1501" s="133"/>
      <c r="S1501" s="134"/>
      <c r="T1501" s="434" t="str">
        <f t="shared" si="482"/>
        <v/>
      </c>
      <c r="U1501" s="429"/>
      <c r="V1501" s="429" t="str">
        <f t="shared" si="483"/>
        <v/>
      </c>
      <c r="W1501" s="298"/>
      <c r="X1501" s="129" t="str">
        <f t="shared" si="489"/>
        <v/>
      </c>
      <c r="Y1501" s="129" t="str">
        <f t="shared" si="484"/>
        <v/>
      </c>
      <c r="Z1501" s="129" t="str">
        <f t="shared" si="485"/>
        <v/>
      </c>
      <c r="AA1501" s="133" t="str">
        <f t="shared" si="476"/>
        <v/>
      </c>
      <c r="AC1501" s="186" t="str">
        <f>AC1496</f>
        <v/>
      </c>
      <c r="AD1501" s="187" t="str">
        <f>AD1496</f>
        <v/>
      </c>
      <c r="AE1501" s="187" t="str">
        <f>AE1496</f>
        <v/>
      </c>
      <c r="AF1501" s="187" t="str">
        <f>AF1496</f>
        <v/>
      </c>
      <c r="AG1501" s="204">
        <f t="shared" si="486"/>
        <v>0</v>
      </c>
      <c r="AI1501" s="135" t="str">
        <f>IF(月報!G1501&lt;&gt;"",月報!G1501,"")</f>
        <v/>
      </c>
      <c r="AJ1501" s="126" t="str">
        <f>IF(月報!W1501&lt;&gt;"",月報!W1501*24,"")</f>
        <v/>
      </c>
      <c r="AK1501" s="126" t="str">
        <f>IF(月報!P1501&lt;&gt;"",月報!P1501,"")</f>
        <v/>
      </c>
      <c r="AL1501" s="126" t="str">
        <f>IF(月報!Q1501&lt;&gt;"",IF(月報!Q1501="平日残","",月報!Q1501),"")</f>
        <v/>
      </c>
      <c r="AM1501" s="126"/>
      <c r="AN1501" s="126" t="str">
        <f t="shared" si="475"/>
        <v/>
      </c>
      <c r="AO1501" s="126" t="str">
        <f>IF($E1501="","",VLOOKUP($E1501,カレンダマスタ!$A$5:$E$381,5,FALSE))</f>
        <v/>
      </c>
      <c r="AQ1501" s="196" t="str">
        <f>IF(G1501="","",IF(VLOOKUP(E1501,カレンダマスタ!$A$5:$D$381,4,FALSE)=0,"",1))</f>
        <v/>
      </c>
      <c r="AR1501" s="136" t="str">
        <f>IF($G1501="","",IF($AD1501="NSTC",INDEX(カレンダマスタ!$I$26:$O$31,MATCH($G1501,カレンダマスタ!$H$26:$H$31,1),MATCH($H1501,カレンダマスタ!$I$25:$O$25,1)),
IF($AD1501="CS本社",INDEX(カレンダマスタ!$I$36:$O$41,MATCH($G1501,カレンダマスタ!$H$36:$H$41,1),MATCH($H1501,カレンダマスタ!$I$35:$O$35,1)),
IF($AD1501="NS本社",INDEX(カレンダマスタ!$I$94:$O$99,MATCH($G1501,カレンダマスタ!$H$95:$H$100,1),MATCH($H1501,カレンダマスタ!$I$93:$O$93,1)),
IF($AD1501="ODC",INDEX(カレンダマスタ!$I$46:$O$51,MATCH($G1501,カレンダマスタ!$H$46:$H$51,1),MATCH($H1501,カレンダマスタ!$I$45:$O$45,1)),
IF($AD1501="NS東京TC",INDEX(カレンダマスタ!$I$56:$O$61,MATCH($G1501,カレンダマスタ!$H$56:$H$61,1),MATCH($H1501,カレンダマスタ!$I$55:$O$55,1)),""))))))</f>
        <v/>
      </c>
      <c r="AS1501" s="126" t="str">
        <f t="shared" si="487"/>
        <v/>
      </c>
      <c r="AU1501" s="137" t="str">
        <f>IF(E1501="","",VLOOKUP($E1501,カレンダマスタ!$A$4:$E$381,4,FALSE))</f>
        <v/>
      </c>
      <c r="AV1501" s="137" t="str">
        <f t="shared" si="477"/>
        <v/>
      </c>
      <c r="AW1501" s="137" t="str">
        <f t="shared" si="478"/>
        <v/>
      </c>
      <c r="AX1501" s="138" t="str">
        <f t="shared" si="479"/>
        <v/>
      </c>
      <c r="AY1501" s="138" t="str">
        <f t="shared" si="480"/>
        <v/>
      </c>
      <c r="AZ1501" s="130" t="str">
        <f>IF(AX1501&amp;AW1501="勤怠未設定","×",IF(AV1501="勤怠修正","×",IF(AC1501="外注","",IF(AA1501="",IF(AY1501&lt;&gt;"","×",""),IF(VLOOKUP(AA1501,カレンダマスタ!$H$66:$I$83,2,FALSE)&lt;&gt;AY1501,"×","OK")))))</f>
        <v/>
      </c>
      <c r="BC1501" s="137" t="str">
        <f>IF(E1501="","",VLOOKUP($E1501,カレンダマスタ!$A$4:$E$381,4,FALSE))</f>
        <v/>
      </c>
      <c r="BD1501" s="126" t="str">
        <f>IF(AC1501="社員","",IF(AG1501=0,"",IF(AD1501="NSTC",IF(COUNTIF(カレンダマスタ!$Q$5:$Q$32,G1501)=1,"OK","×"),
IF(AD1501="NS本社",IF(COUNTIF(カレンダマスタ!$T$5:$T$32,G1501)=1,"OK","×"),IF(COUNTIF(カレンダマスタ!$R$5:$R$32,G1501)=1,"OK","×")))))</f>
        <v/>
      </c>
      <c r="BE1501" s="126" t="str">
        <f>IF(AC1501="社員","",IF(G1501="","",IF(R1501&lt;&gt;"","",IF(AF1501="CS","OK",IF(VLOOKUP(E1501,カレンダマスタ!$A$5:$D$381,4,FALSE)&gt;0,"",IF(OR(G1501*24&gt;10.84,H1501*24&lt;14.5)=TRUE,"×","OK"))))))</f>
        <v/>
      </c>
      <c r="BF1501" s="126" t="str">
        <f t="shared" si="473"/>
        <v/>
      </c>
      <c r="BG1501" s="126" t="str">
        <f t="shared" si="474"/>
        <v/>
      </c>
      <c r="BI1501" s="130" t="str">
        <f t="shared" si="488"/>
        <v/>
      </c>
    </row>
    <row r="1502" spans="2:61">
      <c r="B1502" s="111"/>
      <c r="C1502" s="537"/>
      <c r="D1502" s="142"/>
      <c r="E1502" s="584"/>
      <c r="F1502" s="142"/>
      <c r="G1502" s="589"/>
      <c r="H1502" s="589"/>
      <c r="I1502" s="144"/>
      <c r="J1502" s="148"/>
      <c r="K1502" s="145"/>
      <c r="L1502" s="146"/>
      <c r="M1502" s="146"/>
      <c r="N1502" s="147"/>
      <c r="O1502" s="148"/>
      <c r="P1502" s="148"/>
      <c r="Q1502" s="148"/>
      <c r="R1502" s="149"/>
      <c r="S1502" s="156"/>
      <c r="T1502" s="435" t="str">
        <f t="shared" si="482"/>
        <v/>
      </c>
      <c r="U1502" s="430"/>
      <c r="V1502" s="430" t="str">
        <f t="shared" si="483"/>
        <v/>
      </c>
      <c r="W1502" s="298"/>
      <c r="X1502" s="143" t="str">
        <f t="shared" si="489"/>
        <v/>
      </c>
      <c r="Y1502" s="143" t="str">
        <f t="shared" si="484"/>
        <v/>
      </c>
      <c r="Z1502" s="143" t="str">
        <f t="shared" si="485"/>
        <v/>
      </c>
      <c r="AA1502" s="149" t="str">
        <f t="shared" si="476"/>
        <v/>
      </c>
      <c r="AC1502" s="188" t="str">
        <f>AC1496</f>
        <v/>
      </c>
      <c r="AD1502" s="189" t="str">
        <f>AD1496</f>
        <v/>
      </c>
      <c r="AE1502" s="189" t="str">
        <f>AE1496</f>
        <v/>
      </c>
      <c r="AF1502" s="189" t="str">
        <f>AF1496</f>
        <v/>
      </c>
      <c r="AG1502" s="205">
        <f t="shared" si="486"/>
        <v>0</v>
      </c>
      <c r="AI1502" s="150" t="str">
        <f>IF(月報!G1502&lt;&gt;"",月報!G1502,"")</f>
        <v/>
      </c>
      <c r="AJ1502" s="151" t="str">
        <f>IF(月報!W1502&lt;&gt;"",月報!W1502*24,"")</f>
        <v/>
      </c>
      <c r="AK1502" s="151" t="str">
        <f>IF(月報!P1502&lt;&gt;"",月報!P1502,"")</f>
        <v/>
      </c>
      <c r="AL1502" s="151" t="str">
        <f>IF(月報!Q1502&lt;&gt;"",IF(月報!Q1502="平日残","",月報!Q1502),"")</f>
        <v/>
      </c>
      <c r="AM1502" s="151"/>
      <c r="AN1502" s="151" t="str">
        <f t="shared" si="475"/>
        <v/>
      </c>
      <c r="AO1502" s="151" t="str">
        <f>IF($E1502="","",VLOOKUP($E1502,カレンダマスタ!$A$5:$E$381,5,FALSE))</f>
        <v/>
      </c>
      <c r="AQ1502" s="197" t="str">
        <f>IF(G1502="","",IF(VLOOKUP(E1502,カレンダマスタ!$A$5:$D$381,4,FALSE)=0,"",1))</f>
        <v/>
      </c>
      <c r="AR1502" s="152" t="str">
        <f>IF($G1502="","",IF($AD1502="NSTC",INDEX(カレンダマスタ!$I$26:$O$31,MATCH($G1502,カレンダマスタ!$H$26:$H$31,1),MATCH($H1502,カレンダマスタ!$I$25:$O$25,1)),
IF($AD1502="CS本社",INDEX(カレンダマスタ!$I$36:$O$41,MATCH($G1502,カレンダマスタ!$H$36:$H$41,1),MATCH($H1502,カレンダマスタ!$I$35:$O$35,1)),
IF($AD1502="NS本社",INDEX(カレンダマスタ!$I$94:$O$99,MATCH($G1502,カレンダマスタ!$H$95:$H$100,1),MATCH($H1502,カレンダマスタ!$I$93:$O$93,1)),
IF($AD1502="ODC",INDEX(カレンダマスタ!$I$46:$O$51,MATCH($G1502,カレンダマスタ!$H$46:$H$51,1),MATCH($H1502,カレンダマスタ!$I$45:$O$45,1)),
IF($AD1502="NS東京TC",INDEX(カレンダマスタ!$I$56:$O$61,MATCH($G1502,カレンダマスタ!$H$56:$H$61,1),MATCH($H1502,カレンダマスタ!$I$55:$O$55,1)),""))))))</f>
        <v/>
      </c>
      <c r="AS1502" s="151" t="str">
        <f t="shared" si="487"/>
        <v/>
      </c>
      <c r="AU1502" s="153" t="str">
        <f>IF(E1502="","",VLOOKUP($E1502,カレンダマスタ!$A$4:$E$381,4,FALSE))</f>
        <v/>
      </c>
      <c r="AV1502" s="153" t="str">
        <f t="shared" si="477"/>
        <v/>
      </c>
      <c r="AW1502" s="153" t="str">
        <f t="shared" si="478"/>
        <v/>
      </c>
      <c r="AX1502" s="154" t="str">
        <f t="shared" si="479"/>
        <v/>
      </c>
      <c r="AY1502" s="154" t="str">
        <f t="shared" si="480"/>
        <v/>
      </c>
      <c r="AZ1502" s="144" t="str">
        <f>IF(AX1502&amp;AW1502="勤怠未設定","×",IF(AV1502="勤怠修正","×",IF(AC1502="外注","",IF(AA1502="",IF(AY1502&lt;&gt;"","×",""),IF(VLOOKUP(AA1502,カレンダマスタ!$H$66:$I$83,2,FALSE)&lt;&gt;AY1502,"×","OK")))))</f>
        <v/>
      </c>
      <c r="BC1502" s="153" t="str">
        <f>IF(E1502="","",VLOOKUP($E1502,カレンダマスタ!$A$4:$E$381,4,FALSE))</f>
        <v/>
      </c>
      <c r="BD1502" s="151" t="str">
        <f>IF(AC1502="社員","",IF(AG1502=0,"",IF(AD1502="NSTC",IF(COUNTIF(カレンダマスタ!$Q$5:$Q$32,G1502)=1,"OK","×"),
IF(AD1502="NS本社",IF(COUNTIF(カレンダマスタ!$T$5:$T$32,G1502)=1,"OK","×"),IF(COUNTIF(カレンダマスタ!$R$5:$R$32,G1502)=1,"OK","×")))))</f>
        <v/>
      </c>
      <c r="BE1502" s="151" t="str">
        <f>IF(AC1502="社員","",IF(G1502="","",IF(R1502&lt;&gt;"","",IF(AF1502="CS","OK",IF(VLOOKUP(E1502,カレンダマスタ!$A$5:$D$381,4,FALSE)&gt;0,"",IF(OR(G1502*24&gt;10.84,H1502*24&lt;14.5)=TRUE,"×","OK"))))))</f>
        <v/>
      </c>
      <c r="BF1502" s="151" t="str">
        <f t="shared" si="473"/>
        <v/>
      </c>
      <c r="BG1502" s="151" t="str">
        <f t="shared" si="474"/>
        <v/>
      </c>
      <c r="BI1502" s="144" t="str">
        <f t="shared" si="488"/>
        <v/>
      </c>
    </row>
    <row r="1503" spans="2:61">
      <c r="B1503" s="111"/>
      <c r="C1503" s="535"/>
      <c r="D1503" s="112"/>
      <c r="E1503" s="582"/>
      <c r="F1503" s="112"/>
      <c r="G1503" s="587"/>
      <c r="H1503" s="587"/>
      <c r="I1503" s="114"/>
      <c r="J1503" s="118"/>
      <c r="K1503" s="115"/>
      <c r="L1503" s="116"/>
      <c r="M1503" s="116"/>
      <c r="N1503" s="117"/>
      <c r="O1503" s="118"/>
      <c r="P1503" s="118"/>
      <c r="Q1503" s="118"/>
      <c r="R1503" s="119"/>
      <c r="S1503" s="120"/>
      <c r="T1503" s="433" t="str">
        <f t="shared" si="482"/>
        <v/>
      </c>
      <c r="U1503" s="431">
        <f>SUM(T1503:T1509)</f>
        <v>0</v>
      </c>
      <c r="V1503" s="431" t="str">
        <f t="shared" si="483"/>
        <v/>
      </c>
      <c r="W1503" s="298"/>
      <c r="X1503" s="113" t="str">
        <f t="shared" si="489"/>
        <v/>
      </c>
      <c r="Y1503" s="113" t="str">
        <f t="shared" si="484"/>
        <v/>
      </c>
      <c r="Z1503" s="113" t="str">
        <f t="shared" si="485"/>
        <v/>
      </c>
      <c r="AA1503" s="119" t="str">
        <f t="shared" si="476"/>
        <v/>
      </c>
      <c r="AC1503" s="190" t="str">
        <f>AC1496</f>
        <v/>
      </c>
      <c r="AD1503" s="191" t="str">
        <f>AD1496</f>
        <v/>
      </c>
      <c r="AE1503" s="191" t="str">
        <f>AE1496</f>
        <v/>
      </c>
      <c r="AF1503" s="191" t="str">
        <f>AF1496</f>
        <v/>
      </c>
      <c r="AG1503" s="206">
        <f t="shared" si="486"/>
        <v>0</v>
      </c>
      <c r="AI1503" s="155" t="str">
        <f>IF(月報!G1503&lt;&gt;"",月報!G1503,"")</f>
        <v/>
      </c>
      <c r="AJ1503" s="122" t="str">
        <f>IF(月報!W1503&lt;&gt;"",月報!W1503*24,"")</f>
        <v/>
      </c>
      <c r="AK1503" s="122" t="str">
        <f>IF(月報!P1503&lt;&gt;"",月報!P1503,"")</f>
        <v/>
      </c>
      <c r="AL1503" s="122" t="str">
        <f>IF(月報!Q1503&lt;&gt;"",IF(月報!Q1503="平日残","",月報!Q1503),"")</f>
        <v/>
      </c>
      <c r="AM1503" s="122"/>
      <c r="AN1503" s="122" t="str">
        <f t="shared" si="475"/>
        <v/>
      </c>
      <c r="AO1503" s="122" t="str">
        <f>IF($E1503="","",VLOOKUP($E1503,カレンダマスタ!$A$5:$E$381,5,FALSE))</f>
        <v/>
      </c>
      <c r="AQ1503" s="195" t="str">
        <f>IF(G1503="","",IF(VLOOKUP(E1503,カレンダマスタ!$A$5:$D$381,4,FALSE)=0,"",1))</f>
        <v/>
      </c>
      <c r="AR1503" s="123" t="str">
        <f>IF($G1503="","",IF($AD1503="NSTC",INDEX(カレンダマスタ!$I$26:$O$31,MATCH($G1503,カレンダマスタ!$H$26:$H$31,1),MATCH($H1503,カレンダマスタ!$I$25:$O$25,1)),
IF($AD1503="CS本社",INDEX(カレンダマスタ!$I$36:$O$41,MATCH($G1503,カレンダマスタ!$H$36:$H$41,1),MATCH($H1503,カレンダマスタ!$I$35:$O$35,1)),
IF($AD1503="NS本社",INDEX(カレンダマスタ!$I$94:$O$99,MATCH($G1503,カレンダマスタ!$H$95:$H$100,1),MATCH($H1503,カレンダマスタ!$I$93:$O$93,1)),
IF($AD1503="ODC",INDEX(カレンダマスタ!$I$46:$O$51,MATCH($G1503,カレンダマスタ!$H$46:$H$51,1),MATCH($H1503,カレンダマスタ!$I$45:$O$45,1)),
IF($AD1503="NS東京TC",INDEX(カレンダマスタ!$I$56:$O$61,MATCH($G1503,カレンダマスタ!$H$56:$H$61,1),MATCH($H1503,カレンダマスタ!$I$55:$O$55,1)),""))))))</f>
        <v/>
      </c>
      <c r="AS1503" s="122" t="str">
        <f t="shared" si="487"/>
        <v/>
      </c>
      <c r="AU1503" s="124" t="str">
        <f>IF(E1503="","",VLOOKUP($E1503,カレンダマスタ!$A$4:$E$381,4,FALSE))</f>
        <v/>
      </c>
      <c r="AV1503" s="124" t="str">
        <f t="shared" si="477"/>
        <v/>
      </c>
      <c r="AW1503" s="124" t="str">
        <f t="shared" si="478"/>
        <v/>
      </c>
      <c r="AX1503" s="125" t="str">
        <f t="shared" si="479"/>
        <v/>
      </c>
      <c r="AY1503" s="125" t="str">
        <f t="shared" si="480"/>
        <v/>
      </c>
      <c r="AZ1503" s="114" t="str">
        <f>IF(AX1503&amp;AW1503="勤怠未設定","×",IF(AV1503="勤怠修正","×",IF(AC1503="外注","",IF(AA1503="",IF(AY1503&lt;&gt;"","×",""),IF(VLOOKUP(AA1503,カレンダマスタ!$H$66:$I$83,2,FALSE)&lt;&gt;AY1503,"×","OK")))))</f>
        <v/>
      </c>
      <c r="BC1503" s="124" t="str">
        <f>IF(E1503="","",VLOOKUP($E1503,カレンダマスタ!$A$4:$E$381,4,FALSE))</f>
        <v/>
      </c>
      <c r="BD1503" s="122" t="str">
        <f>IF(AC1503="社員","",IF(AG1503=0,"",IF(AD1503="NSTC",IF(COUNTIF(カレンダマスタ!$Q$5:$Q$32,G1503)=1,"OK","×"),
IF(AD1503="NS本社",IF(COUNTIF(カレンダマスタ!$T$5:$T$32,G1503)=1,"OK","×"),IF(COUNTIF(カレンダマスタ!$R$5:$R$32,G1503)=1,"OK","×")))))</f>
        <v/>
      </c>
      <c r="BE1503" s="122" t="str">
        <f>IF(AC1503="社員","",IF(G1503="","",IF(R1503&lt;&gt;"","",IF(AF1503="CS","OK",IF(VLOOKUP(E1503,カレンダマスタ!$A$5:$D$381,4,FALSE)&gt;0,"",IF(OR(G1503*24&gt;10.84,H1503*24&lt;14.5)=TRUE,"×","OK"))))))</f>
        <v/>
      </c>
      <c r="BF1503" s="122" t="str">
        <f t="shared" si="473"/>
        <v/>
      </c>
      <c r="BG1503" s="122" t="str">
        <f t="shared" si="474"/>
        <v/>
      </c>
      <c r="BI1503" s="114" t="str">
        <f t="shared" si="488"/>
        <v/>
      </c>
    </row>
    <row r="1504" spans="2:61">
      <c r="B1504" s="111"/>
      <c r="C1504" s="536"/>
      <c r="D1504" s="128"/>
      <c r="E1504" s="583"/>
      <c r="F1504" s="128"/>
      <c r="G1504" s="588"/>
      <c r="H1504" s="588"/>
      <c r="I1504" s="130"/>
      <c r="J1504" s="139"/>
      <c r="K1504" s="131"/>
      <c r="L1504" s="132"/>
      <c r="M1504" s="132"/>
      <c r="N1504" s="141"/>
      <c r="O1504" s="139"/>
      <c r="P1504" s="139"/>
      <c r="Q1504" s="139"/>
      <c r="R1504" s="133"/>
      <c r="S1504" s="134"/>
      <c r="T1504" s="434" t="str">
        <f t="shared" si="482"/>
        <v/>
      </c>
      <c r="U1504" s="429"/>
      <c r="V1504" s="429" t="str">
        <f t="shared" si="483"/>
        <v/>
      </c>
      <c r="W1504" s="298"/>
      <c r="X1504" s="129" t="str">
        <f t="shared" si="489"/>
        <v/>
      </c>
      <c r="Y1504" s="129" t="str">
        <f t="shared" si="484"/>
        <v/>
      </c>
      <c r="Z1504" s="129" t="str">
        <f t="shared" si="485"/>
        <v/>
      </c>
      <c r="AA1504" s="133" t="str">
        <f t="shared" si="476"/>
        <v/>
      </c>
      <c r="AC1504" s="186" t="str">
        <f>AC1496</f>
        <v/>
      </c>
      <c r="AD1504" s="187" t="str">
        <f>AD1496</f>
        <v/>
      </c>
      <c r="AE1504" s="187" t="str">
        <f>AE1496</f>
        <v/>
      </c>
      <c r="AF1504" s="187" t="str">
        <f>AF1496</f>
        <v/>
      </c>
      <c r="AG1504" s="204">
        <f t="shared" si="486"/>
        <v>0</v>
      </c>
      <c r="AI1504" s="135" t="str">
        <f>IF(月報!G1504&lt;&gt;"",月報!G1504,"")</f>
        <v/>
      </c>
      <c r="AJ1504" s="126" t="str">
        <f>IF(月報!W1504&lt;&gt;"",月報!W1504*24,"")</f>
        <v/>
      </c>
      <c r="AK1504" s="126" t="str">
        <f>IF(月報!P1504&lt;&gt;"",月報!P1504,"")</f>
        <v/>
      </c>
      <c r="AL1504" s="126" t="str">
        <f>IF(月報!Q1504&lt;&gt;"",IF(月報!Q1504="平日残","",月報!Q1504),"")</f>
        <v/>
      </c>
      <c r="AM1504" s="126"/>
      <c r="AN1504" s="126" t="str">
        <f t="shared" si="475"/>
        <v/>
      </c>
      <c r="AO1504" s="126" t="str">
        <f>IF($E1504="","",VLOOKUP($E1504,カレンダマスタ!$A$5:$E$381,5,FALSE))</f>
        <v/>
      </c>
      <c r="AQ1504" s="196" t="str">
        <f>IF(G1504="","",IF(VLOOKUP(E1504,カレンダマスタ!$A$5:$D$381,4,FALSE)=0,"",1))</f>
        <v/>
      </c>
      <c r="AR1504" s="136" t="str">
        <f>IF($G1504="","",IF($AD1504="NSTC",INDEX(カレンダマスタ!$I$26:$O$31,MATCH($G1504,カレンダマスタ!$H$26:$H$31,1),MATCH($H1504,カレンダマスタ!$I$25:$O$25,1)),
IF($AD1504="CS本社",INDEX(カレンダマスタ!$I$36:$O$41,MATCH($G1504,カレンダマスタ!$H$36:$H$41,1),MATCH($H1504,カレンダマスタ!$I$35:$O$35,1)),
IF($AD1504="NS本社",INDEX(カレンダマスタ!$I$94:$O$99,MATCH($G1504,カレンダマスタ!$H$95:$H$100,1),MATCH($H1504,カレンダマスタ!$I$93:$O$93,1)),
IF($AD1504="ODC",INDEX(カレンダマスタ!$I$46:$O$51,MATCH($G1504,カレンダマスタ!$H$46:$H$51,1),MATCH($H1504,カレンダマスタ!$I$45:$O$45,1)),
IF($AD1504="NS東京TC",INDEX(カレンダマスタ!$I$56:$O$61,MATCH($G1504,カレンダマスタ!$H$56:$H$61,1),MATCH($H1504,カレンダマスタ!$I$55:$O$55,1)),""))))))</f>
        <v/>
      </c>
      <c r="AS1504" s="126" t="str">
        <f t="shared" si="487"/>
        <v/>
      </c>
      <c r="AU1504" s="137" t="str">
        <f>IF(E1504="","",VLOOKUP($E1504,カレンダマスタ!$A$4:$E$381,4,FALSE))</f>
        <v/>
      </c>
      <c r="AV1504" s="137" t="str">
        <f t="shared" si="477"/>
        <v/>
      </c>
      <c r="AW1504" s="137" t="str">
        <f t="shared" si="478"/>
        <v/>
      </c>
      <c r="AX1504" s="138" t="str">
        <f t="shared" si="479"/>
        <v/>
      </c>
      <c r="AY1504" s="138" t="str">
        <f t="shared" si="480"/>
        <v/>
      </c>
      <c r="AZ1504" s="130" t="str">
        <f>IF(AX1504&amp;AW1504="勤怠未設定","×",IF(AV1504="勤怠修正","×",IF(AC1504="外注","",IF(AA1504="",IF(AY1504&lt;&gt;"","×",""),IF(VLOOKUP(AA1504,カレンダマスタ!$H$66:$I$83,2,FALSE)&lt;&gt;AY1504,"×","OK")))))</f>
        <v/>
      </c>
      <c r="BC1504" s="137" t="str">
        <f>IF(E1504="","",VLOOKUP($E1504,カレンダマスタ!$A$4:$E$381,4,FALSE))</f>
        <v/>
      </c>
      <c r="BD1504" s="126" t="str">
        <f>IF(AC1504="社員","",IF(AG1504=0,"",IF(AD1504="NSTC",IF(COUNTIF(カレンダマスタ!$Q$5:$Q$32,G1504)=1,"OK","×"),
IF(AD1504="NS本社",IF(COUNTIF(カレンダマスタ!$T$5:$T$32,G1504)=1,"OK","×"),IF(COUNTIF(カレンダマスタ!$R$5:$R$32,G1504)=1,"OK","×")))))</f>
        <v/>
      </c>
      <c r="BE1504" s="126" t="str">
        <f>IF(AC1504="社員","",IF(G1504="","",IF(R1504&lt;&gt;"","",IF(AF1504="CS","OK",IF(VLOOKUP(E1504,カレンダマスタ!$A$5:$D$381,4,FALSE)&gt;0,"",IF(OR(G1504*24&gt;10.84,H1504*24&lt;14.5)=TRUE,"×","OK"))))))</f>
        <v/>
      </c>
      <c r="BF1504" s="126" t="str">
        <f t="shared" si="473"/>
        <v/>
      </c>
      <c r="BG1504" s="126" t="str">
        <f t="shared" si="474"/>
        <v/>
      </c>
      <c r="BI1504" s="130" t="str">
        <f t="shared" si="488"/>
        <v/>
      </c>
    </row>
    <row r="1505" spans="2:61">
      <c r="B1505" s="111"/>
      <c r="C1505" s="536"/>
      <c r="D1505" s="128"/>
      <c r="E1505" s="583"/>
      <c r="F1505" s="128"/>
      <c r="G1505" s="588"/>
      <c r="H1505" s="588"/>
      <c r="I1505" s="130"/>
      <c r="J1505" s="139"/>
      <c r="K1505" s="131"/>
      <c r="L1505" s="132"/>
      <c r="M1505" s="132"/>
      <c r="N1505" s="141"/>
      <c r="O1505" s="139"/>
      <c r="P1505" s="139"/>
      <c r="Q1505" s="139"/>
      <c r="R1505" s="133"/>
      <c r="S1505" s="134"/>
      <c r="T1505" s="434" t="str">
        <f t="shared" si="482"/>
        <v/>
      </c>
      <c r="U1505" s="429"/>
      <c r="V1505" s="429" t="str">
        <f t="shared" si="483"/>
        <v/>
      </c>
      <c r="W1505" s="298"/>
      <c r="X1505" s="129" t="str">
        <f t="shared" si="489"/>
        <v/>
      </c>
      <c r="Y1505" s="129" t="str">
        <f t="shared" si="484"/>
        <v/>
      </c>
      <c r="Z1505" s="129" t="str">
        <f t="shared" si="485"/>
        <v/>
      </c>
      <c r="AA1505" s="133" t="str">
        <f t="shared" si="476"/>
        <v/>
      </c>
      <c r="AC1505" s="186" t="str">
        <f>AC1496</f>
        <v/>
      </c>
      <c r="AD1505" s="187" t="str">
        <f>AD1496</f>
        <v/>
      </c>
      <c r="AE1505" s="187" t="str">
        <f>AE1496</f>
        <v/>
      </c>
      <c r="AF1505" s="187" t="str">
        <f>AF1496</f>
        <v/>
      </c>
      <c r="AG1505" s="204">
        <f t="shared" si="486"/>
        <v>0</v>
      </c>
      <c r="AI1505" s="135" t="str">
        <f>IF(月報!G1505&lt;&gt;"",月報!G1505,"")</f>
        <v/>
      </c>
      <c r="AJ1505" s="126" t="str">
        <f>IF(月報!W1505&lt;&gt;"",月報!W1505*24,"")</f>
        <v/>
      </c>
      <c r="AK1505" s="126" t="str">
        <f>IF(月報!P1505&lt;&gt;"",月報!P1505,"")</f>
        <v/>
      </c>
      <c r="AL1505" s="126" t="str">
        <f>IF(月報!Q1505&lt;&gt;"",IF(月報!Q1505="平日残","",月報!Q1505),"")</f>
        <v/>
      </c>
      <c r="AM1505" s="126"/>
      <c r="AN1505" s="126" t="str">
        <f t="shared" si="475"/>
        <v/>
      </c>
      <c r="AO1505" s="126" t="str">
        <f>IF($E1505="","",VLOOKUP($E1505,カレンダマスタ!$A$5:$E$381,5,FALSE))</f>
        <v/>
      </c>
      <c r="AQ1505" s="196" t="str">
        <f>IF(G1505="","",IF(VLOOKUP(E1505,カレンダマスタ!$A$5:$D$381,4,FALSE)=0,"",1))</f>
        <v/>
      </c>
      <c r="AR1505" s="136" t="str">
        <f>IF($G1505="","",IF($AD1505="NSTC",INDEX(カレンダマスタ!$I$26:$O$31,MATCH($G1505,カレンダマスタ!$H$26:$H$31,1),MATCH($H1505,カレンダマスタ!$I$25:$O$25,1)),
IF($AD1505="CS本社",INDEX(カレンダマスタ!$I$36:$O$41,MATCH($G1505,カレンダマスタ!$H$36:$H$41,1),MATCH($H1505,カレンダマスタ!$I$35:$O$35,1)),
IF($AD1505="NS本社",INDEX(カレンダマスタ!$I$94:$O$99,MATCH($G1505,カレンダマスタ!$H$95:$H$100,1),MATCH($H1505,カレンダマスタ!$I$93:$O$93,1)),
IF($AD1505="ODC",INDEX(カレンダマスタ!$I$46:$O$51,MATCH($G1505,カレンダマスタ!$H$46:$H$51,1),MATCH($H1505,カレンダマスタ!$I$45:$O$45,1)),
IF($AD1505="NS東京TC",INDEX(カレンダマスタ!$I$56:$O$61,MATCH($G1505,カレンダマスタ!$H$56:$H$61,1),MATCH($H1505,カレンダマスタ!$I$55:$O$55,1)),""))))))</f>
        <v/>
      </c>
      <c r="AS1505" s="126" t="str">
        <f t="shared" si="487"/>
        <v/>
      </c>
      <c r="AU1505" s="137" t="str">
        <f>IF(E1505="","",VLOOKUP($E1505,カレンダマスタ!$A$4:$E$381,4,FALSE))</f>
        <v/>
      </c>
      <c r="AV1505" s="137" t="str">
        <f t="shared" si="477"/>
        <v/>
      </c>
      <c r="AW1505" s="137" t="str">
        <f t="shared" si="478"/>
        <v/>
      </c>
      <c r="AX1505" s="138" t="str">
        <f t="shared" si="479"/>
        <v/>
      </c>
      <c r="AY1505" s="138" t="str">
        <f t="shared" si="480"/>
        <v/>
      </c>
      <c r="AZ1505" s="130" t="str">
        <f>IF(AX1505&amp;AW1505="勤怠未設定","×",IF(AV1505="勤怠修正","×",IF(AC1505="外注","",IF(AA1505="",IF(AY1505&lt;&gt;"","×",""),IF(VLOOKUP(AA1505,カレンダマスタ!$H$66:$I$83,2,FALSE)&lt;&gt;AY1505,"×","OK")))))</f>
        <v/>
      </c>
      <c r="BC1505" s="137" t="str">
        <f>IF(E1505="","",VLOOKUP($E1505,カレンダマスタ!$A$4:$E$381,4,FALSE))</f>
        <v/>
      </c>
      <c r="BD1505" s="126" t="str">
        <f>IF(AC1505="社員","",IF(AG1505=0,"",IF(AD1505="NSTC",IF(COUNTIF(カレンダマスタ!$Q$5:$Q$32,G1505)=1,"OK","×"),
IF(AD1505="NS本社",IF(COUNTIF(カレンダマスタ!$T$5:$T$32,G1505)=1,"OK","×"),IF(COUNTIF(カレンダマスタ!$R$5:$R$32,G1505)=1,"OK","×")))))</f>
        <v/>
      </c>
      <c r="BE1505" s="126" t="str">
        <f>IF(AC1505="社員","",IF(G1505="","",IF(R1505&lt;&gt;"","",IF(AF1505="CS","OK",IF(VLOOKUP(E1505,カレンダマスタ!$A$5:$D$381,4,FALSE)&gt;0,"",IF(OR(G1505*24&gt;10.84,H1505*24&lt;14.5)=TRUE,"×","OK"))))))</f>
        <v/>
      </c>
      <c r="BF1505" s="126" t="str">
        <f t="shared" si="473"/>
        <v/>
      </c>
      <c r="BG1505" s="126" t="str">
        <f t="shared" si="474"/>
        <v/>
      </c>
      <c r="BI1505" s="130" t="str">
        <f t="shared" si="488"/>
        <v/>
      </c>
    </row>
    <row r="1506" spans="2:61">
      <c r="B1506" s="111"/>
      <c r="C1506" s="536"/>
      <c r="D1506" s="128"/>
      <c r="E1506" s="583"/>
      <c r="F1506" s="128"/>
      <c r="G1506" s="588"/>
      <c r="H1506" s="588"/>
      <c r="I1506" s="130"/>
      <c r="J1506" s="139"/>
      <c r="K1506" s="131"/>
      <c r="L1506" s="132"/>
      <c r="M1506" s="132"/>
      <c r="N1506" s="141"/>
      <c r="O1506" s="139"/>
      <c r="P1506" s="139"/>
      <c r="Q1506" s="139"/>
      <c r="R1506" s="133"/>
      <c r="S1506" s="134"/>
      <c r="T1506" s="434" t="str">
        <f t="shared" si="482"/>
        <v/>
      </c>
      <c r="U1506" s="429"/>
      <c r="V1506" s="429" t="str">
        <f t="shared" si="483"/>
        <v/>
      </c>
      <c r="W1506" s="298"/>
      <c r="X1506" s="129" t="str">
        <f t="shared" si="489"/>
        <v/>
      </c>
      <c r="Y1506" s="129" t="str">
        <f t="shared" si="484"/>
        <v/>
      </c>
      <c r="Z1506" s="129" t="str">
        <f t="shared" si="485"/>
        <v/>
      </c>
      <c r="AA1506" s="133" t="str">
        <f t="shared" si="476"/>
        <v/>
      </c>
      <c r="AC1506" s="186" t="str">
        <f>AC1496</f>
        <v/>
      </c>
      <c r="AD1506" s="187" t="str">
        <f>AD1496</f>
        <v/>
      </c>
      <c r="AE1506" s="187" t="str">
        <f>AE1496</f>
        <v/>
      </c>
      <c r="AF1506" s="187" t="str">
        <f>AF1496</f>
        <v/>
      </c>
      <c r="AG1506" s="204">
        <f t="shared" si="486"/>
        <v>0</v>
      </c>
      <c r="AI1506" s="140" t="str">
        <f>IF(月報!G1506&lt;&gt;"",月報!G1506,"")</f>
        <v/>
      </c>
      <c r="AJ1506" s="126" t="str">
        <f>IF(月報!W1506&lt;&gt;"",月報!W1506*24,"")</f>
        <v/>
      </c>
      <c r="AK1506" s="126" t="str">
        <f>IF(月報!P1506&lt;&gt;"",月報!P1506,"")</f>
        <v/>
      </c>
      <c r="AL1506" s="126" t="str">
        <f>IF(月報!Q1506&lt;&gt;"",IF(月報!Q1506="平日残","",月報!Q1506),"")</f>
        <v/>
      </c>
      <c r="AM1506" s="126"/>
      <c r="AN1506" s="126" t="str">
        <f t="shared" si="475"/>
        <v/>
      </c>
      <c r="AO1506" s="126" t="str">
        <f>IF($E1506="","",VLOOKUP($E1506,カレンダマスタ!$A$5:$E$381,5,FALSE))</f>
        <v/>
      </c>
      <c r="AQ1506" s="196" t="str">
        <f>IF(G1506="","",IF(VLOOKUP(E1506,カレンダマスタ!$A$5:$D$381,4,FALSE)=0,"",1))</f>
        <v/>
      </c>
      <c r="AR1506" s="136" t="str">
        <f>IF($G1506="","",IF($AD1506="NSTC",INDEX(カレンダマスタ!$I$26:$O$31,MATCH($G1506,カレンダマスタ!$H$26:$H$31,1),MATCH($H1506,カレンダマスタ!$I$25:$O$25,1)),
IF($AD1506="CS本社",INDEX(カレンダマスタ!$I$36:$O$41,MATCH($G1506,カレンダマスタ!$H$36:$H$41,1),MATCH($H1506,カレンダマスタ!$I$35:$O$35,1)),
IF($AD1506="NS本社",INDEX(カレンダマスタ!$I$94:$O$99,MATCH($G1506,カレンダマスタ!$H$95:$H$100,1),MATCH($H1506,カレンダマスタ!$I$93:$O$93,1)),
IF($AD1506="ODC",INDEX(カレンダマスタ!$I$46:$O$51,MATCH($G1506,カレンダマスタ!$H$46:$H$51,1),MATCH($H1506,カレンダマスタ!$I$45:$O$45,1)),
IF($AD1506="NS東京TC",INDEX(カレンダマスタ!$I$56:$O$61,MATCH($G1506,カレンダマスタ!$H$56:$H$61,1),MATCH($H1506,カレンダマスタ!$I$55:$O$55,1)),""))))))</f>
        <v/>
      </c>
      <c r="AS1506" s="126" t="str">
        <f t="shared" si="487"/>
        <v/>
      </c>
      <c r="AU1506" s="137" t="str">
        <f>IF(E1506="","",VLOOKUP($E1506,カレンダマスタ!$A$4:$E$381,4,FALSE))</f>
        <v/>
      </c>
      <c r="AV1506" s="137" t="str">
        <f t="shared" si="477"/>
        <v/>
      </c>
      <c r="AW1506" s="137" t="str">
        <f t="shared" si="478"/>
        <v/>
      </c>
      <c r="AX1506" s="138" t="str">
        <f t="shared" si="479"/>
        <v/>
      </c>
      <c r="AY1506" s="138" t="str">
        <f t="shared" si="480"/>
        <v/>
      </c>
      <c r="AZ1506" s="130" t="str">
        <f>IF(AX1506&amp;AW1506="勤怠未設定","×",IF(AV1506="勤怠修正","×",IF(AC1506="外注","",IF(AA1506="",IF(AY1506&lt;&gt;"","×",""),IF(VLOOKUP(AA1506,カレンダマスタ!$H$66:$I$83,2,FALSE)&lt;&gt;AY1506,"×","OK")))))</f>
        <v/>
      </c>
      <c r="BC1506" s="137" t="str">
        <f>IF(E1506="","",VLOOKUP($E1506,カレンダマスタ!$A$4:$E$381,4,FALSE))</f>
        <v/>
      </c>
      <c r="BD1506" s="126" t="str">
        <f>IF(AC1506="社員","",IF(AG1506=0,"",IF(AD1506="NSTC",IF(COUNTIF(カレンダマスタ!$Q$5:$Q$32,G1506)=1,"OK","×"),
IF(AD1506="NS本社",IF(COUNTIF(カレンダマスタ!$T$5:$T$32,G1506)=1,"OK","×"),IF(COUNTIF(カレンダマスタ!$R$5:$R$32,G1506)=1,"OK","×")))))</f>
        <v/>
      </c>
      <c r="BE1506" s="126" t="str">
        <f>IF(AC1506="社員","",IF(G1506="","",IF(R1506&lt;&gt;"","",IF(AF1506="CS","OK",IF(VLOOKUP(E1506,カレンダマスタ!$A$5:$D$381,4,FALSE)&gt;0,"",IF(OR(G1506*24&gt;10.84,H1506*24&lt;14.5)=TRUE,"×","OK"))))))</f>
        <v/>
      </c>
      <c r="BF1506" s="126" t="str">
        <f t="shared" si="473"/>
        <v/>
      </c>
      <c r="BG1506" s="126" t="str">
        <f t="shared" si="474"/>
        <v/>
      </c>
      <c r="BI1506" s="130" t="str">
        <f t="shared" si="488"/>
        <v/>
      </c>
    </row>
    <row r="1507" spans="2:61">
      <c r="B1507" s="111"/>
      <c r="C1507" s="536"/>
      <c r="D1507" s="128"/>
      <c r="E1507" s="583"/>
      <c r="F1507" s="128"/>
      <c r="G1507" s="588"/>
      <c r="H1507" s="588"/>
      <c r="I1507" s="130"/>
      <c r="J1507" s="139"/>
      <c r="K1507" s="131"/>
      <c r="L1507" s="132"/>
      <c r="M1507" s="132"/>
      <c r="N1507" s="141"/>
      <c r="O1507" s="139"/>
      <c r="P1507" s="139"/>
      <c r="Q1507" s="139"/>
      <c r="R1507" s="133"/>
      <c r="S1507" s="134"/>
      <c r="T1507" s="434" t="str">
        <f t="shared" si="482"/>
        <v/>
      </c>
      <c r="U1507" s="429"/>
      <c r="V1507" s="429" t="str">
        <f t="shared" si="483"/>
        <v/>
      </c>
      <c r="W1507" s="298"/>
      <c r="X1507" s="129" t="str">
        <f t="shared" si="489"/>
        <v/>
      </c>
      <c r="Y1507" s="129" t="str">
        <f t="shared" si="484"/>
        <v/>
      </c>
      <c r="Z1507" s="129" t="str">
        <f t="shared" si="485"/>
        <v/>
      </c>
      <c r="AA1507" s="133" t="str">
        <f t="shared" si="476"/>
        <v/>
      </c>
      <c r="AC1507" s="186" t="str">
        <f>AC1496</f>
        <v/>
      </c>
      <c r="AD1507" s="187" t="str">
        <f>AD1496</f>
        <v/>
      </c>
      <c r="AE1507" s="187" t="str">
        <f>AE1496</f>
        <v/>
      </c>
      <c r="AF1507" s="187" t="str">
        <f>AF1496</f>
        <v/>
      </c>
      <c r="AG1507" s="204">
        <f t="shared" si="486"/>
        <v>0</v>
      </c>
      <c r="AI1507" s="140" t="str">
        <f>IF(月報!G1507&lt;&gt;"",月報!G1507,"")</f>
        <v/>
      </c>
      <c r="AJ1507" s="126" t="str">
        <f>IF(月報!W1507&lt;&gt;"",月報!W1507*24,"")</f>
        <v/>
      </c>
      <c r="AK1507" s="126" t="str">
        <f>IF(月報!P1507&lt;&gt;"",月報!P1507,"")</f>
        <v/>
      </c>
      <c r="AL1507" s="126" t="str">
        <f>IF(月報!Q1507&lt;&gt;"",IF(月報!Q1507="平日残","",月報!Q1507),"")</f>
        <v/>
      </c>
      <c r="AM1507" s="126"/>
      <c r="AN1507" s="126" t="str">
        <f t="shared" si="475"/>
        <v/>
      </c>
      <c r="AO1507" s="126" t="str">
        <f>IF($E1507="","",VLOOKUP($E1507,カレンダマスタ!$A$5:$E$381,5,FALSE))</f>
        <v/>
      </c>
      <c r="AQ1507" s="196" t="str">
        <f>IF(G1507="","",IF(VLOOKUP(E1507,カレンダマスタ!$A$5:$D$381,4,FALSE)=0,"",1))</f>
        <v/>
      </c>
      <c r="AR1507" s="136" t="str">
        <f>IF($G1507="","",IF($AD1507="NSTC",INDEX(カレンダマスタ!$I$26:$O$31,MATCH($G1507,カレンダマスタ!$H$26:$H$31,1),MATCH($H1507,カレンダマスタ!$I$25:$O$25,1)),
IF($AD1507="CS本社",INDEX(カレンダマスタ!$I$36:$O$41,MATCH($G1507,カレンダマスタ!$H$36:$H$41,1),MATCH($H1507,カレンダマスタ!$I$35:$O$35,1)),
IF($AD1507="NS本社",INDEX(カレンダマスタ!$I$94:$O$99,MATCH($G1507,カレンダマスタ!$H$95:$H$100,1),MATCH($H1507,カレンダマスタ!$I$93:$O$93,1)),
IF($AD1507="ODC",INDEX(カレンダマスタ!$I$46:$O$51,MATCH($G1507,カレンダマスタ!$H$46:$H$51,1),MATCH($H1507,カレンダマスタ!$I$45:$O$45,1)),
IF($AD1507="NS東京TC",INDEX(カレンダマスタ!$I$56:$O$61,MATCH($G1507,カレンダマスタ!$H$56:$H$61,1),MATCH($H1507,カレンダマスタ!$I$55:$O$55,1)),""))))))</f>
        <v/>
      </c>
      <c r="AS1507" s="126" t="str">
        <f t="shared" si="487"/>
        <v/>
      </c>
      <c r="AU1507" s="137" t="str">
        <f>IF(E1507="","",VLOOKUP($E1507,カレンダマスタ!$A$4:$E$381,4,FALSE))</f>
        <v/>
      </c>
      <c r="AV1507" s="137" t="str">
        <f t="shared" si="477"/>
        <v/>
      </c>
      <c r="AW1507" s="137" t="str">
        <f t="shared" si="478"/>
        <v/>
      </c>
      <c r="AX1507" s="138" t="str">
        <f t="shared" si="479"/>
        <v/>
      </c>
      <c r="AY1507" s="138" t="str">
        <f t="shared" si="480"/>
        <v/>
      </c>
      <c r="AZ1507" s="130" t="str">
        <f>IF(AX1507&amp;AW1507="勤怠未設定","×",IF(AV1507="勤怠修正","×",IF(AC1507="外注","",IF(AA1507="",IF(AY1507&lt;&gt;"","×",""),IF(VLOOKUP(AA1507,カレンダマスタ!$H$66:$I$83,2,FALSE)&lt;&gt;AY1507,"×","OK")))))</f>
        <v/>
      </c>
      <c r="BC1507" s="137" t="str">
        <f>IF(E1507="","",VLOOKUP($E1507,カレンダマスタ!$A$4:$E$381,4,FALSE))</f>
        <v/>
      </c>
      <c r="BD1507" s="126" t="str">
        <f>IF(AC1507="社員","",IF(AG1507=0,"",IF(AD1507="NSTC",IF(COUNTIF(カレンダマスタ!$Q$5:$Q$32,G1507)=1,"OK","×"),
IF(AD1507="NS本社",IF(COUNTIF(カレンダマスタ!$T$5:$T$32,G1507)=1,"OK","×"),IF(COUNTIF(カレンダマスタ!$R$5:$R$32,G1507)=1,"OK","×")))))</f>
        <v/>
      </c>
      <c r="BE1507" s="126" t="str">
        <f>IF(AC1507="社員","",IF(G1507="","",IF(R1507&lt;&gt;"","",IF(AF1507="CS","OK",IF(VLOOKUP(E1507,カレンダマスタ!$A$5:$D$381,4,FALSE)&gt;0,"",IF(OR(G1507*24&gt;10.84,H1507*24&lt;14.5)=TRUE,"×","OK"))))))</f>
        <v/>
      </c>
      <c r="BF1507" s="126" t="str">
        <f t="shared" si="473"/>
        <v/>
      </c>
      <c r="BG1507" s="126" t="str">
        <f t="shared" si="474"/>
        <v/>
      </c>
      <c r="BI1507" s="130" t="str">
        <f t="shared" si="488"/>
        <v/>
      </c>
    </row>
    <row r="1508" spans="2:61">
      <c r="B1508" s="111"/>
      <c r="C1508" s="536"/>
      <c r="D1508" s="128"/>
      <c r="E1508" s="583"/>
      <c r="F1508" s="128"/>
      <c r="G1508" s="588"/>
      <c r="H1508" s="588"/>
      <c r="I1508" s="130"/>
      <c r="J1508" s="139"/>
      <c r="K1508" s="131"/>
      <c r="L1508" s="132"/>
      <c r="M1508" s="132"/>
      <c r="N1508" s="141"/>
      <c r="O1508" s="139"/>
      <c r="P1508" s="139"/>
      <c r="Q1508" s="139"/>
      <c r="R1508" s="133"/>
      <c r="S1508" s="134"/>
      <c r="T1508" s="434" t="str">
        <f t="shared" si="482"/>
        <v/>
      </c>
      <c r="U1508" s="429"/>
      <c r="V1508" s="429" t="str">
        <f t="shared" si="483"/>
        <v/>
      </c>
      <c r="W1508" s="298"/>
      <c r="X1508" s="129" t="str">
        <f t="shared" si="489"/>
        <v/>
      </c>
      <c r="Y1508" s="129" t="str">
        <f t="shared" si="484"/>
        <v/>
      </c>
      <c r="Z1508" s="129" t="str">
        <f t="shared" si="485"/>
        <v/>
      </c>
      <c r="AA1508" s="133" t="str">
        <f t="shared" si="476"/>
        <v/>
      </c>
      <c r="AC1508" s="186" t="str">
        <f>AC1496</f>
        <v/>
      </c>
      <c r="AD1508" s="187" t="str">
        <f>AD1496</f>
        <v/>
      </c>
      <c r="AE1508" s="187" t="str">
        <f>AE1496</f>
        <v/>
      </c>
      <c r="AF1508" s="187" t="str">
        <f>AF1496</f>
        <v/>
      </c>
      <c r="AG1508" s="204">
        <f t="shared" si="486"/>
        <v>0</v>
      </c>
      <c r="AI1508" s="140" t="str">
        <f>IF(月報!G1508&lt;&gt;"",月報!G1508,"")</f>
        <v/>
      </c>
      <c r="AJ1508" s="126" t="str">
        <f>IF(月報!W1508&lt;&gt;"",月報!W1508*24,"")</f>
        <v/>
      </c>
      <c r="AK1508" s="126" t="str">
        <f>IF(月報!P1508&lt;&gt;"",月報!P1508,"")</f>
        <v/>
      </c>
      <c r="AL1508" s="126" t="str">
        <f>IF(月報!Q1508&lt;&gt;"",IF(月報!Q1508="平日残","",月報!Q1508),"")</f>
        <v/>
      </c>
      <c r="AM1508" s="126"/>
      <c r="AN1508" s="126" t="str">
        <f t="shared" si="475"/>
        <v/>
      </c>
      <c r="AO1508" s="126" t="str">
        <f>IF($E1508="","",VLOOKUP($E1508,カレンダマスタ!$A$5:$E$381,5,FALSE))</f>
        <v/>
      </c>
      <c r="AQ1508" s="196" t="str">
        <f>IF(G1508="","",IF(VLOOKUP(E1508,カレンダマスタ!$A$5:$D$381,4,FALSE)=0,"",1))</f>
        <v/>
      </c>
      <c r="AR1508" s="136" t="str">
        <f>IF($G1508="","",IF($AD1508="NSTC",INDEX(カレンダマスタ!$I$26:$O$31,MATCH($G1508,カレンダマスタ!$H$26:$H$31,1),MATCH($H1508,カレンダマスタ!$I$25:$O$25,1)),
IF($AD1508="CS本社",INDEX(カレンダマスタ!$I$36:$O$41,MATCH($G1508,カレンダマスタ!$H$36:$H$41,1),MATCH($H1508,カレンダマスタ!$I$35:$O$35,1)),
IF($AD1508="NS本社",INDEX(カレンダマスタ!$I$94:$O$99,MATCH($G1508,カレンダマスタ!$H$95:$H$100,1),MATCH($H1508,カレンダマスタ!$I$93:$O$93,1)),
IF($AD1508="ODC",INDEX(カレンダマスタ!$I$46:$O$51,MATCH($G1508,カレンダマスタ!$H$46:$H$51,1),MATCH($H1508,カレンダマスタ!$I$45:$O$45,1)),
IF($AD1508="NS東京TC",INDEX(カレンダマスタ!$I$56:$O$61,MATCH($G1508,カレンダマスタ!$H$56:$H$61,1),MATCH($H1508,カレンダマスタ!$I$55:$O$55,1)),""))))))</f>
        <v/>
      </c>
      <c r="AS1508" s="126" t="str">
        <f t="shared" si="487"/>
        <v/>
      </c>
      <c r="AU1508" s="137" t="str">
        <f>IF(E1508="","",VLOOKUP($E1508,カレンダマスタ!$A$4:$E$381,4,FALSE))</f>
        <v/>
      </c>
      <c r="AV1508" s="137" t="str">
        <f t="shared" si="477"/>
        <v/>
      </c>
      <c r="AW1508" s="137" t="str">
        <f t="shared" si="478"/>
        <v/>
      </c>
      <c r="AX1508" s="138" t="str">
        <f t="shared" si="479"/>
        <v/>
      </c>
      <c r="AY1508" s="138" t="str">
        <f t="shared" si="480"/>
        <v/>
      </c>
      <c r="AZ1508" s="130" t="str">
        <f>IF(AX1508&amp;AW1508="勤怠未設定","×",IF(AV1508="勤怠修正","×",IF(AC1508="外注","",IF(AA1508="",IF(AY1508&lt;&gt;"","×",""),IF(VLOOKUP(AA1508,カレンダマスタ!$H$66:$I$83,2,FALSE)&lt;&gt;AY1508,"×","OK")))))</f>
        <v/>
      </c>
      <c r="BC1508" s="137" t="str">
        <f>IF(E1508="","",VLOOKUP($E1508,カレンダマスタ!$A$4:$E$381,4,FALSE))</f>
        <v/>
      </c>
      <c r="BD1508" s="126" t="str">
        <f>IF(AC1508="社員","",IF(AG1508=0,"",IF(AD1508="NSTC",IF(COUNTIF(カレンダマスタ!$Q$5:$Q$32,G1508)=1,"OK","×"),
IF(AD1508="NS本社",IF(COUNTIF(カレンダマスタ!$T$5:$T$32,G1508)=1,"OK","×"),IF(COUNTIF(カレンダマスタ!$R$5:$R$32,G1508)=1,"OK","×")))))</f>
        <v/>
      </c>
      <c r="BE1508" s="126" t="str">
        <f>IF(AC1508="社員","",IF(G1508="","",IF(R1508&lt;&gt;"","",IF(AF1508="CS","OK",IF(VLOOKUP(E1508,カレンダマスタ!$A$5:$D$381,4,FALSE)&gt;0,"",IF(OR(G1508*24&gt;10.84,H1508*24&lt;14.5)=TRUE,"×","OK"))))))</f>
        <v/>
      </c>
      <c r="BF1508" s="126" t="str">
        <f t="shared" si="473"/>
        <v/>
      </c>
      <c r="BG1508" s="126" t="str">
        <f t="shared" si="474"/>
        <v/>
      </c>
      <c r="BI1508" s="130" t="str">
        <f t="shared" si="488"/>
        <v/>
      </c>
    </row>
    <row r="1509" spans="2:61">
      <c r="B1509" s="111"/>
      <c r="C1509" s="537"/>
      <c r="D1509" s="142"/>
      <c r="E1509" s="584"/>
      <c r="F1509" s="142"/>
      <c r="G1509" s="589"/>
      <c r="H1509" s="589"/>
      <c r="I1509" s="144"/>
      <c r="J1509" s="148"/>
      <c r="K1509" s="145"/>
      <c r="L1509" s="146"/>
      <c r="M1509" s="146"/>
      <c r="N1509" s="147"/>
      <c r="O1509" s="148"/>
      <c r="P1509" s="148"/>
      <c r="Q1509" s="148"/>
      <c r="R1509" s="149"/>
      <c r="S1509" s="156"/>
      <c r="T1509" s="435" t="str">
        <f t="shared" si="482"/>
        <v/>
      </c>
      <c r="U1509" s="430"/>
      <c r="V1509" s="430" t="str">
        <f t="shared" si="483"/>
        <v/>
      </c>
      <c r="W1509" s="298"/>
      <c r="X1509" s="143" t="str">
        <f t="shared" si="489"/>
        <v/>
      </c>
      <c r="Y1509" s="143" t="str">
        <f t="shared" si="484"/>
        <v/>
      </c>
      <c r="Z1509" s="143" t="str">
        <f t="shared" si="485"/>
        <v/>
      </c>
      <c r="AA1509" s="149" t="str">
        <f t="shared" si="476"/>
        <v/>
      </c>
      <c r="AC1509" s="188" t="str">
        <f>AC1496</f>
        <v/>
      </c>
      <c r="AD1509" s="189" t="str">
        <f>AD1496</f>
        <v/>
      </c>
      <c r="AE1509" s="189" t="str">
        <f>AE1496</f>
        <v/>
      </c>
      <c r="AF1509" s="189" t="str">
        <f>AF1496</f>
        <v/>
      </c>
      <c r="AG1509" s="205">
        <f t="shared" si="486"/>
        <v>0</v>
      </c>
      <c r="AI1509" s="157" t="str">
        <f>IF(月報!G1509&lt;&gt;"",月報!G1509,"")</f>
        <v/>
      </c>
      <c r="AJ1509" s="151" t="str">
        <f>IF(月報!W1509&lt;&gt;"",月報!W1509*24,"")</f>
        <v/>
      </c>
      <c r="AK1509" s="151" t="str">
        <f>IF(月報!P1509&lt;&gt;"",月報!P1509,"")</f>
        <v/>
      </c>
      <c r="AL1509" s="151" t="str">
        <f>IF(月報!Q1509&lt;&gt;"",IF(月報!Q1509="平日残","",月報!Q1509),"")</f>
        <v/>
      </c>
      <c r="AM1509" s="151"/>
      <c r="AN1509" s="151" t="str">
        <f t="shared" si="475"/>
        <v/>
      </c>
      <c r="AO1509" s="151" t="str">
        <f>IF($E1509="","",VLOOKUP($E1509,カレンダマスタ!$A$5:$E$381,5,FALSE))</f>
        <v/>
      </c>
      <c r="AQ1509" s="197" t="str">
        <f>IF(G1509="","",IF(VLOOKUP(E1509,カレンダマスタ!$A$5:$D$381,4,FALSE)=0,"",1))</f>
        <v/>
      </c>
      <c r="AR1509" s="152" t="str">
        <f>IF($G1509="","",IF($AD1509="NSTC",INDEX(カレンダマスタ!$I$26:$O$31,MATCH($G1509,カレンダマスタ!$H$26:$H$31,1),MATCH($H1509,カレンダマスタ!$I$25:$O$25,1)),
IF($AD1509="CS本社",INDEX(カレンダマスタ!$I$36:$O$41,MATCH($G1509,カレンダマスタ!$H$36:$H$41,1),MATCH($H1509,カレンダマスタ!$I$35:$O$35,1)),
IF($AD1509="NS本社",INDEX(カレンダマスタ!$I$94:$O$99,MATCH($G1509,カレンダマスタ!$H$95:$H$100,1),MATCH($H1509,カレンダマスタ!$I$93:$O$93,1)),
IF($AD1509="ODC",INDEX(カレンダマスタ!$I$46:$O$51,MATCH($G1509,カレンダマスタ!$H$46:$H$51,1),MATCH($H1509,カレンダマスタ!$I$45:$O$45,1)),
IF($AD1509="NS東京TC",INDEX(カレンダマスタ!$I$56:$O$61,MATCH($G1509,カレンダマスタ!$H$56:$H$61,1),MATCH($H1509,カレンダマスタ!$I$55:$O$55,1)),""))))))</f>
        <v/>
      </c>
      <c r="AS1509" s="151" t="str">
        <f t="shared" si="487"/>
        <v/>
      </c>
      <c r="AU1509" s="153" t="str">
        <f>IF(E1509="","",VLOOKUP($E1509,カレンダマスタ!$A$4:$E$381,4,FALSE))</f>
        <v/>
      </c>
      <c r="AV1509" s="153" t="str">
        <f t="shared" si="477"/>
        <v/>
      </c>
      <c r="AW1509" s="153" t="str">
        <f t="shared" si="478"/>
        <v/>
      </c>
      <c r="AX1509" s="154" t="str">
        <f t="shared" si="479"/>
        <v/>
      </c>
      <c r="AY1509" s="154" t="str">
        <f t="shared" si="480"/>
        <v/>
      </c>
      <c r="AZ1509" s="144" t="str">
        <f>IF(AX1509&amp;AW1509="勤怠未設定","×",IF(AV1509="勤怠修正","×",IF(AC1509="外注","",IF(AA1509="",IF(AY1509&lt;&gt;"","×",""),IF(VLOOKUP(AA1509,カレンダマスタ!$H$66:$I$83,2,FALSE)&lt;&gt;AY1509,"×","OK")))))</f>
        <v/>
      </c>
      <c r="BC1509" s="153" t="str">
        <f>IF(E1509="","",VLOOKUP($E1509,カレンダマスタ!$A$4:$E$381,4,FALSE))</f>
        <v/>
      </c>
      <c r="BD1509" s="151" t="str">
        <f>IF(AC1509="社員","",IF(AG1509=0,"",IF(AD1509="NSTC",IF(COUNTIF(カレンダマスタ!$Q$5:$Q$32,G1509)=1,"OK","×"),
IF(AD1509="NS本社",IF(COUNTIF(カレンダマスタ!$T$5:$T$32,G1509)=1,"OK","×"),IF(COUNTIF(カレンダマスタ!$R$5:$R$32,G1509)=1,"OK","×")))))</f>
        <v/>
      </c>
      <c r="BE1509" s="151" t="str">
        <f>IF(AC1509="社員","",IF(G1509="","",IF(R1509&lt;&gt;"","",IF(AF1509="CS","OK",IF(VLOOKUP(E1509,カレンダマスタ!$A$5:$D$381,4,FALSE)&gt;0,"",IF(OR(G1509*24&gt;10.84,H1509*24&lt;14.5)=TRUE,"×","OK"))))))</f>
        <v/>
      </c>
      <c r="BF1509" s="151" t="str">
        <f t="shared" si="473"/>
        <v/>
      </c>
      <c r="BG1509" s="151" t="str">
        <f t="shared" si="474"/>
        <v/>
      </c>
      <c r="BI1509" s="144" t="str">
        <f t="shared" si="488"/>
        <v/>
      </c>
    </row>
    <row r="1510" spans="2:61">
      <c r="B1510" s="111"/>
      <c r="C1510" s="535"/>
      <c r="D1510" s="112"/>
      <c r="E1510" s="582"/>
      <c r="F1510" s="112"/>
      <c r="G1510" s="587"/>
      <c r="H1510" s="587"/>
      <c r="I1510" s="114"/>
      <c r="J1510" s="118"/>
      <c r="K1510" s="115"/>
      <c r="L1510" s="116"/>
      <c r="M1510" s="116"/>
      <c r="N1510" s="117"/>
      <c r="O1510" s="118"/>
      <c r="P1510" s="118"/>
      <c r="Q1510" s="118"/>
      <c r="R1510" s="119"/>
      <c r="S1510" s="120"/>
      <c r="T1510" s="433" t="str">
        <f t="shared" si="482"/>
        <v/>
      </c>
      <c r="U1510" s="431">
        <f>SUM(T1510:T1516)</f>
        <v>0</v>
      </c>
      <c r="V1510" s="431" t="str">
        <f t="shared" si="483"/>
        <v/>
      </c>
      <c r="W1510" s="298"/>
      <c r="X1510" s="113" t="str">
        <f t="shared" si="489"/>
        <v/>
      </c>
      <c r="Y1510" s="113" t="str">
        <f t="shared" si="484"/>
        <v/>
      </c>
      <c r="Z1510" s="113" t="str">
        <f t="shared" si="485"/>
        <v/>
      </c>
      <c r="AA1510" s="119" t="str">
        <f t="shared" si="476"/>
        <v/>
      </c>
      <c r="AC1510" s="190" t="str">
        <f>AC1496</f>
        <v/>
      </c>
      <c r="AD1510" s="191" t="str">
        <f>AD1496</f>
        <v/>
      </c>
      <c r="AE1510" s="191" t="str">
        <f>AE1496</f>
        <v/>
      </c>
      <c r="AF1510" s="191" t="str">
        <f>AF1496</f>
        <v/>
      </c>
      <c r="AG1510" s="206">
        <f t="shared" si="486"/>
        <v>0</v>
      </c>
      <c r="AI1510" s="158" t="str">
        <f>IF(月報!G1510&lt;&gt;"",月報!G1510,"")</f>
        <v/>
      </c>
      <c r="AJ1510" s="122" t="str">
        <f>IF(月報!W1510&lt;&gt;"",月報!W1510*24,"")</f>
        <v/>
      </c>
      <c r="AK1510" s="122" t="str">
        <f>IF(月報!P1510&lt;&gt;"",月報!P1510,"")</f>
        <v/>
      </c>
      <c r="AL1510" s="122" t="str">
        <f>IF(月報!Q1510&lt;&gt;"",IF(月報!Q1510="平日残","",月報!Q1510),"")</f>
        <v/>
      </c>
      <c r="AM1510" s="122"/>
      <c r="AN1510" s="122" t="str">
        <f t="shared" si="475"/>
        <v/>
      </c>
      <c r="AO1510" s="122" t="str">
        <f>IF($E1510="","",VLOOKUP($E1510,カレンダマスタ!$A$5:$E$381,5,FALSE))</f>
        <v/>
      </c>
      <c r="AQ1510" s="195" t="str">
        <f>IF(G1510="","",IF(VLOOKUP(E1510,カレンダマスタ!$A$5:$D$381,4,FALSE)=0,"",1))</f>
        <v/>
      </c>
      <c r="AR1510" s="123" t="str">
        <f>IF($G1510="","",IF($AD1510="NSTC",INDEX(カレンダマスタ!$I$26:$O$31,MATCH($G1510,カレンダマスタ!$H$26:$H$31,1),MATCH($H1510,カレンダマスタ!$I$25:$O$25,1)),
IF($AD1510="CS本社",INDEX(カレンダマスタ!$I$36:$O$41,MATCH($G1510,カレンダマスタ!$H$36:$H$41,1),MATCH($H1510,カレンダマスタ!$I$35:$O$35,1)),
IF($AD1510="NS本社",INDEX(カレンダマスタ!$I$94:$O$99,MATCH($G1510,カレンダマスタ!$H$95:$H$100,1),MATCH($H1510,カレンダマスタ!$I$93:$O$93,1)),
IF($AD1510="ODC",INDEX(カレンダマスタ!$I$46:$O$51,MATCH($G1510,カレンダマスタ!$H$46:$H$51,1),MATCH($H1510,カレンダマスタ!$I$45:$O$45,1)),
IF($AD1510="NS東京TC",INDEX(カレンダマスタ!$I$56:$O$61,MATCH($G1510,カレンダマスタ!$H$56:$H$61,1),MATCH($H1510,カレンダマスタ!$I$55:$O$55,1)),""))))))</f>
        <v/>
      </c>
      <c r="AS1510" s="122" t="str">
        <f t="shared" si="487"/>
        <v/>
      </c>
      <c r="AU1510" s="124" t="str">
        <f>IF(E1510="","",VLOOKUP($E1510,カレンダマスタ!$A$4:$E$381,4,FALSE))</f>
        <v/>
      </c>
      <c r="AV1510" s="124" t="str">
        <f t="shared" si="477"/>
        <v/>
      </c>
      <c r="AW1510" s="124" t="str">
        <f t="shared" si="478"/>
        <v/>
      </c>
      <c r="AX1510" s="125" t="str">
        <f t="shared" si="479"/>
        <v/>
      </c>
      <c r="AY1510" s="125" t="str">
        <f t="shared" si="480"/>
        <v/>
      </c>
      <c r="AZ1510" s="114" t="str">
        <f>IF(AX1510&amp;AW1510="勤怠未設定","×",IF(AV1510="勤怠修正","×",IF(AC1510="外注","",IF(AA1510="",IF(AY1510&lt;&gt;"","×",""),IF(VLOOKUP(AA1510,カレンダマスタ!$H$66:$I$83,2,FALSE)&lt;&gt;AY1510,"×","OK")))))</f>
        <v/>
      </c>
      <c r="BC1510" s="124" t="str">
        <f>IF(E1510="","",VLOOKUP($E1510,カレンダマスタ!$A$4:$E$381,4,FALSE))</f>
        <v/>
      </c>
      <c r="BD1510" s="122" t="str">
        <f>IF(AC1510="社員","",IF(AG1510=0,"",IF(AD1510="NSTC",IF(COUNTIF(カレンダマスタ!$Q$5:$Q$32,G1510)=1,"OK","×"),
IF(AD1510="NS本社",IF(COUNTIF(カレンダマスタ!$T$5:$T$32,G1510)=1,"OK","×"),IF(COUNTIF(カレンダマスタ!$R$5:$R$32,G1510)=1,"OK","×")))))</f>
        <v/>
      </c>
      <c r="BE1510" s="122" t="str">
        <f>IF(AC1510="社員","",IF(G1510="","",IF(R1510&lt;&gt;"","",IF(AF1510="CS","OK",IF(VLOOKUP(E1510,カレンダマスタ!$A$5:$D$381,4,FALSE)&gt;0,"",IF(OR(G1510*24&gt;10.84,H1510*24&lt;14.5)=TRUE,"×","OK"))))))</f>
        <v/>
      </c>
      <c r="BF1510" s="122" t="str">
        <f t="shared" si="473"/>
        <v/>
      </c>
      <c r="BG1510" s="122" t="str">
        <f t="shared" si="474"/>
        <v/>
      </c>
      <c r="BI1510" s="114" t="str">
        <f t="shared" si="488"/>
        <v/>
      </c>
    </row>
    <row r="1511" spans="2:61">
      <c r="B1511" s="111"/>
      <c r="C1511" s="536"/>
      <c r="D1511" s="128"/>
      <c r="E1511" s="583"/>
      <c r="F1511" s="128"/>
      <c r="G1511" s="588"/>
      <c r="H1511" s="588"/>
      <c r="I1511" s="130"/>
      <c r="J1511" s="139"/>
      <c r="K1511" s="131"/>
      <c r="L1511" s="132"/>
      <c r="M1511" s="132"/>
      <c r="N1511" s="141"/>
      <c r="O1511" s="139"/>
      <c r="P1511" s="139"/>
      <c r="Q1511" s="139"/>
      <c r="R1511" s="133"/>
      <c r="S1511" s="134"/>
      <c r="T1511" s="434" t="str">
        <f t="shared" si="482"/>
        <v/>
      </c>
      <c r="U1511" s="429"/>
      <c r="V1511" s="429" t="str">
        <f t="shared" si="483"/>
        <v/>
      </c>
      <c r="W1511" s="298"/>
      <c r="X1511" s="129" t="str">
        <f t="shared" si="489"/>
        <v/>
      </c>
      <c r="Y1511" s="129" t="str">
        <f t="shared" si="484"/>
        <v/>
      </c>
      <c r="Z1511" s="129" t="str">
        <f t="shared" si="485"/>
        <v/>
      </c>
      <c r="AA1511" s="133" t="str">
        <f t="shared" si="476"/>
        <v/>
      </c>
      <c r="AC1511" s="186" t="str">
        <f>AC1496</f>
        <v/>
      </c>
      <c r="AD1511" s="187" t="str">
        <f>AD1496</f>
        <v/>
      </c>
      <c r="AE1511" s="187" t="str">
        <f>AE1496</f>
        <v/>
      </c>
      <c r="AF1511" s="187" t="str">
        <f>AF1496</f>
        <v/>
      </c>
      <c r="AG1511" s="204">
        <f t="shared" si="486"/>
        <v>0</v>
      </c>
      <c r="AI1511" s="135" t="str">
        <f>IF(月報!G1511&lt;&gt;"",月報!G1511,"")</f>
        <v/>
      </c>
      <c r="AJ1511" s="126" t="str">
        <f>IF(月報!W1511&lt;&gt;"",月報!W1511*24,"")</f>
        <v/>
      </c>
      <c r="AK1511" s="126" t="str">
        <f>IF(月報!P1511&lt;&gt;"",月報!P1511,"")</f>
        <v/>
      </c>
      <c r="AL1511" s="126" t="str">
        <f>IF(月報!Q1511&lt;&gt;"",IF(月報!Q1511="平日残","",月報!Q1511),"")</f>
        <v/>
      </c>
      <c r="AM1511" s="126"/>
      <c r="AN1511" s="126" t="str">
        <f t="shared" si="475"/>
        <v/>
      </c>
      <c r="AO1511" s="126" t="str">
        <f>IF($E1511="","",VLOOKUP($E1511,カレンダマスタ!$A$5:$E$381,5,FALSE))</f>
        <v/>
      </c>
      <c r="AQ1511" s="196" t="str">
        <f>IF(G1511="","",IF(VLOOKUP(E1511,カレンダマスタ!$A$5:$D$381,4,FALSE)=0,"",1))</f>
        <v/>
      </c>
      <c r="AR1511" s="136" t="str">
        <f>IF($G1511="","",IF($AD1511="NSTC",INDEX(カレンダマスタ!$I$26:$O$31,MATCH($G1511,カレンダマスタ!$H$26:$H$31,1),MATCH($H1511,カレンダマスタ!$I$25:$O$25,1)),
IF($AD1511="CS本社",INDEX(カレンダマスタ!$I$36:$O$41,MATCH($G1511,カレンダマスタ!$H$36:$H$41,1),MATCH($H1511,カレンダマスタ!$I$35:$O$35,1)),
IF($AD1511="NS本社",INDEX(カレンダマスタ!$I$94:$O$99,MATCH($G1511,カレンダマスタ!$H$95:$H$100,1),MATCH($H1511,カレンダマスタ!$I$93:$O$93,1)),
IF($AD1511="ODC",INDEX(カレンダマスタ!$I$46:$O$51,MATCH($G1511,カレンダマスタ!$H$46:$H$51,1),MATCH($H1511,カレンダマスタ!$I$45:$O$45,1)),
IF($AD1511="NS東京TC",INDEX(カレンダマスタ!$I$56:$O$61,MATCH($G1511,カレンダマスタ!$H$56:$H$61,1),MATCH($H1511,カレンダマスタ!$I$55:$O$55,1)),""))))))</f>
        <v/>
      </c>
      <c r="AS1511" s="126" t="str">
        <f t="shared" si="487"/>
        <v/>
      </c>
      <c r="AU1511" s="137" t="str">
        <f>IF(E1511="","",VLOOKUP($E1511,カレンダマスタ!$A$4:$E$381,4,FALSE))</f>
        <v/>
      </c>
      <c r="AV1511" s="137" t="str">
        <f t="shared" si="477"/>
        <v/>
      </c>
      <c r="AW1511" s="137" t="str">
        <f t="shared" si="478"/>
        <v/>
      </c>
      <c r="AX1511" s="138" t="str">
        <f t="shared" si="479"/>
        <v/>
      </c>
      <c r="AY1511" s="138" t="str">
        <f t="shared" si="480"/>
        <v/>
      </c>
      <c r="AZ1511" s="130" t="str">
        <f>IF(AX1511&amp;AW1511="勤怠未設定","×",IF(AV1511="勤怠修正","×",IF(AC1511="外注","",IF(AA1511="",IF(AY1511&lt;&gt;"","×",""),IF(VLOOKUP(AA1511,カレンダマスタ!$H$66:$I$83,2,FALSE)&lt;&gt;AY1511,"×","OK")))))</f>
        <v/>
      </c>
      <c r="BC1511" s="137" t="str">
        <f>IF(E1511="","",VLOOKUP($E1511,カレンダマスタ!$A$4:$E$381,4,FALSE))</f>
        <v/>
      </c>
      <c r="BD1511" s="126" t="str">
        <f>IF(AC1511="社員","",IF(AG1511=0,"",IF(AD1511="NSTC",IF(COUNTIF(カレンダマスタ!$Q$5:$Q$32,G1511)=1,"OK","×"),
IF(AD1511="NS本社",IF(COUNTIF(カレンダマスタ!$T$5:$T$32,G1511)=1,"OK","×"),IF(COUNTIF(カレンダマスタ!$R$5:$R$32,G1511)=1,"OK","×")))))</f>
        <v/>
      </c>
      <c r="BE1511" s="126" t="str">
        <f>IF(AC1511="社員","",IF(G1511="","",IF(R1511&lt;&gt;"","",IF(AF1511="CS","OK",IF(VLOOKUP(E1511,カレンダマスタ!$A$5:$D$381,4,FALSE)&gt;0,"",IF(OR(G1511*24&gt;10.84,H1511*24&lt;14.5)=TRUE,"×","OK"))))))</f>
        <v/>
      </c>
      <c r="BF1511" s="126" t="str">
        <f t="shared" si="473"/>
        <v/>
      </c>
      <c r="BG1511" s="126" t="str">
        <f t="shared" si="474"/>
        <v/>
      </c>
      <c r="BI1511" s="130" t="str">
        <f t="shared" si="488"/>
        <v/>
      </c>
    </row>
    <row r="1512" spans="2:61">
      <c r="B1512" s="111"/>
      <c r="C1512" s="536"/>
      <c r="D1512" s="128"/>
      <c r="E1512" s="583"/>
      <c r="F1512" s="128"/>
      <c r="G1512" s="588"/>
      <c r="H1512" s="588"/>
      <c r="I1512" s="130"/>
      <c r="J1512" s="139"/>
      <c r="K1512" s="131"/>
      <c r="L1512" s="132"/>
      <c r="M1512" s="132"/>
      <c r="N1512" s="141"/>
      <c r="O1512" s="139"/>
      <c r="P1512" s="139"/>
      <c r="Q1512" s="139"/>
      <c r="R1512" s="133"/>
      <c r="S1512" s="134"/>
      <c r="T1512" s="434" t="str">
        <f t="shared" si="482"/>
        <v/>
      </c>
      <c r="U1512" s="429"/>
      <c r="V1512" s="429" t="str">
        <f t="shared" si="483"/>
        <v/>
      </c>
      <c r="W1512" s="298"/>
      <c r="X1512" s="129" t="str">
        <f t="shared" si="489"/>
        <v/>
      </c>
      <c r="Y1512" s="129" t="str">
        <f t="shared" si="484"/>
        <v/>
      </c>
      <c r="Z1512" s="129" t="str">
        <f t="shared" si="485"/>
        <v/>
      </c>
      <c r="AA1512" s="133" t="str">
        <f t="shared" si="476"/>
        <v/>
      </c>
      <c r="AC1512" s="186" t="str">
        <f>AC1496</f>
        <v/>
      </c>
      <c r="AD1512" s="187" t="str">
        <f>AD1496</f>
        <v/>
      </c>
      <c r="AE1512" s="187" t="str">
        <f>AE1496</f>
        <v/>
      </c>
      <c r="AF1512" s="187" t="str">
        <f>AF1496</f>
        <v/>
      </c>
      <c r="AG1512" s="204">
        <f t="shared" si="486"/>
        <v>0</v>
      </c>
      <c r="AI1512" s="135" t="str">
        <f>IF(月報!G1512&lt;&gt;"",月報!G1512,"")</f>
        <v/>
      </c>
      <c r="AJ1512" s="126" t="str">
        <f>IF(月報!W1512&lt;&gt;"",月報!W1512*24,"")</f>
        <v/>
      </c>
      <c r="AK1512" s="126" t="str">
        <f>IF(月報!P1512&lt;&gt;"",月報!P1512,"")</f>
        <v/>
      </c>
      <c r="AL1512" s="126" t="str">
        <f>IF(月報!Q1512&lt;&gt;"",IF(月報!Q1512="平日残","",月報!Q1512),"")</f>
        <v/>
      </c>
      <c r="AM1512" s="126"/>
      <c r="AN1512" s="126" t="str">
        <f t="shared" si="475"/>
        <v/>
      </c>
      <c r="AO1512" s="126" t="str">
        <f>IF($E1512="","",VLOOKUP($E1512,カレンダマスタ!$A$5:$E$381,5,FALSE))</f>
        <v/>
      </c>
      <c r="AQ1512" s="196" t="str">
        <f>IF(G1512="","",IF(VLOOKUP(E1512,カレンダマスタ!$A$5:$D$381,4,FALSE)=0,"",1))</f>
        <v/>
      </c>
      <c r="AR1512" s="136" t="str">
        <f>IF($G1512="","",IF($AD1512="NSTC",INDEX(カレンダマスタ!$I$26:$O$31,MATCH($G1512,カレンダマスタ!$H$26:$H$31,1),MATCH($H1512,カレンダマスタ!$I$25:$O$25,1)),
IF($AD1512="CS本社",INDEX(カレンダマスタ!$I$36:$O$41,MATCH($G1512,カレンダマスタ!$H$36:$H$41,1),MATCH($H1512,カレンダマスタ!$I$35:$O$35,1)),
IF($AD1512="NS本社",INDEX(カレンダマスタ!$I$94:$O$99,MATCH($G1512,カレンダマスタ!$H$95:$H$100,1),MATCH($H1512,カレンダマスタ!$I$93:$O$93,1)),
IF($AD1512="ODC",INDEX(カレンダマスタ!$I$46:$O$51,MATCH($G1512,カレンダマスタ!$H$46:$H$51,1),MATCH($H1512,カレンダマスタ!$I$45:$O$45,1)),
IF($AD1512="NS東京TC",INDEX(カレンダマスタ!$I$56:$O$61,MATCH($G1512,カレンダマスタ!$H$56:$H$61,1),MATCH($H1512,カレンダマスタ!$I$55:$O$55,1)),""))))))</f>
        <v/>
      </c>
      <c r="AS1512" s="126" t="str">
        <f t="shared" si="487"/>
        <v/>
      </c>
      <c r="AU1512" s="137" t="str">
        <f>IF(E1512="","",VLOOKUP($E1512,カレンダマスタ!$A$4:$E$381,4,FALSE))</f>
        <v/>
      </c>
      <c r="AV1512" s="137" t="str">
        <f t="shared" si="477"/>
        <v/>
      </c>
      <c r="AW1512" s="137" t="str">
        <f t="shared" si="478"/>
        <v/>
      </c>
      <c r="AX1512" s="138" t="str">
        <f t="shared" si="479"/>
        <v/>
      </c>
      <c r="AY1512" s="138" t="str">
        <f t="shared" si="480"/>
        <v/>
      </c>
      <c r="AZ1512" s="130" t="str">
        <f>IF(AX1512&amp;AW1512="勤怠未設定","×",IF(AV1512="勤怠修正","×",IF(AC1512="外注","",IF(AA1512="",IF(AY1512&lt;&gt;"","×",""),IF(VLOOKUP(AA1512,カレンダマスタ!$H$66:$I$83,2,FALSE)&lt;&gt;AY1512,"×","OK")))))</f>
        <v/>
      </c>
      <c r="BC1512" s="137" t="str">
        <f>IF(E1512="","",VLOOKUP($E1512,カレンダマスタ!$A$4:$E$381,4,FALSE))</f>
        <v/>
      </c>
      <c r="BD1512" s="126" t="str">
        <f>IF(AC1512="社員","",IF(AG1512=0,"",IF(AD1512="NSTC",IF(COUNTIF(カレンダマスタ!$Q$5:$Q$32,G1512)=1,"OK","×"),
IF(AD1512="NS本社",IF(COUNTIF(カレンダマスタ!$T$5:$T$32,G1512)=1,"OK","×"),IF(COUNTIF(カレンダマスタ!$R$5:$R$32,G1512)=1,"OK","×")))))</f>
        <v/>
      </c>
      <c r="BE1512" s="126" t="str">
        <f>IF(AC1512="社員","",IF(G1512="","",IF(R1512&lt;&gt;"","",IF(AF1512="CS","OK",IF(VLOOKUP(E1512,カレンダマスタ!$A$5:$D$381,4,FALSE)&gt;0,"",IF(OR(G1512*24&gt;10.84,H1512*24&lt;14.5)=TRUE,"×","OK"))))))</f>
        <v/>
      </c>
      <c r="BF1512" s="126" t="str">
        <f t="shared" si="473"/>
        <v/>
      </c>
      <c r="BG1512" s="126" t="str">
        <f t="shared" si="474"/>
        <v/>
      </c>
      <c r="BI1512" s="130" t="str">
        <f t="shared" si="488"/>
        <v/>
      </c>
    </row>
    <row r="1513" spans="2:61">
      <c r="B1513" s="111"/>
      <c r="C1513" s="536"/>
      <c r="D1513" s="128"/>
      <c r="E1513" s="583"/>
      <c r="F1513" s="128"/>
      <c r="G1513" s="588"/>
      <c r="H1513" s="588"/>
      <c r="I1513" s="130"/>
      <c r="J1513" s="139"/>
      <c r="K1513" s="131"/>
      <c r="L1513" s="132"/>
      <c r="M1513" s="132"/>
      <c r="N1513" s="141"/>
      <c r="O1513" s="139"/>
      <c r="P1513" s="139"/>
      <c r="Q1513" s="139"/>
      <c r="R1513" s="133"/>
      <c r="S1513" s="134"/>
      <c r="T1513" s="434" t="str">
        <f t="shared" si="482"/>
        <v/>
      </c>
      <c r="U1513" s="429"/>
      <c r="V1513" s="429" t="str">
        <f t="shared" si="483"/>
        <v/>
      </c>
      <c r="W1513" s="298"/>
      <c r="X1513" s="129" t="str">
        <f t="shared" si="489"/>
        <v/>
      </c>
      <c r="Y1513" s="129" t="str">
        <f t="shared" si="484"/>
        <v/>
      </c>
      <c r="Z1513" s="129" t="str">
        <f t="shared" si="485"/>
        <v/>
      </c>
      <c r="AA1513" s="133" t="str">
        <f t="shared" si="476"/>
        <v/>
      </c>
      <c r="AC1513" s="186" t="str">
        <f>AC1496</f>
        <v/>
      </c>
      <c r="AD1513" s="187" t="str">
        <f>AD1496</f>
        <v/>
      </c>
      <c r="AE1513" s="187" t="str">
        <f>AE1496</f>
        <v/>
      </c>
      <c r="AF1513" s="187" t="str">
        <f>AF1496</f>
        <v/>
      </c>
      <c r="AG1513" s="204">
        <f t="shared" si="486"/>
        <v>0</v>
      </c>
      <c r="AI1513" s="140" t="str">
        <f>IF(月報!G1513&lt;&gt;"",月報!G1513,"")</f>
        <v/>
      </c>
      <c r="AJ1513" s="126" t="str">
        <f>IF(月報!W1513&lt;&gt;"",月報!W1513*24,"")</f>
        <v/>
      </c>
      <c r="AK1513" s="126" t="str">
        <f>IF(月報!P1513&lt;&gt;"",月報!P1513,"")</f>
        <v/>
      </c>
      <c r="AL1513" s="126" t="str">
        <f>IF(月報!Q1513&lt;&gt;"",IF(月報!Q1513="平日残","",月報!Q1513),"")</f>
        <v/>
      </c>
      <c r="AM1513" s="126"/>
      <c r="AN1513" s="126" t="str">
        <f t="shared" si="475"/>
        <v/>
      </c>
      <c r="AO1513" s="126" t="str">
        <f>IF($E1513="","",VLOOKUP($E1513,カレンダマスタ!$A$5:$E$381,5,FALSE))</f>
        <v/>
      </c>
      <c r="AQ1513" s="196" t="str">
        <f>IF(G1513="","",IF(VLOOKUP(E1513,カレンダマスタ!$A$5:$D$381,4,FALSE)=0,"",1))</f>
        <v/>
      </c>
      <c r="AR1513" s="136" t="str">
        <f>IF($G1513="","",IF($AD1513="NSTC",INDEX(カレンダマスタ!$I$26:$O$31,MATCH($G1513,カレンダマスタ!$H$26:$H$31,1),MATCH($H1513,カレンダマスタ!$I$25:$O$25,1)),
IF($AD1513="CS本社",INDEX(カレンダマスタ!$I$36:$O$41,MATCH($G1513,カレンダマスタ!$H$36:$H$41,1),MATCH($H1513,カレンダマスタ!$I$35:$O$35,1)),
IF($AD1513="NS本社",INDEX(カレンダマスタ!$I$94:$O$99,MATCH($G1513,カレンダマスタ!$H$95:$H$100,1),MATCH($H1513,カレンダマスタ!$I$93:$O$93,1)),
IF($AD1513="ODC",INDEX(カレンダマスタ!$I$46:$O$51,MATCH($G1513,カレンダマスタ!$H$46:$H$51,1),MATCH($H1513,カレンダマスタ!$I$45:$O$45,1)),
IF($AD1513="NS東京TC",INDEX(カレンダマスタ!$I$56:$O$61,MATCH($G1513,カレンダマスタ!$H$56:$H$61,1),MATCH($H1513,カレンダマスタ!$I$55:$O$55,1)),""))))))</f>
        <v/>
      </c>
      <c r="AS1513" s="126" t="str">
        <f t="shared" si="487"/>
        <v/>
      </c>
      <c r="AU1513" s="137" t="str">
        <f>IF(E1513="","",VLOOKUP($E1513,カレンダマスタ!$A$4:$E$381,4,FALSE))</f>
        <v/>
      </c>
      <c r="AV1513" s="137" t="str">
        <f t="shared" si="477"/>
        <v/>
      </c>
      <c r="AW1513" s="137" t="str">
        <f t="shared" si="478"/>
        <v/>
      </c>
      <c r="AX1513" s="138" t="str">
        <f t="shared" si="479"/>
        <v/>
      </c>
      <c r="AY1513" s="138" t="str">
        <f t="shared" si="480"/>
        <v/>
      </c>
      <c r="AZ1513" s="130" t="str">
        <f>IF(AX1513&amp;AW1513="勤怠未設定","×",IF(AV1513="勤怠修正","×",IF(AC1513="外注","",IF(AA1513="",IF(AY1513&lt;&gt;"","×",""),IF(VLOOKUP(AA1513,カレンダマスタ!$H$66:$I$83,2,FALSE)&lt;&gt;AY1513,"×","OK")))))</f>
        <v/>
      </c>
      <c r="BC1513" s="137" t="str">
        <f>IF(E1513="","",VLOOKUP($E1513,カレンダマスタ!$A$4:$E$381,4,FALSE))</f>
        <v/>
      </c>
      <c r="BD1513" s="126" t="str">
        <f>IF(AC1513="社員","",IF(AG1513=0,"",IF(AD1513="NSTC",IF(COUNTIF(カレンダマスタ!$Q$5:$Q$32,G1513)=1,"OK","×"),
IF(AD1513="NS本社",IF(COUNTIF(カレンダマスタ!$T$5:$T$32,G1513)=1,"OK","×"),IF(COUNTIF(カレンダマスタ!$R$5:$R$32,G1513)=1,"OK","×")))))</f>
        <v/>
      </c>
      <c r="BE1513" s="126" t="str">
        <f>IF(AC1513="社員","",IF(G1513="","",IF(R1513&lt;&gt;"","",IF(AF1513="CS","OK",IF(VLOOKUP(E1513,カレンダマスタ!$A$5:$D$381,4,FALSE)&gt;0,"",IF(OR(G1513*24&gt;10.84,H1513*24&lt;14.5)=TRUE,"×","OK"))))))</f>
        <v/>
      </c>
      <c r="BF1513" s="126" t="str">
        <f t="shared" si="473"/>
        <v/>
      </c>
      <c r="BG1513" s="126" t="str">
        <f t="shared" si="474"/>
        <v/>
      </c>
      <c r="BI1513" s="130" t="str">
        <f t="shared" si="488"/>
        <v/>
      </c>
    </row>
    <row r="1514" spans="2:61">
      <c r="B1514" s="111"/>
      <c r="C1514" s="536"/>
      <c r="D1514" s="128"/>
      <c r="E1514" s="583"/>
      <c r="F1514" s="128"/>
      <c r="G1514" s="588"/>
      <c r="H1514" s="588"/>
      <c r="I1514" s="130"/>
      <c r="J1514" s="139"/>
      <c r="K1514" s="131"/>
      <c r="L1514" s="132"/>
      <c r="M1514" s="132"/>
      <c r="N1514" s="141"/>
      <c r="O1514" s="139"/>
      <c r="P1514" s="139"/>
      <c r="Q1514" s="139"/>
      <c r="R1514" s="133"/>
      <c r="S1514" s="134"/>
      <c r="T1514" s="434" t="str">
        <f t="shared" si="482"/>
        <v/>
      </c>
      <c r="U1514" s="429"/>
      <c r="V1514" s="429" t="str">
        <f t="shared" si="483"/>
        <v/>
      </c>
      <c r="W1514" s="298"/>
      <c r="X1514" s="129" t="str">
        <f t="shared" si="489"/>
        <v/>
      </c>
      <c r="Y1514" s="129" t="str">
        <f t="shared" si="484"/>
        <v/>
      </c>
      <c r="Z1514" s="129" t="str">
        <f t="shared" si="485"/>
        <v/>
      </c>
      <c r="AA1514" s="133" t="str">
        <f t="shared" si="476"/>
        <v/>
      </c>
      <c r="AC1514" s="186" t="str">
        <f>AC1496</f>
        <v/>
      </c>
      <c r="AD1514" s="187" t="str">
        <f>AD1496</f>
        <v/>
      </c>
      <c r="AE1514" s="187" t="str">
        <f>AE1496</f>
        <v/>
      </c>
      <c r="AF1514" s="187" t="str">
        <f>AF1496</f>
        <v/>
      </c>
      <c r="AG1514" s="204">
        <f t="shared" si="486"/>
        <v>0</v>
      </c>
      <c r="AI1514" s="140" t="str">
        <f>IF(月報!G1514&lt;&gt;"",月報!G1514,"")</f>
        <v/>
      </c>
      <c r="AJ1514" s="126" t="str">
        <f>IF(月報!W1514&lt;&gt;"",月報!W1514*24,"")</f>
        <v/>
      </c>
      <c r="AK1514" s="126" t="str">
        <f>IF(月報!P1514&lt;&gt;"",月報!P1514,"")</f>
        <v/>
      </c>
      <c r="AL1514" s="126" t="str">
        <f>IF(月報!Q1514&lt;&gt;"",IF(月報!Q1514="平日残","",月報!Q1514),"")</f>
        <v/>
      </c>
      <c r="AM1514" s="126"/>
      <c r="AN1514" s="126" t="str">
        <f t="shared" si="475"/>
        <v/>
      </c>
      <c r="AO1514" s="126" t="str">
        <f>IF($E1514="","",VLOOKUP($E1514,カレンダマスタ!$A$5:$E$381,5,FALSE))</f>
        <v/>
      </c>
      <c r="AQ1514" s="196" t="str">
        <f>IF(G1514="","",IF(VLOOKUP(E1514,カレンダマスタ!$A$5:$D$381,4,FALSE)=0,"",1))</f>
        <v/>
      </c>
      <c r="AR1514" s="136" t="str">
        <f>IF($G1514="","",IF($AD1514="NSTC",INDEX(カレンダマスタ!$I$26:$O$31,MATCH($G1514,カレンダマスタ!$H$26:$H$31,1),MATCH($H1514,カレンダマスタ!$I$25:$O$25,1)),
IF($AD1514="CS本社",INDEX(カレンダマスタ!$I$36:$O$41,MATCH($G1514,カレンダマスタ!$H$36:$H$41,1),MATCH($H1514,カレンダマスタ!$I$35:$O$35,1)),
IF($AD1514="NS本社",INDEX(カレンダマスタ!$I$94:$O$99,MATCH($G1514,カレンダマスタ!$H$95:$H$100,1),MATCH($H1514,カレンダマスタ!$I$93:$O$93,1)),
IF($AD1514="ODC",INDEX(カレンダマスタ!$I$46:$O$51,MATCH($G1514,カレンダマスタ!$H$46:$H$51,1),MATCH($H1514,カレンダマスタ!$I$45:$O$45,1)),
IF($AD1514="NS東京TC",INDEX(カレンダマスタ!$I$56:$O$61,MATCH($G1514,カレンダマスタ!$H$56:$H$61,1),MATCH($H1514,カレンダマスタ!$I$55:$O$55,1)),""))))))</f>
        <v/>
      </c>
      <c r="AS1514" s="126" t="str">
        <f t="shared" si="487"/>
        <v/>
      </c>
      <c r="AU1514" s="137" t="str">
        <f>IF(E1514="","",VLOOKUP($E1514,カレンダマスタ!$A$4:$E$381,4,FALSE))</f>
        <v/>
      </c>
      <c r="AV1514" s="137" t="str">
        <f t="shared" si="477"/>
        <v/>
      </c>
      <c r="AW1514" s="137" t="str">
        <f t="shared" si="478"/>
        <v/>
      </c>
      <c r="AX1514" s="138" t="str">
        <f t="shared" si="479"/>
        <v/>
      </c>
      <c r="AY1514" s="138" t="str">
        <f t="shared" si="480"/>
        <v/>
      </c>
      <c r="AZ1514" s="130" t="str">
        <f>IF(AX1514&amp;AW1514="勤怠未設定","×",IF(AV1514="勤怠修正","×",IF(AC1514="外注","",IF(AA1514="",IF(AY1514&lt;&gt;"","×",""),IF(VLOOKUP(AA1514,カレンダマスタ!$H$66:$I$83,2,FALSE)&lt;&gt;AY1514,"×","OK")))))</f>
        <v/>
      </c>
      <c r="BC1514" s="137" t="str">
        <f>IF(E1514="","",VLOOKUP($E1514,カレンダマスタ!$A$4:$E$381,4,FALSE))</f>
        <v/>
      </c>
      <c r="BD1514" s="126" t="str">
        <f>IF(AC1514="社員","",IF(AG1514=0,"",IF(AD1514="NSTC",IF(COUNTIF(カレンダマスタ!$Q$5:$Q$32,G1514)=1,"OK","×"),
IF(AD1514="NS本社",IF(COUNTIF(カレンダマスタ!$T$5:$T$32,G1514)=1,"OK","×"),IF(COUNTIF(カレンダマスタ!$R$5:$R$32,G1514)=1,"OK","×")))))</f>
        <v/>
      </c>
      <c r="BE1514" s="126" t="str">
        <f>IF(AC1514="社員","",IF(G1514="","",IF(R1514&lt;&gt;"","",IF(AF1514="CS","OK",IF(VLOOKUP(E1514,カレンダマスタ!$A$5:$D$381,4,FALSE)&gt;0,"",IF(OR(G1514*24&gt;10.84,H1514*24&lt;14.5)=TRUE,"×","OK"))))))</f>
        <v/>
      </c>
      <c r="BF1514" s="126" t="str">
        <f t="shared" si="473"/>
        <v/>
      </c>
      <c r="BG1514" s="126" t="str">
        <f t="shared" si="474"/>
        <v/>
      </c>
      <c r="BI1514" s="130" t="str">
        <f t="shared" si="488"/>
        <v/>
      </c>
    </row>
    <row r="1515" spans="2:61">
      <c r="B1515" s="111"/>
      <c r="C1515" s="536"/>
      <c r="D1515" s="128"/>
      <c r="E1515" s="583"/>
      <c r="F1515" s="128"/>
      <c r="G1515" s="588"/>
      <c r="H1515" s="588"/>
      <c r="I1515" s="130"/>
      <c r="J1515" s="139"/>
      <c r="K1515" s="131"/>
      <c r="L1515" s="132"/>
      <c r="M1515" s="132"/>
      <c r="N1515" s="141"/>
      <c r="O1515" s="139"/>
      <c r="P1515" s="139"/>
      <c r="Q1515" s="139"/>
      <c r="R1515" s="133"/>
      <c r="S1515" s="134"/>
      <c r="T1515" s="434" t="str">
        <f t="shared" si="482"/>
        <v/>
      </c>
      <c r="U1515" s="429"/>
      <c r="V1515" s="429" t="str">
        <f t="shared" si="483"/>
        <v/>
      </c>
      <c r="W1515" s="298"/>
      <c r="X1515" s="129" t="str">
        <f t="shared" si="489"/>
        <v/>
      </c>
      <c r="Y1515" s="129" t="str">
        <f t="shared" si="484"/>
        <v/>
      </c>
      <c r="Z1515" s="129" t="str">
        <f t="shared" si="485"/>
        <v/>
      </c>
      <c r="AA1515" s="133" t="str">
        <f t="shared" si="476"/>
        <v/>
      </c>
      <c r="AC1515" s="186" t="str">
        <f>AC1496</f>
        <v/>
      </c>
      <c r="AD1515" s="187" t="str">
        <f>AD1496</f>
        <v/>
      </c>
      <c r="AE1515" s="187" t="str">
        <f>AE1496</f>
        <v/>
      </c>
      <c r="AF1515" s="187" t="str">
        <f>AF1496</f>
        <v/>
      </c>
      <c r="AG1515" s="204">
        <f t="shared" si="486"/>
        <v>0</v>
      </c>
      <c r="AI1515" s="140" t="str">
        <f>IF(月報!G1515&lt;&gt;"",月報!G1515,"")</f>
        <v/>
      </c>
      <c r="AJ1515" s="126" t="str">
        <f>IF(月報!W1515&lt;&gt;"",月報!W1515*24,"")</f>
        <v/>
      </c>
      <c r="AK1515" s="126" t="str">
        <f>IF(月報!P1515&lt;&gt;"",月報!P1515,"")</f>
        <v/>
      </c>
      <c r="AL1515" s="126" t="str">
        <f>IF(月報!Q1515&lt;&gt;"",IF(月報!Q1515="平日残","",月報!Q1515),"")</f>
        <v/>
      </c>
      <c r="AM1515" s="126"/>
      <c r="AN1515" s="126" t="str">
        <f t="shared" si="475"/>
        <v/>
      </c>
      <c r="AO1515" s="126" t="str">
        <f>IF($E1515="","",VLOOKUP($E1515,カレンダマスタ!$A$5:$E$381,5,FALSE))</f>
        <v/>
      </c>
      <c r="AQ1515" s="196" t="str">
        <f>IF(G1515="","",IF(VLOOKUP(E1515,カレンダマスタ!$A$5:$D$381,4,FALSE)=0,"",1))</f>
        <v/>
      </c>
      <c r="AR1515" s="136" t="str">
        <f>IF($G1515="","",IF($AD1515="NSTC",INDEX(カレンダマスタ!$I$26:$O$31,MATCH($G1515,カレンダマスタ!$H$26:$H$31,1),MATCH($H1515,カレンダマスタ!$I$25:$O$25,1)),
IF($AD1515="CS本社",INDEX(カレンダマスタ!$I$36:$O$41,MATCH($G1515,カレンダマスタ!$H$36:$H$41,1),MATCH($H1515,カレンダマスタ!$I$35:$O$35,1)),
IF($AD1515="NS本社",INDEX(カレンダマスタ!$I$94:$O$99,MATCH($G1515,カレンダマスタ!$H$95:$H$100,1),MATCH($H1515,カレンダマスタ!$I$93:$O$93,1)),
IF($AD1515="ODC",INDEX(カレンダマスタ!$I$46:$O$51,MATCH($G1515,カレンダマスタ!$H$46:$H$51,1),MATCH($H1515,カレンダマスタ!$I$45:$O$45,1)),
IF($AD1515="NS東京TC",INDEX(カレンダマスタ!$I$56:$O$61,MATCH($G1515,カレンダマスタ!$H$56:$H$61,1),MATCH($H1515,カレンダマスタ!$I$55:$O$55,1)),""))))))</f>
        <v/>
      </c>
      <c r="AS1515" s="126" t="str">
        <f t="shared" si="487"/>
        <v/>
      </c>
      <c r="AU1515" s="137" t="str">
        <f>IF(E1515="","",VLOOKUP($E1515,カレンダマスタ!$A$4:$E$381,4,FALSE))</f>
        <v/>
      </c>
      <c r="AV1515" s="137" t="str">
        <f t="shared" si="477"/>
        <v/>
      </c>
      <c r="AW1515" s="137" t="str">
        <f t="shared" si="478"/>
        <v/>
      </c>
      <c r="AX1515" s="138" t="str">
        <f t="shared" si="479"/>
        <v/>
      </c>
      <c r="AY1515" s="138" t="str">
        <f t="shared" si="480"/>
        <v/>
      </c>
      <c r="AZ1515" s="130" t="str">
        <f>IF(AX1515&amp;AW1515="勤怠未設定","×",IF(AV1515="勤怠修正","×",IF(AC1515="外注","",IF(AA1515="",IF(AY1515&lt;&gt;"","×",""),IF(VLOOKUP(AA1515,カレンダマスタ!$H$66:$I$83,2,FALSE)&lt;&gt;AY1515,"×","OK")))))</f>
        <v/>
      </c>
      <c r="BC1515" s="137" t="str">
        <f>IF(E1515="","",VLOOKUP($E1515,カレンダマスタ!$A$4:$E$381,4,FALSE))</f>
        <v/>
      </c>
      <c r="BD1515" s="126" t="str">
        <f>IF(AC1515="社員","",IF(AG1515=0,"",IF(AD1515="NSTC",IF(COUNTIF(カレンダマスタ!$Q$5:$Q$32,G1515)=1,"OK","×"),
IF(AD1515="NS本社",IF(COUNTIF(カレンダマスタ!$T$5:$T$32,G1515)=1,"OK","×"),IF(COUNTIF(カレンダマスタ!$R$5:$R$32,G1515)=1,"OK","×")))))</f>
        <v/>
      </c>
      <c r="BE1515" s="126" t="str">
        <f>IF(AC1515="社員","",IF(G1515="","",IF(R1515&lt;&gt;"","",IF(AF1515="CS","OK",IF(VLOOKUP(E1515,カレンダマスタ!$A$5:$D$381,4,FALSE)&gt;0,"",IF(OR(G1515*24&gt;10.84,H1515*24&lt;14.5)=TRUE,"×","OK"))))))</f>
        <v/>
      </c>
      <c r="BF1515" s="126" t="str">
        <f t="shared" si="473"/>
        <v/>
      </c>
      <c r="BG1515" s="126" t="str">
        <f t="shared" si="474"/>
        <v/>
      </c>
      <c r="BI1515" s="130" t="str">
        <f t="shared" si="488"/>
        <v/>
      </c>
    </row>
    <row r="1516" spans="2:61">
      <c r="B1516" s="111"/>
      <c r="C1516" s="537"/>
      <c r="D1516" s="142"/>
      <c r="E1516" s="584"/>
      <c r="F1516" s="142"/>
      <c r="G1516" s="589"/>
      <c r="H1516" s="589"/>
      <c r="I1516" s="144"/>
      <c r="J1516" s="148"/>
      <c r="K1516" s="145"/>
      <c r="L1516" s="146"/>
      <c r="M1516" s="146"/>
      <c r="N1516" s="147"/>
      <c r="O1516" s="148"/>
      <c r="P1516" s="148"/>
      <c r="Q1516" s="148"/>
      <c r="R1516" s="149"/>
      <c r="S1516" s="156"/>
      <c r="T1516" s="435" t="str">
        <f t="shared" si="482"/>
        <v/>
      </c>
      <c r="U1516" s="430"/>
      <c r="V1516" s="430" t="str">
        <f t="shared" si="483"/>
        <v/>
      </c>
      <c r="W1516" s="298"/>
      <c r="X1516" s="143" t="str">
        <f t="shared" si="489"/>
        <v/>
      </c>
      <c r="Y1516" s="143" t="str">
        <f t="shared" si="484"/>
        <v/>
      </c>
      <c r="Z1516" s="143" t="str">
        <f t="shared" si="485"/>
        <v/>
      </c>
      <c r="AA1516" s="149" t="str">
        <f t="shared" si="476"/>
        <v/>
      </c>
      <c r="AC1516" s="188" t="str">
        <f>AC1496</f>
        <v/>
      </c>
      <c r="AD1516" s="189" t="str">
        <f>AD1496</f>
        <v/>
      </c>
      <c r="AE1516" s="189" t="str">
        <f>AE1496</f>
        <v/>
      </c>
      <c r="AF1516" s="189" t="str">
        <f>AF1496</f>
        <v/>
      </c>
      <c r="AG1516" s="205">
        <f t="shared" si="486"/>
        <v>0</v>
      </c>
      <c r="AI1516" s="157" t="str">
        <f>IF(月報!G1516&lt;&gt;"",月報!G1516,"")</f>
        <v/>
      </c>
      <c r="AJ1516" s="151" t="str">
        <f>IF(月報!W1516&lt;&gt;"",月報!W1516*24,"")</f>
        <v/>
      </c>
      <c r="AK1516" s="151" t="str">
        <f>IF(月報!P1516&lt;&gt;"",月報!P1516,"")</f>
        <v/>
      </c>
      <c r="AL1516" s="151" t="str">
        <f>IF(月報!Q1516&lt;&gt;"",IF(月報!Q1516="平日残","",月報!Q1516),"")</f>
        <v/>
      </c>
      <c r="AM1516" s="151"/>
      <c r="AN1516" s="151" t="str">
        <f t="shared" si="475"/>
        <v/>
      </c>
      <c r="AO1516" s="151" t="str">
        <f>IF($E1516="","",VLOOKUP($E1516,カレンダマスタ!$A$5:$E$381,5,FALSE))</f>
        <v/>
      </c>
      <c r="AQ1516" s="197" t="str">
        <f>IF(G1516="","",IF(VLOOKUP(E1516,カレンダマスタ!$A$5:$D$381,4,FALSE)=0,"",1))</f>
        <v/>
      </c>
      <c r="AR1516" s="152" t="str">
        <f>IF($G1516="","",IF($AD1516="NSTC",INDEX(カレンダマスタ!$I$26:$O$31,MATCH($G1516,カレンダマスタ!$H$26:$H$31,1),MATCH($H1516,カレンダマスタ!$I$25:$O$25,1)),
IF($AD1516="CS本社",INDEX(カレンダマスタ!$I$36:$O$41,MATCH($G1516,カレンダマスタ!$H$36:$H$41,1),MATCH($H1516,カレンダマスタ!$I$35:$O$35,1)),
IF($AD1516="NS本社",INDEX(カレンダマスタ!$I$94:$O$99,MATCH($G1516,カレンダマスタ!$H$95:$H$100,1),MATCH($H1516,カレンダマスタ!$I$93:$O$93,1)),
IF($AD1516="ODC",INDEX(カレンダマスタ!$I$46:$O$51,MATCH($G1516,カレンダマスタ!$H$46:$H$51,1),MATCH($H1516,カレンダマスタ!$I$45:$O$45,1)),
IF($AD1516="NS東京TC",INDEX(カレンダマスタ!$I$56:$O$61,MATCH($G1516,カレンダマスタ!$H$56:$H$61,1),MATCH($H1516,カレンダマスタ!$I$55:$O$55,1)),""))))))</f>
        <v/>
      </c>
      <c r="AS1516" s="151" t="str">
        <f t="shared" si="487"/>
        <v/>
      </c>
      <c r="AU1516" s="153" t="str">
        <f>IF(E1516="","",VLOOKUP($E1516,カレンダマスタ!$A$4:$E$381,4,FALSE))</f>
        <v/>
      </c>
      <c r="AV1516" s="153" t="str">
        <f t="shared" si="477"/>
        <v/>
      </c>
      <c r="AW1516" s="153" t="str">
        <f t="shared" si="478"/>
        <v/>
      </c>
      <c r="AX1516" s="154" t="str">
        <f t="shared" si="479"/>
        <v/>
      </c>
      <c r="AY1516" s="154" t="str">
        <f t="shared" si="480"/>
        <v/>
      </c>
      <c r="AZ1516" s="144" t="str">
        <f>IF(AX1516&amp;AW1516="勤怠未設定","×",IF(AV1516="勤怠修正","×",IF(AC1516="外注","",IF(AA1516="",IF(AY1516&lt;&gt;"","×",""),IF(VLOOKUP(AA1516,カレンダマスタ!$H$66:$I$83,2,FALSE)&lt;&gt;AY1516,"×","OK")))))</f>
        <v/>
      </c>
      <c r="BC1516" s="153" t="str">
        <f>IF(E1516="","",VLOOKUP($E1516,カレンダマスタ!$A$4:$E$381,4,FALSE))</f>
        <v/>
      </c>
      <c r="BD1516" s="151" t="str">
        <f>IF(AC1516="社員","",IF(AG1516=0,"",IF(AD1516="NSTC",IF(COUNTIF(カレンダマスタ!$Q$5:$Q$32,G1516)=1,"OK","×"),
IF(AD1516="NS本社",IF(COUNTIF(カレンダマスタ!$T$5:$T$32,G1516)=1,"OK","×"),IF(COUNTIF(カレンダマスタ!$R$5:$R$32,G1516)=1,"OK","×")))))</f>
        <v/>
      </c>
      <c r="BE1516" s="151" t="str">
        <f>IF(AC1516="社員","",IF(G1516="","",IF(R1516&lt;&gt;"","",IF(AF1516="CS","OK",IF(VLOOKUP(E1516,カレンダマスタ!$A$5:$D$381,4,FALSE)&gt;0,"",IF(OR(G1516*24&gt;10.84,H1516*24&lt;14.5)=TRUE,"×","OK"))))))</f>
        <v/>
      </c>
      <c r="BF1516" s="151" t="str">
        <f t="shared" si="473"/>
        <v/>
      </c>
      <c r="BG1516" s="151" t="str">
        <f t="shared" si="474"/>
        <v/>
      </c>
      <c r="BI1516" s="144" t="str">
        <f t="shared" si="488"/>
        <v/>
      </c>
    </row>
    <row r="1517" spans="2:61">
      <c r="B1517" s="111"/>
      <c r="C1517" s="535"/>
      <c r="D1517" s="112"/>
      <c r="E1517" s="582"/>
      <c r="F1517" s="112"/>
      <c r="G1517" s="587"/>
      <c r="H1517" s="587"/>
      <c r="I1517" s="114"/>
      <c r="J1517" s="118"/>
      <c r="K1517" s="115"/>
      <c r="L1517" s="116"/>
      <c r="M1517" s="116"/>
      <c r="N1517" s="117"/>
      <c r="O1517" s="118"/>
      <c r="P1517" s="118"/>
      <c r="Q1517" s="118"/>
      <c r="R1517" s="119"/>
      <c r="S1517" s="120"/>
      <c r="T1517" s="433" t="str">
        <f t="shared" si="482"/>
        <v/>
      </c>
      <c r="U1517" s="431">
        <f>SUM(T1517:T1523)</f>
        <v>0</v>
      </c>
      <c r="V1517" s="431" t="str">
        <f t="shared" si="483"/>
        <v/>
      </c>
      <c r="W1517" s="298"/>
      <c r="X1517" s="113" t="str">
        <f t="shared" si="489"/>
        <v/>
      </c>
      <c r="Y1517" s="113" t="str">
        <f t="shared" si="484"/>
        <v/>
      </c>
      <c r="Z1517" s="113" t="str">
        <f t="shared" si="485"/>
        <v/>
      </c>
      <c r="AA1517" s="119" t="str">
        <f t="shared" si="476"/>
        <v/>
      </c>
      <c r="AC1517" s="190" t="str">
        <f>AC1496</f>
        <v/>
      </c>
      <c r="AD1517" s="191" t="str">
        <f>AD1496</f>
        <v/>
      </c>
      <c r="AE1517" s="191" t="str">
        <f>AE1496</f>
        <v/>
      </c>
      <c r="AF1517" s="191" t="str">
        <f>AF1496</f>
        <v/>
      </c>
      <c r="AG1517" s="206">
        <f t="shared" si="486"/>
        <v>0</v>
      </c>
      <c r="AI1517" s="158" t="str">
        <f>IF(月報!G1517&lt;&gt;"",月報!G1517,"")</f>
        <v/>
      </c>
      <c r="AJ1517" s="122" t="str">
        <f>IF(月報!W1517&lt;&gt;"",月報!W1517*24,"")</f>
        <v/>
      </c>
      <c r="AK1517" s="122" t="str">
        <f>IF(月報!P1517&lt;&gt;"",月報!P1517,"")</f>
        <v/>
      </c>
      <c r="AL1517" s="122" t="str">
        <f>IF(月報!Q1517&lt;&gt;"",IF(月報!Q1517="平日残","",月報!Q1517),"")</f>
        <v/>
      </c>
      <c r="AM1517" s="122"/>
      <c r="AN1517" s="122" t="str">
        <f t="shared" si="475"/>
        <v/>
      </c>
      <c r="AO1517" s="122" t="str">
        <f>IF($E1517="","",VLOOKUP($E1517,カレンダマスタ!$A$5:$E$381,5,FALSE))</f>
        <v/>
      </c>
      <c r="AQ1517" s="195" t="str">
        <f>IF(G1517="","",IF(VLOOKUP(E1517,カレンダマスタ!$A$5:$D$381,4,FALSE)=0,"",1))</f>
        <v/>
      </c>
      <c r="AR1517" s="123" t="str">
        <f>IF($G1517="","",IF($AD1517="NSTC",INDEX(カレンダマスタ!$I$26:$O$31,MATCH($G1517,カレンダマスタ!$H$26:$H$31,1),MATCH($H1517,カレンダマスタ!$I$25:$O$25,1)),
IF($AD1517="CS本社",INDEX(カレンダマスタ!$I$36:$O$41,MATCH($G1517,カレンダマスタ!$H$36:$H$41,1),MATCH($H1517,カレンダマスタ!$I$35:$O$35,1)),
IF($AD1517="NS本社",INDEX(カレンダマスタ!$I$94:$O$99,MATCH($G1517,カレンダマスタ!$H$95:$H$100,1),MATCH($H1517,カレンダマスタ!$I$93:$O$93,1)),
IF($AD1517="ODC",INDEX(カレンダマスタ!$I$46:$O$51,MATCH($G1517,カレンダマスタ!$H$46:$H$51,1),MATCH($H1517,カレンダマスタ!$I$45:$O$45,1)),
IF($AD1517="NS東京TC",INDEX(カレンダマスタ!$I$56:$O$61,MATCH($G1517,カレンダマスタ!$H$56:$H$61,1),MATCH($H1517,カレンダマスタ!$I$55:$O$55,1)),""))))))</f>
        <v/>
      </c>
      <c r="AS1517" s="122" t="str">
        <f t="shared" si="487"/>
        <v/>
      </c>
      <c r="AU1517" s="124" t="str">
        <f>IF(E1517="","",VLOOKUP($E1517,カレンダマスタ!$A$4:$E$381,4,FALSE))</f>
        <v/>
      </c>
      <c r="AV1517" s="124" t="str">
        <f t="shared" si="477"/>
        <v/>
      </c>
      <c r="AW1517" s="124" t="str">
        <f t="shared" si="478"/>
        <v/>
      </c>
      <c r="AX1517" s="125" t="str">
        <f t="shared" si="479"/>
        <v/>
      </c>
      <c r="AY1517" s="125" t="str">
        <f t="shared" si="480"/>
        <v/>
      </c>
      <c r="AZ1517" s="114" t="str">
        <f>IF(AX1517&amp;AW1517="勤怠未設定","×",IF(AV1517="勤怠修正","×",IF(AC1517="外注","",IF(AA1517="",IF(AY1517&lt;&gt;"","×",""),IF(VLOOKUP(AA1517,カレンダマスタ!$H$66:$I$83,2,FALSE)&lt;&gt;AY1517,"×","OK")))))</f>
        <v/>
      </c>
      <c r="BC1517" s="124" t="str">
        <f>IF(E1517="","",VLOOKUP($E1517,カレンダマスタ!$A$4:$E$381,4,FALSE))</f>
        <v/>
      </c>
      <c r="BD1517" s="122" t="str">
        <f>IF(AC1517="社員","",IF(AG1517=0,"",IF(AD1517="NSTC",IF(COUNTIF(カレンダマスタ!$Q$5:$Q$32,G1517)=1,"OK","×"),
IF(AD1517="NS本社",IF(COUNTIF(カレンダマスタ!$T$5:$T$32,G1517)=1,"OK","×"),IF(COUNTIF(カレンダマスタ!$R$5:$R$32,G1517)=1,"OK","×")))))</f>
        <v/>
      </c>
      <c r="BE1517" s="122" t="str">
        <f>IF(AC1517="社員","",IF(G1517="","",IF(R1517&lt;&gt;"","",IF(AF1517="CS","OK",IF(VLOOKUP(E1517,カレンダマスタ!$A$5:$D$381,4,FALSE)&gt;0,"",IF(OR(G1517*24&gt;10.84,H1517*24&lt;14.5)=TRUE,"×","OK"))))))</f>
        <v/>
      </c>
      <c r="BF1517" s="122" t="str">
        <f t="shared" si="473"/>
        <v/>
      </c>
      <c r="BG1517" s="122" t="str">
        <f t="shared" si="474"/>
        <v/>
      </c>
      <c r="BI1517" s="114" t="str">
        <f t="shared" si="488"/>
        <v/>
      </c>
    </row>
    <row r="1518" spans="2:61">
      <c r="B1518" s="111"/>
      <c r="C1518" s="536"/>
      <c r="D1518" s="128"/>
      <c r="E1518" s="583"/>
      <c r="F1518" s="128"/>
      <c r="G1518" s="588"/>
      <c r="H1518" s="588"/>
      <c r="I1518" s="130"/>
      <c r="J1518" s="139"/>
      <c r="K1518" s="131"/>
      <c r="L1518" s="132"/>
      <c r="M1518" s="132"/>
      <c r="N1518" s="141"/>
      <c r="O1518" s="139"/>
      <c r="P1518" s="139"/>
      <c r="Q1518" s="139"/>
      <c r="R1518" s="133"/>
      <c r="S1518" s="134"/>
      <c r="T1518" s="434" t="str">
        <f t="shared" si="482"/>
        <v/>
      </c>
      <c r="U1518" s="429"/>
      <c r="V1518" s="429" t="str">
        <f t="shared" si="483"/>
        <v/>
      </c>
      <c r="W1518" s="298"/>
      <c r="X1518" s="129" t="str">
        <f t="shared" si="489"/>
        <v/>
      </c>
      <c r="Y1518" s="129" t="str">
        <f t="shared" si="484"/>
        <v/>
      </c>
      <c r="Z1518" s="129" t="str">
        <f t="shared" si="485"/>
        <v/>
      </c>
      <c r="AA1518" s="133" t="str">
        <f t="shared" si="476"/>
        <v/>
      </c>
      <c r="AC1518" s="186" t="str">
        <f>AC1496</f>
        <v/>
      </c>
      <c r="AD1518" s="187" t="str">
        <f>AD1496</f>
        <v/>
      </c>
      <c r="AE1518" s="187" t="str">
        <f>AE1496</f>
        <v/>
      </c>
      <c r="AF1518" s="187" t="str">
        <f>AF1496</f>
        <v/>
      </c>
      <c r="AG1518" s="204">
        <f t="shared" si="486"/>
        <v>0</v>
      </c>
      <c r="AI1518" s="135" t="str">
        <f>IF(月報!G1518&lt;&gt;"",月報!G1518,"")</f>
        <v/>
      </c>
      <c r="AJ1518" s="126" t="str">
        <f>IF(月報!W1518&lt;&gt;"",月報!W1518*24,"")</f>
        <v/>
      </c>
      <c r="AK1518" s="126" t="str">
        <f>IF(月報!P1518&lt;&gt;"",月報!P1518,"")</f>
        <v/>
      </c>
      <c r="AL1518" s="126" t="str">
        <f>IF(月報!Q1518&lt;&gt;"",IF(月報!Q1518="平日残","",月報!Q1518),"")</f>
        <v/>
      </c>
      <c r="AM1518" s="126"/>
      <c r="AN1518" s="126" t="str">
        <f t="shared" si="475"/>
        <v/>
      </c>
      <c r="AO1518" s="126" t="str">
        <f>IF($E1518="","",VLOOKUP($E1518,カレンダマスタ!$A$5:$E$381,5,FALSE))</f>
        <v/>
      </c>
      <c r="AQ1518" s="196" t="str">
        <f>IF(G1518="","",IF(VLOOKUP(E1518,カレンダマスタ!$A$5:$D$381,4,FALSE)=0,"",1))</f>
        <v/>
      </c>
      <c r="AR1518" s="136" t="str">
        <f>IF($G1518="","",IF($AD1518="NSTC",INDEX(カレンダマスタ!$I$26:$O$31,MATCH($G1518,カレンダマスタ!$H$26:$H$31,1),MATCH($H1518,カレンダマスタ!$I$25:$O$25,1)),
IF($AD1518="CS本社",INDEX(カレンダマスタ!$I$36:$O$41,MATCH($G1518,カレンダマスタ!$H$36:$H$41,1),MATCH($H1518,カレンダマスタ!$I$35:$O$35,1)),
IF($AD1518="NS本社",INDEX(カレンダマスタ!$I$94:$O$99,MATCH($G1518,カレンダマスタ!$H$95:$H$100,1),MATCH($H1518,カレンダマスタ!$I$93:$O$93,1)),
IF($AD1518="ODC",INDEX(カレンダマスタ!$I$46:$O$51,MATCH($G1518,カレンダマスタ!$H$46:$H$51,1),MATCH($H1518,カレンダマスタ!$I$45:$O$45,1)),
IF($AD1518="NS東京TC",INDEX(カレンダマスタ!$I$56:$O$61,MATCH($G1518,カレンダマスタ!$H$56:$H$61,1),MATCH($H1518,カレンダマスタ!$I$55:$O$55,1)),""))))))</f>
        <v/>
      </c>
      <c r="AS1518" s="126" t="str">
        <f t="shared" si="487"/>
        <v/>
      </c>
      <c r="AU1518" s="137" t="str">
        <f>IF(E1518="","",VLOOKUP($E1518,カレンダマスタ!$A$4:$E$381,4,FALSE))</f>
        <v/>
      </c>
      <c r="AV1518" s="137" t="str">
        <f t="shared" si="477"/>
        <v/>
      </c>
      <c r="AW1518" s="137" t="str">
        <f t="shared" si="478"/>
        <v/>
      </c>
      <c r="AX1518" s="138" t="str">
        <f t="shared" si="479"/>
        <v/>
      </c>
      <c r="AY1518" s="138" t="str">
        <f t="shared" si="480"/>
        <v/>
      </c>
      <c r="AZ1518" s="130" t="str">
        <f>IF(AX1518&amp;AW1518="勤怠未設定","×",IF(AV1518="勤怠修正","×",IF(AC1518="外注","",IF(AA1518="",IF(AY1518&lt;&gt;"","×",""),IF(VLOOKUP(AA1518,カレンダマスタ!$H$66:$I$83,2,FALSE)&lt;&gt;AY1518,"×","OK")))))</f>
        <v/>
      </c>
      <c r="BC1518" s="137" t="str">
        <f>IF(E1518="","",VLOOKUP($E1518,カレンダマスタ!$A$4:$E$381,4,FALSE))</f>
        <v/>
      </c>
      <c r="BD1518" s="126" t="str">
        <f>IF(AC1518="社員","",IF(AG1518=0,"",IF(AD1518="NSTC",IF(COUNTIF(カレンダマスタ!$Q$5:$Q$32,G1518)=1,"OK","×"),
IF(AD1518="NS本社",IF(COUNTIF(カレンダマスタ!$T$5:$T$32,G1518)=1,"OK","×"),IF(COUNTIF(カレンダマスタ!$R$5:$R$32,G1518)=1,"OK","×")))))</f>
        <v/>
      </c>
      <c r="BE1518" s="126" t="str">
        <f>IF(AC1518="社員","",IF(G1518="","",IF(R1518&lt;&gt;"","",IF(AF1518="CS","OK",IF(VLOOKUP(E1518,カレンダマスタ!$A$5:$D$381,4,FALSE)&gt;0,"",IF(OR(G1518*24&gt;10.84,H1518*24&lt;14.5)=TRUE,"×","OK"))))))</f>
        <v/>
      </c>
      <c r="BF1518" s="126" t="str">
        <f t="shared" si="473"/>
        <v/>
      </c>
      <c r="BG1518" s="126" t="str">
        <f t="shared" si="474"/>
        <v/>
      </c>
      <c r="BI1518" s="130" t="str">
        <f t="shared" si="488"/>
        <v/>
      </c>
    </row>
    <row r="1519" spans="2:61">
      <c r="B1519" s="111"/>
      <c r="C1519" s="536"/>
      <c r="D1519" s="128"/>
      <c r="E1519" s="583"/>
      <c r="F1519" s="128"/>
      <c r="G1519" s="588"/>
      <c r="H1519" s="588"/>
      <c r="I1519" s="130"/>
      <c r="J1519" s="139"/>
      <c r="K1519" s="131"/>
      <c r="L1519" s="132"/>
      <c r="M1519" s="132"/>
      <c r="N1519" s="141"/>
      <c r="O1519" s="139"/>
      <c r="P1519" s="139"/>
      <c r="Q1519" s="139"/>
      <c r="R1519" s="133"/>
      <c r="S1519" s="134"/>
      <c r="T1519" s="434" t="str">
        <f t="shared" si="482"/>
        <v/>
      </c>
      <c r="U1519" s="429"/>
      <c r="V1519" s="429" t="str">
        <f t="shared" si="483"/>
        <v/>
      </c>
      <c r="W1519" s="298"/>
      <c r="X1519" s="129" t="str">
        <f t="shared" si="489"/>
        <v/>
      </c>
      <c r="Y1519" s="129" t="str">
        <f t="shared" si="484"/>
        <v/>
      </c>
      <c r="Z1519" s="129" t="str">
        <f t="shared" si="485"/>
        <v/>
      </c>
      <c r="AA1519" s="133" t="str">
        <f t="shared" si="476"/>
        <v/>
      </c>
      <c r="AC1519" s="186" t="str">
        <f>AC1496</f>
        <v/>
      </c>
      <c r="AD1519" s="187" t="str">
        <f>AD1496</f>
        <v/>
      </c>
      <c r="AE1519" s="187" t="str">
        <f>AE1496</f>
        <v/>
      </c>
      <c r="AF1519" s="187" t="str">
        <f>AF1496</f>
        <v/>
      </c>
      <c r="AG1519" s="204">
        <f t="shared" si="486"/>
        <v>0</v>
      </c>
      <c r="AI1519" s="135" t="str">
        <f>IF(月報!G1519&lt;&gt;"",月報!G1519,"")</f>
        <v/>
      </c>
      <c r="AJ1519" s="126" t="str">
        <f>IF(月報!W1519&lt;&gt;"",月報!W1519*24,"")</f>
        <v/>
      </c>
      <c r="AK1519" s="126" t="str">
        <f>IF(月報!P1519&lt;&gt;"",月報!P1519,"")</f>
        <v/>
      </c>
      <c r="AL1519" s="126" t="str">
        <f>IF(月報!Q1519&lt;&gt;"",IF(月報!Q1519="平日残","",月報!Q1519),"")</f>
        <v/>
      </c>
      <c r="AM1519" s="126"/>
      <c r="AN1519" s="126" t="str">
        <f t="shared" si="475"/>
        <v/>
      </c>
      <c r="AO1519" s="126" t="str">
        <f>IF($E1519="","",VLOOKUP($E1519,カレンダマスタ!$A$5:$E$381,5,FALSE))</f>
        <v/>
      </c>
      <c r="AQ1519" s="196" t="str">
        <f>IF(G1519="","",IF(VLOOKUP(E1519,カレンダマスタ!$A$5:$D$381,4,FALSE)=0,"",1))</f>
        <v/>
      </c>
      <c r="AR1519" s="136" t="str">
        <f>IF($G1519="","",IF($AD1519="NSTC",INDEX(カレンダマスタ!$I$26:$O$31,MATCH($G1519,カレンダマスタ!$H$26:$H$31,1),MATCH($H1519,カレンダマスタ!$I$25:$O$25,1)),
IF($AD1519="CS本社",INDEX(カレンダマスタ!$I$36:$O$41,MATCH($G1519,カレンダマスタ!$H$36:$H$41,1),MATCH($H1519,カレンダマスタ!$I$35:$O$35,1)),
IF($AD1519="NS本社",INDEX(カレンダマスタ!$I$94:$O$99,MATCH($G1519,カレンダマスタ!$H$95:$H$100,1),MATCH($H1519,カレンダマスタ!$I$93:$O$93,1)),
IF($AD1519="ODC",INDEX(カレンダマスタ!$I$46:$O$51,MATCH($G1519,カレンダマスタ!$H$46:$H$51,1),MATCH($H1519,カレンダマスタ!$I$45:$O$45,1)),
IF($AD1519="NS東京TC",INDEX(カレンダマスタ!$I$56:$O$61,MATCH($G1519,カレンダマスタ!$H$56:$H$61,1),MATCH($H1519,カレンダマスタ!$I$55:$O$55,1)),""))))))</f>
        <v/>
      </c>
      <c r="AS1519" s="126" t="str">
        <f t="shared" si="487"/>
        <v/>
      </c>
      <c r="AU1519" s="137" t="str">
        <f>IF(E1519="","",VLOOKUP($E1519,カレンダマスタ!$A$4:$E$381,4,FALSE))</f>
        <v/>
      </c>
      <c r="AV1519" s="137" t="str">
        <f t="shared" si="477"/>
        <v/>
      </c>
      <c r="AW1519" s="137" t="str">
        <f t="shared" si="478"/>
        <v/>
      </c>
      <c r="AX1519" s="138" t="str">
        <f t="shared" si="479"/>
        <v/>
      </c>
      <c r="AY1519" s="138" t="str">
        <f t="shared" si="480"/>
        <v/>
      </c>
      <c r="AZ1519" s="130" t="str">
        <f>IF(AX1519&amp;AW1519="勤怠未設定","×",IF(AV1519="勤怠修正","×",IF(AC1519="外注","",IF(AA1519="",IF(AY1519&lt;&gt;"","×",""),IF(VLOOKUP(AA1519,カレンダマスタ!$H$66:$I$83,2,FALSE)&lt;&gt;AY1519,"×","OK")))))</f>
        <v/>
      </c>
      <c r="BC1519" s="137" t="str">
        <f>IF(E1519="","",VLOOKUP($E1519,カレンダマスタ!$A$4:$E$381,4,FALSE))</f>
        <v/>
      </c>
      <c r="BD1519" s="126" t="str">
        <f>IF(AC1519="社員","",IF(AG1519=0,"",IF(AD1519="NSTC",IF(COUNTIF(カレンダマスタ!$Q$5:$Q$32,G1519)=1,"OK","×"),
IF(AD1519="NS本社",IF(COUNTIF(カレンダマスタ!$T$5:$T$32,G1519)=1,"OK","×"),IF(COUNTIF(カレンダマスタ!$R$5:$R$32,G1519)=1,"OK","×")))))</f>
        <v/>
      </c>
      <c r="BE1519" s="126" t="str">
        <f>IF(AC1519="社員","",IF(G1519="","",IF(R1519&lt;&gt;"","",IF(AF1519="CS","OK",IF(VLOOKUP(E1519,カレンダマスタ!$A$5:$D$381,4,FALSE)&gt;0,"",IF(OR(G1519*24&gt;10.84,H1519*24&lt;14.5)=TRUE,"×","OK"))))))</f>
        <v/>
      </c>
      <c r="BF1519" s="126" t="str">
        <f t="shared" si="473"/>
        <v/>
      </c>
      <c r="BG1519" s="126" t="str">
        <f t="shared" si="474"/>
        <v/>
      </c>
      <c r="BI1519" s="130" t="str">
        <f t="shared" si="488"/>
        <v/>
      </c>
    </row>
    <row r="1520" spans="2:61">
      <c r="B1520" s="111"/>
      <c r="C1520" s="536"/>
      <c r="D1520" s="128"/>
      <c r="E1520" s="583"/>
      <c r="F1520" s="128"/>
      <c r="G1520" s="588"/>
      <c r="H1520" s="588"/>
      <c r="I1520" s="130"/>
      <c r="J1520" s="139"/>
      <c r="K1520" s="131"/>
      <c r="L1520" s="132"/>
      <c r="M1520" s="132"/>
      <c r="N1520" s="141"/>
      <c r="O1520" s="139"/>
      <c r="P1520" s="139"/>
      <c r="Q1520" s="139"/>
      <c r="R1520" s="133"/>
      <c r="S1520" s="134"/>
      <c r="T1520" s="434" t="str">
        <f t="shared" si="482"/>
        <v/>
      </c>
      <c r="U1520" s="429"/>
      <c r="V1520" s="429" t="str">
        <f t="shared" si="483"/>
        <v/>
      </c>
      <c r="W1520" s="298"/>
      <c r="X1520" s="129" t="str">
        <f t="shared" si="489"/>
        <v/>
      </c>
      <c r="Y1520" s="129" t="str">
        <f t="shared" si="484"/>
        <v/>
      </c>
      <c r="Z1520" s="129" t="str">
        <f t="shared" si="485"/>
        <v/>
      </c>
      <c r="AA1520" s="133" t="str">
        <f t="shared" si="476"/>
        <v/>
      </c>
      <c r="AC1520" s="186" t="str">
        <f>AC1496</f>
        <v/>
      </c>
      <c r="AD1520" s="187" t="str">
        <f>AD1496</f>
        <v/>
      </c>
      <c r="AE1520" s="187" t="str">
        <f>AE1496</f>
        <v/>
      </c>
      <c r="AF1520" s="187" t="str">
        <f>AF1496</f>
        <v/>
      </c>
      <c r="AG1520" s="204">
        <f t="shared" si="486"/>
        <v>0</v>
      </c>
      <c r="AI1520" s="135" t="str">
        <f>IF(月報!G1520&lt;&gt;"",月報!G1520,"")</f>
        <v/>
      </c>
      <c r="AJ1520" s="126" t="str">
        <f>IF(月報!W1520&lt;&gt;"",月報!W1520*24,"")</f>
        <v/>
      </c>
      <c r="AK1520" s="126" t="str">
        <f>IF(月報!P1520&lt;&gt;"",月報!P1520,"")</f>
        <v/>
      </c>
      <c r="AL1520" s="126" t="str">
        <f>IF(月報!Q1520&lt;&gt;"",IF(月報!Q1520="平日残","",月報!Q1520),"")</f>
        <v/>
      </c>
      <c r="AM1520" s="126"/>
      <c r="AN1520" s="126" t="str">
        <f t="shared" si="475"/>
        <v/>
      </c>
      <c r="AO1520" s="126" t="str">
        <f>IF($E1520="","",VLOOKUP($E1520,カレンダマスタ!$A$5:$E$381,5,FALSE))</f>
        <v/>
      </c>
      <c r="AQ1520" s="196" t="str">
        <f>IF(G1520="","",IF(VLOOKUP(E1520,カレンダマスタ!$A$5:$D$381,4,FALSE)=0,"",1))</f>
        <v/>
      </c>
      <c r="AR1520" s="136" t="str">
        <f>IF($G1520="","",IF($AD1520="NSTC",INDEX(カレンダマスタ!$I$26:$O$31,MATCH($G1520,カレンダマスタ!$H$26:$H$31,1),MATCH($H1520,カレンダマスタ!$I$25:$O$25,1)),
IF($AD1520="CS本社",INDEX(カレンダマスタ!$I$36:$O$41,MATCH($G1520,カレンダマスタ!$H$36:$H$41,1),MATCH($H1520,カレンダマスタ!$I$35:$O$35,1)),
IF($AD1520="NS本社",INDEX(カレンダマスタ!$I$94:$O$99,MATCH($G1520,カレンダマスタ!$H$95:$H$100,1),MATCH($H1520,カレンダマスタ!$I$93:$O$93,1)),
IF($AD1520="ODC",INDEX(カレンダマスタ!$I$46:$O$51,MATCH($G1520,カレンダマスタ!$H$46:$H$51,1),MATCH($H1520,カレンダマスタ!$I$45:$O$45,1)),
IF($AD1520="NS東京TC",INDEX(カレンダマスタ!$I$56:$O$61,MATCH($G1520,カレンダマスタ!$H$56:$H$61,1),MATCH($H1520,カレンダマスタ!$I$55:$O$55,1)),""))))))</f>
        <v/>
      </c>
      <c r="AS1520" s="126" t="str">
        <f t="shared" si="487"/>
        <v/>
      </c>
      <c r="AU1520" s="137" t="str">
        <f>IF(E1520="","",VLOOKUP($E1520,カレンダマスタ!$A$4:$E$381,4,FALSE))</f>
        <v/>
      </c>
      <c r="AV1520" s="137" t="str">
        <f t="shared" si="477"/>
        <v/>
      </c>
      <c r="AW1520" s="137" t="str">
        <f t="shared" si="478"/>
        <v/>
      </c>
      <c r="AX1520" s="138" t="str">
        <f t="shared" si="479"/>
        <v/>
      </c>
      <c r="AY1520" s="138" t="str">
        <f t="shared" si="480"/>
        <v/>
      </c>
      <c r="AZ1520" s="130" t="str">
        <f>IF(AX1520&amp;AW1520="勤怠未設定","×",IF(AV1520="勤怠修正","×",IF(AC1520="外注","",IF(AA1520="",IF(AY1520&lt;&gt;"","×",""),IF(VLOOKUP(AA1520,カレンダマスタ!$H$66:$I$83,2,FALSE)&lt;&gt;AY1520,"×","OK")))))</f>
        <v/>
      </c>
      <c r="BC1520" s="137" t="str">
        <f>IF(E1520="","",VLOOKUP($E1520,カレンダマスタ!$A$4:$E$381,4,FALSE))</f>
        <v/>
      </c>
      <c r="BD1520" s="126" t="str">
        <f>IF(AC1520="社員","",IF(AG1520=0,"",IF(AD1520="NSTC",IF(COUNTIF(カレンダマスタ!$Q$5:$Q$32,G1520)=1,"OK","×"),
IF(AD1520="NS本社",IF(COUNTIF(カレンダマスタ!$T$5:$T$32,G1520)=1,"OK","×"),IF(COUNTIF(カレンダマスタ!$R$5:$R$32,G1520)=1,"OK","×")))))</f>
        <v/>
      </c>
      <c r="BE1520" s="126" t="str">
        <f>IF(AC1520="社員","",IF(G1520="","",IF(R1520&lt;&gt;"","",IF(AF1520="CS","OK",IF(VLOOKUP(E1520,カレンダマスタ!$A$5:$D$381,4,FALSE)&gt;0,"",IF(OR(G1520*24&gt;10.84,H1520*24&lt;14.5)=TRUE,"×","OK"))))))</f>
        <v/>
      </c>
      <c r="BF1520" s="126" t="str">
        <f t="shared" si="473"/>
        <v/>
      </c>
      <c r="BG1520" s="126" t="str">
        <f t="shared" si="474"/>
        <v/>
      </c>
      <c r="BI1520" s="130" t="str">
        <f t="shared" si="488"/>
        <v/>
      </c>
    </row>
    <row r="1521" spans="2:61">
      <c r="B1521" s="111"/>
      <c r="C1521" s="536"/>
      <c r="D1521" s="128"/>
      <c r="E1521" s="583"/>
      <c r="F1521" s="128"/>
      <c r="G1521" s="588"/>
      <c r="H1521" s="588"/>
      <c r="I1521" s="130"/>
      <c r="J1521" s="139"/>
      <c r="K1521" s="131"/>
      <c r="L1521" s="132"/>
      <c r="M1521" s="132"/>
      <c r="N1521" s="141"/>
      <c r="O1521" s="139"/>
      <c r="P1521" s="139"/>
      <c r="Q1521" s="139"/>
      <c r="R1521" s="133"/>
      <c r="S1521" s="134"/>
      <c r="T1521" s="434" t="str">
        <f t="shared" si="482"/>
        <v/>
      </c>
      <c r="U1521" s="429"/>
      <c r="V1521" s="429" t="str">
        <f t="shared" si="483"/>
        <v/>
      </c>
      <c r="W1521" s="298"/>
      <c r="X1521" s="129" t="str">
        <f t="shared" si="489"/>
        <v/>
      </c>
      <c r="Y1521" s="129" t="str">
        <f t="shared" si="484"/>
        <v/>
      </c>
      <c r="Z1521" s="129" t="str">
        <f t="shared" si="485"/>
        <v/>
      </c>
      <c r="AA1521" s="133" t="str">
        <f t="shared" si="476"/>
        <v/>
      </c>
      <c r="AC1521" s="186" t="str">
        <f>AC1496</f>
        <v/>
      </c>
      <c r="AD1521" s="187" t="str">
        <f>AD1496</f>
        <v/>
      </c>
      <c r="AE1521" s="187" t="str">
        <f>AE1496</f>
        <v/>
      </c>
      <c r="AF1521" s="187" t="str">
        <f>AF1496</f>
        <v/>
      </c>
      <c r="AG1521" s="204">
        <f t="shared" si="486"/>
        <v>0</v>
      </c>
      <c r="AI1521" s="140" t="str">
        <f>IF(月報!G1521&lt;&gt;"",月報!G1521,"")</f>
        <v/>
      </c>
      <c r="AJ1521" s="126" t="str">
        <f>IF(月報!W1521&lt;&gt;"",月報!W1521*24,"")</f>
        <v/>
      </c>
      <c r="AK1521" s="126" t="str">
        <f>IF(月報!P1521&lt;&gt;"",月報!P1521,"")</f>
        <v/>
      </c>
      <c r="AL1521" s="126" t="str">
        <f>IF(月報!Q1521&lt;&gt;"",IF(月報!Q1521="平日残","",月報!Q1521),"")</f>
        <v/>
      </c>
      <c r="AM1521" s="126"/>
      <c r="AN1521" s="126" t="str">
        <f t="shared" si="475"/>
        <v/>
      </c>
      <c r="AO1521" s="126" t="str">
        <f>IF($E1521="","",VLOOKUP($E1521,カレンダマスタ!$A$5:$E$381,5,FALSE))</f>
        <v/>
      </c>
      <c r="AQ1521" s="196" t="str">
        <f>IF(G1521="","",IF(VLOOKUP(E1521,カレンダマスタ!$A$5:$D$381,4,FALSE)=0,"",1))</f>
        <v/>
      </c>
      <c r="AR1521" s="136" t="str">
        <f>IF($G1521="","",IF($AD1521="NSTC",INDEX(カレンダマスタ!$I$26:$O$31,MATCH($G1521,カレンダマスタ!$H$26:$H$31,1),MATCH($H1521,カレンダマスタ!$I$25:$O$25,1)),
IF($AD1521="CS本社",INDEX(カレンダマスタ!$I$36:$O$41,MATCH($G1521,カレンダマスタ!$H$36:$H$41,1),MATCH($H1521,カレンダマスタ!$I$35:$O$35,1)),
IF($AD1521="NS本社",INDEX(カレンダマスタ!$I$94:$O$99,MATCH($G1521,カレンダマスタ!$H$95:$H$100,1),MATCH($H1521,カレンダマスタ!$I$93:$O$93,1)),
IF($AD1521="ODC",INDEX(カレンダマスタ!$I$46:$O$51,MATCH($G1521,カレンダマスタ!$H$46:$H$51,1),MATCH($H1521,カレンダマスタ!$I$45:$O$45,1)),
IF($AD1521="NS東京TC",INDEX(カレンダマスタ!$I$56:$O$61,MATCH($G1521,カレンダマスタ!$H$56:$H$61,1),MATCH($H1521,カレンダマスタ!$I$55:$O$55,1)),""))))))</f>
        <v/>
      </c>
      <c r="AS1521" s="126" t="str">
        <f t="shared" si="487"/>
        <v/>
      </c>
      <c r="AU1521" s="137" t="str">
        <f>IF(E1521="","",VLOOKUP($E1521,カレンダマスタ!$A$4:$E$381,4,FALSE))</f>
        <v/>
      </c>
      <c r="AV1521" s="137" t="str">
        <f t="shared" si="477"/>
        <v/>
      </c>
      <c r="AW1521" s="137" t="str">
        <f t="shared" si="478"/>
        <v/>
      </c>
      <c r="AX1521" s="138" t="str">
        <f t="shared" si="479"/>
        <v/>
      </c>
      <c r="AY1521" s="138" t="str">
        <f t="shared" si="480"/>
        <v/>
      </c>
      <c r="AZ1521" s="130" t="str">
        <f>IF(AX1521&amp;AW1521="勤怠未設定","×",IF(AV1521="勤怠修正","×",IF(AC1521="外注","",IF(AA1521="",IF(AY1521&lt;&gt;"","×",""),IF(VLOOKUP(AA1521,カレンダマスタ!$H$66:$I$83,2,FALSE)&lt;&gt;AY1521,"×","OK")))))</f>
        <v/>
      </c>
      <c r="BC1521" s="137" t="str">
        <f>IF(E1521="","",VLOOKUP($E1521,カレンダマスタ!$A$4:$E$381,4,FALSE))</f>
        <v/>
      </c>
      <c r="BD1521" s="126" t="str">
        <f>IF(AC1521="社員","",IF(AG1521=0,"",IF(AD1521="NSTC",IF(COUNTIF(カレンダマスタ!$Q$5:$Q$32,G1521)=1,"OK","×"),
IF(AD1521="NS本社",IF(COUNTIF(カレンダマスタ!$T$5:$T$32,G1521)=1,"OK","×"),IF(COUNTIF(カレンダマスタ!$R$5:$R$32,G1521)=1,"OK","×")))))</f>
        <v/>
      </c>
      <c r="BE1521" s="126" t="str">
        <f>IF(AC1521="社員","",IF(G1521="","",IF(R1521&lt;&gt;"","",IF(AF1521="CS","OK",IF(VLOOKUP(E1521,カレンダマスタ!$A$5:$D$381,4,FALSE)&gt;0,"",IF(OR(G1521*24&gt;10.84,H1521*24&lt;14.5)=TRUE,"×","OK"))))))</f>
        <v/>
      </c>
      <c r="BF1521" s="126" t="str">
        <f t="shared" si="473"/>
        <v/>
      </c>
      <c r="BG1521" s="126" t="str">
        <f t="shared" si="474"/>
        <v/>
      </c>
      <c r="BI1521" s="130" t="str">
        <f t="shared" si="488"/>
        <v/>
      </c>
    </row>
    <row r="1522" spans="2:61">
      <c r="B1522" s="111"/>
      <c r="C1522" s="536"/>
      <c r="D1522" s="128"/>
      <c r="E1522" s="583"/>
      <c r="F1522" s="128"/>
      <c r="G1522" s="588"/>
      <c r="H1522" s="588"/>
      <c r="I1522" s="130"/>
      <c r="J1522" s="139"/>
      <c r="K1522" s="131"/>
      <c r="L1522" s="132"/>
      <c r="M1522" s="132"/>
      <c r="N1522" s="141"/>
      <c r="O1522" s="139"/>
      <c r="P1522" s="139"/>
      <c r="Q1522" s="139"/>
      <c r="R1522" s="133"/>
      <c r="S1522" s="134"/>
      <c r="T1522" s="434" t="str">
        <f t="shared" si="482"/>
        <v/>
      </c>
      <c r="U1522" s="429"/>
      <c r="V1522" s="429" t="str">
        <f t="shared" si="483"/>
        <v/>
      </c>
      <c r="W1522" s="298"/>
      <c r="X1522" s="129" t="str">
        <f t="shared" si="489"/>
        <v/>
      </c>
      <c r="Y1522" s="129" t="str">
        <f t="shared" si="484"/>
        <v/>
      </c>
      <c r="Z1522" s="129" t="str">
        <f t="shared" si="485"/>
        <v/>
      </c>
      <c r="AA1522" s="133" t="str">
        <f t="shared" si="476"/>
        <v/>
      </c>
      <c r="AC1522" s="186" t="str">
        <f>AC1496</f>
        <v/>
      </c>
      <c r="AD1522" s="187" t="str">
        <f>AD1496</f>
        <v/>
      </c>
      <c r="AE1522" s="187" t="str">
        <f>AE1496</f>
        <v/>
      </c>
      <c r="AF1522" s="187" t="str">
        <f>AF1496</f>
        <v/>
      </c>
      <c r="AG1522" s="204">
        <f t="shared" si="486"/>
        <v>0</v>
      </c>
      <c r="AI1522" s="140" t="str">
        <f>IF(月報!G1522&lt;&gt;"",月報!G1522,"")</f>
        <v/>
      </c>
      <c r="AJ1522" s="126" t="str">
        <f>IF(月報!W1522&lt;&gt;"",月報!W1522*24,"")</f>
        <v/>
      </c>
      <c r="AK1522" s="126" t="str">
        <f>IF(月報!P1522&lt;&gt;"",月報!P1522,"")</f>
        <v/>
      </c>
      <c r="AL1522" s="126" t="str">
        <f>IF(月報!Q1522&lt;&gt;"",IF(月報!Q1522="平日残","",月報!Q1522),"")</f>
        <v/>
      </c>
      <c r="AM1522" s="126"/>
      <c r="AN1522" s="126" t="str">
        <f t="shared" si="475"/>
        <v/>
      </c>
      <c r="AO1522" s="126" t="str">
        <f>IF($E1522="","",VLOOKUP($E1522,カレンダマスタ!$A$5:$E$381,5,FALSE))</f>
        <v/>
      </c>
      <c r="AQ1522" s="196" t="str">
        <f>IF(G1522="","",IF(VLOOKUP(E1522,カレンダマスタ!$A$5:$D$381,4,FALSE)=0,"",1))</f>
        <v/>
      </c>
      <c r="AR1522" s="136" t="str">
        <f>IF($G1522="","",IF($AD1522="NSTC",INDEX(カレンダマスタ!$I$26:$O$31,MATCH($G1522,カレンダマスタ!$H$26:$H$31,1),MATCH($H1522,カレンダマスタ!$I$25:$O$25,1)),
IF($AD1522="CS本社",INDEX(カレンダマスタ!$I$36:$O$41,MATCH($G1522,カレンダマスタ!$H$36:$H$41,1),MATCH($H1522,カレンダマスタ!$I$35:$O$35,1)),
IF($AD1522="NS本社",INDEX(カレンダマスタ!$I$94:$O$99,MATCH($G1522,カレンダマスタ!$H$95:$H$100,1),MATCH($H1522,カレンダマスタ!$I$93:$O$93,1)),
IF($AD1522="ODC",INDEX(カレンダマスタ!$I$46:$O$51,MATCH($G1522,カレンダマスタ!$H$46:$H$51,1),MATCH($H1522,カレンダマスタ!$I$45:$O$45,1)),
IF($AD1522="NS東京TC",INDEX(カレンダマスタ!$I$56:$O$61,MATCH($G1522,カレンダマスタ!$H$56:$H$61,1),MATCH($H1522,カレンダマスタ!$I$55:$O$55,1)),""))))))</f>
        <v/>
      </c>
      <c r="AS1522" s="126" t="str">
        <f t="shared" si="487"/>
        <v/>
      </c>
      <c r="AU1522" s="137" t="str">
        <f>IF(E1522="","",VLOOKUP($E1522,カレンダマスタ!$A$4:$E$381,4,FALSE))</f>
        <v/>
      </c>
      <c r="AV1522" s="137" t="str">
        <f t="shared" si="477"/>
        <v/>
      </c>
      <c r="AW1522" s="137" t="str">
        <f t="shared" si="478"/>
        <v/>
      </c>
      <c r="AX1522" s="138" t="str">
        <f t="shared" si="479"/>
        <v/>
      </c>
      <c r="AY1522" s="138" t="str">
        <f t="shared" si="480"/>
        <v/>
      </c>
      <c r="AZ1522" s="130" t="str">
        <f>IF(AX1522&amp;AW1522="勤怠未設定","×",IF(AV1522="勤怠修正","×",IF(AC1522="外注","",IF(AA1522="",IF(AY1522&lt;&gt;"","×",""),IF(VLOOKUP(AA1522,カレンダマスタ!$H$66:$I$83,2,FALSE)&lt;&gt;AY1522,"×","OK")))))</f>
        <v/>
      </c>
      <c r="BC1522" s="137" t="str">
        <f>IF(E1522="","",VLOOKUP($E1522,カレンダマスタ!$A$4:$E$381,4,FALSE))</f>
        <v/>
      </c>
      <c r="BD1522" s="126" t="str">
        <f>IF(AC1522="社員","",IF(AG1522=0,"",IF(AD1522="NSTC",IF(COUNTIF(カレンダマスタ!$Q$5:$Q$32,G1522)=1,"OK","×"),
IF(AD1522="NS本社",IF(COUNTIF(カレンダマスタ!$T$5:$T$32,G1522)=1,"OK","×"),IF(COUNTIF(カレンダマスタ!$R$5:$R$32,G1522)=1,"OK","×")))))</f>
        <v/>
      </c>
      <c r="BE1522" s="126" t="str">
        <f>IF(AC1522="社員","",IF(G1522="","",IF(R1522&lt;&gt;"","",IF(AF1522="CS","OK",IF(VLOOKUP(E1522,カレンダマスタ!$A$5:$D$381,4,FALSE)&gt;0,"",IF(OR(G1522*24&gt;10.84,H1522*24&lt;14.5)=TRUE,"×","OK"))))))</f>
        <v/>
      </c>
      <c r="BF1522" s="126" t="str">
        <f t="shared" si="473"/>
        <v/>
      </c>
      <c r="BG1522" s="126" t="str">
        <f t="shared" si="474"/>
        <v/>
      </c>
      <c r="BI1522" s="130" t="str">
        <f t="shared" si="488"/>
        <v/>
      </c>
    </row>
    <row r="1523" spans="2:61">
      <c r="B1523" s="111"/>
      <c r="C1523" s="537"/>
      <c r="D1523" s="142"/>
      <c r="E1523" s="584"/>
      <c r="F1523" s="142"/>
      <c r="G1523" s="589"/>
      <c r="H1523" s="589"/>
      <c r="I1523" s="144"/>
      <c r="J1523" s="148"/>
      <c r="K1523" s="145"/>
      <c r="L1523" s="146"/>
      <c r="M1523" s="146"/>
      <c r="N1523" s="147"/>
      <c r="O1523" s="148"/>
      <c r="P1523" s="148"/>
      <c r="Q1523" s="148"/>
      <c r="R1523" s="149"/>
      <c r="S1523" s="156"/>
      <c r="T1523" s="435" t="str">
        <f t="shared" si="482"/>
        <v/>
      </c>
      <c r="U1523" s="430"/>
      <c r="V1523" s="430" t="str">
        <f t="shared" si="483"/>
        <v/>
      </c>
      <c r="W1523" s="298"/>
      <c r="X1523" s="143" t="str">
        <f t="shared" si="489"/>
        <v/>
      </c>
      <c r="Y1523" s="143" t="str">
        <f t="shared" si="484"/>
        <v/>
      </c>
      <c r="Z1523" s="143" t="str">
        <f t="shared" si="485"/>
        <v/>
      </c>
      <c r="AA1523" s="149" t="str">
        <f t="shared" si="476"/>
        <v/>
      </c>
      <c r="AC1523" s="188" t="str">
        <f>AC1496</f>
        <v/>
      </c>
      <c r="AD1523" s="189" t="str">
        <f>AD1496</f>
        <v/>
      </c>
      <c r="AE1523" s="189" t="str">
        <f>AE1496</f>
        <v/>
      </c>
      <c r="AF1523" s="189" t="str">
        <f>AF1496</f>
        <v/>
      </c>
      <c r="AG1523" s="205">
        <f t="shared" si="486"/>
        <v>0</v>
      </c>
      <c r="AI1523" s="157" t="str">
        <f>IF(月報!G1523&lt;&gt;"",月報!G1523,"")</f>
        <v/>
      </c>
      <c r="AJ1523" s="151" t="str">
        <f>IF(月報!W1523&lt;&gt;"",月報!W1523*24,"")</f>
        <v/>
      </c>
      <c r="AK1523" s="151" t="str">
        <f>IF(月報!P1523&lt;&gt;"",月報!P1523,"")</f>
        <v/>
      </c>
      <c r="AL1523" s="151" t="str">
        <f>IF(月報!Q1523&lt;&gt;"",IF(月報!Q1523="平日残","",月報!Q1523),"")</f>
        <v/>
      </c>
      <c r="AM1523" s="151"/>
      <c r="AN1523" s="151" t="str">
        <f t="shared" si="475"/>
        <v/>
      </c>
      <c r="AO1523" s="151" t="str">
        <f>IF($E1523="","",VLOOKUP($E1523,カレンダマスタ!$A$5:$E$381,5,FALSE))</f>
        <v/>
      </c>
      <c r="AQ1523" s="197" t="str">
        <f>IF(G1523="","",IF(VLOOKUP(E1523,カレンダマスタ!$A$5:$D$381,4,FALSE)=0,"",1))</f>
        <v/>
      </c>
      <c r="AR1523" s="152" t="str">
        <f>IF($G1523="","",IF($AD1523="NSTC",INDEX(カレンダマスタ!$I$26:$O$31,MATCH($G1523,カレンダマスタ!$H$26:$H$31,1),MATCH($H1523,カレンダマスタ!$I$25:$O$25,1)),
IF($AD1523="CS本社",INDEX(カレンダマスタ!$I$36:$O$41,MATCH($G1523,カレンダマスタ!$H$36:$H$41,1),MATCH($H1523,カレンダマスタ!$I$35:$O$35,1)),
IF($AD1523="NS本社",INDEX(カレンダマスタ!$I$94:$O$99,MATCH($G1523,カレンダマスタ!$H$95:$H$100,1),MATCH($H1523,カレンダマスタ!$I$93:$O$93,1)),
IF($AD1523="ODC",INDEX(カレンダマスタ!$I$46:$O$51,MATCH($G1523,カレンダマスタ!$H$46:$H$51,1),MATCH($H1523,カレンダマスタ!$I$45:$O$45,1)),
IF($AD1523="NS東京TC",INDEX(カレンダマスタ!$I$56:$O$61,MATCH($G1523,カレンダマスタ!$H$56:$H$61,1),MATCH($H1523,カレンダマスタ!$I$55:$O$55,1)),""))))))</f>
        <v/>
      </c>
      <c r="AS1523" s="151" t="str">
        <f t="shared" si="487"/>
        <v/>
      </c>
      <c r="AU1523" s="153" t="str">
        <f>IF(E1523="","",VLOOKUP($E1523,カレンダマスタ!$A$4:$E$381,4,FALSE))</f>
        <v/>
      </c>
      <c r="AV1523" s="153" t="str">
        <f t="shared" si="477"/>
        <v/>
      </c>
      <c r="AW1523" s="153" t="str">
        <f t="shared" si="478"/>
        <v/>
      </c>
      <c r="AX1523" s="154" t="str">
        <f t="shared" si="479"/>
        <v/>
      </c>
      <c r="AY1523" s="154" t="str">
        <f t="shared" si="480"/>
        <v/>
      </c>
      <c r="AZ1523" s="144" t="str">
        <f>IF(AX1523&amp;AW1523="勤怠未設定","×",IF(AV1523="勤怠修正","×",IF(AC1523="外注","",IF(AA1523="",IF(AY1523&lt;&gt;"","×",""),IF(VLOOKUP(AA1523,カレンダマスタ!$H$66:$I$83,2,FALSE)&lt;&gt;AY1523,"×","OK")))))</f>
        <v/>
      </c>
      <c r="BC1523" s="153" t="str">
        <f>IF(E1523="","",VLOOKUP($E1523,カレンダマスタ!$A$4:$E$381,4,FALSE))</f>
        <v/>
      </c>
      <c r="BD1523" s="151" t="str">
        <f>IF(AC1523="社員","",IF(AG1523=0,"",IF(AD1523="NSTC",IF(COUNTIF(カレンダマスタ!$Q$5:$Q$32,G1523)=1,"OK","×"),
IF(AD1523="NS本社",IF(COUNTIF(カレンダマスタ!$T$5:$T$32,G1523)=1,"OK","×"),IF(COUNTIF(カレンダマスタ!$R$5:$R$32,G1523)=1,"OK","×")))))</f>
        <v/>
      </c>
      <c r="BE1523" s="151" t="str">
        <f>IF(AC1523="社員","",IF(G1523="","",IF(R1523&lt;&gt;"","",IF(AF1523="CS","OK",IF(VLOOKUP(E1523,カレンダマスタ!$A$5:$D$381,4,FALSE)&gt;0,"",IF(OR(G1523*24&gt;10.84,H1523*24&lt;14.5)=TRUE,"×","OK"))))))</f>
        <v/>
      </c>
      <c r="BF1523" s="151" t="str">
        <f t="shared" si="473"/>
        <v/>
      </c>
      <c r="BG1523" s="151" t="str">
        <f t="shared" si="474"/>
        <v/>
      </c>
      <c r="BI1523" s="144" t="str">
        <f t="shared" si="488"/>
        <v/>
      </c>
    </row>
    <row r="1524" spans="2:61">
      <c r="B1524" s="111"/>
      <c r="C1524" s="535"/>
      <c r="D1524" s="112"/>
      <c r="E1524" s="582"/>
      <c r="F1524" s="112"/>
      <c r="G1524" s="587"/>
      <c r="H1524" s="587"/>
      <c r="I1524" s="114"/>
      <c r="J1524" s="118"/>
      <c r="K1524" s="115"/>
      <c r="L1524" s="116"/>
      <c r="M1524" s="116"/>
      <c r="N1524" s="117"/>
      <c r="O1524" s="118"/>
      <c r="P1524" s="118"/>
      <c r="Q1524" s="118"/>
      <c r="R1524" s="119"/>
      <c r="S1524" s="120"/>
      <c r="T1524" s="433" t="str">
        <f t="shared" si="482"/>
        <v/>
      </c>
      <c r="U1524" s="431">
        <f>SUM(T1524:T1530)</f>
        <v>0</v>
      </c>
      <c r="V1524" s="431" t="str">
        <f t="shared" si="483"/>
        <v/>
      </c>
      <c r="W1524" s="298"/>
      <c r="X1524" s="113" t="str">
        <f t="shared" si="489"/>
        <v/>
      </c>
      <c r="Y1524" s="113" t="str">
        <f t="shared" si="484"/>
        <v/>
      </c>
      <c r="Z1524" s="113" t="str">
        <f t="shared" si="485"/>
        <v/>
      </c>
      <c r="AA1524" s="119" t="str">
        <f t="shared" si="476"/>
        <v/>
      </c>
      <c r="AC1524" s="190" t="str">
        <f>AC1496</f>
        <v/>
      </c>
      <c r="AD1524" s="191" t="str">
        <f>AD1496</f>
        <v/>
      </c>
      <c r="AE1524" s="191" t="str">
        <f>AE1496</f>
        <v/>
      </c>
      <c r="AF1524" s="191" t="str">
        <f>AF1496</f>
        <v/>
      </c>
      <c r="AG1524" s="206">
        <f t="shared" si="486"/>
        <v>0</v>
      </c>
      <c r="AI1524" s="159" t="str">
        <f>IF(月報!G1524&lt;&gt;"",月報!G1524,"")</f>
        <v/>
      </c>
      <c r="AJ1524" s="122" t="str">
        <f>IF(月報!W1524&lt;&gt;"",月報!W1524*24,"")</f>
        <v/>
      </c>
      <c r="AK1524" s="122" t="str">
        <f>IF(月報!P1524&lt;&gt;"",月報!P1524,"")</f>
        <v/>
      </c>
      <c r="AL1524" s="122" t="str">
        <f>IF(月報!Q1524&lt;&gt;"",IF(月報!Q1524="平日残","",月報!Q1524),"")</f>
        <v/>
      </c>
      <c r="AM1524" s="122"/>
      <c r="AN1524" s="122" t="str">
        <f t="shared" si="475"/>
        <v/>
      </c>
      <c r="AO1524" s="122" t="str">
        <f>IF($E1524="","",VLOOKUP($E1524,カレンダマスタ!$A$5:$E$381,5,FALSE))</f>
        <v/>
      </c>
      <c r="AQ1524" s="195" t="str">
        <f>IF(G1524="","",IF(VLOOKUP(E1524,カレンダマスタ!$A$5:$D$381,4,FALSE)=0,"",1))</f>
        <v/>
      </c>
      <c r="AR1524" s="123" t="str">
        <f>IF($G1524="","",IF($AD1524="NSTC",INDEX(カレンダマスタ!$I$26:$O$31,MATCH($G1524,カレンダマスタ!$H$26:$H$31,1),MATCH($H1524,カレンダマスタ!$I$25:$O$25,1)),
IF($AD1524="CS本社",INDEX(カレンダマスタ!$I$36:$O$41,MATCH($G1524,カレンダマスタ!$H$36:$H$41,1),MATCH($H1524,カレンダマスタ!$I$35:$O$35,1)),
IF($AD1524="NS本社",INDEX(カレンダマスタ!$I$94:$O$99,MATCH($G1524,カレンダマスタ!$H$95:$H$100,1),MATCH($H1524,カレンダマスタ!$I$93:$O$93,1)),
IF($AD1524="ODC",INDEX(カレンダマスタ!$I$46:$O$51,MATCH($G1524,カレンダマスタ!$H$46:$H$51,1),MATCH($H1524,カレンダマスタ!$I$45:$O$45,1)),
IF($AD1524="NS東京TC",INDEX(カレンダマスタ!$I$56:$O$61,MATCH($G1524,カレンダマスタ!$H$56:$H$61,1),MATCH($H1524,カレンダマスタ!$I$55:$O$55,1)),""))))))</f>
        <v/>
      </c>
      <c r="AS1524" s="122" t="str">
        <f t="shared" si="487"/>
        <v/>
      </c>
      <c r="AU1524" s="124" t="str">
        <f>IF(E1524="","",VLOOKUP($E1524,カレンダマスタ!$A$4:$E$381,4,FALSE))</f>
        <v/>
      </c>
      <c r="AV1524" s="124" t="str">
        <f t="shared" si="477"/>
        <v/>
      </c>
      <c r="AW1524" s="124" t="str">
        <f t="shared" si="478"/>
        <v/>
      </c>
      <c r="AX1524" s="125" t="str">
        <f t="shared" si="479"/>
        <v/>
      </c>
      <c r="AY1524" s="125" t="str">
        <f t="shared" si="480"/>
        <v/>
      </c>
      <c r="AZ1524" s="114" t="str">
        <f>IF(AX1524&amp;AW1524="勤怠未設定","×",IF(AV1524="勤怠修正","×",IF(AC1524="外注","",IF(AA1524="",IF(AY1524&lt;&gt;"","×",""),IF(VLOOKUP(AA1524,カレンダマスタ!$H$66:$I$83,2,FALSE)&lt;&gt;AY1524,"×","OK")))))</f>
        <v/>
      </c>
      <c r="BC1524" s="124" t="str">
        <f>IF(E1524="","",VLOOKUP($E1524,カレンダマスタ!$A$4:$E$381,4,FALSE))</f>
        <v/>
      </c>
      <c r="BD1524" s="122" t="str">
        <f>IF(AC1524="社員","",IF(AG1524=0,"",IF(AD1524="NSTC",IF(COUNTIF(カレンダマスタ!$Q$5:$Q$32,G1524)=1,"OK","×"),
IF(AD1524="NS本社",IF(COUNTIF(カレンダマスタ!$T$5:$T$32,G1524)=1,"OK","×"),IF(COUNTIF(カレンダマスタ!$R$5:$R$32,G1524)=1,"OK","×")))))</f>
        <v/>
      </c>
      <c r="BE1524" s="122" t="str">
        <f>IF(AC1524="社員","",IF(G1524="","",IF(R1524&lt;&gt;"","",IF(AF1524="CS","OK",IF(VLOOKUP(E1524,カレンダマスタ!$A$5:$D$381,4,FALSE)&gt;0,"",IF(OR(G1524*24&gt;10.84,H1524*24&lt;14.5)=TRUE,"×","OK"))))))</f>
        <v/>
      </c>
      <c r="BF1524" s="122" t="str">
        <f t="shared" si="473"/>
        <v/>
      </c>
      <c r="BG1524" s="122" t="str">
        <f t="shared" si="474"/>
        <v/>
      </c>
      <c r="BI1524" s="114" t="str">
        <f t="shared" si="488"/>
        <v/>
      </c>
    </row>
    <row r="1525" spans="2:61">
      <c r="B1525" s="111"/>
      <c r="C1525" s="536"/>
      <c r="D1525" s="128"/>
      <c r="E1525" s="583"/>
      <c r="F1525" s="128"/>
      <c r="G1525" s="588"/>
      <c r="H1525" s="588"/>
      <c r="I1525" s="130"/>
      <c r="J1525" s="139"/>
      <c r="K1525" s="131"/>
      <c r="L1525" s="132"/>
      <c r="M1525" s="132"/>
      <c r="N1525" s="141"/>
      <c r="O1525" s="139"/>
      <c r="P1525" s="139"/>
      <c r="Q1525" s="139"/>
      <c r="R1525" s="133"/>
      <c r="S1525" s="134"/>
      <c r="T1525" s="434" t="str">
        <f t="shared" si="482"/>
        <v/>
      </c>
      <c r="U1525" s="429"/>
      <c r="V1525" s="429" t="str">
        <f t="shared" si="483"/>
        <v/>
      </c>
      <c r="W1525" s="298"/>
      <c r="X1525" s="129" t="str">
        <f t="shared" si="489"/>
        <v/>
      </c>
      <c r="Y1525" s="129" t="str">
        <f t="shared" si="484"/>
        <v/>
      </c>
      <c r="Z1525" s="129" t="str">
        <f t="shared" si="485"/>
        <v/>
      </c>
      <c r="AA1525" s="133" t="str">
        <f t="shared" si="476"/>
        <v/>
      </c>
      <c r="AC1525" s="186" t="str">
        <f>AC1496</f>
        <v/>
      </c>
      <c r="AD1525" s="187" t="str">
        <f>AD1496</f>
        <v/>
      </c>
      <c r="AE1525" s="187" t="str">
        <f>AE1496</f>
        <v/>
      </c>
      <c r="AF1525" s="187" t="str">
        <f>AF1496</f>
        <v/>
      </c>
      <c r="AG1525" s="204">
        <f t="shared" si="486"/>
        <v>0</v>
      </c>
      <c r="AI1525" s="135" t="str">
        <f>IF(月報!G1525&lt;&gt;"",月報!G1525,"")</f>
        <v/>
      </c>
      <c r="AJ1525" s="126" t="str">
        <f>IF(月報!W1525&lt;&gt;"",月報!W1525*24,"")</f>
        <v/>
      </c>
      <c r="AK1525" s="126" t="str">
        <f>IF(月報!P1525&lt;&gt;"",月報!P1525,"")</f>
        <v/>
      </c>
      <c r="AL1525" s="126" t="str">
        <f>IF(月報!Q1525&lt;&gt;"",IF(月報!Q1525="平日残","",月報!Q1525),"")</f>
        <v/>
      </c>
      <c r="AM1525" s="126"/>
      <c r="AN1525" s="126" t="str">
        <f t="shared" si="475"/>
        <v/>
      </c>
      <c r="AO1525" s="126" t="str">
        <f>IF($E1525="","",VLOOKUP($E1525,カレンダマスタ!$A$5:$E$381,5,FALSE))</f>
        <v/>
      </c>
      <c r="AQ1525" s="196" t="str">
        <f>IF(G1525="","",IF(VLOOKUP(E1525,カレンダマスタ!$A$5:$D$381,4,FALSE)=0,"",1))</f>
        <v/>
      </c>
      <c r="AR1525" s="136" t="str">
        <f>IF($G1525="","",IF($AD1525="NSTC",INDEX(カレンダマスタ!$I$26:$O$31,MATCH($G1525,カレンダマスタ!$H$26:$H$31,1),MATCH($H1525,カレンダマスタ!$I$25:$O$25,1)),
IF($AD1525="CS本社",INDEX(カレンダマスタ!$I$36:$O$41,MATCH($G1525,カレンダマスタ!$H$36:$H$41,1),MATCH($H1525,カレンダマスタ!$I$35:$O$35,1)),
IF($AD1525="NS本社",INDEX(カレンダマスタ!$I$94:$O$99,MATCH($G1525,カレンダマスタ!$H$95:$H$100,1),MATCH($H1525,カレンダマスタ!$I$93:$O$93,1)),
IF($AD1525="ODC",INDEX(カレンダマスタ!$I$46:$O$51,MATCH($G1525,カレンダマスタ!$H$46:$H$51,1),MATCH($H1525,カレンダマスタ!$I$45:$O$45,1)),
IF($AD1525="NS東京TC",INDEX(カレンダマスタ!$I$56:$O$61,MATCH($G1525,カレンダマスタ!$H$56:$H$61,1),MATCH($H1525,カレンダマスタ!$I$55:$O$55,1)),""))))))</f>
        <v/>
      </c>
      <c r="AS1525" s="126" t="str">
        <f t="shared" si="487"/>
        <v/>
      </c>
      <c r="AU1525" s="137" t="str">
        <f>IF(E1525="","",VLOOKUP($E1525,カレンダマスタ!$A$4:$E$381,4,FALSE))</f>
        <v/>
      </c>
      <c r="AV1525" s="137" t="str">
        <f t="shared" si="477"/>
        <v/>
      </c>
      <c r="AW1525" s="137" t="str">
        <f t="shared" si="478"/>
        <v/>
      </c>
      <c r="AX1525" s="138" t="str">
        <f t="shared" si="479"/>
        <v/>
      </c>
      <c r="AY1525" s="138" t="str">
        <f t="shared" si="480"/>
        <v/>
      </c>
      <c r="AZ1525" s="130" t="str">
        <f>IF(AX1525&amp;AW1525="勤怠未設定","×",IF(AV1525="勤怠修正","×",IF(AC1525="外注","",IF(AA1525="",IF(AY1525&lt;&gt;"","×",""),IF(VLOOKUP(AA1525,カレンダマスタ!$H$66:$I$83,2,FALSE)&lt;&gt;AY1525,"×","OK")))))</f>
        <v/>
      </c>
      <c r="BC1525" s="137" t="str">
        <f>IF(E1525="","",VLOOKUP($E1525,カレンダマスタ!$A$4:$E$381,4,FALSE))</f>
        <v/>
      </c>
      <c r="BD1525" s="126" t="str">
        <f>IF(AC1525="社員","",IF(AG1525=0,"",IF(AD1525="NSTC",IF(COUNTIF(カレンダマスタ!$Q$5:$Q$32,G1525)=1,"OK","×"),
IF(AD1525="NS本社",IF(COUNTIF(カレンダマスタ!$T$5:$T$32,G1525)=1,"OK","×"),IF(COUNTIF(カレンダマスタ!$R$5:$R$32,G1525)=1,"OK","×")))))</f>
        <v/>
      </c>
      <c r="BE1525" s="126" t="str">
        <f>IF(AC1525="社員","",IF(G1525="","",IF(R1525&lt;&gt;"","",IF(AF1525="CS","OK",IF(VLOOKUP(E1525,カレンダマスタ!$A$5:$D$381,4,FALSE)&gt;0,"",IF(OR(G1525*24&gt;10.84,H1525*24&lt;14.5)=TRUE,"×","OK"))))))</f>
        <v/>
      </c>
      <c r="BF1525" s="126" t="str">
        <f t="shared" si="473"/>
        <v/>
      </c>
      <c r="BG1525" s="126" t="str">
        <f t="shared" si="474"/>
        <v/>
      </c>
      <c r="BI1525" s="130" t="str">
        <f t="shared" si="488"/>
        <v/>
      </c>
    </row>
    <row r="1526" spans="2:61">
      <c r="B1526" s="111"/>
      <c r="C1526" s="536"/>
      <c r="D1526" s="128"/>
      <c r="E1526" s="583"/>
      <c r="F1526" s="128"/>
      <c r="G1526" s="588"/>
      <c r="H1526" s="588"/>
      <c r="I1526" s="130"/>
      <c r="J1526" s="139"/>
      <c r="K1526" s="131"/>
      <c r="L1526" s="132"/>
      <c r="M1526" s="132"/>
      <c r="N1526" s="141"/>
      <c r="O1526" s="139"/>
      <c r="P1526" s="139"/>
      <c r="Q1526" s="139"/>
      <c r="R1526" s="133"/>
      <c r="S1526" s="134"/>
      <c r="T1526" s="434" t="str">
        <f t="shared" si="482"/>
        <v/>
      </c>
      <c r="U1526" s="429"/>
      <c r="V1526" s="429" t="str">
        <f t="shared" si="483"/>
        <v/>
      </c>
      <c r="W1526" s="298"/>
      <c r="X1526" s="129" t="str">
        <f t="shared" si="489"/>
        <v/>
      </c>
      <c r="Y1526" s="129" t="str">
        <f t="shared" si="484"/>
        <v/>
      </c>
      <c r="Z1526" s="129" t="str">
        <f t="shared" si="485"/>
        <v/>
      </c>
      <c r="AA1526" s="133" t="str">
        <f t="shared" si="476"/>
        <v/>
      </c>
      <c r="AC1526" s="186" t="str">
        <f>AC1496</f>
        <v/>
      </c>
      <c r="AD1526" s="187" t="str">
        <f>AD1496</f>
        <v/>
      </c>
      <c r="AE1526" s="187" t="str">
        <f>AE1496</f>
        <v/>
      </c>
      <c r="AF1526" s="187" t="str">
        <f>AF1496</f>
        <v/>
      </c>
      <c r="AG1526" s="204">
        <f t="shared" si="486"/>
        <v>0</v>
      </c>
      <c r="AI1526" s="160" t="str">
        <f>IF(月報!G1526&lt;&gt;"",月報!G1526,"")</f>
        <v/>
      </c>
      <c r="AJ1526" s="126" t="str">
        <f>IF(月報!W1526&lt;&gt;"",月報!W1526*24,"")</f>
        <v/>
      </c>
      <c r="AK1526" s="126" t="str">
        <f>IF(月報!P1526&lt;&gt;"",月報!P1526,"")</f>
        <v/>
      </c>
      <c r="AL1526" s="126" t="str">
        <f>IF(月報!Q1526&lt;&gt;"",IF(月報!Q1526="平日残","",月報!Q1526),"")</f>
        <v/>
      </c>
      <c r="AM1526" s="126"/>
      <c r="AN1526" s="126" t="str">
        <f t="shared" si="475"/>
        <v/>
      </c>
      <c r="AO1526" s="126" t="str">
        <f>IF($E1526="","",VLOOKUP($E1526,カレンダマスタ!$A$5:$E$381,5,FALSE))</f>
        <v/>
      </c>
      <c r="AQ1526" s="196" t="str">
        <f>IF(G1526="","",IF(VLOOKUP(E1526,カレンダマスタ!$A$5:$D$381,4,FALSE)=0,"",1))</f>
        <v/>
      </c>
      <c r="AR1526" s="136" t="str">
        <f>IF($G1526="","",IF($AD1526="NSTC",INDEX(カレンダマスタ!$I$26:$O$31,MATCH($G1526,カレンダマスタ!$H$26:$H$31,1),MATCH($H1526,カレンダマスタ!$I$25:$O$25,1)),
IF($AD1526="CS本社",INDEX(カレンダマスタ!$I$36:$O$41,MATCH($G1526,カレンダマスタ!$H$36:$H$41,1),MATCH($H1526,カレンダマスタ!$I$35:$O$35,1)),
IF($AD1526="NS本社",INDEX(カレンダマスタ!$I$94:$O$99,MATCH($G1526,カレンダマスタ!$H$95:$H$100,1),MATCH($H1526,カレンダマスタ!$I$93:$O$93,1)),
IF($AD1526="ODC",INDEX(カレンダマスタ!$I$46:$O$51,MATCH($G1526,カレンダマスタ!$H$46:$H$51,1),MATCH($H1526,カレンダマスタ!$I$45:$O$45,1)),
IF($AD1526="NS東京TC",INDEX(カレンダマスタ!$I$56:$O$61,MATCH($G1526,カレンダマスタ!$H$56:$H$61,1),MATCH($H1526,カレンダマスタ!$I$55:$O$55,1)),""))))))</f>
        <v/>
      </c>
      <c r="AS1526" s="126" t="str">
        <f t="shared" si="487"/>
        <v/>
      </c>
      <c r="AU1526" s="137" t="str">
        <f>IF(E1526="","",VLOOKUP($E1526,カレンダマスタ!$A$4:$E$381,4,FALSE))</f>
        <v/>
      </c>
      <c r="AV1526" s="137" t="str">
        <f t="shared" si="477"/>
        <v/>
      </c>
      <c r="AW1526" s="137" t="str">
        <f t="shared" si="478"/>
        <v/>
      </c>
      <c r="AX1526" s="138" t="str">
        <f t="shared" si="479"/>
        <v/>
      </c>
      <c r="AY1526" s="138" t="str">
        <f t="shared" si="480"/>
        <v/>
      </c>
      <c r="AZ1526" s="130" t="str">
        <f>IF(AX1526&amp;AW1526="勤怠未設定","×",IF(AV1526="勤怠修正","×",IF(AC1526="外注","",IF(AA1526="",IF(AY1526&lt;&gt;"","×",""),IF(VLOOKUP(AA1526,カレンダマスタ!$H$66:$I$83,2,FALSE)&lt;&gt;AY1526,"×","OK")))))</f>
        <v/>
      </c>
      <c r="BC1526" s="137" t="str">
        <f>IF(E1526="","",VLOOKUP($E1526,カレンダマスタ!$A$4:$E$381,4,FALSE))</f>
        <v/>
      </c>
      <c r="BD1526" s="126" t="str">
        <f>IF(AC1526="社員","",IF(AG1526=0,"",IF(AD1526="NSTC",IF(COUNTIF(カレンダマスタ!$Q$5:$Q$32,G1526)=1,"OK","×"),
IF(AD1526="NS本社",IF(COUNTIF(カレンダマスタ!$T$5:$T$32,G1526)=1,"OK","×"),IF(COUNTIF(カレンダマスタ!$R$5:$R$32,G1526)=1,"OK","×")))))</f>
        <v/>
      </c>
      <c r="BE1526" s="126" t="str">
        <f>IF(AC1526="社員","",IF(G1526="","",IF(R1526&lt;&gt;"","",IF(AF1526="CS","OK",IF(VLOOKUP(E1526,カレンダマスタ!$A$5:$D$381,4,FALSE)&gt;0,"",IF(OR(G1526*24&gt;10.84,H1526*24&lt;14.5)=TRUE,"×","OK"))))))</f>
        <v/>
      </c>
      <c r="BF1526" s="126" t="str">
        <f t="shared" si="473"/>
        <v/>
      </c>
      <c r="BG1526" s="126" t="str">
        <f t="shared" si="474"/>
        <v/>
      </c>
      <c r="BI1526" s="130" t="str">
        <f t="shared" si="488"/>
        <v/>
      </c>
    </row>
    <row r="1527" spans="2:61">
      <c r="B1527" s="111"/>
      <c r="C1527" s="536"/>
      <c r="D1527" s="128"/>
      <c r="E1527" s="214"/>
      <c r="F1527" s="128"/>
      <c r="G1527" s="588"/>
      <c r="H1527" s="588"/>
      <c r="I1527" s="131"/>
      <c r="J1527" s="139"/>
      <c r="K1527" s="131"/>
      <c r="L1527" s="132"/>
      <c r="M1527" s="132"/>
      <c r="N1527" s="141"/>
      <c r="O1527" s="139"/>
      <c r="P1527" s="139"/>
      <c r="Q1527" s="139"/>
      <c r="R1527" s="133"/>
      <c r="S1527" s="134"/>
      <c r="T1527" s="434" t="str">
        <f t="shared" si="482"/>
        <v/>
      </c>
      <c r="U1527" s="429"/>
      <c r="V1527" s="429" t="str">
        <f t="shared" si="483"/>
        <v/>
      </c>
      <c r="W1527" s="298"/>
      <c r="X1527" s="129" t="str">
        <f t="shared" si="489"/>
        <v/>
      </c>
      <c r="Y1527" s="129" t="str">
        <f t="shared" si="484"/>
        <v/>
      </c>
      <c r="Z1527" s="129" t="str">
        <f t="shared" si="485"/>
        <v/>
      </c>
      <c r="AA1527" s="133" t="str">
        <f t="shared" si="476"/>
        <v/>
      </c>
      <c r="AC1527" s="186" t="str">
        <f>AC1496</f>
        <v/>
      </c>
      <c r="AD1527" s="187" t="str">
        <f>AD1496</f>
        <v/>
      </c>
      <c r="AE1527" s="187" t="str">
        <f>AE1496</f>
        <v/>
      </c>
      <c r="AF1527" s="187" t="str">
        <f>AF1496</f>
        <v/>
      </c>
      <c r="AG1527" s="204">
        <f t="shared" si="486"/>
        <v>0</v>
      </c>
      <c r="AI1527" s="160" t="str">
        <f>IF(月報!G1527&lt;&gt;"",月報!G1527,"")</f>
        <v/>
      </c>
      <c r="AJ1527" s="126" t="str">
        <f>IF(月報!W1527&lt;&gt;"",月報!W1527*24,"")</f>
        <v/>
      </c>
      <c r="AK1527" s="126" t="str">
        <f>IF(月報!P1527&lt;&gt;"",月報!P1527,"")</f>
        <v/>
      </c>
      <c r="AL1527" s="126" t="str">
        <f>IF(月報!Q1527&lt;&gt;"",IF(月報!Q1527="平日残","",月報!Q1527),"")</f>
        <v/>
      </c>
      <c r="AM1527" s="126"/>
      <c r="AN1527" s="126" t="str">
        <f t="shared" si="475"/>
        <v/>
      </c>
      <c r="AO1527" s="126" t="str">
        <f>IF($E1527="","",VLOOKUP($E1527,カレンダマスタ!$A$5:$E$381,5,FALSE))</f>
        <v/>
      </c>
      <c r="AQ1527" s="196" t="str">
        <f>IF(G1527="","",IF(VLOOKUP(E1527,カレンダマスタ!$A$5:$D$381,4,FALSE)=0,"",1))</f>
        <v/>
      </c>
      <c r="AR1527" s="136" t="str">
        <f>IF($G1527="","",IF($AD1527="NSTC",INDEX(カレンダマスタ!$I$26:$O$31,MATCH($G1527,カレンダマスタ!$H$26:$H$31,1),MATCH($H1527,カレンダマスタ!$I$25:$O$25,1)),
IF($AD1527="CS本社",INDEX(カレンダマスタ!$I$36:$O$41,MATCH($G1527,カレンダマスタ!$H$36:$H$41,1),MATCH($H1527,カレンダマスタ!$I$35:$O$35,1)),
IF($AD1527="NS本社",INDEX(カレンダマスタ!$I$94:$O$99,MATCH($G1527,カレンダマスタ!$H$95:$H$100,1),MATCH($H1527,カレンダマスタ!$I$93:$O$93,1)),
IF($AD1527="ODC",INDEX(カレンダマスタ!$I$46:$O$51,MATCH($G1527,カレンダマスタ!$H$46:$H$51,1),MATCH($H1527,カレンダマスタ!$I$45:$O$45,1)),
IF($AD1527="NS東京TC",INDEX(カレンダマスタ!$I$56:$O$61,MATCH($G1527,カレンダマスタ!$H$56:$H$61,1),MATCH($H1527,カレンダマスタ!$I$55:$O$55,1)),""))))))</f>
        <v/>
      </c>
      <c r="AS1527" s="126" t="str">
        <f t="shared" si="487"/>
        <v/>
      </c>
      <c r="AU1527" s="137" t="str">
        <f>IF(E1527="","",VLOOKUP($E1527,カレンダマスタ!$A$4:$E$381,4,FALSE))</f>
        <v/>
      </c>
      <c r="AV1527" s="137" t="str">
        <f t="shared" si="477"/>
        <v/>
      </c>
      <c r="AW1527" s="137" t="str">
        <f t="shared" si="478"/>
        <v/>
      </c>
      <c r="AX1527" s="138" t="str">
        <f t="shared" si="479"/>
        <v/>
      </c>
      <c r="AY1527" s="138" t="str">
        <f t="shared" si="480"/>
        <v/>
      </c>
      <c r="AZ1527" s="130" t="str">
        <f>IF(AX1527&amp;AW1527="勤怠未設定","×",IF(AV1527="勤怠修正","×",IF(AC1527="外注","",IF(AA1527="",IF(AY1527&lt;&gt;"","×",""),IF(VLOOKUP(AA1527,カレンダマスタ!$H$66:$I$83,2,FALSE)&lt;&gt;AY1527,"×","OK")))))</f>
        <v/>
      </c>
      <c r="BC1527" s="137" t="str">
        <f>IF(E1527="","",VLOOKUP($E1527,カレンダマスタ!$A$4:$E$381,4,FALSE))</f>
        <v/>
      </c>
      <c r="BD1527" s="126" t="str">
        <f>IF(AC1527="社員","",IF(AG1527=0,"",IF(AD1527="NSTC",IF(COUNTIF(カレンダマスタ!$Q$5:$Q$32,G1527)=1,"OK","×"),
IF(AD1527="NS本社",IF(COUNTIF(カレンダマスタ!$T$5:$T$32,G1527)=1,"OK","×"),IF(COUNTIF(カレンダマスタ!$R$5:$R$32,G1527)=1,"OK","×")))))</f>
        <v/>
      </c>
      <c r="BE1527" s="126" t="str">
        <f>IF(AC1527="社員","",IF(G1527="","",IF(R1527&lt;&gt;"","",IF(AF1527="CS","OK",IF(VLOOKUP(E1527,カレンダマスタ!$A$5:$D$381,4,FALSE)&gt;0,"",IF(OR(G1527*24&gt;10.84,H1527*24&lt;14.5)=TRUE,"×","OK"))))))</f>
        <v/>
      </c>
      <c r="BF1527" s="126" t="str">
        <f t="shared" si="473"/>
        <v/>
      </c>
      <c r="BG1527" s="126" t="str">
        <f t="shared" si="474"/>
        <v/>
      </c>
      <c r="BI1527" s="130" t="str">
        <f t="shared" si="488"/>
        <v/>
      </c>
    </row>
    <row r="1528" spans="2:61">
      <c r="B1528" s="111"/>
      <c r="C1528" s="536"/>
      <c r="D1528" s="128"/>
      <c r="E1528" s="214"/>
      <c r="F1528" s="128"/>
      <c r="G1528" s="588"/>
      <c r="H1528" s="588"/>
      <c r="I1528" s="131"/>
      <c r="J1528" s="139"/>
      <c r="K1528" s="131"/>
      <c r="L1528" s="132"/>
      <c r="M1528" s="132"/>
      <c r="N1528" s="141"/>
      <c r="O1528" s="139"/>
      <c r="P1528" s="139"/>
      <c r="Q1528" s="139"/>
      <c r="R1528" s="133"/>
      <c r="S1528" s="134"/>
      <c r="T1528" s="434" t="str">
        <f t="shared" si="482"/>
        <v/>
      </c>
      <c r="U1528" s="429"/>
      <c r="V1528" s="429" t="str">
        <f t="shared" si="483"/>
        <v/>
      </c>
      <c r="W1528" s="298"/>
      <c r="X1528" s="129" t="str">
        <f t="shared" si="489"/>
        <v/>
      </c>
      <c r="Y1528" s="129" t="str">
        <f t="shared" si="484"/>
        <v/>
      </c>
      <c r="Z1528" s="129" t="str">
        <f t="shared" si="485"/>
        <v/>
      </c>
      <c r="AA1528" s="133" t="str">
        <f t="shared" si="476"/>
        <v/>
      </c>
      <c r="AC1528" s="186" t="str">
        <f>AC1496</f>
        <v/>
      </c>
      <c r="AD1528" s="187" t="str">
        <f>AD1496</f>
        <v/>
      </c>
      <c r="AE1528" s="187" t="str">
        <f>AE1496</f>
        <v/>
      </c>
      <c r="AF1528" s="187" t="str">
        <f>AF1496</f>
        <v/>
      </c>
      <c r="AG1528" s="204">
        <f t="shared" si="486"/>
        <v>0</v>
      </c>
      <c r="AI1528" s="160" t="str">
        <f>IF(月報!G1528&lt;&gt;"",月報!G1528,"")</f>
        <v/>
      </c>
      <c r="AJ1528" s="126" t="str">
        <f>IF(月報!W1528&lt;&gt;"",月報!W1528*24,"")</f>
        <v/>
      </c>
      <c r="AK1528" s="126" t="str">
        <f>IF(月報!P1528&lt;&gt;"",月報!P1528,"")</f>
        <v/>
      </c>
      <c r="AL1528" s="126" t="str">
        <f>IF(月報!Q1528&lt;&gt;"",IF(月報!Q1528="平日残","",月報!Q1528),"")</f>
        <v/>
      </c>
      <c r="AM1528" s="126"/>
      <c r="AN1528" s="126" t="str">
        <f t="shared" si="475"/>
        <v/>
      </c>
      <c r="AO1528" s="126" t="str">
        <f>IF($E1528="","",VLOOKUP($E1528,カレンダマスタ!$A$5:$E$381,5,FALSE))</f>
        <v/>
      </c>
      <c r="AQ1528" s="196" t="str">
        <f>IF(G1528="","",IF(VLOOKUP(E1528,カレンダマスタ!$A$5:$D$381,4,FALSE)=0,"",1))</f>
        <v/>
      </c>
      <c r="AR1528" s="136" t="str">
        <f>IF($G1528="","",IF($AD1528="NSTC",INDEX(カレンダマスタ!$I$26:$O$31,MATCH($G1528,カレンダマスタ!$H$26:$H$31,1),MATCH($H1528,カレンダマスタ!$I$25:$O$25,1)),
IF($AD1528="CS本社",INDEX(カレンダマスタ!$I$36:$O$41,MATCH($G1528,カレンダマスタ!$H$36:$H$41,1),MATCH($H1528,カレンダマスタ!$I$35:$O$35,1)),
IF($AD1528="NS本社",INDEX(カレンダマスタ!$I$94:$O$99,MATCH($G1528,カレンダマスタ!$H$95:$H$100,1),MATCH($H1528,カレンダマスタ!$I$93:$O$93,1)),
IF($AD1528="ODC",INDEX(カレンダマスタ!$I$46:$O$51,MATCH($G1528,カレンダマスタ!$H$46:$H$51,1),MATCH($H1528,カレンダマスタ!$I$45:$O$45,1)),
IF($AD1528="NS東京TC",INDEX(カレンダマスタ!$I$56:$O$61,MATCH($G1528,カレンダマスタ!$H$56:$H$61,1),MATCH($H1528,カレンダマスタ!$I$55:$O$55,1)),""))))))</f>
        <v/>
      </c>
      <c r="AS1528" s="126" t="str">
        <f t="shared" si="487"/>
        <v/>
      </c>
      <c r="AU1528" s="137" t="str">
        <f>IF(E1528="","",VLOOKUP($E1528,カレンダマスタ!$A$4:$E$381,4,FALSE))</f>
        <v/>
      </c>
      <c r="AV1528" s="137" t="str">
        <f t="shared" si="477"/>
        <v/>
      </c>
      <c r="AW1528" s="137" t="str">
        <f t="shared" si="478"/>
        <v/>
      </c>
      <c r="AX1528" s="138" t="str">
        <f t="shared" si="479"/>
        <v/>
      </c>
      <c r="AY1528" s="138" t="str">
        <f t="shared" si="480"/>
        <v/>
      </c>
      <c r="AZ1528" s="130" t="str">
        <f>IF(AX1528&amp;AW1528="勤怠未設定","×",IF(AV1528="勤怠修正","×",IF(AC1528="外注","",IF(AA1528="",IF(AY1528&lt;&gt;"","×",""),IF(VLOOKUP(AA1528,カレンダマスタ!$H$66:$I$83,2,FALSE)&lt;&gt;AY1528,"×","OK")))))</f>
        <v/>
      </c>
      <c r="BC1528" s="137" t="str">
        <f>IF(E1528="","",VLOOKUP($E1528,カレンダマスタ!$A$4:$E$381,4,FALSE))</f>
        <v/>
      </c>
      <c r="BD1528" s="126" t="str">
        <f>IF(AC1528="社員","",IF(AG1528=0,"",IF(AD1528="NSTC",IF(COUNTIF(カレンダマスタ!$Q$5:$Q$32,G1528)=1,"OK","×"),
IF(AD1528="NS本社",IF(COUNTIF(カレンダマスタ!$T$5:$T$32,G1528)=1,"OK","×"),IF(COUNTIF(カレンダマスタ!$R$5:$R$32,G1528)=1,"OK","×")))))</f>
        <v/>
      </c>
      <c r="BE1528" s="126" t="str">
        <f>IF(AC1528="社員","",IF(G1528="","",IF(R1528&lt;&gt;"","",IF(AF1528="CS","OK",IF(VLOOKUP(E1528,カレンダマスタ!$A$5:$D$381,4,FALSE)&gt;0,"",IF(OR(G1528*24&gt;10.84,H1528*24&lt;14.5)=TRUE,"×","OK"))))))</f>
        <v/>
      </c>
      <c r="BF1528" s="126" t="str">
        <f t="shared" ref="BF1528:BF1591" si="490">IF(AC1528="外注",AN1528,IF(G1528="",IF(AJ1528="","","週報未入力"),IF(AJ1528="","TW未入力","")))</f>
        <v/>
      </c>
      <c r="BG1528" s="126" t="str">
        <f t="shared" si="474"/>
        <v/>
      </c>
      <c r="BI1528" s="130" t="str">
        <f t="shared" si="488"/>
        <v/>
      </c>
    </row>
    <row r="1529" spans="2:61">
      <c r="B1529" s="111"/>
      <c r="C1529" s="536"/>
      <c r="D1529" s="128"/>
      <c r="E1529" s="214"/>
      <c r="F1529" s="128"/>
      <c r="G1529" s="588"/>
      <c r="H1529" s="588"/>
      <c r="I1529" s="131"/>
      <c r="J1529" s="139"/>
      <c r="K1529" s="131"/>
      <c r="L1529" s="132"/>
      <c r="M1529" s="132"/>
      <c r="N1529" s="141"/>
      <c r="O1529" s="139"/>
      <c r="P1529" s="139"/>
      <c r="Q1529" s="139"/>
      <c r="R1529" s="133"/>
      <c r="S1529" s="134"/>
      <c r="T1529" s="434" t="str">
        <f t="shared" si="482"/>
        <v/>
      </c>
      <c r="U1529" s="429"/>
      <c r="V1529" s="429" t="str">
        <f t="shared" si="483"/>
        <v/>
      </c>
      <c r="W1529" s="298"/>
      <c r="X1529" s="129" t="str">
        <f t="shared" si="489"/>
        <v/>
      </c>
      <c r="Y1529" s="129" t="str">
        <f t="shared" si="484"/>
        <v/>
      </c>
      <c r="Z1529" s="129" t="str">
        <f t="shared" si="485"/>
        <v/>
      </c>
      <c r="AA1529" s="133" t="str">
        <f t="shared" si="476"/>
        <v/>
      </c>
      <c r="AC1529" s="186" t="str">
        <f>AC1496</f>
        <v/>
      </c>
      <c r="AD1529" s="187" t="str">
        <f>AD1496</f>
        <v/>
      </c>
      <c r="AE1529" s="187" t="str">
        <f>AE1496</f>
        <v/>
      </c>
      <c r="AF1529" s="187" t="str">
        <f>AF1496</f>
        <v/>
      </c>
      <c r="AG1529" s="204">
        <f t="shared" si="486"/>
        <v>0</v>
      </c>
      <c r="AI1529" s="160" t="str">
        <f>IF(月報!G1529&lt;&gt;"",月報!G1529,"")</f>
        <v/>
      </c>
      <c r="AJ1529" s="126" t="str">
        <f>IF(月報!W1529&lt;&gt;"",月報!W1529*24,"")</f>
        <v/>
      </c>
      <c r="AK1529" s="126" t="str">
        <f>IF(月報!P1529&lt;&gt;"",月報!P1529,"")</f>
        <v/>
      </c>
      <c r="AL1529" s="126" t="str">
        <f>IF(月報!Q1529&lt;&gt;"",IF(月報!Q1529="平日残","",月報!Q1529),"")</f>
        <v/>
      </c>
      <c r="AM1529" s="126"/>
      <c r="AN1529" s="126" t="str">
        <f t="shared" si="475"/>
        <v/>
      </c>
      <c r="AO1529" s="126" t="str">
        <f>IF($E1529="","",VLOOKUP($E1529,カレンダマスタ!$A$5:$E$381,5,FALSE))</f>
        <v/>
      </c>
      <c r="AQ1529" s="196" t="str">
        <f>IF(G1529="","",IF(VLOOKUP(E1529,カレンダマスタ!$A$5:$D$381,4,FALSE)=0,"",1))</f>
        <v/>
      </c>
      <c r="AR1529" s="136" t="str">
        <f>IF($G1529="","",IF($AD1529="NSTC",INDEX(カレンダマスタ!$I$26:$O$31,MATCH($G1529,カレンダマスタ!$H$26:$H$31,1),MATCH($H1529,カレンダマスタ!$I$25:$O$25,1)),
IF($AD1529="CS本社",INDEX(カレンダマスタ!$I$36:$O$41,MATCH($G1529,カレンダマスタ!$H$36:$H$41,1),MATCH($H1529,カレンダマスタ!$I$35:$O$35,1)),
IF($AD1529="NS本社",INDEX(カレンダマスタ!$I$94:$O$99,MATCH($G1529,カレンダマスタ!$H$95:$H$100,1),MATCH($H1529,カレンダマスタ!$I$93:$O$93,1)),
IF($AD1529="ODC",INDEX(カレンダマスタ!$I$46:$O$51,MATCH($G1529,カレンダマスタ!$H$46:$H$51,1),MATCH($H1529,カレンダマスタ!$I$45:$O$45,1)),
IF($AD1529="NS東京TC",INDEX(カレンダマスタ!$I$56:$O$61,MATCH($G1529,カレンダマスタ!$H$56:$H$61,1),MATCH($H1529,カレンダマスタ!$I$55:$O$55,1)),""))))))</f>
        <v/>
      </c>
      <c r="AS1529" s="126" t="str">
        <f t="shared" si="487"/>
        <v/>
      </c>
      <c r="AU1529" s="137" t="str">
        <f>IF(E1529="","",VLOOKUP($E1529,カレンダマスタ!$A$4:$E$381,4,FALSE))</f>
        <v/>
      </c>
      <c r="AV1529" s="137" t="str">
        <f t="shared" si="477"/>
        <v/>
      </c>
      <c r="AW1529" s="137" t="str">
        <f t="shared" si="478"/>
        <v/>
      </c>
      <c r="AX1529" s="138" t="str">
        <f t="shared" si="479"/>
        <v/>
      </c>
      <c r="AY1529" s="138" t="str">
        <f t="shared" si="480"/>
        <v/>
      </c>
      <c r="AZ1529" s="130" t="str">
        <f>IF(AX1529&amp;AW1529="勤怠未設定","×",IF(AV1529="勤怠修正","×",IF(AC1529="外注","",IF(AA1529="",IF(AY1529&lt;&gt;"","×",""),IF(VLOOKUP(AA1529,カレンダマスタ!$H$66:$I$83,2,FALSE)&lt;&gt;AY1529,"×","OK")))))</f>
        <v/>
      </c>
      <c r="BC1529" s="137" t="str">
        <f>IF(E1529="","",VLOOKUP($E1529,カレンダマスタ!$A$4:$E$381,4,FALSE))</f>
        <v/>
      </c>
      <c r="BD1529" s="126" t="str">
        <f>IF(AC1529="社員","",IF(AG1529=0,"",IF(AD1529="NSTC",IF(COUNTIF(カレンダマスタ!$Q$5:$Q$32,G1529)=1,"OK","×"),
IF(AD1529="NS本社",IF(COUNTIF(カレンダマスタ!$T$5:$T$32,G1529)=1,"OK","×"),IF(COUNTIF(カレンダマスタ!$R$5:$R$32,G1529)=1,"OK","×")))))</f>
        <v/>
      </c>
      <c r="BE1529" s="126" t="str">
        <f>IF(AC1529="社員","",IF(G1529="","",IF(R1529&lt;&gt;"","",IF(AF1529="CS","OK",IF(VLOOKUP(E1529,カレンダマスタ!$A$5:$D$381,4,FALSE)&gt;0,"",IF(OR(G1529*24&gt;10.84,H1529*24&lt;14.5)=TRUE,"×","OK"))))))</f>
        <v/>
      </c>
      <c r="BF1529" s="126" t="str">
        <f t="shared" si="490"/>
        <v/>
      </c>
      <c r="BG1529" s="126" t="str">
        <f t="shared" si="474"/>
        <v/>
      </c>
      <c r="BI1529" s="130" t="str">
        <f t="shared" si="488"/>
        <v/>
      </c>
    </row>
    <row r="1530" spans="2:61" ht="13.8" thickBot="1">
      <c r="B1530" s="161"/>
      <c r="C1530" s="538"/>
      <c r="D1530" s="162"/>
      <c r="E1530" s="215"/>
      <c r="F1530" s="162"/>
      <c r="G1530" s="590"/>
      <c r="H1530" s="590"/>
      <c r="I1530" s="164"/>
      <c r="J1530" s="165"/>
      <c r="K1530" s="164"/>
      <c r="L1530" s="166"/>
      <c r="M1530" s="166"/>
      <c r="N1530" s="167"/>
      <c r="O1530" s="165"/>
      <c r="P1530" s="165"/>
      <c r="Q1530" s="165"/>
      <c r="R1530" s="168"/>
      <c r="S1530" s="169"/>
      <c r="T1530" s="436" t="str">
        <f t="shared" si="482"/>
        <v/>
      </c>
      <c r="U1530" s="432"/>
      <c r="V1530" s="432" t="str">
        <f t="shared" si="483"/>
        <v/>
      </c>
      <c r="W1530" s="298"/>
      <c r="X1530" s="165" t="str">
        <f t="shared" si="489"/>
        <v/>
      </c>
      <c r="Y1530" s="165" t="str">
        <f t="shared" si="484"/>
        <v/>
      </c>
      <c r="Z1530" s="165" t="str">
        <f t="shared" si="485"/>
        <v/>
      </c>
      <c r="AA1530" s="168" t="str">
        <f t="shared" si="476"/>
        <v/>
      </c>
      <c r="AC1530" s="192" t="str">
        <f>AC1496</f>
        <v/>
      </c>
      <c r="AD1530" s="193" t="str">
        <f>AD1496</f>
        <v/>
      </c>
      <c r="AE1530" s="193" t="str">
        <f>AE1496</f>
        <v/>
      </c>
      <c r="AF1530" s="193" t="str">
        <f>AF1496</f>
        <v/>
      </c>
      <c r="AG1530" s="207">
        <f t="shared" si="486"/>
        <v>0</v>
      </c>
      <c r="AI1530" s="170" t="str">
        <f>IF(月報!G1530&lt;&gt;"",月報!G1530,"")</f>
        <v/>
      </c>
      <c r="AJ1530" s="171" t="str">
        <f>IF(月報!W1530&lt;&gt;"",月報!W1530*24,"")</f>
        <v/>
      </c>
      <c r="AK1530" s="171" t="str">
        <f>IF(月報!P1530&lt;&gt;"",月報!P1530,"")</f>
        <v/>
      </c>
      <c r="AL1530" s="171" t="str">
        <f>IF(月報!Q1530&lt;&gt;"",IF(月報!Q1530="平日残","",月報!Q1530),"")</f>
        <v/>
      </c>
      <c r="AM1530" s="171"/>
      <c r="AN1530" s="171" t="str">
        <f t="shared" si="475"/>
        <v/>
      </c>
      <c r="AO1530" s="171" t="str">
        <f>IF($E1530="","",VLOOKUP($E1530,カレンダマスタ!$A$5:$E$381,5,FALSE))</f>
        <v/>
      </c>
      <c r="AQ1530" s="198" t="str">
        <f>IF(G1530="","",IF(VLOOKUP(E1530,カレンダマスタ!$A$5:$D$381,4,FALSE)=0,"",1))</f>
        <v/>
      </c>
      <c r="AR1530" s="172" t="str">
        <f>IF($G1530="","",IF($AD1530="NSTC",INDEX(カレンダマスタ!$I$26:$O$31,MATCH($G1530,カレンダマスタ!$H$26:$H$31,1),MATCH($H1530,カレンダマスタ!$I$25:$O$25,1)),
IF($AD1530="CS本社",INDEX(カレンダマスタ!$I$36:$O$41,MATCH($G1530,カレンダマスタ!$H$36:$H$41,1),MATCH($H1530,カレンダマスタ!$I$35:$O$35,1)),
IF($AD1530="NS本社",INDEX(カレンダマスタ!$I$94:$O$99,MATCH($G1530,カレンダマスタ!$H$95:$H$100,1),MATCH($H1530,カレンダマスタ!$I$93:$O$93,1)),
IF($AD1530="ODC",INDEX(カレンダマスタ!$I$46:$O$51,MATCH($G1530,カレンダマスタ!$H$46:$H$51,1),MATCH($H1530,カレンダマスタ!$I$45:$O$45,1)),
IF($AD1530="NS東京TC",INDEX(カレンダマスタ!$I$56:$O$61,MATCH($G1530,カレンダマスタ!$H$56:$H$61,1),MATCH($H1530,カレンダマスタ!$I$55:$O$55,1)),""))))))</f>
        <v/>
      </c>
      <c r="AS1530" s="171" t="str">
        <f t="shared" si="487"/>
        <v/>
      </c>
      <c r="AU1530" s="173" t="str">
        <f>IF(E1530="","",VLOOKUP($E1530,カレンダマスタ!$A$4:$E$381,4,FALSE))</f>
        <v/>
      </c>
      <c r="AV1530" s="173" t="str">
        <f t="shared" si="477"/>
        <v/>
      </c>
      <c r="AW1530" s="173" t="str">
        <f t="shared" si="478"/>
        <v/>
      </c>
      <c r="AX1530" s="174" t="str">
        <f t="shared" si="479"/>
        <v/>
      </c>
      <c r="AY1530" s="174" t="str">
        <f t="shared" si="480"/>
        <v/>
      </c>
      <c r="AZ1530" s="175" t="str">
        <f>IF(AX1530&amp;AW1530="勤怠未設定","×",IF(AV1530="勤怠修正","×",IF(AC1530="外注","",IF(AA1530="",IF(AY1530&lt;&gt;"","×",""),IF(VLOOKUP(AA1530,カレンダマスタ!$H$66:$I$83,2,FALSE)&lt;&gt;AY1530,"×","OK")))))</f>
        <v/>
      </c>
      <c r="BC1530" s="173" t="str">
        <f>IF(E1530="","",VLOOKUP($E1530,カレンダマスタ!$A$4:$E$381,4,FALSE))</f>
        <v/>
      </c>
      <c r="BD1530" s="171" t="str">
        <f>IF(AC1530="社員","",IF(AG1530=0,"",IF(AD1530="NSTC",IF(COUNTIF(カレンダマスタ!$Q$5:$Q$32,G1530)=1,"OK","×"),
IF(AD1530="NS本社",IF(COUNTIF(カレンダマスタ!$T$5:$T$32,G1530)=1,"OK","×"),IF(COUNTIF(カレンダマスタ!$R$5:$R$32,G1530)=1,"OK","×")))))</f>
        <v/>
      </c>
      <c r="BE1530" s="171" t="str">
        <f>IF(AC1530="社員","",IF(G1530="","",IF(R1530&lt;&gt;"","",IF(AF1530="CS","OK",IF(VLOOKUP(E1530,カレンダマスタ!$A$5:$D$381,4,FALSE)&gt;0,"",IF(OR(G1530*24&gt;10.84,H1530*24&lt;14.5)=TRUE,"×","OK"))))))</f>
        <v/>
      </c>
      <c r="BF1530" s="171" t="str">
        <f t="shared" si="490"/>
        <v/>
      </c>
      <c r="BG1530" s="171" t="str">
        <f t="shared" si="474"/>
        <v/>
      </c>
      <c r="BI1530" s="175" t="str">
        <f t="shared" si="488"/>
        <v/>
      </c>
    </row>
    <row r="1531" spans="2:61">
      <c r="B1531" s="323"/>
      <c r="C1531" s="539"/>
      <c r="D1531" s="324"/>
      <c r="E1531" s="325"/>
      <c r="F1531" s="324"/>
      <c r="G1531" s="591"/>
      <c r="H1531" s="591"/>
      <c r="I1531" s="339"/>
      <c r="J1531" s="320"/>
      <c r="K1531" s="319"/>
      <c r="L1531" s="320"/>
      <c r="M1531" s="320"/>
      <c r="N1531" s="320"/>
      <c r="O1531" s="340"/>
      <c r="P1531" s="340"/>
      <c r="Q1531" s="340"/>
      <c r="R1531" s="327"/>
      <c r="S1531" s="328"/>
      <c r="T1531" s="341"/>
      <c r="U1531" s="342"/>
      <c r="V1531" s="342"/>
      <c r="W1531" s="298"/>
      <c r="X1531" s="326"/>
      <c r="Y1531" s="326"/>
      <c r="Z1531" s="326"/>
      <c r="AA1531" s="327" t="str">
        <f t="shared" si="476"/>
        <v/>
      </c>
      <c r="AC1531" s="541"/>
      <c r="AD1531" s="542"/>
      <c r="AE1531" s="542"/>
      <c r="AF1531" s="542"/>
      <c r="AG1531" s="543"/>
      <c r="AI1531" s="348" t="str">
        <f>IF(月報!G1531&lt;&gt;"",月報!G1531,"")</f>
        <v/>
      </c>
      <c r="AJ1531" s="349" t="str">
        <f>IF(月報!W1531&lt;&gt;"",月報!W1531*24,"")</f>
        <v/>
      </c>
      <c r="AK1531" s="349" t="str">
        <f>IF(月報!P1531&lt;&gt;"",月報!P1531,"")</f>
        <v/>
      </c>
      <c r="AL1531" s="349" t="str">
        <f>IF(月報!Q1531&lt;&gt;"",IF(月報!Q1531="平日残","",月報!Q1531),"")</f>
        <v/>
      </c>
      <c r="AM1531" s="349"/>
      <c r="AN1531" s="349" t="str">
        <f t="shared" si="475"/>
        <v/>
      </c>
      <c r="AO1531" s="349" t="str">
        <f>IF($E1531="","",VLOOKUP($E1531,カレンダマスタ!$A$5:$E$381,5,FALSE))</f>
        <v/>
      </c>
      <c r="AQ1531" s="351"/>
      <c r="AR1531" s="352"/>
      <c r="AS1531" s="349"/>
      <c r="AU1531" s="355"/>
      <c r="AV1531" s="355" t="str">
        <f t="shared" si="477"/>
        <v/>
      </c>
      <c r="AW1531" s="355" t="str">
        <f t="shared" si="478"/>
        <v/>
      </c>
      <c r="AX1531" s="356" t="str">
        <f t="shared" si="479"/>
        <v/>
      </c>
      <c r="AY1531" s="356" t="str">
        <f t="shared" si="480"/>
        <v/>
      </c>
      <c r="AZ1531" s="357" t="str">
        <f>IF(AX1531&amp;AW1531="勤怠未設定","×",IF(AV1531="勤怠修正","×",IF(AC1531="外注","",IF(AA1531="",IF(AY1531&lt;&gt;"","×",""),IF(VLOOKUP(AA1531,カレンダマスタ!$H$66:$I$83,2,FALSE)&lt;&gt;AY1531,"×","OK")))))</f>
        <v/>
      </c>
      <c r="BC1531" s="355"/>
      <c r="BD1531" s="349"/>
      <c r="BE1531" s="349"/>
      <c r="BF1531" s="349" t="str">
        <f t="shared" si="490"/>
        <v/>
      </c>
      <c r="BG1531" s="349"/>
      <c r="BI1531" s="357" t="str">
        <f t="shared" ref="BI1531:BI1540" si="491">IF(OR(AO1531="×",AS1531="×",AZ1531="×",BD1531="×",BE1531="×",BF1531="TW未入力",BF1531="週報未入力",BG1531="×"),"×","")</f>
        <v/>
      </c>
    </row>
    <row r="1532" spans="2:61">
      <c r="B1532" s="323"/>
      <c r="C1532" s="539"/>
      <c r="D1532" s="324"/>
      <c r="E1532" s="325"/>
      <c r="F1532" s="324"/>
      <c r="G1532" s="591"/>
      <c r="H1532" s="591"/>
      <c r="I1532" s="339"/>
      <c r="J1532" s="320"/>
      <c r="K1532" s="319"/>
      <c r="L1532" s="320"/>
      <c r="M1532" s="320"/>
      <c r="N1532" s="320"/>
      <c r="O1532" s="340"/>
      <c r="P1532" s="340"/>
      <c r="Q1532" s="340"/>
      <c r="R1532" s="327"/>
      <c r="S1532" s="328"/>
      <c r="T1532" s="341"/>
      <c r="U1532" s="342"/>
      <c r="V1532" s="342"/>
      <c r="W1532" s="298"/>
      <c r="X1532" s="326"/>
      <c r="Y1532" s="326"/>
      <c r="Z1532" s="326"/>
      <c r="AA1532" s="327" t="str">
        <f t="shared" si="476"/>
        <v/>
      </c>
      <c r="AC1532" s="544"/>
      <c r="AD1532" s="545"/>
      <c r="AE1532" s="545"/>
      <c r="AF1532" s="545"/>
      <c r="AG1532" s="546"/>
      <c r="AI1532" s="348" t="str">
        <f>IF(月報!G1532&lt;&gt;"",月報!G1532,"")</f>
        <v/>
      </c>
      <c r="AJ1532" s="349" t="str">
        <f>IF(月報!W1532&lt;&gt;"",月報!W1532*24,"")</f>
        <v/>
      </c>
      <c r="AK1532" s="349" t="str">
        <f>IF(月報!P1532&lt;&gt;"",月報!P1532,"")</f>
        <v/>
      </c>
      <c r="AL1532" s="349" t="str">
        <f>IF(月報!Q1532&lt;&gt;"",IF(月報!Q1532="平日残","",月報!Q1532),"")</f>
        <v/>
      </c>
      <c r="AM1532" s="349"/>
      <c r="AN1532" s="349" t="str">
        <f t="shared" si="475"/>
        <v/>
      </c>
      <c r="AO1532" s="349" t="str">
        <f>IF($E1532="","",VLOOKUP($E1532,カレンダマスタ!$A$5:$E$381,5,FALSE))</f>
        <v/>
      </c>
      <c r="AQ1532" s="351"/>
      <c r="AR1532" s="352"/>
      <c r="AS1532" s="349"/>
      <c r="AU1532" s="355"/>
      <c r="AV1532" s="355" t="str">
        <f t="shared" si="477"/>
        <v/>
      </c>
      <c r="AW1532" s="355" t="str">
        <f t="shared" si="478"/>
        <v/>
      </c>
      <c r="AX1532" s="356" t="str">
        <f t="shared" si="479"/>
        <v/>
      </c>
      <c r="AY1532" s="356" t="str">
        <f t="shared" si="480"/>
        <v/>
      </c>
      <c r="AZ1532" s="357" t="str">
        <f>IF(AX1532&amp;AW1532="勤怠未設定","×",IF(AV1532="勤怠修正","×",IF(AC1532="外注","",IF(AA1532="",IF(AY1532&lt;&gt;"","×",""),IF(VLOOKUP(AA1532,カレンダマスタ!$H$66:$I$83,2,FALSE)&lt;&gt;AY1532,"×","OK")))))</f>
        <v/>
      </c>
      <c r="BC1532" s="355"/>
      <c r="BD1532" s="349"/>
      <c r="BE1532" s="349"/>
      <c r="BF1532" s="349" t="str">
        <f t="shared" si="490"/>
        <v/>
      </c>
      <c r="BG1532" s="349"/>
      <c r="BI1532" s="357" t="str">
        <f t="shared" si="491"/>
        <v/>
      </c>
    </row>
    <row r="1533" spans="2:61">
      <c r="B1533" s="323"/>
      <c r="C1533" s="539"/>
      <c r="D1533" s="324"/>
      <c r="E1533" s="325"/>
      <c r="F1533" s="324"/>
      <c r="G1533" s="591"/>
      <c r="H1533" s="591"/>
      <c r="I1533" s="339"/>
      <c r="J1533" s="320"/>
      <c r="K1533" s="319"/>
      <c r="L1533" s="320"/>
      <c r="M1533" s="320"/>
      <c r="N1533" s="320"/>
      <c r="O1533" s="340"/>
      <c r="P1533" s="340"/>
      <c r="Q1533" s="340"/>
      <c r="R1533" s="327"/>
      <c r="S1533" s="328"/>
      <c r="T1533" s="341"/>
      <c r="U1533" s="342"/>
      <c r="V1533" s="342"/>
      <c r="W1533" s="298"/>
      <c r="X1533" s="326"/>
      <c r="Y1533" s="326"/>
      <c r="Z1533" s="326"/>
      <c r="AA1533" s="327" t="str">
        <f t="shared" si="476"/>
        <v/>
      </c>
      <c r="AC1533" s="544"/>
      <c r="AD1533" s="545"/>
      <c r="AE1533" s="545"/>
      <c r="AF1533" s="545"/>
      <c r="AG1533" s="546"/>
      <c r="AI1533" s="348" t="str">
        <f>IF(月報!G1533&lt;&gt;"",月報!G1533,"")</f>
        <v/>
      </c>
      <c r="AJ1533" s="349" t="str">
        <f>IF(月報!W1533&lt;&gt;"",月報!W1533*24,"")</f>
        <v/>
      </c>
      <c r="AK1533" s="349" t="str">
        <f>IF(月報!P1533&lt;&gt;"",月報!P1533,"")</f>
        <v/>
      </c>
      <c r="AL1533" s="349" t="str">
        <f>IF(月報!Q1533&lt;&gt;"",IF(月報!Q1533="平日残","",月報!Q1533),"")</f>
        <v/>
      </c>
      <c r="AM1533" s="349"/>
      <c r="AN1533" s="349" t="str">
        <f t="shared" si="475"/>
        <v/>
      </c>
      <c r="AO1533" s="349" t="str">
        <f>IF($E1533="","",VLOOKUP($E1533,カレンダマスタ!$A$5:$E$381,5,FALSE))</f>
        <v/>
      </c>
      <c r="AQ1533" s="351"/>
      <c r="AR1533" s="352"/>
      <c r="AS1533" s="349"/>
      <c r="AU1533" s="355"/>
      <c r="AV1533" s="355" t="str">
        <f t="shared" si="477"/>
        <v/>
      </c>
      <c r="AW1533" s="355" t="str">
        <f t="shared" si="478"/>
        <v/>
      </c>
      <c r="AX1533" s="356" t="str">
        <f t="shared" si="479"/>
        <v/>
      </c>
      <c r="AY1533" s="356" t="str">
        <f t="shared" si="480"/>
        <v/>
      </c>
      <c r="AZ1533" s="357" t="str">
        <f>IF(AX1533&amp;AW1533="勤怠未設定","×",IF(AV1533="勤怠修正","×",IF(AC1533="外注","",IF(AA1533="",IF(AY1533&lt;&gt;"","×",""),IF(VLOOKUP(AA1533,カレンダマスタ!$H$66:$I$83,2,FALSE)&lt;&gt;AY1533,"×","OK")))))</f>
        <v/>
      </c>
      <c r="BC1533" s="355"/>
      <c r="BD1533" s="349"/>
      <c r="BE1533" s="349"/>
      <c r="BF1533" s="349" t="str">
        <f t="shared" si="490"/>
        <v/>
      </c>
      <c r="BG1533" s="349"/>
      <c r="BI1533" s="357" t="str">
        <f t="shared" si="491"/>
        <v/>
      </c>
    </row>
    <row r="1534" spans="2:61">
      <c r="B1534" s="323"/>
      <c r="C1534" s="539"/>
      <c r="D1534" s="324"/>
      <c r="E1534" s="325"/>
      <c r="F1534" s="324"/>
      <c r="G1534" s="591"/>
      <c r="H1534" s="591"/>
      <c r="I1534" s="339"/>
      <c r="J1534" s="320"/>
      <c r="K1534" s="319"/>
      <c r="L1534" s="320"/>
      <c r="M1534" s="320"/>
      <c r="N1534" s="320"/>
      <c r="O1534" s="340"/>
      <c r="P1534" s="340"/>
      <c r="Q1534" s="340"/>
      <c r="R1534" s="327"/>
      <c r="S1534" s="328"/>
      <c r="T1534" s="341"/>
      <c r="U1534" s="342"/>
      <c r="V1534" s="342"/>
      <c r="W1534" s="298"/>
      <c r="X1534" s="326"/>
      <c r="Y1534" s="326"/>
      <c r="Z1534" s="326"/>
      <c r="AA1534" s="327" t="str">
        <f t="shared" si="476"/>
        <v/>
      </c>
      <c r="AC1534" s="544"/>
      <c r="AD1534" s="545"/>
      <c r="AE1534" s="545"/>
      <c r="AF1534" s="545"/>
      <c r="AG1534" s="546"/>
      <c r="AI1534" s="348" t="str">
        <f>IF(月報!G1534&lt;&gt;"",月報!G1534,"")</f>
        <v/>
      </c>
      <c r="AJ1534" s="349" t="str">
        <f>IF(月報!W1534&lt;&gt;"",月報!W1534*24,"")</f>
        <v/>
      </c>
      <c r="AK1534" s="349" t="str">
        <f>IF(月報!P1534&lt;&gt;"",月報!P1534,"")</f>
        <v/>
      </c>
      <c r="AL1534" s="349" t="str">
        <f>IF(月報!Q1534&lt;&gt;"",IF(月報!Q1534="平日残","",月報!Q1534),"")</f>
        <v/>
      </c>
      <c r="AM1534" s="349"/>
      <c r="AN1534" s="349" t="str">
        <f t="shared" si="475"/>
        <v/>
      </c>
      <c r="AO1534" s="349" t="str">
        <f>IF($E1534="","",VLOOKUP($E1534,カレンダマスタ!$A$5:$E$381,5,FALSE))</f>
        <v/>
      </c>
      <c r="AQ1534" s="351"/>
      <c r="AR1534" s="352"/>
      <c r="AS1534" s="349"/>
      <c r="AU1534" s="355"/>
      <c r="AV1534" s="355" t="str">
        <f t="shared" si="477"/>
        <v/>
      </c>
      <c r="AW1534" s="355" t="str">
        <f t="shared" si="478"/>
        <v/>
      </c>
      <c r="AX1534" s="356" t="str">
        <f t="shared" si="479"/>
        <v/>
      </c>
      <c r="AY1534" s="356" t="str">
        <f t="shared" si="480"/>
        <v/>
      </c>
      <c r="AZ1534" s="357" t="str">
        <f>IF(AX1534&amp;AW1534="勤怠未設定","×",IF(AV1534="勤怠修正","×",IF(AC1534="外注","",IF(AA1534="",IF(AY1534&lt;&gt;"","×",""),IF(VLOOKUP(AA1534,カレンダマスタ!$H$66:$I$83,2,FALSE)&lt;&gt;AY1534,"×","OK")))))</f>
        <v/>
      </c>
      <c r="BC1534" s="355"/>
      <c r="BD1534" s="349"/>
      <c r="BE1534" s="349"/>
      <c r="BF1534" s="349" t="str">
        <f t="shared" si="490"/>
        <v/>
      </c>
      <c r="BG1534" s="349"/>
      <c r="BI1534" s="357" t="str">
        <f t="shared" si="491"/>
        <v/>
      </c>
    </row>
    <row r="1535" spans="2:61">
      <c r="B1535" s="323"/>
      <c r="C1535" s="539"/>
      <c r="D1535" s="324"/>
      <c r="E1535" s="325"/>
      <c r="F1535" s="324"/>
      <c r="G1535" s="591"/>
      <c r="H1535" s="591"/>
      <c r="I1535" s="339"/>
      <c r="J1535" s="320"/>
      <c r="K1535" s="319"/>
      <c r="L1535" s="320"/>
      <c r="M1535" s="320"/>
      <c r="N1535" s="320"/>
      <c r="O1535" s="340"/>
      <c r="P1535" s="340"/>
      <c r="Q1535" s="340"/>
      <c r="R1535" s="327"/>
      <c r="S1535" s="328"/>
      <c r="T1535" s="341"/>
      <c r="U1535" s="342"/>
      <c r="V1535" s="342"/>
      <c r="W1535" s="298"/>
      <c r="X1535" s="326"/>
      <c r="Y1535" s="326"/>
      <c r="Z1535" s="326"/>
      <c r="AA1535" s="327" t="str">
        <f t="shared" si="476"/>
        <v/>
      </c>
      <c r="AC1535" s="544"/>
      <c r="AD1535" s="545"/>
      <c r="AE1535" s="545"/>
      <c r="AF1535" s="545"/>
      <c r="AG1535" s="546"/>
      <c r="AI1535" s="348" t="str">
        <f>IF(月報!G1535&lt;&gt;"",月報!G1535,"")</f>
        <v/>
      </c>
      <c r="AJ1535" s="349" t="str">
        <f>IF(月報!W1535&lt;&gt;"",月報!W1535*24,"")</f>
        <v/>
      </c>
      <c r="AK1535" s="349" t="str">
        <f>IF(月報!P1535&lt;&gt;"",月報!P1535,"")</f>
        <v/>
      </c>
      <c r="AL1535" s="349" t="str">
        <f>IF(月報!Q1535&lt;&gt;"",IF(月報!Q1535="平日残","",月報!Q1535),"")</f>
        <v/>
      </c>
      <c r="AM1535" s="349"/>
      <c r="AN1535" s="349" t="str">
        <f t="shared" si="475"/>
        <v/>
      </c>
      <c r="AO1535" s="349" t="str">
        <f>IF($E1535="","",VLOOKUP($E1535,カレンダマスタ!$A$5:$E$381,5,FALSE))</f>
        <v/>
      </c>
      <c r="AQ1535" s="351"/>
      <c r="AR1535" s="352"/>
      <c r="AS1535" s="349"/>
      <c r="AU1535" s="355"/>
      <c r="AV1535" s="355" t="str">
        <f t="shared" si="477"/>
        <v/>
      </c>
      <c r="AW1535" s="355" t="str">
        <f t="shared" si="478"/>
        <v/>
      </c>
      <c r="AX1535" s="356" t="str">
        <f t="shared" si="479"/>
        <v/>
      </c>
      <c r="AY1535" s="356" t="str">
        <f t="shared" si="480"/>
        <v/>
      </c>
      <c r="AZ1535" s="357" t="str">
        <f>IF(AX1535&amp;AW1535="勤怠未設定","×",IF(AV1535="勤怠修正","×",IF(AC1535="外注","",IF(AA1535="",IF(AY1535&lt;&gt;"","×",""),IF(VLOOKUP(AA1535,カレンダマスタ!$H$66:$I$83,2,FALSE)&lt;&gt;AY1535,"×","OK")))))</f>
        <v/>
      </c>
      <c r="BC1535" s="355"/>
      <c r="BD1535" s="349"/>
      <c r="BE1535" s="349"/>
      <c r="BF1535" s="349" t="str">
        <f t="shared" si="490"/>
        <v/>
      </c>
      <c r="BG1535" s="349"/>
      <c r="BI1535" s="357" t="str">
        <f t="shared" si="491"/>
        <v/>
      </c>
    </row>
    <row r="1536" spans="2:61">
      <c r="B1536" s="323"/>
      <c r="C1536" s="539"/>
      <c r="D1536" s="324"/>
      <c r="E1536" s="325"/>
      <c r="F1536" s="324"/>
      <c r="G1536" s="591"/>
      <c r="H1536" s="591"/>
      <c r="I1536" s="339"/>
      <c r="J1536" s="320"/>
      <c r="K1536" s="319"/>
      <c r="L1536" s="320"/>
      <c r="M1536" s="320"/>
      <c r="N1536" s="320"/>
      <c r="O1536" s="340"/>
      <c r="P1536" s="340"/>
      <c r="Q1536" s="340"/>
      <c r="R1536" s="327"/>
      <c r="S1536" s="328"/>
      <c r="T1536" s="341"/>
      <c r="U1536" s="342"/>
      <c r="V1536" s="342"/>
      <c r="W1536" s="298"/>
      <c r="X1536" s="326"/>
      <c r="Y1536" s="326"/>
      <c r="Z1536" s="326"/>
      <c r="AA1536" s="327" t="str">
        <f t="shared" si="476"/>
        <v/>
      </c>
      <c r="AC1536" s="544"/>
      <c r="AD1536" s="545"/>
      <c r="AE1536" s="545"/>
      <c r="AF1536" s="545"/>
      <c r="AG1536" s="546"/>
      <c r="AI1536" s="348" t="str">
        <f>IF(月報!G1536&lt;&gt;"",月報!G1536,"")</f>
        <v/>
      </c>
      <c r="AJ1536" s="349" t="str">
        <f>IF(月報!W1536&lt;&gt;"",月報!W1536*24,"")</f>
        <v/>
      </c>
      <c r="AK1536" s="349" t="str">
        <f>IF(月報!P1536&lt;&gt;"",月報!P1536,"")</f>
        <v/>
      </c>
      <c r="AL1536" s="349" t="str">
        <f>IF(月報!Q1536&lt;&gt;"",IF(月報!Q1536="平日残","",月報!Q1536),"")</f>
        <v/>
      </c>
      <c r="AM1536" s="349"/>
      <c r="AN1536" s="349" t="str">
        <f t="shared" si="475"/>
        <v/>
      </c>
      <c r="AO1536" s="349" t="str">
        <f>IF($E1536="","",VLOOKUP($E1536,カレンダマスタ!$A$5:$E$381,5,FALSE))</f>
        <v/>
      </c>
      <c r="AQ1536" s="351"/>
      <c r="AR1536" s="352"/>
      <c r="AS1536" s="349"/>
      <c r="AU1536" s="355"/>
      <c r="AV1536" s="355" t="str">
        <f t="shared" si="477"/>
        <v/>
      </c>
      <c r="AW1536" s="355" t="str">
        <f t="shared" si="478"/>
        <v/>
      </c>
      <c r="AX1536" s="356" t="str">
        <f t="shared" si="479"/>
        <v/>
      </c>
      <c r="AY1536" s="356" t="str">
        <f t="shared" si="480"/>
        <v/>
      </c>
      <c r="AZ1536" s="357" t="str">
        <f>IF(AX1536&amp;AW1536="勤怠未設定","×",IF(AV1536="勤怠修正","×",IF(AC1536="外注","",IF(AA1536="",IF(AY1536&lt;&gt;"","×",""),IF(VLOOKUP(AA1536,カレンダマスタ!$H$66:$I$83,2,FALSE)&lt;&gt;AY1536,"×","OK")))))</f>
        <v/>
      </c>
      <c r="BC1536" s="355"/>
      <c r="BD1536" s="349"/>
      <c r="BE1536" s="349"/>
      <c r="BF1536" s="349" t="str">
        <f t="shared" si="490"/>
        <v/>
      </c>
      <c r="BG1536" s="349"/>
      <c r="BI1536" s="357" t="str">
        <f t="shared" si="491"/>
        <v/>
      </c>
    </row>
    <row r="1537" spans="2:61">
      <c r="B1537" s="323"/>
      <c r="C1537" s="539"/>
      <c r="D1537" s="324"/>
      <c r="E1537" s="325"/>
      <c r="F1537" s="324"/>
      <c r="G1537" s="591"/>
      <c r="H1537" s="591"/>
      <c r="I1537" s="339"/>
      <c r="J1537" s="320"/>
      <c r="K1537" s="319"/>
      <c r="L1537" s="320"/>
      <c r="M1537" s="320"/>
      <c r="N1537" s="320"/>
      <c r="O1537" s="340"/>
      <c r="P1537" s="340"/>
      <c r="Q1537" s="340"/>
      <c r="R1537" s="327"/>
      <c r="S1537" s="328"/>
      <c r="T1537" s="341"/>
      <c r="U1537" s="342"/>
      <c r="V1537" s="342"/>
      <c r="W1537" s="298"/>
      <c r="X1537" s="326"/>
      <c r="Y1537" s="326"/>
      <c r="Z1537" s="326"/>
      <c r="AA1537" s="327" t="str">
        <f t="shared" si="476"/>
        <v/>
      </c>
      <c r="AC1537" s="544"/>
      <c r="AD1537" s="545"/>
      <c r="AE1537" s="545"/>
      <c r="AF1537" s="545"/>
      <c r="AG1537" s="546"/>
      <c r="AI1537" s="348" t="str">
        <f>IF(月報!G1537&lt;&gt;"",月報!G1537,"")</f>
        <v/>
      </c>
      <c r="AJ1537" s="349" t="str">
        <f>IF(月報!W1537&lt;&gt;"",月報!W1537*24,"")</f>
        <v/>
      </c>
      <c r="AK1537" s="349" t="str">
        <f>IF(月報!P1537&lt;&gt;"",月報!P1537,"")</f>
        <v/>
      </c>
      <c r="AL1537" s="349" t="str">
        <f>IF(月報!Q1537&lt;&gt;"",IF(月報!Q1537="平日残","",月報!Q1537),"")</f>
        <v/>
      </c>
      <c r="AM1537" s="349"/>
      <c r="AN1537" s="349" t="str">
        <f t="shared" si="475"/>
        <v/>
      </c>
      <c r="AO1537" s="349" t="str">
        <f>IF($E1537="","",VLOOKUP($E1537,カレンダマスタ!$A$5:$E$381,5,FALSE))</f>
        <v/>
      </c>
      <c r="AQ1537" s="351"/>
      <c r="AR1537" s="352"/>
      <c r="AS1537" s="349"/>
      <c r="AU1537" s="355"/>
      <c r="AV1537" s="355" t="str">
        <f t="shared" si="477"/>
        <v/>
      </c>
      <c r="AW1537" s="355" t="str">
        <f t="shared" si="478"/>
        <v/>
      </c>
      <c r="AX1537" s="356" t="str">
        <f t="shared" si="479"/>
        <v/>
      </c>
      <c r="AY1537" s="356" t="str">
        <f t="shared" si="480"/>
        <v/>
      </c>
      <c r="AZ1537" s="357" t="str">
        <f>IF(AX1537&amp;AW1537="勤怠未設定","×",IF(AV1537="勤怠修正","×",IF(AC1537="外注","",IF(AA1537="",IF(AY1537&lt;&gt;"","×",""),IF(VLOOKUP(AA1537,カレンダマスタ!$H$66:$I$83,2,FALSE)&lt;&gt;AY1537,"×","OK")))))</f>
        <v/>
      </c>
      <c r="BC1537" s="355"/>
      <c r="BD1537" s="349"/>
      <c r="BE1537" s="349"/>
      <c r="BF1537" s="349" t="str">
        <f t="shared" si="490"/>
        <v/>
      </c>
      <c r="BG1537" s="349"/>
      <c r="BI1537" s="357" t="str">
        <f t="shared" si="491"/>
        <v/>
      </c>
    </row>
    <row r="1538" spans="2:61">
      <c r="B1538" s="323"/>
      <c r="C1538" s="539"/>
      <c r="D1538" s="324"/>
      <c r="E1538" s="325"/>
      <c r="F1538" s="324"/>
      <c r="G1538" s="591"/>
      <c r="H1538" s="591"/>
      <c r="I1538" s="339"/>
      <c r="J1538" s="320"/>
      <c r="K1538" s="319"/>
      <c r="L1538" s="320"/>
      <c r="M1538" s="320"/>
      <c r="N1538" s="320"/>
      <c r="O1538" s="340"/>
      <c r="P1538" s="340"/>
      <c r="Q1538" s="340"/>
      <c r="R1538" s="327"/>
      <c r="S1538" s="328"/>
      <c r="T1538" s="341"/>
      <c r="U1538" s="342"/>
      <c r="V1538" s="342"/>
      <c r="W1538" s="298"/>
      <c r="X1538" s="326"/>
      <c r="Y1538" s="326"/>
      <c r="Z1538" s="326"/>
      <c r="AA1538" s="327" t="str">
        <f t="shared" si="476"/>
        <v/>
      </c>
      <c r="AC1538" s="544"/>
      <c r="AD1538" s="545"/>
      <c r="AE1538" s="545"/>
      <c r="AF1538" s="545"/>
      <c r="AG1538" s="546"/>
      <c r="AI1538" s="348" t="str">
        <f>IF(月報!G1538&lt;&gt;"",月報!G1538,"")</f>
        <v/>
      </c>
      <c r="AJ1538" s="349" t="str">
        <f>IF(月報!W1538&lt;&gt;"",月報!W1538*24,"")</f>
        <v/>
      </c>
      <c r="AK1538" s="349" t="str">
        <f>IF(月報!P1538&lt;&gt;"",月報!P1538,"")</f>
        <v/>
      </c>
      <c r="AL1538" s="349" t="str">
        <f>IF(月報!Q1538&lt;&gt;"",IF(月報!Q1538="平日残","",月報!Q1538),"")</f>
        <v/>
      </c>
      <c r="AM1538" s="349"/>
      <c r="AN1538" s="349" t="str">
        <f t="shared" si="475"/>
        <v/>
      </c>
      <c r="AO1538" s="349" t="str">
        <f>IF($E1538="","",VLOOKUP($E1538,カレンダマスタ!$A$5:$E$381,5,FALSE))</f>
        <v/>
      </c>
      <c r="AQ1538" s="351"/>
      <c r="AR1538" s="352"/>
      <c r="AS1538" s="349"/>
      <c r="AU1538" s="355"/>
      <c r="AV1538" s="355" t="str">
        <f t="shared" si="477"/>
        <v/>
      </c>
      <c r="AW1538" s="355" t="str">
        <f t="shared" si="478"/>
        <v/>
      </c>
      <c r="AX1538" s="356" t="str">
        <f t="shared" si="479"/>
        <v/>
      </c>
      <c r="AY1538" s="356" t="str">
        <f t="shared" si="480"/>
        <v/>
      </c>
      <c r="AZ1538" s="357" t="str">
        <f>IF(AX1538&amp;AW1538="勤怠未設定","×",IF(AV1538="勤怠修正","×",IF(AC1538="外注","",IF(AA1538="",IF(AY1538&lt;&gt;"","×",""),IF(VLOOKUP(AA1538,カレンダマスタ!$H$66:$I$83,2,FALSE)&lt;&gt;AY1538,"×","OK")))))</f>
        <v/>
      </c>
      <c r="BC1538" s="355"/>
      <c r="BD1538" s="349"/>
      <c r="BE1538" s="349"/>
      <c r="BF1538" s="349" t="str">
        <f t="shared" si="490"/>
        <v/>
      </c>
      <c r="BG1538" s="349"/>
      <c r="BI1538" s="357" t="str">
        <f t="shared" si="491"/>
        <v/>
      </c>
    </row>
    <row r="1539" spans="2:61">
      <c r="B1539" s="323"/>
      <c r="C1539" s="539"/>
      <c r="D1539" s="324"/>
      <c r="E1539" s="325"/>
      <c r="F1539" s="324"/>
      <c r="G1539" s="591"/>
      <c r="H1539" s="591"/>
      <c r="I1539" s="339"/>
      <c r="J1539" s="320"/>
      <c r="K1539" s="319"/>
      <c r="L1539" s="320"/>
      <c r="M1539" s="320"/>
      <c r="N1539" s="320"/>
      <c r="O1539" s="340"/>
      <c r="P1539" s="340"/>
      <c r="Q1539" s="340"/>
      <c r="R1539" s="327"/>
      <c r="S1539" s="328"/>
      <c r="T1539" s="341"/>
      <c r="U1539" s="342"/>
      <c r="V1539" s="342"/>
      <c r="W1539" s="298"/>
      <c r="X1539" s="326"/>
      <c r="Y1539" s="326"/>
      <c r="Z1539" s="326"/>
      <c r="AA1539" s="327" t="str">
        <f t="shared" si="476"/>
        <v/>
      </c>
      <c r="AC1539" s="544"/>
      <c r="AD1539" s="545"/>
      <c r="AE1539" s="545"/>
      <c r="AF1539" s="545"/>
      <c r="AG1539" s="546"/>
      <c r="AI1539" s="348" t="str">
        <f>IF(月報!G1539&lt;&gt;"",月報!G1539,"")</f>
        <v/>
      </c>
      <c r="AJ1539" s="349" t="str">
        <f>IF(月報!W1539&lt;&gt;"",月報!W1539*24,"")</f>
        <v/>
      </c>
      <c r="AK1539" s="349" t="str">
        <f>IF(月報!P1539&lt;&gt;"",月報!P1539,"")</f>
        <v/>
      </c>
      <c r="AL1539" s="349" t="str">
        <f>IF(月報!Q1539&lt;&gt;"",IF(月報!Q1539="平日残","",月報!Q1539),"")</f>
        <v/>
      </c>
      <c r="AM1539" s="349"/>
      <c r="AN1539" s="349" t="str">
        <f t="shared" si="475"/>
        <v/>
      </c>
      <c r="AO1539" s="349" t="str">
        <f>IF($E1539="","",VLOOKUP($E1539,カレンダマスタ!$A$5:$E$381,5,FALSE))</f>
        <v/>
      </c>
      <c r="AQ1539" s="351"/>
      <c r="AR1539" s="352"/>
      <c r="AS1539" s="349"/>
      <c r="AU1539" s="355"/>
      <c r="AV1539" s="355" t="str">
        <f t="shared" si="477"/>
        <v/>
      </c>
      <c r="AW1539" s="355" t="str">
        <f t="shared" si="478"/>
        <v/>
      </c>
      <c r="AX1539" s="356" t="str">
        <f t="shared" si="479"/>
        <v/>
      </c>
      <c r="AY1539" s="356" t="str">
        <f t="shared" si="480"/>
        <v/>
      </c>
      <c r="AZ1539" s="357" t="str">
        <f>IF(AX1539&amp;AW1539="勤怠未設定","×",IF(AV1539="勤怠修正","×",IF(AC1539="外注","",IF(AA1539="",IF(AY1539&lt;&gt;"","×",""),IF(VLOOKUP(AA1539,カレンダマスタ!$H$66:$I$83,2,FALSE)&lt;&gt;AY1539,"×","OK")))))</f>
        <v/>
      </c>
      <c r="BC1539" s="355"/>
      <c r="BD1539" s="349"/>
      <c r="BE1539" s="349"/>
      <c r="BF1539" s="349" t="str">
        <f t="shared" si="490"/>
        <v/>
      </c>
      <c r="BG1539" s="349"/>
      <c r="BI1539" s="357" t="str">
        <f t="shared" si="491"/>
        <v/>
      </c>
    </row>
    <row r="1540" spans="2:61" ht="13.8" thickBot="1">
      <c r="B1540" s="329"/>
      <c r="C1540" s="540"/>
      <c r="D1540" s="330"/>
      <c r="E1540" s="331"/>
      <c r="F1540" s="330"/>
      <c r="G1540" s="592"/>
      <c r="H1540" s="592"/>
      <c r="I1540" s="343"/>
      <c r="J1540" s="322"/>
      <c r="K1540" s="321"/>
      <c r="L1540" s="322"/>
      <c r="M1540" s="322"/>
      <c r="N1540" s="322"/>
      <c r="O1540" s="344"/>
      <c r="P1540" s="344"/>
      <c r="Q1540" s="344"/>
      <c r="R1540" s="333"/>
      <c r="S1540" s="334"/>
      <c r="T1540" s="345"/>
      <c r="U1540" s="346"/>
      <c r="V1540" s="346"/>
      <c r="W1540" s="298"/>
      <c r="X1540" s="332"/>
      <c r="Y1540" s="332"/>
      <c r="Z1540" s="332"/>
      <c r="AA1540" s="333" t="str">
        <f t="shared" si="476"/>
        <v/>
      </c>
      <c r="AC1540" s="547"/>
      <c r="AD1540" s="548"/>
      <c r="AE1540" s="548"/>
      <c r="AF1540" s="548"/>
      <c r="AG1540" s="549"/>
      <c r="AI1540" s="348" t="str">
        <f>IF(月報!G1540&lt;&gt;"",月報!G1540,"")</f>
        <v/>
      </c>
      <c r="AJ1540" s="350" t="str">
        <f>IF(月報!W1540&lt;&gt;"",月報!W1540*24,"")</f>
        <v/>
      </c>
      <c r="AK1540" s="350" t="str">
        <f>IF(月報!P1540&lt;&gt;"",月報!P1540,"")</f>
        <v/>
      </c>
      <c r="AL1540" s="350" t="str">
        <f>IF(月報!Q1540&lt;&gt;"",IF(月報!Q1540="平日残","",月報!Q1540),"")</f>
        <v/>
      </c>
      <c r="AM1540" s="350"/>
      <c r="AN1540" s="350" t="str">
        <f t="shared" si="475"/>
        <v/>
      </c>
      <c r="AO1540" s="350" t="str">
        <f>IF($E1540="","",VLOOKUP($E1540,カレンダマスタ!$A$5:$E$381,5,FALSE))</f>
        <v/>
      </c>
      <c r="AP1540" s="347"/>
      <c r="AQ1540" s="353"/>
      <c r="AR1540" s="354"/>
      <c r="AS1540" s="350"/>
      <c r="AT1540" s="347"/>
      <c r="AU1540" s="358"/>
      <c r="AV1540" s="358" t="str">
        <f t="shared" si="477"/>
        <v/>
      </c>
      <c r="AW1540" s="358" t="str">
        <f t="shared" si="478"/>
        <v/>
      </c>
      <c r="AX1540" s="359" t="str">
        <f t="shared" si="479"/>
        <v/>
      </c>
      <c r="AY1540" s="359" t="str">
        <f t="shared" si="480"/>
        <v/>
      </c>
      <c r="AZ1540" s="360" t="str">
        <f>IF(AX1540&amp;AW1540="勤怠未設定","×",IF(AV1540="勤怠修正","×",IF(AC1540="外注","",IF(AA1540="",IF(AY1540&lt;&gt;"","×",""),IF(VLOOKUP(AA1540,カレンダマスタ!$H$66:$I$83,2,FALSE)&lt;&gt;AY1540,"×","OK")))))</f>
        <v/>
      </c>
      <c r="BC1540" s="358"/>
      <c r="BD1540" s="350"/>
      <c r="BE1540" s="350"/>
      <c r="BF1540" s="350" t="str">
        <f t="shared" si="490"/>
        <v/>
      </c>
      <c r="BG1540" s="350"/>
      <c r="BI1540" s="360" t="str">
        <f t="shared" si="491"/>
        <v/>
      </c>
    </row>
    <row r="1541" spans="2:61">
      <c r="B1541" s="176">
        <f>B1496+1</f>
        <v>34</v>
      </c>
      <c r="C1541" s="535"/>
      <c r="D1541" s="112"/>
      <c r="E1541" s="582"/>
      <c r="F1541" s="112"/>
      <c r="G1541" s="587"/>
      <c r="H1541" s="587"/>
      <c r="I1541" s="114"/>
      <c r="J1541" s="118"/>
      <c r="K1541" s="115"/>
      <c r="L1541" s="116"/>
      <c r="M1541" s="116"/>
      <c r="N1541" s="117"/>
      <c r="O1541" s="118"/>
      <c r="P1541" s="118"/>
      <c r="Q1541" s="118"/>
      <c r="R1541" s="119"/>
      <c r="S1541" s="120"/>
      <c r="T1541" s="433" t="str">
        <f t="shared" ref="T1541:T1575" si="492">IF(J1541&lt;&gt;"",J1541,"")</f>
        <v/>
      </c>
      <c r="U1541" s="428">
        <f>SUM(T1541:T1547)</f>
        <v>0</v>
      </c>
      <c r="V1541" s="428" t="str">
        <f t="shared" ref="V1541:V1575" si="493">IF(AC1541="外注",IF(AND(BC1541&lt;1,ROUND((H1541*24),1)=13),"外注2半",IF(AND(BC1541&lt;1,ROUND((G1541*24),1)=13.7),"外注1半",IF(AND(BC1541&lt;1,G1541=""),"外注休暇",""))),"")</f>
        <v/>
      </c>
      <c r="W1541" s="298"/>
      <c r="X1541" s="113" t="str">
        <f>IF(O1541&lt;&gt;"",O1541/24,"")</f>
        <v/>
      </c>
      <c r="Y1541" s="113" t="str">
        <f t="shared" ref="Y1541:Y1575" si="494">IF(P1541&lt;&gt;"",P1541/24,"")</f>
        <v/>
      </c>
      <c r="Z1541" s="113" t="str">
        <f t="shared" ref="Z1541:Z1575" si="495">IF(Q1541&lt;&gt;"",Q1541/24,"")</f>
        <v/>
      </c>
      <c r="AA1541" s="119" t="str">
        <f t="shared" si="476"/>
        <v/>
      </c>
      <c r="AC1541" s="183" t="str">
        <f>IF(C1541&lt;&gt;"",VLOOKUP(C1541,設定シート!$D$10:$N$109,11,FALSE),"")</f>
        <v/>
      </c>
      <c r="AD1541" s="184" t="str">
        <f>IF(C1541&lt;&gt;"",VLOOKUP(C1541,設定シート!$D$10:$H$109,5,FALSE),"")</f>
        <v/>
      </c>
      <c r="AE1541" s="185" t="str">
        <f>IF(C1541&lt;&gt;"",VLOOKUP(C1541,設定シート!$D$10:$L$109,9,FALSE),"")</f>
        <v/>
      </c>
      <c r="AF1541" s="184" t="str">
        <f>IF($AD1541="","",IF(LEFT($AD1541,2)="NS","NS","CS"))</f>
        <v/>
      </c>
      <c r="AG1541" s="203">
        <f t="shared" ref="AG1541:AG1575" si="496">IF(OR(R1541="有給休暇",G1541=""),0,IF(AQ1541=1,0,1))</f>
        <v>0</v>
      </c>
      <c r="AI1541" s="121" t="str">
        <f>IF(月報!G1541&lt;&gt;"",月報!G1541,"")</f>
        <v/>
      </c>
      <c r="AJ1541" s="122" t="str">
        <f>IF(月報!W1541&lt;&gt;"",月報!W1541*24,"")</f>
        <v/>
      </c>
      <c r="AK1541" s="122" t="str">
        <f>IF(月報!P1541&lt;&gt;"",月報!P1541,"")</f>
        <v/>
      </c>
      <c r="AL1541" s="122" t="str">
        <f>IF(月報!Q1541&lt;&gt;"",IF(月報!Q1541="平日残","",月報!Q1541),"")</f>
        <v/>
      </c>
      <c r="AM1541" s="122"/>
      <c r="AN1541" s="122" t="str">
        <f t="shared" si="475"/>
        <v/>
      </c>
      <c r="AO1541" s="122" t="str">
        <f>IF($E1541="","",VLOOKUP($E1541,カレンダマスタ!$A$5:$E$381,5,FALSE))</f>
        <v/>
      </c>
      <c r="AQ1541" s="195" t="str">
        <f>IF(G1541="","",IF(VLOOKUP(E1541,カレンダマスタ!$A$5:$D$381,4,FALSE)=0,"",1))</f>
        <v/>
      </c>
      <c r="AR1541" s="123" t="str">
        <f>IF($G1541="","",IF($AD1541="NSTC",INDEX(カレンダマスタ!$I$26:$O$31,MATCH($G1541,カレンダマスタ!$H$26:$H$31,1),MATCH($H1541,カレンダマスタ!$I$25:$O$25,1)),
IF($AD1541="CS本社",INDEX(カレンダマスタ!$I$36:$O$41,MATCH($G1541,カレンダマスタ!$H$36:$H$41,1),MATCH($H1541,カレンダマスタ!$I$35:$O$35,1)),
IF($AD1541="NS本社",INDEX(カレンダマスタ!$I$94:$O$99,MATCH($G1541,カレンダマスタ!$H$95:$H$100,1),MATCH($H1541,カレンダマスタ!$I$93:$O$93,1)),
IF($AD1541="ODC",INDEX(カレンダマスタ!$I$46:$O$51,MATCH($G1541,カレンダマスタ!$H$46:$H$51,1),MATCH($H1541,カレンダマスタ!$I$45:$O$45,1)),
IF($AD1541="NS東京TC",INDEX(カレンダマスタ!$I$56:$O$61,MATCH($G1541,カレンダマスタ!$H$56:$H$61,1),MATCH($H1541,カレンダマスタ!$I$55:$O$55,1)),""))))))</f>
        <v/>
      </c>
      <c r="AS1541" s="122" t="str">
        <f t="shared" ref="AS1541:AS1575" si="497">IF(AC1541="社員","",IF(R1541="有給休暇","",IF(AND(AF1541="CS",AQ1541=1)=TRUE,"OK",IF(AR1541&lt;&gt;"",IF(TIMEVALUE(MID(I1541,1,10))=AR1541,"OK","×"),""))))</f>
        <v/>
      </c>
      <c r="AU1541" s="124" t="str">
        <f>IF(E1541="","",VLOOKUP($E1541,カレンダマスタ!$A$4:$E$381,4,FALSE))</f>
        <v/>
      </c>
      <c r="AV1541" s="124" t="str">
        <f t="shared" si="477"/>
        <v/>
      </c>
      <c r="AW1541" s="124" t="str">
        <f t="shared" si="478"/>
        <v/>
      </c>
      <c r="AX1541" s="125" t="str">
        <f t="shared" si="479"/>
        <v/>
      </c>
      <c r="AY1541" s="125" t="str">
        <f t="shared" si="480"/>
        <v/>
      </c>
      <c r="AZ1541" s="114" t="str">
        <f>IF(AX1541&amp;AW1541="勤怠未設定","×",IF(AV1541="勤怠修正","×",IF(AC1541="外注","",IF(AA1541="",IF(AY1541&lt;&gt;"","×",""),IF(VLOOKUP(AA1541,カレンダマスタ!$H$66:$I$83,2,FALSE)&lt;&gt;AY1541,"×","OK")))))</f>
        <v/>
      </c>
      <c r="BC1541" s="124" t="str">
        <f>IF(E1541="","",VLOOKUP($E1541,カレンダマスタ!$A$4:$E$381,4,FALSE))</f>
        <v/>
      </c>
      <c r="BD1541" s="122" t="str">
        <f>IF(AC1541="社員","",IF(AG1541=0,"",IF(AD1541="NSTC",IF(COUNTIF(カレンダマスタ!$Q$5:$Q$32,G1541)=1,"OK","×"),
IF(AD1541="NS本社",IF(COUNTIF(カレンダマスタ!$T$5:$T$32,G1541)=1,"OK","×"),IF(COUNTIF(カレンダマスタ!$R$5:$R$32,G1541)=1,"OK","×")))))</f>
        <v/>
      </c>
      <c r="BE1541" s="122" t="str">
        <f>IF(AC1541="社員","",IF(G1541="","",IF(R1541&lt;&gt;"","",IF(AF1541="CS","OK",IF(VLOOKUP(E1541,カレンダマスタ!$A$5:$D$381,4,FALSE)&gt;0,"",IF(OR(G1541*24&gt;10.84,H1541*24&lt;14.5)=TRUE,"×","OK"))))))</f>
        <v/>
      </c>
      <c r="BF1541" s="122" t="str">
        <f t="shared" si="490"/>
        <v/>
      </c>
      <c r="BG1541" s="127" t="str">
        <f t="shared" ref="BG1541:BG1604" si="498">IF(AE1541="派遣","",IF(G1541="","",IF(R1541="有給休暇","",IF(S1541="","×","OK"))))</f>
        <v/>
      </c>
      <c r="BI1541" s="114" t="str">
        <f t="shared" ref="BI1541:BI1575" si="499">IF(OR(AO1541="×",AS1541="×",AZ1541="×",BE1541="×",BF1541="TW未入力",BF1541="週報未入力",BG1541="×"),"×","")</f>
        <v/>
      </c>
    </row>
    <row r="1542" spans="2:61">
      <c r="B1542" s="111"/>
      <c r="C1542" s="536"/>
      <c r="D1542" s="128"/>
      <c r="E1542" s="583"/>
      <c r="F1542" s="128"/>
      <c r="G1542" s="588"/>
      <c r="H1542" s="588"/>
      <c r="I1542" s="130"/>
      <c r="J1542" s="139"/>
      <c r="K1542" s="131"/>
      <c r="L1542" s="132"/>
      <c r="M1542" s="132"/>
      <c r="N1542" s="141"/>
      <c r="O1542" s="139"/>
      <c r="P1542" s="139"/>
      <c r="Q1542" s="139"/>
      <c r="R1542" s="133"/>
      <c r="S1542" s="134"/>
      <c r="T1542" s="434" t="str">
        <f t="shared" si="492"/>
        <v/>
      </c>
      <c r="U1542" s="429"/>
      <c r="V1542" s="429" t="str">
        <f t="shared" si="493"/>
        <v/>
      </c>
      <c r="W1542" s="298"/>
      <c r="X1542" s="129" t="str">
        <f t="shared" ref="X1542:X1575" si="500">IF(O1542&lt;&gt;"",O1542/24,"")</f>
        <v/>
      </c>
      <c r="Y1542" s="129" t="str">
        <f t="shared" si="494"/>
        <v/>
      </c>
      <c r="Z1542" s="129" t="str">
        <f t="shared" si="495"/>
        <v/>
      </c>
      <c r="AA1542" s="133" t="str">
        <f t="shared" si="476"/>
        <v/>
      </c>
      <c r="AC1542" s="186" t="str">
        <f>AC1541</f>
        <v/>
      </c>
      <c r="AD1542" s="186" t="str">
        <f>AD1541</f>
        <v/>
      </c>
      <c r="AE1542" s="186" t="str">
        <f>AE1541</f>
        <v/>
      </c>
      <c r="AF1542" s="186" t="str">
        <f>AF1541</f>
        <v/>
      </c>
      <c r="AG1542" s="204">
        <f t="shared" si="496"/>
        <v>0</v>
      </c>
      <c r="AI1542" s="135" t="str">
        <f>IF(月報!G1542&lt;&gt;"",月報!G1542,"")</f>
        <v/>
      </c>
      <c r="AJ1542" s="126" t="str">
        <f>IF(月報!W1542&lt;&gt;"",月報!W1542*24,"")</f>
        <v/>
      </c>
      <c r="AK1542" s="126" t="str">
        <f>IF(月報!P1542&lt;&gt;"",月報!P1542,"")</f>
        <v/>
      </c>
      <c r="AL1542" s="126" t="str">
        <f>IF(月報!Q1542&lt;&gt;"",IF(月報!Q1542="平日残","",月報!Q1542),"")</f>
        <v/>
      </c>
      <c r="AM1542" s="126"/>
      <c r="AN1542" s="126" t="str">
        <f t="shared" si="475"/>
        <v/>
      </c>
      <c r="AO1542" s="126" t="str">
        <f>IF($E1542="","",VLOOKUP($E1542,カレンダマスタ!$A$5:$E$381,5,FALSE))</f>
        <v/>
      </c>
      <c r="AQ1542" s="196" t="str">
        <f>IF(G1542="","",IF(VLOOKUP(E1542,カレンダマスタ!$A$5:$D$381,4,FALSE)=0,"",1))</f>
        <v/>
      </c>
      <c r="AR1542" s="136" t="str">
        <f>IF($G1542="","",IF($AD1542="NSTC",INDEX(カレンダマスタ!$I$26:$O$31,MATCH($G1542,カレンダマスタ!$H$26:$H$31,1),MATCH($H1542,カレンダマスタ!$I$25:$O$25,1)),
IF($AD1542="CS本社",INDEX(カレンダマスタ!$I$36:$O$41,MATCH($G1542,カレンダマスタ!$H$36:$H$41,1),MATCH($H1542,カレンダマスタ!$I$35:$O$35,1)),
IF($AD1542="NS本社",INDEX(カレンダマスタ!$I$94:$O$99,MATCH($G1542,カレンダマスタ!$H$95:$H$100,1),MATCH($H1542,カレンダマスタ!$I$93:$O$93,1)),
IF($AD1542="ODC",INDEX(カレンダマスタ!$I$46:$O$51,MATCH($G1542,カレンダマスタ!$H$46:$H$51,1),MATCH($H1542,カレンダマスタ!$I$45:$O$45,1)),
IF($AD1542="NS東京TC",INDEX(カレンダマスタ!$I$56:$O$61,MATCH($G1542,カレンダマスタ!$H$56:$H$61,1),MATCH($H1542,カレンダマスタ!$I$55:$O$55,1)),""))))))</f>
        <v/>
      </c>
      <c r="AS1542" s="126" t="str">
        <f t="shared" si="497"/>
        <v/>
      </c>
      <c r="AU1542" s="137" t="str">
        <f>IF(E1542="","",VLOOKUP($E1542,カレンダマスタ!$A$4:$E$381,4,FALSE))</f>
        <v/>
      </c>
      <c r="AV1542" s="137" t="str">
        <f t="shared" si="477"/>
        <v/>
      </c>
      <c r="AW1542" s="137" t="str">
        <f t="shared" si="478"/>
        <v/>
      </c>
      <c r="AX1542" s="138" t="str">
        <f t="shared" si="479"/>
        <v/>
      </c>
      <c r="AY1542" s="138" t="str">
        <f t="shared" si="480"/>
        <v/>
      </c>
      <c r="AZ1542" s="130" t="str">
        <f>IF(AX1542&amp;AW1542="勤怠未設定","×",IF(AV1542="勤怠修正","×",IF(AC1542="外注","",IF(AA1542="",IF(AY1542&lt;&gt;"","×",""),IF(VLOOKUP(AA1542,カレンダマスタ!$H$66:$I$83,2,FALSE)&lt;&gt;AY1542,"×","OK")))))</f>
        <v/>
      </c>
      <c r="BC1542" s="137" t="str">
        <f>IF(E1542="","",VLOOKUP($E1542,カレンダマスタ!$A$4:$E$381,4,FALSE))</f>
        <v/>
      </c>
      <c r="BD1542" s="126" t="str">
        <f>IF(AC1542="社員","",IF(AG1542=0,"",IF(AD1542="NSTC",IF(COUNTIF(カレンダマスタ!$Q$5:$Q$32,G1542)=1,"OK","×"),
IF(AD1542="NS本社",IF(COUNTIF(カレンダマスタ!$T$5:$T$32,G1542)=1,"OK","×"),IF(COUNTIF(カレンダマスタ!$R$5:$R$32,G1542)=1,"OK","×")))))</f>
        <v/>
      </c>
      <c r="BE1542" s="126" t="str">
        <f>IF(AC1542="社員","",IF(G1542="","",IF(R1542&lt;&gt;"","",IF(AF1542="CS","OK",IF(VLOOKUP(E1542,カレンダマスタ!$A$5:$D$381,4,FALSE)&gt;0,"",IF(OR(G1542*24&gt;10.84,H1542*24&lt;14.5)=TRUE,"×","OK"))))))</f>
        <v/>
      </c>
      <c r="BF1542" s="126" t="str">
        <f t="shared" si="490"/>
        <v/>
      </c>
      <c r="BG1542" s="126" t="str">
        <f t="shared" si="498"/>
        <v/>
      </c>
      <c r="BI1542" s="130" t="str">
        <f t="shared" si="499"/>
        <v/>
      </c>
    </row>
    <row r="1543" spans="2:61">
      <c r="B1543" s="111"/>
      <c r="C1543" s="536"/>
      <c r="D1543" s="128"/>
      <c r="E1543" s="583"/>
      <c r="F1543" s="128"/>
      <c r="G1543" s="588"/>
      <c r="H1543" s="588"/>
      <c r="I1543" s="130"/>
      <c r="J1543" s="139"/>
      <c r="K1543" s="131"/>
      <c r="L1543" s="132"/>
      <c r="M1543" s="132"/>
      <c r="N1543" s="141"/>
      <c r="O1543" s="139"/>
      <c r="P1543" s="139"/>
      <c r="Q1543" s="139"/>
      <c r="R1543" s="133"/>
      <c r="S1543" s="134"/>
      <c r="T1543" s="434" t="str">
        <f t="shared" si="492"/>
        <v/>
      </c>
      <c r="U1543" s="429"/>
      <c r="V1543" s="429" t="str">
        <f t="shared" si="493"/>
        <v/>
      </c>
      <c r="W1543" s="298"/>
      <c r="X1543" s="129" t="str">
        <f t="shared" si="500"/>
        <v/>
      </c>
      <c r="Y1543" s="129" t="str">
        <f t="shared" si="494"/>
        <v/>
      </c>
      <c r="Z1543" s="129" t="str">
        <f t="shared" si="495"/>
        <v/>
      </c>
      <c r="AA1543" s="133" t="str">
        <f t="shared" si="476"/>
        <v/>
      </c>
      <c r="AC1543" s="186" t="str">
        <f>AC1541</f>
        <v/>
      </c>
      <c r="AD1543" s="187" t="str">
        <f>AD1541</f>
        <v/>
      </c>
      <c r="AE1543" s="187" t="str">
        <f>AE1541</f>
        <v/>
      </c>
      <c r="AF1543" s="187" t="str">
        <f>AF1541</f>
        <v/>
      </c>
      <c r="AG1543" s="204">
        <f t="shared" si="496"/>
        <v>0</v>
      </c>
      <c r="AI1543" s="135" t="str">
        <f>IF(月報!G1543&lt;&gt;"",月報!G1543,"")</f>
        <v/>
      </c>
      <c r="AJ1543" s="126" t="str">
        <f>IF(月報!W1543&lt;&gt;"",月報!W1543*24,"")</f>
        <v/>
      </c>
      <c r="AK1543" s="126" t="str">
        <f>IF(月報!P1543&lt;&gt;"",月報!P1543,"")</f>
        <v/>
      </c>
      <c r="AL1543" s="126" t="str">
        <f>IF(月報!Q1543&lt;&gt;"",IF(月報!Q1543="平日残","",月報!Q1543),"")</f>
        <v/>
      </c>
      <c r="AM1543" s="126"/>
      <c r="AN1543" s="126" t="str">
        <f t="shared" si="475"/>
        <v/>
      </c>
      <c r="AO1543" s="126" t="str">
        <f>IF($E1543="","",VLOOKUP($E1543,カレンダマスタ!$A$5:$E$381,5,FALSE))</f>
        <v/>
      </c>
      <c r="AQ1543" s="196" t="str">
        <f>IF(G1543="","",IF(VLOOKUP(E1543,カレンダマスタ!$A$5:$D$381,4,FALSE)=0,"",1))</f>
        <v/>
      </c>
      <c r="AR1543" s="136" t="str">
        <f>IF($G1543="","",IF($AD1543="NSTC",INDEX(カレンダマスタ!$I$26:$O$31,MATCH($G1543,カレンダマスタ!$H$26:$H$31,1),MATCH($H1543,カレンダマスタ!$I$25:$O$25,1)),
IF($AD1543="CS本社",INDEX(カレンダマスタ!$I$36:$O$41,MATCH($G1543,カレンダマスタ!$H$36:$H$41,1),MATCH($H1543,カレンダマスタ!$I$35:$O$35,1)),
IF($AD1543="NS本社",INDEX(カレンダマスタ!$I$94:$O$99,MATCH($G1543,カレンダマスタ!$H$95:$H$100,1),MATCH($H1543,カレンダマスタ!$I$93:$O$93,1)),
IF($AD1543="ODC",INDEX(カレンダマスタ!$I$46:$O$51,MATCH($G1543,カレンダマスタ!$H$46:$H$51,1),MATCH($H1543,カレンダマスタ!$I$45:$O$45,1)),
IF($AD1543="NS東京TC",INDEX(カレンダマスタ!$I$56:$O$61,MATCH($G1543,カレンダマスタ!$H$56:$H$61,1),MATCH($H1543,カレンダマスタ!$I$55:$O$55,1)),""))))))</f>
        <v/>
      </c>
      <c r="AS1543" s="126" t="str">
        <f t="shared" si="497"/>
        <v/>
      </c>
      <c r="AU1543" s="137" t="str">
        <f>IF(E1543="","",VLOOKUP($E1543,カレンダマスタ!$A$4:$E$381,4,FALSE))</f>
        <v/>
      </c>
      <c r="AV1543" s="137" t="str">
        <f t="shared" si="477"/>
        <v/>
      </c>
      <c r="AW1543" s="137" t="str">
        <f t="shared" si="478"/>
        <v/>
      </c>
      <c r="AX1543" s="138" t="str">
        <f t="shared" si="479"/>
        <v/>
      </c>
      <c r="AY1543" s="138" t="str">
        <f t="shared" si="480"/>
        <v/>
      </c>
      <c r="AZ1543" s="130" t="str">
        <f>IF(AX1543&amp;AW1543="勤怠未設定","×",IF(AV1543="勤怠修正","×",IF(AC1543="外注","",IF(AA1543="",IF(AY1543&lt;&gt;"","×",""),IF(VLOOKUP(AA1543,カレンダマスタ!$H$66:$I$83,2,FALSE)&lt;&gt;AY1543,"×","OK")))))</f>
        <v/>
      </c>
      <c r="BC1543" s="137" t="str">
        <f>IF(E1543="","",VLOOKUP($E1543,カレンダマスタ!$A$4:$E$381,4,FALSE))</f>
        <v/>
      </c>
      <c r="BD1543" s="126" t="str">
        <f>IF(AC1543="社員","",IF(AG1543=0,"",IF(AD1543="NSTC",IF(COUNTIF(カレンダマスタ!$Q$5:$Q$32,G1543)=1,"OK","×"),
IF(AD1543="NS本社",IF(COUNTIF(カレンダマスタ!$T$5:$T$32,G1543)=1,"OK","×"),IF(COUNTIF(カレンダマスタ!$R$5:$R$32,G1543)=1,"OK","×")))))</f>
        <v/>
      </c>
      <c r="BE1543" s="126" t="str">
        <f>IF(AC1543="社員","",IF(G1543="","",IF(R1543&lt;&gt;"","",IF(AF1543="CS","OK",IF(VLOOKUP(E1543,カレンダマスタ!$A$5:$D$381,4,FALSE)&gt;0,"",IF(OR(G1543*24&gt;10.84,H1543*24&lt;14.5)=TRUE,"×","OK"))))))</f>
        <v/>
      </c>
      <c r="BF1543" s="126" t="str">
        <f t="shared" si="490"/>
        <v/>
      </c>
      <c r="BG1543" s="126" t="str">
        <f t="shared" si="498"/>
        <v/>
      </c>
      <c r="BI1543" s="130" t="str">
        <f t="shared" si="499"/>
        <v/>
      </c>
    </row>
    <row r="1544" spans="2:61">
      <c r="B1544" s="111"/>
      <c r="C1544" s="536"/>
      <c r="D1544" s="128"/>
      <c r="E1544" s="583"/>
      <c r="F1544" s="128"/>
      <c r="G1544" s="588"/>
      <c r="H1544" s="588"/>
      <c r="I1544" s="130"/>
      <c r="J1544" s="139"/>
      <c r="K1544" s="131"/>
      <c r="L1544" s="132"/>
      <c r="M1544" s="132"/>
      <c r="N1544" s="141"/>
      <c r="O1544" s="139"/>
      <c r="P1544" s="139"/>
      <c r="Q1544" s="139"/>
      <c r="R1544" s="133"/>
      <c r="S1544" s="134"/>
      <c r="T1544" s="434" t="str">
        <f t="shared" si="492"/>
        <v/>
      </c>
      <c r="U1544" s="429"/>
      <c r="V1544" s="429" t="str">
        <f t="shared" si="493"/>
        <v/>
      </c>
      <c r="W1544" s="298"/>
      <c r="X1544" s="129" t="str">
        <f t="shared" si="500"/>
        <v/>
      </c>
      <c r="Y1544" s="129" t="str">
        <f t="shared" si="494"/>
        <v/>
      </c>
      <c r="Z1544" s="129" t="str">
        <f t="shared" si="495"/>
        <v/>
      </c>
      <c r="AA1544" s="133" t="str">
        <f t="shared" si="476"/>
        <v/>
      </c>
      <c r="AC1544" s="186" t="str">
        <f>AC1541</f>
        <v/>
      </c>
      <c r="AD1544" s="187" t="str">
        <f>AD1541</f>
        <v/>
      </c>
      <c r="AE1544" s="187" t="str">
        <f>AE1541</f>
        <v/>
      </c>
      <c r="AF1544" s="187" t="str">
        <f>AF1541</f>
        <v/>
      </c>
      <c r="AG1544" s="204">
        <f t="shared" si="496"/>
        <v>0</v>
      </c>
      <c r="AI1544" s="140" t="str">
        <f>IF(月報!G1544&lt;&gt;"",月報!G1544,"")</f>
        <v/>
      </c>
      <c r="AJ1544" s="126" t="str">
        <f>IF(月報!W1544&lt;&gt;"",月報!W1544*24,"")</f>
        <v/>
      </c>
      <c r="AK1544" s="126" t="str">
        <f>IF(月報!P1544&lt;&gt;"",月報!P1544,"")</f>
        <v/>
      </c>
      <c r="AL1544" s="126" t="str">
        <f>IF(月報!Q1544&lt;&gt;"",IF(月報!Q1544="平日残","",月報!Q1544),"")</f>
        <v/>
      </c>
      <c r="AM1544" s="126"/>
      <c r="AN1544" s="126" t="str">
        <f t="shared" si="475"/>
        <v/>
      </c>
      <c r="AO1544" s="126" t="str">
        <f>IF($E1544="","",VLOOKUP($E1544,カレンダマスタ!$A$5:$E$381,5,FALSE))</f>
        <v/>
      </c>
      <c r="AQ1544" s="196" t="str">
        <f>IF(G1544="","",IF(VLOOKUP(E1544,カレンダマスタ!$A$5:$D$381,4,FALSE)=0,"",1))</f>
        <v/>
      </c>
      <c r="AR1544" s="136" t="str">
        <f>IF($G1544="","",IF($AD1544="NSTC",INDEX(カレンダマスタ!$I$26:$O$31,MATCH($G1544,カレンダマスタ!$H$26:$H$31,1),MATCH($H1544,カレンダマスタ!$I$25:$O$25,1)),
IF($AD1544="CS本社",INDEX(カレンダマスタ!$I$36:$O$41,MATCH($G1544,カレンダマスタ!$H$36:$H$41,1),MATCH($H1544,カレンダマスタ!$I$35:$O$35,1)),
IF($AD1544="NS本社",INDEX(カレンダマスタ!$I$94:$O$99,MATCH($G1544,カレンダマスタ!$H$95:$H$100,1),MATCH($H1544,カレンダマスタ!$I$93:$O$93,1)),
IF($AD1544="ODC",INDEX(カレンダマスタ!$I$46:$O$51,MATCH($G1544,カレンダマスタ!$H$46:$H$51,1),MATCH($H1544,カレンダマスタ!$I$45:$O$45,1)),
IF($AD1544="NS東京TC",INDEX(カレンダマスタ!$I$56:$O$61,MATCH($G1544,カレンダマスタ!$H$56:$H$61,1),MATCH($H1544,カレンダマスタ!$I$55:$O$55,1)),""))))))</f>
        <v/>
      </c>
      <c r="AS1544" s="126" t="str">
        <f t="shared" si="497"/>
        <v/>
      </c>
      <c r="AU1544" s="137" t="str">
        <f>IF(E1544="","",VLOOKUP($E1544,カレンダマスタ!$A$4:$E$381,4,FALSE))</f>
        <v/>
      </c>
      <c r="AV1544" s="137" t="str">
        <f t="shared" si="477"/>
        <v/>
      </c>
      <c r="AW1544" s="137" t="str">
        <f t="shared" si="478"/>
        <v/>
      </c>
      <c r="AX1544" s="138" t="str">
        <f t="shared" si="479"/>
        <v/>
      </c>
      <c r="AY1544" s="138" t="str">
        <f t="shared" si="480"/>
        <v/>
      </c>
      <c r="AZ1544" s="130" t="str">
        <f>IF(AX1544&amp;AW1544="勤怠未設定","×",IF(AV1544="勤怠修正","×",IF(AC1544="外注","",IF(AA1544="",IF(AY1544&lt;&gt;"","×",""),IF(VLOOKUP(AA1544,カレンダマスタ!$H$66:$I$83,2,FALSE)&lt;&gt;AY1544,"×","OK")))))</f>
        <v/>
      </c>
      <c r="BC1544" s="137" t="str">
        <f>IF(E1544="","",VLOOKUP($E1544,カレンダマスタ!$A$4:$E$381,4,FALSE))</f>
        <v/>
      </c>
      <c r="BD1544" s="126" t="str">
        <f>IF(AC1544="社員","",IF(AG1544=0,"",IF(AD1544="NSTC",IF(COUNTIF(カレンダマスタ!$Q$5:$Q$32,G1544)=1,"OK","×"),
IF(AD1544="NS本社",IF(COUNTIF(カレンダマスタ!$T$5:$T$32,G1544)=1,"OK","×"),IF(COUNTIF(カレンダマスタ!$R$5:$R$32,G1544)=1,"OK","×")))))</f>
        <v/>
      </c>
      <c r="BE1544" s="126" t="str">
        <f>IF(AC1544="社員","",IF(G1544="","",IF(R1544&lt;&gt;"","",IF(AF1544="CS","OK",IF(VLOOKUP(E1544,カレンダマスタ!$A$5:$D$381,4,FALSE)&gt;0,"",IF(OR(G1544*24&gt;10.84,H1544*24&lt;14.5)=TRUE,"×","OK"))))))</f>
        <v/>
      </c>
      <c r="BF1544" s="126" t="str">
        <f t="shared" si="490"/>
        <v/>
      </c>
      <c r="BG1544" s="126" t="str">
        <f t="shared" si="498"/>
        <v/>
      </c>
      <c r="BI1544" s="130" t="str">
        <f t="shared" si="499"/>
        <v/>
      </c>
    </row>
    <row r="1545" spans="2:61">
      <c r="B1545" s="111"/>
      <c r="C1545" s="536"/>
      <c r="D1545" s="128"/>
      <c r="E1545" s="583"/>
      <c r="F1545" s="128"/>
      <c r="G1545" s="588"/>
      <c r="H1545" s="588"/>
      <c r="I1545" s="130"/>
      <c r="J1545" s="139"/>
      <c r="K1545" s="131"/>
      <c r="L1545" s="132"/>
      <c r="M1545" s="132"/>
      <c r="N1545" s="141"/>
      <c r="O1545" s="139"/>
      <c r="P1545" s="139"/>
      <c r="Q1545" s="139"/>
      <c r="R1545" s="133"/>
      <c r="S1545" s="134"/>
      <c r="T1545" s="434" t="str">
        <f t="shared" si="492"/>
        <v/>
      </c>
      <c r="U1545" s="429"/>
      <c r="V1545" s="429" t="str">
        <f t="shared" si="493"/>
        <v/>
      </c>
      <c r="W1545" s="298"/>
      <c r="X1545" s="129" t="str">
        <f t="shared" si="500"/>
        <v/>
      </c>
      <c r="Y1545" s="129" t="str">
        <f t="shared" si="494"/>
        <v/>
      </c>
      <c r="Z1545" s="129" t="str">
        <f t="shared" si="495"/>
        <v/>
      </c>
      <c r="AA1545" s="133" t="str">
        <f t="shared" si="476"/>
        <v/>
      </c>
      <c r="AC1545" s="186" t="str">
        <f>AC1541</f>
        <v/>
      </c>
      <c r="AD1545" s="187" t="str">
        <f>AD1541</f>
        <v/>
      </c>
      <c r="AE1545" s="187" t="str">
        <f>AE1541</f>
        <v/>
      </c>
      <c r="AF1545" s="187" t="str">
        <f>AF1541</f>
        <v/>
      </c>
      <c r="AG1545" s="204">
        <f t="shared" si="496"/>
        <v>0</v>
      </c>
      <c r="AI1545" s="140" t="str">
        <f>IF(月報!G1545&lt;&gt;"",月報!G1545,"")</f>
        <v/>
      </c>
      <c r="AJ1545" s="126" t="str">
        <f>IF(月報!W1545&lt;&gt;"",月報!W1545*24,"")</f>
        <v/>
      </c>
      <c r="AK1545" s="126" t="str">
        <f>IF(月報!P1545&lt;&gt;"",月報!P1545,"")</f>
        <v/>
      </c>
      <c r="AL1545" s="126" t="str">
        <f>IF(月報!Q1545&lt;&gt;"",IF(月報!Q1545="平日残","",月報!Q1545),"")</f>
        <v/>
      </c>
      <c r="AM1545" s="126"/>
      <c r="AN1545" s="126" t="str">
        <f t="shared" si="475"/>
        <v/>
      </c>
      <c r="AO1545" s="126" t="str">
        <f>IF($E1545="","",VLOOKUP($E1545,カレンダマスタ!$A$5:$E$381,5,FALSE))</f>
        <v/>
      </c>
      <c r="AQ1545" s="196" t="str">
        <f>IF(G1545="","",IF(VLOOKUP(E1545,カレンダマスタ!$A$5:$D$381,4,FALSE)=0,"",1))</f>
        <v/>
      </c>
      <c r="AR1545" s="136" t="str">
        <f>IF($G1545="","",IF($AD1545="NSTC",INDEX(カレンダマスタ!$I$26:$O$31,MATCH($G1545,カレンダマスタ!$H$26:$H$31,1),MATCH($H1545,カレンダマスタ!$I$25:$O$25,1)),
IF($AD1545="CS本社",INDEX(カレンダマスタ!$I$36:$O$41,MATCH($G1545,カレンダマスタ!$H$36:$H$41,1),MATCH($H1545,カレンダマスタ!$I$35:$O$35,1)),
IF($AD1545="NS本社",INDEX(カレンダマスタ!$I$94:$O$99,MATCH($G1545,カレンダマスタ!$H$95:$H$100,1),MATCH($H1545,カレンダマスタ!$I$93:$O$93,1)),
IF($AD1545="ODC",INDEX(カレンダマスタ!$I$46:$O$51,MATCH($G1545,カレンダマスタ!$H$46:$H$51,1),MATCH($H1545,カレンダマスタ!$I$45:$O$45,1)),
IF($AD1545="NS東京TC",INDEX(カレンダマスタ!$I$56:$O$61,MATCH($G1545,カレンダマスタ!$H$56:$H$61,1),MATCH($H1545,カレンダマスタ!$I$55:$O$55,1)),""))))))</f>
        <v/>
      </c>
      <c r="AS1545" s="126" t="str">
        <f t="shared" si="497"/>
        <v/>
      </c>
      <c r="AU1545" s="137" t="str">
        <f>IF(E1545="","",VLOOKUP($E1545,カレンダマスタ!$A$4:$E$381,4,FALSE))</f>
        <v/>
      </c>
      <c r="AV1545" s="137" t="str">
        <f t="shared" si="477"/>
        <v/>
      </c>
      <c r="AW1545" s="137" t="str">
        <f t="shared" si="478"/>
        <v/>
      </c>
      <c r="AX1545" s="138" t="str">
        <f t="shared" si="479"/>
        <v/>
      </c>
      <c r="AY1545" s="138" t="str">
        <f t="shared" si="480"/>
        <v/>
      </c>
      <c r="AZ1545" s="130" t="str">
        <f>IF(AX1545&amp;AW1545="勤怠未設定","×",IF(AV1545="勤怠修正","×",IF(AC1545="外注","",IF(AA1545="",IF(AY1545&lt;&gt;"","×",""),IF(VLOOKUP(AA1545,カレンダマスタ!$H$66:$I$83,2,FALSE)&lt;&gt;AY1545,"×","OK")))))</f>
        <v/>
      </c>
      <c r="BC1545" s="137" t="str">
        <f>IF(E1545="","",VLOOKUP($E1545,カレンダマスタ!$A$4:$E$381,4,FALSE))</f>
        <v/>
      </c>
      <c r="BD1545" s="126" t="str">
        <f>IF(AC1545="社員","",IF(AG1545=0,"",IF(AD1545="NSTC",IF(COUNTIF(カレンダマスタ!$Q$5:$Q$32,G1545)=1,"OK","×"),
IF(AD1545="NS本社",IF(COUNTIF(カレンダマスタ!$T$5:$T$32,G1545)=1,"OK","×"),IF(COUNTIF(カレンダマスタ!$R$5:$R$32,G1545)=1,"OK","×")))))</f>
        <v/>
      </c>
      <c r="BE1545" s="126" t="str">
        <f>IF(AC1545="社員","",IF(G1545="","",IF(R1545&lt;&gt;"","",IF(AF1545="CS","OK",IF(VLOOKUP(E1545,カレンダマスタ!$A$5:$D$381,4,FALSE)&gt;0,"",IF(OR(G1545*24&gt;10.84,H1545*24&lt;14.5)=TRUE,"×","OK"))))))</f>
        <v/>
      </c>
      <c r="BF1545" s="126" t="str">
        <f t="shared" si="490"/>
        <v/>
      </c>
      <c r="BG1545" s="126" t="str">
        <f t="shared" si="498"/>
        <v/>
      </c>
      <c r="BI1545" s="130" t="str">
        <f t="shared" si="499"/>
        <v/>
      </c>
    </row>
    <row r="1546" spans="2:61">
      <c r="B1546" s="111"/>
      <c r="C1546" s="536"/>
      <c r="D1546" s="128"/>
      <c r="E1546" s="583"/>
      <c r="F1546" s="128"/>
      <c r="G1546" s="588"/>
      <c r="H1546" s="588"/>
      <c r="I1546" s="130"/>
      <c r="J1546" s="139"/>
      <c r="K1546" s="131"/>
      <c r="L1546" s="132"/>
      <c r="M1546" s="132"/>
      <c r="N1546" s="141"/>
      <c r="O1546" s="139"/>
      <c r="P1546" s="139"/>
      <c r="Q1546" s="139"/>
      <c r="R1546" s="133"/>
      <c r="S1546" s="134"/>
      <c r="T1546" s="434" t="str">
        <f t="shared" si="492"/>
        <v/>
      </c>
      <c r="U1546" s="429"/>
      <c r="V1546" s="429" t="str">
        <f t="shared" si="493"/>
        <v/>
      </c>
      <c r="W1546" s="298"/>
      <c r="X1546" s="129" t="str">
        <f t="shared" si="500"/>
        <v/>
      </c>
      <c r="Y1546" s="129" t="str">
        <f t="shared" si="494"/>
        <v/>
      </c>
      <c r="Z1546" s="129" t="str">
        <f t="shared" si="495"/>
        <v/>
      </c>
      <c r="AA1546" s="133" t="str">
        <f t="shared" si="476"/>
        <v/>
      </c>
      <c r="AC1546" s="186" t="str">
        <f>AC1541</f>
        <v/>
      </c>
      <c r="AD1546" s="187" t="str">
        <f>AD1541</f>
        <v/>
      </c>
      <c r="AE1546" s="187" t="str">
        <f>AE1541</f>
        <v/>
      </c>
      <c r="AF1546" s="187" t="str">
        <f>AF1541</f>
        <v/>
      </c>
      <c r="AG1546" s="204">
        <f t="shared" si="496"/>
        <v>0</v>
      </c>
      <c r="AI1546" s="135" t="str">
        <f>IF(月報!G1546&lt;&gt;"",月報!G1546,"")</f>
        <v/>
      </c>
      <c r="AJ1546" s="126" t="str">
        <f>IF(月報!W1546&lt;&gt;"",月報!W1546*24,"")</f>
        <v/>
      </c>
      <c r="AK1546" s="126" t="str">
        <f>IF(月報!P1546&lt;&gt;"",月報!P1546,"")</f>
        <v/>
      </c>
      <c r="AL1546" s="126" t="str">
        <f>IF(月報!Q1546&lt;&gt;"",IF(月報!Q1546="平日残","",月報!Q1546),"")</f>
        <v/>
      </c>
      <c r="AM1546" s="126"/>
      <c r="AN1546" s="126" t="str">
        <f t="shared" si="475"/>
        <v/>
      </c>
      <c r="AO1546" s="126" t="str">
        <f>IF($E1546="","",VLOOKUP($E1546,カレンダマスタ!$A$5:$E$381,5,FALSE))</f>
        <v/>
      </c>
      <c r="AQ1546" s="196" t="str">
        <f>IF(G1546="","",IF(VLOOKUP(E1546,カレンダマスタ!$A$5:$D$381,4,FALSE)=0,"",1))</f>
        <v/>
      </c>
      <c r="AR1546" s="136" t="str">
        <f>IF($G1546="","",IF($AD1546="NSTC",INDEX(カレンダマスタ!$I$26:$O$31,MATCH($G1546,カレンダマスタ!$H$26:$H$31,1),MATCH($H1546,カレンダマスタ!$I$25:$O$25,1)),
IF($AD1546="CS本社",INDEX(カレンダマスタ!$I$36:$O$41,MATCH($G1546,カレンダマスタ!$H$36:$H$41,1),MATCH($H1546,カレンダマスタ!$I$35:$O$35,1)),
IF($AD1546="NS本社",INDEX(カレンダマスタ!$I$94:$O$99,MATCH($G1546,カレンダマスタ!$H$95:$H$100,1),MATCH($H1546,カレンダマスタ!$I$93:$O$93,1)),
IF($AD1546="ODC",INDEX(カレンダマスタ!$I$46:$O$51,MATCH($G1546,カレンダマスタ!$H$46:$H$51,1),MATCH($H1546,カレンダマスタ!$I$45:$O$45,1)),
IF($AD1546="NS東京TC",INDEX(カレンダマスタ!$I$56:$O$61,MATCH($G1546,カレンダマスタ!$H$56:$H$61,1),MATCH($H1546,カレンダマスタ!$I$55:$O$55,1)),""))))))</f>
        <v/>
      </c>
      <c r="AS1546" s="126" t="str">
        <f t="shared" si="497"/>
        <v/>
      </c>
      <c r="AU1546" s="137" t="str">
        <f>IF(E1546="","",VLOOKUP($E1546,カレンダマスタ!$A$4:$E$381,4,FALSE))</f>
        <v/>
      </c>
      <c r="AV1546" s="137" t="str">
        <f t="shared" si="477"/>
        <v/>
      </c>
      <c r="AW1546" s="137" t="str">
        <f t="shared" si="478"/>
        <v/>
      </c>
      <c r="AX1546" s="138" t="str">
        <f t="shared" si="479"/>
        <v/>
      </c>
      <c r="AY1546" s="138" t="str">
        <f t="shared" si="480"/>
        <v/>
      </c>
      <c r="AZ1546" s="130" t="str">
        <f>IF(AX1546&amp;AW1546="勤怠未設定","×",IF(AV1546="勤怠修正","×",IF(AC1546="外注","",IF(AA1546="",IF(AY1546&lt;&gt;"","×",""),IF(VLOOKUP(AA1546,カレンダマスタ!$H$66:$I$83,2,FALSE)&lt;&gt;AY1546,"×","OK")))))</f>
        <v/>
      </c>
      <c r="BC1546" s="137" t="str">
        <f>IF(E1546="","",VLOOKUP($E1546,カレンダマスタ!$A$4:$E$381,4,FALSE))</f>
        <v/>
      </c>
      <c r="BD1546" s="126" t="str">
        <f>IF(AC1546="社員","",IF(AG1546=0,"",IF(AD1546="NSTC",IF(COUNTIF(カレンダマスタ!$Q$5:$Q$32,G1546)=1,"OK","×"),
IF(AD1546="NS本社",IF(COUNTIF(カレンダマスタ!$T$5:$T$32,G1546)=1,"OK","×"),IF(COUNTIF(カレンダマスタ!$R$5:$R$32,G1546)=1,"OK","×")))))</f>
        <v/>
      </c>
      <c r="BE1546" s="126" t="str">
        <f>IF(AC1546="社員","",IF(G1546="","",IF(R1546&lt;&gt;"","",IF(AF1546="CS","OK",IF(VLOOKUP(E1546,カレンダマスタ!$A$5:$D$381,4,FALSE)&gt;0,"",IF(OR(G1546*24&gt;10.84,H1546*24&lt;14.5)=TRUE,"×","OK"))))))</f>
        <v/>
      </c>
      <c r="BF1546" s="126" t="str">
        <f t="shared" si="490"/>
        <v/>
      </c>
      <c r="BG1546" s="126" t="str">
        <f t="shared" si="498"/>
        <v/>
      </c>
      <c r="BI1546" s="130" t="str">
        <f t="shared" si="499"/>
        <v/>
      </c>
    </row>
    <row r="1547" spans="2:61">
      <c r="B1547" s="111"/>
      <c r="C1547" s="537"/>
      <c r="D1547" s="142"/>
      <c r="E1547" s="584"/>
      <c r="F1547" s="142"/>
      <c r="G1547" s="589"/>
      <c r="H1547" s="589"/>
      <c r="I1547" s="144"/>
      <c r="J1547" s="148"/>
      <c r="K1547" s="145"/>
      <c r="L1547" s="146"/>
      <c r="M1547" s="146"/>
      <c r="N1547" s="147"/>
      <c r="O1547" s="148"/>
      <c r="P1547" s="148"/>
      <c r="Q1547" s="148"/>
      <c r="R1547" s="149"/>
      <c r="S1547" s="156"/>
      <c r="T1547" s="435" t="str">
        <f t="shared" si="492"/>
        <v/>
      </c>
      <c r="U1547" s="430"/>
      <c r="V1547" s="430" t="str">
        <f t="shared" si="493"/>
        <v/>
      </c>
      <c r="W1547" s="298"/>
      <c r="X1547" s="143" t="str">
        <f t="shared" si="500"/>
        <v/>
      </c>
      <c r="Y1547" s="143" t="str">
        <f t="shared" si="494"/>
        <v/>
      </c>
      <c r="Z1547" s="143" t="str">
        <f t="shared" si="495"/>
        <v/>
      </c>
      <c r="AA1547" s="149" t="str">
        <f t="shared" si="476"/>
        <v/>
      </c>
      <c r="AC1547" s="188" t="str">
        <f>AC1541</f>
        <v/>
      </c>
      <c r="AD1547" s="189" t="str">
        <f>AD1541</f>
        <v/>
      </c>
      <c r="AE1547" s="189" t="str">
        <f>AE1541</f>
        <v/>
      </c>
      <c r="AF1547" s="189" t="str">
        <f>AF1541</f>
        <v/>
      </c>
      <c r="AG1547" s="205">
        <f t="shared" si="496"/>
        <v>0</v>
      </c>
      <c r="AI1547" s="150" t="str">
        <f>IF(月報!G1547&lt;&gt;"",月報!G1547,"")</f>
        <v/>
      </c>
      <c r="AJ1547" s="151" t="str">
        <f>IF(月報!W1547&lt;&gt;"",月報!W1547*24,"")</f>
        <v/>
      </c>
      <c r="AK1547" s="151" t="str">
        <f>IF(月報!P1547&lt;&gt;"",月報!P1547,"")</f>
        <v/>
      </c>
      <c r="AL1547" s="151" t="str">
        <f>IF(月報!Q1547&lt;&gt;"",IF(月報!Q1547="平日残","",月報!Q1547),"")</f>
        <v/>
      </c>
      <c r="AM1547" s="151"/>
      <c r="AN1547" s="151" t="str">
        <f t="shared" ref="AN1547:AN1610" si="501">IF($AO1547=0,IF($G1547="",IF($Q1547="","週報未入力",""),""),"")</f>
        <v/>
      </c>
      <c r="AO1547" s="151" t="str">
        <f>IF($E1547="","",VLOOKUP($E1547,カレンダマスタ!$A$5:$E$381,5,FALSE))</f>
        <v/>
      </c>
      <c r="AQ1547" s="197" t="str">
        <f>IF(G1547="","",IF(VLOOKUP(E1547,カレンダマスタ!$A$5:$D$381,4,FALSE)=0,"",1))</f>
        <v/>
      </c>
      <c r="AR1547" s="152" t="str">
        <f>IF($G1547="","",IF($AD1547="NSTC",INDEX(カレンダマスタ!$I$26:$O$31,MATCH($G1547,カレンダマスタ!$H$26:$H$31,1),MATCH($H1547,カレンダマスタ!$I$25:$O$25,1)),
IF($AD1547="CS本社",INDEX(カレンダマスタ!$I$36:$O$41,MATCH($G1547,カレンダマスタ!$H$36:$H$41,1),MATCH($H1547,カレンダマスタ!$I$35:$O$35,1)),
IF($AD1547="NS本社",INDEX(カレンダマスタ!$I$94:$O$99,MATCH($G1547,カレンダマスタ!$H$95:$H$100,1),MATCH($H1547,カレンダマスタ!$I$93:$O$93,1)),
IF($AD1547="ODC",INDEX(カレンダマスタ!$I$46:$O$51,MATCH($G1547,カレンダマスタ!$H$46:$H$51,1),MATCH($H1547,カレンダマスタ!$I$45:$O$45,1)),
IF($AD1547="NS東京TC",INDEX(カレンダマスタ!$I$56:$O$61,MATCH($G1547,カレンダマスタ!$H$56:$H$61,1),MATCH($H1547,カレンダマスタ!$I$55:$O$55,1)),""))))))</f>
        <v/>
      </c>
      <c r="AS1547" s="151" t="str">
        <f t="shared" si="497"/>
        <v/>
      </c>
      <c r="AU1547" s="153" t="str">
        <f>IF(E1547="","",VLOOKUP($E1547,カレンダマスタ!$A$4:$E$381,4,FALSE))</f>
        <v/>
      </c>
      <c r="AV1547" s="153" t="str">
        <f t="shared" si="477"/>
        <v/>
      </c>
      <c r="AW1547" s="153" t="str">
        <f t="shared" si="478"/>
        <v/>
      </c>
      <c r="AX1547" s="154" t="str">
        <f t="shared" si="479"/>
        <v/>
      </c>
      <c r="AY1547" s="154" t="str">
        <f t="shared" si="480"/>
        <v/>
      </c>
      <c r="AZ1547" s="144" t="str">
        <f>IF(AX1547&amp;AW1547="勤怠未設定","×",IF(AV1547="勤怠修正","×",IF(AC1547="外注","",IF(AA1547="",IF(AY1547&lt;&gt;"","×",""),IF(VLOOKUP(AA1547,カレンダマスタ!$H$66:$I$83,2,FALSE)&lt;&gt;AY1547,"×","OK")))))</f>
        <v/>
      </c>
      <c r="BC1547" s="153" t="str">
        <f>IF(E1547="","",VLOOKUP($E1547,カレンダマスタ!$A$4:$E$381,4,FALSE))</f>
        <v/>
      </c>
      <c r="BD1547" s="151" t="str">
        <f>IF(AC1547="社員","",IF(AG1547=0,"",IF(AD1547="NSTC",IF(COUNTIF(カレンダマスタ!$Q$5:$Q$32,G1547)=1,"OK","×"),
IF(AD1547="NS本社",IF(COUNTIF(カレンダマスタ!$T$5:$T$32,G1547)=1,"OK","×"),IF(COUNTIF(カレンダマスタ!$R$5:$R$32,G1547)=1,"OK","×")))))</f>
        <v/>
      </c>
      <c r="BE1547" s="151" t="str">
        <f>IF(AC1547="社員","",IF(G1547="","",IF(R1547&lt;&gt;"","",IF(AF1547="CS","OK",IF(VLOOKUP(E1547,カレンダマスタ!$A$5:$D$381,4,FALSE)&gt;0,"",IF(OR(G1547*24&gt;10.84,H1547*24&lt;14.5)=TRUE,"×","OK"))))))</f>
        <v/>
      </c>
      <c r="BF1547" s="151" t="str">
        <f t="shared" si="490"/>
        <v/>
      </c>
      <c r="BG1547" s="151" t="str">
        <f t="shared" si="498"/>
        <v/>
      </c>
      <c r="BI1547" s="144" t="str">
        <f t="shared" si="499"/>
        <v/>
      </c>
    </row>
    <row r="1548" spans="2:61">
      <c r="B1548" s="111"/>
      <c r="C1548" s="535"/>
      <c r="D1548" s="112"/>
      <c r="E1548" s="582"/>
      <c r="F1548" s="112"/>
      <c r="G1548" s="587"/>
      <c r="H1548" s="587"/>
      <c r="I1548" s="114"/>
      <c r="J1548" s="118"/>
      <c r="K1548" s="115"/>
      <c r="L1548" s="116"/>
      <c r="M1548" s="116"/>
      <c r="N1548" s="117"/>
      <c r="O1548" s="118"/>
      <c r="P1548" s="118"/>
      <c r="Q1548" s="118"/>
      <c r="R1548" s="119"/>
      <c r="S1548" s="120"/>
      <c r="T1548" s="433" t="str">
        <f t="shared" si="492"/>
        <v/>
      </c>
      <c r="U1548" s="431">
        <f>SUM(T1548:T1554)</f>
        <v>0</v>
      </c>
      <c r="V1548" s="431" t="str">
        <f t="shared" si="493"/>
        <v/>
      </c>
      <c r="W1548" s="298"/>
      <c r="X1548" s="113" t="str">
        <f t="shared" si="500"/>
        <v/>
      </c>
      <c r="Y1548" s="113" t="str">
        <f t="shared" si="494"/>
        <v/>
      </c>
      <c r="Z1548" s="113" t="str">
        <f t="shared" si="495"/>
        <v/>
      </c>
      <c r="AA1548" s="119" t="str">
        <f t="shared" ref="AA1548:AA1611" si="502">IF(R1548&lt;&gt;"",IF(AND(AO1548=2,R1548="休出"),"法休残",R1548),"")</f>
        <v/>
      </c>
      <c r="AC1548" s="190" t="str">
        <f>AC1541</f>
        <v/>
      </c>
      <c r="AD1548" s="191" t="str">
        <f>AD1541</f>
        <v/>
      </c>
      <c r="AE1548" s="191" t="str">
        <f>AE1541</f>
        <v/>
      </c>
      <c r="AF1548" s="191" t="str">
        <f>AF1541</f>
        <v/>
      </c>
      <c r="AG1548" s="206">
        <f t="shared" si="496"/>
        <v>0</v>
      </c>
      <c r="AI1548" s="155" t="str">
        <f>IF(月報!G1548&lt;&gt;"",月報!G1548,"")</f>
        <v/>
      </c>
      <c r="AJ1548" s="122" t="str">
        <f>IF(月報!W1548&lt;&gt;"",月報!W1548*24,"")</f>
        <v/>
      </c>
      <c r="AK1548" s="122" t="str">
        <f>IF(月報!P1548&lt;&gt;"",月報!P1548,"")</f>
        <v/>
      </c>
      <c r="AL1548" s="122" t="str">
        <f>IF(月報!Q1548&lt;&gt;"",IF(月報!Q1548="平日残","",月報!Q1548),"")</f>
        <v/>
      </c>
      <c r="AM1548" s="122"/>
      <c r="AN1548" s="122" t="str">
        <f t="shared" si="501"/>
        <v/>
      </c>
      <c r="AO1548" s="122" t="str">
        <f>IF($E1548="","",VLOOKUP($E1548,カレンダマスタ!$A$5:$E$381,5,FALSE))</f>
        <v/>
      </c>
      <c r="AQ1548" s="195" t="str">
        <f>IF(G1548="","",IF(VLOOKUP(E1548,カレンダマスタ!$A$5:$D$381,4,FALSE)=0,"",1))</f>
        <v/>
      </c>
      <c r="AR1548" s="123" t="str">
        <f>IF($G1548="","",IF($AD1548="NSTC",INDEX(カレンダマスタ!$I$26:$O$31,MATCH($G1548,カレンダマスタ!$H$26:$H$31,1),MATCH($H1548,カレンダマスタ!$I$25:$O$25,1)),
IF($AD1548="CS本社",INDEX(カレンダマスタ!$I$36:$O$41,MATCH($G1548,カレンダマスタ!$H$36:$H$41,1),MATCH($H1548,カレンダマスタ!$I$35:$O$35,1)),
IF($AD1548="NS本社",INDEX(カレンダマスタ!$I$94:$O$99,MATCH($G1548,カレンダマスタ!$H$95:$H$100,1),MATCH($H1548,カレンダマスタ!$I$93:$O$93,1)),
IF($AD1548="ODC",INDEX(カレンダマスタ!$I$46:$O$51,MATCH($G1548,カレンダマスタ!$H$46:$H$51,1),MATCH($H1548,カレンダマスタ!$I$45:$O$45,1)),
IF($AD1548="NS東京TC",INDEX(カレンダマスタ!$I$56:$O$61,MATCH($G1548,カレンダマスタ!$H$56:$H$61,1),MATCH($H1548,カレンダマスタ!$I$55:$O$55,1)),""))))))</f>
        <v/>
      </c>
      <c r="AS1548" s="122" t="str">
        <f t="shared" si="497"/>
        <v/>
      </c>
      <c r="AU1548" s="124" t="str">
        <f>IF(E1548="","",VLOOKUP($E1548,カレンダマスタ!$A$4:$E$381,4,FALSE))</f>
        <v/>
      </c>
      <c r="AV1548" s="124" t="str">
        <f t="shared" ref="AV1548:AV1611" si="503">IF(AA1548="","",IF(OR(AA1548="欠勤",AA1548="遅刻"),"勤怠修正",""))</f>
        <v/>
      </c>
      <c r="AW1548" s="124" t="str">
        <f t="shared" ref="AW1548:AW1611" si="504">IF(Q1548="","",IF(R1548="","勤怠未設定",""))</f>
        <v/>
      </c>
      <c r="AX1548" s="125" t="str">
        <f t="shared" ref="AX1548:AX1611" si="505">IF(E1548="","",IF(AND(AU1548&gt;=1,J1548&lt;&gt;"",AA1548=""),"勤怠未設定",IF(AA1548&lt;&gt;"",AA1548,"")))</f>
        <v/>
      </c>
      <c r="AY1548" s="125" t="str">
        <f t="shared" ref="AY1548:AY1611" si="506">IF(AC1548="外注","",IF(AK1548&amp;AL1548&lt;&gt;"",AK1548&amp;AL1548,""))</f>
        <v/>
      </c>
      <c r="AZ1548" s="114" t="str">
        <f>IF(AX1548&amp;AW1548="勤怠未設定","×",IF(AV1548="勤怠修正","×",IF(AC1548="外注","",IF(AA1548="",IF(AY1548&lt;&gt;"","×",""),IF(VLOOKUP(AA1548,カレンダマスタ!$H$66:$I$83,2,FALSE)&lt;&gt;AY1548,"×","OK")))))</f>
        <v/>
      </c>
      <c r="BC1548" s="124" t="str">
        <f>IF(E1548="","",VLOOKUP($E1548,カレンダマスタ!$A$4:$E$381,4,FALSE))</f>
        <v/>
      </c>
      <c r="BD1548" s="122" t="str">
        <f>IF(AC1548="社員","",IF(AG1548=0,"",IF(AD1548="NSTC",IF(COUNTIF(カレンダマスタ!$Q$5:$Q$32,G1548)=1,"OK","×"),
IF(AD1548="NS本社",IF(COUNTIF(カレンダマスタ!$T$5:$T$32,G1548)=1,"OK","×"),IF(COUNTIF(カレンダマスタ!$R$5:$R$32,G1548)=1,"OK","×")))))</f>
        <v/>
      </c>
      <c r="BE1548" s="122" t="str">
        <f>IF(AC1548="社員","",IF(G1548="","",IF(R1548&lt;&gt;"","",IF(AF1548="CS","OK",IF(VLOOKUP(E1548,カレンダマスタ!$A$5:$D$381,4,FALSE)&gt;0,"",IF(OR(G1548*24&gt;10.84,H1548*24&lt;14.5)=TRUE,"×","OK"))))))</f>
        <v/>
      </c>
      <c r="BF1548" s="122" t="str">
        <f t="shared" si="490"/>
        <v/>
      </c>
      <c r="BG1548" s="122" t="str">
        <f t="shared" si="498"/>
        <v/>
      </c>
      <c r="BI1548" s="114" t="str">
        <f t="shared" si="499"/>
        <v/>
      </c>
    </row>
    <row r="1549" spans="2:61">
      <c r="B1549" s="111"/>
      <c r="C1549" s="536"/>
      <c r="D1549" s="128"/>
      <c r="E1549" s="583"/>
      <c r="F1549" s="128"/>
      <c r="G1549" s="588"/>
      <c r="H1549" s="588"/>
      <c r="I1549" s="130"/>
      <c r="J1549" s="139"/>
      <c r="K1549" s="131"/>
      <c r="L1549" s="132"/>
      <c r="M1549" s="132"/>
      <c r="N1549" s="141"/>
      <c r="O1549" s="139"/>
      <c r="P1549" s="139"/>
      <c r="Q1549" s="139"/>
      <c r="R1549" s="133"/>
      <c r="S1549" s="134"/>
      <c r="T1549" s="434" t="str">
        <f t="shared" si="492"/>
        <v/>
      </c>
      <c r="U1549" s="429"/>
      <c r="V1549" s="429" t="str">
        <f t="shared" si="493"/>
        <v/>
      </c>
      <c r="W1549" s="298"/>
      <c r="X1549" s="129" t="str">
        <f t="shared" si="500"/>
        <v/>
      </c>
      <c r="Y1549" s="129" t="str">
        <f t="shared" si="494"/>
        <v/>
      </c>
      <c r="Z1549" s="129" t="str">
        <f t="shared" si="495"/>
        <v/>
      </c>
      <c r="AA1549" s="133" t="str">
        <f t="shared" si="502"/>
        <v/>
      </c>
      <c r="AC1549" s="186" t="str">
        <f>AC1541</f>
        <v/>
      </c>
      <c r="AD1549" s="187" t="str">
        <f>AD1541</f>
        <v/>
      </c>
      <c r="AE1549" s="187" t="str">
        <f>AE1541</f>
        <v/>
      </c>
      <c r="AF1549" s="187" t="str">
        <f>AF1541</f>
        <v/>
      </c>
      <c r="AG1549" s="204">
        <f t="shared" si="496"/>
        <v>0</v>
      </c>
      <c r="AI1549" s="135" t="str">
        <f>IF(月報!G1549&lt;&gt;"",月報!G1549,"")</f>
        <v/>
      </c>
      <c r="AJ1549" s="126" t="str">
        <f>IF(月報!W1549&lt;&gt;"",月報!W1549*24,"")</f>
        <v/>
      </c>
      <c r="AK1549" s="126" t="str">
        <f>IF(月報!P1549&lt;&gt;"",月報!P1549,"")</f>
        <v/>
      </c>
      <c r="AL1549" s="126" t="str">
        <f>IF(月報!Q1549&lt;&gt;"",IF(月報!Q1549="平日残","",月報!Q1549),"")</f>
        <v/>
      </c>
      <c r="AM1549" s="126"/>
      <c r="AN1549" s="126" t="str">
        <f t="shared" si="501"/>
        <v/>
      </c>
      <c r="AO1549" s="126" t="str">
        <f>IF($E1549="","",VLOOKUP($E1549,カレンダマスタ!$A$5:$E$381,5,FALSE))</f>
        <v/>
      </c>
      <c r="AQ1549" s="196" t="str">
        <f>IF(G1549="","",IF(VLOOKUP(E1549,カレンダマスタ!$A$5:$D$381,4,FALSE)=0,"",1))</f>
        <v/>
      </c>
      <c r="AR1549" s="136" t="str">
        <f>IF($G1549="","",IF($AD1549="NSTC",INDEX(カレンダマスタ!$I$26:$O$31,MATCH($G1549,カレンダマスタ!$H$26:$H$31,1),MATCH($H1549,カレンダマスタ!$I$25:$O$25,1)),
IF($AD1549="CS本社",INDEX(カレンダマスタ!$I$36:$O$41,MATCH($G1549,カレンダマスタ!$H$36:$H$41,1),MATCH($H1549,カレンダマスタ!$I$35:$O$35,1)),
IF($AD1549="NS本社",INDEX(カレンダマスタ!$I$94:$O$99,MATCH($G1549,カレンダマスタ!$H$95:$H$100,1),MATCH($H1549,カレンダマスタ!$I$93:$O$93,1)),
IF($AD1549="ODC",INDEX(カレンダマスタ!$I$46:$O$51,MATCH($G1549,カレンダマスタ!$H$46:$H$51,1),MATCH($H1549,カレンダマスタ!$I$45:$O$45,1)),
IF($AD1549="NS東京TC",INDEX(カレンダマスタ!$I$56:$O$61,MATCH($G1549,カレンダマスタ!$H$56:$H$61,1),MATCH($H1549,カレンダマスタ!$I$55:$O$55,1)),""))))))</f>
        <v/>
      </c>
      <c r="AS1549" s="126" t="str">
        <f t="shared" si="497"/>
        <v/>
      </c>
      <c r="AU1549" s="137" t="str">
        <f>IF(E1549="","",VLOOKUP($E1549,カレンダマスタ!$A$4:$E$381,4,FALSE))</f>
        <v/>
      </c>
      <c r="AV1549" s="137" t="str">
        <f t="shared" si="503"/>
        <v/>
      </c>
      <c r="AW1549" s="137" t="str">
        <f t="shared" si="504"/>
        <v/>
      </c>
      <c r="AX1549" s="138" t="str">
        <f t="shared" si="505"/>
        <v/>
      </c>
      <c r="AY1549" s="138" t="str">
        <f t="shared" si="506"/>
        <v/>
      </c>
      <c r="AZ1549" s="130" t="str">
        <f>IF(AX1549&amp;AW1549="勤怠未設定","×",IF(AV1549="勤怠修正","×",IF(AC1549="外注","",IF(AA1549="",IF(AY1549&lt;&gt;"","×",""),IF(VLOOKUP(AA1549,カレンダマスタ!$H$66:$I$83,2,FALSE)&lt;&gt;AY1549,"×","OK")))))</f>
        <v/>
      </c>
      <c r="BC1549" s="137" t="str">
        <f>IF(E1549="","",VLOOKUP($E1549,カレンダマスタ!$A$4:$E$381,4,FALSE))</f>
        <v/>
      </c>
      <c r="BD1549" s="126" t="str">
        <f>IF(AC1549="社員","",IF(AG1549=0,"",IF(AD1549="NSTC",IF(COUNTIF(カレンダマスタ!$Q$5:$Q$32,G1549)=1,"OK","×"),
IF(AD1549="NS本社",IF(COUNTIF(カレンダマスタ!$T$5:$T$32,G1549)=1,"OK","×"),IF(COUNTIF(カレンダマスタ!$R$5:$R$32,G1549)=1,"OK","×")))))</f>
        <v/>
      </c>
      <c r="BE1549" s="126" t="str">
        <f>IF(AC1549="社員","",IF(G1549="","",IF(R1549&lt;&gt;"","",IF(AF1549="CS","OK",IF(VLOOKUP(E1549,カレンダマスタ!$A$5:$D$381,4,FALSE)&gt;0,"",IF(OR(G1549*24&gt;10.84,H1549*24&lt;14.5)=TRUE,"×","OK"))))))</f>
        <v/>
      </c>
      <c r="BF1549" s="126" t="str">
        <f t="shared" si="490"/>
        <v/>
      </c>
      <c r="BG1549" s="126" t="str">
        <f t="shared" si="498"/>
        <v/>
      </c>
      <c r="BI1549" s="130" t="str">
        <f t="shared" si="499"/>
        <v/>
      </c>
    </row>
    <row r="1550" spans="2:61">
      <c r="B1550" s="111"/>
      <c r="C1550" s="536"/>
      <c r="D1550" s="128"/>
      <c r="E1550" s="583"/>
      <c r="F1550" s="128"/>
      <c r="G1550" s="588"/>
      <c r="H1550" s="588"/>
      <c r="I1550" s="130"/>
      <c r="J1550" s="139"/>
      <c r="K1550" s="131"/>
      <c r="L1550" s="132"/>
      <c r="M1550" s="132"/>
      <c r="N1550" s="141"/>
      <c r="O1550" s="139"/>
      <c r="P1550" s="139"/>
      <c r="Q1550" s="139"/>
      <c r="R1550" s="133"/>
      <c r="S1550" s="134"/>
      <c r="T1550" s="434" t="str">
        <f t="shared" si="492"/>
        <v/>
      </c>
      <c r="U1550" s="429"/>
      <c r="V1550" s="429" t="str">
        <f t="shared" si="493"/>
        <v/>
      </c>
      <c r="W1550" s="298"/>
      <c r="X1550" s="129" t="str">
        <f t="shared" si="500"/>
        <v/>
      </c>
      <c r="Y1550" s="129" t="str">
        <f t="shared" si="494"/>
        <v/>
      </c>
      <c r="Z1550" s="129" t="str">
        <f t="shared" si="495"/>
        <v/>
      </c>
      <c r="AA1550" s="133" t="str">
        <f t="shared" si="502"/>
        <v/>
      </c>
      <c r="AC1550" s="186" t="str">
        <f>AC1541</f>
        <v/>
      </c>
      <c r="AD1550" s="187" t="str">
        <f>AD1541</f>
        <v/>
      </c>
      <c r="AE1550" s="187" t="str">
        <f>AE1541</f>
        <v/>
      </c>
      <c r="AF1550" s="187" t="str">
        <f>AF1541</f>
        <v/>
      </c>
      <c r="AG1550" s="204">
        <f t="shared" si="496"/>
        <v>0</v>
      </c>
      <c r="AI1550" s="135" t="str">
        <f>IF(月報!G1550&lt;&gt;"",月報!G1550,"")</f>
        <v/>
      </c>
      <c r="AJ1550" s="126" t="str">
        <f>IF(月報!W1550&lt;&gt;"",月報!W1550*24,"")</f>
        <v/>
      </c>
      <c r="AK1550" s="126" t="str">
        <f>IF(月報!P1550&lt;&gt;"",月報!P1550,"")</f>
        <v/>
      </c>
      <c r="AL1550" s="126" t="str">
        <f>IF(月報!Q1550&lt;&gt;"",IF(月報!Q1550="平日残","",月報!Q1550),"")</f>
        <v/>
      </c>
      <c r="AM1550" s="126"/>
      <c r="AN1550" s="126" t="str">
        <f t="shared" si="501"/>
        <v/>
      </c>
      <c r="AO1550" s="126" t="str">
        <f>IF($E1550="","",VLOOKUP($E1550,カレンダマスタ!$A$5:$E$381,5,FALSE))</f>
        <v/>
      </c>
      <c r="AQ1550" s="196" t="str">
        <f>IF(G1550="","",IF(VLOOKUP(E1550,カレンダマスタ!$A$5:$D$381,4,FALSE)=0,"",1))</f>
        <v/>
      </c>
      <c r="AR1550" s="136" t="str">
        <f>IF($G1550="","",IF($AD1550="NSTC",INDEX(カレンダマスタ!$I$26:$O$31,MATCH($G1550,カレンダマスタ!$H$26:$H$31,1),MATCH($H1550,カレンダマスタ!$I$25:$O$25,1)),
IF($AD1550="CS本社",INDEX(カレンダマスタ!$I$36:$O$41,MATCH($G1550,カレンダマスタ!$H$36:$H$41,1),MATCH($H1550,カレンダマスタ!$I$35:$O$35,1)),
IF($AD1550="NS本社",INDEX(カレンダマスタ!$I$94:$O$99,MATCH($G1550,カレンダマスタ!$H$95:$H$100,1),MATCH($H1550,カレンダマスタ!$I$93:$O$93,1)),
IF($AD1550="ODC",INDEX(カレンダマスタ!$I$46:$O$51,MATCH($G1550,カレンダマスタ!$H$46:$H$51,1),MATCH($H1550,カレンダマスタ!$I$45:$O$45,1)),
IF($AD1550="NS東京TC",INDEX(カレンダマスタ!$I$56:$O$61,MATCH($G1550,カレンダマスタ!$H$56:$H$61,1),MATCH($H1550,カレンダマスタ!$I$55:$O$55,1)),""))))))</f>
        <v/>
      </c>
      <c r="AS1550" s="126" t="str">
        <f t="shared" si="497"/>
        <v/>
      </c>
      <c r="AU1550" s="137" t="str">
        <f>IF(E1550="","",VLOOKUP($E1550,カレンダマスタ!$A$4:$E$381,4,FALSE))</f>
        <v/>
      </c>
      <c r="AV1550" s="137" t="str">
        <f t="shared" si="503"/>
        <v/>
      </c>
      <c r="AW1550" s="137" t="str">
        <f t="shared" si="504"/>
        <v/>
      </c>
      <c r="AX1550" s="138" t="str">
        <f t="shared" si="505"/>
        <v/>
      </c>
      <c r="AY1550" s="138" t="str">
        <f t="shared" si="506"/>
        <v/>
      </c>
      <c r="AZ1550" s="130" t="str">
        <f>IF(AX1550&amp;AW1550="勤怠未設定","×",IF(AV1550="勤怠修正","×",IF(AC1550="外注","",IF(AA1550="",IF(AY1550&lt;&gt;"","×",""),IF(VLOOKUP(AA1550,カレンダマスタ!$H$66:$I$83,2,FALSE)&lt;&gt;AY1550,"×","OK")))))</f>
        <v/>
      </c>
      <c r="BC1550" s="137" t="str">
        <f>IF(E1550="","",VLOOKUP($E1550,カレンダマスタ!$A$4:$E$381,4,FALSE))</f>
        <v/>
      </c>
      <c r="BD1550" s="126" t="str">
        <f>IF(AC1550="社員","",IF(AG1550=0,"",IF(AD1550="NSTC",IF(COUNTIF(カレンダマスタ!$Q$5:$Q$32,G1550)=1,"OK","×"),
IF(AD1550="NS本社",IF(COUNTIF(カレンダマスタ!$T$5:$T$32,G1550)=1,"OK","×"),IF(COUNTIF(カレンダマスタ!$R$5:$R$32,G1550)=1,"OK","×")))))</f>
        <v/>
      </c>
      <c r="BE1550" s="126" t="str">
        <f>IF(AC1550="社員","",IF(G1550="","",IF(R1550&lt;&gt;"","",IF(AF1550="CS","OK",IF(VLOOKUP(E1550,カレンダマスタ!$A$5:$D$381,4,FALSE)&gt;0,"",IF(OR(G1550*24&gt;10.84,H1550*24&lt;14.5)=TRUE,"×","OK"))))))</f>
        <v/>
      </c>
      <c r="BF1550" s="126" t="str">
        <f t="shared" si="490"/>
        <v/>
      </c>
      <c r="BG1550" s="126" t="str">
        <f t="shared" si="498"/>
        <v/>
      </c>
      <c r="BI1550" s="130" t="str">
        <f t="shared" si="499"/>
        <v/>
      </c>
    </row>
    <row r="1551" spans="2:61">
      <c r="B1551" s="111"/>
      <c r="C1551" s="536"/>
      <c r="D1551" s="128"/>
      <c r="E1551" s="583"/>
      <c r="F1551" s="128"/>
      <c r="G1551" s="588"/>
      <c r="H1551" s="588"/>
      <c r="I1551" s="130"/>
      <c r="J1551" s="139"/>
      <c r="K1551" s="131"/>
      <c r="L1551" s="132"/>
      <c r="M1551" s="132"/>
      <c r="N1551" s="141"/>
      <c r="O1551" s="139"/>
      <c r="P1551" s="139"/>
      <c r="Q1551" s="139"/>
      <c r="R1551" s="133"/>
      <c r="S1551" s="134"/>
      <c r="T1551" s="434" t="str">
        <f t="shared" si="492"/>
        <v/>
      </c>
      <c r="U1551" s="429"/>
      <c r="V1551" s="429" t="str">
        <f t="shared" si="493"/>
        <v/>
      </c>
      <c r="W1551" s="298"/>
      <c r="X1551" s="129" t="str">
        <f t="shared" si="500"/>
        <v/>
      </c>
      <c r="Y1551" s="129" t="str">
        <f t="shared" si="494"/>
        <v/>
      </c>
      <c r="Z1551" s="129" t="str">
        <f t="shared" si="495"/>
        <v/>
      </c>
      <c r="AA1551" s="133" t="str">
        <f t="shared" si="502"/>
        <v/>
      </c>
      <c r="AC1551" s="186" t="str">
        <f>AC1541</f>
        <v/>
      </c>
      <c r="AD1551" s="187" t="str">
        <f>AD1541</f>
        <v/>
      </c>
      <c r="AE1551" s="187" t="str">
        <f>AE1541</f>
        <v/>
      </c>
      <c r="AF1551" s="187" t="str">
        <f>AF1541</f>
        <v/>
      </c>
      <c r="AG1551" s="204">
        <f t="shared" si="496"/>
        <v>0</v>
      </c>
      <c r="AI1551" s="140" t="str">
        <f>IF(月報!G1551&lt;&gt;"",月報!G1551,"")</f>
        <v/>
      </c>
      <c r="AJ1551" s="126" t="str">
        <f>IF(月報!W1551&lt;&gt;"",月報!W1551*24,"")</f>
        <v/>
      </c>
      <c r="AK1551" s="126" t="str">
        <f>IF(月報!P1551&lt;&gt;"",月報!P1551,"")</f>
        <v/>
      </c>
      <c r="AL1551" s="126" t="str">
        <f>IF(月報!Q1551&lt;&gt;"",IF(月報!Q1551="平日残","",月報!Q1551),"")</f>
        <v/>
      </c>
      <c r="AM1551" s="126"/>
      <c r="AN1551" s="126" t="str">
        <f t="shared" si="501"/>
        <v/>
      </c>
      <c r="AO1551" s="126" t="str">
        <f>IF($E1551="","",VLOOKUP($E1551,カレンダマスタ!$A$5:$E$381,5,FALSE))</f>
        <v/>
      </c>
      <c r="AQ1551" s="196" t="str">
        <f>IF(G1551="","",IF(VLOOKUP(E1551,カレンダマスタ!$A$5:$D$381,4,FALSE)=0,"",1))</f>
        <v/>
      </c>
      <c r="AR1551" s="136" t="str">
        <f>IF($G1551="","",IF($AD1551="NSTC",INDEX(カレンダマスタ!$I$26:$O$31,MATCH($G1551,カレンダマスタ!$H$26:$H$31,1),MATCH($H1551,カレンダマスタ!$I$25:$O$25,1)),
IF($AD1551="CS本社",INDEX(カレンダマスタ!$I$36:$O$41,MATCH($G1551,カレンダマスタ!$H$36:$H$41,1),MATCH($H1551,カレンダマスタ!$I$35:$O$35,1)),
IF($AD1551="NS本社",INDEX(カレンダマスタ!$I$94:$O$99,MATCH($G1551,カレンダマスタ!$H$95:$H$100,1),MATCH($H1551,カレンダマスタ!$I$93:$O$93,1)),
IF($AD1551="ODC",INDEX(カレンダマスタ!$I$46:$O$51,MATCH($G1551,カレンダマスタ!$H$46:$H$51,1),MATCH($H1551,カレンダマスタ!$I$45:$O$45,1)),
IF($AD1551="NS東京TC",INDEX(カレンダマスタ!$I$56:$O$61,MATCH($G1551,カレンダマスタ!$H$56:$H$61,1),MATCH($H1551,カレンダマスタ!$I$55:$O$55,1)),""))))))</f>
        <v/>
      </c>
      <c r="AS1551" s="126" t="str">
        <f t="shared" si="497"/>
        <v/>
      </c>
      <c r="AU1551" s="137" t="str">
        <f>IF(E1551="","",VLOOKUP($E1551,カレンダマスタ!$A$4:$E$381,4,FALSE))</f>
        <v/>
      </c>
      <c r="AV1551" s="137" t="str">
        <f t="shared" si="503"/>
        <v/>
      </c>
      <c r="AW1551" s="137" t="str">
        <f t="shared" si="504"/>
        <v/>
      </c>
      <c r="AX1551" s="138" t="str">
        <f t="shared" si="505"/>
        <v/>
      </c>
      <c r="AY1551" s="138" t="str">
        <f t="shared" si="506"/>
        <v/>
      </c>
      <c r="AZ1551" s="130" t="str">
        <f>IF(AX1551&amp;AW1551="勤怠未設定","×",IF(AV1551="勤怠修正","×",IF(AC1551="外注","",IF(AA1551="",IF(AY1551&lt;&gt;"","×",""),IF(VLOOKUP(AA1551,カレンダマスタ!$H$66:$I$83,2,FALSE)&lt;&gt;AY1551,"×","OK")))))</f>
        <v/>
      </c>
      <c r="BC1551" s="137" t="str">
        <f>IF(E1551="","",VLOOKUP($E1551,カレンダマスタ!$A$4:$E$381,4,FALSE))</f>
        <v/>
      </c>
      <c r="BD1551" s="126" t="str">
        <f>IF(AC1551="社員","",IF(AG1551=0,"",IF(AD1551="NSTC",IF(COUNTIF(カレンダマスタ!$Q$5:$Q$32,G1551)=1,"OK","×"),
IF(AD1551="NS本社",IF(COUNTIF(カレンダマスタ!$T$5:$T$32,G1551)=1,"OK","×"),IF(COUNTIF(カレンダマスタ!$R$5:$R$32,G1551)=1,"OK","×")))))</f>
        <v/>
      </c>
      <c r="BE1551" s="126" t="str">
        <f>IF(AC1551="社員","",IF(G1551="","",IF(R1551&lt;&gt;"","",IF(AF1551="CS","OK",IF(VLOOKUP(E1551,カレンダマスタ!$A$5:$D$381,4,FALSE)&gt;0,"",IF(OR(G1551*24&gt;10.84,H1551*24&lt;14.5)=TRUE,"×","OK"))))))</f>
        <v/>
      </c>
      <c r="BF1551" s="126" t="str">
        <f t="shared" si="490"/>
        <v/>
      </c>
      <c r="BG1551" s="126" t="str">
        <f t="shared" si="498"/>
        <v/>
      </c>
      <c r="BI1551" s="130" t="str">
        <f t="shared" si="499"/>
        <v/>
      </c>
    </row>
    <row r="1552" spans="2:61">
      <c r="B1552" s="111"/>
      <c r="C1552" s="536"/>
      <c r="D1552" s="128"/>
      <c r="E1552" s="583"/>
      <c r="F1552" s="128"/>
      <c r="G1552" s="588"/>
      <c r="H1552" s="588"/>
      <c r="I1552" s="130"/>
      <c r="J1552" s="139"/>
      <c r="K1552" s="131"/>
      <c r="L1552" s="132"/>
      <c r="M1552" s="132"/>
      <c r="N1552" s="141"/>
      <c r="O1552" s="139"/>
      <c r="P1552" s="139"/>
      <c r="Q1552" s="139"/>
      <c r="R1552" s="133"/>
      <c r="S1552" s="134"/>
      <c r="T1552" s="434" t="str">
        <f t="shared" si="492"/>
        <v/>
      </c>
      <c r="U1552" s="429"/>
      <c r="V1552" s="429" t="str">
        <f t="shared" si="493"/>
        <v/>
      </c>
      <c r="W1552" s="298"/>
      <c r="X1552" s="129" t="str">
        <f t="shared" si="500"/>
        <v/>
      </c>
      <c r="Y1552" s="129" t="str">
        <f t="shared" si="494"/>
        <v/>
      </c>
      <c r="Z1552" s="129" t="str">
        <f t="shared" si="495"/>
        <v/>
      </c>
      <c r="AA1552" s="133" t="str">
        <f t="shared" si="502"/>
        <v/>
      </c>
      <c r="AC1552" s="186" t="str">
        <f>AC1541</f>
        <v/>
      </c>
      <c r="AD1552" s="187" t="str">
        <f>AD1541</f>
        <v/>
      </c>
      <c r="AE1552" s="187" t="str">
        <f>AE1541</f>
        <v/>
      </c>
      <c r="AF1552" s="187" t="str">
        <f>AF1541</f>
        <v/>
      </c>
      <c r="AG1552" s="204">
        <f t="shared" si="496"/>
        <v>0</v>
      </c>
      <c r="AI1552" s="140" t="str">
        <f>IF(月報!G1552&lt;&gt;"",月報!G1552,"")</f>
        <v/>
      </c>
      <c r="AJ1552" s="126" t="str">
        <f>IF(月報!W1552&lt;&gt;"",月報!W1552*24,"")</f>
        <v/>
      </c>
      <c r="AK1552" s="126" t="str">
        <f>IF(月報!P1552&lt;&gt;"",月報!P1552,"")</f>
        <v/>
      </c>
      <c r="AL1552" s="126" t="str">
        <f>IF(月報!Q1552&lt;&gt;"",IF(月報!Q1552="平日残","",月報!Q1552),"")</f>
        <v/>
      </c>
      <c r="AM1552" s="126"/>
      <c r="AN1552" s="126" t="str">
        <f t="shared" si="501"/>
        <v/>
      </c>
      <c r="AO1552" s="126" t="str">
        <f>IF($E1552="","",VLOOKUP($E1552,カレンダマスタ!$A$5:$E$381,5,FALSE))</f>
        <v/>
      </c>
      <c r="AQ1552" s="196" t="str">
        <f>IF(G1552="","",IF(VLOOKUP(E1552,カレンダマスタ!$A$5:$D$381,4,FALSE)=0,"",1))</f>
        <v/>
      </c>
      <c r="AR1552" s="136" t="str">
        <f>IF($G1552="","",IF($AD1552="NSTC",INDEX(カレンダマスタ!$I$26:$O$31,MATCH($G1552,カレンダマスタ!$H$26:$H$31,1),MATCH($H1552,カレンダマスタ!$I$25:$O$25,1)),
IF($AD1552="CS本社",INDEX(カレンダマスタ!$I$36:$O$41,MATCH($G1552,カレンダマスタ!$H$36:$H$41,1),MATCH($H1552,カレンダマスタ!$I$35:$O$35,1)),
IF($AD1552="NS本社",INDEX(カレンダマスタ!$I$94:$O$99,MATCH($G1552,カレンダマスタ!$H$95:$H$100,1),MATCH($H1552,カレンダマスタ!$I$93:$O$93,1)),
IF($AD1552="ODC",INDEX(カレンダマスタ!$I$46:$O$51,MATCH($G1552,カレンダマスタ!$H$46:$H$51,1),MATCH($H1552,カレンダマスタ!$I$45:$O$45,1)),
IF($AD1552="NS東京TC",INDEX(カレンダマスタ!$I$56:$O$61,MATCH($G1552,カレンダマスタ!$H$56:$H$61,1),MATCH($H1552,カレンダマスタ!$I$55:$O$55,1)),""))))))</f>
        <v/>
      </c>
      <c r="AS1552" s="126" t="str">
        <f t="shared" si="497"/>
        <v/>
      </c>
      <c r="AU1552" s="137" t="str">
        <f>IF(E1552="","",VLOOKUP($E1552,カレンダマスタ!$A$4:$E$381,4,FALSE))</f>
        <v/>
      </c>
      <c r="AV1552" s="137" t="str">
        <f t="shared" si="503"/>
        <v/>
      </c>
      <c r="AW1552" s="137" t="str">
        <f t="shared" si="504"/>
        <v/>
      </c>
      <c r="AX1552" s="138" t="str">
        <f t="shared" si="505"/>
        <v/>
      </c>
      <c r="AY1552" s="138" t="str">
        <f t="shared" si="506"/>
        <v/>
      </c>
      <c r="AZ1552" s="130" t="str">
        <f>IF(AX1552&amp;AW1552="勤怠未設定","×",IF(AV1552="勤怠修正","×",IF(AC1552="外注","",IF(AA1552="",IF(AY1552&lt;&gt;"","×",""),IF(VLOOKUP(AA1552,カレンダマスタ!$H$66:$I$83,2,FALSE)&lt;&gt;AY1552,"×","OK")))))</f>
        <v/>
      </c>
      <c r="BC1552" s="137" t="str">
        <f>IF(E1552="","",VLOOKUP($E1552,カレンダマスタ!$A$4:$E$381,4,FALSE))</f>
        <v/>
      </c>
      <c r="BD1552" s="126" t="str">
        <f>IF(AC1552="社員","",IF(AG1552=0,"",IF(AD1552="NSTC",IF(COUNTIF(カレンダマスタ!$Q$5:$Q$32,G1552)=1,"OK","×"),
IF(AD1552="NS本社",IF(COUNTIF(カレンダマスタ!$T$5:$T$32,G1552)=1,"OK","×"),IF(COUNTIF(カレンダマスタ!$R$5:$R$32,G1552)=1,"OK","×")))))</f>
        <v/>
      </c>
      <c r="BE1552" s="126" t="str">
        <f>IF(AC1552="社員","",IF(G1552="","",IF(R1552&lt;&gt;"","",IF(AF1552="CS","OK",IF(VLOOKUP(E1552,カレンダマスタ!$A$5:$D$381,4,FALSE)&gt;0,"",IF(OR(G1552*24&gt;10.84,H1552*24&lt;14.5)=TRUE,"×","OK"))))))</f>
        <v/>
      </c>
      <c r="BF1552" s="126" t="str">
        <f t="shared" si="490"/>
        <v/>
      </c>
      <c r="BG1552" s="126" t="str">
        <f t="shared" si="498"/>
        <v/>
      </c>
      <c r="BI1552" s="130" t="str">
        <f t="shared" si="499"/>
        <v/>
      </c>
    </row>
    <row r="1553" spans="2:61">
      <c r="B1553" s="111"/>
      <c r="C1553" s="536"/>
      <c r="D1553" s="128"/>
      <c r="E1553" s="583"/>
      <c r="F1553" s="128"/>
      <c r="G1553" s="588"/>
      <c r="H1553" s="588"/>
      <c r="I1553" s="130"/>
      <c r="J1553" s="139"/>
      <c r="K1553" s="131"/>
      <c r="L1553" s="132"/>
      <c r="M1553" s="132"/>
      <c r="N1553" s="141"/>
      <c r="O1553" s="139"/>
      <c r="P1553" s="139"/>
      <c r="Q1553" s="139"/>
      <c r="R1553" s="133"/>
      <c r="S1553" s="134"/>
      <c r="T1553" s="434" t="str">
        <f t="shared" si="492"/>
        <v/>
      </c>
      <c r="U1553" s="429"/>
      <c r="V1553" s="429" t="str">
        <f t="shared" si="493"/>
        <v/>
      </c>
      <c r="W1553" s="298"/>
      <c r="X1553" s="129" t="str">
        <f t="shared" si="500"/>
        <v/>
      </c>
      <c r="Y1553" s="129" t="str">
        <f t="shared" si="494"/>
        <v/>
      </c>
      <c r="Z1553" s="129" t="str">
        <f t="shared" si="495"/>
        <v/>
      </c>
      <c r="AA1553" s="133" t="str">
        <f t="shared" si="502"/>
        <v/>
      </c>
      <c r="AC1553" s="186" t="str">
        <f>AC1541</f>
        <v/>
      </c>
      <c r="AD1553" s="187" t="str">
        <f>AD1541</f>
        <v/>
      </c>
      <c r="AE1553" s="187" t="str">
        <f>AE1541</f>
        <v/>
      </c>
      <c r="AF1553" s="187" t="str">
        <f>AF1541</f>
        <v/>
      </c>
      <c r="AG1553" s="204">
        <f t="shared" si="496"/>
        <v>0</v>
      </c>
      <c r="AI1553" s="140" t="str">
        <f>IF(月報!G1553&lt;&gt;"",月報!G1553,"")</f>
        <v/>
      </c>
      <c r="AJ1553" s="126" t="str">
        <f>IF(月報!W1553&lt;&gt;"",月報!W1553*24,"")</f>
        <v/>
      </c>
      <c r="AK1553" s="126" t="str">
        <f>IF(月報!P1553&lt;&gt;"",月報!P1553,"")</f>
        <v/>
      </c>
      <c r="AL1553" s="126" t="str">
        <f>IF(月報!Q1553&lt;&gt;"",IF(月報!Q1553="平日残","",月報!Q1553),"")</f>
        <v/>
      </c>
      <c r="AM1553" s="126"/>
      <c r="AN1553" s="126" t="str">
        <f t="shared" si="501"/>
        <v/>
      </c>
      <c r="AO1553" s="126" t="str">
        <f>IF($E1553="","",VLOOKUP($E1553,カレンダマスタ!$A$5:$E$381,5,FALSE))</f>
        <v/>
      </c>
      <c r="AQ1553" s="196" t="str">
        <f>IF(G1553="","",IF(VLOOKUP(E1553,カレンダマスタ!$A$5:$D$381,4,FALSE)=0,"",1))</f>
        <v/>
      </c>
      <c r="AR1553" s="136" t="str">
        <f>IF($G1553="","",IF($AD1553="NSTC",INDEX(カレンダマスタ!$I$26:$O$31,MATCH($G1553,カレンダマスタ!$H$26:$H$31,1),MATCH($H1553,カレンダマスタ!$I$25:$O$25,1)),
IF($AD1553="CS本社",INDEX(カレンダマスタ!$I$36:$O$41,MATCH($G1553,カレンダマスタ!$H$36:$H$41,1),MATCH($H1553,カレンダマスタ!$I$35:$O$35,1)),
IF($AD1553="NS本社",INDEX(カレンダマスタ!$I$94:$O$99,MATCH($G1553,カレンダマスタ!$H$95:$H$100,1),MATCH($H1553,カレンダマスタ!$I$93:$O$93,1)),
IF($AD1553="ODC",INDEX(カレンダマスタ!$I$46:$O$51,MATCH($G1553,カレンダマスタ!$H$46:$H$51,1),MATCH($H1553,カレンダマスタ!$I$45:$O$45,1)),
IF($AD1553="NS東京TC",INDEX(カレンダマスタ!$I$56:$O$61,MATCH($G1553,カレンダマスタ!$H$56:$H$61,1),MATCH($H1553,カレンダマスタ!$I$55:$O$55,1)),""))))))</f>
        <v/>
      </c>
      <c r="AS1553" s="126" t="str">
        <f t="shared" si="497"/>
        <v/>
      </c>
      <c r="AU1553" s="137" t="str">
        <f>IF(E1553="","",VLOOKUP($E1553,カレンダマスタ!$A$4:$E$381,4,FALSE))</f>
        <v/>
      </c>
      <c r="AV1553" s="137" t="str">
        <f t="shared" si="503"/>
        <v/>
      </c>
      <c r="AW1553" s="137" t="str">
        <f t="shared" si="504"/>
        <v/>
      </c>
      <c r="AX1553" s="138" t="str">
        <f t="shared" si="505"/>
        <v/>
      </c>
      <c r="AY1553" s="138" t="str">
        <f t="shared" si="506"/>
        <v/>
      </c>
      <c r="AZ1553" s="130" t="str">
        <f>IF(AX1553&amp;AW1553="勤怠未設定","×",IF(AV1553="勤怠修正","×",IF(AC1553="外注","",IF(AA1553="",IF(AY1553&lt;&gt;"","×",""),IF(VLOOKUP(AA1553,カレンダマスタ!$H$66:$I$83,2,FALSE)&lt;&gt;AY1553,"×","OK")))))</f>
        <v/>
      </c>
      <c r="BC1553" s="137" t="str">
        <f>IF(E1553="","",VLOOKUP($E1553,カレンダマスタ!$A$4:$E$381,4,FALSE))</f>
        <v/>
      </c>
      <c r="BD1553" s="126" t="str">
        <f>IF(AC1553="社員","",IF(AG1553=0,"",IF(AD1553="NSTC",IF(COUNTIF(カレンダマスタ!$Q$5:$Q$32,G1553)=1,"OK","×"),
IF(AD1553="NS本社",IF(COUNTIF(カレンダマスタ!$T$5:$T$32,G1553)=1,"OK","×"),IF(COUNTIF(カレンダマスタ!$R$5:$R$32,G1553)=1,"OK","×")))))</f>
        <v/>
      </c>
      <c r="BE1553" s="126" t="str">
        <f>IF(AC1553="社員","",IF(G1553="","",IF(R1553&lt;&gt;"","",IF(AF1553="CS","OK",IF(VLOOKUP(E1553,カレンダマスタ!$A$5:$D$381,4,FALSE)&gt;0,"",IF(OR(G1553*24&gt;10.84,H1553*24&lt;14.5)=TRUE,"×","OK"))))))</f>
        <v/>
      </c>
      <c r="BF1553" s="126" t="str">
        <f t="shared" si="490"/>
        <v/>
      </c>
      <c r="BG1553" s="126" t="str">
        <f t="shared" si="498"/>
        <v/>
      </c>
      <c r="BI1553" s="130" t="str">
        <f t="shared" si="499"/>
        <v/>
      </c>
    </row>
    <row r="1554" spans="2:61">
      <c r="B1554" s="111"/>
      <c r="C1554" s="537"/>
      <c r="D1554" s="142"/>
      <c r="E1554" s="584"/>
      <c r="F1554" s="142"/>
      <c r="G1554" s="589"/>
      <c r="H1554" s="589"/>
      <c r="I1554" s="144"/>
      <c r="J1554" s="148"/>
      <c r="K1554" s="145"/>
      <c r="L1554" s="146"/>
      <c r="M1554" s="146"/>
      <c r="N1554" s="147"/>
      <c r="O1554" s="148"/>
      <c r="P1554" s="148"/>
      <c r="Q1554" s="148"/>
      <c r="R1554" s="149"/>
      <c r="S1554" s="156"/>
      <c r="T1554" s="435" t="str">
        <f t="shared" si="492"/>
        <v/>
      </c>
      <c r="U1554" s="430"/>
      <c r="V1554" s="430" t="str">
        <f t="shared" si="493"/>
        <v/>
      </c>
      <c r="W1554" s="298"/>
      <c r="X1554" s="143" t="str">
        <f t="shared" si="500"/>
        <v/>
      </c>
      <c r="Y1554" s="143" t="str">
        <f t="shared" si="494"/>
        <v/>
      </c>
      <c r="Z1554" s="143" t="str">
        <f t="shared" si="495"/>
        <v/>
      </c>
      <c r="AA1554" s="149" t="str">
        <f t="shared" si="502"/>
        <v/>
      </c>
      <c r="AC1554" s="188" t="str">
        <f>AC1541</f>
        <v/>
      </c>
      <c r="AD1554" s="189" t="str">
        <f>AD1541</f>
        <v/>
      </c>
      <c r="AE1554" s="189" t="str">
        <f>AE1541</f>
        <v/>
      </c>
      <c r="AF1554" s="189" t="str">
        <f>AF1541</f>
        <v/>
      </c>
      <c r="AG1554" s="205">
        <f t="shared" si="496"/>
        <v>0</v>
      </c>
      <c r="AI1554" s="157" t="str">
        <f>IF(月報!G1554&lt;&gt;"",月報!G1554,"")</f>
        <v/>
      </c>
      <c r="AJ1554" s="151" t="str">
        <f>IF(月報!W1554&lt;&gt;"",月報!W1554*24,"")</f>
        <v/>
      </c>
      <c r="AK1554" s="151" t="str">
        <f>IF(月報!P1554&lt;&gt;"",月報!P1554,"")</f>
        <v/>
      </c>
      <c r="AL1554" s="151" t="str">
        <f>IF(月報!Q1554&lt;&gt;"",IF(月報!Q1554="平日残","",月報!Q1554),"")</f>
        <v/>
      </c>
      <c r="AM1554" s="151"/>
      <c r="AN1554" s="151" t="str">
        <f t="shared" si="501"/>
        <v/>
      </c>
      <c r="AO1554" s="151" t="str">
        <f>IF($E1554="","",VLOOKUP($E1554,カレンダマスタ!$A$5:$E$381,5,FALSE))</f>
        <v/>
      </c>
      <c r="AQ1554" s="197" t="str">
        <f>IF(G1554="","",IF(VLOOKUP(E1554,カレンダマスタ!$A$5:$D$381,4,FALSE)=0,"",1))</f>
        <v/>
      </c>
      <c r="AR1554" s="152" t="str">
        <f>IF($G1554="","",IF($AD1554="NSTC",INDEX(カレンダマスタ!$I$26:$O$31,MATCH($G1554,カレンダマスタ!$H$26:$H$31,1),MATCH($H1554,カレンダマスタ!$I$25:$O$25,1)),
IF($AD1554="CS本社",INDEX(カレンダマスタ!$I$36:$O$41,MATCH($G1554,カレンダマスタ!$H$36:$H$41,1),MATCH($H1554,カレンダマスタ!$I$35:$O$35,1)),
IF($AD1554="NS本社",INDEX(カレンダマスタ!$I$94:$O$99,MATCH($G1554,カレンダマスタ!$H$95:$H$100,1),MATCH($H1554,カレンダマスタ!$I$93:$O$93,1)),
IF($AD1554="ODC",INDEX(カレンダマスタ!$I$46:$O$51,MATCH($G1554,カレンダマスタ!$H$46:$H$51,1),MATCH($H1554,カレンダマスタ!$I$45:$O$45,1)),
IF($AD1554="NS東京TC",INDEX(カレンダマスタ!$I$56:$O$61,MATCH($G1554,カレンダマスタ!$H$56:$H$61,1),MATCH($H1554,カレンダマスタ!$I$55:$O$55,1)),""))))))</f>
        <v/>
      </c>
      <c r="AS1554" s="151" t="str">
        <f t="shared" si="497"/>
        <v/>
      </c>
      <c r="AU1554" s="153" t="str">
        <f>IF(E1554="","",VLOOKUP($E1554,カレンダマスタ!$A$4:$E$381,4,FALSE))</f>
        <v/>
      </c>
      <c r="AV1554" s="153" t="str">
        <f t="shared" si="503"/>
        <v/>
      </c>
      <c r="AW1554" s="153" t="str">
        <f t="shared" si="504"/>
        <v/>
      </c>
      <c r="AX1554" s="154" t="str">
        <f t="shared" si="505"/>
        <v/>
      </c>
      <c r="AY1554" s="154" t="str">
        <f t="shared" si="506"/>
        <v/>
      </c>
      <c r="AZ1554" s="144" t="str">
        <f>IF(AX1554&amp;AW1554="勤怠未設定","×",IF(AV1554="勤怠修正","×",IF(AC1554="外注","",IF(AA1554="",IF(AY1554&lt;&gt;"","×",""),IF(VLOOKUP(AA1554,カレンダマスタ!$H$66:$I$83,2,FALSE)&lt;&gt;AY1554,"×","OK")))))</f>
        <v/>
      </c>
      <c r="BC1554" s="153" t="str">
        <f>IF(E1554="","",VLOOKUP($E1554,カレンダマスタ!$A$4:$E$381,4,FALSE))</f>
        <v/>
      </c>
      <c r="BD1554" s="151" t="str">
        <f>IF(AC1554="社員","",IF(AG1554=0,"",IF(AD1554="NSTC",IF(COUNTIF(カレンダマスタ!$Q$5:$Q$32,G1554)=1,"OK","×"),
IF(AD1554="NS本社",IF(COUNTIF(カレンダマスタ!$T$5:$T$32,G1554)=1,"OK","×"),IF(COUNTIF(カレンダマスタ!$R$5:$R$32,G1554)=1,"OK","×")))))</f>
        <v/>
      </c>
      <c r="BE1554" s="151" t="str">
        <f>IF(AC1554="社員","",IF(G1554="","",IF(R1554&lt;&gt;"","",IF(AF1554="CS","OK",IF(VLOOKUP(E1554,カレンダマスタ!$A$5:$D$381,4,FALSE)&gt;0,"",IF(OR(G1554*24&gt;10.84,H1554*24&lt;14.5)=TRUE,"×","OK"))))))</f>
        <v/>
      </c>
      <c r="BF1554" s="151" t="str">
        <f t="shared" si="490"/>
        <v/>
      </c>
      <c r="BG1554" s="151" t="str">
        <f t="shared" si="498"/>
        <v/>
      </c>
      <c r="BI1554" s="144" t="str">
        <f t="shared" si="499"/>
        <v/>
      </c>
    </row>
    <row r="1555" spans="2:61">
      <c r="B1555" s="111"/>
      <c r="C1555" s="535"/>
      <c r="D1555" s="112"/>
      <c r="E1555" s="582"/>
      <c r="F1555" s="112"/>
      <c r="G1555" s="587"/>
      <c r="H1555" s="587"/>
      <c r="I1555" s="114"/>
      <c r="J1555" s="118"/>
      <c r="K1555" s="115"/>
      <c r="L1555" s="116"/>
      <c r="M1555" s="116"/>
      <c r="N1555" s="117"/>
      <c r="O1555" s="118"/>
      <c r="P1555" s="118"/>
      <c r="Q1555" s="118"/>
      <c r="R1555" s="119"/>
      <c r="S1555" s="120"/>
      <c r="T1555" s="433" t="str">
        <f t="shared" si="492"/>
        <v/>
      </c>
      <c r="U1555" s="431">
        <f>SUM(T1555:T1561)</f>
        <v>0</v>
      </c>
      <c r="V1555" s="431" t="str">
        <f t="shared" si="493"/>
        <v/>
      </c>
      <c r="W1555" s="298"/>
      <c r="X1555" s="113" t="str">
        <f t="shared" si="500"/>
        <v/>
      </c>
      <c r="Y1555" s="113" t="str">
        <f t="shared" si="494"/>
        <v/>
      </c>
      <c r="Z1555" s="113" t="str">
        <f t="shared" si="495"/>
        <v/>
      </c>
      <c r="AA1555" s="119" t="str">
        <f t="shared" si="502"/>
        <v/>
      </c>
      <c r="AC1555" s="190" t="str">
        <f>AC1541</f>
        <v/>
      </c>
      <c r="AD1555" s="191" t="str">
        <f>AD1541</f>
        <v/>
      </c>
      <c r="AE1555" s="191" t="str">
        <f>AE1541</f>
        <v/>
      </c>
      <c r="AF1555" s="191" t="str">
        <f>AF1541</f>
        <v/>
      </c>
      <c r="AG1555" s="206">
        <f t="shared" si="496"/>
        <v>0</v>
      </c>
      <c r="AI1555" s="158" t="str">
        <f>IF(月報!G1555&lt;&gt;"",月報!G1555,"")</f>
        <v/>
      </c>
      <c r="AJ1555" s="122" t="str">
        <f>IF(月報!W1555&lt;&gt;"",月報!W1555*24,"")</f>
        <v/>
      </c>
      <c r="AK1555" s="122" t="str">
        <f>IF(月報!P1555&lt;&gt;"",月報!P1555,"")</f>
        <v/>
      </c>
      <c r="AL1555" s="122" t="str">
        <f>IF(月報!Q1555&lt;&gt;"",IF(月報!Q1555="平日残","",月報!Q1555),"")</f>
        <v/>
      </c>
      <c r="AM1555" s="122"/>
      <c r="AN1555" s="122" t="str">
        <f t="shared" si="501"/>
        <v/>
      </c>
      <c r="AO1555" s="122" t="str">
        <f>IF($E1555="","",VLOOKUP($E1555,カレンダマスタ!$A$5:$E$381,5,FALSE))</f>
        <v/>
      </c>
      <c r="AQ1555" s="195" t="str">
        <f>IF(G1555="","",IF(VLOOKUP(E1555,カレンダマスタ!$A$5:$D$381,4,FALSE)=0,"",1))</f>
        <v/>
      </c>
      <c r="AR1555" s="123" t="str">
        <f>IF($G1555="","",IF($AD1555="NSTC",INDEX(カレンダマスタ!$I$26:$O$31,MATCH($G1555,カレンダマスタ!$H$26:$H$31,1),MATCH($H1555,カレンダマスタ!$I$25:$O$25,1)),
IF($AD1555="CS本社",INDEX(カレンダマスタ!$I$36:$O$41,MATCH($G1555,カレンダマスタ!$H$36:$H$41,1),MATCH($H1555,カレンダマスタ!$I$35:$O$35,1)),
IF($AD1555="NS本社",INDEX(カレンダマスタ!$I$94:$O$99,MATCH($G1555,カレンダマスタ!$H$95:$H$100,1),MATCH($H1555,カレンダマスタ!$I$93:$O$93,1)),
IF($AD1555="ODC",INDEX(カレンダマスタ!$I$46:$O$51,MATCH($G1555,カレンダマスタ!$H$46:$H$51,1),MATCH($H1555,カレンダマスタ!$I$45:$O$45,1)),
IF($AD1555="NS東京TC",INDEX(カレンダマスタ!$I$56:$O$61,MATCH($G1555,カレンダマスタ!$H$56:$H$61,1),MATCH($H1555,カレンダマスタ!$I$55:$O$55,1)),""))))))</f>
        <v/>
      </c>
      <c r="AS1555" s="122" t="str">
        <f t="shared" si="497"/>
        <v/>
      </c>
      <c r="AU1555" s="124" t="str">
        <f>IF(E1555="","",VLOOKUP($E1555,カレンダマスタ!$A$4:$E$381,4,FALSE))</f>
        <v/>
      </c>
      <c r="AV1555" s="124" t="str">
        <f t="shared" si="503"/>
        <v/>
      </c>
      <c r="AW1555" s="124" t="str">
        <f t="shared" si="504"/>
        <v/>
      </c>
      <c r="AX1555" s="125" t="str">
        <f t="shared" si="505"/>
        <v/>
      </c>
      <c r="AY1555" s="125" t="str">
        <f t="shared" si="506"/>
        <v/>
      </c>
      <c r="AZ1555" s="114" t="str">
        <f>IF(AX1555&amp;AW1555="勤怠未設定","×",IF(AV1555="勤怠修正","×",IF(AC1555="外注","",IF(AA1555="",IF(AY1555&lt;&gt;"","×",""),IF(VLOOKUP(AA1555,カレンダマスタ!$H$66:$I$83,2,FALSE)&lt;&gt;AY1555,"×","OK")))))</f>
        <v/>
      </c>
      <c r="BC1555" s="124" t="str">
        <f>IF(E1555="","",VLOOKUP($E1555,カレンダマスタ!$A$4:$E$381,4,FALSE))</f>
        <v/>
      </c>
      <c r="BD1555" s="122" t="str">
        <f>IF(AC1555="社員","",IF(AG1555=0,"",IF(AD1555="NSTC",IF(COUNTIF(カレンダマスタ!$Q$5:$Q$32,G1555)=1,"OK","×"),
IF(AD1555="NS本社",IF(COUNTIF(カレンダマスタ!$T$5:$T$32,G1555)=1,"OK","×"),IF(COUNTIF(カレンダマスタ!$R$5:$R$32,G1555)=1,"OK","×")))))</f>
        <v/>
      </c>
      <c r="BE1555" s="122" t="str">
        <f>IF(AC1555="社員","",IF(G1555="","",IF(R1555&lt;&gt;"","",IF(AF1555="CS","OK",IF(VLOOKUP(E1555,カレンダマスタ!$A$5:$D$381,4,FALSE)&gt;0,"",IF(OR(G1555*24&gt;10.84,H1555*24&lt;14.5)=TRUE,"×","OK"))))))</f>
        <v/>
      </c>
      <c r="BF1555" s="122" t="str">
        <f t="shared" si="490"/>
        <v/>
      </c>
      <c r="BG1555" s="122" t="str">
        <f t="shared" si="498"/>
        <v/>
      </c>
      <c r="BI1555" s="114" t="str">
        <f t="shared" si="499"/>
        <v/>
      </c>
    </row>
    <row r="1556" spans="2:61">
      <c r="B1556" s="111"/>
      <c r="C1556" s="536"/>
      <c r="D1556" s="128"/>
      <c r="E1556" s="583"/>
      <c r="F1556" s="128"/>
      <c r="G1556" s="588"/>
      <c r="H1556" s="588"/>
      <c r="I1556" s="130"/>
      <c r="J1556" s="139"/>
      <c r="K1556" s="131"/>
      <c r="L1556" s="132"/>
      <c r="M1556" s="132"/>
      <c r="N1556" s="141"/>
      <c r="O1556" s="139"/>
      <c r="P1556" s="139"/>
      <c r="Q1556" s="139"/>
      <c r="R1556" s="133"/>
      <c r="S1556" s="134"/>
      <c r="T1556" s="434" t="str">
        <f t="shared" si="492"/>
        <v/>
      </c>
      <c r="U1556" s="429"/>
      <c r="V1556" s="429" t="str">
        <f t="shared" si="493"/>
        <v/>
      </c>
      <c r="W1556" s="298"/>
      <c r="X1556" s="129" t="str">
        <f t="shared" si="500"/>
        <v/>
      </c>
      <c r="Y1556" s="129" t="str">
        <f t="shared" si="494"/>
        <v/>
      </c>
      <c r="Z1556" s="129" t="str">
        <f t="shared" si="495"/>
        <v/>
      </c>
      <c r="AA1556" s="133" t="str">
        <f t="shared" si="502"/>
        <v/>
      </c>
      <c r="AC1556" s="186" t="str">
        <f>AC1541</f>
        <v/>
      </c>
      <c r="AD1556" s="187" t="str">
        <f>AD1541</f>
        <v/>
      </c>
      <c r="AE1556" s="187" t="str">
        <f>AE1541</f>
        <v/>
      </c>
      <c r="AF1556" s="187" t="str">
        <f>AF1541</f>
        <v/>
      </c>
      <c r="AG1556" s="204">
        <f t="shared" si="496"/>
        <v>0</v>
      </c>
      <c r="AI1556" s="135" t="str">
        <f>IF(月報!G1556&lt;&gt;"",月報!G1556,"")</f>
        <v/>
      </c>
      <c r="AJ1556" s="126" t="str">
        <f>IF(月報!W1556&lt;&gt;"",月報!W1556*24,"")</f>
        <v/>
      </c>
      <c r="AK1556" s="126" t="str">
        <f>IF(月報!P1556&lt;&gt;"",月報!P1556,"")</f>
        <v/>
      </c>
      <c r="AL1556" s="126" t="str">
        <f>IF(月報!Q1556&lt;&gt;"",IF(月報!Q1556="平日残","",月報!Q1556),"")</f>
        <v/>
      </c>
      <c r="AM1556" s="126"/>
      <c r="AN1556" s="126" t="str">
        <f t="shared" si="501"/>
        <v/>
      </c>
      <c r="AO1556" s="126" t="str">
        <f>IF($E1556="","",VLOOKUP($E1556,カレンダマスタ!$A$5:$E$381,5,FALSE))</f>
        <v/>
      </c>
      <c r="AQ1556" s="196" t="str">
        <f>IF(G1556="","",IF(VLOOKUP(E1556,カレンダマスタ!$A$5:$D$381,4,FALSE)=0,"",1))</f>
        <v/>
      </c>
      <c r="AR1556" s="136" t="str">
        <f>IF($G1556="","",IF($AD1556="NSTC",INDEX(カレンダマスタ!$I$26:$O$31,MATCH($G1556,カレンダマスタ!$H$26:$H$31,1),MATCH($H1556,カレンダマスタ!$I$25:$O$25,1)),
IF($AD1556="CS本社",INDEX(カレンダマスタ!$I$36:$O$41,MATCH($G1556,カレンダマスタ!$H$36:$H$41,1),MATCH($H1556,カレンダマスタ!$I$35:$O$35,1)),
IF($AD1556="NS本社",INDEX(カレンダマスタ!$I$94:$O$99,MATCH($G1556,カレンダマスタ!$H$95:$H$100,1),MATCH($H1556,カレンダマスタ!$I$93:$O$93,1)),
IF($AD1556="ODC",INDEX(カレンダマスタ!$I$46:$O$51,MATCH($G1556,カレンダマスタ!$H$46:$H$51,1),MATCH($H1556,カレンダマスタ!$I$45:$O$45,1)),
IF($AD1556="NS東京TC",INDEX(カレンダマスタ!$I$56:$O$61,MATCH($G1556,カレンダマスタ!$H$56:$H$61,1),MATCH($H1556,カレンダマスタ!$I$55:$O$55,1)),""))))))</f>
        <v/>
      </c>
      <c r="AS1556" s="126" t="str">
        <f t="shared" si="497"/>
        <v/>
      </c>
      <c r="AU1556" s="137" t="str">
        <f>IF(E1556="","",VLOOKUP($E1556,カレンダマスタ!$A$4:$E$381,4,FALSE))</f>
        <v/>
      </c>
      <c r="AV1556" s="137" t="str">
        <f t="shared" si="503"/>
        <v/>
      </c>
      <c r="AW1556" s="137" t="str">
        <f t="shared" si="504"/>
        <v/>
      </c>
      <c r="AX1556" s="138" t="str">
        <f t="shared" si="505"/>
        <v/>
      </c>
      <c r="AY1556" s="138" t="str">
        <f t="shared" si="506"/>
        <v/>
      </c>
      <c r="AZ1556" s="130" t="str">
        <f>IF(AX1556&amp;AW1556="勤怠未設定","×",IF(AV1556="勤怠修正","×",IF(AC1556="外注","",IF(AA1556="",IF(AY1556&lt;&gt;"","×",""),IF(VLOOKUP(AA1556,カレンダマスタ!$H$66:$I$83,2,FALSE)&lt;&gt;AY1556,"×","OK")))))</f>
        <v/>
      </c>
      <c r="BC1556" s="137" t="str">
        <f>IF(E1556="","",VLOOKUP($E1556,カレンダマスタ!$A$4:$E$381,4,FALSE))</f>
        <v/>
      </c>
      <c r="BD1556" s="126" t="str">
        <f>IF(AC1556="社員","",IF(AG1556=0,"",IF(AD1556="NSTC",IF(COUNTIF(カレンダマスタ!$Q$5:$Q$32,G1556)=1,"OK","×"),
IF(AD1556="NS本社",IF(COUNTIF(カレンダマスタ!$T$5:$T$32,G1556)=1,"OK","×"),IF(COUNTIF(カレンダマスタ!$R$5:$R$32,G1556)=1,"OK","×")))))</f>
        <v/>
      </c>
      <c r="BE1556" s="126" t="str">
        <f>IF(AC1556="社員","",IF(G1556="","",IF(R1556&lt;&gt;"","",IF(AF1556="CS","OK",IF(VLOOKUP(E1556,カレンダマスタ!$A$5:$D$381,4,FALSE)&gt;0,"",IF(OR(G1556*24&gt;10.84,H1556*24&lt;14.5)=TRUE,"×","OK"))))))</f>
        <v/>
      </c>
      <c r="BF1556" s="126" t="str">
        <f t="shared" si="490"/>
        <v/>
      </c>
      <c r="BG1556" s="126" t="str">
        <f t="shared" si="498"/>
        <v/>
      </c>
      <c r="BI1556" s="130" t="str">
        <f t="shared" si="499"/>
        <v/>
      </c>
    </row>
    <row r="1557" spans="2:61">
      <c r="B1557" s="111"/>
      <c r="C1557" s="536"/>
      <c r="D1557" s="128"/>
      <c r="E1557" s="583"/>
      <c r="F1557" s="128"/>
      <c r="G1557" s="588"/>
      <c r="H1557" s="588"/>
      <c r="I1557" s="130"/>
      <c r="J1557" s="139"/>
      <c r="K1557" s="131"/>
      <c r="L1557" s="132"/>
      <c r="M1557" s="132"/>
      <c r="N1557" s="141"/>
      <c r="O1557" s="139"/>
      <c r="P1557" s="139"/>
      <c r="Q1557" s="139"/>
      <c r="R1557" s="133"/>
      <c r="S1557" s="134"/>
      <c r="T1557" s="434" t="str">
        <f t="shared" si="492"/>
        <v/>
      </c>
      <c r="U1557" s="429"/>
      <c r="V1557" s="429" t="str">
        <f t="shared" si="493"/>
        <v/>
      </c>
      <c r="W1557" s="298"/>
      <c r="X1557" s="129" t="str">
        <f t="shared" si="500"/>
        <v/>
      </c>
      <c r="Y1557" s="129" t="str">
        <f t="shared" si="494"/>
        <v/>
      </c>
      <c r="Z1557" s="129" t="str">
        <f t="shared" si="495"/>
        <v/>
      </c>
      <c r="AA1557" s="133" t="str">
        <f t="shared" si="502"/>
        <v/>
      </c>
      <c r="AC1557" s="186" t="str">
        <f>AC1541</f>
        <v/>
      </c>
      <c r="AD1557" s="187" t="str">
        <f>AD1541</f>
        <v/>
      </c>
      <c r="AE1557" s="187" t="str">
        <f>AE1541</f>
        <v/>
      </c>
      <c r="AF1557" s="187" t="str">
        <f>AF1541</f>
        <v/>
      </c>
      <c r="AG1557" s="204">
        <f t="shared" si="496"/>
        <v>0</v>
      </c>
      <c r="AI1557" s="135" t="str">
        <f>IF(月報!G1557&lt;&gt;"",月報!G1557,"")</f>
        <v/>
      </c>
      <c r="AJ1557" s="126" t="str">
        <f>IF(月報!W1557&lt;&gt;"",月報!W1557*24,"")</f>
        <v/>
      </c>
      <c r="AK1557" s="126" t="str">
        <f>IF(月報!P1557&lt;&gt;"",月報!P1557,"")</f>
        <v/>
      </c>
      <c r="AL1557" s="126" t="str">
        <f>IF(月報!Q1557&lt;&gt;"",IF(月報!Q1557="平日残","",月報!Q1557),"")</f>
        <v/>
      </c>
      <c r="AM1557" s="126"/>
      <c r="AN1557" s="126" t="str">
        <f t="shared" si="501"/>
        <v/>
      </c>
      <c r="AO1557" s="126" t="str">
        <f>IF($E1557="","",VLOOKUP($E1557,カレンダマスタ!$A$5:$E$381,5,FALSE))</f>
        <v/>
      </c>
      <c r="AQ1557" s="196" t="str">
        <f>IF(G1557="","",IF(VLOOKUP(E1557,カレンダマスタ!$A$5:$D$381,4,FALSE)=0,"",1))</f>
        <v/>
      </c>
      <c r="AR1557" s="136" t="str">
        <f>IF($G1557="","",IF($AD1557="NSTC",INDEX(カレンダマスタ!$I$26:$O$31,MATCH($G1557,カレンダマスタ!$H$26:$H$31,1),MATCH($H1557,カレンダマスタ!$I$25:$O$25,1)),
IF($AD1557="CS本社",INDEX(カレンダマスタ!$I$36:$O$41,MATCH($G1557,カレンダマスタ!$H$36:$H$41,1),MATCH($H1557,カレンダマスタ!$I$35:$O$35,1)),
IF($AD1557="NS本社",INDEX(カレンダマスタ!$I$94:$O$99,MATCH($G1557,カレンダマスタ!$H$95:$H$100,1),MATCH($H1557,カレンダマスタ!$I$93:$O$93,1)),
IF($AD1557="ODC",INDEX(カレンダマスタ!$I$46:$O$51,MATCH($G1557,カレンダマスタ!$H$46:$H$51,1),MATCH($H1557,カレンダマスタ!$I$45:$O$45,1)),
IF($AD1557="NS東京TC",INDEX(カレンダマスタ!$I$56:$O$61,MATCH($G1557,カレンダマスタ!$H$56:$H$61,1),MATCH($H1557,カレンダマスタ!$I$55:$O$55,1)),""))))))</f>
        <v/>
      </c>
      <c r="AS1557" s="126" t="str">
        <f t="shared" si="497"/>
        <v/>
      </c>
      <c r="AU1557" s="137" t="str">
        <f>IF(E1557="","",VLOOKUP($E1557,カレンダマスタ!$A$4:$E$381,4,FALSE))</f>
        <v/>
      </c>
      <c r="AV1557" s="137" t="str">
        <f t="shared" si="503"/>
        <v/>
      </c>
      <c r="AW1557" s="137" t="str">
        <f t="shared" si="504"/>
        <v/>
      </c>
      <c r="AX1557" s="138" t="str">
        <f t="shared" si="505"/>
        <v/>
      </c>
      <c r="AY1557" s="138" t="str">
        <f t="shared" si="506"/>
        <v/>
      </c>
      <c r="AZ1557" s="130" t="str">
        <f>IF(AX1557&amp;AW1557="勤怠未設定","×",IF(AV1557="勤怠修正","×",IF(AC1557="外注","",IF(AA1557="",IF(AY1557&lt;&gt;"","×",""),IF(VLOOKUP(AA1557,カレンダマスタ!$H$66:$I$83,2,FALSE)&lt;&gt;AY1557,"×","OK")))))</f>
        <v/>
      </c>
      <c r="BC1557" s="137" t="str">
        <f>IF(E1557="","",VLOOKUP($E1557,カレンダマスタ!$A$4:$E$381,4,FALSE))</f>
        <v/>
      </c>
      <c r="BD1557" s="126" t="str">
        <f>IF(AC1557="社員","",IF(AG1557=0,"",IF(AD1557="NSTC",IF(COUNTIF(カレンダマスタ!$Q$5:$Q$32,G1557)=1,"OK","×"),
IF(AD1557="NS本社",IF(COUNTIF(カレンダマスタ!$T$5:$T$32,G1557)=1,"OK","×"),IF(COUNTIF(カレンダマスタ!$R$5:$R$32,G1557)=1,"OK","×")))))</f>
        <v/>
      </c>
      <c r="BE1557" s="126" t="str">
        <f>IF(AC1557="社員","",IF(G1557="","",IF(R1557&lt;&gt;"","",IF(AF1557="CS","OK",IF(VLOOKUP(E1557,カレンダマスタ!$A$5:$D$381,4,FALSE)&gt;0,"",IF(OR(G1557*24&gt;10.84,H1557*24&lt;14.5)=TRUE,"×","OK"))))))</f>
        <v/>
      </c>
      <c r="BF1557" s="126" t="str">
        <f t="shared" si="490"/>
        <v/>
      </c>
      <c r="BG1557" s="126" t="str">
        <f t="shared" si="498"/>
        <v/>
      </c>
      <c r="BI1557" s="130" t="str">
        <f t="shared" si="499"/>
        <v/>
      </c>
    </row>
    <row r="1558" spans="2:61">
      <c r="B1558" s="111"/>
      <c r="C1558" s="536"/>
      <c r="D1558" s="128"/>
      <c r="E1558" s="583"/>
      <c r="F1558" s="128"/>
      <c r="G1558" s="588"/>
      <c r="H1558" s="588"/>
      <c r="I1558" s="130"/>
      <c r="J1558" s="139"/>
      <c r="K1558" s="131"/>
      <c r="L1558" s="132"/>
      <c r="M1558" s="132"/>
      <c r="N1558" s="141"/>
      <c r="O1558" s="139"/>
      <c r="P1558" s="139"/>
      <c r="Q1558" s="139"/>
      <c r="R1558" s="133"/>
      <c r="S1558" s="134"/>
      <c r="T1558" s="434" t="str">
        <f t="shared" si="492"/>
        <v/>
      </c>
      <c r="U1558" s="429"/>
      <c r="V1558" s="429" t="str">
        <f t="shared" si="493"/>
        <v/>
      </c>
      <c r="W1558" s="298"/>
      <c r="X1558" s="129" t="str">
        <f t="shared" si="500"/>
        <v/>
      </c>
      <c r="Y1558" s="129" t="str">
        <f t="shared" si="494"/>
        <v/>
      </c>
      <c r="Z1558" s="129" t="str">
        <f t="shared" si="495"/>
        <v/>
      </c>
      <c r="AA1558" s="133" t="str">
        <f t="shared" si="502"/>
        <v/>
      </c>
      <c r="AC1558" s="186" t="str">
        <f>AC1541</f>
        <v/>
      </c>
      <c r="AD1558" s="187" t="str">
        <f>AD1541</f>
        <v/>
      </c>
      <c r="AE1558" s="187" t="str">
        <f>AE1541</f>
        <v/>
      </c>
      <c r="AF1558" s="187" t="str">
        <f>AF1541</f>
        <v/>
      </c>
      <c r="AG1558" s="204">
        <f t="shared" si="496"/>
        <v>0</v>
      </c>
      <c r="AI1558" s="140" t="str">
        <f>IF(月報!G1558&lt;&gt;"",月報!G1558,"")</f>
        <v/>
      </c>
      <c r="AJ1558" s="126" t="str">
        <f>IF(月報!W1558&lt;&gt;"",月報!W1558*24,"")</f>
        <v/>
      </c>
      <c r="AK1558" s="126" t="str">
        <f>IF(月報!P1558&lt;&gt;"",月報!P1558,"")</f>
        <v/>
      </c>
      <c r="AL1558" s="126" t="str">
        <f>IF(月報!Q1558&lt;&gt;"",IF(月報!Q1558="平日残","",月報!Q1558),"")</f>
        <v/>
      </c>
      <c r="AM1558" s="126"/>
      <c r="AN1558" s="126" t="str">
        <f t="shared" si="501"/>
        <v/>
      </c>
      <c r="AO1558" s="126" t="str">
        <f>IF($E1558="","",VLOOKUP($E1558,カレンダマスタ!$A$5:$E$381,5,FALSE))</f>
        <v/>
      </c>
      <c r="AQ1558" s="196" t="str">
        <f>IF(G1558="","",IF(VLOOKUP(E1558,カレンダマスタ!$A$5:$D$381,4,FALSE)=0,"",1))</f>
        <v/>
      </c>
      <c r="AR1558" s="136" t="str">
        <f>IF($G1558="","",IF($AD1558="NSTC",INDEX(カレンダマスタ!$I$26:$O$31,MATCH($G1558,カレンダマスタ!$H$26:$H$31,1),MATCH($H1558,カレンダマスタ!$I$25:$O$25,1)),
IF($AD1558="CS本社",INDEX(カレンダマスタ!$I$36:$O$41,MATCH($G1558,カレンダマスタ!$H$36:$H$41,1),MATCH($H1558,カレンダマスタ!$I$35:$O$35,1)),
IF($AD1558="NS本社",INDEX(カレンダマスタ!$I$94:$O$99,MATCH($G1558,カレンダマスタ!$H$95:$H$100,1),MATCH($H1558,カレンダマスタ!$I$93:$O$93,1)),
IF($AD1558="ODC",INDEX(カレンダマスタ!$I$46:$O$51,MATCH($G1558,カレンダマスタ!$H$46:$H$51,1),MATCH($H1558,カレンダマスタ!$I$45:$O$45,1)),
IF($AD1558="NS東京TC",INDEX(カレンダマスタ!$I$56:$O$61,MATCH($G1558,カレンダマスタ!$H$56:$H$61,1),MATCH($H1558,カレンダマスタ!$I$55:$O$55,1)),""))))))</f>
        <v/>
      </c>
      <c r="AS1558" s="126" t="str">
        <f t="shared" si="497"/>
        <v/>
      </c>
      <c r="AU1558" s="137" t="str">
        <f>IF(E1558="","",VLOOKUP($E1558,カレンダマスタ!$A$4:$E$381,4,FALSE))</f>
        <v/>
      </c>
      <c r="AV1558" s="137" t="str">
        <f t="shared" si="503"/>
        <v/>
      </c>
      <c r="AW1558" s="137" t="str">
        <f t="shared" si="504"/>
        <v/>
      </c>
      <c r="AX1558" s="138" t="str">
        <f t="shared" si="505"/>
        <v/>
      </c>
      <c r="AY1558" s="138" t="str">
        <f t="shared" si="506"/>
        <v/>
      </c>
      <c r="AZ1558" s="130" t="str">
        <f>IF(AX1558&amp;AW1558="勤怠未設定","×",IF(AV1558="勤怠修正","×",IF(AC1558="外注","",IF(AA1558="",IF(AY1558&lt;&gt;"","×",""),IF(VLOOKUP(AA1558,カレンダマスタ!$H$66:$I$83,2,FALSE)&lt;&gt;AY1558,"×","OK")))))</f>
        <v/>
      </c>
      <c r="BC1558" s="137" t="str">
        <f>IF(E1558="","",VLOOKUP($E1558,カレンダマスタ!$A$4:$E$381,4,FALSE))</f>
        <v/>
      </c>
      <c r="BD1558" s="126" t="str">
        <f>IF(AC1558="社員","",IF(AG1558=0,"",IF(AD1558="NSTC",IF(COUNTIF(カレンダマスタ!$Q$5:$Q$32,G1558)=1,"OK","×"),
IF(AD1558="NS本社",IF(COUNTIF(カレンダマスタ!$T$5:$T$32,G1558)=1,"OK","×"),IF(COUNTIF(カレンダマスタ!$R$5:$R$32,G1558)=1,"OK","×")))))</f>
        <v/>
      </c>
      <c r="BE1558" s="126" t="str">
        <f>IF(AC1558="社員","",IF(G1558="","",IF(R1558&lt;&gt;"","",IF(AF1558="CS","OK",IF(VLOOKUP(E1558,カレンダマスタ!$A$5:$D$381,4,FALSE)&gt;0,"",IF(OR(G1558*24&gt;10.84,H1558*24&lt;14.5)=TRUE,"×","OK"))))))</f>
        <v/>
      </c>
      <c r="BF1558" s="126" t="str">
        <f t="shared" si="490"/>
        <v/>
      </c>
      <c r="BG1558" s="126" t="str">
        <f t="shared" si="498"/>
        <v/>
      </c>
      <c r="BI1558" s="130" t="str">
        <f t="shared" si="499"/>
        <v/>
      </c>
    </row>
    <row r="1559" spans="2:61">
      <c r="B1559" s="111"/>
      <c r="C1559" s="536"/>
      <c r="D1559" s="128"/>
      <c r="E1559" s="583"/>
      <c r="F1559" s="128"/>
      <c r="G1559" s="588"/>
      <c r="H1559" s="588"/>
      <c r="I1559" s="130"/>
      <c r="J1559" s="139"/>
      <c r="K1559" s="131"/>
      <c r="L1559" s="132"/>
      <c r="M1559" s="132"/>
      <c r="N1559" s="141"/>
      <c r="O1559" s="139"/>
      <c r="P1559" s="139"/>
      <c r="Q1559" s="139"/>
      <c r="R1559" s="133"/>
      <c r="S1559" s="134"/>
      <c r="T1559" s="434" t="str">
        <f t="shared" si="492"/>
        <v/>
      </c>
      <c r="U1559" s="429"/>
      <c r="V1559" s="429" t="str">
        <f t="shared" si="493"/>
        <v/>
      </c>
      <c r="W1559" s="298"/>
      <c r="X1559" s="129" t="str">
        <f t="shared" si="500"/>
        <v/>
      </c>
      <c r="Y1559" s="129" t="str">
        <f t="shared" si="494"/>
        <v/>
      </c>
      <c r="Z1559" s="129" t="str">
        <f t="shared" si="495"/>
        <v/>
      </c>
      <c r="AA1559" s="133" t="str">
        <f t="shared" si="502"/>
        <v/>
      </c>
      <c r="AC1559" s="186" t="str">
        <f>AC1541</f>
        <v/>
      </c>
      <c r="AD1559" s="187" t="str">
        <f>AD1541</f>
        <v/>
      </c>
      <c r="AE1559" s="187" t="str">
        <f>AE1541</f>
        <v/>
      </c>
      <c r="AF1559" s="187" t="str">
        <f>AF1541</f>
        <v/>
      </c>
      <c r="AG1559" s="204">
        <f t="shared" si="496"/>
        <v>0</v>
      </c>
      <c r="AI1559" s="140" t="str">
        <f>IF(月報!G1559&lt;&gt;"",月報!G1559,"")</f>
        <v/>
      </c>
      <c r="AJ1559" s="126" t="str">
        <f>IF(月報!W1559&lt;&gt;"",月報!W1559*24,"")</f>
        <v/>
      </c>
      <c r="AK1559" s="126" t="str">
        <f>IF(月報!P1559&lt;&gt;"",月報!P1559,"")</f>
        <v/>
      </c>
      <c r="AL1559" s="126" t="str">
        <f>IF(月報!Q1559&lt;&gt;"",IF(月報!Q1559="平日残","",月報!Q1559),"")</f>
        <v/>
      </c>
      <c r="AM1559" s="126"/>
      <c r="AN1559" s="126" t="str">
        <f t="shared" si="501"/>
        <v/>
      </c>
      <c r="AO1559" s="126" t="str">
        <f>IF($E1559="","",VLOOKUP($E1559,カレンダマスタ!$A$5:$E$381,5,FALSE))</f>
        <v/>
      </c>
      <c r="AQ1559" s="196" t="str">
        <f>IF(G1559="","",IF(VLOOKUP(E1559,カレンダマスタ!$A$5:$D$381,4,FALSE)=0,"",1))</f>
        <v/>
      </c>
      <c r="AR1559" s="136" t="str">
        <f>IF($G1559="","",IF($AD1559="NSTC",INDEX(カレンダマスタ!$I$26:$O$31,MATCH($G1559,カレンダマスタ!$H$26:$H$31,1),MATCH($H1559,カレンダマスタ!$I$25:$O$25,1)),
IF($AD1559="CS本社",INDEX(カレンダマスタ!$I$36:$O$41,MATCH($G1559,カレンダマスタ!$H$36:$H$41,1),MATCH($H1559,カレンダマスタ!$I$35:$O$35,1)),
IF($AD1559="NS本社",INDEX(カレンダマスタ!$I$94:$O$99,MATCH($G1559,カレンダマスタ!$H$95:$H$100,1),MATCH($H1559,カレンダマスタ!$I$93:$O$93,1)),
IF($AD1559="ODC",INDEX(カレンダマスタ!$I$46:$O$51,MATCH($G1559,カレンダマスタ!$H$46:$H$51,1),MATCH($H1559,カレンダマスタ!$I$45:$O$45,1)),
IF($AD1559="NS東京TC",INDEX(カレンダマスタ!$I$56:$O$61,MATCH($G1559,カレンダマスタ!$H$56:$H$61,1),MATCH($H1559,カレンダマスタ!$I$55:$O$55,1)),""))))))</f>
        <v/>
      </c>
      <c r="AS1559" s="126" t="str">
        <f t="shared" si="497"/>
        <v/>
      </c>
      <c r="AU1559" s="137" t="str">
        <f>IF(E1559="","",VLOOKUP($E1559,カレンダマスタ!$A$4:$E$381,4,FALSE))</f>
        <v/>
      </c>
      <c r="AV1559" s="137" t="str">
        <f t="shared" si="503"/>
        <v/>
      </c>
      <c r="AW1559" s="137" t="str">
        <f t="shared" si="504"/>
        <v/>
      </c>
      <c r="AX1559" s="138" t="str">
        <f t="shared" si="505"/>
        <v/>
      </c>
      <c r="AY1559" s="138" t="str">
        <f t="shared" si="506"/>
        <v/>
      </c>
      <c r="AZ1559" s="130" t="str">
        <f>IF(AX1559&amp;AW1559="勤怠未設定","×",IF(AV1559="勤怠修正","×",IF(AC1559="外注","",IF(AA1559="",IF(AY1559&lt;&gt;"","×",""),IF(VLOOKUP(AA1559,カレンダマスタ!$H$66:$I$83,2,FALSE)&lt;&gt;AY1559,"×","OK")))))</f>
        <v/>
      </c>
      <c r="BC1559" s="137" t="str">
        <f>IF(E1559="","",VLOOKUP($E1559,カレンダマスタ!$A$4:$E$381,4,FALSE))</f>
        <v/>
      </c>
      <c r="BD1559" s="126" t="str">
        <f>IF(AC1559="社員","",IF(AG1559=0,"",IF(AD1559="NSTC",IF(COUNTIF(カレンダマスタ!$Q$5:$Q$32,G1559)=1,"OK","×"),
IF(AD1559="NS本社",IF(COUNTIF(カレンダマスタ!$T$5:$T$32,G1559)=1,"OK","×"),IF(COUNTIF(カレンダマスタ!$R$5:$R$32,G1559)=1,"OK","×")))))</f>
        <v/>
      </c>
      <c r="BE1559" s="126" t="str">
        <f>IF(AC1559="社員","",IF(G1559="","",IF(R1559&lt;&gt;"","",IF(AF1559="CS","OK",IF(VLOOKUP(E1559,カレンダマスタ!$A$5:$D$381,4,FALSE)&gt;0,"",IF(OR(G1559*24&gt;10.84,H1559*24&lt;14.5)=TRUE,"×","OK"))))))</f>
        <v/>
      </c>
      <c r="BF1559" s="126" t="str">
        <f t="shared" si="490"/>
        <v/>
      </c>
      <c r="BG1559" s="126" t="str">
        <f t="shared" si="498"/>
        <v/>
      </c>
      <c r="BI1559" s="130" t="str">
        <f t="shared" si="499"/>
        <v/>
      </c>
    </row>
    <row r="1560" spans="2:61">
      <c r="B1560" s="111"/>
      <c r="C1560" s="536"/>
      <c r="D1560" s="128"/>
      <c r="E1560" s="583"/>
      <c r="F1560" s="128"/>
      <c r="G1560" s="588"/>
      <c r="H1560" s="588"/>
      <c r="I1560" s="130"/>
      <c r="J1560" s="139"/>
      <c r="K1560" s="131"/>
      <c r="L1560" s="132"/>
      <c r="M1560" s="132"/>
      <c r="N1560" s="141"/>
      <c r="O1560" s="139"/>
      <c r="P1560" s="139"/>
      <c r="Q1560" s="139"/>
      <c r="R1560" s="133"/>
      <c r="S1560" s="134"/>
      <c r="T1560" s="434" t="str">
        <f t="shared" si="492"/>
        <v/>
      </c>
      <c r="U1560" s="429"/>
      <c r="V1560" s="429" t="str">
        <f t="shared" si="493"/>
        <v/>
      </c>
      <c r="W1560" s="298"/>
      <c r="X1560" s="129" t="str">
        <f t="shared" si="500"/>
        <v/>
      </c>
      <c r="Y1560" s="129" t="str">
        <f t="shared" si="494"/>
        <v/>
      </c>
      <c r="Z1560" s="129" t="str">
        <f t="shared" si="495"/>
        <v/>
      </c>
      <c r="AA1560" s="133" t="str">
        <f t="shared" si="502"/>
        <v/>
      </c>
      <c r="AC1560" s="186" t="str">
        <f>AC1541</f>
        <v/>
      </c>
      <c r="AD1560" s="187" t="str">
        <f>AD1541</f>
        <v/>
      </c>
      <c r="AE1560" s="187" t="str">
        <f>AE1541</f>
        <v/>
      </c>
      <c r="AF1560" s="187" t="str">
        <f>AF1541</f>
        <v/>
      </c>
      <c r="AG1560" s="204">
        <f t="shared" si="496"/>
        <v>0</v>
      </c>
      <c r="AI1560" s="140" t="str">
        <f>IF(月報!G1560&lt;&gt;"",月報!G1560,"")</f>
        <v/>
      </c>
      <c r="AJ1560" s="126" t="str">
        <f>IF(月報!W1560&lt;&gt;"",月報!W1560*24,"")</f>
        <v/>
      </c>
      <c r="AK1560" s="126" t="str">
        <f>IF(月報!P1560&lt;&gt;"",月報!P1560,"")</f>
        <v/>
      </c>
      <c r="AL1560" s="126" t="str">
        <f>IF(月報!Q1560&lt;&gt;"",IF(月報!Q1560="平日残","",月報!Q1560),"")</f>
        <v/>
      </c>
      <c r="AM1560" s="126"/>
      <c r="AN1560" s="126" t="str">
        <f t="shared" si="501"/>
        <v/>
      </c>
      <c r="AO1560" s="126" t="str">
        <f>IF($E1560="","",VLOOKUP($E1560,カレンダマスタ!$A$5:$E$381,5,FALSE))</f>
        <v/>
      </c>
      <c r="AQ1560" s="196" t="str">
        <f>IF(G1560="","",IF(VLOOKUP(E1560,カレンダマスタ!$A$5:$D$381,4,FALSE)=0,"",1))</f>
        <v/>
      </c>
      <c r="AR1560" s="136" t="str">
        <f>IF($G1560="","",IF($AD1560="NSTC",INDEX(カレンダマスタ!$I$26:$O$31,MATCH($G1560,カレンダマスタ!$H$26:$H$31,1),MATCH($H1560,カレンダマスタ!$I$25:$O$25,1)),
IF($AD1560="CS本社",INDEX(カレンダマスタ!$I$36:$O$41,MATCH($G1560,カレンダマスタ!$H$36:$H$41,1),MATCH($H1560,カレンダマスタ!$I$35:$O$35,1)),
IF($AD1560="NS本社",INDEX(カレンダマスタ!$I$94:$O$99,MATCH($G1560,カレンダマスタ!$H$95:$H$100,1),MATCH($H1560,カレンダマスタ!$I$93:$O$93,1)),
IF($AD1560="ODC",INDEX(カレンダマスタ!$I$46:$O$51,MATCH($G1560,カレンダマスタ!$H$46:$H$51,1),MATCH($H1560,カレンダマスタ!$I$45:$O$45,1)),
IF($AD1560="NS東京TC",INDEX(カレンダマスタ!$I$56:$O$61,MATCH($G1560,カレンダマスタ!$H$56:$H$61,1),MATCH($H1560,カレンダマスタ!$I$55:$O$55,1)),""))))))</f>
        <v/>
      </c>
      <c r="AS1560" s="126" t="str">
        <f t="shared" si="497"/>
        <v/>
      </c>
      <c r="AU1560" s="137" t="str">
        <f>IF(E1560="","",VLOOKUP($E1560,カレンダマスタ!$A$4:$E$381,4,FALSE))</f>
        <v/>
      </c>
      <c r="AV1560" s="137" t="str">
        <f t="shared" si="503"/>
        <v/>
      </c>
      <c r="AW1560" s="137" t="str">
        <f t="shared" si="504"/>
        <v/>
      </c>
      <c r="AX1560" s="138" t="str">
        <f t="shared" si="505"/>
        <v/>
      </c>
      <c r="AY1560" s="138" t="str">
        <f t="shared" si="506"/>
        <v/>
      </c>
      <c r="AZ1560" s="130" t="str">
        <f>IF(AX1560&amp;AW1560="勤怠未設定","×",IF(AV1560="勤怠修正","×",IF(AC1560="外注","",IF(AA1560="",IF(AY1560&lt;&gt;"","×",""),IF(VLOOKUP(AA1560,カレンダマスタ!$H$66:$I$83,2,FALSE)&lt;&gt;AY1560,"×","OK")))))</f>
        <v/>
      </c>
      <c r="BC1560" s="137" t="str">
        <f>IF(E1560="","",VLOOKUP($E1560,カレンダマスタ!$A$4:$E$381,4,FALSE))</f>
        <v/>
      </c>
      <c r="BD1560" s="126" t="str">
        <f>IF(AC1560="社員","",IF(AG1560=0,"",IF(AD1560="NSTC",IF(COUNTIF(カレンダマスタ!$Q$5:$Q$32,G1560)=1,"OK","×"),
IF(AD1560="NS本社",IF(COUNTIF(カレンダマスタ!$T$5:$T$32,G1560)=1,"OK","×"),IF(COUNTIF(カレンダマスタ!$R$5:$R$32,G1560)=1,"OK","×")))))</f>
        <v/>
      </c>
      <c r="BE1560" s="126" t="str">
        <f>IF(AC1560="社員","",IF(G1560="","",IF(R1560&lt;&gt;"","",IF(AF1560="CS","OK",IF(VLOOKUP(E1560,カレンダマスタ!$A$5:$D$381,4,FALSE)&gt;0,"",IF(OR(G1560*24&gt;10.84,H1560*24&lt;14.5)=TRUE,"×","OK"))))))</f>
        <v/>
      </c>
      <c r="BF1560" s="126" t="str">
        <f t="shared" si="490"/>
        <v/>
      </c>
      <c r="BG1560" s="126" t="str">
        <f t="shared" si="498"/>
        <v/>
      </c>
      <c r="BI1560" s="130" t="str">
        <f t="shared" si="499"/>
        <v/>
      </c>
    </row>
    <row r="1561" spans="2:61">
      <c r="B1561" s="111"/>
      <c r="C1561" s="537"/>
      <c r="D1561" s="142"/>
      <c r="E1561" s="584"/>
      <c r="F1561" s="142"/>
      <c r="G1561" s="589"/>
      <c r="H1561" s="589"/>
      <c r="I1561" s="144"/>
      <c r="J1561" s="148"/>
      <c r="K1561" s="145"/>
      <c r="L1561" s="146"/>
      <c r="M1561" s="146"/>
      <c r="N1561" s="147"/>
      <c r="O1561" s="148"/>
      <c r="P1561" s="148"/>
      <c r="Q1561" s="148"/>
      <c r="R1561" s="149"/>
      <c r="S1561" s="156"/>
      <c r="T1561" s="435" t="str">
        <f t="shared" si="492"/>
        <v/>
      </c>
      <c r="U1561" s="430"/>
      <c r="V1561" s="430" t="str">
        <f t="shared" si="493"/>
        <v/>
      </c>
      <c r="W1561" s="298"/>
      <c r="X1561" s="143" t="str">
        <f t="shared" si="500"/>
        <v/>
      </c>
      <c r="Y1561" s="143" t="str">
        <f t="shared" si="494"/>
        <v/>
      </c>
      <c r="Z1561" s="143" t="str">
        <f t="shared" si="495"/>
        <v/>
      </c>
      <c r="AA1561" s="149" t="str">
        <f t="shared" si="502"/>
        <v/>
      </c>
      <c r="AC1561" s="188" t="str">
        <f>AC1541</f>
        <v/>
      </c>
      <c r="AD1561" s="189" t="str">
        <f>AD1541</f>
        <v/>
      </c>
      <c r="AE1561" s="189" t="str">
        <f>AE1541</f>
        <v/>
      </c>
      <c r="AF1561" s="189" t="str">
        <f>AF1541</f>
        <v/>
      </c>
      <c r="AG1561" s="205">
        <f t="shared" si="496"/>
        <v>0</v>
      </c>
      <c r="AI1561" s="157" t="str">
        <f>IF(月報!G1561&lt;&gt;"",月報!G1561,"")</f>
        <v/>
      </c>
      <c r="AJ1561" s="151" t="str">
        <f>IF(月報!W1561&lt;&gt;"",月報!W1561*24,"")</f>
        <v/>
      </c>
      <c r="AK1561" s="151" t="str">
        <f>IF(月報!P1561&lt;&gt;"",月報!P1561,"")</f>
        <v/>
      </c>
      <c r="AL1561" s="151" t="str">
        <f>IF(月報!Q1561&lt;&gt;"",IF(月報!Q1561="平日残","",月報!Q1561),"")</f>
        <v/>
      </c>
      <c r="AM1561" s="151"/>
      <c r="AN1561" s="151" t="str">
        <f t="shared" si="501"/>
        <v/>
      </c>
      <c r="AO1561" s="151" t="str">
        <f>IF($E1561="","",VLOOKUP($E1561,カレンダマスタ!$A$5:$E$381,5,FALSE))</f>
        <v/>
      </c>
      <c r="AQ1561" s="197" t="str">
        <f>IF(G1561="","",IF(VLOOKUP(E1561,カレンダマスタ!$A$5:$D$381,4,FALSE)=0,"",1))</f>
        <v/>
      </c>
      <c r="AR1561" s="152" t="str">
        <f>IF($G1561="","",IF($AD1561="NSTC",INDEX(カレンダマスタ!$I$26:$O$31,MATCH($G1561,カレンダマスタ!$H$26:$H$31,1),MATCH($H1561,カレンダマスタ!$I$25:$O$25,1)),
IF($AD1561="CS本社",INDEX(カレンダマスタ!$I$36:$O$41,MATCH($G1561,カレンダマスタ!$H$36:$H$41,1),MATCH($H1561,カレンダマスタ!$I$35:$O$35,1)),
IF($AD1561="NS本社",INDEX(カレンダマスタ!$I$94:$O$99,MATCH($G1561,カレンダマスタ!$H$95:$H$100,1),MATCH($H1561,カレンダマスタ!$I$93:$O$93,1)),
IF($AD1561="ODC",INDEX(カレンダマスタ!$I$46:$O$51,MATCH($G1561,カレンダマスタ!$H$46:$H$51,1),MATCH($H1561,カレンダマスタ!$I$45:$O$45,1)),
IF($AD1561="NS東京TC",INDEX(カレンダマスタ!$I$56:$O$61,MATCH($G1561,カレンダマスタ!$H$56:$H$61,1),MATCH($H1561,カレンダマスタ!$I$55:$O$55,1)),""))))))</f>
        <v/>
      </c>
      <c r="AS1561" s="151" t="str">
        <f t="shared" si="497"/>
        <v/>
      </c>
      <c r="AU1561" s="153" t="str">
        <f>IF(E1561="","",VLOOKUP($E1561,カレンダマスタ!$A$4:$E$381,4,FALSE))</f>
        <v/>
      </c>
      <c r="AV1561" s="153" t="str">
        <f t="shared" si="503"/>
        <v/>
      </c>
      <c r="AW1561" s="153" t="str">
        <f t="shared" si="504"/>
        <v/>
      </c>
      <c r="AX1561" s="154" t="str">
        <f t="shared" si="505"/>
        <v/>
      </c>
      <c r="AY1561" s="154" t="str">
        <f t="shared" si="506"/>
        <v/>
      </c>
      <c r="AZ1561" s="144" t="str">
        <f>IF(AX1561&amp;AW1561="勤怠未設定","×",IF(AV1561="勤怠修正","×",IF(AC1561="外注","",IF(AA1561="",IF(AY1561&lt;&gt;"","×",""),IF(VLOOKUP(AA1561,カレンダマスタ!$H$66:$I$83,2,FALSE)&lt;&gt;AY1561,"×","OK")))))</f>
        <v/>
      </c>
      <c r="BC1561" s="153" t="str">
        <f>IF(E1561="","",VLOOKUP($E1561,カレンダマスタ!$A$4:$E$381,4,FALSE))</f>
        <v/>
      </c>
      <c r="BD1561" s="151" t="str">
        <f>IF(AC1561="社員","",IF(AG1561=0,"",IF(AD1561="NSTC",IF(COUNTIF(カレンダマスタ!$Q$5:$Q$32,G1561)=1,"OK","×"),
IF(AD1561="NS本社",IF(COUNTIF(カレンダマスタ!$T$5:$T$32,G1561)=1,"OK","×"),IF(COUNTIF(カレンダマスタ!$R$5:$R$32,G1561)=1,"OK","×")))))</f>
        <v/>
      </c>
      <c r="BE1561" s="151" t="str">
        <f>IF(AC1561="社員","",IF(G1561="","",IF(R1561&lt;&gt;"","",IF(AF1561="CS","OK",IF(VLOOKUP(E1561,カレンダマスタ!$A$5:$D$381,4,FALSE)&gt;0,"",IF(OR(G1561*24&gt;10.84,H1561*24&lt;14.5)=TRUE,"×","OK"))))))</f>
        <v/>
      </c>
      <c r="BF1561" s="151" t="str">
        <f t="shared" si="490"/>
        <v/>
      </c>
      <c r="BG1561" s="151" t="str">
        <f t="shared" si="498"/>
        <v/>
      </c>
      <c r="BI1561" s="144" t="str">
        <f t="shared" si="499"/>
        <v/>
      </c>
    </row>
    <row r="1562" spans="2:61">
      <c r="B1562" s="111"/>
      <c r="C1562" s="535"/>
      <c r="D1562" s="112"/>
      <c r="E1562" s="582"/>
      <c r="F1562" s="112"/>
      <c r="G1562" s="587"/>
      <c r="H1562" s="587"/>
      <c r="I1562" s="114"/>
      <c r="J1562" s="118"/>
      <c r="K1562" s="115"/>
      <c r="L1562" s="116"/>
      <c r="M1562" s="116"/>
      <c r="N1562" s="117"/>
      <c r="O1562" s="118"/>
      <c r="P1562" s="118"/>
      <c r="Q1562" s="118"/>
      <c r="R1562" s="119"/>
      <c r="S1562" s="120"/>
      <c r="T1562" s="433" t="str">
        <f t="shared" si="492"/>
        <v/>
      </c>
      <c r="U1562" s="431">
        <f>SUM(T1562:T1568)</f>
        <v>0</v>
      </c>
      <c r="V1562" s="431" t="str">
        <f t="shared" si="493"/>
        <v/>
      </c>
      <c r="W1562" s="298"/>
      <c r="X1562" s="113" t="str">
        <f t="shared" si="500"/>
        <v/>
      </c>
      <c r="Y1562" s="113" t="str">
        <f t="shared" si="494"/>
        <v/>
      </c>
      <c r="Z1562" s="113" t="str">
        <f t="shared" si="495"/>
        <v/>
      </c>
      <c r="AA1562" s="119" t="str">
        <f t="shared" si="502"/>
        <v/>
      </c>
      <c r="AC1562" s="190" t="str">
        <f>AC1541</f>
        <v/>
      </c>
      <c r="AD1562" s="191" t="str">
        <f>AD1541</f>
        <v/>
      </c>
      <c r="AE1562" s="191" t="str">
        <f>AE1541</f>
        <v/>
      </c>
      <c r="AF1562" s="191" t="str">
        <f>AF1541</f>
        <v/>
      </c>
      <c r="AG1562" s="206">
        <f t="shared" si="496"/>
        <v>0</v>
      </c>
      <c r="AI1562" s="158" t="str">
        <f>IF(月報!G1562&lt;&gt;"",月報!G1562,"")</f>
        <v/>
      </c>
      <c r="AJ1562" s="122" t="str">
        <f>IF(月報!W1562&lt;&gt;"",月報!W1562*24,"")</f>
        <v/>
      </c>
      <c r="AK1562" s="122" t="str">
        <f>IF(月報!P1562&lt;&gt;"",月報!P1562,"")</f>
        <v/>
      </c>
      <c r="AL1562" s="122" t="str">
        <f>IF(月報!Q1562&lt;&gt;"",IF(月報!Q1562="平日残","",月報!Q1562),"")</f>
        <v/>
      </c>
      <c r="AM1562" s="122"/>
      <c r="AN1562" s="122" t="str">
        <f t="shared" si="501"/>
        <v/>
      </c>
      <c r="AO1562" s="122" t="str">
        <f>IF($E1562="","",VLOOKUP($E1562,カレンダマスタ!$A$5:$E$381,5,FALSE))</f>
        <v/>
      </c>
      <c r="AQ1562" s="195" t="str">
        <f>IF(G1562="","",IF(VLOOKUP(E1562,カレンダマスタ!$A$5:$D$381,4,FALSE)=0,"",1))</f>
        <v/>
      </c>
      <c r="AR1562" s="123" t="str">
        <f>IF($G1562="","",IF($AD1562="NSTC",INDEX(カレンダマスタ!$I$26:$O$31,MATCH($G1562,カレンダマスタ!$H$26:$H$31,1),MATCH($H1562,カレンダマスタ!$I$25:$O$25,1)),
IF($AD1562="CS本社",INDEX(カレンダマスタ!$I$36:$O$41,MATCH($G1562,カレンダマスタ!$H$36:$H$41,1),MATCH($H1562,カレンダマスタ!$I$35:$O$35,1)),
IF($AD1562="NS本社",INDEX(カレンダマスタ!$I$94:$O$99,MATCH($G1562,カレンダマスタ!$H$95:$H$100,1),MATCH($H1562,カレンダマスタ!$I$93:$O$93,1)),
IF($AD1562="ODC",INDEX(カレンダマスタ!$I$46:$O$51,MATCH($G1562,カレンダマスタ!$H$46:$H$51,1),MATCH($H1562,カレンダマスタ!$I$45:$O$45,1)),
IF($AD1562="NS東京TC",INDEX(カレンダマスタ!$I$56:$O$61,MATCH($G1562,カレンダマスタ!$H$56:$H$61,1),MATCH($H1562,カレンダマスタ!$I$55:$O$55,1)),""))))))</f>
        <v/>
      </c>
      <c r="AS1562" s="122" t="str">
        <f t="shared" si="497"/>
        <v/>
      </c>
      <c r="AU1562" s="124" t="str">
        <f>IF(E1562="","",VLOOKUP($E1562,カレンダマスタ!$A$4:$E$381,4,FALSE))</f>
        <v/>
      </c>
      <c r="AV1562" s="124" t="str">
        <f t="shared" si="503"/>
        <v/>
      </c>
      <c r="AW1562" s="124" t="str">
        <f t="shared" si="504"/>
        <v/>
      </c>
      <c r="AX1562" s="125" t="str">
        <f t="shared" si="505"/>
        <v/>
      </c>
      <c r="AY1562" s="125" t="str">
        <f t="shared" si="506"/>
        <v/>
      </c>
      <c r="AZ1562" s="114" t="str">
        <f>IF(AX1562&amp;AW1562="勤怠未設定","×",IF(AV1562="勤怠修正","×",IF(AC1562="外注","",IF(AA1562="",IF(AY1562&lt;&gt;"","×",""),IF(VLOOKUP(AA1562,カレンダマスタ!$H$66:$I$83,2,FALSE)&lt;&gt;AY1562,"×","OK")))))</f>
        <v/>
      </c>
      <c r="BC1562" s="124" t="str">
        <f>IF(E1562="","",VLOOKUP($E1562,カレンダマスタ!$A$4:$E$381,4,FALSE))</f>
        <v/>
      </c>
      <c r="BD1562" s="122" t="str">
        <f>IF(AC1562="社員","",IF(AG1562=0,"",IF(AD1562="NSTC",IF(COUNTIF(カレンダマスタ!$Q$5:$Q$32,G1562)=1,"OK","×"),
IF(AD1562="NS本社",IF(COUNTIF(カレンダマスタ!$T$5:$T$32,G1562)=1,"OK","×"),IF(COUNTIF(カレンダマスタ!$R$5:$R$32,G1562)=1,"OK","×")))))</f>
        <v/>
      </c>
      <c r="BE1562" s="122" t="str">
        <f>IF(AC1562="社員","",IF(G1562="","",IF(R1562&lt;&gt;"","",IF(AF1562="CS","OK",IF(VLOOKUP(E1562,カレンダマスタ!$A$5:$D$381,4,FALSE)&gt;0,"",IF(OR(G1562*24&gt;10.84,H1562*24&lt;14.5)=TRUE,"×","OK"))))))</f>
        <v/>
      </c>
      <c r="BF1562" s="122" t="str">
        <f t="shared" si="490"/>
        <v/>
      </c>
      <c r="BG1562" s="122" t="str">
        <f t="shared" si="498"/>
        <v/>
      </c>
      <c r="BI1562" s="114" t="str">
        <f t="shared" si="499"/>
        <v/>
      </c>
    </row>
    <row r="1563" spans="2:61">
      <c r="B1563" s="111"/>
      <c r="C1563" s="536"/>
      <c r="D1563" s="128"/>
      <c r="E1563" s="583"/>
      <c r="F1563" s="128"/>
      <c r="G1563" s="588"/>
      <c r="H1563" s="588"/>
      <c r="I1563" s="130"/>
      <c r="J1563" s="139"/>
      <c r="K1563" s="131"/>
      <c r="L1563" s="132"/>
      <c r="M1563" s="132"/>
      <c r="N1563" s="141"/>
      <c r="O1563" s="139"/>
      <c r="P1563" s="139"/>
      <c r="Q1563" s="139"/>
      <c r="R1563" s="133"/>
      <c r="S1563" s="134"/>
      <c r="T1563" s="434" t="str">
        <f t="shared" si="492"/>
        <v/>
      </c>
      <c r="U1563" s="429"/>
      <c r="V1563" s="429" t="str">
        <f t="shared" si="493"/>
        <v/>
      </c>
      <c r="W1563" s="298"/>
      <c r="X1563" s="129" t="str">
        <f t="shared" si="500"/>
        <v/>
      </c>
      <c r="Y1563" s="129" t="str">
        <f t="shared" si="494"/>
        <v/>
      </c>
      <c r="Z1563" s="129" t="str">
        <f t="shared" si="495"/>
        <v/>
      </c>
      <c r="AA1563" s="133" t="str">
        <f t="shared" si="502"/>
        <v/>
      </c>
      <c r="AC1563" s="186" t="str">
        <f>AC1541</f>
        <v/>
      </c>
      <c r="AD1563" s="187" t="str">
        <f>AD1541</f>
        <v/>
      </c>
      <c r="AE1563" s="187" t="str">
        <f>AE1541</f>
        <v/>
      </c>
      <c r="AF1563" s="187" t="str">
        <f>AF1541</f>
        <v/>
      </c>
      <c r="AG1563" s="204">
        <f t="shared" si="496"/>
        <v>0</v>
      </c>
      <c r="AI1563" s="135" t="str">
        <f>IF(月報!G1563&lt;&gt;"",月報!G1563,"")</f>
        <v/>
      </c>
      <c r="AJ1563" s="126" t="str">
        <f>IF(月報!W1563&lt;&gt;"",月報!W1563*24,"")</f>
        <v/>
      </c>
      <c r="AK1563" s="126" t="str">
        <f>IF(月報!P1563&lt;&gt;"",月報!P1563,"")</f>
        <v/>
      </c>
      <c r="AL1563" s="126" t="str">
        <f>IF(月報!Q1563&lt;&gt;"",IF(月報!Q1563="平日残","",月報!Q1563),"")</f>
        <v/>
      </c>
      <c r="AM1563" s="126"/>
      <c r="AN1563" s="126" t="str">
        <f t="shared" si="501"/>
        <v/>
      </c>
      <c r="AO1563" s="126" t="str">
        <f>IF($E1563="","",VLOOKUP($E1563,カレンダマスタ!$A$5:$E$381,5,FALSE))</f>
        <v/>
      </c>
      <c r="AQ1563" s="196" t="str">
        <f>IF(G1563="","",IF(VLOOKUP(E1563,カレンダマスタ!$A$5:$D$381,4,FALSE)=0,"",1))</f>
        <v/>
      </c>
      <c r="AR1563" s="136" t="str">
        <f>IF($G1563="","",IF($AD1563="NSTC",INDEX(カレンダマスタ!$I$26:$O$31,MATCH($G1563,カレンダマスタ!$H$26:$H$31,1),MATCH($H1563,カレンダマスタ!$I$25:$O$25,1)),
IF($AD1563="CS本社",INDEX(カレンダマスタ!$I$36:$O$41,MATCH($G1563,カレンダマスタ!$H$36:$H$41,1),MATCH($H1563,カレンダマスタ!$I$35:$O$35,1)),
IF($AD1563="NS本社",INDEX(カレンダマスタ!$I$94:$O$99,MATCH($G1563,カレンダマスタ!$H$95:$H$100,1),MATCH($H1563,カレンダマスタ!$I$93:$O$93,1)),
IF($AD1563="ODC",INDEX(カレンダマスタ!$I$46:$O$51,MATCH($G1563,カレンダマスタ!$H$46:$H$51,1),MATCH($H1563,カレンダマスタ!$I$45:$O$45,1)),
IF($AD1563="NS東京TC",INDEX(カレンダマスタ!$I$56:$O$61,MATCH($G1563,カレンダマスタ!$H$56:$H$61,1),MATCH($H1563,カレンダマスタ!$I$55:$O$55,1)),""))))))</f>
        <v/>
      </c>
      <c r="AS1563" s="126" t="str">
        <f t="shared" si="497"/>
        <v/>
      </c>
      <c r="AU1563" s="137" t="str">
        <f>IF(E1563="","",VLOOKUP($E1563,カレンダマスタ!$A$4:$E$381,4,FALSE))</f>
        <v/>
      </c>
      <c r="AV1563" s="137" t="str">
        <f t="shared" si="503"/>
        <v/>
      </c>
      <c r="AW1563" s="137" t="str">
        <f t="shared" si="504"/>
        <v/>
      </c>
      <c r="AX1563" s="138" t="str">
        <f t="shared" si="505"/>
        <v/>
      </c>
      <c r="AY1563" s="138" t="str">
        <f t="shared" si="506"/>
        <v/>
      </c>
      <c r="AZ1563" s="130" t="str">
        <f>IF(AX1563&amp;AW1563="勤怠未設定","×",IF(AV1563="勤怠修正","×",IF(AC1563="外注","",IF(AA1563="",IF(AY1563&lt;&gt;"","×",""),IF(VLOOKUP(AA1563,カレンダマスタ!$H$66:$I$83,2,FALSE)&lt;&gt;AY1563,"×","OK")))))</f>
        <v/>
      </c>
      <c r="BC1563" s="137" t="str">
        <f>IF(E1563="","",VLOOKUP($E1563,カレンダマスタ!$A$4:$E$381,4,FALSE))</f>
        <v/>
      </c>
      <c r="BD1563" s="126" t="str">
        <f>IF(AC1563="社員","",IF(AG1563=0,"",IF(AD1563="NSTC",IF(COUNTIF(カレンダマスタ!$Q$5:$Q$32,G1563)=1,"OK","×"),
IF(AD1563="NS本社",IF(COUNTIF(カレンダマスタ!$T$5:$T$32,G1563)=1,"OK","×"),IF(COUNTIF(カレンダマスタ!$R$5:$R$32,G1563)=1,"OK","×")))))</f>
        <v/>
      </c>
      <c r="BE1563" s="126" t="str">
        <f>IF(AC1563="社員","",IF(G1563="","",IF(R1563&lt;&gt;"","",IF(AF1563="CS","OK",IF(VLOOKUP(E1563,カレンダマスタ!$A$5:$D$381,4,FALSE)&gt;0,"",IF(OR(G1563*24&gt;10.84,H1563*24&lt;14.5)=TRUE,"×","OK"))))))</f>
        <v/>
      </c>
      <c r="BF1563" s="126" t="str">
        <f t="shared" si="490"/>
        <v/>
      </c>
      <c r="BG1563" s="126" t="str">
        <f t="shared" si="498"/>
        <v/>
      </c>
      <c r="BI1563" s="130" t="str">
        <f t="shared" si="499"/>
        <v/>
      </c>
    </row>
    <row r="1564" spans="2:61">
      <c r="B1564" s="111"/>
      <c r="C1564" s="536"/>
      <c r="D1564" s="128"/>
      <c r="E1564" s="583"/>
      <c r="F1564" s="128"/>
      <c r="G1564" s="588"/>
      <c r="H1564" s="588"/>
      <c r="I1564" s="130"/>
      <c r="J1564" s="139"/>
      <c r="K1564" s="131"/>
      <c r="L1564" s="132"/>
      <c r="M1564" s="132"/>
      <c r="N1564" s="141"/>
      <c r="O1564" s="139"/>
      <c r="P1564" s="139"/>
      <c r="Q1564" s="139"/>
      <c r="R1564" s="133"/>
      <c r="S1564" s="134"/>
      <c r="T1564" s="434" t="str">
        <f t="shared" si="492"/>
        <v/>
      </c>
      <c r="U1564" s="429"/>
      <c r="V1564" s="429" t="str">
        <f t="shared" si="493"/>
        <v/>
      </c>
      <c r="W1564" s="298"/>
      <c r="X1564" s="129" t="str">
        <f t="shared" si="500"/>
        <v/>
      </c>
      <c r="Y1564" s="129" t="str">
        <f t="shared" si="494"/>
        <v/>
      </c>
      <c r="Z1564" s="129" t="str">
        <f t="shared" si="495"/>
        <v/>
      </c>
      <c r="AA1564" s="133" t="str">
        <f t="shared" si="502"/>
        <v/>
      </c>
      <c r="AC1564" s="186" t="str">
        <f>AC1541</f>
        <v/>
      </c>
      <c r="AD1564" s="187" t="str">
        <f>AD1541</f>
        <v/>
      </c>
      <c r="AE1564" s="187" t="str">
        <f>AE1541</f>
        <v/>
      </c>
      <c r="AF1564" s="187" t="str">
        <f>AF1541</f>
        <v/>
      </c>
      <c r="AG1564" s="204">
        <f t="shared" si="496"/>
        <v>0</v>
      </c>
      <c r="AI1564" s="135" t="str">
        <f>IF(月報!G1564&lt;&gt;"",月報!G1564,"")</f>
        <v/>
      </c>
      <c r="AJ1564" s="126" t="str">
        <f>IF(月報!W1564&lt;&gt;"",月報!W1564*24,"")</f>
        <v/>
      </c>
      <c r="AK1564" s="126" t="str">
        <f>IF(月報!P1564&lt;&gt;"",月報!P1564,"")</f>
        <v/>
      </c>
      <c r="AL1564" s="126" t="str">
        <f>IF(月報!Q1564&lt;&gt;"",IF(月報!Q1564="平日残","",月報!Q1564),"")</f>
        <v/>
      </c>
      <c r="AM1564" s="126"/>
      <c r="AN1564" s="126" t="str">
        <f t="shared" si="501"/>
        <v/>
      </c>
      <c r="AO1564" s="126" t="str">
        <f>IF($E1564="","",VLOOKUP($E1564,カレンダマスタ!$A$5:$E$381,5,FALSE))</f>
        <v/>
      </c>
      <c r="AQ1564" s="196" t="str">
        <f>IF(G1564="","",IF(VLOOKUP(E1564,カレンダマスタ!$A$5:$D$381,4,FALSE)=0,"",1))</f>
        <v/>
      </c>
      <c r="AR1564" s="136" t="str">
        <f>IF($G1564="","",IF($AD1564="NSTC",INDEX(カレンダマスタ!$I$26:$O$31,MATCH($G1564,カレンダマスタ!$H$26:$H$31,1),MATCH($H1564,カレンダマスタ!$I$25:$O$25,1)),
IF($AD1564="CS本社",INDEX(カレンダマスタ!$I$36:$O$41,MATCH($G1564,カレンダマスタ!$H$36:$H$41,1),MATCH($H1564,カレンダマスタ!$I$35:$O$35,1)),
IF($AD1564="NS本社",INDEX(カレンダマスタ!$I$94:$O$99,MATCH($G1564,カレンダマスタ!$H$95:$H$100,1),MATCH($H1564,カレンダマスタ!$I$93:$O$93,1)),
IF($AD1564="ODC",INDEX(カレンダマスタ!$I$46:$O$51,MATCH($G1564,カレンダマスタ!$H$46:$H$51,1),MATCH($H1564,カレンダマスタ!$I$45:$O$45,1)),
IF($AD1564="NS東京TC",INDEX(カレンダマスタ!$I$56:$O$61,MATCH($G1564,カレンダマスタ!$H$56:$H$61,1),MATCH($H1564,カレンダマスタ!$I$55:$O$55,1)),""))))))</f>
        <v/>
      </c>
      <c r="AS1564" s="126" t="str">
        <f t="shared" si="497"/>
        <v/>
      </c>
      <c r="AU1564" s="137" t="str">
        <f>IF(E1564="","",VLOOKUP($E1564,カレンダマスタ!$A$4:$E$381,4,FALSE))</f>
        <v/>
      </c>
      <c r="AV1564" s="137" t="str">
        <f t="shared" si="503"/>
        <v/>
      </c>
      <c r="AW1564" s="137" t="str">
        <f t="shared" si="504"/>
        <v/>
      </c>
      <c r="AX1564" s="138" t="str">
        <f t="shared" si="505"/>
        <v/>
      </c>
      <c r="AY1564" s="138" t="str">
        <f t="shared" si="506"/>
        <v/>
      </c>
      <c r="AZ1564" s="130" t="str">
        <f>IF(AX1564&amp;AW1564="勤怠未設定","×",IF(AV1564="勤怠修正","×",IF(AC1564="外注","",IF(AA1564="",IF(AY1564&lt;&gt;"","×",""),IF(VLOOKUP(AA1564,カレンダマスタ!$H$66:$I$83,2,FALSE)&lt;&gt;AY1564,"×","OK")))))</f>
        <v/>
      </c>
      <c r="BC1564" s="137" t="str">
        <f>IF(E1564="","",VLOOKUP($E1564,カレンダマスタ!$A$4:$E$381,4,FALSE))</f>
        <v/>
      </c>
      <c r="BD1564" s="126" t="str">
        <f>IF(AC1564="社員","",IF(AG1564=0,"",IF(AD1564="NSTC",IF(COUNTIF(カレンダマスタ!$Q$5:$Q$32,G1564)=1,"OK","×"),
IF(AD1564="NS本社",IF(COUNTIF(カレンダマスタ!$T$5:$T$32,G1564)=1,"OK","×"),IF(COUNTIF(カレンダマスタ!$R$5:$R$32,G1564)=1,"OK","×")))))</f>
        <v/>
      </c>
      <c r="BE1564" s="126" t="str">
        <f>IF(AC1564="社員","",IF(G1564="","",IF(R1564&lt;&gt;"","",IF(AF1564="CS","OK",IF(VLOOKUP(E1564,カレンダマスタ!$A$5:$D$381,4,FALSE)&gt;0,"",IF(OR(G1564*24&gt;10.84,H1564*24&lt;14.5)=TRUE,"×","OK"))))))</f>
        <v/>
      </c>
      <c r="BF1564" s="126" t="str">
        <f t="shared" si="490"/>
        <v/>
      </c>
      <c r="BG1564" s="126" t="str">
        <f t="shared" si="498"/>
        <v/>
      </c>
      <c r="BI1564" s="130" t="str">
        <f t="shared" si="499"/>
        <v/>
      </c>
    </row>
    <row r="1565" spans="2:61">
      <c r="B1565" s="111"/>
      <c r="C1565" s="536"/>
      <c r="D1565" s="128"/>
      <c r="E1565" s="583"/>
      <c r="F1565" s="128"/>
      <c r="G1565" s="588"/>
      <c r="H1565" s="588"/>
      <c r="I1565" s="130"/>
      <c r="J1565" s="139"/>
      <c r="K1565" s="131"/>
      <c r="L1565" s="132"/>
      <c r="M1565" s="132"/>
      <c r="N1565" s="141"/>
      <c r="O1565" s="139"/>
      <c r="P1565" s="139"/>
      <c r="Q1565" s="139"/>
      <c r="R1565" s="133"/>
      <c r="S1565" s="134"/>
      <c r="T1565" s="434" t="str">
        <f t="shared" si="492"/>
        <v/>
      </c>
      <c r="U1565" s="429"/>
      <c r="V1565" s="429" t="str">
        <f t="shared" si="493"/>
        <v/>
      </c>
      <c r="W1565" s="298"/>
      <c r="X1565" s="129" t="str">
        <f t="shared" si="500"/>
        <v/>
      </c>
      <c r="Y1565" s="129" t="str">
        <f t="shared" si="494"/>
        <v/>
      </c>
      <c r="Z1565" s="129" t="str">
        <f t="shared" si="495"/>
        <v/>
      </c>
      <c r="AA1565" s="133" t="str">
        <f t="shared" si="502"/>
        <v/>
      </c>
      <c r="AC1565" s="186" t="str">
        <f>AC1541</f>
        <v/>
      </c>
      <c r="AD1565" s="187" t="str">
        <f>AD1541</f>
        <v/>
      </c>
      <c r="AE1565" s="187" t="str">
        <f>AE1541</f>
        <v/>
      </c>
      <c r="AF1565" s="187" t="str">
        <f>AF1541</f>
        <v/>
      </c>
      <c r="AG1565" s="204">
        <f t="shared" si="496"/>
        <v>0</v>
      </c>
      <c r="AI1565" s="135" t="str">
        <f>IF(月報!G1565&lt;&gt;"",月報!G1565,"")</f>
        <v/>
      </c>
      <c r="AJ1565" s="126" t="str">
        <f>IF(月報!W1565&lt;&gt;"",月報!W1565*24,"")</f>
        <v/>
      </c>
      <c r="AK1565" s="126" t="str">
        <f>IF(月報!P1565&lt;&gt;"",月報!P1565,"")</f>
        <v/>
      </c>
      <c r="AL1565" s="126" t="str">
        <f>IF(月報!Q1565&lt;&gt;"",IF(月報!Q1565="平日残","",月報!Q1565),"")</f>
        <v/>
      </c>
      <c r="AM1565" s="126"/>
      <c r="AN1565" s="126" t="str">
        <f t="shared" si="501"/>
        <v/>
      </c>
      <c r="AO1565" s="126" t="str">
        <f>IF($E1565="","",VLOOKUP($E1565,カレンダマスタ!$A$5:$E$381,5,FALSE))</f>
        <v/>
      </c>
      <c r="AQ1565" s="196" t="str">
        <f>IF(G1565="","",IF(VLOOKUP(E1565,カレンダマスタ!$A$5:$D$381,4,FALSE)=0,"",1))</f>
        <v/>
      </c>
      <c r="AR1565" s="136" t="str">
        <f>IF($G1565="","",IF($AD1565="NSTC",INDEX(カレンダマスタ!$I$26:$O$31,MATCH($G1565,カレンダマスタ!$H$26:$H$31,1),MATCH($H1565,カレンダマスタ!$I$25:$O$25,1)),
IF($AD1565="CS本社",INDEX(カレンダマスタ!$I$36:$O$41,MATCH($G1565,カレンダマスタ!$H$36:$H$41,1),MATCH($H1565,カレンダマスタ!$I$35:$O$35,1)),
IF($AD1565="NS本社",INDEX(カレンダマスタ!$I$94:$O$99,MATCH($G1565,カレンダマスタ!$H$95:$H$100,1),MATCH($H1565,カレンダマスタ!$I$93:$O$93,1)),
IF($AD1565="ODC",INDEX(カレンダマスタ!$I$46:$O$51,MATCH($G1565,カレンダマスタ!$H$46:$H$51,1),MATCH($H1565,カレンダマスタ!$I$45:$O$45,1)),
IF($AD1565="NS東京TC",INDEX(カレンダマスタ!$I$56:$O$61,MATCH($G1565,カレンダマスタ!$H$56:$H$61,1),MATCH($H1565,カレンダマスタ!$I$55:$O$55,1)),""))))))</f>
        <v/>
      </c>
      <c r="AS1565" s="126" t="str">
        <f t="shared" si="497"/>
        <v/>
      </c>
      <c r="AU1565" s="137" t="str">
        <f>IF(E1565="","",VLOOKUP($E1565,カレンダマスタ!$A$4:$E$381,4,FALSE))</f>
        <v/>
      </c>
      <c r="AV1565" s="137" t="str">
        <f t="shared" si="503"/>
        <v/>
      </c>
      <c r="AW1565" s="137" t="str">
        <f t="shared" si="504"/>
        <v/>
      </c>
      <c r="AX1565" s="138" t="str">
        <f t="shared" si="505"/>
        <v/>
      </c>
      <c r="AY1565" s="138" t="str">
        <f t="shared" si="506"/>
        <v/>
      </c>
      <c r="AZ1565" s="130" t="str">
        <f>IF(AX1565&amp;AW1565="勤怠未設定","×",IF(AV1565="勤怠修正","×",IF(AC1565="外注","",IF(AA1565="",IF(AY1565&lt;&gt;"","×",""),IF(VLOOKUP(AA1565,カレンダマスタ!$H$66:$I$83,2,FALSE)&lt;&gt;AY1565,"×","OK")))))</f>
        <v/>
      </c>
      <c r="BC1565" s="137" t="str">
        <f>IF(E1565="","",VLOOKUP($E1565,カレンダマスタ!$A$4:$E$381,4,FALSE))</f>
        <v/>
      </c>
      <c r="BD1565" s="126" t="str">
        <f>IF(AC1565="社員","",IF(AG1565=0,"",IF(AD1565="NSTC",IF(COUNTIF(カレンダマスタ!$Q$5:$Q$32,G1565)=1,"OK","×"),
IF(AD1565="NS本社",IF(COUNTIF(カレンダマスタ!$T$5:$T$32,G1565)=1,"OK","×"),IF(COUNTIF(カレンダマスタ!$R$5:$R$32,G1565)=1,"OK","×")))))</f>
        <v/>
      </c>
      <c r="BE1565" s="126" t="str">
        <f>IF(AC1565="社員","",IF(G1565="","",IF(R1565&lt;&gt;"","",IF(AF1565="CS","OK",IF(VLOOKUP(E1565,カレンダマスタ!$A$5:$D$381,4,FALSE)&gt;0,"",IF(OR(G1565*24&gt;10.84,H1565*24&lt;14.5)=TRUE,"×","OK"))))))</f>
        <v/>
      </c>
      <c r="BF1565" s="126" t="str">
        <f t="shared" si="490"/>
        <v/>
      </c>
      <c r="BG1565" s="126" t="str">
        <f t="shared" si="498"/>
        <v/>
      </c>
      <c r="BI1565" s="130" t="str">
        <f t="shared" si="499"/>
        <v/>
      </c>
    </row>
    <row r="1566" spans="2:61">
      <c r="B1566" s="111"/>
      <c r="C1566" s="536"/>
      <c r="D1566" s="128"/>
      <c r="E1566" s="583"/>
      <c r="F1566" s="128"/>
      <c r="G1566" s="588"/>
      <c r="H1566" s="588"/>
      <c r="I1566" s="130"/>
      <c r="J1566" s="139"/>
      <c r="K1566" s="131"/>
      <c r="L1566" s="132"/>
      <c r="M1566" s="132"/>
      <c r="N1566" s="141"/>
      <c r="O1566" s="139"/>
      <c r="P1566" s="139"/>
      <c r="Q1566" s="139"/>
      <c r="R1566" s="133"/>
      <c r="S1566" s="134"/>
      <c r="T1566" s="434" t="str">
        <f t="shared" si="492"/>
        <v/>
      </c>
      <c r="U1566" s="429"/>
      <c r="V1566" s="429" t="str">
        <f t="shared" si="493"/>
        <v/>
      </c>
      <c r="W1566" s="298"/>
      <c r="X1566" s="129" t="str">
        <f t="shared" si="500"/>
        <v/>
      </c>
      <c r="Y1566" s="129" t="str">
        <f t="shared" si="494"/>
        <v/>
      </c>
      <c r="Z1566" s="129" t="str">
        <f t="shared" si="495"/>
        <v/>
      </c>
      <c r="AA1566" s="133" t="str">
        <f t="shared" si="502"/>
        <v/>
      </c>
      <c r="AC1566" s="186" t="str">
        <f>AC1541</f>
        <v/>
      </c>
      <c r="AD1566" s="187" t="str">
        <f>AD1541</f>
        <v/>
      </c>
      <c r="AE1566" s="187" t="str">
        <f>AE1541</f>
        <v/>
      </c>
      <c r="AF1566" s="187" t="str">
        <f>AF1541</f>
        <v/>
      </c>
      <c r="AG1566" s="204">
        <f t="shared" si="496"/>
        <v>0</v>
      </c>
      <c r="AI1566" s="140" t="str">
        <f>IF(月報!G1566&lt;&gt;"",月報!G1566,"")</f>
        <v/>
      </c>
      <c r="AJ1566" s="126" t="str">
        <f>IF(月報!W1566&lt;&gt;"",月報!W1566*24,"")</f>
        <v/>
      </c>
      <c r="AK1566" s="126" t="str">
        <f>IF(月報!P1566&lt;&gt;"",月報!P1566,"")</f>
        <v/>
      </c>
      <c r="AL1566" s="126" t="str">
        <f>IF(月報!Q1566&lt;&gt;"",IF(月報!Q1566="平日残","",月報!Q1566),"")</f>
        <v/>
      </c>
      <c r="AM1566" s="126"/>
      <c r="AN1566" s="126" t="str">
        <f t="shared" si="501"/>
        <v/>
      </c>
      <c r="AO1566" s="126" t="str">
        <f>IF($E1566="","",VLOOKUP($E1566,カレンダマスタ!$A$5:$E$381,5,FALSE))</f>
        <v/>
      </c>
      <c r="AQ1566" s="196" t="str">
        <f>IF(G1566="","",IF(VLOOKUP(E1566,カレンダマスタ!$A$5:$D$381,4,FALSE)=0,"",1))</f>
        <v/>
      </c>
      <c r="AR1566" s="136" t="str">
        <f>IF($G1566="","",IF($AD1566="NSTC",INDEX(カレンダマスタ!$I$26:$O$31,MATCH($G1566,カレンダマスタ!$H$26:$H$31,1),MATCH($H1566,カレンダマスタ!$I$25:$O$25,1)),
IF($AD1566="CS本社",INDEX(カレンダマスタ!$I$36:$O$41,MATCH($G1566,カレンダマスタ!$H$36:$H$41,1),MATCH($H1566,カレンダマスタ!$I$35:$O$35,1)),
IF($AD1566="NS本社",INDEX(カレンダマスタ!$I$94:$O$99,MATCH($G1566,カレンダマスタ!$H$95:$H$100,1),MATCH($H1566,カレンダマスタ!$I$93:$O$93,1)),
IF($AD1566="ODC",INDEX(カレンダマスタ!$I$46:$O$51,MATCH($G1566,カレンダマスタ!$H$46:$H$51,1),MATCH($H1566,カレンダマスタ!$I$45:$O$45,1)),
IF($AD1566="NS東京TC",INDEX(カレンダマスタ!$I$56:$O$61,MATCH($G1566,カレンダマスタ!$H$56:$H$61,1),MATCH($H1566,カレンダマスタ!$I$55:$O$55,1)),""))))))</f>
        <v/>
      </c>
      <c r="AS1566" s="126" t="str">
        <f t="shared" si="497"/>
        <v/>
      </c>
      <c r="AU1566" s="137" t="str">
        <f>IF(E1566="","",VLOOKUP($E1566,カレンダマスタ!$A$4:$E$381,4,FALSE))</f>
        <v/>
      </c>
      <c r="AV1566" s="137" t="str">
        <f t="shared" si="503"/>
        <v/>
      </c>
      <c r="AW1566" s="137" t="str">
        <f t="shared" si="504"/>
        <v/>
      </c>
      <c r="AX1566" s="138" t="str">
        <f t="shared" si="505"/>
        <v/>
      </c>
      <c r="AY1566" s="138" t="str">
        <f t="shared" si="506"/>
        <v/>
      </c>
      <c r="AZ1566" s="130" t="str">
        <f>IF(AX1566&amp;AW1566="勤怠未設定","×",IF(AV1566="勤怠修正","×",IF(AC1566="外注","",IF(AA1566="",IF(AY1566&lt;&gt;"","×",""),IF(VLOOKUP(AA1566,カレンダマスタ!$H$66:$I$83,2,FALSE)&lt;&gt;AY1566,"×","OK")))))</f>
        <v/>
      </c>
      <c r="BC1566" s="137" t="str">
        <f>IF(E1566="","",VLOOKUP($E1566,カレンダマスタ!$A$4:$E$381,4,FALSE))</f>
        <v/>
      </c>
      <c r="BD1566" s="126" t="str">
        <f>IF(AC1566="社員","",IF(AG1566=0,"",IF(AD1566="NSTC",IF(COUNTIF(カレンダマスタ!$Q$5:$Q$32,G1566)=1,"OK","×"),
IF(AD1566="NS本社",IF(COUNTIF(カレンダマスタ!$T$5:$T$32,G1566)=1,"OK","×"),IF(COUNTIF(カレンダマスタ!$R$5:$R$32,G1566)=1,"OK","×")))))</f>
        <v/>
      </c>
      <c r="BE1566" s="126" t="str">
        <f>IF(AC1566="社員","",IF(G1566="","",IF(R1566&lt;&gt;"","",IF(AF1566="CS","OK",IF(VLOOKUP(E1566,カレンダマスタ!$A$5:$D$381,4,FALSE)&gt;0,"",IF(OR(G1566*24&gt;10.84,H1566*24&lt;14.5)=TRUE,"×","OK"))))))</f>
        <v/>
      </c>
      <c r="BF1566" s="126" t="str">
        <f t="shared" si="490"/>
        <v/>
      </c>
      <c r="BG1566" s="126" t="str">
        <f t="shared" si="498"/>
        <v/>
      </c>
      <c r="BI1566" s="130" t="str">
        <f t="shared" si="499"/>
        <v/>
      </c>
    </row>
    <row r="1567" spans="2:61">
      <c r="B1567" s="111"/>
      <c r="C1567" s="536"/>
      <c r="D1567" s="128"/>
      <c r="E1567" s="583"/>
      <c r="F1567" s="128"/>
      <c r="G1567" s="588"/>
      <c r="H1567" s="588"/>
      <c r="I1567" s="130"/>
      <c r="J1567" s="139"/>
      <c r="K1567" s="131"/>
      <c r="L1567" s="132"/>
      <c r="M1567" s="132"/>
      <c r="N1567" s="141"/>
      <c r="O1567" s="139"/>
      <c r="P1567" s="139"/>
      <c r="Q1567" s="139"/>
      <c r="R1567" s="133"/>
      <c r="S1567" s="134"/>
      <c r="T1567" s="434" t="str">
        <f t="shared" si="492"/>
        <v/>
      </c>
      <c r="U1567" s="429"/>
      <c r="V1567" s="429" t="str">
        <f t="shared" si="493"/>
        <v/>
      </c>
      <c r="W1567" s="298"/>
      <c r="X1567" s="129" t="str">
        <f t="shared" si="500"/>
        <v/>
      </c>
      <c r="Y1567" s="129" t="str">
        <f t="shared" si="494"/>
        <v/>
      </c>
      <c r="Z1567" s="129" t="str">
        <f t="shared" si="495"/>
        <v/>
      </c>
      <c r="AA1567" s="133" t="str">
        <f t="shared" si="502"/>
        <v/>
      </c>
      <c r="AC1567" s="186" t="str">
        <f>AC1541</f>
        <v/>
      </c>
      <c r="AD1567" s="187" t="str">
        <f>AD1541</f>
        <v/>
      </c>
      <c r="AE1567" s="187" t="str">
        <f>AE1541</f>
        <v/>
      </c>
      <c r="AF1567" s="187" t="str">
        <f>AF1541</f>
        <v/>
      </c>
      <c r="AG1567" s="204">
        <f t="shared" si="496"/>
        <v>0</v>
      </c>
      <c r="AI1567" s="140" t="str">
        <f>IF(月報!G1567&lt;&gt;"",月報!G1567,"")</f>
        <v/>
      </c>
      <c r="AJ1567" s="126" t="str">
        <f>IF(月報!W1567&lt;&gt;"",月報!W1567*24,"")</f>
        <v/>
      </c>
      <c r="AK1567" s="126" t="str">
        <f>IF(月報!P1567&lt;&gt;"",月報!P1567,"")</f>
        <v/>
      </c>
      <c r="AL1567" s="126" t="str">
        <f>IF(月報!Q1567&lt;&gt;"",IF(月報!Q1567="平日残","",月報!Q1567),"")</f>
        <v/>
      </c>
      <c r="AM1567" s="126"/>
      <c r="AN1567" s="126" t="str">
        <f t="shared" si="501"/>
        <v/>
      </c>
      <c r="AO1567" s="126" t="str">
        <f>IF($E1567="","",VLOOKUP($E1567,カレンダマスタ!$A$5:$E$381,5,FALSE))</f>
        <v/>
      </c>
      <c r="AQ1567" s="196" t="str">
        <f>IF(G1567="","",IF(VLOOKUP(E1567,カレンダマスタ!$A$5:$D$381,4,FALSE)=0,"",1))</f>
        <v/>
      </c>
      <c r="AR1567" s="136" t="str">
        <f>IF($G1567="","",IF($AD1567="NSTC",INDEX(カレンダマスタ!$I$26:$O$31,MATCH($G1567,カレンダマスタ!$H$26:$H$31,1),MATCH($H1567,カレンダマスタ!$I$25:$O$25,1)),
IF($AD1567="CS本社",INDEX(カレンダマスタ!$I$36:$O$41,MATCH($G1567,カレンダマスタ!$H$36:$H$41,1),MATCH($H1567,カレンダマスタ!$I$35:$O$35,1)),
IF($AD1567="NS本社",INDEX(カレンダマスタ!$I$94:$O$99,MATCH($G1567,カレンダマスタ!$H$95:$H$100,1),MATCH($H1567,カレンダマスタ!$I$93:$O$93,1)),
IF($AD1567="ODC",INDEX(カレンダマスタ!$I$46:$O$51,MATCH($G1567,カレンダマスタ!$H$46:$H$51,1),MATCH($H1567,カレンダマスタ!$I$45:$O$45,1)),
IF($AD1567="NS東京TC",INDEX(カレンダマスタ!$I$56:$O$61,MATCH($G1567,カレンダマスタ!$H$56:$H$61,1),MATCH($H1567,カレンダマスタ!$I$55:$O$55,1)),""))))))</f>
        <v/>
      </c>
      <c r="AS1567" s="126" t="str">
        <f t="shared" si="497"/>
        <v/>
      </c>
      <c r="AU1567" s="137" t="str">
        <f>IF(E1567="","",VLOOKUP($E1567,カレンダマスタ!$A$4:$E$381,4,FALSE))</f>
        <v/>
      </c>
      <c r="AV1567" s="137" t="str">
        <f t="shared" si="503"/>
        <v/>
      </c>
      <c r="AW1567" s="137" t="str">
        <f t="shared" si="504"/>
        <v/>
      </c>
      <c r="AX1567" s="138" t="str">
        <f t="shared" si="505"/>
        <v/>
      </c>
      <c r="AY1567" s="138" t="str">
        <f t="shared" si="506"/>
        <v/>
      </c>
      <c r="AZ1567" s="130" t="str">
        <f>IF(AX1567&amp;AW1567="勤怠未設定","×",IF(AV1567="勤怠修正","×",IF(AC1567="外注","",IF(AA1567="",IF(AY1567&lt;&gt;"","×",""),IF(VLOOKUP(AA1567,カレンダマスタ!$H$66:$I$83,2,FALSE)&lt;&gt;AY1567,"×","OK")))))</f>
        <v/>
      </c>
      <c r="BC1567" s="137" t="str">
        <f>IF(E1567="","",VLOOKUP($E1567,カレンダマスタ!$A$4:$E$381,4,FALSE))</f>
        <v/>
      </c>
      <c r="BD1567" s="126" t="str">
        <f>IF(AC1567="社員","",IF(AG1567=0,"",IF(AD1567="NSTC",IF(COUNTIF(カレンダマスタ!$Q$5:$Q$32,G1567)=1,"OK","×"),
IF(AD1567="NS本社",IF(COUNTIF(カレンダマスタ!$T$5:$T$32,G1567)=1,"OK","×"),IF(COUNTIF(カレンダマスタ!$R$5:$R$32,G1567)=1,"OK","×")))))</f>
        <v/>
      </c>
      <c r="BE1567" s="126" t="str">
        <f>IF(AC1567="社員","",IF(G1567="","",IF(R1567&lt;&gt;"","",IF(AF1567="CS","OK",IF(VLOOKUP(E1567,カレンダマスタ!$A$5:$D$381,4,FALSE)&gt;0,"",IF(OR(G1567*24&gt;10.84,H1567*24&lt;14.5)=TRUE,"×","OK"))))))</f>
        <v/>
      </c>
      <c r="BF1567" s="126" t="str">
        <f t="shared" si="490"/>
        <v/>
      </c>
      <c r="BG1567" s="126" t="str">
        <f t="shared" si="498"/>
        <v/>
      </c>
      <c r="BI1567" s="130" t="str">
        <f t="shared" si="499"/>
        <v/>
      </c>
    </row>
    <row r="1568" spans="2:61">
      <c r="B1568" s="111"/>
      <c r="C1568" s="537"/>
      <c r="D1568" s="142"/>
      <c r="E1568" s="584"/>
      <c r="F1568" s="142"/>
      <c r="G1568" s="589"/>
      <c r="H1568" s="589"/>
      <c r="I1568" s="144"/>
      <c r="J1568" s="148"/>
      <c r="K1568" s="145"/>
      <c r="L1568" s="146"/>
      <c r="M1568" s="146"/>
      <c r="N1568" s="147"/>
      <c r="O1568" s="148"/>
      <c r="P1568" s="148"/>
      <c r="Q1568" s="148"/>
      <c r="R1568" s="149"/>
      <c r="S1568" s="156"/>
      <c r="T1568" s="435" t="str">
        <f t="shared" si="492"/>
        <v/>
      </c>
      <c r="U1568" s="430"/>
      <c r="V1568" s="430" t="str">
        <f t="shared" si="493"/>
        <v/>
      </c>
      <c r="W1568" s="298"/>
      <c r="X1568" s="143" t="str">
        <f t="shared" si="500"/>
        <v/>
      </c>
      <c r="Y1568" s="143" t="str">
        <f t="shared" si="494"/>
        <v/>
      </c>
      <c r="Z1568" s="143" t="str">
        <f t="shared" si="495"/>
        <v/>
      </c>
      <c r="AA1568" s="149" t="str">
        <f t="shared" si="502"/>
        <v/>
      </c>
      <c r="AC1568" s="188" t="str">
        <f>AC1541</f>
        <v/>
      </c>
      <c r="AD1568" s="189" t="str">
        <f>AD1541</f>
        <v/>
      </c>
      <c r="AE1568" s="189" t="str">
        <f>AE1541</f>
        <v/>
      </c>
      <c r="AF1568" s="189" t="str">
        <f>AF1541</f>
        <v/>
      </c>
      <c r="AG1568" s="205">
        <f t="shared" si="496"/>
        <v>0</v>
      </c>
      <c r="AI1568" s="157" t="str">
        <f>IF(月報!G1568&lt;&gt;"",月報!G1568,"")</f>
        <v/>
      </c>
      <c r="AJ1568" s="151" t="str">
        <f>IF(月報!W1568&lt;&gt;"",月報!W1568*24,"")</f>
        <v/>
      </c>
      <c r="AK1568" s="151" t="str">
        <f>IF(月報!P1568&lt;&gt;"",月報!P1568,"")</f>
        <v/>
      </c>
      <c r="AL1568" s="151" t="str">
        <f>IF(月報!Q1568&lt;&gt;"",IF(月報!Q1568="平日残","",月報!Q1568),"")</f>
        <v/>
      </c>
      <c r="AM1568" s="151"/>
      <c r="AN1568" s="151" t="str">
        <f t="shared" si="501"/>
        <v/>
      </c>
      <c r="AO1568" s="151" t="str">
        <f>IF($E1568="","",VLOOKUP($E1568,カレンダマスタ!$A$5:$E$381,5,FALSE))</f>
        <v/>
      </c>
      <c r="AQ1568" s="197" t="str">
        <f>IF(G1568="","",IF(VLOOKUP(E1568,カレンダマスタ!$A$5:$D$381,4,FALSE)=0,"",1))</f>
        <v/>
      </c>
      <c r="AR1568" s="152" t="str">
        <f>IF($G1568="","",IF($AD1568="NSTC",INDEX(カレンダマスタ!$I$26:$O$31,MATCH($G1568,カレンダマスタ!$H$26:$H$31,1),MATCH($H1568,カレンダマスタ!$I$25:$O$25,1)),
IF($AD1568="CS本社",INDEX(カレンダマスタ!$I$36:$O$41,MATCH($G1568,カレンダマスタ!$H$36:$H$41,1),MATCH($H1568,カレンダマスタ!$I$35:$O$35,1)),
IF($AD1568="NS本社",INDEX(カレンダマスタ!$I$94:$O$99,MATCH($G1568,カレンダマスタ!$H$95:$H$100,1),MATCH($H1568,カレンダマスタ!$I$93:$O$93,1)),
IF($AD1568="ODC",INDEX(カレンダマスタ!$I$46:$O$51,MATCH($G1568,カレンダマスタ!$H$46:$H$51,1),MATCH($H1568,カレンダマスタ!$I$45:$O$45,1)),
IF($AD1568="NS東京TC",INDEX(カレンダマスタ!$I$56:$O$61,MATCH($G1568,カレンダマスタ!$H$56:$H$61,1),MATCH($H1568,カレンダマスタ!$I$55:$O$55,1)),""))))))</f>
        <v/>
      </c>
      <c r="AS1568" s="151" t="str">
        <f t="shared" si="497"/>
        <v/>
      </c>
      <c r="AU1568" s="153" t="str">
        <f>IF(E1568="","",VLOOKUP($E1568,カレンダマスタ!$A$4:$E$381,4,FALSE))</f>
        <v/>
      </c>
      <c r="AV1568" s="153" t="str">
        <f t="shared" si="503"/>
        <v/>
      </c>
      <c r="AW1568" s="153" t="str">
        <f t="shared" si="504"/>
        <v/>
      </c>
      <c r="AX1568" s="154" t="str">
        <f t="shared" si="505"/>
        <v/>
      </c>
      <c r="AY1568" s="154" t="str">
        <f t="shared" si="506"/>
        <v/>
      </c>
      <c r="AZ1568" s="144" t="str">
        <f>IF(AX1568&amp;AW1568="勤怠未設定","×",IF(AV1568="勤怠修正","×",IF(AC1568="外注","",IF(AA1568="",IF(AY1568&lt;&gt;"","×",""),IF(VLOOKUP(AA1568,カレンダマスタ!$H$66:$I$83,2,FALSE)&lt;&gt;AY1568,"×","OK")))))</f>
        <v/>
      </c>
      <c r="BC1568" s="153" t="str">
        <f>IF(E1568="","",VLOOKUP($E1568,カレンダマスタ!$A$4:$E$381,4,FALSE))</f>
        <v/>
      </c>
      <c r="BD1568" s="151" t="str">
        <f>IF(AC1568="社員","",IF(AG1568=0,"",IF(AD1568="NSTC",IF(COUNTIF(カレンダマスタ!$Q$5:$Q$32,G1568)=1,"OK","×"),
IF(AD1568="NS本社",IF(COUNTIF(カレンダマスタ!$T$5:$T$32,G1568)=1,"OK","×"),IF(COUNTIF(カレンダマスタ!$R$5:$R$32,G1568)=1,"OK","×")))))</f>
        <v/>
      </c>
      <c r="BE1568" s="151" t="str">
        <f>IF(AC1568="社員","",IF(G1568="","",IF(R1568&lt;&gt;"","",IF(AF1568="CS","OK",IF(VLOOKUP(E1568,カレンダマスタ!$A$5:$D$381,4,FALSE)&gt;0,"",IF(OR(G1568*24&gt;10.84,H1568*24&lt;14.5)=TRUE,"×","OK"))))))</f>
        <v/>
      </c>
      <c r="BF1568" s="151" t="str">
        <f t="shared" si="490"/>
        <v/>
      </c>
      <c r="BG1568" s="151" t="str">
        <f t="shared" si="498"/>
        <v/>
      </c>
      <c r="BI1568" s="144" t="str">
        <f t="shared" si="499"/>
        <v/>
      </c>
    </row>
    <row r="1569" spans="2:61">
      <c r="B1569" s="111"/>
      <c r="C1569" s="535"/>
      <c r="D1569" s="112"/>
      <c r="E1569" s="582"/>
      <c r="F1569" s="112"/>
      <c r="G1569" s="587"/>
      <c r="H1569" s="587"/>
      <c r="I1569" s="114"/>
      <c r="J1569" s="118"/>
      <c r="K1569" s="115"/>
      <c r="L1569" s="116"/>
      <c r="M1569" s="116"/>
      <c r="N1569" s="117"/>
      <c r="O1569" s="118"/>
      <c r="P1569" s="118"/>
      <c r="Q1569" s="118"/>
      <c r="R1569" s="119"/>
      <c r="S1569" s="120"/>
      <c r="T1569" s="433" t="str">
        <f t="shared" si="492"/>
        <v/>
      </c>
      <c r="U1569" s="431">
        <f>SUM(T1569:T1575)</f>
        <v>0</v>
      </c>
      <c r="V1569" s="431" t="str">
        <f t="shared" si="493"/>
        <v/>
      </c>
      <c r="W1569" s="298"/>
      <c r="X1569" s="113" t="str">
        <f t="shared" si="500"/>
        <v/>
      </c>
      <c r="Y1569" s="113" t="str">
        <f t="shared" si="494"/>
        <v/>
      </c>
      <c r="Z1569" s="113" t="str">
        <f t="shared" si="495"/>
        <v/>
      </c>
      <c r="AA1569" s="119" t="str">
        <f t="shared" si="502"/>
        <v/>
      </c>
      <c r="AC1569" s="190" t="str">
        <f>AC1541</f>
        <v/>
      </c>
      <c r="AD1569" s="191" t="str">
        <f>AD1541</f>
        <v/>
      </c>
      <c r="AE1569" s="191" t="str">
        <f>AE1541</f>
        <v/>
      </c>
      <c r="AF1569" s="191" t="str">
        <f>AF1541</f>
        <v/>
      </c>
      <c r="AG1569" s="206">
        <f t="shared" si="496"/>
        <v>0</v>
      </c>
      <c r="AI1569" s="159" t="str">
        <f>IF(月報!G1569&lt;&gt;"",月報!G1569,"")</f>
        <v/>
      </c>
      <c r="AJ1569" s="122" t="str">
        <f>IF(月報!W1569&lt;&gt;"",月報!W1569*24,"")</f>
        <v/>
      </c>
      <c r="AK1569" s="122" t="str">
        <f>IF(月報!P1569&lt;&gt;"",月報!P1569,"")</f>
        <v/>
      </c>
      <c r="AL1569" s="122" t="str">
        <f>IF(月報!Q1569&lt;&gt;"",IF(月報!Q1569="平日残","",月報!Q1569),"")</f>
        <v/>
      </c>
      <c r="AM1569" s="122"/>
      <c r="AN1569" s="122" t="str">
        <f t="shared" si="501"/>
        <v/>
      </c>
      <c r="AO1569" s="122" t="str">
        <f>IF($E1569="","",VLOOKUP($E1569,カレンダマスタ!$A$5:$E$381,5,FALSE))</f>
        <v/>
      </c>
      <c r="AQ1569" s="195" t="str">
        <f>IF(G1569="","",IF(VLOOKUP(E1569,カレンダマスタ!$A$5:$D$381,4,FALSE)=0,"",1))</f>
        <v/>
      </c>
      <c r="AR1569" s="123" t="str">
        <f>IF($G1569="","",IF($AD1569="NSTC",INDEX(カレンダマスタ!$I$26:$O$31,MATCH($G1569,カレンダマスタ!$H$26:$H$31,1),MATCH($H1569,カレンダマスタ!$I$25:$O$25,1)),
IF($AD1569="CS本社",INDEX(カレンダマスタ!$I$36:$O$41,MATCH($G1569,カレンダマスタ!$H$36:$H$41,1),MATCH($H1569,カレンダマスタ!$I$35:$O$35,1)),
IF($AD1569="NS本社",INDEX(カレンダマスタ!$I$94:$O$99,MATCH($G1569,カレンダマスタ!$H$95:$H$100,1),MATCH($H1569,カレンダマスタ!$I$93:$O$93,1)),
IF($AD1569="ODC",INDEX(カレンダマスタ!$I$46:$O$51,MATCH($G1569,カレンダマスタ!$H$46:$H$51,1),MATCH($H1569,カレンダマスタ!$I$45:$O$45,1)),
IF($AD1569="NS東京TC",INDEX(カレンダマスタ!$I$56:$O$61,MATCH($G1569,カレンダマスタ!$H$56:$H$61,1),MATCH($H1569,カレンダマスタ!$I$55:$O$55,1)),""))))))</f>
        <v/>
      </c>
      <c r="AS1569" s="122" t="str">
        <f t="shared" si="497"/>
        <v/>
      </c>
      <c r="AU1569" s="124" t="str">
        <f>IF(E1569="","",VLOOKUP($E1569,カレンダマスタ!$A$4:$E$381,4,FALSE))</f>
        <v/>
      </c>
      <c r="AV1569" s="124" t="str">
        <f t="shared" si="503"/>
        <v/>
      </c>
      <c r="AW1569" s="124" t="str">
        <f t="shared" si="504"/>
        <v/>
      </c>
      <c r="AX1569" s="125" t="str">
        <f t="shared" si="505"/>
        <v/>
      </c>
      <c r="AY1569" s="125" t="str">
        <f t="shared" si="506"/>
        <v/>
      </c>
      <c r="AZ1569" s="114" t="str">
        <f>IF(AX1569&amp;AW1569="勤怠未設定","×",IF(AV1569="勤怠修正","×",IF(AC1569="外注","",IF(AA1569="",IF(AY1569&lt;&gt;"","×",""),IF(VLOOKUP(AA1569,カレンダマスタ!$H$66:$I$83,2,FALSE)&lt;&gt;AY1569,"×","OK")))))</f>
        <v/>
      </c>
      <c r="BC1569" s="124" t="str">
        <f>IF(E1569="","",VLOOKUP($E1569,カレンダマスタ!$A$4:$E$381,4,FALSE))</f>
        <v/>
      </c>
      <c r="BD1569" s="122" t="str">
        <f>IF(AC1569="社員","",IF(AG1569=0,"",IF(AD1569="NSTC",IF(COUNTIF(カレンダマスタ!$Q$5:$Q$32,G1569)=1,"OK","×"),
IF(AD1569="NS本社",IF(COUNTIF(カレンダマスタ!$T$5:$T$32,G1569)=1,"OK","×"),IF(COUNTIF(カレンダマスタ!$R$5:$R$32,G1569)=1,"OK","×")))))</f>
        <v/>
      </c>
      <c r="BE1569" s="122" t="str">
        <f>IF(AC1569="社員","",IF(G1569="","",IF(R1569&lt;&gt;"","",IF(AF1569="CS","OK",IF(VLOOKUP(E1569,カレンダマスタ!$A$5:$D$381,4,FALSE)&gt;0,"",IF(OR(G1569*24&gt;10.84,H1569*24&lt;14.5)=TRUE,"×","OK"))))))</f>
        <v/>
      </c>
      <c r="BF1569" s="122" t="str">
        <f t="shared" si="490"/>
        <v/>
      </c>
      <c r="BG1569" s="122" t="str">
        <f t="shared" si="498"/>
        <v/>
      </c>
      <c r="BI1569" s="114" t="str">
        <f t="shared" si="499"/>
        <v/>
      </c>
    </row>
    <row r="1570" spans="2:61">
      <c r="B1570" s="111"/>
      <c r="C1570" s="536"/>
      <c r="D1570" s="128"/>
      <c r="E1570" s="583"/>
      <c r="F1570" s="128"/>
      <c r="G1570" s="588"/>
      <c r="H1570" s="588"/>
      <c r="I1570" s="130"/>
      <c r="J1570" s="139"/>
      <c r="K1570" s="131"/>
      <c r="L1570" s="132"/>
      <c r="M1570" s="132"/>
      <c r="N1570" s="141"/>
      <c r="O1570" s="139"/>
      <c r="P1570" s="139"/>
      <c r="Q1570" s="139"/>
      <c r="R1570" s="133"/>
      <c r="S1570" s="134"/>
      <c r="T1570" s="434" t="str">
        <f t="shared" si="492"/>
        <v/>
      </c>
      <c r="U1570" s="429"/>
      <c r="V1570" s="429" t="str">
        <f t="shared" si="493"/>
        <v/>
      </c>
      <c r="W1570" s="298"/>
      <c r="X1570" s="129" t="str">
        <f t="shared" si="500"/>
        <v/>
      </c>
      <c r="Y1570" s="129" t="str">
        <f t="shared" si="494"/>
        <v/>
      </c>
      <c r="Z1570" s="129" t="str">
        <f t="shared" si="495"/>
        <v/>
      </c>
      <c r="AA1570" s="133" t="str">
        <f t="shared" si="502"/>
        <v/>
      </c>
      <c r="AC1570" s="186" t="str">
        <f>AC1541</f>
        <v/>
      </c>
      <c r="AD1570" s="187" t="str">
        <f>AD1541</f>
        <v/>
      </c>
      <c r="AE1570" s="187" t="str">
        <f>AE1541</f>
        <v/>
      </c>
      <c r="AF1570" s="187" t="str">
        <f>AF1541</f>
        <v/>
      </c>
      <c r="AG1570" s="204">
        <f t="shared" si="496"/>
        <v>0</v>
      </c>
      <c r="AI1570" s="135" t="str">
        <f>IF(月報!G1570&lt;&gt;"",月報!G1570,"")</f>
        <v/>
      </c>
      <c r="AJ1570" s="126" t="str">
        <f>IF(月報!W1570&lt;&gt;"",月報!W1570*24,"")</f>
        <v/>
      </c>
      <c r="AK1570" s="126" t="str">
        <f>IF(月報!P1570&lt;&gt;"",月報!P1570,"")</f>
        <v/>
      </c>
      <c r="AL1570" s="126" t="str">
        <f>IF(月報!Q1570&lt;&gt;"",IF(月報!Q1570="平日残","",月報!Q1570),"")</f>
        <v/>
      </c>
      <c r="AM1570" s="126"/>
      <c r="AN1570" s="126" t="str">
        <f t="shared" si="501"/>
        <v/>
      </c>
      <c r="AO1570" s="126" t="str">
        <f>IF($E1570="","",VLOOKUP($E1570,カレンダマスタ!$A$5:$E$381,5,FALSE))</f>
        <v/>
      </c>
      <c r="AQ1570" s="196" t="str">
        <f>IF(G1570="","",IF(VLOOKUP(E1570,カレンダマスタ!$A$5:$D$381,4,FALSE)=0,"",1))</f>
        <v/>
      </c>
      <c r="AR1570" s="136" t="str">
        <f>IF($G1570="","",IF($AD1570="NSTC",INDEX(カレンダマスタ!$I$26:$O$31,MATCH($G1570,カレンダマスタ!$H$26:$H$31,1),MATCH($H1570,カレンダマスタ!$I$25:$O$25,1)),
IF($AD1570="CS本社",INDEX(カレンダマスタ!$I$36:$O$41,MATCH($G1570,カレンダマスタ!$H$36:$H$41,1),MATCH($H1570,カレンダマスタ!$I$35:$O$35,1)),
IF($AD1570="NS本社",INDEX(カレンダマスタ!$I$94:$O$99,MATCH($G1570,カレンダマスタ!$H$95:$H$100,1),MATCH($H1570,カレンダマスタ!$I$93:$O$93,1)),
IF($AD1570="ODC",INDEX(カレンダマスタ!$I$46:$O$51,MATCH($G1570,カレンダマスタ!$H$46:$H$51,1),MATCH($H1570,カレンダマスタ!$I$45:$O$45,1)),
IF($AD1570="NS東京TC",INDEX(カレンダマスタ!$I$56:$O$61,MATCH($G1570,カレンダマスタ!$H$56:$H$61,1),MATCH($H1570,カレンダマスタ!$I$55:$O$55,1)),""))))))</f>
        <v/>
      </c>
      <c r="AS1570" s="126" t="str">
        <f t="shared" si="497"/>
        <v/>
      </c>
      <c r="AU1570" s="137" t="str">
        <f>IF(E1570="","",VLOOKUP($E1570,カレンダマスタ!$A$4:$E$381,4,FALSE))</f>
        <v/>
      </c>
      <c r="AV1570" s="137" t="str">
        <f t="shared" si="503"/>
        <v/>
      </c>
      <c r="AW1570" s="137" t="str">
        <f t="shared" si="504"/>
        <v/>
      </c>
      <c r="AX1570" s="138" t="str">
        <f t="shared" si="505"/>
        <v/>
      </c>
      <c r="AY1570" s="138" t="str">
        <f t="shared" si="506"/>
        <v/>
      </c>
      <c r="AZ1570" s="130" t="str">
        <f>IF(AX1570&amp;AW1570="勤怠未設定","×",IF(AV1570="勤怠修正","×",IF(AC1570="外注","",IF(AA1570="",IF(AY1570&lt;&gt;"","×",""),IF(VLOOKUP(AA1570,カレンダマスタ!$H$66:$I$83,2,FALSE)&lt;&gt;AY1570,"×","OK")))))</f>
        <v/>
      </c>
      <c r="BC1570" s="137" t="str">
        <f>IF(E1570="","",VLOOKUP($E1570,カレンダマスタ!$A$4:$E$381,4,FALSE))</f>
        <v/>
      </c>
      <c r="BD1570" s="126" t="str">
        <f>IF(AC1570="社員","",IF(AG1570=0,"",IF(AD1570="NSTC",IF(COUNTIF(カレンダマスタ!$Q$5:$Q$32,G1570)=1,"OK","×"),
IF(AD1570="NS本社",IF(COUNTIF(カレンダマスタ!$T$5:$T$32,G1570)=1,"OK","×"),IF(COUNTIF(カレンダマスタ!$R$5:$R$32,G1570)=1,"OK","×")))))</f>
        <v/>
      </c>
      <c r="BE1570" s="126" t="str">
        <f>IF(AC1570="社員","",IF(G1570="","",IF(R1570&lt;&gt;"","",IF(AF1570="CS","OK",IF(VLOOKUP(E1570,カレンダマスタ!$A$5:$D$381,4,FALSE)&gt;0,"",IF(OR(G1570*24&gt;10.84,H1570*24&lt;14.5)=TRUE,"×","OK"))))))</f>
        <v/>
      </c>
      <c r="BF1570" s="126" t="str">
        <f t="shared" si="490"/>
        <v/>
      </c>
      <c r="BG1570" s="126" t="str">
        <f t="shared" si="498"/>
        <v/>
      </c>
      <c r="BI1570" s="130" t="str">
        <f t="shared" si="499"/>
        <v/>
      </c>
    </row>
    <row r="1571" spans="2:61">
      <c r="B1571" s="111"/>
      <c r="C1571" s="536"/>
      <c r="D1571" s="128"/>
      <c r="E1571" s="583"/>
      <c r="F1571" s="128"/>
      <c r="G1571" s="588"/>
      <c r="H1571" s="588"/>
      <c r="I1571" s="130"/>
      <c r="J1571" s="139"/>
      <c r="K1571" s="131"/>
      <c r="L1571" s="132"/>
      <c r="M1571" s="132"/>
      <c r="N1571" s="141"/>
      <c r="O1571" s="139"/>
      <c r="P1571" s="139"/>
      <c r="Q1571" s="139"/>
      <c r="R1571" s="133"/>
      <c r="S1571" s="134"/>
      <c r="T1571" s="434" t="str">
        <f t="shared" si="492"/>
        <v/>
      </c>
      <c r="U1571" s="429"/>
      <c r="V1571" s="429" t="str">
        <f t="shared" si="493"/>
        <v/>
      </c>
      <c r="W1571" s="298"/>
      <c r="X1571" s="129" t="str">
        <f t="shared" si="500"/>
        <v/>
      </c>
      <c r="Y1571" s="129" t="str">
        <f t="shared" si="494"/>
        <v/>
      </c>
      <c r="Z1571" s="129" t="str">
        <f t="shared" si="495"/>
        <v/>
      </c>
      <c r="AA1571" s="133" t="str">
        <f t="shared" si="502"/>
        <v/>
      </c>
      <c r="AC1571" s="186" t="str">
        <f>AC1541</f>
        <v/>
      </c>
      <c r="AD1571" s="187" t="str">
        <f>AD1541</f>
        <v/>
      </c>
      <c r="AE1571" s="187" t="str">
        <f>AE1541</f>
        <v/>
      </c>
      <c r="AF1571" s="187" t="str">
        <f>AF1541</f>
        <v/>
      </c>
      <c r="AG1571" s="204">
        <f t="shared" si="496"/>
        <v>0</v>
      </c>
      <c r="AI1571" s="160" t="str">
        <f>IF(月報!G1571&lt;&gt;"",月報!G1571,"")</f>
        <v/>
      </c>
      <c r="AJ1571" s="126" t="str">
        <f>IF(月報!W1571&lt;&gt;"",月報!W1571*24,"")</f>
        <v/>
      </c>
      <c r="AK1571" s="126" t="str">
        <f>IF(月報!P1571&lt;&gt;"",月報!P1571,"")</f>
        <v/>
      </c>
      <c r="AL1571" s="126" t="str">
        <f>IF(月報!Q1571&lt;&gt;"",IF(月報!Q1571="平日残","",月報!Q1571),"")</f>
        <v/>
      </c>
      <c r="AM1571" s="126"/>
      <c r="AN1571" s="126" t="str">
        <f t="shared" si="501"/>
        <v/>
      </c>
      <c r="AO1571" s="126" t="str">
        <f>IF($E1571="","",VLOOKUP($E1571,カレンダマスタ!$A$5:$E$381,5,FALSE))</f>
        <v/>
      </c>
      <c r="AQ1571" s="196" t="str">
        <f>IF(G1571="","",IF(VLOOKUP(E1571,カレンダマスタ!$A$5:$D$381,4,FALSE)=0,"",1))</f>
        <v/>
      </c>
      <c r="AR1571" s="136" t="str">
        <f>IF($G1571="","",IF($AD1571="NSTC",INDEX(カレンダマスタ!$I$26:$O$31,MATCH($G1571,カレンダマスタ!$H$26:$H$31,1),MATCH($H1571,カレンダマスタ!$I$25:$O$25,1)),
IF($AD1571="CS本社",INDEX(カレンダマスタ!$I$36:$O$41,MATCH($G1571,カレンダマスタ!$H$36:$H$41,1),MATCH($H1571,カレンダマスタ!$I$35:$O$35,1)),
IF($AD1571="NS本社",INDEX(カレンダマスタ!$I$94:$O$99,MATCH($G1571,カレンダマスタ!$H$95:$H$100,1),MATCH($H1571,カレンダマスタ!$I$93:$O$93,1)),
IF($AD1571="ODC",INDEX(カレンダマスタ!$I$46:$O$51,MATCH($G1571,カレンダマスタ!$H$46:$H$51,1),MATCH($H1571,カレンダマスタ!$I$45:$O$45,1)),
IF($AD1571="NS東京TC",INDEX(カレンダマスタ!$I$56:$O$61,MATCH($G1571,カレンダマスタ!$H$56:$H$61,1),MATCH($H1571,カレンダマスタ!$I$55:$O$55,1)),""))))))</f>
        <v/>
      </c>
      <c r="AS1571" s="126" t="str">
        <f t="shared" si="497"/>
        <v/>
      </c>
      <c r="AU1571" s="137" t="str">
        <f>IF(E1571="","",VLOOKUP($E1571,カレンダマスタ!$A$4:$E$381,4,FALSE))</f>
        <v/>
      </c>
      <c r="AV1571" s="137" t="str">
        <f t="shared" si="503"/>
        <v/>
      </c>
      <c r="AW1571" s="137" t="str">
        <f t="shared" si="504"/>
        <v/>
      </c>
      <c r="AX1571" s="138" t="str">
        <f t="shared" si="505"/>
        <v/>
      </c>
      <c r="AY1571" s="138" t="str">
        <f t="shared" si="506"/>
        <v/>
      </c>
      <c r="AZ1571" s="130" t="str">
        <f>IF(AX1571&amp;AW1571="勤怠未設定","×",IF(AV1571="勤怠修正","×",IF(AC1571="外注","",IF(AA1571="",IF(AY1571&lt;&gt;"","×",""),IF(VLOOKUP(AA1571,カレンダマスタ!$H$66:$I$83,2,FALSE)&lt;&gt;AY1571,"×","OK")))))</f>
        <v/>
      </c>
      <c r="BC1571" s="137" t="str">
        <f>IF(E1571="","",VLOOKUP($E1571,カレンダマスタ!$A$4:$E$381,4,FALSE))</f>
        <v/>
      </c>
      <c r="BD1571" s="126" t="str">
        <f>IF(AC1571="社員","",IF(AG1571=0,"",IF(AD1571="NSTC",IF(COUNTIF(カレンダマスタ!$Q$5:$Q$32,G1571)=1,"OK","×"),
IF(AD1571="NS本社",IF(COUNTIF(カレンダマスタ!$T$5:$T$32,G1571)=1,"OK","×"),IF(COUNTIF(カレンダマスタ!$R$5:$R$32,G1571)=1,"OK","×")))))</f>
        <v/>
      </c>
      <c r="BE1571" s="126" t="str">
        <f>IF(AC1571="社員","",IF(G1571="","",IF(R1571&lt;&gt;"","",IF(AF1571="CS","OK",IF(VLOOKUP(E1571,カレンダマスタ!$A$5:$D$381,4,FALSE)&gt;0,"",IF(OR(G1571*24&gt;10.84,H1571*24&lt;14.5)=TRUE,"×","OK"))))))</f>
        <v/>
      </c>
      <c r="BF1571" s="126" t="str">
        <f t="shared" si="490"/>
        <v/>
      </c>
      <c r="BG1571" s="126" t="str">
        <f t="shared" si="498"/>
        <v/>
      </c>
      <c r="BI1571" s="130" t="str">
        <f t="shared" si="499"/>
        <v/>
      </c>
    </row>
    <row r="1572" spans="2:61">
      <c r="B1572" s="111"/>
      <c r="C1572" s="536"/>
      <c r="D1572" s="128"/>
      <c r="E1572" s="214"/>
      <c r="F1572" s="128"/>
      <c r="G1572" s="588"/>
      <c r="H1572" s="588"/>
      <c r="I1572" s="131"/>
      <c r="J1572" s="139"/>
      <c r="K1572" s="131"/>
      <c r="L1572" s="132"/>
      <c r="M1572" s="132"/>
      <c r="N1572" s="141"/>
      <c r="O1572" s="139"/>
      <c r="P1572" s="139"/>
      <c r="Q1572" s="139"/>
      <c r="R1572" s="133"/>
      <c r="S1572" s="134"/>
      <c r="T1572" s="434" t="str">
        <f t="shared" si="492"/>
        <v/>
      </c>
      <c r="U1572" s="429"/>
      <c r="V1572" s="429" t="str">
        <f t="shared" si="493"/>
        <v/>
      </c>
      <c r="W1572" s="298"/>
      <c r="X1572" s="129" t="str">
        <f t="shared" si="500"/>
        <v/>
      </c>
      <c r="Y1572" s="129" t="str">
        <f t="shared" si="494"/>
        <v/>
      </c>
      <c r="Z1572" s="129" t="str">
        <f t="shared" si="495"/>
        <v/>
      </c>
      <c r="AA1572" s="133" t="str">
        <f t="shared" si="502"/>
        <v/>
      </c>
      <c r="AC1572" s="186" t="str">
        <f>AC1541</f>
        <v/>
      </c>
      <c r="AD1572" s="187" t="str">
        <f>AD1541</f>
        <v/>
      </c>
      <c r="AE1572" s="187" t="str">
        <f>AE1541</f>
        <v/>
      </c>
      <c r="AF1572" s="187" t="str">
        <f>AF1541</f>
        <v/>
      </c>
      <c r="AG1572" s="204">
        <f t="shared" si="496"/>
        <v>0</v>
      </c>
      <c r="AI1572" s="160" t="str">
        <f>IF(月報!G1572&lt;&gt;"",月報!G1572,"")</f>
        <v/>
      </c>
      <c r="AJ1572" s="126" t="str">
        <f>IF(月報!W1572&lt;&gt;"",月報!W1572*24,"")</f>
        <v/>
      </c>
      <c r="AK1572" s="126" t="str">
        <f>IF(月報!P1572&lt;&gt;"",月報!P1572,"")</f>
        <v/>
      </c>
      <c r="AL1572" s="126" t="str">
        <f>IF(月報!Q1572&lt;&gt;"",IF(月報!Q1572="平日残","",月報!Q1572),"")</f>
        <v/>
      </c>
      <c r="AM1572" s="126"/>
      <c r="AN1572" s="126" t="str">
        <f t="shared" si="501"/>
        <v/>
      </c>
      <c r="AO1572" s="126" t="str">
        <f>IF($E1572="","",VLOOKUP($E1572,カレンダマスタ!$A$5:$E$381,5,FALSE))</f>
        <v/>
      </c>
      <c r="AQ1572" s="196" t="str">
        <f>IF(G1572="","",IF(VLOOKUP(E1572,カレンダマスタ!$A$5:$D$381,4,FALSE)=0,"",1))</f>
        <v/>
      </c>
      <c r="AR1572" s="136" t="str">
        <f>IF($G1572="","",IF($AD1572="NSTC",INDEX(カレンダマスタ!$I$26:$O$31,MATCH($G1572,カレンダマスタ!$H$26:$H$31,1),MATCH($H1572,カレンダマスタ!$I$25:$O$25,1)),
IF($AD1572="CS本社",INDEX(カレンダマスタ!$I$36:$O$41,MATCH($G1572,カレンダマスタ!$H$36:$H$41,1),MATCH($H1572,カレンダマスタ!$I$35:$O$35,1)),
IF($AD1572="NS本社",INDEX(カレンダマスタ!$I$94:$O$99,MATCH($G1572,カレンダマスタ!$H$95:$H$100,1),MATCH($H1572,カレンダマスタ!$I$93:$O$93,1)),
IF($AD1572="ODC",INDEX(カレンダマスタ!$I$46:$O$51,MATCH($G1572,カレンダマスタ!$H$46:$H$51,1),MATCH($H1572,カレンダマスタ!$I$45:$O$45,1)),
IF($AD1572="NS東京TC",INDEX(カレンダマスタ!$I$56:$O$61,MATCH($G1572,カレンダマスタ!$H$56:$H$61,1),MATCH($H1572,カレンダマスタ!$I$55:$O$55,1)),""))))))</f>
        <v/>
      </c>
      <c r="AS1572" s="126" t="str">
        <f t="shared" si="497"/>
        <v/>
      </c>
      <c r="AU1572" s="137" t="str">
        <f>IF(E1572="","",VLOOKUP($E1572,カレンダマスタ!$A$4:$E$381,4,FALSE))</f>
        <v/>
      </c>
      <c r="AV1572" s="137" t="str">
        <f t="shared" si="503"/>
        <v/>
      </c>
      <c r="AW1572" s="137" t="str">
        <f t="shared" si="504"/>
        <v/>
      </c>
      <c r="AX1572" s="138" t="str">
        <f t="shared" si="505"/>
        <v/>
      </c>
      <c r="AY1572" s="138" t="str">
        <f t="shared" si="506"/>
        <v/>
      </c>
      <c r="AZ1572" s="130" t="str">
        <f>IF(AX1572&amp;AW1572="勤怠未設定","×",IF(AV1572="勤怠修正","×",IF(AC1572="外注","",IF(AA1572="",IF(AY1572&lt;&gt;"","×",""),IF(VLOOKUP(AA1572,カレンダマスタ!$H$66:$I$83,2,FALSE)&lt;&gt;AY1572,"×","OK")))))</f>
        <v/>
      </c>
      <c r="BC1572" s="137" t="str">
        <f>IF(E1572="","",VLOOKUP($E1572,カレンダマスタ!$A$4:$E$381,4,FALSE))</f>
        <v/>
      </c>
      <c r="BD1572" s="126" t="str">
        <f>IF(AC1572="社員","",IF(AG1572=0,"",IF(AD1572="NSTC",IF(COUNTIF(カレンダマスタ!$Q$5:$Q$32,G1572)=1,"OK","×"),
IF(AD1572="NS本社",IF(COUNTIF(カレンダマスタ!$T$5:$T$32,G1572)=1,"OK","×"),IF(COUNTIF(カレンダマスタ!$R$5:$R$32,G1572)=1,"OK","×")))))</f>
        <v/>
      </c>
      <c r="BE1572" s="126" t="str">
        <f>IF(AC1572="社員","",IF(G1572="","",IF(R1572&lt;&gt;"","",IF(AF1572="CS","OK",IF(VLOOKUP(E1572,カレンダマスタ!$A$5:$D$381,4,FALSE)&gt;0,"",IF(OR(G1572*24&gt;10.84,H1572*24&lt;14.5)=TRUE,"×","OK"))))))</f>
        <v/>
      </c>
      <c r="BF1572" s="126" t="str">
        <f t="shared" si="490"/>
        <v/>
      </c>
      <c r="BG1572" s="126" t="str">
        <f t="shared" si="498"/>
        <v/>
      </c>
      <c r="BI1572" s="130" t="str">
        <f t="shared" si="499"/>
        <v/>
      </c>
    </row>
    <row r="1573" spans="2:61">
      <c r="B1573" s="111"/>
      <c r="C1573" s="536"/>
      <c r="D1573" s="128"/>
      <c r="E1573" s="214"/>
      <c r="F1573" s="128"/>
      <c r="G1573" s="588"/>
      <c r="H1573" s="588"/>
      <c r="I1573" s="131"/>
      <c r="J1573" s="139"/>
      <c r="K1573" s="131"/>
      <c r="L1573" s="132"/>
      <c r="M1573" s="132"/>
      <c r="N1573" s="141"/>
      <c r="O1573" s="139"/>
      <c r="P1573" s="139"/>
      <c r="Q1573" s="139"/>
      <c r="R1573" s="133"/>
      <c r="S1573" s="134"/>
      <c r="T1573" s="434" t="str">
        <f t="shared" si="492"/>
        <v/>
      </c>
      <c r="U1573" s="429"/>
      <c r="V1573" s="429" t="str">
        <f t="shared" si="493"/>
        <v/>
      </c>
      <c r="W1573" s="298"/>
      <c r="X1573" s="129" t="str">
        <f t="shared" si="500"/>
        <v/>
      </c>
      <c r="Y1573" s="129" t="str">
        <f t="shared" si="494"/>
        <v/>
      </c>
      <c r="Z1573" s="129" t="str">
        <f t="shared" si="495"/>
        <v/>
      </c>
      <c r="AA1573" s="133" t="str">
        <f t="shared" si="502"/>
        <v/>
      </c>
      <c r="AC1573" s="186" t="str">
        <f>AC1541</f>
        <v/>
      </c>
      <c r="AD1573" s="187" t="str">
        <f>AD1541</f>
        <v/>
      </c>
      <c r="AE1573" s="187" t="str">
        <f>AE1541</f>
        <v/>
      </c>
      <c r="AF1573" s="187" t="str">
        <f>AF1541</f>
        <v/>
      </c>
      <c r="AG1573" s="204">
        <f t="shared" si="496"/>
        <v>0</v>
      </c>
      <c r="AI1573" s="160" t="str">
        <f>IF(月報!G1573&lt;&gt;"",月報!G1573,"")</f>
        <v/>
      </c>
      <c r="AJ1573" s="126" t="str">
        <f>IF(月報!W1573&lt;&gt;"",月報!W1573*24,"")</f>
        <v/>
      </c>
      <c r="AK1573" s="126" t="str">
        <f>IF(月報!P1573&lt;&gt;"",月報!P1573,"")</f>
        <v/>
      </c>
      <c r="AL1573" s="126" t="str">
        <f>IF(月報!Q1573&lt;&gt;"",IF(月報!Q1573="平日残","",月報!Q1573),"")</f>
        <v/>
      </c>
      <c r="AM1573" s="126"/>
      <c r="AN1573" s="126" t="str">
        <f t="shared" si="501"/>
        <v/>
      </c>
      <c r="AO1573" s="126" t="str">
        <f>IF($E1573="","",VLOOKUP($E1573,カレンダマスタ!$A$5:$E$381,5,FALSE))</f>
        <v/>
      </c>
      <c r="AQ1573" s="196" t="str">
        <f>IF(G1573="","",IF(VLOOKUP(E1573,カレンダマスタ!$A$5:$D$381,4,FALSE)=0,"",1))</f>
        <v/>
      </c>
      <c r="AR1573" s="136" t="str">
        <f>IF($G1573="","",IF($AD1573="NSTC",INDEX(カレンダマスタ!$I$26:$O$31,MATCH($G1573,カレンダマスタ!$H$26:$H$31,1),MATCH($H1573,カレンダマスタ!$I$25:$O$25,1)),
IF($AD1573="CS本社",INDEX(カレンダマスタ!$I$36:$O$41,MATCH($G1573,カレンダマスタ!$H$36:$H$41,1),MATCH($H1573,カレンダマスタ!$I$35:$O$35,1)),
IF($AD1573="NS本社",INDEX(カレンダマスタ!$I$94:$O$99,MATCH($G1573,カレンダマスタ!$H$95:$H$100,1),MATCH($H1573,カレンダマスタ!$I$93:$O$93,1)),
IF($AD1573="ODC",INDEX(カレンダマスタ!$I$46:$O$51,MATCH($G1573,カレンダマスタ!$H$46:$H$51,1),MATCH($H1573,カレンダマスタ!$I$45:$O$45,1)),
IF($AD1573="NS東京TC",INDEX(カレンダマスタ!$I$56:$O$61,MATCH($G1573,カレンダマスタ!$H$56:$H$61,1),MATCH($H1573,カレンダマスタ!$I$55:$O$55,1)),""))))))</f>
        <v/>
      </c>
      <c r="AS1573" s="126" t="str">
        <f t="shared" si="497"/>
        <v/>
      </c>
      <c r="AU1573" s="137" t="str">
        <f>IF(E1573="","",VLOOKUP($E1573,カレンダマスタ!$A$4:$E$381,4,FALSE))</f>
        <v/>
      </c>
      <c r="AV1573" s="137" t="str">
        <f t="shared" si="503"/>
        <v/>
      </c>
      <c r="AW1573" s="137" t="str">
        <f t="shared" si="504"/>
        <v/>
      </c>
      <c r="AX1573" s="138" t="str">
        <f t="shared" si="505"/>
        <v/>
      </c>
      <c r="AY1573" s="138" t="str">
        <f t="shared" si="506"/>
        <v/>
      </c>
      <c r="AZ1573" s="130" t="str">
        <f>IF(AX1573&amp;AW1573="勤怠未設定","×",IF(AV1573="勤怠修正","×",IF(AC1573="外注","",IF(AA1573="",IF(AY1573&lt;&gt;"","×",""),IF(VLOOKUP(AA1573,カレンダマスタ!$H$66:$I$83,2,FALSE)&lt;&gt;AY1573,"×","OK")))))</f>
        <v/>
      </c>
      <c r="BC1573" s="137" t="str">
        <f>IF(E1573="","",VLOOKUP($E1573,カレンダマスタ!$A$4:$E$381,4,FALSE))</f>
        <v/>
      </c>
      <c r="BD1573" s="126" t="str">
        <f>IF(AC1573="社員","",IF(AG1573=0,"",IF(AD1573="NSTC",IF(COUNTIF(カレンダマスタ!$Q$5:$Q$32,G1573)=1,"OK","×"),
IF(AD1573="NS本社",IF(COUNTIF(カレンダマスタ!$T$5:$T$32,G1573)=1,"OK","×"),IF(COUNTIF(カレンダマスタ!$R$5:$R$32,G1573)=1,"OK","×")))))</f>
        <v/>
      </c>
      <c r="BE1573" s="126" t="str">
        <f>IF(AC1573="社員","",IF(G1573="","",IF(R1573&lt;&gt;"","",IF(AF1573="CS","OK",IF(VLOOKUP(E1573,カレンダマスタ!$A$5:$D$381,4,FALSE)&gt;0,"",IF(OR(G1573*24&gt;10.84,H1573*24&lt;14.5)=TRUE,"×","OK"))))))</f>
        <v/>
      </c>
      <c r="BF1573" s="126" t="str">
        <f t="shared" si="490"/>
        <v/>
      </c>
      <c r="BG1573" s="126" t="str">
        <f t="shared" si="498"/>
        <v/>
      </c>
      <c r="BI1573" s="130" t="str">
        <f t="shared" si="499"/>
        <v/>
      </c>
    </row>
    <row r="1574" spans="2:61">
      <c r="B1574" s="111"/>
      <c r="C1574" s="536"/>
      <c r="D1574" s="128"/>
      <c r="E1574" s="214"/>
      <c r="F1574" s="128"/>
      <c r="G1574" s="588"/>
      <c r="H1574" s="588"/>
      <c r="I1574" s="131"/>
      <c r="J1574" s="139"/>
      <c r="K1574" s="131"/>
      <c r="L1574" s="132"/>
      <c r="M1574" s="132"/>
      <c r="N1574" s="141"/>
      <c r="O1574" s="139"/>
      <c r="P1574" s="139"/>
      <c r="Q1574" s="139"/>
      <c r="R1574" s="133"/>
      <c r="S1574" s="134"/>
      <c r="T1574" s="434" t="str">
        <f t="shared" si="492"/>
        <v/>
      </c>
      <c r="U1574" s="429"/>
      <c r="V1574" s="429" t="str">
        <f t="shared" si="493"/>
        <v/>
      </c>
      <c r="W1574" s="298"/>
      <c r="X1574" s="129" t="str">
        <f t="shared" si="500"/>
        <v/>
      </c>
      <c r="Y1574" s="129" t="str">
        <f t="shared" si="494"/>
        <v/>
      </c>
      <c r="Z1574" s="129" t="str">
        <f t="shared" si="495"/>
        <v/>
      </c>
      <c r="AA1574" s="133" t="str">
        <f t="shared" si="502"/>
        <v/>
      </c>
      <c r="AC1574" s="186" t="str">
        <f>AC1541</f>
        <v/>
      </c>
      <c r="AD1574" s="187" t="str">
        <f>AD1541</f>
        <v/>
      </c>
      <c r="AE1574" s="187" t="str">
        <f>AE1541</f>
        <v/>
      </c>
      <c r="AF1574" s="187" t="str">
        <f>AF1541</f>
        <v/>
      </c>
      <c r="AG1574" s="204">
        <f t="shared" si="496"/>
        <v>0</v>
      </c>
      <c r="AI1574" s="160" t="str">
        <f>IF(月報!G1574&lt;&gt;"",月報!G1574,"")</f>
        <v/>
      </c>
      <c r="AJ1574" s="126" t="str">
        <f>IF(月報!W1574&lt;&gt;"",月報!W1574*24,"")</f>
        <v/>
      </c>
      <c r="AK1574" s="126" t="str">
        <f>IF(月報!P1574&lt;&gt;"",月報!P1574,"")</f>
        <v/>
      </c>
      <c r="AL1574" s="126" t="str">
        <f>IF(月報!Q1574&lt;&gt;"",IF(月報!Q1574="平日残","",月報!Q1574),"")</f>
        <v/>
      </c>
      <c r="AM1574" s="126"/>
      <c r="AN1574" s="126" t="str">
        <f t="shared" si="501"/>
        <v/>
      </c>
      <c r="AO1574" s="126" t="str">
        <f>IF($E1574="","",VLOOKUP($E1574,カレンダマスタ!$A$5:$E$381,5,FALSE))</f>
        <v/>
      </c>
      <c r="AQ1574" s="196" t="str">
        <f>IF(G1574="","",IF(VLOOKUP(E1574,カレンダマスタ!$A$5:$D$381,4,FALSE)=0,"",1))</f>
        <v/>
      </c>
      <c r="AR1574" s="136" t="str">
        <f>IF($G1574="","",IF($AD1574="NSTC",INDEX(カレンダマスタ!$I$26:$O$31,MATCH($G1574,カレンダマスタ!$H$26:$H$31,1),MATCH($H1574,カレンダマスタ!$I$25:$O$25,1)),
IF($AD1574="CS本社",INDEX(カレンダマスタ!$I$36:$O$41,MATCH($G1574,カレンダマスタ!$H$36:$H$41,1),MATCH($H1574,カレンダマスタ!$I$35:$O$35,1)),
IF($AD1574="NS本社",INDEX(カレンダマスタ!$I$94:$O$99,MATCH($G1574,カレンダマスタ!$H$95:$H$100,1),MATCH($H1574,カレンダマスタ!$I$93:$O$93,1)),
IF($AD1574="ODC",INDEX(カレンダマスタ!$I$46:$O$51,MATCH($G1574,カレンダマスタ!$H$46:$H$51,1),MATCH($H1574,カレンダマスタ!$I$45:$O$45,1)),
IF($AD1574="NS東京TC",INDEX(カレンダマスタ!$I$56:$O$61,MATCH($G1574,カレンダマスタ!$H$56:$H$61,1),MATCH($H1574,カレンダマスタ!$I$55:$O$55,1)),""))))))</f>
        <v/>
      </c>
      <c r="AS1574" s="126" t="str">
        <f t="shared" si="497"/>
        <v/>
      </c>
      <c r="AU1574" s="137" t="str">
        <f>IF(E1574="","",VLOOKUP($E1574,カレンダマスタ!$A$4:$E$381,4,FALSE))</f>
        <v/>
      </c>
      <c r="AV1574" s="137" t="str">
        <f t="shared" si="503"/>
        <v/>
      </c>
      <c r="AW1574" s="137" t="str">
        <f t="shared" si="504"/>
        <v/>
      </c>
      <c r="AX1574" s="138" t="str">
        <f t="shared" si="505"/>
        <v/>
      </c>
      <c r="AY1574" s="138" t="str">
        <f t="shared" si="506"/>
        <v/>
      </c>
      <c r="AZ1574" s="130" t="str">
        <f>IF(AX1574&amp;AW1574="勤怠未設定","×",IF(AV1574="勤怠修正","×",IF(AC1574="外注","",IF(AA1574="",IF(AY1574&lt;&gt;"","×",""),IF(VLOOKUP(AA1574,カレンダマスタ!$H$66:$I$83,2,FALSE)&lt;&gt;AY1574,"×","OK")))))</f>
        <v/>
      </c>
      <c r="BC1574" s="137" t="str">
        <f>IF(E1574="","",VLOOKUP($E1574,カレンダマスタ!$A$4:$E$381,4,FALSE))</f>
        <v/>
      </c>
      <c r="BD1574" s="126" t="str">
        <f>IF(AC1574="社員","",IF(AG1574=0,"",IF(AD1574="NSTC",IF(COUNTIF(カレンダマスタ!$Q$5:$Q$32,G1574)=1,"OK","×"),
IF(AD1574="NS本社",IF(COUNTIF(カレンダマスタ!$T$5:$T$32,G1574)=1,"OK","×"),IF(COUNTIF(カレンダマスタ!$R$5:$R$32,G1574)=1,"OK","×")))))</f>
        <v/>
      </c>
      <c r="BE1574" s="126" t="str">
        <f>IF(AC1574="社員","",IF(G1574="","",IF(R1574&lt;&gt;"","",IF(AF1574="CS","OK",IF(VLOOKUP(E1574,カレンダマスタ!$A$5:$D$381,4,FALSE)&gt;0,"",IF(OR(G1574*24&gt;10.84,H1574*24&lt;14.5)=TRUE,"×","OK"))))))</f>
        <v/>
      </c>
      <c r="BF1574" s="126" t="str">
        <f t="shared" si="490"/>
        <v/>
      </c>
      <c r="BG1574" s="126" t="str">
        <f t="shared" si="498"/>
        <v/>
      </c>
      <c r="BI1574" s="130" t="str">
        <f t="shared" si="499"/>
        <v/>
      </c>
    </row>
    <row r="1575" spans="2:61" ht="13.8" thickBot="1">
      <c r="B1575" s="161"/>
      <c r="C1575" s="538"/>
      <c r="D1575" s="162"/>
      <c r="E1575" s="215"/>
      <c r="F1575" s="162"/>
      <c r="G1575" s="590"/>
      <c r="H1575" s="590"/>
      <c r="I1575" s="164"/>
      <c r="J1575" s="165"/>
      <c r="K1575" s="164"/>
      <c r="L1575" s="166"/>
      <c r="M1575" s="166"/>
      <c r="N1575" s="167"/>
      <c r="O1575" s="165"/>
      <c r="P1575" s="165"/>
      <c r="Q1575" s="165"/>
      <c r="R1575" s="168"/>
      <c r="S1575" s="169"/>
      <c r="T1575" s="436" t="str">
        <f t="shared" si="492"/>
        <v/>
      </c>
      <c r="U1575" s="432"/>
      <c r="V1575" s="432" t="str">
        <f t="shared" si="493"/>
        <v/>
      </c>
      <c r="W1575" s="298"/>
      <c r="X1575" s="165" t="str">
        <f t="shared" si="500"/>
        <v/>
      </c>
      <c r="Y1575" s="165" t="str">
        <f t="shared" si="494"/>
        <v/>
      </c>
      <c r="Z1575" s="165" t="str">
        <f t="shared" si="495"/>
        <v/>
      </c>
      <c r="AA1575" s="168" t="str">
        <f t="shared" si="502"/>
        <v/>
      </c>
      <c r="AC1575" s="192" t="str">
        <f>AC1541</f>
        <v/>
      </c>
      <c r="AD1575" s="193" t="str">
        <f>AD1541</f>
        <v/>
      </c>
      <c r="AE1575" s="193" t="str">
        <f>AE1541</f>
        <v/>
      </c>
      <c r="AF1575" s="193" t="str">
        <f>AF1541</f>
        <v/>
      </c>
      <c r="AG1575" s="207">
        <f t="shared" si="496"/>
        <v>0</v>
      </c>
      <c r="AI1575" s="170" t="str">
        <f>IF(月報!G1575&lt;&gt;"",月報!G1575,"")</f>
        <v/>
      </c>
      <c r="AJ1575" s="171" t="str">
        <f>IF(月報!W1575&lt;&gt;"",月報!W1575*24,"")</f>
        <v/>
      </c>
      <c r="AK1575" s="171" t="str">
        <f>IF(月報!P1575&lt;&gt;"",月報!P1575,"")</f>
        <v/>
      </c>
      <c r="AL1575" s="171" t="str">
        <f>IF(月報!Q1575&lt;&gt;"",IF(月報!Q1575="平日残","",月報!Q1575),"")</f>
        <v/>
      </c>
      <c r="AM1575" s="171"/>
      <c r="AN1575" s="171" t="str">
        <f t="shared" si="501"/>
        <v/>
      </c>
      <c r="AO1575" s="171" t="str">
        <f>IF($E1575="","",VLOOKUP($E1575,カレンダマスタ!$A$5:$E$381,5,FALSE))</f>
        <v/>
      </c>
      <c r="AQ1575" s="198" t="str">
        <f>IF(G1575="","",IF(VLOOKUP(E1575,カレンダマスタ!$A$5:$D$381,4,FALSE)=0,"",1))</f>
        <v/>
      </c>
      <c r="AR1575" s="172" t="str">
        <f>IF($G1575="","",IF($AD1575="NSTC",INDEX(カレンダマスタ!$I$26:$O$31,MATCH($G1575,カレンダマスタ!$H$26:$H$31,1),MATCH($H1575,カレンダマスタ!$I$25:$O$25,1)),
IF($AD1575="CS本社",INDEX(カレンダマスタ!$I$36:$O$41,MATCH($G1575,カレンダマスタ!$H$36:$H$41,1),MATCH($H1575,カレンダマスタ!$I$35:$O$35,1)),
IF($AD1575="NS本社",INDEX(カレンダマスタ!$I$94:$O$99,MATCH($G1575,カレンダマスタ!$H$95:$H$100,1),MATCH($H1575,カレンダマスタ!$I$93:$O$93,1)),
IF($AD1575="ODC",INDEX(カレンダマスタ!$I$46:$O$51,MATCH($G1575,カレンダマスタ!$H$46:$H$51,1),MATCH($H1575,カレンダマスタ!$I$45:$O$45,1)),
IF($AD1575="NS東京TC",INDEX(カレンダマスタ!$I$56:$O$61,MATCH($G1575,カレンダマスタ!$H$56:$H$61,1),MATCH($H1575,カレンダマスタ!$I$55:$O$55,1)),""))))))</f>
        <v/>
      </c>
      <c r="AS1575" s="171" t="str">
        <f t="shared" si="497"/>
        <v/>
      </c>
      <c r="AU1575" s="173" t="str">
        <f>IF(E1575="","",VLOOKUP($E1575,カレンダマスタ!$A$4:$E$381,4,FALSE))</f>
        <v/>
      </c>
      <c r="AV1575" s="173" t="str">
        <f t="shared" si="503"/>
        <v/>
      </c>
      <c r="AW1575" s="173" t="str">
        <f t="shared" si="504"/>
        <v/>
      </c>
      <c r="AX1575" s="174" t="str">
        <f t="shared" si="505"/>
        <v/>
      </c>
      <c r="AY1575" s="174" t="str">
        <f t="shared" si="506"/>
        <v/>
      </c>
      <c r="AZ1575" s="175" t="str">
        <f>IF(AX1575&amp;AW1575="勤怠未設定","×",IF(AV1575="勤怠修正","×",IF(AC1575="外注","",IF(AA1575="",IF(AY1575&lt;&gt;"","×",""),IF(VLOOKUP(AA1575,カレンダマスタ!$H$66:$I$83,2,FALSE)&lt;&gt;AY1575,"×","OK")))))</f>
        <v/>
      </c>
      <c r="BC1575" s="173" t="str">
        <f>IF(E1575="","",VLOOKUP($E1575,カレンダマスタ!$A$4:$E$381,4,FALSE))</f>
        <v/>
      </c>
      <c r="BD1575" s="171" t="str">
        <f>IF(AC1575="社員","",IF(AG1575=0,"",IF(AD1575="NSTC",IF(COUNTIF(カレンダマスタ!$Q$5:$Q$32,G1575)=1,"OK","×"),
IF(AD1575="NS本社",IF(COUNTIF(カレンダマスタ!$T$5:$T$32,G1575)=1,"OK","×"),IF(COUNTIF(カレンダマスタ!$R$5:$R$32,G1575)=1,"OK","×")))))</f>
        <v/>
      </c>
      <c r="BE1575" s="171" t="str">
        <f>IF(AC1575="社員","",IF(G1575="","",IF(R1575&lt;&gt;"","",IF(AF1575="CS","OK",IF(VLOOKUP(E1575,カレンダマスタ!$A$5:$D$381,4,FALSE)&gt;0,"",IF(OR(G1575*24&gt;10.84,H1575*24&lt;14.5)=TRUE,"×","OK"))))))</f>
        <v/>
      </c>
      <c r="BF1575" s="171" t="str">
        <f t="shared" si="490"/>
        <v/>
      </c>
      <c r="BG1575" s="171" t="str">
        <f t="shared" si="498"/>
        <v/>
      </c>
      <c r="BI1575" s="175" t="str">
        <f t="shared" si="499"/>
        <v/>
      </c>
    </row>
    <row r="1576" spans="2:61">
      <c r="B1576" s="323"/>
      <c r="C1576" s="539"/>
      <c r="D1576" s="324"/>
      <c r="E1576" s="325"/>
      <c r="F1576" s="324"/>
      <c r="G1576" s="591"/>
      <c r="H1576" s="591"/>
      <c r="I1576" s="339"/>
      <c r="J1576" s="320"/>
      <c r="K1576" s="319"/>
      <c r="L1576" s="320"/>
      <c r="M1576" s="320"/>
      <c r="N1576" s="320"/>
      <c r="O1576" s="340"/>
      <c r="P1576" s="340"/>
      <c r="Q1576" s="340"/>
      <c r="R1576" s="327"/>
      <c r="S1576" s="328"/>
      <c r="T1576" s="341"/>
      <c r="U1576" s="342"/>
      <c r="V1576" s="342"/>
      <c r="W1576" s="298"/>
      <c r="X1576" s="326"/>
      <c r="Y1576" s="326"/>
      <c r="Z1576" s="326"/>
      <c r="AA1576" s="327" t="str">
        <f t="shared" si="502"/>
        <v/>
      </c>
      <c r="AC1576" s="541"/>
      <c r="AD1576" s="542"/>
      <c r="AE1576" s="542"/>
      <c r="AF1576" s="542"/>
      <c r="AG1576" s="543"/>
      <c r="AI1576" s="348" t="str">
        <f>IF(月報!G1576&lt;&gt;"",月報!G1576,"")</f>
        <v/>
      </c>
      <c r="AJ1576" s="349" t="str">
        <f>IF(月報!W1576&lt;&gt;"",月報!W1576*24,"")</f>
        <v/>
      </c>
      <c r="AK1576" s="349" t="str">
        <f>IF(月報!P1576&lt;&gt;"",月報!P1576,"")</f>
        <v/>
      </c>
      <c r="AL1576" s="349" t="str">
        <f>IF(月報!Q1576&lt;&gt;"",IF(月報!Q1576="平日残","",月報!Q1576),"")</f>
        <v/>
      </c>
      <c r="AM1576" s="349"/>
      <c r="AN1576" s="349" t="str">
        <f t="shared" si="501"/>
        <v/>
      </c>
      <c r="AO1576" s="349" t="str">
        <f>IF($E1576="","",VLOOKUP($E1576,カレンダマスタ!$A$5:$E$381,5,FALSE))</f>
        <v/>
      </c>
      <c r="AQ1576" s="351"/>
      <c r="AR1576" s="352"/>
      <c r="AS1576" s="349"/>
      <c r="AU1576" s="355"/>
      <c r="AV1576" s="355" t="str">
        <f t="shared" si="503"/>
        <v/>
      </c>
      <c r="AW1576" s="355" t="str">
        <f t="shared" si="504"/>
        <v/>
      </c>
      <c r="AX1576" s="356" t="str">
        <f t="shared" si="505"/>
        <v/>
      </c>
      <c r="AY1576" s="356" t="str">
        <f t="shared" si="506"/>
        <v/>
      </c>
      <c r="AZ1576" s="357" t="str">
        <f>IF(AX1576&amp;AW1576="勤怠未設定","×",IF(AV1576="勤怠修正","×",IF(AC1576="外注","",IF(AA1576="",IF(AY1576&lt;&gt;"","×",""),IF(VLOOKUP(AA1576,カレンダマスタ!$H$66:$I$83,2,FALSE)&lt;&gt;AY1576,"×","OK")))))</f>
        <v/>
      </c>
      <c r="BC1576" s="355"/>
      <c r="BD1576" s="349"/>
      <c r="BE1576" s="349"/>
      <c r="BF1576" s="349" t="str">
        <f t="shared" si="490"/>
        <v/>
      </c>
      <c r="BG1576" s="349"/>
      <c r="BI1576" s="357" t="str">
        <f t="shared" ref="BI1576:BI1585" si="507">IF(OR(AO1576="×",AS1576="×",AZ1576="×",BD1576="×",BE1576="×",BF1576="TW未入力",BF1576="週報未入力",BG1576="×"),"×","")</f>
        <v/>
      </c>
    </row>
    <row r="1577" spans="2:61">
      <c r="B1577" s="323"/>
      <c r="C1577" s="539"/>
      <c r="D1577" s="324"/>
      <c r="E1577" s="325"/>
      <c r="F1577" s="324"/>
      <c r="G1577" s="591"/>
      <c r="H1577" s="591"/>
      <c r="I1577" s="339"/>
      <c r="J1577" s="320"/>
      <c r="K1577" s="319"/>
      <c r="L1577" s="320"/>
      <c r="M1577" s="320"/>
      <c r="N1577" s="320"/>
      <c r="O1577" s="340"/>
      <c r="P1577" s="340"/>
      <c r="Q1577" s="340"/>
      <c r="R1577" s="327"/>
      <c r="S1577" s="328"/>
      <c r="T1577" s="341"/>
      <c r="U1577" s="342"/>
      <c r="V1577" s="342"/>
      <c r="W1577" s="298"/>
      <c r="X1577" s="326"/>
      <c r="Y1577" s="326"/>
      <c r="Z1577" s="326"/>
      <c r="AA1577" s="327" t="str">
        <f t="shared" si="502"/>
        <v/>
      </c>
      <c r="AC1577" s="544"/>
      <c r="AD1577" s="545"/>
      <c r="AE1577" s="545"/>
      <c r="AF1577" s="545"/>
      <c r="AG1577" s="546"/>
      <c r="AI1577" s="348" t="str">
        <f>IF(月報!G1577&lt;&gt;"",月報!G1577,"")</f>
        <v/>
      </c>
      <c r="AJ1577" s="349" t="str">
        <f>IF(月報!W1577&lt;&gt;"",月報!W1577*24,"")</f>
        <v/>
      </c>
      <c r="AK1577" s="349" t="str">
        <f>IF(月報!P1577&lt;&gt;"",月報!P1577,"")</f>
        <v/>
      </c>
      <c r="AL1577" s="349" t="str">
        <f>IF(月報!Q1577&lt;&gt;"",IF(月報!Q1577="平日残","",月報!Q1577),"")</f>
        <v/>
      </c>
      <c r="AM1577" s="349"/>
      <c r="AN1577" s="349" t="str">
        <f t="shared" si="501"/>
        <v/>
      </c>
      <c r="AO1577" s="349" t="str">
        <f>IF($E1577="","",VLOOKUP($E1577,カレンダマスタ!$A$5:$E$381,5,FALSE))</f>
        <v/>
      </c>
      <c r="AQ1577" s="351"/>
      <c r="AR1577" s="352"/>
      <c r="AS1577" s="349"/>
      <c r="AU1577" s="355"/>
      <c r="AV1577" s="355" t="str">
        <f t="shared" si="503"/>
        <v/>
      </c>
      <c r="AW1577" s="355" t="str">
        <f t="shared" si="504"/>
        <v/>
      </c>
      <c r="AX1577" s="356" t="str">
        <f t="shared" si="505"/>
        <v/>
      </c>
      <c r="AY1577" s="356" t="str">
        <f t="shared" si="506"/>
        <v/>
      </c>
      <c r="AZ1577" s="357" t="str">
        <f>IF(AX1577&amp;AW1577="勤怠未設定","×",IF(AV1577="勤怠修正","×",IF(AC1577="外注","",IF(AA1577="",IF(AY1577&lt;&gt;"","×",""),IF(VLOOKUP(AA1577,カレンダマスタ!$H$66:$I$83,2,FALSE)&lt;&gt;AY1577,"×","OK")))))</f>
        <v/>
      </c>
      <c r="BC1577" s="355"/>
      <c r="BD1577" s="349"/>
      <c r="BE1577" s="349"/>
      <c r="BF1577" s="349" t="str">
        <f t="shared" si="490"/>
        <v/>
      </c>
      <c r="BG1577" s="349"/>
      <c r="BI1577" s="357" t="str">
        <f t="shared" si="507"/>
        <v/>
      </c>
    </row>
    <row r="1578" spans="2:61">
      <c r="B1578" s="323"/>
      <c r="C1578" s="539"/>
      <c r="D1578" s="324"/>
      <c r="E1578" s="325"/>
      <c r="F1578" s="324"/>
      <c r="G1578" s="591"/>
      <c r="H1578" s="591"/>
      <c r="I1578" s="339"/>
      <c r="J1578" s="320"/>
      <c r="K1578" s="319"/>
      <c r="L1578" s="320"/>
      <c r="M1578" s="320"/>
      <c r="N1578" s="320"/>
      <c r="O1578" s="340"/>
      <c r="P1578" s="340"/>
      <c r="Q1578" s="340"/>
      <c r="R1578" s="327"/>
      <c r="S1578" s="328"/>
      <c r="T1578" s="341"/>
      <c r="U1578" s="342"/>
      <c r="V1578" s="342"/>
      <c r="W1578" s="298"/>
      <c r="X1578" s="326"/>
      <c r="Y1578" s="326"/>
      <c r="Z1578" s="326"/>
      <c r="AA1578" s="327" t="str">
        <f t="shared" si="502"/>
        <v/>
      </c>
      <c r="AC1578" s="544"/>
      <c r="AD1578" s="545"/>
      <c r="AE1578" s="545"/>
      <c r="AF1578" s="545"/>
      <c r="AG1578" s="546"/>
      <c r="AI1578" s="348" t="str">
        <f>IF(月報!G1578&lt;&gt;"",月報!G1578,"")</f>
        <v/>
      </c>
      <c r="AJ1578" s="349" t="str">
        <f>IF(月報!W1578&lt;&gt;"",月報!W1578*24,"")</f>
        <v/>
      </c>
      <c r="AK1578" s="349" t="str">
        <f>IF(月報!P1578&lt;&gt;"",月報!P1578,"")</f>
        <v/>
      </c>
      <c r="AL1578" s="349" t="str">
        <f>IF(月報!Q1578&lt;&gt;"",IF(月報!Q1578="平日残","",月報!Q1578),"")</f>
        <v/>
      </c>
      <c r="AM1578" s="349"/>
      <c r="AN1578" s="349" t="str">
        <f t="shared" si="501"/>
        <v/>
      </c>
      <c r="AO1578" s="349" t="str">
        <f>IF($E1578="","",VLOOKUP($E1578,カレンダマスタ!$A$5:$E$381,5,FALSE))</f>
        <v/>
      </c>
      <c r="AQ1578" s="351"/>
      <c r="AR1578" s="352"/>
      <c r="AS1578" s="349"/>
      <c r="AU1578" s="355"/>
      <c r="AV1578" s="355" t="str">
        <f t="shared" si="503"/>
        <v/>
      </c>
      <c r="AW1578" s="355" t="str">
        <f t="shared" si="504"/>
        <v/>
      </c>
      <c r="AX1578" s="356" t="str">
        <f t="shared" si="505"/>
        <v/>
      </c>
      <c r="AY1578" s="356" t="str">
        <f t="shared" si="506"/>
        <v/>
      </c>
      <c r="AZ1578" s="357" t="str">
        <f>IF(AX1578&amp;AW1578="勤怠未設定","×",IF(AV1578="勤怠修正","×",IF(AC1578="外注","",IF(AA1578="",IF(AY1578&lt;&gt;"","×",""),IF(VLOOKUP(AA1578,カレンダマスタ!$H$66:$I$83,2,FALSE)&lt;&gt;AY1578,"×","OK")))))</f>
        <v/>
      </c>
      <c r="BC1578" s="355"/>
      <c r="BD1578" s="349"/>
      <c r="BE1578" s="349"/>
      <c r="BF1578" s="349" t="str">
        <f t="shared" si="490"/>
        <v/>
      </c>
      <c r="BG1578" s="349"/>
      <c r="BI1578" s="357" t="str">
        <f t="shared" si="507"/>
        <v/>
      </c>
    </row>
    <row r="1579" spans="2:61">
      <c r="B1579" s="323"/>
      <c r="C1579" s="539"/>
      <c r="D1579" s="324"/>
      <c r="E1579" s="325"/>
      <c r="F1579" s="324"/>
      <c r="G1579" s="591"/>
      <c r="H1579" s="591"/>
      <c r="I1579" s="339"/>
      <c r="J1579" s="320"/>
      <c r="K1579" s="319"/>
      <c r="L1579" s="320"/>
      <c r="M1579" s="320"/>
      <c r="N1579" s="320"/>
      <c r="O1579" s="340"/>
      <c r="P1579" s="340"/>
      <c r="Q1579" s="340"/>
      <c r="R1579" s="327"/>
      <c r="S1579" s="328"/>
      <c r="T1579" s="341"/>
      <c r="U1579" s="342"/>
      <c r="V1579" s="342"/>
      <c r="W1579" s="298"/>
      <c r="X1579" s="326"/>
      <c r="Y1579" s="326"/>
      <c r="Z1579" s="326"/>
      <c r="AA1579" s="327" t="str">
        <f t="shared" si="502"/>
        <v/>
      </c>
      <c r="AC1579" s="544"/>
      <c r="AD1579" s="545"/>
      <c r="AE1579" s="545"/>
      <c r="AF1579" s="545"/>
      <c r="AG1579" s="546"/>
      <c r="AI1579" s="348" t="str">
        <f>IF(月報!G1579&lt;&gt;"",月報!G1579,"")</f>
        <v/>
      </c>
      <c r="AJ1579" s="349" t="str">
        <f>IF(月報!W1579&lt;&gt;"",月報!W1579*24,"")</f>
        <v/>
      </c>
      <c r="AK1579" s="349" t="str">
        <f>IF(月報!P1579&lt;&gt;"",月報!P1579,"")</f>
        <v/>
      </c>
      <c r="AL1579" s="349" t="str">
        <f>IF(月報!Q1579&lt;&gt;"",IF(月報!Q1579="平日残","",月報!Q1579),"")</f>
        <v/>
      </c>
      <c r="AM1579" s="349"/>
      <c r="AN1579" s="349" t="str">
        <f t="shared" si="501"/>
        <v/>
      </c>
      <c r="AO1579" s="349" t="str">
        <f>IF($E1579="","",VLOOKUP($E1579,カレンダマスタ!$A$5:$E$381,5,FALSE))</f>
        <v/>
      </c>
      <c r="AQ1579" s="351"/>
      <c r="AR1579" s="352"/>
      <c r="AS1579" s="349"/>
      <c r="AU1579" s="355"/>
      <c r="AV1579" s="355" t="str">
        <f t="shared" si="503"/>
        <v/>
      </c>
      <c r="AW1579" s="355" t="str">
        <f t="shared" si="504"/>
        <v/>
      </c>
      <c r="AX1579" s="356" t="str">
        <f t="shared" si="505"/>
        <v/>
      </c>
      <c r="AY1579" s="356" t="str">
        <f t="shared" si="506"/>
        <v/>
      </c>
      <c r="AZ1579" s="357" t="str">
        <f>IF(AX1579&amp;AW1579="勤怠未設定","×",IF(AV1579="勤怠修正","×",IF(AC1579="外注","",IF(AA1579="",IF(AY1579&lt;&gt;"","×",""),IF(VLOOKUP(AA1579,カレンダマスタ!$H$66:$I$83,2,FALSE)&lt;&gt;AY1579,"×","OK")))))</f>
        <v/>
      </c>
      <c r="BC1579" s="355"/>
      <c r="BD1579" s="349"/>
      <c r="BE1579" s="349"/>
      <c r="BF1579" s="349" t="str">
        <f t="shared" si="490"/>
        <v/>
      </c>
      <c r="BG1579" s="349"/>
      <c r="BI1579" s="357" t="str">
        <f t="shared" si="507"/>
        <v/>
      </c>
    </row>
    <row r="1580" spans="2:61">
      <c r="B1580" s="323"/>
      <c r="C1580" s="539"/>
      <c r="D1580" s="324"/>
      <c r="E1580" s="325"/>
      <c r="F1580" s="324"/>
      <c r="G1580" s="591"/>
      <c r="H1580" s="591"/>
      <c r="I1580" s="339"/>
      <c r="J1580" s="320"/>
      <c r="K1580" s="319"/>
      <c r="L1580" s="320"/>
      <c r="M1580" s="320"/>
      <c r="N1580" s="320"/>
      <c r="O1580" s="340"/>
      <c r="P1580" s="340"/>
      <c r="Q1580" s="340"/>
      <c r="R1580" s="327"/>
      <c r="S1580" s="328"/>
      <c r="T1580" s="341"/>
      <c r="U1580" s="342"/>
      <c r="V1580" s="342"/>
      <c r="W1580" s="298"/>
      <c r="X1580" s="326"/>
      <c r="Y1580" s="326"/>
      <c r="Z1580" s="326"/>
      <c r="AA1580" s="327" t="str">
        <f t="shared" si="502"/>
        <v/>
      </c>
      <c r="AC1580" s="544"/>
      <c r="AD1580" s="545"/>
      <c r="AE1580" s="545"/>
      <c r="AF1580" s="545"/>
      <c r="AG1580" s="546"/>
      <c r="AI1580" s="348" t="str">
        <f>IF(月報!G1580&lt;&gt;"",月報!G1580,"")</f>
        <v/>
      </c>
      <c r="AJ1580" s="349" t="str">
        <f>IF(月報!W1580&lt;&gt;"",月報!W1580*24,"")</f>
        <v/>
      </c>
      <c r="AK1580" s="349" t="str">
        <f>IF(月報!P1580&lt;&gt;"",月報!P1580,"")</f>
        <v/>
      </c>
      <c r="AL1580" s="349" t="str">
        <f>IF(月報!Q1580&lt;&gt;"",IF(月報!Q1580="平日残","",月報!Q1580),"")</f>
        <v/>
      </c>
      <c r="AM1580" s="349"/>
      <c r="AN1580" s="349" t="str">
        <f t="shared" si="501"/>
        <v/>
      </c>
      <c r="AO1580" s="349" t="str">
        <f>IF($E1580="","",VLOOKUP($E1580,カレンダマスタ!$A$5:$E$381,5,FALSE))</f>
        <v/>
      </c>
      <c r="AQ1580" s="351"/>
      <c r="AR1580" s="352"/>
      <c r="AS1580" s="349"/>
      <c r="AU1580" s="355"/>
      <c r="AV1580" s="355" t="str">
        <f t="shared" si="503"/>
        <v/>
      </c>
      <c r="AW1580" s="355" t="str">
        <f t="shared" si="504"/>
        <v/>
      </c>
      <c r="AX1580" s="356" t="str">
        <f t="shared" si="505"/>
        <v/>
      </c>
      <c r="AY1580" s="356" t="str">
        <f t="shared" si="506"/>
        <v/>
      </c>
      <c r="AZ1580" s="357" t="str">
        <f>IF(AX1580&amp;AW1580="勤怠未設定","×",IF(AV1580="勤怠修正","×",IF(AC1580="外注","",IF(AA1580="",IF(AY1580&lt;&gt;"","×",""),IF(VLOOKUP(AA1580,カレンダマスタ!$H$66:$I$83,2,FALSE)&lt;&gt;AY1580,"×","OK")))))</f>
        <v/>
      </c>
      <c r="BC1580" s="355"/>
      <c r="BD1580" s="349"/>
      <c r="BE1580" s="349"/>
      <c r="BF1580" s="349" t="str">
        <f t="shared" si="490"/>
        <v/>
      </c>
      <c r="BG1580" s="349"/>
      <c r="BI1580" s="357" t="str">
        <f t="shared" si="507"/>
        <v/>
      </c>
    </row>
    <row r="1581" spans="2:61">
      <c r="B1581" s="323"/>
      <c r="C1581" s="539"/>
      <c r="D1581" s="324"/>
      <c r="E1581" s="325"/>
      <c r="F1581" s="324"/>
      <c r="G1581" s="591"/>
      <c r="H1581" s="591"/>
      <c r="I1581" s="339"/>
      <c r="J1581" s="320"/>
      <c r="K1581" s="319"/>
      <c r="L1581" s="320"/>
      <c r="M1581" s="320"/>
      <c r="N1581" s="320"/>
      <c r="O1581" s="340"/>
      <c r="P1581" s="340"/>
      <c r="Q1581" s="340"/>
      <c r="R1581" s="327"/>
      <c r="S1581" s="328"/>
      <c r="T1581" s="341"/>
      <c r="U1581" s="342"/>
      <c r="V1581" s="342"/>
      <c r="W1581" s="298"/>
      <c r="X1581" s="326"/>
      <c r="Y1581" s="326"/>
      <c r="Z1581" s="326"/>
      <c r="AA1581" s="327" t="str">
        <f t="shared" si="502"/>
        <v/>
      </c>
      <c r="AC1581" s="544"/>
      <c r="AD1581" s="545"/>
      <c r="AE1581" s="545"/>
      <c r="AF1581" s="545"/>
      <c r="AG1581" s="546"/>
      <c r="AI1581" s="348" t="str">
        <f>IF(月報!G1581&lt;&gt;"",月報!G1581,"")</f>
        <v/>
      </c>
      <c r="AJ1581" s="349" t="str">
        <f>IF(月報!W1581&lt;&gt;"",月報!W1581*24,"")</f>
        <v/>
      </c>
      <c r="AK1581" s="349" t="str">
        <f>IF(月報!P1581&lt;&gt;"",月報!P1581,"")</f>
        <v/>
      </c>
      <c r="AL1581" s="349" t="str">
        <f>IF(月報!Q1581&lt;&gt;"",IF(月報!Q1581="平日残","",月報!Q1581),"")</f>
        <v/>
      </c>
      <c r="AM1581" s="349"/>
      <c r="AN1581" s="349" t="str">
        <f t="shared" si="501"/>
        <v/>
      </c>
      <c r="AO1581" s="349" t="str">
        <f>IF($E1581="","",VLOOKUP($E1581,カレンダマスタ!$A$5:$E$381,5,FALSE))</f>
        <v/>
      </c>
      <c r="AQ1581" s="351"/>
      <c r="AR1581" s="352"/>
      <c r="AS1581" s="349"/>
      <c r="AU1581" s="355"/>
      <c r="AV1581" s="355" t="str">
        <f t="shared" si="503"/>
        <v/>
      </c>
      <c r="AW1581" s="355" t="str">
        <f t="shared" si="504"/>
        <v/>
      </c>
      <c r="AX1581" s="356" t="str">
        <f t="shared" si="505"/>
        <v/>
      </c>
      <c r="AY1581" s="356" t="str">
        <f t="shared" si="506"/>
        <v/>
      </c>
      <c r="AZ1581" s="357" t="str">
        <f>IF(AX1581&amp;AW1581="勤怠未設定","×",IF(AV1581="勤怠修正","×",IF(AC1581="外注","",IF(AA1581="",IF(AY1581&lt;&gt;"","×",""),IF(VLOOKUP(AA1581,カレンダマスタ!$H$66:$I$83,2,FALSE)&lt;&gt;AY1581,"×","OK")))))</f>
        <v/>
      </c>
      <c r="BC1581" s="355"/>
      <c r="BD1581" s="349"/>
      <c r="BE1581" s="349"/>
      <c r="BF1581" s="349" t="str">
        <f t="shared" si="490"/>
        <v/>
      </c>
      <c r="BG1581" s="349"/>
      <c r="BI1581" s="357" t="str">
        <f t="shared" si="507"/>
        <v/>
      </c>
    </row>
    <row r="1582" spans="2:61">
      <c r="B1582" s="323"/>
      <c r="C1582" s="539"/>
      <c r="D1582" s="324"/>
      <c r="E1582" s="325"/>
      <c r="F1582" s="324"/>
      <c r="G1582" s="591"/>
      <c r="H1582" s="591"/>
      <c r="I1582" s="339"/>
      <c r="J1582" s="320"/>
      <c r="K1582" s="319"/>
      <c r="L1582" s="320"/>
      <c r="M1582" s="320"/>
      <c r="N1582" s="320"/>
      <c r="O1582" s="340"/>
      <c r="P1582" s="340"/>
      <c r="Q1582" s="340"/>
      <c r="R1582" s="327"/>
      <c r="S1582" s="328"/>
      <c r="T1582" s="341"/>
      <c r="U1582" s="342"/>
      <c r="V1582" s="342"/>
      <c r="W1582" s="298"/>
      <c r="X1582" s="326"/>
      <c r="Y1582" s="326"/>
      <c r="Z1582" s="326"/>
      <c r="AA1582" s="327" t="str">
        <f t="shared" si="502"/>
        <v/>
      </c>
      <c r="AC1582" s="544"/>
      <c r="AD1582" s="545"/>
      <c r="AE1582" s="545"/>
      <c r="AF1582" s="545"/>
      <c r="AG1582" s="546"/>
      <c r="AI1582" s="348" t="str">
        <f>IF(月報!G1582&lt;&gt;"",月報!G1582,"")</f>
        <v/>
      </c>
      <c r="AJ1582" s="349" t="str">
        <f>IF(月報!W1582&lt;&gt;"",月報!W1582*24,"")</f>
        <v/>
      </c>
      <c r="AK1582" s="349" t="str">
        <f>IF(月報!P1582&lt;&gt;"",月報!P1582,"")</f>
        <v/>
      </c>
      <c r="AL1582" s="349" t="str">
        <f>IF(月報!Q1582&lt;&gt;"",IF(月報!Q1582="平日残","",月報!Q1582),"")</f>
        <v/>
      </c>
      <c r="AM1582" s="349"/>
      <c r="AN1582" s="349" t="str">
        <f t="shared" si="501"/>
        <v/>
      </c>
      <c r="AO1582" s="349" t="str">
        <f>IF($E1582="","",VLOOKUP($E1582,カレンダマスタ!$A$5:$E$381,5,FALSE))</f>
        <v/>
      </c>
      <c r="AQ1582" s="351"/>
      <c r="AR1582" s="352"/>
      <c r="AS1582" s="349"/>
      <c r="AU1582" s="355"/>
      <c r="AV1582" s="355" t="str">
        <f t="shared" si="503"/>
        <v/>
      </c>
      <c r="AW1582" s="355" t="str">
        <f t="shared" si="504"/>
        <v/>
      </c>
      <c r="AX1582" s="356" t="str">
        <f t="shared" si="505"/>
        <v/>
      </c>
      <c r="AY1582" s="356" t="str">
        <f t="shared" si="506"/>
        <v/>
      </c>
      <c r="AZ1582" s="357" t="str">
        <f>IF(AX1582&amp;AW1582="勤怠未設定","×",IF(AV1582="勤怠修正","×",IF(AC1582="外注","",IF(AA1582="",IF(AY1582&lt;&gt;"","×",""),IF(VLOOKUP(AA1582,カレンダマスタ!$H$66:$I$83,2,FALSE)&lt;&gt;AY1582,"×","OK")))))</f>
        <v/>
      </c>
      <c r="BC1582" s="355"/>
      <c r="BD1582" s="349"/>
      <c r="BE1582" s="349"/>
      <c r="BF1582" s="349" t="str">
        <f t="shared" si="490"/>
        <v/>
      </c>
      <c r="BG1582" s="349"/>
      <c r="BI1582" s="357" t="str">
        <f t="shared" si="507"/>
        <v/>
      </c>
    </row>
    <row r="1583" spans="2:61">
      <c r="B1583" s="323"/>
      <c r="C1583" s="539"/>
      <c r="D1583" s="324"/>
      <c r="E1583" s="325"/>
      <c r="F1583" s="324"/>
      <c r="G1583" s="591"/>
      <c r="H1583" s="591"/>
      <c r="I1583" s="339"/>
      <c r="J1583" s="320"/>
      <c r="K1583" s="319"/>
      <c r="L1583" s="320"/>
      <c r="M1583" s="320"/>
      <c r="N1583" s="320"/>
      <c r="O1583" s="340"/>
      <c r="P1583" s="340"/>
      <c r="Q1583" s="340"/>
      <c r="R1583" s="327"/>
      <c r="S1583" s="328"/>
      <c r="T1583" s="341"/>
      <c r="U1583" s="342"/>
      <c r="V1583" s="342"/>
      <c r="W1583" s="298"/>
      <c r="X1583" s="326"/>
      <c r="Y1583" s="326"/>
      <c r="Z1583" s="326"/>
      <c r="AA1583" s="327" t="str">
        <f t="shared" si="502"/>
        <v/>
      </c>
      <c r="AC1583" s="544"/>
      <c r="AD1583" s="545"/>
      <c r="AE1583" s="545"/>
      <c r="AF1583" s="545"/>
      <c r="AG1583" s="546"/>
      <c r="AI1583" s="348" t="str">
        <f>IF(月報!G1583&lt;&gt;"",月報!G1583,"")</f>
        <v/>
      </c>
      <c r="AJ1583" s="349" t="str">
        <f>IF(月報!W1583&lt;&gt;"",月報!W1583*24,"")</f>
        <v/>
      </c>
      <c r="AK1583" s="349" t="str">
        <f>IF(月報!P1583&lt;&gt;"",月報!P1583,"")</f>
        <v/>
      </c>
      <c r="AL1583" s="349" t="str">
        <f>IF(月報!Q1583&lt;&gt;"",IF(月報!Q1583="平日残","",月報!Q1583),"")</f>
        <v/>
      </c>
      <c r="AM1583" s="349"/>
      <c r="AN1583" s="349" t="str">
        <f t="shared" si="501"/>
        <v/>
      </c>
      <c r="AO1583" s="349" t="str">
        <f>IF($E1583="","",VLOOKUP($E1583,カレンダマスタ!$A$5:$E$381,5,FALSE))</f>
        <v/>
      </c>
      <c r="AQ1583" s="351"/>
      <c r="AR1583" s="352"/>
      <c r="AS1583" s="349"/>
      <c r="AU1583" s="355"/>
      <c r="AV1583" s="355" t="str">
        <f t="shared" si="503"/>
        <v/>
      </c>
      <c r="AW1583" s="355" t="str">
        <f t="shared" si="504"/>
        <v/>
      </c>
      <c r="AX1583" s="356" t="str">
        <f t="shared" si="505"/>
        <v/>
      </c>
      <c r="AY1583" s="356" t="str">
        <f t="shared" si="506"/>
        <v/>
      </c>
      <c r="AZ1583" s="357" t="str">
        <f>IF(AX1583&amp;AW1583="勤怠未設定","×",IF(AV1583="勤怠修正","×",IF(AC1583="外注","",IF(AA1583="",IF(AY1583&lt;&gt;"","×",""),IF(VLOOKUP(AA1583,カレンダマスタ!$H$66:$I$83,2,FALSE)&lt;&gt;AY1583,"×","OK")))))</f>
        <v/>
      </c>
      <c r="BC1583" s="355"/>
      <c r="BD1583" s="349"/>
      <c r="BE1583" s="349"/>
      <c r="BF1583" s="349" t="str">
        <f t="shared" si="490"/>
        <v/>
      </c>
      <c r="BG1583" s="349"/>
      <c r="BI1583" s="357" t="str">
        <f t="shared" si="507"/>
        <v/>
      </c>
    </row>
    <row r="1584" spans="2:61">
      <c r="B1584" s="323"/>
      <c r="C1584" s="539"/>
      <c r="D1584" s="324"/>
      <c r="E1584" s="325"/>
      <c r="F1584" s="324"/>
      <c r="G1584" s="591"/>
      <c r="H1584" s="591"/>
      <c r="I1584" s="339"/>
      <c r="J1584" s="320"/>
      <c r="K1584" s="319"/>
      <c r="L1584" s="320"/>
      <c r="M1584" s="320"/>
      <c r="N1584" s="320"/>
      <c r="O1584" s="340"/>
      <c r="P1584" s="340"/>
      <c r="Q1584" s="340"/>
      <c r="R1584" s="327"/>
      <c r="S1584" s="328"/>
      <c r="T1584" s="341"/>
      <c r="U1584" s="342"/>
      <c r="V1584" s="342"/>
      <c r="W1584" s="298"/>
      <c r="X1584" s="326"/>
      <c r="Y1584" s="326"/>
      <c r="Z1584" s="326"/>
      <c r="AA1584" s="327" t="str">
        <f t="shared" si="502"/>
        <v/>
      </c>
      <c r="AC1584" s="544"/>
      <c r="AD1584" s="545"/>
      <c r="AE1584" s="545"/>
      <c r="AF1584" s="545"/>
      <c r="AG1584" s="546"/>
      <c r="AI1584" s="348" t="str">
        <f>IF(月報!G1584&lt;&gt;"",月報!G1584,"")</f>
        <v/>
      </c>
      <c r="AJ1584" s="349" t="str">
        <f>IF(月報!W1584&lt;&gt;"",月報!W1584*24,"")</f>
        <v/>
      </c>
      <c r="AK1584" s="349" t="str">
        <f>IF(月報!P1584&lt;&gt;"",月報!P1584,"")</f>
        <v/>
      </c>
      <c r="AL1584" s="349" t="str">
        <f>IF(月報!Q1584&lt;&gt;"",IF(月報!Q1584="平日残","",月報!Q1584),"")</f>
        <v/>
      </c>
      <c r="AM1584" s="349"/>
      <c r="AN1584" s="349" t="str">
        <f t="shared" si="501"/>
        <v/>
      </c>
      <c r="AO1584" s="349" t="str">
        <f>IF($E1584="","",VLOOKUP($E1584,カレンダマスタ!$A$5:$E$381,5,FALSE))</f>
        <v/>
      </c>
      <c r="AQ1584" s="351"/>
      <c r="AR1584" s="352"/>
      <c r="AS1584" s="349"/>
      <c r="AU1584" s="355"/>
      <c r="AV1584" s="355" t="str">
        <f t="shared" si="503"/>
        <v/>
      </c>
      <c r="AW1584" s="355" t="str">
        <f t="shared" si="504"/>
        <v/>
      </c>
      <c r="AX1584" s="356" t="str">
        <f t="shared" si="505"/>
        <v/>
      </c>
      <c r="AY1584" s="356" t="str">
        <f t="shared" si="506"/>
        <v/>
      </c>
      <c r="AZ1584" s="357" t="str">
        <f>IF(AX1584&amp;AW1584="勤怠未設定","×",IF(AV1584="勤怠修正","×",IF(AC1584="外注","",IF(AA1584="",IF(AY1584&lt;&gt;"","×",""),IF(VLOOKUP(AA1584,カレンダマスタ!$H$66:$I$83,2,FALSE)&lt;&gt;AY1584,"×","OK")))))</f>
        <v/>
      </c>
      <c r="BC1584" s="355"/>
      <c r="BD1584" s="349"/>
      <c r="BE1584" s="349"/>
      <c r="BF1584" s="349" t="str">
        <f t="shared" si="490"/>
        <v/>
      </c>
      <c r="BG1584" s="349"/>
      <c r="BI1584" s="357" t="str">
        <f t="shared" si="507"/>
        <v/>
      </c>
    </row>
    <row r="1585" spans="2:61" ht="13.8" thickBot="1">
      <c r="B1585" s="329"/>
      <c r="C1585" s="540"/>
      <c r="D1585" s="330"/>
      <c r="E1585" s="331"/>
      <c r="F1585" s="330"/>
      <c r="G1585" s="592"/>
      <c r="H1585" s="592"/>
      <c r="I1585" s="343"/>
      <c r="J1585" s="322"/>
      <c r="K1585" s="321"/>
      <c r="L1585" s="322"/>
      <c r="M1585" s="322"/>
      <c r="N1585" s="322"/>
      <c r="O1585" s="344"/>
      <c r="P1585" s="344"/>
      <c r="Q1585" s="344"/>
      <c r="R1585" s="333"/>
      <c r="S1585" s="334"/>
      <c r="T1585" s="345"/>
      <c r="U1585" s="346"/>
      <c r="V1585" s="346"/>
      <c r="W1585" s="298"/>
      <c r="X1585" s="332"/>
      <c r="Y1585" s="332"/>
      <c r="Z1585" s="332"/>
      <c r="AA1585" s="333" t="str">
        <f t="shared" si="502"/>
        <v/>
      </c>
      <c r="AC1585" s="547"/>
      <c r="AD1585" s="548"/>
      <c r="AE1585" s="548"/>
      <c r="AF1585" s="548"/>
      <c r="AG1585" s="549"/>
      <c r="AI1585" s="348" t="str">
        <f>IF(月報!G1585&lt;&gt;"",月報!G1585,"")</f>
        <v/>
      </c>
      <c r="AJ1585" s="350" t="str">
        <f>IF(月報!W1585&lt;&gt;"",月報!W1585*24,"")</f>
        <v/>
      </c>
      <c r="AK1585" s="350" t="str">
        <f>IF(月報!P1585&lt;&gt;"",月報!P1585,"")</f>
        <v/>
      </c>
      <c r="AL1585" s="350" t="str">
        <f>IF(月報!Q1585&lt;&gt;"",IF(月報!Q1585="平日残","",月報!Q1585),"")</f>
        <v/>
      </c>
      <c r="AM1585" s="350"/>
      <c r="AN1585" s="350" t="str">
        <f t="shared" si="501"/>
        <v/>
      </c>
      <c r="AO1585" s="350" t="str">
        <f>IF($E1585="","",VLOOKUP($E1585,カレンダマスタ!$A$5:$E$381,5,FALSE))</f>
        <v/>
      </c>
      <c r="AP1585" s="347"/>
      <c r="AQ1585" s="353"/>
      <c r="AR1585" s="354"/>
      <c r="AS1585" s="350"/>
      <c r="AT1585" s="347"/>
      <c r="AU1585" s="358"/>
      <c r="AV1585" s="358" t="str">
        <f t="shared" si="503"/>
        <v/>
      </c>
      <c r="AW1585" s="358" t="str">
        <f t="shared" si="504"/>
        <v/>
      </c>
      <c r="AX1585" s="359" t="str">
        <f t="shared" si="505"/>
        <v/>
      </c>
      <c r="AY1585" s="359" t="str">
        <f t="shared" si="506"/>
        <v/>
      </c>
      <c r="AZ1585" s="360" t="str">
        <f>IF(AX1585&amp;AW1585="勤怠未設定","×",IF(AV1585="勤怠修正","×",IF(AC1585="外注","",IF(AA1585="",IF(AY1585&lt;&gt;"","×",""),IF(VLOOKUP(AA1585,カレンダマスタ!$H$66:$I$83,2,FALSE)&lt;&gt;AY1585,"×","OK")))))</f>
        <v/>
      </c>
      <c r="BC1585" s="358"/>
      <c r="BD1585" s="350"/>
      <c r="BE1585" s="350"/>
      <c r="BF1585" s="350" t="str">
        <f t="shared" si="490"/>
        <v/>
      </c>
      <c r="BG1585" s="350"/>
      <c r="BI1585" s="360" t="str">
        <f t="shared" si="507"/>
        <v/>
      </c>
    </row>
    <row r="1586" spans="2:61">
      <c r="B1586" s="111">
        <f>B1541+1</f>
        <v>35</v>
      </c>
      <c r="C1586" s="535"/>
      <c r="D1586" s="112"/>
      <c r="E1586" s="582"/>
      <c r="F1586" s="112"/>
      <c r="G1586" s="587"/>
      <c r="H1586" s="587"/>
      <c r="I1586" s="114"/>
      <c r="J1586" s="118"/>
      <c r="K1586" s="115"/>
      <c r="L1586" s="116"/>
      <c r="M1586" s="116"/>
      <c r="N1586" s="117"/>
      <c r="O1586" s="118"/>
      <c r="P1586" s="118"/>
      <c r="Q1586" s="118"/>
      <c r="R1586" s="119"/>
      <c r="S1586" s="120"/>
      <c r="T1586" s="433" t="str">
        <f t="shared" ref="T1586:T1620" si="508">IF(J1586&lt;&gt;"",J1586,"")</f>
        <v/>
      </c>
      <c r="U1586" s="428">
        <f>SUM(T1586:T1592)</f>
        <v>0</v>
      </c>
      <c r="V1586" s="428" t="str">
        <f t="shared" ref="V1586:V1620" si="509">IF(AC1586="外注",IF(AND(BC1586&lt;1,ROUND((H1586*24),1)=13),"外注2半",IF(AND(BC1586&lt;1,ROUND((G1586*24),1)=13.7),"外注1半",IF(AND(BC1586&lt;1,G1586=""),"外注休暇",""))),"")</f>
        <v/>
      </c>
      <c r="W1586" s="298"/>
      <c r="X1586" s="113" t="str">
        <f>IF(O1586&lt;&gt;"",O1586/24,"")</f>
        <v/>
      </c>
      <c r="Y1586" s="113" t="str">
        <f t="shared" ref="Y1586:Y1620" si="510">IF(P1586&lt;&gt;"",P1586/24,"")</f>
        <v/>
      </c>
      <c r="Z1586" s="113" t="str">
        <f t="shared" ref="Z1586:Z1620" si="511">IF(Q1586&lt;&gt;"",Q1586/24,"")</f>
        <v/>
      </c>
      <c r="AA1586" s="119" t="str">
        <f t="shared" si="502"/>
        <v/>
      </c>
      <c r="AC1586" s="183" t="str">
        <f>IF(C1586&lt;&gt;"",VLOOKUP(C1586,設定シート!$D$10:$N$109,11,FALSE),"")</f>
        <v/>
      </c>
      <c r="AD1586" s="184" t="str">
        <f>IF(C1586&lt;&gt;"",VLOOKUP(C1586,設定シート!$D$10:$H$109,5,FALSE),"")</f>
        <v/>
      </c>
      <c r="AE1586" s="185" t="str">
        <f>IF(C1586&lt;&gt;"",VLOOKUP(C1586,設定シート!$D$10:$L$109,9,FALSE),"")</f>
        <v/>
      </c>
      <c r="AF1586" s="184" t="str">
        <f>IF($AD1586="","",IF(LEFT($AD1586,2)="NS","NS","CS"))</f>
        <v/>
      </c>
      <c r="AG1586" s="203">
        <f t="shared" ref="AG1586:AG1620" si="512">IF(OR(R1586="有給休暇",G1586=""),0,IF(AQ1586=1,0,1))</f>
        <v>0</v>
      </c>
      <c r="AI1586" s="121" t="str">
        <f>IF(月報!G1586&lt;&gt;"",月報!G1586,"")</f>
        <v/>
      </c>
      <c r="AJ1586" s="122" t="str">
        <f>IF(月報!W1586&lt;&gt;"",月報!W1586*24,"")</f>
        <v/>
      </c>
      <c r="AK1586" s="122" t="str">
        <f>IF(月報!P1586&lt;&gt;"",月報!P1586,"")</f>
        <v/>
      </c>
      <c r="AL1586" s="122" t="str">
        <f>IF(月報!Q1586&lt;&gt;"",IF(月報!Q1586="平日残","",月報!Q1586),"")</f>
        <v/>
      </c>
      <c r="AM1586" s="122"/>
      <c r="AN1586" s="122" t="str">
        <f t="shared" si="501"/>
        <v/>
      </c>
      <c r="AO1586" s="122" t="str">
        <f>IF($E1586="","",VLOOKUP($E1586,カレンダマスタ!$A$5:$E$381,5,FALSE))</f>
        <v/>
      </c>
      <c r="AQ1586" s="195" t="str">
        <f>IF(G1586="","",IF(VLOOKUP(E1586,カレンダマスタ!$A$5:$D$381,4,FALSE)=0,"",1))</f>
        <v/>
      </c>
      <c r="AR1586" s="123" t="str">
        <f>IF($G1586="","",IF($AD1586="NSTC",INDEX(カレンダマスタ!$I$26:$O$31,MATCH($G1586,カレンダマスタ!$H$26:$H$31,1),MATCH($H1586,カレンダマスタ!$I$25:$O$25,1)),
IF($AD1586="CS本社",INDEX(カレンダマスタ!$I$36:$O$41,MATCH($G1586,カレンダマスタ!$H$36:$H$41,1),MATCH($H1586,カレンダマスタ!$I$35:$O$35,1)),
IF($AD1586="NS本社",INDEX(カレンダマスタ!$I$94:$O$99,MATCH($G1586,カレンダマスタ!$H$95:$H$100,1),MATCH($H1586,カレンダマスタ!$I$93:$O$93,1)),
IF($AD1586="ODC",INDEX(カレンダマスタ!$I$46:$O$51,MATCH($G1586,カレンダマスタ!$H$46:$H$51,1),MATCH($H1586,カレンダマスタ!$I$45:$O$45,1)),
IF($AD1586="NS東京TC",INDEX(カレンダマスタ!$I$56:$O$61,MATCH($G1586,カレンダマスタ!$H$56:$H$61,1),MATCH($H1586,カレンダマスタ!$I$55:$O$55,1)),""))))))</f>
        <v/>
      </c>
      <c r="AS1586" s="122" t="str">
        <f t="shared" ref="AS1586:AS1620" si="513">IF(AC1586="社員","",IF(R1586="有給休暇","",IF(AND(AF1586="CS",AQ1586=1)=TRUE,"OK",IF(AR1586&lt;&gt;"",IF(TIMEVALUE(MID(I1586,1,10))=AR1586,"OK","×"),""))))</f>
        <v/>
      </c>
      <c r="AU1586" s="124" t="str">
        <f>IF(E1586="","",VLOOKUP($E1586,カレンダマスタ!$A$4:$E$381,4,FALSE))</f>
        <v/>
      </c>
      <c r="AV1586" s="124" t="str">
        <f t="shared" si="503"/>
        <v/>
      </c>
      <c r="AW1586" s="124" t="str">
        <f t="shared" si="504"/>
        <v/>
      </c>
      <c r="AX1586" s="125" t="str">
        <f t="shared" si="505"/>
        <v/>
      </c>
      <c r="AY1586" s="125" t="str">
        <f t="shared" si="506"/>
        <v/>
      </c>
      <c r="AZ1586" s="114" t="str">
        <f>IF(AX1586&amp;AW1586="勤怠未設定","×",IF(AV1586="勤怠修正","×",IF(AC1586="外注","",IF(AA1586="",IF(AY1586&lt;&gt;"","×",""),IF(VLOOKUP(AA1586,カレンダマスタ!$H$66:$I$83,2,FALSE)&lt;&gt;AY1586,"×","OK")))))</f>
        <v/>
      </c>
      <c r="BC1586" s="124" t="str">
        <f>IF(E1586="","",VLOOKUP($E1586,カレンダマスタ!$A$4:$E$381,4,FALSE))</f>
        <v/>
      </c>
      <c r="BD1586" s="122" t="str">
        <f>IF(AC1586="社員","",IF(AG1586=0,"",IF(AD1586="NSTC",IF(COUNTIF(カレンダマスタ!$Q$5:$Q$32,G1586)=1,"OK","×"),
IF(AD1586="NS本社",IF(COUNTIF(カレンダマスタ!$T$5:$T$32,G1586)=1,"OK","×"),IF(COUNTIF(カレンダマスタ!$R$5:$R$32,G1586)=1,"OK","×")))))</f>
        <v/>
      </c>
      <c r="BE1586" s="122" t="str">
        <f>IF(AC1586="社員","",IF(G1586="","",IF(R1586&lt;&gt;"","",IF(AF1586="CS","OK",IF(VLOOKUP(E1586,カレンダマスタ!$A$5:$D$381,4,FALSE)&gt;0,"",IF(OR(G1586*24&gt;10.84,H1586*24&lt;14.5)=TRUE,"×","OK"))))))</f>
        <v/>
      </c>
      <c r="BF1586" s="122" t="str">
        <f t="shared" si="490"/>
        <v/>
      </c>
      <c r="BG1586" s="127" t="str">
        <f>IF(AE1586="派遣","",IF(G1586="","",IF(R1586="有給休暇","",IF(S1586="","×","OK"))))</f>
        <v/>
      </c>
      <c r="BI1586" s="114" t="str">
        <f t="shared" ref="BI1586:BI1620" si="514">IF(OR(AO1586="×",AS1586="×",AZ1586="×",BE1586="×",BF1586="TW未入力",BF1586="週報未入力",BG1586="×"),"×","")</f>
        <v/>
      </c>
    </row>
    <row r="1587" spans="2:61">
      <c r="B1587" s="111"/>
      <c r="C1587" s="536"/>
      <c r="D1587" s="128"/>
      <c r="E1587" s="583"/>
      <c r="F1587" s="128"/>
      <c r="G1587" s="588"/>
      <c r="H1587" s="588"/>
      <c r="I1587" s="130"/>
      <c r="J1587" s="139"/>
      <c r="K1587" s="131"/>
      <c r="L1587" s="132"/>
      <c r="M1587" s="132"/>
      <c r="N1587" s="141"/>
      <c r="O1587" s="139"/>
      <c r="P1587" s="139"/>
      <c r="Q1587" s="139"/>
      <c r="R1587" s="133"/>
      <c r="S1587" s="134"/>
      <c r="T1587" s="434" t="str">
        <f t="shared" si="508"/>
        <v/>
      </c>
      <c r="U1587" s="429"/>
      <c r="V1587" s="429" t="str">
        <f t="shared" si="509"/>
        <v/>
      </c>
      <c r="W1587" s="298"/>
      <c r="X1587" s="129" t="str">
        <f t="shared" ref="X1587:X1620" si="515">IF(O1587&lt;&gt;"",O1587/24,"")</f>
        <v/>
      </c>
      <c r="Y1587" s="129" t="str">
        <f t="shared" si="510"/>
        <v/>
      </c>
      <c r="Z1587" s="129" t="str">
        <f t="shared" si="511"/>
        <v/>
      </c>
      <c r="AA1587" s="133" t="str">
        <f t="shared" si="502"/>
        <v/>
      </c>
      <c r="AC1587" s="186" t="str">
        <f>AC1586</f>
        <v/>
      </c>
      <c r="AD1587" s="186" t="str">
        <f>AD1586</f>
        <v/>
      </c>
      <c r="AE1587" s="186" t="str">
        <f>AE1586</f>
        <v/>
      </c>
      <c r="AF1587" s="186" t="str">
        <f>AF1586</f>
        <v/>
      </c>
      <c r="AG1587" s="204">
        <f t="shared" si="512"/>
        <v>0</v>
      </c>
      <c r="AI1587" s="135" t="str">
        <f>IF(月報!G1587&lt;&gt;"",月報!G1587,"")</f>
        <v/>
      </c>
      <c r="AJ1587" s="126" t="str">
        <f>IF(月報!W1587&lt;&gt;"",月報!W1587*24,"")</f>
        <v/>
      </c>
      <c r="AK1587" s="126" t="str">
        <f>IF(月報!P1587&lt;&gt;"",月報!P1587,"")</f>
        <v/>
      </c>
      <c r="AL1587" s="126" t="str">
        <f>IF(月報!Q1587&lt;&gt;"",IF(月報!Q1587="平日残","",月報!Q1587),"")</f>
        <v/>
      </c>
      <c r="AM1587" s="126"/>
      <c r="AN1587" s="126" t="str">
        <f t="shared" si="501"/>
        <v/>
      </c>
      <c r="AO1587" s="126" t="str">
        <f>IF($E1587="","",VLOOKUP($E1587,カレンダマスタ!$A$5:$E$381,5,FALSE))</f>
        <v/>
      </c>
      <c r="AQ1587" s="196" t="str">
        <f>IF(G1587="","",IF(VLOOKUP(E1587,カレンダマスタ!$A$5:$D$381,4,FALSE)=0,"",1))</f>
        <v/>
      </c>
      <c r="AR1587" s="136" t="str">
        <f>IF($G1587="","",IF($AD1587="NSTC",INDEX(カレンダマスタ!$I$26:$O$31,MATCH($G1587,カレンダマスタ!$H$26:$H$31,1),MATCH($H1587,カレンダマスタ!$I$25:$O$25,1)),
IF($AD1587="CS本社",INDEX(カレンダマスタ!$I$36:$O$41,MATCH($G1587,カレンダマスタ!$H$36:$H$41,1),MATCH($H1587,カレンダマスタ!$I$35:$O$35,1)),
IF($AD1587="NS本社",INDEX(カレンダマスタ!$I$94:$O$99,MATCH($G1587,カレンダマスタ!$H$95:$H$100,1),MATCH($H1587,カレンダマスタ!$I$93:$O$93,1)),
IF($AD1587="ODC",INDEX(カレンダマスタ!$I$46:$O$51,MATCH($G1587,カレンダマスタ!$H$46:$H$51,1),MATCH($H1587,カレンダマスタ!$I$45:$O$45,1)),
IF($AD1587="NS東京TC",INDEX(カレンダマスタ!$I$56:$O$61,MATCH($G1587,カレンダマスタ!$H$56:$H$61,1),MATCH($H1587,カレンダマスタ!$I$55:$O$55,1)),""))))))</f>
        <v/>
      </c>
      <c r="AS1587" s="126" t="str">
        <f t="shared" si="513"/>
        <v/>
      </c>
      <c r="AU1587" s="137" t="str">
        <f>IF(E1587="","",VLOOKUP($E1587,カレンダマスタ!$A$4:$E$381,4,FALSE))</f>
        <v/>
      </c>
      <c r="AV1587" s="137" t="str">
        <f t="shared" si="503"/>
        <v/>
      </c>
      <c r="AW1587" s="137" t="str">
        <f t="shared" si="504"/>
        <v/>
      </c>
      <c r="AX1587" s="138" t="str">
        <f t="shared" si="505"/>
        <v/>
      </c>
      <c r="AY1587" s="138" t="str">
        <f t="shared" si="506"/>
        <v/>
      </c>
      <c r="AZ1587" s="130" t="str">
        <f>IF(AX1587&amp;AW1587="勤怠未設定","×",IF(AV1587="勤怠修正","×",IF(AC1587="外注","",IF(AA1587="",IF(AY1587&lt;&gt;"","×",""),IF(VLOOKUP(AA1587,カレンダマスタ!$H$66:$I$83,2,FALSE)&lt;&gt;AY1587,"×","OK")))))</f>
        <v/>
      </c>
      <c r="BC1587" s="137" t="str">
        <f>IF(E1587="","",VLOOKUP($E1587,カレンダマスタ!$A$4:$E$381,4,FALSE))</f>
        <v/>
      </c>
      <c r="BD1587" s="126" t="str">
        <f>IF(AC1587="社員","",IF(AG1587=0,"",IF(AD1587="NSTC",IF(COUNTIF(カレンダマスタ!$Q$5:$Q$32,G1587)=1,"OK","×"),
IF(AD1587="NS本社",IF(COUNTIF(カレンダマスタ!$T$5:$T$32,G1587)=1,"OK","×"),IF(COUNTIF(カレンダマスタ!$R$5:$R$32,G1587)=1,"OK","×")))))</f>
        <v/>
      </c>
      <c r="BE1587" s="126" t="str">
        <f>IF(AC1587="社員","",IF(G1587="","",IF(R1587&lt;&gt;"","",IF(AF1587="CS","OK",IF(VLOOKUP(E1587,カレンダマスタ!$A$5:$D$381,4,FALSE)&gt;0,"",IF(OR(G1587*24&gt;10.84,H1587*24&lt;14.5)=TRUE,"×","OK"))))))</f>
        <v/>
      </c>
      <c r="BF1587" s="126" t="str">
        <f t="shared" si="490"/>
        <v/>
      </c>
      <c r="BG1587" s="126" t="str">
        <f t="shared" si="498"/>
        <v/>
      </c>
      <c r="BI1587" s="130" t="str">
        <f t="shared" si="514"/>
        <v/>
      </c>
    </row>
    <row r="1588" spans="2:61">
      <c r="B1588" s="111"/>
      <c r="C1588" s="536"/>
      <c r="D1588" s="128"/>
      <c r="E1588" s="583"/>
      <c r="F1588" s="128"/>
      <c r="G1588" s="588"/>
      <c r="H1588" s="588"/>
      <c r="I1588" s="130"/>
      <c r="J1588" s="139"/>
      <c r="K1588" s="131"/>
      <c r="L1588" s="132"/>
      <c r="M1588" s="132"/>
      <c r="N1588" s="141"/>
      <c r="O1588" s="139"/>
      <c r="P1588" s="139"/>
      <c r="Q1588" s="139"/>
      <c r="R1588" s="133"/>
      <c r="S1588" s="134"/>
      <c r="T1588" s="434" t="str">
        <f t="shared" si="508"/>
        <v/>
      </c>
      <c r="U1588" s="429"/>
      <c r="V1588" s="429" t="str">
        <f t="shared" si="509"/>
        <v/>
      </c>
      <c r="W1588" s="298"/>
      <c r="X1588" s="129" t="str">
        <f t="shared" si="515"/>
        <v/>
      </c>
      <c r="Y1588" s="129" t="str">
        <f t="shared" si="510"/>
        <v/>
      </c>
      <c r="Z1588" s="129" t="str">
        <f t="shared" si="511"/>
        <v/>
      </c>
      <c r="AA1588" s="133" t="str">
        <f t="shared" si="502"/>
        <v/>
      </c>
      <c r="AC1588" s="186" t="str">
        <f>AC1586</f>
        <v/>
      </c>
      <c r="AD1588" s="187" t="str">
        <f>AD1586</f>
        <v/>
      </c>
      <c r="AE1588" s="187" t="str">
        <f>AE1586</f>
        <v/>
      </c>
      <c r="AF1588" s="187" t="str">
        <f>AF1586</f>
        <v/>
      </c>
      <c r="AG1588" s="204">
        <f t="shared" si="512"/>
        <v>0</v>
      </c>
      <c r="AI1588" s="135" t="str">
        <f>IF(月報!G1588&lt;&gt;"",月報!G1588,"")</f>
        <v/>
      </c>
      <c r="AJ1588" s="126" t="str">
        <f>IF(月報!W1588&lt;&gt;"",月報!W1588*24,"")</f>
        <v/>
      </c>
      <c r="AK1588" s="126" t="str">
        <f>IF(月報!P1588&lt;&gt;"",月報!P1588,"")</f>
        <v/>
      </c>
      <c r="AL1588" s="126" t="str">
        <f>IF(月報!Q1588&lt;&gt;"",IF(月報!Q1588="平日残","",月報!Q1588),"")</f>
        <v/>
      </c>
      <c r="AM1588" s="126"/>
      <c r="AN1588" s="126" t="str">
        <f t="shared" si="501"/>
        <v/>
      </c>
      <c r="AO1588" s="126" t="str">
        <f>IF($E1588="","",VLOOKUP($E1588,カレンダマスタ!$A$5:$E$381,5,FALSE))</f>
        <v/>
      </c>
      <c r="AQ1588" s="196" t="str">
        <f>IF(G1588="","",IF(VLOOKUP(E1588,カレンダマスタ!$A$5:$D$381,4,FALSE)=0,"",1))</f>
        <v/>
      </c>
      <c r="AR1588" s="136" t="str">
        <f>IF($G1588="","",IF($AD1588="NSTC",INDEX(カレンダマスタ!$I$26:$O$31,MATCH($G1588,カレンダマスタ!$H$26:$H$31,1),MATCH($H1588,カレンダマスタ!$I$25:$O$25,1)),
IF($AD1588="CS本社",INDEX(カレンダマスタ!$I$36:$O$41,MATCH($G1588,カレンダマスタ!$H$36:$H$41,1),MATCH($H1588,カレンダマスタ!$I$35:$O$35,1)),
IF($AD1588="NS本社",INDEX(カレンダマスタ!$I$94:$O$99,MATCH($G1588,カレンダマスタ!$H$95:$H$100,1),MATCH($H1588,カレンダマスタ!$I$93:$O$93,1)),
IF($AD1588="ODC",INDEX(カレンダマスタ!$I$46:$O$51,MATCH($G1588,カレンダマスタ!$H$46:$H$51,1),MATCH($H1588,カレンダマスタ!$I$45:$O$45,1)),
IF($AD1588="NS東京TC",INDEX(カレンダマスタ!$I$56:$O$61,MATCH($G1588,カレンダマスタ!$H$56:$H$61,1),MATCH($H1588,カレンダマスタ!$I$55:$O$55,1)),""))))))</f>
        <v/>
      </c>
      <c r="AS1588" s="126" t="str">
        <f t="shared" si="513"/>
        <v/>
      </c>
      <c r="AU1588" s="137" t="str">
        <f>IF(E1588="","",VLOOKUP($E1588,カレンダマスタ!$A$4:$E$381,4,FALSE))</f>
        <v/>
      </c>
      <c r="AV1588" s="137" t="str">
        <f t="shared" si="503"/>
        <v/>
      </c>
      <c r="AW1588" s="137" t="str">
        <f t="shared" si="504"/>
        <v/>
      </c>
      <c r="AX1588" s="138" t="str">
        <f t="shared" si="505"/>
        <v/>
      </c>
      <c r="AY1588" s="138" t="str">
        <f t="shared" si="506"/>
        <v/>
      </c>
      <c r="AZ1588" s="130" t="str">
        <f>IF(AX1588&amp;AW1588="勤怠未設定","×",IF(AV1588="勤怠修正","×",IF(AC1588="外注","",IF(AA1588="",IF(AY1588&lt;&gt;"","×",""),IF(VLOOKUP(AA1588,カレンダマスタ!$H$66:$I$83,2,FALSE)&lt;&gt;AY1588,"×","OK")))))</f>
        <v/>
      </c>
      <c r="BC1588" s="137" t="str">
        <f>IF(E1588="","",VLOOKUP($E1588,カレンダマスタ!$A$4:$E$381,4,FALSE))</f>
        <v/>
      </c>
      <c r="BD1588" s="126" t="str">
        <f>IF(AC1588="社員","",IF(AG1588=0,"",IF(AD1588="NSTC",IF(COUNTIF(カレンダマスタ!$Q$5:$Q$32,G1588)=1,"OK","×"),
IF(AD1588="NS本社",IF(COUNTIF(カレンダマスタ!$T$5:$T$32,G1588)=1,"OK","×"),IF(COUNTIF(カレンダマスタ!$R$5:$R$32,G1588)=1,"OK","×")))))</f>
        <v/>
      </c>
      <c r="BE1588" s="126" t="str">
        <f>IF(AC1588="社員","",IF(G1588="","",IF(R1588&lt;&gt;"","",IF(AF1588="CS","OK",IF(VLOOKUP(E1588,カレンダマスタ!$A$5:$D$381,4,FALSE)&gt;0,"",IF(OR(G1588*24&gt;10.84,H1588*24&lt;14.5)=TRUE,"×","OK"))))))</f>
        <v/>
      </c>
      <c r="BF1588" s="126" t="str">
        <f t="shared" si="490"/>
        <v/>
      </c>
      <c r="BG1588" s="126" t="str">
        <f t="shared" si="498"/>
        <v/>
      </c>
      <c r="BI1588" s="130" t="str">
        <f t="shared" si="514"/>
        <v/>
      </c>
    </row>
    <row r="1589" spans="2:61">
      <c r="B1589" s="111"/>
      <c r="C1589" s="536"/>
      <c r="D1589" s="128"/>
      <c r="E1589" s="583"/>
      <c r="F1589" s="128"/>
      <c r="G1589" s="588"/>
      <c r="H1589" s="588"/>
      <c r="I1589" s="130"/>
      <c r="J1589" s="139"/>
      <c r="K1589" s="131"/>
      <c r="L1589" s="132"/>
      <c r="M1589" s="132"/>
      <c r="N1589" s="141"/>
      <c r="O1589" s="139"/>
      <c r="P1589" s="139"/>
      <c r="Q1589" s="139"/>
      <c r="R1589" s="133"/>
      <c r="S1589" s="134"/>
      <c r="T1589" s="434" t="str">
        <f t="shared" si="508"/>
        <v/>
      </c>
      <c r="U1589" s="429"/>
      <c r="V1589" s="429" t="str">
        <f t="shared" si="509"/>
        <v/>
      </c>
      <c r="W1589" s="298"/>
      <c r="X1589" s="129" t="str">
        <f t="shared" si="515"/>
        <v/>
      </c>
      <c r="Y1589" s="129" t="str">
        <f t="shared" si="510"/>
        <v/>
      </c>
      <c r="Z1589" s="129" t="str">
        <f t="shared" si="511"/>
        <v/>
      </c>
      <c r="AA1589" s="133" t="str">
        <f t="shared" si="502"/>
        <v/>
      </c>
      <c r="AC1589" s="186" t="str">
        <f>AC1586</f>
        <v/>
      </c>
      <c r="AD1589" s="187" t="str">
        <f>AD1586</f>
        <v/>
      </c>
      <c r="AE1589" s="187" t="str">
        <f>AE1586</f>
        <v/>
      </c>
      <c r="AF1589" s="187" t="str">
        <f>AF1586</f>
        <v/>
      </c>
      <c r="AG1589" s="204">
        <f t="shared" si="512"/>
        <v>0</v>
      </c>
      <c r="AI1589" s="140" t="str">
        <f>IF(月報!G1589&lt;&gt;"",月報!G1589,"")</f>
        <v/>
      </c>
      <c r="AJ1589" s="126" t="str">
        <f>IF(月報!W1589&lt;&gt;"",月報!W1589*24,"")</f>
        <v/>
      </c>
      <c r="AK1589" s="126" t="str">
        <f>IF(月報!P1589&lt;&gt;"",月報!P1589,"")</f>
        <v/>
      </c>
      <c r="AL1589" s="126" t="str">
        <f>IF(月報!Q1589&lt;&gt;"",IF(月報!Q1589="平日残","",月報!Q1589),"")</f>
        <v/>
      </c>
      <c r="AM1589" s="126"/>
      <c r="AN1589" s="126" t="str">
        <f t="shared" si="501"/>
        <v/>
      </c>
      <c r="AO1589" s="126" t="str">
        <f>IF($E1589="","",VLOOKUP($E1589,カレンダマスタ!$A$5:$E$381,5,FALSE))</f>
        <v/>
      </c>
      <c r="AQ1589" s="196" t="str">
        <f>IF(G1589="","",IF(VLOOKUP(E1589,カレンダマスタ!$A$5:$D$381,4,FALSE)=0,"",1))</f>
        <v/>
      </c>
      <c r="AR1589" s="136" t="str">
        <f>IF($G1589="","",IF($AD1589="NSTC",INDEX(カレンダマスタ!$I$26:$O$31,MATCH($G1589,カレンダマスタ!$H$26:$H$31,1),MATCH($H1589,カレンダマスタ!$I$25:$O$25,1)),
IF($AD1589="CS本社",INDEX(カレンダマスタ!$I$36:$O$41,MATCH($G1589,カレンダマスタ!$H$36:$H$41,1),MATCH($H1589,カレンダマスタ!$I$35:$O$35,1)),
IF($AD1589="NS本社",INDEX(カレンダマスタ!$I$94:$O$99,MATCH($G1589,カレンダマスタ!$H$95:$H$100,1),MATCH($H1589,カレンダマスタ!$I$93:$O$93,1)),
IF($AD1589="ODC",INDEX(カレンダマスタ!$I$46:$O$51,MATCH($G1589,カレンダマスタ!$H$46:$H$51,1),MATCH($H1589,カレンダマスタ!$I$45:$O$45,1)),
IF($AD1589="NS東京TC",INDEX(カレンダマスタ!$I$56:$O$61,MATCH($G1589,カレンダマスタ!$H$56:$H$61,1),MATCH($H1589,カレンダマスタ!$I$55:$O$55,1)),""))))))</f>
        <v/>
      </c>
      <c r="AS1589" s="126" t="str">
        <f t="shared" si="513"/>
        <v/>
      </c>
      <c r="AU1589" s="137" t="str">
        <f>IF(E1589="","",VLOOKUP($E1589,カレンダマスタ!$A$4:$E$381,4,FALSE))</f>
        <v/>
      </c>
      <c r="AV1589" s="137" t="str">
        <f t="shared" si="503"/>
        <v/>
      </c>
      <c r="AW1589" s="137" t="str">
        <f t="shared" si="504"/>
        <v/>
      </c>
      <c r="AX1589" s="138" t="str">
        <f t="shared" si="505"/>
        <v/>
      </c>
      <c r="AY1589" s="138" t="str">
        <f t="shared" si="506"/>
        <v/>
      </c>
      <c r="AZ1589" s="130" t="str">
        <f>IF(AX1589&amp;AW1589="勤怠未設定","×",IF(AV1589="勤怠修正","×",IF(AC1589="外注","",IF(AA1589="",IF(AY1589&lt;&gt;"","×",""),IF(VLOOKUP(AA1589,カレンダマスタ!$H$66:$I$83,2,FALSE)&lt;&gt;AY1589,"×","OK")))))</f>
        <v/>
      </c>
      <c r="BC1589" s="137" t="str">
        <f>IF(E1589="","",VLOOKUP($E1589,カレンダマスタ!$A$4:$E$381,4,FALSE))</f>
        <v/>
      </c>
      <c r="BD1589" s="126" t="str">
        <f>IF(AC1589="社員","",IF(AG1589=0,"",IF(AD1589="NSTC",IF(COUNTIF(カレンダマスタ!$Q$5:$Q$32,G1589)=1,"OK","×"),
IF(AD1589="NS本社",IF(COUNTIF(カレンダマスタ!$T$5:$T$32,G1589)=1,"OK","×"),IF(COUNTIF(カレンダマスタ!$R$5:$R$32,G1589)=1,"OK","×")))))</f>
        <v/>
      </c>
      <c r="BE1589" s="126" t="str">
        <f>IF(AC1589="社員","",IF(G1589="","",IF(R1589&lt;&gt;"","",IF(AF1589="CS","OK",IF(VLOOKUP(E1589,カレンダマスタ!$A$5:$D$381,4,FALSE)&gt;0,"",IF(OR(G1589*24&gt;10.84,H1589*24&lt;14.5)=TRUE,"×","OK"))))))</f>
        <v/>
      </c>
      <c r="BF1589" s="126" t="str">
        <f t="shared" si="490"/>
        <v/>
      </c>
      <c r="BG1589" s="126" t="str">
        <f t="shared" si="498"/>
        <v/>
      </c>
      <c r="BI1589" s="130" t="str">
        <f t="shared" si="514"/>
        <v/>
      </c>
    </row>
    <row r="1590" spans="2:61">
      <c r="B1590" s="111"/>
      <c r="C1590" s="536"/>
      <c r="D1590" s="128"/>
      <c r="E1590" s="583"/>
      <c r="F1590" s="128"/>
      <c r="G1590" s="588"/>
      <c r="H1590" s="588"/>
      <c r="I1590" s="130"/>
      <c r="J1590" s="139"/>
      <c r="K1590" s="131"/>
      <c r="L1590" s="132"/>
      <c r="M1590" s="132"/>
      <c r="N1590" s="141"/>
      <c r="O1590" s="139"/>
      <c r="P1590" s="139"/>
      <c r="Q1590" s="139"/>
      <c r="R1590" s="133"/>
      <c r="S1590" s="134"/>
      <c r="T1590" s="434" t="str">
        <f t="shared" si="508"/>
        <v/>
      </c>
      <c r="U1590" s="429"/>
      <c r="V1590" s="429" t="str">
        <f t="shared" si="509"/>
        <v/>
      </c>
      <c r="W1590" s="298"/>
      <c r="X1590" s="129" t="str">
        <f t="shared" si="515"/>
        <v/>
      </c>
      <c r="Y1590" s="129" t="str">
        <f t="shared" si="510"/>
        <v/>
      </c>
      <c r="Z1590" s="129" t="str">
        <f t="shared" si="511"/>
        <v/>
      </c>
      <c r="AA1590" s="133" t="str">
        <f t="shared" si="502"/>
        <v/>
      </c>
      <c r="AC1590" s="186" t="str">
        <f>AC1586</f>
        <v/>
      </c>
      <c r="AD1590" s="187" t="str">
        <f>AD1586</f>
        <v/>
      </c>
      <c r="AE1590" s="187" t="str">
        <f>AE1586</f>
        <v/>
      </c>
      <c r="AF1590" s="187" t="str">
        <f>AF1586</f>
        <v/>
      </c>
      <c r="AG1590" s="204">
        <f t="shared" si="512"/>
        <v>0</v>
      </c>
      <c r="AI1590" s="140" t="str">
        <f>IF(月報!G1590&lt;&gt;"",月報!G1590,"")</f>
        <v/>
      </c>
      <c r="AJ1590" s="126" t="str">
        <f>IF(月報!W1590&lt;&gt;"",月報!W1590*24,"")</f>
        <v/>
      </c>
      <c r="AK1590" s="126" t="str">
        <f>IF(月報!P1590&lt;&gt;"",月報!P1590,"")</f>
        <v/>
      </c>
      <c r="AL1590" s="126" t="str">
        <f>IF(月報!Q1590&lt;&gt;"",IF(月報!Q1590="平日残","",月報!Q1590),"")</f>
        <v/>
      </c>
      <c r="AM1590" s="126"/>
      <c r="AN1590" s="126" t="str">
        <f t="shared" si="501"/>
        <v/>
      </c>
      <c r="AO1590" s="126" t="str">
        <f>IF($E1590="","",VLOOKUP($E1590,カレンダマスタ!$A$5:$E$381,5,FALSE))</f>
        <v/>
      </c>
      <c r="AQ1590" s="196" t="str">
        <f>IF(G1590="","",IF(VLOOKUP(E1590,カレンダマスタ!$A$5:$D$381,4,FALSE)=0,"",1))</f>
        <v/>
      </c>
      <c r="AR1590" s="136" t="str">
        <f>IF($G1590="","",IF($AD1590="NSTC",INDEX(カレンダマスタ!$I$26:$O$31,MATCH($G1590,カレンダマスタ!$H$26:$H$31,1),MATCH($H1590,カレンダマスタ!$I$25:$O$25,1)),
IF($AD1590="CS本社",INDEX(カレンダマスタ!$I$36:$O$41,MATCH($G1590,カレンダマスタ!$H$36:$H$41,1),MATCH($H1590,カレンダマスタ!$I$35:$O$35,1)),
IF($AD1590="NS本社",INDEX(カレンダマスタ!$I$94:$O$99,MATCH($G1590,カレンダマスタ!$H$95:$H$100,1),MATCH($H1590,カレンダマスタ!$I$93:$O$93,1)),
IF($AD1590="ODC",INDEX(カレンダマスタ!$I$46:$O$51,MATCH($G1590,カレンダマスタ!$H$46:$H$51,1),MATCH($H1590,カレンダマスタ!$I$45:$O$45,1)),
IF($AD1590="NS東京TC",INDEX(カレンダマスタ!$I$56:$O$61,MATCH($G1590,カレンダマスタ!$H$56:$H$61,1),MATCH($H1590,カレンダマスタ!$I$55:$O$55,1)),""))))))</f>
        <v/>
      </c>
      <c r="AS1590" s="126" t="str">
        <f t="shared" si="513"/>
        <v/>
      </c>
      <c r="AU1590" s="137" t="str">
        <f>IF(E1590="","",VLOOKUP($E1590,カレンダマスタ!$A$4:$E$381,4,FALSE))</f>
        <v/>
      </c>
      <c r="AV1590" s="137" t="str">
        <f t="shared" si="503"/>
        <v/>
      </c>
      <c r="AW1590" s="137" t="str">
        <f t="shared" si="504"/>
        <v/>
      </c>
      <c r="AX1590" s="138" t="str">
        <f t="shared" si="505"/>
        <v/>
      </c>
      <c r="AY1590" s="138" t="str">
        <f t="shared" si="506"/>
        <v/>
      </c>
      <c r="AZ1590" s="130" t="str">
        <f>IF(AX1590&amp;AW1590="勤怠未設定","×",IF(AV1590="勤怠修正","×",IF(AC1590="外注","",IF(AA1590="",IF(AY1590&lt;&gt;"","×",""),IF(VLOOKUP(AA1590,カレンダマスタ!$H$66:$I$83,2,FALSE)&lt;&gt;AY1590,"×","OK")))))</f>
        <v/>
      </c>
      <c r="BC1590" s="137" t="str">
        <f>IF(E1590="","",VLOOKUP($E1590,カレンダマスタ!$A$4:$E$381,4,FALSE))</f>
        <v/>
      </c>
      <c r="BD1590" s="126" t="str">
        <f>IF(AC1590="社員","",IF(AG1590=0,"",IF(AD1590="NSTC",IF(COUNTIF(カレンダマスタ!$Q$5:$Q$32,G1590)=1,"OK","×"),
IF(AD1590="NS本社",IF(COUNTIF(カレンダマスタ!$T$5:$T$32,G1590)=1,"OK","×"),IF(COUNTIF(カレンダマスタ!$R$5:$R$32,G1590)=1,"OK","×")))))</f>
        <v/>
      </c>
      <c r="BE1590" s="126" t="str">
        <f>IF(AC1590="社員","",IF(G1590="","",IF(R1590&lt;&gt;"","",IF(AF1590="CS","OK",IF(VLOOKUP(E1590,カレンダマスタ!$A$5:$D$381,4,FALSE)&gt;0,"",IF(OR(G1590*24&gt;10.84,H1590*24&lt;14.5)=TRUE,"×","OK"))))))</f>
        <v/>
      </c>
      <c r="BF1590" s="126" t="str">
        <f t="shared" si="490"/>
        <v/>
      </c>
      <c r="BG1590" s="126" t="str">
        <f t="shared" si="498"/>
        <v/>
      </c>
      <c r="BI1590" s="130" t="str">
        <f t="shared" si="514"/>
        <v/>
      </c>
    </row>
    <row r="1591" spans="2:61">
      <c r="B1591" s="111"/>
      <c r="C1591" s="536"/>
      <c r="D1591" s="128"/>
      <c r="E1591" s="583"/>
      <c r="F1591" s="128"/>
      <c r="G1591" s="588"/>
      <c r="H1591" s="588"/>
      <c r="I1591" s="130"/>
      <c r="J1591" s="139"/>
      <c r="K1591" s="131"/>
      <c r="L1591" s="132"/>
      <c r="M1591" s="132"/>
      <c r="N1591" s="141"/>
      <c r="O1591" s="139"/>
      <c r="P1591" s="139"/>
      <c r="Q1591" s="139"/>
      <c r="R1591" s="133"/>
      <c r="S1591" s="134"/>
      <c r="T1591" s="434" t="str">
        <f t="shared" si="508"/>
        <v/>
      </c>
      <c r="U1591" s="429"/>
      <c r="V1591" s="429" t="str">
        <f t="shared" si="509"/>
        <v/>
      </c>
      <c r="W1591" s="298"/>
      <c r="X1591" s="129" t="str">
        <f t="shared" si="515"/>
        <v/>
      </c>
      <c r="Y1591" s="129" t="str">
        <f t="shared" si="510"/>
        <v/>
      </c>
      <c r="Z1591" s="129" t="str">
        <f t="shared" si="511"/>
        <v/>
      </c>
      <c r="AA1591" s="133" t="str">
        <f t="shared" si="502"/>
        <v/>
      </c>
      <c r="AC1591" s="186" t="str">
        <f>AC1586</f>
        <v/>
      </c>
      <c r="AD1591" s="187" t="str">
        <f>AD1586</f>
        <v/>
      </c>
      <c r="AE1591" s="187" t="str">
        <f>AE1586</f>
        <v/>
      </c>
      <c r="AF1591" s="187" t="str">
        <f>AF1586</f>
        <v/>
      </c>
      <c r="AG1591" s="204">
        <f t="shared" si="512"/>
        <v>0</v>
      </c>
      <c r="AI1591" s="135" t="str">
        <f>IF(月報!G1591&lt;&gt;"",月報!G1591,"")</f>
        <v/>
      </c>
      <c r="AJ1591" s="126" t="str">
        <f>IF(月報!W1591&lt;&gt;"",月報!W1591*24,"")</f>
        <v/>
      </c>
      <c r="AK1591" s="126" t="str">
        <f>IF(月報!P1591&lt;&gt;"",月報!P1591,"")</f>
        <v/>
      </c>
      <c r="AL1591" s="126" t="str">
        <f>IF(月報!Q1591&lt;&gt;"",IF(月報!Q1591="平日残","",月報!Q1591),"")</f>
        <v/>
      </c>
      <c r="AM1591" s="126"/>
      <c r="AN1591" s="126" t="str">
        <f t="shared" si="501"/>
        <v/>
      </c>
      <c r="AO1591" s="126" t="str">
        <f>IF($E1591="","",VLOOKUP($E1591,カレンダマスタ!$A$5:$E$381,5,FALSE))</f>
        <v/>
      </c>
      <c r="AQ1591" s="196" t="str">
        <f>IF(G1591="","",IF(VLOOKUP(E1591,カレンダマスタ!$A$5:$D$381,4,FALSE)=0,"",1))</f>
        <v/>
      </c>
      <c r="AR1591" s="136" t="str">
        <f>IF($G1591="","",IF($AD1591="NSTC",INDEX(カレンダマスタ!$I$26:$O$31,MATCH($G1591,カレンダマスタ!$H$26:$H$31,1),MATCH($H1591,カレンダマスタ!$I$25:$O$25,1)),
IF($AD1591="CS本社",INDEX(カレンダマスタ!$I$36:$O$41,MATCH($G1591,カレンダマスタ!$H$36:$H$41,1),MATCH($H1591,カレンダマスタ!$I$35:$O$35,1)),
IF($AD1591="NS本社",INDEX(カレンダマスタ!$I$94:$O$99,MATCH($G1591,カレンダマスタ!$H$95:$H$100,1),MATCH($H1591,カレンダマスタ!$I$93:$O$93,1)),
IF($AD1591="ODC",INDEX(カレンダマスタ!$I$46:$O$51,MATCH($G1591,カレンダマスタ!$H$46:$H$51,1),MATCH($H1591,カレンダマスタ!$I$45:$O$45,1)),
IF($AD1591="NS東京TC",INDEX(カレンダマスタ!$I$56:$O$61,MATCH($G1591,カレンダマスタ!$H$56:$H$61,1),MATCH($H1591,カレンダマスタ!$I$55:$O$55,1)),""))))))</f>
        <v/>
      </c>
      <c r="AS1591" s="126" t="str">
        <f t="shared" si="513"/>
        <v/>
      </c>
      <c r="AU1591" s="137" t="str">
        <f>IF(E1591="","",VLOOKUP($E1591,カレンダマスタ!$A$4:$E$381,4,FALSE))</f>
        <v/>
      </c>
      <c r="AV1591" s="137" t="str">
        <f t="shared" si="503"/>
        <v/>
      </c>
      <c r="AW1591" s="137" t="str">
        <f t="shared" si="504"/>
        <v/>
      </c>
      <c r="AX1591" s="138" t="str">
        <f t="shared" si="505"/>
        <v/>
      </c>
      <c r="AY1591" s="138" t="str">
        <f t="shared" si="506"/>
        <v/>
      </c>
      <c r="AZ1591" s="130" t="str">
        <f>IF(AX1591&amp;AW1591="勤怠未設定","×",IF(AV1591="勤怠修正","×",IF(AC1591="外注","",IF(AA1591="",IF(AY1591&lt;&gt;"","×",""),IF(VLOOKUP(AA1591,カレンダマスタ!$H$66:$I$83,2,FALSE)&lt;&gt;AY1591,"×","OK")))))</f>
        <v/>
      </c>
      <c r="BC1591" s="137" t="str">
        <f>IF(E1591="","",VLOOKUP($E1591,カレンダマスタ!$A$4:$E$381,4,FALSE))</f>
        <v/>
      </c>
      <c r="BD1591" s="126" t="str">
        <f>IF(AC1591="社員","",IF(AG1591=0,"",IF(AD1591="NSTC",IF(COUNTIF(カレンダマスタ!$Q$5:$Q$32,G1591)=1,"OK","×"),
IF(AD1591="NS本社",IF(COUNTIF(カレンダマスタ!$T$5:$T$32,G1591)=1,"OK","×"),IF(COUNTIF(カレンダマスタ!$R$5:$R$32,G1591)=1,"OK","×")))))</f>
        <v/>
      </c>
      <c r="BE1591" s="126" t="str">
        <f>IF(AC1591="社員","",IF(G1591="","",IF(R1591&lt;&gt;"","",IF(AF1591="CS","OK",IF(VLOOKUP(E1591,カレンダマスタ!$A$5:$D$381,4,FALSE)&gt;0,"",IF(OR(G1591*24&gt;10.84,H1591*24&lt;14.5)=TRUE,"×","OK"))))))</f>
        <v/>
      </c>
      <c r="BF1591" s="126" t="str">
        <f t="shared" si="490"/>
        <v/>
      </c>
      <c r="BG1591" s="126" t="str">
        <f t="shared" si="498"/>
        <v/>
      </c>
      <c r="BI1591" s="130" t="str">
        <f t="shared" si="514"/>
        <v/>
      </c>
    </row>
    <row r="1592" spans="2:61">
      <c r="B1592" s="111"/>
      <c r="C1592" s="537"/>
      <c r="D1592" s="142"/>
      <c r="E1592" s="584"/>
      <c r="F1592" s="142"/>
      <c r="G1592" s="589"/>
      <c r="H1592" s="589"/>
      <c r="I1592" s="144"/>
      <c r="J1592" s="148"/>
      <c r="K1592" s="145"/>
      <c r="L1592" s="146"/>
      <c r="M1592" s="146"/>
      <c r="N1592" s="147"/>
      <c r="O1592" s="148"/>
      <c r="P1592" s="148"/>
      <c r="Q1592" s="148"/>
      <c r="R1592" s="149"/>
      <c r="S1592" s="156"/>
      <c r="T1592" s="435" t="str">
        <f t="shared" si="508"/>
        <v/>
      </c>
      <c r="U1592" s="430"/>
      <c r="V1592" s="430" t="str">
        <f t="shared" si="509"/>
        <v/>
      </c>
      <c r="W1592" s="298"/>
      <c r="X1592" s="143" t="str">
        <f t="shared" si="515"/>
        <v/>
      </c>
      <c r="Y1592" s="143" t="str">
        <f t="shared" si="510"/>
        <v/>
      </c>
      <c r="Z1592" s="143" t="str">
        <f t="shared" si="511"/>
        <v/>
      </c>
      <c r="AA1592" s="149" t="str">
        <f t="shared" si="502"/>
        <v/>
      </c>
      <c r="AC1592" s="188" t="str">
        <f>AC1586</f>
        <v/>
      </c>
      <c r="AD1592" s="189" t="str">
        <f>AD1586</f>
        <v/>
      </c>
      <c r="AE1592" s="189" t="str">
        <f>AE1586</f>
        <v/>
      </c>
      <c r="AF1592" s="189" t="str">
        <f>AF1586</f>
        <v/>
      </c>
      <c r="AG1592" s="205">
        <f t="shared" si="512"/>
        <v>0</v>
      </c>
      <c r="AI1592" s="150" t="str">
        <f>IF(月報!G1592&lt;&gt;"",月報!G1592,"")</f>
        <v/>
      </c>
      <c r="AJ1592" s="151" t="str">
        <f>IF(月報!W1592&lt;&gt;"",月報!W1592*24,"")</f>
        <v/>
      </c>
      <c r="AK1592" s="151" t="str">
        <f>IF(月報!P1592&lt;&gt;"",月報!P1592,"")</f>
        <v/>
      </c>
      <c r="AL1592" s="151" t="str">
        <f>IF(月報!Q1592&lt;&gt;"",IF(月報!Q1592="平日残","",月報!Q1592),"")</f>
        <v/>
      </c>
      <c r="AM1592" s="151"/>
      <c r="AN1592" s="151" t="str">
        <f t="shared" si="501"/>
        <v/>
      </c>
      <c r="AO1592" s="151" t="str">
        <f>IF($E1592="","",VLOOKUP($E1592,カレンダマスタ!$A$5:$E$381,5,FALSE))</f>
        <v/>
      </c>
      <c r="AQ1592" s="197" t="str">
        <f>IF(G1592="","",IF(VLOOKUP(E1592,カレンダマスタ!$A$5:$D$381,4,FALSE)=0,"",1))</f>
        <v/>
      </c>
      <c r="AR1592" s="152" t="str">
        <f>IF($G1592="","",IF($AD1592="NSTC",INDEX(カレンダマスタ!$I$26:$O$31,MATCH($G1592,カレンダマスタ!$H$26:$H$31,1),MATCH($H1592,カレンダマスタ!$I$25:$O$25,1)),
IF($AD1592="CS本社",INDEX(カレンダマスタ!$I$36:$O$41,MATCH($G1592,カレンダマスタ!$H$36:$H$41,1),MATCH($H1592,カレンダマスタ!$I$35:$O$35,1)),
IF($AD1592="NS本社",INDEX(カレンダマスタ!$I$94:$O$99,MATCH($G1592,カレンダマスタ!$H$95:$H$100,1),MATCH($H1592,カレンダマスタ!$I$93:$O$93,1)),
IF($AD1592="ODC",INDEX(カレンダマスタ!$I$46:$O$51,MATCH($G1592,カレンダマスタ!$H$46:$H$51,1),MATCH($H1592,カレンダマスタ!$I$45:$O$45,1)),
IF($AD1592="NS東京TC",INDEX(カレンダマスタ!$I$56:$O$61,MATCH($G1592,カレンダマスタ!$H$56:$H$61,1),MATCH($H1592,カレンダマスタ!$I$55:$O$55,1)),""))))))</f>
        <v/>
      </c>
      <c r="AS1592" s="151" t="str">
        <f t="shared" si="513"/>
        <v/>
      </c>
      <c r="AU1592" s="153" t="str">
        <f>IF(E1592="","",VLOOKUP($E1592,カレンダマスタ!$A$4:$E$381,4,FALSE))</f>
        <v/>
      </c>
      <c r="AV1592" s="153" t="str">
        <f t="shared" si="503"/>
        <v/>
      </c>
      <c r="AW1592" s="153" t="str">
        <f t="shared" si="504"/>
        <v/>
      </c>
      <c r="AX1592" s="154" t="str">
        <f t="shared" si="505"/>
        <v/>
      </c>
      <c r="AY1592" s="154" t="str">
        <f t="shared" si="506"/>
        <v/>
      </c>
      <c r="AZ1592" s="144" t="str">
        <f>IF(AX1592&amp;AW1592="勤怠未設定","×",IF(AV1592="勤怠修正","×",IF(AC1592="外注","",IF(AA1592="",IF(AY1592&lt;&gt;"","×",""),IF(VLOOKUP(AA1592,カレンダマスタ!$H$66:$I$83,2,FALSE)&lt;&gt;AY1592,"×","OK")))))</f>
        <v/>
      </c>
      <c r="BC1592" s="153" t="str">
        <f>IF(E1592="","",VLOOKUP($E1592,カレンダマスタ!$A$4:$E$381,4,FALSE))</f>
        <v/>
      </c>
      <c r="BD1592" s="151" t="str">
        <f>IF(AC1592="社員","",IF(AG1592=0,"",IF(AD1592="NSTC",IF(COUNTIF(カレンダマスタ!$Q$5:$Q$32,G1592)=1,"OK","×"),
IF(AD1592="NS本社",IF(COUNTIF(カレンダマスタ!$T$5:$T$32,G1592)=1,"OK","×"),IF(COUNTIF(カレンダマスタ!$R$5:$R$32,G1592)=1,"OK","×")))))</f>
        <v/>
      </c>
      <c r="BE1592" s="151" t="str">
        <f>IF(AC1592="社員","",IF(G1592="","",IF(R1592&lt;&gt;"","",IF(AF1592="CS","OK",IF(VLOOKUP(E1592,カレンダマスタ!$A$5:$D$381,4,FALSE)&gt;0,"",IF(OR(G1592*24&gt;10.84,H1592*24&lt;14.5)=TRUE,"×","OK"))))))</f>
        <v/>
      </c>
      <c r="BF1592" s="151" t="str">
        <f t="shared" ref="BF1592:BF1655" si="516">IF(AC1592="外注",AN1592,IF(G1592="",IF(AJ1592="","","週報未入力"),IF(AJ1592="","TW未入力","")))</f>
        <v/>
      </c>
      <c r="BG1592" s="151" t="str">
        <f t="shared" si="498"/>
        <v/>
      </c>
      <c r="BI1592" s="144" t="str">
        <f t="shared" si="514"/>
        <v/>
      </c>
    </row>
    <row r="1593" spans="2:61">
      <c r="B1593" s="111"/>
      <c r="C1593" s="535"/>
      <c r="D1593" s="112"/>
      <c r="E1593" s="582"/>
      <c r="F1593" s="112"/>
      <c r="G1593" s="587"/>
      <c r="H1593" s="587"/>
      <c r="I1593" s="114"/>
      <c r="J1593" s="118"/>
      <c r="K1593" s="115"/>
      <c r="L1593" s="116"/>
      <c r="M1593" s="116"/>
      <c r="N1593" s="117"/>
      <c r="O1593" s="118"/>
      <c r="P1593" s="118"/>
      <c r="Q1593" s="118"/>
      <c r="R1593" s="119"/>
      <c r="S1593" s="120"/>
      <c r="T1593" s="433" t="str">
        <f t="shared" si="508"/>
        <v/>
      </c>
      <c r="U1593" s="431">
        <f>SUM(T1593:T1599)</f>
        <v>0</v>
      </c>
      <c r="V1593" s="431" t="str">
        <f t="shared" si="509"/>
        <v/>
      </c>
      <c r="W1593" s="298"/>
      <c r="X1593" s="113" t="str">
        <f t="shared" si="515"/>
        <v/>
      </c>
      <c r="Y1593" s="113" t="str">
        <f t="shared" si="510"/>
        <v/>
      </c>
      <c r="Z1593" s="113" t="str">
        <f t="shared" si="511"/>
        <v/>
      </c>
      <c r="AA1593" s="119" t="str">
        <f t="shared" si="502"/>
        <v/>
      </c>
      <c r="AC1593" s="190" t="str">
        <f>AC1586</f>
        <v/>
      </c>
      <c r="AD1593" s="191" t="str">
        <f>AD1586</f>
        <v/>
      </c>
      <c r="AE1593" s="191" t="str">
        <f>AE1586</f>
        <v/>
      </c>
      <c r="AF1593" s="191" t="str">
        <f>AF1586</f>
        <v/>
      </c>
      <c r="AG1593" s="206">
        <f t="shared" si="512"/>
        <v>0</v>
      </c>
      <c r="AI1593" s="155" t="str">
        <f>IF(月報!G1593&lt;&gt;"",月報!G1593,"")</f>
        <v/>
      </c>
      <c r="AJ1593" s="122" t="str">
        <f>IF(月報!W1593&lt;&gt;"",月報!W1593*24,"")</f>
        <v/>
      </c>
      <c r="AK1593" s="122" t="str">
        <f>IF(月報!P1593&lt;&gt;"",月報!P1593,"")</f>
        <v/>
      </c>
      <c r="AL1593" s="122" t="str">
        <f>IF(月報!Q1593&lt;&gt;"",IF(月報!Q1593="平日残","",月報!Q1593),"")</f>
        <v/>
      </c>
      <c r="AM1593" s="122"/>
      <c r="AN1593" s="122" t="str">
        <f t="shared" si="501"/>
        <v/>
      </c>
      <c r="AO1593" s="122" t="str">
        <f>IF($E1593="","",VLOOKUP($E1593,カレンダマスタ!$A$5:$E$381,5,FALSE))</f>
        <v/>
      </c>
      <c r="AQ1593" s="195" t="str">
        <f>IF(G1593="","",IF(VLOOKUP(E1593,カレンダマスタ!$A$5:$D$381,4,FALSE)=0,"",1))</f>
        <v/>
      </c>
      <c r="AR1593" s="123" t="str">
        <f>IF($G1593="","",IF($AD1593="NSTC",INDEX(カレンダマスタ!$I$26:$O$31,MATCH($G1593,カレンダマスタ!$H$26:$H$31,1),MATCH($H1593,カレンダマスタ!$I$25:$O$25,1)),
IF($AD1593="CS本社",INDEX(カレンダマスタ!$I$36:$O$41,MATCH($G1593,カレンダマスタ!$H$36:$H$41,1),MATCH($H1593,カレンダマスタ!$I$35:$O$35,1)),
IF($AD1593="NS本社",INDEX(カレンダマスタ!$I$94:$O$99,MATCH($G1593,カレンダマスタ!$H$95:$H$100,1),MATCH($H1593,カレンダマスタ!$I$93:$O$93,1)),
IF($AD1593="ODC",INDEX(カレンダマスタ!$I$46:$O$51,MATCH($G1593,カレンダマスタ!$H$46:$H$51,1),MATCH($H1593,カレンダマスタ!$I$45:$O$45,1)),
IF($AD1593="NS東京TC",INDEX(カレンダマスタ!$I$56:$O$61,MATCH($G1593,カレンダマスタ!$H$56:$H$61,1),MATCH($H1593,カレンダマスタ!$I$55:$O$55,1)),""))))))</f>
        <v/>
      </c>
      <c r="AS1593" s="122" t="str">
        <f t="shared" si="513"/>
        <v/>
      </c>
      <c r="AU1593" s="124" t="str">
        <f>IF(E1593="","",VLOOKUP($E1593,カレンダマスタ!$A$4:$E$381,4,FALSE))</f>
        <v/>
      </c>
      <c r="AV1593" s="124" t="str">
        <f t="shared" si="503"/>
        <v/>
      </c>
      <c r="AW1593" s="124" t="str">
        <f t="shared" si="504"/>
        <v/>
      </c>
      <c r="AX1593" s="125" t="str">
        <f t="shared" si="505"/>
        <v/>
      </c>
      <c r="AY1593" s="125" t="str">
        <f t="shared" si="506"/>
        <v/>
      </c>
      <c r="AZ1593" s="114" t="str">
        <f>IF(AX1593&amp;AW1593="勤怠未設定","×",IF(AV1593="勤怠修正","×",IF(AC1593="外注","",IF(AA1593="",IF(AY1593&lt;&gt;"","×",""),IF(VLOOKUP(AA1593,カレンダマスタ!$H$66:$I$83,2,FALSE)&lt;&gt;AY1593,"×","OK")))))</f>
        <v/>
      </c>
      <c r="BC1593" s="124" t="str">
        <f>IF(E1593="","",VLOOKUP($E1593,カレンダマスタ!$A$4:$E$381,4,FALSE))</f>
        <v/>
      </c>
      <c r="BD1593" s="122" t="str">
        <f>IF(AC1593="社員","",IF(AG1593=0,"",IF(AD1593="NSTC",IF(COUNTIF(カレンダマスタ!$Q$5:$Q$32,G1593)=1,"OK","×"),
IF(AD1593="NS本社",IF(COUNTIF(カレンダマスタ!$T$5:$T$32,G1593)=1,"OK","×"),IF(COUNTIF(カレンダマスタ!$R$5:$R$32,G1593)=1,"OK","×")))))</f>
        <v/>
      </c>
      <c r="BE1593" s="122" t="str">
        <f>IF(AC1593="社員","",IF(G1593="","",IF(R1593&lt;&gt;"","",IF(AF1593="CS","OK",IF(VLOOKUP(E1593,カレンダマスタ!$A$5:$D$381,4,FALSE)&gt;0,"",IF(OR(G1593*24&gt;10.84,H1593*24&lt;14.5)=TRUE,"×","OK"))))))</f>
        <v/>
      </c>
      <c r="BF1593" s="122" t="str">
        <f t="shared" si="516"/>
        <v/>
      </c>
      <c r="BG1593" s="122" t="str">
        <f t="shared" si="498"/>
        <v/>
      </c>
      <c r="BI1593" s="114" t="str">
        <f t="shared" si="514"/>
        <v/>
      </c>
    </row>
    <row r="1594" spans="2:61">
      <c r="B1594" s="111"/>
      <c r="C1594" s="536"/>
      <c r="D1594" s="128"/>
      <c r="E1594" s="583"/>
      <c r="F1594" s="128"/>
      <c r="G1594" s="588"/>
      <c r="H1594" s="588"/>
      <c r="I1594" s="130"/>
      <c r="J1594" s="139"/>
      <c r="K1594" s="131"/>
      <c r="L1594" s="132"/>
      <c r="M1594" s="132"/>
      <c r="N1594" s="141"/>
      <c r="O1594" s="139"/>
      <c r="P1594" s="139"/>
      <c r="Q1594" s="139"/>
      <c r="R1594" s="133"/>
      <c r="S1594" s="134"/>
      <c r="T1594" s="434" t="str">
        <f t="shared" si="508"/>
        <v/>
      </c>
      <c r="U1594" s="429"/>
      <c r="V1594" s="429" t="str">
        <f t="shared" si="509"/>
        <v/>
      </c>
      <c r="W1594" s="298"/>
      <c r="X1594" s="129" t="str">
        <f t="shared" si="515"/>
        <v/>
      </c>
      <c r="Y1594" s="129" t="str">
        <f t="shared" si="510"/>
        <v/>
      </c>
      <c r="Z1594" s="129" t="str">
        <f t="shared" si="511"/>
        <v/>
      </c>
      <c r="AA1594" s="133" t="str">
        <f t="shared" si="502"/>
        <v/>
      </c>
      <c r="AC1594" s="186" t="str">
        <f>AC1586</f>
        <v/>
      </c>
      <c r="AD1594" s="187" t="str">
        <f>AD1586</f>
        <v/>
      </c>
      <c r="AE1594" s="187" t="str">
        <f>AE1586</f>
        <v/>
      </c>
      <c r="AF1594" s="187" t="str">
        <f>AF1586</f>
        <v/>
      </c>
      <c r="AG1594" s="204">
        <f t="shared" si="512"/>
        <v>0</v>
      </c>
      <c r="AI1594" s="135" t="str">
        <f>IF(月報!G1594&lt;&gt;"",月報!G1594,"")</f>
        <v/>
      </c>
      <c r="AJ1594" s="126" t="str">
        <f>IF(月報!W1594&lt;&gt;"",月報!W1594*24,"")</f>
        <v/>
      </c>
      <c r="AK1594" s="126" t="str">
        <f>IF(月報!P1594&lt;&gt;"",月報!P1594,"")</f>
        <v/>
      </c>
      <c r="AL1594" s="126" t="str">
        <f>IF(月報!Q1594&lt;&gt;"",IF(月報!Q1594="平日残","",月報!Q1594),"")</f>
        <v/>
      </c>
      <c r="AM1594" s="126"/>
      <c r="AN1594" s="126" t="str">
        <f t="shared" si="501"/>
        <v/>
      </c>
      <c r="AO1594" s="126" t="str">
        <f>IF($E1594="","",VLOOKUP($E1594,カレンダマスタ!$A$5:$E$381,5,FALSE))</f>
        <v/>
      </c>
      <c r="AQ1594" s="196" t="str">
        <f>IF(G1594="","",IF(VLOOKUP(E1594,カレンダマスタ!$A$5:$D$381,4,FALSE)=0,"",1))</f>
        <v/>
      </c>
      <c r="AR1594" s="136" t="str">
        <f>IF($G1594="","",IF($AD1594="NSTC",INDEX(カレンダマスタ!$I$26:$O$31,MATCH($G1594,カレンダマスタ!$H$26:$H$31,1),MATCH($H1594,カレンダマスタ!$I$25:$O$25,1)),
IF($AD1594="CS本社",INDEX(カレンダマスタ!$I$36:$O$41,MATCH($G1594,カレンダマスタ!$H$36:$H$41,1),MATCH($H1594,カレンダマスタ!$I$35:$O$35,1)),
IF($AD1594="NS本社",INDEX(カレンダマスタ!$I$94:$O$99,MATCH($G1594,カレンダマスタ!$H$95:$H$100,1),MATCH($H1594,カレンダマスタ!$I$93:$O$93,1)),
IF($AD1594="ODC",INDEX(カレンダマスタ!$I$46:$O$51,MATCH($G1594,カレンダマスタ!$H$46:$H$51,1),MATCH($H1594,カレンダマスタ!$I$45:$O$45,1)),
IF($AD1594="NS東京TC",INDEX(カレンダマスタ!$I$56:$O$61,MATCH($G1594,カレンダマスタ!$H$56:$H$61,1),MATCH($H1594,カレンダマスタ!$I$55:$O$55,1)),""))))))</f>
        <v/>
      </c>
      <c r="AS1594" s="126" t="str">
        <f t="shared" si="513"/>
        <v/>
      </c>
      <c r="AU1594" s="137" t="str">
        <f>IF(E1594="","",VLOOKUP($E1594,カレンダマスタ!$A$4:$E$381,4,FALSE))</f>
        <v/>
      </c>
      <c r="AV1594" s="137" t="str">
        <f t="shared" si="503"/>
        <v/>
      </c>
      <c r="AW1594" s="137" t="str">
        <f t="shared" si="504"/>
        <v/>
      </c>
      <c r="AX1594" s="138" t="str">
        <f t="shared" si="505"/>
        <v/>
      </c>
      <c r="AY1594" s="138" t="str">
        <f t="shared" si="506"/>
        <v/>
      </c>
      <c r="AZ1594" s="130" t="str">
        <f>IF(AX1594&amp;AW1594="勤怠未設定","×",IF(AV1594="勤怠修正","×",IF(AC1594="外注","",IF(AA1594="",IF(AY1594&lt;&gt;"","×",""),IF(VLOOKUP(AA1594,カレンダマスタ!$H$66:$I$83,2,FALSE)&lt;&gt;AY1594,"×","OK")))))</f>
        <v/>
      </c>
      <c r="BC1594" s="137" t="str">
        <f>IF(E1594="","",VLOOKUP($E1594,カレンダマスタ!$A$4:$E$381,4,FALSE))</f>
        <v/>
      </c>
      <c r="BD1594" s="126" t="str">
        <f>IF(AC1594="社員","",IF(AG1594=0,"",IF(AD1594="NSTC",IF(COUNTIF(カレンダマスタ!$Q$5:$Q$32,G1594)=1,"OK","×"),
IF(AD1594="NS本社",IF(COUNTIF(カレンダマスタ!$T$5:$T$32,G1594)=1,"OK","×"),IF(COUNTIF(カレンダマスタ!$R$5:$R$32,G1594)=1,"OK","×")))))</f>
        <v/>
      </c>
      <c r="BE1594" s="126" t="str">
        <f>IF(AC1594="社員","",IF(G1594="","",IF(R1594&lt;&gt;"","",IF(AF1594="CS","OK",IF(VLOOKUP(E1594,カレンダマスタ!$A$5:$D$381,4,FALSE)&gt;0,"",IF(OR(G1594*24&gt;10.84,H1594*24&lt;14.5)=TRUE,"×","OK"))))))</f>
        <v/>
      </c>
      <c r="BF1594" s="126" t="str">
        <f t="shared" si="516"/>
        <v/>
      </c>
      <c r="BG1594" s="126" t="str">
        <f t="shared" si="498"/>
        <v/>
      </c>
      <c r="BI1594" s="130" t="str">
        <f t="shared" si="514"/>
        <v/>
      </c>
    </row>
    <row r="1595" spans="2:61">
      <c r="B1595" s="111"/>
      <c r="C1595" s="536"/>
      <c r="D1595" s="128"/>
      <c r="E1595" s="583"/>
      <c r="F1595" s="128"/>
      <c r="G1595" s="588"/>
      <c r="H1595" s="588"/>
      <c r="I1595" s="130"/>
      <c r="J1595" s="139"/>
      <c r="K1595" s="131"/>
      <c r="L1595" s="132"/>
      <c r="M1595" s="132"/>
      <c r="N1595" s="141"/>
      <c r="O1595" s="139"/>
      <c r="P1595" s="139"/>
      <c r="Q1595" s="139"/>
      <c r="R1595" s="133"/>
      <c r="S1595" s="134"/>
      <c r="T1595" s="434" t="str">
        <f t="shared" si="508"/>
        <v/>
      </c>
      <c r="U1595" s="429"/>
      <c r="V1595" s="429" t="str">
        <f t="shared" si="509"/>
        <v/>
      </c>
      <c r="W1595" s="298"/>
      <c r="X1595" s="129" t="str">
        <f t="shared" si="515"/>
        <v/>
      </c>
      <c r="Y1595" s="129" t="str">
        <f t="shared" si="510"/>
        <v/>
      </c>
      <c r="Z1595" s="129" t="str">
        <f t="shared" si="511"/>
        <v/>
      </c>
      <c r="AA1595" s="133" t="str">
        <f t="shared" si="502"/>
        <v/>
      </c>
      <c r="AC1595" s="186" t="str">
        <f>AC1586</f>
        <v/>
      </c>
      <c r="AD1595" s="187" t="str">
        <f>AD1586</f>
        <v/>
      </c>
      <c r="AE1595" s="187" t="str">
        <f>AE1586</f>
        <v/>
      </c>
      <c r="AF1595" s="187" t="str">
        <f>AF1586</f>
        <v/>
      </c>
      <c r="AG1595" s="204">
        <f t="shared" si="512"/>
        <v>0</v>
      </c>
      <c r="AI1595" s="135" t="str">
        <f>IF(月報!G1595&lt;&gt;"",月報!G1595,"")</f>
        <v/>
      </c>
      <c r="AJ1595" s="126" t="str">
        <f>IF(月報!W1595&lt;&gt;"",月報!W1595*24,"")</f>
        <v/>
      </c>
      <c r="AK1595" s="126" t="str">
        <f>IF(月報!P1595&lt;&gt;"",月報!P1595,"")</f>
        <v/>
      </c>
      <c r="AL1595" s="126" t="str">
        <f>IF(月報!Q1595&lt;&gt;"",IF(月報!Q1595="平日残","",月報!Q1595),"")</f>
        <v/>
      </c>
      <c r="AM1595" s="126"/>
      <c r="AN1595" s="126" t="str">
        <f t="shared" si="501"/>
        <v/>
      </c>
      <c r="AO1595" s="126" t="str">
        <f>IF($E1595="","",VLOOKUP($E1595,カレンダマスタ!$A$5:$E$381,5,FALSE))</f>
        <v/>
      </c>
      <c r="AQ1595" s="196" t="str">
        <f>IF(G1595="","",IF(VLOOKUP(E1595,カレンダマスタ!$A$5:$D$381,4,FALSE)=0,"",1))</f>
        <v/>
      </c>
      <c r="AR1595" s="136" t="str">
        <f>IF($G1595="","",IF($AD1595="NSTC",INDEX(カレンダマスタ!$I$26:$O$31,MATCH($G1595,カレンダマスタ!$H$26:$H$31,1),MATCH($H1595,カレンダマスタ!$I$25:$O$25,1)),
IF($AD1595="CS本社",INDEX(カレンダマスタ!$I$36:$O$41,MATCH($G1595,カレンダマスタ!$H$36:$H$41,1),MATCH($H1595,カレンダマスタ!$I$35:$O$35,1)),
IF($AD1595="NS本社",INDEX(カレンダマスタ!$I$94:$O$99,MATCH($G1595,カレンダマスタ!$H$95:$H$100,1),MATCH($H1595,カレンダマスタ!$I$93:$O$93,1)),
IF($AD1595="ODC",INDEX(カレンダマスタ!$I$46:$O$51,MATCH($G1595,カレンダマスタ!$H$46:$H$51,1),MATCH($H1595,カレンダマスタ!$I$45:$O$45,1)),
IF($AD1595="NS東京TC",INDEX(カレンダマスタ!$I$56:$O$61,MATCH($G1595,カレンダマスタ!$H$56:$H$61,1),MATCH($H1595,カレンダマスタ!$I$55:$O$55,1)),""))))))</f>
        <v/>
      </c>
      <c r="AS1595" s="126" t="str">
        <f t="shared" si="513"/>
        <v/>
      </c>
      <c r="AU1595" s="137" t="str">
        <f>IF(E1595="","",VLOOKUP($E1595,カレンダマスタ!$A$4:$E$381,4,FALSE))</f>
        <v/>
      </c>
      <c r="AV1595" s="137" t="str">
        <f t="shared" si="503"/>
        <v/>
      </c>
      <c r="AW1595" s="137" t="str">
        <f t="shared" si="504"/>
        <v/>
      </c>
      <c r="AX1595" s="138" t="str">
        <f t="shared" si="505"/>
        <v/>
      </c>
      <c r="AY1595" s="138" t="str">
        <f t="shared" si="506"/>
        <v/>
      </c>
      <c r="AZ1595" s="130" t="str">
        <f>IF(AX1595&amp;AW1595="勤怠未設定","×",IF(AV1595="勤怠修正","×",IF(AC1595="外注","",IF(AA1595="",IF(AY1595&lt;&gt;"","×",""),IF(VLOOKUP(AA1595,カレンダマスタ!$H$66:$I$83,2,FALSE)&lt;&gt;AY1595,"×","OK")))))</f>
        <v/>
      </c>
      <c r="BC1595" s="137" t="str">
        <f>IF(E1595="","",VLOOKUP($E1595,カレンダマスタ!$A$4:$E$381,4,FALSE))</f>
        <v/>
      </c>
      <c r="BD1595" s="126" t="str">
        <f>IF(AC1595="社員","",IF(AG1595=0,"",IF(AD1595="NSTC",IF(COUNTIF(カレンダマスタ!$Q$5:$Q$32,G1595)=1,"OK","×"),
IF(AD1595="NS本社",IF(COUNTIF(カレンダマスタ!$T$5:$T$32,G1595)=1,"OK","×"),IF(COUNTIF(カレンダマスタ!$R$5:$R$32,G1595)=1,"OK","×")))))</f>
        <v/>
      </c>
      <c r="BE1595" s="126" t="str">
        <f>IF(AC1595="社員","",IF(G1595="","",IF(R1595&lt;&gt;"","",IF(AF1595="CS","OK",IF(VLOOKUP(E1595,カレンダマスタ!$A$5:$D$381,4,FALSE)&gt;0,"",IF(OR(G1595*24&gt;10.84,H1595*24&lt;14.5)=TRUE,"×","OK"))))))</f>
        <v/>
      </c>
      <c r="BF1595" s="126" t="str">
        <f t="shared" si="516"/>
        <v/>
      </c>
      <c r="BG1595" s="126" t="str">
        <f t="shared" si="498"/>
        <v/>
      </c>
      <c r="BI1595" s="130" t="str">
        <f t="shared" si="514"/>
        <v/>
      </c>
    </row>
    <row r="1596" spans="2:61">
      <c r="B1596" s="111"/>
      <c r="C1596" s="536"/>
      <c r="D1596" s="128"/>
      <c r="E1596" s="583"/>
      <c r="F1596" s="128"/>
      <c r="G1596" s="588"/>
      <c r="H1596" s="588"/>
      <c r="I1596" s="130"/>
      <c r="J1596" s="139"/>
      <c r="K1596" s="131"/>
      <c r="L1596" s="132"/>
      <c r="M1596" s="132"/>
      <c r="N1596" s="141"/>
      <c r="O1596" s="139"/>
      <c r="P1596" s="139"/>
      <c r="Q1596" s="139"/>
      <c r="R1596" s="133"/>
      <c r="S1596" s="134"/>
      <c r="T1596" s="434" t="str">
        <f t="shared" si="508"/>
        <v/>
      </c>
      <c r="U1596" s="429"/>
      <c r="V1596" s="429" t="str">
        <f t="shared" si="509"/>
        <v/>
      </c>
      <c r="W1596" s="298"/>
      <c r="X1596" s="129" t="str">
        <f t="shared" si="515"/>
        <v/>
      </c>
      <c r="Y1596" s="129" t="str">
        <f t="shared" si="510"/>
        <v/>
      </c>
      <c r="Z1596" s="129" t="str">
        <f t="shared" si="511"/>
        <v/>
      </c>
      <c r="AA1596" s="133" t="str">
        <f t="shared" si="502"/>
        <v/>
      </c>
      <c r="AC1596" s="186" t="str">
        <f>AC1586</f>
        <v/>
      </c>
      <c r="AD1596" s="187" t="str">
        <f>AD1586</f>
        <v/>
      </c>
      <c r="AE1596" s="187" t="str">
        <f>AE1586</f>
        <v/>
      </c>
      <c r="AF1596" s="187" t="str">
        <f>AF1586</f>
        <v/>
      </c>
      <c r="AG1596" s="204">
        <f t="shared" si="512"/>
        <v>0</v>
      </c>
      <c r="AI1596" s="140" t="str">
        <f>IF(月報!G1596&lt;&gt;"",月報!G1596,"")</f>
        <v/>
      </c>
      <c r="AJ1596" s="126" t="str">
        <f>IF(月報!W1596&lt;&gt;"",月報!W1596*24,"")</f>
        <v/>
      </c>
      <c r="AK1596" s="126" t="str">
        <f>IF(月報!P1596&lt;&gt;"",月報!P1596,"")</f>
        <v/>
      </c>
      <c r="AL1596" s="126" t="str">
        <f>IF(月報!Q1596&lt;&gt;"",IF(月報!Q1596="平日残","",月報!Q1596),"")</f>
        <v/>
      </c>
      <c r="AM1596" s="126"/>
      <c r="AN1596" s="126" t="str">
        <f t="shared" si="501"/>
        <v/>
      </c>
      <c r="AO1596" s="126" t="str">
        <f>IF($E1596="","",VLOOKUP($E1596,カレンダマスタ!$A$5:$E$381,5,FALSE))</f>
        <v/>
      </c>
      <c r="AQ1596" s="196" t="str">
        <f>IF(G1596="","",IF(VLOOKUP(E1596,カレンダマスタ!$A$5:$D$381,4,FALSE)=0,"",1))</f>
        <v/>
      </c>
      <c r="AR1596" s="136" t="str">
        <f>IF($G1596="","",IF($AD1596="NSTC",INDEX(カレンダマスタ!$I$26:$O$31,MATCH($G1596,カレンダマスタ!$H$26:$H$31,1),MATCH($H1596,カレンダマスタ!$I$25:$O$25,1)),
IF($AD1596="CS本社",INDEX(カレンダマスタ!$I$36:$O$41,MATCH($G1596,カレンダマスタ!$H$36:$H$41,1),MATCH($H1596,カレンダマスタ!$I$35:$O$35,1)),
IF($AD1596="NS本社",INDEX(カレンダマスタ!$I$94:$O$99,MATCH($G1596,カレンダマスタ!$H$95:$H$100,1),MATCH($H1596,カレンダマスタ!$I$93:$O$93,1)),
IF($AD1596="ODC",INDEX(カレンダマスタ!$I$46:$O$51,MATCH($G1596,カレンダマスタ!$H$46:$H$51,1),MATCH($H1596,カレンダマスタ!$I$45:$O$45,1)),
IF($AD1596="NS東京TC",INDEX(カレンダマスタ!$I$56:$O$61,MATCH($G1596,カレンダマスタ!$H$56:$H$61,1),MATCH($H1596,カレンダマスタ!$I$55:$O$55,1)),""))))))</f>
        <v/>
      </c>
      <c r="AS1596" s="126" t="str">
        <f t="shared" si="513"/>
        <v/>
      </c>
      <c r="AU1596" s="137" t="str">
        <f>IF(E1596="","",VLOOKUP($E1596,カレンダマスタ!$A$4:$E$381,4,FALSE))</f>
        <v/>
      </c>
      <c r="AV1596" s="137" t="str">
        <f t="shared" si="503"/>
        <v/>
      </c>
      <c r="AW1596" s="137" t="str">
        <f t="shared" si="504"/>
        <v/>
      </c>
      <c r="AX1596" s="138" t="str">
        <f t="shared" si="505"/>
        <v/>
      </c>
      <c r="AY1596" s="138" t="str">
        <f t="shared" si="506"/>
        <v/>
      </c>
      <c r="AZ1596" s="130" t="str">
        <f>IF(AX1596&amp;AW1596="勤怠未設定","×",IF(AV1596="勤怠修正","×",IF(AC1596="外注","",IF(AA1596="",IF(AY1596&lt;&gt;"","×",""),IF(VLOOKUP(AA1596,カレンダマスタ!$H$66:$I$83,2,FALSE)&lt;&gt;AY1596,"×","OK")))))</f>
        <v/>
      </c>
      <c r="BC1596" s="137" t="str">
        <f>IF(E1596="","",VLOOKUP($E1596,カレンダマスタ!$A$4:$E$381,4,FALSE))</f>
        <v/>
      </c>
      <c r="BD1596" s="126" t="str">
        <f>IF(AC1596="社員","",IF(AG1596=0,"",IF(AD1596="NSTC",IF(COUNTIF(カレンダマスタ!$Q$5:$Q$32,G1596)=1,"OK","×"),
IF(AD1596="NS本社",IF(COUNTIF(カレンダマスタ!$T$5:$T$32,G1596)=1,"OK","×"),IF(COUNTIF(カレンダマスタ!$R$5:$R$32,G1596)=1,"OK","×")))))</f>
        <v/>
      </c>
      <c r="BE1596" s="126" t="str">
        <f>IF(AC1596="社員","",IF(G1596="","",IF(R1596&lt;&gt;"","",IF(AF1596="CS","OK",IF(VLOOKUP(E1596,カレンダマスタ!$A$5:$D$381,4,FALSE)&gt;0,"",IF(OR(G1596*24&gt;10.84,H1596*24&lt;14.5)=TRUE,"×","OK"))))))</f>
        <v/>
      </c>
      <c r="BF1596" s="126" t="str">
        <f t="shared" si="516"/>
        <v/>
      </c>
      <c r="BG1596" s="126" t="str">
        <f t="shared" si="498"/>
        <v/>
      </c>
      <c r="BI1596" s="130" t="str">
        <f t="shared" si="514"/>
        <v/>
      </c>
    </row>
    <row r="1597" spans="2:61">
      <c r="B1597" s="111"/>
      <c r="C1597" s="536"/>
      <c r="D1597" s="128"/>
      <c r="E1597" s="583"/>
      <c r="F1597" s="128"/>
      <c r="G1597" s="588"/>
      <c r="H1597" s="588"/>
      <c r="I1597" s="130"/>
      <c r="J1597" s="139"/>
      <c r="K1597" s="131"/>
      <c r="L1597" s="132"/>
      <c r="M1597" s="132"/>
      <c r="N1597" s="141"/>
      <c r="O1597" s="139"/>
      <c r="P1597" s="139"/>
      <c r="Q1597" s="139"/>
      <c r="R1597" s="133"/>
      <c r="S1597" s="134"/>
      <c r="T1597" s="434" t="str">
        <f t="shared" si="508"/>
        <v/>
      </c>
      <c r="U1597" s="429"/>
      <c r="V1597" s="429" t="str">
        <f t="shared" si="509"/>
        <v/>
      </c>
      <c r="W1597" s="298"/>
      <c r="X1597" s="129" t="str">
        <f t="shared" si="515"/>
        <v/>
      </c>
      <c r="Y1597" s="129" t="str">
        <f t="shared" si="510"/>
        <v/>
      </c>
      <c r="Z1597" s="129" t="str">
        <f t="shared" si="511"/>
        <v/>
      </c>
      <c r="AA1597" s="133" t="str">
        <f t="shared" si="502"/>
        <v/>
      </c>
      <c r="AC1597" s="186" t="str">
        <f>AC1586</f>
        <v/>
      </c>
      <c r="AD1597" s="187" t="str">
        <f>AD1586</f>
        <v/>
      </c>
      <c r="AE1597" s="187" t="str">
        <f>AE1586</f>
        <v/>
      </c>
      <c r="AF1597" s="187" t="str">
        <f>AF1586</f>
        <v/>
      </c>
      <c r="AG1597" s="204">
        <f t="shared" si="512"/>
        <v>0</v>
      </c>
      <c r="AI1597" s="140" t="str">
        <f>IF(月報!G1597&lt;&gt;"",月報!G1597,"")</f>
        <v/>
      </c>
      <c r="AJ1597" s="126" t="str">
        <f>IF(月報!W1597&lt;&gt;"",月報!W1597*24,"")</f>
        <v/>
      </c>
      <c r="AK1597" s="126" t="str">
        <f>IF(月報!P1597&lt;&gt;"",月報!P1597,"")</f>
        <v/>
      </c>
      <c r="AL1597" s="126" t="str">
        <f>IF(月報!Q1597&lt;&gt;"",IF(月報!Q1597="平日残","",月報!Q1597),"")</f>
        <v/>
      </c>
      <c r="AM1597" s="126"/>
      <c r="AN1597" s="126" t="str">
        <f t="shared" si="501"/>
        <v/>
      </c>
      <c r="AO1597" s="126" t="str">
        <f>IF($E1597="","",VLOOKUP($E1597,カレンダマスタ!$A$5:$E$381,5,FALSE))</f>
        <v/>
      </c>
      <c r="AQ1597" s="196" t="str">
        <f>IF(G1597="","",IF(VLOOKUP(E1597,カレンダマスタ!$A$5:$D$381,4,FALSE)=0,"",1))</f>
        <v/>
      </c>
      <c r="AR1597" s="136" t="str">
        <f>IF($G1597="","",IF($AD1597="NSTC",INDEX(カレンダマスタ!$I$26:$O$31,MATCH($G1597,カレンダマスタ!$H$26:$H$31,1),MATCH($H1597,カレンダマスタ!$I$25:$O$25,1)),
IF($AD1597="CS本社",INDEX(カレンダマスタ!$I$36:$O$41,MATCH($G1597,カレンダマスタ!$H$36:$H$41,1),MATCH($H1597,カレンダマスタ!$I$35:$O$35,1)),
IF($AD1597="NS本社",INDEX(カレンダマスタ!$I$94:$O$99,MATCH($G1597,カレンダマスタ!$H$95:$H$100,1),MATCH($H1597,カレンダマスタ!$I$93:$O$93,1)),
IF($AD1597="ODC",INDEX(カレンダマスタ!$I$46:$O$51,MATCH($G1597,カレンダマスタ!$H$46:$H$51,1),MATCH($H1597,カレンダマスタ!$I$45:$O$45,1)),
IF($AD1597="NS東京TC",INDEX(カレンダマスタ!$I$56:$O$61,MATCH($G1597,カレンダマスタ!$H$56:$H$61,1),MATCH($H1597,カレンダマスタ!$I$55:$O$55,1)),""))))))</f>
        <v/>
      </c>
      <c r="AS1597" s="126" t="str">
        <f t="shared" si="513"/>
        <v/>
      </c>
      <c r="AU1597" s="137" t="str">
        <f>IF(E1597="","",VLOOKUP($E1597,カレンダマスタ!$A$4:$E$381,4,FALSE))</f>
        <v/>
      </c>
      <c r="AV1597" s="137" t="str">
        <f t="shared" si="503"/>
        <v/>
      </c>
      <c r="AW1597" s="137" t="str">
        <f t="shared" si="504"/>
        <v/>
      </c>
      <c r="AX1597" s="138" t="str">
        <f t="shared" si="505"/>
        <v/>
      </c>
      <c r="AY1597" s="138" t="str">
        <f t="shared" si="506"/>
        <v/>
      </c>
      <c r="AZ1597" s="130" t="str">
        <f>IF(AX1597&amp;AW1597="勤怠未設定","×",IF(AV1597="勤怠修正","×",IF(AC1597="外注","",IF(AA1597="",IF(AY1597&lt;&gt;"","×",""),IF(VLOOKUP(AA1597,カレンダマスタ!$H$66:$I$83,2,FALSE)&lt;&gt;AY1597,"×","OK")))))</f>
        <v/>
      </c>
      <c r="BC1597" s="137" t="str">
        <f>IF(E1597="","",VLOOKUP($E1597,カレンダマスタ!$A$4:$E$381,4,FALSE))</f>
        <v/>
      </c>
      <c r="BD1597" s="126" t="str">
        <f>IF(AC1597="社員","",IF(AG1597=0,"",IF(AD1597="NSTC",IF(COUNTIF(カレンダマスタ!$Q$5:$Q$32,G1597)=1,"OK","×"),
IF(AD1597="NS本社",IF(COUNTIF(カレンダマスタ!$T$5:$T$32,G1597)=1,"OK","×"),IF(COUNTIF(カレンダマスタ!$R$5:$R$32,G1597)=1,"OK","×")))))</f>
        <v/>
      </c>
      <c r="BE1597" s="126" t="str">
        <f>IF(AC1597="社員","",IF(G1597="","",IF(R1597&lt;&gt;"","",IF(AF1597="CS","OK",IF(VLOOKUP(E1597,カレンダマスタ!$A$5:$D$381,4,FALSE)&gt;0,"",IF(OR(G1597*24&gt;10.84,H1597*24&lt;14.5)=TRUE,"×","OK"))))))</f>
        <v/>
      </c>
      <c r="BF1597" s="126" t="str">
        <f t="shared" si="516"/>
        <v/>
      </c>
      <c r="BG1597" s="126" t="str">
        <f t="shared" si="498"/>
        <v/>
      </c>
      <c r="BI1597" s="130" t="str">
        <f t="shared" si="514"/>
        <v/>
      </c>
    </row>
    <row r="1598" spans="2:61">
      <c r="B1598" s="111"/>
      <c r="C1598" s="536"/>
      <c r="D1598" s="128"/>
      <c r="E1598" s="583"/>
      <c r="F1598" s="128"/>
      <c r="G1598" s="588"/>
      <c r="H1598" s="588"/>
      <c r="I1598" s="130"/>
      <c r="J1598" s="139"/>
      <c r="K1598" s="131"/>
      <c r="L1598" s="132"/>
      <c r="M1598" s="132"/>
      <c r="N1598" s="141"/>
      <c r="O1598" s="139"/>
      <c r="P1598" s="139"/>
      <c r="Q1598" s="139"/>
      <c r="R1598" s="133"/>
      <c r="S1598" s="134"/>
      <c r="T1598" s="434" t="str">
        <f t="shared" si="508"/>
        <v/>
      </c>
      <c r="U1598" s="429"/>
      <c r="V1598" s="429" t="str">
        <f t="shared" si="509"/>
        <v/>
      </c>
      <c r="W1598" s="298"/>
      <c r="X1598" s="129" t="str">
        <f t="shared" si="515"/>
        <v/>
      </c>
      <c r="Y1598" s="129" t="str">
        <f t="shared" si="510"/>
        <v/>
      </c>
      <c r="Z1598" s="129" t="str">
        <f t="shared" si="511"/>
        <v/>
      </c>
      <c r="AA1598" s="133" t="str">
        <f t="shared" si="502"/>
        <v/>
      </c>
      <c r="AC1598" s="186" t="str">
        <f>AC1586</f>
        <v/>
      </c>
      <c r="AD1598" s="187" t="str">
        <f>AD1586</f>
        <v/>
      </c>
      <c r="AE1598" s="187" t="str">
        <f>AE1586</f>
        <v/>
      </c>
      <c r="AF1598" s="187" t="str">
        <f>AF1586</f>
        <v/>
      </c>
      <c r="AG1598" s="204">
        <f t="shared" si="512"/>
        <v>0</v>
      </c>
      <c r="AI1598" s="140" t="str">
        <f>IF(月報!G1598&lt;&gt;"",月報!G1598,"")</f>
        <v/>
      </c>
      <c r="AJ1598" s="126" t="str">
        <f>IF(月報!W1598&lt;&gt;"",月報!W1598*24,"")</f>
        <v/>
      </c>
      <c r="AK1598" s="126" t="str">
        <f>IF(月報!P1598&lt;&gt;"",月報!P1598,"")</f>
        <v/>
      </c>
      <c r="AL1598" s="126" t="str">
        <f>IF(月報!Q1598&lt;&gt;"",IF(月報!Q1598="平日残","",月報!Q1598),"")</f>
        <v/>
      </c>
      <c r="AM1598" s="126"/>
      <c r="AN1598" s="126" t="str">
        <f t="shared" si="501"/>
        <v/>
      </c>
      <c r="AO1598" s="126" t="str">
        <f>IF($E1598="","",VLOOKUP($E1598,カレンダマスタ!$A$5:$E$381,5,FALSE))</f>
        <v/>
      </c>
      <c r="AQ1598" s="196" t="str">
        <f>IF(G1598="","",IF(VLOOKUP(E1598,カレンダマスタ!$A$5:$D$381,4,FALSE)=0,"",1))</f>
        <v/>
      </c>
      <c r="AR1598" s="136" t="str">
        <f>IF($G1598="","",IF($AD1598="NSTC",INDEX(カレンダマスタ!$I$26:$O$31,MATCH($G1598,カレンダマスタ!$H$26:$H$31,1),MATCH($H1598,カレンダマスタ!$I$25:$O$25,1)),
IF($AD1598="CS本社",INDEX(カレンダマスタ!$I$36:$O$41,MATCH($G1598,カレンダマスタ!$H$36:$H$41,1),MATCH($H1598,カレンダマスタ!$I$35:$O$35,1)),
IF($AD1598="NS本社",INDEX(カレンダマスタ!$I$94:$O$99,MATCH($G1598,カレンダマスタ!$H$95:$H$100,1),MATCH($H1598,カレンダマスタ!$I$93:$O$93,1)),
IF($AD1598="ODC",INDEX(カレンダマスタ!$I$46:$O$51,MATCH($G1598,カレンダマスタ!$H$46:$H$51,1),MATCH($H1598,カレンダマスタ!$I$45:$O$45,1)),
IF($AD1598="NS東京TC",INDEX(カレンダマスタ!$I$56:$O$61,MATCH($G1598,カレンダマスタ!$H$56:$H$61,1),MATCH($H1598,カレンダマスタ!$I$55:$O$55,1)),""))))))</f>
        <v/>
      </c>
      <c r="AS1598" s="126" t="str">
        <f t="shared" si="513"/>
        <v/>
      </c>
      <c r="AU1598" s="137" t="str">
        <f>IF(E1598="","",VLOOKUP($E1598,カレンダマスタ!$A$4:$E$381,4,FALSE))</f>
        <v/>
      </c>
      <c r="AV1598" s="137" t="str">
        <f t="shared" si="503"/>
        <v/>
      </c>
      <c r="AW1598" s="137" t="str">
        <f t="shared" si="504"/>
        <v/>
      </c>
      <c r="AX1598" s="138" t="str">
        <f t="shared" si="505"/>
        <v/>
      </c>
      <c r="AY1598" s="138" t="str">
        <f t="shared" si="506"/>
        <v/>
      </c>
      <c r="AZ1598" s="130" t="str">
        <f>IF(AX1598&amp;AW1598="勤怠未設定","×",IF(AV1598="勤怠修正","×",IF(AC1598="外注","",IF(AA1598="",IF(AY1598&lt;&gt;"","×",""),IF(VLOOKUP(AA1598,カレンダマスタ!$H$66:$I$83,2,FALSE)&lt;&gt;AY1598,"×","OK")))))</f>
        <v/>
      </c>
      <c r="BC1598" s="137" t="str">
        <f>IF(E1598="","",VLOOKUP($E1598,カレンダマスタ!$A$4:$E$381,4,FALSE))</f>
        <v/>
      </c>
      <c r="BD1598" s="126" t="str">
        <f>IF(AC1598="社員","",IF(AG1598=0,"",IF(AD1598="NSTC",IF(COUNTIF(カレンダマスタ!$Q$5:$Q$32,G1598)=1,"OK","×"),
IF(AD1598="NS本社",IF(COUNTIF(カレンダマスタ!$T$5:$T$32,G1598)=1,"OK","×"),IF(COUNTIF(カレンダマスタ!$R$5:$R$32,G1598)=1,"OK","×")))))</f>
        <v/>
      </c>
      <c r="BE1598" s="126" t="str">
        <f>IF(AC1598="社員","",IF(G1598="","",IF(R1598&lt;&gt;"","",IF(AF1598="CS","OK",IF(VLOOKUP(E1598,カレンダマスタ!$A$5:$D$381,4,FALSE)&gt;0,"",IF(OR(G1598*24&gt;10.84,H1598*24&lt;14.5)=TRUE,"×","OK"))))))</f>
        <v/>
      </c>
      <c r="BF1598" s="126" t="str">
        <f t="shared" si="516"/>
        <v/>
      </c>
      <c r="BG1598" s="126" t="str">
        <f t="shared" si="498"/>
        <v/>
      </c>
      <c r="BI1598" s="130" t="str">
        <f t="shared" si="514"/>
        <v/>
      </c>
    </row>
    <row r="1599" spans="2:61">
      <c r="B1599" s="111"/>
      <c r="C1599" s="537"/>
      <c r="D1599" s="142"/>
      <c r="E1599" s="584"/>
      <c r="F1599" s="142"/>
      <c r="G1599" s="589"/>
      <c r="H1599" s="589"/>
      <c r="I1599" s="144"/>
      <c r="J1599" s="148"/>
      <c r="K1599" s="145"/>
      <c r="L1599" s="146"/>
      <c r="M1599" s="146"/>
      <c r="N1599" s="147"/>
      <c r="O1599" s="148"/>
      <c r="P1599" s="148"/>
      <c r="Q1599" s="148"/>
      <c r="R1599" s="149"/>
      <c r="S1599" s="156"/>
      <c r="T1599" s="435" t="str">
        <f t="shared" si="508"/>
        <v/>
      </c>
      <c r="U1599" s="430"/>
      <c r="V1599" s="430" t="str">
        <f t="shared" si="509"/>
        <v/>
      </c>
      <c r="W1599" s="298"/>
      <c r="X1599" s="143" t="str">
        <f t="shared" si="515"/>
        <v/>
      </c>
      <c r="Y1599" s="143" t="str">
        <f t="shared" si="510"/>
        <v/>
      </c>
      <c r="Z1599" s="143" t="str">
        <f t="shared" si="511"/>
        <v/>
      </c>
      <c r="AA1599" s="149" t="str">
        <f t="shared" si="502"/>
        <v/>
      </c>
      <c r="AC1599" s="188" t="str">
        <f>AC1586</f>
        <v/>
      </c>
      <c r="AD1599" s="189" t="str">
        <f>AD1586</f>
        <v/>
      </c>
      <c r="AE1599" s="189" t="str">
        <f>AE1586</f>
        <v/>
      </c>
      <c r="AF1599" s="189" t="str">
        <f>AF1586</f>
        <v/>
      </c>
      <c r="AG1599" s="205">
        <f t="shared" si="512"/>
        <v>0</v>
      </c>
      <c r="AI1599" s="157" t="str">
        <f>IF(月報!G1599&lt;&gt;"",月報!G1599,"")</f>
        <v/>
      </c>
      <c r="AJ1599" s="151" t="str">
        <f>IF(月報!W1599&lt;&gt;"",月報!W1599*24,"")</f>
        <v/>
      </c>
      <c r="AK1599" s="151" t="str">
        <f>IF(月報!P1599&lt;&gt;"",月報!P1599,"")</f>
        <v/>
      </c>
      <c r="AL1599" s="151" t="str">
        <f>IF(月報!Q1599&lt;&gt;"",IF(月報!Q1599="平日残","",月報!Q1599),"")</f>
        <v/>
      </c>
      <c r="AM1599" s="151"/>
      <c r="AN1599" s="151" t="str">
        <f t="shared" si="501"/>
        <v/>
      </c>
      <c r="AO1599" s="151" t="str">
        <f>IF($E1599="","",VLOOKUP($E1599,カレンダマスタ!$A$5:$E$381,5,FALSE))</f>
        <v/>
      </c>
      <c r="AQ1599" s="197" t="str">
        <f>IF(G1599="","",IF(VLOOKUP(E1599,カレンダマスタ!$A$5:$D$381,4,FALSE)=0,"",1))</f>
        <v/>
      </c>
      <c r="AR1599" s="152" t="str">
        <f>IF($G1599="","",IF($AD1599="NSTC",INDEX(カレンダマスタ!$I$26:$O$31,MATCH($G1599,カレンダマスタ!$H$26:$H$31,1),MATCH($H1599,カレンダマスタ!$I$25:$O$25,1)),
IF($AD1599="CS本社",INDEX(カレンダマスタ!$I$36:$O$41,MATCH($G1599,カレンダマスタ!$H$36:$H$41,1),MATCH($H1599,カレンダマスタ!$I$35:$O$35,1)),
IF($AD1599="NS本社",INDEX(カレンダマスタ!$I$94:$O$99,MATCH($G1599,カレンダマスタ!$H$95:$H$100,1),MATCH($H1599,カレンダマスタ!$I$93:$O$93,1)),
IF($AD1599="ODC",INDEX(カレンダマスタ!$I$46:$O$51,MATCH($G1599,カレンダマスタ!$H$46:$H$51,1),MATCH($H1599,カレンダマスタ!$I$45:$O$45,1)),
IF($AD1599="NS東京TC",INDEX(カレンダマスタ!$I$56:$O$61,MATCH($G1599,カレンダマスタ!$H$56:$H$61,1),MATCH($H1599,カレンダマスタ!$I$55:$O$55,1)),""))))))</f>
        <v/>
      </c>
      <c r="AS1599" s="151" t="str">
        <f t="shared" si="513"/>
        <v/>
      </c>
      <c r="AU1599" s="153" t="str">
        <f>IF(E1599="","",VLOOKUP($E1599,カレンダマスタ!$A$4:$E$381,4,FALSE))</f>
        <v/>
      </c>
      <c r="AV1599" s="153" t="str">
        <f t="shared" si="503"/>
        <v/>
      </c>
      <c r="AW1599" s="153" t="str">
        <f t="shared" si="504"/>
        <v/>
      </c>
      <c r="AX1599" s="154" t="str">
        <f t="shared" si="505"/>
        <v/>
      </c>
      <c r="AY1599" s="154" t="str">
        <f t="shared" si="506"/>
        <v/>
      </c>
      <c r="AZ1599" s="144" t="str">
        <f>IF(AX1599&amp;AW1599="勤怠未設定","×",IF(AV1599="勤怠修正","×",IF(AC1599="外注","",IF(AA1599="",IF(AY1599&lt;&gt;"","×",""),IF(VLOOKUP(AA1599,カレンダマスタ!$H$66:$I$83,2,FALSE)&lt;&gt;AY1599,"×","OK")))))</f>
        <v/>
      </c>
      <c r="BC1599" s="153" t="str">
        <f>IF(E1599="","",VLOOKUP($E1599,カレンダマスタ!$A$4:$E$381,4,FALSE))</f>
        <v/>
      </c>
      <c r="BD1599" s="151" t="str">
        <f>IF(AC1599="社員","",IF(AG1599=0,"",IF(AD1599="NSTC",IF(COUNTIF(カレンダマスタ!$Q$5:$Q$32,G1599)=1,"OK","×"),
IF(AD1599="NS本社",IF(COUNTIF(カレンダマスタ!$T$5:$T$32,G1599)=1,"OK","×"),IF(COUNTIF(カレンダマスタ!$R$5:$R$32,G1599)=1,"OK","×")))))</f>
        <v/>
      </c>
      <c r="BE1599" s="151" t="str">
        <f>IF(AC1599="社員","",IF(G1599="","",IF(R1599&lt;&gt;"","",IF(AF1599="CS","OK",IF(VLOOKUP(E1599,カレンダマスタ!$A$5:$D$381,4,FALSE)&gt;0,"",IF(OR(G1599*24&gt;10.84,H1599*24&lt;14.5)=TRUE,"×","OK"))))))</f>
        <v/>
      </c>
      <c r="BF1599" s="151" t="str">
        <f t="shared" si="516"/>
        <v/>
      </c>
      <c r="BG1599" s="151" t="str">
        <f t="shared" si="498"/>
        <v/>
      </c>
      <c r="BI1599" s="144" t="str">
        <f t="shared" si="514"/>
        <v/>
      </c>
    </row>
    <row r="1600" spans="2:61">
      <c r="B1600" s="111"/>
      <c r="C1600" s="535"/>
      <c r="D1600" s="112"/>
      <c r="E1600" s="582"/>
      <c r="F1600" s="112"/>
      <c r="G1600" s="587"/>
      <c r="H1600" s="587"/>
      <c r="I1600" s="114"/>
      <c r="J1600" s="118"/>
      <c r="K1600" s="115"/>
      <c r="L1600" s="116"/>
      <c r="M1600" s="116"/>
      <c r="N1600" s="117"/>
      <c r="O1600" s="118"/>
      <c r="P1600" s="118"/>
      <c r="Q1600" s="118"/>
      <c r="R1600" s="119"/>
      <c r="S1600" s="120"/>
      <c r="T1600" s="433" t="str">
        <f t="shared" si="508"/>
        <v/>
      </c>
      <c r="U1600" s="431">
        <f>SUM(T1600:T1606)</f>
        <v>0</v>
      </c>
      <c r="V1600" s="431" t="str">
        <f t="shared" si="509"/>
        <v/>
      </c>
      <c r="W1600" s="298"/>
      <c r="X1600" s="113" t="str">
        <f t="shared" si="515"/>
        <v/>
      </c>
      <c r="Y1600" s="113" t="str">
        <f t="shared" si="510"/>
        <v/>
      </c>
      <c r="Z1600" s="113" t="str">
        <f t="shared" si="511"/>
        <v/>
      </c>
      <c r="AA1600" s="119" t="str">
        <f t="shared" si="502"/>
        <v/>
      </c>
      <c r="AC1600" s="190" t="str">
        <f>AC1586</f>
        <v/>
      </c>
      <c r="AD1600" s="191" t="str">
        <f>AD1586</f>
        <v/>
      </c>
      <c r="AE1600" s="191" t="str">
        <f>AE1586</f>
        <v/>
      </c>
      <c r="AF1600" s="191" t="str">
        <f>AF1586</f>
        <v/>
      </c>
      <c r="AG1600" s="206">
        <f t="shared" si="512"/>
        <v>0</v>
      </c>
      <c r="AI1600" s="158" t="str">
        <f>IF(月報!G1600&lt;&gt;"",月報!G1600,"")</f>
        <v/>
      </c>
      <c r="AJ1600" s="122" t="str">
        <f>IF(月報!W1600&lt;&gt;"",月報!W1600*24,"")</f>
        <v/>
      </c>
      <c r="AK1600" s="122" t="str">
        <f>IF(月報!P1600&lt;&gt;"",月報!P1600,"")</f>
        <v/>
      </c>
      <c r="AL1600" s="122" t="str">
        <f>IF(月報!Q1600&lt;&gt;"",IF(月報!Q1600="平日残","",月報!Q1600),"")</f>
        <v/>
      </c>
      <c r="AM1600" s="122"/>
      <c r="AN1600" s="122" t="str">
        <f t="shared" si="501"/>
        <v/>
      </c>
      <c r="AO1600" s="122" t="str">
        <f>IF($E1600="","",VLOOKUP($E1600,カレンダマスタ!$A$5:$E$381,5,FALSE))</f>
        <v/>
      </c>
      <c r="AQ1600" s="195" t="str">
        <f>IF(G1600="","",IF(VLOOKUP(E1600,カレンダマスタ!$A$5:$D$381,4,FALSE)=0,"",1))</f>
        <v/>
      </c>
      <c r="AR1600" s="123" t="str">
        <f>IF($G1600="","",IF($AD1600="NSTC",INDEX(カレンダマスタ!$I$26:$O$31,MATCH($G1600,カレンダマスタ!$H$26:$H$31,1),MATCH($H1600,カレンダマスタ!$I$25:$O$25,1)),
IF($AD1600="CS本社",INDEX(カレンダマスタ!$I$36:$O$41,MATCH($G1600,カレンダマスタ!$H$36:$H$41,1),MATCH($H1600,カレンダマスタ!$I$35:$O$35,1)),
IF($AD1600="NS本社",INDEX(カレンダマスタ!$I$94:$O$99,MATCH($G1600,カレンダマスタ!$H$95:$H$100,1),MATCH($H1600,カレンダマスタ!$I$93:$O$93,1)),
IF($AD1600="ODC",INDEX(カレンダマスタ!$I$46:$O$51,MATCH($G1600,カレンダマスタ!$H$46:$H$51,1),MATCH($H1600,カレンダマスタ!$I$45:$O$45,1)),
IF($AD1600="NS東京TC",INDEX(カレンダマスタ!$I$56:$O$61,MATCH($G1600,カレンダマスタ!$H$56:$H$61,1),MATCH($H1600,カレンダマスタ!$I$55:$O$55,1)),""))))))</f>
        <v/>
      </c>
      <c r="AS1600" s="122" t="str">
        <f t="shared" si="513"/>
        <v/>
      </c>
      <c r="AU1600" s="124" t="str">
        <f>IF(E1600="","",VLOOKUP($E1600,カレンダマスタ!$A$4:$E$381,4,FALSE))</f>
        <v/>
      </c>
      <c r="AV1600" s="124" t="str">
        <f t="shared" si="503"/>
        <v/>
      </c>
      <c r="AW1600" s="124" t="str">
        <f t="shared" si="504"/>
        <v/>
      </c>
      <c r="AX1600" s="125" t="str">
        <f t="shared" si="505"/>
        <v/>
      </c>
      <c r="AY1600" s="125" t="str">
        <f t="shared" si="506"/>
        <v/>
      </c>
      <c r="AZ1600" s="114" t="str">
        <f>IF(AX1600&amp;AW1600="勤怠未設定","×",IF(AV1600="勤怠修正","×",IF(AC1600="外注","",IF(AA1600="",IF(AY1600&lt;&gt;"","×",""),IF(VLOOKUP(AA1600,カレンダマスタ!$H$66:$I$83,2,FALSE)&lt;&gt;AY1600,"×","OK")))))</f>
        <v/>
      </c>
      <c r="BC1600" s="124" t="str">
        <f>IF(E1600="","",VLOOKUP($E1600,カレンダマスタ!$A$4:$E$381,4,FALSE))</f>
        <v/>
      </c>
      <c r="BD1600" s="122" t="str">
        <f>IF(AC1600="社員","",IF(AG1600=0,"",IF(AD1600="NSTC",IF(COUNTIF(カレンダマスタ!$Q$5:$Q$32,G1600)=1,"OK","×"),
IF(AD1600="NS本社",IF(COUNTIF(カレンダマスタ!$T$5:$T$32,G1600)=1,"OK","×"),IF(COUNTIF(カレンダマスタ!$R$5:$R$32,G1600)=1,"OK","×")))))</f>
        <v/>
      </c>
      <c r="BE1600" s="122" t="str">
        <f>IF(AC1600="社員","",IF(G1600="","",IF(R1600&lt;&gt;"","",IF(AF1600="CS","OK",IF(VLOOKUP(E1600,カレンダマスタ!$A$5:$D$381,4,FALSE)&gt;0,"",IF(OR(G1600*24&gt;10.84,H1600*24&lt;14.5)=TRUE,"×","OK"))))))</f>
        <v/>
      </c>
      <c r="BF1600" s="122" t="str">
        <f t="shared" si="516"/>
        <v/>
      </c>
      <c r="BG1600" s="122" t="str">
        <f t="shared" si="498"/>
        <v/>
      </c>
      <c r="BI1600" s="114" t="str">
        <f t="shared" si="514"/>
        <v/>
      </c>
    </row>
    <row r="1601" spans="2:61">
      <c r="B1601" s="111"/>
      <c r="C1601" s="536"/>
      <c r="D1601" s="128"/>
      <c r="E1601" s="583"/>
      <c r="F1601" s="128"/>
      <c r="G1601" s="588"/>
      <c r="H1601" s="588"/>
      <c r="I1601" s="130"/>
      <c r="J1601" s="139"/>
      <c r="K1601" s="131"/>
      <c r="L1601" s="132"/>
      <c r="M1601" s="132"/>
      <c r="N1601" s="141"/>
      <c r="O1601" s="139"/>
      <c r="P1601" s="139"/>
      <c r="Q1601" s="139"/>
      <c r="R1601" s="133"/>
      <c r="S1601" s="134"/>
      <c r="T1601" s="434" t="str">
        <f t="shared" si="508"/>
        <v/>
      </c>
      <c r="U1601" s="429"/>
      <c r="V1601" s="429" t="str">
        <f t="shared" si="509"/>
        <v/>
      </c>
      <c r="W1601" s="298"/>
      <c r="X1601" s="129" t="str">
        <f t="shared" si="515"/>
        <v/>
      </c>
      <c r="Y1601" s="129" t="str">
        <f t="shared" si="510"/>
        <v/>
      </c>
      <c r="Z1601" s="129" t="str">
        <f t="shared" si="511"/>
        <v/>
      </c>
      <c r="AA1601" s="133" t="str">
        <f t="shared" si="502"/>
        <v/>
      </c>
      <c r="AC1601" s="186" t="str">
        <f>AC1586</f>
        <v/>
      </c>
      <c r="AD1601" s="187" t="str">
        <f>AD1586</f>
        <v/>
      </c>
      <c r="AE1601" s="187" t="str">
        <f>AE1586</f>
        <v/>
      </c>
      <c r="AF1601" s="187" t="str">
        <f>AF1586</f>
        <v/>
      </c>
      <c r="AG1601" s="204">
        <f t="shared" si="512"/>
        <v>0</v>
      </c>
      <c r="AI1601" s="135" t="str">
        <f>IF(月報!G1601&lt;&gt;"",月報!G1601,"")</f>
        <v/>
      </c>
      <c r="AJ1601" s="126" t="str">
        <f>IF(月報!W1601&lt;&gt;"",月報!W1601*24,"")</f>
        <v/>
      </c>
      <c r="AK1601" s="126" t="str">
        <f>IF(月報!P1601&lt;&gt;"",月報!P1601,"")</f>
        <v/>
      </c>
      <c r="AL1601" s="126" t="str">
        <f>IF(月報!Q1601&lt;&gt;"",IF(月報!Q1601="平日残","",月報!Q1601),"")</f>
        <v/>
      </c>
      <c r="AM1601" s="126"/>
      <c r="AN1601" s="126" t="str">
        <f t="shared" si="501"/>
        <v/>
      </c>
      <c r="AO1601" s="126" t="str">
        <f>IF($E1601="","",VLOOKUP($E1601,カレンダマスタ!$A$5:$E$381,5,FALSE))</f>
        <v/>
      </c>
      <c r="AQ1601" s="196" t="str">
        <f>IF(G1601="","",IF(VLOOKUP(E1601,カレンダマスタ!$A$5:$D$381,4,FALSE)=0,"",1))</f>
        <v/>
      </c>
      <c r="AR1601" s="136" t="str">
        <f>IF($G1601="","",IF($AD1601="NSTC",INDEX(カレンダマスタ!$I$26:$O$31,MATCH($G1601,カレンダマスタ!$H$26:$H$31,1),MATCH($H1601,カレンダマスタ!$I$25:$O$25,1)),
IF($AD1601="CS本社",INDEX(カレンダマスタ!$I$36:$O$41,MATCH($G1601,カレンダマスタ!$H$36:$H$41,1),MATCH($H1601,カレンダマスタ!$I$35:$O$35,1)),
IF($AD1601="NS本社",INDEX(カレンダマスタ!$I$94:$O$99,MATCH($G1601,カレンダマスタ!$H$95:$H$100,1),MATCH($H1601,カレンダマスタ!$I$93:$O$93,1)),
IF($AD1601="ODC",INDEX(カレンダマスタ!$I$46:$O$51,MATCH($G1601,カレンダマスタ!$H$46:$H$51,1),MATCH($H1601,カレンダマスタ!$I$45:$O$45,1)),
IF($AD1601="NS東京TC",INDEX(カレンダマスタ!$I$56:$O$61,MATCH($G1601,カレンダマスタ!$H$56:$H$61,1),MATCH($H1601,カレンダマスタ!$I$55:$O$55,1)),""))))))</f>
        <v/>
      </c>
      <c r="AS1601" s="126" t="str">
        <f t="shared" si="513"/>
        <v/>
      </c>
      <c r="AU1601" s="137" t="str">
        <f>IF(E1601="","",VLOOKUP($E1601,カレンダマスタ!$A$4:$E$381,4,FALSE))</f>
        <v/>
      </c>
      <c r="AV1601" s="137" t="str">
        <f t="shared" si="503"/>
        <v/>
      </c>
      <c r="AW1601" s="137" t="str">
        <f t="shared" si="504"/>
        <v/>
      </c>
      <c r="AX1601" s="138" t="str">
        <f t="shared" si="505"/>
        <v/>
      </c>
      <c r="AY1601" s="138" t="str">
        <f t="shared" si="506"/>
        <v/>
      </c>
      <c r="AZ1601" s="130" t="str">
        <f>IF(AX1601&amp;AW1601="勤怠未設定","×",IF(AV1601="勤怠修正","×",IF(AC1601="外注","",IF(AA1601="",IF(AY1601&lt;&gt;"","×",""),IF(VLOOKUP(AA1601,カレンダマスタ!$H$66:$I$83,2,FALSE)&lt;&gt;AY1601,"×","OK")))))</f>
        <v/>
      </c>
      <c r="BC1601" s="137" t="str">
        <f>IF(E1601="","",VLOOKUP($E1601,カレンダマスタ!$A$4:$E$381,4,FALSE))</f>
        <v/>
      </c>
      <c r="BD1601" s="126" t="str">
        <f>IF(AC1601="社員","",IF(AG1601=0,"",IF(AD1601="NSTC",IF(COUNTIF(カレンダマスタ!$Q$5:$Q$32,G1601)=1,"OK","×"),
IF(AD1601="NS本社",IF(COUNTIF(カレンダマスタ!$T$5:$T$32,G1601)=1,"OK","×"),IF(COUNTIF(カレンダマスタ!$R$5:$R$32,G1601)=1,"OK","×")))))</f>
        <v/>
      </c>
      <c r="BE1601" s="126" t="str">
        <f>IF(AC1601="社員","",IF(G1601="","",IF(R1601&lt;&gt;"","",IF(AF1601="CS","OK",IF(VLOOKUP(E1601,カレンダマスタ!$A$5:$D$381,4,FALSE)&gt;0,"",IF(OR(G1601*24&gt;10.84,H1601*24&lt;14.5)=TRUE,"×","OK"))))))</f>
        <v/>
      </c>
      <c r="BF1601" s="126" t="str">
        <f t="shared" si="516"/>
        <v/>
      </c>
      <c r="BG1601" s="126" t="str">
        <f t="shared" si="498"/>
        <v/>
      </c>
      <c r="BI1601" s="130" t="str">
        <f t="shared" si="514"/>
        <v/>
      </c>
    </row>
    <row r="1602" spans="2:61">
      <c r="B1602" s="111"/>
      <c r="C1602" s="536"/>
      <c r="D1602" s="128"/>
      <c r="E1602" s="583"/>
      <c r="F1602" s="128"/>
      <c r="G1602" s="588"/>
      <c r="H1602" s="588"/>
      <c r="I1602" s="130"/>
      <c r="J1602" s="139"/>
      <c r="K1602" s="131"/>
      <c r="L1602" s="132"/>
      <c r="M1602" s="132"/>
      <c r="N1602" s="141"/>
      <c r="O1602" s="139"/>
      <c r="P1602" s="139"/>
      <c r="Q1602" s="139"/>
      <c r="R1602" s="133"/>
      <c r="S1602" s="134"/>
      <c r="T1602" s="434" t="str">
        <f t="shared" si="508"/>
        <v/>
      </c>
      <c r="U1602" s="429"/>
      <c r="V1602" s="429" t="str">
        <f t="shared" si="509"/>
        <v/>
      </c>
      <c r="W1602" s="298"/>
      <c r="X1602" s="129" t="str">
        <f t="shared" si="515"/>
        <v/>
      </c>
      <c r="Y1602" s="129" t="str">
        <f t="shared" si="510"/>
        <v/>
      </c>
      <c r="Z1602" s="129" t="str">
        <f t="shared" si="511"/>
        <v/>
      </c>
      <c r="AA1602" s="133" t="str">
        <f t="shared" si="502"/>
        <v/>
      </c>
      <c r="AC1602" s="186" t="str">
        <f>AC1586</f>
        <v/>
      </c>
      <c r="AD1602" s="187" t="str">
        <f>AD1586</f>
        <v/>
      </c>
      <c r="AE1602" s="187" t="str">
        <f>AE1586</f>
        <v/>
      </c>
      <c r="AF1602" s="187" t="str">
        <f>AF1586</f>
        <v/>
      </c>
      <c r="AG1602" s="204">
        <f t="shared" si="512"/>
        <v>0</v>
      </c>
      <c r="AI1602" s="135" t="str">
        <f>IF(月報!G1602&lt;&gt;"",月報!G1602,"")</f>
        <v/>
      </c>
      <c r="AJ1602" s="126" t="str">
        <f>IF(月報!W1602&lt;&gt;"",月報!W1602*24,"")</f>
        <v/>
      </c>
      <c r="AK1602" s="126" t="str">
        <f>IF(月報!P1602&lt;&gt;"",月報!P1602,"")</f>
        <v/>
      </c>
      <c r="AL1602" s="126" t="str">
        <f>IF(月報!Q1602&lt;&gt;"",IF(月報!Q1602="平日残","",月報!Q1602),"")</f>
        <v/>
      </c>
      <c r="AM1602" s="126"/>
      <c r="AN1602" s="126" t="str">
        <f t="shared" si="501"/>
        <v/>
      </c>
      <c r="AO1602" s="126" t="str">
        <f>IF($E1602="","",VLOOKUP($E1602,カレンダマスタ!$A$5:$E$381,5,FALSE))</f>
        <v/>
      </c>
      <c r="AQ1602" s="196" t="str">
        <f>IF(G1602="","",IF(VLOOKUP(E1602,カレンダマスタ!$A$5:$D$381,4,FALSE)=0,"",1))</f>
        <v/>
      </c>
      <c r="AR1602" s="136" t="str">
        <f>IF($G1602="","",IF($AD1602="NSTC",INDEX(カレンダマスタ!$I$26:$O$31,MATCH($G1602,カレンダマスタ!$H$26:$H$31,1),MATCH($H1602,カレンダマスタ!$I$25:$O$25,1)),
IF($AD1602="CS本社",INDEX(カレンダマスタ!$I$36:$O$41,MATCH($G1602,カレンダマスタ!$H$36:$H$41,1),MATCH($H1602,カレンダマスタ!$I$35:$O$35,1)),
IF($AD1602="NS本社",INDEX(カレンダマスタ!$I$94:$O$99,MATCH($G1602,カレンダマスタ!$H$95:$H$100,1),MATCH($H1602,カレンダマスタ!$I$93:$O$93,1)),
IF($AD1602="ODC",INDEX(カレンダマスタ!$I$46:$O$51,MATCH($G1602,カレンダマスタ!$H$46:$H$51,1),MATCH($H1602,カレンダマスタ!$I$45:$O$45,1)),
IF($AD1602="NS東京TC",INDEX(カレンダマスタ!$I$56:$O$61,MATCH($G1602,カレンダマスタ!$H$56:$H$61,1),MATCH($H1602,カレンダマスタ!$I$55:$O$55,1)),""))))))</f>
        <v/>
      </c>
      <c r="AS1602" s="126" t="str">
        <f t="shared" si="513"/>
        <v/>
      </c>
      <c r="AU1602" s="137" t="str">
        <f>IF(E1602="","",VLOOKUP($E1602,カレンダマスタ!$A$4:$E$381,4,FALSE))</f>
        <v/>
      </c>
      <c r="AV1602" s="137" t="str">
        <f t="shared" si="503"/>
        <v/>
      </c>
      <c r="AW1602" s="137" t="str">
        <f t="shared" si="504"/>
        <v/>
      </c>
      <c r="AX1602" s="138" t="str">
        <f t="shared" si="505"/>
        <v/>
      </c>
      <c r="AY1602" s="138" t="str">
        <f t="shared" si="506"/>
        <v/>
      </c>
      <c r="AZ1602" s="130" t="str">
        <f>IF(AX1602&amp;AW1602="勤怠未設定","×",IF(AV1602="勤怠修正","×",IF(AC1602="外注","",IF(AA1602="",IF(AY1602&lt;&gt;"","×",""),IF(VLOOKUP(AA1602,カレンダマスタ!$H$66:$I$83,2,FALSE)&lt;&gt;AY1602,"×","OK")))))</f>
        <v/>
      </c>
      <c r="BC1602" s="137" t="str">
        <f>IF(E1602="","",VLOOKUP($E1602,カレンダマスタ!$A$4:$E$381,4,FALSE))</f>
        <v/>
      </c>
      <c r="BD1602" s="126" t="str">
        <f>IF(AC1602="社員","",IF(AG1602=0,"",IF(AD1602="NSTC",IF(COUNTIF(カレンダマスタ!$Q$5:$Q$32,G1602)=1,"OK","×"),
IF(AD1602="NS本社",IF(COUNTIF(カレンダマスタ!$T$5:$T$32,G1602)=1,"OK","×"),IF(COUNTIF(カレンダマスタ!$R$5:$R$32,G1602)=1,"OK","×")))))</f>
        <v/>
      </c>
      <c r="BE1602" s="126" t="str">
        <f>IF(AC1602="社員","",IF(G1602="","",IF(R1602&lt;&gt;"","",IF(AF1602="CS","OK",IF(VLOOKUP(E1602,カレンダマスタ!$A$5:$D$381,4,FALSE)&gt;0,"",IF(OR(G1602*24&gt;10.84,H1602*24&lt;14.5)=TRUE,"×","OK"))))))</f>
        <v/>
      </c>
      <c r="BF1602" s="126" t="str">
        <f t="shared" si="516"/>
        <v/>
      </c>
      <c r="BG1602" s="126" t="str">
        <f t="shared" si="498"/>
        <v/>
      </c>
      <c r="BI1602" s="130" t="str">
        <f t="shared" si="514"/>
        <v/>
      </c>
    </row>
    <row r="1603" spans="2:61">
      <c r="B1603" s="111"/>
      <c r="C1603" s="536"/>
      <c r="D1603" s="128"/>
      <c r="E1603" s="583"/>
      <c r="F1603" s="128"/>
      <c r="G1603" s="588"/>
      <c r="H1603" s="588"/>
      <c r="I1603" s="130"/>
      <c r="J1603" s="139"/>
      <c r="K1603" s="131"/>
      <c r="L1603" s="132"/>
      <c r="M1603" s="132"/>
      <c r="N1603" s="141"/>
      <c r="O1603" s="139"/>
      <c r="P1603" s="139"/>
      <c r="Q1603" s="139"/>
      <c r="R1603" s="133"/>
      <c r="S1603" s="134"/>
      <c r="T1603" s="434" t="str">
        <f t="shared" si="508"/>
        <v/>
      </c>
      <c r="U1603" s="429"/>
      <c r="V1603" s="429" t="str">
        <f t="shared" si="509"/>
        <v/>
      </c>
      <c r="W1603" s="298"/>
      <c r="X1603" s="129" t="str">
        <f t="shared" si="515"/>
        <v/>
      </c>
      <c r="Y1603" s="129" t="str">
        <f t="shared" si="510"/>
        <v/>
      </c>
      <c r="Z1603" s="129" t="str">
        <f t="shared" si="511"/>
        <v/>
      </c>
      <c r="AA1603" s="133" t="str">
        <f t="shared" si="502"/>
        <v/>
      </c>
      <c r="AC1603" s="186" t="str">
        <f>AC1586</f>
        <v/>
      </c>
      <c r="AD1603" s="187" t="str">
        <f>AD1586</f>
        <v/>
      </c>
      <c r="AE1603" s="187" t="str">
        <f>AE1586</f>
        <v/>
      </c>
      <c r="AF1603" s="187" t="str">
        <f>AF1586</f>
        <v/>
      </c>
      <c r="AG1603" s="204">
        <f t="shared" si="512"/>
        <v>0</v>
      </c>
      <c r="AI1603" s="140" t="str">
        <f>IF(月報!G1603&lt;&gt;"",月報!G1603,"")</f>
        <v/>
      </c>
      <c r="AJ1603" s="126" t="str">
        <f>IF(月報!W1603&lt;&gt;"",月報!W1603*24,"")</f>
        <v/>
      </c>
      <c r="AK1603" s="126" t="str">
        <f>IF(月報!P1603&lt;&gt;"",月報!P1603,"")</f>
        <v/>
      </c>
      <c r="AL1603" s="126" t="str">
        <f>IF(月報!Q1603&lt;&gt;"",IF(月報!Q1603="平日残","",月報!Q1603),"")</f>
        <v/>
      </c>
      <c r="AM1603" s="126"/>
      <c r="AN1603" s="126" t="str">
        <f t="shared" si="501"/>
        <v/>
      </c>
      <c r="AO1603" s="126" t="str">
        <f>IF($E1603="","",VLOOKUP($E1603,カレンダマスタ!$A$5:$E$381,5,FALSE))</f>
        <v/>
      </c>
      <c r="AQ1603" s="196" t="str">
        <f>IF(G1603="","",IF(VLOOKUP(E1603,カレンダマスタ!$A$5:$D$381,4,FALSE)=0,"",1))</f>
        <v/>
      </c>
      <c r="AR1603" s="136" t="str">
        <f>IF($G1603="","",IF($AD1603="NSTC",INDEX(カレンダマスタ!$I$26:$O$31,MATCH($G1603,カレンダマスタ!$H$26:$H$31,1),MATCH($H1603,カレンダマスタ!$I$25:$O$25,1)),
IF($AD1603="CS本社",INDEX(カレンダマスタ!$I$36:$O$41,MATCH($G1603,カレンダマスタ!$H$36:$H$41,1),MATCH($H1603,カレンダマスタ!$I$35:$O$35,1)),
IF($AD1603="NS本社",INDEX(カレンダマスタ!$I$94:$O$99,MATCH($G1603,カレンダマスタ!$H$95:$H$100,1),MATCH($H1603,カレンダマスタ!$I$93:$O$93,1)),
IF($AD1603="ODC",INDEX(カレンダマスタ!$I$46:$O$51,MATCH($G1603,カレンダマスタ!$H$46:$H$51,1),MATCH($H1603,カレンダマスタ!$I$45:$O$45,1)),
IF($AD1603="NS東京TC",INDEX(カレンダマスタ!$I$56:$O$61,MATCH($G1603,カレンダマスタ!$H$56:$H$61,1),MATCH($H1603,カレンダマスタ!$I$55:$O$55,1)),""))))))</f>
        <v/>
      </c>
      <c r="AS1603" s="126" t="str">
        <f t="shared" si="513"/>
        <v/>
      </c>
      <c r="AU1603" s="137" t="str">
        <f>IF(E1603="","",VLOOKUP($E1603,カレンダマスタ!$A$4:$E$381,4,FALSE))</f>
        <v/>
      </c>
      <c r="AV1603" s="137" t="str">
        <f t="shared" si="503"/>
        <v/>
      </c>
      <c r="AW1603" s="137" t="str">
        <f t="shared" si="504"/>
        <v/>
      </c>
      <c r="AX1603" s="138" t="str">
        <f t="shared" si="505"/>
        <v/>
      </c>
      <c r="AY1603" s="138" t="str">
        <f t="shared" si="506"/>
        <v/>
      </c>
      <c r="AZ1603" s="130" t="str">
        <f>IF(AX1603&amp;AW1603="勤怠未設定","×",IF(AV1603="勤怠修正","×",IF(AC1603="外注","",IF(AA1603="",IF(AY1603&lt;&gt;"","×",""),IF(VLOOKUP(AA1603,カレンダマスタ!$H$66:$I$83,2,FALSE)&lt;&gt;AY1603,"×","OK")))))</f>
        <v/>
      </c>
      <c r="BC1603" s="137" t="str">
        <f>IF(E1603="","",VLOOKUP($E1603,カレンダマスタ!$A$4:$E$381,4,FALSE))</f>
        <v/>
      </c>
      <c r="BD1603" s="126" t="str">
        <f>IF(AC1603="社員","",IF(AG1603=0,"",IF(AD1603="NSTC",IF(COUNTIF(カレンダマスタ!$Q$5:$Q$32,G1603)=1,"OK","×"),
IF(AD1603="NS本社",IF(COUNTIF(カレンダマスタ!$T$5:$T$32,G1603)=1,"OK","×"),IF(COUNTIF(カレンダマスタ!$R$5:$R$32,G1603)=1,"OK","×")))))</f>
        <v/>
      </c>
      <c r="BE1603" s="126" t="str">
        <f>IF(AC1603="社員","",IF(G1603="","",IF(R1603&lt;&gt;"","",IF(AF1603="CS","OK",IF(VLOOKUP(E1603,カレンダマスタ!$A$5:$D$381,4,FALSE)&gt;0,"",IF(OR(G1603*24&gt;10.84,H1603*24&lt;14.5)=TRUE,"×","OK"))))))</f>
        <v/>
      </c>
      <c r="BF1603" s="126" t="str">
        <f t="shared" si="516"/>
        <v/>
      </c>
      <c r="BG1603" s="126" t="str">
        <f t="shared" si="498"/>
        <v/>
      </c>
      <c r="BI1603" s="130" t="str">
        <f t="shared" si="514"/>
        <v/>
      </c>
    </row>
    <row r="1604" spans="2:61">
      <c r="B1604" s="111"/>
      <c r="C1604" s="536"/>
      <c r="D1604" s="128"/>
      <c r="E1604" s="583"/>
      <c r="F1604" s="128"/>
      <c r="G1604" s="588"/>
      <c r="H1604" s="588"/>
      <c r="I1604" s="130"/>
      <c r="J1604" s="139"/>
      <c r="K1604" s="131"/>
      <c r="L1604" s="132"/>
      <c r="M1604" s="132"/>
      <c r="N1604" s="141"/>
      <c r="O1604" s="139"/>
      <c r="P1604" s="139"/>
      <c r="Q1604" s="139"/>
      <c r="R1604" s="133"/>
      <c r="S1604" s="134"/>
      <c r="T1604" s="434" t="str">
        <f t="shared" si="508"/>
        <v/>
      </c>
      <c r="U1604" s="429"/>
      <c r="V1604" s="429" t="str">
        <f t="shared" si="509"/>
        <v/>
      </c>
      <c r="W1604" s="298"/>
      <c r="X1604" s="129" t="str">
        <f t="shared" si="515"/>
        <v/>
      </c>
      <c r="Y1604" s="129" t="str">
        <f t="shared" si="510"/>
        <v/>
      </c>
      <c r="Z1604" s="129" t="str">
        <f t="shared" si="511"/>
        <v/>
      </c>
      <c r="AA1604" s="133" t="str">
        <f t="shared" si="502"/>
        <v/>
      </c>
      <c r="AC1604" s="186" t="str">
        <f>AC1586</f>
        <v/>
      </c>
      <c r="AD1604" s="187" t="str">
        <f>AD1586</f>
        <v/>
      </c>
      <c r="AE1604" s="187" t="str">
        <f>AE1586</f>
        <v/>
      </c>
      <c r="AF1604" s="187" t="str">
        <f>AF1586</f>
        <v/>
      </c>
      <c r="AG1604" s="204">
        <f t="shared" si="512"/>
        <v>0</v>
      </c>
      <c r="AI1604" s="140" t="str">
        <f>IF(月報!G1604&lt;&gt;"",月報!G1604,"")</f>
        <v/>
      </c>
      <c r="AJ1604" s="126" t="str">
        <f>IF(月報!W1604&lt;&gt;"",月報!W1604*24,"")</f>
        <v/>
      </c>
      <c r="AK1604" s="126" t="str">
        <f>IF(月報!P1604&lt;&gt;"",月報!P1604,"")</f>
        <v/>
      </c>
      <c r="AL1604" s="126" t="str">
        <f>IF(月報!Q1604&lt;&gt;"",IF(月報!Q1604="平日残","",月報!Q1604),"")</f>
        <v/>
      </c>
      <c r="AM1604" s="126"/>
      <c r="AN1604" s="126" t="str">
        <f t="shared" si="501"/>
        <v/>
      </c>
      <c r="AO1604" s="126" t="str">
        <f>IF($E1604="","",VLOOKUP($E1604,カレンダマスタ!$A$5:$E$381,5,FALSE))</f>
        <v/>
      </c>
      <c r="AQ1604" s="196" t="str">
        <f>IF(G1604="","",IF(VLOOKUP(E1604,カレンダマスタ!$A$5:$D$381,4,FALSE)=0,"",1))</f>
        <v/>
      </c>
      <c r="AR1604" s="136" t="str">
        <f>IF($G1604="","",IF($AD1604="NSTC",INDEX(カレンダマスタ!$I$26:$O$31,MATCH($G1604,カレンダマスタ!$H$26:$H$31,1),MATCH($H1604,カレンダマスタ!$I$25:$O$25,1)),
IF($AD1604="CS本社",INDEX(カレンダマスタ!$I$36:$O$41,MATCH($G1604,カレンダマスタ!$H$36:$H$41,1),MATCH($H1604,カレンダマスタ!$I$35:$O$35,1)),
IF($AD1604="NS本社",INDEX(カレンダマスタ!$I$94:$O$99,MATCH($G1604,カレンダマスタ!$H$95:$H$100,1),MATCH($H1604,カレンダマスタ!$I$93:$O$93,1)),
IF($AD1604="ODC",INDEX(カレンダマスタ!$I$46:$O$51,MATCH($G1604,カレンダマスタ!$H$46:$H$51,1),MATCH($H1604,カレンダマスタ!$I$45:$O$45,1)),
IF($AD1604="NS東京TC",INDEX(カレンダマスタ!$I$56:$O$61,MATCH($G1604,カレンダマスタ!$H$56:$H$61,1),MATCH($H1604,カレンダマスタ!$I$55:$O$55,1)),""))))))</f>
        <v/>
      </c>
      <c r="AS1604" s="126" t="str">
        <f t="shared" si="513"/>
        <v/>
      </c>
      <c r="AU1604" s="137" t="str">
        <f>IF(E1604="","",VLOOKUP($E1604,カレンダマスタ!$A$4:$E$381,4,FALSE))</f>
        <v/>
      </c>
      <c r="AV1604" s="137" t="str">
        <f t="shared" si="503"/>
        <v/>
      </c>
      <c r="AW1604" s="137" t="str">
        <f t="shared" si="504"/>
        <v/>
      </c>
      <c r="AX1604" s="138" t="str">
        <f t="shared" si="505"/>
        <v/>
      </c>
      <c r="AY1604" s="138" t="str">
        <f t="shared" si="506"/>
        <v/>
      </c>
      <c r="AZ1604" s="130" t="str">
        <f>IF(AX1604&amp;AW1604="勤怠未設定","×",IF(AV1604="勤怠修正","×",IF(AC1604="外注","",IF(AA1604="",IF(AY1604&lt;&gt;"","×",""),IF(VLOOKUP(AA1604,カレンダマスタ!$H$66:$I$83,2,FALSE)&lt;&gt;AY1604,"×","OK")))))</f>
        <v/>
      </c>
      <c r="BC1604" s="137" t="str">
        <f>IF(E1604="","",VLOOKUP($E1604,カレンダマスタ!$A$4:$E$381,4,FALSE))</f>
        <v/>
      </c>
      <c r="BD1604" s="126" t="str">
        <f>IF(AC1604="社員","",IF(AG1604=0,"",IF(AD1604="NSTC",IF(COUNTIF(カレンダマスタ!$Q$5:$Q$32,G1604)=1,"OK","×"),
IF(AD1604="NS本社",IF(COUNTIF(カレンダマスタ!$T$5:$T$32,G1604)=1,"OK","×"),IF(COUNTIF(カレンダマスタ!$R$5:$R$32,G1604)=1,"OK","×")))))</f>
        <v/>
      </c>
      <c r="BE1604" s="126" t="str">
        <f>IF(AC1604="社員","",IF(G1604="","",IF(R1604&lt;&gt;"","",IF(AF1604="CS","OK",IF(VLOOKUP(E1604,カレンダマスタ!$A$5:$D$381,4,FALSE)&gt;0,"",IF(OR(G1604*24&gt;10.84,H1604*24&lt;14.5)=TRUE,"×","OK"))))))</f>
        <v/>
      </c>
      <c r="BF1604" s="126" t="str">
        <f t="shared" si="516"/>
        <v/>
      </c>
      <c r="BG1604" s="126" t="str">
        <f t="shared" si="498"/>
        <v/>
      </c>
      <c r="BI1604" s="130" t="str">
        <f t="shared" si="514"/>
        <v/>
      </c>
    </row>
    <row r="1605" spans="2:61">
      <c r="B1605" s="111"/>
      <c r="C1605" s="536"/>
      <c r="D1605" s="128"/>
      <c r="E1605" s="583"/>
      <c r="F1605" s="128"/>
      <c r="G1605" s="588"/>
      <c r="H1605" s="588"/>
      <c r="I1605" s="130"/>
      <c r="J1605" s="139"/>
      <c r="K1605" s="131"/>
      <c r="L1605" s="132"/>
      <c r="M1605" s="132"/>
      <c r="N1605" s="141"/>
      <c r="O1605" s="139"/>
      <c r="P1605" s="139"/>
      <c r="Q1605" s="139"/>
      <c r="R1605" s="133"/>
      <c r="S1605" s="134"/>
      <c r="T1605" s="434" t="str">
        <f t="shared" si="508"/>
        <v/>
      </c>
      <c r="U1605" s="429"/>
      <c r="V1605" s="429" t="str">
        <f t="shared" si="509"/>
        <v/>
      </c>
      <c r="W1605" s="298"/>
      <c r="X1605" s="129" t="str">
        <f t="shared" si="515"/>
        <v/>
      </c>
      <c r="Y1605" s="129" t="str">
        <f t="shared" si="510"/>
        <v/>
      </c>
      <c r="Z1605" s="129" t="str">
        <f t="shared" si="511"/>
        <v/>
      </c>
      <c r="AA1605" s="133" t="str">
        <f t="shared" si="502"/>
        <v/>
      </c>
      <c r="AC1605" s="186" t="str">
        <f>AC1586</f>
        <v/>
      </c>
      <c r="AD1605" s="187" t="str">
        <f>AD1586</f>
        <v/>
      </c>
      <c r="AE1605" s="187" t="str">
        <f>AE1586</f>
        <v/>
      </c>
      <c r="AF1605" s="187" t="str">
        <f>AF1586</f>
        <v/>
      </c>
      <c r="AG1605" s="204">
        <f t="shared" si="512"/>
        <v>0</v>
      </c>
      <c r="AI1605" s="140" t="str">
        <f>IF(月報!G1605&lt;&gt;"",月報!G1605,"")</f>
        <v/>
      </c>
      <c r="AJ1605" s="126" t="str">
        <f>IF(月報!W1605&lt;&gt;"",月報!W1605*24,"")</f>
        <v/>
      </c>
      <c r="AK1605" s="126" t="str">
        <f>IF(月報!P1605&lt;&gt;"",月報!P1605,"")</f>
        <v/>
      </c>
      <c r="AL1605" s="126" t="str">
        <f>IF(月報!Q1605&lt;&gt;"",IF(月報!Q1605="平日残","",月報!Q1605),"")</f>
        <v/>
      </c>
      <c r="AM1605" s="126"/>
      <c r="AN1605" s="126" t="str">
        <f t="shared" si="501"/>
        <v/>
      </c>
      <c r="AO1605" s="126" t="str">
        <f>IF($E1605="","",VLOOKUP($E1605,カレンダマスタ!$A$5:$E$381,5,FALSE))</f>
        <v/>
      </c>
      <c r="AQ1605" s="196" t="str">
        <f>IF(G1605="","",IF(VLOOKUP(E1605,カレンダマスタ!$A$5:$D$381,4,FALSE)=0,"",1))</f>
        <v/>
      </c>
      <c r="AR1605" s="136" t="str">
        <f>IF($G1605="","",IF($AD1605="NSTC",INDEX(カレンダマスタ!$I$26:$O$31,MATCH($G1605,カレンダマスタ!$H$26:$H$31,1),MATCH($H1605,カレンダマスタ!$I$25:$O$25,1)),
IF($AD1605="CS本社",INDEX(カレンダマスタ!$I$36:$O$41,MATCH($G1605,カレンダマスタ!$H$36:$H$41,1),MATCH($H1605,カレンダマスタ!$I$35:$O$35,1)),
IF($AD1605="NS本社",INDEX(カレンダマスタ!$I$94:$O$99,MATCH($G1605,カレンダマスタ!$H$95:$H$100,1),MATCH($H1605,カレンダマスタ!$I$93:$O$93,1)),
IF($AD1605="ODC",INDEX(カレンダマスタ!$I$46:$O$51,MATCH($G1605,カレンダマスタ!$H$46:$H$51,1),MATCH($H1605,カレンダマスタ!$I$45:$O$45,1)),
IF($AD1605="NS東京TC",INDEX(カレンダマスタ!$I$56:$O$61,MATCH($G1605,カレンダマスタ!$H$56:$H$61,1),MATCH($H1605,カレンダマスタ!$I$55:$O$55,1)),""))))))</f>
        <v/>
      </c>
      <c r="AS1605" s="126" t="str">
        <f t="shared" si="513"/>
        <v/>
      </c>
      <c r="AU1605" s="137" t="str">
        <f>IF(E1605="","",VLOOKUP($E1605,カレンダマスタ!$A$4:$E$381,4,FALSE))</f>
        <v/>
      </c>
      <c r="AV1605" s="137" t="str">
        <f t="shared" si="503"/>
        <v/>
      </c>
      <c r="AW1605" s="137" t="str">
        <f t="shared" si="504"/>
        <v/>
      </c>
      <c r="AX1605" s="138" t="str">
        <f t="shared" si="505"/>
        <v/>
      </c>
      <c r="AY1605" s="138" t="str">
        <f t="shared" si="506"/>
        <v/>
      </c>
      <c r="AZ1605" s="130" t="str">
        <f>IF(AX1605&amp;AW1605="勤怠未設定","×",IF(AV1605="勤怠修正","×",IF(AC1605="外注","",IF(AA1605="",IF(AY1605&lt;&gt;"","×",""),IF(VLOOKUP(AA1605,カレンダマスタ!$H$66:$I$83,2,FALSE)&lt;&gt;AY1605,"×","OK")))))</f>
        <v/>
      </c>
      <c r="BC1605" s="137" t="str">
        <f>IF(E1605="","",VLOOKUP($E1605,カレンダマスタ!$A$4:$E$381,4,FALSE))</f>
        <v/>
      </c>
      <c r="BD1605" s="126" t="str">
        <f>IF(AC1605="社員","",IF(AG1605=0,"",IF(AD1605="NSTC",IF(COUNTIF(カレンダマスタ!$Q$5:$Q$32,G1605)=1,"OK","×"),
IF(AD1605="NS本社",IF(COUNTIF(カレンダマスタ!$T$5:$T$32,G1605)=1,"OK","×"),IF(COUNTIF(カレンダマスタ!$R$5:$R$32,G1605)=1,"OK","×")))))</f>
        <v/>
      </c>
      <c r="BE1605" s="126" t="str">
        <f>IF(AC1605="社員","",IF(G1605="","",IF(R1605&lt;&gt;"","",IF(AF1605="CS","OK",IF(VLOOKUP(E1605,カレンダマスタ!$A$5:$D$381,4,FALSE)&gt;0,"",IF(OR(G1605*24&gt;10.84,H1605*24&lt;14.5)=TRUE,"×","OK"))))))</f>
        <v/>
      </c>
      <c r="BF1605" s="126" t="str">
        <f t="shared" si="516"/>
        <v/>
      </c>
      <c r="BG1605" s="126" t="str">
        <f t="shared" ref="BG1605:BG1665" si="517">IF(AE1605="派遣","",IF(G1605="","",IF(R1605="有給休暇","",IF(S1605="","×","OK"))))</f>
        <v/>
      </c>
      <c r="BI1605" s="130" t="str">
        <f t="shared" si="514"/>
        <v/>
      </c>
    </row>
    <row r="1606" spans="2:61">
      <c r="B1606" s="111"/>
      <c r="C1606" s="537"/>
      <c r="D1606" s="142"/>
      <c r="E1606" s="584"/>
      <c r="F1606" s="142"/>
      <c r="G1606" s="589"/>
      <c r="H1606" s="589"/>
      <c r="I1606" s="144"/>
      <c r="J1606" s="148"/>
      <c r="K1606" s="145"/>
      <c r="L1606" s="146"/>
      <c r="M1606" s="146"/>
      <c r="N1606" s="147"/>
      <c r="O1606" s="148"/>
      <c r="P1606" s="148"/>
      <c r="Q1606" s="148"/>
      <c r="R1606" s="149"/>
      <c r="S1606" s="156"/>
      <c r="T1606" s="435" t="str">
        <f t="shared" si="508"/>
        <v/>
      </c>
      <c r="U1606" s="430"/>
      <c r="V1606" s="430" t="str">
        <f t="shared" si="509"/>
        <v/>
      </c>
      <c r="W1606" s="298"/>
      <c r="X1606" s="143" t="str">
        <f t="shared" si="515"/>
        <v/>
      </c>
      <c r="Y1606" s="143" t="str">
        <f t="shared" si="510"/>
        <v/>
      </c>
      <c r="Z1606" s="143" t="str">
        <f t="shared" si="511"/>
        <v/>
      </c>
      <c r="AA1606" s="149" t="str">
        <f t="shared" si="502"/>
        <v/>
      </c>
      <c r="AC1606" s="188" t="str">
        <f>AC1586</f>
        <v/>
      </c>
      <c r="AD1606" s="189" t="str">
        <f>AD1586</f>
        <v/>
      </c>
      <c r="AE1606" s="189" t="str">
        <f>AE1586</f>
        <v/>
      </c>
      <c r="AF1606" s="189" t="str">
        <f>AF1586</f>
        <v/>
      </c>
      <c r="AG1606" s="205">
        <f t="shared" si="512"/>
        <v>0</v>
      </c>
      <c r="AI1606" s="157" t="str">
        <f>IF(月報!G1606&lt;&gt;"",月報!G1606,"")</f>
        <v/>
      </c>
      <c r="AJ1606" s="151" t="str">
        <f>IF(月報!W1606&lt;&gt;"",月報!W1606*24,"")</f>
        <v/>
      </c>
      <c r="AK1606" s="151" t="str">
        <f>IF(月報!P1606&lt;&gt;"",月報!P1606,"")</f>
        <v/>
      </c>
      <c r="AL1606" s="151" t="str">
        <f>IF(月報!Q1606&lt;&gt;"",IF(月報!Q1606="平日残","",月報!Q1606),"")</f>
        <v/>
      </c>
      <c r="AM1606" s="151"/>
      <c r="AN1606" s="151" t="str">
        <f t="shared" si="501"/>
        <v/>
      </c>
      <c r="AO1606" s="151" t="str">
        <f>IF($E1606="","",VLOOKUP($E1606,カレンダマスタ!$A$5:$E$381,5,FALSE))</f>
        <v/>
      </c>
      <c r="AQ1606" s="197" t="str">
        <f>IF(G1606="","",IF(VLOOKUP(E1606,カレンダマスタ!$A$5:$D$381,4,FALSE)=0,"",1))</f>
        <v/>
      </c>
      <c r="AR1606" s="152" t="str">
        <f>IF($G1606="","",IF($AD1606="NSTC",INDEX(カレンダマスタ!$I$26:$O$31,MATCH($G1606,カレンダマスタ!$H$26:$H$31,1),MATCH($H1606,カレンダマスタ!$I$25:$O$25,1)),
IF($AD1606="CS本社",INDEX(カレンダマスタ!$I$36:$O$41,MATCH($G1606,カレンダマスタ!$H$36:$H$41,1),MATCH($H1606,カレンダマスタ!$I$35:$O$35,1)),
IF($AD1606="NS本社",INDEX(カレンダマスタ!$I$94:$O$99,MATCH($G1606,カレンダマスタ!$H$95:$H$100,1),MATCH($H1606,カレンダマスタ!$I$93:$O$93,1)),
IF($AD1606="ODC",INDEX(カレンダマスタ!$I$46:$O$51,MATCH($G1606,カレンダマスタ!$H$46:$H$51,1),MATCH($H1606,カレンダマスタ!$I$45:$O$45,1)),
IF($AD1606="NS東京TC",INDEX(カレンダマスタ!$I$56:$O$61,MATCH($G1606,カレンダマスタ!$H$56:$H$61,1),MATCH($H1606,カレンダマスタ!$I$55:$O$55,1)),""))))))</f>
        <v/>
      </c>
      <c r="AS1606" s="151" t="str">
        <f t="shared" si="513"/>
        <v/>
      </c>
      <c r="AU1606" s="153" t="str">
        <f>IF(E1606="","",VLOOKUP($E1606,カレンダマスタ!$A$4:$E$381,4,FALSE))</f>
        <v/>
      </c>
      <c r="AV1606" s="153" t="str">
        <f t="shared" si="503"/>
        <v/>
      </c>
      <c r="AW1606" s="153" t="str">
        <f t="shared" si="504"/>
        <v/>
      </c>
      <c r="AX1606" s="154" t="str">
        <f t="shared" si="505"/>
        <v/>
      </c>
      <c r="AY1606" s="154" t="str">
        <f t="shared" si="506"/>
        <v/>
      </c>
      <c r="AZ1606" s="144" t="str">
        <f>IF(AX1606&amp;AW1606="勤怠未設定","×",IF(AV1606="勤怠修正","×",IF(AC1606="外注","",IF(AA1606="",IF(AY1606&lt;&gt;"","×",""),IF(VLOOKUP(AA1606,カレンダマスタ!$H$66:$I$83,2,FALSE)&lt;&gt;AY1606,"×","OK")))))</f>
        <v/>
      </c>
      <c r="BC1606" s="153" t="str">
        <f>IF(E1606="","",VLOOKUP($E1606,カレンダマスタ!$A$4:$E$381,4,FALSE))</f>
        <v/>
      </c>
      <c r="BD1606" s="151" t="str">
        <f>IF(AC1606="社員","",IF(AG1606=0,"",IF(AD1606="NSTC",IF(COUNTIF(カレンダマスタ!$Q$5:$Q$32,G1606)=1,"OK","×"),
IF(AD1606="NS本社",IF(COUNTIF(カレンダマスタ!$T$5:$T$32,G1606)=1,"OK","×"),IF(COUNTIF(カレンダマスタ!$R$5:$R$32,G1606)=1,"OK","×")))))</f>
        <v/>
      </c>
      <c r="BE1606" s="151" t="str">
        <f>IF(AC1606="社員","",IF(G1606="","",IF(R1606&lt;&gt;"","",IF(AF1606="CS","OK",IF(VLOOKUP(E1606,カレンダマスタ!$A$5:$D$381,4,FALSE)&gt;0,"",IF(OR(G1606*24&gt;10.84,H1606*24&lt;14.5)=TRUE,"×","OK"))))))</f>
        <v/>
      </c>
      <c r="BF1606" s="151" t="str">
        <f t="shared" si="516"/>
        <v/>
      </c>
      <c r="BG1606" s="151" t="str">
        <f t="shared" si="517"/>
        <v/>
      </c>
      <c r="BI1606" s="144" t="str">
        <f t="shared" si="514"/>
        <v/>
      </c>
    </row>
    <row r="1607" spans="2:61">
      <c r="B1607" s="111"/>
      <c r="C1607" s="535"/>
      <c r="D1607" s="112"/>
      <c r="E1607" s="582"/>
      <c r="F1607" s="112"/>
      <c r="G1607" s="587"/>
      <c r="H1607" s="587"/>
      <c r="I1607" s="114"/>
      <c r="J1607" s="118"/>
      <c r="K1607" s="115"/>
      <c r="L1607" s="116"/>
      <c r="M1607" s="116"/>
      <c r="N1607" s="117"/>
      <c r="O1607" s="118"/>
      <c r="P1607" s="118"/>
      <c r="Q1607" s="118"/>
      <c r="R1607" s="119"/>
      <c r="S1607" s="120"/>
      <c r="T1607" s="433" t="str">
        <f t="shared" si="508"/>
        <v/>
      </c>
      <c r="U1607" s="431">
        <f>SUM(T1607:T1613)</f>
        <v>0</v>
      </c>
      <c r="V1607" s="431" t="str">
        <f t="shared" si="509"/>
        <v/>
      </c>
      <c r="W1607" s="298"/>
      <c r="X1607" s="113" t="str">
        <f t="shared" si="515"/>
        <v/>
      </c>
      <c r="Y1607" s="113" t="str">
        <f t="shared" si="510"/>
        <v/>
      </c>
      <c r="Z1607" s="113" t="str">
        <f t="shared" si="511"/>
        <v/>
      </c>
      <c r="AA1607" s="119" t="str">
        <f t="shared" si="502"/>
        <v/>
      </c>
      <c r="AC1607" s="190" t="str">
        <f>AC1586</f>
        <v/>
      </c>
      <c r="AD1607" s="191" t="str">
        <f>AD1586</f>
        <v/>
      </c>
      <c r="AE1607" s="191" t="str">
        <f>AE1586</f>
        <v/>
      </c>
      <c r="AF1607" s="191" t="str">
        <f>AF1586</f>
        <v/>
      </c>
      <c r="AG1607" s="206">
        <f t="shared" si="512"/>
        <v>0</v>
      </c>
      <c r="AI1607" s="158" t="str">
        <f>IF(月報!G1607&lt;&gt;"",月報!G1607,"")</f>
        <v/>
      </c>
      <c r="AJ1607" s="122" t="str">
        <f>IF(月報!W1607&lt;&gt;"",月報!W1607*24,"")</f>
        <v/>
      </c>
      <c r="AK1607" s="122" t="str">
        <f>IF(月報!P1607&lt;&gt;"",月報!P1607,"")</f>
        <v/>
      </c>
      <c r="AL1607" s="122" t="str">
        <f>IF(月報!Q1607&lt;&gt;"",IF(月報!Q1607="平日残","",月報!Q1607),"")</f>
        <v/>
      </c>
      <c r="AM1607" s="122"/>
      <c r="AN1607" s="122" t="str">
        <f t="shared" si="501"/>
        <v/>
      </c>
      <c r="AO1607" s="122" t="str">
        <f>IF($E1607="","",VLOOKUP($E1607,カレンダマスタ!$A$5:$E$381,5,FALSE))</f>
        <v/>
      </c>
      <c r="AQ1607" s="195" t="str">
        <f>IF(G1607="","",IF(VLOOKUP(E1607,カレンダマスタ!$A$5:$D$381,4,FALSE)=0,"",1))</f>
        <v/>
      </c>
      <c r="AR1607" s="123" t="str">
        <f>IF($G1607="","",IF($AD1607="NSTC",INDEX(カレンダマスタ!$I$26:$O$31,MATCH($G1607,カレンダマスタ!$H$26:$H$31,1),MATCH($H1607,カレンダマスタ!$I$25:$O$25,1)),
IF($AD1607="CS本社",INDEX(カレンダマスタ!$I$36:$O$41,MATCH($G1607,カレンダマスタ!$H$36:$H$41,1),MATCH($H1607,カレンダマスタ!$I$35:$O$35,1)),
IF($AD1607="NS本社",INDEX(カレンダマスタ!$I$94:$O$99,MATCH($G1607,カレンダマスタ!$H$95:$H$100,1),MATCH($H1607,カレンダマスタ!$I$93:$O$93,1)),
IF($AD1607="ODC",INDEX(カレンダマスタ!$I$46:$O$51,MATCH($G1607,カレンダマスタ!$H$46:$H$51,1),MATCH($H1607,カレンダマスタ!$I$45:$O$45,1)),
IF($AD1607="NS東京TC",INDEX(カレンダマスタ!$I$56:$O$61,MATCH($G1607,カレンダマスタ!$H$56:$H$61,1),MATCH($H1607,カレンダマスタ!$I$55:$O$55,1)),""))))))</f>
        <v/>
      </c>
      <c r="AS1607" s="122" t="str">
        <f t="shared" si="513"/>
        <v/>
      </c>
      <c r="AU1607" s="124" t="str">
        <f>IF(E1607="","",VLOOKUP($E1607,カレンダマスタ!$A$4:$E$381,4,FALSE))</f>
        <v/>
      </c>
      <c r="AV1607" s="124" t="str">
        <f t="shared" si="503"/>
        <v/>
      </c>
      <c r="AW1607" s="124" t="str">
        <f t="shared" si="504"/>
        <v/>
      </c>
      <c r="AX1607" s="125" t="str">
        <f t="shared" si="505"/>
        <v/>
      </c>
      <c r="AY1607" s="125" t="str">
        <f t="shared" si="506"/>
        <v/>
      </c>
      <c r="AZ1607" s="114" t="str">
        <f>IF(AX1607&amp;AW1607="勤怠未設定","×",IF(AV1607="勤怠修正","×",IF(AC1607="外注","",IF(AA1607="",IF(AY1607&lt;&gt;"","×",""),IF(VLOOKUP(AA1607,カレンダマスタ!$H$66:$I$83,2,FALSE)&lt;&gt;AY1607,"×","OK")))))</f>
        <v/>
      </c>
      <c r="BC1607" s="124" t="str">
        <f>IF(E1607="","",VLOOKUP($E1607,カレンダマスタ!$A$4:$E$381,4,FALSE))</f>
        <v/>
      </c>
      <c r="BD1607" s="122" t="str">
        <f>IF(AC1607="社員","",IF(AG1607=0,"",IF(AD1607="NSTC",IF(COUNTIF(カレンダマスタ!$Q$5:$Q$32,G1607)=1,"OK","×"),
IF(AD1607="NS本社",IF(COUNTIF(カレンダマスタ!$T$5:$T$32,G1607)=1,"OK","×"),IF(COUNTIF(カレンダマスタ!$R$5:$R$32,G1607)=1,"OK","×")))))</f>
        <v/>
      </c>
      <c r="BE1607" s="122" t="str">
        <f>IF(AC1607="社員","",IF(G1607="","",IF(R1607&lt;&gt;"","",IF(AF1607="CS","OK",IF(VLOOKUP(E1607,カレンダマスタ!$A$5:$D$381,4,FALSE)&gt;0,"",IF(OR(G1607*24&gt;10.84,H1607*24&lt;14.5)=TRUE,"×","OK"))))))</f>
        <v/>
      </c>
      <c r="BF1607" s="122" t="str">
        <f t="shared" si="516"/>
        <v/>
      </c>
      <c r="BG1607" s="122" t="str">
        <f t="shared" si="517"/>
        <v/>
      </c>
      <c r="BI1607" s="114" t="str">
        <f t="shared" si="514"/>
        <v/>
      </c>
    </row>
    <row r="1608" spans="2:61">
      <c r="B1608" s="111"/>
      <c r="C1608" s="536"/>
      <c r="D1608" s="128"/>
      <c r="E1608" s="583"/>
      <c r="F1608" s="128"/>
      <c r="G1608" s="588"/>
      <c r="H1608" s="588"/>
      <c r="I1608" s="130"/>
      <c r="J1608" s="139"/>
      <c r="K1608" s="131"/>
      <c r="L1608" s="132"/>
      <c r="M1608" s="132"/>
      <c r="N1608" s="141"/>
      <c r="O1608" s="139"/>
      <c r="P1608" s="139"/>
      <c r="Q1608" s="139"/>
      <c r="R1608" s="133"/>
      <c r="S1608" s="134"/>
      <c r="T1608" s="434" t="str">
        <f t="shared" si="508"/>
        <v/>
      </c>
      <c r="U1608" s="429"/>
      <c r="V1608" s="429" t="str">
        <f t="shared" si="509"/>
        <v/>
      </c>
      <c r="W1608" s="298"/>
      <c r="X1608" s="129" t="str">
        <f t="shared" si="515"/>
        <v/>
      </c>
      <c r="Y1608" s="129" t="str">
        <f t="shared" si="510"/>
        <v/>
      </c>
      <c r="Z1608" s="129" t="str">
        <f t="shared" si="511"/>
        <v/>
      </c>
      <c r="AA1608" s="133" t="str">
        <f t="shared" si="502"/>
        <v/>
      </c>
      <c r="AC1608" s="186" t="str">
        <f>AC1586</f>
        <v/>
      </c>
      <c r="AD1608" s="187" t="str">
        <f>AD1586</f>
        <v/>
      </c>
      <c r="AE1608" s="187" t="str">
        <f>AE1586</f>
        <v/>
      </c>
      <c r="AF1608" s="187" t="str">
        <f>AF1586</f>
        <v/>
      </c>
      <c r="AG1608" s="204">
        <f t="shared" si="512"/>
        <v>0</v>
      </c>
      <c r="AI1608" s="135" t="str">
        <f>IF(月報!G1608&lt;&gt;"",月報!G1608,"")</f>
        <v/>
      </c>
      <c r="AJ1608" s="126" t="str">
        <f>IF(月報!W1608&lt;&gt;"",月報!W1608*24,"")</f>
        <v/>
      </c>
      <c r="AK1608" s="126" t="str">
        <f>IF(月報!P1608&lt;&gt;"",月報!P1608,"")</f>
        <v/>
      </c>
      <c r="AL1608" s="126" t="str">
        <f>IF(月報!Q1608&lt;&gt;"",IF(月報!Q1608="平日残","",月報!Q1608),"")</f>
        <v/>
      </c>
      <c r="AM1608" s="126"/>
      <c r="AN1608" s="126" t="str">
        <f t="shared" si="501"/>
        <v/>
      </c>
      <c r="AO1608" s="126" t="str">
        <f>IF($E1608="","",VLOOKUP($E1608,カレンダマスタ!$A$5:$E$381,5,FALSE))</f>
        <v/>
      </c>
      <c r="AQ1608" s="196" t="str">
        <f>IF(G1608="","",IF(VLOOKUP(E1608,カレンダマスタ!$A$5:$D$381,4,FALSE)=0,"",1))</f>
        <v/>
      </c>
      <c r="AR1608" s="136" t="str">
        <f>IF($G1608="","",IF($AD1608="NSTC",INDEX(カレンダマスタ!$I$26:$O$31,MATCH($G1608,カレンダマスタ!$H$26:$H$31,1),MATCH($H1608,カレンダマスタ!$I$25:$O$25,1)),
IF($AD1608="CS本社",INDEX(カレンダマスタ!$I$36:$O$41,MATCH($G1608,カレンダマスタ!$H$36:$H$41,1),MATCH($H1608,カレンダマスタ!$I$35:$O$35,1)),
IF($AD1608="NS本社",INDEX(カレンダマスタ!$I$94:$O$99,MATCH($G1608,カレンダマスタ!$H$95:$H$100,1),MATCH($H1608,カレンダマスタ!$I$93:$O$93,1)),
IF($AD1608="ODC",INDEX(カレンダマスタ!$I$46:$O$51,MATCH($G1608,カレンダマスタ!$H$46:$H$51,1),MATCH($H1608,カレンダマスタ!$I$45:$O$45,1)),
IF($AD1608="NS東京TC",INDEX(カレンダマスタ!$I$56:$O$61,MATCH($G1608,カレンダマスタ!$H$56:$H$61,1),MATCH($H1608,カレンダマスタ!$I$55:$O$55,1)),""))))))</f>
        <v/>
      </c>
      <c r="AS1608" s="126" t="str">
        <f t="shared" si="513"/>
        <v/>
      </c>
      <c r="AU1608" s="137" t="str">
        <f>IF(E1608="","",VLOOKUP($E1608,カレンダマスタ!$A$4:$E$381,4,FALSE))</f>
        <v/>
      </c>
      <c r="AV1608" s="137" t="str">
        <f t="shared" si="503"/>
        <v/>
      </c>
      <c r="AW1608" s="137" t="str">
        <f t="shared" si="504"/>
        <v/>
      </c>
      <c r="AX1608" s="138" t="str">
        <f t="shared" si="505"/>
        <v/>
      </c>
      <c r="AY1608" s="138" t="str">
        <f t="shared" si="506"/>
        <v/>
      </c>
      <c r="AZ1608" s="130" t="str">
        <f>IF(AX1608&amp;AW1608="勤怠未設定","×",IF(AV1608="勤怠修正","×",IF(AC1608="外注","",IF(AA1608="",IF(AY1608&lt;&gt;"","×",""),IF(VLOOKUP(AA1608,カレンダマスタ!$H$66:$I$83,2,FALSE)&lt;&gt;AY1608,"×","OK")))))</f>
        <v/>
      </c>
      <c r="BC1608" s="137" t="str">
        <f>IF(E1608="","",VLOOKUP($E1608,カレンダマスタ!$A$4:$E$381,4,FALSE))</f>
        <v/>
      </c>
      <c r="BD1608" s="126" t="str">
        <f>IF(AC1608="社員","",IF(AG1608=0,"",IF(AD1608="NSTC",IF(COUNTIF(カレンダマスタ!$Q$5:$Q$32,G1608)=1,"OK","×"),
IF(AD1608="NS本社",IF(COUNTIF(カレンダマスタ!$T$5:$T$32,G1608)=1,"OK","×"),IF(COUNTIF(カレンダマスタ!$R$5:$R$32,G1608)=1,"OK","×")))))</f>
        <v/>
      </c>
      <c r="BE1608" s="126" t="str">
        <f>IF(AC1608="社員","",IF(G1608="","",IF(R1608&lt;&gt;"","",IF(AF1608="CS","OK",IF(VLOOKUP(E1608,カレンダマスタ!$A$5:$D$381,4,FALSE)&gt;0,"",IF(OR(G1608*24&gt;10.84,H1608*24&lt;14.5)=TRUE,"×","OK"))))))</f>
        <v/>
      </c>
      <c r="BF1608" s="126" t="str">
        <f t="shared" si="516"/>
        <v/>
      </c>
      <c r="BG1608" s="126" t="str">
        <f t="shared" si="517"/>
        <v/>
      </c>
      <c r="BI1608" s="130" t="str">
        <f t="shared" si="514"/>
        <v/>
      </c>
    </row>
    <row r="1609" spans="2:61">
      <c r="B1609" s="111"/>
      <c r="C1609" s="536"/>
      <c r="D1609" s="128"/>
      <c r="E1609" s="583"/>
      <c r="F1609" s="128"/>
      <c r="G1609" s="588"/>
      <c r="H1609" s="588"/>
      <c r="I1609" s="130"/>
      <c r="J1609" s="139"/>
      <c r="K1609" s="131"/>
      <c r="L1609" s="132"/>
      <c r="M1609" s="132"/>
      <c r="N1609" s="141"/>
      <c r="O1609" s="139"/>
      <c r="P1609" s="139"/>
      <c r="Q1609" s="139"/>
      <c r="R1609" s="133"/>
      <c r="S1609" s="134"/>
      <c r="T1609" s="434" t="str">
        <f t="shared" si="508"/>
        <v/>
      </c>
      <c r="U1609" s="429"/>
      <c r="V1609" s="429" t="str">
        <f t="shared" si="509"/>
        <v/>
      </c>
      <c r="W1609" s="298"/>
      <c r="X1609" s="129" t="str">
        <f t="shared" si="515"/>
        <v/>
      </c>
      <c r="Y1609" s="129" t="str">
        <f t="shared" si="510"/>
        <v/>
      </c>
      <c r="Z1609" s="129" t="str">
        <f t="shared" si="511"/>
        <v/>
      </c>
      <c r="AA1609" s="133" t="str">
        <f t="shared" si="502"/>
        <v/>
      </c>
      <c r="AC1609" s="186" t="str">
        <f>AC1586</f>
        <v/>
      </c>
      <c r="AD1609" s="187" t="str">
        <f>AD1586</f>
        <v/>
      </c>
      <c r="AE1609" s="187" t="str">
        <f>AE1586</f>
        <v/>
      </c>
      <c r="AF1609" s="187" t="str">
        <f>AF1586</f>
        <v/>
      </c>
      <c r="AG1609" s="204">
        <f t="shared" si="512"/>
        <v>0</v>
      </c>
      <c r="AI1609" s="135" t="str">
        <f>IF(月報!G1609&lt;&gt;"",月報!G1609,"")</f>
        <v/>
      </c>
      <c r="AJ1609" s="126" t="str">
        <f>IF(月報!W1609&lt;&gt;"",月報!W1609*24,"")</f>
        <v/>
      </c>
      <c r="AK1609" s="126" t="str">
        <f>IF(月報!P1609&lt;&gt;"",月報!P1609,"")</f>
        <v/>
      </c>
      <c r="AL1609" s="126" t="str">
        <f>IF(月報!Q1609&lt;&gt;"",IF(月報!Q1609="平日残","",月報!Q1609),"")</f>
        <v/>
      </c>
      <c r="AM1609" s="126"/>
      <c r="AN1609" s="126" t="str">
        <f t="shared" si="501"/>
        <v/>
      </c>
      <c r="AO1609" s="126" t="str">
        <f>IF($E1609="","",VLOOKUP($E1609,カレンダマスタ!$A$5:$E$381,5,FALSE))</f>
        <v/>
      </c>
      <c r="AQ1609" s="196" t="str">
        <f>IF(G1609="","",IF(VLOOKUP(E1609,カレンダマスタ!$A$5:$D$381,4,FALSE)=0,"",1))</f>
        <v/>
      </c>
      <c r="AR1609" s="136" t="str">
        <f>IF($G1609="","",IF($AD1609="NSTC",INDEX(カレンダマスタ!$I$26:$O$31,MATCH($G1609,カレンダマスタ!$H$26:$H$31,1),MATCH($H1609,カレンダマスタ!$I$25:$O$25,1)),
IF($AD1609="CS本社",INDEX(カレンダマスタ!$I$36:$O$41,MATCH($G1609,カレンダマスタ!$H$36:$H$41,1),MATCH($H1609,カレンダマスタ!$I$35:$O$35,1)),
IF($AD1609="NS本社",INDEX(カレンダマスタ!$I$94:$O$99,MATCH($G1609,カレンダマスタ!$H$95:$H$100,1),MATCH($H1609,カレンダマスタ!$I$93:$O$93,1)),
IF($AD1609="ODC",INDEX(カレンダマスタ!$I$46:$O$51,MATCH($G1609,カレンダマスタ!$H$46:$H$51,1),MATCH($H1609,カレンダマスタ!$I$45:$O$45,1)),
IF($AD1609="NS東京TC",INDEX(カレンダマスタ!$I$56:$O$61,MATCH($G1609,カレンダマスタ!$H$56:$H$61,1),MATCH($H1609,カレンダマスタ!$I$55:$O$55,1)),""))))))</f>
        <v/>
      </c>
      <c r="AS1609" s="126" t="str">
        <f t="shared" si="513"/>
        <v/>
      </c>
      <c r="AU1609" s="137" t="str">
        <f>IF(E1609="","",VLOOKUP($E1609,カレンダマスタ!$A$4:$E$381,4,FALSE))</f>
        <v/>
      </c>
      <c r="AV1609" s="137" t="str">
        <f t="shared" si="503"/>
        <v/>
      </c>
      <c r="AW1609" s="137" t="str">
        <f t="shared" si="504"/>
        <v/>
      </c>
      <c r="AX1609" s="138" t="str">
        <f t="shared" si="505"/>
        <v/>
      </c>
      <c r="AY1609" s="138" t="str">
        <f t="shared" si="506"/>
        <v/>
      </c>
      <c r="AZ1609" s="130" t="str">
        <f>IF(AX1609&amp;AW1609="勤怠未設定","×",IF(AV1609="勤怠修正","×",IF(AC1609="外注","",IF(AA1609="",IF(AY1609&lt;&gt;"","×",""),IF(VLOOKUP(AA1609,カレンダマスタ!$H$66:$I$83,2,FALSE)&lt;&gt;AY1609,"×","OK")))))</f>
        <v/>
      </c>
      <c r="BC1609" s="137" t="str">
        <f>IF(E1609="","",VLOOKUP($E1609,カレンダマスタ!$A$4:$E$381,4,FALSE))</f>
        <v/>
      </c>
      <c r="BD1609" s="126" t="str">
        <f>IF(AC1609="社員","",IF(AG1609=0,"",IF(AD1609="NSTC",IF(COUNTIF(カレンダマスタ!$Q$5:$Q$32,G1609)=1,"OK","×"),
IF(AD1609="NS本社",IF(COUNTIF(カレンダマスタ!$T$5:$T$32,G1609)=1,"OK","×"),IF(COUNTIF(カレンダマスタ!$R$5:$R$32,G1609)=1,"OK","×")))))</f>
        <v/>
      </c>
      <c r="BE1609" s="126" t="str">
        <f>IF(AC1609="社員","",IF(G1609="","",IF(R1609&lt;&gt;"","",IF(AF1609="CS","OK",IF(VLOOKUP(E1609,カレンダマスタ!$A$5:$D$381,4,FALSE)&gt;0,"",IF(OR(G1609*24&gt;10.84,H1609*24&lt;14.5)=TRUE,"×","OK"))))))</f>
        <v/>
      </c>
      <c r="BF1609" s="126" t="str">
        <f t="shared" si="516"/>
        <v/>
      </c>
      <c r="BG1609" s="126" t="str">
        <f t="shared" si="517"/>
        <v/>
      </c>
      <c r="BI1609" s="130" t="str">
        <f t="shared" si="514"/>
        <v/>
      </c>
    </row>
    <row r="1610" spans="2:61">
      <c r="B1610" s="111"/>
      <c r="C1610" s="536"/>
      <c r="D1610" s="128"/>
      <c r="E1610" s="583"/>
      <c r="F1610" s="128"/>
      <c r="G1610" s="588"/>
      <c r="H1610" s="588"/>
      <c r="I1610" s="130"/>
      <c r="J1610" s="139"/>
      <c r="K1610" s="131"/>
      <c r="L1610" s="132"/>
      <c r="M1610" s="132"/>
      <c r="N1610" s="141"/>
      <c r="O1610" s="139"/>
      <c r="P1610" s="139"/>
      <c r="Q1610" s="139"/>
      <c r="R1610" s="133"/>
      <c r="S1610" s="134"/>
      <c r="T1610" s="434" t="str">
        <f t="shared" si="508"/>
        <v/>
      </c>
      <c r="U1610" s="429"/>
      <c r="V1610" s="429" t="str">
        <f t="shared" si="509"/>
        <v/>
      </c>
      <c r="W1610" s="298"/>
      <c r="X1610" s="129" t="str">
        <f t="shared" si="515"/>
        <v/>
      </c>
      <c r="Y1610" s="129" t="str">
        <f t="shared" si="510"/>
        <v/>
      </c>
      <c r="Z1610" s="129" t="str">
        <f t="shared" si="511"/>
        <v/>
      </c>
      <c r="AA1610" s="133" t="str">
        <f t="shared" si="502"/>
        <v/>
      </c>
      <c r="AC1610" s="186" t="str">
        <f>AC1586</f>
        <v/>
      </c>
      <c r="AD1610" s="187" t="str">
        <f>AD1586</f>
        <v/>
      </c>
      <c r="AE1610" s="187" t="str">
        <f>AE1586</f>
        <v/>
      </c>
      <c r="AF1610" s="187" t="str">
        <f>AF1586</f>
        <v/>
      </c>
      <c r="AG1610" s="204">
        <f t="shared" si="512"/>
        <v>0</v>
      </c>
      <c r="AI1610" s="135" t="str">
        <f>IF(月報!G1610&lt;&gt;"",月報!G1610,"")</f>
        <v/>
      </c>
      <c r="AJ1610" s="126" t="str">
        <f>IF(月報!W1610&lt;&gt;"",月報!W1610*24,"")</f>
        <v/>
      </c>
      <c r="AK1610" s="126" t="str">
        <f>IF(月報!P1610&lt;&gt;"",月報!P1610,"")</f>
        <v/>
      </c>
      <c r="AL1610" s="126" t="str">
        <f>IF(月報!Q1610&lt;&gt;"",IF(月報!Q1610="平日残","",月報!Q1610),"")</f>
        <v/>
      </c>
      <c r="AM1610" s="126"/>
      <c r="AN1610" s="126" t="str">
        <f t="shared" si="501"/>
        <v/>
      </c>
      <c r="AO1610" s="126" t="str">
        <f>IF($E1610="","",VLOOKUP($E1610,カレンダマスタ!$A$5:$E$381,5,FALSE))</f>
        <v/>
      </c>
      <c r="AQ1610" s="196" t="str">
        <f>IF(G1610="","",IF(VLOOKUP(E1610,カレンダマスタ!$A$5:$D$381,4,FALSE)=0,"",1))</f>
        <v/>
      </c>
      <c r="AR1610" s="136" t="str">
        <f>IF($G1610="","",IF($AD1610="NSTC",INDEX(カレンダマスタ!$I$26:$O$31,MATCH($G1610,カレンダマスタ!$H$26:$H$31,1),MATCH($H1610,カレンダマスタ!$I$25:$O$25,1)),
IF($AD1610="CS本社",INDEX(カレンダマスタ!$I$36:$O$41,MATCH($G1610,カレンダマスタ!$H$36:$H$41,1),MATCH($H1610,カレンダマスタ!$I$35:$O$35,1)),
IF($AD1610="NS本社",INDEX(カレンダマスタ!$I$94:$O$99,MATCH($G1610,カレンダマスタ!$H$95:$H$100,1),MATCH($H1610,カレンダマスタ!$I$93:$O$93,1)),
IF($AD1610="ODC",INDEX(カレンダマスタ!$I$46:$O$51,MATCH($G1610,カレンダマスタ!$H$46:$H$51,1),MATCH($H1610,カレンダマスタ!$I$45:$O$45,1)),
IF($AD1610="NS東京TC",INDEX(カレンダマスタ!$I$56:$O$61,MATCH($G1610,カレンダマスタ!$H$56:$H$61,1),MATCH($H1610,カレンダマスタ!$I$55:$O$55,1)),""))))))</f>
        <v/>
      </c>
      <c r="AS1610" s="126" t="str">
        <f t="shared" si="513"/>
        <v/>
      </c>
      <c r="AU1610" s="137" t="str">
        <f>IF(E1610="","",VLOOKUP($E1610,カレンダマスタ!$A$4:$E$381,4,FALSE))</f>
        <v/>
      </c>
      <c r="AV1610" s="137" t="str">
        <f t="shared" si="503"/>
        <v/>
      </c>
      <c r="AW1610" s="137" t="str">
        <f t="shared" si="504"/>
        <v/>
      </c>
      <c r="AX1610" s="138" t="str">
        <f t="shared" si="505"/>
        <v/>
      </c>
      <c r="AY1610" s="138" t="str">
        <f t="shared" si="506"/>
        <v/>
      </c>
      <c r="AZ1610" s="130" t="str">
        <f>IF(AX1610&amp;AW1610="勤怠未設定","×",IF(AV1610="勤怠修正","×",IF(AC1610="外注","",IF(AA1610="",IF(AY1610&lt;&gt;"","×",""),IF(VLOOKUP(AA1610,カレンダマスタ!$H$66:$I$83,2,FALSE)&lt;&gt;AY1610,"×","OK")))))</f>
        <v/>
      </c>
      <c r="BC1610" s="137" t="str">
        <f>IF(E1610="","",VLOOKUP($E1610,カレンダマスタ!$A$4:$E$381,4,FALSE))</f>
        <v/>
      </c>
      <c r="BD1610" s="126" t="str">
        <f>IF(AC1610="社員","",IF(AG1610=0,"",IF(AD1610="NSTC",IF(COUNTIF(カレンダマスタ!$Q$5:$Q$32,G1610)=1,"OK","×"),
IF(AD1610="NS本社",IF(COUNTIF(カレンダマスタ!$T$5:$T$32,G1610)=1,"OK","×"),IF(COUNTIF(カレンダマスタ!$R$5:$R$32,G1610)=1,"OK","×")))))</f>
        <v/>
      </c>
      <c r="BE1610" s="126" t="str">
        <f>IF(AC1610="社員","",IF(G1610="","",IF(R1610&lt;&gt;"","",IF(AF1610="CS","OK",IF(VLOOKUP(E1610,カレンダマスタ!$A$5:$D$381,4,FALSE)&gt;0,"",IF(OR(G1610*24&gt;10.84,H1610*24&lt;14.5)=TRUE,"×","OK"))))))</f>
        <v/>
      </c>
      <c r="BF1610" s="126" t="str">
        <f t="shared" si="516"/>
        <v/>
      </c>
      <c r="BG1610" s="126" t="str">
        <f t="shared" si="517"/>
        <v/>
      </c>
      <c r="BI1610" s="130" t="str">
        <f t="shared" si="514"/>
        <v/>
      </c>
    </row>
    <row r="1611" spans="2:61">
      <c r="B1611" s="111"/>
      <c r="C1611" s="536"/>
      <c r="D1611" s="128"/>
      <c r="E1611" s="583"/>
      <c r="F1611" s="128"/>
      <c r="G1611" s="588"/>
      <c r="H1611" s="588"/>
      <c r="I1611" s="130"/>
      <c r="J1611" s="139"/>
      <c r="K1611" s="131"/>
      <c r="L1611" s="132"/>
      <c r="M1611" s="132"/>
      <c r="N1611" s="141"/>
      <c r="O1611" s="139"/>
      <c r="P1611" s="139"/>
      <c r="Q1611" s="139"/>
      <c r="R1611" s="133"/>
      <c r="S1611" s="134"/>
      <c r="T1611" s="434" t="str">
        <f t="shared" si="508"/>
        <v/>
      </c>
      <c r="U1611" s="429"/>
      <c r="V1611" s="429" t="str">
        <f t="shared" si="509"/>
        <v/>
      </c>
      <c r="W1611" s="298"/>
      <c r="X1611" s="129" t="str">
        <f t="shared" si="515"/>
        <v/>
      </c>
      <c r="Y1611" s="129" t="str">
        <f t="shared" si="510"/>
        <v/>
      </c>
      <c r="Z1611" s="129" t="str">
        <f t="shared" si="511"/>
        <v/>
      </c>
      <c r="AA1611" s="133" t="str">
        <f t="shared" si="502"/>
        <v/>
      </c>
      <c r="AC1611" s="186" t="str">
        <f>AC1586</f>
        <v/>
      </c>
      <c r="AD1611" s="187" t="str">
        <f>AD1586</f>
        <v/>
      </c>
      <c r="AE1611" s="187" t="str">
        <f>AE1586</f>
        <v/>
      </c>
      <c r="AF1611" s="187" t="str">
        <f>AF1586</f>
        <v/>
      </c>
      <c r="AG1611" s="204">
        <f t="shared" si="512"/>
        <v>0</v>
      </c>
      <c r="AI1611" s="140" t="str">
        <f>IF(月報!G1611&lt;&gt;"",月報!G1611,"")</f>
        <v/>
      </c>
      <c r="AJ1611" s="126" t="str">
        <f>IF(月報!W1611&lt;&gt;"",月報!W1611*24,"")</f>
        <v/>
      </c>
      <c r="AK1611" s="126" t="str">
        <f>IF(月報!P1611&lt;&gt;"",月報!P1611,"")</f>
        <v/>
      </c>
      <c r="AL1611" s="126" t="str">
        <f>IF(月報!Q1611&lt;&gt;"",IF(月報!Q1611="平日残","",月報!Q1611),"")</f>
        <v/>
      </c>
      <c r="AM1611" s="126"/>
      <c r="AN1611" s="126" t="str">
        <f t="shared" ref="AN1611:AN1674" si="518">IF($AO1611=0,IF($G1611="",IF($Q1611="","週報未入力",""),""),"")</f>
        <v/>
      </c>
      <c r="AO1611" s="126" t="str">
        <f>IF($E1611="","",VLOOKUP($E1611,カレンダマスタ!$A$5:$E$381,5,FALSE))</f>
        <v/>
      </c>
      <c r="AQ1611" s="196" t="str">
        <f>IF(G1611="","",IF(VLOOKUP(E1611,カレンダマスタ!$A$5:$D$381,4,FALSE)=0,"",1))</f>
        <v/>
      </c>
      <c r="AR1611" s="136" t="str">
        <f>IF($G1611="","",IF($AD1611="NSTC",INDEX(カレンダマスタ!$I$26:$O$31,MATCH($G1611,カレンダマスタ!$H$26:$H$31,1),MATCH($H1611,カレンダマスタ!$I$25:$O$25,1)),
IF($AD1611="CS本社",INDEX(カレンダマスタ!$I$36:$O$41,MATCH($G1611,カレンダマスタ!$H$36:$H$41,1),MATCH($H1611,カレンダマスタ!$I$35:$O$35,1)),
IF($AD1611="NS本社",INDEX(カレンダマスタ!$I$94:$O$99,MATCH($G1611,カレンダマスタ!$H$95:$H$100,1),MATCH($H1611,カレンダマスタ!$I$93:$O$93,1)),
IF($AD1611="ODC",INDEX(カレンダマスタ!$I$46:$O$51,MATCH($G1611,カレンダマスタ!$H$46:$H$51,1),MATCH($H1611,カレンダマスタ!$I$45:$O$45,1)),
IF($AD1611="NS東京TC",INDEX(カレンダマスタ!$I$56:$O$61,MATCH($G1611,カレンダマスタ!$H$56:$H$61,1),MATCH($H1611,カレンダマスタ!$I$55:$O$55,1)),""))))))</f>
        <v/>
      </c>
      <c r="AS1611" s="126" t="str">
        <f t="shared" si="513"/>
        <v/>
      </c>
      <c r="AU1611" s="137" t="str">
        <f>IF(E1611="","",VLOOKUP($E1611,カレンダマスタ!$A$4:$E$381,4,FALSE))</f>
        <v/>
      </c>
      <c r="AV1611" s="137" t="str">
        <f t="shared" si="503"/>
        <v/>
      </c>
      <c r="AW1611" s="137" t="str">
        <f t="shared" si="504"/>
        <v/>
      </c>
      <c r="AX1611" s="138" t="str">
        <f t="shared" si="505"/>
        <v/>
      </c>
      <c r="AY1611" s="138" t="str">
        <f t="shared" si="506"/>
        <v/>
      </c>
      <c r="AZ1611" s="130" t="str">
        <f>IF(AX1611&amp;AW1611="勤怠未設定","×",IF(AV1611="勤怠修正","×",IF(AC1611="外注","",IF(AA1611="",IF(AY1611&lt;&gt;"","×",""),IF(VLOOKUP(AA1611,カレンダマスタ!$H$66:$I$83,2,FALSE)&lt;&gt;AY1611,"×","OK")))))</f>
        <v/>
      </c>
      <c r="BC1611" s="137" t="str">
        <f>IF(E1611="","",VLOOKUP($E1611,カレンダマスタ!$A$4:$E$381,4,FALSE))</f>
        <v/>
      </c>
      <c r="BD1611" s="126" t="str">
        <f>IF(AC1611="社員","",IF(AG1611=0,"",IF(AD1611="NSTC",IF(COUNTIF(カレンダマスタ!$Q$5:$Q$32,G1611)=1,"OK","×"),
IF(AD1611="NS本社",IF(COUNTIF(カレンダマスタ!$T$5:$T$32,G1611)=1,"OK","×"),IF(COUNTIF(カレンダマスタ!$R$5:$R$32,G1611)=1,"OK","×")))))</f>
        <v/>
      </c>
      <c r="BE1611" s="126" t="str">
        <f>IF(AC1611="社員","",IF(G1611="","",IF(R1611&lt;&gt;"","",IF(AF1611="CS","OK",IF(VLOOKUP(E1611,カレンダマスタ!$A$5:$D$381,4,FALSE)&gt;0,"",IF(OR(G1611*24&gt;10.84,H1611*24&lt;14.5)=TRUE,"×","OK"))))))</f>
        <v/>
      </c>
      <c r="BF1611" s="126" t="str">
        <f t="shared" si="516"/>
        <v/>
      </c>
      <c r="BG1611" s="126" t="str">
        <f t="shared" si="517"/>
        <v/>
      </c>
      <c r="BI1611" s="130" t="str">
        <f t="shared" si="514"/>
        <v/>
      </c>
    </row>
    <row r="1612" spans="2:61">
      <c r="B1612" s="111"/>
      <c r="C1612" s="536"/>
      <c r="D1612" s="128"/>
      <c r="E1612" s="583"/>
      <c r="F1612" s="128"/>
      <c r="G1612" s="588"/>
      <c r="H1612" s="588"/>
      <c r="I1612" s="130"/>
      <c r="J1612" s="139"/>
      <c r="K1612" s="131"/>
      <c r="L1612" s="132"/>
      <c r="M1612" s="132"/>
      <c r="N1612" s="141"/>
      <c r="O1612" s="139"/>
      <c r="P1612" s="139"/>
      <c r="Q1612" s="139"/>
      <c r="R1612" s="133"/>
      <c r="S1612" s="134"/>
      <c r="T1612" s="434" t="str">
        <f t="shared" si="508"/>
        <v/>
      </c>
      <c r="U1612" s="429"/>
      <c r="V1612" s="429" t="str">
        <f t="shared" si="509"/>
        <v/>
      </c>
      <c r="W1612" s="298"/>
      <c r="X1612" s="129" t="str">
        <f t="shared" si="515"/>
        <v/>
      </c>
      <c r="Y1612" s="129" t="str">
        <f t="shared" si="510"/>
        <v/>
      </c>
      <c r="Z1612" s="129" t="str">
        <f t="shared" si="511"/>
        <v/>
      </c>
      <c r="AA1612" s="133" t="str">
        <f t="shared" ref="AA1612:AA1675" si="519">IF(R1612&lt;&gt;"",IF(AND(AO1612=2,R1612="休出"),"法休残",R1612),"")</f>
        <v/>
      </c>
      <c r="AC1612" s="186" t="str">
        <f>AC1586</f>
        <v/>
      </c>
      <c r="AD1612" s="187" t="str">
        <f>AD1586</f>
        <v/>
      </c>
      <c r="AE1612" s="187" t="str">
        <f>AE1586</f>
        <v/>
      </c>
      <c r="AF1612" s="187" t="str">
        <f>AF1586</f>
        <v/>
      </c>
      <c r="AG1612" s="204">
        <f t="shared" si="512"/>
        <v>0</v>
      </c>
      <c r="AI1612" s="140" t="str">
        <f>IF(月報!G1612&lt;&gt;"",月報!G1612,"")</f>
        <v/>
      </c>
      <c r="AJ1612" s="126" t="str">
        <f>IF(月報!W1612&lt;&gt;"",月報!W1612*24,"")</f>
        <v/>
      </c>
      <c r="AK1612" s="126" t="str">
        <f>IF(月報!P1612&lt;&gt;"",月報!P1612,"")</f>
        <v/>
      </c>
      <c r="AL1612" s="126" t="str">
        <f>IF(月報!Q1612&lt;&gt;"",IF(月報!Q1612="平日残","",月報!Q1612),"")</f>
        <v/>
      </c>
      <c r="AM1612" s="126"/>
      <c r="AN1612" s="126" t="str">
        <f t="shared" si="518"/>
        <v/>
      </c>
      <c r="AO1612" s="126" t="str">
        <f>IF($E1612="","",VLOOKUP($E1612,カレンダマスタ!$A$5:$E$381,5,FALSE))</f>
        <v/>
      </c>
      <c r="AQ1612" s="196" t="str">
        <f>IF(G1612="","",IF(VLOOKUP(E1612,カレンダマスタ!$A$5:$D$381,4,FALSE)=0,"",1))</f>
        <v/>
      </c>
      <c r="AR1612" s="136" t="str">
        <f>IF($G1612="","",IF($AD1612="NSTC",INDEX(カレンダマスタ!$I$26:$O$31,MATCH($G1612,カレンダマスタ!$H$26:$H$31,1),MATCH($H1612,カレンダマスタ!$I$25:$O$25,1)),
IF($AD1612="CS本社",INDEX(カレンダマスタ!$I$36:$O$41,MATCH($G1612,カレンダマスタ!$H$36:$H$41,1),MATCH($H1612,カレンダマスタ!$I$35:$O$35,1)),
IF($AD1612="NS本社",INDEX(カレンダマスタ!$I$94:$O$99,MATCH($G1612,カレンダマスタ!$H$95:$H$100,1),MATCH($H1612,カレンダマスタ!$I$93:$O$93,1)),
IF($AD1612="ODC",INDEX(カレンダマスタ!$I$46:$O$51,MATCH($G1612,カレンダマスタ!$H$46:$H$51,1),MATCH($H1612,カレンダマスタ!$I$45:$O$45,1)),
IF($AD1612="NS東京TC",INDEX(カレンダマスタ!$I$56:$O$61,MATCH($G1612,カレンダマスタ!$H$56:$H$61,1),MATCH($H1612,カレンダマスタ!$I$55:$O$55,1)),""))))))</f>
        <v/>
      </c>
      <c r="AS1612" s="126" t="str">
        <f t="shared" si="513"/>
        <v/>
      </c>
      <c r="AU1612" s="137" t="str">
        <f>IF(E1612="","",VLOOKUP($E1612,カレンダマスタ!$A$4:$E$381,4,FALSE))</f>
        <v/>
      </c>
      <c r="AV1612" s="137" t="str">
        <f t="shared" ref="AV1612:AV1675" si="520">IF(AA1612="","",IF(OR(AA1612="欠勤",AA1612="遅刻"),"勤怠修正",""))</f>
        <v/>
      </c>
      <c r="AW1612" s="137" t="str">
        <f t="shared" ref="AW1612:AW1675" si="521">IF(Q1612="","",IF(R1612="","勤怠未設定",""))</f>
        <v/>
      </c>
      <c r="AX1612" s="138" t="str">
        <f t="shared" ref="AX1612:AX1675" si="522">IF(E1612="","",IF(AND(AU1612&gt;=1,J1612&lt;&gt;"",AA1612=""),"勤怠未設定",IF(AA1612&lt;&gt;"",AA1612,"")))</f>
        <v/>
      </c>
      <c r="AY1612" s="138" t="str">
        <f t="shared" ref="AY1612:AY1675" si="523">IF(AC1612="外注","",IF(AK1612&amp;AL1612&lt;&gt;"",AK1612&amp;AL1612,""))</f>
        <v/>
      </c>
      <c r="AZ1612" s="130" t="str">
        <f>IF(AX1612&amp;AW1612="勤怠未設定","×",IF(AV1612="勤怠修正","×",IF(AC1612="外注","",IF(AA1612="",IF(AY1612&lt;&gt;"","×",""),IF(VLOOKUP(AA1612,カレンダマスタ!$H$66:$I$83,2,FALSE)&lt;&gt;AY1612,"×","OK")))))</f>
        <v/>
      </c>
      <c r="BC1612" s="137" t="str">
        <f>IF(E1612="","",VLOOKUP($E1612,カレンダマスタ!$A$4:$E$381,4,FALSE))</f>
        <v/>
      </c>
      <c r="BD1612" s="126" t="str">
        <f>IF(AC1612="社員","",IF(AG1612=0,"",IF(AD1612="NSTC",IF(COUNTIF(カレンダマスタ!$Q$5:$Q$32,G1612)=1,"OK","×"),
IF(AD1612="NS本社",IF(COUNTIF(カレンダマスタ!$T$5:$T$32,G1612)=1,"OK","×"),IF(COUNTIF(カレンダマスタ!$R$5:$R$32,G1612)=1,"OK","×")))))</f>
        <v/>
      </c>
      <c r="BE1612" s="126" t="str">
        <f>IF(AC1612="社員","",IF(G1612="","",IF(R1612&lt;&gt;"","",IF(AF1612="CS","OK",IF(VLOOKUP(E1612,カレンダマスタ!$A$5:$D$381,4,FALSE)&gt;0,"",IF(OR(G1612*24&gt;10.84,H1612*24&lt;14.5)=TRUE,"×","OK"))))))</f>
        <v/>
      </c>
      <c r="BF1612" s="126" t="str">
        <f t="shared" si="516"/>
        <v/>
      </c>
      <c r="BG1612" s="126" t="str">
        <f t="shared" si="517"/>
        <v/>
      </c>
      <c r="BI1612" s="130" t="str">
        <f t="shared" si="514"/>
        <v/>
      </c>
    </row>
    <row r="1613" spans="2:61">
      <c r="B1613" s="111"/>
      <c r="C1613" s="537"/>
      <c r="D1613" s="142"/>
      <c r="E1613" s="584"/>
      <c r="F1613" s="142"/>
      <c r="G1613" s="589"/>
      <c r="H1613" s="589"/>
      <c r="I1613" s="144"/>
      <c r="J1613" s="148"/>
      <c r="K1613" s="145"/>
      <c r="L1613" s="146"/>
      <c r="M1613" s="146"/>
      <c r="N1613" s="147"/>
      <c r="O1613" s="148"/>
      <c r="P1613" s="148"/>
      <c r="Q1613" s="148"/>
      <c r="R1613" s="149"/>
      <c r="S1613" s="156"/>
      <c r="T1613" s="435" t="str">
        <f t="shared" si="508"/>
        <v/>
      </c>
      <c r="U1613" s="430"/>
      <c r="V1613" s="430" t="str">
        <f t="shared" si="509"/>
        <v/>
      </c>
      <c r="W1613" s="298"/>
      <c r="X1613" s="143" t="str">
        <f t="shared" si="515"/>
        <v/>
      </c>
      <c r="Y1613" s="143" t="str">
        <f t="shared" si="510"/>
        <v/>
      </c>
      <c r="Z1613" s="143" t="str">
        <f t="shared" si="511"/>
        <v/>
      </c>
      <c r="AA1613" s="149" t="str">
        <f t="shared" si="519"/>
        <v/>
      </c>
      <c r="AC1613" s="188" t="str">
        <f>AC1586</f>
        <v/>
      </c>
      <c r="AD1613" s="189" t="str">
        <f>AD1586</f>
        <v/>
      </c>
      <c r="AE1613" s="189" t="str">
        <f>AE1586</f>
        <v/>
      </c>
      <c r="AF1613" s="189" t="str">
        <f>AF1586</f>
        <v/>
      </c>
      <c r="AG1613" s="205">
        <f t="shared" si="512"/>
        <v>0</v>
      </c>
      <c r="AI1613" s="157" t="str">
        <f>IF(月報!G1613&lt;&gt;"",月報!G1613,"")</f>
        <v/>
      </c>
      <c r="AJ1613" s="151" t="str">
        <f>IF(月報!W1613&lt;&gt;"",月報!W1613*24,"")</f>
        <v/>
      </c>
      <c r="AK1613" s="151" t="str">
        <f>IF(月報!P1613&lt;&gt;"",月報!P1613,"")</f>
        <v/>
      </c>
      <c r="AL1613" s="151" t="str">
        <f>IF(月報!Q1613&lt;&gt;"",IF(月報!Q1613="平日残","",月報!Q1613),"")</f>
        <v/>
      </c>
      <c r="AM1613" s="151"/>
      <c r="AN1613" s="151" t="str">
        <f t="shared" si="518"/>
        <v/>
      </c>
      <c r="AO1613" s="151" t="str">
        <f>IF($E1613="","",VLOOKUP($E1613,カレンダマスタ!$A$5:$E$381,5,FALSE))</f>
        <v/>
      </c>
      <c r="AQ1613" s="197" t="str">
        <f>IF(G1613="","",IF(VLOOKUP(E1613,カレンダマスタ!$A$5:$D$381,4,FALSE)=0,"",1))</f>
        <v/>
      </c>
      <c r="AR1613" s="152" t="str">
        <f>IF($G1613="","",IF($AD1613="NSTC",INDEX(カレンダマスタ!$I$26:$O$31,MATCH($G1613,カレンダマスタ!$H$26:$H$31,1),MATCH($H1613,カレンダマスタ!$I$25:$O$25,1)),
IF($AD1613="CS本社",INDEX(カレンダマスタ!$I$36:$O$41,MATCH($G1613,カレンダマスタ!$H$36:$H$41,1),MATCH($H1613,カレンダマスタ!$I$35:$O$35,1)),
IF($AD1613="NS本社",INDEX(カレンダマスタ!$I$94:$O$99,MATCH($G1613,カレンダマスタ!$H$95:$H$100,1),MATCH($H1613,カレンダマスタ!$I$93:$O$93,1)),
IF($AD1613="ODC",INDEX(カレンダマスタ!$I$46:$O$51,MATCH($G1613,カレンダマスタ!$H$46:$H$51,1),MATCH($H1613,カレンダマスタ!$I$45:$O$45,1)),
IF($AD1613="NS東京TC",INDEX(カレンダマスタ!$I$56:$O$61,MATCH($G1613,カレンダマスタ!$H$56:$H$61,1),MATCH($H1613,カレンダマスタ!$I$55:$O$55,1)),""))))))</f>
        <v/>
      </c>
      <c r="AS1613" s="151" t="str">
        <f t="shared" si="513"/>
        <v/>
      </c>
      <c r="AU1613" s="153" t="str">
        <f>IF(E1613="","",VLOOKUP($E1613,カレンダマスタ!$A$4:$E$381,4,FALSE))</f>
        <v/>
      </c>
      <c r="AV1613" s="153" t="str">
        <f t="shared" si="520"/>
        <v/>
      </c>
      <c r="AW1613" s="153" t="str">
        <f t="shared" si="521"/>
        <v/>
      </c>
      <c r="AX1613" s="154" t="str">
        <f t="shared" si="522"/>
        <v/>
      </c>
      <c r="AY1613" s="154" t="str">
        <f t="shared" si="523"/>
        <v/>
      </c>
      <c r="AZ1613" s="144" t="str">
        <f>IF(AX1613&amp;AW1613="勤怠未設定","×",IF(AV1613="勤怠修正","×",IF(AC1613="外注","",IF(AA1613="",IF(AY1613&lt;&gt;"","×",""),IF(VLOOKUP(AA1613,カレンダマスタ!$H$66:$I$83,2,FALSE)&lt;&gt;AY1613,"×","OK")))))</f>
        <v/>
      </c>
      <c r="BC1613" s="153" t="str">
        <f>IF(E1613="","",VLOOKUP($E1613,カレンダマスタ!$A$4:$E$381,4,FALSE))</f>
        <v/>
      </c>
      <c r="BD1613" s="151" t="str">
        <f>IF(AC1613="社員","",IF(AG1613=0,"",IF(AD1613="NSTC",IF(COUNTIF(カレンダマスタ!$Q$5:$Q$32,G1613)=1,"OK","×"),
IF(AD1613="NS本社",IF(COUNTIF(カレンダマスタ!$T$5:$T$32,G1613)=1,"OK","×"),IF(COUNTIF(カレンダマスタ!$R$5:$R$32,G1613)=1,"OK","×")))))</f>
        <v/>
      </c>
      <c r="BE1613" s="151" t="str">
        <f>IF(AC1613="社員","",IF(G1613="","",IF(R1613&lt;&gt;"","",IF(AF1613="CS","OK",IF(VLOOKUP(E1613,カレンダマスタ!$A$5:$D$381,4,FALSE)&gt;0,"",IF(OR(G1613*24&gt;10.84,H1613*24&lt;14.5)=TRUE,"×","OK"))))))</f>
        <v/>
      </c>
      <c r="BF1613" s="151" t="str">
        <f t="shared" si="516"/>
        <v/>
      </c>
      <c r="BG1613" s="151" t="str">
        <f t="shared" si="517"/>
        <v/>
      </c>
      <c r="BI1613" s="144" t="str">
        <f t="shared" si="514"/>
        <v/>
      </c>
    </row>
    <row r="1614" spans="2:61">
      <c r="B1614" s="111"/>
      <c r="C1614" s="535"/>
      <c r="D1614" s="112"/>
      <c r="E1614" s="582"/>
      <c r="F1614" s="112"/>
      <c r="G1614" s="587"/>
      <c r="H1614" s="587"/>
      <c r="I1614" s="114"/>
      <c r="J1614" s="118"/>
      <c r="K1614" s="115"/>
      <c r="L1614" s="116"/>
      <c r="M1614" s="116"/>
      <c r="N1614" s="117"/>
      <c r="O1614" s="118"/>
      <c r="P1614" s="118"/>
      <c r="Q1614" s="118"/>
      <c r="R1614" s="119"/>
      <c r="S1614" s="120"/>
      <c r="T1614" s="433" t="str">
        <f t="shared" si="508"/>
        <v/>
      </c>
      <c r="U1614" s="431">
        <f>SUM(T1614:T1620)</f>
        <v>0</v>
      </c>
      <c r="V1614" s="431" t="str">
        <f t="shared" si="509"/>
        <v/>
      </c>
      <c r="W1614" s="298"/>
      <c r="X1614" s="113" t="str">
        <f t="shared" si="515"/>
        <v/>
      </c>
      <c r="Y1614" s="113" t="str">
        <f t="shared" si="510"/>
        <v/>
      </c>
      <c r="Z1614" s="113" t="str">
        <f t="shared" si="511"/>
        <v/>
      </c>
      <c r="AA1614" s="119" t="str">
        <f t="shared" si="519"/>
        <v/>
      </c>
      <c r="AC1614" s="190" t="str">
        <f>AC1586</f>
        <v/>
      </c>
      <c r="AD1614" s="191" t="str">
        <f>AD1586</f>
        <v/>
      </c>
      <c r="AE1614" s="191" t="str">
        <f>AE1586</f>
        <v/>
      </c>
      <c r="AF1614" s="191" t="str">
        <f>AF1586</f>
        <v/>
      </c>
      <c r="AG1614" s="206">
        <f t="shared" si="512"/>
        <v>0</v>
      </c>
      <c r="AI1614" s="159" t="str">
        <f>IF(月報!G1614&lt;&gt;"",月報!G1614,"")</f>
        <v/>
      </c>
      <c r="AJ1614" s="122" t="str">
        <f>IF(月報!W1614&lt;&gt;"",月報!W1614*24,"")</f>
        <v/>
      </c>
      <c r="AK1614" s="122" t="str">
        <f>IF(月報!P1614&lt;&gt;"",月報!P1614,"")</f>
        <v/>
      </c>
      <c r="AL1614" s="122" t="str">
        <f>IF(月報!Q1614&lt;&gt;"",IF(月報!Q1614="平日残","",月報!Q1614),"")</f>
        <v/>
      </c>
      <c r="AM1614" s="122"/>
      <c r="AN1614" s="122" t="str">
        <f t="shared" si="518"/>
        <v/>
      </c>
      <c r="AO1614" s="122" t="str">
        <f>IF($E1614="","",VLOOKUP($E1614,カレンダマスタ!$A$5:$E$381,5,FALSE))</f>
        <v/>
      </c>
      <c r="AQ1614" s="195" t="str">
        <f>IF(G1614="","",IF(VLOOKUP(E1614,カレンダマスタ!$A$5:$D$381,4,FALSE)=0,"",1))</f>
        <v/>
      </c>
      <c r="AR1614" s="123" t="str">
        <f>IF($G1614="","",IF($AD1614="NSTC",INDEX(カレンダマスタ!$I$26:$O$31,MATCH($G1614,カレンダマスタ!$H$26:$H$31,1),MATCH($H1614,カレンダマスタ!$I$25:$O$25,1)),
IF($AD1614="CS本社",INDEX(カレンダマスタ!$I$36:$O$41,MATCH($G1614,カレンダマスタ!$H$36:$H$41,1),MATCH($H1614,カレンダマスタ!$I$35:$O$35,1)),
IF($AD1614="NS本社",INDEX(カレンダマスタ!$I$94:$O$99,MATCH($G1614,カレンダマスタ!$H$95:$H$100,1),MATCH($H1614,カレンダマスタ!$I$93:$O$93,1)),
IF($AD1614="ODC",INDEX(カレンダマスタ!$I$46:$O$51,MATCH($G1614,カレンダマスタ!$H$46:$H$51,1),MATCH($H1614,カレンダマスタ!$I$45:$O$45,1)),
IF($AD1614="NS東京TC",INDEX(カレンダマスタ!$I$56:$O$61,MATCH($G1614,カレンダマスタ!$H$56:$H$61,1),MATCH($H1614,カレンダマスタ!$I$55:$O$55,1)),""))))))</f>
        <v/>
      </c>
      <c r="AS1614" s="122" t="str">
        <f t="shared" si="513"/>
        <v/>
      </c>
      <c r="AU1614" s="124" t="str">
        <f>IF(E1614="","",VLOOKUP($E1614,カレンダマスタ!$A$4:$E$381,4,FALSE))</f>
        <v/>
      </c>
      <c r="AV1614" s="124" t="str">
        <f t="shared" si="520"/>
        <v/>
      </c>
      <c r="AW1614" s="124" t="str">
        <f t="shared" si="521"/>
        <v/>
      </c>
      <c r="AX1614" s="125" t="str">
        <f t="shared" si="522"/>
        <v/>
      </c>
      <c r="AY1614" s="125" t="str">
        <f t="shared" si="523"/>
        <v/>
      </c>
      <c r="AZ1614" s="114" t="str">
        <f>IF(AX1614&amp;AW1614="勤怠未設定","×",IF(AV1614="勤怠修正","×",IF(AC1614="外注","",IF(AA1614="",IF(AY1614&lt;&gt;"","×",""),IF(VLOOKUP(AA1614,カレンダマスタ!$H$66:$I$83,2,FALSE)&lt;&gt;AY1614,"×","OK")))))</f>
        <v/>
      </c>
      <c r="BC1614" s="124" t="str">
        <f>IF(E1614="","",VLOOKUP($E1614,カレンダマスタ!$A$4:$E$381,4,FALSE))</f>
        <v/>
      </c>
      <c r="BD1614" s="122" t="str">
        <f>IF(AC1614="社員","",IF(AG1614=0,"",IF(AD1614="NSTC",IF(COUNTIF(カレンダマスタ!$Q$5:$Q$32,G1614)=1,"OK","×"),
IF(AD1614="NS本社",IF(COUNTIF(カレンダマスタ!$T$5:$T$32,G1614)=1,"OK","×"),IF(COUNTIF(カレンダマスタ!$R$5:$R$32,G1614)=1,"OK","×")))))</f>
        <v/>
      </c>
      <c r="BE1614" s="122" t="str">
        <f>IF(AC1614="社員","",IF(G1614="","",IF(R1614&lt;&gt;"","",IF(AF1614="CS","OK",IF(VLOOKUP(E1614,カレンダマスタ!$A$5:$D$381,4,FALSE)&gt;0,"",IF(OR(G1614*24&gt;10.84,H1614*24&lt;14.5)=TRUE,"×","OK"))))))</f>
        <v/>
      </c>
      <c r="BF1614" s="122" t="str">
        <f t="shared" si="516"/>
        <v/>
      </c>
      <c r="BG1614" s="122" t="str">
        <f t="shared" si="517"/>
        <v/>
      </c>
      <c r="BI1614" s="114" t="str">
        <f t="shared" si="514"/>
        <v/>
      </c>
    </row>
    <row r="1615" spans="2:61">
      <c r="B1615" s="111"/>
      <c r="C1615" s="536"/>
      <c r="D1615" s="128"/>
      <c r="E1615" s="583"/>
      <c r="F1615" s="128"/>
      <c r="G1615" s="588"/>
      <c r="H1615" s="588"/>
      <c r="I1615" s="130"/>
      <c r="J1615" s="139"/>
      <c r="K1615" s="131"/>
      <c r="L1615" s="132"/>
      <c r="M1615" s="132"/>
      <c r="N1615" s="141"/>
      <c r="O1615" s="139"/>
      <c r="P1615" s="139"/>
      <c r="Q1615" s="139"/>
      <c r="R1615" s="133"/>
      <c r="S1615" s="134"/>
      <c r="T1615" s="434" t="str">
        <f t="shared" si="508"/>
        <v/>
      </c>
      <c r="U1615" s="429"/>
      <c r="V1615" s="429" t="str">
        <f t="shared" si="509"/>
        <v/>
      </c>
      <c r="W1615" s="298"/>
      <c r="X1615" s="129" t="str">
        <f t="shared" si="515"/>
        <v/>
      </c>
      <c r="Y1615" s="129" t="str">
        <f t="shared" si="510"/>
        <v/>
      </c>
      <c r="Z1615" s="129" t="str">
        <f t="shared" si="511"/>
        <v/>
      </c>
      <c r="AA1615" s="133" t="str">
        <f t="shared" si="519"/>
        <v/>
      </c>
      <c r="AC1615" s="186" t="str">
        <f>AC1586</f>
        <v/>
      </c>
      <c r="AD1615" s="187" t="str">
        <f>AD1586</f>
        <v/>
      </c>
      <c r="AE1615" s="187" t="str">
        <f>AE1586</f>
        <v/>
      </c>
      <c r="AF1615" s="187" t="str">
        <f>AF1586</f>
        <v/>
      </c>
      <c r="AG1615" s="204">
        <f t="shared" si="512"/>
        <v>0</v>
      </c>
      <c r="AI1615" s="135" t="str">
        <f>IF(月報!G1615&lt;&gt;"",月報!G1615,"")</f>
        <v/>
      </c>
      <c r="AJ1615" s="126" t="str">
        <f>IF(月報!W1615&lt;&gt;"",月報!W1615*24,"")</f>
        <v/>
      </c>
      <c r="AK1615" s="126" t="str">
        <f>IF(月報!P1615&lt;&gt;"",月報!P1615,"")</f>
        <v/>
      </c>
      <c r="AL1615" s="126" t="str">
        <f>IF(月報!Q1615&lt;&gt;"",IF(月報!Q1615="平日残","",月報!Q1615),"")</f>
        <v/>
      </c>
      <c r="AM1615" s="126"/>
      <c r="AN1615" s="126" t="str">
        <f t="shared" si="518"/>
        <v/>
      </c>
      <c r="AO1615" s="126" t="str">
        <f>IF($E1615="","",VLOOKUP($E1615,カレンダマスタ!$A$5:$E$381,5,FALSE))</f>
        <v/>
      </c>
      <c r="AQ1615" s="196" t="str">
        <f>IF(G1615="","",IF(VLOOKUP(E1615,カレンダマスタ!$A$5:$D$381,4,FALSE)=0,"",1))</f>
        <v/>
      </c>
      <c r="AR1615" s="136" t="str">
        <f>IF($G1615="","",IF($AD1615="NSTC",INDEX(カレンダマスタ!$I$26:$O$31,MATCH($G1615,カレンダマスタ!$H$26:$H$31,1),MATCH($H1615,カレンダマスタ!$I$25:$O$25,1)),
IF($AD1615="CS本社",INDEX(カレンダマスタ!$I$36:$O$41,MATCH($G1615,カレンダマスタ!$H$36:$H$41,1),MATCH($H1615,カレンダマスタ!$I$35:$O$35,1)),
IF($AD1615="NS本社",INDEX(カレンダマスタ!$I$94:$O$99,MATCH($G1615,カレンダマスタ!$H$95:$H$100,1),MATCH($H1615,カレンダマスタ!$I$93:$O$93,1)),
IF($AD1615="ODC",INDEX(カレンダマスタ!$I$46:$O$51,MATCH($G1615,カレンダマスタ!$H$46:$H$51,1),MATCH($H1615,カレンダマスタ!$I$45:$O$45,1)),
IF($AD1615="NS東京TC",INDEX(カレンダマスタ!$I$56:$O$61,MATCH($G1615,カレンダマスタ!$H$56:$H$61,1),MATCH($H1615,カレンダマスタ!$I$55:$O$55,1)),""))))))</f>
        <v/>
      </c>
      <c r="AS1615" s="126" t="str">
        <f t="shared" si="513"/>
        <v/>
      </c>
      <c r="AU1615" s="137" t="str">
        <f>IF(E1615="","",VLOOKUP($E1615,カレンダマスタ!$A$4:$E$381,4,FALSE))</f>
        <v/>
      </c>
      <c r="AV1615" s="137" t="str">
        <f t="shared" si="520"/>
        <v/>
      </c>
      <c r="AW1615" s="137" t="str">
        <f t="shared" si="521"/>
        <v/>
      </c>
      <c r="AX1615" s="138" t="str">
        <f t="shared" si="522"/>
        <v/>
      </c>
      <c r="AY1615" s="138" t="str">
        <f t="shared" si="523"/>
        <v/>
      </c>
      <c r="AZ1615" s="130" t="str">
        <f>IF(AX1615&amp;AW1615="勤怠未設定","×",IF(AV1615="勤怠修正","×",IF(AC1615="外注","",IF(AA1615="",IF(AY1615&lt;&gt;"","×",""),IF(VLOOKUP(AA1615,カレンダマスタ!$H$66:$I$83,2,FALSE)&lt;&gt;AY1615,"×","OK")))))</f>
        <v/>
      </c>
      <c r="BC1615" s="137" t="str">
        <f>IF(E1615="","",VLOOKUP($E1615,カレンダマスタ!$A$4:$E$381,4,FALSE))</f>
        <v/>
      </c>
      <c r="BD1615" s="126" t="str">
        <f>IF(AC1615="社員","",IF(AG1615=0,"",IF(AD1615="NSTC",IF(COUNTIF(カレンダマスタ!$Q$5:$Q$32,G1615)=1,"OK","×"),
IF(AD1615="NS本社",IF(COUNTIF(カレンダマスタ!$T$5:$T$32,G1615)=1,"OK","×"),IF(COUNTIF(カレンダマスタ!$R$5:$R$32,G1615)=1,"OK","×")))))</f>
        <v/>
      </c>
      <c r="BE1615" s="126" t="str">
        <f>IF(AC1615="社員","",IF(G1615="","",IF(R1615&lt;&gt;"","",IF(AF1615="CS","OK",IF(VLOOKUP(E1615,カレンダマスタ!$A$5:$D$381,4,FALSE)&gt;0,"",IF(OR(G1615*24&gt;10.84,H1615*24&lt;14.5)=TRUE,"×","OK"))))))</f>
        <v/>
      </c>
      <c r="BF1615" s="126" t="str">
        <f t="shared" si="516"/>
        <v/>
      </c>
      <c r="BG1615" s="126" t="str">
        <f t="shared" si="517"/>
        <v/>
      </c>
      <c r="BI1615" s="130" t="str">
        <f t="shared" si="514"/>
        <v/>
      </c>
    </row>
    <row r="1616" spans="2:61">
      <c r="B1616" s="111"/>
      <c r="C1616" s="536"/>
      <c r="D1616" s="128"/>
      <c r="E1616" s="583"/>
      <c r="F1616" s="128"/>
      <c r="G1616" s="588"/>
      <c r="H1616" s="588"/>
      <c r="I1616" s="130"/>
      <c r="J1616" s="139"/>
      <c r="K1616" s="131"/>
      <c r="L1616" s="132"/>
      <c r="M1616" s="132"/>
      <c r="N1616" s="141"/>
      <c r="O1616" s="139"/>
      <c r="P1616" s="139"/>
      <c r="Q1616" s="139"/>
      <c r="R1616" s="133"/>
      <c r="S1616" s="134"/>
      <c r="T1616" s="434" t="str">
        <f t="shared" si="508"/>
        <v/>
      </c>
      <c r="U1616" s="429"/>
      <c r="V1616" s="429" t="str">
        <f t="shared" si="509"/>
        <v/>
      </c>
      <c r="W1616" s="298"/>
      <c r="X1616" s="129" t="str">
        <f t="shared" si="515"/>
        <v/>
      </c>
      <c r="Y1616" s="129" t="str">
        <f t="shared" si="510"/>
        <v/>
      </c>
      <c r="Z1616" s="129" t="str">
        <f t="shared" si="511"/>
        <v/>
      </c>
      <c r="AA1616" s="133" t="str">
        <f t="shared" si="519"/>
        <v/>
      </c>
      <c r="AC1616" s="186" t="str">
        <f>AC1586</f>
        <v/>
      </c>
      <c r="AD1616" s="187" t="str">
        <f>AD1586</f>
        <v/>
      </c>
      <c r="AE1616" s="187" t="str">
        <f>AE1586</f>
        <v/>
      </c>
      <c r="AF1616" s="187" t="str">
        <f>AF1586</f>
        <v/>
      </c>
      <c r="AG1616" s="204">
        <f t="shared" si="512"/>
        <v>0</v>
      </c>
      <c r="AI1616" s="160" t="str">
        <f>IF(月報!G1616&lt;&gt;"",月報!G1616,"")</f>
        <v/>
      </c>
      <c r="AJ1616" s="126" t="str">
        <f>IF(月報!W1616&lt;&gt;"",月報!W1616*24,"")</f>
        <v/>
      </c>
      <c r="AK1616" s="126" t="str">
        <f>IF(月報!P1616&lt;&gt;"",月報!P1616,"")</f>
        <v/>
      </c>
      <c r="AL1616" s="126" t="str">
        <f>IF(月報!Q1616&lt;&gt;"",IF(月報!Q1616="平日残","",月報!Q1616),"")</f>
        <v/>
      </c>
      <c r="AM1616" s="126"/>
      <c r="AN1616" s="126" t="str">
        <f t="shared" si="518"/>
        <v/>
      </c>
      <c r="AO1616" s="126" t="str">
        <f>IF($E1616="","",VLOOKUP($E1616,カレンダマスタ!$A$5:$E$381,5,FALSE))</f>
        <v/>
      </c>
      <c r="AQ1616" s="196" t="str">
        <f>IF(G1616="","",IF(VLOOKUP(E1616,カレンダマスタ!$A$5:$D$381,4,FALSE)=0,"",1))</f>
        <v/>
      </c>
      <c r="AR1616" s="136" t="str">
        <f>IF($G1616="","",IF($AD1616="NSTC",INDEX(カレンダマスタ!$I$26:$O$31,MATCH($G1616,カレンダマスタ!$H$26:$H$31,1),MATCH($H1616,カレンダマスタ!$I$25:$O$25,1)),
IF($AD1616="CS本社",INDEX(カレンダマスタ!$I$36:$O$41,MATCH($G1616,カレンダマスタ!$H$36:$H$41,1),MATCH($H1616,カレンダマスタ!$I$35:$O$35,1)),
IF($AD1616="NS本社",INDEX(カレンダマスタ!$I$94:$O$99,MATCH($G1616,カレンダマスタ!$H$95:$H$100,1),MATCH($H1616,カレンダマスタ!$I$93:$O$93,1)),
IF($AD1616="ODC",INDEX(カレンダマスタ!$I$46:$O$51,MATCH($G1616,カレンダマスタ!$H$46:$H$51,1),MATCH($H1616,カレンダマスタ!$I$45:$O$45,1)),
IF($AD1616="NS東京TC",INDEX(カレンダマスタ!$I$56:$O$61,MATCH($G1616,カレンダマスタ!$H$56:$H$61,1),MATCH($H1616,カレンダマスタ!$I$55:$O$55,1)),""))))))</f>
        <v/>
      </c>
      <c r="AS1616" s="126" t="str">
        <f t="shared" si="513"/>
        <v/>
      </c>
      <c r="AU1616" s="137" t="str">
        <f>IF(E1616="","",VLOOKUP($E1616,カレンダマスタ!$A$4:$E$381,4,FALSE))</f>
        <v/>
      </c>
      <c r="AV1616" s="137" t="str">
        <f t="shared" si="520"/>
        <v/>
      </c>
      <c r="AW1616" s="137" t="str">
        <f t="shared" si="521"/>
        <v/>
      </c>
      <c r="AX1616" s="138" t="str">
        <f t="shared" si="522"/>
        <v/>
      </c>
      <c r="AY1616" s="138" t="str">
        <f t="shared" si="523"/>
        <v/>
      </c>
      <c r="AZ1616" s="130" t="str">
        <f>IF(AX1616&amp;AW1616="勤怠未設定","×",IF(AV1616="勤怠修正","×",IF(AC1616="外注","",IF(AA1616="",IF(AY1616&lt;&gt;"","×",""),IF(VLOOKUP(AA1616,カレンダマスタ!$H$66:$I$83,2,FALSE)&lt;&gt;AY1616,"×","OK")))))</f>
        <v/>
      </c>
      <c r="BC1616" s="137" t="str">
        <f>IF(E1616="","",VLOOKUP($E1616,カレンダマスタ!$A$4:$E$381,4,FALSE))</f>
        <v/>
      </c>
      <c r="BD1616" s="126" t="str">
        <f>IF(AC1616="社員","",IF(AG1616=0,"",IF(AD1616="NSTC",IF(COUNTIF(カレンダマスタ!$Q$5:$Q$32,G1616)=1,"OK","×"),
IF(AD1616="NS本社",IF(COUNTIF(カレンダマスタ!$T$5:$T$32,G1616)=1,"OK","×"),IF(COUNTIF(カレンダマスタ!$R$5:$R$32,G1616)=1,"OK","×")))))</f>
        <v/>
      </c>
      <c r="BE1616" s="126" t="str">
        <f>IF(AC1616="社員","",IF(G1616="","",IF(R1616&lt;&gt;"","",IF(AF1616="CS","OK",IF(VLOOKUP(E1616,カレンダマスタ!$A$5:$D$381,4,FALSE)&gt;0,"",IF(OR(G1616*24&gt;10.84,H1616*24&lt;14.5)=TRUE,"×","OK"))))))</f>
        <v/>
      </c>
      <c r="BF1616" s="126" t="str">
        <f t="shared" si="516"/>
        <v/>
      </c>
      <c r="BG1616" s="126" t="str">
        <f t="shared" si="517"/>
        <v/>
      </c>
      <c r="BI1616" s="130" t="str">
        <f t="shared" si="514"/>
        <v/>
      </c>
    </row>
    <row r="1617" spans="2:61">
      <c r="B1617" s="111"/>
      <c r="C1617" s="536"/>
      <c r="D1617" s="128"/>
      <c r="E1617" s="214"/>
      <c r="F1617" s="128"/>
      <c r="G1617" s="588"/>
      <c r="H1617" s="588"/>
      <c r="I1617" s="131"/>
      <c r="J1617" s="139"/>
      <c r="K1617" s="131"/>
      <c r="L1617" s="132"/>
      <c r="M1617" s="132"/>
      <c r="N1617" s="141"/>
      <c r="O1617" s="139"/>
      <c r="P1617" s="139"/>
      <c r="Q1617" s="139"/>
      <c r="R1617" s="133"/>
      <c r="S1617" s="134"/>
      <c r="T1617" s="434" t="str">
        <f t="shared" si="508"/>
        <v/>
      </c>
      <c r="U1617" s="429"/>
      <c r="V1617" s="429" t="str">
        <f t="shared" si="509"/>
        <v/>
      </c>
      <c r="W1617" s="298"/>
      <c r="X1617" s="129" t="str">
        <f t="shared" si="515"/>
        <v/>
      </c>
      <c r="Y1617" s="129" t="str">
        <f t="shared" si="510"/>
        <v/>
      </c>
      <c r="Z1617" s="129" t="str">
        <f t="shared" si="511"/>
        <v/>
      </c>
      <c r="AA1617" s="133" t="str">
        <f t="shared" si="519"/>
        <v/>
      </c>
      <c r="AC1617" s="186" t="str">
        <f>AC1586</f>
        <v/>
      </c>
      <c r="AD1617" s="187" t="str">
        <f>AD1586</f>
        <v/>
      </c>
      <c r="AE1617" s="187" t="str">
        <f>AE1586</f>
        <v/>
      </c>
      <c r="AF1617" s="187" t="str">
        <f>AF1586</f>
        <v/>
      </c>
      <c r="AG1617" s="204">
        <f t="shared" si="512"/>
        <v>0</v>
      </c>
      <c r="AI1617" s="160" t="str">
        <f>IF(月報!G1617&lt;&gt;"",月報!G1617,"")</f>
        <v/>
      </c>
      <c r="AJ1617" s="126" t="str">
        <f>IF(月報!W1617&lt;&gt;"",月報!W1617*24,"")</f>
        <v/>
      </c>
      <c r="AK1617" s="126" t="str">
        <f>IF(月報!P1617&lt;&gt;"",月報!P1617,"")</f>
        <v/>
      </c>
      <c r="AL1617" s="126" t="str">
        <f>IF(月報!Q1617&lt;&gt;"",IF(月報!Q1617="平日残","",月報!Q1617),"")</f>
        <v/>
      </c>
      <c r="AM1617" s="126"/>
      <c r="AN1617" s="126" t="str">
        <f t="shared" si="518"/>
        <v/>
      </c>
      <c r="AO1617" s="126" t="str">
        <f>IF($E1617="","",VLOOKUP($E1617,カレンダマスタ!$A$5:$E$381,5,FALSE))</f>
        <v/>
      </c>
      <c r="AQ1617" s="196" t="str">
        <f>IF(G1617="","",IF(VLOOKUP(E1617,カレンダマスタ!$A$5:$D$381,4,FALSE)=0,"",1))</f>
        <v/>
      </c>
      <c r="AR1617" s="136" t="str">
        <f>IF($G1617="","",IF($AD1617="NSTC",INDEX(カレンダマスタ!$I$26:$O$31,MATCH($G1617,カレンダマスタ!$H$26:$H$31,1),MATCH($H1617,カレンダマスタ!$I$25:$O$25,1)),
IF($AD1617="CS本社",INDEX(カレンダマスタ!$I$36:$O$41,MATCH($G1617,カレンダマスタ!$H$36:$H$41,1),MATCH($H1617,カレンダマスタ!$I$35:$O$35,1)),
IF($AD1617="NS本社",INDEX(カレンダマスタ!$I$94:$O$99,MATCH($G1617,カレンダマスタ!$H$95:$H$100,1),MATCH($H1617,カレンダマスタ!$I$93:$O$93,1)),
IF($AD1617="ODC",INDEX(カレンダマスタ!$I$46:$O$51,MATCH($G1617,カレンダマスタ!$H$46:$H$51,1),MATCH($H1617,カレンダマスタ!$I$45:$O$45,1)),
IF($AD1617="NS東京TC",INDEX(カレンダマスタ!$I$56:$O$61,MATCH($G1617,カレンダマスタ!$H$56:$H$61,1),MATCH($H1617,カレンダマスタ!$I$55:$O$55,1)),""))))))</f>
        <v/>
      </c>
      <c r="AS1617" s="126" t="str">
        <f t="shared" si="513"/>
        <v/>
      </c>
      <c r="AU1617" s="137" t="str">
        <f>IF(E1617="","",VLOOKUP($E1617,カレンダマスタ!$A$4:$E$381,4,FALSE))</f>
        <v/>
      </c>
      <c r="AV1617" s="137" t="str">
        <f t="shared" si="520"/>
        <v/>
      </c>
      <c r="AW1617" s="137" t="str">
        <f t="shared" si="521"/>
        <v/>
      </c>
      <c r="AX1617" s="138" t="str">
        <f t="shared" si="522"/>
        <v/>
      </c>
      <c r="AY1617" s="138" t="str">
        <f t="shared" si="523"/>
        <v/>
      </c>
      <c r="AZ1617" s="130" t="str">
        <f>IF(AX1617&amp;AW1617="勤怠未設定","×",IF(AV1617="勤怠修正","×",IF(AC1617="外注","",IF(AA1617="",IF(AY1617&lt;&gt;"","×",""),IF(VLOOKUP(AA1617,カレンダマスタ!$H$66:$I$83,2,FALSE)&lt;&gt;AY1617,"×","OK")))))</f>
        <v/>
      </c>
      <c r="BC1617" s="137" t="str">
        <f>IF(E1617="","",VLOOKUP($E1617,カレンダマスタ!$A$4:$E$381,4,FALSE))</f>
        <v/>
      </c>
      <c r="BD1617" s="126" t="str">
        <f>IF(AC1617="社員","",IF(AG1617=0,"",IF(AD1617="NSTC",IF(COUNTIF(カレンダマスタ!$Q$5:$Q$32,G1617)=1,"OK","×"),
IF(AD1617="NS本社",IF(COUNTIF(カレンダマスタ!$T$5:$T$32,G1617)=1,"OK","×"),IF(COUNTIF(カレンダマスタ!$R$5:$R$32,G1617)=1,"OK","×")))))</f>
        <v/>
      </c>
      <c r="BE1617" s="126" t="str">
        <f>IF(AC1617="社員","",IF(G1617="","",IF(R1617&lt;&gt;"","",IF(AF1617="CS","OK",IF(VLOOKUP(E1617,カレンダマスタ!$A$5:$D$381,4,FALSE)&gt;0,"",IF(OR(G1617*24&gt;10.84,H1617*24&lt;14.5)=TRUE,"×","OK"))))))</f>
        <v/>
      </c>
      <c r="BF1617" s="126" t="str">
        <f t="shared" si="516"/>
        <v/>
      </c>
      <c r="BG1617" s="126" t="str">
        <f t="shared" si="517"/>
        <v/>
      </c>
      <c r="BI1617" s="130" t="str">
        <f t="shared" si="514"/>
        <v/>
      </c>
    </row>
    <row r="1618" spans="2:61">
      <c r="B1618" s="111"/>
      <c r="C1618" s="536"/>
      <c r="D1618" s="128"/>
      <c r="E1618" s="214"/>
      <c r="F1618" s="128"/>
      <c r="G1618" s="588"/>
      <c r="H1618" s="588"/>
      <c r="I1618" s="131"/>
      <c r="J1618" s="139"/>
      <c r="K1618" s="131"/>
      <c r="L1618" s="132"/>
      <c r="M1618" s="132"/>
      <c r="N1618" s="141"/>
      <c r="O1618" s="139"/>
      <c r="P1618" s="139"/>
      <c r="Q1618" s="139"/>
      <c r="R1618" s="133"/>
      <c r="S1618" s="134"/>
      <c r="T1618" s="434" t="str">
        <f t="shared" si="508"/>
        <v/>
      </c>
      <c r="U1618" s="429"/>
      <c r="V1618" s="429" t="str">
        <f t="shared" si="509"/>
        <v/>
      </c>
      <c r="W1618" s="298"/>
      <c r="X1618" s="129" t="str">
        <f t="shared" si="515"/>
        <v/>
      </c>
      <c r="Y1618" s="129" t="str">
        <f t="shared" si="510"/>
        <v/>
      </c>
      <c r="Z1618" s="129" t="str">
        <f t="shared" si="511"/>
        <v/>
      </c>
      <c r="AA1618" s="133" t="str">
        <f t="shared" si="519"/>
        <v/>
      </c>
      <c r="AC1618" s="186" t="str">
        <f>AC1586</f>
        <v/>
      </c>
      <c r="AD1618" s="187" t="str">
        <f>AD1586</f>
        <v/>
      </c>
      <c r="AE1618" s="187" t="str">
        <f>AE1586</f>
        <v/>
      </c>
      <c r="AF1618" s="187" t="str">
        <f>AF1586</f>
        <v/>
      </c>
      <c r="AG1618" s="204">
        <f t="shared" si="512"/>
        <v>0</v>
      </c>
      <c r="AI1618" s="160" t="str">
        <f>IF(月報!G1618&lt;&gt;"",月報!G1618,"")</f>
        <v/>
      </c>
      <c r="AJ1618" s="126" t="str">
        <f>IF(月報!W1618&lt;&gt;"",月報!W1618*24,"")</f>
        <v/>
      </c>
      <c r="AK1618" s="126" t="str">
        <f>IF(月報!P1618&lt;&gt;"",月報!P1618,"")</f>
        <v/>
      </c>
      <c r="AL1618" s="126" t="str">
        <f>IF(月報!Q1618&lt;&gt;"",IF(月報!Q1618="平日残","",月報!Q1618),"")</f>
        <v/>
      </c>
      <c r="AM1618" s="126"/>
      <c r="AN1618" s="126" t="str">
        <f t="shared" si="518"/>
        <v/>
      </c>
      <c r="AO1618" s="126" t="str">
        <f>IF($E1618="","",VLOOKUP($E1618,カレンダマスタ!$A$5:$E$381,5,FALSE))</f>
        <v/>
      </c>
      <c r="AQ1618" s="196" t="str">
        <f>IF(G1618="","",IF(VLOOKUP(E1618,カレンダマスタ!$A$5:$D$381,4,FALSE)=0,"",1))</f>
        <v/>
      </c>
      <c r="AR1618" s="136" t="str">
        <f>IF($G1618="","",IF($AD1618="NSTC",INDEX(カレンダマスタ!$I$26:$O$31,MATCH($G1618,カレンダマスタ!$H$26:$H$31,1),MATCH($H1618,カレンダマスタ!$I$25:$O$25,1)),
IF($AD1618="CS本社",INDEX(カレンダマスタ!$I$36:$O$41,MATCH($G1618,カレンダマスタ!$H$36:$H$41,1),MATCH($H1618,カレンダマスタ!$I$35:$O$35,1)),
IF($AD1618="NS本社",INDEX(カレンダマスタ!$I$94:$O$99,MATCH($G1618,カレンダマスタ!$H$95:$H$100,1),MATCH($H1618,カレンダマスタ!$I$93:$O$93,1)),
IF($AD1618="ODC",INDEX(カレンダマスタ!$I$46:$O$51,MATCH($G1618,カレンダマスタ!$H$46:$H$51,1),MATCH($H1618,カレンダマスタ!$I$45:$O$45,1)),
IF($AD1618="NS東京TC",INDEX(カレンダマスタ!$I$56:$O$61,MATCH($G1618,カレンダマスタ!$H$56:$H$61,1),MATCH($H1618,カレンダマスタ!$I$55:$O$55,1)),""))))))</f>
        <v/>
      </c>
      <c r="AS1618" s="126" t="str">
        <f t="shared" si="513"/>
        <v/>
      </c>
      <c r="AU1618" s="137" t="str">
        <f>IF(E1618="","",VLOOKUP($E1618,カレンダマスタ!$A$4:$E$381,4,FALSE))</f>
        <v/>
      </c>
      <c r="AV1618" s="137" t="str">
        <f t="shared" si="520"/>
        <v/>
      </c>
      <c r="AW1618" s="137" t="str">
        <f t="shared" si="521"/>
        <v/>
      </c>
      <c r="AX1618" s="138" t="str">
        <f t="shared" si="522"/>
        <v/>
      </c>
      <c r="AY1618" s="138" t="str">
        <f t="shared" si="523"/>
        <v/>
      </c>
      <c r="AZ1618" s="130" t="str">
        <f>IF(AX1618&amp;AW1618="勤怠未設定","×",IF(AV1618="勤怠修正","×",IF(AC1618="外注","",IF(AA1618="",IF(AY1618&lt;&gt;"","×",""),IF(VLOOKUP(AA1618,カレンダマスタ!$H$66:$I$83,2,FALSE)&lt;&gt;AY1618,"×","OK")))))</f>
        <v/>
      </c>
      <c r="BC1618" s="137" t="str">
        <f>IF(E1618="","",VLOOKUP($E1618,カレンダマスタ!$A$4:$E$381,4,FALSE))</f>
        <v/>
      </c>
      <c r="BD1618" s="126" t="str">
        <f>IF(AC1618="社員","",IF(AG1618=0,"",IF(AD1618="NSTC",IF(COUNTIF(カレンダマスタ!$Q$5:$Q$32,G1618)=1,"OK","×"),
IF(AD1618="NS本社",IF(COUNTIF(カレンダマスタ!$T$5:$T$32,G1618)=1,"OK","×"),IF(COUNTIF(カレンダマスタ!$R$5:$R$32,G1618)=1,"OK","×")))))</f>
        <v/>
      </c>
      <c r="BE1618" s="126" t="str">
        <f>IF(AC1618="社員","",IF(G1618="","",IF(R1618&lt;&gt;"","",IF(AF1618="CS","OK",IF(VLOOKUP(E1618,カレンダマスタ!$A$5:$D$381,4,FALSE)&gt;0,"",IF(OR(G1618*24&gt;10.84,H1618*24&lt;14.5)=TRUE,"×","OK"))))))</f>
        <v/>
      </c>
      <c r="BF1618" s="126" t="str">
        <f t="shared" si="516"/>
        <v/>
      </c>
      <c r="BG1618" s="126" t="str">
        <f t="shared" si="517"/>
        <v/>
      </c>
      <c r="BI1618" s="130" t="str">
        <f t="shared" si="514"/>
        <v/>
      </c>
    </row>
    <row r="1619" spans="2:61">
      <c r="B1619" s="111"/>
      <c r="C1619" s="536"/>
      <c r="D1619" s="128"/>
      <c r="E1619" s="214"/>
      <c r="F1619" s="128"/>
      <c r="G1619" s="588"/>
      <c r="H1619" s="588"/>
      <c r="I1619" s="131"/>
      <c r="J1619" s="139"/>
      <c r="K1619" s="131"/>
      <c r="L1619" s="132"/>
      <c r="M1619" s="132"/>
      <c r="N1619" s="141"/>
      <c r="O1619" s="139"/>
      <c r="P1619" s="139"/>
      <c r="Q1619" s="139"/>
      <c r="R1619" s="133"/>
      <c r="S1619" s="134"/>
      <c r="T1619" s="434" t="str">
        <f t="shared" si="508"/>
        <v/>
      </c>
      <c r="U1619" s="429"/>
      <c r="V1619" s="429" t="str">
        <f t="shared" si="509"/>
        <v/>
      </c>
      <c r="W1619" s="298"/>
      <c r="X1619" s="129" t="str">
        <f t="shared" si="515"/>
        <v/>
      </c>
      <c r="Y1619" s="129" t="str">
        <f t="shared" si="510"/>
        <v/>
      </c>
      <c r="Z1619" s="129" t="str">
        <f t="shared" si="511"/>
        <v/>
      </c>
      <c r="AA1619" s="133" t="str">
        <f t="shared" si="519"/>
        <v/>
      </c>
      <c r="AC1619" s="186" t="str">
        <f>AC1586</f>
        <v/>
      </c>
      <c r="AD1619" s="187" t="str">
        <f>AD1586</f>
        <v/>
      </c>
      <c r="AE1619" s="187" t="str">
        <f>AE1586</f>
        <v/>
      </c>
      <c r="AF1619" s="187" t="str">
        <f>AF1586</f>
        <v/>
      </c>
      <c r="AG1619" s="204">
        <f t="shared" si="512"/>
        <v>0</v>
      </c>
      <c r="AI1619" s="160" t="str">
        <f>IF(月報!G1619&lt;&gt;"",月報!G1619,"")</f>
        <v/>
      </c>
      <c r="AJ1619" s="126" t="str">
        <f>IF(月報!W1619&lt;&gt;"",月報!W1619*24,"")</f>
        <v/>
      </c>
      <c r="AK1619" s="126" t="str">
        <f>IF(月報!P1619&lt;&gt;"",月報!P1619,"")</f>
        <v/>
      </c>
      <c r="AL1619" s="126" t="str">
        <f>IF(月報!Q1619&lt;&gt;"",IF(月報!Q1619="平日残","",月報!Q1619),"")</f>
        <v/>
      </c>
      <c r="AM1619" s="126"/>
      <c r="AN1619" s="126" t="str">
        <f t="shared" si="518"/>
        <v/>
      </c>
      <c r="AO1619" s="126" t="str">
        <f>IF($E1619="","",VLOOKUP($E1619,カレンダマスタ!$A$5:$E$381,5,FALSE))</f>
        <v/>
      </c>
      <c r="AQ1619" s="196" t="str">
        <f>IF(G1619="","",IF(VLOOKUP(E1619,カレンダマスタ!$A$5:$D$381,4,FALSE)=0,"",1))</f>
        <v/>
      </c>
      <c r="AR1619" s="136" t="str">
        <f>IF($G1619="","",IF($AD1619="NSTC",INDEX(カレンダマスタ!$I$26:$O$31,MATCH($G1619,カレンダマスタ!$H$26:$H$31,1),MATCH($H1619,カレンダマスタ!$I$25:$O$25,1)),
IF($AD1619="CS本社",INDEX(カレンダマスタ!$I$36:$O$41,MATCH($G1619,カレンダマスタ!$H$36:$H$41,1),MATCH($H1619,カレンダマスタ!$I$35:$O$35,1)),
IF($AD1619="NS本社",INDEX(カレンダマスタ!$I$94:$O$99,MATCH($G1619,カレンダマスタ!$H$95:$H$100,1),MATCH($H1619,カレンダマスタ!$I$93:$O$93,1)),
IF($AD1619="ODC",INDEX(カレンダマスタ!$I$46:$O$51,MATCH($G1619,カレンダマスタ!$H$46:$H$51,1),MATCH($H1619,カレンダマスタ!$I$45:$O$45,1)),
IF($AD1619="NS東京TC",INDEX(カレンダマスタ!$I$56:$O$61,MATCH($G1619,カレンダマスタ!$H$56:$H$61,1),MATCH($H1619,カレンダマスタ!$I$55:$O$55,1)),""))))))</f>
        <v/>
      </c>
      <c r="AS1619" s="126" t="str">
        <f t="shared" si="513"/>
        <v/>
      </c>
      <c r="AU1619" s="137" t="str">
        <f>IF(E1619="","",VLOOKUP($E1619,カレンダマスタ!$A$4:$E$381,4,FALSE))</f>
        <v/>
      </c>
      <c r="AV1619" s="137" t="str">
        <f t="shared" si="520"/>
        <v/>
      </c>
      <c r="AW1619" s="137" t="str">
        <f t="shared" si="521"/>
        <v/>
      </c>
      <c r="AX1619" s="138" t="str">
        <f t="shared" si="522"/>
        <v/>
      </c>
      <c r="AY1619" s="138" t="str">
        <f t="shared" si="523"/>
        <v/>
      </c>
      <c r="AZ1619" s="130" t="str">
        <f>IF(AX1619&amp;AW1619="勤怠未設定","×",IF(AV1619="勤怠修正","×",IF(AC1619="外注","",IF(AA1619="",IF(AY1619&lt;&gt;"","×",""),IF(VLOOKUP(AA1619,カレンダマスタ!$H$66:$I$83,2,FALSE)&lt;&gt;AY1619,"×","OK")))))</f>
        <v/>
      </c>
      <c r="BC1619" s="137" t="str">
        <f>IF(E1619="","",VLOOKUP($E1619,カレンダマスタ!$A$4:$E$381,4,FALSE))</f>
        <v/>
      </c>
      <c r="BD1619" s="126" t="str">
        <f>IF(AC1619="社員","",IF(AG1619=0,"",IF(AD1619="NSTC",IF(COUNTIF(カレンダマスタ!$Q$5:$Q$32,G1619)=1,"OK","×"),
IF(AD1619="NS本社",IF(COUNTIF(カレンダマスタ!$T$5:$T$32,G1619)=1,"OK","×"),IF(COUNTIF(カレンダマスタ!$R$5:$R$32,G1619)=1,"OK","×")))))</f>
        <v/>
      </c>
      <c r="BE1619" s="126" t="str">
        <f>IF(AC1619="社員","",IF(G1619="","",IF(R1619&lt;&gt;"","",IF(AF1619="CS","OK",IF(VLOOKUP(E1619,カレンダマスタ!$A$5:$D$381,4,FALSE)&gt;0,"",IF(OR(G1619*24&gt;10.84,H1619*24&lt;14.5)=TRUE,"×","OK"))))))</f>
        <v/>
      </c>
      <c r="BF1619" s="126" t="str">
        <f t="shared" si="516"/>
        <v/>
      </c>
      <c r="BG1619" s="126" t="str">
        <f t="shared" si="517"/>
        <v/>
      </c>
      <c r="BI1619" s="130" t="str">
        <f t="shared" si="514"/>
        <v/>
      </c>
    </row>
    <row r="1620" spans="2:61" ht="13.8" thickBot="1">
      <c r="B1620" s="161"/>
      <c r="C1620" s="538"/>
      <c r="D1620" s="162"/>
      <c r="E1620" s="215"/>
      <c r="F1620" s="162"/>
      <c r="G1620" s="590"/>
      <c r="H1620" s="590"/>
      <c r="I1620" s="164"/>
      <c r="J1620" s="165"/>
      <c r="K1620" s="164"/>
      <c r="L1620" s="166"/>
      <c r="M1620" s="166"/>
      <c r="N1620" s="167"/>
      <c r="O1620" s="165"/>
      <c r="P1620" s="165"/>
      <c r="Q1620" s="165"/>
      <c r="R1620" s="168"/>
      <c r="S1620" s="169"/>
      <c r="T1620" s="436" t="str">
        <f t="shared" si="508"/>
        <v/>
      </c>
      <c r="U1620" s="432"/>
      <c r="V1620" s="432" t="str">
        <f t="shared" si="509"/>
        <v/>
      </c>
      <c r="W1620" s="298"/>
      <c r="X1620" s="165" t="str">
        <f t="shared" si="515"/>
        <v/>
      </c>
      <c r="Y1620" s="165" t="str">
        <f t="shared" si="510"/>
        <v/>
      </c>
      <c r="Z1620" s="165" t="str">
        <f t="shared" si="511"/>
        <v/>
      </c>
      <c r="AA1620" s="168" t="str">
        <f t="shared" si="519"/>
        <v/>
      </c>
      <c r="AC1620" s="192" t="str">
        <f>AC1586</f>
        <v/>
      </c>
      <c r="AD1620" s="193" t="str">
        <f>AD1586</f>
        <v/>
      </c>
      <c r="AE1620" s="193" t="str">
        <f>AE1586</f>
        <v/>
      </c>
      <c r="AF1620" s="193" t="str">
        <f>AF1586</f>
        <v/>
      </c>
      <c r="AG1620" s="207">
        <f t="shared" si="512"/>
        <v>0</v>
      </c>
      <c r="AI1620" s="170" t="str">
        <f>IF(月報!G1620&lt;&gt;"",月報!G1620,"")</f>
        <v/>
      </c>
      <c r="AJ1620" s="171" t="str">
        <f>IF(月報!W1620&lt;&gt;"",月報!W1620*24,"")</f>
        <v/>
      </c>
      <c r="AK1620" s="171" t="str">
        <f>IF(月報!P1620&lt;&gt;"",月報!P1620,"")</f>
        <v/>
      </c>
      <c r="AL1620" s="171" t="str">
        <f>IF(月報!Q1620&lt;&gt;"",IF(月報!Q1620="平日残","",月報!Q1620),"")</f>
        <v/>
      </c>
      <c r="AM1620" s="171"/>
      <c r="AN1620" s="171" t="str">
        <f t="shared" si="518"/>
        <v/>
      </c>
      <c r="AO1620" s="171" t="str">
        <f>IF($E1620="","",VLOOKUP($E1620,カレンダマスタ!$A$5:$E$381,5,FALSE))</f>
        <v/>
      </c>
      <c r="AQ1620" s="198" t="str">
        <f>IF(G1620="","",IF(VLOOKUP(E1620,カレンダマスタ!$A$5:$D$381,4,FALSE)=0,"",1))</f>
        <v/>
      </c>
      <c r="AR1620" s="172" t="str">
        <f>IF($G1620="","",IF($AD1620="NSTC",INDEX(カレンダマスタ!$I$26:$O$31,MATCH($G1620,カレンダマスタ!$H$26:$H$31,1),MATCH($H1620,カレンダマスタ!$I$25:$O$25,1)),
IF($AD1620="CS本社",INDEX(カレンダマスタ!$I$36:$O$41,MATCH($G1620,カレンダマスタ!$H$36:$H$41,1),MATCH($H1620,カレンダマスタ!$I$35:$O$35,1)),
IF($AD1620="NS本社",INDEX(カレンダマスタ!$I$94:$O$99,MATCH($G1620,カレンダマスタ!$H$95:$H$100,1),MATCH($H1620,カレンダマスタ!$I$93:$O$93,1)),
IF($AD1620="ODC",INDEX(カレンダマスタ!$I$46:$O$51,MATCH($G1620,カレンダマスタ!$H$46:$H$51,1),MATCH($H1620,カレンダマスタ!$I$45:$O$45,1)),
IF($AD1620="NS東京TC",INDEX(カレンダマスタ!$I$56:$O$61,MATCH($G1620,カレンダマスタ!$H$56:$H$61,1),MATCH($H1620,カレンダマスタ!$I$55:$O$55,1)),""))))))</f>
        <v/>
      </c>
      <c r="AS1620" s="171" t="str">
        <f t="shared" si="513"/>
        <v/>
      </c>
      <c r="AU1620" s="173" t="str">
        <f>IF(E1620="","",VLOOKUP($E1620,カレンダマスタ!$A$4:$E$381,4,FALSE))</f>
        <v/>
      </c>
      <c r="AV1620" s="173" t="str">
        <f t="shared" si="520"/>
        <v/>
      </c>
      <c r="AW1620" s="173" t="str">
        <f t="shared" si="521"/>
        <v/>
      </c>
      <c r="AX1620" s="174" t="str">
        <f t="shared" si="522"/>
        <v/>
      </c>
      <c r="AY1620" s="174" t="str">
        <f t="shared" si="523"/>
        <v/>
      </c>
      <c r="AZ1620" s="175" t="str">
        <f>IF(AX1620&amp;AW1620="勤怠未設定","×",IF(AV1620="勤怠修正","×",IF(AC1620="外注","",IF(AA1620="",IF(AY1620&lt;&gt;"","×",""),IF(VLOOKUP(AA1620,カレンダマスタ!$H$66:$I$83,2,FALSE)&lt;&gt;AY1620,"×","OK")))))</f>
        <v/>
      </c>
      <c r="BC1620" s="173" t="str">
        <f>IF(E1620="","",VLOOKUP($E1620,カレンダマスタ!$A$4:$E$381,4,FALSE))</f>
        <v/>
      </c>
      <c r="BD1620" s="171" t="str">
        <f>IF(AC1620="社員","",IF(AG1620=0,"",IF(AD1620="NSTC",IF(COUNTIF(カレンダマスタ!$Q$5:$Q$32,G1620)=1,"OK","×"),
IF(AD1620="NS本社",IF(COUNTIF(カレンダマスタ!$T$5:$T$32,G1620)=1,"OK","×"),IF(COUNTIF(カレンダマスタ!$R$5:$R$32,G1620)=1,"OK","×")))))</f>
        <v/>
      </c>
      <c r="BE1620" s="171" t="str">
        <f>IF(AC1620="社員","",IF(G1620="","",IF(R1620&lt;&gt;"","",IF(AF1620="CS","OK",IF(VLOOKUP(E1620,カレンダマスタ!$A$5:$D$381,4,FALSE)&gt;0,"",IF(OR(G1620*24&gt;10.84,H1620*24&lt;14.5)=TRUE,"×","OK"))))))</f>
        <v/>
      </c>
      <c r="BF1620" s="171" t="str">
        <f t="shared" si="516"/>
        <v/>
      </c>
      <c r="BG1620" s="171" t="str">
        <f t="shared" si="517"/>
        <v/>
      </c>
      <c r="BI1620" s="175" t="str">
        <f t="shared" si="514"/>
        <v/>
      </c>
    </row>
    <row r="1621" spans="2:61">
      <c r="B1621" s="323"/>
      <c r="C1621" s="539"/>
      <c r="D1621" s="324"/>
      <c r="E1621" s="325"/>
      <c r="F1621" s="324"/>
      <c r="G1621" s="591"/>
      <c r="H1621" s="591"/>
      <c r="I1621" s="339"/>
      <c r="J1621" s="320"/>
      <c r="K1621" s="319"/>
      <c r="L1621" s="320"/>
      <c r="M1621" s="320"/>
      <c r="N1621" s="320"/>
      <c r="O1621" s="340"/>
      <c r="P1621" s="340"/>
      <c r="Q1621" s="340"/>
      <c r="R1621" s="327"/>
      <c r="S1621" s="328"/>
      <c r="T1621" s="341"/>
      <c r="U1621" s="342"/>
      <c r="V1621" s="342"/>
      <c r="W1621" s="298"/>
      <c r="X1621" s="326"/>
      <c r="Y1621" s="326"/>
      <c r="Z1621" s="326"/>
      <c r="AA1621" s="327" t="str">
        <f t="shared" si="519"/>
        <v/>
      </c>
      <c r="AC1621" s="541"/>
      <c r="AD1621" s="542"/>
      <c r="AE1621" s="542"/>
      <c r="AF1621" s="542"/>
      <c r="AG1621" s="543"/>
      <c r="AI1621" s="348" t="str">
        <f>IF(月報!G1621&lt;&gt;"",月報!G1621,"")</f>
        <v/>
      </c>
      <c r="AJ1621" s="349" t="str">
        <f>IF(月報!W1621&lt;&gt;"",月報!W1621*24,"")</f>
        <v/>
      </c>
      <c r="AK1621" s="349" t="str">
        <f>IF(月報!P1621&lt;&gt;"",月報!P1621,"")</f>
        <v/>
      </c>
      <c r="AL1621" s="349" t="str">
        <f>IF(月報!Q1621&lt;&gt;"",IF(月報!Q1621="平日残","",月報!Q1621),"")</f>
        <v/>
      </c>
      <c r="AM1621" s="349"/>
      <c r="AN1621" s="349" t="str">
        <f t="shared" si="518"/>
        <v/>
      </c>
      <c r="AO1621" s="349" t="str">
        <f>IF($E1621="","",VLOOKUP($E1621,カレンダマスタ!$A$5:$E$381,5,FALSE))</f>
        <v/>
      </c>
      <c r="AQ1621" s="351"/>
      <c r="AR1621" s="352"/>
      <c r="AS1621" s="349"/>
      <c r="AU1621" s="355"/>
      <c r="AV1621" s="355" t="str">
        <f t="shared" si="520"/>
        <v/>
      </c>
      <c r="AW1621" s="355" t="str">
        <f t="shared" si="521"/>
        <v/>
      </c>
      <c r="AX1621" s="356" t="str">
        <f t="shared" si="522"/>
        <v/>
      </c>
      <c r="AY1621" s="356" t="str">
        <f t="shared" si="523"/>
        <v/>
      </c>
      <c r="AZ1621" s="357" t="str">
        <f>IF(AX1621&amp;AW1621="勤怠未設定","×",IF(AV1621="勤怠修正","×",IF(AC1621="外注","",IF(AA1621="",IF(AY1621&lt;&gt;"","×",""),IF(VLOOKUP(AA1621,カレンダマスタ!$H$66:$I$83,2,FALSE)&lt;&gt;AY1621,"×","OK")))))</f>
        <v/>
      </c>
      <c r="BC1621" s="355"/>
      <c r="BD1621" s="349"/>
      <c r="BE1621" s="349"/>
      <c r="BF1621" s="349" t="str">
        <f t="shared" si="516"/>
        <v/>
      </c>
      <c r="BG1621" s="349"/>
      <c r="BI1621" s="357" t="str">
        <f t="shared" ref="BI1621:BI1630" si="524">IF(OR(AO1621="×",AS1621="×",AZ1621="×",BD1621="×",BE1621="×",BF1621="TW未入力",BF1621="週報未入力",BG1621="×"),"×","")</f>
        <v/>
      </c>
    </row>
    <row r="1622" spans="2:61">
      <c r="B1622" s="323"/>
      <c r="C1622" s="539"/>
      <c r="D1622" s="324"/>
      <c r="E1622" s="325"/>
      <c r="F1622" s="324"/>
      <c r="G1622" s="591"/>
      <c r="H1622" s="591"/>
      <c r="I1622" s="339"/>
      <c r="J1622" s="320"/>
      <c r="K1622" s="319"/>
      <c r="L1622" s="320"/>
      <c r="M1622" s="320"/>
      <c r="N1622" s="320"/>
      <c r="O1622" s="340"/>
      <c r="P1622" s="340"/>
      <c r="Q1622" s="340"/>
      <c r="R1622" s="327"/>
      <c r="S1622" s="328"/>
      <c r="T1622" s="341"/>
      <c r="U1622" s="342"/>
      <c r="V1622" s="342"/>
      <c r="W1622" s="298"/>
      <c r="X1622" s="326"/>
      <c r="Y1622" s="326"/>
      <c r="Z1622" s="326"/>
      <c r="AA1622" s="327" t="str">
        <f t="shared" si="519"/>
        <v/>
      </c>
      <c r="AC1622" s="544"/>
      <c r="AD1622" s="545"/>
      <c r="AE1622" s="545"/>
      <c r="AF1622" s="545"/>
      <c r="AG1622" s="546"/>
      <c r="AI1622" s="348" t="str">
        <f>IF(月報!G1622&lt;&gt;"",月報!G1622,"")</f>
        <v/>
      </c>
      <c r="AJ1622" s="349" t="str">
        <f>IF(月報!W1622&lt;&gt;"",月報!W1622*24,"")</f>
        <v/>
      </c>
      <c r="AK1622" s="349" t="str">
        <f>IF(月報!P1622&lt;&gt;"",月報!P1622,"")</f>
        <v/>
      </c>
      <c r="AL1622" s="349" t="str">
        <f>IF(月報!Q1622&lt;&gt;"",IF(月報!Q1622="平日残","",月報!Q1622),"")</f>
        <v/>
      </c>
      <c r="AM1622" s="349"/>
      <c r="AN1622" s="349" t="str">
        <f t="shared" si="518"/>
        <v/>
      </c>
      <c r="AO1622" s="349" t="str">
        <f>IF($E1622="","",VLOOKUP($E1622,カレンダマスタ!$A$5:$E$381,5,FALSE))</f>
        <v/>
      </c>
      <c r="AQ1622" s="351"/>
      <c r="AR1622" s="352"/>
      <c r="AS1622" s="349"/>
      <c r="AU1622" s="355"/>
      <c r="AV1622" s="355" t="str">
        <f t="shared" si="520"/>
        <v/>
      </c>
      <c r="AW1622" s="355" t="str">
        <f t="shared" si="521"/>
        <v/>
      </c>
      <c r="AX1622" s="356" t="str">
        <f t="shared" si="522"/>
        <v/>
      </c>
      <c r="AY1622" s="356" t="str">
        <f t="shared" si="523"/>
        <v/>
      </c>
      <c r="AZ1622" s="357" t="str">
        <f>IF(AX1622&amp;AW1622="勤怠未設定","×",IF(AV1622="勤怠修正","×",IF(AC1622="外注","",IF(AA1622="",IF(AY1622&lt;&gt;"","×",""),IF(VLOOKUP(AA1622,カレンダマスタ!$H$66:$I$83,2,FALSE)&lt;&gt;AY1622,"×","OK")))))</f>
        <v/>
      </c>
      <c r="BC1622" s="355"/>
      <c r="BD1622" s="349"/>
      <c r="BE1622" s="349"/>
      <c r="BF1622" s="349" t="str">
        <f t="shared" si="516"/>
        <v/>
      </c>
      <c r="BG1622" s="349"/>
      <c r="BI1622" s="357" t="str">
        <f t="shared" si="524"/>
        <v/>
      </c>
    </row>
    <row r="1623" spans="2:61">
      <c r="B1623" s="323"/>
      <c r="C1623" s="539"/>
      <c r="D1623" s="324"/>
      <c r="E1623" s="325"/>
      <c r="F1623" s="324"/>
      <c r="G1623" s="591"/>
      <c r="H1623" s="591"/>
      <c r="I1623" s="339"/>
      <c r="J1623" s="320"/>
      <c r="K1623" s="319"/>
      <c r="L1623" s="320"/>
      <c r="M1623" s="320"/>
      <c r="N1623" s="320"/>
      <c r="O1623" s="340"/>
      <c r="P1623" s="340"/>
      <c r="Q1623" s="340"/>
      <c r="R1623" s="327"/>
      <c r="S1623" s="328"/>
      <c r="T1623" s="341"/>
      <c r="U1623" s="342"/>
      <c r="V1623" s="342"/>
      <c r="W1623" s="298"/>
      <c r="X1623" s="326"/>
      <c r="Y1623" s="326"/>
      <c r="Z1623" s="326"/>
      <c r="AA1623" s="327" t="str">
        <f t="shared" si="519"/>
        <v/>
      </c>
      <c r="AC1623" s="544"/>
      <c r="AD1623" s="545"/>
      <c r="AE1623" s="545"/>
      <c r="AF1623" s="545"/>
      <c r="AG1623" s="546"/>
      <c r="AI1623" s="348" t="str">
        <f>IF(月報!G1623&lt;&gt;"",月報!G1623,"")</f>
        <v/>
      </c>
      <c r="AJ1623" s="349" t="str">
        <f>IF(月報!W1623&lt;&gt;"",月報!W1623*24,"")</f>
        <v/>
      </c>
      <c r="AK1623" s="349" t="str">
        <f>IF(月報!P1623&lt;&gt;"",月報!P1623,"")</f>
        <v/>
      </c>
      <c r="AL1623" s="349" t="str">
        <f>IF(月報!Q1623&lt;&gt;"",IF(月報!Q1623="平日残","",月報!Q1623),"")</f>
        <v/>
      </c>
      <c r="AM1623" s="349"/>
      <c r="AN1623" s="349" t="str">
        <f t="shared" si="518"/>
        <v/>
      </c>
      <c r="AO1623" s="349" t="str">
        <f>IF($E1623="","",VLOOKUP($E1623,カレンダマスタ!$A$5:$E$381,5,FALSE))</f>
        <v/>
      </c>
      <c r="AQ1623" s="351"/>
      <c r="AR1623" s="352"/>
      <c r="AS1623" s="349"/>
      <c r="AU1623" s="355"/>
      <c r="AV1623" s="355" t="str">
        <f t="shared" si="520"/>
        <v/>
      </c>
      <c r="AW1623" s="355" t="str">
        <f t="shared" si="521"/>
        <v/>
      </c>
      <c r="AX1623" s="356" t="str">
        <f t="shared" si="522"/>
        <v/>
      </c>
      <c r="AY1623" s="356" t="str">
        <f t="shared" si="523"/>
        <v/>
      </c>
      <c r="AZ1623" s="357" t="str">
        <f>IF(AX1623&amp;AW1623="勤怠未設定","×",IF(AV1623="勤怠修正","×",IF(AC1623="外注","",IF(AA1623="",IF(AY1623&lt;&gt;"","×",""),IF(VLOOKUP(AA1623,カレンダマスタ!$H$66:$I$83,2,FALSE)&lt;&gt;AY1623,"×","OK")))))</f>
        <v/>
      </c>
      <c r="BC1623" s="355"/>
      <c r="BD1623" s="349"/>
      <c r="BE1623" s="349"/>
      <c r="BF1623" s="349" t="str">
        <f t="shared" si="516"/>
        <v/>
      </c>
      <c r="BG1623" s="349"/>
      <c r="BI1623" s="357" t="str">
        <f t="shared" si="524"/>
        <v/>
      </c>
    </row>
    <row r="1624" spans="2:61">
      <c r="B1624" s="323"/>
      <c r="C1624" s="539"/>
      <c r="D1624" s="324"/>
      <c r="E1624" s="325"/>
      <c r="F1624" s="324"/>
      <c r="G1624" s="591"/>
      <c r="H1624" s="591"/>
      <c r="I1624" s="339"/>
      <c r="J1624" s="320"/>
      <c r="K1624" s="319"/>
      <c r="L1624" s="320"/>
      <c r="M1624" s="320"/>
      <c r="N1624" s="320"/>
      <c r="O1624" s="340"/>
      <c r="P1624" s="340"/>
      <c r="Q1624" s="340"/>
      <c r="R1624" s="327"/>
      <c r="S1624" s="328"/>
      <c r="T1624" s="341"/>
      <c r="U1624" s="342"/>
      <c r="V1624" s="342"/>
      <c r="W1624" s="298"/>
      <c r="X1624" s="326"/>
      <c r="Y1624" s="326"/>
      <c r="Z1624" s="326"/>
      <c r="AA1624" s="327" t="str">
        <f t="shared" si="519"/>
        <v/>
      </c>
      <c r="AC1624" s="544"/>
      <c r="AD1624" s="545"/>
      <c r="AE1624" s="545"/>
      <c r="AF1624" s="545"/>
      <c r="AG1624" s="546"/>
      <c r="AI1624" s="348" t="str">
        <f>IF(月報!G1624&lt;&gt;"",月報!G1624,"")</f>
        <v/>
      </c>
      <c r="AJ1624" s="349" t="str">
        <f>IF(月報!W1624&lt;&gt;"",月報!W1624*24,"")</f>
        <v/>
      </c>
      <c r="AK1624" s="349" t="str">
        <f>IF(月報!P1624&lt;&gt;"",月報!P1624,"")</f>
        <v/>
      </c>
      <c r="AL1624" s="349" t="str">
        <f>IF(月報!Q1624&lt;&gt;"",IF(月報!Q1624="平日残","",月報!Q1624),"")</f>
        <v/>
      </c>
      <c r="AM1624" s="349"/>
      <c r="AN1624" s="349" t="str">
        <f t="shared" si="518"/>
        <v/>
      </c>
      <c r="AO1624" s="349" t="str">
        <f>IF($E1624="","",VLOOKUP($E1624,カレンダマスタ!$A$5:$E$381,5,FALSE))</f>
        <v/>
      </c>
      <c r="AQ1624" s="351"/>
      <c r="AR1624" s="352"/>
      <c r="AS1624" s="349"/>
      <c r="AU1624" s="355"/>
      <c r="AV1624" s="355" t="str">
        <f t="shared" si="520"/>
        <v/>
      </c>
      <c r="AW1624" s="355" t="str">
        <f t="shared" si="521"/>
        <v/>
      </c>
      <c r="AX1624" s="356" t="str">
        <f t="shared" si="522"/>
        <v/>
      </c>
      <c r="AY1624" s="356" t="str">
        <f t="shared" si="523"/>
        <v/>
      </c>
      <c r="AZ1624" s="357" t="str">
        <f>IF(AX1624&amp;AW1624="勤怠未設定","×",IF(AV1624="勤怠修正","×",IF(AC1624="外注","",IF(AA1624="",IF(AY1624&lt;&gt;"","×",""),IF(VLOOKUP(AA1624,カレンダマスタ!$H$66:$I$83,2,FALSE)&lt;&gt;AY1624,"×","OK")))))</f>
        <v/>
      </c>
      <c r="BC1624" s="355"/>
      <c r="BD1624" s="349"/>
      <c r="BE1624" s="349"/>
      <c r="BF1624" s="349" t="str">
        <f t="shared" si="516"/>
        <v/>
      </c>
      <c r="BG1624" s="349"/>
      <c r="BI1624" s="357" t="str">
        <f t="shared" si="524"/>
        <v/>
      </c>
    </row>
    <row r="1625" spans="2:61">
      <c r="B1625" s="323"/>
      <c r="C1625" s="539"/>
      <c r="D1625" s="324"/>
      <c r="E1625" s="325"/>
      <c r="F1625" s="324"/>
      <c r="G1625" s="591"/>
      <c r="H1625" s="591"/>
      <c r="I1625" s="339"/>
      <c r="J1625" s="320"/>
      <c r="K1625" s="319"/>
      <c r="L1625" s="320"/>
      <c r="M1625" s="320"/>
      <c r="N1625" s="320"/>
      <c r="O1625" s="340"/>
      <c r="P1625" s="340"/>
      <c r="Q1625" s="340"/>
      <c r="R1625" s="327"/>
      <c r="S1625" s="328"/>
      <c r="T1625" s="341"/>
      <c r="U1625" s="342"/>
      <c r="V1625" s="342"/>
      <c r="W1625" s="298"/>
      <c r="X1625" s="326"/>
      <c r="Y1625" s="326"/>
      <c r="Z1625" s="326"/>
      <c r="AA1625" s="327" t="str">
        <f t="shared" si="519"/>
        <v/>
      </c>
      <c r="AC1625" s="544"/>
      <c r="AD1625" s="545"/>
      <c r="AE1625" s="545"/>
      <c r="AF1625" s="545"/>
      <c r="AG1625" s="546"/>
      <c r="AI1625" s="348" t="str">
        <f>IF(月報!G1625&lt;&gt;"",月報!G1625,"")</f>
        <v/>
      </c>
      <c r="AJ1625" s="349" t="str">
        <f>IF(月報!W1625&lt;&gt;"",月報!W1625*24,"")</f>
        <v/>
      </c>
      <c r="AK1625" s="349" t="str">
        <f>IF(月報!P1625&lt;&gt;"",月報!P1625,"")</f>
        <v/>
      </c>
      <c r="AL1625" s="349" t="str">
        <f>IF(月報!Q1625&lt;&gt;"",IF(月報!Q1625="平日残","",月報!Q1625),"")</f>
        <v/>
      </c>
      <c r="AM1625" s="349"/>
      <c r="AN1625" s="349" t="str">
        <f t="shared" si="518"/>
        <v/>
      </c>
      <c r="AO1625" s="349" t="str">
        <f>IF($E1625="","",VLOOKUP($E1625,カレンダマスタ!$A$5:$E$381,5,FALSE))</f>
        <v/>
      </c>
      <c r="AQ1625" s="351"/>
      <c r="AR1625" s="352"/>
      <c r="AS1625" s="349"/>
      <c r="AU1625" s="355"/>
      <c r="AV1625" s="355" t="str">
        <f t="shared" si="520"/>
        <v/>
      </c>
      <c r="AW1625" s="355" t="str">
        <f t="shared" si="521"/>
        <v/>
      </c>
      <c r="AX1625" s="356" t="str">
        <f t="shared" si="522"/>
        <v/>
      </c>
      <c r="AY1625" s="356" t="str">
        <f t="shared" si="523"/>
        <v/>
      </c>
      <c r="AZ1625" s="357" t="str">
        <f>IF(AX1625&amp;AW1625="勤怠未設定","×",IF(AV1625="勤怠修正","×",IF(AC1625="外注","",IF(AA1625="",IF(AY1625&lt;&gt;"","×",""),IF(VLOOKUP(AA1625,カレンダマスタ!$H$66:$I$83,2,FALSE)&lt;&gt;AY1625,"×","OK")))))</f>
        <v/>
      </c>
      <c r="BC1625" s="355"/>
      <c r="BD1625" s="349"/>
      <c r="BE1625" s="349"/>
      <c r="BF1625" s="349" t="str">
        <f t="shared" si="516"/>
        <v/>
      </c>
      <c r="BG1625" s="349"/>
      <c r="BI1625" s="357" t="str">
        <f t="shared" si="524"/>
        <v/>
      </c>
    </row>
    <row r="1626" spans="2:61">
      <c r="B1626" s="323"/>
      <c r="C1626" s="539"/>
      <c r="D1626" s="324"/>
      <c r="E1626" s="325"/>
      <c r="F1626" s="324"/>
      <c r="G1626" s="591"/>
      <c r="H1626" s="591"/>
      <c r="I1626" s="339"/>
      <c r="J1626" s="320"/>
      <c r="K1626" s="319"/>
      <c r="L1626" s="320"/>
      <c r="M1626" s="320"/>
      <c r="N1626" s="320"/>
      <c r="O1626" s="340"/>
      <c r="P1626" s="340"/>
      <c r="Q1626" s="340"/>
      <c r="R1626" s="327"/>
      <c r="S1626" s="328"/>
      <c r="T1626" s="341"/>
      <c r="U1626" s="342"/>
      <c r="V1626" s="342"/>
      <c r="W1626" s="298"/>
      <c r="X1626" s="326"/>
      <c r="Y1626" s="326"/>
      <c r="Z1626" s="326"/>
      <c r="AA1626" s="327" t="str">
        <f t="shared" si="519"/>
        <v/>
      </c>
      <c r="AC1626" s="544"/>
      <c r="AD1626" s="545"/>
      <c r="AE1626" s="545"/>
      <c r="AF1626" s="545"/>
      <c r="AG1626" s="546"/>
      <c r="AI1626" s="348" t="str">
        <f>IF(月報!G1626&lt;&gt;"",月報!G1626,"")</f>
        <v/>
      </c>
      <c r="AJ1626" s="349" t="str">
        <f>IF(月報!W1626&lt;&gt;"",月報!W1626*24,"")</f>
        <v/>
      </c>
      <c r="AK1626" s="349" t="str">
        <f>IF(月報!P1626&lt;&gt;"",月報!P1626,"")</f>
        <v/>
      </c>
      <c r="AL1626" s="349" t="str">
        <f>IF(月報!Q1626&lt;&gt;"",IF(月報!Q1626="平日残","",月報!Q1626),"")</f>
        <v/>
      </c>
      <c r="AM1626" s="349"/>
      <c r="AN1626" s="349" t="str">
        <f t="shared" si="518"/>
        <v/>
      </c>
      <c r="AO1626" s="349" t="str">
        <f>IF($E1626="","",VLOOKUP($E1626,カレンダマスタ!$A$5:$E$381,5,FALSE))</f>
        <v/>
      </c>
      <c r="AQ1626" s="351"/>
      <c r="AR1626" s="352"/>
      <c r="AS1626" s="349"/>
      <c r="AU1626" s="355"/>
      <c r="AV1626" s="355" t="str">
        <f t="shared" si="520"/>
        <v/>
      </c>
      <c r="AW1626" s="355" t="str">
        <f t="shared" si="521"/>
        <v/>
      </c>
      <c r="AX1626" s="356" t="str">
        <f t="shared" si="522"/>
        <v/>
      </c>
      <c r="AY1626" s="356" t="str">
        <f t="shared" si="523"/>
        <v/>
      </c>
      <c r="AZ1626" s="357" t="str">
        <f>IF(AX1626&amp;AW1626="勤怠未設定","×",IF(AV1626="勤怠修正","×",IF(AC1626="外注","",IF(AA1626="",IF(AY1626&lt;&gt;"","×",""),IF(VLOOKUP(AA1626,カレンダマスタ!$H$66:$I$83,2,FALSE)&lt;&gt;AY1626,"×","OK")))))</f>
        <v/>
      </c>
      <c r="BC1626" s="355"/>
      <c r="BD1626" s="349"/>
      <c r="BE1626" s="349"/>
      <c r="BF1626" s="349" t="str">
        <f t="shared" si="516"/>
        <v/>
      </c>
      <c r="BG1626" s="349"/>
      <c r="BI1626" s="357" t="str">
        <f t="shared" si="524"/>
        <v/>
      </c>
    </row>
    <row r="1627" spans="2:61">
      <c r="B1627" s="323"/>
      <c r="C1627" s="539"/>
      <c r="D1627" s="324"/>
      <c r="E1627" s="325"/>
      <c r="F1627" s="324"/>
      <c r="G1627" s="591"/>
      <c r="H1627" s="591"/>
      <c r="I1627" s="339"/>
      <c r="J1627" s="320"/>
      <c r="K1627" s="319"/>
      <c r="L1627" s="320"/>
      <c r="M1627" s="320"/>
      <c r="N1627" s="320"/>
      <c r="O1627" s="340"/>
      <c r="P1627" s="340"/>
      <c r="Q1627" s="340"/>
      <c r="R1627" s="327"/>
      <c r="S1627" s="328"/>
      <c r="T1627" s="341"/>
      <c r="U1627" s="342"/>
      <c r="V1627" s="342"/>
      <c r="W1627" s="298"/>
      <c r="X1627" s="326"/>
      <c r="Y1627" s="326"/>
      <c r="Z1627" s="326"/>
      <c r="AA1627" s="327" t="str">
        <f t="shared" si="519"/>
        <v/>
      </c>
      <c r="AC1627" s="544"/>
      <c r="AD1627" s="545"/>
      <c r="AE1627" s="545"/>
      <c r="AF1627" s="545"/>
      <c r="AG1627" s="546"/>
      <c r="AI1627" s="348" t="str">
        <f>IF(月報!G1627&lt;&gt;"",月報!G1627,"")</f>
        <v/>
      </c>
      <c r="AJ1627" s="349" t="str">
        <f>IF(月報!W1627&lt;&gt;"",月報!W1627*24,"")</f>
        <v/>
      </c>
      <c r="AK1627" s="349" t="str">
        <f>IF(月報!P1627&lt;&gt;"",月報!P1627,"")</f>
        <v/>
      </c>
      <c r="AL1627" s="349" t="str">
        <f>IF(月報!Q1627&lt;&gt;"",IF(月報!Q1627="平日残","",月報!Q1627),"")</f>
        <v/>
      </c>
      <c r="AM1627" s="349"/>
      <c r="AN1627" s="349" t="str">
        <f t="shared" si="518"/>
        <v/>
      </c>
      <c r="AO1627" s="349" t="str">
        <f>IF($E1627="","",VLOOKUP($E1627,カレンダマスタ!$A$5:$E$381,5,FALSE))</f>
        <v/>
      </c>
      <c r="AQ1627" s="351"/>
      <c r="AR1627" s="352"/>
      <c r="AS1627" s="349"/>
      <c r="AU1627" s="355"/>
      <c r="AV1627" s="355" t="str">
        <f t="shared" si="520"/>
        <v/>
      </c>
      <c r="AW1627" s="355" t="str">
        <f t="shared" si="521"/>
        <v/>
      </c>
      <c r="AX1627" s="356" t="str">
        <f t="shared" si="522"/>
        <v/>
      </c>
      <c r="AY1627" s="356" t="str">
        <f t="shared" si="523"/>
        <v/>
      </c>
      <c r="AZ1627" s="357" t="str">
        <f>IF(AX1627&amp;AW1627="勤怠未設定","×",IF(AV1627="勤怠修正","×",IF(AC1627="外注","",IF(AA1627="",IF(AY1627&lt;&gt;"","×",""),IF(VLOOKUP(AA1627,カレンダマスタ!$H$66:$I$83,2,FALSE)&lt;&gt;AY1627,"×","OK")))))</f>
        <v/>
      </c>
      <c r="BC1627" s="355"/>
      <c r="BD1627" s="349"/>
      <c r="BE1627" s="349"/>
      <c r="BF1627" s="349" t="str">
        <f t="shared" si="516"/>
        <v/>
      </c>
      <c r="BG1627" s="349"/>
      <c r="BI1627" s="357" t="str">
        <f t="shared" si="524"/>
        <v/>
      </c>
    </row>
    <row r="1628" spans="2:61">
      <c r="B1628" s="323"/>
      <c r="C1628" s="539"/>
      <c r="D1628" s="324"/>
      <c r="E1628" s="325"/>
      <c r="F1628" s="324"/>
      <c r="G1628" s="591"/>
      <c r="H1628" s="591"/>
      <c r="I1628" s="339"/>
      <c r="J1628" s="320"/>
      <c r="K1628" s="319"/>
      <c r="L1628" s="320"/>
      <c r="M1628" s="320"/>
      <c r="N1628" s="320"/>
      <c r="O1628" s="340"/>
      <c r="P1628" s="340"/>
      <c r="Q1628" s="340"/>
      <c r="R1628" s="327"/>
      <c r="S1628" s="328"/>
      <c r="T1628" s="341"/>
      <c r="U1628" s="342"/>
      <c r="V1628" s="342"/>
      <c r="W1628" s="298"/>
      <c r="X1628" s="326"/>
      <c r="Y1628" s="326"/>
      <c r="Z1628" s="326"/>
      <c r="AA1628" s="327" t="str">
        <f t="shared" si="519"/>
        <v/>
      </c>
      <c r="AC1628" s="544"/>
      <c r="AD1628" s="545"/>
      <c r="AE1628" s="545"/>
      <c r="AF1628" s="545"/>
      <c r="AG1628" s="546"/>
      <c r="AI1628" s="348" t="str">
        <f>IF(月報!G1628&lt;&gt;"",月報!G1628,"")</f>
        <v/>
      </c>
      <c r="AJ1628" s="349" t="str">
        <f>IF(月報!W1628&lt;&gt;"",月報!W1628*24,"")</f>
        <v/>
      </c>
      <c r="AK1628" s="349" t="str">
        <f>IF(月報!P1628&lt;&gt;"",月報!P1628,"")</f>
        <v/>
      </c>
      <c r="AL1628" s="349" t="str">
        <f>IF(月報!Q1628&lt;&gt;"",IF(月報!Q1628="平日残","",月報!Q1628),"")</f>
        <v/>
      </c>
      <c r="AM1628" s="349"/>
      <c r="AN1628" s="349" t="str">
        <f t="shared" si="518"/>
        <v/>
      </c>
      <c r="AO1628" s="349" t="str">
        <f>IF($E1628="","",VLOOKUP($E1628,カレンダマスタ!$A$5:$E$381,5,FALSE))</f>
        <v/>
      </c>
      <c r="AQ1628" s="351"/>
      <c r="AR1628" s="352"/>
      <c r="AS1628" s="349"/>
      <c r="AU1628" s="355"/>
      <c r="AV1628" s="355" t="str">
        <f t="shared" si="520"/>
        <v/>
      </c>
      <c r="AW1628" s="355" t="str">
        <f t="shared" si="521"/>
        <v/>
      </c>
      <c r="AX1628" s="356" t="str">
        <f t="shared" si="522"/>
        <v/>
      </c>
      <c r="AY1628" s="356" t="str">
        <f t="shared" si="523"/>
        <v/>
      </c>
      <c r="AZ1628" s="357" t="str">
        <f>IF(AX1628&amp;AW1628="勤怠未設定","×",IF(AV1628="勤怠修正","×",IF(AC1628="外注","",IF(AA1628="",IF(AY1628&lt;&gt;"","×",""),IF(VLOOKUP(AA1628,カレンダマスタ!$H$66:$I$83,2,FALSE)&lt;&gt;AY1628,"×","OK")))))</f>
        <v/>
      </c>
      <c r="BC1628" s="355"/>
      <c r="BD1628" s="349"/>
      <c r="BE1628" s="349"/>
      <c r="BF1628" s="349" t="str">
        <f t="shared" si="516"/>
        <v/>
      </c>
      <c r="BG1628" s="349"/>
      <c r="BI1628" s="357" t="str">
        <f t="shared" si="524"/>
        <v/>
      </c>
    </row>
    <row r="1629" spans="2:61">
      <c r="B1629" s="323"/>
      <c r="C1629" s="539"/>
      <c r="D1629" s="324"/>
      <c r="E1629" s="325"/>
      <c r="F1629" s="324"/>
      <c r="G1629" s="591"/>
      <c r="H1629" s="591"/>
      <c r="I1629" s="339"/>
      <c r="J1629" s="320"/>
      <c r="K1629" s="319"/>
      <c r="L1629" s="320"/>
      <c r="M1629" s="320"/>
      <c r="N1629" s="320"/>
      <c r="O1629" s="340"/>
      <c r="P1629" s="340"/>
      <c r="Q1629" s="340"/>
      <c r="R1629" s="327"/>
      <c r="S1629" s="328"/>
      <c r="T1629" s="341"/>
      <c r="U1629" s="342"/>
      <c r="V1629" s="342"/>
      <c r="W1629" s="298"/>
      <c r="X1629" s="326"/>
      <c r="Y1629" s="326"/>
      <c r="Z1629" s="326"/>
      <c r="AA1629" s="327" t="str">
        <f t="shared" si="519"/>
        <v/>
      </c>
      <c r="AC1629" s="544"/>
      <c r="AD1629" s="545"/>
      <c r="AE1629" s="545"/>
      <c r="AF1629" s="545"/>
      <c r="AG1629" s="546"/>
      <c r="AI1629" s="348" t="str">
        <f>IF(月報!G1629&lt;&gt;"",月報!G1629,"")</f>
        <v/>
      </c>
      <c r="AJ1629" s="349" t="str">
        <f>IF(月報!W1629&lt;&gt;"",月報!W1629*24,"")</f>
        <v/>
      </c>
      <c r="AK1629" s="349" t="str">
        <f>IF(月報!P1629&lt;&gt;"",月報!P1629,"")</f>
        <v/>
      </c>
      <c r="AL1629" s="349" t="str">
        <f>IF(月報!Q1629&lt;&gt;"",IF(月報!Q1629="平日残","",月報!Q1629),"")</f>
        <v/>
      </c>
      <c r="AM1629" s="349"/>
      <c r="AN1629" s="349" t="str">
        <f t="shared" si="518"/>
        <v/>
      </c>
      <c r="AO1629" s="349" t="str">
        <f>IF($E1629="","",VLOOKUP($E1629,カレンダマスタ!$A$5:$E$381,5,FALSE))</f>
        <v/>
      </c>
      <c r="AQ1629" s="351"/>
      <c r="AR1629" s="352"/>
      <c r="AS1629" s="349"/>
      <c r="AU1629" s="355"/>
      <c r="AV1629" s="355" t="str">
        <f t="shared" si="520"/>
        <v/>
      </c>
      <c r="AW1629" s="355" t="str">
        <f t="shared" si="521"/>
        <v/>
      </c>
      <c r="AX1629" s="356" t="str">
        <f t="shared" si="522"/>
        <v/>
      </c>
      <c r="AY1629" s="356" t="str">
        <f t="shared" si="523"/>
        <v/>
      </c>
      <c r="AZ1629" s="357" t="str">
        <f>IF(AX1629&amp;AW1629="勤怠未設定","×",IF(AV1629="勤怠修正","×",IF(AC1629="外注","",IF(AA1629="",IF(AY1629&lt;&gt;"","×",""),IF(VLOOKUP(AA1629,カレンダマスタ!$H$66:$I$83,2,FALSE)&lt;&gt;AY1629,"×","OK")))))</f>
        <v/>
      </c>
      <c r="BC1629" s="355"/>
      <c r="BD1629" s="349"/>
      <c r="BE1629" s="349"/>
      <c r="BF1629" s="349" t="str">
        <f t="shared" si="516"/>
        <v/>
      </c>
      <c r="BG1629" s="349"/>
      <c r="BI1629" s="357" t="str">
        <f t="shared" si="524"/>
        <v/>
      </c>
    </row>
    <row r="1630" spans="2:61" ht="13.8" thickBot="1">
      <c r="B1630" s="329"/>
      <c r="C1630" s="540"/>
      <c r="D1630" s="330"/>
      <c r="E1630" s="331"/>
      <c r="F1630" s="330"/>
      <c r="G1630" s="592"/>
      <c r="H1630" s="592"/>
      <c r="I1630" s="343"/>
      <c r="J1630" s="322"/>
      <c r="K1630" s="321"/>
      <c r="L1630" s="322"/>
      <c r="M1630" s="322"/>
      <c r="N1630" s="322"/>
      <c r="O1630" s="344"/>
      <c r="P1630" s="344"/>
      <c r="Q1630" s="344"/>
      <c r="R1630" s="333"/>
      <c r="S1630" s="334"/>
      <c r="T1630" s="345"/>
      <c r="U1630" s="346"/>
      <c r="V1630" s="346"/>
      <c r="W1630" s="298"/>
      <c r="X1630" s="332"/>
      <c r="Y1630" s="332"/>
      <c r="Z1630" s="332"/>
      <c r="AA1630" s="333" t="str">
        <f t="shared" si="519"/>
        <v/>
      </c>
      <c r="AC1630" s="547"/>
      <c r="AD1630" s="548"/>
      <c r="AE1630" s="548"/>
      <c r="AF1630" s="548"/>
      <c r="AG1630" s="549"/>
      <c r="AI1630" s="348" t="str">
        <f>IF(月報!G1630&lt;&gt;"",月報!G1630,"")</f>
        <v/>
      </c>
      <c r="AJ1630" s="350" t="str">
        <f>IF(月報!W1630&lt;&gt;"",月報!W1630*24,"")</f>
        <v/>
      </c>
      <c r="AK1630" s="350" t="str">
        <f>IF(月報!P1630&lt;&gt;"",月報!P1630,"")</f>
        <v/>
      </c>
      <c r="AL1630" s="350" t="str">
        <f>IF(月報!Q1630&lt;&gt;"",IF(月報!Q1630="平日残","",月報!Q1630),"")</f>
        <v/>
      </c>
      <c r="AM1630" s="350"/>
      <c r="AN1630" s="350" t="str">
        <f t="shared" si="518"/>
        <v/>
      </c>
      <c r="AO1630" s="350" t="str">
        <f>IF($E1630="","",VLOOKUP($E1630,カレンダマスタ!$A$5:$E$381,5,FALSE))</f>
        <v/>
      </c>
      <c r="AP1630" s="347"/>
      <c r="AQ1630" s="353"/>
      <c r="AR1630" s="354"/>
      <c r="AS1630" s="350"/>
      <c r="AT1630" s="347"/>
      <c r="AU1630" s="358"/>
      <c r="AV1630" s="358" t="str">
        <f t="shared" si="520"/>
        <v/>
      </c>
      <c r="AW1630" s="358" t="str">
        <f t="shared" si="521"/>
        <v/>
      </c>
      <c r="AX1630" s="359" t="str">
        <f t="shared" si="522"/>
        <v/>
      </c>
      <c r="AY1630" s="359" t="str">
        <f t="shared" si="523"/>
        <v/>
      </c>
      <c r="AZ1630" s="360" t="str">
        <f>IF(AX1630&amp;AW1630="勤怠未設定","×",IF(AV1630="勤怠修正","×",IF(AC1630="外注","",IF(AA1630="",IF(AY1630&lt;&gt;"","×",""),IF(VLOOKUP(AA1630,カレンダマスタ!$H$66:$I$83,2,FALSE)&lt;&gt;AY1630,"×","OK")))))</f>
        <v/>
      </c>
      <c r="BC1630" s="358"/>
      <c r="BD1630" s="350"/>
      <c r="BE1630" s="350"/>
      <c r="BF1630" s="350" t="str">
        <f t="shared" si="516"/>
        <v/>
      </c>
      <c r="BG1630" s="350"/>
      <c r="BI1630" s="360" t="str">
        <f t="shared" si="524"/>
        <v/>
      </c>
    </row>
    <row r="1631" spans="2:61">
      <c r="B1631" s="111">
        <f>B1586+1</f>
        <v>36</v>
      </c>
      <c r="C1631" s="535"/>
      <c r="D1631" s="112"/>
      <c r="E1631" s="582"/>
      <c r="F1631" s="112"/>
      <c r="G1631" s="587"/>
      <c r="H1631" s="587"/>
      <c r="I1631" s="114"/>
      <c r="J1631" s="118"/>
      <c r="K1631" s="115"/>
      <c r="L1631" s="116"/>
      <c r="M1631" s="116"/>
      <c r="N1631" s="117"/>
      <c r="O1631" s="118"/>
      <c r="P1631" s="118"/>
      <c r="Q1631" s="118"/>
      <c r="R1631" s="119"/>
      <c r="S1631" s="120"/>
      <c r="T1631" s="433" t="str">
        <f t="shared" ref="T1631:T1665" si="525">IF(J1631&lt;&gt;"",J1631,"")</f>
        <v/>
      </c>
      <c r="U1631" s="429">
        <f>SUM(T1631:T1637)</f>
        <v>0</v>
      </c>
      <c r="V1631" s="429" t="str">
        <f t="shared" ref="V1631:V1665" si="526">IF(AC1631="外注",IF(AND(BC1631&lt;1,ROUND((H1631*24),1)=13),"外注2半",IF(AND(BC1631&lt;1,ROUND((G1631*24),1)=13.7),"外注1半",IF(AND(BC1631&lt;1,G1631=""),"外注休暇",""))),"")</f>
        <v/>
      </c>
      <c r="W1631" s="298"/>
      <c r="X1631" s="113" t="str">
        <f>IF(O1631&lt;&gt;"",O1631/24,"")</f>
        <v/>
      </c>
      <c r="Y1631" s="113" t="str">
        <f t="shared" ref="Y1631:Y1665" si="527">IF(P1631&lt;&gt;"",P1631/24,"")</f>
        <v/>
      </c>
      <c r="Z1631" s="113" t="str">
        <f t="shared" ref="Z1631:Z1665" si="528">IF(Q1631&lt;&gt;"",Q1631/24,"")</f>
        <v/>
      </c>
      <c r="AA1631" s="119" t="str">
        <f t="shared" si="519"/>
        <v/>
      </c>
      <c r="AC1631" s="183" t="str">
        <f>IF(C1631&lt;&gt;"",VLOOKUP(C1631,設定シート!$D$10:$N$109,11,FALSE),"")</f>
        <v/>
      </c>
      <c r="AD1631" s="184" t="str">
        <f>IF(C1631&lt;&gt;"",VLOOKUP(C1631,設定シート!$D$10:$H$109,5,FALSE),"")</f>
        <v/>
      </c>
      <c r="AE1631" s="185" t="str">
        <f>IF(C1631&lt;&gt;"",VLOOKUP(C1631,設定シート!$D$10:$L$109,9,FALSE),"")</f>
        <v/>
      </c>
      <c r="AF1631" s="184" t="str">
        <f>IF($AD1631="","",IF(LEFT($AD1631,2)="NS","NS","CS"))</f>
        <v/>
      </c>
      <c r="AG1631" s="203">
        <f t="shared" ref="AG1631:AG1665" si="529">IF(OR(R1631="有給休暇",G1631=""),0,IF(AQ1631=1,0,1))</f>
        <v>0</v>
      </c>
      <c r="AI1631" s="121" t="str">
        <f>IF(月報!G1631&lt;&gt;"",月報!G1631,"")</f>
        <v/>
      </c>
      <c r="AJ1631" s="122" t="str">
        <f>IF(月報!W1631&lt;&gt;"",月報!W1631*24,"")</f>
        <v/>
      </c>
      <c r="AK1631" s="122" t="str">
        <f>IF(月報!P1631&lt;&gt;"",月報!P1631,"")</f>
        <v/>
      </c>
      <c r="AL1631" s="122" t="str">
        <f>IF(月報!Q1631&lt;&gt;"",IF(月報!Q1631="平日残","",月報!Q1631),"")</f>
        <v/>
      </c>
      <c r="AM1631" s="122"/>
      <c r="AN1631" s="122" t="str">
        <f t="shared" si="518"/>
        <v/>
      </c>
      <c r="AO1631" s="122" t="str">
        <f>IF($E1631="","",VLOOKUP($E1631,カレンダマスタ!$A$5:$E$381,5,FALSE))</f>
        <v/>
      </c>
      <c r="AQ1631" s="195" t="str">
        <f>IF(G1631="","",IF(VLOOKUP(E1631,カレンダマスタ!$A$5:$D$381,4,FALSE)=0,"",1))</f>
        <v/>
      </c>
      <c r="AR1631" s="123" t="str">
        <f>IF($G1631="","",IF($AD1631="NSTC",INDEX(カレンダマスタ!$I$26:$O$31,MATCH($G1631,カレンダマスタ!$H$26:$H$31,1),MATCH($H1631,カレンダマスタ!$I$25:$O$25,1)),
IF($AD1631="CS本社",INDEX(カレンダマスタ!$I$36:$O$41,MATCH($G1631,カレンダマスタ!$H$36:$H$41,1),MATCH($H1631,カレンダマスタ!$I$35:$O$35,1)),
IF($AD1631="NS本社",INDEX(カレンダマスタ!$I$94:$O$99,MATCH($G1631,カレンダマスタ!$H$95:$H$100,1),MATCH($H1631,カレンダマスタ!$I$93:$O$93,1)),
IF($AD1631="ODC",INDEX(カレンダマスタ!$I$46:$O$51,MATCH($G1631,カレンダマスタ!$H$46:$H$51,1),MATCH($H1631,カレンダマスタ!$I$45:$O$45,1)),
IF($AD1631="NS東京TC",INDEX(カレンダマスタ!$I$56:$O$61,MATCH($G1631,カレンダマスタ!$H$56:$H$61,1),MATCH($H1631,カレンダマスタ!$I$55:$O$55,1)),""))))))</f>
        <v/>
      </c>
      <c r="AS1631" s="122" t="str">
        <f t="shared" ref="AS1631:AS1665" si="530">IF(AC1631="社員","",IF(R1631="有給休暇","",IF(AND(AF1631="CS",AQ1631=1)=TRUE,"OK",IF(AR1631&lt;&gt;"",IF(TIMEVALUE(MID(I1631,1,10))=AR1631,"OK","×"),""))))</f>
        <v/>
      </c>
      <c r="AU1631" s="124" t="str">
        <f>IF(E1631="","",VLOOKUP($E1631,カレンダマスタ!$A$4:$E$381,4,FALSE))</f>
        <v/>
      </c>
      <c r="AV1631" s="124" t="str">
        <f t="shared" si="520"/>
        <v/>
      </c>
      <c r="AW1631" s="124" t="str">
        <f t="shared" si="521"/>
        <v/>
      </c>
      <c r="AX1631" s="125" t="str">
        <f t="shared" si="522"/>
        <v/>
      </c>
      <c r="AY1631" s="125" t="str">
        <f t="shared" si="523"/>
        <v/>
      </c>
      <c r="AZ1631" s="114" t="str">
        <f>IF(AX1631&amp;AW1631="勤怠未設定","×",IF(AV1631="勤怠修正","×",IF(AC1631="外注","",IF(AA1631="",IF(AY1631&lt;&gt;"","×",""),IF(VLOOKUP(AA1631,カレンダマスタ!$H$66:$I$83,2,FALSE)&lt;&gt;AY1631,"×","OK")))))</f>
        <v/>
      </c>
      <c r="BC1631" s="124" t="str">
        <f>IF(E1631="","",VLOOKUP($E1631,カレンダマスタ!$A$4:$E$381,4,FALSE))</f>
        <v/>
      </c>
      <c r="BD1631" s="122" t="str">
        <f>IF(AC1631="社員","",IF(AG1631=0,"",IF(AD1631="NSTC",IF(COUNTIF(カレンダマスタ!$Q$5:$Q$32,G1631)=1,"OK","×"),
IF(AD1631="NS本社",IF(COUNTIF(カレンダマスタ!$T$5:$T$32,G1631)=1,"OK","×"),IF(COUNTIF(カレンダマスタ!$R$5:$R$32,G1631)=1,"OK","×")))))</f>
        <v/>
      </c>
      <c r="BE1631" s="122" t="str">
        <f>IF(AC1631="社員","",IF(G1631="","",IF(R1631&lt;&gt;"","",IF(AF1631="CS","OK",IF(VLOOKUP(E1631,カレンダマスタ!$A$5:$D$381,4,FALSE)&gt;0,"",IF(OR(G1631*24&gt;10.84,H1631*24&lt;14.5)=TRUE,"×","OK"))))))</f>
        <v/>
      </c>
      <c r="BF1631" s="122" t="str">
        <f t="shared" si="516"/>
        <v/>
      </c>
      <c r="BG1631" s="127" t="str">
        <f>IF(AE1631="派遣","",IF(G1631="","",IF(R1631="有給休暇","",IF(S1631="","×","OK"))))</f>
        <v/>
      </c>
      <c r="BI1631" s="114" t="str">
        <f t="shared" ref="BI1631:BI1665" si="531">IF(OR(AO1631="×",AS1631="×",AZ1631="×",BE1631="×",BF1631="TW未入力",BF1631="週報未入力",BG1631="×"),"×","")</f>
        <v/>
      </c>
    </row>
    <row r="1632" spans="2:61">
      <c r="B1632" s="111"/>
      <c r="C1632" s="536"/>
      <c r="D1632" s="128"/>
      <c r="E1632" s="583"/>
      <c r="F1632" s="128"/>
      <c r="G1632" s="588"/>
      <c r="H1632" s="588"/>
      <c r="I1632" s="130"/>
      <c r="J1632" s="139"/>
      <c r="K1632" s="131"/>
      <c r="L1632" s="132"/>
      <c r="M1632" s="132"/>
      <c r="N1632" s="141"/>
      <c r="O1632" s="139"/>
      <c r="P1632" s="139"/>
      <c r="Q1632" s="139"/>
      <c r="R1632" s="133"/>
      <c r="S1632" s="134"/>
      <c r="T1632" s="434" t="str">
        <f t="shared" si="525"/>
        <v/>
      </c>
      <c r="U1632" s="429"/>
      <c r="V1632" s="429" t="str">
        <f t="shared" si="526"/>
        <v/>
      </c>
      <c r="W1632" s="298"/>
      <c r="X1632" s="129" t="str">
        <f t="shared" ref="X1632:X1665" si="532">IF(O1632&lt;&gt;"",O1632/24,"")</f>
        <v/>
      </c>
      <c r="Y1632" s="129" t="str">
        <f t="shared" si="527"/>
        <v/>
      </c>
      <c r="Z1632" s="129" t="str">
        <f t="shared" si="528"/>
        <v/>
      </c>
      <c r="AA1632" s="133" t="str">
        <f t="shared" si="519"/>
        <v/>
      </c>
      <c r="AC1632" s="186" t="str">
        <f>AC1631</f>
        <v/>
      </c>
      <c r="AD1632" s="186" t="str">
        <f>AD1631</f>
        <v/>
      </c>
      <c r="AE1632" s="186" t="str">
        <f>AE1631</f>
        <v/>
      </c>
      <c r="AF1632" s="186" t="str">
        <f>AF1631</f>
        <v/>
      </c>
      <c r="AG1632" s="204">
        <f t="shared" si="529"/>
        <v>0</v>
      </c>
      <c r="AI1632" s="135" t="str">
        <f>IF(月報!G1632&lt;&gt;"",月報!G1632,"")</f>
        <v/>
      </c>
      <c r="AJ1632" s="126" t="str">
        <f>IF(月報!W1632&lt;&gt;"",月報!W1632*24,"")</f>
        <v/>
      </c>
      <c r="AK1632" s="126" t="str">
        <f>IF(月報!P1632&lt;&gt;"",月報!P1632,"")</f>
        <v/>
      </c>
      <c r="AL1632" s="126" t="str">
        <f>IF(月報!Q1632&lt;&gt;"",IF(月報!Q1632="平日残","",月報!Q1632),"")</f>
        <v/>
      </c>
      <c r="AM1632" s="126"/>
      <c r="AN1632" s="126" t="str">
        <f t="shared" si="518"/>
        <v/>
      </c>
      <c r="AO1632" s="126" t="str">
        <f>IF($E1632="","",VLOOKUP($E1632,カレンダマスタ!$A$5:$E$381,5,FALSE))</f>
        <v/>
      </c>
      <c r="AQ1632" s="196" t="str">
        <f>IF(G1632="","",IF(VLOOKUP(E1632,カレンダマスタ!$A$5:$D$381,4,FALSE)=0,"",1))</f>
        <v/>
      </c>
      <c r="AR1632" s="136" t="str">
        <f>IF($G1632="","",IF($AD1632="NSTC",INDEX(カレンダマスタ!$I$26:$O$31,MATCH($G1632,カレンダマスタ!$H$26:$H$31,1),MATCH($H1632,カレンダマスタ!$I$25:$O$25,1)),
IF($AD1632="CS本社",INDEX(カレンダマスタ!$I$36:$O$41,MATCH($G1632,カレンダマスタ!$H$36:$H$41,1),MATCH($H1632,カレンダマスタ!$I$35:$O$35,1)),
IF($AD1632="NS本社",INDEX(カレンダマスタ!$I$94:$O$99,MATCH($G1632,カレンダマスタ!$H$95:$H$100,1),MATCH($H1632,カレンダマスタ!$I$93:$O$93,1)),
IF($AD1632="ODC",INDEX(カレンダマスタ!$I$46:$O$51,MATCH($G1632,カレンダマスタ!$H$46:$H$51,1),MATCH($H1632,カレンダマスタ!$I$45:$O$45,1)),
IF($AD1632="NS東京TC",INDEX(カレンダマスタ!$I$56:$O$61,MATCH($G1632,カレンダマスタ!$H$56:$H$61,1),MATCH($H1632,カレンダマスタ!$I$55:$O$55,1)),""))))))</f>
        <v/>
      </c>
      <c r="AS1632" s="126" t="str">
        <f t="shared" si="530"/>
        <v/>
      </c>
      <c r="AU1632" s="137" t="str">
        <f>IF(E1632="","",VLOOKUP($E1632,カレンダマスタ!$A$4:$E$381,4,FALSE))</f>
        <v/>
      </c>
      <c r="AV1632" s="137" t="str">
        <f t="shared" si="520"/>
        <v/>
      </c>
      <c r="AW1632" s="137" t="str">
        <f t="shared" si="521"/>
        <v/>
      </c>
      <c r="AX1632" s="138" t="str">
        <f t="shared" si="522"/>
        <v/>
      </c>
      <c r="AY1632" s="138" t="str">
        <f t="shared" si="523"/>
        <v/>
      </c>
      <c r="AZ1632" s="130" t="str">
        <f>IF(AX1632&amp;AW1632="勤怠未設定","×",IF(AV1632="勤怠修正","×",IF(AC1632="外注","",IF(AA1632="",IF(AY1632&lt;&gt;"","×",""),IF(VLOOKUP(AA1632,カレンダマスタ!$H$66:$I$83,2,FALSE)&lt;&gt;AY1632,"×","OK")))))</f>
        <v/>
      </c>
      <c r="BC1632" s="137" t="str">
        <f>IF(E1632="","",VLOOKUP($E1632,カレンダマスタ!$A$4:$E$381,4,FALSE))</f>
        <v/>
      </c>
      <c r="BD1632" s="126" t="str">
        <f>IF(AC1632="社員","",IF(AG1632=0,"",IF(AD1632="NSTC",IF(COUNTIF(カレンダマスタ!$Q$5:$Q$32,G1632)=1,"OK","×"),
IF(AD1632="NS本社",IF(COUNTIF(カレンダマスタ!$T$5:$T$32,G1632)=1,"OK","×"),IF(COUNTIF(カレンダマスタ!$R$5:$R$32,G1632)=1,"OK","×")))))</f>
        <v/>
      </c>
      <c r="BE1632" s="126" t="str">
        <f>IF(AC1632="社員","",IF(G1632="","",IF(R1632&lt;&gt;"","",IF(AF1632="CS","OK",IF(VLOOKUP(E1632,カレンダマスタ!$A$5:$D$381,4,FALSE)&gt;0,"",IF(OR(G1632*24&gt;10.84,H1632*24&lt;14.5)=TRUE,"×","OK"))))))</f>
        <v/>
      </c>
      <c r="BF1632" s="126" t="str">
        <f t="shared" si="516"/>
        <v/>
      </c>
      <c r="BG1632" s="126" t="str">
        <f t="shared" si="517"/>
        <v/>
      </c>
      <c r="BI1632" s="130" t="str">
        <f t="shared" si="531"/>
        <v/>
      </c>
    </row>
    <row r="1633" spans="2:61">
      <c r="B1633" s="111"/>
      <c r="C1633" s="536"/>
      <c r="D1633" s="128"/>
      <c r="E1633" s="583"/>
      <c r="F1633" s="128"/>
      <c r="G1633" s="588"/>
      <c r="H1633" s="588"/>
      <c r="I1633" s="130"/>
      <c r="J1633" s="139"/>
      <c r="K1633" s="131"/>
      <c r="L1633" s="132"/>
      <c r="M1633" s="132"/>
      <c r="N1633" s="141"/>
      <c r="O1633" s="139"/>
      <c r="P1633" s="139"/>
      <c r="Q1633" s="139"/>
      <c r="R1633" s="133"/>
      <c r="S1633" s="134"/>
      <c r="T1633" s="434" t="str">
        <f t="shared" si="525"/>
        <v/>
      </c>
      <c r="U1633" s="429"/>
      <c r="V1633" s="429" t="str">
        <f t="shared" si="526"/>
        <v/>
      </c>
      <c r="W1633" s="298"/>
      <c r="X1633" s="129" t="str">
        <f t="shared" si="532"/>
        <v/>
      </c>
      <c r="Y1633" s="129" t="str">
        <f t="shared" si="527"/>
        <v/>
      </c>
      <c r="Z1633" s="129" t="str">
        <f t="shared" si="528"/>
        <v/>
      </c>
      <c r="AA1633" s="133" t="str">
        <f t="shared" si="519"/>
        <v/>
      </c>
      <c r="AC1633" s="186" t="str">
        <f>AC1631</f>
        <v/>
      </c>
      <c r="AD1633" s="187" t="str">
        <f>AD1631</f>
        <v/>
      </c>
      <c r="AE1633" s="187" t="str">
        <f>AE1631</f>
        <v/>
      </c>
      <c r="AF1633" s="187" t="str">
        <f>AF1631</f>
        <v/>
      </c>
      <c r="AG1633" s="204">
        <f t="shared" si="529"/>
        <v>0</v>
      </c>
      <c r="AI1633" s="135" t="str">
        <f>IF(月報!G1633&lt;&gt;"",月報!G1633,"")</f>
        <v/>
      </c>
      <c r="AJ1633" s="126" t="str">
        <f>IF(月報!W1633&lt;&gt;"",月報!W1633*24,"")</f>
        <v/>
      </c>
      <c r="AK1633" s="126" t="str">
        <f>IF(月報!P1633&lt;&gt;"",月報!P1633,"")</f>
        <v/>
      </c>
      <c r="AL1633" s="126" t="str">
        <f>IF(月報!Q1633&lt;&gt;"",IF(月報!Q1633="平日残","",月報!Q1633),"")</f>
        <v/>
      </c>
      <c r="AM1633" s="126"/>
      <c r="AN1633" s="126" t="str">
        <f t="shared" si="518"/>
        <v/>
      </c>
      <c r="AO1633" s="126" t="str">
        <f>IF($E1633="","",VLOOKUP($E1633,カレンダマスタ!$A$5:$E$381,5,FALSE))</f>
        <v/>
      </c>
      <c r="AQ1633" s="196" t="str">
        <f>IF(G1633="","",IF(VLOOKUP(E1633,カレンダマスタ!$A$5:$D$381,4,FALSE)=0,"",1))</f>
        <v/>
      </c>
      <c r="AR1633" s="136" t="str">
        <f>IF($G1633="","",IF($AD1633="NSTC",INDEX(カレンダマスタ!$I$26:$O$31,MATCH($G1633,カレンダマスタ!$H$26:$H$31,1),MATCH($H1633,カレンダマスタ!$I$25:$O$25,1)),
IF($AD1633="CS本社",INDEX(カレンダマスタ!$I$36:$O$41,MATCH($G1633,カレンダマスタ!$H$36:$H$41,1),MATCH($H1633,カレンダマスタ!$I$35:$O$35,1)),
IF($AD1633="NS本社",INDEX(カレンダマスタ!$I$94:$O$99,MATCH($G1633,カレンダマスタ!$H$95:$H$100,1),MATCH($H1633,カレンダマスタ!$I$93:$O$93,1)),
IF($AD1633="ODC",INDEX(カレンダマスタ!$I$46:$O$51,MATCH($G1633,カレンダマスタ!$H$46:$H$51,1),MATCH($H1633,カレンダマスタ!$I$45:$O$45,1)),
IF($AD1633="NS東京TC",INDEX(カレンダマスタ!$I$56:$O$61,MATCH($G1633,カレンダマスタ!$H$56:$H$61,1),MATCH($H1633,カレンダマスタ!$I$55:$O$55,1)),""))))))</f>
        <v/>
      </c>
      <c r="AS1633" s="126" t="str">
        <f t="shared" si="530"/>
        <v/>
      </c>
      <c r="AU1633" s="137" t="str">
        <f>IF(E1633="","",VLOOKUP($E1633,カレンダマスタ!$A$4:$E$381,4,FALSE))</f>
        <v/>
      </c>
      <c r="AV1633" s="137" t="str">
        <f t="shared" si="520"/>
        <v/>
      </c>
      <c r="AW1633" s="137" t="str">
        <f t="shared" si="521"/>
        <v/>
      </c>
      <c r="AX1633" s="138" t="str">
        <f t="shared" si="522"/>
        <v/>
      </c>
      <c r="AY1633" s="138" t="str">
        <f t="shared" si="523"/>
        <v/>
      </c>
      <c r="AZ1633" s="130" t="str">
        <f>IF(AX1633&amp;AW1633="勤怠未設定","×",IF(AV1633="勤怠修正","×",IF(AC1633="外注","",IF(AA1633="",IF(AY1633&lt;&gt;"","×",""),IF(VLOOKUP(AA1633,カレンダマスタ!$H$66:$I$83,2,FALSE)&lt;&gt;AY1633,"×","OK")))))</f>
        <v/>
      </c>
      <c r="BC1633" s="137" t="str">
        <f>IF(E1633="","",VLOOKUP($E1633,カレンダマスタ!$A$4:$E$381,4,FALSE))</f>
        <v/>
      </c>
      <c r="BD1633" s="126" t="str">
        <f>IF(AC1633="社員","",IF(AG1633=0,"",IF(AD1633="NSTC",IF(COUNTIF(カレンダマスタ!$Q$5:$Q$32,G1633)=1,"OK","×"),
IF(AD1633="NS本社",IF(COUNTIF(カレンダマスタ!$T$5:$T$32,G1633)=1,"OK","×"),IF(COUNTIF(カレンダマスタ!$R$5:$R$32,G1633)=1,"OK","×")))))</f>
        <v/>
      </c>
      <c r="BE1633" s="126" t="str">
        <f>IF(AC1633="社員","",IF(G1633="","",IF(R1633&lt;&gt;"","",IF(AF1633="CS","OK",IF(VLOOKUP(E1633,カレンダマスタ!$A$5:$D$381,4,FALSE)&gt;0,"",IF(OR(G1633*24&gt;10.84,H1633*24&lt;14.5)=TRUE,"×","OK"))))))</f>
        <v/>
      </c>
      <c r="BF1633" s="126" t="str">
        <f t="shared" si="516"/>
        <v/>
      </c>
      <c r="BG1633" s="126" t="str">
        <f t="shared" si="517"/>
        <v/>
      </c>
      <c r="BI1633" s="130" t="str">
        <f t="shared" si="531"/>
        <v/>
      </c>
    </row>
    <row r="1634" spans="2:61">
      <c r="B1634" s="111"/>
      <c r="C1634" s="536"/>
      <c r="D1634" s="128"/>
      <c r="E1634" s="583"/>
      <c r="F1634" s="128"/>
      <c r="G1634" s="588"/>
      <c r="H1634" s="588"/>
      <c r="I1634" s="130"/>
      <c r="J1634" s="139"/>
      <c r="K1634" s="131"/>
      <c r="L1634" s="132"/>
      <c r="M1634" s="132"/>
      <c r="N1634" s="141"/>
      <c r="O1634" s="139"/>
      <c r="P1634" s="139"/>
      <c r="Q1634" s="139"/>
      <c r="R1634" s="133"/>
      <c r="S1634" s="134"/>
      <c r="T1634" s="434" t="str">
        <f t="shared" si="525"/>
        <v/>
      </c>
      <c r="U1634" s="429"/>
      <c r="V1634" s="429" t="str">
        <f t="shared" si="526"/>
        <v/>
      </c>
      <c r="W1634" s="298"/>
      <c r="X1634" s="129" t="str">
        <f t="shared" si="532"/>
        <v/>
      </c>
      <c r="Y1634" s="129" t="str">
        <f t="shared" si="527"/>
        <v/>
      </c>
      <c r="Z1634" s="129" t="str">
        <f t="shared" si="528"/>
        <v/>
      </c>
      <c r="AA1634" s="133" t="str">
        <f t="shared" si="519"/>
        <v/>
      </c>
      <c r="AC1634" s="186" t="str">
        <f>AC1631</f>
        <v/>
      </c>
      <c r="AD1634" s="187" t="str">
        <f>AD1631</f>
        <v/>
      </c>
      <c r="AE1634" s="187" t="str">
        <f>AE1631</f>
        <v/>
      </c>
      <c r="AF1634" s="187" t="str">
        <f>AF1631</f>
        <v/>
      </c>
      <c r="AG1634" s="204">
        <f t="shared" si="529"/>
        <v>0</v>
      </c>
      <c r="AI1634" s="140" t="str">
        <f>IF(月報!G1634&lt;&gt;"",月報!G1634,"")</f>
        <v/>
      </c>
      <c r="AJ1634" s="126" t="str">
        <f>IF(月報!W1634&lt;&gt;"",月報!W1634*24,"")</f>
        <v/>
      </c>
      <c r="AK1634" s="126" t="str">
        <f>IF(月報!P1634&lt;&gt;"",月報!P1634,"")</f>
        <v/>
      </c>
      <c r="AL1634" s="126" t="str">
        <f>IF(月報!Q1634&lt;&gt;"",IF(月報!Q1634="平日残","",月報!Q1634),"")</f>
        <v/>
      </c>
      <c r="AM1634" s="126"/>
      <c r="AN1634" s="126" t="str">
        <f t="shared" si="518"/>
        <v/>
      </c>
      <c r="AO1634" s="126" t="str">
        <f>IF($E1634="","",VLOOKUP($E1634,カレンダマスタ!$A$5:$E$381,5,FALSE))</f>
        <v/>
      </c>
      <c r="AQ1634" s="196" t="str">
        <f>IF(G1634="","",IF(VLOOKUP(E1634,カレンダマスタ!$A$5:$D$381,4,FALSE)=0,"",1))</f>
        <v/>
      </c>
      <c r="AR1634" s="136" t="str">
        <f>IF($G1634="","",IF($AD1634="NSTC",INDEX(カレンダマスタ!$I$26:$O$31,MATCH($G1634,カレンダマスタ!$H$26:$H$31,1),MATCH($H1634,カレンダマスタ!$I$25:$O$25,1)),
IF($AD1634="CS本社",INDEX(カレンダマスタ!$I$36:$O$41,MATCH($G1634,カレンダマスタ!$H$36:$H$41,1),MATCH($H1634,カレンダマスタ!$I$35:$O$35,1)),
IF($AD1634="NS本社",INDEX(カレンダマスタ!$I$94:$O$99,MATCH($G1634,カレンダマスタ!$H$95:$H$100,1),MATCH($H1634,カレンダマスタ!$I$93:$O$93,1)),
IF($AD1634="ODC",INDEX(カレンダマスタ!$I$46:$O$51,MATCH($G1634,カレンダマスタ!$H$46:$H$51,1),MATCH($H1634,カレンダマスタ!$I$45:$O$45,1)),
IF($AD1634="NS東京TC",INDEX(カレンダマスタ!$I$56:$O$61,MATCH($G1634,カレンダマスタ!$H$56:$H$61,1),MATCH($H1634,カレンダマスタ!$I$55:$O$55,1)),""))))))</f>
        <v/>
      </c>
      <c r="AS1634" s="126" t="str">
        <f t="shared" si="530"/>
        <v/>
      </c>
      <c r="AU1634" s="137" t="str">
        <f>IF(E1634="","",VLOOKUP($E1634,カレンダマスタ!$A$4:$E$381,4,FALSE))</f>
        <v/>
      </c>
      <c r="AV1634" s="137" t="str">
        <f t="shared" si="520"/>
        <v/>
      </c>
      <c r="AW1634" s="137" t="str">
        <f t="shared" si="521"/>
        <v/>
      </c>
      <c r="AX1634" s="138" t="str">
        <f t="shared" si="522"/>
        <v/>
      </c>
      <c r="AY1634" s="138" t="str">
        <f t="shared" si="523"/>
        <v/>
      </c>
      <c r="AZ1634" s="130" t="str">
        <f>IF(AX1634&amp;AW1634="勤怠未設定","×",IF(AV1634="勤怠修正","×",IF(AC1634="外注","",IF(AA1634="",IF(AY1634&lt;&gt;"","×",""),IF(VLOOKUP(AA1634,カレンダマスタ!$H$66:$I$83,2,FALSE)&lt;&gt;AY1634,"×","OK")))))</f>
        <v/>
      </c>
      <c r="BC1634" s="137" t="str">
        <f>IF(E1634="","",VLOOKUP($E1634,カレンダマスタ!$A$4:$E$381,4,FALSE))</f>
        <v/>
      </c>
      <c r="BD1634" s="126" t="str">
        <f>IF(AC1634="社員","",IF(AG1634=0,"",IF(AD1634="NSTC",IF(COUNTIF(カレンダマスタ!$Q$5:$Q$32,G1634)=1,"OK","×"),
IF(AD1634="NS本社",IF(COUNTIF(カレンダマスタ!$T$5:$T$32,G1634)=1,"OK","×"),IF(COUNTIF(カレンダマスタ!$R$5:$R$32,G1634)=1,"OK","×")))))</f>
        <v/>
      </c>
      <c r="BE1634" s="126" t="str">
        <f>IF(AC1634="社員","",IF(G1634="","",IF(R1634&lt;&gt;"","",IF(AF1634="CS","OK",IF(VLOOKUP(E1634,カレンダマスタ!$A$5:$D$381,4,FALSE)&gt;0,"",IF(OR(G1634*24&gt;10.84,H1634*24&lt;14.5)=TRUE,"×","OK"))))))</f>
        <v/>
      </c>
      <c r="BF1634" s="126" t="str">
        <f t="shared" si="516"/>
        <v/>
      </c>
      <c r="BG1634" s="126" t="str">
        <f t="shared" si="517"/>
        <v/>
      </c>
      <c r="BI1634" s="130" t="str">
        <f t="shared" si="531"/>
        <v/>
      </c>
    </row>
    <row r="1635" spans="2:61">
      <c r="B1635" s="111"/>
      <c r="C1635" s="536"/>
      <c r="D1635" s="128"/>
      <c r="E1635" s="583"/>
      <c r="F1635" s="128"/>
      <c r="G1635" s="588"/>
      <c r="H1635" s="588"/>
      <c r="I1635" s="130"/>
      <c r="J1635" s="139"/>
      <c r="K1635" s="131"/>
      <c r="L1635" s="132"/>
      <c r="M1635" s="132"/>
      <c r="N1635" s="141"/>
      <c r="O1635" s="139"/>
      <c r="P1635" s="139"/>
      <c r="Q1635" s="139"/>
      <c r="R1635" s="133"/>
      <c r="S1635" s="134"/>
      <c r="T1635" s="434" t="str">
        <f t="shared" si="525"/>
        <v/>
      </c>
      <c r="U1635" s="429"/>
      <c r="V1635" s="429" t="str">
        <f t="shared" si="526"/>
        <v/>
      </c>
      <c r="W1635" s="298"/>
      <c r="X1635" s="129" t="str">
        <f t="shared" si="532"/>
        <v/>
      </c>
      <c r="Y1635" s="129" t="str">
        <f t="shared" si="527"/>
        <v/>
      </c>
      <c r="Z1635" s="129" t="str">
        <f t="shared" si="528"/>
        <v/>
      </c>
      <c r="AA1635" s="133" t="str">
        <f t="shared" si="519"/>
        <v/>
      </c>
      <c r="AC1635" s="186" t="str">
        <f>AC1631</f>
        <v/>
      </c>
      <c r="AD1635" s="187" t="str">
        <f>AD1631</f>
        <v/>
      </c>
      <c r="AE1635" s="187" t="str">
        <f>AE1631</f>
        <v/>
      </c>
      <c r="AF1635" s="187" t="str">
        <f>AF1631</f>
        <v/>
      </c>
      <c r="AG1635" s="204">
        <f t="shared" si="529"/>
        <v>0</v>
      </c>
      <c r="AI1635" s="140" t="str">
        <f>IF(月報!G1635&lt;&gt;"",月報!G1635,"")</f>
        <v/>
      </c>
      <c r="AJ1635" s="126" t="str">
        <f>IF(月報!W1635&lt;&gt;"",月報!W1635*24,"")</f>
        <v/>
      </c>
      <c r="AK1635" s="126" t="str">
        <f>IF(月報!P1635&lt;&gt;"",月報!P1635,"")</f>
        <v/>
      </c>
      <c r="AL1635" s="126" t="str">
        <f>IF(月報!Q1635&lt;&gt;"",IF(月報!Q1635="平日残","",月報!Q1635),"")</f>
        <v/>
      </c>
      <c r="AM1635" s="126"/>
      <c r="AN1635" s="126" t="str">
        <f t="shared" si="518"/>
        <v/>
      </c>
      <c r="AO1635" s="126" t="str">
        <f>IF($E1635="","",VLOOKUP($E1635,カレンダマスタ!$A$5:$E$381,5,FALSE))</f>
        <v/>
      </c>
      <c r="AQ1635" s="196" t="str">
        <f>IF(G1635="","",IF(VLOOKUP(E1635,カレンダマスタ!$A$5:$D$381,4,FALSE)=0,"",1))</f>
        <v/>
      </c>
      <c r="AR1635" s="136" t="str">
        <f>IF($G1635="","",IF($AD1635="NSTC",INDEX(カレンダマスタ!$I$26:$O$31,MATCH($G1635,カレンダマスタ!$H$26:$H$31,1),MATCH($H1635,カレンダマスタ!$I$25:$O$25,1)),
IF($AD1635="CS本社",INDEX(カレンダマスタ!$I$36:$O$41,MATCH($G1635,カレンダマスタ!$H$36:$H$41,1),MATCH($H1635,カレンダマスタ!$I$35:$O$35,1)),
IF($AD1635="NS本社",INDEX(カレンダマスタ!$I$94:$O$99,MATCH($G1635,カレンダマスタ!$H$95:$H$100,1),MATCH($H1635,カレンダマスタ!$I$93:$O$93,1)),
IF($AD1635="ODC",INDEX(カレンダマスタ!$I$46:$O$51,MATCH($G1635,カレンダマスタ!$H$46:$H$51,1),MATCH($H1635,カレンダマスタ!$I$45:$O$45,1)),
IF($AD1635="NS東京TC",INDEX(カレンダマスタ!$I$56:$O$61,MATCH($G1635,カレンダマスタ!$H$56:$H$61,1),MATCH($H1635,カレンダマスタ!$I$55:$O$55,1)),""))))))</f>
        <v/>
      </c>
      <c r="AS1635" s="126" t="str">
        <f t="shared" si="530"/>
        <v/>
      </c>
      <c r="AU1635" s="137" t="str">
        <f>IF(E1635="","",VLOOKUP($E1635,カレンダマスタ!$A$4:$E$381,4,FALSE))</f>
        <v/>
      </c>
      <c r="AV1635" s="137" t="str">
        <f t="shared" si="520"/>
        <v/>
      </c>
      <c r="AW1635" s="137" t="str">
        <f t="shared" si="521"/>
        <v/>
      </c>
      <c r="AX1635" s="138" t="str">
        <f t="shared" si="522"/>
        <v/>
      </c>
      <c r="AY1635" s="138" t="str">
        <f t="shared" si="523"/>
        <v/>
      </c>
      <c r="AZ1635" s="130" t="str">
        <f>IF(AX1635&amp;AW1635="勤怠未設定","×",IF(AV1635="勤怠修正","×",IF(AC1635="外注","",IF(AA1635="",IF(AY1635&lt;&gt;"","×",""),IF(VLOOKUP(AA1635,カレンダマスタ!$H$66:$I$83,2,FALSE)&lt;&gt;AY1635,"×","OK")))))</f>
        <v/>
      </c>
      <c r="BC1635" s="137" t="str">
        <f>IF(E1635="","",VLOOKUP($E1635,カレンダマスタ!$A$4:$E$381,4,FALSE))</f>
        <v/>
      </c>
      <c r="BD1635" s="126" t="str">
        <f>IF(AC1635="社員","",IF(AG1635=0,"",IF(AD1635="NSTC",IF(COUNTIF(カレンダマスタ!$Q$5:$Q$32,G1635)=1,"OK","×"),
IF(AD1635="NS本社",IF(COUNTIF(カレンダマスタ!$T$5:$T$32,G1635)=1,"OK","×"),IF(COUNTIF(カレンダマスタ!$R$5:$R$32,G1635)=1,"OK","×")))))</f>
        <v/>
      </c>
      <c r="BE1635" s="126" t="str">
        <f>IF(AC1635="社員","",IF(G1635="","",IF(R1635&lt;&gt;"","",IF(AF1635="CS","OK",IF(VLOOKUP(E1635,カレンダマスタ!$A$5:$D$381,4,FALSE)&gt;0,"",IF(OR(G1635*24&gt;10.84,H1635*24&lt;14.5)=TRUE,"×","OK"))))))</f>
        <v/>
      </c>
      <c r="BF1635" s="126" t="str">
        <f t="shared" si="516"/>
        <v/>
      </c>
      <c r="BG1635" s="126" t="str">
        <f t="shared" si="517"/>
        <v/>
      </c>
      <c r="BI1635" s="130" t="str">
        <f t="shared" si="531"/>
        <v/>
      </c>
    </row>
    <row r="1636" spans="2:61">
      <c r="B1636" s="111"/>
      <c r="C1636" s="536"/>
      <c r="D1636" s="128"/>
      <c r="E1636" s="583"/>
      <c r="F1636" s="128"/>
      <c r="G1636" s="588"/>
      <c r="H1636" s="588"/>
      <c r="I1636" s="130"/>
      <c r="J1636" s="139"/>
      <c r="K1636" s="131"/>
      <c r="L1636" s="132"/>
      <c r="M1636" s="132"/>
      <c r="N1636" s="141"/>
      <c r="O1636" s="139"/>
      <c r="P1636" s="139"/>
      <c r="Q1636" s="139"/>
      <c r="R1636" s="133"/>
      <c r="S1636" s="134"/>
      <c r="T1636" s="434" t="str">
        <f t="shared" si="525"/>
        <v/>
      </c>
      <c r="U1636" s="429"/>
      <c r="V1636" s="429" t="str">
        <f t="shared" si="526"/>
        <v/>
      </c>
      <c r="W1636" s="298"/>
      <c r="X1636" s="129" t="str">
        <f t="shared" si="532"/>
        <v/>
      </c>
      <c r="Y1636" s="129" t="str">
        <f t="shared" si="527"/>
        <v/>
      </c>
      <c r="Z1636" s="129" t="str">
        <f t="shared" si="528"/>
        <v/>
      </c>
      <c r="AA1636" s="133" t="str">
        <f t="shared" si="519"/>
        <v/>
      </c>
      <c r="AC1636" s="186" t="str">
        <f>AC1631</f>
        <v/>
      </c>
      <c r="AD1636" s="187" t="str">
        <f>AD1631</f>
        <v/>
      </c>
      <c r="AE1636" s="187" t="str">
        <f>AE1631</f>
        <v/>
      </c>
      <c r="AF1636" s="187" t="str">
        <f>AF1631</f>
        <v/>
      </c>
      <c r="AG1636" s="204">
        <f t="shared" si="529"/>
        <v>0</v>
      </c>
      <c r="AI1636" s="135" t="str">
        <f>IF(月報!G1636&lt;&gt;"",月報!G1636,"")</f>
        <v/>
      </c>
      <c r="AJ1636" s="126" t="str">
        <f>IF(月報!W1636&lt;&gt;"",月報!W1636*24,"")</f>
        <v/>
      </c>
      <c r="AK1636" s="126" t="str">
        <f>IF(月報!P1636&lt;&gt;"",月報!P1636,"")</f>
        <v/>
      </c>
      <c r="AL1636" s="126" t="str">
        <f>IF(月報!Q1636&lt;&gt;"",IF(月報!Q1636="平日残","",月報!Q1636),"")</f>
        <v/>
      </c>
      <c r="AM1636" s="126"/>
      <c r="AN1636" s="126" t="str">
        <f t="shared" si="518"/>
        <v/>
      </c>
      <c r="AO1636" s="126" t="str">
        <f>IF($E1636="","",VLOOKUP($E1636,カレンダマスタ!$A$5:$E$381,5,FALSE))</f>
        <v/>
      </c>
      <c r="AQ1636" s="196" t="str">
        <f>IF(G1636="","",IF(VLOOKUP(E1636,カレンダマスタ!$A$5:$D$381,4,FALSE)=0,"",1))</f>
        <v/>
      </c>
      <c r="AR1636" s="136" t="str">
        <f>IF($G1636="","",IF($AD1636="NSTC",INDEX(カレンダマスタ!$I$26:$O$31,MATCH($G1636,カレンダマスタ!$H$26:$H$31,1),MATCH($H1636,カレンダマスタ!$I$25:$O$25,1)),
IF($AD1636="CS本社",INDEX(カレンダマスタ!$I$36:$O$41,MATCH($G1636,カレンダマスタ!$H$36:$H$41,1),MATCH($H1636,カレンダマスタ!$I$35:$O$35,1)),
IF($AD1636="NS本社",INDEX(カレンダマスタ!$I$94:$O$99,MATCH($G1636,カレンダマスタ!$H$95:$H$100,1),MATCH($H1636,カレンダマスタ!$I$93:$O$93,1)),
IF($AD1636="ODC",INDEX(カレンダマスタ!$I$46:$O$51,MATCH($G1636,カレンダマスタ!$H$46:$H$51,1),MATCH($H1636,カレンダマスタ!$I$45:$O$45,1)),
IF($AD1636="NS東京TC",INDEX(カレンダマスタ!$I$56:$O$61,MATCH($G1636,カレンダマスタ!$H$56:$H$61,1),MATCH($H1636,カレンダマスタ!$I$55:$O$55,1)),""))))))</f>
        <v/>
      </c>
      <c r="AS1636" s="126" t="str">
        <f t="shared" si="530"/>
        <v/>
      </c>
      <c r="AU1636" s="137" t="str">
        <f>IF(E1636="","",VLOOKUP($E1636,カレンダマスタ!$A$4:$E$381,4,FALSE))</f>
        <v/>
      </c>
      <c r="AV1636" s="137" t="str">
        <f t="shared" si="520"/>
        <v/>
      </c>
      <c r="AW1636" s="137" t="str">
        <f t="shared" si="521"/>
        <v/>
      </c>
      <c r="AX1636" s="138" t="str">
        <f t="shared" si="522"/>
        <v/>
      </c>
      <c r="AY1636" s="138" t="str">
        <f t="shared" si="523"/>
        <v/>
      </c>
      <c r="AZ1636" s="130" t="str">
        <f>IF(AX1636&amp;AW1636="勤怠未設定","×",IF(AV1636="勤怠修正","×",IF(AC1636="外注","",IF(AA1636="",IF(AY1636&lt;&gt;"","×",""),IF(VLOOKUP(AA1636,カレンダマスタ!$H$66:$I$83,2,FALSE)&lt;&gt;AY1636,"×","OK")))))</f>
        <v/>
      </c>
      <c r="BC1636" s="137" t="str">
        <f>IF(E1636="","",VLOOKUP($E1636,カレンダマスタ!$A$4:$E$381,4,FALSE))</f>
        <v/>
      </c>
      <c r="BD1636" s="126" t="str">
        <f>IF(AC1636="社員","",IF(AG1636=0,"",IF(AD1636="NSTC",IF(COUNTIF(カレンダマスタ!$Q$5:$Q$32,G1636)=1,"OK","×"),
IF(AD1636="NS本社",IF(COUNTIF(カレンダマスタ!$T$5:$T$32,G1636)=1,"OK","×"),IF(COUNTIF(カレンダマスタ!$R$5:$R$32,G1636)=1,"OK","×")))))</f>
        <v/>
      </c>
      <c r="BE1636" s="126" t="str">
        <f>IF(AC1636="社員","",IF(G1636="","",IF(R1636&lt;&gt;"","",IF(AF1636="CS","OK",IF(VLOOKUP(E1636,カレンダマスタ!$A$5:$D$381,4,FALSE)&gt;0,"",IF(OR(G1636*24&gt;10.84,H1636*24&lt;14.5)=TRUE,"×","OK"))))))</f>
        <v/>
      </c>
      <c r="BF1636" s="126" t="str">
        <f t="shared" si="516"/>
        <v/>
      </c>
      <c r="BG1636" s="126" t="str">
        <f t="shared" si="517"/>
        <v/>
      </c>
      <c r="BI1636" s="130" t="str">
        <f t="shared" si="531"/>
        <v/>
      </c>
    </row>
    <row r="1637" spans="2:61">
      <c r="B1637" s="111"/>
      <c r="C1637" s="537"/>
      <c r="D1637" s="142"/>
      <c r="E1637" s="584"/>
      <c r="F1637" s="142"/>
      <c r="G1637" s="589"/>
      <c r="H1637" s="589"/>
      <c r="I1637" s="144"/>
      <c r="J1637" s="148"/>
      <c r="K1637" s="145"/>
      <c r="L1637" s="146"/>
      <c r="M1637" s="146"/>
      <c r="N1637" s="147"/>
      <c r="O1637" s="148"/>
      <c r="P1637" s="148"/>
      <c r="Q1637" s="148"/>
      <c r="R1637" s="149"/>
      <c r="S1637" s="156"/>
      <c r="T1637" s="435" t="str">
        <f t="shared" si="525"/>
        <v/>
      </c>
      <c r="U1637" s="430"/>
      <c r="V1637" s="430" t="str">
        <f t="shared" si="526"/>
        <v/>
      </c>
      <c r="W1637" s="298"/>
      <c r="X1637" s="143" t="str">
        <f t="shared" si="532"/>
        <v/>
      </c>
      <c r="Y1637" s="143" t="str">
        <f t="shared" si="527"/>
        <v/>
      </c>
      <c r="Z1637" s="143" t="str">
        <f t="shared" si="528"/>
        <v/>
      </c>
      <c r="AA1637" s="149" t="str">
        <f t="shared" si="519"/>
        <v/>
      </c>
      <c r="AC1637" s="188" t="str">
        <f>AC1631</f>
        <v/>
      </c>
      <c r="AD1637" s="189" t="str">
        <f>AD1631</f>
        <v/>
      </c>
      <c r="AE1637" s="189" t="str">
        <f>AE1631</f>
        <v/>
      </c>
      <c r="AF1637" s="189" t="str">
        <f>AF1631</f>
        <v/>
      </c>
      <c r="AG1637" s="205">
        <f t="shared" si="529"/>
        <v>0</v>
      </c>
      <c r="AI1637" s="150" t="str">
        <f>IF(月報!G1637&lt;&gt;"",月報!G1637,"")</f>
        <v/>
      </c>
      <c r="AJ1637" s="151" t="str">
        <f>IF(月報!W1637&lt;&gt;"",月報!W1637*24,"")</f>
        <v/>
      </c>
      <c r="AK1637" s="151" t="str">
        <f>IF(月報!P1637&lt;&gt;"",月報!P1637,"")</f>
        <v/>
      </c>
      <c r="AL1637" s="151" t="str">
        <f>IF(月報!Q1637&lt;&gt;"",IF(月報!Q1637="平日残","",月報!Q1637),"")</f>
        <v/>
      </c>
      <c r="AM1637" s="151"/>
      <c r="AN1637" s="151" t="str">
        <f t="shared" si="518"/>
        <v/>
      </c>
      <c r="AO1637" s="151" t="str">
        <f>IF($E1637="","",VLOOKUP($E1637,カレンダマスタ!$A$5:$E$381,5,FALSE))</f>
        <v/>
      </c>
      <c r="AQ1637" s="197" t="str">
        <f>IF(G1637="","",IF(VLOOKUP(E1637,カレンダマスタ!$A$5:$D$381,4,FALSE)=0,"",1))</f>
        <v/>
      </c>
      <c r="AR1637" s="152" t="str">
        <f>IF($G1637="","",IF($AD1637="NSTC",INDEX(カレンダマスタ!$I$26:$O$31,MATCH($G1637,カレンダマスタ!$H$26:$H$31,1),MATCH($H1637,カレンダマスタ!$I$25:$O$25,1)),
IF($AD1637="CS本社",INDEX(カレンダマスタ!$I$36:$O$41,MATCH($G1637,カレンダマスタ!$H$36:$H$41,1),MATCH($H1637,カレンダマスタ!$I$35:$O$35,1)),
IF($AD1637="NS本社",INDEX(カレンダマスタ!$I$94:$O$99,MATCH($G1637,カレンダマスタ!$H$95:$H$100,1),MATCH($H1637,カレンダマスタ!$I$93:$O$93,1)),
IF($AD1637="ODC",INDEX(カレンダマスタ!$I$46:$O$51,MATCH($G1637,カレンダマスタ!$H$46:$H$51,1),MATCH($H1637,カレンダマスタ!$I$45:$O$45,1)),
IF($AD1637="NS東京TC",INDEX(カレンダマスタ!$I$56:$O$61,MATCH($G1637,カレンダマスタ!$H$56:$H$61,1),MATCH($H1637,カレンダマスタ!$I$55:$O$55,1)),""))))))</f>
        <v/>
      </c>
      <c r="AS1637" s="151" t="str">
        <f t="shared" si="530"/>
        <v/>
      </c>
      <c r="AU1637" s="153" t="str">
        <f>IF(E1637="","",VLOOKUP($E1637,カレンダマスタ!$A$4:$E$381,4,FALSE))</f>
        <v/>
      </c>
      <c r="AV1637" s="153" t="str">
        <f t="shared" si="520"/>
        <v/>
      </c>
      <c r="AW1637" s="153" t="str">
        <f t="shared" si="521"/>
        <v/>
      </c>
      <c r="AX1637" s="154" t="str">
        <f t="shared" si="522"/>
        <v/>
      </c>
      <c r="AY1637" s="154" t="str">
        <f t="shared" si="523"/>
        <v/>
      </c>
      <c r="AZ1637" s="144" t="str">
        <f>IF(AX1637&amp;AW1637="勤怠未設定","×",IF(AV1637="勤怠修正","×",IF(AC1637="外注","",IF(AA1637="",IF(AY1637&lt;&gt;"","×",""),IF(VLOOKUP(AA1637,カレンダマスタ!$H$66:$I$83,2,FALSE)&lt;&gt;AY1637,"×","OK")))))</f>
        <v/>
      </c>
      <c r="BC1637" s="153" t="str">
        <f>IF(E1637="","",VLOOKUP($E1637,カレンダマスタ!$A$4:$E$381,4,FALSE))</f>
        <v/>
      </c>
      <c r="BD1637" s="151" t="str">
        <f>IF(AC1637="社員","",IF(AG1637=0,"",IF(AD1637="NSTC",IF(COUNTIF(カレンダマスタ!$Q$5:$Q$32,G1637)=1,"OK","×"),
IF(AD1637="NS本社",IF(COUNTIF(カレンダマスタ!$T$5:$T$32,G1637)=1,"OK","×"),IF(COUNTIF(カレンダマスタ!$R$5:$R$32,G1637)=1,"OK","×")))))</f>
        <v/>
      </c>
      <c r="BE1637" s="151" t="str">
        <f>IF(AC1637="社員","",IF(G1637="","",IF(R1637&lt;&gt;"","",IF(AF1637="CS","OK",IF(VLOOKUP(E1637,カレンダマスタ!$A$5:$D$381,4,FALSE)&gt;0,"",IF(OR(G1637*24&gt;10.84,H1637*24&lt;14.5)=TRUE,"×","OK"))))))</f>
        <v/>
      </c>
      <c r="BF1637" s="151" t="str">
        <f t="shared" si="516"/>
        <v/>
      </c>
      <c r="BG1637" s="151" t="str">
        <f t="shared" si="517"/>
        <v/>
      </c>
      <c r="BI1637" s="144" t="str">
        <f t="shared" si="531"/>
        <v/>
      </c>
    </row>
    <row r="1638" spans="2:61">
      <c r="B1638" s="111"/>
      <c r="C1638" s="535"/>
      <c r="D1638" s="112"/>
      <c r="E1638" s="582"/>
      <c r="F1638" s="112"/>
      <c r="G1638" s="587"/>
      <c r="H1638" s="587"/>
      <c r="I1638" s="114"/>
      <c r="J1638" s="118"/>
      <c r="K1638" s="115"/>
      <c r="L1638" s="116"/>
      <c r="M1638" s="116"/>
      <c r="N1638" s="117"/>
      <c r="O1638" s="118"/>
      <c r="P1638" s="118"/>
      <c r="Q1638" s="118"/>
      <c r="R1638" s="119"/>
      <c r="S1638" s="120"/>
      <c r="T1638" s="433" t="str">
        <f t="shared" si="525"/>
        <v/>
      </c>
      <c r="U1638" s="431">
        <f>SUM(T1638:T1644)</f>
        <v>0</v>
      </c>
      <c r="V1638" s="431" t="str">
        <f t="shared" si="526"/>
        <v/>
      </c>
      <c r="W1638" s="298"/>
      <c r="X1638" s="113" t="str">
        <f t="shared" si="532"/>
        <v/>
      </c>
      <c r="Y1638" s="113" t="str">
        <f t="shared" si="527"/>
        <v/>
      </c>
      <c r="Z1638" s="113" t="str">
        <f t="shared" si="528"/>
        <v/>
      </c>
      <c r="AA1638" s="119" t="str">
        <f t="shared" si="519"/>
        <v/>
      </c>
      <c r="AC1638" s="190" t="str">
        <f>AC1631</f>
        <v/>
      </c>
      <c r="AD1638" s="191" t="str">
        <f>AD1631</f>
        <v/>
      </c>
      <c r="AE1638" s="191" t="str">
        <f>AE1631</f>
        <v/>
      </c>
      <c r="AF1638" s="191" t="str">
        <f>AF1631</f>
        <v/>
      </c>
      <c r="AG1638" s="206">
        <f t="shared" si="529"/>
        <v>0</v>
      </c>
      <c r="AI1638" s="155" t="str">
        <f>IF(月報!G1638&lt;&gt;"",月報!G1638,"")</f>
        <v/>
      </c>
      <c r="AJ1638" s="122" t="str">
        <f>IF(月報!W1638&lt;&gt;"",月報!W1638*24,"")</f>
        <v/>
      </c>
      <c r="AK1638" s="122" t="str">
        <f>IF(月報!P1638&lt;&gt;"",月報!P1638,"")</f>
        <v/>
      </c>
      <c r="AL1638" s="122" t="str">
        <f>IF(月報!Q1638&lt;&gt;"",IF(月報!Q1638="平日残","",月報!Q1638),"")</f>
        <v/>
      </c>
      <c r="AM1638" s="122"/>
      <c r="AN1638" s="122" t="str">
        <f t="shared" si="518"/>
        <v/>
      </c>
      <c r="AO1638" s="122" t="str">
        <f>IF($E1638="","",VLOOKUP($E1638,カレンダマスタ!$A$5:$E$381,5,FALSE))</f>
        <v/>
      </c>
      <c r="AQ1638" s="195" t="str">
        <f>IF(G1638="","",IF(VLOOKUP(E1638,カレンダマスタ!$A$5:$D$381,4,FALSE)=0,"",1))</f>
        <v/>
      </c>
      <c r="AR1638" s="123" t="str">
        <f>IF($G1638="","",IF($AD1638="NSTC",INDEX(カレンダマスタ!$I$26:$O$31,MATCH($G1638,カレンダマスタ!$H$26:$H$31,1),MATCH($H1638,カレンダマスタ!$I$25:$O$25,1)),
IF($AD1638="CS本社",INDEX(カレンダマスタ!$I$36:$O$41,MATCH($G1638,カレンダマスタ!$H$36:$H$41,1),MATCH($H1638,カレンダマスタ!$I$35:$O$35,1)),
IF($AD1638="NS本社",INDEX(カレンダマスタ!$I$94:$O$99,MATCH($G1638,カレンダマスタ!$H$95:$H$100,1),MATCH($H1638,カレンダマスタ!$I$93:$O$93,1)),
IF($AD1638="ODC",INDEX(カレンダマスタ!$I$46:$O$51,MATCH($G1638,カレンダマスタ!$H$46:$H$51,1),MATCH($H1638,カレンダマスタ!$I$45:$O$45,1)),
IF($AD1638="NS東京TC",INDEX(カレンダマスタ!$I$56:$O$61,MATCH($G1638,カレンダマスタ!$H$56:$H$61,1),MATCH($H1638,カレンダマスタ!$I$55:$O$55,1)),""))))))</f>
        <v/>
      </c>
      <c r="AS1638" s="122" t="str">
        <f t="shared" si="530"/>
        <v/>
      </c>
      <c r="AU1638" s="124" t="str">
        <f>IF(E1638="","",VLOOKUP($E1638,カレンダマスタ!$A$4:$E$381,4,FALSE))</f>
        <v/>
      </c>
      <c r="AV1638" s="124" t="str">
        <f t="shared" si="520"/>
        <v/>
      </c>
      <c r="AW1638" s="124" t="str">
        <f t="shared" si="521"/>
        <v/>
      </c>
      <c r="AX1638" s="125" t="str">
        <f t="shared" si="522"/>
        <v/>
      </c>
      <c r="AY1638" s="125" t="str">
        <f t="shared" si="523"/>
        <v/>
      </c>
      <c r="AZ1638" s="114" t="str">
        <f>IF(AX1638&amp;AW1638="勤怠未設定","×",IF(AV1638="勤怠修正","×",IF(AC1638="外注","",IF(AA1638="",IF(AY1638&lt;&gt;"","×",""),IF(VLOOKUP(AA1638,カレンダマスタ!$H$66:$I$83,2,FALSE)&lt;&gt;AY1638,"×","OK")))))</f>
        <v/>
      </c>
      <c r="BC1638" s="124" t="str">
        <f>IF(E1638="","",VLOOKUP($E1638,カレンダマスタ!$A$4:$E$381,4,FALSE))</f>
        <v/>
      </c>
      <c r="BD1638" s="122" t="str">
        <f>IF(AC1638="社員","",IF(AG1638=0,"",IF(AD1638="NSTC",IF(COUNTIF(カレンダマスタ!$Q$5:$Q$32,G1638)=1,"OK","×"),
IF(AD1638="NS本社",IF(COUNTIF(カレンダマスタ!$T$5:$T$32,G1638)=1,"OK","×"),IF(COUNTIF(カレンダマスタ!$R$5:$R$32,G1638)=1,"OK","×")))))</f>
        <v/>
      </c>
      <c r="BE1638" s="122" t="str">
        <f>IF(AC1638="社員","",IF(G1638="","",IF(R1638&lt;&gt;"","",IF(AF1638="CS","OK",IF(VLOOKUP(E1638,カレンダマスタ!$A$5:$D$381,4,FALSE)&gt;0,"",IF(OR(G1638*24&gt;10.84,H1638*24&lt;14.5)=TRUE,"×","OK"))))))</f>
        <v/>
      </c>
      <c r="BF1638" s="122" t="str">
        <f t="shared" si="516"/>
        <v/>
      </c>
      <c r="BG1638" s="122" t="str">
        <f t="shared" si="517"/>
        <v/>
      </c>
      <c r="BI1638" s="114" t="str">
        <f t="shared" si="531"/>
        <v/>
      </c>
    </row>
    <row r="1639" spans="2:61">
      <c r="B1639" s="111"/>
      <c r="C1639" s="536"/>
      <c r="D1639" s="128"/>
      <c r="E1639" s="583"/>
      <c r="F1639" s="128"/>
      <c r="G1639" s="588"/>
      <c r="H1639" s="588"/>
      <c r="I1639" s="130"/>
      <c r="J1639" s="139"/>
      <c r="K1639" s="131"/>
      <c r="L1639" s="132"/>
      <c r="M1639" s="132"/>
      <c r="N1639" s="141"/>
      <c r="O1639" s="139"/>
      <c r="P1639" s="139"/>
      <c r="Q1639" s="139"/>
      <c r="R1639" s="133"/>
      <c r="S1639" s="134"/>
      <c r="T1639" s="434" t="str">
        <f t="shared" si="525"/>
        <v/>
      </c>
      <c r="U1639" s="429"/>
      <c r="V1639" s="429" t="str">
        <f t="shared" si="526"/>
        <v/>
      </c>
      <c r="W1639" s="298"/>
      <c r="X1639" s="129" t="str">
        <f t="shared" si="532"/>
        <v/>
      </c>
      <c r="Y1639" s="129" t="str">
        <f t="shared" si="527"/>
        <v/>
      </c>
      <c r="Z1639" s="129" t="str">
        <f t="shared" si="528"/>
        <v/>
      </c>
      <c r="AA1639" s="133" t="str">
        <f t="shared" si="519"/>
        <v/>
      </c>
      <c r="AC1639" s="186" t="str">
        <f>AC1631</f>
        <v/>
      </c>
      <c r="AD1639" s="187" t="str">
        <f>AD1631</f>
        <v/>
      </c>
      <c r="AE1639" s="187" t="str">
        <f>AE1631</f>
        <v/>
      </c>
      <c r="AF1639" s="187" t="str">
        <f>AF1631</f>
        <v/>
      </c>
      <c r="AG1639" s="204">
        <f t="shared" si="529"/>
        <v>0</v>
      </c>
      <c r="AI1639" s="135" t="str">
        <f>IF(月報!G1639&lt;&gt;"",月報!G1639,"")</f>
        <v/>
      </c>
      <c r="AJ1639" s="126" t="str">
        <f>IF(月報!W1639&lt;&gt;"",月報!W1639*24,"")</f>
        <v/>
      </c>
      <c r="AK1639" s="126" t="str">
        <f>IF(月報!P1639&lt;&gt;"",月報!P1639,"")</f>
        <v/>
      </c>
      <c r="AL1639" s="126" t="str">
        <f>IF(月報!Q1639&lt;&gt;"",IF(月報!Q1639="平日残","",月報!Q1639),"")</f>
        <v/>
      </c>
      <c r="AM1639" s="126"/>
      <c r="AN1639" s="126" t="str">
        <f t="shared" si="518"/>
        <v/>
      </c>
      <c r="AO1639" s="126" t="str">
        <f>IF($E1639="","",VLOOKUP($E1639,カレンダマスタ!$A$5:$E$381,5,FALSE))</f>
        <v/>
      </c>
      <c r="AQ1639" s="196" t="str">
        <f>IF(G1639="","",IF(VLOOKUP(E1639,カレンダマスタ!$A$5:$D$381,4,FALSE)=0,"",1))</f>
        <v/>
      </c>
      <c r="AR1639" s="136" t="str">
        <f>IF($G1639="","",IF($AD1639="NSTC",INDEX(カレンダマスタ!$I$26:$O$31,MATCH($G1639,カレンダマスタ!$H$26:$H$31,1),MATCH($H1639,カレンダマスタ!$I$25:$O$25,1)),
IF($AD1639="CS本社",INDEX(カレンダマスタ!$I$36:$O$41,MATCH($G1639,カレンダマスタ!$H$36:$H$41,1),MATCH($H1639,カレンダマスタ!$I$35:$O$35,1)),
IF($AD1639="NS本社",INDEX(カレンダマスタ!$I$94:$O$99,MATCH($G1639,カレンダマスタ!$H$95:$H$100,1),MATCH($H1639,カレンダマスタ!$I$93:$O$93,1)),
IF($AD1639="ODC",INDEX(カレンダマスタ!$I$46:$O$51,MATCH($G1639,カレンダマスタ!$H$46:$H$51,1),MATCH($H1639,カレンダマスタ!$I$45:$O$45,1)),
IF($AD1639="NS東京TC",INDEX(カレンダマスタ!$I$56:$O$61,MATCH($G1639,カレンダマスタ!$H$56:$H$61,1),MATCH($H1639,カレンダマスタ!$I$55:$O$55,1)),""))))))</f>
        <v/>
      </c>
      <c r="AS1639" s="126" t="str">
        <f t="shared" si="530"/>
        <v/>
      </c>
      <c r="AU1639" s="137" t="str">
        <f>IF(E1639="","",VLOOKUP($E1639,カレンダマスタ!$A$4:$E$381,4,FALSE))</f>
        <v/>
      </c>
      <c r="AV1639" s="137" t="str">
        <f t="shared" si="520"/>
        <v/>
      </c>
      <c r="AW1639" s="137" t="str">
        <f t="shared" si="521"/>
        <v/>
      </c>
      <c r="AX1639" s="138" t="str">
        <f t="shared" si="522"/>
        <v/>
      </c>
      <c r="AY1639" s="138" t="str">
        <f t="shared" si="523"/>
        <v/>
      </c>
      <c r="AZ1639" s="130" t="str">
        <f>IF(AX1639&amp;AW1639="勤怠未設定","×",IF(AV1639="勤怠修正","×",IF(AC1639="外注","",IF(AA1639="",IF(AY1639&lt;&gt;"","×",""),IF(VLOOKUP(AA1639,カレンダマスタ!$H$66:$I$83,2,FALSE)&lt;&gt;AY1639,"×","OK")))))</f>
        <v/>
      </c>
      <c r="BC1639" s="137" t="str">
        <f>IF(E1639="","",VLOOKUP($E1639,カレンダマスタ!$A$4:$E$381,4,FALSE))</f>
        <v/>
      </c>
      <c r="BD1639" s="126" t="str">
        <f>IF(AC1639="社員","",IF(AG1639=0,"",IF(AD1639="NSTC",IF(COUNTIF(カレンダマスタ!$Q$5:$Q$32,G1639)=1,"OK","×"),
IF(AD1639="NS本社",IF(COUNTIF(カレンダマスタ!$T$5:$T$32,G1639)=1,"OK","×"),IF(COUNTIF(カレンダマスタ!$R$5:$R$32,G1639)=1,"OK","×")))))</f>
        <v/>
      </c>
      <c r="BE1639" s="126" t="str">
        <f>IF(AC1639="社員","",IF(G1639="","",IF(R1639&lt;&gt;"","",IF(AF1639="CS","OK",IF(VLOOKUP(E1639,カレンダマスタ!$A$5:$D$381,4,FALSE)&gt;0,"",IF(OR(G1639*24&gt;10.84,H1639*24&lt;14.5)=TRUE,"×","OK"))))))</f>
        <v/>
      </c>
      <c r="BF1639" s="126" t="str">
        <f t="shared" si="516"/>
        <v/>
      </c>
      <c r="BG1639" s="126" t="str">
        <f t="shared" si="517"/>
        <v/>
      </c>
      <c r="BI1639" s="130" t="str">
        <f t="shared" si="531"/>
        <v/>
      </c>
    </row>
    <row r="1640" spans="2:61">
      <c r="B1640" s="111"/>
      <c r="C1640" s="536"/>
      <c r="D1640" s="128"/>
      <c r="E1640" s="583"/>
      <c r="F1640" s="128"/>
      <c r="G1640" s="588"/>
      <c r="H1640" s="588"/>
      <c r="I1640" s="130"/>
      <c r="J1640" s="139"/>
      <c r="K1640" s="131"/>
      <c r="L1640" s="132"/>
      <c r="M1640" s="132"/>
      <c r="N1640" s="141"/>
      <c r="O1640" s="139"/>
      <c r="P1640" s="139"/>
      <c r="Q1640" s="139"/>
      <c r="R1640" s="133"/>
      <c r="S1640" s="134"/>
      <c r="T1640" s="434" t="str">
        <f t="shared" si="525"/>
        <v/>
      </c>
      <c r="U1640" s="429"/>
      <c r="V1640" s="429" t="str">
        <f t="shared" si="526"/>
        <v/>
      </c>
      <c r="W1640" s="298"/>
      <c r="X1640" s="129" t="str">
        <f t="shared" si="532"/>
        <v/>
      </c>
      <c r="Y1640" s="129" t="str">
        <f t="shared" si="527"/>
        <v/>
      </c>
      <c r="Z1640" s="129" t="str">
        <f t="shared" si="528"/>
        <v/>
      </c>
      <c r="AA1640" s="133" t="str">
        <f t="shared" si="519"/>
        <v/>
      </c>
      <c r="AC1640" s="186" t="str">
        <f>AC1631</f>
        <v/>
      </c>
      <c r="AD1640" s="187" t="str">
        <f>AD1631</f>
        <v/>
      </c>
      <c r="AE1640" s="187" t="str">
        <f>AE1631</f>
        <v/>
      </c>
      <c r="AF1640" s="187" t="str">
        <f>AF1631</f>
        <v/>
      </c>
      <c r="AG1640" s="204">
        <f t="shared" si="529"/>
        <v>0</v>
      </c>
      <c r="AI1640" s="135" t="str">
        <f>IF(月報!G1640&lt;&gt;"",月報!G1640,"")</f>
        <v/>
      </c>
      <c r="AJ1640" s="126" t="str">
        <f>IF(月報!W1640&lt;&gt;"",月報!W1640*24,"")</f>
        <v/>
      </c>
      <c r="AK1640" s="126" t="str">
        <f>IF(月報!P1640&lt;&gt;"",月報!P1640,"")</f>
        <v/>
      </c>
      <c r="AL1640" s="126" t="str">
        <f>IF(月報!Q1640&lt;&gt;"",IF(月報!Q1640="平日残","",月報!Q1640),"")</f>
        <v/>
      </c>
      <c r="AM1640" s="126"/>
      <c r="AN1640" s="126" t="str">
        <f t="shared" si="518"/>
        <v/>
      </c>
      <c r="AO1640" s="126" t="str">
        <f>IF($E1640="","",VLOOKUP($E1640,カレンダマスタ!$A$5:$E$381,5,FALSE))</f>
        <v/>
      </c>
      <c r="AQ1640" s="196" t="str">
        <f>IF(G1640="","",IF(VLOOKUP(E1640,カレンダマスタ!$A$5:$D$381,4,FALSE)=0,"",1))</f>
        <v/>
      </c>
      <c r="AR1640" s="136" t="str">
        <f>IF($G1640="","",IF($AD1640="NSTC",INDEX(カレンダマスタ!$I$26:$O$31,MATCH($G1640,カレンダマスタ!$H$26:$H$31,1),MATCH($H1640,カレンダマスタ!$I$25:$O$25,1)),
IF($AD1640="CS本社",INDEX(カレンダマスタ!$I$36:$O$41,MATCH($G1640,カレンダマスタ!$H$36:$H$41,1),MATCH($H1640,カレンダマスタ!$I$35:$O$35,1)),
IF($AD1640="NS本社",INDEX(カレンダマスタ!$I$94:$O$99,MATCH($G1640,カレンダマスタ!$H$95:$H$100,1),MATCH($H1640,カレンダマスタ!$I$93:$O$93,1)),
IF($AD1640="ODC",INDEX(カレンダマスタ!$I$46:$O$51,MATCH($G1640,カレンダマスタ!$H$46:$H$51,1),MATCH($H1640,カレンダマスタ!$I$45:$O$45,1)),
IF($AD1640="NS東京TC",INDEX(カレンダマスタ!$I$56:$O$61,MATCH($G1640,カレンダマスタ!$H$56:$H$61,1),MATCH($H1640,カレンダマスタ!$I$55:$O$55,1)),""))))))</f>
        <v/>
      </c>
      <c r="AS1640" s="126" t="str">
        <f t="shared" si="530"/>
        <v/>
      </c>
      <c r="AU1640" s="137" t="str">
        <f>IF(E1640="","",VLOOKUP($E1640,カレンダマスタ!$A$4:$E$381,4,FALSE))</f>
        <v/>
      </c>
      <c r="AV1640" s="137" t="str">
        <f t="shared" si="520"/>
        <v/>
      </c>
      <c r="AW1640" s="137" t="str">
        <f t="shared" si="521"/>
        <v/>
      </c>
      <c r="AX1640" s="138" t="str">
        <f t="shared" si="522"/>
        <v/>
      </c>
      <c r="AY1640" s="138" t="str">
        <f t="shared" si="523"/>
        <v/>
      </c>
      <c r="AZ1640" s="130" t="str">
        <f>IF(AX1640&amp;AW1640="勤怠未設定","×",IF(AV1640="勤怠修正","×",IF(AC1640="外注","",IF(AA1640="",IF(AY1640&lt;&gt;"","×",""),IF(VLOOKUP(AA1640,カレンダマスタ!$H$66:$I$83,2,FALSE)&lt;&gt;AY1640,"×","OK")))))</f>
        <v/>
      </c>
      <c r="BC1640" s="137" t="str">
        <f>IF(E1640="","",VLOOKUP($E1640,カレンダマスタ!$A$4:$E$381,4,FALSE))</f>
        <v/>
      </c>
      <c r="BD1640" s="126" t="str">
        <f>IF(AC1640="社員","",IF(AG1640=0,"",IF(AD1640="NSTC",IF(COUNTIF(カレンダマスタ!$Q$5:$Q$32,G1640)=1,"OK","×"),
IF(AD1640="NS本社",IF(COUNTIF(カレンダマスタ!$T$5:$T$32,G1640)=1,"OK","×"),IF(COUNTIF(カレンダマスタ!$R$5:$R$32,G1640)=1,"OK","×")))))</f>
        <v/>
      </c>
      <c r="BE1640" s="126" t="str">
        <f>IF(AC1640="社員","",IF(G1640="","",IF(R1640&lt;&gt;"","",IF(AF1640="CS","OK",IF(VLOOKUP(E1640,カレンダマスタ!$A$5:$D$381,4,FALSE)&gt;0,"",IF(OR(G1640*24&gt;10.84,H1640*24&lt;14.5)=TRUE,"×","OK"))))))</f>
        <v/>
      </c>
      <c r="BF1640" s="126" t="str">
        <f t="shared" si="516"/>
        <v/>
      </c>
      <c r="BG1640" s="126" t="str">
        <f t="shared" si="517"/>
        <v/>
      </c>
      <c r="BI1640" s="130" t="str">
        <f t="shared" si="531"/>
        <v/>
      </c>
    </row>
    <row r="1641" spans="2:61">
      <c r="B1641" s="111"/>
      <c r="C1641" s="536"/>
      <c r="D1641" s="128"/>
      <c r="E1641" s="583"/>
      <c r="F1641" s="128"/>
      <c r="G1641" s="588"/>
      <c r="H1641" s="588"/>
      <c r="I1641" s="130"/>
      <c r="J1641" s="139"/>
      <c r="K1641" s="131"/>
      <c r="L1641" s="132"/>
      <c r="M1641" s="132"/>
      <c r="N1641" s="141"/>
      <c r="O1641" s="139"/>
      <c r="P1641" s="139"/>
      <c r="Q1641" s="139"/>
      <c r="R1641" s="133"/>
      <c r="S1641" s="134"/>
      <c r="T1641" s="434" t="str">
        <f t="shared" si="525"/>
        <v/>
      </c>
      <c r="U1641" s="429"/>
      <c r="V1641" s="429" t="str">
        <f t="shared" si="526"/>
        <v/>
      </c>
      <c r="W1641" s="298"/>
      <c r="X1641" s="129" t="str">
        <f t="shared" si="532"/>
        <v/>
      </c>
      <c r="Y1641" s="129" t="str">
        <f t="shared" si="527"/>
        <v/>
      </c>
      <c r="Z1641" s="129" t="str">
        <f t="shared" si="528"/>
        <v/>
      </c>
      <c r="AA1641" s="133" t="str">
        <f t="shared" si="519"/>
        <v/>
      </c>
      <c r="AC1641" s="186" t="str">
        <f>AC1631</f>
        <v/>
      </c>
      <c r="AD1641" s="187" t="str">
        <f>AD1631</f>
        <v/>
      </c>
      <c r="AE1641" s="187" t="str">
        <f>AE1631</f>
        <v/>
      </c>
      <c r="AF1641" s="187" t="str">
        <f>AF1631</f>
        <v/>
      </c>
      <c r="AG1641" s="204">
        <f t="shared" si="529"/>
        <v>0</v>
      </c>
      <c r="AI1641" s="140" t="str">
        <f>IF(月報!G1641&lt;&gt;"",月報!G1641,"")</f>
        <v/>
      </c>
      <c r="AJ1641" s="126" t="str">
        <f>IF(月報!W1641&lt;&gt;"",月報!W1641*24,"")</f>
        <v/>
      </c>
      <c r="AK1641" s="126" t="str">
        <f>IF(月報!P1641&lt;&gt;"",月報!P1641,"")</f>
        <v/>
      </c>
      <c r="AL1641" s="126" t="str">
        <f>IF(月報!Q1641&lt;&gt;"",IF(月報!Q1641="平日残","",月報!Q1641),"")</f>
        <v/>
      </c>
      <c r="AM1641" s="126"/>
      <c r="AN1641" s="126" t="str">
        <f t="shared" si="518"/>
        <v/>
      </c>
      <c r="AO1641" s="126" t="str">
        <f>IF($E1641="","",VLOOKUP($E1641,カレンダマスタ!$A$5:$E$381,5,FALSE))</f>
        <v/>
      </c>
      <c r="AQ1641" s="196" t="str">
        <f>IF(G1641="","",IF(VLOOKUP(E1641,カレンダマスタ!$A$5:$D$381,4,FALSE)=0,"",1))</f>
        <v/>
      </c>
      <c r="AR1641" s="136" t="str">
        <f>IF($G1641="","",IF($AD1641="NSTC",INDEX(カレンダマスタ!$I$26:$O$31,MATCH($G1641,カレンダマスタ!$H$26:$H$31,1),MATCH($H1641,カレンダマスタ!$I$25:$O$25,1)),
IF($AD1641="CS本社",INDEX(カレンダマスタ!$I$36:$O$41,MATCH($G1641,カレンダマスタ!$H$36:$H$41,1),MATCH($H1641,カレンダマスタ!$I$35:$O$35,1)),
IF($AD1641="NS本社",INDEX(カレンダマスタ!$I$94:$O$99,MATCH($G1641,カレンダマスタ!$H$95:$H$100,1),MATCH($H1641,カレンダマスタ!$I$93:$O$93,1)),
IF($AD1641="ODC",INDEX(カレンダマスタ!$I$46:$O$51,MATCH($G1641,カレンダマスタ!$H$46:$H$51,1),MATCH($H1641,カレンダマスタ!$I$45:$O$45,1)),
IF($AD1641="NS東京TC",INDEX(カレンダマスタ!$I$56:$O$61,MATCH($G1641,カレンダマスタ!$H$56:$H$61,1),MATCH($H1641,カレンダマスタ!$I$55:$O$55,1)),""))))))</f>
        <v/>
      </c>
      <c r="AS1641" s="126" t="str">
        <f t="shared" si="530"/>
        <v/>
      </c>
      <c r="AU1641" s="137" t="str">
        <f>IF(E1641="","",VLOOKUP($E1641,カレンダマスタ!$A$4:$E$381,4,FALSE))</f>
        <v/>
      </c>
      <c r="AV1641" s="137" t="str">
        <f t="shared" si="520"/>
        <v/>
      </c>
      <c r="AW1641" s="137" t="str">
        <f t="shared" si="521"/>
        <v/>
      </c>
      <c r="AX1641" s="138" t="str">
        <f t="shared" si="522"/>
        <v/>
      </c>
      <c r="AY1641" s="138" t="str">
        <f t="shared" si="523"/>
        <v/>
      </c>
      <c r="AZ1641" s="130" t="str">
        <f>IF(AX1641&amp;AW1641="勤怠未設定","×",IF(AV1641="勤怠修正","×",IF(AC1641="外注","",IF(AA1641="",IF(AY1641&lt;&gt;"","×",""),IF(VLOOKUP(AA1641,カレンダマスタ!$H$66:$I$83,2,FALSE)&lt;&gt;AY1641,"×","OK")))))</f>
        <v/>
      </c>
      <c r="BC1641" s="137" t="str">
        <f>IF(E1641="","",VLOOKUP($E1641,カレンダマスタ!$A$4:$E$381,4,FALSE))</f>
        <v/>
      </c>
      <c r="BD1641" s="126" t="str">
        <f>IF(AC1641="社員","",IF(AG1641=0,"",IF(AD1641="NSTC",IF(COUNTIF(カレンダマスタ!$Q$5:$Q$32,G1641)=1,"OK","×"),
IF(AD1641="NS本社",IF(COUNTIF(カレンダマスタ!$T$5:$T$32,G1641)=1,"OK","×"),IF(COUNTIF(カレンダマスタ!$R$5:$R$32,G1641)=1,"OK","×")))))</f>
        <v/>
      </c>
      <c r="BE1641" s="126" t="str">
        <f>IF(AC1641="社員","",IF(G1641="","",IF(R1641&lt;&gt;"","",IF(AF1641="CS","OK",IF(VLOOKUP(E1641,カレンダマスタ!$A$5:$D$381,4,FALSE)&gt;0,"",IF(OR(G1641*24&gt;10.84,H1641*24&lt;14.5)=TRUE,"×","OK"))))))</f>
        <v/>
      </c>
      <c r="BF1641" s="126" t="str">
        <f t="shared" si="516"/>
        <v/>
      </c>
      <c r="BG1641" s="126" t="str">
        <f t="shared" si="517"/>
        <v/>
      </c>
      <c r="BI1641" s="130" t="str">
        <f t="shared" si="531"/>
        <v/>
      </c>
    </row>
    <row r="1642" spans="2:61">
      <c r="B1642" s="111"/>
      <c r="C1642" s="536"/>
      <c r="D1642" s="128"/>
      <c r="E1642" s="583"/>
      <c r="F1642" s="128"/>
      <c r="G1642" s="588"/>
      <c r="H1642" s="588"/>
      <c r="I1642" s="130"/>
      <c r="J1642" s="139"/>
      <c r="K1642" s="131"/>
      <c r="L1642" s="132"/>
      <c r="M1642" s="132"/>
      <c r="N1642" s="141"/>
      <c r="O1642" s="139"/>
      <c r="P1642" s="139"/>
      <c r="Q1642" s="139"/>
      <c r="R1642" s="133"/>
      <c r="S1642" s="134"/>
      <c r="T1642" s="434" t="str">
        <f t="shared" si="525"/>
        <v/>
      </c>
      <c r="U1642" s="429"/>
      <c r="V1642" s="429" t="str">
        <f t="shared" si="526"/>
        <v/>
      </c>
      <c r="W1642" s="298"/>
      <c r="X1642" s="129" t="str">
        <f t="shared" si="532"/>
        <v/>
      </c>
      <c r="Y1642" s="129" t="str">
        <f t="shared" si="527"/>
        <v/>
      </c>
      <c r="Z1642" s="129" t="str">
        <f t="shared" si="528"/>
        <v/>
      </c>
      <c r="AA1642" s="133" t="str">
        <f t="shared" si="519"/>
        <v/>
      </c>
      <c r="AC1642" s="186" t="str">
        <f>AC1631</f>
        <v/>
      </c>
      <c r="AD1642" s="187" t="str">
        <f>AD1631</f>
        <v/>
      </c>
      <c r="AE1642" s="187" t="str">
        <f>AE1631</f>
        <v/>
      </c>
      <c r="AF1642" s="187" t="str">
        <f>AF1631</f>
        <v/>
      </c>
      <c r="AG1642" s="204">
        <f t="shared" si="529"/>
        <v>0</v>
      </c>
      <c r="AI1642" s="140" t="str">
        <f>IF(月報!G1642&lt;&gt;"",月報!G1642,"")</f>
        <v/>
      </c>
      <c r="AJ1642" s="126" t="str">
        <f>IF(月報!W1642&lt;&gt;"",月報!W1642*24,"")</f>
        <v/>
      </c>
      <c r="AK1642" s="126" t="str">
        <f>IF(月報!P1642&lt;&gt;"",月報!P1642,"")</f>
        <v/>
      </c>
      <c r="AL1642" s="126" t="str">
        <f>IF(月報!Q1642&lt;&gt;"",IF(月報!Q1642="平日残","",月報!Q1642),"")</f>
        <v/>
      </c>
      <c r="AM1642" s="126"/>
      <c r="AN1642" s="126" t="str">
        <f t="shared" si="518"/>
        <v/>
      </c>
      <c r="AO1642" s="126" t="str">
        <f>IF($E1642="","",VLOOKUP($E1642,カレンダマスタ!$A$5:$E$381,5,FALSE))</f>
        <v/>
      </c>
      <c r="AQ1642" s="196" t="str">
        <f>IF(G1642="","",IF(VLOOKUP(E1642,カレンダマスタ!$A$5:$D$381,4,FALSE)=0,"",1))</f>
        <v/>
      </c>
      <c r="AR1642" s="136" t="str">
        <f>IF($G1642="","",IF($AD1642="NSTC",INDEX(カレンダマスタ!$I$26:$O$31,MATCH($G1642,カレンダマスタ!$H$26:$H$31,1),MATCH($H1642,カレンダマスタ!$I$25:$O$25,1)),
IF($AD1642="CS本社",INDEX(カレンダマスタ!$I$36:$O$41,MATCH($G1642,カレンダマスタ!$H$36:$H$41,1),MATCH($H1642,カレンダマスタ!$I$35:$O$35,1)),
IF($AD1642="NS本社",INDEX(カレンダマスタ!$I$94:$O$99,MATCH($G1642,カレンダマスタ!$H$95:$H$100,1),MATCH($H1642,カレンダマスタ!$I$93:$O$93,1)),
IF($AD1642="ODC",INDEX(カレンダマスタ!$I$46:$O$51,MATCH($G1642,カレンダマスタ!$H$46:$H$51,1),MATCH($H1642,カレンダマスタ!$I$45:$O$45,1)),
IF($AD1642="NS東京TC",INDEX(カレンダマスタ!$I$56:$O$61,MATCH($G1642,カレンダマスタ!$H$56:$H$61,1),MATCH($H1642,カレンダマスタ!$I$55:$O$55,1)),""))))))</f>
        <v/>
      </c>
      <c r="AS1642" s="126" t="str">
        <f t="shared" si="530"/>
        <v/>
      </c>
      <c r="AU1642" s="137" t="str">
        <f>IF(E1642="","",VLOOKUP($E1642,カレンダマスタ!$A$4:$E$381,4,FALSE))</f>
        <v/>
      </c>
      <c r="AV1642" s="137" t="str">
        <f t="shared" si="520"/>
        <v/>
      </c>
      <c r="AW1642" s="137" t="str">
        <f t="shared" si="521"/>
        <v/>
      </c>
      <c r="AX1642" s="138" t="str">
        <f t="shared" si="522"/>
        <v/>
      </c>
      <c r="AY1642" s="138" t="str">
        <f t="shared" si="523"/>
        <v/>
      </c>
      <c r="AZ1642" s="130" t="str">
        <f>IF(AX1642&amp;AW1642="勤怠未設定","×",IF(AV1642="勤怠修正","×",IF(AC1642="外注","",IF(AA1642="",IF(AY1642&lt;&gt;"","×",""),IF(VLOOKUP(AA1642,カレンダマスタ!$H$66:$I$83,2,FALSE)&lt;&gt;AY1642,"×","OK")))))</f>
        <v/>
      </c>
      <c r="BC1642" s="137" t="str">
        <f>IF(E1642="","",VLOOKUP($E1642,カレンダマスタ!$A$4:$E$381,4,FALSE))</f>
        <v/>
      </c>
      <c r="BD1642" s="126" t="str">
        <f>IF(AC1642="社員","",IF(AG1642=0,"",IF(AD1642="NSTC",IF(COUNTIF(カレンダマスタ!$Q$5:$Q$32,G1642)=1,"OK","×"),
IF(AD1642="NS本社",IF(COUNTIF(カレンダマスタ!$T$5:$T$32,G1642)=1,"OK","×"),IF(COUNTIF(カレンダマスタ!$R$5:$R$32,G1642)=1,"OK","×")))))</f>
        <v/>
      </c>
      <c r="BE1642" s="126" t="str">
        <f>IF(AC1642="社員","",IF(G1642="","",IF(R1642&lt;&gt;"","",IF(AF1642="CS","OK",IF(VLOOKUP(E1642,カレンダマスタ!$A$5:$D$381,4,FALSE)&gt;0,"",IF(OR(G1642*24&gt;10.84,H1642*24&lt;14.5)=TRUE,"×","OK"))))))</f>
        <v/>
      </c>
      <c r="BF1642" s="126" t="str">
        <f t="shared" si="516"/>
        <v/>
      </c>
      <c r="BG1642" s="126" t="str">
        <f t="shared" si="517"/>
        <v/>
      </c>
      <c r="BI1642" s="130" t="str">
        <f t="shared" si="531"/>
        <v/>
      </c>
    </row>
    <row r="1643" spans="2:61">
      <c r="B1643" s="111"/>
      <c r="C1643" s="536"/>
      <c r="D1643" s="128"/>
      <c r="E1643" s="583"/>
      <c r="F1643" s="128"/>
      <c r="G1643" s="588"/>
      <c r="H1643" s="588"/>
      <c r="I1643" s="130"/>
      <c r="J1643" s="139"/>
      <c r="K1643" s="131"/>
      <c r="L1643" s="132"/>
      <c r="M1643" s="132"/>
      <c r="N1643" s="141"/>
      <c r="O1643" s="139"/>
      <c r="P1643" s="139"/>
      <c r="Q1643" s="139"/>
      <c r="R1643" s="133"/>
      <c r="S1643" s="134"/>
      <c r="T1643" s="434" t="str">
        <f t="shared" si="525"/>
        <v/>
      </c>
      <c r="U1643" s="429"/>
      <c r="V1643" s="429" t="str">
        <f t="shared" si="526"/>
        <v/>
      </c>
      <c r="W1643" s="298"/>
      <c r="X1643" s="129" t="str">
        <f t="shared" si="532"/>
        <v/>
      </c>
      <c r="Y1643" s="129" t="str">
        <f t="shared" si="527"/>
        <v/>
      </c>
      <c r="Z1643" s="129" t="str">
        <f t="shared" si="528"/>
        <v/>
      </c>
      <c r="AA1643" s="133" t="str">
        <f t="shared" si="519"/>
        <v/>
      </c>
      <c r="AC1643" s="186" t="str">
        <f>AC1631</f>
        <v/>
      </c>
      <c r="AD1643" s="187" t="str">
        <f>AD1631</f>
        <v/>
      </c>
      <c r="AE1643" s="187" t="str">
        <f>AE1631</f>
        <v/>
      </c>
      <c r="AF1643" s="187" t="str">
        <f>AF1631</f>
        <v/>
      </c>
      <c r="AG1643" s="204">
        <f t="shared" si="529"/>
        <v>0</v>
      </c>
      <c r="AI1643" s="140" t="str">
        <f>IF(月報!G1643&lt;&gt;"",月報!G1643,"")</f>
        <v/>
      </c>
      <c r="AJ1643" s="126" t="str">
        <f>IF(月報!W1643&lt;&gt;"",月報!W1643*24,"")</f>
        <v/>
      </c>
      <c r="AK1643" s="126" t="str">
        <f>IF(月報!P1643&lt;&gt;"",月報!P1643,"")</f>
        <v/>
      </c>
      <c r="AL1643" s="126" t="str">
        <f>IF(月報!Q1643&lt;&gt;"",IF(月報!Q1643="平日残","",月報!Q1643),"")</f>
        <v/>
      </c>
      <c r="AM1643" s="126"/>
      <c r="AN1643" s="126" t="str">
        <f t="shared" si="518"/>
        <v/>
      </c>
      <c r="AO1643" s="126" t="str">
        <f>IF($E1643="","",VLOOKUP($E1643,カレンダマスタ!$A$5:$E$381,5,FALSE))</f>
        <v/>
      </c>
      <c r="AQ1643" s="196" t="str">
        <f>IF(G1643="","",IF(VLOOKUP(E1643,カレンダマスタ!$A$5:$D$381,4,FALSE)=0,"",1))</f>
        <v/>
      </c>
      <c r="AR1643" s="136" t="str">
        <f>IF($G1643="","",IF($AD1643="NSTC",INDEX(カレンダマスタ!$I$26:$O$31,MATCH($G1643,カレンダマスタ!$H$26:$H$31,1),MATCH($H1643,カレンダマスタ!$I$25:$O$25,1)),
IF($AD1643="CS本社",INDEX(カレンダマスタ!$I$36:$O$41,MATCH($G1643,カレンダマスタ!$H$36:$H$41,1),MATCH($H1643,カレンダマスタ!$I$35:$O$35,1)),
IF($AD1643="NS本社",INDEX(カレンダマスタ!$I$94:$O$99,MATCH($G1643,カレンダマスタ!$H$95:$H$100,1),MATCH($H1643,カレンダマスタ!$I$93:$O$93,1)),
IF($AD1643="ODC",INDEX(カレンダマスタ!$I$46:$O$51,MATCH($G1643,カレンダマスタ!$H$46:$H$51,1),MATCH($H1643,カレンダマスタ!$I$45:$O$45,1)),
IF($AD1643="NS東京TC",INDEX(カレンダマスタ!$I$56:$O$61,MATCH($G1643,カレンダマスタ!$H$56:$H$61,1),MATCH($H1643,カレンダマスタ!$I$55:$O$55,1)),""))))))</f>
        <v/>
      </c>
      <c r="AS1643" s="126" t="str">
        <f t="shared" si="530"/>
        <v/>
      </c>
      <c r="AU1643" s="137" t="str">
        <f>IF(E1643="","",VLOOKUP($E1643,カレンダマスタ!$A$4:$E$381,4,FALSE))</f>
        <v/>
      </c>
      <c r="AV1643" s="137" t="str">
        <f t="shared" si="520"/>
        <v/>
      </c>
      <c r="AW1643" s="137" t="str">
        <f t="shared" si="521"/>
        <v/>
      </c>
      <c r="AX1643" s="138" t="str">
        <f t="shared" si="522"/>
        <v/>
      </c>
      <c r="AY1643" s="138" t="str">
        <f t="shared" si="523"/>
        <v/>
      </c>
      <c r="AZ1643" s="130" t="str">
        <f>IF(AX1643&amp;AW1643="勤怠未設定","×",IF(AV1643="勤怠修正","×",IF(AC1643="外注","",IF(AA1643="",IF(AY1643&lt;&gt;"","×",""),IF(VLOOKUP(AA1643,カレンダマスタ!$H$66:$I$83,2,FALSE)&lt;&gt;AY1643,"×","OK")))))</f>
        <v/>
      </c>
      <c r="BC1643" s="137" t="str">
        <f>IF(E1643="","",VLOOKUP($E1643,カレンダマスタ!$A$4:$E$381,4,FALSE))</f>
        <v/>
      </c>
      <c r="BD1643" s="126" t="str">
        <f>IF(AC1643="社員","",IF(AG1643=0,"",IF(AD1643="NSTC",IF(COUNTIF(カレンダマスタ!$Q$5:$Q$32,G1643)=1,"OK","×"),
IF(AD1643="NS本社",IF(COUNTIF(カレンダマスタ!$T$5:$T$32,G1643)=1,"OK","×"),IF(COUNTIF(カレンダマスタ!$R$5:$R$32,G1643)=1,"OK","×")))))</f>
        <v/>
      </c>
      <c r="BE1643" s="126" t="str">
        <f>IF(AC1643="社員","",IF(G1643="","",IF(R1643&lt;&gt;"","",IF(AF1643="CS","OK",IF(VLOOKUP(E1643,カレンダマスタ!$A$5:$D$381,4,FALSE)&gt;0,"",IF(OR(G1643*24&gt;10.84,H1643*24&lt;14.5)=TRUE,"×","OK"))))))</f>
        <v/>
      </c>
      <c r="BF1643" s="126" t="str">
        <f t="shared" si="516"/>
        <v/>
      </c>
      <c r="BG1643" s="126" t="str">
        <f t="shared" si="517"/>
        <v/>
      </c>
      <c r="BI1643" s="130" t="str">
        <f t="shared" si="531"/>
        <v/>
      </c>
    </row>
    <row r="1644" spans="2:61">
      <c r="B1644" s="111"/>
      <c r="C1644" s="537"/>
      <c r="D1644" s="142"/>
      <c r="E1644" s="584"/>
      <c r="F1644" s="142"/>
      <c r="G1644" s="589"/>
      <c r="H1644" s="589"/>
      <c r="I1644" s="144"/>
      <c r="J1644" s="148"/>
      <c r="K1644" s="145"/>
      <c r="L1644" s="146"/>
      <c r="M1644" s="146"/>
      <c r="N1644" s="147"/>
      <c r="O1644" s="148"/>
      <c r="P1644" s="148"/>
      <c r="Q1644" s="148"/>
      <c r="R1644" s="149"/>
      <c r="S1644" s="156"/>
      <c r="T1644" s="435" t="str">
        <f t="shared" si="525"/>
        <v/>
      </c>
      <c r="U1644" s="430"/>
      <c r="V1644" s="430" t="str">
        <f t="shared" si="526"/>
        <v/>
      </c>
      <c r="W1644" s="298"/>
      <c r="X1644" s="143" t="str">
        <f t="shared" si="532"/>
        <v/>
      </c>
      <c r="Y1644" s="143" t="str">
        <f t="shared" si="527"/>
        <v/>
      </c>
      <c r="Z1644" s="143" t="str">
        <f t="shared" si="528"/>
        <v/>
      </c>
      <c r="AA1644" s="149" t="str">
        <f t="shared" si="519"/>
        <v/>
      </c>
      <c r="AC1644" s="188" t="str">
        <f>AC1631</f>
        <v/>
      </c>
      <c r="AD1644" s="189" t="str">
        <f>AD1631</f>
        <v/>
      </c>
      <c r="AE1644" s="189" t="str">
        <f>AE1631</f>
        <v/>
      </c>
      <c r="AF1644" s="189" t="str">
        <f>AF1631</f>
        <v/>
      </c>
      <c r="AG1644" s="205">
        <f t="shared" si="529"/>
        <v>0</v>
      </c>
      <c r="AI1644" s="157" t="str">
        <f>IF(月報!G1644&lt;&gt;"",月報!G1644,"")</f>
        <v/>
      </c>
      <c r="AJ1644" s="151" t="str">
        <f>IF(月報!W1644&lt;&gt;"",月報!W1644*24,"")</f>
        <v/>
      </c>
      <c r="AK1644" s="151" t="str">
        <f>IF(月報!P1644&lt;&gt;"",月報!P1644,"")</f>
        <v/>
      </c>
      <c r="AL1644" s="151" t="str">
        <f>IF(月報!Q1644&lt;&gt;"",IF(月報!Q1644="平日残","",月報!Q1644),"")</f>
        <v/>
      </c>
      <c r="AM1644" s="151"/>
      <c r="AN1644" s="151" t="str">
        <f t="shared" si="518"/>
        <v/>
      </c>
      <c r="AO1644" s="151" t="str">
        <f>IF($E1644="","",VLOOKUP($E1644,カレンダマスタ!$A$5:$E$381,5,FALSE))</f>
        <v/>
      </c>
      <c r="AQ1644" s="197" t="str">
        <f>IF(G1644="","",IF(VLOOKUP(E1644,カレンダマスタ!$A$5:$D$381,4,FALSE)=0,"",1))</f>
        <v/>
      </c>
      <c r="AR1644" s="152" t="str">
        <f>IF($G1644="","",IF($AD1644="NSTC",INDEX(カレンダマスタ!$I$26:$O$31,MATCH($G1644,カレンダマスタ!$H$26:$H$31,1),MATCH($H1644,カレンダマスタ!$I$25:$O$25,1)),
IF($AD1644="CS本社",INDEX(カレンダマスタ!$I$36:$O$41,MATCH($G1644,カレンダマスタ!$H$36:$H$41,1),MATCH($H1644,カレンダマスタ!$I$35:$O$35,1)),
IF($AD1644="NS本社",INDEX(カレンダマスタ!$I$94:$O$99,MATCH($G1644,カレンダマスタ!$H$95:$H$100,1),MATCH($H1644,カレンダマスタ!$I$93:$O$93,1)),
IF($AD1644="ODC",INDEX(カレンダマスタ!$I$46:$O$51,MATCH($G1644,カレンダマスタ!$H$46:$H$51,1),MATCH($H1644,カレンダマスタ!$I$45:$O$45,1)),
IF($AD1644="NS東京TC",INDEX(カレンダマスタ!$I$56:$O$61,MATCH($G1644,カレンダマスタ!$H$56:$H$61,1),MATCH($H1644,カレンダマスタ!$I$55:$O$55,1)),""))))))</f>
        <v/>
      </c>
      <c r="AS1644" s="151" t="str">
        <f t="shared" si="530"/>
        <v/>
      </c>
      <c r="AU1644" s="153" t="str">
        <f>IF(E1644="","",VLOOKUP($E1644,カレンダマスタ!$A$4:$E$381,4,FALSE))</f>
        <v/>
      </c>
      <c r="AV1644" s="153" t="str">
        <f t="shared" si="520"/>
        <v/>
      </c>
      <c r="AW1644" s="153" t="str">
        <f t="shared" si="521"/>
        <v/>
      </c>
      <c r="AX1644" s="154" t="str">
        <f t="shared" si="522"/>
        <v/>
      </c>
      <c r="AY1644" s="154" t="str">
        <f t="shared" si="523"/>
        <v/>
      </c>
      <c r="AZ1644" s="144" t="str">
        <f>IF(AX1644&amp;AW1644="勤怠未設定","×",IF(AV1644="勤怠修正","×",IF(AC1644="外注","",IF(AA1644="",IF(AY1644&lt;&gt;"","×",""),IF(VLOOKUP(AA1644,カレンダマスタ!$H$66:$I$83,2,FALSE)&lt;&gt;AY1644,"×","OK")))))</f>
        <v/>
      </c>
      <c r="BC1644" s="153" t="str">
        <f>IF(E1644="","",VLOOKUP($E1644,カレンダマスタ!$A$4:$E$381,4,FALSE))</f>
        <v/>
      </c>
      <c r="BD1644" s="151" t="str">
        <f>IF(AC1644="社員","",IF(AG1644=0,"",IF(AD1644="NSTC",IF(COUNTIF(カレンダマスタ!$Q$5:$Q$32,G1644)=1,"OK","×"),
IF(AD1644="NS本社",IF(COUNTIF(カレンダマスタ!$T$5:$T$32,G1644)=1,"OK","×"),IF(COUNTIF(カレンダマスタ!$R$5:$R$32,G1644)=1,"OK","×")))))</f>
        <v/>
      </c>
      <c r="BE1644" s="151" t="str">
        <f>IF(AC1644="社員","",IF(G1644="","",IF(R1644&lt;&gt;"","",IF(AF1644="CS","OK",IF(VLOOKUP(E1644,カレンダマスタ!$A$5:$D$381,4,FALSE)&gt;0,"",IF(OR(G1644*24&gt;10.84,H1644*24&lt;14.5)=TRUE,"×","OK"))))))</f>
        <v/>
      </c>
      <c r="BF1644" s="151" t="str">
        <f t="shared" si="516"/>
        <v/>
      </c>
      <c r="BG1644" s="151" t="str">
        <f t="shared" si="517"/>
        <v/>
      </c>
      <c r="BI1644" s="144" t="str">
        <f t="shared" si="531"/>
        <v/>
      </c>
    </row>
    <row r="1645" spans="2:61">
      <c r="B1645" s="111"/>
      <c r="C1645" s="535"/>
      <c r="D1645" s="112"/>
      <c r="E1645" s="582"/>
      <c r="F1645" s="112"/>
      <c r="G1645" s="587"/>
      <c r="H1645" s="587"/>
      <c r="I1645" s="114"/>
      <c r="J1645" s="118"/>
      <c r="K1645" s="115"/>
      <c r="L1645" s="116"/>
      <c r="M1645" s="116"/>
      <c r="N1645" s="117"/>
      <c r="O1645" s="118"/>
      <c r="P1645" s="118"/>
      <c r="Q1645" s="118"/>
      <c r="R1645" s="119"/>
      <c r="S1645" s="120"/>
      <c r="T1645" s="433" t="str">
        <f t="shared" si="525"/>
        <v/>
      </c>
      <c r="U1645" s="431">
        <f>SUM(T1645:T1651)</f>
        <v>0</v>
      </c>
      <c r="V1645" s="431" t="str">
        <f t="shared" si="526"/>
        <v/>
      </c>
      <c r="W1645" s="298"/>
      <c r="X1645" s="113" t="str">
        <f t="shared" si="532"/>
        <v/>
      </c>
      <c r="Y1645" s="113" t="str">
        <f t="shared" si="527"/>
        <v/>
      </c>
      <c r="Z1645" s="113" t="str">
        <f t="shared" si="528"/>
        <v/>
      </c>
      <c r="AA1645" s="119" t="str">
        <f t="shared" si="519"/>
        <v/>
      </c>
      <c r="AC1645" s="190" t="str">
        <f>AC1631</f>
        <v/>
      </c>
      <c r="AD1645" s="191" t="str">
        <f>AD1631</f>
        <v/>
      </c>
      <c r="AE1645" s="191" t="str">
        <f>AE1631</f>
        <v/>
      </c>
      <c r="AF1645" s="191" t="str">
        <f>AF1631</f>
        <v/>
      </c>
      <c r="AG1645" s="206">
        <f t="shared" si="529"/>
        <v>0</v>
      </c>
      <c r="AI1645" s="158" t="str">
        <f>IF(月報!G1645&lt;&gt;"",月報!G1645,"")</f>
        <v/>
      </c>
      <c r="AJ1645" s="122" t="str">
        <f>IF(月報!W1645&lt;&gt;"",月報!W1645*24,"")</f>
        <v/>
      </c>
      <c r="AK1645" s="122" t="str">
        <f>IF(月報!P1645&lt;&gt;"",月報!P1645,"")</f>
        <v/>
      </c>
      <c r="AL1645" s="122" t="str">
        <f>IF(月報!Q1645&lt;&gt;"",IF(月報!Q1645="平日残","",月報!Q1645),"")</f>
        <v/>
      </c>
      <c r="AM1645" s="122"/>
      <c r="AN1645" s="122" t="str">
        <f t="shared" si="518"/>
        <v/>
      </c>
      <c r="AO1645" s="122" t="str">
        <f>IF($E1645="","",VLOOKUP($E1645,カレンダマスタ!$A$5:$E$381,5,FALSE))</f>
        <v/>
      </c>
      <c r="AQ1645" s="195" t="str">
        <f>IF(G1645="","",IF(VLOOKUP(E1645,カレンダマスタ!$A$5:$D$381,4,FALSE)=0,"",1))</f>
        <v/>
      </c>
      <c r="AR1645" s="123" t="str">
        <f>IF($G1645="","",IF($AD1645="NSTC",INDEX(カレンダマスタ!$I$26:$O$31,MATCH($G1645,カレンダマスタ!$H$26:$H$31,1),MATCH($H1645,カレンダマスタ!$I$25:$O$25,1)),
IF($AD1645="CS本社",INDEX(カレンダマスタ!$I$36:$O$41,MATCH($G1645,カレンダマスタ!$H$36:$H$41,1),MATCH($H1645,カレンダマスタ!$I$35:$O$35,1)),
IF($AD1645="NS本社",INDEX(カレンダマスタ!$I$94:$O$99,MATCH($G1645,カレンダマスタ!$H$95:$H$100,1),MATCH($H1645,カレンダマスタ!$I$93:$O$93,1)),
IF($AD1645="ODC",INDEX(カレンダマスタ!$I$46:$O$51,MATCH($G1645,カレンダマスタ!$H$46:$H$51,1),MATCH($H1645,カレンダマスタ!$I$45:$O$45,1)),
IF($AD1645="NS東京TC",INDEX(カレンダマスタ!$I$56:$O$61,MATCH($G1645,カレンダマスタ!$H$56:$H$61,1),MATCH($H1645,カレンダマスタ!$I$55:$O$55,1)),""))))))</f>
        <v/>
      </c>
      <c r="AS1645" s="122" t="str">
        <f t="shared" si="530"/>
        <v/>
      </c>
      <c r="AU1645" s="124" t="str">
        <f>IF(E1645="","",VLOOKUP($E1645,カレンダマスタ!$A$4:$E$381,4,FALSE))</f>
        <v/>
      </c>
      <c r="AV1645" s="124" t="str">
        <f t="shared" si="520"/>
        <v/>
      </c>
      <c r="AW1645" s="124" t="str">
        <f t="shared" si="521"/>
        <v/>
      </c>
      <c r="AX1645" s="125" t="str">
        <f t="shared" si="522"/>
        <v/>
      </c>
      <c r="AY1645" s="125" t="str">
        <f t="shared" si="523"/>
        <v/>
      </c>
      <c r="AZ1645" s="114" t="str">
        <f>IF(AX1645&amp;AW1645="勤怠未設定","×",IF(AV1645="勤怠修正","×",IF(AC1645="外注","",IF(AA1645="",IF(AY1645&lt;&gt;"","×",""),IF(VLOOKUP(AA1645,カレンダマスタ!$H$66:$I$83,2,FALSE)&lt;&gt;AY1645,"×","OK")))))</f>
        <v/>
      </c>
      <c r="BC1645" s="124" t="str">
        <f>IF(E1645="","",VLOOKUP($E1645,カレンダマスタ!$A$4:$E$381,4,FALSE))</f>
        <v/>
      </c>
      <c r="BD1645" s="122" t="str">
        <f>IF(AC1645="社員","",IF(AG1645=0,"",IF(AD1645="NSTC",IF(COUNTIF(カレンダマスタ!$Q$5:$Q$32,G1645)=1,"OK","×"),
IF(AD1645="NS本社",IF(COUNTIF(カレンダマスタ!$T$5:$T$32,G1645)=1,"OK","×"),IF(COUNTIF(カレンダマスタ!$R$5:$R$32,G1645)=1,"OK","×")))))</f>
        <v/>
      </c>
      <c r="BE1645" s="122" t="str">
        <f>IF(AC1645="社員","",IF(G1645="","",IF(R1645&lt;&gt;"","",IF(AF1645="CS","OK",IF(VLOOKUP(E1645,カレンダマスタ!$A$5:$D$381,4,FALSE)&gt;0,"",IF(OR(G1645*24&gt;10.84,H1645*24&lt;14.5)=TRUE,"×","OK"))))))</f>
        <v/>
      </c>
      <c r="BF1645" s="122" t="str">
        <f t="shared" si="516"/>
        <v/>
      </c>
      <c r="BG1645" s="122" t="str">
        <f t="shared" si="517"/>
        <v/>
      </c>
      <c r="BI1645" s="114" t="str">
        <f t="shared" si="531"/>
        <v/>
      </c>
    </row>
    <row r="1646" spans="2:61">
      <c r="B1646" s="111"/>
      <c r="C1646" s="536"/>
      <c r="D1646" s="128"/>
      <c r="E1646" s="583"/>
      <c r="F1646" s="128"/>
      <c r="G1646" s="588"/>
      <c r="H1646" s="588"/>
      <c r="I1646" s="130"/>
      <c r="J1646" s="139"/>
      <c r="K1646" s="131"/>
      <c r="L1646" s="132"/>
      <c r="M1646" s="132"/>
      <c r="N1646" s="141"/>
      <c r="O1646" s="139"/>
      <c r="P1646" s="139"/>
      <c r="Q1646" s="139"/>
      <c r="R1646" s="133"/>
      <c r="S1646" s="134"/>
      <c r="T1646" s="434" t="str">
        <f t="shared" si="525"/>
        <v/>
      </c>
      <c r="U1646" s="429"/>
      <c r="V1646" s="429" t="str">
        <f t="shared" si="526"/>
        <v/>
      </c>
      <c r="W1646" s="298"/>
      <c r="X1646" s="129" t="str">
        <f t="shared" si="532"/>
        <v/>
      </c>
      <c r="Y1646" s="129" t="str">
        <f t="shared" si="527"/>
        <v/>
      </c>
      <c r="Z1646" s="129" t="str">
        <f t="shared" si="528"/>
        <v/>
      </c>
      <c r="AA1646" s="133" t="str">
        <f t="shared" si="519"/>
        <v/>
      </c>
      <c r="AC1646" s="186" t="str">
        <f>AC1631</f>
        <v/>
      </c>
      <c r="AD1646" s="187" t="str">
        <f>AD1631</f>
        <v/>
      </c>
      <c r="AE1646" s="187" t="str">
        <f>AE1631</f>
        <v/>
      </c>
      <c r="AF1646" s="187" t="str">
        <f>AF1631</f>
        <v/>
      </c>
      <c r="AG1646" s="204">
        <f t="shared" si="529"/>
        <v>0</v>
      </c>
      <c r="AI1646" s="135" t="str">
        <f>IF(月報!G1646&lt;&gt;"",月報!G1646,"")</f>
        <v/>
      </c>
      <c r="AJ1646" s="126" t="str">
        <f>IF(月報!W1646&lt;&gt;"",月報!W1646*24,"")</f>
        <v/>
      </c>
      <c r="AK1646" s="126" t="str">
        <f>IF(月報!P1646&lt;&gt;"",月報!P1646,"")</f>
        <v/>
      </c>
      <c r="AL1646" s="126" t="str">
        <f>IF(月報!Q1646&lt;&gt;"",IF(月報!Q1646="平日残","",月報!Q1646),"")</f>
        <v/>
      </c>
      <c r="AM1646" s="126"/>
      <c r="AN1646" s="126" t="str">
        <f t="shared" si="518"/>
        <v/>
      </c>
      <c r="AO1646" s="126" t="str">
        <f>IF($E1646="","",VLOOKUP($E1646,カレンダマスタ!$A$5:$E$381,5,FALSE))</f>
        <v/>
      </c>
      <c r="AQ1646" s="196" t="str">
        <f>IF(G1646="","",IF(VLOOKUP(E1646,カレンダマスタ!$A$5:$D$381,4,FALSE)=0,"",1))</f>
        <v/>
      </c>
      <c r="AR1646" s="136" t="str">
        <f>IF($G1646="","",IF($AD1646="NSTC",INDEX(カレンダマスタ!$I$26:$O$31,MATCH($G1646,カレンダマスタ!$H$26:$H$31,1),MATCH($H1646,カレンダマスタ!$I$25:$O$25,1)),
IF($AD1646="CS本社",INDEX(カレンダマスタ!$I$36:$O$41,MATCH($G1646,カレンダマスタ!$H$36:$H$41,1),MATCH($H1646,カレンダマスタ!$I$35:$O$35,1)),
IF($AD1646="NS本社",INDEX(カレンダマスタ!$I$94:$O$99,MATCH($G1646,カレンダマスタ!$H$95:$H$100,1),MATCH($H1646,カレンダマスタ!$I$93:$O$93,1)),
IF($AD1646="ODC",INDEX(カレンダマスタ!$I$46:$O$51,MATCH($G1646,カレンダマスタ!$H$46:$H$51,1),MATCH($H1646,カレンダマスタ!$I$45:$O$45,1)),
IF($AD1646="NS東京TC",INDEX(カレンダマスタ!$I$56:$O$61,MATCH($G1646,カレンダマスタ!$H$56:$H$61,1),MATCH($H1646,カレンダマスタ!$I$55:$O$55,1)),""))))))</f>
        <v/>
      </c>
      <c r="AS1646" s="126" t="str">
        <f t="shared" si="530"/>
        <v/>
      </c>
      <c r="AU1646" s="137" t="str">
        <f>IF(E1646="","",VLOOKUP($E1646,カレンダマスタ!$A$4:$E$381,4,FALSE))</f>
        <v/>
      </c>
      <c r="AV1646" s="137" t="str">
        <f t="shared" si="520"/>
        <v/>
      </c>
      <c r="AW1646" s="137" t="str">
        <f t="shared" si="521"/>
        <v/>
      </c>
      <c r="AX1646" s="138" t="str">
        <f t="shared" si="522"/>
        <v/>
      </c>
      <c r="AY1646" s="138" t="str">
        <f t="shared" si="523"/>
        <v/>
      </c>
      <c r="AZ1646" s="130" t="str">
        <f>IF(AX1646&amp;AW1646="勤怠未設定","×",IF(AV1646="勤怠修正","×",IF(AC1646="外注","",IF(AA1646="",IF(AY1646&lt;&gt;"","×",""),IF(VLOOKUP(AA1646,カレンダマスタ!$H$66:$I$83,2,FALSE)&lt;&gt;AY1646,"×","OK")))))</f>
        <v/>
      </c>
      <c r="BC1646" s="137" t="str">
        <f>IF(E1646="","",VLOOKUP($E1646,カレンダマスタ!$A$4:$E$381,4,FALSE))</f>
        <v/>
      </c>
      <c r="BD1646" s="126" t="str">
        <f>IF(AC1646="社員","",IF(AG1646=0,"",IF(AD1646="NSTC",IF(COUNTIF(カレンダマスタ!$Q$5:$Q$32,G1646)=1,"OK","×"),
IF(AD1646="NS本社",IF(COUNTIF(カレンダマスタ!$T$5:$T$32,G1646)=1,"OK","×"),IF(COUNTIF(カレンダマスタ!$R$5:$R$32,G1646)=1,"OK","×")))))</f>
        <v/>
      </c>
      <c r="BE1646" s="126" t="str">
        <f>IF(AC1646="社員","",IF(G1646="","",IF(R1646&lt;&gt;"","",IF(AF1646="CS","OK",IF(VLOOKUP(E1646,カレンダマスタ!$A$5:$D$381,4,FALSE)&gt;0,"",IF(OR(G1646*24&gt;10.84,H1646*24&lt;14.5)=TRUE,"×","OK"))))))</f>
        <v/>
      </c>
      <c r="BF1646" s="126" t="str">
        <f t="shared" si="516"/>
        <v/>
      </c>
      <c r="BG1646" s="126" t="str">
        <f t="shared" si="517"/>
        <v/>
      </c>
      <c r="BI1646" s="130" t="str">
        <f t="shared" si="531"/>
        <v/>
      </c>
    </row>
    <row r="1647" spans="2:61">
      <c r="B1647" s="210"/>
      <c r="C1647" s="536"/>
      <c r="D1647" s="128"/>
      <c r="E1647" s="583"/>
      <c r="F1647" s="128"/>
      <c r="G1647" s="588"/>
      <c r="H1647" s="588"/>
      <c r="I1647" s="130"/>
      <c r="J1647" s="139"/>
      <c r="K1647" s="131"/>
      <c r="L1647" s="132"/>
      <c r="M1647" s="132"/>
      <c r="N1647" s="141"/>
      <c r="O1647" s="139"/>
      <c r="P1647" s="139"/>
      <c r="Q1647" s="139"/>
      <c r="R1647" s="133"/>
      <c r="S1647" s="134"/>
      <c r="T1647" s="434" t="str">
        <f t="shared" si="525"/>
        <v/>
      </c>
      <c r="U1647" s="429"/>
      <c r="V1647" s="429" t="str">
        <f t="shared" si="526"/>
        <v/>
      </c>
      <c r="W1647" s="298"/>
      <c r="X1647" s="129" t="str">
        <f t="shared" si="532"/>
        <v/>
      </c>
      <c r="Y1647" s="129" t="str">
        <f t="shared" si="527"/>
        <v/>
      </c>
      <c r="Z1647" s="129" t="str">
        <f t="shared" si="528"/>
        <v/>
      </c>
      <c r="AA1647" s="133" t="str">
        <f t="shared" si="519"/>
        <v/>
      </c>
      <c r="AC1647" s="186" t="str">
        <f>AC1631</f>
        <v/>
      </c>
      <c r="AD1647" s="187" t="str">
        <f>AD1631</f>
        <v/>
      </c>
      <c r="AE1647" s="187" t="str">
        <f>AE1631</f>
        <v/>
      </c>
      <c r="AF1647" s="187" t="str">
        <f>AF1631</f>
        <v/>
      </c>
      <c r="AG1647" s="204">
        <f t="shared" si="529"/>
        <v>0</v>
      </c>
      <c r="AI1647" s="135" t="str">
        <f>IF(月報!G1647&lt;&gt;"",月報!G1647,"")</f>
        <v/>
      </c>
      <c r="AJ1647" s="126" t="str">
        <f>IF(月報!W1647&lt;&gt;"",月報!W1647*24,"")</f>
        <v/>
      </c>
      <c r="AK1647" s="126" t="str">
        <f>IF(月報!P1647&lt;&gt;"",月報!P1647,"")</f>
        <v/>
      </c>
      <c r="AL1647" s="126" t="str">
        <f>IF(月報!Q1647&lt;&gt;"",IF(月報!Q1647="平日残","",月報!Q1647),"")</f>
        <v/>
      </c>
      <c r="AM1647" s="126"/>
      <c r="AN1647" s="126" t="str">
        <f t="shared" si="518"/>
        <v/>
      </c>
      <c r="AO1647" s="126" t="str">
        <f>IF($E1647="","",VLOOKUP($E1647,カレンダマスタ!$A$5:$E$381,5,FALSE))</f>
        <v/>
      </c>
      <c r="AQ1647" s="196" t="str">
        <f>IF(G1647="","",IF(VLOOKUP(E1647,カレンダマスタ!$A$5:$D$381,4,FALSE)=0,"",1))</f>
        <v/>
      </c>
      <c r="AR1647" s="136" t="str">
        <f>IF($G1647="","",IF($AD1647="NSTC",INDEX(カレンダマスタ!$I$26:$O$31,MATCH($G1647,カレンダマスタ!$H$26:$H$31,1),MATCH($H1647,カレンダマスタ!$I$25:$O$25,1)),
IF($AD1647="CS本社",INDEX(カレンダマスタ!$I$36:$O$41,MATCH($G1647,カレンダマスタ!$H$36:$H$41,1),MATCH($H1647,カレンダマスタ!$I$35:$O$35,1)),
IF($AD1647="NS本社",INDEX(カレンダマスタ!$I$94:$O$99,MATCH($G1647,カレンダマスタ!$H$95:$H$100,1),MATCH($H1647,カレンダマスタ!$I$93:$O$93,1)),
IF($AD1647="ODC",INDEX(カレンダマスタ!$I$46:$O$51,MATCH($G1647,カレンダマスタ!$H$46:$H$51,1),MATCH($H1647,カレンダマスタ!$I$45:$O$45,1)),
IF($AD1647="NS東京TC",INDEX(カレンダマスタ!$I$56:$O$61,MATCH($G1647,カレンダマスタ!$H$56:$H$61,1),MATCH($H1647,カレンダマスタ!$I$55:$O$55,1)),""))))))</f>
        <v/>
      </c>
      <c r="AS1647" s="126" t="str">
        <f t="shared" si="530"/>
        <v/>
      </c>
      <c r="AU1647" s="137" t="str">
        <f>IF(E1647="","",VLOOKUP($E1647,カレンダマスタ!$A$4:$E$381,4,FALSE))</f>
        <v/>
      </c>
      <c r="AV1647" s="137" t="str">
        <f t="shared" si="520"/>
        <v/>
      </c>
      <c r="AW1647" s="137" t="str">
        <f t="shared" si="521"/>
        <v/>
      </c>
      <c r="AX1647" s="138" t="str">
        <f t="shared" si="522"/>
        <v/>
      </c>
      <c r="AY1647" s="138" t="str">
        <f t="shared" si="523"/>
        <v/>
      </c>
      <c r="AZ1647" s="130" t="str">
        <f>IF(AX1647&amp;AW1647="勤怠未設定","×",IF(AV1647="勤怠修正","×",IF(AC1647="外注","",IF(AA1647="",IF(AY1647&lt;&gt;"","×",""),IF(VLOOKUP(AA1647,カレンダマスタ!$H$66:$I$83,2,FALSE)&lt;&gt;AY1647,"×","OK")))))</f>
        <v/>
      </c>
      <c r="BC1647" s="137" t="str">
        <f>IF(E1647="","",VLOOKUP($E1647,カレンダマスタ!$A$4:$E$381,4,FALSE))</f>
        <v/>
      </c>
      <c r="BD1647" s="126" t="str">
        <f>IF(AC1647="社員","",IF(AG1647=0,"",IF(AD1647="NSTC",IF(COUNTIF(カレンダマスタ!$Q$5:$Q$32,G1647)=1,"OK","×"),
IF(AD1647="NS本社",IF(COUNTIF(カレンダマスタ!$T$5:$T$32,G1647)=1,"OK","×"),IF(COUNTIF(カレンダマスタ!$R$5:$R$32,G1647)=1,"OK","×")))))</f>
        <v/>
      </c>
      <c r="BE1647" s="126" t="str">
        <f>IF(AC1647="社員","",IF(G1647="","",IF(R1647&lt;&gt;"","",IF(AF1647="CS","OK",IF(VLOOKUP(E1647,カレンダマスタ!$A$5:$D$381,4,FALSE)&gt;0,"",IF(OR(G1647*24&gt;10.84,H1647*24&lt;14.5)=TRUE,"×","OK"))))))</f>
        <v/>
      </c>
      <c r="BF1647" s="126" t="str">
        <f t="shared" si="516"/>
        <v/>
      </c>
      <c r="BG1647" s="126" t="str">
        <f t="shared" si="517"/>
        <v/>
      </c>
      <c r="BI1647" s="130" t="str">
        <f t="shared" si="531"/>
        <v/>
      </c>
    </row>
    <row r="1648" spans="2:61">
      <c r="B1648" s="210"/>
      <c r="C1648" s="536"/>
      <c r="D1648" s="128"/>
      <c r="E1648" s="583"/>
      <c r="F1648" s="128"/>
      <c r="G1648" s="588"/>
      <c r="H1648" s="588"/>
      <c r="I1648" s="130"/>
      <c r="J1648" s="139"/>
      <c r="K1648" s="131"/>
      <c r="L1648" s="132"/>
      <c r="M1648" s="132"/>
      <c r="N1648" s="141"/>
      <c r="O1648" s="139"/>
      <c r="P1648" s="139"/>
      <c r="Q1648" s="139"/>
      <c r="R1648" s="133"/>
      <c r="S1648" s="134"/>
      <c r="T1648" s="434" t="str">
        <f t="shared" si="525"/>
        <v/>
      </c>
      <c r="U1648" s="429"/>
      <c r="V1648" s="429" t="str">
        <f t="shared" si="526"/>
        <v/>
      </c>
      <c r="W1648" s="298"/>
      <c r="X1648" s="129" t="str">
        <f t="shared" si="532"/>
        <v/>
      </c>
      <c r="Y1648" s="129" t="str">
        <f t="shared" si="527"/>
        <v/>
      </c>
      <c r="Z1648" s="129" t="str">
        <f t="shared" si="528"/>
        <v/>
      </c>
      <c r="AA1648" s="133" t="str">
        <f t="shared" si="519"/>
        <v/>
      </c>
      <c r="AC1648" s="186" t="str">
        <f>AC1631</f>
        <v/>
      </c>
      <c r="AD1648" s="187" t="str">
        <f>AD1631</f>
        <v/>
      </c>
      <c r="AE1648" s="187" t="str">
        <f>AE1631</f>
        <v/>
      </c>
      <c r="AF1648" s="187" t="str">
        <f>AF1631</f>
        <v/>
      </c>
      <c r="AG1648" s="204">
        <f t="shared" si="529"/>
        <v>0</v>
      </c>
      <c r="AI1648" s="140" t="str">
        <f>IF(月報!G1648&lt;&gt;"",月報!G1648,"")</f>
        <v/>
      </c>
      <c r="AJ1648" s="126" t="str">
        <f>IF(月報!W1648&lt;&gt;"",月報!W1648*24,"")</f>
        <v/>
      </c>
      <c r="AK1648" s="126" t="str">
        <f>IF(月報!P1648&lt;&gt;"",月報!P1648,"")</f>
        <v/>
      </c>
      <c r="AL1648" s="126" t="str">
        <f>IF(月報!Q1648&lt;&gt;"",IF(月報!Q1648="平日残","",月報!Q1648),"")</f>
        <v/>
      </c>
      <c r="AM1648" s="126"/>
      <c r="AN1648" s="126" t="str">
        <f t="shared" si="518"/>
        <v/>
      </c>
      <c r="AO1648" s="126" t="str">
        <f>IF($E1648="","",VLOOKUP($E1648,カレンダマスタ!$A$5:$E$381,5,FALSE))</f>
        <v/>
      </c>
      <c r="AQ1648" s="196" t="str">
        <f>IF(G1648="","",IF(VLOOKUP(E1648,カレンダマスタ!$A$5:$D$381,4,FALSE)=0,"",1))</f>
        <v/>
      </c>
      <c r="AR1648" s="136" t="str">
        <f>IF($G1648="","",IF($AD1648="NSTC",INDEX(カレンダマスタ!$I$26:$O$31,MATCH($G1648,カレンダマスタ!$H$26:$H$31,1),MATCH($H1648,カレンダマスタ!$I$25:$O$25,1)),
IF($AD1648="CS本社",INDEX(カレンダマスタ!$I$36:$O$41,MATCH($G1648,カレンダマスタ!$H$36:$H$41,1),MATCH($H1648,カレンダマスタ!$I$35:$O$35,1)),
IF($AD1648="NS本社",INDEX(カレンダマスタ!$I$94:$O$99,MATCH($G1648,カレンダマスタ!$H$95:$H$100,1),MATCH($H1648,カレンダマスタ!$I$93:$O$93,1)),
IF($AD1648="ODC",INDEX(カレンダマスタ!$I$46:$O$51,MATCH($G1648,カレンダマスタ!$H$46:$H$51,1),MATCH($H1648,カレンダマスタ!$I$45:$O$45,1)),
IF($AD1648="NS東京TC",INDEX(カレンダマスタ!$I$56:$O$61,MATCH($G1648,カレンダマスタ!$H$56:$H$61,1),MATCH($H1648,カレンダマスタ!$I$55:$O$55,1)),""))))))</f>
        <v/>
      </c>
      <c r="AS1648" s="126" t="str">
        <f t="shared" si="530"/>
        <v/>
      </c>
      <c r="AU1648" s="137" t="str">
        <f>IF(E1648="","",VLOOKUP($E1648,カレンダマスタ!$A$4:$E$381,4,FALSE))</f>
        <v/>
      </c>
      <c r="AV1648" s="137" t="str">
        <f t="shared" si="520"/>
        <v/>
      </c>
      <c r="AW1648" s="137" t="str">
        <f t="shared" si="521"/>
        <v/>
      </c>
      <c r="AX1648" s="138" t="str">
        <f t="shared" si="522"/>
        <v/>
      </c>
      <c r="AY1648" s="138" t="str">
        <f t="shared" si="523"/>
        <v/>
      </c>
      <c r="AZ1648" s="130" t="str">
        <f>IF(AX1648&amp;AW1648="勤怠未設定","×",IF(AV1648="勤怠修正","×",IF(AC1648="外注","",IF(AA1648="",IF(AY1648&lt;&gt;"","×",""),IF(VLOOKUP(AA1648,カレンダマスタ!$H$66:$I$83,2,FALSE)&lt;&gt;AY1648,"×","OK")))))</f>
        <v/>
      </c>
      <c r="BC1648" s="137" t="str">
        <f>IF(E1648="","",VLOOKUP($E1648,カレンダマスタ!$A$4:$E$381,4,FALSE))</f>
        <v/>
      </c>
      <c r="BD1648" s="126" t="str">
        <f>IF(AC1648="社員","",IF(AG1648=0,"",IF(AD1648="NSTC",IF(COUNTIF(カレンダマスタ!$Q$5:$Q$32,G1648)=1,"OK","×"),
IF(AD1648="NS本社",IF(COUNTIF(カレンダマスタ!$T$5:$T$32,G1648)=1,"OK","×"),IF(COUNTIF(カレンダマスタ!$R$5:$R$32,G1648)=1,"OK","×")))))</f>
        <v/>
      </c>
      <c r="BE1648" s="126" t="str">
        <f>IF(AC1648="社員","",IF(G1648="","",IF(R1648&lt;&gt;"","",IF(AF1648="CS","OK",IF(VLOOKUP(E1648,カレンダマスタ!$A$5:$D$381,4,FALSE)&gt;0,"",IF(OR(G1648*24&gt;10.84,H1648*24&lt;14.5)=TRUE,"×","OK"))))))</f>
        <v/>
      </c>
      <c r="BF1648" s="126" t="str">
        <f t="shared" si="516"/>
        <v/>
      </c>
      <c r="BG1648" s="126" t="str">
        <f t="shared" si="517"/>
        <v/>
      </c>
      <c r="BI1648" s="130" t="str">
        <f t="shared" si="531"/>
        <v/>
      </c>
    </row>
    <row r="1649" spans="2:61">
      <c r="B1649" s="210"/>
      <c r="C1649" s="536"/>
      <c r="D1649" s="128"/>
      <c r="E1649" s="583"/>
      <c r="F1649" s="128"/>
      <c r="G1649" s="588"/>
      <c r="H1649" s="588"/>
      <c r="I1649" s="130"/>
      <c r="J1649" s="139"/>
      <c r="K1649" s="131"/>
      <c r="L1649" s="132"/>
      <c r="M1649" s="132"/>
      <c r="N1649" s="141"/>
      <c r="O1649" s="139"/>
      <c r="P1649" s="139"/>
      <c r="Q1649" s="139"/>
      <c r="R1649" s="133"/>
      <c r="S1649" s="134"/>
      <c r="T1649" s="434" t="str">
        <f t="shared" si="525"/>
        <v/>
      </c>
      <c r="U1649" s="429"/>
      <c r="V1649" s="429" t="str">
        <f t="shared" si="526"/>
        <v/>
      </c>
      <c r="W1649" s="298"/>
      <c r="X1649" s="129" t="str">
        <f t="shared" si="532"/>
        <v/>
      </c>
      <c r="Y1649" s="129" t="str">
        <f t="shared" si="527"/>
        <v/>
      </c>
      <c r="Z1649" s="129" t="str">
        <f t="shared" si="528"/>
        <v/>
      </c>
      <c r="AA1649" s="133" t="str">
        <f t="shared" si="519"/>
        <v/>
      </c>
      <c r="AC1649" s="186" t="str">
        <f>AC1631</f>
        <v/>
      </c>
      <c r="AD1649" s="187" t="str">
        <f>AD1631</f>
        <v/>
      </c>
      <c r="AE1649" s="187" t="str">
        <f>AE1631</f>
        <v/>
      </c>
      <c r="AF1649" s="187" t="str">
        <f>AF1631</f>
        <v/>
      </c>
      <c r="AG1649" s="204">
        <f t="shared" si="529"/>
        <v>0</v>
      </c>
      <c r="AI1649" s="140" t="str">
        <f>IF(月報!G1649&lt;&gt;"",月報!G1649,"")</f>
        <v/>
      </c>
      <c r="AJ1649" s="126" t="str">
        <f>IF(月報!W1649&lt;&gt;"",月報!W1649*24,"")</f>
        <v/>
      </c>
      <c r="AK1649" s="126" t="str">
        <f>IF(月報!P1649&lt;&gt;"",月報!P1649,"")</f>
        <v/>
      </c>
      <c r="AL1649" s="126" t="str">
        <f>IF(月報!Q1649&lt;&gt;"",IF(月報!Q1649="平日残","",月報!Q1649),"")</f>
        <v/>
      </c>
      <c r="AM1649" s="126"/>
      <c r="AN1649" s="126" t="str">
        <f t="shared" si="518"/>
        <v/>
      </c>
      <c r="AO1649" s="126" t="str">
        <f>IF($E1649="","",VLOOKUP($E1649,カレンダマスタ!$A$5:$E$381,5,FALSE))</f>
        <v/>
      </c>
      <c r="AQ1649" s="196" t="str">
        <f>IF(G1649="","",IF(VLOOKUP(E1649,カレンダマスタ!$A$5:$D$381,4,FALSE)=0,"",1))</f>
        <v/>
      </c>
      <c r="AR1649" s="136" t="str">
        <f>IF($G1649="","",IF($AD1649="NSTC",INDEX(カレンダマスタ!$I$26:$O$31,MATCH($G1649,カレンダマスタ!$H$26:$H$31,1),MATCH($H1649,カレンダマスタ!$I$25:$O$25,1)),
IF($AD1649="CS本社",INDEX(カレンダマスタ!$I$36:$O$41,MATCH($G1649,カレンダマスタ!$H$36:$H$41,1),MATCH($H1649,カレンダマスタ!$I$35:$O$35,1)),
IF($AD1649="NS本社",INDEX(カレンダマスタ!$I$94:$O$99,MATCH($G1649,カレンダマスタ!$H$95:$H$100,1),MATCH($H1649,カレンダマスタ!$I$93:$O$93,1)),
IF($AD1649="ODC",INDEX(カレンダマスタ!$I$46:$O$51,MATCH($G1649,カレンダマスタ!$H$46:$H$51,1),MATCH($H1649,カレンダマスタ!$I$45:$O$45,1)),
IF($AD1649="NS東京TC",INDEX(カレンダマスタ!$I$56:$O$61,MATCH($G1649,カレンダマスタ!$H$56:$H$61,1),MATCH($H1649,カレンダマスタ!$I$55:$O$55,1)),""))))))</f>
        <v/>
      </c>
      <c r="AS1649" s="126" t="str">
        <f t="shared" si="530"/>
        <v/>
      </c>
      <c r="AU1649" s="137" t="str">
        <f>IF(E1649="","",VLOOKUP($E1649,カレンダマスタ!$A$4:$E$381,4,FALSE))</f>
        <v/>
      </c>
      <c r="AV1649" s="137" t="str">
        <f t="shared" si="520"/>
        <v/>
      </c>
      <c r="AW1649" s="137" t="str">
        <f t="shared" si="521"/>
        <v/>
      </c>
      <c r="AX1649" s="138" t="str">
        <f t="shared" si="522"/>
        <v/>
      </c>
      <c r="AY1649" s="138" t="str">
        <f t="shared" si="523"/>
        <v/>
      </c>
      <c r="AZ1649" s="130" t="str">
        <f>IF(AX1649&amp;AW1649="勤怠未設定","×",IF(AV1649="勤怠修正","×",IF(AC1649="外注","",IF(AA1649="",IF(AY1649&lt;&gt;"","×",""),IF(VLOOKUP(AA1649,カレンダマスタ!$H$66:$I$83,2,FALSE)&lt;&gt;AY1649,"×","OK")))))</f>
        <v/>
      </c>
      <c r="BC1649" s="137" t="str">
        <f>IF(E1649="","",VLOOKUP($E1649,カレンダマスタ!$A$4:$E$381,4,FALSE))</f>
        <v/>
      </c>
      <c r="BD1649" s="126" t="str">
        <f>IF(AC1649="社員","",IF(AG1649=0,"",IF(AD1649="NSTC",IF(COUNTIF(カレンダマスタ!$Q$5:$Q$32,G1649)=1,"OK","×"),
IF(AD1649="NS本社",IF(COUNTIF(カレンダマスタ!$T$5:$T$32,G1649)=1,"OK","×"),IF(COUNTIF(カレンダマスタ!$R$5:$R$32,G1649)=1,"OK","×")))))</f>
        <v/>
      </c>
      <c r="BE1649" s="126" t="str">
        <f>IF(AC1649="社員","",IF(G1649="","",IF(R1649&lt;&gt;"","",IF(AF1649="CS","OK",IF(VLOOKUP(E1649,カレンダマスタ!$A$5:$D$381,4,FALSE)&gt;0,"",IF(OR(G1649*24&gt;10.84,H1649*24&lt;14.5)=TRUE,"×","OK"))))))</f>
        <v/>
      </c>
      <c r="BF1649" s="126" t="str">
        <f t="shared" si="516"/>
        <v/>
      </c>
      <c r="BG1649" s="126" t="str">
        <f t="shared" si="517"/>
        <v/>
      </c>
      <c r="BI1649" s="130" t="str">
        <f t="shared" si="531"/>
        <v/>
      </c>
    </row>
    <row r="1650" spans="2:61">
      <c r="B1650" s="210"/>
      <c r="C1650" s="536"/>
      <c r="D1650" s="128"/>
      <c r="E1650" s="583"/>
      <c r="F1650" s="128"/>
      <c r="G1650" s="588"/>
      <c r="H1650" s="588"/>
      <c r="I1650" s="130"/>
      <c r="J1650" s="139"/>
      <c r="K1650" s="131"/>
      <c r="L1650" s="132"/>
      <c r="M1650" s="132"/>
      <c r="N1650" s="141"/>
      <c r="O1650" s="139"/>
      <c r="P1650" s="139"/>
      <c r="Q1650" s="139"/>
      <c r="R1650" s="133"/>
      <c r="S1650" s="134"/>
      <c r="T1650" s="434" t="str">
        <f t="shared" si="525"/>
        <v/>
      </c>
      <c r="U1650" s="429"/>
      <c r="V1650" s="429" t="str">
        <f t="shared" si="526"/>
        <v/>
      </c>
      <c r="W1650" s="298"/>
      <c r="X1650" s="129" t="str">
        <f t="shared" si="532"/>
        <v/>
      </c>
      <c r="Y1650" s="129" t="str">
        <f t="shared" si="527"/>
        <v/>
      </c>
      <c r="Z1650" s="129" t="str">
        <f t="shared" si="528"/>
        <v/>
      </c>
      <c r="AA1650" s="133" t="str">
        <f t="shared" si="519"/>
        <v/>
      </c>
      <c r="AC1650" s="186" t="str">
        <f>AC1631</f>
        <v/>
      </c>
      <c r="AD1650" s="187" t="str">
        <f>AD1631</f>
        <v/>
      </c>
      <c r="AE1650" s="187" t="str">
        <f>AE1631</f>
        <v/>
      </c>
      <c r="AF1650" s="187" t="str">
        <f>AF1631</f>
        <v/>
      </c>
      <c r="AG1650" s="204">
        <f t="shared" si="529"/>
        <v>0</v>
      </c>
      <c r="AI1650" s="140" t="str">
        <f>IF(月報!G1650&lt;&gt;"",月報!G1650,"")</f>
        <v/>
      </c>
      <c r="AJ1650" s="126" t="str">
        <f>IF(月報!W1650&lt;&gt;"",月報!W1650*24,"")</f>
        <v/>
      </c>
      <c r="AK1650" s="126" t="str">
        <f>IF(月報!P1650&lt;&gt;"",月報!P1650,"")</f>
        <v/>
      </c>
      <c r="AL1650" s="126" t="str">
        <f>IF(月報!Q1650&lt;&gt;"",IF(月報!Q1650="平日残","",月報!Q1650),"")</f>
        <v/>
      </c>
      <c r="AM1650" s="126"/>
      <c r="AN1650" s="126" t="str">
        <f t="shared" si="518"/>
        <v/>
      </c>
      <c r="AO1650" s="126" t="str">
        <f>IF($E1650="","",VLOOKUP($E1650,カレンダマスタ!$A$5:$E$381,5,FALSE))</f>
        <v/>
      </c>
      <c r="AQ1650" s="196" t="str">
        <f>IF(G1650="","",IF(VLOOKUP(E1650,カレンダマスタ!$A$5:$D$381,4,FALSE)=0,"",1))</f>
        <v/>
      </c>
      <c r="AR1650" s="136" t="str">
        <f>IF($G1650="","",IF($AD1650="NSTC",INDEX(カレンダマスタ!$I$26:$O$31,MATCH($G1650,カレンダマスタ!$H$26:$H$31,1),MATCH($H1650,カレンダマスタ!$I$25:$O$25,1)),
IF($AD1650="CS本社",INDEX(カレンダマスタ!$I$36:$O$41,MATCH($G1650,カレンダマスタ!$H$36:$H$41,1),MATCH($H1650,カレンダマスタ!$I$35:$O$35,1)),
IF($AD1650="NS本社",INDEX(カレンダマスタ!$I$94:$O$99,MATCH($G1650,カレンダマスタ!$H$95:$H$100,1),MATCH($H1650,カレンダマスタ!$I$93:$O$93,1)),
IF($AD1650="ODC",INDEX(カレンダマスタ!$I$46:$O$51,MATCH($G1650,カレンダマスタ!$H$46:$H$51,1),MATCH($H1650,カレンダマスタ!$I$45:$O$45,1)),
IF($AD1650="NS東京TC",INDEX(カレンダマスタ!$I$56:$O$61,MATCH($G1650,カレンダマスタ!$H$56:$H$61,1),MATCH($H1650,カレンダマスタ!$I$55:$O$55,1)),""))))))</f>
        <v/>
      </c>
      <c r="AS1650" s="126" t="str">
        <f t="shared" si="530"/>
        <v/>
      </c>
      <c r="AU1650" s="137" t="str">
        <f>IF(E1650="","",VLOOKUP($E1650,カレンダマスタ!$A$4:$E$381,4,FALSE))</f>
        <v/>
      </c>
      <c r="AV1650" s="137" t="str">
        <f t="shared" si="520"/>
        <v/>
      </c>
      <c r="AW1650" s="137" t="str">
        <f t="shared" si="521"/>
        <v/>
      </c>
      <c r="AX1650" s="138" t="str">
        <f t="shared" si="522"/>
        <v/>
      </c>
      <c r="AY1650" s="138" t="str">
        <f t="shared" si="523"/>
        <v/>
      </c>
      <c r="AZ1650" s="130" t="str">
        <f>IF(AX1650&amp;AW1650="勤怠未設定","×",IF(AV1650="勤怠修正","×",IF(AC1650="外注","",IF(AA1650="",IF(AY1650&lt;&gt;"","×",""),IF(VLOOKUP(AA1650,カレンダマスタ!$H$66:$I$83,2,FALSE)&lt;&gt;AY1650,"×","OK")))))</f>
        <v/>
      </c>
      <c r="BC1650" s="137" t="str">
        <f>IF(E1650="","",VLOOKUP($E1650,カレンダマスタ!$A$4:$E$381,4,FALSE))</f>
        <v/>
      </c>
      <c r="BD1650" s="126" t="str">
        <f>IF(AC1650="社員","",IF(AG1650=0,"",IF(AD1650="NSTC",IF(COUNTIF(カレンダマスタ!$Q$5:$Q$32,G1650)=1,"OK","×"),
IF(AD1650="NS本社",IF(COUNTIF(カレンダマスタ!$T$5:$T$32,G1650)=1,"OK","×"),IF(COUNTIF(カレンダマスタ!$R$5:$R$32,G1650)=1,"OK","×")))))</f>
        <v/>
      </c>
      <c r="BE1650" s="126" t="str">
        <f>IF(AC1650="社員","",IF(G1650="","",IF(R1650&lt;&gt;"","",IF(AF1650="CS","OK",IF(VLOOKUP(E1650,カレンダマスタ!$A$5:$D$381,4,FALSE)&gt;0,"",IF(OR(G1650*24&gt;10.84,H1650*24&lt;14.5)=TRUE,"×","OK"))))))</f>
        <v/>
      </c>
      <c r="BF1650" s="126" t="str">
        <f t="shared" si="516"/>
        <v/>
      </c>
      <c r="BG1650" s="126" t="str">
        <f t="shared" si="517"/>
        <v/>
      </c>
      <c r="BI1650" s="130" t="str">
        <f t="shared" si="531"/>
        <v/>
      </c>
    </row>
    <row r="1651" spans="2:61">
      <c r="B1651" s="210"/>
      <c r="C1651" s="537"/>
      <c r="D1651" s="142"/>
      <c r="E1651" s="584"/>
      <c r="F1651" s="142"/>
      <c r="G1651" s="589"/>
      <c r="H1651" s="589"/>
      <c r="I1651" s="144"/>
      <c r="J1651" s="148"/>
      <c r="K1651" s="145"/>
      <c r="L1651" s="146"/>
      <c r="M1651" s="146"/>
      <c r="N1651" s="147"/>
      <c r="O1651" s="148"/>
      <c r="P1651" s="148"/>
      <c r="Q1651" s="148"/>
      <c r="R1651" s="149"/>
      <c r="S1651" s="156"/>
      <c r="T1651" s="435" t="str">
        <f t="shared" si="525"/>
        <v/>
      </c>
      <c r="U1651" s="430"/>
      <c r="V1651" s="430" t="str">
        <f t="shared" si="526"/>
        <v/>
      </c>
      <c r="W1651" s="298"/>
      <c r="X1651" s="143" t="str">
        <f t="shared" si="532"/>
        <v/>
      </c>
      <c r="Y1651" s="143" t="str">
        <f t="shared" si="527"/>
        <v/>
      </c>
      <c r="Z1651" s="143" t="str">
        <f t="shared" si="528"/>
        <v/>
      </c>
      <c r="AA1651" s="149" t="str">
        <f t="shared" si="519"/>
        <v/>
      </c>
      <c r="AC1651" s="188" t="str">
        <f>AC1631</f>
        <v/>
      </c>
      <c r="AD1651" s="189" t="str">
        <f>AD1631</f>
        <v/>
      </c>
      <c r="AE1651" s="189" t="str">
        <f>AE1631</f>
        <v/>
      </c>
      <c r="AF1651" s="189" t="str">
        <f>AF1631</f>
        <v/>
      </c>
      <c r="AG1651" s="205">
        <f t="shared" si="529"/>
        <v>0</v>
      </c>
      <c r="AI1651" s="157" t="str">
        <f>IF(月報!G1651&lt;&gt;"",月報!G1651,"")</f>
        <v/>
      </c>
      <c r="AJ1651" s="151" t="str">
        <f>IF(月報!W1651&lt;&gt;"",月報!W1651*24,"")</f>
        <v/>
      </c>
      <c r="AK1651" s="151" t="str">
        <f>IF(月報!P1651&lt;&gt;"",月報!P1651,"")</f>
        <v/>
      </c>
      <c r="AL1651" s="151" t="str">
        <f>IF(月報!Q1651&lt;&gt;"",IF(月報!Q1651="平日残","",月報!Q1651),"")</f>
        <v/>
      </c>
      <c r="AM1651" s="151"/>
      <c r="AN1651" s="151" t="str">
        <f t="shared" si="518"/>
        <v/>
      </c>
      <c r="AO1651" s="151" t="str">
        <f>IF($E1651="","",VLOOKUP($E1651,カレンダマスタ!$A$5:$E$381,5,FALSE))</f>
        <v/>
      </c>
      <c r="AQ1651" s="197" t="str">
        <f>IF(G1651="","",IF(VLOOKUP(E1651,カレンダマスタ!$A$5:$D$381,4,FALSE)=0,"",1))</f>
        <v/>
      </c>
      <c r="AR1651" s="152" t="str">
        <f>IF($G1651="","",IF($AD1651="NSTC",INDEX(カレンダマスタ!$I$26:$O$31,MATCH($G1651,カレンダマスタ!$H$26:$H$31,1),MATCH($H1651,カレンダマスタ!$I$25:$O$25,1)),
IF($AD1651="CS本社",INDEX(カレンダマスタ!$I$36:$O$41,MATCH($G1651,カレンダマスタ!$H$36:$H$41,1),MATCH($H1651,カレンダマスタ!$I$35:$O$35,1)),
IF($AD1651="NS本社",INDEX(カレンダマスタ!$I$94:$O$99,MATCH($G1651,カレンダマスタ!$H$95:$H$100,1),MATCH($H1651,カレンダマスタ!$I$93:$O$93,1)),
IF($AD1651="ODC",INDEX(カレンダマスタ!$I$46:$O$51,MATCH($G1651,カレンダマスタ!$H$46:$H$51,1),MATCH($H1651,カレンダマスタ!$I$45:$O$45,1)),
IF($AD1651="NS東京TC",INDEX(カレンダマスタ!$I$56:$O$61,MATCH($G1651,カレンダマスタ!$H$56:$H$61,1),MATCH($H1651,カレンダマスタ!$I$55:$O$55,1)),""))))))</f>
        <v/>
      </c>
      <c r="AS1651" s="151" t="str">
        <f t="shared" si="530"/>
        <v/>
      </c>
      <c r="AU1651" s="153" t="str">
        <f>IF(E1651="","",VLOOKUP($E1651,カレンダマスタ!$A$4:$E$381,4,FALSE))</f>
        <v/>
      </c>
      <c r="AV1651" s="153" t="str">
        <f t="shared" si="520"/>
        <v/>
      </c>
      <c r="AW1651" s="153" t="str">
        <f t="shared" si="521"/>
        <v/>
      </c>
      <c r="AX1651" s="154" t="str">
        <f t="shared" si="522"/>
        <v/>
      </c>
      <c r="AY1651" s="154" t="str">
        <f t="shared" si="523"/>
        <v/>
      </c>
      <c r="AZ1651" s="144" t="str">
        <f>IF(AX1651&amp;AW1651="勤怠未設定","×",IF(AV1651="勤怠修正","×",IF(AC1651="外注","",IF(AA1651="",IF(AY1651&lt;&gt;"","×",""),IF(VLOOKUP(AA1651,カレンダマスタ!$H$66:$I$83,2,FALSE)&lt;&gt;AY1651,"×","OK")))))</f>
        <v/>
      </c>
      <c r="BC1651" s="153" t="str">
        <f>IF(E1651="","",VLOOKUP($E1651,カレンダマスタ!$A$4:$E$381,4,FALSE))</f>
        <v/>
      </c>
      <c r="BD1651" s="151" t="str">
        <f>IF(AC1651="社員","",IF(AG1651=0,"",IF(AD1651="NSTC",IF(COUNTIF(カレンダマスタ!$Q$5:$Q$32,G1651)=1,"OK","×"),
IF(AD1651="NS本社",IF(COUNTIF(カレンダマスタ!$T$5:$T$32,G1651)=1,"OK","×"),IF(COUNTIF(カレンダマスタ!$R$5:$R$32,G1651)=1,"OK","×")))))</f>
        <v/>
      </c>
      <c r="BE1651" s="151" t="str">
        <f>IF(AC1651="社員","",IF(G1651="","",IF(R1651&lt;&gt;"","",IF(AF1651="CS","OK",IF(VLOOKUP(E1651,カレンダマスタ!$A$5:$D$381,4,FALSE)&gt;0,"",IF(OR(G1651*24&gt;10.84,H1651*24&lt;14.5)=TRUE,"×","OK"))))))</f>
        <v/>
      </c>
      <c r="BF1651" s="151" t="str">
        <f t="shared" si="516"/>
        <v/>
      </c>
      <c r="BG1651" s="151" t="str">
        <f t="shared" si="517"/>
        <v/>
      </c>
      <c r="BI1651" s="144" t="str">
        <f t="shared" si="531"/>
        <v/>
      </c>
    </row>
    <row r="1652" spans="2:61">
      <c r="B1652" s="210"/>
      <c r="C1652" s="535"/>
      <c r="D1652" s="112"/>
      <c r="E1652" s="582"/>
      <c r="F1652" s="112"/>
      <c r="G1652" s="587"/>
      <c r="H1652" s="587"/>
      <c r="I1652" s="114"/>
      <c r="J1652" s="118"/>
      <c r="K1652" s="115"/>
      <c r="L1652" s="116"/>
      <c r="M1652" s="116"/>
      <c r="N1652" s="117"/>
      <c r="O1652" s="118"/>
      <c r="P1652" s="118"/>
      <c r="Q1652" s="118"/>
      <c r="R1652" s="119"/>
      <c r="S1652" s="120"/>
      <c r="T1652" s="433" t="str">
        <f t="shared" si="525"/>
        <v/>
      </c>
      <c r="U1652" s="431">
        <f>SUM(T1652:T1658)</f>
        <v>0</v>
      </c>
      <c r="V1652" s="431" t="str">
        <f t="shared" si="526"/>
        <v/>
      </c>
      <c r="W1652" s="298"/>
      <c r="X1652" s="113" t="str">
        <f t="shared" si="532"/>
        <v/>
      </c>
      <c r="Y1652" s="113" t="str">
        <f t="shared" si="527"/>
        <v/>
      </c>
      <c r="Z1652" s="113" t="str">
        <f t="shared" si="528"/>
        <v/>
      </c>
      <c r="AA1652" s="119" t="str">
        <f t="shared" si="519"/>
        <v/>
      </c>
      <c r="AC1652" s="190" t="str">
        <f>AC1631</f>
        <v/>
      </c>
      <c r="AD1652" s="191" t="str">
        <f>AD1631</f>
        <v/>
      </c>
      <c r="AE1652" s="191" t="str">
        <f>AE1631</f>
        <v/>
      </c>
      <c r="AF1652" s="191" t="str">
        <f>AF1631</f>
        <v/>
      </c>
      <c r="AG1652" s="206">
        <f t="shared" si="529"/>
        <v>0</v>
      </c>
      <c r="AI1652" s="158" t="str">
        <f>IF(月報!G1652&lt;&gt;"",月報!G1652,"")</f>
        <v/>
      </c>
      <c r="AJ1652" s="122" t="str">
        <f>IF(月報!W1652&lt;&gt;"",月報!W1652*24,"")</f>
        <v/>
      </c>
      <c r="AK1652" s="122" t="str">
        <f>IF(月報!P1652&lt;&gt;"",月報!P1652,"")</f>
        <v/>
      </c>
      <c r="AL1652" s="122" t="str">
        <f>IF(月報!Q1652&lt;&gt;"",IF(月報!Q1652="平日残","",月報!Q1652),"")</f>
        <v/>
      </c>
      <c r="AM1652" s="122"/>
      <c r="AN1652" s="122" t="str">
        <f t="shared" si="518"/>
        <v/>
      </c>
      <c r="AO1652" s="122" t="str">
        <f>IF($E1652="","",VLOOKUP($E1652,カレンダマスタ!$A$5:$E$381,5,FALSE))</f>
        <v/>
      </c>
      <c r="AQ1652" s="195" t="str">
        <f>IF(G1652="","",IF(VLOOKUP(E1652,カレンダマスタ!$A$5:$D$381,4,FALSE)=0,"",1))</f>
        <v/>
      </c>
      <c r="AR1652" s="123" t="str">
        <f>IF($G1652="","",IF($AD1652="NSTC",INDEX(カレンダマスタ!$I$26:$O$31,MATCH($G1652,カレンダマスタ!$H$26:$H$31,1),MATCH($H1652,カレンダマスタ!$I$25:$O$25,1)),
IF($AD1652="CS本社",INDEX(カレンダマスタ!$I$36:$O$41,MATCH($G1652,カレンダマスタ!$H$36:$H$41,1),MATCH($H1652,カレンダマスタ!$I$35:$O$35,1)),
IF($AD1652="NS本社",INDEX(カレンダマスタ!$I$94:$O$99,MATCH($G1652,カレンダマスタ!$H$95:$H$100,1),MATCH($H1652,カレンダマスタ!$I$93:$O$93,1)),
IF($AD1652="ODC",INDEX(カレンダマスタ!$I$46:$O$51,MATCH($G1652,カレンダマスタ!$H$46:$H$51,1),MATCH($H1652,カレンダマスタ!$I$45:$O$45,1)),
IF($AD1652="NS東京TC",INDEX(カレンダマスタ!$I$56:$O$61,MATCH($G1652,カレンダマスタ!$H$56:$H$61,1),MATCH($H1652,カレンダマスタ!$I$55:$O$55,1)),""))))))</f>
        <v/>
      </c>
      <c r="AS1652" s="122" t="str">
        <f t="shared" si="530"/>
        <v/>
      </c>
      <c r="AU1652" s="124" t="str">
        <f>IF(E1652="","",VLOOKUP($E1652,カレンダマスタ!$A$4:$E$381,4,FALSE))</f>
        <v/>
      </c>
      <c r="AV1652" s="124" t="str">
        <f t="shared" si="520"/>
        <v/>
      </c>
      <c r="AW1652" s="124" t="str">
        <f t="shared" si="521"/>
        <v/>
      </c>
      <c r="AX1652" s="125" t="str">
        <f t="shared" si="522"/>
        <v/>
      </c>
      <c r="AY1652" s="125" t="str">
        <f t="shared" si="523"/>
        <v/>
      </c>
      <c r="AZ1652" s="114" t="str">
        <f>IF(AX1652&amp;AW1652="勤怠未設定","×",IF(AV1652="勤怠修正","×",IF(AC1652="外注","",IF(AA1652="",IF(AY1652&lt;&gt;"","×",""),IF(VLOOKUP(AA1652,カレンダマスタ!$H$66:$I$83,2,FALSE)&lt;&gt;AY1652,"×","OK")))))</f>
        <v/>
      </c>
      <c r="BC1652" s="124" t="str">
        <f>IF(E1652="","",VLOOKUP($E1652,カレンダマスタ!$A$4:$E$381,4,FALSE))</f>
        <v/>
      </c>
      <c r="BD1652" s="122" t="str">
        <f>IF(AC1652="社員","",IF(AG1652=0,"",IF(AD1652="NSTC",IF(COUNTIF(カレンダマスタ!$Q$5:$Q$32,G1652)=1,"OK","×"),
IF(AD1652="NS本社",IF(COUNTIF(カレンダマスタ!$T$5:$T$32,G1652)=1,"OK","×"),IF(COUNTIF(カレンダマスタ!$R$5:$R$32,G1652)=1,"OK","×")))))</f>
        <v/>
      </c>
      <c r="BE1652" s="122" t="str">
        <f>IF(AC1652="社員","",IF(G1652="","",IF(R1652&lt;&gt;"","",IF(AF1652="CS","OK",IF(VLOOKUP(E1652,カレンダマスタ!$A$5:$D$381,4,FALSE)&gt;0,"",IF(OR(G1652*24&gt;10.84,H1652*24&lt;14.5)=TRUE,"×","OK"))))))</f>
        <v/>
      </c>
      <c r="BF1652" s="122" t="str">
        <f t="shared" si="516"/>
        <v/>
      </c>
      <c r="BG1652" s="122" t="str">
        <f t="shared" si="517"/>
        <v/>
      </c>
      <c r="BI1652" s="114" t="str">
        <f t="shared" si="531"/>
        <v/>
      </c>
    </row>
    <row r="1653" spans="2:61">
      <c r="B1653" s="210"/>
      <c r="C1653" s="536"/>
      <c r="D1653" s="128"/>
      <c r="E1653" s="583"/>
      <c r="F1653" s="128"/>
      <c r="G1653" s="588"/>
      <c r="H1653" s="588"/>
      <c r="I1653" s="130"/>
      <c r="J1653" s="139"/>
      <c r="K1653" s="131"/>
      <c r="L1653" s="132"/>
      <c r="M1653" s="132"/>
      <c r="N1653" s="141"/>
      <c r="O1653" s="139"/>
      <c r="P1653" s="139"/>
      <c r="Q1653" s="139"/>
      <c r="R1653" s="133"/>
      <c r="S1653" s="134"/>
      <c r="T1653" s="434" t="str">
        <f t="shared" si="525"/>
        <v/>
      </c>
      <c r="U1653" s="429"/>
      <c r="V1653" s="429" t="str">
        <f t="shared" si="526"/>
        <v/>
      </c>
      <c r="W1653" s="298"/>
      <c r="X1653" s="129" t="str">
        <f t="shared" si="532"/>
        <v/>
      </c>
      <c r="Y1653" s="129" t="str">
        <f t="shared" si="527"/>
        <v/>
      </c>
      <c r="Z1653" s="129" t="str">
        <f t="shared" si="528"/>
        <v/>
      </c>
      <c r="AA1653" s="133" t="str">
        <f t="shared" si="519"/>
        <v/>
      </c>
      <c r="AC1653" s="186" t="str">
        <f>AC1631</f>
        <v/>
      </c>
      <c r="AD1653" s="187" t="str">
        <f>AD1631</f>
        <v/>
      </c>
      <c r="AE1653" s="187" t="str">
        <f>AE1631</f>
        <v/>
      </c>
      <c r="AF1653" s="187" t="str">
        <f>AF1631</f>
        <v/>
      </c>
      <c r="AG1653" s="204">
        <f t="shared" si="529"/>
        <v>0</v>
      </c>
      <c r="AI1653" s="135" t="str">
        <f>IF(月報!G1653&lt;&gt;"",月報!G1653,"")</f>
        <v/>
      </c>
      <c r="AJ1653" s="126" t="str">
        <f>IF(月報!W1653&lt;&gt;"",月報!W1653*24,"")</f>
        <v/>
      </c>
      <c r="AK1653" s="126" t="str">
        <f>IF(月報!P1653&lt;&gt;"",月報!P1653,"")</f>
        <v/>
      </c>
      <c r="AL1653" s="126" t="str">
        <f>IF(月報!Q1653&lt;&gt;"",IF(月報!Q1653="平日残","",月報!Q1653),"")</f>
        <v/>
      </c>
      <c r="AM1653" s="126"/>
      <c r="AN1653" s="126" t="str">
        <f t="shared" si="518"/>
        <v/>
      </c>
      <c r="AO1653" s="126" t="str">
        <f>IF($E1653="","",VLOOKUP($E1653,カレンダマスタ!$A$5:$E$381,5,FALSE))</f>
        <v/>
      </c>
      <c r="AQ1653" s="196" t="str">
        <f>IF(G1653="","",IF(VLOOKUP(E1653,カレンダマスタ!$A$5:$D$381,4,FALSE)=0,"",1))</f>
        <v/>
      </c>
      <c r="AR1653" s="136" t="str">
        <f>IF($G1653="","",IF($AD1653="NSTC",INDEX(カレンダマスタ!$I$26:$O$31,MATCH($G1653,カレンダマスタ!$H$26:$H$31,1),MATCH($H1653,カレンダマスタ!$I$25:$O$25,1)),
IF($AD1653="CS本社",INDEX(カレンダマスタ!$I$36:$O$41,MATCH($G1653,カレンダマスタ!$H$36:$H$41,1),MATCH($H1653,カレンダマスタ!$I$35:$O$35,1)),
IF($AD1653="NS本社",INDEX(カレンダマスタ!$I$94:$O$99,MATCH($G1653,カレンダマスタ!$H$95:$H$100,1),MATCH($H1653,カレンダマスタ!$I$93:$O$93,1)),
IF($AD1653="ODC",INDEX(カレンダマスタ!$I$46:$O$51,MATCH($G1653,カレンダマスタ!$H$46:$H$51,1),MATCH($H1653,カレンダマスタ!$I$45:$O$45,1)),
IF($AD1653="NS東京TC",INDEX(カレンダマスタ!$I$56:$O$61,MATCH($G1653,カレンダマスタ!$H$56:$H$61,1),MATCH($H1653,カレンダマスタ!$I$55:$O$55,1)),""))))))</f>
        <v/>
      </c>
      <c r="AS1653" s="126" t="str">
        <f t="shared" si="530"/>
        <v/>
      </c>
      <c r="AU1653" s="137" t="str">
        <f>IF(E1653="","",VLOOKUP($E1653,カレンダマスタ!$A$4:$E$381,4,FALSE))</f>
        <v/>
      </c>
      <c r="AV1653" s="137" t="str">
        <f t="shared" si="520"/>
        <v/>
      </c>
      <c r="AW1653" s="137" t="str">
        <f t="shared" si="521"/>
        <v/>
      </c>
      <c r="AX1653" s="138" t="str">
        <f t="shared" si="522"/>
        <v/>
      </c>
      <c r="AY1653" s="138" t="str">
        <f t="shared" si="523"/>
        <v/>
      </c>
      <c r="AZ1653" s="130" t="str">
        <f>IF(AX1653&amp;AW1653="勤怠未設定","×",IF(AV1653="勤怠修正","×",IF(AC1653="外注","",IF(AA1653="",IF(AY1653&lt;&gt;"","×",""),IF(VLOOKUP(AA1653,カレンダマスタ!$H$66:$I$83,2,FALSE)&lt;&gt;AY1653,"×","OK")))))</f>
        <v/>
      </c>
      <c r="BC1653" s="137" t="str">
        <f>IF(E1653="","",VLOOKUP($E1653,カレンダマスタ!$A$4:$E$381,4,FALSE))</f>
        <v/>
      </c>
      <c r="BD1653" s="126" t="str">
        <f>IF(AC1653="社員","",IF(AG1653=0,"",IF(AD1653="NSTC",IF(COUNTIF(カレンダマスタ!$Q$5:$Q$32,G1653)=1,"OK","×"),
IF(AD1653="NS本社",IF(COUNTIF(カレンダマスタ!$T$5:$T$32,G1653)=1,"OK","×"),IF(COUNTIF(カレンダマスタ!$R$5:$R$32,G1653)=1,"OK","×")))))</f>
        <v/>
      </c>
      <c r="BE1653" s="126" t="str">
        <f>IF(AC1653="社員","",IF(G1653="","",IF(R1653&lt;&gt;"","",IF(AF1653="CS","OK",IF(VLOOKUP(E1653,カレンダマスタ!$A$5:$D$381,4,FALSE)&gt;0,"",IF(OR(G1653*24&gt;10.84,H1653*24&lt;14.5)=TRUE,"×","OK"))))))</f>
        <v/>
      </c>
      <c r="BF1653" s="126" t="str">
        <f t="shared" si="516"/>
        <v/>
      </c>
      <c r="BG1653" s="126" t="str">
        <f t="shared" si="517"/>
        <v/>
      </c>
      <c r="BI1653" s="130" t="str">
        <f t="shared" si="531"/>
        <v/>
      </c>
    </row>
    <row r="1654" spans="2:61">
      <c r="B1654" s="210"/>
      <c r="C1654" s="536"/>
      <c r="D1654" s="128"/>
      <c r="E1654" s="583"/>
      <c r="F1654" s="128"/>
      <c r="G1654" s="588"/>
      <c r="H1654" s="588"/>
      <c r="I1654" s="130"/>
      <c r="J1654" s="139"/>
      <c r="K1654" s="131"/>
      <c r="L1654" s="132"/>
      <c r="M1654" s="132"/>
      <c r="N1654" s="141"/>
      <c r="O1654" s="139"/>
      <c r="P1654" s="139"/>
      <c r="Q1654" s="139"/>
      <c r="R1654" s="133"/>
      <c r="S1654" s="134"/>
      <c r="T1654" s="434" t="str">
        <f t="shared" si="525"/>
        <v/>
      </c>
      <c r="U1654" s="429"/>
      <c r="V1654" s="429" t="str">
        <f t="shared" si="526"/>
        <v/>
      </c>
      <c r="W1654" s="298"/>
      <c r="X1654" s="129" t="str">
        <f t="shared" si="532"/>
        <v/>
      </c>
      <c r="Y1654" s="129" t="str">
        <f t="shared" si="527"/>
        <v/>
      </c>
      <c r="Z1654" s="129" t="str">
        <f t="shared" si="528"/>
        <v/>
      </c>
      <c r="AA1654" s="133" t="str">
        <f t="shared" si="519"/>
        <v/>
      </c>
      <c r="AC1654" s="186" t="str">
        <f>AC1631</f>
        <v/>
      </c>
      <c r="AD1654" s="187" t="str">
        <f>AD1631</f>
        <v/>
      </c>
      <c r="AE1654" s="187" t="str">
        <f>AE1631</f>
        <v/>
      </c>
      <c r="AF1654" s="187" t="str">
        <f>AF1631</f>
        <v/>
      </c>
      <c r="AG1654" s="204">
        <f t="shared" si="529"/>
        <v>0</v>
      </c>
      <c r="AI1654" s="135" t="str">
        <f>IF(月報!G1654&lt;&gt;"",月報!G1654,"")</f>
        <v/>
      </c>
      <c r="AJ1654" s="126" t="str">
        <f>IF(月報!W1654&lt;&gt;"",月報!W1654*24,"")</f>
        <v/>
      </c>
      <c r="AK1654" s="126" t="str">
        <f>IF(月報!P1654&lt;&gt;"",月報!P1654,"")</f>
        <v/>
      </c>
      <c r="AL1654" s="126" t="str">
        <f>IF(月報!Q1654&lt;&gt;"",IF(月報!Q1654="平日残","",月報!Q1654),"")</f>
        <v/>
      </c>
      <c r="AM1654" s="126"/>
      <c r="AN1654" s="126" t="str">
        <f t="shared" si="518"/>
        <v/>
      </c>
      <c r="AO1654" s="126" t="str">
        <f>IF($E1654="","",VLOOKUP($E1654,カレンダマスタ!$A$5:$E$381,5,FALSE))</f>
        <v/>
      </c>
      <c r="AQ1654" s="196" t="str">
        <f>IF(G1654="","",IF(VLOOKUP(E1654,カレンダマスタ!$A$5:$D$381,4,FALSE)=0,"",1))</f>
        <v/>
      </c>
      <c r="AR1654" s="136" t="str">
        <f>IF($G1654="","",IF($AD1654="NSTC",INDEX(カレンダマスタ!$I$26:$O$31,MATCH($G1654,カレンダマスタ!$H$26:$H$31,1),MATCH($H1654,カレンダマスタ!$I$25:$O$25,1)),
IF($AD1654="CS本社",INDEX(カレンダマスタ!$I$36:$O$41,MATCH($G1654,カレンダマスタ!$H$36:$H$41,1),MATCH($H1654,カレンダマスタ!$I$35:$O$35,1)),
IF($AD1654="NS本社",INDEX(カレンダマスタ!$I$94:$O$99,MATCH($G1654,カレンダマスタ!$H$95:$H$100,1),MATCH($H1654,カレンダマスタ!$I$93:$O$93,1)),
IF($AD1654="ODC",INDEX(カレンダマスタ!$I$46:$O$51,MATCH($G1654,カレンダマスタ!$H$46:$H$51,1),MATCH($H1654,カレンダマスタ!$I$45:$O$45,1)),
IF($AD1654="NS東京TC",INDEX(カレンダマスタ!$I$56:$O$61,MATCH($G1654,カレンダマスタ!$H$56:$H$61,1),MATCH($H1654,カレンダマスタ!$I$55:$O$55,1)),""))))))</f>
        <v/>
      </c>
      <c r="AS1654" s="126" t="str">
        <f t="shared" si="530"/>
        <v/>
      </c>
      <c r="AU1654" s="137" t="str">
        <f>IF(E1654="","",VLOOKUP($E1654,カレンダマスタ!$A$4:$E$381,4,FALSE))</f>
        <v/>
      </c>
      <c r="AV1654" s="137" t="str">
        <f t="shared" si="520"/>
        <v/>
      </c>
      <c r="AW1654" s="137" t="str">
        <f t="shared" si="521"/>
        <v/>
      </c>
      <c r="AX1654" s="138" t="str">
        <f t="shared" si="522"/>
        <v/>
      </c>
      <c r="AY1654" s="138" t="str">
        <f t="shared" si="523"/>
        <v/>
      </c>
      <c r="AZ1654" s="130" t="str">
        <f>IF(AX1654&amp;AW1654="勤怠未設定","×",IF(AV1654="勤怠修正","×",IF(AC1654="外注","",IF(AA1654="",IF(AY1654&lt;&gt;"","×",""),IF(VLOOKUP(AA1654,カレンダマスタ!$H$66:$I$83,2,FALSE)&lt;&gt;AY1654,"×","OK")))))</f>
        <v/>
      </c>
      <c r="BC1654" s="137" t="str">
        <f>IF(E1654="","",VLOOKUP($E1654,カレンダマスタ!$A$4:$E$381,4,FALSE))</f>
        <v/>
      </c>
      <c r="BD1654" s="126" t="str">
        <f>IF(AC1654="社員","",IF(AG1654=0,"",IF(AD1654="NSTC",IF(COUNTIF(カレンダマスタ!$Q$5:$Q$32,G1654)=1,"OK","×"),
IF(AD1654="NS本社",IF(COUNTIF(カレンダマスタ!$T$5:$T$32,G1654)=1,"OK","×"),IF(COUNTIF(カレンダマスタ!$R$5:$R$32,G1654)=1,"OK","×")))))</f>
        <v/>
      </c>
      <c r="BE1654" s="126" t="str">
        <f>IF(AC1654="社員","",IF(G1654="","",IF(R1654&lt;&gt;"","",IF(AF1654="CS","OK",IF(VLOOKUP(E1654,カレンダマスタ!$A$5:$D$381,4,FALSE)&gt;0,"",IF(OR(G1654*24&gt;10.84,H1654*24&lt;14.5)=TRUE,"×","OK"))))))</f>
        <v/>
      </c>
      <c r="BF1654" s="126" t="str">
        <f t="shared" si="516"/>
        <v/>
      </c>
      <c r="BG1654" s="126" t="str">
        <f t="shared" si="517"/>
        <v/>
      </c>
      <c r="BI1654" s="130" t="str">
        <f t="shared" si="531"/>
        <v/>
      </c>
    </row>
    <row r="1655" spans="2:61">
      <c r="B1655" s="210"/>
      <c r="C1655" s="536"/>
      <c r="D1655" s="128"/>
      <c r="E1655" s="583"/>
      <c r="F1655" s="128"/>
      <c r="G1655" s="588"/>
      <c r="H1655" s="588"/>
      <c r="I1655" s="130"/>
      <c r="J1655" s="139"/>
      <c r="K1655" s="131"/>
      <c r="L1655" s="132"/>
      <c r="M1655" s="132"/>
      <c r="N1655" s="141"/>
      <c r="O1655" s="139"/>
      <c r="P1655" s="139"/>
      <c r="Q1655" s="139"/>
      <c r="R1655" s="133"/>
      <c r="S1655" s="134"/>
      <c r="T1655" s="434" t="str">
        <f t="shared" si="525"/>
        <v/>
      </c>
      <c r="U1655" s="429"/>
      <c r="V1655" s="429" t="str">
        <f t="shared" si="526"/>
        <v/>
      </c>
      <c r="W1655" s="298"/>
      <c r="X1655" s="129" t="str">
        <f t="shared" si="532"/>
        <v/>
      </c>
      <c r="Y1655" s="129" t="str">
        <f t="shared" si="527"/>
        <v/>
      </c>
      <c r="Z1655" s="129" t="str">
        <f t="shared" si="528"/>
        <v/>
      </c>
      <c r="AA1655" s="133" t="str">
        <f t="shared" si="519"/>
        <v/>
      </c>
      <c r="AC1655" s="186" t="str">
        <f>AC1631</f>
        <v/>
      </c>
      <c r="AD1655" s="187" t="str">
        <f>AD1631</f>
        <v/>
      </c>
      <c r="AE1655" s="187" t="str">
        <f>AE1631</f>
        <v/>
      </c>
      <c r="AF1655" s="187" t="str">
        <f>AF1631</f>
        <v/>
      </c>
      <c r="AG1655" s="204">
        <f t="shared" si="529"/>
        <v>0</v>
      </c>
      <c r="AI1655" s="135" t="str">
        <f>IF(月報!G1655&lt;&gt;"",月報!G1655,"")</f>
        <v/>
      </c>
      <c r="AJ1655" s="126" t="str">
        <f>IF(月報!W1655&lt;&gt;"",月報!W1655*24,"")</f>
        <v/>
      </c>
      <c r="AK1655" s="126" t="str">
        <f>IF(月報!P1655&lt;&gt;"",月報!P1655,"")</f>
        <v/>
      </c>
      <c r="AL1655" s="126" t="str">
        <f>IF(月報!Q1655&lt;&gt;"",IF(月報!Q1655="平日残","",月報!Q1655),"")</f>
        <v/>
      </c>
      <c r="AM1655" s="126"/>
      <c r="AN1655" s="126" t="str">
        <f t="shared" si="518"/>
        <v/>
      </c>
      <c r="AO1655" s="126" t="str">
        <f>IF($E1655="","",VLOOKUP($E1655,カレンダマスタ!$A$5:$E$381,5,FALSE))</f>
        <v/>
      </c>
      <c r="AQ1655" s="196" t="str">
        <f>IF(G1655="","",IF(VLOOKUP(E1655,カレンダマスタ!$A$5:$D$381,4,FALSE)=0,"",1))</f>
        <v/>
      </c>
      <c r="AR1655" s="136" t="str">
        <f>IF($G1655="","",IF($AD1655="NSTC",INDEX(カレンダマスタ!$I$26:$O$31,MATCH($G1655,カレンダマスタ!$H$26:$H$31,1),MATCH($H1655,カレンダマスタ!$I$25:$O$25,1)),
IF($AD1655="CS本社",INDEX(カレンダマスタ!$I$36:$O$41,MATCH($G1655,カレンダマスタ!$H$36:$H$41,1),MATCH($H1655,カレンダマスタ!$I$35:$O$35,1)),
IF($AD1655="NS本社",INDEX(カレンダマスタ!$I$94:$O$99,MATCH($G1655,カレンダマスタ!$H$95:$H$100,1),MATCH($H1655,カレンダマスタ!$I$93:$O$93,1)),
IF($AD1655="ODC",INDEX(カレンダマスタ!$I$46:$O$51,MATCH($G1655,カレンダマスタ!$H$46:$H$51,1),MATCH($H1655,カレンダマスタ!$I$45:$O$45,1)),
IF($AD1655="NS東京TC",INDEX(カレンダマスタ!$I$56:$O$61,MATCH($G1655,カレンダマスタ!$H$56:$H$61,1),MATCH($H1655,カレンダマスタ!$I$55:$O$55,1)),""))))))</f>
        <v/>
      </c>
      <c r="AS1655" s="126" t="str">
        <f t="shared" si="530"/>
        <v/>
      </c>
      <c r="AU1655" s="137" t="str">
        <f>IF(E1655="","",VLOOKUP($E1655,カレンダマスタ!$A$4:$E$381,4,FALSE))</f>
        <v/>
      </c>
      <c r="AV1655" s="137" t="str">
        <f t="shared" si="520"/>
        <v/>
      </c>
      <c r="AW1655" s="137" t="str">
        <f t="shared" si="521"/>
        <v/>
      </c>
      <c r="AX1655" s="138" t="str">
        <f t="shared" si="522"/>
        <v/>
      </c>
      <c r="AY1655" s="138" t="str">
        <f t="shared" si="523"/>
        <v/>
      </c>
      <c r="AZ1655" s="130" t="str">
        <f>IF(AX1655&amp;AW1655="勤怠未設定","×",IF(AV1655="勤怠修正","×",IF(AC1655="外注","",IF(AA1655="",IF(AY1655&lt;&gt;"","×",""),IF(VLOOKUP(AA1655,カレンダマスタ!$H$66:$I$83,2,FALSE)&lt;&gt;AY1655,"×","OK")))))</f>
        <v/>
      </c>
      <c r="BC1655" s="137" t="str">
        <f>IF(E1655="","",VLOOKUP($E1655,カレンダマスタ!$A$4:$E$381,4,FALSE))</f>
        <v/>
      </c>
      <c r="BD1655" s="126" t="str">
        <f>IF(AC1655="社員","",IF(AG1655=0,"",IF(AD1655="NSTC",IF(COUNTIF(カレンダマスタ!$Q$5:$Q$32,G1655)=1,"OK","×"),
IF(AD1655="NS本社",IF(COUNTIF(カレンダマスタ!$T$5:$T$32,G1655)=1,"OK","×"),IF(COUNTIF(カレンダマスタ!$R$5:$R$32,G1655)=1,"OK","×")))))</f>
        <v/>
      </c>
      <c r="BE1655" s="126" t="str">
        <f>IF(AC1655="社員","",IF(G1655="","",IF(R1655&lt;&gt;"","",IF(AF1655="CS","OK",IF(VLOOKUP(E1655,カレンダマスタ!$A$5:$D$381,4,FALSE)&gt;0,"",IF(OR(G1655*24&gt;10.84,H1655*24&lt;14.5)=TRUE,"×","OK"))))))</f>
        <v/>
      </c>
      <c r="BF1655" s="126" t="str">
        <f t="shared" si="516"/>
        <v/>
      </c>
      <c r="BG1655" s="126" t="str">
        <f t="shared" si="517"/>
        <v/>
      </c>
      <c r="BI1655" s="130" t="str">
        <f t="shared" si="531"/>
        <v/>
      </c>
    </row>
    <row r="1656" spans="2:61">
      <c r="B1656" s="210"/>
      <c r="C1656" s="536"/>
      <c r="D1656" s="128"/>
      <c r="E1656" s="583"/>
      <c r="F1656" s="128"/>
      <c r="G1656" s="588"/>
      <c r="H1656" s="588"/>
      <c r="I1656" s="130"/>
      <c r="J1656" s="139"/>
      <c r="K1656" s="131"/>
      <c r="L1656" s="132"/>
      <c r="M1656" s="132"/>
      <c r="N1656" s="141"/>
      <c r="O1656" s="139"/>
      <c r="P1656" s="139"/>
      <c r="Q1656" s="139"/>
      <c r="R1656" s="133"/>
      <c r="S1656" s="134"/>
      <c r="T1656" s="434" t="str">
        <f t="shared" si="525"/>
        <v/>
      </c>
      <c r="U1656" s="429"/>
      <c r="V1656" s="429" t="str">
        <f t="shared" si="526"/>
        <v/>
      </c>
      <c r="W1656" s="298"/>
      <c r="X1656" s="129" t="str">
        <f t="shared" si="532"/>
        <v/>
      </c>
      <c r="Y1656" s="129" t="str">
        <f t="shared" si="527"/>
        <v/>
      </c>
      <c r="Z1656" s="129" t="str">
        <f t="shared" si="528"/>
        <v/>
      </c>
      <c r="AA1656" s="133" t="str">
        <f t="shared" si="519"/>
        <v/>
      </c>
      <c r="AC1656" s="186" t="str">
        <f>AC1631</f>
        <v/>
      </c>
      <c r="AD1656" s="187" t="str">
        <f>AD1631</f>
        <v/>
      </c>
      <c r="AE1656" s="187" t="str">
        <f>AE1631</f>
        <v/>
      </c>
      <c r="AF1656" s="187" t="str">
        <f>AF1631</f>
        <v/>
      </c>
      <c r="AG1656" s="204">
        <f t="shared" si="529"/>
        <v>0</v>
      </c>
      <c r="AI1656" s="140" t="str">
        <f>IF(月報!G1656&lt;&gt;"",月報!G1656,"")</f>
        <v/>
      </c>
      <c r="AJ1656" s="126" t="str">
        <f>IF(月報!W1656&lt;&gt;"",月報!W1656*24,"")</f>
        <v/>
      </c>
      <c r="AK1656" s="126" t="str">
        <f>IF(月報!P1656&lt;&gt;"",月報!P1656,"")</f>
        <v/>
      </c>
      <c r="AL1656" s="126" t="str">
        <f>IF(月報!Q1656&lt;&gt;"",IF(月報!Q1656="平日残","",月報!Q1656),"")</f>
        <v/>
      </c>
      <c r="AM1656" s="126"/>
      <c r="AN1656" s="126" t="str">
        <f t="shared" si="518"/>
        <v/>
      </c>
      <c r="AO1656" s="126" t="str">
        <f>IF($E1656="","",VLOOKUP($E1656,カレンダマスタ!$A$5:$E$381,5,FALSE))</f>
        <v/>
      </c>
      <c r="AQ1656" s="196" t="str">
        <f>IF(G1656="","",IF(VLOOKUP(E1656,カレンダマスタ!$A$5:$D$381,4,FALSE)=0,"",1))</f>
        <v/>
      </c>
      <c r="AR1656" s="136" t="str">
        <f>IF($G1656="","",IF($AD1656="NSTC",INDEX(カレンダマスタ!$I$26:$O$31,MATCH($G1656,カレンダマスタ!$H$26:$H$31,1),MATCH($H1656,カレンダマスタ!$I$25:$O$25,1)),
IF($AD1656="CS本社",INDEX(カレンダマスタ!$I$36:$O$41,MATCH($G1656,カレンダマスタ!$H$36:$H$41,1),MATCH($H1656,カレンダマスタ!$I$35:$O$35,1)),
IF($AD1656="NS本社",INDEX(カレンダマスタ!$I$94:$O$99,MATCH($G1656,カレンダマスタ!$H$95:$H$100,1),MATCH($H1656,カレンダマスタ!$I$93:$O$93,1)),
IF($AD1656="ODC",INDEX(カレンダマスタ!$I$46:$O$51,MATCH($G1656,カレンダマスタ!$H$46:$H$51,1),MATCH($H1656,カレンダマスタ!$I$45:$O$45,1)),
IF($AD1656="NS東京TC",INDEX(カレンダマスタ!$I$56:$O$61,MATCH($G1656,カレンダマスタ!$H$56:$H$61,1),MATCH($H1656,カレンダマスタ!$I$55:$O$55,1)),""))))))</f>
        <v/>
      </c>
      <c r="AS1656" s="126" t="str">
        <f t="shared" si="530"/>
        <v/>
      </c>
      <c r="AU1656" s="137" t="str">
        <f>IF(E1656="","",VLOOKUP($E1656,カレンダマスタ!$A$4:$E$381,4,FALSE))</f>
        <v/>
      </c>
      <c r="AV1656" s="137" t="str">
        <f t="shared" si="520"/>
        <v/>
      </c>
      <c r="AW1656" s="137" t="str">
        <f t="shared" si="521"/>
        <v/>
      </c>
      <c r="AX1656" s="138" t="str">
        <f t="shared" si="522"/>
        <v/>
      </c>
      <c r="AY1656" s="138" t="str">
        <f t="shared" si="523"/>
        <v/>
      </c>
      <c r="AZ1656" s="130" t="str">
        <f>IF(AX1656&amp;AW1656="勤怠未設定","×",IF(AV1656="勤怠修正","×",IF(AC1656="外注","",IF(AA1656="",IF(AY1656&lt;&gt;"","×",""),IF(VLOOKUP(AA1656,カレンダマスタ!$H$66:$I$83,2,FALSE)&lt;&gt;AY1656,"×","OK")))))</f>
        <v/>
      </c>
      <c r="BC1656" s="137" t="str">
        <f>IF(E1656="","",VLOOKUP($E1656,カレンダマスタ!$A$4:$E$381,4,FALSE))</f>
        <v/>
      </c>
      <c r="BD1656" s="126" t="str">
        <f>IF(AC1656="社員","",IF(AG1656=0,"",IF(AD1656="NSTC",IF(COUNTIF(カレンダマスタ!$Q$5:$Q$32,G1656)=1,"OK","×"),
IF(AD1656="NS本社",IF(COUNTIF(カレンダマスタ!$T$5:$T$32,G1656)=1,"OK","×"),IF(COUNTIF(カレンダマスタ!$R$5:$R$32,G1656)=1,"OK","×")))))</f>
        <v/>
      </c>
      <c r="BE1656" s="126" t="str">
        <f>IF(AC1656="社員","",IF(G1656="","",IF(R1656&lt;&gt;"","",IF(AF1656="CS","OK",IF(VLOOKUP(E1656,カレンダマスタ!$A$5:$D$381,4,FALSE)&gt;0,"",IF(OR(G1656*24&gt;10.84,H1656*24&lt;14.5)=TRUE,"×","OK"))))))</f>
        <v/>
      </c>
      <c r="BF1656" s="126" t="str">
        <f t="shared" ref="BF1656:BF1719" si="533">IF(AC1656="外注",AN1656,IF(G1656="",IF(AJ1656="","","週報未入力"),IF(AJ1656="","TW未入力","")))</f>
        <v/>
      </c>
      <c r="BG1656" s="126" t="str">
        <f t="shared" si="517"/>
        <v/>
      </c>
      <c r="BI1656" s="130" t="str">
        <f t="shared" si="531"/>
        <v/>
      </c>
    </row>
    <row r="1657" spans="2:61">
      <c r="B1657" s="210"/>
      <c r="C1657" s="536"/>
      <c r="D1657" s="128"/>
      <c r="E1657" s="583"/>
      <c r="F1657" s="128"/>
      <c r="G1657" s="588"/>
      <c r="H1657" s="588"/>
      <c r="I1657" s="130"/>
      <c r="J1657" s="139"/>
      <c r="K1657" s="131"/>
      <c r="L1657" s="132"/>
      <c r="M1657" s="132"/>
      <c r="N1657" s="141"/>
      <c r="O1657" s="139"/>
      <c r="P1657" s="139"/>
      <c r="Q1657" s="139"/>
      <c r="R1657" s="133"/>
      <c r="S1657" s="134"/>
      <c r="T1657" s="434" t="str">
        <f t="shared" si="525"/>
        <v/>
      </c>
      <c r="U1657" s="429"/>
      <c r="V1657" s="429" t="str">
        <f t="shared" si="526"/>
        <v/>
      </c>
      <c r="W1657" s="298"/>
      <c r="X1657" s="129" t="str">
        <f t="shared" si="532"/>
        <v/>
      </c>
      <c r="Y1657" s="129" t="str">
        <f t="shared" si="527"/>
        <v/>
      </c>
      <c r="Z1657" s="129" t="str">
        <f t="shared" si="528"/>
        <v/>
      </c>
      <c r="AA1657" s="133" t="str">
        <f t="shared" si="519"/>
        <v/>
      </c>
      <c r="AC1657" s="186" t="str">
        <f>AC1631</f>
        <v/>
      </c>
      <c r="AD1657" s="187" t="str">
        <f>AD1631</f>
        <v/>
      </c>
      <c r="AE1657" s="187" t="str">
        <f>AE1631</f>
        <v/>
      </c>
      <c r="AF1657" s="187" t="str">
        <f>AF1631</f>
        <v/>
      </c>
      <c r="AG1657" s="204">
        <f t="shared" si="529"/>
        <v>0</v>
      </c>
      <c r="AI1657" s="140" t="str">
        <f>IF(月報!G1657&lt;&gt;"",月報!G1657,"")</f>
        <v/>
      </c>
      <c r="AJ1657" s="126" t="str">
        <f>IF(月報!W1657&lt;&gt;"",月報!W1657*24,"")</f>
        <v/>
      </c>
      <c r="AK1657" s="126" t="str">
        <f>IF(月報!P1657&lt;&gt;"",月報!P1657,"")</f>
        <v/>
      </c>
      <c r="AL1657" s="126" t="str">
        <f>IF(月報!Q1657&lt;&gt;"",IF(月報!Q1657="平日残","",月報!Q1657),"")</f>
        <v/>
      </c>
      <c r="AM1657" s="126"/>
      <c r="AN1657" s="126" t="str">
        <f t="shared" si="518"/>
        <v/>
      </c>
      <c r="AO1657" s="126" t="str">
        <f>IF($E1657="","",VLOOKUP($E1657,カレンダマスタ!$A$5:$E$381,5,FALSE))</f>
        <v/>
      </c>
      <c r="AQ1657" s="196" t="str">
        <f>IF(G1657="","",IF(VLOOKUP(E1657,カレンダマスタ!$A$5:$D$381,4,FALSE)=0,"",1))</f>
        <v/>
      </c>
      <c r="AR1657" s="136" t="str">
        <f>IF($G1657="","",IF($AD1657="NSTC",INDEX(カレンダマスタ!$I$26:$O$31,MATCH($G1657,カレンダマスタ!$H$26:$H$31,1),MATCH($H1657,カレンダマスタ!$I$25:$O$25,1)),
IF($AD1657="CS本社",INDEX(カレンダマスタ!$I$36:$O$41,MATCH($G1657,カレンダマスタ!$H$36:$H$41,1),MATCH($H1657,カレンダマスタ!$I$35:$O$35,1)),
IF($AD1657="NS本社",INDEX(カレンダマスタ!$I$94:$O$99,MATCH($G1657,カレンダマスタ!$H$95:$H$100,1),MATCH($H1657,カレンダマスタ!$I$93:$O$93,1)),
IF($AD1657="ODC",INDEX(カレンダマスタ!$I$46:$O$51,MATCH($G1657,カレンダマスタ!$H$46:$H$51,1),MATCH($H1657,カレンダマスタ!$I$45:$O$45,1)),
IF($AD1657="NS東京TC",INDEX(カレンダマスタ!$I$56:$O$61,MATCH($G1657,カレンダマスタ!$H$56:$H$61,1),MATCH($H1657,カレンダマスタ!$I$55:$O$55,1)),""))))))</f>
        <v/>
      </c>
      <c r="AS1657" s="126" t="str">
        <f t="shared" si="530"/>
        <v/>
      </c>
      <c r="AU1657" s="137" t="str">
        <f>IF(E1657="","",VLOOKUP($E1657,カレンダマスタ!$A$4:$E$381,4,FALSE))</f>
        <v/>
      </c>
      <c r="AV1657" s="137" t="str">
        <f t="shared" si="520"/>
        <v/>
      </c>
      <c r="AW1657" s="137" t="str">
        <f t="shared" si="521"/>
        <v/>
      </c>
      <c r="AX1657" s="138" t="str">
        <f t="shared" si="522"/>
        <v/>
      </c>
      <c r="AY1657" s="138" t="str">
        <f t="shared" si="523"/>
        <v/>
      </c>
      <c r="AZ1657" s="130" t="str">
        <f>IF(AX1657&amp;AW1657="勤怠未設定","×",IF(AV1657="勤怠修正","×",IF(AC1657="外注","",IF(AA1657="",IF(AY1657&lt;&gt;"","×",""),IF(VLOOKUP(AA1657,カレンダマスタ!$H$66:$I$83,2,FALSE)&lt;&gt;AY1657,"×","OK")))))</f>
        <v/>
      </c>
      <c r="BC1657" s="137" t="str">
        <f>IF(E1657="","",VLOOKUP($E1657,カレンダマスタ!$A$4:$E$381,4,FALSE))</f>
        <v/>
      </c>
      <c r="BD1657" s="126" t="str">
        <f>IF(AC1657="社員","",IF(AG1657=0,"",IF(AD1657="NSTC",IF(COUNTIF(カレンダマスタ!$Q$5:$Q$32,G1657)=1,"OK","×"),
IF(AD1657="NS本社",IF(COUNTIF(カレンダマスタ!$T$5:$T$32,G1657)=1,"OK","×"),IF(COUNTIF(カレンダマスタ!$R$5:$R$32,G1657)=1,"OK","×")))))</f>
        <v/>
      </c>
      <c r="BE1657" s="126" t="str">
        <f>IF(AC1657="社員","",IF(G1657="","",IF(R1657&lt;&gt;"","",IF(AF1657="CS","OK",IF(VLOOKUP(E1657,カレンダマスタ!$A$5:$D$381,4,FALSE)&gt;0,"",IF(OR(G1657*24&gt;10.84,H1657*24&lt;14.5)=TRUE,"×","OK"))))))</f>
        <v/>
      </c>
      <c r="BF1657" s="126" t="str">
        <f t="shared" si="533"/>
        <v/>
      </c>
      <c r="BG1657" s="126" t="str">
        <f t="shared" si="517"/>
        <v/>
      </c>
      <c r="BI1657" s="130" t="str">
        <f t="shared" si="531"/>
        <v/>
      </c>
    </row>
    <row r="1658" spans="2:61">
      <c r="B1658" s="210"/>
      <c r="C1658" s="537"/>
      <c r="D1658" s="142"/>
      <c r="E1658" s="584"/>
      <c r="F1658" s="142"/>
      <c r="G1658" s="589"/>
      <c r="H1658" s="589"/>
      <c r="I1658" s="144"/>
      <c r="J1658" s="148"/>
      <c r="K1658" s="145"/>
      <c r="L1658" s="146"/>
      <c r="M1658" s="146"/>
      <c r="N1658" s="147"/>
      <c r="O1658" s="148"/>
      <c r="P1658" s="148"/>
      <c r="Q1658" s="148"/>
      <c r="R1658" s="149"/>
      <c r="S1658" s="156"/>
      <c r="T1658" s="435" t="str">
        <f t="shared" si="525"/>
        <v/>
      </c>
      <c r="U1658" s="430"/>
      <c r="V1658" s="430" t="str">
        <f t="shared" si="526"/>
        <v/>
      </c>
      <c r="W1658" s="298"/>
      <c r="X1658" s="143" t="str">
        <f t="shared" si="532"/>
        <v/>
      </c>
      <c r="Y1658" s="143" t="str">
        <f t="shared" si="527"/>
        <v/>
      </c>
      <c r="Z1658" s="143" t="str">
        <f t="shared" si="528"/>
        <v/>
      </c>
      <c r="AA1658" s="149" t="str">
        <f t="shared" si="519"/>
        <v/>
      </c>
      <c r="AC1658" s="188" t="str">
        <f>AC1631</f>
        <v/>
      </c>
      <c r="AD1658" s="189" t="str">
        <f>AD1631</f>
        <v/>
      </c>
      <c r="AE1658" s="189" t="str">
        <f>AE1631</f>
        <v/>
      </c>
      <c r="AF1658" s="189" t="str">
        <f>AF1631</f>
        <v/>
      </c>
      <c r="AG1658" s="205">
        <f t="shared" si="529"/>
        <v>0</v>
      </c>
      <c r="AI1658" s="157" t="str">
        <f>IF(月報!G1658&lt;&gt;"",月報!G1658,"")</f>
        <v/>
      </c>
      <c r="AJ1658" s="151" t="str">
        <f>IF(月報!W1658&lt;&gt;"",月報!W1658*24,"")</f>
        <v/>
      </c>
      <c r="AK1658" s="151" t="str">
        <f>IF(月報!P1658&lt;&gt;"",月報!P1658,"")</f>
        <v/>
      </c>
      <c r="AL1658" s="151" t="str">
        <f>IF(月報!Q1658&lt;&gt;"",IF(月報!Q1658="平日残","",月報!Q1658),"")</f>
        <v/>
      </c>
      <c r="AM1658" s="151"/>
      <c r="AN1658" s="151" t="str">
        <f t="shared" si="518"/>
        <v/>
      </c>
      <c r="AO1658" s="151" t="str">
        <f>IF($E1658="","",VLOOKUP($E1658,カレンダマスタ!$A$5:$E$381,5,FALSE))</f>
        <v/>
      </c>
      <c r="AQ1658" s="197" t="str">
        <f>IF(G1658="","",IF(VLOOKUP(E1658,カレンダマスタ!$A$5:$D$381,4,FALSE)=0,"",1))</f>
        <v/>
      </c>
      <c r="AR1658" s="152" t="str">
        <f>IF($G1658="","",IF($AD1658="NSTC",INDEX(カレンダマスタ!$I$26:$O$31,MATCH($G1658,カレンダマスタ!$H$26:$H$31,1),MATCH($H1658,カレンダマスタ!$I$25:$O$25,1)),
IF($AD1658="CS本社",INDEX(カレンダマスタ!$I$36:$O$41,MATCH($G1658,カレンダマスタ!$H$36:$H$41,1),MATCH($H1658,カレンダマスタ!$I$35:$O$35,1)),
IF($AD1658="NS本社",INDEX(カレンダマスタ!$I$94:$O$99,MATCH($G1658,カレンダマスタ!$H$95:$H$100,1),MATCH($H1658,カレンダマスタ!$I$93:$O$93,1)),
IF($AD1658="ODC",INDEX(カレンダマスタ!$I$46:$O$51,MATCH($G1658,カレンダマスタ!$H$46:$H$51,1),MATCH($H1658,カレンダマスタ!$I$45:$O$45,1)),
IF($AD1658="NS東京TC",INDEX(カレンダマスタ!$I$56:$O$61,MATCH($G1658,カレンダマスタ!$H$56:$H$61,1),MATCH($H1658,カレンダマスタ!$I$55:$O$55,1)),""))))))</f>
        <v/>
      </c>
      <c r="AS1658" s="151" t="str">
        <f t="shared" si="530"/>
        <v/>
      </c>
      <c r="AU1658" s="153" t="str">
        <f>IF(E1658="","",VLOOKUP($E1658,カレンダマスタ!$A$4:$E$381,4,FALSE))</f>
        <v/>
      </c>
      <c r="AV1658" s="153" t="str">
        <f t="shared" si="520"/>
        <v/>
      </c>
      <c r="AW1658" s="153" t="str">
        <f t="shared" si="521"/>
        <v/>
      </c>
      <c r="AX1658" s="154" t="str">
        <f t="shared" si="522"/>
        <v/>
      </c>
      <c r="AY1658" s="154" t="str">
        <f t="shared" si="523"/>
        <v/>
      </c>
      <c r="AZ1658" s="144" t="str">
        <f>IF(AX1658&amp;AW1658="勤怠未設定","×",IF(AV1658="勤怠修正","×",IF(AC1658="外注","",IF(AA1658="",IF(AY1658&lt;&gt;"","×",""),IF(VLOOKUP(AA1658,カレンダマスタ!$H$66:$I$83,2,FALSE)&lt;&gt;AY1658,"×","OK")))))</f>
        <v/>
      </c>
      <c r="BC1658" s="153" t="str">
        <f>IF(E1658="","",VLOOKUP($E1658,カレンダマスタ!$A$4:$E$381,4,FALSE))</f>
        <v/>
      </c>
      <c r="BD1658" s="151" t="str">
        <f>IF(AC1658="社員","",IF(AG1658=0,"",IF(AD1658="NSTC",IF(COUNTIF(カレンダマスタ!$Q$5:$Q$32,G1658)=1,"OK","×"),
IF(AD1658="NS本社",IF(COUNTIF(カレンダマスタ!$T$5:$T$32,G1658)=1,"OK","×"),IF(COUNTIF(カレンダマスタ!$R$5:$R$32,G1658)=1,"OK","×")))))</f>
        <v/>
      </c>
      <c r="BE1658" s="151" t="str">
        <f>IF(AC1658="社員","",IF(G1658="","",IF(R1658&lt;&gt;"","",IF(AF1658="CS","OK",IF(VLOOKUP(E1658,カレンダマスタ!$A$5:$D$381,4,FALSE)&gt;0,"",IF(OR(G1658*24&gt;10.84,H1658*24&lt;14.5)=TRUE,"×","OK"))))))</f>
        <v/>
      </c>
      <c r="BF1658" s="151" t="str">
        <f t="shared" si="533"/>
        <v/>
      </c>
      <c r="BG1658" s="151" t="str">
        <f t="shared" si="517"/>
        <v/>
      </c>
      <c r="BI1658" s="144" t="str">
        <f t="shared" si="531"/>
        <v/>
      </c>
    </row>
    <row r="1659" spans="2:61">
      <c r="B1659" s="210"/>
      <c r="C1659" s="535"/>
      <c r="D1659" s="112"/>
      <c r="E1659" s="582"/>
      <c r="F1659" s="112"/>
      <c r="G1659" s="587"/>
      <c r="H1659" s="587"/>
      <c r="I1659" s="114"/>
      <c r="J1659" s="118"/>
      <c r="K1659" s="115"/>
      <c r="L1659" s="116"/>
      <c r="M1659" s="116"/>
      <c r="N1659" s="117"/>
      <c r="O1659" s="118"/>
      <c r="P1659" s="118"/>
      <c r="Q1659" s="118"/>
      <c r="R1659" s="119"/>
      <c r="S1659" s="120"/>
      <c r="T1659" s="433" t="str">
        <f t="shared" si="525"/>
        <v/>
      </c>
      <c r="U1659" s="431">
        <f>SUM(T1659:T1665)</f>
        <v>0</v>
      </c>
      <c r="V1659" s="431" t="str">
        <f t="shared" si="526"/>
        <v/>
      </c>
      <c r="W1659" s="298"/>
      <c r="X1659" s="113" t="str">
        <f t="shared" si="532"/>
        <v/>
      </c>
      <c r="Y1659" s="113" t="str">
        <f t="shared" si="527"/>
        <v/>
      </c>
      <c r="Z1659" s="113" t="str">
        <f t="shared" si="528"/>
        <v/>
      </c>
      <c r="AA1659" s="119" t="str">
        <f t="shared" si="519"/>
        <v/>
      </c>
      <c r="AC1659" s="190" t="str">
        <f>AC1631</f>
        <v/>
      </c>
      <c r="AD1659" s="191" t="str">
        <f>AD1631</f>
        <v/>
      </c>
      <c r="AE1659" s="191" t="str">
        <f>AE1631</f>
        <v/>
      </c>
      <c r="AF1659" s="191" t="str">
        <f>AF1631</f>
        <v/>
      </c>
      <c r="AG1659" s="206">
        <f t="shared" si="529"/>
        <v>0</v>
      </c>
      <c r="AI1659" s="159" t="str">
        <f>IF(月報!G1659&lt;&gt;"",月報!G1659,"")</f>
        <v/>
      </c>
      <c r="AJ1659" s="122" t="str">
        <f>IF(月報!W1659&lt;&gt;"",月報!W1659*24,"")</f>
        <v/>
      </c>
      <c r="AK1659" s="122" t="str">
        <f>IF(月報!P1659&lt;&gt;"",月報!P1659,"")</f>
        <v/>
      </c>
      <c r="AL1659" s="122" t="str">
        <f>IF(月報!Q1659&lt;&gt;"",IF(月報!Q1659="平日残","",月報!Q1659),"")</f>
        <v/>
      </c>
      <c r="AM1659" s="122"/>
      <c r="AN1659" s="122" t="str">
        <f t="shared" si="518"/>
        <v/>
      </c>
      <c r="AO1659" s="122" t="str">
        <f>IF($E1659="","",VLOOKUP($E1659,カレンダマスタ!$A$5:$E$381,5,FALSE))</f>
        <v/>
      </c>
      <c r="AQ1659" s="195" t="str">
        <f>IF(G1659="","",IF(VLOOKUP(E1659,カレンダマスタ!$A$5:$D$381,4,FALSE)=0,"",1))</f>
        <v/>
      </c>
      <c r="AR1659" s="123" t="str">
        <f>IF($G1659="","",IF($AD1659="NSTC",INDEX(カレンダマスタ!$I$26:$O$31,MATCH($G1659,カレンダマスタ!$H$26:$H$31,1),MATCH($H1659,カレンダマスタ!$I$25:$O$25,1)),
IF($AD1659="CS本社",INDEX(カレンダマスタ!$I$36:$O$41,MATCH($G1659,カレンダマスタ!$H$36:$H$41,1),MATCH($H1659,カレンダマスタ!$I$35:$O$35,1)),
IF($AD1659="NS本社",INDEX(カレンダマスタ!$I$94:$O$99,MATCH($G1659,カレンダマスタ!$H$95:$H$100,1),MATCH($H1659,カレンダマスタ!$I$93:$O$93,1)),
IF($AD1659="ODC",INDEX(カレンダマスタ!$I$46:$O$51,MATCH($G1659,カレンダマスタ!$H$46:$H$51,1),MATCH($H1659,カレンダマスタ!$I$45:$O$45,1)),
IF($AD1659="NS東京TC",INDEX(カレンダマスタ!$I$56:$O$61,MATCH($G1659,カレンダマスタ!$H$56:$H$61,1),MATCH($H1659,カレンダマスタ!$I$55:$O$55,1)),""))))))</f>
        <v/>
      </c>
      <c r="AS1659" s="122" t="str">
        <f t="shared" si="530"/>
        <v/>
      </c>
      <c r="AU1659" s="124" t="str">
        <f>IF(E1659="","",VLOOKUP($E1659,カレンダマスタ!$A$4:$E$381,4,FALSE))</f>
        <v/>
      </c>
      <c r="AV1659" s="124" t="str">
        <f t="shared" si="520"/>
        <v/>
      </c>
      <c r="AW1659" s="124" t="str">
        <f t="shared" si="521"/>
        <v/>
      </c>
      <c r="AX1659" s="125" t="str">
        <f t="shared" si="522"/>
        <v/>
      </c>
      <c r="AY1659" s="125" t="str">
        <f t="shared" si="523"/>
        <v/>
      </c>
      <c r="AZ1659" s="114" t="str">
        <f>IF(AX1659&amp;AW1659="勤怠未設定","×",IF(AV1659="勤怠修正","×",IF(AC1659="外注","",IF(AA1659="",IF(AY1659&lt;&gt;"","×",""),IF(VLOOKUP(AA1659,カレンダマスタ!$H$66:$I$83,2,FALSE)&lt;&gt;AY1659,"×","OK")))))</f>
        <v/>
      </c>
      <c r="BC1659" s="124" t="str">
        <f>IF(E1659="","",VLOOKUP($E1659,カレンダマスタ!$A$4:$E$381,4,FALSE))</f>
        <v/>
      </c>
      <c r="BD1659" s="122" t="str">
        <f>IF(AC1659="社員","",IF(AG1659=0,"",IF(AD1659="NSTC",IF(COUNTIF(カレンダマスタ!$Q$5:$Q$32,G1659)=1,"OK","×"),
IF(AD1659="NS本社",IF(COUNTIF(カレンダマスタ!$T$5:$T$32,G1659)=1,"OK","×"),IF(COUNTIF(カレンダマスタ!$R$5:$R$32,G1659)=1,"OK","×")))))</f>
        <v/>
      </c>
      <c r="BE1659" s="122" t="str">
        <f>IF(AC1659="社員","",IF(G1659="","",IF(R1659&lt;&gt;"","",IF(AF1659="CS","OK",IF(VLOOKUP(E1659,カレンダマスタ!$A$5:$D$381,4,FALSE)&gt;0,"",IF(OR(G1659*24&gt;10.84,H1659*24&lt;14.5)=TRUE,"×","OK"))))))</f>
        <v/>
      </c>
      <c r="BF1659" s="122" t="str">
        <f t="shared" si="533"/>
        <v/>
      </c>
      <c r="BG1659" s="122" t="str">
        <f t="shared" si="517"/>
        <v/>
      </c>
      <c r="BI1659" s="114" t="str">
        <f t="shared" si="531"/>
        <v/>
      </c>
    </row>
    <row r="1660" spans="2:61">
      <c r="B1660" s="210"/>
      <c r="C1660" s="536"/>
      <c r="D1660" s="128"/>
      <c r="E1660" s="583"/>
      <c r="F1660" s="128"/>
      <c r="G1660" s="588"/>
      <c r="H1660" s="588"/>
      <c r="I1660" s="130"/>
      <c r="J1660" s="139"/>
      <c r="K1660" s="131"/>
      <c r="L1660" s="132"/>
      <c r="M1660" s="132"/>
      <c r="N1660" s="141"/>
      <c r="O1660" s="139"/>
      <c r="P1660" s="139"/>
      <c r="Q1660" s="139"/>
      <c r="R1660" s="133"/>
      <c r="S1660" s="134"/>
      <c r="T1660" s="434" t="str">
        <f t="shared" si="525"/>
        <v/>
      </c>
      <c r="U1660" s="429"/>
      <c r="V1660" s="429" t="str">
        <f t="shared" si="526"/>
        <v/>
      </c>
      <c r="W1660" s="298"/>
      <c r="X1660" s="129" t="str">
        <f t="shared" si="532"/>
        <v/>
      </c>
      <c r="Y1660" s="129" t="str">
        <f t="shared" si="527"/>
        <v/>
      </c>
      <c r="Z1660" s="129" t="str">
        <f t="shared" si="528"/>
        <v/>
      </c>
      <c r="AA1660" s="133" t="str">
        <f t="shared" si="519"/>
        <v/>
      </c>
      <c r="AC1660" s="186" t="str">
        <f>AC1631</f>
        <v/>
      </c>
      <c r="AD1660" s="187" t="str">
        <f>AD1631</f>
        <v/>
      </c>
      <c r="AE1660" s="187" t="str">
        <f>AE1631</f>
        <v/>
      </c>
      <c r="AF1660" s="187" t="str">
        <f>AF1631</f>
        <v/>
      </c>
      <c r="AG1660" s="204">
        <f t="shared" si="529"/>
        <v>0</v>
      </c>
      <c r="AI1660" s="135" t="str">
        <f>IF(月報!G1660&lt;&gt;"",月報!G1660,"")</f>
        <v/>
      </c>
      <c r="AJ1660" s="126" t="str">
        <f>IF(月報!W1660&lt;&gt;"",月報!W1660*24,"")</f>
        <v/>
      </c>
      <c r="AK1660" s="126" t="str">
        <f>IF(月報!P1660&lt;&gt;"",月報!P1660,"")</f>
        <v/>
      </c>
      <c r="AL1660" s="126" t="str">
        <f>IF(月報!Q1660&lt;&gt;"",IF(月報!Q1660="平日残","",月報!Q1660),"")</f>
        <v/>
      </c>
      <c r="AM1660" s="126"/>
      <c r="AN1660" s="126" t="str">
        <f t="shared" si="518"/>
        <v/>
      </c>
      <c r="AO1660" s="126" t="str">
        <f>IF($E1660="","",VLOOKUP($E1660,カレンダマスタ!$A$5:$E$381,5,FALSE))</f>
        <v/>
      </c>
      <c r="AQ1660" s="196" t="str">
        <f>IF(G1660="","",IF(VLOOKUP(E1660,カレンダマスタ!$A$5:$D$381,4,FALSE)=0,"",1))</f>
        <v/>
      </c>
      <c r="AR1660" s="136" t="str">
        <f>IF($G1660="","",IF($AD1660="NSTC",INDEX(カレンダマスタ!$I$26:$O$31,MATCH($G1660,カレンダマスタ!$H$26:$H$31,1),MATCH($H1660,カレンダマスタ!$I$25:$O$25,1)),
IF($AD1660="CS本社",INDEX(カレンダマスタ!$I$36:$O$41,MATCH($G1660,カレンダマスタ!$H$36:$H$41,1),MATCH($H1660,カレンダマスタ!$I$35:$O$35,1)),
IF($AD1660="NS本社",INDEX(カレンダマスタ!$I$94:$O$99,MATCH($G1660,カレンダマスタ!$H$95:$H$100,1),MATCH($H1660,カレンダマスタ!$I$93:$O$93,1)),
IF($AD1660="ODC",INDEX(カレンダマスタ!$I$46:$O$51,MATCH($G1660,カレンダマスタ!$H$46:$H$51,1),MATCH($H1660,カレンダマスタ!$I$45:$O$45,1)),
IF($AD1660="NS東京TC",INDEX(カレンダマスタ!$I$56:$O$61,MATCH($G1660,カレンダマスタ!$H$56:$H$61,1),MATCH($H1660,カレンダマスタ!$I$55:$O$55,1)),""))))))</f>
        <v/>
      </c>
      <c r="AS1660" s="126" t="str">
        <f t="shared" si="530"/>
        <v/>
      </c>
      <c r="AU1660" s="137" t="str">
        <f>IF(E1660="","",VLOOKUP($E1660,カレンダマスタ!$A$4:$E$381,4,FALSE))</f>
        <v/>
      </c>
      <c r="AV1660" s="137" t="str">
        <f t="shared" si="520"/>
        <v/>
      </c>
      <c r="AW1660" s="137" t="str">
        <f t="shared" si="521"/>
        <v/>
      </c>
      <c r="AX1660" s="138" t="str">
        <f t="shared" si="522"/>
        <v/>
      </c>
      <c r="AY1660" s="138" t="str">
        <f t="shared" si="523"/>
        <v/>
      </c>
      <c r="AZ1660" s="130" t="str">
        <f>IF(AX1660&amp;AW1660="勤怠未設定","×",IF(AV1660="勤怠修正","×",IF(AC1660="外注","",IF(AA1660="",IF(AY1660&lt;&gt;"","×",""),IF(VLOOKUP(AA1660,カレンダマスタ!$H$66:$I$83,2,FALSE)&lt;&gt;AY1660,"×","OK")))))</f>
        <v/>
      </c>
      <c r="BC1660" s="137" t="str">
        <f>IF(E1660="","",VLOOKUP($E1660,カレンダマスタ!$A$4:$E$381,4,FALSE))</f>
        <v/>
      </c>
      <c r="BD1660" s="126" t="str">
        <f>IF(AC1660="社員","",IF(AG1660=0,"",IF(AD1660="NSTC",IF(COUNTIF(カレンダマスタ!$Q$5:$Q$32,G1660)=1,"OK","×"),
IF(AD1660="NS本社",IF(COUNTIF(カレンダマスタ!$T$5:$T$32,G1660)=1,"OK","×"),IF(COUNTIF(カレンダマスタ!$R$5:$R$32,G1660)=1,"OK","×")))))</f>
        <v/>
      </c>
      <c r="BE1660" s="126" t="str">
        <f>IF(AC1660="社員","",IF(G1660="","",IF(R1660&lt;&gt;"","",IF(AF1660="CS","OK",IF(VLOOKUP(E1660,カレンダマスタ!$A$5:$D$381,4,FALSE)&gt;0,"",IF(OR(G1660*24&gt;10.84,H1660*24&lt;14.5)=TRUE,"×","OK"))))))</f>
        <v/>
      </c>
      <c r="BF1660" s="126" t="str">
        <f t="shared" si="533"/>
        <v/>
      </c>
      <c r="BG1660" s="126" t="str">
        <f t="shared" si="517"/>
        <v/>
      </c>
      <c r="BI1660" s="130" t="str">
        <f t="shared" si="531"/>
        <v/>
      </c>
    </row>
    <row r="1661" spans="2:61">
      <c r="B1661" s="210"/>
      <c r="C1661" s="536"/>
      <c r="D1661" s="128"/>
      <c r="E1661" s="583"/>
      <c r="F1661" s="128"/>
      <c r="G1661" s="588"/>
      <c r="H1661" s="588"/>
      <c r="I1661" s="130"/>
      <c r="J1661" s="139"/>
      <c r="K1661" s="131"/>
      <c r="L1661" s="132"/>
      <c r="M1661" s="132"/>
      <c r="N1661" s="141"/>
      <c r="O1661" s="139"/>
      <c r="P1661" s="139"/>
      <c r="Q1661" s="139"/>
      <c r="R1661" s="133"/>
      <c r="S1661" s="134"/>
      <c r="T1661" s="434" t="str">
        <f t="shared" si="525"/>
        <v/>
      </c>
      <c r="U1661" s="429"/>
      <c r="V1661" s="429" t="str">
        <f t="shared" si="526"/>
        <v/>
      </c>
      <c r="W1661" s="298"/>
      <c r="X1661" s="129" t="str">
        <f t="shared" si="532"/>
        <v/>
      </c>
      <c r="Y1661" s="129" t="str">
        <f t="shared" si="527"/>
        <v/>
      </c>
      <c r="Z1661" s="129" t="str">
        <f t="shared" si="528"/>
        <v/>
      </c>
      <c r="AA1661" s="133" t="str">
        <f t="shared" si="519"/>
        <v/>
      </c>
      <c r="AC1661" s="186" t="str">
        <f>AC1631</f>
        <v/>
      </c>
      <c r="AD1661" s="187" t="str">
        <f>AD1631</f>
        <v/>
      </c>
      <c r="AE1661" s="187" t="str">
        <f>AE1631</f>
        <v/>
      </c>
      <c r="AF1661" s="187" t="str">
        <f>AF1631</f>
        <v/>
      </c>
      <c r="AG1661" s="204">
        <f t="shared" si="529"/>
        <v>0</v>
      </c>
      <c r="AI1661" s="160" t="str">
        <f>IF(月報!G1661&lt;&gt;"",月報!G1661,"")</f>
        <v/>
      </c>
      <c r="AJ1661" s="126" t="str">
        <f>IF(月報!W1661&lt;&gt;"",月報!W1661*24,"")</f>
        <v/>
      </c>
      <c r="AK1661" s="126" t="str">
        <f>IF(月報!P1661&lt;&gt;"",月報!P1661,"")</f>
        <v/>
      </c>
      <c r="AL1661" s="126" t="str">
        <f>IF(月報!Q1661&lt;&gt;"",IF(月報!Q1661="平日残","",月報!Q1661),"")</f>
        <v/>
      </c>
      <c r="AM1661" s="126"/>
      <c r="AN1661" s="126" t="str">
        <f t="shared" si="518"/>
        <v/>
      </c>
      <c r="AO1661" s="126" t="str">
        <f>IF($E1661="","",VLOOKUP($E1661,カレンダマスタ!$A$5:$E$381,5,FALSE))</f>
        <v/>
      </c>
      <c r="AQ1661" s="196" t="str">
        <f>IF(G1661="","",IF(VLOOKUP(E1661,カレンダマスタ!$A$5:$D$381,4,FALSE)=0,"",1))</f>
        <v/>
      </c>
      <c r="AR1661" s="136" t="str">
        <f>IF($G1661="","",IF($AD1661="NSTC",INDEX(カレンダマスタ!$I$26:$O$31,MATCH($G1661,カレンダマスタ!$H$26:$H$31,1),MATCH($H1661,カレンダマスタ!$I$25:$O$25,1)),
IF($AD1661="CS本社",INDEX(カレンダマスタ!$I$36:$O$41,MATCH($G1661,カレンダマスタ!$H$36:$H$41,1),MATCH($H1661,カレンダマスタ!$I$35:$O$35,1)),
IF($AD1661="NS本社",INDEX(カレンダマスタ!$I$94:$O$99,MATCH($G1661,カレンダマスタ!$H$95:$H$100,1),MATCH($H1661,カレンダマスタ!$I$93:$O$93,1)),
IF($AD1661="ODC",INDEX(カレンダマスタ!$I$46:$O$51,MATCH($G1661,カレンダマスタ!$H$46:$H$51,1),MATCH($H1661,カレンダマスタ!$I$45:$O$45,1)),
IF($AD1661="NS東京TC",INDEX(カレンダマスタ!$I$56:$O$61,MATCH($G1661,カレンダマスタ!$H$56:$H$61,1),MATCH($H1661,カレンダマスタ!$I$55:$O$55,1)),""))))))</f>
        <v/>
      </c>
      <c r="AS1661" s="126" t="str">
        <f t="shared" si="530"/>
        <v/>
      </c>
      <c r="AU1661" s="137" t="str">
        <f>IF(E1661="","",VLOOKUP($E1661,カレンダマスタ!$A$4:$E$381,4,FALSE))</f>
        <v/>
      </c>
      <c r="AV1661" s="137" t="str">
        <f t="shared" si="520"/>
        <v/>
      </c>
      <c r="AW1661" s="137" t="str">
        <f t="shared" si="521"/>
        <v/>
      </c>
      <c r="AX1661" s="138" t="str">
        <f t="shared" si="522"/>
        <v/>
      </c>
      <c r="AY1661" s="138" t="str">
        <f t="shared" si="523"/>
        <v/>
      </c>
      <c r="AZ1661" s="130" t="str">
        <f>IF(AX1661&amp;AW1661="勤怠未設定","×",IF(AV1661="勤怠修正","×",IF(AC1661="外注","",IF(AA1661="",IF(AY1661&lt;&gt;"","×",""),IF(VLOOKUP(AA1661,カレンダマスタ!$H$66:$I$83,2,FALSE)&lt;&gt;AY1661,"×","OK")))))</f>
        <v/>
      </c>
      <c r="BC1661" s="137" t="str">
        <f>IF(E1661="","",VLOOKUP($E1661,カレンダマスタ!$A$4:$E$381,4,FALSE))</f>
        <v/>
      </c>
      <c r="BD1661" s="126" t="str">
        <f>IF(AC1661="社員","",IF(AG1661=0,"",IF(AD1661="NSTC",IF(COUNTIF(カレンダマスタ!$Q$5:$Q$32,G1661)=1,"OK","×"),
IF(AD1661="NS本社",IF(COUNTIF(カレンダマスタ!$T$5:$T$32,G1661)=1,"OK","×"),IF(COUNTIF(カレンダマスタ!$R$5:$R$32,G1661)=1,"OK","×")))))</f>
        <v/>
      </c>
      <c r="BE1661" s="126" t="str">
        <f>IF(AC1661="社員","",IF(G1661="","",IF(R1661&lt;&gt;"","",IF(AF1661="CS","OK",IF(VLOOKUP(E1661,カレンダマスタ!$A$5:$D$381,4,FALSE)&gt;0,"",IF(OR(G1661*24&gt;10.84,H1661*24&lt;14.5)=TRUE,"×","OK"))))))</f>
        <v/>
      </c>
      <c r="BF1661" s="126" t="str">
        <f t="shared" si="533"/>
        <v/>
      </c>
      <c r="BG1661" s="126" t="str">
        <f t="shared" si="517"/>
        <v/>
      </c>
      <c r="BI1661" s="130" t="str">
        <f t="shared" si="531"/>
        <v/>
      </c>
    </row>
    <row r="1662" spans="2:61">
      <c r="B1662" s="210"/>
      <c r="C1662" s="536"/>
      <c r="D1662" s="128"/>
      <c r="E1662" s="214"/>
      <c r="F1662" s="128"/>
      <c r="G1662" s="588"/>
      <c r="H1662" s="588"/>
      <c r="I1662" s="131"/>
      <c r="J1662" s="139"/>
      <c r="K1662" s="131"/>
      <c r="L1662" s="132"/>
      <c r="M1662" s="132"/>
      <c r="N1662" s="141"/>
      <c r="O1662" s="139"/>
      <c r="P1662" s="139"/>
      <c r="Q1662" s="139"/>
      <c r="R1662" s="133"/>
      <c r="S1662" s="134"/>
      <c r="T1662" s="434" t="str">
        <f t="shared" si="525"/>
        <v/>
      </c>
      <c r="U1662" s="429"/>
      <c r="V1662" s="429" t="str">
        <f t="shared" si="526"/>
        <v/>
      </c>
      <c r="W1662" s="298"/>
      <c r="X1662" s="129" t="str">
        <f t="shared" si="532"/>
        <v/>
      </c>
      <c r="Y1662" s="129" t="str">
        <f t="shared" si="527"/>
        <v/>
      </c>
      <c r="Z1662" s="129" t="str">
        <f t="shared" si="528"/>
        <v/>
      </c>
      <c r="AA1662" s="133" t="str">
        <f t="shared" si="519"/>
        <v/>
      </c>
      <c r="AC1662" s="186" t="str">
        <f>AC1631</f>
        <v/>
      </c>
      <c r="AD1662" s="187" t="str">
        <f>AD1631</f>
        <v/>
      </c>
      <c r="AE1662" s="187" t="str">
        <f>AE1631</f>
        <v/>
      </c>
      <c r="AF1662" s="187" t="str">
        <f>AF1631</f>
        <v/>
      </c>
      <c r="AG1662" s="204">
        <f t="shared" si="529"/>
        <v>0</v>
      </c>
      <c r="AI1662" s="160" t="str">
        <f>IF(月報!G1662&lt;&gt;"",月報!G1662,"")</f>
        <v/>
      </c>
      <c r="AJ1662" s="126" t="str">
        <f>IF(月報!W1662&lt;&gt;"",月報!W1662*24,"")</f>
        <v/>
      </c>
      <c r="AK1662" s="126" t="str">
        <f>IF(月報!P1662&lt;&gt;"",月報!P1662,"")</f>
        <v/>
      </c>
      <c r="AL1662" s="126" t="str">
        <f>IF(月報!Q1662&lt;&gt;"",IF(月報!Q1662="平日残","",月報!Q1662),"")</f>
        <v/>
      </c>
      <c r="AM1662" s="126"/>
      <c r="AN1662" s="126" t="str">
        <f t="shared" si="518"/>
        <v/>
      </c>
      <c r="AO1662" s="126" t="str">
        <f>IF($E1662="","",VLOOKUP($E1662,カレンダマスタ!$A$5:$E$381,5,FALSE))</f>
        <v/>
      </c>
      <c r="AQ1662" s="196" t="str">
        <f>IF(G1662="","",IF(VLOOKUP(E1662,カレンダマスタ!$A$5:$D$381,4,FALSE)=0,"",1))</f>
        <v/>
      </c>
      <c r="AR1662" s="136" t="str">
        <f>IF($G1662="","",IF($AD1662="NSTC",INDEX(カレンダマスタ!$I$26:$O$31,MATCH($G1662,カレンダマスタ!$H$26:$H$31,1),MATCH($H1662,カレンダマスタ!$I$25:$O$25,1)),
IF($AD1662="CS本社",INDEX(カレンダマスタ!$I$36:$O$41,MATCH($G1662,カレンダマスタ!$H$36:$H$41,1),MATCH($H1662,カレンダマスタ!$I$35:$O$35,1)),
IF($AD1662="NS本社",INDEX(カレンダマスタ!$I$94:$O$99,MATCH($G1662,カレンダマスタ!$H$95:$H$100,1),MATCH($H1662,カレンダマスタ!$I$93:$O$93,1)),
IF($AD1662="ODC",INDEX(カレンダマスタ!$I$46:$O$51,MATCH($G1662,カレンダマスタ!$H$46:$H$51,1),MATCH($H1662,カレンダマスタ!$I$45:$O$45,1)),
IF($AD1662="NS東京TC",INDEX(カレンダマスタ!$I$56:$O$61,MATCH($G1662,カレンダマスタ!$H$56:$H$61,1),MATCH($H1662,カレンダマスタ!$I$55:$O$55,1)),""))))))</f>
        <v/>
      </c>
      <c r="AS1662" s="126" t="str">
        <f t="shared" si="530"/>
        <v/>
      </c>
      <c r="AU1662" s="137" t="str">
        <f>IF(E1662="","",VLOOKUP($E1662,カレンダマスタ!$A$4:$E$381,4,FALSE))</f>
        <v/>
      </c>
      <c r="AV1662" s="137" t="str">
        <f t="shared" si="520"/>
        <v/>
      </c>
      <c r="AW1662" s="137" t="str">
        <f t="shared" si="521"/>
        <v/>
      </c>
      <c r="AX1662" s="138" t="str">
        <f t="shared" si="522"/>
        <v/>
      </c>
      <c r="AY1662" s="138" t="str">
        <f t="shared" si="523"/>
        <v/>
      </c>
      <c r="AZ1662" s="130" t="str">
        <f>IF(AX1662&amp;AW1662="勤怠未設定","×",IF(AV1662="勤怠修正","×",IF(AC1662="外注","",IF(AA1662="",IF(AY1662&lt;&gt;"","×",""),IF(VLOOKUP(AA1662,カレンダマスタ!$H$66:$I$83,2,FALSE)&lt;&gt;AY1662,"×","OK")))))</f>
        <v/>
      </c>
      <c r="BC1662" s="137" t="str">
        <f>IF(E1662="","",VLOOKUP($E1662,カレンダマスタ!$A$4:$E$381,4,FALSE))</f>
        <v/>
      </c>
      <c r="BD1662" s="126" t="str">
        <f>IF(AC1662="社員","",IF(AG1662=0,"",IF(AD1662="NSTC",IF(COUNTIF(カレンダマスタ!$Q$5:$Q$32,G1662)=1,"OK","×"),
IF(AD1662="NS本社",IF(COUNTIF(カレンダマスタ!$T$5:$T$32,G1662)=1,"OK","×"),IF(COUNTIF(カレンダマスタ!$R$5:$R$32,G1662)=1,"OK","×")))))</f>
        <v/>
      </c>
      <c r="BE1662" s="126" t="str">
        <f>IF(AC1662="社員","",IF(G1662="","",IF(R1662&lt;&gt;"","",IF(AF1662="CS","OK",IF(VLOOKUP(E1662,カレンダマスタ!$A$5:$D$381,4,FALSE)&gt;0,"",IF(OR(G1662*24&gt;10.84,H1662*24&lt;14.5)=TRUE,"×","OK"))))))</f>
        <v/>
      </c>
      <c r="BF1662" s="126" t="str">
        <f t="shared" si="533"/>
        <v/>
      </c>
      <c r="BG1662" s="126" t="str">
        <f t="shared" si="517"/>
        <v/>
      </c>
      <c r="BI1662" s="130" t="str">
        <f t="shared" si="531"/>
        <v/>
      </c>
    </row>
    <row r="1663" spans="2:61">
      <c r="B1663" s="210"/>
      <c r="C1663" s="536"/>
      <c r="D1663" s="128"/>
      <c r="E1663" s="214"/>
      <c r="F1663" s="128"/>
      <c r="G1663" s="588"/>
      <c r="H1663" s="588"/>
      <c r="I1663" s="131"/>
      <c r="J1663" s="139"/>
      <c r="K1663" s="131"/>
      <c r="L1663" s="132"/>
      <c r="M1663" s="132"/>
      <c r="N1663" s="141"/>
      <c r="O1663" s="139"/>
      <c r="P1663" s="139"/>
      <c r="Q1663" s="139"/>
      <c r="R1663" s="133"/>
      <c r="S1663" s="134"/>
      <c r="T1663" s="434" t="str">
        <f t="shared" si="525"/>
        <v/>
      </c>
      <c r="U1663" s="429"/>
      <c r="V1663" s="429" t="str">
        <f t="shared" si="526"/>
        <v/>
      </c>
      <c r="W1663" s="298"/>
      <c r="X1663" s="129" t="str">
        <f t="shared" si="532"/>
        <v/>
      </c>
      <c r="Y1663" s="129" t="str">
        <f t="shared" si="527"/>
        <v/>
      </c>
      <c r="Z1663" s="129" t="str">
        <f t="shared" si="528"/>
        <v/>
      </c>
      <c r="AA1663" s="133" t="str">
        <f t="shared" si="519"/>
        <v/>
      </c>
      <c r="AC1663" s="186" t="str">
        <f>AC1631</f>
        <v/>
      </c>
      <c r="AD1663" s="187" t="str">
        <f>AD1631</f>
        <v/>
      </c>
      <c r="AE1663" s="187" t="str">
        <f>AE1631</f>
        <v/>
      </c>
      <c r="AF1663" s="187" t="str">
        <f>AF1631</f>
        <v/>
      </c>
      <c r="AG1663" s="204">
        <f t="shared" si="529"/>
        <v>0</v>
      </c>
      <c r="AI1663" s="160" t="str">
        <f>IF(月報!G1663&lt;&gt;"",月報!G1663,"")</f>
        <v/>
      </c>
      <c r="AJ1663" s="126" t="str">
        <f>IF(月報!W1663&lt;&gt;"",月報!W1663*24,"")</f>
        <v/>
      </c>
      <c r="AK1663" s="126" t="str">
        <f>IF(月報!P1663&lt;&gt;"",月報!P1663,"")</f>
        <v/>
      </c>
      <c r="AL1663" s="126" t="str">
        <f>IF(月報!Q1663&lt;&gt;"",IF(月報!Q1663="平日残","",月報!Q1663),"")</f>
        <v/>
      </c>
      <c r="AM1663" s="126"/>
      <c r="AN1663" s="126" t="str">
        <f t="shared" si="518"/>
        <v/>
      </c>
      <c r="AO1663" s="126" t="str">
        <f>IF($E1663="","",VLOOKUP($E1663,カレンダマスタ!$A$5:$E$381,5,FALSE))</f>
        <v/>
      </c>
      <c r="AQ1663" s="196" t="str">
        <f>IF(G1663="","",IF(VLOOKUP(E1663,カレンダマスタ!$A$5:$D$381,4,FALSE)=0,"",1))</f>
        <v/>
      </c>
      <c r="AR1663" s="136" t="str">
        <f>IF($G1663="","",IF($AD1663="NSTC",INDEX(カレンダマスタ!$I$26:$O$31,MATCH($G1663,カレンダマスタ!$H$26:$H$31,1),MATCH($H1663,カレンダマスタ!$I$25:$O$25,1)),
IF($AD1663="CS本社",INDEX(カレンダマスタ!$I$36:$O$41,MATCH($G1663,カレンダマスタ!$H$36:$H$41,1),MATCH($H1663,カレンダマスタ!$I$35:$O$35,1)),
IF($AD1663="NS本社",INDEX(カレンダマスタ!$I$94:$O$99,MATCH($G1663,カレンダマスタ!$H$95:$H$100,1),MATCH($H1663,カレンダマスタ!$I$93:$O$93,1)),
IF($AD1663="ODC",INDEX(カレンダマスタ!$I$46:$O$51,MATCH($G1663,カレンダマスタ!$H$46:$H$51,1),MATCH($H1663,カレンダマスタ!$I$45:$O$45,1)),
IF($AD1663="NS東京TC",INDEX(カレンダマスタ!$I$56:$O$61,MATCH($G1663,カレンダマスタ!$H$56:$H$61,1),MATCH($H1663,カレンダマスタ!$I$55:$O$55,1)),""))))))</f>
        <v/>
      </c>
      <c r="AS1663" s="126" t="str">
        <f t="shared" si="530"/>
        <v/>
      </c>
      <c r="AU1663" s="137" t="str">
        <f>IF(E1663="","",VLOOKUP($E1663,カレンダマスタ!$A$4:$E$381,4,FALSE))</f>
        <v/>
      </c>
      <c r="AV1663" s="137" t="str">
        <f t="shared" si="520"/>
        <v/>
      </c>
      <c r="AW1663" s="137" t="str">
        <f t="shared" si="521"/>
        <v/>
      </c>
      <c r="AX1663" s="138" t="str">
        <f t="shared" si="522"/>
        <v/>
      </c>
      <c r="AY1663" s="138" t="str">
        <f t="shared" si="523"/>
        <v/>
      </c>
      <c r="AZ1663" s="130" t="str">
        <f>IF(AX1663&amp;AW1663="勤怠未設定","×",IF(AV1663="勤怠修正","×",IF(AC1663="外注","",IF(AA1663="",IF(AY1663&lt;&gt;"","×",""),IF(VLOOKUP(AA1663,カレンダマスタ!$H$66:$I$83,2,FALSE)&lt;&gt;AY1663,"×","OK")))))</f>
        <v/>
      </c>
      <c r="BC1663" s="137" t="str">
        <f>IF(E1663="","",VLOOKUP($E1663,カレンダマスタ!$A$4:$E$381,4,FALSE))</f>
        <v/>
      </c>
      <c r="BD1663" s="126" t="str">
        <f>IF(AC1663="社員","",IF(AG1663=0,"",IF(AD1663="NSTC",IF(COUNTIF(カレンダマスタ!$Q$5:$Q$32,G1663)=1,"OK","×"),
IF(AD1663="NS本社",IF(COUNTIF(カレンダマスタ!$T$5:$T$32,G1663)=1,"OK","×"),IF(COUNTIF(カレンダマスタ!$R$5:$R$32,G1663)=1,"OK","×")))))</f>
        <v/>
      </c>
      <c r="BE1663" s="126" t="str">
        <f>IF(AC1663="社員","",IF(G1663="","",IF(R1663&lt;&gt;"","",IF(AF1663="CS","OK",IF(VLOOKUP(E1663,カレンダマスタ!$A$5:$D$381,4,FALSE)&gt;0,"",IF(OR(G1663*24&gt;10.84,H1663*24&lt;14.5)=TRUE,"×","OK"))))))</f>
        <v/>
      </c>
      <c r="BF1663" s="126" t="str">
        <f t="shared" si="533"/>
        <v/>
      </c>
      <c r="BG1663" s="126" t="str">
        <f t="shared" si="517"/>
        <v/>
      </c>
      <c r="BI1663" s="130" t="str">
        <f t="shared" si="531"/>
        <v/>
      </c>
    </row>
    <row r="1664" spans="2:61">
      <c r="B1664" s="210"/>
      <c r="C1664" s="536"/>
      <c r="D1664" s="128"/>
      <c r="E1664" s="214"/>
      <c r="F1664" s="128"/>
      <c r="G1664" s="588"/>
      <c r="H1664" s="588"/>
      <c r="I1664" s="131"/>
      <c r="J1664" s="139"/>
      <c r="K1664" s="131"/>
      <c r="L1664" s="132"/>
      <c r="M1664" s="132"/>
      <c r="N1664" s="141"/>
      <c r="O1664" s="139"/>
      <c r="P1664" s="139"/>
      <c r="Q1664" s="139"/>
      <c r="R1664" s="133"/>
      <c r="S1664" s="134"/>
      <c r="T1664" s="434" t="str">
        <f t="shared" si="525"/>
        <v/>
      </c>
      <c r="U1664" s="429"/>
      <c r="V1664" s="429" t="str">
        <f t="shared" si="526"/>
        <v/>
      </c>
      <c r="W1664" s="298"/>
      <c r="X1664" s="129" t="str">
        <f t="shared" si="532"/>
        <v/>
      </c>
      <c r="Y1664" s="129" t="str">
        <f t="shared" si="527"/>
        <v/>
      </c>
      <c r="Z1664" s="129" t="str">
        <f t="shared" si="528"/>
        <v/>
      </c>
      <c r="AA1664" s="133" t="str">
        <f t="shared" si="519"/>
        <v/>
      </c>
      <c r="AC1664" s="186" t="str">
        <f>AC1631</f>
        <v/>
      </c>
      <c r="AD1664" s="187" t="str">
        <f>AD1631</f>
        <v/>
      </c>
      <c r="AE1664" s="187" t="str">
        <f>AE1631</f>
        <v/>
      </c>
      <c r="AF1664" s="187" t="str">
        <f>AF1631</f>
        <v/>
      </c>
      <c r="AG1664" s="204">
        <f t="shared" si="529"/>
        <v>0</v>
      </c>
      <c r="AI1664" s="160" t="str">
        <f>IF(月報!G1664&lt;&gt;"",月報!G1664,"")</f>
        <v/>
      </c>
      <c r="AJ1664" s="126" t="str">
        <f>IF(月報!W1664&lt;&gt;"",月報!W1664*24,"")</f>
        <v/>
      </c>
      <c r="AK1664" s="126" t="str">
        <f>IF(月報!P1664&lt;&gt;"",月報!P1664,"")</f>
        <v/>
      </c>
      <c r="AL1664" s="126" t="str">
        <f>IF(月報!Q1664&lt;&gt;"",IF(月報!Q1664="平日残","",月報!Q1664),"")</f>
        <v/>
      </c>
      <c r="AM1664" s="126"/>
      <c r="AN1664" s="126" t="str">
        <f t="shared" si="518"/>
        <v/>
      </c>
      <c r="AO1664" s="126" t="str">
        <f>IF($E1664="","",VLOOKUP($E1664,カレンダマスタ!$A$5:$E$381,5,FALSE))</f>
        <v/>
      </c>
      <c r="AQ1664" s="196" t="str">
        <f>IF(G1664="","",IF(VLOOKUP(E1664,カレンダマスタ!$A$5:$D$381,4,FALSE)=0,"",1))</f>
        <v/>
      </c>
      <c r="AR1664" s="136" t="str">
        <f>IF($G1664="","",IF($AD1664="NSTC",INDEX(カレンダマスタ!$I$26:$O$31,MATCH($G1664,カレンダマスタ!$H$26:$H$31,1),MATCH($H1664,カレンダマスタ!$I$25:$O$25,1)),
IF($AD1664="CS本社",INDEX(カレンダマスタ!$I$36:$O$41,MATCH($G1664,カレンダマスタ!$H$36:$H$41,1),MATCH($H1664,カレンダマスタ!$I$35:$O$35,1)),
IF($AD1664="NS本社",INDEX(カレンダマスタ!$I$94:$O$99,MATCH($G1664,カレンダマスタ!$H$95:$H$100,1),MATCH($H1664,カレンダマスタ!$I$93:$O$93,1)),
IF($AD1664="ODC",INDEX(カレンダマスタ!$I$46:$O$51,MATCH($G1664,カレンダマスタ!$H$46:$H$51,1),MATCH($H1664,カレンダマスタ!$I$45:$O$45,1)),
IF($AD1664="NS東京TC",INDEX(カレンダマスタ!$I$56:$O$61,MATCH($G1664,カレンダマスタ!$H$56:$H$61,1),MATCH($H1664,カレンダマスタ!$I$55:$O$55,1)),""))))))</f>
        <v/>
      </c>
      <c r="AS1664" s="126" t="str">
        <f t="shared" si="530"/>
        <v/>
      </c>
      <c r="AU1664" s="137" t="str">
        <f>IF(E1664="","",VLOOKUP($E1664,カレンダマスタ!$A$4:$E$381,4,FALSE))</f>
        <v/>
      </c>
      <c r="AV1664" s="137" t="str">
        <f t="shared" si="520"/>
        <v/>
      </c>
      <c r="AW1664" s="137" t="str">
        <f t="shared" si="521"/>
        <v/>
      </c>
      <c r="AX1664" s="138" t="str">
        <f t="shared" si="522"/>
        <v/>
      </c>
      <c r="AY1664" s="138" t="str">
        <f t="shared" si="523"/>
        <v/>
      </c>
      <c r="AZ1664" s="130" t="str">
        <f>IF(AX1664&amp;AW1664="勤怠未設定","×",IF(AV1664="勤怠修正","×",IF(AC1664="外注","",IF(AA1664="",IF(AY1664&lt;&gt;"","×",""),IF(VLOOKUP(AA1664,カレンダマスタ!$H$66:$I$83,2,FALSE)&lt;&gt;AY1664,"×","OK")))))</f>
        <v/>
      </c>
      <c r="BC1664" s="137" t="str">
        <f>IF(E1664="","",VLOOKUP($E1664,カレンダマスタ!$A$4:$E$381,4,FALSE))</f>
        <v/>
      </c>
      <c r="BD1664" s="126" t="str">
        <f>IF(AC1664="社員","",IF(AG1664=0,"",IF(AD1664="NSTC",IF(COUNTIF(カレンダマスタ!$Q$5:$Q$32,G1664)=1,"OK","×"),
IF(AD1664="NS本社",IF(COUNTIF(カレンダマスタ!$T$5:$T$32,G1664)=1,"OK","×"),IF(COUNTIF(カレンダマスタ!$R$5:$R$32,G1664)=1,"OK","×")))))</f>
        <v/>
      </c>
      <c r="BE1664" s="126" t="str">
        <f>IF(AC1664="社員","",IF(G1664="","",IF(R1664&lt;&gt;"","",IF(AF1664="CS","OK",IF(VLOOKUP(E1664,カレンダマスタ!$A$5:$D$381,4,FALSE)&gt;0,"",IF(OR(G1664*24&gt;10.84,H1664*24&lt;14.5)=TRUE,"×","OK"))))))</f>
        <v/>
      </c>
      <c r="BF1664" s="126" t="str">
        <f t="shared" si="533"/>
        <v/>
      </c>
      <c r="BG1664" s="126" t="str">
        <f t="shared" si="517"/>
        <v/>
      </c>
      <c r="BI1664" s="130" t="str">
        <f t="shared" si="531"/>
        <v/>
      </c>
    </row>
    <row r="1665" spans="2:61" ht="13.8" thickBot="1">
      <c r="B1665" s="211"/>
      <c r="C1665" s="538"/>
      <c r="D1665" s="162"/>
      <c r="E1665" s="215"/>
      <c r="F1665" s="162"/>
      <c r="G1665" s="590"/>
      <c r="H1665" s="590"/>
      <c r="I1665" s="164"/>
      <c r="J1665" s="165"/>
      <c r="K1665" s="164"/>
      <c r="L1665" s="166"/>
      <c r="M1665" s="166"/>
      <c r="N1665" s="167"/>
      <c r="O1665" s="165"/>
      <c r="P1665" s="165"/>
      <c r="Q1665" s="165"/>
      <c r="R1665" s="168"/>
      <c r="S1665" s="169"/>
      <c r="T1665" s="436" t="str">
        <f t="shared" si="525"/>
        <v/>
      </c>
      <c r="U1665" s="432"/>
      <c r="V1665" s="432" t="str">
        <f t="shared" si="526"/>
        <v/>
      </c>
      <c r="W1665" s="298"/>
      <c r="X1665" s="165" t="str">
        <f t="shared" si="532"/>
        <v/>
      </c>
      <c r="Y1665" s="165" t="str">
        <f t="shared" si="527"/>
        <v/>
      </c>
      <c r="Z1665" s="165" t="str">
        <f t="shared" si="528"/>
        <v/>
      </c>
      <c r="AA1665" s="168" t="str">
        <f t="shared" si="519"/>
        <v/>
      </c>
      <c r="AC1665" s="192" t="str">
        <f>AC1631</f>
        <v/>
      </c>
      <c r="AD1665" s="193" t="str">
        <f>AD1631</f>
        <v/>
      </c>
      <c r="AE1665" s="193" t="str">
        <f>AE1631</f>
        <v/>
      </c>
      <c r="AF1665" s="193" t="str">
        <f>AF1631</f>
        <v/>
      </c>
      <c r="AG1665" s="207">
        <f t="shared" si="529"/>
        <v>0</v>
      </c>
      <c r="AI1665" s="170" t="str">
        <f>IF(月報!G1665&lt;&gt;"",月報!G1665,"")</f>
        <v/>
      </c>
      <c r="AJ1665" s="171" t="str">
        <f>IF(月報!W1665&lt;&gt;"",月報!W1665*24,"")</f>
        <v/>
      </c>
      <c r="AK1665" s="171" t="str">
        <f>IF(月報!P1665&lt;&gt;"",月報!P1665,"")</f>
        <v/>
      </c>
      <c r="AL1665" s="171" t="str">
        <f>IF(月報!Q1665&lt;&gt;"",IF(月報!Q1665="平日残","",月報!Q1665),"")</f>
        <v/>
      </c>
      <c r="AM1665" s="171"/>
      <c r="AN1665" s="171" t="str">
        <f t="shared" si="518"/>
        <v/>
      </c>
      <c r="AO1665" s="171" t="str">
        <f>IF($E1665="","",VLOOKUP($E1665,カレンダマスタ!$A$5:$E$381,5,FALSE))</f>
        <v/>
      </c>
      <c r="AQ1665" s="198" t="str">
        <f>IF(G1665="","",IF(VLOOKUP(E1665,カレンダマスタ!$A$5:$D$381,4,FALSE)=0,"",1))</f>
        <v/>
      </c>
      <c r="AR1665" s="172" t="str">
        <f>IF($G1665="","",IF($AD1665="NSTC",INDEX(カレンダマスタ!$I$26:$O$31,MATCH($G1665,カレンダマスタ!$H$26:$H$31,1),MATCH($H1665,カレンダマスタ!$I$25:$O$25,1)),
IF($AD1665="CS本社",INDEX(カレンダマスタ!$I$36:$O$41,MATCH($G1665,カレンダマスタ!$H$36:$H$41,1),MATCH($H1665,カレンダマスタ!$I$35:$O$35,1)),
IF($AD1665="NS本社",INDEX(カレンダマスタ!$I$94:$O$99,MATCH($G1665,カレンダマスタ!$H$95:$H$100,1),MATCH($H1665,カレンダマスタ!$I$93:$O$93,1)),
IF($AD1665="ODC",INDEX(カレンダマスタ!$I$46:$O$51,MATCH($G1665,カレンダマスタ!$H$46:$H$51,1),MATCH($H1665,カレンダマスタ!$I$45:$O$45,1)),
IF($AD1665="NS東京TC",INDEX(カレンダマスタ!$I$56:$O$61,MATCH($G1665,カレンダマスタ!$H$56:$H$61,1),MATCH($H1665,カレンダマスタ!$I$55:$O$55,1)),""))))))</f>
        <v/>
      </c>
      <c r="AS1665" s="171" t="str">
        <f t="shared" si="530"/>
        <v/>
      </c>
      <c r="AU1665" s="173" t="str">
        <f>IF(E1665="","",VLOOKUP($E1665,カレンダマスタ!$A$4:$E$381,4,FALSE))</f>
        <v/>
      </c>
      <c r="AV1665" s="173" t="str">
        <f t="shared" si="520"/>
        <v/>
      </c>
      <c r="AW1665" s="173" t="str">
        <f t="shared" si="521"/>
        <v/>
      </c>
      <c r="AX1665" s="174" t="str">
        <f t="shared" si="522"/>
        <v/>
      </c>
      <c r="AY1665" s="174" t="str">
        <f t="shared" si="523"/>
        <v/>
      </c>
      <c r="AZ1665" s="175" t="str">
        <f>IF(AX1665&amp;AW1665="勤怠未設定","×",IF(AV1665="勤怠修正","×",IF(AC1665="外注","",IF(AA1665="",IF(AY1665&lt;&gt;"","×",""),IF(VLOOKUP(AA1665,カレンダマスタ!$H$66:$I$83,2,FALSE)&lt;&gt;AY1665,"×","OK")))))</f>
        <v/>
      </c>
      <c r="BC1665" s="173" t="str">
        <f>IF(E1665="","",VLOOKUP($E1665,カレンダマスタ!$A$4:$E$381,4,FALSE))</f>
        <v/>
      </c>
      <c r="BD1665" s="171" t="str">
        <f>IF(AC1665="社員","",IF(AG1665=0,"",IF(AD1665="NSTC",IF(COUNTIF(カレンダマスタ!$Q$5:$Q$32,G1665)=1,"OK","×"),
IF(AD1665="NS本社",IF(COUNTIF(カレンダマスタ!$T$5:$T$32,G1665)=1,"OK","×"),IF(COUNTIF(カレンダマスタ!$R$5:$R$32,G1665)=1,"OK","×")))))</f>
        <v/>
      </c>
      <c r="BE1665" s="171" t="str">
        <f>IF(AC1665="社員","",IF(G1665="","",IF(R1665&lt;&gt;"","",IF(AF1665="CS","OK",IF(VLOOKUP(E1665,カレンダマスタ!$A$5:$D$381,4,FALSE)&gt;0,"",IF(OR(G1665*24&gt;10.84,H1665*24&lt;14.5)=TRUE,"×","OK"))))))</f>
        <v/>
      </c>
      <c r="BF1665" s="171" t="str">
        <f t="shared" si="533"/>
        <v/>
      </c>
      <c r="BG1665" s="171" t="str">
        <f t="shared" si="517"/>
        <v/>
      </c>
      <c r="BI1665" s="175" t="str">
        <f t="shared" si="531"/>
        <v/>
      </c>
    </row>
    <row r="1666" spans="2:61">
      <c r="B1666" s="323"/>
      <c r="C1666" s="539"/>
      <c r="D1666" s="324"/>
      <c r="E1666" s="325"/>
      <c r="F1666" s="324"/>
      <c r="G1666" s="591"/>
      <c r="H1666" s="591"/>
      <c r="I1666" s="339"/>
      <c r="J1666" s="320"/>
      <c r="K1666" s="319"/>
      <c r="L1666" s="320"/>
      <c r="M1666" s="320"/>
      <c r="N1666" s="320"/>
      <c r="O1666" s="340"/>
      <c r="P1666" s="340"/>
      <c r="Q1666" s="340"/>
      <c r="R1666" s="327"/>
      <c r="S1666" s="328"/>
      <c r="T1666" s="437"/>
      <c r="U1666" s="429"/>
      <c r="V1666" s="429"/>
      <c r="W1666" s="298"/>
      <c r="X1666" s="326"/>
      <c r="Y1666" s="326"/>
      <c r="Z1666" s="326"/>
      <c r="AA1666" s="327" t="str">
        <f t="shared" si="519"/>
        <v/>
      </c>
      <c r="AC1666" s="541"/>
      <c r="AD1666" s="542"/>
      <c r="AE1666" s="542"/>
      <c r="AF1666" s="542"/>
      <c r="AG1666" s="543"/>
      <c r="AI1666" s="348" t="str">
        <f>IF(月報!G1666&lt;&gt;"",月報!G1666,"")</f>
        <v/>
      </c>
      <c r="AJ1666" s="349" t="str">
        <f>IF(月報!W1666&lt;&gt;"",月報!W1666*24,"")</f>
        <v/>
      </c>
      <c r="AK1666" s="349" t="str">
        <f>IF(月報!P1666&lt;&gt;"",月報!P1666,"")</f>
        <v/>
      </c>
      <c r="AL1666" s="349" t="str">
        <f>IF(月報!Q1666&lt;&gt;"",IF(月報!Q1666="平日残","",月報!Q1666),"")</f>
        <v/>
      </c>
      <c r="AM1666" s="349"/>
      <c r="AN1666" s="349" t="str">
        <f t="shared" si="518"/>
        <v/>
      </c>
      <c r="AO1666" s="349" t="str">
        <f>IF($E1666="","",VLOOKUP($E1666,カレンダマスタ!$A$5:$E$381,5,FALSE))</f>
        <v/>
      </c>
      <c r="AQ1666" s="351"/>
      <c r="AR1666" s="352"/>
      <c r="AS1666" s="349"/>
      <c r="AU1666" s="355"/>
      <c r="AV1666" s="355" t="str">
        <f t="shared" si="520"/>
        <v/>
      </c>
      <c r="AW1666" s="355" t="str">
        <f t="shared" si="521"/>
        <v/>
      </c>
      <c r="AX1666" s="356" t="str">
        <f t="shared" si="522"/>
        <v/>
      </c>
      <c r="AY1666" s="356" t="str">
        <f t="shared" si="523"/>
        <v/>
      </c>
      <c r="AZ1666" s="357" t="str">
        <f>IF(AX1666&amp;AW1666="勤怠未設定","×",IF(AV1666="勤怠修正","×",IF(AC1666="外注","",IF(AA1666="",IF(AY1666&lt;&gt;"","×",""),IF(VLOOKUP(AA1666,カレンダマスタ!$H$66:$I$83,2,FALSE)&lt;&gt;AY1666,"×","OK")))))</f>
        <v/>
      </c>
      <c r="BC1666" s="355"/>
      <c r="BD1666" s="349"/>
      <c r="BE1666" s="349"/>
      <c r="BF1666" s="349" t="str">
        <f t="shared" si="533"/>
        <v/>
      </c>
      <c r="BG1666" s="349"/>
      <c r="BI1666" s="357" t="str">
        <f t="shared" ref="BI1666:BI1675" si="534">IF(OR(AO1666="×",AS1666="×",AZ1666="×",BD1666="×",BE1666="×",BF1666="TW未入力",BF1666="週報未入力",BG1666="×"),"×","")</f>
        <v/>
      </c>
    </row>
    <row r="1667" spans="2:61">
      <c r="B1667" s="323"/>
      <c r="C1667" s="539"/>
      <c r="D1667" s="324"/>
      <c r="E1667" s="325"/>
      <c r="F1667" s="324"/>
      <c r="G1667" s="591"/>
      <c r="H1667" s="591"/>
      <c r="I1667" s="339"/>
      <c r="J1667" s="320"/>
      <c r="K1667" s="319"/>
      <c r="L1667" s="320"/>
      <c r="M1667" s="320"/>
      <c r="N1667" s="320"/>
      <c r="O1667" s="340"/>
      <c r="P1667" s="340"/>
      <c r="Q1667" s="340"/>
      <c r="R1667" s="327"/>
      <c r="S1667" s="328"/>
      <c r="T1667" s="437"/>
      <c r="U1667" s="429"/>
      <c r="V1667" s="429"/>
      <c r="W1667" s="298"/>
      <c r="X1667" s="326"/>
      <c r="Y1667" s="326"/>
      <c r="Z1667" s="326"/>
      <c r="AA1667" s="327" t="str">
        <f t="shared" si="519"/>
        <v/>
      </c>
      <c r="AC1667" s="544"/>
      <c r="AD1667" s="545"/>
      <c r="AE1667" s="545"/>
      <c r="AF1667" s="545"/>
      <c r="AG1667" s="546"/>
      <c r="AI1667" s="348" t="str">
        <f>IF(月報!G1667&lt;&gt;"",月報!G1667,"")</f>
        <v/>
      </c>
      <c r="AJ1667" s="349" t="str">
        <f>IF(月報!W1667&lt;&gt;"",月報!W1667*24,"")</f>
        <v/>
      </c>
      <c r="AK1667" s="349" t="str">
        <f>IF(月報!P1667&lt;&gt;"",月報!P1667,"")</f>
        <v/>
      </c>
      <c r="AL1667" s="349" t="str">
        <f>IF(月報!Q1667&lt;&gt;"",IF(月報!Q1667="平日残","",月報!Q1667),"")</f>
        <v/>
      </c>
      <c r="AM1667" s="349"/>
      <c r="AN1667" s="349" t="str">
        <f t="shared" si="518"/>
        <v/>
      </c>
      <c r="AO1667" s="349" t="str">
        <f>IF($E1667="","",VLOOKUP($E1667,カレンダマスタ!$A$5:$E$381,5,FALSE))</f>
        <v/>
      </c>
      <c r="AQ1667" s="351"/>
      <c r="AR1667" s="352"/>
      <c r="AS1667" s="349"/>
      <c r="AU1667" s="355"/>
      <c r="AV1667" s="355" t="str">
        <f t="shared" si="520"/>
        <v/>
      </c>
      <c r="AW1667" s="355" t="str">
        <f t="shared" si="521"/>
        <v/>
      </c>
      <c r="AX1667" s="356" t="str">
        <f t="shared" si="522"/>
        <v/>
      </c>
      <c r="AY1667" s="356" t="str">
        <f t="shared" si="523"/>
        <v/>
      </c>
      <c r="AZ1667" s="357" t="str">
        <f>IF(AX1667&amp;AW1667="勤怠未設定","×",IF(AV1667="勤怠修正","×",IF(AC1667="外注","",IF(AA1667="",IF(AY1667&lt;&gt;"","×",""),IF(VLOOKUP(AA1667,カレンダマスタ!$H$66:$I$83,2,FALSE)&lt;&gt;AY1667,"×","OK")))))</f>
        <v/>
      </c>
      <c r="BC1667" s="355"/>
      <c r="BD1667" s="349"/>
      <c r="BE1667" s="349"/>
      <c r="BF1667" s="349" t="str">
        <f t="shared" si="533"/>
        <v/>
      </c>
      <c r="BG1667" s="349"/>
      <c r="BI1667" s="357" t="str">
        <f t="shared" si="534"/>
        <v/>
      </c>
    </row>
    <row r="1668" spans="2:61">
      <c r="B1668" s="323"/>
      <c r="C1668" s="539"/>
      <c r="D1668" s="324"/>
      <c r="E1668" s="325"/>
      <c r="F1668" s="324"/>
      <c r="G1668" s="591"/>
      <c r="H1668" s="591"/>
      <c r="I1668" s="339"/>
      <c r="J1668" s="320"/>
      <c r="K1668" s="319"/>
      <c r="L1668" s="320"/>
      <c r="M1668" s="320"/>
      <c r="N1668" s="320"/>
      <c r="O1668" s="340"/>
      <c r="P1668" s="340"/>
      <c r="Q1668" s="340"/>
      <c r="R1668" s="327"/>
      <c r="S1668" s="328"/>
      <c r="T1668" s="437"/>
      <c r="U1668" s="429"/>
      <c r="V1668" s="429"/>
      <c r="W1668" s="298"/>
      <c r="X1668" s="326"/>
      <c r="Y1668" s="326"/>
      <c r="Z1668" s="326"/>
      <c r="AA1668" s="327" t="str">
        <f t="shared" si="519"/>
        <v/>
      </c>
      <c r="AC1668" s="544"/>
      <c r="AD1668" s="545"/>
      <c r="AE1668" s="545"/>
      <c r="AF1668" s="545"/>
      <c r="AG1668" s="546"/>
      <c r="AI1668" s="348" t="str">
        <f>IF(月報!G1668&lt;&gt;"",月報!G1668,"")</f>
        <v/>
      </c>
      <c r="AJ1668" s="349" t="str">
        <f>IF(月報!W1668&lt;&gt;"",月報!W1668*24,"")</f>
        <v/>
      </c>
      <c r="AK1668" s="349" t="str">
        <f>IF(月報!P1668&lt;&gt;"",月報!P1668,"")</f>
        <v/>
      </c>
      <c r="AL1668" s="349" t="str">
        <f>IF(月報!Q1668&lt;&gt;"",IF(月報!Q1668="平日残","",月報!Q1668),"")</f>
        <v/>
      </c>
      <c r="AM1668" s="349"/>
      <c r="AN1668" s="349" t="str">
        <f t="shared" si="518"/>
        <v/>
      </c>
      <c r="AO1668" s="349" t="str">
        <f>IF($E1668="","",VLOOKUP($E1668,カレンダマスタ!$A$5:$E$381,5,FALSE))</f>
        <v/>
      </c>
      <c r="AQ1668" s="351"/>
      <c r="AR1668" s="352"/>
      <c r="AS1668" s="349"/>
      <c r="AU1668" s="355"/>
      <c r="AV1668" s="355" t="str">
        <f t="shared" si="520"/>
        <v/>
      </c>
      <c r="AW1668" s="355" t="str">
        <f t="shared" si="521"/>
        <v/>
      </c>
      <c r="AX1668" s="356" t="str">
        <f t="shared" si="522"/>
        <v/>
      </c>
      <c r="AY1668" s="356" t="str">
        <f t="shared" si="523"/>
        <v/>
      </c>
      <c r="AZ1668" s="357" t="str">
        <f>IF(AX1668&amp;AW1668="勤怠未設定","×",IF(AV1668="勤怠修正","×",IF(AC1668="外注","",IF(AA1668="",IF(AY1668&lt;&gt;"","×",""),IF(VLOOKUP(AA1668,カレンダマスタ!$H$66:$I$83,2,FALSE)&lt;&gt;AY1668,"×","OK")))))</f>
        <v/>
      </c>
      <c r="BC1668" s="355"/>
      <c r="BD1668" s="349"/>
      <c r="BE1668" s="349"/>
      <c r="BF1668" s="349" t="str">
        <f t="shared" si="533"/>
        <v/>
      </c>
      <c r="BG1668" s="349"/>
      <c r="BI1668" s="357" t="str">
        <f t="shared" si="534"/>
        <v/>
      </c>
    </row>
    <row r="1669" spans="2:61">
      <c r="B1669" s="323"/>
      <c r="C1669" s="539"/>
      <c r="D1669" s="324"/>
      <c r="E1669" s="325"/>
      <c r="F1669" s="324"/>
      <c r="G1669" s="591"/>
      <c r="H1669" s="591"/>
      <c r="I1669" s="339"/>
      <c r="J1669" s="320"/>
      <c r="K1669" s="319"/>
      <c r="L1669" s="320"/>
      <c r="M1669" s="320"/>
      <c r="N1669" s="320"/>
      <c r="O1669" s="340"/>
      <c r="P1669" s="340"/>
      <c r="Q1669" s="340"/>
      <c r="R1669" s="327"/>
      <c r="S1669" s="328"/>
      <c r="T1669" s="437"/>
      <c r="U1669" s="429"/>
      <c r="V1669" s="429"/>
      <c r="W1669" s="298"/>
      <c r="X1669" s="326"/>
      <c r="Y1669" s="326"/>
      <c r="Z1669" s="326"/>
      <c r="AA1669" s="327" t="str">
        <f t="shared" si="519"/>
        <v/>
      </c>
      <c r="AC1669" s="544"/>
      <c r="AD1669" s="545"/>
      <c r="AE1669" s="545"/>
      <c r="AF1669" s="545"/>
      <c r="AG1669" s="546"/>
      <c r="AI1669" s="348" t="str">
        <f>IF(月報!G1669&lt;&gt;"",月報!G1669,"")</f>
        <v/>
      </c>
      <c r="AJ1669" s="349" t="str">
        <f>IF(月報!W1669&lt;&gt;"",月報!W1669*24,"")</f>
        <v/>
      </c>
      <c r="AK1669" s="349" t="str">
        <f>IF(月報!P1669&lt;&gt;"",月報!P1669,"")</f>
        <v/>
      </c>
      <c r="AL1669" s="349" t="str">
        <f>IF(月報!Q1669&lt;&gt;"",IF(月報!Q1669="平日残","",月報!Q1669),"")</f>
        <v/>
      </c>
      <c r="AM1669" s="349"/>
      <c r="AN1669" s="349" t="str">
        <f t="shared" si="518"/>
        <v/>
      </c>
      <c r="AO1669" s="349" t="str">
        <f>IF($E1669="","",VLOOKUP($E1669,カレンダマスタ!$A$5:$E$381,5,FALSE))</f>
        <v/>
      </c>
      <c r="AQ1669" s="351"/>
      <c r="AR1669" s="352"/>
      <c r="AS1669" s="349"/>
      <c r="AU1669" s="355"/>
      <c r="AV1669" s="355" t="str">
        <f t="shared" si="520"/>
        <v/>
      </c>
      <c r="AW1669" s="355" t="str">
        <f t="shared" si="521"/>
        <v/>
      </c>
      <c r="AX1669" s="356" t="str">
        <f t="shared" si="522"/>
        <v/>
      </c>
      <c r="AY1669" s="356" t="str">
        <f t="shared" si="523"/>
        <v/>
      </c>
      <c r="AZ1669" s="357" t="str">
        <f>IF(AX1669&amp;AW1669="勤怠未設定","×",IF(AV1669="勤怠修正","×",IF(AC1669="外注","",IF(AA1669="",IF(AY1669&lt;&gt;"","×",""),IF(VLOOKUP(AA1669,カレンダマスタ!$H$66:$I$83,2,FALSE)&lt;&gt;AY1669,"×","OK")))))</f>
        <v/>
      </c>
      <c r="BC1669" s="355"/>
      <c r="BD1669" s="349"/>
      <c r="BE1669" s="349"/>
      <c r="BF1669" s="349" t="str">
        <f t="shared" si="533"/>
        <v/>
      </c>
      <c r="BG1669" s="349"/>
      <c r="BI1669" s="357" t="str">
        <f t="shared" si="534"/>
        <v/>
      </c>
    </row>
    <row r="1670" spans="2:61">
      <c r="B1670" s="323"/>
      <c r="C1670" s="539"/>
      <c r="D1670" s="324"/>
      <c r="E1670" s="325"/>
      <c r="F1670" s="324"/>
      <c r="G1670" s="591"/>
      <c r="H1670" s="591"/>
      <c r="I1670" s="339"/>
      <c r="J1670" s="320"/>
      <c r="K1670" s="319"/>
      <c r="L1670" s="320"/>
      <c r="M1670" s="320"/>
      <c r="N1670" s="320"/>
      <c r="O1670" s="340"/>
      <c r="P1670" s="340"/>
      <c r="Q1670" s="340"/>
      <c r="R1670" s="327"/>
      <c r="S1670" s="328"/>
      <c r="T1670" s="437"/>
      <c r="U1670" s="429"/>
      <c r="V1670" s="429"/>
      <c r="W1670" s="298"/>
      <c r="X1670" s="326"/>
      <c r="Y1670" s="326"/>
      <c r="Z1670" s="326"/>
      <c r="AA1670" s="327" t="str">
        <f t="shared" si="519"/>
        <v/>
      </c>
      <c r="AC1670" s="544"/>
      <c r="AD1670" s="545"/>
      <c r="AE1670" s="545"/>
      <c r="AF1670" s="545"/>
      <c r="AG1670" s="546"/>
      <c r="AI1670" s="348" t="str">
        <f>IF(月報!G1670&lt;&gt;"",月報!G1670,"")</f>
        <v/>
      </c>
      <c r="AJ1670" s="349" t="str">
        <f>IF(月報!W1670&lt;&gt;"",月報!W1670*24,"")</f>
        <v/>
      </c>
      <c r="AK1670" s="349" t="str">
        <f>IF(月報!P1670&lt;&gt;"",月報!P1670,"")</f>
        <v/>
      </c>
      <c r="AL1670" s="349" t="str">
        <f>IF(月報!Q1670&lt;&gt;"",IF(月報!Q1670="平日残","",月報!Q1670),"")</f>
        <v/>
      </c>
      <c r="AM1670" s="349"/>
      <c r="AN1670" s="349" t="str">
        <f t="shared" si="518"/>
        <v/>
      </c>
      <c r="AO1670" s="349" t="str">
        <f>IF($E1670="","",VLOOKUP($E1670,カレンダマスタ!$A$5:$E$381,5,FALSE))</f>
        <v/>
      </c>
      <c r="AQ1670" s="351"/>
      <c r="AR1670" s="352"/>
      <c r="AS1670" s="349"/>
      <c r="AU1670" s="355"/>
      <c r="AV1670" s="355" t="str">
        <f t="shared" si="520"/>
        <v/>
      </c>
      <c r="AW1670" s="355" t="str">
        <f t="shared" si="521"/>
        <v/>
      </c>
      <c r="AX1670" s="356" t="str">
        <f t="shared" si="522"/>
        <v/>
      </c>
      <c r="AY1670" s="356" t="str">
        <f t="shared" si="523"/>
        <v/>
      </c>
      <c r="AZ1670" s="357" t="str">
        <f>IF(AX1670&amp;AW1670="勤怠未設定","×",IF(AV1670="勤怠修正","×",IF(AC1670="外注","",IF(AA1670="",IF(AY1670&lt;&gt;"","×",""),IF(VLOOKUP(AA1670,カレンダマスタ!$H$66:$I$83,2,FALSE)&lt;&gt;AY1670,"×","OK")))))</f>
        <v/>
      </c>
      <c r="BC1670" s="355"/>
      <c r="BD1670" s="349"/>
      <c r="BE1670" s="349"/>
      <c r="BF1670" s="349" t="str">
        <f t="shared" si="533"/>
        <v/>
      </c>
      <c r="BG1670" s="349"/>
      <c r="BI1670" s="357" t="str">
        <f t="shared" si="534"/>
        <v/>
      </c>
    </row>
    <row r="1671" spans="2:61">
      <c r="B1671" s="323"/>
      <c r="C1671" s="539"/>
      <c r="D1671" s="324"/>
      <c r="E1671" s="325"/>
      <c r="F1671" s="324"/>
      <c r="G1671" s="591"/>
      <c r="H1671" s="591"/>
      <c r="I1671" s="339"/>
      <c r="J1671" s="320"/>
      <c r="K1671" s="319"/>
      <c r="L1671" s="320"/>
      <c r="M1671" s="320"/>
      <c r="N1671" s="320"/>
      <c r="O1671" s="340"/>
      <c r="P1671" s="340"/>
      <c r="Q1671" s="340"/>
      <c r="R1671" s="327"/>
      <c r="S1671" s="328"/>
      <c r="T1671" s="437"/>
      <c r="U1671" s="429"/>
      <c r="V1671" s="429"/>
      <c r="W1671" s="298"/>
      <c r="X1671" s="326"/>
      <c r="Y1671" s="326"/>
      <c r="Z1671" s="326"/>
      <c r="AA1671" s="327" t="str">
        <f t="shared" si="519"/>
        <v/>
      </c>
      <c r="AC1671" s="544"/>
      <c r="AD1671" s="545"/>
      <c r="AE1671" s="545"/>
      <c r="AF1671" s="545"/>
      <c r="AG1671" s="546"/>
      <c r="AI1671" s="348" t="str">
        <f>IF(月報!G1671&lt;&gt;"",月報!G1671,"")</f>
        <v/>
      </c>
      <c r="AJ1671" s="349" t="str">
        <f>IF(月報!W1671&lt;&gt;"",月報!W1671*24,"")</f>
        <v/>
      </c>
      <c r="AK1671" s="349" t="str">
        <f>IF(月報!P1671&lt;&gt;"",月報!P1671,"")</f>
        <v/>
      </c>
      <c r="AL1671" s="349" t="str">
        <f>IF(月報!Q1671&lt;&gt;"",IF(月報!Q1671="平日残","",月報!Q1671),"")</f>
        <v/>
      </c>
      <c r="AM1671" s="349"/>
      <c r="AN1671" s="349" t="str">
        <f t="shared" si="518"/>
        <v/>
      </c>
      <c r="AO1671" s="349" t="str">
        <f>IF($E1671="","",VLOOKUP($E1671,カレンダマスタ!$A$5:$E$381,5,FALSE))</f>
        <v/>
      </c>
      <c r="AQ1671" s="351"/>
      <c r="AR1671" s="352"/>
      <c r="AS1671" s="349"/>
      <c r="AU1671" s="355"/>
      <c r="AV1671" s="355" t="str">
        <f t="shared" si="520"/>
        <v/>
      </c>
      <c r="AW1671" s="355" t="str">
        <f t="shared" si="521"/>
        <v/>
      </c>
      <c r="AX1671" s="356" t="str">
        <f t="shared" si="522"/>
        <v/>
      </c>
      <c r="AY1671" s="356" t="str">
        <f t="shared" si="523"/>
        <v/>
      </c>
      <c r="AZ1671" s="357" t="str">
        <f>IF(AX1671&amp;AW1671="勤怠未設定","×",IF(AV1671="勤怠修正","×",IF(AC1671="外注","",IF(AA1671="",IF(AY1671&lt;&gt;"","×",""),IF(VLOOKUP(AA1671,カレンダマスタ!$H$66:$I$83,2,FALSE)&lt;&gt;AY1671,"×","OK")))))</f>
        <v/>
      </c>
      <c r="BC1671" s="355"/>
      <c r="BD1671" s="349"/>
      <c r="BE1671" s="349"/>
      <c r="BF1671" s="349" t="str">
        <f t="shared" si="533"/>
        <v/>
      </c>
      <c r="BG1671" s="349"/>
      <c r="BI1671" s="357" t="str">
        <f t="shared" si="534"/>
        <v/>
      </c>
    </row>
    <row r="1672" spans="2:61">
      <c r="B1672" s="323"/>
      <c r="C1672" s="539"/>
      <c r="D1672" s="324"/>
      <c r="E1672" s="325"/>
      <c r="F1672" s="324"/>
      <c r="G1672" s="591"/>
      <c r="H1672" s="591"/>
      <c r="I1672" s="339"/>
      <c r="J1672" s="320"/>
      <c r="K1672" s="319"/>
      <c r="L1672" s="320"/>
      <c r="M1672" s="320"/>
      <c r="N1672" s="320"/>
      <c r="O1672" s="340"/>
      <c r="P1672" s="340"/>
      <c r="Q1672" s="340"/>
      <c r="R1672" s="327"/>
      <c r="S1672" s="328"/>
      <c r="T1672" s="437"/>
      <c r="U1672" s="429"/>
      <c r="V1672" s="429"/>
      <c r="W1672" s="298"/>
      <c r="X1672" s="326"/>
      <c r="Y1672" s="326"/>
      <c r="Z1672" s="326"/>
      <c r="AA1672" s="327" t="str">
        <f t="shared" si="519"/>
        <v/>
      </c>
      <c r="AC1672" s="544"/>
      <c r="AD1672" s="545"/>
      <c r="AE1672" s="545"/>
      <c r="AF1672" s="545"/>
      <c r="AG1672" s="546"/>
      <c r="AI1672" s="348" t="str">
        <f>IF(月報!G1672&lt;&gt;"",月報!G1672,"")</f>
        <v/>
      </c>
      <c r="AJ1672" s="349" t="str">
        <f>IF(月報!W1672&lt;&gt;"",月報!W1672*24,"")</f>
        <v/>
      </c>
      <c r="AK1672" s="349" t="str">
        <f>IF(月報!P1672&lt;&gt;"",月報!P1672,"")</f>
        <v/>
      </c>
      <c r="AL1672" s="349" t="str">
        <f>IF(月報!Q1672&lt;&gt;"",IF(月報!Q1672="平日残","",月報!Q1672),"")</f>
        <v/>
      </c>
      <c r="AM1672" s="349"/>
      <c r="AN1672" s="349" t="str">
        <f t="shared" si="518"/>
        <v/>
      </c>
      <c r="AO1672" s="349" t="str">
        <f>IF($E1672="","",VLOOKUP($E1672,カレンダマスタ!$A$5:$E$381,5,FALSE))</f>
        <v/>
      </c>
      <c r="AQ1672" s="351"/>
      <c r="AR1672" s="352"/>
      <c r="AS1672" s="349"/>
      <c r="AU1672" s="355"/>
      <c r="AV1672" s="355" t="str">
        <f t="shared" si="520"/>
        <v/>
      </c>
      <c r="AW1672" s="355" t="str">
        <f t="shared" si="521"/>
        <v/>
      </c>
      <c r="AX1672" s="356" t="str">
        <f t="shared" si="522"/>
        <v/>
      </c>
      <c r="AY1672" s="356" t="str">
        <f t="shared" si="523"/>
        <v/>
      </c>
      <c r="AZ1672" s="357" t="str">
        <f>IF(AX1672&amp;AW1672="勤怠未設定","×",IF(AV1672="勤怠修正","×",IF(AC1672="外注","",IF(AA1672="",IF(AY1672&lt;&gt;"","×",""),IF(VLOOKUP(AA1672,カレンダマスタ!$H$66:$I$83,2,FALSE)&lt;&gt;AY1672,"×","OK")))))</f>
        <v/>
      </c>
      <c r="BC1672" s="355"/>
      <c r="BD1672" s="349"/>
      <c r="BE1672" s="349"/>
      <c r="BF1672" s="349" t="str">
        <f t="shared" si="533"/>
        <v/>
      </c>
      <c r="BG1672" s="349"/>
      <c r="BI1672" s="357" t="str">
        <f t="shared" si="534"/>
        <v/>
      </c>
    </row>
    <row r="1673" spans="2:61">
      <c r="B1673" s="323"/>
      <c r="C1673" s="539"/>
      <c r="D1673" s="324"/>
      <c r="E1673" s="325"/>
      <c r="F1673" s="324"/>
      <c r="G1673" s="591"/>
      <c r="H1673" s="591"/>
      <c r="I1673" s="339"/>
      <c r="J1673" s="320"/>
      <c r="K1673" s="319"/>
      <c r="L1673" s="320"/>
      <c r="M1673" s="320"/>
      <c r="N1673" s="320"/>
      <c r="O1673" s="340"/>
      <c r="P1673" s="340"/>
      <c r="Q1673" s="340"/>
      <c r="R1673" s="327"/>
      <c r="S1673" s="328"/>
      <c r="T1673" s="437"/>
      <c r="U1673" s="429"/>
      <c r="V1673" s="429"/>
      <c r="W1673" s="298"/>
      <c r="X1673" s="326"/>
      <c r="Y1673" s="326"/>
      <c r="Z1673" s="326"/>
      <c r="AA1673" s="327" t="str">
        <f t="shared" si="519"/>
        <v/>
      </c>
      <c r="AC1673" s="544"/>
      <c r="AD1673" s="545"/>
      <c r="AE1673" s="545"/>
      <c r="AF1673" s="545"/>
      <c r="AG1673" s="546"/>
      <c r="AI1673" s="348" t="str">
        <f>IF(月報!G1673&lt;&gt;"",月報!G1673,"")</f>
        <v/>
      </c>
      <c r="AJ1673" s="349" t="str">
        <f>IF(月報!W1673&lt;&gt;"",月報!W1673*24,"")</f>
        <v/>
      </c>
      <c r="AK1673" s="349" t="str">
        <f>IF(月報!P1673&lt;&gt;"",月報!P1673,"")</f>
        <v/>
      </c>
      <c r="AL1673" s="349" t="str">
        <f>IF(月報!Q1673&lt;&gt;"",IF(月報!Q1673="平日残","",月報!Q1673),"")</f>
        <v/>
      </c>
      <c r="AM1673" s="349"/>
      <c r="AN1673" s="349" t="str">
        <f t="shared" si="518"/>
        <v/>
      </c>
      <c r="AO1673" s="349" t="str">
        <f>IF($E1673="","",VLOOKUP($E1673,カレンダマスタ!$A$5:$E$381,5,FALSE))</f>
        <v/>
      </c>
      <c r="AQ1673" s="351"/>
      <c r="AR1673" s="352"/>
      <c r="AS1673" s="349"/>
      <c r="AU1673" s="355"/>
      <c r="AV1673" s="355" t="str">
        <f t="shared" si="520"/>
        <v/>
      </c>
      <c r="AW1673" s="355" t="str">
        <f t="shared" si="521"/>
        <v/>
      </c>
      <c r="AX1673" s="356" t="str">
        <f t="shared" si="522"/>
        <v/>
      </c>
      <c r="AY1673" s="356" t="str">
        <f t="shared" si="523"/>
        <v/>
      </c>
      <c r="AZ1673" s="357" t="str">
        <f>IF(AX1673&amp;AW1673="勤怠未設定","×",IF(AV1673="勤怠修正","×",IF(AC1673="外注","",IF(AA1673="",IF(AY1673&lt;&gt;"","×",""),IF(VLOOKUP(AA1673,カレンダマスタ!$H$66:$I$83,2,FALSE)&lt;&gt;AY1673,"×","OK")))))</f>
        <v/>
      </c>
      <c r="BC1673" s="355"/>
      <c r="BD1673" s="349"/>
      <c r="BE1673" s="349"/>
      <c r="BF1673" s="349" t="str">
        <f t="shared" si="533"/>
        <v/>
      </c>
      <c r="BG1673" s="349"/>
      <c r="BI1673" s="357" t="str">
        <f t="shared" si="534"/>
        <v/>
      </c>
    </row>
    <row r="1674" spans="2:61">
      <c r="B1674" s="323"/>
      <c r="C1674" s="539"/>
      <c r="D1674" s="324"/>
      <c r="E1674" s="325"/>
      <c r="F1674" s="324"/>
      <c r="G1674" s="591"/>
      <c r="H1674" s="591"/>
      <c r="I1674" s="339"/>
      <c r="J1674" s="320"/>
      <c r="K1674" s="319"/>
      <c r="L1674" s="320"/>
      <c r="M1674" s="320"/>
      <c r="N1674" s="320"/>
      <c r="O1674" s="340"/>
      <c r="P1674" s="340"/>
      <c r="Q1674" s="340"/>
      <c r="R1674" s="327"/>
      <c r="S1674" s="328"/>
      <c r="T1674" s="437"/>
      <c r="U1674" s="429"/>
      <c r="V1674" s="429"/>
      <c r="W1674" s="298"/>
      <c r="X1674" s="326"/>
      <c r="Y1674" s="326"/>
      <c r="Z1674" s="326"/>
      <c r="AA1674" s="327" t="str">
        <f t="shared" si="519"/>
        <v/>
      </c>
      <c r="AC1674" s="544"/>
      <c r="AD1674" s="545"/>
      <c r="AE1674" s="545"/>
      <c r="AF1674" s="545"/>
      <c r="AG1674" s="546"/>
      <c r="AI1674" s="348" t="str">
        <f>IF(月報!G1674&lt;&gt;"",月報!G1674,"")</f>
        <v/>
      </c>
      <c r="AJ1674" s="349" t="str">
        <f>IF(月報!W1674&lt;&gt;"",月報!W1674*24,"")</f>
        <v/>
      </c>
      <c r="AK1674" s="349" t="str">
        <f>IF(月報!P1674&lt;&gt;"",月報!P1674,"")</f>
        <v/>
      </c>
      <c r="AL1674" s="349" t="str">
        <f>IF(月報!Q1674&lt;&gt;"",IF(月報!Q1674="平日残","",月報!Q1674),"")</f>
        <v/>
      </c>
      <c r="AM1674" s="349"/>
      <c r="AN1674" s="349" t="str">
        <f t="shared" si="518"/>
        <v/>
      </c>
      <c r="AO1674" s="349" t="str">
        <f>IF($E1674="","",VLOOKUP($E1674,カレンダマスタ!$A$5:$E$381,5,FALSE))</f>
        <v/>
      </c>
      <c r="AQ1674" s="351"/>
      <c r="AR1674" s="352"/>
      <c r="AS1674" s="349"/>
      <c r="AU1674" s="355"/>
      <c r="AV1674" s="355" t="str">
        <f t="shared" si="520"/>
        <v/>
      </c>
      <c r="AW1674" s="355" t="str">
        <f t="shared" si="521"/>
        <v/>
      </c>
      <c r="AX1674" s="356" t="str">
        <f t="shared" si="522"/>
        <v/>
      </c>
      <c r="AY1674" s="356" t="str">
        <f t="shared" si="523"/>
        <v/>
      </c>
      <c r="AZ1674" s="357" t="str">
        <f>IF(AX1674&amp;AW1674="勤怠未設定","×",IF(AV1674="勤怠修正","×",IF(AC1674="外注","",IF(AA1674="",IF(AY1674&lt;&gt;"","×",""),IF(VLOOKUP(AA1674,カレンダマスタ!$H$66:$I$83,2,FALSE)&lt;&gt;AY1674,"×","OK")))))</f>
        <v/>
      </c>
      <c r="BC1674" s="355"/>
      <c r="BD1674" s="349"/>
      <c r="BE1674" s="349"/>
      <c r="BF1674" s="349" t="str">
        <f t="shared" si="533"/>
        <v/>
      </c>
      <c r="BG1674" s="349"/>
      <c r="BI1674" s="357" t="str">
        <f t="shared" si="534"/>
        <v/>
      </c>
    </row>
    <row r="1675" spans="2:61" ht="13.8" thickBot="1">
      <c r="B1675" s="329"/>
      <c r="C1675" s="540"/>
      <c r="D1675" s="330"/>
      <c r="E1675" s="331"/>
      <c r="F1675" s="330"/>
      <c r="G1675" s="592"/>
      <c r="H1675" s="592"/>
      <c r="I1675" s="343"/>
      <c r="J1675" s="322"/>
      <c r="K1675" s="321"/>
      <c r="L1675" s="322"/>
      <c r="M1675" s="322"/>
      <c r="N1675" s="322"/>
      <c r="O1675" s="344"/>
      <c r="P1675" s="344"/>
      <c r="Q1675" s="344"/>
      <c r="R1675" s="333"/>
      <c r="S1675" s="334"/>
      <c r="T1675" s="438"/>
      <c r="U1675" s="432"/>
      <c r="V1675" s="432"/>
      <c r="W1675" s="298"/>
      <c r="X1675" s="332"/>
      <c r="Y1675" s="332"/>
      <c r="Z1675" s="332"/>
      <c r="AA1675" s="333" t="str">
        <f t="shared" si="519"/>
        <v/>
      </c>
      <c r="AC1675" s="547"/>
      <c r="AD1675" s="548"/>
      <c r="AE1675" s="548"/>
      <c r="AF1675" s="548"/>
      <c r="AG1675" s="549"/>
      <c r="AI1675" s="348" t="str">
        <f>IF(月報!G1675&lt;&gt;"",月報!G1675,"")</f>
        <v/>
      </c>
      <c r="AJ1675" s="350" t="str">
        <f>IF(月報!W1675&lt;&gt;"",月報!W1675*24,"")</f>
        <v/>
      </c>
      <c r="AK1675" s="350" t="str">
        <f>IF(月報!P1675&lt;&gt;"",月報!P1675,"")</f>
        <v/>
      </c>
      <c r="AL1675" s="350" t="str">
        <f>IF(月報!Q1675&lt;&gt;"",IF(月報!Q1675="平日残","",月報!Q1675),"")</f>
        <v/>
      </c>
      <c r="AM1675" s="350"/>
      <c r="AN1675" s="350" t="str">
        <f t="shared" ref="AN1675:AN1738" si="535">IF($AO1675=0,IF($G1675="",IF($Q1675="","週報未入力",""),""),"")</f>
        <v/>
      </c>
      <c r="AO1675" s="350" t="str">
        <f>IF($E1675="","",VLOOKUP($E1675,カレンダマスタ!$A$5:$E$381,5,FALSE))</f>
        <v/>
      </c>
      <c r="AP1675" s="347"/>
      <c r="AQ1675" s="353"/>
      <c r="AR1675" s="354"/>
      <c r="AS1675" s="350"/>
      <c r="AT1675" s="347"/>
      <c r="AU1675" s="358"/>
      <c r="AV1675" s="358" t="str">
        <f t="shared" si="520"/>
        <v/>
      </c>
      <c r="AW1675" s="358" t="str">
        <f t="shared" si="521"/>
        <v/>
      </c>
      <c r="AX1675" s="359" t="str">
        <f t="shared" si="522"/>
        <v/>
      </c>
      <c r="AY1675" s="359" t="str">
        <f t="shared" si="523"/>
        <v/>
      </c>
      <c r="AZ1675" s="360" t="str">
        <f>IF(AX1675&amp;AW1675="勤怠未設定","×",IF(AV1675="勤怠修正","×",IF(AC1675="外注","",IF(AA1675="",IF(AY1675&lt;&gt;"","×",""),IF(VLOOKUP(AA1675,カレンダマスタ!$H$66:$I$83,2,FALSE)&lt;&gt;AY1675,"×","OK")))))</f>
        <v/>
      </c>
      <c r="BC1675" s="358"/>
      <c r="BD1675" s="350"/>
      <c r="BE1675" s="350"/>
      <c r="BF1675" s="350" t="str">
        <f t="shared" si="533"/>
        <v/>
      </c>
      <c r="BG1675" s="350"/>
      <c r="BI1675" s="360" t="str">
        <f t="shared" si="534"/>
        <v/>
      </c>
    </row>
    <row r="1676" spans="2:61">
      <c r="B1676" s="176">
        <f>B1631+1</f>
        <v>37</v>
      </c>
      <c r="C1676" s="535"/>
      <c r="D1676" s="112"/>
      <c r="E1676" s="582"/>
      <c r="F1676" s="112"/>
      <c r="G1676" s="587"/>
      <c r="H1676" s="587"/>
      <c r="I1676" s="114"/>
      <c r="J1676" s="118"/>
      <c r="K1676" s="115"/>
      <c r="L1676" s="116"/>
      <c r="M1676" s="116"/>
      <c r="N1676" s="117"/>
      <c r="O1676" s="118"/>
      <c r="P1676" s="118"/>
      <c r="Q1676" s="118"/>
      <c r="R1676" s="119"/>
      <c r="S1676" s="120"/>
      <c r="T1676" s="433" t="str">
        <f t="shared" ref="T1676:T1710" si="536">IF(J1676&lt;&gt;"",J1676,"")</f>
        <v/>
      </c>
      <c r="U1676" s="428">
        <f>SUM(T1676:T1682)</f>
        <v>0</v>
      </c>
      <c r="V1676" s="428" t="str">
        <f t="shared" ref="V1676:V1710" si="537">IF(AC1676="外注",IF(AND(BC1676&lt;1,ROUND((H1676*24),1)=13),"外注2半",IF(AND(BC1676&lt;1,ROUND((G1676*24),1)=13.7),"外注1半",IF(AND(BC1676&lt;1,G1676=""),"外注休暇",""))),"")</f>
        <v/>
      </c>
      <c r="W1676" s="298"/>
      <c r="X1676" s="113" t="str">
        <f>IF(O1676&lt;&gt;"",O1676/24,"")</f>
        <v/>
      </c>
      <c r="Y1676" s="113" t="str">
        <f t="shared" ref="Y1676:Y1710" si="538">IF(P1676&lt;&gt;"",P1676/24,"")</f>
        <v/>
      </c>
      <c r="Z1676" s="113" t="str">
        <f t="shared" ref="Z1676:Z1710" si="539">IF(Q1676&lt;&gt;"",Q1676/24,"")</f>
        <v/>
      </c>
      <c r="AA1676" s="119" t="str">
        <f t="shared" ref="AA1676:AA1739" si="540">IF(R1676&lt;&gt;"",IF(AND(AO1676=2,R1676="休出"),"法休残",R1676),"")</f>
        <v/>
      </c>
      <c r="AC1676" s="183" t="str">
        <f>IF(C1676&lt;&gt;"",VLOOKUP(C1676,設定シート!$D$10:$N$109,11,FALSE),"")</f>
        <v/>
      </c>
      <c r="AD1676" s="184" t="str">
        <f>IF(C1676&lt;&gt;"",VLOOKUP(C1676,設定シート!$D$10:$H$109,5,FALSE),"")</f>
        <v/>
      </c>
      <c r="AE1676" s="185" t="str">
        <f>IF(C1676&lt;&gt;"",VLOOKUP(C1676,設定シート!$D$10:$L$109,9,FALSE),"")</f>
        <v/>
      </c>
      <c r="AF1676" s="184" t="str">
        <f>IF($AD1676="","",IF(LEFT($AD1676,2)="NS","NS","CS"))</f>
        <v/>
      </c>
      <c r="AG1676" s="203">
        <f t="shared" ref="AG1676:AG1710" si="541">IF(OR(R1676="有給休暇",G1676=""),0,IF(AQ1676=1,0,1))</f>
        <v>0</v>
      </c>
      <c r="AI1676" s="121" t="str">
        <f>IF(月報!G1676&lt;&gt;"",月報!G1676,"")</f>
        <v/>
      </c>
      <c r="AJ1676" s="122" t="str">
        <f>IF(月報!W1676&lt;&gt;"",月報!W1676*24,"")</f>
        <v/>
      </c>
      <c r="AK1676" s="122" t="str">
        <f>IF(月報!P1676&lt;&gt;"",月報!P1676,"")</f>
        <v/>
      </c>
      <c r="AL1676" s="122" t="str">
        <f>IF(月報!Q1676&lt;&gt;"",IF(月報!Q1676="平日残","",月報!Q1676),"")</f>
        <v/>
      </c>
      <c r="AM1676" s="122"/>
      <c r="AN1676" s="122" t="str">
        <f t="shared" si="535"/>
        <v/>
      </c>
      <c r="AO1676" s="122" t="str">
        <f>IF($E1676="","",VLOOKUP($E1676,カレンダマスタ!$A$5:$E$381,5,FALSE))</f>
        <v/>
      </c>
      <c r="AQ1676" s="195" t="str">
        <f>IF(G1676="","",IF(VLOOKUP(E1676,カレンダマスタ!$A$5:$D$381,4,FALSE)=0,"",1))</f>
        <v/>
      </c>
      <c r="AR1676" s="123" t="str">
        <f>IF($G1676="","",IF($AD1676="NSTC",INDEX(カレンダマスタ!$I$26:$O$31,MATCH($G1676,カレンダマスタ!$H$26:$H$31,1),MATCH($H1676,カレンダマスタ!$I$25:$O$25,1)),
IF($AD1676="CS本社",INDEX(カレンダマスタ!$I$36:$O$41,MATCH($G1676,カレンダマスタ!$H$36:$H$41,1),MATCH($H1676,カレンダマスタ!$I$35:$O$35,1)),
IF($AD1676="NS本社",INDEX(カレンダマスタ!$I$94:$O$99,MATCH($G1676,カレンダマスタ!$H$95:$H$100,1),MATCH($H1676,カレンダマスタ!$I$93:$O$93,1)),
IF($AD1676="ODC",INDEX(カレンダマスタ!$I$46:$O$51,MATCH($G1676,カレンダマスタ!$H$46:$H$51,1),MATCH($H1676,カレンダマスタ!$I$45:$O$45,1)),
IF($AD1676="NS東京TC",INDEX(カレンダマスタ!$I$56:$O$61,MATCH($G1676,カレンダマスタ!$H$56:$H$61,1),MATCH($H1676,カレンダマスタ!$I$55:$O$55,1)),""))))))</f>
        <v/>
      </c>
      <c r="AS1676" s="122" t="str">
        <f t="shared" ref="AS1676:AS1710" si="542">IF(AC1676="社員","",IF(R1676="有給休暇","",IF(AND(AF1676="CS",AQ1676=1)=TRUE,"OK",IF(AR1676&lt;&gt;"",IF(TIMEVALUE(MID(I1676,1,10))=AR1676,"OK","×"),""))))</f>
        <v/>
      </c>
      <c r="AU1676" s="124" t="str">
        <f>IF(E1676="","",VLOOKUP($E1676,カレンダマスタ!$A$4:$E$381,4,FALSE))</f>
        <v/>
      </c>
      <c r="AV1676" s="124" t="str">
        <f t="shared" ref="AV1676:AV1739" si="543">IF(AA1676="","",IF(OR(AA1676="欠勤",AA1676="遅刻"),"勤怠修正",""))</f>
        <v/>
      </c>
      <c r="AW1676" s="124" t="str">
        <f t="shared" ref="AW1676:AW1739" si="544">IF(Q1676="","",IF(R1676="","勤怠未設定",""))</f>
        <v/>
      </c>
      <c r="AX1676" s="125" t="str">
        <f t="shared" ref="AX1676:AX1739" si="545">IF(E1676="","",IF(AND(AU1676&gt;=1,J1676&lt;&gt;"",AA1676=""),"勤怠未設定",IF(AA1676&lt;&gt;"",AA1676,"")))</f>
        <v/>
      </c>
      <c r="AY1676" s="125" t="str">
        <f t="shared" ref="AY1676:AY1739" si="546">IF(AC1676="外注","",IF(AK1676&amp;AL1676&lt;&gt;"",AK1676&amp;AL1676,""))</f>
        <v/>
      </c>
      <c r="AZ1676" s="114" t="str">
        <f>IF(AX1676&amp;AW1676="勤怠未設定","×",IF(AV1676="勤怠修正","×",IF(AC1676="外注","",IF(AA1676="",IF(AY1676&lt;&gt;"","×",""),IF(VLOOKUP(AA1676,カレンダマスタ!$H$66:$I$83,2,FALSE)&lt;&gt;AY1676,"×","OK")))))</f>
        <v/>
      </c>
      <c r="BC1676" s="124" t="str">
        <f>IF(E1676="","",VLOOKUP($E1676,カレンダマスタ!$A$4:$E$381,4,FALSE))</f>
        <v/>
      </c>
      <c r="BD1676" s="122" t="str">
        <f>IF(AC1676="社員","",IF(AG1676=0,"",IF(AD1676="NSTC",IF(COUNTIF(カレンダマスタ!$Q$5:$Q$32,G1676)=1,"OK","×"),
IF(AD1676="NS本社",IF(COUNTIF(カレンダマスタ!$T$5:$T$32,G1676)=1,"OK","×"),IF(COUNTIF(カレンダマスタ!$R$5:$R$32,G1676)=1,"OK","×")))))</f>
        <v/>
      </c>
      <c r="BE1676" s="122" t="str">
        <f>IF(AC1676="社員","",IF(G1676="","",IF(R1676&lt;&gt;"","",IF(AF1676="CS","OK",IF(VLOOKUP(E1676,カレンダマスタ!$A$5:$D$381,4,FALSE)&gt;0,"",IF(OR(G1676*24&gt;10.84,H1676*24&lt;14.5)=TRUE,"×","OK"))))))</f>
        <v/>
      </c>
      <c r="BF1676" s="122" t="str">
        <f t="shared" si="533"/>
        <v/>
      </c>
      <c r="BG1676" s="127" t="str">
        <f t="shared" ref="BG1676:BG1739" si="547">IF(AE1676="派遣","",IF(G1676="","",IF(R1676="有給休暇","",IF(S1676="","×","OK"))))</f>
        <v/>
      </c>
      <c r="BI1676" s="114" t="str">
        <f t="shared" ref="BI1676:BI1710" si="548">IF(OR(AO1676="×",AS1676="×",AZ1676="×",BE1676="×",BF1676="TW未入力",BF1676="週報未入力",BG1676="×"),"×","")</f>
        <v/>
      </c>
    </row>
    <row r="1677" spans="2:61">
      <c r="B1677" s="210"/>
      <c r="C1677" s="536"/>
      <c r="D1677" s="128"/>
      <c r="E1677" s="583"/>
      <c r="F1677" s="128"/>
      <c r="G1677" s="588"/>
      <c r="H1677" s="588"/>
      <c r="I1677" s="130"/>
      <c r="J1677" s="139"/>
      <c r="K1677" s="131"/>
      <c r="L1677" s="132"/>
      <c r="M1677" s="132"/>
      <c r="N1677" s="141"/>
      <c r="O1677" s="139"/>
      <c r="P1677" s="139"/>
      <c r="Q1677" s="139"/>
      <c r="R1677" s="133"/>
      <c r="S1677" s="134"/>
      <c r="T1677" s="434" t="str">
        <f t="shared" si="536"/>
        <v/>
      </c>
      <c r="U1677" s="429"/>
      <c r="V1677" s="429" t="str">
        <f t="shared" si="537"/>
        <v/>
      </c>
      <c r="W1677" s="298"/>
      <c r="X1677" s="129" t="str">
        <f t="shared" ref="X1677:X1710" si="549">IF(O1677&lt;&gt;"",O1677/24,"")</f>
        <v/>
      </c>
      <c r="Y1677" s="129" t="str">
        <f t="shared" si="538"/>
        <v/>
      </c>
      <c r="Z1677" s="129" t="str">
        <f t="shared" si="539"/>
        <v/>
      </c>
      <c r="AA1677" s="133" t="str">
        <f t="shared" si="540"/>
        <v/>
      </c>
      <c r="AC1677" s="186" t="str">
        <f>AC1676</f>
        <v/>
      </c>
      <c r="AD1677" s="186" t="str">
        <f>AD1676</f>
        <v/>
      </c>
      <c r="AE1677" s="186" t="str">
        <f>AE1676</f>
        <v/>
      </c>
      <c r="AF1677" s="186" t="str">
        <f>AF1676</f>
        <v/>
      </c>
      <c r="AG1677" s="204">
        <f t="shared" si="541"/>
        <v>0</v>
      </c>
      <c r="AI1677" s="135" t="str">
        <f>IF(月報!G1677&lt;&gt;"",月報!G1677,"")</f>
        <v/>
      </c>
      <c r="AJ1677" s="126" t="str">
        <f>IF(月報!W1677&lt;&gt;"",月報!W1677*24,"")</f>
        <v/>
      </c>
      <c r="AK1677" s="126" t="str">
        <f>IF(月報!P1677&lt;&gt;"",月報!P1677,"")</f>
        <v/>
      </c>
      <c r="AL1677" s="126" t="str">
        <f>IF(月報!Q1677&lt;&gt;"",IF(月報!Q1677="平日残","",月報!Q1677),"")</f>
        <v/>
      </c>
      <c r="AM1677" s="126"/>
      <c r="AN1677" s="126" t="str">
        <f t="shared" si="535"/>
        <v/>
      </c>
      <c r="AO1677" s="126" t="str">
        <f>IF($E1677="","",VLOOKUP($E1677,カレンダマスタ!$A$5:$E$381,5,FALSE))</f>
        <v/>
      </c>
      <c r="AQ1677" s="196" t="str">
        <f>IF(G1677="","",IF(VLOOKUP(E1677,カレンダマスタ!$A$5:$D$381,4,FALSE)=0,"",1))</f>
        <v/>
      </c>
      <c r="AR1677" s="136" t="str">
        <f>IF($G1677="","",IF($AD1677="NSTC",INDEX(カレンダマスタ!$I$26:$O$31,MATCH($G1677,カレンダマスタ!$H$26:$H$31,1),MATCH($H1677,カレンダマスタ!$I$25:$O$25,1)),
IF($AD1677="CS本社",INDEX(カレンダマスタ!$I$36:$O$41,MATCH($G1677,カレンダマスタ!$H$36:$H$41,1),MATCH($H1677,カレンダマスタ!$I$35:$O$35,1)),
IF($AD1677="NS本社",INDEX(カレンダマスタ!$I$94:$O$99,MATCH($G1677,カレンダマスタ!$H$95:$H$100,1),MATCH($H1677,カレンダマスタ!$I$93:$O$93,1)),
IF($AD1677="ODC",INDEX(カレンダマスタ!$I$46:$O$51,MATCH($G1677,カレンダマスタ!$H$46:$H$51,1),MATCH($H1677,カレンダマスタ!$I$45:$O$45,1)),
IF($AD1677="NS東京TC",INDEX(カレンダマスタ!$I$56:$O$61,MATCH($G1677,カレンダマスタ!$H$56:$H$61,1),MATCH($H1677,カレンダマスタ!$I$55:$O$55,1)),""))))))</f>
        <v/>
      </c>
      <c r="AS1677" s="126" t="str">
        <f t="shared" si="542"/>
        <v/>
      </c>
      <c r="AU1677" s="137" t="str">
        <f>IF(E1677="","",VLOOKUP($E1677,カレンダマスタ!$A$4:$E$381,4,FALSE))</f>
        <v/>
      </c>
      <c r="AV1677" s="137" t="str">
        <f t="shared" si="543"/>
        <v/>
      </c>
      <c r="AW1677" s="137" t="str">
        <f t="shared" si="544"/>
        <v/>
      </c>
      <c r="AX1677" s="138" t="str">
        <f t="shared" si="545"/>
        <v/>
      </c>
      <c r="AY1677" s="138" t="str">
        <f t="shared" si="546"/>
        <v/>
      </c>
      <c r="AZ1677" s="130" t="str">
        <f>IF(AX1677&amp;AW1677="勤怠未設定","×",IF(AV1677="勤怠修正","×",IF(AC1677="外注","",IF(AA1677="",IF(AY1677&lt;&gt;"","×",""),IF(VLOOKUP(AA1677,カレンダマスタ!$H$66:$I$83,2,FALSE)&lt;&gt;AY1677,"×","OK")))))</f>
        <v/>
      </c>
      <c r="BC1677" s="137" t="str">
        <f>IF(E1677="","",VLOOKUP($E1677,カレンダマスタ!$A$4:$E$381,4,FALSE))</f>
        <v/>
      </c>
      <c r="BD1677" s="126" t="str">
        <f>IF(AC1677="社員","",IF(AG1677=0,"",IF(AD1677="NSTC",IF(COUNTIF(カレンダマスタ!$Q$5:$Q$32,G1677)=1,"OK","×"),
IF(AD1677="NS本社",IF(COUNTIF(カレンダマスタ!$T$5:$T$32,G1677)=1,"OK","×"),IF(COUNTIF(カレンダマスタ!$R$5:$R$32,G1677)=1,"OK","×")))))</f>
        <v/>
      </c>
      <c r="BE1677" s="126" t="str">
        <f>IF(AC1677="社員","",IF(G1677="","",IF(R1677&lt;&gt;"","",IF(AF1677="CS","OK",IF(VLOOKUP(E1677,カレンダマスタ!$A$5:$D$381,4,FALSE)&gt;0,"",IF(OR(G1677*24&gt;10.84,H1677*24&lt;14.5)=TRUE,"×","OK"))))))</f>
        <v/>
      </c>
      <c r="BF1677" s="126" t="str">
        <f t="shared" si="533"/>
        <v/>
      </c>
      <c r="BG1677" s="126" t="str">
        <f t="shared" si="547"/>
        <v/>
      </c>
      <c r="BI1677" s="130" t="str">
        <f t="shared" si="548"/>
        <v/>
      </c>
    </row>
    <row r="1678" spans="2:61">
      <c r="B1678" s="210"/>
      <c r="C1678" s="536"/>
      <c r="D1678" s="128"/>
      <c r="E1678" s="583"/>
      <c r="F1678" s="128"/>
      <c r="G1678" s="588"/>
      <c r="H1678" s="588"/>
      <c r="I1678" s="130"/>
      <c r="J1678" s="139"/>
      <c r="K1678" s="131"/>
      <c r="L1678" s="132"/>
      <c r="M1678" s="132"/>
      <c r="N1678" s="141"/>
      <c r="O1678" s="139"/>
      <c r="P1678" s="139"/>
      <c r="Q1678" s="139"/>
      <c r="R1678" s="133"/>
      <c r="S1678" s="134"/>
      <c r="T1678" s="434" t="str">
        <f t="shared" si="536"/>
        <v/>
      </c>
      <c r="U1678" s="429"/>
      <c r="V1678" s="429" t="str">
        <f t="shared" si="537"/>
        <v/>
      </c>
      <c r="W1678" s="298"/>
      <c r="X1678" s="129" t="str">
        <f t="shared" si="549"/>
        <v/>
      </c>
      <c r="Y1678" s="129" t="str">
        <f t="shared" si="538"/>
        <v/>
      </c>
      <c r="Z1678" s="129" t="str">
        <f t="shared" si="539"/>
        <v/>
      </c>
      <c r="AA1678" s="133" t="str">
        <f t="shared" si="540"/>
        <v/>
      </c>
      <c r="AC1678" s="186" t="str">
        <f>AC1676</f>
        <v/>
      </c>
      <c r="AD1678" s="187" t="str">
        <f>AD1676</f>
        <v/>
      </c>
      <c r="AE1678" s="187" t="str">
        <f>AE1676</f>
        <v/>
      </c>
      <c r="AF1678" s="187" t="str">
        <f>AF1676</f>
        <v/>
      </c>
      <c r="AG1678" s="204">
        <f t="shared" si="541"/>
        <v>0</v>
      </c>
      <c r="AI1678" s="135" t="str">
        <f>IF(月報!G1678&lt;&gt;"",月報!G1678,"")</f>
        <v/>
      </c>
      <c r="AJ1678" s="126" t="str">
        <f>IF(月報!W1678&lt;&gt;"",月報!W1678*24,"")</f>
        <v/>
      </c>
      <c r="AK1678" s="126" t="str">
        <f>IF(月報!P1678&lt;&gt;"",月報!P1678,"")</f>
        <v/>
      </c>
      <c r="AL1678" s="126" t="str">
        <f>IF(月報!Q1678&lt;&gt;"",IF(月報!Q1678="平日残","",月報!Q1678),"")</f>
        <v/>
      </c>
      <c r="AM1678" s="126"/>
      <c r="AN1678" s="126" t="str">
        <f t="shared" si="535"/>
        <v/>
      </c>
      <c r="AO1678" s="126" t="str">
        <f>IF($E1678="","",VLOOKUP($E1678,カレンダマスタ!$A$5:$E$381,5,FALSE))</f>
        <v/>
      </c>
      <c r="AQ1678" s="196" t="str">
        <f>IF(G1678="","",IF(VLOOKUP(E1678,カレンダマスタ!$A$5:$D$381,4,FALSE)=0,"",1))</f>
        <v/>
      </c>
      <c r="AR1678" s="136" t="str">
        <f>IF($G1678="","",IF($AD1678="NSTC",INDEX(カレンダマスタ!$I$26:$O$31,MATCH($G1678,カレンダマスタ!$H$26:$H$31,1),MATCH($H1678,カレンダマスタ!$I$25:$O$25,1)),
IF($AD1678="CS本社",INDEX(カレンダマスタ!$I$36:$O$41,MATCH($G1678,カレンダマスタ!$H$36:$H$41,1),MATCH($H1678,カレンダマスタ!$I$35:$O$35,1)),
IF($AD1678="NS本社",INDEX(カレンダマスタ!$I$94:$O$99,MATCH($G1678,カレンダマスタ!$H$95:$H$100,1),MATCH($H1678,カレンダマスタ!$I$93:$O$93,1)),
IF($AD1678="ODC",INDEX(カレンダマスタ!$I$46:$O$51,MATCH($G1678,カレンダマスタ!$H$46:$H$51,1),MATCH($H1678,カレンダマスタ!$I$45:$O$45,1)),
IF($AD1678="NS東京TC",INDEX(カレンダマスタ!$I$56:$O$61,MATCH($G1678,カレンダマスタ!$H$56:$H$61,1),MATCH($H1678,カレンダマスタ!$I$55:$O$55,1)),""))))))</f>
        <v/>
      </c>
      <c r="AS1678" s="126" t="str">
        <f t="shared" si="542"/>
        <v/>
      </c>
      <c r="AU1678" s="137" t="str">
        <f>IF(E1678="","",VLOOKUP($E1678,カレンダマスタ!$A$4:$E$381,4,FALSE))</f>
        <v/>
      </c>
      <c r="AV1678" s="137" t="str">
        <f t="shared" si="543"/>
        <v/>
      </c>
      <c r="AW1678" s="137" t="str">
        <f t="shared" si="544"/>
        <v/>
      </c>
      <c r="AX1678" s="138" t="str">
        <f t="shared" si="545"/>
        <v/>
      </c>
      <c r="AY1678" s="138" t="str">
        <f t="shared" si="546"/>
        <v/>
      </c>
      <c r="AZ1678" s="130" t="str">
        <f>IF(AX1678&amp;AW1678="勤怠未設定","×",IF(AV1678="勤怠修正","×",IF(AC1678="外注","",IF(AA1678="",IF(AY1678&lt;&gt;"","×",""),IF(VLOOKUP(AA1678,カレンダマスタ!$H$66:$I$83,2,FALSE)&lt;&gt;AY1678,"×","OK")))))</f>
        <v/>
      </c>
      <c r="BC1678" s="137" t="str">
        <f>IF(E1678="","",VLOOKUP($E1678,カレンダマスタ!$A$4:$E$381,4,FALSE))</f>
        <v/>
      </c>
      <c r="BD1678" s="126" t="str">
        <f>IF(AC1678="社員","",IF(AG1678=0,"",IF(AD1678="NSTC",IF(COUNTIF(カレンダマスタ!$Q$5:$Q$32,G1678)=1,"OK","×"),
IF(AD1678="NS本社",IF(COUNTIF(カレンダマスタ!$T$5:$T$32,G1678)=1,"OK","×"),IF(COUNTIF(カレンダマスタ!$R$5:$R$32,G1678)=1,"OK","×")))))</f>
        <v/>
      </c>
      <c r="BE1678" s="126" t="str">
        <f>IF(AC1678="社員","",IF(G1678="","",IF(R1678&lt;&gt;"","",IF(AF1678="CS","OK",IF(VLOOKUP(E1678,カレンダマスタ!$A$5:$D$381,4,FALSE)&gt;0,"",IF(OR(G1678*24&gt;10.84,H1678*24&lt;14.5)=TRUE,"×","OK"))))))</f>
        <v/>
      </c>
      <c r="BF1678" s="126" t="str">
        <f t="shared" si="533"/>
        <v/>
      </c>
      <c r="BG1678" s="126" t="str">
        <f t="shared" si="547"/>
        <v/>
      </c>
      <c r="BI1678" s="130" t="str">
        <f t="shared" si="548"/>
        <v/>
      </c>
    </row>
    <row r="1679" spans="2:61">
      <c r="B1679" s="210"/>
      <c r="C1679" s="536"/>
      <c r="D1679" s="128"/>
      <c r="E1679" s="583"/>
      <c r="F1679" s="128"/>
      <c r="G1679" s="588"/>
      <c r="H1679" s="588"/>
      <c r="I1679" s="130"/>
      <c r="J1679" s="139"/>
      <c r="K1679" s="131"/>
      <c r="L1679" s="132"/>
      <c r="M1679" s="132"/>
      <c r="N1679" s="141"/>
      <c r="O1679" s="139"/>
      <c r="P1679" s="139"/>
      <c r="Q1679" s="139"/>
      <c r="R1679" s="133"/>
      <c r="S1679" s="134"/>
      <c r="T1679" s="434" t="str">
        <f t="shared" si="536"/>
        <v/>
      </c>
      <c r="U1679" s="429"/>
      <c r="V1679" s="429" t="str">
        <f t="shared" si="537"/>
        <v/>
      </c>
      <c r="W1679" s="298"/>
      <c r="X1679" s="129" t="str">
        <f t="shared" si="549"/>
        <v/>
      </c>
      <c r="Y1679" s="129" t="str">
        <f t="shared" si="538"/>
        <v/>
      </c>
      <c r="Z1679" s="129" t="str">
        <f t="shared" si="539"/>
        <v/>
      </c>
      <c r="AA1679" s="133" t="str">
        <f t="shared" si="540"/>
        <v/>
      </c>
      <c r="AC1679" s="186" t="str">
        <f>AC1676</f>
        <v/>
      </c>
      <c r="AD1679" s="187" t="str">
        <f>AD1676</f>
        <v/>
      </c>
      <c r="AE1679" s="187" t="str">
        <f>AE1676</f>
        <v/>
      </c>
      <c r="AF1679" s="187" t="str">
        <f>AF1676</f>
        <v/>
      </c>
      <c r="AG1679" s="204">
        <f t="shared" si="541"/>
        <v>0</v>
      </c>
      <c r="AI1679" s="140" t="str">
        <f>IF(月報!G1679&lt;&gt;"",月報!G1679,"")</f>
        <v/>
      </c>
      <c r="AJ1679" s="126" t="str">
        <f>IF(月報!W1679&lt;&gt;"",月報!W1679*24,"")</f>
        <v/>
      </c>
      <c r="AK1679" s="126" t="str">
        <f>IF(月報!P1679&lt;&gt;"",月報!P1679,"")</f>
        <v/>
      </c>
      <c r="AL1679" s="126" t="str">
        <f>IF(月報!Q1679&lt;&gt;"",IF(月報!Q1679="平日残","",月報!Q1679),"")</f>
        <v/>
      </c>
      <c r="AM1679" s="126"/>
      <c r="AN1679" s="126" t="str">
        <f t="shared" si="535"/>
        <v/>
      </c>
      <c r="AO1679" s="126" t="str">
        <f>IF($E1679="","",VLOOKUP($E1679,カレンダマスタ!$A$5:$E$381,5,FALSE))</f>
        <v/>
      </c>
      <c r="AQ1679" s="196" t="str">
        <f>IF(G1679="","",IF(VLOOKUP(E1679,カレンダマスタ!$A$5:$D$381,4,FALSE)=0,"",1))</f>
        <v/>
      </c>
      <c r="AR1679" s="136" t="str">
        <f>IF($G1679="","",IF($AD1679="NSTC",INDEX(カレンダマスタ!$I$26:$O$31,MATCH($G1679,カレンダマスタ!$H$26:$H$31,1),MATCH($H1679,カレンダマスタ!$I$25:$O$25,1)),
IF($AD1679="CS本社",INDEX(カレンダマスタ!$I$36:$O$41,MATCH($G1679,カレンダマスタ!$H$36:$H$41,1),MATCH($H1679,カレンダマスタ!$I$35:$O$35,1)),
IF($AD1679="NS本社",INDEX(カレンダマスタ!$I$94:$O$99,MATCH($G1679,カレンダマスタ!$H$95:$H$100,1),MATCH($H1679,カレンダマスタ!$I$93:$O$93,1)),
IF($AD1679="ODC",INDEX(カレンダマスタ!$I$46:$O$51,MATCH($G1679,カレンダマスタ!$H$46:$H$51,1),MATCH($H1679,カレンダマスタ!$I$45:$O$45,1)),
IF($AD1679="NS東京TC",INDEX(カレンダマスタ!$I$56:$O$61,MATCH($G1679,カレンダマスタ!$H$56:$H$61,1),MATCH($H1679,カレンダマスタ!$I$55:$O$55,1)),""))))))</f>
        <v/>
      </c>
      <c r="AS1679" s="126" t="str">
        <f t="shared" si="542"/>
        <v/>
      </c>
      <c r="AU1679" s="137" t="str">
        <f>IF(E1679="","",VLOOKUP($E1679,カレンダマスタ!$A$4:$E$381,4,FALSE))</f>
        <v/>
      </c>
      <c r="AV1679" s="137" t="str">
        <f t="shared" si="543"/>
        <v/>
      </c>
      <c r="AW1679" s="137" t="str">
        <f t="shared" si="544"/>
        <v/>
      </c>
      <c r="AX1679" s="138" t="str">
        <f t="shared" si="545"/>
        <v/>
      </c>
      <c r="AY1679" s="138" t="str">
        <f t="shared" si="546"/>
        <v/>
      </c>
      <c r="AZ1679" s="130" t="str">
        <f>IF(AX1679&amp;AW1679="勤怠未設定","×",IF(AV1679="勤怠修正","×",IF(AC1679="外注","",IF(AA1679="",IF(AY1679&lt;&gt;"","×",""),IF(VLOOKUP(AA1679,カレンダマスタ!$H$66:$I$83,2,FALSE)&lt;&gt;AY1679,"×","OK")))))</f>
        <v/>
      </c>
      <c r="BC1679" s="137" t="str">
        <f>IF(E1679="","",VLOOKUP($E1679,カレンダマスタ!$A$4:$E$381,4,FALSE))</f>
        <v/>
      </c>
      <c r="BD1679" s="126" t="str">
        <f>IF(AC1679="社員","",IF(AG1679=0,"",IF(AD1679="NSTC",IF(COUNTIF(カレンダマスタ!$Q$5:$Q$32,G1679)=1,"OK","×"),
IF(AD1679="NS本社",IF(COUNTIF(カレンダマスタ!$T$5:$T$32,G1679)=1,"OK","×"),IF(COUNTIF(カレンダマスタ!$R$5:$R$32,G1679)=1,"OK","×")))))</f>
        <v/>
      </c>
      <c r="BE1679" s="126" t="str">
        <f>IF(AC1679="社員","",IF(G1679="","",IF(R1679&lt;&gt;"","",IF(AF1679="CS","OK",IF(VLOOKUP(E1679,カレンダマスタ!$A$5:$D$381,4,FALSE)&gt;0,"",IF(OR(G1679*24&gt;10.84,H1679*24&lt;14.5)=TRUE,"×","OK"))))))</f>
        <v/>
      </c>
      <c r="BF1679" s="126" t="str">
        <f t="shared" si="533"/>
        <v/>
      </c>
      <c r="BG1679" s="126" t="str">
        <f t="shared" si="547"/>
        <v/>
      </c>
      <c r="BI1679" s="130" t="str">
        <f t="shared" si="548"/>
        <v/>
      </c>
    </row>
    <row r="1680" spans="2:61">
      <c r="B1680" s="210"/>
      <c r="C1680" s="536"/>
      <c r="D1680" s="128"/>
      <c r="E1680" s="583"/>
      <c r="F1680" s="128"/>
      <c r="G1680" s="588"/>
      <c r="H1680" s="588"/>
      <c r="I1680" s="130"/>
      <c r="J1680" s="139"/>
      <c r="K1680" s="131"/>
      <c r="L1680" s="132"/>
      <c r="M1680" s="132"/>
      <c r="N1680" s="141"/>
      <c r="O1680" s="139"/>
      <c r="P1680" s="139"/>
      <c r="Q1680" s="139"/>
      <c r="R1680" s="133"/>
      <c r="S1680" s="134"/>
      <c r="T1680" s="434" t="str">
        <f t="shared" si="536"/>
        <v/>
      </c>
      <c r="U1680" s="429"/>
      <c r="V1680" s="429" t="str">
        <f t="shared" si="537"/>
        <v/>
      </c>
      <c r="W1680" s="298"/>
      <c r="X1680" s="129" t="str">
        <f t="shared" si="549"/>
        <v/>
      </c>
      <c r="Y1680" s="129" t="str">
        <f t="shared" si="538"/>
        <v/>
      </c>
      <c r="Z1680" s="129" t="str">
        <f t="shared" si="539"/>
        <v/>
      </c>
      <c r="AA1680" s="133" t="str">
        <f t="shared" si="540"/>
        <v/>
      </c>
      <c r="AC1680" s="186" t="str">
        <f>AC1676</f>
        <v/>
      </c>
      <c r="AD1680" s="187" t="str">
        <f>AD1676</f>
        <v/>
      </c>
      <c r="AE1680" s="187" t="str">
        <f>AE1676</f>
        <v/>
      </c>
      <c r="AF1680" s="187" t="str">
        <f>AF1676</f>
        <v/>
      </c>
      <c r="AG1680" s="204">
        <f t="shared" si="541"/>
        <v>0</v>
      </c>
      <c r="AI1680" s="140" t="str">
        <f>IF(月報!G1680&lt;&gt;"",月報!G1680,"")</f>
        <v/>
      </c>
      <c r="AJ1680" s="126" t="str">
        <f>IF(月報!W1680&lt;&gt;"",月報!W1680*24,"")</f>
        <v/>
      </c>
      <c r="AK1680" s="126" t="str">
        <f>IF(月報!P1680&lt;&gt;"",月報!P1680,"")</f>
        <v/>
      </c>
      <c r="AL1680" s="126" t="str">
        <f>IF(月報!Q1680&lt;&gt;"",IF(月報!Q1680="平日残","",月報!Q1680),"")</f>
        <v/>
      </c>
      <c r="AM1680" s="126"/>
      <c r="AN1680" s="126" t="str">
        <f t="shared" si="535"/>
        <v/>
      </c>
      <c r="AO1680" s="126" t="str">
        <f>IF($E1680="","",VLOOKUP($E1680,カレンダマスタ!$A$5:$E$381,5,FALSE))</f>
        <v/>
      </c>
      <c r="AQ1680" s="196" t="str">
        <f>IF(G1680="","",IF(VLOOKUP(E1680,カレンダマスタ!$A$5:$D$381,4,FALSE)=0,"",1))</f>
        <v/>
      </c>
      <c r="AR1680" s="136" t="str">
        <f>IF($G1680="","",IF($AD1680="NSTC",INDEX(カレンダマスタ!$I$26:$O$31,MATCH($G1680,カレンダマスタ!$H$26:$H$31,1),MATCH($H1680,カレンダマスタ!$I$25:$O$25,1)),
IF($AD1680="CS本社",INDEX(カレンダマスタ!$I$36:$O$41,MATCH($G1680,カレンダマスタ!$H$36:$H$41,1),MATCH($H1680,カレンダマスタ!$I$35:$O$35,1)),
IF($AD1680="NS本社",INDEX(カレンダマスタ!$I$94:$O$99,MATCH($G1680,カレンダマスタ!$H$95:$H$100,1),MATCH($H1680,カレンダマスタ!$I$93:$O$93,1)),
IF($AD1680="ODC",INDEX(カレンダマスタ!$I$46:$O$51,MATCH($G1680,カレンダマスタ!$H$46:$H$51,1),MATCH($H1680,カレンダマスタ!$I$45:$O$45,1)),
IF($AD1680="NS東京TC",INDEX(カレンダマスタ!$I$56:$O$61,MATCH($G1680,カレンダマスタ!$H$56:$H$61,1),MATCH($H1680,カレンダマスタ!$I$55:$O$55,1)),""))))))</f>
        <v/>
      </c>
      <c r="AS1680" s="126" t="str">
        <f t="shared" si="542"/>
        <v/>
      </c>
      <c r="AU1680" s="137" t="str">
        <f>IF(E1680="","",VLOOKUP($E1680,カレンダマスタ!$A$4:$E$381,4,FALSE))</f>
        <v/>
      </c>
      <c r="AV1680" s="137" t="str">
        <f t="shared" si="543"/>
        <v/>
      </c>
      <c r="AW1680" s="137" t="str">
        <f t="shared" si="544"/>
        <v/>
      </c>
      <c r="AX1680" s="138" t="str">
        <f t="shared" si="545"/>
        <v/>
      </c>
      <c r="AY1680" s="138" t="str">
        <f t="shared" si="546"/>
        <v/>
      </c>
      <c r="AZ1680" s="130" t="str">
        <f>IF(AX1680&amp;AW1680="勤怠未設定","×",IF(AV1680="勤怠修正","×",IF(AC1680="外注","",IF(AA1680="",IF(AY1680&lt;&gt;"","×",""),IF(VLOOKUP(AA1680,カレンダマスタ!$H$66:$I$83,2,FALSE)&lt;&gt;AY1680,"×","OK")))))</f>
        <v/>
      </c>
      <c r="BC1680" s="137" t="str">
        <f>IF(E1680="","",VLOOKUP($E1680,カレンダマスタ!$A$4:$E$381,4,FALSE))</f>
        <v/>
      </c>
      <c r="BD1680" s="126" t="str">
        <f>IF(AC1680="社員","",IF(AG1680=0,"",IF(AD1680="NSTC",IF(COUNTIF(カレンダマスタ!$Q$5:$Q$32,G1680)=1,"OK","×"),
IF(AD1680="NS本社",IF(COUNTIF(カレンダマスタ!$T$5:$T$32,G1680)=1,"OK","×"),IF(COUNTIF(カレンダマスタ!$R$5:$R$32,G1680)=1,"OK","×")))))</f>
        <v/>
      </c>
      <c r="BE1680" s="126" t="str">
        <f>IF(AC1680="社員","",IF(G1680="","",IF(R1680&lt;&gt;"","",IF(AF1680="CS","OK",IF(VLOOKUP(E1680,カレンダマスタ!$A$5:$D$381,4,FALSE)&gt;0,"",IF(OR(G1680*24&gt;10.84,H1680*24&lt;14.5)=TRUE,"×","OK"))))))</f>
        <v/>
      </c>
      <c r="BF1680" s="126" t="str">
        <f t="shared" si="533"/>
        <v/>
      </c>
      <c r="BG1680" s="126" t="str">
        <f t="shared" si="547"/>
        <v/>
      </c>
      <c r="BI1680" s="130" t="str">
        <f t="shared" si="548"/>
        <v/>
      </c>
    </row>
    <row r="1681" spans="2:61">
      <c r="B1681" s="210"/>
      <c r="C1681" s="536"/>
      <c r="D1681" s="128"/>
      <c r="E1681" s="583"/>
      <c r="F1681" s="128"/>
      <c r="G1681" s="588"/>
      <c r="H1681" s="588"/>
      <c r="I1681" s="130"/>
      <c r="J1681" s="139"/>
      <c r="K1681" s="131"/>
      <c r="L1681" s="132"/>
      <c r="M1681" s="132"/>
      <c r="N1681" s="141"/>
      <c r="O1681" s="139"/>
      <c r="P1681" s="139"/>
      <c r="Q1681" s="139"/>
      <c r="R1681" s="133"/>
      <c r="S1681" s="134"/>
      <c r="T1681" s="434" t="str">
        <f t="shared" si="536"/>
        <v/>
      </c>
      <c r="U1681" s="429"/>
      <c r="V1681" s="429" t="str">
        <f t="shared" si="537"/>
        <v/>
      </c>
      <c r="W1681" s="298"/>
      <c r="X1681" s="129" t="str">
        <f t="shared" si="549"/>
        <v/>
      </c>
      <c r="Y1681" s="129" t="str">
        <f t="shared" si="538"/>
        <v/>
      </c>
      <c r="Z1681" s="129" t="str">
        <f t="shared" si="539"/>
        <v/>
      </c>
      <c r="AA1681" s="133" t="str">
        <f t="shared" si="540"/>
        <v/>
      </c>
      <c r="AC1681" s="186" t="str">
        <f>AC1676</f>
        <v/>
      </c>
      <c r="AD1681" s="187" t="str">
        <f>AD1676</f>
        <v/>
      </c>
      <c r="AE1681" s="187" t="str">
        <f>AE1676</f>
        <v/>
      </c>
      <c r="AF1681" s="187" t="str">
        <f>AF1676</f>
        <v/>
      </c>
      <c r="AG1681" s="204">
        <f t="shared" si="541"/>
        <v>0</v>
      </c>
      <c r="AI1681" s="135" t="str">
        <f>IF(月報!G1681&lt;&gt;"",月報!G1681,"")</f>
        <v/>
      </c>
      <c r="AJ1681" s="126" t="str">
        <f>IF(月報!W1681&lt;&gt;"",月報!W1681*24,"")</f>
        <v/>
      </c>
      <c r="AK1681" s="126" t="str">
        <f>IF(月報!P1681&lt;&gt;"",月報!P1681,"")</f>
        <v/>
      </c>
      <c r="AL1681" s="126" t="str">
        <f>IF(月報!Q1681&lt;&gt;"",IF(月報!Q1681="平日残","",月報!Q1681),"")</f>
        <v/>
      </c>
      <c r="AM1681" s="126"/>
      <c r="AN1681" s="126" t="str">
        <f t="shared" si="535"/>
        <v/>
      </c>
      <c r="AO1681" s="126" t="str">
        <f>IF($E1681="","",VLOOKUP($E1681,カレンダマスタ!$A$5:$E$381,5,FALSE))</f>
        <v/>
      </c>
      <c r="AQ1681" s="196" t="str">
        <f>IF(G1681="","",IF(VLOOKUP(E1681,カレンダマスタ!$A$5:$D$381,4,FALSE)=0,"",1))</f>
        <v/>
      </c>
      <c r="AR1681" s="136" t="str">
        <f>IF($G1681="","",IF($AD1681="NSTC",INDEX(カレンダマスタ!$I$26:$O$31,MATCH($G1681,カレンダマスタ!$H$26:$H$31,1),MATCH($H1681,カレンダマスタ!$I$25:$O$25,1)),
IF($AD1681="CS本社",INDEX(カレンダマスタ!$I$36:$O$41,MATCH($G1681,カレンダマスタ!$H$36:$H$41,1),MATCH($H1681,カレンダマスタ!$I$35:$O$35,1)),
IF($AD1681="NS本社",INDEX(カレンダマスタ!$I$94:$O$99,MATCH($G1681,カレンダマスタ!$H$95:$H$100,1),MATCH($H1681,カレンダマスタ!$I$93:$O$93,1)),
IF($AD1681="ODC",INDEX(カレンダマスタ!$I$46:$O$51,MATCH($G1681,カレンダマスタ!$H$46:$H$51,1),MATCH($H1681,カレンダマスタ!$I$45:$O$45,1)),
IF($AD1681="NS東京TC",INDEX(カレンダマスタ!$I$56:$O$61,MATCH($G1681,カレンダマスタ!$H$56:$H$61,1),MATCH($H1681,カレンダマスタ!$I$55:$O$55,1)),""))))))</f>
        <v/>
      </c>
      <c r="AS1681" s="126" t="str">
        <f t="shared" si="542"/>
        <v/>
      </c>
      <c r="AU1681" s="137" t="str">
        <f>IF(E1681="","",VLOOKUP($E1681,カレンダマスタ!$A$4:$E$381,4,FALSE))</f>
        <v/>
      </c>
      <c r="AV1681" s="137" t="str">
        <f t="shared" si="543"/>
        <v/>
      </c>
      <c r="AW1681" s="137" t="str">
        <f t="shared" si="544"/>
        <v/>
      </c>
      <c r="AX1681" s="138" t="str">
        <f t="shared" si="545"/>
        <v/>
      </c>
      <c r="AY1681" s="138" t="str">
        <f t="shared" si="546"/>
        <v/>
      </c>
      <c r="AZ1681" s="130" t="str">
        <f>IF(AX1681&amp;AW1681="勤怠未設定","×",IF(AV1681="勤怠修正","×",IF(AC1681="外注","",IF(AA1681="",IF(AY1681&lt;&gt;"","×",""),IF(VLOOKUP(AA1681,カレンダマスタ!$H$66:$I$83,2,FALSE)&lt;&gt;AY1681,"×","OK")))))</f>
        <v/>
      </c>
      <c r="BC1681" s="137" t="str">
        <f>IF(E1681="","",VLOOKUP($E1681,カレンダマスタ!$A$4:$E$381,4,FALSE))</f>
        <v/>
      </c>
      <c r="BD1681" s="126" t="str">
        <f>IF(AC1681="社員","",IF(AG1681=0,"",IF(AD1681="NSTC",IF(COUNTIF(カレンダマスタ!$Q$5:$Q$32,G1681)=1,"OK","×"),
IF(AD1681="NS本社",IF(COUNTIF(カレンダマスタ!$T$5:$T$32,G1681)=1,"OK","×"),IF(COUNTIF(カレンダマスタ!$R$5:$R$32,G1681)=1,"OK","×")))))</f>
        <v/>
      </c>
      <c r="BE1681" s="126" t="str">
        <f>IF(AC1681="社員","",IF(G1681="","",IF(R1681&lt;&gt;"","",IF(AF1681="CS","OK",IF(VLOOKUP(E1681,カレンダマスタ!$A$5:$D$381,4,FALSE)&gt;0,"",IF(OR(G1681*24&gt;10.84,H1681*24&lt;14.5)=TRUE,"×","OK"))))))</f>
        <v/>
      </c>
      <c r="BF1681" s="126" t="str">
        <f t="shared" si="533"/>
        <v/>
      </c>
      <c r="BG1681" s="126" t="str">
        <f t="shared" si="547"/>
        <v/>
      </c>
      <c r="BI1681" s="130" t="str">
        <f t="shared" si="548"/>
        <v/>
      </c>
    </row>
    <row r="1682" spans="2:61">
      <c r="B1682" s="210"/>
      <c r="C1682" s="537"/>
      <c r="D1682" s="142"/>
      <c r="E1682" s="584"/>
      <c r="F1682" s="142"/>
      <c r="G1682" s="589"/>
      <c r="H1682" s="589"/>
      <c r="I1682" s="144"/>
      <c r="J1682" s="148"/>
      <c r="K1682" s="145"/>
      <c r="L1682" s="146"/>
      <c r="M1682" s="146"/>
      <c r="N1682" s="147"/>
      <c r="O1682" s="148"/>
      <c r="P1682" s="148"/>
      <c r="Q1682" s="148"/>
      <c r="R1682" s="149"/>
      <c r="S1682" s="156"/>
      <c r="T1682" s="435" t="str">
        <f t="shared" si="536"/>
        <v/>
      </c>
      <c r="U1682" s="430"/>
      <c r="V1682" s="430" t="str">
        <f t="shared" si="537"/>
        <v/>
      </c>
      <c r="W1682" s="298"/>
      <c r="X1682" s="143" t="str">
        <f t="shared" si="549"/>
        <v/>
      </c>
      <c r="Y1682" s="143" t="str">
        <f t="shared" si="538"/>
        <v/>
      </c>
      <c r="Z1682" s="143" t="str">
        <f t="shared" si="539"/>
        <v/>
      </c>
      <c r="AA1682" s="149" t="str">
        <f t="shared" si="540"/>
        <v/>
      </c>
      <c r="AC1682" s="188" t="str">
        <f>AC1676</f>
        <v/>
      </c>
      <c r="AD1682" s="189" t="str">
        <f>AD1676</f>
        <v/>
      </c>
      <c r="AE1682" s="189" t="str">
        <f>AE1676</f>
        <v/>
      </c>
      <c r="AF1682" s="189" t="str">
        <f>AF1676</f>
        <v/>
      </c>
      <c r="AG1682" s="205">
        <f t="shared" si="541"/>
        <v>0</v>
      </c>
      <c r="AI1682" s="150" t="str">
        <f>IF(月報!G1682&lt;&gt;"",月報!G1682,"")</f>
        <v/>
      </c>
      <c r="AJ1682" s="151" t="str">
        <f>IF(月報!W1682&lt;&gt;"",月報!W1682*24,"")</f>
        <v/>
      </c>
      <c r="AK1682" s="151" t="str">
        <f>IF(月報!P1682&lt;&gt;"",月報!P1682,"")</f>
        <v/>
      </c>
      <c r="AL1682" s="151" t="str">
        <f>IF(月報!Q1682&lt;&gt;"",IF(月報!Q1682="平日残","",月報!Q1682),"")</f>
        <v/>
      </c>
      <c r="AM1682" s="151"/>
      <c r="AN1682" s="151" t="str">
        <f t="shared" si="535"/>
        <v/>
      </c>
      <c r="AO1682" s="151" t="str">
        <f>IF($E1682="","",VLOOKUP($E1682,カレンダマスタ!$A$5:$E$381,5,FALSE))</f>
        <v/>
      </c>
      <c r="AQ1682" s="197" t="str">
        <f>IF(G1682="","",IF(VLOOKUP(E1682,カレンダマスタ!$A$5:$D$381,4,FALSE)=0,"",1))</f>
        <v/>
      </c>
      <c r="AR1682" s="152" t="str">
        <f>IF($G1682="","",IF($AD1682="NSTC",INDEX(カレンダマスタ!$I$26:$O$31,MATCH($G1682,カレンダマスタ!$H$26:$H$31,1),MATCH($H1682,カレンダマスタ!$I$25:$O$25,1)),
IF($AD1682="CS本社",INDEX(カレンダマスタ!$I$36:$O$41,MATCH($G1682,カレンダマスタ!$H$36:$H$41,1),MATCH($H1682,カレンダマスタ!$I$35:$O$35,1)),
IF($AD1682="NS本社",INDEX(カレンダマスタ!$I$94:$O$99,MATCH($G1682,カレンダマスタ!$H$95:$H$100,1),MATCH($H1682,カレンダマスタ!$I$93:$O$93,1)),
IF($AD1682="ODC",INDEX(カレンダマスタ!$I$46:$O$51,MATCH($G1682,カレンダマスタ!$H$46:$H$51,1),MATCH($H1682,カレンダマスタ!$I$45:$O$45,1)),
IF($AD1682="NS東京TC",INDEX(カレンダマスタ!$I$56:$O$61,MATCH($G1682,カレンダマスタ!$H$56:$H$61,1),MATCH($H1682,カレンダマスタ!$I$55:$O$55,1)),""))))))</f>
        <v/>
      </c>
      <c r="AS1682" s="151" t="str">
        <f t="shared" si="542"/>
        <v/>
      </c>
      <c r="AU1682" s="153" t="str">
        <f>IF(E1682="","",VLOOKUP($E1682,カレンダマスタ!$A$4:$E$381,4,FALSE))</f>
        <v/>
      </c>
      <c r="AV1682" s="153" t="str">
        <f t="shared" si="543"/>
        <v/>
      </c>
      <c r="AW1682" s="153" t="str">
        <f t="shared" si="544"/>
        <v/>
      </c>
      <c r="AX1682" s="154" t="str">
        <f t="shared" si="545"/>
        <v/>
      </c>
      <c r="AY1682" s="154" t="str">
        <f t="shared" si="546"/>
        <v/>
      </c>
      <c r="AZ1682" s="144" t="str">
        <f>IF(AX1682&amp;AW1682="勤怠未設定","×",IF(AV1682="勤怠修正","×",IF(AC1682="外注","",IF(AA1682="",IF(AY1682&lt;&gt;"","×",""),IF(VLOOKUP(AA1682,カレンダマスタ!$H$66:$I$83,2,FALSE)&lt;&gt;AY1682,"×","OK")))))</f>
        <v/>
      </c>
      <c r="BC1682" s="153" t="str">
        <f>IF(E1682="","",VLOOKUP($E1682,カレンダマスタ!$A$4:$E$381,4,FALSE))</f>
        <v/>
      </c>
      <c r="BD1682" s="151" t="str">
        <f>IF(AC1682="社員","",IF(AG1682=0,"",IF(AD1682="NSTC",IF(COUNTIF(カレンダマスタ!$Q$5:$Q$32,G1682)=1,"OK","×"),
IF(AD1682="NS本社",IF(COUNTIF(カレンダマスタ!$T$5:$T$32,G1682)=1,"OK","×"),IF(COUNTIF(カレンダマスタ!$R$5:$R$32,G1682)=1,"OK","×")))))</f>
        <v/>
      </c>
      <c r="BE1682" s="151" t="str">
        <f>IF(AC1682="社員","",IF(G1682="","",IF(R1682&lt;&gt;"","",IF(AF1682="CS","OK",IF(VLOOKUP(E1682,カレンダマスタ!$A$5:$D$381,4,FALSE)&gt;0,"",IF(OR(G1682*24&gt;10.84,H1682*24&lt;14.5)=TRUE,"×","OK"))))))</f>
        <v/>
      </c>
      <c r="BF1682" s="151" t="str">
        <f t="shared" si="533"/>
        <v/>
      </c>
      <c r="BG1682" s="151" t="str">
        <f t="shared" si="547"/>
        <v/>
      </c>
      <c r="BI1682" s="144" t="str">
        <f t="shared" si="548"/>
        <v/>
      </c>
    </row>
    <row r="1683" spans="2:61">
      <c r="B1683" s="210"/>
      <c r="C1683" s="535"/>
      <c r="D1683" s="112"/>
      <c r="E1683" s="582"/>
      <c r="F1683" s="112"/>
      <c r="G1683" s="587"/>
      <c r="H1683" s="587"/>
      <c r="I1683" s="114"/>
      <c r="J1683" s="118"/>
      <c r="K1683" s="115"/>
      <c r="L1683" s="116"/>
      <c r="M1683" s="116"/>
      <c r="N1683" s="117"/>
      <c r="O1683" s="118"/>
      <c r="P1683" s="118"/>
      <c r="Q1683" s="118"/>
      <c r="R1683" s="119"/>
      <c r="S1683" s="120"/>
      <c r="T1683" s="433" t="str">
        <f t="shared" si="536"/>
        <v/>
      </c>
      <c r="U1683" s="431">
        <f>SUM(T1683:T1689)</f>
        <v>0</v>
      </c>
      <c r="V1683" s="431" t="str">
        <f t="shared" si="537"/>
        <v/>
      </c>
      <c r="W1683" s="298"/>
      <c r="X1683" s="113" t="str">
        <f t="shared" si="549"/>
        <v/>
      </c>
      <c r="Y1683" s="113" t="str">
        <f t="shared" si="538"/>
        <v/>
      </c>
      <c r="Z1683" s="113" t="str">
        <f t="shared" si="539"/>
        <v/>
      </c>
      <c r="AA1683" s="119" t="str">
        <f t="shared" si="540"/>
        <v/>
      </c>
      <c r="AC1683" s="190" t="str">
        <f>AC1676</f>
        <v/>
      </c>
      <c r="AD1683" s="191" t="str">
        <f>AD1676</f>
        <v/>
      </c>
      <c r="AE1683" s="191" t="str">
        <f>AE1676</f>
        <v/>
      </c>
      <c r="AF1683" s="191" t="str">
        <f>AF1676</f>
        <v/>
      </c>
      <c r="AG1683" s="206">
        <f t="shared" si="541"/>
        <v>0</v>
      </c>
      <c r="AI1683" s="155" t="str">
        <f>IF(月報!G1683&lt;&gt;"",月報!G1683,"")</f>
        <v/>
      </c>
      <c r="AJ1683" s="122" t="str">
        <f>IF(月報!W1683&lt;&gt;"",月報!W1683*24,"")</f>
        <v/>
      </c>
      <c r="AK1683" s="122" t="str">
        <f>IF(月報!P1683&lt;&gt;"",月報!P1683,"")</f>
        <v/>
      </c>
      <c r="AL1683" s="122" t="str">
        <f>IF(月報!Q1683&lt;&gt;"",IF(月報!Q1683="平日残","",月報!Q1683),"")</f>
        <v/>
      </c>
      <c r="AM1683" s="122"/>
      <c r="AN1683" s="122" t="str">
        <f t="shared" si="535"/>
        <v/>
      </c>
      <c r="AO1683" s="122" t="str">
        <f>IF($E1683="","",VLOOKUP($E1683,カレンダマスタ!$A$5:$E$381,5,FALSE))</f>
        <v/>
      </c>
      <c r="AQ1683" s="195" t="str">
        <f>IF(G1683="","",IF(VLOOKUP(E1683,カレンダマスタ!$A$5:$D$381,4,FALSE)=0,"",1))</f>
        <v/>
      </c>
      <c r="AR1683" s="123" t="str">
        <f>IF($G1683="","",IF($AD1683="NSTC",INDEX(カレンダマスタ!$I$26:$O$31,MATCH($G1683,カレンダマスタ!$H$26:$H$31,1),MATCH($H1683,カレンダマスタ!$I$25:$O$25,1)),
IF($AD1683="CS本社",INDEX(カレンダマスタ!$I$36:$O$41,MATCH($G1683,カレンダマスタ!$H$36:$H$41,1),MATCH($H1683,カレンダマスタ!$I$35:$O$35,1)),
IF($AD1683="NS本社",INDEX(カレンダマスタ!$I$94:$O$99,MATCH($G1683,カレンダマスタ!$H$95:$H$100,1),MATCH($H1683,カレンダマスタ!$I$93:$O$93,1)),
IF($AD1683="ODC",INDEX(カレンダマスタ!$I$46:$O$51,MATCH($G1683,カレンダマスタ!$H$46:$H$51,1),MATCH($H1683,カレンダマスタ!$I$45:$O$45,1)),
IF($AD1683="NS東京TC",INDEX(カレンダマスタ!$I$56:$O$61,MATCH($G1683,カレンダマスタ!$H$56:$H$61,1),MATCH($H1683,カレンダマスタ!$I$55:$O$55,1)),""))))))</f>
        <v/>
      </c>
      <c r="AS1683" s="122" t="str">
        <f t="shared" si="542"/>
        <v/>
      </c>
      <c r="AU1683" s="124" t="str">
        <f>IF(E1683="","",VLOOKUP($E1683,カレンダマスタ!$A$4:$E$381,4,FALSE))</f>
        <v/>
      </c>
      <c r="AV1683" s="124" t="str">
        <f t="shared" si="543"/>
        <v/>
      </c>
      <c r="AW1683" s="124" t="str">
        <f t="shared" si="544"/>
        <v/>
      </c>
      <c r="AX1683" s="125" t="str">
        <f t="shared" si="545"/>
        <v/>
      </c>
      <c r="AY1683" s="125" t="str">
        <f t="shared" si="546"/>
        <v/>
      </c>
      <c r="AZ1683" s="114" t="str">
        <f>IF(AX1683&amp;AW1683="勤怠未設定","×",IF(AV1683="勤怠修正","×",IF(AC1683="外注","",IF(AA1683="",IF(AY1683&lt;&gt;"","×",""),IF(VLOOKUP(AA1683,カレンダマスタ!$H$66:$I$83,2,FALSE)&lt;&gt;AY1683,"×","OK")))))</f>
        <v/>
      </c>
      <c r="BC1683" s="124" t="str">
        <f>IF(E1683="","",VLOOKUP($E1683,カレンダマスタ!$A$4:$E$381,4,FALSE))</f>
        <v/>
      </c>
      <c r="BD1683" s="122" t="str">
        <f>IF(AC1683="社員","",IF(AG1683=0,"",IF(AD1683="NSTC",IF(COUNTIF(カレンダマスタ!$Q$5:$Q$32,G1683)=1,"OK","×"),
IF(AD1683="NS本社",IF(COUNTIF(カレンダマスタ!$T$5:$T$32,G1683)=1,"OK","×"),IF(COUNTIF(カレンダマスタ!$R$5:$R$32,G1683)=1,"OK","×")))))</f>
        <v/>
      </c>
      <c r="BE1683" s="122" t="str">
        <f>IF(AC1683="社員","",IF(G1683="","",IF(R1683&lt;&gt;"","",IF(AF1683="CS","OK",IF(VLOOKUP(E1683,カレンダマスタ!$A$5:$D$381,4,FALSE)&gt;0,"",IF(OR(G1683*24&gt;10.84,H1683*24&lt;14.5)=TRUE,"×","OK"))))))</f>
        <v/>
      </c>
      <c r="BF1683" s="122" t="str">
        <f t="shared" si="533"/>
        <v/>
      </c>
      <c r="BG1683" s="122" t="str">
        <f t="shared" si="547"/>
        <v/>
      </c>
      <c r="BI1683" s="114" t="str">
        <f t="shared" si="548"/>
        <v/>
      </c>
    </row>
    <row r="1684" spans="2:61">
      <c r="B1684" s="210"/>
      <c r="C1684" s="536"/>
      <c r="D1684" s="128"/>
      <c r="E1684" s="583"/>
      <c r="F1684" s="128"/>
      <c r="G1684" s="588"/>
      <c r="H1684" s="588"/>
      <c r="I1684" s="130"/>
      <c r="J1684" s="139"/>
      <c r="K1684" s="131"/>
      <c r="L1684" s="132"/>
      <c r="M1684" s="132"/>
      <c r="N1684" s="141"/>
      <c r="O1684" s="139"/>
      <c r="P1684" s="139"/>
      <c r="Q1684" s="139"/>
      <c r="R1684" s="133"/>
      <c r="S1684" s="134"/>
      <c r="T1684" s="434" t="str">
        <f t="shared" si="536"/>
        <v/>
      </c>
      <c r="U1684" s="429"/>
      <c r="V1684" s="429" t="str">
        <f t="shared" si="537"/>
        <v/>
      </c>
      <c r="W1684" s="298"/>
      <c r="X1684" s="129" t="str">
        <f t="shared" si="549"/>
        <v/>
      </c>
      <c r="Y1684" s="129" t="str">
        <f t="shared" si="538"/>
        <v/>
      </c>
      <c r="Z1684" s="129" t="str">
        <f t="shared" si="539"/>
        <v/>
      </c>
      <c r="AA1684" s="133" t="str">
        <f t="shared" si="540"/>
        <v/>
      </c>
      <c r="AC1684" s="186" t="str">
        <f>AC1676</f>
        <v/>
      </c>
      <c r="AD1684" s="187" t="str">
        <f>AD1676</f>
        <v/>
      </c>
      <c r="AE1684" s="187" t="str">
        <f>AE1676</f>
        <v/>
      </c>
      <c r="AF1684" s="187" t="str">
        <f>AF1676</f>
        <v/>
      </c>
      <c r="AG1684" s="204">
        <f t="shared" si="541"/>
        <v>0</v>
      </c>
      <c r="AI1684" s="135" t="str">
        <f>IF(月報!G1684&lt;&gt;"",月報!G1684,"")</f>
        <v/>
      </c>
      <c r="AJ1684" s="126" t="str">
        <f>IF(月報!W1684&lt;&gt;"",月報!W1684*24,"")</f>
        <v/>
      </c>
      <c r="AK1684" s="126" t="str">
        <f>IF(月報!P1684&lt;&gt;"",月報!P1684,"")</f>
        <v/>
      </c>
      <c r="AL1684" s="126" t="str">
        <f>IF(月報!Q1684&lt;&gt;"",IF(月報!Q1684="平日残","",月報!Q1684),"")</f>
        <v/>
      </c>
      <c r="AM1684" s="126"/>
      <c r="AN1684" s="126" t="str">
        <f t="shared" si="535"/>
        <v/>
      </c>
      <c r="AO1684" s="126" t="str">
        <f>IF($E1684="","",VLOOKUP($E1684,カレンダマスタ!$A$5:$E$381,5,FALSE))</f>
        <v/>
      </c>
      <c r="AQ1684" s="196" t="str">
        <f>IF(G1684="","",IF(VLOOKUP(E1684,カレンダマスタ!$A$5:$D$381,4,FALSE)=0,"",1))</f>
        <v/>
      </c>
      <c r="AR1684" s="136" t="str">
        <f>IF($G1684="","",IF($AD1684="NSTC",INDEX(カレンダマスタ!$I$26:$O$31,MATCH($G1684,カレンダマスタ!$H$26:$H$31,1),MATCH($H1684,カレンダマスタ!$I$25:$O$25,1)),
IF($AD1684="CS本社",INDEX(カレンダマスタ!$I$36:$O$41,MATCH($G1684,カレンダマスタ!$H$36:$H$41,1),MATCH($H1684,カレンダマスタ!$I$35:$O$35,1)),
IF($AD1684="NS本社",INDEX(カレンダマスタ!$I$94:$O$99,MATCH($G1684,カレンダマスタ!$H$95:$H$100,1),MATCH($H1684,カレンダマスタ!$I$93:$O$93,1)),
IF($AD1684="ODC",INDEX(カレンダマスタ!$I$46:$O$51,MATCH($G1684,カレンダマスタ!$H$46:$H$51,1),MATCH($H1684,カレンダマスタ!$I$45:$O$45,1)),
IF($AD1684="NS東京TC",INDEX(カレンダマスタ!$I$56:$O$61,MATCH($G1684,カレンダマスタ!$H$56:$H$61,1),MATCH($H1684,カレンダマスタ!$I$55:$O$55,1)),""))))))</f>
        <v/>
      </c>
      <c r="AS1684" s="126" t="str">
        <f t="shared" si="542"/>
        <v/>
      </c>
      <c r="AU1684" s="137" t="str">
        <f>IF(E1684="","",VLOOKUP($E1684,カレンダマスタ!$A$4:$E$381,4,FALSE))</f>
        <v/>
      </c>
      <c r="AV1684" s="137" t="str">
        <f t="shared" si="543"/>
        <v/>
      </c>
      <c r="AW1684" s="137" t="str">
        <f t="shared" si="544"/>
        <v/>
      </c>
      <c r="AX1684" s="138" t="str">
        <f t="shared" si="545"/>
        <v/>
      </c>
      <c r="AY1684" s="138" t="str">
        <f t="shared" si="546"/>
        <v/>
      </c>
      <c r="AZ1684" s="130" t="str">
        <f>IF(AX1684&amp;AW1684="勤怠未設定","×",IF(AV1684="勤怠修正","×",IF(AC1684="外注","",IF(AA1684="",IF(AY1684&lt;&gt;"","×",""),IF(VLOOKUP(AA1684,カレンダマスタ!$H$66:$I$83,2,FALSE)&lt;&gt;AY1684,"×","OK")))))</f>
        <v/>
      </c>
      <c r="BC1684" s="137" t="str">
        <f>IF(E1684="","",VLOOKUP($E1684,カレンダマスタ!$A$4:$E$381,4,FALSE))</f>
        <v/>
      </c>
      <c r="BD1684" s="126" t="str">
        <f>IF(AC1684="社員","",IF(AG1684=0,"",IF(AD1684="NSTC",IF(COUNTIF(カレンダマスタ!$Q$5:$Q$32,G1684)=1,"OK","×"),
IF(AD1684="NS本社",IF(COUNTIF(カレンダマスタ!$T$5:$T$32,G1684)=1,"OK","×"),IF(COUNTIF(カレンダマスタ!$R$5:$R$32,G1684)=1,"OK","×")))))</f>
        <v/>
      </c>
      <c r="BE1684" s="126" t="str">
        <f>IF(AC1684="社員","",IF(G1684="","",IF(R1684&lt;&gt;"","",IF(AF1684="CS","OK",IF(VLOOKUP(E1684,カレンダマスタ!$A$5:$D$381,4,FALSE)&gt;0,"",IF(OR(G1684*24&gt;10.84,H1684*24&lt;14.5)=TRUE,"×","OK"))))))</f>
        <v/>
      </c>
      <c r="BF1684" s="126" t="str">
        <f t="shared" si="533"/>
        <v/>
      </c>
      <c r="BG1684" s="126" t="str">
        <f t="shared" si="547"/>
        <v/>
      </c>
      <c r="BI1684" s="130" t="str">
        <f t="shared" si="548"/>
        <v/>
      </c>
    </row>
    <row r="1685" spans="2:61">
      <c r="B1685" s="210"/>
      <c r="C1685" s="536"/>
      <c r="D1685" s="128"/>
      <c r="E1685" s="583"/>
      <c r="F1685" s="128"/>
      <c r="G1685" s="588"/>
      <c r="H1685" s="588"/>
      <c r="I1685" s="130"/>
      <c r="J1685" s="139"/>
      <c r="K1685" s="131"/>
      <c r="L1685" s="132"/>
      <c r="M1685" s="132"/>
      <c r="N1685" s="141"/>
      <c r="O1685" s="139"/>
      <c r="P1685" s="139"/>
      <c r="Q1685" s="139"/>
      <c r="R1685" s="133"/>
      <c r="S1685" s="134"/>
      <c r="T1685" s="434" t="str">
        <f t="shared" si="536"/>
        <v/>
      </c>
      <c r="U1685" s="429"/>
      <c r="V1685" s="429" t="str">
        <f t="shared" si="537"/>
        <v/>
      </c>
      <c r="W1685" s="298"/>
      <c r="X1685" s="129" t="str">
        <f t="shared" si="549"/>
        <v/>
      </c>
      <c r="Y1685" s="129" t="str">
        <f t="shared" si="538"/>
        <v/>
      </c>
      <c r="Z1685" s="129" t="str">
        <f t="shared" si="539"/>
        <v/>
      </c>
      <c r="AA1685" s="133" t="str">
        <f t="shared" si="540"/>
        <v/>
      </c>
      <c r="AC1685" s="186" t="str">
        <f>AC1676</f>
        <v/>
      </c>
      <c r="AD1685" s="187" t="str">
        <f>AD1676</f>
        <v/>
      </c>
      <c r="AE1685" s="187" t="str">
        <f>AE1676</f>
        <v/>
      </c>
      <c r="AF1685" s="187" t="str">
        <f>AF1676</f>
        <v/>
      </c>
      <c r="AG1685" s="204">
        <f t="shared" si="541"/>
        <v>0</v>
      </c>
      <c r="AI1685" s="135" t="str">
        <f>IF(月報!G1685&lt;&gt;"",月報!G1685,"")</f>
        <v/>
      </c>
      <c r="AJ1685" s="126" t="str">
        <f>IF(月報!W1685&lt;&gt;"",月報!W1685*24,"")</f>
        <v/>
      </c>
      <c r="AK1685" s="126" t="str">
        <f>IF(月報!P1685&lt;&gt;"",月報!P1685,"")</f>
        <v/>
      </c>
      <c r="AL1685" s="126" t="str">
        <f>IF(月報!Q1685&lt;&gt;"",IF(月報!Q1685="平日残","",月報!Q1685),"")</f>
        <v/>
      </c>
      <c r="AM1685" s="126"/>
      <c r="AN1685" s="126" t="str">
        <f t="shared" si="535"/>
        <v/>
      </c>
      <c r="AO1685" s="126" t="str">
        <f>IF($E1685="","",VLOOKUP($E1685,カレンダマスタ!$A$5:$E$381,5,FALSE))</f>
        <v/>
      </c>
      <c r="AQ1685" s="196" t="str">
        <f>IF(G1685="","",IF(VLOOKUP(E1685,カレンダマスタ!$A$5:$D$381,4,FALSE)=0,"",1))</f>
        <v/>
      </c>
      <c r="AR1685" s="136" t="str">
        <f>IF($G1685="","",IF($AD1685="NSTC",INDEX(カレンダマスタ!$I$26:$O$31,MATCH($G1685,カレンダマスタ!$H$26:$H$31,1),MATCH($H1685,カレンダマスタ!$I$25:$O$25,1)),
IF($AD1685="CS本社",INDEX(カレンダマスタ!$I$36:$O$41,MATCH($G1685,カレンダマスタ!$H$36:$H$41,1),MATCH($H1685,カレンダマスタ!$I$35:$O$35,1)),
IF($AD1685="NS本社",INDEX(カレンダマスタ!$I$94:$O$99,MATCH($G1685,カレンダマスタ!$H$95:$H$100,1),MATCH($H1685,カレンダマスタ!$I$93:$O$93,1)),
IF($AD1685="ODC",INDEX(カレンダマスタ!$I$46:$O$51,MATCH($G1685,カレンダマスタ!$H$46:$H$51,1),MATCH($H1685,カレンダマスタ!$I$45:$O$45,1)),
IF($AD1685="NS東京TC",INDEX(カレンダマスタ!$I$56:$O$61,MATCH($G1685,カレンダマスタ!$H$56:$H$61,1),MATCH($H1685,カレンダマスタ!$I$55:$O$55,1)),""))))))</f>
        <v/>
      </c>
      <c r="AS1685" s="126" t="str">
        <f t="shared" si="542"/>
        <v/>
      </c>
      <c r="AU1685" s="137" t="str">
        <f>IF(E1685="","",VLOOKUP($E1685,カレンダマスタ!$A$4:$E$381,4,FALSE))</f>
        <v/>
      </c>
      <c r="AV1685" s="137" t="str">
        <f t="shared" si="543"/>
        <v/>
      </c>
      <c r="AW1685" s="137" t="str">
        <f t="shared" si="544"/>
        <v/>
      </c>
      <c r="AX1685" s="138" t="str">
        <f t="shared" si="545"/>
        <v/>
      </c>
      <c r="AY1685" s="138" t="str">
        <f t="shared" si="546"/>
        <v/>
      </c>
      <c r="AZ1685" s="130" t="str">
        <f>IF(AX1685&amp;AW1685="勤怠未設定","×",IF(AV1685="勤怠修正","×",IF(AC1685="外注","",IF(AA1685="",IF(AY1685&lt;&gt;"","×",""),IF(VLOOKUP(AA1685,カレンダマスタ!$H$66:$I$83,2,FALSE)&lt;&gt;AY1685,"×","OK")))))</f>
        <v/>
      </c>
      <c r="BC1685" s="137" t="str">
        <f>IF(E1685="","",VLOOKUP($E1685,カレンダマスタ!$A$4:$E$381,4,FALSE))</f>
        <v/>
      </c>
      <c r="BD1685" s="126" t="str">
        <f>IF(AC1685="社員","",IF(AG1685=0,"",IF(AD1685="NSTC",IF(COUNTIF(カレンダマスタ!$Q$5:$Q$32,G1685)=1,"OK","×"),
IF(AD1685="NS本社",IF(COUNTIF(カレンダマスタ!$T$5:$T$32,G1685)=1,"OK","×"),IF(COUNTIF(カレンダマスタ!$R$5:$R$32,G1685)=1,"OK","×")))))</f>
        <v/>
      </c>
      <c r="BE1685" s="126" t="str">
        <f>IF(AC1685="社員","",IF(G1685="","",IF(R1685&lt;&gt;"","",IF(AF1685="CS","OK",IF(VLOOKUP(E1685,カレンダマスタ!$A$5:$D$381,4,FALSE)&gt;0,"",IF(OR(G1685*24&gt;10.84,H1685*24&lt;14.5)=TRUE,"×","OK"))))))</f>
        <v/>
      </c>
      <c r="BF1685" s="126" t="str">
        <f t="shared" si="533"/>
        <v/>
      </c>
      <c r="BG1685" s="126" t="str">
        <f t="shared" si="547"/>
        <v/>
      </c>
      <c r="BI1685" s="130" t="str">
        <f t="shared" si="548"/>
        <v/>
      </c>
    </row>
    <row r="1686" spans="2:61">
      <c r="B1686" s="210"/>
      <c r="C1686" s="536"/>
      <c r="D1686" s="128"/>
      <c r="E1686" s="583"/>
      <c r="F1686" s="128"/>
      <c r="G1686" s="588"/>
      <c r="H1686" s="588"/>
      <c r="I1686" s="130"/>
      <c r="J1686" s="139"/>
      <c r="K1686" s="131"/>
      <c r="L1686" s="132"/>
      <c r="M1686" s="132"/>
      <c r="N1686" s="141"/>
      <c r="O1686" s="139"/>
      <c r="P1686" s="139"/>
      <c r="Q1686" s="139"/>
      <c r="R1686" s="133"/>
      <c r="S1686" s="134"/>
      <c r="T1686" s="434" t="str">
        <f t="shared" si="536"/>
        <v/>
      </c>
      <c r="U1686" s="429"/>
      <c r="V1686" s="429" t="str">
        <f t="shared" si="537"/>
        <v/>
      </c>
      <c r="W1686" s="298"/>
      <c r="X1686" s="129" t="str">
        <f t="shared" si="549"/>
        <v/>
      </c>
      <c r="Y1686" s="129" t="str">
        <f t="shared" si="538"/>
        <v/>
      </c>
      <c r="Z1686" s="129" t="str">
        <f t="shared" si="539"/>
        <v/>
      </c>
      <c r="AA1686" s="133" t="str">
        <f t="shared" si="540"/>
        <v/>
      </c>
      <c r="AC1686" s="186" t="str">
        <f>AC1676</f>
        <v/>
      </c>
      <c r="AD1686" s="187" t="str">
        <f>AD1676</f>
        <v/>
      </c>
      <c r="AE1686" s="187" t="str">
        <f>AE1676</f>
        <v/>
      </c>
      <c r="AF1686" s="187" t="str">
        <f>AF1676</f>
        <v/>
      </c>
      <c r="AG1686" s="204">
        <f t="shared" si="541"/>
        <v>0</v>
      </c>
      <c r="AI1686" s="140" t="str">
        <f>IF(月報!G1686&lt;&gt;"",月報!G1686,"")</f>
        <v/>
      </c>
      <c r="AJ1686" s="126" t="str">
        <f>IF(月報!W1686&lt;&gt;"",月報!W1686*24,"")</f>
        <v/>
      </c>
      <c r="AK1686" s="126" t="str">
        <f>IF(月報!P1686&lt;&gt;"",月報!P1686,"")</f>
        <v/>
      </c>
      <c r="AL1686" s="126" t="str">
        <f>IF(月報!Q1686&lt;&gt;"",IF(月報!Q1686="平日残","",月報!Q1686),"")</f>
        <v/>
      </c>
      <c r="AM1686" s="126"/>
      <c r="AN1686" s="126" t="str">
        <f t="shared" si="535"/>
        <v/>
      </c>
      <c r="AO1686" s="126" t="str">
        <f>IF($E1686="","",VLOOKUP($E1686,カレンダマスタ!$A$5:$E$381,5,FALSE))</f>
        <v/>
      </c>
      <c r="AQ1686" s="196" t="str">
        <f>IF(G1686="","",IF(VLOOKUP(E1686,カレンダマスタ!$A$5:$D$381,4,FALSE)=0,"",1))</f>
        <v/>
      </c>
      <c r="AR1686" s="136" t="str">
        <f>IF($G1686="","",IF($AD1686="NSTC",INDEX(カレンダマスタ!$I$26:$O$31,MATCH($G1686,カレンダマスタ!$H$26:$H$31,1),MATCH($H1686,カレンダマスタ!$I$25:$O$25,1)),
IF($AD1686="CS本社",INDEX(カレンダマスタ!$I$36:$O$41,MATCH($G1686,カレンダマスタ!$H$36:$H$41,1),MATCH($H1686,カレンダマスタ!$I$35:$O$35,1)),
IF($AD1686="NS本社",INDEX(カレンダマスタ!$I$94:$O$99,MATCH($G1686,カレンダマスタ!$H$95:$H$100,1),MATCH($H1686,カレンダマスタ!$I$93:$O$93,1)),
IF($AD1686="ODC",INDEX(カレンダマスタ!$I$46:$O$51,MATCH($G1686,カレンダマスタ!$H$46:$H$51,1),MATCH($H1686,カレンダマスタ!$I$45:$O$45,1)),
IF($AD1686="NS東京TC",INDEX(カレンダマスタ!$I$56:$O$61,MATCH($G1686,カレンダマスタ!$H$56:$H$61,1),MATCH($H1686,カレンダマスタ!$I$55:$O$55,1)),""))))))</f>
        <v/>
      </c>
      <c r="AS1686" s="126" t="str">
        <f t="shared" si="542"/>
        <v/>
      </c>
      <c r="AU1686" s="137" t="str">
        <f>IF(E1686="","",VLOOKUP($E1686,カレンダマスタ!$A$4:$E$381,4,FALSE))</f>
        <v/>
      </c>
      <c r="AV1686" s="137" t="str">
        <f t="shared" si="543"/>
        <v/>
      </c>
      <c r="AW1686" s="137" t="str">
        <f t="shared" si="544"/>
        <v/>
      </c>
      <c r="AX1686" s="138" t="str">
        <f t="shared" si="545"/>
        <v/>
      </c>
      <c r="AY1686" s="138" t="str">
        <f t="shared" si="546"/>
        <v/>
      </c>
      <c r="AZ1686" s="130" t="str">
        <f>IF(AX1686&amp;AW1686="勤怠未設定","×",IF(AV1686="勤怠修正","×",IF(AC1686="外注","",IF(AA1686="",IF(AY1686&lt;&gt;"","×",""),IF(VLOOKUP(AA1686,カレンダマスタ!$H$66:$I$83,2,FALSE)&lt;&gt;AY1686,"×","OK")))))</f>
        <v/>
      </c>
      <c r="BC1686" s="137" t="str">
        <f>IF(E1686="","",VLOOKUP($E1686,カレンダマスタ!$A$4:$E$381,4,FALSE))</f>
        <v/>
      </c>
      <c r="BD1686" s="126" t="str">
        <f>IF(AC1686="社員","",IF(AG1686=0,"",IF(AD1686="NSTC",IF(COUNTIF(カレンダマスタ!$Q$5:$Q$32,G1686)=1,"OK","×"),
IF(AD1686="NS本社",IF(COUNTIF(カレンダマスタ!$T$5:$T$32,G1686)=1,"OK","×"),IF(COUNTIF(カレンダマスタ!$R$5:$R$32,G1686)=1,"OK","×")))))</f>
        <v/>
      </c>
      <c r="BE1686" s="126" t="str">
        <f>IF(AC1686="社員","",IF(G1686="","",IF(R1686&lt;&gt;"","",IF(AF1686="CS","OK",IF(VLOOKUP(E1686,カレンダマスタ!$A$5:$D$381,4,FALSE)&gt;0,"",IF(OR(G1686*24&gt;10.84,H1686*24&lt;14.5)=TRUE,"×","OK"))))))</f>
        <v/>
      </c>
      <c r="BF1686" s="126" t="str">
        <f t="shared" si="533"/>
        <v/>
      </c>
      <c r="BG1686" s="126" t="str">
        <f t="shared" si="547"/>
        <v/>
      </c>
      <c r="BI1686" s="130" t="str">
        <f t="shared" si="548"/>
        <v/>
      </c>
    </row>
    <row r="1687" spans="2:61">
      <c r="B1687" s="111"/>
      <c r="C1687" s="536"/>
      <c r="D1687" s="128"/>
      <c r="E1687" s="583"/>
      <c r="F1687" s="128"/>
      <c r="G1687" s="588"/>
      <c r="H1687" s="588"/>
      <c r="I1687" s="130"/>
      <c r="J1687" s="139"/>
      <c r="K1687" s="131"/>
      <c r="L1687" s="132"/>
      <c r="M1687" s="132"/>
      <c r="N1687" s="141"/>
      <c r="O1687" s="139"/>
      <c r="P1687" s="139"/>
      <c r="Q1687" s="139"/>
      <c r="R1687" s="133"/>
      <c r="S1687" s="134"/>
      <c r="T1687" s="434" t="str">
        <f t="shared" si="536"/>
        <v/>
      </c>
      <c r="U1687" s="429"/>
      <c r="V1687" s="429" t="str">
        <f t="shared" si="537"/>
        <v/>
      </c>
      <c r="W1687" s="298"/>
      <c r="X1687" s="129" t="str">
        <f t="shared" si="549"/>
        <v/>
      </c>
      <c r="Y1687" s="129" t="str">
        <f t="shared" si="538"/>
        <v/>
      </c>
      <c r="Z1687" s="129" t="str">
        <f t="shared" si="539"/>
        <v/>
      </c>
      <c r="AA1687" s="133" t="str">
        <f t="shared" si="540"/>
        <v/>
      </c>
      <c r="AC1687" s="186" t="str">
        <f>AC1676</f>
        <v/>
      </c>
      <c r="AD1687" s="187" t="str">
        <f>AD1676</f>
        <v/>
      </c>
      <c r="AE1687" s="187" t="str">
        <f>AE1676</f>
        <v/>
      </c>
      <c r="AF1687" s="187" t="str">
        <f>AF1676</f>
        <v/>
      </c>
      <c r="AG1687" s="204">
        <f t="shared" si="541"/>
        <v>0</v>
      </c>
      <c r="AI1687" s="140" t="str">
        <f>IF(月報!G1687&lt;&gt;"",月報!G1687,"")</f>
        <v/>
      </c>
      <c r="AJ1687" s="126" t="str">
        <f>IF(月報!W1687&lt;&gt;"",月報!W1687*24,"")</f>
        <v/>
      </c>
      <c r="AK1687" s="126" t="str">
        <f>IF(月報!P1687&lt;&gt;"",月報!P1687,"")</f>
        <v/>
      </c>
      <c r="AL1687" s="126" t="str">
        <f>IF(月報!Q1687&lt;&gt;"",IF(月報!Q1687="平日残","",月報!Q1687),"")</f>
        <v/>
      </c>
      <c r="AM1687" s="126"/>
      <c r="AN1687" s="126" t="str">
        <f t="shared" si="535"/>
        <v/>
      </c>
      <c r="AO1687" s="126" t="str">
        <f>IF($E1687="","",VLOOKUP($E1687,カレンダマスタ!$A$5:$E$381,5,FALSE))</f>
        <v/>
      </c>
      <c r="AQ1687" s="196" t="str">
        <f>IF(G1687="","",IF(VLOOKUP(E1687,カレンダマスタ!$A$5:$D$381,4,FALSE)=0,"",1))</f>
        <v/>
      </c>
      <c r="AR1687" s="136" t="str">
        <f>IF($G1687="","",IF($AD1687="NSTC",INDEX(カレンダマスタ!$I$26:$O$31,MATCH($G1687,カレンダマスタ!$H$26:$H$31,1),MATCH($H1687,カレンダマスタ!$I$25:$O$25,1)),
IF($AD1687="CS本社",INDEX(カレンダマスタ!$I$36:$O$41,MATCH($G1687,カレンダマスタ!$H$36:$H$41,1),MATCH($H1687,カレンダマスタ!$I$35:$O$35,1)),
IF($AD1687="NS本社",INDEX(カレンダマスタ!$I$94:$O$99,MATCH($G1687,カレンダマスタ!$H$95:$H$100,1),MATCH($H1687,カレンダマスタ!$I$93:$O$93,1)),
IF($AD1687="ODC",INDEX(カレンダマスタ!$I$46:$O$51,MATCH($G1687,カレンダマスタ!$H$46:$H$51,1),MATCH($H1687,カレンダマスタ!$I$45:$O$45,1)),
IF($AD1687="NS東京TC",INDEX(カレンダマスタ!$I$56:$O$61,MATCH($G1687,カレンダマスタ!$H$56:$H$61,1),MATCH($H1687,カレンダマスタ!$I$55:$O$55,1)),""))))))</f>
        <v/>
      </c>
      <c r="AS1687" s="126" t="str">
        <f t="shared" si="542"/>
        <v/>
      </c>
      <c r="AU1687" s="137" t="str">
        <f>IF(E1687="","",VLOOKUP($E1687,カレンダマスタ!$A$4:$E$381,4,FALSE))</f>
        <v/>
      </c>
      <c r="AV1687" s="137" t="str">
        <f t="shared" si="543"/>
        <v/>
      </c>
      <c r="AW1687" s="137" t="str">
        <f t="shared" si="544"/>
        <v/>
      </c>
      <c r="AX1687" s="138" t="str">
        <f t="shared" si="545"/>
        <v/>
      </c>
      <c r="AY1687" s="138" t="str">
        <f t="shared" si="546"/>
        <v/>
      </c>
      <c r="AZ1687" s="130" t="str">
        <f>IF(AX1687&amp;AW1687="勤怠未設定","×",IF(AV1687="勤怠修正","×",IF(AC1687="外注","",IF(AA1687="",IF(AY1687&lt;&gt;"","×",""),IF(VLOOKUP(AA1687,カレンダマスタ!$H$66:$I$83,2,FALSE)&lt;&gt;AY1687,"×","OK")))))</f>
        <v/>
      </c>
      <c r="BC1687" s="137" t="str">
        <f>IF(E1687="","",VLOOKUP($E1687,カレンダマスタ!$A$4:$E$381,4,FALSE))</f>
        <v/>
      </c>
      <c r="BD1687" s="126" t="str">
        <f>IF(AC1687="社員","",IF(AG1687=0,"",IF(AD1687="NSTC",IF(COUNTIF(カレンダマスタ!$Q$5:$Q$32,G1687)=1,"OK","×"),
IF(AD1687="NS本社",IF(COUNTIF(カレンダマスタ!$T$5:$T$32,G1687)=1,"OK","×"),IF(COUNTIF(カレンダマスタ!$R$5:$R$32,G1687)=1,"OK","×")))))</f>
        <v/>
      </c>
      <c r="BE1687" s="126" t="str">
        <f>IF(AC1687="社員","",IF(G1687="","",IF(R1687&lt;&gt;"","",IF(AF1687="CS","OK",IF(VLOOKUP(E1687,カレンダマスタ!$A$5:$D$381,4,FALSE)&gt;0,"",IF(OR(G1687*24&gt;10.84,H1687*24&lt;14.5)=TRUE,"×","OK"))))))</f>
        <v/>
      </c>
      <c r="BF1687" s="126" t="str">
        <f t="shared" si="533"/>
        <v/>
      </c>
      <c r="BG1687" s="126" t="str">
        <f t="shared" si="547"/>
        <v/>
      </c>
      <c r="BI1687" s="130" t="str">
        <f t="shared" si="548"/>
        <v/>
      </c>
    </row>
    <row r="1688" spans="2:61">
      <c r="B1688" s="111"/>
      <c r="C1688" s="536"/>
      <c r="D1688" s="128"/>
      <c r="E1688" s="583"/>
      <c r="F1688" s="128"/>
      <c r="G1688" s="588"/>
      <c r="H1688" s="588"/>
      <c r="I1688" s="130"/>
      <c r="J1688" s="139"/>
      <c r="K1688" s="131"/>
      <c r="L1688" s="132"/>
      <c r="M1688" s="132"/>
      <c r="N1688" s="141"/>
      <c r="O1688" s="139"/>
      <c r="P1688" s="139"/>
      <c r="Q1688" s="139"/>
      <c r="R1688" s="133"/>
      <c r="S1688" s="134"/>
      <c r="T1688" s="434" t="str">
        <f t="shared" si="536"/>
        <v/>
      </c>
      <c r="U1688" s="429"/>
      <c r="V1688" s="429" t="str">
        <f t="shared" si="537"/>
        <v/>
      </c>
      <c r="W1688" s="298"/>
      <c r="X1688" s="129" t="str">
        <f t="shared" si="549"/>
        <v/>
      </c>
      <c r="Y1688" s="129" t="str">
        <f t="shared" si="538"/>
        <v/>
      </c>
      <c r="Z1688" s="129" t="str">
        <f t="shared" si="539"/>
        <v/>
      </c>
      <c r="AA1688" s="133" t="str">
        <f t="shared" si="540"/>
        <v/>
      </c>
      <c r="AC1688" s="186" t="str">
        <f>AC1676</f>
        <v/>
      </c>
      <c r="AD1688" s="187" t="str">
        <f>AD1676</f>
        <v/>
      </c>
      <c r="AE1688" s="187" t="str">
        <f>AE1676</f>
        <v/>
      </c>
      <c r="AF1688" s="187" t="str">
        <f>AF1676</f>
        <v/>
      </c>
      <c r="AG1688" s="204">
        <f t="shared" si="541"/>
        <v>0</v>
      </c>
      <c r="AI1688" s="140" t="str">
        <f>IF(月報!G1688&lt;&gt;"",月報!G1688,"")</f>
        <v/>
      </c>
      <c r="AJ1688" s="126" t="str">
        <f>IF(月報!W1688&lt;&gt;"",月報!W1688*24,"")</f>
        <v/>
      </c>
      <c r="AK1688" s="126" t="str">
        <f>IF(月報!P1688&lt;&gt;"",月報!P1688,"")</f>
        <v/>
      </c>
      <c r="AL1688" s="126" t="str">
        <f>IF(月報!Q1688&lt;&gt;"",IF(月報!Q1688="平日残","",月報!Q1688),"")</f>
        <v/>
      </c>
      <c r="AM1688" s="126"/>
      <c r="AN1688" s="126" t="str">
        <f t="shared" si="535"/>
        <v/>
      </c>
      <c r="AO1688" s="126" t="str">
        <f>IF($E1688="","",VLOOKUP($E1688,カレンダマスタ!$A$5:$E$381,5,FALSE))</f>
        <v/>
      </c>
      <c r="AQ1688" s="196" t="str">
        <f>IF(G1688="","",IF(VLOOKUP(E1688,カレンダマスタ!$A$5:$D$381,4,FALSE)=0,"",1))</f>
        <v/>
      </c>
      <c r="AR1688" s="136" t="str">
        <f>IF($G1688="","",IF($AD1688="NSTC",INDEX(カレンダマスタ!$I$26:$O$31,MATCH($G1688,カレンダマスタ!$H$26:$H$31,1),MATCH($H1688,カレンダマスタ!$I$25:$O$25,1)),
IF($AD1688="CS本社",INDEX(カレンダマスタ!$I$36:$O$41,MATCH($G1688,カレンダマスタ!$H$36:$H$41,1),MATCH($H1688,カレンダマスタ!$I$35:$O$35,1)),
IF($AD1688="NS本社",INDEX(カレンダマスタ!$I$94:$O$99,MATCH($G1688,カレンダマスタ!$H$95:$H$100,1),MATCH($H1688,カレンダマスタ!$I$93:$O$93,1)),
IF($AD1688="ODC",INDEX(カレンダマスタ!$I$46:$O$51,MATCH($G1688,カレンダマスタ!$H$46:$H$51,1),MATCH($H1688,カレンダマスタ!$I$45:$O$45,1)),
IF($AD1688="NS東京TC",INDEX(カレンダマスタ!$I$56:$O$61,MATCH($G1688,カレンダマスタ!$H$56:$H$61,1),MATCH($H1688,カレンダマスタ!$I$55:$O$55,1)),""))))))</f>
        <v/>
      </c>
      <c r="AS1688" s="126" t="str">
        <f t="shared" si="542"/>
        <v/>
      </c>
      <c r="AU1688" s="137" t="str">
        <f>IF(E1688="","",VLOOKUP($E1688,カレンダマスタ!$A$4:$E$381,4,FALSE))</f>
        <v/>
      </c>
      <c r="AV1688" s="137" t="str">
        <f t="shared" si="543"/>
        <v/>
      </c>
      <c r="AW1688" s="137" t="str">
        <f t="shared" si="544"/>
        <v/>
      </c>
      <c r="AX1688" s="138" t="str">
        <f t="shared" si="545"/>
        <v/>
      </c>
      <c r="AY1688" s="138" t="str">
        <f t="shared" si="546"/>
        <v/>
      </c>
      <c r="AZ1688" s="130" t="str">
        <f>IF(AX1688&amp;AW1688="勤怠未設定","×",IF(AV1688="勤怠修正","×",IF(AC1688="外注","",IF(AA1688="",IF(AY1688&lt;&gt;"","×",""),IF(VLOOKUP(AA1688,カレンダマスタ!$H$66:$I$83,2,FALSE)&lt;&gt;AY1688,"×","OK")))))</f>
        <v/>
      </c>
      <c r="BC1688" s="137" t="str">
        <f>IF(E1688="","",VLOOKUP($E1688,カレンダマスタ!$A$4:$E$381,4,FALSE))</f>
        <v/>
      </c>
      <c r="BD1688" s="126" t="str">
        <f>IF(AC1688="社員","",IF(AG1688=0,"",IF(AD1688="NSTC",IF(COUNTIF(カレンダマスタ!$Q$5:$Q$32,G1688)=1,"OK","×"),
IF(AD1688="NS本社",IF(COUNTIF(カレンダマスタ!$T$5:$T$32,G1688)=1,"OK","×"),IF(COUNTIF(カレンダマスタ!$R$5:$R$32,G1688)=1,"OK","×")))))</f>
        <v/>
      </c>
      <c r="BE1688" s="126" t="str">
        <f>IF(AC1688="社員","",IF(G1688="","",IF(R1688&lt;&gt;"","",IF(AF1688="CS","OK",IF(VLOOKUP(E1688,カレンダマスタ!$A$5:$D$381,4,FALSE)&gt;0,"",IF(OR(G1688*24&gt;10.84,H1688*24&lt;14.5)=TRUE,"×","OK"))))))</f>
        <v/>
      </c>
      <c r="BF1688" s="126" t="str">
        <f t="shared" si="533"/>
        <v/>
      </c>
      <c r="BG1688" s="126" t="str">
        <f t="shared" si="547"/>
        <v/>
      </c>
      <c r="BI1688" s="130" t="str">
        <f t="shared" si="548"/>
        <v/>
      </c>
    </row>
    <row r="1689" spans="2:61">
      <c r="B1689" s="111"/>
      <c r="C1689" s="537"/>
      <c r="D1689" s="142"/>
      <c r="E1689" s="584"/>
      <c r="F1689" s="142"/>
      <c r="G1689" s="589"/>
      <c r="H1689" s="589"/>
      <c r="I1689" s="144"/>
      <c r="J1689" s="148"/>
      <c r="K1689" s="145"/>
      <c r="L1689" s="146"/>
      <c r="M1689" s="146"/>
      <c r="N1689" s="147"/>
      <c r="O1689" s="148"/>
      <c r="P1689" s="148"/>
      <c r="Q1689" s="148"/>
      <c r="R1689" s="149"/>
      <c r="S1689" s="156"/>
      <c r="T1689" s="435" t="str">
        <f t="shared" si="536"/>
        <v/>
      </c>
      <c r="U1689" s="430"/>
      <c r="V1689" s="430" t="str">
        <f t="shared" si="537"/>
        <v/>
      </c>
      <c r="W1689" s="298"/>
      <c r="X1689" s="143" t="str">
        <f t="shared" si="549"/>
        <v/>
      </c>
      <c r="Y1689" s="143" t="str">
        <f t="shared" si="538"/>
        <v/>
      </c>
      <c r="Z1689" s="143" t="str">
        <f t="shared" si="539"/>
        <v/>
      </c>
      <c r="AA1689" s="149" t="str">
        <f t="shared" si="540"/>
        <v/>
      </c>
      <c r="AC1689" s="188" t="str">
        <f>AC1676</f>
        <v/>
      </c>
      <c r="AD1689" s="189" t="str">
        <f>AD1676</f>
        <v/>
      </c>
      <c r="AE1689" s="189" t="str">
        <f>AE1676</f>
        <v/>
      </c>
      <c r="AF1689" s="189" t="str">
        <f>AF1676</f>
        <v/>
      </c>
      <c r="AG1689" s="205">
        <f t="shared" si="541"/>
        <v>0</v>
      </c>
      <c r="AI1689" s="157" t="str">
        <f>IF(月報!G1689&lt;&gt;"",月報!G1689,"")</f>
        <v/>
      </c>
      <c r="AJ1689" s="151" t="str">
        <f>IF(月報!W1689&lt;&gt;"",月報!W1689*24,"")</f>
        <v/>
      </c>
      <c r="AK1689" s="151" t="str">
        <f>IF(月報!P1689&lt;&gt;"",月報!P1689,"")</f>
        <v/>
      </c>
      <c r="AL1689" s="151" t="str">
        <f>IF(月報!Q1689&lt;&gt;"",IF(月報!Q1689="平日残","",月報!Q1689),"")</f>
        <v/>
      </c>
      <c r="AM1689" s="151"/>
      <c r="AN1689" s="151" t="str">
        <f t="shared" si="535"/>
        <v/>
      </c>
      <c r="AO1689" s="151" t="str">
        <f>IF($E1689="","",VLOOKUP($E1689,カレンダマスタ!$A$5:$E$381,5,FALSE))</f>
        <v/>
      </c>
      <c r="AQ1689" s="197" t="str">
        <f>IF(G1689="","",IF(VLOOKUP(E1689,カレンダマスタ!$A$5:$D$381,4,FALSE)=0,"",1))</f>
        <v/>
      </c>
      <c r="AR1689" s="152" t="str">
        <f>IF($G1689="","",IF($AD1689="NSTC",INDEX(カレンダマスタ!$I$26:$O$31,MATCH($G1689,カレンダマスタ!$H$26:$H$31,1),MATCH($H1689,カレンダマスタ!$I$25:$O$25,1)),
IF($AD1689="CS本社",INDEX(カレンダマスタ!$I$36:$O$41,MATCH($G1689,カレンダマスタ!$H$36:$H$41,1),MATCH($H1689,カレンダマスタ!$I$35:$O$35,1)),
IF($AD1689="NS本社",INDEX(カレンダマスタ!$I$94:$O$99,MATCH($G1689,カレンダマスタ!$H$95:$H$100,1),MATCH($H1689,カレンダマスタ!$I$93:$O$93,1)),
IF($AD1689="ODC",INDEX(カレンダマスタ!$I$46:$O$51,MATCH($G1689,カレンダマスタ!$H$46:$H$51,1),MATCH($H1689,カレンダマスタ!$I$45:$O$45,1)),
IF($AD1689="NS東京TC",INDEX(カレンダマスタ!$I$56:$O$61,MATCH($G1689,カレンダマスタ!$H$56:$H$61,1),MATCH($H1689,カレンダマスタ!$I$55:$O$55,1)),""))))))</f>
        <v/>
      </c>
      <c r="AS1689" s="151" t="str">
        <f t="shared" si="542"/>
        <v/>
      </c>
      <c r="AU1689" s="153" t="str">
        <f>IF(E1689="","",VLOOKUP($E1689,カレンダマスタ!$A$4:$E$381,4,FALSE))</f>
        <v/>
      </c>
      <c r="AV1689" s="153" t="str">
        <f t="shared" si="543"/>
        <v/>
      </c>
      <c r="AW1689" s="153" t="str">
        <f t="shared" si="544"/>
        <v/>
      </c>
      <c r="AX1689" s="154" t="str">
        <f t="shared" si="545"/>
        <v/>
      </c>
      <c r="AY1689" s="154" t="str">
        <f t="shared" si="546"/>
        <v/>
      </c>
      <c r="AZ1689" s="144" t="str">
        <f>IF(AX1689&amp;AW1689="勤怠未設定","×",IF(AV1689="勤怠修正","×",IF(AC1689="外注","",IF(AA1689="",IF(AY1689&lt;&gt;"","×",""),IF(VLOOKUP(AA1689,カレンダマスタ!$H$66:$I$83,2,FALSE)&lt;&gt;AY1689,"×","OK")))))</f>
        <v/>
      </c>
      <c r="BC1689" s="153" t="str">
        <f>IF(E1689="","",VLOOKUP($E1689,カレンダマスタ!$A$4:$E$381,4,FALSE))</f>
        <v/>
      </c>
      <c r="BD1689" s="151" t="str">
        <f>IF(AC1689="社員","",IF(AG1689=0,"",IF(AD1689="NSTC",IF(COUNTIF(カレンダマスタ!$Q$5:$Q$32,G1689)=1,"OK","×"),
IF(AD1689="NS本社",IF(COUNTIF(カレンダマスタ!$T$5:$T$32,G1689)=1,"OK","×"),IF(COUNTIF(カレンダマスタ!$R$5:$R$32,G1689)=1,"OK","×")))))</f>
        <v/>
      </c>
      <c r="BE1689" s="151" t="str">
        <f>IF(AC1689="社員","",IF(G1689="","",IF(R1689&lt;&gt;"","",IF(AF1689="CS","OK",IF(VLOOKUP(E1689,カレンダマスタ!$A$5:$D$381,4,FALSE)&gt;0,"",IF(OR(G1689*24&gt;10.84,H1689*24&lt;14.5)=TRUE,"×","OK"))))))</f>
        <v/>
      </c>
      <c r="BF1689" s="151" t="str">
        <f t="shared" si="533"/>
        <v/>
      </c>
      <c r="BG1689" s="151" t="str">
        <f t="shared" si="547"/>
        <v/>
      </c>
      <c r="BI1689" s="144" t="str">
        <f t="shared" si="548"/>
        <v/>
      </c>
    </row>
    <row r="1690" spans="2:61">
      <c r="B1690" s="111"/>
      <c r="C1690" s="535"/>
      <c r="D1690" s="112"/>
      <c r="E1690" s="582"/>
      <c r="F1690" s="112"/>
      <c r="G1690" s="587"/>
      <c r="H1690" s="587"/>
      <c r="I1690" s="114"/>
      <c r="J1690" s="118"/>
      <c r="K1690" s="115"/>
      <c r="L1690" s="116"/>
      <c r="M1690" s="116"/>
      <c r="N1690" s="117"/>
      <c r="O1690" s="118"/>
      <c r="P1690" s="118"/>
      <c r="Q1690" s="118"/>
      <c r="R1690" s="119"/>
      <c r="S1690" s="120"/>
      <c r="T1690" s="433" t="str">
        <f t="shared" si="536"/>
        <v/>
      </c>
      <c r="U1690" s="431">
        <f>SUM(T1690:T1696)</f>
        <v>0</v>
      </c>
      <c r="V1690" s="431" t="str">
        <f t="shared" si="537"/>
        <v/>
      </c>
      <c r="W1690" s="298"/>
      <c r="X1690" s="113" t="str">
        <f t="shared" si="549"/>
        <v/>
      </c>
      <c r="Y1690" s="113" t="str">
        <f t="shared" si="538"/>
        <v/>
      </c>
      <c r="Z1690" s="113" t="str">
        <f t="shared" si="539"/>
        <v/>
      </c>
      <c r="AA1690" s="119" t="str">
        <f t="shared" si="540"/>
        <v/>
      </c>
      <c r="AC1690" s="190" t="str">
        <f>AC1676</f>
        <v/>
      </c>
      <c r="AD1690" s="191" t="str">
        <f>AD1676</f>
        <v/>
      </c>
      <c r="AE1690" s="191" t="str">
        <f>AE1676</f>
        <v/>
      </c>
      <c r="AF1690" s="191" t="str">
        <f>AF1676</f>
        <v/>
      </c>
      <c r="AG1690" s="206">
        <f t="shared" si="541"/>
        <v>0</v>
      </c>
      <c r="AI1690" s="158" t="str">
        <f>IF(月報!G1690&lt;&gt;"",月報!G1690,"")</f>
        <v/>
      </c>
      <c r="AJ1690" s="122" t="str">
        <f>IF(月報!W1690&lt;&gt;"",月報!W1690*24,"")</f>
        <v/>
      </c>
      <c r="AK1690" s="122" t="str">
        <f>IF(月報!P1690&lt;&gt;"",月報!P1690,"")</f>
        <v/>
      </c>
      <c r="AL1690" s="122" t="str">
        <f>IF(月報!Q1690&lt;&gt;"",IF(月報!Q1690="平日残","",月報!Q1690),"")</f>
        <v/>
      </c>
      <c r="AM1690" s="122"/>
      <c r="AN1690" s="122" t="str">
        <f t="shared" si="535"/>
        <v/>
      </c>
      <c r="AO1690" s="122" t="str">
        <f>IF($E1690="","",VLOOKUP($E1690,カレンダマスタ!$A$5:$E$381,5,FALSE))</f>
        <v/>
      </c>
      <c r="AQ1690" s="195" t="str">
        <f>IF(G1690="","",IF(VLOOKUP(E1690,カレンダマスタ!$A$5:$D$381,4,FALSE)=0,"",1))</f>
        <v/>
      </c>
      <c r="AR1690" s="123" t="str">
        <f>IF($G1690="","",IF($AD1690="NSTC",INDEX(カレンダマスタ!$I$26:$O$31,MATCH($G1690,カレンダマスタ!$H$26:$H$31,1),MATCH($H1690,カレンダマスタ!$I$25:$O$25,1)),
IF($AD1690="CS本社",INDEX(カレンダマスタ!$I$36:$O$41,MATCH($G1690,カレンダマスタ!$H$36:$H$41,1),MATCH($H1690,カレンダマスタ!$I$35:$O$35,1)),
IF($AD1690="NS本社",INDEX(カレンダマスタ!$I$94:$O$99,MATCH($G1690,カレンダマスタ!$H$95:$H$100,1),MATCH($H1690,カレンダマスタ!$I$93:$O$93,1)),
IF($AD1690="ODC",INDEX(カレンダマスタ!$I$46:$O$51,MATCH($G1690,カレンダマスタ!$H$46:$H$51,1),MATCH($H1690,カレンダマスタ!$I$45:$O$45,1)),
IF($AD1690="NS東京TC",INDEX(カレンダマスタ!$I$56:$O$61,MATCH($G1690,カレンダマスタ!$H$56:$H$61,1),MATCH($H1690,カレンダマスタ!$I$55:$O$55,1)),""))))))</f>
        <v/>
      </c>
      <c r="AS1690" s="122" t="str">
        <f t="shared" si="542"/>
        <v/>
      </c>
      <c r="AU1690" s="124" t="str">
        <f>IF(E1690="","",VLOOKUP($E1690,カレンダマスタ!$A$4:$E$381,4,FALSE))</f>
        <v/>
      </c>
      <c r="AV1690" s="124" t="str">
        <f t="shared" si="543"/>
        <v/>
      </c>
      <c r="AW1690" s="124" t="str">
        <f t="shared" si="544"/>
        <v/>
      </c>
      <c r="AX1690" s="125" t="str">
        <f t="shared" si="545"/>
        <v/>
      </c>
      <c r="AY1690" s="125" t="str">
        <f t="shared" si="546"/>
        <v/>
      </c>
      <c r="AZ1690" s="114" t="str">
        <f>IF(AX1690&amp;AW1690="勤怠未設定","×",IF(AV1690="勤怠修正","×",IF(AC1690="外注","",IF(AA1690="",IF(AY1690&lt;&gt;"","×",""),IF(VLOOKUP(AA1690,カレンダマスタ!$H$66:$I$83,2,FALSE)&lt;&gt;AY1690,"×","OK")))))</f>
        <v/>
      </c>
      <c r="BC1690" s="124" t="str">
        <f>IF(E1690="","",VLOOKUP($E1690,カレンダマスタ!$A$4:$E$381,4,FALSE))</f>
        <v/>
      </c>
      <c r="BD1690" s="122" t="str">
        <f>IF(AC1690="社員","",IF(AG1690=0,"",IF(AD1690="NSTC",IF(COUNTIF(カレンダマスタ!$Q$5:$Q$32,G1690)=1,"OK","×"),
IF(AD1690="NS本社",IF(COUNTIF(カレンダマスタ!$T$5:$T$32,G1690)=1,"OK","×"),IF(COUNTIF(カレンダマスタ!$R$5:$R$32,G1690)=1,"OK","×")))))</f>
        <v/>
      </c>
      <c r="BE1690" s="122" t="str">
        <f>IF(AC1690="社員","",IF(G1690="","",IF(R1690&lt;&gt;"","",IF(AF1690="CS","OK",IF(VLOOKUP(E1690,カレンダマスタ!$A$5:$D$381,4,FALSE)&gt;0,"",IF(OR(G1690*24&gt;10.84,H1690*24&lt;14.5)=TRUE,"×","OK"))))))</f>
        <v/>
      </c>
      <c r="BF1690" s="122" t="str">
        <f t="shared" si="533"/>
        <v/>
      </c>
      <c r="BG1690" s="122" t="str">
        <f t="shared" si="547"/>
        <v/>
      </c>
      <c r="BI1690" s="114" t="str">
        <f t="shared" si="548"/>
        <v/>
      </c>
    </row>
    <row r="1691" spans="2:61">
      <c r="B1691" s="111"/>
      <c r="C1691" s="536"/>
      <c r="D1691" s="128"/>
      <c r="E1691" s="583"/>
      <c r="F1691" s="128"/>
      <c r="G1691" s="588"/>
      <c r="H1691" s="588"/>
      <c r="I1691" s="130"/>
      <c r="J1691" s="139"/>
      <c r="K1691" s="131"/>
      <c r="L1691" s="132"/>
      <c r="M1691" s="132"/>
      <c r="N1691" s="141"/>
      <c r="O1691" s="139"/>
      <c r="P1691" s="139"/>
      <c r="Q1691" s="139"/>
      <c r="R1691" s="133"/>
      <c r="S1691" s="134"/>
      <c r="T1691" s="434" t="str">
        <f t="shared" si="536"/>
        <v/>
      </c>
      <c r="U1691" s="429"/>
      <c r="V1691" s="429" t="str">
        <f t="shared" si="537"/>
        <v/>
      </c>
      <c r="W1691" s="298"/>
      <c r="X1691" s="129" t="str">
        <f t="shared" si="549"/>
        <v/>
      </c>
      <c r="Y1691" s="129" t="str">
        <f t="shared" si="538"/>
        <v/>
      </c>
      <c r="Z1691" s="129" t="str">
        <f t="shared" si="539"/>
        <v/>
      </c>
      <c r="AA1691" s="133" t="str">
        <f t="shared" si="540"/>
        <v/>
      </c>
      <c r="AC1691" s="186" t="str">
        <f>AC1676</f>
        <v/>
      </c>
      <c r="AD1691" s="187" t="str">
        <f>AD1676</f>
        <v/>
      </c>
      <c r="AE1691" s="187" t="str">
        <f>AE1676</f>
        <v/>
      </c>
      <c r="AF1691" s="187" t="str">
        <f>AF1676</f>
        <v/>
      </c>
      <c r="AG1691" s="204">
        <f t="shared" si="541"/>
        <v>0</v>
      </c>
      <c r="AI1691" s="135" t="str">
        <f>IF(月報!G1691&lt;&gt;"",月報!G1691,"")</f>
        <v/>
      </c>
      <c r="AJ1691" s="126" t="str">
        <f>IF(月報!W1691&lt;&gt;"",月報!W1691*24,"")</f>
        <v/>
      </c>
      <c r="AK1691" s="126" t="str">
        <f>IF(月報!P1691&lt;&gt;"",月報!P1691,"")</f>
        <v/>
      </c>
      <c r="AL1691" s="126" t="str">
        <f>IF(月報!Q1691&lt;&gt;"",IF(月報!Q1691="平日残","",月報!Q1691),"")</f>
        <v/>
      </c>
      <c r="AM1691" s="126"/>
      <c r="AN1691" s="126" t="str">
        <f t="shared" si="535"/>
        <v/>
      </c>
      <c r="AO1691" s="126" t="str">
        <f>IF($E1691="","",VLOOKUP($E1691,カレンダマスタ!$A$5:$E$381,5,FALSE))</f>
        <v/>
      </c>
      <c r="AQ1691" s="196" t="str">
        <f>IF(G1691="","",IF(VLOOKUP(E1691,カレンダマスタ!$A$5:$D$381,4,FALSE)=0,"",1))</f>
        <v/>
      </c>
      <c r="AR1691" s="136" t="str">
        <f>IF($G1691="","",IF($AD1691="NSTC",INDEX(カレンダマスタ!$I$26:$O$31,MATCH($G1691,カレンダマスタ!$H$26:$H$31,1),MATCH($H1691,カレンダマスタ!$I$25:$O$25,1)),
IF($AD1691="CS本社",INDEX(カレンダマスタ!$I$36:$O$41,MATCH($G1691,カレンダマスタ!$H$36:$H$41,1),MATCH($H1691,カレンダマスタ!$I$35:$O$35,1)),
IF($AD1691="NS本社",INDEX(カレンダマスタ!$I$94:$O$99,MATCH($G1691,カレンダマスタ!$H$95:$H$100,1),MATCH($H1691,カレンダマスタ!$I$93:$O$93,1)),
IF($AD1691="ODC",INDEX(カレンダマスタ!$I$46:$O$51,MATCH($G1691,カレンダマスタ!$H$46:$H$51,1),MATCH($H1691,カレンダマスタ!$I$45:$O$45,1)),
IF($AD1691="NS東京TC",INDEX(カレンダマスタ!$I$56:$O$61,MATCH($G1691,カレンダマスタ!$H$56:$H$61,1),MATCH($H1691,カレンダマスタ!$I$55:$O$55,1)),""))))))</f>
        <v/>
      </c>
      <c r="AS1691" s="126" t="str">
        <f t="shared" si="542"/>
        <v/>
      </c>
      <c r="AU1691" s="137" t="str">
        <f>IF(E1691="","",VLOOKUP($E1691,カレンダマスタ!$A$4:$E$381,4,FALSE))</f>
        <v/>
      </c>
      <c r="AV1691" s="137" t="str">
        <f t="shared" si="543"/>
        <v/>
      </c>
      <c r="AW1691" s="137" t="str">
        <f t="shared" si="544"/>
        <v/>
      </c>
      <c r="AX1691" s="138" t="str">
        <f t="shared" si="545"/>
        <v/>
      </c>
      <c r="AY1691" s="138" t="str">
        <f t="shared" si="546"/>
        <v/>
      </c>
      <c r="AZ1691" s="130" t="str">
        <f>IF(AX1691&amp;AW1691="勤怠未設定","×",IF(AV1691="勤怠修正","×",IF(AC1691="外注","",IF(AA1691="",IF(AY1691&lt;&gt;"","×",""),IF(VLOOKUP(AA1691,カレンダマスタ!$H$66:$I$83,2,FALSE)&lt;&gt;AY1691,"×","OK")))))</f>
        <v/>
      </c>
      <c r="BC1691" s="137" t="str">
        <f>IF(E1691="","",VLOOKUP($E1691,カレンダマスタ!$A$4:$E$381,4,FALSE))</f>
        <v/>
      </c>
      <c r="BD1691" s="126" t="str">
        <f>IF(AC1691="社員","",IF(AG1691=0,"",IF(AD1691="NSTC",IF(COUNTIF(カレンダマスタ!$Q$5:$Q$32,G1691)=1,"OK","×"),
IF(AD1691="NS本社",IF(COUNTIF(カレンダマスタ!$T$5:$T$32,G1691)=1,"OK","×"),IF(COUNTIF(カレンダマスタ!$R$5:$R$32,G1691)=1,"OK","×")))))</f>
        <v/>
      </c>
      <c r="BE1691" s="126" t="str">
        <f>IF(AC1691="社員","",IF(G1691="","",IF(R1691&lt;&gt;"","",IF(AF1691="CS","OK",IF(VLOOKUP(E1691,カレンダマスタ!$A$5:$D$381,4,FALSE)&gt;0,"",IF(OR(G1691*24&gt;10.84,H1691*24&lt;14.5)=TRUE,"×","OK"))))))</f>
        <v/>
      </c>
      <c r="BF1691" s="126" t="str">
        <f t="shared" si="533"/>
        <v/>
      </c>
      <c r="BG1691" s="126" t="str">
        <f t="shared" si="547"/>
        <v/>
      </c>
      <c r="BI1691" s="130" t="str">
        <f t="shared" si="548"/>
        <v/>
      </c>
    </row>
    <row r="1692" spans="2:61">
      <c r="B1692" s="111"/>
      <c r="C1692" s="536"/>
      <c r="D1692" s="128"/>
      <c r="E1692" s="583"/>
      <c r="F1692" s="128"/>
      <c r="G1692" s="588"/>
      <c r="H1692" s="588"/>
      <c r="I1692" s="130"/>
      <c r="J1692" s="139"/>
      <c r="K1692" s="131"/>
      <c r="L1692" s="132"/>
      <c r="M1692" s="132"/>
      <c r="N1692" s="141"/>
      <c r="O1692" s="139"/>
      <c r="P1692" s="139"/>
      <c r="Q1692" s="139"/>
      <c r="R1692" s="133"/>
      <c r="S1692" s="134"/>
      <c r="T1692" s="434" t="str">
        <f t="shared" si="536"/>
        <v/>
      </c>
      <c r="U1692" s="429"/>
      <c r="V1692" s="429" t="str">
        <f t="shared" si="537"/>
        <v/>
      </c>
      <c r="W1692" s="298"/>
      <c r="X1692" s="129" t="str">
        <f t="shared" si="549"/>
        <v/>
      </c>
      <c r="Y1692" s="129" t="str">
        <f t="shared" si="538"/>
        <v/>
      </c>
      <c r="Z1692" s="129" t="str">
        <f t="shared" si="539"/>
        <v/>
      </c>
      <c r="AA1692" s="133" t="str">
        <f t="shared" si="540"/>
        <v/>
      </c>
      <c r="AC1692" s="186" t="str">
        <f>AC1676</f>
        <v/>
      </c>
      <c r="AD1692" s="187" t="str">
        <f>AD1676</f>
        <v/>
      </c>
      <c r="AE1692" s="187" t="str">
        <f>AE1676</f>
        <v/>
      </c>
      <c r="AF1692" s="187" t="str">
        <f>AF1676</f>
        <v/>
      </c>
      <c r="AG1692" s="204">
        <f t="shared" si="541"/>
        <v>0</v>
      </c>
      <c r="AI1692" s="135" t="str">
        <f>IF(月報!G1692&lt;&gt;"",月報!G1692,"")</f>
        <v/>
      </c>
      <c r="AJ1692" s="126" t="str">
        <f>IF(月報!W1692&lt;&gt;"",月報!W1692*24,"")</f>
        <v/>
      </c>
      <c r="AK1692" s="126" t="str">
        <f>IF(月報!P1692&lt;&gt;"",月報!P1692,"")</f>
        <v/>
      </c>
      <c r="AL1692" s="126" t="str">
        <f>IF(月報!Q1692&lt;&gt;"",IF(月報!Q1692="平日残","",月報!Q1692),"")</f>
        <v/>
      </c>
      <c r="AM1692" s="126"/>
      <c r="AN1692" s="126" t="str">
        <f t="shared" si="535"/>
        <v/>
      </c>
      <c r="AO1692" s="126" t="str">
        <f>IF($E1692="","",VLOOKUP($E1692,カレンダマスタ!$A$5:$E$381,5,FALSE))</f>
        <v/>
      </c>
      <c r="AQ1692" s="196" t="str">
        <f>IF(G1692="","",IF(VLOOKUP(E1692,カレンダマスタ!$A$5:$D$381,4,FALSE)=0,"",1))</f>
        <v/>
      </c>
      <c r="AR1692" s="136" t="str">
        <f>IF($G1692="","",IF($AD1692="NSTC",INDEX(カレンダマスタ!$I$26:$O$31,MATCH($G1692,カレンダマスタ!$H$26:$H$31,1),MATCH($H1692,カレンダマスタ!$I$25:$O$25,1)),
IF($AD1692="CS本社",INDEX(カレンダマスタ!$I$36:$O$41,MATCH($G1692,カレンダマスタ!$H$36:$H$41,1),MATCH($H1692,カレンダマスタ!$I$35:$O$35,1)),
IF($AD1692="NS本社",INDEX(カレンダマスタ!$I$94:$O$99,MATCH($G1692,カレンダマスタ!$H$95:$H$100,1),MATCH($H1692,カレンダマスタ!$I$93:$O$93,1)),
IF($AD1692="ODC",INDEX(カレンダマスタ!$I$46:$O$51,MATCH($G1692,カレンダマスタ!$H$46:$H$51,1),MATCH($H1692,カレンダマスタ!$I$45:$O$45,1)),
IF($AD1692="NS東京TC",INDEX(カレンダマスタ!$I$56:$O$61,MATCH($G1692,カレンダマスタ!$H$56:$H$61,1),MATCH($H1692,カレンダマスタ!$I$55:$O$55,1)),""))))))</f>
        <v/>
      </c>
      <c r="AS1692" s="126" t="str">
        <f t="shared" si="542"/>
        <v/>
      </c>
      <c r="AU1692" s="137" t="str">
        <f>IF(E1692="","",VLOOKUP($E1692,カレンダマスタ!$A$4:$E$381,4,FALSE))</f>
        <v/>
      </c>
      <c r="AV1692" s="137" t="str">
        <f t="shared" si="543"/>
        <v/>
      </c>
      <c r="AW1692" s="137" t="str">
        <f t="shared" si="544"/>
        <v/>
      </c>
      <c r="AX1692" s="138" t="str">
        <f t="shared" si="545"/>
        <v/>
      </c>
      <c r="AY1692" s="138" t="str">
        <f t="shared" si="546"/>
        <v/>
      </c>
      <c r="AZ1692" s="130" t="str">
        <f>IF(AX1692&amp;AW1692="勤怠未設定","×",IF(AV1692="勤怠修正","×",IF(AC1692="外注","",IF(AA1692="",IF(AY1692&lt;&gt;"","×",""),IF(VLOOKUP(AA1692,カレンダマスタ!$H$66:$I$83,2,FALSE)&lt;&gt;AY1692,"×","OK")))))</f>
        <v/>
      </c>
      <c r="BC1692" s="137" t="str">
        <f>IF(E1692="","",VLOOKUP($E1692,カレンダマスタ!$A$4:$E$381,4,FALSE))</f>
        <v/>
      </c>
      <c r="BD1692" s="126" t="str">
        <f>IF(AC1692="社員","",IF(AG1692=0,"",IF(AD1692="NSTC",IF(COUNTIF(カレンダマスタ!$Q$5:$Q$32,G1692)=1,"OK","×"),
IF(AD1692="NS本社",IF(COUNTIF(カレンダマスタ!$T$5:$T$32,G1692)=1,"OK","×"),IF(COUNTIF(カレンダマスタ!$R$5:$R$32,G1692)=1,"OK","×")))))</f>
        <v/>
      </c>
      <c r="BE1692" s="126" t="str">
        <f>IF(AC1692="社員","",IF(G1692="","",IF(R1692&lt;&gt;"","",IF(AF1692="CS","OK",IF(VLOOKUP(E1692,カレンダマスタ!$A$5:$D$381,4,FALSE)&gt;0,"",IF(OR(G1692*24&gt;10.84,H1692*24&lt;14.5)=TRUE,"×","OK"))))))</f>
        <v/>
      </c>
      <c r="BF1692" s="126" t="str">
        <f t="shared" si="533"/>
        <v/>
      </c>
      <c r="BG1692" s="126" t="str">
        <f t="shared" si="547"/>
        <v/>
      </c>
      <c r="BI1692" s="130" t="str">
        <f t="shared" si="548"/>
        <v/>
      </c>
    </row>
    <row r="1693" spans="2:61">
      <c r="B1693" s="111"/>
      <c r="C1693" s="536"/>
      <c r="D1693" s="128"/>
      <c r="E1693" s="583"/>
      <c r="F1693" s="128"/>
      <c r="G1693" s="588"/>
      <c r="H1693" s="588"/>
      <c r="I1693" s="130"/>
      <c r="J1693" s="139"/>
      <c r="K1693" s="131"/>
      <c r="L1693" s="132"/>
      <c r="M1693" s="132"/>
      <c r="N1693" s="141"/>
      <c r="O1693" s="139"/>
      <c r="P1693" s="139"/>
      <c r="Q1693" s="139"/>
      <c r="R1693" s="133"/>
      <c r="S1693" s="134"/>
      <c r="T1693" s="434" t="str">
        <f t="shared" si="536"/>
        <v/>
      </c>
      <c r="U1693" s="429"/>
      <c r="V1693" s="429" t="str">
        <f t="shared" si="537"/>
        <v/>
      </c>
      <c r="W1693" s="298"/>
      <c r="X1693" s="129" t="str">
        <f t="shared" si="549"/>
        <v/>
      </c>
      <c r="Y1693" s="129" t="str">
        <f t="shared" si="538"/>
        <v/>
      </c>
      <c r="Z1693" s="129" t="str">
        <f t="shared" si="539"/>
        <v/>
      </c>
      <c r="AA1693" s="133" t="str">
        <f t="shared" si="540"/>
        <v/>
      </c>
      <c r="AC1693" s="186" t="str">
        <f>AC1676</f>
        <v/>
      </c>
      <c r="AD1693" s="187" t="str">
        <f>AD1676</f>
        <v/>
      </c>
      <c r="AE1693" s="187" t="str">
        <f>AE1676</f>
        <v/>
      </c>
      <c r="AF1693" s="187" t="str">
        <f>AF1676</f>
        <v/>
      </c>
      <c r="AG1693" s="204">
        <f t="shared" si="541"/>
        <v>0</v>
      </c>
      <c r="AI1693" s="140" t="str">
        <f>IF(月報!G1693&lt;&gt;"",月報!G1693,"")</f>
        <v/>
      </c>
      <c r="AJ1693" s="126" t="str">
        <f>IF(月報!W1693&lt;&gt;"",月報!W1693*24,"")</f>
        <v/>
      </c>
      <c r="AK1693" s="126" t="str">
        <f>IF(月報!P1693&lt;&gt;"",月報!P1693,"")</f>
        <v/>
      </c>
      <c r="AL1693" s="126" t="str">
        <f>IF(月報!Q1693&lt;&gt;"",IF(月報!Q1693="平日残","",月報!Q1693),"")</f>
        <v/>
      </c>
      <c r="AM1693" s="126"/>
      <c r="AN1693" s="126" t="str">
        <f t="shared" si="535"/>
        <v/>
      </c>
      <c r="AO1693" s="126" t="str">
        <f>IF($E1693="","",VLOOKUP($E1693,カレンダマスタ!$A$5:$E$381,5,FALSE))</f>
        <v/>
      </c>
      <c r="AQ1693" s="196" t="str">
        <f>IF(G1693="","",IF(VLOOKUP(E1693,カレンダマスタ!$A$5:$D$381,4,FALSE)=0,"",1))</f>
        <v/>
      </c>
      <c r="AR1693" s="136" t="str">
        <f>IF($G1693="","",IF($AD1693="NSTC",INDEX(カレンダマスタ!$I$26:$O$31,MATCH($G1693,カレンダマスタ!$H$26:$H$31,1),MATCH($H1693,カレンダマスタ!$I$25:$O$25,1)),
IF($AD1693="CS本社",INDEX(カレンダマスタ!$I$36:$O$41,MATCH($G1693,カレンダマスタ!$H$36:$H$41,1),MATCH($H1693,カレンダマスタ!$I$35:$O$35,1)),
IF($AD1693="NS本社",INDEX(カレンダマスタ!$I$94:$O$99,MATCH($G1693,カレンダマスタ!$H$95:$H$100,1),MATCH($H1693,カレンダマスタ!$I$93:$O$93,1)),
IF($AD1693="ODC",INDEX(カレンダマスタ!$I$46:$O$51,MATCH($G1693,カレンダマスタ!$H$46:$H$51,1),MATCH($H1693,カレンダマスタ!$I$45:$O$45,1)),
IF($AD1693="NS東京TC",INDEX(カレンダマスタ!$I$56:$O$61,MATCH($G1693,カレンダマスタ!$H$56:$H$61,1),MATCH($H1693,カレンダマスタ!$I$55:$O$55,1)),""))))))</f>
        <v/>
      </c>
      <c r="AS1693" s="126" t="str">
        <f t="shared" si="542"/>
        <v/>
      </c>
      <c r="AU1693" s="137" t="str">
        <f>IF(E1693="","",VLOOKUP($E1693,カレンダマスタ!$A$4:$E$381,4,FALSE))</f>
        <v/>
      </c>
      <c r="AV1693" s="137" t="str">
        <f t="shared" si="543"/>
        <v/>
      </c>
      <c r="AW1693" s="137" t="str">
        <f t="shared" si="544"/>
        <v/>
      </c>
      <c r="AX1693" s="138" t="str">
        <f t="shared" si="545"/>
        <v/>
      </c>
      <c r="AY1693" s="138" t="str">
        <f t="shared" si="546"/>
        <v/>
      </c>
      <c r="AZ1693" s="130" t="str">
        <f>IF(AX1693&amp;AW1693="勤怠未設定","×",IF(AV1693="勤怠修正","×",IF(AC1693="外注","",IF(AA1693="",IF(AY1693&lt;&gt;"","×",""),IF(VLOOKUP(AA1693,カレンダマスタ!$H$66:$I$83,2,FALSE)&lt;&gt;AY1693,"×","OK")))))</f>
        <v/>
      </c>
      <c r="BC1693" s="137" t="str">
        <f>IF(E1693="","",VLOOKUP($E1693,カレンダマスタ!$A$4:$E$381,4,FALSE))</f>
        <v/>
      </c>
      <c r="BD1693" s="126" t="str">
        <f>IF(AC1693="社員","",IF(AG1693=0,"",IF(AD1693="NSTC",IF(COUNTIF(カレンダマスタ!$Q$5:$Q$32,G1693)=1,"OK","×"),
IF(AD1693="NS本社",IF(COUNTIF(カレンダマスタ!$T$5:$T$32,G1693)=1,"OK","×"),IF(COUNTIF(カレンダマスタ!$R$5:$R$32,G1693)=1,"OK","×")))))</f>
        <v/>
      </c>
      <c r="BE1693" s="126" t="str">
        <f>IF(AC1693="社員","",IF(G1693="","",IF(R1693&lt;&gt;"","",IF(AF1693="CS","OK",IF(VLOOKUP(E1693,カレンダマスタ!$A$5:$D$381,4,FALSE)&gt;0,"",IF(OR(G1693*24&gt;10.84,H1693*24&lt;14.5)=TRUE,"×","OK"))))))</f>
        <v/>
      </c>
      <c r="BF1693" s="126" t="str">
        <f t="shared" si="533"/>
        <v/>
      </c>
      <c r="BG1693" s="126" t="str">
        <f t="shared" si="547"/>
        <v/>
      </c>
      <c r="BI1693" s="130" t="str">
        <f t="shared" si="548"/>
        <v/>
      </c>
    </row>
    <row r="1694" spans="2:61">
      <c r="B1694" s="111"/>
      <c r="C1694" s="536"/>
      <c r="D1694" s="128"/>
      <c r="E1694" s="583"/>
      <c r="F1694" s="128"/>
      <c r="G1694" s="588"/>
      <c r="H1694" s="588"/>
      <c r="I1694" s="130"/>
      <c r="J1694" s="139"/>
      <c r="K1694" s="131"/>
      <c r="L1694" s="132"/>
      <c r="M1694" s="132"/>
      <c r="N1694" s="141"/>
      <c r="O1694" s="139"/>
      <c r="P1694" s="139"/>
      <c r="Q1694" s="139"/>
      <c r="R1694" s="133"/>
      <c r="S1694" s="134"/>
      <c r="T1694" s="434" t="str">
        <f t="shared" si="536"/>
        <v/>
      </c>
      <c r="U1694" s="429"/>
      <c r="V1694" s="429" t="str">
        <f t="shared" si="537"/>
        <v/>
      </c>
      <c r="W1694" s="298"/>
      <c r="X1694" s="129" t="str">
        <f t="shared" si="549"/>
        <v/>
      </c>
      <c r="Y1694" s="129" t="str">
        <f t="shared" si="538"/>
        <v/>
      </c>
      <c r="Z1694" s="129" t="str">
        <f t="shared" si="539"/>
        <v/>
      </c>
      <c r="AA1694" s="133" t="str">
        <f t="shared" si="540"/>
        <v/>
      </c>
      <c r="AC1694" s="186" t="str">
        <f>AC1676</f>
        <v/>
      </c>
      <c r="AD1694" s="187" t="str">
        <f>AD1676</f>
        <v/>
      </c>
      <c r="AE1694" s="187" t="str">
        <f>AE1676</f>
        <v/>
      </c>
      <c r="AF1694" s="187" t="str">
        <f>AF1676</f>
        <v/>
      </c>
      <c r="AG1694" s="204">
        <f t="shared" si="541"/>
        <v>0</v>
      </c>
      <c r="AI1694" s="140" t="str">
        <f>IF(月報!G1694&lt;&gt;"",月報!G1694,"")</f>
        <v/>
      </c>
      <c r="AJ1694" s="126" t="str">
        <f>IF(月報!W1694&lt;&gt;"",月報!W1694*24,"")</f>
        <v/>
      </c>
      <c r="AK1694" s="126" t="str">
        <f>IF(月報!P1694&lt;&gt;"",月報!P1694,"")</f>
        <v/>
      </c>
      <c r="AL1694" s="126" t="str">
        <f>IF(月報!Q1694&lt;&gt;"",IF(月報!Q1694="平日残","",月報!Q1694),"")</f>
        <v/>
      </c>
      <c r="AM1694" s="126"/>
      <c r="AN1694" s="126" t="str">
        <f t="shared" si="535"/>
        <v/>
      </c>
      <c r="AO1694" s="126" t="str">
        <f>IF($E1694="","",VLOOKUP($E1694,カレンダマスタ!$A$5:$E$381,5,FALSE))</f>
        <v/>
      </c>
      <c r="AQ1694" s="196" t="str">
        <f>IF(G1694="","",IF(VLOOKUP(E1694,カレンダマスタ!$A$5:$D$381,4,FALSE)=0,"",1))</f>
        <v/>
      </c>
      <c r="AR1694" s="136" t="str">
        <f>IF($G1694="","",IF($AD1694="NSTC",INDEX(カレンダマスタ!$I$26:$O$31,MATCH($G1694,カレンダマスタ!$H$26:$H$31,1),MATCH($H1694,カレンダマスタ!$I$25:$O$25,1)),
IF($AD1694="CS本社",INDEX(カレンダマスタ!$I$36:$O$41,MATCH($G1694,カレンダマスタ!$H$36:$H$41,1),MATCH($H1694,カレンダマスタ!$I$35:$O$35,1)),
IF($AD1694="NS本社",INDEX(カレンダマスタ!$I$94:$O$99,MATCH($G1694,カレンダマスタ!$H$95:$H$100,1),MATCH($H1694,カレンダマスタ!$I$93:$O$93,1)),
IF($AD1694="ODC",INDEX(カレンダマスタ!$I$46:$O$51,MATCH($G1694,カレンダマスタ!$H$46:$H$51,1),MATCH($H1694,カレンダマスタ!$I$45:$O$45,1)),
IF($AD1694="NS東京TC",INDEX(カレンダマスタ!$I$56:$O$61,MATCH($G1694,カレンダマスタ!$H$56:$H$61,1),MATCH($H1694,カレンダマスタ!$I$55:$O$55,1)),""))))))</f>
        <v/>
      </c>
      <c r="AS1694" s="126" t="str">
        <f t="shared" si="542"/>
        <v/>
      </c>
      <c r="AU1694" s="137" t="str">
        <f>IF(E1694="","",VLOOKUP($E1694,カレンダマスタ!$A$4:$E$381,4,FALSE))</f>
        <v/>
      </c>
      <c r="AV1694" s="137" t="str">
        <f t="shared" si="543"/>
        <v/>
      </c>
      <c r="AW1694" s="137" t="str">
        <f t="shared" si="544"/>
        <v/>
      </c>
      <c r="AX1694" s="138" t="str">
        <f t="shared" si="545"/>
        <v/>
      </c>
      <c r="AY1694" s="138" t="str">
        <f t="shared" si="546"/>
        <v/>
      </c>
      <c r="AZ1694" s="130" t="str">
        <f>IF(AX1694&amp;AW1694="勤怠未設定","×",IF(AV1694="勤怠修正","×",IF(AC1694="外注","",IF(AA1694="",IF(AY1694&lt;&gt;"","×",""),IF(VLOOKUP(AA1694,カレンダマスタ!$H$66:$I$83,2,FALSE)&lt;&gt;AY1694,"×","OK")))))</f>
        <v/>
      </c>
      <c r="BC1694" s="137" t="str">
        <f>IF(E1694="","",VLOOKUP($E1694,カレンダマスタ!$A$4:$E$381,4,FALSE))</f>
        <v/>
      </c>
      <c r="BD1694" s="126" t="str">
        <f>IF(AC1694="社員","",IF(AG1694=0,"",IF(AD1694="NSTC",IF(COUNTIF(カレンダマスタ!$Q$5:$Q$32,G1694)=1,"OK","×"),
IF(AD1694="NS本社",IF(COUNTIF(カレンダマスタ!$T$5:$T$32,G1694)=1,"OK","×"),IF(COUNTIF(カレンダマスタ!$R$5:$R$32,G1694)=1,"OK","×")))))</f>
        <v/>
      </c>
      <c r="BE1694" s="126" t="str">
        <f>IF(AC1694="社員","",IF(G1694="","",IF(R1694&lt;&gt;"","",IF(AF1694="CS","OK",IF(VLOOKUP(E1694,カレンダマスタ!$A$5:$D$381,4,FALSE)&gt;0,"",IF(OR(G1694*24&gt;10.84,H1694*24&lt;14.5)=TRUE,"×","OK"))))))</f>
        <v/>
      </c>
      <c r="BF1694" s="126" t="str">
        <f t="shared" si="533"/>
        <v/>
      </c>
      <c r="BG1694" s="126" t="str">
        <f t="shared" si="547"/>
        <v/>
      </c>
      <c r="BI1694" s="130" t="str">
        <f t="shared" si="548"/>
        <v/>
      </c>
    </row>
    <row r="1695" spans="2:61">
      <c r="B1695" s="111"/>
      <c r="C1695" s="536"/>
      <c r="D1695" s="128"/>
      <c r="E1695" s="583"/>
      <c r="F1695" s="128"/>
      <c r="G1695" s="588"/>
      <c r="H1695" s="588"/>
      <c r="I1695" s="130"/>
      <c r="J1695" s="139"/>
      <c r="K1695" s="131"/>
      <c r="L1695" s="132"/>
      <c r="M1695" s="132"/>
      <c r="N1695" s="141"/>
      <c r="O1695" s="139"/>
      <c r="P1695" s="139"/>
      <c r="Q1695" s="139"/>
      <c r="R1695" s="133"/>
      <c r="S1695" s="134"/>
      <c r="T1695" s="434" t="str">
        <f t="shared" si="536"/>
        <v/>
      </c>
      <c r="U1695" s="429"/>
      <c r="V1695" s="429" t="str">
        <f t="shared" si="537"/>
        <v/>
      </c>
      <c r="W1695" s="298"/>
      <c r="X1695" s="129" t="str">
        <f t="shared" si="549"/>
        <v/>
      </c>
      <c r="Y1695" s="129" t="str">
        <f t="shared" si="538"/>
        <v/>
      </c>
      <c r="Z1695" s="129" t="str">
        <f t="shared" si="539"/>
        <v/>
      </c>
      <c r="AA1695" s="133" t="str">
        <f t="shared" si="540"/>
        <v/>
      </c>
      <c r="AC1695" s="186" t="str">
        <f>AC1676</f>
        <v/>
      </c>
      <c r="AD1695" s="187" t="str">
        <f>AD1676</f>
        <v/>
      </c>
      <c r="AE1695" s="187" t="str">
        <f>AE1676</f>
        <v/>
      </c>
      <c r="AF1695" s="187" t="str">
        <f>AF1676</f>
        <v/>
      </c>
      <c r="AG1695" s="204">
        <f t="shared" si="541"/>
        <v>0</v>
      </c>
      <c r="AI1695" s="140" t="str">
        <f>IF(月報!G1695&lt;&gt;"",月報!G1695,"")</f>
        <v/>
      </c>
      <c r="AJ1695" s="126" t="str">
        <f>IF(月報!W1695&lt;&gt;"",月報!W1695*24,"")</f>
        <v/>
      </c>
      <c r="AK1695" s="126" t="str">
        <f>IF(月報!P1695&lt;&gt;"",月報!P1695,"")</f>
        <v/>
      </c>
      <c r="AL1695" s="126" t="str">
        <f>IF(月報!Q1695&lt;&gt;"",IF(月報!Q1695="平日残","",月報!Q1695),"")</f>
        <v/>
      </c>
      <c r="AM1695" s="126"/>
      <c r="AN1695" s="126" t="str">
        <f t="shared" si="535"/>
        <v/>
      </c>
      <c r="AO1695" s="126" t="str">
        <f>IF($E1695="","",VLOOKUP($E1695,カレンダマスタ!$A$5:$E$381,5,FALSE))</f>
        <v/>
      </c>
      <c r="AQ1695" s="196" t="str">
        <f>IF(G1695="","",IF(VLOOKUP(E1695,カレンダマスタ!$A$5:$D$381,4,FALSE)=0,"",1))</f>
        <v/>
      </c>
      <c r="AR1695" s="136" t="str">
        <f>IF($G1695="","",IF($AD1695="NSTC",INDEX(カレンダマスタ!$I$26:$O$31,MATCH($G1695,カレンダマスタ!$H$26:$H$31,1),MATCH($H1695,カレンダマスタ!$I$25:$O$25,1)),
IF($AD1695="CS本社",INDEX(カレンダマスタ!$I$36:$O$41,MATCH($G1695,カレンダマスタ!$H$36:$H$41,1),MATCH($H1695,カレンダマスタ!$I$35:$O$35,1)),
IF($AD1695="NS本社",INDEX(カレンダマスタ!$I$94:$O$99,MATCH($G1695,カレンダマスタ!$H$95:$H$100,1),MATCH($H1695,カレンダマスタ!$I$93:$O$93,1)),
IF($AD1695="ODC",INDEX(カレンダマスタ!$I$46:$O$51,MATCH($G1695,カレンダマスタ!$H$46:$H$51,1),MATCH($H1695,カレンダマスタ!$I$45:$O$45,1)),
IF($AD1695="NS東京TC",INDEX(カレンダマスタ!$I$56:$O$61,MATCH($G1695,カレンダマスタ!$H$56:$H$61,1),MATCH($H1695,カレンダマスタ!$I$55:$O$55,1)),""))))))</f>
        <v/>
      </c>
      <c r="AS1695" s="126" t="str">
        <f t="shared" si="542"/>
        <v/>
      </c>
      <c r="AU1695" s="137" t="str">
        <f>IF(E1695="","",VLOOKUP($E1695,カレンダマスタ!$A$4:$E$381,4,FALSE))</f>
        <v/>
      </c>
      <c r="AV1695" s="137" t="str">
        <f t="shared" si="543"/>
        <v/>
      </c>
      <c r="AW1695" s="137" t="str">
        <f t="shared" si="544"/>
        <v/>
      </c>
      <c r="AX1695" s="138" t="str">
        <f t="shared" si="545"/>
        <v/>
      </c>
      <c r="AY1695" s="138" t="str">
        <f t="shared" si="546"/>
        <v/>
      </c>
      <c r="AZ1695" s="130" t="str">
        <f>IF(AX1695&amp;AW1695="勤怠未設定","×",IF(AV1695="勤怠修正","×",IF(AC1695="外注","",IF(AA1695="",IF(AY1695&lt;&gt;"","×",""),IF(VLOOKUP(AA1695,カレンダマスタ!$H$66:$I$83,2,FALSE)&lt;&gt;AY1695,"×","OK")))))</f>
        <v/>
      </c>
      <c r="BC1695" s="137" t="str">
        <f>IF(E1695="","",VLOOKUP($E1695,カレンダマスタ!$A$4:$E$381,4,FALSE))</f>
        <v/>
      </c>
      <c r="BD1695" s="126" t="str">
        <f>IF(AC1695="社員","",IF(AG1695=0,"",IF(AD1695="NSTC",IF(COUNTIF(カレンダマスタ!$Q$5:$Q$32,G1695)=1,"OK","×"),
IF(AD1695="NS本社",IF(COUNTIF(カレンダマスタ!$T$5:$T$32,G1695)=1,"OK","×"),IF(COUNTIF(カレンダマスタ!$R$5:$R$32,G1695)=1,"OK","×")))))</f>
        <v/>
      </c>
      <c r="BE1695" s="126" t="str">
        <f>IF(AC1695="社員","",IF(G1695="","",IF(R1695&lt;&gt;"","",IF(AF1695="CS","OK",IF(VLOOKUP(E1695,カレンダマスタ!$A$5:$D$381,4,FALSE)&gt;0,"",IF(OR(G1695*24&gt;10.84,H1695*24&lt;14.5)=TRUE,"×","OK"))))))</f>
        <v/>
      </c>
      <c r="BF1695" s="126" t="str">
        <f t="shared" si="533"/>
        <v/>
      </c>
      <c r="BG1695" s="126" t="str">
        <f t="shared" si="547"/>
        <v/>
      </c>
      <c r="BI1695" s="130" t="str">
        <f t="shared" si="548"/>
        <v/>
      </c>
    </row>
    <row r="1696" spans="2:61">
      <c r="B1696" s="111"/>
      <c r="C1696" s="537"/>
      <c r="D1696" s="142"/>
      <c r="E1696" s="584"/>
      <c r="F1696" s="142"/>
      <c r="G1696" s="589"/>
      <c r="H1696" s="589"/>
      <c r="I1696" s="144"/>
      <c r="J1696" s="148"/>
      <c r="K1696" s="145"/>
      <c r="L1696" s="146"/>
      <c r="M1696" s="146"/>
      <c r="N1696" s="147"/>
      <c r="O1696" s="148"/>
      <c r="P1696" s="148"/>
      <c r="Q1696" s="148"/>
      <c r="R1696" s="149"/>
      <c r="S1696" s="156"/>
      <c r="T1696" s="435" t="str">
        <f t="shared" si="536"/>
        <v/>
      </c>
      <c r="U1696" s="430"/>
      <c r="V1696" s="430" t="str">
        <f t="shared" si="537"/>
        <v/>
      </c>
      <c r="W1696" s="298"/>
      <c r="X1696" s="143" t="str">
        <f t="shared" si="549"/>
        <v/>
      </c>
      <c r="Y1696" s="143" t="str">
        <f t="shared" si="538"/>
        <v/>
      </c>
      <c r="Z1696" s="143" t="str">
        <f t="shared" si="539"/>
        <v/>
      </c>
      <c r="AA1696" s="149" t="str">
        <f t="shared" si="540"/>
        <v/>
      </c>
      <c r="AC1696" s="188" t="str">
        <f>AC1676</f>
        <v/>
      </c>
      <c r="AD1696" s="189" t="str">
        <f>AD1676</f>
        <v/>
      </c>
      <c r="AE1696" s="189" t="str">
        <f>AE1676</f>
        <v/>
      </c>
      <c r="AF1696" s="189" t="str">
        <f>AF1676</f>
        <v/>
      </c>
      <c r="AG1696" s="205">
        <f t="shared" si="541"/>
        <v>0</v>
      </c>
      <c r="AI1696" s="157" t="str">
        <f>IF(月報!G1696&lt;&gt;"",月報!G1696,"")</f>
        <v/>
      </c>
      <c r="AJ1696" s="151" t="str">
        <f>IF(月報!W1696&lt;&gt;"",月報!W1696*24,"")</f>
        <v/>
      </c>
      <c r="AK1696" s="151" t="str">
        <f>IF(月報!P1696&lt;&gt;"",月報!P1696,"")</f>
        <v/>
      </c>
      <c r="AL1696" s="151" t="str">
        <f>IF(月報!Q1696&lt;&gt;"",IF(月報!Q1696="平日残","",月報!Q1696),"")</f>
        <v/>
      </c>
      <c r="AM1696" s="151"/>
      <c r="AN1696" s="151" t="str">
        <f t="shared" si="535"/>
        <v/>
      </c>
      <c r="AO1696" s="151" t="str">
        <f>IF($E1696="","",VLOOKUP($E1696,カレンダマスタ!$A$5:$E$381,5,FALSE))</f>
        <v/>
      </c>
      <c r="AQ1696" s="197" t="str">
        <f>IF(G1696="","",IF(VLOOKUP(E1696,カレンダマスタ!$A$5:$D$381,4,FALSE)=0,"",1))</f>
        <v/>
      </c>
      <c r="AR1696" s="152" t="str">
        <f>IF($G1696="","",IF($AD1696="NSTC",INDEX(カレンダマスタ!$I$26:$O$31,MATCH($G1696,カレンダマスタ!$H$26:$H$31,1),MATCH($H1696,カレンダマスタ!$I$25:$O$25,1)),
IF($AD1696="CS本社",INDEX(カレンダマスタ!$I$36:$O$41,MATCH($G1696,カレンダマスタ!$H$36:$H$41,1),MATCH($H1696,カレンダマスタ!$I$35:$O$35,1)),
IF($AD1696="NS本社",INDEX(カレンダマスタ!$I$94:$O$99,MATCH($G1696,カレンダマスタ!$H$95:$H$100,1),MATCH($H1696,カレンダマスタ!$I$93:$O$93,1)),
IF($AD1696="ODC",INDEX(カレンダマスタ!$I$46:$O$51,MATCH($G1696,カレンダマスタ!$H$46:$H$51,1),MATCH($H1696,カレンダマスタ!$I$45:$O$45,1)),
IF($AD1696="NS東京TC",INDEX(カレンダマスタ!$I$56:$O$61,MATCH($G1696,カレンダマスタ!$H$56:$H$61,1),MATCH($H1696,カレンダマスタ!$I$55:$O$55,1)),""))))))</f>
        <v/>
      </c>
      <c r="AS1696" s="151" t="str">
        <f t="shared" si="542"/>
        <v/>
      </c>
      <c r="AU1696" s="153" t="str">
        <f>IF(E1696="","",VLOOKUP($E1696,カレンダマスタ!$A$4:$E$381,4,FALSE))</f>
        <v/>
      </c>
      <c r="AV1696" s="153" t="str">
        <f t="shared" si="543"/>
        <v/>
      </c>
      <c r="AW1696" s="153" t="str">
        <f t="shared" si="544"/>
        <v/>
      </c>
      <c r="AX1696" s="154" t="str">
        <f t="shared" si="545"/>
        <v/>
      </c>
      <c r="AY1696" s="154" t="str">
        <f t="shared" si="546"/>
        <v/>
      </c>
      <c r="AZ1696" s="144" t="str">
        <f>IF(AX1696&amp;AW1696="勤怠未設定","×",IF(AV1696="勤怠修正","×",IF(AC1696="外注","",IF(AA1696="",IF(AY1696&lt;&gt;"","×",""),IF(VLOOKUP(AA1696,カレンダマスタ!$H$66:$I$83,2,FALSE)&lt;&gt;AY1696,"×","OK")))))</f>
        <v/>
      </c>
      <c r="BC1696" s="153" t="str">
        <f>IF(E1696="","",VLOOKUP($E1696,カレンダマスタ!$A$4:$E$381,4,FALSE))</f>
        <v/>
      </c>
      <c r="BD1696" s="151" t="str">
        <f>IF(AC1696="社員","",IF(AG1696=0,"",IF(AD1696="NSTC",IF(COUNTIF(カレンダマスタ!$Q$5:$Q$32,G1696)=1,"OK","×"),
IF(AD1696="NS本社",IF(COUNTIF(カレンダマスタ!$T$5:$T$32,G1696)=1,"OK","×"),IF(COUNTIF(カレンダマスタ!$R$5:$R$32,G1696)=1,"OK","×")))))</f>
        <v/>
      </c>
      <c r="BE1696" s="151" t="str">
        <f>IF(AC1696="社員","",IF(G1696="","",IF(R1696&lt;&gt;"","",IF(AF1696="CS","OK",IF(VLOOKUP(E1696,カレンダマスタ!$A$5:$D$381,4,FALSE)&gt;0,"",IF(OR(G1696*24&gt;10.84,H1696*24&lt;14.5)=TRUE,"×","OK"))))))</f>
        <v/>
      </c>
      <c r="BF1696" s="151" t="str">
        <f t="shared" si="533"/>
        <v/>
      </c>
      <c r="BG1696" s="151" t="str">
        <f t="shared" si="547"/>
        <v/>
      </c>
      <c r="BI1696" s="144" t="str">
        <f t="shared" si="548"/>
        <v/>
      </c>
    </row>
    <row r="1697" spans="2:61">
      <c r="B1697" s="111"/>
      <c r="C1697" s="535"/>
      <c r="D1697" s="112"/>
      <c r="E1697" s="582"/>
      <c r="F1697" s="112"/>
      <c r="G1697" s="587"/>
      <c r="H1697" s="587"/>
      <c r="I1697" s="114"/>
      <c r="J1697" s="118"/>
      <c r="K1697" s="115"/>
      <c r="L1697" s="116"/>
      <c r="M1697" s="116"/>
      <c r="N1697" s="117"/>
      <c r="O1697" s="118"/>
      <c r="P1697" s="118"/>
      <c r="Q1697" s="118"/>
      <c r="R1697" s="119"/>
      <c r="S1697" s="120"/>
      <c r="T1697" s="433" t="str">
        <f t="shared" si="536"/>
        <v/>
      </c>
      <c r="U1697" s="431">
        <f>SUM(T1697:T1703)</f>
        <v>0</v>
      </c>
      <c r="V1697" s="431" t="str">
        <f t="shared" si="537"/>
        <v/>
      </c>
      <c r="W1697" s="298"/>
      <c r="X1697" s="113" t="str">
        <f t="shared" si="549"/>
        <v/>
      </c>
      <c r="Y1697" s="113" t="str">
        <f t="shared" si="538"/>
        <v/>
      </c>
      <c r="Z1697" s="113" t="str">
        <f t="shared" si="539"/>
        <v/>
      </c>
      <c r="AA1697" s="119" t="str">
        <f t="shared" si="540"/>
        <v/>
      </c>
      <c r="AC1697" s="190" t="str">
        <f>AC1676</f>
        <v/>
      </c>
      <c r="AD1697" s="191" t="str">
        <f>AD1676</f>
        <v/>
      </c>
      <c r="AE1697" s="191" t="str">
        <f>AE1676</f>
        <v/>
      </c>
      <c r="AF1697" s="191" t="str">
        <f>AF1676</f>
        <v/>
      </c>
      <c r="AG1697" s="206">
        <f t="shared" si="541"/>
        <v>0</v>
      </c>
      <c r="AI1697" s="158" t="str">
        <f>IF(月報!G1697&lt;&gt;"",月報!G1697,"")</f>
        <v/>
      </c>
      <c r="AJ1697" s="122" t="str">
        <f>IF(月報!W1697&lt;&gt;"",月報!W1697*24,"")</f>
        <v/>
      </c>
      <c r="AK1697" s="122" t="str">
        <f>IF(月報!P1697&lt;&gt;"",月報!P1697,"")</f>
        <v/>
      </c>
      <c r="AL1697" s="122" t="str">
        <f>IF(月報!Q1697&lt;&gt;"",IF(月報!Q1697="平日残","",月報!Q1697),"")</f>
        <v/>
      </c>
      <c r="AM1697" s="122"/>
      <c r="AN1697" s="122" t="str">
        <f t="shared" si="535"/>
        <v/>
      </c>
      <c r="AO1697" s="122" t="str">
        <f>IF($E1697="","",VLOOKUP($E1697,カレンダマスタ!$A$5:$E$381,5,FALSE))</f>
        <v/>
      </c>
      <c r="AQ1697" s="195" t="str">
        <f>IF(G1697="","",IF(VLOOKUP(E1697,カレンダマスタ!$A$5:$D$381,4,FALSE)=0,"",1))</f>
        <v/>
      </c>
      <c r="AR1697" s="123" t="str">
        <f>IF($G1697="","",IF($AD1697="NSTC",INDEX(カレンダマスタ!$I$26:$O$31,MATCH($G1697,カレンダマスタ!$H$26:$H$31,1),MATCH($H1697,カレンダマスタ!$I$25:$O$25,1)),
IF($AD1697="CS本社",INDEX(カレンダマスタ!$I$36:$O$41,MATCH($G1697,カレンダマスタ!$H$36:$H$41,1),MATCH($H1697,カレンダマスタ!$I$35:$O$35,1)),
IF($AD1697="NS本社",INDEX(カレンダマスタ!$I$94:$O$99,MATCH($G1697,カレンダマスタ!$H$95:$H$100,1),MATCH($H1697,カレンダマスタ!$I$93:$O$93,1)),
IF($AD1697="ODC",INDEX(カレンダマスタ!$I$46:$O$51,MATCH($G1697,カレンダマスタ!$H$46:$H$51,1),MATCH($H1697,カレンダマスタ!$I$45:$O$45,1)),
IF($AD1697="NS東京TC",INDEX(カレンダマスタ!$I$56:$O$61,MATCH($G1697,カレンダマスタ!$H$56:$H$61,1),MATCH($H1697,カレンダマスタ!$I$55:$O$55,1)),""))))))</f>
        <v/>
      </c>
      <c r="AS1697" s="122" t="str">
        <f t="shared" si="542"/>
        <v/>
      </c>
      <c r="AU1697" s="124" t="str">
        <f>IF(E1697="","",VLOOKUP($E1697,カレンダマスタ!$A$4:$E$381,4,FALSE))</f>
        <v/>
      </c>
      <c r="AV1697" s="124" t="str">
        <f t="shared" si="543"/>
        <v/>
      </c>
      <c r="AW1697" s="124" t="str">
        <f t="shared" si="544"/>
        <v/>
      </c>
      <c r="AX1697" s="125" t="str">
        <f t="shared" si="545"/>
        <v/>
      </c>
      <c r="AY1697" s="125" t="str">
        <f t="shared" si="546"/>
        <v/>
      </c>
      <c r="AZ1697" s="114" t="str">
        <f>IF(AX1697&amp;AW1697="勤怠未設定","×",IF(AV1697="勤怠修正","×",IF(AC1697="外注","",IF(AA1697="",IF(AY1697&lt;&gt;"","×",""),IF(VLOOKUP(AA1697,カレンダマスタ!$H$66:$I$83,2,FALSE)&lt;&gt;AY1697,"×","OK")))))</f>
        <v/>
      </c>
      <c r="BC1697" s="124" t="str">
        <f>IF(E1697="","",VLOOKUP($E1697,カレンダマスタ!$A$4:$E$381,4,FALSE))</f>
        <v/>
      </c>
      <c r="BD1697" s="122" t="str">
        <f>IF(AC1697="社員","",IF(AG1697=0,"",IF(AD1697="NSTC",IF(COUNTIF(カレンダマスタ!$Q$5:$Q$32,G1697)=1,"OK","×"),
IF(AD1697="NS本社",IF(COUNTIF(カレンダマスタ!$T$5:$T$32,G1697)=1,"OK","×"),IF(COUNTIF(カレンダマスタ!$R$5:$R$32,G1697)=1,"OK","×")))))</f>
        <v/>
      </c>
      <c r="BE1697" s="122" t="str">
        <f>IF(AC1697="社員","",IF(G1697="","",IF(R1697&lt;&gt;"","",IF(AF1697="CS","OK",IF(VLOOKUP(E1697,カレンダマスタ!$A$5:$D$381,4,FALSE)&gt;0,"",IF(OR(G1697*24&gt;10.84,H1697*24&lt;14.5)=TRUE,"×","OK"))))))</f>
        <v/>
      </c>
      <c r="BF1697" s="122" t="str">
        <f t="shared" si="533"/>
        <v/>
      </c>
      <c r="BG1697" s="122" t="str">
        <f t="shared" si="547"/>
        <v/>
      </c>
      <c r="BI1697" s="114" t="str">
        <f t="shared" si="548"/>
        <v/>
      </c>
    </row>
    <row r="1698" spans="2:61">
      <c r="B1698" s="111"/>
      <c r="C1698" s="536"/>
      <c r="D1698" s="128"/>
      <c r="E1698" s="583"/>
      <c r="F1698" s="128"/>
      <c r="G1698" s="588"/>
      <c r="H1698" s="588"/>
      <c r="I1698" s="130"/>
      <c r="J1698" s="139"/>
      <c r="K1698" s="131"/>
      <c r="L1698" s="132"/>
      <c r="M1698" s="132"/>
      <c r="N1698" s="141"/>
      <c r="O1698" s="139"/>
      <c r="P1698" s="139"/>
      <c r="Q1698" s="139"/>
      <c r="R1698" s="133"/>
      <c r="S1698" s="134"/>
      <c r="T1698" s="434" t="str">
        <f t="shared" si="536"/>
        <v/>
      </c>
      <c r="U1698" s="429"/>
      <c r="V1698" s="429" t="str">
        <f t="shared" si="537"/>
        <v/>
      </c>
      <c r="W1698" s="298"/>
      <c r="X1698" s="129" t="str">
        <f t="shared" si="549"/>
        <v/>
      </c>
      <c r="Y1698" s="129" t="str">
        <f t="shared" si="538"/>
        <v/>
      </c>
      <c r="Z1698" s="129" t="str">
        <f t="shared" si="539"/>
        <v/>
      </c>
      <c r="AA1698" s="133" t="str">
        <f t="shared" si="540"/>
        <v/>
      </c>
      <c r="AC1698" s="186" t="str">
        <f>AC1676</f>
        <v/>
      </c>
      <c r="AD1698" s="187" t="str">
        <f>AD1676</f>
        <v/>
      </c>
      <c r="AE1698" s="187" t="str">
        <f>AE1676</f>
        <v/>
      </c>
      <c r="AF1698" s="187" t="str">
        <f>AF1676</f>
        <v/>
      </c>
      <c r="AG1698" s="204">
        <f t="shared" si="541"/>
        <v>0</v>
      </c>
      <c r="AI1698" s="135" t="str">
        <f>IF(月報!G1698&lt;&gt;"",月報!G1698,"")</f>
        <v/>
      </c>
      <c r="AJ1698" s="126" t="str">
        <f>IF(月報!W1698&lt;&gt;"",月報!W1698*24,"")</f>
        <v/>
      </c>
      <c r="AK1698" s="126" t="str">
        <f>IF(月報!P1698&lt;&gt;"",月報!P1698,"")</f>
        <v/>
      </c>
      <c r="AL1698" s="126" t="str">
        <f>IF(月報!Q1698&lt;&gt;"",IF(月報!Q1698="平日残","",月報!Q1698),"")</f>
        <v/>
      </c>
      <c r="AM1698" s="126"/>
      <c r="AN1698" s="126" t="str">
        <f t="shared" si="535"/>
        <v/>
      </c>
      <c r="AO1698" s="126" t="str">
        <f>IF($E1698="","",VLOOKUP($E1698,カレンダマスタ!$A$5:$E$381,5,FALSE))</f>
        <v/>
      </c>
      <c r="AQ1698" s="196" t="str">
        <f>IF(G1698="","",IF(VLOOKUP(E1698,カレンダマスタ!$A$5:$D$381,4,FALSE)=0,"",1))</f>
        <v/>
      </c>
      <c r="AR1698" s="136" t="str">
        <f>IF($G1698="","",IF($AD1698="NSTC",INDEX(カレンダマスタ!$I$26:$O$31,MATCH($G1698,カレンダマスタ!$H$26:$H$31,1),MATCH($H1698,カレンダマスタ!$I$25:$O$25,1)),
IF($AD1698="CS本社",INDEX(カレンダマスタ!$I$36:$O$41,MATCH($G1698,カレンダマスタ!$H$36:$H$41,1),MATCH($H1698,カレンダマスタ!$I$35:$O$35,1)),
IF($AD1698="NS本社",INDEX(カレンダマスタ!$I$94:$O$99,MATCH($G1698,カレンダマスタ!$H$95:$H$100,1),MATCH($H1698,カレンダマスタ!$I$93:$O$93,1)),
IF($AD1698="ODC",INDEX(カレンダマスタ!$I$46:$O$51,MATCH($G1698,カレンダマスタ!$H$46:$H$51,1),MATCH($H1698,カレンダマスタ!$I$45:$O$45,1)),
IF($AD1698="NS東京TC",INDEX(カレンダマスタ!$I$56:$O$61,MATCH($G1698,カレンダマスタ!$H$56:$H$61,1),MATCH($H1698,カレンダマスタ!$I$55:$O$55,1)),""))))))</f>
        <v/>
      </c>
      <c r="AS1698" s="126" t="str">
        <f t="shared" si="542"/>
        <v/>
      </c>
      <c r="AU1698" s="137" t="str">
        <f>IF(E1698="","",VLOOKUP($E1698,カレンダマスタ!$A$4:$E$381,4,FALSE))</f>
        <v/>
      </c>
      <c r="AV1698" s="137" t="str">
        <f t="shared" si="543"/>
        <v/>
      </c>
      <c r="AW1698" s="137" t="str">
        <f t="shared" si="544"/>
        <v/>
      </c>
      <c r="AX1698" s="138" t="str">
        <f t="shared" si="545"/>
        <v/>
      </c>
      <c r="AY1698" s="138" t="str">
        <f t="shared" si="546"/>
        <v/>
      </c>
      <c r="AZ1698" s="130" t="str">
        <f>IF(AX1698&amp;AW1698="勤怠未設定","×",IF(AV1698="勤怠修正","×",IF(AC1698="外注","",IF(AA1698="",IF(AY1698&lt;&gt;"","×",""),IF(VLOOKUP(AA1698,カレンダマスタ!$H$66:$I$83,2,FALSE)&lt;&gt;AY1698,"×","OK")))))</f>
        <v/>
      </c>
      <c r="BC1698" s="137" t="str">
        <f>IF(E1698="","",VLOOKUP($E1698,カレンダマスタ!$A$4:$E$381,4,FALSE))</f>
        <v/>
      </c>
      <c r="BD1698" s="126" t="str">
        <f>IF(AC1698="社員","",IF(AG1698=0,"",IF(AD1698="NSTC",IF(COUNTIF(カレンダマスタ!$Q$5:$Q$32,G1698)=1,"OK","×"),
IF(AD1698="NS本社",IF(COUNTIF(カレンダマスタ!$T$5:$T$32,G1698)=1,"OK","×"),IF(COUNTIF(カレンダマスタ!$R$5:$R$32,G1698)=1,"OK","×")))))</f>
        <v/>
      </c>
      <c r="BE1698" s="126" t="str">
        <f>IF(AC1698="社員","",IF(G1698="","",IF(R1698&lt;&gt;"","",IF(AF1698="CS","OK",IF(VLOOKUP(E1698,カレンダマスタ!$A$5:$D$381,4,FALSE)&gt;0,"",IF(OR(G1698*24&gt;10.84,H1698*24&lt;14.5)=TRUE,"×","OK"))))))</f>
        <v/>
      </c>
      <c r="BF1698" s="126" t="str">
        <f t="shared" si="533"/>
        <v/>
      </c>
      <c r="BG1698" s="126" t="str">
        <f t="shared" si="547"/>
        <v/>
      </c>
      <c r="BI1698" s="130" t="str">
        <f t="shared" si="548"/>
        <v/>
      </c>
    </row>
    <row r="1699" spans="2:61">
      <c r="B1699" s="111"/>
      <c r="C1699" s="536"/>
      <c r="D1699" s="128"/>
      <c r="E1699" s="583"/>
      <c r="F1699" s="128"/>
      <c r="G1699" s="588"/>
      <c r="H1699" s="588"/>
      <c r="I1699" s="130"/>
      <c r="J1699" s="139"/>
      <c r="K1699" s="131"/>
      <c r="L1699" s="132"/>
      <c r="M1699" s="132"/>
      <c r="N1699" s="141"/>
      <c r="O1699" s="139"/>
      <c r="P1699" s="139"/>
      <c r="Q1699" s="139"/>
      <c r="R1699" s="133"/>
      <c r="S1699" s="134"/>
      <c r="T1699" s="434" t="str">
        <f t="shared" si="536"/>
        <v/>
      </c>
      <c r="U1699" s="429"/>
      <c r="V1699" s="429" t="str">
        <f t="shared" si="537"/>
        <v/>
      </c>
      <c r="W1699" s="298"/>
      <c r="X1699" s="129" t="str">
        <f t="shared" si="549"/>
        <v/>
      </c>
      <c r="Y1699" s="129" t="str">
        <f t="shared" si="538"/>
        <v/>
      </c>
      <c r="Z1699" s="129" t="str">
        <f t="shared" si="539"/>
        <v/>
      </c>
      <c r="AA1699" s="133" t="str">
        <f t="shared" si="540"/>
        <v/>
      </c>
      <c r="AC1699" s="186" t="str">
        <f>AC1676</f>
        <v/>
      </c>
      <c r="AD1699" s="187" t="str">
        <f>AD1676</f>
        <v/>
      </c>
      <c r="AE1699" s="187" t="str">
        <f>AE1676</f>
        <v/>
      </c>
      <c r="AF1699" s="187" t="str">
        <f>AF1676</f>
        <v/>
      </c>
      <c r="AG1699" s="204">
        <f t="shared" si="541"/>
        <v>0</v>
      </c>
      <c r="AI1699" s="135" t="str">
        <f>IF(月報!G1699&lt;&gt;"",月報!G1699,"")</f>
        <v/>
      </c>
      <c r="AJ1699" s="126" t="str">
        <f>IF(月報!W1699&lt;&gt;"",月報!W1699*24,"")</f>
        <v/>
      </c>
      <c r="AK1699" s="126" t="str">
        <f>IF(月報!P1699&lt;&gt;"",月報!P1699,"")</f>
        <v/>
      </c>
      <c r="AL1699" s="126" t="str">
        <f>IF(月報!Q1699&lt;&gt;"",IF(月報!Q1699="平日残","",月報!Q1699),"")</f>
        <v/>
      </c>
      <c r="AM1699" s="126"/>
      <c r="AN1699" s="126" t="str">
        <f t="shared" si="535"/>
        <v/>
      </c>
      <c r="AO1699" s="126" t="str">
        <f>IF($E1699="","",VLOOKUP($E1699,カレンダマスタ!$A$5:$E$381,5,FALSE))</f>
        <v/>
      </c>
      <c r="AQ1699" s="196" t="str">
        <f>IF(G1699="","",IF(VLOOKUP(E1699,カレンダマスタ!$A$5:$D$381,4,FALSE)=0,"",1))</f>
        <v/>
      </c>
      <c r="AR1699" s="136" t="str">
        <f>IF($G1699="","",IF($AD1699="NSTC",INDEX(カレンダマスタ!$I$26:$O$31,MATCH($G1699,カレンダマスタ!$H$26:$H$31,1),MATCH($H1699,カレンダマスタ!$I$25:$O$25,1)),
IF($AD1699="CS本社",INDEX(カレンダマスタ!$I$36:$O$41,MATCH($G1699,カレンダマスタ!$H$36:$H$41,1),MATCH($H1699,カレンダマスタ!$I$35:$O$35,1)),
IF($AD1699="NS本社",INDEX(カレンダマスタ!$I$94:$O$99,MATCH($G1699,カレンダマスタ!$H$95:$H$100,1),MATCH($H1699,カレンダマスタ!$I$93:$O$93,1)),
IF($AD1699="ODC",INDEX(カレンダマスタ!$I$46:$O$51,MATCH($G1699,カレンダマスタ!$H$46:$H$51,1),MATCH($H1699,カレンダマスタ!$I$45:$O$45,1)),
IF($AD1699="NS東京TC",INDEX(カレンダマスタ!$I$56:$O$61,MATCH($G1699,カレンダマスタ!$H$56:$H$61,1),MATCH($H1699,カレンダマスタ!$I$55:$O$55,1)),""))))))</f>
        <v/>
      </c>
      <c r="AS1699" s="126" t="str">
        <f t="shared" si="542"/>
        <v/>
      </c>
      <c r="AU1699" s="137" t="str">
        <f>IF(E1699="","",VLOOKUP($E1699,カレンダマスタ!$A$4:$E$381,4,FALSE))</f>
        <v/>
      </c>
      <c r="AV1699" s="137" t="str">
        <f t="shared" si="543"/>
        <v/>
      </c>
      <c r="AW1699" s="137" t="str">
        <f t="shared" si="544"/>
        <v/>
      </c>
      <c r="AX1699" s="138" t="str">
        <f t="shared" si="545"/>
        <v/>
      </c>
      <c r="AY1699" s="138" t="str">
        <f t="shared" si="546"/>
        <v/>
      </c>
      <c r="AZ1699" s="130" t="str">
        <f>IF(AX1699&amp;AW1699="勤怠未設定","×",IF(AV1699="勤怠修正","×",IF(AC1699="外注","",IF(AA1699="",IF(AY1699&lt;&gt;"","×",""),IF(VLOOKUP(AA1699,カレンダマスタ!$H$66:$I$83,2,FALSE)&lt;&gt;AY1699,"×","OK")))))</f>
        <v/>
      </c>
      <c r="BC1699" s="137" t="str">
        <f>IF(E1699="","",VLOOKUP($E1699,カレンダマスタ!$A$4:$E$381,4,FALSE))</f>
        <v/>
      </c>
      <c r="BD1699" s="126" t="str">
        <f>IF(AC1699="社員","",IF(AG1699=0,"",IF(AD1699="NSTC",IF(COUNTIF(カレンダマスタ!$Q$5:$Q$32,G1699)=1,"OK","×"),
IF(AD1699="NS本社",IF(COUNTIF(カレンダマスタ!$T$5:$T$32,G1699)=1,"OK","×"),IF(COUNTIF(カレンダマスタ!$R$5:$R$32,G1699)=1,"OK","×")))))</f>
        <v/>
      </c>
      <c r="BE1699" s="126" t="str">
        <f>IF(AC1699="社員","",IF(G1699="","",IF(R1699&lt;&gt;"","",IF(AF1699="CS","OK",IF(VLOOKUP(E1699,カレンダマスタ!$A$5:$D$381,4,FALSE)&gt;0,"",IF(OR(G1699*24&gt;10.84,H1699*24&lt;14.5)=TRUE,"×","OK"))))))</f>
        <v/>
      </c>
      <c r="BF1699" s="126" t="str">
        <f t="shared" si="533"/>
        <v/>
      </c>
      <c r="BG1699" s="126" t="str">
        <f t="shared" si="547"/>
        <v/>
      </c>
      <c r="BI1699" s="130" t="str">
        <f t="shared" si="548"/>
        <v/>
      </c>
    </row>
    <row r="1700" spans="2:61">
      <c r="B1700" s="111"/>
      <c r="C1700" s="536"/>
      <c r="D1700" s="128"/>
      <c r="E1700" s="583"/>
      <c r="F1700" s="128"/>
      <c r="G1700" s="588"/>
      <c r="H1700" s="588"/>
      <c r="I1700" s="130"/>
      <c r="J1700" s="139"/>
      <c r="K1700" s="131"/>
      <c r="L1700" s="132"/>
      <c r="M1700" s="132"/>
      <c r="N1700" s="141"/>
      <c r="O1700" s="139"/>
      <c r="P1700" s="139"/>
      <c r="Q1700" s="139"/>
      <c r="R1700" s="133"/>
      <c r="S1700" s="134"/>
      <c r="T1700" s="434" t="str">
        <f t="shared" si="536"/>
        <v/>
      </c>
      <c r="U1700" s="429"/>
      <c r="V1700" s="429" t="str">
        <f t="shared" si="537"/>
        <v/>
      </c>
      <c r="W1700" s="298"/>
      <c r="X1700" s="129" t="str">
        <f t="shared" si="549"/>
        <v/>
      </c>
      <c r="Y1700" s="129" t="str">
        <f t="shared" si="538"/>
        <v/>
      </c>
      <c r="Z1700" s="129" t="str">
        <f t="shared" si="539"/>
        <v/>
      </c>
      <c r="AA1700" s="133" t="str">
        <f t="shared" si="540"/>
        <v/>
      </c>
      <c r="AC1700" s="186" t="str">
        <f>AC1676</f>
        <v/>
      </c>
      <c r="AD1700" s="187" t="str">
        <f>AD1676</f>
        <v/>
      </c>
      <c r="AE1700" s="187" t="str">
        <f>AE1676</f>
        <v/>
      </c>
      <c r="AF1700" s="187" t="str">
        <f>AF1676</f>
        <v/>
      </c>
      <c r="AG1700" s="204">
        <f t="shared" si="541"/>
        <v>0</v>
      </c>
      <c r="AI1700" s="135" t="str">
        <f>IF(月報!G1700&lt;&gt;"",月報!G1700,"")</f>
        <v/>
      </c>
      <c r="AJ1700" s="126" t="str">
        <f>IF(月報!W1700&lt;&gt;"",月報!W1700*24,"")</f>
        <v/>
      </c>
      <c r="AK1700" s="126" t="str">
        <f>IF(月報!P1700&lt;&gt;"",月報!P1700,"")</f>
        <v/>
      </c>
      <c r="AL1700" s="126" t="str">
        <f>IF(月報!Q1700&lt;&gt;"",IF(月報!Q1700="平日残","",月報!Q1700),"")</f>
        <v/>
      </c>
      <c r="AM1700" s="126"/>
      <c r="AN1700" s="126" t="str">
        <f t="shared" si="535"/>
        <v/>
      </c>
      <c r="AO1700" s="126" t="str">
        <f>IF($E1700="","",VLOOKUP($E1700,カレンダマスタ!$A$5:$E$381,5,FALSE))</f>
        <v/>
      </c>
      <c r="AQ1700" s="196" t="str">
        <f>IF(G1700="","",IF(VLOOKUP(E1700,カレンダマスタ!$A$5:$D$381,4,FALSE)=0,"",1))</f>
        <v/>
      </c>
      <c r="AR1700" s="136" t="str">
        <f>IF($G1700="","",IF($AD1700="NSTC",INDEX(カレンダマスタ!$I$26:$O$31,MATCH($G1700,カレンダマスタ!$H$26:$H$31,1),MATCH($H1700,カレンダマスタ!$I$25:$O$25,1)),
IF($AD1700="CS本社",INDEX(カレンダマスタ!$I$36:$O$41,MATCH($G1700,カレンダマスタ!$H$36:$H$41,1),MATCH($H1700,カレンダマスタ!$I$35:$O$35,1)),
IF($AD1700="NS本社",INDEX(カレンダマスタ!$I$94:$O$99,MATCH($G1700,カレンダマスタ!$H$95:$H$100,1),MATCH($H1700,カレンダマスタ!$I$93:$O$93,1)),
IF($AD1700="ODC",INDEX(カレンダマスタ!$I$46:$O$51,MATCH($G1700,カレンダマスタ!$H$46:$H$51,1),MATCH($H1700,カレンダマスタ!$I$45:$O$45,1)),
IF($AD1700="NS東京TC",INDEX(カレンダマスタ!$I$56:$O$61,MATCH($G1700,カレンダマスタ!$H$56:$H$61,1),MATCH($H1700,カレンダマスタ!$I$55:$O$55,1)),""))))))</f>
        <v/>
      </c>
      <c r="AS1700" s="126" t="str">
        <f t="shared" si="542"/>
        <v/>
      </c>
      <c r="AU1700" s="137" t="str">
        <f>IF(E1700="","",VLOOKUP($E1700,カレンダマスタ!$A$4:$E$381,4,FALSE))</f>
        <v/>
      </c>
      <c r="AV1700" s="137" t="str">
        <f t="shared" si="543"/>
        <v/>
      </c>
      <c r="AW1700" s="137" t="str">
        <f t="shared" si="544"/>
        <v/>
      </c>
      <c r="AX1700" s="138" t="str">
        <f t="shared" si="545"/>
        <v/>
      </c>
      <c r="AY1700" s="138" t="str">
        <f t="shared" si="546"/>
        <v/>
      </c>
      <c r="AZ1700" s="130" t="str">
        <f>IF(AX1700&amp;AW1700="勤怠未設定","×",IF(AV1700="勤怠修正","×",IF(AC1700="外注","",IF(AA1700="",IF(AY1700&lt;&gt;"","×",""),IF(VLOOKUP(AA1700,カレンダマスタ!$H$66:$I$83,2,FALSE)&lt;&gt;AY1700,"×","OK")))))</f>
        <v/>
      </c>
      <c r="BC1700" s="137" t="str">
        <f>IF(E1700="","",VLOOKUP($E1700,カレンダマスタ!$A$4:$E$381,4,FALSE))</f>
        <v/>
      </c>
      <c r="BD1700" s="126" t="str">
        <f>IF(AC1700="社員","",IF(AG1700=0,"",IF(AD1700="NSTC",IF(COUNTIF(カレンダマスタ!$Q$5:$Q$32,G1700)=1,"OK","×"),
IF(AD1700="NS本社",IF(COUNTIF(カレンダマスタ!$T$5:$T$32,G1700)=1,"OK","×"),IF(COUNTIF(カレンダマスタ!$R$5:$R$32,G1700)=1,"OK","×")))))</f>
        <v/>
      </c>
      <c r="BE1700" s="126" t="str">
        <f>IF(AC1700="社員","",IF(G1700="","",IF(R1700&lt;&gt;"","",IF(AF1700="CS","OK",IF(VLOOKUP(E1700,カレンダマスタ!$A$5:$D$381,4,FALSE)&gt;0,"",IF(OR(G1700*24&gt;10.84,H1700*24&lt;14.5)=TRUE,"×","OK"))))))</f>
        <v/>
      </c>
      <c r="BF1700" s="126" t="str">
        <f t="shared" si="533"/>
        <v/>
      </c>
      <c r="BG1700" s="126" t="str">
        <f t="shared" si="547"/>
        <v/>
      </c>
      <c r="BI1700" s="130" t="str">
        <f t="shared" si="548"/>
        <v/>
      </c>
    </row>
    <row r="1701" spans="2:61">
      <c r="B1701" s="111"/>
      <c r="C1701" s="536"/>
      <c r="D1701" s="128"/>
      <c r="E1701" s="583"/>
      <c r="F1701" s="128"/>
      <c r="G1701" s="588"/>
      <c r="H1701" s="588"/>
      <c r="I1701" s="130"/>
      <c r="J1701" s="139"/>
      <c r="K1701" s="131"/>
      <c r="L1701" s="132"/>
      <c r="M1701" s="132"/>
      <c r="N1701" s="141"/>
      <c r="O1701" s="139"/>
      <c r="P1701" s="139"/>
      <c r="Q1701" s="139"/>
      <c r="R1701" s="133"/>
      <c r="S1701" s="134"/>
      <c r="T1701" s="434" t="str">
        <f t="shared" si="536"/>
        <v/>
      </c>
      <c r="U1701" s="429"/>
      <c r="V1701" s="429" t="str">
        <f t="shared" si="537"/>
        <v/>
      </c>
      <c r="W1701" s="298"/>
      <c r="X1701" s="129" t="str">
        <f t="shared" si="549"/>
        <v/>
      </c>
      <c r="Y1701" s="129" t="str">
        <f t="shared" si="538"/>
        <v/>
      </c>
      <c r="Z1701" s="129" t="str">
        <f t="shared" si="539"/>
        <v/>
      </c>
      <c r="AA1701" s="133" t="str">
        <f t="shared" si="540"/>
        <v/>
      </c>
      <c r="AC1701" s="186" t="str">
        <f>AC1676</f>
        <v/>
      </c>
      <c r="AD1701" s="187" t="str">
        <f>AD1676</f>
        <v/>
      </c>
      <c r="AE1701" s="187" t="str">
        <f>AE1676</f>
        <v/>
      </c>
      <c r="AF1701" s="187" t="str">
        <f>AF1676</f>
        <v/>
      </c>
      <c r="AG1701" s="204">
        <f t="shared" si="541"/>
        <v>0</v>
      </c>
      <c r="AI1701" s="140" t="str">
        <f>IF(月報!G1701&lt;&gt;"",月報!G1701,"")</f>
        <v/>
      </c>
      <c r="AJ1701" s="126" t="str">
        <f>IF(月報!W1701&lt;&gt;"",月報!W1701*24,"")</f>
        <v/>
      </c>
      <c r="AK1701" s="126" t="str">
        <f>IF(月報!P1701&lt;&gt;"",月報!P1701,"")</f>
        <v/>
      </c>
      <c r="AL1701" s="126" t="str">
        <f>IF(月報!Q1701&lt;&gt;"",IF(月報!Q1701="平日残","",月報!Q1701),"")</f>
        <v/>
      </c>
      <c r="AM1701" s="126"/>
      <c r="AN1701" s="126" t="str">
        <f t="shared" si="535"/>
        <v/>
      </c>
      <c r="AO1701" s="126" t="str">
        <f>IF($E1701="","",VLOOKUP($E1701,カレンダマスタ!$A$5:$E$381,5,FALSE))</f>
        <v/>
      </c>
      <c r="AQ1701" s="196" t="str">
        <f>IF(G1701="","",IF(VLOOKUP(E1701,カレンダマスタ!$A$5:$D$381,4,FALSE)=0,"",1))</f>
        <v/>
      </c>
      <c r="AR1701" s="136" t="str">
        <f>IF($G1701="","",IF($AD1701="NSTC",INDEX(カレンダマスタ!$I$26:$O$31,MATCH($G1701,カレンダマスタ!$H$26:$H$31,1),MATCH($H1701,カレンダマスタ!$I$25:$O$25,1)),
IF($AD1701="CS本社",INDEX(カレンダマスタ!$I$36:$O$41,MATCH($G1701,カレンダマスタ!$H$36:$H$41,1),MATCH($H1701,カレンダマスタ!$I$35:$O$35,1)),
IF($AD1701="NS本社",INDEX(カレンダマスタ!$I$94:$O$99,MATCH($G1701,カレンダマスタ!$H$95:$H$100,1),MATCH($H1701,カレンダマスタ!$I$93:$O$93,1)),
IF($AD1701="ODC",INDEX(カレンダマスタ!$I$46:$O$51,MATCH($G1701,カレンダマスタ!$H$46:$H$51,1),MATCH($H1701,カレンダマスタ!$I$45:$O$45,1)),
IF($AD1701="NS東京TC",INDEX(カレンダマスタ!$I$56:$O$61,MATCH($G1701,カレンダマスタ!$H$56:$H$61,1),MATCH($H1701,カレンダマスタ!$I$55:$O$55,1)),""))))))</f>
        <v/>
      </c>
      <c r="AS1701" s="126" t="str">
        <f t="shared" si="542"/>
        <v/>
      </c>
      <c r="AU1701" s="137" t="str">
        <f>IF(E1701="","",VLOOKUP($E1701,カレンダマスタ!$A$4:$E$381,4,FALSE))</f>
        <v/>
      </c>
      <c r="AV1701" s="137" t="str">
        <f t="shared" si="543"/>
        <v/>
      </c>
      <c r="AW1701" s="137" t="str">
        <f t="shared" si="544"/>
        <v/>
      </c>
      <c r="AX1701" s="138" t="str">
        <f t="shared" si="545"/>
        <v/>
      </c>
      <c r="AY1701" s="138" t="str">
        <f t="shared" si="546"/>
        <v/>
      </c>
      <c r="AZ1701" s="130" t="str">
        <f>IF(AX1701&amp;AW1701="勤怠未設定","×",IF(AV1701="勤怠修正","×",IF(AC1701="外注","",IF(AA1701="",IF(AY1701&lt;&gt;"","×",""),IF(VLOOKUP(AA1701,カレンダマスタ!$H$66:$I$83,2,FALSE)&lt;&gt;AY1701,"×","OK")))))</f>
        <v/>
      </c>
      <c r="BC1701" s="137" t="str">
        <f>IF(E1701="","",VLOOKUP($E1701,カレンダマスタ!$A$4:$E$381,4,FALSE))</f>
        <v/>
      </c>
      <c r="BD1701" s="126" t="str">
        <f>IF(AC1701="社員","",IF(AG1701=0,"",IF(AD1701="NSTC",IF(COUNTIF(カレンダマスタ!$Q$5:$Q$32,G1701)=1,"OK","×"),
IF(AD1701="NS本社",IF(COUNTIF(カレンダマスタ!$T$5:$T$32,G1701)=1,"OK","×"),IF(COUNTIF(カレンダマスタ!$R$5:$R$32,G1701)=1,"OK","×")))))</f>
        <v/>
      </c>
      <c r="BE1701" s="126" t="str">
        <f>IF(AC1701="社員","",IF(G1701="","",IF(R1701&lt;&gt;"","",IF(AF1701="CS","OK",IF(VLOOKUP(E1701,カレンダマスタ!$A$5:$D$381,4,FALSE)&gt;0,"",IF(OR(G1701*24&gt;10.84,H1701*24&lt;14.5)=TRUE,"×","OK"))))))</f>
        <v/>
      </c>
      <c r="BF1701" s="126" t="str">
        <f t="shared" si="533"/>
        <v/>
      </c>
      <c r="BG1701" s="126" t="str">
        <f t="shared" si="547"/>
        <v/>
      </c>
      <c r="BI1701" s="130" t="str">
        <f t="shared" si="548"/>
        <v/>
      </c>
    </row>
    <row r="1702" spans="2:61">
      <c r="B1702" s="111"/>
      <c r="C1702" s="536"/>
      <c r="D1702" s="128"/>
      <c r="E1702" s="583"/>
      <c r="F1702" s="128"/>
      <c r="G1702" s="588"/>
      <c r="H1702" s="588"/>
      <c r="I1702" s="130"/>
      <c r="J1702" s="139"/>
      <c r="K1702" s="131"/>
      <c r="L1702" s="132"/>
      <c r="M1702" s="132"/>
      <c r="N1702" s="141"/>
      <c r="O1702" s="139"/>
      <c r="P1702" s="139"/>
      <c r="Q1702" s="139"/>
      <c r="R1702" s="133"/>
      <c r="S1702" s="134"/>
      <c r="T1702" s="434" t="str">
        <f t="shared" si="536"/>
        <v/>
      </c>
      <c r="U1702" s="429"/>
      <c r="V1702" s="429" t="str">
        <f t="shared" si="537"/>
        <v/>
      </c>
      <c r="W1702" s="298"/>
      <c r="X1702" s="129" t="str">
        <f t="shared" si="549"/>
        <v/>
      </c>
      <c r="Y1702" s="129" t="str">
        <f t="shared" si="538"/>
        <v/>
      </c>
      <c r="Z1702" s="129" t="str">
        <f t="shared" si="539"/>
        <v/>
      </c>
      <c r="AA1702" s="133" t="str">
        <f t="shared" si="540"/>
        <v/>
      </c>
      <c r="AC1702" s="186" t="str">
        <f>AC1676</f>
        <v/>
      </c>
      <c r="AD1702" s="187" t="str">
        <f>AD1676</f>
        <v/>
      </c>
      <c r="AE1702" s="187" t="str">
        <f>AE1676</f>
        <v/>
      </c>
      <c r="AF1702" s="187" t="str">
        <f>AF1676</f>
        <v/>
      </c>
      <c r="AG1702" s="204">
        <f t="shared" si="541"/>
        <v>0</v>
      </c>
      <c r="AI1702" s="140" t="str">
        <f>IF(月報!G1702&lt;&gt;"",月報!G1702,"")</f>
        <v/>
      </c>
      <c r="AJ1702" s="126" t="str">
        <f>IF(月報!W1702&lt;&gt;"",月報!W1702*24,"")</f>
        <v/>
      </c>
      <c r="AK1702" s="126" t="str">
        <f>IF(月報!P1702&lt;&gt;"",月報!P1702,"")</f>
        <v/>
      </c>
      <c r="AL1702" s="126" t="str">
        <f>IF(月報!Q1702&lt;&gt;"",IF(月報!Q1702="平日残","",月報!Q1702),"")</f>
        <v/>
      </c>
      <c r="AM1702" s="126"/>
      <c r="AN1702" s="126" t="str">
        <f t="shared" si="535"/>
        <v/>
      </c>
      <c r="AO1702" s="126" t="str">
        <f>IF($E1702="","",VLOOKUP($E1702,カレンダマスタ!$A$5:$E$381,5,FALSE))</f>
        <v/>
      </c>
      <c r="AQ1702" s="196" t="str">
        <f>IF(G1702="","",IF(VLOOKUP(E1702,カレンダマスタ!$A$5:$D$381,4,FALSE)=0,"",1))</f>
        <v/>
      </c>
      <c r="AR1702" s="136" t="str">
        <f>IF($G1702="","",IF($AD1702="NSTC",INDEX(カレンダマスタ!$I$26:$O$31,MATCH($G1702,カレンダマスタ!$H$26:$H$31,1),MATCH($H1702,カレンダマスタ!$I$25:$O$25,1)),
IF($AD1702="CS本社",INDEX(カレンダマスタ!$I$36:$O$41,MATCH($G1702,カレンダマスタ!$H$36:$H$41,1),MATCH($H1702,カレンダマスタ!$I$35:$O$35,1)),
IF($AD1702="NS本社",INDEX(カレンダマスタ!$I$94:$O$99,MATCH($G1702,カレンダマスタ!$H$95:$H$100,1),MATCH($H1702,カレンダマスタ!$I$93:$O$93,1)),
IF($AD1702="ODC",INDEX(カレンダマスタ!$I$46:$O$51,MATCH($G1702,カレンダマスタ!$H$46:$H$51,1),MATCH($H1702,カレンダマスタ!$I$45:$O$45,1)),
IF($AD1702="NS東京TC",INDEX(カレンダマスタ!$I$56:$O$61,MATCH($G1702,カレンダマスタ!$H$56:$H$61,1),MATCH($H1702,カレンダマスタ!$I$55:$O$55,1)),""))))))</f>
        <v/>
      </c>
      <c r="AS1702" s="126" t="str">
        <f t="shared" si="542"/>
        <v/>
      </c>
      <c r="AU1702" s="137" t="str">
        <f>IF(E1702="","",VLOOKUP($E1702,カレンダマスタ!$A$4:$E$381,4,FALSE))</f>
        <v/>
      </c>
      <c r="AV1702" s="137" t="str">
        <f t="shared" si="543"/>
        <v/>
      </c>
      <c r="AW1702" s="137" t="str">
        <f t="shared" si="544"/>
        <v/>
      </c>
      <c r="AX1702" s="138" t="str">
        <f t="shared" si="545"/>
        <v/>
      </c>
      <c r="AY1702" s="138" t="str">
        <f t="shared" si="546"/>
        <v/>
      </c>
      <c r="AZ1702" s="130" t="str">
        <f>IF(AX1702&amp;AW1702="勤怠未設定","×",IF(AV1702="勤怠修正","×",IF(AC1702="外注","",IF(AA1702="",IF(AY1702&lt;&gt;"","×",""),IF(VLOOKUP(AA1702,カレンダマスタ!$H$66:$I$83,2,FALSE)&lt;&gt;AY1702,"×","OK")))))</f>
        <v/>
      </c>
      <c r="BC1702" s="137" t="str">
        <f>IF(E1702="","",VLOOKUP($E1702,カレンダマスタ!$A$4:$E$381,4,FALSE))</f>
        <v/>
      </c>
      <c r="BD1702" s="126" t="str">
        <f>IF(AC1702="社員","",IF(AG1702=0,"",IF(AD1702="NSTC",IF(COUNTIF(カレンダマスタ!$Q$5:$Q$32,G1702)=1,"OK","×"),
IF(AD1702="NS本社",IF(COUNTIF(カレンダマスタ!$T$5:$T$32,G1702)=1,"OK","×"),IF(COUNTIF(カレンダマスタ!$R$5:$R$32,G1702)=1,"OK","×")))))</f>
        <v/>
      </c>
      <c r="BE1702" s="126" t="str">
        <f>IF(AC1702="社員","",IF(G1702="","",IF(R1702&lt;&gt;"","",IF(AF1702="CS","OK",IF(VLOOKUP(E1702,カレンダマスタ!$A$5:$D$381,4,FALSE)&gt;0,"",IF(OR(G1702*24&gt;10.84,H1702*24&lt;14.5)=TRUE,"×","OK"))))))</f>
        <v/>
      </c>
      <c r="BF1702" s="126" t="str">
        <f t="shared" si="533"/>
        <v/>
      </c>
      <c r="BG1702" s="126" t="str">
        <f t="shared" si="547"/>
        <v/>
      </c>
      <c r="BI1702" s="130" t="str">
        <f t="shared" si="548"/>
        <v/>
      </c>
    </row>
    <row r="1703" spans="2:61">
      <c r="B1703" s="111"/>
      <c r="C1703" s="537"/>
      <c r="D1703" s="142"/>
      <c r="E1703" s="584"/>
      <c r="F1703" s="142"/>
      <c r="G1703" s="589"/>
      <c r="H1703" s="589"/>
      <c r="I1703" s="144"/>
      <c r="J1703" s="148"/>
      <c r="K1703" s="145"/>
      <c r="L1703" s="146"/>
      <c r="M1703" s="146"/>
      <c r="N1703" s="147"/>
      <c r="O1703" s="148"/>
      <c r="P1703" s="148"/>
      <c r="Q1703" s="148"/>
      <c r="R1703" s="149"/>
      <c r="S1703" s="156"/>
      <c r="T1703" s="435" t="str">
        <f t="shared" si="536"/>
        <v/>
      </c>
      <c r="U1703" s="430"/>
      <c r="V1703" s="430" t="str">
        <f t="shared" si="537"/>
        <v/>
      </c>
      <c r="W1703" s="298"/>
      <c r="X1703" s="143" t="str">
        <f t="shared" si="549"/>
        <v/>
      </c>
      <c r="Y1703" s="143" t="str">
        <f t="shared" si="538"/>
        <v/>
      </c>
      <c r="Z1703" s="143" t="str">
        <f t="shared" si="539"/>
        <v/>
      </c>
      <c r="AA1703" s="149" t="str">
        <f t="shared" si="540"/>
        <v/>
      </c>
      <c r="AC1703" s="188" t="str">
        <f>AC1676</f>
        <v/>
      </c>
      <c r="AD1703" s="189" t="str">
        <f>AD1676</f>
        <v/>
      </c>
      <c r="AE1703" s="189" t="str">
        <f>AE1676</f>
        <v/>
      </c>
      <c r="AF1703" s="189" t="str">
        <f>AF1676</f>
        <v/>
      </c>
      <c r="AG1703" s="205">
        <f t="shared" si="541"/>
        <v>0</v>
      </c>
      <c r="AI1703" s="157" t="str">
        <f>IF(月報!G1703&lt;&gt;"",月報!G1703,"")</f>
        <v/>
      </c>
      <c r="AJ1703" s="151" t="str">
        <f>IF(月報!W1703&lt;&gt;"",月報!W1703*24,"")</f>
        <v/>
      </c>
      <c r="AK1703" s="151" t="str">
        <f>IF(月報!P1703&lt;&gt;"",月報!P1703,"")</f>
        <v/>
      </c>
      <c r="AL1703" s="151" t="str">
        <f>IF(月報!Q1703&lt;&gt;"",IF(月報!Q1703="平日残","",月報!Q1703),"")</f>
        <v/>
      </c>
      <c r="AM1703" s="151"/>
      <c r="AN1703" s="151" t="str">
        <f t="shared" si="535"/>
        <v/>
      </c>
      <c r="AO1703" s="151" t="str">
        <f>IF($E1703="","",VLOOKUP($E1703,カレンダマスタ!$A$5:$E$381,5,FALSE))</f>
        <v/>
      </c>
      <c r="AQ1703" s="197" t="str">
        <f>IF(G1703="","",IF(VLOOKUP(E1703,カレンダマスタ!$A$5:$D$381,4,FALSE)=0,"",1))</f>
        <v/>
      </c>
      <c r="AR1703" s="152" t="str">
        <f>IF($G1703="","",IF($AD1703="NSTC",INDEX(カレンダマスタ!$I$26:$O$31,MATCH($G1703,カレンダマスタ!$H$26:$H$31,1),MATCH($H1703,カレンダマスタ!$I$25:$O$25,1)),
IF($AD1703="CS本社",INDEX(カレンダマスタ!$I$36:$O$41,MATCH($G1703,カレンダマスタ!$H$36:$H$41,1),MATCH($H1703,カレンダマスタ!$I$35:$O$35,1)),
IF($AD1703="NS本社",INDEX(カレンダマスタ!$I$94:$O$99,MATCH($G1703,カレンダマスタ!$H$95:$H$100,1),MATCH($H1703,カレンダマスタ!$I$93:$O$93,1)),
IF($AD1703="ODC",INDEX(カレンダマスタ!$I$46:$O$51,MATCH($G1703,カレンダマスタ!$H$46:$H$51,1),MATCH($H1703,カレンダマスタ!$I$45:$O$45,1)),
IF($AD1703="NS東京TC",INDEX(カレンダマスタ!$I$56:$O$61,MATCH($G1703,カレンダマスタ!$H$56:$H$61,1),MATCH($H1703,カレンダマスタ!$I$55:$O$55,1)),""))))))</f>
        <v/>
      </c>
      <c r="AS1703" s="151" t="str">
        <f t="shared" si="542"/>
        <v/>
      </c>
      <c r="AU1703" s="153" t="str">
        <f>IF(E1703="","",VLOOKUP($E1703,カレンダマスタ!$A$4:$E$381,4,FALSE))</f>
        <v/>
      </c>
      <c r="AV1703" s="153" t="str">
        <f t="shared" si="543"/>
        <v/>
      </c>
      <c r="AW1703" s="153" t="str">
        <f t="shared" si="544"/>
        <v/>
      </c>
      <c r="AX1703" s="154" t="str">
        <f t="shared" si="545"/>
        <v/>
      </c>
      <c r="AY1703" s="154" t="str">
        <f t="shared" si="546"/>
        <v/>
      </c>
      <c r="AZ1703" s="144" t="str">
        <f>IF(AX1703&amp;AW1703="勤怠未設定","×",IF(AV1703="勤怠修正","×",IF(AC1703="外注","",IF(AA1703="",IF(AY1703&lt;&gt;"","×",""),IF(VLOOKUP(AA1703,カレンダマスタ!$H$66:$I$83,2,FALSE)&lt;&gt;AY1703,"×","OK")))))</f>
        <v/>
      </c>
      <c r="BC1703" s="153" t="str">
        <f>IF(E1703="","",VLOOKUP($E1703,カレンダマスタ!$A$4:$E$381,4,FALSE))</f>
        <v/>
      </c>
      <c r="BD1703" s="151" t="str">
        <f>IF(AC1703="社員","",IF(AG1703=0,"",IF(AD1703="NSTC",IF(COUNTIF(カレンダマスタ!$Q$5:$Q$32,G1703)=1,"OK","×"),
IF(AD1703="NS本社",IF(COUNTIF(カレンダマスタ!$T$5:$T$32,G1703)=1,"OK","×"),IF(COUNTIF(カレンダマスタ!$R$5:$R$32,G1703)=1,"OK","×")))))</f>
        <v/>
      </c>
      <c r="BE1703" s="151" t="str">
        <f>IF(AC1703="社員","",IF(G1703="","",IF(R1703&lt;&gt;"","",IF(AF1703="CS","OK",IF(VLOOKUP(E1703,カレンダマスタ!$A$5:$D$381,4,FALSE)&gt;0,"",IF(OR(G1703*24&gt;10.84,H1703*24&lt;14.5)=TRUE,"×","OK"))))))</f>
        <v/>
      </c>
      <c r="BF1703" s="151" t="str">
        <f t="shared" si="533"/>
        <v/>
      </c>
      <c r="BG1703" s="151" t="str">
        <f t="shared" si="547"/>
        <v/>
      </c>
      <c r="BI1703" s="144" t="str">
        <f t="shared" si="548"/>
        <v/>
      </c>
    </row>
    <row r="1704" spans="2:61">
      <c r="B1704" s="111"/>
      <c r="C1704" s="535"/>
      <c r="D1704" s="112"/>
      <c r="E1704" s="582"/>
      <c r="F1704" s="112"/>
      <c r="G1704" s="587"/>
      <c r="H1704" s="587"/>
      <c r="I1704" s="114"/>
      <c r="J1704" s="118"/>
      <c r="K1704" s="115"/>
      <c r="L1704" s="116"/>
      <c r="M1704" s="116"/>
      <c r="N1704" s="117"/>
      <c r="O1704" s="118"/>
      <c r="P1704" s="118"/>
      <c r="Q1704" s="118"/>
      <c r="R1704" s="119"/>
      <c r="S1704" s="120"/>
      <c r="T1704" s="433" t="str">
        <f t="shared" si="536"/>
        <v/>
      </c>
      <c r="U1704" s="431">
        <f>SUM(T1704:T1710)</f>
        <v>0</v>
      </c>
      <c r="V1704" s="431" t="str">
        <f t="shared" si="537"/>
        <v/>
      </c>
      <c r="W1704" s="298"/>
      <c r="X1704" s="113" t="str">
        <f t="shared" si="549"/>
        <v/>
      </c>
      <c r="Y1704" s="113" t="str">
        <f t="shared" si="538"/>
        <v/>
      </c>
      <c r="Z1704" s="113" t="str">
        <f t="shared" si="539"/>
        <v/>
      </c>
      <c r="AA1704" s="119" t="str">
        <f t="shared" si="540"/>
        <v/>
      </c>
      <c r="AC1704" s="190" t="str">
        <f>AC1676</f>
        <v/>
      </c>
      <c r="AD1704" s="191" t="str">
        <f>AD1676</f>
        <v/>
      </c>
      <c r="AE1704" s="191" t="str">
        <f>AE1676</f>
        <v/>
      </c>
      <c r="AF1704" s="191" t="str">
        <f>AF1676</f>
        <v/>
      </c>
      <c r="AG1704" s="206">
        <f t="shared" si="541"/>
        <v>0</v>
      </c>
      <c r="AI1704" s="159" t="str">
        <f>IF(月報!G1704&lt;&gt;"",月報!G1704,"")</f>
        <v/>
      </c>
      <c r="AJ1704" s="122" t="str">
        <f>IF(月報!W1704&lt;&gt;"",月報!W1704*24,"")</f>
        <v/>
      </c>
      <c r="AK1704" s="122" t="str">
        <f>IF(月報!P1704&lt;&gt;"",月報!P1704,"")</f>
        <v/>
      </c>
      <c r="AL1704" s="122" t="str">
        <f>IF(月報!Q1704&lt;&gt;"",IF(月報!Q1704="平日残","",月報!Q1704),"")</f>
        <v/>
      </c>
      <c r="AM1704" s="122"/>
      <c r="AN1704" s="122" t="str">
        <f t="shared" si="535"/>
        <v/>
      </c>
      <c r="AO1704" s="122" t="str">
        <f>IF($E1704="","",VLOOKUP($E1704,カレンダマスタ!$A$5:$E$381,5,FALSE))</f>
        <v/>
      </c>
      <c r="AQ1704" s="195" t="str">
        <f>IF(G1704="","",IF(VLOOKUP(E1704,カレンダマスタ!$A$5:$D$381,4,FALSE)=0,"",1))</f>
        <v/>
      </c>
      <c r="AR1704" s="123" t="str">
        <f>IF($G1704="","",IF($AD1704="NSTC",INDEX(カレンダマスタ!$I$26:$O$31,MATCH($G1704,カレンダマスタ!$H$26:$H$31,1),MATCH($H1704,カレンダマスタ!$I$25:$O$25,1)),
IF($AD1704="CS本社",INDEX(カレンダマスタ!$I$36:$O$41,MATCH($G1704,カレンダマスタ!$H$36:$H$41,1),MATCH($H1704,カレンダマスタ!$I$35:$O$35,1)),
IF($AD1704="NS本社",INDEX(カレンダマスタ!$I$94:$O$99,MATCH($G1704,カレンダマスタ!$H$95:$H$100,1),MATCH($H1704,カレンダマスタ!$I$93:$O$93,1)),
IF($AD1704="ODC",INDEX(カレンダマスタ!$I$46:$O$51,MATCH($G1704,カレンダマスタ!$H$46:$H$51,1),MATCH($H1704,カレンダマスタ!$I$45:$O$45,1)),
IF($AD1704="NS東京TC",INDEX(カレンダマスタ!$I$56:$O$61,MATCH($G1704,カレンダマスタ!$H$56:$H$61,1),MATCH($H1704,カレンダマスタ!$I$55:$O$55,1)),""))))))</f>
        <v/>
      </c>
      <c r="AS1704" s="122" t="str">
        <f t="shared" si="542"/>
        <v/>
      </c>
      <c r="AU1704" s="124" t="str">
        <f>IF(E1704="","",VLOOKUP($E1704,カレンダマスタ!$A$4:$E$381,4,FALSE))</f>
        <v/>
      </c>
      <c r="AV1704" s="124" t="str">
        <f t="shared" si="543"/>
        <v/>
      </c>
      <c r="AW1704" s="124" t="str">
        <f t="shared" si="544"/>
        <v/>
      </c>
      <c r="AX1704" s="125" t="str">
        <f t="shared" si="545"/>
        <v/>
      </c>
      <c r="AY1704" s="125" t="str">
        <f t="shared" si="546"/>
        <v/>
      </c>
      <c r="AZ1704" s="114" t="str">
        <f>IF(AX1704&amp;AW1704="勤怠未設定","×",IF(AV1704="勤怠修正","×",IF(AC1704="外注","",IF(AA1704="",IF(AY1704&lt;&gt;"","×",""),IF(VLOOKUP(AA1704,カレンダマスタ!$H$66:$I$83,2,FALSE)&lt;&gt;AY1704,"×","OK")))))</f>
        <v/>
      </c>
      <c r="BC1704" s="124" t="str">
        <f>IF(E1704="","",VLOOKUP($E1704,カレンダマスタ!$A$4:$E$381,4,FALSE))</f>
        <v/>
      </c>
      <c r="BD1704" s="122" t="str">
        <f>IF(AC1704="社員","",IF(AG1704=0,"",IF(AD1704="NSTC",IF(COUNTIF(カレンダマスタ!$Q$5:$Q$32,G1704)=1,"OK","×"),
IF(AD1704="NS本社",IF(COUNTIF(カレンダマスタ!$T$5:$T$32,G1704)=1,"OK","×"),IF(COUNTIF(カレンダマスタ!$R$5:$R$32,G1704)=1,"OK","×")))))</f>
        <v/>
      </c>
      <c r="BE1704" s="122" t="str">
        <f>IF(AC1704="社員","",IF(G1704="","",IF(R1704&lt;&gt;"","",IF(AF1704="CS","OK",IF(VLOOKUP(E1704,カレンダマスタ!$A$5:$D$381,4,FALSE)&gt;0,"",IF(OR(G1704*24&gt;10.84,H1704*24&lt;14.5)=TRUE,"×","OK"))))))</f>
        <v/>
      </c>
      <c r="BF1704" s="122" t="str">
        <f t="shared" si="533"/>
        <v/>
      </c>
      <c r="BG1704" s="122" t="str">
        <f t="shared" si="547"/>
        <v/>
      </c>
      <c r="BI1704" s="114" t="str">
        <f t="shared" si="548"/>
        <v/>
      </c>
    </row>
    <row r="1705" spans="2:61">
      <c r="B1705" s="111"/>
      <c r="C1705" s="536"/>
      <c r="D1705" s="128"/>
      <c r="E1705" s="583"/>
      <c r="F1705" s="128"/>
      <c r="G1705" s="588"/>
      <c r="H1705" s="588"/>
      <c r="I1705" s="130"/>
      <c r="J1705" s="139"/>
      <c r="K1705" s="131"/>
      <c r="L1705" s="132"/>
      <c r="M1705" s="132"/>
      <c r="N1705" s="141"/>
      <c r="O1705" s="139"/>
      <c r="P1705" s="139"/>
      <c r="Q1705" s="139"/>
      <c r="R1705" s="133"/>
      <c r="S1705" s="134"/>
      <c r="T1705" s="434" t="str">
        <f t="shared" si="536"/>
        <v/>
      </c>
      <c r="U1705" s="429"/>
      <c r="V1705" s="429" t="str">
        <f t="shared" si="537"/>
        <v/>
      </c>
      <c r="W1705" s="298"/>
      <c r="X1705" s="129" t="str">
        <f t="shared" si="549"/>
        <v/>
      </c>
      <c r="Y1705" s="129" t="str">
        <f t="shared" si="538"/>
        <v/>
      </c>
      <c r="Z1705" s="129" t="str">
        <f t="shared" si="539"/>
        <v/>
      </c>
      <c r="AA1705" s="133" t="str">
        <f t="shared" si="540"/>
        <v/>
      </c>
      <c r="AC1705" s="186" t="str">
        <f>AC1676</f>
        <v/>
      </c>
      <c r="AD1705" s="187" t="str">
        <f>AD1676</f>
        <v/>
      </c>
      <c r="AE1705" s="187" t="str">
        <f>AE1676</f>
        <v/>
      </c>
      <c r="AF1705" s="187" t="str">
        <f>AF1676</f>
        <v/>
      </c>
      <c r="AG1705" s="204">
        <f t="shared" si="541"/>
        <v>0</v>
      </c>
      <c r="AI1705" s="135" t="str">
        <f>IF(月報!G1705&lt;&gt;"",月報!G1705,"")</f>
        <v/>
      </c>
      <c r="AJ1705" s="126" t="str">
        <f>IF(月報!W1705&lt;&gt;"",月報!W1705*24,"")</f>
        <v/>
      </c>
      <c r="AK1705" s="126" t="str">
        <f>IF(月報!P1705&lt;&gt;"",月報!P1705,"")</f>
        <v/>
      </c>
      <c r="AL1705" s="126" t="str">
        <f>IF(月報!Q1705&lt;&gt;"",IF(月報!Q1705="平日残","",月報!Q1705),"")</f>
        <v/>
      </c>
      <c r="AM1705" s="126"/>
      <c r="AN1705" s="126" t="str">
        <f t="shared" si="535"/>
        <v/>
      </c>
      <c r="AO1705" s="126" t="str">
        <f>IF($E1705="","",VLOOKUP($E1705,カレンダマスタ!$A$5:$E$381,5,FALSE))</f>
        <v/>
      </c>
      <c r="AQ1705" s="196" t="str">
        <f>IF(G1705="","",IF(VLOOKUP(E1705,カレンダマスタ!$A$5:$D$381,4,FALSE)=0,"",1))</f>
        <v/>
      </c>
      <c r="AR1705" s="136" t="str">
        <f>IF($G1705="","",IF($AD1705="NSTC",INDEX(カレンダマスタ!$I$26:$O$31,MATCH($G1705,カレンダマスタ!$H$26:$H$31,1),MATCH($H1705,カレンダマスタ!$I$25:$O$25,1)),
IF($AD1705="CS本社",INDEX(カレンダマスタ!$I$36:$O$41,MATCH($G1705,カレンダマスタ!$H$36:$H$41,1),MATCH($H1705,カレンダマスタ!$I$35:$O$35,1)),
IF($AD1705="NS本社",INDEX(カレンダマスタ!$I$94:$O$99,MATCH($G1705,カレンダマスタ!$H$95:$H$100,1),MATCH($H1705,カレンダマスタ!$I$93:$O$93,1)),
IF($AD1705="ODC",INDEX(カレンダマスタ!$I$46:$O$51,MATCH($G1705,カレンダマスタ!$H$46:$H$51,1),MATCH($H1705,カレンダマスタ!$I$45:$O$45,1)),
IF($AD1705="NS東京TC",INDEX(カレンダマスタ!$I$56:$O$61,MATCH($G1705,カレンダマスタ!$H$56:$H$61,1),MATCH($H1705,カレンダマスタ!$I$55:$O$55,1)),""))))))</f>
        <v/>
      </c>
      <c r="AS1705" s="126" t="str">
        <f t="shared" si="542"/>
        <v/>
      </c>
      <c r="AU1705" s="137" t="str">
        <f>IF(E1705="","",VLOOKUP($E1705,カレンダマスタ!$A$4:$E$381,4,FALSE))</f>
        <v/>
      </c>
      <c r="AV1705" s="137" t="str">
        <f t="shared" si="543"/>
        <v/>
      </c>
      <c r="AW1705" s="137" t="str">
        <f t="shared" si="544"/>
        <v/>
      </c>
      <c r="AX1705" s="138" t="str">
        <f t="shared" si="545"/>
        <v/>
      </c>
      <c r="AY1705" s="138" t="str">
        <f t="shared" si="546"/>
        <v/>
      </c>
      <c r="AZ1705" s="130" t="str">
        <f>IF(AX1705&amp;AW1705="勤怠未設定","×",IF(AV1705="勤怠修正","×",IF(AC1705="外注","",IF(AA1705="",IF(AY1705&lt;&gt;"","×",""),IF(VLOOKUP(AA1705,カレンダマスタ!$H$66:$I$83,2,FALSE)&lt;&gt;AY1705,"×","OK")))))</f>
        <v/>
      </c>
      <c r="BC1705" s="137" t="str">
        <f>IF(E1705="","",VLOOKUP($E1705,カレンダマスタ!$A$4:$E$381,4,FALSE))</f>
        <v/>
      </c>
      <c r="BD1705" s="126" t="str">
        <f>IF(AC1705="社員","",IF(AG1705=0,"",IF(AD1705="NSTC",IF(COUNTIF(カレンダマスタ!$Q$5:$Q$32,G1705)=1,"OK","×"),
IF(AD1705="NS本社",IF(COUNTIF(カレンダマスタ!$T$5:$T$32,G1705)=1,"OK","×"),IF(COUNTIF(カレンダマスタ!$R$5:$R$32,G1705)=1,"OK","×")))))</f>
        <v/>
      </c>
      <c r="BE1705" s="126" t="str">
        <f>IF(AC1705="社員","",IF(G1705="","",IF(R1705&lt;&gt;"","",IF(AF1705="CS","OK",IF(VLOOKUP(E1705,カレンダマスタ!$A$5:$D$381,4,FALSE)&gt;0,"",IF(OR(G1705*24&gt;10.84,H1705*24&lt;14.5)=TRUE,"×","OK"))))))</f>
        <v/>
      </c>
      <c r="BF1705" s="126" t="str">
        <f t="shared" si="533"/>
        <v/>
      </c>
      <c r="BG1705" s="126" t="str">
        <f t="shared" si="547"/>
        <v/>
      </c>
      <c r="BI1705" s="130" t="str">
        <f t="shared" si="548"/>
        <v/>
      </c>
    </row>
    <row r="1706" spans="2:61">
      <c r="B1706" s="111"/>
      <c r="C1706" s="536"/>
      <c r="D1706" s="128"/>
      <c r="E1706" s="583"/>
      <c r="F1706" s="128"/>
      <c r="G1706" s="588"/>
      <c r="H1706" s="588"/>
      <c r="I1706" s="130"/>
      <c r="J1706" s="139"/>
      <c r="K1706" s="131"/>
      <c r="L1706" s="132"/>
      <c r="M1706" s="132"/>
      <c r="N1706" s="141"/>
      <c r="O1706" s="139"/>
      <c r="P1706" s="139"/>
      <c r="Q1706" s="139"/>
      <c r="R1706" s="133"/>
      <c r="S1706" s="134"/>
      <c r="T1706" s="434" t="str">
        <f t="shared" si="536"/>
        <v/>
      </c>
      <c r="U1706" s="429"/>
      <c r="V1706" s="429" t="str">
        <f t="shared" si="537"/>
        <v/>
      </c>
      <c r="W1706" s="298"/>
      <c r="X1706" s="129" t="str">
        <f t="shared" si="549"/>
        <v/>
      </c>
      <c r="Y1706" s="129" t="str">
        <f t="shared" si="538"/>
        <v/>
      </c>
      <c r="Z1706" s="129" t="str">
        <f t="shared" si="539"/>
        <v/>
      </c>
      <c r="AA1706" s="133" t="str">
        <f t="shared" si="540"/>
        <v/>
      </c>
      <c r="AC1706" s="186" t="str">
        <f>AC1676</f>
        <v/>
      </c>
      <c r="AD1706" s="187" t="str">
        <f>AD1676</f>
        <v/>
      </c>
      <c r="AE1706" s="187" t="str">
        <f>AE1676</f>
        <v/>
      </c>
      <c r="AF1706" s="187" t="str">
        <f>AF1676</f>
        <v/>
      </c>
      <c r="AG1706" s="204">
        <f t="shared" si="541"/>
        <v>0</v>
      </c>
      <c r="AI1706" s="160" t="str">
        <f>IF(月報!G1706&lt;&gt;"",月報!G1706,"")</f>
        <v/>
      </c>
      <c r="AJ1706" s="126" t="str">
        <f>IF(月報!W1706&lt;&gt;"",月報!W1706*24,"")</f>
        <v/>
      </c>
      <c r="AK1706" s="126" t="str">
        <f>IF(月報!P1706&lt;&gt;"",月報!P1706,"")</f>
        <v/>
      </c>
      <c r="AL1706" s="126" t="str">
        <f>IF(月報!Q1706&lt;&gt;"",IF(月報!Q1706="平日残","",月報!Q1706),"")</f>
        <v/>
      </c>
      <c r="AM1706" s="126"/>
      <c r="AN1706" s="126" t="str">
        <f t="shared" si="535"/>
        <v/>
      </c>
      <c r="AO1706" s="126" t="str">
        <f>IF($E1706="","",VLOOKUP($E1706,カレンダマスタ!$A$5:$E$381,5,FALSE))</f>
        <v/>
      </c>
      <c r="AQ1706" s="196" t="str">
        <f>IF(G1706="","",IF(VLOOKUP(E1706,カレンダマスタ!$A$5:$D$381,4,FALSE)=0,"",1))</f>
        <v/>
      </c>
      <c r="AR1706" s="136" t="str">
        <f>IF($G1706="","",IF($AD1706="NSTC",INDEX(カレンダマスタ!$I$26:$O$31,MATCH($G1706,カレンダマスタ!$H$26:$H$31,1),MATCH($H1706,カレンダマスタ!$I$25:$O$25,1)),
IF($AD1706="CS本社",INDEX(カレンダマスタ!$I$36:$O$41,MATCH($G1706,カレンダマスタ!$H$36:$H$41,1),MATCH($H1706,カレンダマスタ!$I$35:$O$35,1)),
IF($AD1706="NS本社",INDEX(カレンダマスタ!$I$94:$O$99,MATCH($G1706,カレンダマスタ!$H$95:$H$100,1),MATCH($H1706,カレンダマスタ!$I$93:$O$93,1)),
IF($AD1706="ODC",INDEX(カレンダマスタ!$I$46:$O$51,MATCH($G1706,カレンダマスタ!$H$46:$H$51,1),MATCH($H1706,カレンダマスタ!$I$45:$O$45,1)),
IF($AD1706="NS東京TC",INDEX(カレンダマスタ!$I$56:$O$61,MATCH($G1706,カレンダマスタ!$H$56:$H$61,1),MATCH($H1706,カレンダマスタ!$I$55:$O$55,1)),""))))))</f>
        <v/>
      </c>
      <c r="AS1706" s="126" t="str">
        <f t="shared" si="542"/>
        <v/>
      </c>
      <c r="AU1706" s="137" t="str">
        <f>IF(E1706="","",VLOOKUP($E1706,カレンダマスタ!$A$4:$E$381,4,FALSE))</f>
        <v/>
      </c>
      <c r="AV1706" s="137" t="str">
        <f t="shared" si="543"/>
        <v/>
      </c>
      <c r="AW1706" s="137" t="str">
        <f t="shared" si="544"/>
        <v/>
      </c>
      <c r="AX1706" s="138" t="str">
        <f t="shared" si="545"/>
        <v/>
      </c>
      <c r="AY1706" s="138" t="str">
        <f t="shared" si="546"/>
        <v/>
      </c>
      <c r="AZ1706" s="130" t="str">
        <f>IF(AX1706&amp;AW1706="勤怠未設定","×",IF(AV1706="勤怠修正","×",IF(AC1706="外注","",IF(AA1706="",IF(AY1706&lt;&gt;"","×",""),IF(VLOOKUP(AA1706,カレンダマスタ!$H$66:$I$83,2,FALSE)&lt;&gt;AY1706,"×","OK")))))</f>
        <v/>
      </c>
      <c r="BC1706" s="137" t="str">
        <f>IF(E1706="","",VLOOKUP($E1706,カレンダマスタ!$A$4:$E$381,4,FALSE))</f>
        <v/>
      </c>
      <c r="BD1706" s="126" t="str">
        <f>IF(AC1706="社員","",IF(AG1706=0,"",IF(AD1706="NSTC",IF(COUNTIF(カレンダマスタ!$Q$5:$Q$32,G1706)=1,"OK","×"),
IF(AD1706="NS本社",IF(COUNTIF(カレンダマスタ!$T$5:$T$32,G1706)=1,"OK","×"),IF(COUNTIF(カレンダマスタ!$R$5:$R$32,G1706)=1,"OK","×")))))</f>
        <v/>
      </c>
      <c r="BE1706" s="126" t="str">
        <f>IF(AC1706="社員","",IF(G1706="","",IF(R1706&lt;&gt;"","",IF(AF1706="CS","OK",IF(VLOOKUP(E1706,カレンダマスタ!$A$5:$D$381,4,FALSE)&gt;0,"",IF(OR(G1706*24&gt;10.84,H1706*24&lt;14.5)=TRUE,"×","OK"))))))</f>
        <v/>
      </c>
      <c r="BF1706" s="126" t="str">
        <f t="shared" si="533"/>
        <v/>
      </c>
      <c r="BG1706" s="126" t="str">
        <f t="shared" si="547"/>
        <v/>
      </c>
      <c r="BI1706" s="130" t="str">
        <f t="shared" si="548"/>
        <v/>
      </c>
    </row>
    <row r="1707" spans="2:61">
      <c r="B1707" s="111"/>
      <c r="C1707" s="536"/>
      <c r="D1707" s="128"/>
      <c r="E1707" s="214"/>
      <c r="F1707" s="128"/>
      <c r="G1707" s="588"/>
      <c r="H1707" s="588"/>
      <c r="I1707" s="131"/>
      <c r="J1707" s="139"/>
      <c r="K1707" s="131"/>
      <c r="L1707" s="132"/>
      <c r="M1707" s="132"/>
      <c r="N1707" s="141"/>
      <c r="O1707" s="139"/>
      <c r="P1707" s="139"/>
      <c r="Q1707" s="139"/>
      <c r="R1707" s="133"/>
      <c r="S1707" s="134"/>
      <c r="T1707" s="434" t="str">
        <f t="shared" si="536"/>
        <v/>
      </c>
      <c r="U1707" s="429"/>
      <c r="V1707" s="429" t="str">
        <f t="shared" si="537"/>
        <v/>
      </c>
      <c r="W1707" s="298"/>
      <c r="X1707" s="129" t="str">
        <f t="shared" si="549"/>
        <v/>
      </c>
      <c r="Y1707" s="129" t="str">
        <f t="shared" si="538"/>
        <v/>
      </c>
      <c r="Z1707" s="129" t="str">
        <f t="shared" si="539"/>
        <v/>
      </c>
      <c r="AA1707" s="133" t="str">
        <f t="shared" si="540"/>
        <v/>
      </c>
      <c r="AC1707" s="186" t="str">
        <f>AC1676</f>
        <v/>
      </c>
      <c r="AD1707" s="187" t="str">
        <f>AD1676</f>
        <v/>
      </c>
      <c r="AE1707" s="187" t="str">
        <f>AE1676</f>
        <v/>
      </c>
      <c r="AF1707" s="187" t="str">
        <f>AF1676</f>
        <v/>
      </c>
      <c r="AG1707" s="204">
        <f t="shared" si="541"/>
        <v>0</v>
      </c>
      <c r="AI1707" s="160" t="str">
        <f>IF(月報!G1707&lt;&gt;"",月報!G1707,"")</f>
        <v/>
      </c>
      <c r="AJ1707" s="126" t="str">
        <f>IF(月報!W1707&lt;&gt;"",月報!W1707*24,"")</f>
        <v/>
      </c>
      <c r="AK1707" s="126" t="str">
        <f>IF(月報!P1707&lt;&gt;"",月報!P1707,"")</f>
        <v/>
      </c>
      <c r="AL1707" s="126" t="str">
        <f>IF(月報!Q1707&lt;&gt;"",IF(月報!Q1707="平日残","",月報!Q1707),"")</f>
        <v/>
      </c>
      <c r="AM1707" s="126"/>
      <c r="AN1707" s="126" t="str">
        <f t="shared" si="535"/>
        <v/>
      </c>
      <c r="AO1707" s="126" t="str">
        <f>IF($E1707="","",VLOOKUP($E1707,カレンダマスタ!$A$5:$E$381,5,FALSE))</f>
        <v/>
      </c>
      <c r="AQ1707" s="196" t="str">
        <f>IF(G1707="","",IF(VLOOKUP(E1707,カレンダマスタ!$A$5:$D$381,4,FALSE)=0,"",1))</f>
        <v/>
      </c>
      <c r="AR1707" s="136" t="str">
        <f>IF($G1707="","",IF($AD1707="NSTC",INDEX(カレンダマスタ!$I$26:$O$31,MATCH($G1707,カレンダマスタ!$H$26:$H$31,1),MATCH($H1707,カレンダマスタ!$I$25:$O$25,1)),
IF($AD1707="CS本社",INDEX(カレンダマスタ!$I$36:$O$41,MATCH($G1707,カレンダマスタ!$H$36:$H$41,1),MATCH($H1707,カレンダマスタ!$I$35:$O$35,1)),
IF($AD1707="NS本社",INDEX(カレンダマスタ!$I$94:$O$99,MATCH($G1707,カレンダマスタ!$H$95:$H$100,1),MATCH($H1707,カレンダマスタ!$I$93:$O$93,1)),
IF($AD1707="ODC",INDEX(カレンダマスタ!$I$46:$O$51,MATCH($G1707,カレンダマスタ!$H$46:$H$51,1),MATCH($H1707,カレンダマスタ!$I$45:$O$45,1)),
IF($AD1707="NS東京TC",INDEX(カレンダマスタ!$I$56:$O$61,MATCH($G1707,カレンダマスタ!$H$56:$H$61,1),MATCH($H1707,カレンダマスタ!$I$55:$O$55,1)),""))))))</f>
        <v/>
      </c>
      <c r="AS1707" s="126" t="str">
        <f t="shared" si="542"/>
        <v/>
      </c>
      <c r="AU1707" s="137" t="str">
        <f>IF(E1707="","",VLOOKUP($E1707,カレンダマスタ!$A$4:$E$381,4,FALSE))</f>
        <v/>
      </c>
      <c r="AV1707" s="137" t="str">
        <f t="shared" si="543"/>
        <v/>
      </c>
      <c r="AW1707" s="137" t="str">
        <f t="shared" si="544"/>
        <v/>
      </c>
      <c r="AX1707" s="138" t="str">
        <f t="shared" si="545"/>
        <v/>
      </c>
      <c r="AY1707" s="138" t="str">
        <f t="shared" si="546"/>
        <v/>
      </c>
      <c r="AZ1707" s="130" t="str">
        <f>IF(AX1707&amp;AW1707="勤怠未設定","×",IF(AV1707="勤怠修正","×",IF(AC1707="外注","",IF(AA1707="",IF(AY1707&lt;&gt;"","×",""),IF(VLOOKUP(AA1707,カレンダマスタ!$H$66:$I$83,2,FALSE)&lt;&gt;AY1707,"×","OK")))))</f>
        <v/>
      </c>
      <c r="BC1707" s="137" t="str">
        <f>IF(E1707="","",VLOOKUP($E1707,カレンダマスタ!$A$4:$E$381,4,FALSE))</f>
        <v/>
      </c>
      <c r="BD1707" s="126" t="str">
        <f>IF(AC1707="社員","",IF(AG1707=0,"",IF(AD1707="NSTC",IF(COUNTIF(カレンダマスタ!$Q$5:$Q$32,G1707)=1,"OK","×"),
IF(AD1707="NS本社",IF(COUNTIF(カレンダマスタ!$T$5:$T$32,G1707)=1,"OK","×"),IF(COUNTIF(カレンダマスタ!$R$5:$R$32,G1707)=1,"OK","×")))))</f>
        <v/>
      </c>
      <c r="BE1707" s="126" t="str">
        <f>IF(AC1707="社員","",IF(G1707="","",IF(R1707&lt;&gt;"","",IF(AF1707="CS","OK",IF(VLOOKUP(E1707,カレンダマスタ!$A$5:$D$381,4,FALSE)&gt;0,"",IF(OR(G1707*24&gt;10.84,H1707*24&lt;14.5)=TRUE,"×","OK"))))))</f>
        <v/>
      </c>
      <c r="BF1707" s="126" t="str">
        <f t="shared" si="533"/>
        <v/>
      </c>
      <c r="BG1707" s="126" t="str">
        <f t="shared" si="547"/>
        <v/>
      </c>
      <c r="BI1707" s="130" t="str">
        <f t="shared" si="548"/>
        <v/>
      </c>
    </row>
    <row r="1708" spans="2:61">
      <c r="B1708" s="111"/>
      <c r="C1708" s="536"/>
      <c r="D1708" s="128"/>
      <c r="E1708" s="214"/>
      <c r="F1708" s="128"/>
      <c r="G1708" s="588"/>
      <c r="H1708" s="588"/>
      <c r="I1708" s="131"/>
      <c r="J1708" s="139"/>
      <c r="K1708" s="131"/>
      <c r="L1708" s="132"/>
      <c r="M1708" s="132"/>
      <c r="N1708" s="141"/>
      <c r="O1708" s="139"/>
      <c r="P1708" s="139"/>
      <c r="Q1708" s="139"/>
      <c r="R1708" s="133"/>
      <c r="S1708" s="134"/>
      <c r="T1708" s="434" t="str">
        <f t="shared" si="536"/>
        <v/>
      </c>
      <c r="U1708" s="429"/>
      <c r="V1708" s="429" t="str">
        <f t="shared" si="537"/>
        <v/>
      </c>
      <c r="W1708" s="298"/>
      <c r="X1708" s="129" t="str">
        <f t="shared" si="549"/>
        <v/>
      </c>
      <c r="Y1708" s="129" t="str">
        <f t="shared" si="538"/>
        <v/>
      </c>
      <c r="Z1708" s="129" t="str">
        <f t="shared" si="539"/>
        <v/>
      </c>
      <c r="AA1708" s="133" t="str">
        <f t="shared" si="540"/>
        <v/>
      </c>
      <c r="AC1708" s="186" t="str">
        <f>AC1676</f>
        <v/>
      </c>
      <c r="AD1708" s="187" t="str">
        <f>AD1676</f>
        <v/>
      </c>
      <c r="AE1708" s="187" t="str">
        <f>AE1676</f>
        <v/>
      </c>
      <c r="AF1708" s="187" t="str">
        <f>AF1676</f>
        <v/>
      </c>
      <c r="AG1708" s="204">
        <f t="shared" si="541"/>
        <v>0</v>
      </c>
      <c r="AI1708" s="160" t="str">
        <f>IF(月報!G1708&lt;&gt;"",月報!G1708,"")</f>
        <v/>
      </c>
      <c r="AJ1708" s="126" t="str">
        <f>IF(月報!W1708&lt;&gt;"",月報!W1708*24,"")</f>
        <v/>
      </c>
      <c r="AK1708" s="126" t="str">
        <f>IF(月報!P1708&lt;&gt;"",月報!P1708,"")</f>
        <v/>
      </c>
      <c r="AL1708" s="126" t="str">
        <f>IF(月報!Q1708&lt;&gt;"",IF(月報!Q1708="平日残","",月報!Q1708),"")</f>
        <v/>
      </c>
      <c r="AM1708" s="126"/>
      <c r="AN1708" s="126" t="str">
        <f t="shared" si="535"/>
        <v/>
      </c>
      <c r="AO1708" s="126" t="str">
        <f>IF($E1708="","",VLOOKUP($E1708,カレンダマスタ!$A$5:$E$381,5,FALSE))</f>
        <v/>
      </c>
      <c r="AQ1708" s="196" t="str">
        <f>IF(G1708="","",IF(VLOOKUP(E1708,カレンダマスタ!$A$5:$D$381,4,FALSE)=0,"",1))</f>
        <v/>
      </c>
      <c r="AR1708" s="136" t="str">
        <f>IF($G1708="","",IF($AD1708="NSTC",INDEX(カレンダマスタ!$I$26:$O$31,MATCH($G1708,カレンダマスタ!$H$26:$H$31,1),MATCH($H1708,カレンダマスタ!$I$25:$O$25,1)),
IF($AD1708="CS本社",INDEX(カレンダマスタ!$I$36:$O$41,MATCH($G1708,カレンダマスタ!$H$36:$H$41,1),MATCH($H1708,カレンダマスタ!$I$35:$O$35,1)),
IF($AD1708="NS本社",INDEX(カレンダマスタ!$I$94:$O$99,MATCH($G1708,カレンダマスタ!$H$95:$H$100,1),MATCH($H1708,カレンダマスタ!$I$93:$O$93,1)),
IF($AD1708="ODC",INDEX(カレンダマスタ!$I$46:$O$51,MATCH($G1708,カレンダマスタ!$H$46:$H$51,1),MATCH($H1708,カレンダマスタ!$I$45:$O$45,1)),
IF($AD1708="NS東京TC",INDEX(カレンダマスタ!$I$56:$O$61,MATCH($G1708,カレンダマスタ!$H$56:$H$61,1),MATCH($H1708,カレンダマスタ!$I$55:$O$55,1)),""))))))</f>
        <v/>
      </c>
      <c r="AS1708" s="126" t="str">
        <f t="shared" si="542"/>
        <v/>
      </c>
      <c r="AU1708" s="137" t="str">
        <f>IF(E1708="","",VLOOKUP($E1708,カレンダマスタ!$A$4:$E$381,4,FALSE))</f>
        <v/>
      </c>
      <c r="AV1708" s="137" t="str">
        <f t="shared" si="543"/>
        <v/>
      </c>
      <c r="AW1708" s="137" t="str">
        <f t="shared" si="544"/>
        <v/>
      </c>
      <c r="AX1708" s="138" t="str">
        <f t="shared" si="545"/>
        <v/>
      </c>
      <c r="AY1708" s="138" t="str">
        <f t="shared" si="546"/>
        <v/>
      </c>
      <c r="AZ1708" s="130" t="str">
        <f>IF(AX1708&amp;AW1708="勤怠未設定","×",IF(AV1708="勤怠修正","×",IF(AC1708="外注","",IF(AA1708="",IF(AY1708&lt;&gt;"","×",""),IF(VLOOKUP(AA1708,カレンダマスタ!$H$66:$I$83,2,FALSE)&lt;&gt;AY1708,"×","OK")))))</f>
        <v/>
      </c>
      <c r="BC1708" s="137" t="str">
        <f>IF(E1708="","",VLOOKUP($E1708,カレンダマスタ!$A$4:$E$381,4,FALSE))</f>
        <v/>
      </c>
      <c r="BD1708" s="126" t="str">
        <f>IF(AC1708="社員","",IF(AG1708=0,"",IF(AD1708="NSTC",IF(COUNTIF(カレンダマスタ!$Q$5:$Q$32,G1708)=1,"OK","×"),
IF(AD1708="NS本社",IF(COUNTIF(カレンダマスタ!$T$5:$T$32,G1708)=1,"OK","×"),IF(COUNTIF(カレンダマスタ!$R$5:$R$32,G1708)=1,"OK","×")))))</f>
        <v/>
      </c>
      <c r="BE1708" s="126" t="str">
        <f>IF(AC1708="社員","",IF(G1708="","",IF(R1708&lt;&gt;"","",IF(AF1708="CS","OK",IF(VLOOKUP(E1708,カレンダマスタ!$A$5:$D$381,4,FALSE)&gt;0,"",IF(OR(G1708*24&gt;10.84,H1708*24&lt;14.5)=TRUE,"×","OK"))))))</f>
        <v/>
      </c>
      <c r="BF1708" s="126" t="str">
        <f t="shared" si="533"/>
        <v/>
      </c>
      <c r="BG1708" s="126" t="str">
        <f t="shared" si="547"/>
        <v/>
      </c>
      <c r="BI1708" s="130" t="str">
        <f t="shared" si="548"/>
        <v/>
      </c>
    </row>
    <row r="1709" spans="2:61">
      <c r="B1709" s="111"/>
      <c r="C1709" s="536"/>
      <c r="D1709" s="128"/>
      <c r="E1709" s="214"/>
      <c r="F1709" s="128"/>
      <c r="G1709" s="588"/>
      <c r="H1709" s="588"/>
      <c r="I1709" s="131"/>
      <c r="J1709" s="139"/>
      <c r="K1709" s="131"/>
      <c r="L1709" s="132"/>
      <c r="M1709" s="132"/>
      <c r="N1709" s="141"/>
      <c r="O1709" s="139"/>
      <c r="P1709" s="139"/>
      <c r="Q1709" s="139"/>
      <c r="R1709" s="133"/>
      <c r="S1709" s="134"/>
      <c r="T1709" s="434" t="str">
        <f t="shared" si="536"/>
        <v/>
      </c>
      <c r="U1709" s="429"/>
      <c r="V1709" s="429" t="str">
        <f t="shared" si="537"/>
        <v/>
      </c>
      <c r="W1709" s="298"/>
      <c r="X1709" s="129" t="str">
        <f t="shared" si="549"/>
        <v/>
      </c>
      <c r="Y1709" s="129" t="str">
        <f t="shared" si="538"/>
        <v/>
      </c>
      <c r="Z1709" s="129" t="str">
        <f t="shared" si="539"/>
        <v/>
      </c>
      <c r="AA1709" s="133" t="str">
        <f t="shared" si="540"/>
        <v/>
      </c>
      <c r="AC1709" s="186" t="str">
        <f>AC1676</f>
        <v/>
      </c>
      <c r="AD1709" s="187" t="str">
        <f>AD1676</f>
        <v/>
      </c>
      <c r="AE1709" s="187" t="str">
        <f>AE1676</f>
        <v/>
      </c>
      <c r="AF1709" s="187" t="str">
        <f>AF1676</f>
        <v/>
      </c>
      <c r="AG1709" s="204">
        <f t="shared" si="541"/>
        <v>0</v>
      </c>
      <c r="AI1709" s="160" t="str">
        <f>IF(月報!G1709&lt;&gt;"",月報!G1709,"")</f>
        <v/>
      </c>
      <c r="AJ1709" s="126" t="str">
        <f>IF(月報!W1709&lt;&gt;"",月報!W1709*24,"")</f>
        <v/>
      </c>
      <c r="AK1709" s="126" t="str">
        <f>IF(月報!P1709&lt;&gt;"",月報!P1709,"")</f>
        <v/>
      </c>
      <c r="AL1709" s="126" t="str">
        <f>IF(月報!Q1709&lt;&gt;"",IF(月報!Q1709="平日残","",月報!Q1709),"")</f>
        <v/>
      </c>
      <c r="AM1709" s="126"/>
      <c r="AN1709" s="126" t="str">
        <f t="shared" si="535"/>
        <v/>
      </c>
      <c r="AO1709" s="126" t="str">
        <f>IF($E1709="","",VLOOKUP($E1709,カレンダマスタ!$A$5:$E$381,5,FALSE))</f>
        <v/>
      </c>
      <c r="AQ1709" s="196" t="str">
        <f>IF(G1709="","",IF(VLOOKUP(E1709,カレンダマスタ!$A$5:$D$381,4,FALSE)=0,"",1))</f>
        <v/>
      </c>
      <c r="AR1709" s="136" t="str">
        <f>IF($G1709="","",IF($AD1709="NSTC",INDEX(カレンダマスタ!$I$26:$O$31,MATCH($G1709,カレンダマスタ!$H$26:$H$31,1),MATCH($H1709,カレンダマスタ!$I$25:$O$25,1)),
IF($AD1709="CS本社",INDEX(カレンダマスタ!$I$36:$O$41,MATCH($G1709,カレンダマスタ!$H$36:$H$41,1),MATCH($H1709,カレンダマスタ!$I$35:$O$35,1)),
IF($AD1709="NS本社",INDEX(カレンダマスタ!$I$94:$O$99,MATCH($G1709,カレンダマスタ!$H$95:$H$100,1),MATCH($H1709,カレンダマスタ!$I$93:$O$93,1)),
IF($AD1709="ODC",INDEX(カレンダマスタ!$I$46:$O$51,MATCH($G1709,カレンダマスタ!$H$46:$H$51,1),MATCH($H1709,カレンダマスタ!$I$45:$O$45,1)),
IF($AD1709="NS東京TC",INDEX(カレンダマスタ!$I$56:$O$61,MATCH($G1709,カレンダマスタ!$H$56:$H$61,1),MATCH($H1709,カレンダマスタ!$I$55:$O$55,1)),""))))))</f>
        <v/>
      </c>
      <c r="AS1709" s="126" t="str">
        <f t="shared" si="542"/>
        <v/>
      </c>
      <c r="AU1709" s="137" t="str">
        <f>IF(E1709="","",VLOOKUP($E1709,カレンダマスタ!$A$4:$E$381,4,FALSE))</f>
        <v/>
      </c>
      <c r="AV1709" s="137" t="str">
        <f t="shared" si="543"/>
        <v/>
      </c>
      <c r="AW1709" s="137" t="str">
        <f t="shared" si="544"/>
        <v/>
      </c>
      <c r="AX1709" s="138" t="str">
        <f t="shared" si="545"/>
        <v/>
      </c>
      <c r="AY1709" s="138" t="str">
        <f t="shared" si="546"/>
        <v/>
      </c>
      <c r="AZ1709" s="130" t="str">
        <f>IF(AX1709&amp;AW1709="勤怠未設定","×",IF(AV1709="勤怠修正","×",IF(AC1709="外注","",IF(AA1709="",IF(AY1709&lt;&gt;"","×",""),IF(VLOOKUP(AA1709,カレンダマスタ!$H$66:$I$83,2,FALSE)&lt;&gt;AY1709,"×","OK")))))</f>
        <v/>
      </c>
      <c r="BC1709" s="137" t="str">
        <f>IF(E1709="","",VLOOKUP($E1709,カレンダマスタ!$A$4:$E$381,4,FALSE))</f>
        <v/>
      </c>
      <c r="BD1709" s="126" t="str">
        <f>IF(AC1709="社員","",IF(AG1709=0,"",IF(AD1709="NSTC",IF(COUNTIF(カレンダマスタ!$Q$5:$Q$32,G1709)=1,"OK","×"),
IF(AD1709="NS本社",IF(COUNTIF(カレンダマスタ!$T$5:$T$32,G1709)=1,"OK","×"),IF(COUNTIF(カレンダマスタ!$R$5:$R$32,G1709)=1,"OK","×")))))</f>
        <v/>
      </c>
      <c r="BE1709" s="126" t="str">
        <f>IF(AC1709="社員","",IF(G1709="","",IF(R1709&lt;&gt;"","",IF(AF1709="CS","OK",IF(VLOOKUP(E1709,カレンダマスタ!$A$5:$D$381,4,FALSE)&gt;0,"",IF(OR(G1709*24&gt;10.84,H1709*24&lt;14.5)=TRUE,"×","OK"))))))</f>
        <v/>
      </c>
      <c r="BF1709" s="126" t="str">
        <f t="shared" si="533"/>
        <v/>
      </c>
      <c r="BG1709" s="126" t="str">
        <f t="shared" si="547"/>
        <v/>
      </c>
      <c r="BI1709" s="130" t="str">
        <f t="shared" si="548"/>
        <v/>
      </c>
    </row>
    <row r="1710" spans="2:61" ht="13.8" thickBot="1">
      <c r="B1710" s="161"/>
      <c r="C1710" s="538"/>
      <c r="D1710" s="162"/>
      <c r="E1710" s="215"/>
      <c r="F1710" s="162"/>
      <c r="G1710" s="590"/>
      <c r="H1710" s="590"/>
      <c r="I1710" s="164"/>
      <c r="J1710" s="165"/>
      <c r="K1710" s="164"/>
      <c r="L1710" s="166"/>
      <c r="M1710" s="166"/>
      <c r="N1710" s="167"/>
      <c r="O1710" s="165"/>
      <c r="P1710" s="165"/>
      <c r="Q1710" s="165"/>
      <c r="R1710" s="168"/>
      <c r="S1710" s="169"/>
      <c r="T1710" s="436" t="str">
        <f t="shared" si="536"/>
        <v/>
      </c>
      <c r="U1710" s="432"/>
      <c r="V1710" s="432" t="str">
        <f t="shared" si="537"/>
        <v/>
      </c>
      <c r="W1710" s="298"/>
      <c r="X1710" s="165" t="str">
        <f t="shared" si="549"/>
        <v/>
      </c>
      <c r="Y1710" s="165" t="str">
        <f t="shared" si="538"/>
        <v/>
      </c>
      <c r="Z1710" s="165" t="str">
        <f t="shared" si="539"/>
        <v/>
      </c>
      <c r="AA1710" s="168" t="str">
        <f t="shared" si="540"/>
        <v/>
      </c>
      <c r="AC1710" s="192" t="str">
        <f>AC1676</f>
        <v/>
      </c>
      <c r="AD1710" s="193" t="str">
        <f>AD1676</f>
        <v/>
      </c>
      <c r="AE1710" s="193" t="str">
        <f>AE1676</f>
        <v/>
      </c>
      <c r="AF1710" s="193" t="str">
        <f>AF1676</f>
        <v/>
      </c>
      <c r="AG1710" s="207">
        <f t="shared" si="541"/>
        <v>0</v>
      </c>
      <c r="AI1710" s="170" t="str">
        <f>IF(月報!G1710&lt;&gt;"",月報!G1710,"")</f>
        <v/>
      </c>
      <c r="AJ1710" s="171" t="str">
        <f>IF(月報!W1710&lt;&gt;"",月報!W1710*24,"")</f>
        <v/>
      </c>
      <c r="AK1710" s="171" t="str">
        <f>IF(月報!P1710&lt;&gt;"",月報!P1710,"")</f>
        <v/>
      </c>
      <c r="AL1710" s="171" t="str">
        <f>IF(月報!Q1710&lt;&gt;"",IF(月報!Q1710="平日残","",月報!Q1710),"")</f>
        <v/>
      </c>
      <c r="AM1710" s="171"/>
      <c r="AN1710" s="171" t="str">
        <f t="shared" si="535"/>
        <v/>
      </c>
      <c r="AO1710" s="171" t="str">
        <f>IF($E1710="","",VLOOKUP($E1710,カレンダマスタ!$A$5:$E$381,5,FALSE))</f>
        <v/>
      </c>
      <c r="AQ1710" s="198" t="str">
        <f>IF(G1710="","",IF(VLOOKUP(E1710,カレンダマスタ!$A$5:$D$381,4,FALSE)=0,"",1))</f>
        <v/>
      </c>
      <c r="AR1710" s="172" t="str">
        <f>IF($G1710="","",IF($AD1710="NSTC",INDEX(カレンダマスタ!$I$26:$O$31,MATCH($G1710,カレンダマスタ!$H$26:$H$31,1),MATCH($H1710,カレンダマスタ!$I$25:$O$25,1)),
IF($AD1710="CS本社",INDEX(カレンダマスタ!$I$36:$O$41,MATCH($G1710,カレンダマスタ!$H$36:$H$41,1),MATCH($H1710,カレンダマスタ!$I$35:$O$35,1)),
IF($AD1710="NS本社",INDEX(カレンダマスタ!$I$94:$O$99,MATCH($G1710,カレンダマスタ!$H$95:$H$100,1),MATCH($H1710,カレンダマスタ!$I$93:$O$93,1)),
IF($AD1710="ODC",INDEX(カレンダマスタ!$I$46:$O$51,MATCH($G1710,カレンダマスタ!$H$46:$H$51,1),MATCH($H1710,カレンダマスタ!$I$45:$O$45,1)),
IF($AD1710="NS東京TC",INDEX(カレンダマスタ!$I$56:$O$61,MATCH($G1710,カレンダマスタ!$H$56:$H$61,1),MATCH($H1710,カレンダマスタ!$I$55:$O$55,1)),""))))))</f>
        <v/>
      </c>
      <c r="AS1710" s="171" t="str">
        <f t="shared" si="542"/>
        <v/>
      </c>
      <c r="AU1710" s="173" t="str">
        <f>IF(E1710="","",VLOOKUP($E1710,カレンダマスタ!$A$4:$E$381,4,FALSE))</f>
        <v/>
      </c>
      <c r="AV1710" s="173" t="str">
        <f t="shared" si="543"/>
        <v/>
      </c>
      <c r="AW1710" s="173" t="str">
        <f t="shared" si="544"/>
        <v/>
      </c>
      <c r="AX1710" s="174" t="str">
        <f t="shared" si="545"/>
        <v/>
      </c>
      <c r="AY1710" s="174" t="str">
        <f t="shared" si="546"/>
        <v/>
      </c>
      <c r="AZ1710" s="175" t="str">
        <f>IF(AX1710&amp;AW1710="勤怠未設定","×",IF(AV1710="勤怠修正","×",IF(AC1710="外注","",IF(AA1710="",IF(AY1710&lt;&gt;"","×",""),IF(VLOOKUP(AA1710,カレンダマスタ!$H$66:$I$83,2,FALSE)&lt;&gt;AY1710,"×","OK")))))</f>
        <v/>
      </c>
      <c r="BC1710" s="173" t="str">
        <f>IF(E1710="","",VLOOKUP($E1710,カレンダマスタ!$A$4:$E$381,4,FALSE))</f>
        <v/>
      </c>
      <c r="BD1710" s="171" t="str">
        <f>IF(AC1710="社員","",IF(AG1710=0,"",IF(AD1710="NSTC",IF(COUNTIF(カレンダマスタ!$Q$5:$Q$32,G1710)=1,"OK","×"),
IF(AD1710="NS本社",IF(COUNTIF(カレンダマスタ!$T$5:$T$32,G1710)=1,"OK","×"),IF(COUNTIF(カレンダマスタ!$R$5:$R$32,G1710)=1,"OK","×")))))</f>
        <v/>
      </c>
      <c r="BE1710" s="171" t="str">
        <f>IF(AC1710="社員","",IF(G1710="","",IF(R1710&lt;&gt;"","",IF(AF1710="CS","OK",IF(VLOOKUP(E1710,カレンダマスタ!$A$5:$D$381,4,FALSE)&gt;0,"",IF(OR(G1710*24&gt;10.84,H1710*24&lt;14.5)=TRUE,"×","OK"))))))</f>
        <v/>
      </c>
      <c r="BF1710" s="171" t="str">
        <f t="shared" si="533"/>
        <v/>
      </c>
      <c r="BG1710" s="171" t="str">
        <f t="shared" si="547"/>
        <v/>
      </c>
      <c r="BI1710" s="175" t="str">
        <f t="shared" si="548"/>
        <v/>
      </c>
    </row>
    <row r="1711" spans="2:61">
      <c r="B1711" s="323"/>
      <c r="C1711" s="539"/>
      <c r="D1711" s="324"/>
      <c r="E1711" s="325"/>
      <c r="F1711" s="324"/>
      <c r="G1711" s="591"/>
      <c r="H1711" s="591"/>
      <c r="I1711" s="339"/>
      <c r="J1711" s="320"/>
      <c r="K1711" s="319"/>
      <c r="L1711" s="320"/>
      <c r="M1711" s="320"/>
      <c r="N1711" s="320"/>
      <c r="O1711" s="340"/>
      <c r="P1711" s="340"/>
      <c r="Q1711" s="340"/>
      <c r="R1711" s="327"/>
      <c r="S1711" s="328"/>
      <c r="T1711" s="341"/>
      <c r="U1711" s="342"/>
      <c r="V1711" s="342"/>
      <c r="W1711" s="298"/>
      <c r="X1711" s="326"/>
      <c r="Y1711" s="326"/>
      <c r="Z1711" s="326"/>
      <c r="AA1711" s="327" t="str">
        <f t="shared" si="540"/>
        <v/>
      </c>
      <c r="AC1711" s="541"/>
      <c r="AD1711" s="542"/>
      <c r="AE1711" s="542"/>
      <c r="AF1711" s="542"/>
      <c r="AG1711" s="543"/>
      <c r="AI1711" s="348" t="str">
        <f>IF(月報!G1711&lt;&gt;"",月報!G1711,"")</f>
        <v/>
      </c>
      <c r="AJ1711" s="349" t="str">
        <f>IF(月報!W1711&lt;&gt;"",月報!W1711*24,"")</f>
        <v/>
      </c>
      <c r="AK1711" s="349" t="str">
        <f>IF(月報!P1711&lt;&gt;"",月報!P1711,"")</f>
        <v/>
      </c>
      <c r="AL1711" s="349" t="str">
        <f>IF(月報!Q1711&lt;&gt;"",IF(月報!Q1711="平日残","",月報!Q1711),"")</f>
        <v/>
      </c>
      <c r="AM1711" s="349"/>
      <c r="AN1711" s="349" t="str">
        <f t="shared" si="535"/>
        <v/>
      </c>
      <c r="AO1711" s="349" t="str">
        <f>IF($E1711="","",VLOOKUP($E1711,カレンダマスタ!$A$5:$E$381,5,FALSE))</f>
        <v/>
      </c>
      <c r="AQ1711" s="351"/>
      <c r="AR1711" s="352"/>
      <c r="AS1711" s="349"/>
      <c r="AU1711" s="355"/>
      <c r="AV1711" s="355" t="str">
        <f t="shared" si="543"/>
        <v/>
      </c>
      <c r="AW1711" s="355" t="str">
        <f t="shared" si="544"/>
        <v/>
      </c>
      <c r="AX1711" s="356" t="str">
        <f t="shared" si="545"/>
        <v/>
      </c>
      <c r="AY1711" s="356" t="str">
        <f t="shared" si="546"/>
        <v/>
      </c>
      <c r="AZ1711" s="357" t="str">
        <f>IF(AX1711&amp;AW1711="勤怠未設定","×",IF(AV1711="勤怠修正","×",IF(AC1711="外注","",IF(AA1711="",IF(AY1711&lt;&gt;"","×",""),IF(VLOOKUP(AA1711,カレンダマスタ!$H$66:$I$83,2,FALSE)&lt;&gt;AY1711,"×","OK")))))</f>
        <v/>
      </c>
      <c r="BC1711" s="355"/>
      <c r="BD1711" s="349"/>
      <c r="BE1711" s="349"/>
      <c r="BF1711" s="349" t="str">
        <f t="shared" si="533"/>
        <v/>
      </c>
      <c r="BG1711" s="349"/>
      <c r="BI1711" s="357" t="str">
        <f t="shared" ref="BI1711:BI1720" si="550">IF(OR(AO1711="×",AS1711="×",AZ1711="×",BD1711="×",BE1711="×",BF1711="TW未入力",BF1711="週報未入力",BG1711="×"),"×","")</f>
        <v/>
      </c>
    </row>
    <row r="1712" spans="2:61">
      <c r="B1712" s="323"/>
      <c r="C1712" s="539"/>
      <c r="D1712" s="324"/>
      <c r="E1712" s="325"/>
      <c r="F1712" s="324"/>
      <c r="G1712" s="591"/>
      <c r="H1712" s="591"/>
      <c r="I1712" s="339"/>
      <c r="J1712" s="320"/>
      <c r="K1712" s="319"/>
      <c r="L1712" s="320"/>
      <c r="M1712" s="320"/>
      <c r="N1712" s="320"/>
      <c r="O1712" s="340"/>
      <c r="P1712" s="340"/>
      <c r="Q1712" s="340"/>
      <c r="R1712" s="327"/>
      <c r="S1712" s="328"/>
      <c r="T1712" s="341"/>
      <c r="U1712" s="342"/>
      <c r="V1712" s="342"/>
      <c r="W1712" s="298"/>
      <c r="X1712" s="326"/>
      <c r="Y1712" s="326"/>
      <c r="Z1712" s="326"/>
      <c r="AA1712" s="327" t="str">
        <f t="shared" si="540"/>
        <v/>
      </c>
      <c r="AC1712" s="544"/>
      <c r="AD1712" s="545"/>
      <c r="AE1712" s="545"/>
      <c r="AF1712" s="545"/>
      <c r="AG1712" s="546"/>
      <c r="AI1712" s="348" t="str">
        <f>IF(月報!G1712&lt;&gt;"",月報!G1712,"")</f>
        <v/>
      </c>
      <c r="AJ1712" s="349" t="str">
        <f>IF(月報!W1712&lt;&gt;"",月報!W1712*24,"")</f>
        <v/>
      </c>
      <c r="AK1712" s="349" t="str">
        <f>IF(月報!P1712&lt;&gt;"",月報!P1712,"")</f>
        <v/>
      </c>
      <c r="AL1712" s="349" t="str">
        <f>IF(月報!Q1712&lt;&gt;"",IF(月報!Q1712="平日残","",月報!Q1712),"")</f>
        <v/>
      </c>
      <c r="AM1712" s="349"/>
      <c r="AN1712" s="349" t="str">
        <f t="shared" si="535"/>
        <v/>
      </c>
      <c r="AO1712" s="349" t="str">
        <f>IF($E1712="","",VLOOKUP($E1712,カレンダマスタ!$A$5:$E$381,5,FALSE))</f>
        <v/>
      </c>
      <c r="AQ1712" s="351"/>
      <c r="AR1712" s="352"/>
      <c r="AS1712" s="349"/>
      <c r="AU1712" s="355"/>
      <c r="AV1712" s="355" t="str">
        <f t="shared" si="543"/>
        <v/>
      </c>
      <c r="AW1712" s="355" t="str">
        <f t="shared" si="544"/>
        <v/>
      </c>
      <c r="AX1712" s="356" t="str">
        <f t="shared" si="545"/>
        <v/>
      </c>
      <c r="AY1712" s="356" t="str">
        <f t="shared" si="546"/>
        <v/>
      </c>
      <c r="AZ1712" s="357" t="str">
        <f>IF(AX1712&amp;AW1712="勤怠未設定","×",IF(AV1712="勤怠修正","×",IF(AC1712="外注","",IF(AA1712="",IF(AY1712&lt;&gt;"","×",""),IF(VLOOKUP(AA1712,カレンダマスタ!$H$66:$I$83,2,FALSE)&lt;&gt;AY1712,"×","OK")))))</f>
        <v/>
      </c>
      <c r="BC1712" s="355"/>
      <c r="BD1712" s="349"/>
      <c r="BE1712" s="349"/>
      <c r="BF1712" s="349" t="str">
        <f t="shared" si="533"/>
        <v/>
      </c>
      <c r="BG1712" s="349"/>
      <c r="BI1712" s="357" t="str">
        <f t="shared" si="550"/>
        <v/>
      </c>
    </row>
    <row r="1713" spans="2:61">
      <c r="B1713" s="323"/>
      <c r="C1713" s="539"/>
      <c r="D1713" s="324"/>
      <c r="E1713" s="325"/>
      <c r="F1713" s="324"/>
      <c r="G1713" s="591"/>
      <c r="H1713" s="591"/>
      <c r="I1713" s="339"/>
      <c r="J1713" s="320"/>
      <c r="K1713" s="319"/>
      <c r="L1713" s="320"/>
      <c r="M1713" s="320"/>
      <c r="N1713" s="320"/>
      <c r="O1713" s="340"/>
      <c r="P1713" s="340"/>
      <c r="Q1713" s="340"/>
      <c r="R1713" s="327"/>
      <c r="S1713" s="328"/>
      <c r="T1713" s="341"/>
      <c r="U1713" s="342"/>
      <c r="V1713" s="342"/>
      <c r="W1713" s="298"/>
      <c r="X1713" s="326"/>
      <c r="Y1713" s="326"/>
      <c r="Z1713" s="326"/>
      <c r="AA1713" s="327" t="str">
        <f t="shared" si="540"/>
        <v/>
      </c>
      <c r="AC1713" s="544"/>
      <c r="AD1713" s="545"/>
      <c r="AE1713" s="545"/>
      <c r="AF1713" s="545"/>
      <c r="AG1713" s="546"/>
      <c r="AI1713" s="348" t="str">
        <f>IF(月報!G1713&lt;&gt;"",月報!G1713,"")</f>
        <v/>
      </c>
      <c r="AJ1713" s="349" t="str">
        <f>IF(月報!W1713&lt;&gt;"",月報!W1713*24,"")</f>
        <v/>
      </c>
      <c r="AK1713" s="349" t="str">
        <f>IF(月報!P1713&lt;&gt;"",月報!P1713,"")</f>
        <v/>
      </c>
      <c r="AL1713" s="349" t="str">
        <f>IF(月報!Q1713&lt;&gt;"",IF(月報!Q1713="平日残","",月報!Q1713),"")</f>
        <v/>
      </c>
      <c r="AM1713" s="349"/>
      <c r="AN1713" s="349" t="str">
        <f t="shared" si="535"/>
        <v/>
      </c>
      <c r="AO1713" s="349" t="str">
        <f>IF($E1713="","",VLOOKUP($E1713,カレンダマスタ!$A$5:$E$381,5,FALSE))</f>
        <v/>
      </c>
      <c r="AQ1713" s="351"/>
      <c r="AR1713" s="352"/>
      <c r="AS1713" s="349"/>
      <c r="AU1713" s="355"/>
      <c r="AV1713" s="355" t="str">
        <f t="shared" si="543"/>
        <v/>
      </c>
      <c r="AW1713" s="355" t="str">
        <f t="shared" si="544"/>
        <v/>
      </c>
      <c r="AX1713" s="356" t="str">
        <f t="shared" si="545"/>
        <v/>
      </c>
      <c r="AY1713" s="356" t="str">
        <f t="shared" si="546"/>
        <v/>
      </c>
      <c r="AZ1713" s="357" t="str">
        <f>IF(AX1713&amp;AW1713="勤怠未設定","×",IF(AV1713="勤怠修正","×",IF(AC1713="外注","",IF(AA1713="",IF(AY1713&lt;&gt;"","×",""),IF(VLOOKUP(AA1713,カレンダマスタ!$H$66:$I$83,2,FALSE)&lt;&gt;AY1713,"×","OK")))))</f>
        <v/>
      </c>
      <c r="BC1713" s="355"/>
      <c r="BD1713" s="349"/>
      <c r="BE1713" s="349"/>
      <c r="BF1713" s="349" t="str">
        <f t="shared" si="533"/>
        <v/>
      </c>
      <c r="BG1713" s="349"/>
      <c r="BI1713" s="357" t="str">
        <f t="shared" si="550"/>
        <v/>
      </c>
    </row>
    <row r="1714" spans="2:61">
      <c r="B1714" s="323"/>
      <c r="C1714" s="539"/>
      <c r="D1714" s="324"/>
      <c r="E1714" s="325"/>
      <c r="F1714" s="324"/>
      <c r="G1714" s="591"/>
      <c r="H1714" s="591"/>
      <c r="I1714" s="339"/>
      <c r="J1714" s="320"/>
      <c r="K1714" s="319"/>
      <c r="L1714" s="320"/>
      <c r="M1714" s="320"/>
      <c r="N1714" s="320"/>
      <c r="O1714" s="340"/>
      <c r="P1714" s="340"/>
      <c r="Q1714" s="340"/>
      <c r="R1714" s="327"/>
      <c r="S1714" s="328"/>
      <c r="T1714" s="341"/>
      <c r="U1714" s="342"/>
      <c r="V1714" s="342"/>
      <c r="W1714" s="298"/>
      <c r="X1714" s="326"/>
      <c r="Y1714" s="326"/>
      <c r="Z1714" s="326"/>
      <c r="AA1714" s="327" t="str">
        <f t="shared" si="540"/>
        <v/>
      </c>
      <c r="AC1714" s="544"/>
      <c r="AD1714" s="545"/>
      <c r="AE1714" s="545"/>
      <c r="AF1714" s="545"/>
      <c r="AG1714" s="546"/>
      <c r="AI1714" s="348" t="str">
        <f>IF(月報!G1714&lt;&gt;"",月報!G1714,"")</f>
        <v/>
      </c>
      <c r="AJ1714" s="349" t="str">
        <f>IF(月報!W1714&lt;&gt;"",月報!W1714*24,"")</f>
        <v/>
      </c>
      <c r="AK1714" s="349" t="str">
        <f>IF(月報!P1714&lt;&gt;"",月報!P1714,"")</f>
        <v/>
      </c>
      <c r="AL1714" s="349" t="str">
        <f>IF(月報!Q1714&lt;&gt;"",IF(月報!Q1714="平日残","",月報!Q1714),"")</f>
        <v/>
      </c>
      <c r="AM1714" s="349"/>
      <c r="AN1714" s="349" t="str">
        <f t="shared" si="535"/>
        <v/>
      </c>
      <c r="AO1714" s="349" t="str">
        <f>IF($E1714="","",VLOOKUP($E1714,カレンダマスタ!$A$5:$E$381,5,FALSE))</f>
        <v/>
      </c>
      <c r="AQ1714" s="351"/>
      <c r="AR1714" s="352"/>
      <c r="AS1714" s="349"/>
      <c r="AU1714" s="355"/>
      <c r="AV1714" s="355" t="str">
        <f t="shared" si="543"/>
        <v/>
      </c>
      <c r="AW1714" s="355" t="str">
        <f t="shared" si="544"/>
        <v/>
      </c>
      <c r="AX1714" s="356" t="str">
        <f t="shared" si="545"/>
        <v/>
      </c>
      <c r="AY1714" s="356" t="str">
        <f t="shared" si="546"/>
        <v/>
      </c>
      <c r="AZ1714" s="357" t="str">
        <f>IF(AX1714&amp;AW1714="勤怠未設定","×",IF(AV1714="勤怠修正","×",IF(AC1714="外注","",IF(AA1714="",IF(AY1714&lt;&gt;"","×",""),IF(VLOOKUP(AA1714,カレンダマスタ!$H$66:$I$83,2,FALSE)&lt;&gt;AY1714,"×","OK")))))</f>
        <v/>
      </c>
      <c r="BC1714" s="355"/>
      <c r="BD1714" s="349"/>
      <c r="BE1714" s="349"/>
      <c r="BF1714" s="349" t="str">
        <f t="shared" si="533"/>
        <v/>
      </c>
      <c r="BG1714" s="349"/>
      <c r="BI1714" s="357" t="str">
        <f t="shared" si="550"/>
        <v/>
      </c>
    </row>
    <row r="1715" spans="2:61">
      <c r="B1715" s="323"/>
      <c r="C1715" s="539"/>
      <c r="D1715" s="324"/>
      <c r="E1715" s="325"/>
      <c r="F1715" s="324"/>
      <c r="G1715" s="591"/>
      <c r="H1715" s="591"/>
      <c r="I1715" s="339"/>
      <c r="J1715" s="320"/>
      <c r="K1715" s="319"/>
      <c r="L1715" s="320"/>
      <c r="M1715" s="320"/>
      <c r="N1715" s="320"/>
      <c r="O1715" s="340"/>
      <c r="P1715" s="340"/>
      <c r="Q1715" s="340"/>
      <c r="R1715" s="327"/>
      <c r="S1715" s="328"/>
      <c r="T1715" s="341"/>
      <c r="U1715" s="342"/>
      <c r="V1715" s="342"/>
      <c r="W1715" s="298"/>
      <c r="X1715" s="326"/>
      <c r="Y1715" s="326"/>
      <c r="Z1715" s="326"/>
      <c r="AA1715" s="327" t="str">
        <f t="shared" si="540"/>
        <v/>
      </c>
      <c r="AC1715" s="544"/>
      <c r="AD1715" s="545"/>
      <c r="AE1715" s="545"/>
      <c r="AF1715" s="545"/>
      <c r="AG1715" s="546"/>
      <c r="AI1715" s="348" t="str">
        <f>IF(月報!G1715&lt;&gt;"",月報!G1715,"")</f>
        <v/>
      </c>
      <c r="AJ1715" s="349" t="str">
        <f>IF(月報!W1715&lt;&gt;"",月報!W1715*24,"")</f>
        <v/>
      </c>
      <c r="AK1715" s="349" t="str">
        <f>IF(月報!P1715&lt;&gt;"",月報!P1715,"")</f>
        <v/>
      </c>
      <c r="AL1715" s="349" t="str">
        <f>IF(月報!Q1715&lt;&gt;"",IF(月報!Q1715="平日残","",月報!Q1715),"")</f>
        <v/>
      </c>
      <c r="AM1715" s="349"/>
      <c r="AN1715" s="349" t="str">
        <f t="shared" si="535"/>
        <v/>
      </c>
      <c r="AO1715" s="349" t="str">
        <f>IF($E1715="","",VLOOKUP($E1715,カレンダマスタ!$A$5:$E$381,5,FALSE))</f>
        <v/>
      </c>
      <c r="AQ1715" s="351"/>
      <c r="AR1715" s="352"/>
      <c r="AS1715" s="349"/>
      <c r="AU1715" s="355"/>
      <c r="AV1715" s="355" t="str">
        <f t="shared" si="543"/>
        <v/>
      </c>
      <c r="AW1715" s="355" t="str">
        <f t="shared" si="544"/>
        <v/>
      </c>
      <c r="AX1715" s="356" t="str">
        <f t="shared" si="545"/>
        <v/>
      </c>
      <c r="AY1715" s="356" t="str">
        <f t="shared" si="546"/>
        <v/>
      </c>
      <c r="AZ1715" s="357" t="str">
        <f>IF(AX1715&amp;AW1715="勤怠未設定","×",IF(AV1715="勤怠修正","×",IF(AC1715="外注","",IF(AA1715="",IF(AY1715&lt;&gt;"","×",""),IF(VLOOKUP(AA1715,カレンダマスタ!$H$66:$I$83,2,FALSE)&lt;&gt;AY1715,"×","OK")))))</f>
        <v/>
      </c>
      <c r="BC1715" s="355"/>
      <c r="BD1715" s="349"/>
      <c r="BE1715" s="349"/>
      <c r="BF1715" s="349" t="str">
        <f t="shared" si="533"/>
        <v/>
      </c>
      <c r="BG1715" s="349"/>
      <c r="BI1715" s="357" t="str">
        <f t="shared" si="550"/>
        <v/>
      </c>
    </row>
    <row r="1716" spans="2:61">
      <c r="B1716" s="323"/>
      <c r="C1716" s="539"/>
      <c r="D1716" s="324"/>
      <c r="E1716" s="325"/>
      <c r="F1716" s="324"/>
      <c r="G1716" s="591"/>
      <c r="H1716" s="591"/>
      <c r="I1716" s="339"/>
      <c r="J1716" s="320"/>
      <c r="K1716" s="319"/>
      <c r="L1716" s="320"/>
      <c r="M1716" s="320"/>
      <c r="N1716" s="320"/>
      <c r="O1716" s="340"/>
      <c r="P1716" s="340"/>
      <c r="Q1716" s="340"/>
      <c r="R1716" s="327"/>
      <c r="S1716" s="328"/>
      <c r="T1716" s="341"/>
      <c r="U1716" s="342"/>
      <c r="V1716" s="342"/>
      <c r="W1716" s="298"/>
      <c r="X1716" s="326"/>
      <c r="Y1716" s="326"/>
      <c r="Z1716" s="326"/>
      <c r="AA1716" s="327" t="str">
        <f t="shared" si="540"/>
        <v/>
      </c>
      <c r="AC1716" s="544"/>
      <c r="AD1716" s="545"/>
      <c r="AE1716" s="545"/>
      <c r="AF1716" s="545"/>
      <c r="AG1716" s="546"/>
      <c r="AI1716" s="348" t="str">
        <f>IF(月報!G1716&lt;&gt;"",月報!G1716,"")</f>
        <v/>
      </c>
      <c r="AJ1716" s="349" t="str">
        <f>IF(月報!W1716&lt;&gt;"",月報!W1716*24,"")</f>
        <v/>
      </c>
      <c r="AK1716" s="349" t="str">
        <f>IF(月報!P1716&lt;&gt;"",月報!P1716,"")</f>
        <v/>
      </c>
      <c r="AL1716" s="349" t="str">
        <f>IF(月報!Q1716&lt;&gt;"",IF(月報!Q1716="平日残","",月報!Q1716),"")</f>
        <v/>
      </c>
      <c r="AM1716" s="349"/>
      <c r="AN1716" s="349" t="str">
        <f t="shared" si="535"/>
        <v/>
      </c>
      <c r="AO1716" s="349" t="str">
        <f>IF($E1716="","",VLOOKUP($E1716,カレンダマスタ!$A$5:$E$381,5,FALSE))</f>
        <v/>
      </c>
      <c r="AQ1716" s="351"/>
      <c r="AR1716" s="352"/>
      <c r="AS1716" s="349"/>
      <c r="AU1716" s="355"/>
      <c r="AV1716" s="355" t="str">
        <f t="shared" si="543"/>
        <v/>
      </c>
      <c r="AW1716" s="355" t="str">
        <f t="shared" si="544"/>
        <v/>
      </c>
      <c r="AX1716" s="356" t="str">
        <f t="shared" si="545"/>
        <v/>
      </c>
      <c r="AY1716" s="356" t="str">
        <f t="shared" si="546"/>
        <v/>
      </c>
      <c r="AZ1716" s="357" t="str">
        <f>IF(AX1716&amp;AW1716="勤怠未設定","×",IF(AV1716="勤怠修正","×",IF(AC1716="外注","",IF(AA1716="",IF(AY1716&lt;&gt;"","×",""),IF(VLOOKUP(AA1716,カレンダマスタ!$H$66:$I$83,2,FALSE)&lt;&gt;AY1716,"×","OK")))))</f>
        <v/>
      </c>
      <c r="BC1716" s="355"/>
      <c r="BD1716" s="349"/>
      <c r="BE1716" s="349"/>
      <c r="BF1716" s="349" t="str">
        <f t="shared" si="533"/>
        <v/>
      </c>
      <c r="BG1716" s="349"/>
      <c r="BI1716" s="357" t="str">
        <f t="shared" si="550"/>
        <v/>
      </c>
    </row>
    <row r="1717" spans="2:61">
      <c r="B1717" s="323"/>
      <c r="C1717" s="539"/>
      <c r="D1717" s="324"/>
      <c r="E1717" s="325"/>
      <c r="F1717" s="324"/>
      <c r="G1717" s="591"/>
      <c r="H1717" s="591"/>
      <c r="I1717" s="339"/>
      <c r="J1717" s="320"/>
      <c r="K1717" s="319"/>
      <c r="L1717" s="320"/>
      <c r="M1717" s="320"/>
      <c r="N1717" s="320"/>
      <c r="O1717" s="340"/>
      <c r="P1717" s="340"/>
      <c r="Q1717" s="340"/>
      <c r="R1717" s="327"/>
      <c r="S1717" s="328"/>
      <c r="T1717" s="341"/>
      <c r="U1717" s="342"/>
      <c r="V1717" s="342"/>
      <c r="W1717" s="298"/>
      <c r="X1717" s="326"/>
      <c r="Y1717" s="326"/>
      <c r="Z1717" s="326"/>
      <c r="AA1717" s="327" t="str">
        <f t="shared" si="540"/>
        <v/>
      </c>
      <c r="AC1717" s="544"/>
      <c r="AD1717" s="545"/>
      <c r="AE1717" s="545"/>
      <c r="AF1717" s="545"/>
      <c r="AG1717" s="546"/>
      <c r="AI1717" s="348" t="str">
        <f>IF(月報!G1717&lt;&gt;"",月報!G1717,"")</f>
        <v/>
      </c>
      <c r="AJ1717" s="349" t="str">
        <f>IF(月報!W1717&lt;&gt;"",月報!W1717*24,"")</f>
        <v/>
      </c>
      <c r="AK1717" s="349" t="str">
        <f>IF(月報!P1717&lt;&gt;"",月報!P1717,"")</f>
        <v/>
      </c>
      <c r="AL1717" s="349" t="str">
        <f>IF(月報!Q1717&lt;&gt;"",IF(月報!Q1717="平日残","",月報!Q1717),"")</f>
        <v/>
      </c>
      <c r="AM1717" s="349"/>
      <c r="AN1717" s="349" t="str">
        <f t="shared" si="535"/>
        <v/>
      </c>
      <c r="AO1717" s="349" t="str">
        <f>IF($E1717="","",VLOOKUP($E1717,カレンダマスタ!$A$5:$E$381,5,FALSE))</f>
        <v/>
      </c>
      <c r="AQ1717" s="351"/>
      <c r="AR1717" s="352"/>
      <c r="AS1717" s="349"/>
      <c r="AU1717" s="355"/>
      <c r="AV1717" s="355" t="str">
        <f t="shared" si="543"/>
        <v/>
      </c>
      <c r="AW1717" s="355" t="str">
        <f t="shared" si="544"/>
        <v/>
      </c>
      <c r="AX1717" s="356" t="str">
        <f t="shared" si="545"/>
        <v/>
      </c>
      <c r="AY1717" s="356" t="str">
        <f t="shared" si="546"/>
        <v/>
      </c>
      <c r="AZ1717" s="357" t="str">
        <f>IF(AX1717&amp;AW1717="勤怠未設定","×",IF(AV1717="勤怠修正","×",IF(AC1717="外注","",IF(AA1717="",IF(AY1717&lt;&gt;"","×",""),IF(VLOOKUP(AA1717,カレンダマスタ!$H$66:$I$83,2,FALSE)&lt;&gt;AY1717,"×","OK")))))</f>
        <v/>
      </c>
      <c r="BC1717" s="355"/>
      <c r="BD1717" s="349"/>
      <c r="BE1717" s="349"/>
      <c r="BF1717" s="349" t="str">
        <f t="shared" si="533"/>
        <v/>
      </c>
      <c r="BG1717" s="349"/>
      <c r="BI1717" s="357" t="str">
        <f t="shared" si="550"/>
        <v/>
      </c>
    </row>
    <row r="1718" spans="2:61">
      <c r="B1718" s="323"/>
      <c r="C1718" s="539"/>
      <c r="D1718" s="324"/>
      <c r="E1718" s="325"/>
      <c r="F1718" s="324"/>
      <c r="G1718" s="591"/>
      <c r="H1718" s="591"/>
      <c r="I1718" s="339"/>
      <c r="J1718" s="320"/>
      <c r="K1718" s="319"/>
      <c r="L1718" s="320"/>
      <c r="M1718" s="320"/>
      <c r="N1718" s="320"/>
      <c r="O1718" s="340"/>
      <c r="P1718" s="340"/>
      <c r="Q1718" s="340"/>
      <c r="R1718" s="327"/>
      <c r="S1718" s="328"/>
      <c r="T1718" s="341"/>
      <c r="U1718" s="342"/>
      <c r="V1718" s="342"/>
      <c r="W1718" s="298"/>
      <c r="X1718" s="326"/>
      <c r="Y1718" s="326"/>
      <c r="Z1718" s="326"/>
      <c r="AA1718" s="327" t="str">
        <f t="shared" si="540"/>
        <v/>
      </c>
      <c r="AC1718" s="544"/>
      <c r="AD1718" s="545"/>
      <c r="AE1718" s="545"/>
      <c r="AF1718" s="545"/>
      <c r="AG1718" s="546"/>
      <c r="AI1718" s="348" t="str">
        <f>IF(月報!G1718&lt;&gt;"",月報!G1718,"")</f>
        <v/>
      </c>
      <c r="AJ1718" s="349" t="str">
        <f>IF(月報!W1718&lt;&gt;"",月報!W1718*24,"")</f>
        <v/>
      </c>
      <c r="AK1718" s="349" t="str">
        <f>IF(月報!P1718&lt;&gt;"",月報!P1718,"")</f>
        <v/>
      </c>
      <c r="AL1718" s="349" t="str">
        <f>IF(月報!Q1718&lt;&gt;"",IF(月報!Q1718="平日残","",月報!Q1718),"")</f>
        <v/>
      </c>
      <c r="AM1718" s="349"/>
      <c r="AN1718" s="349" t="str">
        <f t="shared" si="535"/>
        <v/>
      </c>
      <c r="AO1718" s="349" t="str">
        <f>IF($E1718="","",VLOOKUP($E1718,カレンダマスタ!$A$5:$E$381,5,FALSE))</f>
        <v/>
      </c>
      <c r="AQ1718" s="351"/>
      <c r="AR1718" s="352"/>
      <c r="AS1718" s="349"/>
      <c r="AU1718" s="355"/>
      <c r="AV1718" s="355" t="str">
        <f t="shared" si="543"/>
        <v/>
      </c>
      <c r="AW1718" s="355" t="str">
        <f t="shared" si="544"/>
        <v/>
      </c>
      <c r="AX1718" s="356" t="str">
        <f t="shared" si="545"/>
        <v/>
      </c>
      <c r="AY1718" s="356" t="str">
        <f t="shared" si="546"/>
        <v/>
      </c>
      <c r="AZ1718" s="357" t="str">
        <f>IF(AX1718&amp;AW1718="勤怠未設定","×",IF(AV1718="勤怠修正","×",IF(AC1718="外注","",IF(AA1718="",IF(AY1718&lt;&gt;"","×",""),IF(VLOOKUP(AA1718,カレンダマスタ!$H$66:$I$83,2,FALSE)&lt;&gt;AY1718,"×","OK")))))</f>
        <v/>
      </c>
      <c r="BC1718" s="355"/>
      <c r="BD1718" s="349"/>
      <c r="BE1718" s="349"/>
      <c r="BF1718" s="349" t="str">
        <f t="shared" si="533"/>
        <v/>
      </c>
      <c r="BG1718" s="349"/>
      <c r="BI1718" s="357" t="str">
        <f t="shared" si="550"/>
        <v/>
      </c>
    </row>
    <row r="1719" spans="2:61">
      <c r="B1719" s="323"/>
      <c r="C1719" s="539"/>
      <c r="D1719" s="324"/>
      <c r="E1719" s="325"/>
      <c r="F1719" s="324"/>
      <c r="G1719" s="591"/>
      <c r="H1719" s="591"/>
      <c r="I1719" s="339"/>
      <c r="J1719" s="320"/>
      <c r="K1719" s="319"/>
      <c r="L1719" s="320"/>
      <c r="M1719" s="320"/>
      <c r="N1719" s="320"/>
      <c r="O1719" s="340"/>
      <c r="P1719" s="340"/>
      <c r="Q1719" s="340"/>
      <c r="R1719" s="327"/>
      <c r="S1719" s="328"/>
      <c r="T1719" s="341"/>
      <c r="U1719" s="342"/>
      <c r="V1719" s="342"/>
      <c r="W1719" s="298"/>
      <c r="X1719" s="326"/>
      <c r="Y1719" s="326"/>
      <c r="Z1719" s="326"/>
      <c r="AA1719" s="327" t="str">
        <f t="shared" si="540"/>
        <v/>
      </c>
      <c r="AC1719" s="544"/>
      <c r="AD1719" s="545"/>
      <c r="AE1719" s="545"/>
      <c r="AF1719" s="545"/>
      <c r="AG1719" s="546"/>
      <c r="AI1719" s="348" t="str">
        <f>IF(月報!G1719&lt;&gt;"",月報!G1719,"")</f>
        <v/>
      </c>
      <c r="AJ1719" s="349" t="str">
        <f>IF(月報!W1719&lt;&gt;"",月報!W1719*24,"")</f>
        <v/>
      </c>
      <c r="AK1719" s="349" t="str">
        <f>IF(月報!P1719&lt;&gt;"",月報!P1719,"")</f>
        <v/>
      </c>
      <c r="AL1719" s="349" t="str">
        <f>IF(月報!Q1719&lt;&gt;"",IF(月報!Q1719="平日残","",月報!Q1719),"")</f>
        <v/>
      </c>
      <c r="AM1719" s="349"/>
      <c r="AN1719" s="349" t="str">
        <f t="shared" si="535"/>
        <v/>
      </c>
      <c r="AO1719" s="349" t="str">
        <f>IF($E1719="","",VLOOKUP($E1719,カレンダマスタ!$A$5:$E$381,5,FALSE))</f>
        <v/>
      </c>
      <c r="AQ1719" s="351"/>
      <c r="AR1719" s="352"/>
      <c r="AS1719" s="349"/>
      <c r="AU1719" s="355"/>
      <c r="AV1719" s="355" t="str">
        <f t="shared" si="543"/>
        <v/>
      </c>
      <c r="AW1719" s="355" t="str">
        <f t="shared" si="544"/>
        <v/>
      </c>
      <c r="AX1719" s="356" t="str">
        <f t="shared" si="545"/>
        <v/>
      </c>
      <c r="AY1719" s="356" t="str">
        <f t="shared" si="546"/>
        <v/>
      </c>
      <c r="AZ1719" s="357" t="str">
        <f>IF(AX1719&amp;AW1719="勤怠未設定","×",IF(AV1719="勤怠修正","×",IF(AC1719="外注","",IF(AA1719="",IF(AY1719&lt;&gt;"","×",""),IF(VLOOKUP(AA1719,カレンダマスタ!$H$66:$I$83,2,FALSE)&lt;&gt;AY1719,"×","OK")))))</f>
        <v/>
      </c>
      <c r="BC1719" s="355"/>
      <c r="BD1719" s="349"/>
      <c r="BE1719" s="349"/>
      <c r="BF1719" s="349" t="str">
        <f t="shared" si="533"/>
        <v/>
      </c>
      <c r="BG1719" s="349"/>
      <c r="BI1719" s="357" t="str">
        <f t="shared" si="550"/>
        <v/>
      </c>
    </row>
    <row r="1720" spans="2:61" ht="13.8" thickBot="1">
      <c r="B1720" s="329"/>
      <c r="C1720" s="540"/>
      <c r="D1720" s="330"/>
      <c r="E1720" s="331"/>
      <c r="F1720" s="330"/>
      <c r="G1720" s="592"/>
      <c r="H1720" s="592"/>
      <c r="I1720" s="343"/>
      <c r="J1720" s="322"/>
      <c r="K1720" s="321"/>
      <c r="L1720" s="322"/>
      <c r="M1720" s="322"/>
      <c r="N1720" s="322"/>
      <c r="O1720" s="344"/>
      <c r="P1720" s="344"/>
      <c r="Q1720" s="344"/>
      <c r="R1720" s="333"/>
      <c r="S1720" s="334"/>
      <c r="T1720" s="345"/>
      <c r="U1720" s="346"/>
      <c r="V1720" s="346"/>
      <c r="W1720" s="298"/>
      <c r="X1720" s="332"/>
      <c r="Y1720" s="332"/>
      <c r="Z1720" s="332"/>
      <c r="AA1720" s="333" t="str">
        <f t="shared" si="540"/>
        <v/>
      </c>
      <c r="AC1720" s="547"/>
      <c r="AD1720" s="548"/>
      <c r="AE1720" s="548"/>
      <c r="AF1720" s="548"/>
      <c r="AG1720" s="549"/>
      <c r="AI1720" s="348" t="str">
        <f>IF(月報!G1720&lt;&gt;"",月報!G1720,"")</f>
        <v/>
      </c>
      <c r="AJ1720" s="350" t="str">
        <f>IF(月報!W1720&lt;&gt;"",月報!W1720*24,"")</f>
        <v/>
      </c>
      <c r="AK1720" s="350" t="str">
        <f>IF(月報!P1720&lt;&gt;"",月報!P1720,"")</f>
        <v/>
      </c>
      <c r="AL1720" s="350" t="str">
        <f>IF(月報!Q1720&lt;&gt;"",IF(月報!Q1720="平日残","",月報!Q1720),"")</f>
        <v/>
      </c>
      <c r="AM1720" s="350"/>
      <c r="AN1720" s="350" t="str">
        <f t="shared" si="535"/>
        <v/>
      </c>
      <c r="AO1720" s="350" t="str">
        <f>IF($E1720="","",VLOOKUP($E1720,カレンダマスタ!$A$5:$E$381,5,FALSE))</f>
        <v/>
      </c>
      <c r="AP1720" s="347"/>
      <c r="AQ1720" s="353"/>
      <c r="AR1720" s="354"/>
      <c r="AS1720" s="350"/>
      <c r="AT1720" s="347"/>
      <c r="AU1720" s="358"/>
      <c r="AV1720" s="358" t="str">
        <f t="shared" si="543"/>
        <v/>
      </c>
      <c r="AW1720" s="358" t="str">
        <f t="shared" si="544"/>
        <v/>
      </c>
      <c r="AX1720" s="359" t="str">
        <f t="shared" si="545"/>
        <v/>
      </c>
      <c r="AY1720" s="359" t="str">
        <f t="shared" si="546"/>
        <v/>
      </c>
      <c r="AZ1720" s="360" t="str">
        <f>IF(AX1720&amp;AW1720="勤怠未設定","×",IF(AV1720="勤怠修正","×",IF(AC1720="外注","",IF(AA1720="",IF(AY1720&lt;&gt;"","×",""),IF(VLOOKUP(AA1720,カレンダマスタ!$H$66:$I$83,2,FALSE)&lt;&gt;AY1720,"×","OK")))))</f>
        <v/>
      </c>
      <c r="BC1720" s="358"/>
      <c r="BD1720" s="350"/>
      <c r="BE1720" s="350"/>
      <c r="BF1720" s="350" t="str">
        <f t="shared" ref="BF1720:BF1783" si="551">IF(AC1720="外注",AN1720,IF(G1720="",IF(AJ1720="","","週報未入力"),IF(AJ1720="","TW未入力","")))</f>
        <v/>
      </c>
      <c r="BG1720" s="350"/>
      <c r="BI1720" s="360" t="str">
        <f t="shared" si="550"/>
        <v/>
      </c>
    </row>
    <row r="1721" spans="2:61">
      <c r="B1721" s="176">
        <f>B1676+1</f>
        <v>38</v>
      </c>
      <c r="C1721" s="535"/>
      <c r="D1721" s="112"/>
      <c r="E1721" s="582"/>
      <c r="F1721" s="112"/>
      <c r="G1721" s="587"/>
      <c r="H1721" s="587"/>
      <c r="I1721" s="114"/>
      <c r="J1721" s="118"/>
      <c r="K1721" s="115"/>
      <c r="L1721" s="116"/>
      <c r="M1721" s="116"/>
      <c r="N1721" s="117"/>
      <c r="O1721" s="118"/>
      <c r="P1721" s="118"/>
      <c r="Q1721" s="118"/>
      <c r="R1721" s="119"/>
      <c r="S1721" s="120"/>
      <c r="T1721" s="433" t="str">
        <f t="shared" ref="T1721:T1755" si="552">IF(J1721&lt;&gt;"",J1721,"")</f>
        <v/>
      </c>
      <c r="U1721" s="428">
        <f>SUM(T1721:T1727)</f>
        <v>0</v>
      </c>
      <c r="V1721" s="428" t="str">
        <f t="shared" ref="V1721:V1755" si="553">IF(AC1721="外注",IF(AND(BC1721&lt;1,ROUND((H1721*24),1)=13),"外注2半",IF(AND(BC1721&lt;1,ROUND((G1721*24),1)=13.7),"外注1半",IF(AND(BC1721&lt;1,G1721=""),"外注休暇",""))),"")</f>
        <v/>
      </c>
      <c r="W1721" s="298"/>
      <c r="X1721" s="113" t="str">
        <f>IF(O1721&lt;&gt;"",O1721/24,"")</f>
        <v/>
      </c>
      <c r="Y1721" s="113" t="str">
        <f t="shared" ref="Y1721:Y1755" si="554">IF(P1721&lt;&gt;"",P1721/24,"")</f>
        <v/>
      </c>
      <c r="Z1721" s="113" t="str">
        <f t="shared" ref="Z1721:Z1755" si="555">IF(Q1721&lt;&gt;"",Q1721/24,"")</f>
        <v/>
      </c>
      <c r="AA1721" s="119" t="str">
        <f t="shared" si="540"/>
        <v/>
      </c>
      <c r="AC1721" s="183" t="str">
        <f>IF(C1721&lt;&gt;"",VLOOKUP(C1721,設定シート!$D$10:$N$109,11,FALSE),"")</f>
        <v/>
      </c>
      <c r="AD1721" s="184" t="str">
        <f>IF(C1721&lt;&gt;"",VLOOKUP(C1721,設定シート!$D$10:$H$109,5,FALSE),"")</f>
        <v/>
      </c>
      <c r="AE1721" s="185" t="str">
        <f>IF(C1721&lt;&gt;"",VLOOKUP(C1721,設定シート!$D$10:$L$109,9,FALSE),"")</f>
        <v/>
      </c>
      <c r="AF1721" s="184" t="str">
        <f>IF($AD1721="","",IF(LEFT($AD1721,2)="NS","NS","CS"))</f>
        <v/>
      </c>
      <c r="AG1721" s="203">
        <f t="shared" ref="AG1721:AG1755" si="556">IF(OR(R1721="有給休暇",G1721=""),0,IF(AQ1721=1,0,1))</f>
        <v>0</v>
      </c>
      <c r="AI1721" s="121" t="str">
        <f>IF(月報!G1721&lt;&gt;"",月報!G1721,"")</f>
        <v/>
      </c>
      <c r="AJ1721" s="122" t="str">
        <f>IF(月報!W1721&lt;&gt;"",月報!W1721*24,"")</f>
        <v/>
      </c>
      <c r="AK1721" s="122" t="str">
        <f>IF(月報!P1721&lt;&gt;"",月報!P1721,"")</f>
        <v/>
      </c>
      <c r="AL1721" s="122" t="str">
        <f>IF(月報!Q1721&lt;&gt;"",IF(月報!Q1721="平日残","",月報!Q1721),"")</f>
        <v/>
      </c>
      <c r="AM1721" s="122"/>
      <c r="AN1721" s="122" t="str">
        <f t="shared" si="535"/>
        <v/>
      </c>
      <c r="AO1721" s="122" t="str">
        <f>IF($E1721="","",VLOOKUP($E1721,カレンダマスタ!$A$5:$E$381,5,FALSE))</f>
        <v/>
      </c>
      <c r="AQ1721" s="195" t="str">
        <f>IF(G1721="","",IF(VLOOKUP(E1721,カレンダマスタ!$A$5:$D$381,4,FALSE)=0,"",1))</f>
        <v/>
      </c>
      <c r="AR1721" s="123" t="str">
        <f>IF($G1721="","",IF($AD1721="NSTC",INDEX(カレンダマスタ!$I$26:$O$31,MATCH($G1721,カレンダマスタ!$H$26:$H$31,1),MATCH($H1721,カレンダマスタ!$I$25:$O$25,1)),
IF($AD1721="CS本社",INDEX(カレンダマスタ!$I$36:$O$41,MATCH($G1721,カレンダマスタ!$H$36:$H$41,1),MATCH($H1721,カレンダマスタ!$I$35:$O$35,1)),
IF($AD1721="NS本社",INDEX(カレンダマスタ!$I$94:$O$99,MATCH($G1721,カレンダマスタ!$H$95:$H$100,1),MATCH($H1721,カレンダマスタ!$I$93:$O$93,1)),
IF($AD1721="ODC",INDEX(カレンダマスタ!$I$46:$O$51,MATCH($G1721,カレンダマスタ!$H$46:$H$51,1),MATCH($H1721,カレンダマスタ!$I$45:$O$45,1)),
IF($AD1721="NS東京TC",INDEX(カレンダマスタ!$I$56:$O$61,MATCH($G1721,カレンダマスタ!$H$56:$H$61,1),MATCH($H1721,カレンダマスタ!$I$55:$O$55,1)),""))))))</f>
        <v/>
      </c>
      <c r="AS1721" s="122" t="str">
        <f t="shared" ref="AS1721:AS1755" si="557">IF(AC1721="社員","",IF(R1721="有給休暇","",IF(AND(AF1721="CS",AQ1721=1)=TRUE,"OK",IF(AR1721&lt;&gt;"",IF(TIMEVALUE(MID(I1721,1,10))=AR1721,"OK","×"),""))))</f>
        <v/>
      </c>
      <c r="AU1721" s="124" t="str">
        <f>IF(E1721="","",VLOOKUP($E1721,カレンダマスタ!$A$4:$E$381,4,FALSE))</f>
        <v/>
      </c>
      <c r="AV1721" s="124" t="str">
        <f t="shared" si="543"/>
        <v/>
      </c>
      <c r="AW1721" s="124" t="str">
        <f t="shared" si="544"/>
        <v/>
      </c>
      <c r="AX1721" s="125" t="str">
        <f t="shared" si="545"/>
        <v/>
      </c>
      <c r="AY1721" s="125" t="str">
        <f t="shared" si="546"/>
        <v/>
      </c>
      <c r="AZ1721" s="114" t="str">
        <f>IF(AX1721&amp;AW1721="勤怠未設定","×",IF(AV1721="勤怠修正","×",IF(AC1721="外注","",IF(AA1721="",IF(AY1721&lt;&gt;"","×",""),IF(VLOOKUP(AA1721,カレンダマスタ!$H$66:$I$83,2,FALSE)&lt;&gt;AY1721,"×","OK")))))</f>
        <v/>
      </c>
      <c r="BC1721" s="124" t="str">
        <f>IF(E1721="","",VLOOKUP($E1721,カレンダマスタ!$A$4:$E$381,4,FALSE))</f>
        <v/>
      </c>
      <c r="BD1721" s="122" t="str">
        <f>IF(AC1721="社員","",IF(AG1721=0,"",IF(AD1721="NSTC",IF(COUNTIF(カレンダマスタ!$Q$5:$Q$32,G1721)=1,"OK","×"),
IF(AD1721="NS本社",IF(COUNTIF(カレンダマスタ!$T$5:$T$32,G1721)=1,"OK","×"),IF(COUNTIF(カレンダマスタ!$R$5:$R$32,G1721)=1,"OK","×")))))</f>
        <v/>
      </c>
      <c r="BE1721" s="122" t="str">
        <f>IF(AC1721="社員","",IF(G1721="","",IF(R1721&lt;&gt;"","",IF(AF1721="CS","OK",IF(VLOOKUP(E1721,カレンダマスタ!$A$5:$D$381,4,FALSE)&gt;0,"",IF(OR(G1721*24&gt;10.84,H1721*24&lt;14.5)=TRUE,"×","OK"))))))</f>
        <v/>
      </c>
      <c r="BF1721" s="122" t="str">
        <f t="shared" si="551"/>
        <v/>
      </c>
      <c r="BG1721" s="127" t="str">
        <f>IF(AE1721="派遣","",IF(G1721="","",IF(R1721="有給休暇","",IF(S1721="","×","OK"))))</f>
        <v/>
      </c>
      <c r="BI1721" s="114" t="str">
        <f t="shared" ref="BI1721:BI1755" si="558">IF(OR(AO1721="×",AS1721="×",AZ1721="×",BE1721="×",BF1721="TW未入力",BF1721="週報未入力",BG1721="×"),"×","")</f>
        <v/>
      </c>
    </row>
    <row r="1722" spans="2:61">
      <c r="B1722" s="111"/>
      <c r="C1722" s="536"/>
      <c r="D1722" s="128"/>
      <c r="E1722" s="583"/>
      <c r="F1722" s="128"/>
      <c r="G1722" s="588"/>
      <c r="H1722" s="588"/>
      <c r="I1722" s="130"/>
      <c r="J1722" s="139"/>
      <c r="K1722" s="131"/>
      <c r="L1722" s="132"/>
      <c r="M1722" s="132"/>
      <c r="N1722" s="141"/>
      <c r="O1722" s="139"/>
      <c r="P1722" s="139"/>
      <c r="Q1722" s="139"/>
      <c r="R1722" s="133"/>
      <c r="S1722" s="134"/>
      <c r="T1722" s="434" t="str">
        <f t="shared" si="552"/>
        <v/>
      </c>
      <c r="U1722" s="429"/>
      <c r="V1722" s="429" t="str">
        <f t="shared" si="553"/>
        <v/>
      </c>
      <c r="W1722" s="298"/>
      <c r="X1722" s="129" t="str">
        <f t="shared" ref="X1722:X1755" si="559">IF(O1722&lt;&gt;"",O1722/24,"")</f>
        <v/>
      </c>
      <c r="Y1722" s="129" t="str">
        <f t="shared" si="554"/>
        <v/>
      </c>
      <c r="Z1722" s="129" t="str">
        <f t="shared" si="555"/>
        <v/>
      </c>
      <c r="AA1722" s="133" t="str">
        <f t="shared" si="540"/>
        <v/>
      </c>
      <c r="AC1722" s="186" t="str">
        <f>AC1721</f>
        <v/>
      </c>
      <c r="AD1722" s="186" t="str">
        <f>AD1721</f>
        <v/>
      </c>
      <c r="AE1722" s="186" t="str">
        <f>AE1721</f>
        <v/>
      </c>
      <c r="AF1722" s="186" t="str">
        <f>AF1721</f>
        <v/>
      </c>
      <c r="AG1722" s="204">
        <f t="shared" si="556"/>
        <v>0</v>
      </c>
      <c r="AI1722" s="135" t="str">
        <f>IF(月報!G1722&lt;&gt;"",月報!G1722,"")</f>
        <v/>
      </c>
      <c r="AJ1722" s="126" t="str">
        <f>IF(月報!W1722&lt;&gt;"",月報!W1722*24,"")</f>
        <v/>
      </c>
      <c r="AK1722" s="126" t="str">
        <f>IF(月報!P1722&lt;&gt;"",月報!P1722,"")</f>
        <v/>
      </c>
      <c r="AL1722" s="126" t="str">
        <f>IF(月報!Q1722&lt;&gt;"",IF(月報!Q1722="平日残","",月報!Q1722),"")</f>
        <v/>
      </c>
      <c r="AM1722" s="126"/>
      <c r="AN1722" s="126" t="str">
        <f t="shared" si="535"/>
        <v/>
      </c>
      <c r="AO1722" s="126" t="str">
        <f>IF($E1722="","",VLOOKUP($E1722,カレンダマスタ!$A$5:$E$381,5,FALSE))</f>
        <v/>
      </c>
      <c r="AQ1722" s="196" t="str">
        <f>IF(G1722="","",IF(VLOOKUP(E1722,カレンダマスタ!$A$5:$D$381,4,FALSE)=0,"",1))</f>
        <v/>
      </c>
      <c r="AR1722" s="136" t="str">
        <f>IF($G1722="","",IF($AD1722="NSTC",INDEX(カレンダマスタ!$I$26:$O$31,MATCH($G1722,カレンダマスタ!$H$26:$H$31,1),MATCH($H1722,カレンダマスタ!$I$25:$O$25,1)),
IF($AD1722="CS本社",INDEX(カレンダマスタ!$I$36:$O$41,MATCH($G1722,カレンダマスタ!$H$36:$H$41,1),MATCH($H1722,カレンダマスタ!$I$35:$O$35,1)),
IF($AD1722="NS本社",INDEX(カレンダマスタ!$I$94:$O$99,MATCH($G1722,カレンダマスタ!$H$95:$H$100,1),MATCH($H1722,カレンダマスタ!$I$93:$O$93,1)),
IF($AD1722="ODC",INDEX(カレンダマスタ!$I$46:$O$51,MATCH($G1722,カレンダマスタ!$H$46:$H$51,1),MATCH($H1722,カレンダマスタ!$I$45:$O$45,1)),
IF($AD1722="NS東京TC",INDEX(カレンダマスタ!$I$56:$O$61,MATCH($G1722,カレンダマスタ!$H$56:$H$61,1),MATCH($H1722,カレンダマスタ!$I$55:$O$55,1)),""))))))</f>
        <v/>
      </c>
      <c r="AS1722" s="126" t="str">
        <f t="shared" si="557"/>
        <v/>
      </c>
      <c r="AU1722" s="137" t="str">
        <f>IF(E1722="","",VLOOKUP($E1722,カレンダマスタ!$A$4:$E$381,4,FALSE))</f>
        <v/>
      </c>
      <c r="AV1722" s="137" t="str">
        <f t="shared" si="543"/>
        <v/>
      </c>
      <c r="AW1722" s="137" t="str">
        <f t="shared" si="544"/>
        <v/>
      </c>
      <c r="AX1722" s="138" t="str">
        <f t="shared" si="545"/>
        <v/>
      </c>
      <c r="AY1722" s="138" t="str">
        <f t="shared" si="546"/>
        <v/>
      </c>
      <c r="AZ1722" s="130" t="str">
        <f>IF(AX1722&amp;AW1722="勤怠未設定","×",IF(AV1722="勤怠修正","×",IF(AC1722="外注","",IF(AA1722="",IF(AY1722&lt;&gt;"","×",""),IF(VLOOKUP(AA1722,カレンダマスタ!$H$66:$I$83,2,FALSE)&lt;&gt;AY1722,"×","OK")))))</f>
        <v/>
      </c>
      <c r="BC1722" s="137" t="str">
        <f>IF(E1722="","",VLOOKUP($E1722,カレンダマスタ!$A$4:$E$381,4,FALSE))</f>
        <v/>
      </c>
      <c r="BD1722" s="126" t="str">
        <f>IF(AC1722="社員","",IF(AG1722=0,"",IF(AD1722="NSTC",IF(COUNTIF(カレンダマスタ!$Q$5:$Q$32,G1722)=1,"OK","×"),
IF(AD1722="NS本社",IF(COUNTIF(カレンダマスタ!$T$5:$T$32,G1722)=1,"OK","×"),IF(COUNTIF(カレンダマスタ!$R$5:$R$32,G1722)=1,"OK","×")))))</f>
        <v/>
      </c>
      <c r="BE1722" s="126" t="str">
        <f>IF(AC1722="社員","",IF(G1722="","",IF(R1722&lt;&gt;"","",IF(AF1722="CS","OK",IF(VLOOKUP(E1722,カレンダマスタ!$A$5:$D$381,4,FALSE)&gt;0,"",IF(OR(G1722*24&gt;10.84,H1722*24&lt;14.5)=TRUE,"×","OK"))))))</f>
        <v/>
      </c>
      <c r="BF1722" s="126" t="str">
        <f t="shared" si="551"/>
        <v/>
      </c>
      <c r="BG1722" s="126" t="str">
        <f t="shared" si="547"/>
        <v/>
      </c>
      <c r="BI1722" s="130" t="str">
        <f t="shared" si="558"/>
        <v/>
      </c>
    </row>
    <row r="1723" spans="2:61">
      <c r="B1723" s="111"/>
      <c r="C1723" s="536"/>
      <c r="D1723" s="128"/>
      <c r="E1723" s="583"/>
      <c r="F1723" s="128"/>
      <c r="G1723" s="588"/>
      <c r="H1723" s="588"/>
      <c r="I1723" s="130"/>
      <c r="J1723" s="139"/>
      <c r="K1723" s="131"/>
      <c r="L1723" s="132"/>
      <c r="M1723" s="132"/>
      <c r="N1723" s="141"/>
      <c r="O1723" s="139"/>
      <c r="P1723" s="139"/>
      <c r="Q1723" s="139"/>
      <c r="R1723" s="133"/>
      <c r="S1723" s="134"/>
      <c r="T1723" s="434" t="str">
        <f t="shared" si="552"/>
        <v/>
      </c>
      <c r="U1723" s="429"/>
      <c r="V1723" s="429" t="str">
        <f t="shared" si="553"/>
        <v/>
      </c>
      <c r="W1723" s="298"/>
      <c r="X1723" s="129" t="str">
        <f t="shared" si="559"/>
        <v/>
      </c>
      <c r="Y1723" s="129" t="str">
        <f t="shared" si="554"/>
        <v/>
      </c>
      <c r="Z1723" s="129" t="str">
        <f t="shared" si="555"/>
        <v/>
      </c>
      <c r="AA1723" s="133" t="str">
        <f t="shared" si="540"/>
        <v/>
      </c>
      <c r="AC1723" s="186" t="str">
        <f>AC1721</f>
        <v/>
      </c>
      <c r="AD1723" s="187" t="str">
        <f>AD1721</f>
        <v/>
      </c>
      <c r="AE1723" s="187" t="str">
        <f>AE1721</f>
        <v/>
      </c>
      <c r="AF1723" s="187" t="str">
        <f>AF1721</f>
        <v/>
      </c>
      <c r="AG1723" s="204">
        <f t="shared" si="556"/>
        <v>0</v>
      </c>
      <c r="AI1723" s="135" t="str">
        <f>IF(月報!G1723&lt;&gt;"",月報!G1723,"")</f>
        <v/>
      </c>
      <c r="AJ1723" s="126" t="str">
        <f>IF(月報!W1723&lt;&gt;"",月報!W1723*24,"")</f>
        <v/>
      </c>
      <c r="AK1723" s="126" t="str">
        <f>IF(月報!P1723&lt;&gt;"",月報!P1723,"")</f>
        <v/>
      </c>
      <c r="AL1723" s="126" t="str">
        <f>IF(月報!Q1723&lt;&gt;"",IF(月報!Q1723="平日残","",月報!Q1723),"")</f>
        <v/>
      </c>
      <c r="AM1723" s="126"/>
      <c r="AN1723" s="126" t="str">
        <f t="shared" si="535"/>
        <v/>
      </c>
      <c r="AO1723" s="126" t="str">
        <f>IF($E1723="","",VLOOKUP($E1723,カレンダマスタ!$A$5:$E$381,5,FALSE))</f>
        <v/>
      </c>
      <c r="AQ1723" s="196" t="str">
        <f>IF(G1723="","",IF(VLOOKUP(E1723,カレンダマスタ!$A$5:$D$381,4,FALSE)=0,"",1))</f>
        <v/>
      </c>
      <c r="AR1723" s="136" t="str">
        <f>IF($G1723="","",IF($AD1723="NSTC",INDEX(カレンダマスタ!$I$26:$O$31,MATCH($G1723,カレンダマスタ!$H$26:$H$31,1),MATCH($H1723,カレンダマスタ!$I$25:$O$25,1)),
IF($AD1723="CS本社",INDEX(カレンダマスタ!$I$36:$O$41,MATCH($G1723,カレンダマスタ!$H$36:$H$41,1),MATCH($H1723,カレンダマスタ!$I$35:$O$35,1)),
IF($AD1723="NS本社",INDEX(カレンダマスタ!$I$94:$O$99,MATCH($G1723,カレンダマスタ!$H$95:$H$100,1),MATCH($H1723,カレンダマスタ!$I$93:$O$93,1)),
IF($AD1723="ODC",INDEX(カレンダマスタ!$I$46:$O$51,MATCH($G1723,カレンダマスタ!$H$46:$H$51,1),MATCH($H1723,カレンダマスタ!$I$45:$O$45,1)),
IF($AD1723="NS東京TC",INDEX(カレンダマスタ!$I$56:$O$61,MATCH($G1723,カレンダマスタ!$H$56:$H$61,1),MATCH($H1723,カレンダマスタ!$I$55:$O$55,1)),""))))))</f>
        <v/>
      </c>
      <c r="AS1723" s="126" t="str">
        <f t="shared" si="557"/>
        <v/>
      </c>
      <c r="AU1723" s="137" t="str">
        <f>IF(E1723="","",VLOOKUP($E1723,カレンダマスタ!$A$4:$E$381,4,FALSE))</f>
        <v/>
      </c>
      <c r="AV1723" s="137" t="str">
        <f t="shared" si="543"/>
        <v/>
      </c>
      <c r="AW1723" s="137" t="str">
        <f t="shared" si="544"/>
        <v/>
      </c>
      <c r="AX1723" s="138" t="str">
        <f t="shared" si="545"/>
        <v/>
      </c>
      <c r="AY1723" s="138" t="str">
        <f t="shared" si="546"/>
        <v/>
      </c>
      <c r="AZ1723" s="130" t="str">
        <f>IF(AX1723&amp;AW1723="勤怠未設定","×",IF(AV1723="勤怠修正","×",IF(AC1723="外注","",IF(AA1723="",IF(AY1723&lt;&gt;"","×",""),IF(VLOOKUP(AA1723,カレンダマスタ!$H$66:$I$83,2,FALSE)&lt;&gt;AY1723,"×","OK")))))</f>
        <v/>
      </c>
      <c r="BC1723" s="137" t="str">
        <f>IF(E1723="","",VLOOKUP($E1723,カレンダマスタ!$A$4:$E$381,4,FALSE))</f>
        <v/>
      </c>
      <c r="BD1723" s="126" t="str">
        <f>IF(AC1723="社員","",IF(AG1723=0,"",IF(AD1723="NSTC",IF(COUNTIF(カレンダマスタ!$Q$5:$Q$32,G1723)=1,"OK","×"),
IF(AD1723="NS本社",IF(COUNTIF(カレンダマスタ!$T$5:$T$32,G1723)=1,"OK","×"),IF(COUNTIF(カレンダマスタ!$R$5:$R$32,G1723)=1,"OK","×")))))</f>
        <v/>
      </c>
      <c r="BE1723" s="126" t="str">
        <f>IF(AC1723="社員","",IF(G1723="","",IF(R1723&lt;&gt;"","",IF(AF1723="CS","OK",IF(VLOOKUP(E1723,カレンダマスタ!$A$5:$D$381,4,FALSE)&gt;0,"",IF(OR(G1723*24&gt;10.84,H1723*24&lt;14.5)=TRUE,"×","OK"))))))</f>
        <v/>
      </c>
      <c r="BF1723" s="126" t="str">
        <f t="shared" si="551"/>
        <v/>
      </c>
      <c r="BG1723" s="126" t="str">
        <f t="shared" si="547"/>
        <v/>
      </c>
      <c r="BI1723" s="130" t="str">
        <f t="shared" si="558"/>
        <v/>
      </c>
    </row>
    <row r="1724" spans="2:61">
      <c r="B1724" s="111"/>
      <c r="C1724" s="536"/>
      <c r="D1724" s="128"/>
      <c r="E1724" s="583"/>
      <c r="F1724" s="128"/>
      <c r="G1724" s="588"/>
      <c r="H1724" s="588"/>
      <c r="I1724" s="130"/>
      <c r="J1724" s="139"/>
      <c r="K1724" s="131"/>
      <c r="L1724" s="132"/>
      <c r="M1724" s="132"/>
      <c r="N1724" s="141"/>
      <c r="O1724" s="139"/>
      <c r="P1724" s="139"/>
      <c r="Q1724" s="139"/>
      <c r="R1724" s="133"/>
      <c r="S1724" s="134"/>
      <c r="T1724" s="434" t="str">
        <f t="shared" si="552"/>
        <v/>
      </c>
      <c r="U1724" s="429"/>
      <c r="V1724" s="429" t="str">
        <f t="shared" si="553"/>
        <v/>
      </c>
      <c r="W1724" s="298"/>
      <c r="X1724" s="129" t="str">
        <f t="shared" si="559"/>
        <v/>
      </c>
      <c r="Y1724" s="129" t="str">
        <f t="shared" si="554"/>
        <v/>
      </c>
      <c r="Z1724" s="129" t="str">
        <f t="shared" si="555"/>
        <v/>
      </c>
      <c r="AA1724" s="133" t="str">
        <f t="shared" si="540"/>
        <v/>
      </c>
      <c r="AC1724" s="186" t="str">
        <f>AC1721</f>
        <v/>
      </c>
      <c r="AD1724" s="187" t="str">
        <f>AD1721</f>
        <v/>
      </c>
      <c r="AE1724" s="187" t="str">
        <f>AE1721</f>
        <v/>
      </c>
      <c r="AF1724" s="187" t="str">
        <f>AF1721</f>
        <v/>
      </c>
      <c r="AG1724" s="204">
        <f t="shared" si="556"/>
        <v>0</v>
      </c>
      <c r="AI1724" s="140" t="str">
        <f>IF(月報!G1724&lt;&gt;"",月報!G1724,"")</f>
        <v/>
      </c>
      <c r="AJ1724" s="126" t="str">
        <f>IF(月報!W1724&lt;&gt;"",月報!W1724*24,"")</f>
        <v/>
      </c>
      <c r="AK1724" s="126" t="str">
        <f>IF(月報!P1724&lt;&gt;"",月報!P1724,"")</f>
        <v/>
      </c>
      <c r="AL1724" s="126" t="str">
        <f>IF(月報!Q1724&lt;&gt;"",IF(月報!Q1724="平日残","",月報!Q1724),"")</f>
        <v/>
      </c>
      <c r="AM1724" s="126"/>
      <c r="AN1724" s="126" t="str">
        <f t="shared" si="535"/>
        <v/>
      </c>
      <c r="AO1724" s="126" t="str">
        <f>IF($E1724="","",VLOOKUP($E1724,カレンダマスタ!$A$5:$E$381,5,FALSE))</f>
        <v/>
      </c>
      <c r="AQ1724" s="196" t="str">
        <f>IF(G1724="","",IF(VLOOKUP(E1724,カレンダマスタ!$A$5:$D$381,4,FALSE)=0,"",1))</f>
        <v/>
      </c>
      <c r="AR1724" s="136" t="str">
        <f>IF($G1724="","",IF($AD1724="NSTC",INDEX(カレンダマスタ!$I$26:$O$31,MATCH($G1724,カレンダマスタ!$H$26:$H$31,1),MATCH($H1724,カレンダマスタ!$I$25:$O$25,1)),
IF($AD1724="CS本社",INDEX(カレンダマスタ!$I$36:$O$41,MATCH($G1724,カレンダマスタ!$H$36:$H$41,1),MATCH($H1724,カレンダマスタ!$I$35:$O$35,1)),
IF($AD1724="NS本社",INDEX(カレンダマスタ!$I$94:$O$99,MATCH($G1724,カレンダマスタ!$H$95:$H$100,1),MATCH($H1724,カレンダマスタ!$I$93:$O$93,1)),
IF($AD1724="ODC",INDEX(カレンダマスタ!$I$46:$O$51,MATCH($G1724,カレンダマスタ!$H$46:$H$51,1),MATCH($H1724,カレンダマスタ!$I$45:$O$45,1)),
IF($AD1724="NS東京TC",INDEX(カレンダマスタ!$I$56:$O$61,MATCH($G1724,カレンダマスタ!$H$56:$H$61,1),MATCH($H1724,カレンダマスタ!$I$55:$O$55,1)),""))))))</f>
        <v/>
      </c>
      <c r="AS1724" s="126" t="str">
        <f t="shared" si="557"/>
        <v/>
      </c>
      <c r="AU1724" s="137" t="str">
        <f>IF(E1724="","",VLOOKUP($E1724,カレンダマスタ!$A$4:$E$381,4,FALSE))</f>
        <v/>
      </c>
      <c r="AV1724" s="137" t="str">
        <f t="shared" si="543"/>
        <v/>
      </c>
      <c r="AW1724" s="137" t="str">
        <f t="shared" si="544"/>
        <v/>
      </c>
      <c r="AX1724" s="138" t="str">
        <f t="shared" si="545"/>
        <v/>
      </c>
      <c r="AY1724" s="138" t="str">
        <f t="shared" si="546"/>
        <v/>
      </c>
      <c r="AZ1724" s="130" t="str">
        <f>IF(AX1724&amp;AW1724="勤怠未設定","×",IF(AV1724="勤怠修正","×",IF(AC1724="外注","",IF(AA1724="",IF(AY1724&lt;&gt;"","×",""),IF(VLOOKUP(AA1724,カレンダマスタ!$H$66:$I$83,2,FALSE)&lt;&gt;AY1724,"×","OK")))))</f>
        <v/>
      </c>
      <c r="BC1724" s="137" t="str">
        <f>IF(E1724="","",VLOOKUP($E1724,カレンダマスタ!$A$4:$E$381,4,FALSE))</f>
        <v/>
      </c>
      <c r="BD1724" s="126" t="str">
        <f>IF(AC1724="社員","",IF(AG1724=0,"",IF(AD1724="NSTC",IF(COUNTIF(カレンダマスタ!$Q$5:$Q$32,G1724)=1,"OK","×"),
IF(AD1724="NS本社",IF(COUNTIF(カレンダマスタ!$T$5:$T$32,G1724)=1,"OK","×"),IF(COUNTIF(カレンダマスタ!$R$5:$R$32,G1724)=1,"OK","×")))))</f>
        <v/>
      </c>
      <c r="BE1724" s="126" t="str">
        <f>IF(AC1724="社員","",IF(G1724="","",IF(R1724&lt;&gt;"","",IF(AF1724="CS","OK",IF(VLOOKUP(E1724,カレンダマスタ!$A$5:$D$381,4,FALSE)&gt;0,"",IF(OR(G1724*24&gt;10.84,H1724*24&lt;14.5)=TRUE,"×","OK"))))))</f>
        <v/>
      </c>
      <c r="BF1724" s="126" t="str">
        <f t="shared" si="551"/>
        <v/>
      </c>
      <c r="BG1724" s="126" t="str">
        <f t="shared" si="547"/>
        <v/>
      </c>
      <c r="BI1724" s="130" t="str">
        <f t="shared" si="558"/>
        <v/>
      </c>
    </row>
    <row r="1725" spans="2:61">
      <c r="B1725" s="111"/>
      <c r="C1725" s="536"/>
      <c r="D1725" s="128"/>
      <c r="E1725" s="583"/>
      <c r="F1725" s="128"/>
      <c r="G1725" s="588"/>
      <c r="H1725" s="588"/>
      <c r="I1725" s="130"/>
      <c r="J1725" s="139"/>
      <c r="K1725" s="131"/>
      <c r="L1725" s="132"/>
      <c r="M1725" s="132"/>
      <c r="N1725" s="141"/>
      <c r="O1725" s="139"/>
      <c r="P1725" s="139"/>
      <c r="Q1725" s="139"/>
      <c r="R1725" s="133"/>
      <c r="S1725" s="134"/>
      <c r="T1725" s="434" t="str">
        <f t="shared" si="552"/>
        <v/>
      </c>
      <c r="U1725" s="429"/>
      <c r="V1725" s="429" t="str">
        <f t="shared" si="553"/>
        <v/>
      </c>
      <c r="W1725" s="298"/>
      <c r="X1725" s="129" t="str">
        <f t="shared" si="559"/>
        <v/>
      </c>
      <c r="Y1725" s="129" t="str">
        <f t="shared" si="554"/>
        <v/>
      </c>
      <c r="Z1725" s="129" t="str">
        <f t="shared" si="555"/>
        <v/>
      </c>
      <c r="AA1725" s="133" t="str">
        <f t="shared" si="540"/>
        <v/>
      </c>
      <c r="AC1725" s="186" t="str">
        <f>AC1721</f>
        <v/>
      </c>
      <c r="AD1725" s="187" t="str">
        <f>AD1721</f>
        <v/>
      </c>
      <c r="AE1725" s="187" t="str">
        <f>AE1721</f>
        <v/>
      </c>
      <c r="AF1725" s="187" t="str">
        <f>AF1721</f>
        <v/>
      </c>
      <c r="AG1725" s="204">
        <f t="shared" si="556"/>
        <v>0</v>
      </c>
      <c r="AI1725" s="140" t="str">
        <f>IF(月報!G1725&lt;&gt;"",月報!G1725,"")</f>
        <v/>
      </c>
      <c r="AJ1725" s="126" t="str">
        <f>IF(月報!W1725&lt;&gt;"",月報!W1725*24,"")</f>
        <v/>
      </c>
      <c r="AK1725" s="126" t="str">
        <f>IF(月報!P1725&lt;&gt;"",月報!P1725,"")</f>
        <v/>
      </c>
      <c r="AL1725" s="126" t="str">
        <f>IF(月報!Q1725&lt;&gt;"",IF(月報!Q1725="平日残","",月報!Q1725),"")</f>
        <v/>
      </c>
      <c r="AM1725" s="126"/>
      <c r="AN1725" s="126" t="str">
        <f t="shared" si="535"/>
        <v/>
      </c>
      <c r="AO1725" s="126" t="str">
        <f>IF($E1725="","",VLOOKUP($E1725,カレンダマスタ!$A$5:$E$381,5,FALSE))</f>
        <v/>
      </c>
      <c r="AQ1725" s="196" t="str">
        <f>IF(G1725="","",IF(VLOOKUP(E1725,カレンダマスタ!$A$5:$D$381,4,FALSE)=0,"",1))</f>
        <v/>
      </c>
      <c r="AR1725" s="136" t="str">
        <f>IF($G1725="","",IF($AD1725="NSTC",INDEX(カレンダマスタ!$I$26:$O$31,MATCH($G1725,カレンダマスタ!$H$26:$H$31,1),MATCH($H1725,カレンダマスタ!$I$25:$O$25,1)),
IF($AD1725="CS本社",INDEX(カレンダマスタ!$I$36:$O$41,MATCH($G1725,カレンダマスタ!$H$36:$H$41,1),MATCH($H1725,カレンダマスタ!$I$35:$O$35,1)),
IF($AD1725="NS本社",INDEX(カレンダマスタ!$I$94:$O$99,MATCH($G1725,カレンダマスタ!$H$95:$H$100,1),MATCH($H1725,カレンダマスタ!$I$93:$O$93,1)),
IF($AD1725="ODC",INDEX(カレンダマスタ!$I$46:$O$51,MATCH($G1725,カレンダマスタ!$H$46:$H$51,1),MATCH($H1725,カレンダマスタ!$I$45:$O$45,1)),
IF($AD1725="NS東京TC",INDEX(カレンダマスタ!$I$56:$O$61,MATCH($G1725,カレンダマスタ!$H$56:$H$61,1),MATCH($H1725,カレンダマスタ!$I$55:$O$55,1)),""))))))</f>
        <v/>
      </c>
      <c r="AS1725" s="126" t="str">
        <f t="shared" si="557"/>
        <v/>
      </c>
      <c r="AU1725" s="137" t="str">
        <f>IF(E1725="","",VLOOKUP($E1725,カレンダマスタ!$A$4:$E$381,4,FALSE))</f>
        <v/>
      </c>
      <c r="AV1725" s="137" t="str">
        <f t="shared" si="543"/>
        <v/>
      </c>
      <c r="AW1725" s="137" t="str">
        <f t="shared" si="544"/>
        <v/>
      </c>
      <c r="AX1725" s="138" t="str">
        <f t="shared" si="545"/>
        <v/>
      </c>
      <c r="AY1725" s="138" t="str">
        <f t="shared" si="546"/>
        <v/>
      </c>
      <c r="AZ1725" s="130" t="str">
        <f>IF(AX1725&amp;AW1725="勤怠未設定","×",IF(AV1725="勤怠修正","×",IF(AC1725="外注","",IF(AA1725="",IF(AY1725&lt;&gt;"","×",""),IF(VLOOKUP(AA1725,カレンダマスタ!$H$66:$I$83,2,FALSE)&lt;&gt;AY1725,"×","OK")))))</f>
        <v/>
      </c>
      <c r="BC1725" s="137" t="str">
        <f>IF(E1725="","",VLOOKUP($E1725,カレンダマスタ!$A$4:$E$381,4,FALSE))</f>
        <v/>
      </c>
      <c r="BD1725" s="126" t="str">
        <f>IF(AC1725="社員","",IF(AG1725=0,"",IF(AD1725="NSTC",IF(COUNTIF(カレンダマスタ!$Q$5:$Q$32,G1725)=1,"OK","×"),
IF(AD1725="NS本社",IF(COUNTIF(カレンダマスタ!$T$5:$T$32,G1725)=1,"OK","×"),IF(COUNTIF(カレンダマスタ!$R$5:$R$32,G1725)=1,"OK","×")))))</f>
        <v/>
      </c>
      <c r="BE1725" s="126" t="str">
        <f>IF(AC1725="社員","",IF(G1725="","",IF(R1725&lt;&gt;"","",IF(AF1725="CS","OK",IF(VLOOKUP(E1725,カレンダマスタ!$A$5:$D$381,4,FALSE)&gt;0,"",IF(OR(G1725*24&gt;10.84,H1725*24&lt;14.5)=TRUE,"×","OK"))))))</f>
        <v/>
      </c>
      <c r="BF1725" s="126" t="str">
        <f t="shared" si="551"/>
        <v/>
      </c>
      <c r="BG1725" s="126" t="str">
        <f t="shared" si="547"/>
        <v/>
      </c>
      <c r="BI1725" s="130" t="str">
        <f t="shared" si="558"/>
        <v/>
      </c>
    </row>
    <row r="1726" spans="2:61">
      <c r="B1726" s="111"/>
      <c r="C1726" s="536"/>
      <c r="D1726" s="128"/>
      <c r="E1726" s="583"/>
      <c r="F1726" s="128"/>
      <c r="G1726" s="588"/>
      <c r="H1726" s="588"/>
      <c r="I1726" s="130"/>
      <c r="J1726" s="139"/>
      <c r="K1726" s="131"/>
      <c r="L1726" s="132"/>
      <c r="M1726" s="132"/>
      <c r="N1726" s="141"/>
      <c r="O1726" s="139"/>
      <c r="P1726" s="139"/>
      <c r="Q1726" s="139"/>
      <c r="R1726" s="133"/>
      <c r="S1726" s="134"/>
      <c r="T1726" s="434" t="str">
        <f t="shared" si="552"/>
        <v/>
      </c>
      <c r="U1726" s="429"/>
      <c r="V1726" s="429" t="str">
        <f t="shared" si="553"/>
        <v/>
      </c>
      <c r="W1726" s="298"/>
      <c r="X1726" s="129" t="str">
        <f t="shared" si="559"/>
        <v/>
      </c>
      <c r="Y1726" s="129" t="str">
        <f t="shared" si="554"/>
        <v/>
      </c>
      <c r="Z1726" s="129" t="str">
        <f t="shared" si="555"/>
        <v/>
      </c>
      <c r="AA1726" s="133" t="str">
        <f t="shared" si="540"/>
        <v/>
      </c>
      <c r="AC1726" s="186" t="str">
        <f>AC1721</f>
        <v/>
      </c>
      <c r="AD1726" s="187" t="str">
        <f>AD1721</f>
        <v/>
      </c>
      <c r="AE1726" s="187" t="str">
        <f>AE1721</f>
        <v/>
      </c>
      <c r="AF1726" s="187" t="str">
        <f>AF1721</f>
        <v/>
      </c>
      <c r="AG1726" s="204">
        <f t="shared" si="556"/>
        <v>0</v>
      </c>
      <c r="AI1726" s="135" t="str">
        <f>IF(月報!G1726&lt;&gt;"",月報!G1726,"")</f>
        <v/>
      </c>
      <c r="AJ1726" s="126" t="str">
        <f>IF(月報!W1726&lt;&gt;"",月報!W1726*24,"")</f>
        <v/>
      </c>
      <c r="AK1726" s="126" t="str">
        <f>IF(月報!P1726&lt;&gt;"",月報!P1726,"")</f>
        <v/>
      </c>
      <c r="AL1726" s="126" t="str">
        <f>IF(月報!Q1726&lt;&gt;"",IF(月報!Q1726="平日残","",月報!Q1726),"")</f>
        <v/>
      </c>
      <c r="AM1726" s="126"/>
      <c r="AN1726" s="126" t="str">
        <f t="shared" si="535"/>
        <v/>
      </c>
      <c r="AO1726" s="126" t="str">
        <f>IF($E1726="","",VLOOKUP($E1726,カレンダマスタ!$A$5:$E$381,5,FALSE))</f>
        <v/>
      </c>
      <c r="AQ1726" s="196" t="str">
        <f>IF(G1726="","",IF(VLOOKUP(E1726,カレンダマスタ!$A$5:$D$381,4,FALSE)=0,"",1))</f>
        <v/>
      </c>
      <c r="AR1726" s="136" t="str">
        <f>IF($G1726="","",IF($AD1726="NSTC",INDEX(カレンダマスタ!$I$26:$O$31,MATCH($G1726,カレンダマスタ!$H$26:$H$31,1),MATCH($H1726,カレンダマスタ!$I$25:$O$25,1)),
IF($AD1726="CS本社",INDEX(カレンダマスタ!$I$36:$O$41,MATCH($G1726,カレンダマスタ!$H$36:$H$41,1),MATCH($H1726,カレンダマスタ!$I$35:$O$35,1)),
IF($AD1726="NS本社",INDEX(カレンダマスタ!$I$94:$O$99,MATCH($G1726,カレンダマスタ!$H$95:$H$100,1),MATCH($H1726,カレンダマスタ!$I$93:$O$93,1)),
IF($AD1726="ODC",INDEX(カレンダマスタ!$I$46:$O$51,MATCH($G1726,カレンダマスタ!$H$46:$H$51,1),MATCH($H1726,カレンダマスタ!$I$45:$O$45,1)),
IF($AD1726="NS東京TC",INDEX(カレンダマスタ!$I$56:$O$61,MATCH($G1726,カレンダマスタ!$H$56:$H$61,1),MATCH($H1726,カレンダマスタ!$I$55:$O$55,1)),""))))))</f>
        <v/>
      </c>
      <c r="AS1726" s="126" t="str">
        <f t="shared" si="557"/>
        <v/>
      </c>
      <c r="AU1726" s="137" t="str">
        <f>IF(E1726="","",VLOOKUP($E1726,カレンダマスタ!$A$4:$E$381,4,FALSE))</f>
        <v/>
      </c>
      <c r="AV1726" s="137" t="str">
        <f t="shared" si="543"/>
        <v/>
      </c>
      <c r="AW1726" s="137" t="str">
        <f t="shared" si="544"/>
        <v/>
      </c>
      <c r="AX1726" s="138" t="str">
        <f t="shared" si="545"/>
        <v/>
      </c>
      <c r="AY1726" s="138" t="str">
        <f t="shared" si="546"/>
        <v/>
      </c>
      <c r="AZ1726" s="130" t="str">
        <f>IF(AX1726&amp;AW1726="勤怠未設定","×",IF(AV1726="勤怠修正","×",IF(AC1726="外注","",IF(AA1726="",IF(AY1726&lt;&gt;"","×",""),IF(VLOOKUP(AA1726,カレンダマスタ!$H$66:$I$83,2,FALSE)&lt;&gt;AY1726,"×","OK")))))</f>
        <v/>
      </c>
      <c r="BC1726" s="137" t="str">
        <f>IF(E1726="","",VLOOKUP($E1726,カレンダマスタ!$A$4:$E$381,4,FALSE))</f>
        <v/>
      </c>
      <c r="BD1726" s="126" t="str">
        <f>IF(AC1726="社員","",IF(AG1726=0,"",IF(AD1726="NSTC",IF(COUNTIF(カレンダマスタ!$Q$5:$Q$32,G1726)=1,"OK","×"),
IF(AD1726="NS本社",IF(COUNTIF(カレンダマスタ!$T$5:$T$32,G1726)=1,"OK","×"),IF(COUNTIF(カレンダマスタ!$R$5:$R$32,G1726)=1,"OK","×")))))</f>
        <v/>
      </c>
      <c r="BE1726" s="126" t="str">
        <f>IF(AC1726="社員","",IF(G1726="","",IF(R1726&lt;&gt;"","",IF(AF1726="CS","OK",IF(VLOOKUP(E1726,カレンダマスタ!$A$5:$D$381,4,FALSE)&gt;0,"",IF(OR(G1726*24&gt;10.84,H1726*24&lt;14.5)=TRUE,"×","OK"))))))</f>
        <v/>
      </c>
      <c r="BF1726" s="126" t="str">
        <f t="shared" si="551"/>
        <v/>
      </c>
      <c r="BG1726" s="126" t="str">
        <f t="shared" si="547"/>
        <v/>
      </c>
      <c r="BI1726" s="130" t="str">
        <f t="shared" si="558"/>
        <v/>
      </c>
    </row>
    <row r="1727" spans="2:61">
      <c r="B1727" s="111"/>
      <c r="C1727" s="537"/>
      <c r="D1727" s="142"/>
      <c r="E1727" s="584"/>
      <c r="F1727" s="142"/>
      <c r="G1727" s="589"/>
      <c r="H1727" s="589"/>
      <c r="I1727" s="144"/>
      <c r="J1727" s="148"/>
      <c r="K1727" s="145"/>
      <c r="L1727" s="146"/>
      <c r="M1727" s="146"/>
      <c r="N1727" s="147"/>
      <c r="O1727" s="148"/>
      <c r="P1727" s="148"/>
      <c r="Q1727" s="148"/>
      <c r="R1727" s="149"/>
      <c r="S1727" s="156"/>
      <c r="T1727" s="435" t="str">
        <f t="shared" si="552"/>
        <v/>
      </c>
      <c r="U1727" s="430"/>
      <c r="V1727" s="430" t="str">
        <f t="shared" si="553"/>
        <v/>
      </c>
      <c r="W1727" s="298"/>
      <c r="X1727" s="143" t="str">
        <f t="shared" si="559"/>
        <v/>
      </c>
      <c r="Y1727" s="143" t="str">
        <f t="shared" si="554"/>
        <v/>
      </c>
      <c r="Z1727" s="143" t="str">
        <f t="shared" si="555"/>
        <v/>
      </c>
      <c r="AA1727" s="149" t="str">
        <f t="shared" si="540"/>
        <v/>
      </c>
      <c r="AC1727" s="188" t="str">
        <f>AC1721</f>
        <v/>
      </c>
      <c r="AD1727" s="189" t="str">
        <f>AD1721</f>
        <v/>
      </c>
      <c r="AE1727" s="189" t="str">
        <f>AE1721</f>
        <v/>
      </c>
      <c r="AF1727" s="189" t="str">
        <f>AF1721</f>
        <v/>
      </c>
      <c r="AG1727" s="205">
        <f t="shared" si="556"/>
        <v>0</v>
      </c>
      <c r="AI1727" s="150" t="str">
        <f>IF(月報!G1727&lt;&gt;"",月報!G1727,"")</f>
        <v/>
      </c>
      <c r="AJ1727" s="151" t="str">
        <f>IF(月報!W1727&lt;&gt;"",月報!W1727*24,"")</f>
        <v/>
      </c>
      <c r="AK1727" s="151" t="str">
        <f>IF(月報!P1727&lt;&gt;"",月報!P1727,"")</f>
        <v/>
      </c>
      <c r="AL1727" s="151" t="str">
        <f>IF(月報!Q1727&lt;&gt;"",IF(月報!Q1727="平日残","",月報!Q1727),"")</f>
        <v/>
      </c>
      <c r="AM1727" s="151"/>
      <c r="AN1727" s="151" t="str">
        <f t="shared" si="535"/>
        <v/>
      </c>
      <c r="AO1727" s="151" t="str">
        <f>IF($E1727="","",VLOOKUP($E1727,カレンダマスタ!$A$5:$E$381,5,FALSE))</f>
        <v/>
      </c>
      <c r="AQ1727" s="197" t="str">
        <f>IF(G1727="","",IF(VLOOKUP(E1727,カレンダマスタ!$A$5:$D$381,4,FALSE)=0,"",1))</f>
        <v/>
      </c>
      <c r="AR1727" s="152" t="str">
        <f>IF($G1727="","",IF($AD1727="NSTC",INDEX(カレンダマスタ!$I$26:$O$31,MATCH($G1727,カレンダマスタ!$H$26:$H$31,1),MATCH($H1727,カレンダマスタ!$I$25:$O$25,1)),
IF($AD1727="CS本社",INDEX(カレンダマスタ!$I$36:$O$41,MATCH($G1727,カレンダマスタ!$H$36:$H$41,1),MATCH($H1727,カレンダマスタ!$I$35:$O$35,1)),
IF($AD1727="NS本社",INDEX(カレンダマスタ!$I$94:$O$99,MATCH($G1727,カレンダマスタ!$H$95:$H$100,1),MATCH($H1727,カレンダマスタ!$I$93:$O$93,1)),
IF($AD1727="ODC",INDEX(カレンダマスタ!$I$46:$O$51,MATCH($G1727,カレンダマスタ!$H$46:$H$51,1),MATCH($H1727,カレンダマスタ!$I$45:$O$45,1)),
IF($AD1727="NS東京TC",INDEX(カレンダマスタ!$I$56:$O$61,MATCH($G1727,カレンダマスタ!$H$56:$H$61,1),MATCH($H1727,カレンダマスタ!$I$55:$O$55,1)),""))))))</f>
        <v/>
      </c>
      <c r="AS1727" s="151" t="str">
        <f t="shared" si="557"/>
        <v/>
      </c>
      <c r="AU1727" s="153" t="str">
        <f>IF(E1727="","",VLOOKUP($E1727,カレンダマスタ!$A$4:$E$381,4,FALSE))</f>
        <v/>
      </c>
      <c r="AV1727" s="153" t="str">
        <f t="shared" si="543"/>
        <v/>
      </c>
      <c r="AW1727" s="153" t="str">
        <f t="shared" si="544"/>
        <v/>
      </c>
      <c r="AX1727" s="154" t="str">
        <f t="shared" si="545"/>
        <v/>
      </c>
      <c r="AY1727" s="154" t="str">
        <f t="shared" si="546"/>
        <v/>
      </c>
      <c r="AZ1727" s="144" t="str">
        <f>IF(AX1727&amp;AW1727="勤怠未設定","×",IF(AV1727="勤怠修正","×",IF(AC1727="外注","",IF(AA1727="",IF(AY1727&lt;&gt;"","×",""),IF(VLOOKUP(AA1727,カレンダマスタ!$H$66:$I$83,2,FALSE)&lt;&gt;AY1727,"×","OK")))))</f>
        <v/>
      </c>
      <c r="BC1727" s="153" t="str">
        <f>IF(E1727="","",VLOOKUP($E1727,カレンダマスタ!$A$4:$E$381,4,FALSE))</f>
        <v/>
      </c>
      <c r="BD1727" s="151" t="str">
        <f>IF(AC1727="社員","",IF(AG1727=0,"",IF(AD1727="NSTC",IF(COUNTIF(カレンダマスタ!$Q$5:$Q$32,G1727)=1,"OK","×"),
IF(AD1727="NS本社",IF(COUNTIF(カレンダマスタ!$T$5:$T$32,G1727)=1,"OK","×"),IF(COUNTIF(カレンダマスタ!$R$5:$R$32,G1727)=1,"OK","×")))))</f>
        <v/>
      </c>
      <c r="BE1727" s="151" t="str">
        <f>IF(AC1727="社員","",IF(G1727="","",IF(R1727&lt;&gt;"","",IF(AF1727="CS","OK",IF(VLOOKUP(E1727,カレンダマスタ!$A$5:$D$381,4,FALSE)&gt;0,"",IF(OR(G1727*24&gt;10.84,H1727*24&lt;14.5)=TRUE,"×","OK"))))))</f>
        <v/>
      </c>
      <c r="BF1727" s="151" t="str">
        <f t="shared" si="551"/>
        <v/>
      </c>
      <c r="BG1727" s="151" t="str">
        <f t="shared" si="547"/>
        <v/>
      </c>
      <c r="BI1727" s="144" t="str">
        <f t="shared" si="558"/>
        <v/>
      </c>
    </row>
    <row r="1728" spans="2:61">
      <c r="B1728" s="111"/>
      <c r="C1728" s="535"/>
      <c r="D1728" s="112"/>
      <c r="E1728" s="582"/>
      <c r="F1728" s="112"/>
      <c r="G1728" s="587"/>
      <c r="H1728" s="587"/>
      <c r="I1728" s="114"/>
      <c r="J1728" s="118"/>
      <c r="K1728" s="115"/>
      <c r="L1728" s="116"/>
      <c r="M1728" s="116"/>
      <c r="N1728" s="117"/>
      <c r="O1728" s="118"/>
      <c r="P1728" s="118"/>
      <c r="Q1728" s="118"/>
      <c r="R1728" s="119"/>
      <c r="S1728" s="120"/>
      <c r="T1728" s="433" t="str">
        <f t="shared" si="552"/>
        <v/>
      </c>
      <c r="U1728" s="431">
        <f>SUM(T1728:T1734)</f>
        <v>0</v>
      </c>
      <c r="V1728" s="431" t="str">
        <f t="shared" si="553"/>
        <v/>
      </c>
      <c r="W1728" s="298"/>
      <c r="X1728" s="113" t="str">
        <f t="shared" si="559"/>
        <v/>
      </c>
      <c r="Y1728" s="113" t="str">
        <f t="shared" si="554"/>
        <v/>
      </c>
      <c r="Z1728" s="113" t="str">
        <f t="shared" si="555"/>
        <v/>
      </c>
      <c r="AA1728" s="119" t="str">
        <f t="shared" si="540"/>
        <v/>
      </c>
      <c r="AC1728" s="190" t="str">
        <f>AC1721</f>
        <v/>
      </c>
      <c r="AD1728" s="191" t="str">
        <f>AD1721</f>
        <v/>
      </c>
      <c r="AE1728" s="191" t="str">
        <f>AE1721</f>
        <v/>
      </c>
      <c r="AF1728" s="191" t="str">
        <f>AF1721</f>
        <v/>
      </c>
      <c r="AG1728" s="206">
        <f t="shared" si="556"/>
        <v>0</v>
      </c>
      <c r="AI1728" s="155" t="str">
        <f>IF(月報!G1728&lt;&gt;"",月報!G1728,"")</f>
        <v/>
      </c>
      <c r="AJ1728" s="122" t="str">
        <f>IF(月報!W1728&lt;&gt;"",月報!W1728*24,"")</f>
        <v/>
      </c>
      <c r="AK1728" s="122" t="str">
        <f>IF(月報!P1728&lt;&gt;"",月報!P1728,"")</f>
        <v/>
      </c>
      <c r="AL1728" s="122" t="str">
        <f>IF(月報!Q1728&lt;&gt;"",IF(月報!Q1728="平日残","",月報!Q1728),"")</f>
        <v/>
      </c>
      <c r="AM1728" s="122"/>
      <c r="AN1728" s="122" t="str">
        <f t="shared" si="535"/>
        <v/>
      </c>
      <c r="AO1728" s="122" t="str">
        <f>IF($E1728="","",VLOOKUP($E1728,カレンダマスタ!$A$5:$E$381,5,FALSE))</f>
        <v/>
      </c>
      <c r="AQ1728" s="195" t="str">
        <f>IF(G1728="","",IF(VLOOKUP(E1728,カレンダマスタ!$A$5:$D$381,4,FALSE)=0,"",1))</f>
        <v/>
      </c>
      <c r="AR1728" s="123" t="str">
        <f>IF($G1728="","",IF($AD1728="NSTC",INDEX(カレンダマスタ!$I$26:$O$31,MATCH($G1728,カレンダマスタ!$H$26:$H$31,1),MATCH($H1728,カレンダマスタ!$I$25:$O$25,1)),
IF($AD1728="CS本社",INDEX(カレンダマスタ!$I$36:$O$41,MATCH($G1728,カレンダマスタ!$H$36:$H$41,1),MATCH($H1728,カレンダマスタ!$I$35:$O$35,1)),
IF($AD1728="NS本社",INDEX(カレンダマスタ!$I$94:$O$99,MATCH($G1728,カレンダマスタ!$H$95:$H$100,1),MATCH($H1728,カレンダマスタ!$I$93:$O$93,1)),
IF($AD1728="ODC",INDEX(カレンダマスタ!$I$46:$O$51,MATCH($G1728,カレンダマスタ!$H$46:$H$51,1),MATCH($H1728,カレンダマスタ!$I$45:$O$45,1)),
IF($AD1728="NS東京TC",INDEX(カレンダマスタ!$I$56:$O$61,MATCH($G1728,カレンダマスタ!$H$56:$H$61,1),MATCH($H1728,カレンダマスタ!$I$55:$O$55,1)),""))))))</f>
        <v/>
      </c>
      <c r="AS1728" s="122" t="str">
        <f t="shared" si="557"/>
        <v/>
      </c>
      <c r="AU1728" s="124" t="str">
        <f>IF(E1728="","",VLOOKUP($E1728,カレンダマスタ!$A$4:$E$381,4,FALSE))</f>
        <v/>
      </c>
      <c r="AV1728" s="124" t="str">
        <f t="shared" si="543"/>
        <v/>
      </c>
      <c r="AW1728" s="124" t="str">
        <f t="shared" si="544"/>
        <v/>
      </c>
      <c r="AX1728" s="125" t="str">
        <f t="shared" si="545"/>
        <v/>
      </c>
      <c r="AY1728" s="125" t="str">
        <f t="shared" si="546"/>
        <v/>
      </c>
      <c r="AZ1728" s="114" t="str">
        <f>IF(AX1728&amp;AW1728="勤怠未設定","×",IF(AV1728="勤怠修正","×",IF(AC1728="外注","",IF(AA1728="",IF(AY1728&lt;&gt;"","×",""),IF(VLOOKUP(AA1728,カレンダマスタ!$H$66:$I$83,2,FALSE)&lt;&gt;AY1728,"×","OK")))))</f>
        <v/>
      </c>
      <c r="BC1728" s="124" t="str">
        <f>IF(E1728="","",VLOOKUP($E1728,カレンダマスタ!$A$4:$E$381,4,FALSE))</f>
        <v/>
      </c>
      <c r="BD1728" s="122" t="str">
        <f>IF(AC1728="社員","",IF(AG1728=0,"",IF(AD1728="NSTC",IF(COUNTIF(カレンダマスタ!$Q$5:$Q$32,G1728)=1,"OK","×"),
IF(AD1728="NS本社",IF(COUNTIF(カレンダマスタ!$T$5:$T$32,G1728)=1,"OK","×"),IF(COUNTIF(カレンダマスタ!$R$5:$R$32,G1728)=1,"OK","×")))))</f>
        <v/>
      </c>
      <c r="BE1728" s="122" t="str">
        <f>IF(AC1728="社員","",IF(G1728="","",IF(R1728&lt;&gt;"","",IF(AF1728="CS","OK",IF(VLOOKUP(E1728,カレンダマスタ!$A$5:$D$381,4,FALSE)&gt;0,"",IF(OR(G1728*24&gt;10.84,H1728*24&lt;14.5)=TRUE,"×","OK"))))))</f>
        <v/>
      </c>
      <c r="BF1728" s="122" t="str">
        <f t="shared" si="551"/>
        <v/>
      </c>
      <c r="BG1728" s="122" t="str">
        <f t="shared" si="547"/>
        <v/>
      </c>
      <c r="BI1728" s="114" t="str">
        <f t="shared" si="558"/>
        <v/>
      </c>
    </row>
    <row r="1729" spans="2:61">
      <c r="B1729" s="111"/>
      <c r="C1729" s="536"/>
      <c r="D1729" s="128"/>
      <c r="E1729" s="583"/>
      <c r="F1729" s="128"/>
      <c r="G1729" s="588"/>
      <c r="H1729" s="588"/>
      <c r="I1729" s="130"/>
      <c r="J1729" s="139"/>
      <c r="K1729" s="131"/>
      <c r="L1729" s="132"/>
      <c r="M1729" s="132"/>
      <c r="N1729" s="141"/>
      <c r="O1729" s="139"/>
      <c r="P1729" s="139"/>
      <c r="Q1729" s="139"/>
      <c r="R1729" s="133"/>
      <c r="S1729" s="134"/>
      <c r="T1729" s="434" t="str">
        <f t="shared" si="552"/>
        <v/>
      </c>
      <c r="U1729" s="429"/>
      <c r="V1729" s="429" t="str">
        <f t="shared" si="553"/>
        <v/>
      </c>
      <c r="W1729" s="298"/>
      <c r="X1729" s="129" t="str">
        <f t="shared" si="559"/>
        <v/>
      </c>
      <c r="Y1729" s="129" t="str">
        <f t="shared" si="554"/>
        <v/>
      </c>
      <c r="Z1729" s="129" t="str">
        <f t="shared" si="555"/>
        <v/>
      </c>
      <c r="AA1729" s="133" t="str">
        <f t="shared" si="540"/>
        <v/>
      </c>
      <c r="AC1729" s="186" t="str">
        <f>AC1721</f>
        <v/>
      </c>
      <c r="AD1729" s="187" t="str">
        <f>AD1721</f>
        <v/>
      </c>
      <c r="AE1729" s="187" t="str">
        <f>AE1721</f>
        <v/>
      </c>
      <c r="AF1729" s="187" t="str">
        <f>AF1721</f>
        <v/>
      </c>
      <c r="AG1729" s="204">
        <f t="shared" si="556"/>
        <v>0</v>
      </c>
      <c r="AI1729" s="135" t="str">
        <f>IF(月報!G1729&lt;&gt;"",月報!G1729,"")</f>
        <v/>
      </c>
      <c r="AJ1729" s="126" t="str">
        <f>IF(月報!W1729&lt;&gt;"",月報!W1729*24,"")</f>
        <v/>
      </c>
      <c r="AK1729" s="126" t="str">
        <f>IF(月報!P1729&lt;&gt;"",月報!P1729,"")</f>
        <v/>
      </c>
      <c r="AL1729" s="126" t="str">
        <f>IF(月報!Q1729&lt;&gt;"",IF(月報!Q1729="平日残","",月報!Q1729),"")</f>
        <v/>
      </c>
      <c r="AM1729" s="126"/>
      <c r="AN1729" s="126" t="str">
        <f t="shared" si="535"/>
        <v/>
      </c>
      <c r="AO1729" s="126" t="str">
        <f>IF($E1729="","",VLOOKUP($E1729,カレンダマスタ!$A$5:$E$381,5,FALSE))</f>
        <v/>
      </c>
      <c r="AQ1729" s="196" t="str">
        <f>IF(G1729="","",IF(VLOOKUP(E1729,カレンダマスタ!$A$5:$D$381,4,FALSE)=0,"",1))</f>
        <v/>
      </c>
      <c r="AR1729" s="136" t="str">
        <f>IF($G1729="","",IF($AD1729="NSTC",INDEX(カレンダマスタ!$I$26:$O$31,MATCH($G1729,カレンダマスタ!$H$26:$H$31,1),MATCH($H1729,カレンダマスタ!$I$25:$O$25,1)),
IF($AD1729="CS本社",INDEX(カレンダマスタ!$I$36:$O$41,MATCH($G1729,カレンダマスタ!$H$36:$H$41,1),MATCH($H1729,カレンダマスタ!$I$35:$O$35,1)),
IF($AD1729="NS本社",INDEX(カレンダマスタ!$I$94:$O$99,MATCH($G1729,カレンダマスタ!$H$95:$H$100,1),MATCH($H1729,カレンダマスタ!$I$93:$O$93,1)),
IF($AD1729="ODC",INDEX(カレンダマスタ!$I$46:$O$51,MATCH($G1729,カレンダマスタ!$H$46:$H$51,1),MATCH($H1729,カレンダマスタ!$I$45:$O$45,1)),
IF($AD1729="NS東京TC",INDEX(カレンダマスタ!$I$56:$O$61,MATCH($G1729,カレンダマスタ!$H$56:$H$61,1),MATCH($H1729,カレンダマスタ!$I$55:$O$55,1)),""))))))</f>
        <v/>
      </c>
      <c r="AS1729" s="126" t="str">
        <f t="shared" si="557"/>
        <v/>
      </c>
      <c r="AU1729" s="137" t="str">
        <f>IF(E1729="","",VLOOKUP($E1729,カレンダマスタ!$A$4:$E$381,4,FALSE))</f>
        <v/>
      </c>
      <c r="AV1729" s="137" t="str">
        <f t="shared" si="543"/>
        <v/>
      </c>
      <c r="AW1729" s="137" t="str">
        <f t="shared" si="544"/>
        <v/>
      </c>
      <c r="AX1729" s="138" t="str">
        <f t="shared" si="545"/>
        <v/>
      </c>
      <c r="AY1729" s="138" t="str">
        <f t="shared" si="546"/>
        <v/>
      </c>
      <c r="AZ1729" s="130" t="str">
        <f>IF(AX1729&amp;AW1729="勤怠未設定","×",IF(AV1729="勤怠修正","×",IF(AC1729="外注","",IF(AA1729="",IF(AY1729&lt;&gt;"","×",""),IF(VLOOKUP(AA1729,カレンダマスタ!$H$66:$I$83,2,FALSE)&lt;&gt;AY1729,"×","OK")))))</f>
        <v/>
      </c>
      <c r="BC1729" s="137" t="str">
        <f>IF(E1729="","",VLOOKUP($E1729,カレンダマスタ!$A$4:$E$381,4,FALSE))</f>
        <v/>
      </c>
      <c r="BD1729" s="126" t="str">
        <f>IF(AC1729="社員","",IF(AG1729=0,"",IF(AD1729="NSTC",IF(COUNTIF(カレンダマスタ!$Q$5:$Q$32,G1729)=1,"OK","×"),
IF(AD1729="NS本社",IF(COUNTIF(カレンダマスタ!$T$5:$T$32,G1729)=1,"OK","×"),IF(COUNTIF(カレンダマスタ!$R$5:$R$32,G1729)=1,"OK","×")))))</f>
        <v/>
      </c>
      <c r="BE1729" s="126" t="str">
        <f>IF(AC1729="社員","",IF(G1729="","",IF(R1729&lt;&gt;"","",IF(AF1729="CS","OK",IF(VLOOKUP(E1729,カレンダマスタ!$A$5:$D$381,4,FALSE)&gt;0,"",IF(OR(G1729*24&gt;10.84,H1729*24&lt;14.5)=TRUE,"×","OK"))))))</f>
        <v/>
      </c>
      <c r="BF1729" s="126" t="str">
        <f t="shared" si="551"/>
        <v/>
      </c>
      <c r="BG1729" s="126" t="str">
        <f t="shared" si="547"/>
        <v/>
      </c>
      <c r="BI1729" s="130" t="str">
        <f t="shared" si="558"/>
        <v/>
      </c>
    </row>
    <row r="1730" spans="2:61">
      <c r="B1730" s="111"/>
      <c r="C1730" s="536"/>
      <c r="D1730" s="128"/>
      <c r="E1730" s="583"/>
      <c r="F1730" s="128"/>
      <c r="G1730" s="588"/>
      <c r="H1730" s="588"/>
      <c r="I1730" s="130"/>
      <c r="J1730" s="139"/>
      <c r="K1730" s="131"/>
      <c r="L1730" s="132"/>
      <c r="M1730" s="132"/>
      <c r="N1730" s="141"/>
      <c r="O1730" s="139"/>
      <c r="P1730" s="139"/>
      <c r="Q1730" s="139"/>
      <c r="R1730" s="133"/>
      <c r="S1730" s="134"/>
      <c r="T1730" s="434" t="str">
        <f t="shared" si="552"/>
        <v/>
      </c>
      <c r="U1730" s="429"/>
      <c r="V1730" s="429" t="str">
        <f t="shared" si="553"/>
        <v/>
      </c>
      <c r="W1730" s="298"/>
      <c r="X1730" s="129" t="str">
        <f t="shared" si="559"/>
        <v/>
      </c>
      <c r="Y1730" s="129" t="str">
        <f t="shared" si="554"/>
        <v/>
      </c>
      <c r="Z1730" s="129" t="str">
        <f t="shared" si="555"/>
        <v/>
      </c>
      <c r="AA1730" s="133" t="str">
        <f t="shared" si="540"/>
        <v/>
      </c>
      <c r="AC1730" s="186" t="str">
        <f>AC1721</f>
        <v/>
      </c>
      <c r="AD1730" s="187" t="str">
        <f>AD1721</f>
        <v/>
      </c>
      <c r="AE1730" s="187" t="str">
        <f>AE1721</f>
        <v/>
      </c>
      <c r="AF1730" s="187" t="str">
        <f>AF1721</f>
        <v/>
      </c>
      <c r="AG1730" s="204">
        <f t="shared" si="556"/>
        <v>0</v>
      </c>
      <c r="AI1730" s="135" t="str">
        <f>IF(月報!G1730&lt;&gt;"",月報!G1730,"")</f>
        <v/>
      </c>
      <c r="AJ1730" s="126" t="str">
        <f>IF(月報!W1730&lt;&gt;"",月報!W1730*24,"")</f>
        <v/>
      </c>
      <c r="AK1730" s="126" t="str">
        <f>IF(月報!P1730&lt;&gt;"",月報!P1730,"")</f>
        <v/>
      </c>
      <c r="AL1730" s="126" t="str">
        <f>IF(月報!Q1730&lt;&gt;"",IF(月報!Q1730="平日残","",月報!Q1730),"")</f>
        <v/>
      </c>
      <c r="AM1730" s="126"/>
      <c r="AN1730" s="126" t="str">
        <f t="shared" si="535"/>
        <v/>
      </c>
      <c r="AO1730" s="126" t="str">
        <f>IF($E1730="","",VLOOKUP($E1730,カレンダマスタ!$A$5:$E$381,5,FALSE))</f>
        <v/>
      </c>
      <c r="AQ1730" s="196" t="str">
        <f>IF(G1730="","",IF(VLOOKUP(E1730,カレンダマスタ!$A$5:$D$381,4,FALSE)=0,"",1))</f>
        <v/>
      </c>
      <c r="AR1730" s="136" t="str">
        <f>IF($G1730="","",IF($AD1730="NSTC",INDEX(カレンダマスタ!$I$26:$O$31,MATCH($G1730,カレンダマスタ!$H$26:$H$31,1),MATCH($H1730,カレンダマスタ!$I$25:$O$25,1)),
IF($AD1730="CS本社",INDEX(カレンダマスタ!$I$36:$O$41,MATCH($G1730,カレンダマスタ!$H$36:$H$41,1),MATCH($H1730,カレンダマスタ!$I$35:$O$35,1)),
IF($AD1730="NS本社",INDEX(カレンダマスタ!$I$94:$O$99,MATCH($G1730,カレンダマスタ!$H$95:$H$100,1),MATCH($H1730,カレンダマスタ!$I$93:$O$93,1)),
IF($AD1730="ODC",INDEX(カレンダマスタ!$I$46:$O$51,MATCH($G1730,カレンダマスタ!$H$46:$H$51,1),MATCH($H1730,カレンダマスタ!$I$45:$O$45,1)),
IF($AD1730="NS東京TC",INDEX(カレンダマスタ!$I$56:$O$61,MATCH($G1730,カレンダマスタ!$H$56:$H$61,1),MATCH($H1730,カレンダマスタ!$I$55:$O$55,1)),""))))))</f>
        <v/>
      </c>
      <c r="AS1730" s="126" t="str">
        <f t="shared" si="557"/>
        <v/>
      </c>
      <c r="AU1730" s="137" t="str">
        <f>IF(E1730="","",VLOOKUP($E1730,カレンダマスタ!$A$4:$E$381,4,FALSE))</f>
        <v/>
      </c>
      <c r="AV1730" s="137" t="str">
        <f t="shared" si="543"/>
        <v/>
      </c>
      <c r="AW1730" s="137" t="str">
        <f t="shared" si="544"/>
        <v/>
      </c>
      <c r="AX1730" s="138" t="str">
        <f t="shared" si="545"/>
        <v/>
      </c>
      <c r="AY1730" s="138" t="str">
        <f t="shared" si="546"/>
        <v/>
      </c>
      <c r="AZ1730" s="130" t="str">
        <f>IF(AX1730&amp;AW1730="勤怠未設定","×",IF(AV1730="勤怠修正","×",IF(AC1730="外注","",IF(AA1730="",IF(AY1730&lt;&gt;"","×",""),IF(VLOOKUP(AA1730,カレンダマスタ!$H$66:$I$83,2,FALSE)&lt;&gt;AY1730,"×","OK")))))</f>
        <v/>
      </c>
      <c r="BC1730" s="137" t="str">
        <f>IF(E1730="","",VLOOKUP($E1730,カレンダマスタ!$A$4:$E$381,4,FALSE))</f>
        <v/>
      </c>
      <c r="BD1730" s="126" t="str">
        <f>IF(AC1730="社員","",IF(AG1730=0,"",IF(AD1730="NSTC",IF(COUNTIF(カレンダマスタ!$Q$5:$Q$32,G1730)=1,"OK","×"),
IF(AD1730="NS本社",IF(COUNTIF(カレンダマスタ!$T$5:$T$32,G1730)=1,"OK","×"),IF(COUNTIF(カレンダマスタ!$R$5:$R$32,G1730)=1,"OK","×")))))</f>
        <v/>
      </c>
      <c r="BE1730" s="126" t="str">
        <f>IF(AC1730="社員","",IF(G1730="","",IF(R1730&lt;&gt;"","",IF(AF1730="CS","OK",IF(VLOOKUP(E1730,カレンダマスタ!$A$5:$D$381,4,FALSE)&gt;0,"",IF(OR(G1730*24&gt;10.84,H1730*24&lt;14.5)=TRUE,"×","OK"))))))</f>
        <v/>
      </c>
      <c r="BF1730" s="126" t="str">
        <f t="shared" si="551"/>
        <v/>
      </c>
      <c r="BG1730" s="126" t="str">
        <f t="shared" si="547"/>
        <v/>
      </c>
      <c r="BI1730" s="130" t="str">
        <f t="shared" si="558"/>
        <v/>
      </c>
    </row>
    <row r="1731" spans="2:61">
      <c r="B1731" s="111"/>
      <c r="C1731" s="536"/>
      <c r="D1731" s="128"/>
      <c r="E1731" s="583"/>
      <c r="F1731" s="128"/>
      <c r="G1731" s="588"/>
      <c r="H1731" s="588"/>
      <c r="I1731" s="130"/>
      <c r="J1731" s="139"/>
      <c r="K1731" s="131"/>
      <c r="L1731" s="132"/>
      <c r="M1731" s="132"/>
      <c r="N1731" s="141"/>
      <c r="O1731" s="139"/>
      <c r="P1731" s="139"/>
      <c r="Q1731" s="139"/>
      <c r="R1731" s="133"/>
      <c r="S1731" s="134"/>
      <c r="T1731" s="434" t="str">
        <f t="shared" si="552"/>
        <v/>
      </c>
      <c r="U1731" s="429"/>
      <c r="V1731" s="429" t="str">
        <f t="shared" si="553"/>
        <v/>
      </c>
      <c r="W1731" s="298"/>
      <c r="X1731" s="129" t="str">
        <f t="shared" si="559"/>
        <v/>
      </c>
      <c r="Y1731" s="129" t="str">
        <f t="shared" si="554"/>
        <v/>
      </c>
      <c r="Z1731" s="129" t="str">
        <f t="shared" si="555"/>
        <v/>
      </c>
      <c r="AA1731" s="133" t="str">
        <f t="shared" si="540"/>
        <v/>
      </c>
      <c r="AC1731" s="186" t="str">
        <f>AC1721</f>
        <v/>
      </c>
      <c r="AD1731" s="187" t="str">
        <f>AD1721</f>
        <v/>
      </c>
      <c r="AE1731" s="187" t="str">
        <f>AE1721</f>
        <v/>
      </c>
      <c r="AF1731" s="187" t="str">
        <f>AF1721</f>
        <v/>
      </c>
      <c r="AG1731" s="204">
        <f t="shared" si="556"/>
        <v>0</v>
      </c>
      <c r="AI1731" s="140" t="str">
        <f>IF(月報!G1731&lt;&gt;"",月報!G1731,"")</f>
        <v/>
      </c>
      <c r="AJ1731" s="126" t="str">
        <f>IF(月報!W1731&lt;&gt;"",月報!W1731*24,"")</f>
        <v/>
      </c>
      <c r="AK1731" s="126" t="str">
        <f>IF(月報!P1731&lt;&gt;"",月報!P1731,"")</f>
        <v/>
      </c>
      <c r="AL1731" s="126" t="str">
        <f>IF(月報!Q1731&lt;&gt;"",IF(月報!Q1731="平日残","",月報!Q1731),"")</f>
        <v/>
      </c>
      <c r="AM1731" s="126"/>
      <c r="AN1731" s="126" t="str">
        <f t="shared" si="535"/>
        <v/>
      </c>
      <c r="AO1731" s="126" t="str">
        <f>IF($E1731="","",VLOOKUP($E1731,カレンダマスタ!$A$5:$E$381,5,FALSE))</f>
        <v/>
      </c>
      <c r="AQ1731" s="196" t="str">
        <f>IF(G1731="","",IF(VLOOKUP(E1731,カレンダマスタ!$A$5:$D$381,4,FALSE)=0,"",1))</f>
        <v/>
      </c>
      <c r="AR1731" s="136" t="str">
        <f>IF($G1731="","",IF($AD1731="NSTC",INDEX(カレンダマスタ!$I$26:$O$31,MATCH($G1731,カレンダマスタ!$H$26:$H$31,1),MATCH($H1731,カレンダマスタ!$I$25:$O$25,1)),
IF($AD1731="CS本社",INDEX(カレンダマスタ!$I$36:$O$41,MATCH($G1731,カレンダマスタ!$H$36:$H$41,1),MATCH($H1731,カレンダマスタ!$I$35:$O$35,1)),
IF($AD1731="NS本社",INDEX(カレンダマスタ!$I$94:$O$99,MATCH($G1731,カレンダマスタ!$H$95:$H$100,1),MATCH($H1731,カレンダマスタ!$I$93:$O$93,1)),
IF($AD1731="ODC",INDEX(カレンダマスタ!$I$46:$O$51,MATCH($G1731,カレンダマスタ!$H$46:$H$51,1),MATCH($H1731,カレンダマスタ!$I$45:$O$45,1)),
IF($AD1731="NS東京TC",INDEX(カレンダマスタ!$I$56:$O$61,MATCH($G1731,カレンダマスタ!$H$56:$H$61,1),MATCH($H1731,カレンダマスタ!$I$55:$O$55,1)),""))))))</f>
        <v/>
      </c>
      <c r="AS1731" s="126" t="str">
        <f t="shared" si="557"/>
        <v/>
      </c>
      <c r="AU1731" s="137" t="str">
        <f>IF(E1731="","",VLOOKUP($E1731,カレンダマスタ!$A$4:$E$381,4,FALSE))</f>
        <v/>
      </c>
      <c r="AV1731" s="137" t="str">
        <f t="shared" si="543"/>
        <v/>
      </c>
      <c r="AW1731" s="137" t="str">
        <f t="shared" si="544"/>
        <v/>
      </c>
      <c r="AX1731" s="138" t="str">
        <f t="shared" si="545"/>
        <v/>
      </c>
      <c r="AY1731" s="138" t="str">
        <f t="shared" si="546"/>
        <v/>
      </c>
      <c r="AZ1731" s="130" t="str">
        <f>IF(AX1731&amp;AW1731="勤怠未設定","×",IF(AV1731="勤怠修正","×",IF(AC1731="外注","",IF(AA1731="",IF(AY1731&lt;&gt;"","×",""),IF(VLOOKUP(AA1731,カレンダマスタ!$H$66:$I$83,2,FALSE)&lt;&gt;AY1731,"×","OK")))))</f>
        <v/>
      </c>
      <c r="BC1731" s="137" t="str">
        <f>IF(E1731="","",VLOOKUP($E1731,カレンダマスタ!$A$4:$E$381,4,FALSE))</f>
        <v/>
      </c>
      <c r="BD1731" s="126" t="str">
        <f>IF(AC1731="社員","",IF(AG1731=0,"",IF(AD1731="NSTC",IF(COUNTIF(カレンダマスタ!$Q$5:$Q$32,G1731)=1,"OK","×"),
IF(AD1731="NS本社",IF(COUNTIF(カレンダマスタ!$T$5:$T$32,G1731)=1,"OK","×"),IF(COUNTIF(カレンダマスタ!$R$5:$R$32,G1731)=1,"OK","×")))))</f>
        <v/>
      </c>
      <c r="BE1731" s="126" t="str">
        <f>IF(AC1731="社員","",IF(G1731="","",IF(R1731&lt;&gt;"","",IF(AF1731="CS","OK",IF(VLOOKUP(E1731,カレンダマスタ!$A$5:$D$381,4,FALSE)&gt;0,"",IF(OR(G1731*24&gt;10.84,H1731*24&lt;14.5)=TRUE,"×","OK"))))))</f>
        <v/>
      </c>
      <c r="BF1731" s="126" t="str">
        <f t="shared" si="551"/>
        <v/>
      </c>
      <c r="BG1731" s="126" t="str">
        <f t="shared" si="547"/>
        <v/>
      </c>
      <c r="BI1731" s="130" t="str">
        <f t="shared" si="558"/>
        <v/>
      </c>
    </row>
    <row r="1732" spans="2:61">
      <c r="B1732" s="111"/>
      <c r="C1732" s="536"/>
      <c r="D1732" s="128"/>
      <c r="E1732" s="583"/>
      <c r="F1732" s="128"/>
      <c r="G1732" s="588"/>
      <c r="H1732" s="588"/>
      <c r="I1732" s="130"/>
      <c r="J1732" s="139"/>
      <c r="K1732" s="131"/>
      <c r="L1732" s="132"/>
      <c r="M1732" s="132"/>
      <c r="N1732" s="141"/>
      <c r="O1732" s="139"/>
      <c r="P1732" s="139"/>
      <c r="Q1732" s="139"/>
      <c r="R1732" s="133"/>
      <c r="S1732" s="134"/>
      <c r="T1732" s="434" t="str">
        <f t="shared" si="552"/>
        <v/>
      </c>
      <c r="U1732" s="429"/>
      <c r="V1732" s="429" t="str">
        <f t="shared" si="553"/>
        <v/>
      </c>
      <c r="W1732" s="298"/>
      <c r="X1732" s="129" t="str">
        <f t="shared" si="559"/>
        <v/>
      </c>
      <c r="Y1732" s="129" t="str">
        <f t="shared" si="554"/>
        <v/>
      </c>
      <c r="Z1732" s="129" t="str">
        <f t="shared" si="555"/>
        <v/>
      </c>
      <c r="AA1732" s="133" t="str">
        <f t="shared" si="540"/>
        <v/>
      </c>
      <c r="AC1732" s="186" t="str">
        <f>AC1721</f>
        <v/>
      </c>
      <c r="AD1732" s="187" t="str">
        <f>AD1721</f>
        <v/>
      </c>
      <c r="AE1732" s="187" t="str">
        <f>AE1721</f>
        <v/>
      </c>
      <c r="AF1732" s="187" t="str">
        <f>AF1721</f>
        <v/>
      </c>
      <c r="AG1732" s="204">
        <f t="shared" si="556"/>
        <v>0</v>
      </c>
      <c r="AI1732" s="140" t="str">
        <f>IF(月報!G1732&lt;&gt;"",月報!G1732,"")</f>
        <v/>
      </c>
      <c r="AJ1732" s="126" t="str">
        <f>IF(月報!W1732&lt;&gt;"",月報!W1732*24,"")</f>
        <v/>
      </c>
      <c r="AK1732" s="126" t="str">
        <f>IF(月報!P1732&lt;&gt;"",月報!P1732,"")</f>
        <v/>
      </c>
      <c r="AL1732" s="126" t="str">
        <f>IF(月報!Q1732&lt;&gt;"",IF(月報!Q1732="平日残","",月報!Q1732),"")</f>
        <v/>
      </c>
      <c r="AM1732" s="126"/>
      <c r="AN1732" s="126" t="str">
        <f t="shared" si="535"/>
        <v/>
      </c>
      <c r="AO1732" s="126" t="str">
        <f>IF($E1732="","",VLOOKUP($E1732,カレンダマスタ!$A$5:$E$381,5,FALSE))</f>
        <v/>
      </c>
      <c r="AQ1732" s="196" t="str">
        <f>IF(G1732="","",IF(VLOOKUP(E1732,カレンダマスタ!$A$5:$D$381,4,FALSE)=0,"",1))</f>
        <v/>
      </c>
      <c r="AR1732" s="136" t="str">
        <f>IF($G1732="","",IF($AD1732="NSTC",INDEX(カレンダマスタ!$I$26:$O$31,MATCH($G1732,カレンダマスタ!$H$26:$H$31,1),MATCH($H1732,カレンダマスタ!$I$25:$O$25,1)),
IF($AD1732="CS本社",INDEX(カレンダマスタ!$I$36:$O$41,MATCH($G1732,カレンダマスタ!$H$36:$H$41,1),MATCH($H1732,カレンダマスタ!$I$35:$O$35,1)),
IF($AD1732="NS本社",INDEX(カレンダマスタ!$I$94:$O$99,MATCH($G1732,カレンダマスタ!$H$95:$H$100,1),MATCH($H1732,カレンダマスタ!$I$93:$O$93,1)),
IF($AD1732="ODC",INDEX(カレンダマスタ!$I$46:$O$51,MATCH($G1732,カレンダマスタ!$H$46:$H$51,1),MATCH($H1732,カレンダマスタ!$I$45:$O$45,1)),
IF($AD1732="NS東京TC",INDEX(カレンダマスタ!$I$56:$O$61,MATCH($G1732,カレンダマスタ!$H$56:$H$61,1),MATCH($H1732,カレンダマスタ!$I$55:$O$55,1)),""))))))</f>
        <v/>
      </c>
      <c r="AS1732" s="126" t="str">
        <f t="shared" si="557"/>
        <v/>
      </c>
      <c r="AU1732" s="137" t="str">
        <f>IF(E1732="","",VLOOKUP($E1732,カレンダマスタ!$A$4:$E$381,4,FALSE))</f>
        <v/>
      </c>
      <c r="AV1732" s="137" t="str">
        <f t="shared" si="543"/>
        <v/>
      </c>
      <c r="AW1732" s="137" t="str">
        <f t="shared" si="544"/>
        <v/>
      </c>
      <c r="AX1732" s="138" t="str">
        <f t="shared" si="545"/>
        <v/>
      </c>
      <c r="AY1732" s="138" t="str">
        <f t="shared" si="546"/>
        <v/>
      </c>
      <c r="AZ1732" s="130" t="str">
        <f>IF(AX1732&amp;AW1732="勤怠未設定","×",IF(AV1732="勤怠修正","×",IF(AC1732="外注","",IF(AA1732="",IF(AY1732&lt;&gt;"","×",""),IF(VLOOKUP(AA1732,カレンダマスタ!$H$66:$I$83,2,FALSE)&lt;&gt;AY1732,"×","OK")))))</f>
        <v/>
      </c>
      <c r="BC1732" s="137" t="str">
        <f>IF(E1732="","",VLOOKUP($E1732,カレンダマスタ!$A$4:$E$381,4,FALSE))</f>
        <v/>
      </c>
      <c r="BD1732" s="126" t="str">
        <f>IF(AC1732="社員","",IF(AG1732=0,"",IF(AD1732="NSTC",IF(COUNTIF(カレンダマスタ!$Q$5:$Q$32,G1732)=1,"OK","×"),
IF(AD1732="NS本社",IF(COUNTIF(カレンダマスタ!$T$5:$T$32,G1732)=1,"OK","×"),IF(COUNTIF(カレンダマスタ!$R$5:$R$32,G1732)=1,"OK","×")))))</f>
        <v/>
      </c>
      <c r="BE1732" s="126" t="str">
        <f>IF(AC1732="社員","",IF(G1732="","",IF(R1732&lt;&gt;"","",IF(AF1732="CS","OK",IF(VLOOKUP(E1732,カレンダマスタ!$A$5:$D$381,4,FALSE)&gt;0,"",IF(OR(G1732*24&gt;10.84,H1732*24&lt;14.5)=TRUE,"×","OK"))))))</f>
        <v/>
      </c>
      <c r="BF1732" s="126" t="str">
        <f t="shared" si="551"/>
        <v/>
      </c>
      <c r="BG1732" s="126" t="str">
        <f t="shared" si="547"/>
        <v/>
      </c>
      <c r="BI1732" s="130" t="str">
        <f t="shared" si="558"/>
        <v/>
      </c>
    </row>
    <row r="1733" spans="2:61">
      <c r="B1733" s="111"/>
      <c r="C1733" s="536"/>
      <c r="D1733" s="128"/>
      <c r="E1733" s="583"/>
      <c r="F1733" s="128"/>
      <c r="G1733" s="588"/>
      <c r="H1733" s="588"/>
      <c r="I1733" s="130"/>
      <c r="J1733" s="139"/>
      <c r="K1733" s="131"/>
      <c r="L1733" s="132"/>
      <c r="M1733" s="132"/>
      <c r="N1733" s="141"/>
      <c r="O1733" s="139"/>
      <c r="P1733" s="139"/>
      <c r="Q1733" s="139"/>
      <c r="R1733" s="133"/>
      <c r="S1733" s="134"/>
      <c r="T1733" s="434" t="str">
        <f t="shared" si="552"/>
        <v/>
      </c>
      <c r="U1733" s="429"/>
      <c r="V1733" s="429" t="str">
        <f t="shared" si="553"/>
        <v/>
      </c>
      <c r="W1733" s="298"/>
      <c r="X1733" s="129" t="str">
        <f t="shared" si="559"/>
        <v/>
      </c>
      <c r="Y1733" s="129" t="str">
        <f t="shared" si="554"/>
        <v/>
      </c>
      <c r="Z1733" s="129" t="str">
        <f t="shared" si="555"/>
        <v/>
      </c>
      <c r="AA1733" s="133" t="str">
        <f t="shared" si="540"/>
        <v/>
      </c>
      <c r="AC1733" s="186" t="str">
        <f>AC1721</f>
        <v/>
      </c>
      <c r="AD1733" s="187" t="str">
        <f>AD1721</f>
        <v/>
      </c>
      <c r="AE1733" s="187" t="str">
        <f>AE1721</f>
        <v/>
      </c>
      <c r="AF1733" s="187" t="str">
        <f>AF1721</f>
        <v/>
      </c>
      <c r="AG1733" s="204">
        <f t="shared" si="556"/>
        <v>0</v>
      </c>
      <c r="AI1733" s="140" t="str">
        <f>IF(月報!G1733&lt;&gt;"",月報!G1733,"")</f>
        <v/>
      </c>
      <c r="AJ1733" s="126" t="str">
        <f>IF(月報!W1733&lt;&gt;"",月報!W1733*24,"")</f>
        <v/>
      </c>
      <c r="AK1733" s="126" t="str">
        <f>IF(月報!P1733&lt;&gt;"",月報!P1733,"")</f>
        <v/>
      </c>
      <c r="AL1733" s="126" t="str">
        <f>IF(月報!Q1733&lt;&gt;"",IF(月報!Q1733="平日残","",月報!Q1733),"")</f>
        <v/>
      </c>
      <c r="AM1733" s="126"/>
      <c r="AN1733" s="126" t="str">
        <f t="shared" si="535"/>
        <v/>
      </c>
      <c r="AO1733" s="126" t="str">
        <f>IF($E1733="","",VLOOKUP($E1733,カレンダマスタ!$A$5:$E$381,5,FALSE))</f>
        <v/>
      </c>
      <c r="AQ1733" s="196" t="str">
        <f>IF(G1733="","",IF(VLOOKUP(E1733,カレンダマスタ!$A$5:$D$381,4,FALSE)=0,"",1))</f>
        <v/>
      </c>
      <c r="AR1733" s="136" t="str">
        <f>IF($G1733="","",IF($AD1733="NSTC",INDEX(カレンダマスタ!$I$26:$O$31,MATCH($G1733,カレンダマスタ!$H$26:$H$31,1),MATCH($H1733,カレンダマスタ!$I$25:$O$25,1)),
IF($AD1733="CS本社",INDEX(カレンダマスタ!$I$36:$O$41,MATCH($G1733,カレンダマスタ!$H$36:$H$41,1),MATCH($H1733,カレンダマスタ!$I$35:$O$35,1)),
IF($AD1733="NS本社",INDEX(カレンダマスタ!$I$94:$O$99,MATCH($G1733,カレンダマスタ!$H$95:$H$100,1),MATCH($H1733,カレンダマスタ!$I$93:$O$93,1)),
IF($AD1733="ODC",INDEX(カレンダマスタ!$I$46:$O$51,MATCH($G1733,カレンダマスタ!$H$46:$H$51,1),MATCH($H1733,カレンダマスタ!$I$45:$O$45,1)),
IF($AD1733="NS東京TC",INDEX(カレンダマスタ!$I$56:$O$61,MATCH($G1733,カレンダマスタ!$H$56:$H$61,1),MATCH($H1733,カレンダマスタ!$I$55:$O$55,1)),""))))))</f>
        <v/>
      </c>
      <c r="AS1733" s="126" t="str">
        <f t="shared" si="557"/>
        <v/>
      </c>
      <c r="AU1733" s="137" t="str">
        <f>IF(E1733="","",VLOOKUP($E1733,カレンダマスタ!$A$4:$E$381,4,FALSE))</f>
        <v/>
      </c>
      <c r="AV1733" s="137" t="str">
        <f t="shared" si="543"/>
        <v/>
      </c>
      <c r="AW1733" s="137" t="str">
        <f t="shared" si="544"/>
        <v/>
      </c>
      <c r="AX1733" s="138" t="str">
        <f t="shared" si="545"/>
        <v/>
      </c>
      <c r="AY1733" s="138" t="str">
        <f t="shared" si="546"/>
        <v/>
      </c>
      <c r="AZ1733" s="130" t="str">
        <f>IF(AX1733&amp;AW1733="勤怠未設定","×",IF(AV1733="勤怠修正","×",IF(AC1733="外注","",IF(AA1733="",IF(AY1733&lt;&gt;"","×",""),IF(VLOOKUP(AA1733,カレンダマスタ!$H$66:$I$83,2,FALSE)&lt;&gt;AY1733,"×","OK")))))</f>
        <v/>
      </c>
      <c r="BC1733" s="137" t="str">
        <f>IF(E1733="","",VLOOKUP($E1733,カレンダマスタ!$A$4:$E$381,4,FALSE))</f>
        <v/>
      </c>
      <c r="BD1733" s="126" t="str">
        <f>IF(AC1733="社員","",IF(AG1733=0,"",IF(AD1733="NSTC",IF(COUNTIF(カレンダマスタ!$Q$5:$Q$32,G1733)=1,"OK","×"),
IF(AD1733="NS本社",IF(COUNTIF(カレンダマスタ!$T$5:$T$32,G1733)=1,"OK","×"),IF(COUNTIF(カレンダマスタ!$R$5:$R$32,G1733)=1,"OK","×")))))</f>
        <v/>
      </c>
      <c r="BE1733" s="126" t="str">
        <f>IF(AC1733="社員","",IF(G1733="","",IF(R1733&lt;&gt;"","",IF(AF1733="CS","OK",IF(VLOOKUP(E1733,カレンダマスタ!$A$5:$D$381,4,FALSE)&gt;0,"",IF(OR(G1733*24&gt;10.84,H1733*24&lt;14.5)=TRUE,"×","OK"))))))</f>
        <v/>
      </c>
      <c r="BF1733" s="126" t="str">
        <f t="shared" si="551"/>
        <v/>
      </c>
      <c r="BG1733" s="126" t="str">
        <f t="shared" si="547"/>
        <v/>
      </c>
      <c r="BI1733" s="130" t="str">
        <f t="shared" si="558"/>
        <v/>
      </c>
    </row>
    <row r="1734" spans="2:61">
      <c r="B1734" s="111"/>
      <c r="C1734" s="537"/>
      <c r="D1734" s="142"/>
      <c r="E1734" s="584"/>
      <c r="F1734" s="142"/>
      <c r="G1734" s="589"/>
      <c r="H1734" s="589"/>
      <c r="I1734" s="144"/>
      <c r="J1734" s="148"/>
      <c r="K1734" s="145"/>
      <c r="L1734" s="146"/>
      <c r="M1734" s="146"/>
      <c r="N1734" s="147"/>
      <c r="O1734" s="148"/>
      <c r="P1734" s="148"/>
      <c r="Q1734" s="148"/>
      <c r="R1734" s="149"/>
      <c r="S1734" s="156"/>
      <c r="T1734" s="435" t="str">
        <f t="shared" si="552"/>
        <v/>
      </c>
      <c r="U1734" s="430"/>
      <c r="V1734" s="430" t="str">
        <f t="shared" si="553"/>
        <v/>
      </c>
      <c r="W1734" s="298"/>
      <c r="X1734" s="143" t="str">
        <f t="shared" si="559"/>
        <v/>
      </c>
      <c r="Y1734" s="143" t="str">
        <f t="shared" si="554"/>
        <v/>
      </c>
      <c r="Z1734" s="143" t="str">
        <f t="shared" si="555"/>
        <v/>
      </c>
      <c r="AA1734" s="149" t="str">
        <f t="shared" si="540"/>
        <v/>
      </c>
      <c r="AC1734" s="188" t="str">
        <f>AC1721</f>
        <v/>
      </c>
      <c r="AD1734" s="189" t="str">
        <f>AD1721</f>
        <v/>
      </c>
      <c r="AE1734" s="189" t="str">
        <f>AE1721</f>
        <v/>
      </c>
      <c r="AF1734" s="189" t="str">
        <f>AF1721</f>
        <v/>
      </c>
      <c r="AG1734" s="205">
        <f t="shared" si="556"/>
        <v>0</v>
      </c>
      <c r="AI1734" s="157" t="str">
        <f>IF(月報!G1734&lt;&gt;"",月報!G1734,"")</f>
        <v/>
      </c>
      <c r="AJ1734" s="151" t="str">
        <f>IF(月報!W1734&lt;&gt;"",月報!W1734*24,"")</f>
        <v/>
      </c>
      <c r="AK1734" s="151" t="str">
        <f>IF(月報!P1734&lt;&gt;"",月報!P1734,"")</f>
        <v/>
      </c>
      <c r="AL1734" s="151" t="str">
        <f>IF(月報!Q1734&lt;&gt;"",IF(月報!Q1734="平日残","",月報!Q1734),"")</f>
        <v/>
      </c>
      <c r="AM1734" s="151"/>
      <c r="AN1734" s="151" t="str">
        <f t="shared" si="535"/>
        <v/>
      </c>
      <c r="AO1734" s="151" t="str">
        <f>IF($E1734="","",VLOOKUP($E1734,カレンダマスタ!$A$5:$E$381,5,FALSE))</f>
        <v/>
      </c>
      <c r="AQ1734" s="197" t="str">
        <f>IF(G1734="","",IF(VLOOKUP(E1734,カレンダマスタ!$A$5:$D$381,4,FALSE)=0,"",1))</f>
        <v/>
      </c>
      <c r="AR1734" s="152" t="str">
        <f>IF($G1734="","",IF($AD1734="NSTC",INDEX(カレンダマスタ!$I$26:$O$31,MATCH($G1734,カレンダマスタ!$H$26:$H$31,1),MATCH($H1734,カレンダマスタ!$I$25:$O$25,1)),
IF($AD1734="CS本社",INDEX(カレンダマスタ!$I$36:$O$41,MATCH($G1734,カレンダマスタ!$H$36:$H$41,1),MATCH($H1734,カレンダマスタ!$I$35:$O$35,1)),
IF($AD1734="NS本社",INDEX(カレンダマスタ!$I$94:$O$99,MATCH($G1734,カレンダマスタ!$H$95:$H$100,1),MATCH($H1734,カレンダマスタ!$I$93:$O$93,1)),
IF($AD1734="ODC",INDEX(カレンダマスタ!$I$46:$O$51,MATCH($G1734,カレンダマスタ!$H$46:$H$51,1),MATCH($H1734,カレンダマスタ!$I$45:$O$45,1)),
IF($AD1734="NS東京TC",INDEX(カレンダマスタ!$I$56:$O$61,MATCH($G1734,カレンダマスタ!$H$56:$H$61,1),MATCH($H1734,カレンダマスタ!$I$55:$O$55,1)),""))))))</f>
        <v/>
      </c>
      <c r="AS1734" s="151" t="str">
        <f t="shared" si="557"/>
        <v/>
      </c>
      <c r="AU1734" s="153" t="str">
        <f>IF(E1734="","",VLOOKUP($E1734,カレンダマスタ!$A$4:$E$381,4,FALSE))</f>
        <v/>
      </c>
      <c r="AV1734" s="153" t="str">
        <f t="shared" si="543"/>
        <v/>
      </c>
      <c r="AW1734" s="153" t="str">
        <f t="shared" si="544"/>
        <v/>
      </c>
      <c r="AX1734" s="154" t="str">
        <f t="shared" si="545"/>
        <v/>
      </c>
      <c r="AY1734" s="154" t="str">
        <f t="shared" si="546"/>
        <v/>
      </c>
      <c r="AZ1734" s="144" t="str">
        <f>IF(AX1734&amp;AW1734="勤怠未設定","×",IF(AV1734="勤怠修正","×",IF(AC1734="外注","",IF(AA1734="",IF(AY1734&lt;&gt;"","×",""),IF(VLOOKUP(AA1734,カレンダマスタ!$H$66:$I$83,2,FALSE)&lt;&gt;AY1734,"×","OK")))))</f>
        <v/>
      </c>
      <c r="BC1734" s="153" t="str">
        <f>IF(E1734="","",VLOOKUP($E1734,カレンダマスタ!$A$4:$E$381,4,FALSE))</f>
        <v/>
      </c>
      <c r="BD1734" s="151" t="str">
        <f>IF(AC1734="社員","",IF(AG1734=0,"",IF(AD1734="NSTC",IF(COUNTIF(カレンダマスタ!$Q$5:$Q$32,G1734)=1,"OK","×"),
IF(AD1734="NS本社",IF(COUNTIF(カレンダマスタ!$T$5:$T$32,G1734)=1,"OK","×"),IF(COUNTIF(カレンダマスタ!$R$5:$R$32,G1734)=1,"OK","×")))))</f>
        <v/>
      </c>
      <c r="BE1734" s="151" t="str">
        <f>IF(AC1734="社員","",IF(G1734="","",IF(R1734&lt;&gt;"","",IF(AF1734="CS","OK",IF(VLOOKUP(E1734,カレンダマスタ!$A$5:$D$381,4,FALSE)&gt;0,"",IF(OR(G1734*24&gt;10.84,H1734*24&lt;14.5)=TRUE,"×","OK"))))))</f>
        <v/>
      </c>
      <c r="BF1734" s="151" t="str">
        <f t="shared" si="551"/>
        <v/>
      </c>
      <c r="BG1734" s="151" t="str">
        <f t="shared" si="547"/>
        <v/>
      </c>
      <c r="BI1734" s="144" t="str">
        <f t="shared" si="558"/>
        <v/>
      </c>
    </row>
    <row r="1735" spans="2:61">
      <c r="B1735" s="111"/>
      <c r="C1735" s="535"/>
      <c r="D1735" s="112"/>
      <c r="E1735" s="582"/>
      <c r="F1735" s="112"/>
      <c r="G1735" s="587"/>
      <c r="H1735" s="587"/>
      <c r="I1735" s="114"/>
      <c r="J1735" s="118"/>
      <c r="K1735" s="115"/>
      <c r="L1735" s="116"/>
      <c r="M1735" s="116"/>
      <c r="N1735" s="117"/>
      <c r="O1735" s="118"/>
      <c r="P1735" s="118"/>
      <c r="Q1735" s="118"/>
      <c r="R1735" s="119"/>
      <c r="S1735" s="120"/>
      <c r="T1735" s="433" t="str">
        <f t="shared" si="552"/>
        <v/>
      </c>
      <c r="U1735" s="431">
        <f>SUM(T1735:T1741)</f>
        <v>0</v>
      </c>
      <c r="V1735" s="431" t="str">
        <f t="shared" si="553"/>
        <v/>
      </c>
      <c r="W1735" s="298"/>
      <c r="X1735" s="113" t="str">
        <f t="shared" si="559"/>
        <v/>
      </c>
      <c r="Y1735" s="113" t="str">
        <f t="shared" si="554"/>
        <v/>
      </c>
      <c r="Z1735" s="113" t="str">
        <f t="shared" si="555"/>
        <v/>
      </c>
      <c r="AA1735" s="119" t="str">
        <f t="shared" si="540"/>
        <v/>
      </c>
      <c r="AC1735" s="190" t="str">
        <f>AC1721</f>
        <v/>
      </c>
      <c r="AD1735" s="191" t="str">
        <f>AD1721</f>
        <v/>
      </c>
      <c r="AE1735" s="191" t="str">
        <f>AE1721</f>
        <v/>
      </c>
      <c r="AF1735" s="191" t="str">
        <f>AF1721</f>
        <v/>
      </c>
      <c r="AG1735" s="206">
        <f t="shared" si="556"/>
        <v>0</v>
      </c>
      <c r="AI1735" s="158" t="str">
        <f>IF(月報!G1735&lt;&gt;"",月報!G1735,"")</f>
        <v/>
      </c>
      <c r="AJ1735" s="122" t="str">
        <f>IF(月報!W1735&lt;&gt;"",月報!W1735*24,"")</f>
        <v/>
      </c>
      <c r="AK1735" s="122" t="str">
        <f>IF(月報!P1735&lt;&gt;"",月報!P1735,"")</f>
        <v/>
      </c>
      <c r="AL1735" s="122" t="str">
        <f>IF(月報!Q1735&lt;&gt;"",IF(月報!Q1735="平日残","",月報!Q1735),"")</f>
        <v/>
      </c>
      <c r="AM1735" s="122"/>
      <c r="AN1735" s="122" t="str">
        <f t="shared" si="535"/>
        <v/>
      </c>
      <c r="AO1735" s="122" t="str">
        <f>IF($E1735="","",VLOOKUP($E1735,カレンダマスタ!$A$5:$E$381,5,FALSE))</f>
        <v/>
      </c>
      <c r="AQ1735" s="195" t="str">
        <f>IF(G1735="","",IF(VLOOKUP(E1735,カレンダマスタ!$A$5:$D$381,4,FALSE)=0,"",1))</f>
        <v/>
      </c>
      <c r="AR1735" s="123" t="str">
        <f>IF($G1735="","",IF($AD1735="NSTC",INDEX(カレンダマスタ!$I$26:$O$31,MATCH($G1735,カレンダマスタ!$H$26:$H$31,1),MATCH($H1735,カレンダマスタ!$I$25:$O$25,1)),
IF($AD1735="CS本社",INDEX(カレンダマスタ!$I$36:$O$41,MATCH($G1735,カレンダマスタ!$H$36:$H$41,1),MATCH($H1735,カレンダマスタ!$I$35:$O$35,1)),
IF($AD1735="NS本社",INDEX(カレンダマスタ!$I$94:$O$99,MATCH($G1735,カレンダマスタ!$H$95:$H$100,1),MATCH($H1735,カレンダマスタ!$I$93:$O$93,1)),
IF($AD1735="ODC",INDEX(カレンダマスタ!$I$46:$O$51,MATCH($G1735,カレンダマスタ!$H$46:$H$51,1),MATCH($H1735,カレンダマスタ!$I$45:$O$45,1)),
IF($AD1735="NS東京TC",INDEX(カレンダマスタ!$I$56:$O$61,MATCH($G1735,カレンダマスタ!$H$56:$H$61,1),MATCH($H1735,カレンダマスタ!$I$55:$O$55,1)),""))))))</f>
        <v/>
      </c>
      <c r="AS1735" s="122" t="str">
        <f t="shared" si="557"/>
        <v/>
      </c>
      <c r="AU1735" s="124" t="str">
        <f>IF(E1735="","",VLOOKUP($E1735,カレンダマスタ!$A$4:$E$381,4,FALSE))</f>
        <v/>
      </c>
      <c r="AV1735" s="124" t="str">
        <f t="shared" si="543"/>
        <v/>
      </c>
      <c r="AW1735" s="124" t="str">
        <f t="shared" si="544"/>
        <v/>
      </c>
      <c r="AX1735" s="125" t="str">
        <f t="shared" si="545"/>
        <v/>
      </c>
      <c r="AY1735" s="125" t="str">
        <f t="shared" si="546"/>
        <v/>
      </c>
      <c r="AZ1735" s="114" t="str">
        <f>IF(AX1735&amp;AW1735="勤怠未設定","×",IF(AV1735="勤怠修正","×",IF(AC1735="外注","",IF(AA1735="",IF(AY1735&lt;&gt;"","×",""),IF(VLOOKUP(AA1735,カレンダマスタ!$H$66:$I$83,2,FALSE)&lt;&gt;AY1735,"×","OK")))))</f>
        <v/>
      </c>
      <c r="BC1735" s="124" t="str">
        <f>IF(E1735="","",VLOOKUP($E1735,カレンダマスタ!$A$4:$E$381,4,FALSE))</f>
        <v/>
      </c>
      <c r="BD1735" s="122" t="str">
        <f>IF(AC1735="社員","",IF(AG1735=0,"",IF(AD1735="NSTC",IF(COUNTIF(カレンダマスタ!$Q$5:$Q$32,G1735)=1,"OK","×"),
IF(AD1735="NS本社",IF(COUNTIF(カレンダマスタ!$T$5:$T$32,G1735)=1,"OK","×"),IF(COUNTIF(カレンダマスタ!$R$5:$R$32,G1735)=1,"OK","×")))))</f>
        <v/>
      </c>
      <c r="BE1735" s="122" t="str">
        <f>IF(AC1735="社員","",IF(G1735="","",IF(R1735&lt;&gt;"","",IF(AF1735="CS","OK",IF(VLOOKUP(E1735,カレンダマスタ!$A$5:$D$381,4,FALSE)&gt;0,"",IF(OR(G1735*24&gt;10.84,H1735*24&lt;14.5)=TRUE,"×","OK"))))))</f>
        <v/>
      </c>
      <c r="BF1735" s="122" t="str">
        <f t="shared" si="551"/>
        <v/>
      </c>
      <c r="BG1735" s="122" t="str">
        <f t="shared" si="547"/>
        <v/>
      </c>
      <c r="BI1735" s="114" t="str">
        <f t="shared" si="558"/>
        <v/>
      </c>
    </row>
    <row r="1736" spans="2:61">
      <c r="B1736" s="111"/>
      <c r="C1736" s="536"/>
      <c r="D1736" s="128"/>
      <c r="E1736" s="583"/>
      <c r="F1736" s="128"/>
      <c r="G1736" s="588"/>
      <c r="H1736" s="588"/>
      <c r="I1736" s="130"/>
      <c r="J1736" s="139"/>
      <c r="K1736" s="131"/>
      <c r="L1736" s="132"/>
      <c r="M1736" s="132"/>
      <c r="N1736" s="141"/>
      <c r="O1736" s="139"/>
      <c r="P1736" s="139"/>
      <c r="Q1736" s="139"/>
      <c r="R1736" s="133"/>
      <c r="S1736" s="134"/>
      <c r="T1736" s="434" t="str">
        <f t="shared" si="552"/>
        <v/>
      </c>
      <c r="U1736" s="429"/>
      <c r="V1736" s="429" t="str">
        <f t="shared" si="553"/>
        <v/>
      </c>
      <c r="W1736" s="298"/>
      <c r="X1736" s="129" t="str">
        <f t="shared" si="559"/>
        <v/>
      </c>
      <c r="Y1736" s="129" t="str">
        <f t="shared" si="554"/>
        <v/>
      </c>
      <c r="Z1736" s="129" t="str">
        <f t="shared" si="555"/>
        <v/>
      </c>
      <c r="AA1736" s="133" t="str">
        <f t="shared" si="540"/>
        <v/>
      </c>
      <c r="AC1736" s="186" t="str">
        <f>AC1721</f>
        <v/>
      </c>
      <c r="AD1736" s="187" t="str">
        <f>AD1721</f>
        <v/>
      </c>
      <c r="AE1736" s="187" t="str">
        <f>AE1721</f>
        <v/>
      </c>
      <c r="AF1736" s="187" t="str">
        <f>AF1721</f>
        <v/>
      </c>
      <c r="AG1736" s="204">
        <f t="shared" si="556"/>
        <v>0</v>
      </c>
      <c r="AI1736" s="135" t="str">
        <f>IF(月報!G1736&lt;&gt;"",月報!G1736,"")</f>
        <v/>
      </c>
      <c r="AJ1736" s="126" t="str">
        <f>IF(月報!W1736&lt;&gt;"",月報!W1736*24,"")</f>
        <v/>
      </c>
      <c r="AK1736" s="126" t="str">
        <f>IF(月報!P1736&lt;&gt;"",月報!P1736,"")</f>
        <v/>
      </c>
      <c r="AL1736" s="126" t="str">
        <f>IF(月報!Q1736&lt;&gt;"",IF(月報!Q1736="平日残","",月報!Q1736),"")</f>
        <v/>
      </c>
      <c r="AM1736" s="126"/>
      <c r="AN1736" s="126" t="str">
        <f t="shared" si="535"/>
        <v/>
      </c>
      <c r="AO1736" s="126" t="str">
        <f>IF($E1736="","",VLOOKUP($E1736,カレンダマスタ!$A$5:$E$381,5,FALSE))</f>
        <v/>
      </c>
      <c r="AQ1736" s="196" t="str">
        <f>IF(G1736="","",IF(VLOOKUP(E1736,カレンダマスタ!$A$5:$D$381,4,FALSE)=0,"",1))</f>
        <v/>
      </c>
      <c r="AR1736" s="136" t="str">
        <f>IF($G1736="","",IF($AD1736="NSTC",INDEX(カレンダマスタ!$I$26:$O$31,MATCH($G1736,カレンダマスタ!$H$26:$H$31,1),MATCH($H1736,カレンダマスタ!$I$25:$O$25,1)),
IF($AD1736="CS本社",INDEX(カレンダマスタ!$I$36:$O$41,MATCH($G1736,カレンダマスタ!$H$36:$H$41,1),MATCH($H1736,カレンダマスタ!$I$35:$O$35,1)),
IF($AD1736="NS本社",INDEX(カレンダマスタ!$I$94:$O$99,MATCH($G1736,カレンダマスタ!$H$95:$H$100,1),MATCH($H1736,カレンダマスタ!$I$93:$O$93,1)),
IF($AD1736="ODC",INDEX(カレンダマスタ!$I$46:$O$51,MATCH($G1736,カレンダマスタ!$H$46:$H$51,1),MATCH($H1736,カレンダマスタ!$I$45:$O$45,1)),
IF($AD1736="NS東京TC",INDEX(カレンダマスタ!$I$56:$O$61,MATCH($G1736,カレンダマスタ!$H$56:$H$61,1),MATCH($H1736,カレンダマスタ!$I$55:$O$55,1)),""))))))</f>
        <v/>
      </c>
      <c r="AS1736" s="126" t="str">
        <f t="shared" si="557"/>
        <v/>
      </c>
      <c r="AU1736" s="137" t="str">
        <f>IF(E1736="","",VLOOKUP($E1736,カレンダマスタ!$A$4:$E$381,4,FALSE))</f>
        <v/>
      </c>
      <c r="AV1736" s="137" t="str">
        <f t="shared" si="543"/>
        <v/>
      </c>
      <c r="AW1736" s="137" t="str">
        <f t="shared" si="544"/>
        <v/>
      </c>
      <c r="AX1736" s="138" t="str">
        <f t="shared" si="545"/>
        <v/>
      </c>
      <c r="AY1736" s="138" t="str">
        <f t="shared" si="546"/>
        <v/>
      </c>
      <c r="AZ1736" s="130" t="str">
        <f>IF(AX1736&amp;AW1736="勤怠未設定","×",IF(AV1736="勤怠修正","×",IF(AC1736="外注","",IF(AA1736="",IF(AY1736&lt;&gt;"","×",""),IF(VLOOKUP(AA1736,カレンダマスタ!$H$66:$I$83,2,FALSE)&lt;&gt;AY1736,"×","OK")))))</f>
        <v/>
      </c>
      <c r="BC1736" s="137" t="str">
        <f>IF(E1736="","",VLOOKUP($E1736,カレンダマスタ!$A$4:$E$381,4,FALSE))</f>
        <v/>
      </c>
      <c r="BD1736" s="126" t="str">
        <f>IF(AC1736="社員","",IF(AG1736=0,"",IF(AD1736="NSTC",IF(COUNTIF(カレンダマスタ!$Q$5:$Q$32,G1736)=1,"OK","×"),
IF(AD1736="NS本社",IF(COUNTIF(カレンダマスタ!$T$5:$T$32,G1736)=1,"OK","×"),IF(COUNTIF(カレンダマスタ!$R$5:$R$32,G1736)=1,"OK","×")))))</f>
        <v/>
      </c>
      <c r="BE1736" s="126" t="str">
        <f>IF(AC1736="社員","",IF(G1736="","",IF(R1736&lt;&gt;"","",IF(AF1736="CS","OK",IF(VLOOKUP(E1736,カレンダマスタ!$A$5:$D$381,4,FALSE)&gt;0,"",IF(OR(G1736*24&gt;10.84,H1736*24&lt;14.5)=TRUE,"×","OK"))))))</f>
        <v/>
      </c>
      <c r="BF1736" s="126" t="str">
        <f t="shared" si="551"/>
        <v/>
      </c>
      <c r="BG1736" s="126" t="str">
        <f t="shared" si="547"/>
        <v/>
      </c>
      <c r="BI1736" s="130" t="str">
        <f t="shared" si="558"/>
        <v/>
      </c>
    </row>
    <row r="1737" spans="2:61">
      <c r="B1737" s="111"/>
      <c r="C1737" s="536"/>
      <c r="D1737" s="128"/>
      <c r="E1737" s="583"/>
      <c r="F1737" s="128"/>
      <c r="G1737" s="588"/>
      <c r="H1737" s="588"/>
      <c r="I1737" s="130"/>
      <c r="J1737" s="139"/>
      <c r="K1737" s="131"/>
      <c r="L1737" s="132"/>
      <c r="M1737" s="132"/>
      <c r="N1737" s="141"/>
      <c r="O1737" s="139"/>
      <c r="P1737" s="139"/>
      <c r="Q1737" s="139"/>
      <c r="R1737" s="133"/>
      <c r="S1737" s="134"/>
      <c r="T1737" s="434" t="str">
        <f t="shared" si="552"/>
        <v/>
      </c>
      <c r="U1737" s="429"/>
      <c r="V1737" s="429" t="str">
        <f t="shared" si="553"/>
        <v/>
      </c>
      <c r="W1737" s="298"/>
      <c r="X1737" s="129" t="str">
        <f t="shared" si="559"/>
        <v/>
      </c>
      <c r="Y1737" s="129" t="str">
        <f t="shared" si="554"/>
        <v/>
      </c>
      <c r="Z1737" s="129" t="str">
        <f t="shared" si="555"/>
        <v/>
      </c>
      <c r="AA1737" s="133" t="str">
        <f t="shared" si="540"/>
        <v/>
      </c>
      <c r="AC1737" s="186" t="str">
        <f>AC1721</f>
        <v/>
      </c>
      <c r="AD1737" s="187" t="str">
        <f>AD1721</f>
        <v/>
      </c>
      <c r="AE1737" s="187" t="str">
        <f>AE1721</f>
        <v/>
      </c>
      <c r="AF1737" s="187" t="str">
        <f>AF1721</f>
        <v/>
      </c>
      <c r="AG1737" s="204">
        <f t="shared" si="556"/>
        <v>0</v>
      </c>
      <c r="AI1737" s="135" t="str">
        <f>IF(月報!G1737&lt;&gt;"",月報!G1737,"")</f>
        <v/>
      </c>
      <c r="AJ1737" s="126" t="str">
        <f>IF(月報!W1737&lt;&gt;"",月報!W1737*24,"")</f>
        <v/>
      </c>
      <c r="AK1737" s="126" t="str">
        <f>IF(月報!P1737&lt;&gt;"",月報!P1737,"")</f>
        <v/>
      </c>
      <c r="AL1737" s="126" t="str">
        <f>IF(月報!Q1737&lt;&gt;"",IF(月報!Q1737="平日残","",月報!Q1737),"")</f>
        <v/>
      </c>
      <c r="AM1737" s="126"/>
      <c r="AN1737" s="126" t="str">
        <f t="shared" si="535"/>
        <v/>
      </c>
      <c r="AO1737" s="126" t="str">
        <f>IF($E1737="","",VLOOKUP($E1737,カレンダマスタ!$A$5:$E$381,5,FALSE))</f>
        <v/>
      </c>
      <c r="AQ1737" s="196" t="str">
        <f>IF(G1737="","",IF(VLOOKUP(E1737,カレンダマスタ!$A$5:$D$381,4,FALSE)=0,"",1))</f>
        <v/>
      </c>
      <c r="AR1737" s="136" t="str">
        <f>IF($G1737="","",IF($AD1737="NSTC",INDEX(カレンダマスタ!$I$26:$O$31,MATCH($G1737,カレンダマスタ!$H$26:$H$31,1),MATCH($H1737,カレンダマスタ!$I$25:$O$25,1)),
IF($AD1737="CS本社",INDEX(カレンダマスタ!$I$36:$O$41,MATCH($G1737,カレンダマスタ!$H$36:$H$41,1),MATCH($H1737,カレンダマスタ!$I$35:$O$35,1)),
IF($AD1737="NS本社",INDEX(カレンダマスタ!$I$94:$O$99,MATCH($G1737,カレンダマスタ!$H$95:$H$100,1),MATCH($H1737,カレンダマスタ!$I$93:$O$93,1)),
IF($AD1737="ODC",INDEX(カレンダマスタ!$I$46:$O$51,MATCH($G1737,カレンダマスタ!$H$46:$H$51,1),MATCH($H1737,カレンダマスタ!$I$45:$O$45,1)),
IF($AD1737="NS東京TC",INDEX(カレンダマスタ!$I$56:$O$61,MATCH($G1737,カレンダマスタ!$H$56:$H$61,1),MATCH($H1737,カレンダマスタ!$I$55:$O$55,1)),""))))))</f>
        <v/>
      </c>
      <c r="AS1737" s="126" t="str">
        <f t="shared" si="557"/>
        <v/>
      </c>
      <c r="AU1737" s="137" t="str">
        <f>IF(E1737="","",VLOOKUP($E1737,カレンダマスタ!$A$4:$E$381,4,FALSE))</f>
        <v/>
      </c>
      <c r="AV1737" s="137" t="str">
        <f t="shared" si="543"/>
        <v/>
      </c>
      <c r="AW1737" s="137" t="str">
        <f t="shared" si="544"/>
        <v/>
      </c>
      <c r="AX1737" s="138" t="str">
        <f t="shared" si="545"/>
        <v/>
      </c>
      <c r="AY1737" s="138" t="str">
        <f t="shared" si="546"/>
        <v/>
      </c>
      <c r="AZ1737" s="130" t="str">
        <f>IF(AX1737&amp;AW1737="勤怠未設定","×",IF(AV1737="勤怠修正","×",IF(AC1737="外注","",IF(AA1737="",IF(AY1737&lt;&gt;"","×",""),IF(VLOOKUP(AA1737,カレンダマスタ!$H$66:$I$83,2,FALSE)&lt;&gt;AY1737,"×","OK")))))</f>
        <v/>
      </c>
      <c r="BC1737" s="137" t="str">
        <f>IF(E1737="","",VLOOKUP($E1737,カレンダマスタ!$A$4:$E$381,4,FALSE))</f>
        <v/>
      </c>
      <c r="BD1737" s="126" t="str">
        <f>IF(AC1737="社員","",IF(AG1737=0,"",IF(AD1737="NSTC",IF(COUNTIF(カレンダマスタ!$Q$5:$Q$32,G1737)=1,"OK","×"),
IF(AD1737="NS本社",IF(COUNTIF(カレンダマスタ!$T$5:$T$32,G1737)=1,"OK","×"),IF(COUNTIF(カレンダマスタ!$R$5:$R$32,G1737)=1,"OK","×")))))</f>
        <v/>
      </c>
      <c r="BE1737" s="126" t="str">
        <f>IF(AC1737="社員","",IF(G1737="","",IF(R1737&lt;&gt;"","",IF(AF1737="CS","OK",IF(VLOOKUP(E1737,カレンダマスタ!$A$5:$D$381,4,FALSE)&gt;0,"",IF(OR(G1737*24&gt;10.84,H1737*24&lt;14.5)=TRUE,"×","OK"))))))</f>
        <v/>
      </c>
      <c r="BF1737" s="126" t="str">
        <f t="shared" si="551"/>
        <v/>
      </c>
      <c r="BG1737" s="126" t="str">
        <f t="shared" si="547"/>
        <v/>
      </c>
      <c r="BI1737" s="130" t="str">
        <f t="shared" si="558"/>
        <v/>
      </c>
    </row>
    <row r="1738" spans="2:61">
      <c r="B1738" s="111"/>
      <c r="C1738" s="536"/>
      <c r="D1738" s="128"/>
      <c r="E1738" s="583"/>
      <c r="F1738" s="128"/>
      <c r="G1738" s="588"/>
      <c r="H1738" s="588"/>
      <c r="I1738" s="130"/>
      <c r="J1738" s="139"/>
      <c r="K1738" s="131"/>
      <c r="L1738" s="132"/>
      <c r="M1738" s="132"/>
      <c r="N1738" s="141"/>
      <c r="O1738" s="139"/>
      <c r="P1738" s="139"/>
      <c r="Q1738" s="139"/>
      <c r="R1738" s="133"/>
      <c r="S1738" s="134"/>
      <c r="T1738" s="434" t="str">
        <f t="shared" si="552"/>
        <v/>
      </c>
      <c r="U1738" s="429"/>
      <c r="V1738" s="429" t="str">
        <f t="shared" si="553"/>
        <v/>
      </c>
      <c r="W1738" s="298"/>
      <c r="X1738" s="129" t="str">
        <f t="shared" si="559"/>
        <v/>
      </c>
      <c r="Y1738" s="129" t="str">
        <f t="shared" si="554"/>
        <v/>
      </c>
      <c r="Z1738" s="129" t="str">
        <f t="shared" si="555"/>
        <v/>
      </c>
      <c r="AA1738" s="133" t="str">
        <f t="shared" si="540"/>
        <v/>
      </c>
      <c r="AC1738" s="186" t="str">
        <f>AC1721</f>
        <v/>
      </c>
      <c r="AD1738" s="187" t="str">
        <f>AD1721</f>
        <v/>
      </c>
      <c r="AE1738" s="187" t="str">
        <f>AE1721</f>
        <v/>
      </c>
      <c r="AF1738" s="187" t="str">
        <f>AF1721</f>
        <v/>
      </c>
      <c r="AG1738" s="204">
        <f t="shared" si="556"/>
        <v>0</v>
      </c>
      <c r="AI1738" s="140" t="str">
        <f>IF(月報!G1738&lt;&gt;"",月報!G1738,"")</f>
        <v/>
      </c>
      <c r="AJ1738" s="126" t="str">
        <f>IF(月報!W1738&lt;&gt;"",月報!W1738*24,"")</f>
        <v/>
      </c>
      <c r="AK1738" s="126" t="str">
        <f>IF(月報!P1738&lt;&gt;"",月報!P1738,"")</f>
        <v/>
      </c>
      <c r="AL1738" s="126" t="str">
        <f>IF(月報!Q1738&lt;&gt;"",IF(月報!Q1738="平日残","",月報!Q1738),"")</f>
        <v/>
      </c>
      <c r="AM1738" s="126"/>
      <c r="AN1738" s="126" t="str">
        <f t="shared" si="535"/>
        <v/>
      </c>
      <c r="AO1738" s="126" t="str">
        <f>IF($E1738="","",VLOOKUP($E1738,カレンダマスタ!$A$5:$E$381,5,FALSE))</f>
        <v/>
      </c>
      <c r="AQ1738" s="196" t="str">
        <f>IF(G1738="","",IF(VLOOKUP(E1738,カレンダマスタ!$A$5:$D$381,4,FALSE)=0,"",1))</f>
        <v/>
      </c>
      <c r="AR1738" s="136" t="str">
        <f>IF($G1738="","",IF($AD1738="NSTC",INDEX(カレンダマスタ!$I$26:$O$31,MATCH($G1738,カレンダマスタ!$H$26:$H$31,1),MATCH($H1738,カレンダマスタ!$I$25:$O$25,1)),
IF($AD1738="CS本社",INDEX(カレンダマスタ!$I$36:$O$41,MATCH($G1738,カレンダマスタ!$H$36:$H$41,1),MATCH($H1738,カレンダマスタ!$I$35:$O$35,1)),
IF($AD1738="NS本社",INDEX(カレンダマスタ!$I$94:$O$99,MATCH($G1738,カレンダマスタ!$H$95:$H$100,1),MATCH($H1738,カレンダマスタ!$I$93:$O$93,1)),
IF($AD1738="ODC",INDEX(カレンダマスタ!$I$46:$O$51,MATCH($G1738,カレンダマスタ!$H$46:$H$51,1),MATCH($H1738,カレンダマスタ!$I$45:$O$45,1)),
IF($AD1738="NS東京TC",INDEX(カレンダマスタ!$I$56:$O$61,MATCH($G1738,カレンダマスタ!$H$56:$H$61,1),MATCH($H1738,カレンダマスタ!$I$55:$O$55,1)),""))))))</f>
        <v/>
      </c>
      <c r="AS1738" s="126" t="str">
        <f t="shared" si="557"/>
        <v/>
      </c>
      <c r="AU1738" s="137" t="str">
        <f>IF(E1738="","",VLOOKUP($E1738,カレンダマスタ!$A$4:$E$381,4,FALSE))</f>
        <v/>
      </c>
      <c r="AV1738" s="137" t="str">
        <f t="shared" si="543"/>
        <v/>
      </c>
      <c r="AW1738" s="137" t="str">
        <f t="shared" si="544"/>
        <v/>
      </c>
      <c r="AX1738" s="138" t="str">
        <f t="shared" si="545"/>
        <v/>
      </c>
      <c r="AY1738" s="138" t="str">
        <f t="shared" si="546"/>
        <v/>
      </c>
      <c r="AZ1738" s="130" t="str">
        <f>IF(AX1738&amp;AW1738="勤怠未設定","×",IF(AV1738="勤怠修正","×",IF(AC1738="外注","",IF(AA1738="",IF(AY1738&lt;&gt;"","×",""),IF(VLOOKUP(AA1738,カレンダマスタ!$H$66:$I$83,2,FALSE)&lt;&gt;AY1738,"×","OK")))))</f>
        <v/>
      </c>
      <c r="BC1738" s="137" t="str">
        <f>IF(E1738="","",VLOOKUP($E1738,カレンダマスタ!$A$4:$E$381,4,FALSE))</f>
        <v/>
      </c>
      <c r="BD1738" s="126" t="str">
        <f>IF(AC1738="社員","",IF(AG1738=0,"",IF(AD1738="NSTC",IF(COUNTIF(カレンダマスタ!$Q$5:$Q$32,G1738)=1,"OK","×"),
IF(AD1738="NS本社",IF(COUNTIF(カレンダマスタ!$T$5:$T$32,G1738)=1,"OK","×"),IF(COUNTIF(カレンダマスタ!$R$5:$R$32,G1738)=1,"OK","×")))))</f>
        <v/>
      </c>
      <c r="BE1738" s="126" t="str">
        <f>IF(AC1738="社員","",IF(G1738="","",IF(R1738&lt;&gt;"","",IF(AF1738="CS","OK",IF(VLOOKUP(E1738,カレンダマスタ!$A$5:$D$381,4,FALSE)&gt;0,"",IF(OR(G1738*24&gt;10.84,H1738*24&lt;14.5)=TRUE,"×","OK"))))))</f>
        <v/>
      </c>
      <c r="BF1738" s="126" t="str">
        <f t="shared" si="551"/>
        <v/>
      </c>
      <c r="BG1738" s="126" t="str">
        <f t="shared" si="547"/>
        <v/>
      </c>
      <c r="BI1738" s="130" t="str">
        <f t="shared" si="558"/>
        <v/>
      </c>
    </row>
    <row r="1739" spans="2:61">
      <c r="B1739" s="111"/>
      <c r="C1739" s="536"/>
      <c r="D1739" s="128"/>
      <c r="E1739" s="583"/>
      <c r="F1739" s="128"/>
      <c r="G1739" s="588"/>
      <c r="H1739" s="588"/>
      <c r="I1739" s="130"/>
      <c r="J1739" s="139"/>
      <c r="K1739" s="131"/>
      <c r="L1739" s="132"/>
      <c r="M1739" s="132"/>
      <c r="N1739" s="141"/>
      <c r="O1739" s="139"/>
      <c r="P1739" s="139"/>
      <c r="Q1739" s="139"/>
      <c r="R1739" s="133"/>
      <c r="S1739" s="134"/>
      <c r="T1739" s="434" t="str">
        <f t="shared" si="552"/>
        <v/>
      </c>
      <c r="U1739" s="429"/>
      <c r="V1739" s="429" t="str">
        <f t="shared" si="553"/>
        <v/>
      </c>
      <c r="W1739" s="298"/>
      <c r="X1739" s="129" t="str">
        <f t="shared" si="559"/>
        <v/>
      </c>
      <c r="Y1739" s="129" t="str">
        <f t="shared" si="554"/>
        <v/>
      </c>
      <c r="Z1739" s="129" t="str">
        <f t="shared" si="555"/>
        <v/>
      </c>
      <c r="AA1739" s="133" t="str">
        <f t="shared" si="540"/>
        <v/>
      </c>
      <c r="AC1739" s="186" t="str">
        <f>AC1721</f>
        <v/>
      </c>
      <c r="AD1739" s="187" t="str">
        <f>AD1721</f>
        <v/>
      </c>
      <c r="AE1739" s="187" t="str">
        <f>AE1721</f>
        <v/>
      </c>
      <c r="AF1739" s="187" t="str">
        <f>AF1721</f>
        <v/>
      </c>
      <c r="AG1739" s="204">
        <f t="shared" si="556"/>
        <v>0</v>
      </c>
      <c r="AI1739" s="140" t="str">
        <f>IF(月報!G1739&lt;&gt;"",月報!G1739,"")</f>
        <v/>
      </c>
      <c r="AJ1739" s="126" t="str">
        <f>IF(月報!W1739&lt;&gt;"",月報!W1739*24,"")</f>
        <v/>
      </c>
      <c r="AK1739" s="126" t="str">
        <f>IF(月報!P1739&lt;&gt;"",月報!P1739,"")</f>
        <v/>
      </c>
      <c r="AL1739" s="126" t="str">
        <f>IF(月報!Q1739&lt;&gt;"",IF(月報!Q1739="平日残","",月報!Q1739),"")</f>
        <v/>
      </c>
      <c r="AM1739" s="126"/>
      <c r="AN1739" s="126" t="str">
        <f t="shared" ref="AN1739:AN1802" si="560">IF($AO1739=0,IF($G1739="",IF($Q1739="","週報未入力",""),""),"")</f>
        <v/>
      </c>
      <c r="AO1739" s="126" t="str">
        <f>IF($E1739="","",VLOOKUP($E1739,カレンダマスタ!$A$5:$E$381,5,FALSE))</f>
        <v/>
      </c>
      <c r="AQ1739" s="196" t="str">
        <f>IF(G1739="","",IF(VLOOKUP(E1739,カレンダマスタ!$A$5:$D$381,4,FALSE)=0,"",1))</f>
        <v/>
      </c>
      <c r="AR1739" s="136" t="str">
        <f>IF($G1739="","",IF($AD1739="NSTC",INDEX(カレンダマスタ!$I$26:$O$31,MATCH($G1739,カレンダマスタ!$H$26:$H$31,1),MATCH($H1739,カレンダマスタ!$I$25:$O$25,1)),
IF($AD1739="CS本社",INDEX(カレンダマスタ!$I$36:$O$41,MATCH($G1739,カレンダマスタ!$H$36:$H$41,1),MATCH($H1739,カレンダマスタ!$I$35:$O$35,1)),
IF($AD1739="NS本社",INDEX(カレンダマスタ!$I$94:$O$99,MATCH($G1739,カレンダマスタ!$H$95:$H$100,1),MATCH($H1739,カレンダマスタ!$I$93:$O$93,1)),
IF($AD1739="ODC",INDEX(カレンダマスタ!$I$46:$O$51,MATCH($G1739,カレンダマスタ!$H$46:$H$51,1),MATCH($H1739,カレンダマスタ!$I$45:$O$45,1)),
IF($AD1739="NS東京TC",INDEX(カレンダマスタ!$I$56:$O$61,MATCH($G1739,カレンダマスタ!$H$56:$H$61,1),MATCH($H1739,カレンダマスタ!$I$55:$O$55,1)),""))))))</f>
        <v/>
      </c>
      <c r="AS1739" s="126" t="str">
        <f t="shared" si="557"/>
        <v/>
      </c>
      <c r="AU1739" s="137" t="str">
        <f>IF(E1739="","",VLOOKUP($E1739,カレンダマスタ!$A$4:$E$381,4,FALSE))</f>
        <v/>
      </c>
      <c r="AV1739" s="137" t="str">
        <f t="shared" si="543"/>
        <v/>
      </c>
      <c r="AW1739" s="137" t="str">
        <f t="shared" si="544"/>
        <v/>
      </c>
      <c r="AX1739" s="138" t="str">
        <f t="shared" si="545"/>
        <v/>
      </c>
      <c r="AY1739" s="138" t="str">
        <f t="shared" si="546"/>
        <v/>
      </c>
      <c r="AZ1739" s="130" t="str">
        <f>IF(AX1739&amp;AW1739="勤怠未設定","×",IF(AV1739="勤怠修正","×",IF(AC1739="外注","",IF(AA1739="",IF(AY1739&lt;&gt;"","×",""),IF(VLOOKUP(AA1739,カレンダマスタ!$H$66:$I$83,2,FALSE)&lt;&gt;AY1739,"×","OK")))))</f>
        <v/>
      </c>
      <c r="BC1739" s="137" t="str">
        <f>IF(E1739="","",VLOOKUP($E1739,カレンダマスタ!$A$4:$E$381,4,FALSE))</f>
        <v/>
      </c>
      <c r="BD1739" s="126" t="str">
        <f>IF(AC1739="社員","",IF(AG1739=0,"",IF(AD1739="NSTC",IF(COUNTIF(カレンダマスタ!$Q$5:$Q$32,G1739)=1,"OK","×"),
IF(AD1739="NS本社",IF(COUNTIF(カレンダマスタ!$T$5:$T$32,G1739)=1,"OK","×"),IF(COUNTIF(カレンダマスタ!$R$5:$R$32,G1739)=1,"OK","×")))))</f>
        <v/>
      </c>
      <c r="BE1739" s="126" t="str">
        <f>IF(AC1739="社員","",IF(G1739="","",IF(R1739&lt;&gt;"","",IF(AF1739="CS","OK",IF(VLOOKUP(E1739,カレンダマスタ!$A$5:$D$381,4,FALSE)&gt;0,"",IF(OR(G1739*24&gt;10.84,H1739*24&lt;14.5)=TRUE,"×","OK"))))))</f>
        <v/>
      </c>
      <c r="BF1739" s="126" t="str">
        <f t="shared" si="551"/>
        <v/>
      </c>
      <c r="BG1739" s="126" t="str">
        <f t="shared" si="547"/>
        <v/>
      </c>
      <c r="BI1739" s="130" t="str">
        <f t="shared" si="558"/>
        <v/>
      </c>
    </row>
    <row r="1740" spans="2:61">
      <c r="B1740" s="111"/>
      <c r="C1740" s="536"/>
      <c r="D1740" s="128"/>
      <c r="E1740" s="583"/>
      <c r="F1740" s="128"/>
      <c r="G1740" s="588"/>
      <c r="H1740" s="588"/>
      <c r="I1740" s="130"/>
      <c r="J1740" s="139"/>
      <c r="K1740" s="131"/>
      <c r="L1740" s="132"/>
      <c r="M1740" s="132"/>
      <c r="N1740" s="141"/>
      <c r="O1740" s="139"/>
      <c r="P1740" s="139"/>
      <c r="Q1740" s="139"/>
      <c r="R1740" s="133"/>
      <c r="S1740" s="134"/>
      <c r="T1740" s="434" t="str">
        <f t="shared" si="552"/>
        <v/>
      </c>
      <c r="U1740" s="429"/>
      <c r="V1740" s="429" t="str">
        <f t="shared" si="553"/>
        <v/>
      </c>
      <c r="W1740" s="298"/>
      <c r="X1740" s="129" t="str">
        <f t="shared" si="559"/>
        <v/>
      </c>
      <c r="Y1740" s="129" t="str">
        <f t="shared" si="554"/>
        <v/>
      </c>
      <c r="Z1740" s="129" t="str">
        <f t="shared" si="555"/>
        <v/>
      </c>
      <c r="AA1740" s="133" t="str">
        <f t="shared" ref="AA1740:AA1803" si="561">IF(R1740&lt;&gt;"",IF(AND(AO1740=2,R1740="休出"),"法休残",R1740),"")</f>
        <v/>
      </c>
      <c r="AC1740" s="186" t="str">
        <f>AC1721</f>
        <v/>
      </c>
      <c r="AD1740" s="187" t="str">
        <f>AD1721</f>
        <v/>
      </c>
      <c r="AE1740" s="187" t="str">
        <f>AE1721</f>
        <v/>
      </c>
      <c r="AF1740" s="187" t="str">
        <f>AF1721</f>
        <v/>
      </c>
      <c r="AG1740" s="204">
        <f t="shared" si="556"/>
        <v>0</v>
      </c>
      <c r="AI1740" s="140" t="str">
        <f>IF(月報!G1740&lt;&gt;"",月報!G1740,"")</f>
        <v/>
      </c>
      <c r="AJ1740" s="126" t="str">
        <f>IF(月報!W1740&lt;&gt;"",月報!W1740*24,"")</f>
        <v/>
      </c>
      <c r="AK1740" s="126" t="str">
        <f>IF(月報!P1740&lt;&gt;"",月報!P1740,"")</f>
        <v/>
      </c>
      <c r="AL1740" s="126" t="str">
        <f>IF(月報!Q1740&lt;&gt;"",IF(月報!Q1740="平日残","",月報!Q1740),"")</f>
        <v/>
      </c>
      <c r="AM1740" s="126"/>
      <c r="AN1740" s="126" t="str">
        <f t="shared" si="560"/>
        <v/>
      </c>
      <c r="AO1740" s="126" t="str">
        <f>IF($E1740="","",VLOOKUP($E1740,カレンダマスタ!$A$5:$E$381,5,FALSE))</f>
        <v/>
      </c>
      <c r="AQ1740" s="196" t="str">
        <f>IF(G1740="","",IF(VLOOKUP(E1740,カレンダマスタ!$A$5:$D$381,4,FALSE)=0,"",1))</f>
        <v/>
      </c>
      <c r="AR1740" s="136" t="str">
        <f>IF($G1740="","",IF($AD1740="NSTC",INDEX(カレンダマスタ!$I$26:$O$31,MATCH($G1740,カレンダマスタ!$H$26:$H$31,1),MATCH($H1740,カレンダマスタ!$I$25:$O$25,1)),
IF($AD1740="CS本社",INDEX(カレンダマスタ!$I$36:$O$41,MATCH($G1740,カレンダマスタ!$H$36:$H$41,1),MATCH($H1740,カレンダマスタ!$I$35:$O$35,1)),
IF($AD1740="NS本社",INDEX(カレンダマスタ!$I$94:$O$99,MATCH($G1740,カレンダマスタ!$H$95:$H$100,1),MATCH($H1740,カレンダマスタ!$I$93:$O$93,1)),
IF($AD1740="ODC",INDEX(カレンダマスタ!$I$46:$O$51,MATCH($G1740,カレンダマスタ!$H$46:$H$51,1),MATCH($H1740,カレンダマスタ!$I$45:$O$45,1)),
IF($AD1740="NS東京TC",INDEX(カレンダマスタ!$I$56:$O$61,MATCH($G1740,カレンダマスタ!$H$56:$H$61,1),MATCH($H1740,カレンダマスタ!$I$55:$O$55,1)),""))))))</f>
        <v/>
      </c>
      <c r="AS1740" s="126" t="str">
        <f t="shared" si="557"/>
        <v/>
      </c>
      <c r="AU1740" s="137" t="str">
        <f>IF(E1740="","",VLOOKUP($E1740,カレンダマスタ!$A$4:$E$381,4,FALSE))</f>
        <v/>
      </c>
      <c r="AV1740" s="137" t="str">
        <f t="shared" ref="AV1740:AV1803" si="562">IF(AA1740="","",IF(OR(AA1740="欠勤",AA1740="遅刻"),"勤怠修正",""))</f>
        <v/>
      </c>
      <c r="AW1740" s="137" t="str">
        <f t="shared" ref="AW1740:AW1803" si="563">IF(Q1740="","",IF(R1740="","勤怠未設定",""))</f>
        <v/>
      </c>
      <c r="AX1740" s="138" t="str">
        <f t="shared" ref="AX1740:AX1803" si="564">IF(E1740="","",IF(AND(AU1740&gt;=1,J1740&lt;&gt;"",AA1740=""),"勤怠未設定",IF(AA1740&lt;&gt;"",AA1740,"")))</f>
        <v/>
      </c>
      <c r="AY1740" s="138" t="str">
        <f t="shared" ref="AY1740:AY1803" si="565">IF(AC1740="外注","",IF(AK1740&amp;AL1740&lt;&gt;"",AK1740&amp;AL1740,""))</f>
        <v/>
      </c>
      <c r="AZ1740" s="130" t="str">
        <f>IF(AX1740&amp;AW1740="勤怠未設定","×",IF(AV1740="勤怠修正","×",IF(AC1740="外注","",IF(AA1740="",IF(AY1740&lt;&gt;"","×",""),IF(VLOOKUP(AA1740,カレンダマスタ!$H$66:$I$83,2,FALSE)&lt;&gt;AY1740,"×","OK")))))</f>
        <v/>
      </c>
      <c r="BC1740" s="137" t="str">
        <f>IF(E1740="","",VLOOKUP($E1740,カレンダマスタ!$A$4:$E$381,4,FALSE))</f>
        <v/>
      </c>
      <c r="BD1740" s="126" t="str">
        <f>IF(AC1740="社員","",IF(AG1740=0,"",IF(AD1740="NSTC",IF(COUNTIF(カレンダマスタ!$Q$5:$Q$32,G1740)=1,"OK","×"),
IF(AD1740="NS本社",IF(COUNTIF(カレンダマスタ!$T$5:$T$32,G1740)=1,"OK","×"),IF(COUNTIF(カレンダマスタ!$R$5:$R$32,G1740)=1,"OK","×")))))</f>
        <v/>
      </c>
      <c r="BE1740" s="126" t="str">
        <f>IF(AC1740="社員","",IF(G1740="","",IF(R1740&lt;&gt;"","",IF(AF1740="CS","OK",IF(VLOOKUP(E1740,カレンダマスタ!$A$5:$D$381,4,FALSE)&gt;0,"",IF(OR(G1740*24&gt;10.84,H1740*24&lt;14.5)=TRUE,"×","OK"))))))</f>
        <v/>
      </c>
      <c r="BF1740" s="126" t="str">
        <f t="shared" si="551"/>
        <v/>
      </c>
      <c r="BG1740" s="126" t="str">
        <f t="shared" ref="BG1740:BG1800" si="566">IF(AE1740="派遣","",IF(G1740="","",IF(R1740="有給休暇","",IF(S1740="","×","OK"))))</f>
        <v/>
      </c>
      <c r="BI1740" s="130" t="str">
        <f t="shared" si="558"/>
        <v/>
      </c>
    </row>
    <row r="1741" spans="2:61">
      <c r="B1741" s="111"/>
      <c r="C1741" s="537"/>
      <c r="D1741" s="142"/>
      <c r="E1741" s="584"/>
      <c r="F1741" s="142"/>
      <c r="G1741" s="589"/>
      <c r="H1741" s="589"/>
      <c r="I1741" s="144"/>
      <c r="J1741" s="148"/>
      <c r="K1741" s="145"/>
      <c r="L1741" s="146"/>
      <c r="M1741" s="146"/>
      <c r="N1741" s="147"/>
      <c r="O1741" s="148"/>
      <c r="P1741" s="148"/>
      <c r="Q1741" s="148"/>
      <c r="R1741" s="149"/>
      <c r="S1741" s="156"/>
      <c r="T1741" s="435" t="str">
        <f t="shared" si="552"/>
        <v/>
      </c>
      <c r="U1741" s="430"/>
      <c r="V1741" s="430" t="str">
        <f t="shared" si="553"/>
        <v/>
      </c>
      <c r="W1741" s="298"/>
      <c r="X1741" s="143" t="str">
        <f t="shared" si="559"/>
        <v/>
      </c>
      <c r="Y1741" s="143" t="str">
        <f t="shared" si="554"/>
        <v/>
      </c>
      <c r="Z1741" s="143" t="str">
        <f t="shared" si="555"/>
        <v/>
      </c>
      <c r="AA1741" s="149" t="str">
        <f t="shared" si="561"/>
        <v/>
      </c>
      <c r="AC1741" s="188" t="str">
        <f>AC1721</f>
        <v/>
      </c>
      <c r="AD1741" s="189" t="str">
        <f>AD1721</f>
        <v/>
      </c>
      <c r="AE1741" s="189" t="str">
        <f>AE1721</f>
        <v/>
      </c>
      <c r="AF1741" s="189" t="str">
        <f>AF1721</f>
        <v/>
      </c>
      <c r="AG1741" s="205">
        <f t="shared" si="556"/>
        <v>0</v>
      </c>
      <c r="AI1741" s="157" t="str">
        <f>IF(月報!G1741&lt;&gt;"",月報!G1741,"")</f>
        <v/>
      </c>
      <c r="AJ1741" s="151" t="str">
        <f>IF(月報!W1741&lt;&gt;"",月報!W1741*24,"")</f>
        <v/>
      </c>
      <c r="AK1741" s="151" t="str">
        <f>IF(月報!P1741&lt;&gt;"",月報!P1741,"")</f>
        <v/>
      </c>
      <c r="AL1741" s="151" t="str">
        <f>IF(月報!Q1741&lt;&gt;"",IF(月報!Q1741="平日残","",月報!Q1741),"")</f>
        <v/>
      </c>
      <c r="AM1741" s="151"/>
      <c r="AN1741" s="151" t="str">
        <f t="shared" si="560"/>
        <v/>
      </c>
      <c r="AO1741" s="151" t="str">
        <f>IF($E1741="","",VLOOKUP($E1741,カレンダマスタ!$A$5:$E$381,5,FALSE))</f>
        <v/>
      </c>
      <c r="AQ1741" s="197" t="str">
        <f>IF(G1741="","",IF(VLOOKUP(E1741,カレンダマスタ!$A$5:$D$381,4,FALSE)=0,"",1))</f>
        <v/>
      </c>
      <c r="AR1741" s="152" t="str">
        <f>IF($G1741="","",IF($AD1741="NSTC",INDEX(カレンダマスタ!$I$26:$O$31,MATCH($G1741,カレンダマスタ!$H$26:$H$31,1),MATCH($H1741,カレンダマスタ!$I$25:$O$25,1)),
IF($AD1741="CS本社",INDEX(カレンダマスタ!$I$36:$O$41,MATCH($G1741,カレンダマスタ!$H$36:$H$41,1),MATCH($H1741,カレンダマスタ!$I$35:$O$35,1)),
IF($AD1741="NS本社",INDEX(カレンダマスタ!$I$94:$O$99,MATCH($G1741,カレンダマスタ!$H$95:$H$100,1),MATCH($H1741,カレンダマスタ!$I$93:$O$93,1)),
IF($AD1741="ODC",INDEX(カレンダマスタ!$I$46:$O$51,MATCH($G1741,カレンダマスタ!$H$46:$H$51,1),MATCH($H1741,カレンダマスタ!$I$45:$O$45,1)),
IF($AD1741="NS東京TC",INDEX(カレンダマスタ!$I$56:$O$61,MATCH($G1741,カレンダマスタ!$H$56:$H$61,1),MATCH($H1741,カレンダマスタ!$I$55:$O$55,1)),""))))))</f>
        <v/>
      </c>
      <c r="AS1741" s="151" t="str">
        <f t="shared" si="557"/>
        <v/>
      </c>
      <c r="AU1741" s="153" t="str">
        <f>IF(E1741="","",VLOOKUP($E1741,カレンダマスタ!$A$4:$E$381,4,FALSE))</f>
        <v/>
      </c>
      <c r="AV1741" s="153" t="str">
        <f t="shared" si="562"/>
        <v/>
      </c>
      <c r="AW1741" s="153" t="str">
        <f t="shared" si="563"/>
        <v/>
      </c>
      <c r="AX1741" s="154" t="str">
        <f t="shared" si="564"/>
        <v/>
      </c>
      <c r="AY1741" s="154" t="str">
        <f t="shared" si="565"/>
        <v/>
      </c>
      <c r="AZ1741" s="144" t="str">
        <f>IF(AX1741&amp;AW1741="勤怠未設定","×",IF(AV1741="勤怠修正","×",IF(AC1741="外注","",IF(AA1741="",IF(AY1741&lt;&gt;"","×",""),IF(VLOOKUP(AA1741,カレンダマスタ!$H$66:$I$83,2,FALSE)&lt;&gt;AY1741,"×","OK")))))</f>
        <v/>
      </c>
      <c r="BC1741" s="153" t="str">
        <f>IF(E1741="","",VLOOKUP($E1741,カレンダマスタ!$A$4:$E$381,4,FALSE))</f>
        <v/>
      </c>
      <c r="BD1741" s="151" t="str">
        <f>IF(AC1741="社員","",IF(AG1741=0,"",IF(AD1741="NSTC",IF(COUNTIF(カレンダマスタ!$Q$5:$Q$32,G1741)=1,"OK","×"),
IF(AD1741="NS本社",IF(COUNTIF(カレンダマスタ!$T$5:$T$32,G1741)=1,"OK","×"),IF(COUNTIF(カレンダマスタ!$R$5:$R$32,G1741)=1,"OK","×")))))</f>
        <v/>
      </c>
      <c r="BE1741" s="151" t="str">
        <f>IF(AC1741="社員","",IF(G1741="","",IF(R1741&lt;&gt;"","",IF(AF1741="CS","OK",IF(VLOOKUP(E1741,カレンダマスタ!$A$5:$D$381,4,FALSE)&gt;0,"",IF(OR(G1741*24&gt;10.84,H1741*24&lt;14.5)=TRUE,"×","OK"))))))</f>
        <v/>
      </c>
      <c r="BF1741" s="151" t="str">
        <f t="shared" si="551"/>
        <v/>
      </c>
      <c r="BG1741" s="151" t="str">
        <f t="shared" si="566"/>
        <v/>
      </c>
      <c r="BI1741" s="144" t="str">
        <f t="shared" si="558"/>
        <v/>
      </c>
    </row>
    <row r="1742" spans="2:61">
      <c r="B1742" s="111"/>
      <c r="C1742" s="535"/>
      <c r="D1742" s="112"/>
      <c r="E1742" s="582"/>
      <c r="F1742" s="112"/>
      <c r="G1742" s="587"/>
      <c r="H1742" s="587"/>
      <c r="I1742" s="114"/>
      <c r="J1742" s="118"/>
      <c r="K1742" s="115"/>
      <c r="L1742" s="116"/>
      <c r="M1742" s="116"/>
      <c r="N1742" s="117"/>
      <c r="O1742" s="118"/>
      <c r="P1742" s="118"/>
      <c r="Q1742" s="118"/>
      <c r="R1742" s="119"/>
      <c r="S1742" s="120"/>
      <c r="T1742" s="433" t="str">
        <f t="shared" si="552"/>
        <v/>
      </c>
      <c r="U1742" s="431">
        <f>SUM(T1742:T1748)</f>
        <v>0</v>
      </c>
      <c r="V1742" s="431" t="str">
        <f t="shared" si="553"/>
        <v/>
      </c>
      <c r="W1742" s="298"/>
      <c r="X1742" s="113" t="str">
        <f t="shared" si="559"/>
        <v/>
      </c>
      <c r="Y1742" s="113" t="str">
        <f t="shared" si="554"/>
        <v/>
      </c>
      <c r="Z1742" s="113" t="str">
        <f t="shared" si="555"/>
        <v/>
      </c>
      <c r="AA1742" s="119" t="str">
        <f t="shared" si="561"/>
        <v/>
      </c>
      <c r="AC1742" s="190" t="str">
        <f>AC1721</f>
        <v/>
      </c>
      <c r="AD1742" s="191" t="str">
        <f>AD1721</f>
        <v/>
      </c>
      <c r="AE1742" s="191" t="str">
        <f>AE1721</f>
        <v/>
      </c>
      <c r="AF1742" s="191" t="str">
        <f>AF1721</f>
        <v/>
      </c>
      <c r="AG1742" s="206">
        <f t="shared" si="556"/>
        <v>0</v>
      </c>
      <c r="AI1742" s="158" t="str">
        <f>IF(月報!G1742&lt;&gt;"",月報!G1742,"")</f>
        <v/>
      </c>
      <c r="AJ1742" s="122" t="str">
        <f>IF(月報!W1742&lt;&gt;"",月報!W1742*24,"")</f>
        <v/>
      </c>
      <c r="AK1742" s="122" t="str">
        <f>IF(月報!P1742&lt;&gt;"",月報!P1742,"")</f>
        <v/>
      </c>
      <c r="AL1742" s="122" t="str">
        <f>IF(月報!Q1742&lt;&gt;"",IF(月報!Q1742="平日残","",月報!Q1742),"")</f>
        <v/>
      </c>
      <c r="AM1742" s="122"/>
      <c r="AN1742" s="122" t="str">
        <f t="shared" si="560"/>
        <v/>
      </c>
      <c r="AO1742" s="122" t="str">
        <f>IF($E1742="","",VLOOKUP($E1742,カレンダマスタ!$A$5:$E$381,5,FALSE))</f>
        <v/>
      </c>
      <c r="AQ1742" s="195" t="str">
        <f>IF(G1742="","",IF(VLOOKUP(E1742,カレンダマスタ!$A$5:$D$381,4,FALSE)=0,"",1))</f>
        <v/>
      </c>
      <c r="AR1742" s="123" t="str">
        <f>IF($G1742="","",IF($AD1742="NSTC",INDEX(カレンダマスタ!$I$26:$O$31,MATCH($G1742,カレンダマスタ!$H$26:$H$31,1),MATCH($H1742,カレンダマスタ!$I$25:$O$25,1)),
IF($AD1742="CS本社",INDEX(カレンダマスタ!$I$36:$O$41,MATCH($G1742,カレンダマスタ!$H$36:$H$41,1),MATCH($H1742,カレンダマスタ!$I$35:$O$35,1)),
IF($AD1742="NS本社",INDEX(カレンダマスタ!$I$94:$O$99,MATCH($G1742,カレンダマスタ!$H$95:$H$100,1),MATCH($H1742,カレンダマスタ!$I$93:$O$93,1)),
IF($AD1742="ODC",INDEX(カレンダマスタ!$I$46:$O$51,MATCH($G1742,カレンダマスタ!$H$46:$H$51,1),MATCH($H1742,カレンダマスタ!$I$45:$O$45,1)),
IF($AD1742="NS東京TC",INDEX(カレンダマスタ!$I$56:$O$61,MATCH($G1742,カレンダマスタ!$H$56:$H$61,1),MATCH($H1742,カレンダマスタ!$I$55:$O$55,1)),""))))))</f>
        <v/>
      </c>
      <c r="AS1742" s="122" t="str">
        <f t="shared" si="557"/>
        <v/>
      </c>
      <c r="AU1742" s="124" t="str">
        <f>IF(E1742="","",VLOOKUP($E1742,カレンダマスタ!$A$4:$E$381,4,FALSE))</f>
        <v/>
      </c>
      <c r="AV1742" s="124" t="str">
        <f t="shared" si="562"/>
        <v/>
      </c>
      <c r="AW1742" s="124" t="str">
        <f t="shared" si="563"/>
        <v/>
      </c>
      <c r="AX1742" s="125" t="str">
        <f t="shared" si="564"/>
        <v/>
      </c>
      <c r="AY1742" s="125" t="str">
        <f t="shared" si="565"/>
        <v/>
      </c>
      <c r="AZ1742" s="114" t="str">
        <f>IF(AX1742&amp;AW1742="勤怠未設定","×",IF(AV1742="勤怠修正","×",IF(AC1742="外注","",IF(AA1742="",IF(AY1742&lt;&gt;"","×",""),IF(VLOOKUP(AA1742,カレンダマスタ!$H$66:$I$83,2,FALSE)&lt;&gt;AY1742,"×","OK")))))</f>
        <v/>
      </c>
      <c r="BC1742" s="124" t="str">
        <f>IF(E1742="","",VLOOKUP($E1742,カレンダマスタ!$A$4:$E$381,4,FALSE))</f>
        <v/>
      </c>
      <c r="BD1742" s="122" t="str">
        <f>IF(AC1742="社員","",IF(AG1742=0,"",IF(AD1742="NSTC",IF(COUNTIF(カレンダマスタ!$Q$5:$Q$32,G1742)=1,"OK","×"),
IF(AD1742="NS本社",IF(COUNTIF(カレンダマスタ!$T$5:$T$32,G1742)=1,"OK","×"),IF(COUNTIF(カレンダマスタ!$R$5:$R$32,G1742)=1,"OK","×")))))</f>
        <v/>
      </c>
      <c r="BE1742" s="122" t="str">
        <f>IF(AC1742="社員","",IF(G1742="","",IF(R1742&lt;&gt;"","",IF(AF1742="CS","OK",IF(VLOOKUP(E1742,カレンダマスタ!$A$5:$D$381,4,FALSE)&gt;0,"",IF(OR(G1742*24&gt;10.84,H1742*24&lt;14.5)=TRUE,"×","OK"))))))</f>
        <v/>
      </c>
      <c r="BF1742" s="122" t="str">
        <f t="shared" si="551"/>
        <v/>
      </c>
      <c r="BG1742" s="122" t="str">
        <f t="shared" si="566"/>
        <v/>
      </c>
      <c r="BI1742" s="114" t="str">
        <f t="shared" si="558"/>
        <v/>
      </c>
    </row>
    <row r="1743" spans="2:61">
      <c r="B1743" s="111"/>
      <c r="C1743" s="536"/>
      <c r="D1743" s="128"/>
      <c r="E1743" s="583"/>
      <c r="F1743" s="128"/>
      <c r="G1743" s="588"/>
      <c r="H1743" s="588"/>
      <c r="I1743" s="130"/>
      <c r="J1743" s="139"/>
      <c r="K1743" s="131"/>
      <c r="L1743" s="132"/>
      <c r="M1743" s="132"/>
      <c r="N1743" s="141"/>
      <c r="O1743" s="139"/>
      <c r="P1743" s="139"/>
      <c r="Q1743" s="139"/>
      <c r="R1743" s="133"/>
      <c r="S1743" s="134"/>
      <c r="T1743" s="434" t="str">
        <f t="shared" si="552"/>
        <v/>
      </c>
      <c r="U1743" s="429"/>
      <c r="V1743" s="429" t="str">
        <f t="shared" si="553"/>
        <v/>
      </c>
      <c r="W1743" s="298"/>
      <c r="X1743" s="129" t="str">
        <f t="shared" si="559"/>
        <v/>
      </c>
      <c r="Y1743" s="129" t="str">
        <f t="shared" si="554"/>
        <v/>
      </c>
      <c r="Z1743" s="129" t="str">
        <f t="shared" si="555"/>
        <v/>
      </c>
      <c r="AA1743" s="133" t="str">
        <f t="shared" si="561"/>
        <v/>
      </c>
      <c r="AC1743" s="186" t="str">
        <f>AC1721</f>
        <v/>
      </c>
      <c r="AD1743" s="187" t="str">
        <f>AD1721</f>
        <v/>
      </c>
      <c r="AE1743" s="187" t="str">
        <f>AE1721</f>
        <v/>
      </c>
      <c r="AF1743" s="187" t="str">
        <f>AF1721</f>
        <v/>
      </c>
      <c r="AG1743" s="204">
        <f t="shared" si="556"/>
        <v>0</v>
      </c>
      <c r="AI1743" s="135" t="str">
        <f>IF(月報!G1743&lt;&gt;"",月報!G1743,"")</f>
        <v/>
      </c>
      <c r="AJ1743" s="126" t="str">
        <f>IF(月報!W1743&lt;&gt;"",月報!W1743*24,"")</f>
        <v/>
      </c>
      <c r="AK1743" s="126" t="str">
        <f>IF(月報!P1743&lt;&gt;"",月報!P1743,"")</f>
        <v/>
      </c>
      <c r="AL1743" s="126" t="str">
        <f>IF(月報!Q1743&lt;&gt;"",IF(月報!Q1743="平日残","",月報!Q1743),"")</f>
        <v/>
      </c>
      <c r="AM1743" s="126"/>
      <c r="AN1743" s="126" t="str">
        <f t="shared" si="560"/>
        <v/>
      </c>
      <c r="AO1743" s="126" t="str">
        <f>IF($E1743="","",VLOOKUP($E1743,カレンダマスタ!$A$5:$E$381,5,FALSE))</f>
        <v/>
      </c>
      <c r="AQ1743" s="196" t="str">
        <f>IF(G1743="","",IF(VLOOKUP(E1743,カレンダマスタ!$A$5:$D$381,4,FALSE)=0,"",1))</f>
        <v/>
      </c>
      <c r="AR1743" s="136" t="str">
        <f>IF($G1743="","",IF($AD1743="NSTC",INDEX(カレンダマスタ!$I$26:$O$31,MATCH($G1743,カレンダマスタ!$H$26:$H$31,1),MATCH($H1743,カレンダマスタ!$I$25:$O$25,1)),
IF($AD1743="CS本社",INDEX(カレンダマスタ!$I$36:$O$41,MATCH($G1743,カレンダマスタ!$H$36:$H$41,1),MATCH($H1743,カレンダマスタ!$I$35:$O$35,1)),
IF($AD1743="NS本社",INDEX(カレンダマスタ!$I$94:$O$99,MATCH($G1743,カレンダマスタ!$H$95:$H$100,1),MATCH($H1743,カレンダマスタ!$I$93:$O$93,1)),
IF($AD1743="ODC",INDEX(カレンダマスタ!$I$46:$O$51,MATCH($G1743,カレンダマスタ!$H$46:$H$51,1),MATCH($H1743,カレンダマスタ!$I$45:$O$45,1)),
IF($AD1743="NS東京TC",INDEX(カレンダマスタ!$I$56:$O$61,MATCH($G1743,カレンダマスタ!$H$56:$H$61,1),MATCH($H1743,カレンダマスタ!$I$55:$O$55,1)),""))))))</f>
        <v/>
      </c>
      <c r="AS1743" s="126" t="str">
        <f t="shared" si="557"/>
        <v/>
      </c>
      <c r="AU1743" s="137" t="str">
        <f>IF(E1743="","",VLOOKUP($E1743,カレンダマスタ!$A$4:$E$381,4,FALSE))</f>
        <v/>
      </c>
      <c r="AV1743" s="137" t="str">
        <f t="shared" si="562"/>
        <v/>
      </c>
      <c r="AW1743" s="137" t="str">
        <f t="shared" si="563"/>
        <v/>
      </c>
      <c r="AX1743" s="138" t="str">
        <f t="shared" si="564"/>
        <v/>
      </c>
      <c r="AY1743" s="138" t="str">
        <f t="shared" si="565"/>
        <v/>
      </c>
      <c r="AZ1743" s="130" t="str">
        <f>IF(AX1743&amp;AW1743="勤怠未設定","×",IF(AV1743="勤怠修正","×",IF(AC1743="外注","",IF(AA1743="",IF(AY1743&lt;&gt;"","×",""),IF(VLOOKUP(AA1743,カレンダマスタ!$H$66:$I$83,2,FALSE)&lt;&gt;AY1743,"×","OK")))))</f>
        <v/>
      </c>
      <c r="BC1743" s="137" t="str">
        <f>IF(E1743="","",VLOOKUP($E1743,カレンダマスタ!$A$4:$E$381,4,FALSE))</f>
        <v/>
      </c>
      <c r="BD1743" s="126" t="str">
        <f>IF(AC1743="社員","",IF(AG1743=0,"",IF(AD1743="NSTC",IF(COUNTIF(カレンダマスタ!$Q$5:$Q$32,G1743)=1,"OK","×"),
IF(AD1743="NS本社",IF(COUNTIF(カレンダマスタ!$T$5:$T$32,G1743)=1,"OK","×"),IF(COUNTIF(カレンダマスタ!$R$5:$R$32,G1743)=1,"OK","×")))))</f>
        <v/>
      </c>
      <c r="BE1743" s="126" t="str">
        <f>IF(AC1743="社員","",IF(G1743="","",IF(R1743&lt;&gt;"","",IF(AF1743="CS","OK",IF(VLOOKUP(E1743,カレンダマスタ!$A$5:$D$381,4,FALSE)&gt;0,"",IF(OR(G1743*24&gt;10.84,H1743*24&lt;14.5)=TRUE,"×","OK"))))))</f>
        <v/>
      </c>
      <c r="BF1743" s="126" t="str">
        <f t="shared" si="551"/>
        <v/>
      </c>
      <c r="BG1743" s="126" t="str">
        <f t="shared" si="566"/>
        <v/>
      </c>
      <c r="BI1743" s="130" t="str">
        <f t="shared" si="558"/>
        <v/>
      </c>
    </row>
    <row r="1744" spans="2:61">
      <c r="B1744" s="111"/>
      <c r="C1744" s="536"/>
      <c r="D1744" s="128"/>
      <c r="E1744" s="583"/>
      <c r="F1744" s="128"/>
      <c r="G1744" s="588"/>
      <c r="H1744" s="588"/>
      <c r="I1744" s="130"/>
      <c r="J1744" s="139"/>
      <c r="K1744" s="131"/>
      <c r="L1744" s="132"/>
      <c r="M1744" s="132"/>
      <c r="N1744" s="141"/>
      <c r="O1744" s="139"/>
      <c r="P1744" s="139"/>
      <c r="Q1744" s="139"/>
      <c r="R1744" s="133"/>
      <c r="S1744" s="134"/>
      <c r="T1744" s="434" t="str">
        <f t="shared" si="552"/>
        <v/>
      </c>
      <c r="U1744" s="429"/>
      <c r="V1744" s="429" t="str">
        <f t="shared" si="553"/>
        <v/>
      </c>
      <c r="W1744" s="298"/>
      <c r="X1744" s="129" t="str">
        <f t="shared" si="559"/>
        <v/>
      </c>
      <c r="Y1744" s="129" t="str">
        <f t="shared" si="554"/>
        <v/>
      </c>
      <c r="Z1744" s="129" t="str">
        <f t="shared" si="555"/>
        <v/>
      </c>
      <c r="AA1744" s="133" t="str">
        <f t="shared" si="561"/>
        <v/>
      </c>
      <c r="AC1744" s="186" t="str">
        <f>AC1721</f>
        <v/>
      </c>
      <c r="AD1744" s="187" t="str">
        <f>AD1721</f>
        <v/>
      </c>
      <c r="AE1744" s="187" t="str">
        <f>AE1721</f>
        <v/>
      </c>
      <c r="AF1744" s="187" t="str">
        <f>AF1721</f>
        <v/>
      </c>
      <c r="AG1744" s="204">
        <f t="shared" si="556"/>
        <v>0</v>
      </c>
      <c r="AI1744" s="135" t="str">
        <f>IF(月報!G1744&lt;&gt;"",月報!G1744,"")</f>
        <v/>
      </c>
      <c r="AJ1744" s="126" t="str">
        <f>IF(月報!W1744&lt;&gt;"",月報!W1744*24,"")</f>
        <v/>
      </c>
      <c r="AK1744" s="126" t="str">
        <f>IF(月報!P1744&lt;&gt;"",月報!P1744,"")</f>
        <v/>
      </c>
      <c r="AL1744" s="126" t="str">
        <f>IF(月報!Q1744&lt;&gt;"",IF(月報!Q1744="平日残","",月報!Q1744),"")</f>
        <v/>
      </c>
      <c r="AM1744" s="126"/>
      <c r="AN1744" s="126" t="str">
        <f t="shared" si="560"/>
        <v/>
      </c>
      <c r="AO1744" s="126" t="str">
        <f>IF($E1744="","",VLOOKUP($E1744,カレンダマスタ!$A$5:$E$381,5,FALSE))</f>
        <v/>
      </c>
      <c r="AQ1744" s="196" t="str">
        <f>IF(G1744="","",IF(VLOOKUP(E1744,カレンダマスタ!$A$5:$D$381,4,FALSE)=0,"",1))</f>
        <v/>
      </c>
      <c r="AR1744" s="136" t="str">
        <f>IF($G1744="","",IF($AD1744="NSTC",INDEX(カレンダマスタ!$I$26:$O$31,MATCH($G1744,カレンダマスタ!$H$26:$H$31,1),MATCH($H1744,カレンダマスタ!$I$25:$O$25,1)),
IF($AD1744="CS本社",INDEX(カレンダマスタ!$I$36:$O$41,MATCH($G1744,カレンダマスタ!$H$36:$H$41,1),MATCH($H1744,カレンダマスタ!$I$35:$O$35,1)),
IF($AD1744="NS本社",INDEX(カレンダマスタ!$I$94:$O$99,MATCH($G1744,カレンダマスタ!$H$95:$H$100,1),MATCH($H1744,カレンダマスタ!$I$93:$O$93,1)),
IF($AD1744="ODC",INDEX(カレンダマスタ!$I$46:$O$51,MATCH($G1744,カレンダマスタ!$H$46:$H$51,1),MATCH($H1744,カレンダマスタ!$I$45:$O$45,1)),
IF($AD1744="NS東京TC",INDEX(カレンダマスタ!$I$56:$O$61,MATCH($G1744,カレンダマスタ!$H$56:$H$61,1),MATCH($H1744,カレンダマスタ!$I$55:$O$55,1)),""))))))</f>
        <v/>
      </c>
      <c r="AS1744" s="126" t="str">
        <f t="shared" si="557"/>
        <v/>
      </c>
      <c r="AU1744" s="137" t="str">
        <f>IF(E1744="","",VLOOKUP($E1744,カレンダマスタ!$A$4:$E$381,4,FALSE))</f>
        <v/>
      </c>
      <c r="AV1744" s="137" t="str">
        <f t="shared" si="562"/>
        <v/>
      </c>
      <c r="AW1744" s="137" t="str">
        <f t="shared" si="563"/>
        <v/>
      </c>
      <c r="AX1744" s="138" t="str">
        <f t="shared" si="564"/>
        <v/>
      </c>
      <c r="AY1744" s="138" t="str">
        <f t="shared" si="565"/>
        <v/>
      </c>
      <c r="AZ1744" s="130" t="str">
        <f>IF(AX1744&amp;AW1744="勤怠未設定","×",IF(AV1744="勤怠修正","×",IF(AC1744="外注","",IF(AA1744="",IF(AY1744&lt;&gt;"","×",""),IF(VLOOKUP(AA1744,カレンダマスタ!$H$66:$I$83,2,FALSE)&lt;&gt;AY1744,"×","OK")))))</f>
        <v/>
      </c>
      <c r="BC1744" s="137" t="str">
        <f>IF(E1744="","",VLOOKUP($E1744,カレンダマスタ!$A$4:$E$381,4,FALSE))</f>
        <v/>
      </c>
      <c r="BD1744" s="126" t="str">
        <f>IF(AC1744="社員","",IF(AG1744=0,"",IF(AD1744="NSTC",IF(COUNTIF(カレンダマスタ!$Q$5:$Q$32,G1744)=1,"OK","×"),
IF(AD1744="NS本社",IF(COUNTIF(カレンダマスタ!$T$5:$T$32,G1744)=1,"OK","×"),IF(COUNTIF(カレンダマスタ!$R$5:$R$32,G1744)=1,"OK","×")))))</f>
        <v/>
      </c>
      <c r="BE1744" s="126" t="str">
        <f>IF(AC1744="社員","",IF(G1744="","",IF(R1744&lt;&gt;"","",IF(AF1744="CS","OK",IF(VLOOKUP(E1744,カレンダマスタ!$A$5:$D$381,4,FALSE)&gt;0,"",IF(OR(G1744*24&gt;10.84,H1744*24&lt;14.5)=TRUE,"×","OK"))))))</f>
        <v/>
      </c>
      <c r="BF1744" s="126" t="str">
        <f t="shared" si="551"/>
        <v/>
      </c>
      <c r="BG1744" s="126" t="str">
        <f t="shared" si="566"/>
        <v/>
      </c>
      <c r="BI1744" s="130" t="str">
        <f t="shared" si="558"/>
        <v/>
      </c>
    </row>
    <row r="1745" spans="2:61">
      <c r="B1745" s="111"/>
      <c r="C1745" s="536"/>
      <c r="D1745" s="128"/>
      <c r="E1745" s="583"/>
      <c r="F1745" s="128"/>
      <c r="G1745" s="588"/>
      <c r="H1745" s="588"/>
      <c r="I1745" s="130"/>
      <c r="J1745" s="139"/>
      <c r="K1745" s="131"/>
      <c r="L1745" s="132"/>
      <c r="M1745" s="132"/>
      <c r="N1745" s="141"/>
      <c r="O1745" s="139"/>
      <c r="P1745" s="139"/>
      <c r="Q1745" s="139"/>
      <c r="R1745" s="133"/>
      <c r="S1745" s="134"/>
      <c r="T1745" s="434" t="str">
        <f t="shared" si="552"/>
        <v/>
      </c>
      <c r="U1745" s="429"/>
      <c r="V1745" s="429" t="str">
        <f t="shared" si="553"/>
        <v/>
      </c>
      <c r="W1745" s="298"/>
      <c r="X1745" s="129" t="str">
        <f t="shared" si="559"/>
        <v/>
      </c>
      <c r="Y1745" s="129" t="str">
        <f t="shared" si="554"/>
        <v/>
      </c>
      <c r="Z1745" s="129" t="str">
        <f t="shared" si="555"/>
        <v/>
      </c>
      <c r="AA1745" s="133" t="str">
        <f t="shared" si="561"/>
        <v/>
      </c>
      <c r="AC1745" s="186" t="str">
        <f>AC1721</f>
        <v/>
      </c>
      <c r="AD1745" s="187" t="str">
        <f>AD1721</f>
        <v/>
      </c>
      <c r="AE1745" s="187" t="str">
        <f>AE1721</f>
        <v/>
      </c>
      <c r="AF1745" s="187" t="str">
        <f>AF1721</f>
        <v/>
      </c>
      <c r="AG1745" s="204">
        <f t="shared" si="556"/>
        <v>0</v>
      </c>
      <c r="AI1745" s="135" t="str">
        <f>IF(月報!G1745&lt;&gt;"",月報!G1745,"")</f>
        <v/>
      </c>
      <c r="AJ1745" s="126" t="str">
        <f>IF(月報!W1745&lt;&gt;"",月報!W1745*24,"")</f>
        <v/>
      </c>
      <c r="AK1745" s="126" t="str">
        <f>IF(月報!P1745&lt;&gt;"",月報!P1745,"")</f>
        <v/>
      </c>
      <c r="AL1745" s="126" t="str">
        <f>IF(月報!Q1745&lt;&gt;"",IF(月報!Q1745="平日残","",月報!Q1745),"")</f>
        <v/>
      </c>
      <c r="AM1745" s="126"/>
      <c r="AN1745" s="126" t="str">
        <f t="shared" si="560"/>
        <v/>
      </c>
      <c r="AO1745" s="126" t="str">
        <f>IF($E1745="","",VLOOKUP($E1745,カレンダマスタ!$A$5:$E$381,5,FALSE))</f>
        <v/>
      </c>
      <c r="AQ1745" s="196" t="str">
        <f>IF(G1745="","",IF(VLOOKUP(E1745,カレンダマスタ!$A$5:$D$381,4,FALSE)=0,"",1))</f>
        <v/>
      </c>
      <c r="AR1745" s="136" t="str">
        <f>IF($G1745="","",IF($AD1745="NSTC",INDEX(カレンダマスタ!$I$26:$O$31,MATCH($G1745,カレンダマスタ!$H$26:$H$31,1),MATCH($H1745,カレンダマスタ!$I$25:$O$25,1)),
IF($AD1745="CS本社",INDEX(カレンダマスタ!$I$36:$O$41,MATCH($G1745,カレンダマスタ!$H$36:$H$41,1),MATCH($H1745,カレンダマスタ!$I$35:$O$35,1)),
IF($AD1745="NS本社",INDEX(カレンダマスタ!$I$94:$O$99,MATCH($G1745,カレンダマスタ!$H$95:$H$100,1),MATCH($H1745,カレンダマスタ!$I$93:$O$93,1)),
IF($AD1745="ODC",INDEX(カレンダマスタ!$I$46:$O$51,MATCH($G1745,カレンダマスタ!$H$46:$H$51,1),MATCH($H1745,カレンダマスタ!$I$45:$O$45,1)),
IF($AD1745="NS東京TC",INDEX(カレンダマスタ!$I$56:$O$61,MATCH($G1745,カレンダマスタ!$H$56:$H$61,1),MATCH($H1745,カレンダマスタ!$I$55:$O$55,1)),""))))))</f>
        <v/>
      </c>
      <c r="AS1745" s="126" t="str">
        <f t="shared" si="557"/>
        <v/>
      </c>
      <c r="AU1745" s="137" t="str">
        <f>IF(E1745="","",VLOOKUP($E1745,カレンダマスタ!$A$4:$E$381,4,FALSE))</f>
        <v/>
      </c>
      <c r="AV1745" s="137" t="str">
        <f t="shared" si="562"/>
        <v/>
      </c>
      <c r="AW1745" s="137" t="str">
        <f t="shared" si="563"/>
        <v/>
      </c>
      <c r="AX1745" s="138" t="str">
        <f t="shared" si="564"/>
        <v/>
      </c>
      <c r="AY1745" s="138" t="str">
        <f t="shared" si="565"/>
        <v/>
      </c>
      <c r="AZ1745" s="130" t="str">
        <f>IF(AX1745&amp;AW1745="勤怠未設定","×",IF(AV1745="勤怠修正","×",IF(AC1745="外注","",IF(AA1745="",IF(AY1745&lt;&gt;"","×",""),IF(VLOOKUP(AA1745,カレンダマスタ!$H$66:$I$83,2,FALSE)&lt;&gt;AY1745,"×","OK")))))</f>
        <v/>
      </c>
      <c r="BC1745" s="137" t="str">
        <f>IF(E1745="","",VLOOKUP($E1745,カレンダマスタ!$A$4:$E$381,4,FALSE))</f>
        <v/>
      </c>
      <c r="BD1745" s="126" t="str">
        <f>IF(AC1745="社員","",IF(AG1745=0,"",IF(AD1745="NSTC",IF(COUNTIF(カレンダマスタ!$Q$5:$Q$32,G1745)=1,"OK","×"),
IF(AD1745="NS本社",IF(COUNTIF(カレンダマスタ!$T$5:$T$32,G1745)=1,"OK","×"),IF(COUNTIF(カレンダマスタ!$R$5:$R$32,G1745)=1,"OK","×")))))</f>
        <v/>
      </c>
      <c r="BE1745" s="126" t="str">
        <f>IF(AC1745="社員","",IF(G1745="","",IF(R1745&lt;&gt;"","",IF(AF1745="CS","OK",IF(VLOOKUP(E1745,カレンダマスタ!$A$5:$D$381,4,FALSE)&gt;0,"",IF(OR(G1745*24&gt;10.84,H1745*24&lt;14.5)=TRUE,"×","OK"))))))</f>
        <v/>
      </c>
      <c r="BF1745" s="126" t="str">
        <f t="shared" si="551"/>
        <v/>
      </c>
      <c r="BG1745" s="126" t="str">
        <f t="shared" si="566"/>
        <v/>
      </c>
      <c r="BI1745" s="130" t="str">
        <f t="shared" si="558"/>
        <v/>
      </c>
    </row>
    <row r="1746" spans="2:61">
      <c r="B1746" s="111"/>
      <c r="C1746" s="536"/>
      <c r="D1746" s="128"/>
      <c r="E1746" s="583"/>
      <c r="F1746" s="128"/>
      <c r="G1746" s="588"/>
      <c r="H1746" s="588"/>
      <c r="I1746" s="130"/>
      <c r="J1746" s="139"/>
      <c r="K1746" s="131"/>
      <c r="L1746" s="132"/>
      <c r="M1746" s="132"/>
      <c r="N1746" s="141"/>
      <c r="O1746" s="139"/>
      <c r="P1746" s="139"/>
      <c r="Q1746" s="139"/>
      <c r="R1746" s="133"/>
      <c r="S1746" s="134"/>
      <c r="T1746" s="434" t="str">
        <f t="shared" si="552"/>
        <v/>
      </c>
      <c r="U1746" s="429"/>
      <c r="V1746" s="429" t="str">
        <f t="shared" si="553"/>
        <v/>
      </c>
      <c r="W1746" s="298"/>
      <c r="X1746" s="129" t="str">
        <f t="shared" si="559"/>
        <v/>
      </c>
      <c r="Y1746" s="129" t="str">
        <f t="shared" si="554"/>
        <v/>
      </c>
      <c r="Z1746" s="129" t="str">
        <f t="shared" si="555"/>
        <v/>
      </c>
      <c r="AA1746" s="133" t="str">
        <f t="shared" si="561"/>
        <v/>
      </c>
      <c r="AC1746" s="186" t="str">
        <f>AC1721</f>
        <v/>
      </c>
      <c r="AD1746" s="187" t="str">
        <f>AD1721</f>
        <v/>
      </c>
      <c r="AE1746" s="187" t="str">
        <f>AE1721</f>
        <v/>
      </c>
      <c r="AF1746" s="187" t="str">
        <f>AF1721</f>
        <v/>
      </c>
      <c r="AG1746" s="204">
        <f t="shared" si="556"/>
        <v>0</v>
      </c>
      <c r="AI1746" s="140" t="str">
        <f>IF(月報!G1746&lt;&gt;"",月報!G1746,"")</f>
        <v/>
      </c>
      <c r="AJ1746" s="126" t="str">
        <f>IF(月報!W1746&lt;&gt;"",月報!W1746*24,"")</f>
        <v/>
      </c>
      <c r="AK1746" s="126" t="str">
        <f>IF(月報!P1746&lt;&gt;"",月報!P1746,"")</f>
        <v/>
      </c>
      <c r="AL1746" s="126" t="str">
        <f>IF(月報!Q1746&lt;&gt;"",IF(月報!Q1746="平日残","",月報!Q1746),"")</f>
        <v/>
      </c>
      <c r="AM1746" s="126"/>
      <c r="AN1746" s="126" t="str">
        <f t="shared" si="560"/>
        <v/>
      </c>
      <c r="AO1746" s="126" t="str">
        <f>IF($E1746="","",VLOOKUP($E1746,カレンダマスタ!$A$5:$E$381,5,FALSE))</f>
        <v/>
      </c>
      <c r="AQ1746" s="196" t="str">
        <f>IF(G1746="","",IF(VLOOKUP(E1746,カレンダマスタ!$A$5:$D$381,4,FALSE)=0,"",1))</f>
        <v/>
      </c>
      <c r="AR1746" s="136" t="str">
        <f>IF($G1746="","",IF($AD1746="NSTC",INDEX(カレンダマスタ!$I$26:$O$31,MATCH($G1746,カレンダマスタ!$H$26:$H$31,1),MATCH($H1746,カレンダマスタ!$I$25:$O$25,1)),
IF($AD1746="CS本社",INDEX(カレンダマスタ!$I$36:$O$41,MATCH($G1746,カレンダマスタ!$H$36:$H$41,1),MATCH($H1746,カレンダマスタ!$I$35:$O$35,1)),
IF($AD1746="NS本社",INDEX(カレンダマスタ!$I$94:$O$99,MATCH($G1746,カレンダマスタ!$H$95:$H$100,1),MATCH($H1746,カレンダマスタ!$I$93:$O$93,1)),
IF($AD1746="ODC",INDEX(カレンダマスタ!$I$46:$O$51,MATCH($G1746,カレンダマスタ!$H$46:$H$51,1),MATCH($H1746,カレンダマスタ!$I$45:$O$45,1)),
IF($AD1746="NS東京TC",INDEX(カレンダマスタ!$I$56:$O$61,MATCH($G1746,カレンダマスタ!$H$56:$H$61,1),MATCH($H1746,カレンダマスタ!$I$55:$O$55,1)),""))))))</f>
        <v/>
      </c>
      <c r="AS1746" s="126" t="str">
        <f t="shared" si="557"/>
        <v/>
      </c>
      <c r="AU1746" s="137" t="str">
        <f>IF(E1746="","",VLOOKUP($E1746,カレンダマスタ!$A$4:$E$381,4,FALSE))</f>
        <v/>
      </c>
      <c r="AV1746" s="137" t="str">
        <f t="shared" si="562"/>
        <v/>
      </c>
      <c r="AW1746" s="137" t="str">
        <f t="shared" si="563"/>
        <v/>
      </c>
      <c r="AX1746" s="138" t="str">
        <f t="shared" si="564"/>
        <v/>
      </c>
      <c r="AY1746" s="138" t="str">
        <f t="shared" si="565"/>
        <v/>
      </c>
      <c r="AZ1746" s="130" t="str">
        <f>IF(AX1746&amp;AW1746="勤怠未設定","×",IF(AV1746="勤怠修正","×",IF(AC1746="外注","",IF(AA1746="",IF(AY1746&lt;&gt;"","×",""),IF(VLOOKUP(AA1746,カレンダマスタ!$H$66:$I$83,2,FALSE)&lt;&gt;AY1746,"×","OK")))))</f>
        <v/>
      </c>
      <c r="BC1746" s="137" t="str">
        <f>IF(E1746="","",VLOOKUP($E1746,カレンダマスタ!$A$4:$E$381,4,FALSE))</f>
        <v/>
      </c>
      <c r="BD1746" s="126" t="str">
        <f>IF(AC1746="社員","",IF(AG1746=0,"",IF(AD1746="NSTC",IF(COUNTIF(カレンダマスタ!$Q$5:$Q$32,G1746)=1,"OK","×"),
IF(AD1746="NS本社",IF(COUNTIF(カレンダマスタ!$T$5:$T$32,G1746)=1,"OK","×"),IF(COUNTIF(カレンダマスタ!$R$5:$R$32,G1746)=1,"OK","×")))))</f>
        <v/>
      </c>
      <c r="BE1746" s="126" t="str">
        <f>IF(AC1746="社員","",IF(G1746="","",IF(R1746&lt;&gt;"","",IF(AF1746="CS","OK",IF(VLOOKUP(E1746,カレンダマスタ!$A$5:$D$381,4,FALSE)&gt;0,"",IF(OR(G1746*24&gt;10.84,H1746*24&lt;14.5)=TRUE,"×","OK"))))))</f>
        <v/>
      </c>
      <c r="BF1746" s="126" t="str">
        <f t="shared" si="551"/>
        <v/>
      </c>
      <c r="BG1746" s="126" t="str">
        <f t="shared" si="566"/>
        <v/>
      </c>
      <c r="BI1746" s="130" t="str">
        <f t="shared" si="558"/>
        <v/>
      </c>
    </row>
    <row r="1747" spans="2:61">
      <c r="B1747" s="111"/>
      <c r="C1747" s="536"/>
      <c r="D1747" s="128"/>
      <c r="E1747" s="583"/>
      <c r="F1747" s="128"/>
      <c r="G1747" s="588"/>
      <c r="H1747" s="588"/>
      <c r="I1747" s="130"/>
      <c r="J1747" s="139"/>
      <c r="K1747" s="131"/>
      <c r="L1747" s="132"/>
      <c r="M1747" s="132"/>
      <c r="N1747" s="141"/>
      <c r="O1747" s="139"/>
      <c r="P1747" s="139"/>
      <c r="Q1747" s="139"/>
      <c r="R1747" s="133"/>
      <c r="S1747" s="134"/>
      <c r="T1747" s="434" t="str">
        <f t="shared" si="552"/>
        <v/>
      </c>
      <c r="U1747" s="429"/>
      <c r="V1747" s="429" t="str">
        <f t="shared" si="553"/>
        <v/>
      </c>
      <c r="W1747" s="298"/>
      <c r="X1747" s="129" t="str">
        <f t="shared" si="559"/>
        <v/>
      </c>
      <c r="Y1747" s="129" t="str">
        <f t="shared" si="554"/>
        <v/>
      </c>
      <c r="Z1747" s="129" t="str">
        <f t="shared" si="555"/>
        <v/>
      </c>
      <c r="AA1747" s="133" t="str">
        <f t="shared" si="561"/>
        <v/>
      </c>
      <c r="AC1747" s="186" t="str">
        <f>AC1721</f>
        <v/>
      </c>
      <c r="AD1747" s="187" t="str">
        <f>AD1721</f>
        <v/>
      </c>
      <c r="AE1747" s="187" t="str">
        <f>AE1721</f>
        <v/>
      </c>
      <c r="AF1747" s="187" t="str">
        <f>AF1721</f>
        <v/>
      </c>
      <c r="AG1747" s="204">
        <f t="shared" si="556"/>
        <v>0</v>
      </c>
      <c r="AI1747" s="140" t="str">
        <f>IF(月報!G1747&lt;&gt;"",月報!G1747,"")</f>
        <v/>
      </c>
      <c r="AJ1747" s="126" t="str">
        <f>IF(月報!W1747&lt;&gt;"",月報!W1747*24,"")</f>
        <v/>
      </c>
      <c r="AK1747" s="126" t="str">
        <f>IF(月報!P1747&lt;&gt;"",月報!P1747,"")</f>
        <v/>
      </c>
      <c r="AL1747" s="126" t="str">
        <f>IF(月報!Q1747&lt;&gt;"",IF(月報!Q1747="平日残","",月報!Q1747),"")</f>
        <v/>
      </c>
      <c r="AM1747" s="126"/>
      <c r="AN1747" s="126" t="str">
        <f t="shared" si="560"/>
        <v/>
      </c>
      <c r="AO1747" s="126" t="str">
        <f>IF($E1747="","",VLOOKUP($E1747,カレンダマスタ!$A$5:$E$381,5,FALSE))</f>
        <v/>
      </c>
      <c r="AQ1747" s="196" t="str">
        <f>IF(G1747="","",IF(VLOOKUP(E1747,カレンダマスタ!$A$5:$D$381,4,FALSE)=0,"",1))</f>
        <v/>
      </c>
      <c r="AR1747" s="136" t="str">
        <f>IF($G1747="","",IF($AD1747="NSTC",INDEX(カレンダマスタ!$I$26:$O$31,MATCH($G1747,カレンダマスタ!$H$26:$H$31,1),MATCH($H1747,カレンダマスタ!$I$25:$O$25,1)),
IF($AD1747="CS本社",INDEX(カレンダマスタ!$I$36:$O$41,MATCH($G1747,カレンダマスタ!$H$36:$H$41,1),MATCH($H1747,カレンダマスタ!$I$35:$O$35,1)),
IF($AD1747="NS本社",INDEX(カレンダマスタ!$I$94:$O$99,MATCH($G1747,カレンダマスタ!$H$95:$H$100,1),MATCH($H1747,カレンダマスタ!$I$93:$O$93,1)),
IF($AD1747="ODC",INDEX(カレンダマスタ!$I$46:$O$51,MATCH($G1747,カレンダマスタ!$H$46:$H$51,1),MATCH($H1747,カレンダマスタ!$I$45:$O$45,1)),
IF($AD1747="NS東京TC",INDEX(カレンダマスタ!$I$56:$O$61,MATCH($G1747,カレンダマスタ!$H$56:$H$61,1),MATCH($H1747,カレンダマスタ!$I$55:$O$55,1)),""))))))</f>
        <v/>
      </c>
      <c r="AS1747" s="126" t="str">
        <f t="shared" si="557"/>
        <v/>
      </c>
      <c r="AU1747" s="137" t="str">
        <f>IF(E1747="","",VLOOKUP($E1747,カレンダマスタ!$A$4:$E$381,4,FALSE))</f>
        <v/>
      </c>
      <c r="AV1747" s="137" t="str">
        <f t="shared" si="562"/>
        <v/>
      </c>
      <c r="AW1747" s="137" t="str">
        <f t="shared" si="563"/>
        <v/>
      </c>
      <c r="AX1747" s="138" t="str">
        <f t="shared" si="564"/>
        <v/>
      </c>
      <c r="AY1747" s="138" t="str">
        <f t="shared" si="565"/>
        <v/>
      </c>
      <c r="AZ1747" s="130" t="str">
        <f>IF(AX1747&amp;AW1747="勤怠未設定","×",IF(AV1747="勤怠修正","×",IF(AC1747="外注","",IF(AA1747="",IF(AY1747&lt;&gt;"","×",""),IF(VLOOKUP(AA1747,カレンダマスタ!$H$66:$I$83,2,FALSE)&lt;&gt;AY1747,"×","OK")))))</f>
        <v/>
      </c>
      <c r="BC1747" s="137" t="str">
        <f>IF(E1747="","",VLOOKUP($E1747,カレンダマスタ!$A$4:$E$381,4,FALSE))</f>
        <v/>
      </c>
      <c r="BD1747" s="126" t="str">
        <f>IF(AC1747="社員","",IF(AG1747=0,"",IF(AD1747="NSTC",IF(COUNTIF(カレンダマスタ!$Q$5:$Q$32,G1747)=1,"OK","×"),
IF(AD1747="NS本社",IF(COUNTIF(カレンダマスタ!$T$5:$T$32,G1747)=1,"OK","×"),IF(COUNTIF(カレンダマスタ!$R$5:$R$32,G1747)=1,"OK","×")))))</f>
        <v/>
      </c>
      <c r="BE1747" s="126" t="str">
        <f>IF(AC1747="社員","",IF(G1747="","",IF(R1747&lt;&gt;"","",IF(AF1747="CS","OK",IF(VLOOKUP(E1747,カレンダマスタ!$A$5:$D$381,4,FALSE)&gt;0,"",IF(OR(G1747*24&gt;10.84,H1747*24&lt;14.5)=TRUE,"×","OK"))))))</f>
        <v/>
      </c>
      <c r="BF1747" s="126" t="str">
        <f t="shared" si="551"/>
        <v/>
      </c>
      <c r="BG1747" s="126" t="str">
        <f t="shared" si="566"/>
        <v/>
      </c>
      <c r="BI1747" s="130" t="str">
        <f t="shared" si="558"/>
        <v/>
      </c>
    </row>
    <row r="1748" spans="2:61">
      <c r="B1748" s="111"/>
      <c r="C1748" s="537"/>
      <c r="D1748" s="142"/>
      <c r="E1748" s="584"/>
      <c r="F1748" s="142"/>
      <c r="G1748" s="589"/>
      <c r="H1748" s="589"/>
      <c r="I1748" s="144"/>
      <c r="J1748" s="148"/>
      <c r="K1748" s="145"/>
      <c r="L1748" s="146"/>
      <c r="M1748" s="146"/>
      <c r="N1748" s="147"/>
      <c r="O1748" s="148"/>
      <c r="P1748" s="148"/>
      <c r="Q1748" s="148"/>
      <c r="R1748" s="149"/>
      <c r="S1748" s="156"/>
      <c r="T1748" s="435" t="str">
        <f t="shared" si="552"/>
        <v/>
      </c>
      <c r="U1748" s="430"/>
      <c r="V1748" s="430" t="str">
        <f t="shared" si="553"/>
        <v/>
      </c>
      <c r="W1748" s="298"/>
      <c r="X1748" s="143" t="str">
        <f t="shared" si="559"/>
        <v/>
      </c>
      <c r="Y1748" s="143" t="str">
        <f t="shared" si="554"/>
        <v/>
      </c>
      <c r="Z1748" s="143" t="str">
        <f t="shared" si="555"/>
        <v/>
      </c>
      <c r="AA1748" s="149" t="str">
        <f t="shared" si="561"/>
        <v/>
      </c>
      <c r="AC1748" s="188" t="str">
        <f>AC1721</f>
        <v/>
      </c>
      <c r="AD1748" s="189" t="str">
        <f>AD1721</f>
        <v/>
      </c>
      <c r="AE1748" s="189" t="str">
        <f>AE1721</f>
        <v/>
      </c>
      <c r="AF1748" s="189" t="str">
        <f>AF1721</f>
        <v/>
      </c>
      <c r="AG1748" s="205">
        <f t="shared" si="556"/>
        <v>0</v>
      </c>
      <c r="AI1748" s="157" t="str">
        <f>IF(月報!G1748&lt;&gt;"",月報!G1748,"")</f>
        <v/>
      </c>
      <c r="AJ1748" s="151" t="str">
        <f>IF(月報!W1748&lt;&gt;"",月報!W1748*24,"")</f>
        <v/>
      </c>
      <c r="AK1748" s="151" t="str">
        <f>IF(月報!P1748&lt;&gt;"",月報!P1748,"")</f>
        <v/>
      </c>
      <c r="AL1748" s="151" t="str">
        <f>IF(月報!Q1748&lt;&gt;"",IF(月報!Q1748="平日残","",月報!Q1748),"")</f>
        <v/>
      </c>
      <c r="AM1748" s="151"/>
      <c r="AN1748" s="151" t="str">
        <f t="shared" si="560"/>
        <v/>
      </c>
      <c r="AO1748" s="151" t="str">
        <f>IF($E1748="","",VLOOKUP($E1748,カレンダマスタ!$A$5:$E$381,5,FALSE))</f>
        <v/>
      </c>
      <c r="AQ1748" s="197" t="str">
        <f>IF(G1748="","",IF(VLOOKUP(E1748,カレンダマスタ!$A$5:$D$381,4,FALSE)=0,"",1))</f>
        <v/>
      </c>
      <c r="AR1748" s="152" t="str">
        <f>IF($G1748="","",IF($AD1748="NSTC",INDEX(カレンダマスタ!$I$26:$O$31,MATCH($G1748,カレンダマスタ!$H$26:$H$31,1),MATCH($H1748,カレンダマスタ!$I$25:$O$25,1)),
IF($AD1748="CS本社",INDEX(カレンダマスタ!$I$36:$O$41,MATCH($G1748,カレンダマスタ!$H$36:$H$41,1),MATCH($H1748,カレンダマスタ!$I$35:$O$35,1)),
IF($AD1748="NS本社",INDEX(カレンダマスタ!$I$94:$O$99,MATCH($G1748,カレンダマスタ!$H$95:$H$100,1),MATCH($H1748,カレンダマスタ!$I$93:$O$93,1)),
IF($AD1748="ODC",INDEX(カレンダマスタ!$I$46:$O$51,MATCH($G1748,カレンダマスタ!$H$46:$H$51,1),MATCH($H1748,カレンダマスタ!$I$45:$O$45,1)),
IF($AD1748="NS東京TC",INDEX(カレンダマスタ!$I$56:$O$61,MATCH($G1748,カレンダマスタ!$H$56:$H$61,1),MATCH($H1748,カレンダマスタ!$I$55:$O$55,1)),""))))))</f>
        <v/>
      </c>
      <c r="AS1748" s="151" t="str">
        <f t="shared" si="557"/>
        <v/>
      </c>
      <c r="AU1748" s="153" t="str">
        <f>IF(E1748="","",VLOOKUP($E1748,カレンダマスタ!$A$4:$E$381,4,FALSE))</f>
        <v/>
      </c>
      <c r="AV1748" s="153" t="str">
        <f t="shared" si="562"/>
        <v/>
      </c>
      <c r="AW1748" s="153" t="str">
        <f t="shared" si="563"/>
        <v/>
      </c>
      <c r="AX1748" s="154" t="str">
        <f t="shared" si="564"/>
        <v/>
      </c>
      <c r="AY1748" s="154" t="str">
        <f t="shared" si="565"/>
        <v/>
      </c>
      <c r="AZ1748" s="144" t="str">
        <f>IF(AX1748&amp;AW1748="勤怠未設定","×",IF(AV1748="勤怠修正","×",IF(AC1748="外注","",IF(AA1748="",IF(AY1748&lt;&gt;"","×",""),IF(VLOOKUP(AA1748,カレンダマスタ!$H$66:$I$83,2,FALSE)&lt;&gt;AY1748,"×","OK")))))</f>
        <v/>
      </c>
      <c r="BC1748" s="153" t="str">
        <f>IF(E1748="","",VLOOKUP($E1748,カレンダマスタ!$A$4:$E$381,4,FALSE))</f>
        <v/>
      </c>
      <c r="BD1748" s="151" t="str">
        <f>IF(AC1748="社員","",IF(AG1748=0,"",IF(AD1748="NSTC",IF(COUNTIF(カレンダマスタ!$Q$5:$Q$32,G1748)=1,"OK","×"),
IF(AD1748="NS本社",IF(COUNTIF(カレンダマスタ!$T$5:$T$32,G1748)=1,"OK","×"),IF(COUNTIF(カレンダマスタ!$R$5:$R$32,G1748)=1,"OK","×")))))</f>
        <v/>
      </c>
      <c r="BE1748" s="151" t="str">
        <f>IF(AC1748="社員","",IF(G1748="","",IF(R1748&lt;&gt;"","",IF(AF1748="CS","OK",IF(VLOOKUP(E1748,カレンダマスタ!$A$5:$D$381,4,FALSE)&gt;0,"",IF(OR(G1748*24&gt;10.84,H1748*24&lt;14.5)=TRUE,"×","OK"))))))</f>
        <v/>
      </c>
      <c r="BF1748" s="151" t="str">
        <f t="shared" si="551"/>
        <v/>
      </c>
      <c r="BG1748" s="151" t="str">
        <f t="shared" si="566"/>
        <v/>
      </c>
      <c r="BI1748" s="144" t="str">
        <f t="shared" si="558"/>
        <v/>
      </c>
    </row>
    <row r="1749" spans="2:61">
      <c r="B1749" s="111"/>
      <c r="C1749" s="535"/>
      <c r="D1749" s="112"/>
      <c r="E1749" s="582"/>
      <c r="F1749" s="112"/>
      <c r="G1749" s="587"/>
      <c r="H1749" s="587"/>
      <c r="I1749" s="114"/>
      <c r="J1749" s="118"/>
      <c r="K1749" s="115"/>
      <c r="L1749" s="116"/>
      <c r="M1749" s="116"/>
      <c r="N1749" s="117"/>
      <c r="O1749" s="118"/>
      <c r="P1749" s="118"/>
      <c r="Q1749" s="118"/>
      <c r="R1749" s="119"/>
      <c r="S1749" s="120"/>
      <c r="T1749" s="433" t="str">
        <f t="shared" si="552"/>
        <v/>
      </c>
      <c r="U1749" s="431">
        <f>SUM(T1749:T1755)</f>
        <v>0</v>
      </c>
      <c r="V1749" s="431" t="str">
        <f t="shared" si="553"/>
        <v/>
      </c>
      <c r="W1749" s="298"/>
      <c r="X1749" s="113" t="str">
        <f t="shared" si="559"/>
        <v/>
      </c>
      <c r="Y1749" s="113" t="str">
        <f t="shared" si="554"/>
        <v/>
      </c>
      <c r="Z1749" s="113" t="str">
        <f t="shared" si="555"/>
        <v/>
      </c>
      <c r="AA1749" s="119" t="str">
        <f t="shared" si="561"/>
        <v/>
      </c>
      <c r="AC1749" s="190" t="str">
        <f>AC1721</f>
        <v/>
      </c>
      <c r="AD1749" s="191" t="str">
        <f>AD1721</f>
        <v/>
      </c>
      <c r="AE1749" s="191" t="str">
        <f>AE1721</f>
        <v/>
      </c>
      <c r="AF1749" s="191" t="str">
        <f>AF1721</f>
        <v/>
      </c>
      <c r="AG1749" s="206">
        <f t="shared" si="556"/>
        <v>0</v>
      </c>
      <c r="AI1749" s="159" t="str">
        <f>IF(月報!G1749&lt;&gt;"",月報!G1749,"")</f>
        <v/>
      </c>
      <c r="AJ1749" s="122" t="str">
        <f>IF(月報!W1749&lt;&gt;"",月報!W1749*24,"")</f>
        <v/>
      </c>
      <c r="AK1749" s="122" t="str">
        <f>IF(月報!P1749&lt;&gt;"",月報!P1749,"")</f>
        <v/>
      </c>
      <c r="AL1749" s="122" t="str">
        <f>IF(月報!Q1749&lt;&gt;"",IF(月報!Q1749="平日残","",月報!Q1749),"")</f>
        <v/>
      </c>
      <c r="AM1749" s="122"/>
      <c r="AN1749" s="122" t="str">
        <f t="shared" si="560"/>
        <v/>
      </c>
      <c r="AO1749" s="122" t="str">
        <f>IF($E1749="","",VLOOKUP($E1749,カレンダマスタ!$A$5:$E$381,5,FALSE))</f>
        <v/>
      </c>
      <c r="AQ1749" s="195" t="str">
        <f>IF(G1749="","",IF(VLOOKUP(E1749,カレンダマスタ!$A$5:$D$381,4,FALSE)=0,"",1))</f>
        <v/>
      </c>
      <c r="AR1749" s="123" t="str">
        <f>IF($G1749="","",IF($AD1749="NSTC",INDEX(カレンダマスタ!$I$26:$O$31,MATCH($G1749,カレンダマスタ!$H$26:$H$31,1),MATCH($H1749,カレンダマスタ!$I$25:$O$25,1)),
IF($AD1749="CS本社",INDEX(カレンダマスタ!$I$36:$O$41,MATCH($G1749,カレンダマスタ!$H$36:$H$41,1),MATCH($H1749,カレンダマスタ!$I$35:$O$35,1)),
IF($AD1749="NS本社",INDEX(カレンダマスタ!$I$94:$O$99,MATCH($G1749,カレンダマスタ!$H$95:$H$100,1),MATCH($H1749,カレンダマスタ!$I$93:$O$93,1)),
IF($AD1749="ODC",INDEX(カレンダマスタ!$I$46:$O$51,MATCH($G1749,カレンダマスタ!$H$46:$H$51,1),MATCH($H1749,カレンダマスタ!$I$45:$O$45,1)),
IF($AD1749="NS東京TC",INDEX(カレンダマスタ!$I$56:$O$61,MATCH($G1749,カレンダマスタ!$H$56:$H$61,1),MATCH($H1749,カレンダマスタ!$I$55:$O$55,1)),""))))))</f>
        <v/>
      </c>
      <c r="AS1749" s="122" t="str">
        <f t="shared" si="557"/>
        <v/>
      </c>
      <c r="AU1749" s="124" t="str">
        <f>IF(E1749="","",VLOOKUP($E1749,カレンダマスタ!$A$4:$E$381,4,FALSE))</f>
        <v/>
      </c>
      <c r="AV1749" s="124" t="str">
        <f t="shared" si="562"/>
        <v/>
      </c>
      <c r="AW1749" s="124" t="str">
        <f t="shared" si="563"/>
        <v/>
      </c>
      <c r="AX1749" s="125" t="str">
        <f t="shared" si="564"/>
        <v/>
      </c>
      <c r="AY1749" s="125" t="str">
        <f t="shared" si="565"/>
        <v/>
      </c>
      <c r="AZ1749" s="114" t="str">
        <f>IF(AX1749&amp;AW1749="勤怠未設定","×",IF(AV1749="勤怠修正","×",IF(AC1749="外注","",IF(AA1749="",IF(AY1749&lt;&gt;"","×",""),IF(VLOOKUP(AA1749,カレンダマスタ!$H$66:$I$83,2,FALSE)&lt;&gt;AY1749,"×","OK")))))</f>
        <v/>
      </c>
      <c r="BC1749" s="124" t="str">
        <f>IF(E1749="","",VLOOKUP($E1749,カレンダマスタ!$A$4:$E$381,4,FALSE))</f>
        <v/>
      </c>
      <c r="BD1749" s="122" t="str">
        <f>IF(AC1749="社員","",IF(AG1749=0,"",IF(AD1749="NSTC",IF(COUNTIF(カレンダマスタ!$Q$5:$Q$32,G1749)=1,"OK","×"),
IF(AD1749="NS本社",IF(COUNTIF(カレンダマスタ!$T$5:$T$32,G1749)=1,"OK","×"),IF(COUNTIF(カレンダマスタ!$R$5:$R$32,G1749)=1,"OK","×")))))</f>
        <v/>
      </c>
      <c r="BE1749" s="122" t="str">
        <f>IF(AC1749="社員","",IF(G1749="","",IF(R1749&lt;&gt;"","",IF(AF1749="CS","OK",IF(VLOOKUP(E1749,カレンダマスタ!$A$5:$D$381,4,FALSE)&gt;0,"",IF(OR(G1749*24&gt;10.84,H1749*24&lt;14.5)=TRUE,"×","OK"))))))</f>
        <v/>
      </c>
      <c r="BF1749" s="122" t="str">
        <f t="shared" si="551"/>
        <v/>
      </c>
      <c r="BG1749" s="122" t="str">
        <f t="shared" si="566"/>
        <v/>
      </c>
      <c r="BI1749" s="114" t="str">
        <f t="shared" si="558"/>
        <v/>
      </c>
    </row>
    <row r="1750" spans="2:61">
      <c r="B1750" s="111"/>
      <c r="C1750" s="536"/>
      <c r="D1750" s="128"/>
      <c r="E1750" s="583"/>
      <c r="F1750" s="128"/>
      <c r="G1750" s="588"/>
      <c r="H1750" s="588"/>
      <c r="I1750" s="130"/>
      <c r="J1750" s="139"/>
      <c r="K1750" s="131"/>
      <c r="L1750" s="132"/>
      <c r="M1750" s="132"/>
      <c r="N1750" s="141"/>
      <c r="O1750" s="139"/>
      <c r="P1750" s="139"/>
      <c r="Q1750" s="139"/>
      <c r="R1750" s="133"/>
      <c r="S1750" s="134"/>
      <c r="T1750" s="434" t="str">
        <f t="shared" si="552"/>
        <v/>
      </c>
      <c r="U1750" s="429"/>
      <c r="V1750" s="429" t="str">
        <f t="shared" si="553"/>
        <v/>
      </c>
      <c r="W1750" s="298"/>
      <c r="X1750" s="129" t="str">
        <f t="shared" si="559"/>
        <v/>
      </c>
      <c r="Y1750" s="129" t="str">
        <f t="shared" si="554"/>
        <v/>
      </c>
      <c r="Z1750" s="129" t="str">
        <f t="shared" si="555"/>
        <v/>
      </c>
      <c r="AA1750" s="133" t="str">
        <f t="shared" si="561"/>
        <v/>
      </c>
      <c r="AC1750" s="186" t="str">
        <f>AC1721</f>
        <v/>
      </c>
      <c r="AD1750" s="187" t="str">
        <f>AD1721</f>
        <v/>
      </c>
      <c r="AE1750" s="187" t="str">
        <f>AE1721</f>
        <v/>
      </c>
      <c r="AF1750" s="187" t="str">
        <f>AF1721</f>
        <v/>
      </c>
      <c r="AG1750" s="204">
        <f t="shared" si="556"/>
        <v>0</v>
      </c>
      <c r="AI1750" s="135" t="str">
        <f>IF(月報!G1750&lt;&gt;"",月報!G1750,"")</f>
        <v/>
      </c>
      <c r="AJ1750" s="126" t="str">
        <f>IF(月報!W1750&lt;&gt;"",月報!W1750*24,"")</f>
        <v/>
      </c>
      <c r="AK1750" s="126" t="str">
        <f>IF(月報!P1750&lt;&gt;"",月報!P1750,"")</f>
        <v/>
      </c>
      <c r="AL1750" s="126" t="str">
        <f>IF(月報!Q1750&lt;&gt;"",IF(月報!Q1750="平日残","",月報!Q1750),"")</f>
        <v/>
      </c>
      <c r="AM1750" s="126"/>
      <c r="AN1750" s="126" t="str">
        <f t="shared" si="560"/>
        <v/>
      </c>
      <c r="AO1750" s="126" t="str">
        <f>IF($E1750="","",VLOOKUP($E1750,カレンダマスタ!$A$5:$E$381,5,FALSE))</f>
        <v/>
      </c>
      <c r="AQ1750" s="196" t="str">
        <f>IF(G1750="","",IF(VLOOKUP(E1750,カレンダマスタ!$A$5:$D$381,4,FALSE)=0,"",1))</f>
        <v/>
      </c>
      <c r="AR1750" s="136" t="str">
        <f>IF($G1750="","",IF($AD1750="NSTC",INDEX(カレンダマスタ!$I$26:$O$31,MATCH($G1750,カレンダマスタ!$H$26:$H$31,1),MATCH($H1750,カレンダマスタ!$I$25:$O$25,1)),
IF($AD1750="CS本社",INDEX(カレンダマスタ!$I$36:$O$41,MATCH($G1750,カレンダマスタ!$H$36:$H$41,1),MATCH($H1750,カレンダマスタ!$I$35:$O$35,1)),
IF($AD1750="NS本社",INDEX(カレンダマスタ!$I$94:$O$99,MATCH($G1750,カレンダマスタ!$H$95:$H$100,1),MATCH($H1750,カレンダマスタ!$I$93:$O$93,1)),
IF($AD1750="ODC",INDEX(カレンダマスタ!$I$46:$O$51,MATCH($G1750,カレンダマスタ!$H$46:$H$51,1),MATCH($H1750,カレンダマスタ!$I$45:$O$45,1)),
IF($AD1750="NS東京TC",INDEX(カレンダマスタ!$I$56:$O$61,MATCH($G1750,カレンダマスタ!$H$56:$H$61,1),MATCH($H1750,カレンダマスタ!$I$55:$O$55,1)),""))))))</f>
        <v/>
      </c>
      <c r="AS1750" s="126" t="str">
        <f t="shared" si="557"/>
        <v/>
      </c>
      <c r="AU1750" s="137" t="str">
        <f>IF(E1750="","",VLOOKUP($E1750,カレンダマスタ!$A$4:$E$381,4,FALSE))</f>
        <v/>
      </c>
      <c r="AV1750" s="137" t="str">
        <f t="shared" si="562"/>
        <v/>
      </c>
      <c r="AW1750" s="137" t="str">
        <f t="shared" si="563"/>
        <v/>
      </c>
      <c r="AX1750" s="138" t="str">
        <f t="shared" si="564"/>
        <v/>
      </c>
      <c r="AY1750" s="138" t="str">
        <f t="shared" si="565"/>
        <v/>
      </c>
      <c r="AZ1750" s="130" t="str">
        <f>IF(AX1750&amp;AW1750="勤怠未設定","×",IF(AV1750="勤怠修正","×",IF(AC1750="外注","",IF(AA1750="",IF(AY1750&lt;&gt;"","×",""),IF(VLOOKUP(AA1750,カレンダマスタ!$H$66:$I$83,2,FALSE)&lt;&gt;AY1750,"×","OK")))))</f>
        <v/>
      </c>
      <c r="BC1750" s="137" t="str">
        <f>IF(E1750="","",VLOOKUP($E1750,カレンダマスタ!$A$4:$E$381,4,FALSE))</f>
        <v/>
      </c>
      <c r="BD1750" s="126" t="str">
        <f>IF(AC1750="社員","",IF(AG1750=0,"",IF(AD1750="NSTC",IF(COUNTIF(カレンダマスタ!$Q$5:$Q$32,G1750)=1,"OK","×"),
IF(AD1750="NS本社",IF(COUNTIF(カレンダマスタ!$T$5:$T$32,G1750)=1,"OK","×"),IF(COUNTIF(カレンダマスタ!$R$5:$R$32,G1750)=1,"OK","×")))))</f>
        <v/>
      </c>
      <c r="BE1750" s="126" t="str">
        <f>IF(AC1750="社員","",IF(G1750="","",IF(R1750&lt;&gt;"","",IF(AF1750="CS","OK",IF(VLOOKUP(E1750,カレンダマスタ!$A$5:$D$381,4,FALSE)&gt;0,"",IF(OR(G1750*24&gt;10.84,H1750*24&lt;14.5)=TRUE,"×","OK"))))))</f>
        <v/>
      </c>
      <c r="BF1750" s="126" t="str">
        <f t="shared" si="551"/>
        <v/>
      </c>
      <c r="BG1750" s="126" t="str">
        <f t="shared" si="566"/>
        <v/>
      </c>
      <c r="BI1750" s="130" t="str">
        <f t="shared" si="558"/>
        <v/>
      </c>
    </row>
    <row r="1751" spans="2:61">
      <c r="B1751" s="111"/>
      <c r="C1751" s="536"/>
      <c r="D1751" s="128"/>
      <c r="E1751" s="583"/>
      <c r="F1751" s="128"/>
      <c r="G1751" s="588"/>
      <c r="H1751" s="588"/>
      <c r="I1751" s="130"/>
      <c r="J1751" s="139"/>
      <c r="K1751" s="131"/>
      <c r="L1751" s="132"/>
      <c r="M1751" s="132"/>
      <c r="N1751" s="141"/>
      <c r="O1751" s="139"/>
      <c r="P1751" s="139"/>
      <c r="Q1751" s="139"/>
      <c r="R1751" s="133"/>
      <c r="S1751" s="134"/>
      <c r="T1751" s="434" t="str">
        <f t="shared" si="552"/>
        <v/>
      </c>
      <c r="U1751" s="429"/>
      <c r="V1751" s="429" t="str">
        <f t="shared" si="553"/>
        <v/>
      </c>
      <c r="W1751" s="298"/>
      <c r="X1751" s="129" t="str">
        <f t="shared" si="559"/>
        <v/>
      </c>
      <c r="Y1751" s="129" t="str">
        <f t="shared" si="554"/>
        <v/>
      </c>
      <c r="Z1751" s="129" t="str">
        <f t="shared" si="555"/>
        <v/>
      </c>
      <c r="AA1751" s="133" t="str">
        <f t="shared" si="561"/>
        <v/>
      </c>
      <c r="AC1751" s="186" t="str">
        <f>AC1721</f>
        <v/>
      </c>
      <c r="AD1751" s="187" t="str">
        <f>AD1721</f>
        <v/>
      </c>
      <c r="AE1751" s="187" t="str">
        <f>AE1721</f>
        <v/>
      </c>
      <c r="AF1751" s="187" t="str">
        <f>AF1721</f>
        <v/>
      </c>
      <c r="AG1751" s="204">
        <f t="shared" si="556"/>
        <v>0</v>
      </c>
      <c r="AI1751" s="160" t="str">
        <f>IF(月報!G1751&lt;&gt;"",月報!G1751,"")</f>
        <v/>
      </c>
      <c r="AJ1751" s="126" t="str">
        <f>IF(月報!W1751&lt;&gt;"",月報!W1751*24,"")</f>
        <v/>
      </c>
      <c r="AK1751" s="126" t="str">
        <f>IF(月報!P1751&lt;&gt;"",月報!P1751,"")</f>
        <v/>
      </c>
      <c r="AL1751" s="126" t="str">
        <f>IF(月報!Q1751&lt;&gt;"",IF(月報!Q1751="平日残","",月報!Q1751),"")</f>
        <v/>
      </c>
      <c r="AM1751" s="126"/>
      <c r="AN1751" s="126" t="str">
        <f t="shared" si="560"/>
        <v/>
      </c>
      <c r="AO1751" s="126" t="str">
        <f>IF($E1751="","",VLOOKUP($E1751,カレンダマスタ!$A$5:$E$381,5,FALSE))</f>
        <v/>
      </c>
      <c r="AQ1751" s="196" t="str">
        <f>IF(G1751="","",IF(VLOOKUP(E1751,カレンダマスタ!$A$5:$D$381,4,FALSE)=0,"",1))</f>
        <v/>
      </c>
      <c r="AR1751" s="136" t="str">
        <f>IF($G1751="","",IF($AD1751="NSTC",INDEX(カレンダマスタ!$I$26:$O$31,MATCH($G1751,カレンダマスタ!$H$26:$H$31,1),MATCH($H1751,カレンダマスタ!$I$25:$O$25,1)),
IF($AD1751="CS本社",INDEX(カレンダマスタ!$I$36:$O$41,MATCH($G1751,カレンダマスタ!$H$36:$H$41,1),MATCH($H1751,カレンダマスタ!$I$35:$O$35,1)),
IF($AD1751="NS本社",INDEX(カレンダマスタ!$I$94:$O$99,MATCH($G1751,カレンダマスタ!$H$95:$H$100,1),MATCH($H1751,カレンダマスタ!$I$93:$O$93,1)),
IF($AD1751="ODC",INDEX(カレンダマスタ!$I$46:$O$51,MATCH($G1751,カレンダマスタ!$H$46:$H$51,1),MATCH($H1751,カレンダマスタ!$I$45:$O$45,1)),
IF($AD1751="NS東京TC",INDEX(カレンダマスタ!$I$56:$O$61,MATCH($G1751,カレンダマスタ!$H$56:$H$61,1),MATCH($H1751,カレンダマスタ!$I$55:$O$55,1)),""))))))</f>
        <v/>
      </c>
      <c r="AS1751" s="126" t="str">
        <f t="shared" si="557"/>
        <v/>
      </c>
      <c r="AU1751" s="137" t="str">
        <f>IF(E1751="","",VLOOKUP($E1751,カレンダマスタ!$A$4:$E$381,4,FALSE))</f>
        <v/>
      </c>
      <c r="AV1751" s="137" t="str">
        <f t="shared" si="562"/>
        <v/>
      </c>
      <c r="AW1751" s="137" t="str">
        <f t="shared" si="563"/>
        <v/>
      </c>
      <c r="AX1751" s="138" t="str">
        <f t="shared" si="564"/>
        <v/>
      </c>
      <c r="AY1751" s="138" t="str">
        <f t="shared" si="565"/>
        <v/>
      </c>
      <c r="AZ1751" s="130" t="str">
        <f>IF(AX1751&amp;AW1751="勤怠未設定","×",IF(AV1751="勤怠修正","×",IF(AC1751="外注","",IF(AA1751="",IF(AY1751&lt;&gt;"","×",""),IF(VLOOKUP(AA1751,カレンダマスタ!$H$66:$I$83,2,FALSE)&lt;&gt;AY1751,"×","OK")))))</f>
        <v/>
      </c>
      <c r="BC1751" s="137" t="str">
        <f>IF(E1751="","",VLOOKUP($E1751,カレンダマスタ!$A$4:$E$381,4,FALSE))</f>
        <v/>
      </c>
      <c r="BD1751" s="126" t="str">
        <f>IF(AC1751="社員","",IF(AG1751=0,"",IF(AD1751="NSTC",IF(COUNTIF(カレンダマスタ!$Q$5:$Q$32,G1751)=1,"OK","×"),
IF(AD1751="NS本社",IF(COUNTIF(カレンダマスタ!$T$5:$T$32,G1751)=1,"OK","×"),IF(COUNTIF(カレンダマスタ!$R$5:$R$32,G1751)=1,"OK","×")))))</f>
        <v/>
      </c>
      <c r="BE1751" s="126" t="str">
        <f>IF(AC1751="社員","",IF(G1751="","",IF(R1751&lt;&gt;"","",IF(AF1751="CS","OK",IF(VLOOKUP(E1751,カレンダマスタ!$A$5:$D$381,4,FALSE)&gt;0,"",IF(OR(G1751*24&gt;10.84,H1751*24&lt;14.5)=TRUE,"×","OK"))))))</f>
        <v/>
      </c>
      <c r="BF1751" s="126" t="str">
        <f t="shared" si="551"/>
        <v/>
      </c>
      <c r="BG1751" s="126" t="str">
        <f t="shared" si="566"/>
        <v/>
      </c>
      <c r="BI1751" s="130" t="str">
        <f t="shared" si="558"/>
        <v/>
      </c>
    </row>
    <row r="1752" spans="2:61">
      <c r="B1752" s="111"/>
      <c r="C1752" s="536"/>
      <c r="D1752" s="128"/>
      <c r="E1752" s="214"/>
      <c r="F1752" s="128"/>
      <c r="G1752" s="588"/>
      <c r="H1752" s="588"/>
      <c r="I1752" s="131"/>
      <c r="J1752" s="139"/>
      <c r="K1752" s="131"/>
      <c r="L1752" s="132"/>
      <c r="M1752" s="132"/>
      <c r="N1752" s="141"/>
      <c r="O1752" s="139"/>
      <c r="P1752" s="139"/>
      <c r="Q1752" s="139"/>
      <c r="R1752" s="133"/>
      <c r="S1752" s="134"/>
      <c r="T1752" s="434" t="str">
        <f t="shared" si="552"/>
        <v/>
      </c>
      <c r="U1752" s="429"/>
      <c r="V1752" s="429" t="str">
        <f t="shared" si="553"/>
        <v/>
      </c>
      <c r="W1752" s="298"/>
      <c r="X1752" s="129" t="str">
        <f t="shared" si="559"/>
        <v/>
      </c>
      <c r="Y1752" s="129" t="str">
        <f t="shared" si="554"/>
        <v/>
      </c>
      <c r="Z1752" s="129" t="str">
        <f t="shared" si="555"/>
        <v/>
      </c>
      <c r="AA1752" s="133" t="str">
        <f t="shared" si="561"/>
        <v/>
      </c>
      <c r="AC1752" s="186" t="str">
        <f>AC1721</f>
        <v/>
      </c>
      <c r="AD1752" s="187" t="str">
        <f>AD1721</f>
        <v/>
      </c>
      <c r="AE1752" s="187" t="str">
        <f>AE1721</f>
        <v/>
      </c>
      <c r="AF1752" s="187" t="str">
        <f>AF1721</f>
        <v/>
      </c>
      <c r="AG1752" s="204">
        <f t="shared" si="556"/>
        <v>0</v>
      </c>
      <c r="AI1752" s="160" t="str">
        <f>IF(月報!G1752&lt;&gt;"",月報!G1752,"")</f>
        <v/>
      </c>
      <c r="AJ1752" s="126" t="str">
        <f>IF(月報!W1752&lt;&gt;"",月報!W1752*24,"")</f>
        <v/>
      </c>
      <c r="AK1752" s="126" t="str">
        <f>IF(月報!P1752&lt;&gt;"",月報!P1752,"")</f>
        <v/>
      </c>
      <c r="AL1752" s="126" t="str">
        <f>IF(月報!Q1752&lt;&gt;"",IF(月報!Q1752="平日残","",月報!Q1752),"")</f>
        <v/>
      </c>
      <c r="AM1752" s="126"/>
      <c r="AN1752" s="126" t="str">
        <f t="shared" si="560"/>
        <v/>
      </c>
      <c r="AO1752" s="126" t="str">
        <f>IF($E1752="","",VLOOKUP($E1752,カレンダマスタ!$A$5:$E$381,5,FALSE))</f>
        <v/>
      </c>
      <c r="AQ1752" s="196" t="str">
        <f>IF(G1752="","",IF(VLOOKUP(E1752,カレンダマスタ!$A$5:$D$381,4,FALSE)=0,"",1))</f>
        <v/>
      </c>
      <c r="AR1752" s="136" t="str">
        <f>IF($G1752="","",IF($AD1752="NSTC",INDEX(カレンダマスタ!$I$26:$O$31,MATCH($G1752,カレンダマスタ!$H$26:$H$31,1),MATCH($H1752,カレンダマスタ!$I$25:$O$25,1)),
IF($AD1752="CS本社",INDEX(カレンダマスタ!$I$36:$O$41,MATCH($G1752,カレンダマスタ!$H$36:$H$41,1),MATCH($H1752,カレンダマスタ!$I$35:$O$35,1)),
IF($AD1752="NS本社",INDEX(カレンダマスタ!$I$94:$O$99,MATCH($G1752,カレンダマスタ!$H$95:$H$100,1),MATCH($H1752,カレンダマスタ!$I$93:$O$93,1)),
IF($AD1752="ODC",INDEX(カレンダマスタ!$I$46:$O$51,MATCH($G1752,カレンダマスタ!$H$46:$H$51,1),MATCH($H1752,カレンダマスタ!$I$45:$O$45,1)),
IF($AD1752="NS東京TC",INDEX(カレンダマスタ!$I$56:$O$61,MATCH($G1752,カレンダマスタ!$H$56:$H$61,1),MATCH($H1752,カレンダマスタ!$I$55:$O$55,1)),""))))))</f>
        <v/>
      </c>
      <c r="AS1752" s="126" t="str">
        <f t="shared" si="557"/>
        <v/>
      </c>
      <c r="AU1752" s="137" t="str">
        <f>IF(E1752="","",VLOOKUP($E1752,カレンダマスタ!$A$4:$E$381,4,FALSE))</f>
        <v/>
      </c>
      <c r="AV1752" s="137" t="str">
        <f t="shared" si="562"/>
        <v/>
      </c>
      <c r="AW1752" s="137" t="str">
        <f t="shared" si="563"/>
        <v/>
      </c>
      <c r="AX1752" s="138" t="str">
        <f t="shared" si="564"/>
        <v/>
      </c>
      <c r="AY1752" s="138" t="str">
        <f t="shared" si="565"/>
        <v/>
      </c>
      <c r="AZ1752" s="130" t="str">
        <f>IF(AX1752&amp;AW1752="勤怠未設定","×",IF(AV1752="勤怠修正","×",IF(AC1752="外注","",IF(AA1752="",IF(AY1752&lt;&gt;"","×",""),IF(VLOOKUP(AA1752,カレンダマスタ!$H$66:$I$83,2,FALSE)&lt;&gt;AY1752,"×","OK")))))</f>
        <v/>
      </c>
      <c r="BC1752" s="137" t="str">
        <f>IF(E1752="","",VLOOKUP($E1752,カレンダマスタ!$A$4:$E$381,4,FALSE))</f>
        <v/>
      </c>
      <c r="BD1752" s="126" t="str">
        <f>IF(AC1752="社員","",IF(AG1752=0,"",IF(AD1752="NSTC",IF(COUNTIF(カレンダマスタ!$Q$5:$Q$32,G1752)=1,"OK","×"),
IF(AD1752="NS本社",IF(COUNTIF(カレンダマスタ!$T$5:$T$32,G1752)=1,"OK","×"),IF(COUNTIF(カレンダマスタ!$R$5:$R$32,G1752)=1,"OK","×")))))</f>
        <v/>
      </c>
      <c r="BE1752" s="126" t="str">
        <f>IF(AC1752="社員","",IF(G1752="","",IF(R1752&lt;&gt;"","",IF(AF1752="CS","OK",IF(VLOOKUP(E1752,カレンダマスタ!$A$5:$D$381,4,FALSE)&gt;0,"",IF(OR(G1752*24&gt;10.84,H1752*24&lt;14.5)=TRUE,"×","OK"))))))</f>
        <v/>
      </c>
      <c r="BF1752" s="126" t="str">
        <f t="shared" si="551"/>
        <v/>
      </c>
      <c r="BG1752" s="126" t="str">
        <f t="shared" si="566"/>
        <v/>
      </c>
      <c r="BI1752" s="130" t="str">
        <f t="shared" si="558"/>
        <v/>
      </c>
    </row>
    <row r="1753" spans="2:61">
      <c r="B1753" s="111"/>
      <c r="C1753" s="536"/>
      <c r="D1753" s="128"/>
      <c r="E1753" s="214"/>
      <c r="F1753" s="128"/>
      <c r="G1753" s="588"/>
      <c r="H1753" s="588"/>
      <c r="I1753" s="131"/>
      <c r="J1753" s="139"/>
      <c r="K1753" s="131"/>
      <c r="L1753" s="132"/>
      <c r="M1753" s="132"/>
      <c r="N1753" s="141"/>
      <c r="O1753" s="139"/>
      <c r="P1753" s="139"/>
      <c r="Q1753" s="139"/>
      <c r="R1753" s="133"/>
      <c r="S1753" s="134"/>
      <c r="T1753" s="434" t="str">
        <f t="shared" si="552"/>
        <v/>
      </c>
      <c r="U1753" s="429"/>
      <c r="V1753" s="429" t="str">
        <f t="shared" si="553"/>
        <v/>
      </c>
      <c r="W1753" s="298"/>
      <c r="X1753" s="129" t="str">
        <f t="shared" si="559"/>
        <v/>
      </c>
      <c r="Y1753" s="129" t="str">
        <f t="shared" si="554"/>
        <v/>
      </c>
      <c r="Z1753" s="129" t="str">
        <f t="shared" si="555"/>
        <v/>
      </c>
      <c r="AA1753" s="133" t="str">
        <f t="shared" si="561"/>
        <v/>
      </c>
      <c r="AC1753" s="186" t="str">
        <f>AC1721</f>
        <v/>
      </c>
      <c r="AD1753" s="187" t="str">
        <f>AD1721</f>
        <v/>
      </c>
      <c r="AE1753" s="187" t="str">
        <f>AE1721</f>
        <v/>
      </c>
      <c r="AF1753" s="187" t="str">
        <f>AF1721</f>
        <v/>
      </c>
      <c r="AG1753" s="204">
        <f t="shared" si="556"/>
        <v>0</v>
      </c>
      <c r="AI1753" s="160" t="str">
        <f>IF(月報!G1753&lt;&gt;"",月報!G1753,"")</f>
        <v/>
      </c>
      <c r="AJ1753" s="126" t="str">
        <f>IF(月報!W1753&lt;&gt;"",月報!W1753*24,"")</f>
        <v/>
      </c>
      <c r="AK1753" s="126" t="str">
        <f>IF(月報!P1753&lt;&gt;"",月報!P1753,"")</f>
        <v/>
      </c>
      <c r="AL1753" s="126" t="str">
        <f>IF(月報!Q1753&lt;&gt;"",IF(月報!Q1753="平日残","",月報!Q1753),"")</f>
        <v/>
      </c>
      <c r="AM1753" s="126"/>
      <c r="AN1753" s="126" t="str">
        <f t="shared" si="560"/>
        <v/>
      </c>
      <c r="AO1753" s="126" t="str">
        <f>IF($E1753="","",VLOOKUP($E1753,カレンダマスタ!$A$5:$E$381,5,FALSE))</f>
        <v/>
      </c>
      <c r="AQ1753" s="196" t="str">
        <f>IF(G1753="","",IF(VLOOKUP(E1753,カレンダマスタ!$A$5:$D$381,4,FALSE)=0,"",1))</f>
        <v/>
      </c>
      <c r="AR1753" s="136" t="str">
        <f>IF($G1753="","",IF($AD1753="NSTC",INDEX(カレンダマスタ!$I$26:$O$31,MATCH($G1753,カレンダマスタ!$H$26:$H$31,1),MATCH($H1753,カレンダマスタ!$I$25:$O$25,1)),
IF($AD1753="CS本社",INDEX(カレンダマスタ!$I$36:$O$41,MATCH($G1753,カレンダマスタ!$H$36:$H$41,1),MATCH($H1753,カレンダマスタ!$I$35:$O$35,1)),
IF($AD1753="NS本社",INDEX(カレンダマスタ!$I$94:$O$99,MATCH($G1753,カレンダマスタ!$H$95:$H$100,1),MATCH($H1753,カレンダマスタ!$I$93:$O$93,1)),
IF($AD1753="ODC",INDEX(カレンダマスタ!$I$46:$O$51,MATCH($G1753,カレンダマスタ!$H$46:$H$51,1),MATCH($H1753,カレンダマスタ!$I$45:$O$45,1)),
IF($AD1753="NS東京TC",INDEX(カレンダマスタ!$I$56:$O$61,MATCH($G1753,カレンダマスタ!$H$56:$H$61,1),MATCH($H1753,カレンダマスタ!$I$55:$O$55,1)),""))))))</f>
        <v/>
      </c>
      <c r="AS1753" s="126" t="str">
        <f t="shared" si="557"/>
        <v/>
      </c>
      <c r="AU1753" s="137" t="str">
        <f>IF(E1753="","",VLOOKUP($E1753,カレンダマスタ!$A$4:$E$381,4,FALSE))</f>
        <v/>
      </c>
      <c r="AV1753" s="137" t="str">
        <f t="shared" si="562"/>
        <v/>
      </c>
      <c r="AW1753" s="137" t="str">
        <f t="shared" si="563"/>
        <v/>
      </c>
      <c r="AX1753" s="138" t="str">
        <f t="shared" si="564"/>
        <v/>
      </c>
      <c r="AY1753" s="138" t="str">
        <f t="shared" si="565"/>
        <v/>
      </c>
      <c r="AZ1753" s="130" t="str">
        <f>IF(AX1753&amp;AW1753="勤怠未設定","×",IF(AV1753="勤怠修正","×",IF(AC1753="外注","",IF(AA1753="",IF(AY1753&lt;&gt;"","×",""),IF(VLOOKUP(AA1753,カレンダマスタ!$H$66:$I$83,2,FALSE)&lt;&gt;AY1753,"×","OK")))))</f>
        <v/>
      </c>
      <c r="BC1753" s="137" t="str">
        <f>IF(E1753="","",VLOOKUP($E1753,カレンダマスタ!$A$4:$E$381,4,FALSE))</f>
        <v/>
      </c>
      <c r="BD1753" s="126" t="str">
        <f>IF(AC1753="社員","",IF(AG1753=0,"",IF(AD1753="NSTC",IF(COUNTIF(カレンダマスタ!$Q$5:$Q$32,G1753)=1,"OK","×"),
IF(AD1753="NS本社",IF(COUNTIF(カレンダマスタ!$T$5:$T$32,G1753)=1,"OK","×"),IF(COUNTIF(カレンダマスタ!$R$5:$R$32,G1753)=1,"OK","×")))))</f>
        <v/>
      </c>
      <c r="BE1753" s="126" t="str">
        <f>IF(AC1753="社員","",IF(G1753="","",IF(R1753&lt;&gt;"","",IF(AF1753="CS","OK",IF(VLOOKUP(E1753,カレンダマスタ!$A$5:$D$381,4,FALSE)&gt;0,"",IF(OR(G1753*24&gt;10.84,H1753*24&lt;14.5)=TRUE,"×","OK"))))))</f>
        <v/>
      </c>
      <c r="BF1753" s="126" t="str">
        <f t="shared" si="551"/>
        <v/>
      </c>
      <c r="BG1753" s="126" t="str">
        <f t="shared" si="566"/>
        <v/>
      </c>
      <c r="BI1753" s="130" t="str">
        <f t="shared" si="558"/>
        <v/>
      </c>
    </row>
    <row r="1754" spans="2:61">
      <c r="B1754" s="111"/>
      <c r="C1754" s="536"/>
      <c r="D1754" s="128"/>
      <c r="E1754" s="214"/>
      <c r="F1754" s="128"/>
      <c r="G1754" s="588"/>
      <c r="H1754" s="588"/>
      <c r="I1754" s="131"/>
      <c r="J1754" s="139"/>
      <c r="K1754" s="131"/>
      <c r="L1754" s="132"/>
      <c r="M1754" s="132"/>
      <c r="N1754" s="141"/>
      <c r="O1754" s="139"/>
      <c r="P1754" s="139"/>
      <c r="Q1754" s="139"/>
      <c r="R1754" s="133"/>
      <c r="S1754" s="134"/>
      <c r="T1754" s="434" t="str">
        <f t="shared" si="552"/>
        <v/>
      </c>
      <c r="U1754" s="429"/>
      <c r="V1754" s="429" t="str">
        <f t="shared" si="553"/>
        <v/>
      </c>
      <c r="W1754" s="298"/>
      <c r="X1754" s="129" t="str">
        <f t="shared" si="559"/>
        <v/>
      </c>
      <c r="Y1754" s="129" t="str">
        <f t="shared" si="554"/>
        <v/>
      </c>
      <c r="Z1754" s="129" t="str">
        <f t="shared" si="555"/>
        <v/>
      </c>
      <c r="AA1754" s="133" t="str">
        <f t="shared" si="561"/>
        <v/>
      </c>
      <c r="AC1754" s="186" t="str">
        <f>AC1721</f>
        <v/>
      </c>
      <c r="AD1754" s="187" t="str">
        <f>AD1721</f>
        <v/>
      </c>
      <c r="AE1754" s="187" t="str">
        <f>AE1721</f>
        <v/>
      </c>
      <c r="AF1754" s="187" t="str">
        <f>AF1721</f>
        <v/>
      </c>
      <c r="AG1754" s="204">
        <f t="shared" si="556"/>
        <v>0</v>
      </c>
      <c r="AI1754" s="160" t="str">
        <f>IF(月報!G1754&lt;&gt;"",月報!G1754,"")</f>
        <v/>
      </c>
      <c r="AJ1754" s="126" t="str">
        <f>IF(月報!W1754&lt;&gt;"",月報!W1754*24,"")</f>
        <v/>
      </c>
      <c r="AK1754" s="126" t="str">
        <f>IF(月報!P1754&lt;&gt;"",月報!P1754,"")</f>
        <v/>
      </c>
      <c r="AL1754" s="126" t="str">
        <f>IF(月報!Q1754&lt;&gt;"",IF(月報!Q1754="平日残","",月報!Q1754),"")</f>
        <v/>
      </c>
      <c r="AM1754" s="126"/>
      <c r="AN1754" s="126" t="str">
        <f t="shared" si="560"/>
        <v/>
      </c>
      <c r="AO1754" s="126" t="str">
        <f>IF($E1754="","",VLOOKUP($E1754,カレンダマスタ!$A$5:$E$381,5,FALSE))</f>
        <v/>
      </c>
      <c r="AQ1754" s="196" t="str">
        <f>IF(G1754="","",IF(VLOOKUP(E1754,カレンダマスタ!$A$5:$D$381,4,FALSE)=0,"",1))</f>
        <v/>
      </c>
      <c r="AR1754" s="136" t="str">
        <f>IF($G1754="","",IF($AD1754="NSTC",INDEX(カレンダマスタ!$I$26:$O$31,MATCH($G1754,カレンダマスタ!$H$26:$H$31,1),MATCH($H1754,カレンダマスタ!$I$25:$O$25,1)),
IF($AD1754="CS本社",INDEX(カレンダマスタ!$I$36:$O$41,MATCH($G1754,カレンダマスタ!$H$36:$H$41,1),MATCH($H1754,カレンダマスタ!$I$35:$O$35,1)),
IF($AD1754="NS本社",INDEX(カレンダマスタ!$I$94:$O$99,MATCH($G1754,カレンダマスタ!$H$95:$H$100,1),MATCH($H1754,カレンダマスタ!$I$93:$O$93,1)),
IF($AD1754="ODC",INDEX(カレンダマスタ!$I$46:$O$51,MATCH($G1754,カレンダマスタ!$H$46:$H$51,1),MATCH($H1754,カレンダマスタ!$I$45:$O$45,1)),
IF($AD1754="NS東京TC",INDEX(カレンダマスタ!$I$56:$O$61,MATCH($G1754,カレンダマスタ!$H$56:$H$61,1),MATCH($H1754,カレンダマスタ!$I$55:$O$55,1)),""))))))</f>
        <v/>
      </c>
      <c r="AS1754" s="126" t="str">
        <f t="shared" si="557"/>
        <v/>
      </c>
      <c r="AU1754" s="137" t="str">
        <f>IF(E1754="","",VLOOKUP($E1754,カレンダマスタ!$A$4:$E$381,4,FALSE))</f>
        <v/>
      </c>
      <c r="AV1754" s="137" t="str">
        <f t="shared" si="562"/>
        <v/>
      </c>
      <c r="AW1754" s="137" t="str">
        <f t="shared" si="563"/>
        <v/>
      </c>
      <c r="AX1754" s="138" t="str">
        <f t="shared" si="564"/>
        <v/>
      </c>
      <c r="AY1754" s="138" t="str">
        <f t="shared" si="565"/>
        <v/>
      </c>
      <c r="AZ1754" s="130" t="str">
        <f>IF(AX1754&amp;AW1754="勤怠未設定","×",IF(AV1754="勤怠修正","×",IF(AC1754="外注","",IF(AA1754="",IF(AY1754&lt;&gt;"","×",""),IF(VLOOKUP(AA1754,カレンダマスタ!$H$66:$I$83,2,FALSE)&lt;&gt;AY1754,"×","OK")))))</f>
        <v/>
      </c>
      <c r="BC1754" s="137" t="str">
        <f>IF(E1754="","",VLOOKUP($E1754,カレンダマスタ!$A$4:$E$381,4,FALSE))</f>
        <v/>
      </c>
      <c r="BD1754" s="126" t="str">
        <f>IF(AC1754="社員","",IF(AG1754=0,"",IF(AD1754="NSTC",IF(COUNTIF(カレンダマスタ!$Q$5:$Q$32,G1754)=1,"OK","×"),
IF(AD1754="NS本社",IF(COUNTIF(カレンダマスタ!$T$5:$T$32,G1754)=1,"OK","×"),IF(COUNTIF(カレンダマスタ!$R$5:$R$32,G1754)=1,"OK","×")))))</f>
        <v/>
      </c>
      <c r="BE1754" s="126" t="str">
        <f>IF(AC1754="社員","",IF(G1754="","",IF(R1754&lt;&gt;"","",IF(AF1754="CS","OK",IF(VLOOKUP(E1754,カレンダマスタ!$A$5:$D$381,4,FALSE)&gt;0,"",IF(OR(G1754*24&gt;10.84,H1754*24&lt;14.5)=TRUE,"×","OK"))))))</f>
        <v/>
      </c>
      <c r="BF1754" s="126" t="str">
        <f t="shared" si="551"/>
        <v/>
      </c>
      <c r="BG1754" s="126" t="str">
        <f t="shared" si="566"/>
        <v/>
      </c>
      <c r="BI1754" s="130" t="str">
        <f t="shared" si="558"/>
        <v/>
      </c>
    </row>
    <row r="1755" spans="2:61" ht="13.8" thickBot="1">
      <c r="B1755" s="161"/>
      <c r="C1755" s="538"/>
      <c r="D1755" s="162"/>
      <c r="E1755" s="215"/>
      <c r="F1755" s="162"/>
      <c r="G1755" s="590"/>
      <c r="H1755" s="590"/>
      <c r="I1755" s="164"/>
      <c r="J1755" s="165"/>
      <c r="K1755" s="164"/>
      <c r="L1755" s="166"/>
      <c r="M1755" s="166"/>
      <c r="N1755" s="167"/>
      <c r="O1755" s="165"/>
      <c r="P1755" s="165"/>
      <c r="Q1755" s="165"/>
      <c r="R1755" s="168"/>
      <c r="S1755" s="169"/>
      <c r="T1755" s="436" t="str">
        <f t="shared" si="552"/>
        <v/>
      </c>
      <c r="U1755" s="432"/>
      <c r="V1755" s="432" t="str">
        <f t="shared" si="553"/>
        <v/>
      </c>
      <c r="W1755" s="298"/>
      <c r="X1755" s="165" t="str">
        <f t="shared" si="559"/>
        <v/>
      </c>
      <c r="Y1755" s="165" t="str">
        <f t="shared" si="554"/>
        <v/>
      </c>
      <c r="Z1755" s="165" t="str">
        <f t="shared" si="555"/>
        <v/>
      </c>
      <c r="AA1755" s="168" t="str">
        <f t="shared" si="561"/>
        <v/>
      </c>
      <c r="AC1755" s="192" t="str">
        <f>AC1721</f>
        <v/>
      </c>
      <c r="AD1755" s="193" t="str">
        <f>AD1721</f>
        <v/>
      </c>
      <c r="AE1755" s="193" t="str">
        <f>AE1721</f>
        <v/>
      </c>
      <c r="AF1755" s="193" t="str">
        <f>AF1721</f>
        <v/>
      </c>
      <c r="AG1755" s="207">
        <f t="shared" si="556"/>
        <v>0</v>
      </c>
      <c r="AI1755" s="170" t="str">
        <f>IF(月報!G1755&lt;&gt;"",月報!G1755,"")</f>
        <v/>
      </c>
      <c r="AJ1755" s="171" t="str">
        <f>IF(月報!W1755&lt;&gt;"",月報!W1755*24,"")</f>
        <v/>
      </c>
      <c r="AK1755" s="171" t="str">
        <f>IF(月報!P1755&lt;&gt;"",月報!P1755,"")</f>
        <v/>
      </c>
      <c r="AL1755" s="171" t="str">
        <f>IF(月報!Q1755&lt;&gt;"",IF(月報!Q1755="平日残","",月報!Q1755),"")</f>
        <v/>
      </c>
      <c r="AM1755" s="171"/>
      <c r="AN1755" s="171" t="str">
        <f t="shared" si="560"/>
        <v/>
      </c>
      <c r="AO1755" s="171" t="str">
        <f>IF($E1755="","",VLOOKUP($E1755,カレンダマスタ!$A$5:$E$381,5,FALSE))</f>
        <v/>
      </c>
      <c r="AQ1755" s="198" t="str">
        <f>IF(G1755="","",IF(VLOOKUP(E1755,カレンダマスタ!$A$5:$D$381,4,FALSE)=0,"",1))</f>
        <v/>
      </c>
      <c r="AR1755" s="172" t="str">
        <f>IF($G1755="","",IF($AD1755="NSTC",INDEX(カレンダマスタ!$I$26:$O$31,MATCH($G1755,カレンダマスタ!$H$26:$H$31,1),MATCH($H1755,カレンダマスタ!$I$25:$O$25,1)),
IF($AD1755="CS本社",INDEX(カレンダマスタ!$I$36:$O$41,MATCH($G1755,カレンダマスタ!$H$36:$H$41,1),MATCH($H1755,カレンダマスタ!$I$35:$O$35,1)),
IF($AD1755="NS本社",INDEX(カレンダマスタ!$I$94:$O$99,MATCH($G1755,カレンダマスタ!$H$95:$H$100,1),MATCH($H1755,カレンダマスタ!$I$93:$O$93,1)),
IF($AD1755="ODC",INDEX(カレンダマスタ!$I$46:$O$51,MATCH($G1755,カレンダマスタ!$H$46:$H$51,1),MATCH($H1755,カレンダマスタ!$I$45:$O$45,1)),
IF($AD1755="NS東京TC",INDEX(カレンダマスタ!$I$56:$O$61,MATCH($G1755,カレンダマスタ!$H$56:$H$61,1),MATCH($H1755,カレンダマスタ!$I$55:$O$55,1)),""))))))</f>
        <v/>
      </c>
      <c r="AS1755" s="171" t="str">
        <f t="shared" si="557"/>
        <v/>
      </c>
      <c r="AU1755" s="173" t="str">
        <f>IF(E1755="","",VLOOKUP($E1755,カレンダマスタ!$A$4:$E$381,4,FALSE))</f>
        <v/>
      </c>
      <c r="AV1755" s="173" t="str">
        <f t="shared" si="562"/>
        <v/>
      </c>
      <c r="AW1755" s="173" t="str">
        <f t="shared" si="563"/>
        <v/>
      </c>
      <c r="AX1755" s="174" t="str">
        <f t="shared" si="564"/>
        <v/>
      </c>
      <c r="AY1755" s="174" t="str">
        <f t="shared" si="565"/>
        <v/>
      </c>
      <c r="AZ1755" s="175" t="str">
        <f>IF(AX1755&amp;AW1755="勤怠未設定","×",IF(AV1755="勤怠修正","×",IF(AC1755="外注","",IF(AA1755="",IF(AY1755&lt;&gt;"","×",""),IF(VLOOKUP(AA1755,カレンダマスタ!$H$66:$I$83,2,FALSE)&lt;&gt;AY1755,"×","OK")))))</f>
        <v/>
      </c>
      <c r="BC1755" s="173" t="str">
        <f>IF(E1755="","",VLOOKUP($E1755,カレンダマスタ!$A$4:$E$381,4,FALSE))</f>
        <v/>
      </c>
      <c r="BD1755" s="171" t="str">
        <f>IF(AC1755="社員","",IF(AG1755=0,"",IF(AD1755="NSTC",IF(COUNTIF(カレンダマスタ!$Q$5:$Q$32,G1755)=1,"OK","×"),
IF(AD1755="NS本社",IF(COUNTIF(カレンダマスタ!$T$5:$T$32,G1755)=1,"OK","×"),IF(COUNTIF(カレンダマスタ!$R$5:$R$32,G1755)=1,"OK","×")))))</f>
        <v/>
      </c>
      <c r="BE1755" s="171" t="str">
        <f>IF(AC1755="社員","",IF(G1755="","",IF(R1755&lt;&gt;"","",IF(AF1755="CS","OK",IF(VLOOKUP(E1755,カレンダマスタ!$A$5:$D$381,4,FALSE)&gt;0,"",IF(OR(G1755*24&gt;10.84,H1755*24&lt;14.5)=TRUE,"×","OK"))))))</f>
        <v/>
      </c>
      <c r="BF1755" s="171" t="str">
        <f t="shared" si="551"/>
        <v/>
      </c>
      <c r="BG1755" s="171" t="str">
        <f t="shared" si="566"/>
        <v/>
      </c>
      <c r="BI1755" s="175" t="str">
        <f t="shared" si="558"/>
        <v/>
      </c>
    </row>
    <row r="1756" spans="2:61">
      <c r="B1756" s="323"/>
      <c r="C1756" s="539"/>
      <c r="D1756" s="324"/>
      <c r="E1756" s="325"/>
      <c r="F1756" s="324"/>
      <c r="G1756" s="591"/>
      <c r="H1756" s="591"/>
      <c r="I1756" s="339"/>
      <c r="J1756" s="320"/>
      <c r="K1756" s="319"/>
      <c r="L1756" s="320"/>
      <c r="M1756" s="320"/>
      <c r="N1756" s="320"/>
      <c r="O1756" s="340"/>
      <c r="P1756" s="340"/>
      <c r="Q1756" s="340"/>
      <c r="R1756" s="327"/>
      <c r="S1756" s="328"/>
      <c r="T1756" s="341"/>
      <c r="U1756" s="342"/>
      <c r="V1756" s="342"/>
      <c r="W1756" s="298"/>
      <c r="X1756" s="326"/>
      <c r="Y1756" s="326"/>
      <c r="Z1756" s="326"/>
      <c r="AA1756" s="327" t="str">
        <f t="shared" si="561"/>
        <v/>
      </c>
      <c r="AC1756" s="541"/>
      <c r="AD1756" s="542"/>
      <c r="AE1756" s="542"/>
      <c r="AF1756" s="542"/>
      <c r="AG1756" s="543"/>
      <c r="AI1756" s="348" t="str">
        <f>IF(月報!G1756&lt;&gt;"",月報!G1756,"")</f>
        <v/>
      </c>
      <c r="AJ1756" s="349" t="str">
        <f>IF(月報!W1756&lt;&gt;"",月報!W1756*24,"")</f>
        <v/>
      </c>
      <c r="AK1756" s="349" t="str">
        <f>IF(月報!P1756&lt;&gt;"",月報!P1756,"")</f>
        <v/>
      </c>
      <c r="AL1756" s="349" t="str">
        <f>IF(月報!Q1756&lt;&gt;"",IF(月報!Q1756="平日残","",月報!Q1756),"")</f>
        <v/>
      </c>
      <c r="AM1756" s="349"/>
      <c r="AN1756" s="349" t="str">
        <f t="shared" si="560"/>
        <v/>
      </c>
      <c r="AO1756" s="349" t="str">
        <f>IF($E1756="","",VLOOKUP($E1756,カレンダマスタ!$A$5:$E$381,5,FALSE))</f>
        <v/>
      </c>
      <c r="AQ1756" s="351"/>
      <c r="AR1756" s="352"/>
      <c r="AS1756" s="349"/>
      <c r="AU1756" s="355"/>
      <c r="AV1756" s="355" t="str">
        <f t="shared" si="562"/>
        <v/>
      </c>
      <c r="AW1756" s="355" t="str">
        <f t="shared" si="563"/>
        <v/>
      </c>
      <c r="AX1756" s="356" t="str">
        <f t="shared" si="564"/>
        <v/>
      </c>
      <c r="AY1756" s="356" t="str">
        <f t="shared" si="565"/>
        <v/>
      </c>
      <c r="AZ1756" s="357" t="str">
        <f>IF(AX1756&amp;AW1756="勤怠未設定","×",IF(AV1756="勤怠修正","×",IF(AC1756="外注","",IF(AA1756="",IF(AY1756&lt;&gt;"","×",""),IF(VLOOKUP(AA1756,カレンダマスタ!$H$66:$I$83,2,FALSE)&lt;&gt;AY1756,"×","OK")))))</f>
        <v/>
      </c>
      <c r="BC1756" s="355"/>
      <c r="BD1756" s="349"/>
      <c r="BE1756" s="349"/>
      <c r="BF1756" s="349" t="str">
        <f t="shared" si="551"/>
        <v/>
      </c>
      <c r="BG1756" s="349"/>
      <c r="BI1756" s="357" t="str">
        <f t="shared" ref="BI1756:BI1765" si="567">IF(OR(AO1756="×",AS1756="×",AZ1756="×",BD1756="×",BE1756="×",BF1756="TW未入力",BF1756="週報未入力",BG1756="×"),"×","")</f>
        <v/>
      </c>
    </row>
    <row r="1757" spans="2:61">
      <c r="B1757" s="323"/>
      <c r="C1757" s="539"/>
      <c r="D1757" s="324"/>
      <c r="E1757" s="325"/>
      <c r="F1757" s="324"/>
      <c r="G1757" s="591"/>
      <c r="H1757" s="591"/>
      <c r="I1757" s="339"/>
      <c r="J1757" s="320"/>
      <c r="K1757" s="319"/>
      <c r="L1757" s="320"/>
      <c r="M1757" s="320"/>
      <c r="N1757" s="320"/>
      <c r="O1757" s="340"/>
      <c r="P1757" s="340"/>
      <c r="Q1757" s="340"/>
      <c r="R1757" s="327"/>
      <c r="S1757" s="328"/>
      <c r="T1757" s="341"/>
      <c r="U1757" s="342"/>
      <c r="V1757" s="342"/>
      <c r="W1757" s="298"/>
      <c r="X1757" s="326"/>
      <c r="Y1757" s="326"/>
      <c r="Z1757" s="326"/>
      <c r="AA1757" s="327" t="str">
        <f t="shared" si="561"/>
        <v/>
      </c>
      <c r="AC1757" s="544"/>
      <c r="AD1757" s="545"/>
      <c r="AE1757" s="545"/>
      <c r="AF1757" s="545"/>
      <c r="AG1757" s="546"/>
      <c r="AI1757" s="348" t="str">
        <f>IF(月報!G1757&lt;&gt;"",月報!G1757,"")</f>
        <v/>
      </c>
      <c r="AJ1757" s="349" t="str">
        <f>IF(月報!W1757&lt;&gt;"",月報!W1757*24,"")</f>
        <v/>
      </c>
      <c r="AK1757" s="349" t="str">
        <f>IF(月報!P1757&lt;&gt;"",月報!P1757,"")</f>
        <v/>
      </c>
      <c r="AL1757" s="349" t="str">
        <f>IF(月報!Q1757&lt;&gt;"",IF(月報!Q1757="平日残","",月報!Q1757),"")</f>
        <v/>
      </c>
      <c r="AM1757" s="349"/>
      <c r="AN1757" s="349" t="str">
        <f t="shared" si="560"/>
        <v/>
      </c>
      <c r="AO1757" s="349" t="str">
        <f>IF($E1757="","",VLOOKUP($E1757,カレンダマスタ!$A$5:$E$381,5,FALSE))</f>
        <v/>
      </c>
      <c r="AQ1757" s="351"/>
      <c r="AR1757" s="352"/>
      <c r="AS1757" s="349"/>
      <c r="AU1757" s="355"/>
      <c r="AV1757" s="355" t="str">
        <f t="shared" si="562"/>
        <v/>
      </c>
      <c r="AW1757" s="355" t="str">
        <f t="shared" si="563"/>
        <v/>
      </c>
      <c r="AX1757" s="356" t="str">
        <f t="shared" si="564"/>
        <v/>
      </c>
      <c r="AY1757" s="356" t="str">
        <f t="shared" si="565"/>
        <v/>
      </c>
      <c r="AZ1757" s="357" t="str">
        <f>IF(AX1757&amp;AW1757="勤怠未設定","×",IF(AV1757="勤怠修正","×",IF(AC1757="外注","",IF(AA1757="",IF(AY1757&lt;&gt;"","×",""),IF(VLOOKUP(AA1757,カレンダマスタ!$H$66:$I$83,2,FALSE)&lt;&gt;AY1757,"×","OK")))))</f>
        <v/>
      </c>
      <c r="BC1757" s="355"/>
      <c r="BD1757" s="349"/>
      <c r="BE1757" s="349"/>
      <c r="BF1757" s="349" t="str">
        <f t="shared" si="551"/>
        <v/>
      </c>
      <c r="BG1757" s="349"/>
      <c r="BI1757" s="357" t="str">
        <f t="shared" si="567"/>
        <v/>
      </c>
    </row>
    <row r="1758" spans="2:61">
      <c r="B1758" s="323"/>
      <c r="C1758" s="539"/>
      <c r="D1758" s="324"/>
      <c r="E1758" s="325"/>
      <c r="F1758" s="324"/>
      <c r="G1758" s="591"/>
      <c r="H1758" s="591"/>
      <c r="I1758" s="339"/>
      <c r="J1758" s="320"/>
      <c r="K1758" s="319"/>
      <c r="L1758" s="320"/>
      <c r="M1758" s="320"/>
      <c r="N1758" s="320"/>
      <c r="O1758" s="340"/>
      <c r="P1758" s="340"/>
      <c r="Q1758" s="340"/>
      <c r="R1758" s="327"/>
      <c r="S1758" s="328"/>
      <c r="T1758" s="341"/>
      <c r="U1758" s="342"/>
      <c r="V1758" s="342"/>
      <c r="W1758" s="298"/>
      <c r="X1758" s="326"/>
      <c r="Y1758" s="326"/>
      <c r="Z1758" s="326"/>
      <c r="AA1758" s="327" t="str">
        <f t="shared" si="561"/>
        <v/>
      </c>
      <c r="AC1758" s="544"/>
      <c r="AD1758" s="545"/>
      <c r="AE1758" s="545"/>
      <c r="AF1758" s="545"/>
      <c r="AG1758" s="546"/>
      <c r="AI1758" s="348" t="str">
        <f>IF(月報!G1758&lt;&gt;"",月報!G1758,"")</f>
        <v/>
      </c>
      <c r="AJ1758" s="349" t="str">
        <f>IF(月報!W1758&lt;&gt;"",月報!W1758*24,"")</f>
        <v/>
      </c>
      <c r="AK1758" s="349" t="str">
        <f>IF(月報!P1758&lt;&gt;"",月報!P1758,"")</f>
        <v/>
      </c>
      <c r="AL1758" s="349" t="str">
        <f>IF(月報!Q1758&lt;&gt;"",IF(月報!Q1758="平日残","",月報!Q1758),"")</f>
        <v/>
      </c>
      <c r="AM1758" s="349"/>
      <c r="AN1758" s="349" t="str">
        <f t="shared" si="560"/>
        <v/>
      </c>
      <c r="AO1758" s="349" t="str">
        <f>IF($E1758="","",VLOOKUP($E1758,カレンダマスタ!$A$5:$E$381,5,FALSE))</f>
        <v/>
      </c>
      <c r="AQ1758" s="351"/>
      <c r="AR1758" s="352"/>
      <c r="AS1758" s="349"/>
      <c r="AU1758" s="355"/>
      <c r="AV1758" s="355" t="str">
        <f t="shared" si="562"/>
        <v/>
      </c>
      <c r="AW1758" s="355" t="str">
        <f t="shared" si="563"/>
        <v/>
      </c>
      <c r="AX1758" s="356" t="str">
        <f t="shared" si="564"/>
        <v/>
      </c>
      <c r="AY1758" s="356" t="str">
        <f t="shared" si="565"/>
        <v/>
      </c>
      <c r="AZ1758" s="357" t="str">
        <f>IF(AX1758&amp;AW1758="勤怠未設定","×",IF(AV1758="勤怠修正","×",IF(AC1758="外注","",IF(AA1758="",IF(AY1758&lt;&gt;"","×",""),IF(VLOOKUP(AA1758,カレンダマスタ!$H$66:$I$83,2,FALSE)&lt;&gt;AY1758,"×","OK")))))</f>
        <v/>
      </c>
      <c r="BC1758" s="355"/>
      <c r="BD1758" s="349"/>
      <c r="BE1758" s="349"/>
      <c r="BF1758" s="349" t="str">
        <f t="shared" si="551"/>
        <v/>
      </c>
      <c r="BG1758" s="349"/>
      <c r="BI1758" s="357" t="str">
        <f t="shared" si="567"/>
        <v/>
      </c>
    </row>
    <row r="1759" spans="2:61">
      <c r="B1759" s="323"/>
      <c r="C1759" s="539"/>
      <c r="D1759" s="324"/>
      <c r="E1759" s="325"/>
      <c r="F1759" s="324"/>
      <c r="G1759" s="591"/>
      <c r="H1759" s="591"/>
      <c r="I1759" s="339"/>
      <c r="J1759" s="320"/>
      <c r="K1759" s="319"/>
      <c r="L1759" s="320"/>
      <c r="M1759" s="320"/>
      <c r="N1759" s="320"/>
      <c r="O1759" s="340"/>
      <c r="P1759" s="340"/>
      <c r="Q1759" s="340"/>
      <c r="R1759" s="327"/>
      <c r="S1759" s="328"/>
      <c r="T1759" s="341"/>
      <c r="U1759" s="342"/>
      <c r="V1759" s="342"/>
      <c r="W1759" s="298"/>
      <c r="X1759" s="326"/>
      <c r="Y1759" s="326"/>
      <c r="Z1759" s="326"/>
      <c r="AA1759" s="327" t="str">
        <f t="shared" si="561"/>
        <v/>
      </c>
      <c r="AC1759" s="544"/>
      <c r="AD1759" s="545"/>
      <c r="AE1759" s="545"/>
      <c r="AF1759" s="545"/>
      <c r="AG1759" s="546"/>
      <c r="AI1759" s="348" t="str">
        <f>IF(月報!G1759&lt;&gt;"",月報!G1759,"")</f>
        <v/>
      </c>
      <c r="AJ1759" s="349" t="str">
        <f>IF(月報!W1759&lt;&gt;"",月報!W1759*24,"")</f>
        <v/>
      </c>
      <c r="AK1759" s="349" t="str">
        <f>IF(月報!P1759&lt;&gt;"",月報!P1759,"")</f>
        <v/>
      </c>
      <c r="AL1759" s="349" t="str">
        <f>IF(月報!Q1759&lt;&gt;"",IF(月報!Q1759="平日残","",月報!Q1759),"")</f>
        <v/>
      </c>
      <c r="AM1759" s="349"/>
      <c r="AN1759" s="349" t="str">
        <f t="shared" si="560"/>
        <v/>
      </c>
      <c r="AO1759" s="349" t="str">
        <f>IF($E1759="","",VLOOKUP($E1759,カレンダマスタ!$A$5:$E$381,5,FALSE))</f>
        <v/>
      </c>
      <c r="AQ1759" s="351"/>
      <c r="AR1759" s="352"/>
      <c r="AS1759" s="349"/>
      <c r="AU1759" s="355"/>
      <c r="AV1759" s="355" t="str">
        <f t="shared" si="562"/>
        <v/>
      </c>
      <c r="AW1759" s="355" t="str">
        <f t="shared" si="563"/>
        <v/>
      </c>
      <c r="AX1759" s="356" t="str">
        <f t="shared" si="564"/>
        <v/>
      </c>
      <c r="AY1759" s="356" t="str">
        <f t="shared" si="565"/>
        <v/>
      </c>
      <c r="AZ1759" s="357" t="str">
        <f>IF(AX1759&amp;AW1759="勤怠未設定","×",IF(AV1759="勤怠修正","×",IF(AC1759="外注","",IF(AA1759="",IF(AY1759&lt;&gt;"","×",""),IF(VLOOKUP(AA1759,カレンダマスタ!$H$66:$I$83,2,FALSE)&lt;&gt;AY1759,"×","OK")))))</f>
        <v/>
      </c>
      <c r="BC1759" s="355"/>
      <c r="BD1759" s="349"/>
      <c r="BE1759" s="349"/>
      <c r="BF1759" s="349" t="str">
        <f t="shared" si="551"/>
        <v/>
      </c>
      <c r="BG1759" s="349"/>
      <c r="BI1759" s="357" t="str">
        <f t="shared" si="567"/>
        <v/>
      </c>
    </row>
    <row r="1760" spans="2:61">
      <c r="B1760" s="323"/>
      <c r="C1760" s="539"/>
      <c r="D1760" s="324"/>
      <c r="E1760" s="325"/>
      <c r="F1760" s="324"/>
      <c r="G1760" s="591"/>
      <c r="H1760" s="591"/>
      <c r="I1760" s="339"/>
      <c r="J1760" s="320"/>
      <c r="K1760" s="319"/>
      <c r="L1760" s="320"/>
      <c r="M1760" s="320"/>
      <c r="N1760" s="320"/>
      <c r="O1760" s="340"/>
      <c r="P1760" s="340"/>
      <c r="Q1760" s="340"/>
      <c r="R1760" s="327"/>
      <c r="S1760" s="328"/>
      <c r="T1760" s="341"/>
      <c r="U1760" s="342"/>
      <c r="V1760" s="342"/>
      <c r="W1760" s="298"/>
      <c r="X1760" s="326"/>
      <c r="Y1760" s="326"/>
      <c r="Z1760" s="326"/>
      <c r="AA1760" s="327" t="str">
        <f t="shared" si="561"/>
        <v/>
      </c>
      <c r="AC1760" s="544"/>
      <c r="AD1760" s="545"/>
      <c r="AE1760" s="545"/>
      <c r="AF1760" s="545"/>
      <c r="AG1760" s="546"/>
      <c r="AI1760" s="348" t="str">
        <f>IF(月報!G1760&lt;&gt;"",月報!G1760,"")</f>
        <v/>
      </c>
      <c r="AJ1760" s="349" t="str">
        <f>IF(月報!W1760&lt;&gt;"",月報!W1760*24,"")</f>
        <v/>
      </c>
      <c r="AK1760" s="349" t="str">
        <f>IF(月報!P1760&lt;&gt;"",月報!P1760,"")</f>
        <v/>
      </c>
      <c r="AL1760" s="349" t="str">
        <f>IF(月報!Q1760&lt;&gt;"",IF(月報!Q1760="平日残","",月報!Q1760),"")</f>
        <v/>
      </c>
      <c r="AM1760" s="349"/>
      <c r="AN1760" s="349" t="str">
        <f t="shared" si="560"/>
        <v/>
      </c>
      <c r="AO1760" s="349" t="str">
        <f>IF($E1760="","",VLOOKUP($E1760,カレンダマスタ!$A$5:$E$381,5,FALSE))</f>
        <v/>
      </c>
      <c r="AQ1760" s="351"/>
      <c r="AR1760" s="352"/>
      <c r="AS1760" s="349"/>
      <c r="AU1760" s="355"/>
      <c r="AV1760" s="355" t="str">
        <f t="shared" si="562"/>
        <v/>
      </c>
      <c r="AW1760" s="355" t="str">
        <f t="shared" si="563"/>
        <v/>
      </c>
      <c r="AX1760" s="356" t="str">
        <f t="shared" si="564"/>
        <v/>
      </c>
      <c r="AY1760" s="356" t="str">
        <f t="shared" si="565"/>
        <v/>
      </c>
      <c r="AZ1760" s="357" t="str">
        <f>IF(AX1760&amp;AW1760="勤怠未設定","×",IF(AV1760="勤怠修正","×",IF(AC1760="外注","",IF(AA1760="",IF(AY1760&lt;&gt;"","×",""),IF(VLOOKUP(AA1760,カレンダマスタ!$H$66:$I$83,2,FALSE)&lt;&gt;AY1760,"×","OK")))))</f>
        <v/>
      </c>
      <c r="BC1760" s="355"/>
      <c r="BD1760" s="349"/>
      <c r="BE1760" s="349"/>
      <c r="BF1760" s="349" t="str">
        <f t="shared" si="551"/>
        <v/>
      </c>
      <c r="BG1760" s="349"/>
      <c r="BI1760" s="357" t="str">
        <f t="shared" si="567"/>
        <v/>
      </c>
    </row>
    <row r="1761" spans="2:61">
      <c r="B1761" s="323"/>
      <c r="C1761" s="539"/>
      <c r="D1761" s="324"/>
      <c r="E1761" s="325"/>
      <c r="F1761" s="324"/>
      <c r="G1761" s="591"/>
      <c r="H1761" s="591"/>
      <c r="I1761" s="339"/>
      <c r="J1761" s="320"/>
      <c r="K1761" s="319"/>
      <c r="L1761" s="320"/>
      <c r="M1761" s="320"/>
      <c r="N1761" s="320"/>
      <c r="O1761" s="340"/>
      <c r="P1761" s="340"/>
      <c r="Q1761" s="340"/>
      <c r="R1761" s="327"/>
      <c r="S1761" s="328"/>
      <c r="T1761" s="341"/>
      <c r="U1761" s="342"/>
      <c r="V1761" s="342"/>
      <c r="W1761" s="298"/>
      <c r="X1761" s="326"/>
      <c r="Y1761" s="326"/>
      <c r="Z1761" s="326"/>
      <c r="AA1761" s="327" t="str">
        <f t="shared" si="561"/>
        <v/>
      </c>
      <c r="AC1761" s="544"/>
      <c r="AD1761" s="545"/>
      <c r="AE1761" s="545"/>
      <c r="AF1761" s="545"/>
      <c r="AG1761" s="546"/>
      <c r="AI1761" s="348" t="str">
        <f>IF(月報!G1761&lt;&gt;"",月報!G1761,"")</f>
        <v/>
      </c>
      <c r="AJ1761" s="349" t="str">
        <f>IF(月報!W1761&lt;&gt;"",月報!W1761*24,"")</f>
        <v/>
      </c>
      <c r="AK1761" s="349" t="str">
        <f>IF(月報!P1761&lt;&gt;"",月報!P1761,"")</f>
        <v/>
      </c>
      <c r="AL1761" s="349" t="str">
        <f>IF(月報!Q1761&lt;&gt;"",IF(月報!Q1761="平日残","",月報!Q1761),"")</f>
        <v/>
      </c>
      <c r="AM1761" s="349"/>
      <c r="AN1761" s="349" t="str">
        <f t="shared" si="560"/>
        <v/>
      </c>
      <c r="AO1761" s="349" t="str">
        <f>IF($E1761="","",VLOOKUP($E1761,カレンダマスタ!$A$5:$E$381,5,FALSE))</f>
        <v/>
      </c>
      <c r="AQ1761" s="351"/>
      <c r="AR1761" s="352"/>
      <c r="AS1761" s="349"/>
      <c r="AU1761" s="355"/>
      <c r="AV1761" s="355" t="str">
        <f t="shared" si="562"/>
        <v/>
      </c>
      <c r="AW1761" s="355" t="str">
        <f t="shared" si="563"/>
        <v/>
      </c>
      <c r="AX1761" s="356" t="str">
        <f t="shared" si="564"/>
        <v/>
      </c>
      <c r="AY1761" s="356" t="str">
        <f t="shared" si="565"/>
        <v/>
      </c>
      <c r="AZ1761" s="357" t="str">
        <f>IF(AX1761&amp;AW1761="勤怠未設定","×",IF(AV1761="勤怠修正","×",IF(AC1761="外注","",IF(AA1761="",IF(AY1761&lt;&gt;"","×",""),IF(VLOOKUP(AA1761,カレンダマスタ!$H$66:$I$83,2,FALSE)&lt;&gt;AY1761,"×","OK")))))</f>
        <v/>
      </c>
      <c r="BC1761" s="355"/>
      <c r="BD1761" s="349"/>
      <c r="BE1761" s="349"/>
      <c r="BF1761" s="349" t="str">
        <f t="shared" si="551"/>
        <v/>
      </c>
      <c r="BG1761" s="349"/>
      <c r="BI1761" s="357" t="str">
        <f t="shared" si="567"/>
        <v/>
      </c>
    </row>
    <row r="1762" spans="2:61">
      <c r="B1762" s="323"/>
      <c r="C1762" s="539"/>
      <c r="D1762" s="324"/>
      <c r="E1762" s="325"/>
      <c r="F1762" s="324"/>
      <c r="G1762" s="591"/>
      <c r="H1762" s="591"/>
      <c r="I1762" s="339"/>
      <c r="J1762" s="320"/>
      <c r="K1762" s="319"/>
      <c r="L1762" s="320"/>
      <c r="M1762" s="320"/>
      <c r="N1762" s="320"/>
      <c r="O1762" s="340"/>
      <c r="P1762" s="340"/>
      <c r="Q1762" s="340"/>
      <c r="R1762" s="327"/>
      <c r="S1762" s="328"/>
      <c r="T1762" s="341"/>
      <c r="U1762" s="342"/>
      <c r="V1762" s="342"/>
      <c r="W1762" s="298"/>
      <c r="X1762" s="326"/>
      <c r="Y1762" s="326"/>
      <c r="Z1762" s="326"/>
      <c r="AA1762" s="327" t="str">
        <f t="shared" si="561"/>
        <v/>
      </c>
      <c r="AC1762" s="544"/>
      <c r="AD1762" s="545"/>
      <c r="AE1762" s="545"/>
      <c r="AF1762" s="545"/>
      <c r="AG1762" s="546"/>
      <c r="AI1762" s="348" t="str">
        <f>IF(月報!G1762&lt;&gt;"",月報!G1762,"")</f>
        <v/>
      </c>
      <c r="AJ1762" s="349" t="str">
        <f>IF(月報!W1762&lt;&gt;"",月報!W1762*24,"")</f>
        <v/>
      </c>
      <c r="AK1762" s="349" t="str">
        <f>IF(月報!P1762&lt;&gt;"",月報!P1762,"")</f>
        <v/>
      </c>
      <c r="AL1762" s="349" t="str">
        <f>IF(月報!Q1762&lt;&gt;"",IF(月報!Q1762="平日残","",月報!Q1762),"")</f>
        <v/>
      </c>
      <c r="AM1762" s="349"/>
      <c r="AN1762" s="349" t="str">
        <f t="shared" si="560"/>
        <v/>
      </c>
      <c r="AO1762" s="349" t="str">
        <f>IF($E1762="","",VLOOKUP($E1762,カレンダマスタ!$A$5:$E$381,5,FALSE))</f>
        <v/>
      </c>
      <c r="AQ1762" s="351"/>
      <c r="AR1762" s="352"/>
      <c r="AS1762" s="349"/>
      <c r="AU1762" s="355"/>
      <c r="AV1762" s="355" t="str">
        <f t="shared" si="562"/>
        <v/>
      </c>
      <c r="AW1762" s="355" t="str">
        <f t="shared" si="563"/>
        <v/>
      </c>
      <c r="AX1762" s="356" t="str">
        <f t="shared" si="564"/>
        <v/>
      </c>
      <c r="AY1762" s="356" t="str">
        <f t="shared" si="565"/>
        <v/>
      </c>
      <c r="AZ1762" s="357" t="str">
        <f>IF(AX1762&amp;AW1762="勤怠未設定","×",IF(AV1762="勤怠修正","×",IF(AC1762="外注","",IF(AA1762="",IF(AY1762&lt;&gt;"","×",""),IF(VLOOKUP(AA1762,カレンダマスタ!$H$66:$I$83,2,FALSE)&lt;&gt;AY1762,"×","OK")))))</f>
        <v/>
      </c>
      <c r="BC1762" s="355"/>
      <c r="BD1762" s="349"/>
      <c r="BE1762" s="349"/>
      <c r="BF1762" s="349" t="str">
        <f t="shared" si="551"/>
        <v/>
      </c>
      <c r="BG1762" s="349"/>
      <c r="BI1762" s="357" t="str">
        <f t="shared" si="567"/>
        <v/>
      </c>
    </row>
    <row r="1763" spans="2:61">
      <c r="B1763" s="323"/>
      <c r="C1763" s="539"/>
      <c r="D1763" s="324"/>
      <c r="E1763" s="325"/>
      <c r="F1763" s="324"/>
      <c r="G1763" s="591"/>
      <c r="H1763" s="591"/>
      <c r="I1763" s="339"/>
      <c r="J1763" s="320"/>
      <c r="K1763" s="319"/>
      <c r="L1763" s="320"/>
      <c r="M1763" s="320"/>
      <c r="N1763" s="320"/>
      <c r="O1763" s="340"/>
      <c r="P1763" s="340"/>
      <c r="Q1763" s="340"/>
      <c r="R1763" s="327"/>
      <c r="S1763" s="328"/>
      <c r="T1763" s="341"/>
      <c r="U1763" s="342"/>
      <c r="V1763" s="342"/>
      <c r="W1763" s="298"/>
      <c r="X1763" s="326"/>
      <c r="Y1763" s="326"/>
      <c r="Z1763" s="326"/>
      <c r="AA1763" s="327" t="str">
        <f t="shared" si="561"/>
        <v/>
      </c>
      <c r="AC1763" s="544"/>
      <c r="AD1763" s="545"/>
      <c r="AE1763" s="545"/>
      <c r="AF1763" s="545"/>
      <c r="AG1763" s="546"/>
      <c r="AI1763" s="348" t="str">
        <f>IF(月報!G1763&lt;&gt;"",月報!G1763,"")</f>
        <v/>
      </c>
      <c r="AJ1763" s="349" t="str">
        <f>IF(月報!W1763&lt;&gt;"",月報!W1763*24,"")</f>
        <v/>
      </c>
      <c r="AK1763" s="349" t="str">
        <f>IF(月報!P1763&lt;&gt;"",月報!P1763,"")</f>
        <v/>
      </c>
      <c r="AL1763" s="349" t="str">
        <f>IF(月報!Q1763&lt;&gt;"",IF(月報!Q1763="平日残","",月報!Q1763),"")</f>
        <v/>
      </c>
      <c r="AM1763" s="349"/>
      <c r="AN1763" s="349" t="str">
        <f t="shared" si="560"/>
        <v/>
      </c>
      <c r="AO1763" s="349" t="str">
        <f>IF($E1763="","",VLOOKUP($E1763,カレンダマスタ!$A$5:$E$381,5,FALSE))</f>
        <v/>
      </c>
      <c r="AQ1763" s="351"/>
      <c r="AR1763" s="352"/>
      <c r="AS1763" s="349"/>
      <c r="AU1763" s="355"/>
      <c r="AV1763" s="355" t="str">
        <f t="shared" si="562"/>
        <v/>
      </c>
      <c r="AW1763" s="355" t="str">
        <f t="shared" si="563"/>
        <v/>
      </c>
      <c r="AX1763" s="356" t="str">
        <f t="shared" si="564"/>
        <v/>
      </c>
      <c r="AY1763" s="356" t="str">
        <f t="shared" si="565"/>
        <v/>
      </c>
      <c r="AZ1763" s="357" t="str">
        <f>IF(AX1763&amp;AW1763="勤怠未設定","×",IF(AV1763="勤怠修正","×",IF(AC1763="外注","",IF(AA1763="",IF(AY1763&lt;&gt;"","×",""),IF(VLOOKUP(AA1763,カレンダマスタ!$H$66:$I$83,2,FALSE)&lt;&gt;AY1763,"×","OK")))))</f>
        <v/>
      </c>
      <c r="BC1763" s="355"/>
      <c r="BD1763" s="349"/>
      <c r="BE1763" s="349"/>
      <c r="BF1763" s="349" t="str">
        <f t="shared" si="551"/>
        <v/>
      </c>
      <c r="BG1763" s="349"/>
      <c r="BI1763" s="357" t="str">
        <f t="shared" si="567"/>
        <v/>
      </c>
    </row>
    <row r="1764" spans="2:61">
      <c r="B1764" s="323"/>
      <c r="C1764" s="539"/>
      <c r="D1764" s="324"/>
      <c r="E1764" s="325"/>
      <c r="F1764" s="324"/>
      <c r="G1764" s="591"/>
      <c r="H1764" s="591"/>
      <c r="I1764" s="339"/>
      <c r="J1764" s="320"/>
      <c r="K1764" s="319"/>
      <c r="L1764" s="320"/>
      <c r="M1764" s="320"/>
      <c r="N1764" s="320"/>
      <c r="O1764" s="340"/>
      <c r="P1764" s="340"/>
      <c r="Q1764" s="340"/>
      <c r="R1764" s="327"/>
      <c r="S1764" s="328"/>
      <c r="T1764" s="341"/>
      <c r="U1764" s="342"/>
      <c r="V1764" s="342"/>
      <c r="W1764" s="298"/>
      <c r="X1764" s="326"/>
      <c r="Y1764" s="326"/>
      <c r="Z1764" s="326"/>
      <c r="AA1764" s="327" t="str">
        <f t="shared" si="561"/>
        <v/>
      </c>
      <c r="AC1764" s="544"/>
      <c r="AD1764" s="545"/>
      <c r="AE1764" s="545"/>
      <c r="AF1764" s="545"/>
      <c r="AG1764" s="546"/>
      <c r="AI1764" s="348" t="str">
        <f>IF(月報!G1764&lt;&gt;"",月報!G1764,"")</f>
        <v/>
      </c>
      <c r="AJ1764" s="349" t="str">
        <f>IF(月報!W1764&lt;&gt;"",月報!W1764*24,"")</f>
        <v/>
      </c>
      <c r="AK1764" s="349" t="str">
        <f>IF(月報!P1764&lt;&gt;"",月報!P1764,"")</f>
        <v/>
      </c>
      <c r="AL1764" s="349" t="str">
        <f>IF(月報!Q1764&lt;&gt;"",IF(月報!Q1764="平日残","",月報!Q1764),"")</f>
        <v/>
      </c>
      <c r="AM1764" s="349"/>
      <c r="AN1764" s="349" t="str">
        <f t="shared" si="560"/>
        <v/>
      </c>
      <c r="AO1764" s="349" t="str">
        <f>IF($E1764="","",VLOOKUP($E1764,カレンダマスタ!$A$5:$E$381,5,FALSE))</f>
        <v/>
      </c>
      <c r="AQ1764" s="351"/>
      <c r="AR1764" s="352"/>
      <c r="AS1764" s="349"/>
      <c r="AU1764" s="355"/>
      <c r="AV1764" s="355" t="str">
        <f t="shared" si="562"/>
        <v/>
      </c>
      <c r="AW1764" s="355" t="str">
        <f t="shared" si="563"/>
        <v/>
      </c>
      <c r="AX1764" s="356" t="str">
        <f t="shared" si="564"/>
        <v/>
      </c>
      <c r="AY1764" s="356" t="str">
        <f t="shared" si="565"/>
        <v/>
      </c>
      <c r="AZ1764" s="357" t="str">
        <f>IF(AX1764&amp;AW1764="勤怠未設定","×",IF(AV1764="勤怠修正","×",IF(AC1764="外注","",IF(AA1764="",IF(AY1764&lt;&gt;"","×",""),IF(VLOOKUP(AA1764,カレンダマスタ!$H$66:$I$83,2,FALSE)&lt;&gt;AY1764,"×","OK")))))</f>
        <v/>
      </c>
      <c r="BC1764" s="355"/>
      <c r="BD1764" s="349"/>
      <c r="BE1764" s="349"/>
      <c r="BF1764" s="349" t="str">
        <f t="shared" si="551"/>
        <v/>
      </c>
      <c r="BG1764" s="349"/>
      <c r="BI1764" s="357" t="str">
        <f t="shared" si="567"/>
        <v/>
      </c>
    </row>
    <row r="1765" spans="2:61" ht="13.8" thickBot="1">
      <c r="B1765" s="329"/>
      <c r="C1765" s="540"/>
      <c r="D1765" s="330"/>
      <c r="E1765" s="331"/>
      <c r="F1765" s="330"/>
      <c r="G1765" s="592"/>
      <c r="H1765" s="592"/>
      <c r="I1765" s="343"/>
      <c r="J1765" s="322"/>
      <c r="K1765" s="321"/>
      <c r="L1765" s="322"/>
      <c r="M1765" s="322"/>
      <c r="N1765" s="322"/>
      <c r="O1765" s="344"/>
      <c r="P1765" s="344"/>
      <c r="Q1765" s="344"/>
      <c r="R1765" s="333"/>
      <c r="S1765" s="334"/>
      <c r="T1765" s="345"/>
      <c r="U1765" s="346"/>
      <c r="V1765" s="346"/>
      <c r="W1765" s="298"/>
      <c r="X1765" s="332"/>
      <c r="Y1765" s="332"/>
      <c r="Z1765" s="332"/>
      <c r="AA1765" s="333" t="str">
        <f t="shared" si="561"/>
        <v/>
      </c>
      <c r="AC1765" s="547"/>
      <c r="AD1765" s="548"/>
      <c r="AE1765" s="548"/>
      <c r="AF1765" s="548"/>
      <c r="AG1765" s="549"/>
      <c r="AI1765" s="348" t="str">
        <f>IF(月報!G1765&lt;&gt;"",月報!G1765,"")</f>
        <v/>
      </c>
      <c r="AJ1765" s="350" t="str">
        <f>IF(月報!W1765&lt;&gt;"",月報!W1765*24,"")</f>
        <v/>
      </c>
      <c r="AK1765" s="350" t="str">
        <f>IF(月報!P1765&lt;&gt;"",月報!P1765,"")</f>
        <v/>
      </c>
      <c r="AL1765" s="350" t="str">
        <f>IF(月報!Q1765&lt;&gt;"",IF(月報!Q1765="平日残","",月報!Q1765),"")</f>
        <v/>
      </c>
      <c r="AM1765" s="350"/>
      <c r="AN1765" s="350" t="str">
        <f t="shared" si="560"/>
        <v/>
      </c>
      <c r="AO1765" s="350" t="str">
        <f>IF($E1765="","",VLOOKUP($E1765,カレンダマスタ!$A$5:$E$381,5,FALSE))</f>
        <v/>
      </c>
      <c r="AP1765" s="347"/>
      <c r="AQ1765" s="353"/>
      <c r="AR1765" s="354"/>
      <c r="AS1765" s="350"/>
      <c r="AT1765" s="347"/>
      <c r="AU1765" s="358"/>
      <c r="AV1765" s="358" t="str">
        <f t="shared" si="562"/>
        <v/>
      </c>
      <c r="AW1765" s="358" t="str">
        <f t="shared" si="563"/>
        <v/>
      </c>
      <c r="AX1765" s="359" t="str">
        <f t="shared" si="564"/>
        <v/>
      </c>
      <c r="AY1765" s="359" t="str">
        <f t="shared" si="565"/>
        <v/>
      </c>
      <c r="AZ1765" s="360" t="str">
        <f>IF(AX1765&amp;AW1765="勤怠未設定","×",IF(AV1765="勤怠修正","×",IF(AC1765="外注","",IF(AA1765="",IF(AY1765&lt;&gt;"","×",""),IF(VLOOKUP(AA1765,カレンダマスタ!$H$66:$I$83,2,FALSE)&lt;&gt;AY1765,"×","OK")))))</f>
        <v/>
      </c>
      <c r="BC1765" s="358"/>
      <c r="BD1765" s="350"/>
      <c r="BE1765" s="350"/>
      <c r="BF1765" s="350" t="str">
        <f t="shared" si="551"/>
        <v/>
      </c>
      <c r="BG1765" s="350"/>
      <c r="BI1765" s="360" t="str">
        <f t="shared" si="567"/>
        <v/>
      </c>
    </row>
    <row r="1766" spans="2:61">
      <c r="B1766" s="176">
        <f>B1721+1</f>
        <v>39</v>
      </c>
      <c r="C1766" s="535"/>
      <c r="D1766" s="112"/>
      <c r="E1766" s="582"/>
      <c r="F1766" s="112"/>
      <c r="G1766" s="587"/>
      <c r="H1766" s="587"/>
      <c r="I1766" s="114"/>
      <c r="J1766" s="118"/>
      <c r="K1766" s="115"/>
      <c r="L1766" s="116"/>
      <c r="M1766" s="116"/>
      <c r="N1766" s="117"/>
      <c r="O1766" s="118"/>
      <c r="P1766" s="118"/>
      <c r="Q1766" s="118"/>
      <c r="R1766" s="119"/>
      <c r="S1766" s="120"/>
      <c r="T1766" s="433" t="str">
        <f t="shared" ref="T1766:T1800" si="568">IF(J1766&lt;&gt;"",J1766,"")</f>
        <v/>
      </c>
      <c r="U1766" s="428">
        <f>SUM(T1766:T1772)</f>
        <v>0</v>
      </c>
      <c r="V1766" s="428" t="str">
        <f t="shared" ref="V1766:V1800" si="569">IF(AC1766="外注",IF(AND(BC1766&lt;1,ROUND((H1766*24),1)=13),"外注2半",IF(AND(BC1766&lt;1,ROUND((G1766*24),1)=13.7),"外注1半",IF(AND(BC1766&lt;1,G1766=""),"外注休暇",""))),"")</f>
        <v/>
      </c>
      <c r="W1766" s="298"/>
      <c r="X1766" s="113" t="str">
        <f>IF(O1766&lt;&gt;"",O1766/24,"")</f>
        <v/>
      </c>
      <c r="Y1766" s="113" t="str">
        <f t="shared" ref="Y1766:Y1800" si="570">IF(P1766&lt;&gt;"",P1766/24,"")</f>
        <v/>
      </c>
      <c r="Z1766" s="113" t="str">
        <f t="shared" ref="Z1766:Z1800" si="571">IF(Q1766&lt;&gt;"",Q1766/24,"")</f>
        <v/>
      </c>
      <c r="AA1766" s="119" t="str">
        <f t="shared" si="561"/>
        <v/>
      </c>
      <c r="AC1766" s="183" t="str">
        <f>IF(C1766&lt;&gt;"",VLOOKUP(C1766,設定シート!$D$10:$N$109,11,FALSE),"")</f>
        <v/>
      </c>
      <c r="AD1766" s="184" t="str">
        <f>IF(C1766&lt;&gt;"",VLOOKUP(C1766,設定シート!$D$10:$H$109,5,FALSE),"")</f>
        <v/>
      </c>
      <c r="AE1766" s="185" t="str">
        <f>IF(C1766&lt;&gt;"",VLOOKUP(C1766,設定シート!$D$10:$L$109,9,FALSE),"")</f>
        <v/>
      </c>
      <c r="AF1766" s="184" t="str">
        <f>IF($AD1766="","",IF(LEFT($AD1766,2)="NS","NS","CS"))</f>
        <v/>
      </c>
      <c r="AG1766" s="203">
        <f t="shared" ref="AG1766:AG1800" si="572">IF(OR(R1766="有給休暇",G1766=""),0,IF(AQ1766=1,0,1))</f>
        <v>0</v>
      </c>
      <c r="AI1766" s="121" t="str">
        <f>IF(月報!G1766&lt;&gt;"",月報!G1766,"")</f>
        <v/>
      </c>
      <c r="AJ1766" s="122" t="str">
        <f>IF(月報!W1766&lt;&gt;"",月報!W1766*24,"")</f>
        <v/>
      </c>
      <c r="AK1766" s="122" t="str">
        <f>IF(月報!P1766&lt;&gt;"",月報!P1766,"")</f>
        <v/>
      </c>
      <c r="AL1766" s="122" t="str">
        <f>IF(月報!Q1766&lt;&gt;"",IF(月報!Q1766="平日残","",月報!Q1766),"")</f>
        <v/>
      </c>
      <c r="AM1766" s="122"/>
      <c r="AN1766" s="122" t="str">
        <f t="shared" si="560"/>
        <v/>
      </c>
      <c r="AO1766" s="122" t="str">
        <f>IF($E1766="","",VLOOKUP($E1766,カレンダマスタ!$A$5:$E$381,5,FALSE))</f>
        <v/>
      </c>
      <c r="AQ1766" s="195" t="str">
        <f>IF(G1766="","",IF(VLOOKUP(E1766,カレンダマスタ!$A$5:$D$381,4,FALSE)=0,"",1))</f>
        <v/>
      </c>
      <c r="AR1766" s="123" t="str">
        <f>IF($G1766="","",IF($AD1766="NSTC",INDEX(カレンダマスタ!$I$26:$O$31,MATCH($G1766,カレンダマスタ!$H$26:$H$31,1),MATCH($H1766,カレンダマスタ!$I$25:$O$25,1)),
IF($AD1766="CS本社",INDEX(カレンダマスタ!$I$36:$O$41,MATCH($G1766,カレンダマスタ!$H$36:$H$41,1),MATCH($H1766,カレンダマスタ!$I$35:$O$35,1)),
IF($AD1766="NS本社",INDEX(カレンダマスタ!$I$94:$O$99,MATCH($G1766,カレンダマスタ!$H$95:$H$100,1),MATCH($H1766,カレンダマスタ!$I$93:$O$93,1)),
IF($AD1766="ODC",INDEX(カレンダマスタ!$I$46:$O$51,MATCH($G1766,カレンダマスタ!$H$46:$H$51,1),MATCH($H1766,カレンダマスタ!$I$45:$O$45,1)),
IF($AD1766="NS東京TC",INDEX(カレンダマスタ!$I$56:$O$61,MATCH($G1766,カレンダマスタ!$H$56:$H$61,1),MATCH($H1766,カレンダマスタ!$I$55:$O$55,1)),""))))))</f>
        <v/>
      </c>
      <c r="AS1766" s="122" t="str">
        <f t="shared" ref="AS1766:AS1800" si="573">IF(AC1766="社員","",IF(R1766="有給休暇","",IF(AND(AF1766="CS",AQ1766=1)=TRUE,"OK",IF(AR1766&lt;&gt;"",IF(TIMEVALUE(MID(I1766,1,10))=AR1766,"OK","×"),""))))</f>
        <v/>
      </c>
      <c r="AU1766" s="124" t="str">
        <f>IF(E1766="","",VLOOKUP($E1766,カレンダマスタ!$A$4:$E$381,4,FALSE))</f>
        <v/>
      </c>
      <c r="AV1766" s="124" t="str">
        <f t="shared" si="562"/>
        <v/>
      </c>
      <c r="AW1766" s="124" t="str">
        <f t="shared" si="563"/>
        <v/>
      </c>
      <c r="AX1766" s="125" t="str">
        <f t="shared" si="564"/>
        <v/>
      </c>
      <c r="AY1766" s="125" t="str">
        <f t="shared" si="565"/>
        <v/>
      </c>
      <c r="AZ1766" s="114" t="str">
        <f>IF(AX1766&amp;AW1766="勤怠未設定","×",IF(AV1766="勤怠修正","×",IF(AC1766="外注","",IF(AA1766="",IF(AY1766&lt;&gt;"","×",""),IF(VLOOKUP(AA1766,カレンダマスタ!$H$66:$I$83,2,FALSE)&lt;&gt;AY1766,"×","OK")))))</f>
        <v/>
      </c>
      <c r="BC1766" s="124" t="str">
        <f>IF(E1766="","",VLOOKUP($E1766,カレンダマスタ!$A$4:$E$381,4,FALSE))</f>
        <v/>
      </c>
      <c r="BD1766" s="122" t="str">
        <f>IF(AC1766="社員","",IF(AG1766=0,"",IF(AD1766="NSTC",IF(COUNTIF(カレンダマスタ!$Q$5:$Q$32,G1766)=1,"OK","×"),
IF(AD1766="NS本社",IF(COUNTIF(カレンダマスタ!$T$5:$T$32,G1766)=1,"OK","×"),IF(COUNTIF(カレンダマスタ!$R$5:$R$32,G1766)=1,"OK","×")))))</f>
        <v/>
      </c>
      <c r="BE1766" s="122" t="str">
        <f>IF(AC1766="社員","",IF(G1766="","",IF(R1766&lt;&gt;"","",IF(AF1766="CS","OK",IF(VLOOKUP(E1766,カレンダマスタ!$A$5:$D$381,4,FALSE)&gt;0,"",IF(OR(G1766*24&gt;10.84,H1766*24&lt;14.5)=TRUE,"×","OK"))))))</f>
        <v/>
      </c>
      <c r="BF1766" s="122" t="str">
        <f t="shared" si="551"/>
        <v/>
      </c>
      <c r="BG1766" s="127" t="str">
        <f>IF(AE1766="派遣","",IF(G1766="","",IF(R1766="有給休暇","",IF(S1766="","×","OK"))))</f>
        <v/>
      </c>
      <c r="BI1766" s="114" t="str">
        <f t="shared" ref="BI1766:BI1800" si="574">IF(OR(AO1766="×",AS1766="×",AZ1766="×",BE1766="×",BF1766="TW未入力",BF1766="週報未入力",BG1766="×"),"×","")</f>
        <v/>
      </c>
    </row>
    <row r="1767" spans="2:61">
      <c r="B1767" s="111"/>
      <c r="C1767" s="536"/>
      <c r="D1767" s="128"/>
      <c r="E1767" s="583"/>
      <c r="F1767" s="128"/>
      <c r="G1767" s="588"/>
      <c r="H1767" s="588"/>
      <c r="I1767" s="130"/>
      <c r="J1767" s="139"/>
      <c r="K1767" s="131"/>
      <c r="L1767" s="132"/>
      <c r="M1767" s="132"/>
      <c r="N1767" s="141"/>
      <c r="O1767" s="139"/>
      <c r="P1767" s="139"/>
      <c r="Q1767" s="139"/>
      <c r="R1767" s="133"/>
      <c r="S1767" s="134"/>
      <c r="T1767" s="434" t="str">
        <f t="shared" si="568"/>
        <v/>
      </c>
      <c r="U1767" s="429"/>
      <c r="V1767" s="429" t="str">
        <f t="shared" si="569"/>
        <v/>
      </c>
      <c r="W1767" s="298"/>
      <c r="X1767" s="129" t="str">
        <f t="shared" ref="X1767:X1800" si="575">IF(O1767&lt;&gt;"",O1767/24,"")</f>
        <v/>
      </c>
      <c r="Y1767" s="129" t="str">
        <f t="shared" si="570"/>
        <v/>
      </c>
      <c r="Z1767" s="129" t="str">
        <f t="shared" si="571"/>
        <v/>
      </c>
      <c r="AA1767" s="133" t="str">
        <f t="shared" si="561"/>
        <v/>
      </c>
      <c r="AC1767" s="186" t="str">
        <f>AC1766</f>
        <v/>
      </c>
      <c r="AD1767" s="186" t="str">
        <f>AD1766</f>
        <v/>
      </c>
      <c r="AE1767" s="186" t="str">
        <f>AE1766</f>
        <v/>
      </c>
      <c r="AF1767" s="186" t="str">
        <f>AF1766</f>
        <v/>
      </c>
      <c r="AG1767" s="204">
        <f t="shared" si="572"/>
        <v>0</v>
      </c>
      <c r="AI1767" s="135" t="str">
        <f>IF(月報!G1767&lt;&gt;"",月報!G1767,"")</f>
        <v/>
      </c>
      <c r="AJ1767" s="126" t="str">
        <f>IF(月報!W1767&lt;&gt;"",月報!W1767*24,"")</f>
        <v/>
      </c>
      <c r="AK1767" s="126" t="str">
        <f>IF(月報!P1767&lt;&gt;"",月報!P1767,"")</f>
        <v/>
      </c>
      <c r="AL1767" s="126" t="str">
        <f>IF(月報!Q1767&lt;&gt;"",IF(月報!Q1767="平日残","",月報!Q1767),"")</f>
        <v/>
      </c>
      <c r="AM1767" s="126"/>
      <c r="AN1767" s="126" t="str">
        <f t="shared" si="560"/>
        <v/>
      </c>
      <c r="AO1767" s="126" t="str">
        <f>IF($E1767="","",VLOOKUP($E1767,カレンダマスタ!$A$5:$E$381,5,FALSE))</f>
        <v/>
      </c>
      <c r="AQ1767" s="196" t="str">
        <f>IF(G1767="","",IF(VLOOKUP(E1767,カレンダマスタ!$A$5:$D$381,4,FALSE)=0,"",1))</f>
        <v/>
      </c>
      <c r="AR1767" s="136" t="str">
        <f>IF($G1767="","",IF($AD1767="NSTC",INDEX(カレンダマスタ!$I$26:$O$31,MATCH($G1767,カレンダマスタ!$H$26:$H$31,1),MATCH($H1767,カレンダマスタ!$I$25:$O$25,1)),
IF($AD1767="CS本社",INDEX(カレンダマスタ!$I$36:$O$41,MATCH($G1767,カレンダマスタ!$H$36:$H$41,1),MATCH($H1767,カレンダマスタ!$I$35:$O$35,1)),
IF($AD1767="NS本社",INDEX(カレンダマスタ!$I$94:$O$99,MATCH($G1767,カレンダマスタ!$H$95:$H$100,1),MATCH($H1767,カレンダマスタ!$I$93:$O$93,1)),
IF($AD1767="ODC",INDEX(カレンダマスタ!$I$46:$O$51,MATCH($G1767,カレンダマスタ!$H$46:$H$51,1),MATCH($H1767,カレンダマスタ!$I$45:$O$45,1)),
IF($AD1767="NS東京TC",INDEX(カレンダマスタ!$I$56:$O$61,MATCH($G1767,カレンダマスタ!$H$56:$H$61,1),MATCH($H1767,カレンダマスタ!$I$55:$O$55,1)),""))))))</f>
        <v/>
      </c>
      <c r="AS1767" s="126" t="str">
        <f t="shared" si="573"/>
        <v/>
      </c>
      <c r="AU1767" s="137" t="str">
        <f>IF(E1767="","",VLOOKUP($E1767,カレンダマスタ!$A$4:$E$381,4,FALSE))</f>
        <v/>
      </c>
      <c r="AV1767" s="137" t="str">
        <f t="shared" si="562"/>
        <v/>
      </c>
      <c r="AW1767" s="137" t="str">
        <f t="shared" si="563"/>
        <v/>
      </c>
      <c r="AX1767" s="138" t="str">
        <f t="shared" si="564"/>
        <v/>
      </c>
      <c r="AY1767" s="138" t="str">
        <f t="shared" si="565"/>
        <v/>
      </c>
      <c r="AZ1767" s="130" t="str">
        <f>IF(AX1767&amp;AW1767="勤怠未設定","×",IF(AV1767="勤怠修正","×",IF(AC1767="外注","",IF(AA1767="",IF(AY1767&lt;&gt;"","×",""),IF(VLOOKUP(AA1767,カレンダマスタ!$H$66:$I$83,2,FALSE)&lt;&gt;AY1767,"×","OK")))))</f>
        <v/>
      </c>
      <c r="BC1767" s="137" t="str">
        <f>IF(E1767="","",VLOOKUP($E1767,カレンダマスタ!$A$4:$E$381,4,FALSE))</f>
        <v/>
      </c>
      <c r="BD1767" s="126" t="str">
        <f>IF(AC1767="社員","",IF(AG1767=0,"",IF(AD1767="NSTC",IF(COUNTIF(カレンダマスタ!$Q$5:$Q$32,G1767)=1,"OK","×"),
IF(AD1767="NS本社",IF(COUNTIF(カレンダマスタ!$T$5:$T$32,G1767)=1,"OK","×"),IF(COUNTIF(カレンダマスタ!$R$5:$R$32,G1767)=1,"OK","×")))))</f>
        <v/>
      </c>
      <c r="BE1767" s="126" t="str">
        <f>IF(AC1767="社員","",IF(G1767="","",IF(R1767&lt;&gt;"","",IF(AF1767="CS","OK",IF(VLOOKUP(E1767,カレンダマスタ!$A$5:$D$381,4,FALSE)&gt;0,"",IF(OR(G1767*24&gt;10.84,H1767*24&lt;14.5)=TRUE,"×","OK"))))))</f>
        <v/>
      </c>
      <c r="BF1767" s="126" t="str">
        <f t="shared" si="551"/>
        <v/>
      </c>
      <c r="BG1767" s="126" t="str">
        <f t="shared" si="566"/>
        <v/>
      </c>
      <c r="BI1767" s="130" t="str">
        <f t="shared" si="574"/>
        <v/>
      </c>
    </row>
    <row r="1768" spans="2:61">
      <c r="B1768" s="111"/>
      <c r="C1768" s="536"/>
      <c r="D1768" s="128"/>
      <c r="E1768" s="583"/>
      <c r="F1768" s="128"/>
      <c r="G1768" s="588"/>
      <c r="H1768" s="588"/>
      <c r="I1768" s="130"/>
      <c r="J1768" s="139"/>
      <c r="K1768" s="131"/>
      <c r="L1768" s="132"/>
      <c r="M1768" s="132"/>
      <c r="N1768" s="141"/>
      <c r="O1768" s="139"/>
      <c r="P1768" s="139"/>
      <c r="Q1768" s="139"/>
      <c r="R1768" s="133"/>
      <c r="S1768" s="134"/>
      <c r="T1768" s="434" t="str">
        <f t="shared" si="568"/>
        <v/>
      </c>
      <c r="U1768" s="429"/>
      <c r="V1768" s="429" t="str">
        <f t="shared" si="569"/>
        <v/>
      </c>
      <c r="W1768" s="298"/>
      <c r="X1768" s="129" t="str">
        <f t="shared" si="575"/>
        <v/>
      </c>
      <c r="Y1768" s="129" t="str">
        <f t="shared" si="570"/>
        <v/>
      </c>
      <c r="Z1768" s="129" t="str">
        <f t="shared" si="571"/>
        <v/>
      </c>
      <c r="AA1768" s="133" t="str">
        <f t="shared" si="561"/>
        <v/>
      </c>
      <c r="AC1768" s="186" t="str">
        <f>AC1766</f>
        <v/>
      </c>
      <c r="AD1768" s="187" t="str">
        <f>AD1766</f>
        <v/>
      </c>
      <c r="AE1768" s="187" t="str">
        <f>AE1766</f>
        <v/>
      </c>
      <c r="AF1768" s="187" t="str">
        <f>AF1766</f>
        <v/>
      </c>
      <c r="AG1768" s="204">
        <f t="shared" si="572"/>
        <v>0</v>
      </c>
      <c r="AI1768" s="135" t="str">
        <f>IF(月報!G1768&lt;&gt;"",月報!G1768,"")</f>
        <v/>
      </c>
      <c r="AJ1768" s="126" t="str">
        <f>IF(月報!W1768&lt;&gt;"",月報!W1768*24,"")</f>
        <v/>
      </c>
      <c r="AK1768" s="126" t="str">
        <f>IF(月報!P1768&lt;&gt;"",月報!P1768,"")</f>
        <v/>
      </c>
      <c r="AL1768" s="126" t="str">
        <f>IF(月報!Q1768&lt;&gt;"",IF(月報!Q1768="平日残","",月報!Q1768),"")</f>
        <v/>
      </c>
      <c r="AM1768" s="126"/>
      <c r="AN1768" s="126" t="str">
        <f t="shared" si="560"/>
        <v/>
      </c>
      <c r="AO1768" s="126" t="str">
        <f>IF($E1768="","",VLOOKUP($E1768,カレンダマスタ!$A$5:$E$381,5,FALSE))</f>
        <v/>
      </c>
      <c r="AQ1768" s="196" t="str">
        <f>IF(G1768="","",IF(VLOOKUP(E1768,カレンダマスタ!$A$5:$D$381,4,FALSE)=0,"",1))</f>
        <v/>
      </c>
      <c r="AR1768" s="136" t="str">
        <f>IF($G1768="","",IF($AD1768="NSTC",INDEX(カレンダマスタ!$I$26:$O$31,MATCH($G1768,カレンダマスタ!$H$26:$H$31,1),MATCH($H1768,カレンダマスタ!$I$25:$O$25,1)),
IF($AD1768="CS本社",INDEX(カレンダマスタ!$I$36:$O$41,MATCH($G1768,カレンダマスタ!$H$36:$H$41,1),MATCH($H1768,カレンダマスタ!$I$35:$O$35,1)),
IF($AD1768="NS本社",INDEX(カレンダマスタ!$I$94:$O$99,MATCH($G1768,カレンダマスタ!$H$95:$H$100,1),MATCH($H1768,カレンダマスタ!$I$93:$O$93,1)),
IF($AD1768="ODC",INDEX(カレンダマスタ!$I$46:$O$51,MATCH($G1768,カレンダマスタ!$H$46:$H$51,1),MATCH($H1768,カレンダマスタ!$I$45:$O$45,1)),
IF($AD1768="NS東京TC",INDEX(カレンダマスタ!$I$56:$O$61,MATCH($G1768,カレンダマスタ!$H$56:$H$61,1),MATCH($H1768,カレンダマスタ!$I$55:$O$55,1)),""))))))</f>
        <v/>
      </c>
      <c r="AS1768" s="126" t="str">
        <f t="shared" si="573"/>
        <v/>
      </c>
      <c r="AU1768" s="137" t="str">
        <f>IF(E1768="","",VLOOKUP($E1768,カレンダマスタ!$A$4:$E$381,4,FALSE))</f>
        <v/>
      </c>
      <c r="AV1768" s="137" t="str">
        <f t="shared" si="562"/>
        <v/>
      </c>
      <c r="AW1768" s="137" t="str">
        <f t="shared" si="563"/>
        <v/>
      </c>
      <c r="AX1768" s="138" t="str">
        <f t="shared" si="564"/>
        <v/>
      </c>
      <c r="AY1768" s="138" t="str">
        <f t="shared" si="565"/>
        <v/>
      </c>
      <c r="AZ1768" s="130" t="str">
        <f>IF(AX1768&amp;AW1768="勤怠未設定","×",IF(AV1768="勤怠修正","×",IF(AC1768="外注","",IF(AA1768="",IF(AY1768&lt;&gt;"","×",""),IF(VLOOKUP(AA1768,カレンダマスタ!$H$66:$I$83,2,FALSE)&lt;&gt;AY1768,"×","OK")))))</f>
        <v/>
      </c>
      <c r="BC1768" s="137" t="str">
        <f>IF(E1768="","",VLOOKUP($E1768,カレンダマスタ!$A$4:$E$381,4,FALSE))</f>
        <v/>
      </c>
      <c r="BD1768" s="126" t="str">
        <f>IF(AC1768="社員","",IF(AG1768=0,"",IF(AD1768="NSTC",IF(COUNTIF(カレンダマスタ!$Q$5:$Q$32,G1768)=1,"OK","×"),
IF(AD1768="NS本社",IF(COUNTIF(カレンダマスタ!$T$5:$T$32,G1768)=1,"OK","×"),IF(COUNTIF(カレンダマスタ!$R$5:$R$32,G1768)=1,"OK","×")))))</f>
        <v/>
      </c>
      <c r="BE1768" s="126" t="str">
        <f>IF(AC1768="社員","",IF(G1768="","",IF(R1768&lt;&gt;"","",IF(AF1768="CS","OK",IF(VLOOKUP(E1768,カレンダマスタ!$A$5:$D$381,4,FALSE)&gt;0,"",IF(OR(G1768*24&gt;10.84,H1768*24&lt;14.5)=TRUE,"×","OK"))))))</f>
        <v/>
      </c>
      <c r="BF1768" s="126" t="str">
        <f t="shared" si="551"/>
        <v/>
      </c>
      <c r="BG1768" s="126" t="str">
        <f t="shared" si="566"/>
        <v/>
      </c>
      <c r="BI1768" s="130" t="str">
        <f t="shared" si="574"/>
        <v/>
      </c>
    </row>
    <row r="1769" spans="2:61">
      <c r="B1769" s="111"/>
      <c r="C1769" s="536"/>
      <c r="D1769" s="128"/>
      <c r="E1769" s="583"/>
      <c r="F1769" s="128"/>
      <c r="G1769" s="588"/>
      <c r="H1769" s="588"/>
      <c r="I1769" s="130"/>
      <c r="J1769" s="139"/>
      <c r="K1769" s="131"/>
      <c r="L1769" s="132"/>
      <c r="M1769" s="132"/>
      <c r="N1769" s="141"/>
      <c r="O1769" s="139"/>
      <c r="P1769" s="139"/>
      <c r="Q1769" s="139"/>
      <c r="R1769" s="133"/>
      <c r="S1769" s="134"/>
      <c r="T1769" s="434" t="str">
        <f t="shared" si="568"/>
        <v/>
      </c>
      <c r="U1769" s="429"/>
      <c r="V1769" s="429" t="str">
        <f t="shared" si="569"/>
        <v/>
      </c>
      <c r="W1769" s="298"/>
      <c r="X1769" s="129" t="str">
        <f t="shared" si="575"/>
        <v/>
      </c>
      <c r="Y1769" s="129" t="str">
        <f t="shared" si="570"/>
        <v/>
      </c>
      <c r="Z1769" s="129" t="str">
        <f t="shared" si="571"/>
        <v/>
      </c>
      <c r="AA1769" s="133" t="str">
        <f t="shared" si="561"/>
        <v/>
      </c>
      <c r="AC1769" s="186" t="str">
        <f>AC1766</f>
        <v/>
      </c>
      <c r="AD1769" s="187" t="str">
        <f>AD1766</f>
        <v/>
      </c>
      <c r="AE1769" s="187" t="str">
        <f>AE1766</f>
        <v/>
      </c>
      <c r="AF1769" s="187" t="str">
        <f>AF1766</f>
        <v/>
      </c>
      <c r="AG1769" s="204">
        <f t="shared" si="572"/>
        <v>0</v>
      </c>
      <c r="AI1769" s="140" t="str">
        <f>IF(月報!G1769&lt;&gt;"",月報!G1769,"")</f>
        <v/>
      </c>
      <c r="AJ1769" s="126" t="str">
        <f>IF(月報!W1769&lt;&gt;"",月報!W1769*24,"")</f>
        <v/>
      </c>
      <c r="AK1769" s="126" t="str">
        <f>IF(月報!P1769&lt;&gt;"",月報!P1769,"")</f>
        <v/>
      </c>
      <c r="AL1769" s="126" t="str">
        <f>IF(月報!Q1769&lt;&gt;"",IF(月報!Q1769="平日残","",月報!Q1769),"")</f>
        <v/>
      </c>
      <c r="AM1769" s="126"/>
      <c r="AN1769" s="126" t="str">
        <f t="shared" si="560"/>
        <v/>
      </c>
      <c r="AO1769" s="126" t="str">
        <f>IF($E1769="","",VLOOKUP($E1769,カレンダマスタ!$A$5:$E$381,5,FALSE))</f>
        <v/>
      </c>
      <c r="AQ1769" s="196" t="str">
        <f>IF(G1769="","",IF(VLOOKUP(E1769,カレンダマスタ!$A$5:$D$381,4,FALSE)=0,"",1))</f>
        <v/>
      </c>
      <c r="AR1769" s="136" t="str">
        <f>IF($G1769="","",IF($AD1769="NSTC",INDEX(カレンダマスタ!$I$26:$O$31,MATCH($G1769,カレンダマスタ!$H$26:$H$31,1),MATCH($H1769,カレンダマスタ!$I$25:$O$25,1)),
IF($AD1769="CS本社",INDEX(カレンダマスタ!$I$36:$O$41,MATCH($G1769,カレンダマスタ!$H$36:$H$41,1),MATCH($H1769,カレンダマスタ!$I$35:$O$35,1)),
IF($AD1769="NS本社",INDEX(カレンダマスタ!$I$94:$O$99,MATCH($G1769,カレンダマスタ!$H$95:$H$100,1),MATCH($H1769,カレンダマスタ!$I$93:$O$93,1)),
IF($AD1769="ODC",INDEX(カレンダマスタ!$I$46:$O$51,MATCH($G1769,カレンダマスタ!$H$46:$H$51,1),MATCH($H1769,カレンダマスタ!$I$45:$O$45,1)),
IF($AD1769="NS東京TC",INDEX(カレンダマスタ!$I$56:$O$61,MATCH($G1769,カレンダマスタ!$H$56:$H$61,1),MATCH($H1769,カレンダマスタ!$I$55:$O$55,1)),""))))))</f>
        <v/>
      </c>
      <c r="AS1769" s="126" t="str">
        <f t="shared" si="573"/>
        <v/>
      </c>
      <c r="AU1769" s="137" t="str">
        <f>IF(E1769="","",VLOOKUP($E1769,カレンダマスタ!$A$4:$E$381,4,FALSE))</f>
        <v/>
      </c>
      <c r="AV1769" s="137" t="str">
        <f t="shared" si="562"/>
        <v/>
      </c>
      <c r="AW1769" s="137" t="str">
        <f t="shared" si="563"/>
        <v/>
      </c>
      <c r="AX1769" s="138" t="str">
        <f t="shared" si="564"/>
        <v/>
      </c>
      <c r="AY1769" s="138" t="str">
        <f t="shared" si="565"/>
        <v/>
      </c>
      <c r="AZ1769" s="130" t="str">
        <f>IF(AX1769&amp;AW1769="勤怠未設定","×",IF(AV1769="勤怠修正","×",IF(AC1769="外注","",IF(AA1769="",IF(AY1769&lt;&gt;"","×",""),IF(VLOOKUP(AA1769,カレンダマスタ!$H$66:$I$83,2,FALSE)&lt;&gt;AY1769,"×","OK")))))</f>
        <v/>
      </c>
      <c r="BC1769" s="137" t="str">
        <f>IF(E1769="","",VLOOKUP($E1769,カレンダマスタ!$A$4:$E$381,4,FALSE))</f>
        <v/>
      </c>
      <c r="BD1769" s="126" t="str">
        <f>IF(AC1769="社員","",IF(AG1769=0,"",IF(AD1769="NSTC",IF(COUNTIF(カレンダマスタ!$Q$5:$Q$32,G1769)=1,"OK","×"),
IF(AD1769="NS本社",IF(COUNTIF(カレンダマスタ!$T$5:$T$32,G1769)=1,"OK","×"),IF(COUNTIF(カレンダマスタ!$R$5:$R$32,G1769)=1,"OK","×")))))</f>
        <v/>
      </c>
      <c r="BE1769" s="126" t="str">
        <f>IF(AC1769="社員","",IF(G1769="","",IF(R1769&lt;&gt;"","",IF(AF1769="CS","OK",IF(VLOOKUP(E1769,カレンダマスタ!$A$5:$D$381,4,FALSE)&gt;0,"",IF(OR(G1769*24&gt;10.84,H1769*24&lt;14.5)=TRUE,"×","OK"))))))</f>
        <v/>
      </c>
      <c r="BF1769" s="126" t="str">
        <f t="shared" si="551"/>
        <v/>
      </c>
      <c r="BG1769" s="126" t="str">
        <f t="shared" si="566"/>
        <v/>
      </c>
      <c r="BI1769" s="130" t="str">
        <f t="shared" si="574"/>
        <v/>
      </c>
    </row>
    <row r="1770" spans="2:61">
      <c r="B1770" s="111"/>
      <c r="C1770" s="536"/>
      <c r="D1770" s="128"/>
      <c r="E1770" s="583"/>
      <c r="F1770" s="128"/>
      <c r="G1770" s="588"/>
      <c r="H1770" s="588"/>
      <c r="I1770" s="130"/>
      <c r="J1770" s="139"/>
      <c r="K1770" s="131"/>
      <c r="L1770" s="132"/>
      <c r="M1770" s="132"/>
      <c r="N1770" s="141"/>
      <c r="O1770" s="139"/>
      <c r="P1770" s="139"/>
      <c r="Q1770" s="139"/>
      <c r="R1770" s="133"/>
      <c r="S1770" s="134"/>
      <c r="T1770" s="434" t="str">
        <f t="shared" si="568"/>
        <v/>
      </c>
      <c r="U1770" s="429"/>
      <c r="V1770" s="429" t="str">
        <f t="shared" si="569"/>
        <v/>
      </c>
      <c r="W1770" s="298"/>
      <c r="X1770" s="129" t="str">
        <f t="shared" si="575"/>
        <v/>
      </c>
      <c r="Y1770" s="129" t="str">
        <f t="shared" si="570"/>
        <v/>
      </c>
      <c r="Z1770" s="129" t="str">
        <f t="shared" si="571"/>
        <v/>
      </c>
      <c r="AA1770" s="133" t="str">
        <f t="shared" si="561"/>
        <v/>
      </c>
      <c r="AC1770" s="186" t="str">
        <f>AC1766</f>
        <v/>
      </c>
      <c r="AD1770" s="187" t="str">
        <f>AD1766</f>
        <v/>
      </c>
      <c r="AE1770" s="187" t="str">
        <f>AE1766</f>
        <v/>
      </c>
      <c r="AF1770" s="187" t="str">
        <f>AF1766</f>
        <v/>
      </c>
      <c r="AG1770" s="204">
        <f t="shared" si="572"/>
        <v>0</v>
      </c>
      <c r="AI1770" s="140" t="str">
        <f>IF(月報!G1770&lt;&gt;"",月報!G1770,"")</f>
        <v/>
      </c>
      <c r="AJ1770" s="126" t="str">
        <f>IF(月報!W1770&lt;&gt;"",月報!W1770*24,"")</f>
        <v/>
      </c>
      <c r="AK1770" s="126" t="str">
        <f>IF(月報!P1770&lt;&gt;"",月報!P1770,"")</f>
        <v/>
      </c>
      <c r="AL1770" s="126" t="str">
        <f>IF(月報!Q1770&lt;&gt;"",IF(月報!Q1770="平日残","",月報!Q1770),"")</f>
        <v/>
      </c>
      <c r="AM1770" s="126"/>
      <c r="AN1770" s="126" t="str">
        <f t="shared" si="560"/>
        <v/>
      </c>
      <c r="AO1770" s="126" t="str">
        <f>IF($E1770="","",VLOOKUP($E1770,カレンダマスタ!$A$5:$E$381,5,FALSE))</f>
        <v/>
      </c>
      <c r="AQ1770" s="196" t="str">
        <f>IF(G1770="","",IF(VLOOKUP(E1770,カレンダマスタ!$A$5:$D$381,4,FALSE)=0,"",1))</f>
        <v/>
      </c>
      <c r="AR1770" s="136" t="str">
        <f>IF($G1770="","",IF($AD1770="NSTC",INDEX(カレンダマスタ!$I$26:$O$31,MATCH($G1770,カレンダマスタ!$H$26:$H$31,1),MATCH($H1770,カレンダマスタ!$I$25:$O$25,1)),
IF($AD1770="CS本社",INDEX(カレンダマスタ!$I$36:$O$41,MATCH($G1770,カレンダマスタ!$H$36:$H$41,1),MATCH($H1770,カレンダマスタ!$I$35:$O$35,1)),
IF($AD1770="NS本社",INDEX(カレンダマスタ!$I$94:$O$99,MATCH($G1770,カレンダマスタ!$H$95:$H$100,1),MATCH($H1770,カレンダマスタ!$I$93:$O$93,1)),
IF($AD1770="ODC",INDEX(カレンダマスタ!$I$46:$O$51,MATCH($G1770,カレンダマスタ!$H$46:$H$51,1),MATCH($H1770,カレンダマスタ!$I$45:$O$45,1)),
IF($AD1770="NS東京TC",INDEX(カレンダマスタ!$I$56:$O$61,MATCH($G1770,カレンダマスタ!$H$56:$H$61,1),MATCH($H1770,カレンダマスタ!$I$55:$O$55,1)),""))))))</f>
        <v/>
      </c>
      <c r="AS1770" s="126" t="str">
        <f t="shared" si="573"/>
        <v/>
      </c>
      <c r="AU1770" s="137" t="str">
        <f>IF(E1770="","",VLOOKUP($E1770,カレンダマスタ!$A$4:$E$381,4,FALSE))</f>
        <v/>
      </c>
      <c r="AV1770" s="137" t="str">
        <f t="shared" si="562"/>
        <v/>
      </c>
      <c r="AW1770" s="137" t="str">
        <f t="shared" si="563"/>
        <v/>
      </c>
      <c r="AX1770" s="138" t="str">
        <f t="shared" si="564"/>
        <v/>
      </c>
      <c r="AY1770" s="138" t="str">
        <f t="shared" si="565"/>
        <v/>
      </c>
      <c r="AZ1770" s="130" t="str">
        <f>IF(AX1770&amp;AW1770="勤怠未設定","×",IF(AV1770="勤怠修正","×",IF(AC1770="外注","",IF(AA1770="",IF(AY1770&lt;&gt;"","×",""),IF(VLOOKUP(AA1770,カレンダマスタ!$H$66:$I$83,2,FALSE)&lt;&gt;AY1770,"×","OK")))))</f>
        <v/>
      </c>
      <c r="BC1770" s="137" t="str">
        <f>IF(E1770="","",VLOOKUP($E1770,カレンダマスタ!$A$4:$E$381,4,FALSE))</f>
        <v/>
      </c>
      <c r="BD1770" s="126" t="str">
        <f>IF(AC1770="社員","",IF(AG1770=0,"",IF(AD1770="NSTC",IF(COUNTIF(カレンダマスタ!$Q$5:$Q$32,G1770)=1,"OK","×"),
IF(AD1770="NS本社",IF(COUNTIF(カレンダマスタ!$T$5:$T$32,G1770)=1,"OK","×"),IF(COUNTIF(カレンダマスタ!$R$5:$R$32,G1770)=1,"OK","×")))))</f>
        <v/>
      </c>
      <c r="BE1770" s="126" t="str">
        <f>IF(AC1770="社員","",IF(G1770="","",IF(R1770&lt;&gt;"","",IF(AF1770="CS","OK",IF(VLOOKUP(E1770,カレンダマスタ!$A$5:$D$381,4,FALSE)&gt;0,"",IF(OR(G1770*24&gt;10.84,H1770*24&lt;14.5)=TRUE,"×","OK"))))))</f>
        <v/>
      </c>
      <c r="BF1770" s="126" t="str">
        <f t="shared" si="551"/>
        <v/>
      </c>
      <c r="BG1770" s="126" t="str">
        <f t="shared" si="566"/>
        <v/>
      </c>
      <c r="BI1770" s="130" t="str">
        <f t="shared" si="574"/>
        <v/>
      </c>
    </row>
    <row r="1771" spans="2:61">
      <c r="B1771" s="111"/>
      <c r="C1771" s="536"/>
      <c r="D1771" s="128"/>
      <c r="E1771" s="583"/>
      <c r="F1771" s="128"/>
      <c r="G1771" s="588"/>
      <c r="H1771" s="588"/>
      <c r="I1771" s="130"/>
      <c r="J1771" s="139"/>
      <c r="K1771" s="131"/>
      <c r="L1771" s="132"/>
      <c r="M1771" s="132"/>
      <c r="N1771" s="141"/>
      <c r="O1771" s="139"/>
      <c r="P1771" s="139"/>
      <c r="Q1771" s="139"/>
      <c r="R1771" s="133"/>
      <c r="S1771" s="134"/>
      <c r="T1771" s="434" t="str">
        <f t="shared" si="568"/>
        <v/>
      </c>
      <c r="U1771" s="429"/>
      <c r="V1771" s="429" t="str">
        <f t="shared" si="569"/>
        <v/>
      </c>
      <c r="W1771" s="298"/>
      <c r="X1771" s="129" t="str">
        <f t="shared" si="575"/>
        <v/>
      </c>
      <c r="Y1771" s="129" t="str">
        <f t="shared" si="570"/>
        <v/>
      </c>
      <c r="Z1771" s="129" t="str">
        <f t="shared" si="571"/>
        <v/>
      </c>
      <c r="AA1771" s="133" t="str">
        <f t="shared" si="561"/>
        <v/>
      </c>
      <c r="AC1771" s="186" t="str">
        <f>AC1766</f>
        <v/>
      </c>
      <c r="AD1771" s="187" t="str">
        <f>AD1766</f>
        <v/>
      </c>
      <c r="AE1771" s="187" t="str">
        <f>AE1766</f>
        <v/>
      </c>
      <c r="AF1771" s="187" t="str">
        <f>AF1766</f>
        <v/>
      </c>
      <c r="AG1771" s="204">
        <f t="shared" si="572"/>
        <v>0</v>
      </c>
      <c r="AI1771" s="135" t="str">
        <f>IF(月報!G1771&lt;&gt;"",月報!G1771,"")</f>
        <v/>
      </c>
      <c r="AJ1771" s="126" t="str">
        <f>IF(月報!W1771&lt;&gt;"",月報!W1771*24,"")</f>
        <v/>
      </c>
      <c r="AK1771" s="126" t="str">
        <f>IF(月報!P1771&lt;&gt;"",月報!P1771,"")</f>
        <v/>
      </c>
      <c r="AL1771" s="126" t="str">
        <f>IF(月報!Q1771&lt;&gt;"",IF(月報!Q1771="平日残","",月報!Q1771),"")</f>
        <v/>
      </c>
      <c r="AM1771" s="126"/>
      <c r="AN1771" s="126" t="str">
        <f t="shared" si="560"/>
        <v/>
      </c>
      <c r="AO1771" s="126" t="str">
        <f>IF($E1771="","",VLOOKUP($E1771,カレンダマスタ!$A$5:$E$381,5,FALSE))</f>
        <v/>
      </c>
      <c r="AQ1771" s="196" t="str">
        <f>IF(G1771="","",IF(VLOOKUP(E1771,カレンダマスタ!$A$5:$D$381,4,FALSE)=0,"",1))</f>
        <v/>
      </c>
      <c r="AR1771" s="136" t="str">
        <f>IF($G1771="","",IF($AD1771="NSTC",INDEX(カレンダマスタ!$I$26:$O$31,MATCH($G1771,カレンダマスタ!$H$26:$H$31,1),MATCH($H1771,カレンダマスタ!$I$25:$O$25,1)),
IF($AD1771="CS本社",INDEX(カレンダマスタ!$I$36:$O$41,MATCH($G1771,カレンダマスタ!$H$36:$H$41,1),MATCH($H1771,カレンダマスタ!$I$35:$O$35,1)),
IF($AD1771="NS本社",INDEX(カレンダマスタ!$I$94:$O$99,MATCH($G1771,カレンダマスタ!$H$95:$H$100,1),MATCH($H1771,カレンダマスタ!$I$93:$O$93,1)),
IF($AD1771="ODC",INDEX(カレンダマスタ!$I$46:$O$51,MATCH($G1771,カレンダマスタ!$H$46:$H$51,1),MATCH($H1771,カレンダマスタ!$I$45:$O$45,1)),
IF($AD1771="NS東京TC",INDEX(カレンダマスタ!$I$56:$O$61,MATCH($G1771,カレンダマスタ!$H$56:$H$61,1),MATCH($H1771,カレンダマスタ!$I$55:$O$55,1)),""))))))</f>
        <v/>
      </c>
      <c r="AS1771" s="126" t="str">
        <f t="shared" si="573"/>
        <v/>
      </c>
      <c r="AU1771" s="137" t="str">
        <f>IF(E1771="","",VLOOKUP($E1771,カレンダマスタ!$A$4:$E$381,4,FALSE))</f>
        <v/>
      </c>
      <c r="AV1771" s="137" t="str">
        <f t="shared" si="562"/>
        <v/>
      </c>
      <c r="AW1771" s="137" t="str">
        <f t="shared" si="563"/>
        <v/>
      </c>
      <c r="AX1771" s="138" t="str">
        <f t="shared" si="564"/>
        <v/>
      </c>
      <c r="AY1771" s="138" t="str">
        <f t="shared" si="565"/>
        <v/>
      </c>
      <c r="AZ1771" s="130" t="str">
        <f>IF(AX1771&amp;AW1771="勤怠未設定","×",IF(AV1771="勤怠修正","×",IF(AC1771="外注","",IF(AA1771="",IF(AY1771&lt;&gt;"","×",""),IF(VLOOKUP(AA1771,カレンダマスタ!$H$66:$I$83,2,FALSE)&lt;&gt;AY1771,"×","OK")))))</f>
        <v/>
      </c>
      <c r="BC1771" s="137" t="str">
        <f>IF(E1771="","",VLOOKUP($E1771,カレンダマスタ!$A$4:$E$381,4,FALSE))</f>
        <v/>
      </c>
      <c r="BD1771" s="126" t="str">
        <f>IF(AC1771="社員","",IF(AG1771=0,"",IF(AD1771="NSTC",IF(COUNTIF(カレンダマスタ!$Q$5:$Q$32,G1771)=1,"OK","×"),
IF(AD1771="NS本社",IF(COUNTIF(カレンダマスタ!$T$5:$T$32,G1771)=1,"OK","×"),IF(COUNTIF(カレンダマスタ!$R$5:$R$32,G1771)=1,"OK","×")))))</f>
        <v/>
      </c>
      <c r="BE1771" s="126" t="str">
        <f>IF(AC1771="社員","",IF(G1771="","",IF(R1771&lt;&gt;"","",IF(AF1771="CS","OK",IF(VLOOKUP(E1771,カレンダマスタ!$A$5:$D$381,4,FALSE)&gt;0,"",IF(OR(G1771*24&gt;10.84,H1771*24&lt;14.5)=TRUE,"×","OK"))))))</f>
        <v/>
      </c>
      <c r="BF1771" s="126" t="str">
        <f t="shared" si="551"/>
        <v/>
      </c>
      <c r="BG1771" s="126" t="str">
        <f t="shared" si="566"/>
        <v/>
      </c>
      <c r="BI1771" s="130" t="str">
        <f t="shared" si="574"/>
        <v/>
      </c>
    </row>
    <row r="1772" spans="2:61">
      <c r="B1772" s="111"/>
      <c r="C1772" s="537"/>
      <c r="D1772" s="142"/>
      <c r="E1772" s="584"/>
      <c r="F1772" s="142"/>
      <c r="G1772" s="589"/>
      <c r="H1772" s="589"/>
      <c r="I1772" s="144"/>
      <c r="J1772" s="148"/>
      <c r="K1772" s="145"/>
      <c r="L1772" s="146"/>
      <c r="M1772" s="146"/>
      <c r="N1772" s="147"/>
      <c r="O1772" s="148"/>
      <c r="P1772" s="148"/>
      <c r="Q1772" s="148"/>
      <c r="R1772" s="149"/>
      <c r="S1772" s="156"/>
      <c r="T1772" s="435" t="str">
        <f t="shared" si="568"/>
        <v/>
      </c>
      <c r="U1772" s="430"/>
      <c r="V1772" s="430" t="str">
        <f t="shared" si="569"/>
        <v/>
      </c>
      <c r="W1772" s="298"/>
      <c r="X1772" s="143" t="str">
        <f t="shared" si="575"/>
        <v/>
      </c>
      <c r="Y1772" s="143" t="str">
        <f t="shared" si="570"/>
        <v/>
      </c>
      <c r="Z1772" s="143" t="str">
        <f t="shared" si="571"/>
        <v/>
      </c>
      <c r="AA1772" s="149" t="str">
        <f t="shared" si="561"/>
        <v/>
      </c>
      <c r="AC1772" s="188" t="str">
        <f>AC1766</f>
        <v/>
      </c>
      <c r="AD1772" s="189" t="str">
        <f>AD1766</f>
        <v/>
      </c>
      <c r="AE1772" s="189" t="str">
        <f>AE1766</f>
        <v/>
      </c>
      <c r="AF1772" s="189" t="str">
        <f>AF1766</f>
        <v/>
      </c>
      <c r="AG1772" s="205">
        <f t="shared" si="572"/>
        <v>0</v>
      </c>
      <c r="AI1772" s="150" t="str">
        <f>IF(月報!G1772&lt;&gt;"",月報!G1772,"")</f>
        <v/>
      </c>
      <c r="AJ1772" s="151" t="str">
        <f>IF(月報!W1772&lt;&gt;"",月報!W1772*24,"")</f>
        <v/>
      </c>
      <c r="AK1772" s="151" t="str">
        <f>IF(月報!P1772&lt;&gt;"",月報!P1772,"")</f>
        <v/>
      </c>
      <c r="AL1772" s="151" t="str">
        <f>IF(月報!Q1772&lt;&gt;"",IF(月報!Q1772="平日残","",月報!Q1772),"")</f>
        <v/>
      </c>
      <c r="AM1772" s="151"/>
      <c r="AN1772" s="151" t="str">
        <f t="shared" si="560"/>
        <v/>
      </c>
      <c r="AO1772" s="151" t="str">
        <f>IF($E1772="","",VLOOKUP($E1772,カレンダマスタ!$A$5:$E$381,5,FALSE))</f>
        <v/>
      </c>
      <c r="AQ1772" s="197" t="str">
        <f>IF(G1772="","",IF(VLOOKUP(E1772,カレンダマスタ!$A$5:$D$381,4,FALSE)=0,"",1))</f>
        <v/>
      </c>
      <c r="AR1772" s="152" t="str">
        <f>IF($G1772="","",IF($AD1772="NSTC",INDEX(カレンダマスタ!$I$26:$O$31,MATCH($G1772,カレンダマスタ!$H$26:$H$31,1),MATCH($H1772,カレンダマスタ!$I$25:$O$25,1)),
IF($AD1772="CS本社",INDEX(カレンダマスタ!$I$36:$O$41,MATCH($G1772,カレンダマスタ!$H$36:$H$41,1),MATCH($H1772,カレンダマスタ!$I$35:$O$35,1)),
IF($AD1772="NS本社",INDEX(カレンダマスタ!$I$94:$O$99,MATCH($G1772,カレンダマスタ!$H$95:$H$100,1),MATCH($H1772,カレンダマスタ!$I$93:$O$93,1)),
IF($AD1772="ODC",INDEX(カレンダマスタ!$I$46:$O$51,MATCH($G1772,カレンダマスタ!$H$46:$H$51,1),MATCH($H1772,カレンダマスタ!$I$45:$O$45,1)),
IF($AD1772="NS東京TC",INDEX(カレンダマスタ!$I$56:$O$61,MATCH($G1772,カレンダマスタ!$H$56:$H$61,1),MATCH($H1772,カレンダマスタ!$I$55:$O$55,1)),""))))))</f>
        <v/>
      </c>
      <c r="AS1772" s="151" t="str">
        <f t="shared" si="573"/>
        <v/>
      </c>
      <c r="AU1772" s="153" t="str">
        <f>IF(E1772="","",VLOOKUP($E1772,カレンダマスタ!$A$4:$E$381,4,FALSE))</f>
        <v/>
      </c>
      <c r="AV1772" s="153" t="str">
        <f t="shared" si="562"/>
        <v/>
      </c>
      <c r="AW1772" s="153" t="str">
        <f t="shared" si="563"/>
        <v/>
      </c>
      <c r="AX1772" s="154" t="str">
        <f t="shared" si="564"/>
        <v/>
      </c>
      <c r="AY1772" s="154" t="str">
        <f t="shared" si="565"/>
        <v/>
      </c>
      <c r="AZ1772" s="144" t="str">
        <f>IF(AX1772&amp;AW1772="勤怠未設定","×",IF(AV1772="勤怠修正","×",IF(AC1772="外注","",IF(AA1772="",IF(AY1772&lt;&gt;"","×",""),IF(VLOOKUP(AA1772,カレンダマスタ!$H$66:$I$83,2,FALSE)&lt;&gt;AY1772,"×","OK")))))</f>
        <v/>
      </c>
      <c r="BC1772" s="153" t="str">
        <f>IF(E1772="","",VLOOKUP($E1772,カレンダマスタ!$A$4:$E$381,4,FALSE))</f>
        <v/>
      </c>
      <c r="BD1772" s="151" t="str">
        <f>IF(AC1772="社員","",IF(AG1772=0,"",IF(AD1772="NSTC",IF(COUNTIF(カレンダマスタ!$Q$5:$Q$32,G1772)=1,"OK","×"),
IF(AD1772="NS本社",IF(COUNTIF(カレンダマスタ!$T$5:$T$32,G1772)=1,"OK","×"),IF(COUNTIF(カレンダマスタ!$R$5:$R$32,G1772)=1,"OK","×")))))</f>
        <v/>
      </c>
      <c r="BE1772" s="151" t="str">
        <f>IF(AC1772="社員","",IF(G1772="","",IF(R1772&lt;&gt;"","",IF(AF1772="CS","OK",IF(VLOOKUP(E1772,カレンダマスタ!$A$5:$D$381,4,FALSE)&gt;0,"",IF(OR(G1772*24&gt;10.84,H1772*24&lt;14.5)=TRUE,"×","OK"))))))</f>
        <v/>
      </c>
      <c r="BF1772" s="151" t="str">
        <f t="shared" si="551"/>
        <v/>
      </c>
      <c r="BG1772" s="151" t="str">
        <f t="shared" si="566"/>
        <v/>
      </c>
      <c r="BI1772" s="144" t="str">
        <f t="shared" si="574"/>
        <v/>
      </c>
    </row>
    <row r="1773" spans="2:61">
      <c r="B1773" s="111"/>
      <c r="C1773" s="535"/>
      <c r="D1773" s="112"/>
      <c r="E1773" s="582"/>
      <c r="F1773" s="112"/>
      <c r="G1773" s="587"/>
      <c r="H1773" s="587"/>
      <c r="I1773" s="114"/>
      <c r="J1773" s="118"/>
      <c r="K1773" s="115"/>
      <c r="L1773" s="116"/>
      <c r="M1773" s="116"/>
      <c r="N1773" s="117"/>
      <c r="O1773" s="118"/>
      <c r="P1773" s="118"/>
      <c r="Q1773" s="118"/>
      <c r="R1773" s="119"/>
      <c r="S1773" s="120"/>
      <c r="T1773" s="433" t="str">
        <f t="shared" si="568"/>
        <v/>
      </c>
      <c r="U1773" s="431">
        <f>SUM(T1773:T1779)</f>
        <v>0</v>
      </c>
      <c r="V1773" s="431" t="str">
        <f t="shared" si="569"/>
        <v/>
      </c>
      <c r="W1773" s="298"/>
      <c r="X1773" s="113" t="str">
        <f t="shared" si="575"/>
        <v/>
      </c>
      <c r="Y1773" s="113" t="str">
        <f t="shared" si="570"/>
        <v/>
      </c>
      <c r="Z1773" s="113" t="str">
        <f t="shared" si="571"/>
        <v/>
      </c>
      <c r="AA1773" s="119" t="str">
        <f t="shared" si="561"/>
        <v/>
      </c>
      <c r="AC1773" s="190" t="str">
        <f>AC1766</f>
        <v/>
      </c>
      <c r="AD1773" s="191" t="str">
        <f>AD1766</f>
        <v/>
      </c>
      <c r="AE1773" s="191" t="str">
        <f>AE1766</f>
        <v/>
      </c>
      <c r="AF1773" s="191" t="str">
        <f>AF1766</f>
        <v/>
      </c>
      <c r="AG1773" s="206">
        <f t="shared" si="572"/>
        <v>0</v>
      </c>
      <c r="AI1773" s="155" t="str">
        <f>IF(月報!G1773&lt;&gt;"",月報!G1773,"")</f>
        <v/>
      </c>
      <c r="AJ1773" s="122" t="str">
        <f>IF(月報!W1773&lt;&gt;"",月報!W1773*24,"")</f>
        <v/>
      </c>
      <c r="AK1773" s="122" t="str">
        <f>IF(月報!P1773&lt;&gt;"",月報!P1773,"")</f>
        <v/>
      </c>
      <c r="AL1773" s="122" t="str">
        <f>IF(月報!Q1773&lt;&gt;"",IF(月報!Q1773="平日残","",月報!Q1773),"")</f>
        <v/>
      </c>
      <c r="AM1773" s="122"/>
      <c r="AN1773" s="122" t="str">
        <f t="shared" si="560"/>
        <v/>
      </c>
      <c r="AO1773" s="122" t="str">
        <f>IF($E1773="","",VLOOKUP($E1773,カレンダマスタ!$A$5:$E$381,5,FALSE))</f>
        <v/>
      </c>
      <c r="AQ1773" s="195" t="str">
        <f>IF(G1773="","",IF(VLOOKUP(E1773,カレンダマスタ!$A$5:$D$381,4,FALSE)=0,"",1))</f>
        <v/>
      </c>
      <c r="AR1773" s="123" t="str">
        <f>IF($G1773="","",IF($AD1773="NSTC",INDEX(カレンダマスタ!$I$26:$O$31,MATCH($G1773,カレンダマスタ!$H$26:$H$31,1),MATCH($H1773,カレンダマスタ!$I$25:$O$25,1)),
IF($AD1773="CS本社",INDEX(カレンダマスタ!$I$36:$O$41,MATCH($G1773,カレンダマスタ!$H$36:$H$41,1),MATCH($H1773,カレンダマスタ!$I$35:$O$35,1)),
IF($AD1773="NS本社",INDEX(カレンダマスタ!$I$94:$O$99,MATCH($G1773,カレンダマスタ!$H$95:$H$100,1),MATCH($H1773,カレンダマスタ!$I$93:$O$93,1)),
IF($AD1773="ODC",INDEX(カレンダマスタ!$I$46:$O$51,MATCH($G1773,カレンダマスタ!$H$46:$H$51,1),MATCH($H1773,カレンダマスタ!$I$45:$O$45,1)),
IF($AD1773="NS東京TC",INDEX(カレンダマスタ!$I$56:$O$61,MATCH($G1773,カレンダマスタ!$H$56:$H$61,1),MATCH($H1773,カレンダマスタ!$I$55:$O$55,1)),""))))))</f>
        <v/>
      </c>
      <c r="AS1773" s="122" t="str">
        <f t="shared" si="573"/>
        <v/>
      </c>
      <c r="AU1773" s="124" t="str">
        <f>IF(E1773="","",VLOOKUP($E1773,カレンダマスタ!$A$4:$E$381,4,FALSE))</f>
        <v/>
      </c>
      <c r="AV1773" s="124" t="str">
        <f t="shared" si="562"/>
        <v/>
      </c>
      <c r="AW1773" s="124" t="str">
        <f t="shared" si="563"/>
        <v/>
      </c>
      <c r="AX1773" s="125" t="str">
        <f t="shared" si="564"/>
        <v/>
      </c>
      <c r="AY1773" s="125" t="str">
        <f t="shared" si="565"/>
        <v/>
      </c>
      <c r="AZ1773" s="114" t="str">
        <f>IF(AX1773&amp;AW1773="勤怠未設定","×",IF(AV1773="勤怠修正","×",IF(AC1773="外注","",IF(AA1773="",IF(AY1773&lt;&gt;"","×",""),IF(VLOOKUP(AA1773,カレンダマスタ!$H$66:$I$83,2,FALSE)&lt;&gt;AY1773,"×","OK")))))</f>
        <v/>
      </c>
      <c r="BC1773" s="124" t="str">
        <f>IF(E1773="","",VLOOKUP($E1773,カレンダマスタ!$A$4:$E$381,4,FALSE))</f>
        <v/>
      </c>
      <c r="BD1773" s="122" t="str">
        <f>IF(AC1773="社員","",IF(AG1773=0,"",IF(AD1773="NSTC",IF(COUNTIF(カレンダマスタ!$Q$5:$Q$32,G1773)=1,"OK","×"),
IF(AD1773="NS本社",IF(COUNTIF(カレンダマスタ!$T$5:$T$32,G1773)=1,"OK","×"),IF(COUNTIF(カレンダマスタ!$R$5:$R$32,G1773)=1,"OK","×")))))</f>
        <v/>
      </c>
      <c r="BE1773" s="122" t="str">
        <f>IF(AC1773="社員","",IF(G1773="","",IF(R1773&lt;&gt;"","",IF(AF1773="CS","OK",IF(VLOOKUP(E1773,カレンダマスタ!$A$5:$D$381,4,FALSE)&gt;0,"",IF(OR(G1773*24&gt;10.84,H1773*24&lt;14.5)=TRUE,"×","OK"))))))</f>
        <v/>
      </c>
      <c r="BF1773" s="122" t="str">
        <f t="shared" si="551"/>
        <v/>
      </c>
      <c r="BG1773" s="122" t="str">
        <f t="shared" si="566"/>
        <v/>
      </c>
      <c r="BI1773" s="114" t="str">
        <f t="shared" si="574"/>
        <v/>
      </c>
    </row>
    <row r="1774" spans="2:61">
      <c r="B1774" s="111"/>
      <c r="C1774" s="536"/>
      <c r="D1774" s="128"/>
      <c r="E1774" s="583"/>
      <c r="F1774" s="128"/>
      <c r="G1774" s="588"/>
      <c r="H1774" s="588"/>
      <c r="I1774" s="130"/>
      <c r="J1774" s="139"/>
      <c r="K1774" s="131"/>
      <c r="L1774" s="132"/>
      <c r="M1774" s="132"/>
      <c r="N1774" s="141"/>
      <c r="O1774" s="139"/>
      <c r="P1774" s="139"/>
      <c r="Q1774" s="139"/>
      <c r="R1774" s="133"/>
      <c r="S1774" s="134"/>
      <c r="T1774" s="434" t="str">
        <f t="shared" si="568"/>
        <v/>
      </c>
      <c r="U1774" s="429"/>
      <c r="V1774" s="429" t="str">
        <f t="shared" si="569"/>
        <v/>
      </c>
      <c r="W1774" s="298"/>
      <c r="X1774" s="129" t="str">
        <f t="shared" si="575"/>
        <v/>
      </c>
      <c r="Y1774" s="129" t="str">
        <f t="shared" si="570"/>
        <v/>
      </c>
      <c r="Z1774" s="129" t="str">
        <f t="shared" si="571"/>
        <v/>
      </c>
      <c r="AA1774" s="133" t="str">
        <f t="shared" si="561"/>
        <v/>
      </c>
      <c r="AC1774" s="186" t="str">
        <f>AC1766</f>
        <v/>
      </c>
      <c r="AD1774" s="187" t="str">
        <f>AD1766</f>
        <v/>
      </c>
      <c r="AE1774" s="187" t="str">
        <f>AE1766</f>
        <v/>
      </c>
      <c r="AF1774" s="187" t="str">
        <f>AF1766</f>
        <v/>
      </c>
      <c r="AG1774" s="204">
        <f t="shared" si="572"/>
        <v>0</v>
      </c>
      <c r="AI1774" s="135" t="str">
        <f>IF(月報!G1774&lt;&gt;"",月報!G1774,"")</f>
        <v/>
      </c>
      <c r="AJ1774" s="126" t="str">
        <f>IF(月報!W1774&lt;&gt;"",月報!W1774*24,"")</f>
        <v/>
      </c>
      <c r="AK1774" s="126" t="str">
        <f>IF(月報!P1774&lt;&gt;"",月報!P1774,"")</f>
        <v/>
      </c>
      <c r="AL1774" s="126" t="str">
        <f>IF(月報!Q1774&lt;&gt;"",IF(月報!Q1774="平日残","",月報!Q1774),"")</f>
        <v/>
      </c>
      <c r="AM1774" s="126"/>
      <c r="AN1774" s="126" t="str">
        <f t="shared" si="560"/>
        <v/>
      </c>
      <c r="AO1774" s="126" t="str">
        <f>IF($E1774="","",VLOOKUP($E1774,カレンダマスタ!$A$5:$E$381,5,FALSE))</f>
        <v/>
      </c>
      <c r="AQ1774" s="196" t="str">
        <f>IF(G1774="","",IF(VLOOKUP(E1774,カレンダマスタ!$A$5:$D$381,4,FALSE)=0,"",1))</f>
        <v/>
      </c>
      <c r="AR1774" s="136" t="str">
        <f>IF($G1774="","",IF($AD1774="NSTC",INDEX(カレンダマスタ!$I$26:$O$31,MATCH($G1774,カレンダマスタ!$H$26:$H$31,1),MATCH($H1774,カレンダマスタ!$I$25:$O$25,1)),
IF($AD1774="CS本社",INDEX(カレンダマスタ!$I$36:$O$41,MATCH($G1774,カレンダマスタ!$H$36:$H$41,1),MATCH($H1774,カレンダマスタ!$I$35:$O$35,1)),
IF($AD1774="NS本社",INDEX(カレンダマスタ!$I$94:$O$99,MATCH($G1774,カレンダマスタ!$H$95:$H$100,1),MATCH($H1774,カレンダマスタ!$I$93:$O$93,1)),
IF($AD1774="ODC",INDEX(カレンダマスタ!$I$46:$O$51,MATCH($G1774,カレンダマスタ!$H$46:$H$51,1),MATCH($H1774,カレンダマスタ!$I$45:$O$45,1)),
IF($AD1774="NS東京TC",INDEX(カレンダマスタ!$I$56:$O$61,MATCH($G1774,カレンダマスタ!$H$56:$H$61,1),MATCH($H1774,カレンダマスタ!$I$55:$O$55,1)),""))))))</f>
        <v/>
      </c>
      <c r="AS1774" s="126" t="str">
        <f t="shared" si="573"/>
        <v/>
      </c>
      <c r="AU1774" s="137" t="str">
        <f>IF(E1774="","",VLOOKUP($E1774,カレンダマスタ!$A$4:$E$381,4,FALSE))</f>
        <v/>
      </c>
      <c r="AV1774" s="137" t="str">
        <f t="shared" si="562"/>
        <v/>
      </c>
      <c r="AW1774" s="137" t="str">
        <f t="shared" si="563"/>
        <v/>
      </c>
      <c r="AX1774" s="138" t="str">
        <f t="shared" si="564"/>
        <v/>
      </c>
      <c r="AY1774" s="138" t="str">
        <f t="shared" si="565"/>
        <v/>
      </c>
      <c r="AZ1774" s="130" t="str">
        <f>IF(AX1774&amp;AW1774="勤怠未設定","×",IF(AV1774="勤怠修正","×",IF(AC1774="外注","",IF(AA1774="",IF(AY1774&lt;&gt;"","×",""),IF(VLOOKUP(AA1774,カレンダマスタ!$H$66:$I$83,2,FALSE)&lt;&gt;AY1774,"×","OK")))))</f>
        <v/>
      </c>
      <c r="BC1774" s="137" t="str">
        <f>IF(E1774="","",VLOOKUP($E1774,カレンダマスタ!$A$4:$E$381,4,FALSE))</f>
        <v/>
      </c>
      <c r="BD1774" s="126" t="str">
        <f>IF(AC1774="社員","",IF(AG1774=0,"",IF(AD1774="NSTC",IF(COUNTIF(カレンダマスタ!$Q$5:$Q$32,G1774)=1,"OK","×"),
IF(AD1774="NS本社",IF(COUNTIF(カレンダマスタ!$T$5:$T$32,G1774)=1,"OK","×"),IF(COUNTIF(カレンダマスタ!$R$5:$R$32,G1774)=1,"OK","×")))))</f>
        <v/>
      </c>
      <c r="BE1774" s="126" t="str">
        <f>IF(AC1774="社員","",IF(G1774="","",IF(R1774&lt;&gt;"","",IF(AF1774="CS","OK",IF(VLOOKUP(E1774,カレンダマスタ!$A$5:$D$381,4,FALSE)&gt;0,"",IF(OR(G1774*24&gt;10.84,H1774*24&lt;14.5)=TRUE,"×","OK"))))))</f>
        <v/>
      </c>
      <c r="BF1774" s="126" t="str">
        <f t="shared" si="551"/>
        <v/>
      </c>
      <c r="BG1774" s="126" t="str">
        <f t="shared" si="566"/>
        <v/>
      </c>
      <c r="BI1774" s="130" t="str">
        <f t="shared" si="574"/>
        <v/>
      </c>
    </row>
    <row r="1775" spans="2:61">
      <c r="B1775" s="111"/>
      <c r="C1775" s="536"/>
      <c r="D1775" s="128"/>
      <c r="E1775" s="583"/>
      <c r="F1775" s="128"/>
      <c r="G1775" s="588"/>
      <c r="H1775" s="588"/>
      <c r="I1775" s="130"/>
      <c r="J1775" s="139"/>
      <c r="K1775" s="131"/>
      <c r="L1775" s="132"/>
      <c r="M1775" s="132"/>
      <c r="N1775" s="141"/>
      <c r="O1775" s="139"/>
      <c r="P1775" s="139"/>
      <c r="Q1775" s="139"/>
      <c r="R1775" s="133"/>
      <c r="S1775" s="134"/>
      <c r="T1775" s="434" t="str">
        <f t="shared" si="568"/>
        <v/>
      </c>
      <c r="U1775" s="429"/>
      <c r="V1775" s="429" t="str">
        <f t="shared" si="569"/>
        <v/>
      </c>
      <c r="W1775" s="298"/>
      <c r="X1775" s="129" t="str">
        <f t="shared" si="575"/>
        <v/>
      </c>
      <c r="Y1775" s="129" t="str">
        <f t="shared" si="570"/>
        <v/>
      </c>
      <c r="Z1775" s="129" t="str">
        <f t="shared" si="571"/>
        <v/>
      </c>
      <c r="AA1775" s="133" t="str">
        <f t="shared" si="561"/>
        <v/>
      </c>
      <c r="AC1775" s="186" t="str">
        <f>AC1766</f>
        <v/>
      </c>
      <c r="AD1775" s="187" t="str">
        <f>AD1766</f>
        <v/>
      </c>
      <c r="AE1775" s="187" t="str">
        <f>AE1766</f>
        <v/>
      </c>
      <c r="AF1775" s="187" t="str">
        <f>AF1766</f>
        <v/>
      </c>
      <c r="AG1775" s="204">
        <f t="shared" si="572"/>
        <v>0</v>
      </c>
      <c r="AI1775" s="135" t="str">
        <f>IF(月報!G1775&lt;&gt;"",月報!G1775,"")</f>
        <v/>
      </c>
      <c r="AJ1775" s="126" t="str">
        <f>IF(月報!W1775&lt;&gt;"",月報!W1775*24,"")</f>
        <v/>
      </c>
      <c r="AK1775" s="126" t="str">
        <f>IF(月報!P1775&lt;&gt;"",月報!P1775,"")</f>
        <v/>
      </c>
      <c r="AL1775" s="126" t="str">
        <f>IF(月報!Q1775&lt;&gt;"",IF(月報!Q1775="平日残","",月報!Q1775),"")</f>
        <v/>
      </c>
      <c r="AM1775" s="126"/>
      <c r="AN1775" s="126" t="str">
        <f t="shared" si="560"/>
        <v/>
      </c>
      <c r="AO1775" s="126" t="str">
        <f>IF($E1775="","",VLOOKUP($E1775,カレンダマスタ!$A$5:$E$381,5,FALSE))</f>
        <v/>
      </c>
      <c r="AQ1775" s="196" t="str">
        <f>IF(G1775="","",IF(VLOOKUP(E1775,カレンダマスタ!$A$5:$D$381,4,FALSE)=0,"",1))</f>
        <v/>
      </c>
      <c r="AR1775" s="136" t="str">
        <f>IF($G1775="","",IF($AD1775="NSTC",INDEX(カレンダマスタ!$I$26:$O$31,MATCH($G1775,カレンダマスタ!$H$26:$H$31,1),MATCH($H1775,カレンダマスタ!$I$25:$O$25,1)),
IF($AD1775="CS本社",INDEX(カレンダマスタ!$I$36:$O$41,MATCH($G1775,カレンダマスタ!$H$36:$H$41,1),MATCH($H1775,カレンダマスタ!$I$35:$O$35,1)),
IF($AD1775="NS本社",INDEX(カレンダマスタ!$I$94:$O$99,MATCH($G1775,カレンダマスタ!$H$95:$H$100,1),MATCH($H1775,カレンダマスタ!$I$93:$O$93,1)),
IF($AD1775="ODC",INDEX(カレンダマスタ!$I$46:$O$51,MATCH($G1775,カレンダマスタ!$H$46:$H$51,1),MATCH($H1775,カレンダマスタ!$I$45:$O$45,1)),
IF($AD1775="NS東京TC",INDEX(カレンダマスタ!$I$56:$O$61,MATCH($G1775,カレンダマスタ!$H$56:$H$61,1),MATCH($H1775,カレンダマスタ!$I$55:$O$55,1)),""))))))</f>
        <v/>
      </c>
      <c r="AS1775" s="126" t="str">
        <f t="shared" si="573"/>
        <v/>
      </c>
      <c r="AU1775" s="137" t="str">
        <f>IF(E1775="","",VLOOKUP($E1775,カレンダマスタ!$A$4:$E$381,4,FALSE))</f>
        <v/>
      </c>
      <c r="AV1775" s="137" t="str">
        <f t="shared" si="562"/>
        <v/>
      </c>
      <c r="AW1775" s="137" t="str">
        <f t="shared" si="563"/>
        <v/>
      </c>
      <c r="AX1775" s="138" t="str">
        <f t="shared" si="564"/>
        <v/>
      </c>
      <c r="AY1775" s="138" t="str">
        <f t="shared" si="565"/>
        <v/>
      </c>
      <c r="AZ1775" s="130" t="str">
        <f>IF(AX1775&amp;AW1775="勤怠未設定","×",IF(AV1775="勤怠修正","×",IF(AC1775="外注","",IF(AA1775="",IF(AY1775&lt;&gt;"","×",""),IF(VLOOKUP(AA1775,カレンダマスタ!$H$66:$I$83,2,FALSE)&lt;&gt;AY1775,"×","OK")))))</f>
        <v/>
      </c>
      <c r="BC1775" s="137" t="str">
        <f>IF(E1775="","",VLOOKUP($E1775,カレンダマスタ!$A$4:$E$381,4,FALSE))</f>
        <v/>
      </c>
      <c r="BD1775" s="126" t="str">
        <f>IF(AC1775="社員","",IF(AG1775=0,"",IF(AD1775="NSTC",IF(COUNTIF(カレンダマスタ!$Q$5:$Q$32,G1775)=1,"OK","×"),
IF(AD1775="NS本社",IF(COUNTIF(カレンダマスタ!$T$5:$T$32,G1775)=1,"OK","×"),IF(COUNTIF(カレンダマスタ!$R$5:$R$32,G1775)=1,"OK","×")))))</f>
        <v/>
      </c>
      <c r="BE1775" s="126" t="str">
        <f>IF(AC1775="社員","",IF(G1775="","",IF(R1775&lt;&gt;"","",IF(AF1775="CS","OK",IF(VLOOKUP(E1775,カレンダマスタ!$A$5:$D$381,4,FALSE)&gt;0,"",IF(OR(G1775*24&gt;10.84,H1775*24&lt;14.5)=TRUE,"×","OK"))))))</f>
        <v/>
      </c>
      <c r="BF1775" s="126" t="str">
        <f t="shared" si="551"/>
        <v/>
      </c>
      <c r="BG1775" s="126" t="str">
        <f t="shared" si="566"/>
        <v/>
      </c>
      <c r="BI1775" s="130" t="str">
        <f t="shared" si="574"/>
        <v/>
      </c>
    </row>
    <row r="1776" spans="2:61">
      <c r="B1776" s="111"/>
      <c r="C1776" s="536"/>
      <c r="D1776" s="128"/>
      <c r="E1776" s="583"/>
      <c r="F1776" s="128"/>
      <c r="G1776" s="588"/>
      <c r="H1776" s="588"/>
      <c r="I1776" s="130"/>
      <c r="J1776" s="139"/>
      <c r="K1776" s="131"/>
      <c r="L1776" s="132"/>
      <c r="M1776" s="132"/>
      <c r="N1776" s="141"/>
      <c r="O1776" s="139"/>
      <c r="P1776" s="139"/>
      <c r="Q1776" s="139"/>
      <c r="R1776" s="133"/>
      <c r="S1776" s="134"/>
      <c r="T1776" s="434" t="str">
        <f t="shared" si="568"/>
        <v/>
      </c>
      <c r="U1776" s="429"/>
      <c r="V1776" s="429" t="str">
        <f t="shared" si="569"/>
        <v/>
      </c>
      <c r="W1776" s="298"/>
      <c r="X1776" s="129" t="str">
        <f t="shared" si="575"/>
        <v/>
      </c>
      <c r="Y1776" s="129" t="str">
        <f t="shared" si="570"/>
        <v/>
      </c>
      <c r="Z1776" s="129" t="str">
        <f t="shared" si="571"/>
        <v/>
      </c>
      <c r="AA1776" s="133" t="str">
        <f t="shared" si="561"/>
        <v/>
      </c>
      <c r="AC1776" s="186" t="str">
        <f>AC1766</f>
        <v/>
      </c>
      <c r="AD1776" s="187" t="str">
        <f>AD1766</f>
        <v/>
      </c>
      <c r="AE1776" s="187" t="str">
        <f>AE1766</f>
        <v/>
      </c>
      <c r="AF1776" s="187" t="str">
        <f>AF1766</f>
        <v/>
      </c>
      <c r="AG1776" s="204">
        <f t="shared" si="572"/>
        <v>0</v>
      </c>
      <c r="AI1776" s="140" t="str">
        <f>IF(月報!G1776&lt;&gt;"",月報!G1776,"")</f>
        <v/>
      </c>
      <c r="AJ1776" s="126" t="str">
        <f>IF(月報!W1776&lt;&gt;"",月報!W1776*24,"")</f>
        <v/>
      </c>
      <c r="AK1776" s="126" t="str">
        <f>IF(月報!P1776&lt;&gt;"",月報!P1776,"")</f>
        <v/>
      </c>
      <c r="AL1776" s="126" t="str">
        <f>IF(月報!Q1776&lt;&gt;"",IF(月報!Q1776="平日残","",月報!Q1776),"")</f>
        <v/>
      </c>
      <c r="AM1776" s="126"/>
      <c r="AN1776" s="126" t="str">
        <f t="shared" si="560"/>
        <v/>
      </c>
      <c r="AO1776" s="126" t="str">
        <f>IF($E1776="","",VLOOKUP($E1776,カレンダマスタ!$A$5:$E$381,5,FALSE))</f>
        <v/>
      </c>
      <c r="AQ1776" s="196" t="str">
        <f>IF(G1776="","",IF(VLOOKUP(E1776,カレンダマスタ!$A$5:$D$381,4,FALSE)=0,"",1))</f>
        <v/>
      </c>
      <c r="AR1776" s="136" t="str">
        <f>IF($G1776="","",IF($AD1776="NSTC",INDEX(カレンダマスタ!$I$26:$O$31,MATCH($G1776,カレンダマスタ!$H$26:$H$31,1),MATCH($H1776,カレンダマスタ!$I$25:$O$25,1)),
IF($AD1776="CS本社",INDEX(カレンダマスタ!$I$36:$O$41,MATCH($G1776,カレンダマスタ!$H$36:$H$41,1),MATCH($H1776,カレンダマスタ!$I$35:$O$35,1)),
IF($AD1776="NS本社",INDEX(カレンダマスタ!$I$94:$O$99,MATCH($G1776,カレンダマスタ!$H$95:$H$100,1),MATCH($H1776,カレンダマスタ!$I$93:$O$93,1)),
IF($AD1776="ODC",INDEX(カレンダマスタ!$I$46:$O$51,MATCH($G1776,カレンダマスタ!$H$46:$H$51,1),MATCH($H1776,カレンダマスタ!$I$45:$O$45,1)),
IF($AD1776="NS東京TC",INDEX(カレンダマスタ!$I$56:$O$61,MATCH($G1776,カレンダマスタ!$H$56:$H$61,1),MATCH($H1776,カレンダマスタ!$I$55:$O$55,1)),""))))))</f>
        <v/>
      </c>
      <c r="AS1776" s="126" t="str">
        <f t="shared" si="573"/>
        <v/>
      </c>
      <c r="AU1776" s="137" t="str">
        <f>IF(E1776="","",VLOOKUP($E1776,カレンダマスタ!$A$4:$E$381,4,FALSE))</f>
        <v/>
      </c>
      <c r="AV1776" s="137" t="str">
        <f t="shared" si="562"/>
        <v/>
      </c>
      <c r="AW1776" s="137" t="str">
        <f t="shared" si="563"/>
        <v/>
      </c>
      <c r="AX1776" s="138" t="str">
        <f t="shared" si="564"/>
        <v/>
      </c>
      <c r="AY1776" s="138" t="str">
        <f t="shared" si="565"/>
        <v/>
      </c>
      <c r="AZ1776" s="130" t="str">
        <f>IF(AX1776&amp;AW1776="勤怠未設定","×",IF(AV1776="勤怠修正","×",IF(AC1776="外注","",IF(AA1776="",IF(AY1776&lt;&gt;"","×",""),IF(VLOOKUP(AA1776,カレンダマスタ!$H$66:$I$83,2,FALSE)&lt;&gt;AY1776,"×","OK")))))</f>
        <v/>
      </c>
      <c r="BC1776" s="137" t="str">
        <f>IF(E1776="","",VLOOKUP($E1776,カレンダマスタ!$A$4:$E$381,4,FALSE))</f>
        <v/>
      </c>
      <c r="BD1776" s="126" t="str">
        <f>IF(AC1776="社員","",IF(AG1776=0,"",IF(AD1776="NSTC",IF(COUNTIF(カレンダマスタ!$Q$5:$Q$32,G1776)=1,"OK","×"),
IF(AD1776="NS本社",IF(COUNTIF(カレンダマスタ!$T$5:$T$32,G1776)=1,"OK","×"),IF(COUNTIF(カレンダマスタ!$R$5:$R$32,G1776)=1,"OK","×")))))</f>
        <v/>
      </c>
      <c r="BE1776" s="126" t="str">
        <f>IF(AC1776="社員","",IF(G1776="","",IF(R1776&lt;&gt;"","",IF(AF1776="CS","OK",IF(VLOOKUP(E1776,カレンダマスタ!$A$5:$D$381,4,FALSE)&gt;0,"",IF(OR(G1776*24&gt;10.84,H1776*24&lt;14.5)=TRUE,"×","OK"))))))</f>
        <v/>
      </c>
      <c r="BF1776" s="126" t="str">
        <f t="shared" si="551"/>
        <v/>
      </c>
      <c r="BG1776" s="126" t="str">
        <f t="shared" si="566"/>
        <v/>
      </c>
      <c r="BI1776" s="130" t="str">
        <f t="shared" si="574"/>
        <v/>
      </c>
    </row>
    <row r="1777" spans="2:61">
      <c r="B1777" s="111"/>
      <c r="C1777" s="536"/>
      <c r="D1777" s="128"/>
      <c r="E1777" s="583"/>
      <c r="F1777" s="128"/>
      <c r="G1777" s="588"/>
      <c r="H1777" s="588"/>
      <c r="I1777" s="130"/>
      <c r="J1777" s="139"/>
      <c r="K1777" s="131"/>
      <c r="L1777" s="132"/>
      <c r="M1777" s="132"/>
      <c r="N1777" s="141"/>
      <c r="O1777" s="139"/>
      <c r="P1777" s="139"/>
      <c r="Q1777" s="139"/>
      <c r="R1777" s="133"/>
      <c r="S1777" s="134"/>
      <c r="T1777" s="434" t="str">
        <f t="shared" si="568"/>
        <v/>
      </c>
      <c r="U1777" s="429"/>
      <c r="V1777" s="429" t="str">
        <f t="shared" si="569"/>
        <v/>
      </c>
      <c r="W1777" s="298"/>
      <c r="X1777" s="129" t="str">
        <f t="shared" si="575"/>
        <v/>
      </c>
      <c r="Y1777" s="129" t="str">
        <f t="shared" si="570"/>
        <v/>
      </c>
      <c r="Z1777" s="129" t="str">
        <f t="shared" si="571"/>
        <v/>
      </c>
      <c r="AA1777" s="133" t="str">
        <f t="shared" si="561"/>
        <v/>
      </c>
      <c r="AC1777" s="186" t="str">
        <f>AC1766</f>
        <v/>
      </c>
      <c r="AD1777" s="187" t="str">
        <f>AD1766</f>
        <v/>
      </c>
      <c r="AE1777" s="187" t="str">
        <f>AE1766</f>
        <v/>
      </c>
      <c r="AF1777" s="187" t="str">
        <f>AF1766</f>
        <v/>
      </c>
      <c r="AG1777" s="204">
        <f t="shared" si="572"/>
        <v>0</v>
      </c>
      <c r="AI1777" s="140" t="str">
        <f>IF(月報!G1777&lt;&gt;"",月報!G1777,"")</f>
        <v/>
      </c>
      <c r="AJ1777" s="126" t="str">
        <f>IF(月報!W1777&lt;&gt;"",月報!W1777*24,"")</f>
        <v/>
      </c>
      <c r="AK1777" s="126" t="str">
        <f>IF(月報!P1777&lt;&gt;"",月報!P1777,"")</f>
        <v/>
      </c>
      <c r="AL1777" s="126" t="str">
        <f>IF(月報!Q1777&lt;&gt;"",IF(月報!Q1777="平日残","",月報!Q1777),"")</f>
        <v/>
      </c>
      <c r="AM1777" s="126"/>
      <c r="AN1777" s="126" t="str">
        <f t="shared" si="560"/>
        <v/>
      </c>
      <c r="AO1777" s="126" t="str">
        <f>IF($E1777="","",VLOOKUP($E1777,カレンダマスタ!$A$5:$E$381,5,FALSE))</f>
        <v/>
      </c>
      <c r="AQ1777" s="196" t="str">
        <f>IF(G1777="","",IF(VLOOKUP(E1777,カレンダマスタ!$A$5:$D$381,4,FALSE)=0,"",1))</f>
        <v/>
      </c>
      <c r="AR1777" s="136" t="str">
        <f>IF($G1777="","",IF($AD1777="NSTC",INDEX(カレンダマスタ!$I$26:$O$31,MATCH($G1777,カレンダマスタ!$H$26:$H$31,1),MATCH($H1777,カレンダマスタ!$I$25:$O$25,1)),
IF($AD1777="CS本社",INDEX(カレンダマスタ!$I$36:$O$41,MATCH($G1777,カレンダマスタ!$H$36:$H$41,1),MATCH($H1777,カレンダマスタ!$I$35:$O$35,1)),
IF($AD1777="NS本社",INDEX(カレンダマスタ!$I$94:$O$99,MATCH($G1777,カレンダマスタ!$H$95:$H$100,1),MATCH($H1777,カレンダマスタ!$I$93:$O$93,1)),
IF($AD1777="ODC",INDEX(カレンダマスタ!$I$46:$O$51,MATCH($G1777,カレンダマスタ!$H$46:$H$51,1),MATCH($H1777,カレンダマスタ!$I$45:$O$45,1)),
IF($AD1777="NS東京TC",INDEX(カレンダマスタ!$I$56:$O$61,MATCH($G1777,カレンダマスタ!$H$56:$H$61,1),MATCH($H1777,カレンダマスタ!$I$55:$O$55,1)),""))))))</f>
        <v/>
      </c>
      <c r="AS1777" s="126" t="str">
        <f t="shared" si="573"/>
        <v/>
      </c>
      <c r="AU1777" s="137" t="str">
        <f>IF(E1777="","",VLOOKUP($E1777,カレンダマスタ!$A$4:$E$381,4,FALSE))</f>
        <v/>
      </c>
      <c r="AV1777" s="137" t="str">
        <f t="shared" si="562"/>
        <v/>
      </c>
      <c r="AW1777" s="137" t="str">
        <f t="shared" si="563"/>
        <v/>
      </c>
      <c r="AX1777" s="138" t="str">
        <f t="shared" si="564"/>
        <v/>
      </c>
      <c r="AY1777" s="138" t="str">
        <f t="shared" si="565"/>
        <v/>
      </c>
      <c r="AZ1777" s="130" t="str">
        <f>IF(AX1777&amp;AW1777="勤怠未設定","×",IF(AV1777="勤怠修正","×",IF(AC1777="外注","",IF(AA1777="",IF(AY1777&lt;&gt;"","×",""),IF(VLOOKUP(AA1777,カレンダマスタ!$H$66:$I$83,2,FALSE)&lt;&gt;AY1777,"×","OK")))))</f>
        <v/>
      </c>
      <c r="BC1777" s="137" t="str">
        <f>IF(E1777="","",VLOOKUP($E1777,カレンダマスタ!$A$4:$E$381,4,FALSE))</f>
        <v/>
      </c>
      <c r="BD1777" s="126" t="str">
        <f>IF(AC1777="社員","",IF(AG1777=0,"",IF(AD1777="NSTC",IF(COUNTIF(カレンダマスタ!$Q$5:$Q$32,G1777)=1,"OK","×"),
IF(AD1777="NS本社",IF(COUNTIF(カレンダマスタ!$T$5:$T$32,G1777)=1,"OK","×"),IF(COUNTIF(カレンダマスタ!$R$5:$R$32,G1777)=1,"OK","×")))))</f>
        <v/>
      </c>
      <c r="BE1777" s="126" t="str">
        <f>IF(AC1777="社員","",IF(G1777="","",IF(R1777&lt;&gt;"","",IF(AF1777="CS","OK",IF(VLOOKUP(E1777,カレンダマスタ!$A$5:$D$381,4,FALSE)&gt;0,"",IF(OR(G1777*24&gt;10.84,H1777*24&lt;14.5)=TRUE,"×","OK"))))))</f>
        <v/>
      </c>
      <c r="BF1777" s="126" t="str">
        <f t="shared" si="551"/>
        <v/>
      </c>
      <c r="BG1777" s="126" t="str">
        <f t="shared" si="566"/>
        <v/>
      </c>
      <c r="BI1777" s="130" t="str">
        <f t="shared" si="574"/>
        <v/>
      </c>
    </row>
    <row r="1778" spans="2:61">
      <c r="B1778" s="111"/>
      <c r="C1778" s="536"/>
      <c r="D1778" s="128"/>
      <c r="E1778" s="583"/>
      <c r="F1778" s="128"/>
      <c r="G1778" s="588"/>
      <c r="H1778" s="588"/>
      <c r="I1778" s="130"/>
      <c r="J1778" s="139"/>
      <c r="K1778" s="131"/>
      <c r="L1778" s="132"/>
      <c r="M1778" s="132"/>
      <c r="N1778" s="141"/>
      <c r="O1778" s="139"/>
      <c r="P1778" s="139"/>
      <c r="Q1778" s="139"/>
      <c r="R1778" s="133"/>
      <c r="S1778" s="134"/>
      <c r="T1778" s="434" t="str">
        <f t="shared" si="568"/>
        <v/>
      </c>
      <c r="U1778" s="429"/>
      <c r="V1778" s="429" t="str">
        <f t="shared" si="569"/>
        <v/>
      </c>
      <c r="W1778" s="298"/>
      <c r="X1778" s="129" t="str">
        <f t="shared" si="575"/>
        <v/>
      </c>
      <c r="Y1778" s="129" t="str">
        <f t="shared" si="570"/>
        <v/>
      </c>
      <c r="Z1778" s="129" t="str">
        <f t="shared" si="571"/>
        <v/>
      </c>
      <c r="AA1778" s="133" t="str">
        <f t="shared" si="561"/>
        <v/>
      </c>
      <c r="AC1778" s="186" t="str">
        <f>AC1766</f>
        <v/>
      </c>
      <c r="AD1778" s="187" t="str">
        <f>AD1766</f>
        <v/>
      </c>
      <c r="AE1778" s="187" t="str">
        <f>AE1766</f>
        <v/>
      </c>
      <c r="AF1778" s="187" t="str">
        <f>AF1766</f>
        <v/>
      </c>
      <c r="AG1778" s="204">
        <f t="shared" si="572"/>
        <v>0</v>
      </c>
      <c r="AI1778" s="140" t="str">
        <f>IF(月報!G1778&lt;&gt;"",月報!G1778,"")</f>
        <v/>
      </c>
      <c r="AJ1778" s="126" t="str">
        <f>IF(月報!W1778&lt;&gt;"",月報!W1778*24,"")</f>
        <v/>
      </c>
      <c r="AK1778" s="126" t="str">
        <f>IF(月報!P1778&lt;&gt;"",月報!P1778,"")</f>
        <v/>
      </c>
      <c r="AL1778" s="126" t="str">
        <f>IF(月報!Q1778&lt;&gt;"",IF(月報!Q1778="平日残","",月報!Q1778),"")</f>
        <v/>
      </c>
      <c r="AM1778" s="126"/>
      <c r="AN1778" s="126" t="str">
        <f t="shared" si="560"/>
        <v/>
      </c>
      <c r="AO1778" s="126" t="str">
        <f>IF($E1778="","",VLOOKUP($E1778,カレンダマスタ!$A$5:$E$381,5,FALSE))</f>
        <v/>
      </c>
      <c r="AQ1778" s="196" t="str">
        <f>IF(G1778="","",IF(VLOOKUP(E1778,カレンダマスタ!$A$5:$D$381,4,FALSE)=0,"",1))</f>
        <v/>
      </c>
      <c r="AR1778" s="136" t="str">
        <f>IF($G1778="","",IF($AD1778="NSTC",INDEX(カレンダマスタ!$I$26:$O$31,MATCH($G1778,カレンダマスタ!$H$26:$H$31,1),MATCH($H1778,カレンダマスタ!$I$25:$O$25,1)),
IF($AD1778="CS本社",INDEX(カレンダマスタ!$I$36:$O$41,MATCH($G1778,カレンダマスタ!$H$36:$H$41,1),MATCH($H1778,カレンダマスタ!$I$35:$O$35,1)),
IF($AD1778="NS本社",INDEX(カレンダマスタ!$I$94:$O$99,MATCH($G1778,カレンダマスタ!$H$95:$H$100,1),MATCH($H1778,カレンダマスタ!$I$93:$O$93,1)),
IF($AD1778="ODC",INDEX(カレンダマスタ!$I$46:$O$51,MATCH($G1778,カレンダマスタ!$H$46:$H$51,1),MATCH($H1778,カレンダマスタ!$I$45:$O$45,1)),
IF($AD1778="NS東京TC",INDEX(カレンダマスタ!$I$56:$O$61,MATCH($G1778,カレンダマスタ!$H$56:$H$61,1),MATCH($H1778,カレンダマスタ!$I$55:$O$55,1)),""))))))</f>
        <v/>
      </c>
      <c r="AS1778" s="126" t="str">
        <f t="shared" si="573"/>
        <v/>
      </c>
      <c r="AU1778" s="137" t="str">
        <f>IF(E1778="","",VLOOKUP($E1778,カレンダマスタ!$A$4:$E$381,4,FALSE))</f>
        <v/>
      </c>
      <c r="AV1778" s="137" t="str">
        <f t="shared" si="562"/>
        <v/>
      </c>
      <c r="AW1778" s="137" t="str">
        <f t="shared" si="563"/>
        <v/>
      </c>
      <c r="AX1778" s="138" t="str">
        <f t="shared" si="564"/>
        <v/>
      </c>
      <c r="AY1778" s="138" t="str">
        <f t="shared" si="565"/>
        <v/>
      </c>
      <c r="AZ1778" s="130" t="str">
        <f>IF(AX1778&amp;AW1778="勤怠未設定","×",IF(AV1778="勤怠修正","×",IF(AC1778="外注","",IF(AA1778="",IF(AY1778&lt;&gt;"","×",""),IF(VLOOKUP(AA1778,カレンダマスタ!$H$66:$I$83,2,FALSE)&lt;&gt;AY1778,"×","OK")))))</f>
        <v/>
      </c>
      <c r="BC1778" s="137" t="str">
        <f>IF(E1778="","",VLOOKUP($E1778,カレンダマスタ!$A$4:$E$381,4,FALSE))</f>
        <v/>
      </c>
      <c r="BD1778" s="126" t="str">
        <f>IF(AC1778="社員","",IF(AG1778=0,"",IF(AD1778="NSTC",IF(COUNTIF(カレンダマスタ!$Q$5:$Q$32,G1778)=1,"OK","×"),
IF(AD1778="NS本社",IF(COUNTIF(カレンダマスタ!$T$5:$T$32,G1778)=1,"OK","×"),IF(COUNTIF(カレンダマスタ!$R$5:$R$32,G1778)=1,"OK","×")))))</f>
        <v/>
      </c>
      <c r="BE1778" s="126" t="str">
        <f>IF(AC1778="社員","",IF(G1778="","",IF(R1778&lt;&gt;"","",IF(AF1778="CS","OK",IF(VLOOKUP(E1778,カレンダマスタ!$A$5:$D$381,4,FALSE)&gt;0,"",IF(OR(G1778*24&gt;10.84,H1778*24&lt;14.5)=TRUE,"×","OK"))))))</f>
        <v/>
      </c>
      <c r="BF1778" s="126" t="str">
        <f t="shared" si="551"/>
        <v/>
      </c>
      <c r="BG1778" s="126" t="str">
        <f t="shared" si="566"/>
        <v/>
      </c>
      <c r="BI1778" s="130" t="str">
        <f t="shared" si="574"/>
        <v/>
      </c>
    </row>
    <row r="1779" spans="2:61">
      <c r="B1779" s="111"/>
      <c r="C1779" s="537"/>
      <c r="D1779" s="142"/>
      <c r="E1779" s="584"/>
      <c r="F1779" s="142"/>
      <c r="G1779" s="589"/>
      <c r="H1779" s="589"/>
      <c r="I1779" s="144"/>
      <c r="J1779" s="148"/>
      <c r="K1779" s="145"/>
      <c r="L1779" s="146"/>
      <c r="M1779" s="146"/>
      <c r="N1779" s="147"/>
      <c r="O1779" s="148"/>
      <c r="P1779" s="148"/>
      <c r="Q1779" s="148"/>
      <c r="R1779" s="149"/>
      <c r="S1779" s="156"/>
      <c r="T1779" s="435" t="str">
        <f t="shared" si="568"/>
        <v/>
      </c>
      <c r="U1779" s="430"/>
      <c r="V1779" s="430" t="str">
        <f t="shared" si="569"/>
        <v/>
      </c>
      <c r="W1779" s="298"/>
      <c r="X1779" s="143" t="str">
        <f t="shared" si="575"/>
        <v/>
      </c>
      <c r="Y1779" s="143" t="str">
        <f t="shared" si="570"/>
        <v/>
      </c>
      <c r="Z1779" s="143" t="str">
        <f t="shared" si="571"/>
        <v/>
      </c>
      <c r="AA1779" s="149" t="str">
        <f t="shared" si="561"/>
        <v/>
      </c>
      <c r="AC1779" s="188" t="str">
        <f>AC1766</f>
        <v/>
      </c>
      <c r="AD1779" s="189" t="str">
        <f>AD1766</f>
        <v/>
      </c>
      <c r="AE1779" s="189" t="str">
        <f>AE1766</f>
        <v/>
      </c>
      <c r="AF1779" s="189" t="str">
        <f>AF1766</f>
        <v/>
      </c>
      <c r="AG1779" s="205">
        <f t="shared" si="572"/>
        <v>0</v>
      </c>
      <c r="AI1779" s="157" t="str">
        <f>IF(月報!G1779&lt;&gt;"",月報!G1779,"")</f>
        <v/>
      </c>
      <c r="AJ1779" s="151" t="str">
        <f>IF(月報!W1779&lt;&gt;"",月報!W1779*24,"")</f>
        <v/>
      </c>
      <c r="AK1779" s="151" t="str">
        <f>IF(月報!P1779&lt;&gt;"",月報!P1779,"")</f>
        <v/>
      </c>
      <c r="AL1779" s="151" t="str">
        <f>IF(月報!Q1779&lt;&gt;"",IF(月報!Q1779="平日残","",月報!Q1779),"")</f>
        <v/>
      </c>
      <c r="AM1779" s="151"/>
      <c r="AN1779" s="151" t="str">
        <f t="shared" si="560"/>
        <v/>
      </c>
      <c r="AO1779" s="151" t="str">
        <f>IF($E1779="","",VLOOKUP($E1779,カレンダマスタ!$A$5:$E$381,5,FALSE))</f>
        <v/>
      </c>
      <c r="AQ1779" s="197" t="str">
        <f>IF(G1779="","",IF(VLOOKUP(E1779,カレンダマスタ!$A$5:$D$381,4,FALSE)=0,"",1))</f>
        <v/>
      </c>
      <c r="AR1779" s="152" t="str">
        <f>IF($G1779="","",IF($AD1779="NSTC",INDEX(カレンダマスタ!$I$26:$O$31,MATCH($G1779,カレンダマスタ!$H$26:$H$31,1),MATCH($H1779,カレンダマスタ!$I$25:$O$25,1)),
IF($AD1779="CS本社",INDEX(カレンダマスタ!$I$36:$O$41,MATCH($G1779,カレンダマスタ!$H$36:$H$41,1),MATCH($H1779,カレンダマスタ!$I$35:$O$35,1)),
IF($AD1779="NS本社",INDEX(カレンダマスタ!$I$94:$O$99,MATCH($G1779,カレンダマスタ!$H$95:$H$100,1),MATCH($H1779,カレンダマスタ!$I$93:$O$93,1)),
IF($AD1779="ODC",INDEX(カレンダマスタ!$I$46:$O$51,MATCH($G1779,カレンダマスタ!$H$46:$H$51,1),MATCH($H1779,カレンダマスタ!$I$45:$O$45,1)),
IF($AD1779="NS東京TC",INDEX(カレンダマスタ!$I$56:$O$61,MATCH($G1779,カレンダマスタ!$H$56:$H$61,1),MATCH($H1779,カレンダマスタ!$I$55:$O$55,1)),""))))))</f>
        <v/>
      </c>
      <c r="AS1779" s="151" t="str">
        <f t="shared" si="573"/>
        <v/>
      </c>
      <c r="AU1779" s="153" t="str">
        <f>IF(E1779="","",VLOOKUP($E1779,カレンダマスタ!$A$4:$E$381,4,FALSE))</f>
        <v/>
      </c>
      <c r="AV1779" s="153" t="str">
        <f t="shared" si="562"/>
        <v/>
      </c>
      <c r="AW1779" s="153" t="str">
        <f t="shared" si="563"/>
        <v/>
      </c>
      <c r="AX1779" s="154" t="str">
        <f t="shared" si="564"/>
        <v/>
      </c>
      <c r="AY1779" s="154" t="str">
        <f t="shared" si="565"/>
        <v/>
      </c>
      <c r="AZ1779" s="144" t="str">
        <f>IF(AX1779&amp;AW1779="勤怠未設定","×",IF(AV1779="勤怠修正","×",IF(AC1779="外注","",IF(AA1779="",IF(AY1779&lt;&gt;"","×",""),IF(VLOOKUP(AA1779,カレンダマスタ!$H$66:$I$83,2,FALSE)&lt;&gt;AY1779,"×","OK")))))</f>
        <v/>
      </c>
      <c r="BC1779" s="153" t="str">
        <f>IF(E1779="","",VLOOKUP($E1779,カレンダマスタ!$A$4:$E$381,4,FALSE))</f>
        <v/>
      </c>
      <c r="BD1779" s="151" t="str">
        <f>IF(AC1779="社員","",IF(AG1779=0,"",IF(AD1779="NSTC",IF(COUNTIF(カレンダマスタ!$Q$5:$Q$32,G1779)=1,"OK","×"),
IF(AD1779="NS本社",IF(COUNTIF(カレンダマスタ!$T$5:$T$32,G1779)=1,"OK","×"),IF(COUNTIF(カレンダマスタ!$R$5:$R$32,G1779)=1,"OK","×")))))</f>
        <v/>
      </c>
      <c r="BE1779" s="151" t="str">
        <f>IF(AC1779="社員","",IF(G1779="","",IF(R1779&lt;&gt;"","",IF(AF1779="CS","OK",IF(VLOOKUP(E1779,カレンダマスタ!$A$5:$D$381,4,FALSE)&gt;0,"",IF(OR(G1779*24&gt;10.84,H1779*24&lt;14.5)=TRUE,"×","OK"))))))</f>
        <v/>
      </c>
      <c r="BF1779" s="151" t="str">
        <f t="shared" si="551"/>
        <v/>
      </c>
      <c r="BG1779" s="151" t="str">
        <f t="shared" si="566"/>
        <v/>
      </c>
      <c r="BI1779" s="144" t="str">
        <f t="shared" si="574"/>
        <v/>
      </c>
    </row>
    <row r="1780" spans="2:61">
      <c r="B1780" s="111"/>
      <c r="C1780" s="535"/>
      <c r="D1780" s="112"/>
      <c r="E1780" s="582"/>
      <c r="F1780" s="112"/>
      <c r="G1780" s="587"/>
      <c r="H1780" s="587"/>
      <c r="I1780" s="114"/>
      <c r="J1780" s="118"/>
      <c r="K1780" s="115"/>
      <c r="L1780" s="116"/>
      <c r="M1780" s="116"/>
      <c r="N1780" s="117"/>
      <c r="O1780" s="118"/>
      <c r="P1780" s="118"/>
      <c r="Q1780" s="118"/>
      <c r="R1780" s="119"/>
      <c r="S1780" s="120"/>
      <c r="T1780" s="433" t="str">
        <f t="shared" si="568"/>
        <v/>
      </c>
      <c r="U1780" s="431">
        <f>SUM(T1780:T1786)</f>
        <v>0</v>
      </c>
      <c r="V1780" s="431" t="str">
        <f t="shared" si="569"/>
        <v/>
      </c>
      <c r="W1780" s="298"/>
      <c r="X1780" s="113" t="str">
        <f t="shared" si="575"/>
        <v/>
      </c>
      <c r="Y1780" s="113" t="str">
        <f t="shared" si="570"/>
        <v/>
      </c>
      <c r="Z1780" s="113" t="str">
        <f t="shared" si="571"/>
        <v/>
      </c>
      <c r="AA1780" s="119" t="str">
        <f t="shared" si="561"/>
        <v/>
      </c>
      <c r="AC1780" s="190" t="str">
        <f>AC1766</f>
        <v/>
      </c>
      <c r="AD1780" s="191" t="str">
        <f>AD1766</f>
        <v/>
      </c>
      <c r="AE1780" s="191" t="str">
        <f>AE1766</f>
        <v/>
      </c>
      <c r="AF1780" s="191" t="str">
        <f>AF1766</f>
        <v/>
      </c>
      <c r="AG1780" s="206">
        <f t="shared" si="572"/>
        <v>0</v>
      </c>
      <c r="AI1780" s="158" t="str">
        <f>IF(月報!G1780&lt;&gt;"",月報!G1780,"")</f>
        <v/>
      </c>
      <c r="AJ1780" s="122" t="str">
        <f>IF(月報!W1780&lt;&gt;"",月報!W1780*24,"")</f>
        <v/>
      </c>
      <c r="AK1780" s="122" t="str">
        <f>IF(月報!P1780&lt;&gt;"",月報!P1780,"")</f>
        <v/>
      </c>
      <c r="AL1780" s="122" t="str">
        <f>IF(月報!Q1780&lt;&gt;"",IF(月報!Q1780="平日残","",月報!Q1780),"")</f>
        <v/>
      </c>
      <c r="AM1780" s="122"/>
      <c r="AN1780" s="122" t="str">
        <f t="shared" si="560"/>
        <v/>
      </c>
      <c r="AO1780" s="122" t="str">
        <f>IF($E1780="","",VLOOKUP($E1780,カレンダマスタ!$A$5:$E$381,5,FALSE))</f>
        <v/>
      </c>
      <c r="AQ1780" s="195" t="str">
        <f>IF(G1780="","",IF(VLOOKUP(E1780,カレンダマスタ!$A$5:$D$381,4,FALSE)=0,"",1))</f>
        <v/>
      </c>
      <c r="AR1780" s="123" t="str">
        <f>IF($G1780="","",IF($AD1780="NSTC",INDEX(カレンダマスタ!$I$26:$O$31,MATCH($G1780,カレンダマスタ!$H$26:$H$31,1),MATCH($H1780,カレンダマスタ!$I$25:$O$25,1)),
IF($AD1780="CS本社",INDEX(カレンダマスタ!$I$36:$O$41,MATCH($G1780,カレンダマスタ!$H$36:$H$41,1),MATCH($H1780,カレンダマスタ!$I$35:$O$35,1)),
IF($AD1780="NS本社",INDEX(カレンダマスタ!$I$94:$O$99,MATCH($G1780,カレンダマスタ!$H$95:$H$100,1),MATCH($H1780,カレンダマスタ!$I$93:$O$93,1)),
IF($AD1780="ODC",INDEX(カレンダマスタ!$I$46:$O$51,MATCH($G1780,カレンダマスタ!$H$46:$H$51,1),MATCH($H1780,カレンダマスタ!$I$45:$O$45,1)),
IF($AD1780="NS東京TC",INDEX(カレンダマスタ!$I$56:$O$61,MATCH($G1780,カレンダマスタ!$H$56:$H$61,1),MATCH($H1780,カレンダマスタ!$I$55:$O$55,1)),""))))))</f>
        <v/>
      </c>
      <c r="AS1780" s="122" t="str">
        <f t="shared" si="573"/>
        <v/>
      </c>
      <c r="AU1780" s="124" t="str">
        <f>IF(E1780="","",VLOOKUP($E1780,カレンダマスタ!$A$4:$E$381,4,FALSE))</f>
        <v/>
      </c>
      <c r="AV1780" s="124" t="str">
        <f t="shared" si="562"/>
        <v/>
      </c>
      <c r="AW1780" s="124" t="str">
        <f t="shared" si="563"/>
        <v/>
      </c>
      <c r="AX1780" s="125" t="str">
        <f t="shared" si="564"/>
        <v/>
      </c>
      <c r="AY1780" s="125" t="str">
        <f t="shared" si="565"/>
        <v/>
      </c>
      <c r="AZ1780" s="114" t="str">
        <f>IF(AX1780&amp;AW1780="勤怠未設定","×",IF(AV1780="勤怠修正","×",IF(AC1780="外注","",IF(AA1780="",IF(AY1780&lt;&gt;"","×",""),IF(VLOOKUP(AA1780,カレンダマスタ!$H$66:$I$83,2,FALSE)&lt;&gt;AY1780,"×","OK")))))</f>
        <v/>
      </c>
      <c r="BC1780" s="124" t="str">
        <f>IF(E1780="","",VLOOKUP($E1780,カレンダマスタ!$A$4:$E$381,4,FALSE))</f>
        <v/>
      </c>
      <c r="BD1780" s="122" t="str">
        <f>IF(AC1780="社員","",IF(AG1780=0,"",IF(AD1780="NSTC",IF(COUNTIF(カレンダマスタ!$Q$5:$Q$32,G1780)=1,"OK","×"),
IF(AD1780="NS本社",IF(COUNTIF(カレンダマスタ!$T$5:$T$32,G1780)=1,"OK","×"),IF(COUNTIF(カレンダマスタ!$R$5:$R$32,G1780)=1,"OK","×")))))</f>
        <v/>
      </c>
      <c r="BE1780" s="122" t="str">
        <f>IF(AC1780="社員","",IF(G1780="","",IF(R1780&lt;&gt;"","",IF(AF1780="CS","OK",IF(VLOOKUP(E1780,カレンダマスタ!$A$5:$D$381,4,FALSE)&gt;0,"",IF(OR(G1780*24&gt;10.84,H1780*24&lt;14.5)=TRUE,"×","OK"))))))</f>
        <v/>
      </c>
      <c r="BF1780" s="122" t="str">
        <f t="shared" si="551"/>
        <v/>
      </c>
      <c r="BG1780" s="122" t="str">
        <f t="shared" si="566"/>
        <v/>
      </c>
      <c r="BI1780" s="114" t="str">
        <f t="shared" si="574"/>
        <v/>
      </c>
    </row>
    <row r="1781" spans="2:61">
      <c r="B1781" s="111"/>
      <c r="C1781" s="536"/>
      <c r="D1781" s="128"/>
      <c r="E1781" s="583"/>
      <c r="F1781" s="128"/>
      <c r="G1781" s="588"/>
      <c r="H1781" s="588"/>
      <c r="I1781" s="130"/>
      <c r="J1781" s="139"/>
      <c r="K1781" s="131"/>
      <c r="L1781" s="132"/>
      <c r="M1781" s="132"/>
      <c r="N1781" s="141"/>
      <c r="O1781" s="139"/>
      <c r="P1781" s="139"/>
      <c r="Q1781" s="139"/>
      <c r="R1781" s="133"/>
      <c r="S1781" s="134"/>
      <c r="T1781" s="434" t="str">
        <f t="shared" si="568"/>
        <v/>
      </c>
      <c r="U1781" s="429"/>
      <c r="V1781" s="429" t="str">
        <f t="shared" si="569"/>
        <v/>
      </c>
      <c r="W1781" s="298"/>
      <c r="X1781" s="129" t="str">
        <f t="shared" si="575"/>
        <v/>
      </c>
      <c r="Y1781" s="129" t="str">
        <f t="shared" si="570"/>
        <v/>
      </c>
      <c r="Z1781" s="129" t="str">
        <f t="shared" si="571"/>
        <v/>
      </c>
      <c r="AA1781" s="133" t="str">
        <f t="shared" si="561"/>
        <v/>
      </c>
      <c r="AC1781" s="186" t="str">
        <f>AC1766</f>
        <v/>
      </c>
      <c r="AD1781" s="187" t="str">
        <f>AD1766</f>
        <v/>
      </c>
      <c r="AE1781" s="187" t="str">
        <f>AE1766</f>
        <v/>
      </c>
      <c r="AF1781" s="187" t="str">
        <f>AF1766</f>
        <v/>
      </c>
      <c r="AG1781" s="204">
        <f t="shared" si="572"/>
        <v>0</v>
      </c>
      <c r="AI1781" s="135" t="str">
        <f>IF(月報!G1781&lt;&gt;"",月報!G1781,"")</f>
        <v/>
      </c>
      <c r="AJ1781" s="126" t="str">
        <f>IF(月報!W1781&lt;&gt;"",月報!W1781*24,"")</f>
        <v/>
      </c>
      <c r="AK1781" s="126" t="str">
        <f>IF(月報!P1781&lt;&gt;"",月報!P1781,"")</f>
        <v/>
      </c>
      <c r="AL1781" s="126" t="str">
        <f>IF(月報!Q1781&lt;&gt;"",IF(月報!Q1781="平日残","",月報!Q1781),"")</f>
        <v/>
      </c>
      <c r="AM1781" s="126"/>
      <c r="AN1781" s="126" t="str">
        <f t="shared" si="560"/>
        <v/>
      </c>
      <c r="AO1781" s="126" t="str">
        <f>IF($E1781="","",VLOOKUP($E1781,カレンダマスタ!$A$5:$E$381,5,FALSE))</f>
        <v/>
      </c>
      <c r="AQ1781" s="196" t="str">
        <f>IF(G1781="","",IF(VLOOKUP(E1781,カレンダマスタ!$A$5:$D$381,4,FALSE)=0,"",1))</f>
        <v/>
      </c>
      <c r="AR1781" s="136" t="str">
        <f>IF($G1781="","",IF($AD1781="NSTC",INDEX(カレンダマスタ!$I$26:$O$31,MATCH($G1781,カレンダマスタ!$H$26:$H$31,1),MATCH($H1781,カレンダマスタ!$I$25:$O$25,1)),
IF($AD1781="CS本社",INDEX(カレンダマスタ!$I$36:$O$41,MATCH($G1781,カレンダマスタ!$H$36:$H$41,1),MATCH($H1781,カレンダマスタ!$I$35:$O$35,1)),
IF($AD1781="NS本社",INDEX(カレンダマスタ!$I$94:$O$99,MATCH($G1781,カレンダマスタ!$H$95:$H$100,1),MATCH($H1781,カレンダマスタ!$I$93:$O$93,1)),
IF($AD1781="ODC",INDEX(カレンダマスタ!$I$46:$O$51,MATCH($G1781,カレンダマスタ!$H$46:$H$51,1),MATCH($H1781,カレンダマスタ!$I$45:$O$45,1)),
IF($AD1781="NS東京TC",INDEX(カレンダマスタ!$I$56:$O$61,MATCH($G1781,カレンダマスタ!$H$56:$H$61,1),MATCH($H1781,カレンダマスタ!$I$55:$O$55,1)),""))))))</f>
        <v/>
      </c>
      <c r="AS1781" s="126" t="str">
        <f t="shared" si="573"/>
        <v/>
      </c>
      <c r="AU1781" s="137" t="str">
        <f>IF(E1781="","",VLOOKUP($E1781,カレンダマスタ!$A$4:$E$381,4,FALSE))</f>
        <v/>
      </c>
      <c r="AV1781" s="137" t="str">
        <f t="shared" si="562"/>
        <v/>
      </c>
      <c r="AW1781" s="137" t="str">
        <f t="shared" si="563"/>
        <v/>
      </c>
      <c r="AX1781" s="138" t="str">
        <f t="shared" si="564"/>
        <v/>
      </c>
      <c r="AY1781" s="138" t="str">
        <f t="shared" si="565"/>
        <v/>
      </c>
      <c r="AZ1781" s="130" t="str">
        <f>IF(AX1781&amp;AW1781="勤怠未設定","×",IF(AV1781="勤怠修正","×",IF(AC1781="外注","",IF(AA1781="",IF(AY1781&lt;&gt;"","×",""),IF(VLOOKUP(AA1781,カレンダマスタ!$H$66:$I$83,2,FALSE)&lt;&gt;AY1781,"×","OK")))))</f>
        <v/>
      </c>
      <c r="BC1781" s="137" t="str">
        <f>IF(E1781="","",VLOOKUP($E1781,カレンダマスタ!$A$4:$E$381,4,FALSE))</f>
        <v/>
      </c>
      <c r="BD1781" s="126" t="str">
        <f>IF(AC1781="社員","",IF(AG1781=0,"",IF(AD1781="NSTC",IF(COUNTIF(カレンダマスタ!$Q$5:$Q$32,G1781)=1,"OK","×"),
IF(AD1781="NS本社",IF(COUNTIF(カレンダマスタ!$T$5:$T$32,G1781)=1,"OK","×"),IF(COUNTIF(カレンダマスタ!$R$5:$R$32,G1781)=1,"OK","×")))))</f>
        <v/>
      </c>
      <c r="BE1781" s="126" t="str">
        <f>IF(AC1781="社員","",IF(G1781="","",IF(R1781&lt;&gt;"","",IF(AF1781="CS","OK",IF(VLOOKUP(E1781,カレンダマスタ!$A$5:$D$381,4,FALSE)&gt;0,"",IF(OR(G1781*24&gt;10.84,H1781*24&lt;14.5)=TRUE,"×","OK"))))))</f>
        <v/>
      </c>
      <c r="BF1781" s="126" t="str">
        <f t="shared" si="551"/>
        <v/>
      </c>
      <c r="BG1781" s="126" t="str">
        <f t="shared" si="566"/>
        <v/>
      </c>
      <c r="BI1781" s="130" t="str">
        <f t="shared" si="574"/>
        <v/>
      </c>
    </row>
    <row r="1782" spans="2:61">
      <c r="B1782" s="111"/>
      <c r="C1782" s="536"/>
      <c r="D1782" s="128"/>
      <c r="E1782" s="583"/>
      <c r="F1782" s="128"/>
      <c r="G1782" s="588"/>
      <c r="H1782" s="588"/>
      <c r="I1782" s="130"/>
      <c r="J1782" s="139"/>
      <c r="K1782" s="131"/>
      <c r="L1782" s="132"/>
      <c r="M1782" s="132"/>
      <c r="N1782" s="141"/>
      <c r="O1782" s="139"/>
      <c r="P1782" s="139"/>
      <c r="Q1782" s="139"/>
      <c r="R1782" s="133"/>
      <c r="S1782" s="134"/>
      <c r="T1782" s="434" t="str">
        <f t="shared" si="568"/>
        <v/>
      </c>
      <c r="U1782" s="429"/>
      <c r="V1782" s="429" t="str">
        <f t="shared" si="569"/>
        <v/>
      </c>
      <c r="W1782" s="298"/>
      <c r="X1782" s="129" t="str">
        <f t="shared" si="575"/>
        <v/>
      </c>
      <c r="Y1782" s="129" t="str">
        <f t="shared" si="570"/>
        <v/>
      </c>
      <c r="Z1782" s="129" t="str">
        <f t="shared" si="571"/>
        <v/>
      </c>
      <c r="AA1782" s="133" t="str">
        <f t="shared" si="561"/>
        <v/>
      </c>
      <c r="AC1782" s="186" t="str">
        <f>AC1766</f>
        <v/>
      </c>
      <c r="AD1782" s="187" t="str">
        <f>AD1766</f>
        <v/>
      </c>
      <c r="AE1782" s="187" t="str">
        <f>AE1766</f>
        <v/>
      </c>
      <c r="AF1782" s="187" t="str">
        <f>AF1766</f>
        <v/>
      </c>
      <c r="AG1782" s="204">
        <f t="shared" si="572"/>
        <v>0</v>
      </c>
      <c r="AI1782" s="135" t="str">
        <f>IF(月報!G1782&lt;&gt;"",月報!G1782,"")</f>
        <v/>
      </c>
      <c r="AJ1782" s="126" t="str">
        <f>IF(月報!W1782&lt;&gt;"",月報!W1782*24,"")</f>
        <v/>
      </c>
      <c r="AK1782" s="126" t="str">
        <f>IF(月報!P1782&lt;&gt;"",月報!P1782,"")</f>
        <v/>
      </c>
      <c r="AL1782" s="126" t="str">
        <f>IF(月報!Q1782&lt;&gt;"",IF(月報!Q1782="平日残","",月報!Q1782),"")</f>
        <v/>
      </c>
      <c r="AM1782" s="126"/>
      <c r="AN1782" s="126" t="str">
        <f t="shared" si="560"/>
        <v/>
      </c>
      <c r="AO1782" s="126" t="str">
        <f>IF($E1782="","",VLOOKUP($E1782,カレンダマスタ!$A$5:$E$381,5,FALSE))</f>
        <v/>
      </c>
      <c r="AQ1782" s="196" t="str">
        <f>IF(G1782="","",IF(VLOOKUP(E1782,カレンダマスタ!$A$5:$D$381,4,FALSE)=0,"",1))</f>
        <v/>
      </c>
      <c r="AR1782" s="136" t="str">
        <f>IF($G1782="","",IF($AD1782="NSTC",INDEX(カレンダマスタ!$I$26:$O$31,MATCH($G1782,カレンダマスタ!$H$26:$H$31,1),MATCH($H1782,カレンダマスタ!$I$25:$O$25,1)),
IF($AD1782="CS本社",INDEX(カレンダマスタ!$I$36:$O$41,MATCH($G1782,カレンダマスタ!$H$36:$H$41,1),MATCH($H1782,カレンダマスタ!$I$35:$O$35,1)),
IF($AD1782="NS本社",INDEX(カレンダマスタ!$I$94:$O$99,MATCH($G1782,カレンダマスタ!$H$95:$H$100,1),MATCH($H1782,カレンダマスタ!$I$93:$O$93,1)),
IF($AD1782="ODC",INDEX(カレンダマスタ!$I$46:$O$51,MATCH($G1782,カレンダマスタ!$H$46:$H$51,1),MATCH($H1782,カレンダマスタ!$I$45:$O$45,1)),
IF($AD1782="NS東京TC",INDEX(カレンダマスタ!$I$56:$O$61,MATCH($G1782,カレンダマスタ!$H$56:$H$61,1),MATCH($H1782,カレンダマスタ!$I$55:$O$55,1)),""))))))</f>
        <v/>
      </c>
      <c r="AS1782" s="126" t="str">
        <f t="shared" si="573"/>
        <v/>
      </c>
      <c r="AU1782" s="137" t="str">
        <f>IF(E1782="","",VLOOKUP($E1782,カレンダマスタ!$A$4:$E$381,4,FALSE))</f>
        <v/>
      </c>
      <c r="AV1782" s="137" t="str">
        <f t="shared" si="562"/>
        <v/>
      </c>
      <c r="AW1782" s="137" t="str">
        <f t="shared" si="563"/>
        <v/>
      </c>
      <c r="AX1782" s="138" t="str">
        <f t="shared" si="564"/>
        <v/>
      </c>
      <c r="AY1782" s="138" t="str">
        <f t="shared" si="565"/>
        <v/>
      </c>
      <c r="AZ1782" s="130" t="str">
        <f>IF(AX1782&amp;AW1782="勤怠未設定","×",IF(AV1782="勤怠修正","×",IF(AC1782="外注","",IF(AA1782="",IF(AY1782&lt;&gt;"","×",""),IF(VLOOKUP(AA1782,カレンダマスタ!$H$66:$I$83,2,FALSE)&lt;&gt;AY1782,"×","OK")))))</f>
        <v/>
      </c>
      <c r="BC1782" s="137" t="str">
        <f>IF(E1782="","",VLOOKUP($E1782,カレンダマスタ!$A$4:$E$381,4,FALSE))</f>
        <v/>
      </c>
      <c r="BD1782" s="126" t="str">
        <f>IF(AC1782="社員","",IF(AG1782=0,"",IF(AD1782="NSTC",IF(COUNTIF(カレンダマスタ!$Q$5:$Q$32,G1782)=1,"OK","×"),
IF(AD1782="NS本社",IF(COUNTIF(カレンダマスタ!$T$5:$T$32,G1782)=1,"OK","×"),IF(COUNTIF(カレンダマスタ!$R$5:$R$32,G1782)=1,"OK","×")))))</f>
        <v/>
      </c>
      <c r="BE1782" s="126" t="str">
        <f>IF(AC1782="社員","",IF(G1782="","",IF(R1782&lt;&gt;"","",IF(AF1782="CS","OK",IF(VLOOKUP(E1782,カレンダマスタ!$A$5:$D$381,4,FALSE)&gt;0,"",IF(OR(G1782*24&gt;10.84,H1782*24&lt;14.5)=TRUE,"×","OK"))))))</f>
        <v/>
      </c>
      <c r="BF1782" s="126" t="str">
        <f t="shared" si="551"/>
        <v/>
      </c>
      <c r="BG1782" s="126" t="str">
        <f t="shared" si="566"/>
        <v/>
      </c>
      <c r="BI1782" s="130" t="str">
        <f t="shared" si="574"/>
        <v/>
      </c>
    </row>
    <row r="1783" spans="2:61">
      <c r="B1783" s="111"/>
      <c r="C1783" s="536"/>
      <c r="D1783" s="128"/>
      <c r="E1783" s="583"/>
      <c r="F1783" s="128"/>
      <c r="G1783" s="588"/>
      <c r="H1783" s="588"/>
      <c r="I1783" s="130"/>
      <c r="J1783" s="139"/>
      <c r="K1783" s="131"/>
      <c r="L1783" s="132"/>
      <c r="M1783" s="132"/>
      <c r="N1783" s="141"/>
      <c r="O1783" s="139"/>
      <c r="P1783" s="139"/>
      <c r="Q1783" s="139"/>
      <c r="R1783" s="133"/>
      <c r="S1783" s="134"/>
      <c r="T1783" s="434" t="str">
        <f t="shared" si="568"/>
        <v/>
      </c>
      <c r="U1783" s="429"/>
      <c r="V1783" s="429" t="str">
        <f t="shared" si="569"/>
        <v/>
      </c>
      <c r="W1783" s="298"/>
      <c r="X1783" s="129" t="str">
        <f t="shared" si="575"/>
        <v/>
      </c>
      <c r="Y1783" s="129" t="str">
        <f t="shared" si="570"/>
        <v/>
      </c>
      <c r="Z1783" s="129" t="str">
        <f t="shared" si="571"/>
        <v/>
      </c>
      <c r="AA1783" s="133" t="str">
        <f t="shared" si="561"/>
        <v/>
      </c>
      <c r="AC1783" s="186" t="str">
        <f>AC1766</f>
        <v/>
      </c>
      <c r="AD1783" s="187" t="str">
        <f>AD1766</f>
        <v/>
      </c>
      <c r="AE1783" s="187" t="str">
        <f>AE1766</f>
        <v/>
      </c>
      <c r="AF1783" s="187" t="str">
        <f>AF1766</f>
        <v/>
      </c>
      <c r="AG1783" s="204">
        <f t="shared" si="572"/>
        <v>0</v>
      </c>
      <c r="AI1783" s="140" t="str">
        <f>IF(月報!G1783&lt;&gt;"",月報!G1783,"")</f>
        <v/>
      </c>
      <c r="AJ1783" s="126" t="str">
        <f>IF(月報!W1783&lt;&gt;"",月報!W1783*24,"")</f>
        <v/>
      </c>
      <c r="AK1783" s="126" t="str">
        <f>IF(月報!P1783&lt;&gt;"",月報!P1783,"")</f>
        <v/>
      </c>
      <c r="AL1783" s="126" t="str">
        <f>IF(月報!Q1783&lt;&gt;"",IF(月報!Q1783="平日残","",月報!Q1783),"")</f>
        <v/>
      </c>
      <c r="AM1783" s="126"/>
      <c r="AN1783" s="126" t="str">
        <f t="shared" si="560"/>
        <v/>
      </c>
      <c r="AO1783" s="126" t="str">
        <f>IF($E1783="","",VLOOKUP($E1783,カレンダマスタ!$A$5:$E$381,5,FALSE))</f>
        <v/>
      </c>
      <c r="AQ1783" s="196" t="str">
        <f>IF(G1783="","",IF(VLOOKUP(E1783,カレンダマスタ!$A$5:$D$381,4,FALSE)=0,"",1))</f>
        <v/>
      </c>
      <c r="AR1783" s="136" t="str">
        <f>IF($G1783="","",IF($AD1783="NSTC",INDEX(カレンダマスタ!$I$26:$O$31,MATCH($G1783,カレンダマスタ!$H$26:$H$31,1),MATCH($H1783,カレンダマスタ!$I$25:$O$25,1)),
IF($AD1783="CS本社",INDEX(カレンダマスタ!$I$36:$O$41,MATCH($G1783,カレンダマスタ!$H$36:$H$41,1),MATCH($H1783,カレンダマスタ!$I$35:$O$35,1)),
IF($AD1783="NS本社",INDEX(カレンダマスタ!$I$94:$O$99,MATCH($G1783,カレンダマスタ!$H$95:$H$100,1),MATCH($H1783,カレンダマスタ!$I$93:$O$93,1)),
IF($AD1783="ODC",INDEX(カレンダマスタ!$I$46:$O$51,MATCH($G1783,カレンダマスタ!$H$46:$H$51,1),MATCH($H1783,カレンダマスタ!$I$45:$O$45,1)),
IF($AD1783="NS東京TC",INDEX(カレンダマスタ!$I$56:$O$61,MATCH($G1783,カレンダマスタ!$H$56:$H$61,1),MATCH($H1783,カレンダマスタ!$I$55:$O$55,1)),""))))))</f>
        <v/>
      </c>
      <c r="AS1783" s="126" t="str">
        <f t="shared" si="573"/>
        <v/>
      </c>
      <c r="AU1783" s="137" t="str">
        <f>IF(E1783="","",VLOOKUP($E1783,カレンダマスタ!$A$4:$E$381,4,FALSE))</f>
        <v/>
      </c>
      <c r="AV1783" s="137" t="str">
        <f t="shared" si="562"/>
        <v/>
      </c>
      <c r="AW1783" s="137" t="str">
        <f t="shared" si="563"/>
        <v/>
      </c>
      <c r="AX1783" s="138" t="str">
        <f t="shared" si="564"/>
        <v/>
      </c>
      <c r="AY1783" s="138" t="str">
        <f t="shared" si="565"/>
        <v/>
      </c>
      <c r="AZ1783" s="130" t="str">
        <f>IF(AX1783&amp;AW1783="勤怠未設定","×",IF(AV1783="勤怠修正","×",IF(AC1783="外注","",IF(AA1783="",IF(AY1783&lt;&gt;"","×",""),IF(VLOOKUP(AA1783,カレンダマスタ!$H$66:$I$83,2,FALSE)&lt;&gt;AY1783,"×","OK")))))</f>
        <v/>
      </c>
      <c r="BC1783" s="137" t="str">
        <f>IF(E1783="","",VLOOKUP($E1783,カレンダマスタ!$A$4:$E$381,4,FALSE))</f>
        <v/>
      </c>
      <c r="BD1783" s="126" t="str">
        <f>IF(AC1783="社員","",IF(AG1783=0,"",IF(AD1783="NSTC",IF(COUNTIF(カレンダマスタ!$Q$5:$Q$32,G1783)=1,"OK","×"),
IF(AD1783="NS本社",IF(COUNTIF(カレンダマスタ!$T$5:$T$32,G1783)=1,"OK","×"),IF(COUNTIF(カレンダマスタ!$R$5:$R$32,G1783)=1,"OK","×")))))</f>
        <v/>
      </c>
      <c r="BE1783" s="126" t="str">
        <f>IF(AC1783="社員","",IF(G1783="","",IF(R1783&lt;&gt;"","",IF(AF1783="CS","OK",IF(VLOOKUP(E1783,カレンダマスタ!$A$5:$D$381,4,FALSE)&gt;0,"",IF(OR(G1783*24&gt;10.84,H1783*24&lt;14.5)=TRUE,"×","OK"))))))</f>
        <v/>
      </c>
      <c r="BF1783" s="126" t="str">
        <f t="shared" si="551"/>
        <v/>
      </c>
      <c r="BG1783" s="126" t="str">
        <f t="shared" si="566"/>
        <v/>
      </c>
      <c r="BI1783" s="130" t="str">
        <f t="shared" si="574"/>
        <v/>
      </c>
    </row>
    <row r="1784" spans="2:61">
      <c r="B1784" s="111"/>
      <c r="C1784" s="536"/>
      <c r="D1784" s="128"/>
      <c r="E1784" s="583"/>
      <c r="F1784" s="128"/>
      <c r="G1784" s="588"/>
      <c r="H1784" s="588"/>
      <c r="I1784" s="130"/>
      <c r="J1784" s="139"/>
      <c r="K1784" s="131"/>
      <c r="L1784" s="132"/>
      <c r="M1784" s="132"/>
      <c r="N1784" s="141"/>
      <c r="O1784" s="139"/>
      <c r="P1784" s="139"/>
      <c r="Q1784" s="139"/>
      <c r="R1784" s="133"/>
      <c r="S1784" s="134"/>
      <c r="T1784" s="434" t="str">
        <f t="shared" si="568"/>
        <v/>
      </c>
      <c r="U1784" s="429"/>
      <c r="V1784" s="429" t="str">
        <f t="shared" si="569"/>
        <v/>
      </c>
      <c r="W1784" s="298"/>
      <c r="X1784" s="129" t="str">
        <f t="shared" si="575"/>
        <v/>
      </c>
      <c r="Y1784" s="129" t="str">
        <f t="shared" si="570"/>
        <v/>
      </c>
      <c r="Z1784" s="129" t="str">
        <f t="shared" si="571"/>
        <v/>
      </c>
      <c r="AA1784" s="133" t="str">
        <f t="shared" si="561"/>
        <v/>
      </c>
      <c r="AC1784" s="186" t="str">
        <f>AC1766</f>
        <v/>
      </c>
      <c r="AD1784" s="187" t="str">
        <f>AD1766</f>
        <v/>
      </c>
      <c r="AE1784" s="187" t="str">
        <f>AE1766</f>
        <v/>
      </c>
      <c r="AF1784" s="187" t="str">
        <f>AF1766</f>
        <v/>
      </c>
      <c r="AG1784" s="204">
        <f t="shared" si="572"/>
        <v>0</v>
      </c>
      <c r="AI1784" s="140" t="str">
        <f>IF(月報!G1784&lt;&gt;"",月報!G1784,"")</f>
        <v/>
      </c>
      <c r="AJ1784" s="126" t="str">
        <f>IF(月報!W1784&lt;&gt;"",月報!W1784*24,"")</f>
        <v/>
      </c>
      <c r="AK1784" s="126" t="str">
        <f>IF(月報!P1784&lt;&gt;"",月報!P1784,"")</f>
        <v/>
      </c>
      <c r="AL1784" s="126" t="str">
        <f>IF(月報!Q1784&lt;&gt;"",IF(月報!Q1784="平日残","",月報!Q1784),"")</f>
        <v/>
      </c>
      <c r="AM1784" s="126"/>
      <c r="AN1784" s="126" t="str">
        <f t="shared" si="560"/>
        <v/>
      </c>
      <c r="AO1784" s="126" t="str">
        <f>IF($E1784="","",VLOOKUP($E1784,カレンダマスタ!$A$5:$E$381,5,FALSE))</f>
        <v/>
      </c>
      <c r="AQ1784" s="196" t="str">
        <f>IF(G1784="","",IF(VLOOKUP(E1784,カレンダマスタ!$A$5:$D$381,4,FALSE)=0,"",1))</f>
        <v/>
      </c>
      <c r="AR1784" s="136" t="str">
        <f>IF($G1784="","",IF($AD1784="NSTC",INDEX(カレンダマスタ!$I$26:$O$31,MATCH($G1784,カレンダマスタ!$H$26:$H$31,1),MATCH($H1784,カレンダマスタ!$I$25:$O$25,1)),
IF($AD1784="CS本社",INDEX(カレンダマスタ!$I$36:$O$41,MATCH($G1784,カレンダマスタ!$H$36:$H$41,1),MATCH($H1784,カレンダマスタ!$I$35:$O$35,1)),
IF($AD1784="NS本社",INDEX(カレンダマスタ!$I$94:$O$99,MATCH($G1784,カレンダマスタ!$H$95:$H$100,1),MATCH($H1784,カレンダマスタ!$I$93:$O$93,1)),
IF($AD1784="ODC",INDEX(カレンダマスタ!$I$46:$O$51,MATCH($G1784,カレンダマスタ!$H$46:$H$51,1),MATCH($H1784,カレンダマスタ!$I$45:$O$45,1)),
IF($AD1784="NS東京TC",INDEX(カレンダマスタ!$I$56:$O$61,MATCH($G1784,カレンダマスタ!$H$56:$H$61,1),MATCH($H1784,カレンダマスタ!$I$55:$O$55,1)),""))))))</f>
        <v/>
      </c>
      <c r="AS1784" s="126" t="str">
        <f t="shared" si="573"/>
        <v/>
      </c>
      <c r="AU1784" s="137" t="str">
        <f>IF(E1784="","",VLOOKUP($E1784,カレンダマスタ!$A$4:$E$381,4,FALSE))</f>
        <v/>
      </c>
      <c r="AV1784" s="137" t="str">
        <f t="shared" si="562"/>
        <v/>
      </c>
      <c r="AW1784" s="137" t="str">
        <f t="shared" si="563"/>
        <v/>
      </c>
      <c r="AX1784" s="138" t="str">
        <f t="shared" si="564"/>
        <v/>
      </c>
      <c r="AY1784" s="138" t="str">
        <f t="shared" si="565"/>
        <v/>
      </c>
      <c r="AZ1784" s="130" t="str">
        <f>IF(AX1784&amp;AW1784="勤怠未設定","×",IF(AV1784="勤怠修正","×",IF(AC1784="外注","",IF(AA1784="",IF(AY1784&lt;&gt;"","×",""),IF(VLOOKUP(AA1784,カレンダマスタ!$H$66:$I$83,2,FALSE)&lt;&gt;AY1784,"×","OK")))))</f>
        <v/>
      </c>
      <c r="BC1784" s="137" t="str">
        <f>IF(E1784="","",VLOOKUP($E1784,カレンダマスタ!$A$4:$E$381,4,FALSE))</f>
        <v/>
      </c>
      <c r="BD1784" s="126" t="str">
        <f>IF(AC1784="社員","",IF(AG1784=0,"",IF(AD1784="NSTC",IF(COUNTIF(カレンダマスタ!$Q$5:$Q$32,G1784)=1,"OK","×"),
IF(AD1784="NS本社",IF(COUNTIF(カレンダマスタ!$T$5:$T$32,G1784)=1,"OK","×"),IF(COUNTIF(カレンダマスタ!$R$5:$R$32,G1784)=1,"OK","×")))))</f>
        <v/>
      </c>
      <c r="BE1784" s="126" t="str">
        <f>IF(AC1784="社員","",IF(G1784="","",IF(R1784&lt;&gt;"","",IF(AF1784="CS","OK",IF(VLOOKUP(E1784,カレンダマスタ!$A$5:$D$381,4,FALSE)&gt;0,"",IF(OR(G1784*24&gt;10.84,H1784*24&lt;14.5)=TRUE,"×","OK"))))))</f>
        <v/>
      </c>
      <c r="BF1784" s="126" t="str">
        <f t="shared" ref="BF1784:BF1847" si="576">IF(AC1784="外注",AN1784,IF(G1784="",IF(AJ1784="","","週報未入力"),IF(AJ1784="","TW未入力","")))</f>
        <v/>
      </c>
      <c r="BG1784" s="126" t="str">
        <f t="shared" si="566"/>
        <v/>
      </c>
      <c r="BI1784" s="130" t="str">
        <f t="shared" si="574"/>
        <v/>
      </c>
    </row>
    <row r="1785" spans="2:61">
      <c r="B1785" s="111"/>
      <c r="C1785" s="536"/>
      <c r="D1785" s="128"/>
      <c r="E1785" s="583"/>
      <c r="F1785" s="128"/>
      <c r="G1785" s="588"/>
      <c r="H1785" s="588"/>
      <c r="I1785" s="130"/>
      <c r="J1785" s="139"/>
      <c r="K1785" s="131"/>
      <c r="L1785" s="132"/>
      <c r="M1785" s="132"/>
      <c r="N1785" s="141"/>
      <c r="O1785" s="139"/>
      <c r="P1785" s="139"/>
      <c r="Q1785" s="139"/>
      <c r="R1785" s="133"/>
      <c r="S1785" s="134"/>
      <c r="T1785" s="434" t="str">
        <f t="shared" si="568"/>
        <v/>
      </c>
      <c r="U1785" s="429"/>
      <c r="V1785" s="429" t="str">
        <f t="shared" si="569"/>
        <v/>
      </c>
      <c r="W1785" s="298"/>
      <c r="X1785" s="129" t="str">
        <f t="shared" si="575"/>
        <v/>
      </c>
      <c r="Y1785" s="129" t="str">
        <f t="shared" si="570"/>
        <v/>
      </c>
      <c r="Z1785" s="129" t="str">
        <f t="shared" si="571"/>
        <v/>
      </c>
      <c r="AA1785" s="133" t="str">
        <f t="shared" si="561"/>
        <v/>
      </c>
      <c r="AC1785" s="186" t="str">
        <f>AC1766</f>
        <v/>
      </c>
      <c r="AD1785" s="187" t="str">
        <f>AD1766</f>
        <v/>
      </c>
      <c r="AE1785" s="187" t="str">
        <f>AE1766</f>
        <v/>
      </c>
      <c r="AF1785" s="187" t="str">
        <f>AF1766</f>
        <v/>
      </c>
      <c r="AG1785" s="204">
        <f t="shared" si="572"/>
        <v>0</v>
      </c>
      <c r="AI1785" s="140" t="str">
        <f>IF(月報!G1785&lt;&gt;"",月報!G1785,"")</f>
        <v/>
      </c>
      <c r="AJ1785" s="126" t="str">
        <f>IF(月報!W1785&lt;&gt;"",月報!W1785*24,"")</f>
        <v/>
      </c>
      <c r="AK1785" s="126" t="str">
        <f>IF(月報!P1785&lt;&gt;"",月報!P1785,"")</f>
        <v/>
      </c>
      <c r="AL1785" s="126" t="str">
        <f>IF(月報!Q1785&lt;&gt;"",IF(月報!Q1785="平日残","",月報!Q1785),"")</f>
        <v/>
      </c>
      <c r="AM1785" s="126"/>
      <c r="AN1785" s="126" t="str">
        <f t="shared" si="560"/>
        <v/>
      </c>
      <c r="AO1785" s="126" t="str">
        <f>IF($E1785="","",VLOOKUP($E1785,カレンダマスタ!$A$5:$E$381,5,FALSE))</f>
        <v/>
      </c>
      <c r="AQ1785" s="196" t="str">
        <f>IF(G1785="","",IF(VLOOKUP(E1785,カレンダマスタ!$A$5:$D$381,4,FALSE)=0,"",1))</f>
        <v/>
      </c>
      <c r="AR1785" s="136" t="str">
        <f>IF($G1785="","",IF($AD1785="NSTC",INDEX(カレンダマスタ!$I$26:$O$31,MATCH($G1785,カレンダマスタ!$H$26:$H$31,1),MATCH($H1785,カレンダマスタ!$I$25:$O$25,1)),
IF($AD1785="CS本社",INDEX(カレンダマスタ!$I$36:$O$41,MATCH($G1785,カレンダマスタ!$H$36:$H$41,1),MATCH($H1785,カレンダマスタ!$I$35:$O$35,1)),
IF($AD1785="NS本社",INDEX(カレンダマスタ!$I$94:$O$99,MATCH($G1785,カレンダマスタ!$H$95:$H$100,1),MATCH($H1785,カレンダマスタ!$I$93:$O$93,1)),
IF($AD1785="ODC",INDEX(カレンダマスタ!$I$46:$O$51,MATCH($G1785,カレンダマスタ!$H$46:$H$51,1),MATCH($H1785,カレンダマスタ!$I$45:$O$45,1)),
IF($AD1785="NS東京TC",INDEX(カレンダマスタ!$I$56:$O$61,MATCH($G1785,カレンダマスタ!$H$56:$H$61,1),MATCH($H1785,カレンダマスタ!$I$55:$O$55,1)),""))))))</f>
        <v/>
      </c>
      <c r="AS1785" s="126" t="str">
        <f t="shared" si="573"/>
        <v/>
      </c>
      <c r="AU1785" s="137" t="str">
        <f>IF(E1785="","",VLOOKUP($E1785,カレンダマスタ!$A$4:$E$381,4,FALSE))</f>
        <v/>
      </c>
      <c r="AV1785" s="137" t="str">
        <f t="shared" si="562"/>
        <v/>
      </c>
      <c r="AW1785" s="137" t="str">
        <f t="shared" si="563"/>
        <v/>
      </c>
      <c r="AX1785" s="138" t="str">
        <f t="shared" si="564"/>
        <v/>
      </c>
      <c r="AY1785" s="138" t="str">
        <f t="shared" si="565"/>
        <v/>
      </c>
      <c r="AZ1785" s="130" t="str">
        <f>IF(AX1785&amp;AW1785="勤怠未設定","×",IF(AV1785="勤怠修正","×",IF(AC1785="外注","",IF(AA1785="",IF(AY1785&lt;&gt;"","×",""),IF(VLOOKUP(AA1785,カレンダマスタ!$H$66:$I$83,2,FALSE)&lt;&gt;AY1785,"×","OK")))))</f>
        <v/>
      </c>
      <c r="BC1785" s="137" t="str">
        <f>IF(E1785="","",VLOOKUP($E1785,カレンダマスタ!$A$4:$E$381,4,FALSE))</f>
        <v/>
      </c>
      <c r="BD1785" s="126" t="str">
        <f>IF(AC1785="社員","",IF(AG1785=0,"",IF(AD1785="NSTC",IF(COUNTIF(カレンダマスタ!$Q$5:$Q$32,G1785)=1,"OK","×"),
IF(AD1785="NS本社",IF(COUNTIF(カレンダマスタ!$T$5:$T$32,G1785)=1,"OK","×"),IF(COUNTIF(カレンダマスタ!$R$5:$R$32,G1785)=1,"OK","×")))))</f>
        <v/>
      </c>
      <c r="BE1785" s="126" t="str">
        <f>IF(AC1785="社員","",IF(G1785="","",IF(R1785&lt;&gt;"","",IF(AF1785="CS","OK",IF(VLOOKUP(E1785,カレンダマスタ!$A$5:$D$381,4,FALSE)&gt;0,"",IF(OR(G1785*24&gt;10.84,H1785*24&lt;14.5)=TRUE,"×","OK"))))))</f>
        <v/>
      </c>
      <c r="BF1785" s="126" t="str">
        <f t="shared" si="576"/>
        <v/>
      </c>
      <c r="BG1785" s="126" t="str">
        <f t="shared" si="566"/>
        <v/>
      </c>
      <c r="BI1785" s="130" t="str">
        <f t="shared" si="574"/>
        <v/>
      </c>
    </row>
    <row r="1786" spans="2:61">
      <c r="B1786" s="111"/>
      <c r="C1786" s="537"/>
      <c r="D1786" s="142"/>
      <c r="E1786" s="584"/>
      <c r="F1786" s="142"/>
      <c r="G1786" s="589"/>
      <c r="H1786" s="589"/>
      <c r="I1786" s="144"/>
      <c r="J1786" s="148"/>
      <c r="K1786" s="145"/>
      <c r="L1786" s="146"/>
      <c r="M1786" s="146"/>
      <c r="N1786" s="147"/>
      <c r="O1786" s="148"/>
      <c r="P1786" s="148"/>
      <c r="Q1786" s="148"/>
      <c r="R1786" s="149"/>
      <c r="S1786" s="156"/>
      <c r="T1786" s="435" t="str">
        <f t="shared" si="568"/>
        <v/>
      </c>
      <c r="U1786" s="430"/>
      <c r="V1786" s="430" t="str">
        <f t="shared" si="569"/>
        <v/>
      </c>
      <c r="W1786" s="298"/>
      <c r="X1786" s="143" t="str">
        <f t="shared" si="575"/>
        <v/>
      </c>
      <c r="Y1786" s="143" t="str">
        <f t="shared" si="570"/>
        <v/>
      </c>
      <c r="Z1786" s="143" t="str">
        <f t="shared" si="571"/>
        <v/>
      </c>
      <c r="AA1786" s="149" t="str">
        <f t="shared" si="561"/>
        <v/>
      </c>
      <c r="AC1786" s="188" t="str">
        <f>AC1766</f>
        <v/>
      </c>
      <c r="AD1786" s="189" t="str">
        <f>AD1766</f>
        <v/>
      </c>
      <c r="AE1786" s="189" t="str">
        <f>AE1766</f>
        <v/>
      </c>
      <c r="AF1786" s="189" t="str">
        <f>AF1766</f>
        <v/>
      </c>
      <c r="AG1786" s="205">
        <f t="shared" si="572"/>
        <v>0</v>
      </c>
      <c r="AI1786" s="157" t="str">
        <f>IF(月報!G1786&lt;&gt;"",月報!G1786,"")</f>
        <v/>
      </c>
      <c r="AJ1786" s="151" t="str">
        <f>IF(月報!W1786&lt;&gt;"",月報!W1786*24,"")</f>
        <v/>
      </c>
      <c r="AK1786" s="151" t="str">
        <f>IF(月報!P1786&lt;&gt;"",月報!P1786,"")</f>
        <v/>
      </c>
      <c r="AL1786" s="151" t="str">
        <f>IF(月報!Q1786&lt;&gt;"",IF(月報!Q1786="平日残","",月報!Q1786),"")</f>
        <v/>
      </c>
      <c r="AM1786" s="151"/>
      <c r="AN1786" s="151" t="str">
        <f t="shared" si="560"/>
        <v/>
      </c>
      <c r="AO1786" s="151" t="str">
        <f>IF($E1786="","",VLOOKUP($E1786,カレンダマスタ!$A$5:$E$381,5,FALSE))</f>
        <v/>
      </c>
      <c r="AQ1786" s="197" t="str">
        <f>IF(G1786="","",IF(VLOOKUP(E1786,カレンダマスタ!$A$5:$D$381,4,FALSE)=0,"",1))</f>
        <v/>
      </c>
      <c r="AR1786" s="152" t="str">
        <f>IF($G1786="","",IF($AD1786="NSTC",INDEX(カレンダマスタ!$I$26:$O$31,MATCH($G1786,カレンダマスタ!$H$26:$H$31,1),MATCH($H1786,カレンダマスタ!$I$25:$O$25,1)),
IF($AD1786="CS本社",INDEX(カレンダマスタ!$I$36:$O$41,MATCH($G1786,カレンダマスタ!$H$36:$H$41,1),MATCH($H1786,カレンダマスタ!$I$35:$O$35,1)),
IF($AD1786="NS本社",INDEX(カレンダマスタ!$I$94:$O$99,MATCH($G1786,カレンダマスタ!$H$95:$H$100,1),MATCH($H1786,カレンダマスタ!$I$93:$O$93,1)),
IF($AD1786="ODC",INDEX(カレンダマスタ!$I$46:$O$51,MATCH($G1786,カレンダマスタ!$H$46:$H$51,1),MATCH($H1786,カレンダマスタ!$I$45:$O$45,1)),
IF($AD1786="NS東京TC",INDEX(カレンダマスタ!$I$56:$O$61,MATCH($G1786,カレンダマスタ!$H$56:$H$61,1),MATCH($H1786,カレンダマスタ!$I$55:$O$55,1)),""))))))</f>
        <v/>
      </c>
      <c r="AS1786" s="151" t="str">
        <f t="shared" si="573"/>
        <v/>
      </c>
      <c r="AU1786" s="153" t="str">
        <f>IF(E1786="","",VLOOKUP($E1786,カレンダマスタ!$A$4:$E$381,4,FALSE))</f>
        <v/>
      </c>
      <c r="AV1786" s="153" t="str">
        <f t="shared" si="562"/>
        <v/>
      </c>
      <c r="AW1786" s="153" t="str">
        <f t="shared" si="563"/>
        <v/>
      </c>
      <c r="AX1786" s="154" t="str">
        <f t="shared" si="564"/>
        <v/>
      </c>
      <c r="AY1786" s="154" t="str">
        <f t="shared" si="565"/>
        <v/>
      </c>
      <c r="AZ1786" s="144" t="str">
        <f>IF(AX1786&amp;AW1786="勤怠未設定","×",IF(AV1786="勤怠修正","×",IF(AC1786="外注","",IF(AA1786="",IF(AY1786&lt;&gt;"","×",""),IF(VLOOKUP(AA1786,カレンダマスタ!$H$66:$I$83,2,FALSE)&lt;&gt;AY1786,"×","OK")))))</f>
        <v/>
      </c>
      <c r="BC1786" s="153" t="str">
        <f>IF(E1786="","",VLOOKUP($E1786,カレンダマスタ!$A$4:$E$381,4,FALSE))</f>
        <v/>
      </c>
      <c r="BD1786" s="151" t="str">
        <f>IF(AC1786="社員","",IF(AG1786=0,"",IF(AD1786="NSTC",IF(COUNTIF(カレンダマスタ!$Q$5:$Q$32,G1786)=1,"OK","×"),
IF(AD1786="NS本社",IF(COUNTIF(カレンダマスタ!$T$5:$T$32,G1786)=1,"OK","×"),IF(COUNTIF(カレンダマスタ!$R$5:$R$32,G1786)=1,"OK","×")))))</f>
        <v/>
      </c>
      <c r="BE1786" s="151" t="str">
        <f>IF(AC1786="社員","",IF(G1786="","",IF(R1786&lt;&gt;"","",IF(AF1786="CS","OK",IF(VLOOKUP(E1786,カレンダマスタ!$A$5:$D$381,4,FALSE)&gt;0,"",IF(OR(G1786*24&gt;10.84,H1786*24&lt;14.5)=TRUE,"×","OK"))))))</f>
        <v/>
      </c>
      <c r="BF1786" s="151" t="str">
        <f t="shared" si="576"/>
        <v/>
      </c>
      <c r="BG1786" s="151" t="str">
        <f t="shared" si="566"/>
        <v/>
      </c>
      <c r="BI1786" s="144" t="str">
        <f t="shared" si="574"/>
        <v/>
      </c>
    </row>
    <row r="1787" spans="2:61">
      <c r="B1787" s="111"/>
      <c r="C1787" s="535"/>
      <c r="D1787" s="112"/>
      <c r="E1787" s="582"/>
      <c r="F1787" s="112"/>
      <c r="G1787" s="587"/>
      <c r="H1787" s="587"/>
      <c r="I1787" s="114"/>
      <c r="J1787" s="118"/>
      <c r="K1787" s="115"/>
      <c r="L1787" s="116"/>
      <c r="M1787" s="116"/>
      <c r="N1787" s="117"/>
      <c r="O1787" s="118"/>
      <c r="P1787" s="118"/>
      <c r="Q1787" s="118"/>
      <c r="R1787" s="119"/>
      <c r="S1787" s="120"/>
      <c r="T1787" s="433" t="str">
        <f t="shared" si="568"/>
        <v/>
      </c>
      <c r="U1787" s="431">
        <f>SUM(T1787:T1793)</f>
        <v>0</v>
      </c>
      <c r="V1787" s="431" t="str">
        <f t="shared" si="569"/>
        <v/>
      </c>
      <c r="W1787" s="298"/>
      <c r="X1787" s="113" t="str">
        <f t="shared" si="575"/>
        <v/>
      </c>
      <c r="Y1787" s="113" t="str">
        <f t="shared" si="570"/>
        <v/>
      </c>
      <c r="Z1787" s="113" t="str">
        <f t="shared" si="571"/>
        <v/>
      </c>
      <c r="AA1787" s="119" t="str">
        <f t="shared" si="561"/>
        <v/>
      </c>
      <c r="AC1787" s="190" t="str">
        <f>AC1766</f>
        <v/>
      </c>
      <c r="AD1787" s="191" t="str">
        <f>AD1766</f>
        <v/>
      </c>
      <c r="AE1787" s="191" t="str">
        <f>AE1766</f>
        <v/>
      </c>
      <c r="AF1787" s="191" t="str">
        <f>AF1766</f>
        <v/>
      </c>
      <c r="AG1787" s="206">
        <f t="shared" si="572"/>
        <v>0</v>
      </c>
      <c r="AI1787" s="158" t="str">
        <f>IF(月報!G1787&lt;&gt;"",月報!G1787,"")</f>
        <v/>
      </c>
      <c r="AJ1787" s="122" t="str">
        <f>IF(月報!W1787&lt;&gt;"",月報!W1787*24,"")</f>
        <v/>
      </c>
      <c r="AK1787" s="122" t="str">
        <f>IF(月報!P1787&lt;&gt;"",月報!P1787,"")</f>
        <v/>
      </c>
      <c r="AL1787" s="122" t="str">
        <f>IF(月報!Q1787&lt;&gt;"",IF(月報!Q1787="平日残","",月報!Q1787),"")</f>
        <v/>
      </c>
      <c r="AM1787" s="122"/>
      <c r="AN1787" s="122" t="str">
        <f t="shared" si="560"/>
        <v/>
      </c>
      <c r="AO1787" s="122" t="str">
        <f>IF($E1787="","",VLOOKUP($E1787,カレンダマスタ!$A$5:$E$381,5,FALSE))</f>
        <v/>
      </c>
      <c r="AQ1787" s="195" t="str">
        <f>IF(G1787="","",IF(VLOOKUP(E1787,カレンダマスタ!$A$5:$D$381,4,FALSE)=0,"",1))</f>
        <v/>
      </c>
      <c r="AR1787" s="123" t="str">
        <f>IF($G1787="","",IF($AD1787="NSTC",INDEX(カレンダマスタ!$I$26:$O$31,MATCH($G1787,カレンダマスタ!$H$26:$H$31,1),MATCH($H1787,カレンダマスタ!$I$25:$O$25,1)),
IF($AD1787="CS本社",INDEX(カレンダマスタ!$I$36:$O$41,MATCH($G1787,カレンダマスタ!$H$36:$H$41,1),MATCH($H1787,カレンダマスタ!$I$35:$O$35,1)),
IF($AD1787="NS本社",INDEX(カレンダマスタ!$I$94:$O$99,MATCH($G1787,カレンダマスタ!$H$95:$H$100,1),MATCH($H1787,カレンダマスタ!$I$93:$O$93,1)),
IF($AD1787="ODC",INDEX(カレンダマスタ!$I$46:$O$51,MATCH($G1787,カレンダマスタ!$H$46:$H$51,1),MATCH($H1787,カレンダマスタ!$I$45:$O$45,1)),
IF($AD1787="NS東京TC",INDEX(カレンダマスタ!$I$56:$O$61,MATCH($G1787,カレンダマスタ!$H$56:$H$61,1),MATCH($H1787,カレンダマスタ!$I$55:$O$55,1)),""))))))</f>
        <v/>
      </c>
      <c r="AS1787" s="122" t="str">
        <f t="shared" si="573"/>
        <v/>
      </c>
      <c r="AU1787" s="124" t="str">
        <f>IF(E1787="","",VLOOKUP($E1787,カレンダマスタ!$A$4:$E$381,4,FALSE))</f>
        <v/>
      </c>
      <c r="AV1787" s="124" t="str">
        <f t="shared" si="562"/>
        <v/>
      </c>
      <c r="AW1787" s="124" t="str">
        <f t="shared" si="563"/>
        <v/>
      </c>
      <c r="AX1787" s="125" t="str">
        <f t="shared" si="564"/>
        <v/>
      </c>
      <c r="AY1787" s="125" t="str">
        <f t="shared" si="565"/>
        <v/>
      </c>
      <c r="AZ1787" s="114" t="str">
        <f>IF(AX1787&amp;AW1787="勤怠未設定","×",IF(AV1787="勤怠修正","×",IF(AC1787="外注","",IF(AA1787="",IF(AY1787&lt;&gt;"","×",""),IF(VLOOKUP(AA1787,カレンダマスタ!$H$66:$I$83,2,FALSE)&lt;&gt;AY1787,"×","OK")))))</f>
        <v/>
      </c>
      <c r="BC1787" s="124" t="str">
        <f>IF(E1787="","",VLOOKUP($E1787,カレンダマスタ!$A$4:$E$381,4,FALSE))</f>
        <v/>
      </c>
      <c r="BD1787" s="122" t="str">
        <f>IF(AC1787="社員","",IF(AG1787=0,"",IF(AD1787="NSTC",IF(COUNTIF(カレンダマスタ!$Q$5:$Q$32,G1787)=1,"OK","×"),
IF(AD1787="NS本社",IF(COUNTIF(カレンダマスタ!$T$5:$T$32,G1787)=1,"OK","×"),IF(COUNTIF(カレンダマスタ!$R$5:$R$32,G1787)=1,"OK","×")))))</f>
        <v/>
      </c>
      <c r="BE1787" s="122" t="str">
        <f>IF(AC1787="社員","",IF(G1787="","",IF(R1787&lt;&gt;"","",IF(AF1787="CS","OK",IF(VLOOKUP(E1787,カレンダマスタ!$A$5:$D$381,4,FALSE)&gt;0,"",IF(OR(G1787*24&gt;10.84,H1787*24&lt;14.5)=TRUE,"×","OK"))))))</f>
        <v/>
      </c>
      <c r="BF1787" s="122" t="str">
        <f t="shared" si="576"/>
        <v/>
      </c>
      <c r="BG1787" s="122" t="str">
        <f t="shared" si="566"/>
        <v/>
      </c>
      <c r="BI1787" s="114" t="str">
        <f t="shared" si="574"/>
        <v/>
      </c>
    </row>
    <row r="1788" spans="2:61">
      <c r="B1788" s="111"/>
      <c r="C1788" s="536"/>
      <c r="D1788" s="128"/>
      <c r="E1788" s="583"/>
      <c r="F1788" s="128"/>
      <c r="G1788" s="588"/>
      <c r="H1788" s="588"/>
      <c r="I1788" s="130"/>
      <c r="J1788" s="139"/>
      <c r="K1788" s="131"/>
      <c r="L1788" s="132"/>
      <c r="M1788" s="132"/>
      <c r="N1788" s="141"/>
      <c r="O1788" s="139"/>
      <c r="P1788" s="139"/>
      <c r="Q1788" s="139"/>
      <c r="R1788" s="133"/>
      <c r="S1788" s="134"/>
      <c r="T1788" s="434" t="str">
        <f t="shared" si="568"/>
        <v/>
      </c>
      <c r="U1788" s="429"/>
      <c r="V1788" s="429" t="str">
        <f t="shared" si="569"/>
        <v/>
      </c>
      <c r="W1788" s="298"/>
      <c r="X1788" s="129" t="str">
        <f t="shared" si="575"/>
        <v/>
      </c>
      <c r="Y1788" s="129" t="str">
        <f t="shared" si="570"/>
        <v/>
      </c>
      <c r="Z1788" s="129" t="str">
        <f t="shared" si="571"/>
        <v/>
      </c>
      <c r="AA1788" s="133" t="str">
        <f t="shared" si="561"/>
        <v/>
      </c>
      <c r="AC1788" s="186" t="str">
        <f>AC1766</f>
        <v/>
      </c>
      <c r="AD1788" s="187" t="str">
        <f>AD1766</f>
        <v/>
      </c>
      <c r="AE1788" s="187" t="str">
        <f>AE1766</f>
        <v/>
      </c>
      <c r="AF1788" s="187" t="str">
        <f>AF1766</f>
        <v/>
      </c>
      <c r="AG1788" s="204">
        <f t="shared" si="572"/>
        <v>0</v>
      </c>
      <c r="AI1788" s="135" t="str">
        <f>IF(月報!G1788&lt;&gt;"",月報!G1788,"")</f>
        <v/>
      </c>
      <c r="AJ1788" s="126" t="str">
        <f>IF(月報!W1788&lt;&gt;"",月報!W1788*24,"")</f>
        <v/>
      </c>
      <c r="AK1788" s="126" t="str">
        <f>IF(月報!P1788&lt;&gt;"",月報!P1788,"")</f>
        <v/>
      </c>
      <c r="AL1788" s="126" t="str">
        <f>IF(月報!Q1788&lt;&gt;"",IF(月報!Q1788="平日残","",月報!Q1788),"")</f>
        <v/>
      </c>
      <c r="AM1788" s="126"/>
      <c r="AN1788" s="126" t="str">
        <f t="shared" si="560"/>
        <v/>
      </c>
      <c r="AO1788" s="126" t="str">
        <f>IF($E1788="","",VLOOKUP($E1788,カレンダマスタ!$A$5:$E$381,5,FALSE))</f>
        <v/>
      </c>
      <c r="AQ1788" s="196" t="str">
        <f>IF(G1788="","",IF(VLOOKUP(E1788,カレンダマスタ!$A$5:$D$381,4,FALSE)=0,"",1))</f>
        <v/>
      </c>
      <c r="AR1788" s="136" t="str">
        <f>IF($G1788="","",IF($AD1788="NSTC",INDEX(カレンダマスタ!$I$26:$O$31,MATCH($G1788,カレンダマスタ!$H$26:$H$31,1),MATCH($H1788,カレンダマスタ!$I$25:$O$25,1)),
IF($AD1788="CS本社",INDEX(カレンダマスタ!$I$36:$O$41,MATCH($G1788,カレンダマスタ!$H$36:$H$41,1),MATCH($H1788,カレンダマスタ!$I$35:$O$35,1)),
IF($AD1788="NS本社",INDEX(カレンダマスタ!$I$94:$O$99,MATCH($G1788,カレンダマスタ!$H$95:$H$100,1),MATCH($H1788,カレンダマスタ!$I$93:$O$93,1)),
IF($AD1788="ODC",INDEX(カレンダマスタ!$I$46:$O$51,MATCH($G1788,カレンダマスタ!$H$46:$H$51,1),MATCH($H1788,カレンダマスタ!$I$45:$O$45,1)),
IF($AD1788="NS東京TC",INDEX(カレンダマスタ!$I$56:$O$61,MATCH($G1788,カレンダマスタ!$H$56:$H$61,1),MATCH($H1788,カレンダマスタ!$I$55:$O$55,1)),""))))))</f>
        <v/>
      </c>
      <c r="AS1788" s="126" t="str">
        <f t="shared" si="573"/>
        <v/>
      </c>
      <c r="AU1788" s="137" t="str">
        <f>IF(E1788="","",VLOOKUP($E1788,カレンダマスタ!$A$4:$E$381,4,FALSE))</f>
        <v/>
      </c>
      <c r="AV1788" s="137" t="str">
        <f t="shared" si="562"/>
        <v/>
      </c>
      <c r="AW1788" s="137" t="str">
        <f t="shared" si="563"/>
        <v/>
      </c>
      <c r="AX1788" s="138" t="str">
        <f t="shared" si="564"/>
        <v/>
      </c>
      <c r="AY1788" s="138" t="str">
        <f t="shared" si="565"/>
        <v/>
      </c>
      <c r="AZ1788" s="130" t="str">
        <f>IF(AX1788&amp;AW1788="勤怠未設定","×",IF(AV1788="勤怠修正","×",IF(AC1788="外注","",IF(AA1788="",IF(AY1788&lt;&gt;"","×",""),IF(VLOOKUP(AA1788,カレンダマスタ!$H$66:$I$83,2,FALSE)&lt;&gt;AY1788,"×","OK")))))</f>
        <v/>
      </c>
      <c r="BC1788" s="137" t="str">
        <f>IF(E1788="","",VLOOKUP($E1788,カレンダマスタ!$A$4:$E$381,4,FALSE))</f>
        <v/>
      </c>
      <c r="BD1788" s="126" t="str">
        <f>IF(AC1788="社員","",IF(AG1788=0,"",IF(AD1788="NSTC",IF(COUNTIF(カレンダマスタ!$Q$5:$Q$32,G1788)=1,"OK","×"),
IF(AD1788="NS本社",IF(COUNTIF(カレンダマスタ!$T$5:$T$32,G1788)=1,"OK","×"),IF(COUNTIF(カレンダマスタ!$R$5:$R$32,G1788)=1,"OK","×")))))</f>
        <v/>
      </c>
      <c r="BE1788" s="126" t="str">
        <f>IF(AC1788="社員","",IF(G1788="","",IF(R1788&lt;&gt;"","",IF(AF1788="CS","OK",IF(VLOOKUP(E1788,カレンダマスタ!$A$5:$D$381,4,FALSE)&gt;0,"",IF(OR(G1788*24&gt;10.84,H1788*24&lt;14.5)=TRUE,"×","OK"))))))</f>
        <v/>
      </c>
      <c r="BF1788" s="126" t="str">
        <f t="shared" si="576"/>
        <v/>
      </c>
      <c r="BG1788" s="126" t="str">
        <f t="shared" si="566"/>
        <v/>
      </c>
      <c r="BI1788" s="130" t="str">
        <f t="shared" si="574"/>
        <v/>
      </c>
    </row>
    <row r="1789" spans="2:61">
      <c r="B1789" s="111"/>
      <c r="C1789" s="536"/>
      <c r="D1789" s="128"/>
      <c r="E1789" s="583"/>
      <c r="F1789" s="128"/>
      <c r="G1789" s="588"/>
      <c r="H1789" s="588"/>
      <c r="I1789" s="130"/>
      <c r="J1789" s="139"/>
      <c r="K1789" s="131"/>
      <c r="L1789" s="132"/>
      <c r="M1789" s="132"/>
      <c r="N1789" s="141"/>
      <c r="O1789" s="139"/>
      <c r="P1789" s="139"/>
      <c r="Q1789" s="139"/>
      <c r="R1789" s="133"/>
      <c r="S1789" s="134"/>
      <c r="T1789" s="434" t="str">
        <f t="shared" si="568"/>
        <v/>
      </c>
      <c r="U1789" s="429"/>
      <c r="V1789" s="429" t="str">
        <f t="shared" si="569"/>
        <v/>
      </c>
      <c r="W1789" s="298"/>
      <c r="X1789" s="129" t="str">
        <f t="shared" si="575"/>
        <v/>
      </c>
      <c r="Y1789" s="129" t="str">
        <f t="shared" si="570"/>
        <v/>
      </c>
      <c r="Z1789" s="129" t="str">
        <f t="shared" si="571"/>
        <v/>
      </c>
      <c r="AA1789" s="133" t="str">
        <f t="shared" si="561"/>
        <v/>
      </c>
      <c r="AC1789" s="186" t="str">
        <f>AC1766</f>
        <v/>
      </c>
      <c r="AD1789" s="187" t="str">
        <f>AD1766</f>
        <v/>
      </c>
      <c r="AE1789" s="187" t="str">
        <f>AE1766</f>
        <v/>
      </c>
      <c r="AF1789" s="187" t="str">
        <f>AF1766</f>
        <v/>
      </c>
      <c r="AG1789" s="204">
        <f t="shared" si="572"/>
        <v>0</v>
      </c>
      <c r="AI1789" s="135" t="str">
        <f>IF(月報!G1789&lt;&gt;"",月報!G1789,"")</f>
        <v/>
      </c>
      <c r="AJ1789" s="126" t="str">
        <f>IF(月報!W1789&lt;&gt;"",月報!W1789*24,"")</f>
        <v/>
      </c>
      <c r="AK1789" s="126" t="str">
        <f>IF(月報!P1789&lt;&gt;"",月報!P1789,"")</f>
        <v/>
      </c>
      <c r="AL1789" s="126" t="str">
        <f>IF(月報!Q1789&lt;&gt;"",IF(月報!Q1789="平日残","",月報!Q1789),"")</f>
        <v/>
      </c>
      <c r="AM1789" s="126"/>
      <c r="AN1789" s="126" t="str">
        <f t="shared" si="560"/>
        <v/>
      </c>
      <c r="AO1789" s="126" t="str">
        <f>IF($E1789="","",VLOOKUP($E1789,カレンダマスタ!$A$5:$E$381,5,FALSE))</f>
        <v/>
      </c>
      <c r="AQ1789" s="196" t="str">
        <f>IF(G1789="","",IF(VLOOKUP(E1789,カレンダマスタ!$A$5:$D$381,4,FALSE)=0,"",1))</f>
        <v/>
      </c>
      <c r="AR1789" s="136" t="str">
        <f>IF($G1789="","",IF($AD1789="NSTC",INDEX(カレンダマスタ!$I$26:$O$31,MATCH($G1789,カレンダマスタ!$H$26:$H$31,1),MATCH($H1789,カレンダマスタ!$I$25:$O$25,1)),
IF($AD1789="CS本社",INDEX(カレンダマスタ!$I$36:$O$41,MATCH($G1789,カレンダマスタ!$H$36:$H$41,1),MATCH($H1789,カレンダマスタ!$I$35:$O$35,1)),
IF($AD1789="NS本社",INDEX(カレンダマスタ!$I$94:$O$99,MATCH($G1789,カレンダマスタ!$H$95:$H$100,1),MATCH($H1789,カレンダマスタ!$I$93:$O$93,1)),
IF($AD1789="ODC",INDEX(カレンダマスタ!$I$46:$O$51,MATCH($G1789,カレンダマスタ!$H$46:$H$51,1),MATCH($H1789,カレンダマスタ!$I$45:$O$45,1)),
IF($AD1789="NS東京TC",INDEX(カレンダマスタ!$I$56:$O$61,MATCH($G1789,カレンダマスタ!$H$56:$H$61,1),MATCH($H1789,カレンダマスタ!$I$55:$O$55,1)),""))))))</f>
        <v/>
      </c>
      <c r="AS1789" s="126" t="str">
        <f t="shared" si="573"/>
        <v/>
      </c>
      <c r="AU1789" s="137" t="str">
        <f>IF(E1789="","",VLOOKUP($E1789,カレンダマスタ!$A$4:$E$381,4,FALSE))</f>
        <v/>
      </c>
      <c r="AV1789" s="137" t="str">
        <f t="shared" si="562"/>
        <v/>
      </c>
      <c r="AW1789" s="137" t="str">
        <f t="shared" si="563"/>
        <v/>
      </c>
      <c r="AX1789" s="138" t="str">
        <f t="shared" si="564"/>
        <v/>
      </c>
      <c r="AY1789" s="138" t="str">
        <f t="shared" si="565"/>
        <v/>
      </c>
      <c r="AZ1789" s="130" t="str">
        <f>IF(AX1789&amp;AW1789="勤怠未設定","×",IF(AV1789="勤怠修正","×",IF(AC1789="外注","",IF(AA1789="",IF(AY1789&lt;&gt;"","×",""),IF(VLOOKUP(AA1789,カレンダマスタ!$H$66:$I$83,2,FALSE)&lt;&gt;AY1789,"×","OK")))))</f>
        <v/>
      </c>
      <c r="BC1789" s="137" t="str">
        <f>IF(E1789="","",VLOOKUP($E1789,カレンダマスタ!$A$4:$E$381,4,FALSE))</f>
        <v/>
      </c>
      <c r="BD1789" s="126" t="str">
        <f>IF(AC1789="社員","",IF(AG1789=0,"",IF(AD1789="NSTC",IF(COUNTIF(カレンダマスタ!$Q$5:$Q$32,G1789)=1,"OK","×"),
IF(AD1789="NS本社",IF(COUNTIF(カレンダマスタ!$T$5:$T$32,G1789)=1,"OK","×"),IF(COUNTIF(カレンダマスタ!$R$5:$R$32,G1789)=1,"OK","×")))))</f>
        <v/>
      </c>
      <c r="BE1789" s="126" t="str">
        <f>IF(AC1789="社員","",IF(G1789="","",IF(R1789&lt;&gt;"","",IF(AF1789="CS","OK",IF(VLOOKUP(E1789,カレンダマスタ!$A$5:$D$381,4,FALSE)&gt;0,"",IF(OR(G1789*24&gt;10.84,H1789*24&lt;14.5)=TRUE,"×","OK"))))))</f>
        <v/>
      </c>
      <c r="BF1789" s="126" t="str">
        <f t="shared" si="576"/>
        <v/>
      </c>
      <c r="BG1789" s="126" t="str">
        <f t="shared" si="566"/>
        <v/>
      </c>
      <c r="BI1789" s="130" t="str">
        <f t="shared" si="574"/>
        <v/>
      </c>
    </row>
    <row r="1790" spans="2:61">
      <c r="B1790" s="111"/>
      <c r="C1790" s="536"/>
      <c r="D1790" s="128"/>
      <c r="E1790" s="583"/>
      <c r="F1790" s="128"/>
      <c r="G1790" s="588"/>
      <c r="H1790" s="588"/>
      <c r="I1790" s="130"/>
      <c r="J1790" s="139"/>
      <c r="K1790" s="131"/>
      <c r="L1790" s="132"/>
      <c r="M1790" s="132"/>
      <c r="N1790" s="141"/>
      <c r="O1790" s="139"/>
      <c r="P1790" s="139"/>
      <c r="Q1790" s="139"/>
      <c r="R1790" s="133"/>
      <c r="S1790" s="134"/>
      <c r="T1790" s="434" t="str">
        <f t="shared" si="568"/>
        <v/>
      </c>
      <c r="U1790" s="429"/>
      <c r="V1790" s="429" t="str">
        <f t="shared" si="569"/>
        <v/>
      </c>
      <c r="W1790" s="298"/>
      <c r="X1790" s="129" t="str">
        <f t="shared" si="575"/>
        <v/>
      </c>
      <c r="Y1790" s="129" t="str">
        <f t="shared" si="570"/>
        <v/>
      </c>
      <c r="Z1790" s="129" t="str">
        <f t="shared" si="571"/>
        <v/>
      </c>
      <c r="AA1790" s="133" t="str">
        <f t="shared" si="561"/>
        <v/>
      </c>
      <c r="AC1790" s="186" t="str">
        <f>AC1766</f>
        <v/>
      </c>
      <c r="AD1790" s="187" t="str">
        <f>AD1766</f>
        <v/>
      </c>
      <c r="AE1790" s="187" t="str">
        <f>AE1766</f>
        <v/>
      </c>
      <c r="AF1790" s="187" t="str">
        <f>AF1766</f>
        <v/>
      </c>
      <c r="AG1790" s="204">
        <f t="shared" si="572"/>
        <v>0</v>
      </c>
      <c r="AI1790" s="135" t="str">
        <f>IF(月報!G1790&lt;&gt;"",月報!G1790,"")</f>
        <v/>
      </c>
      <c r="AJ1790" s="126" t="str">
        <f>IF(月報!W1790&lt;&gt;"",月報!W1790*24,"")</f>
        <v/>
      </c>
      <c r="AK1790" s="126" t="str">
        <f>IF(月報!P1790&lt;&gt;"",月報!P1790,"")</f>
        <v/>
      </c>
      <c r="AL1790" s="126" t="str">
        <f>IF(月報!Q1790&lt;&gt;"",IF(月報!Q1790="平日残","",月報!Q1790),"")</f>
        <v/>
      </c>
      <c r="AM1790" s="126"/>
      <c r="AN1790" s="126" t="str">
        <f t="shared" si="560"/>
        <v/>
      </c>
      <c r="AO1790" s="126" t="str">
        <f>IF($E1790="","",VLOOKUP($E1790,カレンダマスタ!$A$5:$E$381,5,FALSE))</f>
        <v/>
      </c>
      <c r="AQ1790" s="196" t="str">
        <f>IF(G1790="","",IF(VLOOKUP(E1790,カレンダマスタ!$A$5:$D$381,4,FALSE)=0,"",1))</f>
        <v/>
      </c>
      <c r="AR1790" s="136" t="str">
        <f>IF($G1790="","",IF($AD1790="NSTC",INDEX(カレンダマスタ!$I$26:$O$31,MATCH($G1790,カレンダマスタ!$H$26:$H$31,1),MATCH($H1790,カレンダマスタ!$I$25:$O$25,1)),
IF($AD1790="CS本社",INDEX(カレンダマスタ!$I$36:$O$41,MATCH($G1790,カレンダマスタ!$H$36:$H$41,1),MATCH($H1790,カレンダマスタ!$I$35:$O$35,1)),
IF($AD1790="NS本社",INDEX(カレンダマスタ!$I$94:$O$99,MATCH($G1790,カレンダマスタ!$H$95:$H$100,1),MATCH($H1790,カレンダマスタ!$I$93:$O$93,1)),
IF($AD1790="ODC",INDEX(カレンダマスタ!$I$46:$O$51,MATCH($G1790,カレンダマスタ!$H$46:$H$51,1),MATCH($H1790,カレンダマスタ!$I$45:$O$45,1)),
IF($AD1790="NS東京TC",INDEX(カレンダマスタ!$I$56:$O$61,MATCH($G1790,カレンダマスタ!$H$56:$H$61,1),MATCH($H1790,カレンダマスタ!$I$55:$O$55,1)),""))))))</f>
        <v/>
      </c>
      <c r="AS1790" s="126" t="str">
        <f t="shared" si="573"/>
        <v/>
      </c>
      <c r="AU1790" s="137" t="str">
        <f>IF(E1790="","",VLOOKUP($E1790,カレンダマスタ!$A$4:$E$381,4,FALSE))</f>
        <v/>
      </c>
      <c r="AV1790" s="137" t="str">
        <f t="shared" si="562"/>
        <v/>
      </c>
      <c r="AW1790" s="137" t="str">
        <f t="shared" si="563"/>
        <v/>
      </c>
      <c r="AX1790" s="138" t="str">
        <f t="shared" si="564"/>
        <v/>
      </c>
      <c r="AY1790" s="138" t="str">
        <f t="shared" si="565"/>
        <v/>
      </c>
      <c r="AZ1790" s="130" t="str">
        <f>IF(AX1790&amp;AW1790="勤怠未設定","×",IF(AV1790="勤怠修正","×",IF(AC1790="外注","",IF(AA1790="",IF(AY1790&lt;&gt;"","×",""),IF(VLOOKUP(AA1790,カレンダマスタ!$H$66:$I$83,2,FALSE)&lt;&gt;AY1790,"×","OK")))))</f>
        <v/>
      </c>
      <c r="BC1790" s="137" t="str">
        <f>IF(E1790="","",VLOOKUP($E1790,カレンダマスタ!$A$4:$E$381,4,FALSE))</f>
        <v/>
      </c>
      <c r="BD1790" s="126" t="str">
        <f>IF(AC1790="社員","",IF(AG1790=0,"",IF(AD1790="NSTC",IF(COUNTIF(カレンダマスタ!$Q$5:$Q$32,G1790)=1,"OK","×"),
IF(AD1790="NS本社",IF(COUNTIF(カレンダマスタ!$T$5:$T$32,G1790)=1,"OK","×"),IF(COUNTIF(カレンダマスタ!$R$5:$R$32,G1790)=1,"OK","×")))))</f>
        <v/>
      </c>
      <c r="BE1790" s="126" t="str">
        <f>IF(AC1790="社員","",IF(G1790="","",IF(R1790&lt;&gt;"","",IF(AF1790="CS","OK",IF(VLOOKUP(E1790,カレンダマスタ!$A$5:$D$381,4,FALSE)&gt;0,"",IF(OR(G1790*24&gt;10.84,H1790*24&lt;14.5)=TRUE,"×","OK"))))))</f>
        <v/>
      </c>
      <c r="BF1790" s="126" t="str">
        <f t="shared" si="576"/>
        <v/>
      </c>
      <c r="BG1790" s="126" t="str">
        <f t="shared" si="566"/>
        <v/>
      </c>
      <c r="BI1790" s="130" t="str">
        <f t="shared" si="574"/>
        <v/>
      </c>
    </row>
    <row r="1791" spans="2:61">
      <c r="B1791" s="111"/>
      <c r="C1791" s="536"/>
      <c r="D1791" s="128"/>
      <c r="E1791" s="583"/>
      <c r="F1791" s="128"/>
      <c r="G1791" s="588"/>
      <c r="H1791" s="588"/>
      <c r="I1791" s="130"/>
      <c r="J1791" s="139"/>
      <c r="K1791" s="131"/>
      <c r="L1791" s="132"/>
      <c r="M1791" s="132"/>
      <c r="N1791" s="141"/>
      <c r="O1791" s="139"/>
      <c r="P1791" s="139"/>
      <c r="Q1791" s="139"/>
      <c r="R1791" s="133"/>
      <c r="S1791" s="134"/>
      <c r="T1791" s="434" t="str">
        <f t="shared" si="568"/>
        <v/>
      </c>
      <c r="U1791" s="429"/>
      <c r="V1791" s="429" t="str">
        <f t="shared" si="569"/>
        <v/>
      </c>
      <c r="W1791" s="298"/>
      <c r="X1791" s="129" t="str">
        <f t="shared" si="575"/>
        <v/>
      </c>
      <c r="Y1791" s="129" t="str">
        <f t="shared" si="570"/>
        <v/>
      </c>
      <c r="Z1791" s="129" t="str">
        <f t="shared" si="571"/>
        <v/>
      </c>
      <c r="AA1791" s="133" t="str">
        <f t="shared" si="561"/>
        <v/>
      </c>
      <c r="AC1791" s="186" t="str">
        <f>AC1766</f>
        <v/>
      </c>
      <c r="AD1791" s="187" t="str">
        <f>AD1766</f>
        <v/>
      </c>
      <c r="AE1791" s="187" t="str">
        <f>AE1766</f>
        <v/>
      </c>
      <c r="AF1791" s="187" t="str">
        <f>AF1766</f>
        <v/>
      </c>
      <c r="AG1791" s="204">
        <f t="shared" si="572"/>
        <v>0</v>
      </c>
      <c r="AI1791" s="140" t="str">
        <f>IF(月報!G1791&lt;&gt;"",月報!G1791,"")</f>
        <v/>
      </c>
      <c r="AJ1791" s="126" t="str">
        <f>IF(月報!W1791&lt;&gt;"",月報!W1791*24,"")</f>
        <v/>
      </c>
      <c r="AK1791" s="126" t="str">
        <f>IF(月報!P1791&lt;&gt;"",月報!P1791,"")</f>
        <v/>
      </c>
      <c r="AL1791" s="126" t="str">
        <f>IF(月報!Q1791&lt;&gt;"",IF(月報!Q1791="平日残","",月報!Q1791),"")</f>
        <v/>
      </c>
      <c r="AM1791" s="126"/>
      <c r="AN1791" s="126" t="str">
        <f t="shared" si="560"/>
        <v/>
      </c>
      <c r="AO1791" s="126" t="str">
        <f>IF($E1791="","",VLOOKUP($E1791,カレンダマスタ!$A$5:$E$381,5,FALSE))</f>
        <v/>
      </c>
      <c r="AQ1791" s="196" t="str">
        <f>IF(G1791="","",IF(VLOOKUP(E1791,カレンダマスタ!$A$5:$D$381,4,FALSE)=0,"",1))</f>
        <v/>
      </c>
      <c r="AR1791" s="136" t="str">
        <f>IF($G1791="","",IF($AD1791="NSTC",INDEX(カレンダマスタ!$I$26:$O$31,MATCH($G1791,カレンダマスタ!$H$26:$H$31,1),MATCH($H1791,カレンダマスタ!$I$25:$O$25,1)),
IF($AD1791="CS本社",INDEX(カレンダマスタ!$I$36:$O$41,MATCH($G1791,カレンダマスタ!$H$36:$H$41,1),MATCH($H1791,カレンダマスタ!$I$35:$O$35,1)),
IF($AD1791="NS本社",INDEX(カレンダマスタ!$I$94:$O$99,MATCH($G1791,カレンダマスタ!$H$95:$H$100,1),MATCH($H1791,カレンダマスタ!$I$93:$O$93,1)),
IF($AD1791="ODC",INDEX(カレンダマスタ!$I$46:$O$51,MATCH($G1791,カレンダマスタ!$H$46:$H$51,1),MATCH($H1791,カレンダマスタ!$I$45:$O$45,1)),
IF($AD1791="NS東京TC",INDEX(カレンダマスタ!$I$56:$O$61,MATCH($G1791,カレンダマスタ!$H$56:$H$61,1),MATCH($H1791,カレンダマスタ!$I$55:$O$55,1)),""))))))</f>
        <v/>
      </c>
      <c r="AS1791" s="126" t="str">
        <f t="shared" si="573"/>
        <v/>
      </c>
      <c r="AU1791" s="137" t="str">
        <f>IF(E1791="","",VLOOKUP($E1791,カレンダマスタ!$A$4:$E$381,4,FALSE))</f>
        <v/>
      </c>
      <c r="AV1791" s="137" t="str">
        <f t="shared" si="562"/>
        <v/>
      </c>
      <c r="AW1791" s="137" t="str">
        <f t="shared" si="563"/>
        <v/>
      </c>
      <c r="AX1791" s="138" t="str">
        <f t="shared" si="564"/>
        <v/>
      </c>
      <c r="AY1791" s="138" t="str">
        <f t="shared" si="565"/>
        <v/>
      </c>
      <c r="AZ1791" s="130" t="str">
        <f>IF(AX1791&amp;AW1791="勤怠未設定","×",IF(AV1791="勤怠修正","×",IF(AC1791="外注","",IF(AA1791="",IF(AY1791&lt;&gt;"","×",""),IF(VLOOKUP(AA1791,カレンダマスタ!$H$66:$I$83,2,FALSE)&lt;&gt;AY1791,"×","OK")))))</f>
        <v/>
      </c>
      <c r="BC1791" s="137" t="str">
        <f>IF(E1791="","",VLOOKUP($E1791,カレンダマスタ!$A$4:$E$381,4,FALSE))</f>
        <v/>
      </c>
      <c r="BD1791" s="126" t="str">
        <f>IF(AC1791="社員","",IF(AG1791=0,"",IF(AD1791="NSTC",IF(COUNTIF(カレンダマスタ!$Q$5:$Q$32,G1791)=1,"OK","×"),
IF(AD1791="NS本社",IF(COUNTIF(カレンダマスタ!$T$5:$T$32,G1791)=1,"OK","×"),IF(COUNTIF(カレンダマスタ!$R$5:$R$32,G1791)=1,"OK","×")))))</f>
        <v/>
      </c>
      <c r="BE1791" s="126" t="str">
        <f>IF(AC1791="社員","",IF(G1791="","",IF(R1791&lt;&gt;"","",IF(AF1791="CS","OK",IF(VLOOKUP(E1791,カレンダマスタ!$A$5:$D$381,4,FALSE)&gt;0,"",IF(OR(G1791*24&gt;10.84,H1791*24&lt;14.5)=TRUE,"×","OK"))))))</f>
        <v/>
      </c>
      <c r="BF1791" s="126" t="str">
        <f t="shared" si="576"/>
        <v/>
      </c>
      <c r="BG1791" s="126" t="str">
        <f t="shared" si="566"/>
        <v/>
      </c>
      <c r="BI1791" s="130" t="str">
        <f t="shared" si="574"/>
        <v/>
      </c>
    </row>
    <row r="1792" spans="2:61">
      <c r="B1792" s="111"/>
      <c r="C1792" s="536"/>
      <c r="D1792" s="128"/>
      <c r="E1792" s="583"/>
      <c r="F1792" s="128"/>
      <c r="G1792" s="588"/>
      <c r="H1792" s="588"/>
      <c r="I1792" s="130"/>
      <c r="J1792" s="139"/>
      <c r="K1792" s="131"/>
      <c r="L1792" s="132"/>
      <c r="M1792" s="132"/>
      <c r="N1792" s="141"/>
      <c r="O1792" s="139"/>
      <c r="P1792" s="139"/>
      <c r="Q1792" s="139"/>
      <c r="R1792" s="133"/>
      <c r="S1792" s="134"/>
      <c r="T1792" s="434" t="str">
        <f t="shared" si="568"/>
        <v/>
      </c>
      <c r="U1792" s="429"/>
      <c r="V1792" s="429" t="str">
        <f t="shared" si="569"/>
        <v/>
      </c>
      <c r="W1792" s="298"/>
      <c r="X1792" s="129" t="str">
        <f t="shared" si="575"/>
        <v/>
      </c>
      <c r="Y1792" s="129" t="str">
        <f t="shared" si="570"/>
        <v/>
      </c>
      <c r="Z1792" s="129" t="str">
        <f t="shared" si="571"/>
        <v/>
      </c>
      <c r="AA1792" s="133" t="str">
        <f t="shared" si="561"/>
        <v/>
      </c>
      <c r="AC1792" s="186" t="str">
        <f>AC1766</f>
        <v/>
      </c>
      <c r="AD1792" s="187" t="str">
        <f>AD1766</f>
        <v/>
      </c>
      <c r="AE1792" s="187" t="str">
        <f>AE1766</f>
        <v/>
      </c>
      <c r="AF1792" s="187" t="str">
        <f>AF1766</f>
        <v/>
      </c>
      <c r="AG1792" s="204">
        <f t="shared" si="572"/>
        <v>0</v>
      </c>
      <c r="AI1792" s="140" t="str">
        <f>IF(月報!G1792&lt;&gt;"",月報!G1792,"")</f>
        <v/>
      </c>
      <c r="AJ1792" s="126" t="str">
        <f>IF(月報!W1792&lt;&gt;"",月報!W1792*24,"")</f>
        <v/>
      </c>
      <c r="AK1792" s="126" t="str">
        <f>IF(月報!P1792&lt;&gt;"",月報!P1792,"")</f>
        <v/>
      </c>
      <c r="AL1792" s="126" t="str">
        <f>IF(月報!Q1792&lt;&gt;"",IF(月報!Q1792="平日残","",月報!Q1792),"")</f>
        <v/>
      </c>
      <c r="AM1792" s="126"/>
      <c r="AN1792" s="126" t="str">
        <f t="shared" si="560"/>
        <v/>
      </c>
      <c r="AO1792" s="126" t="str">
        <f>IF($E1792="","",VLOOKUP($E1792,カレンダマスタ!$A$5:$E$381,5,FALSE))</f>
        <v/>
      </c>
      <c r="AQ1792" s="196" t="str">
        <f>IF(G1792="","",IF(VLOOKUP(E1792,カレンダマスタ!$A$5:$D$381,4,FALSE)=0,"",1))</f>
        <v/>
      </c>
      <c r="AR1792" s="136" t="str">
        <f>IF($G1792="","",IF($AD1792="NSTC",INDEX(カレンダマスタ!$I$26:$O$31,MATCH($G1792,カレンダマスタ!$H$26:$H$31,1),MATCH($H1792,カレンダマスタ!$I$25:$O$25,1)),
IF($AD1792="CS本社",INDEX(カレンダマスタ!$I$36:$O$41,MATCH($G1792,カレンダマスタ!$H$36:$H$41,1),MATCH($H1792,カレンダマスタ!$I$35:$O$35,1)),
IF($AD1792="NS本社",INDEX(カレンダマスタ!$I$94:$O$99,MATCH($G1792,カレンダマスタ!$H$95:$H$100,1),MATCH($H1792,カレンダマスタ!$I$93:$O$93,1)),
IF($AD1792="ODC",INDEX(カレンダマスタ!$I$46:$O$51,MATCH($G1792,カレンダマスタ!$H$46:$H$51,1),MATCH($H1792,カレンダマスタ!$I$45:$O$45,1)),
IF($AD1792="NS東京TC",INDEX(カレンダマスタ!$I$56:$O$61,MATCH($G1792,カレンダマスタ!$H$56:$H$61,1),MATCH($H1792,カレンダマスタ!$I$55:$O$55,1)),""))))))</f>
        <v/>
      </c>
      <c r="AS1792" s="126" t="str">
        <f t="shared" si="573"/>
        <v/>
      </c>
      <c r="AU1792" s="137" t="str">
        <f>IF(E1792="","",VLOOKUP($E1792,カレンダマスタ!$A$4:$E$381,4,FALSE))</f>
        <v/>
      </c>
      <c r="AV1792" s="137" t="str">
        <f t="shared" si="562"/>
        <v/>
      </c>
      <c r="AW1792" s="137" t="str">
        <f t="shared" si="563"/>
        <v/>
      </c>
      <c r="AX1792" s="138" t="str">
        <f t="shared" si="564"/>
        <v/>
      </c>
      <c r="AY1792" s="138" t="str">
        <f t="shared" si="565"/>
        <v/>
      </c>
      <c r="AZ1792" s="130" t="str">
        <f>IF(AX1792&amp;AW1792="勤怠未設定","×",IF(AV1792="勤怠修正","×",IF(AC1792="外注","",IF(AA1792="",IF(AY1792&lt;&gt;"","×",""),IF(VLOOKUP(AA1792,カレンダマスタ!$H$66:$I$83,2,FALSE)&lt;&gt;AY1792,"×","OK")))))</f>
        <v/>
      </c>
      <c r="BC1792" s="137" t="str">
        <f>IF(E1792="","",VLOOKUP($E1792,カレンダマスタ!$A$4:$E$381,4,FALSE))</f>
        <v/>
      </c>
      <c r="BD1792" s="126" t="str">
        <f>IF(AC1792="社員","",IF(AG1792=0,"",IF(AD1792="NSTC",IF(COUNTIF(カレンダマスタ!$Q$5:$Q$32,G1792)=1,"OK","×"),
IF(AD1792="NS本社",IF(COUNTIF(カレンダマスタ!$T$5:$T$32,G1792)=1,"OK","×"),IF(COUNTIF(カレンダマスタ!$R$5:$R$32,G1792)=1,"OK","×")))))</f>
        <v/>
      </c>
      <c r="BE1792" s="126" t="str">
        <f>IF(AC1792="社員","",IF(G1792="","",IF(R1792&lt;&gt;"","",IF(AF1792="CS","OK",IF(VLOOKUP(E1792,カレンダマスタ!$A$5:$D$381,4,FALSE)&gt;0,"",IF(OR(G1792*24&gt;10.84,H1792*24&lt;14.5)=TRUE,"×","OK"))))))</f>
        <v/>
      </c>
      <c r="BF1792" s="126" t="str">
        <f t="shared" si="576"/>
        <v/>
      </c>
      <c r="BG1792" s="126" t="str">
        <f t="shared" si="566"/>
        <v/>
      </c>
      <c r="BI1792" s="130" t="str">
        <f t="shared" si="574"/>
        <v/>
      </c>
    </row>
    <row r="1793" spans="2:61">
      <c r="B1793" s="111"/>
      <c r="C1793" s="537"/>
      <c r="D1793" s="142"/>
      <c r="E1793" s="584"/>
      <c r="F1793" s="142"/>
      <c r="G1793" s="589"/>
      <c r="H1793" s="589"/>
      <c r="I1793" s="144"/>
      <c r="J1793" s="148"/>
      <c r="K1793" s="145"/>
      <c r="L1793" s="146"/>
      <c r="M1793" s="146"/>
      <c r="N1793" s="147"/>
      <c r="O1793" s="148"/>
      <c r="P1793" s="148"/>
      <c r="Q1793" s="148"/>
      <c r="R1793" s="149"/>
      <c r="S1793" s="156"/>
      <c r="T1793" s="435" t="str">
        <f t="shared" si="568"/>
        <v/>
      </c>
      <c r="U1793" s="430"/>
      <c r="V1793" s="430" t="str">
        <f t="shared" si="569"/>
        <v/>
      </c>
      <c r="W1793" s="298"/>
      <c r="X1793" s="143" t="str">
        <f t="shared" si="575"/>
        <v/>
      </c>
      <c r="Y1793" s="143" t="str">
        <f t="shared" si="570"/>
        <v/>
      </c>
      <c r="Z1793" s="143" t="str">
        <f t="shared" si="571"/>
        <v/>
      </c>
      <c r="AA1793" s="149" t="str">
        <f t="shared" si="561"/>
        <v/>
      </c>
      <c r="AC1793" s="188" t="str">
        <f>AC1766</f>
        <v/>
      </c>
      <c r="AD1793" s="189" t="str">
        <f>AD1766</f>
        <v/>
      </c>
      <c r="AE1793" s="189" t="str">
        <f>AE1766</f>
        <v/>
      </c>
      <c r="AF1793" s="189" t="str">
        <f>AF1766</f>
        <v/>
      </c>
      <c r="AG1793" s="205">
        <f t="shared" si="572"/>
        <v>0</v>
      </c>
      <c r="AI1793" s="157" t="str">
        <f>IF(月報!G1793&lt;&gt;"",月報!G1793,"")</f>
        <v/>
      </c>
      <c r="AJ1793" s="151" t="str">
        <f>IF(月報!W1793&lt;&gt;"",月報!W1793*24,"")</f>
        <v/>
      </c>
      <c r="AK1793" s="151" t="str">
        <f>IF(月報!P1793&lt;&gt;"",月報!P1793,"")</f>
        <v/>
      </c>
      <c r="AL1793" s="151" t="str">
        <f>IF(月報!Q1793&lt;&gt;"",IF(月報!Q1793="平日残","",月報!Q1793),"")</f>
        <v/>
      </c>
      <c r="AM1793" s="151"/>
      <c r="AN1793" s="151" t="str">
        <f t="shared" si="560"/>
        <v/>
      </c>
      <c r="AO1793" s="151" t="str">
        <f>IF($E1793="","",VLOOKUP($E1793,カレンダマスタ!$A$5:$E$381,5,FALSE))</f>
        <v/>
      </c>
      <c r="AQ1793" s="197" t="str">
        <f>IF(G1793="","",IF(VLOOKUP(E1793,カレンダマスタ!$A$5:$D$381,4,FALSE)=0,"",1))</f>
        <v/>
      </c>
      <c r="AR1793" s="152" t="str">
        <f>IF($G1793="","",IF($AD1793="NSTC",INDEX(カレンダマスタ!$I$26:$O$31,MATCH($G1793,カレンダマスタ!$H$26:$H$31,1),MATCH($H1793,カレンダマスタ!$I$25:$O$25,1)),
IF($AD1793="CS本社",INDEX(カレンダマスタ!$I$36:$O$41,MATCH($G1793,カレンダマスタ!$H$36:$H$41,1),MATCH($H1793,カレンダマスタ!$I$35:$O$35,1)),
IF($AD1793="NS本社",INDEX(カレンダマスタ!$I$94:$O$99,MATCH($G1793,カレンダマスタ!$H$95:$H$100,1),MATCH($H1793,カレンダマスタ!$I$93:$O$93,1)),
IF($AD1793="ODC",INDEX(カレンダマスタ!$I$46:$O$51,MATCH($G1793,カレンダマスタ!$H$46:$H$51,1),MATCH($H1793,カレンダマスタ!$I$45:$O$45,1)),
IF($AD1793="NS東京TC",INDEX(カレンダマスタ!$I$56:$O$61,MATCH($G1793,カレンダマスタ!$H$56:$H$61,1),MATCH($H1793,カレンダマスタ!$I$55:$O$55,1)),""))))))</f>
        <v/>
      </c>
      <c r="AS1793" s="151" t="str">
        <f t="shared" si="573"/>
        <v/>
      </c>
      <c r="AU1793" s="153" t="str">
        <f>IF(E1793="","",VLOOKUP($E1793,カレンダマスタ!$A$4:$E$381,4,FALSE))</f>
        <v/>
      </c>
      <c r="AV1793" s="153" t="str">
        <f t="shared" si="562"/>
        <v/>
      </c>
      <c r="AW1793" s="153" t="str">
        <f t="shared" si="563"/>
        <v/>
      </c>
      <c r="AX1793" s="154" t="str">
        <f t="shared" si="564"/>
        <v/>
      </c>
      <c r="AY1793" s="154" t="str">
        <f t="shared" si="565"/>
        <v/>
      </c>
      <c r="AZ1793" s="144" t="str">
        <f>IF(AX1793&amp;AW1793="勤怠未設定","×",IF(AV1793="勤怠修正","×",IF(AC1793="外注","",IF(AA1793="",IF(AY1793&lt;&gt;"","×",""),IF(VLOOKUP(AA1793,カレンダマスタ!$H$66:$I$83,2,FALSE)&lt;&gt;AY1793,"×","OK")))))</f>
        <v/>
      </c>
      <c r="BC1793" s="153" t="str">
        <f>IF(E1793="","",VLOOKUP($E1793,カレンダマスタ!$A$4:$E$381,4,FALSE))</f>
        <v/>
      </c>
      <c r="BD1793" s="151" t="str">
        <f>IF(AC1793="社員","",IF(AG1793=0,"",IF(AD1793="NSTC",IF(COUNTIF(カレンダマスタ!$Q$5:$Q$32,G1793)=1,"OK","×"),
IF(AD1793="NS本社",IF(COUNTIF(カレンダマスタ!$T$5:$T$32,G1793)=1,"OK","×"),IF(COUNTIF(カレンダマスタ!$R$5:$R$32,G1793)=1,"OK","×")))))</f>
        <v/>
      </c>
      <c r="BE1793" s="151" t="str">
        <f>IF(AC1793="社員","",IF(G1793="","",IF(R1793&lt;&gt;"","",IF(AF1793="CS","OK",IF(VLOOKUP(E1793,カレンダマスタ!$A$5:$D$381,4,FALSE)&gt;0,"",IF(OR(G1793*24&gt;10.84,H1793*24&lt;14.5)=TRUE,"×","OK"))))))</f>
        <v/>
      </c>
      <c r="BF1793" s="151" t="str">
        <f t="shared" si="576"/>
        <v/>
      </c>
      <c r="BG1793" s="151" t="str">
        <f t="shared" si="566"/>
        <v/>
      </c>
      <c r="BI1793" s="144" t="str">
        <f t="shared" si="574"/>
        <v/>
      </c>
    </row>
    <row r="1794" spans="2:61">
      <c r="B1794" s="111"/>
      <c r="C1794" s="535"/>
      <c r="D1794" s="112"/>
      <c r="E1794" s="582"/>
      <c r="F1794" s="112"/>
      <c r="G1794" s="587"/>
      <c r="H1794" s="587"/>
      <c r="I1794" s="114"/>
      <c r="J1794" s="118"/>
      <c r="K1794" s="115"/>
      <c r="L1794" s="116"/>
      <c r="M1794" s="116"/>
      <c r="N1794" s="117"/>
      <c r="O1794" s="118"/>
      <c r="P1794" s="118"/>
      <c r="Q1794" s="118"/>
      <c r="R1794" s="119"/>
      <c r="S1794" s="120"/>
      <c r="T1794" s="433" t="str">
        <f t="shared" si="568"/>
        <v/>
      </c>
      <c r="U1794" s="431">
        <f>SUM(T1794:T1800)</f>
        <v>0</v>
      </c>
      <c r="V1794" s="431" t="str">
        <f t="shared" si="569"/>
        <v/>
      </c>
      <c r="W1794" s="298"/>
      <c r="X1794" s="113" t="str">
        <f t="shared" si="575"/>
        <v/>
      </c>
      <c r="Y1794" s="113" t="str">
        <f t="shared" si="570"/>
        <v/>
      </c>
      <c r="Z1794" s="113" t="str">
        <f t="shared" si="571"/>
        <v/>
      </c>
      <c r="AA1794" s="119" t="str">
        <f t="shared" si="561"/>
        <v/>
      </c>
      <c r="AC1794" s="190" t="str">
        <f>AC1766</f>
        <v/>
      </c>
      <c r="AD1794" s="191" t="str">
        <f>AD1766</f>
        <v/>
      </c>
      <c r="AE1794" s="191" t="str">
        <f>AE1766</f>
        <v/>
      </c>
      <c r="AF1794" s="191" t="str">
        <f>AF1766</f>
        <v/>
      </c>
      <c r="AG1794" s="206">
        <f t="shared" si="572"/>
        <v>0</v>
      </c>
      <c r="AI1794" s="159" t="str">
        <f>IF(月報!G1794&lt;&gt;"",月報!G1794,"")</f>
        <v/>
      </c>
      <c r="AJ1794" s="122" t="str">
        <f>IF(月報!W1794&lt;&gt;"",月報!W1794*24,"")</f>
        <v/>
      </c>
      <c r="AK1794" s="122" t="str">
        <f>IF(月報!P1794&lt;&gt;"",月報!P1794,"")</f>
        <v/>
      </c>
      <c r="AL1794" s="122" t="str">
        <f>IF(月報!Q1794&lt;&gt;"",IF(月報!Q1794="平日残","",月報!Q1794),"")</f>
        <v/>
      </c>
      <c r="AM1794" s="122"/>
      <c r="AN1794" s="122" t="str">
        <f t="shared" si="560"/>
        <v/>
      </c>
      <c r="AO1794" s="122" t="str">
        <f>IF($E1794="","",VLOOKUP($E1794,カレンダマスタ!$A$5:$E$381,5,FALSE))</f>
        <v/>
      </c>
      <c r="AQ1794" s="195" t="str">
        <f>IF(G1794="","",IF(VLOOKUP(E1794,カレンダマスタ!$A$5:$D$381,4,FALSE)=0,"",1))</f>
        <v/>
      </c>
      <c r="AR1794" s="123" t="str">
        <f>IF($G1794="","",IF($AD1794="NSTC",INDEX(カレンダマスタ!$I$26:$O$31,MATCH($G1794,カレンダマスタ!$H$26:$H$31,1),MATCH($H1794,カレンダマスタ!$I$25:$O$25,1)),
IF($AD1794="CS本社",INDEX(カレンダマスタ!$I$36:$O$41,MATCH($G1794,カレンダマスタ!$H$36:$H$41,1),MATCH($H1794,カレンダマスタ!$I$35:$O$35,1)),
IF($AD1794="NS本社",INDEX(カレンダマスタ!$I$94:$O$99,MATCH($G1794,カレンダマスタ!$H$95:$H$100,1),MATCH($H1794,カレンダマスタ!$I$93:$O$93,1)),
IF($AD1794="ODC",INDEX(カレンダマスタ!$I$46:$O$51,MATCH($G1794,カレンダマスタ!$H$46:$H$51,1),MATCH($H1794,カレンダマスタ!$I$45:$O$45,1)),
IF($AD1794="NS東京TC",INDEX(カレンダマスタ!$I$56:$O$61,MATCH($G1794,カレンダマスタ!$H$56:$H$61,1),MATCH($H1794,カレンダマスタ!$I$55:$O$55,1)),""))))))</f>
        <v/>
      </c>
      <c r="AS1794" s="122" t="str">
        <f t="shared" si="573"/>
        <v/>
      </c>
      <c r="AU1794" s="124" t="str">
        <f>IF(E1794="","",VLOOKUP($E1794,カレンダマスタ!$A$4:$E$381,4,FALSE))</f>
        <v/>
      </c>
      <c r="AV1794" s="124" t="str">
        <f t="shared" si="562"/>
        <v/>
      </c>
      <c r="AW1794" s="124" t="str">
        <f t="shared" si="563"/>
        <v/>
      </c>
      <c r="AX1794" s="125" t="str">
        <f t="shared" si="564"/>
        <v/>
      </c>
      <c r="AY1794" s="125" t="str">
        <f t="shared" si="565"/>
        <v/>
      </c>
      <c r="AZ1794" s="114" t="str">
        <f>IF(AX1794&amp;AW1794="勤怠未設定","×",IF(AV1794="勤怠修正","×",IF(AC1794="外注","",IF(AA1794="",IF(AY1794&lt;&gt;"","×",""),IF(VLOOKUP(AA1794,カレンダマスタ!$H$66:$I$83,2,FALSE)&lt;&gt;AY1794,"×","OK")))))</f>
        <v/>
      </c>
      <c r="BC1794" s="124" t="str">
        <f>IF(E1794="","",VLOOKUP($E1794,カレンダマスタ!$A$4:$E$381,4,FALSE))</f>
        <v/>
      </c>
      <c r="BD1794" s="122" t="str">
        <f>IF(AC1794="社員","",IF(AG1794=0,"",IF(AD1794="NSTC",IF(COUNTIF(カレンダマスタ!$Q$5:$Q$32,G1794)=1,"OK","×"),
IF(AD1794="NS本社",IF(COUNTIF(カレンダマスタ!$T$5:$T$32,G1794)=1,"OK","×"),IF(COUNTIF(カレンダマスタ!$R$5:$R$32,G1794)=1,"OK","×")))))</f>
        <v/>
      </c>
      <c r="BE1794" s="122" t="str">
        <f>IF(AC1794="社員","",IF(G1794="","",IF(R1794&lt;&gt;"","",IF(AF1794="CS","OK",IF(VLOOKUP(E1794,カレンダマスタ!$A$5:$D$381,4,FALSE)&gt;0,"",IF(OR(G1794*24&gt;10.84,H1794*24&lt;14.5)=TRUE,"×","OK"))))))</f>
        <v/>
      </c>
      <c r="BF1794" s="122" t="str">
        <f t="shared" si="576"/>
        <v/>
      </c>
      <c r="BG1794" s="122" t="str">
        <f t="shared" si="566"/>
        <v/>
      </c>
      <c r="BI1794" s="114" t="str">
        <f t="shared" si="574"/>
        <v/>
      </c>
    </row>
    <row r="1795" spans="2:61">
      <c r="B1795" s="111"/>
      <c r="C1795" s="536"/>
      <c r="D1795" s="128"/>
      <c r="E1795" s="583"/>
      <c r="F1795" s="128"/>
      <c r="G1795" s="588"/>
      <c r="H1795" s="588"/>
      <c r="I1795" s="130"/>
      <c r="J1795" s="139"/>
      <c r="K1795" s="131"/>
      <c r="L1795" s="132"/>
      <c r="M1795" s="132"/>
      <c r="N1795" s="141"/>
      <c r="O1795" s="139"/>
      <c r="P1795" s="139"/>
      <c r="Q1795" s="139"/>
      <c r="R1795" s="133"/>
      <c r="S1795" s="134"/>
      <c r="T1795" s="434" t="str">
        <f t="shared" si="568"/>
        <v/>
      </c>
      <c r="U1795" s="429"/>
      <c r="V1795" s="429" t="str">
        <f t="shared" si="569"/>
        <v/>
      </c>
      <c r="W1795" s="298"/>
      <c r="X1795" s="129" t="str">
        <f t="shared" si="575"/>
        <v/>
      </c>
      <c r="Y1795" s="129" t="str">
        <f t="shared" si="570"/>
        <v/>
      </c>
      <c r="Z1795" s="129" t="str">
        <f t="shared" si="571"/>
        <v/>
      </c>
      <c r="AA1795" s="133" t="str">
        <f t="shared" si="561"/>
        <v/>
      </c>
      <c r="AC1795" s="186" t="str">
        <f>AC1766</f>
        <v/>
      </c>
      <c r="AD1795" s="187" t="str">
        <f>AD1766</f>
        <v/>
      </c>
      <c r="AE1795" s="187" t="str">
        <f>AE1766</f>
        <v/>
      </c>
      <c r="AF1795" s="187" t="str">
        <f>AF1766</f>
        <v/>
      </c>
      <c r="AG1795" s="204">
        <f t="shared" si="572"/>
        <v>0</v>
      </c>
      <c r="AI1795" s="135" t="str">
        <f>IF(月報!G1795&lt;&gt;"",月報!G1795,"")</f>
        <v/>
      </c>
      <c r="AJ1795" s="126" t="str">
        <f>IF(月報!W1795&lt;&gt;"",月報!W1795*24,"")</f>
        <v/>
      </c>
      <c r="AK1795" s="126" t="str">
        <f>IF(月報!P1795&lt;&gt;"",月報!P1795,"")</f>
        <v/>
      </c>
      <c r="AL1795" s="126" t="str">
        <f>IF(月報!Q1795&lt;&gt;"",IF(月報!Q1795="平日残","",月報!Q1795),"")</f>
        <v/>
      </c>
      <c r="AM1795" s="126"/>
      <c r="AN1795" s="126" t="str">
        <f t="shared" si="560"/>
        <v/>
      </c>
      <c r="AO1795" s="126" t="str">
        <f>IF($E1795="","",VLOOKUP($E1795,カレンダマスタ!$A$5:$E$381,5,FALSE))</f>
        <v/>
      </c>
      <c r="AQ1795" s="196" t="str">
        <f>IF(G1795="","",IF(VLOOKUP(E1795,カレンダマスタ!$A$5:$D$381,4,FALSE)=0,"",1))</f>
        <v/>
      </c>
      <c r="AR1795" s="136" t="str">
        <f>IF($G1795="","",IF($AD1795="NSTC",INDEX(カレンダマスタ!$I$26:$O$31,MATCH($G1795,カレンダマスタ!$H$26:$H$31,1),MATCH($H1795,カレンダマスタ!$I$25:$O$25,1)),
IF($AD1795="CS本社",INDEX(カレンダマスタ!$I$36:$O$41,MATCH($G1795,カレンダマスタ!$H$36:$H$41,1),MATCH($H1795,カレンダマスタ!$I$35:$O$35,1)),
IF($AD1795="NS本社",INDEX(カレンダマスタ!$I$94:$O$99,MATCH($G1795,カレンダマスタ!$H$95:$H$100,1),MATCH($H1795,カレンダマスタ!$I$93:$O$93,1)),
IF($AD1795="ODC",INDEX(カレンダマスタ!$I$46:$O$51,MATCH($G1795,カレンダマスタ!$H$46:$H$51,1),MATCH($H1795,カレンダマスタ!$I$45:$O$45,1)),
IF($AD1795="NS東京TC",INDEX(カレンダマスタ!$I$56:$O$61,MATCH($G1795,カレンダマスタ!$H$56:$H$61,1),MATCH($H1795,カレンダマスタ!$I$55:$O$55,1)),""))))))</f>
        <v/>
      </c>
      <c r="AS1795" s="126" t="str">
        <f t="shared" si="573"/>
        <v/>
      </c>
      <c r="AU1795" s="137" t="str">
        <f>IF(E1795="","",VLOOKUP($E1795,カレンダマスタ!$A$4:$E$381,4,FALSE))</f>
        <v/>
      </c>
      <c r="AV1795" s="137" t="str">
        <f t="shared" si="562"/>
        <v/>
      </c>
      <c r="AW1795" s="137" t="str">
        <f t="shared" si="563"/>
        <v/>
      </c>
      <c r="AX1795" s="138" t="str">
        <f t="shared" si="564"/>
        <v/>
      </c>
      <c r="AY1795" s="138" t="str">
        <f t="shared" si="565"/>
        <v/>
      </c>
      <c r="AZ1795" s="130" t="str">
        <f>IF(AX1795&amp;AW1795="勤怠未設定","×",IF(AV1795="勤怠修正","×",IF(AC1795="外注","",IF(AA1795="",IF(AY1795&lt;&gt;"","×",""),IF(VLOOKUP(AA1795,カレンダマスタ!$H$66:$I$83,2,FALSE)&lt;&gt;AY1795,"×","OK")))))</f>
        <v/>
      </c>
      <c r="BC1795" s="137" t="str">
        <f>IF(E1795="","",VLOOKUP($E1795,カレンダマスタ!$A$4:$E$381,4,FALSE))</f>
        <v/>
      </c>
      <c r="BD1795" s="126" t="str">
        <f>IF(AC1795="社員","",IF(AG1795=0,"",IF(AD1795="NSTC",IF(COUNTIF(カレンダマスタ!$Q$5:$Q$32,G1795)=1,"OK","×"),
IF(AD1795="NS本社",IF(COUNTIF(カレンダマスタ!$T$5:$T$32,G1795)=1,"OK","×"),IF(COUNTIF(カレンダマスタ!$R$5:$R$32,G1795)=1,"OK","×")))))</f>
        <v/>
      </c>
      <c r="BE1795" s="126" t="str">
        <f>IF(AC1795="社員","",IF(G1795="","",IF(R1795&lt;&gt;"","",IF(AF1795="CS","OK",IF(VLOOKUP(E1795,カレンダマスタ!$A$5:$D$381,4,FALSE)&gt;0,"",IF(OR(G1795*24&gt;10.84,H1795*24&lt;14.5)=TRUE,"×","OK"))))))</f>
        <v/>
      </c>
      <c r="BF1795" s="126" t="str">
        <f t="shared" si="576"/>
        <v/>
      </c>
      <c r="BG1795" s="126" t="str">
        <f t="shared" si="566"/>
        <v/>
      </c>
      <c r="BI1795" s="130" t="str">
        <f t="shared" si="574"/>
        <v/>
      </c>
    </row>
    <row r="1796" spans="2:61">
      <c r="B1796" s="111"/>
      <c r="C1796" s="536"/>
      <c r="D1796" s="128"/>
      <c r="E1796" s="583"/>
      <c r="F1796" s="128"/>
      <c r="G1796" s="588"/>
      <c r="H1796" s="588"/>
      <c r="I1796" s="130"/>
      <c r="J1796" s="139"/>
      <c r="K1796" s="131"/>
      <c r="L1796" s="132"/>
      <c r="M1796" s="132"/>
      <c r="N1796" s="141"/>
      <c r="O1796" s="139"/>
      <c r="P1796" s="139"/>
      <c r="Q1796" s="139"/>
      <c r="R1796" s="133"/>
      <c r="S1796" s="134"/>
      <c r="T1796" s="434" t="str">
        <f t="shared" si="568"/>
        <v/>
      </c>
      <c r="U1796" s="429"/>
      <c r="V1796" s="429" t="str">
        <f t="shared" si="569"/>
        <v/>
      </c>
      <c r="W1796" s="298"/>
      <c r="X1796" s="129" t="str">
        <f t="shared" si="575"/>
        <v/>
      </c>
      <c r="Y1796" s="129" t="str">
        <f t="shared" si="570"/>
        <v/>
      </c>
      <c r="Z1796" s="129" t="str">
        <f t="shared" si="571"/>
        <v/>
      </c>
      <c r="AA1796" s="133" t="str">
        <f t="shared" si="561"/>
        <v/>
      </c>
      <c r="AC1796" s="186" t="str">
        <f>AC1766</f>
        <v/>
      </c>
      <c r="AD1796" s="187" t="str">
        <f>AD1766</f>
        <v/>
      </c>
      <c r="AE1796" s="187" t="str">
        <f>AE1766</f>
        <v/>
      </c>
      <c r="AF1796" s="187" t="str">
        <f>AF1766</f>
        <v/>
      </c>
      <c r="AG1796" s="204">
        <f t="shared" si="572"/>
        <v>0</v>
      </c>
      <c r="AI1796" s="160" t="str">
        <f>IF(月報!G1796&lt;&gt;"",月報!G1796,"")</f>
        <v/>
      </c>
      <c r="AJ1796" s="126" t="str">
        <f>IF(月報!W1796&lt;&gt;"",月報!W1796*24,"")</f>
        <v/>
      </c>
      <c r="AK1796" s="126" t="str">
        <f>IF(月報!P1796&lt;&gt;"",月報!P1796,"")</f>
        <v/>
      </c>
      <c r="AL1796" s="126" t="str">
        <f>IF(月報!Q1796&lt;&gt;"",IF(月報!Q1796="平日残","",月報!Q1796),"")</f>
        <v/>
      </c>
      <c r="AM1796" s="126"/>
      <c r="AN1796" s="126" t="str">
        <f t="shared" si="560"/>
        <v/>
      </c>
      <c r="AO1796" s="126" t="str">
        <f>IF($E1796="","",VLOOKUP($E1796,カレンダマスタ!$A$5:$E$381,5,FALSE))</f>
        <v/>
      </c>
      <c r="AQ1796" s="196" t="str">
        <f>IF(G1796="","",IF(VLOOKUP(E1796,カレンダマスタ!$A$5:$D$381,4,FALSE)=0,"",1))</f>
        <v/>
      </c>
      <c r="AR1796" s="136" t="str">
        <f>IF($G1796="","",IF($AD1796="NSTC",INDEX(カレンダマスタ!$I$26:$O$31,MATCH($G1796,カレンダマスタ!$H$26:$H$31,1),MATCH($H1796,カレンダマスタ!$I$25:$O$25,1)),
IF($AD1796="CS本社",INDEX(カレンダマスタ!$I$36:$O$41,MATCH($G1796,カレンダマスタ!$H$36:$H$41,1),MATCH($H1796,カレンダマスタ!$I$35:$O$35,1)),
IF($AD1796="NS本社",INDEX(カレンダマスタ!$I$94:$O$99,MATCH($G1796,カレンダマスタ!$H$95:$H$100,1),MATCH($H1796,カレンダマスタ!$I$93:$O$93,1)),
IF($AD1796="ODC",INDEX(カレンダマスタ!$I$46:$O$51,MATCH($G1796,カレンダマスタ!$H$46:$H$51,1),MATCH($H1796,カレンダマスタ!$I$45:$O$45,1)),
IF($AD1796="NS東京TC",INDEX(カレンダマスタ!$I$56:$O$61,MATCH($G1796,カレンダマスタ!$H$56:$H$61,1),MATCH($H1796,カレンダマスタ!$I$55:$O$55,1)),""))))))</f>
        <v/>
      </c>
      <c r="AS1796" s="126" t="str">
        <f t="shared" si="573"/>
        <v/>
      </c>
      <c r="AU1796" s="137" t="str">
        <f>IF(E1796="","",VLOOKUP($E1796,カレンダマスタ!$A$4:$E$381,4,FALSE))</f>
        <v/>
      </c>
      <c r="AV1796" s="137" t="str">
        <f t="shared" si="562"/>
        <v/>
      </c>
      <c r="AW1796" s="137" t="str">
        <f t="shared" si="563"/>
        <v/>
      </c>
      <c r="AX1796" s="138" t="str">
        <f t="shared" si="564"/>
        <v/>
      </c>
      <c r="AY1796" s="138" t="str">
        <f t="shared" si="565"/>
        <v/>
      </c>
      <c r="AZ1796" s="130" t="str">
        <f>IF(AX1796&amp;AW1796="勤怠未設定","×",IF(AV1796="勤怠修正","×",IF(AC1796="外注","",IF(AA1796="",IF(AY1796&lt;&gt;"","×",""),IF(VLOOKUP(AA1796,カレンダマスタ!$H$66:$I$83,2,FALSE)&lt;&gt;AY1796,"×","OK")))))</f>
        <v/>
      </c>
      <c r="BC1796" s="137" t="str">
        <f>IF(E1796="","",VLOOKUP($E1796,カレンダマスタ!$A$4:$E$381,4,FALSE))</f>
        <v/>
      </c>
      <c r="BD1796" s="126" t="str">
        <f>IF(AC1796="社員","",IF(AG1796=0,"",IF(AD1796="NSTC",IF(COUNTIF(カレンダマスタ!$Q$5:$Q$32,G1796)=1,"OK","×"),
IF(AD1796="NS本社",IF(COUNTIF(カレンダマスタ!$T$5:$T$32,G1796)=1,"OK","×"),IF(COUNTIF(カレンダマスタ!$R$5:$R$32,G1796)=1,"OK","×")))))</f>
        <v/>
      </c>
      <c r="BE1796" s="126" t="str">
        <f>IF(AC1796="社員","",IF(G1796="","",IF(R1796&lt;&gt;"","",IF(AF1796="CS","OK",IF(VLOOKUP(E1796,カレンダマスタ!$A$5:$D$381,4,FALSE)&gt;0,"",IF(OR(G1796*24&gt;10.84,H1796*24&lt;14.5)=TRUE,"×","OK"))))))</f>
        <v/>
      </c>
      <c r="BF1796" s="126" t="str">
        <f t="shared" si="576"/>
        <v/>
      </c>
      <c r="BG1796" s="126" t="str">
        <f t="shared" si="566"/>
        <v/>
      </c>
      <c r="BI1796" s="130" t="str">
        <f t="shared" si="574"/>
        <v/>
      </c>
    </row>
    <row r="1797" spans="2:61">
      <c r="B1797" s="111"/>
      <c r="C1797" s="536"/>
      <c r="D1797" s="128"/>
      <c r="E1797" s="214"/>
      <c r="F1797" s="128"/>
      <c r="G1797" s="588"/>
      <c r="H1797" s="588"/>
      <c r="I1797" s="131"/>
      <c r="J1797" s="139"/>
      <c r="K1797" s="131"/>
      <c r="L1797" s="132"/>
      <c r="M1797" s="132"/>
      <c r="N1797" s="141"/>
      <c r="O1797" s="139"/>
      <c r="P1797" s="139"/>
      <c r="Q1797" s="139"/>
      <c r="R1797" s="133"/>
      <c r="S1797" s="134"/>
      <c r="T1797" s="434" t="str">
        <f t="shared" si="568"/>
        <v/>
      </c>
      <c r="U1797" s="429"/>
      <c r="V1797" s="429" t="str">
        <f t="shared" si="569"/>
        <v/>
      </c>
      <c r="W1797" s="298"/>
      <c r="X1797" s="129" t="str">
        <f t="shared" si="575"/>
        <v/>
      </c>
      <c r="Y1797" s="129" t="str">
        <f t="shared" si="570"/>
        <v/>
      </c>
      <c r="Z1797" s="129" t="str">
        <f t="shared" si="571"/>
        <v/>
      </c>
      <c r="AA1797" s="133" t="str">
        <f t="shared" si="561"/>
        <v/>
      </c>
      <c r="AC1797" s="186" t="str">
        <f>AC1766</f>
        <v/>
      </c>
      <c r="AD1797" s="187" t="str">
        <f>AD1766</f>
        <v/>
      </c>
      <c r="AE1797" s="187" t="str">
        <f>AE1766</f>
        <v/>
      </c>
      <c r="AF1797" s="187" t="str">
        <f>AF1766</f>
        <v/>
      </c>
      <c r="AG1797" s="204">
        <f t="shared" si="572"/>
        <v>0</v>
      </c>
      <c r="AI1797" s="160" t="str">
        <f>IF(月報!G1797&lt;&gt;"",月報!G1797,"")</f>
        <v/>
      </c>
      <c r="AJ1797" s="126" t="str">
        <f>IF(月報!W1797&lt;&gt;"",月報!W1797*24,"")</f>
        <v/>
      </c>
      <c r="AK1797" s="126" t="str">
        <f>IF(月報!P1797&lt;&gt;"",月報!P1797,"")</f>
        <v/>
      </c>
      <c r="AL1797" s="126" t="str">
        <f>IF(月報!Q1797&lt;&gt;"",IF(月報!Q1797="平日残","",月報!Q1797),"")</f>
        <v/>
      </c>
      <c r="AM1797" s="126"/>
      <c r="AN1797" s="126" t="str">
        <f t="shared" si="560"/>
        <v/>
      </c>
      <c r="AO1797" s="126" t="str">
        <f>IF($E1797="","",VLOOKUP($E1797,カレンダマスタ!$A$5:$E$381,5,FALSE))</f>
        <v/>
      </c>
      <c r="AQ1797" s="196" t="str">
        <f>IF(G1797="","",IF(VLOOKUP(E1797,カレンダマスタ!$A$5:$D$381,4,FALSE)=0,"",1))</f>
        <v/>
      </c>
      <c r="AR1797" s="136" t="str">
        <f>IF($G1797="","",IF($AD1797="NSTC",INDEX(カレンダマスタ!$I$26:$O$31,MATCH($G1797,カレンダマスタ!$H$26:$H$31,1),MATCH($H1797,カレンダマスタ!$I$25:$O$25,1)),
IF($AD1797="CS本社",INDEX(カレンダマスタ!$I$36:$O$41,MATCH($G1797,カレンダマスタ!$H$36:$H$41,1),MATCH($H1797,カレンダマスタ!$I$35:$O$35,1)),
IF($AD1797="NS本社",INDEX(カレンダマスタ!$I$94:$O$99,MATCH($G1797,カレンダマスタ!$H$95:$H$100,1),MATCH($H1797,カレンダマスタ!$I$93:$O$93,1)),
IF($AD1797="ODC",INDEX(カレンダマスタ!$I$46:$O$51,MATCH($G1797,カレンダマスタ!$H$46:$H$51,1),MATCH($H1797,カレンダマスタ!$I$45:$O$45,1)),
IF($AD1797="NS東京TC",INDEX(カレンダマスタ!$I$56:$O$61,MATCH($G1797,カレンダマスタ!$H$56:$H$61,1),MATCH($H1797,カレンダマスタ!$I$55:$O$55,1)),""))))))</f>
        <v/>
      </c>
      <c r="AS1797" s="126" t="str">
        <f t="shared" si="573"/>
        <v/>
      </c>
      <c r="AU1797" s="137" t="str">
        <f>IF(E1797="","",VLOOKUP($E1797,カレンダマスタ!$A$4:$E$381,4,FALSE))</f>
        <v/>
      </c>
      <c r="AV1797" s="137" t="str">
        <f t="shared" si="562"/>
        <v/>
      </c>
      <c r="AW1797" s="137" t="str">
        <f t="shared" si="563"/>
        <v/>
      </c>
      <c r="AX1797" s="138" t="str">
        <f t="shared" si="564"/>
        <v/>
      </c>
      <c r="AY1797" s="138" t="str">
        <f t="shared" si="565"/>
        <v/>
      </c>
      <c r="AZ1797" s="130" t="str">
        <f>IF(AX1797&amp;AW1797="勤怠未設定","×",IF(AV1797="勤怠修正","×",IF(AC1797="外注","",IF(AA1797="",IF(AY1797&lt;&gt;"","×",""),IF(VLOOKUP(AA1797,カレンダマスタ!$H$66:$I$83,2,FALSE)&lt;&gt;AY1797,"×","OK")))))</f>
        <v/>
      </c>
      <c r="BC1797" s="137" t="str">
        <f>IF(E1797="","",VLOOKUP($E1797,カレンダマスタ!$A$4:$E$381,4,FALSE))</f>
        <v/>
      </c>
      <c r="BD1797" s="126" t="str">
        <f>IF(AC1797="社員","",IF(AG1797=0,"",IF(AD1797="NSTC",IF(COUNTIF(カレンダマスタ!$Q$5:$Q$32,G1797)=1,"OK","×"),
IF(AD1797="NS本社",IF(COUNTIF(カレンダマスタ!$T$5:$T$32,G1797)=1,"OK","×"),IF(COUNTIF(カレンダマスタ!$R$5:$R$32,G1797)=1,"OK","×")))))</f>
        <v/>
      </c>
      <c r="BE1797" s="126" t="str">
        <f>IF(AC1797="社員","",IF(G1797="","",IF(R1797&lt;&gt;"","",IF(AF1797="CS","OK",IF(VLOOKUP(E1797,カレンダマスタ!$A$5:$D$381,4,FALSE)&gt;0,"",IF(OR(G1797*24&gt;10.84,H1797*24&lt;14.5)=TRUE,"×","OK"))))))</f>
        <v/>
      </c>
      <c r="BF1797" s="126" t="str">
        <f t="shared" si="576"/>
        <v/>
      </c>
      <c r="BG1797" s="126" t="str">
        <f t="shared" si="566"/>
        <v/>
      </c>
      <c r="BI1797" s="130" t="str">
        <f t="shared" si="574"/>
        <v/>
      </c>
    </row>
    <row r="1798" spans="2:61">
      <c r="B1798" s="111"/>
      <c r="C1798" s="536"/>
      <c r="D1798" s="128"/>
      <c r="E1798" s="214"/>
      <c r="F1798" s="128"/>
      <c r="G1798" s="588"/>
      <c r="H1798" s="588"/>
      <c r="I1798" s="131"/>
      <c r="J1798" s="139"/>
      <c r="K1798" s="131"/>
      <c r="L1798" s="132"/>
      <c r="M1798" s="132"/>
      <c r="N1798" s="141"/>
      <c r="O1798" s="139"/>
      <c r="P1798" s="139"/>
      <c r="Q1798" s="139"/>
      <c r="R1798" s="133"/>
      <c r="S1798" s="134"/>
      <c r="T1798" s="434" t="str">
        <f t="shared" si="568"/>
        <v/>
      </c>
      <c r="U1798" s="429"/>
      <c r="V1798" s="429" t="str">
        <f t="shared" si="569"/>
        <v/>
      </c>
      <c r="W1798" s="298"/>
      <c r="X1798" s="129" t="str">
        <f t="shared" si="575"/>
        <v/>
      </c>
      <c r="Y1798" s="129" t="str">
        <f t="shared" si="570"/>
        <v/>
      </c>
      <c r="Z1798" s="129" t="str">
        <f t="shared" si="571"/>
        <v/>
      </c>
      <c r="AA1798" s="133" t="str">
        <f t="shared" si="561"/>
        <v/>
      </c>
      <c r="AC1798" s="186" t="str">
        <f>AC1766</f>
        <v/>
      </c>
      <c r="AD1798" s="187" t="str">
        <f>AD1766</f>
        <v/>
      </c>
      <c r="AE1798" s="187" t="str">
        <f>AE1766</f>
        <v/>
      </c>
      <c r="AF1798" s="187" t="str">
        <f>AF1766</f>
        <v/>
      </c>
      <c r="AG1798" s="204">
        <f t="shared" si="572"/>
        <v>0</v>
      </c>
      <c r="AI1798" s="160" t="str">
        <f>IF(月報!G1798&lt;&gt;"",月報!G1798,"")</f>
        <v/>
      </c>
      <c r="AJ1798" s="126" t="str">
        <f>IF(月報!W1798&lt;&gt;"",月報!W1798*24,"")</f>
        <v/>
      </c>
      <c r="AK1798" s="126" t="str">
        <f>IF(月報!P1798&lt;&gt;"",月報!P1798,"")</f>
        <v/>
      </c>
      <c r="AL1798" s="126" t="str">
        <f>IF(月報!Q1798&lt;&gt;"",IF(月報!Q1798="平日残","",月報!Q1798),"")</f>
        <v/>
      </c>
      <c r="AM1798" s="126"/>
      <c r="AN1798" s="126" t="str">
        <f t="shared" si="560"/>
        <v/>
      </c>
      <c r="AO1798" s="126" t="str">
        <f>IF($E1798="","",VLOOKUP($E1798,カレンダマスタ!$A$5:$E$381,5,FALSE))</f>
        <v/>
      </c>
      <c r="AQ1798" s="196" t="str">
        <f>IF(G1798="","",IF(VLOOKUP(E1798,カレンダマスタ!$A$5:$D$381,4,FALSE)=0,"",1))</f>
        <v/>
      </c>
      <c r="AR1798" s="136" t="str">
        <f>IF($G1798="","",IF($AD1798="NSTC",INDEX(カレンダマスタ!$I$26:$O$31,MATCH($G1798,カレンダマスタ!$H$26:$H$31,1),MATCH($H1798,カレンダマスタ!$I$25:$O$25,1)),
IF($AD1798="CS本社",INDEX(カレンダマスタ!$I$36:$O$41,MATCH($G1798,カレンダマスタ!$H$36:$H$41,1),MATCH($H1798,カレンダマスタ!$I$35:$O$35,1)),
IF($AD1798="NS本社",INDEX(カレンダマスタ!$I$94:$O$99,MATCH($G1798,カレンダマスタ!$H$95:$H$100,1),MATCH($H1798,カレンダマスタ!$I$93:$O$93,1)),
IF($AD1798="ODC",INDEX(カレンダマスタ!$I$46:$O$51,MATCH($G1798,カレンダマスタ!$H$46:$H$51,1),MATCH($H1798,カレンダマスタ!$I$45:$O$45,1)),
IF($AD1798="NS東京TC",INDEX(カレンダマスタ!$I$56:$O$61,MATCH($G1798,カレンダマスタ!$H$56:$H$61,1),MATCH($H1798,カレンダマスタ!$I$55:$O$55,1)),""))))))</f>
        <v/>
      </c>
      <c r="AS1798" s="126" t="str">
        <f t="shared" si="573"/>
        <v/>
      </c>
      <c r="AU1798" s="137" t="str">
        <f>IF(E1798="","",VLOOKUP($E1798,カレンダマスタ!$A$4:$E$381,4,FALSE))</f>
        <v/>
      </c>
      <c r="AV1798" s="137" t="str">
        <f t="shared" si="562"/>
        <v/>
      </c>
      <c r="AW1798" s="137" t="str">
        <f t="shared" si="563"/>
        <v/>
      </c>
      <c r="AX1798" s="138" t="str">
        <f t="shared" si="564"/>
        <v/>
      </c>
      <c r="AY1798" s="138" t="str">
        <f t="shared" si="565"/>
        <v/>
      </c>
      <c r="AZ1798" s="130" t="str">
        <f>IF(AX1798&amp;AW1798="勤怠未設定","×",IF(AV1798="勤怠修正","×",IF(AC1798="外注","",IF(AA1798="",IF(AY1798&lt;&gt;"","×",""),IF(VLOOKUP(AA1798,カレンダマスタ!$H$66:$I$83,2,FALSE)&lt;&gt;AY1798,"×","OK")))))</f>
        <v/>
      </c>
      <c r="BC1798" s="137" t="str">
        <f>IF(E1798="","",VLOOKUP($E1798,カレンダマスタ!$A$4:$E$381,4,FALSE))</f>
        <v/>
      </c>
      <c r="BD1798" s="126" t="str">
        <f>IF(AC1798="社員","",IF(AG1798=0,"",IF(AD1798="NSTC",IF(COUNTIF(カレンダマスタ!$Q$5:$Q$32,G1798)=1,"OK","×"),
IF(AD1798="NS本社",IF(COUNTIF(カレンダマスタ!$T$5:$T$32,G1798)=1,"OK","×"),IF(COUNTIF(カレンダマスタ!$R$5:$R$32,G1798)=1,"OK","×")))))</f>
        <v/>
      </c>
      <c r="BE1798" s="126" t="str">
        <f>IF(AC1798="社員","",IF(G1798="","",IF(R1798&lt;&gt;"","",IF(AF1798="CS","OK",IF(VLOOKUP(E1798,カレンダマスタ!$A$5:$D$381,4,FALSE)&gt;0,"",IF(OR(G1798*24&gt;10.84,H1798*24&lt;14.5)=TRUE,"×","OK"))))))</f>
        <v/>
      </c>
      <c r="BF1798" s="126" t="str">
        <f t="shared" si="576"/>
        <v/>
      </c>
      <c r="BG1798" s="126" t="str">
        <f t="shared" si="566"/>
        <v/>
      </c>
      <c r="BI1798" s="130" t="str">
        <f t="shared" si="574"/>
        <v/>
      </c>
    </row>
    <row r="1799" spans="2:61">
      <c r="B1799" s="111"/>
      <c r="C1799" s="536"/>
      <c r="D1799" s="128"/>
      <c r="E1799" s="214"/>
      <c r="F1799" s="128"/>
      <c r="G1799" s="588"/>
      <c r="H1799" s="588"/>
      <c r="I1799" s="131"/>
      <c r="J1799" s="139"/>
      <c r="K1799" s="131"/>
      <c r="L1799" s="132"/>
      <c r="M1799" s="132"/>
      <c r="N1799" s="141"/>
      <c r="O1799" s="139"/>
      <c r="P1799" s="139"/>
      <c r="Q1799" s="139"/>
      <c r="R1799" s="133"/>
      <c r="S1799" s="134"/>
      <c r="T1799" s="434" t="str">
        <f t="shared" si="568"/>
        <v/>
      </c>
      <c r="U1799" s="429"/>
      <c r="V1799" s="429" t="str">
        <f t="shared" si="569"/>
        <v/>
      </c>
      <c r="W1799" s="298"/>
      <c r="X1799" s="129" t="str">
        <f t="shared" si="575"/>
        <v/>
      </c>
      <c r="Y1799" s="129" t="str">
        <f t="shared" si="570"/>
        <v/>
      </c>
      <c r="Z1799" s="129" t="str">
        <f t="shared" si="571"/>
        <v/>
      </c>
      <c r="AA1799" s="133" t="str">
        <f t="shared" si="561"/>
        <v/>
      </c>
      <c r="AC1799" s="186" t="str">
        <f>AC1766</f>
        <v/>
      </c>
      <c r="AD1799" s="187" t="str">
        <f>AD1766</f>
        <v/>
      </c>
      <c r="AE1799" s="187" t="str">
        <f>AE1766</f>
        <v/>
      </c>
      <c r="AF1799" s="187" t="str">
        <f>AF1766</f>
        <v/>
      </c>
      <c r="AG1799" s="204">
        <f t="shared" si="572"/>
        <v>0</v>
      </c>
      <c r="AI1799" s="160" t="str">
        <f>IF(月報!G1799&lt;&gt;"",月報!G1799,"")</f>
        <v/>
      </c>
      <c r="AJ1799" s="126" t="str">
        <f>IF(月報!W1799&lt;&gt;"",月報!W1799*24,"")</f>
        <v/>
      </c>
      <c r="AK1799" s="126" t="str">
        <f>IF(月報!P1799&lt;&gt;"",月報!P1799,"")</f>
        <v/>
      </c>
      <c r="AL1799" s="126" t="str">
        <f>IF(月報!Q1799&lt;&gt;"",IF(月報!Q1799="平日残","",月報!Q1799),"")</f>
        <v/>
      </c>
      <c r="AM1799" s="126"/>
      <c r="AN1799" s="126" t="str">
        <f t="shared" si="560"/>
        <v/>
      </c>
      <c r="AO1799" s="126" t="str">
        <f>IF($E1799="","",VLOOKUP($E1799,カレンダマスタ!$A$5:$E$381,5,FALSE))</f>
        <v/>
      </c>
      <c r="AQ1799" s="196" t="str">
        <f>IF(G1799="","",IF(VLOOKUP(E1799,カレンダマスタ!$A$5:$D$381,4,FALSE)=0,"",1))</f>
        <v/>
      </c>
      <c r="AR1799" s="136" t="str">
        <f>IF($G1799="","",IF($AD1799="NSTC",INDEX(カレンダマスタ!$I$26:$O$31,MATCH($G1799,カレンダマスタ!$H$26:$H$31,1),MATCH($H1799,カレンダマスタ!$I$25:$O$25,1)),
IF($AD1799="CS本社",INDEX(カレンダマスタ!$I$36:$O$41,MATCH($G1799,カレンダマスタ!$H$36:$H$41,1),MATCH($H1799,カレンダマスタ!$I$35:$O$35,1)),
IF($AD1799="NS本社",INDEX(カレンダマスタ!$I$94:$O$99,MATCH($G1799,カレンダマスタ!$H$95:$H$100,1),MATCH($H1799,カレンダマスタ!$I$93:$O$93,1)),
IF($AD1799="ODC",INDEX(カレンダマスタ!$I$46:$O$51,MATCH($G1799,カレンダマスタ!$H$46:$H$51,1),MATCH($H1799,カレンダマスタ!$I$45:$O$45,1)),
IF($AD1799="NS東京TC",INDEX(カレンダマスタ!$I$56:$O$61,MATCH($G1799,カレンダマスタ!$H$56:$H$61,1),MATCH($H1799,カレンダマスタ!$I$55:$O$55,1)),""))))))</f>
        <v/>
      </c>
      <c r="AS1799" s="126" t="str">
        <f t="shared" si="573"/>
        <v/>
      </c>
      <c r="AU1799" s="137" t="str">
        <f>IF(E1799="","",VLOOKUP($E1799,カレンダマスタ!$A$4:$E$381,4,FALSE))</f>
        <v/>
      </c>
      <c r="AV1799" s="137" t="str">
        <f t="shared" si="562"/>
        <v/>
      </c>
      <c r="AW1799" s="137" t="str">
        <f t="shared" si="563"/>
        <v/>
      </c>
      <c r="AX1799" s="138" t="str">
        <f t="shared" si="564"/>
        <v/>
      </c>
      <c r="AY1799" s="138" t="str">
        <f t="shared" si="565"/>
        <v/>
      </c>
      <c r="AZ1799" s="130" t="str">
        <f>IF(AX1799&amp;AW1799="勤怠未設定","×",IF(AV1799="勤怠修正","×",IF(AC1799="外注","",IF(AA1799="",IF(AY1799&lt;&gt;"","×",""),IF(VLOOKUP(AA1799,カレンダマスタ!$H$66:$I$83,2,FALSE)&lt;&gt;AY1799,"×","OK")))))</f>
        <v/>
      </c>
      <c r="BC1799" s="137" t="str">
        <f>IF(E1799="","",VLOOKUP($E1799,カレンダマスタ!$A$4:$E$381,4,FALSE))</f>
        <v/>
      </c>
      <c r="BD1799" s="126" t="str">
        <f>IF(AC1799="社員","",IF(AG1799=0,"",IF(AD1799="NSTC",IF(COUNTIF(カレンダマスタ!$Q$5:$Q$32,G1799)=1,"OK","×"),
IF(AD1799="NS本社",IF(COUNTIF(カレンダマスタ!$T$5:$T$32,G1799)=1,"OK","×"),IF(COUNTIF(カレンダマスタ!$R$5:$R$32,G1799)=1,"OK","×")))))</f>
        <v/>
      </c>
      <c r="BE1799" s="126" t="str">
        <f>IF(AC1799="社員","",IF(G1799="","",IF(R1799&lt;&gt;"","",IF(AF1799="CS","OK",IF(VLOOKUP(E1799,カレンダマスタ!$A$5:$D$381,4,FALSE)&gt;0,"",IF(OR(G1799*24&gt;10.84,H1799*24&lt;14.5)=TRUE,"×","OK"))))))</f>
        <v/>
      </c>
      <c r="BF1799" s="126" t="str">
        <f t="shared" si="576"/>
        <v/>
      </c>
      <c r="BG1799" s="126" t="str">
        <f t="shared" si="566"/>
        <v/>
      </c>
      <c r="BI1799" s="130" t="str">
        <f t="shared" si="574"/>
        <v/>
      </c>
    </row>
    <row r="1800" spans="2:61" ht="13.8" thickBot="1">
      <c r="B1800" s="161"/>
      <c r="C1800" s="538"/>
      <c r="D1800" s="162"/>
      <c r="E1800" s="215"/>
      <c r="F1800" s="162"/>
      <c r="G1800" s="590"/>
      <c r="H1800" s="590"/>
      <c r="I1800" s="164"/>
      <c r="J1800" s="165"/>
      <c r="K1800" s="164"/>
      <c r="L1800" s="166"/>
      <c r="M1800" s="166"/>
      <c r="N1800" s="167"/>
      <c r="O1800" s="165"/>
      <c r="P1800" s="165"/>
      <c r="Q1800" s="165"/>
      <c r="R1800" s="168"/>
      <c r="S1800" s="169"/>
      <c r="T1800" s="436" t="str">
        <f t="shared" si="568"/>
        <v/>
      </c>
      <c r="U1800" s="432"/>
      <c r="V1800" s="432" t="str">
        <f t="shared" si="569"/>
        <v/>
      </c>
      <c r="W1800" s="298"/>
      <c r="X1800" s="165" t="str">
        <f t="shared" si="575"/>
        <v/>
      </c>
      <c r="Y1800" s="165" t="str">
        <f t="shared" si="570"/>
        <v/>
      </c>
      <c r="Z1800" s="165" t="str">
        <f t="shared" si="571"/>
        <v/>
      </c>
      <c r="AA1800" s="168" t="str">
        <f t="shared" si="561"/>
        <v/>
      </c>
      <c r="AC1800" s="192" t="str">
        <f>AC1766</f>
        <v/>
      </c>
      <c r="AD1800" s="193" t="str">
        <f>AD1766</f>
        <v/>
      </c>
      <c r="AE1800" s="193" t="str">
        <f>AE1766</f>
        <v/>
      </c>
      <c r="AF1800" s="193" t="str">
        <f>AF1766</f>
        <v/>
      </c>
      <c r="AG1800" s="207">
        <f t="shared" si="572"/>
        <v>0</v>
      </c>
      <c r="AI1800" s="170" t="str">
        <f>IF(月報!G1800&lt;&gt;"",月報!G1800,"")</f>
        <v/>
      </c>
      <c r="AJ1800" s="171" t="str">
        <f>IF(月報!W1800&lt;&gt;"",月報!W1800*24,"")</f>
        <v/>
      </c>
      <c r="AK1800" s="171" t="str">
        <f>IF(月報!P1800&lt;&gt;"",月報!P1800,"")</f>
        <v/>
      </c>
      <c r="AL1800" s="171" t="str">
        <f>IF(月報!Q1800&lt;&gt;"",IF(月報!Q1800="平日残","",月報!Q1800),"")</f>
        <v/>
      </c>
      <c r="AM1800" s="171"/>
      <c r="AN1800" s="171" t="str">
        <f t="shared" si="560"/>
        <v/>
      </c>
      <c r="AO1800" s="171" t="str">
        <f>IF($E1800="","",VLOOKUP($E1800,カレンダマスタ!$A$5:$E$381,5,FALSE))</f>
        <v/>
      </c>
      <c r="AQ1800" s="198" t="str">
        <f>IF(G1800="","",IF(VLOOKUP(E1800,カレンダマスタ!$A$5:$D$381,4,FALSE)=0,"",1))</f>
        <v/>
      </c>
      <c r="AR1800" s="172" t="str">
        <f>IF($G1800="","",IF($AD1800="NSTC",INDEX(カレンダマスタ!$I$26:$O$31,MATCH($G1800,カレンダマスタ!$H$26:$H$31,1),MATCH($H1800,カレンダマスタ!$I$25:$O$25,1)),
IF($AD1800="CS本社",INDEX(カレンダマスタ!$I$36:$O$41,MATCH($G1800,カレンダマスタ!$H$36:$H$41,1),MATCH($H1800,カレンダマスタ!$I$35:$O$35,1)),
IF($AD1800="NS本社",INDEX(カレンダマスタ!$I$94:$O$99,MATCH($G1800,カレンダマスタ!$H$95:$H$100,1),MATCH($H1800,カレンダマスタ!$I$93:$O$93,1)),
IF($AD1800="ODC",INDEX(カレンダマスタ!$I$46:$O$51,MATCH($G1800,カレンダマスタ!$H$46:$H$51,1),MATCH($H1800,カレンダマスタ!$I$45:$O$45,1)),
IF($AD1800="NS東京TC",INDEX(カレンダマスタ!$I$56:$O$61,MATCH($G1800,カレンダマスタ!$H$56:$H$61,1),MATCH($H1800,カレンダマスタ!$I$55:$O$55,1)),""))))))</f>
        <v/>
      </c>
      <c r="AS1800" s="171" t="str">
        <f t="shared" si="573"/>
        <v/>
      </c>
      <c r="AU1800" s="173" t="str">
        <f>IF(E1800="","",VLOOKUP($E1800,カレンダマスタ!$A$4:$E$381,4,FALSE))</f>
        <v/>
      </c>
      <c r="AV1800" s="173" t="str">
        <f t="shared" si="562"/>
        <v/>
      </c>
      <c r="AW1800" s="173" t="str">
        <f t="shared" si="563"/>
        <v/>
      </c>
      <c r="AX1800" s="174" t="str">
        <f t="shared" si="564"/>
        <v/>
      </c>
      <c r="AY1800" s="174" t="str">
        <f t="shared" si="565"/>
        <v/>
      </c>
      <c r="AZ1800" s="175" t="str">
        <f>IF(AX1800&amp;AW1800="勤怠未設定","×",IF(AV1800="勤怠修正","×",IF(AC1800="外注","",IF(AA1800="",IF(AY1800&lt;&gt;"","×",""),IF(VLOOKUP(AA1800,カレンダマスタ!$H$66:$I$83,2,FALSE)&lt;&gt;AY1800,"×","OK")))))</f>
        <v/>
      </c>
      <c r="BC1800" s="173" t="str">
        <f>IF(E1800="","",VLOOKUP($E1800,カレンダマスタ!$A$4:$E$381,4,FALSE))</f>
        <v/>
      </c>
      <c r="BD1800" s="171" t="str">
        <f>IF(AC1800="社員","",IF(AG1800=0,"",IF(AD1800="NSTC",IF(COUNTIF(カレンダマスタ!$Q$5:$Q$32,G1800)=1,"OK","×"),
IF(AD1800="NS本社",IF(COUNTIF(カレンダマスタ!$T$5:$T$32,G1800)=1,"OK","×"),IF(COUNTIF(カレンダマスタ!$R$5:$R$32,G1800)=1,"OK","×")))))</f>
        <v/>
      </c>
      <c r="BE1800" s="171" t="str">
        <f>IF(AC1800="社員","",IF(G1800="","",IF(R1800&lt;&gt;"","",IF(AF1800="CS","OK",IF(VLOOKUP(E1800,カレンダマスタ!$A$5:$D$381,4,FALSE)&gt;0,"",IF(OR(G1800*24&gt;10.84,H1800*24&lt;14.5)=TRUE,"×","OK"))))))</f>
        <v/>
      </c>
      <c r="BF1800" s="171" t="str">
        <f t="shared" si="576"/>
        <v/>
      </c>
      <c r="BG1800" s="171" t="str">
        <f t="shared" si="566"/>
        <v/>
      </c>
      <c r="BI1800" s="175" t="str">
        <f t="shared" si="574"/>
        <v/>
      </c>
    </row>
    <row r="1801" spans="2:61">
      <c r="B1801" s="323"/>
      <c r="C1801" s="539"/>
      <c r="D1801" s="324"/>
      <c r="E1801" s="325"/>
      <c r="F1801" s="324"/>
      <c r="G1801" s="591"/>
      <c r="H1801" s="591"/>
      <c r="I1801" s="339"/>
      <c r="J1801" s="320"/>
      <c r="K1801" s="319"/>
      <c r="L1801" s="320"/>
      <c r="M1801" s="320"/>
      <c r="N1801" s="320"/>
      <c r="O1801" s="340"/>
      <c r="P1801" s="340"/>
      <c r="Q1801" s="340"/>
      <c r="R1801" s="327"/>
      <c r="S1801" s="328"/>
      <c r="T1801" s="341"/>
      <c r="U1801" s="342"/>
      <c r="V1801" s="342"/>
      <c r="W1801" s="298"/>
      <c r="X1801" s="326"/>
      <c r="Y1801" s="326"/>
      <c r="Z1801" s="326"/>
      <c r="AA1801" s="327" t="str">
        <f t="shared" si="561"/>
        <v/>
      </c>
      <c r="AC1801" s="541"/>
      <c r="AD1801" s="542"/>
      <c r="AE1801" s="542"/>
      <c r="AF1801" s="542"/>
      <c r="AG1801" s="543"/>
      <c r="AI1801" s="348" t="str">
        <f>IF(月報!G1801&lt;&gt;"",月報!G1801,"")</f>
        <v/>
      </c>
      <c r="AJ1801" s="349" t="str">
        <f>IF(月報!W1801&lt;&gt;"",月報!W1801*24,"")</f>
        <v/>
      </c>
      <c r="AK1801" s="349" t="str">
        <f>IF(月報!P1801&lt;&gt;"",月報!P1801,"")</f>
        <v/>
      </c>
      <c r="AL1801" s="349" t="str">
        <f>IF(月報!Q1801&lt;&gt;"",IF(月報!Q1801="平日残","",月報!Q1801),"")</f>
        <v/>
      </c>
      <c r="AM1801" s="349"/>
      <c r="AN1801" s="349" t="str">
        <f t="shared" si="560"/>
        <v/>
      </c>
      <c r="AO1801" s="349" t="str">
        <f>IF($E1801="","",VLOOKUP($E1801,カレンダマスタ!$A$5:$E$381,5,FALSE))</f>
        <v/>
      </c>
      <c r="AQ1801" s="351"/>
      <c r="AR1801" s="352"/>
      <c r="AS1801" s="349"/>
      <c r="AU1801" s="355"/>
      <c r="AV1801" s="355" t="str">
        <f t="shared" si="562"/>
        <v/>
      </c>
      <c r="AW1801" s="355" t="str">
        <f t="shared" si="563"/>
        <v/>
      </c>
      <c r="AX1801" s="356" t="str">
        <f t="shared" si="564"/>
        <v/>
      </c>
      <c r="AY1801" s="356" t="str">
        <f t="shared" si="565"/>
        <v/>
      </c>
      <c r="AZ1801" s="357" t="str">
        <f>IF(AX1801&amp;AW1801="勤怠未設定","×",IF(AV1801="勤怠修正","×",IF(AC1801="外注","",IF(AA1801="",IF(AY1801&lt;&gt;"","×",""),IF(VLOOKUP(AA1801,カレンダマスタ!$H$66:$I$83,2,FALSE)&lt;&gt;AY1801,"×","OK")))))</f>
        <v/>
      </c>
      <c r="BC1801" s="355"/>
      <c r="BD1801" s="349"/>
      <c r="BE1801" s="349"/>
      <c r="BF1801" s="349" t="str">
        <f t="shared" si="576"/>
        <v/>
      </c>
      <c r="BG1801" s="349"/>
      <c r="BI1801" s="357" t="str">
        <f t="shared" ref="BI1801:BI1810" si="577">IF(OR(AO1801="×",AS1801="×",AZ1801="×",BD1801="×",BE1801="×",BF1801="TW未入力",BF1801="週報未入力",BG1801="×"),"×","")</f>
        <v/>
      </c>
    </row>
    <row r="1802" spans="2:61">
      <c r="B1802" s="323"/>
      <c r="C1802" s="539"/>
      <c r="D1802" s="324"/>
      <c r="E1802" s="325"/>
      <c r="F1802" s="324"/>
      <c r="G1802" s="591"/>
      <c r="H1802" s="591"/>
      <c r="I1802" s="339"/>
      <c r="J1802" s="320"/>
      <c r="K1802" s="319"/>
      <c r="L1802" s="320"/>
      <c r="M1802" s="320"/>
      <c r="N1802" s="320"/>
      <c r="O1802" s="340"/>
      <c r="P1802" s="340"/>
      <c r="Q1802" s="340"/>
      <c r="R1802" s="327"/>
      <c r="S1802" s="328"/>
      <c r="T1802" s="341"/>
      <c r="U1802" s="342"/>
      <c r="V1802" s="342"/>
      <c r="W1802" s="298"/>
      <c r="X1802" s="326"/>
      <c r="Y1802" s="326"/>
      <c r="Z1802" s="326"/>
      <c r="AA1802" s="327" t="str">
        <f t="shared" si="561"/>
        <v/>
      </c>
      <c r="AC1802" s="544"/>
      <c r="AD1802" s="545"/>
      <c r="AE1802" s="545"/>
      <c r="AF1802" s="545"/>
      <c r="AG1802" s="546"/>
      <c r="AI1802" s="348" t="str">
        <f>IF(月報!G1802&lt;&gt;"",月報!G1802,"")</f>
        <v/>
      </c>
      <c r="AJ1802" s="349" t="str">
        <f>IF(月報!W1802&lt;&gt;"",月報!W1802*24,"")</f>
        <v/>
      </c>
      <c r="AK1802" s="349" t="str">
        <f>IF(月報!P1802&lt;&gt;"",月報!P1802,"")</f>
        <v/>
      </c>
      <c r="AL1802" s="349" t="str">
        <f>IF(月報!Q1802&lt;&gt;"",IF(月報!Q1802="平日残","",月報!Q1802),"")</f>
        <v/>
      </c>
      <c r="AM1802" s="349"/>
      <c r="AN1802" s="349" t="str">
        <f t="shared" si="560"/>
        <v/>
      </c>
      <c r="AO1802" s="349" t="str">
        <f>IF($E1802="","",VLOOKUP($E1802,カレンダマスタ!$A$5:$E$381,5,FALSE))</f>
        <v/>
      </c>
      <c r="AQ1802" s="351"/>
      <c r="AR1802" s="352"/>
      <c r="AS1802" s="349"/>
      <c r="AU1802" s="355"/>
      <c r="AV1802" s="355" t="str">
        <f t="shared" si="562"/>
        <v/>
      </c>
      <c r="AW1802" s="355" t="str">
        <f t="shared" si="563"/>
        <v/>
      </c>
      <c r="AX1802" s="356" t="str">
        <f t="shared" si="564"/>
        <v/>
      </c>
      <c r="AY1802" s="356" t="str">
        <f t="shared" si="565"/>
        <v/>
      </c>
      <c r="AZ1802" s="357" t="str">
        <f>IF(AX1802&amp;AW1802="勤怠未設定","×",IF(AV1802="勤怠修正","×",IF(AC1802="外注","",IF(AA1802="",IF(AY1802&lt;&gt;"","×",""),IF(VLOOKUP(AA1802,カレンダマスタ!$H$66:$I$83,2,FALSE)&lt;&gt;AY1802,"×","OK")))))</f>
        <v/>
      </c>
      <c r="BC1802" s="355"/>
      <c r="BD1802" s="349"/>
      <c r="BE1802" s="349"/>
      <c r="BF1802" s="349" t="str">
        <f t="shared" si="576"/>
        <v/>
      </c>
      <c r="BG1802" s="349"/>
      <c r="BI1802" s="357" t="str">
        <f t="shared" si="577"/>
        <v/>
      </c>
    </row>
    <row r="1803" spans="2:61">
      <c r="B1803" s="323"/>
      <c r="C1803" s="539"/>
      <c r="D1803" s="324"/>
      <c r="E1803" s="325"/>
      <c r="F1803" s="324"/>
      <c r="G1803" s="591"/>
      <c r="H1803" s="591"/>
      <c r="I1803" s="339"/>
      <c r="J1803" s="320"/>
      <c r="K1803" s="319"/>
      <c r="L1803" s="320"/>
      <c r="M1803" s="320"/>
      <c r="N1803" s="320"/>
      <c r="O1803" s="340"/>
      <c r="P1803" s="340"/>
      <c r="Q1803" s="340"/>
      <c r="R1803" s="327"/>
      <c r="S1803" s="328"/>
      <c r="T1803" s="341"/>
      <c r="U1803" s="342"/>
      <c r="V1803" s="342"/>
      <c r="W1803" s="298"/>
      <c r="X1803" s="326"/>
      <c r="Y1803" s="326"/>
      <c r="Z1803" s="326"/>
      <c r="AA1803" s="327" t="str">
        <f t="shared" si="561"/>
        <v/>
      </c>
      <c r="AC1803" s="544"/>
      <c r="AD1803" s="545"/>
      <c r="AE1803" s="545"/>
      <c r="AF1803" s="545"/>
      <c r="AG1803" s="546"/>
      <c r="AI1803" s="348" t="str">
        <f>IF(月報!G1803&lt;&gt;"",月報!G1803,"")</f>
        <v/>
      </c>
      <c r="AJ1803" s="349" t="str">
        <f>IF(月報!W1803&lt;&gt;"",月報!W1803*24,"")</f>
        <v/>
      </c>
      <c r="AK1803" s="349" t="str">
        <f>IF(月報!P1803&lt;&gt;"",月報!P1803,"")</f>
        <v/>
      </c>
      <c r="AL1803" s="349" t="str">
        <f>IF(月報!Q1803&lt;&gt;"",IF(月報!Q1803="平日残","",月報!Q1803),"")</f>
        <v/>
      </c>
      <c r="AM1803" s="349"/>
      <c r="AN1803" s="349" t="str">
        <f t="shared" ref="AN1803:AN1866" si="578">IF($AO1803=0,IF($G1803="",IF($Q1803="","週報未入力",""),""),"")</f>
        <v/>
      </c>
      <c r="AO1803" s="349" t="str">
        <f>IF($E1803="","",VLOOKUP($E1803,カレンダマスタ!$A$5:$E$381,5,FALSE))</f>
        <v/>
      </c>
      <c r="AQ1803" s="351"/>
      <c r="AR1803" s="352"/>
      <c r="AS1803" s="349"/>
      <c r="AU1803" s="355"/>
      <c r="AV1803" s="355" t="str">
        <f t="shared" si="562"/>
        <v/>
      </c>
      <c r="AW1803" s="355" t="str">
        <f t="shared" si="563"/>
        <v/>
      </c>
      <c r="AX1803" s="356" t="str">
        <f t="shared" si="564"/>
        <v/>
      </c>
      <c r="AY1803" s="356" t="str">
        <f t="shared" si="565"/>
        <v/>
      </c>
      <c r="AZ1803" s="357" t="str">
        <f>IF(AX1803&amp;AW1803="勤怠未設定","×",IF(AV1803="勤怠修正","×",IF(AC1803="外注","",IF(AA1803="",IF(AY1803&lt;&gt;"","×",""),IF(VLOOKUP(AA1803,カレンダマスタ!$H$66:$I$83,2,FALSE)&lt;&gt;AY1803,"×","OK")))))</f>
        <v/>
      </c>
      <c r="BC1803" s="355"/>
      <c r="BD1803" s="349"/>
      <c r="BE1803" s="349"/>
      <c r="BF1803" s="349" t="str">
        <f t="shared" si="576"/>
        <v/>
      </c>
      <c r="BG1803" s="349"/>
      <c r="BI1803" s="357" t="str">
        <f t="shared" si="577"/>
        <v/>
      </c>
    </row>
    <row r="1804" spans="2:61">
      <c r="B1804" s="323"/>
      <c r="C1804" s="539"/>
      <c r="D1804" s="324"/>
      <c r="E1804" s="325"/>
      <c r="F1804" s="324"/>
      <c r="G1804" s="591"/>
      <c r="H1804" s="591"/>
      <c r="I1804" s="339"/>
      <c r="J1804" s="320"/>
      <c r="K1804" s="319"/>
      <c r="L1804" s="320"/>
      <c r="M1804" s="320"/>
      <c r="N1804" s="320"/>
      <c r="O1804" s="340"/>
      <c r="P1804" s="340"/>
      <c r="Q1804" s="340"/>
      <c r="R1804" s="327"/>
      <c r="S1804" s="328"/>
      <c r="T1804" s="341"/>
      <c r="U1804" s="342"/>
      <c r="V1804" s="342"/>
      <c r="W1804" s="298"/>
      <c r="X1804" s="326"/>
      <c r="Y1804" s="326"/>
      <c r="Z1804" s="326"/>
      <c r="AA1804" s="327" t="str">
        <f t="shared" ref="AA1804:AA1867" si="579">IF(R1804&lt;&gt;"",IF(AND(AO1804=2,R1804="休出"),"法休残",R1804),"")</f>
        <v/>
      </c>
      <c r="AC1804" s="544"/>
      <c r="AD1804" s="545"/>
      <c r="AE1804" s="545"/>
      <c r="AF1804" s="545"/>
      <c r="AG1804" s="546"/>
      <c r="AI1804" s="348" t="str">
        <f>IF(月報!G1804&lt;&gt;"",月報!G1804,"")</f>
        <v/>
      </c>
      <c r="AJ1804" s="349" t="str">
        <f>IF(月報!W1804&lt;&gt;"",月報!W1804*24,"")</f>
        <v/>
      </c>
      <c r="AK1804" s="349" t="str">
        <f>IF(月報!P1804&lt;&gt;"",月報!P1804,"")</f>
        <v/>
      </c>
      <c r="AL1804" s="349" t="str">
        <f>IF(月報!Q1804&lt;&gt;"",IF(月報!Q1804="平日残","",月報!Q1804),"")</f>
        <v/>
      </c>
      <c r="AM1804" s="349"/>
      <c r="AN1804" s="349" t="str">
        <f t="shared" si="578"/>
        <v/>
      </c>
      <c r="AO1804" s="349" t="str">
        <f>IF($E1804="","",VLOOKUP($E1804,カレンダマスタ!$A$5:$E$381,5,FALSE))</f>
        <v/>
      </c>
      <c r="AQ1804" s="351"/>
      <c r="AR1804" s="352"/>
      <c r="AS1804" s="349"/>
      <c r="AU1804" s="355"/>
      <c r="AV1804" s="355" t="str">
        <f t="shared" ref="AV1804:AV1867" si="580">IF(AA1804="","",IF(OR(AA1804="欠勤",AA1804="遅刻"),"勤怠修正",""))</f>
        <v/>
      </c>
      <c r="AW1804" s="355" t="str">
        <f t="shared" ref="AW1804:AW1867" si="581">IF(Q1804="","",IF(R1804="","勤怠未設定",""))</f>
        <v/>
      </c>
      <c r="AX1804" s="356" t="str">
        <f t="shared" ref="AX1804:AX1867" si="582">IF(E1804="","",IF(AND(AU1804&gt;=1,J1804&lt;&gt;"",AA1804=""),"勤怠未設定",IF(AA1804&lt;&gt;"",AA1804,"")))</f>
        <v/>
      </c>
      <c r="AY1804" s="356" t="str">
        <f t="shared" ref="AY1804:AY1867" si="583">IF(AC1804="外注","",IF(AK1804&amp;AL1804&lt;&gt;"",AK1804&amp;AL1804,""))</f>
        <v/>
      </c>
      <c r="AZ1804" s="357" t="str">
        <f>IF(AX1804&amp;AW1804="勤怠未設定","×",IF(AV1804="勤怠修正","×",IF(AC1804="外注","",IF(AA1804="",IF(AY1804&lt;&gt;"","×",""),IF(VLOOKUP(AA1804,カレンダマスタ!$H$66:$I$83,2,FALSE)&lt;&gt;AY1804,"×","OK")))))</f>
        <v/>
      </c>
      <c r="BC1804" s="355"/>
      <c r="BD1804" s="349"/>
      <c r="BE1804" s="349"/>
      <c r="BF1804" s="349" t="str">
        <f t="shared" si="576"/>
        <v/>
      </c>
      <c r="BG1804" s="349"/>
      <c r="BI1804" s="357" t="str">
        <f t="shared" si="577"/>
        <v/>
      </c>
    </row>
    <row r="1805" spans="2:61">
      <c r="B1805" s="323"/>
      <c r="C1805" s="539"/>
      <c r="D1805" s="324"/>
      <c r="E1805" s="325"/>
      <c r="F1805" s="324"/>
      <c r="G1805" s="591"/>
      <c r="H1805" s="591"/>
      <c r="I1805" s="339"/>
      <c r="J1805" s="320"/>
      <c r="K1805" s="319"/>
      <c r="L1805" s="320"/>
      <c r="M1805" s="320"/>
      <c r="N1805" s="320"/>
      <c r="O1805" s="340"/>
      <c r="P1805" s="340"/>
      <c r="Q1805" s="340"/>
      <c r="R1805" s="327"/>
      <c r="S1805" s="328"/>
      <c r="T1805" s="341"/>
      <c r="U1805" s="342"/>
      <c r="V1805" s="342"/>
      <c r="W1805" s="298"/>
      <c r="X1805" s="326"/>
      <c r="Y1805" s="326"/>
      <c r="Z1805" s="326"/>
      <c r="AA1805" s="327" t="str">
        <f t="shared" si="579"/>
        <v/>
      </c>
      <c r="AC1805" s="544"/>
      <c r="AD1805" s="545"/>
      <c r="AE1805" s="545"/>
      <c r="AF1805" s="545"/>
      <c r="AG1805" s="546"/>
      <c r="AI1805" s="348" t="str">
        <f>IF(月報!G1805&lt;&gt;"",月報!G1805,"")</f>
        <v/>
      </c>
      <c r="AJ1805" s="349" t="str">
        <f>IF(月報!W1805&lt;&gt;"",月報!W1805*24,"")</f>
        <v/>
      </c>
      <c r="AK1805" s="349" t="str">
        <f>IF(月報!P1805&lt;&gt;"",月報!P1805,"")</f>
        <v/>
      </c>
      <c r="AL1805" s="349" t="str">
        <f>IF(月報!Q1805&lt;&gt;"",IF(月報!Q1805="平日残","",月報!Q1805),"")</f>
        <v/>
      </c>
      <c r="AM1805" s="349"/>
      <c r="AN1805" s="349" t="str">
        <f t="shared" si="578"/>
        <v/>
      </c>
      <c r="AO1805" s="349" t="str">
        <f>IF($E1805="","",VLOOKUP($E1805,カレンダマスタ!$A$5:$E$381,5,FALSE))</f>
        <v/>
      </c>
      <c r="AQ1805" s="351"/>
      <c r="AR1805" s="352"/>
      <c r="AS1805" s="349"/>
      <c r="AU1805" s="355"/>
      <c r="AV1805" s="355" t="str">
        <f t="shared" si="580"/>
        <v/>
      </c>
      <c r="AW1805" s="355" t="str">
        <f t="shared" si="581"/>
        <v/>
      </c>
      <c r="AX1805" s="356" t="str">
        <f t="shared" si="582"/>
        <v/>
      </c>
      <c r="AY1805" s="356" t="str">
        <f t="shared" si="583"/>
        <v/>
      </c>
      <c r="AZ1805" s="357" t="str">
        <f>IF(AX1805&amp;AW1805="勤怠未設定","×",IF(AV1805="勤怠修正","×",IF(AC1805="外注","",IF(AA1805="",IF(AY1805&lt;&gt;"","×",""),IF(VLOOKUP(AA1805,カレンダマスタ!$H$66:$I$83,2,FALSE)&lt;&gt;AY1805,"×","OK")))))</f>
        <v/>
      </c>
      <c r="BC1805" s="355"/>
      <c r="BD1805" s="349"/>
      <c r="BE1805" s="349"/>
      <c r="BF1805" s="349" t="str">
        <f t="shared" si="576"/>
        <v/>
      </c>
      <c r="BG1805" s="349"/>
      <c r="BI1805" s="357" t="str">
        <f t="shared" si="577"/>
        <v/>
      </c>
    </row>
    <row r="1806" spans="2:61">
      <c r="B1806" s="323"/>
      <c r="C1806" s="539"/>
      <c r="D1806" s="324"/>
      <c r="E1806" s="325"/>
      <c r="F1806" s="324"/>
      <c r="G1806" s="591"/>
      <c r="H1806" s="591"/>
      <c r="I1806" s="339"/>
      <c r="J1806" s="320"/>
      <c r="K1806" s="319"/>
      <c r="L1806" s="320"/>
      <c r="M1806" s="320"/>
      <c r="N1806" s="320"/>
      <c r="O1806" s="340"/>
      <c r="P1806" s="340"/>
      <c r="Q1806" s="340"/>
      <c r="R1806" s="327"/>
      <c r="S1806" s="328"/>
      <c r="T1806" s="341"/>
      <c r="U1806" s="342"/>
      <c r="V1806" s="342"/>
      <c r="W1806" s="298"/>
      <c r="X1806" s="326"/>
      <c r="Y1806" s="326"/>
      <c r="Z1806" s="326"/>
      <c r="AA1806" s="327" t="str">
        <f t="shared" si="579"/>
        <v/>
      </c>
      <c r="AC1806" s="544"/>
      <c r="AD1806" s="545"/>
      <c r="AE1806" s="545"/>
      <c r="AF1806" s="545"/>
      <c r="AG1806" s="546"/>
      <c r="AI1806" s="348" t="str">
        <f>IF(月報!G1806&lt;&gt;"",月報!G1806,"")</f>
        <v/>
      </c>
      <c r="AJ1806" s="349" t="str">
        <f>IF(月報!W1806&lt;&gt;"",月報!W1806*24,"")</f>
        <v/>
      </c>
      <c r="AK1806" s="349" t="str">
        <f>IF(月報!P1806&lt;&gt;"",月報!P1806,"")</f>
        <v/>
      </c>
      <c r="AL1806" s="349" t="str">
        <f>IF(月報!Q1806&lt;&gt;"",IF(月報!Q1806="平日残","",月報!Q1806),"")</f>
        <v/>
      </c>
      <c r="AM1806" s="349"/>
      <c r="AN1806" s="349" t="str">
        <f t="shared" si="578"/>
        <v/>
      </c>
      <c r="AO1806" s="349" t="str">
        <f>IF($E1806="","",VLOOKUP($E1806,カレンダマスタ!$A$5:$E$381,5,FALSE))</f>
        <v/>
      </c>
      <c r="AQ1806" s="351"/>
      <c r="AR1806" s="352"/>
      <c r="AS1806" s="349"/>
      <c r="AU1806" s="355"/>
      <c r="AV1806" s="355" t="str">
        <f t="shared" si="580"/>
        <v/>
      </c>
      <c r="AW1806" s="355" t="str">
        <f t="shared" si="581"/>
        <v/>
      </c>
      <c r="AX1806" s="356" t="str">
        <f t="shared" si="582"/>
        <v/>
      </c>
      <c r="AY1806" s="356" t="str">
        <f t="shared" si="583"/>
        <v/>
      </c>
      <c r="AZ1806" s="357" t="str">
        <f>IF(AX1806&amp;AW1806="勤怠未設定","×",IF(AV1806="勤怠修正","×",IF(AC1806="外注","",IF(AA1806="",IF(AY1806&lt;&gt;"","×",""),IF(VLOOKUP(AA1806,カレンダマスタ!$H$66:$I$83,2,FALSE)&lt;&gt;AY1806,"×","OK")))))</f>
        <v/>
      </c>
      <c r="BC1806" s="355"/>
      <c r="BD1806" s="349"/>
      <c r="BE1806" s="349"/>
      <c r="BF1806" s="349" t="str">
        <f t="shared" si="576"/>
        <v/>
      </c>
      <c r="BG1806" s="349"/>
      <c r="BI1806" s="357" t="str">
        <f t="shared" si="577"/>
        <v/>
      </c>
    </row>
    <row r="1807" spans="2:61">
      <c r="B1807" s="323"/>
      <c r="C1807" s="539"/>
      <c r="D1807" s="324"/>
      <c r="E1807" s="325"/>
      <c r="F1807" s="324"/>
      <c r="G1807" s="591"/>
      <c r="H1807" s="591"/>
      <c r="I1807" s="339"/>
      <c r="J1807" s="320"/>
      <c r="K1807" s="319"/>
      <c r="L1807" s="320"/>
      <c r="M1807" s="320"/>
      <c r="N1807" s="320"/>
      <c r="O1807" s="340"/>
      <c r="P1807" s="340"/>
      <c r="Q1807" s="340"/>
      <c r="R1807" s="327"/>
      <c r="S1807" s="328"/>
      <c r="T1807" s="341"/>
      <c r="U1807" s="342"/>
      <c r="V1807" s="342"/>
      <c r="W1807" s="298"/>
      <c r="X1807" s="326"/>
      <c r="Y1807" s="326"/>
      <c r="Z1807" s="326"/>
      <c r="AA1807" s="327" t="str">
        <f t="shared" si="579"/>
        <v/>
      </c>
      <c r="AC1807" s="544"/>
      <c r="AD1807" s="545"/>
      <c r="AE1807" s="545"/>
      <c r="AF1807" s="545"/>
      <c r="AG1807" s="546"/>
      <c r="AI1807" s="348" t="str">
        <f>IF(月報!G1807&lt;&gt;"",月報!G1807,"")</f>
        <v/>
      </c>
      <c r="AJ1807" s="349" t="str">
        <f>IF(月報!W1807&lt;&gt;"",月報!W1807*24,"")</f>
        <v/>
      </c>
      <c r="AK1807" s="349" t="str">
        <f>IF(月報!P1807&lt;&gt;"",月報!P1807,"")</f>
        <v/>
      </c>
      <c r="AL1807" s="349" t="str">
        <f>IF(月報!Q1807&lt;&gt;"",IF(月報!Q1807="平日残","",月報!Q1807),"")</f>
        <v/>
      </c>
      <c r="AM1807" s="349"/>
      <c r="AN1807" s="349" t="str">
        <f t="shared" si="578"/>
        <v/>
      </c>
      <c r="AO1807" s="349" t="str">
        <f>IF($E1807="","",VLOOKUP($E1807,カレンダマスタ!$A$5:$E$381,5,FALSE))</f>
        <v/>
      </c>
      <c r="AQ1807" s="351"/>
      <c r="AR1807" s="352"/>
      <c r="AS1807" s="349"/>
      <c r="AU1807" s="355"/>
      <c r="AV1807" s="355" t="str">
        <f t="shared" si="580"/>
        <v/>
      </c>
      <c r="AW1807" s="355" t="str">
        <f t="shared" si="581"/>
        <v/>
      </c>
      <c r="AX1807" s="356" t="str">
        <f t="shared" si="582"/>
        <v/>
      </c>
      <c r="AY1807" s="356" t="str">
        <f t="shared" si="583"/>
        <v/>
      </c>
      <c r="AZ1807" s="357" t="str">
        <f>IF(AX1807&amp;AW1807="勤怠未設定","×",IF(AV1807="勤怠修正","×",IF(AC1807="外注","",IF(AA1807="",IF(AY1807&lt;&gt;"","×",""),IF(VLOOKUP(AA1807,カレンダマスタ!$H$66:$I$83,2,FALSE)&lt;&gt;AY1807,"×","OK")))))</f>
        <v/>
      </c>
      <c r="BC1807" s="355"/>
      <c r="BD1807" s="349"/>
      <c r="BE1807" s="349"/>
      <c r="BF1807" s="349" t="str">
        <f t="shared" si="576"/>
        <v/>
      </c>
      <c r="BG1807" s="349"/>
      <c r="BI1807" s="357" t="str">
        <f t="shared" si="577"/>
        <v/>
      </c>
    </row>
    <row r="1808" spans="2:61">
      <c r="B1808" s="323"/>
      <c r="C1808" s="539"/>
      <c r="D1808" s="324"/>
      <c r="E1808" s="325"/>
      <c r="F1808" s="324"/>
      <c r="G1808" s="591"/>
      <c r="H1808" s="591"/>
      <c r="I1808" s="339"/>
      <c r="J1808" s="320"/>
      <c r="K1808" s="319"/>
      <c r="L1808" s="320"/>
      <c r="M1808" s="320"/>
      <c r="N1808" s="320"/>
      <c r="O1808" s="340"/>
      <c r="P1808" s="340"/>
      <c r="Q1808" s="340"/>
      <c r="R1808" s="327"/>
      <c r="S1808" s="328"/>
      <c r="T1808" s="341"/>
      <c r="U1808" s="342"/>
      <c r="V1808" s="342"/>
      <c r="W1808" s="298"/>
      <c r="X1808" s="326"/>
      <c r="Y1808" s="326"/>
      <c r="Z1808" s="326"/>
      <c r="AA1808" s="327" t="str">
        <f t="shared" si="579"/>
        <v/>
      </c>
      <c r="AC1808" s="544"/>
      <c r="AD1808" s="545"/>
      <c r="AE1808" s="545"/>
      <c r="AF1808" s="545"/>
      <c r="AG1808" s="546"/>
      <c r="AI1808" s="348" t="str">
        <f>IF(月報!G1808&lt;&gt;"",月報!G1808,"")</f>
        <v/>
      </c>
      <c r="AJ1808" s="349" t="str">
        <f>IF(月報!W1808&lt;&gt;"",月報!W1808*24,"")</f>
        <v/>
      </c>
      <c r="AK1808" s="349" t="str">
        <f>IF(月報!P1808&lt;&gt;"",月報!P1808,"")</f>
        <v/>
      </c>
      <c r="AL1808" s="349" t="str">
        <f>IF(月報!Q1808&lt;&gt;"",IF(月報!Q1808="平日残","",月報!Q1808),"")</f>
        <v/>
      </c>
      <c r="AM1808" s="349"/>
      <c r="AN1808" s="349" t="str">
        <f t="shared" si="578"/>
        <v/>
      </c>
      <c r="AO1808" s="349" t="str">
        <f>IF($E1808="","",VLOOKUP($E1808,カレンダマスタ!$A$5:$E$381,5,FALSE))</f>
        <v/>
      </c>
      <c r="AQ1808" s="351"/>
      <c r="AR1808" s="352"/>
      <c r="AS1808" s="349"/>
      <c r="AU1808" s="355"/>
      <c r="AV1808" s="355" t="str">
        <f t="shared" si="580"/>
        <v/>
      </c>
      <c r="AW1808" s="355" t="str">
        <f t="shared" si="581"/>
        <v/>
      </c>
      <c r="AX1808" s="356" t="str">
        <f t="shared" si="582"/>
        <v/>
      </c>
      <c r="AY1808" s="356" t="str">
        <f t="shared" si="583"/>
        <v/>
      </c>
      <c r="AZ1808" s="357" t="str">
        <f>IF(AX1808&amp;AW1808="勤怠未設定","×",IF(AV1808="勤怠修正","×",IF(AC1808="外注","",IF(AA1808="",IF(AY1808&lt;&gt;"","×",""),IF(VLOOKUP(AA1808,カレンダマスタ!$H$66:$I$83,2,FALSE)&lt;&gt;AY1808,"×","OK")))))</f>
        <v/>
      </c>
      <c r="BC1808" s="355"/>
      <c r="BD1808" s="349"/>
      <c r="BE1808" s="349"/>
      <c r="BF1808" s="349" t="str">
        <f t="shared" si="576"/>
        <v/>
      </c>
      <c r="BG1808" s="349"/>
      <c r="BI1808" s="357" t="str">
        <f t="shared" si="577"/>
        <v/>
      </c>
    </row>
    <row r="1809" spans="2:61">
      <c r="B1809" s="323"/>
      <c r="C1809" s="539"/>
      <c r="D1809" s="324"/>
      <c r="E1809" s="325"/>
      <c r="F1809" s="324"/>
      <c r="G1809" s="591"/>
      <c r="H1809" s="591"/>
      <c r="I1809" s="339"/>
      <c r="J1809" s="320"/>
      <c r="K1809" s="319"/>
      <c r="L1809" s="320"/>
      <c r="M1809" s="320"/>
      <c r="N1809" s="320"/>
      <c r="O1809" s="340"/>
      <c r="P1809" s="340"/>
      <c r="Q1809" s="340"/>
      <c r="R1809" s="327"/>
      <c r="S1809" s="328"/>
      <c r="T1809" s="341"/>
      <c r="U1809" s="342"/>
      <c r="V1809" s="342"/>
      <c r="W1809" s="298"/>
      <c r="X1809" s="326"/>
      <c r="Y1809" s="326"/>
      <c r="Z1809" s="326"/>
      <c r="AA1809" s="327" t="str">
        <f t="shared" si="579"/>
        <v/>
      </c>
      <c r="AC1809" s="544"/>
      <c r="AD1809" s="545"/>
      <c r="AE1809" s="545"/>
      <c r="AF1809" s="545"/>
      <c r="AG1809" s="546"/>
      <c r="AI1809" s="348" t="str">
        <f>IF(月報!G1809&lt;&gt;"",月報!G1809,"")</f>
        <v/>
      </c>
      <c r="AJ1809" s="349" t="str">
        <f>IF(月報!W1809&lt;&gt;"",月報!W1809*24,"")</f>
        <v/>
      </c>
      <c r="AK1809" s="349" t="str">
        <f>IF(月報!P1809&lt;&gt;"",月報!P1809,"")</f>
        <v/>
      </c>
      <c r="AL1809" s="349" t="str">
        <f>IF(月報!Q1809&lt;&gt;"",IF(月報!Q1809="平日残","",月報!Q1809),"")</f>
        <v/>
      </c>
      <c r="AM1809" s="349"/>
      <c r="AN1809" s="349" t="str">
        <f t="shared" si="578"/>
        <v/>
      </c>
      <c r="AO1809" s="349" t="str">
        <f>IF($E1809="","",VLOOKUP($E1809,カレンダマスタ!$A$5:$E$381,5,FALSE))</f>
        <v/>
      </c>
      <c r="AQ1809" s="351"/>
      <c r="AR1809" s="352"/>
      <c r="AS1809" s="349"/>
      <c r="AU1809" s="355"/>
      <c r="AV1809" s="355" t="str">
        <f t="shared" si="580"/>
        <v/>
      </c>
      <c r="AW1809" s="355" t="str">
        <f t="shared" si="581"/>
        <v/>
      </c>
      <c r="AX1809" s="356" t="str">
        <f t="shared" si="582"/>
        <v/>
      </c>
      <c r="AY1809" s="356" t="str">
        <f t="shared" si="583"/>
        <v/>
      </c>
      <c r="AZ1809" s="357" t="str">
        <f>IF(AX1809&amp;AW1809="勤怠未設定","×",IF(AV1809="勤怠修正","×",IF(AC1809="外注","",IF(AA1809="",IF(AY1809&lt;&gt;"","×",""),IF(VLOOKUP(AA1809,カレンダマスタ!$H$66:$I$83,2,FALSE)&lt;&gt;AY1809,"×","OK")))))</f>
        <v/>
      </c>
      <c r="BC1809" s="355"/>
      <c r="BD1809" s="349"/>
      <c r="BE1809" s="349"/>
      <c r="BF1809" s="349" t="str">
        <f t="shared" si="576"/>
        <v/>
      </c>
      <c r="BG1809" s="349"/>
      <c r="BI1809" s="357" t="str">
        <f t="shared" si="577"/>
        <v/>
      </c>
    </row>
    <row r="1810" spans="2:61" ht="13.8" thickBot="1">
      <c r="B1810" s="329"/>
      <c r="C1810" s="540"/>
      <c r="D1810" s="330"/>
      <c r="E1810" s="331"/>
      <c r="F1810" s="330"/>
      <c r="G1810" s="592"/>
      <c r="H1810" s="592"/>
      <c r="I1810" s="343"/>
      <c r="J1810" s="322"/>
      <c r="K1810" s="321"/>
      <c r="L1810" s="322"/>
      <c r="M1810" s="322"/>
      <c r="N1810" s="322"/>
      <c r="O1810" s="344"/>
      <c r="P1810" s="344"/>
      <c r="Q1810" s="344"/>
      <c r="R1810" s="333"/>
      <c r="S1810" s="334"/>
      <c r="T1810" s="345"/>
      <c r="U1810" s="346"/>
      <c r="V1810" s="346"/>
      <c r="W1810" s="298"/>
      <c r="X1810" s="332"/>
      <c r="Y1810" s="332"/>
      <c r="Z1810" s="332"/>
      <c r="AA1810" s="333" t="str">
        <f t="shared" si="579"/>
        <v/>
      </c>
      <c r="AC1810" s="547"/>
      <c r="AD1810" s="548"/>
      <c r="AE1810" s="548"/>
      <c r="AF1810" s="548"/>
      <c r="AG1810" s="549"/>
      <c r="AI1810" s="348" t="str">
        <f>IF(月報!G1810&lt;&gt;"",月報!G1810,"")</f>
        <v/>
      </c>
      <c r="AJ1810" s="350" t="str">
        <f>IF(月報!W1810&lt;&gt;"",月報!W1810*24,"")</f>
        <v/>
      </c>
      <c r="AK1810" s="350" t="str">
        <f>IF(月報!P1810&lt;&gt;"",月報!P1810,"")</f>
        <v/>
      </c>
      <c r="AL1810" s="350" t="str">
        <f>IF(月報!Q1810&lt;&gt;"",IF(月報!Q1810="平日残","",月報!Q1810),"")</f>
        <v/>
      </c>
      <c r="AM1810" s="350"/>
      <c r="AN1810" s="350" t="str">
        <f t="shared" si="578"/>
        <v/>
      </c>
      <c r="AO1810" s="350" t="str">
        <f>IF($E1810="","",VLOOKUP($E1810,カレンダマスタ!$A$5:$E$381,5,FALSE))</f>
        <v/>
      </c>
      <c r="AP1810" s="347"/>
      <c r="AQ1810" s="353"/>
      <c r="AR1810" s="354"/>
      <c r="AS1810" s="350"/>
      <c r="AT1810" s="347"/>
      <c r="AU1810" s="358"/>
      <c r="AV1810" s="358" t="str">
        <f t="shared" si="580"/>
        <v/>
      </c>
      <c r="AW1810" s="358" t="str">
        <f t="shared" si="581"/>
        <v/>
      </c>
      <c r="AX1810" s="359" t="str">
        <f t="shared" si="582"/>
        <v/>
      </c>
      <c r="AY1810" s="359" t="str">
        <f t="shared" si="583"/>
        <v/>
      </c>
      <c r="AZ1810" s="360" t="str">
        <f>IF(AX1810&amp;AW1810="勤怠未設定","×",IF(AV1810="勤怠修正","×",IF(AC1810="外注","",IF(AA1810="",IF(AY1810&lt;&gt;"","×",""),IF(VLOOKUP(AA1810,カレンダマスタ!$H$66:$I$83,2,FALSE)&lt;&gt;AY1810,"×","OK")))))</f>
        <v/>
      </c>
      <c r="BC1810" s="358"/>
      <c r="BD1810" s="350"/>
      <c r="BE1810" s="350"/>
      <c r="BF1810" s="350" t="str">
        <f t="shared" si="576"/>
        <v/>
      </c>
      <c r="BG1810" s="350"/>
      <c r="BI1810" s="360" t="str">
        <f t="shared" si="577"/>
        <v/>
      </c>
    </row>
    <row r="1811" spans="2:61">
      <c r="B1811" s="111">
        <f>B1766+1</f>
        <v>40</v>
      </c>
      <c r="C1811" s="535"/>
      <c r="D1811" s="112"/>
      <c r="E1811" s="582"/>
      <c r="F1811" s="112"/>
      <c r="G1811" s="587"/>
      <c r="H1811" s="587"/>
      <c r="I1811" s="114"/>
      <c r="J1811" s="118"/>
      <c r="K1811" s="115"/>
      <c r="L1811" s="116"/>
      <c r="M1811" s="116"/>
      <c r="N1811" s="117"/>
      <c r="O1811" s="118"/>
      <c r="P1811" s="118"/>
      <c r="Q1811" s="118"/>
      <c r="R1811" s="119"/>
      <c r="S1811" s="120"/>
      <c r="T1811" s="433" t="str">
        <f t="shared" ref="T1811:T1845" si="584">IF(J1811&lt;&gt;"",J1811,"")</f>
        <v/>
      </c>
      <c r="U1811" s="428">
        <f>SUM(T1811:T1817)</f>
        <v>0</v>
      </c>
      <c r="V1811" s="428" t="str">
        <f t="shared" ref="V1811:V1845" si="585">IF(AC1811="外注",IF(AND(BC1811&lt;1,ROUND((H1811*24),1)=13),"外注2半",IF(AND(BC1811&lt;1,ROUND((G1811*24),1)=13.7),"外注1半",IF(AND(BC1811&lt;1,G1811=""),"外注休暇",""))),"")</f>
        <v/>
      </c>
      <c r="W1811" s="298"/>
      <c r="X1811" s="113" t="str">
        <f>IF(O1811&lt;&gt;"",O1811/24,"")</f>
        <v/>
      </c>
      <c r="Y1811" s="113" t="str">
        <f t="shared" ref="Y1811:Y1845" si="586">IF(P1811&lt;&gt;"",P1811/24,"")</f>
        <v/>
      </c>
      <c r="Z1811" s="113" t="str">
        <f t="shared" ref="Z1811:Z1845" si="587">IF(Q1811&lt;&gt;"",Q1811/24,"")</f>
        <v/>
      </c>
      <c r="AA1811" s="119" t="str">
        <f t="shared" si="579"/>
        <v/>
      </c>
      <c r="AC1811" s="183" t="str">
        <f>IF(C1811&lt;&gt;"",VLOOKUP(C1811,設定シート!$D$10:$N$109,11,FALSE),"")</f>
        <v/>
      </c>
      <c r="AD1811" s="184" t="str">
        <f>IF(C1811&lt;&gt;"",VLOOKUP(C1811,設定シート!$D$10:$H$109,5,FALSE),"")</f>
        <v/>
      </c>
      <c r="AE1811" s="185" t="str">
        <f>IF(C1811&lt;&gt;"",VLOOKUP(C1811,設定シート!$D$10:$L$109,9,FALSE),"")</f>
        <v/>
      </c>
      <c r="AF1811" s="184" t="str">
        <f>IF($AD1811="","",IF(LEFT($AD1811,2)="NS","NS","CS"))</f>
        <v/>
      </c>
      <c r="AG1811" s="203">
        <f t="shared" ref="AG1811:AG1845" si="588">IF(OR(R1811="有給休暇",G1811=""),0,IF(AQ1811=1,0,1))</f>
        <v>0</v>
      </c>
      <c r="AI1811" s="121" t="str">
        <f>IF(月報!G1811&lt;&gt;"",月報!G1811,"")</f>
        <v/>
      </c>
      <c r="AJ1811" s="122" t="str">
        <f>IF(月報!W1811&lt;&gt;"",月報!W1811*24,"")</f>
        <v/>
      </c>
      <c r="AK1811" s="122" t="str">
        <f>IF(月報!P1811&lt;&gt;"",月報!P1811,"")</f>
        <v/>
      </c>
      <c r="AL1811" s="122" t="str">
        <f>IF(月報!Q1811&lt;&gt;"",IF(月報!Q1811="平日残","",月報!Q1811),"")</f>
        <v/>
      </c>
      <c r="AM1811" s="122"/>
      <c r="AN1811" s="122" t="str">
        <f t="shared" si="578"/>
        <v/>
      </c>
      <c r="AO1811" s="122" t="str">
        <f>IF($E1811="","",VLOOKUP($E1811,カレンダマスタ!$A$5:$E$381,5,FALSE))</f>
        <v/>
      </c>
      <c r="AQ1811" s="195" t="str">
        <f>IF(G1811="","",IF(VLOOKUP(E1811,カレンダマスタ!$A$5:$D$381,4,FALSE)=0,"",1))</f>
        <v/>
      </c>
      <c r="AR1811" s="123" t="str">
        <f>IF($G1811="","",IF($AD1811="NSTC",INDEX(カレンダマスタ!$I$26:$O$31,MATCH($G1811,カレンダマスタ!$H$26:$H$31,1),MATCH($H1811,カレンダマスタ!$I$25:$O$25,1)),
IF($AD1811="CS本社",INDEX(カレンダマスタ!$I$36:$O$41,MATCH($G1811,カレンダマスタ!$H$36:$H$41,1),MATCH($H1811,カレンダマスタ!$I$35:$O$35,1)),
IF($AD1811="NS本社",INDEX(カレンダマスタ!$I$94:$O$99,MATCH($G1811,カレンダマスタ!$H$95:$H$100,1),MATCH($H1811,カレンダマスタ!$I$93:$O$93,1)),
IF($AD1811="ODC",INDEX(カレンダマスタ!$I$46:$O$51,MATCH($G1811,カレンダマスタ!$H$46:$H$51,1),MATCH($H1811,カレンダマスタ!$I$45:$O$45,1)),
IF($AD1811="NS東京TC",INDEX(カレンダマスタ!$I$56:$O$61,MATCH($G1811,カレンダマスタ!$H$56:$H$61,1),MATCH($H1811,カレンダマスタ!$I$55:$O$55,1)),""))))))</f>
        <v/>
      </c>
      <c r="AS1811" s="122" t="str">
        <f t="shared" ref="AS1811:AS1845" si="589">IF(AC1811="社員","",IF(R1811="有給休暇","",IF(AND(AF1811="CS",AQ1811=1)=TRUE,"OK",IF(AR1811&lt;&gt;"",IF(TIMEVALUE(MID(I1811,1,10))=AR1811,"OK","×"),""))))</f>
        <v/>
      </c>
      <c r="AU1811" s="124" t="str">
        <f>IF(E1811="","",VLOOKUP($E1811,カレンダマスタ!$A$4:$E$381,4,FALSE))</f>
        <v/>
      </c>
      <c r="AV1811" s="124" t="str">
        <f t="shared" si="580"/>
        <v/>
      </c>
      <c r="AW1811" s="124" t="str">
        <f t="shared" si="581"/>
        <v/>
      </c>
      <c r="AX1811" s="125" t="str">
        <f t="shared" si="582"/>
        <v/>
      </c>
      <c r="AY1811" s="125" t="str">
        <f t="shared" si="583"/>
        <v/>
      </c>
      <c r="AZ1811" s="114" t="str">
        <f>IF(AX1811&amp;AW1811="勤怠未設定","×",IF(AV1811="勤怠修正","×",IF(AC1811="外注","",IF(AA1811="",IF(AY1811&lt;&gt;"","×",""),IF(VLOOKUP(AA1811,カレンダマスタ!$H$66:$I$83,2,FALSE)&lt;&gt;AY1811,"×","OK")))))</f>
        <v/>
      </c>
      <c r="BC1811" s="124" t="str">
        <f>IF(E1811="","",VLOOKUP($E1811,カレンダマスタ!$A$4:$E$381,4,FALSE))</f>
        <v/>
      </c>
      <c r="BD1811" s="122" t="str">
        <f>IF(AC1811="社員","",IF(AG1811=0,"",IF(AD1811="NSTC",IF(COUNTIF(カレンダマスタ!$Q$5:$Q$32,G1811)=1,"OK","×"),
IF(AD1811="NS本社",IF(COUNTIF(カレンダマスタ!$T$5:$T$32,G1811)=1,"OK","×"),IF(COUNTIF(カレンダマスタ!$R$5:$R$32,G1811)=1,"OK","×")))))</f>
        <v/>
      </c>
      <c r="BE1811" s="122" t="str">
        <f>IF(AC1811="社員","",IF(G1811="","",IF(R1811&lt;&gt;"","",IF(AF1811="CS","OK",IF(VLOOKUP(E1811,カレンダマスタ!$A$5:$D$381,4,FALSE)&gt;0,"",IF(OR(G1811*24&gt;10.84,H1811*24&lt;14.5)=TRUE,"×","OK"))))))</f>
        <v/>
      </c>
      <c r="BF1811" s="122" t="str">
        <f t="shared" si="576"/>
        <v/>
      </c>
      <c r="BG1811" s="127" t="str">
        <f t="shared" ref="BG1811:BG1874" si="590">IF(AE1811="派遣","",IF(G1811="","",IF(R1811="有給休暇","",IF(S1811="","×","OK"))))</f>
        <v/>
      </c>
      <c r="BI1811" s="114" t="str">
        <f t="shared" ref="BI1811:BI1845" si="591">IF(OR(AO1811="×",AS1811="×",AZ1811="×",BE1811="×",BF1811="TW未入力",BF1811="週報未入力",BG1811="×"),"×","")</f>
        <v/>
      </c>
    </row>
    <row r="1812" spans="2:61">
      <c r="B1812" s="111"/>
      <c r="C1812" s="536"/>
      <c r="D1812" s="128"/>
      <c r="E1812" s="583"/>
      <c r="F1812" s="128"/>
      <c r="G1812" s="588"/>
      <c r="H1812" s="588"/>
      <c r="I1812" s="130"/>
      <c r="J1812" s="139"/>
      <c r="K1812" s="131"/>
      <c r="L1812" s="132"/>
      <c r="M1812" s="132"/>
      <c r="N1812" s="141"/>
      <c r="O1812" s="139"/>
      <c r="P1812" s="139"/>
      <c r="Q1812" s="139"/>
      <c r="R1812" s="133"/>
      <c r="S1812" s="134"/>
      <c r="T1812" s="434" t="str">
        <f t="shared" si="584"/>
        <v/>
      </c>
      <c r="U1812" s="429"/>
      <c r="V1812" s="429" t="str">
        <f t="shared" si="585"/>
        <v/>
      </c>
      <c r="W1812" s="298"/>
      <c r="X1812" s="129" t="str">
        <f t="shared" ref="X1812:X1845" si="592">IF(O1812&lt;&gt;"",O1812/24,"")</f>
        <v/>
      </c>
      <c r="Y1812" s="129" t="str">
        <f t="shared" si="586"/>
        <v/>
      </c>
      <c r="Z1812" s="129" t="str">
        <f t="shared" si="587"/>
        <v/>
      </c>
      <c r="AA1812" s="133" t="str">
        <f t="shared" si="579"/>
        <v/>
      </c>
      <c r="AC1812" s="186" t="str">
        <f>AC1811</f>
        <v/>
      </c>
      <c r="AD1812" s="186" t="str">
        <f>AD1811</f>
        <v/>
      </c>
      <c r="AE1812" s="186" t="str">
        <f>AE1811</f>
        <v/>
      </c>
      <c r="AF1812" s="186" t="str">
        <f>AF1811</f>
        <v/>
      </c>
      <c r="AG1812" s="204">
        <f t="shared" si="588"/>
        <v>0</v>
      </c>
      <c r="AI1812" s="135" t="str">
        <f>IF(月報!G1812&lt;&gt;"",月報!G1812,"")</f>
        <v/>
      </c>
      <c r="AJ1812" s="126" t="str">
        <f>IF(月報!W1812&lt;&gt;"",月報!W1812*24,"")</f>
        <v/>
      </c>
      <c r="AK1812" s="126" t="str">
        <f>IF(月報!P1812&lt;&gt;"",月報!P1812,"")</f>
        <v/>
      </c>
      <c r="AL1812" s="126" t="str">
        <f>IF(月報!Q1812&lt;&gt;"",IF(月報!Q1812="平日残","",月報!Q1812),"")</f>
        <v/>
      </c>
      <c r="AM1812" s="126"/>
      <c r="AN1812" s="126" t="str">
        <f t="shared" si="578"/>
        <v/>
      </c>
      <c r="AO1812" s="126" t="str">
        <f>IF($E1812="","",VLOOKUP($E1812,カレンダマスタ!$A$5:$E$381,5,FALSE))</f>
        <v/>
      </c>
      <c r="AQ1812" s="196" t="str">
        <f>IF(G1812="","",IF(VLOOKUP(E1812,カレンダマスタ!$A$5:$D$381,4,FALSE)=0,"",1))</f>
        <v/>
      </c>
      <c r="AR1812" s="136" t="str">
        <f>IF($G1812="","",IF($AD1812="NSTC",INDEX(カレンダマスタ!$I$26:$O$31,MATCH($G1812,カレンダマスタ!$H$26:$H$31,1),MATCH($H1812,カレンダマスタ!$I$25:$O$25,1)),
IF($AD1812="CS本社",INDEX(カレンダマスタ!$I$36:$O$41,MATCH($G1812,カレンダマスタ!$H$36:$H$41,1),MATCH($H1812,カレンダマスタ!$I$35:$O$35,1)),
IF($AD1812="NS本社",INDEX(カレンダマスタ!$I$94:$O$99,MATCH($G1812,カレンダマスタ!$H$95:$H$100,1),MATCH($H1812,カレンダマスタ!$I$93:$O$93,1)),
IF($AD1812="ODC",INDEX(カレンダマスタ!$I$46:$O$51,MATCH($G1812,カレンダマスタ!$H$46:$H$51,1),MATCH($H1812,カレンダマスタ!$I$45:$O$45,1)),
IF($AD1812="NS東京TC",INDEX(カレンダマスタ!$I$56:$O$61,MATCH($G1812,カレンダマスタ!$H$56:$H$61,1),MATCH($H1812,カレンダマスタ!$I$55:$O$55,1)),""))))))</f>
        <v/>
      </c>
      <c r="AS1812" s="126" t="str">
        <f t="shared" si="589"/>
        <v/>
      </c>
      <c r="AU1812" s="137" t="str">
        <f>IF(E1812="","",VLOOKUP($E1812,カレンダマスタ!$A$4:$E$381,4,FALSE))</f>
        <v/>
      </c>
      <c r="AV1812" s="137" t="str">
        <f t="shared" si="580"/>
        <v/>
      </c>
      <c r="AW1812" s="137" t="str">
        <f t="shared" si="581"/>
        <v/>
      </c>
      <c r="AX1812" s="138" t="str">
        <f t="shared" si="582"/>
        <v/>
      </c>
      <c r="AY1812" s="138" t="str">
        <f t="shared" si="583"/>
        <v/>
      </c>
      <c r="AZ1812" s="130" t="str">
        <f>IF(AX1812&amp;AW1812="勤怠未設定","×",IF(AV1812="勤怠修正","×",IF(AC1812="外注","",IF(AA1812="",IF(AY1812&lt;&gt;"","×",""),IF(VLOOKUP(AA1812,カレンダマスタ!$H$66:$I$83,2,FALSE)&lt;&gt;AY1812,"×","OK")))))</f>
        <v/>
      </c>
      <c r="BC1812" s="137" t="str">
        <f>IF(E1812="","",VLOOKUP($E1812,カレンダマスタ!$A$4:$E$381,4,FALSE))</f>
        <v/>
      </c>
      <c r="BD1812" s="126" t="str">
        <f>IF(AC1812="社員","",IF(AG1812=0,"",IF(AD1812="NSTC",IF(COUNTIF(カレンダマスタ!$Q$5:$Q$32,G1812)=1,"OK","×"),
IF(AD1812="NS本社",IF(COUNTIF(カレンダマスタ!$T$5:$T$32,G1812)=1,"OK","×"),IF(COUNTIF(カレンダマスタ!$R$5:$R$32,G1812)=1,"OK","×")))))</f>
        <v/>
      </c>
      <c r="BE1812" s="126" t="str">
        <f>IF(AC1812="社員","",IF(G1812="","",IF(R1812&lt;&gt;"","",IF(AF1812="CS","OK",IF(VLOOKUP(E1812,カレンダマスタ!$A$5:$D$381,4,FALSE)&gt;0,"",IF(OR(G1812*24&gt;10.84,H1812*24&lt;14.5)=TRUE,"×","OK"))))))</f>
        <v/>
      </c>
      <c r="BF1812" s="126" t="str">
        <f t="shared" si="576"/>
        <v/>
      </c>
      <c r="BG1812" s="126" t="str">
        <f t="shared" si="590"/>
        <v/>
      </c>
      <c r="BI1812" s="130" t="str">
        <f t="shared" si="591"/>
        <v/>
      </c>
    </row>
    <row r="1813" spans="2:61">
      <c r="B1813" s="111"/>
      <c r="C1813" s="536"/>
      <c r="D1813" s="128"/>
      <c r="E1813" s="583"/>
      <c r="F1813" s="128"/>
      <c r="G1813" s="588"/>
      <c r="H1813" s="588"/>
      <c r="I1813" s="130"/>
      <c r="J1813" s="139"/>
      <c r="K1813" s="131"/>
      <c r="L1813" s="132"/>
      <c r="M1813" s="132"/>
      <c r="N1813" s="141"/>
      <c r="O1813" s="139"/>
      <c r="P1813" s="139"/>
      <c r="Q1813" s="139"/>
      <c r="R1813" s="133"/>
      <c r="S1813" s="134"/>
      <c r="T1813" s="434" t="str">
        <f t="shared" si="584"/>
        <v/>
      </c>
      <c r="U1813" s="429"/>
      <c r="V1813" s="429" t="str">
        <f t="shared" si="585"/>
        <v/>
      </c>
      <c r="W1813" s="298"/>
      <c r="X1813" s="129" t="str">
        <f t="shared" si="592"/>
        <v/>
      </c>
      <c r="Y1813" s="129" t="str">
        <f t="shared" si="586"/>
        <v/>
      </c>
      <c r="Z1813" s="129" t="str">
        <f t="shared" si="587"/>
        <v/>
      </c>
      <c r="AA1813" s="133" t="str">
        <f t="shared" si="579"/>
        <v/>
      </c>
      <c r="AC1813" s="186" t="str">
        <f>AC1811</f>
        <v/>
      </c>
      <c r="AD1813" s="187" t="str">
        <f>AD1811</f>
        <v/>
      </c>
      <c r="AE1813" s="187" t="str">
        <f>AE1811</f>
        <v/>
      </c>
      <c r="AF1813" s="187" t="str">
        <f>AF1811</f>
        <v/>
      </c>
      <c r="AG1813" s="204">
        <f t="shared" si="588"/>
        <v>0</v>
      </c>
      <c r="AI1813" s="135" t="str">
        <f>IF(月報!G1813&lt;&gt;"",月報!G1813,"")</f>
        <v/>
      </c>
      <c r="AJ1813" s="126" t="str">
        <f>IF(月報!W1813&lt;&gt;"",月報!W1813*24,"")</f>
        <v/>
      </c>
      <c r="AK1813" s="126" t="str">
        <f>IF(月報!P1813&lt;&gt;"",月報!P1813,"")</f>
        <v/>
      </c>
      <c r="AL1813" s="126" t="str">
        <f>IF(月報!Q1813&lt;&gt;"",IF(月報!Q1813="平日残","",月報!Q1813),"")</f>
        <v/>
      </c>
      <c r="AM1813" s="126"/>
      <c r="AN1813" s="126" t="str">
        <f t="shared" si="578"/>
        <v/>
      </c>
      <c r="AO1813" s="126" t="str">
        <f>IF($E1813="","",VLOOKUP($E1813,カレンダマスタ!$A$5:$E$381,5,FALSE))</f>
        <v/>
      </c>
      <c r="AQ1813" s="196" t="str">
        <f>IF(G1813="","",IF(VLOOKUP(E1813,カレンダマスタ!$A$5:$D$381,4,FALSE)=0,"",1))</f>
        <v/>
      </c>
      <c r="AR1813" s="136" t="str">
        <f>IF($G1813="","",IF($AD1813="NSTC",INDEX(カレンダマスタ!$I$26:$O$31,MATCH($G1813,カレンダマスタ!$H$26:$H$31,1),MATCH($H1813,カレンダマスタ!$I$25:$O$25,1)),
IF($AD1813="CS本社",INDEX(カレンダマスタ!$I$36:$O$41,MATCH($G1813,カレンダマスタ!$H$36:$H$41,1),MATCH($H1813,カレンダマスタ!$I$35:$O$35,1)),
IF($AD1813="NS本社",INDEX(カレンダマスタ!$I$94:$O$99,MATCH($G1813,カレンダマスタ!$H$95:$H$100,1),MATCH($H1813,カレンダマスタ!$I$93:$O$93,1)),
IF($AD1813="ODC",INDEX(カレンダマスタ!$I$46:$O$51,MATCH($G1813,カレンダマスタ!$H$46:$H$51,1),MATCH($H1813,カレンダマスタ!$I$45:$O$45,1)),
IF($AD1813="NS東京TC",INDEX(カレンダマスタ!$I$56:$O$61,MATCH($G1813,カレンダマスタ!$H$56:$H$61,1),MATCH($H1813,カレンダマスタ!$I$55:$O$55,1)),""))))))</f>
        <v/>
      </c>
      <c r="AS1813" s="126" t="str">
        <f t="shared" si="589"/>
        <v/>
      </c>
      <c r="AU1813" s="137" t="str">
        <f>IF(E1813="","",VLOOKUP($E1813,カレンダマスタ!$A$4:$E$381,4,FALSE))</f>
        <v/>
      </c>
      <c r="AV1813" s="137" t="str">
        <f t="shared" si="580"/>
        <v/>
      </c>
      <c r="AW1813" s="137" t="str">
        <f t="shared" si="581"/>
        <v/>
      </c>
      <c r="AX1813" s="138" t="str">
        <f t="shared" si="582"/>
        <v/>
      </c>
      <c r="AY1813" s="138" t="str">
        <f t="shared" si="583"/>
        <v/>
      </c>
      <c r="AZ1813" s="130" t="str">
        <f>IF(AX1813&amp;AW1813="勤怠未設定","×",IF(AV1813="勤怠修正","×",IF(AC1813="外注","",IF(AA1813="",IF(AY1813&lt;&gt;"","×",""),IF(VLOOKUP(AA1813,カレンダマスタ!$H$66:$I$83,2,FALSE)&lt;&gt;AY1813,"×","OK")))))</f>
        <v/>
      </c>
      <c r="BC1813" s="137" t="str">
        <f>IF(E1813="","",VLOOKUP($E1813,カレンダマスタ!$A$4:$E$381,4,FALSE))</f>
        <v/>
      </c>
      <c r="BD1813" s="126" t="str">
        <f>IF(AC1813="社員","",IF(AG1813=0,"",IF(AD1813="NSTC",IF(COUNTIF(カレンダマスタ!$Q$5:$Q$32,G1813)=1,"OK","×"),
IF(AD1813="NS本社",IF(COUNTIF(カレンダマスタ!$T$5:$T$32,G1813)=1,"OK","×"),IF(COUNTIF(カレンダマスタ!$R$5:$R$32,G1813)=1,"OK","×")))))</f>
        <v/>
      </c>
      <c r="BE1813" s="126" t="str">
        <f>IF(AC1813="社員","",IF(G1813="","",IF(R1813&lt;&gt;"","",IF(AF1813="CS","OK",IF(VLOOKUP(E1813,カレンダマスタ!$A$5:$D$381,4,FALSE)&gt;0,"",IF(OR(G1813*24&gt;10.84,H1813*24&lt;14.5)=TRUE,"×","OK"))))))</f>
        <v/>
      </c>
      <c r="BF1813" s="126" t="str">
        <f t="shared" si="576"/>
        <v/>
      </c>
      <c r="BG1813" s="126" t="str">
        <f t="shared" si="590"/>
        <v/>
      </c>
      <c r="BI1813" s="130" t="str">
        <f t="shared" si="591"/>
        <v/>
      </c>
    </row>
    <row r="1814" spans="2:61">
      <c r="B1814" s="111"/>
      <c r="C1814" s="536"/>
      <c r="D1814" s="128"/>
      <c r="E1814" s="583"/>
      <c r="F1814" s="128"/>
      <c r="G1814" s="588"/>
      <c r="H1814" s="588"/>
      <c r="I1814" s="130"/>
      <c r="J1814" s="139"/>
      <c r="K1814" s="131"/>
      <c r="L1814" s="132"/>
      <c r="M1814" s="132"/>
      <c r="N1814" s="141"/>
      <c r="O1814" s="139"/>
      <c r="P1814" s="139"/>
      <c r="Q1814" s="139"/>
      <c r="R1814" s="133"/>
      <c r="S1814" s="134"/>
      <c r="T1814" s="434" t="str">
        <f t="shared" si="584"/>
        <v/>
      </c>
      <c r="U1814" s="429"/>
      <c r="V1814" s="429" t="str">
        <f t="shared" si="585"/>
        <v/>
      </c>
      <c r="W1814" s="298"/>
      <c r="X1814" s="129" t="str">
        <f t="shared" si="592"/>
        <v/>
      </c>
      <c r="Y1814" s="129" t="str">
        <f t="shared" si="586"/>
        <v/>
      </c>
      <c r="Z1814" s="129" t="str">
        <f t="shared" si="587"/>
        <v/>
      </c>
      <c r="AA1814" s="133" t="str">
        <f t="shared" si="579"/>
        <v/>
      </c>
      <c r="AC1814" s="186" t="str">
        <f>AC1811</f>
        <v/>
      </c>
      <c r="AD1814" s="187" t="str">
        <f>AD1811</f>
        <v/>
      </c>
      <c r="AE1814" s="187" t="str">
        <f>AE1811</f>
        <v/>
      </c>
      <c r="AF1814" s="187" t="str">
        <f>AF1811</f>
        <v/>
      </c>
      <c r="AG1814" s="204">
        <f t="shared" si="588"/>
        <v>0</v>
      </c>
      <c r="AI1814" s="140" t="str">
        <f>IF(月報!G1814&lt;&gt;"",月報!G1814,"")</f>
        <v/>
      </c>
      <c r="AJ1814" s="126" t="str">
        <f>IF(月報!W1814&lt;&gt;"",月報!W1814*24,"")</f>
        <v/>
      </c>
      <c r="AK1814" s="126" t="str">
        <f>IF(月報!P1814&lt;&gt;"",月報!P1814,"")</f>
        <v/>
      </c>
      <c r="AL1814" s="126" t="str">
        <f>IF(月報!Q1814&lt;&gt;"",IF(月報!Q1814="平日残","",月報!Q1814),"")</f>
        <v/>
      </c>
      <c r="AM1814" s="126"/>
      <c r="AN1814" s="126" t="str">
        <f t="shared" si="578"/>
        <v/>
      </c>
      <c r="AO1814" s="126" t="str">
        <f>IF($E1814="","",VLOOKUP($E1814,カレンダマスタ!$A$5:$E$381,5,FALSE))</f>
        <v/>
      </c>
      <c r="AQ1814" s="196" t="str">
        <f>IF(G1814="","",IF(VLOOKUP(E1814,カレンダマスタ!$A$5:$D$381,4,FALSE)=0,"",1))</f>
        <v/>
      </c>
      <c r="AR1814" s="136" t="str">
        <f>IF($G1814="","",IF($AD1814="NSTC",INDEX(カレンダマスタ!$I$26:$O$31,MATCH($G1814,カレンダマスタ!$H$26:$H$31,1),MATCH($H1814,カレンダマスタ!$I$25:$O$25,1)),
IF($AD1814="CS本社",INDEX(カレンダマスタ!$I$36:$O$41,MATCH($G1814,カレンダマスタ!$H$36:$H$41,1),MATCH($H1814,カレンダマスタ!$I$35:$O$35,1)),
IF($AD1814="NS本社",INDEX(カレンダマスタ!$I$94:$O$99,MATCH($G1814,カレンダマスタ!$H$95:$H$100,1),MATCH($H1814,カレンダマスタ!$I$93:$O$93,1)),
IF($AD1814="ODC",INDEX(カレンダマスタ!$I$46:$O$51,MATCH($G1814,カレンダマスタ!$H$46:$H$51,1),MATCH($H1814,カレンダマスタ!$I$45:$O$45,1)),
IF($AD1814="NS東京TC",INDEX(カレンダマスタ!$I$56:$O$61,MATCH($G1814,カレンダマスタ!$H$56:$H$61,1),MATCH($H1814,カレンダマスタ!$I$55:$O$55,1)),""))))))</f>
        <v/>
      </c>
      <c r="AS1814" s="126" t="str">
        <f t="shared" si="589"/>
        <v/>
      </c>
      <c r="AU1814" s="137" t="str">
        <f>IF(E1814="","",VLOOKUP($E1814,カレンダマスタ!$A$4:$E$381,4,FALSE))</f>
        <v/>
      </c>
      <c r="AV1814" s="137" t="str">
        <f t="shared" si="580"/>
        <v/>
      </c>
      <c r="AW1814" s="137" t="str">
        <f t="shared" si="581"/>
        <v/>
      </c>
      <c r="AX1814" s="138" t="str">
        <f t="shared" si="582"/>
        <v/>
      </c>
      <c r="AY1814" s="138" t="str">
        <f t="shared" si="583"/>
        <v/>
      </c>
      <c r="AZ1814" s="130" t="str">
        <f>IF(AX1814&amp;AW1814="勤怠未設定","×",IF(AV1814="勤怠修正","×",IF(AC1814="外注","",IF(AA1814="",IF(AY1814&lt;&gt;"","×",""),IF(VLOOKUP(AA1814,カレンダマスタ!$H$66:$I$83,2,FALSE)&lt;&gt;AY1814,"×","OK")))))</f>
        <v/>
      </c>
      <c r="BC1814" s="137" t="str">
        <f>IF(E1814="","",VLOOKUP($E1814,カレンダマスタ!$A$4:$E$381,4,FALSE))</f>
        <v/>
      </c>
      <c r="BD1814" s="126" t="str">
        <f>IF(AC1814="社員","",IF(AG1814=0,"",IF(AD1814="NSTC",IF(COUNTIF(カレンダマスタ!$Q$5:$Q$32,G1814)=1,"OK","×"),
IF(AD1814="NS本社",IF(COUNTIF(カレンダマスタ!$T$5:$T$32,G1814)=1,"OK","×"),IF(COUNTIF(カレンダマスタ!$R$5:$R$32,G1814)=1,"OK","×")))))</f>
        <v/>
      </c>
      <c r="BE1814" s="126" t="str">
        <f>IF(AC1814="社員","",IF(G1814="","",IF(R1814&lt;&gt;"","",IF(AF1814="CS","OK",IF(VLOOKUP(E1814,カレンダマスタ!$A$5:$D$381,4,FALSE)&gt;0,"",IF(OR(G1814*24&gt;10.84,H1814*24&lt;14.5)=TRUE,"×","OK"))))))</f>
        <v/>
      </c>
      <c r="BF1814" s="126" t="str">
        <f t="shared" si="576"/>
        <v/>
      </c>
      <c r="BG1814" s="126" t="str">
        <f t="shared" si="590"/>
        <v/>
      </c>
      <c r="BI1814" s="130" t="str">
        <f t="shared" si="591"/>
        <v/>
      </c>
    </row>
    <row r="1815" spans="2:61">
      <c r="B1815" s="111"/>
      <c r="C1815" s="536"/>
      <c r="D1815" s="128"/>
      <c r="E1815" s="583"/>
      <c r="F1815" s="128"/>
      <c r="G1815" s="588"/>
      <c r="H1815" s="588"/>
      <c r="I1815" s="130"/>
      <c r="J1815" s="139"/>
      <c r="K1815" s="131"/>
      <c r="L1815" s="132"/>
      <c r="M1815" s="132"/>
      <c r="N1815" s="141"/>
      <c r="O1815" s="139"/>
      <c r="P1815" s="139"/>
      <c r="Q1815" s="139"/>
      <c r="R1815" s="133"/>
      <c r="S1815" s="134"/>
      <c r="T1815" s="434" t="str">
        <f t="shared" si="584"/>
        <v/>
      </c>
      <c r="U1815" s="429"/>
      <c r="V1815" s="429" t="str">
        <f t="shared" si="585"/>
        <v/>
      </c>
      <c r="W1815" s="298"/>
      <c r="X1815" s="129" t="str">
        <f t="shared" si="592"/>
        <v/>
      </c>
      <c r="Y1815" s="129" t="str">
        <f t="shared" si="586"/>
        <v/>
      </c>
      <c r="Z1815" s="129" t="str">
        <f t="shared" si="587"/>
        <v/>
      </c>
      <c r="AA1815" s="133" t="str">
        <f t="shared" si="579"/>
        <v/>
      </c>
      <c r="AC1815" s="186" t="str">
        <f>AC1811</f>
        <v/>
      </c>
      <c r="AD1815" s="187" t="str">
        <f>AD1811</f>
        <v/>
      </c>
      <c r="AE1815" s="187" t="str">
        <f>AE1811</f>
        <v/>
      </c>
      <c r="AF1815" s="187" t="str">
        <f>AF1811</f>
        <v/>
      </c>
      <c r="AG1815" s="204">
        <f t="shared" si="588"/>
        <v>0</v>
      </c>
      <c r="AI1815" s="140" t="str">
        <f>IF(月報!G1815&lt;&gt;"",月報!G1815,"")</f>
        <v/>
      </c>
      <c r="AJ1815" s="126" t="str">
        <f>IF(月報!W1815&lt;&gt;"",月報!W1815*24,"")</f>
        <v/>
      </c>
      <c r="AK1815" s="126" t="str">
        <f>IF(月報!P1815&lt;&gt;"",月報!P1815,"")</f>
        <v/>
      </c>
      <c r="AL1815" s="126" t="str">
        <f>IF(月報!Q1815&lt;&gt;"",IF(月報!Q1815="平日残","",月報!Q1815),"")</f>
        <v/>
      </c>
      <c r="AM1815" s="126"/>
      <c r="AN1815" s="126" t="str">
        <f t="shared" si="578"/>
        <v/>
      </c>
      <c r="AO1815" s="126" t="str">
        <f>IF($E1815="","",VLOOKUP($E1815,カレンダマスタ!$A$5:$E$381,5,FALSE))</f>
        <v/>
      </c>
      <c r="AQ1815" s="196" t="str">
        <f>IF(G1815="","",IF(VLOOKUP(E1815,カレンダマスタ!$A$5:$D$381,4,FALSE)=0,"",1))</f>
        <v/>
      </c>
      <c r="AR1815" s="136" t="str">
        <f>IF($G1815="","",IF($AD1815="NSTC",INDEX(カレンダマスタ!$I$26:$O$31,MATCH($G1815,カレンダマスタ!$H$26:$H$31,1),MATCH($H1815,カレンダマスタ!$I$25:$O$25,1)),
IF($AD1815="CS本社",INDEX(カレンダマスタ!$I$36:$O$41,MATCH($G1815,カレンダマスタ!$H$36:$H$41,1),MATCH($H1815,カレンダマスタ!$I$35:$O$35,1)),
IF($AD1815="NS本社",INDEX(カレンダマスタ!$I$94:$O$99,MATCH($G1815,カレンダマスタ!$H$95:$H$100,1),MATCH($H1815,カレンダマスタ!$I$93:$O$93,1)),
IF($AD1815="ODC",INDEX(カレンダマスタ!$I$46:$O$51,MATCH($G1815,カレンダマスタ!$H$46:$H$51,1),MATCH($H1815,カレンダマスタ!$I$45:$O$45,1)),
IF($AD1815="NS東京TC",INDEX(カレンダマスタ!$I$56:$O$61,MATCH($G1815,カレンダマスタ!$H$56:$H$61,1),MATCH($H1815,カレンダマスタ!$I$55:$O$55,1)),""))))))</f>
        <v/>
      </c>
      <c r="AS1815" s="126" t="str">
        <f t="shared" si="589"/>
        <v/>
      </c>
      <c r="AU1815" s="137" t="str">
        <f>IF(E1815="","",VLOOKUP($E1815,カレンダマスタ!$A$4:$E$381,4,FALSE))</f>
        <v/>
      </c>
      <c r="AV1815" s="137" t="str">
        <f t="shared" si="580"/>
        <v/>
      </c>
      <c r="AW1815" s="137" t="str">
        <f t="shared" si="581"/>
        <v/>
      </c>
      <c r="AX1815" s="138" t="str">
        <f t="shared" si="582"/>
        <v/>
      </c>
      <c r="AY1815" s="138" t="str">
        <f t="shared" si="583"/>
        <v/>
      </c>
      <c r="AZ1815" s="130" t="str">
        <f>IF(AX1815&amp;AW1815="勤怠未設定","×",IF(AV1815="勤怠修正","×",IF(AC1815="外注","",IF(AA1815="",IF(AY1815&lt;&gt;"","×",""),IF(VLOOKUP(AA1815,カレンダマスタ!$H$66:$I$83,2,FALSE)&lt;&gt;AY1815,"×","OK")))))</f>
        <v/>
      </c>
      <c r="BC1815" s="137" t="str">
        <f>IF(E1815="","",VLOOKUP($E1815,カレンダマスタ!$A$4:$E$381,4,FALSE))</f>
        <v/>
      </c>
      <c r="BD1815" s="126" t="str">
        <f>IF(AC1815="社員","",IF(AG1815=0,"",IF(AD1815="NSTC",IF(COUNTIF(カレンダマスタ!$Q$5:$Q$32,G1815)=1,"OK","×"),
IF(AD1815="NS本社",IF(COUNTIF(カレンダマスタ!$T$5:$T$32,G1815)=1,"OK","×"),IF(COUNTIF(カレンダマスタ!$R$5:$R$32,G1815)=1,"OK","×")))))</f>
        <v/>
      </c>
      <c r="BE1815" s="126" t="str">
        <f>IF(AC1815="社員","",IF(G1815="","",IF(R1815&lt;&gt;"","",IF(AF1815="CS","OK",IF(VLOOKUP(E1815,カレンダマスタ!$A$5:$D$381,4,FALSE)&gt;0,"",IF(OR(G1815*24&gt;10.84,H1815*24&lt;14.5)=TRUE,"×","OK"))))))</f>
        <v/>
      </c>
      <c r="BF1815" s="126" t="str">
        <f t="shared" si="576"/>
        <v/>
      </c>
      <c r="BG1815" s="126" t="str">
        <f t="shared" si="590"/>
        <v/>
      </c>
      <c r="BI1815" s="130" t="str">
        <f t="shared" si="591"/>
        <v/>
      </c>
    </row>
    <row r="1816" spans="2:61">
      <c r="B1816" s="111"/>
      <c r="C1816" s="536"/>
      <c r="D1816" s="128"/>
      <c r="E1816" s="583"/>
      <c r="F1816" s="128"/>
      <c r="G1816" s="588"/>
      <c r="H1816" s="588"/>
      <c r="I1816" s="130"/>
      <c r="J1816" s="139"/>
      <c r="K1816" s="131"/>
      <c r="L1816" s="132"/>
      <c r="M1816" s="132"/>
      <c r="N1816" s="141"/>
      <c r="O1816" s="139"/>
      <c r="P1816" s="139"/>
      <c r="Q1816" s="139"/>
      <c r="R1816" s="133"/>
      <c r="S1816" s="134"/>
      <c r="T1816" s="434" t="str">
        <f t="shared" si="584"/>
        <v/>
      </c>
      <c r="U1816" s="429"/>
      <c r="V1816" s="429" t="str">
        <f t="shared" si="585"/>
        <v/>
      </c>
      <c r="W1816" s="298"/>
      <c r="X1816" s="129" t="str">
        <f t="shared" si="592"/>
        <v/>
      </c>
      <c r="Y1816" s="129" t="str">
        <f t="shared" si="586"/>
        <v/>
      </c>
      <c r="Z1816" s="129" t="str">
        <f t="shared" si="587"/>
        <v/>
      </c>
      <c r="AA1816" s="133" t="str">
        <f t="shared" si="579"/>
        <v/>
      </c>
      <c r="AC1816" s="186" t="str">
        <f>AC1811</f>
        <v/>
      </c>
      <c r="AD1816" s="187" t="str">
        <f>AD1811</f>
        <v/>
      </c>
      <c r="AE1816" s="187" t="str">
        <f>AE1811</f>
        <v/>
      </c>
      <c r="AF1816" s="187" t="str">
        <f>AF1811</f>
        <v/>
      </c>
      <c r="AG1816" s="204">
        <f t="shared" si="588"/>
        <v>0</v>
      </c>
      <c r="AI1816" s="135" t="str">
        <f>IF(月報!G1816&lt;&gt;"",月報!G1816,"")</f>
        <v/>
      </c>
      <c r="AJ1816" s="126" t="str">
        <f>IF(月報!W1816&lt;&gt;"",月報!W1816*24,"")</f>
        <v/>
      </c>
      <c r="AK1816" s="126" t="str">
        <f>IF(月報!P1816&lt;&gt;"",月報!P1816,"")</f>
        <v/>
      </c>
      <c r="AL1816" s="126" t="str">
        <f>IF(月報!Q1816&lt;&gt;"",IF(月報!Q1816="平日残","",月報!Q1816),"")</f>
        <v/>
      </c>
      <c r="AM1816" s="126"/>
      <c r="AN1816" s="126" t="str">
        <f t="shared" si="578"/>
        <v/>
      </c>
      <c r="AO1816" s="126" t="str">
        <f>IF($E1816="","",VLOOKUP($E1816,カレンダマスタ!$A$5:$E$381,5,FALSE))</f>
        <v/>
      </c>
      <c r="AQ1816" s="196" t="str">
        <f>IF(G1816="","",IF(VLOOKUP(E1816,カレンダマスタ!$A$5:$D$381,4,FALSE)=0,"",1))</f>
        <v/>
      </c>
      <c r="AR1816" s="136" t="str">
        <f>IF($G1816="","",IF($AD1816="NSTC",INDEX(カレンダマスタ!$I$26:$O$31,MATCH($G1816,カレンダマスタ!$H$26:$H$31,1),MATCH($H1816,カレンダマスタ!$I$25:$O$25,1)),
IF($AD1816="CS本社",INDEX(カレンダマスタ!$I$36:$O$41,MATCH($G1816,カレンダマスタ!$H$36:$H$41,1),MATCH($H1816,カレンダマスタ!$I$35:$O$35,1)),
IF($AD1816="NS本社",INDEX(カレンダマスタ!$I$94:$O$99,MATCH($G1816,カレンダマスタ!$H$95:$H$100,1),MATCH($H1816,カレンダマスタ!$I$93:$O$93,1)),
IF($AD1816="ODC",INDEX(カレンダマスタ!$I$46:$O$51,MATCH($G1816,カレンダマスタ!$H$46:$H$51,1),MATCH($H1816,カレンダマスタ!$I$45:$O$45,1)),
IF($AD1816="NS東京TC",INDEX(カレンダマスタ!$I$56:$O$61,MATCH($G1816,カレンダマスタ!$H$56:$H$61,1),MATCH($H1816,カレンダマスタ!$I$55:$O$55,1)),""))))))</f>
        <v/>
      </c>
      <c r="AS1816" s="126" t="str">
        <f t="shared" si="589"/>
        <v/>
      </c>
      <c r="AU1816" s="137" t="str">
        <f>IF(E1816="","",VLOOKUP($E1816,カレンダマスタ!$A$4:$E$381,4,FALSE))</f>
        <v/>
      </c>
      <c r="AV1816" s="137" t="str">
        <f t="shared" si="580"/>
        <v/>
      </c>
      <c r="AW1816" s="137" t="str">
        <f t="shared" si="581"/>
        <v/>
      </c>
      <c r="AX1816" s="138" t="str">
        <f t="shared" si="582"/>
        <v/>
      </c>
      <c r="AY1816" s="138" t="str">
        <f t="shared" si="583"/>
        <v/>
      </c>
      <c r="AZ1816" s="130" t="str">
        <f>IF(AX1816&amp;AW1816="勤怠未設定","×",IF(AV1816="勤怠修正","×",IF(AC1816="外注","",IF(AA1816="",IF(AY1816&lt;&gt;"","×",""),IF(VLOOKUP(AA1816,カレンダマスタ!$H$66:$I$83,2,FALSE)&lt;&gt;AY1816,"×","OK")))))</f>
        <v/>
      </c>
      <c r="BC1816" s="137" t="str">
        <f>IF(E1816="","",VLOOKUP($E1816,カレンダマスタ!$A$4:$E$381,4,FALSE))</f>
        <v/>
      </c>
      <c r="BD1816" s="126" t="str">
        <f>IF(AC1816="社員","",IF(AG1816=0,"",IF(AD1816="NSTC",IF(COUNTIF(カレンダマスタ!$Q$5:$Q$32,G1816)=1,"OK","×"),
IF(AD1816="NS本社",IF(COUNTIF(カレンダマスタ!$T$5:$T$32,G1816)=1,"OK","×"),IF(COUNTIF(カレンダマスタ!$R$5:$R$32,G1816)=1,"OK","×")))))</f>
        <v/>
      </c>
      <c r="BE1816" s="126" t="str">
        <f>IF(AC1816="社員","",IF(G1816="","",IF(R1816&lt;&gt;"","",IF(AF1816="CS","OK",IF(VLOOKUP(E1816,カレンダマスタ!$A$5:$D$381,4,FALSE)&gt;0,"",IF(OR(G1816*24&gt;10.84,H1816*24&lt;14.5)=TRUE,"×","OK"))))))</f>
        <v/>
      </c>
      <c r="BF1816" s="126" t="str">
        <f t="shared" si="576"/>
        <v/>
      </c>
      <c r="BG1816" s="126" t="str">
        <f t="shared" si="590"/>
        <v/>
      </c>
      <c r="BI1816" s="130" t="str">
        <f t="shared" si="591"/>
        <v/>
      </c>
    </row>
    <row r="1817" spans="2:61">
      <c r="B1817" s="111"/>
      <c r="C1817" s="537"/>
      <c r="D1817" s="142"/>
      <c r="E1817" s="584"/>
      <c r="F1817" s="142"/>
      <c r="G1817" s="589"/>
      <c r="H1817" s="589"/>
      <c r="I1817" s="144"/>
      <c r="J1817" s="148"/>
      <c r="K1817" s="145"/>
      <c r="L1817" s="146"/>
      <c r="M1817" s="146"/>
      <c r="N1817" s="147"/>
      <c r="O1817" s="148"/>
      <c r="P1817" s="148"/>
      <c r="Q1817" s="148"/>
      <c r="R1817" s="149"/>
      <c r="S1817" s="156"/>
      <c r="T1817" s="435" t="str">
        <f t="shared" si="584"/>
        <v/>
      </c>
      <c r="U1817" s="430"/>
      <c r="V1817" s="430" t="str">
        <f t="shared" si="585"/>
        <v/>
      </c>
      <c r="W1817" s="298"/>
      <c r="X1817" s="143" t="str">
        <f t="shared" si="592"/>
        <v/>
      </c>
      <c r="Y1817" s="143" t="str">
        <f t="shared" si="586"/>
        <v/>
      </c>
      <c r="Z1817" s="143" t="str">
        <f t="shared" si="587"/>
        <v/>
      </c>
      <c r="AA1817" s="149" t="str">
        <f t="shared" si="579"/>
        <v/>
      </c>
      <c r="AC1817" s="188" t="str">
        <f>AC1811</f>
        <v/>
      </c>
      <c r="AD1817" s="189" t="str">
        <f>AD1811</f>
        <v/>
      </c>
      <c r="AE1817" s="189" t="str">
        <f>AE1811</f>
        <v/>
      </c>
      <c r="AF1817" s="189" t="str">
        <f>AF1811</f>
        <v/>
      </c>
      <c r="AG1817" s="205">
        <f t="shared" si="588"/>
        <v>0</v>
      </c>
      <c r="AI1817" s="150" t="str">
        <f>IF(月報!G1817&lt;&gt;"",月報!G1817,"")</f>
        <v/>
      </c>
      <c r="AJ1817" s="151" t="str">
        <f>IF(月報!W1817&lt;&gt;"",月報!W1817*24,"")</f>
        <v/>
      </c>
      <c r="AK1817" s="151" t="str">
        <f>IF(月報!P1817&lt;&gt;"",月報!P1817,"")</f>
        <v/>
      </c>
      <c r="AL1817" s="151" t="str">
        <f>IF(月報!Q1817&lt;&gt;"",IF(月報!Q1817="平日残","",月報!Q1817),"")</f>
        <v/>
      </c>
      <c r="AM1817" s="151"/>
      <c r="AN1817" s="151" t="str">
        <f t="shared" si="578"/>
        <v/>
      </c>
      <c r="AO1817" s="151" t="str">
        <f>IF($E1817="","",VLOOKUP($E1817,カレンダマスタ!$A$5:$E$381,5,FALSE))</f>
        <v/>
      </c>
      <c r="AQ1817" s="197" t="str">
        <f>IF(G1817="","",IF(VLOOKUP(E1817,カレンダマスタ!$A$5:$D$381,4,FALSE)=0,"",1))</f>
        <v/>
      </c>
      <c r="AR1817" s="152" t="str">
        <f>IF($G1817="","",IF($AD1817="NSTC",INDEX(カレンダマスタ!$I$26:$O$31,MATCH($G1817,カレンダマスタ!$H$26:$H$31,1),MATCH($H1817,カレンダマスタ!$I$25:$O$25,1)),
IF($AD1817="CS本社",INDEX(カレンダマスタ!$I$36:$O$41,MATCH($G1817,カレンダマスタ!$H$36:$H$41,1),MATCH($H1817,カレンダマスタ!$I$35:$O$35,1)),
IF($AD1817="NS本社",INDEX(カレンダマスタ!$I$94:$O$99,MATCH($G1817,カレンダマスタ!$H$95:$H$100,1),MATCH($H1817,カレンダマスタ!$I$93:$O$93,1)),
IF($AD1817="ODC",INDEX(カレンダマスタ!$I$46:$O$51,MATCH($G1817,カレンダマスタ!$H$46:$H$51,1),MATCH($H1817,カレンダマスタ!$I$45:$O$45,1)),
IF($AD1817="NS東京TC",INDEX(カレンダマスタ!$I$56:$O$61,MATCH($G1817,カレンダマスタ!$H$56:$H$61,1),MATCH($H1817,カレンダマスタ!$I$55:$O$55,1)),""))))))</f>
        <v/>
      </c>
      <c r="AS1817" s="151" t="str">
        <f t="shared" si="589"/>
        <v/>
      </c>
      <c r="AU1817" s="153" t="str">
        <f>IF(E1817="","",VLOOKUP($E1817,カレンダマスタ!$A$4:$E$381,4,FALSE))</f>
        <v/>
      </c>
      <c r="AV1817" s="153" t="str">
        <f t="shared" si="580"/>
        <v/>
      </c>
      <c r="AW1817" s="153" t="str">
        <f t="shared" si="581"/>
        <v/>
      </c>
      <c r="AX1817" s="154" t="str">
        <f t="shared" si="582"/>
        <v/>
      </c>
      <c r="AY1817" s="154" t="str">
        <f t="shared" si="583"/>
        <v/>
      </c>
      <c r="AZ1817" s="144" t="str">
        <f>IF(AX1817&amp;AW1817="勤怠未設定","×",IF(AV1817="勤怠修正","×",IF(AC1817="外注","",IF(AA1817="",IF(AY1817&lt;&gt;"","×",""),IF(VLOOKUP(AA1817,カレンダマスタ!$H$66:$I$83,2,FALSE)&lt;&gt;AY1817,"×","OK")))))</f>
        <v/>
      </c>
      <c r="BC1817" s="153" t="str">
        <f>IF(E1817="","",VLOOKUP($E1817,カレンダマスタ!$A$4:$E$381,4,FALSE))</f>
        <v/>
      </c>
      <c r="BD1817" s="151" t="str">
        <f>IF(AC1817="社員","",IF(AG1817=0,"",IF(AD1817="NSTC",IF(COUNTIF(カレンダマスタ!$Q$5:$Q$32,G1817)=1,"OK","×"),
IF(AD1817="NS本社",IF(COUNTIF(カレンダマスタ!$T$5:$T$32,G1817)=1,"OK","×"),IF(COUNTIF(カレンダマスタ!$R$5:$R$32,G1817)=1,"OK","×")))))</f>
        <v/>
      </c>
      <c r="BE1817" s="151" t="str">
        <f>IF(AC1817="社員","",IF(G1817="","",IF(R1817&lt;&gt;"","",IF(AF1817="CS","OK",IF(VLOOKUP(E1817,カレンダマスタ!$A$5:$D$381,4,FALSE)&gt;0,"",IF(OR(G1817*24&gt;10.84,H1817*24&lt;14.5)=TRUE,"×","OK"))))))</f>
        <v/>
      </c>
      <c r="BF1817" s="151" t="str">
        <f t="shared" si="576"/>
        <v/>
      </c>
      <c r="BG1817" s="151" t="str">
        <f t="shared" si="590"/>
        <v/>
      </c>
      <c r="BI1817" s="144" t="str">
        <f t="shared" si="591"/>
        <v/>
      </c>
    </row>
    <row r="1818" spans="2:61">
      <c r="B1818" s="111"/>
      <c r="C1818" s="535"/>
      <c r="D1818" s="112"/>
      <c r="E1818" s="582"/>
      <c r="F1818" s="112"/>
      <c r="G1818" s="587"/>
      <c r="H1818" s="587"/>
      <c r="I1818" s="114"/>
      <c r="J1818" s="118"/>
      <c r="K1818" s="115"/>
      <c r="L1818" s="116"/>
      <c r="M1818" s="116"/>
      <c r="N1818" s="117"/>
      <c r="O1818" s="118"/>
      <c r="P1818" s="118"/>
      <c r="Q1818" s="118"/>
      <c r="R1818" s="119"/>
      <c r="S1818" s="120"/>
      <c r="T1818" s="433" t="str">
        <f t="shared" si="584"/>
        <v/>
      </c>
      <c r="U1818" s="431">
        <f>SUM(T1818:T1824)</f>
        <v>0</v>
      </c>
      <c r="V1818" s="431" t="str">
        <f t="shared" si="585"/>
        <v/>
      </c>
      <c r="W1818" s="298"/>
      <c r="X1818" s="113" t="str">
        <f t="shared" si="592"/>
        <v/>
      </c>
      <c r="Y1818" s="113" t="str">
        <f t="shared" si="586"/>
        <v/>
      </c>
      <c r="Z1818" s="113" t="str">
        <f t="shared" si="587"/>
        <v/>
      </c>
      <c r="AA1818" s="119" t="str">
        <f t="shared" si="579"/>
        <v/>
      </c>
      <c r="AC1818" s="190" t="str">
        <f>AC1811</f>
        <v/>
      </c>
      <c r="AD1818" s="191" t="str">
        <f>AD1811</f>
        <v/>
      </c>
      <c r="AE1818" s="191" t="str">
        <f>AE1811</f>
        <v/>
      </c>
      <c r="AF1818" s="191" t="str">
        <f>AF1811</f>
        <v/>
      </c>
      <c r="AG1818" s="206">
        <f t="shared" si="588"/>
        <v>0</v>
      </c>
      <c r="AI1818" s="155" t="str">
        <f>IF(月報!G1818&lt;&gt;"",月報!G1818,"")</f>
        <v/>
      </c>
      <c r="AJ1818" s="122" t="str">
        <f>IF(月報!W1818&lt;&gt;"",月報!W1818*24,"")</f>
        <v/>
      </c>
      <c r="AK1818" s="122" t="str">
        <f>IF(月報!P1818&lt;&gt;"",月報!P1818,"")</f>
        <v/>
      </c>
      <c r="AL1818" s="122" t="str">
        <f>IF(月報!Q1818&lt;&gt;"",IF(月報!Q1818="平日残","",月報!Q1818),"")</f>
        <v/>
      </c>
      <c r="AM1818" s="122"/>
      <c r="AN1818" s="122" t="str">
        <f t="shared" si="578"/>
        <v/>
      </c>
      <c r="AO1818" s="122" t="str">
        <f>IF($E1818="","",VLOOKUP($E1818,カレンダマスタ!$A$5:$E$381,5,FALSE))</f>
        <v/>
      </c>
      <c r="AQ1818" s="195" t="str">
        <f>IF(G1818="","",IF(VLOOKUP(E1818,カレンダマスタ!$A$5:$D$381,4,FALSE)=0,"",1))</f>
        <v/>
      </c>
      <c r="AR1818" s="123" t="str">
        <f>IF($G1818="","",IF($AD1818="NSTC",INDEX(カレンダマスタ!$I$26:$O$31,MATCH($G1818,カレンダマスタ!$H$26:$H$31,1),MATCH($H1818,カレンダマスタ!$I$25:$O$25,1)),
IF($AD1818="CS本社",INDEX(カレンダマスタ!$I$36:$O$41,MATCH($G1818,カレンダマスタ!$H$36:$H$41,1),MATCH($H1818,カレンダマスタ!$I$35:$O$35,1)),
IF($AD1818="NS本社",INDEX(カレンダマスタ!$I$94:$O$99,MATCH($G1818,カレンダマスタ!$H$95:$H$100,1),MATCH($H1818,カレンダマスタ!$I$93:$O$93,1)),
IF($AD1818="ODC",INDEX(カレンダマスタ!$I$46:$O$51,MATCH($G1818,カレンダマスタ!$H$46:$H$51,1),MATCH($H1818,カレンダマスタ!$I$45:$O$45,1)),
IF($AD1818="NS東京TC",INDEX(カレンダマスタ!$I$56:$O$61,MATCH($G1818,カレンダマスタ!$H$56:$H$61,1),MATCH($H1818,カレンダマスタ!$I$55:$O$55,1)),""))))))</f>
        <v/>
      </c>
      <c r="AS1818" s="122" t="str">
        <f t="shared" si="589"/>
        <v/>
      </c>
      <c r="AU1818" s="124" t="str">
        <f>IF(E1818="","",VLOOKUP($E1818,カレンダマスタ!$A$4:$E$381,4,FALSE))</f>
        <v/>
      </c>
      <c r="AV1818" s="124" t="str">
        <f t="shared" si="580"/>
        <v/>
      </c>
      <c r="AW1818" s="124" t="str">
        <f t="shared" si="581"/>
        <v/>
      </c>
      <c r="AX1818" s="125" t="str">
        <f t="shared" si="582"/>
        <v/>
      </c>
      <c r="AY1818" s="125" t="str">
        <f t="shared" si="583"/>
        <v/>
      </c>
      <c r="AZ1818" s="114" t="str">
        <f>IF(AX1818&amp;AW1818="勤怠未設定","×",IF(AV1818="勤怠修正","×",IF(AC1818="外注","",IF(AA1818="",IF(AY1818&lt;&gt;"","×",""),IF(VLOOKUP(AA1818,カレンダマスタ!$H$66:$I$83,2,FALSE)&lt;&gt;AY1818,"×","OK")))))</f>
        <v/>
      </c>
      <c r="BC1818" s="124" t="str">
        <f>IF(E1818="","",VLOOKUP($E1818,カレンダマスタ!$A$4:$E$381,4,FALSE))</f>
        <v/>
      </c>
      <c r="BD1818" s="122" t="str">
        <f>IF(AC1818="社員","",IF(AG1818=0,"",IF(AD1818="NSTC",IF(COUNTIF(カレンダマスタ!$Q$5:$Q$32,G1818)=1,"OK","×"),
IF(AD1818="NS本社",IF(COUNTIF(カレンダマスタ!$T$5:$T$32,G1818)=1,"OK","×"),IF(COUNTIF(カレンダマスタ!$R$5:$R$32,G1818)=1,"OK","×")))))</f>
        <v/>
      </c>
      <c r="BE1818" s="122" t="str">
        <f>IF(AC1818="社員","",IF(G1818="","",IF(R1818&lt;&gt;"","",IF(AF1818="CS","OK",IF(VLOOKUP(E1818,カレンダマスタ!$A$5:$D$381,4,FALSE)&gt;0,"",IF(OR(G1818*24&gt;10.84,H1818*24&lt;14.5)=TRUE,"×","OK"))))))</f>
        <v/>
      </c>
      <c r="BF1818" s="122" t="str">
        <f t="shared" si="576"/>
        <v/>
      </c>
      <c r="BG1818" s="122" t="str">
        <f t="shared" si="590"/>
        <v/>
      </c>
      <c r="BI1818" s="114" t="str">
        <f t="shared" si="591"/>
        <v/>
      </c>
    </row>
    <row r="1819" spans="2:61">
      <c r="B1819" s="111"/>
      <c r="C1819" s="536"/>
      <c r="D1819" s="128"/>
      <c r="E1819" s="583"/>
      <c r="F1819" s="128"/>
      <c r="G1819" s="588"/>
      <c r="H1819" s="588"/>
      <c r="I1819" s="130"/>
      <c r="J1819" s="139"/>
      <c r="K1819" s="131"/>
      <c r="L1819" s="132"/>
      <c r="M1819" s="132"/>
      <c r="N1819" s="141"/>
      <c r="O1819" s="139"/>
      <c r="P1819" s="139"/>
      <c r="Q1819" s="139"/>
      <c r="R1819" s="133"/>
      <c r="S1819" s="134"/>
      <c r="T1819" s="434" t="str">
        <f t="shared" si="584"/>
        <v/>
      </c>
      <c r="U1819" s="429"/>
      <c r="V1819" s="429" t="str">
        <f t="shared" si="585"/>
        <v/>
      </c>
      <c r="W1819" s="298"/>
      <c r="X1819" s="129" t="str">
        <f t="shared" si="592"/>
        <v/>
      </c>
      <c r="Y1819" s="129" t="str">
        <f t="shared" si="586"/>
        <v/>
      </c>
      <c r="Z1819" s="129" t="str">
        <f t="shared" si="587"/>
        <v/>
      </c>
      <c r="AA1819" s="133" t="str">
        <f t="shared" si="579"/>
        <v/>
      </c>
      <c r="AC1819" s="186" t="str">
        <f>AC1811</f>
        <v/>
      </c>
      <c r="AD1819" s="187" t="str">
        <f>AD1811</f>
        <v/>
      </c>
      <c r="AE1819" s="187" t="str">
        <f>AE1811</f>
        <v/>
      </c>
      <c r="AF1819" s="187" t="str">
        <f>AF1811</f>
        <v/>
      </c>
      <c r="AG1819" s="204">
        <f t="shared" si="588"/>
        <v>0</v>
      </c>
      <c r="AI1819" s="135" t="str">
        <f>IF(月報!G1819&lt;&gt;"",月報!G1819,"")</f>
        <v/>
      </c>
      <c r="AJ1819" s="126" t="str">
        <f>IF(月報!W1819&lt;&gt;"",月報!W1819*24,"")</f>
        <v/>
      </c>
      <c r="AK1819" s="126" t="str">
        <f>IF(月報!P1819&lt;&gt;"",月報!P1819,"")</f>
        <v/>
      </c>
      <c r="AL1819" s="126" t="str">
        <f>IF(月報!Q1819&lt;&gt;"",IF(月報!Q1819="平日残","",月報!Q1819),"")</f>
        <v/>
      </c>
      <c r="AM1819" s="126"/>
      <c r="AN1819" s="126" t="str">
        <f t="shared" si="578"/>
        <v/>
      </c>
      <c r="AO1819" s="126" t="str">
        <f>IF($E1819="","",VLOOKUP($E1819,カレンダマスタ!$A$5:$E$381,5,FALSE))</f>
        <v/>
      </c>
      <c r="AQ1819" s="196" t="str">
        <f>IF(G1819="","",IF(VLOOKUP(E1819,カレンダマスタ!$A$5:$D$381,4,FALSE)=0,"",1))</f>
        <v/>
      </c>
      <c r="AR1819" s="136" t="str">
        <f>IF($G1819="","",IF($AD1819="NSTC",INDEX(カレンダマスタ!$I$26:$O$31,MATCH($G1819,カレンダマスタ!$H$26:$H$31,1),MATCH($H1819,カレンダマスタ!$I$25:$O$25,1)),
IF($AD1819="CS本社",INDEX(カレンダマスタ!$I$36:$O$41,MATCH($G1819,カレンダマスタ!$H$36:$H$41,1),MATCH($H1819,カレンダマスタ!$I$35:$O$35,1)),
IF($AD1819="NS本社",INDEX(カレンダマスタ!$I$94:$O$99,MATCH($G1819,カレンダマスタ!$H$95:$H$100,1),MATCH($H1819,カレンダマスタ!$I$93:$O$93,1)),
IF($AD1819="ODC",INDEX(カレンダマスタ!$I$46:$O$51,MATCH($G1819,カレンダマスタ!$H$46:$H$51,1),MATCH($H1819,カレンダマスタ!$I$45:$O$45,1)),
IF($AD1819="NS東京TC",INDEX(カレンダマスタ!$I$56:$O$61,MATCH($G1819,カレンダマスタ!$H$56:$H$61,1),MATCH($H1819,カレンダマスタ!$I$55:$O$55,1)),""))))))</f>
        <v/>
      </c>
      <c r="AS1819" s="126" t="str">
        <f t="shared" si="589"/>
        <v/>
      </c>
      <c r="AU1819" s="137" t="str">
        <f>IF(E1819="","",VLOOKUP($E1819,カレンダマスタ!$A$4:$E$381,4,FALSE))</f>
        <v/>
      </c>
      <c r="AV1819" s="137" t="str">
        <f t="shared" si="580"/>
        <v/>
      </c>
      <c r="AW1819" s="137" t="str">
        <f t="shared" si="581"/>
        <v/>
      </c>
      <c r="AX1819" s="138" t="str">
        <f t="shared" si="582"/>
        <v/>
      </c>
      <c r="AY1819" s="138" t="str">
        <f t="shared" si="583"/>
        <v/>
      </c>
      <c r="AZ1819" s="130" t="str">
        <f>IF(AX1819&amp;AW1819="勤怠未設定","×",IF(AV1819="勤怠修正","×",IF(AC1819="外注","",IF(AA1819="",IF(AY1819&lt;&gt;"","×",""),IF(VLOOKUP(AA1819,カレンダマスタ!$H$66:$I$83,2,FALSE)&lt;&gt;AY1819,"×","OK")))))</f>
        <v/>
      </c>
      <c r="BC1819" s="137" t="str">
        <f>IF(E1819="","",VLOOKUP($E1819,カレンダマスタ!$A$4:$E$381,4,FALSE))</f>
        <v/>
      </c>
      <c r="BD1819" s="126" t="str">
        <f>IF(AC1819="社員","",IF(AG1819=0,"",IF(AD1819="NSTC",IF(COUNTIF(カレンダマスタ!$Q$5:$Q$32,G1819)=1,"OK","×"),
IF(AD1819="NS本社",IF(COUNTIF(カレンダマスタ!$T$5:$T$32,G1819)=1,"OK","×"),IF(COUNTIF(カレンダマスタ!$R$5:$R$32,G1819)=1,"OK","×")))))</f>
        <v/>
      </c>
      <c r="BE1819" s="126" t="str">
        <f>IF(AC1819="社員","",IF(G1819="","",IF(R1819&lt;&gt;"","",IF(AF1819="CS","OK",IF(VLOOKUP(E1819,カレンダマスタ!$A$5:$D$381,4,FALSE)&gt;0,"",IF(OR(G1819*24&gt;10.84,H1819*24&lt;14.5)=TRUE,"×","OK"))))))</f>
        <v/>
      </c>
      <c r="BF1819" s="126" t="str">
        <f t="shared" si="576"/>
        <v/>
      </c>
      <c r="BG1819" s="126" t="str">
        <f t="shared" si="590"/>
        <v/>
      </c>
      <c r="BI1819" s="130" t="str">
        <f t="shared" si="591"/>
        <v/>
      </c>
    </row>
    <row r="1820" spans="2:61">
      <c r="B1820" s="111"/>
      <c r="C1820" s="536"/>
      <c r="D1820" s="128"/>
      <c r="E1820" s="583"/>
      <c r="F1820" s="128"/>
      <c r="G1820" s="588"/>
      <c r="H1820" s="588"/>
      <c r="I1820" s="130"/>
      <c r="J1820" s="139"/>
      <c r="K1820" s="131"/>
      <c r="L1820" s="132"/>
      <c r="M1820" s="132"/>
      <c r="N1820" s="141"/>
      <c r="O1820" s="139"/>
      <c r="P1820" s="139"/>
      <c r="Q1820" s="139"/>
      <c r="R1820" s="133"/>
      <c r="S1820" s="134"/>
      <c r="T1820" s="434" t="str">
        <f t="shared" si="584"/>
        <v/>
      </c>
      <c r="U1820" s="429"/>
      <c r="V1820" s="429" t="str">
        <f t="shared" si="585"/>
        <v/>
      </c>
      <c r="W1820" s="298"/>
      <c r="X1820" s="129" t="str">
        <f t="shared" si="592"/>
        <v/>
      </c>
      <c r="Y1820" s="129" t="str">
        <f t="shared" si="586"/>
        <v/>
      </c>
      <c r="Z1820" s="129" t="str">
        <f t="shared" si="587"/>
        <v/>
      </c>
      <c r="AA1820" s="133" t="str">
        <f t="shared" si="579"/>
        <v/>
      </c>
      <c r="AC1820" s="186" t="str">
        <f>AC1811</f>
        <v/>
      </c>
      <c r="AD1820" s="187" t="str">
        <f>AD1811</f>
        <v/>
      </c>
      <c r="AE1820" s="187" t="str">
        <f>AE1811</f>
        <v/>
      </c>
      <c r="AF1820" s="187" t="str">
        <f>AF1811</f>
        <v/>
      </c>
      <c r="AG1820" s="204">
        <f t="shared" si="588"/>
        <v>0</v>
      </c>
      <c r="AI1820" s="135" t="str">
        <f>IF(月報!G1820&lt;&gt;"",月報!G1820,"")</f>
        <v/>
      </c>
      <c r="AJ1820" s="126" t="str">
        <f>IF(月報!W1820&lt;&gt;"",月報!W1820*24,"")</f>
        <v/>
      </c>
      <c r="AK1820" s="126" t="str">
        <f>IF(月報!P1820&lt;&gt;"",月報!P1820,"")</f>
        <v/>
      </c>
      <c r="AL1820" s="126" t="str">
        <f>IF(月報!Q1820&lt;&gt;"",IF(月報!Q1820="平日残","",月報!Q1820),"")</f>
        <v/>
      </c>
      <c r="AM1820" s="126"/>
      <c r="AN1820" s="126" t="str">
        <f t="shared" si="578"/>
        <v/>
      </c>
      <c r="AO1820" s="126" t="str">
        <f>IF($E1820="","",VLOOKUP($E1820,カレンダマスタ!$A$5:$E$381,5,FALSE))</f>
        <v/>
      </c>
      <c r="AQ1820" s="196" t="str">
        <f>IF(G1820="","",IF(VLOOKUP(E1820,カレンダマスタ!$A$5:$D$381,4,FALSE)=0,"",1))</f>
        <v/>
      </c>
      <c r="AR1820" s="136" t="str">
        <f>IF($G1820="","",IF($AD1820="NSTC",INDEX(カレンダマスタ!$I$26:$O$31,MATCH($G1820,カレンダマスタ!$H$26:$H$31,1),MATCH($H1820,カレンダマスタ!$I$25:$O$25,1)),
IF($AD1820="CS本社",INDEX(カレンダマスタ!$I$36:$O$41,MATCH($G1820,カレンダマスタ!$H$36:$H$41,1),MATCH($H1820,カレンダマスタ!$I$35:$O$35,1)),
IF($AD1820="NS本社",INDEX(カレンダマスタ!$I$94:$O$99,MATCH($G1820,カレンダマスタ!$H$95:$H$100,1),MATCH($H1820,カレンダマスタ!$I$93:$O$93,1)),
IF($AD1820="ODC",INDEX(カレンダマスタ!$I$46:$O$51,MATCH($G1820,カレンダマスタ!$H$46:$H$51,1),MATCH($H1820,カレンダマスタ!$I$45:$O$45,1)),
IF($AD1820="NS東京TC",INDEX(カレンダマスタ!$I$56:$O$61,MATCH($G1820,カレンダマスタ!$H$56:$H$61,1),MATCH($H1820,カレンダマスタ!$I$55:$O$55,1)),""))))))</f>
        <v/>
      </c>
      <c r="AS1820" s="126" t="str">
        <f t="shared" si="589"/>
        <v/>
      </c>
      <c r="AU1820" s="137" t="str">
        <f>IF(E1820="","",VLOOKUP($E1820,カレンダマスタ!$A$4:$E$381,4,FALSE))</f>
        <v/>
      </c>
      <c r="AV1820" s="137" t="str">
        <f t="shared" si="580"/>
        <v/>
      </c>
      <c r="AW1820" s="137" t="str">
        <f t="shared" si="581"/>
        <v/>
      </c>
      <c r="AX1820" s="138" t="str">
        <f t="shared" si="582"/>
        <v/>
      </c>
      <c r="AY1820" s="138" t="str">
        <f t="shared" si="583"/>
        <v/>
      </c>
      <c r="AZ1820" s="130" t="str">
        <f>IF(AX1820&amp;AW1820="勤怠未設定","×",IF(AV1820="勤怠修正","×",IF(AC1820="外注","",IF(AA1820="",IF(AY1820&lt;&gt;"","×",""),IF(VLOOKUP(AA1820,カレンダマスタ!$H$66:$I$83,2,FALSE)&lt;&gt;AY1820,"×","OK")))))</f>
        <v/>
      </c>
      <c r="BC1820" s="137" t="str">
        <f>IF(E1820="","",VLOOKUP($E1820,カレンダマスタ!$A$4:$E$381,4,FALSE))</f>
        <v/>
      </c>
      <c r="BD1820" s="126" t="str">
        <f>IF(AC1820="社員","",IF(AG1820=0,"",IF(AD1820="NSTC",IF(COUNTIF(カレンダマスタ!$Q$5:$Q$32,G1820)=1,"OK","×"),
IF(AD1820="NS本社",IF(COUNTIF(カレンダマスタ!$T$5:$T$32,G1820)=1,"OK","×"),IF(COUNTIF(カレンダマスタ!$R$5:$R$32,G1820)=1,"OK","×")))))</f>
        <v/>
      </c>
      <c r="BE1820" s="126" t="str">
        <f>IF(AC1820="社員","",IF(G1820="","",IF(R1820&lt;&gt;"","",IF(AF1820="CS","OK",IF(VLOOKUP(E1820,カレンダマスタ!$A$5:$D$381,4,FALSE)&gt;0,"",IF(OR(G1820*24&gt;10.84,H1820*24&lt;14.5)=TRUE,"×","OK"))))))</f>
        <v/>
      </c>
      <c r="BF1820" s="126" t="str">
        <f t="shared" si="576"/>
        <v/>
      </c>
      <c r="BG1820" s="126" t="str">
        <f t="shared" si="590"/>
        <v/>
      </c>
      <c r="BI1820" s="130" t="str">
        <f t="shared" si="591"/>
        <v/>
      </c>
    </row>
    <row r="1821" spans="2:61">
      <c r="B1821" s="111"/>
      <c r="C1821" s="536"/>
      <c r="D1821" s="128"/>
      <c r="E1821" s="583"/>
      <c r="F1821" s="128"/>
      <c r="G1821" s="588"/>
      <c r="H1821" s="588"/>
      <c r="I1821" s="130"/>
      <c r="J1821" s="139"/>
      <c r="K1821" s="131"/>
      <c r="L1821" s="132"/>
      <c r="M1821" s="132"/>
      <c r="N1821" s="141"/>
      <c r="O1821" s="139"/>
      <c r="P1821" s="139"/>
      <c r="Q1821" s="139"/>
      <c r="R1821" s="133"/>
      <c r="S1821" s="134"/>
      <c r="T1821" s="434" t="str">
        <f t="shared" si="584"/>
        <v/>
      </c>
      <c r="U1821" s="429"/>
      <c r="V1821" s="429" t="str">
        <f t="shared" si="585"/>
        <v/>
      </c>
      <c r="W1821" s="298"/>
      <c r="X1821" s="129" t="str">
        <f t="shared" si="592"/>
        <v/>
      </c>
      <c r="Y1821" s="129" t="str">
        <f t="shared" si="586"/>
        <v/>
      </c>
      <c r="Z1821" s="129" t="str">
        <f t="shared" si="587"/>
        <v/>
      </c>
      <c r="AA1821" s="133" t="str">
        <f t="shared" si="579"/>
        <v/>
      </c>
      <c r="AC1821" s="186" t="str">
        <f>AC1811</f>
        <v/>
      </c>
      <c r="AD1821" s="187" t="str">
        <f>AD1811</f>
        <v/>
      </c>
      <c r="AE1821" s="187" t="str">
        <f>AE1811</f>
        <v/>
      </c>
      <c r="AF1821" s="187" t="str">
        <f>AF1811</f>
        <v/>
      </c>
      <c r="AG1821" s="204">
        <f t="shared" si="588"/>
        <v>0</v>
      </c>
      <c r="AI1821" s="140" t="str">
        <f>IF(月報!G1821&lt;&gt;"",月報!G1821,"")</f>
        <v/>
      </c>
      <c r="AJ1821" s="126" t="str">
        <f>IF(月報!W1821&lt;&gt;"",月報!W1821*24,"")</f>
        <v/>
      </c>
      <c r="AK1821" s="126" t="str">
        <f>IF(月報!P1821&lt;&gt;"",月報!P1821,"")</f>
        <v/>
      </c>
      <c r="AL1821" s="126" t="str">
        <f>IF(月報!Q1821&lt;&gt;"",IF(月報!Q1821="平日残","",月報!Q1821),"")</f>
        <v/>
      </c>
      <c r="AM1821" s="126"/>
      <c r="AN1821" s="126" t="str">
        <f t="shared" si="578"/>
        <v/>
      </c>
      <c r="AO1821" s="126" t="str">
        <f>IF($E1821="","",VLOOKUP($E1821,カレンダマスタ!$A$5:$E$381,5,FALSE))</f>
        <v/>
      </c>
      <c r="AQ1821" s="196" t="str">
        <f>IF(G1821="","",IF(VLOOKUP(E1821,カレンダマスタ!$A$5:$D$381,4,FALSE)=0,"",1))</f>
        <v/>
      </c>
      <c r="AR1821" s="136" t="str">
        <f>IF($G1821="","",IF($AD1821="NSTC",INDEX(カレンダマスタ!$I$26:$O$31,MATCH($G1821,カレンダマスタ!$H$26:$H$31,1),MATCH($H1821,カレンダマスタ!$I$25:$O$25,1)),
IF($AD1821="CS本社",INDEX(カレンダマスタ!$I$36:$O$41,MATCH($G1821,カレンダマスタ!$H$36:$H$41,1),MATCH($H1821,カレンダマスタ!$I$35:$O$35,1)),
IF($AD1821="NS本社",INDEX(カレンダマスタ!$I$94:$O$99,MATCH($G1821,カレンダマスタ!$H$95:$H$100,1),MATCH($H1821,カレンダマスタ!$I$93:$O$93,1)),
IF($AD1821="ODC",INDEX(カレンダマスタ!$I$46:$O$51,MATCH($G1821,カレンダマスタ!$H$46:$H$51,1),MATCH($H1821,カレンダマスタ!$I$45:$O$45,1)),
IF($AD1821="NS東京TC",INDEX(カレンダマスタ!$I$56:$O$61,MATCH($G1821,カレンダマスタ!$H$56:$H$61,1),MATCH($H1821,カレンダマスタ!$I$55:$O$55,1)),""))))))</f>
        <v/>
      </c>
      <c r="AS1821" s="126" t="str">
        <f t="shared" si="589"/>
        <v/>
      </c>
      <c r="AU1821" s="137" t="str">
        <f>IF(E1821="","",VLOOKUP($E1821,カレンダマスタ!$A$4:$E$381,4,FALSE))</f>
        <v/>
      </c>
      <c r="AV1821" s="137" t="str">
        <f t="shared" si="580"/>
        <v/>
      </c>
      <c r="AW1821" s="137" t="str">
        <f t="shared" si="581"/>
        <v/>
      </c>
      <c r="AX1821" s="138" t="str">
        <f t="shared" si="582"/>
        <v/>
      </c>
      <c r="AY1821" s="138" t="str">
        <f t="shared" si="583"/>
        <v/>
      </c>
      <c r="AZ1821" s="130" t="str">
        <f>IF(AX1821&amp;AW1821="勤怠未設定","×",IF(AV1821="勤怠修正","×",IF(AC1821="外注","",IF(AA1821="",IF(AY1821&lt;&gt;"","×",""),IF(VLOOKUP(AA1821,カレンダマスタ!$H$66:$I$83,2,FALSE)&lt;&gt;AY1821,"×","OK")))))</f>
        <v/>
      </c>
      <c r="BC1821" s="137" t="str">
        <f>IF(E1821="","",VLOOKUP($E1821,カレンダマスタ!$A$4:$E$381,4,FALSE))</f>
        <v/>
      </c>
      <c r="BD1821" s="126" t="str">
        <f>IF(AC1821="社員","",IF(AG1821=0,"",IF(AD1821="NSTC",IF(COUNTIF(カレンダマスタ!$Q$5:$Q$32,G1821)=1,"OK","×"),
IF(AD1821="NS本社",IF(COUNTIF(カレンダマスタ!$T$5:$T$32,G1821)=1,"OK","×"),IF(COUNTIF(カレンダマスタ!$R$5:$R$32,G1821)=1,"OK","×")))))</f>
        <v/>
      </c>
      <c r="BE1821" s="126" t="str">
        <f>IF(AC1821="社員","",IF(G1821="","",IF(R1821&lt;&gt;"","",IF(AF1821="CS","OK",IF(VLOOKUP(E1821,カレンダマスタ!$A$5:$D$381,4,FALSE)&gt;0,"",IF(OR(G1821*24&gt;10.84,H1821*24&lt;14.5)=TRUE,"×","OK"))))))</f>
        <v/>
      </c>
      <c r="BF1821" s="126" t="str">
        <f t="shared" si="576"/>
        <v/>
      </c>
      <c r="BG1821" s="126" t="str">
        <f t="shared" si="590"/>
        <v/>
      </c>
      <c r="BI1821" s="130" t="str">
        <f t="shared" si="591"/>
        <v/>
      </c>
    </row>
    <row r="1822" spans="2:61">
      <c r="B1822" s="111"/>
      <c r="C1822" s="536"/>
      <c r="D1822" s="128"/>
      <c r="E1822" s="583"/>
      <c r="F1822" s="128"/>
      <c r="G1822" s="588"/>
      <c r="H1822" s="588"/>
      <c r="I1822" s="130"/>
      <c r="J1822" s="139"/>
      <c r="K1822" s="131"/>
      <c r="L1822" s="132"/>
      <c r="M1822" s="132"/>
      <c r="N1822" s="141"/>
      <c r="O1822" s="139"/>
      <c r="P1822" s="139"/>
      <c r="Q1822" s="139"/>
      <c r="R1822" s="133"/>
      <c r="S1822" s="134"/>
      <c r="T1822" s="434" t="str">
        <f t="shared" si="584"/>
        <v/>
      </c>
      <c r="U1822" s="429"/>
      <c r="V1822" s="429" t="str">
        <f t="shared" si="585"/>
        <v/>
      </c>
      <c r="W1822" s="298"/>
      <c r="X1822" s="129" t="str">
        <f t="shared" si="592"/>
        <v/>
      </c>
      <c r="Y1822" s="129" t="str">
        <f t="shared" si="586"/>
        <v/>
      </c>
      <c r="Z1822" s="129" t="str">
        <f t="shared" si="587"/>
        <v/>
      </c>
      <c r="AA1822" s="133" t="str">
        <f t="shared" si="579"/>
        <v/>
      </c>
      <c r="AC1822" s="186" t="str">
        <f>AC1811</f>
        <v/>
      </c>
      <c r="AD1822" s="187" t="str">
        <f>AD1811</f>
        <v/>
      </c>
      <c r="AE1822" s="187" t="str">
        <f>AE1811</f>
        <v/>
      </c>
      <c r="AF1822" s="187" t="str">
        <f>AF1811</f>
        <v/>
      </c>
      <c r="AG1822" s="204">
        <f t="shared" si="588"/>
        <v>0</v>
      </c>
      <c r="AI1822" s="140" t="str">
        <f>IF(月報!G1822&lt;&gt;"",月報!G1822,"")</f>
        <v/>
      </c>
      <c r="AJ1822" s="126" t="str">
        <f>IF(月報!W1822&lt;&gt;"",月報!W1822*24,"")</f>
        <v/>
      </c>
      <c r="AK1822" s="126" t="str">
        <f>IF(月報!P1822&lt;&gt;"",月報!P1822,"")</f>
        <v/>
      </c>
      <c r="AL1822" s="126" t="str">
        <f>IF(月報!Q1822&lt;&gt;"",IF(月報!Q1822="平日残","",月報!Q1822),"")</f>
        <v/>
      </c>
      <c r="AM1822" s="126"/>
      <c r="AN1822" s="126" t="str">
        <f t="shared" si="578"/>
        <v/>
      </c>
      <c r="AO1822" s="126" t="str">
        <f>IF($E1822="","",VLOOKUP($E1822,カレンダマスタ!$A$5:$E$381,5,FALSE))</f>
        <v/>
      </c>
      <c r="AQ1822" s="196" t="str">
        <f>IF(G1822="","",IF(VLOOKUP(E1822,カレンダマスタ!$A$5:$D$381,4,FALSE)=0,"",1))</f>
        <v/>
      </c>
      <c r="AR1822" s="136" t="str">
        <f>IF($G1822="","",IF($AD1822="NSTC",INDEX(カレンダマスタ!$I$26:$O$31,MATCH($G1822,カレンダマスタ!$H$26:$H$31,1),MATCH($H1822,カレンダマスタ!$I$25:$O$25,1)),
IF($AD1822="CS本社",INDEX(カレンダマスタ!$I$36:$O$41,MATCH($G1822,カレンダマスタ!$H$36:$H$41,1),MATCH($H1822,カレンダマスタ!$I$35:$O$35,1)),
IF($AD1822="NS本社",INDEX(カレンダマスタ!$I$94:$O$99,MATCH($G1822,カレンダマスタ!$H$95:$H$100,1),MATCH($H1822,カレンダマスタ!$I$93:$O$93,1)),
IF($AD1822="ODC",INDEX(カレンダマスタ!$I$46:$O$51,MATCH($G1822,カレンダマスタ!$H$46:$H$51,1),MATCH($H1822,カレンダマスタ!$I$45:$O$45,1)),
IF($AD1822="NS東京TC",INDEX(カレンダマスタ!$I$56:$O$61,MATCH($G1822,カレンダマスタ!$H$56:$H$61,1),MATCH($H1822,カレンダマスタ!$I$55:$O$55,1)),""))))))</f>
        <v/>
      </c>
      <c r="AS1822" s="126" t="str">
        <f t="shared" si="589"/>
        <v/>
      </c>
      <c r="AU1822" s="137" t="str">
        <f>IF(E1822="","",VLOOKUP($E1822,カレンダマスタ!$A$4:$E$381,4,FALSE))</f>
        <v/>
      </c>
      <c r="AV1822" s="137" t="str">
        <f t="shared" si="580"/>
        <v/>
      </c>
      <c r="AW1822" s="137" t="str">
        <f t="shared" si="581"/>
        <v/>
      </c>
      <c r="AX1822" s="138" t="str">
        <f t="shared" si="582"/>
        <v/>
      </c>
      <c r="AY1822" s="138" t="str">
        <f t="shared" si="583"/>
        <v/>
      </c>
      <c r="AZ1822" s="130" t="str">
        <f>IF(AX1822&amp;AW1822="勤怠未設定","×",IF(AV1822="勤怠修正","×",IF(AC1822="外注","",IF(AA1822="",IF(AY1822&lt;&gt;"","×",""),IF(VLOOKUP(AA1822,カレンダマスタ!$H$66:$I$83,2,FALSE)&lt;&gt;AY1822,"×","OK")))))</f>
        <v/>
      </c>
      <c r="BC1822" s="137" t="str">
        <f>IF(E1822="","",VLOOKUP($E1822,カレンダマスタ!$A$4:$E$381,4,FALSE))</f>
        <v/>
      </c>
      <c r="BD1822" s="126" t="str">
        <f>IF(AC1822="社員","",IF(AG1822=0,"",IF(AD1822="NSTC",IF(COUNTIF(カレンダマスタ!$Q$5:$Q$32,G1822)=1,"OK","×"),
IF(AD1822="NS本社",IF(COUNTIF(カレンダマスタ!$T$5:$T$32,G1822)=1,"OK","×"),IF(COUNTIF(カレンダマスタ!$R$5:$R$32,G1822)=1,"OK","×")))))</f>
        <v/>
      </c>
      <c r="BE1822" s="126" t="str">
        <f>IF(AC1822="社員","",IF(G1822="","",IF(R1822&lt;&gt;"","",IF(AF1822="CS","OK",IF(VLOOKUP(E1822,カレンダマスタ!$A$5:$D$381,4,FALSE)&gt;0,"",IF(OR(G1822*24&gt;10.84,H1822*24&lt;14.5)=TRUE,"×","OK"))))))</f>
        <v/>
      </c>
      <c r="BF1822" s="126" t="str">
        <f t="shared" si="576"/>
        <v/>
      </c>
      <c r="BG1822" s="126" t="str">
        <f t="shared" si="590"/>
        <v/>
      </c>
      <c r="BI1822" s="130" t="str">
        <f t="shared" si="591"/>
        <v/>
      </c>
    </row>
    <row r="1823" spans="2:61">
      <c r="B1823" s="111"/>
      <c r="C1823" s="536"/>
      <c r="D1823" s="128"/>
      <c r="E1823" s="583"/>
      <c r="F1823" s="128"/>
      <c r="G1823" s="588"/>
      <c r="H1823" s="588"/>
      <c r="I1823" s="130"/>
      <c r="J1823" s="139"/>
      <c r="K1823" s="131"/>
      <c r="L1823" s="132"/>
      <c r="M1823" s="132"/>
      <c r="N1823" s="141"/>
      <c r="O1823" s="139"/>
      <c r="P1823" s="139"/>
      <c r="Q1823" s="139"/>
      <c r="R1823" s="133"/>
      <c r="S1823" s="134"/>
      <c r="T1823" s="434" t="str">
        <f t="shared" si="584"/>
        <v/>
      </c>
      <c r="U1823" s="429"/>
      <c r="V1823" s="429" t="str">
        <f t="shared" si="585"/>
        <v/>
      </c>
      <c r="W1823" s="298"/>
      <c r="X1823" s="129" t="str">
        <f t="shared" si="592"/>
        <v/>
      </c>
      <c r="Y1823" s="129" t="str">
        <f t="shared" si="586"/>
        <v/>
      </c>
      <c r="Z1823" s="129" t="str">
        <f t="shared" si="587"/>
        <v/>
      </c>
      <c r="AA1823" s="133" t="str">
        <f t="shared" si="579"/>
        <v/>
      </c>
      <c r="AC1823" s="186" t="str">
        <f>AC1811</f>
        <v/>
      </c>
      <c r="AD1823" s="187" t="str">
        <f>AD1811</f>
        <v/>
      </c>
      <c r="AE1823" s="187" t="str">
        <f>AE1811</f>
        <v/>
      </c>
      <c r="AF1823" s="187" t="str">
        <f>AF1811</f>
        <v/>
      </c>
      <c r="AG1823" s="204">
        <f t="shared" si="588"/>
        <v>0</v>
      </c>
      <c r="AI1823" s="140" t="str">
        <f>IF(月報!G1823&lt;&gt;"",月報!G1823,"")</f>
        <v/>
      </c>
      <c r="AJ1823" s="126" t="str">
        <f>IF(月報!W1823&lt;&gt;"",月報!W1823*24,"")</f>
        <v/>
      </c>
      <c r="AK1823" s="126" t="str">
        <f>IF(月報!P1823&lt;&gt;"",月報!P1823,"")</f>
        <v/>
      </c>
      <c r="AL1823" s="126" t="str">
        <f>IF(月報!Q1823&lt;&gt;"",IF(月報!Q1823="平日残","",月報!Q1823),"")</f>
        <v/>
      </c>
      <c r="AM1823" s="126"/>
      <c r="AN1823" s="126" t="str">
        <f t="shared" si="578"/>
        <v/>
      </c>
      <c r="AO1823" s="126" t="str">
        <f>IF($E1823="","",VLOOKUP($E1823,カレンダマスタ!$A$5:$E$381,5,FALSE))</f>
        <v/>
      </c>
      <c r="AQ1823" s="196" t="str">
        <f>IF(G1823="","",IF(VLOOKUP(E1823,カレンダマスタ!$A$5:$D$381,4,FALSE)=0,"",1))</f>
        <v/>
      </c>
      <c r="AR1823" s="136" t="str">
        <f>IF($G1823="","",IF($AD1823="NSTC",INDEX(カレンダマスタ!$I$26:$O$31,MATCH($G1823,カレンダマスタ!$H$26:$H$31,1),MATCH($H1823,カレンダマスタ!$I$25:$O$25,1)),
IF($AD1823="CS本社",INDEX(カレンダマスタ!$I$36:$O$41,MATCH($G1823,カレンダマスタ!$H$36:$H$41,1),MATCH($H1823,カレンダマスタ!$I$35:$O$35,1)),
IF($AD1823="NS本社",INDEX(カレンダマスタ!$I$94:$O$99,MATCH($G1823,カレンダマスタ!$H$95:$H$100,1),MATCH($H1823,カレンダマスタ!$I$93:$O$93,1)),
IF($AD1823="ODC",INDEX(カレンダマスタ!$I$46:$O$51,MATCH($G1823,カレンダマスタ!$H$46:$H$51,1),MATCH($H1823,カレンダマスタ!$I$45:$O$45,1)),
IF($AD1823="NS東京TC",INDEX(カレンダマスタ!$I$56:$O$61,MATCH($G1823,カレンダマスタ!$H$56:$H$61,1),MATCH($H1823,カレンダマスタ!$I$55:$O$55,1)),""))))))</f>
        <v/>
      </c>
      <c r="AS1823" s="126" t="str">
        <f t="shared" si="589"/>
        <v/>
      </c>
      <c r="AU1823" s="137" t="str">
        <f>IF(E1823="","",VLOOKUP($E1823,カレンダマスタ!$A$4:$E$381,4,FALSE))</f>
        <v/>
      </c>
      <c r="AV1823" s="137" t="str">
        <f t="shared" si="580"/>
        <v/>
      </c>
      <c r="AW1823" s="137" t="str">
        <f t="shared" si="581"/>
        <v/>
      </c>
      <c r="AX1823" s="138" t="str">
        <f t="shared" si="582"/>
        <v/>
      </c>
      <c r="AY1823" s="138" t="str">
        <f t="shared" si="583"/>
        <v/>
      </c>
      <c r="AZ1823" s="130" t="str">
        <f>IF(AX1823&amp;AW1823="勤怠未設定","×",IF(AV1823="勤怠修正","×",IF(AC1823="外注","",IF(AA1823="",IF(AY1823&lt;&gt;"","×",""),IF(VLOOKUP(AA1823,カレンダマスタ!$H$66:$I$83,2,FALSE)&lt;&gt;AY1823,"×","OK")))))</f>
        <v/>
      </c>
      <c r="BC1823" s="137" t="str">
        <f>IF(E1823="","",VLOOKUP($E1823,カレンダマスタ!$A$4:$E$381,4,FALSE))</f>
        <v/>
      </c>
      <c r="BD1823" s="126" t="str">
        <f>IF(AC1823="社員","",IF(AG1823=0,"",IF(AD1823="NSTC",IF(COUNTIF(カレンダマスタ!$Q$5:$Q$32,G1823)=1,"OK","×"),
IF(AD1823="NS本社",IF(COUNTIF(カレンダマスタ!$T$5:$T$32,G1823)=1,"OK","×"),IF(COUNTIF(カレンダマスタ!$R$5:$R$32,G1823)=1,"OK","×")))))</f>
        <v/>
      </c>
      <c r="BE1823" s="126" t="str">
        <f>IF(AC1823="社員","",IF(G1823="","",IF(R1823&lt;&gt;"","",IF(AF1823="CS","OK",IF(VLOOKUP(E1823,カレンダマスタ!$A$5:$D$381,4,FALSE)&gt;0,"",IF(OR(G1823*24&gt;10.84,H1823*24&lt;14.5)=TRUE,"×","OK"))))))</f>
        <v/>
      </c>
      <c r="BF1823" s="126" t="str">
        <f t="shared" si="576"/>
        <v/>
      </c>
      <c r="BG1823" s="126" t="str">
        <f t="shared" si="590"/>
        <v/>
      </c>
      <c r="BI1823" s="130" t="str">
        <f t="shared" si="591"/>
        <v/>
      </c>
    </row>
    <row r="1824" spans="2:61">
      <c r="B1824" s="111"/>
      <c r="C1824" s="537"/>
      <c r="D1824" s="142"/>
      <c r="E1824" s="584"/>
      <c r="F1824" s="142"/>
      <c r="G1824" s="589"/>
      <c r="H1824" s="589"/>
      <c r="I1824" s="144"/>
      <c r="J1824" s="148"/>
      <c r="K1824" s="145"/>
      <c r="L1824" s="146"/>
      <c r="M1824" s="146"/>
      <c r="N1824" s="147"/>
      <c r="O1824" s="148"/>
      <c r="P1824" s="148"/>
      <c r="Q1824" s="148"/>
      <c r="R1824" s="149"/>
      <c r="S1824" s="156"/>
      <c r="T1824" s="435" t="str">
        <f t="shared" si="584"/>
        <v/>
      </c>
      <c r="U1824" s="430"/>
      <c r="V1824" s="430" t="str">
        <f t="shared" si="585"/>
        <v/>
      </c>
      <c r="W1824" s="298"/>
      <c r="X1824" s="143" t="str">
        <f t="shared" si="592"/>
        <v/>
      </c>
      <c r="Y1824" s="143" t="str">
        <f t="shared" si="586"/>
        <v/>
      </c>
      <c r="Z1824" s="143" t="str">
        <f t="shared" si="587"/>
        <v/>
      </c>
      <c r="AA1824" s="149" t="str">
        <f t="shared" si="579"/>
        <v/>
      </c>
      <c r="AC1824" s="188" t="str">
        <f>AC1811</f>
        <v/>
      </c>
      <c r="AD1824" s="189" t="str">
        <f>AD1811</f>
        <v/>
      </c>
      <c r="AE1824" s="189" t="str">
        <f>AE1811</f>
        <v/>
      </c>
      <c r="AF1824" s="189" t="str">
        <f>AF1811</f>
        <v/>
      </c>
      <c r="AG1824" s="205">
        <f t="shared" si="588"/>
        <v>0</v>
      </c>
      <c r="AI1824" s="157" t="str">
        <f>IF(月報!G1824&lt;&gt;"",月報!G1824,"")</f>
        <v/>
      </c>
      <c r="AJ1824" s="151" t="str">
        <f>IF(月報!W1824&lt;&gt;"",月報!W1824*24,"")</f>
        <v/>
      </c>
      <c r="AK1824" s="151" t="str">
        <f>IF(月報!P1824&lt;&gt;"",月報!P1824,"")</f>
        <v/>
      </c>
      <c r="AL1824" s="151" t="str">
        <f>IF(月報!Q1824&lt;&gt;"",IF(月報!Q1824="平日残","",月報!Q1824),"")</f>
        <v/>
      </c>
      <c r="AM1824" s="151"/>
      <c r="AN1824" s="151" t="str">
        <f t="shared" si="578"/>
        <v/>
      </c>
      <c r="AO1824" s="151" t="str">
        <f>IF($E1824="","",VLOOKUP($E1824,カレンダマスタ!$A$5:$E$381,5,FALSE))</f>
        <v/>
      </c>
      <c r="AQ1824" s="197" t="str">
        <f>IF(G1824="","",IF(VLOOKUP(E1824,カレンダマスタ!$A$5:$D$381,4,FALSE)=0,"",1))</f>
        <v/>
      </c>
      <c r="AR1824" s="152" t="str">
        <f>IF($G1824="","",IF($AD1824="NSTC",INDEX(カレンダマスタ!$I$26:$O$31,MATCH($G1824,カレンダマスタ!$H$26:$H$31,1),MATCH($H1824,カレンダマスタ!$I$25:$O$25,1)),
IF($AD1824="CS本社",INDEX(カレンダマスタ!$I$36:$O$41,MATCH($G1824,カレンダマスタ!$H$36:$H$41,1),MATCH($H1824,カレンダマスタ!$I$35:$O$35,1)),
IF($AD1824="NS本社",INDEX(カレンダマスタ!$I$94:$O$99,MATCH($G1824,カレンダマスタ!$H$95:$H$100,1),MATCH($H1824,カレンダマスタ!$I$93:$O$93,1)),
IF($AD1824="ODC",INDEX(カレンダマスタ!$I$46:$O$51,MATCH($G1824,カレンダマスタ!$H$46:$H$51,1),MATCH($H1824,カレンダマスタ!$I$45:$O$45,1)),
IF($AD1824="NS東京TC",INDEX(カレンダマスタ!$I$56:$O$61,MATCH($G1824,カレンダマスタ!$H$56:$H$61,1),MATCH($H1824,カレンダマスタ!$I$55:$O$55,1)),""))))))</f>
        <v/>
      </c>
      <c r="AS1824" s="151" t="str">
        <f t="shared" si="589"/>
        <v/>
      </c>
      <c r="AU1824" s="153" t="str">
        <f>IF(E1824="","",VLOOKUP($E1824,カレンダマスタ!$A$4:$E$381,4,FALSE))</f>
        <v/>
      </c>
      <c r="AV1824" s="153" t="str">
        <f t="shared" si="580"/>
        <v/>
      </c>
      <c r="AW1824" s="153" t="str">
        <f t="shared" si="581"/>
        <v/>
      </c>
      <c r="AX1824" s="154" t="str">
        <f t="shared" si="582"/>
        <v/>
      </c>
      <c r="AY1824" s="154" t="str">
        <f t="shared" si="583"/>
        <v/>
      </c>
      <c r="AZ1824" s="144" t="str">
        <f>IF(AX1824&amp;AW1824="勤怠未設定","×",IF(AV1824="勤怠修正","×",IF(AC1824="外注","",IF(AA1824="",IF(AY1824&lt;&gt;"","×",""),IF(VLOOKUP(AA1824,カレンダマスタ!$H$66:$I$83,2,FALSE)&lt;&gt;AY1824,"×","OK")))))</f>
        <v/>
      </c>
      <c r="BC1824" s="153" t="str">
        <f>IF(E1824="","",VLOOKUP($E1824,カレンダマスタ!$A$4:$E$381,4,FALSE))</f>
        <v/>
      </c>
      <c r="BD1824" s="151" t="str">
        <f>IF(AC1824="社員","",IF(AG1824=0,"",IF(AD1824="NSTC",IF(COUNTIF(カレンダマスタ!$Q$5:$Q$32,G1824)=1,"OK","×"),
IF(AD1824="NS本社",IF(COUNTIF(カレンダマスタ!$T$5:$T$32,G1824)=1,"OK","×"),IF(COUNTIF(カレンダマスタ!$R$5:$R$32,G1824)=1,"OK","×")))))</f>
        <v/>
      </c>
      <c r="BE1824" s="151" t="str">
        <f>IF(AC1824="社員","",IF(G1824="","",IF(R1824&lt;&gt;"","",IF(AF1824="CS","OK",IF(VLOOKUP(E1824,カレンダマスタ!$A$5:$D$381,4,FALSE)&gt;0,"",IF(OR(G1824*24&gt;10.84,H1824*24&lt;14.5)=TRUE,"×","OK"))))))</f>
        <v/>
      </c>
      <c r="BF1824" s="151" t="str">
        <f t="shared" si="576"/>
        <v/>
      </c>
      <c r="BG1824" s="151" t="str">
        <f t="shared" si="590"/>
        <v/>
      </c>
      <c r="BI1824" s="144" t="str">
        <f t="shared" si="591"/>
        <v/>
      </c>
    </row>
    <row r="1825" spans="2:61">
      <c r="B1825" s="111"/>
      <c r="C1825" s="535"/>
      <c r="D1825" s="112"/>
      <c r="E1825" s="582"/>
      <c r="F1825" s="112"/>
      <c r="G1825" s="587"/>
      <c r="H1825" s="587"/>
      <c r="I1825" s="114"/>
      <c r="J1825" s="118"/>
      <c r="K1825" s="115"/>
      <c r="L1825" s="116"/>
      <c r="M1825" s="116"/>
      <c r="N1825" s="117"/>
      <c r="O1825" s="118"/>
      <c r="P1825" s="118"/>
      <c r="Q1825" s="118"/>
      <c r="R1825" s="119"/>
      <c r="S1825" s="120"/>
      <c r="T1825" s="433" t="str">
        <f t="shared" si="584"/>
        <v/>
      </c>
      <c r="U1825" s="431">
        <f>SUM(T1825:T1831)</f>
        <v>0</v>
      </c>
      <c r="V1825" s="431" t="str">
        <f t="shared" si="585"/>
        <v/>
      </c>
      <c r="W1825" s="298"/>
      <c r="X1825" s="113" t="str">
        <f t="shared" si="592"/>
        <v/>
      </c>
      <c r="Y1825" s="113" t="str">
        <f t="shared" si="586"/>
        <v/>
      </c>
      <c r="Z1825" s="113" t="str">
        <f t="shared" si="587"/>
        <v/>
      </c>
      <c r="AA1825" s="119" t="str">
        <f t="shared" si="579"/>
        <v/>
      </c>
      <c r="AC1825" s="190" t="str">
        <f>AC1811</f>
        <v/>
      </c>
      <c r="AD1825" s="191" t="str">
        <f>AD1811</f>
        <v/>
      </c>
      <c r="AE1825" s="191" t="str">
        <f>AE1811</f>
        <v/>
      </c>
      <c r="AF1825" s="191" t="str">
        <f>AF1811</f>
        <v/>
      </c>
      <c r="AG1825" s="206">
        <f t="shared" si="588"/>
        <v>0</v>
      </c>
      <c r="AI1825" s="158" t="str">
        <f>IF(月報!G1825&lt;&gt;"",月報!G1825,"")</f>
        <v/>
      </c>
      <c r="AJ1825" s="122" t="str">
        <f>IF(月報!W1825&lt;&gt;"",月報!W1825*24,"")</f>
        <v/>
      </c>
      <c r="AK1825" s="122" t="str">
        <f>IF(月報!P1825&lt;&gt;"",月報!P1825,"")</f>
        <v/>
      </c>
      <c r="AL1825" s="122" t="str">
        <f>IF(月報!Q1825&lt;&gt;"",IF(月報!Q1825="平日残","",月報!Q1825),"")</f>
        <v/>
      </c>
      <c r="AM1825" s="122"/>
      <c r="AN1825" s="122" t="str">
        <f t="shared" si="578"/>
        <v/>
      </c>
      <c r="AO1825" s="122" t="str">
        <f>IF($E1825="","",VLOOKUP($E1825,カレンダマスタ!$A$5:$E$381,5,FALSE))</f>
        <v/>
      </c>
      <c r="AQ1825" s="195" t="str">
        <f>IF(G1825="","",IF(VLOOKUP(E1825,カレンダマスタ!$A$5:$D$381,4,FALSE)=0,"",1))</f>
        <v/>
      </c>
      <c r="AR1825" s="123" t="str">
        <f>IF($G1825="","",IF($AD1825="NSTC",INDEX(カレンダマスタ!$I$26:$O$31,MATCH($G1825,カレンダマスタ!$H$26:$H$31,1),MATCH($H1825,カレンダマスタ!$I$25:$O$25,1)),
IF($AD1825="CS本社",INDEX(カレンダマスタ!$I$36:$O$41,MATCH($G1825,カレンダマスタ!$H$36:$H$41,1),MATCH($H1825,カレンダマスタ!$I$35:$O$35,1)),
IF($AD1825="NS本社",INDEX(カレンダマスタ!$I$94:$O$99,MATCH($G1825,カレンダマスタ!$H$95:$H$100,1),MATCH($H1825,カレンダマスタ!$I$93:$O$93,1)),
IF($AD1825="ODC",INDEX(カレンダマスタ!$I$46:$O$51,MATCH($G1825,カレンダマスタ!$H$46:$H$51,1),MATCH($H1825,カレンダマスタ!$I$45:$O$45,1)),
IF($AD1825="NS東京TC",INDEX(カレンダマスタ!$I$56:$O$61,MATCH($G1825,カレンダマスタ!$H$56:$H$61,1),MATCH($H1825,カレンダマスタ!$I$55:$O$55,1)),""))))))</f>
        <v/>
      </c>
      <c r="AS1825" s="122" t="str">
        <f t="shared" si="589"/>
        <v/>
      </c>
      <c r="AU1825" s="124" t="str">
        <f>IF(E1825="","",VLOOKUP($E1825,カレンダマスタ!$A$4:$E$381,4,FALSE))</f>
        <v/>
      </c>
      <c r="AV1825" s="124" t="str">
        <f t="shared" si="580"/>
        <v/>
      </c>
      <c r="AW1825" s="124" t="str">
        <f t="shared" si="581"/>
        <v/>
      </c>
      <c r="AX1825" s="125" t="str">
        <f t="shared" si="582"/>
        <v/>
      </c>
      <c r="AY1825" s="125" t="str">
        <f t="shared" si="583"/>
        <v/>
      </c>
      <c r="AZ1825" s="114" t="str">
        <f>IF(AX1825&amp;AW1825="勤怠未設定","×",IF(AV1825="勤怠修正","×",IF(AC1825="外注","",IF(AA1825="",IF(AY1825&lt;&gt;"","×",""),IF(VLOOKUP(AA1825,カレンダマスタ!$H$66:$I$83,2,FALSE)&lt;&gt;AY1825,"×","OK")))))</f>
        <v/>
      </c>
      <c r="BC1825" s="124" t="str">
        <f>IF(E1825="","",VLOOKUP($E1825,カレンダマスタ!$A$4:$E$381,4,FALSE))</f>
        <v/>
      </c>
      <c r="BD1825" s="122" t="str">
        <f>IF(AC1825="社員","",IF(AG1825=0,"",IF(AD1825="NSTC",IF(COUNTIF(カレンダマスタ!$Q$5:$Q$32,G1825)=1,"OK","×"),
IF(AD1825="NS本社",IF(COUNTIF(カレンダマスタ!$T$5:$T$32,G1825)=1,"OK","×"),IF(COUNTIF(カレンダマスタ!$R$5:$R$32,G1825)=1,"OK","×")))))</f>
        <v/>
      </c>
      <c r="BE1825" s="122" t="str">
        <f>IF(AC1825="社員","",IF(G1825="","",IF(R1825&lt;&gt;"","",IF(AF1825="CS","OK",IF(VLOOKUP(E1825,カレンダマスタ!$A$5:$D$381,4,FALSE)&gt;0,"",IF(OR(G1825*24&gt;10.84,H1825*24&lt;14.5)=TRUE,"×","OK"))))))</f>
        <v/>
      </c>
      <c r="BF1825" s="122" t="str">
        <f t="shared" si="576"/>
        <v/>
      </c>
      <c r="BG1825" s="122" t="str">
        <f t="shared" si="590"/>
        <v/>
      </c>
      <c r="BI1825" s="114" t="str">
        <f t="shared" si="591"/>
        <v/>
      </c>
    </row>
    <row r="1826" spans="2:61">
      <c r="B1826" s="111"/>
      <c r="C1826" s="536"/>
      <c r="D1826" s="128"/>
      <c r="E1826" s="583"/>
      <c r="F1826" s="128"/>
      <c r="G1826" s="588"/>
      <c r="H1826" s="588"/>
      <c r="I1826" s="130"/>
      <c r="J1826" s="139"/>
      <c r="K1826" s="131"/>
      <c r="L1826" s="132"/>
      <c r="M1826" s="132"/>
      <c r="N1826" s="141"/>
      <c r="O1826" s="139"/>
      <c r="P1826" s="139"/>
      <c r="Q1826" s="139"/>
      <c r="R1826" s="133"/>
      <c r="S1826" s="134"/>
      <c r="T1826" s="434" t="str">
        <f t="shared" si="584"/>
        <v/>
      </c>
      <c r="U1826" s="429"/>
      <c r="V1826" s="429" t="str">
        <f t="shared" si="585"/>
        <v/>
      </c>
      <c r="W1826" s="298"/>
      <c r="X1826" s="129" t="str">
        <f t="shared" si="592"/>
        <v/>
      </c>
      <c r="Y1826" s="129" t="str">
        <f t="shared" si="586"/>
        <v/>
      </c>
      <c r="Z1826" s="129" t="str">
        <f t="shared" si="587"/>
        <v/>
      </c>
      <c r="AA1826" s="133" t="str">
        <f t="shared" si="579"/>
        <v/>
      </c>
      <c r="AC1826" s="186" t="str">
        <f>AC1811</f>
        <v/>
      </c>
      <c r="AD1826" s="187" t="str">
        <f>AD1811</f>
        <v/>
      </c>
      <c r="AE1826" s="187" t="str">
        <f>AE1811</f>
        <v/>
      </c>
      <c r="AF1826" s="187" t="str">
        <f>AF1811</f>
        <v/>
      </c>
      <c r="AG1826" s="204">
        <f t="shared" si="588"/>
        <v>0</v>
      </c>
      <c r="AI1826" s="135" t="str">
        <f>IF(月報!G1826&lt;&gt;"",月報!G1826,"")</f>
        <v/>
      </c>
      <c r="AJ1826" s="126" t="str">
        <f>IF(月報!W1826&lt;&gt;"",月報!W1826*24,"")</f>
        <v/>
      </c>
      <c r="AK1826" s="126" t="str">
        <f>IF(月報!P1826&lt;&gt;"",月報!P1826,"")</f>
        <v/>
      </c>
      <c r="AL1826" s="126" t="str">
        <f>IF(月報!Q1826&lt;&gt;"",IF(月報!Q1826="平日残","",月報!Q1826),"")</f>
        <v/>
      </c>
      <c r="AM1826" s="126"/>
      <c r="AN1826" s="126" t="str">
        <f t="shared" si="578"/>
        <v/>
      </c>
      <c r="AO1826" s="126" t="str">
        <f>IF($E1826="","",VLOOKUP($E1826,カレンダマスタ!$A$5:$E$381,5,FALSE))</f>
        <v/>
      </c>
      <c r="AQ1826" s="196" t="str">
        <f>IF(G1826="","",IF(VLOOKUP(E1826,カレンダマスタ!$A$5:$D$381,4,FALSE)=0,"",1))</f>
        <v/>
      </c>
      <c r="AR1826" s="136" t="str">
        <f>IF($G1826="","",IF($AD1826="NSTC",INDEX(カレンダマスタ!$I$26:$O$31,MATCH($G1826,カレンダマスタ!$H$26:$H$31,1),MATCH($H1826,カレンダマスタ!$I$25:$O$25,1)),
IF($AD1826="CS本社",INDEX(カレンダマスタ!$I$36:$O$41,MATCH($G1826,カレンダマスタ!$H$36:$H$41,1),MATCH($H1826,カレンダマスタ!$I$35:$O$35,1)),
IF($AD1826="NS本社",INDEX(カレンダマスタ!$I$94:$O$99,MATCH($G1826,カレンダマスタ!$H$95:$H$100,1),MATCH($H1826,カレンダマスタ!$I$93:$O$93,1)),
IF($AD1826="ODC",INDEX(カレンダマスタ!$I$46:$O$51,MATCH($G1826,カレンダマスタ!$H$46:$H$51,1),MATCH($H1826,カレンダマスタ!$I$45:$O$45,1)),
IF($AD1826="NS東京TC",INDEX(カレンダマスタ!$I$56:$O$61,MATCH($G1826,カレンダマスタ!$H$56:$H$61,1),MATCH($H1826,カレンダマスタ!$I$55:$O$55,1)),""))))))</f>
        <v/>
      </c>
      <c r="AS1826" s="126" t="str">
        <f t="shared" si="589"/>
        <v/>
      </c>
      <c r="AU1826" s="137" t="str">
        <f>IF(E1826="","",VLOOKUP($E1826,カレンダマスタ!$A$4:$E$381,4,FALSE))</f>
        <v/>
      </c>
      <c r="AV1826" s="137" t="str">
        <f t="shared" si="580"/>
        <v/>
      </c>
      <c r="AW1826" s="137" t="str">
        <f t="shared" si="581"/>
        <v/>
      </c>
      <c r="AX1826" s="138" t="str">
        <f t="shared" si="582"/>
        <v/>
      </c>
      <c r="AY1826" s="138" t="str">
        <f t="shared" si="583"/>
        <v/>
      </c>
      <c r="AZ1826" s="130" t="str">
        <f>IF(AX1826&amp;AW1826="勤怠未設定","×",IF(AV1826="勤怠修正","×",IF(AC1826="外注","",IF(AA1826="",IF(AY1826&lt;&gt;"","×",""),IF(VLOOKUP(AA1826,カレンダマスタ!$H$66:$I$83,2,FALSE)&lt;&gt;AY1826,"×","OK")))))</f>
        <v/>
      </c>
      <c r="BC1826" s="137" t="str">
        <f>IF(E1826="","",VLOOKUP($E1826,カレンダマスタ!$A$4:$E$381,4,FALSE))</f>
        <v/>
      </c>
      <c r="BD1826" s="126" t="str">
        <f>IF(AC1826="社員","",IF(AG1826=0,"",IF(AD1826="NSTC",IF(COUNTIF(カレンダマスタ!$Q$5:$Q$32,G1826)=1,"OK","×"),
IF(AD1826="NS本社",IF(COUNTIF(カレンダマスタ!$T$5:$T$32,G1826)=1,"OK","×"),IF(COUNTIF(カレンダマスタ!$R$5:$R$32,G1826)=1,"OK","×")))))</f>
        <v/>
      </c>
      <c r="BE1826" s="126" t="str">
        <f>IF(AC1826="社員","",IF(G1826="","",IF(R1826&lt;&gt;"","",IF(AF1826="CS","OK",IF(VLOOKUP(E1826,カレンダマスタ!$A$5:$D$381,4,FALSE)&gt;0,"",IF(OR(G1826*24&gt;10.84,H1826*24&lt;14.5)=TRUE,"×","OK"))))))</f>
        <v/>
      </c>
      <c r="BF1826" s="126" t="str">
        <f t="shared" si="576"/>
        <v/>
      </c>
      <c r="BG1826" s="126" t="str">
        <f t="shared" si="590"/>
        <v/>
      </c>
      <c r="BI1826" s="130" t="str">
        <f t="shared" si="591"/>
        <v/>
      </c>
    </row>
    <row r="1827" spans="2:61">
      <c r="B1827" s="111"/>
      <c r="C1827" s="536"/>
      <c r="D1827" s="128"/>
      <c r="E1827" s="583"/>
      <c r="F1827" s="128"/>
      <c r="G1827" s="588"/>
      <c r="H1827" s="588"/>
      <c r="I1827" s="130"/>
      <c r="J1827" s="139"/>
      <c r="K1827" s="131"/>
      <c r="L1827" s="132"/>
      <c r="M1827" s="132"/>
      <c r="N1827" s="141"/>
      <c r="O1827" s="139"/>
      <c r="P1827" s="139"/>
      <c r="Q1827" s="139"/>
      <c r="R1827" s="133"/>
      <c r="S1827" s="134"/>
      <c r="T1827" s="434" t="str">
        <f t="shared" si="584"/>
        <v/>
      </c>
      <c r="U1827" s="429"/>
      <c r="V1827" s="429" t="str">
        <f t="shared" si="585"/>
        <v/>
      </c>
      <c r="W1827" s="298"/>
      <c r="X1827" s="129" t="str">
        <f t="shared" si="592"/>
        <v/>
      </c>
      <c r="Y1827" s="129" t="str">
        <f t="shared" si="586"/>
        <v/>
      </c>
      <c r="Z1827" s="129" t="str">
        <f t="shared" si="587"/>
        <v/>
      </c>
      <c r="AA1827" s="133" t="str">
        <f t="shared" si="579"/>
        <v/>
      </c>
      <c r="AC1827" s="186" t="str">
        <f>AC1811</f>
        <v/>
      </c>
      <c r="AD1827" s="187" t="str">
        <f>AD1811</f>
        <v/>
      </c>
      <c r="AE1827" s="187" t="str">
        <f>AE1811</f>
        <v/>
      </c>
      <c r="AF1827" s="187" t="str">
        <f>AF1811</f>
        <v/>
      </c>
      <c r="AG1827" s="204">
        <f t="shared" si="588"/>
        <v>0</v>
      </c>
      <c r="AI1827" s="135" t="str">
        <f>IF(月報!G1827&lt;&gt;"",月報!G1827,"")</f>
        <v/>
      </c>
      <c r="AJ1827" s="126" t="str">
        <f>IF(月報!W1827&lt;&gt;"",月報!W1827*24,"")</f>
        <v/>
      </c>
      <c r="AK1827" s="126" t="str">
        <f>IF(月報!P1827&lt;&gt;"",月報!P1827,"")</f>
        <v/>
      </c>
      <c r="AL1827" s="126" t="str">
        <f>IF(月報!Q1827&lt;&gt;"",IF(月報!Q1827="平日残","",月報!Q1827),"")</f>
        <v/>
      </c>
      <c r="AM1827" s="126"/>
      <c r="AN1827" s="126" t="str">
        <f t="shared" si="578"/>
        <v/>
      </c>
      <c r="AO1827" s="126" t="str">
        <f>IF($E1827="","",VLOOKUP($E1827,カレンダマスタ!$A$5:$E$381,5,FALSE))</f>
        <v/>
      </c>
      <c r="AQ1827" s="196" t="str">
        <f>IF(G1827="","",IF(VLOOKUP(E1827,カレンダマスタ!$A$5:$D$381,4,FALSE)=0,"",1))</f>
        <v/>
      </c>
      <c r="AR1827" s="136" t="str">
        <f>IF($G1827="","",IF($AD1827="NSTC",INDEX(カレンダマスタ!$I$26:$O$31,MATCH($G1827,カレンダマスタ!$H$26:$H$31,1),MATCH($H1827,カレンダマスタ!$I$25:$O$25,1)),
IF($AD1827="CS本社",INDEX(カレンダマスタ!$I$36:$O$41,MATCH($G1827,カレンダマスタ!$H$36:$H$41,1),MATCH($H1827,カレンダマスタ!$I$35:$O$35,1)),
IF($AD1827="NS本社",INDEX(カレンダマスタ!$I$94:$O$99,MATCH($G1827,カレンダマスタ!$H$95:$H$100,1),MATCH($H1827,カレンダマスタ!$I$93:$O$93,1)),
IF($AD1827="ODC",INDEX(カレンダマスタ!$I$46:$O$51,MATCH($G1827,カレンダマスタ!$H$46:$H$51,1),MATCH($H1827,カレンダマスタ!$I$45:$O$45,1)),
IF($AD1827="NS東京TC",INDEX(カレンダマスタ!$I$56:$O$61,MATCH($G1827,カレンダマスタ!$H$56:$H$61,1),MATCH($H1827,カレンダマスタ!$I$55:$O$55,1)),""))))))</f>
        <v/>
      </c>
      <c r="AS1827" s="126" t="str">
        <f t="shared" si="589"/>
        <v/>
      </c>
      <c r="AU1827" s="137" t="str">
        <f>IF(E1827="","",VLOOKUP($E1827,カレンダマスタ!$A$4:$E$381,4,FALSE))</f>
        <v/>
      </c>
      <c r="AV1827" s="137" t="str">
        <f t="shared" si="580"/>
        <v/>
      </c>
      <c r="AW1827" s="137" t="str">
        <f t="shared" si="581"/>
        <v/>
      </c>
      <c r="AX1827" s="138" t="str">
        <f t="shared" si="582"/>
        <v/>
      </c>
      <c r="AY1827" s="138" t="str">
        <f t="shared" si="583"/>
        <v/>
      </c>
      <c r="AZ1827" s="130" t="str">
        <f>IF(AX1827&amp;AW1827="勤怠未設定","×",IF(AV1827="勤怠修正","×",IF(AC1827="外注","",IF(AA1827="",IF(AY1827&lt;&gt;"","×",""),IF(VLOOKUP(AA1827,カレンダマスタ!$H$66:$I$83,2,FALSE)&lt;&gt;AY1827,"×","OK")))))</f>
        <v/>
      </c>
      <c r="BC1827" s="137" t="str">
        <f>IF(E1827="","",VLOOKUP($E1827,カレンダマスタ!$A$4:$E$381,4,FALSE))</f>
        <v/>
      </c>
      <c r="BD1827" s="126" t="str">
        <f>IF(AC1827="社員","",IF(AG1827=0,"",IF(AD1827="NSTC",IF(COUNTIF(カレンダマスタ!$Q$5:$Q$32,G1827)=1,"OK","×"),
IF(AD1827="NS本社",IF(COUNTIF(カレンダマスタ!$T$5:$T$32,G1827)=1,"OK","×"),IF(COUNTIF(カレンダマスタ!$R$5:$R$32,G1827)=1,"OK","×")))))</f>
        <v/>
      </c>
      <c r="BE1827" s="126" t="str">
        <f>IF(AC1827="社員","",IF(G1827="","",IF(R1827&lt;&gt;"","",IF(AF1827="CS","OK",IF(VLOOKUP(E1827,カレンダマスタ!$A$5:$D$381,4,FALSE)&gt;0,"",IF(OR(G1827*24&gt;10.84,H1827*24&lt;14.5)=TRUE,"×","OK"))))))</f>
        <v/>
      </c>
      <c r="BF1827" s="126" t="str">
        <f t="shared" si="576"/>
        <v/>
      </c>
      <c r="BG1827" s="126" t="str">
        <f t="shared" si="590"/>
        <v/>
      </c>
      <c r="BI1827" s="130" t="str">
        <f t="shared" si="591"/>
        <v/>
      </c>
    </row>
    <row r="1828" spans="2:61">
      <c r="B1828" s="111"/>
      <c r="C1828" s="536"/>
      <c r="D1828" s="128"/>
      <c r="E1828" s="583"/>
      <c r="F1828" s="128"/>
      <c r="G1828" s="588"/>
      <c r="H1828" s="588"/>
      <c r="I1828" s="130"/>
      <c r="J1828" s="139"/>
      <c r="K1828" s="131"/>
      <c r="L1828" s="132"/>
      <c r="M1828" s="132"/>
      <c r="N1828" s="141"/>
      <c r="O1828" s="139"/>
      <c r="P1828" s="139"/>
      <c r="Q1828" s="139"/>
      <c r="R1828" s="133"/>
      <c r="S1828" s="134"/>
      <c r="T1828" s="434" t="str">
        <f t="shared" si="584"/>
        <v/>
      </c>
      <c r="U1828" s="429"/>
      <c r="V1828" s="429" t="str">
        <f t="shared" si="585"/>
        <v/>
      </c>
      <c r="W1828" s="298"/>
      <c r="X1828" s="129" t="str">
        <f t="shared" si="592"/>
        <v/>
      </c>
      <c r="Y1828" s="129" t="str">
        <f t="shared" si="586"/>
        <v/>
      </c>
      <c r="Z1828" s="129" t="str">
        <f t="shared" si="587"/>
        <v/>
      </c>
      <c r="AA1828" s="133" t="str">
        <f t="shared" si="579"/>
        <v/>
      </c>
      <c r="AC1828" s="186" t="str">
        <f>AC1811</f>
        <v/>
      </c>
      <c r="AD1828" s="187" t="str">
        <f>AD1811</f>
        <v/>
      </c>
      <c r="AE1828" s="187" t="str">
        <f>AE1811</f>
        <v/>
      </c>
      <c r="AF1828" s="187" t="str">
        <f>AF1811</f>
        <v/>
      </c>
      <c r="AG1828" s="204">
        <f t="shared" si="588"/>
        <v>0</v>
      </c>
      <c r="AI1828" s="140" t="str">
        <f>IF(月報!G1828&lt;&gt;"",月報!G1828,"")</f>
        <v/>
      </c>
      <c r="AJ1828" s="126" t="str">
        <f>IF(月報!W1828&lt;&gt;"",月報!W1828*24,"")</f>
        <v/>
      </c>
      <c r="AK1828" s="126" t="str">
        <f>IF(月報!P1828&lt;&gt;"",月報!P1828,"")</f>
        <v/>
      </c>
      <c r="AL1828" s="126" t="str">
        <f>IF(月報!Q1828&lt;&gt;"",IF(月報!Q1828="平日残","",月報!Q1828),"")</f>
        <v/>
      </c>
      <c r="AM1828" s="126"/>
      <c r="AN1828" s="126" t="str">
        <f t="shared" si="578"/>
        <v/>
      </c>
      <c r="AO1828" s="126" t="str">
        <f>IF($E1828="","",VLOOKUP($E1828,カレンダマスタ!$A$5:$E$381,5,FALSE))</f>
        <v/>
      </c>
      <c r="AQ1828" s="196" t="str">
        <f>IF(G1828="","",IF(VLOOKUP(E1828,カレンダマスタ!$A$5:$D$381,4,FALSE)=0,"",1))</f>
        <v/>
      </c>
      <c r="AR1828" s="136" t="str">
        <f>IF($G1828="","",IF($AD1828="NSTC",INDEX(カレンダマスタ!$I$26:$O$31,MATCH($G1828,カレンダマスタ!$H$26:$H$31,1),MATCH($H1828,カレンダマスタ!$I$25:$O$25,1)),
IF($AD1828="CS本社",INDEX(カレンダマスタ!$I$36:$O$41,MATCH($G1828,カレンダマスタ!$H$36:$H$41,1),MATCH($H1828,カレンダマスタ!$I$35:$O$35,1)),
IF($AD1828="NS本社",INDEX(カレンダマスタ!$I$94:$O$99,MATCH($G1828,カレンダマスタ!$H$95:$H$100,1),MATCH($H1828,カレンダマスタ!$I$93:$O$93,1)),
IF($AD1828="ODC",INDEX(カレンダマスタ!$I$46:$O$51,MATCH($G1828,カレンダマスタ!$H$46:$H$51,1),MATCH($H1828,カレンダマスタ!$I$45:$O$45,1)),
IF($AD1828="NS東京TC",INDEX(カレンダマスタ!$I$56:$O$61,MATCH($G1828,カレンダマスタ!$H$56:$H$61,1),MATCH($H1828,カレンダマスタ!$I$55:$O$55,1)),""))))))</f>
        <v/>
      </c>
      <c r="AS1828" s="126" t="str">
        <f t="shared" si="589"/>
        <v/>
      </c>
      <c r="AU1828" s="137" t="str">
        <f>IF(E1828="","",VLOOKUP($E1828,カレンダマスタ!$A$4:$E$381,4,FALSE))</f>
        <v/>
      </c>
      <c r="AV1828" s="137" t="str">
        <f t="shared" si="580"/>
        <v/>
      </c>
      <c r="AW1828" s="137" t="str">
        <f t="shared" si="581"/>
        <v/>
      </c>
      <c r="AX1828" s="138" t="str">
        <f t="shared" si="582"/>
        <v/>
      </c>
      <c r="AY1828" s="138" t="str">
        <f t="shared" si="583"/>
        <v/>
      </c>
      <c r="AZ1828" s="130" t="str">
        <f>IF(AX1828&amp;AW1828="勤怠未設定","×",IF(AV1828="勤怠修正","×",IF(AC1828="外注","",IF(AA1828="",IF(AY1828&lt;&gt;"","×",""),IF(VLOOKUP(AA1828,カレンダマスタ!$H$66:$I$83,2,FALSE)&lt;&gt;AY1828,"×","OK")))))</f>
        <v/>
      </c>
      <c r="BC1828" s="137" t="str">
        <f>IF(E1828="","",VLOOKUP($E1828,カレンダマスタ!$A$4:$E$381,4,FALSE))</f>
        <v/>
      </c>
      <c r="BD1828" s="126" t="str">
        <f>IF(AC1828="社員","",IF(AG1828=0,"",IF(AD1828="NSTC",IF(COUNTIF(カレンダマスタ!$Q$5:$Q$32,G1828)=1,"OK","×"),
IF(AD1828="NS本社",IF(COUNTIF(カレンダマスタ!$T$5:$T$32,G1828)=1,"OK","×"),IF(COUNTIF(カレンダマスタ!$R$5:$R$32,G1828)=1,"OK","×")))))</f>
        <v/>
      </c>
      <c r="BE1828" s="126" t="str">
        <f>IF(AC1828="社員","",IF(G1828="","",IF(R1828&lt;&gt;"","",IF(AF1828="CS","OK",IF(VLOOKUP(E1828,カレンダマスタ!$A$5:$D$381,4,FALSE)&gt;0,"",IF(OR(G1828*24&gt;10.84,H1828*24&lt;14.5)=TRUE,"×","OK"))))))</f>
        <v/>
      </c>
      <c r="BF1828" s="126" t="str">
        <f t="shared" si="576"/>
        <v/>
      </c>
      <c r="BG1828" s="126" t="str">
        <f t="shared" si="590"/>
        <v/>
      </c>
      <c r="BI1828" s="130" t="str">
        <f t="shared" si="591"/>
        <v/>
      </c>
    </row>
    <row r="1829" spans="2:61">
      <c r="B1829" s="111"/>
      <c r="C1829" s="536"/>
      <c r="D1829" s="128"/>
      <c r="E1829" s="583"/>
      <c r="F1829" s="128"/>
      <c r="G1829" s="588"/>
      <c r="H1829" s="588"/>
      <c r="I1829" s="130"/>
      <c r="J1829" s="139"/>
      <c r="K1829" s="131"/>
      <c r="L1829" s="132"/>
      <c r="M1829" s="132"/>
      <c r="N1829" s="141"/>
      <c r="O1829" s="139"/>
      <c r="P1829" s="139"/>
      <c r="Q1829" s="139"/>
      <c r="R1829" s="133"/>
      <c r="S1829" s="134"/>
      <c r="T1829" s="434" t="str">
        <f t="shared" si="584"/>
        <v/>
      </c>
      <c r="U1829" s="429"/>
      <c r="V1829" s="429" t="str">
        <f t="shared" si="585"/>
        <v/>
      </c>
      <c r="W1829" s="298"/>
      <c r="X1829" s="129" t="str">
        <f t="shared" si="592"/>
        <v/>
      </c>
      <c r="Y1829" s="129" t="str">
        <f t="shared" si="586"/>
        <v/>
      </c>
      <c r="Z1829" s="129" t="str">
        <f t="shared" si="587"/>
        <v/>
      </c>
      <c r="AA1829" s="133" t="str">
        <f t="shared" si="579"/>
        <v/>
      </c>
      <c r="AC1829" s="186" t="str">
        <f>AC1811</f>
        <v/>
      </c>
      <c r="AD1829" s="187" t="str">
        <f>AD1811</f>
        <v/>
      </c>
      <c r="AE1829" s="187" t="str">
        <f>AE1811</f>
        <v/>
      </c>
      <c r="AF1829" s="187" t="str">
        <f>AF1811</f>
        <v/>
      </c>
      <c r="AG1829" s="204">
        <f t="shared" si="588"/>
        <v>0</v>
      </c>
      <c r="AI1829" s="140" t="str">
        <f>IF(月報!G1829&lt;&gt;"",月報!G1829,"")</f>
        <v/>
      </c>
      <c r="AJ1829" s="126" t="str">
        <f>IF(月報!W1829&lt;&gt;"",月報!W1829*24,"")</f>
        <v/>
      </c>
      <c r="AK1829" s="126" t="str">
        <f>IF(月報!P1829&lt;&gt;"",月報!P1829,"")</f>
        <v/>
      </c>
      <c r="AL1829" s="126" t="str">
        <f>IF(月報!Q1829&lt;&gt;"",IF(月報!Q1829="平日残","",月報!Q1829),"")</f>
        <v/>
      </c>
      <c r="AM1829" s="126"/>
      <c r="AN1829" s="126" t="str">
        <f t="shared" si="578"/>
        <v/>
      </c>
      <c r="AO1829" s="126" t="str">
        <f>IF($E1829="","",VLOOKUP($E1829,カレンダマスタ!$A$5:$E$381,5,FALSE))</f>
        <v/>
      </c>
      <c r="AQ1829" s="196" t="str">
        <f>IF(G1829="","",IF(VLOOKUP(E1829,カレンダマスタ!$A$5:$D$381,4,FALSE)=0,"",1))</f>
        <v/>
      </c>
      <c r="AR1829" s="136" t="str">
        <f>IF($G1829="","",IF($AD1829="NSTC",INDEX(カレンダマスタ!$I$26:$O$31,MATCH($G1829,カレンダマスタ!$H$26:$H$31,1),MATCH($H1829,カレンダマスタ!$I$25:$O$25,1)),
IF($AD1829="CS本社",INDEX(カレンダマスタ!$I$36:$O$41,MATCH($G1829,カレンダマスタ!$H$36:$H$41,1),MATCH($H1829,カレンダマスタ!$I$35:$O$35,1)),
IF($AD1829="NS本社",INDEX(カレンダマスタ!$I$94:$O$99,MATCH($G1829,カレンダマスタ!$H$95:$H$100,1),MATCH($H1829,カレンダマスタ!$I$93:$O$93,1)),
IF($AD1829="ODC",INDEX(カレンダマスタ!$I$46:$O$51,MATCH($G1829,カレンダマスタ!$H$46:$H$51,1),MATCH($H1829,カレンダマスタ!$I$45:$O$45,1)),
IF($AD1829="NS東京TC",INDEX(カレンダマスタ!$I$56:$O$61,MATCH($G1829,カレンダマスタ!$H$56:$H$61,1),MATCH($H1829,カレンダマスタ!$I$55:$O$55,1)),""))))))</f>
        <v/>
      </c>
      <c r="AS1829" s="126" t="str">
        <f t="shared" si="589"/>
        <v/>
      </c>
      <c r="AU1829" s="137" t="str">
        <f>IF(E1829="","",VLOOKUP($E1829,カレンダマスタ!$A$4:$E$381,4,FALSE))</f>
        <v/>
      </c>
      <c r="AV1829" s="137" t="str">
        <f t="shared" si="580"/>
        <v/>
      </c>
      <c r="AW1829" s="137" t="str">
        <f t="shared" si="581"/>
        <v/>
      </c>
      <c r="AX1829" s="138" t="str">
        <f t="shared" si="582"/>
        <v/>
      </c>
      <c r="AY1829" s="138" t="str">
        <f t="shared" si="583"/>
        <v/>
      </c>
      <c r="AZ1829" s="130" t="str">
        <f>IF(AX1829&amp;AW1829="勤怠未設定","×",IF(AV1829="勤怠修正","×",IF(AC1829="外注","",IF(AA1829="",IF(AY1829&lt;&gt;"","×",""),IF(VLOOKUP(AA1829,カレンダマスタ!$H$66:$I$83,2,FALSE)&lt;&gt;AY1829,"×","OK")))))</f>
        <v/>
      </c>
      <c r="BC1829" s="137" t="str">
        <f>IF(E1829="","",VLOOKUP($E1829,カレンダマスタ!$A$4:$E$381,4,FALSE))</f>
        <v/>
      </c>
      <c r="BD1829" s="126" t="str">
        <f>IF(AC1829="社員","",IF(AG1829=0,"",IF(AD1829="NSTC",IF(COUNTIF(カレンダマスタ!$Q$5:$Q$32,G1829)=1,"OK","×"),
IF(AD1829="NS本社",IF(COUNTIF(カレンダマスタ!$T$5:$T$32,G1829)=1,"OK","×"),IF(COUNTIF(カレンダマスタ!$R$5:$R$32,G1829)=1,"OK","×")))))</f>
        <v/>
      </c>
      <c r="BE1829" s="126" t="str">
        <f>IF(AC1829="社員","",IF(G1829="","",IF(R1829&lt;&gt;"","",IF(AF1829="CS","OK",IF(VLOOKUP(E1829,カレンダマスタ!$A$5:$D$381,4,FALSE)&gt;0,"",IF(OR(G1829*24&gt;10.84,H1829*24&lt;14.5)=TRUE,"×","OK"))))))</f>
        <v/>
      </c>
      <c r="BF1829" s="126" t="str">
        <f t="shared" si="576"/>
        <v/>
      </c>
      <c r="BG1829" s="126" t="str">
        <f t="shared" si="590"/>
        <v/>
      </c>
      <c r="BI1829" s="130" t="str">
        <f t="shared" si="591"/>
        <v/>
      </c>
    </row>
    <row r="1830" spans="2:61">
      <c r="B1830" s="111"/>
      <c r="C1830" s="536"/>
      <c r="D1830" s="128"/>
      <c r="E1830" s="583"/>
      <c r="F1830" s="128"/>
      <c r="G1830" s="588"/>
      <c r="H1830" s="588"/>
      <c r="I1830" s="130"/>
      <c r="J1830" s="139"/>
      <c r="K1830" s="131"/>
      <c r="L1830" s="132"/>
      <c r="M1830" s="132"/>
      <c r="N1830" s="141"/>
      <c r="O1830" s="139"/>
      <c r="P1830" s="139"/>
      <c r="Q1830" s="139"/>
      <c r="R1830" s="133"/>
      <c r="S1830" s="134"/>
      <c r="T1830" s="434" t="str">
        <f t="shared" si="584"/>
        <v/>
      </c>
      <c r="U1830" s="429"/>
      <c r="V1830" s="429" t="str">
        <f t="shared" si="585"/>
        <v/>
      </c>
      <c r="W1830" s="298"/>
      <c r="X1830" s="129" t="str">
        <f t="shared" si="592"/>
        <v/>
      </c>
      <c r="Y1830" s="129" t="str">
        <f t="shared" si="586"/>
        <v/>
      </c>
      <c r="Z1830" s="129" t="str">
        <f t="shared" si="587"/>
        <v/>
      </c>
      <c r="AA1830" s="133" t="str">
        <f t="shared" si="579"/>
        <v/>
      </c>
      <c r="AC1830" s="186" t="str">
        <f>AC1811</f>
        <v/>
      </c>
      <c r="AD1830" s="187" t="str">
        <f>AD1811</f>
        <v/>
      </c>
      <c r="AE1830" s="187" t="str">
        <f>AE1811</f>
        <v/>
      </c>
      <c r="AF1830" s="187" t="str">
        <f>AF1811</f>
        <v/>
      </c>
      <c r="AG1830" s="204">
        <f t="shared" si="588"/>
        <v>0</v>
      </c>
      <c r="AI1830" s="140" t="str">
        <f>IF(月報!G1830&lt;&gt;"",月報!G1830,"")</f>
        <v/>
      </c>
      <c r="AJ1830" s="126" t="str">
        <f>IF(月報!W1830&lt;&gt;"",月報!W1830*24,"")</f>
        <v/>
      </c>
      <c r="AK1830" s="126" t="str">
        <f>IF(月報!P1830&lt;&gt;"",月報!P1830,"")</f>
        <v/>
      </c>
      <c r="AL1830" s="126" t="str">
        <f>IF(月報!Q1830&lt;&gt;"",IF(月報!Q1830="平日残","",月報!Q1830),"")</f>
        <v/>
      </c>
      <c r="AM1830" s="126"/>
      <c r="AN1830" s="126" t="str">
        <f t="shared" si="578"/>
        <v/>
      </c>
      <c r="AO1830" s="126" t="str">
        <f>IF($E1830="","",VLOOKUP($E1830,カレンダマスタ!$A$5:$E$381,5,FALSE))</f>
        <v/>
      </c>
      <c r="AQ1830" s="196" t="str">
        <f>IF(G1830="","",IF(VLOOKUP(E1830,カレンダマスタ!$A$5:$D$381,4,FALSE)=0,"",1))</f>
        <v/>
      </c>
      <c r="AR1830" s="136" t="str">
        <f>IF($G1830="","",IF($AD1830="NSTC",INDEX(カレンダマスタ!$I$26:$O$31,MATCH($G1830,カレンダマスタ!$H$26:$H$31,1),MATCH($H1830,カレンダマスタ!$I$25:$O$25,1)),
IF($AD1830="CS本社",INDEX(カレンダマスタ!$I$36:$O$41,MATCH($G1830,カレンダマスタ!$H$36:$H$41,1),MATCH($H1830,カレンダマスタ!$I$35:$O$35,1)),
IF($AD1830="NS本社",INDEX(カレンダマスタ!$I$94:$O$99,MATCH($G1830,カレンダマスタ!$H$95:$H$100,1),MATCH($H1830,カレンダマスタ!$I$93:$O$93,1)),
IF($AD1830="ODC",INDEX(カレンダマスタ!$I$46:$O$51,MATCH($G1830,カレンダマスタ!$H$46:$H$51,1),MATCH($H1830,カレンダマスタ!$I$45:$O$45,1)),
IF($AD1830="NS東京TC",INDEX(カレンダマスタ!$I$56:$O$61,MATCH($G1830,カレンダマスタ!$H$56:$H$61,1),MATCH($H1830,カレンダマスタ!$I$55:$O$55,1)),""))))))</f>
        <v/>
      </c>
      <c r="AS1830" s="126" t="str">
        <f t="shared" si="589"/>
        <v/>
      </c>
      <c r="AU1830" s="137" t="str">
        <f>IF(E1830="","",VLOOKUP($E1830,カレンダマスタ!$A$4:$E$381,4,FALSE))</f>
        <v/>
      </c>
      <c r="AV1830" s="137" t="str">
        <f t="shared" si="580"/>
        <v/>
      </c>
      <c r="AW1830" s="137" t="str">
        <f t="shared" si="581"/>
        <v/>
      </c>
      <c r="AX1830" s="138" t="str">
        <f t="shared" si="582"/>
        <v/>
      </c>
      <c r="AY1830" s="138" t="str">
        <f t="shared" si="583"/>
        <v/>
      </c>
      <c r="AZ1830" s="130" t="str">
        <f>IF(AX1830&amp;AW1830="勤怠未設定","×",IF(AV1830="勤怠修正","×",IF(AC1830="外注","",IF(AA1830="",IF(AY1830&lt;&gt;"","×",""),IF(VLOOKUP(AA1830,カレンダマスタ!$H$66:$I$83,2,FALSE)&lt;&gt;AY1830,"×","OK")))))</f>
        <v/>
      </c>
      <c r="BC1830" s="137" t="str">
        <f>IF(E1830="","",VLOOKUP($E1830,カレンダマスタ!$A$4:$E$381,4,FALSE))</f>
        <v/>
      </c>
      <c r="BD1830" s="126" t="str">
        <f>IF(AC1830="社員","",IF(AG1830=0,"",IF(AD1830="NSTC",IF(COUNTIF(カレンダマスタ!$Q$5:$Q$32,G1830)=1,"OK","×"),
IF(AD1830="NS本社",IF(COUNTIF(カレンダマスタ!$T$5:$T$32,G1830)=1,"OK","×"),IF(COUNTIF(カレンダマスタ!$R$5:$R$32,G1830)=1,"OK","×")))))</f>
        <v/>
      </c>
      <c r="BE1830" s="126" t="str">
        <f>IF(AC1830="社員","",IF(G1830="","",IF(R1830&lt;&gt;"","",IF(AF1830="CS","OK",IF(VLOOKUP(E1830,カレンダマスタ!$A$5:$D$381,4,FALSE)&gt;0,"",IF(OR(G1830*24&gt;10.84,H1830*24&lt;14.5)=TRUE,"×","OK"))))))</f>
        <v/>
      </c>
      <c r="BF1830" s="126" t="str">
        <f t="shared" si="576"/>
        <v/>
      </c>
      <c r="BG1830" s="126" t="str">
        <f t="shared" si="590"/>
        <v/>
      </c>
      <c r="BI1830" s="130" t="str">
        <f t="shared" si="591"/>
        <v/>
      </c>
    </row>
    <row r="1831" spans="2:61">
      <c r="B1831" s="111"/>
      <c r="C1831" s="537"/>
      <c r="D1831" s="142"/>
      <c r="E1831" s="584"/>
      <c r="F1831" s="142"/>
      <c r="G1831" s="589"/>
      <c r="H1831" s="589"/>
      <c r="I1831" s="144"/>
      <c r="J1831" s="148"/>
      <c r="K1831" s="145"/>
      <c r="L1831" s="146"/>
      <c r="M1831" s="146"/>
      <c r="N1831" s="147"/>
      <c r="O1831" s="148"/>
      <c r="P1831" s="148"/>
      <c r="Q1831" s="148"/>
      <c r="R1831" s="149"/>
      <c r="S1831" s="156"/>
      <c r="T1831" s="435" t="str">
        <f t="shared" si="584"/>
        <v/>
      </c>
      <c r="U1831" s="430"/>
      <c r="V1831" s="430" t="str">
        <f t="shared" si="585"/>
        <v/>
      </c>
      <c r="W1831" s="298"/>
      <c r="X1831" s="143" t="str">
        <f t="shared" si="592"/>
        <v/>
      </c>
      <c r="Y1831" s="143" t="str">
        <f t="shared" si="586"/>
        <v/>
      </c>
      <c r="Z1831" s="143" t="str">
        <f t="shared" si="587"/>
        <v/>
      </c>
      <c r="AA1831" s="149" t="str">
        <f t="shared" si="579"/>
        <v/>
      </c>
      <c r="AC1831" s="188" t="str">
        <f>AC1811</f>
        <v/>
      </c>
      <c r="AD1831" s="189" t="str">
        <f>AD1811</f>
        <v/>
      </c>
      <c r="AE1831" s="189" t="str">
        <f>AE1811</f>
        <v/>
      </c>
      <c r="AF1831" s="189" t="str">
        <f>AF1811</f>
        <v/>
      </c>
      <c r="AG1831" s="205">
        <f t="shared" si="588"/>
        <v>0</v>
      </c>
      <c r="AI1831" s="157" t="str">
        <f>IF(月報!G1831&lt;&gt;"",月報!G1831,"")</f>
        <v/>
      </c>
      <c r="AJ1831" s="151" t="str">
        <f>IF(月報!W1831&lt;&gt;"",月報!W1831*24,"")</f>
        <v/>
      </c>
      <c r="AK1831" s="151" t="str">
        <f>IF(月報!P1831&lt;&gt;"",月報!P1831,"")</f>
        <v/>
      </c>
      <c r="AL1831" s="151" t="str">
        <f>IF(月報!Q1831&lt;&gt;"",IF(月報!Q1831="平日残","",月報!Q1831),"")</f>
        <v/>
      </c>
      <c r="AM1831" s="151"/>
      <c r="AN1831" s="151" t="str">
        <f t="shared" si="578"/>
        <v/>
      </c>
      <c r="AO1831" s="151" t="str">
        <f>IF($E1831="","",VLOOKUP($E1831,カレンダマスタ!$A$5:$E$381,5,FALSE))</f>
        <v/>
      </c>
      <c r="AQ1831" s="197" t="str">
        <f>IF(G1831="","",IF(VLOOKUP(E1831,カレンダマスタ!$A$5:$D$381,4,FALSE)=0,"",1))</f>
        <v/>
      </c>
      <c r="AR1831" s="152" t="str">
        <f>IF($G1831="","",IF($AD1831="NSTC",INDEX(カレンダマスタ!$I$26:$O$31,MATCH($G1831,カレンダマスタ!$H$26:$H$31,1),MATCH($H1831,カレンダマスタ!$I$25:$O$25,1)),
IF($AD1831="CS本社",INDEX(カレンダマスタ!$I$36:$O$41,MATCH($G1831,カレンダマスタ!$H$36:$H$41,1),MATCH($H1831,カレンダマスタ!$I$35:$O$35,1)),
IF($AD1831="NS本社",INDEX(カレンダマスタ!$I$94:$O$99,MATCH($G1831,カレンダマスタ!$H$95:$H$100,1),MATCH($H1831,カレンダマスタ!$I$93:$O$93,1)),
IF($AD1831="ODC",INDEX(カレンダマスタ!$I$46:$O$51,MATCH($G1831,カレンダマスタ!$H$46:$H$51,1),MATCH($H1831,カレンダマスタ!$I$45:$O$45,1)),
IF($AD1831="NS東京TC",INDEX(カレンダマスタ!$I$56:$O$61,MATCH($G1831,カレンダマスタ!$H$56:$H$61,1),MATCH($H1831,カレンダマスタ!$I$55:$O$55,1)),""))))))</f>
        <v/>
      </c>
      <c r="AS1831" s="151" t="str">
        <f t="shared" si="589"/>
        <v/>
      </c>
      <c r="AU1831" s="153" t="str">
        <f>IF(E1831="","",VLOOKUP($E1831,カレンダマスタ!$A$4:$E$381,4,FALSE))</f>
        <v/>
      </c>
      <c r="AV1831" s="153" t="str">
        <f t="shared" si="580"/>
        <v/>
      </c>
      <c r="AW1831" s="153" t="str">
        <f t="shared" si="581"/>
        <v/>
      </c>
      <c r="AX1831" s="154" t="str">
        <f t="shared" si="582"/>
        <v/>
      </c>
      <c r="AY1831" s="154" t="str">
        <f t="shared" si="583"/>
        <v/>
      </c>
      <c r="AZ1831" s="144" t="str">
        <f>IF(AX1831&amp;AW1831="勤怠未設定","×",IF(AV1831="勤怠修正","×",IF(AC1831="外注","",IF(AA1831="",IF(AY1831&lt;&gt;"","×",""),IF(VLOOKUP(AA1831,カレンダマスタ!$H$66:$I$83,2,FALSE)&lt;&gt;AY1831,"×","OK")))))</f>
        <v/>
      </c>
      <c r="BC1831" s="153" t="str">
        <f>IF(E1831="","",VLOOKUP($E1831,カレンダマスタ!$A$4:$E$381,4,FALSE))</f>
        <v/>
      </c>
      <c r="BD1831" s="151" t="str">
        <f>IF(AC1831="社員","",IF(AG1831=0,"",IF(AD1831="NSTC",IF(COUNTIF(カレンダマスタ!$Q$5:$Q$32,G1831)=1,"OK","×"),
IF(AD1831="NS本社",IF(COUNTIF(カレンダマスタ!$T$5:$T$32,G1831)=1,"OK","×"),IF(COUNTIF(カレンダマスタ!$R$5:$R$32,G1831)=1,"OK","×")))))</f>
        <v/>
      </c>
      <c r="BE1831" s="151" t="str">
        <f>IF(AC1831="社員","",IF(G1831="","",IF(R1831&lt;&gt;"","",IF(AF1831="CS","OK",IF(VLOOKUP(E1831,カレンダマスタ!$A$5:$D$381,4,FALSE)&gt;0,"",IF(OR(G1831*24&gt;10.84,H1831*24&lt;14.5)=TRUE,"×","OK"))))))</f>
        <v/>
      </c>
      <c r="BF1831" s="151" t="str">
        <f t="shared" si="576"/>
        <v/>
      </c>
      <c r="BG1831" s="151" t="str">
        <f t="shared" si="590"/>
        <v/>
      </c>
      <c r="BI1831" s="144" t="str">
        <f t="shared" si="591"/>
        <v/>
      </c>
    </row>
    <row r="1832" spans="2:61">
      <c r="B1832" s="111"/>
      <c r="C1832" s="535"/>
      <c r="D1832" s="112"/>
      <c r="E1832" s="582"/>
      <c r="F1832" s="112"/>
      <c r="G1832" s="587"/>
      <c r="H1832" s="587"/>
      <c r="I1832" s="114"/>
      <c r="J1832" s="118"/>
      <c r="K1832" s="115"/>
      <c r="L1832" s="116"/>
      <c r="M1832" s="116"/>
      <c r="N1832" s="117"/>
      <c r="O1832" s="118"/>
      <c r="P1832" s="118"/>
      <c r="Q1832" s="118"/>
      <c r="R1832" s="119"/>
      <c r="S1832" s="120"/>
      <c r="T1832" s="433" t="str">
        <f t="shared" si="584"/>
        <v/>
      </c>
      <c r="U1832" s="431">
        <f>SUM(T1832:T1838)</f>
        <v>0</v>
      </c>
      <c r="V1832" s="431" t="str">
        <f t="shared" si="585"/>
        <v/>
      </c>
      <c r="W1832" s="298"/>
      <c r="X1832" s="113" t="str">
        <f t="shared" si="592"/>
        <v/>
      </c>
      <c r="Y1832" s="113" t="str">
        <f t="shared" si="586"/>
        <v/>
      </c>
      <c r="Z1832" s="113" t="str">
        <f t="shared" si="587"/>
        <v/>
      </c>
      <c r="AA1832" s="119" t="str">
        <f t="shared" si="579"/>
        <v/>
      </c>
      <c r="AC1832" s="190" t="str">
        <f>AC1811</f>
        <v/>
      </c>
      <c r="AD1832" s="191" t="str">
        <f>AD1811</f>
        <v/>
      </c>
      <c r="AE1832" s="191" t="str">
        <f>AE1811</f>
        <v/>
      </c>
      <c r="AF1832" s="191" t="str">
        <f>AF1811</f>
        <v/>
      </c>
      <c r="AG1832" s="206">
        <f t="shared" si="588"/>
        <v>0</v>
      </c>
      <c r="AI1832" s="158" t="str">
        <f>IF(月報!G1832&lt;&gt;"",月報!G1832,"")</f>
        <v/>
      </c>
      <c r="AJ1832" s="122" t="str">
        <f>IF(月報!W1832&lt;&gt;"",月報!W1832*24,"")</f>
        <v/>
      </c>
      <c r="AK1832" s="122" t="str">
        <f>IF(月報!P1832&lt;&gt;"",月報!P1832,"")</f>
        <v/>
      </c>
      <c r="AL1832" s="122" t="str">
        <f>IF(月報!Q1832&lt;&gt;"",IF(月報!Q1832="平日残","",月報!Q1832),"")</f>
        <v/>
      </c>
      <c r="AM1832" s="122"/>
      <c r="AN1832" s="122" t="str">
        <f t="shared" si="578"/>
        <v/>
      </c>
      <c r="AO1832" s="122" t="str">
        <f>IF($E1832="","",VLOOKUP($E1832,カレンダマスタ!$A$5:$E$381,5,FALSE))</f>
        <v/>
      </c>
      <c r="AQ1832" s="195" t="str">
        <f>IF(G1832="","",IF(VLOOKUP(E1832,カレンダマスタ!$A$5:$D$381,4,FALSE)=0,"",1))</f>
        <v/>
      </c>
      <c r="AR1832" s="123" t="str">
        <f>IF($G1832="","",IF($AD1832="NSTC",INDEX(カレンダマスタ!$I$26:$O$31,MATCH($G1832,カレンダマスタ!$H$26:$H$31,1),MATCH($H1832,カレンダマスタ!$I$25:$O$25,1)),
IF($AD1832="CS本社",INDEX(カレンダマスタ!$I$36:$O$41,MATCH($G1832,カレンダマスタ!$H$36:$H$41,1),MATCH($H1832,カレンダマスタ!$I$35:$O$35,1)),
IF($AD1832="NS本社",INDEX(カレンダマスタ!$I$94:$O$99,MATCH($G1832,カレンダマスタ!$H$95:$H$100,1),MATCH($H1832,カレンダマスタ!$I$93:$O$93,1)),
IF($AD1832="ODC",INDEX(カレンダマスタ!$I$46:$O$51,MATCH($G1832,カレンダマスタ!$H$46:$H$51,1),MATCH($H1832,カレンダマスタ!$I$45:$O$45,1)),
IF($AD1832="NS東京TC",INDEX(カレンダマスタ!$I$56:$O$61,MATCH($G1832,カレンダマスタ!$H$56:$H$61,1),MATCH($H1832,カレンダマスタ!$I$55:$O$55,1)),""))))))</f>
        <v/>
      </c>
      <c r="AS1832" s="122" t="str">
        <f t="shared" si="589"/>
        <v/>
      </c>
      <c r="AU1832" s="124" t="str">
        <f>IF(E1832="","",VLOOKUP($E1832,カレンダマスタ!$A$4:$E$381,4,FALSE))</f>
        <v/>
      </c>
      <c r="AV1832" s="124" t="str">
        <f t="shared" si="580"/>
        <v/>
      </c>
      <c r="AW1832" s="124" t="str">
        <f t="shared" si="581"/>
        <v/>
      </c>
      <c r="AX1832" s="125" t="str">
        <f t="shared" si="582"/>
        <v/>
      </c>
      <c r="AY1832" s="125" t="str">
        <f t="shared" si="583"/>
        <v/>
      </c>
      <c r="AZ1832" s="114" t="str">
        <f>IF(AX1832&amp;AW1832="勤怠未設定","×",IF(AV1832="勤怠修正","×",IF(AC1832="外注","",IF(AA1832="",IF(AY1832&lt;&gt;"","×",""),IF(VLOOKUP(AA1832,カレンダマスタ!$H$66:$I$83,2,FALSE)&lt;&gt;AY1832,"×","OK")))))</f>
        <v/>
      </c>
      <c r="BC1832" s="124" t="str">
        <f>IF(E1832="","",VLOOKUP($E1832,カレンダマスタ!$A$4:$E$381,4,FALSE))</f>
        <v/>
      </c>
      <c r="BD1832" s="122" t="str">
        <f>IF(AC1832="社員","",IF(AG1832=0,"",IF(AD1832="NSTC",IF(COUNTIF(カレンダマスタ!$Q$5:$Q$32,G1832)=1,"OK","×"),
IF(AD1832="NS本社",IF(COUNTIF(カレンダマスタ!$T$5:$T$32,G1832)=1,"OK","×"),IF(COUNTIF(カレンダマスタ!$R$5:$R$32,G1832)=1,"OK","×")))))</f>
        <v/>
      </c>
      <c r="BE1832" s="122" t="str">
        <f>IF(AC1832="社員","",IF(G1832="","",IF(R1832&lt;&gt;"","",IF(AF1832="CS","OK",IF(VLOOKUP(E1832,カレンダマスタ!$A$5:$D$381,4,FALSE)&gt;0,"",IF(OR(G1832*24&gt;10.84,H1832*24&lt;14.5)=TRUE,"×","OK"))))))</f>
        <v/>
      </c>
      <c r="BF1832" s="122" t="str">
        <f t="shared" si="576"/>
        <v/>
      </c>
      <c r="BG1832" s="122" t="str">
        <f t="shared" si="590"/>
        <v/>
      </c>
      <c r="BI1832" s="114" t="str">
        <f t="shared" si="591"/>
        <v/>
      </c>
    </row>
    <row r="1833" spans="2:61">
      <c r="B1833" s="111"/>
      <c r="C1833" s="536"/>
      <c r="D1833" s="128"/>
      <c r="E1833" s="583"/>
      <c r="F1833" s="128"/>
      <c r="G1833" s="588"/>
      <c r="H1833" s="588"/>
      <c r="I1833" s="130"/>
      <c r="J1833" s="139"/>
      <c r="K1833" s="131"/>
      <c r="L1833" s="132"/>
      <c r="M1833" s="132"/>
      <c r="N1833" s="141"/>
      <c r="O1833" s="139"/>
      <c r="P1833" s="139"/>
      <c r="Q1833" s="139"/>
      <c r="R1833" s="133"/>
      <c r="S1833" s="134"/>
      <c r="T1833" s="434" t="str">
        <f t="shared" si="584"/>
        <v/>
      </c>
      <c r="U1833" s="429"/>
      <c r="V1833" s="429" t="str">
        <f t="shared" si="585"/>
        <v/>
      </c>
      <c r="W1833" s="298"/>
      <c r="X1833" s="129" t="str">
        <f t="shared" si="592"/>
        <v/>
      </c>
      <c r="Y1833" s="129" t="str">
        <f t="shared" si="586"/>
        <v/>
      </c>
      <c r="Z1833" s="129" t="str">
        <f t="shared" si="587"/>
        <v/>
      </c>
      <c r="AA1833" s="133" t="str">
        <f t="shared" si="579"/>
        <v/>
      </c>
      <c r="AC1833" s="186" t="str">
        <f>AC1811</f>
        <v/>
      </c>
      <c r="AD1833" s="187" t="str">
        <f>AD1811</f>
        <v/>
      </c>
      <c r="AE1833" s="187" t="str">
        <f>AE1811</f>
        <v/>
      </c>
      <c r="AF1833" s="187" t="str">
        <f>AF1811</f>
        <v/>
      </c>
      <c r="AG1833" s="204">
        <f t="shared" si="588"/>
        <v>0</v>
      </c>
      <c r="AI1833" s="135" t="str">
        <f>IF(月報!G1833&lt;&gt;"",月報!G1833,"")</f>
        <v/>
      </c>
      <c r="AJ1833" s="126" t="str">
        <f>IF(月報!W1833&lt;&gt;"",月報!W1833*24,"")</f>
        <v/>
      </c>
      <c r="AK1833" s="126" t="str">
        <f>IF(月報!P1833&lt;&gt;"",月報!P1833,"")</f>
        <v/>
      </c>
      <c r="AL1833" s="126" t="str">
        <f>IF(月報!Q1833&lt;&gt;"",IF(月報!Q1833="平日残","",月報!Q1833),"")</f>
        <v/>
      </c>
      <c r="AM1833" s="126"/>
      <c r="AN1833" s="126" t="str">
        <f t="shared" si="578"/>
        <v/>
      </c>
      <c r="AO1833" s="126" t="str">
        <f>IF($E1833="","",VLOOKUP($E1833,カレンダマスタ!$A$5:$E$381,5,FALSE))</f>
        <v/>
      </c>
      <c r="AQ1833" s="196" t="str">
        <f>IF(G1833="","",IF(VLOOKUP(E1833,カレンダマスタ!$A$5:$D$381,4,FALSE)=0,"",1))</f>
        <v/>
      </c>
      <c r="AR1833" s="136" t="str">
        <f>IF($G1833="","",IF($AD1833="NSTC",INDEX(カレンダマスタ!$I$26:$O$31,MATCH($G1833,カレンダマスタ!$H$26:$H$31,1),MATCH($H1833,カレンダマスタ!$I$25:$O$25,1)),
IF($AD1833="CS本社",INDEX(カレンダマスタ!$I$36:$O$41,MATCH($G1833,カレンダマスタ!$H$36:$H$41,1),MATCH($H1833,カレンダマスタ!$I$35:$O$35,1)),
IF($AD1833="NS本社",INDEX(カレンダマスタ!$I$94:$O$99,MATCH($G1833,カレンダマスタ!$H$95:$H$100,1),MATCH($H1833,カレンダマスタ!$I$93:$O$93,1)),
IF($AD1833="ODC",INDEX(カレンダマスタ!$I$46:$O$51,MATCH($G1833,カレンダマスタ!$H$46:$H$51,1),MATCH($H1833,カレンダマスタ!$I$45:$O$45,1)),
IF($AD1833="NS東京TC",INDEX(カレンダマスタ!$I$56:$O$61,MATCH($G1833,カレンダマスタ!$H$56:$H$61,1),MATCH($H1833,カレンダマスタ!$I$55:$O$55,1)),""))))))</f>
        <v/>
      </c>
      <c r="AS1833" s="126" t="str">
        <f t="shared" si="589"/>
        <v/>
      </c>
      <c r="AU1833" s="137" t="str">
        <f>IF(E1833="","",VLOOKUP($E1833,カレンダマスタ!$A$4:$E$381,4,FALSE))</f>
        <v/>
      </c>
      <c r="AV1833" s="137" t="str">
        <f t="shared" si="580"/>
        <v/>
      </c>
      <c r="AW1833" s="137" t="str">
        <f t="shared" si="581"/>
        <v/>
      </c>
      <c r="AX1833" s="138" t="str">
        <f t="shared" si="582"/>
        <v/>
      </c>
      <c r="AY1833" s="138" t="str">
        <f t="shared" si="583"/>
        <v/>
      </c>
      <c r="AZ1833" s="130" t="str">
        <f>IF(AX1833&amp;AW1833="勤怠未設定","×",IF(AV1833="勤怠修正","×",IF(AC1833="外注","",IF(AA1833="",IF(AY1833&lt;&gt;"","×",""),IF(VLOOKUP(AA1833,カレンダマスタ!$H$66:$I$83,2,FALSE)&lt;&gt;AY1833,"×","OK")))))</f>
        <v/>
      </c>
      <c r="BC1833" s="137" t="str">
        <f>IF(E1833="","",VLOOKUP($E1833,カレンダマスタ!$A$4:$E$381,4,FALSE))</f>
        <v/>
      </c>
      <c r="BD1833" s="126" t="str">
        <f>IF(AC1833="社員","",IF(AG1833=0,"",IF(AD1833="NSTC",IF(COUNTIF(カレンダマスタ!$Q$5:$Q$32,G1833)=1,"OK","×"),
IF(AD1833="NS本社",IF(COUNTIF(カレンダマスタ!$T$5:$T$32,G1833)=1,"OK","×"),IF(COUNTIF(カレンダマスタ!$R$5:$R$32,G1833)=1,"OK","×")))))</f>
        <v/>
      </c>
      <c r="BE1833" s="126" t="str">
        <f>IF(AC1833="社員","",IF(G1833="","",IF(R1833&lt;&gt;"","",IF(AF1833="CS","OK",IF(VLOOKUP(E1833,カレンダマスタ!$A$5:$D$381,4,FALSE)&gt;0,"",IF(OR(G1833*24&gt;10.84,H1833*24&lt;14.5)=TRUE,"×","OK"))))))</f>
        <v/>
      </c>
      <c r="BF1833" s="126" t="str">
        <f t="shared" si="576"/>
        <v/>
      </c>
      <c r="BG1833" s="126" t="str">
        <f t="shared" si="590"/>
        <v/>
      </c>
      <c r="BI1833" s="130" t="str">
        <f t="shared" si="591"/>
        <v/>
      </c>
    </row>
    <row r="1834" spans="2:61">
      <c r="B1834" s="111"/>
      <c r="C1834" s="536"/>
      <c r="D1834" s="128"/>
      <c r="E1834" s="583"/>
      <c r="F1834" s="128"/>
      <c r="G1834" s="588"/>
      <c r="H1834" s="588"/>
      <c r="I1834" s="130"/>
      <c r="J1834" s="139"/>
      <c r="K1834" s="131"/>
      <c r="L1834" s="132"/>
      <c r="M1834" s="132"/>
      <c r="N1834" s="141"/>
      <c r="O1834" s="139"/>
      <c r="P1834" s="139"/>
      <c r="Q1834" s="139"/>
      <c r="R1834" s="133"/>
      <c r="S1834" s="134"/>
      <c r="T1834" s="434" t="str">
        <f t="shared" si="584"/>
        <v/>
      </c>
      <c r="U1834" s="429"/>
      <c r="V1834" s="429" t="str">
        <f t="shared" si="585"/>
        <v/>
      </c>
      <c r="W1834" s="298"/>
      <c r="X1834" s="129" t="str">
        <f t="shared" si="592"/>
        <v/>
      </c>
      <c r="Y1834" s="129" t="str">
        <f t="shared" si="586"/>
        <v/>
      </c>
      <c r="Z1834" s="129" t="str">
        <f t="shared" si="587"/>
        <v/>
      </c>
      <c r="AA1834" s="133" t="str">
        <f t="shared" si="579"/>
        <v/>
      </c>
      <c r="AC1834" s="186" t="str">
        <f>AC1811</f>
        <v/>
      </c>
      <c r="AD1834" s="187" t="str">
        <f>AD1811</f>
        <v/>
      </c>
      <c r="AE1834" s="187" t="str">
        <f>AE1811</f>
        <v/>
      </c>
      <c r="AF1834" s="187" t="str">
        <f>AF1811</f>
        <v/>
      </c>
      <c r="AG1834" s="204">
        <f t="shared" si="588"/>
        <v>0</v>
      </c>
      <c r="AI1834" s="135" t="str">
        <f>IF(月報!G1834&lt;&gt;"",月報!G1834,"")</f>
        <v/>
      </c>
      <c r="AJ1834" s="126" t="str">
        <f>IF(月報!W1834&lt;&gt;"",月報!W1834*24,"")</f>
        <v/>
      </c>
      <c r="AK1834" s="126" t="str">
        <f>IF(月報!P1834&lt;&gt;"",月報!P1834,"")</f>
        <v/>
      </c>
      <c r="AL1834" s="126" t="str">
        <f>IF(月報!Q1834&lt;&gt;"",IF(月報!Q1834="平日残","",月報!Q1834),"")</f>
        <v/>
      </c>
      <c r="AM1834" s="126"/>
      <c r="AN1834" s="126" t="str">
        <f t="shared" si="578"/>
        <v/>
      </c>
      <c r="AO1834" s="126" t="str">
        <f>IF($E1834="","",VLOOKUP($E1834,カレンダマスタ!$A$5:$E$381,5,FALSE))</f>
        <v/>
      </c>
      <c r="AQ1834" s="196" t="str">
        <f>IF(G1834="","",IF(VLOOKUP(E1834,カレンダマスタ!$A$5:$D$381,4,FALSE)=0,"",1))</f>
        <v/>
      </c>
      <c r="AR1834" s="136" t="str">
        <f>IF($G1834="","",IF($AD1834="NSTC",INDEX(カレンダマスタ!$I$26:$O$31,MATCH($G1834,カレンダマスタ!$H$26:$H$31,1),MATCH($H1834,カレンダマスタ!$I$25:$O$25,1)),
IF($AD1834="CS本社",INDEX(カレンダマスタ!$I$36:$O$41,MATCH($G1834,カレンダマスタ!$H$36:$H$41,1),MATCH($H1834,カレンダマスタ!$I$35:$O$35,1)),
IF($AD1834="NS本社",INDEX(カレンダマスタ!$I$94:$O$99,MATCH($G1834,カレンダマスタ!$H$95:$H$100,1),MATCH($H1834,カレンダマスタ!$I$93:$O$93,1)),
IF($AD1834="ODC",INDEX(カレンダマスタ!$I$46:$O$51,MATCH($G1834,カレンダマスタ!$H$46:$H$51,1),MATCH($H1834,カレンダマスタ!$I$45:$O$45,1)),
IF($AD1834="NS東京TC",INDEX(カレンダマスタ!$I$56:$O$61,MATCH($G1834,カレンダマスタ!$H$56:$H$61,1),MATCH($H1834,カレンダマスタ!$I$55:$O$55,1)),""))))))</f>
        <v/>
      </c>
      <c r="AS1834" s="126" t="str">
        <f t="shared" si="589"/>
        <v/>
      </c>
      <c r="AU1834" s="137" t="str">
        <f>IF(E1834="","",VLOOKUP($E1834,カレンダマスタ!$A$4:$E$381,4,FALSE))</f>
        <v/>
      </c>
      <c r="AV1834" s="137" t="str">
        <f t="shared" si="580"/>
        <v/>
      </c>
      <c r="AW1834" s="137" t="str">
        <f t="shared" si="581"/>
        <v/>
      </c>
      <c r="AX1834" s="138" t="str">
        <f t="shared" si="582"/>
        <v/>
      </c>
      <c r="AY1834" s="138" t="str">
        <f t="shared" si="583"/>
        <v/>
      </c>
      <c r="AZ1834" s="130" t="str">
        <f>IF(AX1834&amp;AW1834="勤怠未設定","×",IF(AV1834="勤怠修正","×",IF(AC1834="外注","",IF(AA1834="",IF(AY1834&lt;&gt;"","×",""),IF(VLOOKUP(AA1834,カレンダマスタ!$H$66:$I$83,2,FALSE)&lt;&gt;AY1834,"×","OK")))))</f>
        <v/>
      </c>
      <c r="BC1834" s="137" t="str">
        <f>IF(E1834="","",VLOOKUP($E1834,カレンダマスタ!$A$4:$E$381,4,FALSE))</f>
        <v/>
      </c>
      <c r="BD1834" s="126" t="str">
        <f>IF(AC1834="社員","",IF(AG1834=0,"",IF(AD1834="NSTC",IF(COUNTIF(カレンダマスタ!$Q$5:$Q$32,G1834)=1,"OK","×"),
IF(AD1834="NS本社",IF(COUNTIF(カレンダマスタ!$T$5:$T$32,G1834)=1,"OK","×"),IF(COUNTIF(カレンダマスタ!$R$5:$R$32,G1834)=1,"OK","×")))))</f>
        <v/>
      </c>
      <c r="BE1834" s="126" t="str">
        <f>IF(AC1834="社員","",IF(G1834="","",IF(R1834&lt;&gt;"","",IF(AF1834="CS","OK",IF(VLOOKUP(E1834,カレンダマスタ!$A$5:$D$381,4,FALSE)&gt;0,"",IF(OR(G1834*24&gt;10.84,H1834*24&lt;14.5)=TRUE,"×","OK"))))))</f>
        <v/>
      </c>
      <c r="BF1834" s="126" t="str">
        <f t="shared" si="576"/>
        <v/>
      </c>
      <c r="BG1834" s="126" t="str">
        <f t="shared" si="590"/>
        <v/>
      </c>
      <c r="BI1834" s="130" t="str">
        <f t="shared" si="591"/>
        <v/>
      </c>
    </row>
    <row r="1835" spans="2:61">
      <c r="B1835" s="111"/>
      <c r="C1835" s="536"/>
      <c r="D1835" s="128"/>
      <c r="E1835" s="583"/>
      <c r="F1835" s="128"/>
      <c r="G1835" s="588"/>
      <c r="H1835" s="588"/>
      <c r="I1835" s="130"/>
      <c r="J1835" s="139"/>
      <c r="K1835" s="131"/>
      <c r="L1835" s="132"/>
      <c r="M1835" s="132"/>
      <c r="N1835" s="141"/>
      <c r="O1835" s="139"/>
      <c r="P1835" s="139"/>
      <c r="Q1835" s="139"/>
      <c r="R1835" s="133"/>
      <c r="S1835" s="134"/>
      <c r="T1835" s="434" t="str">
        <f t="shared" si="584"/>
        <v/>
      </c>
      <c r="U1835" s="429"/>
      <c r="V1835" s="429" t="str">
        <f t="shared" si="585"/>
        <v/>
      </c>
      <c r="W1835" s="298"/>
      <c r="X1835" s="129" t="str">
        <f t="shared" si="592"/>
        <v/>
      </c>
      <c r="Y1835" s="129" t="str">
        <f t="shared" si="586"/>
        <v/>
      </c>
      <c r="Z1835" s="129" t="str">
        <f t="shared" si="587"/>
        <v/>
      </c>
      <c r="AA1835" s="133" t="str">
        <f t="shared" si="579"/>
        <v/>
      </c>
      <c r="AC1835" s="186" t="str">
        <f>AC1811</f>
        <v/>
      </c>
      <c r="AD1835" s="187" t="str">
        <f>AD1811</f>
        <v/>
      </c>
      <c r="AE1835" s="187" t="str">
        <f>AE1811</f>
        <v/>
      </c>
      <c r="AF1835" s="187" t="str">
        <f>AF1811</f>
        <v/>
      </c>
      <c r="AG1835" s="204">
        <f t="shared" si="588"/>
        <v>0</v>
      </c>
      <c r="AI1835" s="135" t="str">
        <f>IF(月報!G1835&lt;&gt;"",月報!G1835,"")</f>
        <v/>
      </c>
      <c r="AJ1835" s="126" t="str">
        <f>IF(月報!W1835&lt;&gt;"",月報!W1835*24,"")</f>
        <v/>
      </c>
      <c r="AK1835" s="126" t="str">
        <f>IF(月報!P1835&lt;&gt;"",月報!P1835,"")</f>
        <v/>
      </c>
      <c r="AL1835" s="126" t="str">
        <f>IF(月報!Q1835&lt;&gt;"",IF(月報!Q1835="平日残","",月報!Q1835),"")</f>
        <v/>
      </c>
      <c r="AM1835" s="126"/>
      <c r="AN1835" s="126" t="str">
        <f t="shared" si="578"/>
        <v/>
      </c>
      <c r="AO1835" s="126" t="str">
        <f>IF($E1835="","",VLOOKUP($E1835,カレンダマスタ!$A$5:$E$381,5,FALSE))</f>
        <v/>
      </c>
      <c r="AQ1835" s="196" t="str">
        <f>IF(G1835="","",IF(VLOOKUP(E1835,カレンダマスタ!$A$5:$D$381,4,FALSE)=0,"",1))</f>
        <v/>
      </c>
      <c r="AR1835" s="136" t="str">
        <f>IF($G1835="","",IF($AD1835="NSTC",INDEX(カレンダマスタ!$I$26:$O$31,MATCH($G1835,カレンダマスタ!$H$26:$H$31,1),MATCH($H1835,カレンダマスタ!$I$25:$O$25,1)),
IF($AD1835="CS本社",INDEX(カレンダマスタ!$I$36:$O$41,MATCH($G1835,カレンダマスタ!$H$36:$H$41,1),MATCH($H1835,カレンダマスタ!$I$35:$O$35,1)),
IF($AD1835="NS本社",INDEX(カレンダマスタ!$I$94:$O$99,MATCH($G1835,カレンダマスタ!$H$95:$H$100,1),MATCH($H1835,カレンダマスタ!$I$93:$O$93,1)),
IF($AD1835="ODC",INDEX(カレンダマスタ!$I$46:$O$51,MATCH($G1835,カレンダマスタ!$H$46:$H$51,1),MATCH($H1835,カレンダマスタ!$I$45:$O$45,1)),
IF($AD1835="NS東京TC",INDEX(カレンダマスタ!$I$56:$O$61,MATCH($G1835,カレンダマスタ!$H$56:$H$61,1),MATCH($H1835,カレンダマスタ!$I$55:$O$55,1)),""))))))</f>
        <v/>
      </c>
      <c r="AS1835" s="126" t="str">
        <f t="shared" si="589"/>
        <v/>
      </c>
      <c r="AU1835" s="137" t="str">
        <f>IF(E1835="","",VLOOKUP($E1835,カレンダマスタ!$A$4:$E$381,4,FALSE))</f>
        <v/>
      </c>
      <c r="AV1835" s="137" t="str">
        <f t="shared" si="580"/>
        <v/>
      </c>
      <c r="AW1835" s="137" t="str">
        <f t="shared" si="581"/>
        <v/>
      </c>
      <c r="AX1835" s="138" t="str">
        <f t="shared" si="582"/>
        <v/>
      </c>
      <c r="AY1835" s="138" t="str">
        <f t="shared" si="583"/>
        <v/>
      </c>
      <c r="AZ1835" s="130" t="str">
        <f>IF(AX1835&amp;AW1835="勤怠未設定","×",IF(AV1835="勤怠修正","×",IF(AC1835="外注","",IF(AA1835="",IF(AY1835&lt;&gt;"","×",""),IF(VLOOKUP(AA1835,カレンダマスタ!$H$66:$I$83,2,FALSE)&lt;&gt;AY1835,"×","OK")))))</f>
        <v/>
      </c>
      <c r="BC1835" s="137" t="str">
        <f>IF(E1835="","",VLOOKUP($E1835,カレンダマスタ!$A$4:$E$381,4,FALSE))</f>
        <v/>
      </c>
      <c r="BD1835" s="126" t="str">
        <f>IF(AC1835="社員","",IF(AG1835=0,"",IF(AD1835="NSTC",IF(COUNTIF(カレンダマスタ!$Q$5:$Q$32,G1835)=1,"OK","×"),
IF(AD1835="NS本社",IF(COUNTIF(カレンダマスタ!$T$5:$T$32,G1835)=1,"OK","×"),IF(COUNTIF(カレンダマスタ!$R$5:$R$32,G1835)=1,"OK","×")))))</f>
        <v/>
      </c>
      <c r="BE1835" s="126" t="str">
        <f>IF(AC1835="社員","",IF(G1835="","",IF(R1835&lt;&gt;"","",IF(AF1835="CS","OK",IF(VLOOKUP(E1835,カレンダマスタ!$A$5:$D$381,4,FALSE)&gt;0,"",IF(OR(G1835*24&gt;10.84,H1835*24&lt;14.5)=TRUE,"×","OK"))))))</f>
        <v/>
      </c>
      <c r="BF1835" s="126" t="str">
        <f t="shared" si="576"/>
        <v/>
      </c>
      <c r="BG1835" s="126" t="str">
        <f t="shared" si="590"/>
        <v/>
      </c>
      <c r="BI1835" s="130" t="str">
        <f t="shared" si="591"/>
        <v/>
      </c>
    </row>
    <row r="1836" spans="2:61">
      <c r="B1836" s="111"/>
      <c r="C1836" s="536"/>
      <c r="D1836" s="128"/>
      <c r="E1836" s="583"/>
      <c r="F1836" s="128"/>
      <c r="G1836" s="588"/>
      <c r="H1836" s="588"/>
      <c r="I1836" s="130"/>
      <c r="J1836" s="139"/>
      <c r="K1836" s="131"/>
      <c r="L1836" s="132"/>
      <c r="M1836" s="132"/>
      <c r="N1836" s="141"/>
      <c r="O1836" s="139"/>
      <c r="P1836" s="139"/>
      <c r="Q1836" s="139"/>
      <c r="R1836" s="133"/>
      <c r="S1836" s="134"/>
      <c r="T1836" s="434" t="str">
        <f t="shared" si="584"/>
        <v/>
      </c>
      <c r="U1836" s="429"/>
      <c r="V1836" s="429" t="str">
        <f t="shared" si="585"/>
        <v/>
      </c>
      <c r="W1836" s="298"/>
      <c r="X1836" s="129" t="str">
        <f t="shared" si="592"/>
        <v/>
      </c>
      <c r="Y1836" s="129" t="str">
        <f t="shared" si="586"/>
        <v/>
      </c>
      <c r="Z1836" s="129" t="str">
        <f t="shared" si="587"/>
        <v/>
      </c>
      <c r="AA1836" s="133" t="str">
        <f t="shared" si="579"/>
        <v/>
      </c>
      <c r="AC1836" s="186" t="str">
        <f>AC1811</f>
        <v/>
      </c>
      <c r="AD1836" s="187" t="str">
        <f>AD1811</f>
        <v/>
      </c>
      <c r="AE1836" s="187" t="str">
        <f>AE1811</f>
        <v/>
      </c>
      <c r="AF1836" s="187" t="str">
        <f>AF1811</f>
        <v/>
      </c>
      <c r="AG1836" s="204">
        <f t="shared" si="588"/>
        <v>0</v>
      </c>
      <c r="AI1836" s="140" t="str">
        <f>IF(月報!G1836&lt;&gt;"",月報!G1836,"")</f>
        <v/>
      </c>
      <c r="AJ1836" s="126" t="str">
        <f>IF(月報!W1836&lt;&gt;"",月報!W1836*24,"")</f>
        <v/>
      </c>
      <c r="AK1836" s="126" t="str">
        <f>IF(月報!P1836&lt;&gt;"",月報!P1836,"")</f>
        <v/>
      </c>
      <c r="AL1836" s="126" t="str">
        <f>IF(月報!Q1836&lt;&gt;"",IF(月報!Q1836="平日残","",月報!Q1836),"")</f>
        <v/>
      </c>
      <c r="AM1836" s="126"/>
      <c r="AN1836" s="126" t="str">
        <f t="shared" si="578"/>
        <v/>
      </c>
      <c r="AO1836" s="126" t="str">
        <f>IF($E1836="","",VLOOKUP($E1836,カレンダマスタ!$A$5:$E$381,5,FALSE))</f>
        <v/>
      </c>
      <c r="AQ1836" s="196" t="str">
        <f>IF(G1836="","",IF(VLOOKUP(E1836,カレンダマスタ!$A$5:$D$381,4,FALSE)=0,"",1))</f>
        <v/>
      </c>
      <c r="AR1836" s="136" t="str">
        <f>IF($G1836="","",IF($AD1836="NSTC",INDEX(カレンダマスタ!$I$26:$O$31,MATCH($G1836,カレンダマスタ!$H$26:$H$31,1),MATCH($H1836,カレンダマスタ!$I$25:$O$25,1)),
IF($AD1836="CS本社",INDEX(カレンダマスタ!$I$36:$O$41,MATCH($G1836,カレンダマスタ!$H$36:$H$41,1),MATCH($H1836,カレンダマスタ!$I$35:$O$35,1)),
IF($AD1836="NS本社",INDEX(カレンダマスタ!$I$94:$O$99,MATCH($G1836,カレンダマスタ!$H$95:$H$100,1),MATCH($H1836,カレンダマスタ!$I$93:$O$93,1)),
IF($AD1836="ODC",INDEX(カレンダマスタ!$I$46:$O$51,MATCH($G1836,カレンダマスタ!$H$46:$H$51,1),MATCH($H1836,カレンダマスタ!$I$45:$O$45,1)),
IF($AD1836="NS東京TC",INDEX(カレンダマスタ!$I$56:$O$61,MATCH($G1836,カレンダマスタ!$H$56:$H$61,1),MATCH($H1836,カレンダマスタ!$I$55:$O$55,1)),""))))))</f>
        <v/>
      </c>
      <c r="AS1836" s="126" t="str">
        <f t="shared" si="589"/>
        <v/>
      </c>
      <c r="AU1836" s="137" t="str">
        <f>IF(E1836="","",VLOOKUP($E1836,カレンダマスタ!$A$4:$E$381,4,FALSE))</f>
        <v/>
      </c>
      <c r="AV1836" s="137" t="str">
        <f t="shared" si="580"/>
        <v/>
      </c>
      <c r="AW1836" s="137" t="str">
        <f t="shared" si="581"/>
        <v/>
      </c>
      <c r="AX1836" s="138" t="str">
        <f t="shared" si="582"/>
        <v/>
      </c>
      <c r="AY1836" s="138" t="str">
        <f t="shared" si="583"/>
        <v/>
      </c>
      <c r="AZ1836" s="130" t="str">
        <f>IF(AX1836&amp;AW1836="勤怠未設定","×",IF(AV1836="勤怠修正","×",IF(AC1836="外注","",IF(AA1836="",IF(AY1836&lt;&gt;"","×",""),IF(VLOOKUP(AA1836,カレンダマスタ!$H$66:$I$83,2,FALSE)&lt;&gt;AY1836,"×","OK")))))</f>
        <v/>
      </c>
      <c r="BC1836" s="137" t="str">
        <f>IF(E1836="","",VLOOKUP($E1836,カレンダマスタ!$A$4:$E$381,4,FALSE))</f>
        <v/>
      </c>
      <c r="BD1836" s="126" t="str">
        <f>IF(AC1836="社員","",IF(AG1836=0,"",IF(AD1836="NSTC",IF(COUNTIF(カレンダマスタ!$Q$5:$Q$32,G1836)=1,"OK","×"),
IF(AD1836="NS本社",IF(COUNTIF(カレンダマスタ!$T$5:$T$32,G1836)=1,"OK","×"),IF(COUNTIF(カレンダマスタ!$R$5:$R$32,G1836)=1,"OK","×")))))</f>
        <v/>
      </c>
      <c r="BE1836" s="126" t="str">
        <f>IF(AC1836="社員","",IF(G1836="","",IF(R1836&lt;&gt;"","",IF(AF1836="CS","OK",IF(VLOOKUP(E1836,カレンダマスタ!$A$5:$D$381,4,FALSE)&gt;0,"",IF(OR(G1836*24&gt;10.84,H1836*24&lt;14.5)=TRUE,"×","OK"))))))</f>
        <v/>
      </c>
      <c r="BF1836" s="126" t="str">
        <f t="shared" si="576"/>
        <v/>
      </c>
      <c r="BG1836" s="126" t="str">
        <f t="shared" si="590"/>
        <v/>
      </c>
      <c r="BI1836" s="130" t="str">
        <f t="shared" si="591"/>
        <v/>
      </c>
    </row>
    <row r="1837" spans="2:61">
      <c r="B1837" s="111"/>
      <c r="C1837" s="536"/>
      <c r="D1837" s="128"/>
      <c r="E1837" s="583"/>
      <c r="F1837" s="128"/>
      <c r="G1837" s="588"/>
      <c r="H1837" s="588"/>
      <c r="I1837" s="130"/>
      <c r="J1837" s="139"/>
      <c r="K1837" s="131"/>
      <c r="L1837" s="132"/>
      <c r="M1837" s="132"/>
      <c r="N1837" s="141"/>
      <c r="O1837" s="139"/>
      <c r="P1837" s="139"/>
      <c r="Q1837" s="139"/>
      <c r="R1837" s="133"/>
      <c r="S1837" s="134"/>
      <c r="T1837" s="434" t="str">
        <f t="shared" si="584"/>
        <v/>
      </c>
      <c r="U1837" s="429"/>
      <c r="V1837" s="429" t="str">
        <f t="shared" si="585"/>
        <v/>
      </c>
      <c r="W1837" s="298"/>
      <c r="X1837" s="129" t="str">
        <f t="shared" si="592"/>
        <v/>
      </c>
      <c r="Y1837" s="129" t="str">
        <f t="shared" si="586"/>
        <v/>
      </c>
      <c r="Z1837" s="129" t="str">
        <f t="shared" si="587"/>
        <v/>
      </c>
      <c r="AA1837" s="133" t="str">
        <f t="shared" si="579"/>
        <v/>
      </c>
      <c r="AC1837" s="186" t="str">
        <f>AC1811</f>
        <v/>
      </c>
      <c r="AD1837" s="187" t="str">
        <f>AD1811</f>
        <v/>
      </c>
      <c r="AE1837" s="187" t="str">
        <f>AE1811</f>
        <v/>
      </c>
      <c r="AF1837" s="187" t="str">
        <f>AF1811</f>
        <v/>
      </c>
      <c r="AG1837" s="204">
        <f t="shared" si="588"/>
        <v>0</v>
      </c>
      <c r="AI1837" s="140" t="str">
        <f>IF(月報!G1837&lt;&gt;"",月報!G1837,"")</f>
        <v/>
      </c>
      <c r="AJ1837" s="126" t="str">
        <f>IF(月報!W1837&lt;&gt;"",月報!W1837*24,"")</f>
        <v/>
      </c>
      <c r="AK1837" s="126" t="str">
        <f>IF(月報!P1837&lt;&gt;"",月報!P1837,"")</f>
        <v/>
      </c>
      <c r="AL1837" s="126" t="str">
        <f>IF(月報!Q1837&lt;&gt;"",IF(月報!Q1837="平日残","",月報!Q1837),"")</f>
        <v/>
      </c>
      <c r="AM1837" s="126"/>
      <c r="AN1837" s="126" t="str">
        <f t="shared" si="578"/>
        <v/>
      </c>
      <c r="AO1837" s="126" t="str">
        <f>IF($E1837="","",VLOOKUP($E1837,カレンダマスタ!$A$5:$E$381,5,FALSE))</f>
        <v/>
      </c>
      <c r="AQ1837" s="196" t="str">
        <f>IF(G1837="","",IF(VLOOKUP(E1837,カレンダマスタ!$A$5:$D$381,4,FALSE)=0,"",1))</f>
        <v/>
      </c>
      <c r="AR1837" s="136" t="str">
        <f>IF($G1837="","",IF($AD1837="NSTC",INDEX(カレンダマスタ!$I$26:$O$31,MATCH($G1837,カレンダマスタ!$H$26:$H$31,1),MATCH($H1837,カレンダマスタ!$I$25:$O$25,1)),
IF($AD1837="CS本社",INDEX(カレンダマスタ!$I$36:$O$41,MATCH($G1837,カレンダマスタ!$H$36:$H$41,1),MATCH($H1837,カレンダマスタ!$I$35:$O$35,1)),
IF($AD1837="NS本社",INDEX(カレンダマスタ!$I$94:$O$99,MATCH($G1837,カレンダマスタ!$H$95:$H$100,1),MATCH($H1837,カレンダマスタ!$I$93:$O$93,1)),
IF($AD1837="ODC",INDEX(カレンダマスタ!$I$46:$O$51,MATCH($G1837,カレンダマスタ!$H$46:$H$51,1),MATCH($H1837,カレンダマスタ!$I$45:$O$45,1)),
IF($AD1837="NS東京TC",INDEX(カレンダマスタ!$I$56:$O$61,MATCH($G1837,カレンダマスタ!$H$56:$H$61,1),MATCH($H1837,カレンダマスタ!$I$55:$O$55,1)),""))))))</f>
        <v/>
      </c>
      <c r="AS1837" s="126" t="str">
        <f t="shared" si="589"/>
        <v/>
      </c>
      <c r="AU1837" s="137" t="str">
        <f>IF(E1837="","",VLOOKUP($E1837,カレンダマスタ!$A$4:$E$381,4,FALSE))</f>
        <v/>
      </c>
      <c r="AV1837" s="137" t="str">
        <f t="shared" si="580"/>
        <v/>
      </c>
      <c r="AW1837" s="137" t="str">
        <f t="shared" si="581"/>
        <v/>
      </c>
      <c r="AX1837" s="138" t="str">
        <f t="shared" si="582"/>
        <v/>
      </c>
      <c r="AY1837" s="138" t="str">
        <f t="shared" si="583"/>
        <v/>
      </c>
      <c r="AZ1837" s="130" t="str">
        <f>IF(AX1837&amp;AW1837="勤怠未設定","×",IF(AV1837="勤怠修正","×",IF(AC1837="外注","",IF(AA1837="",IF(AY1837&lt;&gt;"","×",""),IF(VLOOKUP(AA1837,カレンダマスタ!$H$66:$I$83,2,FALSE)&lt;&gt;AY1837,"×","OK")))))</f>
        <v/>
      </c>
      <c r="BC1837" s="137" t="str">
        <f>IF(E1837="","",VLOOKUP($E1837,カレンダマスタ!$A$4:$E$381,4,FALSE))</f>
        <v/>
      </c>
      <c r="BD1837" s="126" t="str">
        <f>IF(AC1837="社員","",IF(AG1837=0,"",IF(AD1837="NSTC",IF(COUNTIF(カレンダマスタ!$Q$5:$Q$32,G1837)=1,"OK","×"),
IF(AD1837="NS本社",IF(COUNTIF(カレンダマスタ!$T$5:$T$32,G1837)=1,"OK","×"),IF(COUNTIF(カレンダマスタ!$R$5:$R$32,G1837)=1,"OK","×")))))</f>
        <v/>
      </c>
      <c r="BE1837" s="126" t="str">
        <f>IF(AC1837="社員","",IF(G1837="","",IF(R1837&lt;&gt;"","",IF(AF1837="CS","OK",IF(VLOOKUP(E1837,カレンダマスタ!$A$5:$D$381,4,FALSE)&gt;0,"",IF(OR(G1837*24&gt;10.84,H1837*24&lt;14.5)=TRUE,"×","OK"))))))</f>
        <v/>
      </c>
      <c r="BF1837" s="126" t="str">
        <f t="shared" si="576"/>
        <v/>
      </c>
      <c r="BG1837" s="126" t="str">
        <f t="shared" si="590"/>
        <v/>
      </c>
      <c r="BI1837" s="130" t="str">
        <f t="shared" si="591"/>
        <v/>
      </c>
    </row>
    <row r="1838" spans="2:61">
      <c r="B1838" s="111"/>
      <c r="C1838" s="537"/>
      <c r="D1838" s="142"/>
      <c r="E1838" s="584"/>
      <c r="F1838" s="142"/>
      <c r="G1838" s="589"/>
      <c r="H1838" s="589"/>
      <c r="I1838" s="144"/>
      <c r="J1838" s="148"/>
      <c r="K1838" s="145"/>
      <c r="L1838" s="146"/>
      <c r="M1838" s="146"/>
      <c r="N1838" s="147"/>
      <c r="O1838" s="148"/>
      <c r="P1838" s="148"/>
      <c r="Q1838" s="148"/>
      <c r="R1838" s="149"/>
      <c r="S1838" s="156"/>
      <c r="T1838" s="435" t="str">
        <f t="shared" si="584"/>
        <v/>
      </c>
      <c r="U1838" s="430"/>
      <c r="V1838" s="430" t="str">
        <f t="shared" si="585"/>
        <v/>
      </c>
      <c r="W1838" s="298"/>
      <c r="X1838" s="143" t="str">
        <f t="shared" si="592"/>
        <v/>
      </c>
      <c r="Y1838" s="143" t="str">
        <f t="shared" si="586"/>
        <v/>
      </c>
      <c r="Z1838" s="143" t="str">
        <f t="shared" si="587"/>
        <v/>
      </c>
      <c r="AA1838" s="149" t="str">
        <f t="shared" si="579"/>
        <v/>
      </c>
      <c r="AC1838" s="188" t="str">
        <f>AC1811</f>
        <v/>
      </c>
      <c r="AD1838" s="189" t="str">
        <f>AD1811</f>
        <v/>
      </c>
      <c r="AE1838" s="189" t="str">
        <f>AE1811</f>
        <v/>
      </c>
      <c r="AF1838" s="189" t="str">
        <f>AF1811</f>
        <v/>
      </c>
      <c r="AG1838" s="205">
        <f t="shared" si="588"/>
        <v>0</v>
      </c>
      <c r="AI1838" s="157" t="str">
        <f>IF(月報!G1838&lt;&gt;"",月報!G1838,"")</f>
        <v/>
      </c>
      <c r="AJ1838" s="151" t="str">
        <f>IF(月報!W1838&lt;&gt;"",月報!W1838*24,"")</f>
        <v/>
      </c>
      <c r="AK1838" s="151" t="str">
        <f>IF(月報!P1838&lt;&gt;"",月報!P1838,"")</f>
        <v/>
      </c>
      <c r="AL1838" s="151" t="str">
        <f>IF(月報!Q1838&lt;&gt;"",IF(月報!Q1838="平日残","",月報!Q1838),"")</f>
        <v/>
      </c>
      <c r="AM1838" s="151"/>
      <c r="AN1838" s="151" t="str">
        <f t="shared" si="578"/>
        <v/>
      </c>
      <c r="AO1838" s="151" t="str">
        <f>IF($E1838="","",VLOOKUP($E1838,カレンダマスタ!$A$5:$E$381,5,FALSE))</f>
        <v/>
      </c>
      <c r="AQ1838" s="197" t="str">
        <f>IF(G1838="","",IF(VLOOKUP(E1838,カレンダマスタ!$A$5:$D$381,4,FALSE)=0,"",1))</f>
        <v/>
      </c>
      <c r="AR1838" s="152" t="str">
        <f>IF($G1838="","",IF($AD1838="NSTC",INDEX(カレンダマスタ!$I$26:$O$31,MATCH($G1838,カレンダマスタ!$H$26:$H$31,1),MATCH($H1838,カレンダマスタ!$I$25:$O$25,1)),
IF($AD1838="CS本社",INDEX(カレンダマスタ!$I$36:$O$41,MATCH($G1838,カレンダマスタ!$H$36:$H$41,1),MATCH($H1838,カレンダマスタ!$I$35:$O$35,1)),
IF($AD1838="NS本社",INDEX(カレンダマスタ!$I$94:$O$99,MATCH($G1838,カレンダマスタ!$H$95:$H$100,1),MATCH($H1838,カレンダマスタ!$I$93:$O$93,1)),
IF($AD1838="ODC",INDEX(カレンダマスタ!$I$46:$O$51,MATCH($G1838,カレンダマスタ!$H$46:$H$51,1),MATCH($H1838,カレンダマスタ!$I$45:$O$45,1)),
IF($AD1838="NS東京TC",INDEX(カレンダマスタ!$I$56:$O$61,MATCH($G1838,カレンダマスタ!$H$56:$H$61,1),MATCH($H1838,カレンダマスタ!$I$55:$O$55,1)),""))))))</f>
        <v/>
      </c>
      <c r="AS1838" s="151" t="str">
        <f t="shared" si="589"/>
        <v/>
      </c>
      <c r="AU1838" s="153" t="str">
        <f>IF(E1838="","",VLOOKUP($E1838,カレンダマスタ!$A$4:$E$381,4,FALSE))</f>
        <v/>
      </c>
      <c r="AV1838" s="153" t="str">
        <f t="shared" si="580"/>
        <v/>
      </c>
      <c r="AW1838" s="153" t="str">
        <f t="shared" si="581"/>
        <v/>
      </c>
      <c r="AX1838" s="154" t="str">
        <f t="shared" si="582"/>
        <v/>
      </c>
      <c r="AY1838" s="154" t="str">
        <f t="shared" si="583"/>
        <v/>
      </c>
      <c r="AZ1838" s="144" t="str">
        <f>IF(AX1838&amp;AW1838="勤怠未設定","×",IF(AV1838="勤怠修正","×",IF(AC1838="外注","",IF(AA1838="",IF(AY1838&lt;&gt;"","×",""),IF(VLOOKUP(AA1838,カレンダマスタ!$H$66:$I$83,2,FALSE)&lt;&gt;AY1838,"×","OK")))))</f>
        <v/>
      </c>
      <c r="BC1838" s="153" t="str">
        <f>IF(E1838="","",VLOOKUP($E1838,カレンダマスタ!$A$4:$E$381,4,FALSE))</f>
        <v/>
      </c>
      <c r="BD1838" s="151" t="str">
        <f>IF(AC1838="社員","",IF(AG1838=0,"",IF(AD1838="NSTC",IF(COUNTIF(カレンダマスタ!$Q$5:$Q$32,G1838)=1,"OK","×"),
IF(AD1838="NS本社",IF(COUNTIF(カレンダマスタ!$T$5:$T$32,G1838)=1,"OK","×"),IF(COUNTIF(カレンダマスタ!$R$5:$R$32,G1838)=1,"OK","×")))))</f>
        <v/>
      </c>
      <c r="BE1838" s="151" t="str">
        <f>IF(AC1838="社員","",IF(G1838="","",IF(R1838&lt;&gt;"","",IF(AF1838="CS","OK",IF(VLOOKUP(E1838,カレンダマスタ!$A$5:$D$381,4,FALSE)&gt;0,"",IF(OR(G1838*24&gt;10.84,H1838*24&lt;14.5)=TRUE,"×","OK"))))))</f>
        <v/>
      </c>
      <c r="BF1838" s="151" t="str">
        <f t="shared" si="576"/>
        <v/>
      </c>
      <c r="BG1838" s="151" t="str">
        <f t="shared" si="590"/>
        <v/>
      </c>
      <c r="BI1838" s="144" t="str">
        <f t="shared" si="591"/>
        <v/>
      </c>
    </row>
    <row r="1839" spans="2:61">
      <c r="B1839" s="111"/>
      <c r="C1839" s="535"/>
      <c r="D1839" s="112"/>
      <c r="E1839" s="582"/>
      <c r="F1839" s="112"/>
      <c r="G1839" s="587"/>
      <c r="H1839" s="587"/>
      <c r="I1839" s="114"/>
      <c r="J1839" s="118"/>
      <c r="K1839" s="115"/>
      <c r="L1839" s="116"/>
      <c r="M1839" s="116"/>
      <c r="N1839" s="117"/>
      <c r="O1839" s="118"/>
      <c r="P1839" s="118"/>
      <c r="Q1839" s="118"/>
      <c r="R1839" s="119"/>
      <c r="S1839" s="120"/>
      <c r="T1839" s="433" t="str">
        <f t="shared" si="584"/>
        <v/>
      </c>
      <c r="U1839" s="431">
        <f>SUM(T1839:T1845)</f>
        <v>0</v>
      </c>
      <c r="V1839" s="431" t="str">
        <f t="shared" si="585"/>
        <v/>
      </c>
      <c r="W1839" s="298"/>
      <c r="X1839" s="113" t="str">
        <f t="shared" si="592"/>
        <v/>
      </c>
      <c r="Y1839" s="113" t="str">
        <f t="shared" si="586"/>
        <v/>
      </c>
      <c r="Z1839" s="113" t="str">
        <f t="shared" si="587"/>
        <v/>
      </c>
      <c r="AA1839" s="119" t="str">
        <f t="shared" si="579"/>
        <v/>
      </c>
      <c r="AC1839" s="190" t="str">
        <f>AC1811</f>
        <v/>
      </c>
      <c r="AD1839" s="191" t="str">
        <f>AD1811</f>
        <v/>
      </c>
      <c r="AE1839" s="191" t="str">
        <f>AE1811</f>
        <v/>
      </c>
      <c r="AF1839" s="191" t="str">
        <f>AF1811</f>
        <v/>
      </c>
      <c r="AG1839" s="206">
        <f t="shared" si="588"/>
        <v>0</v>
      </c>
      <c r="AI1839" s="159" t="str">
        <f>IF(月報!G1839&lt;&gt;"",月報!G1839,"")</f>
        <v/>
      </c>
      <c r="AJ1839" s="122" t="str">
        <f>IF(月報!W1839&lt;&gt;"",月報!W1839*24,"")</f>
        <v/>
      </c>
      <c r="AK1839" s="122" t="str">
        <f>IF(月報!P1839&lt;&gt;"",月報!P1839,"")</f>
        <v/>
      </c>
      <c r="AL1839" s="122" t="str">
        <f>IF(月報!Q1839&lt;&gt;"",IF(月報!Q1839="平日残","",月報!Q1839),"")</f>
        <v/>
      </c>
      <c r="AM1839" s="122"/>
      <c r="AN1839" s="122" t="str">
        <f t="shared" si="578"/>
        <v/>
      </c>
      <c r="AO1839" s="122" t="str">
        <f>IF($E1839="","",VLOOKUP($E1839,カレンダマスタ!$A$5:$E$381,5,FALSE))</f>
        <v/>
      </c>
      <c r="AQ1839" s="195" t="str">
        <f>IF(G1839="","",IF(VLOOKUP(E1839,カレンダマスタ!$A$5:$D$381,4,FALSE)=0,"",1))</f>
        <v/>
      </c>
      <c r="AR1839" s="123" t="str">
        <f>IF($G1839="","",IF($AD1839="NSTC",INDEX(カレンダマスタ!$I$26:$O$31,MATCH($G1839,カレンダマスタ!$H$26:$H$31,1),MATCH($H1839,カレンダマスタ!$I$25:$O$25,1)),
IF($AD1839="CS本社",INDEX(カレンダマスタ!$I$36:$O$41,MATCH($G1839,カレンダマスタ!$H$36:$H$41,1),MATCH($H1839,カレンダマスタ!$I$35:$O$35,1)),
IF($AD1839="NS本社",INDEX(カレンダマスタ!$I$94:$O$99,MATCH($G1839,カレンダマスタ!$H$95:$H$100,1),MATCH($H1839,カレンダマスタ!$I$93:$O$93,1)),
IF($AD1839="ODC",INDEX(カレンダマスタ!$I$46:$O$51,MATCH($G1839,カレンダマスタ!$H$46:$H$51,1),MATCH($H1839,カレンダマスタ!$I$45:$O$45,1)),
IF($AD1839="NS東京TC",INDEX(カレンダマスタ!$I$56:$O$61,MATCH($G1839,カレンダマスタ!$H$56:$H$61,1),MATCH($H1839,カレンダマスタ!$I$55:$O$55,1)),""))))))</f>
        <v/>
      </c>
      <c r="AS1839" s="122" t="str">
        <f t="shared" si="589"/>
        <v/>
      </c>
      <c r="AU1839" s="124" t="str">
        <f>IF(E1839="","",VLOOKUP($E1839,カレンダマスタ!$A$4:$E$381,4,FALSE))</f>
        <v/>
      </c>
      <c r="AV1839" s="124" t="str">
        <f t="shared" si="580"/>
        <v/>
      </c>
      <c r="AW1839" s="124" t="str">
        <f t="shared" si="581"/>
        <v/>
      </c>
      <c r="AX1839" s="125" t="str">
        <f t="shared" si="582"/>
        <v/>
      </c>
      <c r="AY1839" s="125" t="str">
        <f t="shared" si="583"/>
        <v/>
      </c>
      <c r="AZ1839" s="114" t="str">
        <f>IF(AX1839&amp;AW1839="勤怠未設定","×",IF(AV1839="勤怠修正","×",IF(AC1839="外注","",IF(AA1839="",IF(AY1839&lt;&gt;"","×",""),IF(VLOOKUP(AA1839,カレンダマスタ!$H$66:$I$83,2,FALSE)&lt;&gt;AY1839,"×","OK")))))</f>
        <v/>
      </c>
      <c r="BC1839" s="124" t="str">
        <f>IF(E1839="","",VLOOKUP($E1839,カレンダマスタ!$A$4:$E$381,4,FALSE))</f>
        <v/>
      </c>
      <c r="BD1839" s="122" t="str">
        <f>IF(AC1839="社員","",IF(AG1839=0,"",IF(AD1839="NSTC",IF(COUNTIF(カレンダマスタ!$Q$5:$Q$32,G1839)=1,"OK","×"),
IF(AD1839="NS本社",IF(COUNTIF(カレンダマスタ!$T$5:$T$32,G1839)=1,"OK","×"),IF(COUNTIF(カレンダマスタ!$R$5:$R$32,G1839)=1,"OK","×")))))</f>
        <v/>
      </c>
      <c r="BE1839" s="122" t="str">
        <f>IF(AC1839="社員","",IF(G1839="","",IF(R1839&lt;&gt;"","",IF(AF1839="CS","OK",IF(VLOOKUP(E1839,カレンダマスタ!$A$5:$D$381,4,FALSE)&gt;0,"",IF(OR(G1839*24&gt;10.84,H1839*24&lt;14.5)=TRUE,"×","OK"))))))</f>
        <v/>
      </c>
      <c r="BF1839" s="122" t="str">
        <f t="shared" si="576"/>
        <v/>
      </c>
      <c r="BG1839" s="122" t="str">
        <f t="shared" si="590"/>
        <v/>
      </c>
      <c r="BI1839" s="114" t="str">
        <f t="shared" si="591"/>
        <v/>
      </c>
    </row>
    <row r="1840" spans="2:61">
      <c r="B1840" s="111"/>
      <c r="C1840" s="536"/>
      <c r="D1840" s="128"/>
      <c r="E1840" s="583"/>
      <c r="F1840" s="128"/>
      <c r="G1840" s="588"/>
      <c r="H1840" s="588"/>
      <c r="I1840" s="130"/>
      <c r="J1840" s="139"/>
      <c r="K1840" s="131"/>
      <c r="L1840" s="132"/>
      <c r="M1840" s="132"/>
      <c r="N1840" s="141"/>
      <c r="O1840" s="139"/>
      <c r="P1840" s="139"/>
      <c r="Q1840" s="139"/>
      <c r="R1840" s="133"/>
      <c r="S1840" s="134"/>
      <c r="T1840" s="434" t="str">
        <f t="shared" si="584"/>
        <v/>
      </c>
      <c r="U1840" s="429"/>
      <c r="V1840" s="429" t="str">
        <f t="shared" si="585"/>
        <v/>
      </c>
      <c r="W1840" s="298"/>
      <c r="X1840" s="129" t="str">
        <f t="shared" si="592"/>
        <v/>
      </c>
      <c r="Y1840" s="129" t="str">
        <f t="shared" si="586"/>
        <v/>
      </c>
      <c r="Z1840" s="129" t="str">
        <f t="shared" si="587"/>
        <v/>
      </c>
      <c r="AA1840" s="133" t="str">
        <f t="shared" si="579"/>
        <v/>
      </c>
      <c r="AC1840" s="186" t="str">
        <f>AC1811</f>
        <v/>
      </c>
      <c r="AD1840" s="187" t="str">
        <f>AD1811</f>
        <v/>
      </c>
      <c r="AE1840" s="187" t="str">
        <f>AE1811</f>
        <v/>
      </c>
      <c r="AF1840" s="187" t="str">
        <f>AF1811</f>
        <v/>
      </c>
      <c r="AG1840" s="204">
        <f t="shared" si="588"/>
        <v>0</v>
      </c>
      <c r="AI1840" s="135" t="str">
        <f>IF(月報!G1840&lt;&gt;"",月報!G1840,"")</f>
        <v/>
      </c>
      <c r="AJ1840" s="126" t="str">
        <f>IF(月報!W1840&lt;&gt;"",月報!W1840*24,"")</f>
        <v/>
      </c>
      <c r="AK1840" s="126" t="str">
        <f>IF(月報!P1840&lt;&gt;"",月報!P1840,"")</f>
        <v/>
      </c>
      <c r="AL1840" s="126" t="str">
        <f>IF(月報!Q1840&lt;&gt;"",IF(月報!Q1840="平日残","",月報!Q1840),"")</f>
        <v/>
      </c>
      <c r="AM1840" s="126"/>
      <c r="AN1840" s="126" t="str">
        <f t="shared" si="578"/>
        <v/>
      </c>
      <c r="AO1840" s="126" t="str">
        <f>IF($E1840="","",VLOOKUP($E1840,カレンダマスタ!$A$5:$E$381,5,FALSE))</f>
        <v/>
      </c>
      <c r="AQ1840" s="196" t="str">
        <f>IF(G1840="","",IF(VLOOKUP(E1840,カレンダマスタ!$A$5:$D$381,4,FALSE)=0,"",1))</f>
        <v/>
      </c>
      <c r="AR1840" s="136" t="str">
        <f>IF($G1840="","",IF($AD1840="NSTC",INDEX(カレンダマスタ!$I$26:$O$31,MATCH($G1840,カレンダマスタ!$H$26:$H$31,1),MATCH($H1840,カレンダマスタ!$I$25:$O$25,1)),
IF($AD1840="CS本社",INDEX(カレンダマスタ!$I$36:$O$41,MATCH($G1840,カレンダマスタ!$H$36:$H$41,1),MATCH($H1840,カレンダマスタ!$I$35:$O$35,1)),
IF($AD1840="NS本社",INDEX(カレンダマスタ!$I$94:$O$99,MATCH($G1840,カレンダマスタ!$H$95:$H$100,1),MATCH($H1840,カレンダマスタ!$I$93:$O$93,1)),
IF($AD1840="ODC",INDEX(カレンダマスタ!$I$46:$O$51,MATCH($G1840,カレンダマスタ!$H$46:$H$51,1),MATCH($H1840,カレンダマスタ!$I$45:$O$45,1)),
IF($AD1840="NS東京TC",INDEX(カレンダマスタ!$I$56:$O$61,MATCH($G1840,カレンダマスタ!$H$56:$H$61,1),MATCH($H1840,カレンダマスタ!$I$55:$O$55,1)),""))))))</f>
        <v/>
      </c>
      <c r="AS1840" s="126" t="str">
        <f t="shared" si="589"/>
        <v/>
      </c>
      <c r="AU1840" s="137" t="str">
        <f>IF(E1840="","",VLOOKUP($E1840,カレンダマスタ!$A$4:$E$381,4,FALSE))</f>
        <v/>
      </c>
      <c r="AV1840" s="137" t="str">
        <f t="shared" si="580"/>
        <v/>
      </c>
      <c r="AW1840" s="137" t="str">
        <f t="shared" si="581"/>
        <v/>
      </c>
      <c r="AX1840" s="138" t="str">
        <f t="shared" si="582"/>
        <v/>
      </c>
      <c r="AY1840" s="138" t="str">
        <f t="shared" si="583"/>
        <v/>
      </c>
      <c r="AZ1840" s="130" t="str">
        <f>IF(AX1840&amp;AW1840="勤怠未設定","×",IF(AV1840="勤怠修正","×",IF(AC1840="外注","",IF(AA1840="",IF(AY1840&lt;&gt;"","×",""),IF(VLOOKUP(AA1840,カレンダマスタ!$H$66:$I$83,2,FALSE)&lt;&gt;AY1840,"×","OK")))))</f>
        <v/>
      </c>
      <c r="BC1840" s="137" t="str">
        <f>IF(E1840="","",VLOOKUP($E1840,カレンダマスタ!$A$4:$E$381,4,FALSE))</f>
        <v/>
      </c>
      <c r="BD1840" s="126" t="str">
        <f>IF(AC1840="社員","",IF(AG1840=0,"",IF(AD1840="NSTC",IF(COUNTIF(カレンダマスタ!$Q$5:$Q$32,G1840)=1,"OK","×"),
IF(AD1840="NS本社",IF(COUNTIF(カレンダマスタ!$T$5:$T$32,G1840)=1,"OK","×"),IF(COUNTIF(カレンダマスタ!$R$5:$R$32,G1840)=1,"OK","×")))))</f>
        <v/>
      </c>
      <c r="BE1840" s="126" t="str">
        <f>IF(AC1840="社員","",IF(G1840="","",IF(R1840&lt;&gt;"","",IF(AF1840="CS","OK",IF(VLOOKUP(E1840,カレンダマスタ!$A$5:$D$381,4,FALSE)&gt;0,"",IF(OR(G1840*24&gt;10.84,H1840*24&lt;14.5)=TRUE,"×","OK"))))))</f>
        <v/>
      </c>
      <c r="BF1840" s="126" t="str">
        <f t="shared" si="576"/>
        <v/>
      </c>
      <c r="BG1840" s="126" t="str">
        <f t="shared" si="590"/>
        <v/>
      </c>
      <c r="BI1840" s="130" t="str">
        <f t="shared" si="591"/>
        <v/>
      </c>
    </row>
    <row r="1841" spans="2:61">
      <c r="B1841" s="111"/>
      <c r="C1841" s="536"/>
      <c r="D1841" s="128"/>
      <c r="E1841" s="583"/>
      <c r="F1841" s="128"/>
      <c r="G1841" s="588"/>
      <c r="H1841" s="588"/>
      <c r="I1841" s="130"/>
      <c r="J1841" s="139"/>
      <c r="K1841" s="131"/>
      <c r="L1841" s="132"/>
      <c r="M1841" s="132"/>
      <c r="N1841" s="141"/>
      <c r="O1841" s="139"/>
      <c r="P1841" s="139"/>
      <c r="Q1841" s="139"/>
      <c r="R1841" s="133"/>
      <c r="S1841" s="134"/>
      <c r="T1841" s="434" t="str">
        <f t="shared" si="584"/>
        <v/>
      </c>
      <c r="U1841" s="429"/>
      <c r="V1841" s="429" t="str">
        <f t="shared" si="585"/>
        <v/>
      </c>
      <c r="W1841" s="298"/>
      <c r="X1841" s="129" t="str">
        <f t="shared" si="592"/>
        <v/>
      </c>
      <c r="Y1841" s="129" t="str">
        <f t="shared" si="586"/>
        <v/>
      </c>
      <c r="Z1841" s="129" t="str">
        <f t="shared" si="587"/>
        <v/>
      </c>
      <c r="AA1841" s="133" t="str">
        <f t="shared" si="579"/>
        <v/>
      </c>
      <c r="AC1841" s="186" t="str">
        <f>AC1811</f>
        <v/>
      </c>
      <c r="AD1841" s="187" t="str">
        <f>AD1811</f>
        <v/>
      </c>
      <c r="AE1841" s="187" t="str">
        <f>AE1811</f>
        <v/>
      </c>
      <c r="AF1841" s="187" t="str">
        <f>AF1811</f>
        <v/>
      </c>
      <c r="AG1841" s="204">
        <f t="shared" si="588"/>
        <v>0</v>
      </c>
      <c r="AI1841" s="160" t="str">
        <f>IF(月報!G1841&lt;&gt;"",月報!G1841,"")</f>
        <v/>
      </c>
      <c r="AJ1841" s="126" t="str">
        <f>IF(月報!W1841&lt;&gt;"",月報!W1841*24,"")</f>
        <v/>
      </c>
      <c r="AK1841" s="126" t="str">
        <f>IF(月報!P1841&lt;&gt;"",月報!P1841,"")</f>
        <v/>
      </c>
      <c r="AL1841" s="126" t="str">
        <f>IF(月報!Q1841&lt;&gt;"",IF(月報!Q1841="平日残","",月報!Q1841),"")</f>
        <v/>
      </c>
      <c r="AM1841" s="126"/>
      <c r="AN1841" s="126" t="str">
        <f t="shared" si="578"/>
        <v/>
      </c>
      <c r="AO1841" s="126" t="str">
        <f>IF($E1841="","",VLOOKUP($E1841,カレンダマスタ!$A$5:$E$381,5,FALSE))</f>
        <v/>
      </c>
      <c r="AQ1841" s="196" t="str">
        <f>IF(G1841="","",IF(VLOOKUP(E1841,カレンダマスタ!$A$5:$D$381,4,FALSE)=0,"",1))</f>
        <v/>
      </c>
      <c r="AR1841" s="136" t="str">
        <f>IF($G1841="","",IF($AD1841="NSTC",INDEX(カレンダマスタ!$I$26:$O$31,MATCH($G1841,カレンダマスタ!$H$26:$H$31,1),MATCH($H1841,カレンダマスタ!$I$25:$O$25,1)),
IF($AD1841="CS本社",INDEX(カレンダマスタ!$I$36:$O$41,MATCH($G1841,カレンダマスタ!$H$36:$H$41,1),MATCH($H1841,カレンダマスタ!$I$35:$O$35,1)),
IF($AD1841="NS本社",INDEX(カレンダマスタ!$I$94:$O$99,MATCH($G1841,カレンダマスタ!$H$95:$H$100,1),MATCH($H1841,カレンダマスタ!$I$93:$O$93,1)),
IF($AD1841="ODC",INDEX(カレンダマスタ!$I$46:$O$51,MATCH($G1841,カレンダマスタ!$H$46:$H$51,1),MATCH($H1841,カレンダマスタ!$I$45:$O$45,1)),
IF($AD1841="NS東京TC",INDEX(カレンダマスタ!$I$56:$O$61,MATCH($G1841,カレンダマスタ!$H$56:$H$61,1),MATCH($H1841,カレンダマスタ!$I$55:$O$55,1)),""))))))</f>
        <v/>
      </c>
      <c r="AS1841" s="126" t="str">
        <f t="shared" si="589"/>
        <v/>
      </c>
      <c r="AU1841" s="137" t="str">
        <f>IF(E1841="","",VLOOKUP($E1841,カレンダマスタ!$A$4:$E$381,4,FALSE))</f>
        <v/>
      </c>
      <c r="AV1841" s="137" t="str">
        <f t="shared" si="580"/>
        <v/>
      </c>
      <c r="AW1841" s="137" t="str">
        <f t="shared" si="581"/>
        <v/>
      </c>
      <c r="AX1841" s="138" t="str">
        <f t="shared" si="582"/>
        <v/>
      </c>
      <c r="AY1841" s="138" t="str">
        <f t="shared" si="583"/>
        <v/>
      </c>
      <c r="AZ1841" s="130" t="str">
        <f>IF(AX1841&amp;AW1841="勤怠未設定","×",IF(AV1841="勤怠修正","×",IF(AC1841="外注","",IF(AA1841="",IF(AY1841&lt;&gt;"","×",""),IF(VLOOKUP(AA1841,カレンダマスタ!$H$66:$I$83,2,FALSE)&lt;&gt;AY1841,"×","OK")))))</f>
        <v/>
      </c>
      <c r="BC1841" s="137" t="str">
        <f>IF(E1841="","",VLOOKUP($E1841,カレンダマスタ!$A$4:$E$381,4,FALSE))</f>
        <v/>
      </c>
      <c r="BD1841" s="126" t="str">
        <f>IF(AC1841="社員","",IF(AG1841=0,"",IF(AD1841="NSTC",IF(COUNTIF(カレンダマスタ!$Q$5:$Q$32,G1841)=1,"OK","×"),
IF(AD1841="NS本社",IF(COUNTIF(カレンダマスタ!$T$5:$T$32,G1841)=1,"OK","×"),IF(COUNTIF(カレンダマスタ!$R$5:$R$32,G1841)=1,"OK","×")))))</f>
        <v/>
      </c>
      <c r="BE1841" s="126" t="str">
        <f>IF(AC1841="社員","",IF(G1841="","",IF(R1841&lt;&gt;"","",IF(AF1841="CS","OK",IF(VLOOKUP(E1841,カレンダマスタ!$A$5:$D$381,4,FALSE)&gt;0,"",IF(OR(G1841*24&gt;10.84,H1841*24&lt;14.5)=TRUE,"×","OK"))))))</f>
        <v/>
      </c>
      <c r="BF1841" s="126" t="str">
        <f t="shared" si="576"/>
        <v/>
      </c>
      <c r="BG1841" s="126" t="str">
        <f t="shared" si="590"/>
        <v/>
      </c>
      <c r="BI1841" s="130" t="str">
        <f t="shared" si="591"/>
        <v/>
      </c>
    </row>
    <row r="1842" spans="2:61">
      <c r="B1842" s="111"/>
      <c r="C1842" s="536"/>
      <c r="D1842" s="128"/>
      <c r="E1842" s="214"/>
      <c r="F1842" s="128"/>
      <c r="G1842" s="588"/>
      <c r="H1842" s="588"/>
      <c r="I1842" s="131"/>
      <c r="J1842" s="139"/>
      <c r="K1842" s="131"/>
      <c r="L1842" s="132"/>
      <c r="M1842" s="132"/>
      <c r="N1842" s="141"/>
      <c r="O1842" s="139"/>
      <c r="P1842" s="139"/>
      <c r="Q1842" s="139"/>
      <c r="R1842" s="133"/>
      <c r="S1842" s="134"/>
      <c r="T1842" s="434" t="str">
        <f t="shared" si="584"/>
        <v/>
      </c>
      <c r="U1842" s="429"/>
      <c r="V1842" s="429" t="str">
        <f t="shared" si="585"/>
        <v/>
      </c>
      <c r="W1842" s="298"/>
      <c r="X1842" s="129" t="str">
        <f t="shared" si="592"/>
        <v/>
      </c>
      <c r="Y1842" s="129" t="str">
        <f t="shared" si="586"/>
        <v/>
      </c>
      <c r="Z1842" s="129" t="str">
        <f t="shared" si="587"/>
        <v/>
      </c>
      <c r="AA1842" s="133" t="str">
        <f t="shared" si="579"/>
        <v/>
      </c>
      <c r="AC1842" s="186" t="str">
        <f>AC1811</f>
        <v/>
      </c>
      <c r="AD1842" s="187" t="str">
        <f>AD1811</f>
        <v/>
      </c>
      <c r="AE1842" s="187" t="str">
        <f>AE1811</f>
        <v/>
      </c>
      <c r="AF1842" s="187" t="str">
        <f>AF1811</f>
        <v/>
      </c>
      <c r="AG1842" s="204">
        <f t="shared" si="588"/>
        <v>0</v>
      </c>
      <c r="AI1842" s="160" t="str">
        <f>IF(月報!G1842&lt;&gt;"",月報!G1842,"")</f>
        <v/>
      </c>
      <c r="AJ1842" s="126" t="str">
        <f>IF(月報!W1842&lt;&gt;"",月報!W1842*24,"")</f>
        <v/>
      </c>
      <c r="AK1842" s="126" t="str">
        <f>IF(月報!P1842&lt;&gt;"",月報!P1842,"")</f>
        <v/>
      </c>
      <c r="AL1842" s="126" t="str">
        <f>IF(月報!Q1842&lt;&gt;"",IF(月報!Q1842="平日残","",月報!Q1842),"")</f>
        <v/>
      </c>
      <c r="AM1842" s="126"/>
      <c r="AN1842" s="126" t="str">
        <f t="shared" si="578"/>
        <v/>
      </c>
      <c r="AO1842" s="126" t="str">
        <f>IF($E1842="","",VLOOKUP($E1842,カレンダマスタ!$A$5:$E$381,5,FALSE))</f>
        <v/>
      </c>
      <c r="AQ1842" s="196" t="str">
        <f>IF(G1842="","",IF(VLOOKUP(E1842,カレンダマスタ!$A$5:$D$381,4,FALSE)=0,"",1))</f>
        <v/>
      </c>
      <c r="AR1842" s="136" t="str">
        <f>IF($G1842="","",IF($AD1842="NSTC",INDEX(カレンダマスタ!$I$26:$O$31,MATCH($G1842,カレンダマスタ!$H$26:$H$31,1),MATCH($H1842,カレンダマスタ!$I$25:$O$25,1)),
IF($AD1842="CS本社",INDEX(カレンダマスタ!$I$36:$O$41,MATCH($G1842,カレンダマスタ!$H$36:$H$41,1),MATCH($H1842,カレンダマスタ!$I$35:$O$35,1)),
IF($AD1842="NS本社",INDEX(カレンダマスタ!$I$94:$O$99,MATCH($G1842,カレンダマスタ!$H$95:$H$100,1),MATCH($H1842,カレンダマスタ!$I$93:$O$93,1)),
IF($AD1842="ODC",INDEX(カレンダマスタ!$I$46:$O$51,MATCH($G1842,カレンダマスタ!$H$46:$H$51,1),MATCH($H1842,カレンダマスタ!$I$45:$O$45,1)),
IF($AD1842="NS東京TC",INDEX(カレンダマスタ!$I$56:$O$61,MATCH($G1842,カレンダマスタ!$H$56:$H$61,1),MATCH($H1842,カレンダマスタ!$I$55:$O$55,1)),""))))))</f>
        <v/>
      </c>
      <c r="AS1842" s="126" t="str">
        <f t="shared" si="589"/>
        <v/>
      </c>
      <c r="AU1842" s="137" t="str">
        <f>IF(E1842="","",VLOOKUP($E1842,カレンダマスタ!$A$4:$E$381,4,FALSE))</f>
        <v/>
      </c>
      <c r="AV1842" s="137" t="str">
        <f t="shared" si="580"/>
        <v/>
      </c>
      <c r="AW1842" s="137" t="str">
        <f t="shared" si="581"/>
        <v/>
      </c>
      <c r="AX1842" s="138" t="str">
        <f t="shared" si="582"/>
        <v/>
      </c>
      <c r="AY1842" s="138" t="str">
        <f t="shared" si="583"/>
        <v/>
      </c>
      <c r="AZ1842" s="130" t="str">
        <f>IF(AX1842&amp;AW1842="勤怠未設定","×",IF(AV1842="勤怠修正","×",IF(AC1842="外注","",IF(AA1842="",IF(AY1842&lt;&gt;"","×",""),IF(VLOOKUP(AA1842,カレンダマスタ!$H$66:$I$83,2,FALSE)&lt;&gt;AY1842,"×","OK")))))</f>
        <v/>
      </c>
      <c r="BC1842" s="137" t="str">
        <f>IF(E1842="","",VLOOKUP($E1842,カレンダマスタ!$A$4:$E$381,4,FALSE))</f>
        <v/>
      </c>
      <c r="BD1842" s="126" t="str">
        <f>IF(AC1842="社員","",IF(AG1842=0,"",IF(AD1842="NSTC",IF(COUNTIF(カレンダマスタ!$Q$5:$Q$32,G1842)=1,"OK","×"),
IF(AD1842="NS本社",IF(COUNTIF(カレンダマスタ!$T$5:$T$32,G1842)=1,"OK","×"),IF(COUNTIF(カレンダマスタ!$R$5:$R$32,G1842)=1,"OK","×")))))</f>
        <v/>
      </c>
      <c r="BE1842" s="126" t="str">
        <f>IF(AC1842="社員","",IF(G1842="","",IF(R1842&lt;&gt;"","",IF(AF1842="CS","OK",IF(VLOOKUP(E1842,カレンダマスタ!$A$5:$D$381,4,FALSE)&gt;0,"",IF(OR(G1842*24&gt;10.84,H1842*24&lt;14.5)=TRUE,"×","OK"))))))</f>
        <v/>
      </c>
      <c r="BF1842" s="126" t="str">
        <f t="shared" si="576"/>
        <v/>
      </c>
      <c r="BG1842" s="126" t="str">
        <f t="shared" si="590"/>
        <v/>
      </c>
      <c r="BI1842" s="130" t="str">
        <f t="shared" si="591"/>
        <v/>
      </c>
    </row>
    <row r="1843" spans="2:61">
      <c r="B1843" s="111"/>
      <c r="C1843" s="536"/>
      <c r="D1843" s="128"/>
      <c r="E1843" s="214"/>
      <c r="F1843" s="128"/>
      <c r="G1843" s="588"/>
      <c r="H1843" s="588"/>
      <c r="I1843" s="131"/>
      <c r="J1843" s="139"/>
      <c r="K1843" s="131"/>
      <c r="L1843" s="132"/>
      <c r="M1843" s="132"/>
      <c r="N1843" s="141"/>
      <c r="O1843" s="139"/>
      <c r="P1843" s="139"/>
      <c r="Q1843" s="139"/>
      <c r="R1843" s="133"/>
      <c r="S1843" s="134"/>
      <c r="T1843" s="434" t="str">
        <f t="shared" si="584"/>
        <v/>
      </c>
      <c r="U1843" s="429"/>
      <c r="V1843" s="429" t="str">
        <f t="shared" si="585"/>
        <v/>
      </c>
      <c r="W1843" s="298"/>
      <c r="X1843" s="129" t="str">
        <f t="shared" si="592"/>
        <v/>
      </c>
      <c r="Y1843" s="129" t="str">
        <f t="shared" si="586"/>
        <v/>
      </c>
      <c r="Z1843" s="129" t="str">
        <f t="shared" si="587"/>
        <v/>
      </c>
      <c r="AA1843" s="133" t="str">
        <f t="shared" si="579"/>
        <v/>
      </c>
      <c r="AC1843" s="186" t="str">
        <f>AC1811</f>
        <v/>
      </c>
      <c r="AD1843" s="187" t="str">
        <f>AD1811</f>
        <v/>
      </c>
      <c r="AE1843" s="187" t="str">
        <f>AE1811</f>
        <v/>
      </c>
      <c r="AF1843" s="187" t="str">
        <f>AF1811</f>
        <v/>
      </c>
      <c r="AG1843" s="204">
        <f t="shared" si="588"/>
        <v>0</v>
      </c>
      <c r="AI1843" s="160" t="str">
        <f>IF(月報!G1843&lt;&gt;"",月報!G1843,"")</f>
        <v/>
      </c>
      <c r="AJ1843" s="126" t="str">
        <f>IF(月報!W1843&lt;&gt;"",月報!W1843*24,"")</f>
        <v/>
      </c>
      <c r="AK1843" s="126" t="str">
        <f>IF(月報!P1843&lt;&gt;"",月報!P1843,"")</f>
        <v/>
      </c>
      <c r="AL1843" s="126" t="str">
        <f>IF(月報!Q1843&lt;&gt;"",IF(月報!Q1843="平日残","",月報!Q1843),"")</f>
        <v/>
      </c>
      <c r="AM1843" s="126"/>
      <c r="AN1843" s="126" t="str">
        <f t="shared" si="578"/>
        <v/>
      </c>
      <c r="AO1843" s="126" t="str">
        <f>IF($E1843="","",VLOOKUP($E1843,カレンダマスタ!$A$5:$E$381,5,FALSE))</f>
        <v/>
      </c>
      <c r="AQ1843" s="196" t="str">
        <f>IF(G1843="","",IF(VLOOKUP(E1843,カレンダマスタ!$A$5:$D$381,4,FALSE)=0,"",1))</f>
        <v/>
      </c>
      <c r="AR1843" s="136" t="str">
        <f>IF($G1843="","",IF($AD1843="NSTC",INDEX(カレンダマスタ!$I$26:$O$31,MATCH($G1843,カレンダマスタ!$H$26:$H$31,1),MATCH($H1843,カレンダマスタ!$I$25:$O$25,1)),
IF($AD1843="CS本社",INDEX(カレンダマスタ!$I$36:$O$41,MATCH($G1843,カレンダマスタ!$H$36:$H$41,1),MATCH($H1843,カレンダマスタ!$I$35:$O$35,1)),
IF($AD1843="NS本社",INDEX(カレンダマスタ!$I$94:$O$99,MATCH($G1843,カレンダマスタ!$H$95:$H$100,1),MATCH($H1843,カレンダマスタ!$I$93:$O$93,1)),
IF($AD1843="ODC",INDEX(カレンダマスタ!$I$46:$O$51,MATCH($G1843,カレンダマスタ!$H$46:$H$51,1),MATCH($H1843,カレンダマスタ!$I$45:$O$45,1)),
IF($AD1843="NS東京TC",INDEX(カレンダマスタ!$I$56:$O$61,MATCH($G1843,カレンダマスタ!$H$56:$H$61,1),MATCH($H1843,カレンダマスタ!$I$55:$O$55,1)),""))))))</f>
        <v/>
      </c>
      <c r="AS1843" s="126" t="str">
        <f t="shared" si="589"/>
        <v/>
      </c>
      <c r="AU1843" s="137" t="str">
        <f>IF(E1843="","",VLOOKUP($E1843,カレンダマスタ!$A$4:$E$381,4,FALSE))</f>
        <v/>
      </c>
      <c r="AV1843" s="137" t="str">
        <f t="shared" si="580"/>
        <v/>
      </c>
      <c r="AW1843" s="137" t="str">
        <f t="shared" si="581"/>
        <v/>
      </c>
      <c r="AX1843" s="138" t="str">
        <f t="shared" si="582"/>
        <v/>
      </c>
      <c r="AY1843" s="138" t="str">
        <f t="shared" si="583"/>
        <v/>
      </c>
      <c r="AZ1843" s="130" t="str">
        <f>IF(AX1843&amp;AW1843="勤怠未設定","×",IF(AV1843="勤怠修正","×",IF(AC1843="外注","",IF(AA1843="",IF(AY1843&lt;&gt;"","×",""),IF(VLOOKUP(AA1843,カレンダマスタ!$H$66:$I$83,2,FALSE)&lt;&gt;AY1843,"×","OK")))))</f>
        <v/>
      </c>
      <c r="BC1843" s="137" t="str">
        <f>IF(E1843="","",VLOOKUP($E1843,カレンダマスタ!$A$4:$E$381,4,FALSE))</f>
        <v/>
      </c>
      <c r="BD1843" s="126" t="str">
        <f>IF(AC1843="社員","",IF(AG1843=0,"",IF(AD1843="NSTC",IF(COUNTIF(カレンダマスタ!$Q$5:$Q$32,G1843)=1,"OK","×"),
IF(AD1843="NS本社",IF(COUNTIF(カレンダマスタ!$T$5:$T$32,G1843)=1,"OK","×"),IF(COUNTIF(カレンダマスタ!$R$5:$R$32,G1843)=1,"OK","×")))))</f>
        <v/>
      </c>
      <c r="BE1843" s="126" t="str">
        <f>IF(AC1843="社員","",IF(G1843="","",IF(R1843&lt;&gt;"","",IF(AF1843="CS","OK",IF(VLOOKUP(E1843,カレンダマスタ!$A$5:$D$381,4,FALSE)&gt;0,"",IF(OR(G1843*24&gt;10.84,H1843*24&lt;14.5)=TRUE,"×","OK"))))))</f>
        <v/>
      </c>
      <c r="BF1843" s="126" t="str">
        <f t="shared" si="576"/>
        <v/>
      </c>
      <c r="BG1843" s="126" t="str">
        <f t="shared" si="590"/>
        <v/>
      </c>
      <c r="BI1843" s="130" t="str">
        <f t="shared" si="591"/>
        <v/>
      </c>
    </row>
    <row r="1844" spans="2:61">
      <c r="B1844" s="111"/>
      <c r="C1844" s="536"/>
      <c r="D1844" s="128"/>
      <c r="E1844" s="214"/>
      <c r="F1844" s="128"/>
      <c r="G1844" s="588"/>
      <c r="H1844" s="588"/>
      <c r="I1844" s="131"/>
      <c r="J1844" s="139"/>
      <c r="K1844" s="131"/>
      <c r="L1844" s="132"/>
      <c r="M1844" s="132"/>
      <c r="N1844" s="141"/>
      <c r="O1844" s="139"/>
      <c r="P1844" s="139"/>
      <c r="Q1844" s="139"/>
      <c r="R1844" s="133"/>
      <c r="S1844" s="134"/>
      <c r="T1844" s="434" t="str">
        <f t="shared" si="584"/>
        <v/>
      </c>
      <c r="U1844" s="429"/>
      <c r="V1844" s="429" t="str">
        <f t="shared" si="585"/>
        <v/>
      </c>
      <c r="W1844" s="298"/>
      <c r="X1844" s="129" t="str">
        <f t="shared" si="592"/>
        <v/>
      </c>
      <c r="Y1844" s="129" t="str">
        <f t="shared" si="586"/>
        <v/>
      </c>
      <c r="Z1844" s="129" t="str">
        <f t="shared" si="587"/>
        <v/>
      </c>
      <c r="AA1844" s="133" t="str">
        <f t="shared" si="579"/>
        <v/>
      </c>
      <c r="AC1844" s="186" t="str">
        <f>AC1811</f>
        <v/>
      </c>
      <c r="AD1844" s="187" t="str">
        <f>AD1811</f>
        <v/>
      </c>
      <c r="AE1844" s="187" t="str">
        <f>AE1811</f>
        <v/>
      </c>
      <c r="AF1844" s="187" t="str">
        <f>AF1811</f>
        <v/>
      </c>
      <c r="AG1844" s="204">
        <f t="shared" si="588"/>
        <v>0</v>
      </c>
      <c r="AI1844" s="160" t="str">
        <f>IF(月報!G1844&lt;&gt;"",月報!G1844,"")</f>
        <v/>
      </c>
      <c r="AJ1844" s="126" t="str">
        <f>IF(月報!W1844&lt;&gt;"",月報!W1844*24,"")</f>
        <v/>
      </c>
      <c r="AK1844" s="126" t="str">
        <f>IF(月報!P1844&lt;&gt;"",月報!P1844,"")</f>
        <v/>
      </c>
      <c r="AL1844" s="126" t="str">
        <f>IF(月報!Q1844&lt;&gt;"",IF(月報!Q1844="平日残","",月報!Q1844),"")</f>
        <v/>
      </c>
      <c r="AM1844" s="126"/>
      <c r="AN1844" s="126" t="str">
        <f t="shared" si="578"/>
        <v/>
      </c>
      <c r="AO1844" s="126" t="str">
        <f>IF($E1844="","",VLOOKUP($E1844,カレンダマスタ!$A$5:$E$381,5,FALSE))</f>
        <v/>
      </c>
      <c r="AQ1844" s="196" t="str">
        <f>IF(G1844="","",IF(VLOOKUP(E1844,カレンダマスタ!$A$5:$D$381,4,FALSE)=0,"",1))</f>
        <v/>
      </c>
      <c r="AR1844" s="136" t="str">
        <f>IF($G1844="","",IF($AD1844="NSTC",INDEX(カレンダマスタ!$I$26:$O$31,MATCH($G1844,カレンダマスタ!$H$26:$H$31,1),MATCH($H1844,カレンダマスタ!$I$25:$O$25,1)),
IF($AD1844="CS本社",INDEX(カレンダマスタ!$I$36:$O$41,MATCH($G1844,カレンダマスタ!$H$36:$H$41,1),MATCH($H1844,カレンダマスタ!$I$35:$O$35,1)),
IF($AD1844="NS本社",INDEX(カレンダマスタ!$I$94:$O$99,MATCH($G1844,カレンダマスタ!$H$95:$H$100,1),MATCH($H1844,カレンダマスタ!$I$93:$O$93,1)),
IF($AD1844="ODC",INDEX(カレンダマスタ!$I$46:$O$51,MATCH($G1844,カレンダマスタ!$H$46:$H$51,1),MATCH($H1844,カレンダマスタ!$I$45:$O$45,1)),
IF($AD1844="NS東京TC",INDEX(カレンダマスタ!$I$56:$O$61,MATCH($G1844,カレンダマスタ!$H$56:$H$61,1),MATCH($H1844,カレンダマスタ!$I$55:$O$55,1)),""))))))</f>
        <v/>
      </c>
      <c r="AS1844" s="126" t="str">
        <f t="shared" si="589"/>
        <v/>
      </c>
      <c r="AU1844" s="137" t="str">
        <f>IF(E1844="","",VLOOKUP($E1844,カレンダマスタ!$A$4:$E$381,4,FALSE))</f>
        <v/>
      </c>
      <c r="AV1844" s="137" t="str">
        <f t="shared" si="580"/>
        <v/>
      </c>
      <c r="AW1844" s="137" t="str">
        <f t="shared" si="581"/>
        <v/>
      </c>
      <c r="AX1844" s="138" t="str">
        <f t="shared" si="582"/>
        <v/>
      </c>
      <c r="AY1844" s="138" t="str">
        <f t="shared" si="583"/>
        <v/>
      </c>
      <c r="AZ1844" s="130" t="str">
        <f>IF(AX1844&amp;AW1844="勤怠未設定","×",IF(AV1844="勤怠修正","×",IF(AC1844="外注","",IF(AA1844="",IF(AY1844&lt;&gt;"","×",""),IF(VLOOKUP(AA1844,カレンダマスタ!$H$66:$I$83,2,FALSE)&lt;&gt;AY1844,"×","OK")))))</f>
        <v/>
      </c>
      <c r="BC1844" s="137" t="str">
        <f>IF(E1844="","",VLOOKUP($E1844,カレンダマスタ!$A$4:$E$381,4,FALSE))</f>
        <v/>
      </c>
      <c r="BD1844" s="126" t="str">
        <f>IF(AC1844="社員","",IF(AG1844=0,"",IF(AD1844="NSTC",IF(COUNTIF(カレンダマスタ!$Q$5:$Q$32,G1844)=1,"OK","×"),
IF(AD1844="NS本社",IF(COUNTIF(カレンダマスタ!$T$5:$T$32,G1844)=1,"OK","×"),IF(COUNTIF(カレンダマスタ!$R$5:$R$32,G1844)=1,"OK","×")))))</f>
        <v/>
      </c>
      <c r="BE1844" s="126" t="str">
        <f>IF(AC1844="社員","",IF(G1844="","",IF(R1844&lt;&gt;"","",IF(AF1844="CS","OK",IF(VLOOKUP(E1844,カレンダマスタ!$A$5:$D$381,4,FALSE)&gt;0,"",IF(OR(G1844*24&gt;10.84,H1844*24&lt;14.5)=TRUE,"×","OK"))))))</f>
        <v/>
      </c>
      <c r="BF1844" s="126" t="str">
        <f t="shared" si="576"/>
        <v/>
      </c>
      <c r="BG1844" s="126" t="str">
        <f t="shared" si="590"/>
        <v/>
      </c>
      <c r="BI1844" s="130" t="str">
        <f t="shared" si="591"/>
        <v/>
      </c>
    </row>
    <row r="1845" spans="2:61" ht="13.8" thickBot="1">
      <c r="B1845" s="161"/>
      <c r="C1845" s="538"/>
      <c r="D1845" s="162"/>
      <c r="E1845" s="215"/>
      <c r="F1845" s="162"/>
      <c r="G1845" s="590"/>
      <c r="H1845" s="590"/>
      <c r="I1845" s="164"/>
      <c r="J1845" s="165"/>
      <c r="K1845" s="164"/>
      <c r="L1845" s="166"/>
      <c r="M1845" s="166"/>
      <c r="N1845" s="167"/>
      <c r="O1845" s="165"/>
      <c r="P1845" s="165"/>
      <c r="Q1845" s="165"/>
      <c r="R1845" s="168"/>
      <c r="S1845" s="169"/>
      <c r="T1845" s="436" t="str">
        <f t="shared" si="584"/>
        <v/>
      </c>
      <c r="U1845" s="432"/>
      <c r="V1845" s="432" t="str">
        <f t="shared" si="585"/>
        <v/>
      </c>
      <c r="W1845" s="298"/>
      <c r="X1845" s="165" t="str">
        <f t="shared" si="592"/>
        <v/>
      </c>
      <c r="Y1845" s="165" t="str">
        <f t="shared" si="586"/>
        <v/>
      </c>
      <c r="Z1845" s="165" t="str">
        <f t="shared" si="587"/>
        <v/>
      </c>
      <c r="AA1845" s="168" t="str">
        <f t="shared" si="579"/>
        <v/>
      </c>
      <c r="AC1845" s="192" t="str">
        <f>AC1811</f>
        <v/>
      </c>
      <c r="AD1845" s="193" t="str">
        <f>AD1811</f>
        <v/>
      </c>
      <c r="AE1845" s="193" t="str">
        <f>AE1811</f>
        <v/>
      </c>
      <c r="AF1845" s="193" t="str">
        <f>AF1811</f>
        <v/>
      </c>
      <c r="AG1845" s="207">
        <f t="shared" si="588"/>
        <v>0</v>
      </c>
      <c r="AI1845" s="170" t="str">
        <f>IF(月報!G1845&lt;&gt;"",月報!G1845,"")</f>
        <v/>
      </c>
      <c r="AJ1845" s="171" t="str">
        <f>IF(月報!W1845&lt;&gt;"",月報!W1845*24,"")</f>
        <v/>
      </c>
      <c r="AK1845" s="171" t="str">
        <f>IF(月報!P1845&lt;&gt;"",月報!P1845,"")</f>
        <v/>
      </c>
      <c r="AL1845" s="171" t="str">
        <f>IF(月報!Q1845&lt;&gt;"",IF(月報!Q1845="平日残","",月報!Q1845),"")</f>
        <v/>
      </c>
      <c r="AM1845" s="171"/>
      <c r="AN1845" s="171" t="str">
        <f t="shared" si="578"/>
        <v/>
      </c>
      <c r="AO1845" s="171" t="str">
        <f>IF($E1845="","",VLOOKUP($E1845,カレンダマスタ!$A$5:$E$381,5,FALSE))</f>
        <v/>
      </c>
      <c r="AQ1845" s="198" t="str">
        <f>IF(G1845="","",IF(VLOOKUP(E1845,カレンダマスタ!$A$5:$D$381,4,FALSE)=0,"",1))</f>
        <v/>
      </c>
      <c r="AR1845" s="172" t="str">
        <f>IF($G1845="","",IF($AD1845="NSTC",INDEX(カレンダマスタ!$I$26:$O$31,MATCH($G1845,カレンダマスタ!$H$26:$H$31,1),MATCH($H1845,カレンダマスタ!$I$25:$O$25,1)),
IF($AD1845="CS本社",INDEX(カレンダマスタ!$I$36:$O$41,MATCH($G1845,カレンダマスタ!$H$36:$H$41,1),MATCH($H1845,カレンダマスタ!$I$35:$O$35,1)),
IF($AD1845="NS本社",INDEX(カレンダマスタ!$I$94:$O$99,MATCH($G1845,カレンダマスタ!$H$95:$H$100,1),MATCH($H1845,カレンダマスタ!$I$93:$O$93,1)),
IF($AD1845="ODC",INDEX(カレンダマスタ!$I$46:$O$51,MATCH($G1845,カレンダマスタ!$H$46:$H$51,1),MATCH($H1845,カレンダマスタ!$I$45:$O$45,1)),
IF($AD1845="NS東京TC",INDEX(カレンダマスタ!$I$56:$O$61,MATCH($G1845,カレンダマスタ!$H$56:$H$61,1),MATCH($H1845,カレンダマスタ!$I$55:$O$55,1)),""))))))</f>
        <v/>
      </c>
      <c r="AS1845" s="171" t="str">
        <f t="shared" si="589"/>
        <v/>
      </c>
      <c r="AU1845" s="173" t="str">
        <f>IF(E1845="","",VLOOKUP($E1845,カレンダマスタ!$A$4:$E$381,4,FALSE))</f>
        <v/>
      </c>
      <c r="AV1845" s="173" t="str">
        <f t="shared" si="580"/>
        <v/>
      </c>
      <c r="AW1845" s="173" t="str">
        <f t="shared" si="581"/>
        <v/>
      </c>
      <c r="AX1845" s="174" t="str">
        <f t="shared" si="582"/>
        <v/>
      </c>
      <c r="AY1845" s="174" t="str">
        <f t="shared" si="583"/>
        <v/>
      </c>
      <c r="AZ1845" s="175" t="str">
        <f>IF(AX1845&amp;AW1845="勤怠未設定","×",IF(AV1845="勤怠修正","×",IF(AC1845="外注","",IF(AA1845="",IF(AY1845&lt;&gt;"","×",""),IF(VLOOKUP(AA1845,カレンダマスタ!$H$66:$I$83,2,FALSE)&lt;&gt;AY1845,"×","OK")))))</f>
        <v/>
      </c>
      <c r="BC1845" s="173" t="str">
        <f>IF(E1845="","",VLOOKUP($E1845,カレンダマスタ!$A$4:$E$381,4,FALSE))</f>
        <v/>
      </c>
      <c r="BD1845" s="171" t="str">
        <f>IF(AC1845="社員","",IF(AG1845=0,"",IF(AD1845="NSTC",IF(COUNTIF(カレンダマスタ!$Q$5:$Q$32,G1845)=1,"OK","×"),
IF(AD1845="NS本社",IF(COUNTIF(カレンダマスタ!$T$5:$T$32,G1845)=1,"OK","×"),IF(COUNTIF(カレンダマスタ!$R$5:$R$32,G1845)=1,"OK","×")))))</f>
        <v/>
      </c>
      <c r="BE1845" s="171" t="str">
        <f>IF(AC1845="社員","",IF(G1845="","",IF(R1845&lt;&gt;"","",IF(AF1845="CS","OK",IF(VLOOKUP(E1845,カレンダマスタ!$A$5:$D$381,4,FALSE)&gt;0,"",IF(OR(G1845*24&gt;10.84,H1845*24&lt;14.5)=TRUE,"×","OK"))))))</f>
        <v/>
      </c>
      <c r="BF1845" s="171" t="str">
        <f t="shared" si="576"/>
        <v/>
      </c>
      <c r="BG1845" s="171" t="str">
        <f t="shared" si="590"/>
        <v/>
      </c>
      <c r="BI1845" s="175" t="str">
        <f t="shared" si="591"/>
        <v/>
      </c>
    </row>
    <row r="1846" spans="2:61">
      <c r="B1846" s="323"/>
      <c r="C1846" s="539"/>
      <c r="D1846" s="324"/>
      <c r="E1846" s="325"/>
      <c r="F1846" s="324"/>
      <c r="G1846" s="591"/>
      <c r="H1846" s="591"/>
      <c r="I1846" s="339"/>
      <c r="J1846" s="320"/>
      <c r="K1846" s="319"/>
      <c r="L1846" s="320"/>
      <c r="M1846" s="320"/>
      <c r="N1846" s="320"/>
      <c r="O1846" s="340"/>
      <c r="P1846" s="340"/>
      <c r="Q1846" s="340"/>
      <c r="R1846" s="327"/>
      <c r="S1846" s="328"/>
      <c r="T1846" s="341"/>
      <c r="U1846" s="342"/>
      <c r="V1846" s="342"/>
      <c r="W1846" s="298"/>
      <c r="X1846" s="326"/>
      <c r="Y1846" s="326"/>
      <c r="Z1846" s="326"/>
      <c r="AA1846" s="327" t="str">
        <f t="shared" si="579"/>
        <v/>
      </c>
      <c r="AC1846" s="541"/>
      <c r="AD1846" s="542"/>
      <c r="AE1846" s="542"/>
      <c r="AF1846" s="542"/>
      <c r="AG1846" s="543"/>
      <c r="AI1846" s="348" t="str">
        <f>IF(月報!G1846&lt;&gt;"",月報!G1846,"")</f>
        <v/>
      </c>
      <c r="AJ1846" s="349" t="str">
        <f>IF(月報!W1846&lt;&gt;"",月報!W1846*24,"")</f>
        <v/>
      </c>
      <c r="AK1846" s="349" t="str">
        <f>IF(月報!P1846&lt;&gt;"",月報!P1846,"")</f>
        <v/>
      </c>
      <c r="AL1846" s="349" t="str">
        <f>IF(月報!Q1846&lt;&gt;"",IF(月報!Q1846="平日残","",月報!Q1846),"")</f>
        <v/>
      </c>
      <c r="AM1846" s="349"/>
      <c r="AN1846" s="349" t="str">
        <f t="shared" si="578"/>
        <v/>
      </c>
      <c r="AO1846" s="349" t="str">
        <f>IF($E1846="","",VLOOKUP($E1846,カレンダマスタ!$A$5:$E$381,5,FALSE))</f>
        <v/>
      </c>
      <c r="AQ1846" s="351"/>
      <c r="AR1846" s="352"/>
      <c r="AS1846" s="349"/>
      <c r="AU1846" s="355"/>
      <c r="AV1846" s="355" t="str">
        <f t="shared" si="580"/>
        <v/>
      </c>
      <c r="AW1846" s="355" t="str">
        <f t="shared" si="581"/>
        <v/>
      </c>
      <c r="AX1846" s="356" t="str">
        <f t="shared" si="582"/>
        <v/>
      </c>
      <c r="AY1846" s="356" t="str">
        <f t="shared" si="583"/>
        <v/>
      </c>
      <c r="AZ1846" s="357" t="str">
        <f>IF(AX1846&amp;AW1846="勤怠未設定","×",IF(AV1846="勤怠修正","×",IF(AC1846="外注","",IF(AA1846="",IF(AY1846&lt;&gt;"","×",""),IF(VLOOKUP(AA1846,カレンダマスタ!$H$66:$I$83,2,FALSE)&lt;&gt;AY1846,"×","OK")))))</f>
        <v/>
      </c>
      <c r="BC1846" s="355"/>
      <c r="BD1846" s="349"/>
      <c r="BE1846" s="349"/>
      <c r="BF1846" s="349" t="str">
        <f t="shared" si="576"/>
        <v/>
      </c>
      <c r="BG1846" s="349"/>
      <c r="BI1846" s="357" t="str">
        <f t="shared" ref="BI1846:BI1855" si="593">IF(OR(AO1846="×",AS1846="×",AZ1846="×",BD1846="×",BE1846="×",BF1846="TW未入力",BF1846="週報未入力",BG1846="×"),"×","")</f>
        <v/>
      </c>
    </row>
    <row r="1847" spans="2:61">
      <c r="B1847" s="323"/>
      <c r="C1847" s="539"/>
      <c r="D1847" s="324"/>
      <c r="E1847" s="325"/>
      <c r="F1847" s="324"/>
      <c r="G1847" s="591"/>
      <c r="H1847" s="591"/>
      <c r="I1847" s="339"/>
      <c r="J1847" s="320"/>
      <c r="K1847" s="319"/>
      <c r="L1847" s="320"/>
      <c r="M1847" s="320"/>
      <c r="N1847" s="320"/>
      <c r="O1847" s="340"/>
      <c r="P1847" s="340"/>
      <c r="Q1847" s="340"/>
      <c r="R1847" s="327"/>
      <c r="S1847" s="328"/>
      <c r="T1847" s="341"/>
      <c r="U1847" s="342"/>
      <c r="V1847" s="342"/>
      <c r="W1847" s="298"/>
      <c r="X1847" s="326"/>
      <c r="Y1847" s="326"/>
      <c r="Z1847" s="326"/>
      <c r="AA1847" s="327" t="str">
        <f t="shared" si="579"/>
        <v/>
      </c>
      <c r="AC1847" s="544"/>
      <c r="AD1847" s="545"/>
      <c r="AE1847" s="545"/>
      <c r="AF1847" s="545"/>
      <c r="AG1847" s="546"/>
      <c r="AI1847" s="348" t="str">
        <f>IF(月報!G1847&lt;&gt;"",月報!G1847,"")</f>
        <v/>
      </c>
      <c r="AJ1847" s="349" t="str">
        <f>IF(月報!W1847&lt;&gt;"",月報!W1847*24,"")</f>
        <v/>
      </c>
      <c r="AK1847" s="349" t="str">
        <f>IF(月報!P1847&lt;&gt;"",月報!P1847,"")</f>
        <v/>
      </c>
      <c r="AL1847" s="349" t="str">
        <f>IF(月報!Q1847&lt;&gt;"",IF(月報!Q1847="平日残","",月報!Q1847),"")</f>
        <v/>
      </c>
      <c r="AM1847" s="349"/>
      <c r="AN1847" s="349" t="str">
        <f t="shared" si="578"/>
        <v/>
      </c>
      <c r="AO1847" s="349" t="str">
        <f>IF($E1847="","",VLOOKUP($E1847,カレンダマスタ!$A$5:$E$381,5,FALSE))</f>
        <v/>
      </c>
      <c r="AQ1847" s="351"/>
      <c r="AR1847" s="352"/>
      <c r="AS1847" s="349"/>
      <c r="AU1847" s="355"/>
      <c r="AV1847" s="355" t="str">
        <f t="shared" si="580"/>
        <v/>
      </c>
      <c r="AW1847" s="355" t="str">
        <f t="shared" si="581"/>
        <v/>
      </c>
      <c r="AX1847" s="356" t="str">
        <f t="shared" si="582"/>
        <v/>
      </c>
      <c r="AY1847" s="356" t="str">
        <f t="shared" si="583"/>
        <v/>
      </c>
      <c r="AZ1847" s="357" t="str">
        <f>IF(AX1847&amp;AW1847="勤怠未設定","×",IF(AV1847="勤怠修正","×",IF(AC1847="外注","",IF(AA1847="",IF(AY1847&lt;&gt;"","×",""),IF(VLOOKUP(AA1847,カレンダマスタ!$H$66:$I$83,2,FALSE)&lt;&gt;AY1847,"×","OK")))))</f>
        <v/>
      </c>
      <c r="BC1847" s="355"/>
      <c r="BD1847" s="349"/>
      <c r="BE1847" s="349"/>
      <c r="BF1847" s="349" t="str">
        <f t="shared" si="576"/>
        <v/>
      </c>
      <c r="BG1847" s="349"/>
      <c r="BI1847" s="357" t="str">
        <f t="shared" si="593"/>
        <v/>
      </c>
    </row>
    <row r="1848" spans="2:61">
      <c r="B1848" s="323"/>
      <c r="C1848" s="539"/>
      <c r="D1848" s="324"/>
      <c r="E1848" s="325"/>
      <c r="F1848" s="324"/>
      <c r="G1848" s="591"/>
      <c r="H1848" s="591"/>
      <c r="I1848" s="339"/>
      <c r="J1848" s="320"/>
      <c r="K1848" s="319"/>
      <c r="L1848" s="320"/>
      <c r="M1848" s="320"/>
      <c r="N1848" s="320"/>
      <c r="O1848" s="340"/>
      <c r="P1848" s="340"/>
      <c r="Q1848" s="340"/>
      <c r="R1848" s="327"/>
      <c r="S1848" s="328"/>
      <c r="T1848" s="341"/>
      <c r="U1848" s="342"/>
      <c r="V1848" s="342"/>
      <c r="W1848" s="298"/>
      <c r="X1848" s="326"/>
      <c r="Y1848" s="326"/>
      <c r="Z1848" s="326"/>
      <c r="AA1848" s="327" t="str">
        <f t="shared" si="579"/>
        <v/>
      </c>
      <c r="AC1848" s="544"/>
      <c r="AD1848" s="545"/>
      <c r="AE1848" s="545"/>
      <c r="AF1848" s="545"/>
      <c r="AG1848" s="546"/>
      <c r="AI1848" s="348" t="str">
        <f>IF(月報!G1848&lt;&gt;"",月報!G1848,"")</f>
        <v/>
      </c>
      <c r="AJ1848" s="349" t="str">
        <f>IF(月報!W1848&lt;&gt;"",月報!W1848*24,"")</f>
        <v/>
      </c>
      <c r="AK1848" s="349" t="str">
        <f>IF(月報!P1848&lt;&gt;"",月報!P1848,"")</f>
        <v/>
      </c>
      <c r="AL1848" s="349" t="str">
        <f>IF(月報!Q1848&lt;&gt;"",IF(月報!Q1848="平日残","",月報!Q1848),"")</f>
        <v/>
      </c>
      <c r="AM1848" s="349"/>
      <c r="AN1848" s="349" t="str">
        <f t="shared" si="578"/>
        <v/>
      </c>
      <c r="AO1848" s="349" t="str">
        <f>IF($E1848="","",VLOOKUP($E1848,カレンダマスタ!$A$5:$E$381,5,FALSE))</f>
        <v/>
      </c>
      <c r="AQ1848" s="351"/>
      <c r="AR1848" s="352"/>
      <c r="AS1848" s="349"/>
      <c r="AU1848" s="355"/>
      <c r="AV1848" s="355" t="str">
        <f t="shared" si="580"/>
        <v/>
      </c>
      <c r="AW1848" s="355" t="str">
        <f t="shared" si="581"/>
        <v/>
      </c>
      <c r="AX1848" s="356" t="str">
        <f t="shared" si="582"/>
        <v/>
      </c>
      <c r="AY1848" s="356" t="str">
        <f t="shared" si="583"/>
        <v/>
      </c>
      <c r="AZ1848" s="357" t="str">
        <f>IF(AX1848&amp;AW1848="勤怠未設定","×",IF(AV1848="勤怠修正","×",IF(AC1848="外注","",IF(AA1848="",IF(AY1848&lt;&gt;"","×",""),IF(VLOOKUP(AA1848,カレンダマスタ!$H$66:$I$83,2,FALSE)&lt;&gt;AY1848,"×","OK")))))</f>
        <v/>
      </c>
      <c r="BC1848" s="355"/>
      <c r="BD1848" s="349"/>
      <c r="BE1848" s="349"/>
      <c r="BF1848" s="349" t="str">
        <f t="shared" ref="BF1848:BF1911" si="594">IF(AC1848="外注",AN1848,IF(G1848="",IF(AJ1848="","","週報未入力"),IF(AJ1848="","TW未入力","")))</f>
        <v/>
      </c>
      <c r="BG1848" s="349"/>
      <c r="BI1848" s="357" t="str">
        <f t="shared" si="593"/>
        <v/>
      </c>
    </row>
    <row r="1849" spans="2:61">
      <c r="B1849" s="323"/>
      <c r="C1849" s="539"/>
      <c r="D1849" s="324"/>
      <c r="E1849" s="325"/>
      <c r="F1849" s="324"/>
      <c r="G1849" s="591"/>
      <c r="H1849" s="591"/>
      <c r="I1849" s="339"/>
      <c r="J1849" s="320"/>
      <c r="K1849" s="319"/>
      <c r="L1849" s="320"/>
      <c r="M1849" s="320"/>
      <c r="N1849" s="320"/>
      <c r="O1849" s="340"/>
      <c r="P1849" s="340"/>
      <c r="Q1849" s="340"/>
      <c r="R1849" s="327"/>
      <c r="S1849" s="328"/>
      <c r="T1849" s="341"/>
      <c r="U1849" s="342"/>
      <c r="V1849" s="342"/>
      <c r="W1849" s="298"/>
      <c r="X1849" s="326"/>
      <c r="Y1849" s="326"/>
      <c r="Z1849" s="326"/>
      <c r="AA1849" s="327" t="str">
        <f t="shared" si="579"/>
        <v/>
      </c>
      <c r="AC1849" s="544"/>
      <c r="AD1849" s="545"/>
      <c r="AE1849" s="545"/>
      <c r="AF1849" s="545"/>
      <c r="AG1849" s="546"/>
      <c r="AI1849" s="348" t="str">
        <f>IF(月報!G1849&lt;&gt;"",月報!G1849,"")</f>
        <v/>
      </c>
      <c r="AJ1849" s="349" t="str">
        <f>IF(月報!W1849&lt;&gt;"",月報!W1849*24,"")</f>
        <v/>
      </c>
      <c r="AK1849" s="349" t="str">
        <f>IF(月報!P1849&lt;&gt;"",月報!P1849,"")</f>
        <v/>
      </c>
      <c r="AL1849" s="349" t="str">
        <f>IF(月報!Q1849&lt;&gt;"",IF(月報!Q1849="平日残","",月報!Q1849),"")</f>
        <v/>
      </c>
      <c r="AM1849" s="349"/>
      <c r="AN1849" s="349" t="str">
        <f t="shared" si="578"/>
        <v/>
      </c>
      <c r="AO1849" s="349" t="str">
        <f>IF($E1849="","",VLOOKUP($E1849,カレンダマスタ!$A$5:$E$381,5,FALSE))</f>
        <v/>
      </c>
      <c r="AQ1849" s="351"/>
      <c r="AR1849" s="352"/>
      <c r="AS1849" s="349"/>
      <c r="AU1849" s="355"/>
      <c r="AV1849" s="355" t="str">
        <f t="shared" si="580"/>
        <v/>
      </c>
      <c r="AW1849" s="355" t="str">
        <f t="shared" si="581"/>
        <v/>
      </c>
      <c r="AX1849" s="356" t="str">
        <f t="shared" si="582"/>
        <v/>
      </c>
      <c r="AY1849" s="356" t="str">
        <f t="shared" si="583"/>
        <v/>
      </c>
      <c r="AZ1849" s="357" t="str">
        <f>IF(AX1849&amp;AW1849="勤怠未設定","×",IF(AV1849="勤怠修正","×",IF(AC1849="外注","",IF(AA1849="",IF(AY1849&lt;&gt;"","×",""),IF(VLOOKUP(AA1849,カレンダマスタ!$H$66:$I$83,2,FALSE)&lt;&gt;AY1849,"×","OK")))))</f>
        <v/>
      </c>
      <c r="BC1849" s="355"/>
      <c r="BD1849" s="349"/>
      <c r="BE1849" s="349"/>
      <c r="BF1849" s="349" t="str">
        <f t="shared" si="594"/>
        <v/>
      </c>
      <c r="BG1849" s="349"/>
      <c r="BI1849" s="357" t="str">
        <f t="shared" si="593"/>
        <v/>
      </c>
    </row>
    <row r="1850" spans="2:61">
      <c r="B1850" s="323"/>
      <c r="C1850" s="539"/>
      <c r="D1850" s="324"/>
      <c r="E1850" s="325"/>
      <c r="F1850" s="324"/>
      <c r="G1850" s="591"/>
      <c r="H1850" s="591"/>
      <c r="I1850" s="339"/>
      <c r="J1850" s="320"/>
      <c r="K1850" s="319"/>
      <c r="L1850" s="320"/>
      <c r="M1850" s="320"/>
      <c r="N1850" s="320"/>
      <c r="O1850" s="340"/>
      <c r="P1850" s="340"/>
      <c r="Q1850" s="340"/>
      <c r="R1850" s="327"/>
      <c r="S1850" s="328"/>
      <c r="T1850" s="341"/>
      <c r="U1850" s="342"/>
      <c r="V1850" s="342"/>
      <c r="W1850" s="298"/>
      <c r="X1850" s="326"/>
      <c r="Y1850" s="326"/>
      <c r="Z1850" s="326"/>
      <c r="AA1850" s="327" t="str">
        <f t="shared" si="579"/>
        <v/>
      </c>
      <c r="AC1850" s="544"/>
      <c r="AD1850" s="545"/>
      <c r="AE1850" s="545"/>
      <c r="AF1850" s="545"/>
      <c r="AG1850" s="546"/>
      <c r="AI1850" s="348" t="str">
        <f>IF(月報!G1850&lt;&gt;"",月報!G1850,"")</f>
        <v/>
      </c>
      <c r="AJ1850" s="349" t="str">
        <f>IF(月報!W1850&lt;&gt;"",月報!W1850*24,"")</f>
        <v/>
      </c>
      <c r="AK1850" s="349" t="str">
        <f>IF(月報!P1850&lt;&gt;"",月報!P1850,"")</f>
        <v/>
      </c>
      <c r="AL1850" s="349" t="str">
        <f>IF(月報!Q1850&lt;&gt;"",IF(月報!Q1850="平日残","",月報!Q1850),"")</f>
        <v/>
      </c>
      <c r="AM1850" s="349"/>
      <c r="AN1850" s="349" t="str">
        <f t="shared" si="578"/>
        <v/>
      </c>
      <c r="AO1850" s="349" t="str">
        <f>IF($E1850="","",VLOOKUP($E1850,カレンダマスタ!$A$5:$E$381,5,FALSE))</f>
        <v/>
      </c>
      <c r="AQ1850" s="351"/>
      <c r="AR1850" s="352"/>
      <c r="AS1850" s="349"/>
      <c r="AU1850" s="355"/>
      <c r="AV1850" s="355" t="str">
        <f t="shared" si="580"/>
        <v/>
      </c>
      <c r="AW1850" s="355" t="str">
        <f t="shared" si="581"/>
        <v/>
      </c>
      <c r="AX1850" s="356" t="str">
        <f t="shared" si="582"/>
        <v/>
      </c>
      <c r="AY1850" s="356" t="str">
        <f t="shared" si="583"/>
        <v/>
      </c>
      <c r="AZ1850" s="357" t="str">
        <f>IF(AX1850&amp;AW1850="勤怠未設定","×",IF(AV1850="勤怠修正","×",IF(AC1850="外注","",IF(AA1850="",IF(AY1850&lt;&gt;"","×",""),IF(VLOOKUP(AA1850,カレンダマスタ!$H$66:$I$83,2,FALSE)&lt;&gt;AY1850,"×","OK")))))</f>
        <v/>
      </c>
      <c r="BC1850" s="355"/>
      <c r="BD1850" s="349"/>
      <c r="BE1850" s="349"/>
      <c r="BF1850" s="349" t="str">
        <f t="shared" si="594"/>
        <v/>
      </c>
      <c r="BG1850" s="349"/>
      <c r="BI1850" s="357" t="str">
        <f t="shared" si="593"/>
        <v/>
      </c>
    </row>
    <row r="1851" spans="2:61">
      <c r="B1851" s="323"/>
      <c r="C1851" s="539"/>
      <c r="D1851" s="324"/>
      <c r="E1851" s="325"/>
      <c r="F1851" s="324"/>
      <c r="G1851" s="591"/>
      <c r="H1851" s="591"/>
      <c r="I1851" s="339"/>
      <c r="J1851" s="320"/>
      <c r="K1851" s="319"/>
      <c r="L1851" s="320"/>
      <c r="M1851" s="320"/>
      <c r="N1851" s="320"/>
      <c r="O1851" s="340"/>
      <c r="P1851" s="340"/>
      <c r="Q1851" s="340"/>
      <c r="R1851" s="327"/>
      <c r="S1851" s="328"/>
      <c r="T1851" s="341"/>
      <c r="U1851" s="342"/>
      <c r="V1851" s="342"/>
      <c r="W1851" s="298"/>
      <c r="X1851" s="326"/>
      <c r="Y1851" s="326"/>
      <c r="Z1851" s="326"/>
      <c r="AA1851" s="327" t="str">
        <f t="shared" si="579"/>
        <v/>
      </c>
      <c r="AC1851" s="544"/>
      <c r="AD1851" s="545"/>
      <c r="AE1851" s="545"/>
      <c r="AF1851" s="545"/>
      <c r="AG1851" s="546"/>
      <c r="AI1851" s="348" t="str">
        <f>IF(月報!G1851&lt;&gt;"",月報!G1851,"")</f>
        <v/>
      </c>
      <c r="AJ1851" s="349" t="str">
        <f>IF(月報!W1851&lt;&gt;"",月報!W1851*24,"")</f>
        <v/>
      </c>
      <c r="AK1851" s="349" t="str">
        <f>IF(月報!P1851&lt;&gt;"",月報!P1851,"")</f>
        <v/>
      </c>
      <c r="AL1851" s="349" t="str">
        <f>IF(月報!Q1851&lt;&gt;"",IF(月報!Q1851="平日残","",月報!Q1851),"")</f>
        <v/>
      </c>
      <c r="AM1851" s="349"/>
      <c r="AN1851" s="349" t="str">
        <f t="shared" si="578"/>
        <v/>
      </c>
      <c r="AO1851" s="349" t="str">
        <f>IF($E1851="","",VLOOKUP($E1851,カレンダマスタ!$A$5:$E$381,5,FALSE))</f>
        <v/>
      </c>
      <c r="AQ1851" s="351"/>
      <c r="AR1851" s="352"/>
      <c r="AS1851" s="349"/>
      <c r="AU1851" s="355"/>
      <c r="AV1851" s="355" t="str">
        <f t="shared" si="580"/>
        <v/>
      </c>
      <c r="AW1851" s="355" t="str">
        <f t="shared" si="581"/>
        <v/>
      </c>
      <c r="AX1851" s="356" t="str">
        <f t="shared" si="582"/>
        <v/>
      </c>
      <c r="AY1851" s="356" t="str">
        <f t="shared" si="583"/>
        <v/>
      </c>
      <c r="AZ1851" s="357" t="str">
        <f>IF(AX1851&amp;AW1851="勤怠未設定","×",IF(AV1851="勤怠修正","×",IF(AC1851="外注","",IF(AA1851="",IF(AY1851&lt;&gt;"","×",""),IF(VLOOKUP(AA1851,カレンダマスタ!$H$66:$I$83,2,FALSE)&lt;&gt;AY1851,"×","OK")))))</f>
        <v/>
      </c>
      <c r="BC1851" s="355"/>
      <c r="BD1851" s="349"/>
      <c r="BE1851" s="349"/>
      <c r="BF1851" s="349" t="str">
        <f t="shared" si="594"/>
        <v/>
      </c>
      <c r="BG1851" s="349"/>
      <c r="BI1851" s="357" t="str">
        <f t="shared" si="593"/>
        <v/>
      </c>
    </row>
    <row r="1852" spans="2:61">
      <c r="B1852" s="323"/>
      <c r="C1852" s="539"/>
      <c r="D1852" s="324"/>
      <c r="E1852" s="325"/>
      <c r="F1852" s="324"/>
      <c r="G1852" s="591"/>
      <c r="H1852" s="591"/>
      <c r="I1852" s="339"/>
      <c r="J1852" s="320"/>
      <c r="K1852" s="319"/>
      <c r="L1852" s="320"/>
      <c r="M1852" s="320"/>
      <c r="N1852" s="320"/>
      <c r="O1852" s="340"/>
      <c r="P1852" s="340"/>
      <c r="Q1852" s="340"/>
      <c r="R1852" s="327"/>
      <c r="S1852" s="328"/>
      <c r="T1852" s="341"/>
      <c r="U1852" s="342"/>
      <c r="V1852" s="342"/>
      <c r="W1852" s="298"/>
      <c r="X1852" s="326"/>
      <c r="Y1852" s="326"/>
      <c r="Z1852" s="326"/>
      <c r="AA1852" s="327" t="str">
        <f t="shared" si="579"/>
        <v/>
      </c>
      <c r="AC1852" s="544"/>
      <c r="AD1852" s="545"/>
      <c r="AE1852" s="545"/>
      <c r="AF1852" s="545"/>
      <c r="AG1852" s="546"/>
      <c r="AI1852" s="348" t="str">
        <f>IF(月報!G1852&lt;&gt;"",月報!G1852,"")</f>
        <v/>
      </c>
      <c r="AJ1852" s="349" t="str">
        <f>IF(月報!W1852&lt;&gt;"",月報!W1852*24,"")</f>
        <v/>
      </c>
      <c r="AK1852" s="349" t="str">
        <f>IF(月報!P1852&lt;&gt;"",月報!P1852,"")</f>
        <v/>
      </c>
      <c r="AL1852" s="349" t="str">
        <f>IF(月報!Q1852&lt;&gt;"",IF(月報!Q1852="平日残","",月報!Q1852),"")</f>
        <v/>
      </c>
      <c r="AM1852" s="349"/>
      <c r="AN1852" s="349" t="str">
        <f t="shared" si="578"/>
        <v/>
      </c>
      <c r="AO1852" s="349" t="str">
        <f>IF($E1852="","",VLOOKUP($E1852,カレンダマスタ!$A$5:$E$381,5,FALSE))</f>
        <v/>
      </c>
      <c r="AQ1852" s="351"/>
      <c r="AR1852" s="352"/>
      <c r="AS1852" s="349"/>
      <c r="AU1852" s="355"/>
      <c r="AV1852" s="355" t="str">
        <f t="shared" si="580"/>
        <v/>
      </c>
      <c r="AW1852" s="355" t="str">
        <f t="shared" si="581"/>
        <v/>
      </c>
      <c r="AX1852" s="356" t="str">
        <f t="shared" si="582"/>
        <v/>
      </c>
      <c r="AY1852" s="356" t="str">
        <f t="shared" si="583"/>
        <v/>
      </c>
      <c r="AZ1852" s="357" t="str">
        <f>IF(AX1852&amp;AW1852="勤怠未設定","×",IF(AV1852="勤怠修正","×",IF(AC1852="外注","",IF(AA1852="",IF(AY1852&lt;&gt;"","×",""),IF(VLOOKUP(AA1852,カレンダマスタ!$H$66:$I$83,2,FALSE)&lt;&gt;AY1852,"×","OK")))))</f>
        <v/>
      </c>
      <c r="BC1852" s="355"/>
      <c r="BD1852" s="349"/>
      <c r="BE1852" s="349"/>
      <c r="BF1852" s="349" t="str">
        <f t="shared" si="594"/>
        <v/>
      </c>
      <c r="BG1852" s="349"/>
      <c r="BI1852" s="357" t="str">
        <f t="shared" si="593"/>
        <v/>
      </c>
    </row>
    <row r="1853" spans="2:61">
      <c r="B1853" s="323"/>
      <c r="C1853" s="539"/>
      <c r="D1853" s="324"/>
      <c r="E1853" s="325"/>
      <c r="F1853" s="324"/>
      <c r="G1853" s="591"/>
      <c r="H1853" s="591"/>
      <c r="I1853" s="339"/>
      <c r="J1853" s="320"/>
      <c r="K1853" s="319"/>
      <c r="L1853" s="320"/>
      <c r="M1853" s="320"/>
      <c r="N1853" s="320"/>
      <c r="O1853" s="340"/>
      <c r="P1853" s="340"/>
      <c r="Q1853" s="340"/>
      <c r="R1853" s="327"/>
      <c r="S1853" s="328"/>
      <c r="T1853" s="341"/>
      <c r="U1853" s="342"/>
      <c r="V1853" s="342"/>
      <c r="W1853" s="298"/>
      <c r="X1853" s="326"/>
      <c r="Y1853" s="326"/>
      <c r="Z1853" s="326"/>
      <c r="AA1853" s="327" t="str">
        <f t="shared" si="579"/>
        <v/>
      </c>
      <c r="AC1853" s="544"/>
      <c r="AD1853" s="545"/>
      <c r="AE1853" s="545"/>
      <c r="AF1853" s="545"/>
      <c r="AG1853" s="546"/>
      <c r="AI1853" s="348" t="str">
        <f>IF(月報!G1853&lt;&gt;"",月報!G1853,"")</f>
        <v/>
      </c>
      <c r="AJ1853" s="349" t="str">
        <f>IF(月報!W1853&lt;&gt;"",月報!W1853*24,"")</f>
        <v/>
      </c>
      <c r="AK1853" s="349" t="str">
        <f>IF(月報!P1853&lt;&gt;"",月報!P1853,"")</f>
        <v/>
      </c>
      <c r="AL1853" s="349" t="str">
        <f>IF(月報!Q1853&lt;&gt;"",IF(月報!Q1853="平日残","",月報!Q1853),"")</f>
        <v/>
      </c>
      <c r="AM1853" s="349"/>
      <c r="AN1853" s="349" t="str">
        <f t="shared" si="578"/>
        <v/>
      </c>
      <c r="AO1853" s="349" t="str">
        <f>IF($E1853="","",VLOOKUP($E1853,カレンダマスタ!$A$5:$E$381,5,FALSE))</f>
        <v/>
      </c>
      <c r="AQ1853" s="351"/>
      <c r="AR1853" s="352"/>
      <c r="AS1853" s="349"/>
      <c r="AU1853" s="355"/>
      <c r="AV1853" s="355" t="str">
        <f t="shared" si="580"/>
        <v/>
      </c>
      <c r="AW1853" s="355" t="str">
        <f t="shared" si="581"/>
        <v/>
      </c>
      <c r="AX1853" s="356" t="str">
        <f t="shared" si="582"/>
        <v/>
      </c>
      <c r="AY1853" s="356" t="str">
        <f t="shared" si="583"/>
        <v/>
      </c>
      <c r="AZ1853" s="357" t="str">
        <f>IF(AX1853&amp;AW1853="勤怠未設定","×",IF(AV1853="勤怠修正","×",IF(AC1853="外注","",IF(AA1853="",IF(AY1853&lt;&gt;"","×",""),IF(VLOOKUP(AA1853,カレンダマスタ!$H$66:$I$83,2,FALSE)&lt;&gt;AY1853,"×","OK")))))</f>
        <v/>
      </c>
      <c r="BC1853" s="355"/>
      <c r="BD1853" s="349"/>
      <c r="BE1853" s="349"/>
      <c r="BF1853" s="349" t="str">
        <f t="shared" si="594"/>
        <v/>
      </c>
      <c r="BG1853" s="349"/>
      <c r="BI1853" s="357" t="str">
        <f t="shared" si="593"/>
        <v/>
      </c>
    </row>
    <row r="1854" spans="2:61">
      <c r="B1854" s="323"/>
      <c r="C1854" s="539"/>
      <c r="D1854" s="324"/>
      <c r="E1854" s="325"/>
      <c r="F1854" s="324"/>
      <c r="G1854" s="591"/>
      <c r="H1854" s="591"/>
      <c r="I1854" s="339"/>
      <c r="J1854" s="320"/>
      <c r="K1854" s="319"/>
      <c r="L1854" s="320"/>
      <c r="M1854" s="320"/>
      <c r="N1854" s="320"/>
      <c r="O1854" s="340"/>
      <c r="P1854" s="340"/>
      <c r="Q1854" s="340"/>
      <c r="R1854" s="327"/>
      <c r="S1854" s="328"/>
      <c r="T1854" s="341"/>
      <c r="U1854" s="342"/>
      <c r="V1854" s="342"/>
      <c r="W1854" s="298"/>
      <c r="X1854" s="326"/>
      <c r="Y1854" s="326"/>
      <c r="Z1854" s="326"/>
      <c r="AA1854" s="327" t="str">
        <f t="shared" si="579"/>
        <v/>
      </c>
      <c r="AC1854" s="544"/>
      <c r="AD1854" s="545"/>
      <c r="AE1854" s="545"/>
      <c r="AF1854" s="545"/>
      <c r="AG1854" s="546"/>
      <c r="AI1854" s="348" t="str">
        <f>IF(月報!G1854&lt;&gt;"",月報!G1854,"")</f>
        <v/>
      </c>
      <c r="AJ1854" s="349" t="str">
        <f>IF(月報!W1854&lt;&gt;"",月報!W1854*24,"")</f>
        <v/>
      </c>
      <c r="AK1854" s="349" t="str">
        <f>IF(月報!P1854&lt;&gt;"",月報!P1854,"")</f>
        <v/>
      </c>
      <c r="AL1854" s="349" t="str">
        <f>IF(月報!Q1854&lt;&gt;"",IF(月報!Q1854="平日残","",月報!Q1854),"")</f>
        <v/>
      </c>
      <c r="AM1854" s="349"/>
      <c r="AN1854" s="349" t="str">
        <f t="shared" si="578"/>
        <v/>
      </c>
      <c r="AO1854" s="349" t="str">
        <f>IF($E1854="","",VLOOKUP($E1854,カレンダマスタ!$A$5:$E$381,5,FALSE))</f>
        <v/>
      </c>
      <c r="AQ1854" s="351"/>
      <c r="AR1854" s="352"/>
      <c r="AS1854" s="349"/>
      <c r="AU1854" s="355"/>
      <c r="AV1854" s="355" t="str">
        <f t="shared" si="580"/>
        <v/>
      </c>
      <c r="AW1854" s="355" t="str">
        <f t="shared" si="581"/>
        <v/>
      </c>
      <c r="AX1854" s="356" t="str">
        <f t="shared" si="582"/>
        <v/>
      </c>
      <c r="AY1854" s="356" t="str">
        <f t="shared" si="583"/>
        <v/>
      </c>
      <c r="AZ1854" s="357" t="str">
        <f>IF(AX1854&amp;AW1854="勤怠未設定","×",IF(AV1854="勤怠修正","×",IF(AC1854="外注","",IF(AA1854="",IF(AY1854&lt;&gt;"","×",""),IF(VLOOKUP(AA1854,カレンダマスタ!$H$66:$I$83,2,FALSE)&lt;&gt;AY1854,"×","OK")))))</f>
        <v/>
      </c>
      <c r="BC1854" s="355"/>
      <c r="BD1854" s="349"/>
      <c r="BE1854" s="349"/>
      <c r="BF1854" s="349" t="str">
        <f t="shared" si="594"/>
        <v/>
      </c>
      <c r="BG1854" s="349"/>
      <c r="BI1854" s="357" t="str">
        <f t="shared" si="593"/>
        <v/>
      </c>
    </row>
    <row r="1855" spans="2:61" ht="13.8" thickBot="1">
      <c r="B1855" s="329"/>
      <c r="C1855" s="540"/>
      <c r="D1855" s="330"/>
      <c r="E1855" s="331"/>
      <c r="F1855" s="330"/>
      <c r="G1855" s="592"/>
      <c r="H1855" s="592"/>
      <c r="I1855" s="343"/>
      <c r="J1855" s="322"/>
      <c r="K1855" s="321"/>
      <c r="L1855" s="322"/>
      <c r="M1855" s="322"/>
      <c r="N1855" s="322"/>
      <c r="O1855" s="344"/>
      <c r="P1855" s="344"/>
      <c r="Q1855" s="344"/>
      <c r="R1855" s="333"/>
      <c r="S1855" s="334"/>
      <c r="T1855" s="345"/>
      <c r="U1855" s="346"/>
      <c r="V1855" s="346"/>
      <c r="W1855" s="298"/>
      <c r="X1855" s="332"/>
      <c r="Y1855" s="332"/>
      <c r="Z1855" s="332"/>
      <c r="AA1855" s="333" t="str">
        <f t="shared" si="579"/>
        <v/>
      </c>
      <c r="AC1855" s="547"/>
      <c r="AD1855" s="548"/>
      <c r="AE1855" s="548"/>
      <c r="AF1855" s="548"/>
      <c r="AG1855" s="549"/>
      <c r="AI1855" s="348" t="str">
        <f>IF(月報!G1855&lt;&gt;"",月報!G1855,"")</f>
        <v/>
      </c>
      <c r="AJ1855" s="350" t="str">
        <f>IF(月報!W1855&lt;&gt;"",月報!W1855*24,"")</f>
        <v/>
      </c>
      <c r="AK1855" s="350" t="str">
        <f>IF(月報!P1855&lt;&gt;"",月報!P1855,"")</f>
        <v/>
      </c>
      <c r="AL1855" s="350" t="str">
        <f>IF(月報!Q1855&lt;&gt;"",IF(月報!Q1855="平日残","",月報!Q1855),"")</f>
        <v/>
      </c>
      <c r="AM1855" s="350"/>
      <c r="AN1855" s="350" t="str">
        <f t="shared" si="578"/>
        <v/>
      </c>
      <c r="AO1855" s="350" t="str">
        <f>IF($E1855="","",VLOOKUP($E1855,カレンダマスタ!$A$5:$E$381,5,FALSE))</f>
        <v/>
      </c>
      <c r="AP1855" s="347"/>
      <c r="AQ1855" s="353"/>
      <c r="AR1855" s="354"/>
      <c r="AS1855" s="350"/>
      <c r="AT1855" s="347"/>
      <c r="AU1855" s="358"/>
      <c r="AV1855" s="358" t="str">
        <f t="shared" si="580"/>
        <v/>
      </c>
      <c r="AW1855" s="358" t="str">
        <f t="shared" si="581"/>
        <v/>
      </c>
      <c r="AX1855" s="359" t="str">
        <f t="shared" si="582"/>
        <v/>
      </c>
      <c r="AY1855" s="359" t="str">
        <f t="shared" si="583"/>
        <v/>
      </c>
      <c r="AZ1855" s="360" t="str">
        <f>IF(AX1855&amp;AW1855="勤怠未設定","×",IF(AV1855="勤怠修正","×",IF(AC1855="外注","",IF(AA1855="",IF(AY1855&lt;&gt;"","×",""),IF(VLOOKUP(AA1855,カレンダマスタ!$H$66:$I$83,2,FALSE)&lt;&gt;AY1855,"×","OK")))))</f>
        <v/>
      </c>
      <c r="BC1855" s="358"/>
      <c r="BD1855" s="350"/>
      <c r="BE1855" s="350"/>
      <c r="BF1855" s="350" t="str">
        <f t="shared" si="594"/>
        <v/>
      </c>
      <c r="BG1855" s="350"/>
      <c r="BI1855" s="360" t="str">
        <f t="shared" si="593"/>
        <v/>
      </c>
    </row>
    <row r="1856" spans="2:61">
      <c r="B1856" s="176">
        <f>B1811+1</f>
        <v>41</v>
      </c>
      <c r="C1856" s="535"/>
      <c r="D1856" s="112"/>
      <c r="E1856" s="582"/>
      <c r="F1856" s="112"/>
      <c r="G1856" s="587"/>
      <c r="H1856" s="587"/>
      <c r="I1856" s="114"/>
      <c r="J1856" s="118"/>
      <c r="K1856" s="115"/>
      <c r="L1856" s="116"/>
      <c r="M1856" s="116"/>
      <c r="N1856" s="117"/>
      <c r="O1856" s="118"/>
      <c r="P1856" s="118"/>
      <c r="Q1856" s="118"/>
      <c r="R1856" s="119"/>
      <c r="S1856" s="120"/>
      <c r="T1856" s="433"/>
      <c r="U1856" s="428">
        <f>SUM(T1856:T1862)</f>
        <v>0</v>
      </c>
      <c r="V1856" s="428" t="str">
        <f t="shared" ref="V1856:V1890" si="595">IF(AC1856="外注",IF(AND(BC1856&lt;1,ROUND((H1856*24),1)=13),"外注2半",IF(AND(BC1856&lt;1,ROUND((G1856*24),1)=13.7),"外注1半",IF(AND(BC1856&lt;1,G1856=""),"外注休暇",""))),"")</f>
        <v/>
      </c>
      <c r="W1856" s="298"/>
      <c r="X1856" s="113" t="str">
        <f>IF(O1856&lt;&gt;"",O1856/24,"")</f>
        <v/>
      </c>
      <c r="Y1856" s="113" t="str">
        <f t="shared" ref="Y1856:Y1890" si="596">IF(P1856&lt;&gt;"",P1856/24,"")</f>
        <v/>
      </c>
      <c r="Z1856" s="113" t="str">
        <f t="shared" ref="Z1856:Z1890" si="597">IF(Q1856&lt;&gt;"",Q1856/24,"")</f>
        <v/>
      </c>
      <c r="AA1856" s="119" t="str">
        <f t="shared" si="579"/>
        <v/>
      </c>
      <c r="AC1856" s="183" t="str">
        <f>IF(C1856&lt;&gt;"",VLOOKUP(C1856,設定シート!$D$10:$N$109,11,FALSE),"")</f>
        <v/>
      </c>
      <c r="AD1856" s="184" t="str">
        <f>IF(C1856&lt;&gt;"",VLOOKUP(C1856,設定シート!$D$10:$H$109,5,FALSE),"")</f>
        <v/>
      </c>
      <c r="AE1856" s="185" t="str">
        <f>IF(C1856&lt;&gt;"",VLOOKUP(C1856,設定シート!$D$10:$L$109,9,FALSE),"")</f>
        <v/>
      </c>
      <c r="AF1856" s="184" t="str">
        <f>IF($AD1856="","",IF(LEFT($AD1856,2)="NS","NS","CS"))</f>
        <v/>
      </c>
      <c r="AG1856" s="203">
        <f t="shared" ref="AG1856:AG1890" si="598">IF(OR(R1856="有給休暇",G1856=""),0,IF(AQ1856=1,0,1))</f>
        <v>0</v>
      </c>
      <c r="AI1856" s="121" t="str">
        <f>IF(月報!G1856&lt;&gt;"",月報!G1856,"")</f>
        <v/>
      </c>
      <c r="AJ1856" s="122" t="str">
        <f>IF(月報!W1856&lt;&gt;"",月報!W1856*24,"")</f>
        <v/>
      </c>
      <c r="AK1856" s="122" t="str">
        <f>IF(月報!P1856&lt;&gt;"",月報!P1856,"")</f>
        <v/>
      </c>
      <c r="AL1856" s="122" t="str">
        <f>IF(月報!Q1856&lt;&gt;"",IF(月報!Q1856="平日残","",月報!Q1856),"")</f>
        <v/>
      </c>
      <c r="AM1856" s="122"/>
      <c r="AN1856" s="122" t="str">
        <f t="shared" si="578"/>
        <v/>
      </c>
      <c r="AO1856" s="122" t="str">
        <f>IF($E1856="","",VLOOKUP($E1856,カレンダマスタ!$A$5:$E$381,5,FALSE))</f>
        <v/>
      </c>
      <c r="AQ1856" s="195" t="str">
        <f>IF(G1856="","",IF(VLOOKUP(E1856,カレンダマスタ!$A$5:$D$381,4,FALSE)=0,"",1))</f>
        <v/>
      </c>
      <c r="AR1856" s="123" t="str">
        <f>IF($G1856="","",IF($AD1856="NSTC",INDEX(カレンダマスタ!$I$26:$O$31,MATCH($G1856,カレンダマスタ!$H$26:$H$31,1),MATCH($H1856,カレンダマスタ!$I$25:$O$25,1)),
IF($AD1856="CS本社",INDEX(カレンダマスタ!$I$36:$O$41,MATCH($G1856,カレンダマスタ!$H$36:$H$41,1),MATCH($H1856,カレンダマスタ!$I$35:$O$35,1)),
IF($AD1856="NS本社",INDEX(カレンダマスタ!$I$94:$O$99,MATCH($G1856,カレンダマスタ!$H$95:$H$100,1),MATCH($H1856,カレンダマスタ!$I$93:$O$93,1)),
IF($AD1856="ODC",INDEX(カレンダマスタ!$I$46:$O$51,MATCH($G1856,カレンダマスタ!$H$46:$H$51,1),MATCH($H1856,カレンダマスタ!$I$45:$O$45,1)),
IF($AD1856="NS東京TC",INDEX(カレンダマスタ!$I$56:$O$61,MATCH($G1856,カレンダマスタ!$H$56:$H$61,1),MATCH($H1856,カレンダマスタ!$I$55:$O$55,1)),""))))))</f>
        <v/>
      </c>
      <c r="AS1856" s="122" t="str">
        <f t="shared" ref="AS1856:AS1890" si="599">IF(AC1856="社員","",IF(R1856="有給休暇","",IF(AND(AF1856="CS",AQ1856=1)=TRUE,"OK",IF(AR1856&lt;&gt;"",IF(TIMEVALUE(MID(I1856,1,10))=AR1856,"OK","×"),""))))</f>
        <v/>
      </c>
      <c r="AU1856" s="124" t="str">
        <f>IF(E1856="","",VLOOKUP($E1856,カレンダマスタ!$A$4:$E$381,4,FALSE))</f>
        <v/>
      </c>
      <c r="AV1856" s="124" t="str">
        <f t="shared" si="580"/>
        <v/>
      </c>
      <c r="AW1856" s="124" t="str">
        <f t="shared" si="581"/>
        <v/>
      </c>
      <c r="AX1856" s="125" t="str">
        <f t="shared" si="582"/>
        <v/>
      </c>
      <c r="AY1856" s="125" t="str">
        <f t="shared" si="583"/>
        <v/>
      </c>
      <c r="AZ1856" s="114" t="str">
        <f>IF(AX1856&amp;AW1856="勤怠未設定","×",IF(AV1856="勤怠修正","×",IF(AC1856="外注","",IF(AA1856="",IF(AY1856&lt;&gt;"","×",""),IF(VLOOKUP(AA1856,カレンダマスタ!$H$66:$I$83,2,FALSE)&lt;&gt;AY1856,"×","OK")))))</f>
        <v/>
      </c>
      <c r="BC1856" s="124" t="str">
        <f>IF(E1856="","",VLOOKUP($E1856,カレンダマスタ!$A$4:$E$381,4,FALSE))</f>
        <v/>
      </c>
      <c r="BD1856" s="122" t="str">
        <f>IF(AC1856="社員","",IF(AG1856=0,"",IF(AD1856="NSTC",IF(COUNTIF(カレンダマスタ!$Q$5:$Q$32,G1856)=1,"OK","×"),
IF(AD1856="NS本社",IF(COUNTIF(カレンダマスタ!$T$5:$T$32,G1856)=1,"OK","×"),IF(COUNTIF(カレンダマスタ!$R$5:$R$32,G1856)=1,"OK","×")))))</f>
        <v/>
      </c>
      <c r="BE1856" s="122" t="str">
        <f>IF(AC1856="社員","",IF(G1856="","",IF(R1856&lt;&gt;"","",IF(AF1856="CS","OK",IF(VLOOKUP(E1856,カレンダマスタ!$A$5:$D$381,4,FALSE)&gt;0,"",IF(OR(G1856*24&gt;10.84,H1856*24&lt;14.5)=TRUE,"×","OK"))))))</f>
        <v/>
      </c>
      <c r="BF1856" s="122" t="str">
        <f t="shared" si="594"/>
        <v/>
      </c>
      <c r="BG1856" s="127" t="str">
        <f>IF(AE1856="派遣","",IF(G1856="","",IF(R1856="有給休暇","",IF(S1856="","×","OK"))))</f>
        <v/>
      </c>
      <c r="BI1856" s="114" t="str">
        <f t="shared" ref="BI1856:BI1890" si="600">IF(OR(AO1856="×",AS1856="×",AZ1856="×",BE1856="×",BF1856="TW未入力",BF1856="週報未入力",BG1856="×"),"×","")</f>
        <v/>
      </c>
    </row>
    <row r="1857" spans="2:61">
      <c r="B1857" s="111"/>
      <c r="C1857" s="536"/>
      <c r="D1857" s="128"/>
      <c r="E1857" s="583"/>
      <c r="F1857" s="128"/>
      <c r="G1857" s="588"/>
      <c r="H1857" s="588"/>
      <c r="I1857" s="130"/>
      <c r="J1857" s="139"/>
      <c r="K1857" s="131"/>
      <c r="L1857" s="132"/>
      <c r="M1857" s="132"/>
      <c r="N1857" s="141"/>
      <c r="O1857" s="139"/>
      <c r="P1857" s="139"/>
      <c r="Q1857" s="139"/>
      <c r="R1857" s="133"/>
      <c r="S1857" s="134"/>
      <c r="T1857" s="434"/>
      <c r="U1857" s="429"/>
      <c r="V1857" s="429" t="str">
        <f t="shared" si="595"/>
        <v/>
      </c>
      <c r="W1857" s="298"/>
      <c r="X1857" s="129" t="str">
        <f t="shared" ref="X1857:X1890" si="601">IF(O1857&lt;&gt;"",O1857/24,"")</f>
        <v/>
      </c>
      <c r="Y1857" s="129" t="str">
        <f t="shared" si="596"/>
        <v/>
      </c>
      <c r="Z1857" s="129" t="str">
        <f t="shared" si="597"/>
        <v/>
      </c>
      <c r="AA1857" s="133" t="str">
        <f t="shared" si="579"/>
        <v/>
      </c>
      <c r="AC1857" s="186" t="str">
        <f>AC1856</f>
        <v/>
      </c>
      <c r="AD1857" s="186" t="str">
        <f>AD1856</f>
        <v/>
      </c>
      <c r="AE1857" s="186" t="str">
        <f>AE1856</f>
        <v/>
      </c>
      <c r="AF1857" s="186" t="str">
        <f>AF1856</f>
        <v/>
      </c>
      <c r="AG1857" s="204">
        <f t="shared" si="598"/>
        <v>0</v>
      </c>
      <c r="AI1857" s="135" t="str">
        <f>IF(月報!G1857&lt;&gt;"",月報!G1857,"")</f>
        <v/>
      </c>
      <c r="AJ1857" s="126" t="str">
        <f>IF(月報!W1857&lt;&gt;"",月報!W1857*24,"")</f>
        <v/>
      </c>
      <c r="AK1857" s="126" t="str">
        <f>IF(月報!P1857&lt;&gt;"",月報!P1857,"")</f>
        <v/>
      </c>
      <c r="AL1857" s="126" t="str">
        <f>IF(月報!Q1857&lt;&gt;"",IF(月報!Q1857="平日残","",月報!Q1857),"")</f>
        <v/>
      </c>
      <c r="AM1857" s="126"/>
      <c r="AN1857" s="126" t="str">
        <f t="shared" si="578"/>
        <v/>
      </c>
      <c r="AO1857" s="126" t="str">
        <f>IF($E1857="","",VLOOKUP($E1857,カレンダマスタ!$A$5:$E$381,5,FALSE))</f>
        <v/>
      </c>
      <c r="AQ1857" s="196" t="str">
        <f>IF(G1857="","",IF(VLOOKUP(E1857,カレンダマスタ!$A$5:$D$381,4,FALSE)=0,"",1))</f>
        <v/>
      </c>
      <c r="AR1857" s="136" t="str">
        <f>IF($G1857="","",IF($AD1857="NSTC",INDEX(カレンダマスタ!$I$26:$O$31,MATCH($G1857,カレンダマスタ!$H$26:$H$31,1),MATCH($H1857,カレンダマスタ!$I$25:$O$25,1)),
IF($AD1857="CS本社",INDEX(カレンダマスタ!$I$36:$O$41,MATCH($G1857,カレンダマスタ!$H$36:$H$41,1),MATCH($H1857,カレンダマスタ!$I$35:$O$35,1)),
IF($AD1857="NS本社",INDEX(カレンダマスタ!$I$94:$O$99,MATCH($G1857,カレンダマスタ!$H$95:$H$100,1),MATCH($H1857,カレンダマスタ!$I$93:$O$93,1)),
IF($AD1857="ODC",INDEX(カレンダマスタ!$I$46:$O$51,MATCH($G1857,カレンダマスタ!$H$46:$H$51,1),MATCH($H1857,カレンダマスタ!$I$45:$O$45,1)),
IF($AD1857="NS東京TC",INDEX(カレンダマスタ!$I$56:$O$61,MATCH($G1857,カレンダマスタ!$H$56:$H$61,1),MATCH($H1857,カレンダマスタ!$I$55:$O$55,1)),""))))))</f>
        <v/>
      </c>
      <c r="AS1857" s="126" t="str">
        <f t="shared" si="599"/>
        <v/>
      </c>
      <c r="AU1857" s="137" t="str">
        <f>IF(E1857="","",VLOOKUP($E1857,カレンダマスタ!$A$4:$E$381,4,FALSE))</f>
        <v/>
      </c>
      <c r="AV1857" s="137" t="str">
        <f t="shared" si="580"/>
        <v/>
      </c>
      <c r="AW1857" s="137" t="str">
        <f t="shared" si="581"/>
        <v/>
      </c>
      <c r="AX1857" s="138" t="str">
        <f t="shared" si="582"/>
        <v/>
      </c>
      <c r="AY1857" s="138" t="str">
        <f t="shared" si="583"/>
        <v/>
      </c>
      <c r="AZ1857" s="130" t="str">
        <f>IF(AX1857&amp;AW1857="勤怠未設定","×",IF(AV1857="勤怠修正","×",IF(AC1857="外注","",IF(AA1857="",IF(AY1857&lt;&gt;"","×",""),IF(VLOOKUP(AA1857,カレンダマスタ!$H$66:$I$83,2,FALSE)&lt;&gt;AY1857,"×","OK")))))</f>
        <v/>
      </c>
      <c r="BC1857" s="137" t="str">
        <f>IF(E1857="","",VLOOKUP($E1857,カレンダマスタ!$A$4:$E$381,4,FALSE))</f>
        <v/>
      </c>
      <c r="BD1857" s="126" t="str">
        <f>IF(AC1857="社員","",IF(AG1857=0,"",IF(AD1857="NSTC",IF(COUNTIF(カレンダマスタ!$Q$5:$Q$32,G1857)=1,"OK","×"),
IF(AD1857="NS本社",IF(COUNTIF(カレンダマスタ!$T$5:$T$32,G1857)=1,"OK","×"),IF(COUNTIF(カレンダマスタ!$R$5:$R$32,G1857)=1,"OK","×")))))</f>
        <v/>
      </c>
      <c r="BE1857" s="126" t="str">
        <f>IF(AC1857="社員","",IF(G1857="","",IF(R1857&lt;&gt;"","",IF(AF1857="CS","OK",IF(VLOOKUP(E1857,カレンダマスタ!$A$5:$D$381,4,FALSE)&gt;0,"",IF(OR(G1857*24&gt;10.84,H1857*24&lt;14.5)=TRUE,"×","OK"))))))</f>
        <v/>
      </c>
      <c r="BF1857" s="126" t="str">
        <f t="shared" si="594"/>
        <v/>
      </c>
      <c r="BG1857" s="126" t="str">
        <f t="shared" si="590"/>
        <v/>
      </c>
      <c r="BI1857" s="130" t="str">
        <f t="shared" si="600"/>
        <v/>
      </c>
    </row>
    <row r="1858" spans="2:61">
      <c r="B1858" s="111"/>
      <c r="C1858" s="536"/>
      <c r="D1858" s="128"/>
      <c r="E1858" s="583"/>
      <c r="F1858" s="128"/>
      <c r="G1858" s="588"/>
      <c r="H1858" s="588"/>
      <c r="I1858" s="130"/>
      <c r="J1858" s="139"/>
      <c r="K1858" s="131"/>
      <c r="L1858" s="132"/>
      <c r="M1858" s="132"/>
      <c r="N1858" s="141"/>
      <c r="O1858" s="139"/>
      <c r="P1858" s="139"/>
      <c r="Q1858" s="139"/>
      <c r="R1858" s="133"/>
      <c r="S1858" s="134"/>
      <c r="T1858" s="434"/>
      <c r="U1858" s="429"/>
      <c r="V1858" s="429" t="str">
        <f t="shared" si="595"/>
        <v/>
      </c>
      <c r="W1858" s="298"/>
      <c r="X1858" s="129" t="str">
        <f t="shared" si="601"/>
        <v/>
      </c>
      <c r="Y1858" s="129" t="str">
        <f t="shared" si="596"/>
        <v/>
      </c>
      <c r="Z1858" s="129" t="str">
        <f t="shared" si="597"/>
        <v/>
      </c>
      <c r="AA1858" s="133" t="str">
        <f t="shared" si="579"/>
        <v/>
      </c>
      <c r="AC1858" s="186" t="str">
        <f>AC1856</f>
        <v/>
      </c>
      <c r="AD1858" s="187" t="str">
        <f>AD1856</f>
        <v/>
      </c>
      <c r="AE1858" s="187" t="str">
        <f>AE1856</f>
        <v/>
      </c>
      <c r="AF1858" s="187" t="str">
        <f>AF1856</f>
        <v/>
      </c>
      <c r="AG1858" s="204">
        <f t="shared" si="598"/>
        <v>0</v>
      </c>
      <c r="AI1858" s="135" t="str">
        <f>IF(月報!G1858&lt;&gt;"",月報!G1858,"")</f>
        <v/>
      </c>
      <c r="AJ1858" s="126" t="str">
        <f>IF(月報!W1858&lt;&gt;"",月報!W1858*24,"")</f>
        <v/>
      </c>
      <c r="AK1858" s="126" t="str">
        <f>IF(月報!P1858&lt;&gt;"",月報!P1858,"")</f>
        <v/>
      </c>
      <c r="AL1858" s="126" t="str">
        <f>IF(月報!Q1858&lt;&gt;"",IF(月報!Q1858="平日残","",月報!Q1858),"")</f>
        <v/>
      </c>
      <c r="AM1858" s="126"/>
      <c r="AN1858" s="126" t="str">
        <f t="shared" si="578"/>
        <v/>
      </c>
      <c r="AO1858" s="126" t="str">
        <f>IF($E1858="","",VLOOKUP($E1858,カレンダマスタ!$A$5:$E$381,5,FALSE))</f>
        <v/>
      </c>
      <c r="AQ1858" s="196" t="str">
        <f>IF(G1858="","",IF(VLOOKUP(E1858,カレンダマスタ!$A$5:$D$381,4,FALSE)=0,"",1))</f>
        <v/>
      </c>
      <c r="AR1858" s="136" t="str">
        <f>IF($G1858="","",IF($AD1858="NSTC",INDEX(カレンダマスタ!$I$26:$O$31,MATCH($G1858,カレンダマスタ!$H$26:$H$31,1),MATCH($H1858,カレンダマスタ!$I$25:$O$25,1)),
IF($AD1858="CS本社",INDEX(カレンダマスタ!$I$36:$O$41,MATCH($G1858,カレンダマスタ!$H$36:$H$41,1),MATCH($H1858,カレンダマスタ!$I$35:$O$35,1)),
IF($AD1858="NS本社",INDEX(カレンダマスタ!$I$94:$O$99,MATCH($G1858,カレンダマスタ!$H$95:$H$100,1),MATCH($H1858,カレンダマスタ!$I$93:$O$93,1)),
IF($AD1858="ODC",INDEX(カレンダマスタ!$I$46:$O$51,MATCH($G1858,カレンダマスタ!$H$46:$H$51,1),MATCH($H1858,カレンダマスタ!$I$45:$O$45,1)),
IF($AD1858="NS東京TC",INDEX(カレンダマスタ!$I$56:$O$61,MATCH($G1858,カレンダマスタ!$H$56:$H$61,1),MATCH($H1858,カレンダマスタ!$I$55:$O$55,1)),""))))))</f>
        <v/>
      </c>
      <c r="AS1858" s="126" t="str">
        <f t="shared" si="599"/>
        <v/>
      </c>
      <c r="AU1858" s="137" t="str">
        <f>IF(E1858="","",VLOOKUP($E1858,カレンダマスタ!$A$4:$E$381,4,FALSE))</f>
        <v/>
      </c>
      <c r="AV1858" s="137" t="str">
        <f t="shared" si="580"/>
        <v/>
      </c>
      <c r="AW1858" s="137" t="str">
        <f t="shared" si="581"/>
        <v/>
      </c>
      <c r="AX1858" s="138" t="str">
        <f t="shared" si="582"/>
        <v/>
      </c>
      <c r="AY1858" s="138" t="str">
        <f t="shared" si="583"/>
        <v/>
      </c>
      <c r="AZ1858" s="130" t="str">
        <f>IF(AX1858&amp;AW1858="勤怠未設定","×",IF(AV1858="勤怠修正","×",IF(AC1858="外注","",IF(AA1858="",IF(AY1858&lt;&gt;"","×",""),IF(VLOOKUP(AA1858,カレンダマスタ!$H$66:$I$83,2,FALSE)&lt;&gt;AY1858,"×","OK")))))</f>
        <v/>
      </c>
      <c r="BC1858" s="137" t="str">
        <f>IF(E1858="","",VLOOKUP($E1858,カレンダマスタ!$A$4:$E$381,4,FALSE))</f>
        <v/>
      </c>
      <c r="BD1858" s="126" t="str">
        <f>IF(AC1858="社員","",IF(AG1858=0,"",IF(AD1858="NSTC",IF(COUNTIF(カレンダマスタ!$Q$5:$Q$32,G1858)=1,"OK","×"),
IF(AD1858="NS本社",IF(COUNTIF(カレンダマスタ!$T$5:$T$32,G1858)=1,"OK","×"),IF(COUNTIF(カレンダマスタ!$R$5:$R$32,G1858)=1,"OK","×")))))</f>
        <v/>
      </c>
      <c r="BE1858" s="126" t="str">
        <f>IF(AC1858="社員","",IF(G1858="","",IF(R1858&lt;&gt;"","",IF(AF1858="CS","OK",IF(VLOOKUP(E1858,カレンダマスタ!$A$5:$D$381,4,FALSE)&gt;0,"",IF(OR(G1858*24&gt;10.84,H1858*24&lt;14.5)=TRUE,"×","OK"))))))</f>
        <v/>
      </c>
      <c r="BF1858" s="126" t="str">
        <f t="shared" si="594"/>
        <v/>
      </c>
      <c r="BG1858" s="126" t="str">
        <f t="shared" si="590"/>
        <v/>
      </c>
      <c r="BI1858" s="130" t="str">
        <f t="shared" si="600"/>
        <v/>
      </c>
    </row>
    <row r="1859" spans="2:61">
      <c r="B1859" s="111"/>
      <c r="C1859" s="536"/>
      <c r="D1859" s="128"/>
      <c r="E1859" s="583"/>
      <c r="F1859" s="128"/>
      <c r="G1859" s="588"/>
      <c r="H1859" s="588"/>
      <c r="I1859" s="130"/>
      <c r="J1859" s="139"/>
      <c r="K1859" s="131"/>
      <c r="L1859" s="132"/>
      <c r="M1859" s="132"/>
      <c r="N1859" s="141"/>
      <c r="O1859" s="139"/>
      <c r="P1859" s="139"/>
      <c r="Q1859" s="139"/>
      <c r="R1859" s="133"/>
      <c r="S1859" s="134"/>
      <c r="T1859" s="434"/>
      <c r="U1859" s="429"/>
      <c r="V1859" s="429" t="str">
        <f t="shared" si="595"/>
        <v/>
      </c>
      <c r="W1859" s="298"/>
      <c r="X1859" s="129" t="str">
        <f t="shared" si="601"/>
        <v/>
      </c>
      <c r="Y1859" s="129" t="str">
        <f t="shared" si="596"/>
        <v/>
      </c>
      <c r="Z1859" s="129" t="str">
        <f t="shared" si="597"/>
        <v/>
      </c>
      <c r="AA1859" s="133" t="str">
        <f t="shared" si="579"/>
        <v/>
      </c>
      <c r="AC1859" s="186" t="str">
        <f>AC1856</f>
        <v/>
      </c>
      <c r="AD1859" s="187" t="str">
        <f>AD1856</f>
        <v/>
      </c>
      <c r="AE1859" s="187" t="str">
        <f>AE1856</f>
        <v/>
      </c>
      <c r="AF1859" s="187" t="str">
        <f>AF1856</f>
        <v/>
      </c>
      <c r="AG1859" s="204">
        <f t="shared" si="598"/>
        <v>0</v>
      </c>
      <c r="AI1859" s="140" t="str">
        <f>IF(月報!G1859&lt;&gt;"",月報!G1859,"")</f>
        <v/>
      </c>
      <c r="AJ1859" s="126" t="str">
        <f>IF(月報!W1859&lt;&gt;"",月報!W1859*24,"")</f>
        <v/>
      </c>
      <c r="AK1859" s="126" t="str">
        <f>IF(月報!P1859&lt;&gt;"",月報!P1859,"")</f>
        <v/>
      </c>
      <c r="AL1859" s="126" t="str">
        <f>IF(月報!Q1859&lt;&gt;"",IF(月報!Q1859="平日残","",月報!Q1859),"")</f>
        <v/>
      </c>
      <c r="AM1859" s="126"/>
      <c r="AN1859" s="126" t="str">
        <f t="shared" si="578"/>
        <v/>
      </c>
      <c r="AO1859" s="126" t="str">
        <f>IF($E1859="","",VLOOKUP($E1859,カレンダマスタ!$A$5:$E$381,5,FALSE))</f>
        <v/>
      </c>
      <c r="AQ1859" s="196" t="str">
        <f>IF(G1859="","",IF(VLOOKUP(E1859,カレンダマスタ!$A$5:$D$381,4,FALSE)=0,"",1))</f>
        <v/>
      </c>
      <c r="AR1859" s="136" t="str">
        <f>IF($G1859="","",IF($AD1859="NSTC",INDEX(カレンダマスタ!$I$26:$O$31,MATCH($G1859,カレンダマスタ!$H$26:$H$31,1),MATCH($H1859,カレンダマスタ!$I$25:$O$25,1)),
IF($AD1859="CS本社",INDEX(カレンダマスタ!$I$36:$O$41,MATCH($G1859,カレンダマスタ!$H$36:$H$41,1),MATCH($H1859,カレンダマスタ!$I$35:$O$35,1)),
IF($AD1859="NS本社",INDEX(カレンダマスタ!$I$94:$O$99,MATCH($G1859,カレンダマスタ!$H$95:$H$100,1),MATCH($H1859,カレンダマスタ!$I$93:$O$93,1)),
IF($AD1859="ODC",INDEX(カレンダマスタ!$I$46:$O$51,MATCH($G1859,カレンダマスタ!$H$46:$H$51,1),MATCH($H1859,カレンダマスタ!$I$45:$O$45,1)),
IF($AD1859="NS東京TC",INDEX(カレンダマスタ!$I$56:$O$61,MATCH($G1859,カレンダマスタ!$H$56:$H$61,1),MATCH($H1859,カレンダマスタ!$I$55:$O$55,1)),""))))))</f>
        <v/>
      </c>
      <c r="AS1859" s="126" t="str">
        <f t="shared" si="599"/>
        <v/>
      </c>
      <c r="AU1859" s="137" t="str">
        <f>IF(E1859="","",VLOOKUP($E1859,カレンダマスタ!$A$4:$E$381,4,FALSE))</f>
        <v/>
      </c>
      <c r="AV1859" s="137" t="str">
        <f t="shared" si="580"/>
        <v/>
      </c>
      <c r="AW1859" s="137" t="str">
        <f t="shared" si="581"/>
        <v/>
      </c>
      <c r="AX1859" s="138" t="str">
        <f t="shared" si="582"/>
        <v/>
      </c>
      <c r="AY1859" s="138" t="str">
        <f t="shared" si="583"/>
        <v/>
      </c>
      <c r="AZ1859" s="130" t="str">
        <f>IF(AX1859&amp;AW1859="勤怠未設定","×",IF(AV1859="勤怠修正","×",IF(AC1859="外注","",IF(AA1859="",IF(AY1859&lt;&gt;"","×",""),IF(VLOOKUP(AA1859,カレンダマスタ!$H$66:$I$83,2,FALSE)&lt;&gt;AY1859,"×","OK")))))</f>
        <v/>
      </c>
      <c r="BC1859" s="137" t="str">
        <f>IF(E1859="","",VLOOKUP($E1859,カレンダマスタ!$A$4:$E$381,4,FALSE))</f>
        <v/>
      </c>
      <c r="BD1859" s="126" t="str">
        <f>IF(AC1859="社員","",IF(AG1859=0,"",IF(AD1859="NSTC",IF(COUNTIF(カレンダマスタ!$Q$5:$Q$32,G1859)=1,"OK","×"),
IF(AD1859="NS本社",IF(COUNTIF(カレンダマスタ!$T$5:$T$32,G1859)=1,"OK","×"),IF(COUNTIF(カレンダマスタ!$R$5:$R$32,G1859)=1,"OK","×")))))</f>
        <v/>
      </c>
      <c r="BE1859" s="126" t="str">
        <f>IF(AC1859="社員","",IF(G1859="","",IF(R1859&lt;&gt;"","",IF(AF1859="CS","OK",IF(VLOOKUP(E1859,カレンダマスタ!$A$5:$D$381,4,FALSE)&gt;0,"",IF(OR(G1859*24&gt;10.84,H1859*24&lt;14.5)=TRUE,"×","OK"))))))</f>
        <v/>
      </c>
      <c r="BF1859" s="126" t="str">
        <f t="shared" si="594"/>
        <v/>
      </c>
      <c r="BG1859" s="126" t="str">
        <f t="shared" si="590"/>
        <v/>
      </c>
      <c r="BI1859" s="130" t="str">
        <f t="shared" si="600"/>
        <v/>
      </c>
    </row>
    <row r="1860" spans="2:61">
      <c r="B1860" s="111"/>
      <c r="C1860" s="536"/>
      <c r="D1860" s="128"/>
      <c r="E1860" s="583"/>
      <c r="F1860" s="128"/>
      <c r="G1860" s="588"/>
      <c r="H1860" s="588"/>
      <c r="I1860" s="130"/>
      <c r="J1860" s="139"/>
      <c r="K1860" s="131"/>
      <c r="L1860" s="132"/>
      <c r="M1860" s="132"/>
      <c r="N1860" s="141"/>
      <c r="O1860" s="139"/>
      <c r="P1860" s="139"/>
      <c r="Q1860" s="139"/>
      <c r="R1860" s="133"/>
      <c r="S1860" s="134"/>
      <c r="T1860" s="434"/>
      <c r="U1860" s="429"/>
      <c r="V1860" s="429" t="str">
        <f t="shared" si="595"/>
        <v/>
      </c>
      <c r="W1860" s="298"/>
      <c r="X1860" s="129" t="str">
        <f t="shared" si="601"/>
        <v/>
      </c>
      <c r="Y1860" s="129" t="str">
        <f t="shared" si="596"/>
        <v/>
      </c>
      <c r="Z1860" s="129" t="str">
        <f t="shared" si="597"/>
        <v/>
      </c>
      <c r="AA1860" s="133" t="str">
        <f t="shared" si="579"/>
        <v/>
      </c>
      <c r="AC1860" s="186" t="str">
        <f>AC1856</f>
        <v/>
      </c>
      <c r="AD1860" s="187" t="str">
        <f>AD1856</f>
        <v/>
      </c>
      <c r="AE1860" s="187" t="str">
        <f>AE1856</f>
        <v/>
      </c>
      <c r="AF1860" s="187" t="str">
        <f>AF1856</f>
        <v/>
      </c>
      <c r="AG1860" s="204">
        <f t="shared" si="598"/>
        <v>0</v>
      </c>
      <c r="AI1860" s="140" t="str">
        <f>IF(月報!G1860&lt;&gt;"",月報!G1860,"")</f>
        <v/>
      </c>
      <c r="AJ1860" s="126" t="str">
        <f>IF(月報!W1860&lt;&gt;"",月報!W1860*24,"")</f>
        <v/>
      </c>
      <c r="AK1860" s="126" t="str">
        <f>IF(月報!P1860&lt;&gt;"",月報!P1860,"")</f>
        <v/>
      </c>
      <c r="AL1860" s="126" t="str">
        <f>IF(月報!Q1860&lt;&gt;"",IF(月報!Q1860="平日残","",月報!Q1860),"")</f>
        <v/>
      </c>
      <c r="AM1860" s="126"/>
      <c r="AN1860" s="126" t="str">
        <f t="shared" si="578"/>
        <v/>
      </c>
      <c r="AO1860" s="126" t="str">
        <f>IF($E1860="","",VLOOKUP($E1860,カレンダマスタ!$A$5:$E$381,5,FALSE))</f>
        <v/>
      </c>
      <c r="AQ1860" s="196" t="str">
        <f>IF(G1860="","",IF(VLOOKUP(E1860,カレンダマスタ!$A$5:$D$381,4,FALSE)=0,"",1))</f>
        <v/>
      </c>
      <c r="AR1860" s="136" t="str">
        <f>IF($G1860="","",IF($AD1860="NSTC",INDEX(カレンダマスタ!$I$26:$O$31,MATCH($G1860,カレンダマスタ!$H$26:$H$31,1),MATCH($H1860,カレンダマスタ!$I$25:$O$25,1)),
IF($AD1860="CS本社",INDEX(カレンダマスタ!$I$36:$O$41,MATCH($G1860,カレンダマスタ!$H$36:$H$41,1),MATCH($H1860,カレンダマスタ!$I$35:$O$35,1)),
IF($AD1860="NS本社",INDEX(カレンダマスタ!$I$94:$O$99,MATCH($G1860,カレンダマスタ!$H$95:$H$100,1),MATCH($H1860,カレンダマスタ!$I$93:$O$93,1)),
IF($AD1860="ODC",INDEX(カレンダマスタ!$I$46:$O$51,MATCH($G1860,カレンダマスタ!$H$46:$H$51,1),MATCH($H1860,カレンダマスタ!$I$45:$O$45,1)),
IF($AD1860="NS東京TC",INDEX(カレンダマスタ!$I$56:$O$61,MATCH($G1860,カレンダマスタ!$H$56:$H$61,1),MATCH($H1860,カレンダマスタ!$I$55:$O$55,1)),""))))))</f>
        <v/>
      </c>
      <c r="AS1860" s="126" t="str">
        <f t="shared" si="599"/>
        <v/>
      </c>
      <c r="AU1860" s="137" t="str">
        <f>IF(E1860="","",VLOOKUP($E1860,カレンダマスタ!$A$4:$E$381,4,FALSE))</f>
        <v/>
      </c>
      <c r="AV1860" s="137" t="str">
        <f t="shared" si="580"/>
        <v/>
      </c>
      <c r="AW1860" s="137" t="str">
        <f t="shared" si="581"/>
        <v/>
      </c>
      <c r="AX1860" s="138" t="str">
        <f t="shared" si="582"/>
        <v/>
      </c>
      <c r="AY1860" s="138" t="str">
        <f t="shared" si="583"/>
        <v/>
      </c>
      <c r="AZ1860" s="130" t="str">
        <f>IF(AX1860&amp;AW1860="勤怠未設定","×",IF(AV1860="勤怠修正","×",IF(AC1860="外注","",IF(AA1860="",IF(AY1860&lt;&gt;"","×",""),IF(VLOOKUP(AA1860,カレンダマスタ!$H$66:$I$83,2,FALSE)&lt;&gt;AY1860,"×","OK")))))</f>
        <v/>
      </c>
      <c r="BC1860" s="137" t="str">
        <f>IF(E1860="","",VLOOKUP($E1860,カレンダマスタ!$A$4:$E$381,4,FALSE))</f>
        <v/>
      </c>
      <c r="BD1860" s="126" t="str">
        <f>IF(AC1860="社員","",IF(AG1860=0,"",IF(AD1860="NSTC",IF(COUNTIF(カレンダマスタ!$Q$5:$Q$32,G1860)=1,"OK","×"),
IF(AD1860="NS本社",IF(COUNTIF(カレンダマスタ!$T$5:$T$32,G1860)=1,"OK","×"),IF(COUNTIF(カレンダマスタ!$R$5:$R$32,G1860)=1,"OK","×")))))</f>
        <v/>
      </c>
      <c r="BE1860" s="126" t="str">
        <f>IF(AC1860="社員","",IF(G1860="","",IF(R1860&lt;&gt;"","",IF(AF1860="CS","OK",IF(VLOOKUP(E1860,カレンダマスタ!$A$5:$D$381,4,FALSE)&gt;0,"",IF(OR(G1860*24&gt;10.84,H1860*24&lt;14.5)=TRUE,"×","OK"))))))</f>
        <v/>
      </c>
      <c r="BF1860" s="126" t="str">
        <f t="shared" si="594"/>
        <v/>
      </c>
      <c r="BG1860" s="126" t="str">
        <f t="shared" si="590"/>
        <v/>
      </c>
      <c r="BI1860" s="130" t="str">
        <f t="shared" si="600"/>
        <v/>
      </c>
    </row>
    <row r="1861" spans="2:61">
      <c r="B1861" s="111"/>
      <c r="C1861" s="536"/>
      <c r="D1861" s="128"/>
      <c r="E1861" s="583"/>
      <c r="F1861" s="128"/>
      <c r="G1861" s="588"/>
      <c r="H1861" s="588"/>
      <c r="I1861" s="130"/>
      <c r="J1861" s="139"/>
      <c r="K1861" s="131"/>
      <c r="L1861" s="132"/>
      <c r="M1861" s="132"/>
      <c r="N1861" s="141"/>
      <c r="O1861" s="139"/>
      <c r="P1861" s="139"/>
      <c r="Q1861" s="139"/>
      <c r="R1861" s="133"/>
      <c r="S1861" s="134"/>
      <c r="T1861" s="434"/>
      <c r="U1861" s="429"/>
      <c r="V1861" s="429" t="str">
        <f t="shared" si="595"/>
        <v/>
      </c>
      <c r="W1861" s="298"/>
      <c r="X1861" s="129" t="str">
        <f t="shared" si="601"/>
        <v/>
      </c>
      <c r="Y1861" s="129" t="str">
        <f t="shared" si="596"/>
        <v/>
      </c>
      <c r="Z1861" s="129" t="str">
        <f t="shared" si="597"/>
        <v/>
      </c>
      <c r="AA1861" s="133" t="str">
        <f t="shared" si="579"/>
        <v/>
      </c>
      <c r="AC1861" s="186" t="str">
        <f>AC1856</f>
        <v/>
      </c>
      <c r="AD1861" s="187" t="str">
        <f>AD1856</f>
        <v/>
      </c>
      <c r="AE1861" s="187" t="str">
        <f>AE1856</f>
        <v/>
      </c>
      <c r="AF1861" s="187" t="str">
        <f>AF1856</f>
        <v/>
      </c>
      <c r="AG1861" s="204">
        <f t="shared" si="598"/>
        <v>0</v>
      </c>
      <c r="AI1861" s="135" t="str">
        <f>IF(月報!G1861&lt;&gt;"",月報!G1861,"")</f>
        <v/>
      </c>
      <c r="AJ1861" s="126" t="str">
        <f>IF(月報!W1861&lt;&gt;"",月報!W1861*24,"")</f>
        <v/>
      </c>
      <c r="AK1861" s="126" t="str">
        <f>IF(月報!P1861&lt;&gt;"",月報!P1861,"")</f>
        <v/>
      </c>
      <c r="AL1861" s="126" t="str">
        <f>IF(月報!Q1861&lt;&gt;"",IF(月報!Q1861="平日残","",月報!Q1861),"")</f>
        <v/>
      </c>
      <c r="AM1861" s="126"/>
      <c r="AN1861" s="126" t="str">
        <f t="shared" si="578"/>
        <v/>
      </c>
      <c r="AO1861" s="126" t="str">
        <f>IF($E1861="","",VLOOKUP($E1861,カレンダマスタ!$A$5:$E$381,5,FALSE))</f>
        <v/>
      </c>
      <c r="AQ1861" s="196" t="str">
        <f>IF(G1861="","",IF(VLOOKUP(E1861,カレンダマスタ!$A$5:$D$381,4,FALSE)=0,"",1))</f>
        <v/>
      </c>
      <c r="AR1861" s="136" t="str">
        <f>IF($G1861="","",IF($AD1861="NSTC",INDEX(カレンダマスタ!$I$26:$O$31,MATCH($G1861,カレンダマスタ!$H$26:$H$31,1),MATCH($H1861,カレンダマスタ!$I$25:$O$25,1)),
IF($AD1861="CS本社",INDEX(カレンダマスタ!$I$36:$O$41,MATCH($G1861,カレンダマスタ!$H$36:$H$41,1),MATCH($H1861,カレンダマスタ!$I$35:$O$35,1)),
IF($AD1861="NS本社",INDEX(カレンダマスタ!$I$94:$O$99,MATCH($G1861,カレンダマスタ!$H$95:$H$100,1),MATCH($H1861,カレンダマスタ!$I$93:$O$93,1)),
IF($AD1861="ODC",INDEX(カレンダマスタ!$I$46:$O$51,MATCH($G1861,カレンダマスタ!$H$46:$H$51,1),MATCH($H1861,カレンダマスタ!$I$45:$O$45,1)),
IF($AD1861="NS東京TC",INDEX(カレンダマスタ!$I$56:$O$61,MATCH($G1861,カレンダマスタ!$H$56:$H$61,1),MATCH($H1861,カレンダマスタ!$I$55:$O$55,1)),""))))))</f>
        <v/>
      </c>
      <c r="AS1861" s="126" t="str">
        <f t="shared" si="599"/>
        <v/>
      </c>
      <c r="AU1861" s="137" t="str">
        <f>IF(E1861="","",VLOOKUP($E1861,カレンダマスタ!$A$4:$E$381,4,FALSE))</f>
        <v/>
      </c>
      <c r="AV1861" s="137" t="str">
        <f t="shared" si="580"/>
        <v/>
      </c>
      <c r="AW1861" s="137" t="str">
        <f t="shared" si="581"/>
        <v/>
      </c>
      <c r="AX1861" s="138" t="str">
        <f t="shared" si="582"/>
        <v/>
      </c>
      <c r="AY1861" s="138" t="str">
        <f t="shared" si="583"/>
        <v/>
      </c>
      <c r="AZ1861" s="130" t="str">
        <f>IF(AX1861&amp;AW1861="勤怠未設定","×",IF(AV1861="勤怠修正","×",IF(AC1861="外注","",IF(AA1861="",IF(AY1861&lt;&gt;"","×",""),IF(VLOOKUP(AA1861,カレンダマスタ!$H$66:$I$83,2,FALSE)&lt;&gt;AY1861,"×","OK")))))</f>
        <v/>
      </c>
      <c r="BC1861" s="137" t="str">
        <f>IF(E1861="","",VLOOKUP($E1861,カレンダマスタ!$A$4:$E$381,4,FALSE))</f>
        <v/>
      </c>
      <c r="BD1861" s="126" t="str">
        <f>IF(AC1861="社員","",IF(AG1861=0,"",IF(AD1861="NSTC",IF(COUNTIF(カレンダマスタ!$Q$5:$Q$32,G1861)=1,"OK","×"),
IF(AD1861="NS本社",IF(COUNTIF(カレンダマスタ!$T$5:$T$32,G1861)=1,"OK","×"),IF(COUNTIF(カレンダマスタ!$R$5:$R$32,G1861)=1,"OK","×")))))</f>
        <v/>
      </c>
      <c r="BE1861" s="126" t="str">
        <f>IF(AC1861="社員","",IF(G1861="","",IF(R1861&lt;&gt;"","",IF(AF1861="CS","OK",IF(VLOOKUP(E1861,カレンダマスタ!$A$5:$D$381,4,FALSE)&gt;0,"",IF(OR(G1861*24&gt;10.84,H1861*24&lt;14.5)=TRUE,"×","OK"))))))</f>
        <v/>
      </c>
      <c r="BF1861" s="126" t="str">
        <f t="shared" si="594"/>
        <v/>
      </c>
      <c r="BG1861" s="126" t="str">
        <f t="shared" si="590"/>
        <v/>
      </c>
      <c r="BI1861" s="130" t="str">
        <f t="shared" si="600"/>
        <v/>
      </c>
    </row>
    <row r="1862" spans="2:61">
      <c r="B1862" s="111"/>
      <c r="C1862" s="537"/>
      <c r="D1862" s="142"/>
      <c r="E1862" s="584"/>
      <c r="F1862" s="142"/>
      <c r="G1862" s="589"/>
      <c r="H1862" s="589"/>
      <c r="I1862" s="144"/>
      <c r="J1862" s="148"/>
      <c r="K1862" s="145"/>
      <c r="L1862" s="146"/>
      <c r="M1862" s="146"/>
      <c r="N1862" s="147"/>
      <c r="O1862" s="148"/>
      <c r="P1862" s="148"/>
      <c r="Q1862" s="148"/>
      <c r="R1862" s="149"/>
      <c r="S1862" s="156"/>
      <c r="T1862" s="435"/>
      <c r="U1862" s="430"/>
      <c r="V1862" s="430" t="str">
        <f t="shared" si="595"/>
        <v/>
      </c>
      <c r="W1862" s="298"/>
      <c r="X1862" s="143" t="str">
        <f t="shared" si="601"/>
        <v/>
      </c>
      <c r="Y1862" s="143" t="str">
        <f t="shared" si="596"/>
        <v/>
      </c>
      <c r="Z1862" s="143" t="str">
        <f t="shared" si="597"/>
        <v/>
      </c>
      <c r="AA1862" s="149" t="str">
        <f t="shared" si="579"/>
        <v/>
      </c>
      <c r="AC1862" s="188" t="str">
        <f>AC1856</f>
        <v/>
      </c>
      <c r="AD1862" s="189" t="str">
        <f>AD1856</f>
        <v/>
      </c>
      <c r="AE1862" s="189" t="str">
        <f>AE1856</f>
        <v/>
      </c>
      <c r="AF1862" s="189" t="str">
        <f>AF1856</f>
        <v/>
      </c>
      <c r="AG1862" s="205">
        <f t="shared" si="598"/>
        <v>0</v>
      </c>
      <c r="AI1862" s="150" t="str">
        <f>IF(月報!G1862&lt;&gt;"",月報!G1862,"")</f>
        <v/>
      </c>
      <c r="AJ1862" s="151" t="str">
        <f>IF(月報!W1862&lt;&gt;"",月報!W1862*24,"")</f>
        <v/>
      </c>
      <c r="AK1862" s="151" t="str">
        <f>IF(月報!P1862&lt;&gt;"",月報!P1862,"")</f>
        <v/>
      </c>
      <c r="AL1862" s="151" t="str">
        <f>IF(月報!Q1862&lt;&gt;"",IF(月報!Q1862="平日残","",月報!Q1862),"")</f>
        <v/>
      </c>
      <c r="AM1862" s="151"/>
      <c r="AN1862" s="151" t="str">
        <f t="shared" si="578"/>
        <v/>
      </c>
      <c r="AO1862" s="151" t="str">
        <f>IF($E1862="","",VLOOKUP($E1862,カレンダマスタ!$A$5:$E$381,5,FALSE))</f>
        <v/>
      </c>
      <c r="AQ1862" s="197" t="str">
        <f>IF(G1862="","",IF(VLOOKUP(E1862,カレンダマスタ!$A$5:$D$381,4,FALSE)=0,"",1))</f>
        <v/>
      </c>
      <c r="AR1862" s="152" t="str">
        <f>IF($G1862="","",IF($AD1862="NSTC",INDEX(カレンダマスタ!$I$26:$O$31,MATCH($G1862,カレンダマスタ!$H$26:$H$31,1),MATCH($H1862,カレンダマスタ!$I$25:$O$25,1)),
IF($AD1862="CS本社",INDEX(カレンダマスタ!$I$36:$O$41,MATCH($G1862,カレンダマスタ!$H$36:$H$41,1),MATCH($H1862,カレンダマスタ!$I$35:$O$35,1)),
IF($AD1862="NS本社",INDEX(カレンダマスタ!$I$94:$O$99,MATCH($G1862,カレンダマスタ!$H$95:$H$100,1),MATCH($H1862,カレンダマスタ!$I$93:$O$93,1)),
IF($AD1862="ODC",INDEX(カレンダマスタ!$I$46:$O$51,MATCH($G1862,カレンダマスタ!$H$46:$H$51,1),MATCH($H1862,カレンダマスタ!$I$45:$O$45,1)),
IF($AD1862="NS東京TC",INDEX(カレンダマスタ!$I$56:$O$61,MATCH($G1862,カレンダマスタ!$H$56:$H$61,1),MATCH($H1862,カレンダマスタ!$I$55:$O$55,1)),""))))))</f>
        <v/>
      </c>
      <c r="AS1862" s="151" t="str">
        <f t="shared" si="599"/>
        <v/>
      </c>
      <c r="AU1862" s="153" t="str">
        <f>IF(E1862="","",VLOOKUP($E1862,カレンダマスタ!$A$4:$E$381,4,FALSE))</f>
        <v/>
      </c>
      <c r="AV1862" s="153" t="str">
        <f t="shared" si="580"/>
        <v/>
      </c>
      <c r="AW1862" s="153" t="str">
        <f t="shared" si="581"/>
        <v/>
      </c>
      <c r="AX1862" s="154" t="str">
        <f t="shared" si="582"/>
        <v/>
      </c>
      <c r="AY1862" s="154" t="str">
        <f t="shared" si="583"/>
        <v/>
      </c>
      <c r="AZ1862" s="144" t="str">
        <f>IF(AX1862&amp;AW1862="勤怠未設定","×",IF(AV1862="勤怠修正","×",IF(AC1862="外注","",IF(AA1862="",IF(AY1862&lt;&gt;"","×",""),IF(VLOOKUP(AA1862,カレンダマスタ!$H$66:$I$83,2,FALSE)&lt;&gt;AY1862,"×","OK")))))</f>
        <v/>
      </c>
      <c r="BC1862" s="153" t="str">
        <f>IF(E1862="","",VLOOKUP($E1862,カレンダマスタ!$A$4:$E$381,4,FALSE))</f>
        <v/>
      </c>
      <c r="BD1862" s="151" t="str">
        <f>IF(AC1862="社員","",IF(AG1862=0,"",IF(AD1862="NSTC",IF(COUNTIF(カレンダマスタ!$Q$5:$Q$32,G1862)=1,"OK","×"),
IF(AD1862="NS本社",IF(COUNTIF(カレンダマスタ!$T$5:$T$32,G1862)=1,"OK","×"),IF(COUNTIF(カレンダマスタ!$R$5:$R$32,G1862)=1,"OK","×")))))</f>
        <v/>
      </c>
      <c r="BE1862" s="151" t="str">
        <f>IF(AC1862="社員","",IF(G1862="","",IF(R1862&lt;&gt;"","",IF(AF1862="CS","OK",IF(VLOOKUP(E1862,カレンダマスタ!$A$5:$D$381,4,FALSE)&gt;0,"",IF(OR(G1862*24&gt;10.84,H1862*24&lt;14.5)=TRUE,"×","OK"))))))</f>
        <v/>
      </c>
      <c r="BF1862" s="151" t="str">
        <f t="shared" si="594"/>
        <v/>
      </c>
      <c r="BG1862" s="151" t="str">
        <f t="shared" si="590"/>
        <v/>
      </c>
      <c r="BI1862" s="144" t="str">
        <f t="shared" si="600"/>
        <v/>
      </c>
    </row>
    <row r="1863" spans="2:61">
      <c r="B1863" s="111"/>
      <c r="C1863" s="535"/>
      <c r="D1863" s="112"/>
      <c r="E1863" s="582"/>
      <c r="F1863" s="112"/>
      <c r="G1863" s="587"/>
      <c r="H1863" s="587"/>
      <c r="I1863" s="114"/>
      <c r="J1863" s="118"/>
      <c r="K1863" s="115"/>
      <c r="L1863" s="116"/>
      <c r="M1863" s="116"/>
      <c r="N1863" s="117"/>
      <c r="O1863" s="118"/>
      <c r="P1863" s="118"/>
      <c r="Q1863" s="118"/>
      <c r="R1863" s="119"/>
      <c r="S1863" s="120"/>
      <c r="T1863" s="433"/>
      <c r="U1863" s="431">
        <f>SUM(T1863:T1869)</f>
        <v>0</v>
      </c>
      <c r="V1863" s="431" t="str">
        <f t="shared" si="595"/>
        <v/>
      </c>
      <c r="W1863" s="298"/>
      <c r="X1863" s="113" t="str">
        <f t="shared" si="601"/>
        <v/>
      </c>
      <c r="Y1863" s="113" t="str">
        <f t="shared" si="596"/>
        <v/>
      </c>
      <c r="Z1863" s="113" t="str">
        <f t="shared" si="597"/>
        <v/>
      </c>
      <c r="AA1863" s="119" t="str">
        <f t="shared" si="579"/>
        <v/>
      </c>
      <c r="AC1863" s="190" t="str">
        <f>AC1856</f>
        <v/>
      </c>
      <c r="AD1863" s="191" t="str">
        <f>AD1856</f>
        <v/>
      </c>
      <c r="AE1863" s="191" t="str">
        <f>AE1856</f>
        <v/>
      </c>
      <c r="AF1863" s="191" t="str">
        <f>AF1856</f>
        <v/>
      </c>
      <c r="AG1863" s="206">
        <f t="shared" si="598"/>
        <v>0</v>
      </c>
      <c r="AI1863" s="155" t="str">
        <f>IF(月報!G1863&lt;&gt;"",月報!G1863,"")</f>
        <v/>
      </c>
      <c r="AJ1863" s="122" t="str">
        <f>IF(月報!W1863&lt;&gt;"",月報!W1863*24,"")</f>
        <v/>
      </c>
      <c r="AK1863" s="122" t="str">
        <f>IF(月報!P1863&lt;&gt;"",月報!P1863,"")</f>
        <v/>
      </c>
      <c r="AL1863" s="122" t="str">
        <f>IF(月報!Q1863&lt;&gt;"",IF(月報!Q1863="平日残","",月報!Q1863),"")</f>
        <v/>
      </c>
      <c r="AM1863" s="122"/>
      <c r="AN1863" s="122" t="str">
        <f t="shared" si="578"/>
        <v/>
      </c>
      <c r="AO1863" s="122" t="str">
        <f>IF($E1863="","",VLOOKUP($E1863,カレンダマスタ!$A$5:$E$381,5,FALSE))</f>
        <v/>
      </c>
      <c r="AQ1863" s="195" t="str">
        <f>IF(G1863="","",IF(VLOOKUP(E1863,カレンダマスタ!$A$5:$D$381,4,FALSE)=0,"",1))</f>
        <v/>
      </c>
      <c r="AR1863" s="123" t="str">
        <f>IF($G1863="","",IF($AD1863="NSTC",INDEX(カレンダマスタ!$I$26:$O$31,MATCH($G1863,カレンダマスタ!$H$26:$H$31,1),MATCH($H1863,カレンダマスタ!$I$25:$O$25,1)),
IF($AD1863="CS本社",INDEX(カレンダマスタ!$I$36:$O$41,MATCH($G1863,カレンダマスタ!$H$36:$H$41,1),MATCH($H1863,カレンダマスタ!$I$35:$O$35,1)),
IF($AD1863="NS本社",INDEX(カレンダマスタ!$I$94:$O$99,MATCH($G1863,カレンダマスタ!$H$95:$H$100,1),MATCH($H1863,カレンダマスタ!$I$93:$O$93,1)),
IF($AD1863="ODC",INDEX(カレンダマスタ!$I$46:$O$51,MATCH($G1863,カレンダマスタ!$H$46:$H$51,1),MATCH($H1863,カレンダマスタ!$I$45:$O$45,1)),
IF($AD1863="NS東京TC",INDEX(カレンダマスタ!$I$56:$O$61,MATCH($G1863,カレンダマスタ!$H$56:$H$61,1),MATCH($H1863,カレンダマスタ!$I$55:$O$55,1)),""))))))</f>
        <v/>
      </c>
      <c r="AS1863" s="122" t="str">
        <f t="shared" si="599"/>
        <v/>
      </c>
      <c r="AU1863" s="124" t="str">
        <f>IF(E1863="","",VLOOKUP($E1863,カレンダマスタ!$A$4:$E$381,4,FALSE))</f>
        <v/>
      </c>
      <c r="AV1863" s="124" t="str">
        <f t="shared" si="580"/>
        <v/>
      </c>
      <c r="AW1863" s="124" t="str">
        <f t="shared" si="581"/>
        <v/>
      </c>
      <c r="AX1863" s="125" t="str">
        <f t="shared" si="582"/>
        <v/>
      </c>
      <c r="AY1863" s="125" t="str">
        <f t="shared" si="583"/>
        <v/>
      </c>
      <c r="AZ1863" s="114" t="str">
        <f>IF(AX1863&amp;AW1863="勤怠未設定","×",IF(AV1863="勤怠修正","×",IF(AC1863="外注","",IF(AA1863="",IF(AY1863&lt;&gt;"","×",""),IF(VLOOKUP(AA1863,カレンダマスタ!$H$66:$I$83,2,FALSE)&lt;&gt;AY1863,"×","OK")))))</f>
        <v/>
      </c>
      <c r="BC1863" s="124" t="str">
        <f>IF(E1863="","",VLOOKUP($E1863,カレンダマスタ!$A$4:$E$381,4,FALSE))</f>
        <v/>
      </c>
      <c r="BD1863" s="122" t="str">
        <f>IF(AC1863="社員","",IF(AG1863=0,"",IF(AD1863="NSTC",IF(COUNTIF(カレンダマスタ!$Q$5:$Q$32,G1863)=1,"OK","×"),
IF(AD1863="NS本社",IF(COUNTIF(カレンダマスタ!$T$5:$T$32,G1863)=1,"OK","×"),IF(COUNTIF(カレンダマスタ!$R$5:$R$32,G1863)=1,"OK","×")))))</f>
        <v/>
      </c>
      <c r="BE1863" s="122" t="str">
        <f>IF(AC1863="社員","",IF(G1863="","",IF(R1863&lt;&gt;"","",IF(AF1863="CS","OK",IF(VLOOKUP(E1863,カレンダマスタ!$A$5:$D$381,4,FALSE)&gt;0,"",IF(OR(G1863*24&gt;10.84,H1863*24&lt;14.5)=TRUE,"×","OK"))))))</f>
        <v/>
      </c>
      <c r="BF1863" s="122" t="str">
        <f t="shared" si="594"/>
        <v/>
      </c>
      <c r="BG1863" s="122" t="str">
        <f t="shared" si="590"/>
        <v/>
      </c>
      <c r="BI1863" s="114" t="str">
        <f t="shared" si="600"/>
        <v/>
      </c>
    </row>
    <row r="1864" spans="2:61">
      <c r="B1864" s="111"/>
      <c r="C1864" s="536"/>
      <c r="D1864" s="128"/>
      <c r="E1864" s="583"/>
      <c r="F1864" s="128"/>
      <c r="G1864" s="588"/>
      <c r="H1864" s="588"/>
      <c r="I1864" s="130"/>
      <c r="J1864" s="139"/>
      <c r="K1864" s="131"/>
      <c r="L1864" s="132"/>
      <c r="M1864" s="132"/>
      <c r="N1864" s="141"/>
      <c r="O1864" s="139"/>
      <c r="P1864" s="139"/>
      <c r="Q1864" s="139"/>
      <c r="R1864" s="133"/>
      <c r="S1864" s="134"/>
      <c r="T1864" s="434"/>
      <c r="U1864" s="429"/>
      <c r="V1864" s="429" t="str">
        <f t="shared" si="595"/>
        <v/>
      </c>
      <c r="W1864" s="298"/>
      <c r="X1864" s="129" t="str">
        <f t="shared" si="601"/>
        <v/>
      </c>
      <c r="Y1864" s="129" t="str">
        <f t="shared" si="596"/>
        <v/>
      </c>
      <c r="Z1864" s="129" t="str">
        <f t="shared" si="597"/>
        <v/>
      </c>
      <c r="AA1864" s="133" t="str">
        <f t="shared" si="579"/>
        <v/>
      </c>
      <c r="AC1864" s="186" t="str">
        <f>AC1856</f>
        <v/>
      </c>
      <c r="AD1864" s="187" t="str">
        <f>AD1856</f>
        <v/>
      </c>
      <c r="AE1864" s="187" t="str">
        <f>AE1856</f>
        <v/>
      </c>
      <c r="AF1864" s="187" t="str">
        <f>AF1856</f>
        <v/>
      </c>
      <c r="AG1864" s="204">
        <f t="shared" si="598"/>
        <v>0</v>
      </c>
      <c r="AI1864" s="135" t="str">
        <f>IF(月報!G1864&lt;&gt;"",月報!G1864,"")</f>
        <v/>
      </c>
      <c r="AJ1864" s="126" t="str">
        <f>IF(月報!W1864&lt;&gt;"",月報!W1864*24,"")</f>
        <v/>
      </c>
      <c r="AK1864" s="126" t="str">
        <f>IF(月報!P1864&lt;&gt;"",月報!P1864,"")</f>
        <v/>
      </c>
      <c r="AL1864" s="126" t="str">
        <f>IF(月報!Q1864&lt;&gt;"",IF(月報!Q1864="平日残","",月報!Q1864),"")</f>
        <v/>
      </c>
      <c r="AM1864" s="126"/>
      <c r="AN1864" s="126" t="str">
        <f t="shared" si="578"/>
        <v/>
      </c>
      <c r="AO1864" s="126" t="str">
        <f>IF($E1864="","",VLOOKUP($E1864,カレンダマスタ!$A$5:$E$381,5,FALSE))</f>
        <v/>
      </c>
      <c r="AQ1864" s="196" t="str">
        <f>IF(G1864="","",IF(VLOOKUP(E1864,カレンダマスタ!$A$5:$D$381,4,FALSE)=0,"",1))</f>
        <v/>
      </c>
      <c r="AR1864" s="136" t="str">
        <f>IF($G1864="","",IF($AD1864="NSTC",INDEX(カレンダマスタ!$I$26:$O$31,MATCH($G1864,カレンダマスタ!$H$26:$H$31,1),MATCH($H1864,カレンダマスタ!$I$25:$O$25,1)),
IF($AD1864="CS本社",INDEX(カレンダマスタ!$I$36:$O$41,MATCH($G1864,カレンダマスタ!$H$36:$H$41,1),MATCH($H1864,カレンダマスタ!$I$35:$O$35,1)),
IF($AD1864="NS本社",INDEX(カレンダマスタ!$I$94:$O$99,MATCH($G1864,カレンダマスタ!$H$95:$H$100,1),MATCH($H1864,カレンダマスタ!$I$93:$O$93,1)),
IF($AD1864="ODC",INDEX(カレンダマスタ!$I$46:$O$51,MATCH($G1864,カレンダマスタ!$H$46:$H$51,1),MATCH($H1864,カレンダマスタ!$I$45:$O$45,1)),
IF($AD1864="NS東京TC",INDEX(カレンダマスタ!$I$56:$O$61,MATCH($G1864,カレンダマスタ!$H$56:$H$61,1),MATCH($H1864,カレンダマスタ!$I$55:$O$55,1)),""))))))</f>
        <v/>
      </c>
      <c r="AS1864" s="126" t="str">
        <f t="shared" si="599"/>
        <v/>
      </c>
      <c r="AU1864" s="137" t="str">
        <f>IF(E1864="","",VLOOKUP($E1864,カレンダマスタ!$A$4:$E$381,4,FALSE))</f>
        <v/>
      </c>
      <c r="AV1864" s="137" t="str">
        <f t="shared" si="580"/>
        <v/>
      </c>
      <c r="AW1864" s="137" t="str">
        <f t="shared" si="581"/>
        <v/>
      </c>
      <c r="AX1864" s="138" t="str">
        <f t="shared" si="582"/>
        <v/>
      </c>
      <c r="AY1864" s="138" t="str">
        <f t="shared" si="583"/>
        <v/>
      </c>
      <c r="AZ1864" s="130" t="str">
        <f>IF(AX1864&amp;AW1864="勤怠未設定","×",IF(AV1864="勤怠修正","×",IF(AC1864="外注","",IF(AA1864="",IF(AY1864&lt;&gt;"","×",""),IF(VLOOKUP(AA1864,カレンダマスタ!$H$66:$I$83,2,FALSE)&lt;&gt;AY1864,"×","OK")))))</f>
        <v/>
      </c>
      <c r="BC1864" s="137" t="str">
        <f>IF(E1864="","",VLOOKUP($E1864,カレンダマスタ!$A$4:$E$381,4,FALSE))</f>
        <v/>
      </c>
      <c r="BD1864" s="126" t="str">
        <f>IF(AC1864="社員","",IF(AG1864=0,"",IF(AD1864="NSTC",IF(COUNTIF(カレンダマスタ!$Q$5:$Q$32,G1864)=1,"OK","×"),
IF(AD1864="NS本社",IF(COUNTIF(カレンダマスタ!$T$5:$T$32,G1864)=1,"OK","×"),IF(COUNTIF(カレンダマスタ!$R$5:$R$32,G1864)=1,"OK","×")))))</f>
        <v/>
      </c>
      <c r="BE1864" s="126" t="str">
        <f>IF(AC1864="社員","",IF(G1864="","",IF(R1864&lt;&gt;"","",IF(AF1864="CS","OK",IF(VLOOKUP(E1864,カレンダマスタ!$A$5:$D$381,4,FALSE)&gt;0,"",IF(OR(G1864*24&gt;10.84,H1864*24&lt;14.5)=TRUE,"×","OK"))))))</f>
        <v/>
      </c>
      <c r="BF1864" s="126" t="str">
        <f t="shared" si="594"/>
        <v/>
      </c>
      <c r="BG1864" s="126" t="str">
        <f t="shared" si="590"/>
        <v/>
      </c>
      <c r="BI1864" s="130" t="str">
        <f t="shared" si="600"/>
        <v/>
      </c>
    </row>
    <row r="1865" spans="2:61">
      <c r="B1865" s="111"/>
      <c r="C1865" s="536"/>
      <c r="D1865" s="128"/>
      <c r="E1865" s="583"/>
      <c r="F1865" s="128"/>
      <c r="G1865" s="588"/>
      <c r="H1865" s="588"/>
      <c r="I1865" s="130"/>
      <c r="J1865" s="139"/>
      <c r="K1865" s="131"/>
      <c r="L1865" s="132"/>
      <c r="M1865" s="132"/>
      <c r="N1865" s="141"/>
      <c r="O1865" s="139"/>
      <c r="P1865" s="139"/>
      <c r="Q1865" s="139"/>
      <c r="R1865" s="133"/>
      <c r="S1865" s="134"/>
      <c r="T1865" s="434"/>
      <c r="U1865" s="429"/>
      <c r="V1865" s="429" t="str">
        <f t="shared" si="595"/>
        <v/>
      </c>
      <c r="W1865" s="298"/>
      <c r="X1865" s="129" t="str">
        <f t="shared" si="601"/>
        <v/>
      </c>
      <c r="Y1865" s="129" t="str">
        <f t="shared" si="596"/>
        <v/>
      </c>
      <c r="Z1865" s="129" t="str">
        <f t="shared" si="597"/>
        <v/>
      </c>
      <c r="AA1865" s="133" t="str">
        <f t="shared" si="579"/>
        <v/>
      </c>
      <c r="AC1865" s="186" t="str">
        <f>AC1856</f>
        <v/>
      </c>
      <c r="AD1865" s="187" t="str">
        <f>AD1856</f>
        <v/>
      </c>
      <c r="AE1865" s="187" t="str">
        <f>AE1856</f>
        <v/>
      </c>
      <c r="AF1865" s="187" t="str">
        <f>AF1856</f>
        <v/>
      </c>
      <c r="AG1865" s="204">
        <f t="shared" si="598"/>
        <v>0</v>
      </c>
      <c r="AI1865" s="135" t="str">
        <f>IF(月報!G1865&lt;&gt;"",月報!G1865,"")</f>
        <v/>
      </c>
      <c r="AJ1865" s="126" t="str">
        <f>IF(月報!W1865&lt;&gt;"",月報!W1865*24,"")</f>
        <v/>
      </c>
      <c r="AK1865" s="126" t="str">
        <f>IF(月報!P1865&lt;&gt;"",月報!P1865,"")</f>
        <v/>
      </c>
      <c r="AL1865" s="126" t="str">
        <f>IF(月報!Q1865&lt;&gt;"",IF(月報!Q1865="平日残","",月報!Q1865),"")</f>
        <v/>
      </c>
      <c r="AM1865" s="126"/>
      <c r="AN1865" s="126" t="str">
        <f t="shared" si="578"/>
        <v/>
      </c>
      <c r="AO1865" s="126" t="str">
        <f>IF($E1865="","",VLOOKUP($E1865,カレンダマスタ!$A$5:$E$381,5,FALSE))</f>
        <v/>
      </c>
      <c r="AQ1865" s="196" t="str">
        <f>IF(G1865="","",IF(VLOOKUP(E1865,カレンダマスタ!$A$5:$D$381,4,FALSE)=0,"",1))</f>
        <v/>
      </c>
      <c r="AR1865" s="136" t="str">
        <f>IF($G1865="","",IF($AD1865="NSTC",INDEX(カレンダマスタ!$I$26:$O$31,MATCH($G1865,カレンダマスタ!$H$26:$H$31,1),MATCH($H1865,カレンダマスタ!$I$25:$O$25,1)),
IF($AD1865="CS本社",INDEX(カレンダマスタ!$I$36:$O$41,MATCH($G1865,カレンダマスタ!$H$36:$H$41,1),MATCH($H1865,カレンダマスタ!$I$35:$O$35,1)),
IF($AD1865="NS本社",INDEX(カレンダマスタ!$I$94:$O$99,MATCH($G1865,カレンダマスタ!$H$95:$H$100,1),MATCH($H1865,カレンダマスタ!$I$93:$O$93,1)),
IF($AD1865="ODC",INDEX(カレンダマスタ!$I$46:$O$51,MATCH($G1865,カレンダマスタ!$H$46:$H$51,1),MATCH($H1865,カレンダマスタ!$I$45:$O$45,1)),
IF($AD1865="NS東京TC",INDEX(カレンダマスタ!$I$56:$O$61,MATCH($G1865,カレンダマスタ!$H$56:$H$61,1),MATCH($H1865,カレンダマスタ!$I$55:$O$55,1)),""))))))</f>
        <v/>
      </c>
      <c r="AS1865" s="126" t="str">
        <f t="shared" si="599"/>
        <v/>
      </c>
      <c r="AU1865" s="137" t="str">
        <f>IF(E1865="","",VLOOKUP($E1865,カレンダマスタ!$A$4:$E$381,4,FALSE))</f>
        <v/>
      </c>
      <c r="AV1865" s="137" t="str">
        <f t="shared" si="580"/>
        <v/>
      </c>
      <c r="AW1865" s="137" t="str">
        <f t="shared" si="581"/>
        <v/>
      </c>
      <c r="AX1865" s="138" t="str">
        <f t="shared" si="582"/>
        <v/>
      </c>
      <c r="AY1865" s="138" t="str">
        <f t="shared" si="583"/>
        <v/>
      </c>
      <c r="AZ1865" s="130" t="str">
        <f>IF(AX1865&amp;AW1865="勤怠未設定","×",IF(AV1865="勤怠修正","×",IF(AC1865="外注","",IF(AA1865="",IF(AY1865&lt;&gt;"","×",""),IF(VLOOKUP(AA1865,カレンダマスタ!$H$66:$I$83,2,FALSE)&lt;&gt;AY1865,"×","OK")))))</f>
        <v/>
      </c>
      <c r="BC1865" s="137" t="str">
        <f>IF(E1865="","",VLOOKUP($E1865,カレンダマスタ!$A$4:$E$381,4,FALSE))</f>
        <v/>
      </c>
      <c r="BD1865" s="126" t="str">
        <f>IF(AC1865="社員","",IF(AG1865=0,"",IF(AD1865="NSTC",IF(COUNTIF(カレンダマスタ!$Q$5:$Q$32,G1865)=1,"OK","×"),
IF(AD1865="NS本社",IF(COUNTIF(カレンダマスタ!$T$5:$T$32,G1865)=1,"OK","×"),IF(COUNTIF(カレンダマスタ!$R$5:$R$32,G1865)=1,"OK","×")))))</f>
        <v/>
      </c>
      <c r="BE1865" s="126" t="str">
        <f>IF(AC1865="社員","",IF(G1865="","",IF(R1865&lt;&gt;"","",IF(AF1865="CS","OK",IF(VLOOKUP(E1865,カレンダマスタ!$A$5:$D$381,4,FALSE)&gt;0,"",IF(OR(G1865*24&gt;10.84,H1865*24&lt;14.5)=TRUE,"×","OK"))))))</f>
        <v/>
      </c>
      <c r="BF1865" s="126" t="str">
        <f t="shared" si="594"/>
        <v/>
      </c>
      <c r="BG1865" s="126" t="str">
        <f t="shared" si="590"/>
        <v/>
      </c>
      <c r="BI1865" s="130" t="str">
        <f t="shared" si="600"/>
        <v/>
      </c>
    </row>
    <row r="1866" spans="2:61">
      <c r="B1866" s="111"/>
      <c r="C1866" s="536"/>
      <c r="D1866" s="128"/>
      <c r="E1866" s="583"/>
      <c r="F1866" s="128"/>
      <c r="G1866" s="588"/>
      <c r="H1866" s="588"/>
      <c r="I1866" s="130"/>
      <c r="J1866" s="139"/>
      <c r="K1866" s="131"/>
      <c r="L1866" s="132"/>
      <c r="M1866" s="132"/>
      <c r="N1866" s="141"/>
      <c r="O1866" s="139"/>
      <c r="P1866" s="139"/>
      <c r="Q1866" s="139"/>
      <c r="R1866" s="133"/>
      <c r="S1866" s="134"/>
      <c r="T1866" s="434"/>
      <c r="U1866" s="429"/>
      <c r="V1866" s="429" t="str">
        <f t="shared" si="595"/>
        <v/>
      </c>
      <c r="W1866" s="298"/>
      <c r="X1866" s="129" t="str">
        <f t="shared" si="601"/>
        <v/>
      </c>
      <c r="Y1866" s="129" t="str">
        <f t="shared" si="596"/>
        <v/>
      </c>
      <c r="Z1866" s="129" t="str">
        <f t="shared" si="597"/>
        <v/>
      </c>
      <c r="AA1866" s="133" t="str">
        <f t="shared" si="579"/>
        <v/>
      </c>
      <c r="AC1866" s="186" t="str">
        <f>AC1856</f>
        <v/>
      </c>
      <c r="AD1866" s="187" t="str">
        <f>AD1856</f>
        <v/>
      </c>
      <c r="AE1866" s="187" t="str">
        <f>AE1856</f>
        <v/>
      </c>
      <c r="AF1866" s="187" t="str">
        <f>AF1856</f>
        <v/>
      </c>
      <c r="AG1866" s="204">
        <f t="shared" si="598"/>
        <v>0</v>
      </c>
      <c r="AI1866" s="140" t="str">
        <f>IF(月報!G1866&lt;&gt;"",月報!G1866,"")</f>
        <v/>
      </c>
      <c r="AJ1866" s="126" t="str">
        <f>IF(月報!W1866&lt;&gt;"",月報!W1866*24,"")</f>
        <v/>
      </c>
      <c r="AK1866" s="126" t="str">
        <f>IF(月報!P1866&lt;&gt;"",月報!P1866,"")</f>
        <v/>
      </c>
      <c r="AL1866" s="126" t="str">
        <f>IF(月報!Q1866&lt;&gt;"",IF(月報!Q1866="平日残","",月報!Q1866),"")</f>
        <v/>
      </c>
      <c r="AM1866" s="126"/>
      <c r="AN1866" s="126" t="str">
        <f t="shared" si="578"/>
        <v/>
      </c>
      <c r="AO1866" s="126" t="str">
        <f>IF($E1866="","",VLOOKUP($E1866,カレンダマスタ!$A$5:$E$381,5,FALSE))</f>
        <v/>
      </c>
      <c r="AQ1866" s="196" t="str">
        <f>IF(G1866="","",IF(VLOOKUP(E1866,カレンダマスタ!$A$5:$D$381,4,FALSE)=0,"",1))</f>
        <v/>
      </c>
      <c r="AR1866" s="136" t="str">
        <f>IF($G1866="","",IF($AD1866="NSTC",INDEX(カレンダマスタ!$I$26:$O$31,MATCH($G1866,カレンダマスタ!$H$26:$H$31,1),MATCH($H1866,カレンダマスタ!$I$25:$O$25,1)),
IF($AD1866="CS本社",INDEX(カレンダマスタ!$I$36:$O$41,MATCH($G1866,カレンダマスタ!$H$36:$H$41,1),MATCH($H1866,カレンダマスタ!$I$35:$O$35,1)),
IF($AD1866="NS本社",INDEX(カレンダマスタ!$I$94:$O$99,MATCH($G1866,カレンダマスタ!$H$95:$H$100,1),MATCH($H1866,カレンダマスタ!$I$93:$O$93,1)),
IF($AD1866="ODC",INDEX(カレンダマスタ!$I$46:$O$51,MATCH($G1866,カレンダマスタ!$H$46:$H$51,1),MATCH($H1866,カレンダマスタ!$I$45:$O$45,1)),
IF($AD1866="NS東京TC",INDEX(カレンダマスタ!$I$56:$O$61,MATCH($G1866,カレンダマスタ!$H$56:$H$61,1),MATCH($H1866,カレンダマスタ!$I$55:$O$55,1)),""))))))</f>
        <v/>
      </c>
      <c r="AS1866" s="126" t="str">
        <f t="shared" si="599"/>
        <v/>
      </c>
      <c r="AU1866" s="137" t="str">
        <f>IF(E1866="","",VLOOKUP($E1866,カレンダマスタ!$A$4:$E$381,4,FALSE))</f>
        <v/>
      </c>
      <c r="AV1866" s="137" t="str">
        <f t="shared" si="580"/>
        <v/>
      </c>
      <c r="AW1866" s="137" t="str">
        <f t="shared" si="581"/>
        <v/>
      </c>
      <c r="AX1866" s="138" t="str">
        <f t="shared" si="582"/>
        <v/>
      </c>
      <c r="AY1866" s="138" t="str">
        <f t="shared" si="583"/>
        <v/>
      </c>
      <c r="AZ1866" s="130" t="str">
        <f>IF(AX1866&amp;AW1866="勤怠未設定","×",IF(AV1866="勤怠修正","×",IF(AC1866="外注","",IF(AA1866="",IF(AY1866&lt;&gt;"","×",""),IF(VLOOKUP(AA1866,カレンダマスタ!$H$66:$I$83,2,FALSE)&lt;&gt;AY1866,"×","OK")))))</f>
        <v/>
      </c>
      <c r="BC1866" s="137" t="str">
        <f>IF(E1866="","",VLOOKUP($E1866,カレンダマスタ!$A$4:$E$381,4,FALSE))</f>
        <v/>
      </c>
      <c r="BD1866" s="126" t="str">
        <f>IF(AC1866="社員","",IF(AG1866=0,"",IF(AD1866="NSTC",IF(COUNTIF(カレンダマスタ!$Q$5:$Q$32,G1866)=1,"OK","×"),
IF(AD1866="NS本社",IF(COUNTIF(カレンダマスタ!$T$5:$T$32,G1866)=1,"OK","×"),IF(COUNTIF(カレンダマスタ!$R$5:$R$32,G1866)=1,"OK","×")))))</f>
        <v/>
      </c>
      <c r="BE1866" s="126" t="str">
        <f>IF(AC1866="社員","",IF(G1866="","",IF(R1866&lt;&gt;"","",IF(AF1866="CS","OK",IF(VLOOKUP(E1866,カレンダマスタ!$A$5:$D$381,4,FALSE)&gt;0,"",IF(OR(G1866*24&gt;10.84,H1866*24&lt;14.5)=TRUE,"×","OK"))))))</f>
        <v/>
      </c>
      <c r="BF1866" s="126" t="str">
        <f t="shared" si="594"/>
        <v/>
      </c>
      <c r="BG1866" s="126" t="str">
        <f t="shared" si="590"/>
        <v/>
      </c>
      <c r="BI1866" s="130" t="str">
        <f t="shared" si="600"/>
        <v/>
      </c>
    </row>
    <row r="1867" spans="2:61">
      <c r="B1867" s="111"/>
      <c r="C1867" s="536"/>
      <c r="D1867" s="128"/>
      <c r="E1867" s="583"/>
      <c r="F1867" s="128"/>
      <c r="G1867" s="588"/>
      <c r="H1867" s="588"/>
      <c r="I1867" s="130"/>
      <c r="J1867" s="139"/>
      <c r="K1867" s="131"/>
      <c r="L1867" s="132"/>
      <c r="M1867" s="132"/>
      <c r="N1867" s="141"/>
      <c r="O1867" s="139"/>
      <c r="P1867" s="139"/>
      <c r="Q1867" s="139"/>
      <c r="R1867" s="133"/>
      <c r="S1867" s="134"/>
      <c r="T1867" s="434"/>
      <c r="U1867" s="429"/>
      <c r="V1867" s="429" t="str">
        <f t="shared" si="595"/>
        <v/>
      </c>
      <c r="W1867" s="298"/>
      <c r="X1867" s="129" t="str">
        <f t="shared" si="601"/>
        <v/>
      </c>
      <c r="Y1867" s="129" t="str">
        <f t="shared" si="596"/>
        <v/>
      </c>
      <c r="Z1867" s="129" t="str">
        <f t="shared" si="597"/>
        <v/>
      </c>
      <c r="AA1867" s="133" t="str">
        <f t="shared" si="579"/>
        <v/>
      </c>
      <c r="AC1867" s="186" t="str">
        <f>AC1856</f>
        <v/>
      </c>
      <c r="AD1867" s="187" t="str">
        <f>AD1856</f>
        <v/>
      </c>
      <c r="AE1867" s="187" t="str">
        <f>AE1856</f>
        <v/>
      </c>
      <c r="AF1867" s="187" t="str">
        <f>AF1856</f>
        <v/>
      </c>
      <c r="AG1867" s="204">
        <f t="shared" si="598"/>
        <v>0</v>
      </c>
      <c r="AI1867" s="140" t="str">
        <f>IF(月報!G1867&lt;&gt;"",月報!G1867,"")</f>
        <v/>
      </c>
      <c r="AJ1867" s="126" t="str">
        <f>IF(月報!W1867&lt;&gt;"",月報!W1867*24,"")</f>
        <v/>
      </c>
      <c r="AK1867" s="126" t="str">
        <f>IF(月報!P1867&lt;&gt;"",月報!P1867,"")</f>
        <v/>
      </c>
      <c r="AL1867" s="126" t="str">
        <f>IF(月報!Q1867&lt;&gt;"",IF(月報!Q1867="平日残","",月報!Q1867),"")</f>
        <v/>
      </c>
      <c r="AM1867" s="126"/>
      <c r="AN1867" s="126" t="str">
        <f t="shared" ref="AN1867:AN1930" si="602">IF($AO1867=0,IF($G1867="",IF($Q1867="","週報未入力",""),""),"")</f>
        <v/>
      </c>
      <c r="AO1867" s="126" t="str">
        <f>IF($E1867="","",VLOOKUP($E1867,カレンダマスタ!$A$5:$E$381,5,FALSE))</f>
        <v/>
      </c>
      <c r="AQ1867" s="196" t="str">
        <f>IF(G1867="","",IF(VLOOKUP(E1867,カレンダマスタ!$A$5:$D$381,4,FALSE)=0,"",1))</f>
        <v/>
      </c>
      <c r="AR1867" s="136" t="str">
        <f>IF($G1867="","",IF($AD1867="NSTC",INDEX(カレンダマスタ!$I$26:$O$31,MATCH($G1867,カレンダマスタ!$H$26:$H$31,1),MATCH($H1867,カレンダマスタ!$I$25:$O$25,1)),
IF($AD1867="CS本社",INDEX(カレンダマスタ!$I$36:$O$41,MATCH($G1867,カレンダマスタ!$H$36:$H$41,1),MATCH($H1867,カレンダマスタ!$I$35:$O$35,1)),
IF($AD1867="NS本社",INDEX(カレンダマスタ!$I$94:$O$99,MATCH($G1867,カレンダマスタ!$H$95:$H$100,1),MATCH($H1867,カレンダマスタ!$I$93:$O$93,1)),
IF($AD1867="ODC",INDEX(カレンダマスタ!$I$46:$O$51,MATCH($G1867,カレンダマスタ!$H$46:$H$51,1),MATCH($H1867,カレンダマスタ!$I$45:$O$45,1)),
IF($AD1867="NS東京TC",INDEX(カレンダマスタ!$I$56:$O$61,MATCH($G1867,カレンダマスタ!$H$56:$H$61,1),MATCH($H1867,カレンダマスタ!$I$55:$O$55,1)),""))))))</f>
        <v/>
      </c>
      <c r="AS1867" s="126" t="str">
        <f t="shared" si="599"/>
        <v/>
      </c>
      <c r="AU1867" s="137" t="str">
        <f>IF(E1867="","",VLOOKUP($E1867,カレンダマスタ!$A$4:$E$381,4,FALSE))</f>
        <v/>
      </c>
      <c r="AV1867" s="137" t="str">
        <f t="shared" si="580"/>
        <v/>
      </c>
      <c r="AW1867" s="137" t="str">
        <f t="shared" si="581"/>
        <v/>
      </c>
      <c r="AX1867" s="138" t="str">
        <f t="shared" si="582"/>
        <v/>
      </c>
      <c r="AY1867" s="138" t="str">
        <f t="shared" si="583"/>
        <v/>
      </c>
      <c r="AZ1867" s="130" t="str">
        <f>IF(AX1867&amp;AW1867="勤怠未設定","×",IF(AV1867="勤怠修正","×",IF(AC1867="外注","",IF(AA1867="",IF(AY1867&lt;&gt;"","×",""),IF(VLOOKUP(AA1867,カレンダマスタ!$H$66:$I$83,2,FALSE)&lt;&gt;AY1867,"×","OK")))))</f>
        <v/>
      </c>
      <c r="BC1867" s="137" t="str">
        <f>IF(E1867="","",VLOOKUP($E1867,カレンダマスタ!$A$4:$E$381,4,FALSE))</f>
        <v/>
      </c>
      <c r="BD1867" s="126" t="str">
        <f>IF(AC1867="社員","",IF(AG1867=0,"",IF(AD1867="NSTC",IF(COUNTIF(カレンダマスタ!$Q$5:$Q$32,G1867)=1,"OK","×"),
IF(AD1867="NS本社",IF(COUNTIF(カレンダマスタ!$T$5:$T$32,G1867)=1,"OK","×"),IF(COUNTIF(カレンダマスタ!$R$5:$R$32,G1867)=1,"OK","×")))))</f>
        <v/>
      </c>
      <c r="BE1867" s="126" t="str">
        <f>IF(AC1867="社員","",IF(G1867="","",IF(R1867&lt;&gt;"","",IF(AF1867="CS","OK",IF(VLOOKUP(E1867,カレンダマスタ!$A$5:$D$381,4,FALSE)&gt;0,"",IF(OR(G1867*24&gt;10.84,H1867*24&lt;14.5)=TRUE,"×","OK"))))))</f>
        <v/>
      </c>
      <c r="BF1867" s="126" t="str">
        <f t="shared" si="594"/>
        <v/>
      </c>
      <c r="BG1867" s="126" t="str">
        <f t="shared" si="590"/>
        <v/>
      </c>
      <c r="BI1867" s="130" t="str">
        <f t="shared" si="600"/>
        <v/>
      </c>
    </row>
    <row r="1868" spans="2:61">
      <c r="B1868" s="111"/>
      <c r="C1868" s="536"/>
      <c r="D1868" s="128"/>
      <c r="E1868" s="583"/>
      <c r="F1868" s="128"/>
      <c r="G1868" s="588"/>
      <c r="H1868" s="588"/>
      <c r="I1868" s="130"/>
      <c r="J1868" s="139"/>
      <c r="K1868" s="131"/>
      <c r="L1868" s="132"/>
      <c r="M1868" s="132"/>
      <c r="N1868" s="141"/>
      <c r="O1868" s="139"/>
      <c r="P1868" s="139"/>
      <c r="Q1868" s="139"/>
      <c r="R1868" s="133"/>
      <c r="S1868" s="134"/>
      <c r="T1868" s="434"/>
      <c r="U1868" s="429"/>
      <c r="V1868" s="429" t="str">
        <f t="shared" si="595"/>
        <v/>
      </c>
      <c r="W1868" s="298"/>
      <c r="X1868" s="129" t="str">
        <f t="shared" si="601"/>
        <v/>
      </c>
      <c r="Y1868" s="129" t="str">
        <f t="shared" si="596"/>
        <v/>
      </c>
      <c r="Z1868" s="129" t="str">
        <f t="shared" si="597"/>
        <v/>
      </c>
      <c r="AA1868" s="133" t="str">
        <f t="shared" ref="AA1868:AA1931" si="603">IF(R1868&lt;&gt;"",IF(AND(AO1868=2,R1868="休出"),"法休残",R1868),"")</f>
        <v/>
      </c>
      <c r="AC1868" s="186" t="str">
        <f>AC1856</f>
        <v/>
      </c>
      <c r="AD1868" s="187" t="str">
        <f>AD1856</f>
        <v/>
      </c>
      <c r="AE1868" s="187" t="str">
        <f>AE1856</f>
        <v/>
      </c>
      <c r="AF1868" s="187" t="str">
        <f>AF1856</f>
        <v/>
      </c>
      <c r="AG1868" s="204">
        <f t="shared" si="598"/>
        <v>0</v>
      </c>
      <c r="AI1868" s="140" t="str">
        <f>IF(月報!G1868&lt;&gt;"",月報!G1868,"")</f>
        <v/>
      </c>
      <c r="AJ1868" s="126" t="str">
        <f>IF(月報!W1868&lt;&gt;"",月報!W1868*24,"")</f>
        <v/>
      </c>
      <c r="AK1868" s="126" t="str">
        <f>IF(月報!P1868&lt;&gt;"",月報!P1868,"")</f>
        <v/>
      </c>
      <c r="AL1868" s="126" t="str">
        <f>IF(月報!Q1868&lt;&gt;"",IF(月報!Q1868="平日残","",月報!Q1868),"")</f>
        <v/>
      </c>
      <c r="AM1868" s="126"/>
      <c r="AN1868" s="126" t="str">
        <f t="shared" si="602"/>
        <v/>
      </c>
      <c r="AO1868" s="126" t="str">
        <f>IF($E1868="","",VLOOKUP($E1868,カレンダマスタ!$A$5:$E$381,5,FALSE))</f>
        <v/>
      </c>
      <c r="AQ1868" s="196" t="str">
        <f>IF(G1868="","",IF(VLOOKUP(E1868,カレンダマスタ!$A$5:$D$381,4,FALSE)=0,"",1))</f>
        <v/>
      </c>
      <c r="AR1868" s="136" t="str">
        <f>IF($G1868="","",IF($AD1868="NSTC",INDEX(カレンダマスタ!$I$26:$O$31,MATCH($G1868,カレンダマスタ!$H$26:$H$31,1),MATCH($H1868,カレンダマスタ!$I$25:$O$25,1)),
IF($AD1868="CS本社",INDEX(カレンダマスタ!$I$36:$O$41,MATCH($G1868,カレンダマスタ!$H$36:$H$41,1),MATCH($H1868,カレンダマスタ!$I$35:$O$35,1)),
IF($AD1868="NS本社",INDEX(カレンダマスタ!$I$94:$O$99,MATCH($G1868,カレンダマスタ!$H$95:$H$100,1),MATCH($H1868,カレンダマスタ!$I$93:$O$93,1)),
IF($AD1868="ODC",INDEX(カレンダマスタ!$I$46:$O$51,MATCH($G1868,カレンダマスタ!$H$46:$H$51,1),MATCH($H1868,カレンダマスタ!$I$45:$O$45,1)),
IF($AD1868="NS東京TC",INDEX(カレンダマスタ!$I$56:$O$61,MATCH($G1868,カレンダマスタ!$H$56:$H$61,1),MATCH($H1868,カレンダマスタ!$I$55:$O$55,1)),""))))))</f>
        <v/>
      </c>
      <c r="AS1868" s="126" t="str">
        <f t="shared" si="599"/>
        <v/>
      </c>
      <c r="AU1868" s="137" t="str">
        <f>IF(E1868="","",VLOOKUP($E1868,カレンダマスタ!$A$4:$E$381,4,FALSE))</f>
        <v/>
      </c>
      <c r="AV1868" s="137" t="str">
        <f t="shared" ref="AV1868:AV1931" si="604">IF(AA1868="","",IF(OR(AA1868="欠勤",AA1868="遅刻"),"勤怠修正",""))</f>
        <v/>
      </c>
      <c r="AW1868" s="137" t="str">
        <f t="shared" ref="AW1868:AW1931" si="605">IF(Q1868="","",IF(R1868="","勤怠未設定",""))</f>
        <v/>
      </c>
      <c r="AX1868" s="138" t="str">
        <f t="shared" ref="AX1868:AX1931" si="606">IF(E1868="","",IF(AND(AU1868&gt;=1,J1868&lt;&gt;"",AA1868=""),"勤怠未設定",IF(AA1868&lt;&gt;"",AA1868,"")))</f>
        <v/>
      </c>
      <c r="AY1868" s="138" t="str">
        <f t="shared" ref="AY1868:AY1931" si="607">IF(AC1868="外注","",IF(AK1868&amp;AL1868&lt;&gt;"",AK1868&amp;AL1868,""))</f>
        <v/>
      </c>
      <c r="AZ1868" s="130" t="str">
        <f>IF(AX1868&amp;AW1868="勤怠未設定","×",IF(AV1868="勤怠修正","×",IF(AC1868="外注","",IF(AA1868="",IF(AY1868&lt;&gt;"","×",""),IF(VLOOKUP(AA1868,カレンダマスタ!$H$66:$I$83,2,FALSE)&lt;&gt;AY1868,"×","OK")))))</f>
        <v/>
      </c>
      <c r="BC1868" s="137" t="str">
        <f>IF(E1868="","",VLOOKUP($E1868,カレンダマスタ!$A$4:$E$381,4,FALSE))</f>
        <v/>
      </c>
      <c r="BD1868" s="126" t="str">
        <f>IF(AC1868="社員","",IF(AG1868=0,"",IF(AD1868="NSTC",IF(COUNTIF(カレンダマスタ!$Q$5:$Q$32,G1868)=1,"OK","×"),
IF(AD1868="NS本社",IF(COUNTIF(カレンダマスタ!$T$5:$T$32,G1868)=1,"OK","×"),IF(COUNTIF(カレンダマスタ!$R$5:$R$32,G1868)=1,"OK","×")))))</f>
        <v/>
      </c>
      <c r="BE1868" s="126" t="str">
        <f>IF(AC1868="社員","",IF(G1868="","",IF(R1868&lt;&gt;"","",IF(AF1868="CS","OK",IF(VLOOKUP(E1868,カレンダマスタ!$A$5:$D$381,4,FALSE)&gt;0,"",IF(OR(G1868*24&gt;10.84,H1868*24&lt;14.5)=TRUE,"×","OK"))))))</f>
        <v/>
      </c>
      <c r="BF1868" s="126" t="str">
        <f t="shared" si="594"/>
        <v/>
      </c>
      <c r="BG1868" s="126" t="str">
        <f t="shared" si="590"/>
        <v/>
      </c>
      <c r="BI1868" s="130" t="str">
        <f t="shared" si="600"/>
        <v/>
      </c>
    </row>
    <row r="1869" spans="2:61">
      <c r="B1869" s="111"/>
      <c r="C1869" s="537"/>
      <c r="D1869" s="142"/>
      <c r="E1869" s="584"/>
      <c r="F1869" s="142"/>
      <c r="G1869" s="589"/>
      <c r="H1869" s="589"/>
      <c r="I1869" s="144"/>
      <c r="J1869" s="148"/>
      <c r="K1869" s="145"/>
      <c r="L1869" s="146"/>
      <c r="M1869" s="146"/>
      <c r="N1869" s="147"/>
      <c r="O1869" s="148"/>
      <c r="P1869" s="148"/>
      <c r="Q1869" s="148"/>
      <c r="R1869" s="149"/>
      <c r="S1869" s="156"/>
      <c r="T1869" s="435"/>
      <c r="U1869" s="430"/>
      <c r="V1869" s="430" t="str">
        <f t="shared" si="595"/>
        <v/>
      </c>
      <c r="W1869" s="298"/>
      <c r="X1869" s="143" t="str">
        <f t="shared" si="601"/>
        <v/>
      </c>
      <c r="Y1869" s="143" t="str">
        <f t="shared" si="596"/>
        <v/>
      </c>
      <c r="Z1869" s="143" t="str">
        <f t="shared" si="597"/>
        <v/>
      </c>
      <c r="AA1869" s="149" t="str">
        <f t="shared" si="603"/>
        <v/>
      </c>
      <c r="AC1869" s="188" t="str">
        <f>AC1856</f>
        <v/>
      </c>
      <c r="AD1869" s="189" t="str">
        <f>AD1856</f>
        <v/>
      </c>
      <c r="AE1869" s="189" t="str">
        <f>AE1856</f>
        <v/>
      </c>
      <c r="AF1869" s="189" t="str">
        <f>AF1856</f>
        <v/>
      </c>
      <c r="AG1869" s="205">
        <f t="shared" si="598"/>
        <v>0</v>
      </c>
      <c r="AI1869" s="157" t="str">
        <f>IF(月報!G1869&lt;&gt;"",月報!G1869,"")</f>
        <v/>
      </c>
      <c r="AJ1869" s="151" t="str">
        <f>IF(月報!W1869&lt;&gt;"",月報!W1869*24,"")</f>
        <v/>
      </c>
      <c r="AK1869" s="151" t="str">
        <f>IF(月報!P1869&lt;&gt;"",月報!P1869,"")</f>
        <v/>
      </c>
      <c r="AL1869" s="151" t="str">
        <f>IF(月報!Q1869&lt;&gt;"",IF(月報!Q1869="平日残","",月報!Q1869),"")</f>
        <v/>
      </c>
      <c r="AM1869" s="151"/>
      <c r="AN1869" s="151" t="str">
        <f t="shared" si="602"/>
        <v/>
      </c>
      <c r="AO1869" s="151" t="str">
        <f>IF($E1869="","",VLOOKUP($E1869,カレンダマスタ!$A$5:$E$381,5,FALSE))</f>
        <v/>
      </c>
      <c r="AQ1869" s="197" t="str">
        <f>IF(G1869="","",IF(VLOOKUP(E1869,カレンダマスタ!$A$5:$D$381,4,FALSE)=0,"",1))</f>
        <v/>
      </c>
      <c r="AR1869" s="152" t="str">
        <f>IF($G1869="","",IF($AD1869="NSTC",INDEX(カレンダマスタ!$I$26:$O$31,MATCH($G1869,カレンダマスタ!$H$26:$H$31,1),MATCH($H1869,カレンダマスタ!$I$25:$O$25,1)),
IF($AD1869="CS本社",INDEX(カレンダマスタ!$I$36:$O$41,MATCH($G1869,カレンダマスタ!$H$36:$H$41,1),MATCH($H1869,カレンダマスタ!$I$35:$O$35,1)),
IF($AD1869="NS本社",INDEX(カレンダマスタ!$I$94:$O$99,MATCH($G1869,カレンダマスタ!$H$95:$H$100,1),MATCH($H1869,カレンダマスタ!$I$93:$O$93,1)),
IF($AD1869="ODC",INDEX(カレンダマスタ!$I$46:$O$51,MATCH($G1869,カレンダマスタ!$H$46:$H$51,1),MATCH($H1869,カレンダマスタ!$I$45:$O$45,1)),
IF($AD1869="NS東京TC",INDEX(カレンダマスタ!$I$56:$O$61,MATCH($G1869,カレンダマスタ!$H$56:$H$61,1),MATCH($H1869,カレンダマスタ!$I$55:$O$55,1)),""))))))</f>
        <v/>
      </c>
      <c r="AS1869" s="151" t="str">
        <f t="shared" si="599"/>
        <v/>
      </c>
      <c r="AU1869" s="153" t="str">
        <f>IF(E1869="","",VLOOKUP($E1869,カレンダマスタ!$A$4:$E$381,4,FALSE))</f>
        <v/>
      </c>
      <c r="AV1869" s="153" t="str">
        <f t="shared" si="604"/>
        <v/>
      </c>
      <c r="AW1869" s="153" t="str">
        <f t="shared" si="605"/>
        <v/>
      </c>
      <c r="AX1869" s="154" t="str">
        <f t="shared" si="606"/>
        <v/>
      </c>
      <c r="AY1869" s="154" t="str">
        <f t="shared" si="607"/>
        <v/>
      </c>
      <c r="AZ1869" s="144" t="str">
        <f>IF(AX1869&amp;AW1869="勤怠未設定","×",IF(AV1869="勤怠修正","×",IF(AC1869="外注","",IF(AA1869="",IF(AY1869&lt;&gt;"","×",""),IF(VLOOKUP(AA1869,カレンダマスタ!$H$66:$I$83,2,FALSE)&lt;&gt;AY1869,"×","OK")))))</f>
        <v/>
      </c>
      <c r="BC1869" s="153" t="str">
        <f>IF(E1869="","",VLOOKUP($E1869,カレンダマスタ!$A$4:$E$381,4,FALSE))</f>
        <v/>
      </c>
      <c r="BD1869" s="151" t="str">
        <f>IF(AC1869="社員","",IF(AG1869=0,"",IF(AD1869="NSTC",IF(COUNTIF(カレンダマスタ!$Q$5:$Q$32,G1869)=1,"OK","×"),
IF(AD1869="NS本社",IF(COUNTIF(カレンダマスタ!$T$5:$T$32,G1869)=1,"OK","×"),IF(COUNTIF(カレンダマスタ!$R$5:$R$32,G1869)=1,"OK","×")))))</f>
        <v/>
      </c>
      <c r="BE1869" s="151" t="str">
        <f>IF(AC1869="社員","",IF(G1869="","",IF(R1869&lt;&gt;"","",IF(AF1869="CS","OK",IF(VLOOKUP(E1869,カレンダマスタ!$A$5:$D$381,4,FALSE)&gt;0,"",IF(OR(G1869*24&gt;10.84,H1869*24&lt;14.5)=TRUE,"×","OK"))))))</f>
        <v/>
      </c>
      <c r="BF1869" s="151" t="str">
        <f t="shared" si="594"/>
        <v/>
      </c>
      <c r="BG1869" s="151" t="str">
        <f t="shared" si="590"/>
        <v/>
      </c>
      <c r="BI1869" s="144" t="str">
        <f t="shared" si="600"/>
        <v/>
      </c>
    </row>
    <row r="1870" spans="2:61">
      <c r="B1870" s="111"/>
      <c r="C1870" s="535"/>
      <c r="D1870" s="112"/>
      <c r="E1870" s="582"/>
      <c r="F1870" s="112"/>
      <c r="G1870" s="587"/>
      <c r="H1870" s="587"/>
      <c r="I1870" s="114"/>
      <c r="J1870" s="118"/>
      <c r="K1870" s="115"/>
      <c r="L1870" s="116"/>
      <c r="M1870" s="116"/>
      <c r="N1870" s="117"/>
      <c r="O1870" s="118"/>
      <c r="P1870" s="118"/>
      <c r="Q1870" s="118"/>
      <c r="R1870" s="119"/>
      <c r="S1870" s="120"/>
      <c r="T1870" s="433"/>
      <c r="U1870" s="431">
        <f>SUM(T1870:T1876)</f>
        <v>0</v>
      </c>
      <c r="V1870" s="431" t="str">
        <f t="shared" si="595"/>
        <v/>
      </c>
      <c r="W1870" s="298"/>
      <c r="X1870" s="113" t="str">
        <f t="shared" si="601"/>
        <v/>
      </c>
      <c r="Y1870" s="113" t="str">
        <f t="shared" si="596"/>
        <v/>
      </c>
      <c r="Z1870" s="113" t="str">
        <f t="shared" si="597"/>
        <v/>
      </c>
      <c r="AA1870" s="119" t="str">
        <f t="shared" si="603"/>
        <v/>
      </c>
      <c r="AC1870" s="190" t="str">
        <f>AC1856</f>
        <v/>
      </c>
      <c r="AD1870" s="191" t="str">
        <f>AD1856</f>
        <v/>
      </c>
      <c r="AE1870" s="191" t="str">
        <f>AE1856</f>
        <v/>
      </c>
      <c r="AF1870" s="191" t="str">
        <f>AF1856</f>
        <v/>
      </c>
      <c r="AG1870" s="206">
        <f t="shared" si="598"/>
        <v>0</v>
      </c>
      <c r="AI1870" s="158" t="str">
        <f>IF(月報!G1870&lt;&gt;"",月報!G1870,"")</f>
        <v/>
      </c>
      <c r="AJ1870" s="122" t="str">
        <f>IF(月報!W1870&lt;&gt;"",月報!W1870*24,"")</f>
        <v/>
      </c>
      <c r="AK1870" s="122" t="str">
        <f>IF(月報!P1870&lt;&gt;"",月報!P1870,"")</f>
        <v/>
      </c>
      <c r="AL1870" s="122" t="str">
        <f>IF(月報!Q1870&lt;&gt;"",IF(月報!Q1870="平日残","",月報!Q1870),"")</f>
        <v/>
      </c>
      <c r="AM1870" s="122"/>
      <c r="AN1870" s="122" t="str">
        <f t="shared" si="602"/>
        <v/>
      </c>
      <c r="AO1870" s="122" t="str">
        <f>IF($E1870="","",VLOOKUP($E1870,カレンダマスタ!$A$5:$E$381,5,FALSE))</f>
        <v/>
      </c>
      <c r="AQ1870" s="195" t="str">
        <f>IF(G1870="","",IF(VLOOKUP(E1870,カレンダマスタ!$A$5:$D$381,4,FALSE)=0,"",1))</f>
        <v/>
      </c>
      <c r="AR1870" s="123" t="str">
        <f>IF($G1870="","",IF($AD1870="NSTC",INDEX(カレンダマスタ!$I$26:$O$31,MATCH($G1870,カレンダマスタ!$H$26:$H$31,1),MATCH($H1870,カレンダマスタ!$I$25:$O$25,1)),
IF($AD1870="CS本社",INDEX(カレンダマスタ!$I$36:$O$41,MATCH($G1870,カレンダマスタ!$H$36:$H$41,1),MATCH($H1870,カレンダマスタ!$I$35:$O$35,1)),
IF($AD1870="NS本社",INDEX(カレンダマスタ!$I$94:$O$99,MATCH($G1870,カレンダマスタ!$H$95:$H$100,1),MATCH($H1870,カレンダマスタ!$I$93:$O$93,1)),
IF($AD1870="ODC",INDEX(カレンダマスタ!$I$46:$O$51,MATCH($G1870,カレンダマスタ!$H$46:$H$51,1),MATCH($H1870,カレンダマスタ!$I$45:$O$45,1)),
IF($AD1870="NS東京TC",INDEX(カレンダマスタ!$I$56:$O$61,MATCH($G1870,カレンダマスタ!$H$56:$H$61,1),MATCH($H1870,カレンダマスタ!$I$55:$O$55,1)),""))))))</f>
        <v/>
      </c>
      <c r="AS1870" s="122" t="str">
        <f t="shared" si="599"/>
        <v/>
      </c>
      <c r="AU1870" s="124" t="str">
        <f>IF(E1870="","",VLOOKUP($E1870,カレンダマスタ!$A$4:$E$381,4,FALSE))</f>
        <v/>
      </c>
      <c r="AV1870" s="124" t="str">
        <f t="shared" si="604"/>
        <v/>
      </c>
      <c r="AW1870" s="124" t="str">
        <f t="shared" si="605"/>
        <v/>
      </c>
      <c r="AX1870" s="125" t="str">
        <f t="shared" si="606"/>
        <v/>
      </c>
      <c r="AY1870" s="125" t="str">
        <f t="shared" si="607"/>
        <v/>
      </c>
      <c r="AZ1870" s="114" t="str">
        <f>IF(AX1870&amp;AW1870="勤怠未設定","×",IF(AV1870="勤怠修正","×",IF(AC1870="外注","",IF(AA1870="",IF(AY1870&lt;&gt;"","×",""),IF(VLOOKUP(AA1870,カレンダマスタ!$H$66:$I$83,2,FALSE)&lt;&gt;AY1870,"×","OK")))))</f>
        <v/>
      </c>
      <c r="BC1870" s="124" t="str">
        <f>IF(E1870="","",VLOOKUP($E1870,カレンダマスタ!$A$4:$E$381,4,FALSE))</f>
        <v/>
      </c>
      <c r="BD1870" s="122" t="str">
        <f>IF(AC1870="社員","",IF(AG1870=0,"",IF(AD1870="NSTC",IF(COUNTIF(カレンダマスタ!$Q$5:$Q$32,G1870)=1,"OK","×"),
IF(AD1870="NS本社",IF(COUNTIF(カレンダマスタ!$T$5:$T$32,G1870)=1,"OK","×"),IF(COUNTIF(カレンダマスタ!$R$5:$R$32,G1870)=1,"OK","×")))))</f>
        <v/>
      </c>
      <c r="BE1870" s="122" t="str">
        <f>IF(AC1870="社員","",IF(G1870="","",IF(R1870&lt;&gt;"","",IF(AF1870="CS","OK",IF(VLOOKUP(E1870,カレンダマスタ!$A$5:$D$381,4,FALSE)&gt;0,"",IF(OR(G1870*24&gt;10.84,H1870*24&lt;14.5)=TRUE,"×","OK"))))))</f>
        <v/>
      </c>
      <c r="BF1870" s="122" t="str">
        <f t="shared" si="594"/>
        <v/>
      </c>
      <c r="BG1870" s="122" t="str">
        <f t="shared" si="590"/>
        <v/>
      </c>
      <c r="BI1870" s="114" t="str">
        <f t="shared" si="600"/>
        <v/>
      </c>
    </row>
    <row r="1871" spans="2:61">
      <c r="B1871" s="111"/>
      <c r="C1871" s="536"/>
      <c r="D1871" s="128"/>
      <c r="E1871" s="583"/>
      <c r="F1871" s="128"/>
      <c r="G1871" s="588"/>
      <c r="H1871" s="588"/>
      <c r="I1871" s="130"/>
      <c r="J1871" s="139"/>
      <c r="K1871" s="131"/>
      <c r="L1871" s="132"/>
      <c r="M1871" s="132"/>
      <c r="N1871" s="141"/>
      <c r="O1871" s="139"/>
      <c r="P1871" s="139"/>
      <c r="Q1871" s="139"/>
      <c r="R1871" s="133"/>
      <c r="S1871" s="134"/>
      <c r="T1871" s="434"/>
      <c r="U1871" s="429"/>
      <c r="V1871" s="429" t="str">
        <f t="shared" si="595"/>
        <v/>
      </c>
      <c r="W1871" s="298"/>
      <c r="X1871" s="129" t="str">
        <f t="shared" si="601"/>
        <v/>
      </c>
      <c r="Y1871" s="129" t="str">
        <f t="shared" si="596"/>
        <v/>
      </c>
      <c r="Z1871" s="129" t="str">
        <f t="shared" si="597"/>
        <v/>
      </c>
      <c r="AA1871" s="133" t="str">
        <f t="shared" si="603"/>
        <v/>
      </c>
      <c r="AC1871" s="186" t="str">
        <f>AC1856</f>
        <v/>
      </c>
      <c r="AD1871" s="187" t="str">
        <f>AD1856</f>
        <v/>
      </c>
      <c r="AE1871" s="187" t="str">
        <f>AE1856</f>
        <v/>
      </c>
      <c r="AF1871" s="187" t="str">
        <f>AF1856</f>
        <v/>
      </c>
      <c r="AG1871" s="204">
        <f t="shared" si="598"/>
        <v>0</v>
      </c>
      <c r="AI1871" s="135" t="str">
        <f>IF(月報!G1871&lt;&gt;"",月報!G1871,"")</f>
        <v/>
      </c>
      <c r="AJ1871" s="126" t="str">
        <f>IF(月報!W1871&lt;&gt;"",月報!W1871*24,"")</f>
        <v/>
      </c>
      <c r="AK1871" s="126" t="str">
        <f>IF(月報!P1871&lt;&gt;"",月報!P1871,"")</f>
        <v/>
      </c>
      <c r="AL1871" s="126" t="str">
        <f>IF(月報!Q1871&lt;&gt;"",IF(月報!Q1871="平日残","",月報!Q1871),"")</f>
        <v/>
      </c>
      <c r="AM1871" s="126"/>
      <c r="AN1871" s="126" t="str">
        <f t="shared" si="602"/>
        <v/>
      </c>
      <c r="AO1871" s="126" t="str">
        <f>IF($E1871="","",VLOOKUP($E1871,カレンダマスタ!$A$5:$E$381,5,FALSE))</f>
        <v/>
      </c>
      <c r="AQ1871" s="196" t="str">
        <f>IF(G1871="","",IF(VLOOKUP(E1871,カレンダマスタ!$A$5:$D$381,4,FALSE)=0,"",1))</f>
        <v/>
      </c>
      <c r="AR1871" s="136" t="str">
        <f>IF($G1871="","",IF($AD1871="NSTC",INDEX(カレンダマスタ!$I$26:$O$31,MATCH($G1871,カレンダマスタ!$H$26:$H$31,1),MATCH($H1871,カレンダマスタ!$I$25:$O$25,1)),
IF($AD1871="CS本社",INDEX(カレンダマスタ!$I$36:$O$41,MATCH($G1871,カレンダマスタ!$H$36:$H$41,1),MATCH($H1871,カレンダマスタ!$I$35:$O$35,1)),
IF($AD1871="NS本社",INDEX(カレンダマスタ!$I$94:$O$99,MATCH($G1871,カレンダマスタ!$H$95:$H$100,1),MATCH($H1871,カレンダマスタ!$I$93:$O$93,1)),
IF($AD1871="ODC",INDEX(カレンダマスタ!$I$46:$O$51,MATCH($G1871,カレンダマスタ!$H$46:$H$51,1),MATCH($H1871,カレンダマスタ!$I$45:$O$45,1)),
IF($AD1871="NS東京TC",INDEX(カレンダマスタ!$I$56:$O$61,MATCH($G1871,カレンダマスタ!$H$56:$H$61,1),MATCH($H1871,カレンダマスタ!$I$55:$O$55,1)),""))))))</f>
        <v/>
      </c>
      <c r="AS1871" s="126" t="str">
        <f t="shared" si="599"/>
        <v/>
      </c>
      <c r="AU1871" s="137" t="str">
        <f>IF(E1871="","",VLOOKUP($E1871,カレンダマスタ!$A$4:$E$381,4,FALSE))</f>
        <v/>
      </c>
      <c r="AV1871" s="137" t="str">
        <f t="shared" si="604"/>
        <v/>
      </c>
      <c r="AW1871" s="137" t="str">
        <f t="shared" si="605"/>
        <v/>
      </c>
      <c r="AX1871" s="138" t="str">
        <f t="shared" si="606"/>
        <v/>
      </c>
      <c r="AY1871" s="138" t="str">
        <f t="shared" si="607"/>
        <v/>
      </c>
      <c r="AZ1871" s="130" t="str">
        <f>IF(AX1871&amp;AW1871="勤怠未設定","×",IF(AV1871="勤怠修正","×",IF(AC1871="外注","",IF(AA1871="",IF(AY1871&lt;&gt;"","×",""),IF(VLOOKUP(AA1871,カレンダマスタ!$H$66:$I$83,2,FALSE)&lt;&gt;AY1871,"×","OK")))))</f>
        <v/>
      </c>
      <c r="BC1871" s="137" t="str">
        <f>IF(E1871="","",VLOOKUP($E1871,カレンダマスタ!$A$4:$E$381,4,FALSE))</f>
        <v/>
      </c>
      <c r="BD1871" s="126" t="str">
        <f>IF(AC1871="社員","",IF(AG1871=0,"",IF(AD1871="NSTC",IF(COUNTIF(カレンダマスタ!$Q$5:$Q$32,G1871)=1,"OK","×"),
IF(AD1871="NS本社",IF(COUNTIF(カレンダマスタ!$T$5:$T$32,G1871)=1,"OK","×"),IF(COUNTIF(カレンダマスタ!$R$5:$R$32,G1871)=1,"OK","×")))))</f>
        <v/>
      </c>
      <c r="BE1871" s="126" t="str">
        <f>IF(AC1871="社員","",IF(G1871="","",IF(R1871&lt;&gt;"","",IF(AF1871="CS","OK",IF(VLOOKUP(E1871,カレンダマスタ!$A$5:$D$381,4,FALSE)&gt;0,"",IF(OR(G1871*24&gt;10.84,H1871*24&lt;14.5)=TRUE,"×","OK"))))))</f>
        <v/>
      </c>
      <c r="BF1871" s="126" t="str">
        <f t="shared" si="594"/>
        <v/>
      </c>
      <c r="BG1871" s="126" t="str">
        <f t="shared" si="590"/>
        <v/>
      </c>
      <c r="BI1871" s="130" t="str">
        <f t="shared" si="600"/>
        <v/>
      </c>
    </row>
    <row r="1872" spans="2:61">
      <c r="B1872" s="111"/>
      <c r="C1872" s="536"/>
      <c r="D1872" s="128"/>
      <c r="E1872" s="583"/>
      <c r="F1872" s="128"/>
      <c r="G1872" s="588"/>
      <c r="H1872" s="588"/>
      <c r="I1872" s="130"/>
      <c r="J1872" s="139"/>
      <c r="K1872" s="131"/>
      <c r="L1872" s="132"/>
      <c r="M1872" s="132"/>
      <c r="N1872" s="141"/>
      <c r="O1872" s="139"/>
      <c r="P1872" s="139"/>
      <c r="Q1872" s="139"/>
      <c r="R1872" s="133"/>
      <c r="S1872" s="134"/>
      <c r="T1872" s="434"/>
      <c r="U1872" s="429"/>
      <c r="V1872" s="429" t="str">
        <f t="shared" si="595"/>
        <v/>
      </c>
      <c r="W1872" s="298"/>
      <c r="X1872" s="129" t="str">
        <f t="shared" si="601"/>
        <v/>
      </c>
      <c r="Y1872" s="129" t="str">
        <f t="shared" si="596"/>
        <v/>
      </c>
      <c r="Z1872" s="129" t="str">
        <f t="shared" si="597"/>
        <v/>
      </c>
      <c r="AA1872" s="133" t="str">
        <f t="shared" si="603"/>
        <v/>
      </c>
      <c r="AC1872" s="186" t="str">
        <f>AC1856</f>
        <v/>
      </c>
      <c r="AD1872" s="187" t="str">
        <f>AD1856</f>
        <v/>
      </c>
      <c r="AE1872" s="187" t="str">
        <f>AE1856</f>
        <v/>
      </c>
      <c r="AF1872" s="187" t="str">
        <f>AF1856</f>
        <v/>
      </c>
      <c r="AG1872" s="204">
        <f t="shared" si="598"/>
        <v>0</v>
      </c>
      <c r="AI1872" s="135" t="str">
        <f>IF(月報!G1872&lt;&gt;"",月報!G1872,"")</f>
        <v/>
      </c>
      <c r="AJ1872" s="126" t="str">
        <f>IF(月報!W1872&lt;&gt;"",月報!W1872*24,"")</f>
        <v/>
      </c>
      <c r="AK1872" s="126" t="str">
        <f>IF(月報!P1872&lt;&gt;"",月報!P1872,"")</f>
        <v/>
      </c>
      <c r="AL1872" s="126" t="str">
        <f>IF(月報!Q1872&lt;&gt;"",IF(月報!Q1872="平日残","",月報!Q1872),"")</f>
        <v/>
      </c>
      <c r="AM1872" s="126"/>
      <c r="AN1872" s="126" t="str">
        <f t="shared" si="602"/>
        <v/>
      </c>
      <c r="AO1872" s="126" t="str">
        <f>IF($E1872="","",VLOOKUP($E1872,カレンダマスタ!$A$5:$E$381,5,FALSE))</f>
        <v/>
      </c>
      <c r="AQ1872" s="196" t="str">
        <f>IF(G1872="","",IF(VLOOKUP(E1872,カレンダマスタ!$A$5:$D$381,4,FALSE)=0,"",1))</f>
        <v/>
      </c>
      <c r="AR1872" s="136" t="str">
        <f>IF($G1872="","",IF($AD1872="NSTC",INDEX(カレンダマスタ!$I$26:$O$31,MATCH($G1872,カレンダマスタ!$H$26:$H$31,1),MATCH($H1872,カレンダマスタ!$I$25:$O$25,1)),
IF($AD1872="CS本社",INDEX(カレンダマスタ!$I$36:$O$41,MATCH($G1872,カレンダマスタ!$H$36:$H$41,1),MATCH($H1872,カレンダマスタ!$I$35:$O$35,1)),
IF($AD1872="NS本社",INDEX(カレンダマスタ!$I$94:$O$99,MATCH($G1872,カレンダマスタ!$H$95:$H$100,1),MATCH($H1872,カレンダマスタ!$I$93:$O$93,1)),
IF($AD1872="ODC",INDEX(カレンダマスタ!$I$46:$O$51,MATCH($G1872,カレンダマスタ!$H$46:$H$51,1),MATCH($H1872,カレンダマスタ!$I$45:$O$45,1)),
IF($AD1872="NS東京TC",INDEX(カレンダマスタ!$I$56:$O$61,MATCH($G1872,カレンダマスタ!$H$56:$H$61,1),MATCH($H1872,カレンダマスタ!$I$55:$O$55,1)),""))))))</f>
        <v/>
      </c>
      <c r="AS1872" s="126" t="str">
        <f t="shared" si="599"/>
        <v/>
      </c>
      <c r="AU1872" s="137" t="str">
        <f>IF(E1872="","",VLOOKUP($E1872,カレンダマスタ!$A$4:$E$381,4,FALSE))</f>
        <v/>
      </c>
      <c r="AV1872" s="137" t="str">
        <f t="shared" si="604"/>
        <v/>
      </c>
      <c r="AW1872" s="137" t="str">
        <f t="shared" si="605"/>
        <v/>
      </c>
      <c r="AX1872" s="138" t="str">
        <f t="shared" si="606"/>
        <v/>
      </c>
      <c r="AY1872" s="138" t="str">
        <f t="shared" si="607"/>
        <v/>
      </c>
      <c r="AZ1872" s="130" t="str">
        <f>IF(AX1872&amp;AW1872="勤怠未設定","×",IF(AV1872="勤怠修正","×",IF(AC1872="外注","",IF(AA1872="",IF(AY1872&lt;&gt;"","×",""),IF(VLOOKUP(AA1872,カレンダマスタ!$H$66:$I$83,2,FALSE)&lt;&gt;AY1872,"×","OK")))))</f>
        <v/>
      </c>
      <c r="BC1872" s="137" t="str">
        <f>IF(E1872="","",VLOOKUP($E1872,カレンダマスタ!$A$4:$E$381,4,FALSE))</f>
        <v/>
      </c>
      <c r="BD1872" s="126" t="str">
        <f>IF(AC1872="社員","",IF(AG1872=0,"",IF(AD1872="NSTC",IF(COUNTIF(カレンダマスタ!$Q$5:$Q$32,G1872)=1,"OK","×"),
IF(AD1872="NS本社",IF(COUNTIF(カレンダマスタ!$T$5:$T$32,G1872)=1,"OK","×"),IF(COUNTIF(カレンダマスタ!$R$5:$R$32,G1872)=1,"OK","×")))))</f>
        <v/>
      </c>
      <c r="BE1872" s="126" t="str">
        <f>IF(AC1872="社員","",IF(G1872="","",IF(R1872&lt;&gt;"","",IF(AF1872="CS","OK",IF(VLOOKUP(E1872,カレンダマスタ!$A$5:$D$381,4,FALSE)&gt;0,"",IF(OR(G1872*24&gt;10.84,H1872*24&lt;14.5)=TRUE,"×","OK"))))))</f>
        <v/>
      </c>
      <c r="BF1872" s="126" t="str">
        <f t="shared" si="594"/>
        <v/>
      </c>
      <c r="BG1872" s="126" t="str">
        <f t="shared" si="590"/>
        <v/>
      </c>
      <c r="BI1872" s="130" t="str">
        <f t="shared" si="600"/>
        <v/>
      </c>
    </row>
    <row r="1873" spans="2:61">
      <c r="B1873" s="111"/>
      <c r="C1873" s="536"/>
      <c r="D1873" s="128"/>
      <c r="E1873" s="583"/>
      <c r="F1873" s="128"/>
      <c r="G1873" s="588"/>
      <c r="H1873" s="588"/>
      <c r="I1873" s="130"/>
      <c r="J1873" s="139"/>
      <c r="K1873" s="131"/>
      <c r="L1873" s="132"/>
      <c r="M1873" s="132"/>
      <c r="N1873" s="141"/>
      <c r="O1873" s="139"/>
      <c r="P1873" s="139"/>
      <c r="Q1873" s="139"/>
      <c r="R1873" s="133"/>
      <c r="S1873" s="134"/>
      <c r="T1873" s="434"/>
      <c r="U1873" s="429"/>
      <c r="V1873" s="429" t="str">
        <f t="shared" si="595"/>
        <v/>
      </c>
      <c r="W1873" s="298"/>
      <c r="X1873" s="129" t="str">
        <f t="shared" si="601"/>
        <v/>
      </c>
      <c r="Y1873" s="129" t="str">
        <f t="shared" si="596"/>
        <v/>
      </c>
      <c r="Z1873" s="129" t="str">
        <f t="shared" si="597"/>
        <v/>
      </c>
      <c r="AA1873" s="133" t="str">
        <f t="shared" si="603"/>
        <v/>
      </c>
      <c r="AC1873" s="186" t="str">
        <f>AC1856</f>
        <v/>
      </c>
      <c r="AD1873" s="187" t="str">
        <f>AD1856</f>
        <v/>
      </c>
      <c r="AE1873" s="187" t="str">
        <f>AE1856</f>
        <v/>
      </c>
      <c r="AF1873" s="187" t="str">
        <f>AF1856</f>
        <v/>
      </c>
      <c r="AG1873" s="204">
        <f t="shared" si="598"/>
        <v>0</v>
      </c>
      <c r="AI1873" s="140" t="str">
        <f>IF(月報!G1873&lt;&gt;"",月報!G1873,"")</f>
        <v/>
      </c>
      <c r="AJ1873" s="126" t="str">
        <f>IF(月報!W1873&lt;&gt;"",月報!W1873*24,"")</f>
        <v/>
      </c>
      <c r="AK1873" s="126" t="str">
        <f>IF(月報!P1873&lt;&gt;"",月報!P1873,"")</f>
        <v/>
      </c>
      <c r="AL1873" s="126" t="str">
        <f>IF(月報!Q1873&lt;&gt;"",IF(月報!Q1873="平日残","",月報!Q1873),"")</f>
        <v/>
      </c>
      <c r="AM1873" s="126"/>
      <c r="AN1873" s="126" t="str">
        <f t="shared" si="602"/>
        <v/>
      </c>
      <c r="AO1873" s="126" t="str">
        <f>IF($E1873="","",VLOOKUP($E1873,カレンダマスタ!$A$5:$E$381,5,FALSE))</f>
        <v/>
      </c>
      <c r="AQ1873" s="196" t="str">
        <f>IF(G1873="","",IF(VLOOKUP(E1873,カレンダマスタ!$A$5:$D$381,4,FALSE)=0,"",1))</f>
        <v/>
      </c>
      <c r="AR1873" s="136" t="str">
        <f>IF($G1873="","",IF($AD1873="NSTC",INDEX(カレンダマスタ!$I$26:$O$31,MATCH($G1873,カレンダマスタ!$H$26:$H$31,1),MATCH($H1873,カレンダマスタ!$I$25:$O$25,1)),
IF($AD1873="CS本社",INDEX(カレンダマスタ!$I$36:$O$41,MATCH($G1873,カレンダマスタ!$H$36:$H$41,1),MATCH($H1873,カレンダマスタ!$I$35:$O$35,1)),
IF($AD1873="NS本社",INDEX(カレンダマスタ!$I$94:$O$99,MATCH($G1873,カレンダマスタ!$H$95:$H$100,1),MATCH($H1873,カレンダマスタ!$I$93:$O$93,1)),
IF($AD1873="ODC",INDEX(カレンダマスタ!$I$46:$O$51,MATCH($G1873,カレンダマスタ!$H$46:$H$51,1),MATCH($H1873,カレンダマスタ!$I$45:$O$45,1)),
IF($AD1873="NS東京TC",INDEX(カレンダマスタ!$I$56:$O$61,MATCH($G1873,カレンダマスタ!$H$56:$H$61,1),MATCH($H1873,カレンダマスタ!$I$55:$O$55,1)),""))))))</f>
        <v/>
      </c>
      <c r="AS1873" s="126" t="str">
        <f t="shared" si="599"/>
        <v/>
      </c>
      <c r="AU1873" s="137" t="str">
        <f>IF(E1873="","",VLOOKUP($E1873,カレンダマスタ!$A$4:$E$381,4,FALSE))</f>
        <v/>
      </c>
      <c r="AV1873" s="137" t="str">
        <f t="shared" si="604"/>
        <v/>
      </c>
      <c r="AW1873" s="137" t="str">
        <f t="shared" si="605"/>
        <v/>
      </c>
      <c r="AX1873" s="138" t="str">
        <f t="shared" si="606"/>
        <v/>
      </c>
      <c r="AY1873" s="138" t="str">
        <f t="shared" si="607"/>
        <v/>
      </c>
      <c r="AZ1873" s="130" t="str">
        <f>IF(AX1873&amp;AW1873="勤怠未設定","×",IF(AV1873="勤怠修正","×",IF(AC1873="外注","",IF(AA1873="",IF(AY1873&lt;&gt;"","×",""),IF(VLOOKUP(AA1873,カレンダマスタ!$H$66:$I$83,2,FALSE)&lt;&gt;AY1873,"×","OK")))))</f>
        <v/>
      </c>
      <c r="BC1873" s="137" t="str">
        <f>IF(E1873="","",VLOOKUP($E1873,カレンダマスタ!$A$4:$E$381,4,FALSE))</f>
        <v/>
      </c>
      <c r="BD1873" s="126" t="str">
        <f>IF(AC1873="社員","",IF(AG1873=0,"",IF(AD1873="NSTC",IF(COUNTIF(カレンダマスタ!$Q$5:$Q$32,G1873)=1,"OK","×"),
IF(AD1873="NS本社",IF(COUNTIF(カレンダマスタ!$T$5:$T$32,G1873)=1,"OK","×"),IF(COUNTIF(カレンダマスタ!$R$5:$R$32,G1873)=1,"OK","×")))))</f>
        <v/>
      </c>
      <c r="BE1873" s="126" t="str">
        <f>IF(AC1873="社員","",IF(G1873="","",IF(R1873&lt;&gt;"","",IF(AF1873="CS","OK",IF(VLOOKUP(E1873,カレンダマスタ!$A$5:$D$381,4,FALSE)&gt;0,"",IF(OR(G1873*24&gt;10.84,H1873*24&lt;14.5)=TRUE,"×","OK"))))))</f>
        <v/>
      </c>
      <c r="BF1873" s="126" t="str">
        <f t="shared" si="594"/>
        <v/>
      </c>
      <c r="BG1873" s="126" t="str">
        <f t="shared" si="590"/>
        <v/>
      </c>
      <c r="BI1873" s="130" t="str">
        <f t="shared" si="600"/>
        <v/>
      </c>
    </row>
    <row r="1874" spans="2:61">
      <c r="B1874" s="111"/>
      <c r="C1874" s="536"/>
      <c r="D1874" s="128"/>
      <c r="E1874" s="583"/>
      <c r="F1874" s="128"/>
      <c r="G1874" s="588"/>
      <c r="H1874" s="588"/>
      <c r="I1874" s="130"/>
      <c r="J1874" s="139"/>
      <c r="K1874" s="131"/>
      <c r="L1874" s="132"/>
      <c r="M1874" s="132"/>
      <c r="N1874" s="141"/>
      <c r="O1874" s="139"/>
      <c r="P1874" s="139"/>
      <c r="Q1874" s="139"/>
      <c r="R1874" s="133"/>
      <c r="S1874" s="134"/>
      <c r="T1874" s="434"/>
      <c r="U1874" s="429"/>
      <c r="V1874" s="429" t="str">
        <f t="shared" si="595"/>
        <v/>
      </c>
      <c r="W1874" s="298"/>
      <c r="X1874" s="129" t="str">
        <f t="shared" si="601"/>
        <v/>
      </c>
      <c r="Y1874" s="129" t="str">
        <f t="shared" si="596"/>
        <v/>
      </c>
      <c r="Z1874" s="129" t="str">
        <f t="shared" si="597"/>
        <v/>
      </c>
      <c r="AA1874" s="133" t="str">
        <f t="shared" si="603"/>
        <v/>
      </c>
      <c r="AC1874" s="186" t="str">
        <f>AC1856</f>
        <v/>
      </c>
      <c r="AD1874" s="187" t="str">
        <f>AD1856</f>
        <v/>
      </c>
      <c r="AE1874" s="187" t="str">
        <f>AE1856</f>
        <v/>
      </c>
      <c r="AF1874" s="187" t="str">
        <f>AF1856</f>
        <v/>
      </c>
      <c r="AG1874" s="204">
        <f t="shared" si="598"/>
        <v>0</v>
      </c>
      <c r="AI1874" s="140" t="str">
        <f>IF(月報!G1874&lt;&gt;"",月報!G1874,"")</f>
        <v/>
      </c>
      <c r="AJ1874" s="126" t="str">
        <f>IF(月報!W1874&lt;&gt;"",月報!W1874*24,"")</f>
        <v/>
      </c>
      <c r="AK1874" s="126" t="str">
        <f>IF(月報!P1874&lt;&gt;"",月報!P1874,"")</f>
        <v/>
      </c>
      <c r="AL1874" s="126" t="str">
        <f>IF(月報!Q1874&lt;&gt;"",IF(月報!Q1874="平日残","",月報!Q1874),"")</f>
        <v/>
      </c>
      <c r="AM1874" s="126"/>
      <c r="AN1874" s="126" t="str">
        <f t="shared" si="602"/>
        <v/>
      </c>
      <c r="AO1874" s="126" t="str">
        <f>IF($E1874="","",VLOOKUP($E1874,カレンダマスタ!$A$5:$E$381,5,FALSE))</f>
        <v/>
      </c>
      <c r="AQ1874" s="196" t="str">
        <f>IF(G1874="","",IF(VLOOKUP(E1874,カレンダマスタ!$A$5:$D$381,4,FALSE)=0,"",1))</f>
        <v/>
      </c>
      <c r="AR1874" s="136" t="str">
        <f>IF($G1874="","",IF($AD1874="NSTC",INDEX(カレンダマスタ!$I$26:$O$31,MATCH($G1874,カレンダマスタ!$H$26:$H$31,1),MATCH($H1874,カレンダマスタ!$I$25:$O$25,1)),
IF($AD1874="CS本社",INDEX(カレンダマスタ!$I$36:$O$41,MATCH($G1874,カレンダマスタ!$H$36:$H$41,1),MATCH($H1874,カレンダマスタ!$I$35:$O$35,1)),
IF($AD1874="NS本社",INDEX(カレンダマスタ!$I$94:$O$99,MATCH($G1874,カレンダマスタ!$H$95:$H$100,1),MATCH($H1874,カレンダマスタ!$I$93:$O$93,1)),
IF($AD1874="ODC",INDEX(カレンダマスタ!$I$46:$O$51,MATCH($G1874,カレンダマスタ!$H$46:$H$51,1),MATCH($H1874,カレンダマスタ!$I$45:$O$45,1)),
IF($AD1874="NS東京TC",INDEX(カレンダマスタ!$I$56:$O$61,MATCH($G1874,カレンダマスタ!$H$56:$H$61,1),MATCH($H1874,カレンダマスタ!$I$55:$O$55,1)),""))))))</f>
        <v/>
      </c>
      <c r="AS1874" s="126" t="str">
        <f t="shared" si="599"/>
        <v/>
      </c>
      <c r="AU1874" s="137" t="str">
        <f>IF(E1874="","",VLOOKUP($E1874,カレンダマスタ!$A$4:$E$381,4,FALSE))</f>
        <v/>
      </c>
      <c r="AV1874" s="137" t="str">
        <f t="shared" si="604"/>
        <v/>
      </c>
      <c r="AW1874" s="137" t="str">
        <f t="shared" si="605"/>
        <v/>
      </c>
      <c r="AX1874" s="138" t="str">
        <f t="shared" si="606"/>
        <v/>
      </c>
      <c r="AY1874" s="138" t="str">
        <f t="shared" si="607"/>
        <v/>
      </c>
      <c r="AZ1874" s="130" t="str">
        <f>IF(AX1874&amp;AW1874="勤怠未設定","×",IF(AV1874="勤怠修正","×",IF(AC1874="外注","",IF(AA1874="",IF(AY1874&lt;&gt;"","×",""),IF(VLOOKUP(AA1874,カレンダマスタ!$H$66:$I$83,2,FALSE)&lt;&gt;AY1874,"×","OK")))))</f>
        <v/>
      </c>
      <c r="BC1874" s="137" t="str">
        <f>IF(E1874="","",VLOOKUP($E1874,カレンダマスタ!$A$4:$E$381,4,FALSE))</f>
        <v/>
      </c>
      <c r="BD1874" s="126" t="str">
        <f>IF(AC1874="社員","",IF(AG1874=0,"",IF(AD1874="NSTC",IF(COUNTIF(カレンダマスタ!$Q$5:$Q$32,G1874)=1,"OK","×"),
IF(AD1874="NS本社",IF(COUNTIF(カレンダマスタ!$T$5:$T$32,G1874)=1,"OK","×"),IF(COUNTIF(カレンダマスタ!$R$5:$R$32,G1874)=1,"OK","×")))))</f>
        <v/>
      </c>
      <c r="BE1874" s="126" t="str">
        <f>IF(AC1874="社員","",IF(G1874="","",IF(R1874&lt;&gt;"","",IF(AF1874="CS","OK",IF(VLOOKUP(E1874,カレンダマスタ!$A$5:$D$381,4,FALSE)&gt;0,"",IF(OR(G1874*24&gt;10.84,H1874*24&lt;14.5)=TRUE,"×","OK"))))))</f>
        <v/>
      </c>
      <c r="BF1874" s="126" t="str">
        <f t="shared" si="594"/>
        <v/>
      </c>
      <c r="BG1874" s="126" t="str">
        <f t="shared" si="590"/>
        <v/>
      </c>
      <c r="BI1874" s="130" t="str">
        <f t="shared" si="600"/>
        <v/>
      </c>
    </row>
    <row r="1875" spans="2:61">
      <c r="B1875" s="111"/>
      <c r="C1875" s="536"/>
      <c r="D1875" s="128"/>
      <c r="E1875" s="583"/>
      <c r="F1875" s="128"/>
      <c r="G1875" s="588"/>
      <c r="H1875" s="588"/>
      <c r="I1875" s="130"/>
      <c r="J1875" s="139"/>
      <c r="K1875" s="131"/>
      <c r="L1875" s="132"/>
      <c r="M1875" s="132"/>
      <c r="N1875" s="141"/>
      <c r="O1875" s="139"/>
      <c r="P1875" s="139"/>
      <c r="Q1875" s="139"/>
      <c r="R1875" s="133"/>
      <c r="S1875" s="134"/>
      <c r="T1875" s="434"/>
      <c r="U1875" s="429"/>
      <c r="V1875" s="429" t="str">
        <f t="shared" si="595"/>
        <v/>
      </c>
      <c r="W1875" s="298"/>
      <c r="X1875" s="129" t="str">
        <f t="shared" si="601"/>
        <v/>
      </c>
      <c r="Y1875" s="129" t="str">
        <f t="shared" si="596"/>
        <v/>
      </c>
      <c r="Z1875" s="129" t="str">
        <f t="shared" si="597"/>
        <v/>
      </c>
      <c r="AA1875" s="133" t="str">
        <f t="shared" si="603"/>
        <v/>
      </c>
      <c r="AC1875" s="186" t="str">
        <f>AC1856</f>
        <v/>
      </c>
      <c r="AD1875" s="187" t="str">
        <f>AD1856</f>
        <v/>
      </c>
      <c r="AE1875" s="187" t="str">
        <f>AE1856</f>
        <v/>
      </c>
      <c r="AF1875" s="187" t="str">
        <f>AF1856</f>
        <v/>
      </c>
      <c r="AG1875" s="204">
        <f t="shared" si="598"/>
        <v>0</v>
      </c>
      <c r="AI1875" s="140" t="str">
        <f>IF(月報!G1875&lt;&gt;"",月報!G1875,"")</f>
        <v/>
      </c>
      <c r="AJ1875" s="126" t="str">
        <f>IF(月報!W1875&lt;&gt;"",月報!W1875*24,"")</f>
        <v/>
      </c>
      <c r="AK1875" s="126" t="str">
        <f>IF(月報!P1875&lt;&gt;"",月報!P1875,"")</f>
        <v/>
      </c>
      <c r="AL1875" s="126" t="str">
        <f>IF(月報!Q1875&lt;&gt;"",IF(月報!Q1875="平日残","",月報!Q1875),"")</f>
        <v/>
      </c>
      <c r="AM1875" s="126"/>
      <c r="AN1875" s="126" t="str">
        <f t="shared" si="602"/>
        <v/>
      </c>
      <c r="AO1875" s="126" t="str">
        <f>IF($E1875="","",VLOOKUP($E1875,カレンダマスタ!$A$5:$E$381,5,FALSE))</f>
        <v/>
      </c>
      <c r="AQ1875" s="196" t="str">
        <f>IF(G1875="","",IF(VLOOKUP(E1875,カレンダマスタ!$A$5:$D$381,4,FALSE)=0,"",1))</f>
        <v/>
      </c>
      <c r="AR1875" s="136" t="str">
        <f>IF($G1875="","",IF($AD1875="NSTC",INDEX(カレンダマスタ!$I$26:$O$31,MATCH($G1875,カレンダマスタ!$H$26:$H$31,1),MATCH($H1875,カレンダマスタ!$I$25:$O$25,1)),
IF($AD1875="CS本社",INDEX(カレンダマスタ!$I$36:$O$41,MATCH($G1875,カレンダマスタ!$H$36:$H$41,1),MATCH($H1875,カレンダマスタ!$I$35:$O$35,1)),
IF($AD1875="NS本社",INDEX(カレンダマスタ!$I$94:$O$99,MATCH($G1875,カレンダマスタ!$H$95:$H$100,1),MATCH($H1875,カレンダマスタ!$I$93:$O$93,1)),
IF($AD1875="ODC",INDEX(カレンダマスタ!$I$46:$O$51,MATCH($G1875,カレンダマスタ!$H$46:$H$51,1),MATCH($H1875,カレンダマスタ!$I$45:$O$45,1)),
IF($AD1875="NS東京TC",INDEX(カレンダマスタ!$I$56:$O$61,MATCH($G1875,カレンダマスタ!$H$56:$H$61,1),MATCH($H1875,カレンダマスタ!$I$55:$O$55,1)),""))))))</f>
        <v/>
      </c>
      <c r="AS1875" s="126" t="str">
        <f t="shared" si="599"/>
        <v/>
      </c>
      <c r="AU1875" s="137" t="str">
        <f>IF(E1875="","",VLOOKUP($E1875,カレンダマスタ!$A$4:$E$381,4,FALSE))</f>
        <v/>
      </c>
      <c r="AV1875" s="137" t="str">
        <f t="shared" si="604"/>
        <v/>
      </c>
      <c r="AW1875" s="137" t="str">
        <f t="shared" si="605"/>
        <v/>
      </c>
      <c r="AX1875" s="138" t="str">
        <f t="shared" si="606"/>
        <v/>
      </c>
      <c r="AY1875" s="138" t="str">
        <f t="shared" si="607"/>
        <v/>
      </c>
      <c r="AZ1875" s="130" t="str">
        <f>IF(AX1875&amp;AW1875="勤怠未設定","×",IF(AV1875="勤怠修正","×",IF(AC1875="外注","",IF(AA1875="",IF(AY1875&lt;&gt;"","×",""),IF(VLOOKUP(AA1875,カレンダマスタ!$H$66:$I$83,2,FALSE)&lt;&gt;AY1875,"×","OK")))))</f>
        <v/>
      </c>
      <c r="BC1875" s="137" t="str">
        <f>IF(E1875="","",VLOOKUP($E1875,カレンダマスタ!$A$4:$E$381,4,FALSE))</f>
        <v/>
      </c>
      <c r="BD1875" s="126" t="str">
        <f>IF(AC1875="社員","",IF(AG1875=0,"",IF(AD1875="NSTC",IF(COUNTIF(カレンダマスタ!$Q$5:$Q$32,G1875)=1,"OK","×"),
IF(AD1875="NS本社",IF(COUNTIF(カレンダマスタ!$T$5:$T$32,G1875)=1,"OK","×"),IF(COUNTIF(カレンダマスタ!$R$5:$R$32,G1875)=1,"OK","×")))))</f>
        <v/>
      </c>
      <c r="BE1875" s="126" t="str">
        <f>IF(AC1875="社員","",IF(G1875="","",IF(R1875&lt;&gt;"","",IF(AF1875="CS","OK",IF(VLOOKUP(E1875,カレンダマスタ!$A$5:$D$381,4,FALSE)&gt;0,"",IF(OR(G1875*24&gt;10.84,H1875*24&lt;14.5)=TRUE,"×","OK"))))))</f>
        <v/>
      </c>
      <c r="BF1875" s="126" t="str">
        <f t="shared" si="594"/>
        <v/>
      </c>
      <c r="BG1875" s="126" t="str">
        <f t="shared" ref="BG1875:BG1935" si="608">IF(AE1875="派遣","",IF(G1875="","",IF(R1875="有給休暇","",IF(S1875="","×","OK"))))</f>
        <v/>
      </c>
      <c r="BI1875" s="130" t="str">
        <f t="shared" si="600"/>
        <v/>
      </c>
    </row>
    <row r="1876" spans="2:61">
      <c r="B1876" s="111"/>
      <c r="C1876" s="537"/>
      <c r="D1876" s="142"/>
      <c r="E1876" s="584"/>
      <c r="F1876" s="142"/>
      <c r="G1876" s="589"/>
      <c r="H1876" s="589"/>
      <c r="I1876" s="144"/>
      <c r="J1876" s="148"/>
      <c r="K1876" s="145"/>
      <c r="L1876" s="146"/>
      <c r="M1876" s="146"/>
      <c r="N1876" s="147"/>
      <c r="O1876" s="148"/>
      <c r="P1876" s="148"/>
      <c r="Q1876" s="148"/>
      <c r="R1876" s="149"/>
      <c r="S1876" s="156"/>
      <c r="T1876" s="435"/>
      <c r="U1876" s="430"/>
      <c r="V1876" s="430" t="str">
        <f t="shared" si="595"/>
        <v/>
      </c>
      <c r="W1876" s="298"/>
      <c r="X1876" s="143" t="str">
        <f t="shared" si="601"/>
        <v/>
      </c>
      <c r="Y1876" s="143" t="str">
        <f t="shared" si="596"/>
        <v/>
      </c>
      <c r="Z1876" s="143" t="str">
        <f t="shared" si="597"/>
        <v/>
      </c>
      <c r="AA1876" s="149" t="str">
        <f t="shared" si="603"/>
        <v/>
      </c>
      <c r="AC1876" s="188" t="str">
        <f>AC1856</f>
        <v/>
      </c>
      <c r="AD1876" s="189" t="str">
        <f>AD1856</f>
        <v/>
      </c>
      <c r="AE1876" s="189" t="str">
        <f>AE1856</f>
        <v/>
      </c>
      <c r="AF1876" s="189" t="str">
        <f>AF1856</f>
        <v/>
      </c>
      <c r="AG1876" s="205">
        <f t="shared" si="598"/>
        <v>0</v>
      </c>
      <c r="AI1876" s="157" t="str">
        <f>IF(月報!G1876&lt;&gt;"",月報!G1876,"")</f>
        <v/>
      </c>
      <c r="AJ1876" s="151" t="str">
        <f>IF(月報!W1876&lt;&gt;"",月報!W1876*24,"")</f>
        <v/>
      </c>
      <c r="AK1876" s="151" t="str">
        <f>IF(月報!P1876&lt;&gt;"",月報!P1876,"")</f>
        <v/>
      </c>
      <c r="AL1876" s="151" t="str">
        <f>IF(月報!Q1876&lt;&gt;"",IF(月報!Q1876="平日残","",月報!Q1876),"")</f>
        <v/>
      </c>
      <c r="AM1876" s="151"/>
      <c r="AN1876" s="151" t="str">
        <f t="shared" si="602"/>
        <v/>
      </c>
      <c r="AO1876" s="151" t="str">
        <f>IF($E1876="","",VLOOKUP($E1876,カレンダマスタ!$A$5:$E$381,5,FALSE))</f>
        <v/>
      </c>
      <c r="AQ1876" s="197" t="str">
        <f>IF(G1876="","",IF(VLOOKUP(E1876,カレンダマスタ!$A$5:$D$381,4,FALSE)=0,"",1))</f>
        <v/>
      </c>
      <c r="AR1876" s="152" t="str">
        <f>IF($G1876="","",IF($AD1876="NSTC",INDEX(カレンダマスタ!$I$26:$O$31,MATCH($G1876,カレンダマスタ!$H$26:$H$31,1),MATCH($H1876,カレンダマスタ!$I$25:$O$25,1)),
IF($AD1876="CS本社",INDEX(カレンダマスタ!$I$36:$O$41,MATCH($G1876,カレンダマスタ!$H$36:$H$41,1),MATCH($H1876,カレンダマスタ!$I$35:$O$35,1)),
IF($AD1876="NS本社",INDEX(カレンダマスタ!$I$94:$O$99,MATCH($G1876,カレンダマスタ!$H$95:$H$100,1),MATCH($H1876,カレンダマスタ!$I$93:$O$93,1)),
IF($AD1876="ODC",INDEX(カレンダマスタ!$I$46:$O$51,MATCH($G1876,カレンダマスタ!$H$46:$H$51,1),MATCH($H1876,カレンダマスタ!$I$45:$O$45,1)),
IF($AD1876="NS東京TC",INDEX(カレンダマスタ!$I$56:$O$61,MATCH($G1876,カレンダマスタ!$H$56:$H$61,1),MATCH($H1876,カレンダマスタ!$I$55:$O$55,1)),""))))))</f>
        <v/>
      </c>
      <c r="AS1876" s="151" t="str">
        <f t="shared" si="599"/>
        <v/>
      </c>
      <c r="AU1876" s="153" t="str">
        <f>IF(E1876="","",VLOOKUP($E1876,カレンダマスタ!$A$4:$E$381,4,FALSE))</f>
        <v/>
      </c>
      <c r="AV1876" s="153" t="str">
        <f t="shared" si="604"/>
        <v/>
      </c>
      <c r="AW1876" s="153" t="str">
        <f t="shared" si="605"/>
        <v/>
      </c>
      <c r="AX1876" s="154" t="str">
        <f t="shared" si="606"/>
        <v/>
      </c>
      <c r="AY1876" s="154" t="str">
        <f t="shared" si="607"/>
        <v/>
      </c>
      <c r="AZ1876" s="144" t="str">
        <f>IF(AX1876&amp;AW1876="勤怠未設定","×",IF(AV1876="勤怠修正","×",IF(AC1876="外注","",IF(AA1876="",IF(AY1876&lt;&gt;"","×",""),IF(VLOOKUP(AA1876,カレンダマスタ!$H$66:$I$83,2,FALSE)&lt;&gt;AY1876,"×","OK")))))</f>
        <v/>
      </c>
      <c r="BC1876" s="153" t="str">
        <f>IF(E1876="","",VLOOKUP($E1876,カレンダマスタ!$A$4:$E$381,4,FALSE))</f>
        <v/>
      </c>
      <c r="BD1876" s="151" t="str">
        <f>IF(AC1876="社員","",IF(AG1876=0,"",IF(AD1876="NSTC",IF(COUNTIF(カレンダマスタ!$Q$5:$Q$32,G1876)=1,"OK","×"),
IF(AD1876="NS本社",IF(COUNTIF(カレンダマスタ!$T$5:$T$32,G1876)=1,"OK","×"),IF(COUNTIF(カレンダマスタ!$R$5:$R$32,G1876)=1,"OK","×")))))</f>
        <v/>
      </c>
      <c r="BE1876" s="151" t="str">
        <f>IF(AC1876="社員","",IF(G1876="","",IF(R1876&lt;&gt;"","",IF(AF1876="CS","OK",IF(VLOOKUP(E1876,カレンダマスタ!$A$5:$D$381,4,FALSE)&gt;0,"",IF(OR(G1876*24&gt;10.84,H1876*24&lt;14.5)=TRUE,"×","OK"))))))</f>
        <v/>
      </c>
      <c r="BF1876" s="151" t="str">
        <f t="shared" si="594"/>
        <v/>
      </c>
      <c r="BG1876" s="151" t="str">
        <f t="shared" si="608"/>
        <v/>
      </c>
      <c r="BI1876" s="144" t="str">
        <f t="shared" si="600"/>
        <v/>
      </c>
    </row>
    <row r="1877" spans="2:61">
      <c r="B1877" s="111"/>
      <c r="C1877" s="535"/>
      <c r="D1877" s="112"/>
      <c r="E1877" s="582"/>
      <c r="F1877" s="112"/>
      <c r="G1877" s="587"/>
      <c r="H1877" s="587"/>
      <c r="I1877" s="114"/>
      <c r="J1877" s="118"/>
      <c r="K1877" s="115"/>
      <c r="L1877" s="116"/>
      <c r="M1877" s="116"/>
      <c r="N1877" s="117"/>
      <c r="O1877" s="118"/>
      <c r="P1877" s="118"/>
      <c r="Q1877" s="118"/>
      <c r="R1877" s="119"/>
      <c r="S1877" s="120"/>
      <c r="T1877" s="433"/>
      <c r="U1877" s="431">
        <f>SUM(T1877:T1883)</f>
        <v>0</v>
      </c>
      <c r="V1877" s="431" t="str">
        <f t="shared" si="595"/>
        <v/>
      </c>
      <c r="W1877" s="298"/>
      <c r="X1877" s="113" t="str">
        <f t="shared" si="601"/>
        <v/>
      </c>
      <c r="Y1877" s="113" t="str">
        <f t="shared" si="596"/>
        <v/>
      </c>
      <c r="Z1877" s="113" t="str">
        <f t="shared" si="597"/>
        <v/>
      </c>
      <c r="AA1877" s="119" t="str">
        <f t="shared" si="603"/>
        <v/>
      </c>
      <c r="AC1877" s="190" t="str">
        <f>AC1856</f>
        <v/>
      </c>
      <c r="AD1877" s="191" t="str">
        <f>AD1856</f>
        <v/>
      </c>
      <c r="AE1877" s="191" t="str">
        <f>AE1856</f>
        <v/>
      </c>
      <c r="AF1877" s="191" t="str">
        <f>AF1856</f>
        <v/>
      </c>
      <c r="AG1877" s="206">
        <f t="shared" si="598"/>
        <v>0</v>
      </c>
      <c r="AI1877" s="158" t="str">
        <f>IF(月報!G1877&lt;&gt;"",月報!G1877,"")</f>
        <v/>
      </c>
      <c r="AJ1877" s="122" t="str">
        <f>IF(月報!W1877&lt;&gt;"",月報!W1877*24,"")</f>
        <v/>
      </c>
      <c r="AK1877" s="122" t="str">
        <f>IF(月報!P1877&lt;&gt;"",月報!P1877,"")</f>
        <v/>
      </c>
      <c r="AL1877" s="122" t="str">
        <f>IF(月報!Q1877&lt;&gt;"",IF(月報!Q1877="平日残","",月報!Q1877),"")</f>
        <v/>
      </c>
      <c r="AM1877" s="122"/>
      <c r="AN1877" s="122" t="str">
        <f t="shared" si="602"/>
        <v/>
      </c>
      <c r="AO1877" s="122" t="str">
        <f>IF($E1877="","",VLOOKUP($E1877,カレンダマスタ!$A$5:$E$381,5,FALSE))</f>
        <v/>
      </c>
      <c r="AQ1877" s="195" t="str">
        <f>IF(G1877="","",IF(VLOOKUP(E1877,カレンダマスタ!$A$5:$D$381,4,FALSE)=0,"",1))</f>
        <v/>
      </c>
      <c r="AR1877" s="123" t="str">
        <f>IF($G1877="","",IF($AD1877="NSTC",INDEX(カレンダマスタ!$I$26:$O$31,MATCH($G1877,カレンダマスタ!$H$26:$H$31,1),MATCH($H1877,カレンダマスタ!$I$25:$O$25,1)),
IF($AD1877="CS本社",INDEX(カレンダマスタ!$I$36:$O$41,MATCH($G1877,カレンダマスタ!$H$36:$H$41,1),MATCH($H1877,カレンダマスタ!$I$35:$O$35,1)),
IF($AD1877="NS本社",INDEX(カレンダマスタ!$I$94:$O$99,MATCH($G1877,カレンダマスタ!$H$95:$H$100,1),MATCH($H1877,カレンダマスタ!$I$93:$O$93,1)),
IF($AD1877="ODC",INDEX(カレンダマスタ!$I$46:$O$51,MATCH($G1877,カレンダマスタ!$H$46:$H$51,1),MATCH($H1877,カレンダマスタ!$I$45:$O$45,1)),
IF($AD1877="NS東京TC",INDEX(カレンダマスタ!$I$56:$O$61,MATCH($G1877,カレンダマスタ!$H$56:$H$61,1),MATCH($H1877,カレンダマスタ!$I$55:$O$55,1)),""))))))</f>
        <v/>
      </c>
      <c r="AS1877" s="122" t="str">
        <f t="shared" si="599"/>
        <v/>
      </c>
      <c r="AU1877" s="124" t="str">
        <f>IF(E1877="","",VLOOKUP($E1877,カレンダマスタ!$A$4:$E$381,4,FALSE))</f>
        <v/>
      </c>
      <c r="AV1877" s="124" t="str">
        <f t="shared" si="604"/>
        <v/>
      </c>
      <c r="AW1877" s="124" t="str">
        <f t="shared" si="605"/>
        <v/>
      </c>
      <c r="AX1877" s="125" t="str">
        <f t="shared" si="606"/>
        <v/>
      </c>
      <c r="AY1877" s="125" t="str">
        <f t="shared" si="607"/>
        <v/>
      </c>
      <c r="AZ1877" s="114" t="str">
        <f>IF(AX1877&amp;AW1877="勤怠未設定","×",IF(AV1877="勤怠修正","×",IF(AC1877="外注","",IF(AA1877="",IF(AY1877&lt;&gt;"","×",""),IF(VLOOKUP(AA1877,カレンダマスタ!$H$66:$I$83,2,FALSE)&lt;&gt;AY1877,"×","OK")))))</f>
        <v/>
      </c>
      <c r="BC1877" s="124" t="str">
        <f>IF(E1877="","",VLOOKUP($E1877,カレンダマスタ!$A$4:$E$381,4,FALSE))</f>
        <v/>
      </c>
      <c r="BD1877" s="122" t="str">
        <f>IF(AC1877="社員","",IF(AG1877=0,"",IF(AD1877="NSTC",IF(COUNTIF(カレンダマスタ!$Q$5:$Q$32,G1877)=1,"OK","×"),
IF(AD1877="NS本社",IF(COUNTIF(カレンダマスタ!$T$5:$T$32,G1877)=1,"OK","×"),IF(COUNTIF(カレンダマスタ!$R$5:$R$32,G1877)=1,"OK","×")))))</f>
        <v/>
      </c>
      <c r="BE1877" s="122" t="str">
        <f>IF(AC1877="社員","",IF(G1877="","",IF(R1877&lt;&gt;"","",IF(AF1877="CS","OK",IF(VLOOKUP(E1877,カレンダマスタ!$A$5:$D$381,4,FALSE)&gt;0,"",IF(OR(G1877*24&gt;10.84,H1877*24&lt;14.5)=TRUE,"×","OK"))))))</f>
        <v/>
      </c>
      <c r="BF1877" s="122" t="str">
        <f t="shared" si="594"/>
        <v/>
      </c>
      <c r="BG1877" s="122" t="str">
        <f t="shared" si="608"/>
        <v/>
      </c>
      <c r="BI1877" s="114" t="str">
        <f t="shared" si="600"/>
        <v/>
      </c>
    </row>
    <row r="1878" spans="2:61">
      <c r="B1878" s="111"/>
      <c r="C1878" s="536"/>
      <c r="D1878" s="128"/>
      <c r="E1878" s="583"/>
      <c r="F1878" s="128"/>
      <c r="G1878" s="588"/>
      <c r="H1878" s="588"/>
      <c r="I1878" s="130"/>
      <c r="J1878" s="139"/>
      <c r="K1878" s="131"/>
      <c r="L1878" s="132"/>
      <c r="M1878" s="132"/>
      <c r="N1878" s="141"/>
      <c r="O1878" s="139"/>
      <c r="P1878" s="139"/>
      <c r="Q1878" s="139"/>
      <c r="R1878" s="133"/>
      <c r="S1878" s="134"/>
      <c r="T1878" s="434"/>
      <c r="U1878" s="429"/>
      <c r="V1878" s="429" t="str">
        <f t="shared" si="595"/>
        <v/>
      </c>
      <c r="W1878" s="298"/>
      <c r="X1878" s="129" t="str">
        <f t="shared" si="601"/>
        <v/>
      </c>
      <c r="Y1878" s="129" t="str">
        <f t="shared" si="596"/>
        <v/>
      </c>
      <c r="Z1878" s="129" t="str">
        <f t="shared" si="597"/>
        <v/>
      </c>
      <c r="AA1878" s="133" t="str">
        <f t="shared" si="603"/>
        <v/>
      </c>
      <c r="AC1878" s="186" t="str">
        <f>AC1856</f>
        <v/>
      </c>
      <c r="AD1878" s="187" t="str">
        <f>AD1856</f>
        <v/>
      </c>
      <c r="AE1878" s="187" t="str">
        <f>AE1856</f>
        <v/>
      </c>
      <c r="AF1878" s="187" t="str">
        <f>AF1856</f>
        <v/>
      </c>
      <c r="AG1878" s="204">
        <f t="shared" si="598"/>
        <v>0</v>
      </c>
      <c r="AI1878" s="135" t="str">
        <f>IF(月報!G1878&lt;&gt;"",月報!G1878,"")</f>
        <v/>
      </c>
      <c r="AJ1878" s="126" t="str">
        <f>IF(月報!W1878&lt;&gt;"",月報!W1878*24,"")</f>
        <v/>
      </c>
      <c r="AK1878" s="126" t="str">
        <f>IF(月報!P1878&lt;&gt;"",月報!P1878,"")</f>
        <v/>
      </c>
      <c r="AL1878" s="126" t="str">
        <f>IF(月報!Q1878&lt;&gt;"",IF(月報!Q1878="平日残","",月報!Q1878),"")</f>
        <v/>
      </c>
      <c r="AM1878" s="126"/>
      <c r="AN1878" s="126" t="str">
        <f t="shared" si="602"/>
        <v/>
      </c>
      <c r="AO1878" s="126" t="str">
        <f>IF($E1878="","",VLOOKUP($E1878,カレンダマスタ!$A$5:$E$381,5,FALSE))</f>
        <v/>
      </c>
      <c r="AQ1878" s="196" t="str">
        <f>IF(G1878="","",IF(VLOOKUP(E1878,カレンダマスタ!$A$5:$D$381,4,FALSE)=0,"",1))</f>
        <v/>
      </c>
      <c r="AR1878" s="136" t="str">
        <f>IF($G1878="","",IF($AD1878="NSTC",INDEX(カレンダマスタ!$I$26:$O$31,MATCH($G1878,カレンダマスタ!$H$26:$H$31,1),MATCH($H1878,カレンダマスタ!$I$25:$O$25,1)),
IF($AD1878="CS本社",INDEX(カレンダマスタ!$I$36:$O$41,MATCH($G1878,カレンダマスタ!$H$36:$H$41,1),MATCH($H1878,カレンダマスタ!$I$35:$O$35,1)),
IF($AD1878="NS本社",INDEX(カレンダマスタ!$I$94:$O$99,MATCH($G1878,カレンダマスタ!$H$95:$H$100,1),MATCH($H1878,カレンダマスタ!$I$93:$O$93,1)),
IF($AD1878="ODC",INDEX(カレンダマスタ!$I$46:$O$51,MATCH($G1878,カレンダマスタ!$H$46:$H$51,1),MATCH($H1878,カレンダマスタ!$I$45:$O$45,1)),
IF($AD1878="NS東京TC",INDEX(カレンダマスタ!$I$56:$O$61,MATCH($G1878,カレンダマスタ!$H$56:$H$61,1),MATCH($H1878,カレンダマスタ!$I$55:$O$55,1)),""))))))</f>
        <v/>
      </c>
      <c r="AS1878" s="126" t="str">
        <f t="shared" si="599"/>
        <v/>
      </c>
      <c r="AU1878" s="137" t="str">
        <f>IF(E1878="","",VLOOKUP($E1878,カレンダマスタ!$A$4:$E$381,4,FALSE))</f>
        <v/>
      </c>
      <c r="AV1878" s="137" t="str">
        <f t="shared" si="604"/>
        <v/>
      </c>
      <c r="AW1878" s="137" t="str">
        <f t="shared" si="605"/>
        <v/>
      </c>
      <c r="AX1878" s="138" t="str">
        <f t="shared" si="606"/>
        <v/>
      </c>
      <c r="AY1878" s="138" t="str">
        <f t="shared" si="607"/>
        <v/>
      </c>
      <c r="AZ1878" s="130" t="str">
        <f>IF(AX1878&amp;AW1878="勤怠未設定","×",IF(AV1878="勤怠修正","×",IF(AC1878="外注","",IF(AA1878="",IF(AY1878&lt;&gt;"","×",""),IF(VLOOKUP(AA1878,カレンダマスタ!$H$66:$I$83,2,FALSE)&lt;&gt;AY1878,"×","OK")))))</f>
        <v/>
      </c>
      <c r="BC1878" s="137" t="str">
        <f>IF(E1878="","",VLOOKUP($E1878,カレンダマスタ!$A$4:$E$381,4,FALSE))</f>
        <v/>
      </c>
      <c r="BD1878" s="126" t="str">
        <f>IF(AC1878="社員","",IF(AG1878=0,"",IF(AD1878="NSTC",IF(COUNTIF(カレンダマスタ!$Q$5:$Q$32,G1878)=1,"OK","×"),
IF(AD1878="NS本社",IF(COUNTIF(カレンダマスタ!$T$5:$T$32,G1878)=1,"OK","×"),IF(COUNTIF(カレンダマスタ!$R$5:$R$32,G1878)=1,"OK","×")))))</f>
        <v/>
      </c>
      <c r="BE1878" s="126" t="str">
        <f>IF(AC1878="社員","",IF(G1878="","",IF(R1878&lt;&gt;"","",IF(AF1878="CS","OK",IF(VLOOKUP(E1878,カレンダマスタ!$A$5:$D$381,4,FALSE)&gt;0,"",IF(OR(G1878*24&gt;10.84,H1878*24&lt;14.5)=TRUE,"×","OK"))))))</f>
        <v/>
      </c>
      <c r="BF1878" s="126" t="str">
        <f t="shared" si="594"/>
        <v/>
      </c>
      <c r="BG1878" s="126" t="str">
        <f t="shared" si="608"/>
        <v/>
      </c>
      <c r="BI1878" s="130" t="str">
        <f t="shared" si="600"/>
        <v/>
      </c>
    </row>
    <row r="1879" spans="2:61">
      <c r="B1879" s="111"/>
      <c r="C1879" s="536"/>
      <c r="D1879" s="128"/>
      <c r="E1879" s="583"/>
      <c r="F1879" s="128"/>
      <c r="G1879" s="588"/>
      <c r="H1879" s="588"/>
      <c r="I1879" s="130"/>
      <c r="J1879" s="139"/>
      <c r="K1879" s="131"/>
      <c r="L1879" s="132"/>
      <c r="M1879" s="132"/>
      <c r="N1879" s="141"/>
      <c r="O1879" s="139"/>
      <c r="P1879" s="139"/>
      <c r="Q1879" s="139"/>
      <c r="R1879" s="133"/>
      <c r="S1879" s="134"/>
      <c r="T1879" s="434"/>
      <c r="U1879" s="429"/>
      <c r="V1879" s="429" t="str">
        <f t="shared" si="595"/>
        <v/>
      </c>
      <c r="W1879" s="298"/>
      <c r="X1879" s="129" t="str">
        <f t="shared" si="601"/>
        <v/>
      </c>
      <c r="Y1879" s="129" t="str">
        <f t="shared" si="596"/>
        <v/>
      </c>
      <c r="Z1879" s="129" t="str">
        <f t="shared" si="597"/>
        <v/>
      </c>
      <c r="AA1879" s="133" t="str">
        <f t="shared" si="603"/>
        <v/>
      </c>
      <c r="AC1879" s="186" t="str">
        <f>AC1856</f>
        <v/>
      </c>
      <c r="AD1879" s="187" t="str">
        <f>AD1856</f>
        <v/>
      </c>
      <c r="AE1879" s="187" t="str">
        <f>AE1856</f>
        <v/>
      </c>
      <c r="AF1879" s="187" t="str">
        <f>AF1856</f>
        <v/>
      </c>
      <c r="AG1879" s="204">
        <f t="shared" si="598"/>
        <v>0</v>
      </c>
      <c r="AI1879" s="135" t="str">
        <f>IF(月報!G1879&lt;&gt;"",月報!G1879,"")</f>
        <v/>
      </c>
      <c r="AJ1879" s="126" t="str">
        <f>IF(月報!W1879&lt;&gt;"",月報!W1879*24,"")</f>
        <v/>
      </c>
      <c r="AK1879" s="126" t="str">
        <f>IF(月報!P1879&lt;&gt;"",月報!P1879,"")</f>
        <v/>
      </c>
      <c r="AL1879" s="126" t="str">
        <f>IF(月報!Q1879&lt;&gt;"",IF(月報!Q1879="平日残","",月報!Q1879),"")</f>
        <v/>
      </c>
      <c r="AM1879" s="126"/>
      <c r="AN1879" s="126" t="str">
        <f t="shared" si="602"/>
        <v/>
      </c>
      <c r="AO1879" s="126" t="str">
        <f>IF($E1879="","",VLOOKUP($E1879,カレンダマスタ!$A$5:$E$381,5,FALSE))</f>
        <v/>
      </c>
      <c r="AQ1879" s="196" t="str">
        <f>IF(G1879="","",IF(VLOOKUP(E1879,カレンダマスタ!$A$5:$D$381,4,FALSE)=0,"",1))</f>
        <v/>
      </c>
      <c r="AR1879" s="136" t="str">
        <f>IF($G1879="","",IF($AD1879="NSTC",INDEX(カレンダマスタ!$I$26:$O$31,MATCH($G1879,カレンダマスタ!$H$26:$H$31,1),MATCH($H1879,カレンダマスタ!$I$25:$O$25,1)),
IF($AD1879="CS本社",INDEX(カレンダマスタ!$I$36:$O$41,MATCH($G1879,カレンダマスタ!$H$36:$H$41,1),MATCH($H1879,カレンダマスタ!$I$35:$O$35,1)),
IF($AD1879="NS本社",INDEX(カレンダマスタ!$I$94:$O$99,MATCH($G1879,カレンダマスタ!$H$95:$H$100,1),MATCH($H1879,カレンダマスタ!$I$93:$O$93,1)),
IF($AD1879="ODC",INDEX(カレンダマスタ!$I$46:$O$51,MATCH($G1879,カレンダマスタ!$H$46:$H$51,1),MATCH($H1879,カレンダマスタ!$I$45:$O$45,1)),
IF($AD1879="NS東京TC",INDEX(カレンダマスタ!$I$56:$O$61,MATCH($G1879,カレンダマスタ!$H$56:$H$61,1),MATCH($H1879,カレンダマスタ!$I$55:$O$55,1)),""))))))</f>
        <v/>
      </c>
      <c r="AS1879" s="126" t="str">
        <f t="shared" si="599"/>
        <v/>
      </c>
      <c r="AU1879" s="137" t="str">
        <f>IF(E1879="","",VLOOKUP($E1879,カレンダマスタ!$A$4:$E$381,4,FALSE))</f>
        <v/>
      </c>
      <c r="AV1879" s="137" t="str">
        <f t="shared" si="604"/>
        <v/>
      </c>
      <c r="AW1879" s="137" t="str">
        <f t="shared" si="605"/>
        <v/>
      </c>
      <c r="AX1879" s="138" t="str">
        <f t="shared" si="606"/>
        <v/>
      </c>
      <c r="AY1879" s="138" t="str">
        <f t="shared" si="607"/>
        <v/>
      </c>
      <c r="AZ1879" s="130" t="str">
        <f>IF(AX1879&amp;AW1879="勤怠未設定","×",IF(AV1879="勤怠修正","×",IF(AC1879="外注","",IF(AA1879="",IF(AY1879&lt;&gt;"","×",""),IF(VLOOKUP(AA1879,カレンダマスタ!$H$66:$I$83,2,FALSE)&lt;&gt;AY1879,"×","OK")))))</f>
        <v/>
      </c>
      <c r="BC1879" s="137" t="str">
        <f>IF(E1879="","",VLOOKUP($E1879,カレンダマスタ!$A$4:$E$381,4,FALSE))</f>
        <v/>
      </c>
      <c r="BD1879" s="126" t="str">
        <f>IF(AC1879="社員","",IF(AG1879=0,"",IF(AD1879="NSTC",IF(COUNTIF(カレンダマスタ!$Q$5:$Q$32,G1879)=1,"OK","×"),
IF(AD1879="NS本社",IF(COUNTIF(カレンダマスタ!$T$5:$T$32,G1879)=1,"OK","×"),IF(COUNTIF(カレンダマスタ!$R$5:$R$32,G1879)=1,"OK","×")))))</f>
        <v/>
      </c>
      <c r="BE1879" s="126" t="str">
        <f>IF(AC1879="社員","",IF(G1879="","",IF(R1879&lt;&gt;"","",IF(AF1879="CS","OK",IF(VLOOKUP(E1879,カレンダマスタ!$A$5:$D$381,4,FALSE)&gt;0,"",IF(OR(G1879*24&gt;10.84,H1879*24&lt;14.5)=TRUE,"×","OK"))))))</f>
        <v/>
      </c>
      <c r="BF1879" s="126" t="str">
        <f t="shared" si="594"/>
        <v/>
      </c>
      <c r="BG1879" s="126" t="str">
        <f t="shared" si="608"/>
        <v/>
      </c>
      <c r="BI1879" s="130" t="str">
        <f t="shared" si="600"/>
        <v/>
      </c>
    </row>
    <row r="1880" spans="2:61">
      <c r="B1880" s="111"/>
      <c r="C1880" s="536"/>
      <c r="D1880" s="128"/>
      <c r="E1880" s="583"/>
      <c r="F1880" s="128"/>
      <c r="G1880" s="588"/>
      <c r="H1880" s="588"/>
      <c r="I1880" s="130"/>
      <c r="J1880" s="139"/>
      <c r="K1880" s="131"/>
      <c r="L1880" s="132"/>
      <c r="M1880" s="132"/>
      <c r="N1880" s="141"/>
      <c r="O1880" s="139"/>
      <c r="P1880" s="139"/>
      <c r="Q1880" s="139"/>
      <c r="R1880" s="133"/>
      <c r="S1880" s="134"/>
      <c r="T1880" s="434"/>
      <c r="U1880" s="429"/>
      <c r="V1880" s="429" t="str">
        <f t="shared" si="595"/>
        <v/>
      </c>
      <c r="W1880" s="298"/>
      <c r="X1880" s="129" t="str">
        <f t="shared" si="601"/>
        <v/>
      </c>
      <c r="Y1880" s="129" t="str">
        <f t="shared" si="596"/>
        <v/>
      </c>
      <c r="Z1880" s="129" t="str">
        <f t="shared" si="597"/>
        <v/>
      </c>
      <c r="AA1880" s="133" t="str">
        <f t="shared" si="603"/>
        <v/>
      </c>
      <c r="AC1880" s="186" t="str">
        <f>AC1856</f>
        <v/>
      </c>
      <c r="AD1880" s="187" t="str">
        <f>AD1856</f>
        <v/>
      </c>
      <c r="AE1880" s="187" t="str">
        <f>AE1856</f>
        <v/>
      </c>
      <c r="AF1880" s="187" t="str">
        <f>AF1856</f>
        <v/>
      </c>
      <c r="AG1880" s="204">
        <f t="shared" si="598"/>
        <v>0</v>
      </c>
      <c r="AI1880" s="135" t="str">
        <f>IF(月報!G1880&lt;&gt;"",月報!G1880,"")</f>
        <v/>
      </c>
      <c r="AJ1880" s="126" t="str">
        <f>IF(月報!W1880&lt;&gt;"",月報!W1880*24,"")</f>
        <v/>
      </c>
      <c r="AK1880" s="126" t="str">
        <f>IF(月報!P1880&lt;&gt;"",月報!P1880,"")</f>
        <v/>
      </c>
      <c r="AL1880" s="126" t="str">
        <f>IF(月報!Q1880&lt;&gt;"",IF(月報!Q1880="平日残","",月報!Q1880),"")</f>
        <v/>
      </c>
      <c r="AM1880" s="126"/>
      <c r="AN1880" s="126" t="str">
        <f t="shared" si="602"/>
        <v/>
      </c>
      <c r="AO1880" s="126" t="str">
        <f>IF($E1880="","",VLOOKUP($E1880,カレンダマスタ!$A$5:$E$381,5,FALSE))</f>
        <v/>
      </c>
      <c r="AQ1880" s="196" t="str">
        <f>IF(G1880="","",IF(VLOOKUP(E1880,カレンダマスタ!$A$5:$D$381,4,FALSE)=0,"",1))</f>
        <v/>
      </c>
      <c r="AR1880" s="136" t="str">
        <f>IF($G1880="","",IF($AD1880="NSTC",INDEX(カレンダマスタ!$I$26:$O$31,MATCH($G1880,カレンダマスタ!$H$26:$H$31,1),MATCH($H1880,カレンダマスタ!$I$25:$O$25,1)),
IF($AD1880="CS本社",INDEX(カレンダマスタ!$I$36:$O$41,MATCH($G1880,カレンダマスタ!$H$36:$H$41,1),MATCH($H1880,カレンダマスタ!$I$35:$O$35,1)),
IF($AD1880="NS本社",INDEX(カレンダマスタ!$I$94:$O$99,MATCH($G1880,カレンダマスタ!$H$95:$H$100,1),MATCH($H1880,カレンダマスタ!$I$93:$O$93,1)),
IF($AD1880="ODC",INDEX(カレンダマスタ!$I$46:$O$51,MATCH($G1880,カレンダマスタ!$H$46:$H$51,1),MATCH($H1880,カレンダマスタ!$I$45:$O$45,1)),
IF($AD1880="NS東京TC",INDEX(カレンダマスタ!$I$56:$O$61,MATCH($G1880,カレンダマスタ!$H$56:$H$61,1),MATCH($H1880,カレンダマスタ!$I$55:$O$55,1)),""))))))</f>
        <v/>
      </c>
      <c r="AS1880" s="126" t="str">
        <f t="shared" si="599"/>
        <v/>
      </c>
      <c r="AU1880" s="137" t="str">
        <f>IF(E1880="","",VLOOKUP($E1880,カレンダマスタ!$A$4:$E$381,4,FALSE))</f>
        <v/>
      </c>
      <c r="AV1880" s="137" t="str">
        <f t="shared" si="604"/>
        <v/>
      </c>
      <c r="AW1880" s="137" t="str">
        <f t="shared" si="605"/>
        <v/>
      </c>
      <c r="AX1880" s="138" t="str">
        <f t="shared" si="606"/>
        <v/>
      </c>
      <c r="AY1880" s="138" t="str">
        <f t="shared" si="607"/>
        <v/>
      </c>
      <c r="AZ1880" s="130" t="str">
        <f>IF(AX1880&amp;AW1880="勤怠未設定","×",IF(AV1880="勤怠修正","×",IF(AC1880="外注","",IF(AA1880="",IF(AY1880&lt;&gt;"","×",""),IF(VLOOKUP(AA1880,カレンダマスタ!$H$66:$I$83,2,FALSE)&lt;&gt;AY1880,"×","OK")))))</f>
        <v/>
      </c>
      <c r="BC1880" s="137" t="str">
        <f>IF(E1880="","",VLOOKUP($E1880,カレンダマスタ!$A$4:$E$381,4,FALSE))</f>
        <v/>
      </c>
      <c r="BD1880" s="126" t="str">
        <f>IF(AC1880="社員","",IF(AG1880=0,"",IF(AD1880="NSTC",IF(COUNTIF(カレンダマスタ!$Q$5:$Q$32,G1880)=1,"OK","×"),
IF(AD1880="NS本社",IF(COUNTIF(カレンダマスタ!$T$5:$T$32,G1880)=1,"OK","×"),IF(COUNTIF(カレンダマスタ!$R$5:$R$32,G1880)=1,"OK","×")))))</f>
        <v/>
      </c>
      <c r="BE1880" s="126" t="str">
        <f>IF(AC1880="社員","",IF(G1880="","",IF(R1880&lt;&gt;"","",IF(AF1880="CS","OK",IF(VLOOKUP(E1880,カレンダマスタ!$A$5:$D$381,4,FALSE)&gt;0,"",IF(OR(G1880*24&gt;10.84,H1880*24&lt;14.5)=TRUE,"×","OK"))))))</f>
        <v/>
      </c>
      <c r="BF1880" s="126" t="str">
        <f t="shared" si="594"/>
        <v/>
      </c>
      <c r="BG1880" s="126" t="str">
        <f t="shared" si="608"/>
        <v/>
      </c>
      <c r="BI1880" s="130" t="str">
        <f t="shared" si="600"/>
        <v/>
      </c>
    </row>
    <row r="1881" spans="2:61">
      <c r="B1881" s="111"/>
      <c r="C1881" s="536"/>
      <c r="D1881" s="128"/>
      <c r="E1881" s="583"/>
      <c r="F1881" s="128"/>
      <c r="G1881" s="588"/>
      <c r="H1881" s="588"/>
      <c r="I1881" s="130"/>
      <c r="J1881" s="139"/>
      <c r="K1881" s="131"/>
      <c r="L1881" s="132"/>
      <c r="M1881" s="132"/>
      <c r="N1881" s="141"/>
      <c r="O1881" s="139"/>
      <c r="P1881" s="139"/>
      <c r="Q1881" s="139"/>
      <c r="R1881" s="133"/>
      <c r="S1881" s="134"/>
      <c r="T1881" s="434"/>
      <c r="U1881" s="429"/>
      <c r="V1881" s="429" t="str">
        <f t="shared" si="595"/>
        <v/>
      </c>
      <c r="W1881" s="298"/>
      <c r="X1881" s="129" t="str">
        <f t="shared" si="601"/>
        <v/>
      </c>
      <c r="Y1881" s="129" t="str">
        <f t="shared" si="596"/>
        <v/>
      </c>
      <c r="Z1881" s="129" t="str">
        <f t="shared" si="597"/>
        <v/>
      </c>
      <c r="AA1881" s="133" t="str">
        <f t="shared" si="603"/>
        <v/>
      </c>
      <c r="AC1881" s="186" t="str">
        <f>AC1856</f>
        <v/>
      </c>
      <c r="AD1881" s="187" t="str">
        <f>AD1856</f>
        <v/>
      </c>
      <c r="AE1881" s="187" t="str">
        <f>AE1856</f>
        <v/>
      </c>
      <c r="AF1881" s="187" t="str">
        <f>AF1856</f>
        <v/>
      </c>
      <c r="AG1881" s="204">
        <f t="shared" si="598"/>
        <v>0</v>
      </c>
      <c r="AI1881" s="140" t="str">
        <f>IF(月報!G1881&lt;&gt;"",月報!G1881,"")</f>
        <v/>
      </c>
      <c r="AJ1881" s="126" t="str">
        <f>IF(月報!W1881&lt;&gt;"",月報!W1881*24,"")</f>
        <v/>
      </c>
      <c r="AK1881" s="126" t="str">
        <f>IF(月報!P1881&lt;&gt;"",月報!P1881,"")</f>
        <v/>
      </c>
      <c r="AL1881" s="126" t="str">
        <f>IF(月報!Q1881&lt;&gt;"",IF(月報!Q1881="平日残","",月報!Q1881),"")</f>
        <v/>
      </c>
      <c r="AM1881" s="126"/>
      <c r="AN1881" s="126" t="str">
        <f t="shared" si="602"/>
        <v/>
      </c>
      <c r="AO1881" s="126" t="str">
        <f>IF($E1881="","",VLOOKUP($E1881,カレンダマスタ!$A$5:$E$381,5,FALSE))</f>
        <v/>
      </c>
      <c r="AQ1881" s="196" t="str">
        <f>IF(G1881="","",IF(VLOOKUP(E1881,カレンダマスタ!$A$5:$D$381,4,FALSE)=0,"",1))</f>
        <v/>
      </c>
      <c r="AR1881" s="136" t="str">
        <f>IF($G1881="","",IF($AD1881="NSTC",INDEX(カレンダマスタ!$I$26:$O$31,MATCH($G1881,カレンダマスタ!$H$26:$H$31,1),MATCH($H1881,カレンダマスタ!$I$25:$O$25,1)),
IF($AD1881="CS本社",INDEX(カレンダマスタ!$I$36:$O$41,MATCH($G1881,カレンダマスタ!$H$36:$H$41,1),MATCH($H1881,カレンダマスタ!$I$35:$O$35,1)),
IF($AD1881="NS本社",INDEX(カレンダマスタ!$I$94:$O$99,MATCH($G1881,カレンダマスタ!$H$95:$H$100,1),MATCH($H1881,カレンダマスタ!$I$93:$O$93,1)),
IF($AD1881="ODC",INDEX(カレンダマスタ!$I$46:$O$51,MATCH($G1881,カレンダマスタ!$H$46:$H$51,1),MATCH($H1881,カレンダマスタ!$I$45:$O$45,1)),
IF($AD1881="NS東京TC",INDEX(カレンダマスタ!$I$56:$O$61,MATCH($G1881,カレンダマスタ!$H$56:$H$61,1),MATCH($H1881,カレンダマスタ!$I$55:$O$55,1)),""))))))</f>
        <v/>
      </c>
      <c r="AS1881" s="126" t="str">
        <f t="shared" si="599"/>
        <v/>
      </c>
      <c r="AU1881" s="137" t="str">
        <f>IF(E1881="","",VLOOKUP($E1881,カレンダマスタ!$A$4:$E$381,4,FALSE))</f>
        <v/>
      </c>
      <c r="AV1881" s="137" t="str">
        <f t="shared" si="604"/>
        <v/>
      </c>
      <c r="AW1881" s="137" t="str">
        <f t="shared" si="605"/>
        <v/>
      </c>
      <c r="AX1881" s="138" t="str">
        <f t="shared" si="606"/>
        <v/>
      </c>
      <c r="AY1881" s="138" t="str">
        <f t="shared" si="607"/>
        <v/>
      </c>
      <c r="AZ1881" s="130" t="str">
        <f>IF(AX1881&amp;AW1881="勤怠未設定","×",IF(AV1881="勤怠修正","×",IF(AC1881="外注","",IF(AA1881="",IF(AY1881&lt;&gt;"","×",""),IF(VLOOKUP(AA1881,カレンダマスタ!$H$66:$I$83,2,FALSE)&lt;&gt;AY1881,"×","OK")))))</f>
        <v/>
      </c>
      <c r="BC1881" s="137" t="str">
        <f>IF(E1881="","",VLOOKUP($E1881,カレンダマスタ!$A$4:$E$381,4,FALSE))</f>
        <v/>
      </c>
      <c r="BD1881" s="126" t="str">
        <f>IF(AC1881="社員","",IF(AG1881=0,"",IF(AD1881="NSTC",IF(COUNTIF(カレンダマスタ!$Q$5:$Q$32,G1881)=1,"OK","×"),
IF(AD1881="NS本社",IF(COUNTIF(カレンダマスタ!$T$5:$T$32,G1881)=1,"OK","×"),IF(COUNTIF(カレンダマスタ!$R$5:$R$32,G1881)=1,"OK","×")))))</f>
        <v/>
      </c>
      <c r="BE1881" s="126" t="str">
        <f>IF(AC1881="社員","",IF(G1881="","",IF(R1881&lt;&gt;"","",IF(AF1881="CS","OK",IF(VLOOKUP(E1881,カレンダマスタ!$A$5:$D$381,4,FALSE)&gt;0,"",IF(OR(G1881*24&gt;10.84,H1881*24&lt;14.5)=TRUE,"×","OK"))))))</f>
        <v/>
      </c>
      <c r="BF1881" s="126" t="str">
        <f t="shared" si="594"/>
        <v/>
      </c>
      <c r="BG1881" s="126" t="str">
        <f t="shared" si="608"/>
        <v/>
      </c>
      <c r="BI1881" s="130" t="str">
        <f t="shared" si="600"/>
        <v/>
      </c>
    </row>
    <row r="1882" spans="2:61">
      <c r="B1882" s="111"/>
      <c r="C1882" s="536"/>
      <c r="D1882" s="128"/>
      <c r="E1882" s="583"/>
      <c r="F1882" s="128"/>
      <c r="G1882" s="588"/>
      <c r="H1882" s="588"/>
      <c r="I1882" s="130"/>
      <c r="J1882" s="139"/>
      <c r="K1882" s="131"/>
      <c r="L1882" s="132"/>
      <c r="M1882" s="132"/>
      <c r="N1882" s="141"/>
      <c r="O1882" s="139"/>
      <c r="P1882" s="139"/>
      <c r="Q1882" s="139"/>
      <c r="R1882" s="133"/>
      <c r="S1882" s="134"/>
      <c r="T1882" s="434"/>
      <c r="U1882" s="429"/>
      <c r="V1882" s="429" t="str">
        <f t="shared" si="595"/>
        <v/>
      </c>
      <c r="W1882" s="298"/>
      <c r="X1882" s="129" t="str">
        <f t="shared" si="601"/>
        <v/>
      </c>
      <c r="Y1882" s="129" t="str">
        <f t="shared" si="596"/>
        <v/>
      </c>
      <c r="Z1882" s="129" t="str">
        <f t="shared" si="597"/>
        <v/>
      </c>
      <c r="AA1882" s="133" t="str">
        <f t="shared" si="603"/>
        <v/>
      </c>
      <c r="AC1882" s="186" t="str">
        <f>AC1856</f>
        <v/>
      </c>
      <c r="AD1882" s="187" t="str">
        <f>AD1856</f>
        <v/>
      </c>
      <c r="AE1882" s="187" t="str">
        <f>AE1856</f>
        <v/>
      </c>
      <c r="AF1882" s="187" t="str">
        <f>AF1856</f>
        <v/>
      </c>
      <c r="AG1882" s="204">
        <f t="shared" si="598"/>
        <v>0</v>
      </c>
      <c r="AI1882" s="140" t="str">
        <f>IF(月報!G1882&lt;&gt;"",月報!G1882,"")</f>
        <v/>
      </c>
      <c r="AJ1882" s="126" t="str">
        <f>IF(月報!W1882&lt;&gt;"",月報!W1882*24,"")</f>
        <v/>
      </c>
      <c r="AK1882" s="126" t="str">
        <f>IF(月報!P1882&lt;&gt;"",月報!P1882,"")</f>
        <v/>
      </c>
      <c r="AL1882" s="126" t="str">
        <f>IF(月報!Q1882&lt;&gt;"",IF(月報!Q1882="平日残","",月報!Q1882),"")</f>
        <v/>
      </c>
      <c r="AM1882" s="126"/>
      <c r="AN1882" s="126" t="str">
        <f t="shared" si="602"/>
        <v/>
      </c>
      <c r="AO1882" s="126" t="str">
        <f>IF($E1882="","",VLOOKUP($E1882,カレンダマスタ!$A$5:$E$381,5,FALSE))</f>
        <v/>
      </c>
      <c r="AQ1882" s="196" t="str">
        <f>IF(G1882="","",IF(VLOOKUP(E1882,カレンダマスタ!$A$5:$D$381,4,FALSE)=0,"",1))</f>
        <v/>
      </c>
      <c r="AR1882" s="136" t="str">
        <f>IF($G1882="","",IF($AD1882="NSTC",INDEX(カレンダマスタ!$I$26:$O$31,MATCH($G1882,カレンダマスタ!$H$26:$H$31,1),MATCH($H1882,カレンダマスタ!$I$25:$O$25,1)),
IF($AD1882="CS本社",INDEX(カレンダマスタ!$I$36:$O$41,MATCH($G1882,カレンダマスタ!$H$36:$H$41,1),MATCH($H1882,カレンダマスタ!$I$35:$O$35,1)),
IF($AD1882="NS本社",INDEX(カレンダマスタ!$I$94:$O$99,MATCH($G1882,カレンダマスタ!$H$95:$H$100,1),MATCH($H1882,カレンダマスタ!$I$93:$O$93,1)),
IF($AD1882="ODC",INDEX(カレンダマスタ!$I$46:$O$51,MATCH($G1882,カレンダマスタ!$H$46:$H$51,1),MATCH($H1882,カレンダマスタ!$I$45:$O$45,1)),
IF($AD1882="NS東京TC",INDEX(カレンダマスタ!$I$56:$O$61,MATCH($G1882,カレンダマスタ!$H$56:$H$61,1),MATCH($H1882,カレンダマスタ!$I$55:$O$55,1)),""))))))</f>
        <v/>
      </c>
      <c r="AS1882" s="126" t="str">
        <f t="shared" si="599"/>
        <v/>
      </c>
      <c r="AU1882" s="137" t="str">
        <f>IF(E1882="","",VLOOKUP($E1882,カレンダマスタ!$A$4:$E$381,4,FALSE))</f>
        <v/>
      </c>
      <c r="AV1882" s="137" t="str">
        <f t="shared" si="604"/>
        <v/>
      </c>
      <c r="AW1882" s="137" t="str">
        <f t="shared" si="605"/>
        <v/>
      </c>
      <c r="AX1882" s="138" t="str">
        <f t="shared" si="606"/>
        <v/>
      </c>
      <c r="AY1882" s="138" t="str">
        <f t="shared" si="607"/>
        <v/>
      </c>
      <c r="AZ1882" s="130" t="str">
        <f>IF(AX1882&amp;AW1882="勤怠未設定","×",IF(AV1882="勤怠修正","×",IF(AC1882="外注","",IF(AA1882="",IF(AY1882&lt;&gt;"","×",""),IF(VLOOKUP(AA1882,カレンダマスタ!$H$66:$I$83,2,FALSE)&lt;&gt;AY1882,"×","OK")))))</f>
        <v/>
      </c>
      <c r="BC1882" s="137" t="str">
        <f>IF(E1882="","",VLOOKUP($E1882,カレンダマスタ!$A$4:$E$381,4,FALSE))</f>
        <v/>
      </c>
      <c r="BD1882" s="126" t="str">
        <f>IF(AC1882="社員","",IF(AG1882=0,"",IF(AD1882="NSTC",IF(COUNTIF(カレンダマスタ!$Q$5:$Q$32,G1882)=1,"OK","×"),
IF(AD1882="NS本社",IF(COUNTIF(カレンダマスタ!$T$5:$T$32,G1882)=1,"OK","×"),IF(COUNTIF(カレンダマスタ!$R$5:$R$32,G1882)=1,"OK","×")))))</f>
        <v/>
      </c>
      <c r="BE1882" s="126" t="str">
        <f>IF(AC1882="社員","",IF(G1882="","",IF(R1882&lt;&gt;"","",IF(AF1882="CS","OK",IF(VLOOKUP(E1882,カレンダマスタ!$A$5:$D$381,4,FALSE)&gt;0,"",IF(OR(G1882*24&gt;10.84,H1882*24&lt;14.5)=TRUE,"×","OK"))))))</f>
        <v/>
      </c>
      <c r="BF1882" s="126" t="str">
        <f t="shared" si="594"/>
        <v/>
      </c>
      <c r="BG1882" s="126" t="str">
        <f t="shared" si="608"/>
        <v/>
      </c>
      <c r="BI1882" s="130" t="str">
        <f t="shared" si="600"/>
        <v/>
      </c>
    </row>
    <row r="1883" spans="2:61">
      <c r="B1883" s="111"/>
      <c r="C1883" s="537"/>
      <c r="D1883" s="142"/>
      <c r="E1883" s="584"/>
      <c r="F1883" s="142"/>
      <c r="G1883" s="589"/>
      <c r="H1883" s="589"/>
      <c r="I1883" s="144"/>
      <c r="J1883" s="148"/>
      <c r="K1883" s="145"/>
      <c r="L1883" s="146"/>
      <c r="M1883" s="146"/>
      <c r="N1883" s="147"/>
      <c r="O1883" s="148"/>
      <c r="P1883" s="148"/>
      <c r="Q1883" s="148"/>
      <c r="R1883" s="149"/>
      <c r="S1883" s="156"/>
      <c r="T1883" s="435"/>
      <c r="U1883" s="430"/>
      <c r="V1883" s="430" t="str">
        <f t="shared" si="595"/>
        <v/>
      </c>
      <c r="W1883" s="298"/>
      <c r="X1883" s="143" t="str">
        <f t="shared" si="601"/>
        <v/>
      </c>
      <c r="Y1883" s="143" t="str">
        <f t="shared" si="596"/>
        <v/>
      </c>
      <c r="Z1883" s="143" t="str">
        <f t="shared" si="597"/>
        <v/>
      </c>
      <c r="AA1883" s="149" t="str">
        <f t="shared" si="603"/>
        <v/>
      </c>
      <c r="AC1883" s="188" t="str">
        <f>AC1856</f>
        <v/>
      </c>
      <c r="AD1883" s="189" t="str">
        <f>AD1856</f>
        <v/>
      </c>
      <c r="AE1883" s="189" t="str">
        <f>AE1856</f>
        <v/>
      </c>
      <c r="AF1883" s="189" t="str">
        <f>AF1856</f>
        <v/>
      </c>
      <c r="AG1883" s="205">
        <f t="shared" si="598"/>
        <v>0</v>
      </c>
      <c r="AI1883" s="157" t="str">
        <f>IF(月報!G1883&lt;&gt;"",月報!G1883,"")</f>
        <v/>
      </c>
      <c r="AJ1883" s="151" t="str">
        <f>IF(月報!W1883&lt;&gt;"",月報!W1883*24,"")</f>
        <v/>
      </c>
      <c r="AK1883" s="151" t="str">
        <f>IF(月報!P1883&lt;&gt;"",月報!P1883,"")</f>
        <v/>
      </c>
      <c r="AL1883" s="151" t="str">
        <f>IF(月報!Q1883&lt;&gt;"",IF(月報!Q1883="平日残","",月報!Q1883),"")</f>
        <v/>
      </c>
      <c r="AM1883" s="151"/>
      <c r="AN1883" s="151" t="str">
        <f t="shared" si="602"/>
        <v/>
      </c>
      <c r="AO1883" s="151" t="str">
        <f>IF($E1883="","",VLOOKUP($E1883,カレンダマスタ!$A$5:$E$381,5,FALSE))</f>
        <v/>
      </c>
      <c r="AQ1883" s="197" t="str">
        <f>IF(G1883="","",IF(VLOOKUP(E1883,カレンダマスタ!$A$5:$D$381,4,FALSE)=0,"",1))</f>
        <v/>
      </c>
      <c r="AR1883" s="152" t="str">
        <f>IF($G1883="","",IF($AD1883="NSTC",INDEX(カレンダマスタ!$I$26:$O$31,MATCH($G1883,カレンダマスタ!$H$26:$H$31,1),MATCH($H1883,カレンダマスタ!$I$25:$O$25,1)),
IF($AD1883="CS本社",INDEX(カレンダマスタ!$I$36:$O$41,MATCH($G1883,カレンダマスタ!$H$36:$H$41,1),MATCH($H1883,カレンダマスタ!$I$35:$O$35,1)),
IF($AD1883="NS本社",INDEX(カレンダマスタ!$I$94:$O$99,MATCH($G1883,カレンダマスタ!$H$95:$H$100,1),MATCH($H1883,カレンダマスタ!$I$93:$O$93,1)),
IF($AD1883="ODC",INDEX(カレンダマスタ!$I$46:$O$51,MATCH($G1883,カレンダマスタ!$H$46:$H$51,1),MATCH($H1883,カレンダマスタ!$I$45:$O$45,1)),
IF($AD1883="NS東京TC",INDEX(カレンダマスタ!$I$56:$O$61,MATCH($G1883,カレンダマスタ!$H$56:$H$61,1),MATCH($H1883,カレンダマスタ!$I$55:$O$55,1)),""))))))</f>
        <v/>
      </c>
      <c r="AS1883" s="151" t="str">
        <f t="shared" si="599"/>
        <v/>
      </c>
      <c r="AU1883" s="153" t="str">
        <f>IF(E1883="","",VLOOKUP($E1883,カレンダマスタ!$A$4:$E$381,4,FALSE))</f>
        <v/>
      </c>
      <c r="AV1883" s="153" t="str">
        <f t="shared" si="604"/>
        <v/>
      </c>
      <c r="AW1883" s="153" t="str">
        <f t="shared" si="605"/>
        <v/>
      </c>
      <c r="AX1883" s="154" t="str">
        <f t="shared" si="606"/>
        <v/>
      </c>
      <c r="AY1883" s="154" t="str">
        <f t="shared" si="607"/>
        <v/>
      </c>
      <c r="AZ1883" s="144" t="str">
        <f>IF(AX1883&amp;AW1883="勤怠未設定","×",IF(AV1883="勤怠修正","×",IF(AC1883="外注","",IF(AA1883="",IF(AY1883&lt;&gt;"","×",""),IF(VLOOKUP(AA1883,カレンダマスタ!$H$66:$I$83,2,FALSE)&lt;&gt;AY1883,"×","OK")))))</f>
        <v/>
      </c>
      <c r="BC1883" s="153" t="str">
        <f>IF(E1883="","",VLOOKUP($E1883,カレンダマスタ!$A$4:$E$381,4,FALSE))</f>
        <v/>
      </c>
      <c r="BD1883" s="151" t="str">
        <f>IF(AC1883="社員","",IF(AG1883=0,"",IF(AD1883="NSTC",IF(COUNTIF(カレンダマスタ!$Q$5:$Q$32,G1883)=1,"OK","×"),
IF(AD1883="NS本社",IF(COUNTIF(カレンダマスタ!$T$5:$T$32,G1883)=1,"OK","×"),IF(COUNTIF(カレンダマスタ!$R$5:$R$32,G1883)=1,"OK","×")))))</f>
        <v/>
      </c>
      <c r="BE1883" s="151" t="str">
        <f>IF(AC1883="社員","",IF(G1883="","",IF(R1883&lt;&gt;"","",IF(AF1883="CS","OK",IF(VLOOKUP(E1883,カレンダマスタ!$A$5:$D$381,4,FALSE)&gt;0,"",IF(OR(G1883*24&gt;10.84,H1883*24&lt;14.5)=TRUE,"×","OK"))))))</f>
        <v/>
      </c>
      <c r="BF1883" s="151" t="str">
        <f t="shared" si="594"/>
        <v/>
      </c>
      <c r="BG1883" s="151" t="str">
        <f t="shared" si="608"/>
        <v/>
      </c>
      <c r="BI1883" s="144" t="str">
        <f t="shared" si="600"/>
        <v/>
      </c>
    </row>
    <row r="1884" spans="2:61">
      <c r="B1884" s="111"/>
      <c r="C1884" s="535"/>
      <c r="D1884" s="112"/>
      <c r="E1884" s="582"/>
      <c r="F1884" s="112"/>
      <c r="G1884" s="587"/>
      <c r="H1884" s="587"/>
      <c r="I1884" s="114"/>
      <c r="J1884" s="118"/>
      <c r="K1884" s="115"/>
      <c r="L1884" s="116"/>
      <c r="M1884" s="116"/>
      <c r="N1884" s="117"/>
      <c r="O1884" s="118"/>
      <c r="P1884" s="118"/>
      <c r="Q1884" s="118"/>
      <c r="R1884" s="119"/>
      <c r="S1884" s="120"/>
      <c r="T1884" s="434"/>
      <c r="U1884" s="431">
        <f>SUM(T1884:T1890)</f>
        <v>0</v>
      </c>
      <c r="V1884" s="431" t="str">
        <f t="shared" si="595"/>
        <v/>
      </c>
      <c r="W1884" s="298"/>
      <c r="X1884" s="113" t="str">
        <f t="shared" si="601"/>
        <v/>
      </c>
      <c r="Y1884" s="113" t="str">
        <f t="shared" si="596"/>
        <v/>
      </c>
      <c r="Z1884" s="113" t="str">
        <f t="shared" si="597"/>
        <v/>
      </c>
      <c r="AA1884" s="119" t="str">
        <f t="shared" si="603"/>
        <v/>
      </c>
      <c r="AC1884" s="190" t="str">
        <f>AC1856</f>
        <v/>
      </c>
      <c r="AD1884" s="191" t="str">
        <f>AD1856</f>
        <v/>
      </c>
      <c r="AE1884" s="191" t="str">
        <f>AE1856</f>
        <v/>
      </c>
      <c r="AF1884" s="191" t="str">
        <f>AF1856</f>
        <v/>
      </c>
      <c r="AG1884" s="206">
        <f t="shared" si="598"/>
        <v>0</v>
      </c>
      <c r="AI1884" s="159" t="str">
        <f>IF(月報!G1884&lt;&gt;"",月報!G1884,"")</f>
        <v/>
      </c>
      <c r="AJ1884" s="122" t="str">
        <f>IF(月報!W1884&lt;&gt;"",月報!W1884*24,"")</f>
        <v/>
      </c>
      <c r="AK1884" s="122" t="str">
        <f>IF(月報!P1884&lt;&gt;"",月報!P1884,"")</f>
        <v/>
      </c>
      <c r="AL1884" s="122" t="str">
        <f>IF(月報!Q1884&lt;&gt;"",IF(月報!Q1884="平日残","",月報!Q1884),"")</f>
        <v/>
      </c>
      <c r="AM1884" s="122"/>
      <c r="AN1884" s="122" t="str">
        <f t="shared" si="602"/>
        <v/>
      </c>
      <c r="AO1884" s="122" t="str">
        <f>IF($E1884="","",VLOOKUP($E1884,カレンダマスタ!$A$5:$E$381,5,FALSE))</f>
        <v/>
      </c>
      <c r="AQ1884" s="195" t="str">
        <f>IF(G1884="","",IF(VLOOKUP(E1884,カレンダマスタ!$A$5:$D$381,4,FALSE)=0,"",1))</f>
        <v/>
      </c>
      <c r="AR1884" s="123" t="str">
        <f>IF($G1884="","",IF($AD1884="NSTC",INDEX(カレンダマスタ!$I$26:$O$31,MATCH($G1884,カレンダマスタ!$H$26:$H$31,1),MATCH($H1884,カレンダマスタ!$I$25:$O$25,1)),
IF($AD1884="CS本社",INDEX(カレンダマスタ!$I$36:$O$41,MATCH($G1884,カレンダマスタ!$H$36:$H$41,1),MATCH($H1884,カレンダマスタ!$I$35:$O$35,1)),
IF($AD1884="NS本社",INDEX(カレンダマスタ!$I$94:$O$99,MATCH($G1884,カレンダマスタ!$H$95:$H$100,1),MATCH($H1884,カレンダマスタ!$I$93:$O$93,1)),
IF($AD1884="ODC",INDEX(カレンダマスタ!$I$46:$O$51,MATCH($G1884,カレンダマスタ!$H$46:$H$51,1),MATCH($H1884,カレンダマスタ!$I$45:$O$45,1)),
IF($AD1884="NS東京TC",INDEX(カレンダマスタ!$I$56:$O$61,MATCH($G1884,カレンダマスタ!$H$56:$H$61,1),MATCH($H1884,カレンダマスタ!$I$55:$O$55,1)),""))))))</f>
        <v/>
      </c>
      <c r="AS1884" s="122" t="str">
        <f t="shared" si="599"/>
        <v/>
      </c>
      <c r="AU1884" s="124" t="str">
        <f>IF(E1884="","",VLOOKUP($E1884,カレンダマスタ!$A$4:$E$381,4,FALSE))</f>
        <v/>
      </c>
      <c r="AV1884" s="124" t="str">
        <f t="shared" si="604"/>
        <v/>
      </c>
      <c r="AW1884" s="124" t="str">
        <f t="shared" si="605"/>
        <v/>
      </c>
      <c r="AX1884" s="125" t="str">
        <f t="shared" si="606"/>
        <v/>
      </c>
      <c r="AY1884" s="125" t="str">
        <f t="shared" si="607"/>
        <v/>
      </c>
      <c r="AZ1884" s="114" t="str">
        <f>IF(AX1884&amp;AW1884="勤怠未設定","×",IF(AV1884="勤怠修正","×",IF(AC1884="外注","",IF(AA1884="",IF(AY1884&lt;&gt;"","×",""),IF(VLOOKUP(AA1884,カレンダマスタ!$H$66:$I$83,2,FALSE)&lt;&gt;AY1884,"×","OK")))))</f>
        <v/>
      </c>
      <c r="BC1884" s="124" t="str">
        <f>IF(E1884="","",VLOOKUP($E1884,カレンダマスタ!$A$4:$E$381,4,FALSE))</f>
        <v/>
      </c>
      <c r="BD1884" s="122" t="str">
        <f>IF(AC1884="社員","",IF(AG1884=0,"",IF(AD1884="NSTC",IF(COUNTIF(カレンダマスタ!$Q$5:$Q$32,G1884)=1,"OK","×"),
IF(AD1884="NS本社",IF(COUNTIF(カレンダマスタ!$T$5:$T$32,G1884)=1,"OK","×"),IF(COUNTIF(カレンダマスタ!$R$5:$R$32,G1884)=1,"OK","×")))))</f>
        <v/>
      </c>
      <c r="BE1884" s="122" t="str">
        <f>IF(AC1884="社員","",IF(G1884="","",IF(R1884&lt;&gt;"","",IF(AF1884="CS","OK",IF(VLOOKUP(E1884,カレンダマスタ!$A$5:$D$381,4,FALSE)&gt;0,"",IF(OR(G1884*24&gt;10.84,H1884*24&lt;14.5)=TRUE,"×","OK"))))))</f>
        <v/>
      </c>
      <c r="BF1884" s="122" t="str">
        <f t="shared" si="594"/>
        <v/>
      </c>
      <c r="BG1884" s="122" t="str">
        <f t="shared" si="608"/>
        <v/>
      </c>
      <c r="BI1884" s="114" t="str">
        <f t="shared" si="600"/>
        <v/>
      </c>
    </row>
    <row r="1885" spans="2:61">
      <c r="B1885" s="111"/>
      <c r="C1885" s="536"/>
      <c r="D1885" s="128"/>
      <c r="E1885" s="583"/>
      <c r="F1885" s="128"/>
      <c r="G1885" s="588"/>
      <c r="H1885" s="588"/>
      <c r="I1885" s="130"/>
      <c r="J1885" s="139"/>
      <c r="K1885" s="131"/>
      <c r="L1885" s="132"/>
      <c r="M1885" s="132"/>
      <c r="N1885" s="141"/>
      <c r="O1885" s="139"/>
      <c r="P1885" s="139"/>
      <c r="Q1885" s="139"/>
      <c r="R1885" s="133"/>
      <c r="S1885" s="134"/>
      <c r="T1885" s="434"/>
      <c r="U1885" s="429"/>
      <c r="V1885" s="429" t="str">
        <f t="shared" si="595"/>
        <v/>
      </c>
      <c r="W1885" s="298"/>
      <c r="X1885" s="129" t="str">
        <f t="shared" si="601"/>
        <v/>
      </c>
      <c r="Y1885" s="129" t="str">
        <f t="shared" si="596"/>
        <v/>
      </c>
      <c r="Z1885" s="129" t="str">
        <f t="shared" si="597"/>
        <v/>
      </c>
      <c r="AA1885" s="133" t="str">
        <f t="shared" si="603"/>
        <v/>
      </c>
      <c r="AC1885" s="186" t="str">
        <f>AC1856</f>
        <v/>
      </c>
      <c r="AD1885" s="187" t="str">
        <f>AD1856</f>
        <v/>
      </c>
      <c r="AE1885" s="187" t="str">
        <f>AE1856</f>
        <v/>
      </c>
      <c r="AF1885" s="187" t="str">
        <f>AF1856</f>
        <v/>
      </c>
      <c r="AG1885" s="204">
        <f t="shared" si="598"/>
        <v>0</v>
      </c>
      <c r="AI1885" s="135" t="str">
        <f>IF(月報!G1885&lt;&gt;"",月報!G1885,"")</f>
        <v/>
      </c>
      <c r="AJ1885" s="126" t="str">
        <f>IF(月報!W1885&lt;&gt;"",月報!W1885*24,"")</f>
        <v/>
      </c>
      <c r="AK1885" s="126" t="str">
        <f>IF(月報!P1885&lt;&gt;"",月報!P1885,"")</f>
        <v/>
      </c>
      <c r="AL1885" s="126" t="str">
        <f>IF(月報!Q1885&lt;&gt;"",IF(月報!Q1885="平日残","",月報!Q1885),"")</f>
        <v/>
      </c>
      <c r="AM1885" s="126"/>
      <c r="AN1885" s="126" t="str">
        <f t="shared" si="602"/>
        <v/>
      </c>
      <c r="AO1885" s="126" t="str">
        <f>IF($E1885="","",VLOOKUP($E1885,カレンダマスタ!$A$5:$E$381,5,FALSE))</f>
        <v/>
      </c>
      <c r="AQ1885" s="196" t="str">
        <f>IF(G1885="","",IF(VLOOKUP(E1885,カレンダマスタ!$A$5:$D$381,4,FALSE)=0,"",1))</f>
        <v/>
      </c>
      <c r="AR1885" s="136" t="str">
        <f>IF($G1885="","",IF($AD1885="NSTC",INDEX(カレンダマスタ!$I$26:$O$31,MATCH($G1885,カレンダマスタ!$H$26:$H$31,1),MATCH($H1885,カレンダマスタ!$I$25:$O$25,1)),
IF($AD1885="CS本社",INDEX(カレンダマスタ!$I$36:$O$41,MATCH($G1885,カレンダマスタ!$H$36:$H$41,1),MATCH($H1885,カレンダマスタ!$I$35:$O$35,1)),
IF($AD1885="NS本社",INDEX(カレンダマスタ!$I$94:$O$99,MATCH($G1885,カレンダマスタ!$H$95:$H$100,1),MATCH($H1885,カレンダマスタ!$I$93:$O$93,1)),
IF($AD1885="ODC",INDEX(カレンダマスタ!$I$46:$O$51,MATCH($G1885,カレンダマスタ!$H$46:$H$51,1),MATCH($H1885,カレンダマスタ!$I$45:$O$45,1)),
IF($AD1885="NS東京TC",INDEX(カレンダマスタ!$I$56:$O$61,MATCH($G1885,カレンダマスタ!$H$56:$H$61,1),MATCH($H1885,カレンダマスタ!$I$55:$O$55,1)),""))))))</f>
        <v/>
      </c>
      <c r="AS1885" s="126" t="str">
        <f t="shared" si="599"/>
        <v/>
      </c>
      <c r="AU1885" s="137" t="str">
        <f>IF(E1885="","",VLOOKUP($E1885,カレンダマスタ!$A$4:$E$381,4,FALSE))</f>
        <v/>
      </c>
      <c r="AV1885" s="137" t="str">
        <f t="shared" si="604"/>
        <v/>
      </c>
      <c r="AW1885" s="137" t="str">
        <f t="shared" si="605"/>
        <v/>
      </c>
      <c r="AX1885" s="138" t="str">
        <f t="shared" si="606"/>
        <v/>
      </c>
      <c r="AY1885" s="138" t="str">
        <f t="shared" si="607"/>
        <v/>
      </c>
      <c r="AZ1885" s="130" t="str">
        <f>IF(AX1885&amp;AW1885="勤怠未設定","×",IF(AV1885="勤怠修正","×",IF(AC1885="外注","",IF(AA1885="",IF(AY1885&lt;&gt;"","×",""),IF(VLOOKUP(AA1885,カレンダマスタ!$H$66:$I$83,2,FALSE)&lt;&gt;AY1885,"×","OK")))))</f>
        <v/>
      </c>
      <c r="BC1885" s="137" t="str">
        <f>IF(E1885="","",VLOOKUP($E1885,カレンダマスタ!$A$4:$E$381,4,FALSE))</f>
        <v/>
      </c>
      <c r="BD1885" s="126" t="str">
        <f>IF(AC1885="社員","",IF(AG1885=0,"",IF(AD1885="NSTC",IF(COUNTIF(カレンダマスタ!$Q$5:$Q$32,G1885)=1,"OK","×"),
IF(AD1885="NS本社",IF(COUNTIF(カレンダマスタ!$T$5:$T$32,G1885)=1,"OK","×"),IF(COUNTIF(カレンダマスタ!$R$5:$R$32,G1885)=1,"OK","×")))))</f>
        <v/>
      </c>
      <c r="BE1885" s="126" t="str">
        <f>IF(AC1885="社員","",IF(G1885="","",IF(R1885&lt;&gt;"","",IF(AF1885="CS","OK",IF(VLOOKUP(E1885,カレンダマスタ!$A$5:$D$381,4,FALSE)&gt;0,"",IF(OR(G1885*24&gt;10.84,H1885*24&lt;14.5)=TRUE,"×","OK"))))))</f>
        <v/>
      </c>
      <c r="BF1885" s="126" t="str">
        <f t="shared" si="594"/>
        <v/>
      </c>
      <c r="BG1885" s="126" t="str">
        <f t="shared" si="608"/>
        <v/>
      </c>
      <c r="BI1885" s="130" t="str">
        <f t="shared" si="600"/>
        <v/>
      </c>
    </row>
    <row r="1886" spans="2:61">
      <c r="B1886" s="111"/>
      <c r="C1886" s="536"/>
      <c r="D1886" s="128"/>
      <c r="E1886" s="583"/>
      <c r="F1886" s="128"/>
      <c r="G1886" s="588"/>
      <c r="H1886" s="588"/>
      <c r="I1886" s="130"/>
      <c r="J1886" s="139"/>
      <c r="K1886" s="131"/>
      <c r="L1886" s="132"/>
      <c r="M1886" s="132"/>
      <c r="N1886" s="141"/>
      <c r="O1886" s="139"/>
      <c r="P1886" s="139"/>
      <c r="Q1886" s="139"/>
      <c r="R1886" s="133"/>
      <c r="S1886" s="134"/>
      <c r="T1886" s="434"/>
      <c r="U1886" s="429"/>
      <c r="V1886" s="429" t="str">
        <f t="shared" si="595"/>
        <v/>
      </c>
      <c r="W1886" s="298"/>
      <c r="X1886" s="129" t="str">
        <f t="shared" si="601"/>
        <v/>
      </c>
      <c r="Y1886" s="129" t="str">
        <f t="shared" si="596"/>
        <v/>
      </c>
      <c r="Z1886" s="129" t="str">
        <f t="shared" si="597"/>
        <v/>
      </c>
      <c r="AA1886" s="133" t="str">
        <f t="shared" si="603"/>
        <v/>
      </c>
      <c r="AC1886" s="186" t="str">
        <f>AC1856</f>
        <v/>
      </c>
      <c r="AD1886" s="187" t="str">
        <f>AD1856</f>
        <v/>
      </c>
      <c r="AE1886" s="187" t="str">
        <f>AE1856</f>
        <v/>
      </c>
      <c r="AF1886" s="187" t="str">
        <f>AF1856</f>
        <v/>
      </c>
      <c r="AG1886" s="204">
        <f t="shared" si="598"/>
        <v>0</v>
      </c>
      <c r="AI1886" s="160" t="str">
        <f>IF(月報!G1886&lt;&gt;"",月報!G1886,"")</f>
        <v/>
      </c>
      <c r="AJ1886" s="126" t="str">
        <f>IF(月報!W1886&lt;&gt;"",月報!W1886*24,"")</f>
        <v/>
      </c>
      <c r="AK1886" s="126" t="str">
        <f>IF(月報!P1886&lt;&gt;"",月報!P1886,"")</f>
        <v/>
      </c>
      <c r="AL1886" s="126" t="str">
        <f>IF(月報!Q1886&lt;&gt;"",IF(月報!Q1886="平日残","",月報!Q1886),"")</f>
        <v/>
      </c>
      <c r="AM1886" s="126"/>
      <c r="AN1886" s="126" t="str">
        <f t="shared" si="602"/>
        <v/>
      </c>
      <c r="AO1886" s="126" t="str">
        <f>IF($E1886="","",VLOOKUP($E1886,カレンダマスタ!$A$5:$E$381,5,FALSE))</f>
        <v/>
      </c>
      <c r="AQ1886" s="196" t="str">
        <f>IF(G1886="","",IF(VLOOKUP(E1886,カレンダマスタ!$A$5:$D$381,4,FALSE)=0,"",1))</f>
        <v/>
      </c>
      <c r="AR1886" s="136" t="str">
        <f>IF($G1886="","",IF($AD1886="NSTC",INDEX(カレンダマスタ!$I$26:$O$31,MATCH($G1886,カレンダマスタ!$H$26:$H$31,1),MATCH($H1886,カレンダマスタ!$I$25:$O$25,1)),
IF($AD1886="CS本社",INDEX(カレンダマスタ!$I$36:$O$41,MATCH($G1886,カレンダマスタ!$H$36:$H$41,1),MATCH($H1886,カレンダマスタ!$I$35:$O$35,1)),
IF($AD1886="NS本社",INDEX(カレンダマスタ!$I$94:$O$99,MATCH($G1886,カレンダマスタ!$H$95:$H$100,1),MATCH($H1886,カレンダマスタ!$I$93:$O$93,1)),
IF($AD1886="ODC",INDEX(カレンダマスタ!$I$46:$O$51,MATCH($G1886,カレンダマスタ!$H$46:$H$51,1),MATCH($H1886,カレンダマスタ!$I$45:$O$45,1)),
IF($AD1886="NS東京TC",INDEX(カレンダマスタ!$I$56:$O$61,MATCH($G1886,カレンダマスタ!$H$56:$H$61,1),MATCH($H1886,カレンダマスタ!$I$55:$O$55,1)),""))))))</f>
        <v/>
      </c>
      <c r="AS1886" s="126" t="str">
        <f t="shared" si="599"/>
        <v/>
      </c>
      <c r="AU1886" s="137" t="str">
        <f>IF(E1886="","",VLOOKUP($E1886,カレンダマスタ!$A$4:$E$381,4,FALSE))</f>
        <v/>
      </c>
      <c r="AV1886" s="137" t="str">
        <f t="shared" si="604"/>
        <v/>
      </c>
      <c r="AW1886" s="137" t="str">
        <f t="shared" si="605"/>
        <v/>
      </c>
      <c r="AX1886" s="138" t="str">
        <f t="shared" si="606"/>
        <v/>
      </c>
      <c r="AY1886" s="138" t="str">
        <f t="shared" si="607"/>
        <v/>
      </c>
      <c r="AZ1886" s="130" t="str">
        <f>IF(AX1886&amp;AW1886="勤怠未設定","×",IF(AV1886="勤怠修正","×",IF(AC1886="外注","",IF(AA1886="",IF(AY1886&lt;&gt;"","×",""),IF(VLOOKUP(AA1886,カレンダマスタ!$H$66:$I$83,2,FALSE)&lt;&gt;AY1886,"×","OK")))))</f>
        <v/>
      </c>
      <c r="BC1886" s="137" t="str">
        <f>IF(E1886="","",VLOOKUP($E1886,カレンダマスタ!$A$4:$E$381,4,FALSE))</f>
        <v/>
      </c>
      <c r="BD1886" s="126" t="str">
        <f>IF(AC1886="社員","",IF(AG1886=0,"",IF(AD1886="NSTC",IF(COUNTIF(カレンダマスタ!$Q$5:$Q$32,G1886)=1,"OK","×"),
IF(AD1886="NS本社",IF(COUNTIF(カレンダマスタ!$T$5:$T$32,G1886)=1,"OK","×"),IF(COUNTIF(カレンダマスタ!$R$5:$R$32,G1886)=1,"OK","×")))))</f>
        <v/>
      </c>
      <c r="BE1886" s="126" t="str">
        <f>IF(AC1886="社員","",IF(G1886="","",IF(R1886&lt;&gt;"","",IF(AF1886="CS","OK",IF(VLOOKUP(E1886,カレンダマスタ!$A$5:$D$381,4,FALSE)&gt;0,"",IF(OR(G1886*24&gt;10.84,H1886*24&lt;14.5)=TRUE,"×","OK"))))))</f>
        <v/>
      </c>
      <c r="BF1886" s="126" t="str">
        <f t="shared" si="594"/>
        <v/>
      </c>
      <c r="BG1886" s="126" t="str">
        <f t="shared" si="608"/>
        <v/>
      </c>
      <c r="BI1886" s="130" t="str">
        <f t="shared" si="600"/>
        <v/>
      </c>
    </row>
    <row r="1887" spans="2:61">
      <c r="B1887" s="111"/>
      <c r="C1887" s="536"/>
      <c r="D1887" s="128"/>
      <c r="E1887" s="214"/>
      <c r="F1887" s="128"/>
      <c r="G1887" s="588"/>
      <c r="H1887" s="588"/>
      <c r="I1887" s="131"/>
      <c r="J1887" s="139"/>
      <c r="K1887" s="131"/>
      <c r="L1887" s="132"/>
      <c r="M1887" s="132"/>
      <c r="N1887" s="141"/>
      <c r="O1887" s="139"/>
      <c r="P1887" s="139"/>
      <c r="Q1887" s="139"/>
      <c r="R1887" s="133"/>
      <c r="S1887" s="134"/>
      <c r="T1887" s="434" t="str">
        <f>IF(J1887&lt;&gt;"",J1887,"")</f>
        <v/>
      </c>
      <c r="U1887" s="429"/>
      <c r="V1887" s="429" t="str">
        <f t="shared" si="595"/>
        <v/>
      </c>
      <c r="W1887" s="298"/>
      <c r="X1887" s="129" t="str">
        <f t="shared" si="601"/>
        <v/>
      </c>
      <c r="Y1887" s="129" t="str">
        <f t="shared" si="596"/>
        <v/>
      </c>
      <c r="Z1887" s="129" t="str">
        <f t="shared" si="597"/>
        <v/>
      </c>
      <c r="AA1887" s="133" t="str">
        <f t="shared" si="603"/>
        <v/>
      </c>
      <c r="AC1887" s="186" t="str">
        <f>AC1856</f>
        <v/>
      </c>
      <c r="AD1887" s="187" t="str">
        <f>AD1856</f>
        <v/>
      </c>
      <c r="AE1887" s="187" t="str">
        <f>AE1856</f>
        <v/>
      </c>
      <c r="AF1887" s="187" t="str">
        <f>AF1856</f>
        <v/>
      </c>
      <c r="AG1887" s="204">
        <f t="shared" si="598"/>
        <v>0</v>
      </c>
      <c r="AI1887" s="160" t="str">
        <f>IF(月報!G1887&lt;&gt;"",月報!G1887,"")</f>
        <v/>
      </c>
      <c r="AJ1887" s="126" t="str">
        <f>IF(月報!W1887&lt;&gt;"",月報!W1887*24,"")</f>
        <v/>
      </c>
      <c r="AK1887" s="126" t="str">
        <f>IF(月報!P1887&lt;&gt;"",月報!P1887,"")</f>
        <v/>
      </c>
      <c r="AL1887" s="126" t="str">
        <f>IF(月報!Q1887&lt;&gt;"",IF(月報!Q1887="平日残","",月報!Q1887),"")</f>
        <v/>
      </c>
      <c r="AM1887" s="126"/>
      <c r="AN1887" s="126" t="str">
        <f t="shared" si="602"/>
        <v/>
      </c>
      <c r="AO1887" s="126" t="str">
        <f>IF($E1887="","",VLOOKUP($E1887,カレンダマスタ!$A$5:$E$381,5,FALSE))</f>
        <v/>
      </c>
      <c r="AQ1887" s="196" t="str">
        <f>IF(G1887="","",IF(VLOOKUP(E1887,カレンダマスタ!$A$5:$D$381,4,FALSE)=0,"",1))</f>
        <v/>
      </c>
      <c r="AR1887" s="136" t="str">
        <f>IF($G1887="","",IF($AD1887="NSTC",INDEX(カレンダマスタ!$I$26:$O$31,MATCH($G1887,カレンダマスタ!$H$26:$H$31,1),MATCH($H1887,カレンダマスタ!$I$25:$O$25,1)),
IF($AD1887="CS本社",INDEX(カレンダマスタ!$I$36:$O$41,MATCH($G1887,カレンダマスタ!$H$36:$H$41,1),MATCH($H1887,カレンダマスタ!$I$35:$O$35,1)),
IF($AD1887="NS本社",INDEX(カレンダマスタ!$I$94:$O$99,MATCH($G1887,カレンダマスタ!$H$95:$H$100,1),MATCH($H1887,カレンダマスタ!$I$93:$O$93,1)),
IF($AD1887="ODC",INDEX(カレンダマスタ!$I$46:$O$51,MATCH($G1887,カレンダマスタ!$H$46:$H$51,1),MATCH($H1887,カレンダマスタ!$I$45:$O$45,1)),
IF($AD1887="NS東京TC",INDEX(カレンダマスタ!$I$56:$O$61,MATCH($G1887,カレンダマスタ!$H$56:$H$61,1),MATCH($H1887,カレンダマスタ!$I$55:$O$55,1)),""))))))</f>
        <v/>
      </c>
      <c r="AS1887" s="126" t="str">
        <f t="shared" si="599"/>
        <v/>
      </c>
      <c r="AU1887" s="137" t="str">
        <f>IF(E1887="","",VLOOKUP($E1887,カレンダマスタ!$A$4:$E$381,4,FALSE))</f>
        <v/>
      </c>
      <c r="AV1887" s="137" t="str">
        <f t="shared" si="604"/>
        <v/>
      </c>
      <c r="AW1887" s="137" t="str">
        <f t="shared" si="605"/>
        <v/>
      </c>
      <c r="AX1887" s="138" t="str">
        <f t="shared" si="606"/>
        <v/>
      </c>
      <c r="AY1887" s="138" t="str">
        <f t="shared" si="607"/>
        <v/>
      </c>
      <c r="AZ1887" s="130" t="str">
        <f>IF(AX1887&amp;AW1887="勤怠未設定","×",IF(AV1887="勤怠修正","×",IF(AC1887="外注","",IF(AA1887="",IF(AY1887&lt;&gt;"","×",""),IF(VLOOKUP(AA1887,カレンダマスタ!$H$66:$I$83,2,FALSE)&lt;&gt;AY1887,"×","OK")))))</f>
        <v/>
      </c>
      <c r="BC1887" s="137" t="str">
        <f>IF(E1887="","",VLOOKUP($E1887,カレンダマスタ!$A$4:$E$381,4,FALSE))</f>
        <v/>
      </c>
      <c r="BD1887" s="126" t="str">
        <f>IF(AC1887="社員","",IF(AG1887=0,"",IF(AD1887="NSTC",IF(COUNTIF(カレンダマスタ!$Q$5:$Q$32,G1887)=1,"OK","×"),
IF(AD1887="NS本社",IF(COUNTIF(カレンダマスタ!$T$5:$T$32,G1887)=1,"OK","×"),IF(COUNTIF(カレンダマスタ!$R$5:$R$32,G1887)=1,"OK","×")))))</f>
        <v/>
      </c>
      <c r="BE1887" s="126" t="str">
        <f>IF(AC1887="社員","",IF(G1887="","",IF(R1887&lt;&gt;"","",IF(AF1887="CS","OK",IF(VLOOKUP(E1887,カレンダマスタ!$A$5:$D$381,4,FALSE)&gt;0,"",IF(OR(G1887*24&gt;10.84,H1887*24&lt;14.5)=TRUE,"×","OK"))))))</f>
        <v/>
      </c>
      <c r="BF1887" s="126" t="str">
        <f t="shared" si="594"/>
        <v/>
      </c>
      <c r="BG1887" s="126" t="str">
        <f t="shared" si="608"/>
        <v/>
      </c>
      <c r="BI1887" s="130" t="str">
        <f t="shared" si="600"/>
        <v/>
      </c>
    </row>
    <row r="1888" spans="2:61">
      <c r="B1888" s="111"/>
      <c r="C1888" s="536"/>
      <c r="D1888" s="128"/>
      <c r="E1888" s="214"/>
      <c r="F1888" s="128"/>
      <c r="G1888" s="588"/>
      <c r="H1888" s="588"/>
      <c r="I1888" s="131"/>
      <c r="J1888" s="139"/>
      <c r="K1888" s="131"/>
      <c r="L1888" s="132"/>
      <c r="M1888" s="132"/>
      <c r="N1888" s="141"/>
      <c r="O1888" s="139"/>
      <c r="P1888" s="139"/>
      <c r="Q1888" s="139"/>
      <c r="R1888" s="133"/>
      <c r="S1888" s="134"/>
      <c r="T1888" s="434" t="str">
        <f>IF(J1888&lt;&gt;"",J1888,"")</f>
        <v/>
      </c>
      <c r="U1888" s="429"/>
      <c r="V1888" s="429" t="str">
        <f t="shared" si="595"/>
        <v/>
      </c>
      <c r="W1888" s="298"/>
      <c r="X1888" s="129" t="str">
        <f t="shared" si="601"/>
        <v/>
      </c>
      <c r="Y1888" s="129" t="str">
        <f t="shared" si="596"/>
        <v/>
      </c>
      <c r="Z1888" s="129" t="str">
        <f t="shared" si="597"/>
        <v/>
      </c>
      <c r="AA1888" s="133" t="str">
        <f t="shared" si="603"/>
        <v/>
      </c>
      <c r="AC1888" s="186" t="str">
        <f>AC1856</f>
        <v/>
      </c>
      <c r="AD1888" s="187" t="str">
        <f>AD1856</f>
        <v/>
      </c>
      <c r="AE1888" s="187" t="str">
        <f>AE1856</f>
        <v/>
      </c>
      <c r="AF1888" s="187" t="str">
        <f>AF1856</f>
        <v/>
      </c>
      <c r="AG1888" s="204">
        <f t="shared" si="598"/>
        <v>0</v>
      </c>
      <c r="AI1888" s="160" t="str">
        <f>IF(月報!G1888&lt;&gt;"",月報!G1888,"")</f>
        <v/>
      </c>
      <c r="AJ1888" s="126" t="str">
        <f>IF(月報!W1888&lt;&gt;"",月報!W1888*24,"")</f>
        <v/>
      </c>
      <c r="AK1888" s="126" t="str">
        <f>IF(月報!P1888&lt;&gt;"",月報!P1888,"")</f>
        <v/>
      </c>
      <c r="AL1888" s="126" t="str">
        <f>IF(月報!Q1888&lt;&gt;"",IF(月報!Q1888="平日残","",月報!Q1888),"")</f>
        <v/>
      </c>
      <c r="AM1888" s="126"/>
      <c r="AN1888" s="126" t="str">
        <f t="shared" si="602"/>
        <v/>
      </c>
      <c r="AO1888" s="126" t="str">
        <f>IF($E1888="","",VLOOKUP($E1888,カレンダマスタ!$A$5:$E$381,5,FALSE))</f>
        <v/>
      </c>
      <c r="AQ1888" s="196" t="str">
        <f>IF(G1888="","",IF(VLOOKUP(E1888,カレンダマスタ!$A$5:$D$381,4,FALSE)=0,"",1))</f>
        <v/>
      </c>
      <c r="AR1888" s="136" t="str">
        <f>IF($G1888="","",IF($AD1888="NSTC",INDEX(カレンダマスタ!$I$26:$O$31,MATCH($G1888,カレンダマスタ!$H$26:$H$31,1),MATCH($H1888,カレンダマスタ!$I$25:$O$25,1)),
IF($AD1888="CS本社",INDEX(カレンダマスタ!$I$36:$O$41,MATCH($G1888,カレンダマスタ!$H$36:$H$41,1),MATCH($H1888,カレンダマスタ!$I$35:$O$35,1)),
IF($AD1888="NS本社",INDEX(カレンダマスタ!$I$94:$O$99,MATCH($G1888,カレンダマスタ!$H$95:$H$100,1),MATCH($H1888,カレンダマスタ!$I$93:$O$93,1)),
IF($AD1888="ODC",INDEX(カレンダマスタ!$I$46:$O$51,MATCH($G1888,カレンダマスタ!$H$46:$H$51,1),MATCH($H1888,カレンダマスタ!$I$45:$O$45,1)),
IF($AD1888="NS東京TC",INDEX(カレンダマスタ!$I$56:$O$61,MATCH($G1888,カレンダマスタ!$H$56:$H$61,1),MATCH($H1888,カレンダマスタ!$I$55:$O$55,1)),""))))))</f>
        <v/>
      </c>
      <c r="AS1888" s="126" t="str">
        <f t="shared" si="599"/>
        <v/>
      </c>
      <c r="AU1888" s="137" t="str">
        <f>IF(E1888="","",VLOOKUP($E1888,カレンダマスタ!$A$4:$E$381,4,FALSE))</f>
        <v/>
      </c>
      <c r="AV1888" s="137" t="str">
        <f t="shared" si="604"/>
        <v/>
      </c>
      <c r="AW1888" s="137" t="str">
        <f t="shared" si="605"/>
        <v/>
      </c>
      <c r="AX1888" s="138" t="str">
        <f t="shared" si="606"/>
        <v/>
      </c>
      <c r="AY1888" s="138" t="str">
        <f t="shared" si="607"/>
        <v/>
      </c>
      <c r="AZ1888" s="130" t="str">
        <f>IF(AX1888&amp;AW1888="勤怠未設定","×",IF(AV1888="勤怠修正","×",IF(AC1888="外注","",IF(AA1888="",IF(AY1888&lt;&gt;"","×",""),IF(VLOOKUP(AA1888,カレンダマスタ!$H$66:$I$83,2,FALSE)&lt;&gt;AY1888,"×","OK")))))</f>
        <v/>
      </c>
      <c r="BC1888" s="137" t="str">
        <f>IF(E1888="","",VLOOKUP($E1888,カレンダマスタ!$A$4:$E$381,4,FALSE))</f>
        <v/>
      </c>
      <c r="BD1888" s="126" t="str">
        <f>IF(AC1888="社員","",IF(AG1888=0,"",IF(AD1888="NSTC",IF(COUNTIF(カレンダマスタ!$Q$5:$Q$32,G1888)=1,"OK","×"),
IF(AD1888="NS本社",IF(COUNTIF(カレンダマスタ!$T$5:$T$32,G1888)=1,"OK","×"),IF(COUNTIF(カレンダマスタ!$R$5:$R$32,G1888)=1,"OK","×")))))</f>
        <v/>
      </c>
      <c r="BE1888" s="126" t="str">
        <f>IF(AC1888="社員","",IF(G1888="","",IF(R1888&lt;&gt;"","",IF(AF1888="CS","OK",IF(VLOOKUP(E1888,カレンダマスタ!$A$5:$D$381,4,FALSE)&gt;0,"",IF(OR(G1888*24&gt;10.84,H1888*24&lt;14.5)=TRUE,"×","OK"))))))</f>
        <v/>
      </c>
      <c r="BF1888" s="126" t="str">
        <f t="shared" si="594"/>
        <v/>
      </c>
      <c r="BG1888" s="126" t="str">
        <f t="shared" si="608"/>
        <v/>
      </c>
      <c r="BI1888" s="130" t="str">
        <f t="shared" si="600"/>
        <v/>
      </c>
    </row>
    <row r="1889" spans="2:61">
      <c r="B1889" s="111"/>
      <c r="C1889" s="536"/>
      <c r="D1889" s="128"/>
      <c r="E1889" s="214"/>
      <c r="F1889" s="128"/>
      <c r="G1889" s="588"/>
      <c r="H1889" s="588"/>
      <c r="I1889" s="131"/>
      <c r="J1889" s="139"/>
      <c r="K1889" s="131"/>
      <c r="L1889" s="132"/>
      <c r="M1889" s="132"/>
      <c r="N1889" s="141"/>
      <c r="O1889" s="139"/>
      <c r="P1889" s="139"/>
      <c r="Q1889" s="139"/>
      <c r="R1889" s="133"/>
      <c r="S1889" s="134"/>
      <c r="T1889" s="434" t="str">
        <f>IF(J1889&lt;&gt;"",J1889,"")</f>
        <v/>
      </c>
      <c r="U1889" s="429"/>
      <c r="V1889" s="429" t="str">
        <f t="shared" si="595"/>
        <v/>
      </c>
      <c r="W1889" s="298"/>
      <c r="X1889" s="129" t="str">
        <f t="shared" si="601"/>
        <v/>
      </c>
      <c r="Y1889" s="129" t="str">
        <f t="shared" si="596"/>
        <v/>
      </c>
      <c r="Z1889" s="129" t="str">
        <f t="shared" si="597"/>
        <v/>
      </c>
      <c r="AA1889" s="133" t="str">
        <f t="shared" si="603"/>
        <v/>
      </c>
      <c r="AC1889" s="186" t="str">
        <f>AC1856</f>
        <v/>
      </c>
      <c r="AD1889" s="187" t="str">
        <f>AD1856</f>
        <v/>
      </c>
      <c r="AE1889" s="187" t="str">
        <f>AE1856</f>
        <v/>
      </c>
      <c r="AF1889" s="187" t="str">
        <f>AF1856</f>
        <v/>
      </c>
      <c r="AG1889" s="204">
        <f t="shared" si="598"/>
        <v>0</v>
      </c>
      <c r="AI1889" s="160" t="str">
        <f>IF(月報!G1889&lt;&gt;"",月報!G1889,"")</f>
        <v/>
      </c>
      <c r="AJ1889" s="126" t="str">
        <f>IF(月報!W1889&lt;&gt;"",月報!W1889*24,"")</f>
        <v/>
      </c>
      <c r="AK1889" s="126" t="str">
        <f>IF(月報!P1889&lt;&gt;"",月報!P1889,"")</f>
        <v/>
      </c>
      <c r="AL1889" s="126" t="str">
        <f>IF(月報!Q1889&lt;&gt;"",IF(月報!Q1889="平日残","",月報!Q1889),"")</f>
        <v/>
      </c>
      <c r="AM1889" s="126"/>
      <c r="AN1889" s="126" t="str">
        <f t="shared" si="602"/>
        <v/>
      </c>
      <c r="AO1889" s="126" t="str">
        <f>IF($E1889="","",VLOOKUP($E1889,カレンダマスタ!$A$5:$E$381,5,FALSE))</f>
        <v/>
      </c>
      <c r="AQ1889" s="196" t="str">
        <f>IF(G1889="","",IF(VLOOKUP(E1889,カレンダマスタ!$A$5:$D$381,4,FALSE)=0,"",1))</f>
        <v/>
      </c>
      <c r="AR1889" s="136" t="str">
        <f>IF($G1889="","",IF($AD1889="NSTC",INDEX(カレンダマスタ!$I$26:$O$31,MATCH($G1889,カレンダマスタ!$H$26:$H$31,1),MATCH($H1889,カレンダマスタ!$I$25:$O$25,1)),
IF($AD1889="CS本社",INDEX(カレンダマスタ!$I$36:$O$41,MATCH($G1889,カレンダマスタ!$H$36:$H$41,1),MATCH($H1889,カレンダマスタ!$I$35:$O$35,1)),
IF($AD1889="NS本社",INDEX(カレンダマスタ!$I$94:$O$99,MATCH($G1889,カレンダマスタ!$H$95:$H$100,1),MATCH($H1889,カレンダマスタ!$I$93:$O$93,1)),
IF($AD1889="ODC",INDEX(カレンダマスタ!$I$46:$O$51,MATCH($G1889,カレンダマスタ!$H$46:$H$51,1),MATCH($H1889,カレンダマスタ!$I$45:$O$45,1)),
IF($AD1889="NS東京TC",INDEX(カレンダマスタ!$I$56:$O$61,MATCH($G1889,カレンダマスタ!$H$56:$H$61,1),MATCH($H1889,カレンダマスタ!$I$55:$O$55,1)),""))))))</f>
        <v/>
      </c>
      <c r="AS1889" s="126" t="str">
        <f t="shared" si="599"/>
        <v/>
      </c>
      <c r="AU1889" s="137" t="str">
        <f>IF(E1889="","",VLOOKUP($E1889,カレンダマスタ!$A$4:$E$381,4,FALSE))</f>
        <v/>
      </c>
      <c r="AV1889" s="137" t="str">
        <f t="shared" si="604"/>
        <v/>
      </c>
      <c r="AW1889" s="137" t="str">
        <f t="shared" si="605"/>
        <v/>
      </c>
      <c r="AX1889" s="138" t="str">
        <f t="shared" si="606"/>
        <v/>
      </c>
      <c r="AY1889" s="138" t="str">
        <f t="shared" si="607"/>
        <v/>
      </c>
      <c r="AZ1889" s="130" t="str">
        <f>IF(AX1889&amp;AW1889="勤怠未設定","×",IF(AV1889="勤怠修正","×",IF(AC1889="外注","",IF(AA1889="",IF(AY1889&lt;&gt;"","×",""),IF(VLOOKUP(AA1889,カレンダマスタ!$H$66:$I$83,2,FALSE)&lt;&gt;AY1889,"×","OK")))))</f>
        <v/>
      </c>
      <c r="BC1889" s="137" t="str">
        <f>IF(E1889="","",VLOOKUP($E1889,カレンダマスタ!$A$4:$E$381,4,FALSE))</f>
        <v/>
      </c>
      <c r="BD1889" s="126" t="str">
        <f>IF(AC1889="社員","",IF(AG1889=0,"",IF(AD1889="NSTC",IF(COUNTIF(カレンダマスタ!$Q$5:$Q$32,G1889)=1,"OK","×"),
IF(AD1889="NS本社",IF(COUNTIF(カレンダマスタ!$T$5:$T$32,G1889)=1,"OK","×"),IF(COUNTIF(カレンダマスタ!$R$5:$R$32,G1889)=1,"OK","×")))))</f>
        <v/>
      </c>
      <c r="BE1889" s="126" t="str">
        <f>IF(AC1889="社員","",IF(G1889="","",IF(R1889&lt;&gt;"","",IF(AF1889="CS","OK",IF(VLOOKUP(E1889,カレンダマスタ!$A$5:$D$381,4,FALSE)&gt;0,"",IF(OR(G1889*24&gt;10.84,H1889*24&lt;14.5)=TRUE,"×","OK"))))))</f>
        <v/>
      </c>
      <c r="BF1889" s="126" t="str">
        <f t="shared" si="594"/>
        <v/>
      </c>
      <c r="BG1889" s="126" t="str">
        <f t="shared" si="608"/>
        <v/>
      </c>
      <c r="BI1889" s="130" t="str">
        <f t="shared" si="600"/>
        <v/>
      </c>
    </row>
    <row r="1890" spans="2:61" ht="13.8" thickBot="1">
      <c r="B1890" s="161"/>
      <c r="C1890" s="538"/>
      <c r="D1890" s="162"/>
      <c r="E1890" s="215"/>
      <c r="F1890" s="162"/>
      <c r="G1890" s="590"/>
      <c r="H1890" s="590"/>
      <c r="I1890" s="164"/>
      <c r="J1890" s="165"/>
      <c r="K1890" s="164"/>
      <c r="L1890" s="166"/>
      <c r="M1890" s="166"/>
      <c r="N1890" s="167"/>
      <c r="O1890" s="165"/>
      <c r="P1890" s="165"/>
      <c r="Q1890" s="165"/>
      <c r="R1890" s="168"/>
      <c r="S1890" s="169"/>
      <c r="T1890" s="436" t="str">
        <f>IF(J1890&lt;&gt;"",J1890,"")</f>
        <v/>
      </c>
      <c r="U1890" s="432"/>
      <c r="V1890" s="432" t="str">
        <f t="shared" si="595"/>
        <v/>
      </c>
      <c r="W1890" s="298"/>
      <c r="X1890" s="165" t="str">
        <f t="shared" si="601"/>
        <v/>
      </c>
      <c r="Y1890" s="165" t="str">
        <f t="shared" si="596"/>
        <v/>
      </c>
      <c r="Z1890" s="165" t="str">
        <f t="shared" si="597"/>
        <v/>
      </c>
      <c r="AA1890" s="168" t="str">
        <f t="shared" si="603"/>
        <v/>
      </c>
      <c r="AC1890" s="192" t="str">
        <f>AC1856</f>
        <v/>
      </c>
      <c r="AD1890" s="193" t="str">
        <f>AD1856</f>
        <v/>
      </c>
      <c r="AE1890" s="193" t="str">
        <f>AE1856</f>
        <v/>
      </c>
      <c r="AF1890" s="193" t="str">
        <f>AF1856</f>
        <v/>
      </c>
      <c r="AG1890" s="207">
        <f t="shared" si="598"/>
        <v>0</v>
      </c>
      <c r="AI1890" s="170" t="str">
        <f>IF(月報!G1890&lt;&gt;"",月報!G1890,"")</f>
        <v/>
      </c>
      <c r="AJ1890" s="171" t="str">
        <f>IF(月報!W1890&lt;&gt;"",月報!W1890*24,"")</f>
        <v/>
      </c>
      <c r="AK1890" s="171" t="str">
        <f>IF(月報!P1890&lt;&gt;"",月報!P1890,"")</f>
        <v/>
      </c>
      <c r="AL1890" s="171" t="str">
        <f>IF(月報!Q1890&lt;&gt;"",IF(月報!Q1890="平日残","",月報!Q1890),"")</f>
        <v/>
      </c>
      <c r="AM1890" s="171"/>
      <c r="AN1890" s="171" t="str">
        <f t="shared" si="602"/>
        <v/>
      </c>
      <c r="AO1890" s="171" t="str">
        <f>IF($E1890="","",VLOOKUP($E1890,カレンダマスタ!$A$5:$E$381,5,FALSE))</f>
        <v/>
      </c>
      <c r="AQ1890" s="198" t="str">
        <f>IF(G1890="","",IF(VLOOKUP(E1890,カレンダマスタ!$A$5:$D$381,4,FALSE)=0,"",1))</f>
        <v/>
      </c>
      <c r="AR1890" s="172" t="str">
        <f>IF($G1890="","",IF($AD1890="NSTC",INDEX(カレンダマスタ!$I$26:$O$31,MATCH($G1890,カレンダマスタ!$H$26:$H$31,1),MATCH($H1890,カレンダマスタ!$I$25:$O$25,1)),
IF($AD1890="CS本社",INDEX(カレンダマスタ!$I$36:$O$41,MATCH($G1890,カレンダマスタ!$H$36:$H$41,1),MATCH($H1890,カレンダマスタ!$I$35:$O$35,1)),
IF($AD1890="NS本社",INDEX(カレンダマスタ!$I$94:$O$99,MATCH($G1890,カレンダマスタ!$H$95:$H$100,1),MATCH($H1890,カレンダマスタ!$I$93:$O$93,1)),
IF($AD1890="ODC",INDEX(カレンダマスタ!$I$46:$O$51,MATCH($G1890,カレンダマスタ!$H$46:$H$51,1),MATCH($H1890,カレンダマスタ!$I$45:$O$45,1)),
IF($AD1890="NS東京TC",INDEX(カレンダマスタ!$I$56:$O$61,MATCH($G1890,カレンダマスタ!$H$56:$H$61,1),MATCH($H1890,カレンダマスタ!$I$55:$O$55,1)),""))))))</f>
        <v/>
      </c>
      <c r="AS1890" s="171" t="str">
        <f t="shared" si="599"/>
        <v/>
      </c>
      <c r="AU1890" s="173" t="str">
        <f>IF(E1890="","",VLOOKUP($E1890,カレンダマスタ!$A$4:$E$381,4,FALSE))</f>
        <v/>
      </c>
      <c r="AV1890" s="173" t="str">
        <f t="shared" si="604"/>
        <v/>
      </c>
      <c r="AW1890" s="173" t="str">
        <f t="shared" si="605"/>
        <v/>
      </c>
      <c r="AX1890" s="174" t="str">
        <f t="shared" si="606"/>
        <v/>
      </c>
      <c r="AY1890" s="174" t="str">
        <f t="shared" si="607"/>
        <v/>
      </c>
      <c r="AZ1890" s="175" t="str">
        <f>IF(AX1890&amp;AW1890="勤怠未設定","×",IF(AV1890="勤怠修正","×",IF(AC1890="外注","",IF(AA1890="",IF(AY1890&lt;&gt;"","×",""),IF(VLOOKUP(AA1890,カレンダマスタ!$H$66:$I$83,2,FALSE)&lt;&gt;AY1890,"×","OK")))))</f>
        <v/>
      </c>
      <c r="BC1890" s="173" t="str">
        <f>IF(E1890="","",VLOOKUP($E1890,カレンダマスタ!$A$4:$E$381,4,FALSE))</f>
        <v/>
      </c>
      <c r="BD1890" s="171" t="str">
        <f>IF(AC1890="社員","",IF(AG1890=0,"",IF(AD1890="NSTC",IF(COUNTIF(カレンダマスタ!$Q$5:$Q$32,G1890)=1,"OK","×"),
IF(AD1890="NS本社",IF(COUNTIF(カレンダマスタ!$T$5:$T$32,G1890)=1,"OK","×"),IF(COUNTIF(カレンダマスタ!$R$5:$R$32,G1890)=1,"OK","×")))))</f>
        <v/>
      </c>
      <c r="BE1890" s="171" t="str">
        <f>IF(AC1890="社員","",IF(G1890="","",IF(R1890&lt;&gt;"","",IF(AF1890="CS","OK",IF(VLOOKUP(E1890,カレンダマスタ!$A$5:$D$381,4,FALSE)&gt;0,"",IF(OR(G1890*24&gt;10.84,H1890*24&lt;14.5)=TRUE,"×","OK"))))))</f>
        <v/>
      </c>
      <c r="BF1890" s="171" t="str">
        <f t="shared" si="594"/>
        <v/>
      </c>
      <c r="BG1890" s="171" t="str">
        <f t="shared" si="608"/>
        <v/>
      </c>
      <c r="BI1890" s="175" t="str">
        <f t="shared" si="600"/>
        <v/>
      </c>
    </row>
    <row r="1891" spans="2:61">
      <c r="B1891" s="323"/>
      <c r="C1891" s="539"/>
      <c r="D1891" s="324"/>
      <c r="E1891" s="325"/>
      <c r="F1891" s="324"/>
      <c r="G1891" s="591"/>
      <c r="H1891" s="591"/>
      <c r="I1891" s="339"/>
      <c r="J1891" s="320"/>
      <c r="K1891" s="319"/>
      <c r="L1891" s="320"/>
      <c r="M1891" s="320"/>
      <c r="N1891" s="320"/>
      <c r="O1891" s="340"/>
      <c r="P1891" s="340"/>
      <c r="Q1891" s="340"/>
      <c r="R1891" s="327"/>
      <c r="S1891" s="328"/>
      <c r="T1891" s="341"/>
      <c r="U1891" s="342"/>
      <c r="V1891" s="342"/>
      <c r="W1891" s="298"/>
      <c r="X1891" s="326"/>
      <c r="Y1891" s="326"/>
      <c r="Z1891" s="326"/>
      <c r="AA1891" s="327" t="str">
        <f t="shared" si="603"/>
        <v/>
      </c>
      <c r="AC1891" s="541"/>
      <c r="AD1891" s="542"/>
      <c r="AE1891" s="542"/>
      <c r="AF1891" s="542"/>
      <c r="AG1891" s="543"/>
      <c r="AI1891" s="348" t="str">
        <f>IF(月報!G1891&lt;&gt;"",月報!G1891,"")</f>
        <v/>
      </c>
      <c r="AJ1891" s="349" t="str">
        <f>IF(月報!W1891&lt;&gt;"",月報!W1891*24,"")</f>
        <v/>
      </c>
      <c r="AK1891" s="349" t="str">
        <f>IF(月報!P1891&lt;&gt;"",月報!P1891,"")</f>
        <v/>
      </c>
      <c r="AL1891" s="349" t="str">
        <f>IF(月報!Q1891&lt;&gt;"",IF(月報!Q1891="平日残","",月報!Q1891),"")</f>
        <v/>
      </c>
      <c r="AM1891" s="349"/>
      <c r="AN1891" s="349" t="str">
        <f t="shared" si="602"/>
        <v/>
      </c>
      <c r="AO1891" s="349" t="str">
        <f>IF($E1891="","",VLOOKUP($E1891,カレンダマスタ!$A$5:$E$381,5,FALSE))</f>
        <v/>
      </c>
      <c r="AQ1891" s="351"/>
      <c r="AR1891" s="352"/>
      <c r="AS1891" s="349"/>
      <c r="AU1891" s="355"/>
      <c r="AV1891" s="355" t="str">
        <f t="shared" si="604"/>
        <v/>
      </c>
      <c r="AW1891" s="355" t="str">
        <f t="shared" si="605"/>
        <v/>
      </c>
      <c r="AX1891" s="356" t="str">
        <f t="shared" si="606"/>
        <v/>
      </c>
      <c r="AY1891" s="356" t="str">
        <f t="shared" si="607"/>
        <v/>
      </c>
      <c r="AZ1891" s="357" t="str">
        <f>IF(AX1891&amp;AW1891="勤怠未設定","×",IF(AV1891="勤怠修正","×",IF(AC1891="外注","",IF(AA1891="",IF(AY1891&lt;&gt;"","×",""),IF(VLOOKUP(AA1891,カレンダマスタ!$H$66:$I$83,2,FALSE)&lt;&gt;AY1891,"×","OK")))))</f>
        <v/>
      </c>
      <c r="BC1891" s="355"/>
      <c r="BD1891" s="349"/>
      <c r="BE1891" s="349"/>
      <c r="BF1891" s="349" t="str">
        <f t="shared" si="594"/>
        <v/>
      </c>
      <c r="BG1891" s="349"/>
      <c r="BI1891" s="357" t="str">
        <f t="shared" ref="BI1891:BI1900" si="609">IF(OR(AO1891="×",AS1891="×",AZ1891="×",BD1891="×",BE1891="×",BF1891="TW未入力",BF1891="週報未入力",BG1891="×"),"×","")</f>
        <v/>
      </c>
    </row>
    <row r="1892" spans="2:61">
      <c r="B1892" s="323"/>
      <c r="C1892" s="539"/>
      <c r="D1892" s="324"/>
      <c r="E1892" s="325"/>
      <c r="F1892" s="324"/>
      <c r="G1892" s="591"/>
      <c r="H1892" s="591"/>
      <c r="I1892" s="339"/>
      <c r="J1892" s="320"/>
      <c r="K1892" s="319"/>
      <c r="L1892" s="320"/>
      <c r="M1892" s="320"/>
      <c r="N1892" s="320"/>
      <c r="O1892" s="340"/>
      <c r="P1892" s="340"/>
      <c r="Q1892" s="340"/>
      <c r="R1892" s="327"/>
      <c r="S1892" s="328"/>
      <c r="T1892" s="341"/>
      <c r="U1892" s="342"/>
      <c r="V1892" s="342"/>
      <c r="W1892" s="298"/>
      <c r="X1892" s="326"/>
      <c r="Y1892" s="326"/>
      <c r="Z1892" s="326"/>
      <c r="AA1892" s="327" t="str">
        <f t="shared" si="603"/>
        <v/>
      </c>
      <c r="AC1892" s="544"/>
      <c r="AD1892" s="545"/>
      <c r="AE1892" s="545"/>
      <c r="AF1892" s="545"/>
      <c r="AG1892" s="546"/>
      <c r="AI1892" s="348" t="str">
        <f>IF(月報!G1892&lt;&gt;"",月報!G1892,"")</f>
        <v/>
      </c>
      <c r="AJ1892" s="349" t="str">
        <f>IF(月報!W1892&lt;&gt;"",月報!W1892*24,"")</f>
        <v/>
      </c>
      <c r="AK1892" s="349" t="str">
        <f>IF(月報!P1892&lt;&gt;"",月報!P1892,"")</f>
        <v/>
      </c>
      <c r="AL1892" s="349" t="str">
        <f>IF(月報!Q1892&lt;&gt;"",IF(月報!Q1892="平日残","",月報!Q1892),"")</f>
        <v/>
      </c>
      <c r="AM1892" s="349"/>
      <c r="AN1892" s="349" t="str">
        <f t="shared" si="602"/>
        <v/>
      </c>
      <c r="AO1892" s="349" t="str">
        <f>IF($E1892="","",VLOOKUP($E1892,カレンダマスタ!$A$5:$E$381,5,FALSE))</f>
        <v/>
      </c>
      <c r="AQ1892" s="351"/>
      <c r="AR1892" s="352"/>
      <c r="AS1892" s="349"/>
      <c r="AU1892" s="355"/>
      <c r="AV1892" s="355" t="str">
        <f t="shared" si="604"/>
        <v/>
      </c>
      <c r="AW1892" s="355" t="str">
        <f t="shared" si="605"/>
        <v/>
      </c>
      <c r="AX1892" s="356" t="str">
        <f t="shared" si="606"/>
        <v/>
      </c>
      <c r="AY1892" s="356" t="str">
        <f t="shared" si="607"/>
        <v/>
      </c>
      <c r="AZ1892" s="357" t="str">
        <f>IF(AX1892&amp;AW1892="勤怠未設定","×",IF(AV1892="勤怠修正","×",IF(AC1892="外注","",IF(AA1892="",IF(AY1892&lt;&gt;"","×",""),IF(VLOOKUP(AA1892,カレンダマスタ!$H$66:$I$83,2,FALSE)&lt;&gt;AY1892,"×","OK")))))</f>
        <v/>
      </c>
      <c r="BC1892" s="355"/>
      <c r="BD1892" s="349"/>
      <c r="BE1892" s="349"/>
      <c r="BF1892" s="349" t="str">
        <f t="shared" si="594"/>
        <v/>
      </c>
      <c r="BG1892" s="349"/>
      <c r="BI1892" s="357" t="str">
        <f t="shared" si="609"/>
        <v/>
      </c>
    </row>
    <row r="1893" spans="2:61">
      <c r="B1893" s="323"/>
      <c r="C1893" s="539"/>
      <c r="D1893" s="324"/>
      <c r="E1893" s="325"/>
      <c r="F1893" s="324"/>
      <c r="G1893" s="591"/>
      <c r="H1893" s="591"/>
      <c r="I1893" s="339"/>
      <c r="J1893" s="320"/>
      <c r="K1893" s="319"/>
      <c r="L1893" s="320"/>
      <c r="M1893" s="320"/>
      <c r="N1893" s="320"/>
      <c r="O1893" s="340"/>
      <c r="P1893" s="340"/>
      <c r="Q1893" s="340"/>
      <c r="R1893" s="327"/>
      <c r="S1893" s="328"/>
      <c r="T1893" s="341"/>
      <c r="U1893" s="342"/>
      <c r="V1893" s="342"/>
      <c r="W1893" s="298"/>
      <c r="X1893" s="326"/>
      <c r="Y1893" s="326"/>
      <c r="Z1893" s="326"/>
      <c r="AA1893" s="327" t="str">
        <f t="shared" si="603"/>
        <v/>
      </c>
      <c r="AC1893" s="544"/>
      <c r="AD1893" s="545"/>
      <c r="AE1893" s="545"/>
      <c r="AF1893" s="545"/>
      <c r="AG1893" s="546"/>
      <c r="AI1893" s="348" t="str">
        <f>IF(月報!G1893&lt;&gt;"",月報!G1893,"")</f>
        <v/>
      </c>
      <c r="AJ1893" s="349" t="str">
        <f>IF(月報!W1893&lt;&gt;"",月報!W1893*24,"")</f>
        <v/>
      </c>
      <c r="AK1893" s="349" t="str">
        <f>IF(月報!P1893&lt;&gt;"",月報!P1893,"")</f>
        <v/>
      </c>
      <c r="AL1893" s="349" t="str">
        <f>IF(月報!Q1893&lt;&gt;"",IF(月報!Q1893="平日残","",月報!Q1893),"")</f>
        <v/>
      </c>
      <c r="AM1893" s="349"/>
      <c r="AN1893" s="349" t="str">
        <f t="shared" si="602"/>
        <v/>
      </c>
      <c r="AO1893" s="349" t="str">
        <f>IF($E1893="","",VLOOKUP($E1893,カレンダマスタ!$A$5:$E$381,5,FALSE))</f>
        <v/>
      </c>
      <c r="AQ1893" s="351"/>
      <c r="AR1893" s="352"/>
      <c r="AS1893" s="349"/>
      <c r="AU1893" s="355"/>
      <c r="AV1893" s="355" t="str">
        <f t="shared" si="604"/>
        <v/>
      </c>
      <c r="AW1893" s="355" t="str">
        <f t="shared" si="605"/>
        <v/>
      </c>
      <c r="AX1893" s="356" t="str">
        <f t="shared" si="606"/>
        <v/>
      </c>
      <c r="AY1893" s="356" t="str">
        <f t="shared" si="607"/>
        <v/>
      </c>
      <c r="AZ1893" s="357" t="str">
        <f>IF(AX1893&amp;AW1893="勤怠未設定","×",IF(AV1893="勤怠修正","×",IF(AC1893="外注","",IF(AA1893="",IF(AY1893&lt;&gt;"","×",""),IF(VLOOKUP(AA1893,カレンダマスタ!$H$66:$I$83,2,FALSE)&lt;&gt;AY1893,"×","OK")))))</f>
        <v/>
      </c>
      <c r="BC1893" s="355"/>
      <c r="BD1893" s="349"/>
      <c r="BE1893" s="349"/>
      <c r="BF1893" s="349" t="str">
        <f t="shared" si="594"/>
        <v/>
      </c>
      <c r="BG1893" s="349"/>
      <c r="BI1893" s="357" t="str">
        <f t="shared" si="609"/>
        <v/>
      </c>
    </row>
    <row r="1894" spans="2:61">
      <c r="B1894" s="323"/>
      <c r="C1894" s="539"/>
      <c r="D1894" s="324"/>
      <c r="E1894" s="325"/>
      <c r="F1894" s="324"/>
      <c r="G1894" s="591"/>
      <c r="H1894" s="591"/>
      <c r="I1894" s="339"/>
      <c r="J1894" s="320"/>
      <c r="K1894" s="319"/>
      <c r="L1894" s="320"/>
      <c r="M1894" s="320"/>
      <c r="N1894" s="320"/>
      <c r="O1894" s="340"/>
      <c r="P1894" s="340"/>
      <c r="Q1894" s="340"/>
      <c r="R1894" s="327"/>
      <c r="S1894" s="328"/>
      <c r="T1894" s="341"/>
      <c r="U1894" s="342"/>
      <c r="V1894" s="342"/>
      <c r="W1894" s="298"/>
      <c r="X1894" s="326"/>
      <c r="Y1894" s="326"/>
      <c r="Z1894" s="326"/>
      <c r="AA1894" s="327" t="str">
        <f t="shared" si="603"/>
        <v/>
      </c>
      <c r="AC1894" s="544"/>
      <c r="AD1894" s="545"/>
      <c r="AE1894" s="545"/>
      <c r="AF1894" s="545"/>
      <c r="AG1894" s="546"/>
      <c r="AI1894" s="348" t="str">
        <f>IF(月報!G1894&lt;&gt;"",月報!G1894,"")</f>
        <v/>
      </c>
      <c r="AJ1894" s="349" t="str">
        <f>IF(月報!W1894&lt;&gt;"",月報!W1894*24,"")</f>
        <v/>
      </c>
      <c r="AK1894" s="349" t="str">
        <f>IF(月報!P1894&lt;&gt;"",月報!P1894,"")</f>
        <v/>
      </c>
      <c r="AL1894" s="349" t="str">
        <f>IF(月報!Q1894&lt;&gt;"",IF(月報!Q1894="平日残","",月報!Q1894),"")</f>
        <v/>
      </c>
      <c r="AM1894" s="349"/>
      <c r="AN1894" s="349" t="str">
        <f t="shared" si="602"/>
        <v/>
      </c>
      <c r="AO1894" s="349" t="str">
        <f>IF($E1894="","",VLOOKUP($E1894,カレンダマスタ!$A$5:$E$381,5,FALSE))</f>
        <v/>
      </c>
      <c r="AQ1894" s="351"/>
      <c r="AR1894" s="352"/>
      <c r="AS1894" s="349"/>
      <c r="AU1894" s="355"/>
      <c r="AV1894" s="355" t="str">
        <f t="shared" si="604"/>
        <v/>
      </c>
      <c r="AW1894" s="355" t="str">
        <f t="shared" si="605"/>
        <v/>
      </c>
      <c r="AX1894" s="356" t="str">
        <f t="shared" si="606"/>
        <v/>
      </c>
      <c r="AY1894" s="356" t="str">
        <f t="shared" si="607"/>
        <v/>
      </c>
      <c r="AZ1894" s="357" t="str">
        <f>IF(AX1894&amp;AW1894="勤怠未設定","×",IF(AV1894="勤怠修正","×",IF(AC1894="外注","",IF(AA1894="",IF(AY1894&lt;&gt;"","×",""),IF(VLOOKUP(AA1894,カレンダマスタ!$H$66:$I$83,2,FALSE)&lt;&gt;AY1894,"×","OK")))))</f>
        <v/>
      </c>
      <c r="BC1894" s="355"/>
      <c r="BD1894" s="349"/>
      <c r="BE1894" s="349"/>
      <c r="BF1894" s="349" t="str">
        <f t="shared" si="594"/>
        <v/>
      </c>
      <c r="BG1894" s="349"/>
      <c r="BI1894" s="357" t="str">
        <f t="shared" si="609"/>
        <v/>
      </c>
    </row>
    <row r="1895" spans="2:61">
      <c r="B1895" s="323"/>
      <c r="C1895" s="539"/>
      <c r="D1895" s="324"/>
      <c r="E1895" s="325"/>
      <c r="F1895" s="324"/>
      <c r="G1895" s="591"/>
      <c r="H1895" s="591"/>
      <c r="I1895" s="339"/>
      <c r="J1895" s="320"/>
      <c r="K1895" s="319"/>
      <c r="L1895" s="320"/>
      <c r="M1895" s="320"/>
      <c r="N1895" s="320"/>
      <c r="O1895" s="340"/>
      <c r="P1895" s="340"/>
      <c r="Q1895" s="340"/>
      <c r="R1895" s="327"/>
      <c r="S1895" s="328"/>
      <c r="T1895" s="341"/>
      <c r="U1895" s="342"/>
      <c r="V1895" s="342"/>
      <c r="W1895" s="298"/>
      <c r="X1895" s="326"/>
      <c r="Y1895" s="326"/>
      <c r="Z1895" s="326"/>
      <c r="AA1895" s="327" t="str">
        <f t="shared" si="603"/>
        <v/>
      </c>
      <c r="AC1895" s="544"/>
      <c r="AD1895" s="545"/>
      <c r="AE1895" s="545"/>
      <c r="AF1895" s="545"/>
      <c r="AG1895" s="546"/>
      <c r="AI1895" s="348" t="str">
        <f>IF(月報!G1895&lt;&gt;"",月報!G1895,"")</f>
        <v/>
      </c>
      <c r="AJ1895" s="349" t="str">
        <f>IF(月報!W1895&lt;&gt;"",月報!W1895*24,"")</f>
        <v/>
      </c>
      <c r="AK1895" s="349" t="str">
        <f>IF(月報!P1895&lt;&gt;"",月報!P1895,"")</f>
        <v/>
      </c>
      <c r="AL1895" s="349" t="str">
        <f>IF(月報!Q1895&lt;&gt;"",IF(月報!Q1895="平日残","",月報!Q1895),"")</f>
        <v/>
      </c>
      <c r="AM1895" s="349"/>
      <c r="AN1895" s="349" t="str">
        <f t="shared" si="602"/>
        <v/>
      </c>
      <c r="AO1895" s="349" t="str">
        <f>IF($E1895="","",VLOOKUP($E1895,カレンダマスタ!$A$5:$E$381,5,FALSE))</f>
        <v/>
      </c>
      <c r="AQ1895" s="351"/>
      <c r="AR1895" s="352"/>
      <c r="AS1895" s="349"/>
      <c r="AU1895" s="355"/>
      <c r="AV1895" s="355" t="str">
        <f t="shared" si="604"/>
        <v/>
      </c>
      <c r="AW1895" s="355" t="str">
        <f t="shared" si="605"/>
        <v/>
      </c>
      <c r="AX1895" s="356" t="str">
        <f t="shared" si="606"/>
        <v/>
      </c>
      <c r="AY1895" s="356" t="str">
        <f t="shared" si="607"/>
        <v/>
      </c>
      <c r="AZ1895" s="357" t="str">
        <f>IF(AX1895&amp;AW1895="勤怠未設定","×",IF(AV1895="勤怠修正","×",IF(AC1895="外注","",IF(AA1895="",IF(AY1895&lt;&gt;"","×",""),IF(VLOOKUP(AA1895,カレンダマスタ!$H$66:$I$83,2,FALSE)&lt;&gt;AY1895,"×","OK")))))</f>
        <v/>
      </c>
      <c r="BC1895" s="355"/>
      <c r="BD1895" s="349"/>
      <c r="BE1895" s="349"/>
      <c r="BF1895" s="349" t="str">
        <f t="shared" si="594"/>
        <v/>
      </c>
      <c r="BG1895" s="349"/>
      <c r="BI1895" s="357" t="str">
        <f t="shared" si="609"/>
        <v/>
      </c>
    </row>
    <row r="1896" spans="2:61">
      <c r="B1896" s="323"/>
      <c r="C1896" s="539"/>
      <c r="D1896" s="324"/>
      <c r="E1896" s="325"/>
      <c r="F1896" s="324"/>
      <c r="G1896" s="591"/>
      <c r="H1896" s="591"/>
      <c r="I1896" s="339"/>
      <c r="J1896" s="320"/>
      <c r="K1896" s="319"/>
      <c r="L1896" s="320"/>
      <c r="M1896" s="320"/>
      <c r="N1896" s="320"/>
      <c r="O1896" s="340"/>
      <c r="P1896" s="340"/>
      <c r="Q1896" s="340"/>
      <c r="R1896" s="327"/>
      <c r="S1896" s="328"/>
      <c r="T1896" s="341"/>
      <c r="U1896" s="342"/>
      <c r="V1896" s="342"/>
      <c r="W1896" s="298"/>
      <c r="X1896" s="326"/>
      <c r="Y1896" s="326"/>
      <c r="Z1896" s="326"/>
      <c r="AA1896" s="327" t="str">
        <f t="shared" si="603"/>
        <v/>
      </c>
      <c r="AC1896" s="544"/>
      <c r="AD1896" s="545"/>
      <c r="AE1896" s="545"/>
      <c r="AF1896" s="545"/>
      <c r="AG1896" s="546"/>
      <c r="AI1896" s="348" t="str">
        <f>IF(月報!G1896&lt;&gt;"",月報!G1896,"")</f>
        <v/>
      </c>
      <c r="AJ1896" s="349" t="str">
        <f>IF(月報!W1896&lt;&gt;"",月報!W1896*24,"")</f>
        <v/>
      </c>
      <c r="AK1896" s="349" t="str">
        <f>IF(月報!P1896&lt;&gt;"",月報!P1896,"")</f>
        <v/>
      </c>
      <c r="AL1896" s="349" t="str">
        <f>IF(月報!Q1896&lt;&gt;"",IF(月報!Q1896="平日残","",月報!Q1896),"")</f>
        <v/>
      </c>
      <c r="AM1896" s="349"/>
      <c r="AN1896" s="349" t="str">
        <f t="shared" si="602"/>
        <v/>
      </c>
      <c r="AO1896" s="349" t="str">
        <f>IF($E1896="","",VLOOKUP($E1896,カレンダマスタ!$A$5:$E$381,5,FALSE))</f>
        <v/>
      </c>
      <c r="AQ1896" s="351"/>
      <c r="AR1896" s="352"/>
      <c r="AS1896" s="349"/>
      <c r="AU1896" s="355"/>
      <c r="AV1896" s="355" t="str">
        <f t="shared" si="604"/>
        <v/>
      </c>
      <c r="AW1896" s="355" t="str">
        <f t="shared" si="605"/>
        <v/>
      </c>
      <c r="AX1896" s="356" t="str">
        <f t="shared" si="606"/>
        <v/>
      </c>
      <c r="AY1896" s="356" t="str">
        <f t="shared" si="607"/>
        <v/>
      </c>
      <c r="AZ1896" s="357" t="str">
        <f>IF(AX1896&amp;AW1896="勤怠未設定","×",IF(AV1896="勤怠修正","×",IF(AC1896="外注","",IF(AA1896="",IF(AY1896&lt;&gt;"","×",""),IF(VLOOKUP(AA1896,カレンダマスタ!$H$66:$I$83,2,FALSE)&lt;&gt;AY1896,"×","OK")))))</f>
        <v/>
      </c>
      <c r="BC1896" s="355"/>
      <c r="BD1896" s="349"/>
      <c r="BE1896" s="349"/>
      <c r="BF1896" s="349" t="str">
        <f t="shared" si="594"/>
        <v/>
      </c>
      <c r="BG1896" s="349"/>
      <c r="BI1896" s="357" t="str">
        <f t="shared" si="609"/>
        <v/>
      </c>
    </row>
    <row r="1897" spans="2:61">
      <c r="B1897" s="323"/>
      <c r="C1897" s="539"/>
      <c r="D1897" s="324"/>
      <c r="E1897" s="325"/>
      <c r="F1897" s="324"/>
      <c r="G1897" s="591"/>
      <c r="H1897" s="591"/>
      <c r="I1897" s="339"/>
      <c r="J1897" s="320"/>
      <c r="K1897" s="319"/>
      <c r="L1897" s="320"/>
      <c r="M1897" s="320"/>
      <c r="N1897" s="320"/>
      <c r="O1897" s="340"/>
      <c r="P1897" s="340"/>
      <c r="Q1897" s="340"/>
      <c r="R1897" s="327"/>
      <c r="S1897" s="328"/>
      <c r="T1897" s="341"/>
      <c r="U1897" s="342"/>
      <c r="V1897" s="342"/>
      <c r="W1897" s="298"/>
      <c r="X1897" s="326"/>
      <c r="Y1897" s="326"/>
      <c r="Z1897" s="326"/>
      <c r="AA1897" s="327" t="str">
        <f t="shared" si="603"/>
        <v/>
      </c>
      <c r="AC1897" s="544"/>
      <c r="AD1897" s="545"/>
      <c r="AE1897" s="545"/>
      <c r="AF1897" s="545"/>
      <c r="AG1897" s="546"/>
      <c r="AI1897" s="348" t="str">
        <f>IF(月報!G1897&lt;&gt;"",月報!G1897,"")</f>
        <v/>
      </c>
      <c r="AJ1897" s="349" t="str">
        <f>IF(月報!W1897&lt;&gt;"",月報!W1897*24,"")</f>
        <v/>
      </c>
      <c r="AK1897" s="349" t="str">
        <f>IF(月報!P1897&lt;&gt;"",月報!P1897,"")</f>
        <v/>
      </c>
      <c r="AL1897" s="349" t="str">
        <f>IF(月報!Q1897&lt;&gt;"",IF(月報!Q1897="平日残","",月報!Q1897),"")</f>
        <v/>
      </c>
      <c r="AM1897" s="349"/>
      <c r="AN1897" s="349" t="str">
        <f t="shared" si="602"/>
        <v/>
      </c>
      <c r="AO1897" s="349" t="str">
        <f>IF($E1897="","",VLOOKUP($E1897,カレンダマスタ!$A$5:$E$381,5,FALSE))</f>
        <v/>
      </c>
      <c r="AQ1897" s="351"/>
      <c r="AR1897" s="352"/>
      <c r="AS1897" s="349"/>
      <c r="AU1897" s="355"/>
      <c r="AV1897" s="355" t="str">
        <f t="shared" si="604"/>
        <v/>
      </c>
      <c r="AW1897" s="355" t="str">
        <f t="shared" si="605"/>
        <v/>
      </c>
      <c r="AX1897" s="356" t="str">
        <f t="shared" si="606"/>
        <v/>
      </c>
      <c r="AY1897" s="356" t="str">
        <f t="shared" si="607"/>
        <v/>
      </c>
      <c r="AZ1897" s="357" t="str">
        <f>IF(AX1897&amp;AW1897="勤怠未設定","×",IF(AV1897="勤怠修正","×",IF(AC1897="外注","",IF(AA1897="",IF(AY1897&lt;&gt;"","×",""),IF(VLOOKUP(AA1897,カレンダマスタ!$H$66:$I$83,2,FALSE)&lt;&gt;AY1897,"×","OK")))))</f>
        <v/>
      </c>
      <c r="BC1897" s="355"/>
      <c r="BD1897" s="349"/>
      <c r="BE1897" s="349"/>
      <c r="BF1897" s="349" t="str">
        <f t="shared" si="594"/>
        <v/>
      </c>
      <c r="BG1897" s="349"/>
      <c r="BI1897" s="357" t="str">
        <f t="shared" si="609"/>
        <v/>
      </c>
    </row>
    <row r="1898" spans="2:61">
      <c r="B1898" s="323"/>
      <c r="C1898" s="539"/>
      <c r="D1898" s="324"/>
      <c r="E1898" s="325"/>
      <c r="F1898" s="324"/>
      <c r="G1898" s="591"/>
      <c r="H1898" s="591"/>
      <c r="I1898" s="339"/>
      <c r="J1898" s="320"/>
      <c r="K1898" s="319"/>
      <c r="L1898" s="320"/>
      <c r="M1898" s="320"/>
      <c r="N1898" s="320"/>
      <c r="O1898" s="340"/>
      <c r="P1898" s="340"/>
      <c r="Q1898" s="340"/>
      <c r="R1898" s="327"/>
      <c r="S1898" s="328"/>
      <c r="T1898" s="341"/>
      <c r="U1898" s="342"/>
      <c r="V1898" s="342"/>
      <c r="W1898" s="298"/>
      <c r="X1898" s="326"/>
      <c r="Y1898" s="326"/>
      <c r="Z1898" s="326"/>
      <c r="AA1898" s="327" t="str">
        <f t="shared" si="603"/>
        <v/>
      </c>
      <c r="AC1898" s="544"/>
      <c r="AD1898" s="545"/>
      <c r="AE1898" s="545"/>
      <c r="AF1898" s="545"/>
      <c r="AG1898" s="546"/>
      <c r="AI1898" s="348" t="str">
        <f>IF(月報!G1898&lt;&gt;"",月報!G1898,"")</f>
        <v/>
      </c>
      <c r="AJ1898" s="349" t="str">
        <f>IF(月報!W1898&lt;&gt;"",月報!W1898*24,"")</f>
        <v/>
      </c>
      <c r="AK1898" s="349" t="str">
        <f>IF(月報!P1898&lt;&gt;"",月報!P1898,"")</f>
        <v/>
      </c>
      <c r="AL1898" s="349" t="str">
        <f>IF(月報!Q1898&lt;&gt;"",IF(月報!Q1898="平日残","",月報!Q1898),"")</f>
        <v/>
      </c>
      <c r="AM1898" s="349"/>
      <c r="AN1898" s="349" t="str">
        <f t="shared" si="602"/>
        <v/>
      </c>
      <c r="AO1898" s="349" t="str">
        <f>IF($E1898="","",VLOOKUP($E1898,カレンダマスタ!$A$5:$E$381,5,FALSE))</f>
        <v/>
      </c>
      <c r="AQ1898" s="351"/>
      <c r="AR1898" s="352"/>
      <c r="AS1898" s="349"/>
      <c r="AU1898" s="355"/>
      <c r="AV1898" s="355" t="str">
        <f t="shared" si="604"/>
        <v/>
      </c>
      <c r="AW1898" s="355" t="str">
        <f t="shared" si="605"/>
        <v/>
      </c>
      <c r="AX1898" s="356" t="str">
        <f t="shared" si="606"/>
        <v/>
      </c>
      <c r="AY1898" s="356" t="str">
        <f t="shared" si="607"/>
        <v/>
      </c>
      <c r="AZ1898" s="357" t="str">
        <f>IF(AX1898&amp;AW1898="勤怠未設定","×",IF(AV1898="勤怠修正","×",IF(AC1898="外注","",IF(AA1898="",IF(AY1898&lt;&gt;"","×",""),IF(VLOOKUP(AA1898,カレンダマスタ!$H$66:$I$83,2,FALSE)&lt;&gt;AY1898,"×","OK")))))</f>
        <v/>
      </c>
      <c r="BC1898" s="355"/>
      <c r="BD1898" s="349"/>
      <c r="BE1898" s="349"/>
      <c r="BF1898" s="349" t="str">
        <f t="shared" si="594"/>
        <v/>
      </c>
      <c r="BG1898" s="349"/>
      <c r="BI1898" s="357" t="str">
        <f t="shared" si="609"/>
        <v/>
      </c>
    </row>
    <row r="1899" spans="2:61">
      <c r="B1899" s="323"/>
      <c r="C1899" s="539"/>
      <c r="D1899" s="324"/>
      <c r="E1899" s="325"/>
      <c r="F1899" s="324"/>
      <c r="G1899" s="591"/>
      <c r="H1899" s="591"/>
      <c r="I1899" s="339"/>
      <c r="J1899" s="320"/>
      <c r="K1899" s="319"/>
      <c r="L1899" s="320"/>
      <c r="M1899" s="320"/>
      <c r="N1899" s="320"/>
      <c r="O1899" s="340"/>
      <c r="P1899" s="340"/>
      <c r="Q1899" s="340"/>
      <c r="R1899" s="327"/>
      <c r="S1899" s="328"/>
      <c r="T1899" s="341"/>
      <c r="U1899" s="342"/>
      <c r="V1899" s="342"/>
      <c r="W1899" s="298"/>
      <c r="X1899" s="326"/>
      <c r="Y1899" s="326"/>
      <c r="Z1899" s="326"/>
      <c r="AA1899" s="327" t="str">
        <f t="shared" si="603"/>
        <v/>
      </c>
      <c r="AC1899" s="544"/>
      <c r="AD1899" s="545"/>
      <c r="AE1899" s="545"/>
      <c r="AF1899" s="545"/>
      <c r="AG1899" s="546"/>
      <c r="AI1899" s="348" t="str">
        <f>IF(月報!G1899&lt;&gt;"",月報!G1899,"")</f>
        <v/>
      </c>
      <c r="AJ1899" s="349" t="str">
        <f>IF(月報!W1899&lt;&gt;"",月報!W1899*24,"")</f>
        <v/>
      </c>
      <c r="AK1899" s="349" t="str">
        <f>IF(月報!P1899&lt;&gt;"",月報!P1899,"")</f>
        <v/>
      </c>
      <c r="AL1899" s="349" t="str">
        <f>IF(月報!Q1899&lt;&gt;"",IF(月報!Q1899="平日残","",月報!Q1899),"")</f>
        <v/>
      </c>
      <c r="AM1899" s="349"/>
      <c r="AN1899" s="349" t="str">
        <f t="shared" si="602"/>
        <v/>
      </c>
      <c r="AO1899" s="349" t="str">
        <f>IF($E1899="","",VLOOKUP($E1899,カレンダマスタ!$A$5:$E$381,5,FALSE))</f>
        <v/>
      </c>
      <c r="AQ1899" s="351"/>
      <c r="AR1899" s="352"/>
      <c r="AS1899" s="349"/>
      <c r="AU1899" s="355"/>
      <c r="AV1899" s="355" t="str">
        <f t="shared" si="604"/>
        <v/>
      </c>
      <c r="AW1899" s="355" t="str">
        <f t="shared" si="605"/>
        <v/>
      </c>
      <c r="AX1899" s="356" t="str">
        <f t="shared" si="606"/>
        <v/>
      </c>
      <c r="AY1899" s="356" t="str">
        <f t="shared" si="607"/>
        <v/>
      </c>
      <c r="AZ1899" s="357" t="str">
        <f>IF(AX1899&amp;AW1899="勤怠未設定","×",IF(AV1899="勤怠修正","×",IF(AC1899="外注","",IF(AA1899="",IF(AY1899&lt;&gt;"","×",""),IF(VLOOKUP(AA1899,カレンダマスタ!$H$66:$I$83,2,FALSE)&lt;&gt;AY1899,"×","OK")))))</f>
        <v/>
      </c>
      <c r="BC1899" s="355"/>
      <c r="BD1899" s="349"/>
      <c r="BE1899" s="349"/>
      <c r="BF1899" s="349" t="str">
        <f t="shared" si="594"/>
        <v/>
      </c>
      <c r="BG1899" s="349"/>
      <c r="BI1899" s="357" t="str">
        <f t="shared" si="609"/>
        <v/>
      </c>
    </row>
    <row r="1900" spans="2:61" ht="13.8" thickBot="1">
      <c r="B1900" s="329"/>
      <c r="C1900" s="540"/>
      <c r="D1900" s="330"/>
      <c r="E1900" s="331"/>
      <c r="F1900" s="330"/>
      <c r="G1900" s="592"/>
      <c r="H1900" s="592"/>
      <c r="I1900" s="343"/>
      <c r="J1900" s="322"/>
      <c r="K1900" s="321"/>
      <c r="L1900" s="322"/>
      <c r="M1900" s="322"/>
      <c r="N1900" s="322"/>
      <c r="O1900" s="344"/>
      <c r="P1900" s="344"/>
      <c r="Q1900" s="344"/>
      <c r="R1900" s="333"/>
      <c r="S1900" s="334"/>
      <c r="T1900" s="345"/>
      <c r="U1900" s="346"/>
      <c r="V1900" s="346"/>
      <c r="W1900" s="298"/>
      <c r="X1900" s="332"/>
      <c r="Y1900" s="332"/>
      <c r="Z1900" s="332"/>
      <c r="AA1900" s="333" t="str">
        <f t="shared" si="603"/>
        <v/>
      </c>
      <c r="AC1900" s="547"/>
      <c r="AD1900" s="548"/>
      <c r="AE1900" s="548"/>
      <c r="AF1900" s="548"/>
      <c r="AG1900" s="549"/>
      <c r="AI1900" s="348" t="str">
        <f>IF(月報!G1900&lt;&gt;"",月報!G1900,"")</f>
        <v/>
      </c>
      <c r="AJ1900" s="350" t="str">
        <f>IF(月報!W1900&lt;&gt;"",月報!W1900*24,"")</f>
        <v/>
      </c>
      <c r="AK1900" s="350" t="str">
        <f>IF(月報!P1900&lt;&gt;"",月報!P1900,"")</f>
        <v/>
      </c>
      <c r="AL1900" s="350" t="str">
        <f>IF(月報!Q1900&lt;&gt;"",IF(月報!Q1900="平日残","",月報!Q1900),"")</f>
        <v/>
      </c>
      <c r="AM1900" s="350"/>
      <c r="AN1900" s="350" t="str">
        <f t="shared" si="602"/>
        <v/>
      </c>
      <c r="AO1900" s="350" t="str">
        <f>IF($E1900="","",VLOOKUP($E1900,カレンダマスタ!$A$5:$E$381,5,FALSE))</f>
        <v/>
      </c>
      <c r="AP1900" s="347"/>
      <c r="AQ1900" s="353"/>
      <c r="AR1900" s="354"/>
      <c r="AS1900" s="350"/>
      <c r="AT1900" s="347"/>
      <c r="AU1900" s="358"/>
      <c r="AV1900" s="358" t="str">
        <f t="shared" si="604"/>
        <v/>
      </c>
      <c r="AW1900" s="358" t="str">
        <f t="shared" si="605"/>
        <v/>
      </c>
      <c r="AX1900" s="359" t="str">
        <f t="shared" si="606"/>
        <v/>
      </c>
      <c r="AY1900" s="359" t="str">
        <f t="shared" si="607"/>
        <v/>
      </c>
      <c r="AZ1900" s="360" t="str">
        <f>IF(AX1900&amp;AW1900="勤怠未設定","×",IF(AV1900="勤怠修正","×",IF(AC1900="外注","",IF(AA1900="",IF(AY1900&lt;&gt;"","×",""),IF(VLOOKUP(AA1900,カレンダマスタ!$H$66:$I$83,2,FALSE)&lt;&gt;AY1900,"×","OK")))))</f>
        <v/>
      </c>
      <c r="BC1900" s="358"/>
      <c r="BD1900" s="350"/>
      <c r="BE1900" s="350"/>
      <c r="BF1900" s="350" t="str">
        <f t="shared" si="594"/>
        <v/>
      </c>
      <c r="BG1900" s="350"/>
      <c r="BI1900" s="360" t="str">
        <f t="shared" si="609"/>
        <v/>
      </c>
    </row>
    <row r="1901" spans="2:61">
      <c r="B1901" s="176">
        <f>B1856+1</f>
        <v>42</v>
      </c>
      <c r="C1901" s="535"/>
      <c r="D1901" s="112"/>
      <c r="E1901" s="582"/>
      <c r="F1901" s="112"/>
      <c r="G1901" s="587"/>
      <c r="H1901" s="587"/>
      <c r="I1901" s="114"/>
      <c r="J1901" s="118"/>
      <c r="K1901" s="115"/>
      <c r="L1901" s="116"/>
      <c r="M1901" s="116"/>
      <c r="N1901" s="117"/>
      <c r="O1901" s="118"/>
      <c r="P1901" s="118"/>
      <c r="Q1901" s="118"/>
      <c r="R1901" s="119"/>
      <c r="S1901" s="120"/>
      <c r="T1901" s="433" t="str">
        <f t="shared" ref="T1901:T1935" si="610">IF(J1901&lt;&gt;"",J1901,"")</f>
        <v/>
      </c>
      <c r="U1901" s="428">
        <f>SUM(T1901:T1907)</f>
        <v>0</v>
      </c>
      <c r="V1901" s="428" t="str">
        <f t="shared" ref="V1901:V1935" si="611">IF(AC1901="外注",IF(AND(BC1901&lt;1,ROUND((H1901*24),1)=13),"外注2半",IF(AND(BC1901&lt;1,ROUND((G1901*24),1)=13.7),"外注1半",IF(AND(BC1901&lt;1,G1901=""),"外注休暇",""))),"")</f>
        <v/>
      </c>
      <c r="W1901" s="298"/>
      <c r="X1901" s="113" t="str">
        <f>IF(O1901&lt;&gt;"",O1901/24,"")</f>
        <v/>
      </c>
      <c r="Y1901" s="113" t="str">
        <f t="shared" ref="Y1901:Y1935" si="612">IF(P1901&lt;&gt;"",P1901/24,"")</f>
        <v/>
      </c>
      <c r="Z1901" s="113" t="str">
        <f t="shared" ref="Z1901:Z1935" si="613">IF(Q1901&lt;&gt;"",Q1901/24,"")</f>
        <v/>
      </c>
      <c r="AA1901" s="119" t="str">
        <f t="shared" si="603"/>
        <v/>
      </c>
      <c r="AC1901" s="183" t="str">
        <f>IF(C1901&lt;&gt;"",VLOOKUP(C1901,設定シート!$D$10:$N$109,11,FALSE),"")</f>
        <v/>
      </c>
      <c r="AD1901" s="184" t="str">
        <f>IF(C1901&lt;&gt;"",VLOOKUP(C1901,設定シート!$D$10:$H$109,5,FALSE),"")</f>
        <v/>
      </c>
      <c r="AE1901" s="185" t="str">
        <f>IF(C1901&lt;&gt;"",VLOOKUP(C1901,設定シート!$D$10:$L$109,9,FALSE),"")</f>
        <v/>
      </c>
      <c r="AF1901" s="184" t="str">
        <f>IF($AD1901="","",IF(LEFT($AD1901,2)="NS","NS","CS"))</f>
        <v/>
      </c>
      <c r="AG1901" s="203">
        <f t="shared" ref="AG1901:AG1935" si="614">IF(OR(R1901="有給休暇",G1901=""),0,IF(AQ1901=1,0,1))</f>
        <v>0</v>
      </c>
      <c r="AI1901" s="121" t="str">
        <f>IF(月報!G1901&lt;&gt;"",月報!G1901,"")</f>
        <v/>
      </c>
      <c r="AJ1901" s="122" t="str">
        <f>IF(月報!W1901&lt;&gt;"",月報!W1901*24,"")</f>
        <v/>
      </c>
      <c r="AK1901" s="122" t="str">
        <f>IF(月報!P1901&lt;&gt;"",月報!P1901,"")</f>
        <v/>
      </c>
      <c r="AL1901" s="122" t="str">
        <f>IF(月報!Q1901&lt;&gt;"",IF(月報!Q1901="平日残","",月報!Q1901),"")</f>
        <v/>
      </c>
      <c r="AM1901" s="122"/>
      <c r="AN1901" s="122" t="str">
        <f t="shared" si="602"/>
        <v/>
      </c>
      <c r="AO1901" s="122" t="str">
        <f>IF($E1901="","",VLOOKUP($E1901,カレンダマスタ!$A$5:$E$381,5,FALSE))</f>
        <v/>
      </c>
      <c r="AQ1901" s="195" t="str">
        <f>IF(G1901="","",IF(VLOOKUP(E1901,カレンダマスタ!$A$5:$D$381,4,FALSE)=0,"",1))</f>
        <v/>
      </c>
      <c r="AR1901" s="123" t="str">
        <f>IF($G1901="","",IF($AD1901="NSTC",INDEX(カレンダマスタ!$I$26:$O$31,MATCH($G1901,カレンダマスタ!$H$26:$H$31,1),MATCH($H1901,カレンダマスタ!$I$25:$O$25,1)),
IF($AD1901="CS本社",INDEX(カレンダマスタ!$I$36:$O$41,MATCH($G1901,カレンダマスタ!$H$36:$H$41,1),MATCH($H1901,カレンダマスタ!$I$35:$O$35,1)),
IF($AD1901="NS本社",INDEX(カレンダマスタ!$I$94:$O$99,MATCH($G1901,カレンダマスタ!$H$95:$H$100,1),MATCH($H1901,カレンダマスタ!$I$93:$O$93,1)),
IF($AD1901="ODC",INDEX(カレンダマスタ!$I$46:$O$51,MATCH($G1901,カレンダマスタ!$H$46:$H$51,1),MATCH($H1901,カレンダマスタ!$I$45:$O$45,1)),
IF($AD1901="NS東京TC",INDEX(カレンダマスタ!$I$56:$O$61,MATCH($G1901,カレンダマスタ!$H$56:$H$61,1),MATCH($H1901,カレンダマスタ!$I$55:$O$55,1)),""))))))</f>
        <v/>
      </c>
      <c r="AS1901" s="122" t="str">
        <f t="shared" ref="AS1901:AS1935" si="615">IF(AC1901="社員","",IF(R1901="有給休暇","",IF(AND(AF1901="CS",AQ1901=1)=TRUE,"OK",IF(AR1901&lt;&gt;"",IF(TIMEVALUE(MID(I1901,1,10))=AR1901,"OK","×"),""))))</f>
        <v/>
      </c>
      <c r="AU1901" s="124" t="str">
        <f>IF(E1901="","",VLOOKUP($E1901,カレンダマスタ!$A$4:$E$381,4,FALSE))</f>
        <v/>
      </c>
      <c r="AV1901" s="124" t="str">
        <f t="shared" si="604"/>
        <v/>
      </c>
      <c r="AW1901" s="124" t="str">
        <f t="shared" si="605"/>
        <v/>
      </c>
      <c r="AX1901" s="125" t="str">
        <f t="shared" si="606"/>
        <v/>
      </c>
      <c r="AY1901" s="125" t="str">
        <f t="shared" si="607"/>
        <v/>
      </c>
      <c r="AZ1901" s="114" t="str">
        <f>IF(AX1901&amp;AW1901="勤怠未設定","×",IF(AV1901="勤怠修正","×",IF(AC1901="外注","",IF(AA1901="",IF(AY1901&lt;&gt;"","×",""),IF(VLOOKUP(AA1901,カレンダマスタ!$H$66:$I$83,2,FALSE)&lt;&gt;AY1901,"×","OK")))))</f>
        <v/>
      </c>
      <c r="BC1901" s="124" t="str">
        <f>IF(E1901="","",VLOOKUP($E1901,カレンダマスタ!$A$4:$E$381,4,FALSE))</f>
        <v/>
      </c>
      <c r="BD1901" s="122" t="str">
        <f>IF(AC1901="社員","",IF(AG1901=0,"",IF(AD1901="NSTC",IF(COUNTIF(カレンダマスタ!$Q$5:$Q$32,G1901)=1,"OK","×"),
IF(AD1901="NS本社",IF(COUNTIF(カレンダマスタ!$T$5:$T$32,G1901)=1,"OK","×"),IF(COUNTIF(カレンダマスタ!$R$5:$R$32,G1901)=1,"OK","×")))))</f>
        <v/>
      </c>
      <c r="BE1901" s="122" t="str">
        <f>IF(AC1901="社員","",IF(G1901="","",IF(R1901&lt;&gt;"","",IF(AF1901="CS","OK",IF(VLOOKUP(E1901,カレンダマスタ!$A$5:$D$381,4,FALSE)&gt;0,"",IF(OR(G1901*24&gt;10.84,H1901*24&lt;14.5)=TRUE,"×","OK"))))))</f>
        <v/>
      </c>
      <c r="BF1901" s="122" t="str">
        <f t="shared" si="594"/>
        <v/>
      </c>
      <c r="BG1901" s="127" t="str">
        <f>IF(AE1901="派遣","",IF(G1901="","",IF(R1901="有給休暇","",IF(S1901="","×","OK"))))</f>
        <v/>
      </c>
      <c r="BI1901" s="114" t="str">
        <f t="shared" ref="BI1901:BI1935" si="616">IF(OR(AO1901="×",AS1901="×",AZ1901="×",BE1901="×",BF1901="TW未入力",BF1901="週報未入力",BG1901="×"),"×","")</f>
        <v/>
      </c>
    </row>
    <row r="1902" spans="2:61">
      <c r="B1902" s="111"/>
      <c r="C1902" s="536"/>
      <c r="D1902" s="128"/>
      <c r="E1902" s="583"/>
      <c r="F1902" s="128"/>
      <c r="G1902" s="588"/>
      <c r="H1902" s="588"/>
      <c r="I1902" s="130"/>
      <c r="J1902" s="139"/>
      <c r="K1902" s="131"/>
      <c r="L1902" s="132"/>
      <c r="M1902" s="132"/>
      <c r="N1902" s="141"/>
      <c r="O1902" s="139"/>
      <c r="P1902" s="139"/>
      <c r="Q1902" s="139"/>
      <c r="R1902" s="133"/>
      <c r="S1902" s="134"/>
      <c r="T1902" s="434" t="str">
        <f t="shared" si="610"/>
        <v/>
      </c>
      <c r="U1902" s="429"/>
      <c r="V1902" s="429" t="str">
        <f t="shared" si="611"/>
        <v/>
      </c>
      <c r="W1902" s="298"/>
      <c r="X1902" s="129" t="str">
        <f t="shared" ref="X1902:X1935" si="617">IF(O1902&lt;&gt;"",O1902/24,"")</f>
        <v/>
      </c>
      <c r="Y1902" s="129" t="str">
        <f t="shared" si="612"/>
        <v/>
      </c>
      <c r="Z1902" s="129" t="str">
        <f t="shared" si="613"/>
        <v/>
      </c>
      <c r="AA1902" s="133" t="str">
        <f t="shared" si="603"/>
        <v/>
      </c>
      <c r="AC1902" s="186" t="str">
        <f>AC1901</f>
        <v/>
      </c>
      <c r="AD1902" s="186" t="str">
        <f>AD1901</f>
        <v/>
      </c>
      <c r="AE1902" s="186" t="str">
        <f>AE1901</f>
        <v/>
      </c>
      <c r="AF1902" s="186" t="str">
        <f>AF1901</f>
        <v/>
      </c>
      <c r="AG1902" s="204">
        <f t="shared" si="614"/>
        <v>0</v>
      </c>
      <c r="AI1902" s="135" t="str">
        <f>IF(月報!G1902&lt;&gt;"",月報!G1902,"")</f>
        <v/>
      </c>
      <c r="AJ1902" s="126" t="str">
        <f>IF(月報!W1902&lt;&gt;"",月報!W1902*24,"")</f>
        <v/>
      </c>
      <c r="AK1902" s="126" t="str">
        <f>IF(月報!P1902&lt;&gt;"",月報!P1902,"")</f>
        <v/>
      </c>
      <c r="AL1902" s="126" t="str">
        <f>IF(月報!Q1902&lt;&gt;"",IF(月報!Q1902="平日残","",月報!Q1902),"")</f>
        <v/>
      </c>
      <c r="AM1902" s="126"/>
      <c r="AN1902" s="126" t="str">
        <f t="shared" si="602"/>
        <v/>
      </c>
      <c r="AO1902" s="126" t="str">
        <f>IF($E1902="","",VLOOKUP($E1902,カレンダマスタ!$A$5:$E$381,5,FALSE))</f>
        <v/>
      </c>
      <c r="AQ1902" s="196" t="str">
        <f>IF(G1902="","",IF(VLOOKUP(E1902,カレンダマスタ!$A$5:$D$381,4,FALSE)=0,"",1))</f>
        <v/>
      </c>
      <c r="AR1902" s="136" t="str">
        <f>IF($G1902="","",IF($AD1902="NSTC",INDEX(カレンダマスタ!$I$26:$O$31,MATCH($G1902,カレンダマスタ!$H$26:$H$31,1),MATCH($H1902,カレンダマスタ!$I$25:$O$25,1)),
IF($AD1902="CS本社",INDEX(カレンダマスタ!$I$36:$O$41,MATCH($G1902,カレンダマスタ!$H$36:$H$41,1),MATCH($H1902,カレンダマスタ!$I$35:$O$35,1)),
IF($AD1902="NS本社",INDEX(カレンダマスタ!$I$94:$O$99,MATCH($G1902,カレンダマスタ!$H$95:$H$100,1),MATCH($H1902,カレンダマスタ!$I$93:$O$93,1)),
IF($AD1902="ODC",INDEX(カレンダマスタ!$I$46:$O$51,MATCH($G1902,カレンダマスタ!$H$46:$H$51,1),MATCH($H1902,カレンダマスタ!$I$45:$O$45,1)),
IF($AD1902="NS東京TC",INDEX(カレンダマスタ!$I$56:$O$61,MATCH($G1902,カレンダマスタ!$H$56:$H$61,1),MATCH($H1902,カレンダマスタ!$I$55:$O$55,1)),""))))))</f>
        <v/>
      </c>
      <c r="AS1902" s="126" t="str">
        <f t="shared" si="615"/>
        <v/>
      </c>
      <c r="AU1902" s="137" t="str">
        <f>IF(E1902="","",VLOOKUP($E1902,カレンダマスタ!$A$4:$E$381,4,FALSE))</f>
        <v/>
      </c>
      <c r="AV1902" s="137" t="str">
        <f t="shared" si="604"/>
        <v/>
      </c>
      <c r="AW1902" s="137" t="str">
        <f t="shared" si="605"/>
        <v/>
      </c>
      <c r="AX1902" s="138" t="str">
        <f t="shared" si="606"/>
        <v/>
      </c>
      <c r="AY1902" s="138" t="str">
        <f t="shared" si="607"/>
        <v/>
      </c>
      <c r="AZ1902" s="130" t="str">
        <f>IF(AX1902&amp;AW1902="勤怠未設定","×",IF(AV1902="勤怠修正","×",IF(AC1902="外注","",IF(AA1902="",IF(AY1902&lt;&gt;"","×",""),IF(VLOOKUP(AA1902,カレンダマスタ!$H$66:$I$83,2,FALSE)&lt;&gt;AY1902,"×","OK")))))</f>
        <v/>
      </c>
      <c r="BC1902" s="137" t="str">
        <f>IF(E1902="","",VLOOKUP($E1902,カレンダマスタ!$A$4:$E$381,4,FALSE))</f>
        <v/>
      </c>
      <c r="BD1902" s="126" t="str">
        <f>IF(AC1902="社員","",IF(AG1902=0,"",IF(AD1902="NSTC",IF(COUNTIF(カレンダマスタ!$Q$5:$Q$32,G1902)=1,"OK","×"),
IF(AD1902="NS本社",IF(COUNTIF(カレンダマスタ!$T$5:$T$32,G1902)=1,"OK","×"),IF(COUNTIF(カレンダマスタ!$R$5:$R$32,G1902)=1,"OK","×")))))</f>
        <v/>
      </c>
      <c r="BE1902" s="126" t="str">
        <f>IF(AC1902="社員","",IF(G1902="","",IF(R1902&lt;&gt;"","",IF(AF1902="CS","OK",IF(VLOOKUP(E1902,カレンダマスタ!$A$5:$D$381,4,FALSE)&gt;0,"",IF(OR(G1902*24&gt;10.84,H1902*24&lt;14.5)=TRUE,"×","OK"))))))</f>
        <v/>
      </c>
      <c r="BF1902" s="126" t="str">
        <f t="shared" si="594"/>
        <v/>
      </c>
      <c r="BG1902" s="126" t="str">
        <f t="shared" si="608"/>
        <v/>
      </c>
      <c r="BI1902" s="130" t="str">
        <f t="shared" si="616"/>
        <v/>
      </c>
    </row>
    <row r="1903" spans="2:61">
      <c r="B1903" s="111"/>
      <c r="C1903" s="536"/>
      <c r="D1903" s="128"/>
      <c r="E1903" s="583"/>
      <c r="F1903" s="128"/>
      <c r="G1903" s="588"/>
      <c r="H1903" s="588"/>
      <c r="I1903" s="130"/>
      <c r="J1903" s="139"/>
      <c r="K1903" s="131"/>
      <c r="L1903" s="132"/>
      <c r="M1903" s="132"/>
      <c r="N1903" s="141"/>
      <c r="O1903" s="139"/>
      <c r="P1903" s="139"/>
      <c r="Q1903" s="139"/>
      <c r="R1903" s="133"/>
      <c r="S1903" s="134"/>
      <c r="T1903" s="434" t="str">
        <f t="shared" si="610"/>
        <v/>
      </c>
      <c r="U1903" s="429"/>
      <c r="V1903" s="429" t="str">
        <f t="shared" si="611"/>
        <v/>
      </c>
      <c r="W1903" s="298"/>
      <c r="X1903" s="129" t="str">
        <f t="shared" si="617"/>
        <v/>
      </c>
      <c r="Y1903" s="129" t="str">
        <f t="shared" si="612"/>
        <v/>
      </c>
      <c r="Z1903" s="129" t="str">
        <f t="shared" si="613"/>
        <v/>
      </c>
      <c r="AA1903" s="133" t="str">
        <f t="shared" si="603"/>
        <v/>
      </c>
      <c r="AC1903" s="186" t="str">
        <f>AC1901</f>
        <v/>
      </c>
      <c r="AD1903" s="187" t="str">
        <f>AD1901</f>
        <v/>
      </c>
      <c r="AE1903" s="187" t="str">
        <f>AE1901</f>
        <v/>
      </c>
      <c r="AF1903" s="187" t="str">
        <f>AF1901</f>
        <v/>
      </c>
      <c r="AG1903" s="204">
        <f t="shared" si="614"/>
        <v>0</v>
      </c>
      <c r="AI1903" s="135" t="str">
        <f>IF(月報!G1903&lt;&gt;"",月報!G1903,"")</f>
        <v/>
      </c>
      <c r="AJ1903" s="126" t="str">
        <f>IF(月報!W1903&lt;&gt;"",月報!W1903*24,"")</f>
        <v/>
      </c>
      <c r="AK1903" s="126" t="str">
        <f>IF(月報!P1903&lt;&gt;"",月報!P1903,"")</f>
        <v/>
      </c>
      <c r="AL1903" s="126" t="str">
        <f>IF(月報!Q1903&lt;&gt;"",IF(月報!Q1903="平日残","",月報!Q1903),"")</f>
        <v/>
      </c>
      <c r="AM1903" s="126"/>
      <c r="AN1903" s="126" t="str">
        <f t="shared" si="602"/>
        <v/>
      </c>
      <c r="AO1903" s="126" t="str">
        <f>IF($E1903="","",VLOOKUP($E1903,カレンダマスタ!$A$5:$E$381,5,FALSE))</f>
        <v/>
      </c>
      <c r="AQ1903" s="196" t="str">
        <f>IF(G1903="","",IF(VLOOKUP(E1903,カレンダマスタ!$A$5:$D$381,4,FALSE)=0,"",1))</f>
        <v/>
      </c>
      <c r="AR1903" s="136" t="str">
        <f>IF($G1903="","",IF($AD1903="NSTC",INDEX(カレンダマスタ!$I$26:$O$31,MATCH($G1903,カレンダマスタ!$H$26:$H$31,1),MATCH($H1903,カレンダマスタ!$I$25:$O$25,1)),
IF($AD1903="CS本社",INDEX(カレンダマスタ!$I$36:$O$41,MATCH($G1903,カレンダマスタ!$H$36:$H$41,1),MATCH($H1903,カレンダマスタ!$I$35:$O$35,1)),
IF($AD1903="NS本社",INDEX(カレンダマスタ!$I$94:$O$99,MATCH($G1903,カレンダマスタ!$H$95:$H$100,1),MATCH($H1903,カレンダマスタ!$I$93:$O$93,1)),
IF($AD1903="ODC",INDEX(カレンダマスタ!$I$46:$O$51,MATCH($G1903,カレンダマスタ!$H$46:$H$51,1),MATCH($H1903,カレンダマスタ!$I$45:$O$45,1)),
IF($AD1903="NS東京TC",INDEX(カレンダマスタ!$I$56:$O$61,MATCH($G1903,カレンダマスタ!$H$56:$H$61,1),MATCH($H1903,カレンダマスタ!$I$55:$O$55,1)),""))))))</f>
        <v/>
      </c>
      <c r="AS1903" s="126" t="str">
        <f t="shared" si="615"/>
        <v/>
      </c>
      <c r="AU1903" s="137" t="str">
        <f>IF(E1903="","",VLOOKUP($E1903,カレンダマスタ!$A$4:$E$381,4,FALSE))</f>
        <v/>
      </c>
      <c r="AV1903" s="137" t="str">
        <f t="shared" si="604"/>
        <v/>
      </c>
      <c r="AW1903" s="137" t="str">
        <f t="shared" si="605"/>
        <v/>
      </c>
      <c r="AX1903" s="138" t="str">
        <f t="shared" si="606"/>
        <v/>
      </c>
      <c r="AY1903" s="138" t="str">
        <f t="shared" si="607"/>
        <v/>
      </c>
      <c r="AZ1903" s="130" t="str">
        <f>IF(AX1903&amp;AW1903="勤怠未設定","×",IF(AV1903="勤怠修正","×",IF(AC1903="外注","",IF(AA1903="",IF(AY1903&lt;&gt;"","×",""),IF(VLOOKUP(AA1903,カレンダマスタ!$H$66:$I$83,2,FALSE)&lt;&gt;AY1903,"×","OK")))))</f>
        <v/>
      </c>
      <c r="BC1903" s="137" t="str">
        <f>IF(E1903="","",VLOOKUP($E1903,カレンダマスタ!$A$4:$E$381,4,FALSE))</f>
        <v/>
      </c>
      <c r="BD1903" s="126" t="str">
        <f>IF(AC1903="社員","",IF(AG1903=0,"",IF(AD1903="NSTC",IF(COUNTIF(カレンダマスタ!$Q$5:$Q$32,G1903)=1,"OK","×"),
IF(AD1903="NS本社",IF(COUNTIF(カレンダマスタ!$T$5:$T$32,G1903)=1,"OK","×"),IF(COUNTIF(カレンダマスタ!$R$5:$R$32,G1903)=1,"OK","×")))))</f>
        <v/>
      </c>
      <c r="BE1903" s="126" t="str">
        <f>IF(AC1903="社員","",IF(G1903="","",IF(R1903&lt;&gt;"","",IF(AF1903="CS","OK",IF(VLOOKUP(E1903,カレンダマスタ!$A$5:$D$381,4,FALSE)&gt;0,"",IF(OR(G1903*24&gt;10.84,H1903*24&lt;14.5)=TRUE,"×","OK"))))))</f>
        <v/>
      </c>
      <c r="BF1903" s="126" t="str">
        <f t="shared" si="594"/>
        <v/>
      </c>
      <c r="BG1903" s="126" t="str">
        <f t="shared" si="608"/>
        <v/>
      </c>
      <c r="BI1903" s="130" t="str">
        <f t="shared" si="616"/>
        <v/>
      </c>
    </row>
    <row r="1904" spans="2:61">
      <c r="B1904" s="111"/>
      <c r="C1904" s="536"/>
      <c r="D1904" s="128"/>
      <c r="E1904" s="583"/>
      <c r="F1904" s="128"/>
      <c r="G1904" s="588"/>
      <c r="H1904" s="588"/>
      <c r="I1904" s="130"/>
      <c r="J1904" s="139"/>
      <c r="K1904" s="131"/>
      <c r="L1904" s="132"/>
      <c r="M1904" s="132"/>
      <c r="N1904" s="141"/>
      <c r="O1904" s="139"/>
      <c r="P1904" s="139"/>
      <c r="Q1904" s="139"/>
      <c r="R1904" s="133"/>
      <c r="S1904" s="134"/>
      <c r="T1904" s="434" t="str">
        <f t="shared" si="610"/>
        <v/>
      </c>
      <c r="U1904" s="429"/>
      <c r="V1904" s="429" t="str">
        <f t="shared" si="611"/>
        <v/>
      </c>
      <c r="W1904" s="298"/>
      <c r="X1904" s="129" t="str">
        <f t="shared" si="617"/>
        <v/>
      </c>
      <c r="Y1904" s="129" t="str">
        <f t="shared" si="612"/>
        <v/>
      </c>
      <c r="Z1904" s="129" t="str">
        <f t="shared" si="613"/>
        <v/>
      </c>
      <c r="AA1904" s="133" t="str">
        <f t="shared" si="603"/>
        <v/>
      </c>
      <c r="AC1904" s="186" t="str">
        <f>AC1901</f>
        <v/>
      </c>
      <c r="AD1904" s="187" t="str">
        <f>AD1901</f>
        <v/>
      </c>
      <c r="AE1904" s="187" t="str">
        <f>AE1901</f>
        <v/>
      </c>
      <c r="AF1904" s="187" t="str">
        <f>AF1901</f>
        <v/>
      </c>
      <c r="AG1904" s="204">
        <f t="shared" si="614"/>
        <v>0</v>
      </c>
      <c r="AI1904" s="140" t="str">
        <f>IF(月報!G1904&lt;&gt;"",月報!G1904,"")</f>
        <v/>
      </c>
      <c r="AJ1904" s="126" t="str">
        <f>IF(月報!W1904&lt;&gt;"",月報!W1904*24,"")</f>
        <v/>
      </c>
      <c r="AK1904" s="126" t="str">
        <f>IF(月報!P1904&lt;&gt;"",月報!P1904,"")</f>
        <v/>
      </c>
      <c r="AL1904" s="126" t="str">
        <f>IF(月報!Q1904&lt;&gt;"",IF(月報!Q1904="平日残","",月報!Q1904),"")</f>
        <v/>
      </c>
      <c r="AM1904" s="126"/>
      <c r="AN1904" s="126" t="str">
        <f t="shared" si="602"/>
        <v/>
      </c>
      <c r="AO1904" s="126" t="str">
        <f>IF($E1904="","",VLOOKUP($E1904,カレンダマスタ!$A$5:$E$381,5,FALSE))</f>
        <v/>
      </c>
      <c r="AQ1904" s="196" t="str">
        <f>IF(G1904="","",IF(VLOOKUP(E1904,カレンダマスタ!$A$5:$D$381,4,FALSE)=0,"",1))</f>
        <v/>
      </c>
      <c r="AR1904" s="136" t="str">
        <f>IF($G1904="","",IF($AD1904="NSTC",INDEX(カレンダマスタ!$I$26:$O$31,MATCH($G1904,カレンダマスタ!$H$26:$H$31,1),MATCH($H1904,カレンダマスタ!$I$25:$O$25,1)),
IF($AD1904="CS本社",INDEX(カレンダマスタ!$I$36:$O$41,MATCH($G1904,カレンダマスタ!$H$36:$H$41,1),MATCH($H1904,カレンダマスタ!$I$35:$O$35,1)),
IF($AD1904="NS本社",INDEX(カレンダマスタ!$I$94:$O$99,MATCH($G1904,カレンダマスタ!$H$95:$H$100,1),MATCH($H1904,カレンダマスタ!$I$93:$O$93,1)),
IF($AD1904="ODC",INDEX(カレンダマスタ!$I$46:$O$51,MATCH($G1904,カレンダマスタ!$H$46:$H$51,1),MATCH($H1904,カレンダマスタ!$I$45:$O$45,1)),
IF($AD1904="NS東京TC",INDEX(カレンダマスタ!$I$56:$O$61,MATCH($G1904,カレンダマスタ!$H$56:$H$61,1),MATCH($H1904,カレンダマスタ!$I$55:$O$55,1)),""))))))</f>
        <v/>
      </c>
      <c r="AS1904" s="126" t="str">
        <f t="shared" si="615"/>
        <v/>
      </c>
      <c r="AU1904" s="137" t="str">
        <f>IF(E1904="","",VLOOKUP($E1904,カレンダマスタ!$A$4:$E$381,4,FALSE))</f>
        <v/>
      </c>
      <c r="AV1904" s="137" t="str">
        <f t="shared" si="604"/>
        <v/>
      </c>
      <c r="AW1904" s="137" t="str">
        <f t="shared" si="605"/>
        <v/>
      </c>
      <c r="AX1904" s="138" t="str">
        <f t="shared" si="606"/>
        <v/>
      </c>
      <c r="AY1904" s="138" t="str">
        <f t="shared" si="607"/>
        <v/>
      </c>
      <c r="AZ1904" s="130" t="str">
        <f>IF(AX1904&amp;AW1904="勤怠未設定","×",IF(AV1904="勤怠修正","×",IF(AC1904="外注","",IF(AA1904="",IF(AY1904&lt;&gt;"","×",""),IF(VLOOKUP(AA1904,カレンダマスタ!$H$66:$I$83,2,FALSE)&lt;&gt;AY1904,"×","OK")))))</f>
        <v/>
      </c>
      <c r="BC1904" s="137" t="str">
        <f>IF(E1904="","",VLOOKUP($E1904,カレンダマスタ!$A$4:$E$381,4,FALSE))</f>
        <v/>
      </c>
      <c r="BD1904" s="126" t="str">
        <f>IF(AC1904="社員","",IF(AG1904=0,"",IF(AD1904="NSTC",IF(COUNTIF(カレンダマスタ!$Q$5:$Q$32,G1904)=1,"OK","×"),
IF(AD1904="NS本社",IF(COUNTIF(カレンダマスタ!$T$5:$T$32,G1904)=1,"OK","×"),IF(COUNTIF(カレンダマスタ!$R$5:$R$32,G1904)=1,"OK","×")))))</f>
        <v/>
      </c>
      <c r="BE1904" s="126" t="str">
        <f>IF(AC1904="社員","",IF(G1904="","",IF(R1904&lt;&gt;"","",IF(AF1904="CS","OK",IF(VLOOKUP(E1904,カレンダマスタ!$A$5:$D$381,4,FALSE)&gt;0,"",IF(OR(G1904*24&gt;10.84,H1904*24&lt;14.5)=TRUE,"×","OK"))))))</f>
        <v/>
      </c>
      <c r="BF1904" s="126" t="str">
        <f t="shared" si="594"/>
        <v/>
      </c>
      <c r="BG1904" s="126" t="str">
        <f t="shared" si="608"/>
        <v/>
      </c>
      <c r="BI1904" s="130" t="str">
        <f t="shared" si="616"/>
        <v/>
      </c>
    </row>
    <row r="1905" spans="2:61">
      <c r="B1905" s="111"/>
      <c r="C1905" s="536"/>
      <c r="D1905" s="128"/>
      <c r="E1905" s="583"/>
      <c r="F1905" s="128"/>
      <c r="G1905" s="588"/>
      <c r="H1905" s="588"/>
      <c r="I1905" s="130"/>
      <c r="J1905" s="139"/>
      <c r="K1905" s="131"/>
      <c r="L1905" s="132"/>
      <c r="M1905" s="132"/>
      <c r="N1905" s="141"/>
      <c r="O1905" s="139"/>
      <c r="P1905" s="139"/>
      <c r="Q1905" s="139"/>
      <c r="R1905" s="133"/>
      <c r="S1905" s="134"/>
      <c r="T1905" s="434" t="str">
        <f t="shared" si="610"/>
        <v/>
      </c>
      <c r="U1905" s="429"/>
      <c r="V1905" s="429" t="str">
        <f t="shared" si="611"/>
        <v/>
      </c>
      <c r="W1905" s="298"/>
      <c r="X1905" s="129" t="str">
        <f t="shared" si="617"/>
        <v/>
      </c>
      <c r="Y1905" s="129" t="str">
        <f t="shared" si="612"/>
        <v/>
      </c>
      <c r="Z1905" s="129" t="str">
        <f t="shared" si="613"/>
        <v/>
      </c>
      <c r="AA1905" s="133" t="str">
        <f t="shared" si="603"/>
        <v/>
      </c>
      <c r="AC1905" s="186" t="str">
        <f>AC1901</f>
        <v/>
      </c>
      <c r="AD1905" s="187" t="str">
        <f>AD1901</f>
        <v/>
      </c>
      <c r="AE1905" s="187" t="str">
        <f>AE1901</f>
        <v/>
      </c>
      <c r="AF1905" s="187" t="str">
        <f>AF1901</f>
        <v/>
      </c>
      <c r="AG1905" s="204">
        <f t="shared" si="614"/>
        <v>0</v>
      </c>
      <c r="AI1905" s="140" t="str">
        <f>IF(月報!G1905&lt;&gt;"",月報!G1905,"")</f>
        <v/>
      </c>
      <c r="AJ1905" s="126" t="str">
        <f>IF(月報!W1905&lt;&gt;"",月報!W1905*24,"")</f>
        <v/>
      </c>
      <c r="AK1905" s="126" t="str">
        <f>IF(月報!P1905&lt;&gt;"",月報!P1905,"")</f>
        <v/>
      </c>
      <c r="AL1905" s="126" t="str">
        <f>IF(月報!Q1905&lt;&gt;"",IF(月報!Q1905="平日残","",月報!Q1905),"")</f>
        <v/>
      </c>
      <c r="AM1905" s="126"/>
      <c r="AN1905" s="126" t="str">
        <f t="shared" si="602"/>
        <v/>
      </c>
      <c r="AO1905" s="126" t="str">
        <f>IF($E1905="","",VLOOKUP($E1905,カレンダマスタ!$A$5:$E$381,5,FALSE))</f>
        <v/>
      </c>
      <c r="AQ1905" s="196" t="str">
        <f>IF(G1905="","",IF(VLOOKUP(E1905,カレンダマスタ!$A$5:$D$381,4,FALSE)=0,"",1))</f>
        <v/>
      </c>
      <c r="AR1905" s="136" t="str">
        <f>IF($G1905="","",IF($AD1905="NSTC",INDEX(カレンダマスタ!$I$26:$O$31,MATCH($G1905,カレンダマスタ!$H$26:$H$31,1),MATCH($H1905,カレンダマスタ!$I$25:$O$25,1)),
IF($AD1905="CS本社",INDEX(カレンダマスタ!$I$36:$O$41,MATCH($G1905,カレンダマスタ!$H$36:$H$41,1),MATCH($H1905,カレンダマスタ!$I$35:$O$35,1)),
IF($AD1905="NS本社",INDEX(カレンダマスタ!$I$94:$O$99,MATCH($G1905,カレンダマスタ!$H$95:$H$100,1),MATCH($H1905,カレンダマスタ!$I$93:$O$93,1)),
IF($AD1905="ODC",INDEX(カレンダマスタ!$I$46:$O$51,MATCH($G1905,カレンダマスタ!$H$46:$H$51,1),MATCH($H1905,カレンダマスタ!$I$45:$O$45,1)),
IF($AD1905="NS東京TC",INDEX(カレンダマスタ!$I$56:$O$61,MATCH($G1905,カレンダマスタ!$H$56:$H$61,1),MATCH($H1905,カレンダマスタ!$I$55:$O$55,1)),""))))))</f>
        <v/>
      </c>
      <c r="AS1905" s="126" t="str">
        <f t="shared" si="615"/>
        <v/>
      </c>
      <c r="AU1905" s="137" t="str">
        <f>IF(E1905="","",VLOOKUP($E1905,カレンダマスタ!$A$4:$E$381,4,FALSE))</f>
        <v/>
      </c>
      <c r="AV1905" s="137" t="str">
        <f t="shared" si="604"/>
        <v/>
      </c>
      <c r="AW1905" s="137" t="str">
        <f t="shared" si="605"/>
        <v/>
      </c>
      <c r="AX1905" s="138" t="str">
        <f t="shared" si="606"/>
        <v/>
      </c>
      <c r="AY1905" s="138" t="str">
        <f t="shared" si="607"/>
        <v/>
      </c>
      <c r="AZ1905" s="130" t="str">
        <f>IF(AX1905&amp;AW1905="勤怠未設定","×",IF(AV1905="勤怠修正","×",IF(AC1905="外注","",IF(AA1905="",IF(AY1905&lt;&gt;"","×",""),IF(VLOOKUP(AA1905,カレンダマスタ!$H$66:$I$83,2,FALSE)&lt;&gt;AY1905,"×","OK")))))</f>
        <v/>
      </c>
      <c r="BC1905" s="137" t="str">
        <f>IF(E1905="","",VLOOKUP($E1905,カレンダマスタ!$A$4:$E$381,4,FALSE))</f>
        <v/>
      </c>
      <c r="BD1905" s="126" t="str">
        <f>IF(AC1905="社員","",IF(AG1905=0,"",IF(AD1905="NSTC",IF(COUNTIF(カレンダマスタ!$Q$5:$Q$32,G1905)=1,"OK","×"),
IF(AD1905="NS本社",IF(COUNTIF(カレンダマスタ!$T$5:$T$32,G1905)=1,"OK","×"),IF(COUNTIF(カレンダマスタ!$R$5:$R$32,G1905)=1,"OK","×")))))</f>
        <v/>
      </c>
      <c r="BE1905" s="126" t="str">
        <f>IF(AC1905="社員","",IF(G1905="","",IF(R1905&lt;&gt;"","",IF(AF1905="CS","OK",IF(VLOOKUP(E1905,カレンダマスタ!$A$5:$D$381,4,FALSE)&gt;0,"",IF(OR(G1905*24&gt;10.84,H1905*24&lt;14.5)=TRUE,"×","OK"))))))</f>
        <v/>
      </c>
      <c r="BF1905" s="126" t="str">
        <f t="shared" si="594"/>
        <v/>
      </c>
      <c r="BG1905" s="126" t="str">
        <f t="shared" si="608"/>
        <v/>
      </c>
      <c r="BI1905" s="130" t="str">
        <f t="shared" si="616"/>
        <v/>
      </c>
    </row>
    <row r="1906" spans="2:61">
      <c r="B1906" s="111"/>
      <c r="C1906" s="536"/>
      <c r="D1906" s="128"/>
      <c r="E1906" s="583"/>
      <c r="F1906" s="128"/>
      <c r="G1906" s="588"/>
      <c r="H1906" s="588"/>
      <c r="I1906" s="130"/>
      <c r="J1906" s="139"/>
      <c r="K1906" s="131"/>
      <c r="L1906" s="132"/>
      <c r="M1906" s="132"/>
      <c r="N1906" s="141"/>
      <c r="O1906" s="139"/>
      <c r="P1906" s="139"/>
      <c r="Q1906" s="139"/>
      <c r="R1906" s="133"/>
      <c r="S1906" s="134"/>
      <c r="T1906" s="434" t="str">
        <f t="shared" si="610"/>
        <v/>
      </c>
      <c r="U1906" s="429"/>
      <c r="V1906" s="429" t="str">
        <f t="shared" si="611"/>
        <v/>
      </c>
      <c r="W1906" s="298"/>
      <c r="X1906" s="129" t="str">
        <f t="shared" si="617"/>
        <v/>
      </c>
      <c r="Y1906" s="129" t="str">
        <f t="shared" si="612"/>
        <v/>
      </c>
      <c r="Z1906" s="129" t="str">
        <f t="shared" si="613"/>
        <v/>
      </c>
      <c r="AA1906" s="133" t="str">
        <f t="shared" si="603"/>
        <v/>
      </c>
      <c r="AC1906" s="186" t="str">
        <f>AC1901</f>
        <v/>
      </c>
      <c r="AD1906" s="187" t="str">
        <f>AD1901</f>
        <v/>
      </c>
      <c r="AE1906" s="187" t="str">
        <f>AE1901</f>
        <v/>
      </c>
      <c r="AF1906" s="187" t="str">
        <f>AF1901</f>
        <v/>
      </c>
      <c r="AG1906" s="204">
        <f t="shared" si="614"/>
        <v>0</v>
      </c>
      <c r="AI1906" s="135" t="str">
        <f>IF(月報!G1906&lt;&gt;"",月報!G1906,"")</f>
        <v/>
      </c>
      <c r="AJ1906" s="126" t="str">
        <f>IF(月報!W1906&lt;&gt;"",月報!W1906*24,"")</f>
        <v/>
      </c>
      <c r="AK1906" s="126" t="str">
        <f>IF(月報!P1906&lt;&gt;"",月報!P1906,"")</f>
        <v/>
      </c>
      <c r="AL1906" s="126" t="str">
        <f>IF(月報!Q1906&lt;&gt;"",IF(月報!Q1906="平日残","",月報!Q1906),"")</f>
        <v/>
      </c>
      <c r="AM1906" s="126"/>
      <c r="AN1906" s="126" t="str">
        <f t="shared" si="602"/>
        <v/>
      </c>
      <c r="AO1906" s="126" t="str">
        <f>IF($E1906="","",VLOOKUP($E1906,カレンダマスタ!$A$5:$E$381,5,FALSE))</f>
        <v/>
      </c>
      <c r="AQ1906" s="196" t="str">
        <f>IF(G1906="","",IF(VLOOKUP(E1906,カレンダマスタ!$A$5:$D$381,4,FALSE)=0,"",1))</f>
        <v/>
      </c>
      <c r="AR1906" s="136" t="str">
        <f>IF($G1906="","",IF($AD1906="NSTC",INDEX(カレンダマスタ!$I$26:$O$31,MATCH($G1906,カレンダマスタ!$H$26:$H$31,1),MATCH($H1906,カレンダマスタ!$I$25:$O$25,1)),
IF($AD1906="CS本社",INDEX(カレンダマスタ!$I$36:$O$41,MATCH($G1906,カレンダマスタ!$H$36:$H$41,1),MATCH($H1906,カレンダマスタ!$I$35:$O$35,1)),
IF($AD1906="NS本社",INDEX(カレンダマスタ!$I$94:$O$99,MATCH($G1906,カレンダマスタ!$H$95:$H$100,1),MATCH($H1906,カレンダマスタ!$I$93:$O$93,1)),
IF($AD1906="ODC",INDEX(カレンダマスタ!$I$46:$O$51,MATCH($G1906,カレンダマスタ!$H$46:$H$51,1),MATCH($H1906,カレンダマスタ!$I$45:$O$45,1)),
IF($AD1906="NS東京TC",INDEX(カレンダマスタ!$I$56:$O$61,MATCH($G1906,カレンダマスタ!$H$56:$H$61,1),MATCH($H1906,カレンダマスタ!$I$55:$O$55,1)),""))))))</f>
        <v/>
      </c>
      <c r="AS1906" s="126" t="str">
        <f t="shared" si="615"/>
        <v/>
      </c>
      <c r="AU1906" s="137" t="str">
        <f>IF(E1906="","",VLOOKUP($E1906,カレンダマスタ!$A$4:$E$381,4,FALSE))</f>
        <v/>
      </c>
      <c r="AV1906" s="137" t="str">
        <f t="shared" si="604"/>
        <v/>
      </c>
      <c r="AW1906" s="137" t="str">
        <f t="shared" si="605"/>
        <v/>
      </c>
      <c r="AX1906" s="138" t="str">
        <f t="shared" si="606"/>
        <v/>
      </c>
      <c r="AY1906" s="138" t="str">
        <f t="shared" si="607"/>
        <v/>
      </c>
      <c r="AZ1906" s="130" t="str">
        <f>IF(AX1906&amp;AW1906="勤怠未設定","×",IF(AV1906="勤怠修正","×",IF(AC1906="外注","",IF(AA1906="",IF(AY1906&lt;&gt;"","×",""),IF(VLOOKUP(AA1906,カレンダマスタ!$H$66:$I$83,2,FALSE)&lt;&gt;AY1906,"×","OK")))))</f>
        <v/>
      </c>
      <c r="BC1906" s="137" t="str">
        <f>IF(E1906="","",VLOOKUP($E1906,カレンダマスタ!$A$4:$E$381,4,FALSE))</f>
        <v/>
      </c>
      <c r="BD1906" s="126" t="str">
        <f>IF(AC1906="社員","",IF(AG1906=0,"",IF(AD1906="NSTC",IF(COUNTIF(カレンダマスタ!$Q$5:$Q$32,G1906)=1,"OK","×"),
IF(AD1906="NS本社",IF(COUNTIF(カレンダマスタ!$T$5:$T$32,G1906)=1,"OK","×"),IF(COUNTIF(カレンダマスタ!$R$5:$R$32,G1906)=1,"OK","×")))))</f>
        <v/>
      </c>
      <c r="BE1906" s="126" t="str">
        <f>IF(AC1906="社員","",IF(G1906="","",IF(R1906&lt;&gt;"","",IF(AF1906="CS","OK",IF(VLOOKUP(E1906,カレンダマスタ!$A$5:$D$381,4,FALSE)&gt;0,"",IF(OR(G1906*24&gt;10.84,H1906*24&lt;14.5)=TRUE,"×","OK"))))))</f>
        <v/>
      </c>
      <c r="BF1906" s="126" t="str">
        <f t="shared" si="594"/>
        <v/>
      </c>
      <c r="BG1906" s="126" t="str">
        <f t="shared" si="608"/>
        <v/>
      </c>
      <c r="BI1906" s="130" t="str">
        <f t="shared" si="616"/>
        <v/>
      </c>
    </row>
    <row r="1907" spans="2:61">
      <c r="B1907" s="111"/>
      <c r="C1907" s="537"/>
      <c r="D1907" s="142"/>
      <c r="E1907" s="584"/>
      <c r="F1907" s="142"/>
      <c r="G1907" s="589"/>
      <c r="H1907" s="589"/>
      <c r="I1907" s="144"/>
      <c r="J1907" s="148"/>
      <c r="K1907" s="145"/>
      <c r="L1907" s="146"/>
      <c r="M1907" s="146"/>
      <c r="N1907" s="147"/>
      <c r="O1907" s="148"/>
      <c r="P1907" s="148"/>
      <c r="Q1907" s="148"/>
      <c r="R1907" s="149"/>
      <c r="S1907" s="156"/>
      <c r="T1907" s="435" t="str">
        <f t="shared" si="610"/>
        <v/>
      </c>
      <c r="U1907" s="430"/>
      <c r="V1907" s="430" t="str">
        <f t="shared" si="611"/>
        <v/>
      </c>
      <c r="W1907" s="298"/>
      <c r="X1907" s="143" t="str">
        <f t="shared" si="617"/>
        <v/>
      </c>
      <c r="Y1907" s="143" t="str">
        <f t="shared" si="612"/>
        <v/>
      </c>
      <c r="Z1907" s="143" t="str">
        <f t="shared" si="613"/>
        <v/>
      </c>
      <c r="AA1907" s="149" t="str">
        <f t="shared" si="603"/>
        <v/>
      </c>
      <c r="AC1907" s="188" t="str">
        <f>AC1901</f>
        <v/>
      </c>
      <c r="AD1907" s="189" t="str">
        <f>AD1901</f>
        <v/>
      </c>
      <c r="AE1907" s="189" t="str">
        <f>AE1901</f>
        <v/>
      </c>
      <c r="AF1907" s="189" t="str">
        <f>AF1901</f>
        <v/>
      </c>
      <c r="AG1907" s="205">
        <f t="shared" si="614"/>
        <v>0</v>
      </c>
      <c r="AI1907" s="150" t="str">
        <f>IF(月報!G1907&lt;&gt;"",月報!G1907,"")</f>
        <v/>
      </c>
      <c r="AJ1907" s="151" t="str">
        <f>IF(月報!W1907&lt;&gt;"",月報!W1907*24,"")</f>
        <v/>
      </c>
      <c r="AK1907" s="151" t="str">
        <f>IF(月報!P1907&lt;&gt;"",月報!P1907,"")</f>
        <v/>
      </c>
      <c r="AL1907" s="151" t="str">
        <f>IF(月報!Q1907&lt;&gt;"",IF(月報!Q1907="平日残","",月報!Q1907),"")</f>
        <v/>
      </c>
      <c r="AM1907" s="151"/>
      <c r="AN1907" s="151" t="str">
        <f t="shared" si="602"/>
        <v/>
      </c>
      <c r="AO1907" s="151" t="str">
        <f>IF($E1907="","",VLOOKUP($E1907,カレンダマスタ!$A$5:$E$381,5,FALSE))</f>
        <v/>
      </c>
      <c r="AQ1907" s="197" t="str">
        <f>IF(G1907="","",IF(VLOOKUP(E1907,カレンダマスタ!$A$5:$D$381,4,FALSE)=0,"",1))</f>
        <v/>
      </c>
      <c r="AR1907" s="152" t="str">
        <f>IF($G1907="","",IF($AD1907="NSTC",INDEX(カレンダマスタ!$I$26:$O$31,MATCH($G1907,カレンダマスタ!$H$26:$H$31,1),MATCH($H1907,カレンダマスタ!$I$25:$O$25,1)),
IF($AD1907="CS本社",INDEX(カレンダマスタ!$I$36:$O$41,MATCH($G1907,カレンダマスタ!$H$36:$H$41,1),MATCH($H1907,カレンダマスタ!$I$35:$O$35,1)),
IF($AD1907="NS本社",INDEX(カレンダマスタ!$I$94:$O$99,MATCH($G1907,カレンダマスタ!$H$95:$H$100,1),MATCH($H1907,カレンダマスタ!$I$93:$O$93,1)),
IF($AD1907="ODC",INDEX(カレンダマスタ!$I$46:$O$51,MATCH($G1907,カレンダマスタ!$H$46:$H$51,1),MATCH($H1907,カレンダマスタ!$I$45:$O$45,1)),
IF($AD1907="NS東京TC",INDEX(カレンダマスタ!$I$56:$O$61,MATCH($G1907,カレンダマスタ!$H$56:$H$61,1),MATCH($H1907,カレンダマスタ!$I$55:$O$55,1)),""))))))</f>
        <v/>
      </c>
      <c r="AS1907" s="151" t="str">
        <f t="shared" si="615"/>
        <v/>
      </c>
      <c r="AU1907" s="153" t="str">
        <f>IF(E1907="","",VLOOKUP($E1907,カレンダマスタ!$A$4:$E$381,4,FALSE))</f>
        <v/>
      </c>
      <c r="AV1907" s="153" t="str">
        <f t="shared" si="604"/>
        <v/>
      </c>
      <c r="AW1907" s="153" t="str">
        <f t="shared" si="605"/>
        <v/>
      </c>
      <c r="AX1907" s="154" t="str">
        <f t="shared" si="606"/>
        <v/>
      </c>
      <c r="AY1907" s="154" t="str">
        <f t="shared" si="607"/>
        <v/>
      </c>
      <c r="AZ1907" s="144" t="str">
        <f>IF(AX1907&amp;AW1907="勤怠未設定","×",IF(AV1907="勤怠修正","×",IF(AC1907="外注","",IF(AA1907="",IF(AY1907&lt;&gt;"","×",""),IF(VLOOKUP(AA1907,カレンダマスタ!$H$66:$I$83,2,FALSE)&lt;&gt;AY1907,"×","OK")))))</f>
        <v/>
      </c>
      <c r="BC1907" s="153" t="str">
        <f>IF(E1907="","",VLOOKUP($E1907,カレンダマスタ!$A$4:$E$381,4,FALSE))</f>
        <v/>
      </c>
      <c r="BD1907" s="151" t="str">
        <f>IF(AC1907="社員","",IF(AG1907=0,"",IF(AD1907="NSTC",IF(COUNTIF(カレンダマスタ!$Q$5:$Q$32,G1907)=1,"OK","×"),
IF(AD1907="NS本社",IF(COUNTIF(カレンダマスタ!$T$5:$T$32,G1907)=1,"OK","×"),IF(COUNTIF(カレンダマスタ!$R$5:$R$32,G1907)=1,"OK","×")))))</f>
        <v/>
      </c>
      <c r="BE1907" s="151" t="str">
        <f>IF(AC1907="社員","",IF(G1907="","",IF(R1907&lt;&gt;"","",IF(AF1907="CS","OK",IF(VLOOKUP(E1907,カレンダマスタ!$A$5:$D$381,4,FALSE)&gt;0,"",IF(OR(G1907*24&gt;10.84,H1907*24&lt;14.5)=TRUE,"×","OK"))))))</f>
        <v/>
      </c>
      <c r="BF1907" s="151" t="str">
        <f t="shared" si="594"/>
        <v/>
      </c>
      <c r="BG1907" s="151" t="str">
        <f t="shared" si="608"/>
        <v/>
      </c>
      <c r="BI1907" s="144" t="str">
        <f t="shared" si="616"/>
        <v/>
      </c>
    </row>
    <row r="1908" spans="2:61">
      <c r="B1908" s="111"/>
      <c r="C1908" s="535"/>
      <c r="D1908" s="112"/>
      <c r="E1908" s="582"/>
      <c r="F1908" s="112"/>
      <c r="G1908" s="587"/>
      <c r="H1908" s="587"/>
      <c r="I1908" s="114"/>
      <c r="J1908" s="118"/>
      <c r="K1908" s="115"/>
      <c r="L1908" s="116"/>
      <c r="M1908" s="116"/>
      <c r="N1908" s="117"/>
      <c r="O1908" s="118"/>
      <c r="P1908" s="118"/>
      <c r="Q1908" s="118"/>
      <c r="R1908" s="119"/>
      <c r="S1908" s="120"/>
      <c r="T1908" s="433" t="str">
        <f t="shared" si="610"/>
        <v/>
      </c>
      <c r="U1908" s="431">
        <f>SUM(T1908:T1914)</f>
        <v>0</v>
      </c>
      <c r="V1908" s="431" t="str">
        <f t="shared" si="611"/>
        <v/>
      </c>
      <c r="W1908" s="298"/>
      <c r="X1908" s="113" t="str">
        <f t="shared" si="617"/>
        <v/>
      </c>
      <c r="Y1908" s="113" t="str">
        <f t="shared" si="612"/>
        <v/>
      </c>
      <c r="Z1908" s="113" t="str">
        <f t="shared" si="613"/>
        <v/>
      </c>
      <c r="AA1908" s="119" t="str">
        <f t="shared" si="603"/>
        <v/>
      </c>
      <c r="AC1908" s="190" t="str">
        <f>AC1901</f>
        <v/>
      </c>
      <c r="AD1908" s="191" t="str">
        <f>AD1901</f>
        <v/>
      </c>
      <c r="AE1908" s="191" t="str">
        <f>AE1901</f>
        <v/>
      </c>
      <c r="AF1908" s="191" t="str">
        <f>AF1901</f>
        <v/>
      </c>
      <c r="AG1908" s="206">
        <f t="shared" si="614"/>
        <v>0</v>
      </c>
      <c r="AI1908" s="155" t="str">
        <f>IF(月報!G1908&lt;&gt;"",月報!G1908,"")</f>
        <v/>
      </c>
      <c r="AJ1908" s="122" t="str">
        <f>IF(月報!W1908&lt;&gt;"",月報!W1908*24,"")</f>
        <v/>
      </c>
      <c r="AK1908" s="122" t="str">
        <f>IF(月報!P1908&lt;&gt;"",月報!P1908,"")</f>
        <v/>
      </c>
      <c r="AL1908" s="122" t="str">
        <f>IF(月報!Q1908&lt;&gt;"",IF(月報!Q1908="平日残","",月報!Q1908),"")</f>
        <v/>
      </c>
      <c r="AM1908" s="122"/>
      <c r="AN1908" s="122" t="str">
        <f t="shared" si="602"/>
        <v/>
      </c>
      <c r="AO1908" s="122" t="str">
        <f>IF($E1908="","",VLOOKUP($E1908,カレンダマスタ!$A$5:$E$381,5,FALSE))</f>
        <v/>
      </c>
      <c r="AQ1908" s="195" t="str">
        <f>IF(G1908="","",IF(VLOOKUP(E1908,カレンダマスタ!$A$5:$D$381,4,FALSE)=0,"",1))</f>
        <v/>
      </c>
      <c r="AR1908" s="123" t="str">
        <f>IF($G1908="","",IF($AD1908="NSTC",INDEX(カレンダマスタ!$I$26:$O$31,MATCH($G1908,カレンダマスタ!$H$26:$H$31,1),MATCH($H1908,カレンダマスタ!$I$25:$O$25,1)),
IF($AD1908="CS本社",INDEX(カレンダマスタ!$I$36:$O$41,MATCH($G1908,カレンダマスタ!$H$36:$H$41,1),MATCH($H1908,カレンダマスタ!$I$35:$O$35,1)),
IF($AD1908="NS本社",INDEX(カレンダマスタ!$I$94:$O$99,MATCH($G1908,カレンダマスタ!$H$95:$H$100,1),MATCH($H1908,カレンダマスタ!$I$93:$O$93,1)),
IF($AD1908="ODC",INDEX(カレンダマスタ!$I$46:$O$51,MATCH($G1908,カレンダマスタ!$H$46:$H$51,1),MATCH($H1908,カレンダマスタ!$I$45:$O$45,1)),
IF($AD1908="NS東京TC",INDEX(カレンダマスタ!$I$56:$O$61,MATCH($G1908,カレンダマスタ!$H$56:$H$61,1),MATCH($H1908,カレンダマスタ!$I$55:$O$55,1)),""))))))</f>
        <v/>
      </c>
      <c r="AS1908" s="122" t="str">
        <f t="shared" si="615"/>
        <v/>
      </c>
      <c r="AU1908" s="124" t="str">
        <f>IF(E1908="","",VLOOKUP($E1908,カレンダマスタ!$A$4:$E$381,4,FALSE))</f>
        <v/>
      </c>
      <c r="AV1908" s="124" t="str">
        <f t="shared" si="604"/>
        <v/>
      </c>
      <c r="AW1908" s="124" t="str">
        <f t="shared" si="605"/>
        <v/>
      </c>
      <c r="AX1908" s="125" t="str">
        <f t="shared" si="606"/>
        <v/>
      </c>
      <c r="AY1908" s="125" t="str">
        <f t="shared" si="607"/>
        <v/>
      </c>
      <c r="AZ1908" s="114" t="str">
        <f>IF(AX1908&amp;AW1908="勤怠未設定","×",IF(AV1908="勤怠修正","×",IF(AC1908="外注","",IF(AA1908="",IF(AY1908&lt;&gt;"","×",""),IF(VLOOKUP(AA1908,カレンダマスタ!$H$66:$I$83,2,FALSE)&lt;&gt;AY1908,"×","OK")))))</f>
        <v/>
      </c>
      <c r="BC1908" s="124" t="str">
        <f>IF(E1908="","",VLOOKUP($E1908,カレンダマスタ!$A$4:$E$381,4,FALSE))</f>
        <v/>
      </c>
      <c r="BD1908" s="122" t="str">
        <f>IF(AC1908="社員","",IF(AG1908=0,"",IF(AD1908="NSTC",IF(COUNTIF(カレンダマスタ!$Q$5:$Q$32,G1908)=1,"OK","×"),
IF(AD1908="NS本社",IF(COUNTIF(カレンダマスタ!$T$5:$T$32,G1908)=1,"OK","×"),IF(COUNTIF(カレンダマスタ!$R$5:$R$32,G1908)=1,"OK","×")))))</f>
        <v/>
      </c>
      <c r="BE1908" s="122" t="str">
        <f>IF(AC1908="社員","",IF(G1908="","",IF(R1908&lt;&gt;"","",IF(AF1908="CS","OK",IF(VLOOKUP(E1908,カレンダマスタ!$A$5:$D$381,4,FALSE)&gt;0,"",IF(OR(G1908*24&gt;10.84,H1908*24&lt;14.5)=TRUE,"×","OK"))))))</f>
        <v/>
      </c>
      <c r="BF1908" s="122" t="str">
        <f t="shared" si="594"/>
        <v/>
      </c>
      <c r="BG1908" s="122" t="str">
        <f t="shared" si="608"/>
        <v/>
      </c>
      <c r="BI1908" s="114" t="str">
        <f t="shared" si="616"/>
        <v/>
      </c>
    </row>
    <row r="1909" spans="2:61">
      <c r="B1909" s="111"/>
      <c r="C1909" s="536"/>
      <c r="D1909" s="128"/>
      <c r="E1909" s="583"/>
      <c r="F1909" s="128"/>
      <c r="G1909" s="588"/>
      <c r="H1909" s="588"/>
      <c r="I1909" s="130"/>
      <c r="J1909" s="139"/>
      <c r="K1909" s="131"/>
      <c r="L1909" s="132"/>
      <c r="M1909" s="132"/>
      <c r="N1909" s="141"/>
      <c r="O1909" s="139"/>
      <c r="P1909" s="139"/>
      <c r="Q1909" s="139"/>
      <c r="R1909" s="133"/>
      <c r="S1909" s="134"/>
      <c r="T1909" s="434" t="str">
        <f t="shared" si="610"/>
        <v/>
      </c>
      <c r="U1909" s="429"/>
      <c r="V1909" s="429" t="str">
        <f t="shared" si="611"/>
        <v/>
      </c>
      <c r="W1909" s="298"/>
      <c r="X1909" s="129" t="str">
        <f t="shared" si="617"/>
        <v/>
      </c>
      <c r="Y1909" s="129" t="str">
        <f t="shared" si="612"/>
        <v/>
      </c>
      <c r="Z1909" s="129" t="str">
        <f t="shared" si="613"/>
        <v/>
      </c>
      <c r="AA1909" s="133" t="str">
        <f t="shared" si="603"/>
        <v/>
      </c>
      <c r="AC1909" s="186" t="str">
        <f>AC1901</f>
        <v/>
      </c>
      <c r="AD1909" s="187" t="str">
        <f>AD1901</f>
        <v/>
      </c>
      <c r="AE1909" s="187" t="str">
        <f>AE1901</f>
        <v/>
      </c>
      <c r="AF1909" s="187" t="str">
        <f>AF1901</f>
        <v/>
      </c>
      <c r="AG1909" s="204">
        <f t="shared" si="614"/>
        <v>0</v>
      </c>
      <c r="AI1909" s="135" t="str">
        <f>IF(月報!G1909&lt;&gt;"",月報!G1909,"")</f>
        <v/>
      </c>
      <c r="AJ1909" s="126" t="str">
        <f>IF(月報!W1909&lt;&gt;"",月報!W1909*24,"")</f>
        <v/>
      </c>
      <c r="AK1909" s="126" t="str">
        <f>IF(月報!P1909&lt;&gt;"",月報!P1909,"")</f>
        <v/>
      </c>
      <c r="AL1909" s="126" t="str">
        <f>IF(月報!Q1909&lt;&gt;"",IF(月報!Q1909="平日残","",月報!Q1909),"")</f>
        <v/>
      </c>
      <c r="AM1909" s="126"/>
      <c r="AN1909" s="126" t="str">
        <f t="shared" si="602"/>
        <v/>
      </c>
      <c r="AO1909" s="126" t="str">
        <f>IF($E1909="","",VLOOKUP($E1909,カレンダマスタ!$A$5:$E$381,5,FALSE))</f>
        <v/>
      </c>
      <c r="AQ1909" s="196" t="str">
        <f>IF(G1909="","",IF(VLOOKUP(E1909,カレンダマスタ!$A$5:$D$381,4,FALSE)=0,"",1))</f>
        <v/>
      </c>
      <c r="AR1909" s="136" t="str">
        <f>IF($G1909="","",IF($AD1909="NSTC",INDEX(カレンダマスタ!$I$26:$O$31,MATCH($G1909,カレンダマスタ!$H$26:$H$31,1),MATCH($H1909,カレンダマスタ!$I$25:$O$25,1)),
IF($AD1909="CS本社",INDEX(カレンダマスタ!$I$36:$O$41,MATCH($G1909,カレンダマスタ!$H$36:$H$41,1),MATCH($H1909,カレンダマスタ!$I$35:$O$35,1)),
IF($AD1909="NS本社",INDEX(カレンダマスタ!$I$94:$O$99,MATCH($G1909,カレンダマスタ!$H$95:$H$100,1),MATCH($H1909,カレンダマスタ!$I$93:$O$93,1)),
IF($AD1909="ODC",INDEX(カレンダマスタ!$I$46:$O$51,MATCH($G1909,カレンダマスタ!$H$46:$H$51,1),MATCH($H1909,カレンダマスタ!$I$45:$O$45,1)),
IF($AD1909="NS東京TC",INDEX(カレンダマスタ!$I$56:$O$61,MATCH($G1909,カレンダマスタ!$H$56:$H$61,1),MATCH($H1909,カレンダマスタ!$I$55:$O$55,1)),""))))))</f>
        <v/>
      </c>
      <c r="AS1909" s="126" t="str">
        <f t="shared" si="615"/>
        <v/>
      </c>
      <c r="AU1909" s="137" t="str">
        <f>IF(E1909="","",VLOOKUP($E1909,カレンダマスタ!$A$4:$E$381,4,FALSE))</f>
        <v/>
      </c>
      <c r="AV1909" s="137" t="str">
        <f t="shared" si="604"/>
        <v/>
      </c>
      <c r="AW1909" s="137" t="str">
        <f t="shared" si="605"/>
        <v/>
      </c>
      <c r="AX1909" s="138" t="str">
        <f t="shared" si="606"/>
        <v/>
      </c>
      <c r="AY1909" s="138" t="str">
        <f t="shared" si="607"/>
        <v/>
      </c>
      <c r="AZ1909" s="130" t="str">
        <f>IF(AX1909&amp;AW1909="勤怠未設定","×",IF(AV1909="勤怠修正","×",IF(AC1909="外注","",IF(AA1909="",IF(AY1909&lt;&gt;"","×",""),IF(VLOOKUP(AA1909,カレンダマスタ!$H$66:$I$83,2,FALSE)&lt;&gt;AY1909,"×","OK")))))</f>
        <v/>
      </c>
      <c r="BC1909" s="137" t="str">
        <f>IF(E1909="","",VLOOKUP($E1909,カレンダマスタ!$A$4:$E$381,4,FALSE))</f>
        <v/>
      </c>
      <c r="BD1909" s="126" t="str">
        <f>IF(AC1909="社員","",IF(AG1909=0,"",IF(AD1909="NSTC",IF(COUNTIF(カレンダマスタ!$Q$5:$Q$32,G1909)=1,"OK","×"),
IF(AD1909="NS本社",IF(COUNTIF(カレンダマスタ!$T$5:$T$32,G1909)=1,"OK","×"),IF(COUNTIF(カレンダマスタ!$R$5:$R$32,G1909)=1,"OK","×")))))</f>
        <v/>
      </c>
      <c r="BE1909" s="126" t="str">
        <f>IF(AC1909="社員","",IF(G1909="","",IF(R1909&lt;&gt;"","",IF(AF1909="CS","OK",IF(VLOOKUP(E1909,カレンダマスタ!$A$5:$D$381,4,FALSE)&gt;0,"",IF(OR(G1909*24&gt;10.84,H1909*24&lt;14.5)=TRUE,"×","OK"))))))</f>
        <v/>
      </c>
      <c r="BF1909" s="126" t="str">
        <f t="shared" si="594"/>
        <v/>
      </c>
      <c r="BG1909" s="126" t="str">
        <f t="shared" si="608"/>
        <v/>
      </c>
      <c r="BI1909" s="130" t="str">
        <f t="shared" si="616"/>
        <v/>
      </c>
    </row>
    <row r="1910" spans="2:61">
      <c r="B1910" s="111"/>
      <c r="C1910" s="536"/>
      <c r="D1910" s="128"/>
      <c r="E1910" s="583"/>
      <c r="F1910" s="128"/>
      <c r="G1910" s="588"/>
      <c r="H1910" s="588"/>
      <c r="I1910" s="130"/>
      <c r="J1910" s="139"/>
      <c r="K1910" s="131"/>
      <c r="L1910" s="132"/>
      <c r="M1910" s="132"/>
      <c r="N1910" s="141"/>
      <c r="O1910" s="139"/>
      <c r="P1910" s="139"/>
      <c r="Q1910" s="139"/>
      <c r="R1910" s="133"/>
      <c r="S1910" s="134"/>
      <c r="T1910" s="434" t="str">
        <f t="shared" si="610"/>
        <v/>
      </c>
      <c r="U1910" s="429"/>
      <c r="V1910" s="429" t="str">
        <f t="shared" si="611"/>
        <v/>
      </c>
      <c r="W1910" s="298"/>
      <c r="X1910" s="129" t="str">
        <f t="shared" si="617"/>
        <v/>
      </c>
      <c r="Y1910" s="129" t="str">
        <f t="shared" si="612"/>
        <v/>
      </c>
      <c r="Z1910" s="129" t="str">
        <f t="shared" si="613"/>
        <v/>
      </c>
      <c r="AA1910" s="133" t="str">
        <f t="shared" si="603"/>
        <v/>
      </c>
      <c r="AC1910" s="186" t="str">
        <f>AC1901</f>
        <v/>
      </c>
      <c r="AD1910" s="187" t="str">
        <f>AD1901</f>
        <v/>
      </c>
      <c r="AE1910" s="187" t="str">
        <f>AE1901</f>
        <v/>
      </c>
      <c r="AF1910" s="187" t="str">
        <f>AF1901</f>
        <v/>
      </c>
      <c r="AG1910" s="204">
        <f t="shared" si="614"/>
        <v>0</v>
      </c>
      <c r="AI1910" s="135" t="str">
        <f>IF(月報!G1910&lt;&gt;"",月報!G1910,"")</f>
        <v/>
      </c>
      <c r="AJ1910" s="126" t="str">
        <f>IF(月報!W1910&lt;&gt;"",月報!W1910*24,"")</f>
        <v/>
      </c>
      <c r="AK1910" s="126" t="str">
        <f>IF(月報!P1910&lt;&gt;"",月報!P1910,"")</f>
        <v/>
      </c>
      <c r="AL1910" s="126" t="str">
        <f>IF(月報!Q1910&lt;&gt;"",IF(月報!Q1910="平日残","",月報!Q1910),"")</f>
        <v/>
      </c>
      <c r="AM1910" s="126"/>
      <c r="AN1910" s="126" t="str">
        <f t="shared" si="602"/>
        <v/>
      </c>
      <c r="AO1910" s="126" t="str">
        <f>IF($E1910="","",VLOOKUP($E1910,カレンダマスタ!$A$5:$E$381,5,FALSE))</f>
        <v/>
      </c>
      <c r="AQ1910" s="196" t="str">
        <f>IF(G1910="","",IF(VLOOKUP(E1910,カレンダマスタ!$A$5:$D$381,4,FALSE)=0,"",1))</f>
        <v/>
      </c>
      <c r="AR1910" s="136" t="str">
        <f>IF($G1910="","",IF($AD1910="NSTC",INDEX(カレンダマスタ!$I$26:$O$31,MATCH($G1910,カレンダマスタ!$H$26:$H$31,1),MATCH($H1910,カレンダマスタ!$I$25:$O$25,1)),
IF($AD1910="CS本社",INDEX(カレンダマスタ!$I$36:$O$41,MATCH($G1910,カレンダマスタ!$H$36:$H$41,1),MATCH($H1910,カレンダマスタ!$I$35:$O$35,1)),
IF($AD1910="NS本社",INDEX(カレンダマスタ!$I$94:$O$99,MATCH($G1910,カレンダマスタ!$H$95:$H$100,1),MATCH($H1910,カレンダマスタ!$I$93:$O$93,1)),
IF($AD1910="ODC",INDEX(カレンダマスタ!$I$46:$O$51,MATCH($G1910,カレンダマスタ!$H$46:$H$51,1),MATCH($H1910,カレンダマスタ!$I$45:$O$45,1)),
IF($AD1910="NS東京TC",INDEX(カレンダマスタ!$I$56:$O$61,MATCH($G1910,カレンダマスタ!$H$56:$H$61,1),MATCH($H1910,カレンダマスタ!$I$55:$O$55,1)),""))))))</f>
        <v/>
      </c>
      <c r="AS1910" s="126" t="str">
        <f t="shared" si="615"/>
        <v/>
      </c>
      <c r="AU1910" s="137" t="str">
        <f>IF(E1910="","",VLOOKUP($E1910,カレンダマスタ!$A$4:$E$381,4,FALSE))</f>
        <v/>
      </c>
      <c r="AV1910" s="137" t="str">
        <f t="shared" si="604"/>
        <v/>
      </c>
      <c r="AW1910" s="137" t="str">
        <f t="shared" si="605"/>
        <v/>
      </c>
      <c r="AX1910" s="138" t="str">
        <f t="shared" si="606"/>
        <v/>
      </c>
      <c r="AY1910" s="138" t="str">
        <f t="shared" si="607"/>
        <v/>
      </c>
      <c r="AZ1910" s="130" t="str">
        <f>IF(AX1910&amp;AW1910="勤怠未設定","×",IF(AV1910="勤怠修正","×",IF(AC1910="外注","",IF(AA1910="",IF(AY1910&lt;&gt;"","×",""),IF(VLOOKUP(AA1910,カレンダマスタ!$H$66:$I$83,2,FALSE)&lt;&gt;AY1910,"×","OK")))))</f>
        <v/>
      </c>
      <c r="BC1910" s="137" t="str">
        <f>IF(E1910="","",VLOOKUP($E1910,カレンダマスタ!$A$4:$E$381,4,FALSE))</f>
        <v/>
      </c>
      <c r="BD1910" s="126" t="str">
        <f>IF(AC1910="社員","",IF(AG1910=0,"",IF(AD1910="NSTC",IF(COUNTIF(カレンダマスタ!$Q$5:$Q$32,G1910)=1,"OK","×"),
IF(AD1910="NS本社",IF(COUNTIF(カレンダマスタ!$T$5:$T$32,G1910)=1,"OK","×"),IF(COUNTIF(カレンダマスタ!$R$5:$R$32,G1910)=1,"OK","×")))))</f>
        <v/>
      </c>
      <c r="BE1910" s="126" t="str">
        <f>IF(AC1910="社員","",IF(G1910="","",IF(R1910&lt;&gt;"","",IF(AF1910="CS","OK",IF(VLOOKUP(E1910,カレンダマスタ!$A$5:$D$381,4,FALSE)&gt;0,"",IF(OR(G1910*24&gt;10.84,H1910*24&lt;14.5)=TRUE,"×","OK"))))))</f>
        <v/>
      </c>
      <c r="BF1910" s="126" t="str">
        <f t="shared" si="594"/>
        <v/>
      </c>
      <c r="BG1910" s="126" t="str">
        <f t="shared" si="608"/>
        <v/>
      </c>
      <c r="BI1910" s="130" t="str">
        <f t="shared" si="616"/>
        <v/>
      </c>
    </row>
    <row r="1911" spans="2:61">
      <c r="B1911" s="111"/>
      <c r="C1911" s="536"/>
      <c r="D1911" s="128"/>
      <c r="E1911" s="583"/>
      <c r="F1911" s="128"/>
      <c r="G1911" s="588"/>
      <c r="H1911" s="588"/>
      <c r="I1911" s="130"/>
      <c r="J1911" s="139"/>
      <c r="K1911" s="131"/>
      <c r="L1911" s="132"/>
      <c r="M1911" s="132"/>
      <c r="N1911" s="141"/>
      <c r="O1911" s="139"/>
      <c r="P1911" s="139"/>
      <c r="Q1911" s="139"/>
      <c r="R1911" s="133"/>
      <c r="S1911" s="134"/>
      <c r="T1911" s="434" t="str">
        <f t="shared" si="610"/>
        <v/>
      </c>
      <c r="U1911" s="429"/>
      <c r="V1911" s="429" t="str">
        <f t="shared" si="611"/>
        <v/>
      </c>
      <c r="W1911" s="298"/>
      <c r="X1911" s="129" t="str">
        <f t="shared" si="617"/>
        <v/>
      </c>
      <c r="Y1911" s="129" t="str">
        <f t="shared" si="612"/>
        <v/>
      </c>
      <c r="Z1911" s="129" t="str">
        <f t="shared" si="613"/>
        <v/>
      </c>
      <c r="AA1911" s="133" t="str">
        <f t="shared" si="603"/>
        <v/>
      </c>
      <c r="AC1911" s="186" t="str">
        <f>AC1901</f>
        <v/>
      </c>
      <c r="AD1911" s="187" t="str">
        <f>AD1901</f>
        <v/>
      </c>
      <c r="AE1911" s="187" t="str">
        <f>AE1901</f>
        <v/>
      </c>
      <c r="AF1911" s="187" t="str">
        <f>AF1901</f>
        <v/>
      </c>
      <c r="AG1911" s="204">
        <f t="shared" si="614"/>
        <v>0</v>
      </c>
      <c r="AI1911" s="140" t="str">
        <f>IF(月報!G1911&lt;&gt;"",月報!G1911,"")</f>
        <v/>
      </c>
      <c r="AJ1911" s="126" t="str">
        <f>IF(月報!W1911&lt;&gt;"",月報!W1911*24,"")</f>
        <v/>
      </c>
      <c r="AK1911" s="126" t="str">
        <f>IF(月報!P1911&lt;&gt;"",月報!P1911,"")</f>
        <v/>
      </c>
      <c r="AL1911" s="126" t="str">
        <f>IF(月報!Q1911&lt;&gt;"",IF(月報!Q1911="平日残","",月報!Q1911),"")</f>
        <v/>
      </c>
      <c r="AM1911" s="126"/>
      <c r="AN1911" s="126" t="str">
        <f t="shared" si="602"/>
        <v/>
      </c>
      <c r="AO1911" s="126" t="str">
        <f>IF($E1911="","",VLOOKUP($E1911,カレンダマスタ!$A$5:$E$381,5,FALSE))</f>
        <v/>
      </c>
      <c r="AQ1911" s="196" t="str">
        <f>IF(G1911="","",IF(VLOOKUP(E1911,カレンダマスタ!$A$5:$D$381,4,FALSE)=0,"",1))</f>
        <v/>
      </c>
      <c r="AR1911" s="136" t="str">
        <f>IF($G1911="","",IF($AD1911="NSTC",INDEX(カレンダマスタ!$I$26:$O$31,MATCH($G1911,カレンダマスタ!$H$26:$H$31,1),MATCH($H1911,カレンダマスタ!$I$25:$O$25,1)),
IF($AD1911="CS本社",INDEX(カレンダマスタ!$I$36:$O$41,MATCH($G1911,カレンダマスタ!$H$36:$H$41,1),MATCH($H1911,カレンダマスタ!$I$35:$O$35,1)),
IF($AD1911="NS本社",INDEX(カレンダマスタ!$I$94:$O$99,MATCH($G1911,カレンダマスタ!$H$95:$H$100,1),MATCH($H1911,カレンダマスタ!$I$93:$O$93,1)),
IF($AD1911="ODC",INDEX(カレンダマスタ!$I$46:$O$51,MATCH($G1911,カレンダマスタ!$H$46:$H$51,1),MATCH($H1911,カレンダマスタ!$I$45:$O$45,1)),
IF($AD1911="NS東京TC",INDEX(カレンダマスタ!$I$56:$O$61,MATCH($G1911,カレンダマスタ!$H$56:$H$61,1),MATCH($H1911,カレンダマスタ!$I$55:$O$55,1)),""))))))</f>
        <v/>
      </c>
      <c r="AS1911" s="126" t="str">
        <f t="shared" si="615"/>
        <v/>
      </c>
      <c r="AU1911" s="137" t="str">
        <f>IF(E1911="","",VLOOKUP($E1911,カレンダマスタ!$A$4:$E$381,4,FALSE))</f>
        <v/>
      </c>
      <c r="AV1911" s="137" t="str">
        <f t="shared" si="604"/>
        <v/>
      </c>
      <c r="AW1911" s="137" t="str">
        <f t="shared" si="605"/>
        <v/>
      </c>
      <c r="AX1911" s="138" t="str">
        <f t="shared" si="606"/>
        <v/>
      </c>
      <c r="AY1911" s="138" t="str">
        <f t="shared" si="607"/>
        <v/>
      </c>
      <c r="AZ1911" s="130" t="str">
        <f>IF(AX1911&amp;AW1911="勤怠未設定","×",IF(AV1911="勤怠修正","×",IF(AC1911="外注","",IF(AA1911="",IF(AY1911&lt;&gt;"","×",""),IF(VLOOKUP(AA1911,カレンダマスタ!$H$66:$I$83,2,FALSE)&lt;&gt;AY1911,"×","OK")))))</f>
        <v/>
      </c>
      <c r="BC1911" s="137" t="str">
        <f>IF(E1911="","",VLOOKUP($E1911,カレンダマスタ!$A$4:$E$381,4,FALSE))</f>
        <v/>
      </c>
      <c r="BD1911" s="126" t="str">
        <f>IF(AC1911="社員","",IF(AG1911=0,"",IF(AD1911="NSTC",IF(COUNTIF(カレンダマスタ!$Q$5:$Q$32,G1911)=1,"OK","×"),
IF(AD1911="NS本社",IF(COUNTIF(カレンダマスタ!$T$5:$T$32,G1911)=1,"OK","×"),IF(COUNTIF(カレンダマスタ!$R$5:$R$32,G1911)=1,"OK","×")))))</f>
        <v/>
      </c>
      <c r="BE1911" s="126" t="str">
        <f>IF(AC1911="社員","",IF(G1911="","",IF(R1911&lt;&gt;"","",IF(AF1911="CS","OK",IF(VLOOKUP(E1911,カレンダマスタ!$A$5:$D$381,4,FALSE)&gt;0,"",IF(OR(G1911*24&gt;10.84,H1911*24&lt;14.5)=TRUE,"×","OK"))))))</f>
        <v/>
      </c>
      <c r="BF1911" s="126" t="str">
        <f t="shared" si="594"/>
        <v/>
      </c>
      <c r="BG1911" s="126" t="str">
        <f t="shared" si="608"/>
        <v/>
      </c>
      <c r="BI1911" s="130" t="str">
        <f t="shared" si="616"/>
        <v/>
      </c>
    </row>
    <row r="1912" spans="2:61">
      <c r="B1912" s="111"/>
      <c r="C1912" s="536"/>
      <c r="D1912" s="128"/>
      <c r="E1912" s="583"/>
      <c r="F1912" s="128"/>
      <c r="G1912" s="588"/>
      <c r="H1912" s="588"/>
      <c r="I1912" s="130"/>
      <c r="J1912" s="139"/>
      <c r="K1912" s="131"/>
      <c r="L1912" s="132"/>
      <c r="M1912" s="132"/>
      <c r="N1912" s="141"/>
      <c r="O1912" s="139"/>
      <c r="P1912" s="139"/>
      <c r="Q1912" s="139"/>
      <c r="R1912" s="133"/>
      <c r="S1912" s="134"/>
      <c r="T1912" s="434" t="str">
        <f t="shared" si="610"/>
        <v/>
      </c>
      <c r="U1912" s="429"/>
      <c r="V1912" s="429" t="str">
        <f t="shared" si="611"/>
        <v/>
      </c>
      <c r="W1912" s="298"/>
      <c r="X1912" s="129" t="str">
        <f t="shared" si="617"/>
        <v/>
      </c>
      <c r="Y1912" s="129" t="str">
        <f t="shared" si="612"/>
        <v/>
      </c>
      <c r="Z1912" s="129" t="str">
        <f t="shared" si="613"/>
        <v/>
      </c>
      <c r="AA1912" s="133" t="str">
        <f t="shared" si="603"/>
        <v/>
      </c>
      <c r="AC1912" s="186" t="str">
        <f>AC1901</f>
        <v/>
      </c>
      <c r="AD1912" s="187" t="str">
        <f>AD1901</f>
        <v/>
      </c>
      <c r="AE1912" s="187" t="str">
        <f>AE1901</f>
        <v/>
      </c>
      <c r="AF1912" s="187" t="str">
        <f>AF1901</f>
        <v/>
      </c>
      <c r="AG1912" s="204">
        <f t="shared" si="614"/>
        <v>0</v>
      </c>
      <c r="AI1912" s="140" t="str">
        <f>IF(月報!G1912&lt;&gt;"",月報!G1912,"")</f>
        <v/>
      </c>
      <c r="AJ1912" s="126" t="str">
        <f>IF(月報!W1912&lt;&gt;"",月報!W1912*24,"")</f>
        <v/>
      </c>
      <c r="AK1912" s="126" t="str">
        <f>IF(月報!P1912&lt;&gt;"",月報!P1912,"")</f>
        <v/>
      </c>
      <c r="AL1912" s="126" t="str">
        <f>IF(月報!Q1912&lt;&gt;"",IF(月報!Q1912="平日残","",月報!Q1912),"")</f>
        <v/>
      </c>
      <c r="AM1912" s="126"/>
      <c r="AN1912" s="126" t="str">
        <f t="shared" si="602"/>
        <v/>
      </c>
      <c r="AO1912" s="126" t="str">
        <f>IF($E1912="","",VLOOKUP($E1912,カレンダマスタ!$A$5:$E$381,5,FALSE))</f>
        <v/>
      </c>
      <c r="AQ1912" s="196" t="str">
        <f>IF(G1912="","",IF(VLOOKUP(E1912,カレンダマスタ!$A$5:$D$381,4,FALSE)=0,"",1))</f>
        <v/>
      </c>
      <c r="AR1912" s="136" t="str">
        <f>IF($G1912="","",IF($AD1912="NSTC",INDEX(カレンダマスタ!$I$26:$O$31,MATCH($G1912,カレンダマスタ!$H$26:$H$31,1),MATCH($H1912,カレンダマスタ!$I$25:$O$25,1)),
IF($AD1912="CS本社",INDEX(カレンダマスタ!$I$36:$O$41,MATCH($G1912,カレンダマスタ!$H$36:$H$41,1),MATCH($H1912,カレンダマスタ!$I$35:$O$35,1)),
IF($AD1912="NS本社",INDEX(カレンダマスタ!$I$94:$O$99,MATCH($G1912,カレンダマスタ!$H$95:$H$100,1),MATCH($H1912,カレンダマスタ!$I$93:$O$93,1)),
IF($AD1912="ODC",INDEX(カレンダマスタ!$I$46:$O$51,MATCH($G1912,カレンダマスタ!$H$46:$H$51,1),MATCH($H1912,カレンダマスタ!$I$45:$O$45,1)),
IF($AD1912="NS東京TC",INDEX(カレンダマスタ!$I$56:$O$61,MATCH($G1912,カレンダマスタ!$H$56:$H$61,1),MATCH($H1912,カレンダマスタ!$I$55:$O$55,1)),""))))))</f>
        <v/>
      </c>
      <c r="AS1912" s="126" t="str">
        <f t="shared" si="615"/>
        <v/>
      </c>
      <c r="AU1912" s="137" t="str">
        <f>IF(E1912="","",VLOOKUP($E1912,カレンダマスタ!$A$4:$E$381,4,FALSE))</f>
        <v/>
      </c>
      <c r="AV1912" s="137" t="str">
        <f t="shared" si="604"/>
        <v/>
      </c>
      <c r="AW1912" s="137" t="str">
        <f t="shared" si="605"/>
        <v/>
      </c>
      <c r="AX1912" s="138" t="str">
        <f t="shared" si="606"/>
        <v/>
      </c>
      <c r="AY1912" s="138" t="str">
        <f t="shared" si="607"/>
        <v/>
      </c>
      <c r="AZ1912" s="130" t="str">
        <f>IF(AX1912&amp;AW1912="勤怠未設定","×",IF(AV1912="勤怠修正","×",IF(AC1912="外注","",IF(AA1912="",IF(AY1912&lt;&gt;"","×",""),IF(VLOOKUP(AA1912,カレンダマスタ!$H$66:$I$83,2,FALSE)&lt;&gt;AY1912,"×","OK")))))</f>
        <v/>
      </c>
      <c r="BC1912" s="137" t="str">
        <f>IF(E1912="","",VLOOKUP($E1912,カレンダマスタ!$A$4:$E$381,4,FALSE))</f>
        <v/>
      </c>
      <c r="BD1912" s="126" t="str">
        <f>IF(AC1912="社員","",IF(AG1912=0,"",IF(AD1912="NSTC",IF(COUNTIF(カレンダマスタ!$Q$5:$Q$32,G1912)=1,"OK","×"),
IF(AD1912="NS本社",IF(COUNTIF(カレンダマスタ!$T$5:$T$32,G1912)=1,"OK","×"),IF(COUNTIF(カレンダマスタ!$R$5:$R$32,G1912)=1,"OK","×")))))</f>
        <v/>
      </c>
      <c r="BE1912" s="126" t="str">
        <f>IF(AC1912="社員","",IF(G1912="","",IF(R1912&lt;&gt;"","",IF(AF1912="CS","OK",IF(VLOOKUP(E1912,カレンダマスタ!$A$5:$D$381,4,FALSE)&gt;0,"",IF(OR(G1912*24&gt;10.84,H1912*24&lt;14.5)=TRUE,"×","OK"))))))</f>
        <v/>
      </c>
      <c r="BF1912" s="126" t="str">
        <f t="shared" ref="BF1912:BF1975" si="618">IF(AC1912="外注",AN1912,IF(G1912="",IF(AJ1912="","","週報未入力"),IF(AJ1912="","TW未入力","")))</f>
        <v/>
      </c>
      <c r="BG1912" s="126" t="str">
        <f t="shared" si="608"/>
        <v/>
      </c>
      <c r="BI1912" s="130" t="str">
        <f t="shared" si="616"/>
        <v/>
      </c>
    </row>
    <row r="1913" spans="2:61">
      <c r="B1913" s="111"/>
      <c r="C1913" s="536"/>
      <c r="D1913" s="128"/>
      <c r="E1913" s="583"/>
      <c r="F1913" s="128"/>
      <c r="G1913" s="588"/>
      <c r="H1913" s="588"/>
      <c r="I1913" s="130"/>
      <c r="J1913" s="139"/>
      <c r="K1913" s="131"/>
      <c r="L1913" s="132"/>
      <c r="M1913" s="132"/>
      <c r="N1913" s="141"/>
      <c r="O1913" s="139"/>
      <c r="P1913" s="139"/>
      <c r="Q1913" s="139"/>
      <c r="R1913" s="133"/>
      <c r="S1913" s="134"/>
      <c r="T1913" s="434" t="str">
        <f t="shared" si="610"/>
        <v/>
      </c>
      <c r="U1913" s="429"/>
      <c r="V1913" s="429" t="str">
        <f t="shared" si="611"/>
        <v/>
      </c>
      <c r="W1913" s="298"/>
      <c r="X1913" s="129" t="str">
        <f t="shared" si="617"/>
        <v/>
      </c>
      <c r="Y1913" s="129" t="str">
        <f t="shared" si="612"/>
        <v/>
      </c>
      <c r="Z1913" s="129" t="str">
        <f t="shared" si="613"/>
        <v/>
      </c>
      <c r="AA1913" s="133" t="str">
        <f t="shared" si="603"/>
        <v/>
      </c>
      <c r="AC1913" s="186" t="str">
        <f>AC1901</f>
        <v/>
      </c>
      <c r="AD1913" s="187" t="str">
        <f>AD1901</f>
        <v/>
      </c>
      <c r="AE1913" s="187" t="str">
        <f>AE1901</f>
        <v/>
      </c>
      <c r="AF1913" s="187" t="str">
        <f>AF1901</f>
        <v/>
      </c>
      <c r="AG1913" s="204">
        <f t="shared" si="614"/>
        <v>0</v>
      </c>
      <c r="AI1913" s="140" t="str">
        <f>IF(月報!G1913&lt;&gt;"",月報!G1913,"")</f>
        <v/>
      </c>
      <c r="AJ1913" s="126" t="str">
        <f>IF(月報!W1913&lt;&gt;"",月報!W1913*24,"")</f>
        <v/>
      </c>
      <c r="AK1913" s="126" t="str">
        <f>IF(月報!P1913&lt;&gt;"",月報!P1913,"")</f>
        <v/>
      </c>
      <c r="AL1913" s="126" t="str">
        <f>IF(月報!Q1913&lt;&gt;"",IF(月報!Q1913="平日残","",月報!Q1913),"")</f>
        <v/>
      </c>
      <c r="AM1913" s="126"/>
      <c r="AN1913" s="126" t="str">
        <f t="shared" si="602"/>
        <v/>
      </c>
      <c r="AO1913" s="126" t="str">
        <f>IF($E1913="","",VLOOKUP($E1913,カレンダマスタ!$A$5:$E$381,5,FALSE))</f>
        <v/>
      </c>
      <c r="AQ1913" s="196" t="str">
        <f>IF(G1913="","",IF(VLOOKUP(E1913,カレンダマスタ!$A$5:$D$381,4,FALSE)=0,"",1))</f>
        <v/>
      </c>
      <c r="AR1913" s="136" t="str">
        <f>IF($G1913="","",IF($AD1913="NSTC",INDEX(カレンダマスタ!$I$26:$O$31,MATCH($G1913,カレンダマスタ!$H$26:$H$31,1),MATCH($H1913,カレンダマスタ!$I$25:$O$25,1)),
IF($AD1913="CS本社",INDEX(カレンダマスタ!$I$36:$O$41,MATCH($G1913,カレンダマスタ!$H$36:$H$41,1),MATCH($H1913,カレンダマスタ!$I$35:$O$35,1)),
IF($AD1913="NS本社",INDEX(カレンダマスタ!$I$94:$O$99,MATCH($G1913,カレンダマスタ!$H$95:$H$100,1),MATCH($H1913,カレンダマスタ!$I$93:$O$93,1)),
IF($AD1913="ODC",INDEX(カレンダマスタ!$I$46:$O$51,MATCH($G1913,カレンダマスタ!$H$46:$H$51,1),MATCH($H1913,カレンダマスタ!$I$45:$O$45,1)),
IF($AD1913="NS東京TC",INDEX(カレンダマスタ!$I$56:$O$61,MATCH($G1913,カレンダマスタ!$H$56:$H$61,1),MATCH($H1913,カレンダマスタ!$I$55:$O$55,1)),""))))))</f>
        <v/>
      </c>
      <c r="AS1913" s="126" t="str">
        <f t="shared" si="615"/>
        <v/>
      </c>
      <c r="AU1913" s="137" t="str">
        <f>IF(E1913="","",VLOOKUP($E1913,カレンダマスタ!$A$4:$E$381,4,FALSE))</f>
        <v/>
      </c>
      <c r="AV1913" s="137" t="str">
        <f t="shared" si="604"/>
        <v/>
      </c>
      <c r="AW1913" s="137" t="str">
        <f t="shared" si="605"/>
        <v/>
      </c>
      <c r="AX1913" s="138" t="str">
        <f t="shared" si="606"/>
        <v/>
      </c>
      <c r="AY1913" s="138" t="str">
        <f t="shared" si="607"/>
        <v/>
      </c>
      <c r="AZ1913" s="130" t="str">
        <f>IF(AX1913&amp;AW1913="勤怠未設定","×",IF(AV1913="勤怠修正","×",IF(AC1913="外注","",IF(AA1913="",IF(AY1913&lt;&gt;"","×",""),IF(VLOOKUP(AA1913,カレンダマスタ!$H$66:$I$83,2,FALSE)&lt;&gt;AY1913,"×","OK")))))</f>
        <v/>
      </c>
      <c r="BC1913" s="137" t="str">
        <f>IF(E1913="","",VLOOKUP($E1913,カレンダマスタ!$A$4:$E$381,4,FALSE))</f>
        <v/>
      </c>
      <c r="BD1913" s="126" t="str">
        <f>IF(AC1913="社員","",IF(AG1913=0,"",IF(AD1913="NSTC",IF(COUNTIF(カレンダマスタ!$Q$5:$Q$32,G1913)=1,"OK","×"),
IF(AD1913="NS本社",IF(COUNTIF(カレンダマスタ!$T$5:$T$32,G1913)=1,"OK","×"),IF(COUNTIF(カレンダマスタ!$R$5:$R$32,G1913)=1,"OK","×")))))</f>
        <v/>
      </c>
      <c r="BE1913" s="126" t="str">
        <f>IF(AC1913="社員","",IF(G1913="","",IF(R1913&lt;&gt;"","",IF(AF1913="CS","OK",IF(VLOOKUP(E1913,カレンダマスタ!$A$5:$D$381,4,FALSE)&gt;0,"",IF(OR(G1913*24&gt;10.84,H1913*24&lt;14.5)=TRUE,"×","OK"))))))</f>
        <v/>
      </c>
      <c r="BF1913" s="126" t="str">
        <f t="shared" si="618"/>
        <v/>
      </c>
      <c r="BG1913" s="126" t="str">
        <f t="shared" si="608"/>
        <v/>
      </c>
      <c r="BI1913" s="130" t="str">
        <f t="shared" si="616"/>
        <v/>
      </c>
    </row>
    <row r="1914" spans="2:61">
      <c r="B1914" s="111"/>
      <c r="C1914" s="537"/>
      <c r="D1914" s="142"/>
      <c r="E1914" s="584"/>
      <c r="F1914" s="142"/>
      <c r="G1914" s="589"/>
      <c r="H1914" s="589"/>
      <c r="I1914" s="144"/>
      <c r="J1914" s="148"/>
      <c r="K1914" s="145"/>
      <c r="L1914" s="146"/>
      <c r="M1914" s="146"/>
      <c r="N1914" s="147"/>
      <c r="O1914" s="148"/>
      <c r="P1914" s="148"/>
      <c r="Q1914" s="148"/>
      <c r="R1914" s="149"/>
      <c r="S1914" s="156"/>
      <c r="T1914" s="435" t="str">
        <f t="shared" si="610"/>
        <v/>
      </c>
      <c r="U1914" s="430"/>
      <c r="V1914" s="430" t="str">
        <f t="shared" si="611"/>
        <v/>
      </c>
      <c r="W1914" s="298"/>
      <c r="X1914" s="143" t="str">
        <f t="shared" si="617"/>
        <v/>
      </c>
      <c r="Y1914" s="143" t="str">
        <f t="shared" si="612"/>
        <v/>
      </c>
      <c r="Z1914" s="143" t="str">
        <f t="shared" si="613"/>
        <v/>
      </c>
      <c r="AA1914" s="149" t="str">
        <f t="shared" si="603"/>
        <v/>
      </c>
      <c r="AC1914" s="188" t="str">
        <f>AC1901</f>
        <v/>
      </c>
      <c r="AD1914" s="189" t="str">
        <f>AD1901</f>
        <v/>
      </c>
      <c r="AE1914" s="189" t="str">
        <f>AE1901</f>
        <v/>
      </c>
      <c r="AF1914" s="189" t="str">
        <f>AF1901</f>
        <v/>
      </c>
      <c r="AG1914" s="205">
        <f t="shared" si="614"/>
        <v>0</v>
      </c>
      <c r="AI1914" s="157" t="str">
        <f>IF(月報!G1914&lt;&gt;"",月報!G1914,"")</f>
        <v/>
      </c>
      <c r="AJ1914" s="151" t="str">
        <f>IF(月報!W1914&lt;&gt;"",月報!W1914*24,"")</f>
        <v/>
      </c>
      <c r="AK1914" s="151" t="str">
        <f>IF(月報!P1914&lt;&gt;"",月報!P1914,"")</f>
        <v/>
      </c>
      <c r="AL1914" s="151" t="str">
        <f>IF(月報!Q1914&lt;&gt;"",IF(月報!Q1914="平日残","",月報!Q1914),"")</f>
        <v/>
      </c>
      <c r="AM1914" s="151"/>
      <c r="AN1914" s="151" t="str">
        <f t="shared" si="602"/>
        <v/>
      </c>
      <c r="AO1914" s="151" t="str">
        <f>IF($E1914="","",VLOOKUP($E1914,カレンダマスタ!$A$5:$E$381,5,FALSE))</f>
        <v/>
      </c>
      <c r="AQ1914" s="197" t="str">
        <f>IF(G1914="","",IF(VLOOKUP(E1914,カレンダマスタ!$A$5:$D$381,4,FALSE)=0,"",1))</f>
        <v/>
      </c>
      <c r="AR1914" s="152" t="str">
        <f>IF($G1914="","",IF($AD1914="NSTC",INDEX(カレンダマスタ!$I$26:$O$31,MATCH($G1914,カレンダマスタ!$H$26:$H$31,1),MATCH($H1914,カレンダマスタ!$I$25:$O$25,1)),
IF($AD1914="CS本社",INDEX(カレンダマスタ!$I$36:$O$41,MATCH($G1914,カレンダマスタ!$H$36:$H$41,1),MATCH($H1914,カレンダマスタ!$I$35:$O$35,1)),
IF($AD1914="NS本社",INDEX(カレンダマスタ!$I$94:$O$99,MATCH($G1914,カレンダマスタ!$H$95:$H$100,1),MATCH($H1914,カレンダマスタ!$I$93:$O$93,1)),
IF($AD1914="ODC",INDEX(カレンダマスタ!$I$46:$O$51,MATCH($G1914,カレンダマスタ!$H$46:$H$51,1),MATCH($H1914,カレンダマスタ!$I$45:$O$45,1)),
IF($AD1914="NS東京TC",INDEX(カレンダマスタ!$I$56:$O$61,MATCH($G1914,カレンダマスタ!$H$56:$H$61,1),MATCH($H1914,カレンダマスタ!$I$55:$O$55,1)),""))))))</f>
        <v/>
      </c>
      <c r="AS1914" s="151" t="str">
        <f t="shared" si="615"/>
        <v/>
      </c>
      <c r="AU1914" s="153" t="str">
        <f>IF(E1914="","",VLOOKUP($E1914,カレンダマスタ!$A$4:$E$381,4,FALSE))</f>
        <v/>
      </c>
      <c r="AV1914" s="153" t="str">
        <f t="shared" si="604"/>
        <v/>
      </c>
      <c r="AW1914" s="153" t="str">
        <f t="shared" si="605"/>
        <v/>
      </c>
      <c r="AX1914" s="154" t="str">
        <f t="shared" si="606"/>
        <v/>
      </c>
      <c r="AY1914" s="154" t="str">
        <f t="shared" si="607"/>
        <v/>
      </c>
      <c r="AZ1914" s="144" t="str">
        <f>IF(AX1914&amp;AW1914="勤怠未設定","×",IF(AV1914="勤怠修正","×",IF(AC1914="外注","",IF(AA1914="",IF(AY1914&lt;&gt;"","×",""),IF(VLOOKUP(AA1914,カレンダマスタ!$H$66:$I$83,2,FALSE)&lt;&gt;AY1914,"×","OK")))))</f>
        <v/>
      </c>
      <c r="BC1914" s="153" t="str">
        <f>IF(E1914="","",VLOOKUP($E1914,カレンダマスタ!$A$4:$E$381,4,FALSE))</f>
        <v/>
      </c>
      <c r="BD1914" s="151" t="str">
        <f>IF(AC1914="社員","",IF(AG1914=0,"",IF(AD1914="NSTC",IF(COUNTIF(カレンダマスタ!$Q$5:$Q$32,G1914)=1,"OK","×"),
IF(AD1914="NS本社",IF(COUNTIF(カレンダマスタ!$T$5:$T$32,G1914)=1,"OK","×"),IF(COUNTIF(カレンダマスタ!$R$5:$R$32,G1914)=1,"OK","×")))))</f>
        <v/>
      </c>
      <c r="BE1914" s="151" t="str">
        <f>IF(AC1914="社員","",IF(G1914="","",IF(R1914&lt;&gt;"","",IF(AF1914="CS","OK",IF(VLOOKUP(E1914,カレンダマスタ!$A$5:$D$381,4,FALSE)&gt;0,"",IF(OR(G1914*24&gt;10.84,H1914*24&lt;14.5)=TRUE,"×","OK"))))))</f>
        <v/>
      </c>
      <c r="BF1914" s="151" t="str">
        <f t="shared" si="618"/>
        <v/>
      </c>
      <c r="BG1914" s="151" t="str">
        <f t="shared" si="608"/>
        <v/>
      </c>
      <c r="BI1914" s="144" t="str">
        <f t="shared" si="616"/>
        <v/>
      </c>
    </row>
    <row r="1915" spans="2:61">
      <c r="B1915" s="111"/>
      <c r="C1915" s="535"/>
      <c r="D1915" s="112"/>
      <c r="E1915" s="582"/>
      <c r="F1915" s="112"/>
      <c r="G1915" s="587"/>
      <c r="H1915" s="587"/>
      <c r="I1915" s="114"/>
      <c r="J1915" s="118"/>
      <c r="K1915" s="115"/>
      <c r="L1915" s="116"/>
      <c r="M1915" s="116"/>
      <c r="N1915" s="117"/>
      <c r="O1915" s="118"/>
      <c r="P1915" s="118"/>
      <c r="Q1915" s="118"/>
      <c r="R1915" s="119"/>
      <c r="S1915" s="120"/>
      <c r="T1915" s="433" t="str">
        <f t="shared" si="610"/>
        <v/>
      </c>
      <c r="U1915" s="431">
        <f>SUM(T1915:T1921)</f>
        <v>0</v>
      </c>
      <c r="V1915" s="431" t="str">
        <f t="shared" si="611"/>
        <v/>
      </c>
      <c r="W1915" s="298"/>
      <c r="X1915" s="113" t="str">
        <f t="shared" si="617"/>
        <v/>
      </c>
      <c r="Y1915" s="113" t="str">
        <f t="shared" si="612"/>
        <v/>
      </c>
      <c r="Z1915" s="113" t="str">
        <f t="shared" si="613"/>
        <v/>
      </c>
      <c r="AA1915" s="119" t="str">
        <f t="shared" si="603"/>
        <v/>
      </c>
      <c r="AC1915" s="190" t="str">
        <f>AC1901</f>
        <v/>
      </c>
      <c r="AD1915" s="191" t="str">
        <f>AD1901</f>
        <v/>
      </c>
      <c r="AE1915" s="191" t="str">
        <f>AE1901</f>
        <v/>
      </c>
      <c r="AF1915" s="191" t="str">
        <f>AF1901</f>
        <v/>
      </c>
      <c r="AG1915" s="206">
        <f t="shared" si="614"/>
        <v>0</v>
      </c>
      <c r="AI1915" s="158" t="str">
        <f>IF(月報!G1915&lt;&gt;"",月報!G1915,"")</f>
        <v/>
      </c>
      <c r="AJ1915" s="122" t="str">
        <f>IF(月報!W1915&lt;&gt;"",月報!W1915*24,"")</f>
        <v/>
      </c>
      <c r="AK1915" s="122" t="str">
        <f>IF(月報!P1915&lt;&gt;"",月報!P1915,"")</f>
        <v/>
      </c>
      <c r="AL1915" s="122" t="str">
        <f>IF(月報!Q1915&lt;&gt;"",IF(月報!Q1915="平日残","",月報!Q1915),"")</f>
        <v/>
      </c>
      <c r="AM1915" s="122"/>
      <c r="AN1915" s="122" t="str">
        <f t="shared" si="602"/>
        <v/>
      </c>
      <c r="AO1915" s="122" t="str">
        <f>IF($E1915="","",VLOOKUP($E1915,カレンダマスタ!$A$5:$E$381,5,FALSE))</f>
        <v/>
      </c>
      <c r="AQ1915" s="195" t="str">
        <f>IF(G1915="","",IF(VLOOKUP(E1915,カレンダマスタ!$A$5:$D$381,4,FALSE)=0,"",1))</f>
        <v/>
      </c>
      <c r="AR1915" s="123" t="str">
        <f>IF($G1915="","",IF($AD1915="NSTC",INDEX(カレンダマスタ!$I$26:$O$31,MATCH($G1915,カレンダマスタ!$H$26:$H$31,1),MATCH($H1915,カレンダマスタ!$I$25:$O$25,1)),
IF($AD1915="CS本社",INDEX(カレンダマスタ!$I$36:$O$41,MATCH($G1915,カレンダマスタ!$H$36:$H$41,1),MATCH($H1915,カレンダマスタ!$I$35:$O$35,1)),
IF($AD1915="NS本社",INDEX(カレンダマスタ!$I$94:$O$99,MATCH($G1915,カレンダマスタ!$H$95:$H$100,1),MATCH($H1915,カレンダマスタ!$I$93:$O$93,1)),
IF($AD1915="ODC",INDEX(カレンダマスタ!$I$46:$O$51,MATCH($G1915,カレンダマスタ!$H$46:$H$51,1),MATCH($H1915,カレンダマスタ!$I$45:$O$45,1)),
IF($AD1915="NS東京TC",INDEX(カレンダマスタ!$I$56:$O$61,MATCH($G1915,カレンダマスタ!$H$56:$H$61,1),MATCH($H1915,カレンダマスタ!$I$55:$O$55,1)),""))))))</f>
        <v/>
      </c>
      <c r="AS1915" s="122" t="str">
        <f t="shared" si="615"/>
        <v/>
      </c>
      <c r="AU1915" s="124" t="str">
        <f>IF(E1915="","",VLOOKUP($E1915,カレンダマスタ!$A$4:$E$381,4,FALSE))</f>
        <v/>
      </c>
      <c r="AV1915" s="124" t="str">
        <f t="shared" si="604"/>
        <v/>
      </c>
      <c r="AW1915" s="124" t="str">
        <f t="shared" si="605"/>
        <v/>
      </c>
      <c r="AX1915" s="125" t="str">
        <f t="shared" si="606"/>
        <v/>
      </c>
      <c r="AY1915" s="125" t="str">
        <f t="shared" si="607"/>
        <v/>
      </c>
      <c r="AZ1915" s="114" t="str">
        <f>IF(AX1915&amp;AW1915="勤怠未設定","×",IF(AV1915="勤怠修正","×",IF(AC1915="外注","",IF(AA1915="",IF(AY1915&lt;&gt;"","×",""),IF(VLOOKUP(AA1915,カレンダマスタ!$H$66:$I$83,2,FALSE)&lt;&gt;AY1915,"×","OK")))))</f>
        <v/>
      </c>
      <c r="BC1915" s="124" t="str">
        <f>IF(E1915="","",VLOOKUP($E1915,カレンダマスタ!$A$4:$E$381,4,FALSE))</f>
        <v/>
      </c>
      <c r="BD1915" s="122" t="str">
        <f>IF(AC1915="社員","",IF(AG1915=0,"",IF(AD1915="NSTC",IF(COUNTIF(カレンダマスタ!$Q$5:$Q$32,G1915)=1,"OK","×"),
IF(AD1915="NS本社",IF(COUNTIF(カレンダマスタ!$T$5:$T$32,G1915)=1,"OK","×"),IF(COUNTIF(カレンダマスタ!$R$5:$R$32,G1915)=1,"OK","×")))))</f>
        <v/>
      </c>
      <c r="BE1915" s="122" t="str">
        <f>IF(AC1915="社員","",IF(G1915="","",IF(R1915&lt;&gt;"","",IF(AF1915="CS","OK",IF(VLOOKUP(E1915,カレンダマスタ!$A$5:$D$381,4,FALSE)&gt;0,"",IF(OR(G1915*24&gt;10.84,H1915*24&lt;14.5)=TRUE,"×","OK"))))))</f>
        <v/>
      </c>
      <c r="BF1915" s="122" t="str">
        <f t="shared" si="618"/>
        <v/>
      </c>
      <c r="BG1915" s="122" t="str">
        <f t="shared" si="608"/>
        <v/>
      </c>
      <c r="BI1915" s="114" t="str">
        <f t="shared" si="616"/>
        <v/>
      </c>
    </row>
    <row r="1916" spans="2:61">
      <c r="B1916" s="111"/>
      <c r="C1916" s="536"/>
      <c r="D1916" s="128"/>
      <c r="E1916" s="583"/>
      <c r="F1916" s="128"/>
      <c r="G1916" s="588"/>
      <c r="H1916" s="588"/>
      <c r="I1916" s="130"/>
      <c r="J1916" s="139"/>
      <c r="K1916" s="131"/>
      <c r="L1916" s="132"/>
      <c r="M1916" s="132"/>
      <c r="N1916" s="141"/>
      <c r="O1916" s="139"/>
      <c r="P1916" s="139"/>
      <c r="Q1916" s="139"/>
      <c r="R1916" s="133"/>
      <c r="S1916" s="134"/>
      <c r="T1916" s="434" t="str">
        <f t="shared" si="610"/>
        <v/>
      </c>
      <c r="U1916" s="429"/>
      <c r="V1916" s="429" t="str">
        <f t="shared" si="611"/>
        <v/>
      </c>
      <c r="W1916" s="298"/>
      <c r="X1916" s="129" t="str">
        <f t="shared" si="617"/>
        <v/>
      </c>
      <c r="Y1916" s="129" t="str">
        <f t="shared" si="612"/>
        <v/>
      </c>
      <c r="Z1916" s="129" t="str">
        <f t="shared" si="613"/>
        <v/>
      </c>
      <c r="AA1916" s="133" t="str">
        <f t="shared" si="603"/>
        <v/>
      </c>
      <c r="AC1916" s="186" t="str">
        <f>AC1901</f>
        <v/>
      </c>
      <c r="AD1916" s="187" t="str">
        <f>AD1901</f>
        <v/>
      </c>
      <c r="AE1916" s="187" t="str">
        <f>AE1901</f>
        <v/>
      </c>
      <c r="AF1916" s="187" t="str">
        <f>AF1901</f>
        <v/>
      </c>
      <c r="AG1916" s="204">
        <f t="shared" si="614"/>
        <v>0</v>
      </c>
      <c r="AI1916" s="135" t="str">
        <f>IF(月報!G1916&lt;&gt;"",月報!G1916,"")</f>
        <v/>
      </c>
      <c r="AJ1916" s="126" t="str">
        <f>IF(月報!W1916&lt;&gt;"",月報!W1916*24,"")</f>
        <v/>
      </c>
      <c r="AK1916" s="126" t="str">
        <f>IF(月報!P1916&lt;&gt;"",月報!P1916,"")</f>
        <v/>
      </c>
      <c r="AL1916" s="126" t="str">
        <f>IF(月報!Q1916&lt;&gt;"",IF(月報!Q1916="平日残","",月報!Q1916),"")</f>
        <v/>
      </c>
      <c r="AM1916" s="126"/>
      <c r="AN1916" s="126" t="str">
        <f t="shared" si="602"/>
        <v/>
      </c>
      <c r="AO1916" s="126" t="str">
        <f>IF($E1916="","",VLOOKUP($E1916,カレンダマスタ!$A$5:$E$381,5,FALSE))</f>
        <v/>
      </c>
      <c r="AQ1916" s="196" t="str">
        <f>IF(G1916="","",IF(VLOOKUP(E1916,カレンダマスタ!$A$5:$D$381,4,FALSE)=0,"",1))</f>
        <v/>
      </c>
      <c r="AR1916" s="136" t="str">
        <f>IF($G1916="","",IF($AD1916="NSTC",INDEX(カレンダマスタ!$I$26:$O$31,MATCH($G1916,カレンダマスタ!$H$26:$H$31,1),MATCH($H1916,カレンダマスタ!$I$25:$O$25,1)),
IF($AD1916="CS本社",INDEX(カレンダマスタ!$I$36:$O$41,MATCH($G1916,カレンダマスタ!$H$36:$H$41,1),MATCH($H1916,カレンダマスタ!$I$35:$O$35,1)),
IF($AD1916="NS本社",INDEX(カレンダマスタ!$I$94:$O$99,MATCH($G1916,カレンダマスタ!$H$95:$H$100,1),MATCH($H1916,カレンダマスタ!$I$93:$O$93,1)),
IF($AD1916="ODC",INDEX(カレンダマスタ!$I$46:$O$51,MATCH($G1916,カレンダマスタ!$H$46:$H$51,1),MATCH($H1916,カレンダマスタ!$I$45:$O$45,1)),
IF($AD1916="NS東京TC",INDEX(カレンダマスタ!$I$56:$O$61,MATCH($G1916,カレンダマスタ!$H$56:$H$61,1),MATCH($H1916,カレンダマスタ!$I$55:$O$55,1)),""))))))</f>
        <v/>
      </c>
      <c r="AS1916" s="126" t="str">
        <f t="shared" si="615"/>
        <v/>
      </c>
      <c r="AU1916" s="137" t="str">
        <f>IF(E1916="","",VLOOKUP($E1916,カレンダマスタ!$A$4:$E$381,4,FALSE))</f>
        <v/>
      </c>
      <c r="AV1916" s="137" t="str">
        <f t="shared" si="604"/>
        <v/>
      </c>
      <c r="AW1916" s="137" t="str">
        <f t="shared" si="605"/>
        <v/>
      </c>
      <c r="AX1916" s="138" t="str">
        <f t="shared" si="606"/>
        <v/>
      </c>
      <c r="AY1916" s="138" t="str">
        <f t="shared" si="607"/>
        <v/>
      </c>
      <c r="AZ1916" s="130" t="str">
        <f>IF(AX1916&amp;AW1916="勤怠未設定","×",IF(AV1916="勤怠修正","×",IF(AC1916="外注","",IF(AA1916="",IF(AY1916&lt;&gt;"","×",""),IF(VLOOKUP(AA1916,カレンダマスタ!$H$66:$I$83,2,FALSE)&lt;&gt;AY1916,"×","OK")))))</f>
        <v/>
      </c>
      <c r="BC1916" s="137" t="str">
        <f>IF(E1916="","",VLOOKUP($E1916,カレンダマスタ!$A$4:$E$381,4,FALSE))</f>
        <v/>
      </c>
      <c r="BD1916" s="126" t="str">
        <f>IF(AC1916="社員","",IF(AG1916=0,"",IF(AD1916="NSTC",IF(COUNTIF(カレンダマスタ!$Q$5:$Q$32,G1916)=1,"OK","×"),
IF(AD1916="NS本社",IF(COUNTIF(カレンダマスタ!$T$5:$T$32,G1916)=1,"OK","×"),IF(COUNTIF(カレンダマスタ!$R$5:$R$32,G1916)=1,"OK","×")))))</f>
        <v/>
      </c>
      <c r="BE1916" s="126" t="str">
        <f>IF(AC1916="社員","",IF(G1916="","",IF(R1916&lt;&gt;"","",IF(AF1916="CS","OK",IF(VLOOKUP(E1916,カレンダマスタ!$A$5:$D$381,4,FALSE)&gt;0,"",IF(OR(G1916*24&gt;10.84,H1916*24&lt;14.5)=TRUE,"×","OK"))))))</f>
        <v/>
      </c>
      <c r="BF1916" s="126" t="str">
        <f t="shared" si="618"/>
        <v/>
      </c>
      <c r="BG1916" s="126" t="str">
        <f t="shared" si="608"/>
        <v/>
      </c>
      <c r="BI1916" s="130" t="str">
        <f t="shared" si="616"/>
        <v/>
      </c>
    </row>
    <row r="1917" spans="2:61">
      <c r="B1917" s="111"/>
      <c r="C1917" s="536"/>
      <c r="D1917" s="128"/>
      <c r="E1917" s="583"/>
      <c r="F1917" s="128"/>
      <c r="G1917" s="588"/>
      <c r="H1917" s="588"/>
      <c r="I1917" s="130"/>
      <c r="J1917" s="139"/>
      <c r="K1917" s="131"/>
      <c r="L1917" s="132"/>
      <c r="M1917" s="132"/>
      <c r="N1917" s="141"/>
      <c r="O1917" s="139"/>
      <c r="P1917" s="139"/>
      <c r="Q1917" s="139"/>
      <c r="R1917" s="133"/>
      <c r="S1917" s="134"/>
      <c r="T1917" s="434" t="str">
        <f t="shared" si="610"/>
        <v/>
      </c>
      <c r="U1917" s="429"/>
      <c r="V1917" s="429" t="str">
        <f t="shared" si="611"/>
        <v/>
      </c>
      <c r="W1917" s="298"/>
      <c r="X1917" s="129" t="str">
        <f t="shared" si="617"/>
        <v/>
      </c>
      <c r="Y1917" s="129" t="str">
        <f t="shared" si="612"/>
        <v/>
      </c>
      <c r="Z1917" s="129" t="str">
        <f t="shared" si="613"/>
        <v/>
      </c>
      <c r="AA1917" s="133" t="str">
        <f t="shared" si="603"/>
        <v/>
      </c>
      <c r="AC1917" s="186" t="str">
        <f>AC1901</f>
        <v/>
      </c>
      <c r="AD1917" s="187" t="str">
        <f>AD1901</f>
        <v/>
      </c>
      <c r="AE1917" s="187" t="str">
        <f>AE1901</f>
        <v/>
      </c>
      <c r="AF1917" s="187" t="str">
        <f>AF1901</f>
        <v/>
      </c>
      <c r="AG1917" s="204">
        <f t="shared" si="614"/>
        <v>0</v>
      </c>
      <c r="AI1917" s="135" t="str">
        <f>IF(月報!G1917&lt;&gt;"",月報!G1917,"")</f>
        <v/>
      </c>
      <c r="AJ1917" s="126" t="str">
        <f>IF(月報!W1917&lt;&gt;"",月報!W1917*24,"")</f>
        <v/>
      </c>
      <c r="AK1917" s="126" t="str">
        <f>IF(月報!P1917&lt;&gt;"",月報!P1917,"")</f>
        <v/>
      </c>
      <c r="AL1917" s="126" t="str">
        <f>IF(月報!Q1917&lt;&gt;"",IF(月報!Q1917="平日残","",月報!Q1917),"")</f>
        <v/>
      </c>
      <c r="AM1917" s="126"/>
      <c r="AN1917" s="126" t="str">
        <f t="shared" si="602"/>
        <v/>
      </c>
      <c r="AO1917" s="126" t="str">
        <f>IF($E1917="","",VLOOKUP($E1917,カレンダマスタ!$A$5:$E$381,5,FALSE))</f>
        <v/>
      </c>
      <c r="AQ1917" s="196" t="str">
        <f>IF(G1917="","",IF(VLOOKUP(E1917,カレンダマスタ!$A$5:$D$381,4,FALSE)=0,"",1))</f>
        <v/>
      </c>
      <c r="AR1917" s="136" t="str">
        <f>IF($G1917="","",IF($AD1917="NSTC",INDEX(カレンダマスタ!$I$26:$O$31,MATCH($G1917,カレンダマスタ!$H$26:$H$31,1),MATCH($H1917,カレンダマスタ!$I$25:$O$25,1)),
IF($AD1917="CS本社",INDEX(カレンダマスタ!$I$36:$O$41,MATCH($G1917,カレンダマスタ!$H$36:$H$41,1),MATCH($H1917,カレンダマスタ!$I$35:$O$35,1)),
IF($AD1917="NS本社",INDEX(カレンダマスタ!$I$94:$O$99,MATCH($G1917,カレンダマスタ!$H$95:$H$100,1),MATCH($H1917,カレンダマスタ!$I$93:$O$93,1)),
IF($AD1917="ODC",INDEX(カレンダマスタ!$I$46:$O$51,MATCH($G1917,カレンダマスタ!$H$46:$H$51,1),MATCH($H1917,カレンダマスタ!$I$45:$O$45,1)),
IF($AD1917="NS東京TC",INDEX(カレンダマスタ!$I$56:$O$61,MATCH($G1917,カレンダマスタ!$H$56:$H$61,1),MATCH($H1917,カレンダマスタ!$I$55:$O$55,1)),""))))))</f>
        <v/>
      </c>
      <c r="AS1917" s="126" t="str">
        <f t="shared" si="615"/>
        <v/>
      </c>
      <c r="AU1917" s="137" t="str">
        <f>IF(E1917="","",VLOOKUP($E1917,カレンダマスタ!$A$4:$E$381,4,FALSE))</f>
        <v/>
      </c>
      <c r="AV1917" s="137" t="str">
        <f t="shared" si="604"/>
        <v/>
      </c>
      <c r="AW1917" s="137" t="str">
        <f t="shared" si="605"/>
        <v/>
      </c>
      <c r="AX1917" s="138" t="str">
        <f t="shared" si="606"/>
        <v/>
      </c>
      <c r="AY1917" s="138" t="str">
        <f t="shared" si="607"/>
        <v/>
      </c>
      <c r="AZ1917" s="130" t="str">
        <f>IF(AX1917&amp;AW1917="勤怠未設定","×",IF(AV1917="勤怠修正","×",IF(AC1917="外注","",IF(AA1917="",IF(AY1917&lt;&gt;"","×",""),IF(VLOOKUP(AA1917,カレンダマスタ!$H$66:$I$83,2,FALSE)&lt;&gt;AY1917,"×","OK")))))</f>
        <v/>
      </c>
      <c r="BC1917" s="137" t="str">
        <f>IF(E1917="","",VLOOKUP($E1917,カレンダマスタ!$A$4:$E$381,4,FALSE))</f>
        <v/>
      </c>
      <c r="BD1917" s="126" t="str">
        <f>IF(AC1917="社員","",IF(AG1917=0,"",IF(AD1917="NSTC",IF(COUNTIF(カレンダマスタ!$Q$5:$Q$32,G1917)=1,"OK","×"),
IF(AD1917="NS本社",IF(COUNTIF(カレンダマスタ!$T$5:$T$32,G1917)=1,"OK","×"),IF(COUNTIF(カレンダマスタ!$R$5:$R$32,G1917)=1,"OK","×")))))</f>
        <v/>
      </c>
      <c r="BE1917" s="126" t="str">
        <f>IF(AC1917="社員","",IF(G1917="","",IF(R1917&lt;&gt;"","",IF(AF1917="CS","OK",IF(VLOOKUP(E1917,カレンダマスタ!$A$5:$D$381,4,FALSE)&gt;0,"",IF(OR(G1917*24&gt;10.84,H1917*24&lt;14.5)=TRUE,"×","OK"))))))</f>
        <v/>
      </c>
      <c r="BF1917" s="126" t="str">
        <f t="shared" si="618"/>
        <v/>
      </c>
      <c r="BG1917" s="126" t="str">
        <f t="shared" si="608"/>
        <v/>
      </c>
      <c r="BI1917" s="130" t="str">
        <f t="shared" si="616"/>
        <v/>
      </c>
    </row>
    <row r="1918" spans="2:61">
      <c r="B1918" s="111"/>
      <c r="C1918" s="536"/>
      <c r="D1918" s="128"/>
      <c r="E1918" s="583"/>
      <c r="F1918" s="128"/>
      <c r="G1918" s="588"/>
      <c r="H1918" s="588"/>
      <c r="I1918" s="130"/>
      <c r="J1918" s="139"/>
      <c r="K1918" s="131"/>
      <c r="L1918" s="132"/>
      <c r="M1918" s="132"/>
      <c r="N1918" s="141"/>
      <c r="O1918" s="139"/>
      <c r="P1918" s="139"/>
      <c r="Q1918" s="139"/>
      <c r="R1918" s="133"/>
      <c r="S1918" s="134"/>
      <c r="T1918" s="434" t="str">
        <f t="shared" si="610"/>
        <v/>
      </c>
      <c r="U1918" s="429"/>
      <c r="V1918" s="429" t="str">
        <f t="shared" si="611"/>
        <v/>
      </c>
      <c r="W1918" s="298"/>
      <c r="X1918" s="129" t="str">
        <f t="shared" si="617"/>
        <v/>
      </c>
      <c r="Y1918" s="129" t="str">
        <f t="shared" si="612"/>
        <v/>
      </c>
      <c r="Z1918" s="129" t="str">
        <f t="shared" si="613"/>
        <v/>
      </c>
      <c r="AA1918" s="133" t="str">
        <f t="shared" si="603"/>
        <v/>
      </c>
      <c r="AC1918" s="186" t="str">
        <f>AC1901</f>
        <v/>
      </c>
      <c r="AD1918" s="187" t="str">
        <f>AD1901</f>
        <v/>
      </c>
      <c r="AE1918" s="187" t="str">
        <f>AE1901</f>
        <v/>
      </c>
      <c r="AF1918" s="187" t="str">
        <f>AF1901</f>
        <v/>
      </c>
      <c r="AG1918" s="204">
        <f t="shared" si="614"/>
        <v>0</v>
      </c>
      <c r="AI1918" s="140" t="str">
        <f>IF(月報!G1918&lt;&gt;"",月報!G1918,"")</f>
        <v/>
      </c>
      <c r="AJ1918" s="126" t="str">
        <f>IF(月報!W1918&lt;&gt;"",月報!W1918*24,"")</f>
        <v/>
      </c>
      <c r="AK1918" s="126" t="str">
        <f>IF(月報!P1918&lt;&gt;"",月報!P1918,"")</f>
        <v/>
      </c>
      <c r="AL1918" s="126" t="str">
        <f>IF(月報!Q1918&lt;&gt;"",IF(月報!Q1918="平日残","",月報!Q1918),"")</f>
        <v/>
      </c>
      <c r="AM1918" s="126"/>
      <c r="AN1918" s="126" t="str">
        <f t="shared" si="602"/>
        <v/>
      </c>
      <c r="AO1918" s="126" t="str">
        <f>IF($E1918="","",VLOOKUP($E1918,カレンダマスタ!$A$5:$E$381,5,FALSE))</f>
        <v/>
      </c>
      <c r="AQ1918" s="196" t="str">
        <f>IF(G1918="","",IF(VLOOKUP(E1918,カレンダマスタ!$A$5:$D$381,4,FALSE)=0,"",1))</f>
        <v/>
      </c>
      <c r="AR1918" s="136" t="str">
        <f>IF($G1918="","",IF($AD1918="NSTC",INDEX(カレンダマスタ!$I$26:$O$31,MATCH($G1918,カレンダマスタ!$H$26:$H$31,1),MATCH($H1918,カレンダマスタ!$I$25:$O$25,1)),
IF($AD1918="CS本社",INDEX(カレンダマスタ!$I$36:$O$41,MATCH($G1918,カレンダマスタ!$H$36:$H$41,1),MATCH($H1918,カレンダマスタ!$I$35:$O$35,1)),
IF($AD1918="NS本社",INDEX(カレンダマスタ!$I$94:$O$99,MATCH($G1918,カレンダマスタ!$H$95:$H$100,1),MATCH($H1918,カレンダマスタ!$I$93:$O$93,1)),
IF($AD1918="ODC",INDEX(カレンダマスタ!$I$46:$O$51,MATCH($G1918,カレンダマスタ!$H$46:$H$51,1),MATCH($H1918,カレンダマスタ!$I$45:$O$45,1)),
IF($AD1918="NS東京TC",INDEX(カレンダマスタ!$I$56:$O$61,MATCH($G1918,カレンダマスタ!$H$56:$H$61,1),MATCH($H1918,カレンダマスタ!$I$55:$O$55,1)),""))))))</f>
        <v/>
      </c>
      <c r="AS1918" s="126" t="str">
        <f t="shared" si="615"/>
        <v/>
      </c>
      <c r="AU1918" s="137" t="str">
        <f>IF(E1918="","",VLOOKUP($E1918,カレンダマスタ!$A$4:$E$381,4,FALSE))</f>
        <v/>
      </c>
      <c r="AV1918" s="137" t="str">
        <f t="shared" si="604"/>
        <v/>
      </c>
      <c r="AW1918" s="137" t="str">
        <f t="shared" si="605"/>
        <v/>
      </c>
      <c r="AX1918" s="138" t="str">
        <f t="shared" si="606"/>
        <v/>
      </c>
      <c r="AY1918" s="138" t="str">
        <f t="shared" si="607"/>
        <v/>
      </c>
      <c r="AZ1918" s="130" t="str">
        <f>IF(AX1918&amp;AW1918="勤怠未設定","×",IF(AV1918="勤怠修正","×",IF(AC1918="外注","",IF(AA1918="",IF(AY1918&lt;&gt;"","×",""),IF(VLOOKUP(AA1918,カレンダマスタ!$H$66:$I$83,2,FALSE)&lt;&gt;AY1918,"×","OK")))))</f>
        <v/>
      </c>
      <c r="BC1918" s="137" t="str">
        <f>IF(E1918="","",VLOOKUP($E1918,カレンダマスタ!$A$4:$E$381,4,FALSE))</f>
        <v/>
      </c>
      <c r="BD1918" s="126" t="str">
        <f>IF(AC1918="社員","",IF(AG1918=0,"",IF(AD1918="NSTC",IF(COUNTIF(カレンダマスタ!$Q$5:$Q$32,G1918)=1,"OK","×"),
IF(AD1918="NS本社",IF(COUNTIF(カレンダマスタ!$T$5:$T$32,G1918)=1,"OK","×"),IF(COUNTIF(カレンダマスタ!$R$5:$R$32,G1918)=1,"OK","×")))))</f>
        <v/>
      </c>
      <c r="BE1918" s="126" t="str">
        <f>IF(AC1918="社員","",IF(G1918="","",IF(R1918&lt;&gt;"","",IF(AF1918="CS","OK",IF(VLOOKUP(E1918,カレンダマスタ!$A$5:$D$381,4,FALSE)&gt;0,"",IF(OR(G1918*24&gt;10.84,H1918*24&lt;14.5)=TRUE,"×","OK"))))))</f>
        <v/>
      </c>
      <c r="BF1918" s="126" t="str">
        <f t="shared" si="618"/>
        <v/>
      </c>
      <c r="BG1918" s="126" t="str">
        <f t="shared" si="608"/>
        <v/>
      </c>
      <c r="BI1918" s="130" t="str">
        <f t="shared" si="616"/>
        <v/>
      </c>
    </row>
    <row r="1919" spans="2:61">
      <c r="B1919" s="111"/>
      <c r="C1919" s="536"/>
      <c r="D1919" s="128"/>
      <c r="E1919" s="583"/>
      <c r="F1919" s="128"/>
      <c r="G1919" s="588"/>
      <c r="H1919" s="588"/>
      <c r="I1919" s="130"/>
      <c r="J1919" s="139"/>
      <c r="K1919" s="131"/>
      <c r="L1919" s="132"/>
      <c r="M1919" s="132"/>
      <c r="N1919" s="141"/>
      <c r="O1919" s="139"/>
      <c r="P1919" s="139"/>
      <c r="Q1919" s="139"/>
      <c r="R1919" s="133"/>
      <c r="S1919" s="134"/>
      <c r="T1919" s="434" t="str">
        <f t="shared" si="610"/>
        <v/>
      </c>
      <c r="U1919" s="429"/>
      <c r="V1919" s="429" t="str">
        <f t="shared" si="611"/>
        <v/>
      </c>
      <c r="W1919" s="298"/>
      <c r="X1919" s="129" t="str">
        <f t="shared" si="617"/>
        <v/>
      </c>
      <c r="Y1919" s="129" t="str">
        <f t="shared" si="612"/>
        <v/>
      </c>
      <c r="Z1919" s="129" t="str">
        <f t="shared" si="613"/>
        <v/>
      </c>
      <c r="AA1919" s="133" t="str">
        <f t="shared" si="603"/>
        <v/>
      </c>
      <c r="AC1919" s="186" t="str">
        <f>AC1901</f>
        <v/>
      </c>
      <c r="AD1919" s="187" t="str">
        <f>AD1901</f>
        <v/>
      </c>
      <c r="AE1919" s="187" t="str">
        <f>AE1901</f>
        <v/>
      </c>
      <c r="AF1919" s="187" t="str">
        <f>AF1901</f>
        <v/>
      </c>
      <c r="AG1919" s="204">
        <f t="shared" si="614"/>
        <v>0</v>
      </c>
      <c r="AI1919" s="140" t="str">
        <f>IF(月報!G1919&lt;&gt;"",月報!G1919,"")</f>
        <v/>
      </c>
      <c r="AJ1919" s="126" t="str">
        <f>IF(月報!W1919&lt;&gt;"",月報!W1919*24,"")</f>
        <v/>
      </c>
      <c r="AK1919" s="126" t="str">
        <f>IF(月報!P1919&lt;&gt;"",月報!P1919,"")</f>
        <v/>
      </c>
      <c r="AL1919" s="126" t="str">
        <f>IF(月報!Q1919&lt;&gt;"",IF(月報!Q1919="平日残","",月報!Q1919),"")</f>
        <v/>
      </c>
      <c r="AM1919" s="126"/>
      <c r="AN1919" s="126" t="str">
        <f t="shared" si="602"/>
        <v/>
      </c>
      <c r="AO1919" s="126" t="str">
        <f>IF($E1919="","",VLOOKUP($E1919,カレンダマスタ!$A$5:$E$381,5,FALSE))</f>
        <v/>
      </c>
      <c r="AQ1919" s="196" t="str">
        <f>IF(G1919="","",IF(VLOOKUP(E1919,カレンダマスタ!$A$5:$D$381,4,FALSE)=0,"",1))</f>
        <v/>
      </c>
      <c r="AR1919" s="136" t="str">
        <f>IF($G1919="","",IF($AD1919="NSTC",INDEX(カレンダマスタ!$I$26:$O$31,MATCH($G1919,カレンダマスタ!$H$26:$H$31,1),MATCH($H1919,カレンダマスタ!$I$25:$O$25,1)),
IF($AD1919="CS本社",INDEX(カレンダマスタ!$I$36:$O$41,MATCH($G1919,カレンダマスタ!$H$36:$H$41,1),MATCH($H1919,カレンダマスタ!$I$35:$O$35,1)),
IF($AD1919="NS本社",INDEX(カレンダマスタ!$I$94:$O$99,MATCH($G1919,カレンダマスタ!$H$95:$H$100,1),MATCH($H1919,カレンダマスタ!$I$93:$O$93,1)),
IF($AD1919="ODC",INDEX(カレンダマスタ!$I$46:$O$51,MATCH($G1919,カレンダマスタ!$H$46:$H$51,1),MATCH($H1919,カレンダマスタ!$I$45:$O$45,1)),
IF($AD1919="NS東京TC",INDEX(カレンダマスタ!$I$56:$O$61,MATCH($G1919,カレンダマスタ!$H$56:$H$61,1),MATCH($H1919,カレンダマスタ!$I$55:$O$55,1)),""))))))</f>
        <v/>
      </c>
      <c r="AS1919" s="126" t="str">
        <f t="shared" si="615"/>
        <v/>
      </c>
      <c r="AU1919" s="137" t="str">
        <f>IF(E1919="","",VLOOKUP($E1919,カレンダマスタ!$A$4:$E$381,4,FALSE))</f>
        <v/>
      </c>
      <c r="AV1919" s="137" t="str">
        <f t="shared" si="604"/>
        <v/>
      </c>
      <c r="AW1919" s="137" t="str">
        <f t="shared" si="605"/>
        <v/>
      </c>
      <c r="AX1919" s="138" t="str">
        <f t="shared" si="606"/>
        <v/>
      </c>
      <c r="AY1919" s="138" t="str">
        <f t="shared" si="607"/>
        <v/>
      </c>
      <c r="AZ1919" s="130" t="str">
        <f>IF(AX1919&amp;AW1919="勤怠未設定","×",IF(AV1919="勤怠修正","×",IF(AC1919="外注","",IF(AA1919="",IF(AY1919&lt;&gt;"","×",""),IF(VLOOKUP(AA1919,カレンダマスタ!$H$66:$I$83,2,FALSE)&lt;&gt;AY1919,"×","OK")))))</f>
        <v/>
      </c>
      <c r="BC1919" s="137" t="str">
        <f>IF(E1919="","",VLOOKUP($E1919,カレンダマスタ!$A$4:$E$381,4,FALSE))</f>
        <v/>
      </c>
      <c r="BD1919" s="126" t="str">
        <f>IF(AC1919="社員","",IF(AG1919=0,"",IF(AD1919="NSTC",IF(COUNTIF(カレンダマスタ!$Q$5:$Q$32,G1919)=1,"OK","×"),
IF(AD1919="NS本社",IF(COUNTIF(カレンダマスタ!$T$5:$T$32,G1919)=1,"OK","×"),IF(COUNTIF(カレンダマスタ!$R$5:$R$32,G1919)=1,"OK","×")))))</f>
        <v/>
      </c>
      <c r="BE1919" s="126" t="str">
        <f>IF(AC1919="社員","",IF(G1919="","",IF(R1919&lt;&gt;"","",IF(AF1919="CS","OK",IF(VLOOKUP(E1919,カレンダマスタ!$A$5:$D$381,4,FALSE)&gt;0,"",IF(OR(G1919*24&gt;10.84,H1919*24&lt;14.5)=TRUE,"×","OK"))))))</f>
        <v/>
      </c>
      <c r="BF1919" s="126" t="str">
        <f t="shared" si="618"/>
        <v/>
      </c>
      <c r="BG1919" s="126" t="str">
        <f t="shared" si="608"/>
        <v/>
      </c>
      <c r="BI1919" s="130" t="str">
        <f t="shared" si="616"/>
        <v/>
      </c>
    </row>
    <row r="1920" spans="2:61">
      <c r="B1920" s="111"/>
      <c r="C1920" s="536"/>
      <c r="D1920" s="128"/>
      <c r="E1920" s="583"/>
      <c r="F1920" s="128"/>
      <c r="G1920" s="588"/>
      <c r="H1920" s="588"/>
      <c r="I1920" s="130"/>
      <c r="J1920" s="139"/>
      <c r="K1920" s="131"/>
      <c r="L1920" s="132"/>
      <c r="M1920" s="132"/>
      <c r="N1920" s="141"/>
      <c r="O1920" s="139"/>
      <c r="P1920" s="139"/>
      <c r="Q1920" s="139"/>
      <c r="R1920" s="133"/>
      <c r="S1920" s="134"/>
      <c r="T1920" s="434" t="str">
        <f t="shared" si="610"/>
        <v/>
      </c>
      <c r="U1920" s="429"/>
      <c r="V1920" s="429" t="str">
        <f t="shared" si="611"/>
        <v/>
      </c>
      <c r="W1920" s="298"/>
      <c r="X1920" s="129" t="str">
        <f t="shared" si="617"/>
        <v/>
      </c>
      <c r="Y1920" s="129" t="str">
        <f t="shared" si="612"/>
        <v/>
      </c>
      <c r="Z1920" s="129" t="str">
        <f t="shared" si="613"/>
        <v/>
      </c>
      <c r="AA1920" s="133" t="str">
        <f t="shared" si="603"/>
        <v/>
      </c>
      <c r="AC1920" s="186" t="str">
        <f>AC1901</f>
        <v/>
      </c>
      <c r="AD1920" s="187" t="str">
        <f>AD1901</f>
        <v/>
      </c>
      <c r="AE1920" s="187" t="str">
        <f>AE1901</f>
        <v/>
      </c>
      <c r="AF1920" s="187" t="str">
        <f>AF1901</f>
        <v/>
      </c>
      <c r="AG1920" s="204">
        <f t="shared" si="614"/>
        <v>0</v>
      </c>
      <c r="AI1920" s="140" t="str">
        <f>IF(月報!G1920&lt;&gt;"",月報!G1920,"")</f>
        <v/>
      </c>
      <c r="AJ1920" s="126" t="str">
        <f>IF(月報!W1920&lt;&gt;"",月報!W1920*24,"")</f>
        <v/>
      </c>
      <c r="AK1920" s="126" t="str">
        <f>IF(月報!P1920&lt;&gt;"",月報!P1920,"")</f>
        <v/>
      </c>
      <c r="AL1920" s="126" t="str">
        <f>IF(月報!Q1920&lt;&gt;"",IF(月報!Q1920="平日残","",月報!Q1920),"")</f>
        <v/>
      </c>
      <c r="AM1920" s="126"/>
      <c r="AN1920" s="126" t="str">
        <f t="shared" si="602"/>
        <v/>
      </c>
      <c r="AO1920" s="126" t="str">
        <f>IF($E1920="","",VLOOKUP($E1920,カレンダマスタ!$A$5:$E$381,5,FALSE))</f>
        <v/>
      </c>
      <c r="AQ1920" s="196" t="str">
        <f>IF(G1920="","",IF(VLOOKUP(E1920,カレンダマスタ!$A$5:$D$381,4,FALSE)=0,"",1))</f>
        <v/>
      </c>
      <c r="AR1920" s="136" t="str">
        <f>IF($G1920="","",IF($AD1920="NSTC",INDEX(カレンダマスタ!$I$26:$O$31,MATCH($G1920,カレンダマスタ!$H$26:$H$31,1),MATCH($H1920,カレンダマスタ!$I$25:$O$25,1)),
IF($AD1920="CS本社",INDEX(カレンダマスタ!$I$36:$O$41,MATCH($G1920,カレンダマスタ!$H$36:$H$41,1),MATCH($H1920,カレンダマスタ!$I$35:$O$35,1)),
IF($AD1920="NS本社",INDEX(カレンダマスタ!$I$94:$O$99,MATCH($G1920,カレンダマスタ!$H$95:$H$100,1),MATCH($H1920,カレンダマスタ!$I$93:$O$93,1)),
IF($AD1920="ODC",INDEX(カレンダマスタ!$I$46:$O$51,MATCH($G1920,カレンダマスタ!$H$46:$H$51,1),MATCH($H1920,カレンダマスタ!$I$45:$O$45,1)),
IF($AD1920="NS東京TC",INDEX(カレンダマスタ!$I$56:$O$61,MATCH($G1920,カレンダマスタ!$H$56:$H$61,1),MATCH($H1920,カレンダマスタ!$I$55:$O$55,1)),""))))))</f>
        <v/>
      </c>
      <c r="AS1920" s="126" t="str">
        <f t="shared" si="615"/>
        <v/>
      </c>
      <c r="AU1920" s="137" t="str">
        <f>IF(E1920="","",VLOOKUP($E1920,カレンダマスタ!$A$4:$E$381,4,FALSE))</f>
        <v/>
      </c>
      <c r="AV1920" s="137" t="str">
        <f t="shared" si="604"/>
        <v/>
      </c>
      <c r="AW1920" s="137" t="str">
        <f t="shared" si="605"/>
        <v/>
      </c>
      <c r="AX1920" s="138" t="str">
        <f t="shared" si="606"/>
        <v/>
      </c>
      <c r="AY1920" s="138" t="str">
        <f t="shared" si="607"/>
        <v/>
      </c>
      <c r="AZ1920" s="130" t="str">
        <f>IF(AX1920&amp;AW1920="勤怠未設定","×",IF(AV1920="勤怠修正","×",IF(AC1920="外注","",IF(AA1920="",IF(AY1920&lt;&gt;"","×",""),IF(VLOOKUP(AA1920,カレンダマスタ!$H$66:$I$83,2,FALSE)&lt;&gt;AY1920,"×","OK")))))</f>
        <v/>
      </c>
      <c r="BC1920" s="137" t="str">
        <f>IF(E1920="","",VLOOKUP($E1920,カレンダマスタ!$A$4:$E$381,4,FALSE))</f>
        <v/>
      </c>
      <c r="BD1920" s="126" t="str">
        <f>IF(AC1920="社員","",IF(AG1920=0,"",IF(AD1920="NSTC",IF(COUNTIF(カレンダマスタ!$Q$5:$Q$32,G1920)=1,"OK","×"),
IF(AD1920="NS本社",IF(COUNTIF(カレンダマスタ!$T$5:$T$32,G1920)=1,"OK","×"),IF(COUNTIF(カレンダマスタ!$R$5:$R$32,G1920)=1,"OK","×")))))</f>
        <v/>
      </c>
      <c r="BE1920" s="126" t="str">
        <f>IF(AC1920="社員","",IF(G1920="","",IF(R1920&lt;&gt;"","",IF(AF1920="CS","OK",IF(VLOOKUP(E1920,カレンダマスタ!$A$5:$D$381,4,FALSE)&gt;0,"",IF(OR(G1920*24&gt;10.84,H1920*24&lt;14.5)=TRUE,"×","OK"))))))</f>
        <v/>
      </c>
      <c r="BF1920" s="126" t="str">
        <f t="shared" si="618"/>
        <v/>
      </c>
      <c r="BG1920" s="126" t="str">
        <f t="shared" si="608"/>
        <v/>
      </c>
      <c r="BI1920" s="130" t="str">
        <f t="shared" si="616"/>
        <v/>
      </c>
    </row>
    <row r="1921" spans="2:61">
      <c r="B1921" s="111"/>
      <c r="C1921" s="537"/>
      <c r="D1921" s="142"/>
      <c r="E1921" s="584"/>
      <c r="F1921" s="142"/>
      <c r="G1921" s="589"/>
      <c r="H1921" s="589"/>
      <c r="I1921" s="144"/>
      <c r="J1921" s="148"/>
      <c r="K1921" s="145"/>
      <c r="L1921" s="146"/>
      <c r="M1921" s="146"/>
      <c r="N1921" s="147"/>
      <c r="O1921" s="148"/>
      <c r="P1921" s="148"/>
      <c r="Q1921" s="148"/>
      <c r="R1921" s="149"/>
      <c r="S1921" s="156"/>
      <c r="T1921" s="435" t="str">
        <f t="shared" si="610"/>
        <v/>
      </c>
      <c r="U1921" s="430"/>
      <c r="V1921" s="430" t="str">
        <f t="shared" si="611"/>
        <v/>
      </c>
      <c r="W1921" s="298"/>
      <c r="X1921" s="143" t="str">
        <f t="shared" si="617"/>
        <v/>
      </c>
      <c r="Y1921" s="143" t="str">
        <f t="shared" si="612"/>
        <v/>
      </c>
      <c r="Z1921" s="143" t="str">
        <f t="shared" si="613"/>
        <v/>
      </c>
      <c r="AA1921" s="149" t="str">
        <f t="shared" si="603"/>
        <v/>
      </c>
      <c r="AC1921" s="188" t="str">
        <f>AC1901</f>
        <v/>
      </c>
      <c r="AD1921" s="189" t="str">
        <f>AD1901</f>
        <v/>
      </c>
      <c r="AE1921" s="189" t="str">
        <f>AE1901</f>
        <v/>
      </c>
      <c r="AF1921" s="189" t="str">
        <f>AF1901</f>
        <v/>
      </c>
      <c r="AG1921" s="205">
        <f t="shared" si="614"/>
        <v>0</v>
      </c>
      <c r="AI1921" s="157" t="str">
        <f>IF(月報!G1921&lt;&gt;"",月報!G1921,"")</f>
        <v/>
      </c>
      <c r="AJ1921" s="151" t="str">
        <f>IF(月報!W1921&lt;&gt;"",月報!W1921*24,"")</f>
        <v/>
      </c>
      <c r="AK1921" s="151" t="str">
        <f>IF(月報!P1921&lt;&gt;"",月報!P1921,"")</f>
        <v/>
      </c>
      <c r="AL1921" s="151" t="str">
        <f>IF(月報!Q1921&lt;&gt;"",IF(月報!Q1921="平日残","",月報!Q1921),"")</f>
        <v/>
      </c>
      <c r="AM1921" s="151"/>
      <c r="AN1921" s="151" t="str">
        <f t="shared" si="602"/>
        <v/>
      </c>
      <c r="AO1921" s="151" t="str">
        <f>IF($E1921="","",VLOOKUP($E1921,カレンダマスタ!$A$5:$E$381,5,FALSE))</f>
        <v/>
      </c>
      <c r="AQ1921" s="197" t="str">
        <f>IF(G1921="","",IF(VLOOKUP(E1921,カレンダマスタ!$A$5:$D$381,4,FALSE)=0,"",1))</f>
        <v/>
      </c>
      <c r="AR1921" s="152" t="str">
        <f>IF($G1921="","",IF($AD1921="NSTC",INDEX(カレンダマスタ!$I$26:$O$31,MATCH($G1921,カレンダマスタ!$H$26:$H$31,1),MATCH($H1921,カレンダマスタ!$I$25:$O$25,1)),
IF($AD1921="CS本社",INDEX(カレンダマスタ!$I$36:$O$41,MATCH($G1921,カレンダマスタ!$H$36:$H$41,1),MATCH($H1921,カレンダマスタ!$I$35:$O$35,1)),
IF($AD1921="NS本社",INDEX(カレンダマスタ!$I$94:$O$99,MATCH($G1921,カレンダマスタ!$H$95:$H$100,1),MATCH($H1921,カレンダマスタ!$I$93:$O$93,1)),
IF($AD1921="ODC",INDEX(カレンダマスタ!$I$46:$O$51,MATCH($G1921,カレンダマスタ!$H$46:$H$51,1),MATCH($H1921,カレンダマスタ!$I$45:$O$45,1)),
IF($AD1921="NS東京TC",INDEX(カレンダマスタ!$I$56:$O$61,MATCH($G1921,カレンダマスタ!$H$56:$H$61,1),MATCH($H1921,カレンダマスタ!$I$55:$O$55,1)),""))))))</f>
        <v/>
      </c>
      <c r="AS1921" s="151" t="str">
        <f t="shared" si="615"/>
        <v/>
      </c>
      <c r="AU1921" s="153" t="str">
        <f>IF(E1921="","",VLOOKUP($E1921,カレンダマスタ!$A$4:$E$381,4,FALSE))</f>
        <v/>
      </c>
      <c r="AV1921" s="153" t="str">
        <f t="shared" si="604"/>
        <v/>
      </c>
      <c r="AW1921" s="153" t="str">
        <f t="shared" si="605"/>
        <v/>
      </c>
      <c r="AX1921" s="154" t="str">
        <f t="shared" si="606"/>
        <v/>
      </c>
      <c r="AY1921" s="154" t="str">
        <f t="shared" si="607"/>
        <v/>
      </c>
      <c r="AZ1921" s="144" t="str">
        <f>IF(AX1921&amp;AW1921="勤怠未設定","×",IF(AV1921="勤怠修正","×",IF(AC1921="外注","",IF(AA1921="",IF(AY1921&lt;&gt;"","×",""),IF(VLOOKUP(AA1921,カレンダマスタ!$H$66:$I$83,2,FALSE)&lt;&gt;AY1921,"×","OK")))))</f>
        <v/>
      </c>
      <c r="BC1921" s="153" t="str">
        <f>IF(E1921="","",VLOOKUP($E1921,カレンダマスタ!$A$4:$E$381,4,FALSE))</f>
        <v/>
      </c>
      <c r="BD1921" s="151" t="str">
        <f>IF(AC1921="社員","",IF(AG1921=0,"",IF(AD1921="NSTC",IF(COUNTIF(カレンダマスタ!$Q$5:$Q$32,G1921)=1,"OK","×"),
IF(AD1921="NS本社",IF(COUNTIF(カレンダマスタ!$T$5:$T$32,G1921)=1,"OK","×"),IF(COUNTIF(カレンダマスタ!$R$5:$R$32,G1921)=1,"OK","×")))))</f>
        <v/>
      </c>
      <c r="BE1921" s="151" t="str">
        <f>IF(AC1921="社員","",IF(G1921="","",IF(R1921&lt;&gt;"","",IF(AF1921="CS","OK",IF(VLOOKUP(E1921,カレンダマスタ!$A$5:$D$381,4,FALSE)&gt;0,"",IF(OR(G1921*24&gt;10.84,H1921*24&lt;14.5)=TRUE,"×","OK"))))))</f>
        <v/>
      </c>
      <c r="BF1921" s="151" t="str">
        <f t="shared" si="618"/>
        <v/>
      </c>
      <c r="BG1921" s="151" t="str">
        <f t="shared" si="608"/>
        <v/>
      </c>
      <c r="BI1921" s="144" t="str">
        <f t="shared" si="616"/>
        <v/>
      </c>
    </row>
    <row r="1922" spans="2:61">
      <c r="B1922" s="111"/>
      <c r="C1922" s="535"/>
      <c r="D1922" s="112"/>
      <c r="E1922" s="582"/>
      <c r="F1922" s="112"/>
      <c r="G1922" s="587"/>
      <c r="H1922" s="587"/>
      <c r="I1922" s="114"/>
      <c r="J1922" s="118"/>
      <c r="K1922" s="115"/>
      <c r="L1922" s="116"/>
      <c r="M1922" s="116"/>
      <c r="N1922" s="117"/>
      <c r="O1922" s="118"/>
      <c r="P1922" s="118"/>
      <c r="Q1922" s="118"/>
      <c r="R1922" s="119"/>
      <c r="S1922" s="120"/>
      <c r="T1922" s="433" t="str">
        <f t="shared" si="610"/>
        <v/>
      </c>
      <c r="U1922" s="431">
        <f>SUM(T1922:T1928)</f>
        <v>0</v>
      </c>
      <c r="V1922" s="431" t="str">
        <f t="shared" si="611"/>
        <v/>
      </c>
      <c r="W1922" s="298"/>
      <c r="X1922" s="113" t="str">
        <f t="shared" si="617"/>
        <v/>
      </c>
      <c r="Y1922" s="113" t="str">
        <f t="shared" si="612"/>
        <v/>
      </c>
      <c r="Z1922" s="113" t="str">
        <f t="shared" si="613"/>
        <v/>
      </c>
      <c r="AA1922" s="119" t="str">
        <f t="shared" si="603"/>
        <v/>
      </c>
      <c r="AC1922" s="190" t="str">
        <f>AC1901</f>
        <v/>
      </c>
      <c r="AD1922" s="191" t="str">
        <f>AD1901</f>
        <v/>
      </c>
      <c r="AE1922" s="191" t="str">
        <f>AE1901</f>
        <v/>
      </c>
      <c r="AF1922" s="191" t="str">
        <f>AF1901</f>
        <v/>
      </c>
      <c r="AG1922" s="206">
        <f t="shared" si="614"/>
        <v>0</v>
      </c>
      <c r="AI1922" s="158" t="str">
        <f>IF(月報!G1922&lt;&gt;"",月報!G1922,"")</f>
        <v/>
      </c>
      <c r="AJ1922" s="122" t="str">
        <f>IF(月報!W1922&lt;&gt;"",月報!W1922*24,"")</f>
        <v/>
      </c>
      <c r="AK1922" s="122" t="str">
        <f>IF(月報!P1922&lt;&gt;"",月報!P1922,"")</f>
        <v/>
      </c>
      <c r="AL1922" s="122" t="str">
        <f>IF(月報!Q1922&lt;&gt;"",IF(月報!Q1922="平日残","",月報!Q1922),"")</f>
        <v/>
      </c>
      <c r="AM1922" s="122"/>
      <c r="AN1922" s="122" t="str">
        <f t="shared" si="602"/>
        <v/>
      </c>
      <c r="AO1922" s="122" t="str">
        <f>IF($E1922="","",VLOOKUP($E1922,カレンダマスタ!$A$5:$E$381,5,FALSE))</f>
        <v/>
      </c>
      <c r="AQ1922" s="195" t="str">
        <f>IF(G1922="","",IF(VLOOKUP(E1922,カレンダマスタ!$A$5:$D$381,4,FALSE)=0,"",1))</f>
        <v/>
      </c>
      <c r="AR1922" s="123" t="str">
        <f>IF($G1922="","",IF($AD1922="NSTC",INDEX(カレンダマスタ!$I$26:$O$31,MATCH($G1922,カレンダマスタ!$H$26:$H$31,1),MATCH($H1922,カレンダマスタ!$I$25:$O$25,1)),
IF($AD1922="CS本社",INDEX(カレンダマスタ!$I$36:$O$41,MATCH($G1922,カレンダマスタ!$H$36:$H$41,1),MATCH($H1922,カレンダマスタ!$I$35:$O$35,1)),
IF($AD1922="NS本社",INDEX(カレンダマスタ!$I$94:$O$99,MATCH($G1922,カレンダマスタ!$H$95:$H$100,1),MATCH($H1922,カレンダマスタ!$I$93:$O$93,1)),
IF($AD1922="ODC",INDEX(カレンダマスタ!$I$46:$O$51,MATCH($G1922,カレンダマスタ!$H$46:$H$51,1),MATCH($H1922,カレンダマスタ!$I$45:$O$45,1)),
IF($AD1922="NS東京TC",INDEX(カレンダマスタ!$I$56:$O$61,MATCH($G1922,カレンダマスタ!$H$56:$H$61,1),MATCH($H1922,カレンダマスタ!$I$55:$O$55,1)),""))))))</f>
        <v/>
      </c>
      <c r="AS1922" s="122" t="str">
        <f t="shared" si="615"/>
        <v/>
      </c>
      <c r="AU1922" s="124" t="str">
        <f>IF(E1922="","",VLOOKUP($E1922,カレンダマスタ!$A$4:$E$381,4,FALSE))</f>
        <v/>
      </c>
      <c r="AV1922" s="124" t="str">
        <f t="shared" si="604"/>
        <v/>
      </c>
      <c r="AW1922" s="124" t="str">
        <f t="shared" si="605"/>
        <v/>
      </c>
      <c r="AX1922" s="125" t="str">
        <f t="shared" si="606"/>
        <v/>
      </c>
      <c r="AY1922" s="125" t="str">
        <f t="shared" si="607"/>
        <v/>
      </c>
      <c r="AZ1922" s="114" t="str">
        <f>IF(AX1922&amp;AW1922="勤怠未設定","×",IF(AV1922="勤怠修正","×",IF(AC1922="外注","",IF(AA1922="",IF(AY1922&lt;&gt;"","×",""),IF(VLOOKUP(AA1922,カレンダマスタ!$H$66:$I$83,2,FALSE)&lt;&gt;AY1922,"×","OK")))))</f>
        <v/>
      </c>
      <c r="BC1922" s="124" t="str">
        <f>IF(E1922="","",VLOOKUP($E1922,カレンダマスタ!$A$4:$E$381,4,FALSE))</f>
        <v/>
      </c>
      <c r="BD1922" s="122" t="str">
        <f>IF(AC1922="社員","",IF(AG1922=0,"",IF(AD1922="NSTC",IF(COUNTIF(カレンダマスタ!$Q$5:$Q$32,G1922)=1,"OK","×"),
IF(AD1922="NS本社",IF(COUNTIF(カレンダマスタ!$T$5:$T$32,G1922)=1,"OK","×"),IF(COUNTIF(カレンダマスタ!$R$5:$R$32,G1922)=1,"OK","×")))))</f>
        <v/>
      </c>
      <c r="BE1922" s="122" t="str">
        <f>IF(AC1922="社員","",IF(G1922="","",IF(R1922&lt;&gt;"","",IF(AF1922="CS","OK",IF(VLOOKUP(E1922,カレンダマスタ!$A$5:$D$381,4,FALSE)&gt;0,"",IF(OR(G1922*24&gt;10.84,H1922*24&lt;14.5)=TRUE,"×","OK"))))))</f>
        <v/>
      </c>
      <c r="BF1922" s="122" t="str">
        <f t="shared" si="618"/>
        <v/>
      </c>
      <c r="BG1922" s="122" t="str">
        <f t="shared" si="608"/>
        <v/>
      </c>
      <c r="BI1922" s="114" t="str">
        <f t="shared" si="616"/>
        <v/>
      </c>
    </row>
    <row r="1923" spans="2:61">
      <c r="B1923" s="111"/>
      <c r="C1923" s="536"/>
      <c r="D1923" s="128"/>
      <c r="E1923" s="583"/>
      <c r="F1923" s="128"/>
      <c r="G1923" s="588"/>
      <c r="H1923" s="588"/>
      <c r="I1923" s="130"/>
      <c r="J1923" s="139"/>
      <c r="K1923" s="131"/>
      <c r="L1923" s="132"/>
      <c r="M1923" s="132"/>
      <c r="N1923" s="141"/>
      <c r="O1923" s="139"/>
      <c r="P1923" s="139"/>
      <c r="Q1923" s="139"/>
      <c r="R1923" s="133"/>
      <c r="S1923" s="134"/>
      <c r="T1923" s="434" t="str">
        <f t="shared" si="610"/>
        <v/>
      </c>
      <c r="U1923" s="429"/>
      <c r="V1923" s="429" t="str">
        <f t="shared" si="611"/>
        <v/>
      </c>
      <c r="W1923" s="298"/>
      <c r="X1923" s="129" t="str">
        <f t="shared" si="617"/>
        <v/>
      </c>
      <c r="Y1923" s="129" t="str">
        <f t="shared" si="612"/>
        <v/>
      </c>
      <c r="Z1923" s="129" t="str">
        <f t="shared" si="613"/>
        <v/>
      </c>
      <c r="AA1923" s="133" t="str">
        <f t="shared" si="603"/>
        <v/>
      </c>
      <c r="AC1923" s="186" t="str">
        <f>AC1901</f>
        <v/>
      </c>
      <c r="AD1923" s="187" t="str">
        <f>AD1901</f>
        <v/>
      </c>
      <c r="AE1923" s="187" t="str">
        <f>AE1901</f>
        <v/>
      </c>
      <c r="AF1923" s="187" t="str">
        <f>AF1901</f>
        <v/>
      </c>
      <c r="AG1923" s="204">
        <f t="shared" si="614"/>
        <v>0</v>
      </c>
      <c r="AI1923" s="135" t="str">
        <f>IF(月報!G1923&lt;&gt;"",月報!G1923,"")</f>
        <v/>
      </c>
      <c r="AJ1923" s="126" t="str">
        <f>IF(月報!W1923&lt;&gt;"",月報!W1923*24,"")</f>
        <v/>
      </c>
      <c r="AK1923" s="126" t="str">
        <f>IF(月報!P1923&lt;&gt;"",月報!P1923,"")</f>
        <v/>
      </c>
      <c r="AL1923" s="126" t="str">
        <f>IF(月報!Q1923&lt;&gt;"",IF(月報!Q1923="平日残","",月報!Q1923),"")</f>
        <v/>
      </c>
      <c r="AM1923" s="126"/>
      <c r="AN1923" s="126" t="str">
        <f t="shared" si="602"/>
        <v/>
      </c>
      <c r="AO1923" s="126" t="str">
        <f>IF($E1923="","",VLOOKUP($E1923,カレンダマスタ!$A$5:$E$381,5,FALSE))</f>
        <v/>
      </c>
      <c r="AQ1923" s="196" t="str">
        <f>IF(G1923="","",IF(VLOOKUP(E1923,カレンダマスタ!$A$5:$D$381,4,FALSE)=0,"",1))</f>
        <v/>
      </c>
      <c r="AR1923" s="136" t="str">
        <f>IF($G1923="","",IF($AD1923="NSTC",INDEX(カレンダマスタ!$I$26:$O$31,MATCH($G1923,カレンダマスタ!$H$26:$H$31,1),MATCH($H1923,カレンダマスタ!$I$25:$O$25,1)),
IF($AD1923="CS本社",INDEX(カレンダマスタ!$I$36:$O$41,MATCH($G1923,カレンダマスタ!$H$36:$H$41,1),MATCH($H1923,カレンダマスタ!$I$35:$O$35,1)),
IF($AD1923="NS本社",INDEX(カレンダマスタ!$I$94:$O$99,MATCH($G1923,カレンダマスタ!$H$95:$H$100,1),MATCH($H1923,カレンダマスタ!$I$93:$O$93,1)),
IF($AD1923="ODC",INDEX(カレンダマスタ!$I$46:$O$51,MATCH($G1923,カレンダマスタ!$H$46:$H$51,1),MATCH($H1923,カレンダマスタ!$I$45:$O$45,1)),
IF($AD1923="NS東京TC",INDEX(カレンダマスタ!$I$56:$O$61,MATCH($G1923,カレンダマスタ!$H$56:$H$61,1),MATCH($H1923,カレンダマスタ!$I$55:$O$55,1)),""))))))</f>
        <v/>
      </c>
      <c r="AS1923" s="126" t="str">
        <f t="shared" si="615"/>
        <v/>
      </c>
      <c r="AU1923" s="137" t="str">
        <f>IF(E1923="","",VLOOKUP($E1923,カレンダマスタ!$A$4:$E$381,4,FALSE))</f>
        <v/>
      </c>
      <c r="AV1923" s="137" t="str">
        <f t="shared" si="604"/>
        <v/>
      </c>
      <c r="AW1923" s="137" t="str">
        <f t="shared" si="605"/>
        <v/>
      </c>
      <c r="AX1923" s="138" t="str">
        <f t="shared" si="606"/>
        <v/>
      </c>
      <c r="AY1923" s="138" t="str">
        <f t="shared" si="607"/>
        <v/>
      </c>
      <c r="AZ1923" s="130" t="str">
        <f>IF(AX1923&amp;AW1923="勤怠未設定","×",IF(AV1923="勤怠修正","×",IF(AC1923="外注","",IF(AA1923="",IF(AY1923&lt;&gt;"","×",""),IF(VLOOKUP(AA1923,カレンダマスタ!$H$66:$I$83,2,FALSE)&lt;&gt;AY1923,"×","OK")))))</f>
        <v/>
      </c>
      <c r="BC1923" s="137" t="str">
        <f>IF(E1923="","",VLOOKUP($E1923,カレンダマスタ!$A$4:$E$381,4,FALSE))</f>
        <v/>
      </c>
      <c r="BD1923" s="126" t="str">
        <f>IF(AC1923="社員","",IF(AG1923=0,"",IF(AD1923="NSTC",IF(COUNTIF(カレンダマスタ!$Q$5:$Q$32,G1923)=1,"OK","×"),
IF(AD1923="NS本社",IF(COUNTIF(カレンダマスタ!$T$5:$T$32,G1923)=1,"OK","×"),IF(COUNTIF(カレンダマスタ!$R$5:$R$32,G1923)=1,"OK","×")))))</f>
        <v/>
      </c>
      <c r="BE1923" s="126" t="str">
        <f>IF(AC1923="社員","",IF(G1923="","",IF(R1923&lt;&gt;"","",IF(AF1923="CS","OK",IF(VLOOKUP(E1923,カレンダマスタ!$A$5:$D$381,4,FALSE)&gt;0,"",IF(OR(G1923*24&gt;10.84,H1923*24&lt;14.5)=TRUE,"×","OK"))))))</f>
        <v/>
      </c>
      <c r="BF1923" s="126" t="str">
        <f t="shared" si="618"/>
        <v/>
      </c>
      <c r="BG1923" s="126" t="str">
        <f t="shared" si="608"/>
        <v/>
      </c>
      <c r="BI1923" s="130" t="str">
        <f t="shared" si="616"/>
        <v/>
      </c>
    </row>
    <row r="1924" spans="2:61">
      <c r="B1924" s="111"/>
      <c r="C1924" s="536"/>
      <c r="D1924" s="128"/>
      <c r="E1924" s="583"/>
      <c r="F1924" s="128"/>
      <c r="G1924" s="588"/>
      <c r="H1924" s="588"/>
      <c r="I1924" s="130"/>
      <c r="J1924" s="139"/>
      <c r="K1924" s="131"/>
      <c r="L1924" s="132"/>
      <c r="M1924" s="132"/>
      <c r="N1924" s="141"/>
      <c r="O1924" s="139"/>
      <c r="P1924" s="139"/>
      <c r="Q1924" s="139"/>
      <c r="R1924" s="133"/>
      <c r="S1924" s="134"/>
      <c r="T1924" s="434" t="str">
        <f t="shared" si="610"/>
        <v/>
      </c>
      <c r="U1924" s="429"/>
      <c r="V1924" s="429" t="str">
        <f t="shared" si="611"/>
        <v/>
      </c>
      <c r="W1924" s="298"/>
      <c r="X1924" s="129" t="str">
        <f t="shared" si="617"/>
        <v/>
      </c>
      <c r="Y1924" s="129" t="str">
        <f t="shared" si="612"/>
        <v/>
      </c>
      <c r="Z1924" s="129" t="str">
        <f t="shared" si="613"/>
        <v/>
      </c>
      <c r="AA1924" s="133" t="str">
        <f t="shared" si="603"/>
        <v/>
      </c>
      <c r="AC1924" s="186" t="str">
        <f>AC1901</f>
        <v/>
      </c>
      <c r="AD1924" s="187" t="str">
        <f>AD1901</f>
        <v/>
      </c>
      <c r="AE1924" s="187" t="str">
        <f>AE1901</f>
        <v/>
      </c>
      <c r="AF1924" s="187" t="str">
        <f>AF1901</f>
        <v/>
      </c>
      <c r="AG1924" s="204">
        <f t="shared" si="614"/>
        <v>0</v>
      </c>
      <c r="AI1924" s="135" t="str">
        <f>IF(月報!G1924&lt;&gt;"",月報!G1924,"")</f>
        <v/>
      </c>
      <c r="AJ1924" s="126" t="str">
        <f>IF(月報!W1924&lt;&gt;"",月報!W1924*24,"")</f>
        <v/>
      </c>
      <c r="AK1924" s="126" t="str">
        <f>IF(月報!P1924&lt;&gt;"",月報!P1924,"")</f>
        <v/>
      </c>
      <c r="AL1924" s="126" t="str">
        <f>IF(月報!Q1924&lt;&gt;"",IF(月報!Q1924="平日残","",月報!Q1924),"")</f>
        <v/>
      </c>
      <c r="AM1924" s="126"/>
      <c r="AN1924" s="126" t="str">
        <f t="shared" si="602"/>
        <v/>
      </c>
      <c r="AO1924" s="126" t="str">
        <f>IF($E1924="","",VLOOKUP($E1924,カレンダマスタ!$A$5:$E$381,5,FALSE))</f>
        <v/>
      </c>
      <c r="AQ1924" s="196" t="str">
        <f>IF(G1924="","",IF(VLOOKUP(E1924,カレンダマスタ!$A$5:$D$381,4,FALSE)=0,"",1))</f>
        <v/>
      </c>
      <c r="AR1924" s="136" t="str">
        <f>IF($G1924="","",IF($AD1924="NSTC",INDEX(カレンダマスタ!$I$26:$O$31,MATCH($G1924,カレンダマスタ!$H$26:$H$31,1),MATCH($H1924,カレンダマスタ!$I$25:$O$25,1)),
IF($AD1924="CS本社",INDEX(カレンダマスタ!$I$36:$O$41,MATCH($G1924,カレンダマスタ!$H$36:$H$41,1),MATCH($H1924,カレンダマスタ!$I$35:$O$35,1)),
IF($AD1924="NS本社",INDEX(カレンダマスタ!$I$94:$O$99,MATCH($G1924,カレンダマスタ!$H$95:$H$100,1),MATCH($H1924,カレンダマスタ!$I$93:$O$93,1)),
IF($AD1924="ODC",INDEX(カレンダマスタ!$I$46:$O$51,MATCH($G1924,カレンダマスタ!$H$46:$H$51,1),MATCH($H1924,カレンダマスタ!$I$45:$O$45,1)),
IF($AD1924="NS東京TC",INDEX(カレンダマスタ!$I$56:$O$61,MATCH($G1924,カレンダマスタ!$H$56:$H$61,1),MATCH($H1924,カレンダマスタ!$I$55:$O$55,1)),""))))))</f>
        <v/>
      </c>
      <c r="AS1924" s="126" t="str">
        <f t="shared" si="615"/>
        <v/>
      </c>
      <c r="AU1924" s="137" t="str">
        <f>IF(E1924="","",VLOOKUP($E1924,カレンダマスタ!$A$4:$E$381,4,FALSE))</f>
        <v/>
      </c>
      <c r="AV1924" s="137" t="str">
        <f t="shared" si="604"/>
        <v/>
      </c>
      <c r="AW1924" s="137" t="str">
        <f t="shared" si="605"/>
        <v/>
      </c>
      <c r="AX1924" s="138" t="str">
        <f t="shared" si="606"/>
        <v/>
      </c>
      <c r="AY1924" s="138" t="str">
        <f t="shared" si="607"/>
        <v/>
      </c>
      <c r="AZ1924" s="130" t="str">
        <f>IF(AX1924&amp;AW1924="勤怠未設定","×",IF(AV1924="勤怠修正","×",IF(AC1924="外注","",IF(AA1924="",IF(AY1924&lt;&gt;"","×",""),IF(VLOOKUP(AA1924,カレンダマスタ!$H$66:$I$83,2,FALSE)&lt;&gt;AY1924,"×","OK")))))</f>
        <v/>
      </c>
      <c r="BC1924" s="137" t="str">
        <f>IF(E1924="","",VLOOKUP($E1924,カレンダマスタ!$A$4:$E$381,4,FALSE))</f>
        <v/>
      </c>
      <c r="BD1924" s="126" t="str">
        <f>IF(AC1924="社員","",IF(AG1924=0,"",IF(AD1924="NSTC",IF(COUNTIF(カレンダマスタ!$Q$5:$Q$32,G1924)=1,"OK","×"),
IF(AD1924="NS本社",IF(COUNTIF(カレンダマスタ!$T$5:$T$32,G1924)=1,"OK","×"),IF(COUNTIF(カレンダマスタ!$R$5:$R$32,G1924)=1,"OK","×")))))</f>
        <v/>
      </c>
      <c r="BE1924" s="126" t="str">
        <f>IF(AC1924="社員","",IF(G1924="","",IF(R1924&lt;&gt;"","",IF(AF1924="CS","OK",IF(VLOOKUP(E1924,カレンダマスタ!$A$5:$D$381,4,FALSE)&gt;0,"",IF(OR(G1924*24&gt;10.84,H1924*24&lt;14.5)=TRUE,"×","OK"))))))</f>
        <v/>
      </c>
      <c r="BF1924" s="126" t="str">
        <f t="shared" si="618"/>
        <v/>
      </c>
      <c r="BG1924" s="126" t="str">
        <f t="shared" si="608"/>
        <v/>
      </c>
      <c r="BI1924" s="130" t="str">
        <f t="shared" si="616"/>
        <v/>
      </c>
    </row>
    <row r="1925" spans="2:61">
      <c r="B1925" s="111"/>
      <c r="C1925" s="536"/>
      <c r="D1925" s="128"/>
      <c r="E1925" s="583"/>
      <c r="F1925" s="128"/>
      <c r="G1925" s="588"/>
      <c r="H1925" s="588"/>
      <c r="I1925" s="130"/>
      <c r="J1925" s="139"/>
      <c r="K1925" s="131"/>
      <c r="L1925" s="132"/>
      <c r="M1925" s="132"/>
      <c r="N1925" s="141"/>
      <c r="O1925" s="139"/>
      <c r="P1925" s="139"/>
      <c r="Q1925" s="139"/>
      <c r="R1925" s="133"/>
      <c r="S1925" s="134"/>
      <c r="T1925" s="434" t="str">
        <f t="shared" si="610"/>
        <v/>
      </c>
      <c r="U1925" s="429"/>
      <c r="V1925" s="429" t="str">
        <f t="shared" si="611"/>
        <v/>
      </c>
      <c r="W1925" s="298"/>
      <c r="X1925" s="129" t="str">
        <f t="shared" si="617"/>
        <v/>
      </c>
      <c r="Y1925" s="129" t="str">
        <f t="shared" si="612"/>
        <v/>
      </c>
      <c r="Z1925" s="129" t="str">
        <f t="shared" si="613"/>
        <v/>
      </c>
      <c r="AA1925" s="133" t="str">
        <f t="shared" si="603"/>
        <v/>
      </c>
      <c r="AC1925" s="186" t="str">
        <f>AC1901</f>
        <v/>
      </c>
      <c r="AD1925" s="187" t="str">
        <f>AD1901</f>
        <v/>
      </c>
      <c r="AE1925" s="187" t="str">
        <f>AE1901</f>
        <v/>
      </c>
      <c r="AF1925" s="187" t="str">
        <f>AF1901</f>
        <v/>
      </c>
      <c r="AG1925" s="204">
        <f t="shared" si="614"/>
        <v>0</v>
      </c>
      <c r="AI1925" s="135" t="str">
        <f>IF(月報!G1925&lt;&gt;"",月報!G1925,"")</f>
        <v/>
      </c>
      <c r="AJ1925" s="126" t="str">
        <f>IF(月報!W1925&lt;&gt;"",月報!W1925*24,"")</f>
        <v/>
      </c>
      <c r="AK1925" s="126" t="str">
        <f>IF(月報!P1925&lt;&gt;"",月報!P1925,"")</f>
        <v/>
      </c>
      <c r="AL1925" s="126" t="str">
        <f>IF(月報!Q1925&lt;&gt;"",IF(月報!Q1925="平日残","",月報!Q1925),"")</f>
        <v/>
      </c>
      <c r="AM1925" s="126"/>
      <c r="AN1925" s="126" t="str">
        <f t="shared" si="602"/>
        <v/>
      </c>
      <c r="AO1925" s="126" t="str">
        <f>IF($E1925="","",VLOOKUP($E1925,カレンダマスタ!$A$5:$E$381,5,FALSE))</f>
        <v/>
      </c>
      <c r="AQ1925" s="196" t="str">
        <f>IF(G1925="","",IF(VLOOKUP(E1925,カレンダマスタ!$A$5:$D$381,4,FALSE)=0,"",1))</f>
        <v/>
      </c>
      <c r="AR1925" s="136" t="str">
        <f>IF($G1925="","",IF($AD1925="NSTC",INDEX(カレンダマスタ!$I$26:$O$31,MATCH($G1925,カレンダマスタ!$H$26:$H$31,1),MATCH($H1925,カレンダマスタ!$I$25:$O$25,1)),
IF($AD1925="CS本社",INDEX(カレンダマスタ!$I$36:$O$41,MATCH($G1925,カレンダマスタ!$H$36:$H$41,1),MATCH($H1925,カレンダマスタ!$I$35:$O$35,1)),
IF($AD1925="NS本社",INDEX(カレンダマスタ!$I$94:$O$99,MATCH($G1925,カレンダマスタ!$H$95:$H$100,1),MATCH($H1925,カレンダマスタ!$I$93:$O$93,1)),
IF($AD1925="ODC",INDEX(カレンダマスタ!$I$46:$O$51,MATCH($G1925,カレンダマスタ!$H$46:$H$51,1),MATCH($H1925,カレンダマスタ!$I$45:$O$45,1)),
IF($AD1925="NS東京TC",INDEX(カレンダマスタ!$I$56:$O$61,MATCH($G1925,カレンダマスタ!$H$56:$H$61,1),MATCH($H1925,カレンダマスタ!$I$55:$O$55,1)),""))))))</f>
        <v/>
      </c>
      <c r="AS1925" s="126" t="str">
        <f t="shared" si="615"/>
        <v/>
      </c>
      <c r="AU1925" s="137" t="str">
        <f>IF(E1925="","",VLOOKUP($E1925,カレンダマスタ!$A$4:$E$381,4,FALSE))</f>
        <v/>
      </c>
      <c r="AV1925" s="137" t="str">
        <f t="shared" si="604"/>
        <v/>
      </c>
      <c r="AW1925" s="137" t="str">
        <f t="shared" si="605"/>
        <v/>
      </c>
      <c r="AX1925" s="138" t="str">
        <f t="shared" si="606"/>
        <v/>
      </c>
      <c r="AY1925" s="138" t="str">
        <f t="shared" si="607"/>
        <v/>
      </c>
      <c r="AZ1925" s="130" t="str">
        <f>IF(AX1925&amp;AW1925="勤怠未設定","×",IF(AV1925="勤怠修正","×",IF(AC1925="外注","",IF(AA1925="",IF(AY1925&lt;&gt;"","×",""),IF(VLOOKUP(AA1925,カレンダマスタ!$H$66:$I$83,2,FALSE)&lt;&gt;AY1925,"×","OK")))))</f>
        <v/>
      </c>
      <c r="BC1925" s="137" t="str">
        <f>IF(E1925="","",VLOOKUP($E1925,カレンダマスタ!$A$4:$E$381,4,FALSE))</f>
        <v/>
      </c>
      <c r="BD1925" s="126" t="str">
        <f>IF(AC1925="社員","",IF(AG1925=0,"",IF(AD1925="NSTC",IF(COUNTIF(カレンダマスタ!$Q$5:$Q$32,G1925)=1,"OK","×"),
IF(AD1925="NS本社",IF(COUNTIF(カレンダマスタ!$T$5:$T$32,G1925)=1,"OK","×"),IF(COUNTIF(カレンダマスタ!$R$5:$R$32,G1925)=1,"OK","×")))))</f>
        <v/>
      </c>
      <c r="BE1925" s="126" t="str">
        <f>IF(AC1925="社員","",IF(G1925="","",IF(R1925&lt;&gt;"","",IF(AF1925="CS","OK",IF(VLOOKUP(E1925,カレンダマスタ!$A$5:$D$381,4,FALSE)&gt;0,"",IF(OR(G1925*24&gt;10.84,H1925*24&lt;14.5)=TRUE,"×","OK"))))))</f>
        <v/>
      </c>
      <c r="BF1925" s="126" t="str">
        <f t="shared" si="618"/>
        <v/>
      </c>
      <c r="BG1925" s="126" t="str">
        <f t="shared" si="608"/>
        <v/>
      </c>
      <c r="BI1925" s="130" t="str">
        <f t="shared" si="616"/>
        <v/>
      </c>
    </row>
    <row r="1926" spans="2:61">
      <c r="B1926" s="111"/>
      <c r="C1926" s="536"/>
      <c r="D1926" s="128"/>
      <c r="E1926" s="583"/>
      <c r="F1926" s="128"/>
      <c r="G1926" s="588"/>
      <c r="H1926" s="588"/>
      <c r="I1926" s="130"/>
      <c r="J1926" s="139"/>
      <c r="K1926" s="131"/>
      <c r="L1926" s="132"/>
      <c r="M1926" s="132"/>
      <c r="N1926" s="141"/>
      <c r="O1926" s="139"/>
      <c r="P1926" s="139"/>
      <c r="Q1926" s="139"/>
      <c r="R1926" s="133"/>
      <c r="S1926" s="134"/>
      <c r="T1926" s="434" t="str">
        <f t="shared" si="610"/>
        <v/>
      </c>
      <c r="U1926" s="429"/>
      <c r="V1926" s="429" t="str">
        <f t="shared" si="611"/>
        <v/>
      </c>
      <c r="W1926" s="298"/>
      <c r="X1926" s="129" t="str">
        <f t="shared" si="617"/>
        <v/>
      </c>
      <c r="Y1926" s="129" t="str">
        <f t="shared" si="612"/>
        <v/>
      </c>
      <c r="Z1926" s="129" t="str">
        <f t="shared" si="613"/>
        <v/>
      </c>
      <c r="AA1926" s="133" t="str">
        <f t="shared" si="603"/>
        <v/>
      </c>
      <c r="AC1926" s="186" t="str">
        <f>AC1901</f>
        <v/>
      </c>
      <c r="AD1926" s="187" t="str">
        <f>AD1901</f>
        <v/>
      </c>
      <c r="AE1926" s="187" t="str">
        <f>AE1901</f>
        <v/>
      </c>
      <c r="AF1926" s="187" t="str">
        <f>AF1901</f>
        <v/>
      </c>
      <c r="AG1926" s="204">
        <f t="shared" si="614"/>
        <v>0</v>
      </c>
      <c r="AI1926" s="140" t="str">
        <f>IF(月報!G1926&lt;&gt;"",月報!G1926,"")</f>
        <v/>
      </c>
      <c r="AJ1926" s="126" t="str">
        <f>IF(月報!W1926&lt;&gt;"",月報!W1926*24,"")</f>
        <v/>
      </c>
      <c r="AK1926" s="126" t="str">
        <f>IF(月報!P1926&lt;&gt;"",月報!P1926,"")</f>
        <v/>
      </c>
      <c r="AL1926" s="126" t="str">
        <f>IF(月報!Q1926&lt;&gt;"",IF(月報!Q1926="平日残","",月報!Q1926),"")</f>
        <v/>
      </c>
      <c r="AM1926" s="126"/>
      <c r="AN1926" s="126" t="str">
        <f t="shared" si="602"/>
        <v/>
      </c>
      <c r="AO1926" s="126" t="str">
        <f>IF($E1926="","",VLOOKUP($E1926,カレンダマスタ!$A$5:$E$381,5,FALSE))</f>
        <v/>
      </c>
      <c r="AQ1926" s="196" t="str">
        <f>IF(G1926="","",IF(VLOOKUP(E1926,カレンダマスタ!$A$5:$D$381,4,FALSE)=0,"",1))</f>
        <v/>
      </c>
      <c r="AR1926" s="136" t="str">
        <f>IF($G1926="","",IF($AD1926="NSTC",INDEX(カレンダマスタ!$I$26:$O$31,MATCH($G1926,カレンダマスタ!$H$26:$H$31,1),MATCH($H1926,カレンダマスタ!$I$25:$O$25,1)),
IF($AD1926="CS本社",INDEX(カレンダマスタ!$I$36:$O$41,MATCH($G1926,カレンダマスタ!$H$36:$H$41,1),MATCH($H1926,カレンダマスタ!$I$35:$O$35,1)),
IF($AD1926="NS本社",INDEX(カレンダマスタ!$I$94:$O$99,MATCH($G1926,カレンダマスタ!$H$95:$H$100,1),MATCH($H1926,カレンダマスタ!$I$93:$O$93,1)),
IF($AD1926="ODC",INDEX(カレンダマスタ!$I$46:$O$51,MATCH($G1926,カレンダマスタ!$H$46:$H$51,1),MATCH($H1926,カレンダマスタ!$I$45:$O$45,1)),
IF($AD1926="NS東京TC",INDEX(カレンダマスタ!$I$56:$O$61,MATCH($G1926,カレンダマスタ!$H$56:$H$61,1),MATCH($H1926,カレンダマスタ!$I$55:$O$55,1)),""))))))</f>
        <v/>
      </c>
      <c r="AS1926" s="126" t="str">
        <f t="shared" si="615"/>
        <v/>
      </c>
      <c r="AU1926" s="137" t="str">
        <f>IF(E1926="","",VLOOKUP($E1926,カレンダマスタ!$A$4:$E$381,4,FALSE))</f>
        <v/>
      </c>
      <c r="AV1926" s="137" t="str">
        <f t="shared" si="604"/>
        <v/>
      </c>
      <c r="AW1926" s="137" t="str">
        <f t="shared" si="605"/>
        <v/>
      </c>
      <c r="AX1926" s="138" t="str">
        <f t="shared" si="606"/>
        <v/>
      </c>
      <c r="AY1926" s="138" t="str">
        <f t="shared" si="607"/>
        <v/>
      </c>
      <c r="AZ1926" s="130" t="str">
        <f>IF(AX1926&amp;AW1926="勤怠未設定","×",IF(AV1926="勤怠修正","×",IF(AC1926="外注","",IF(AA1926="",IF(AY1926&lt;&gt;"","×",""),IF(VLOOKUP(AA1926,カレンダマスタ!$H$66:$I$83,2,FALSE)&lt;&gt;AY1926,"×","OK")))))</f>
        <v/>
      </c>
      <c r="BC1926" s="137" t="str">
        <f>IF(E1926="","",VLOOKUP($E1926,カレンダマスタ!$A$4:$E$381,4,FALSE))</f>
        <v/>
      </c>
      <c r="BD1926" s="126" t="str">
        <f>IF(AC1926="社員","",IF(AG1926=0,"",IF(AD1926="NSTC",IF(COUNTIF(カレンダマスタ!$Q$5:$Q$32,G1926)=1,"OK","×"),
IF(AD1926="NS本社",IF(COUNTIF(カレンダマスタ!$T$5:$T$32,G1926)=1,"OK","×"),IF(COUNTIF(カレンダマスタ!$R$5:$R$32,G1926)=1,"OK","×")))))</f>
        <v/>
      </c>
      <c r="BE1926" s="126" t="str">
        <f>IF(AC1926="社員","",IF(G1926="","",IF(R1926&lt;&gt;"","",IF(AF1926="CS","OK",IF(VLOOKUP(E1926,カレンダマスタ!$A$5:$D$381,4,FALSE)&gt;0,"",IF(OR(G1926*24&gt;10.84,H1926*24&lt;14.5)=TRUE,"×","OK"))))))</f>
        <v/>
      </c>
      <c r="BF1926" s="126" t="str">
        <f t="shared" si="618"/>
        <v/>
      </c>
      <c r="BG1926" s="126" t="str">
        <f t="shared" si="608"/>
        <v/>
      </c>
      <c r="BI1926" s="130" t="str">
        <f t="shared" si="616"/>
        <v/>
      </c>
    </row>
    <row r="1927" spans="2:61">
      <c r="B1927" s="111"/>
      <c r="C1927" s="536"/>
      <c r="D1927" s="128"/>
      <c r="E1927" s="583"/>
      <c r="F1927" s="128"/>
      <c r="G1927" s="588"/>
      <c r="H1927" s="588"/>
      <c r="I1927" s="130"/>
      <c r="J1927" s="139"/>
      <c r="K1927" s="131"/>
      <c r="L1927" s="132"/>
      <c r="M1927" s="132"/>
      <c r="N1927" s="141"/>
      <c r="O1927" s="139"/>
      <c r="P1927" s="139"/>
      <c r="Q1927" s="139"/>
      <c r="R1927" s="133"/>
      <c r="S1927" s="134"/>
      <c r="T1927" s="434" t="str">
        <f t="shared" si="610"/>
        <v/>
      </c>
      <c r="U1927" s="429"/>
      <c r="V1927" s="429" t="str">
        <f t="shared" si="611"/>
        <v/>
      </c>
      <c r="W1927" s="298"/>
      <c r="X1927" s="129" t="str">
        <f t="shared" si="617"/>
        <v/>
      </c>
      <c r="Y1927" s="129" t="str">
        <f t="shared" si="612"/>
        <v/>
      </c>
      <c r="Z1927" s="129" t="str">
        <f t="shared" si="613"/>
        <v/>
      </c>
      <c r="AA1927" s="133" t="str">
        <f t="shared" si="603"/>
        <v/>
      </c>
      <c r="AC1927" s="186" t="str">
        <f>AC1901</f>
        <v/>
      </c>
      <c r="AD1927" s="187" t="str">
        <f>AD1901</f>
        <v/>
      </c>
      <c r="AE1927" s="187" t="str">
        <f>AE1901</f>
        <v/>
      </c>
      <c r="AF1927" s="187" t="str">
        <f>AF1901</f>
        <v/>
      </c>
      <c r="AG1927" s="204">
        <f t="shared" si="614"/>
        <v>0</v>
      </c>
      <c r="AI1927" s="140" t="str">
        <f>IF(月報!G1927&lt;&gt;"",月報!G1927,"")</f>
        <v/>
      </c>
      <c r="AJ1927" s="126" t="str">
        <f>IF(月報!W1927&lt;&gt;"",月報!W1927*24,"")</f>
        <v/>
      </c>
      <c r="AK1927" s="126" t="str">
        <f>IF(月報!P1927&lt;&gt;"",月報!P1927,"")</f>
        <v/>
      </c>
      <c r="AL1927" s="126" t="str">
        <f>IF(月報!Q1927&lt;&gt;"",IF(月報!Q1927="平日残","",月報!Q1927),"")</f>
        <v/>
      </c>
      <c r="AM1927" s="126"/>
      <c r="AN1927" s="126" t="str">
        <f t="shared" si="602"/>
        <v/>
      </c>
      <c r="AO1927" s="126" t="str">
        <f>IF($E1927="","",VLOOKUP($E1927,カレンダマスタ!$A$5:$E$381,5,FALSE))</f>
        <v/>
      </c>
      <c r="AQ1927" s="196" t="str">
        <f>IF(G1927="","",IF(VLOOKUP(E1927,カレンダマスタ!$A$5:$D$381,4,FALSE)=0,"",1))</f>
        <v/>
      </c>
      <c r="AR1927" s="136" t="str">
        <f>IF($G1927="","",IF($AD1927="NSTC",INDEX(カレンダマスタ!$I$26:$O$31,MATCH($G1927,カレンダマスタ!$H$26:$H$31,1),MATCH($H1927,カレンダマスタ!$I$25:$O$25,1)),
IF($AD1927="CS本社",INDEX(カレンダマスタ!$I$36:$O$41,MATCH($G1927,カレンダマスタ!$H$36:$H$41,1),MATCH($H1927,カレンダマスタ!$I$35:$O$35,1)),
IF($AD1927="NS本社",INDEX(カレンダマスタ!$I$94:$O$99,MATCH($G1927,カレンダマスタ!$H$95:$H$100,1),MATCH($H1927,カレンダマスタ!$I$93:$O$93,1)),
IF($AD1927="ODC",INDEX(カレンダマスタ!$I$46:$O$51,MATCH($G1927,カレンダマスタ!$H$46:$H$51,1),MATCH($H1927,カレンダマスタ!$I$45:$O$45,1)),
IF($AD1927="NS東京TC",INDEX(カレンダマスタ!$I$56:$O$61,MATCH($G1927,カレンダマスタ!$H$56:$H$61,1),MATCH($H1927,カレンダマスタ!$I$55:$O$55,1)),""))))))</f>
        <v/>
      </c>
      <c r="AS1927" s="126" t="str">
        <f t="shared" si="615"/>
        <v/>
      </c>
      <c r="AU1927" s="137" t="str">
        <f>IF(E1927="","",VLOOKUP($E1927,カレンダマスタ!$A$4:$E$381,4,FALSE))</f>
        <v/>
      </c>
      <c r="AV1927" s="137" t="str">
        <f t="shared" si="604"/>
        <v/>
      </c>
      <c r="AW1927" s="137" t="str">
        <f t="shared" si="605"/>
        <v/>
      </c>
      <c r="AX1927" s="138" t="str">
        <f t="shared" si="606"/>
        <v/>
      </c>
      <c r="AY1927" s="138" t="str">
        <f t="shared" si="607"/>
        <v/>
      </c>
      <c r="AZ1927" s="130" t="str">
        <f>IF(AX1927&amp;AW1927="勤怠未設定","×",IF(AV1927="勤怠修正","×",IF(AC1927="外注","",IF(AA1927="",IF(AY1927&lt;&gt;"","×",""),IF(VLOOKUP(AA1927,カレンダマスタ!$H$66:$I$83,2,FALSE)&lt;&gt;AY1927,"×","OK")))))</f>
        <v/>
      </c>
      <c r="BC1927" s="137" t="str">
        <f>IF(E1927="","",VLOOKUP($E1927,カレンダマスタ!$A$4:$E$381,4,FALSE))</f>
        <v/>
      </c>
      <c r="BD1927" s="126" t="str">
        <f>IF(AC1927="社員","",IF(AG1927=0,"",IF(AD1927="NSTC",IF(COUNTIF(カレンダマスタ!$Q$5:$Q$32,G1927)=1,"OK","×"),
IF(AD1927="NS本社",IF(COUNTIF(カレンダマスタ!$T$5:$T$32,G1927)=1,"OK","×"),IF(COUNTIF(カレンダマスタ!$R$5:$R$32,G1927)=1,"OK","×")))))</f>
        <v/>
      </c>
      <c r="BE1927" s="126" t="str">
        <f>IF(AC1927="社員","",IF(G1927="","",IF(R1927&lt;&gt;"","",IF(AF1927="CS","OK",IF(VLOOKUP(E1927,カレンダマスタ!$A$5:$D$381,4,FALSE)&gt;0,"",IF(OR(G1927*24&gt;10.84,H1927*24&lt;14.5)=TRUE,"×","OK"))))))</f>
        <v/>
      </c>
      <c r="BF1927" s="126" t="str">
        <f t="shared" si="618"/>
        <v/>
      </c>
      <c r="BG1927" s="126" t="str">
        <f t="shared" si="608"/>
        <v/>
      </c>
      <c r="BI1927" s="130" t="str">
        <f t="shared" si="616"/>
        <v/>
      </c>
    </row>
    <row r="1928" spans="2:61">
      <c r="B1928" s="111"/>
      <c r="C1928" s="537"/>
      <c r="D1928" s="142"/>
      <c r="E1928" s="584"/>
      <c r="F1928" s="142"/>
      <c r="G1928" s="589"/>
      <c r="H1928" s="589"/>
      <c r="I1928" s="144"/>
      <c r="J1928" s="148"/>
      <c r="K1928" s="145"/>
      <c r="L1928" s="146"/>
      <c r="M1928" s="146"/>
      <c r="N1928" s="147"/>
      <c r="O1928" s="148"/>
      <c r="P1928" s="148"/>
      <c r="Q1928" s="148"/>
      <c r="R1928" s="149"/>
      <c r="S1928" s="156"/>
      <c r="T1928" s="435" t="str">
        <f t="shared" si="610"/>
        <v/>
      </c>
      <c r="U1928" s="430"/>
      <c r="V1928" s="430" t="str">
        <f t="shared" si="611"/>
        <v/>
      </c>
      <c r="W1928" s="298"/>
      <c r="X1928" s="143" t="str">
        <f t="shared" si="617"/>
        <v/>
      </c>
      <c r="Y1928" s="143" t="str">
        <f t="shared" si="612"/>
        <v/>
      </c>
      <c r="Z1928" s="143" t="str">
        <f t="shared" si="613"/>
        <v/>
      </c>
      <c r="AA1928" s="149" t="str">
        <f t="shared" si="603"/>
        <v/>
      </c>
      <c r="AC1928" s="188" t="str">
        <f>AC1901</f>
        <v/>
      </c>
      <c r="AD1928" s="189" t="str">
        <f>AD1901</f>
        <v/>
      </c>
      <c r="AE1928" s="189" t="str">
        <f>AE1901</f>
        <v/>
      </c>
      <c r="AF1928" s="189" t="str">
        <f>AF1901</f>
        <v/>
      </c>
      <c r="AG1928" s="205">
        <f t="shared" si="614"/>
        <v>0</v>
      </c>
      <c r="AI1928" s="157" t="str">
        <f>IF(月報!G1928&lt;&gt;"",月報!G1928,"")</f>
        <v/>
      </c>
      <c r="AJ1928" s="151" t="str">
        <f>IF(月報!W1928&lt;&gt;"",月報!W1928*24,"")</f>
        <v/>
      </c>
      <c r="AK1928" s="151" t="str">
        <f>IF(月報!P1928&lt;&gt;"",月報!P1928,"")</f>
        <v/>
      </c>
      <c r="AL1928" s="151" t="str">
        <f>IF(月報!Q1928&lt;&gt;"",IF(月報!Q1928="平日残","",月報!Q1928),"")</f>
        <v/>
      </c>
      <c r="AM1928" s="151"/>
      <c r="AN1928" s="151" t="str">
        <f t="shared" si="602"/>
        <v/>
      </c>
      <c r="AO1928" s="151" t="str">
        <f>IF($E1928="","",VLOOKUP($E1928,カレンダマスタ!$A$5:$E$381,5,FALSE))</f>
        <v/>
      </c>
      <c r="AQ1928" s="197" t="str">
        <f>IF(G1928="","",IF(VLOOKUP(E1928,カレンダマスタ!$A$5:$D$381,4,FALSE)=0,"",1))</f>
        <v/>
      </c>
      <c r="AR1928" s="152" t="str">
        <f>IF($G1928="","",IF($AD1928="NSTC",INDEX(カレンダマスタ!$I$26:$O$31,MATCH($G1928,カレンダマスタ!$H$26:$H$31,1),MATCH($H1928,カレンダマスタ!$I$25:$O$25,1)),
IF($AD1928="CS本社",INDEX(カレンダマスタ!$I$36:$O$41,MATCH($G1928,カレンダマスタ!$H$36:$H$41,1),MATCH($H1928,カレンダマスタ!$I$35:$O$35,1)),
IF($AD1928="NS本社",INDEX(カレンダマスタ!$I$94:$O$99,MATCH($G1928,カレンダマスタ!$H$95:$H$100,1),MATCH($H1928,カレンダマスタ!$I$93:$O$93,1)),
IF($AD1928="ODC",INDEX(カレンダマスタ!$I$46:$O$51,MATCH($G1928,カレンダマスタ!$H$46:$H$51,1),MATCH($H1928,カレンダマスタ!$I$45:$O$45,1)),
IF($AD1928="NS東京TC",INDEX(カレンダマスタ!$I$56:$O$61,MATCH($G1928,カレンダマスタ!$H$56:$H$61,1),MATCH($H1928,カレンダマスタ!$I$55:$O$55,1)),""))))))</f>
        <v/>
      </c>
      <c r="AS1928" s="151" t="str">
        <f t="shared" si="615"/>
        <v/>
      </c>
      <c r="AU1928" s="153" t="str">
        <f>IF(E1928="","",VLOOKUP($E1928,カレンダマスタ!$A$4:$E$381,4,FALSE))</f>
        <v/>
      </c>
      <c r="AV1928" s="153" t="str">
        <f t="shared" si="604"/>
        <v/>
      </c>
      <c r="AW1928" s="153" t="str">
        <f t="shared" si="605"/>
        <v/>
      </c>
      <c r="AX1928" s="154" t="str">
        <f t="shared" si="606"/>
        <v/>
      </c>
      <c r="AY1928" s="154" t="str">
        <f t="shared" si="607"/>
        <v/>
      </c>
      <c r="AZ1928" s="144" t="str">
        <f>IF(AX1928&amp;AW1928="勤怠未設定","×",IF(AV1928="勤怠修正","×",IF(AC1928="外注","",IF(AA1928="",IF(AY1928&lt;&gt;"","×",""),IF(VLOOKUP(AA1928,カレンダマスタ!$H$66:$I$83,2,FALSE)&lt;&gt;AY1928,"×","OK")))))</f>
        <v/>
      </c>
      <c r="BC1928" s="153" t="str">
        <f>IF(E1928="","",VLOOKUP($E1928,カレンダマスタ!$A$4:$E$381,4,FALSE))</f>
        <v/>
      </c>
      <c r="BD1928" s="151" t="str">
        <f>IF(AC1928="社員","",IF(AG1928=0,"",IF(AD1928="NSTC",IF(COUNTIF(カレンダマスタ!$Q$5:$Q$32,G1928)=1,"OK","×"),
IF(AD1928="NS本社",IF(COUNTIF(カレンダマスタ!$T$5:$T$32,G1928)=1,"OK","×"),IF(COUNTIF(カレンダマスタ!$R$5:$R$32,G1928)=1,"OK","×")))))</f>
        <v/>
      </c>
      <c r="BE1928" s="151" t="str">
        <f>IF(AC1928="社員","",IF(G1928="","",IF(R1928&lt;&gt;"","",IF(AF1928="CS","OK",IF(VLOOKUP(E1928,カレンダマスタ!$A$5:$D$381,4,FALSE)&gt;0,"",IF(OR(G1928*24&gt;10.84,H1928*24&lt;14.5)=TRUE,"×","OK"))))))</f>
        <v/>
      </c>
      <c r="BF1928" s="151" t="str">
        <f t="shared" si="618"/>
        <v/>
      </c>
      <c r="BG1928" s="151" t="str">
        <f t="shared" si="608"/>
        <v/>
      </c>
      <c r="BI1928" s="144" t="str">
        <f t="shared" si="616"/>
        <v/>
      </c>
    </row>
    <row r="1929" spans="2:61">
      <c r="B1929" s="111"/>
      <c r="C1929" s="535"/>
      <c r="D1929" s="112"/>
      <c r="E1929" s="582"/>
      <c r="F1929" s="112"/>
      <c r="G1929" s="587"/>
      <c r="H1929" s="587"/>
      <c r="I1929" s="114"/>
      <c r="J1929" s="118"/>
      <c r="K1929" s="115"/>
      <c r="L1929" s="116"/>
      <c r="M1929" s="116"/>
      <c r="N1929" s="117"/>
      <c r="O1929" s="118"/>
      <c r="P1929" s="118"/>
      <c r="Q1929" s="118"/>
      <c r="R1929" s="119"/>
      <c r="S1929" s="120"/>
      <c r="T1929" s="433" t="str">
        <f t="shared" si="610"/>
        <v/>
      </c>
      <c r="U1929" s="431">
        <f>SUM(T1929:T1935)</f>
        <v>0</v>
      </c>
      <c r="V1929" s="431" t="str">
        <f t="shared" si="611"/>
        <v/>
      </c>
      <c r="W1929" s="298"/>
      <c r="X1929" s="113" t="str">
        <f t="shared" si="617"/>
        <v/>
      </c>
      <c r="Y1929" s="113" t="str">
        <f t="shared" si="612"/>
        <v/>
      </c>
      <c r="Z1929" s="113" t="str">
        <f t="shared" si="613"/>
        <v/>
      </c>
      <c r="AA1929" s="119" t="str">
        <f t="shared" si="603"/>
        <v/>
      </c>
      <c r="AC1929" s="190" t="str">
        <f>AC1901</f>
        <v/>
      </c>
      <c r="AD1929" s="191" t="str">
        <f>AD1901</f>
        <v/>
      </c>
      <c r="AE1929" s="191" t="str">
        <f>AE1901</f>
        <v/>
      </c>
      <c r="AF1929" s="191" t="str">
        <f>AF1901</f>
        <v/>
      </c>
      <c r="AG1929" s="206">
        <f t="shared" si="614"/>
        <v>0</v>
      </c>
      <c r="AI1929" s="159" t="str">
        <f>IF(月報!G1929&lt;&gt;"",月報!G1929,"")</f>
        <v/>
      </c>
      <c r="AJ1929" s="122" t="str">
        <f>IF(月報!W1929&lt;&gt;"",月報!W1929*24,"")</f>
        <v/>
      </c>
      <c r="AK1929" s="122" t="str">
        <f>IF(月報!P1929&lt;&gt;"",月報!P1929,"")</f>
        <v/>
      </c>
      <c r="AL1929" s="122" t="str">
        <f>IF(月報!Q1929&lt;&gt;"",IF(月報!Q1929="平日残","",月報!Q1929),"")</f>
        <v/>
      </c>
      <c r="AM1929" s="122"/>
      <c r="AN1929" s="122" t="str">
        <f t="shared" si="602"/>
        <v/>
      </c>
      <c r="AO1929" s="122" t="str">
        <f>IF($E1929="","",VLOOKUP($E1929,カレンダマスタ!$A$5:$E$381,5,FALSE))</f>
        <v/>
      </c>
      <c r="AQ1929" s="195" t="str">
        <f>IF(G1929="","",IF(VLOOKUP(E1929,カレンダマスタ!$A$5:$D$381,4,FALSE)=0,"",1))</f>
        <v/>
      </c>
      <c r="AR1929" s="123" t="str">
        <f>IF($G1929="","",IF($AD1929="NSTC",INDEX(カレンダマスタ!$I$26:$O$31,MATCH($G1929,カレンダマスタ!$H$26:$H$31,1),MATCH($H1929,カレンダマスタ!$I$25:$O$25,1)),
IF($AD1929="CS本社",INDEX(カレンダマスタ!$I$36:$O$41,MATCH($G1929,カレンダマスタ!$H$36:$H$41,1),MATCH($H1929,カレンダマスタ!$I$35:$O$35,1)),
IF($AD1929="NS本社",INDEX(カレンダマスタ!$I$94:$O$99,MATCH($G1929,カレンダマスタ!$H$95:$H$100,1),MATCH($H1929,カレンダマスタ!$I$93:$O$93,1)),
IF($AD1929="ODC",INDEX(カレンダマスタ!$I$46:$O$51,MATCH($G1929,カレンダマスタ!$H$46:$H$51,1),MATCH($H1929,カレンダマスタ!$I$45:$O$45,1)),
IF($AD1929="NS東京TC",INDEX(カレンダマスタ!$I$56:$O$61,MATCH($G1929,カレンダマスタ!$H$56:$H$61,1),MATCH($H1929,カレンダマスタ!$I$55:$O$55,1)),""))))))</f>
        <v/>
      </c>
      <c r="AS1929" s="122" t="str">
        <f t="shared" si="615"/>
        <v/>
      </c>
      <c r="AU1929" s="124" t="str">
        <f>IF(E1929="","",VLOOKUP($E1929,カレンダマスタ!$A$4:$E$381,4,FALSE))</f>
        <v/>
      </c>
      <c r="AV1929" s="124" t="str">
        <f t="shared" si="604"/>
        <v/>
      </c>
      <c r="AW1929" s="124" t="str">
        <f t="shared" si="605"/>
        <v/>
      </c>
      <c r="AX1929" s="125" t="str">
        <f t="shared" si="606"/>
        <v/>
      </c>
      <c r="AY1929" s="125" t="str">
        <f t="shared" si="607"/>
        <v/>
      </c>
      <c r="AZ1929" s="114" t="str">
        <f>IF(AX1929&amp;AW1929="勤怠未設定","×",IF(AV1929="勤怠修正","×",IF(AC1929="外注","",IF(AA1929="",IF(AY1929&lt;&gt;"","×",""),IF(VLOOKUP(AA1929,カレンダマスタ!$H$66:$I$83,2,FALSE)&lt;&gt;AY1929,"×","OK")))))</f>
        <v/>
      </c>
      <c r="BC1929" s="124" t="str">
        <f>IF(E1929="","",VLOOKUP($E1929,カレンダマスタ!$A$4:$E$381,4,FALSE))</f>
        <v/>
      </c>
      <c r="BD1929" s="122" t="str">
        <f>IF(AC1929="社員","",IF(AG1929=0,"",IF(AD1929="NSTC",IF(COUNTIF(カレンダマスタ!$Q$5:$Q$32,G1929)=1,"OK","×"),
IF(AD1929="NS本社",IF(COUNTIF(カレンダマスタ!$T$5:$T$32,G1929)=1,"OK","×"),IF(COUNTIF(カレンダマスタ!$R$5:$R$32,G1929)=1,"OK","×")))))</f>
        <v/>
      </c>
      <c r="BE1929" s="122" t="str">
        <f>IF(AC1929="社員","",IF(G1929="","",IF(R1929&lt;&gt;"","",IF(AF1929="CS","OK",IF(VLOOKUP(E1929,カレンダマスタ!$A$5:$D$381,4,FALSE)&gt;0,"",IF(OR(G1929*24&gt;10.84,H1929*24&lt;14.5)=TRUE,"×","OK"))))))</f>
        <v/>
      </c>
      <c r="BF1929" s="122" t="str">
        <f t="shared" si="618"/>
        <v/>
      </c>
      <c r="BG1929" s="122" t="str">
        <f t="shared" si="608"/>
        <v/>
      </c>
      <c r="BI1929" s="114" t="str">
        <f t="shared" si="616"/>
        <v/>
      </c>
    </row>
    <row r="1930" spans="2:61">
      <c r="B1930" s="111"/>
      <c r="C1930" s="536"/>
      <c r="D1930" s="128"/>
      <c r="E1930" s="583"/>
      <c r="F1930" s="128"/>
      <c r="G1930" s="588"/>
      <c r="H1930" s="588"/>
      <c r="I1930" s="130"/>
      <c r="J1930" s="139"/>
      <c r="K1930" s="131"/>
      <c r="L1930" s="132"/>
      <c r="M1930" s="132"/>
      <c r="N1930" s="141"/>
      <c r="O1930" s="139"/>
      <c r="P1930" s="139"/>
      <c r="Q1930" s="139"/>
      <c r="R1930" s="133"/>
      <c r="S1930" s="134"/>
      <c r="T1930" s="434" t="str">
        <f t="shared" si="610"/>
        <v/>
      </c>
      <c r="U1930" s="429"/>
      <c r="V1930" s="429" t="str">
        <f t="shared" si="611"/>
        <v/>
      </c>
      <c r="W1930" s="298"/>
      <c r="X1930" s="129" t="str">
        <f t="shared" si="617"/>
        <v/>
      </c>
      <c r="Y1930" s="129" t="str">
        <f t="shared" si="612"/>
        <v/>
      </c>
      <c r="Z1930" s="129" t="str">
        <f t="shared" si="613"/>
        <v/>
      </c>
      <c r="AA1930" s="133" t="str">
        <f t="shared" si="603"/>
        <v/>
      </c>
      <c r="AC1930" s="186" t="str">
        <f>AC1901</f>
        <v/>
      </c>
      <c r="AD1930" s="187" t="str">
        <f>AD1901</f>
        <v/>
      </c>
      <c r="AE1930" s="187" t="str">
        <f>AE1901</f>
        <v/>
      </c>
      <c r="AF1930" s="187" t="str">
        <f>AF1901</f>
        <v/>
      </c>
      <c r="AG1930" s="204">
        <f t="shared" si="614"/>
        <v>0</v>
      </c>
      <c r="AI1930" s="135" t="str">
        <f>IF(月報!G1930&lt;&gt;"",月報!G1930,"")</f>
        <v/>
      </c>
      <c r="AJ1930" s="126" t="str">
        <f>IF(月報!W1930&lt;&gt;"",月報!W1930*24,"")</f>
        <v/>
      </c>
      <c r="AK1930" s="126" t="str">
        <f>IF(月報!P1930&lt;&gt;"",月報!P1930,"")</f>
        <v/>
      </c>
      <c r="AL1930" s="126" t="str">
        <f>IF(月報!Q1930&lt;&gt;"",IF(月報!Q1930="平日残","",月報!Q1930),"")</f>
        <v/>
      </c>
      <c r="AM1930" s="126"/>
      <c r="AN1930" s="126" t="str">
        <f t="shared" si="602"/>
        <v/>
      </c>
      <c r="AO1930" s="126" t="str">
        <f>IF($E1930="","",VLOOKUP($E1930,カレンダマスタ!$A$5:$E$381,5,FALSE))</f>
        <v/>
      </c>
      <c r="AQ1930" s="196" t="str">
        <f>IF(G1930="","",IF(VLOOKUP(E1930,カレンダマスタ!$A$5:$D$381,4,FALSE)=0,"",1))</f>
        <v/>
      </c>
      <c r="AR1930" s="136" t="str">
        <f>IF($G1930="","",IF($AD1930="NSTC",INDEX(カレンダマスタ!$I$26:$O$31,MATCH($G1930,カレンダマスタ!$H$26:$H$31,1),MATCH($H1930,カレンダマスタ!$I$25:$O$25,1)),
IF($AD1930="CS本社",INDEX(カレンダマスタ!$I$36:$O$41,MATCH($G1930,カレンダマスタ!$H$36:$H$41,1),MATCH($H1930,カレンダマスタ!$I$35:$O$35,1)),
IF($AD1930="NS本社",INDEX(カレンダマスタ!$I$94:$O$99,MATCH($G1930,カレンダマスタ!$H$95:$H$100,1),MATCH($H1930,カレンダマスタ!$I$93:$O$93,1)),
IF($AD1930="ODC",INDEX(カレンダマスタ!$I$46:$O$51,MATCH($G1930,カレンダマスタ!$H$46:$H$51,1),MATCH($H1930,カレンダマスタ!$I$45:$O$45,1)),
IF($AD1930="NS東京TC",INDEX(カレンダマスタ!$I$56:$O$61,MATCH($G1930,カレンダマスタ!$H$56:$H$61,1),MATCH($H1930,カレンダマスタ!$I$55:$O$55,1)),""))))))</f>
        <v/>
      </c>
      <c r="AS1930" s="126" t="str">
        <f t="shared" si="615"/>
        <v/>
      </c>
      <c r="AU1930" s="137" t="str">
        <f>IF(E1930="","",VLOOKUP($E1930,カレンダマスタ!$A$4:$E$381,4,FALSE))</f>
        <v/>
      </c>
      <c r="AV1930" s="137" t="str">
        <f t="shared" si="604"/>
        <v/>
      </c>
      <c r="AW1930" s="137" t="str">
        <f t="shared" si="605"/>
        <v/>
      </c>
      <c r="AX1930" s="138" t="str">
        <f t="shared" si="606"/>
        <v/>
      </c>
      <c r="AY1930" s="138" t="str">
        <f t="shared" si="607"/>
        <v/>
      </c>
      <c r="AZ1930" s="130" t="str">
        <f>IF(AX1930&amp;AW1930="勤怠未設定","×",IF(AV1930="勤怠修正","×",IF(AC1930="外注","",IF(AA1930="",IF(AY1930&lt;&gt;"","×",""),IF(VLOOKUP(AA1930,カレンダマスタ!$H$66:$I$83,2,FALSE)&lt;&gt;AY1930,"×","OK")))))</f>
        <v/>
      </c>
      <c r="BC1930" s="137" t="str">
        <f>IF(E1930="","",VLOOKUP($E1930,カレンダマスタ!$A$4:$E$381,4,FALSE))</f>
        <v/>
      </c>
      <c r="BD1930" s="126" t="str">
        <f>IF(AC1930="社員","",IF(AG1930=0,"",IF(AD1930="NSTC",IF(COUNTIF(カレンダマスタ!$Q$5:$Q$32,G1930)=1,"OK","×"),
IF(AD1930="NS本社",IF(COUNTIF(カレンダマスタ!$T$5:$T$32,G1930)=1,"OK","×"),IF(COUNTIF(カレンダマスタ!$R$5:$R$32,G1930)=1,"OK","×")))))</f>
        <v/>
      </c>
      <c r="BE1930" s="126" t="str">
        <f>IF(AC1930="社員","",IF(G1930="","",IF(R1930&lt;&gt;"","",IF(AF1930="CS","OK",IF(VLOOKUP(E1930,カレンダマスタ!$A$5:$D$381,4,FALSE)&gt;0,"",IF(OR(G1930*24&gt;10.84,H1930*24&lt;14.5)=TRUE,"×","OK"))))))</f>
        <v/>
      </c>
      <c r="BF1930" s="126" t="str">
        <f t="shared" si="618"/>
        <v/>
      </c>
      <c r="BG1930" s="126" t="str">
        <f t="shared" si="608"/>
        <v/>
      </c>
      <c r="BI1930" s="130" t="str">
        <f t="shared" si="616"/>
        <v/>
      </c>
    </row>
    <row r="1931" spans="2:61">
      <c r="B1931" s="111"/>
      <c r="C1931" s="536"/>
      <c r="D1931" s="128"/>
      <c r="E1931" s="583"/>
      <c r="F1931" s="128"/>
      <c r="G1931" s="588"/>
      <c r="H1931" s="588"/>
      <c r="I1931" s="130"/>
      <c r="J1931" s="139"/>
      <c r="K1931" s="131"/>
      <c r="L1931" s="132"/>
      <c r="M1931" s="132"/>
      <c r="N1931" s="141"/>
      <c r="O1931" s="139"/>
      <c r="P1931" s="139"/>
      <c r="Q1931" s="139"/>
      <c r="R1931" s="133"/>
      <c r="S1931" s="134"/>
      <c r="T1931" s="434" t="str">
        <f t="shared" si="610"/>
        <v/>
      </c>
      <c r="U1931" s="429"/>
      <c r="V1931" s="429" t="str">
        <f t="shared" si="611"/>
        <v/>
      </c>
      <c r="W1931" s="298"/>
      <c r="X1931" s="129" t="str">
        <f t="shared" si="617"/>
        <v/>
      </c>
      <c r="Y1931" s="129" t="str">
        <f t="shared" si="612"/>
        <v/>
      </c>
      <c r="Z1931" s="129" t="str">
        <f t="shared" si="613"/>
        <v/>
      </c>
      <c r="AA1931" s="133" t="str">
        <f t="shared" si="603"/>
        <v/>
      </c>
      <c r="AC1931" s="186" t="str">
        <f>AC1901</f>
        <v/>
      </c>
      <c r="AD1931" s="187" t="str">
        <f>AD1901</f>
        <v/>
      </c>
      <c r="AE1931" s="187" t="str">
        <f>AE1901</f>
        <v/>
      </c>
      <c r="AF1931" s="187" t="str">
        <f>AF1901</f>
        <v/>
      </c>
      <c r="AG1931" s="204">
        <f t="shared" si="614"/>
        <v>0</v>
      </c>
      <c r="AI1931" s="160" t="str">
        <f>IF(月報!G1931&lt;&gt;"",月報!G1931,"")</f>
        <v/>
      </c>
      <c r="AJ1931" s="126" t="str">
        <f>IF(月報!W1931&lt;&gt;"",月報!W1931*24,"")</f>
        <v/>
      </c>
      <c r="AK1931" s="126" t="str">
        <f>IF(月報!P1931&lt;&gt;"",月報!P1931,"")</f>
        <v/>
      </c>
      <c r="AL1931" s="126" t="str">
        <f>IF(月報!Q1931&lt;&gt;"",IF(月報!Q1931="平日残","",月報!Q1931),"")</f>
        <v/>
      </c>
      <c r="AM1931" s="126"/>
      <c r="AN1931" s="126" t="str">
        <f t="shared" ref="AN1931:AN1994" si="619">IF($AO1931=0,IF($G1931="",IF($Q1931="","週報未入力",""),""),"")</f>
        <v/>
      </c>
      <c r="AO1931" s="126" t="str">
        <f>IF($E1931="","",VLOOKUP($E1931,カレンダマスタ!$A$5:$E$381,5,FALSE))</f>
        <v/>
      </c>
      <c r="AQ1931" s="196" t="str">
        <f>IF(G1931="","",IF(VLOOKUP(E1931,カレンダマスタ!$A$5:$D$381,4,FALSE)=0,"",1))</f>
        <v/>
      </c>
      <c r="AR1931" s="136" t="str">
        <f>IF($G1931="","",IF($AD1931="NSTC",INDEX(カレンダマスタ!$I$26:$O$31,MATCH($G1931,カレンダマスタ!$H$26:$H$31,1),MATCH($H1931,カレンダマスタ!$I$25:$O$25,1)),
IF($AD1931="CS本社",INDEX(カレンダマスタ!$I$36:$O$41,MATCH($G1931,カレンダマスタ!$H$36:$H$41,1),MATCH($H1931,カレンダマスタ!$I$35:$O$35,1)),
IF($AD1931="NS本社",INDEX(カレンダマスタ!$I$94:$O$99,MATCH($G1931,カレンダマスタ!$H$95:$H$100,1),MATCH($H1931,カレンダマスタ!$I$93:$O$93,1)),
IF($AD1931="ODC",INDEX(カレンダマスタ!$I$46:$O$51,MATCH($G1931,カレンダマスタ!$H$46:$H$51,1),MATCH($H1931,カレンダマスタ!$I$45:$O$45,1)),
IF($AD1931="NS東京TC",INDEX(カレンダマスタ!$I$56:$O$61,MATCH($G1931,カレンダマスタ!$H$56:$H$61,1),MATCH($H1931,カレンダマスタ!$I$55:$O$55,1)),""))))))</f>
        <v/>
      </c>
      <c r="AS1931" s="126" t="str">
        <f t="shared" si="615"/>
        <v/>
      </c>
      <c r="AU1931" s="137" t="str">
        <f>IF(E1931="","",VLOOKUP($E1931,カレンダマスタ!$A$4:$E$381,4,FALSE))</f>
        <v/>
      </c>
      <c r="AV1931" s="137" t="str">
        <f t="shared" si="604"/>
        <v/>
      </c>
      <c r="AW1931" s="137" t="str">
        <f t="shared" si="605"/>
        <v/>
      </c>
      <c r="AX1931" s="138" t="str">
        <f t="shared" si="606"/>
        <v/>
      </c>
      <c r="AY1931" s="138" t="str">
        <f t="shared" si="607"/>
        <v/>
      </c>
      <c r="AZ1931" s="130" t="str">
        <f>IF(AX1931&amp;AW1931="勤怠未設定","×",IF(AV1931="勤怠修正","×",IF(AC1931="外注","",IF(AA1931="",IF(AY1931&lt;&gt;"","×",""),IF(VLOOKUP(AA1931,カレンダマスタ!$H$66:$I$83,2,FALSE)&lt;&gt;AY1931,"×","OK")))))</f>
        <v/>
      </c>
      <c r="BC1931" s="137" t="str">
        <f>IF(E1931="","",VLOOKUP($E1931,カレンダマスタ!$A$4:$E$381,4,FALSE))</f>
        <v/>
      </c>
      <c r="BD1931" s="126" t="str">
        <f>IF(AC1931="社員","",IF(AG1931=0,"",IF(AD1931="NSTC",IF(COUNTIF(カレンダマスタ!$Q$5:$Q$32,G1931)=1,"OK","×"),
IF(AD1931="NS本社",IF(COUNTIF(カレンダマスタ!$T$5:$T$32,G1931)=1,"OK","×"),IF(COUNTIF(カレンダマスタ!$R$5:$R$32,G1931)=1,"OK","×")))))</f>
        <v/>
      </c>
      <c r="BE1931" s="126" t="str">
        <f>IF(AC1931="社員","",IF(G1931="","",IF(R1931&lt;&gt;"","",IF(AF1931="CS","OK",IF(VLOOKUP(E1931,カレンダマスタ!$A$5:$D$381,4,FALSE)&gt;0,"",IF(OR(G1931*24&gt;10.84,H1931*24&lt;14.5)=TRUE,"×","OK"))))))</f>
        <v/>
      </c>
      <c r="BF1931" s="126" t="str">
        <f t="shared" si="618"/>
        <v/>
      </c>
      <c r="BG1931" s="126" t="str">
        <f t="shared" si="608"/>
        <v/>
      </c>
      <c r="BI1931" s="130" t="str">
        <f t="shared" si="616"/>
        <v/>
      </c>
    </row>
    <row r="1932" spans="2:61">
      <c r="B1932" s="111"/>
      <c r="C1932" s="536"/>
      <c r="D1932" s="128"/>
      <c r="E1932" s="214"/>
      <c r="F1932" s="128"/>
      <c r="G1932" s="588"/>
      <c r="H1932" s="588"/>
      <c r="I1932" s="131"/>
      <c r="J1932" s="139"/>
      <c r="K1932" s="131"/>
      <c r="L1932" s="132"/>
      <c r="M1932" s="132"/>
      <c r="N1932" s="141"/>
      <c r="O1932" s="139"/>
      <c r="P1932" s="139"/>
      <c r="Q1932" s="139"/>
      <c r="R1932" s="133"/>
      <c r="S1932" s="134"/>
      <c r="T1932" s="434" t="str">
        <f t="shared" si="610"/>
        <v/>
      </c>
      <c r="U1932" s="429"/>
      <c r="V1932" s="429" t="str">
        <f t="shared" si="611"/>
        <v/>
      </c>
      <c r="W1932" s="298"/>
      <c r="X1932" s="129" t="str">
        <f t="shared" si="617"/>
        <v/>
      </c>
      <c r="Y1932" s="129" t="str">
        <f t="shared" si="612"/>
        <v/>
      </c>
      <c r="Z1932" s="129" t="str">
        <f t="shared" si="613"/>
        <v/>
      </c>
      <c r="AA1932" s="133" t="str">
        <f t="shared" ref="AA1932:AA1995" si="620">IF(R1932&lt;&gt;"",IF(AND(AO1932=2,R1932="休出"),"法休残",R1932),"")</f>
        <v/>
      </c>
      <c r="AC1932" s="186" t="str">
        <f>AC1901</f>
        <v/>
      </c>
      <c r="AD1932" s="187" t="str">
        <f>AD1901</f>
        <v/>
      </c>
      <c r="AE1932" s="187" t="str">
        <f>AE1901</f>
        <v/>
      </c>
      <c r="AF1932" s="187" t="str">
        <f>AF1901</f>
        <v/>
      </c>
      <c r="AG1932" s="204">
        <f t="shared" si="614"/>
        <v>0</v>
      </c>
      <c r="AI1932" s="160" t="str">
        <f>IF(月報!G1932&lt;&gt;"",月報!G1932,"")</f>
        <v/>
      </c>
      <c r="AJ1932" s="126" t="str">
        <f>IF(月報!W1932&lt;&gt;"",月報!W1932*24,"")</f>
        <v/>
      </c>
      <c r="AK1932" s="126" t="str">
        <f>IF(月報!P1932&lt;&gt;"",月報!P1932,"")</f>
        <v/>
      </c>
      <c r="AL1932" s="126" t="str">
        <f>IF(月報!Q1932&lt;&gt;"",IF(月報!Q1932="平日残","",月報!Q1932),"")</f>
        <v/>
      </c>
      <c r="AM1932" s="126"/>
      <c r="AN1932" s="126" t="str">
        <f t="shared" si="619"/>
        <v/>
      </c>
      <c r="AO1932" s="126" t="str">
        <f>IF($E1932="","",VLOOKUP($E1932,カレンダマスタ!$A$5:$E$381,5,FALSE))</f>
        <v/>
      </c>
      <c r="AQ1932" s="196" t="str">
        <f>IF(G1932="","",IF(VLOOKUP(E1932,カレンダマスタ!$A$5:$D$381,4,FALSE)=0,"",1))</f>
        <v/>
      </c>
      <c r="AR1932" s="136" t="str">
        <f>IF($G1932="","",IF($AD1932="NSTC",INDEX(カレンダマスタ!$I$26:$O$31,MATCH($G1932,カレンダマスタ!$H$26:$H$31,1),MATCH($H1932,カレンダマスタ!$I$25:$O$25,1)),
IF($AD1932="CS本社",INDEX(カレンダマスタ!$I$36:$O$41,MATCH($G1932,カレンダマスタ!$H$36:$H$41,1),MATCH($H1932,カレンダマスタ!$I$35:$O$35,1)),
IF($AD1932="NS本社",INDEX(カレンダマスタ!$I$94:$O$99,MATCH($G1932,カレンダマスタ!$H$95:$H$100,1),MATCH($H1932,カレンダマスタ!$I$93:$O$93,1)),
IF($AD1932="ODC",INDEX(カレンダマスタ!$I$46:$O$51,MATCH($G1932,カレンダマスタ!$H$46:$H$51,1),MATCH($H1932,カレンダマスタ!$I$45:$O$45,1)),
IF($AD1932="NS東京TC",INDEX(カレンダマスタ!$I$56:$O$61,MATCH($G1932,カレンダマスタ!$H$56:$H$61,1),MATCH($H1932,カレンダマスタ!$I$55:$O$55,1)),""))))))</f>
        <v/>
      </c>
      <c r="AS1932" s="126" t="str">
        <f t="shared" si="615"/>
        <v/>
      </c>
      <c r="AU1932" s="137" t="str">
        <f>IF(E1932="","",VLOOKUP($E1932,カレンダマスタ!$A$4:$E$381,4,FALSE))</f>
        <v/>
      </c>
      <c r="AV1932" s="137" t="str">
        <f t="shared" ref="AV1932:AV1995" si="621">IF(AA1932="","",IF(OR(AA1932="欠勤",AA1932="遅刻"),"勤怠修正",""))</f>
        <v/>
      </c>
      <c r="AW1932" s="137" t="str">
        <f t="shared" ref="AW1932:AW1995" si="622">IF(Q1932="","",IF(R1932="","勤怠未設定",""))</f>
        <v/>
      </c>
      <c r="AX1932" s="138" t="str">
        <f t="shared" ref="AX1932:AX1995" si="623">IF(E1932="","",IF(AND(AU1932&gt;=1,J1932&lt;&gt;"",AA1932=""),"勤怠未設定",IF(AA1932&lt;&gt;"",AA1932,"")))</f>
        <v/>
      </c>
      <c r="AY1932" s="138" t="str">
        <f t="shared" ref="AY1932:AY1995" si="624">IF(AC1932="外注","",IF(AK1932&amp;AL1932&lt;&gt;"",AK1932&amp;AL1932,""))</f>
        <v/>
      </c>
      <c r="AZ1932" s="130" t="str">
        <f>IF(AX1932&amp;AW1932="勤怠未設定","×",IF(AV1932="勤怠修正","×",IF(AC1932="外注","",IF(AA1932="",IF(AY1932&lt;&gt;"","×",""),IF(VLOOKUP(AA1932,カレンダマスタ!$H$66:$I$83,2,FALSE)&lt;&gt;AY1932,"×","OK")))))</f>
        <v/>
      </c>
      <c r="BC1932" s="137" t="str">
        <f>IF(E1932="","",VLOOKUP($E1932,カレンダマスタ!$A$4:$E$381,4,FALSE))</f>
        <v/>
      </c>
      <c r="BD1932" s="126" t="str">
        <f>IF(AC1932="社員","",IF(AG1932=0,"",IF(AD1932="NSTC",IF(COUNTIF(カレンダマスタ!$Q$5:$Q$32,G1932)=1,"OK","×"),
IF(AD1932="NS本社",IF(COUNTIF(カレンダマスタ!$T$5:$T$32,G1932)=1,"OK","×"),IF(COUNTIF(カレンダマスタ!$R$5:$R$32,G1932)=1,"OK","×")))))</f>
        <v/>
      </c>
      <c r="BE1932" s="126" t="str">
        <f>IF(AC1932="社員","",IF(G1932="","",IF(R1932&lt;&gt;"","",IF(AF1932="CS","OK",IF(VLOOKUP(E1932,カレンダマスタ!$A$5:$D$381,4,FALSE)&gt;0,"",IF(OR(G1932*24&gt;10.84,H1932*24&lt;14.5)=TRUE,"×","OK"))))))</f>
        <v/>
      </c>
      <c r="BF1932" s="126" t="str">
        <f t="shared" si="618"/>
        <v/>
      </c>
      <c r="BG1932" s="126" t="str">
        <f t="shared" si="608"/>
        <v/>
      </c>
      <c r="BI1932" s="130" t="str">
        <f t="shared" si="616"/>
        <v/>
      </c>
    </row>
    <row r="1933" spans="2:61">
      <c r="B1933" s="111"/>
      <c r="C1933" s="536"/>
      <c r="D1933" s="128"/>
      <c r="E1933" s="214"/>
      <c r="F1933" s="128"/>
      <c r="G1933" s="588"/>
      <c r="H1933" s="588"/>
      <c r="I1933" s="131"/>
      <c r="J1933" s="139"/>
      <c r="K1933" s="131"/>
      <c r="L1933" s="132"/>
      <c r="M1933" s="132"/>
      <c r="N1933" s="141"/>
      <c r="O1933" s="139"/>
      <c r="P1933" s="139"/>
      <c r="Q1933" s="139"/>
      <c r="R1933" s="133"/>
      <c r="S1933" s="134"/>
      <c r="T1933" s="434" t="str">
        <f t="shared" si="610"/>
        <v/>
      </c>
      <c r="U1933" s="429"/>
      <c r="V1933" s="429" t="str">
        <f t="shared" si="611"/>
        <v/>
      </c>
      <c r="W1933" s="298"/>
      <c r="X1933" s="129" t="str">
        <f t="shared" si="617"/>
        <v/>
      </c>
      <c r="Y1933" s="129" t="str">
        <f t="shared" si="612"/>
        <v/>
      </c>
      <c r="Z1933" s="129" t="str">
        <f t="shared" si="613"/>
        <v/>
      </c>
      <c r="AA1933" s="133" t="str">
        <f t="shared" si="620"/>
        <v/>
      </c>
      <c r="AC1933" s="186" t="str">
        <f>AC1901</f>
        <v/>
      </c>
      <c r="AD1933" s="187" t="str">
        <f>AD1901</f>
        <v/>
      </c>
      <c r="AE1933" s="187" t="str">
        <f>AE1901</f>
        <v/>
      </c>
      <c r="AF1933" s="187" t="str">
        <f>AF1901</f>
        <v/>
      </c>
      <c r="AG1933" s="204">
        <f t="shared" si="614"/>
        <v>0</v>
      </c>
      <c r="AI1933" s="160" t="str">
        <f>IF(月報!G1933&lt;&gt;"",月報!G1933,"")</f>
        <v/>
      </c>
      <c r="AJ1933" s="126" t="str">
        <f>IF(月報!W1933&lt;&gt;"",月報!W1933*24,"")</f>
        <v/>
      </c>
      <c r="AK1933" s="126" t="str">
        <f>IF(月報!P1933&lt;&gt;"",月報!P1933,"")</f>
        <v/>
      </c>
      <c r="AL1933" s="126" t="str">
        <f>IF(月報!Q1933&lt;&gt;"",IF(月報!Q1933="平日残","",月報!Q1933),"")</f>
        <v/>
      </c>
      <c r="AM1933" s="126"/>
      <c r="AN1933" s="126" t="str">
        <f t="shared" si="619"/>
        <v/>
      </c>
      <c r="AO1933" s="126" t="str">
        <f>IF($E1933="","",VLOOKUP($E1933,カレンダマスタ!$A$5:$E$381,5,FALSE))</f>
        <v/>
      </c>
      <c r="AQ1933" s="196" t="str">
        <f>IF(G1933="","",IF(VLOOKUP(E1933,カレンダマスタ!$A$5:$D$381,4,FALSE)=0,"",1))</f>
        <v/>
      </c>
      <c r="AR1933" s="136" t="str">
        <f>IF($G1933="","",IF($AD1933="NSTC",INDEX(カレンダマスタ!$I$26:$O$31,MATCH($G1933,カレンダマスタ!$H$26:$H$31,1),MATCH($H1933,カレンダマスタ!$I$25:$O$25,1)),
IF($AD1933="CS本社",INDEX(カレンダマスタ!$I$36:$O$41,MATCH($G1933,カレンダマスタ!$H$36:$H$41,1),MATCH($H1933,カレンダマスタ!$I$35:$O$35,1)),
IF($AD1933="NS本社",INDEX(カレンダマスタ!$I$94:$O$99,MATCH($G1933,カレンダマスタ!$H$95:$H$100,1),MATCH($H1933,カレンダマスタ!$I$93:$O$93,1)),
IF($AD1933="ODC",INDEX(カレンダマスタ!$I$46:$O$51,MATCH($G1933,カレンダマスタ!$H$46:$H$51,1),MATCH($H1933,カレンダマスタ!$I$45:$O$45,1)),
IF($AD1933="NS東京TC",INDEX(カレンダマスタ!$I$56:$O$61,MATCH($G1933,カレンダマスタ!$H$56:$H$61,1),MATCH($H1933,カレンダマスタ!$I$55:$O$55,1)),""))))))</f>
        <v/>
      </c>
      <c r="AS1933" s="126" t="str">
        <f t="shared" si="615"/>
        <v/>
      </c>
      <c r="AU1933" s="137" t="str">
        <f>IF(E1933="","",VLOOKUP($E1933,カレンダマスタ!$A$4:$E$381,4,FALSE))</f>
        <v/>
      </c>
      <c r="AV1933" s="137" t="str">
        <f t="shared" si="621"/>
        <v/>
      </c>
      <c r="AW1933" s="137" t="str">
        <f t="shared" si="622"/>
        <v/>
      </c>
      <c r="AX1933" s="138" t="str">
        <f t="shared" si="623"/>
        <v/>
      </c>
      <c r="AY1933" s="138" t="str">
        <f t="shared" si="624"/>
        <v/>
      </c>
      <c r="AZ1933" s="130" t="str">
        <f>IF(AX1933&amp;AW1933="勤怠未設定","×",IF(AV1933="勤怠修正","×",IF(AC1933="外注","",IF(AA1933="",IF(AY1933&lt;&gt;"","×",""),IF(VLOOKUP(AA1933,カレンダマスタ!$H$66:$I$83,2,FALSE)&lt;&gt;AY1933,"×","OK")))))</f>
        <v/>
      </c>
      <c r="BC1933" s="137" t="str">
        <f>IF(E1933="","",VLOOKUP($E1933,カレンダマスタ!$A$4:$E$381,4,FALSE))</f>
        <v/>
      </c>
      <c r="BD1933" s="126" t="str">
        <f>IF(AC1933="社員","",IF(AG1933=0,"",IF(AD1933="NSTC",IF(COUNTIF(カレンダマスタ!$Q$5:$Q$32,G1933)=1,"OK","×"),
IF(AD1933="NS本社",IF(COUNTIF(カレンダマスタ!$T$5:$T$32,G1933)=1,"OK","×"),IF(COUNTIF(カレンダマスタ!$R$5:$R$32,G1933)=1,"OK","×")))))</f>
        <v/>
      </c>
      <c r="BE1933" s="126" t="str">
        <f>IF(AC1933="社員","",IF(G1933="","",IF(R1933&lt;&gt;"","",IF(AF1933="CS","OK",IF(VLOOKUP(E1933,カレンダマスタ!$A$5:$D$381,4,FALSE)&gt;0,"",IF(OR(G1933*24&gt;10.84,H1933*24&lt;14.5)=TRUE,"×","OK"))))))</f>
        <v/>
      </c>
      <c r="BF1933" s="126" t="str">
        <f t="shared" si="618"/>
        <v/>
      </c>
      <c r="BG1933" s="126" t="str">
        <f t="shared" si="608"/>
        <v/>
      </c>
      <c r="BI1933" s="130" t="str">
        <f t="shared" si="616"/>
        <v/>
      </c>
    </row>
    <row r="1934" spans="2:61">
      <c r="B1934" s="111"/>
      <c r="C1934" s="536"/>
      <c r="D1934" s="128"/>
      <c r="E1934" s="214"/>
      <c r="F1934" s="128"/>
      <c r="G1934" s="588"/>
      <c r="H1934" s="588"/>
      <c r="I1934" s="131"/>
      <c r="J1934" s="139"/>
      <c r="K1934" s="131"/>
      <c r="L1934" s="132"/>
      <c r="M1934" s="132"/>
      <c r="N1934" s="141"/>
      <c r="O1934" s="139"/>
      <c r="P1934" s="139"/>
      <c r="Q1934" s="139"/>
      <c r="R1934" s="133"/>
      <c r="S1934" s="134"/>
      <c r="T1934" s="434" t="str">
        <f t="shared" si="610"/>
        <v/>
      </c>
      <c r="U1934" s="429"/>
      <c r="V1934" s="429" t="str">
        <f t="shared" si="611"/>
        <v/>
      </c>
      <c r="W1934" s="298"/>
      <c r="X1934" s="129" t="str">
        <f t="shared" si="617"/>
        <v/>
      </c>
      <c r="Y1934" s="129" t="str">
        <f t="shared" si="612"/>
        <v/>
      </c>
      <c r="Z1934" s="129" t="str">
        <f t="shared" si="613"/>
        <v/>
      </c>
      <c r="AA1934" s="133" t="str">
        <f t="shared" si="620"/>
        <v/>
      </c>
      <c r="AC1934" s="186" t="str">
        <f>AC1901</f>
        <v/>
      </c>
      <c r="AD1934" s="187" t="str">
        <f>AD1901</f>
        <v/>
      </c>
      <c r="AE1934" s="187" t="str">
        <f>AE1901</f>
        <v/>
      </c>
      <c r="AF1934" s="187" t="str">
        <f>AF1901</f>
        <v/>
      </c>
      <c r="AG1934" s="204">
        <f t="shared" si="614"/>
        <v>0</v>
      </c>
      <c r="AI1934" s="160" t="str">
        <f>IF(月報!G1934&lt;&gt;"",月報!G1934,"")</f>
        <v/>
      </c>
      <c r="AJ1934" s="126" t="str">
        <f>IF(月報!W1934&lt;&gt;"",月報!W1934*24,"")</f>
        <v/>
      </c>
      <c r="AK1934" s="126" t="str">
        <f>IF(月報!P1934&lt;&gt;"",月報!P1934,"")</f>
        <v/>
      </c>
      <c r="AL1934" s="126" t="str">
        <f>IF(月報!Q1934&lt;&gt;"",IF(月報!Q1934="平日残","",月報!Q1934),"")</f>
        <v/>
      </c>
      <c r="AM1934" s="126"/>
      <c r="AN1934" s="126" t="str">
        <f t="shared" si="619"/>
        <v/>
      </c>
      <c r="AO1934" s="126" t="str">
        <f>IF($E1934="","",VLOOKUP($E1934,カレンダマスタ!$A$5:$E$381,5,FALSE))</f>
        <v/>
      </c>
      <c r="AQ1934" s="196" t="str">
        <f>IF(G1934="","",IF(VLOOKUP(E1934,カレンダマスタ!$A$5:$D$381,4,FALSE)=0,"",1))</f>
        <v/>
      </c>
      <c r="AR1934" s="136" t="str">
        <f>IF($G1934="","",IF($AD1934="NSTC",INDEX(カレンダマスタ!$I$26:$O$31,MATCH($G1934,カレンダマスタ!$H$26:$H$31,1),MATCH($H1934,カレンダマスタ!$I$25:$O$25,1)),
IF($AD1934="CS本社",INDEX(カレンダマスタ!$I$36:$O$41,MATCH($G1934,カレンダマスタ!$H$36:$H$41,1),MATCH($H1934,カレンダマスタ!$I$35:$O$35,1)),
IF($AD1934="NS本社",INDEX(カレンダマスタ!$I$94:$O$99,MATCH($G1934,カレンダマスタ!$H$95:$H$100,1),MATCH($H1934,カレンダマスタ!$I$93:$O$93,1)),
IF($AD1934="ODC",INDEX(カレンダマスタ!$I$46:$O$51,MATCH($G1934,カレンダマスタ!$H$46:$H$51,1),MATCH($H1934,カレンダマスタ!$I$45:$O$45,1)),
IF($AD1934="NS東京TC",INDEX(カレンダマスタ!$I$56:$O$61,MATCH($G1934,カレンダマスタ!$H$56:$H$61,1),MATCH($H1934,カレンダマスタ!$I$55:$O$55,1)),""))))))</f>
        <v/>
      </c>
      <c r="AS1934" s="126" t="str">
        <f t="shared" si="615"/>
        <v/>
      </c>
      <c r="AU1934" s="137" t="str">
        <f>IF(E1934="","",VLOOKUP($E1934,カレンダマスタ!$A$4:$E$381,4,FALSE))</f>
        <v/>
      </c>
      <c r="AV1934" s="137" t="str">
        <f t="shared" si="621"/>
        <v/>
      </c>
      <c r="AW1934" s="137" t="str">
        <f t="shared" si="622"/>
        <v/>
      </c>
      <c r="AX1934" s="138" t="str">
        <f t="shared" si="623"/>
        <v/>
      </c>
      <c r="AY1934" s="138" t="str">
        <f t="shared" si="624"/>
        <v/>
      </c>
      <c r="AZ1934" s="130" t="str">
        <f>IF(AX1934&amp;AW1934="勤怠未設定","×",IF(AV1934="勤怠修正","×",IF(AC1934="外注","",IF(AA1934="",IF(AY1934&lt;&gt;"","×",""),IF(VLOOKUP(AA1934,カレンダマスタ!$H$66:$I$83,2,FALSE)&lt;&gt;AY1934,"×","OK")))))</f>
        <v/>
      </c>
      <c r="BC1934" s="137" t="str">
        <f>IF(E1934="","",VLOOKUP($E1934,カレンダマスタ!$A$4:$E$381,4,FALSE))</f>
        <v/>
      </c>
      <c r="BD1934" s="126" t="str">
        <f>IF(AC1934="社員","",IF(AG1934=0,"",IF(AD1934="NSTC",IF(COUNTIF(カレンダマスタ!$Q$5:$Q$32,G1934)=1,"OK","×"),
IF(AD1934="NS本社",IF(COUNTIF(カレンダマスタ!$T$5:$T$32,G1934)=1,"OK","×"),IF(COUNTIF(カレンダマスタ!$R$5:$R$32,G1934)=1,"OK","×")))))</f>
        <v/>
      </c>
      <c r="BE1934" s="126" t="str">
        <f>IF(AC1934="社員","",IF(G1934="","",IF(R1934&lt;&gt;"","",IF(AF1934="CS","OK",IF(VLOOKUP(E1934,カレンダマスタ!$A$5:$D$381,4,FALSE)&gt;0,"",IF(OR(G1934*24&gt;10.84,H1934*24&lt;14.5)=TRUE,"×","OK"))))))</f>
        <v/>
      </c>
      <c r="BF1934" s="126" t="str">
        <f t="shared" si="618"/>
        <v/>
      </c>
      <c r="BG1934" s="126" t="str">
        <f t="shared" si="608"/>
        <v/>
      </c>
      <c r="BI1934" s="130" t="str">
        <f t="shared" si="616"/>
        <v/>
      </c>
    </row>
    <row r="1935" spans="2:61" ht="13.8" thickBot="1">
      <c r="B1935" s="161"/>
      <c r="C1935" s="538"/>
      <c r="D1935" s="162"/>
      <c r="E1935" s="215"/>
      <c r="F1935" s="162"/>
      <c r="G1935" s="590"/>
      <c r="H1935" s="590"/>
      <c r="I1935" s="164"/>
      <c r="J1935" s="165"/>
      <c r="K1935" s="164"/>
      <c r="L1935" s="166"/>
      <c r="M1935" s="166"/>
      <c r="N1935" s="167"/>
      <c r="O1935" s="165"/>
      <c r="P1935" s="165"/>
      <c r="Q1935" s="165"/>
      <c r="R1935" s="168"/>
      <c r="S1935" s="169"/>
      <c r="T1935" s="436" t="str">
        <f t="shared" si="610"/>
        <v/>
      </c>
      <c r="U1935" s="432"/>
      <c r="V1935" s="432" t="str">
        <f t="shared" si="611"/>
        <v/>
      </c>
      <c r="W1935" s="298"/>
      <c r="X1935" s="165" t="str">
        <f t="shared" si="617"/>
        <v/>
      </c>
      <c r="Y1935" s="165" t="str">
        <f t="shared" si="612"/>
        <v/>
      </c>
      <c r="Z1935" s="165" t="str">
        <f t="shared" si="613"/>
        <v/>
      </c>
      <c r="AA1935" s="168" t="str">
        <f t="shared" si="620"/>
        <v/>
      </c>
      <c r="AC1935" s="192" t="str">
        <f>AC1901</f>
        <v/>
      </c>
      <c r="AD1935" s="193" t="str">
        <f>AD1901</f>
        <v/>
      </c>
      <c r="AE1935" s="193" t="str">
        <f>AE1901</f>
        <v/>
      </c>
      <c r="AF1935" s="193" t="str">
        <f>AF1901</f>
        <v/>
      </c>
      <c r="AG1935" s="207">
        <f t="shared" si="614"/>
        <v>0</v>
      </c>
      <c r="AI1935" s="170" t="str">
        <f>IF(月報!G1935&lt;&gt;"",月報!G1935,"")</f>
        <v/>
      </c>
      <c r="AJ1935" s="171" t="str">
        <f>IF(月報!W1935&lt;&gt;"",月報!W1935*24,"")</f>
        <v/>
      </c>
      <c r="AK1935" s="171" t="str">
        <f>IF(月報!P1935&lt;&gt;"",月報!P1935,"")</f>
        <v/>
      </c>
      <c r="AL1935" s="171" t="str">
        <f>IF(月報!Q1935&lt;&gt;"",IF(月報!Q1935="平日残","",月報!Q1935),"")</f>
        <v/>
      </c>
      <c r="AM1935" s="171"/>
      <c r="AN1935" s="171" t="str">
        <f t="shared" si="619"/>
        <v/>
      </c>
      <c r="AO1935" s="171" t="str">
        <f>IF($E1935="","",VLOOKUP($E1935,カレンダマスタ!$A$5:$E$381,5,FALSE))</f>
        <v/>
      </c>
      <c r="AQ1935" s="198" t="str">
        <f>IF(G1935="","",IF(VLOOKUP(E1935,カレンダマスタ!$A$5:$D$381,4,FALSE)=0,"",1))</f>
        <v/>
      </c>
      <c r="AR1935" s="172" t="str">
        <f>IF($G1935="","",IF($AD1935="NSTC",INDEX(カレンダマスタ!$I$26:$O$31,MATCH($G1935,カレンダマスタ!$H$26:$H$31,1),MATCH($H1935,カレンダマスタ!$I$25:$O$25,1)),
IF($AD1935="CS本社",INDEX(カレンダマスタ!$I$36:$O$41,MATCH($G1935,カレンダマスタ!$H$36:$H$41,1),MATCH($H1935,カレンダマスタ!$I$35:$O$35,1)),
IF($AD1935="NS本社",INDEX(カレンダマスタ!$I$94:$O$99,MATCH($G1935,カレンダマスタ!$H$95:$H$100,1),MATCH($H1935,カレンダマスタ!$I$93:$O$93,1)),
IF($AD1935="ODC",INDEX(カレンダマスタ!$I$46:$O$51,MATCH($G1935,カレンダマスタ!$H$46:$H$51,1),MATCH($H1935,カレンダマスタ!$I$45:$O$45,1)),
IF($AD1935="NS東京TC",INDEX(カレンダマスタ!$I$56:$O$61,MATCH($G1935,カレンダマスタ!$H$56:$H$61,1),MATCH($H1935,カレンダマスタ!$I$55:$O$55,1)),""))))))</f>
        <v/>
      </c>
      <c r="AS1935" s="171" t="str">
        <f t="shared" si="615"/>
        <v/>
      </c>
      <c r="AU1935" s="173" t="str">
        <f>IF(E1935="","",VLOOKUP($E1935,カレンダマスタ!$A$4:$E$381,4,FALSE))</f>
        <v/>
      </c>
      <c r="AV1935" s="173" t="str">
        <f t="shared" si="621"/>
        <v/>
      </c>
      <c r="AW1935" s="173" t="str">
        <f t="shared" si="622"/>
        <v/>
      </c>
      <c r="AX1935" s="174" t="str">
        <f t="shared" si="623"/>
        <v/>
      </c>
      <c r="AY1935" s="174" t="str">
        <f t="shared" si="624"/>
        <v/>
      </c>
      <c r="AZ1935" s="175" t="str">
        <f>IF(AX1935&amp;AW1935="勤怠未設定","×",IF(AV1935="勤怠修正","×",IF(AC1935="外注","",IF(AA1935="",IF(AY1935&lt;&gt;"","×",""),IF(VLOOKUP(AA1935,カレンダマスタ!$H$66:$I$83,2,FALSE)&lt;&gt;AY1935,"×","OK")))))</f>
        <v/>
      </c>
      <c r="BC1935" s="173" t="str">
        <f>IF(E1935="","",VLOOKUP($E1935,カレンダマスタ!$A$4:$E$381,4,FALSE))</f>
        <v/>
      </c>
      <c r="BD1935" s="171" t="str">
        <f>IF(AC1935="社員","",IF(AG1935=0,"",IF(AD1935="NSTC",IF(COUNTIF(カレンダマスタ!$Q$5:$Q$32,G1935)=1,"OK","×"),
IF(AD1935="NS本社",IF(COUNTIF(カレンダマスタ!$T$5:$T$32,G1935)=1,"OK","×"),IF(COUNTIF(カレンダマスタ!$R$5:$R$32,G1935)=1,"OK","×")))))</f>
        <v/>
      </c>
      <c r="BE1935" s="171" t="str">
        <f>IF(AC1935="社員","",IF(G1935="","",IF(R1935&lt;&gt;"","",IF(AF1935="CS","OK",IF(VLOOKUP(E1935,カレンダマスタ!$A$5:$D$381,4,FALSE)&gt;0,"",IF(OR(G1935*24&gt;10.84,H1935*24&lt;14.5)=TRUE,"×","OK"))))))</f>
        <v/>
      </c>
      <c r="BF1935" s="171" t="str">
        <f t="shared" si="618"/>
        <v/>
      </c>
      <c r="BG1935" s="171" t="str">
        <f t="shared" si="608"/>
        <v/>
      </c>
      <c r="BI1935" s="175" t="str">
        <f t="shared" si="616"/>
        <v/>
      </c>
    </row>
    <row r="1936" spans="2:61">
      <c r="B1936" s="323"/>
      <c r="C1936" s="539"/>
      <c r="D1936" s="324"/>
      <c r="E1936" s="325"/>
      <c r="F1936" s="324"/>
      <c r="G1936" s="591"/>
      <c r="H1936" s="591"/>
      <c r="I1936" s="339"/>
      <c r="J1936" s="320"/>
      <c r="K1936" s="319"/>
      <c r="L1936" s="320"/>
      <c r="M1936" s="320"/>
      <c r="N1936" s="320"/>
      <c r="O1936" s="340"/>
      <c r="P1936" s="340"/>
      <c r="Q1936" s="340"/>
      <c r="R1936" s="327"/>
      <c r="S1936" s="328"/>
      <c r="T1936" s="341"/>
      <c r="U1936" s="342"/>
      <c r="V1936" s="342"/>
      <c r="W1936" s="298"/>
      <c r="X1936" s="326"/>
      <c r="Y1936" s="326"/>
      <c r="Z1936" s="326"/>
      <c r="AA1936" s="327" t="str">
        <f t="shared" si="620"/>
        <v/>
      </c>
      <c r="AC1936" s="541"/>
      <c r="AD1936" s="542"/>
      <c r="AE1936" s="542"/>
      <c r="AF1936" s="542"/>
      <c r="AG1936" s="543"/>
      <c r="AI1936" s="348" t="str">
        <f>IF(月報!G1936&lt;&gt;"",月報!G1936,"")</f>
        <v/>
      </c>
      <c r="AJ1936" s="349" t="str">
        <f>IF(月報!W1936&lt;&gt;"",月報!W1936*24,"")</f>
        <v/>
      </c>
      <c r="AK1936" s="349" t="str">
        <f>IF(月報!P1936&lt;&gt;"",月報!P1936,"")</f>
        <v/>
      </c>
      <c r="AL1936" s="349" t="str">
        <f>IF(月報!Q1936&lt;&gt;"",IF(月報!Q1936="平日残","",月報!Q1936),"")</f>
        <v/>
      </c>
      <c r="AM1936" s="349"/>
      <c r="AN1936" s="349" t="str">
        <f t="shared" si="619"/>
        <v/>
      </c>
      <c r="AO1936" s="349" t="str">
        <f>IF($E1936="","",VLOOKUP($E1936,カレンダマスタ!$A$5:$E$381,5,FALSE))</f>
        <v/>
      </c>
      <c r="AQ1936" s="351"/>
      <c r="AR1936" s="352"/>
      <c r="AS1936" s="349"/>
      <c r="AU1936" s="355"/>
      <c r="AV1936" s="355" t="str">
        <f t="shared" si="621"/>
        <v/>
      </c>
      <c r="AW1936" s="355" t="str">
        <f t="shared" si="622"/>
        <v/>
      </c>
      <c r="AX1936" s="356" t="str">
        <f t="shared" si="623"/>
        <v/>
      </c>
      <c r="AY1936" s="356" t="str">
        <f t="shared" si="624"/>
        <v/>
      </c>
      <c r="AZ1936" s="357" t="str">
        <f>IF(AX1936&amp;AW1936="勤怠未設定","×",IF(AV1936="勤怠修正","×",IF(AC1936="外注","",IF(AA1936="",IF(AY1936&lt;&gt;"","×",""),IF(VLOOKUP(AA1936,カレンダマスタ!$H$66:$I$83,2,FALSE)&lt;&gt;AY1936,"×","OK")))))</f>
        <v/>
      </c>
      <c r="BC1936" s="355"/>
      <c r="BD1936" s="349"/>
      <c r="BE1936" s="349"/>
      <c r="BF1936" s="349" t="str">
        <f t="shared" si="618"/>
        <v/>
      </c>
      <c r="BG1936" s="349"/>
      <c r="BI1936" s="357" t="str">
        <f t="shared" ref="BI1936:BI1945" si="625">IF(OR(AO1936="×",AS1936="×",AZ1936="×",BD1936="×",BE1936="×",BF1936="TW未入力",BF1936="週報未入力",BG1936="×"),"×","")</f>
        <v/>
      </c>
    </row>
    <row r="1937" spans="2:61">
      <c r="B1937" s="323"/>
      <c r="C1937" s="539"/>
      <c r="D1937" s="324"/>
      <c r="E1937" s="325"/>
      <c r="F1937" s="324"/>
      <c r="G1937" s="591"/>
      <c r="H1937" s="591"/>
      <c r="I1937" s="339"/>
      <c r="J1937" s="320"/>
      <c r="K1937" s="319"/>
      <c r="L1937" s="320"/>
      <c r="M1937" s="320"/>
      <c r="N1937" s="320"/>
      <c r="O1937" s="340"/>
      <c r="P1937" s="340"/>
      <c r="Q1937" s="340"/>
      <c r="R1937" s="327"/>
      <c r="S1937" s="328"/>
      <c r="T1937" s="341"/>
      <c r="U1937" s="342"/>
      <c r="V1937" s="342"/>
      <c r="W1937" s="298"/>
      <c r="X1937" s="326"/>
      <c r="Y1937" s="326"/>
      <c r="Z1937" s="326"/>
      <c r="AA1937" s="327" t="str">
        <f t="shared" si="620"/>
        <v/>
      </c>
      <c r="AC1937" s="544"/>
      <c r="AD1937" s="545"/>
      <c r="AE1937" s="545"/>
      <c r="AF1937" s="545"/>
      <c r="AG1937" s="546"/>
      <c r="AI1937" s="348" t="str">
        <f>IF(月報!G1937&lt;&gt;"",月報!G1937,"")</f>
        <v/>
      </c>
      <c r="AJ1937" s="349" t="str">
        <f>IF(月報!W1937&lt;&gt;"",月報!W1937*24,"")</f>
        <v/>
      </c>
      <c r="AK1937" s="349" t="str">
        <f>IF(月報!P1937&lt;&gt;"",月報!P1937,"")</f>
        <v/>
      </c>
      <c r="AL1937" s="349" t="str">
        <f>IF(月報!Q1937&lt;&gt;"",IF(月報!Q1937="平日残","",月報!Q1937),"")</f>
        <v/>
      </c>
      <c r="AM1937" s="349"/>
      <c r="AN1937" s="349" t="str">
        <f t="shared" si="619"/>
        <v/>
      </c>
      <c r="AO1937" s="349" t="str">
        <f>IF($E1937="","",VLOOKUP($E1937,カレンダマスタ!$A$5:$E$381,5,FALSE))</f>
        <v/>
      </c>
      <c r="AQ1937" s="351"/>
      <c r="AR1937" s="352"/>
      <c r="AS1937" s="349"/>
      <c r="AU1937" s="355"/>
      <c r="AV1937" s="355" t="str">
        <f t="shared" si="621"/>
        <v/>
      </c>
      <c r="AW1937" s="355" t="str">
        <f t="shared" si="622"/>
        <v/>
      </c>
      <c r="AX1937" s="356" t="str">
        <f t="shared" si="623"/>
        <v/>
      </c>
      <c r="AY1937" s="356" t="str">
        <f t="shared" si="624"/>
        <v/>
      </c>
      <c r="AZ1937" s="357" t="str">
        <f>IF(AX1937&amp;AW1937="勤怠未設定","×",IF(AV1937="勤怠修正","×",IF(AC1937="外注","",IF(AA1937="",IF(AY1937&lt;&gt;"","×",""),IF(VLOOKUP(AA1937,カレンダマスタ!$H$66:$I$83,2,FALSE)&lt;&gt;AY1937,"×","OK")))))</f>
        <v/>
      </c>
      <c r="BC1937" s="355"/>
      <c r="BD1937" s="349"/>
      <c r="BE1937" s="349"/>
      <c r="BF1937" s="349" t="str">
        <f t="shared" si="618"/>
        <v/>
      </c>
      <c r="BG1937" s="349"/>
      <c r="BI1937" s="357" t="str">
        <f t="shared" si="625"/>
        <v/>
      </c>
    </row>
    <row r="1938" spans="2:61">
      <c r="B1938" s="323"/>
      <c r="C1938" s="539"/>
      <c r="D1938" s="324"/>
      <c r="E1938" s="325"/>
      <c r="F1938" s="324"/>
      <c r="G1938" s="591"/>
      <c r="H1938" s="591"/>
      <c r="I1938" s="339"/>
      <c r="J1938" s="320"/>
      <c r="K1938" s="319"/>
      <c r="L1938" s="320"/>
      <c r="M1938" s="320"/>
      <c r="N1938" s="320"/>
      <c r="O1938" s="340"/>
      <c r="P1938" s="340"/>
      <c r="Q1938" s="340"/>
      <c r="R1938" s="327"/>
      <c r="S1938" s="328"/>
      <c r="T1938" s="341"/>
      <c r="U1938" s="342"/>
      <c r="V1938" s="342"/>
      <c r="W1938" s="298"/>
      <c r="X1938" s="326"/>
      <c r="Y1938" s="326"/>
      <c r="Z1938" s="326"/>
      <c r="AA1938" s="327" t="str">
        <f t="shared" si="620"/>
        <v/>
      </c>
      <c r="AC1938" s="544"/>
      <c r="AD1938" s="545"/>
      <c r="AE1938" s="545"/>
      <c r="AF1938" s="545"/>
      <c r="AG1938" s="546"/>
      <c r="AI1938" s="348" t="str">
        <f>IF(月報!G1938&lt;&gt;"",月報!G1938,"")</f>
        <v/>
      </c>
      <c r="AJ1938" s="349" t="str">
        <f>IF(月報!W1938&lt;&gt;"",月報!W1938*24,"")</f>
        <v/>
      </c>
      <c r="AK1938" s="349" t="str">
        <f>IF(月報!P1938&lt;&gt;"",月報!P1938,"")</f>
        <v/>
      </c>
      <c r="AL1938" s="349" t="str">
        <f>IF(月報!Q1938&lt;&gt;"",IF(月報!Q1938="平日残","",月報!Q1938),"")</f>
        <v/>
      </c>
      <c r="AM1938" s="349"/>
      <c r="AN1938" s="349" t="str">
        <f t="shared" si="619"/>
        <v/>
      </c>
      <c r="AO1938" s="349" t="str">
        <f>IF($E1938="","",VLOOKUP($E1938,カレンダマスタ!$A$5:$E$381,5,FALSE))</f>
        <v/>
      </c>
      <c r="AQ1938" s="351"/>
      <c r="AR1938" s="352"/>
      <c r="AS1938" s="349"/>
      <c r="AU1938" s="355"/>
      <c r="AV1938" s="355" t="str">
        <f t="shared" si="621"/>
        <v/>
      </c>
      <c r="AW1938" s="355" t="str">
        <f t="shared" si="622"/>
        <v/>
      </c>
      <c r="AX1938" s="356" t="str">
        <f t="shared" si="623"/>
        <v/>
      </c>
      <c r="AY1938" s="356" t="str">
        <f t="shared" si="624"/>
        <v/>
      </c>
      <c r="AZ1938" s="357" t="str">
        <f>IF(AX1938&amp;AW1938="勤怠未設定","×",IF(AV1938="勤怠修正","×",IF(AC1938="外注","",IF(AA1938="",IF(AY1938&lt;&gt;"","×",""),IF(VLOOKUP(AA1938,カレンダマスタ!$H$66:$I$83,2,FALSE)&lt;&gt;AY1938,"×","OK")))))</f>
        <v/>
      </c>
      <c r="BC1938" s="355"/>
      <c r="BD1938" s="349"/>
      <c r="BE1938" s="349"/>
      <c r="BF1938" s="349" t="str">
        <f t="shared" si="618"/>
        <v/>
      </c>
      <c r="BG1938" s="349"/>
      <c r="BI1938" s="357" t="str">
        <f t="shared" si="625"/>
        <v/>
      </c>
    </row>
    <row r="1939" spans="2:61">
      <c r="B1939" s="323"/>
      <c r="C1939" s="539"/>
      <c r="D1939" s="324"/>
      <c r="E1939" s="325"/>
      <c r="F1939" s="324"/>
      <c r="G1939" s="591"/>
      <c r="H1939" s="591"/>
      <c r="I1939" s="339"/>
      <c r="J1939" s="320"/>
      <c r="K1939" s="319"/>
      <c r="L1939" s="320"/>
      <c r="M1939" s="320"/>
      <c r="N1939" s="320"/>
      <c r="O1939" s="340"/>
      <c r="P1939" s="340"/>
      <c r="Q1939" s="340"/>
      <c r="R1939" s="327"/>
      <c r="S1939" s="328"/>
      <c r="T1939" s="341"/>
      <c r="U1939" s="342"/>
      <c r="V1939" s="342"/>
      <c r="W1939" s="298"/>
      <c r="X1939" s="326"/>
      <c r="Y1939" s="326"/>
      <c r="Z1939" s="326"/>
      <c r="AA1939" s="327" t="str">
        <f t="shared" si="620"/>
        <v/>
      </c>
      <c r="AC1939" s="544"/>
      <c r="AD1939" s="545"/>
      <c r="AE1939" s="545"/>
      <c r="AF1939" s="545"/>
      <c r="AG1939" s="546"/>
      <c r="AI1939" s="348" t="str">
        <f>IF(月報!G1939&lt;&gt;"",月報!G1939,"")</f>
        <v/>
      </c>
      <c r="AJ1939" s="349" t="str">
        <f>IF(月報!W1939&lt;&gt;"",月報!W1939*24,"")</f>
        <v/>
      </c>
      <c r="AK1939" s="349" t="str">
        <f>IF(月報!P1939&lt;&gt;"",月報!P1939,"")</f>
        <v/>
      </c>
      <c r="AL1939" s="349" t="str">
        <f>IF(月報!Q1939&lt;&gt;"",IF(月報!Q1939="平日残","",月報!Q1939),"")</f>
        <v/>
      </c>
      <c r="AM1939" s="349"/>
      <c r="AN1939" s="349" t="str">
        <f t="shared" si="619"/>
        <v/>
      </c>
      <c r="AO1939" s="349" t="str">
        <f>IF($E1939="","",VLOOKUP($E1939,カレンダマスタ!$A$5:$E$381,5,FALSE))</f>
        <v/>
      </c>
      <c r="AQ1939" s="351"/>
      <c r="AR1939" s="352"/>
      <c r="AS1939" s="349"/>
      <c r="AU1939" s="355"/>
      <c r="AV1939" s="355" t="str">
        <f t="shared" si="621"/>
        <v/>
      </c>
      <c r="AW1939" s="355" t="str">
        <f t="shared" si="622"/>
        <v/>
      </c>
      <c r="AX1939" s="356" t="str">
        <f t="shared" si="623"/>
        <v/>
      </c>
      <c r="AY1939" s="356" t="str">
        <f t="shared" si="624"/>
        <v/>
      </c>
      <c r="AZ1939" s="357" t="str">
        <f>IF(AX1939&amp;AW1939="勤怠未設定","×",IF(AV1939="勤怠修正","×",IF(AC1939="外注","",IF(AA1939="",IF(AY1939&lt;&gt;"","×",""),IF(VLOOKUP(AA1939,カレンダマスタ!$H$66:$I$83,2,FALSE)&lt;&gt;AY1939,"×","OK")))))</f>
        <v/>
      </c>
      <c r="BC1939" s="355"/>
      <c r="BD1939" s="349"/>
      <c r="BE1939" s="349"/>
      <c r="BF1939" s="349" t="str">
        <f t="shared" si="618"/>
        <v/>
      </c>
      <c r="BG1939" s="349"/>
      <c r="BI1939" s="357" t="str">
        <f t="shared" si="625"/>
        <v/>
      </c>
    </row>
    <row r="1940" spans="2:61">
      <c r="B1940" s="323"/>
      <c r="C1940" s="539"/>
      <c r="D1940" s="324"/>
      <c r="E1940" s="325"/>
      <c r="F1940" s="324"/>
      <c r="G1940" s="591"/>
      <c r="H1940" s="591"/>
      <c r="I1940" s="339"/>
      <c r="J1940" s="320"/>
      <c r="K1940" s="319"/>
      <c r="L1940" s="320"/>
      <c r="M1940" s="320"/>
      <c r="N1940" s="320"/>
      <c r="O1940" s="340"/>
      <c r="P1940" s="340"/>
      <c r="Q1940" s="340"/>
      <c r="R1940" s="327"/>
      <c r="S1940" s="328"/>
      <c r="T1940" s="341"/>
      <c r="U1940" s="342"/>
      <c r="V1940" s="342"/>
      <c r="W1940" s="298"/>
      <c r="X1940" s="326"/>
      <c r="Y1940" s="326"/>
      <c r="Z1940" s="326"/>
      <c r="AA1940" s="327" t="str">
        <f t="shared" si="620"/>
        <v/>
      </c>
      <c r="AC1940" s="544"/>
      <c r="AD1940" s="545"/>
      <c r="AE1940" s="545"/>
      <c r="AF1940" s="545"/>
      <c r="AG1940" s="546"/>
      <c r="AI1940" s="348" t="str">
        <f>IF(月報!G1940&lt;&gt;"",月報!G1940,"")</f>
        <v/>
      </c>
      <c r="AJ1940" s="349" t="str">
        <f>IF(月報!W1940&lt;&gt;"",月報!W1940*24,"")</f>
        <v/>
      </c>
      <c r="AK1940" s="349" t="str">
        <f>IF(月報!P1940&lt;&gt;"",月報!P1940,"")</f>
        <v/>
      </c>
      <c r="AL1940" s="349" t="str">
        <f>IF(月報!Q1940&lt;&gt;"",IF(月報!Q1940="平日残","",月報!Q1940),"")</f>
        <v/>
      </c>
      <c r="AM1940" s="349"/>
      <c r="AN1940" s="349" t="str">
        <f t="shared" si="619"/>
        <v/>
      </c>
      <c r="AO1940" s="349" t="str">
        <f>IF($E1940="","",VLOOKUP($E1940,カレンダマスタ!$A$5:$E$381,5,FALSE))</f>
        <v/>
      </c>
      <c r="AQ1940" s="351"/>
      <c r="AR1940" s="352"/>
      <c r="AS1940" s="349"/>
      <c r="AU1940" s="355"/>
      <c r="AV1940" s="355" t="str">
        <f t="shared" si="621"/>
        <v/>
      </c>
      <c r="AW1940" s="355" t="str">
        <f t="shared" si="622"/>
        <v/>
      </c>
      <c r="AX1940" s="356" t="str">
        <f t="shared" si="623"/>
        <v/>
      </c>
      <c r="AY1940" s="356" t="str">
        <f t="shared" si="624"/>
        <v/>
      </c>
      <c r="AZ1940" s="357" t="str">
        <f>IF(AX1940&amp;AW1940="勤怠未設定","×",IF(AV1940="勤怠修正","×",IF(AC1940="外注","",IF(AA1940="",IF(AY1940&lt;&gt;"","×",""),IF(VLOOKUP(AA1940,カレンダマスタ!$H$66:$I$83,2,FALSE)&lt;&gt;AY1940,"×","OK")))))</f>
        <v/>
      </c>
      <c r="BC1940" s="355"/>
      <c r="BD1940" s="349"/>
      <c r="BE1940" s="349"/>
      <c r="BF1940" s="349" t="str">
        <f t="shared" si="618"/>
        <v/>
      </c>
      <c r="BG1940" s="349"/>
      <c r="BI1940" s="357" t="str">
        <f t="shared" si="625"/>
        <v/>
      </c>
    </row>
    <row r="1941" spans="2:61">
      <c r="B1941" s="323"/>
      <c r="C1941" s="539"/>
      <c r="D1941" s="324"/>
      <c r="E1941" s="325"/>
      <c r="F1941" s="324"/>
      <c r="G1941" s="591"/>
      <c r="H1941" s="591"/>
      <c r="I1941" s="339"/>
      <c r="J1941" s="320"/>
      <c r="K1941" s="319"/>
      <c r="L1941" s="320"/>
      <c r="M1941" s="320"/>
      <c r="N1941" s="320"/>
      <c r="O1941" s="340"/>
      <c r="P1941" s="340"/>
      <c r="Q1941" s="340"/>
      <c r="R1941" s="327"/>
      <c r="S1941" s="328"/>
      <c r="T1941" s="341"/>
      <c r="U1941" s="342"/>
      <c r="V1941" s="342"/>
      <c r="W1941" s="298"/>
      <c r="X1941" s="326"/>
      <c r="Y1941" s="326"/>
      <c r="Z1941" s="326"/>
      <c r="AA1941" s="327" t="str">
        <f t="shared" si="620"/>
        <v/>
      </c>
      <c r="AC1941" s="544"/>
      <c r="AD1941" s="545"/>
      <c r="AE1941" s="545"/>
      <c r="AF1941" s="545"/>
      <c r="AG1941" s="546"/>
      <c r="AI1941" s="348" t="str">
        <f>IF(月報!G1941&lt;&gt;"",月報!G1941,"")</f>
        <v/>
      </c>
      <c r="AJ1941" s="349" t="str">
        <f>IF(月報!W1941&lt;&gt;"",月報!W1941*24,"")</f>
        <v/>
      </c>
      <c r="AK1941" s="349" t="str">
        <f>IF(月報!P1941&lt;&gt;"",月報!P1941,"")</f>
        <v/>
      </c>
      <c r="AL1941" s="349" t="str">
        <f>IF(月報!Q1941&lt;&gt;"",IF(月報!Q1941="平日残","",月報!Q1941),"")</f>
        <v/>
      </c>
      <c r="AM1941" s="349"/>
      <c r="AN1941" s="349" t="str">
        <f t="shared" si="619"/>
        <v/>
      </c>
      <c r="AO1941" s="349" t="str">
        <f>IF($E1941="","",VLOOKUP($E1941,カレンダマスタ!$A$5:$E$381,5,FALSE))</f>
        <v/>
      </c>
      <c r="AQ1941" s="351"/>
      <c r="AR1941" s="352"/>
      <c r="AS1941" s="349"/>
      <c r="AU1941" s="355"/>
      <c r="AV1941" s="355" t="str">
        <f t="shared" si="621"/>
        <v/>
      </c>
      <c r="AW1941" s="355" t="str">
        <f t="shared" si="622"/>
        <v/>
      </c>
      <c r="AX1941" s="356" t="str">
        <f t="shared" si="623"/>
        <v/>
      </c>
      <c r="AY1941" s="356" t="str">
        <f t="shared" si="624"/>
        <v/>
      </c>
      <c r="AZ1941" s="357" t="str">
        <f>IF(AX1941&amp;AW1941="勤怠未設定","×",IF(AV1941="勤怠修正","×",IF(AC1941="外注","",IF(AA1941="",IF(AY1941&lt;&gt;"","×",""),IF(VLOOKUP(AA1941,カレンダマスタ!$H$66:$I$83,2,FALSE)&lt;&gt;AY1941,"×","OK")))))</f>
        <v/>
      </c>
      <c r="BC1941" s="355"/>
      <c r="BD1941" s="349"/>
      <c r="BE1941" s="349"/>
      <c r="BF1941" s="349" t="str">
        <f t="shared" si="618"/>
        <v/>
      </c>
      <c r="BG1941" s="349"/>
      <c r="BI1941" s="357" t="str">
        <f t="shared" si="625"/>
        <v/>
      </c>
    </row>
    <row r="1942" spans="2:61">
      <c r="B1942" s="323"/>
      <c r="C1942" s="539"/>
      <c r="D1942" s="324"/>
      <c r="E1942" s="325"/>
      <c r="F1942" s="324"/>
      <c r="G1942" s="591"/>
      <c r="H1942" s="591"/>
      <c r="I1942" s="339"/>
      <c r="J1942" s="320"/>
      <c r="K1942" s="319"/>
      <c r="L1942" s="320"/>
      <c r="M1942" s="320"/>
      <c r="N1942" s="320"/>
      <c r="O1942" s="340"/>
      <c r="P1942" s="340"/>
      <c r="Q1942" s="340"/>
      <c r="R1942" s="327"/>
      <c r="S1942" s="328"/>
      <c r="T1942" s="341"/>
      <c r="U1942" s="342"/>
      <c r="V1942" s="342"/>
      <c r="W1942" s="298"/>
      <c r="X1942" s="326"/>
      <c r="Y1942" s="326"/>
      <c r="Z1942" s="326"/>
      <c r="AA1942" s="327" t="str">
        <f t="shared" si="620"/>
        <v/>
      </c>
      <c r="AC1942" s="544"/>
      <c r="AD1942" s="545"/>
      <c r="AE1942" s="545"/>
      <c r="AF1942" s="545"/>
      <c r="AG1942" s="546"/>
      <c r="AI1942" s="348" t="str">
        <f>IF(月報!G1942&lt;&gt;"",月報!G1942,"")</f>
        <v/>
      </c>
      <c r="AJ1942" s="349" t="str">
        <f>IF(月報!W1942&lt;&gt;"",月報!W1942*24,"")</f>
        <v/>
      </c>
      <c r="AK1942" s="349" t="str">
        <f>IF(月報!P1942&lt;&gt;"",月報!P1942,"")</f>
        <v/>
      </c>
      <c r="AL1942" s="349" t="str">
        <f>IF(月報!Q1942&lt;&gt;"",IF(月報!Q1942="平日残","",月報!Q1942),"")</f>
        <v/>
      </c>
      <c r="AM1942" s="349"/>
      <c r="AN1942" s="349" t="str">
        <f t="shared" si="619"/>
        <v/>
      </c>
      <c r="AO1942" s="349" t="str">
        <f>IF($E1942="","",VLOOKUP($E1942,カレンダマスタ!$A$5:$E$381,5,FALSE))</f>
        <v/>
      </c>
      <c r="AQ1942" s="351"/>
      <c r="AR1942" s="352"/>
      <c r="AS1942" s="349"/>
      <c r="AU1942" s="355"/>
      <c r="AV1942" s="355" t="str">
        <f t="shared" si="621"/>
        <v/>
      </c>
      <c r="AW1942" s="355" t="str">
        <f t="shared" si="622"/>
        <v/>
      </c>
      <c r="AX1942" s="356" t="str">
        <f t="shared" si="623"/>
        <v/>
      </c>
      <c r="AY1942" s="356" t="str">
        <f t="shared" si="624"/>
        <v/>
      </c>
      <c r="AZ1942" s="357" t="str">
        <f>IF(AX1942&amp;AW1942="勤怠未設定","×",IF(AV1942="勤怠修正","×",IF(AC1942="外注","",IF(AA1942="",IF(AY1942&lt;&gt;"","×",""),IF(VLOOKUP(AA1942,カレンダマスタ!$H$66:$I$83,2,FALSE)&lt;&gt;AY1942,"×","OK")))))</f>
        <v/>
      </c>
      <c r="BC1942" s="355"/>
      <c r="BD1942" s="349"/>
      <c r="BE1942" s="349"/>
      <c r="BF1942" s="349" t="str">
        <f t="shared" si="618"/>
        <v/>
      </c>
      <c r="BG1942" s="349"/>
      <c r="BI1942" s="357" t="str">
        <f t="shared" si="625"/>
        <v/>
      </c>
    </row>
    <row r="1943" spans="2:61">
      <c r="B1943" s="323"/>
      <c r="C1943" s="539"/>
      <c r="D1943" s="324"/>
      <c r="E1943" s="325"/>
      <c r="F1943" s="324"/>
      <c r="G1943" s="591"/>
      <c r="H1943" s="591"/>
      <c r="I1943" s="339"/>
      <c r="J1943" s="320"/>
      <c r="K1943" s="319"/>
      <c r="L1943" s="320"/>
      <c r="M1943" s="320"/>
      <c r="N1943" s="320"/>
      <c r="O1943" s="340"/>
      <c r="P1943" s="340"/>
      <c r="Q1943" s="340"/>
      <c r="R1943" s="327"/>
      <c r="S1943" s="328"/>
      <c r="T1943" s="341"/>
      <c r="U1943" s="342"/>
      <c r="V1943" s="342"/>
      <c r="W1943" s="298"/>
      <c r="X1943" s="326"/>
      <c r="Y1943" s="326"/>
      <c r="Z1943" s="326"/>
      <c r="AA1943" s="327" t="str">
        <f t="shared" si="620"/>
        <v/>
      </c>
      <c r="AC1943" s="544"/>
      <c r="AD1943" s="545"/>
      <c r="AE1943" s="545"/>
      <c r="AF1943" s="545"/>
      <c r="AG1943" s="546"/>
      <c r="AI1943" s="348" t="str">
        <f>IF(月報!G1943&lt;&gt;"",月報!G1943,"")</f>
        <v/>
      </c>
      <c r="AJ1943" s="349" t="str">
        <f>IF(月報!W1943&lt;&gt;"",月報!W1943*24,"")</f>
        <v/>
      </c>
      <c r="AK1943" s="349" t="str">
        <f>IF(月報!P1943&lt;&gt;"",月報!P1943,"")</f>
        <v/>
      </c>
      <c r="AL1943" s="349" t="str">
        <f>IF(月報!Q1943&lt;&gt;"",IF(月報!Q1943="平日残","",月報!Q1943),"")</f>
        <v/>
      </c>
      <c r="AM1943" s="349"/>
      <c r="AN1943" s="349" t="str">
        <f t="shared" si="619"/>
        <v/>
      </c>
      <c r="AO1943" s="349" t="str">
        <f>IF($E1943="","",VLOOKUP($E1943,カレンダマスタ!$A$5:$E$381,5,FALSE))</f>
        <v/>
      </c>
      <c r="AQ1943" s="351"/>
      <c r="AR1943" s="352"/>
      <c r="AS1943" s="349"/>
      <c r="AU1943" s="355"/>
      <c r="AV1943" s="355" t="str">
        <f t="shared" si="621"/>
        <v/>
      </c>
      <c r="AW1943" s="355" t="str">
        <f t="shared" si="622"/>
        <v/>
      </c>
      <c r="AX1943" s="356" t="str">
        <f t="shared" si="623"/>
        <v/>
      </c>
      <c r="AY1943" s="356" t="str">
        <f t="shared" si="624"/>
        <v/>
      </c>
      <c r="AZ1943" s="357" t="str">
        <f>IF(AX1943&amp;AW1943="勤怠未設定","×",IF(AV1943="勤怠修正","×",IF(AC1943="外注","",IF(AA1943="",IF(AY1943&lt;&gt;"","×",""),IF(VLOOKUP(AA1943,カレンダマスタ!$H$66:$I$83,2,FALSE)&lt;&gt;AY1943,"×","OK")))))</f>
        <v/>
      </c>
      <c r="BC1943" s="355"/>
      <c r="BD1943" s="349"/>
      <c r="BE1943" s="349"/>
      <c r="BF1943" s="349" t="str">
        <f t="shared" si="618"/>
        <v/>
      </c>
      <c r="BG1943" s="349"/>
      <c r="BI1943" s="357" t="str">
        <f t="shared" si="625"/>
        <v/>
      </c>
    </row>
    <row r="1944" spans="2:61">
      <c r="B1944" s="323"/>
      <c r="C1944" s="539"/>
      <c r="D1944" s="324"/>
      <c r="E1944" s="325"/>
      <c r="F1944" s="324"/>
      <c r="G1944" s="591"/>
      <c r="H1944" s="591"/>
      <c r="I1944" s="339"/>
      <c r="J1944" s="320"/>
      <c r="K1944" s="319"/>
      <c r="L1944" s="320"/>
      <c r="M1944" s="320"/>
      <c r="N1944" s="320"/>
      <c r="O1944" s="340"/>
      <c r="P1944" s="340"/>
      <c r="Q1944" s="340"/>
      <c r="R1944" s="327"/>
      <c r="S1944" s="328"/>
      <c r="T1944" s="341"/>
      <c r="U1944" s="342"/>
      <c r="V1944" s="342"/>
      <c r="W1944" s="298"/>
      <c r="X1944" s="326"/>
      <c r="Y1944" s="326"/>
      <c r="Z1944" s="326"/>
      <c r="AA1944" s="327" t="str">
        <f t="shared" si="620"/>
        <v/>
      </c>
      <c r="AC1944" s="544"/>
      <c r="AD1944" s="545"/>
      <c r="AE1944" s="545"/>
      <c r="AF1944" s="545"/>
      <c r="AG1944" s="546"/>
      <c r="AI1944" s="348" t="str">
        <f>IF(月報!G1944&lt;&gt;"",月報!G1944,"")</f>
        <v/>
      </c>
      <c r="AJ1944" s="349" t="str">
        <f>IF(月報!W1944&lt;&gt;"",月報!W1944*24,"")</f>
        <v/>
      </c>
      <c r="AK1944" s="349" t="str">
        <f>IF(月報!P1944&lt;&gt;"",月報!P1944,"")</f>
        <v/>
      </c>
      <c r="AL1944" s="349" t="str">
        <f>IF(月報!Q1944&lt;&gt;"",IF(月報!Q1944="平日残","",月報!Q1944),"")</f>
        <v/>
      </c>
      <c r="AM1944" s="349"/>
      <c r="AN1944" s="349" t="str">
        <f t="shared" si="619"/>
        <v/>
      </c>
      <c r="AO1944" s="349" t="str">
        <f>IF($E1944="","",VLOOKUP($E1944,カレンダマスタ!$A$5:$E$381,5,FALSE))</f>
        <v/>
      </c>
      <c r="AQ1944" s="351"/>
      <c r="AR1944" s="352"/>
      <c r="AS1944" s="349"/>
      <c r="AU1944" s="355"/>
      <c r="AV1944" s="355" t="str">
        <f t="shared" si="621"/>
        <v/>
      </c>
      <c r="AW1944" s="355" t="str">
        <f t="shared" si="622"/>
        <v/>
      </c>
      <c r="AX1944" s="356" t="str">
        <f t="shared" si="623"/>
        <v/>
      </c>
      <c r="AY1944" s="356" t="str">
        <f t="shared" si="624"/>
        <v/>
      </c>
      <c r="AZ1944" s="357" t="str">
        <f>IF(AX1944&amp;AW1944="勤怠未設定","×",IF(AV1944="勤怠修正","×",IF(AC1944="外注","",IF(AA1944="",IF(AY1944&lt;&gt;"","×",""),IF(VLOOKUP(AA1944,カレンダマスタ!$H$66:$I$83,2,FALSE)&lt;&gt;AY1944,"×","OK")))))</f>
        <v/>
      </c>
      <c r="BC1944" s="355"/>
      <c r="BD1944" s="349"/>
      <c r="BE1944" s="349"/>
      <c r="BF1944" s="349" t="str">
        <f t="shared" si="618"/>
        <v/>
      </c>
      <c r="BG1944" s="349"/>
      <c r="BI1944" s="357" t="str">
        <f t="shared" si="625"/>
        <v/>
      </c>
    </row>
    <row r="1945" spans="2:61" ht="13.8" thickBot="1">
      <c r="B1945" s="329"/>
      <c r="C1945" s="540"/>
      <c r="D1945" s="330"/>
      <c r="E1945" s="331"/>
      <c r="F1945" s="330"/>
      <c r="G1945" s="592"/>
      <c r="H1945" s="592"/>
      <c r="I1945" s="343"/>
      <c r="J1945" s="322"/>
      <c r="K1945" s="321"/>
      <c r="L1945" s="322"/>
      <c r="M1945" s="322"/>
      <c r="N1945" s="322"/>
      <c r="O1945" s="344"/>
      <c r="P1945" s="344"/>
      <c r="Q1945" s="344"/>
      <c r="R1945" s="333"/>
      <c r="S1945" s="334"/>
      <c r="T1945" s="345"/>
      <c r="U1945" s="346"/>
      <c r="V1945" s="346"/>
      <c r="W1945" s="298"/>
      <c r="X1945" s="332"/>
      <c r="Y1945" s="332"/>
      <c r="Z1945" s="332"/>
      <c r="AA1945" s="333" t="str">
        <f t="shared" si="620"/>
        <v/>
      </c>
      <c r="AC1945" s="547"/>
      <c r="AD1945" s="548"/>
      <c r="AE1945" s="548"/>
      <c r="AF1945" s="548"/>
      <c r="AG1945" s="549"/>
      <c r="AI1945" s="348" t="str">
        <f>IF(月報!G1945&lt;&gt;"",月報!G1945,"")</f>
        <v/>
      </c>
      <c r="AJ1945" s="350" t="str">
        <f>IF(月報!W1945&lt;&gt;"",月報!W1945*24,"")</f>
        <v/>
      </c>
      <c r="AK1945" s="350" t="str">
        <f>IF(月報!P1945&lt;&gt;"",月報!P1945,"")</f>
        <v/>
      </c>
      <c r="AL1945" s="350" t="str">
        <f>IF(月報!Q1945&lt;&gt;"",IF(月報!Q1945="平日残","",月報!Q1945),"")</f>
        <v/>
      </c>
      <c r="AM1945" s="350"/>
      <c r="AN1945" s="350" t="str">
        <f t="shared" si="619"/>
        <v/>
      </c>
      <c r="AO1945" s="350" t="str">
        <f>IF($E1945="","",VLOOKUP($E1945,カレンダマスタ!$A$5:$E$381,5,FALSE))</f>
        <v/>
      </c>
      <c r="AP1945" s="347"/>
      <c r="AQ1945" s="353"/>
      <c r="AR1945" s="354"/>
      <c r="AS1945" s="350"/>
      <c r="AT1945" s="347"/>
      <c r="AU1945" s="358"/>
      <c r="AV1945" s="358" t="str">
        <f t="shared" si="621"/>
        <v/>
      </c>
      <c r="AW1945" s="358" t="str">
        <f t="shared" si="622"/>
        <v/>
      </c>
      <c r="AX1945" s="359" t="str">
        <f t="shared" si="623"/>
        <v/>
      </c>
      <c r="AY1945" s="359" t="str">
        <f t="shared" si="624"/>
        <v/>
      </c>
      <c r="AZ1945" s="360" t="str">
        <f>IF(AX1945&amp;AW1945="勤怠未設定","×",IF(AV1945="勤怠修正","×",IF(AC1945="外注","",IF(AA1945="",IF(AY1945&lt;&gt;"","×",""),IF(VLOOKUP(AA1945,カレンダマスタ!$H$66:$I$83,2,FALSE)&lt;&gt;AY1945,"×","OK")))))</f>
        <v/>
      </c>
      <c r="BC1945" s="358"/>
      <c r="BD1945" s="350"/>
      <c r="BE1945" s="350"/>
      <c r="BF1945" s="350" t="str">
        <f t="shared" si="618"/>
        <v/>
      </c>
      <c r="BG1945" s="350"/>
      <c r="BI1945" s="360" t="str">
        <f t="shared" si="625"/>
        <v/>
      </c>
    </row>
    <row r="1946" spans="2:61">
      <c r="B1946" s="176">
        <f>B1901+1</f>
        <v>43</v>
      </c>
      <c r="C1946" s="535"/>
      <c r="D1946" s="112"/>
      <c r="E1946" s="582"/>
      <c r="F1946" s="112"/>
      <c r="G1946" s="587"/>
      <c r="H1946" s="587"/>
      <c r="I1946" s="114"/>
      <c r="J1946" s="118"/>
      <c r="K1946" s="115"/>
      <c r="L1946" s="116"/>
      <c r="M1946" s="116"/>
      <c r="N1946" s="117"/>
      <c r="O1946" s="118"/>
      <c r="P1946" s="118"/>
      <c r="Q1946" s="118"/>
      <c r="R1946" s="119"/>
      <c r="S1946" s="120"/>
      <c r="T1946" s="433" t="str">
        <f t="shared" ref="T1946:T1980" si="626">IF(J1946&lt;&gt;"",J1946,"")</f>
        <v/>
      </c>
      <c r="U1946" s="428">
        <f>SUM(T1946:T1952)</f>
        <v>0</v>
      </c>
      <c r="V1946" s="428" t="str">
        <f t="shared" ref="V1946:V1980" si="627">IF(AC1946="外注",IF(AND(BC1946&lt;1,ROUND((H1946*24),1)=13),"外注2半",IF(AND(BC1946&lt;1,ROUND((G1946*24),1)=13.7),"外注1半",IF(AND(BC1946&lt;1,G1946=""),"外注休暇",""))),"")</f>
        <v/>
      </c>
      <c r="W1946" s="298"/>
      <c r="X1946" s="113" t="str">
        <f>IF(O1946&lt;&gt;"",O1946/24,"")</f>
        <v/>
      </c>
      <c r="Y1946" s="113" t="str">
        <f t="shared" ref="Y1946:Y1980" si="628">IF(P1946&lt;&gt;"",P1946/24,"")</f>
        <v/>
      </c>
      <c r="Z1946" s="113" t="str">
        <f t="shared" ref="Z1946:Z1980" si="629">IF(Q1946&lt;&gt;"",Q1946/24,"")</f>
        <v/>
      </c>
      <c r="AA1946" s="119" t="str">
        <f t="shared" si="620"/>
        <v/>
      </c>
      <c r="AC1946" s="183" t="str">
        <f>IF(C1946&lt;&gt;"",VLOOKUP(C1946,設定シート!$D$10:$N$109,11,FALSE),"")</f>
        <v/>
      </c>
      <c r="AD1946" s="184" t="str">
        <f>IF(C1946&lt;&gt;"",VLOOKUP(C1946,設定シート!$D$10:$H$109,5,FALSE),"")</f>
        <v/>
      </c>
      <c r="AE1946" s="185" t="str">
        <f>IF(C1946&lt;&gt;"",VLOOKUP(C1946,設定シート!$D$10:$L$109,9,FALSE),"")</f>
        <v/>
      </c>
      <c r="AF1946" s="184" t="str">
        <f>IF($AD1946="","",IF(LEFT($AD1946,2)="NS","NS","CS"))</f>
        <v/>
      </c>
      <c r="AG1946" s="203">
        <f t="shared" ref="AG1946:AG1980" si="630">IF(OR(R1946="有給休暇",G1946=""),0,IF(AQ1946=1,0,1))</f>
        <v>0</v>
      </c>
      <c r="AI1946" s="121" t="str">
        <f>IF(月報!G1946&lt;&gt;"",月報!G1946,"")</f>
        <v/>
      </c>
      <c r="AJ1946" s="122" t="str">
        <f>IF(月報!W1946&lt;&gt;"",月報!W1946*24,"")</f>
        <v/>
      </c>
      <c r="AK1946" s="122" t="str">
        <f>IF(月報!P1946&lt;&gt;"",月報!P1946,"")</f>
        <v/>
      </c>
      <c r="AL1946" s="122" t="str">
        <f>IF(月報!Q1946&lt;&gt;"",IF(月報!Q1946="平日残","",月報!Q1946),"")</f>
        <v/>
      </c>
      <c r="AM1946" s="122"/>
      <c r="AN1946" s="122" t="str">
        <f t="shared" si="619"/>
        <v/>
      </c>
      <c r="AO1946" s="122" t="str">
        <f>IF($E1946="","",VLOOKUP($E1946,カレンダマスタ!$A$5:$E$381,5,FALSE))</f>
        <v/>
      </c>
      <c r="AQ1946" s="195" t="str">
        <f>IF(G1946="","",IF(VLOOKUP(E1946,カレンダマスタ!$A$5:$D$381,4,FALSE)=0,"",1))</f>
        <v/>
      </c>
      <c r="AR1946" s="123" t="str">
        <f>IF($G1946="","",IF($AD1946="NSTC",INDEX(カレンダマスタ!$I$26:$O$31,MATCH($G1946,カレンダマスタ!$H$26:$H$31,1),MATCH($H1946,カレンダマスタ!$I$25:$O$25,1)),
IF($AD1946="CS本社",INDEX(カレンダマスタ!$I$36:$O$41,MATCH($G1946,カレンダマスタ!$H$36:$H$41,1),MATCH($H1946,カレンダマスタ!$I$35:$O$35,1)),
IF($AD1946="NS本社",INDEX(カレンダマスタ!$I$94:$O$99,MATCH($G1946,カレンダマスタ!$H$95:$H$100,1),MATCH($H1946,カレンダマスタ!$I$93:$O$93,1)),
IF($AD1946="ODC",INDEX(カレンダマスタ!$I$46:$O$51,MATCH($G1946,カレンダマスタ!$H$46:$H$51,1),MATCH($H1946,カレンダマスタ!$I$45:$O$45,1)),
IF($AD1946="NS東京TC",INDEX(カレンダマスタ!$I$56:$O$61,MATCH($G1946,カレンダマスタ!$H$56:$H$61,1),MATCH($H1946,カレンダマスタ!$I$55:$O$55,1)),""))))))</f>
        <v/>
      </c>
      <c r="AS1946" s="122" t="str">
        <f t="shared" ref="AS1946:AS1980" si="631">IF(AC1946="社員","",IF(R1946="有給休暇","",IF(AND(AF1946="CS",AQ1946=1)=TRUE,"OK",IF(AR1946&lt;&gt;"",IF(TIMEVALUE(MID(I1946,1,10))=AR1946,"OK","×"),""))))</f>
        <v/>
      </c>
      <c r="AU1946" s="124" t="str">
        <f>IF(E1946="","",VLOOKUP($E1946,カレンダマスタ!$A$4:$E$381,4,FALSE))</f>
        <v/>
      </c>
      <c r="AV1946" s="124" t="str">
        <f t="shared" si="621"/>
        <v/>
      </c>
      <c r="AW1946" s="124" t="str">
        <f t="shared" si="622"/>
        <v/>
      </c>
      <c r="AX1946" s="125" t="str">
        <f t="shared" si="623"/>
        <v/>
      </c>
      <c r="AY1946" s="125" t="str">
        <f t="shared" si="624"/>
        <v/>
      </c>
      <c r="AZ1946" s="114" t="str">
        <f>IF(AX1946&amp;AW1946="勤怠未設定","×",IF(AV1946="勤怠修正","×",IF(AC1946="外注","",IF(AA1946="",IF(AY1946&lt;&gt;"","×",""),IF(VLOOKUP(AA1946,カレンダマスタ!$H$66:$I$83,2,FALSE)&lt;&gt;AY1946,"×","OK")))))</f>
        <v/>
      </c>
      <c r="BC1946" s="124" t="str">
        <f>IF(E1946="","",VLOOKUP($E1946,カレンダマスタ!$A$4:$E$381,4,FALSE))</f>
        <v/>
      </c>
      <c r="BD1946" s="122" t="str">
        <f>IF(AC1946="社員","",IF(AG1946=0,"",IF(AD1946="NSTC",IF(COUNTIF(カレンダマスタ!$Q$5:$Q$32,G1946)=1,"OK","×"),
IF(AD1946="NS本社",IF(COUNTIF(カレンダマスタ!$T$5:$T$32,G1946)=1,"OK","×"),IF(COUNTIF(カレンダマスタ!$R$5:$R$32,G1946)=1,"OK","×")))))</f>
        <v/>
      </c>
      <c r="BE1946" s="122" t="str">
        <f>IF(AC1946="社員","",IF(G1946="","",IF(R1946&lt;&gt;"","",IF(AF1946="CS","OK",IF(VLOOKUP(E1946,カレンダマスタ!$A$5:$D$381,4,FALSE)&gt;0,"",IF(OR(G1946*24&gt;10.84,H1946*24&lt;14.5)=TRUE,"×","OK"))))))</f>
        <v/>
      </c>
      <c r="BF1946" s="122" t="str">
        <f t="shared" si="618"/>
        <v/>
      </c>
      <c r="BG1946" s="127" t="str">
        <f t="shared" ref="BG1946:BG2009" si="632">IF(AE1946="派遣","",IF(G1946="","",IF(R1946="有給休暇","",IF(S1946="","×","OK"))))</f>
        <v/>
      </c>
      <c r="BI1946" s="114" t="str">
        <f t="shared" ref="BI1946:BI1980" si="633">IF(OR(AO1946="×",AS1946="×",AZ1946="×",BE1946="×",BF1946="TW未入力",BF1946="週報未入力",BG1946="×"),"×","")</f>
        <v/>
      </c>
    </row>
    <row r="1947" spans="2:61">
      <c r="B1947" s="111"/>
      <c r="C1947" s="536"/>
      <c r="D1947" s="128"/>
      <c r="E1947" s="583"/>
      <c r="F1947" s="128"/>
      <c r="G1947" s="588"/>
      <c r="H1947" s="588"/>
      <c r="I1947" s="130"/>
      <c r="J1947" s="139"/>
      <c r="K1947" s="131"/>
      <c r="L1947" s="132"/>
      <c r="M1947" s="132"/>
      <c r="N1947" s="141"/>
      <c r="O1947" s="139"/>
      <c r="P1947" s="139"/>
      <c r="Q1947" s="139"/>
      <c r="R1947" s="133"/>
      <c r="S1947" s="134"/>
      <c r="T1947" s="434" t="str">
        <f t="shared" si="626"/>
        <v/>
      </c>
      <c r="U1947" s="429"/>
      <c r="V1947" s="429" t="str">
        <f t="shared" si="627"/>
        <v/>
      </c>
      <c r="W1947" s="298"/>
      <c r="X1947" s="129" t="str">
        <f t="shared" ref="X1947:X1980" si="634">IF(O1947&lt;&gt;"",O1947/24,"")</f>
        <v/>
      </c>
      <c r="Y1947" s="129" t="str">
        <f t="shared" si="628"/>
        <v/>
      </c>
      <c r="Z1947" s="129" t="str">
        <f t="shared" si="629"/>
        <v/>
      </c>
      <c r="AA1947" s="133" t="str">
        <f t="shared" si="620"/>
        <v/>
      </c>
      <c r="AC1947" s="186" t="str">
        <f>AC1946</f>
        <v/>
      </c>
      <c r="AD1947" s="186" t="str">
        <f>AD1946</f>
        <v/>
      </c>
      <c r="AE1947" s="186" t="str">
        <f>AE1946</f>
        <v/>
      </c>
      <c r="AF1947" s="186" t="str">
        <f>AF1946</f>
        <v/>
      </c>
      <c r="AG1947" s="204">
        <f t="shared" si="630"/>
        <v>0</v>
      </c>
      <c r="AI1947" s="135" t="str">
        <f>IF(月報!G1947&lt;&gt;"",月報!G1947,"")</f>
        <v/>
      </c>
      <c r="AJ1947" s="126" t="str">
        <f>IF(月報!W1947&lt;&gt;"",月報!W1947*24,"")</f>
        <v/>
      </c>
      <c r="AK1947" s="126" t="str">
        <f>IF(月報!P1947&lt;&gt;"",月報!P1947,"")</f>
        <v/>
      </c>
      <c r="AL1947" s="126" t="str">
        <f>IF(月報!Q1947&lt;&gt;"",IF(月報!Q1947="平日残","",月報!Q1947),"")</f>
        <v/>
      </c>
      <c r="AM1947" s="126"/>
      <c r="AN1947" s="126" t="str">
        <f t="shared" si="619"/>
        <v/>
      </c>
      <c r="AO1947" s="126" t="str">
        <f>IF($E1947="","",VLOOKUP($E1947,カレンダマスタ!$A$5:$E$381,5,FALSE))</f>
        <v/>
      </c>
      <c r="AQ1947" s="196" t="str">
        <f>IF(G1947="","",IF(VLOOKUP(E1947,カレンダマスタ!$A$5:$D$381,4,FALSE)=0,"",1))</f>
        <v/>
      </c>
      <c r="AR1947" s="136" t="str">
        <f>IF($G1947="","",IF($AD1947="NSTC",INDEX(カレンダマスタ!$I$26:$O$31,MATCH($G1947,カレンダマスタ!$H$26:$H$31,1),MATCH($H1947,カレンダマスタ!$I$25:$O$25,1)),
IF($AD1947="CS本社",INDEX(カレンダマスタ!$I$36:$O$41,MATCH($G1947,カレンダマスタ!$H$36:$H$41,1),MATCH($H1947,カレンダマスタ!$I$35:$O$35,1)),
IF($AD1947="NS本社",INDEX(カレンダマスタ!$I$94:$O$99,MATCH($G1947,カレンダマスタ!$H$95:$H$100,1),MATCH($H1947,カレンダマスタ!$I$93:$O$93,1)),
IF($AD1947="ODC",INDEX(カレンダマスタ!$I$46:$O$51,MATCH($G1947,カレンダマスタ!$H$46:$H$51,1),MATCH($H1947,カレンダマスタ!$I$45:$O$45,1)),
IF($AD1947="NS東京TC",INDEX(カレンダマスタ!$I$56:$O$61,MATCH($G1947,カレンダマスタ!$H$56:$H$61,1),MATCH($H1947,カレンダマスタ!$I$55:$O$55,1)),""))))))</f>
        <v/>
      </c>
      <c r="AS1947" s="126" t="str">
        <f t="shared" si="631"/>
        <v/>
      </c>
      <c r="AU1947" s="137" t="str">
        <f>IF(E1947="","",VLOOKUP($E1947,カレンダマスタ!$A$4:$E$381,4,FALSE))</f>
        <v/>
      </c>
      <c r="AV1947" s="137" t="str">
        <f t="shared" si="621"/>
        <v/>
      </c>
      <c r="AW1947" s="137" t="str">
        <f t="shared" si="622"/>
        <v/>
      </c>
      <c r="AX1947" s="138" t="str">
        <f t="shared" si="623"/>
        <v/>
      </c>
      <c r="AY1947" s="138" t="str">
        <f t="shared" si="624"/>
        <v/>
      </c>
      <c r="AZ1947" s="130" t="str">
        <f>IF(AX1947&amp;AW1947="勤怠未設定","×",IF(AV1947="勤怠修正","×",IF(AC1947="外注","",IF(AA1947="",IF(AY1947&lt;&gt;"","×",""),IF(VLOOKUP(AA1947,カレンダマスタ!$H$66:$I$83,2,FALSE)&lt;&gt;AY1947,"×","OK")))))</f>
        <v/>
      </c>
      <c r="BC1947" s="137" t="str">
        <f>IF(E1947="","",VLOOKUP($E1947,カレンダマスタ!$A$4:$E$381,4,FALSE))</f>
        <v/>
      </c>
      <c r="BD1947" s="126" t="str">
        <f>IF(AC1947="社員","",IF(AG1947=0,"",IF(AD1947="NSTC",IF(COUNTIF(カレンダマスタ!$Q$5:$Q$32,G1947)=1,"OK","×"),
IF(AD1947="NS本社",IF(COUNTIF(カレンダマスタ!$T$5:$T$32,G1947)=1,"OK","×"),IF(COUNTIF(カレンダマスタ!$R$5:$R$32,G1947)=1,"OK","×")))))</f>
        <v/>
      </c>
      <c r="BE1947" s="126" t="str">
        <f>IF(AC1947="社員","",IF(G1947="","",IF(R1947&lt;&gt;"","",IF(AF1947="CS","OK",IF(VLOOKUP(E1947,カレンダマスタ!$A$5:$D$381,4,FALSE)&gt;0,"",IF(OR(G1947*24&gt;10.84,H1947*24&lt;14.5)=TRUE,"×","OK"))))))</f>
        <v/>
      </c>
      <c r="BF1947" s="126" t="str">
        <f t="shared" si="618"/>
        <v/>
      </c>
      <c r="BG1947" s="126" t="str">
        <f t="shared" si="632"/>
        <v/>
      </c>
      <c r="BI1947" s="130" t="str">
        <f t="shared" si="633"/>
        <v/>
      </c>
    </row>
    <row r="1948" spans="2:61">
      <c r="B1948" s="111"/>
      <c r="C1948" s="536"/>
      <c r="D1948" s="128"/>
      <c r="E1948" s="583"/>
      <c r="F1948" s="128"/>
      <c r="G1948" s="588"/>
      <c r="H1948" s="588"/>
      <c r="I1948" s="130"/>
      <c r="J1948" s="139"/>
      <c r="K1948" s="131"/>
      <c r="L1948" s="132"/>
      <c r="M1948" s="132"/>
      <c r="N1948" s="141"/>
      <c r="O1948" s="139"/>
      <c r="P1948" s="139"/>
      <c r="Q1948" s="139"/>
      <c r="R1948" s="133"/>
      <c r="S1948" s="134"/>
      <c r="T1948" s="434" t="str">
        <f t="shared" si="626"/>
        <v/>
      </c>
      <c r="U1948" s="429"/>
      <c r="V1948" s="429" t="str">
        <f t="shared" si="627"/>
        <v/>
      </c>
      <c r="W1948" s="298"/>
      <c r="X1948" s="129" t="str">
        <f t="shared" si="634"/>
        <v/>
      </c>
      <c r="Y1948" s="129" t="str">
        <f t="shared" si="628"/>
        <v/>
      </c>
      <c r="Z1948" s="129" t="str">
        <f t="shared" si="629"/>
        <v/>
      </c>
      <c r="AA1948" s="133" t="str">
        <f t="shared" si="620"/>
        <v/>
      </c>
      <c r="AC1948" s="186" t="str">
        <f>AC1946</f>
        <v/>
      </c>
      <c r="AD1948" s="187" t="str">
        <f>AD1946</f>
        <v/>
      </c>
      <c r="AE1948" s="187" t="str">
        <f>AE1946</f>
        <v/>
      </c>
      <c r="AF1948" s="187" t="str">
        <f>AF1946</f>
        <v/>
      </c>
      <c r="AG1948" s="204">
        <f t="shared" si="630"/>
        <v>0</v>
      </c>
      <c r="AI1948" s="135" t="str">
        <f>IF(月報!G1948&lt;&gt;"",月報!G1948,"")</f>
        <v/>
      </c>
      <c r="AJ1948" s="126" t="str">
        <f>IF(月報!W1948&lt;&gt;"",月報!W1948*24,"")</f>
        <v/>
      </c>
      <c r="AK1948" s="126" t="str">
        <f>IF(月報!P1948&lt;&gt;"",月報!P1948,"")</f>
        <v/>
      </c>
      <c r="AL1948" s="126" t="str">
        <f>IF(月報!Q1948&lt;&gt;"",IF(月報!Q1948="平日残","",月報!Q1948),"")</f>
        <v/>
      </c>
      <c r="AM1948" s="126"/>
      <c r="AN1948" s="126" t="str">
        <f t="shared" si="619"/>
        <v/>
      </c>
      <c r="AO1948" s="126" t="str">
        <f>IF($E1948="","",VLOOKUP($E1948,カレンダマスタ!$A$5:$E$381,5,FALSE))</f>
        <v/>
      </c>
      <c r="AQ1948" s="196" t="str">
        <f>IF(G1948="","",IF(VLOOKUP(E1948,カレンダマスタ!$A$5:$D$381,4,FALSE)=0,"",1))</f>
        <v/>
      </c>
      <c r="AR1948" s="136" t="str">
        <f>IF($G1948="","",IF($AD1948="NSTC",INDEX(カレンダマスタ!$I$26:$O$31,MATCH($G1948,カレンダマスタ!$H$26:$H$31,1),MATCH($H1948,カレンダマスタ!$I$25:$O$25,1)),
IF($AD1948="CS本社",INDEX(カレンダマスタ!$I$36:$O$41,MATCH($G1948,カレンダマスタ!$H$36:$H$41,1),MATCH($H1948,カレンダマスタ!$I$35:$O$35,1)),
IF($AD1948="NS本社",INDEX(カレンダマスタ!$I$94:$O$99,MATCH($G1948,カレンダマスタ!$H$95:$H$100,1),MATCH($H1948,カレンダマスタ!$I$93:$O$93,1)),
IF($AD1948="ODC",INDEX(カレンダマスタ!$I$46:$O$51,MATCH($G1948,カレンダマスタ!$H$46:$H$51,1),MATCH($H1948,カレンダマスタ!$I$45:$O$45,1)),
IF($AD1948="NS東京TC",INDEX(カレンダマスタ!$I$56:$O$61,MATCH($G1948,カレンダマスタ!$H$56:$H$61,1),MATCH($H1948,カレンダマスタ!$I$55:$O$55,1)),""))))))</f>
        <v/>
      </c>
      <c r="AS1948" s="126" t="str">
        <f t="shared" si="631"/>
        <v/>
      </c>
      <c r="AU1948" s="137" t="str">
        <f>IF(E1948="","",VLOOKUP($E1948,カレンダマスタ!$A$4:$E$381,4,FALSE))</f>
        <v/>
      </c>
      <c r="AV1948" s="137" t="str">
        <f t="shared" si="621"/>
        <v/>
      </c>
      <c r="AW1948" s="137" t="str">
        <f t="shared" si="622"/>
        <v/>
      </c>
      <c r="AX1948" s="138" t="str">
        <f t="shared" si="623"/>
        <v/>
      </c>
      <c r="AY1948" s="138" t="str">
        <f t="shared" si="624"/>
        <v/>
      </c>
      <c r="AZ1948" s="130" t="str">
        <f>IF(AX1948&amp;AW1948="勤怠未設定","×",IF(AV1948="勤怠修正","×",IF(AC1948="外注","",IF(AA1948="",IF(AY1948&lt;&gt;"","×",""),IF(VLOOKUP(AA1948,カレンダマスタ!$H$66:$I$83,2,FALSE)&lt;&gt;AY1948,"×","OK")))))</f>
        <v/>
      </c>
      <c r="BC1948" s="137" t="str">
        <f>IF(E1948="","",VLOOKUP($E1948,カレンダマスタ!$A$4:$E$381,4,FALSE))</f>
        <v/>
      </c>
      <c r="BD1948" s="126" t="str">
        <f>IF(AC1948="社員","",IF(AG1948=0,"",IF(AD1948="NSTC",IF(COUNTIF(カレンダマスタ!$Q$5:$Q$32,G1948)=1,"OK","×"),
IF(AD1948="NS本社",IF(COUNTIF(カレンダマスタ!$T$5:$T$32,G1948)=1,"OK","×"),IF(COUNTIF(カレンダマスタ!$R$5:$R$32,G1948)=1,"OK","×")))))</f>
        <v/>
      </c>
      <c r="BE1948" s="126" t="str">
        <f>IF(AC1948="社員","",IF(G1948="","",IF(R1948&lt;&gt;"","",IF(AF1948="CS","OK",IF(VLOOKUP(E1948,カレンダマスタ!$A$5:$D$381,4,FALSE)&gt;0,"",IF(OR(G1948*24&gt;10.84,H1948*24&lt;14.5)=TRUE,"×","OK"))))))</f>
        <v/>
      </c>
      <c r="BF1948" s="126" t="str">
        <f t="shared" si="618"/>
        <v/>
      </c>
      <c r="BG1948" s="126" t="str">
        <f t="shared" si="632"/>
        <v/>
      </c>
      <c r="BI1948" s="130" t="str">
        <f t="shared" si="633"/>
        <v/>
      </c>
    </row>
    <row r="1949" spans="2:61">
      <c r="B1949" s="111"/>
      <c r="C1949" s="536"/>
      <c r="D1949" s="128"/>
      <c r="E1949" s="583"/>
      <c r="F1949" s="128"/>
      <c r="G1949" s="588"/>
      <c r="H1949" s="588"/>
      <c r="I1949" s="130"/>
      <c r="J1949" s="139"/>
      <c r="K1949" s="131"/>
      <c r="L1949" s="132"/>
      <c r="M1949" s="132"/>
      <c r="N1949" s="141"/>
      <c r="O1949" s="139"/>
      <c r="P1949" s="139"/>
      <c r="Q1949" s="139"/>
      <c r="R1949" s="133"/>
      <c r="S1949" s="134"/>
      <c r="T1949" s="434" t="str">
        <f t="shared" si="626"/>
        <v/>
      </c>
      <c r="U1949" s="429"/>
      <c r="V1949" s="429" t="str">
        <f t="shared" si="627"/>
        <v/>
      </c>
      <c r="W1949" s="298"/>
      <c r="X1949" s="129" t="str">
        <f t="shared" si="634"/>
        <v/>
      </c>
      <c r="Y1949" s="129" t="str">
        <f t="shared" si="628"/>
        <v/>
      </c>
      <c r="Z1949" s="129" t="str">
        <f t="shared" si="629"/>
        <v/>
      </c>
      <c r="AA1949" s="133" t="str">
        <f t="shared" si="620"/>
        <v/>
      </c>
      <c r="AC1949" s="186" t="str">
        <f>AC1946</f>
        <v/>
      </c>
      <c r="AD1949" s="187" t="str">
        <f>AD1946</f>
        <v/>
      </c>
      <c r="AE1949" s="187" t="str">
        <f>AE1946</f>
        <v/>
      </c>
      <c r="AF1949" s="187" t="str">
        <f>AF1946</f>
        <v/>
      </c>
      <c r="AG1949" s="204">
        <f t="shared" si="630"/>
        <v>0</v>
      </c>
      <c r="AI1949" s="140" t="str">
        <f>IF(月報!G1949&lt;&gt;"",月報!G1949,"")</f>
        <v/>
      </c>
      <c r="AJ1949" s="126" t="str">
        <f>IF(月報!W1949&lt;&gt;"",月報!W1949*24,"")</f>
        <v/>
      </c>
      <c r="AK1949" s="126" t="str">
        <f>IF(月報!P1949&lt;&gt;"",月報!P1949,"")</f>
        <v/>
      </c>
      <c r="AL1949" s="126" t="str">
        <f>IF(月報!Q1949&lt;&gt;"",IF(月報!Q1949="平日残","",月報!Q1949),"")</f>
        <v/>
      </c>
      <c r="AM1949" s="126"/>
      <c r="AN1949" s="126" t="str">
        <f t="shared" si="619"/>
        <v/>
      </c>
      <c r="AO1949" s="126" t="str">
        <f>IF($E1949="","",VLOOKUP($E1949,カレンダマスタ!$A$5:$E$381,5,FALSE))</f>
        <v/>
      </c>
      <c r="AQ1949" s="196" t="str">
        <f>IF(G1949="","",IF(VLOOKUP(E1949,カレンダマスタ!$A$5:$D$381,4,FALSE)=0,"",1))</f>
        <v/>
      </c>
      <c r="AR1949" s="136" t="str">
        <f>IF($G1949="","",IF($AD1949="NSTC",INDEX(カレンダマスタ!$I$26:$O$31,MATCH($G1949,カレンダマスタ!$H$26:$H$31,1),MATCH($H1949,カレンダマスタ!$I$25:$O$25,1)),
IF($AD1949="CS本社",INDEX(カレンダマスタ!$I$36:$O$41,MATCH($G1949,カレンダマスタ!$H$36:$H$41,1),MATCH($H1949,カレンダマスタ!$I$35:$O$35,1)),
IF($AD1949="NS本社",INDEX(カレンダマスタ!$I$94:$O$99,MATCH($G1949,カレンダマスタ!$H$95:$H$100,1),MATCH($H1949,カレンダマスタ!$I$93:$O$93,1)),
IF($AD1949="ODC",INDEX(カレンダマスタ!$I$46:$O$51,MATCH($G1949,カレンダマスタ!$H$46:$H$51,1),MATCH($H1949,カレンダマスタ!$I$45:$O$45,1)),
IF($AD1949="NS東京TC",INDEX(カレンダマスタ!$I$56:$O$61,MATCH($G1949,カレンダマスタ!$H$56:$H$61,1),MATCH($H1949,カレンダマスタ!$I$55:$O$55,1)),""))))))</f>
        <v/>
      </c>
      <c r="AS1949" s="126" t="str">
        <f t="shared" si="631"/>
        <v/>
      </c>
      <c r="AU1949" s="137" t="str">
        <f>IF(E1949="","",VLOOKUP($E1949,カレンダマスタ!$A$4:$E$381,4,FALSE))</f>
        <v/>
      </c>
      <c r="AV1949" s="137" t="str">
        <f t="shared" si="621"/>
        <v/>
      </c>
      <c r="AW1949" s="137" t="str">
        <f t="shared" si="622"/>
        <v/>
      </c>
      <c r="AX1949" s="138" t="str">
        <f t="shared" si="623"/>
        <v/>
      </c>
      <c r="AY1949" s="138" t="str">
        <f t="shared" si="624"/>
        <v/>
      </c>
      <c r="AZ1949" s="130" t="str">
        <f>IF(AX1949&amp;AW1949="勤怠未設定","×",IF(AV1949="勤怠修正","×",IF(AC1949="外注","",IF(AA1949="",IF(AY1949&lt;&gt;"","×",""),IF(VLOOKUP(AA1949,カレンダマスタ!$H$66:$I$83,2,FALSE)&lt;&gt;AY1949,"×","OK")))))</f>
        <v/>
      </c>
      <c r="BC1949" s="137" t="str">
        <f>IF(E1949="","",VLOOKUP($E1949,カレンダマスタ!$A$4:$E$381,4,FALSE))</f>
        <v/>
      </c>
      <c r="BD1949" s="126" t="str">
        <f>IF(AC1949="社員","",IF(AG1949=0,"",IF(AD1949="NSTC",IF(COUNTIF(カレンダマスタ!$Q$5:$Q$32,G1949)=1,"OK","×"),
IF(AD1949="NS本社",IF(COUNTIF(カレンダマスタ!$T$5:$T$32,G1949)=1,"OK","×"),IF(COUNTIF(カレンダマスタ!$R$5:$R$32,G1949)=1,"OK","×")))))</f>
        <v/>
      </c>
      <c r="BE1949" s="126" t="str">
        <f>IF(AC1949="社員","",IF(G1949="","",IF(R1949&lt;&gt;"","",IF(AF1949="CS","OK",IF(VLOOKUP(E1949,カレンダマスタ!$A$5:$D$381,4,FALSE)&gt;0,"",IF(OR(G1949*24&gt;10.84,H1949*24&lt;14.5)=TRUE,"×","OK"))))))</f>
        <v/>
      </c>
      <c r="BF1949" s="126" t="str">
        <f t="shared" si="618"/>
        <v/>
      </c>
      <c r="BG1949" s="126" t="str">
        <f t="shared" si="632"/>
        <v/>
      </c>
      <c r="BI1949" s="130" t="str">
        <f t="shared" si="633"/>
        <v/>
      </c>
    </row>
    <row r="1950" spans="2:61">
      <c r="B1950" s="111"/>
      <c r="C1950" s="536"/>
      <c r="D1950" s="128"/>
      <c r="E1950" s="583"/>
      <c r="F1950" s="128"/>
      <c r="G1950" s="588"/>
      <c r="H1950" s="588"/>
      <c r="I1950" s="130"/>
      <c r="J1950" s="139"/>
      <c r="K1950" s="131"/>
      <c r="L1950" s="132"/>
      <c r="M1950" s="132"/>
      <c r="N1950" s="141"/>
      <c r="O1950" s="139"/>
      <c r="P1950" s="139"/>
      <c r="Q1950" s="139"/>
      <c r="R1950" s="133"/>
      <c r="S1950" s="134"/>
      <c r="T1950" s="434" t="str">
        <f t="shared" si="626"/>
        <v/>
      </c>
      <c r="U1950" s="429"/>
      <c r="V1950" s="429" t="str">
        <f t="shared" si="627"/>
        <v/>
      </c>
      <c r="W1950" s="298"/>
      <c r="X1950" s="129" t="str">
        <f t="shared" si="634"/>
        <v/>
      </c>
      <c r="Y1950" s="129" t="str">
        <f t="shared" si="628"/>
        <v/>
      </c>
      <c r="Z1950" s="129" t="str">
        <f t="shared" si="629"/>
        <v/>
      </c>
      <c r="AA1950" s="133" t="str">
        <f t="shared" si="620"/>
        <v/>
      </c>
      <c r="AC1950" s="186" t="str">
        <f>AC1946</f>
        <v/>
      </c>
      <c r="AD1950" s="187" t="str">
        <f>AD1946</f>
        <v/>
      </c>
      <c r="AE1950" s="187" t="str">
        <f>AE1946</f>
        <v/>
      </c>
      <c r="AF1950" s="187" t="str">
        <f>AF1946</f>
        <v/>
      </c>
      <c r="AG1950" s="204">
        <f t="shared" si="630"/>
        <v>0</v>
      </c>
      <c r="AI1950" s="140" t="str">
        <f>IF(月報!G1950&lt;&gt;"",月報!G1950,"")</f>
        <v/>
      </c>
      <c r="AJ1950" s="126" t="str">
        <f>IF(月報!W1950&lt;&gt;"",月報!W1950*24,"")</f>
        <v/>
      </c>
      <c r="AK1950" s="126" t="str">
        <f>IF(月報!P1950&lt;&gt;"",月報!P1950,"")</f>
        <v/>
      </c>
      <c r="AL1950" s="126" t="str">
        <f>IF(月報!Q1950&lt;&gt;"",IF(月報!Q1950="平日残","",月報!Q1950),"")</f>
        <v/>
      </c>
      <c r="AM1950" s="126"/>
      <c r="AN1950" s="126" t="str">
        <f t="shared" si="619"/>
        <v/>
      </c>
      <c r="AO1950" s="126" t="str">
        <f>IF($E1950="","",VLOOKUP($E1950,カレンダマスタ!$A$5:$E$381,5,FALSE))</f>
        <v/>
      </c>
      <c r="AQ1950" s="196" t="str">
        <f>IF(G1950="","",IF(VLOOKUP(E1950,カレンダマスタ!$A$5:$D$381,4,FALSE)=0,"",1))</f>
        <v/>
      </c>
      <c r="AR1950" s="136" t="str">
        <f>IF($G1950="","",IF($AD1950="NSTC",INDEX(カレンダマスタ!$I$26:$O$31,MATCH($G1950,カレンダマスタ!$H$26:$H$31,1),MATCH($H1950,カレンダマスタ!$I$25:$O$25,1)),
IF($AD1950="CS本社",INDEX(カレンダマスタ!$I$36:$O$41,MATCH($G1950,カレンダマスタ!$H$36:$H$41,1),MATCH($H1950,カレンダマスタ!$I$35:$O$35,1)),
IF($AD1950="NS本社",INDEX(カレンダマスタ!$I$94:$O$99,MATCH($G1950,カレンダマスタ!$H$95:$H$100,1),MATCH($H1950,カレンダマスタ!$I$93:$O$93,1)),
IF($AD1950="ODC",INDEX(カレンダマスタ!$I$46:$O$51,MATCH($G1950,カレンダマスタ!$H$46:$H$51,1),MATCH($H1950,カレンダマスタ!$I$45:$O$45,1)),
IF($AD1950="NS東京TC",INDEX(カレンダマスタ!$I$56:$O$61,MATCH($G1950,カレンダマスタ!$H$56:$H$61,1),MATCH($H1950,カレンダマスタ!$I$55:$O$55,1)),""))))))</f>
        <v/>
      </c>
      <c r="AS1950" s="126" t="str">
        <f t="shared" si="631"/>
        <v/>
      </c>
      <c r="AU1950" s="137" t="str">
        <f>IF(E1950="","",VLOOKUP($E1950,カレンダマスタ!$A$4:$E$381,4,FALSE))</f>
        <v/>
      </c>
      <c r="AV1950" s="137" t="str">
        <f t="shared" si="621"/>
        <v/>
      </c>
      <c r="AW1950" s="137" t="str">
        <f t="shared" si="622"/>
        <v/>
      </c>
      <c r="AX1950" s="138" t="str">
        <f t="shared" si="623"/>
        <v/>
      </c>
      <c r="AY1950" s="138" t="str">
        <f t="shared" si="624"/>
        <v/>
      </c>
      <c r="AZ1950" s="130" t="str">
        <f>IF(AX1950&amp;AW1950="勤怠未設定","×",IF(AV1950="勤怠修正","×",IF(AC1950="外注","",IF(AA1950="",IF(AY1950&lt;&gt;"","×",""),IF(VLOOKUP(AA1950,カレンダマスタ!$H$66:$I$83,2,FALSE)&lt;&gt;AY1950,"×","OK")))))</f>
        <v/>
      </c>
      <c r="BC1950" s="137" t="str">
        <f>IF(E1950="","",VLOOKUP($E1950,カレンダマスタ!$A$4:$E$381,4,FALSE))</f>
        <v/>
      </c>
      <c r="BD1950" s="126" t="str">
        <f>IF(AC1950="社員","",IF(AG1950=0,"",IF(AD1950="NSTC",IF(COUNTIF(カレンダマスタ!$Q$5:$Q$32,G1950)=1,"OK","×"),
IF(AD1950="NS本社",IF(COUNTIF(カレンダマスタ!$T$5:$T$32,G1950)=1,"OK","×"),IF(COUNTIF(カレンダマスタ!$R$5:$R$32,G1950)=1,"OK","×")))))</f>
        <v/>
      </c>
      <c r="BE1950" s="126" t="str">
        <f>IF(AC1950="社員","",IF(G1950="","",IF(R1950&lt;&gt;"","",IF(AF1950="CS","OK",IF(VLOOKUP(E1950,カレンダマスタ!$A$5:$D$381,4,FALSE)&gt;0,"",IF(OR(G1950*24&gt;10.84,H1950*24&lt;14.5)=TRUE,"×","OK"))))))</f>
        <v/>
      </c>
      <c r="BF1950" s="126" t="str">
        <f t="shared" si="618"/>
        <v/>
      </c>
      <c r="BG1950" s="126" t="str">
        <f t="shared" si="632"/>
        <v/>
      </c>
      <c r="BI1950" s="130" t="str">
        <f t="shared" si="633"/>
        <v/>
      </c>
    </row>
    <row r="1951" spans="2:61">
      <c r="B1951" s="111"/>
      <c r="C1951" s="536"/>
      <c r="D1951" s="128"/>
      <c r="E1951" s="583"/>
      <c r="F1951" s="128"/>
      <c r="G1951" s="588"/>
      <c r="H1951" s="588"/>
      <c r="I1951" s="130"/>
      <c r="J1951" s="139"/>
      <c r="K1951" s="131"/>
      <c r="L1951" s="132"/>
      <c r="M1951" s="132"/>
      <c r="N1951" s="141"/>
      <c r="O1951" s="139"/>
      <c r="P1951" s="139"/>
      <c r="Q1951" s="139"/>
      <c r="R1951" s="133"/>
      <c r="S1951" s="134"/>
      <c r="T1951" s="434" t="str">
        <f t="shared" si="626"/>
        <v/>
      </c>
      <c r="U1951" s="429"/>
      <c r="V1951" s="429" t="str">
        <f t="shared" si="627"/>
        <v/>
      </c>
      <c r="W1951" s="298"/>
      <c r="X1951" s="129" t="str">
        <f t="shared" si="634"/>
        <v/>
      </c>
      <c r="Y1951" s="129" t="str">
        <f t="shared" si="628"/>
        <v/>
      </c>
      <c r="Z1951" s="129" t="str">
        <f t="shared" si="629"/>
        <v/>
      </c>
      <c r="AA1951" s="133" t="str">
        <f t="shared" si="620"/>
        <v/>
      </c>
      <c r="AC1951" s="186" t="str">
        <f>AC1946</f>
        <v/>
      </c>
      <c r="AD1951" s="187" t="str">
        <f>AD1946</f>
        <v/>
      </c>
      <c r="AE1951" s="187" t="str">
        <f>AE1946</f>
        <v/>
      </c>
      <c r="AF1951" s="187" t="str">
        <f>AF1946</f>
        <v/>
      </c>
      <c r="AG1951" s="204">
        <f t="shared" si="630"/>
        <v>0</v>
      </c>
      <c r="AI1951" s="135" t="str">
        <f>IF(月報!G1951&lt;&gt;"",月報!G1951,"")</f>
        <v/>
      </c>
      <c r="AJ1951" s="126" t="str">
        <f>IF(月報!W1951&lt;&gt;"",月報!W1951*24,"")</f>
        <v/>
      </c>
      <c r="AK1951" s="126" t="str">
        <f>IF(月報!P1951&lt;&gt;"",月報!P1951,"")</f>
        <v/>
      </c>
      <c r="AL1951" s="126" t="str">
        <f>IF(月報!Q1951&lt;&gt;"",IF(月報!Q1951="平日残","",月報!Q1951),"")</f>
        <v/>
      </c>
      <c r="AM1951" s="126"/>
      <c r="AN1951" s="126" t="str">
        <f t="shared" si="619"/>
        <v/>
      </c>
      <c r="AO1951" s="126" t="str">
        <f>IF($E1951="","",VLOOKUP($E1951,カレンダマスタ!$A$5:$E$381,5,FALSE))</f>
        <v/>
      </c>
      <c r="AQ1951" s="196" t="str">
        <f>IF(G1951="","",IF(VLOOKUP(E1951,カレンダマスタ!$A$5:$D$381,4,FALSE)=0,"",1))</f>
        <v/>
      </c>
      <c r="AR1951" s="136" t="str">
        <f>IF($G1951="","",IF($AD1951="NSTC",INDEX(カレンダマスタ!$I$26:$O$31,MATCH($G1951,カレンダマスタ!$H$26:$H$31,1),MATCH($H1951,カレンダマスタ!$I$25:$O$25,1)),
IF($AD1951="CS本社",INDEX(カレンダマスタ!$I$36:$O$41,MATCH($G1951,カレンダマスタ!$H$36:$H$41,1),MATCH($H1951,カレンダマスタ!$I$35:$O$35,1)),
IF($AD1951="NS本社",INDEX(カレンダマスタ!$I$94:$O$99,MATCH($G1951,カレンダマスタ!$H$95:$H$100,1),MATCH($H1951,カレンダマスタ!$I$93:$O$93,1)),
IF($AD1951="ODC",INDEX(カレンダマスタ!$I$46:$O$51,MATCH($G1951,カレンダマスタ!$H$46:$H$51,1),MATCH($H1951,カレンダマスタ!$I$45:$O$45,1)),
IF($AD1951="NS東京TC",INDEX(カレンダマスタ!$I$56:$O$61,MATCH($G1951,カレンダマスタ!$H$56:$H$61,1),MATCH($H1951,カレンダマスタ!$I$55:$O$55,1)),""))))))</f>
        <v/>
      </c>
      <c r="AS1951" s="126" t="str">
        <f t="shared" si="631"/>
        <v/>
      </c>
      <c r="AU1951" s="137" t="str">
        <f>IF(E1951="","",VLOOKUP($E1951,カレンダマスタ!$A$4:$E$381,4,FALSE))</f>
        <v/>
      </c>
      <c r="AV1951" s="137" t="str">
        <f t="shared" si="621"/>
        <v/>
      </c>
      <c r="AW1951" s="137" t="str">
        <f t="shared" si="622"/>
        <v/>
      </c>
      <c r="AX1951" s="138" t="str">
        <f t="shared" si="623"/>
        <v/>
      </c>
      <c r="AY1951" s="138" t="str">
        <f t="shared" si="624"/>
        <v/>
      </c>
      <c r="AZ1951" s="130" t="str">
        <f>IF(AX1951&amp;AW1951="勤怠未設定","×",IF(AV1951="勤怠修正","×",IF(AC1951="外注","",IF(AA1951="",IF(AY1951&lt;&gt;"","×",""),IF(VLOOKUP(AA1951,カレンダマスタ!$H$66:$I$83,2,FALSE)&lt;&gt;AY1951,"×","OK")))))</f>
        <v/>
      </c>
      <c r="BC1951" s="137" t="str">
        <f>IF(E1951="","",VLOOKUP($E1951,カレンダマスタ!$A$4:$E$381,4,FALSE))</f>
        <v/>
      </c>
      <c r="BD1951" s="126" t="str">
        <f>IF(AC1951="社員","",IF(AG1951=0,"",IF(AD1951="NSTC",IF(COUNTIF(カレンダマスタ!$Q$5:$Q$32,G1951)=1,"OK","×"),
IF(AD1951="NS本社",IF(COUNTIF(カレンダマスタ!$T$5:$T$32,G1951)=1,"OK","×"),IF(COUNTIF(カレンダマスタ!$R$5:$R$32,G1951)=1,"OK","×")))))</f>
        <v/>
      </c>
      <c r="BE1951" s="126" t="str">
        <f>IF(AC1951="社員","",IF(G1951="","",IF(R1951&lt;&gt;"","",IF(AF1951="CS","OK",IF(VLOOKUP(E1951,カレンダマスタ!$A$5:$D$381,4,FALSE)&gt;0,"",IF(OR(G1951*24&gt;10.84,H1951*24&lt;14.5)=TRUE,"×","OK"))))))</f>
        <v/>
      </c>
      <c r="BF1951" s="126" t="str">
        <f t="shared" si="618"/>
        <v/>
      </c>
      <c r="BG1951" s="126" t="str">
        <f t="shared" si="632"/>
        <v/>
      </c>
      <c r="BI1951" s="130" t="str">
        <f t="shared" si="633"/>
        <v/>
      </c>
    </row>
    <row r="1952" spans="2:61">
      <c r="B1952" s="111"/>
      <c r="C1952" s="537"/>
      <c r="D1952" s="142"/>
      <c r="E1952" s="584"/>
      <c r="F1952" s="142"/>
      <c r="G1952" s="589"/>
      <c r="H1952" s="589"/>
      <c r="I1952" s="144"/>
      <c r="J1952" s="148"/>
      <c r="K1952" s="145"/>
      <c r="L1952" s="146"/>
      <c r="M1952" s="146"/>
      <c r="N1952" s="147"/>
      <c r="O1952" s="148"/>
      <c r="P1952" s="148"/>
      <c r="Q1952" s="148"/>
      <c r="R1952" s="149"/>
      <c r="S1952" s="156"/>
      <c r="T1952" s="435" t="str">
        <f t="shared" si="626"/>
        <v/>
      </c>
      <c r="U1952" s="430"/>
      <c r="V1952" s="430" t="str">
        <f t="shared" si="627"/>
        <v/>
      </c>
      <c r="W1952" s="298"/>
      <c r="X1952" s="143" t="str">
        <f t="shared" si="634"/>
        <v/>
      </c>
      <c r="Y1952" s="143" t="str">
        <f t="shared" si="628"/>
        <v/>
      </c>
      <c r="Z1952" s="143" t="str">
        <f t="shared" si="629"/>
        <v/>
      </c>
      <c r="AA1952" s="149" t="str">
        <f t="shared" si="620"/>
        <v/>
      </c>
      <c r="AC1952" s="188" t="str">
        <f>AC1946</f>
        <v/>
      </c>
      <c r="AD1952" s="189" t="str">
        <f>AD1946</f>
        <v/>
      </c>
      <c r="AE1952" s="189" t="str">
        <f>AE1946</f>
        <v/>
      </c>
      <c r="AF1952" s="189" t="str">
        <f>AF1946</f>
        <v/>
      </c>
      <c r="AG1952" s="205">
        <f t="shared" si="630"/>
        <v>0</v>
      </c>
      <c r="AI1952" s="150" t="str">
        <f>IF(月報!G1952&lt;&gt;"",月報!G1952,"")</f>
        <v/>
      </c>
      <c r="AJ1952" s="151" t="str">
        <f>IF(月報!W1952&lt;&gt;"",月報!W1952*24,"")</f>
        <v/>
      </c>
      <c r="AK1952" s="151" t="str">
        <f>IF(月報!P1952&lt;&gt;"",月報!P1952,"")</f>
        <v/>
      </c>
      <c r="AL1952" s="151" t="str">
        <f>IF(月報!Q1952&lt;&gt;"",IF(月報!Q1952="平日残","",月報!Q1952),"")</f>
        <v/>
      </c>
      <c r="AM1952" s="151"/>
      <c r="AN1952" s="151" t="str">
        <f t="shared" si="619"/>
        <v/>
      </c>
      <c r="AO1952" s="151" t="str">
        <f>IF($E1952="","",VLOOKUP($E1952,カレンダマスタ!$A$5:$E$381,5,FALSE))</f>
        <v/>
      </c>
      <c r="AQ1952" s="197" t="str">
        <f>IF(G1952="","",IF(VLOOKUP(E1952,カレンダマスタ!$A$5:$D$381,4,FALSE)=0,"",1))</f>
        <v/>
      </c>
      <c r="AR1952" s="152" t="str">
        <f>IF($G1952="","",IF($AD1952="NSTC",INDEX(カレンダマスタ!$I$26:$O$31,MATCH($G1952,カレンダマスタ!$H$26:$H$31,1),MATCH($H1952,カレンダマスタ!$I$25:$O$25,1)),
IF($AD1952="CS本社",INDEX(カレンダマスタ!$I$36:$O$41,MATCH($G1952,カレンダマスタ!$H$36:$H$41,1),MATCH($H1952,カレンダマスタ!$I$35:$O$35,1)),
IF($AD1952="NS本社",INDEX(カレンダマスタ!$I$94:$O$99,MATCH($G1952,カレンダマスタ!$H$95:$H$100,1),MATCH($H1952,カレンダマスタ!$I$93:$O$93,1)),
IF($AD1952="ODC",INDEX(カレンダマスタ!$I$46:$O$51,MATCH($G1952,カレンダマスタ!$H$46:$H$51,1),MATCH($H1952,カレンダマスタ!$I$45:$O$45,1)),
IF($AD1952="NS東京TC",INDEX(カレンダマスタ!$I$56:$O$61,MATCH($G1952,カレンダマスタ!$H$56:$H$61,1),MATCH($H1952,カレンダマスタ!$I$55:$O$55,1)),""))))))</f>
        <v/>
      </c>
      <c r="AS1952" s="151" t="str">
        <f t="shared" si="631"/>
        <v/>
      </c>
      <c r="AU1952" s="153" t="str">
        <f>IF(E1952="","",VLOOKUP($E1952,カレンダマスタ!$A$4:$E$381,4,FALSE))</f>
        <v/>
      </c>
      <c r="AV1952" s="153" t="str">
        <f t="shared" si="621"/>
        <v/>
      </c>
      <c r="AW1952" s="153" t="str">
        <f t="shared" si="622"/>
        <v/>
      </c>
      <c r="AX1952" s="154" t="str">
        <f t="shared" si="623"/>
        <v/>
      </c>
      <c r="AY1952" s="154" t="str">
        <f t="shared" si="624"/>
        <v/>
      </c>
      <c r="AZ1952" s="144" t="str">
        <f>IF(AX1952&amp;AW1952="勤怠未設定","×",IF(AV1952="勤怠修正","×",IF(AC1952="外注","",IF(AA1952="",IF(AY1952&lt;&gt;"","×",""),IF(VLOOKUP(AA1952,カレンダマスタ!$H$66:$I$83,2,FALSE)&lt;&gt;AY1952,"×","OK")))))</f>
        <v/>
      </c>
      <c r="BC1952" s="153" t="str">
        <f>IF(E1952="","",VLOOKUP($E1952,カレンダマスタ!$A$4:$E$381,4,FALSE))</f>
        <v/>
      </c>
      <c r="BD1952" s="151" t="str">
        <f>IF(AC1952="社員","",IF(AG1952=0,"",IF(AD1952="NSTC",IF(COUNTIF(カレンダマスタ!$Q$5:$Q$32,G1952)=1,"OK","×"),
IF(AD1952="NS本社",IF(COUNTIF(カレンダマスタ!$T$5:$T$32,G1952)=1,"OK","×"),IF(COUNTIF(カレンダマスタ!$R$5:$R$32,G1952)=1,"OK","×")))))</f>
        <v/>
      </c>
      <c r="BE1952" s="151" t="str">
        <f>IF(AC1952="社員","",IF(G1952="","",IF(R1952&lt;&gt;"","",IF(AF1952="CS","OK",IF(VLOOKUP(E1952,カレンダマスタ!$A$5:$D$381,4,FALSE)&gt;0,"",IF(OR(G1952*24&gt;10.84,H1952*24&lt;14.5)=TRUE,"×","OK"))))))</f>
        <v/>
      </c>
      <c r="BF1952" s="151" t="str">
        <f t="shared" si="618"/>
        <v/>
      </c>
      <c r="BG1952" s="151" t="str">
        <f t="shared" si="632"/>
        <v/>
      </c>
      <c r="BI1952" s="144" t="str">
        <f t="shared" si="633"/>
        <v/>
      </c>
    </row>
    <row r="1953" spans="2:61">
      <c r="B1953" s="111"/>
      <c r="C1953" s="535"/>
      <c r="D1953" s="112"/>
      <c r="E1953" s="582"/>
      <c r="F1953" s="112"/>
      <c r="G1953" s="587"/>
      <c r="H1953" s="587"/>
      <c r="I1953" s="114"/>
      <c r="J1953" s="118"/>
      <c r="K1953" s="115"/>
      <c r="L1953" s="116"/>
      <c r="M1953" s="116"/>
      <c r="N1953" s="117"/>
      <c r="O1953" s="118"/>
      <c r="P1953" s="118"/>
      <c r="Q1953" s="118"/>
      <c r="R1953" s="119"/>
      <c r="S1953" s="120"/>
      <c r="T1953" s="433" t="str">
        <f t="shared" si="626"/>
        <v/>
      </c>
      <c r="U1953" s="431">
        <f>SUM(T1953:T1959)</f>
        <v>0</v>
      </c>
      <c r="V1953" s="431" t="str">
        <f t="shared" si="627"/>
        <v/>
      </c>
      <c r="W1953" s="298"/>
      <c r="X1953" s="113" t="str">
        <f t="shared" si="634"/>
        <v/>
      </c>
      <c r="Y1953" s="113" t="str">
        <f t="shared" si="628"/>
        <v/>
      </c>
      <c r="Z1953" s="113" t="str">
        <f t="shared" si="629"/>
        <v/>
      </c>
      <c r="AA1953" s="119" t="str">
        <f t="shared" si="620"/>
        <v/>
      </c>
      <c r="AC1953" s="190" t="str">
        <f>AC1946</f>
        <v/>
      </c>
      <c r="AD1953" s="191" t="str">
        <f>AD1946</f>
        <v/>
      </c>
      <c r="AE1953" s="191" t="str">
        <f>AE1946</f>
        <v/>
      </c>
      <c r="AF1953" s="191" t="str">
        <f>AF1946</f>
        <v/>
      </c>
      <c r="AG1953" s="206">
        <f t="shared" si="630"/>
        <v>0</v>
      </c>
      <c r="AI1953" s="155" t="str">
        <f>IF(月報!G1953&lt;&gt;"",月報!G1953,"")</f>
        <v/>
      </c>
      <c r="AJ1953" s="122" t="str">
        <f>IF(月報!W1953&lt;&gt;"",月報!W1953*24,"")</f>
        <v/>
      </c>
      <c r="AK1953" s="122" t="str">
        <f>IF(月報!P1953&lt;&gt;"",月報!P1953,"")</f>
        <v/>
      </c>
      <c r="AL1953" s="122" t="str">
        <f>IF(月報!Q1953&lt;&gt;"",IF(月報!Q1953="平日残","",月報!Q1953),"")</f>
        <v/>
      </c>
      <c r="AM1953" s="122"/>
      <c r="AN1953" s="122" t="str">
        <f t="shared" si="619"/>
        <v/>
      </c>
      <c r="AO1953" s="122" t="str">
        <f>IF($E1953="","",VLOOKUP($E1953,カレンダマスタ!$A$5:$E$381,5,FALSE))</f>
        <v/>
      </c>
      <c r="AQ1953" s="195" t="str">
        <f>IF(G1953="","",IF(VLOOKUP(E1953,カレンダマスタ!$A$5:$D$381,4,FALSE)=0,"",1))</f>
        <v/>
      </c>
      <c r="AR1953" s="123" t="str">
        <f>IF($G1953="","",IF($AD1953="NSTC",INDEX(カレンダマスタ!$I$26:$O$31,MATCH($G1953,カレンダマスタ!$H$26:$H$31,1),MATCH($H1953,カレンダマスタ!$I$25:$O$25,1)),
IF($AD1953="CS本社",INDEX(カレンダマスタ!$I$36:$O$41,MATCH($G1953,カレンダマスタ!$H$36:$H$41,1),MATCH($H1953,カレンダマスタ!$I$35:$O$35,1)),
IF($AD1953="NS本社",INDEX(カレンダマスタ!$I$94:$O$99,MATCH($G1953,カレンダマスタ!$H$95:$H$100,1),MATCH($H1953,カレンダマスタ!$I$93:$O$93,1)),
IF($AD1953="ODC",INDEX(カレンダマスタ!$I$46:$O$51,MATCH($G1953,カレンダマスタ!$H$46:$H$51,1),MATCH($H1953,カレンダマスタ!$I$45:$O$45,1)),
IF($AD1953="NS東京TC",INDEX(カレンダマスタ!$I$56:$O$61,MATCH($G1953,カレンダマスタ!$H$56:$H$61,1),MATCH($H1953,カレンダマスタ!$I$55:$O$55,1)),""))))))</f>
        <v/>
      </c>
      <c r="AS1953" s="122" t="str">
        <f t="shared" si="631"/>
        <v/>
      </c>
      <c r="AU1953" s="124" t="str">
        <f>IF(E1953="","",VLOOKUP($E1953,カレンダマスタ!$A$4:$E$381,4,FALSE))</f>
        <v/>
      </c>
      <c r="AV1953" s="124" t="str">
        <f t="shared" si="621"/>
        <v/>
      </c>
      <c r="AW1953" s="124" t="str">
        <f t="shared" si="622"/>
        <v/>
      </c>
      <c r="AX1953" s="125" t="str">
        <f t="shared" si="623"/>
        <v/>
      </c>
      <c r="AY1953" s="125" t="str">
        <f t="shared" si="624"/>
        <v/>
      </c>
      <c r="AZ1953" s="114" t="str">
        <f>IF(AX1953&amp;AW1953="勤怠未設定","×",IF(AV1953="勤怠修正","×",IF(AC1953="外注","",IF(AA1953="",IF(AY1953&lt;&gt;"","×",""),IF(VLOOKUP(AA1953,カレンダマスタ!$H$66:$I$83,2,FALSE)&lt;&gt;AY1953,"×","OK")))))</f>
        <v/>
      </c>
      <c r="BC1953" s="124" t="str">
        <f>IF(E1953="","",VLOOKUP($E1953,カレンダマスタ!$A$4:$E$381,4,FALSE))</f>
        <v/>
      </c>
      <c r="BD1953" s="122" t="str">
        <f>IF(AC1953="社員","",IF(AG1953=0,"",IF(AD1953="NSTC",IF(COUNTIF(カレンダマスタ!$Q$5:$Q$32,G1953)=1,"OK","×"),
IF(AD1953="NS本社",IF(COUNTIF(カレンダマスタ!$T$5:$T$32,G1953)=1,"OK","×"),IF(COUNTIF(カレンダマスタ!$R$5:$R$32,G1953)=1,"OK","×")))))</f>
        <v/>
      </c>
      <c r="BE1953" s="122" t="str">
        <f>IF(AC1953="社員","",IF(G1953="","",IF(R1953&lt;&gt;"","",IF(AF1953="CS","OK",IF(VLOOKUP(E1953,カレンダマスタ!$A$5:$D$381,4,FALSE)&gt;0,"",IF(OR(G1953*24&gt;10.84,H1953*24&lt;14.5)=TRUE,"×","OK"))))))</f>
        <v/>
      </c>
      <c r="BF1953" s="122" t="str">
        <f t="shared" si="618"/>
        <v/>
      </c>
      <c r="BG1953" s="122" t="str">
        <f t="shared" si="632"/>
        <v/>
      </c>
      <c r="BI1953" s="114" t="str">
        <f t="shared" si="633"/>
        <v/>
      </c>
    </row>
    <row r="1954" spans="2:61">
      <c r="B1954" s="111"/>
      <c r="C1954" s="536"/>
      <c r="D1954" s="128"/>
      <c r="E1954" s="583"/>
      <c r="F1954" s="128"/>
      <c r="G1954" s="588"/>
      <c r="H1954" s="588"/>
      <c r="I1954" s="130"/>
      <c r="J1954" s="139"/>
      <c r="K1954" s="131"/>
      <c r="L1954" s="132"/>
      <c r="M1954" s="132"/>
      <c r="N1954" s="141"/>
      <c r="O1954" s="139"/>
      <c r="P1954" s="139"/>
      <c r="Q1954" s="139"/>
      <c r="R1954" s="133"/>
      <c r="S1954" s="134"/>
      <c r="T1954" s="434" t="str">
        <f t="shared" si="626"/>
        <v/>
      </c>
      <c r="U1954" s="429"/>
      <c r="V1954" s="429" t="str">
        <f t="shared" si="627"/>
        <v/>
      </c>
      <c r="W1954" s="298"/>
      <c r="X1954" s="129" t="str">
        <f t="shared" si="634"/>
        <v/>
      </c>
      <c r="Y1954" s="129" t="str">
        <f t="shared" si="628"/>
        <v/>
      </c>
      <c r="Z1954" s="129" t="str">
        <f t="shared" si="629"/>
        <v/>
      </c>
      <c r="AA1954" s="133" t="str">
        <f t="shared" si="620"/>
        <v/>
      </c>
      <c r="AC1954" s="186" t="str">
        <f>AC1946</f>
        <v/>
      </c>
      <c r="AD1954" s="187" t="str">
        <f>AD1946</f>
        <v/>
      </c>
      <c r="AE1954" s="187" t="str">
        <f>AE1946</f>
        <v/>
      </c>
      <c r="AF1954" s="187" t="str">
        <f>AF1946</f>
        <v/>
      </c>
      <c r="AG1954" s="204">
        <f t="shared" si="630"/>
        <v>0</v>
      </c>
      <c r="AI1954" s="135" t="str">
        <f>IF(月報!G1954&lt;&gt;"",月報!G1954,"")</f>
        <v/>
      </c>
      <c r="AJ1954" s="126" t="str">
        <f>IF(月報!W1954&lt;&gt;"",月報!W1954*24,"")</f>
        <v/>
      </c>
      <c r="AK1954" s="126" t="str">
        <f>IF(月報!P1954&lt;&gt;"",月報!P1954,"")</f>
        <v/>
      </c>
      <c r="AL1954" s="126" t="str">
        <f>IF(月報!Q1954&lt;&gt;"",IF(月報!Q1954="平日残","",月報!Q1954),"")</f>
        <v/>
      </c>
      <c r="AM1954" s="126"/>
      <c r="AN1954" s="126" t="str">
        <f t="shared" si="619"/>
        <v/>
      </c>
      <c r="AO1954" s="126" t="str">
        <f>IF($E1954="","",VLOOKUP($E1954,カレンダマスタ!$A$5:$E$381,5,FALSE))</f>
        <v/>
      </c>
      <c r="AQ1954" s="196" t="str">
        <f>IF(G1954="","",IF(VLOOKUP(E1954,カレンダマスタ!$A$5:$D$381,4,FALSE)=0,"",1))</f>
        <v/>
      </c>
      <c r="AR1954" s="136" t="str">
        <f>IF($G1954="","",IF($AD1954="NSTC",INDEX(カレンダマスタ!$I$26:$O$31,MATCH($G1954,カレンダマスタ!$H$26:$H$31,1),MATCH($H1954,カレンダマスタ!$I$25:$O$25,1)),
IF($AD1954="CS本社",INDEX(カレンダマスタ!$I$36:$O$41,MATCH($G1954,カレンダマスタ!$H$36:$H$41,1),MATCH($H1954,カレンダマスタ!$I$35:$O$35,1)),
IF($AD1954="NS本社",INDEX(カレンダマスタ!$I$94:$O$99,MATCH($G1954,カレンダマスタ!$H$95:$H$100,1),MATCH($H1954,カレンダマスタ!$I$93:$O$93,1)),
IF($AD1954="ODC",INDEX(カレンダマスタ!$I$46:$O$51,MATCH($G1954,カレンダマスタ!$H$46:$H$51,1),MATCH($H1954,カレンダマスタ!$I$45:$O$45,1)),
IF($AD1954="NS東京TC",INDEX(カレンダマスタ!$I$56:$O$61,MATCH($G1954,カレンダマスタ!$H$56:$H$61,1),MATCH($H1954,カレンダマスタ!$I$55:$O$55,1)),""))))))</f>
        <v/>
      </c>
      <c r="AS1954" s="126" t="str">
        <f t="shared" si="631"/>
        <v/>
      </c>
      <c r="AU1954" s="137" t="str">
        <f>IF(E1954="","",VLOOKUP($E1954,カレンダマスタ!$A$4:$E$381,4,FALSE))</f>
        <v/>
      </c>
      <c r="AV1954" s="137" t="str">
        <f t="shared" si="621"/>
        <v/>
      </c>
      <c r="AW1954" s="137" t="str">
        <f t="shared" si="622"/>
        <v/>
      </c>
      <c r="AX1954" s="138" t="str">
        <f t="shared" si="623"/>
        <v/>
      </c>
      <c r="AY1954" s="138" t="str">
        <f t="shared" si="624"/>
        <v/>
      </c>
      <c r="AZ1954" s="130" t="str">
        <f>IF(AX1954&amp;AW1954="勤怠未設定","×",IF(AV1954="勤怠修正","×",IF(AC1954="外注","",IF(AA1954="",IF(AY1954&lt;&gt;"","×",""),IF(VLOOKUP(AA1954,カレンダマスタ!$H$66:$I$83,2,FALSE)&lt;&gt;AY1954,"×","OK")))))</f>
        <v/>
      </c>
      <c r="BC1954" s="137" t="str">
        <f>IF(E1954="","",VLOOKUP($E1954,カレンダマスタ!$A$4:$E$381,4,FALSE))</f>
        <v/>
      </c>
      <c r="BD1954" s="126" t="str">
        <f>IF(AC1954="社員","",IF(AG1954=0,"",IF(AD1954="NSTC",IF(COUNTIF(カレンダマスタ!$Q$5:$Q$32,G1954)=1,"OK","×"),
IF(AD1954="NS本社",IF(COUNTIF(カレンダマスタ!$T$5:$T$32,G1954)=1,"OK","×"),IF(COUNTIF(カレンダマスタ!$R$5:$R$32,G1954)=1,"OK","×")))))</f>
        <v/>
      </c>
      <c r="BE1954" s="126" t="str">
        <f>IF(AC1954="社員","",IF(G1954="","",IF(R1954&lt;&gt;"","",IF(AF1954="CS","OK",IF(VLOOKUP(E1954,カレンダマスタ!$A$5:$D$381,4,FALSE)&gt;0,"",IF(OR(G1954*24&gt;10.84,H1954*24&lt;14.5)=TRUE,"×","OK"))))))</f>
        <v/>
      </c>
      <c r="BF1954" s="126" t="str">
        <f t="shared" si="618"/>
        <v/>
      </c>
      <c r="BG1954" s="126" t="str">
        <f t="shared" si="632"/>
        <v/>
      </c>
      <c r="BI1954" s="130" t="str">
        <f t="shared" si="633"/>
        <v/>
      </c>
    </row>
    <row r="1955" spans="2:61">
      <c r="B1955" s="111"/>
      <c r="C1955" s="536"/>
      <c r="D1955" s="128"/>
      <c r="E1955" s="583"/>
      <c r="F1955" s="128"/>
      <c r="G1955" s="588"/>
      <c r="H1955" s="588"/>
      <c r="I1955" s="130"/>
      <c r="J1955" s="139"/>
      <c r="K1955" s="131"/>
      <c r="L1955" s="132"/>
      <c r="M1955" s="132"/>
      <c r="N1955" s="141"/>
      <c r="O1955" s="139"/>
      <c r="P1955" s="139"/>
      <c r="Q1955" s="139"/>
      <c r="R1955" s="133"/>
      <c r="S1955" s="134"/>
      <c r="T1955" s="434" t="str">
        <f t="shared" si="626"/>
        <v/>
      </c>
      <c r="U1955" s="429"/>
      <c r="V1955" s="429" t="str">
        <f t="shared" si="627"/>
        <v/>
      </c>
      <c r="W1955" s="298"/>
      <c r="X1955" s="129" t="str">
        <f t="shared" si="634"/>
        <v/>
      </c>
      <c r="Y1955" s="129" t="str">
        <f t="shared" si="628"/>
        <v/>
      </c>
      <c r="Z1955" s="129" t="str">
        <f t="shared" si="629"/>
        <v/>
      </c>
      <c r="AA1955" s="133" t="str">
        <f t="shared" si="620"/>
        <v/>
      </c>
      <c r="AC1955" s="186" t="str">
        <f>AC1946</f>
        <v/>
      </c>
      <c r="AD1955" s="187" t="str">
        <f>AD1946</f>
        <v/>
      </c>
      <c r="AE1955" s="187" t="str">
        <f>AE1946</f>
        <v/>
      </c>
      <c r="AF1955" s="187" t="str">
        <f>AF1946</f>
        <v/>
      </c>
      <c r="AG1955" s="204">
        <f t="shared" si="630"/>
        <v>0</v>
      </c>
      <c r="AI1955" s="135" t="str">
        <f>IF(月報!G1955&lt;&gt;"",月報!G1955,"")</f>
        <v/>
      </c>
      <c r="AJ1955" s="126" t="str">
        <f>IF(月報!W1955&lt;&gt;"",月報!W1955*24,"")</f>
        <v/>
      </c>
      <c r="AK1955" s="126" t="str">
        <f>IF(月報!P1955&lt;&gt;"",月報!P1955,"")</f>
        <v/>
      </c>
      <c r="AL1955" s="126" t="str">
        <f>IF(月報!Q1955&lt;&gt;"",IF(月報!Q1955="平日残","",月報!Q1955),"")</f>
        <v/>
      </c>
      <c r="AM1955" s="126"/>
      <c r="AN1955" s="126" t="str">
        <f t="shared" si="619"/>
        <v/>
      </c>
      <c r="AO1955" s="126" t="str">
        <f>IF($E1955="","",VLOOKUP($E1955,カレンダマスタ!$A$5:$E$381,5,FALSE))</f>
        <v/>
      </c>
      <c r="AQ1955" s="196" t="str">
        <f>IF(G1955="","",IF(VLOOKUP(E1955,カレンダマスタ!$A$5:$D$381,4,FALSE)=0,"",1))</f>
        <v/>
      </c>
      <c r="AR1955" s="136" t="str">
        <f>IF($G1955="","",IF($AD1955="NSTC",INDEX(カレンダマスタ!$I$26:$O$31,MATCH($G1955,カレンダマスタ!$H$26:$H$31,1),MATCH($H1955,カレンダマスタ!$I$25:$O$25,1)),
IF($AD1955="CS本社",INDEX(カレンダマスタ!$I$36:$O$41,MATCH($G1955,カレンダマスタ!$H$36:$H$41,1),MATCH($H1955,カレンダマスタ!$I$35:$O$35,1)),
IF($AD1955="NS本社",INDEX(カレンダマスタ!$I$94:$O$99,MATCH($G1955,カレンダマスタ!$H$95:$H$100,1),MATCH($H1955,カレンダマスタ!$I$93:$O$93,1)),
IF($AD1955="ODC",INDEX(カレンダマスタ!$I$46:$O$51,MATCH($G1955,カレンダマスタ!$H$46:$H$51,1),MATCH($H1955,カレンダマスタ!$I$45:$O$45,1)),
IF($AD1955="NS東京TC",INDEX(カレンダマスタ!$I$56:$O$61,MATCH($G1955,カレンダマスタ!$H$56:$H$61,1),MATCH($H1955,カレンダマスタ!$I$55:$O$55,1)),""))))))</f>
        <v/>
      </c>
      <c r="AS1955" s="126" t="str">
        <f t="shared" si="631"/>
        <v/>
      </c>
      <c r="AU1955" s="137" t="str">
        <f>IF(E1955="","",VLOOKUP($E1955,カレンダマスタ!$A$4:$E$381,4,FALSE))</f>
        <v/>
      </c>
      <c r="AV1955" s="137" t="str">
        <f t="shared" si="621"/>
        <v/>
      </c>
      <c r="AW1955" s="137" t="str">
        <f t="shared" si="622"/>
        <v/>
      </c>
      <c r="AX1955" s="138" t="str">
        <f t="shared" si="623"/>
        <v/>
      </c>
      <c r="AY1955" s="138" t="str">
        <f t="shared" si="624"/>
        <v/>
      </c>
      <c r="AZ1955" s="130" t="str">
        <f>IF(AX1955&amp;AW1955="勤怠未設定","×",IF(AV1955="勤怠修正","×",IF(AC1955="外注","",IF(AA1955="",IF(AY1955&lt;&gt;"","×",""),IF(VLOOKUP(AA1955,カレンダマスタ!$H$66:$I$83,2,FALSE)&lt;&gt;AY1955,"×","OK")))))</f>
        <v/>
      </c>
      <c r="BC1955" s="137" t="str">
        <f>IF(E1955="","",VLOOKUP($E1955,カレンダマスタ!$A$4:$E$381,4,FALSE))</f>
        <v/>
      </c>
      <c r="BD1955" s="126" t="str">
        <f>IF(AC1955="社員","",IF(AG1955=0,"",IF(AD1955="NSTC",IF(COUNTIF(カレンダマスタ!$Q$5:$Q$32,G1955)=1,"OK","×"),
IF(AD1955="NS本社",IF(COUNTIF(カレンダマスタ!$T$5:$T$32,G1955)=1,"OK","×"),IF(COUNTIF(カレンダマスタ!$R$5:$R$32,G1955)=1,"OK","×")))))</f>
        <v/>
      </c>
      <c r="BE1955" s="126" t="str">
        <f>IF(AC1955="社員","",IF(G1955="","",IF(R1955&lt;&gt;"","",IF(AF1955="CS","OK",IF(VLOOKUP(E1955,カレンダマスタ!$A$5:$D$381,4,FALSE)&gt;0,"",IF(OR(G1955*24&gt;10.84,H1955*24&lt;14.5)=TRUE,"×","OK"))))))</f>
        <v/>
      </c>
      <c r="BF1955" s="126" t="str">
        <f t="shared" si="618"/>
        <v/>
      </c>
      <c r="BG1955" s="126" t="str">
        <f t="shared" si="632"/>
        <v/>
      </c>
      <c r="BI1955" s="130" t="str">
        <f t="shared" si="633"/>
        <v/>
      </c>
    </row>
    <row r="1956" spans="2:61">
      <c r="B1956" s="111"/>
      <c r="C1956" s="536"/>
      <c r="D1956" s="128"/>
      <c r="E1956" s="583"/>
      <c r="F1956" s="128"/>
      <c r="G1956" s="588"/>
      <c r="H1956" s="588"/>
      <c r="I1956" s="130"/>
      <c r="J1956" s="139"/>
      <c r="K1956" s="131"/>
      <c r="L1956" s="132"/>
      <c r="M1956" s="132"/>
      <c r="N1956" s="141"/>
      <c r="O1956" s="139"/>
      <c r="P1956" s="139"/>
      <c r="Q1956" s="139"/>
      <c r="R1956" s="133"/>
      <c r="S1956" s="134"/>
      <c r="T1956" s="434" t="str">
        <f t="shared" si="626"/>
        <v/>
      </c>
      <c r="U1956" s="429"/>
      <c r="V1956" s="429" t="str">
        <f t="shared" si="627"/>
        <v/>
      </c>
      <c r="W1956" s="298"/>
      <c r="X1956" s="129" t="str">
        <f t="shared" si="634"/>
        <v/>
      </c>
      <c r="Y1956" s="129" t="str">
        <f t="shared" si="628"/>
        <v/>
      </c>
      <c r="Z1956" s="129" t="str">
        <f t="shared" si="629"/>
        <v/>
      </c>
      <c r="AA1956" s="133" t="str">
        <f t="shared" si="620"/>
        <v/>
      </c>
      <c r="AC1956" s="186" t="str">
        <f>AC1946</f>
        <v/>
      </c>
      <c r="AD1956" s="187" t="str">
        <f>AD1946</f>
        <v/>
      </c>
      <c r="AE1956" s="187" t="str">
        <f>AE1946</f>
        <v/>
      </c>
      <c r="AF1956" s="187" t="str">
        <f>AF1946</f>
        <v/>
      </c>
      <c r="AG1956" s="204">
        <f t="shared" si="630"/>
        <v>0</v>
      </c>
      <c r="AI1956" s="140" t="str">
        <f>IF(月報!G1956&lt;&gt;"",月報!G1956,"")</f>
        <v/>
      </c>
      <c r="AJ1956" s="126" t="str">
        <f>IF(月報!W1956&lt;&gt;"",月報!W1956*24,"")</f>
        <v/>
      </c>
      <c r="AK1956" s="126" t="str">
        <f>IF(月報!P1956&lt;&gt;"",月報!P1956,"")</f>
        <v/>
      </c>
      <c r="AL1956" s="126" t="str">
        <f>IF(月報!Q1956&lt;&gt;"",IF(月報!Q1956="平日残","",月報!Q1956),"")</f>
        <v/>
      </c>
      <c r="AM1956" s="126"/>
      <c r="AN1956" s="126" t="str">
        <f t="shared" si="619"/>
        <v/>
      </c>
      <c r="AO1956" s="126" t="str">
        <f>IF($E1956="","",VLOOKUP($E1956,カレンダマスタ!$A$5:$E$381,5,FALSE))</f>
        <v/>
      </c>
      <c r="AQ1956" s="196" t="str">
        <f>IF(G1956="","",IF(VLOOKUP(E1956,カレンダマスタ!$A$5:$D$381,4,FALSE)=0,"",1))</f>
        <v/>
      </c>
      <c r="AR1956" s="136" t="str">
        <f>IF($G1956="","",IF($AD1956="NSTC",INDEX(カレンダマスタ!$I$26:$O$31,MATCH($G1956,カレンダマスタ!$H$26:$H$31,1),MATCH($H1956,カレンダマスタ!$I$25:$O$25,1)),
IF($AD1956="CS本社",INDEX(カレンダマスタ!$I$36:$O$41,MATCH($G1956,カレンダマスタ!$H$36:$H$41,1),MATCH($H1956,カレンダマスタ!$I$35:$O$35,1)),
IF($AD1956="NS本社",INDEX(カレンダマスタ!$I$94:$O$99,MATCH($G1956,カレンダマスタ!$H$95:$H$100,1),MATCH($H1956,カレンダマスタ!$I$93:$O$93,1)),
IF($AD1956="ODC",INDEX(カレンダマスタ!$I$46:$O$51,MATCH($G1956,カレンダマスタ!$H$46:$H$51,1),MATCH($H1956,カレンダマスタ!$I$45:$O$45,1)),
IF($AD1956="NS東京TC",INDEX(カレンダマスタ!$I$56:$O$61,MATCH($G1956,カレンダマスタ!$H$56:$H$61,1),MATCH($H1956,カレンダマスタ!$I$55:$O$55,1)),""))))))</f>
        <v/>
      </c>
      <c r="AS1956" s="126" t="str">
        <f t="shared" si="631"/>
        <v/>
      </c>
      <c r="AU1956" s="137" t="str">
        <f>IF(E1956="","",VLOOKUP($E1956,カレンダマスタ!$A$4:$E$381,4,FALSE))</f>
        <v/>
      </c>
      <c r="AV1956" s="137" t="str">
        <f t="shared" si="621"/>
        <v/>
      </c>
      <c r="AW1956" s="137" t="str">
        <f t="shared" si="622"/>
        <v/>
      </c>
      <c r="AX1956" s="138" t="str">
        <f t="shared" si="623"/>
        <v/>
      </c>
      <c r="AY1956" s="138" t="str">
        <f t="shared" si="624"/>
        <v/>
      </c>
      <c r="AZ1956" s="130" t="str">
        <f>IF(AX1956&amp;AW1956="勤怠未設定","×",IF(AV1956="勤怠修正","×",IF(AC1956="外注","",IF(AA1956="",IF(AY1956&lt;&gt;"","×",""),IF(VLOOKUP(AA1956,カレンダマスタ!$H$66:$I$83,2,FALSE)&lt;&gt;AY1956,"×","OK")))))</f>
        <v/>
      </c>
      <c r="BC1956" s="137" t="str">
        <f>IF(E1956="","",VLOOKUP($E1956,カレンダマスタ!$A$4:$E$381,4,FALSE))</f>
        <v/>
      </c>
      <c r="BD1956" s="126" t="str">
        <f>IF(AC1956="社員","",IF(AG1956=0,"",IF(AD1956="NSTC",IF(COUNTIF(カレンダマスタ!$Q$5:$Q$32,G1956)=1,"OK","×"),
IF(AD1956="NS本社",IF(COUNTIF(カレンダマスタ!$T$5:$T$32,G1956)=1,"OK","×"),IF(COUNTIF(カレンダマスタ!$R$5:$R$32,G1956)=1,"OK","×")))))</f>
        <v/>
      </c>
      <c r="BE1956" s="126" t="str">
        <f>IF(AC1956="社員","",IF(G1956="","",IF(R1956&lt;&gt;"","",IF(AF1956="CS","OK",IF(VLOOKUP(E1956,カレンダマスタ!$A$5:$D$381,4,FALSE)&gt;0,"",IF(OR(G1956*24&gt;10.84,H1956*24&lt;14.5)=TRUE,"×","OK"))))))</f>
        <v/>
      </c>
      <c r="BF1956" s="126" t="str">
        <f t="shared" si="618"/>
        <v/>
      </c>
      <c r="BG1956" s="126" t="str">
        <f t="shared" si="632"/>
        <v/>
      </c>
      <c r="BI1956" s="130" t="str">
        <f t="shared" si="633"/>
        <v/>
      </c>
    </row>
    <row r="1957" spans="2:61">
      <c r="B1957" s="111"/>
      <c r="C1957" s="536"/>
      <c r="D1957" s="128"/>
      <c r="E1957" s="583"/>
      <c r="F1957" s="128"/>
      <c r="G1957" s="588"/>
      <c r="H1957" s="588"/>
      <c r="I1957" s="130"/>
      <c r="J1957" s="139"/>
      <c r="K1957" s="131"/>
      <c r="L1957" s="132"/>
      <c r="M1957" s="132"/>
      <c r="N1957" s="141"/>
      <c r="O1957" s="139"/>
      <c r="P1957" s="139"/>
      <c r="Q1957" s="139"/>
      <c r="R1957" s="133"/>
      <c r="S1957" s="134"/>
      <c r="T1957" s="434" t="str">
        <f t="shared" si="626"/>
        <v/>
      </c>
      <c r="U1957" s="429"/>
      <c r="V1957" s="429" t="str">
        <f t="shared" si="627"/>
        <v/>
      </c>
      <c r="W1957" s="298"/>
      <c r="X1957" s="129" t="str">
        <f t="shared" si="634"/>
        <v/>
      </c>
      <c r="Y1957" s="129" t="str">
        <f t="shared" si="628"/>
        <v/>
      </c>
      <c r="Z1957" s="129" t="str">
        <f t="shared" si="629"/>
        <v/>
      </c>
      <c r="AA1957" s="133" t="str">
        <f t="shared" si="620"/>
        <v/>
      </c>
      <c r="AC1957" s="186" t="str">
        <f>AC1946</f>
        <v/>
      </c>
      <c r="AD1957" s="187" t="str">
        <f>AD1946</f>
        <v/>
      </c>
      <c r="AE1957" s="187" t="str">
        <f>AE1946</f>
        <v/>
      </c>
      <c r="AF1957" s="187" t="str">
        <f>AF1946</f>
        <v/>
      </c>
      <c r="AG1957" s="204">
        <f t="shared" si="630"/>
        <v>0</v>
      </c>
      <c r="AI1957" s="140" t="str">
        <f>IF(月報!G1957&lt;&gt;"",月報!G1957,"")</f>
        <v/>
      </c>
      <c r="AJ1957" s="126" t="str">
        <f>IF(月報!W1957&lt;&gt;"",月報!W1957*24,"")</f>
        <v/>
      </c>
      <c r="AK1957" s="126" t="str">
        <f>IF(月報!P1957&lt;&gt;"",月報!P1957,"")</f>
        <v/>
      </c>
      <c r="AL1957" s="126" t="str">
        <f>IF(月報!Q1957&lt;&gt;"",IF(月報!Q1957="平日残","",月報!Q1957),"")</f>
        <v/>
      </c>
      <c r="AM1957" s="126"/>
      <c r="AN1957" s="126" t="str">
        <f t="shared" si="619"/>
        <v/>
      </c>
      <c r="AO1957" s="126" t="str">
        <f>IF($E1957="","",VLOOKUP($E1957,カレンダマスタ!$A$5:$E$381,5,FALSE))</f>
        <v/>
      </c>
      <c r="AQ1957" s="196" t="str">
        <f>IF(G1957="","",IF(VLOOKUP(E1957,カレンダマスタ!$A$5:$D$381,4,FALSE)=0,"",1))</f>
        <v/>
      </c>
      <c r="AR1957" s="136" t="str">
        <f>IF($G1957="","",IF($AD1957="NSTC",INDEX(カレンダマスタ!$I$26:$O$31,MATCH($G1957,カレンダマスタ!$H$26:$H$31,1),MATCH($H1957,カレンダマスタ!$I$25:$O$25,1)),
IF($AD1957="CS本社",INDEX(カレンダマスタ!$I$36:$O$41,MATCH($G1957,カレンダマスタ!$H$36:$H$41,1),MATCH($H1957,カレンダマスタ!$I$35:$O$35,1)),
IF($AD1957="NS本社",INDEX(カレンダマスタ!$I$94:$O$99,MATCH($G1957,カレンダマスタ!$H$95:$H$100,1),MATCH($H1957,カレンダマスタ!$I$93:$O$93,1)),
IF($AD1957="ODC",INDEX(カレンダマスタ!$I$46:$O$51,MATCH($G1957,カレンダマスタ!$H$46:$H$51,1),MATCH($H1957,カレンダマスタ!$I$45:$O$45,1)),
IF($AD1957="NS東京TC",INDEX(カレンダマスタ!$I$56:$O$61,MATCH($G1957,カレンダマスタ!$H$56:$H$61,1),MATCH($H1957,カレンダマスタ!$I$55:$O$55,1)),""))))))</f>
        <v/>
      </c>
      <c r="AS1957" s="126" t="str">
        <f t="shared" si="631"/>
        <v/>
      </c>
      <c r="AU1957" s="137" t="str">
        <f>IF(E1957="","",VLOOKUP($E1957,カレンダマスタ!$A$4:$E$381,4,FALSE))</f>
        <v/>
      </c>
      <c r="AV1957" s="137" t="str">
        <f t="shared" si="621"/>
        <v/>
      </c>
      <c r="AW1957" s="137" t="str">
        <f t="shared" si="622"/>
        <v/>
      </c>
      <c r="AX1957" s="138" t="str">
        <f t="shared" si="623"/>
        <v/>
      </c>
      <c r="AY1957" s="138" t="str">
        <f t="shared" si="624"/>
        <v/>
      </c>
      <c r="AZ1957" s="130" t="str">
        <f>IF(AX1957&amp;AW1957="勤怠未設定","×",IF(AV1957="勤怠修正","×",IF(AC1957="外注","",IF(AA1957="",IF(AY1957&lt;&gt;"","×",""),IF(VLOOKUP(AA1957,カレンダマスタ!$H$66:$I$83,2,FALSE)&lt;&gt;AY1957,"×","OK")))))</f>
        <v/>
      </c>
      <c r="BC1957" s="137" t="str">
        <f>IF(E1957="","",VLOOKUP($E1957,カレンダマスタ!$A$4:$E$381,4,FALSE))</f>
        <v/>
      </c>
      <c r="BD1957" s="126" t="str">
        <f>IF(AC1957="社員","",IF(AG1957=0,"",IF(AD1957="NSTC",IF(COUNTIF(カレンダマスタ!$Q$5:$Q$32,G1957)=1,"OK","×"),
IF(AD1957="NS本社",IF(COUNTIF(カレンダマスタ!$T$5:$T$32,G1957)=1,"OK","×"),IF(COUNTIF(カレンダマスタ!$R$5:$R$32,G1957)=1,"OK","×")))))</f>
        <v/>
      </c>
      <c r="BE1957" s="126" t="str">
        <f>IF(AC1957="社員","",IF(G1957="","",IF(R1957&lt;&gt;"","",IF(AF1957="CS","OK",IF(VLOOKUP(E1957,カレンダマスタ!$A$5:$D$381,4,FALSE)&gt;0,"",IF(OR(G1957*24&gt;10.84,H1957*24&lt;14.5)=TRUE,"×","OK"))))))</f>
        <v/>
      </c>
      <c r="BF1957" s="126" t="str">
        <f t="shared" si="618"/>
        <v/>
      </c>
      <c r="BG1957" s="126" t="str">
        <f t="shared" si="632"/>
        <v/>
      </c>
      <c r="BI1957" s="130" t="str">
        <f t="shared" si="633"/>
        <v/>
      </c>
    </row>
    <row r="1958" spans="2:61">
      <c r="B1958" s="111"/>
      <c r="C1958" s="536"/>
      <c r="D1958" s="128"/>
      <c r="E1958" s="583"/>
      <c r="F1958" s="128"/>
      <c r="G1958" s="588"/>
      <c r="H1958" s="588"/>
      <c r="I1958" s="130"/>
      <c r="J1958" s="139"/>
      <c r="K1958" s="131"/>
      <c r="L1958" s="132"/>
      <c r="M1958" s="132"/>
      <c r="N1958" s="141"/>
      <c r="O1958" s="139"/>
      <c r="P1958" s="139"/>
      <c r="Q1958" s="139"/>
      <c r="R1958" s="133"/>
      <c r="S1958" s="134"/>
      <c r="T1958" s="434" t="str">
        <f t="shared" si="626"/>
        <v/>
      </c>
      <c r="U1958" s="429"/>
      <c r="V1958" s="429" t="str">
        <f t="shared" si="627"/>
        <v/>
      </c>
      <c r="W1958" s="298"/>
      <c r="X1958" s="129" t="str">
        <f t="shared" si="634"/>
        <v/>
      </c>
      <c r="Y1958" s="129" t="str">
        <f t="shared" si="628"/>
        <v/>
      </c>
      <c r="Z1958" s="129" t="str">
        <f t="shared" si="629"/>
        <v/>
      </c>
      <c r="AA1958" s="133" t="str">
        <f t="shared" si="620"/>
        <v/>
      </c>
      <c r="AC1958" s="186" t="str">
        <f>AC1946</f>
        <v/>
      </c>
      <c r="AD1958" s="187" t="str">
        <f>AD1946</f>
        <v/>
      </c>
      <c r="AE1958" s="187" t="str">
        <f>AE1946</f>
        <v/>
      </c>
      <c r="AF1958" s="187" t="str">
        <f>AF1946</f>
        <v/>
      </c>
      <c r="AG1958" s="204">
        <f t="shared" si="630"/>
        <v>0</v>
      </c>
      <c r="AI1958" s="140" t="str">
        <f>IF(月報!G1958&lt;&gt;"",月報!G1958,"")</f>
        <v/>
      </c>
      <c r="AJ1958" s="126" t="str">
        <f>IF(月報!W1958&lt;&gt;"",月報!W1958*24,"")</f>
        <v/>
      </c>
      <c r="AK1958" s="126" t="str">
        <f>IF(月報!P1958&lt;&gt;"",月報!P1958,"")</f>
        <v/>
      </c>
      <c r="AL1958" s="126" t="str">
        <f>IF(月報!Q1958&lt;&gt;"",IF(月報!Q1958="平日残","",月報!Q1958),"")</f>
        <v/>
      </c>
      <c r="AM1958" s="126"/>
      <c r="AN1958" s="126" t="str">
        <f t="shared" si="619"/>
        <v/>
      </c>
      <c r="AO1958" s="126" t="str">
        <f>IF($E1958="","",VLOOKUP($E1958,カレンダマスタ!$A$5:$E$381,5,FALSE))</f>
        <v/>
      </c>
      <c r="AQ1958" s="196" t="str">
        <f>IF(G1958="","",IF(VLOOKUP(E1958,カレンダマスタ!$A$5:$D$381,4,FALSE)=0,"",1))</f>
        <v/>
      </c>
      <c r="AR1958" s="136" t="str">
        <f>IF($G1958="","",IF($AD1958="NSTC",INDEX(カレンダマスタ!$I$26:$O$31,MATCH($G1958,カレンダマスタ!$H$26:$H$31,1),MATCH($H1958,カレンダマスタ!$I$25:$O$25,1)),
IF($AD1958="CS本社",INDEX(カレンダマスタ!$I$36:$O$41,MATCH($G1958,カレンダマスタ!$H$36:$H$41,1),MATCH($H1958,カレンダマスタ!$I$35:$O$35,1)),
IF($AD1958="NS本社",INDEX(カレンダマスタ!$I$94:$O$99,MATCH($G1958,カレンダマスタ!$H$95:$H$100,1),MATCH($H1958,カレンダマスタ!$I$93:$O$93,1)),
IF($AD1958="ODC",INDEX(カレンダマスタ!$I$46:$O$51,MATCH($G1958,カレンダマスタ!$H$46:$H$51,1),MATCH($H1958,カレンダマスタ!$I$45:$O$45,1)),
IF($AD1958="NS東京TC",INDEX(カレンダマスタ!$I$56:$O$61,MATCH($G1958,カレンダマスタ!$H$56:$H$61,1),MATCH($H1958,カレンダマスタ!$I$55:$O$55,1)),""))))))</f>
        <v/>
      </c>
      <c r="AS1958" s="126" t="str">
        <f t="shared" si="631"/>
        <v/>
      </c>
      <c r="AU1958" s="137" t="str">
        <f>IF(E1958="","",VLOOKUP($E1958,カレンダマスタ!$A$4:$E$381,4,FALSE))</f>
        <v/>
      </c>
      <c r="AV1958" s="137" t="str">
        <f t="shared" si="621"/>
        <v/>
      </c>
      <c r="AW1958" s="137" t="str">
        <f t="shared" si="622"/>
        <v/>
      </c>
      <c r="AX1958" s="138" t="str">
        <f t="shared" si="623"/>
        <v/>
      </c>
      <c r="AY1958" s="138" t="str">
        <f t="shared" si="624"/>
        <v/>
      </c>
      <c r="AZ1958" s="130" t="str">
        <f>IF(AX1958&amp;AW1958="勤怠未設定","×",IF(AV1958="勤怠修正","×",IF(AC1958="外注","",IF(AA1958="",IF(AY1958&lt;&gt;"","×",""),IF(VLOOKUP(AA1958,カレンダマスタ!$H$66:$I$83,2,FALSE)&lt;&gt;AY1958,"×","OK")))))</f>
        <v/>
      </c>
      <c r="BC1958" s="137" t="str">
        <f>IF(E1958="","",VLOOKUP($E1958,カレンダマスタ!$A$4:$E$381,4,FALSE))</f>
        <v/>
      </c>
      <c r="BD1958" s="126" t="str">
        <f>IF(AC1958="社員","",IF(AG1958=0,"",IF(AD1958="NSTC",IF(COUNTIF(カレンダマスタ!$Q$5:$Q$32,G1958)=1,"OK","×"),
IF(AD1958="NS本社",IF(COUNTIF(カレンダマスタ!$T$5:$T$32,G1958)=1,"OK","×"),IF(COUNTIF(カレンダマスタ!$R$5:$R$32,G1958)=1,"OK","×")))))</f>
        <v/>
      </c>
      <c r="BE1958" s="126" t="str">
        <f>IF(AC1958="社員","",IF(G1958="","",IF(R1958&lt;&gt;"","",IF(AF1958="CS","OK",IF(VLOOKUP(E1958,カレンダマスタ!$A$5:$D$381,4,FALSE)&gt;0,"",IF(OR(G1958*24&gt;10.84,H1958*24&lt;14.5)=TRUE,"×","OK"))))))</f>
        <v/>
      </c>
      <c r="BF1958" s="126" t="str">
        <f t="shared" si="618"/>
        <v/>
      </c>
      <c r="BG1958" s="126" t="str">
        <f t="shared" si="632"/>
        <v/>
      </c>
      <c r="BI1958" s="130" t="str">
        <f t="shared" si="633"/>
        <v/>
      </c>
    </row>
    <row r="1959" spans="2:61">
      <c r="B1959" s="111"/>
      <c r="C1959" s="537"/>
      <c r="D1959" s="142"/>
      <c r="E1959" s="584"/>
      <c r="F1959" s="142"/>
      <c r="G1959" s="589"/>
      <c r="H1959" s="589"/>
      <c r="I1959" s="144"/>
      <c r="J1959" s="148"/>
      <c r="K1959" s="145"/>
      <c r="L1959" s="146"/>
      <c r="M1959" s="146"/>
      <c r="N1959" s="147"/>
      <c r="O1959" s="148"/>
      <c r="P1959" s="148"/>
      <c r="Q1959" s="148"/>
      <c r="R1959" s="149"/>
      <c r="S1959" s="156"/>
      <c r="T1959" s="435" t="str">
        <f t="shared" si="626"/>
        <v/>
      </c>
      <c r="U1959" s="430"/>
      <c r="V1959" s="430" t="str">
        <f t="shared" si="627"/>
        <v/>
      </c>
      <c r="W1959" s="298"/>
      <c r="X1959" s="143" t="str">
        <f t="shared" si="634"/>
        <v/>
      </c>
      <c r="Y1959" s="143" t="str">
        <f t="shared" si="628"/>
        <v/>
      </c>
      <c r="Z1959" s="143" t="str">
        <f t="shared" si="629"/>
        <v/>
      </c>
      <c r="AA1959" s="149" t="str">
        <f t="shared" si="620"/>
        <v/>
      </c>
      <c r="AC1959" s="188" t="str">
        <f>AC1946</f>
        <v/>
      </c>
      <c r="AD1959" s="189" t="str">
        <f>AD1946</f>
        <v/>
      </c>
      <c r="AE1959" s="189" t="str">
        <f>AE1946</f>
        <v/>
      </c>
      <c r="AF1959" s="189" t="str">
        <f>AF1946</f>
        <v/>
      </c>
      <c r="AG1959" s="205">
        <f t="shared" si="630"/>
        <v>0</v>
      </c>
      <c r="AI1959" s="157" t="str">
        <f>IF(月報!G1959&lt;&gt;"",月報!G1959,"")</f>
        <v/>
      </c>
      <c r="AJ1959" s="151" t="str">
        <f>IF(月報!W1959&lt;&gt;"",月報!W1959*24,"")</f>
        <v/>
      </c>
      <c r="AK1959" s="151" t="str">
        <f>IF(月報!P1959&lt;&gt;"",月報!P1959,"")</f>
        <v/>
      </c>
      <c r="AL1959" s="151" t="str">
        <f>IF(月報!Q1959&lt;&gt;"",IF(月報!Q1959="平日残","",月報!Q1959),"")</f>
        <v/>
      </c>
      <c r="AM1959" s="151"/>
      <c r="AN1959" s="151" t="str">
        <f t="shared" si="619"/>
        <v/>
      </c>
      <c r="AO1959" s="151" t="str">
        <f>IF($E1959="","",VLOOKUP($E1959,カレンダマスタ!$A$5:$E$381,5,FALSE))</f>
        <v/>
      </c>
      <c r="AQ1959" s="197" t="str">
        <f>IF(G1959="","",IF(VLOOKUP(E1959,カレンダマスタ!$A$5:$D$381,4,FALSE)=0,"",1))</f>
        <v/>
      </c>
      <c r="AR1959" s="152" t="str">
        <f>IF($G1959="","",IF($AD1959="NSTC",INDEX(カレンダマスタ!$I$26:$O$31,MATCH($G1959,カレンダマスタ!$H$26:$H$31,1),MATCH($H1959,カレンダマスタ!$I$25:$O$25,1)),
IF($AD1959="CS本社",INDEX(カレンダマスタ!$I$36:$O$41,MATCH($G1959,カレンダマスタ!$H$36:$H$41,1),MATCH($H1959,カレンダマスタ!$I$35:$O$35,1)),
IF($AD1959="NS本社",INDEX(カレンダマスタ!$I$94:$O$99,MATCH($G1959,カレンダマスタ!$H$95:$H$100,1),MATCH($H1959,カレンダマスタ!$I$93:$O$93,1)),
IF($AD1959="ODC",INDEX(カレンダマスタ!$I$46:$O$51,MATCH($G1959,カレンダマスタ!$H$46:$H$51,1),MATCH($H1959,カレンダマスタ!$I$45:$O$45,1)),
IF($AD1959="NS東京TC",INDEX(カレンダマスタ!$I$56:$O$61,MATCH($G1959,カレンダマスタ!$H$56:$H$61,1),MATCH($H1959,カレンダマスタ!$I$55:$O$55,1)),""))))))</f>
        <v/>
      </c>
      <c r="AS1959" s="151" t="str">
        <f t="shared" si="631"/>
        <v/>
      </c>
      <c r="AU1959" s="153" t="str">
        <f>IF(E1959="","",VLOOKUP($E1959,カレンダマスタ!$A$4:$E$381,4,FALSE))</f>
        <v/>
      </c>
      <c r="AV1959" s="153" t="str">
        <f t="shared" si="621"/>
        <v/>
      </c>
      <c r="AW1959" s="153" t="str">
        <f t="shared" si="622"/>
        <v/>
      </c>
      <c r="AX1959" s="154" t="str">
        <f t="shared" si="623"/>
        <v/>
      </c>
      <c r="AY1959" s="154" t="str">
        <f t="shared" si="624"/>
        <v/>
      </c>
      <c r="AZ1959" s="144" t="str">
        <f>IF(AX1959&amp;AW1959="勤怠未設定","×",IF(AV1959="勤怠修正","×",IF(AC1959="外注","",IF(AA1959="",IF(AY1959&lt;&gt;"","×",""),IF(VLOOKUP(AA1959,カレンダマスタ!$H$66:$I$83,2,FALSE)&lt;&gt;AY1959,"×","OK")))))</f>
        <v/>
      </c>
      <c r="BC1959" s="153" t="str">
        <f>IF(E1959="","",VLOOKUP($E1959,カレンダマスタ!$A$4:$E$381,4,FALSE))</f>
        <v/>
      </c>
      <c r="BD1959" s="151" t="str">
        <f>IF(AC1959="社員","",IF(AG1959=0,"",IF(AD1959="NSTC",IF(COUNTIF(カレンダマスタ!$Q$5:$Q$32,G1959)=1,"OK","×"),
IF(AD1959="NS本社",IF(COUNTIF(カレンダマスタ!$T$5:$T$32,G1959)=1,"OK","×"),IF(COUNTIF(カレンダマスタ!$R$5:$R$32,G1959)=1,"OK","×")))))</f>
        <v/>
      </c>
      <c r="BE1959" s="151" t="str">
        <f>IF(AC1959="社員","",IF(G1959="","",IF(R1959&lt;&gt;"","",IF(AF1959="CS","OK",IF(VLOOKUP(E1959,カレンダマスタ!$A$5:$D$381,4,FALSE)&gt;0,"",IF(OR(G1959*24&gt;10.84,H1959*24&lt;14.5)=TRUE,"×","OK"))))))</f>
        <v/>
      </c>
      <c r="BF1959" s="151" t="str">
        <f t="shared" si="618"/>
        <v/>
      </c>
      <c r="BG1959" s="151" t="str">
        <f t="shared" si="632"/>
        <v/>
      </c>
      <c r="BI1959" s="144" t="str">
        <f t="shared" si="633"/>
        <v/>
      </c>
    </row>
    <row r="1960" spans="2:61">
      <c r="B1960" s="111"/>
      <c r="C1960" s="535"/>
      <c r="D1960" s="112"/>
      <c r="E1960" s="582"/>
      <c r="F1960" s="112"/>
      <c r="G1960" s="587"/>
      <c r="H1960" s="587"/>
      <c r="I1960" s="114"/>
      <c r="J1960" s="118"/>
      <c r="K1960" s="115"/>
      <c r="L1960" s="116"/>
      <c r="M1960" s="116"/>
      <c r="N1960" s="117"/>
      <c r="O1960" s="118"/>
      <c r="P1960" s="118"/>
      <c r="Q1960" s="118"/>
      <c r="R1960" s="119"/>
      <c r="S1960" s="120"/>
      <c r="T1960" s="433" t="str">
        <f t="shared" si="626"/>
        <v/>
      </c>
      <c r="U1960" s="431">
        <f>SUM(T1960:T1966)</f>
        <v>0</v>
      </c>
      <c r="V1960" s="431" t="str">
        <f t="shared" si="627"/>
        <v/>
      </c>
      <c r="W1960" s="298"/>
      <c r="X1960" s="113" t="str">
        <f t="shared" si="634"/>
        <v/>
      </c>
      <c r="Y1960" s="113" t="str">
        <f t="shared" si="628"/>
        <v/>
      </c>
      <c r="Z1960" s="113" t="str">
        <f t="shared" si="629"/>
        <v/>
      </c>
      <c r="AA1960" s="119" t="str">
        <f t="shared" si="620"/>
        <v/>
      </c>
      <c r="AC1960" s="190" t="str">
        <f>AC1946</f>
        <v/>
      </c>
      <c r="AD1960" s="191" t="str">
        <f>AD1946</f>
        <v/>
      </c>
      <c r="AE1960" s="191" t="str">
        <f>AE1946</f>
        <v/>
      </c>
      <c r="AF1960" s="191" t="str">
        <f>AF1946</f>
        <v/>
      </c>
      <c r="AG1960" s="206">
        <f t="shared" si="630"/>
        <v>0</v>
      </c>
      <c r="AI1960" s="158" t="str">
        <f>IF(月報!G1960&lt;&gt;"",月報!G1960,"")</f>
        <v/>
      </c>
      <c r="AJ1960" s="122" t="str">
        <f>IF(月報!W1960&lt;&gt;"",月報!W1960*24,"")</f>
        <v/>
      </c>
      <c r="AK1960" s="122" t="str">
        <f>IF(月報!P1960&lt;&gt;"",月報!P1960,"")</f>
        <v/>
      </c>
      <c r="AL1960" s="122" t="str">
        <f>IF(月報!Q1960&lt;&gt;"",IF(月報!Q1960="平日残","",月報!Q1960),"")</f>
        <v/>
      </c>
      <c r="AM1960" s="122"/>
      <c r="AN1960" s="122" t="str">
        <f t="shared" si="619"/>
        <v/>
      </c>
      <c r="AO1960" s="122" t="str">
        <f>IF($E1960="","",VLOOKUP($E1960,カレンダマスタ!$A$5:$E$381,5,FALSE))</f>
        <v/>
      </c>
      <c r="AQ1960" s="195" t="str">
        <f>IF(G1960="","",IF(VLOOKUP(E1960,カレンダマスタ!$A$5:$D$381,4,FALSE)=0,"",1))</f>
        <v/>
      </c>
      <c r="AR1960" s="123" t="str">
        <f>IF($G1960="","",IF($AD1960="NSTC",INDEX(カレンダマスタ!$I$26:$O$31,MATCH($G1960,カレンダマスタ!$H$26:$H$31,1),MATCH($H1960,カレンダマスタ!$I$25:$O$25,1)),
IF($AD1960="CS本社",INDEX(カレンダマスタ!$I$36:$O$41,MATCH($G1960,カレンダマスタ!$H$36:$H$41,1),MATCH($H1960,カレンダマスタ!$I$35:$O$35,1)),
IF($AD1960="NS本社",INDEX(カレンダマスタ!$I$94:$O$99,MATCH($G1960,カレンダマスタ!$H$95:$H$100,1),MATCH($H1960,カレンダマスタ!$I$93:$O$93,1)),
IF($AD1960="ODC",INDEX(カレンダマスタ!$I$46:$O$51,MATCH($G1960,カレンダマスタ!$H$46:$H$51,1),MATCH($H1960,カレンダマスタ!$I$45:$O$45,1)),
IF($AD1960="NS東京TC",INDEX(カレンダマスタ!$I$56:$O$61,MATCH($G1960,カレンダマスタ!$H$56:$H$61,1),MATCH($H1960,カレンダマスタ!$I$55:$O$55,1)),""))))))</f>
        <v/>
      </c>
      <c r="AS1960" s="122" t="str">
        <f t="shared" si="631"/>
        <v/>
      </c>
      <c r="AU1960" s="124" t="str">
        <f>IF(E1960="","",VLOOKUP($E1960,カレンダマスタ!$A$4:$E$381,4,FALSE))</f>
        <v/>
      </c>
      <c r="AV1960" s="124" t="str">
        <f t="shared" si="621"/>
        <v/>
      </c>
      <c r="AW1960" s="124" t="str">
        <f t="shared" si="622"/>
        <v/>
      </c>
      <c r="AX1960" s="125" t="str">
        <f t="shared" si="623"/>
        <v/>
      </c>
      <c r="AY1960" s="125" t="str">
        <f t="shared" si="624"/>
        <v/>
      </c>
      <c r="AZ1960" s="114" t="str">
        <f>IF(AX1960&amp;AW1960="勤怠未設定","×",IF(AV1960="勤怠修正","×",IF(AC1960="外注","",IF(AA1960="",IF(AY1960&lt;&gt;"","×",""),IF(VLOOKUP(AA1960,カレンダマスタ!$H$66:$I$83,2,FALSE)&lt;&gt;AY1960,"×","OK")))))</f>
        <v/>
      </c>
      <c r="BC1960" s="124" t="str">
        <f>IF(E1960="","",VLOOKUP($E1960,カレンダマスタ!$A$4:$E$381,4,FALSE))</f>
        <v/>
      </c>
      <c r="BD1960" s="122" t="str">
        <f>IF(AC1960="社員","",IF(AG1960=0,"",IF(AD1960="NSTC",IF(COUNTIF(カレンダマスタ!$Q$5:$Q$32,G1960)=1,"OK","×"),
IF(AD1960="NS本社",IF(COUNTIF(カレンダマスタ!$T$5:$T$32,G1960)=1,"OK","×"),IF(COUNTIF(カレンダマスタ!$R$5:$R$32,G1960)=1,"OK","×")))))</f>
        <v/>
      </c>
      <c r="BE1960" s="122" t="str">
        <f>IF(AC1960="社員","",IF(G1960="","",IF(R1960&lt;&gt;"","",IF(AF1960="CS","OK",IF(VLOOKUP(E1960,カレンダマスタ!$A$5:$D$381,4,FALSE)&gt;0,"",IF(OR(G1960*24&gt;10.84,H1960*24&lt;14.5)=TRUE,"×","OK"))))))</f>
        <v/>
      </c>
      <c r="BF1960" s="122" t="str">
        <f t="shared" si="618"/>
        <v/>
      </c>
      <c r="BG1960" s="122" t="str">
        <f t="shared" si="632"/>
        <v/>
      </c>
      <c r="BI1960" s="114" t="str">
        <f t="shared" si="633"/>
        <v/>
      </c>
    </row>
    <row r="1961" spans="2:61">
      <c r="B1961" s="111"/>
      <c r="C1961" s="536"/>
      <c r="D1961" s="128"/>
      <c r="E1961" s="583"/>
      <c r="F1961" s="128"/>
      <c r="G1961" s="588"/>
      <c r="H1961" s="588"/>
      <c r="I1961" s="130"/>
      <c r="J1961" s="139"/>
      <c r="K1961" s="131"/>
      <c r="L1961" s="132"/>
      <c r="M1961" s="132"/>
      <c r="N1961" s="141"/>
      <c r="O1961" s="139"/>
      <c r="P1961" s="139"/>
      <c r="Q1961" s="139"/>
      <c r="R1961" s="133"/>
      <c r="S1961" s="134"/>
      <c r="T1961" s="434" t="str">
        <f t="shared" si="626"/>
        <v/>
      </c>
      <c r="U1961" s="429"/>
      <c r="V1961" s="429" t="str">
        <f t="shared" si="627"/>
        <v/>
      </c>
      <c r="W1961" s="298"/>
      <c r="X1961" s="129" t="str">
        <f t="shared" si="634"/>
        <v/>
      </c>
      <c r="Y1961" s="129" t="str">
        <f t="shared" si="628"/>
        <v/>
      </c>
      <c r="Z1961" s="129" t="str">
        <f t="shared" si="629"/>
        <v/>
      </c>
      <c r="AA1961" s="133" t="str">
        <f t="shared" si="620"/>
        <v/>
      </c>
      <c r="AC1961" s="186" t="str">
        <f>AC1946</f>
        <v/>
      </c>
      <c r="AD1961" s="187" t="str">
        <f>AD1946</f>
        <v/>
      </c>
      <c r="AE1961" s="187" t="str">
        <f>AE1946</f>
        <v/>
      </c>
      <c r="AF1961" s="187" t="str">
        <f>AF1946</f>
        <v/>
      </c>
      <c r="AG1961" s="204">
        <f t="shared" si="630"/>
        <v>0</v>
      </c>
      <c r="AI1961" s="135" t="str">
        <f>IF(月報!G1961&lt;&gt;"",月報!G1961,"")</f>
        <v/>
      </c>
      <c r="AJ1961" s="126" t="str">
        <f>IF(月報!W1961&lt;&gt;"",月報!W1961*24,"")</f>
        <v/>
      </c>
      <c r="AK1961" s="126" t="str">
        <f>IF(月報!P1961&lt;&gt;"",月報!P1961,"")</f>
        <v/>
      </c>
      <c r="AL1961" s="126" t="str">
        <f>IF(月報!Q1961&lt;&gt;"",IF(月報!Q1961="平日残","",月報!Q1961),"")</f>
        <v/>
      </c>
      <c r="AM1961" s="126"/>
      <c r="AN1961" s="126" t="str">
        <f t="shared" si="619"/>
        <v/>
      </c>
      <c r="AO1961" s="126" t="str">
        <f>IF($E1961="","",VLOOKUP($E1961,カレンダマスタ!$A$5:$E$381,5,FALSE))</f>
        <v/>
      </c>
      <c r="AQ1961" s="196" t="str">
        <f>IF(G1961="","",IF(VLOOKUP(E1961,カレンダマスタ!$A$5:$D$381,4,FALSE)=0,"",1))</f>
        <v/>
      </c>
      <c r="AR1961" s="136" t="str">
        <f>IF($G1961="","",IF($AD1961="NSTC",INDEX(カレンダマスタ!$I$26:$O$31,MATCH($G1961,カレンダマスタ!$H$26:$H$31,1),MATCH($H1961,カレンダマスタ!$I$25:$O$25,1)),
IF($AD1961="CS本社",INDEX(カレンダマスタ!$I$36:$O$41,MATCH($G1961,カレンダマスタ!$H$36:$H$41,1),MATCH($H1961,カレンダマスタ!$I$35:$O$35,1)),
IF($AD1961="NS本社",INDEX(カレンダマスタ!$I$94:$O$99,MATCH($G1961,カレンダマスタ!$H$95:$H$100,1),MATCH($H1961,カレンダマスタ!$I$93:$O$93,1)),
IF($AD1961="ODC",INDEX(カレンダマスタ!$I$46:$O$51,MATCH($G1961,カレンダマスタ!$H$46:$H$51,1),MATCH($H1961,カレンダマスタ!$I$45:$O$45,1)),
IF($AD1961="NS東京TC",INDEX(カレンダマスタ!$I$56:$O$61,MATCH($G1961,カレンダマスタ!$H$56:$H$61,1),MATCH($H1961,カレンダマスタ!$I$55:$O$55,1)),""))))))</f>
        <v/>
      </c>
      <c r="AS1961" s="126" t="str">
        <f t="shared" si="631"/>
        <v/>
      </c>
      <c r="AU1961" s="137" t="str">
        <f>IF(E1961="","",VLOOKUP($E1961,カレンダマスタ!$A$4:$E$381,4,FALSE))</f>
        <v/>
      </c>
      <c r="AV1961" s="137" t="str">
        <f t="shared" si="621"/>
        <v/>
      </c>
      <c r="AW1961" s="137" t="str">
        <f t="shared" si="622"/>
        <v/>
      </c>
      <c r="AX1961" s="138" t="str">
        <f t="shared" si="623"/>
        <v/>
      </c>
      <c r="AY1961" s="138" t="str">
        <f t="shared" si="624"/>
        <v/>
      </c>
      <c r="AZ1961" s="130" t="str">
        <f>IF(AX1961&amp;AW1961="勤怠未設定","×",IF(AV1961="勤怠修正","×",IF(AC1961="外注","",IF(AA1961="",IF(AY1961&lt;&gt;"","×",""),IF(VLOOKUP(AA1961,カレンダマスタ!$H$66:$I$83,2,FALSE)&lt;&gt;AY1961,"×","OK")))))</f>
        <v/>
      </c>
      <c r="BC1961" s="137" t="str">
        <f>IF(E1961="","",VLOOKUP($E1961,カレンダマスタ!$A$4:$E$381,4,FALSE))</f>
        <v/>
      </c>
      <c r="BD1961" s="126" t="str">
        <f>IF(AC1961="社員","",IF(AG1961=0,"",IF(AD1961="NSTC",IF(COUNTIF(カレンダマスタ!$Q$5:$Q$32,G1961)=1,"OK","×"),
IF(AD1961="NS本社",IF(COUNTIF(カレンダマスタ!$T$5:$T$32,G1961)=1,"OK","×"),IF(COUNTIF(カレンダマスタ!$R$5:$R$32,G1961)=1,"OK","×")))))</f>
        <v/>
      </c>
      <c r="BE1961" s="126" t="str">
        <f>IF(AC1961="社員","",IF(G1961="","",IF(R1961&lt;&gt;"","",IF(AF1961="CS","OK",IF(VLOOKUP(E1961,カレンダマスタ!$A$5:$D$381,4,FALSE)&gt;0,"",IF(OR(G1961*24&gt;10.84,H1961*24&lt;14.5)=TRUE,"×","OK"))))))</f>
        <v/>
      </c>
      <c r="BF1961" s="126" t="str">
        <f t="shared" si="618"/>
        <v/>
      </c>
      <c r="BG1961" s="126" t="str">
        <f t="shared" si="632"/>
        <v/>
      </c>
      <c r="BI1961" s="130" t="str">
        <f t="shared" si="633"/>
        <v/>
      </c>
    </row>
    <row r="1962" spans="2:61">
      <c r="B1962" s="111"/>
      <c r="C1962" s="536"/>
      <c r="D1962" s="128"/>
      <c r="E1962" s="583"/>
      <c r="F1962" s="128"/>
      <c r="G1962" s="588"/>
      <c r="H1962" s="588"/>
      <c r="I1962" s="130"/>
      <c r="J1962" s="139"/>
      <c r="K1962" s="131"/>
      <c r="L1962" s="132"/>
      <c r="M1962" s="132"/>
      <c r="N1962" s="141"/>
      <c r="O1962" s="139"/>
      <c r="P1962" s="139"/>
      <c r="Q1962" s="139"/>
      <c r="R1962" s="133"/>
      <c r="S1962" s="134"/>
      <c r="T1962" s="434" t="str">
        <f t="shared" si="626"/>
        <v/>
      </c>
      <c r="U1962" s="429"/>
      <c r="V1962" s="429" t="str">
        <f t="shared" si="627"/>
        <v/>
      </c>
      <c r="W1962" s="298"/>
      <c r="X1962" s="129" t="str">
        <f t="shared" si="634"/>
        <v/>
      </c>
      <c r="Y1962" s="129" t="str">
        <f t="shared" si="628"/>
        <v/>
      </c>
      <c r="Z1962" s="129" t="str">
        <f t="shared" si="629"/>
        <v/>
      </c>
      <c r="AA1962" s="133" t="str">
        <f t="shared" si="620"/>
        <v/>
      </c>
      <c r="AC1962" s="186" t="str">
        <f>AC1946</f>
        <v/>
      </c>
      <c r="AD1962" s="187" t="str">
        <f>AD1946</f>
        <v/>
      </c>
      <c r="AE1962" s="187" t="str">
        <f>AE1946</f>
        <v/>
      </c>
      <c r="AF1962" s="187" t="str">
        <f>AF1946</f>
        <v/>
      </c>
      <c r="AG1962" s="204">
        <f t="shared" si="630"/>
        <v>0</v>
      </c>
      <c r="AI1962" s="135" t="str">
        <f>IF(月報!G1962&lt;&gt;"",月報!G1962,"")</f>
        <v/>
      </c>
      <c r="AJ1962" s="126" t="str">
        <f>IF(月報!W1962&lt;&gt;"",月報!W1962*24,"")</f>
        <v/>
      </c>
      <c r="AK1962" s="126" t="str">
        <f>IF(月報!P1962&lt;&gt;"",月報!P1962,"")</f>
        <v/>
      </c>
      <c r="AL1962" s="126" t="str">
        <f>IF(月報!Q1962&lt;&gt;"",IF(月報!Q1962="平日残","",月報!Q1962),"")</f>
        <v/>
      </c>
      <c r="AM1962" s="126"/>
      <c r="AN1962" s="126" t="str">
        <f t="shared" si="619"/>
        <v/>
      </c>
      <c r="AO1962" s="126" t="str">
        <f>IF($E1962="","",VLOOKUP($E1962,カレンダマスタ!$A$5:$E$381,5,FALSE))</f>
        <v/>
      </c>
      <c r="AQ1962" s="196" t="str">
        <f>IF(G1962="","",IF(VLOOKUP(E1962,カレンダマスタ!$A$5:$D$381,4,FALSE)=0,"",1))</f>
        <v/>
      </c>
      <c r="AR1962" s="136" t="str">
        <f>IF($G1962="","",IF($AD1962="NSTC",INDEX(カレンダマスタ!$I$26:$O$31,MATCH($G1962,カレンダマスタ!$H$26:$H$31,1),MATCH($H1962,カレンダマスタ!$I$25:$O$25,1)),
IF($AD1962="CS本社",INDEX(カレンダマスタ!$I$36:$O$41,MATCH($G1962,カレンダマスタ!$H$36:$H$41,1),MATCH($H1962,カレンダマスタ!$I$35:$O$35,1)),
IF($AD1962="NS本社",INDEX(カレンダマスタ!$I$94:$O$99,MATCH($G1962,カレンダマスタ!$H$95:$H$100,1),MATCH($H1962,カレンダマスタ!$I$93:$O$93,1)),
IF($AD1962="ODC",INDEX(カレンダマスタ!$I$46:$O$51,MATCH($G1962,カレンダマスタ!$H$46:$H$51,1),MATCH($H1962,カレンダマスタ!$I$45:$O$45,1)),
IF($AD1962="NS東京TC",INDEX(カレンダマスタ!$I$56:$O$61,MATCH($G1962,カレンダマスタ!$H$56:$H$61,1),MATCH($H1962,カレンダマスタ!$I$55:$O$55,1)),""))))))</f>
        <v/>
      </c>
      <c r="AS1962" s="126" t="str">
        <f t="shared" si="631"/>
        <v/>
      </c>
      <c r="AU1962" s="137" t="str">
        <f>IF(E1962="","",VLOOKUP($E1962,カレンダマスタ!$A$4:$E$381,4,FALSE))</f>
        <v/>
      </c>
      <c r="AV1962" s="137" t="str">
        <f t="shared" si="621"/>
        <v/>
      </c>
      <c r="AW1962" s="137" t="str">
        <f t="shared" si="622"/>
        <v/>
      </c>
      <c r="AX1962" s="138" t="str">
        <f t="shared" si="623"/>
        <v/>
      </c>
      <c r="AY1962" s="138" t="str">
        <f t="shared" si="624"/>
        <v/>
      </c>
      <c r="AZ1962" s="130" t="str">
        <f>IF(AX1962&amp;AW1962="勤怠未設定","×",IF(AV1962="勤怠修正","×",IF(AC1962="外注","",IF(AA1962="",IF(AY1962&lt;&gt;"","×",""),IF(VLOOKUP(AA1962,カレンダマスタ!$H$66:$I$83,2,FALSE)&lt;&gt;AY1962,"×","OK")))))</f>
        <v/>
      </c>
      <c r="BC1962" s="137" t="str">
        <f>IF(E1962="","",VLOOKUP($E1962,カレンダマスタ!$A$4:$E$381,4,FALSE))</f>
        <v/>
      </c>
      <c r="BD1962" s="126" t="str">
        <f>IF(AC1962="社員","",IF(AG1962=0,"",IF(AD1962="NSTC",IF(COUNTIF(カレンダマスタ!$Q$5:$Q$32,G1962)=1,"OK","×"),
IF(AD1962="NS本社",IF(COUNTIF(カレンダマスタ!$T$5:$T$32,G1962)=1,"OK","×"),IF(COUNTIF(カレンダマスタ!$R$5:$R$32,G1962)=1,"OK","×")))))</f>
        <v/>
      </c>
      <c r="BE1962" s="126" t="str">
        <f>IF(AC1962="社員","",IF(G1962="","",IF(R1962&lt;&gt;"","",IF(AF1962="CS","OK",IF(VLOOKUP(E1962,カレンダマスタ!$A$5:$D$381,4,FALSE)&gt;0,"",IF(OR(G1962*24&gt;10.84,H1962*24&lt;14.5)=TRUE,"×","OK"))))))</f>
        <v/>
      </c>
      <c r="BF1962" s="126" t="str">
        <f t="shared" si="618"/>
        <v/>
      </c>
      <c r="BG1962" s="126" t="str">
        <f t="shared" si="632"/>
        <v/>
      </c>
      <c r="BI1962" s="130" t="str">
        <f t="shared" si="633"/>
        <v/>
      </c>
    </row>
    <row r="1963" spans="2:61">
      <c r="B1963" s="111"/>
      <c r="C1963" s="536"/>
      <c r="D1963" s="128"/>
      <c r="E1963" s="583"/>
      <c r="F1963" s="128"/>
      <c r="G1963" s="588"/>
      <c r="H1963" s="588"/>
      <c r="I1963" s="130"/>
      <c r="J1963" s="139"/>
      <c r="K1963" s="131"/>
      <c r="L1963" s="132"/>
      <c r="M1963" s="132"/>
      <c r="N1963" s="141"/>
      <c r="O1963" s="139"/>
      <c r="P1963" s="139"/>
      <c r="Q1963" s="139"/>
      <c r="R1963" s="133"/>
      <c r="S1963" s="134"/>
      <c r="T1963" s="434" t="str">
        <f t="shared" si="626"/>
        <v/>
      </c>
      <c r="U1963" s="429"/>
      <c r="V1963" s="429" t="str">
        <f t="shared" si="627"/>
        <v/>
      </c>
      <c r="W1963" s="298"/>
      <c r="X1963" s="129" t="str">
        <f t="shared" si="634"/>
        <v/>
      </c>
      <c r="Y1963" s="129" t="str">
        <f t="shared" si="628"/>
        <v/>
      </c>
      <c r="Z1963" s="129" t="str">
        <f t="shared" si="629"/>
        <v/>
      </c>
      <c r="AA1963" s="133" t="str">
        <f t="shared" si="620"/>
        <v/>
      </c>
      <c r="AC1963" s="186" t="str">
        <f>AC1946</f>
        <v/>
      </c>
      <c r="AD1963" s="187" t="str">
        <f>AD1946</f>
        <v/>
      </c>
      <c r="AE1963" s="187" t="str">
        <f>AE1946</f>
        <v/>
      </c>
      <c r="AF1963" s="187" t="str">
        <f>AF1946</f>
        <v/>
      </c>
      <c r="AG1963" s="204">
        <f t="shared" si="630"/>
        <v>0</v>
      </c>
      <c r="AI1963" s="140" t="str">
        <f>IF(月報!G1963&lt;&gt;"",月報!G1963,"")</f>
        <v/>
      </c>
      <c r="AJ1963" s="126" t="str">
        <f>IF(月報!W1963&lt;&gt;"",月報!W1963*24,"")</f>
        <v/>
      </c>
      <c r="AK1963" s="126" t="str">
        <f>IF(月報!P1963&lt;&gt;"",月報!P1963,"")</f>
        <v/>
      </c>
      <c r="AL1963" s="126" t="str">
        <f>IF(月報!Q1963&lt;&gt;"",IF(月報!Q1963="平日残","",月報!Q1963),"")</f>
        <v/>
      </c>
      <c r="AM1963" s="126"/>
      <c r="AN1963" s="126" t="str">
        <f t="shared" si="619"/>
        <v/>
      </c>
      <c r="AO1963" s="126" t="str">
        <f>IF($E1963="","",VLOOKUP($E1963,カレンダマスタ!$A$5:$E$381,5,FALSE))</f>
        <v/>
      </c>
      <c r="AQ1963" s="196" t="str">
        <f>IF(G1963="","",IF(VLOOKUP(E1963,カレンダマスタ!$A$5:$D$381,4,FALSE)=0,"",1))</f>
        <v/>
      </c>
      <c r="AR1963" s="136" t="str">
        <f>IF($G1963="","",IF($AD1963="NSTC",INDEX(カレンダマスタ!$I$26:$O$31,MATCH($G1963,カレンダマスタ!$H$26:$H$31,1),MATCH($H1963,カレンダマスタ!$I$25:$O$25,1)),
IF($AD1963="CS本社",INDEX(カレンダマスタ!$I$36:$O$41,MATCH($G1963,カレンダマスタ!$H$36:$H$41,1),MATCH($H1963,カレンダマスタ!$I$35:$O$35,1)),
IF($AD1963="NS本社",INDEX(カレンダマスタ!$I$94:$O$99,MATCH($G1963,カレンダマスタ!$H$95:$H$100,1),MATCH($H1963,カレンダマスタ!$I$93:$O$93,1)),
IF($AD1963="ODC",INDEX(カレンダマスタ!$I$46:$O$51,MATCH($G1963,カレンダマスタ!$H$46:$H$51,1),MATCH($H1963,カレンダマスタ!$I$45:$O$45,1)),
IF($AD1963="NS東京TC",INDEX(カレンダマスタ!$I$56:$O$61,MATCH($G1963,カレンダマスタ!$H$56:$H$61,1),MATCH($H1963,カレンダマスタ!$I$55:$O$55,1)),""))))))</f>
        <v/>
      </c>
      <c r="AS1963" s="126" t="str">
        <f t="shared" si="631"/>
        <v/>
      </c>
      <c r="AU1963" s="137" t="str">
        <f>IF(E1963="","",VLOOKUP($E1963,カレンダマスタ!$A$4:$E$381,4,FALSE))</f>
        <v/>
      </c>
      <c r="AV1963" s="137" t="str">
        <f t="shared" si="621"/>
        <v/>
      </c>
      <c r="AW1963" s="137" t="str">
        <f t="shared" si="622"/>
        <v/>
      </c>
      <c r="AX1963" s="138" t="str">
        <f t="shared" si="623"/>
        <v/>
      </c>
      <c r="AY1963" s="138" t="str">
        <f t="shared" si="624"/>
        <v/>
      </c>
      <c r="AZ1963" s="130" t="str">
        <f>IF(AX1963&amp;AW1963="勤怠未設定","×",IF(AV1963="勤怠修正","×",IF(AC1963="外注","",IF(AA1963="",IF(AY1963&lt;&gt;"","×",""),IF(VLOOKUP(AA1963,カレンダマスタ!$H$66:$I$83,2,FALSE)&lt;&gt;AY1963,"×","OK")))))</f>
        <v/>
      </c>
      <c r="BC1963" s="137" t="str">
        <f>IF(E1963="","",VLOOKUP($E1963,カレンダマスタ!$A$4:$E$381,4,FALSE))</f>
        <v/>
      </c>
      <c r="BD1963" s="126" t="str">
        <f>IF(AC1963="社員","",IF(AG1963=0,"",IF(AD1963="NSTC",IF(COUNTIF(カレンダマスタ!$Q$5:$Q$32,G1963)=1,"OK","×"),
IF(AD1963="NS本社",IF(COUNTIF(カレンダマスタ!$T$5:$T$32,G1963)=1,"OK","×"),IF(COUNTIF(カレンダマスタ!$R$5:$R$32,G1963)=1,"OK","×")))))</f>
        <v/>
      </c>
      <c r="BE1963" s="126" t="str">
        <f>IF(AC1963="社員","",IF(G1963="","",IF(R1963&lt;&gt;"","",IF(AF1963="CS","OK",IF(VLOOKUP(E1963,カレンダマスタ!$A$5:$D$381,4,FALSE)&gt;0,"",IF(OR(G1963*24&gt;10.84,H1963*24&lt;14.5)=TRUE,"×","OK"))))))</f>
        <v/>
      </c>
      <c r="BF1963" s="126" t="str">
        <f t="shared" si="618"/>
        <v/>
      </c>
      <c r="BG1963" s="126" t="str">
        <f t="shared" si="632"/>
        <v/>
      </c>
      <c r="BI1963" s="130" t="str">
        <f t="shared" si="633"/>
        <v/>
      </c>
    </row>
    <row r="1964" spans="2:61">
      <c r="B1964" s="111"/>
      <c r="C1964" s="536"/>
      <c r="D1964" s="128"/>
      <c r="E1964" s="583"/>
      <c r="F1964" s="128"/>
      <c r="G1964" s="588"/>
      <c r="H1964" s="588"/>
      <c r="I1964" s="130"/>
      <c r="J1964" s="139"/>
      <c r="K1964" s="131"/>
      <c r="L1964" s="132"/>
      <c r="M1964" s="132"/>
      <c r="N1964" s="141"/>
      <c r="O1964" s="139"/>
      <c r="P1964" s="139"/>
      <c r="Q1964" s="139"/>
      <c r="R1964" s="133"/>
      <c r="S1964" s="134"/>
      <c r="T1964" s="434" t="str">
        <f t="shared" si="626"/>
        <v/>
      </c>
      <c r="U1964" s="429"/>
      <c r="V1964" s="429" t="str">
        <f t="shared" si="627"/>
        <v/>
      </c>
      <c r="W1964" s="298"/>
      <c r="X1964" s="129" t="str">
        <f t="shared" si="634"/>
        <v/>
      </c>
      <c r="Y1964" s="129" t="str">
        <f t="shared" si="628"/>
        <v/>
      </c>
      <c r="Z1964" s="129" t="str">
        <f t="shared" si="629"/>
        <v/>
      </c>
      <c r="AA1964" s="133" t="str">
        <f t="shared" si="620"/>
        <v/>
      </c>
      <c r="AC1964" s="186" t="str">
        <f>AC1946</f>
        <v/>
      </c>
      <c r="AD1964" s="187" t="str">
        <f>AD1946</f>
        <v/>
      </c>
      <c r="AE1964" s="187" t="str">
        <f>AE1946</f>
        <v/>
      </c>
      <c r="AF1964" s="187" t="str">
        <f>AF1946</f>
        <v/>
      </c>
      <c r="AG1964" s="204">
        <f t="shared" si="630"/>
        <v>0</v>
      </c>
      <c r="AI1964" s="140" t="str">
        <f>IF(月報!G1964&lt;&gt;"",月報!G1964,"")</f>
        <v/>
      </c>
      <c r="AJ1964" s="126" t="str">
        <f>IF(月報!W1964&lt;&gt;"",月報!W1964*24,"")</f>
        <v/>
      </c>
      <c r="AK1964" s="126" t="str">
        <f>IF(月報!P1964&lt;&gt;"",月報!P1964,"")</f>
        <v/>
      </c>
      <c r="AL1964" s="126" t="str">
        <f>IF(月報!Q1964&lt;&gt;"",IF(月報!Q1964="平日残","",月報!Q1964),"")</f>
        <v/>
      </c>
      <c r="AM1964" s="126"/>
      <c r="AN1964" s="126" t="str">
        <f t="shared" si="619"/>
        <v/>
      </c>
      <c r="AO1964" s="126" t="str">
        <f>IF($E1964="","",VLOOKUP($E1964,カレンダマスタ!$A$5:$E$381,5,FALSE))</f>
        <v/>
      </c>
      <c r="AQ1964" s="196" t="str">
        <f>IF(G1964="","",IF(VLOOKUP(E1964,カレンダマスタ!$A$5:$D$381,4,FALSE)=0,"",1))</f>
        <v/>
      </c>
      <c r="AR1964" s="136" t="str">
        <f>IF($G1964="","",IF($AD1964="NSTC",INDEX(カレンダマスタ!$I$26:$O$31,MATCH($G1964,カレンダマスタ!$H$26:$H$31,1),MATCH($H1964,カレンダマスタ!$I$25:$O$25,1)),
IF($AD1964="CS本社",INDEX(カレンダマスタ!$I$36:$O$41,MATCH($G1964,カレンダマスタ!$H$36:$H$41,1),MATCH($H1964,カレンダマスタ!$I$35:$O$35,1)),
IF($AD1964="NS本社",INDEX(カレンダマスタ!$I$94:$O$99,MATCH($G1964,カレンダマスタ!$H$95:$H$100,1),MATCH($H1964,カレンダマスタ!$I$93:$O$93,1)),
IF($AD1964="ODC",INDEX(カレンダマスタ!$I$46:$O$51,MATCH($G1964,カレンダマスタ!$H$46:$H$51,1),MATCH($H1964,カレンダマスタ!$I$45:$O$45,1)),
IF($AD1964="NS東京TC",INDEX(カレンダマスタ!$I$56:$O$61,MATCH($G1964,カレンダマスタ!$H$56:$H$61,1),MATCH($H1964,カレンダマスタ!$I$55:$O$55,1)),""))))))</f>
        <v/>
      </c>
      <c r="AS1964" s="126" t="str">
        <f t="shared" si="631"/>
        <v/>
      </c>
      <c r="AU1964" s="137" t="str">
        <f>IF(E1964="","",VLOOKUP($E1964,カレンダマスタ!$A$4:$E$381,4,FALSE))</f>
        <v/>
      </c>
      <c r="AV1964" s="137" t="str">
        <f t="shared" si="621"/>
        <v/>
      </c>
      <c r="AW1964" s="137" t="str">
        <f t="shared" si="622"/>
        <v/>
      </c>
      <c r="AX1964" s="138" t="str">
        <f t="shared" si="623"/>
        <v/>
      </c>
      <c r="AY1964" s="138" t="str">
        <f t="shared" si="624"/>
        <v/>
      </c>
      <c r="AZ1964" s="130" t="str">
        <f>IF(AX1964&amp;AW1964="勤怠未設定","×",IF(AV1964="勤怠修正","×",IF(AC1964="外注","",IF(AA1964="",IF(AY1964&lt;&gt;"","×",""),IF(VLOOKUP(AA1964,カレンダマスタ!$H$66:$I$83,2,FALSE)&lt;&gt;AY1964,"×","OK")))))</f>
        <v/>
      </c>
      <c r="BC1964" s="137" t="str">
        <f>IF(E1964="","",VLOOKUP($E1964,カレンダマスタ!$A$4:$E$381,4,FALSE))</f>
        <v/>
      </c>
      <c r="BD1964" s="126" t="str">
        <f>IF(AC1964="社員","",IF(AG1964=0,"",IF(AD1964="NSTC",IF(COUNTIF(カレンダマスタ!$Q$5:$Q$32,G1964)=1,"OK","×"),
IF(AD1964="NS本社",IF(COUNTIF(カレンダマスタ!$T$5:$T$32,G1964)=1,"OK","×"),IF(COUNTIF(カレンダマスタ!$R$5:$R$32,G1964)=1,"OK","×")))))</f>
        <v/>
      </c>
      <c r="BE1964" s="126" t="str">
        <f>IF(AC1964="社員","",IF(G1964="","",IF(R1964&lt;&gt;"","",IF(AF1964="CS","OK",IF(VLOOKUP(E1964,カレンダマスタ!$A$5:$D$381,4,FALSE)&gt;0,"",IF(OR(G1964*24&gt;10.84,H1964*24&lt;14.5)=TRUE,"×","OK"))))))</f>
        <v/>
      </c>
      <c r="BF1964" s="126" t="str">
        <f t="shared" si="618"/>
        <v/>
      </c>
      <c r="BG1964" s="126" t="str">
        <f t="shared" si="632"/>
        <v/>
      </c>
      <c r="BI1964" s="130" t="str">
        <f t="shared" si="633"/>
        <v/>
      </c>
    </row>
    <row r="1965" spans="2:61">
      <c r="B1965" s="111"/>
      <c r="C1965" s="536"/>
      <c r="D1965" s="128"/>
      <c r="E1965" s="583"/>
      <c r="F1965" s="128"/>
      <c r="G1965" s="588"/>
      <c r="H1965" s="588"/>
      <c r="I1965" s="130"/>
      <c r="J1965" s="139"/>
      <c r="K1965" s="131"/>
      <c r="L1965" s="132"/>
      <c r="M1965" s="132"/>
      <c r="N1965" s="141"/>
      <c r="O1965" s="139"/>
      <c r="P1965" s="139"/>
      <c r="Q1965" s="139"/>
      <c r="R1965" s="133"/>
      <c r="S1965" s="134"/>
      <c r="T1965" s="434" t="str">
        <f t="shared" si="626"/>
        <v/>
      </c>
      <c r="U1965" s="429"/>
      <c r="V1965" s="429" t="str">
        <f t="shared" si="627"/>
        <v/>
      </c>
      <c r="W1965" s="298"/>
      <c r="X1965" s="129" t="str">
        <f t="shared" si="634"/>
        <v/>
      </c>
      <c r="Y1965" s="129" t="str">
        <f t="shared" si="628"/>
        <v/>
      </c>
      <c r="Z1965" s="129" t="str">
        <f t="shared" si="629"/>
        <v/>
      </c>
      <c r="AA1965" s="133" t="str">
        <f t="shared" si="620"/>
        <v/>
      </c>
      <c r="AC1965" s="186" t="str">
        <f>AC1946</f>
        <v/>
      </c>
      <c r="AD1965" s="187" t="str">
        <f>AD1946</f>
        <v/>
      </c>
      <c r="AE1965" s="187" t="str">
        <f>AE1946</f>
        <v/>
      </c>
      <c r="AF1965" s="187" t="str">
        <f>AF1946</f>
        <v/>
      </c>
      <c r="AG1965" s="204">
        <f t="shared" si="630"/>
        <v>0</v>
      </c>
      <c r="AI1965" s="140" t="str">
        <f>IF(月報!G1965&lt;&gt;"",月報!G1965,"")</f>
        <v/>
      </c>
      <c r="AJ1965" s="126" t="str">
        <f>IF(月報!W1965&lt;&gt;"",月報!W1965*24,"")</f>
        <v/>
      </c>
      <c r="AK1965" s="126" t="str">
        <f>IF(月報!P1965&lt;&gt;"",月報!P1965,"")</f>
        <v/>
      </c>
      <c r="AL1965" s="126" t="str">
        <f>IF(月報!Q1965&lt;&gt;"",IF(月報!Q1965="平日残","",月報!Q1965),"")</f>
        <v/>
      </c>
      <c r="AM1965" s="126"/>
      <c r="AN1965" s="126" t="str">
        <f t="shared" si="619"/>
        <v/>
      </c>
      <c r="AO1965" s="126" t="str">
        <f>IF($E1965="","",VLOOKUP($E1965,カレンダマスタ!$A$5:$E$381,5,FALSE))</f>
        <v/>
      </c>
      <c r="AQ1965" s="196" t="str">
        <f>IF(G1965="","",IF(VLOOKUP(E1965,カレンダマスタ!$A$5:$D$381,4,FALSE)=0,"",1))</f>
        <v/>
      </c>
      <c r="AR1965" s="136" t="str">
        <f>IF($G1965="","",IF($AD1965="NSTC",INDEX(カレンダマスタ!$I$26:$O$31,MATCH($G1965,カレンダマスタ!$H$26:$H$31,1),MATCH($H1965,カレンダマスタ!$I$25:$O$25,1)),
IF($AD1965="CS本社",INDEX(カレンダマスタ!$I$36:$O$41,MATCH($G1965,カレンダマスタ!$H$36:$H$41,1),MATCH($H1965,カレンダマスタ!$I$35:$O$35,1)),
IF($AD1965="NS本社",INDEX(カレンダマスタ!$I$94:$O$99,MATCH($G1965,カレンダマスタ!$H$95:$H$100,1),MATCH($H1965,カレンダマスタ!$I$93:$O$93,1)),
IF($AD1965="ODC",INDEX(カレンダマスタ!$I$46:$O$51,MATCH($G1965,カレンダマスタ!$H$46:$H$51,1),MATCH($H1965,カレンダマスタ!$I$45:$O$45,1)),
IF($AD1965="NS東京TC",INDEX(カレンダマスタ!$I$56:$O$61,MATCH($G1965,カレンダマスタ!$H$56:$H$61,1),MATCH($H1965,カレンダマスタ!$I$55:$O$55,1)),""))))))</f>
        <v/>
      </c>
      <c r="AS1965" s="126" t="str">
        <f t="shared" si="631"/>
        <v/>
      </c>
      <c r="AU1965" s="137" t="str">
        <f>IF(E1965="","",VLOOKUP($E1965,カレンダマスタ!$A$4:$E$381,4,FALSE))</f>
        <v/>
      </c>
      <c r="AV1965" s="137" t="str">
        <f t="shared" si="621"/>
        <v/>
      </c>
      <c r="AW1965" s="137" t="str">
        <f t="shared" si="622"/>
        <v/>
      </c>
      <c r="AX1965" s="138" t="str">
        <f t="shared" si="623"/>
        <v/>
      </c>
      <c r="AY1965" s="138" t="str">
        <f t="shared" si="624"/>
        <v/>
      </c>
      <c r="AZ1965" s="130" t="str">
        <f>IF(AX1965&amp;AW1965="勤怠未設定","×",IF(AV1965="勤怠修正","×",IF(AC1965="外注","",IF(AA1965="",IF(AY1965&lt;&gt;"","×",""),IF(VLOOKUP(AA1965,カレンダマスタ!$H$66:$I$83,2,FALSE)&lt;&gt;AY1965,"×","OK")))))</f>
        <v/>
      </c>
      <c r="BC1965" s="137" t="str">
        <f>IF(E1965="","",VLOOKUP($E1965,カレンダマスタ!$A$4:$E$381,4,FALSE))</f>
        <v/>
      </c>
      <c r="BD1965" s="126" t="str">
        <f>IF(AC1965="社員","",IF(AG1965=0,"",IF(AD1965="NSTC",IF(COUNTIF(カレンダマスタ!$Q$5:$Q$32,G1965)=1,"OK","×"),
IF(AD1965="NS本社",IF(COUNTIF(カレンダマスタ!$T$5:$T$32,G1965)=1,"OK","×"),IF(COUNTIF(カレンダマスタ!$R$5:$R$32,G1965)=1,"OK","×")))))</f>
        <v/>
      </c>
      <c r="BE1965" s="126" t="str">
        <f>IF(AC1965="社員","",IF(G1965="","",IF(R1965&lt;&gt;"","",IF(AF1965="CS","OK",IF(VLOOKUP(E1965,カレンダマスタ!$A$5:$D$381,4,FALSE)&gt;0,"",IF(OR(G1965*24&gt;10.84,H1965*24&lt;14.5)=TRUE,"×","OK"))))))</f>
        <v/>
      </c>
      <c r="BF1965" s="126" t="str">
        <f t="shared" si="618"/>
        <v/>
      </c>
      <c r="BG1965" s="126" t="str">
        <f t="shared" si="632"/>
        <v/>
      </c>
      <c r="BI1965" s="130" t="str">
        <f t="shared" si="633"/>
        <v/>
      </c>
    </row>
    <row r="1966" spans="2:61">
      <c r="B1966" s="111"/>
      <c r="C1966" s="537"/>
      <c r="D1966" s="142"/>
      <c r="E1966" s="584"/>
      <c r="F1966" s="142"/>
      <c r="G1966" s="589"/>
      <c r="H1966" s="589"/>
      <c r="I1966" s="144"/>
      <c r="J1966" s="148"/>
      <c r="K1966" s="145"/>
      <c r="L1966" s="146"/>
      <c r="M1966" s="146"/>
      <c r="N1966" s="147"/>
      <c r="O1966" s="148"/>
      <c r="P1966" s="148"/>
      <c r="Q1966" s="148"/>
      <c r="R1966" s="149"/>
      <c r="S1966" s="156"/>
      <c r="T1966" s="435" t="str">
        <f t="shared" si="626"/>
        <v/>
      </c>
      <c r="U1966" s="430"/>
      <c r="V1966" s="430" t="str">
        <f t="shared" si="627"/>
        <v/>
      </c>
      <c r="W1966" s="298"/>
      <c r="X1966" s="143" t="str">
        <f t="shared" si="634"/>
        <v/>
      </c>
      <c r="Y1966" s="143" t="str">
        <f t="shared" si="628"/>
        <v/>
      </c>
      <c r="Z1966" s="143" t="str">
        <f t="shared" si="629"/>
        <v/>
      </c>
      <c r="AA1966" s="149" t="str">
        <f t="shared" si="620"/>
        <v/>
      </c>
      <c r="AC1966" s="188" t="str">
        <f>AC1946</f>
        <v/>
      </c>
      <c r="AD1966" s="189" t="str">
        <f>AD1946</f>
        <v/>
      </c>
      <c r="AE1966" s="189" t="str">
        <f>AE1946</f>
        <v/>
      </c>
      <c r="AF1966" s="189" t="str">
        <f>AF1946</f>
        <v/>
      </c>
      <c r="AG1966" s="205">
        <f t="shared" si="630"/>
        <v>0</v>
      </c>
      <c r="AI1966" s="157" t="str">
        <f>IF(月報!G1966&lt;&gt;"",月報!G1966,"")</f>
        <v/>
      </c>
      <c r="AJ1966" s="151" t="str">
        <f>IF(月報!W1966&lt;&gt;"",月報!W1966*24,"")</f>
        <v/>
      </c>
      <c r="AK1966" s="151" t="str">
        <f>IF(月報!P1966&lt;&gt;"",月報!P1966,"")</f>
        <v/>
      </c>
      <c r="AL1966" s="151" t="str">
        <f>IF(月報!Q1966&lt;&gt;"",IF(月報!Q1966="平日残","",月報!Q1966),"")</f>
        <v/>
      </c>
      <c r="AM1966" s="151"/>
      <c r="AN1966" s="151" t="str">
        <f t="shared" si="619"/>
        <v/>
      </c>
      <c r="AO1966" s="151" t="str">
        <f>IF($E1966="","",VLOOKUP($E1966,カレンダマスタ!$A$5:$E$381,5,FALSE))</f>
        <v/>
      </c>
      <c r="AQ1966" s="197" t="str">
        <f>IF(G1966="","",IF(VLOOKUP(E1966,カレンダマスタ!$A$5:$D$381,4,FALSE)=0,"",1))</f>
        <v/>
      </c>
      <c r="AR1966" s="152" t="str">
        <f>IF($G1966="","",IF($AD1966="NSTC",INDEX(カレンダマスタ!$I$26:$O$31,MATCH($G1966,カレンダマスタ!$H$26:$H$31,1),MATCH($H1966,カレンダマスタ!$I$25:$O$25,1)),
IF($AD1966="CS本社",INDEX(カレンダマスタ!$I$36:$O$41,MATCH($G1966,カレンダマスタ!$H$36:$H$41,1),MATCH($H1966,カレンダマスタ!$I$35:$O$35,1)),
IF($AD1966="NS本社",INDEX(カレンダマスタ!$I$94:$O$99,MATCH($G1966,カレンダマスタ!$H$95:$H$100,1),MATCH($H1966,カレンダマスタ!$I$93:$O$93,1)),
IF($AD1966="ODC",INDEX(カレンダマスタ!$I$46:$O$51,MATCH($G1966,カレンダマスタ!$H$46:$H$51,1),MATCH($H1966,カレンダマスタ!$I$45:$O$45,1)),
IF($AD1966="NS東京TC",INDEX(カレンダマスタ!$I$56:$O$61,MATCH($G1966,カレンダマスタ!$H$56:$H$61,1),MATCH($H1966,カレンダマスタ!$I$55:$O$55,1)),""))))))</f>
        <v/>
      </c>
      <c r="AS1966" s="151" t="str">
        <f t="shared" si="631"/>
        <v/>
      </c>
      <c r="AU1966" s="153" t="str">
        <f>IF(E1966="","",VLOOKUP($E1966,カレンダマスタ!$A$4:$E$381,4,FALSE))</f>
        <v/>
      </c>
      <c r="AV1966" s="153" t="str">
        <f t="shared" si="621"/>
        <v/>
      </c>
      <c r="AW1966" s="153" t="str">
        <f t="shared" si="622"/>
        <v/>
      </c>
      <c r="AX1966" s="154" t="str">
        <f t="shared" si="623"/>
        <v/>
      </c>
      <c r="AY1966" s="154" t="str">
        <f t="shared" si="624"/>
        <v/>
      </c>
      <c r="AZ1966" s="144" t="str">
        <f>IF(AX1966&amp;AW1966="勤怠未設定","×",IF(AV1966="勤怠修正","×",IF(AC1966="外注","",IF(AA1966="",IF(AY1966&lt;&gt;"","×",""),IF(VLOOKUP(AA1966,カレンダマスタ!$H$66:$I$83,2,FALSE)&lt;&gt;AY1966,"×","OK")))))</f>
        <v/>
      </c>
      <c r="BC1966" s="153" t="str">
        <f>IF(E1966="","",VLOOKUP($E1966,カレンダマスタ!$A$4:$E$381,4,FALSE))</f>
        <v/>
      </c>
      <c r="BD1966" s="151" t="str">
        <f>IF(AC1966="社員","",IF(AG1966=0,"",IF(AD1966="NSTC",IF(COUNTIF(カレンダマスタ!$Q$5:$Q$32,G1966)=1,"OK","×"),
IF(AD1966="NS本社",IF(COUNTIF(カレンダマスタ!$T$5:$T$32,G1966)=1,"OK","×"),IF(COUNTIF(カレンダマスタ!$R$5:$R$32,G1966)=1,"OK","×")))))</f>
        <v/>
      </c>
      <c r="BE1966" s="151" t="str">
        <f>IF(AC1966="社員","",IF(G1966="","",IF(R1966&lt;&gt;"","",IF(AF1966="CS","OK",IF(VLOOKUP(E1966,カレンダマスタ!$A$5:$D$381,4,FALSE)&gt;0,"",IF(OR(G1966*24&gt;10.84,H1966*24&lt;14.5)=TRUE,"×","OK"))))))</f>
        <v/>
      </c>
      <c r="BF1966" s="151" t="str">
        <f t="shared" si="618"/>
        <v/>
      </c>
      <c r="BG1966" s="151" t="str">
        <f t="shared" si="632"/>
        <v/>
      </c>
      <c r="BI1966" s="144" t="str">
        <f t="shared" si="633"/>
        <v/>
      </c>
    </row>
    <row r="1967" spans="2:61">
      <c r="B1967" s="111"/>
      <c r="C1967" s="535"/>
      <c r="D1967" s="112"/>
      <c r="E1967" s="582"/>
      <c r="F1967" s="112"/>
      <c r="G1967" s="587"/>
      <c r="H1967" s="587"/>
      <c r="I1967" s="114"/>
      <c r="J1967" s="118"/>
      <c r="K1967" s="115"/>
      <c r="L1967" s="116"/>
      <c r="M1967" s="116"/>
      <c r="N1967" s="117"/>
      <c r="O1967" s="118"/>
      <c r="P1967" s="118"/>
      <c r="Q1967" s="118"/>
      <c r="R1967" s="119"/>
      <c r="S1967" s="120"/>
      <c r="T1967" s="433" t="str">
        <f t="shared" si="626"/>
        <v/>
      </c>
      <c r="U1967" s="431">
        <f>SUM(T1967:T1973)</f>
        <v>0</v>
      </c>
      <c r="V1967" s="431" t="str">
        <f t="shared" si="627"/>
        <v/>
      </c>
      <c r="W1967" s="298"/>
      <c r="X1967" s="113" t="str">
        <f t="shared" si="634"/>
        <v/>
      </c>
      <c r="Y1967" s="113" t="str">
        <f t="shared" si="628"/>
        <v/>
      </c>
      <c r="Z1967" s="113" t="str">
        <f t="shared" si="629"/>
        <v/>
      </c>
      <c r="AA1967" s="119" t="str">
        <f t="shared" si="620"/>
        <v/>
      </c>
      <c r="AC1967" s="190" t="str">
        <f>AC1946</f>
        <v/>
      </c>
      <c r="AD1967" s="191" t="str">
        <f>AD1946</f>
        <v/>
      </c>
      <c r="AE1967" s="191" t="str">
        <f>AE1946</f>
        <v/>
      </c>
      <c r="AF1967" s="191" t="str">
        <f>AF1946</f>
        <v/>
      </c>
      <c r="AG1967" s="206">
        <f t="shared" si="630"/>
        <v>0</v>
      </c>
      <c r="AI1967" s="158" t="str">
        <f>IF(月報!G1967&lt;&gt;"",月報!G1967,"")</f>
        <v/>
      </c>
      <c r="AJ1967" s="122" t="str">
        <f>IF(月報!W1967&lt;&gt;"",月報!W1967*24,"")</f>
        <v/>
      </c>
      <c r="AK1967" s="122" t="str">
        <f>IF(月報!P1967&lt;&gt;"",月報!P1967,"")</f>
        <v/>
      </c>
      <c r="AL1967" s="122" t="str">
        <f>IF(月報!Q1967&lt;&gt;"",IF(月報!Q1967="平日残","",月報!Q1967),"")</f>
        <v/>
      </c>
      <c r="AM1967" s="122"/>
      <c r="AN1967" s="122" t="str">
        <f t="shared" si="619"/>
        <v/>
      </c>
      <c r="AO1967" s="122" t="str">
        <f>IF($E1967="","",VLOOKUP($E1967,カレンダマスタ!$A$5:$E$381,5,FALSE))</f>
        <v/>
      </c>
      <c r="AQ1967" s="195" t="str">
        <f>IF(G1967="","",IF(VLOOKUP(E1967,カレンダマスタ!$A$5:$D$381,4,FALSE)=0,"",1))</f>
        <v/>
      </c>
      <c r="AR1967" s="123" t="str">
        <f>IF($G1967="","",IF($AD1967="NSTC",INDEX(カレンダマスタ!$I$26:$O$31,MATCH($G1967,カレンダマスタ!$H$26:$H$31,1),MATCH($H1967,カレンダマスタ!$I$25:$O$25,1)),
IF($AD1967="CS本社",INDEX(カレンダマスタ!$I$36:$O$41,MATCH($G1967,カレンダマスタ!$H$36:$H$41,1),MATCH($H1967,カレンダマスタ!$I$35:$O$35,1)),
IF($AD1967="NS本社",INDEX(カレンダマスタ!$I$94:$O$99,MATCH($G1967,カレンダマスタ!$H$95:$H$100,1),MATCH($H1967,カレンダマスタ!$I$93:$O$93,1)),
IF($AD1967="ODC",INDEX(カレンダマスタ!$I$46:$O$51,MATCH($G1967,カレンダマスタ!$H$46:$H$51,1),MATCH($H1967,カレンダマスタ!$I$45:$O$45,1)),
IF($AD1967="NS東京TC",INDEX(カレンダマスタ!$I$56:$O$61,MATCH($G1967,カレンダマスタ!$H$56:$H$61,1),MATCH($H1967,カレンダマスタ!$I$55:$O$55,1)),""))))))</f>
        <v/>
      </c>
      <c r="AS1967" s="122" t="str">
        <f t="shared" si="631"/>
        <v/>
      </c>
      <c r="AU1967" s="124" t="str">
        <f>IF(E1967="","",VLOOKUP($E1967,カレンダマスタ!$A$4:$E$381,4,FALSE))</f>
        <v/>
      </c>
      <c r="AV1967" s="124" t="str">
        <f t="shared" si="621"/>
        <v/>
      </c>
      <c r="AW1967" s="124" t="str">
        <f t="shared" si="622"/>
        <v/>
      </c>
      <c r="AX1967" s="125" t="str">
        <f t="shared" si="623"/>
        <v/>
      </c>
      <c r="AY1967" s="125" t="str">
        <f t="shared" si="624"/>
        <v/>
      </c>
      <c r="AZ1967" s="114" t="str">
        <f>IF(AX1967&amp;AW1967="勤怠未設定","×",IF(AV1967="勤怠修正","×",IF(AC1967="外注","",IF(AA1967="",IF(AY1967&lt;&gt;"","×",""),IF(VLOOKUP(AA1967,カレンダマスタ!$H$66:$I$83,2,FALSE)&lt;&gt;AY1967,"×","OK")))))</f>
        <v/>
      </c>
      <c r="BC1967" s="124" t="str">
        <f>IF(E1967="","",VLOOKUP($E1967,カレンダマスタ!$A$4:$E$381,4,FALSE))</f>
        <v/>
      </c>
      <c r="BD1967" s="122" t="str">
        <f>IF(AC1967="社員","",IF(AG1967=0,"",IF(AD1967="NSTC",IF(COUNTIF(カレンダマスタ!$Q$5:$Q$32,G1967)=1,"OK","×"),
IF(AD1967="NS本社",IF(COUNTIF(カレンダマスタ!$T$5:$T$32,G1967)=1,"OK","×"),IF(COUNTIF(カレンダマスタ!$R$5:$R$32,G1967)=1,"OK","×")))))</f>
        <v/>
      </c>
      <c r="BE1967" s="122" t="str">
        <f>IF(AC1967="社員","",IF(G1967="","",IF(R1967&lt;&gt;"","",IF(AF1967="CS","OK",IF(VLOOKUP(E1967,カレンダマスタ!$A$5:$D$381,4,FALSE)&gt;0,"",IF(OR(G1967*24&gt;10.84,H1967*24&lt;14.5)=TRUE,"×","OK"))))))</f>
        <v/>
      </c>
      <c r="BF1967" s="122" t="str">
        <f t="shared" si="618"/>
        <v/>
      </c>
      <c r="BG1967" s="122" t="str">
        <f t="shared" si="632"/>
        <v/>
      </c>
      <c r="BI1967" s="114" t="str">
        <f t="shared" si="633"/>
        <v/>
      </c>
    </row>
    <row r="1968" spans="2:61">
      <c r="B1968" s="111"/>
      <c r="C1968" s="536"/>
      <c r="D1968" s="128"/>
      <c r="E1968" s="583"/>
      <c r="F1968" s="128"/>
      <c r="G1968" s="588"/>
      <c r="H1968" s="588"/>
      <c r="I1968" s="130"/>
      <c r="J1968" s="139"/>
      <c r="K1968" s="131"/>
      <c r="L1968" s="132"/>
      <c r="M1968" s="132"/>
      <c r="N1968" s="141"/>
      <c r="O1968" s="139"/>
      <c r="P1968" s="139"/>
      <c r="Q1968" s="139"/>
      <c r="R1968" s="133"/>
      <c r="S1968" s="134"/>
      <c r="T1968" s="434" t="str">
        <f t="shared" si="626"/>
        <v/>
      </c>
      <c r="U1968" s="429"/>
      <c r="V1968" s="429" t="str">
        <f t="shared" si="627"/>
        <v/>
      </c>
      <c r="W1968" s="298"/>
      <c r="X1968" s="129" t="str">
        <f t="shared" si="634"/>
        <v/>
      </c>
      <c r="Y1968" s="129" t="str">
        <f t="shared" si="628"/>
        <v/>
      </c>
      <c r="Z1968" s="129" t="str">
        <f t="shared" si="629"/>
        <v/>
      </c>
      <c r="AA1968" s="133" t="str">
        <f t="shared" si="620"/>
        <v/>
      </c>
      <c r="AC1968" s="186" t="str">
        <f>AC1946</f>
        <v/>
      </c>
      <c r="AD1968" s="187" t="str">
        <f>AD1946</f>
        <v/>
      </c>
      <c r="AE1968" s="187" t="str">
        <f>AE1946</f>
        <v/>
      </c>
      <c r="AF1968" s="187" t="str">
        <f>AF1946</f>
        <v/>
      </c>
      <c r="AG1968" s="204">
        <f t="shared" si="630"/>
        <v>0</v>
      </c>
      <c r="AI1968" s="135" t="str">
        <f>IF(月報!G1968&lt;&gt;"",月報!G1968,"")</f>
        <v/>
      </c>
      <c r="AJ1968" s="126" t="str">
        <f>IF(月報!W1968&lt;&gt;"",月報!W1968*24,"")</f>
        <v/>
      </c>
      <c r="AK1968" s="126" t="str">
        <f>IF(月報!P1968&lt;&gt;"",月報!P1968,"")</f>
        <v/>
      </c>
      <c r="AL1968" s="126" t="str">
        <f>IF(月報!Q1968&lt;&gt;"",IF(月報!Q1968="平日残","",月報!Q1968),"")</f>
        <v/>
      </c>
      <c r="AM1968" s="126"/>
      <c r="AN1968" s="126" t="str">
        <f t="shared" si="619"/>
        <v/>
      </c>
      <c r="AO1968" s="126" t="str">
        <f>IF($E1968="","",VLOOKUP($E1968,カレンダマスタ!$A$5:$E$381,5,FALSE))</f>
        <v/>
      </c>
      <c r="AQ1968" s="196" t="str">
        <f>IF(G1968="","",IF(VLOOKUP(E1968,カレンダマスタ!$A$5:$D$381,4,FALSE)=0,"",1))</f>
        <v/>
      </c>
      <c r="AR1968" s="136" t="str">
        <f>IF($G1968="","",IF($AD1968="NSTC",INDEX(カレンダマスタ!$I$26:$O$31,MATCH($G1968,カレンダマスタ!$H$26:$H$31,1),MATCH($H1968,カレンダマスタ!$I$25:$O$25,1)),
IF($AD1968="CS本社",INDEX(カレンダマスタ!$I$36:$O$41,MATCH($G1968,カレンダマスタ!$H$36:$H$41,1),MATCH($H1968,カレンダマスタ!$I$35:$O$35,1)),
IF($AD1968="NS本社",INDEX(カレンダマスタ!$I$94:$O$99,MATCH($G1968,カレンダマスタ!$H$95:$H$100,1),MATCH($H1968,カレンダマスタ!$I$93:$O$93,1)),
IF($AD1968="ODC",INDEX(カレンダマスタ!$I$46:$O$51,MATCH($G1968,カレンダマスタ!$H$46:$H$51,1),MATCH($H1968,カレンダマスタ!$I$45:$O$45,1)),
IF($AD1968="NS東京TC",INDEX(カレンダマスタ!$I$56:$O$61,MATCH($G1968,カレンダマスタ!$H$56:$H$61,1),MATCH($H1968,カレンダマスタ!$I$55:$O$55,1)),""))))))</f>
        <v/>
      </c>
      <c r="AS1968" s="126" t="str">
        <f t="shared" si="631"/>
        <v/>
      </c>
      <c r="AU1968" s="137" t="str">
        <f>IF(E1968="","",VLOOKUP($E1968,カレンダマスタ!$A$4:$E$381,4,FALSE))</f>
        <v/>
      </c>
      <c r="AV1968" s="137" t="str">
        <f t="shared" si="621"/>
        <v/>
      </c>
      <c r="AW1968" s="137" t="str">
        <f t="shared" si="622"/>
        <v/>
      </c>
      <c r="AX1968" s="138" t="str">
        <f t="shared" si="623"/>
        <v/>
      </c>
      <c r="AY1968" s="138" t="str">
        <f t="shared" si="624"/>
        <v/>
      </c>
      <c r="AZ1968" s="130" t="str">
        <f>IF(AX1968&amp;AW1968="勤怠未設定","×",IF(AV1968="勤怠修正","×",IF(AC1968="外注","",IF(AA1968="",IF(AY1968&lt;&gt;"","×",""),IF(VLOOKUP(AA1968,カレンダマスタ!$H$66:$I$83,2,FALSE)&lt;&gt;AY1968,"×","OK")))))</f>
        <v/>
      </c>
      <c r="BC1968" s="137" t="str">
        <f>IF(E1968="","",VLOOKUP($E1968,カレンダマスタ!$A$4:$E$381,4,FALSE))</f>
        <v/>
      </c>
      <c r="BD1968" s="126" t="str">
        <f>IF(AC1968="社員","",IF(AG1968=0,"",IF(AD1968="NSTC",IF(COUNTIF(カレンダマスタ!$Q$5:$Q$32,G1968)=1,"OK","×"),
IF(AD1968="NS本社",IF(COUNTIF(カレンダマスタ!$T$5:$T$32,G1968)=1,"OK","×"),IF(COUNTIF(カレンダマスタ!$R$5:$R$32,G1968)=1,"OK","×")))))</f>
        <v/>
      </c>
      <c r="BE1968" s="126" t="str">
        <f>IF(AC1968="社員","",IF(G1968="","",IF(R1968&lt;&gt;"","",IF(AF1968="CS","OK",IF(VLOOKUP(E1968,カレンダマスタ!$A$5:$D$381,4,FALSE)&gt;0,"",IF(OR(G1968*24&gt;10.84,H1968*24&lt;14.5)=TRUE,"×","OK"))))))</f>
        <v/>
      </c>
      <c r="BF1968" s="126" t="str">
        <f t="shared" si="618"/>
        <v/>
      </c>
      <c r="BG1968" s="126" t="str">
        <f t="shared" si="632"/>
        <v/>
      </c>
      <c r="BI1968" s="130" t="str">
        <f t="shared" si="633"/>
        <v/>
      </c>
    </row>
    <row r="1969" spans="2:61">
      <c r="B1969" s="111"/>
      <c r="C1969" s="536"/>
      <c r="D1969" s="128"/>
      <c r="E1969" s="583"/>
      <c r="F1969" s="128"/>
      <c r="G1969" s="588"/>
      <c r="H1969" s="588"/>
      <c r="I1969" s="130"/>
      <c r="J1969" s="139"/>
      <c r="K1969" s="131"/>
      <c r="L1969" s="132"/>
      <c r="M1969" s="132"/>
      <c r="N1969" s="141"/>
      <c r="O1969" s="139"/>
      <c r="P1969" s="139"/>
      <c r="Q1969" s="139"/>
      <c r="R1969" s="133"/>
      <c r="S1969" s="134"/>
      <c r="T1969" s="434" t="str">
        <f t="shared" si="626"/>
        <v/>
      </c>
      <c r="U1969" s="429"/>
      <c r="V1969" s="429" t="str">
        <f t="shared" si="627"/>
        <v/>
      </c>
      <c r="W1969" s="298"/>
      <c r="X1969" s="129" t="str">
        <f t="shared" si="634"/>
        <v/>
      </c>
      <c r="Y1969" s="129" t="str">
        <f t="shared" si="628"/>
        <v/>
      </c>
      <c r="Z1969" s="129" t="str">
        <f t="shared" si="629"/>
        <v/>
      </c>
      <c r="AA1969" s="133" t="str">
        <f t="shared" si="620"/>
        <v/>
      </c>
      <c r="AC1969" s="186" t="str">
        <f>AC1946</f>
        <v/>
      </c>
      <c r="AD1969" s="187" t="str">
        <f>AD1946</f>
        <v/>
      </c>
      <c r="AE1969" s="187" t="str">
        <f>AE1946</f>
        <v/>
      </c>
      <c r="AF1969" s="187" t="str">
        <f>AF1946</f>
        <v/>
      </c>
      <c r="AG1969" s="204">
        <f t="shared" si="630"/>
        <v>0</v>
      </c>
      <c r="AI1969" s="135" t="str">
        <f>IF(月報!G1969&lt;&gt;"",月報!G1969,"")</f>
        <v/>
      </c>
      <c r="AJ1969" s="126" t="str">
        <f>IF(月報!W1969&lt;&gt;"",月報!W1969*24,"")</f>
        <v/>
      </c>
      <c r="AK1969" s="126" t="str">
        <f>IF(月報!P1969&lt;&gt;"",月報!P1969,"")</f>
        <v/>
      </c>
      <c r="AL1969" s="126" t="str">
        <f>IF(月報!Q1969&lt;&gt;"",IF(月報!Q1969="平日残","",月報!Q1969),"")</f>
        <v/>
      </c>
      <c r="AM1969" s="126"/>
      <c r="AN1969" s="126" t="str">
        <f t="shared" si="619"/>
        <v/>
      </c>
      <c r="AO1969" s="126" t="str">
        <f>IF($E1969="","",VLOOKUP($E1969,カレンダマスタ!$A$5:$E$381,5,FALSE))</f>
        <v/>
      </c>
      <c r="AQ1969" s="196" t="str">
        <f>IF(G1969="","",IF(VLOOKUP(E1969,カレンダマスタ!$A$5:$D$381,4,FALSE)=0,"",1))</f>
        <v/>
      </c>
      <c r="AR1969" s="136" t="str">
        <f>IF($G1969="","",IF($AD1969="NSTC",INDEX(カレンダマスタ!$I$26:$O$31,MATCH($G1969,カレンダマスタ!$H$26:$H$31,1),MATCH($H1969,カレンダマスタ!$I$25:$O$25,1)),
IF($AD1969="CS本社",INDEX(カレンダマスタ!$I$36:$O$41,MATCH($G1969,カレンダマスタ!$H$36:$H$41,1),MATCH($H1969,カレンダマスタ!$I$35:$O$35,1)),
IF($AD1969="NS本社",INDEX(カレンダマスタ!$I$94:$O$99,MATCH($G1969,カレンダマスタ!$H$95:$H$100,1),MATCH($H1969,カレンダマスタ!$I$93:$O$93,1)),
IF($AD1969="ODC",INDEX(カレンダマスタ!$I$46:$O$51,MATCH($G1969,カレンダマスタ!$H$46:$H$51,1),MATCH($H1969,カレンダマスタ!$I$45:$O$45,1)),
IF($AD1969="NS東京TC",INDEX(カレンダマスタ!$I$56:$O$61,MATCH($G1969,カレンダマスタ!$H$56:$H$61,1),MATCH($H1969,カレンダマスタ!$I$55:$O$55,1)),""))))))</f>
        <v/>
      </c>
      <c r="AS1969" s="126" t="str">
        <f t="shared" si="631"/>
        <v/>
      </c>
      <c r="AU1969" s="137" t="str">
        <f>IF(E1969="","",VLOOKUP($E1969,カレンダマスタ!$A$4:$E$381,4,FALSE))</f>
        <v/>
      </c>
      <c r="AV1969" s="137" t="str">
        <f t="shared" si="621"/>
        <v/>
      </c>
      <c r="AW1969" s="137" t="str">
        <f t="shared" si="622"/>
        <v/>
      </c>
      <c r="AX1969" s="138" t="str">
        <f t="shared" si="623"/>
        <v/>
      </c>
      <c r="AY1969" s="138" t="str">
        <f t="shared" si="624"/>
        <v/>
      </c>
      <c r="AZ1969" s="130" t="str">
        <f>IF(AX1969&amp;AW1969="勤怠未設定","×",IF(AV1969="勤怠修正","×",IF(AC1969="外注","",IF(AA1969="",IF(AY1969&lt;&gt;"","×",""),IF(VLOOKUP(AA1969,カレンダマスタ!$H$66:$I$83,2,FALSE)&lt;&gt;AY1969,"×","OK")))))</f>
        <v/>
      </c>
      <c r="BC1969" s="137" t="str">
        <f>IF(E1969="","",VLOOKUP($E1969,カレンダマスタ!$A$4:$E$381,4,FALSE))</f>
        <v/>
      </c>
      <c r="BD1969" s="126" t="str">
        <f>IF(AC1969="社員","",IF(AG1969=0,"",IF(AD1969="NSTC",IF(COUNTIF(カレンダマスタ!$Q$5:$Q$32,G1969)=1,"OK","×"),
IF(AD1969="NS本社",IF(COUNTIF(カレンダマスタ!$T$5:$T$32,G1969)=1,"OK","×"),IF(COUNTIF(カレンダマスタ!$R$5:$R$32,G1969)=1,"OK","×")))))</f>
        <v/>
      </c>
      <c r="BE1969" s="126" t="str">
        <f>IF(AC1969="社員","",IF(G1969="","",IF(R1969&lt;&gt;"","",IF(AF1969="CS","OK",IF(VLOOKUP(E1969,カレンダマスタ!$A$5:$D$381,4,FALSE)&gt;0,"",IF(OR(G1969*24&gt;10.84,H1969*24&lt;14.5)=TRUE,"×","OK"))))))</f>
        <v/>
      </c>
      <c r="BF1969" s="126" t="str">
        <f t="shared" si="618"/>
        <v/>
      </c>
      <c r="BG1969" s="126" t="str">
        <f t="shared" si="632"/>
        <v/>
      </c>
      <c r="BI1969" s="130" t="str">
        <f t="shared" si="633"/>
        <v/>
      </c>
    </row>
    <row r="1970" spans="2:61">
      <c r="B1970" s="111"/>
      <c r="C1970" s="536"/>
      <c r="D1970" s="128"/>
      <c r="E1970" s="583"/>
      <c r="F1970" s="128"/>
      <c r="G1970" s="588"/>
      <c r="H1970" s="588"/>
      <c r="I1970" s="130"/>
      <c r="J1970" s="139"/>
      <c r="K1970" s="131"/>
      <c r="L1970" s="132"/>
      <c r="M1970" s="132"/>
      <c r="N1970" s="141"/>
      <c r="O1970" s="139"/>
      <c r="P1970" s="139"/>
      <c r="Q1970" s="139"/>
      <c r="R1970" s="133"/>
      <c r="S1970" s="134"/>
      <c r="T1970" s="434" t="str">
        <f t="shared" si="626"/>
        <v/>
      </c>
      <c r="U1970" s="429"/>
      <c r="V1970" s="429" t="str">
        <f t="shared" si="627"/>
        <v/>
      </c>
      <c r="W1970" s="298"/>
      <c r="X1970" s="129" t="str">
        <f t="shared" si="634"/>
        <v/>
      </c>
      <c r="Y1970" s="129" t="str">
        <f t="shared" si="628"/>
        <v/>
      </c>
      <c r="Z1970" s="129" t="str">
        <f t="shared" si="629"/>
        <v/>
      </c>
      <c r="AA1970" s="133" t="str">
        <f t="shared" si="620"/>
        <v/>
      </c>
      <c r="AC1970" s="186" t="str">
        <f>AC1946</f>
        <v/>
      </c>
      <c r="AD1970" s="187" t="str">
        <f>AD1946</f>
        <v/>
      </c>
      <c r="AE1970" s="187" t="str">
        <f>AE1946</f>
        <v/>
      </c>
      <c r="AF1970" s="187" t="str">
        <f>AF1946</f>
        <v/>
      </c>
      <c r="AG1970" s="204">
        <f t="shared" si="630"/>
        <v>0</v>
      </c>
      <c r="AI1970" s="135" t="str">
        <f>IF(月報!G1970&lt;&gt;"",月報!G1970,"")</f>
        <v/>
      </c>
      <c r="AJ1970" s="126" t="str">
        <f>IF(月報!W1970&lt;&gt;"",月報!W1970*24,"")</f>
        <v/>
      </c>
      <c r="AK1970" s="126" t="str">
        <f>IF(月報!P1970&lt;&gt;"",月報!P1970,"")</f>
        <v/>
      </c>
      <c r="AL1970" s="126" t="str">
        <f>IF(月報!Q1970&lt;&gt;"",IF(月報!Q1970="平日残","",月報!Q1970),"")</f>
        <v/>
      </c>
      <c r="AM1970" s="126"/>
      <c r="AN1970" s="126" t="str">
        <f t="shared" si="619"/>
        <v/>
      </c>
      <c r="AO1970" s="126" t="str">
        <f>IF($E1970="","",VLOOKUP($E1970,カレンダマスタ!$A$5:$E$381,5,FALSE))</f>
        <v/>
      </c>
      <c r="AQ1970" s="196" t="str">
        <f>IF(G1970="","",IF(VLOOKUP(E1970,カレンダマスタ!$A$5:$D$381,4,FALSE)=0,"",1))</f>
        <v/>
      </c>
      <c r="AR1970" s="136" t="str">
        <f>IF($G1970="","",IF($AD1970="NSTC",INDEX(カレンダマスタ!$I$26:$O$31,MATCH($G1970,カレンダマスタ!$H$26:$H$31,1),MATCH($H1970,カレンダマスタ!$I$25:$O$25,1)),
IF($AD1970="CS本社",INDEX(カレンダマスタ!$I$36:$O$41,MATCH($G1970,カレンダマスタ!$H$36:$H$41,1),MATCH($H1970,カレンダマスタ!$I$35:$O$35,1)),
IF($AD1970="NS本社",INDEX(カレンダマスタ!$I$94:$O$99,MATCH($G1970,カレンダマスタ!$H$95:$H$100,1),MATCH($H1970,カレンダマスタ!$I$93:$O$93,1)),
IF($AD1970="ODC",INDEX(カレンダマスタ!$I$46:$O$51,MATCH($G1970,カレンダマスタ!$H$46:$H$51,1),MATCH($H1970,カレンダマスタ!$I$45:$O$45,1)),
IF($AD1970="NS東京TC",INDEX(カレンダマスタ!$I$56:$O$61,MATCH($G1970,カレンダマスタ!$H$56:$H$61,1),MATCH($H1970,カレンダマスタ!$I$55:$O$55,1)),""))))))</f>
        <v/>
      </c>
      <c r="AS1970" s="126" t="str">
        <f t="shared" si="631"/>
        <v/>
      </c>
      <c r="AU1970" s="137" t="str">
        <f>IF(E1970="","",VLOOKUP($E1970,カレンダマスタ!$A$4:$E$381,4,FALSE))</f>
        <v/>
      </c>
      <c r="AV1970" s="137" t="str">
        <f t="shared" si="621"/>
        <v/>
      </c>
      <c r="AW1970" s="137" t="str">
        <f t="shared" si="622"/>
        <v/>
      </c>
      <c r="AX1970" s="138" t="str">
        <f t="shared" si="623"/>
        <v/>
      </c>
      <c r="AY1970" s="138" t="str">
        <f t="shared" si="624"/>
        <v/>
      </c>
      <c r="AZ1970" s="130" t="str">
        <f>IF(AX1970&amp;AW1970="勤怠未設定","×",IF(AV1970="勤怠修正","×",IF(AC1970="外注","",IF(AA1970="",IF(AY1970&lt;&gt;"","×",""),IF(VLOOKUP(AA1970,カレンダマスタ!$H$66:$I$83,2,FALSE)&lt;&gt;AY1970,"×","OK")))))</f>
        <v/>
      </c>
      <c r="BC1970" s="137" t="str">
        <f>IF(E1970="","",VLOOKUP($E1970,カレンダマスタ!$A$4:$E$381,4,FALSE))</f>
        <v/>
      </c>
      <c r="BD1970" s="126" t="str">
        <f>IF(AC1970="社員","",IF(AG1970=0,"",IF(AD1970="NSTC",IF(COUNTIF(カレンダマスタ!$Q$5:$Q$32,G1970)=1,"OK","×"),
IF(AD1970="NS本社",IF(COUNTIF(カレンダマスタ!$T$5:$T$32,G1970)=1,"OK","×"),IF(COUNTIF(カレンダマスタ!$R$5:$R$32,G1970)=1,"OK","×")))))</f>
        <v/>
      </c>
      <c r="BE1970" s="126" t="str">
        <f>IF(AC1970="社員","",IF(G1970="","",IF(R1970&lt;&gt;"","",IF(AF1970="CS","OK",IF(VLOOKUP(E1970,カレンダマスタ!$A$5:$D$381,4,FALSE)&gt;0,"",IF(OR(G1970*24&gt;10.84,H1970*24&lt;14.5)=TRUE,"×","OK"))))))</f>
        <v/>
      </c>
      <c r="BF1970" s="126" t="str">
        <f t="shared" si="618"/>
        <v/>
      </c>
      <c r="BG1970" s="126" t="str">
        <f t="shared" si="632"/>
        <v/>
      </c>
      <c r="BI1970" s="130" t="str">
        <f t="shared" si="633"/>
        <v/>
      </c>
    </row>
    <row r="1971" spans="2:61">
      <c r="B1971" s="111"/>
      <c r="C1971" s="536"/>
      <c r="D1971" s="128"/>
      <c r="E1971" s="583"/>
      <c r="F1971" s="128"/>
      <c r="G1971" s="588"/>
      <c r="H1971" s="588"/>
      <c r="I1971" s="130"/>
      <c r="J1971" s="139"/>
      <c r="K1971" s="131"/>
      <c r="L1971" s="132"/>
      <c r="M1971" s="132"/>
      <c r="N1971" s="141"/>
      <c r="O1971" s="139"/>
      <c r="P1971" s="139"/>
      <c r="Q1971" s="139"/>
      <c r="R1971" s="133"/>
      <c r="S1971" s="134"/>
      <c r="T1971" s="434" t="str">
        <f t="shared" si="626"/>
        <v/>
      </c>
      <c r="U1971" s="429"/>
      <c r="V1971" s="429" t="str">
        <f t="shared" si="627"/>
        <v/>
      </c>
      <c r="W1971" s="298"/>
      <c r="X1971" s="129" t="str">
        <f t="shared" si="634"/>
        <v/>
      </c>
      <c r="Y1971" s="129" t="str">
        <f t="shared" si="628"/>
        <v/>
      </c>
      <c r="Z1971" s="129" t="str">
        <f t="shared" si="629"/>
        <v/>
      </c>
      <c r="AA1971" s="133" t="str">
        <f t="shared" si="620"/>
        <v/>
      </c>
      <c r="AC1971" s="186" t="str">
        <f>AC1946</f>
        <v/>
      </c>
      <c r="AD1971" s="187" t="str">
        <f>AD1946</f>
        <v/>
      </c>
      <c r="AE1971" s="187" t="str">
        <f>AE1946</f>
        <v/>
      </c>
      <c r="AF1971" s="187" t="str">
        <f>AF1946</f>
        <v/>
      </c>
      <c r="AG1971" s="204">
        <f t="shared" si="630"/>
        <v>0</v>
      </c>
      <c r="AI1971" s="140" t="str">
        <f>IF(月報!G1971&lt;&gt;"",月報!G1971,"")</f>
        <v/>
      </c>
      <c r="AJ1971" s="126" t="str">
        <f>IF(月報!W1971&lt;&gt;"",月報!W1971*24,"")</f>
        <v/>
      </c>
      <c r="AK1971" s="126" t="str">
        <f>IF(月報!P1971&lt;&gt;"",月報!P1971,"")</f>
        <v/>
      </c>
      <c r="AL1971" s="126" t="str">
        <f>IF(月報!Q1971&lt;&gt;"",IF(月報!Q1971="平日残","",月報!Q1971),"")</f>
        <v/>
      </c>
      <c r="AM1971" s="126"/>
      <c r="AN1971" s="126" t="str">
        <f t="shared" si="619"/>
        <v/>
      </c>
      <c r="AO1971" s="126" t="str">
        <f>IF($E1971="","",VLOOKUP($E1971,カレンダマスタ!$A$5:$E$381,5,FALSE))</f>
        <v/>
      </c>
      <c r="AQ1971" s="196" t="str">
        <f>IF(G1971="","",IF(VLOOKUP(E1971,カレンダマスタ!$A$5:$D$381,4,FALSE)=0,"",1))</f>
        <v/>
      </c>
      <c r="AR1971" s="136" t="str">
        <f>IF($G1971="","",IF($AD1971="NSTC",INDEX(カレンダマスタ!$I$26:$O$31,MATCH($G1971,カレンダマスタ!$H$26:$H$31,1),MATCH($H1971,カレンダマスタ!$I$25:$O$25,1)),
IF($AD1971="CS本社",INDEX(カレンダマスタ!$I$36:$O$41,MATCH($G1971,カレンダマスタ!$H$36:$H$41,1),MATCH($H1971,カレンダマスタ!$I$35:$O$35,1)),
IF($AD1971="NS本社",INDEX(カレンダマスタ!$I$94:$O$99,MATCH($G1971,カレンダマスタ!$H$95:$H$100,1),MATCH($H1971,カレンダマスタ!$I$93:$O$93,1)),
IF($AD1971="ODC",INDEX(カレンダマスタ!$I$46:$O$51,MATCH($G1971,カレンダマスタ!$H$46:$H$51,1),MATCH($H1971,カレンダマスタ!$I$45:$O$45,1)),
IF($AD1971="NS東京TC",INDEX(カレンダマスタ!$I$56:$O$61,MATCH($G1971,カレンダマスタ!$H$56:$H$61,1),MATCH($H1971,カレンダマスタ!$I$55:$O$55,1)),""))))))</f>
        <v/>
      </c>
      <c r="AS1971" s="126" t="str">
        <f t="shared" si="631"/>
        <v/>
      </c>
      <c r="AU1971" s="137" t="str">
        <f>IF(E1971="","",VLOOKUP($E1971,カレンダマスタ!$A$4:$E$381,4,FALSE))</f>
        <v/>
      </c>
      <c r="AV1971" s="137" t="str">
        <f t="shared" si="621"/>
        <v/>
      </c>
      <c r="AW1971" s="137" t="str">
        <f t="shared" si="622"/>
        <v/>
      </c>
      <c r="AX1971" s="138" t="str">
        <f t="shared" si="623"/>
        <v/>
      </c>
      <c r="AY1971" s="138" t="str">
        <f t="shared" si="624"/>
        <v/>
      </c>
      <c r="AZ1971" s="130" t="str">
        <f>IF(AX1971&amp;AW1971="勤怠未設定","×",IF(AV1971="勤怠修正","×",IF(AC1971="外注","",IF(AA1971="",IF(AY1971&lt;&gt;"","×",""),IF(VLOOKUP(AA1971,カレンダマスタ!$H$66:$I$83,2,FALSE)&lt;&gt;AY1971,"×","OK")))))</f>
        <v/>
      </c>
      <c r="BC1971" s="137" t="str">
        <f>IF(E1971="","",VLOOKUP($E1971,カレンダマスタ!$A$4:$E$381,4,FALSE))</f>
        <v/>
      </c>
      <c r="BD1971" s="126" t="str">
        <f>IF(AC1971="社員","",IF(AG1971=0,"",IF(AD1971="NSTC",IF(COUNTIF(カレンダマスタ!$Q$5:$Q$32,G1971)=1,"OK","×"),
IF(AD1971="NS本社",IF(COUNTIF(カレンダマスタ!$T$5:$T$32,G1971)=1,"OK","×"),IF(COUNTIF(カレンダマスタ!$R$5:$R$32,G1971)=1,"OK","×")))))</f>
        <v/>
      </c>
      <c r="BE1971" s="126" t="str">
        <f>IF(AC1971="社員","",IF(G1971="","",IF(R1971&lt;&gt;"","",IF(AF1971="CS","OK",IF(VLOOKUP(E1971,カレンダマスタ!$A$5:$D$381,4,FALSE)&gt;0,"",IF(OR(G1971*24&gt;10.84,H1971*24&lt;14.5)=TRUE,"×","OK"))))))</f>
        <v/>
      </c>
      <c r="BF1971" s="126" t="str">
        <f t="shared" si="618"/>
        <v/>
      </c>
      <c r="BG1971" s="126" t="str">
        <f t="shared" si="632"/>
        <v/>
      </c>
      <c r="BI1971" s="130" t="str">
        <f t="shared" si="633"/>
        <v/>
      </c>
    </row>
    <row r="1972" spans="2:61">
      <c r="B1972" s="111"/>
      <c r="C1972" s="536"/>
      <c r="D1972" s="128"/>
      <c r="E1972" s="583"/>
      <c r="F1972" s="128"/>
      <c r="G1972" s="588"/>
      <c r="H1972" s="588"/>
      <c r="I1972" s="130"/>
      <c r="J1972" s="139"/>
      <c r="K1972" s="131"/>
      <c r="L1972" s="132"/>
      <c r="M1972" s="132"/>
      <c r="N1972" s="141"/>
      <c r="O1972" s="139"/>
      <c r="P1972" s="139"/>
      <c r="Q1972" s="139"/>
      <c r="R1972" s="133"/>
      <c r="S1972" s="134"/>
      <c r="T1972" s="434" t="str">
        <f t="shared" si="626"/>
        <v/>
      </c>
      <c r="U1972" s="429"/>
      <c r="V1972" s="429" t="str">
        <f t="shared" si="627"/>
        <v/>
      </c>
      <c r="W1972" s="298"/>
      <c r="X1972" s="129" t="str">
        <f t="shared" si="634"/>
        <v/>
      </c>
      <c r="Y1972" s="129" t="str">
        <f t="shared" si="628"/>
        <v/>
      </c>
      <c r="Z1972" s="129" t="str">
        <f t="shared" si="629"/>
        <v/>
      </c>
      <c r="AA1972" s="133" t="str">
        <f t="shared" si="620"/>
        <v/>
      </c>
      <c r="AC1972" s="186" t="str">
        <f>AC1946</f>
        <v/>
      </c>
      <c r="AD1972" s="187" t="str">
        <f>AD1946</f>
        <v/>
      </c>
      <c r="AE1972" s="187" t="str">
        <f>AE1946</f>
        <v/>
      </c>
      <c r="AF1972" s="187" t="str">
        <f>AF1946</f>
        <v/>
      </c>
      <c r="AG1972" s="204">
        <f t="shared" si="630"/>
        <v>0</v>
      </c>
      <c r="AI1972" s="140" t="str">
        <f>IF(月報!G1972&lt;&gt;"",月報!G1972,"")</f>
        <v/>
      </c>
      <c r="AJ1972" s="126" t="str">
        <f>IF(月報!W1972&lt;&gt;"",月報!W1972*24,"")</f>
        <v/>
      </c>
      <c r="AK1972" s="126" t="str">
        <f>IF(月報!P1972&lt;&gt;"",月報!P1972,"")</f>
        <v/>
      </c>
      <c r="AL1972" s="126" t="str">
        <f>IF(月報!Q1972&lt;&gt;"",IF(月報!Q1972="平日残","",月報!Q1972),"")</f>
        <v/>
      </c>
      <c r="AM1972" s="126"/>
      <c r="AN1972" s="126" t="str">
        <f t="shared" si="619"/>
        <v/>
      </c>
      <c r="AO1972" s="126" t="str">
        <f>IF($E1972="","",VLOOKUP($E1972,カレンダマスタ!$A$5:$E$381,5,FALSE))</f>
        <v/>
      </c>
      <c r="AQ1972" s="196" t="str">
        <f>IF(G1972="","",IF(VLOOKUP(E1972,カレンダマスタ!$A$5:$D$381,4,FALSE)=0,"",1))</f>
        <v/>
      </c>
      <c r="AR1972" s="136" t="str">
        <f>IF($G1972="","",IF($AD1972="NSTC",INDEX(カレンダマスタ!$I$26:$O$31,MATCH($G1972,カレンダマスタ!$H$26:$H$31,1),MATCH($H1972,カレンダマスタ!$I$25:$O$25,1)),
IF($AD1972="CS本社",INDEX(カレンダマスタ!$I$36:$O$41,MATCH($G1972,カレンダマスタ!$H$36:$H$41,1),MATCH($H1972,カレンダマスタ!$I$35:$O$35,1)),
IF($AD1972="NS本社",INDEX(カレンダマスタ!$I$94:$O$99,MATCH($G1972,カレンダマスタ!$H$95:$H$100,1),MATCH($H1972,カレンダマスタ!$I$93:$O$93,1)),
IF($AD1972="ODC",INDEX(カレンダマスタ!$I$46:$O$51,MATCH($G1972,カレンダマスタ!$H$46:$H$51,1),MATCH($H1972,カレンダマスタ!$I$45:$O$45,1)),
IF($AD1972="NS東京TC",INDEX(カレンダマスタ!$I$56:$O$61,MATCH($G1972,カレンダマスタ!$H$56:$H$61,1),MATCH($H1972,カレンダマスタ!$I$55:$O$55,1)),""))))))</f>
        <v/>
      </c>
      <c r="AS1972" s="126" t="str">
        <f t="shared" si="631"/>
        <v/>
      </c>
      <c r="AU1972" s="137" t="str">
        <f>IF(E1972="","",VLOOKUP($E1972,カレンダマスタ!$A$4:$E$381,4,FALSE))</f>
        <v/>
      </c>
      <c r="AV1972" s="137" t="str">
        <f t="shared" si="621"/>
        <v/>
      </c>
      <c r="AW1972" s="137" t="str">
        <f t="shared" si="622"/>
        <v/>
      </c>
      <c r="AX1972" s="138" t="str">
        <f t="shared" si="623"/>
        <v/>
      </c>
      <c r="AY1972" s="138" t="str">
        <f t="shared" si="624"/>
        <v/>
      </c>
      <c r="AZ1972" s="130" t="str">
        <f>IF(AX1972&amp;AW1972="勤怠未設定","×",IF(AV1972="勤怠修正","×",IF(AC1972="外注","",IF(AA1972="",IF(AY1972&lt;&gt;"","×",""),IF(VLOOKUP(AA1972,カレンダマスタ!$H$66:$I$83,2,FALSE)&lt;&gt;AY1972,"×","OK")))))</f>
        <v/>
      </c>
      <c r="BC1972" s="137" t="str">
        <f>IF(E1972="","",VLOOKUP($E1972,カレンダマスタ!$A$4:$E$381,4,FALSE))</f>
        <v/>
      </c>
      <c r="BD1972" s="126" t="str">
        <f>IF(AC1972="社員","",IF(AG1972=0,"",IF(AD1972="NSTC",IF(COUNTIF(カレンダマスタ!$Q$5:$Q$32,G1972)=1,"OK","×"),
IF(AD1972="NS本社",IF(COUNTIF(カレンダマスタ!$T$5:$T$32,G1972)=1,"OK","×"),IF(COUNTIF(カレンダマスタ!$R$5:$R$32,G1972)=1,"OK","×")))))</f>
        <v/>
      </c>
      <c r="BE1972" s="126" t="str">
        <f>IF(AC1972="社員","",IF(G1972="","",IF(R1972&lt;&gt;"","",IF(AF1972="CS","OK",IF(VLOOKUP(E1972,カレンダマスタ!$A$5:$D$381,4,FALSE)&gt;0,"",IF(OR(G1972*24&gt;10.84,H1972*24&lt;14.5)=TRUE,"×","OK"))))))</f>
        <v/>
      </c>
      <c r="BF1972" s="126" t="str">
        <f t="shared" si="618"/>
        <v/>
      </c>
      <c r="BG1972" s="126" t="str">
        <f t="shared" si="632"/>
        <v/>
      </c>
      <c r="BI1972" s="130" t="str">
        <f t="shared" si="633"/>
        <v/>
      </c>
    </row>
    <row r="1973" spans="2:61">
      <c r="B1973" s="111"/>
      <c r="C1973" s="537"/>
      <c r="D1973" s="142"/>
      <c r="E1973" s="584"/>
      <c r="F1973" s="142"/>
      <c r="G1973" s="589"/>
      <c r="H1973" s="589"/>
      <c r="I1973" s="144"/>
      <c r="J1973" s="148"/>
      <c r="K1973" s="145"/>
      <c r="L1973" s="146"/>
      <c r="M1973" s="146"/>
      <c r="N1973" s="147"/>
      <c r="O1973" s="148"/>
      <c r="P1973" s="148"/>
      <c r="Q1973" s="148"/>
      <c r="R1973" s="149"/>
      <c r="S1973" s="156"/>
      <c r="T1973" s="435" t="str">
        <f t="shared" si="626"/>
        <v/>
      </c>
      <c r="U1973" s="430"/>
      <c r="V1973" s="430" t="str">
        <f t="shared" si="627"/>
        <v/>
      </c>
      <c r="W1973" s="298"/>
      <c r="X1973" s="143" t="str">
        <f t="shared" si="634"/>
        <v/>
      </c>
      <c r="Y1973" s="143" t="str">
        <f t="shared" si="628"/>
        <v/>
      </c>
      <c r="Z1973" s="143" t="str">
        <f t="shared" si="629"/>
        <v/>
      </c>
      <c r="AA1973" s="149" t="str">
        <f t="shared" si="620"/>
        <v/>
      </c>
      <c r="AC1973" s="188" t="str">
        <f>AC1946</f>
        <v/>
      </c>
      <c r="AD1973" s="189" t="str">
        <f>AD1946</f>
        <v/>
      </c>
      <c r="AE1973" s="189" t="str">
        <f>AE1946</f>
        <v/>
      </c>
      <c r="AF1973" s="189" t="str">
        <f>AF1946</f>
        <v/>
      </c>
      <c r="AG1973" s="205">
        <f t="shared" si="630"/>
        <v>0</v>
      </c>
      <c r="AI1973" s="157" t="str">
        <f>IF(月報!G1973&lt;&gt;"",月報!G1973,"")</f>
        <v/>
      </c>
      <c r="AJ1973" s="151" t="str">
        <f>IF(月報!W1973&lt;&gt;"",月報!W1973*24,"")</f>
        <v/>
      </c>
      <c r="AK1973" s="151" t="str">
        <f>IF(月報!P1973&lt;&gt;"",月報!P1973,"")</f>
        <v/>
      </c>
      <c r="AL1973" s="151" t="str">
        <f>IF(月報!Q1973&lt;&gt;"",IF(月報!Q1973="平日残","",月報!Q1973),"")</f>
        <v/>
      </c>
      <c r="AM1973" s="151"/>
      <c r="AN1973" s="151" t="str">
        <f t="shared" si="619"/>
        <v/>
      </c>
      <c r="AO1973" s="151" t="str">
        <f>IF($E1973="","",VLOOKUP($E1973,カレンダマスタ!$A$5:$E$381,5,FALSE))</f>
        <v/>
      </c>
      <c r="AQ1973" s="197" t="str">
        <f>IF(G1973="","",IF(VLOOKUP(E1973,カレンダマスタ!$A$5:$D$381,4,FALSE)=0,"",1))</f>
        <v/>
      </c>
      <c r="AR1973" s="152" t="str">
        <f>IF($G1973="","",IF($AD1973="NSTC",INDEX(カレンダマスタ!$I$26:$O$31,MATCH($G1973,カレンダマスタ!$H$26:$H$31,1),MATCH($H1973,カレンダマスタ!$I$25:$O$25,1)),
IF($AD1973="CS本社",INDEX(カレンダマスタ!$I$36:$O$41,MATCH($G1973,カレンダマスタ!$H$36:$H$41,1),MATCH($H1973,カレンダマスタ!$I$35:$O$35,1)),
IF($AD1973="NS本社",INDEX(カレンダマスタ!$I$94:$O$99,MATCH($G1973,カレンダマスタ!$H$95:$H$100,1),MATCH($H1973,カレンダマスタ!$I$93:$O$93,1)),
IF($AD1973="ODC",INDEX(カレンダマスタ!$I$46:$O$51,MATCH($G1973,カレンダマスタ!$H$46:$H$51,1),MATCH($H1973,カレンダマスタ!$I$45:$O$45,1)),
IF($AD1973="NS東京TC",INDEX(カレンダマスタ!$I$56:$O$61,MATCH($G1973,カレンダマスタ!$H$56:$H$61,1),MATCH($H1973,カレンダマスタ!$I$55:$O$55,1)),""))))))</f>
        <v/>
      </c>
      <c r="AS1973" s="151" t="str">
        <f t="shared" si="631"/>
        <v/>
      </c>
      <c r="AU1973" s="153" t="str">
        <f>IF(E1973="","",VLOOKUP($E1973,カレンダマスタ!$A$4:$E$381,4,FALSE))</f>
        <v/>
      </c>
      <c r="AV1973" s="153" t="str">
        <f t="shared" si="621"/>
        <v/>
      </c>
      <c r="AW1973" s="153" t="str">
        <f t="shared" si="622"/>
        <v/>
      </c>
      <c r="AX1973" s="154" t="str">
        <f t="shared" si="623"/>
        <v/>
      </c>
      <c r="AY1973" s="154" t="str">
        <f t="shared" si="624"/>
        <v/>
      </c>
      <c r="AZ1973" s="144" t="str">
        <f>IF(AX1973&amp;AW1973="勤怠未設定","×",IF(AV1973="勤怠修正","×",IF(AC1973="外注","",IF(AA1973="",IF(AY1973&lt;&gt;"","×",""),IF(VLOOKUP(AA1973,カレンダマスタ!$H$66:$I$83,2,FALSE)&lt;&gt;AY1973,"×","OK")))))</f>
        <v/>
      </c>
      <c r="BC1973" s="153" t="str">
        <f>IF(E1973="","",VLOOKUP($E1973,カレンダマスタ!$A$4:$E$381,4,FALSE))</f>
        <v/>
      </c>
      <c r="BD1973" s="151" t="str">
        <f>IF(AC1973="社員","",IF(AG1973=0,"",IF(AD1973="NSTC",IF(COUNTIF(カレンダマスタ!$Q$5:$Q$32,G1973)=1,"OK","×"),
IF(AD1973="NS本社",IF(COUNTIF(カレンダマスタ!$T$5:$T$32,G1973)=1,"OK","×"),IF(COUNTIF(カレンダマスタ!$R$5:$R$32,G1973)=1,"OK","×")))))</f>
        <v/>
      </c>
      <c r="BE1973" s="151" t="str">
        <f>IF(AC1973="社員","",IF(G1973="","",IF(R1973&lt;&gt;"","",IF(AF1973="CS","OK",IF(VLOOKUP(E1973,カレンダマスタ!$A$5:$D$381,4,FALSE)&gt;0,"",IF(OR(G1973*24&gt;10.84,H1973*24&lt;14.5)=TRUE,"×","OK"))))))</f>
        <v/>
      </c>
      <c r="BF1973" s="151" t="str">
        <f t="shared" si="618"/>
        <v/>
      </c>
      <c r="BG1973" s="151" t="str">
        <f t="shared" si="632"/>
        <v/>
      </c>
      <c r="BI1973" s="144" t="str">
        <f t="shared" si="633"/>
        <v/>
      </c>
    </row>
    <row r="1974" spans="2:61">
      <c r="B1974" s="111"/>
      <c r="C1974" s="535"/>
      <c r="D1974" s="112"/>
      <c r="E1974" s="582"/>
      <c r="F1974" s="112"/>
      <c r="G1974" s="587"/>
      <c r="H1974" s="587"/>
      <c r="I1974" s="114"/>
      <c r="J1974" s="118"/>
      <c r="K1974" s="115"/>
      <c r="L1974" s="116"/>
      <c r="M1974" s="116"/>
      <c r="N1974" s="117"/>
      <c r="O1974" s="118"/>
      <c r="P1974" s="118"/>
      <c r="Q1974" s="118"/>
      <c r="R1974" s="119"/>
      <c r="S1974" s="120"/>
      <c r="T1974" s="433" t="str">
        <f t="shared" si="626"/>
        <v/>
      </c>
      <c r="U1974" s="431">
        <f>SUM(T1974:T1980)</f>
        <v>0</v>
      </c>
      <c r="V1974" s="431" t="str">
        <f t="shared" si="627"/>
        <v/>
      </c>
      <c r="W1974" s="298"/>
      <c r="X1974" s="113" t="str">
        <f t="shared" si="634"/>
        <v/>
      </c>
      <c r="Y1974" s="113" t="str">
        <f t="shared" si="628"/>
        <v/>
      </c>
      <c r="Z1974" s="113" t="str">
        <f t="shared" si="629"/>
        <v/>
      </c>
      <c r="AA1974" s="119" t="str">
        <f t="shared" si="620"/>
        <v/>
      </c>
      <c r="AC1974" s="190" t="str">
        <f>AC1946</f>
        <v/>
      </c>
      <c r="AD1974" s="191" t="str">
        <f>AD1946</f>
        <v/>
      </c>
      <c r="AE1974" s="191" t="str">
        <f>AE1946</f>
        <v/>
      </c>
      <c r="AF1974" s="191" t="str">
        <f>AF1946</f>
        <v/>
      </c>
      <c r="AG1974" s="206">
        <f t="shared" si="630"/>
        <v>0</v>
      </c>
      <c r="AI1974" s="159" t="str">
        <f>IF(月報!G1974&lt;&gt;"",月報!G1974,"")</f>
        <v/>
      </c>
      <c r="AJ1974" s="122" t="str">
        <f>IF(月報!W1974&lt;&gt;"",月報!W1974*24,"")</f>
        <v/>
      </c>
      <c r="AK1974" s="122" t="str">
        <f>IF(月報!P1974&lt;&gt;"",月報!P1974,"")</f>
        <v/>
      </c>
      <c r="AL1974" s="122" t="str">
        <f>IF(月報!Q1974&lt;&gt;"",IF(月報!Q1974="平日残","",月報!Q1974),"")</f>
        <v/>
      </c>
      <c r="AM1974" s="122"/>
      <c r="AN1974" s="122" t="str">
        <f t="shared" si="619"/>
        <v/>
      </c>
      <c r="AO1974" s="122" t="str">
        <f>IF($E1974="","",VLOOKUP($E1974,カレンダマスタ!$A$5:$E$381,5,FALSE))</f>
        <v/>
      </c>
      <c r="AQ1974" s="195" t="str">
        <f>IF(G1974="","",IF(VLOOKUP(E1974,カレンダマスタ!$A$5:$D$381,4,FALSE)=0,"",1))</f>
        <v/>
      </c>
      <c r="AR1974" s="123" t="str">
        <f>IF($G1974="","",IF($AD1974="NSTC",INDEX(カレンダマスタ!$I$26:$O$31,MATCH($G1974,カレンダマスタ!$H$26:$H$31,1),MATCH($H1974,カレンダマスタ!$I$25:$O$25,1)),
IF($AD1974="CS本社",INDEX(カレンダマスタ!$I$36:$O$41,MATCH($G1974,カレンダマスタ!$H$36:$H$41,1),MATCH($H1974,カレンダマスタ!$I$35:$O$35,1)),
IF($AD1974="NS本社",INDEX(カレンダマスタ!$I$94:$O$99,MATCH($G1974,カレンダマスタ!$H$95:$H$100,1),MATCH($H1974,カレンダマスタ!$I$93:$O$93,1)),
IF($AD1974="ODC",INDEX(カレンダマスタ!$I$46:$O$51,MATCH($G1974,カレンダマスタ!$H$46:$H$51,1),MATCH($H1974,カレンダマスタ!$I$45:$O$45,1)),
IF($AD1974="NS東京TC",INDEX(カレンダマスタ!$I$56:$O$61,MATCH($G1974,カレンダマスタ!$H$56:$H$61,1),MATCH($H1974,カレンダマスタ!$I$55:$O$55,1)),""))))))</f>
        <v/>
      </c>
      <c r="AS1974" s="122" t="str">
        <f t="shared" si="631"/>
        <v/>
      </c>
      <c r="AU1974" s="124" t="str">
        <f>IF(E1974="","",VLOOKUP($E1974,カレンダマスタ!$A$4:$E$381,4,FALSE))</f>
        <v/>
      </c>
      <c r="AV1974" s="124" t="str">
        <f t="shared" si="621"/>
        <v/>
      </c>
      <c r="AW1974" s="124" t="str">
        <f t="shared" si="622"/>
        <v/>
      </c>
      <c r="AX1974" s="125" t="str">
        <f t="shared" si="623"/>
        <v/>
      </c>
      <c r="AY1974" s="125" t="str">
        <f t="shared" si="624"/>
        <v/>
      </c>
      <c r="AZ1974" s="114" t="str">
        <f>IF(AX1974&amp;AW1974="勤怠未設定","×",IF(AV1974="勤怠修正","×",IF(AC1974="外注","",IF(AA1974="",IF(AY1974&lt;&gt;"","×",""),IF(VLOOKUP(AA1974,カレンダマスタ!$H$66:$I$83,2,FALSE)&lt;&gt;AY1974,"×","OK")))))</f>
        <v/>
      </c>
      <c r="BC1974" s="124" t="str">
        <f>IF(E1974="","",VLOOKUP($E1974,カレンダマスタ!$A$4:$E$381,4,FALSE))</f>
        <v/>
      </c>
      <c r="BD1974" s="122" t="str">
        <f>IF(AC1974="社員","",IF(AG1974=0,"",IF(AD1974="NSTC",IF(COUNTIF(カレンダマスタ!$Q$5:$Q$32,G1974)=1,"OK","×"),
IF(AD1974="NS本社",IF(COUNTIF(カレンダマスタ!$T$5:$T$32,G1974)=1,"OK","×"),IF(COUNTIF(カレンダマスタ!$R$5:$R$32,G1974)=1,"OK","×")))))</f>
        <v/>
      </c>
      <c r="BE1974" s="122" t="str">
        <f>IF(AC1974="社員","",IF(G1974="","",IF(R1974&lt;&gt;"","",IF(AF1974="CS","OK",IF(VLOOKUP(E1974,カレンダマスタ!$A$5:$D$381,4,FALSE)&gt;0,"",IF(OR(G1974*24&gt;10.84,H1974*24&lt;14.5)=TRUE,"×","OK"))))))</f>
        <v/>
      </c>
      <c r="BF1974" s="122" t="str">
        <f t="shared" si="618"/>
        <v/>
      </c>
      <c r="BG1974" s="122" t="str">
        <f t="shared" si="632"/>
        <v/>
      </c>
      <c r="BI1974" s="114" t="str">
        <f t="shared" si="633"/>
        <v/>
      </c>
    </row>
    <row r="1975" spans="2:61">
      <c r="B1975" s="111"/>
      <c r="C1975" s="536"/>
      <c r="D1975" s="128"/>
      <c r="E1975" s="583"/>
      <c r="F1975" s="128"/>
      <c r="G1975" s="588"/>
      <c r="H1975" s="588"/>
      <c r="I1975" s="130"/>
      <c r="J1975" s="139"/>
      <c r="K1975" s="131"/>
      <c r="L1975" s="132"/>
      <c r="M1975" s="132"/>
      <c r="N1975" s="141"/>
      <c r="O1975" s="139"/>
      <c r="P1975" s="139"/>
      <c r="Q1975" s="139"/>
      <c r="R1975" s="133"/>
      <c r="S1975" s="134"/>
      <c r="T1975" s="434" t="str">
        <f t="shared" si="626"/>
        <v/>
      </c>
      <c r="U1975" s="429"/>
      <c r="V1975" s="429" t="str">
        <f t="shared" si="627"/>
        <v/>
      </c>
      <c r="W1975" s="298"/>
      <c r="X1975" s="129" t="str">
        <f t="shared" si="634"/>
        <v/>
      </c>
      <c r="Y1975" s="129" t="str">
        <f t="shared" si="628"/>
        <v/>
      </c>
      <c r="Z1975" s="129" t="str">
        <f t="shared" si="629"/>
        <v/>
      </c>
      <c r="AA1975" s="133" t="str">
        <f t="shared" si="620"/>
        <v/>
      </c>
      <c r="AC1975" s="186" t="str">
        <f>AC1946</f>
        <v/>
      </c>
      <c r="AD1975" s="187" t="str">
        <f>AD1946</f>
        <v/>
      </c>
      <c r="AE1975" s="187" t="str">
        <f>AE1946</f>
        <v/>
      </c>
      <c r="AF1975" s="187" t="str">
        <f>AF1946</f>
        <v/>
      </c>
      <c r="AG1975" s="204">
        <f t="shared" si="630"/>
        <v>0</v>
      </c>
      <c r="AI1975" s="135" t="str">
        <f>IF(月報!G1975&lt;&gt;"",月報!G1975,"")</f>
        <v/>
      </c>
      <c r="AJ1975" s="126" t="str">
        <f>IF(月報!W1975&lt;&gt;"",月報!W1975*24,"")</f>
        <v/>
      </c>
      <c r="AK1975" s="126" t="str">
        <f>IF(月報!P1975&lt;&gt;"",月報!P1975,"")</f>
        <v/>
      </c>
      <c r="AL1975" s="126" t="str">
        <f>IF(月報!Q1975&lt;&gt;"",IF(月報!Q1975="平日残","",月報!Q1975),"")</f>
        <v/>
      </c>
      <c r="AM1975" s="126"/>
      <c r="AN1975" s="126" t="str">
        <f t="shared" si="619"/>
        <v/>
      </c>
      <c r="AO1975" s="126" t="str">
        <f>IF($E1975="","",VLOOKUP($E1975,カレンダマスタ!$A$5:$E$381,5,FALSE))</f>
        <v/>
      </c>
      <c r="AQ1975" s="196" t="str">
        <f>IF(G1975="","",IF(VLOOKUP(E1975,カレンダマスタ!$A$5:$D$381,4,FALSE)=0,"",1))</f>
        <v/>
      </c>
      <c r="AR1975" s="136" t="str">
        <f>IF($G1975="","",IF($AD1975="NSTC",INDEX(カレンダマスタ!$I$26:$O$31,MATCH($G1975,カレンダマスタ!$H$26:$H$31,1),MATCH($H1975,カレンダマスタ!$I$25:$O$25,1)),
IF($AD1975="CS本社",INDEX(カレンダマスタ!$I$36:$O$41,MATCH($G1975,カレンダマスタ!$H$36:$H$41,1),MATCH($H1975,カレンダマスタ!$I$35:$O$35,1)),
IF($AD1975="NS本社",INDEX(カレンダマスタ!$I$94:$O$99,MATCH($G1975,カレンダマスタ!$H$95:$H$100,1),MATCH($H1975,カレンダマスタ!$I$93:$O$93,1)),
IF($AD1975="ODC",INDEX(カレンダマスタ!$I$46:$O$51,MATCH($G1975,カレンダマスタ!$H$46:$H$51,1),MATCH($H1975,カレンダマスタ!$I$45:$O$45,1)),
IF($AD1975="NS東京TC",INDEX(カレンダマスタ!$I$56:$O$61,MATCH($G1975,カレンダマスタ!$H$56:$H$61,1),MATCH($H1975,カレンダマスタ!$I$55:$O$55,1)),""))))))</f>
        <v/>
      </c>
      <c r="AS1975" s="126" t="str">
        <f t="shared" si="631"/>
        <v/>
      </c>
      <c r="AU1975" s="137" t="str">
        <f>IF(E1975="","",VLOOKUP($E1975,カレンダマスタ!$A$4:$E$381,4,FALSE))</f>
        <v/>
      </c>
      <c r="AV1975" s="137" t="str">
        <f t="shared" si="621"/>
        <v/>
      </c>
      <c r="AW1975" s="137" t="str">
        <f t="shared" si="622"/>
        <v/>
      </c>
      <c r="AX1975" s="138" t="str">
        <f t="shared" si="623"/>
        <v/>
      </c>
      <c r="AY1975" s="138" t="str">
        <f t="shared" si="624"/>
        <v/>
      </c>
      <c r="AZ1975" s="130" t="str">
        <f>IF(AX1975&amp;AW1975="勤怠未設定","×",IF(AV1975="勤怠修正","×",IF(AC1975="外注","",IF(AA1975="",IF(AY1975&lt;&gt;"","×",""),IF(VLOOKUP(AA1975,カレンダマスタ!$H$66:$I$83,2,FALSE)&lt;&gt;AY1975,"×","OK")))))</f>
        <v/>
      </c>
      <c r="BC1975" s="137" t="str">
        <f>IF(E1975="","",VLOOKUP($E1975,カレンダマスタ!$A$4:$E$381,4,FALSE))</f>
        <v/>
      </c>
      <c r="BD1975" s="126" t="str">
        <f>IF(AC1975="社員","",IF(AG1975=0,"",IF(AD1975="NSTC",IF(COUNTIF(カレンダマスタ!$Q$5:$Q$32,G1975)=1,"OK","×"),
IF(AD1975="NS本社",IF(COUNTIF(カレンダマスタ!$T$5:$T$32,G1975)=1,"OK","×"),IF(COUNTIF(カレンダマスタ!$R$5:$R$32,G1975)=1,"OK","×")))))</f>
        <v/>
      </c>
      <c r="BE1975" s="126" t="str">
        <f>IF(AC1975="社員","",IF(G1975="","",IF(R1975&lt;&gt;"","",IF(AF1975="CS","OK",IF(VLOOKUP(E1975,カレンダマスタ!$A$5:$D$381,4,FALSE)&gt;0,"",IF(OR(G1975*24&gt;10.84,H1975*24&lt;14.5)=TRUE,"×","OK"))))))</f>
        <v/>
      </c>
      <c r="BF1975" s="126" t="str">
        <f t="shared" si="618"/>
        <v/>
      </c>
      <c r="BG1975" s="126" t="str">
        <f t="shared" si="632"/>
        <v/>
      </c>
      <c r="BI1975" s="130" t="str">
        <f t="shared" si="633"/>
        <v/>
      </c>
    </row>
    <row r="1976" spans="2:61">
      <c r="B1976" s="111"/>
      <c r="C1976" s="536"/>
      <c r="D1976" s="128"/>
      <c r="E1976" s="583"/>
      <c r="F1976" s="128"/>
      <c r="G1976" s="588"/>
      <c r="H1976" s="588"/>
      <c r="I1976" s="130"/>
      <c r="J1976" s="139"/>
      <c r="K1976" s="131"/>
      <c r="L1976" s="132"/>
      <c r="M1976" s="132"/>
      <c r="N1976" s="141"/>
      <c r="O1976" s="139"/>
      <c r="P1976" s="139"/>
      <c r="Q1976" s="139"/>
      <c r="R1976" s="133"/>
      <c r="S1976" s="134"/>
      <c r="T1976" s="434" t="str">
        <f t="shared" si="626"/>
        <v/>
      </c>
      <c r="U1976" s="429"/>
      <c r="V1976" s="429" t="str">
        <f t="shared" si="627"/>
        <v/>
      </c>
      <c r="W1976" s="298"/>
      <c r="X1976" s="129" t="str">
        <f t="shared" si="634"/>
        <v/>
      </c>
      <c r="Y1976" s="129" t="str">
        <f t="shared" si="628"/>
        <v/>
      </c>
      <c r="Z1976" s="129" t="str">
        <f t="shared" si="629"/>
        <v/>
      </c>
      <c r="AA1976" s="133" t="str">
        <f t="shared" si="620"/>
        <v/>
      </c>
      <c r="AC1976" s="186" t="str">
        <f>AC1946</f>
        <v/>
      </c>
      <c r="AD1976" s="187" t="str">
        <f>AD1946</f>
        <v/>
      </c>
      <c r="AE1976" s="187" t="str">
        <f>AE1946</f>
        <v/>
      </c>
      <c r="AF1976" s="187" t="str">
        <f>AF1946</f>
        <v/>
      </c>
      <c r="AG1976" s="204">
        <f t="shared" si="630"/>
        <v>0</v>
      </c>
      <c r="AI1976" s="160" t="str">
        <f>IF(月報!G1976&lt;&gt;"",月報!G1976,"")</f>
        <v/>
      </c>
      <c r="AJ1976" s="126" t="str">
        <f>IF(月報!W1976&lt;&gt;"",月報!W1976*24,"")</f>
        <v/>
      </c>
      <c r="AK1976" s="126" t="str">
        <f>IF(月報!P1976&lt;&gt;"",月報!P1976,"")</f>
        <v/>
      </c>
      <c r="AL1976" s="126" t="str">
        <f>IF(月報!Q1976&lt;&gt;"",IF(月報!Q1976="平日残","",月報!Q1976),"")</f>
        <v/>
      </c>
      <c r="AM1976" s="126"/>
      <c r="AN1976" s="126" t="str">
        <f t="shared" si="619"/>
        <v/>
      </c>
      <c r="AO1976" s="126" t="str">
        <f>IF($E1976="","",VLOOKUP($E1976,カレンダマスタ!$A$5:$E$381,5,FALSE))</f>
        <v/>
      </c>
      <c r="AQ1976" s="196" t="str">
        <f>IF(G1976="","",IF(VLOOKUP(E1976,カレンダマスタ!$A$5:$D$381,4,FALSE)=0,"",1))</f>
        <v/>
      </c>
      <c r="AR1976" s="136" t="str">
        <f>IF($G1976="","",IF($AD1976="NSTC",INDEX(カレンダマスタ!$I$26:$O$31,MATCH($G1976,カレンダマスタ!$H$26:$H$31,1),MATCH($H1976,カレンダマスタ!$I$25:$O$25,1)),
IF($AD1976="CS本社",INDEX(カレンダマスタ!$I$36:$O$41,MATCH($G1976,カレンダマスタ!$H$36:$H$41,1),MATCH($H1976,カレンダマスタ!$I$35:$O$35,1)),
IF($AD1976="NS本社",INDEX(カレンダマスタ!$I$94:$O$99,MATCH($G1976,カレンダマスタ!$H$95:$H$100,1),MATCH($H1976,カレンダマスタ!$I$93:$O$93,1)),
IF($AD1976="ODC",INDEX(カレンダマスタ!$I$46:$O$51,MATCH($G1976,カレンダマスタ!$H$46:$H$51,1),MATCH($H1976,カレンダマスタ!$I$45:$O$45,1)),
IF($AD1976="NS東京TC",INDEX(カレンダマスタ!$I$56:$O$61,MATCH($G1976,カレンダマスタ!$H$56:$H$61,1),MATCH($H1976,カレンダマスタ!$I$55:$O$55,1)),""))))))</f>
        <v/>
      </c>
      <c r="AS1976" s="126" t="str">
        <f t="shared" si="631"/>
        <v/>
      </c>
      <c r="AU1976" s="137" t="str">
        <f>IF(E1976="","",VLOOKUP($E1976,カレンダマスタ!$A$4:$E$381,4,FALSE))</f>
        <v/>
      </c>
      <c r="AV1976" s="137" t="str">
        <f t="shared" si="621"/>
        <v/>
      </c>
      <c r="AW1976" s="137" t="str">
        <f t="shared" si="622"/>
        <v/>
      </c>
      <c r="AX1976" s="138" t="str">
        <f t="shared" si="623"/>
        <v/>
      </c>
      <c r="AY1976" s="138" t="str">
        <f t="shared" si="624"/>
        <v/>
      </c>
      <c r="AZ1976" s="130" t="str">
        <f>IF(AX1976&amp;AW1976="勤怠未設定","×",IF(AV1976="勤怠修正","×",IF(AC1976="外注","",IF(AA1976="",IF(AY1976&lt;&gt;"","×",""),IF(VLOOKUP(AA1976,カレンダマスタ!$H$66:$I$83,2,FALSE)&lt;&gt;AY1976,"×","OK")))))</f>
        <v/>
      </c>
      <c r="BC1976" s="137" t="str">
        <f>IF(E1976="","",VLOOKUP($E1976,カレンダマスタ!$A$4:$E$381,4,FALSE))</f>
        <v/>
      </c>
      <c r="BD1976" s="126" t="str">
        <f>IF(AC1976="社員","",IF(AG1976=0,"",IF(AD1976="NSTC",IF(COUNTIF(カレンダマスタ!$Q$5:$Q$32,G1976)=1,"OK","×"),
IF(AD1976="NS本社",IF(COUNTIF(カレンダマスタ!$T$5:$T$32,G1976)=1,"OK","×"),IF(COUNTIF(カレンダマスタ!$R$5:$R$32,G1976)=1,"OK","×")))))</f>
        <v/>
      </c>
      <c r="BE1976" s="126" t="str">
        <f>IF(AC1976="社員","",IF(G1976="","",IF(R1976&lt;&gt;"","",IF(AF1976="CS","OK",IF(VLOOKUP(E1976,カレンダマスタ!$A$5:$D$381,4,FALSE)&gt;0,"",IF(OR(G1976*24&gt;10.84,H1976*24&lt;14.5)=TRUE,"×","OK"))))))</f>
        <v/>
      </c>
      <c r="BF1976" s="126" t="str">
        <f t="shared" ref="BF1976:BF2039" si="635">IF(AC1976="外注",AN1976,IF(G1976="",IF(AJ1976="","","週報未入力"),IF(AJ1976="","TW未入力","")))</f>
        <v/>
      </c>
      <c r="BG1976" s="126" t="str">
        <f t="shared" si="632"/>
        <v/>
      </c>
      <c r="BI1976" s="130" t="str">
        <f t="shared" si="633"/>
        <v/>
      </c>
    </row>
    <row r="1977" spans="2:61">
      <c r="B1977" s="111"/>
      <c r="C1977" s="536"/>
      <c r="D1977" s="128"/>
      <c r="E1977" s="214"/>
      <c r="F1977" s="128"/>
      <c r="G1977" s="588"/>
      <c r="H1977" s="588"/>
      <c r="I1977" s="131"/>
      <c r="J1977" s="139"/>
      <c r="K1977" s="131"/>
      <c r="L1977" s="132"/>
      <c r="M1977" s="132"/>
      <c r="N1977" s="141"/>
      <c r="O1977" s="139"/>
      <c r="P1977" s="139"/>
      <c r="Q1977" s="139"/>
      <c r="R1977" s="133"/>
      <c r="S1977" s="134"/>
      <c r="T1977" s="434" t="str">
        <f t="shared" si="626"/>
        <v/>
      </c>
      <c r="U1977" s="429"/>
      <c r="V1977" s="429" t="str">
        <f t="shared" si="627"/>
        <v/>
      </c>
      <c r="W1977" s="298"/>
      <c r="X1977" s="129" t="str">
        <f t="shared" si="634"/>
        <v/>
      </c>
      <c r="Y1977" s="129" t="str">
        <f t="shared" si="628"/>
        <v/>
      </c>
      <c r="Z1977" s="129" t="str">
        <f t="shared" si="629"/>
        <v/>
      </c>
      <c r="AA1977" s="133" t="str">
        <f t="shared" si="620"/>
        <v/>
      </c>
      <c r="AC1977" s="186" t="str">
        <f>AC1946</f>
        <v/>
      </c>
      <c r="AD1977" s="187" t="str">
        <f>AD1946</f>
        <v/>
      </c>
      <c r="AE1977" s="187" t="str">
        <f>AE1946</f>
        <v/>
      </c>
      <c r="AF1977" s="187" t="str">
        <f>AF1946</f>
        <v/>
      </c>
      <c r="AG1977" s="204">
        <f t="shared" si="630"/>
        <v>0</v>
      </c>
      <c r="AI1977" s="160" t="str">
        <f>IF(月報!G1977&lt;&gt;"",月報!G1977,"")</f>
        <v/>
      </c>
      <c r="AJ1977" s="126" t="str">
        <f>IF(月報!W1977&lt;&gt;"",月報!W1977*24,"")</f>
        <v/>
      </c>
      <c r="AK1977" s="126" t="str">
        <f>IF(月報!P1977&lt;&gt;"",月報!P1977,"")</f>
        <v/>
      </c>
      <c r="AL1977" s="126" t="str">
        <f>IF(月報!Q1977&lt;&gt;"",IF(月報!Q1977="平日残","",月報!Q1977),"")</f>
        <v/>
      </c>
      <c r="AM1977" s="126"/>
      <c r="AN1977" s="126" t="str">
        <f t="shared" si="619"/>
        <v/>
      </c>
      <c r="AO1977" s="126" t="str">
        <f>IF($E1977="","",VLOOKUP($E1977,カレンダマスタ!$A$5:$E$381,5,FALSE))</f>
        <v/>
      </c>
      <c r="AQ1977" s="196" t="str">
        <f>IF(G1977="","",IF(VLOOKUP(E1977,カレンダマスタ!$A$5:$D$381,4,FALSE)=0,"",1))</f>
        <v/>
      </c>
      <c r="AR1977" s="136" t="str">
        <f>IF($G1977="","",IF($AD1977="NSTC",INDEX(カレンダマスタ!$I$26:$O$31,MATCH($G1977,カレンダマスタ!$H$26:$H$31,1),MATCH($H1977,カレンダマスタ!$I$25:$O$25,1)),
IF($AD1977="CS本社",INDEX(カレンダマスタ!$I$36:$O$41,MATCH($G1977,カレンダマスタ!$H$36:$H$41,1),MATCH($H1977,カレンダマスタ!$I$35:$O$35,1)),
IF($AD1977="NS本社",INDEX(カレンダマスタ!$I$94:$O$99,MATCH($G1977,カレンダマスタ!$H$95:$H$100,1),MATCH($H1977,カレンダマスタ!$I$93:$O$93,1)),
IF($AD1977="ODC",INDEX(カレンダマスタ!$I$46:$O$51,MATCH($G1977,カレンダマスタ!$H$46:$H$51,1),MATCH($H1977,カレンダマスタ!$I$45:$O$45,1)),
IF($AD1977="NS東京TC",INDEX(カレンダマスタ!$I$56:$O$61,MATCH($G1977,カレンダマスタ!$H$56:$H$61,1),MATCH($H1977,カレンダマスタ!$I$55:$O$55,1)),""))))))</f>
        <v/>
      </c>
      <c r="AS1977" s="126" t="str">
        <f t="shared" si="631"/>
        <v/>
      </c>
      <c r="AU1977" s="137" t="str">
        <f>IF(E1977="","",VLOOKUP($E1977,カレンダマスタ!$A$4:$E$381,4,FALSE))</f>
        <v/>
      </c>
      <c r="AV1977" s="137" t="str">
        <f t="shared" si="621"/>
        <v/>
      </c>
      <c r="AW1977" s="137" t="str">
        <f t="shared" si="622"/>
        <v/>
      </c>
      <c r="AX1977" s="138" t="str">
        <f t="shared" si="623"/>
        <v/>
      </c>
      <c r="AY1977" s="138" t="str">
        <f t="shared" si="624"/>
        <v/>
      </c>
      <c r="AZ1977" s="130" t="str">
        <f>IF(AX1977&amp;AW1977="勤怠未設定","×",IF(AV1977="勤怠修正","×",IF(AC1977="外注","",IF(AA1977="",IF(AY1977&lt;&gt;"","×",""),IF(VLOOKUP(AA1977,カレンダマスタ!$H$66:$I$83,2,FALSE)&lt;&gt;AY1977,"×","OK")))))</f>
        <v/>
      </c>
      <c r="BC1977" s="137" t="str">
        <f>IF(E1977="","",VLOOKUP($E1977,カレンダマスタ!$A$4:$E$381,4,FALSE))</f>
        <v/>
      </c>
      <c r="BD1977" s="126" t="str">
        <f>IF(AC1977="社員","",IF(AG1977=0,"",IF(AD1977="NSTC",IF(COUNTIF(カレンダマスタ!$Q$5:$Q$32,G1977)=1,"OK","×"),
IF(AD1977="NS本社",IF(COUNTIF(カレンダマスタ!$T$5:$T$32,G1977)=1,"OK","×"),IF(COUNTIF(カレンダマスタ!$R$5:$R$32,G1977)=1,"OK","×")))))</f>
        <v/>
      </c>
      <c r="BE1977" s="126" t="str">
        <f>IF(AC1977="社員","",IF(G1977="","",IF(R1977&lt;&gt;"","",IF(AF1977="CS","OK",IF(VLOOKUP(E1977,カレンダマスタ!$A$5:$D$381,4,FALSE)&gt;0,"",IF(OR(G1977*24&gt;10.84,H1977*24&lt;14.5)=TRUE,"×","OK"))))))</f>
        <v/>
      </c>
      <c r="BF1977" s="126" t="str">
        <f t="shared" si="635"/>
        <v/>
      </c>
      <c r="BG1977" s="126" t="str">
        <f t="shared" si="632"/>
        <v/>
      </c>
      <c r="BI1977" s="130" t="str">
        <f t="shared" si="633"/>
        <v/>
      </c>
    </row>
    <row r="1978" spans="2:61">
      <c r="B1978" s="111"/>
      <c r="C1978" s="536"/>
      <c r="D1978" s="128"/>
      <c r="E1978" s="214"/>
      <c r="F1978" s="128"/>
      <c r="G1978" s="588"/>
      <c r="H1978" s="588"/>
      <c r="I1978" s="131"/>
      <c r="J1978" s="139"/>
      <c r="K1978" s="131"/>
      <c r="L1978" s="132"/>
      <c r="M1978" s="132"/>
      <c r="N1978" s="141"/>
      <c r="O1978" s="139"/>
      <c r="P1978" s="139"/>
      <c r="Q1978" s="139"/>
      <c r="R1978" s="133"/>
      <c r="S1978" s="134"/>
      <c r="T1978" s="434" t="str">
        <f t="shared" si="626"/>
        <v/>
      </c>
      <c r="U1978" s="429"/>
      <c r="V1978" s="429" t="str">
        <f t="shared" si="627"/>
        <v/>
      </c>
      <c r="W1978" s="298"/>
      <c r="X1978" s="129" t="str">
        <f t="shared" si="634"/>
        <v/>
      </c>
      <c r="Y1978" s="129" t="str">
        <f t="shared" si="628"/>
        <v/>
      </c>
      <c r="Z1978" s="129" t="str">
        <f t="shared" si="629"/>
        <v/>
      </c>
      <c r="AA1978" s="133" t="str">
        <f t="shared" si="620"/>
        <v/>
      </c>
      <c r="AC1978" s="186" t="str">
        <f>AC1946</f>
        <v/>
      </c>
      <c r="AD1978" s="187" t="str">
        <f>AD1946</f>
        <v/>
      </c>
      <c r="AE1978" s="187" t="str">
        <f>AE1946</f>
        <v/>
      </c>
      <c r="AF1978" s="187" t="str">
        <f>AF1946</f>
        <v/>
      </c>
      <c r="AG1978" s="204">
        <f t="shared" si="630"/>
        <v>0</v>
      </c>
      <c r="AI1978" s="160" t="str">
        <f>IF(月報!G1978&lt;&gt;"",月報!G1978,"")</f>
        <v/>
      </c>
      <c r="AJ1978" s="126" t="str">
        <f>IF(月報!W1978&lt;&gt;"",月報!W1978*24,"")</f>
        <v/>
      </c>
      <c r="AK1978" s="126" t="str">
        <f>IF(月報!P1978&lt;&gt;"",月報!P1978,"")</f>
        <v/>
      </c>
      <c r="AL1978" s="126" t="str">
        <f>IF(月報!Q1978&lt;&gt;"",IF(月報!Q1978="平日残","",月報!Q1978),"")</f>
        <v/>
      </c>
      <c r="AM1978" s="126"/>
      <c r="AN1978" s="126" t="str">
        <f t="shared" si="619"/>
        <v/>
      </c>
      <c r="AO1978" s="126" t="str">
        <f>IF($E1978="","",VLOOKUP($E1978,カレンダマスタ!$A$5:$E$381,5,FALSE))</f>
        <v/>
      </c>
      <c r="AQ1978" s="196" t="str">
        <f>IF(G1978="","",IF(VLOOKUP(E1978,カレンダマスタ!$A$5:$D$381,4,FALSE)=0,"",1))</f>
        <v/>
      </c>
      <c r="AR1978" s="136" t="str">
        <f>IF($G1978="","",IF($AD1978="NSTC",INDEX(カレンダマスタ!$I$26:$O$31,MATCH($G1978,カレンダマスタ!$H$26:$H$31,1),MATCH($H1978,カレンダマスタ!$I$25:$O$25,1)),
IF($AD1978="CS本社",INDEX(カレンダマスタ!$I$36:$O$41,MATCH($G1978,カレンダマスタ!$H$36:$H$41,1),MATCH($H1978,カレンダマスタ!$I$35:$O$35,1)),
IF($AD1978="NS本社",INDEX(カレンダマスタ!$I$94:$O$99,MATCH($G1978,カレンダマスタ!$H$95:$H$100,1),MATCH($H1978,カレンダマスタ!$I$93:$O$93,1)),
IF($AD1978="ODC",INDEX(カレンダマスタ!$I$46:$O$51,MATCH($G1978,カレンダマスタ!$H$46:$H$51,1),MATCH($H1978,カレンダマスタ!$I$45:$O$45,1)),
IF($AD1978="NS東京TC",INDEX(カレンダマスタ!$I$56:$O$61,MATCH($G1978,カレンダマスタ!$H$56:$H$61,1),MATCH($H1978,カレンダマスタ!$I$55:$O$55,1)),""))))))</f>
        <v/>
      </c>
      <c r="AS1978" s="126" t="str">
        <f t="shared" si="631"/>
        <v/>
      </c>
      <c r="AU1978" s="137" t="str">
        <f>IF(E1978="","",VLOOKUP($E1978,カレンダマスタ!$A$4:$E$381,4,FALSE))</f>
        <v/>
      </c>
      <c r="AV1978" s="137" t="str">
        <f t="shared" si="621"/>
        <v/>
      </c>
      <c r="AW1978" s="137" t="str">
        <f t="shared" si="622"/>
        <v/>
      </c>
      <c r="AX1978" s="138" t="str">
        <f t="shared" si="623"/>
        <v/>
      </c>
      <c r="AY1978" s="138" t="str">
        <f t="shared" si="624"/>
        <v/>
      </c>
      <c r="AZ1978" s="130" t="str">
        <f>IF(AX1978&amp;AW1978="勤怠未設定","×",IF(AV1978="勤怠修正","×",IF(AC1978="外注","",IF(AA1978="",IF(AY1978&lt;&gt;"","×",""),IF(VLOOKUP(AA1978,カレンダマスタ!$H$66:$I$83,2,FALSE)&lt;&gt;AY1978,"×","OK")))))</f>
        <v/>
      </c>
      <c r="BC1978" s="137" t="str">
        <f>IF(E1978="","",VLOOKUP($E1978,カレンダマスタ!$A$4:$E$381,4,FALSE))</f>
        <v/>
      </c>
      <c r="BD1978" s="126" t="str">
        <f>IF(AC1978="社員","",IF(AG1978=0,"",IF(AD1978="NSTC",IF(COUNTIF(カレンダマスタ!$Q$5:$Q$32,G1978)=1,"OK","×"),
IF(AD1978="NS本社",IF(COUNTIF(カレンダマスタ!$T$5:$T$32,G1978)=1,"OK","×"),IF(COUNTIF(カレンダマスタ!$R$5:$R$32,G1978)=1,"OK","×")))))</f>
        <v/>
      </c>
      <c r="BE1978" s="126" t="str">
        <f>IF(AC1978="社員","",IF(G1978="","",IF(R1978&lt;&gt;"","",IF(AF1978="CS","OK",IF(VLOOKUP(E1978,カレンダマスタ!$A$5:$D$381,4,FALSE)&gt;0,"",IF(OR(G1978*24&gt;10.84,H1978*24&lt;14.5)=TRUE,"×","OK"))))))</f>
        <v/>
      </c>
      <c r="BF1978" s="126" t="str">
        <f t="shared" si="635"/>
        <v/>
      </c>
      <c r="BG1978" s="126" t="str">
        <f t="shared" si="632"/>
        <v/>
      </c>
      <c r="BI1978" s="130" t="str">
        <f t="shared" si="633"/>
        <v/>
      </c>
    </row>
    <row r="1979" spans="2:61">
      <c r="B1979" s="111"/>
      <c r="C1979" s="536"/>
      <c r="D1979" s="128"/>
      <c r="E1979" s="214"/>
      <c r="F1979" s="128"/>
      <c r="G1979" s="588"/>
      <c r="H1979" s="588"/>
      <c r="I1979" s="131"/>
      <c r="J1979" s="139"/>
      <c r="K1979" s="131"/>
      <c r="L1979" s="132"/>
      <c r="M1979" s="132"/>
      <c r="N1979" s="141"/>
      <c r="O1979" s="139"/>
      <c r="P1979" s="139"/>
      <c r="Q1979" s="139"/>
      <c r="R1979" s="133"/>
      <c r="S1979" s="134"/>
      <c r="T1979" s="434" t="str">
        <f t="shared" si="626"/>
        <v/>
      </c>
      <c r="U1979" s="429"/>
      <c r="V1979" s="429" t="str">
        <f t="shared" si="627"/>
        <v/>
      </c>
      <c r="W1979" s="298"/>
      <c r="X1979" s="129" t="str">
        <f t="shared" si="634"/>
        <v/>
      </c>
      <c r="Y1979" s="129" t="str">
        <f t="shared" si="628"/>
        <v/>
      </c>
      <c r="Z1979" s="129" t="str">
        <f t="shared" si="629"/>
        <v/>
      </c>
      <c r="AA1979" s="133" t="str">
        <f t="shared" si="620"/>
        <v/>
      </c>
      <c r="AC1979" s="186" t="str">
        <f>AC1946</f>
        <v/>
      </c>
      <c r="AD1979" s="187" t="str">
        <f>AD1946</f>
        <v/>
      </c>
      <c r="AE1979" s="187" t="str">
        <f>AE1946</f>
        <v/>
      </c>
      <c r="AF1979" s="187" t="str">
        <f>AF1946</f>
        <v/>
      </c>
      <c r="AG1979" s="204">
        <f t="shared" si="630"/>
        <v>0</v>
      </c>
      <c r="AI1979" s="160" t="str">
        <f>IF(月報!G1979&lt;&gt;"",月報!G1979,"")</f>
        <v/>
      </c>
      <c r="AJ1979" s="126" t="str">
        <f>IF(月報!W1979&lt;&gt;"",月報!W1979*24,"")</f>
        <v/>
      </c>
      <c r="AK1979" s="126" t="str">
        <f>IF(月報!P1979&lt;&gt;"",月報!P1979,"")</f>
        <v/>
      </c>
      <c r="AL1979" s="126" t="str">
        <f>IF(月報!Q1979&lt;&gt;"",IF(月報!Q1979="平日残","",月報!Q1979),"")</f>
        <v/>
      </c>
      <c r="AM1979" s="126"/>
      <c r="AN1979" s="126" t="str">
        <f t="shared" si="619"/>
        <v/>
      </c>
      <c r="AO1979" s="126" t="str">
        <f>IF($E1979="","",VLOOKUP($E1979,カレンダマスタ!$A$5:$E$381,5,FALSE))</f>
        <v/>
      </c>
      <c r="AQ1979" s="196" t="str">
        <f>IF(G1979="","",IF(VLOOKUP(E1979,カレンダマスタ!$A$5:$D$381,4,FALSE)=0,"",1))</f>
        <v/>
      </c>
      <c r="AR1979" s="136" t="str">
        <f>IF($G1979="","",IF($AD1979="NSTC",INDEX(カレンダマスタ!$I$26:$O$31,MATCH($G1979,カレンダマスタ!$H$26:$H$31,1),MATCH($H1979,カレンダマスタ!$I$25:$O$25,1)),
IF($AD1979="CS本社",INDEX(カレンダマスタ!$I$36:$O$41,MATCH($G1979,カレンダマスタ!$H$36:$H$41,1),MATCH($H1979,カレンダマスタ!$I$35:$O$35,1)),
IF($AD1979="NS本社",INDEX(カレンダマスタ!$I$94:$O$99,MATCH($G1979,カレンダマスタ!$H$95:$H$100,1),MATCH($H1979,カレンダマスタ!$I$93:$O$93,1)),
IF($AD1979="ODC",INDEX(カレンダマスタ!$I$46:$O$51,MATCH($G1979,カレンダマスタ!$H$46:$H$51,1),MATCH($H1979,カレンダマスタ!$I$45:$O$45,1)),
IF($AD1979="NS東京TC",INDEX(カレンダマスタ!$I$56:$O$61,MATCH($G1979,カレンダマスタ!$H$56:$H$61,1),MATCH($H1979,カレンダマスタ!$I$55:$O$55,1)),""))))))</f>
        <v/>
      </c>
      <c r="AS1979" s="126" t="str">
        <f t="shared" si="631"/>
        <v/>
      </c>
      <c r="AU1979" s="137" t="str">
        <f>IF(E1979="","",VLOOKUP($E1979,カレンダマスタ!$A$4:$E$381,4,FALSE))</f>
        <v/>
      </c>
      <c r="AV1979" s="137" t="str">
        <f t="shared" si="621"/>
        <v/>
      </c>
      <c r="AW1979" s="137" t="str">
        <f t="shared" si="622"/>
        <v/>
      </c>
      <c r="AX1979" s="138" t="str">
        <f t="shared" si="623"/>
        <v/>
      </c>
      <c r="AY1979" s="138" t="str">
        <f t="shared" si="624"/>
        <v/>
      </c>
      <c r="AZ1979" s="130" t="str">
        <f>IF(AX1979&amp;AW1979="勤怠未設定","×",IF(AV1979="勤怠修正","×",IF(AC1979="外注","",IF(AA1979="",IF(AY1979&lt;&gt;"","×",""),IF(VLOOKUP(AA1979,カレンダマスタ!$H$66:$I$83,2,FALSE)&lt;&gt;AY1979,"×","OK")))))</f>
        <v/>
      </c>
      <c r="BC1979" s="137" t="str">
        <f>IF(E1979="","",VLOOKUP($E1979,カレンダマスタ!$A$4:$E$381,4,FALSE))</f>
        <v/>
      </c>
      <c r="BD1979" s="126" t="str">
        <f>IF(AC1979="社員","",IF(AG1979=0,"",IF(AD1979="NSTC",IF(COUNTIF(カレンダマスタ!$Q$5:$Q$32,G1979)=1,"OK","×"),
IF(AD1979="NS本社",IF(COUNTIF(カレンダマスタ!$T$5:$T$32,G1979)=1,"OK","×"),IF(COUNTIF(カレンダマスタ!$R$5:$R$32,G1979)=1,"OK","×")))))</f>
        <v/>
      </c>
      <c r="BE1979" s="126" t="str">
        <f>IF(AC1979="社員","",IF(G1979="","",IF(R1979&lt;&gt;"","",IF(AF1979="CS","OK",IF(VLOOKUP(E1979,カレンダマスタ!$A$5:$D$381,4,FALSE)&gt;0,"",IF(OR(G1979*24&gt;10.84,H1979*24&lt;14.5)=TRUE,"×","OK"))))))</f>
        <v/>
      </c>
      <c r="BF1979" s="126" t="str">
        <f t="shared" si="635"/>
        <v/>
      </c>
      <c r="BG1979" s="126" t="str">
        <f t="shared" si="632"/>
        <v/>
      </c>
      <c r="BI1979" s="130" t="str">
        <f t="shared" si="633"/>
        <v/>
      </c>
    </row>
    <row r="1980" spans="2:61" ht="13.8" thickBot="1">
      <c r="B1980" s="161"/>
      <c r="C1980" s="538"/>
      <c r="D1980" s="162"/>
      <c r="E1980" s="215"/>
      <c r="F1980" s="162"/>
      <c r="G1980" s="590"/>
      <c r="H1980" s="590"/>
      <c r="I1980" s="164"/>
      <c r="J1980" s="165"/>
      <c r="K1980" s="164"/>
      <c r="L1980" s="166"/>
      <c r="M1980" s="166"/>
      <c r="N1980" s="167"/>
      <c r="O1980" s="165"/>
      <c r="P1980" s="165"/>
      <c r="Q1980" s="165"/>
      <c r="R1980" s="168"/>
      <c r="S1980" s="169"/>
      <c r="T1980" s="436" t="str">
        <f t="shared" si="626"/>
        <v/>
      </c>
      <c r="U1980" s="432"/>
      <c r="V1980" s="432" t="str">
        <f t="shared" si="627"/>
        <v/>
      </c>
      <c r="W1980" s="298"/>
      <c r="X1980" s="165" t="str">
        <f t="shared" si="634"/>
        <v/>
      </c>
      <c r="Y1980" s="165" t="str">
        <f t="shared" si="628"/>
        <v/>
      </c>
      <c r="Z1980" s="165" t="str">
        <f t="shared" si="629"/>
        <v/>
      </c>
      <c r="AA1980" s="168" t="str">
        <f t="shared" si="620"/>
        <v/>
      </c>
      <c r="AC1980" s="192" t="str">
        <f>AC1946</f>
        <v/>
      </c>
      <c r="AD1980" s="193" t="str">
        <f>AD1946</f>
        <v/>
      </c>
      <c r="AE1980" s="193" t="str">
        <f>AE1946</f>
        <v/>
      </c>
      <c r="AF1980" s="193" t="str">
        <f>AF1946</f>
        <v/>
      </c>
      <c r="AG1980" s="207">
        <f t="shared" si="630"/>
        <v>0</v>
      </c>
      <c r="AI1980" s="170" t="str">
        <f>IF(月報!G1980&lt;&gt;"",月報!G1980,"")</f>
        <v/>
      </c>
      <c r="AJ1980" s="171" t="str">
        <f>IF(月報!W1980&lt;&gt;"",月報!W1980*24,"")</f>
        <v/>
      </c>
      <c r="AK1980" s="171" t="str">
        <f>IF(月報!P1980&lt;&gt;"",月報!P1980,"")</f>
        <v/>
      </c>
      <c r="AL1980" s="171" t="str">
        <f>IF(月報!Q1980&lt;&gt;"",IF(月報!Q1980="平日残","",月報!Q1980),"")</f>
        <v/>
      </c>
      <c r="AM1980" s="171"/>
      <c r="AN1980" s="171" t="str">
        <f t="shared" si="619"/>
        <v/>
      </c>
      <c r="AO1980" s="171" t="str">
        <f>IF($E1980="","",VLOOKUP($E1980,カレンダマスタ!$A$5:$E$381,5,FALSE))</f>
        <v/>
      </c>
      <c r="AQ1980" s="198" t="str">
        <f>IF(G1980="","",IF(VLOOKUP(E1980,カレンダマスタ!$A$5:$D$381,4,FALSE)=0,"",1))</f>
        <v/>
      </c>
      <c r="AR1980" s="172" t="str">
        <f>IF($G1980="","",IF($AD1980="NSTC",INDEX(カレンダマスタ!$I$26:$O$31,MATCH($G1980,カレンダマスタ!$H$26:$H$31,1),MATCH($H1980,カレンダマスタ!$I$25:$O$25,1)),
IF($AD1980="CS本社",INDEX(カレンダマスタ!$I$36:$O$41,MATCH($G1980,カレンダマスタ!$H$36:$H$41,1),MATCH($H1980,カレンダマスタ!$I$35:$O$35,1)),
IF($AD1980="NS本社",INDEX(カレンダマスタ!$I$94:$O$99,MATCH($G1980,カレンダマスタ!$H$95:$H$100,1),MATCH($H1980,カレンダマスタ!$I$93:$O$93,1)),
IF($AD1980="ODC",INDEX(カレンダマスタ!$I$46:$O$51,MATCH($G1980,カレンダマスタ!$H$46:$H$51,1),MATCH($H1980,カレンダマスタ!$I$45:$O$45,1)),
IF($AD1980="NS東京TC",INDEX(カレンダマスタ!$I$56:$O$61,MATCH($G1980,カレンダマスタ!$H$56:$H$61,1),MATCH($H1980,カレンダマスタ!$I$55:$O$55,1)),""))))))</f>
        <v/>
      </c>
      <c r="AS1980" s="171" t="str">
        <f t="shared" si="631"/>
        <v/>
      </c>
      <c r="AU1980" s="173" t="str">
        <f>IF(E1980="","",VLOOKUP($E1980,カレンダマスタ!$A$4:$E$381,4,FALSE))</f>
        <v/>
      </c>
      <c r="AV1980" s="173" t="str">
        <f t="shared" si="621"/>
        <v/>
      </c>
      <c r="AW1980" s="173" t="str">
        <f t="shared" si="622"/>
        <v/>
      </c>
      <c r="AX1980" s="174" t="str">
        <f t="shared" si="623"/>
        <v/>
      </c>
      <c r="AY1980" s="174" t="str">
        <f t="shared" si="624"/>
        <v/>
      </c>
      <c r="AZ1980" s="175" t="str">
        <f>IF(AX1980&amp;AW1980="勤怠未設定","×",IF(AV1980="勤怠修正","×",IF(AC1980="外注","",IF(AA1980="",IF(AY1980&lt;&gt;"","×",""),IF(VLOOKUP(AA1980,カレンダマスタ!$H$66:$I$83,2,FALSE)&lt;&gt;AY1980,"×","OK")))))</f>
        <v/>
      </c>
      <c r="BC1980" s="173" t="str">
        <f>IF(E1980="","",VLOOKUP($E1980,カレンダマスタ!$A$4:$E$381,4,FALSE))</f>
        <v/>
      </c>
      <c r="BD1980" s="171" t="str">
        <f>IF(AC1980="社員","",IF(AG1980=0,"",IF(AD1980="NSTC",IF(COUNTIF(カレンダマスタ!$Q$5:$Q$32,G1980)=1,"OK","×"),
IF(AD1980="NS本社",IF(COUNTIF(カレンダマスタ!$T$5:$T$32,G1980)=1,"OK","×"),IF(COUNTIF(カレンダマスタ!$R$5:$R$32,G1980)=1,"OK","×")))))</f>
        <v/>
      </c>
      <c r="BE1980" s="171" t="str">
        <f>IF(AC1980="社員","",IF(G1980="","",IF(R1980&lt;&gt;"","",IF(AF1980="CS","OK",IF(VLOOKUP(E1980,カレンダマスタ!$A$5:$D$381,4,FALSE)&gt;0,"",IF(OR(G1980*24&gt;10.84,H1980*24&lt;14.5)=TRUE,"×","OK"))))))</f>
        <v/>
      </c>
      <c r="BF1980" s="171" t="str">
        <f t="shared" si="635"/>
        <v/>
      </c>
      <c r="BG1980" s="171" t="str">
        <f t="shared" si="632"/>
        <v/>
      </c>
      <c r="BI1980" s="175" t="str">
        <f t="shared" si="633"/>
        <v/>
      </c>
    </row>
    <row r="1981" spans="2:61">
      <c r="B1981" s="323"/>
      <c r="C1981" s="539"/>
      <c r="D1981" s="324"/>
      <c r="E1981" s="325"/>
      <c r="F1981" s="324"/>
      <c r="G1981" s="591"/>
      <c r="H1981" s="591"/>
      <c r="I1981" s="339"/>
      <c r="J1981" s="320"/>
      <c r="K1981" s="319"/>
      <c r="L1981" s="320"/>
      <c r="M1981" s="320"/>
      <c r="N1981" s="320"/>
      <c r="O1981" s="340"/>
      <c r="P1981" s="340"/>
      <c r="Q1981" s="340"/>
      <c r="R1981" s="327"/>
      <c r="S1981" s="328"/>
      <c r="T1981" s="341"/>
      <c r="U1981" s="342"/>
      <c r="V1981" s="342"/>
      <c r="W1981" s="298"/>
      <c r="X1981" s="326"/>
      <c r="Y1981" s="326"/>
      <c r="Z1981" s="326"/>
      <c r="AA1981" s="327" t="str">
        <f t="shared" si="620"/>
        <v/>
      </c>
      <c r="AC1981" s="541"/>
      <c r="AD1981" s="542"/>
      <c r="AE1981" s="542"/>
      <c r="AF1981" s="542"/>
      <c r="AG1981" s="543"/>
      <c r="AI1981" s="348" t="str">
        <f>IF(月報!G1981&lt;&gt;"",月報!G1981,"")</f>
        <v/>
      </c>
      <c r="AJ1981" s="349" t="str">
        <f>IF(月報!W1981&lt;&gt;"",月報!W1981*24,"")</f>
        <v/>
      </c>
      <c r="AK1981" s="349" t="str">
        <f>IF(月報!P1981&lt;&gt;"",月報!P1981,"")</f>
        <v/>
      </c>
      <c r="AL1981" s="349" t="str">
        <f>IF(月報!Q1981&lt;&gt;"",IF(月報!Q1981="平日残","",月報!Q1981),"")</f>
        <v/>
      </c>
      <c r="AM1981" s="349"/>
      <c r="AN1981" s="349" t="str">
        <f t="shared" si="619"/>
        <v/>
      </c>
      <c r="AO1981" s="349" t="str">
        <f>IF($E1981="","",VLOOKUP($E1981,カレンダマスタ!$A$5:$E$381,5,FALSE))</f>
        <v/>
      </c>
      <c r="AQ1981" s="351"/>
      <c r="AR1981" s="352"/>
      <c r="AS1981" s="349"/>
      <c r="AU1981" s="355"/>
      <c r="AV1981" s="355" t="str">
        <f t="shared" si="621"/>
        <v/>
      </c>
      <c r="AW1981" s="355" t="str">
        <f t="shared" si="622"/>
        <v/>
      </c>
      <c r="AX1981" s="356" t="str">
        <f t="shared" si="623"/>
        <v/>
      </c>
      <c r="AY1981" s="356" t="str">
        <f t="shared" si="624"/>
        <v/>
      </c>
      <c r="AZ1981" s="357" t="str">
        <f>IF(AX1981&amp;AW1981="勤怠未設定","×",IF(AV1981="勤怠修正","×",IF(AC1981="外注","",IF(AA1981="",IF(AY1981&lt;&gt;"","×",""),IF(VLOOKUP(AA1981,カレンダマスタ!$H$66:$I$83,2,FALSE)&lt;&gt;AY1981,"×","OK")))))</f>
        <v/>
      </c>
      <c r="BC1981" s="355"/>
      <c r="BD1981" s="349"/>
      <c r="BE1981" s="349"/>
      <c r="BF1981" s="349" t="str">
        <f t="shared" si="635"/>
        <v/>
      </c>
      <c r="BG1981" s="349"/>
      <c r="BI1981" s="357" t="str">
        <f t="shared" ref="BI1981:BI1990" si="636">IF(OR(AO1981="×",AS1981="×",AZ1981="×",BD1981="×",BE1981="×",BF1981="TW未入力",BF1981="週報未入力",BG1981="×"),"×","")</f>
        <v/>
      </c>
    </row>
    <row r="1982" spans="2:61">
      <c r="B1982" s="323"/>
      <c r="C1982" s="539"/>
      <c r="D1982" s="324"/>
      <c r="E1982" s="325"/>
      <c r="F1982" s="324"/>
      <c r="G1982" s="591"/>
      <c r="H1982" s="591"/>
      <c r="I1982" s="339"/>
      <c r="J1982" s="320"/>
      <c r="K1982" s="319"/>
      <c r="L1982" s="320"/>
      <c r="M1982" s="320"/>
      <c r="N1982" s="320"/>
      <c r="O1982" s="340"/>
      <c r="P1982" s="340"/>
      <c r="Q1982" s="340"/>
      <c r="R1982" s="327"/>
      <c r="S1982" s="328"/>
      <c r="T1982" s="341"/>
      <c r="U1982" s="342"/>
      <c r="V1982" s="342"/>
      <c r="W1982" s="298"/>
      <c r="X1982" s="326"/>
      <c r="Y1982" s="326"/>
      <c r="Z1982" s="326"/>
      <c r="AA1982" s="327" t="str">
        <f t="shared" si="620"/>
        <v/>
      </c>
      <c r="AC1982" s="544"/>
      <c r="AD1982" s="545"/>
      <c r="AE1982" s="545"/>
      <c r="AF1982" s="545"/>
      <c r="AG1982" s="546"/>
      <c r="AI1982" s="348" t="str">
        <f>IF(月報!G1982&lt;&gt;"",月報!G1982,"")</f>
        <v/>
      </c>
      <c r="AJ1982" s="349" t="str">
        <f>IF(月報!W1982&lt;&gt;"",月報!W1982*24,"")</f>
        <v/>
      </c>
      <c r="AK1982" s="349" t="str">
        <f>IF(月報!P1982&lt;&gt;"",月報!P1982,"")</f>
        <v/>
      </c>
      <c r="AL1982" s="349" t="str">
        <f>IF(月報!Q1982&lt;&gt;"",IF(月報!Q1982="平日残","",月報!Q1982),"")</f>
        <v/>
      </c>
      <c r="AM1982" s="349"/>
      <c r="AN1982" s="349" t="str">
        <f t="shared" si="619"/>
        <v/>
      </c>
      <c r="AO1982" s="349" t="str">
        <f>IF($E1982="","",VLOOKUP($E1982,カレンダマスタ!$A$5:$E$381,5,FALSE))</f>
        <v/>
      </c>
      <c r="AQ1982" s="351"/>
      <c r="AR1982" s="352"/>
      <c r="AS1982" s="349"/>
      <c r="AU1982" s="355"/>
      <c r="AV1982" s="355" t="str">
        <f t="shared" si="621"/>
        <v/>
      </c>
      <c r="AW1982" s="355" t="str">
        <f t="shared" si="622"/>
        <v/>
      </c>
      <c r="AX1982" s="356" t="str">
        <f t="shared" si="623"/>
        <v/>
      </c>
      <c r="AY1982" s="356" t="str">
        <f t="shared" si="624"/>
        <v/>
      </c>
      <c r="AZ1982" s="357" t="str">
        <f>IF(AX1982&amp;AW1982="勤怠未設定","×",IF(AV1982="勤怠修正","×",IF(AC1982="外注","",IF(AA1982="",IF(AY1982&lt;&gt;"","×",""),IF(VLOOKUP(AA1982,カレンダマスタ!$H$66:$I$83,2,FALSE)&lt;&gt;AY1982,"×","OK")))))</f>
        <v/>
      </c>
      <c r="BC1982" s="355"/>
      <c r="BD1982" s="349"/>
      <c r="BE1982" s="349"/>
      <c r="BF1982" s="349" t="str">
        <f t="shared" si="635"/>
        <v/>
      </c>
      <c r="BG1982" s="349"/>
      <c r="BI1982" s="357" t="str">
        <f t="shared" si="636"/>
        <v/>
      </c>
    </row>
    <row r="1983" spans="2:61">
      <c r="B1983" s="323"/>
      <c r="C1983" s="539"/>
      <c r="D1983" s="324"/>
      <c r="E1983" s="325"/>
      <c r="F1983" s="324"/>
      <c r="G1983" s="591"/>
      <c r="H1983" s="591"/>
      <c r="I1983" s="339"/>
      <c r="J1983" s="320"/>
      <c r="K1983" s="319"/>
      <c r="L1983" s="320"/>
      <c r="M1983" s="320"/>
      <c r="N1983" s="320"/>
      <c r="O1983" s="340"/>
      <c r="P1983" s="340"/>
      <c r="Q1983" s="340"/>
      <c r="R1983" s="327"/>
      <c r="S1983" s="328"/>
      <c r="T1983" s="341"/>
      <c r="U1983" s="342"/>
      <c r="V1983" s="342"/>
      <c r="W1983" s="298"/>
      <c r="X1983" s="326"/>
      <c r="Y1983" s="326"/>
      <c r="Z1983" s="326"/>
      <c r="AA1983" s="327" t="str">
        <f t="shared" si="620"/>
        <v/>
      </c>
      <c r="AC1983" s="544"/>
      <c r="AD1983" s="545"/>
      <c r="AE1983" s="545"/>
      <c r="AF1983" s="545"/>
      <c r="AG1983" s="546"/>
      <c r="AI1983" s="348" t="str">
        <f>IF(月報!G1983&lt;&gt;"",月報!G1983,"")</f>
        <v/>
      </c>
      <c r="AJ1983" s="349" t="str">
        <f>IF(月報!W1983&lt;&gt;"",月報!W1983*24,"")</f>
        <v/>
      </c>
      <c r="AK1983" s="349" t="str">
        <f>IF(月報!P1983&lt;&gt;"",月報!P1983,"")</f>
        <v/>
      </c>
      <c r="AL1983" s="349" t="str">
        <f>IF(月報!Q1983&lt;&gt;"",IF(月報!Q1983="平日残","",月報!Q1983),"")</f>
        <v/>
      </c>
      <c r="AM1983" s="349"/>
      <c r="AN1983" s="349" t="str">
        <f t="shared" si="619"/>
        <v/>
      </c>
      <c r="AO1983" s="349" t="str">
        <f>IF($E1983="","",VLOOKUP($E1983,カレンダマスタ!$A$5:$E$381,5,FALSE))</f>
        <v/>
      </c>
      <c r="AQ1983" s="351"/>
      <c r="AR1983" s="352"/>
      <c r="AS1983" s="349"/>
      <c r="AU1983" s="355"/>
      <c r="AV1983" s="355" t="str">
        <f t="shared" si="621"/>
        <v/>
      </c>
      <c r="AW1983" s="355" t="str">
        <f t="shared" si="622"/>
        <v/>
      </c>
      <c r="AX1983" s="356" t="str">
        <f t="shared" si="623"/>
        <v/>
      </c>
      <c r="AY1983" s="356" t="str">
        <f t="shared" si="624"/>
        <v/>
      </c>
      <c r="AZ1983" s="357" t="str">
        <f>IF(AX1983&amp;AW1983="勤怠未設定","×",IF(AV1983="勤怠修正","×",IF(AC1983="外注","",IF(AA1983="",IF(AY1983&lt;&gt;"","×",""),IF(VLOOKUP(AA1983,カレンダマスタ!$H$66:$I$83,2,FALSE)&lt;&gt;AY1983,"×","OK")))))</f>
        <v/>
      </c>
      <c r="BC1983" s="355"/>
      <c r="BD1983" s="349"/>
      <c r="BE1983" s="349"/>
      <c r="BF1983" s="349" t="str">
        <f t="shared" si="635"/>
        <v/>
      </c>
      <c r="BG1983" s="349"/>
      <c r="BI1983" s="357" t="str">
        <f t="shared" si="636"/>
        <v/>
      </c>
    </row>
    <row r="1984" spans="2:61">
      <c r="B1984" s="323"/>
      <c r="C1984" s="539"/>
      <c r="D1984" s="324"/>
      <c r="E1984" s="325"/>
      <c r="F1984" s="324"/>
      <c r="G1984" s="591"/>
      <c r="H1984" s="591"/>
      <c r="I1984" s="339"/>
      <c r="J1984" s="320"/>
      <c r="K1984" s="319"/>
      <c r="L1984" s="320"/>
      <c r="M1984" s="320"/>
      <c r="N1984" s="320"/>
      <c r="O1984" s="340"/>
      <c r="P1984" s="340"/>
      <c r="Q1984" s="340"/>
      <c r="R1984" s="327"/>
      <c r="S1984" s="328"/>
      <c r="T1984" s="341"/>
      <c r="U1984" s="342"/>
      <c r="V1984" s="342"/>
      <c r="W1984" s="298"/>
      <c r="X1984" s="326"/>
      <c r="Y1984" s="326"/>
      <c r="Z1984" s="326"/>
      <c r="AA1984" s="327" t="str">
        <f t="shared" si="620"/>
        <v/>
      </c>
      <c r="AC1984" s="544"/>
      <c r="AD1984" s="545"/>
      <c r="AE1984" s="545"/>
      <c r="AF1984" s="545"/>
      <c r="AG1984" s="546"/>
      <c r="AI1984" s="348" t="str">
        <f>IF(月報!G1984&lt;&gt;"",月報!G1984,"")</f>
        <v/>
      </c>
      <c r="AJ1984" s="349" t="str">
        <f>IF(月報!W1984&lt;&gt;"",月報!W1984*24,"")</f>
        <v/>
      </c>
      <c r="AK1984" s="349" t="str">
        <f>IF(月報!P1984&lt;&gt;"",月報!P1984,"")</f>
        <v/>
      </c>
      <c r="AL1984" s="349" t="str">
        <f>IF(月報!Q1984&lt;&gt;"",IF(月報!Q1984="平日残","",月報!Q1984),"")</f>
        <v/>
      </c>
      <c r="AM1984" s="349"/>
      <c r="AN1984" s="349" t="str">
        <f t="shared" si="619"/>
        <v/>
      </c>
      <c r="AO1984" s="349" t="str">
        <f>IF($E1984="","",VLOOKUP($E1984,カレンダマスタ!$A$5:$E$381,5,FALSE))</f>
        <v/>
      </c>
      <c r="AQ1984" s="351"/>
      <c r="AR1984" s="352"/>
      <c r="AS1984" s="349"/>
      <c r="AU1984" s="355"/>
      <c r="AV1984" s="355" t="str">
        <f t="shared" si="621"/>
        <v/>
      </c>
      <c r="AW1984" s="355" t="str">
        <f t="shared" si="622"/>
        <v/>
      </c>
      <c r="AX1984" s="356" t="str">
        <f t="shared" si="623"/>
        <v/>
      </c>
      <c r="AY1984" s="356" t="str">
        <f t="shared" si="624"/>
        <v/>
      </c>
      <c r="AZ1984" s="357" t="str">
        <f>IF(AX1984&amp;AW1984="勤怠未設定","×",IF(AV1984="勤怠修正","×",IF(AC1984="外注","",IF(AA1984="",IF(AY1984&lt;&gt;"","×",""),IF(VLOOKUP(AA1984,カレンダマスタ!$H$66:$I$83,2,FALSE)&lt;&gt;AY1984,"×","OK")))))</f>
        <v/>
      </c>
      <c r="BC1984" s="355"/>
      <c r="BD1984" s="349"/>
      <c r="BE1984" s="349"/>
      <c r="BF1984" s="349" t="str">
        <f t="shared" si="635"/>
        <v/>
      </c>
      <c r="BG1984" s="349"/>
      <c r="BI1984" s="357" t="str">
        <f t="shared" si="636"/>
        <v/>
      </c>
    </row>
    <row r="1985" spans="2:61">
      <c r="B1985" s="323"/>
      <c r="C1985" s="539"/>
      <c r="D1985" s="324"/>
      <c r="E1985" s="325"/>
      <c r="F1985" s="324"/>
      <c r="G1985" s="591"/>
      <c r="H1985" s="591"/>
      <c r="I1985" s="339"/>
      <c r="J1985" s="320"/>
      <c r="K1985" s="319"/>
      <c r="L1985" s="320"/>
      <c r="M1985" s="320"/>
      <c r="N1985" s="320"/>
      <c r="O1985" s="340"/>
      <c r="P1985" s="340"/>
      <c r="Q1985" s="340"/>
      <c r="R1985" s="327"/>
      <c r="S1985" s="328"/>
      <c r="T1985" s="341"/>
      <c r="U1985" s="342"/>
      <c r="V1985" s="342"/>
      <c r="W1985" s="298"/>
      <c r="X1985" s="326"/>
      <c r="Y1985" s="326"/>
      <c r="Z1985" s="326"/>
      <c r="AA1985" s="327" t="str">
        <f t="shared" si="620"/>
        <v/>
      </c>
      <c r="AC1985" s="544"/>
      <c r="AD1985" s="545"/>
      <c r="AE1985" s="545"/>
      <c r="AF1985" s="545"/>
      <c r="AG1985" s="546"/>
      <c r="AI1985" s="348" t="str">
        <f>IF(月報!G1985&lt;&gt;"",月報!G1985,"")</f>
        <v/>
      </c>
      <c r="AJ1985" s="349" t="str">
        <f>IF(月報!W1985&lt;&gt;"",月報!W1985*24,"")</f>
        <v/>
      </c>
      <c r="AK1985" s="349" t="str">
        <f>IF(月報!P1985&lt;&gt;"",月報!P1985,"")</f>
        <v/>
      </c>
      <c r="AL1985" s="349" t="str">
        <f>IF(月報!Q1985&lt;&gt;"",IF(月報!Q1985="平日残","",月報!Q1985),"")</f>
        <v/>
      </c>
      <c r="AM1985" s="349"/>
      <c r="AN1985" s="349" t="str">
        <f t="shared" si="619"/>
        <v/>
      </c>
      <c r="AO1985" s="349" t="str">
        <f>IF($E1985="","",VLOOKUP($E1985,カレンダマスタ!$A$5:$E$381,5,FALSE))</f>
        <v/>
      </c>
      <c r="AQ1985" s="351"/>
      <c r="AR1985" s="352"/>
      <c r="AS1985" s="349"/>
      <c r="AU1985" s="355"/>
      <c r="AV1985" s="355" t="str">
        <f t="shared" si="621"/>
        <v/>
      </c>
      <c r="AW1985" s="355" t="str">
        <f t="shared" si="622"/>
        <v/>
      </c>
      <c r="AX1985" s="356" t="str">
        <f t="shared" si="623"/>
        <v/>
      </c>
      <c r="AY1985" s="356" t="str">
        <f t="shared" si="624"/>
        <v/>
      </c>
      <c r="AZ1985" s="357" t="str">
        <f>IF(AX1985&amp;AW1985="勤怠未設定","×",IF(AV1985="勤怠修正","×",IF(AC1985="外注","",IF(AA1985="",IF(AY1985&lt;&gt;"","×",""),IF(VLOOKUP(AA1985,カレンダマスタ!$H$66:$I$83,2,FALSE)&lt;&gt;AY1985,"×","OK")))))</f>
        <v/>
      </c>
      <c r="BC1985" s="355"/>
      <c r="BD1985" s="349"/>
      <c r="BE1985" s="349"/>
      <c r="BF1985" s="349" t="str">
        <f t="shared" si="635"/>
        <v/>
      </c>
      <c r="BG1985" s="349"/>
      <c r="BI1985" s="357" t="str">
        <f t="shared" si="636"/>
        <v/>
      </c>
    </row>
    <row r="1986" spans="2:61">
      <c r="B1986" s="323"/>
      <c r="C1986" s="539"/>
      <c r="D1986" s="324"/>
      <c r="E1986" s="325"/>
      <c r="F1986" s="324"/>
      <c r="G1986" s="591"/>
      <c r="H1986" s="591"/>
      <c r="I1986" s="339"/>
      <c r="J1986" s="320"/>
      <c r="K1986" s="319"/>
      <c r="L1986" s="320"/>
      <c r="M1986" s="320"/>
      <c r="N1986" s="320"/>
      <c r="O1986" s="340"/>
      <c r="P1986" s="340"/>
      <c r="Q1986" s="340"/>
      <c r="R1986" s="327"/>
      <c r="S1986" s="328"/>
      <c r="T1986" s="341"/>
      <c r="U1986" s="342"/>
      <c r="V1986" s="342"/>
      <c r="W1986" s="298"/>
      <c r="X1986" s="326"/>
      <c r="Y1986" s="326"/>
      <c r="Z1986" s="326"/>
      <c r="AA1986" s="327" t="str">
        <f t="shared" si="620"/>
        <v/>
      </c>
      <c r="AC1986" s="544"/>
      <c r="AD1986" s="545"/>
      <c r="AE1986" s="545"/>
      <c r="AF1986" s="545"/>
      <c r="AG1986" s="546"/>
      <c r="AI1986" s="348" t="str">
        <f>IF(月報!G1986&lt;&gt;"",月報!G1986,"")</f>
        <v/>
      </c>
      <c r="AJ1986" s="349" t="str">
        <f>IF(月報!W1986&lt;&gt;"",月報!W1986*24,"")</f>
        <v/>
      </c>
      <c r="AK1986" s="349" t="str">
        <f>IF(月報!P1986&lt;&gt;"",月報!P1986,"")</f>
        <v/>
      </c>
      <c r="AL1986" s="349" t="str">
        <f>IF(月報!Q1986&lt;&gt;"",IF(月報!Q1986="平日残","",月報!Q1986),"")</f>
        <v/>
      </c>
      <c r="AM1986" s="349"/>
      <c r="AN1986" s="349" t="str">
        <f t="shared" si="619"/>
        <v/>
      </c>
      <c r="AO1986" s="349" t="str">
        <f>IF($E1986="","",VLOOKUP($E1986,カレンダマスタ!$A$5:$E$381,5,FALSE))</f>
        <v/>
      </c>
      <c r="AQ1986" s="351"/>
      <c r="AR1986" s="352"/>
      <c r="AS1986" s="349"/>
      <c r="AU1986" s="355"/>
      <c r="AV1986" s="355" t="str">
        <f t="shared" si="621"/>
        <v/>
      </c>
      <c r="AW1986" s="355" t="str">
        <f t="shared" si="622"/>
        <v/>
      </c>
      <c r="AX1986" s="356" t="str">
        <f t="shared" si="623"/>
        <v/>
      </c>
      <c r="AY1986" s="356" t="str">
        <f t="shared" si="624"/>
        <v/>
      </c>
      <c r="AZ1986" s="357" t="str">
        <f>IF(AX1986&amp;AW1986="勤怠未設定","×",IF(AV1986="勤怠修正","×",IF(AC1986="外注","",IF(AA1986="",IF(AY1986&lt;&gt;"","×",""),IF(VLOOKUP(AA1986,カレンダマスタ!$H$66:$I$83,2,FALSE)&lt;&gt;AY1986,"×","OK")))))</f>
        <v/>
      </c>
      <c r="BC1986" s="355"/>
      <c r="BD1986" s="349"/>
      <c r="BE1986" s="349"/>
      <c r="BF1986" s="349" t="str">
        <f t="shared" si="635"/>
        <v/>
      </c>
      <c r="BG1986" s="349"/>
      <c r="BI1986" s="357" t="str">
        <f t="shared" si="636"/>
        <v/>
      </c>
    </row>
    <row r="1987" spans="2:61">
      <c r="B1987" s="323"/>
      <c r="C1987" s="539"/>
      <c r="D1987" s="324"/>
      <c r="E1987" s="325"/>
      <c r="F1987" s="324"/>
      <c r="G1987" s="591"/>
      <c r="H1987" s="591"/>
      <c r="I1987" s="339"/>
      <c r="J1987" s="320"/>
      <c r="K1987" s="319"/>
      <c r="L1987" s="320"/>
      <c r="M1987" s="320"/>
      <c r="N1987" s="320"/>
      <c r="O1987" s="340"/>
      <c r="P1987" s="340"/>
      <c r="Q1987" s="340"/>
      <c r="R1987" s="327"/>
      <c r="S1987" s="328"/>
      <c r="T1987" s="341"/>
      <c r="U1987" s="342"/>
      <c r="V1987" s="342"/>
      <c r="W1987" s="298"/>
      <c r="X1987" s="326"/>
      <c r="Y1987" s="326"/>
      <c r="Z1987" s="326"/>
      <c r="AA1987" s="327" t="str">
        <f t="shared" si="620"/>
        <v/>
      </c>
      <c r="AC1987" s="544"/>
      <c r="AD1987" s="545"/>
      <c r="AE1987" s="545"/>
      <c r="AF1987" s="545"/>
      <c r="AG1987" s="546"/>
      <c r="AI1987" s="348" t="str">
        <f>IF(月報!G1987&lt;&gt;"",月報!G1987,"")</f>
        <v/>
      </c>
      <c r="AJ1987" s="349" t="str">
        <f>IF(月報!W1987&lt;&gt;"",月報!W1987*24,"")</f>
        <v/>
      </c>
      <c r="AK1987" s="349" t="str">
        <f>IF(月報!P1987&lt;&gt;"",月報!P1987,"")</f>
        <v/>
      </c>
      <c r="AL1987" s="349" t="str">
        <f>IF(月報!Q1987&lt;&gt;"",IF(月報!Q1987="平日残","",月報!Q1987),"")</f>
        <v/>
      </c>
      <c r="AM1987" s="349"/>
      <c r="AN1987" s="349" t="str">
        <f t="shared" si="619"/>
        <v/>
      </c>
      <c r="AO1987" s="349" t="str">
        <f>IF($E1987="","",VLOOKUP($E1987,カレンダマスタ!$A$5:$E$381,5,FALSE))</f>
        <v/>
      </c>
      <c r="AQ1987" s="351"/>
      <c r="AR1987" s="352"/>
      <c r="AS1987" s="349"/>
      <c r="AU1987" s="355"/>
      <c r="AV1987" s="355" t="str">
        <f t="shared" si="621"/>
        <v/>
      </c>
      <c r="AW1987" s="355" t="str">
        <f t="shared" si="622"/>
        <v/>
      </c>
      <c r="AX1987" s="356" t="str">
        <f t="shared" si="623"/>
        <v/>
      </c>
      <c r="AY1987" s="356" t="str">
        <f t="shared" si="624"/>
        <v/>
      </c>
      <c r="AZ1987" s="357" t="str">
        <f>IF(AX1987&amp;AW1987="勤怠未設定","×",IF(AV1987="勤怠修正","×",IF(AC1987="外注","",IF(AA1987="",IF(AY1987&lt;&gt;"","×",""),IF(VLOOKUP(AA1987,カレンダマスタ!$H$66:$I$83,2,FALSE)&lt;&gt;AY1987,"×","OK")))))</f>
        <v/>
      </c>
      <c r="BC1987" s="355"/>
      <c r="BD1987" s="349"/>
      <c r="BE1987" s="349"/>
      <c r="BF1987" s="349" t="str">
        <f t="shared" si="635"/>
        <v/>
      </c>
      <c r="BG1987" s="349"/>
      <c r="BI1987" s="357" t="str">
        <f t="shared" si="636"/>
        <v/>
      </c>
    </row>
    <row r="1988" spans="2:61">
      <c r="B1988" s="323"/>
      <c r="C1988" s="539"/>
      <c r="D1988" s="324"/>
      <c r="E1988" s="325"/>
      <c r="F1988" s="324"/>
      <c r="G1988" s="591"/>
      <c r="H1988" s="591"/>
      <c r="I1988" s="339"/>
      <c r="J1988" s="320"/>
      <c r="K1988" s="319"/>
      <c r="L1988" s="320"/>
      <c r="M1988" s="320"/>
      <c r="N1988" s="320"/>
      <c r="O1988" s="340"/>
      <c r="P1988" s="340"/>
      <c r="Q1988" s="340"/>
      <c r="R1988" s="327"/>
      <c r="S1988" s="328"/>
      <c r="T1988" s="341"/>
      <c r="U1988" s="342"/>
      <c r="V1988" s="342"/>
      <c r="W1988" s="298"/>
      <c r="X1988" s="326"/>
      <c r="Y1988" s="326"/>
      <c r="Z1988" s="326"/>
      <c r="AA1988" s="327" t="str">
        <f t="shared" si="620"/>
        <v/>
      </c>
      <c r="AC1988" s="544"/>
      <c r="AD1988" s="545"/>
      <c r="AE1988" s="545"/>
      <c r="AF1988" s="545"/>
      <c r="AG1988" s="546"/>
      <c r="AI1988" s="348" t="str">
        <f>IF(月報!G1988&lt;&gt;"",月報!G1988,"")</f>
        <v/>
      </c>
      <c r="AJ1988" s="349" t="str">
        <f>IF(月報!W1988&lt;&gt;"",月報!W1988*24,"")</f>
        <v/>
      </c>
      <c r="AK1988" s="349" t="str">
        <f>IF(月報!P1988&lt;&gt;"",月報!P1988,"")</f>
        <v/>
      </c>
      <c r="AL1988" s="349" t="str">
        <f>IF(月報!Q1988&lt;&gt;"",IF(月報!Q1988="平日残","",月報!Q1988),"")</f>
        <v/>
      </c>
      <c r="AM1988" s="349"/>
      <c r="AN1988" s="349" t="str">
        <f t="shared" si="619"/>
        <v/>
      </c>
      <c r="AO1988" s="349" t="str">
        <f>IF($E1988="","",VLOOKUP($E1988,カレンダマスタ!$A$5:$E$381,5,FALSE))</f>
        <v/>
      </c>
      <c r="AQ1988" s="351"/>
      <c r="AR1988" s="352"/>
      <c r="AS1988" s="349"/>
      <c r="AU1988" s="355"/>
      <c r="AV1988" s="355" t="str">
        <f t="shared" si="621"/>
        <v/>
      </c>
      <c r="AW1988" s="355" t="str">
        <f t="shared" si="622"/>
        <v/>
      </c>
      <c r="AX1988" s="356" t="str">
        <f t="shared" si="623"/>
        <v/>
      </c>
      <c r="AY1988" s="356" t="str">
        <f t="shared" si="624"/>
        <v/>
      </c>
      <c r="AZ1988" s="357" t="str">
        <f>IF(AX1988&amp;AW1988="勤怠未設定","×",IF(AV1988="勤怠修正","×",IF(AC1988="外注","",IF(AA1988="",IF(AY1988&lt;&gt;"","×",""),IF(VLOOKUP(AA1988,カレンダマスタ!$H$66:$I$83,2,FALSE)&lt;&gt;AY1988,"×","OK")))))</f>
        <v/>
      </c>
      <c r="BC1988" s="355"/>
      <c r="BD1988" s="349"/>
      <c r="BE1988" s="349"/>
      <c r="BF1988" s="349" t="str">
        <f t="shared" si="635"/>
        <v/>
      </c>
      <c r="BG1988" s="349"/>
      <c r="BI1988" s="357" t="str">
        <f t="shared" si="636"/>
        <v/>
      </c>
    </row>
    <row r="1989" spans="2:61">
      <c r="B1989" s="323"/>
      <c r="C1989" s="539"/>
      <c r="D1989" s="324"/>
      <c r="E1989" s="325"/>
      <c r="F1989" s="324"/>
      <c r="G1989" s="591"/>
      <c r="H1989" s="591"/>
      <c r="I1989" s="339"/>
      <c r="J1989" s="320"/>
      <c r="K1989" s="319"/>
      <c r="L1989" s="320"/>
      <c r="M1989" s="320"/>
      <c r="N1989" s="320"/>
      <c r="O1989" s="340"/>
      <c r="P1989" s="340"/>
      <c r="Q1989" s="340"/>
      <c r="R1989" s="327"/>
      <c r="S1989" s="328"/>
      <c r="T1989" s="341"/>
      <c r="U1989" s="342"/>
      <c r="V1989" s="342"/>
      <c r="W1989" s="298"/>
      <c r="X1989" s="326"/>
      <c r="Y1989" s="326"/>
      <c r="Z1989" s="326"/>
      <c r="AA1989" s="327" t="str">
        <f t="shared" si="620"/>
        <v/>
      </c>
      <c r="AC1989" s="544"/>
      <c r="AD1989" s="545"/>
      <c r="AE1989" s="545"/>
      <c r="AF1989" s="545"/>
      <c r="AG1989" s="546"/>
      <c r="AI1989" s="348" t="str">
        <f>IF(月報!G1989&lt;&gt;"",月報!G1989,"")</f>
        <v/>
      </c>
      <c r="AJ1989" s="349" t="str">
        <f>IF(月報!W1989&lt;&gt;"",月報!W1989*24,"")</f>
        <v/>
      </c>
      <c r="AK1989" s="349" t="str">
        <f>IF(月報!P1989&lt;&gt;"",月報!P1989,"")</f>
        <v/>
      </c>
      <c r="AL1989" s="349" t="str">
        <f>IF(月報!Q1989&lt;&gt;"",IF(月報!Q1989="平日残","",月報!Q1989),"")</f>
        <v/>
      </c>
      <c r="AM1989" s="349"/>
      <c r="AN1989" s="349" t="str">
        <f t="shared" si="619"/>
        <v/>
      </c>
      <c r="AO1989" s="349" t="str">
        <f>IF($E1989="","",VLOOKUP($E1989,カレンダマスタ!$A$5:$E$381,5,FALSE))</f>
        <v/>
      </c>
      <c r="AQ1989" s="351"/>
      <c r="AR1989" s="352"/>
      <c r="AS1989" s="349"/>
      <c r="AU1989" s="355"/>
      <c r="AV1989" s="355" t="str">
        <f t="shared" si="621"/>
        <v/>
      </c>
      <c r="AW1989" s="355" t="str">
        <f t="shared" si="622"/>
        <v/>
      </c>
      <c r="AX1989" s="356" t="str">
        <f t="shared" si="623"/>
        <v/>
      </c>
      <c r="AY1989" s="356" t="str">
        <f t="shared" si="624"/>
        <v/>
      </c>
      <c r="AZ1989" s="357" t="str">
        <f>IF(AX1989&amp;AW1989="勤怠未設定","×",IF(AV1989="勤怠修正","×",IF(AC1989="外注","",IF(AA1989="",IF(AY1989&lt;&gt;"","×",""),IF(VLOOKUP(AA1989,カレンダマスタ!$H$66:$I$83,2,FALSE)&lt;&gt;AY1989,"×","OK")))))</f>
        <v/>
      </c>
      <c r="BC1989" s="355"/>
      <c r="BD1989" s="349"/>
      <c r="BE1989" s="349"/>
      <c r="BF1989" s="349" t="str">
        <f t="shared" si="635"/>
        <v/>
      </c>
      <c r="BG1989" s="349"/>
      <c r="BI1989" s="357" t="str">
        <f t="shared" si="636"/>
        <v/>
      </c>
    </row>
    <row r="1990" spans="2:61" ht="13.8" thickBot="1">
      <c r="B1990" s="329"/>
      <c r="C1990" s="540"/>
      <c r="D1990" s="330"/>
      <c r="E1990" s="331"/>
      <c r="F1990" s="330"/>
      <c r="G1990" s="592"/>
      <c r="H1990" s="592"/>
      <c r="I1990" s="343"/>
      <c r="J1990" s="322"/>
      <c r="K1990" s="321"/>
      <c r="L1990" s="322"/>
      <c r="M1990" s="322"/>
      <c r="N1990" s="322"/>
      <c r="O1990" s="344"/>
      <c r="P1990" s="344"/>
      <c r="Q1990" s="344"/>
      <c r="R1990" s="333"/>
      <c r="S1990" s="334"/>
      <c r="T1990" s="345"/>
      <c r="U1990" s="346"/>
      <c r="V1990" s="346"/>
      <c r="W1990" s="298"/>
      <c r="X1990" s="332"/>
      <c r="Y1990" s="332"/>
      <c r="Z1990" s="332"/>
      <c r="AA1990" s="333" t="str">
        <f t="shared" si="620"/>
        <v/>
      </c>
      <c r="AC1990" s="547"/>
      <c r="AD1990" s="548"/>
      <c r="AE1990" s="548"/>
      <c r="AF1990" s="548"/>
      <c r="AG1990" s="549"/>
      <c r="AI1990" s="348" t="str">
        <f>IF(月報!G1990&lt;&gt;"",月報!G1990,"")</f>
        <v/>
      </c>
      <c r="AJ1990" s="350" t="str">
        <f>IF(月報!W1990&lt;&gt;"",月報!W1990*24,"")</f>
        <v/>
      </c>
      <c r="AK1990" s="350" t="str">
        <f>IF(月報!P1990&lt;&gt;"",月報!P1990,"")</f>
        <v/>
      </c>
      <c r="AL1990" s="350" t="str">
        <f>IF(月報!Q1990&lt;&gt;"",IF(月報!Q1990="平日残","",月報!Q1990),"")</f>
        <v/>
      </c>
      <c r="AM1990" s="350"/>
      <c r="AN1990" s="350" t="str">
        <f t="shared" si="619"/>
        <v/>
      </c>
      <c r="AO1990" s="350" t="str">
        <f>IF($E1990="","",VLOOKUP($E1990,カレンダマスタ!$A$5:$E$381,5,FALSE))</f>
        <v/>
      </c>
      <c r="AP1990" s="347"/>
      <c r="AQ1990" s="353"/>
      <c r="AR1990" s="354"/>
      <c r="AS1990" s="350"/>
      <c r="AT1990" s="347"/>
      <c r="AU1990" s="358"/>
      <c r="AV1990" s="358" t="str">
        <f t="shared" si="621"/>
        <v/>
      </c>
      <c r="AW1990" s="358" t="str">
        <f t="shared" si="622"/>
        <v/>
      </c>
      <c r="AX1990" s="359" t="str">
        <f t="shared" si="623"/>
        <v/>
      </c>
      <c r="AY1990" s="359" t="str">
        <f t="shared" si="624"/>
        <v/>
      </c>
      <c r="AZ1990" s="360" t="str">
        <f>IF(AX1990&amp;AW1990="勤怠未設定","×",IF(AV1990="勤怠修正","×",IF(AC1990="外注","",IF(AA1990="",IF(AY1990&lt;&gt;"","×",""),IF(VLOOKUP(AA1990,カレンダマスタ!$H$66:$I$83,2,FALSE)&lt;&gt;AY1990,"×","OK")))))</f>
        <v/>
      </c>
      <c r="BC1990" s="358"/>
      <c r="BD1990" s="350"/>
      <c r="BE1990" s="350"/>
      <c r="BF1990" s="350" t="str">
        <f t="shared" si="635"/>
        <v/>
      </c>
      <c r="BG1990" s="350"/>
      <c r="BI1990" s="360" t="str">
        <f t="shared" si="636"/>
        <v/>
      </c>
    </row>
    <row r="1991" spans="2:61">
      <c r="B1991" s="176">
        <f>B1946+1</f>
        <v>44</v>
      </c>
      <c r="C1991" s="535"/>
      <c r="D1991" s="112"/>
      <c r="E1991" s="582"/>
      <c r="F1991" s="112"/>
      <c r="G1991" s="587"/>
      <c r="H1991" s="587"/>
      <c r="I1991" s="114"/>
      <c r="J1991" s="118"/>
      <c r="K1991" s="115"/>
      <c r="L1991" s="116"/>
      <c r="M1991" s="116"/>
      <c r="N1991" s="117"/>
      <c r="O1991" s="118"/>
      <c r="P1991" s="118"/>
      <c r="Q1991" s="118"/>
      <c r="R1991" s="119"/>
      <c r="S1991" s="120"/>
      <c r="T1991" s="433" t="str">
        <f t="shared" ref="T1991:T2025" si="637">IF(J1991&lt;&gt;"",J1991,"")</f>
        <v/>
      </c>
      <c r="U1991" s="428">
        <f>SUM(T1991:T1997)</f>
        <v>0</v>
      </c>
      <c r="V1991" s="428" t="str">
        <f t="shared" ref="V1991:V2025" si="638">IF(AC1991="外注",IF(AND(BC1991&lt;1,ROUND((H1991*24),1)=13),"外注2半",IF(AND(BC1991&lt;1,ROUND((G1991*24),1)=13.7),"外注1半",IF(AND(BC1991&lt;1,G1991=""),"外注休暇",""))),"")</f>
        <v/>
      </c>
      <c r="W1991" s="298"/>
      <c r="X1991" s="113" t="str">
        <f>IF(O1991&lt;&gt;"",O1991/24,"")</f>
        <v/>
      </c>
      <c r="Y1991" s="113" t="str">
        <f t="shared" ref="Y1991:Y2025" si="639">IF(P1991&lt;&gt;"",P1991/24,"")</f>
        <v/>
      </c>
      <c r="Z1991" s="113" t="str">
        <f t="shared" ref="Z1991:Z2025" si="640">IF(Q1991&lt;&gt;"",Q1991/24,"")</f>
        <v/>
      </c>
      <c r="AA1991" s="119" t="str">
        <f t="shared" si="620"/>
        <v/>
      </c>
      <c r="AC1991" s="183" t="str">
        <f>IF(C1991&lt;&gt;"",VLOOKUP(C1991,設定シート!$D$10:$N$109,11,FALSE),"")</f>
        <v/>
      </c>
      <c r="AD1991" s="184" t="str">
        <f>IF(C1991&lt;&gt;"",VLOOKUP(C1991,設定シート!$D$10:$H$109,5,FALSE),"")</f>
        <v/>
      </c>
      <c r="AE1991" s="185" t="str">
        <f>IF(C1991&lt;&gt;"",VLOOKUP(C1991,設定シート!$D$10:$L$109,9,FALSE),"")</f>
        <v/>
      </c>
      <c r="AF1991" s="184" t="str">
        <f>IF($AD1991="","",IF(LEFT($AD1991,2)="NS","NS","CS"))</f>
        <v/>
      </c>
      <c r="AG1991" s="203">
        <f t="shared" ref="AG1991:AG2025" si="641">IF(OR(R1991="有給休暇",G1991=""),0,IF(AQ1991=1,0,1))</f>
        <v>0</v>
      </c>
      <c r="AI1991" s="121" t="str">
        <f>IF(月報!G1991&lt;&gt;"",月報!G1991,"")</f>
        <v/>
      </c>
      <c r="AJ1991" s="122" t="str">
        <f>IF(月報!W1991&lt;&gt;"",月報!W1991*24,"")</f>
        <v/>
      </c>
      <c r="AK1991" s="122" t="str">
        <f>IF(月報!P1991&lt;&gt;"",月報!P1991,"")</f>
        <v/>
      </c>
      <c r="AL1991" s="122" t="str">
        <f>IF(月報!Q1991&lt;&gt;"",IF(月報!Q1991="平日残","",月報!Q1991),"")</f>
        <v/>
      </c>
      <c r="AM1991" s="122"/>
      <c r="AN1991" s="122" t="str">
        <f t="shared" si="619"/>
        <v/>
      </c>
      <c r="AO1991" s="122" t="str">
        <f>IF($E1991="","",VLOOKUP($E1991,カレンダマスタ!$A$5:$E$381,5,FALSE))</f>
        <v/>
      </c>
      <c r="AQ1991" s="195" t="str">
        <f>IF(G1991="","",IF(VLOOKUP(E1991,カレンダマスタ!$A$5:$D$381,4,FALSE)=0,"",1))</f>
        <v/>
      </c>
      <c r="AR1991" s="123" t="str">
        <f>IF($G1991="","",IF($AD1991="NSTC",INDEX(カレンダマスタ!$I$26:$O$31,MATCH($G1991,カレンダマスタ!$H$26:$H$31,1),MATCH($H1991,カレンダマスタ!$I$25:$O$25,1)),
IF($AD1991="CS本社",INDEX(カレンダマスタ!$I$36:$O$41,MATCH($G1991,カレンダマスタ!$H$36:$H$41,1),MATCH($H1991,カレンダマスタ!$I$35:$O$35,1)),
IF($AD1991="NS本社",INDEX(カレンダマスタ!$I$94:$O$99,MATCH($G1991,カレンダマスタ!$H$95:$H$100,1),MATCH($H1991,カレンダマスタ!$I$93:$O$93,1)),
IF($AD1991="ODC",INDEX(カレンダマスタ!$I$46:$O$51,MATCH($G1991,カレンダマスタ!$H$46:$H$51,1),MATCH($H1991,カレンダマスタ!$I$45:$O$45,1)),
IF($AD1991="NS東京TC",INDEX(カレンダマスタ!$I$56:$O$61,MATCH($G1991,カレンダマスタ!$H$56:$H$61,1),MATCH($H1991,カレンダマスタ!$I$55:$O$55,1)),""))))))</f>
        <v/>
      </c>
      <c r="AS1991" s="122" t="str">
        <f t="shared" ref="AS1991:AS2025" si="642">IF(AC1991="社員","",IF(R1991="有給休暇","",IF(AND(AF1991="CS",AQ1991=1)=TRUE,"OK",IF(AR1991&lt;&gt;"",IF(TIMEVALUE(MID(I1991,1,10))=AR1991,"OK","×"),""))))</f>
        <v/>
      </c>
      <c r="AU1991" s="124" t="str">
        <f>IF(E1991="","",VLOOKUP($E1991,カレンダマスタ!$A$4:$E$381,4,FALSE))</f>
        <v/>
      </c>
      <c r="AV1991" s="124" t="str">
        <f t="shared" si="621"/>
        <v/>
      </c>
      <c r="AW1991" s="124" t="str">
        <f t="shared" si="622"/>
        <v/>
      </c>
      <c r="AX1991" s="125" t="str">
        <f t="shared" si="623"/>
        <v/>
      </c>
      <c r="AY1991" s="125" t="str">
        <f t="shared" si="624"/>
        <v/>
      </c>
      <c r="AZ1991" s="114" t="str">
        <f>IF(AX1991&amp;AW1991="勤怠未設定","×",IF(AV1991="勤怠修正","×",IF(AC1991="外注","",IF(AA1991="",IF(AY1991&lt;&gt;"","×",""),IF(VLOOKUP(AA1991,カレンダマスタ!$H$66:$I$83,2,FALSE)&lt;&gt;AY1991,"×","OK")))))</f>
        <v/>
      </c>
      <c r="BC1991" s="124" t="str">
        <f>IF(E1991="","",VLOOKUP($E1991,カレンダマスタ!$A$4:$E$381,4,FALSE))</f>
        <v/>
      </c>
      <c r="BD1991" s="122" t="str">
        <f>IF(AC1991="社員","",IF(AG1991=0,"",IF(AD1991="NSTC",IF(COUNTIF(カレンダマスタ!$Q$5:$Q$32,G1991)=1,"OK","×"),
IF(AD1991="NS本社",IF(COUNTIF(カレンダマスタ!$T$5:$T$32,G1991)=1,"OK","×"),IF(COUNTIF(カレンダマスタ!$R$5:$R$32,G1991)=1,"OK","×")))))</f>
        <v/>
      </c>
      <c r="BE1991" s="122" t="str">
        <f>IF(AC1991="社員","",IF(G1991="","",IF(R1991&lt;&gt;"","",IF(AF1991="CS","OK",IF(VLOOKUP(E1991,カレンダマスタ!$A$5:$D$381,4,FALSE)&gt;0,"",IF(OR(G1991*24&gt;10.84,H1991*24&lt;14.5)=TRUE,"×","OK"))))))</f>
        <v/>
      </c>
      <c r="BF1991" s="122" t="str">
        <f t="shared" si="635"/>
        <v/>
      </c>
      <c r="BG1991" s="127" t="str">
        <f>IF(AE1991="派遣","",IF(G1991="","",IF(R1991="有給休暇","",IF(S1991="","×","OK"))))</f>
        <v/>
      </c>
      <c r="BI1991" s="114" t="str">
        <f t="shared" ref="BI1991:BI2025" si="643">IF(OR(AO1991="×",AS1991="×",AZ1991="×",BE1991="×",BF1991="TW未入力",BF1991="週報未入力",BG1991="×"),"×","")</f>
        <v/>
      </c>
    </row>
    <row r="1992" spans="2:61">
      <c r="B1992" s="111"/>
      <c r="C1992" s="536"/>
      <c r="D1992" s="128"/>
      <c r="E1992" s="583"/>
      <c r="F1992" s="128"/>
      <c r="G1992" s="588"/>
      <c r="H1992" s="588"/>
      <c r="I1992" s="130"/>
      <c r="J1992" s="139"/>
      <c r="K1992" s="131"/>
      <c r="L1992" s="132"/>
      <c r="M1992" s="132"/>
      <c r="N1992" s="141"/>
      <c r="O1992" s="139"/>
      <c r="P1992" s="139"/>
      <c r="Q1992" s="139"/>
      <c r="R1992" s="133"/>
      <c r="S1992" s="134"/>
      <c r="T1992" s="434" t="str">
        <f t="shared" si="637"/>
        <v/>
      </c>
      <c r="U1992" s="429"/>
      <c r="V1992" s="429" t="str">
        <f t="shared" si="638"/>
        <v/>
      </c>
      <c r="W1992" s="298"/>
      <c r="X1992" s="129" t="str">
        <f t="shared" ref="X1992:X2025" si="644">IF(O1992&lt;&gt;"",O1992/24,"")</f>
        <v/>
      </c>
      <c r="Y1992" s="129" t="str">
        <f t="shared" si="639"/>
        <v/>
      </c>
      <c r="Z1992" s="129" t="str">
        <f t="shared" si="640"/>
        <v/>
      </c>
      <c r="AA1992" s="133" t="str">
        <f t="shared" si="620"/>
        <v/>
      </c>
      <c r="AC1992" s="186" t="str">
        <f>AC1991</f>
        <v/>
      </c>
      <c r="AD1992" s="186" t="str">
        <f>AD1991</f>
        <v/>
      </c>
      <c r="AE1992" s="186" t="str">
        <f>AE1991</f>
        <v/>
      </c>
      <c r="AF1992" s="186" t="str">
        <f>AF1991</f>
        <v/>
      </c>
      <c r="AG1992" s="204">
        <f t="shared" si="641"/>
        <v>0</v>
      </c>
      <c r="AI1992" s="135" t="str">
        <f>IF(月報!G1992&lt;&gt;"",月報!G1992,"")</f>
        <v/>
      </c>
      <c r="AJ1992" s="126" t="str">
        <f>IF(月報!W1992&lt;&gt;"",月報!W1992*24,"")</f>
        <v/>
      </c>
      <c r="AK1992" s="126" t="str">
        <f>IF(月報!P1992&lt;&gt;"",月報!P1992,"")</f>
        <v/>
      </c>
      <c r="AL1992" s="126" t="str">
        <f>IF(月報!Q1992&lt;&gt;"",IF(月報!Q1992="平日残","",月報!Q1992),"")</f>
        <v/>
      </c>
      <c r="AM1992" s="126"/>
      <c r="AN1992" s="126" t="str">
        <f t="shared" si="619"/>
        <v/>
      </c>
      <c r="AO1992" s="126" t="str">
        <f>IF($E1992="","",VLOOKUP($E1992,カレンダマスタ!$A$5:$E$381,5,FALSE))</f>
        <v/>
      </c>
      <c r="AQ1992" s="196" t="str">
        <f>IF(G1992="","",IF(VLOOKUP(E1992,カレンダマスタ!$A$5:$D$381,4,FALSE)=0,"",1))</f>
        <v/>
      </c>
      <c r="AR1992" s="136" t="str">
        <f>IF($G1992="","",IF($AD1992="NSTC",INDEX(カレンダマスタ!$I$26:$O$31,MATCH($G1992,カレンダマスタ!$H$26:$H$31,1),MATCH($H1992,カレンダマスタ!$I$25:$O$25,1)),
IF($AD1992="CS本社",INDEX(カレンダマスタ!$I$36:$O$41,MATCH($G1992,カレンダマスタ!$H$36:$H$41,1),MATCH($H1992,カレンダマスタ!$I$35:$O$35,1)),
IF($AD1992="NS本社",INDEX(カレンダマスタ!$I$94:$O$99,MATCH($G1992,カレンダマスタ!$H$95:$H$100,1),MATCH($H1992,カレンダマスタ!$I$93:$O$93,1)),
IF($AD1992="ODC",INDEX(カレンダマスタ!$I$46:$O$51,MATCH($G1992,カレンダマスタ!$H$46:$H$51,1),MATCH($H1992,カレンダマスタ!$I$45:$O$45,1)),
IF($AD1992="NS東京TC",INDEX(カレンダマスタ!$I$56:$O$61,MATCH($G1992,カレンダマスタ!$H$56:$H$61,1),MATCH($H1992,カレンダマスタ!$I$55:$O$55,1)),""))))))</f>
        <v/>
      </c>
      <c r="AS1992" s="126" t="str">
        <f t="shared" si="642"/>
        <v/>
      </c>
      <c r="AU1992" s="137" t="str">
        <f>IF(E1992="","",VLOOKUP($E1992,カレンダマスタ!$A$4:$E$381,4,FALSE))</f>
        <v/>
      </c>
      <c r="AV1992" s="137" t="str">
        <f t="shared" si="621"/>
        <v/>
      </c>
      <c r="AW1992" s="137" t="str">
        <f t="shared" si="622"/>
        <v/>
      </c>
      <c r="AX1992" s="138" t="str">
        <f t="shared" si="623"/>
        <v/>
      </c>
      <c r="AY1992" s="138" t="str">
        <f t="shared" si="624"/>
        <v/>
      </c>
      <c r="AZ1992" s="130" t="str">
        <f>IF(AX1992&amp;AW1992="勤怠未設定","×",IF(AV1992="勤怠修正","×",IF(AC1992="外注","",IF(AA1992="",IF(AY1992&lt;&gt;"","×",""),IF(VLOOKUP(AA1992,カレンダマスタ!$H$66:$I$83,2,FALSE)&lt;&gt;AY1992,"×","OK")))))</f>
        <v/>
      </c>
      <c r="BC1992" s="137" t="str">
        <f>IF(E1992="","",VLOOKUP($E1992,カレンダマスタ!$A$4:$E$381,4,FALSE))</f>
        <v/>
      </c>
      <c r="BD1992" s="126" t="str">
        <f>IF(AC1992="社員","",IF(AG1992=0,"",IF(AD1992="NSTC",IF(COUNTIF(カレンダマスタ!$Q$5:$Q$32,G1992)=1,"OK","×"),
IF(AD1992="NS本社",IF(COUNTIF(カレンダマスタ!$T$5:$T$32,G1992)=1,"OK","×"),IF(COUNTIF(カレンダマスタ!$R$5:$R$32,G1992)=1,"OK","×")))))</f>
        <v/>
      </c>
      <c r="BE1992" s="126" t="str">
        <f>IF(AC1992="社員","",IF(G1992="","",IF(R1992&lt;&gt;"","",IF(AF1992="CS","OK",IF(VLOOKUP(E1992,カレンダマスタ!$A$5:$D$381,4,FALSE)&gt;0,"",IF(OR(G1992*24&gt;10.84,H1992*24&lt;14.5)=TRUE,"×","OK"))))))</f>
        <v/>
      </c>
      <c r="BF1992" s="126" t="str">
        <f t="shared" si="635"/>
        <v/>
      </c>
      <c r="BG1992" s="126" t="str">
        <f t="shared" si="632"/>
        <v/>
      </c>
      <c r="BI1992" s="130" t="str">
        <f t="shared" si="643"/>
        <v/>
      </c>
    </row>
    <row r="1993" spans="2:61">
      <c r="B1993" s="111"/>
      <c r="C1993" s="536"/>
      <c r="D1993" s="128"/>
      <c r="E1993" s="583"/>
      <c r="F1993" s="128"/>
      <c r="G1993" s="588"/>
      <c r="H1993" s="588"/>
      <c r="I1993" s="130"/>
      <c r="J1993" s="139"/>
      <c r="K1993" s="131"/>
      <c r="L1993" s="132"/>
      <c r="M1993" s="132"/>
      <c r="N1993" s="141"/>
      <c r="O1993" s="139"/>
      <c r="P1993" s="139"/>
      <c r="Q1993" s="139"/>
      <c r="R1993" s="133"/>
      <c r="S1993" s="134"/>
      <c r="T1993" s="434" t="str">
        <f t="shared" si="637"/>
        <v/>
      </c>
      <c r="U1993" s="429"/>
      <c r="V1993" s="429" t="str">
        <f t="shared" si="638"/>
        <v/>
      </c>
      <c r="W1993" s="298"/>
      <c r="X1993" s="129" t="str">
        <f t="shared" si="644"/>
        <v/>
      </c>
      <c r="Y1993" s="129" t="str">
        <f t="shared" si="639"/>
        <v/>
      </c>
      <c r="Z1993" s="129" t="str">
        <f t="shared" si="640"/>
        <v/>
      </c>
      <c r="AA1993" s="133" t="str">
        <f t="shared" si="620"/>
        <v/>
      </c>
      <c r="AC1993" s="186" t="str">
        <f>AC1991</f>
        <v/>
      </c>
      <c r="AD1993" s="187" t="str">
        <f>AD1991</f>
        <v/>
      </c>
      <c r="AE1993" s="187" t="str">
        <f>AE1991</f>
        <v/>
      </c>
      <c r="AF1993" s="187" t="str">
        <f>AF1991</f>
        <v/>
      </c>
      <c r="AG1993" s="204">
        <f t="shared" si="641"/>
        <v>0</v>
      </c>
      <c r="AI1993" s="135" t="str">
        <f>IF(月報!G1993&lt;&gt;"",月報!G1993,"")</f>
        <v/>
      </c>
      <c r="AJ1993" s="126" t="str">
        <f>IF(月報!W1993&lt;&gt;"",月報!W1993*24,"")</f>
        <v/>
      </c>
      <c r="AK1993" s="126" t="str">
        <f>IF(月報!P1993&lt;&gt;"",月報!P1993,"")</f>
        <v/>
      </c>
      <c r="AL1993" s="126" t="str">
        <f>IF(月報!Q1993&lt;&gt;"",IF(月報!Q1993="平日残","",月報!Q1993),"")</f>
        <v/>
      </c>
      <c r="AM1993" s="126"/>
      <c r="AN1993" s="126" t="str">
        <f t="shared" si="619"/>
        <v/>
      </c>
      <c r="AO1993" s="126" t="str">
        <f>IF($E1993="","",VLOOKUP($E1993,カレンダマスタ!$A$5:$E$381,5,FALSE))</f>
        <v/>
      </c>
      <c r="AQ1993" s="196" t="str">
        <f>IF(G1993="","",IF(VLOOKUP(E1993,カレンダマスタ!$A$5:$D$381,4,FALSE)=0,"",1))</f>
        <v/>
      </c>
      <c r="AR1993" s="136" t="str">
        <f>IF($G1993="","",IF($AD1993="NSTC",INDEX(カレンダマスタ!$I$26:$O$31,MATCH($G1993,カレンダマスタ!$H$26:$H$31,1),MATCH($H1993,カレンダマスタ!$I$25:$O$25,1)),
IF($AD1993="CS本社",INDEX(カレンダマスタ!$I$36:$O$41,MATCH($G1993,カレンダマスタ!$H$36:$H$41,1),MATCH($H1993,カレンダマスタ!$I$35:$O$35,1)),
IF($AD1993="NS本社",INDEX(カレンダマスタ!$I$94:$O$99,MATCH($G1993,カレンダマスタ!$H$95:$H$100,1),MATCH($H1993,カレンダマスタ!$I$93:$O$93,1)),
IF($AD1993="ODC",INDEX(カレンダマスタ!$I$46:$O$51,MATCH($G1993,カレンダマスタ!$H$46:$H$51,1),MATCH($H1993,カレンダマスタ!$I$45:$O$45,1)),
IF($AD1993="NS東京TC",INDEX(カレンダマスタ!$I$56:$O$61,MATCH($G1993,カレンダマスタ!$H$56:$H$61,1),MATCH($H1993,カレンダマスタ!$I$55:$O$55,1)),""))))))</f>
        <v/>
      </c>
      <c r="AS1993" s="126" t="str">
        <f t="shared" si="642"/>
        <v/>
      </c>
      <c r="AU1993" s="137" t="str">
        <f>IF(E1993="","",VLOOKUP($E1993,カレンダマスタ!$A$4:$E$381,4,FALSE))</f>
        <v/>
      </c>
      <c r="AV1993" s="137" t="str">
        <f t="shared" si="621"/>
        <v/>
      </c>
      <c r="AW1993" s="137" t="str">
        <f t="shared" si="622"/>
        <v/>
      </c>
      <c r="AX1993" s="138" t="str">
        <f t="shared" si="623"/>
        <v/>
      </c>
      <c r="AY1993" s="138" t="str">
        <f t="shared" si="624"/>
        <v/>
      </c>
      <c r="AZ1993" s="130" t="str">
        <f>IF(AX1993&amp;AW1993="勤怠未設定","×",IF(AV1993="勤怠修正","×",IF(AC1993="外注","",IF(AA1993="",IF(AY1993&lt;&gt;"","×",""),IF(VLOOKUP(AA1993,カレンダマスタ!$H$66:$I$83,2,FALSE)&lt;&gt;AY1993,"×","OK")))))</f>
        <v/>
      </c>
      <c r="BC1993" s="137" t="str">
        <f>IF(E1993="","",VLOOKUP($E1993,カレンダマスタ!$A$4:$E$381,4,FALSE))</f>
        <v/>
      </c>
      <c r="BD1993" s="126" t="str">
        <f>IF(AC1993="社員","",IF(AG1993=0,"",IF(AD1993="NSTC",IF(COUNTIF(カレンダマスタ!$Q$5:$Q$32,G1993)=1,"OK","×"),
IF(AD1993="NS本社",IF(COUNTIF(カレンダマスタ!$T$5:$T$32,G1993)=1,"OK","×"),IF(COUNTIF(カレンダマスタ!$R$5:$R$32,G1993)=1,"OK","×")))))</f>
        <v/>
      </c>
      <c r="BE1993" s="126" t="str">
        <f>IF(AC1993="社員","",IF(G1993="","",IF(R1993&lt;&gt;"","",IF(AF1993="CS","OK",IF(VLOOKUP(E1993,カレンダマスタ!$A$5:$D$381,4,FALSE)&gt;0,"",IF(OR(G1993*24&gt;10.84,H1993*24&lt;14.5)=TRUE,"×","OK"))))))</f>
        <v/>
      </c>
      <c r="BF1993" s="126" t="str">
        <f t="shared" si="635"/>
        <v/>
      </c>
      <c r="BG1993" s="126" t="str">
        <f t="shared" si="632"/>
        <v/>
      </c>
      <c r="BI1993" s="130" t="str">
        <f t="shared" si="643"/>
        <v/>
      </c>
    </row>
    <row r="1994" spans="2:61">
      <c r="B1994" s="111"/>
      <c r="C1994" s="536"/>
      <c r="D1994" s="128"/>
      <c r="E1994" s="583"/>
      <c r="F1994" s="128"/>
      <c r="G1994" s="588"/>
      <c r="H1994" s="588"/>
      <c r="I1994" s="130"/>
      <c r="J1994" s="139"/>
      <c r="K1994" s="131"/>
      <c r="L1994" s="132"/>
      <c r="M1994" s="132"/>
      <c r="N1994" s="141"/>
      <c r="O1994" s="139"/>
      <c r="P1994" s="139"/>
      <c r="Q1994" s="139"/>
      <c r="R1994" s="133"/>
      <c r="S1994" s="134"/>
      <c r="T1994" s="434" t="str">
        <f t="shared" si="637"/>
        <v/>
      </c>
      <c r="U1994" s="429"/>
      <c r="V1994" s="429" t="str">
        <f t="shared" si="638"/>
        <v/>
      </c>
      <c r="W1994" s="298"/>
      <c r="X1994" s="129" t="str">
        <f t="shared" si="644"/>
        <v/>
      </c>
      <c r="Y1994" s="129" t="str">
        <f t="shared" si="639"/>
        <v/>
      </c>
      <c r="Z1994" s="129" t="str">
        <f t="shared" si="640"/>
        <v/>
      </c>
      <c r="AA1994" s="133" t="str">
        <f t="shared" si="620"/>
        <v/>
      </c>
      <c r="AC1994" s="186" t="str">
        <f>AC1991</f>
        <v/>
      </c>
      <c r="AD1994" s="187" t="str">
        <f>AD1991</f>
        <v/>
      </c>
      <c r="AE1994" s="187" t="str">
        <f>AE1991</f>
        <v/>
      </c>
      <c r="AF1994" s="187" t="str">
        <f>AF1991</f>
        <v/>
      </c>
      <c r="AG1994" s="204">
        <f t="shared" si="641"/>
        <v>0</v>
      </c>
      <c r="AI1994" s="140" t="str">
        <f>IF(月報!G1994&lt;&gt;"",月報!G1994,"")</f>
        <v/>
      </c>
      <c r="AJ1994" s="126" t="str">
        <f>IF(月報!W1994&lt;&gt;"",月報!W1994*24,"")</f>
        <v/>
      </c>
      <c r="AK1994" s="126" t="str">
        <f>IF(月報!P1994&lt;&gt;"",月報!P1994,"")</f>
        <v/>
      </c>
      <c r="AL1994" s="126" t="str">
        <f>IF(月報!Q1994&lt;&gt;"",IF(月報!Q1994="平日残","",月報!Q1994),"")</f>
        <v/>
      </c>
      <c r="AM1994" s="126"/>
      <c r="AN1994" s="126" t="str">
        <f t="shared" si="619"/>
        <v/>
      </c>
      <c r="AO1994" s="126" t="str">
        <f>IF($E1994="","",VLOOKUP($E1994,カレンダマスタ!$A$5:$E$381,5,FALSE))</f>
        <v/>
      </c>
      <c r="AQ1994" s="196" t="str">
        <f>IF(G1994="","",IF(VLOOKUP(E1994,カレンダマスタ!$A$5:$D$381,4,FALSE)=0,"",1))</f>
        <v/>
      </c>
      <c r="AR1994" s="136" t="str">
        <f>IF($G1994="","",IF($AD1994="NSTC",INDEX(カレンダマスタ!$I$26:$O$31,MATCH($G1994,カレンダマスタ!$H$26:$H$31,1),MATCH($H1994,カレンダマスタ!$I$25:$O$25,1)),
IF($AD1994="CS本社",INDEX(カレンダマスタ!$I$36:$O$41,MATCH($G1994,カレンダマスタ!$H$36:$H$41,1),MATCH($H1994,カレンダマスタ!$I$35:$O$35,1)),
IF($AD1994="NS本社",INDEX(カレンダマスタ!$I$94:$O$99,MATCH($G1994,カレンダマスタ!$H$95:$H$100,1),MATCH($H1994,カレンダマスタ!$I$93:$O$93,1)),
IF($AD1994="ODC",INDEX(カレンダマスタ!$I$46:$O$51,MATCH($G1994,カレンダマスタ!$H$46:$H$51,1),MATCH($H1994,カレンダマスタ!$I$45:$O$45,1)),
IF($AD1994="NS東京TC",INDEX(カレンダマスタ!$I$56:$O$61,MATCH($G1994,カレンダマスタ!$H$56:$H$61,1),MATCH($H1994,カレンダマスタ!$I$55:$O$55,1)),""))))))</f>
        <v/>
      </c>
      <c r="AS1994" s="126" t="str">
        <f t="shared" si="642"/>
        <v/>
      </c>
      <c r="AU1994" s="137" t="str">
        <f>IF(E1994="","",VLOOKUP($E1994,カレンダマスタ!$A$4:$E$381,4,FALSE))</f>
        <v/>
      </c>
      <c r="AV1994" s="137" t="str">
        <f t="shared" si="621"/>
        <v/>
      </c>
      <c r="AW1994" s="137" t="str">
        <f t="shared" si="622"/>
        <v/>
      </c>
      <c r="AX1994" s="138" t="str">
        <f t="shared" si="623"/>
        <v/>
      </c>
      <c r="AY1994" s="138" t="str">
        <f t="shared" si="624"/>
        <v/>
      </c>
      <c r="AZ1994" s="130" t="str">
        <f>IF(AX1994&amp;AW1994="勤怠未設定","×",IF(AV1994="勤怠修正","×",IF(AC1994="外注","",IF(AA1994="",IF(AY1994&lt;&gt;"","×",""),IF(VLOOKUP(AA1994,カレンダマスタ!$H$66:$I$83,2,FALSE)&lt;&gt;AY1994,"×","OK")))))</f>
        <v/>
      </c>
      <c r="BC1994" s="137" t="str">
        <f>IF(E1994="","",VLOOKUP($E1994,カレンダマスタ!$A$4:$E$381,4,FALSE))</f>
        <v/>
      </c>
      <c r="BD1994" s="126" t="str">
        <f>IF(AC1994="社員","",IF(AG1994=0,"",IF(AD1994="NSTC",IF(COUNTIF(カレンダマスタ!$Q$5:$Q$32,G1994)=1,"OK","×"),
IF(AD1994="NS本社",IF(COUNTIF(カレンダマスタ!$T$5:$T$32,G1994)=1,"OK","×"),IF(COUNTIF(カレンダマスタ!$R$5:$R$32,G1994)=1,"OK","×")))))</f>
        <v/>
      </c>
      <c r="BE1994" s="126" t="str">
        <f>IF(AC1994="社員","",IF(G1994="","",IF(R1994&lt;&gt;"","",IF(AF1994="CS","OK",IF(VLOOKUP(E1994,カレンダマスタ!$A$5:$D$381,4,FALSE)&gt;0,"",IF(OR(G1994*24&gt;10.84,H1994*24&lt;14.5)=TRUE,"×","OK"))))))</f>
        <v/>
      </c>
      <c r="BF1994" s="126" t="str">
        <f t="shared" si="635"/>
        <v/>
      </c>
      <c r="BG1994" s="126" t="str">
        <f t="shared" si="632"/>
        <v/>
      </c>
      <c r="BI1994" s="130" t="str">
        <f t="shared" si="643"/>
        <v/>
      </c>
    </row>
    <row r="1995" spans="2:61">
      <c r="B1995" s="111"/>
      <c r="C1995" s="536"/>
      <c r="D1995" s="128"/>
      <c r="E1995" s="583"/>
      <c r="F1995" s="128"/>
      <c r="G1995" s="588"/>
      <c r="H1995" s="588"/>
      <c r="I1995" s="130"/>
      <c r="J1995" s="139"/>
      <c r="K1995" s="131"/>
      <c r="L1995" s="132"/>
      <c r="M1995" s="132"/>
      <c r="N1995" s="141"/>
      <c r="O1995" s="139"/>
      <c r="P1995" s="139"/>
      <c r="Q1995" s="139"/>
      <c r="R1995" s="133"/>
      <c r="S1995" s="134"/>
      <c r="T1995" s="434" t="str">
        <f t="shared" si="637"/>
        <v/>
      </c>
      <c r="U1995" s="429"/>
      <c r="V1995" s="429" t="str">
        <f t="shared" si="638"/>
        <v/>
      </c>
      <c r="W1995" s="298"/>
      <c r="X1995" s="129" t="str">
        <f t="shared" si="644"/>
        <v/>
      </c>
      <c r="Y1995" s="129" t="str">
        <f t="shared" si="639"/>
        <v/>
      </c>
      <c r="Z1995" s="129" t="str">
        <f t="shared" si="640"/>
        <v/>
      </c>
      <c r="AA1995" s="133" t="str">
        <f t="shared" si="620"/>
        <v/>
      </c>
      <c r="AC1995" s="186" t="str">
        <f>AC1991</f>
        <v/>
      </c>
      <c r="AD1995" s="187" t="str">
        <f>AD1991</f>
        <v/>
      </c>
      <c r="AE1995" s="187" t="str">
        <f>AE1991</f>
        <v/>
      </c>
      <c r="AF1995" s="187" t="str">
        <f>AF1991</f>
        <v/>
      </c>
      <c r="AG1995" s="204">
        <f t="shared" si="641"/>
        <v>0</v>
      </c>
      <c r="AI1995" s="140" t="str">
        <f>IF(月報!G1995&lt;&gt;"",月報!G1995,"")</f>
        <v/>
      </c>
      <c r="AJ1995" s="126" t="str">
        <f>IF(月報!W1995&lt;&gt;"",月報!W1995*24,"")</f>
        <v/>
      </c>
      <c r="AK1995" s="126" t="str">
        <f>IF(月報!P1995&lt;&gt;"",月報!P1995,"")</f>
        <v/>
      </c>
      <c r="AL1995" s="126" t="str">
        <f>IF(月報!Q1995&lt;&gt;"",IF(月報!Q1995="平日残","",月報!Q1995),"")</f>
        <v/>
      </c>
      <c r="AM1995" s="126"/>
      <c r="AN1995" s="126" t="str">
        <f t="shared" ref="AN1995:AN2058" si="645">IF($AO1995=0,IF($G1995="",IF($Q1995="","週報未入力",""),""),"")</f>
        <v/>
      </c>
      <c r="AO1995" s="126" t="str">
        <f>IF($E1995="","",VLOOKUP($E1995,カレンダマスタ!$A$5:$E$381,5,FALSE))</f>
        <v/>
      </c>
      <c r="AQ1995" s="196" t="str">
        <f>IF(G1995="","",IF(VLOOKUP(E1995,カレンダマスタ!$A$5:$D$381,4,FALSE)=0,"",1))</f>
        <v/>
      </c>
      <c r="AR1995" s="136" t="str">
        <f>IF($G1995="","",IF($AD1995="NSTC",INDEX(カレンダマスタ!$I$26:$O$31,MATCH($G1995,カレンダマスタ!$H$26:$H$31,1),MATCH($H1995,カレンダマスタ!$I$25:$O$25,1)),
IF($AD1995="CS本社",INDEX(カレンダマスタ!$I$36:$O$41,MATCH($G1995,カレンダマスタ!$H$36:$H$41,1),MATCH($H1995,カレンダマスタ!$I$35:$O$35,1)),
IF($AD1995="NS本社",INDEX(カレンダマスタ!$I$94:$O$99,MATCH($G1995,カレンダマスタ!$H$95:$H$100,1),MATCH($H1995,カレンダマスタ!$I$93:$O$93,1)),
IF($AD1995="ODC",INDEX(カレンダマスタ!$I$46:$O$51,MATCH($G1995,カレンダマスタ!$H$46:$H$51,1),MATCH($H1995,カレンダマスタ!$I$45:$O$45,1)),
IF($AD1995="NS東京TC",INDEX(カレンダマスタ!$I$56:$O$61,MATCH($G1995,カレンダマスタ!$H$56:$H$61,1),MATCH($H1995,カレンダマスタ!$I$55:$O$55,1)),""))))))</f>
        <v/>
      </c>
      <c r="AS1995" s="126" t="str">
        <f t="shared" si="642"/>
        <v/>
      </c>
      <c r="AU1995" s="137" t="str">
        <f>IF(E1995="","",VLOOKUP($E1995,カレンダマスタ!$A$4:$E$381,4,FALSE))</f>
        <v/>
      </c>
      <c r="AV1995" s="137" t="str">
        <f t="shared" si="621"/>
        <v/>
      </c>
      <c r="AW1995" s="137" t="str">
        <f t="shared" si="622"/>
        <v/>
      </c>
      <c r="AX1995" s="138" t="str">
        <f t="shared" si="623"/>
        <v/>
      </c>
      <c r="AY1995" s="138" t="str">
        <f t="shared" si="624"/>
        <v/>
      </c>
      <c r="AZ1995" s="130" t="str">
        <f>IF(AX1995&amp;AW1995="勤怠未設定","×",IF(AV1995="勤怠修正","×",IF(AC1995="外注","",IF(AA1995="",IF(AY1995&lt;&gt;"","×",""),IF(VLOOKUP(AA1995,カレンダマスタ!$H$66:$I$83,2,FALSE)&lt;&gt;AY1995,"×","OK")))))</f>
        <v/>
      </c>
      <c r="BC1995" s="137" t="str">
        <f>IF(E1995="","",VLOOKUP($E1995,カレンダマスタ!$A$4:$E$381,4,FALSE))</f>
        <v/>
      </c>
      <c r="BD1995" s="126" t="str">
        <f>IF(AC1995="社員","",IF(AG1995=0,"",IF(AD1995="NSTC",IF(COUNTIF(カレンダマスタ!$Q$5:$Q$32,G1995)=1,"OK","×"),
IF(AD1995="NS本社",IF(COUNTIF(カレンダマスタ!$T$5:$T$32,G1995)=1,"OK","×"),IF(COUNTIF(カレンダマスタ!$R$5:$R$32,G1995)=1,"OK","×")))))</f>
        <v/>
      </c>
      <c r="BE1995" s="126" t="str">
        <f>IF(AC1995="社員","",IF(G1995="","",IF(R1995&lt;&gt;"","",IF(AF1995="CS","OK",IF(VLOOKUP(E1995,カレンダマスタ!$A$5:$D$381,4,FALSE)&gt;0,"",IF(OR(G1995*24&gt;10.84,H1995*24&lt;14.5)=TRUE,"×","OK"))))))</f>
        <v/>
      </c>
      <c r="BF1995" s="126" t="str">
        <f t="shared" si="635"/>
        <v/>
      </c>
      <c r="BG1995" s="126" t="str">
        <f t="shared" si="632"/>
        <v/>
      </c>
      <c r="BI1995" s="130" t="str">
        <f t="shared" si="643"/>
        <v/>
      </c>
    </row>
    <row r="1996" spans="2:61">
      <c r="B1996" s="111"/>
      <c r="C1996" s="536"/>
      <c r="D1996" s="128"/>
      <c r="E1996" s="583"/>
      <c r="F1996" s="128"/>
      <c r="G1996" s="588"/>
      <c r="H1996" s="588"/>
      <c r="I1996" s="130"/>
      <c r="J1996" s="139"/>
      <c r="K1996" s="131"/>
      <c r="L1996" s="132"/>
      <c r="M1996" s="132"/>
      <c r="N1996" s="141"/>
      <c r="O1996" s="139"/>
      <c r="P1996" s="139"/>
      <c r="Q1996" s="139"/>
      <c r="R1996" s="133"/>
      <c r="S1996" s="134"/>
      <c r="T1996" s="434" t="str">
        <f t="shared" si="637"/>
        <v/>
      </c>
      <c r="U1996" s="429"/>
      <c r="V1996" s="429" t="str">
        <f t="shared" si="638"/>
        <v/>
      </c>
      <c r="W1996" s="298"/>
      <c r="X1996" s="129" t="str">
        <f t="shared" si="644"/>
        <v/>
      </c>
      <c r="Y1996" s="129" t="str">
        <f t="shared" si="639"/>
        <v/>
      </c>
      <c r="Z1996" s="129" t="str">
        <f t="shared" si="640"/>
        <v/>
      </c>
      <c r="AA1996" s="133" t="str">
        <f t="shared" ref="AA1996:AA2059" si="646">IF(R1996&lt;&gt;"",IF(AND(AO1996=2,R1996="休出"),"法休残",R1996),"")</f>
        <v/>
      </c>
      <c r="AC1996" s="186" t="str">
        <f>AC1991</f>
        <v/>
      </c>
      <c r="AD1996" s="187" t="str">
        <f>AD1991</f>
        <v/>
      </c>
      <c r="AE1996" s="187" t="str">
        <f>AE1991</f>
        <v/>
      </c>
      <c r="AF1996" s="187" t="str">
        <f>AF1991</f>
        <v/>
      </c>
      <c r="AG1996" s="204">
        <f t="shared" si="641"/>
        <v>0</v>
      </c>
      <c r="AI1996" s="135" t="str">
        <f>IF(月報!G1996&lt;&gt;"",月報!G1996,"")</f>
        <v/>
      </c>
      <c r="AJ1996" s="126" t="str">
        <f>IF(月報!W1996&lt;&gt;"",月報!W1996*24,"")</f>
        <v/>
      </c>
      <c r="AK1996" s="126" t="str">
        <f>IF(月報!P1996&lt;&gt;"",月報!P1996,"")</f>
        <v/>
      </c>
      <c r="AL1996" s="126" t="str">
        <f>IF(月報!Q1996&lt;&gt;"",IF(月報!Q1996="平日残","",月報!Q1996),"")</f>
        <v/>
      </c>
      <c r="AM1996" s="126"/>
      <c r="AN1996" s="126" t="str">
        <f t="shared" si="645"/>
        <v/>
      </c>
      <c r="AO1996" s="126" t="str">
        <f>IF($E1996="","",VLOOKUP($E1996,カレンダマスタ!$A$5:$E$381,5,FALSE))</f>
        <v/>
      </c>
      <c r="AQ1996" s="196" t="str">
        <f>IF(G1996="","",IF(VLOOKUP(E1996,カレンダマスタ!$A$5:$D$381,4,FALSE)=0,"",1))</f>
        <v/>
      </c>
      <c r="AR1996" s="136" t="str">
        <f>IF($G1996="","",IF($AD1996="NSTC",INDEX(カレンダマスタ!$I$26:$O$31,MATCH($G1996,カレンダマスタ!$H$26:$H$31,1),MATCH($H1996,カレンダマスタ!$I$25:$O$25,1)),
IF($AD1996="CS本社",INDEX(カレンダマスタ!$I$36:$O$41,MATCH($G1996,カレンダマスタ!$H$36:$H$41,1),MATCH($H1996,カレンダマスタ!$I$35:$O$35,1)),
IF($AD1996="NS本社",INDEX(カレンダマスタ!$I$94:$O$99,MATCH($G1996,カレンダマスタ!$H$95:$H$100,1),MATCH($H1996,カレンダマスタ!$I$93:$O$93,1)),
IF($AD1996="ODC",INDEX(カレンダマスタ!$I$46:$O$51,MATCH($G1996,カレンダマスタ!$H$46:$H$51,1),MATCH($H1996,カレンダマスタ!$I$45:$O$45,1)),
IF($AD1996="NS東京TC",INDEX(カレンダマスタ!$I$56:$O$61,MATCH($G1996,カレンダマスタ!$H$56:$H$61,1),MATCH($H1996,カレンダマスタ!$I$55:$O$55,1)),""))))))</f>
        <v/>
      </c>
      <c r="AS1996" s="126" t="str">
        <f t="shared" si="642"/>
        <v/>
      </c>
      <c r="AU1996" s="137" t="str">
        <f>IF(E1996="","",VLOOKUP($E1996,カレンダマスタ!$A$4:$E$381,4,FALSE))</f>
        <v/>
      </c>
      <c r="AV1996" s="137" t="str">
        <f t="shared" ref="AV1996:AV2059" si="647">IF(AA1996="","",IF(OR(AA1996="欠勤",AA1996="遅刻"),"勤怠修正",""))</f>
        <v/>
      </c>
      <c r="AW1996" s="137" t="str">
        <f t="shared" ref="AW1996:AW2059" si="648">IF(Q1996="","",IF(R1996="","勤怠未設定",""))</f>
        <v/>
      </c>
      <c r="AX1996" s="138" t="str">
        <f t="shared" ref="AX1996:AX2059" si="649">IF(E1996="","",IF(AND(AU1996&gt;=1,J1996&lt;&gt;"",AA1996=""),"勤怠未設定",IF(AA1996&lt;&gt;"",AA1996,"")))</f>
        <v/>
      </c>
      <c r="AY1996" s="138" t="str">
        <f t="shared" ref="AY1996:AY2059" si="650">IF(AC1996="外注","",IF(AK1996&amp;AL1996&lt;&gt;"",AK1996&amp;AL1996,""))</f>
        <v/>
      </c>
      <c r="AZ1996" s="130" t="str">
        <f>IF(AX1996&amp;AW1996="勤怠未設定","×",IF(AV1996="勤怠修正","×",IF(AC1996="外注","",IF(AA1996="",IF(AY1996&lt;&gt;"","×",""),IF(VLOOKUP(AA1996,カレンダマスタ!$H$66:$I$83,2,FALSE)&lt;&gt;AY1996,"×","OK")))))</f>
        <v/>
      </c>
      <c r="BC1996" s="137" t="str">
        <f>IF(E1996="","",VLOOKUP($E1996,カレンダマスタ!$A$4:$E$381,4,FALSE))</f>
        <v/>
      </c>
      <c r="BD1996" s="126" t="str">
        <f>IF(AC1996="社員","",IF(AG1996=0,"",IF(AD1996="NSTC",IF(COUNTIF(カレンダマスタ!$Q$5:$Q$32,G1996)=1,"OK","×"),
IF(AD1996="NS本社",IF(COUNTIF(カレンダマスタ!$T$5:$T$32,G1996)=1,"OK","×"),IF(COUNTIF(カレンダマスタ!$R$5:$R$32,G1996)=1,"OK","×")))))</f>
        <v/>
      </c>
      <c r="BE1996" s="126" t="str">
        <f>IF(AC1996="社員","",IF(G1996="","",IF(R1996&lt;&gt;"","",IF(AF1996="CS","OK",IF(VLOOKUP(E1996,カレンダマスタ!$A$5:$D$381,4,FALSE)&gt;0,"",IF(OR(G1996*24&gt;10.84,H1996*24&lt;14.5)=TRUE,"×","OK"))))))</f>
        <v/>
      </c>
      <c r="BF1996" s="126" t="str">
        <f t="shared" si="635"/>
        <v/>
      </c>
      <c r="BG1996" s="126" t="str">
        <f t="shared" si="632"/>
        <v/>
      </c>
      <c r="BI1996" s="130" t="str">
        <f t="shared" si="643"/>
        <v/>
      </c>
    </row>
    <row r="1997" spans="2:61">
      <c r="B1997" s="111"/>
      <c r="C1997" s="537"/>
      <c r="D1997" s="142"/>
      <c r="E1997" s="584"/>
      <c r="F1997" s="142"/>
      <c r="G1997" s="589"/>
      <c r="H1997" s="589"/>
      <c r="I1997" s="144"/>
      <c r="J1997" s="148"/>
      <c r="K1997" s="145"/>
      <c r="L1997" s="146"/>
      <c r="M1997" s="146"/>
      <c r="N1997" s="147"/>
      <c r="O1997" s="148"/>
      <c r="P1997" s="148"/>
      <c r="Q1997" s="148"/>
      <c r="R1997" s="149"/>
      <c r="S1997" s="156"/>
      <c r="T1997" s="435" t="str">
        <f t="shared" si="637"/>
        <v/>
      </c>
      <c r="U1997" s="430"/>
      <c r="V1997" s="430" t="str">
        <f t="shared" si="638"/>
        <v/>
      </c>
      <c r="W1997" s="298"/>
      <c r="X1997" s="143" t="str">
        <f t="shared" si="644"/>
        <v/>
      </c>
      <c r="Y1997" s="143" t="str">
        <f t="shared" si="639"/>
        <v/>
      </c>
      <c r="Z1997" s="143" t="str">
        <f t="shared" si="640"/>
        <v/>
      </c>
      <c r="AA1997" s="149" t="str">
        <f t="shared" si="646"/>
        <v/>
      </c>
      <c r="AC1997" s="188" t="str">
        <f>AC1991</f>
        <v/>
      </c>
      <c r="AD1997" s="189" t="str">
        <f>AD1991</f>
        <v/>
      </c>
      <c r="AE1997" s="189" t="str">
        <f>AE1991</f>
        <v/>
      </c>
      <c r="AF1997" s="189" t="str">
        <f>AF1991</f>
        <v/>
      </c>
      <c r="AG1997" s="205">
        <f t="shared" si="641"/>
        <v>0</v>
      </c>
      <c r="AI1997" s="150" t="str">
        <f>IF(月報!G1997&lt;&gt;"",月報!G1997,"")</f>
        <v/>
      </c>
      <c r="AJ1997" s="151" t="str">
        <f>IF(月報!W1997&lt;&gt;"",月報!W1997*24,"")</f>
        <v/>
      </c>
      <c r="AK1997" s="151" t="str">
        <f>IF(月報!P1997&lt;&gt;"",月報!P1997,"")</f>
        <v/>
      </c>
      <c r="AL1997" s="151" t="str">
        <f>IF(月報!Q1997&lt;&gt;"",IF(月報!Q1997="平日残","",月報!Q1997),"")</f>
        <v/>
      </c>
      <c r="AM1997" s="151"/>
      <c r="AN1997" s="151" t="str">
        <f t="shared" si="645"/>
        <v/>
      </c>
      <c r="AO1997" s="151" t="str">
        <f>IF($E1997="","",VLOOKUP($E1997,カレンダマスタ!$A$5:$E$381,5,FALSE))</f>
        <v/>
      </c>
      <c r="AQ1997" s="197" t="str">
        <f>IF(G1997="","",IF(VLOOKUP(E1997,カレンダマスタ!$A$5:$D$381,4,FALSE)=0,"",1))</f>
        <v/>
      </c>
      <c r="AR1997" s="152" t="str">
        <f>IF($G1997="","",IF($AD1997="NSTC",INDEX(カレンダマスタ!$I$26:$O$31,MATCH($G1997,カレンダマスタ!$H$26:$H$31,1),MATCH($H1997,カレンダマスタ!$I$25:$O$25,1)),
IF($AD1997="CS本社",INDEX(カレンダマスタ!$I$36:$O$41,MATCH($G1997,カレンダマスタ!$H$36:$H$41,1),MATCH($H1997,カレンダマスタ!$I$35:$O$35,1)),
IF($AD1997="NS本社",INDEX(カレンダマスタ!$I$94:$O$99,MATCH($G1997,カレンダマスタ!$H$95:$H$100,1),MATCH($H1997,カレンダマスタ!$I$93:$O$93,1)),
IF($AD1997="ODC",INDEX(カレンダマスタ!$I$46:$O$51,MATCH($G1997,カレンダマスタ!$H$46:$H$51,1),MATCH($H1997,カレンダマスタ!$I$45:$O$45,1)),
IF($AD1997="NS東京TC",INDEX(カレンダマスタ!$I$56:$O$61,MATCH($G1997,カレンダマスタ!$H$56:$H$61,1),MATCH($H1997,カレンダマスタ!$I$55:$O$55,1)),""))))))</f>
        <v/>
      </c>
      <c r="AS1997" s="151" t="str">
        <f t="shared" si="642"/>
        <v/>
      </c>
      <c r="AU1997" s="153" t="str">
        <f>IF(E1997="","",VLOOKUP($E1997,カレンダマスタ!$A$4:$E$381,4,FALSE))</f>
        <v/>
      </c>
      <c r="AV1997" s="153" t="str">
        <f t="shared" si="647"/>
        <v/>
      </c>
      <c r="AW1997" s="153" t="str">
        <f t="shared" si="648"/>
        <v/>
      </c>
      <c r="AX1997" s="154" t="str">
        <f t="shared" si="649"/>
        <v/>
      </c>
      <c r="AY1997" s="154" t="str">
        <f t="shared" si="650"/>
        <v/>
      </c>
      <c r="AZ1997" s="144" t="str">
        <f>IF(AX1997&amp;AW1997="勤怠未設定","×",IF(AV1997="勤怠修正","×",IF(AC1997="外注","",IF(AA1997="",IF(AY1997&lt;&gt;"","×",""),IF(VLOOKUP(AA1997,カレンダマスタ!$H$66:$I$83,2,FALSE)&lt;&gt;AY1997,"×","OK")))))</f>
        <v/>
      </c>
      <c r="BC1997" s="153" t="str">
        <f>IF(E1997="","",VLOOKUP($E1997,カレンダマスタ!$A$4:$E$381,4,FALSE))</f>
        <v/>
      </c>
      <c r="BD1997" s="151" t="str">
        <f>IF(AC1997="社員","",IF(AG1997=0,"",IF(AD1997="NSTC",IF(COUNTIF(カレンダマスタ!$Q$5:$Q$32,G1997)=1,"OK","×"),
IF(AD1997="NS本社",IF(COUNTIF(カレンダマスタ!$T$5:$T$32,G1997)=1,"OK","×"),IF(COUNTIF(カレンダマスタ!$R$5:$R$32,G1997)=1,"OK","×")))))</f>
        <v/>
      </c>
      <c r="BE1997" s="151" t="str">
        <f>IF(AC1997="社員","",IF(G1997="","",IF(R1997&lt;&gt;"","",IF(AF1997="CS","OK",IF(VLOOKUP(E1997,カレンダマスタ!$A$5:$D$381,4,FALSE)&gt;0,"",IF(OR(G1997*24&gt;10.84,H1997*24&lt;14.5)=TRUE,"×","OK"))))))</f>
        <v/>
      </c>
      <c r="BF1997" s="151" t="str">
        <f t="shared" si="635"/>
        <v/>
      </c>
      <c r="BG1997" s="151" t="str">
        <f t="shared" si="632"/>
        <v/>
      </c>
      <c r="BI1997" s="144" t="str">
        <f t="shared" si="643"/>
        <v/>
      </c>
    </row>
    <row r="1998" spans="2:61">
      <c r="B1998" s="111"/>
      <c r="C1998" s="535"/>
      <c r="D1998" s="112"/>
      <c r="E1998" s="582"/>
      <c r="F1998" s="112"/>
      <c r="G1998" s="587"/>
      <c r="H1998" s="587"/>
      <c r="I1998" s="114"/>
      <c r="J1998" s="118"/>
      <c r="K1998" s="115"/>
      <c r="L1998" s="116"/>
      <c r="M1998" s="116"/>
      <c r="N1998" s="117"/>
      <c r="O1998" s="118"/>
      <c r="P1998" s="118"/>
      <c r="Q1998" s="118"/>
      <c r="R1998" s="119"/>
      <c r="S1998" s="120"/>
      <c r="T1998" s="433" t="str">
        <f t="shared" si="637"/>
        <v/>
      </c>
      <c r="U1998" s="431">
        <f>SUM(T1998:T2004)</f>
        <v>0</v>
      </c>
      <c r="V1998" s="431" t="str">
        <f t="shared" si="638"/>
        <v/>
      </c>
      <c r="W1998" s="298"/>
      <c r="X1998" s="113" t="str">
        <f t="shared" si="644"/>
        <v/>
      </c>
      <c r="Y1998" s="113" t="str">
        <f t="shared" si="639"/>
        <v/>
      </c>
      <c r="Z1998" s="113" t="str">
        <f t="shared" si="640"/>
        <v/>
      </c>
      <c r="AA1998" s="119" t="str">
        <f t="shared" si="646"/>
        <v/>
      </c>
      <c r="AC1998" s="190" t="str">
        <f>AC1991</f>
        <v/>
      </c>
      <c r="AD1998" s="191" t="str">
        <f>AD1991</f>
        <v/>
      </c>
      <c r="AE1998" s="191" t="str">
        <f>AE1991</f>
        <v/>
      </c>
      <c r="AF1998" s="191" t="str">
        <f>AF1991</f>
        <v/>
      </c>
      <c r="AG1998" s="206">
        <f t="shared" si="641"/>
        <v>0</v>
      </c>
      <c r="AI1998" s="155" t="str">
        <f>IF(月報!G1998&lt;&gt;"",月報!G1998,"")</f>
        <v/>
      </c>
      <c r="AJ1998" s="122" t="str">
        <f>IF(月報!W1998&lt;&gt;"",月報!W1998*24,"")</f>
        <v/>
      </c>
      <c r="AK1998" s="122" t="str">
        <f>IF(月報!P1998&lt;&gt;"",月報!P1998,"")</f>
        <v/>
      </c>
      <c r="AL1998" s="122" t="str">
        <f>IF(月報!Q1998&lt;&gt;"",IF(月報!Q1998="平日残","",月報!Q1998),"")</f>
        <v/>
      </c>
      <c r="AM1998" s="122"/>
      <c r="AN1998" s="122" t="str">
        <f t="shared" si="645"/>
        <v/>
      </c>
      <c r="AO1998" s="122" t="str">
        <f>IF($E1998="","",VLOOKUP($E1998,カレンダマスタ!$A$5:$E$381,5,FALSE))</f>
        <v/>
      </c>
      <c r="AQ1998" s="195" t="str">
        <f>IF(G1998="","",IF(VLOOKUP(E1998,カレンダマスタ!$A$5:$D$381,4,FALSE)=0,"",1))</f>
        <v/>
      </c>
      <c r="AR1998" s="123" t="str">
        <f>IF($G1998="","",IF($AD1998="NSTC",INDEX(カレンダマスタ!$I$26:$O$31,MATCH($G1998,カレンダマスタ!$H$26:$H$31,1),MATCH($H1998,カレンダマスタ!$I$25:$O$25,1)),
IF($AD1998="CS本社",INDEX(カレンダマスタ!$I$36:$O$41,MATCH($G1998,カレンダマスタ!$H$36:$H$41,1),MATCH($H1998,カレンダマスタ!$I$35:$O$35,1)),
IF($AD1998="NS本社",INDEX(カレンダマスタ!$I$94:$O$99,MATCH($G1998,カレンダマスタ!$H$95:$H$100,1),MATCH($H1998,カレンダマスタ!$I$93:$O$93,1)),
IF($AD1998="ODC",INDEX(カレンダマスタ!$I$46:$O$51,MATCH($G1998,カレンダマスタ!$H$46:$H$51,1),MATCH($H1998,カレンダマスタ!$I$45:$O$45,1)),
IF($AD1998="NS東京TC",INDEX(カレンダマスタ!$I$56:$O$61,MATCH($G1998,カレンダマスタ!$H$56:$H$61,1),MATCH($H1998,カレンダマスタ!$I$55:$O$55,1)),""))))))</f>
        <v/>
      </c>
      <c r="AS1998" s="122" t="str">
        <f t="shared" si="642"/>
        <v/>
      </c>
      <c r="AU1998" s="124" t="str">
        <f>IF(E1998="","",VLOOKUP($E1998,カレンダマスタ!$A$4:$E$381,4,FALSE))</f>
        <v/>
      </c>
      <c r="AV1998" s="124" t="str">
        <f t="shared" si="647"/>
        <v/>
      </c>
      <c r="AW1998" s="124" t="str">
        <f t="shared" si="648"/>
        <v/>
      </c>
      <c r="AX1998" s="125" t="str">
        <f t="shared" si="649"/>
        <v/>
      </c>
      <c r="AY1998" s="125" t="str">
        <f t="shared" si="650"/>
        <v/>
      </c>
      <c r="AZ1998" s="114" t="str">
        <f>IF(AX1998&amp;AW1998="勤怠未設定","×",IF(AV1998="勤怠修正","×",IF(AC1998="外注","",IF(AA1998="",IF(AY1998&lt;&gt;"","×",""),IF(VLOOKUP(AA1998,カレンダマスタ!$H$66:$I$83,2,FALSE)&lt;&gt;AY1998,"×","OK")))))</f>
        <v/>
      </c>
      <c r="BC1998" s="124" t="str">
        <f>IF(E1998="","",VLOOKUP($E1998,カレンダマスタ!$A$4:$E$381,4,FALSE))</f>
        <v/>
      </c>
      <c r="BD1998" s="122" t="str">
        <f>IF(AC1998="社員","",IF(AG1998=0,"",IF(AD1998="NSTC",IF(COUNTIF(カレンダマスタ!$Q$5:$Q$32,G1998)=1,"OK","×"),
IF(AD1998="NS本社",IF(COUNTIF(カレンダマスタ!$T$5:$T$32,G1998)=1,"OK","×"),IF(COUNTIF(カレンダマスタ!$R$5:$R$32,G1998)=1,"OK","×")))))</f>
        <v/>
      </c>
      <c r="BE1998" s="122" t="str">
        <f>IF(AC1998="社員","",IF(G1998="","",IF(R1998&lt;&gt;"","",IF(AF1998="CS","OK",IF(VLOOKUP(E1998,カレンダマスタ!$A$5:$D$381,4,FALSE)&gt;0,"",IF(OR(G1998*24&gt;10.84,H1998*24&lt;14.5)=TRUE,"×","OK"))))))</f>
        <v/>
      </c>
      <c r="BF1998" s="122" t="str">
        <f t="shared" si="635"/>
        <v/>
      </c>
      <c r="BG1998" s="122" t="str">
        <f t="shared" si="632"/>
        <v/>
      </c>
      <c r="BI1998" s="114" t="str">
        <f t="shared" si="643"/>
        <v/>
      </c>
    </row>
    <row r="1999" spans="2:61">
      <c r="B1999" s="111"/>
      <c r="C1999" s="536"/>
      <c r="D1999" s="128"/>
      <c r="E1999" s="583"/>
      <c r="F1999" s="128"/>
      <c r="G1999" s="588"/>
      <c r="H1999" s="588"/>
      <c r="I1999" s="130"/>
      <c r="J1999" s="139"/>
      <c r="K1999" s="131"/>
      <c r="L1999" s="132"/>
      <c r="M1999" s="132"/>
      <c r="N1999" s="141"/>
      <c r="O1999" s="139"/>
      <c r="P1999" s="139"/>
      <c r="Q1999" s="139"/>
      <c r="R1999" s="133"/>
      <c r="S1999" s="134"/>
      <c r="T1999" s="434" t="str">
        <f t="shared" si="637"/>
        <v/>
      </c>
      <c r="U1999" s="429"/>
      <c r="V1999" s="429" t="str">
        <f t="shared" si="638"/>
        <v/>
      </c>
      <c r="W1999" s="298"/>
      <c r="X1999" s="129" t="str">
        <f t="shared" si="644"/>
        <v/>
      </c>
      <c r="Y1999" s="129" t="str">
        <f t="shared" si="639"/>
        <v/>
      </c>
      <c r="Z1999" s="129" t="str">
        <f t="shared" si="640"/>
        <v/>
      </c>
      <c r="AA1999" s="133" t="str">
        <f t="shared" si="646"/>
        <v/>
      </c>
      <c r="AC1999" s="186" t="str">
        <f>AC1991</f>
        <v/>
      </c>
      <c r="AD1999" s="187" t="str">
        <f>AD1991</f>
        <v/>
      </c>
      <c r="AE1999" s="187" t="str">
        <f>AE1991</f>
        <v/>
      </c>
      <c r="AF1999" s="187" t="str">
        <f>AF1991</f>
        <v/>
      </c>
      <c r="AG1999" s="204">
        <f t="shared" si="641"/>
        <v>0</v>
      </c>
      <c r="AI1999" s="135" t="str">
        <f>IF(月報!G1999&lt;&gt;"",月報!G1999,"")</f>
        <v/>
      </c>
      <c r="AJ1999" s="126" t="str">
        <f>IF(月報!W1999&lt;&gt;"",月報!W1999*24,"")</f>
        <v/>
      </c>
      <c r="AK1999" s="126" t="str">
        <f>IF(月報!P1999&lt;&gt;"",月報!P1999,"")</f>
        <v/>
      </c>
      <c r="AL1999" s="126" t="str">
        <f>IF(月報!Q1999&lt;&gt;"",IF(月報!Q1999="平日残","",月報!Q1999),"")</f>
        <v/>
      </c>
      <c r="AM1999" s="126"/>
      <c r="AN1999" s="126" t="str">
        <f t="shared" si="645"/>
        <v/>
      </c>
      <c r="AO1999" s="126" t="str">
        <f>IF($E1999="","",VLOOKUP($E1999,カレンダマスタ!$A$5:$E$381,5,FALSE))</f>
        <v/>
      </c>
      <c r="AQ1999" s="196" t="str">
        <f>IF(G1999="","",IF(VLOOKUP(E1999,カレンダマスタ!$A$5:$D$381,4,FALSE)=0,"",1))</f>
        <v/>
      </c>
      <c r="AR1999" s="136" t="str">
        <f>IF($G1999="","",IF($AD1999="NSTC",INDEX(カレンダマスタ!$I$26:$O$31,MATCH($G1999,カレンダマスタ!$H$26:$H$31,1),MATCH($H1999,カレンダマスタ!$I$25:$O$25,1)),
IF($AD1999="CS本社",INDEX(カレンダマスタ!$I$36:$O$41,MATCH($G1999,カレンダマスタ!$H$36:$H$41,1),MATCH($H1999,カレンダマスタ!$I$35:$O$35,1)),
IF($AD1999="NS本社",INDEX(カレンダマスタ!$I$94:$O$99,MATCH($G1999,カレンダマスタ!$H$95:$H$100,1),MATCH($H1999,カレンダマスタ!$I$93:$O$93,1)),
IF($AD1999="ODC",INDEX(カレンダマスタ!$I$46:$O$51,MATCH($G1999,カレンダマスタ!$H$46:$H$51,1),MATCH($H1999,カレンダマスタ!$I$45:$O$45,1)),
IF($AD1999="NS東京TC",INDEX(カレンダマスタ!$I$56:$O$61,MATCH($G1999,カレンダマスタ!$H$56:$H$61,1),MATCH($H1999,カレンダマスタ!$I$55:$O$55,1)),""))))))</f>
        <v/>
      </c>
      <c r="AS1999" s="126" t="str">
        <f t="shared" si="642"/>
        <v/>
      </c>
      <c r="AU1999" s="137" t="str">
        <f>IF(E1999="","",VLOOKUP($E1999,カレンダマスタ!$A$4:$E$381,4,FALSE))</f>
        <v/>
      </c>
      <c r="AV1999" s="137" t="str">
        <f t="shared" si="647"/>
        <v/>
      </c>
      <c r="AW1999" s="137" t="str">
        <f t="shared" si="648"/>
        <v/>
      </c>
      <c r="AX1999" s="138" t="str">
        <f t="shared" si="649"/>
        <v/>
      </c>
      <c r="AY1999" s="138" t="str">
        <f t="shared" si="650"/>
        <v/>
      </c>
      <c r="AZ1999" s="130" t="str">
        <f>IF(AX1999&amp;AW1999="勤怠未設定","×",IF(AV1999="勤怠修正","×",IF(AC1999="外注","",IF(AA1999="",IF(AY1999&lt;&gt;"","×",""),IF(VLOOKUP(AA1999,カレンダマスタ!$H$66:$I$83,2,FALSE)&lt;&gt;AY1999,"×","OK")))))</f>
        <v/>
      </c>
      <c r="BC1999" s="137" t="str">
        <f>IF(E1999="","",VLOOKUP($E1999,カレンダマスタ!$A$4:$E$381,4,FALSE))</f>
        <v/>
      </c>
      <c r="BD1999" s="126" t="str">
        <f>IF(AC1999="社員","",IF(AG1999=0,"",IF(AD1999="NSTC",IF(COUNTIF(カレンダマスタ!$Q$5:$Q$32,G1999)=1,"OK","×"),
IF(AD1999="NS本社",IF(COUNTIF(カレンダマスタ!$T$5:$T$32,G1999)=1,"OK","×"),IF(COUNTIF(カレンダマスタ!$R$5:$R$32,G1999)=1,"OK","×")))))</f>
        <v/>
      </c>
      <c r="BE1999" s="126" t="str">
        <f>IF(AC1999="社員","",IF(G1999="","",IF(R1999&lt;&gt;"","",IF(AF1999="CS","OK",IF(VLOOKUP(E1999,カレンダマスタ!$A$5:$D$381,4,FALSE)&gt;0,"",IF(OR(G1999*24&gt;10.84,H1999*24&lt;14.5)=TRUE,"×","OK"))))))</f>
        <v/>
      </c>
      <c r="BF1999" s="126" t="str">
        <f t="shared" si="635"/>
        <v/>
      </c>
      <c r="BG1999" s="126" t="str">
        <f t="shared" si="632"/>
        <v/>
      </c>
      <c r="BI1999" s="130" t="str">
        <f t="shared" si="643"/>
        <v/>
      </c>
    </row>
    <row r="2000" spans="2:61">
      <c r="B2000" s="111"/>
      <c r="C2000" s="536"/>
      <c r="D2000" s="128"/>
      <c r="E2000" s="583"/>
      <c r="F2000" s="128"/>
      <c r="G2000" s="588"/>
      <c r="H2000" s="588"/>
      <c r="I2000" s="130"/>
      <c r="J2000" s="139"/>
      <c r="K2000" s="131"/>
      <c r="L2000" s="132"/>
      <c r="M2000" s="132"/>
      <c r="N2000" s="141"/>
      <c r="O2000" s="139"/>
      <c r="P2000" s="139"/>
      <c r="Q2000" s="139"/>
      <c r="R2000" s="133"/>
      <c r="S2000" s="134"/>
      <c r="T2000" s="434" t="str">
        <f t="shared" si="637"/>
        <v/>
      </c>
      <c r="U2000" s="429"/>
      <c r="V2000" s="429" t="str">
        <f t="shared" si="638"/>
        <v/>
      </c>
      <c r="W2000" s="298"/>
      <c r="X2000" s="129" t="str">
        <f t="shared" si="644"/>
        <v/>
      </c>
      <c r="Y2000" s="129" t="str">
        <f t="shared" si="639"/>
        <v/>
      </c>
      <c r="Z2000" s="129" t="str">
        <f t="shared" si="640"/>
        <v/>
      </c>
      <c r="AA2000" s="133" t="str">
        <f t="shared" si="646"/>
        <v/>
      </c>
      <c r="AC2000" s="186" t="str">
        <f>AC1991</f>
        <v/>
      </c>
      <c r="AD2000" s="187" t="str">
        <f>AD1991</f>
        <v/>
      </c>
      <c r="AE2000" s="187" t="str">
        <f>AE1991</f>
        <v/>
      </c>
      <c r="AF2000" s="187" t="str">
        <f>AF1991</f>
        <v/>
      </c>
      <c r="AG2000" s="204">
        <f t="shared" si="641"/>
        <v>0</v>
      </c>
      <c r="AI2000" s="135" t="str">
        <f>IF(月報!G2000&lt;&gt;"",月報!G2000,"")</f>
        <v/>
      </c>
      <c r="AJ2000" s="126" t="str">
        <f>IF(月報!W2000&lt;&gt;"",月報!W2000*24,"")</f>
        <v/>
      </c>
      <c r="AK2000" s="126" t="str">
        <f>IF(月報!P2000&lt;&gt;"",月報!P2000,"")</f>
        <v/>
      </c>
      <c r="AL2000" s="126" t="str">
        <f>IF(月報!Q2000&lt;&gt;"",IF(月報!Q2000="平日残","",月報!Q2000),"")</f>
        <v/>
      </c>
      <c r="AM2000" s="126"/>
      <c r="AN2000" s="126" t="str">
        <f t="shared" si="645"/>
        <v/>
      </c>
      <c r="AO2000" s="126" t="str">
        <f>IF($E2000="","",VLOOKUP($E2000,カレンダマスタ!$A$5:$E$381,5,FALSE))</f>
        <v/>
      </c>
      <c r="AQ2000" s="196" t="str">
        <f>IF(G2000="","",IF(VLOOKUP(E2000,カレンダマスタ!$A$5:$D$381,4,FALSE)=0,"",1))</f>
        <v/>
      </c>
      <c r="AR2000" s="136" t="str">
        <f>IF($G2000="","",IF($AD2000="NSTC",INDEX(カレンダマスタ!$I$26:$O$31,MATCH($G2000,カレンダマスタ!$H$26:$H$31,1),MATCH($H2000,カレンダマスタ!$I$25:$O$25,1)),
IF($AD2000="CS本社",INDEX(カレンダマスタ!$I$36:$O$41,MATCH($G2000,カレンダマスタ!$H$36:$H$41,1),MATCH($H2000,カレンダマスタ!$I$35:$O$35,1)),
IF($AD2000="NS本社",INDEX(カレンダマスタ!$I$94:$O$99,MATCH($G2000,カレンダマスタ!$H$95:$H$100,1),MATCH($H2000,カレンダマスタ!$I$93:$O$93,1)),
IF($AD2000="ODC",INDEX(カレンダマスタ!$I$46:$O$51,MATCH($G2000,カレンダマスタ!$H$46:$H$51,1),MATCH($H2000,カレンダマスタ!$I$45:$O$45,1)),
IF($AD2000="NS東京TC",INDEX(カレンダマスタ!$I$56:$O$61,MATCH($G2000,カレンダマスタ!$H$56:$H$61,1),MATCH($H2000,カレンダマスタ!$I$55:$O$55,1)),""))))))</f>
        <v/>
      </c>
      <c r="AS2000" s="126" t="str">
        <f t="shared" si="642"/>
        <v/>
      </c>
      <c r="AU2000" s="137" t="str">
        <f>IF(E2000="","",VLOOKUP($E2000,カレンダマスタ!$A$4:$E$381,4,FALSE))</f>
        <v/>
      </c>
      <c r="AV2000" s="137" t="str">
        <f t="shared" si="647"/>
        <v/>
      </c>
      <c r="AW2000" s="137" t="str">
        <f t="shared" si="648"/>
        <v/>
      </c>
      <c r="AX2000" s="138" t="str">
        <f t="shared" si="649"/>
        <v/>
      </c>
      <c r="AY2000" s="138" t="str">
        <f t="shared" si="650"/>
        <v/>
      </c>
      <c r="AZ2000" s="130" t="str">
        <f>IF(AX2000&amp;AW2000="勤怠未設定","×",IF(AV2000="勤怠修正","×",IF(AC2000="外注","",IF(AA2000="",IF(AY2000&lt;&gt;"","×",""),IF(VLOOKUP(AA2000,カレンダマスタ!$H$66:$I$83,2,FALSE)&lt;&gt;AY2000,"×","OK")))))</f>
        <v/>
      </c>
      <c r="BC2000" s="137" t="str">
        <f>IF(E2000="","",VLOOKUP($E2000,カレンダマスタ!$A$4:$E$381,4,FALSE))</f>
        <v/>
      </c>
      <c r="BD2000" s="126" t="str">
        <f>IF(AC2000="社員","",IF(AG2000=0,"",IF(AD2000="NSTC",IF(COUNTIF(カレンダマスタ!$Q$5:$Q$32,G2000)=1,"OK","×"),
IF(AD2000="NS本社",IF(COUNTIF(カレンダマスタ!$T$5:$T$32,G2000)=1,"OK","×"),IF(COUNTIF(カレンダマスタ!$R$5:$R$32,G2000)=1,"OK","×")))))</f>
        <v/>
      </c>
      <c r="BE2000" s="126" t="str">
        <f>IF(AC2000="社員","",IF(G2000="","",IF(R2000&lt;&gt;"","",IF(AF2000="CS","OK",IF(VLOOKUP(E2000,カレンダマスタ!$A$5:$D$381,4,FALSE)&gt;0,"",IF(OR(G2000*24&gt;10.84,H2000*24&lt;14.5)=TRUE,"×","OK"))))))</f>
        <v/>
      </c>
      <c r="BF2000" s="126" t="str">
        <f t="shared" si="635"/>
        <v/>
      </c>
      <c r="BG2000" s="126" t="str">
        <f t="shared" si="632"/>
        <v/>
      </c>
      <c r="BI2000" s="130" t="str">
        <f t="shared" si="643"/>
        <v/>
      </c>
    </row>
    <row r="2001" spans="2:61">
      <c r="B2001" s="111"/>
      <c r="C2001" s="536"/>
      <c r="D2001" s="128"/>
      <c r="E2001" s="583"/>
      <c r="F2001" s="128"/>
      <c r="G2001" s="588"/>
      <c r="H2001" s="588"/>
      <c r="I2001" s="130"/>
      <c r="J2001" s="139"/>
      <c r="K2001" s="131"/>
      <c r="L2001" s="132"/>
      <c r="M2001" s="132"/>
      <c r="N2001" s="141"/>
      <c r="O2001" s="139"/>
      <c r="P2001" s="139"/>
      <c r="Q2001" s="139"/>
      <c r="R2001" s="133"/>
      <c r="S2001" s="134"/>
      <c r="T2001" s="434" t="str">
        <f t="shared" si="637"/>
        <v/>
      </c>
      <c r="U2001" s="429"/>
      <c r="V2001" s="429" t="str">
        <f t="shared" si="638"/>
        <v/>
      </c>
      <c r="W2001" s="298"/>
      <c r="X2001" s="129" t="str">
        <f t="shared" si="644"/>
        <v/>
      </c>
      <c r="Y2001" s="129" t="str">
        <f t="shared" si="639"/>
        <v/>
      </c>
      <c r="Z2001" s="129" t="str">
        <f t="shared" si="640"/>
        <v/>
      </c>
      <c r="AA2001" s="133" t="str">
        <f t="shared" si="646"/>
        <v/>
      </c>
      <c r="AC2001" s="186" t="str">
        <f>AC1991</f>
        <v/>
      </c>
      <c r="AD2001" s="187" t="str">
        <f>AD1991</f>
        <v/>
      </c>
      <c r="AE2001" s="187" t="str">
        <f>AE1991</f>
        <v/>
      </c>
      <c r="AF2001" s="187" t="str">
        <f>AF1991</f>
        <v/>
      </c>
      <c r="AG2001" s="204">
        <f t="shared" si="641"/>
        <v>0</v>
      </c>
      <c r="AI2001" s="140" t="str">
        <f>IF(月報!G2001&lt;&gt;"",月報!G2001,"")</f>
        <v/>
      </c>
      <c r="AJ2001" s="126" t="str">
        <f>IF(月報!W2001&lt;&gt;"",月報!W2001*24,"")</f>
        <v/>
      </c>
      <c r="AK2001" s="126" t="str">
        <f>IF(月報!P2001&lt;&gt;"",月報!P2001,"")</f>
        <v/>
      </c>
      <c r="AL2001" s="126" t="str">
        <f>IF(月報!Q2001&lt;&gt;"",IF(月報!Q2001="平日残","",月報!Q2001),"")</f>
        <v/>
      </c>
      <c r="AM2001" s="126"/>
      <c r="AN2001" s="126" t="str">
        <f t="shared" si="645"/>
        <v/>
      </c>
      <c r="AO2001" s="126" t="str">
        <f>IF($E2001="","",VLOOKUP($E2001,カレンダマスタ!$A$5:$E$381,5,FALSE))</f>
        <v/>
      </c>
      <c r="AQ2001" s="196" t="str">
        <f>IF(G2001="","",IF(VLOOKUP(E2001,カレンダマスタ!$A$5:$D$381,4,FALSE)=0,"",1))</f>
        <v/>
      </c>
      <c r="AR2001" s="136" t="str">
        <f>IF($G2001="","",IF($AD2001="NSTC",INDEX(カレンダマスタ!$I$26:$O$31,MATCH($G2001,カレンダマスタ!$H$26:$H$31,1),MATCH($H2001,カレンダマスタ!$I$25:$O$25,1)),
IF($AD2001="CS本社",INDEX(カレンダマスタ!$I$36:$O$41,MATCH($G2001,カレンダマスタ!$H$36:$H$41,1),MATCH($H2001,カレンダマスタ!$I$35:$O$35,1)),
IF($AD2001="NS本社",INDEX(カレンダマスタ!$I$94:$O$99,MATCH($G2001,カレンダマスタ!$H$95:$H$100,1),MATCH($H2001,カレンダマスタ!$I$93:$O$93,1)),
IF($AD2001="ODC",INDEX(カレンダマスタ!$I$46:$O$51,MATCH($G2001,カレンダマスタ!$H$46:$H$51,1),MATCH($H2001,カレンダマスタ!$I$45:$O$45,1)),
IF($AD2001="NS東京TC",INDEX(カレンダマスタ!$I$56:$O$61,MATCH($G2001,カレンダマスタ!$H$56:$H$61,1),MATCH($H2001,カレンダマスタ!$I$55:$O$55,1)),""))))))</f>
        <v/>
      </c>
      <c r="AS2001" s="126" t="str">
        <f t="shared" si="642"/>
        <v/>
      </c>
      <c r="AU2001" s="137" t="str">
        <f>IF(E2001="","",VLOOKUP($E2001,カレンダマスタ!$A$4:$E$381,4,FALSE))</f>
        <v/>
      </c>
      <c r="AV2001" s="137" t="str">
        <f t="shared" si="647"/>
        <v/>
      </c>
      <c r="AW2001" s="137" t="str">
        <f t="shared" si="648"/>
        <v/>
      </c>
      <c r="AX2001" s="138" t="str">
        <f t="shared" si="649"/>
        <v/>
      </c>
      <c r="AY2001" s="138" t="str">
        <f t="shared" si="650"/>
        <v/>
      </c>
      <c r="AZ2001" s="130" t="str">
        <f>IF(AX2001&amp;AW2001="勤怠未設定","×",IF(AV2001="勤怠修正","×",IF(AC2001="外注","",IF(AA2001="",IF(AY2001&lt;&gt;"","×",""),IF(VLOOKUP(AA2001,カレンダマスタ!$H$66:$I$83,2,FALSE)&lt;&gt;AY2001,"×","OK")))))</f>
        <v/>
      </c>
      <c r="BC2001" s="137" t="str">
        <f>IF(E2001="","",VLOOKUP($E2001,カレンダマスタ!$A$4:$E$381,4,FALSE))</f>
        <v/>
      </c>
      <c r="BD2001" s="126" t="str">
        <f>IF(AC2001="社員","",IF(AG2001=0,"",IF(AD2001="NSTC",IF(COUNTIF(カレンダマスタ!$Q$5:$Q$32,G2001)=1,"OK","×"),
IF(AD2001="NS本社",IF(COUNTIF(カレンダマスタ!$T$5:$T$32,G2001)=1,"OK","×"),IF(COUNTIF(カレンダマスタ!$R$5:$R$32,G2001)=1,"OK","×")))))</f>
        <v/>
      </c>
      <c r="BE2001" s="126" t="str">
        <f>IF(AC2001="社員","",IF(G2001="","",IF(R2001&lt;&gt;"","",IF(AF2001="CS","OK",IF(VLOOKUP(E2001,カレンダマスタ!$A$5:$D$381,4,FALSE)&gt;0,"",IF(OR(G2001*24&gt;10.84,H2001*24&lt;14.5)=TRUE,"×","OK"))))))</f>
        <v/>
      </c>
      <c r="BF2001" s="126" t="str">
        <f t="shared" si="635"/>
        <v/>
      </c>
      <c r="BG2001" s="126" t="str">
        <f t="shared" si="632"/>
        <v/>
      </c>
      <c r="BI2001" s="130" t="str">
        <f t="shared" si="643"/>
        <v/>
      </c>
    </row>
    <row r="2002" spans="2:61">
      <c r="B2002" s="111"/>
      <c r="C2002" s="536"/>
      <c r="D2002" s="128"/>
      <c r="E2002" s="583"/>
      <c r="F2002" s="128"/>
      <c r="G2002" s="588"/>
      <c r="H2002" s="588"/>
      <c r="I2002" s="130"/>
      <c r="J2002" s="139"/>
      <c r="K2002" s="131"/>
      <c r="L2002" s="132"/>
      <c r="M2002" s="132"/>
      <c r="N2002" s="141"/>
      <c r="O2002" s="139"/>
      <c r="P2002" s="139"/>
      <c r="Q2002" s="139"/>
      <c r="R2002" s="133"/>
      <c r="S2002" s="134"/>
      <c r="T2002" s="434" t="str">
        <f t="shared" si="637"/>
        <v/>
      </c>
      <c r="U2002" s="429"/>
      <c r="V2002" s="429" t="str">
        <f t="shared" si="638"/>
        <v/>
      </c>
      <c r="W2002" s="298"/>
      <c r="X2002" s="129" t="str">
        <f t="shared" si="644"/>
        <v/>
      </c>
      <c r="Y2002" s="129" t="str">
        <f t="shared" si="639"/>
        <v/>
      </c>
      <c r="Z2002" s="129" t="str">
        <f t="shared" si="640"/>
        <v/>
      </c>
      <c r="AA2002" s="133" t="str">
        <f t="shared" si="646"/>
        <v/>
      </c>
      <c r="AC2002" s="186" t="str">
        <f>AC1991</f>
        <v/>
      </c>
      <c r="AD2002" s="187" t="str">
        <f>AD1991</f>
        <v/>
      </c>
      <c r="AE2002" s="187" t="str">
        <f>AE1991</f>
        <v/>
      </c>
      <c r="AF2002" s="187" t="str">
        <f>AF1991</f>
        <v/>
      </c>
      <c r="AG2002" s="204">
        <f t="shared" si="641"/>
        <v>0</v>
      </c>
      <c r="AI2002" s="140" t="str">
        <f>IF(月報!G2002&lt;&gt;"",月報!G2002,"")</f>
        <v/>
      </c>
      <c r="AJ2002" s="126" t="str">
        <f>IF(月報!W2002&lt;&gt;"",月報!W2002*24,"")</f>
        <v/>
      </c>
      <c r="AK2002" s="126" t="str">
        <f>IF(月報!P2002&lt;&gt;"",月報!P2002,"")</f>
        <v/>
      </c>
      <c r="AL2002" s="126" t="str">
        <f>IF(月報!Q2002&lt;&gt;"",IF(月報!Q2002="平日残","",月報!Q2002),"")</f>
        <v/>
      </c>
      <c r="AM2002" s="126"/>
      <c r="AN2002" s="126" t="str">
        <f t="shared" si="645"/>
        <v/>
      </c>
      <c r="AO2002" s="126" t="str">
        <f>IF($E2002="","",VLOOKUP($E2002,カレンダマスタ!$A$5:$E$381,5,FALSE))</f>
        <v/>
      </c>
      <c r="AQ2002" s="196" t="str">
        <f>IF(G2002="","",IF(VLOOKUP(E2002,カレンダマスタ!$A$5:$D$381,4,FALSE)=0,"",1))</f>
        <v/>
      </c>
      <c r="AR2002" s="136" t="str">
        <f>IF($G2002="","",IF($AD2002="NSTC",INDEX(カレンダマスタ!$I$26:$O$31,MATCH($G2002,カレンダマスタ!$H$26:$H$31,1),MATCH($H2002,カレンダマスタ!$I$25:$O$25,1)),
IF($AD2002="CS本社",INDEX(カレンダマスタ!$I$36:$O$41,MATCH($G2002,カレンダマスタ!$H$36:$H$41,1),MATCH($H2002,カレンダマスタ!$I$35:$O$35,1)),
IF($AD2002="NS本社",INDEX(カレンダマスタ!$I$94:$O$99,MATCH($G2002,カレンダマスタ!$H$95:$H$100,1),MATCH($H2002,カレンダマスタ!$I$93:$O$93,1)),
IF($AD2002="ODC",INDEX(カレンダマスタ!$I$46:$O$51,MATCH($G2002,カレンダマスタ!$H$46:$H$51,1),MATCH($H2002,カレンダマスタ!$I$45:$O$45,1)),
IF($AD2002="NS東京TC",INDEX(カレンダマスタ!$I$56:$O$61,MATCH($G2002,カレンダマスタ!$H$56:$H$61,1),MATCH($H2002,カレンダマスタ!$I$55:$O$55,1)),""))))))</f>
        <v/>
      </c>
      <c r="AS2002" s="126" t="str">
        <f t="shared" si="642"/>
        <v/>
      </c>
      <c r="AU2002" s="137" t="str">
        <f>IF(E2002="","",VLOOKUP($E2002,カレンダマスタ!$A$4:$E$381,4,FALSE))</f>
        <v/>
      </c>
      <c r="AV2002" s="137" t="str">
        <f t="shared" si="647"/>
        <v/>
      </c>
      <c r="AW2002" s="137" t="str">
        <f t="shared" si="648"/>
        <v/>
      </c>
      <c r="AX2002" s="138" t="str">
        <f t="shared" si="649"/>
        <v/>
      </c>
      <c r="AY2002" s="138" t="str">
        <f t="shared" si="650"/>
        <v/>
      </c>
      <c r="AZ2002" s="130" t="str">
        <f>IF(AX2002&amp;AW2002="勤怠未設定","×",IF(AV2002="勤怠修正","×",IF(AC2002="外注","",IF(AA2002="",IF(AY2002&lt;&gt;"","×",""),IF(VLOOKUP(AA2002,カレンダマスタ!$H$66:$I$83,2,FALSE)&lt;&gt;AY2002,"×","OK")))))</f>
        <v/>
      </c>
      <c r="BC2002" s="137" t="str">
        <f>IF(E2002="","",VLOOKUP($E2002,カレンダマスタ!$A$4:$E$381,4,FALSE))</f>
        <v/>
      </c>
      <c r="BD2002" s="126" t="str">
        <f>IF(AC2002="社員","",IF(AG2002=0,"",IF(AD2002="NSTC",IF(COUNTIF(カレンダマスタ!$Q$5:$Q$32,G2002)=1,"OK","×"),
IF(AD2002="NS本社",IF(COUNTIF(カレンダマスタ!$T$5:$T$32,G2002)=1,"OK","×"),IF(COUNTIF(カレンダマスタ!$R$5:$R$32,G2002)=1,"OK","×")))))</f>
        <v/>
      </c>
      <c r="BE2002" s="126" t="str">
        <f>IF(AC2002="社員","",IF(G2002="","",IF(R2002&lt;&gt;"","",IF(AF2002="CS","OK",IF(VLOOKUP(E2002,カレンダマスタ!$A$5:$D$381,4,FALSE)&gt;0,"",IF(OR(G2002*24&gt;10.84,H2002*24&lt;14.5)=TRUE,"×","OK"))))))</f>
        <v/>
      </c>
      <c r="BF2002" s="126" t="str">
        <f t="shared" si="635"/>
        <v/>
      </c>
      <c r="BG2002" s="126" t="str">
        <f t="shared" si="632"/>
        <v/>
      </c>
      <c r="BI2002" s="130" t="str">
        <f t="shared" si="643"/>
        <v/>
      </c>
    </row>
    <row r="2003" spans="2:61">
      <c r="B2003" s="111"/>
      <c r="C2003" s="536"/>
      <c r="D2003" s="128"/>
      <c r="E2003" s="583"/>
      <c r="F2003" s="128"/>
      <c r="G2003" s="588"/>
      <c r="H2003" s="588"/>
      <c r="I2003" s="130"/>
      <c r="J2003" s="139"/>
      <c r="K2003" s="131"/>
      <c r="L2003" s="132"/>
      <c r="M2003" s="132"/>
      <c r="N2003" s="141"/>
      <c r="O2003" s="139"/>
      <c r="P2003" s="139"/>
      <c r="Q2003" s="139"/>
      <c r="R2003" s="133"/>
      <c r="S2003" s="134"/>
      <c r="T2003" s="434" t="str">
        <f t="shared" si="637"/>
        <v/>
      </c>
      <c r="U2003" s="429"/>
      <c r="V2003" s="429" t="str">
        <f t="shared" si="638"/>
        <v/>
      </c>
      <c r="W2003" s="298"/>
      <c r="X2003" s="129" t="str">
        <f t="shared" si="644"/>
        <v/>
      </c>
      <c r="Y2003" s="129" t="str">
        <f t="shared" si="639"/>
        <v/>
      </c>
      <c r="Z2003" s="129" t="str">
        <f t="shared" si="640"/>
        <v/>
      </c>
      <c r="AA2003" s="133" t="str">
        <f t="shared" si="646"/>
        <v/>
      </c>
      <c r="AC2003" s="186" t="str">
        <f>AC1991</f>
        <v/>
      </c>
      <c r="AD2003" s="187" t="str">
        <f>AD1991</f>
        <v/>
      </c>
      <c r="AE2003" s="187" t="str">
        <f>AE1991</f>
        <v/>
      </c>
      <c r="AF2003" s="187" t="str">
        <f>AF1991</f>
        <v/>
      </c>
      <c r="AG2003" s="204">
        <f t="shared" si="641"/>
        <v>0</v>
      </c>
      <c r="AI2003" s="140" t="str">
        <f>IF(月報!G2003&lt;&gt;"",月報!G2003,"")</f>
        <v/>
      </c>
      <c r="AJ2003" s="126" t="str">
        <f>IF(月報!W2003&lt;&gt;"",月報!W2003*24,"")</f>
        <v/>
      </c>
      <c r="AK2003" s="126" t="str">
        <f>IF(月報!P2003&lt;&gt;"",月報!P2003,"")</f>
        <v/>
      </c>
      <c r="AL2003" s="126" t="str">
        <f>IF(月報!Q2003&lt;&gt;"",IF(月報!Q2003="平日残","",月報!Q2003),"")</f>
        <v/>
      </c>
      <c r="AM2003" s="126"/>
      <c r="AN2003" s="126" t="str">
        <f t="shared" si="645"/>
        <v/>
      </c>
      <c r="AO2003" s="126" t="str">
        <f>IF($E2003="","",VLOOKUP($E2003,カレンダマスタ!$A$5:$E$381,5,FALSE))</f>
        <v/>
      </c>
      <c r="AQ2003" s="196" t="str">
        <f>IF(G2003="","",IF(VLOOKUP(E2003,カレンダマスタ!$A$5:$D$381,4,FALSE)=0,"",1))</f>
        <v/>
      </c>
      <c r="AR2003" s="136" t="str">
        <f>IF($G2003="","",IF($AD2003="NSTC",INDEX(カレンダマスタ!$I$26:$O$31,MATCH($G2003,カレンダマスタ!$H$26:$H$31,1),MATCH($H2003,カレンダマスタ!$I$25:$O$25,1)),
IF($AD2003="CS本社",INDEX(カレンダマスタ!$I$36:$O$41,MATCH($G2003,カレンダマスタ!$H$36:$H$41,1),MATCH($H2003,カレンダマスタ!$I$35:$O$35,1)),
IF($AD2003="NS本社",INDEX(カレンダマスタ!$I$94:$O$99,MATCH($G2003,カレンダマスタ!$H$95:$H$100,1),MATCH($H2003,カレンダマスタ!$I$93:$O$93,1)),
IF($AD2003="ODC",INDEX(カレンダマスタ!$I$46:$O$51,MATCH($G2003,カレンダマスタ!$H$46:$H$51,1),MATCH($H2003,カレンダマスタ!$I$45:$O$45,1)),
IF($AD2003="NS東京TC",INDEX(カレンダマスタ!$I$56:$O$61,MATCH($G2003,カレンダマスタ!$H$56:$H$61,1),MATCH($H2003,カレンダマスタ!$I$55:$O$55,1)),""))))))</f>
        <v/>
      </c>
      <c r="AS2003" s="126" t="str">
        <f t="shared" si="642"/>
        <v/>
      </c>
      <c r="AU2003" s="137" t="str">
        <f>IF(E2003="","",VLOOKUP($E2003,カレンダマスタ!$A$4:$E$381,4,FALSE))</f>
        <v/>
      </c>
      <c r="AV2003" s="137" t="str">
        <f t="shared" si="647"/>
        <v/>
      </c>
      <c r="AW2003" s="137" t="str">
        <f t="shared" si="648"/>
        <v/>
      </c>
      <c r="AX2003" s="138" t="str">
        <f t="shared" si="649"/>
        <v/>
      </c>
      <c r="AY2003" s="138" t="str">
        <f t="shared" si="650"/>
        <v/>
      </c>
      <c r="AZ2003" s="130" t="str">
        <f>IF(AX2003&amp;AW2003="勤怠未設定","×",IF(AV2003="勤怠修正","×",IF(AC2003="外注","",IF(AA2003="",IF(AY2003&lt;&gt;"","×",""),IF(VLOOKUP(AA2003,カレンダマスタ!$H$66:$I$83,2,FALSE)&lt;&gt;AY2003,"×","OK")))))</f>
        <v/>
      </c>
      <c r="BC2003" s="137" t="str">
        <f>IF(E2003="","",VLOOKUP($E2003,カレンダマスタ!$A$4:$E$381,4,FALSE))</f>
        <v/>
      </c>
      <c r="BD2003" s="126" t="str">
        <f>IF(AC2003="社員","",IF(AG2003=0,"",IF(AD2003="NSTC",IF(COUNTIF(カレンダマスタ!$Q$5:$Q$32,G2003)=1,"OK","×"),
IF(AD2003="NS本社",IF(COUNTIF(カレンダマスタ!$T$5:$T$32,G2003)=1,"OK","×"),IF(COUNTIF(カレンダマスタ!$R$5:$R$32,G2003)=1,"OK","×")))))</f>
        <v/>
      </c>
      <c r="BE2003" s="126" t="str">
        <f>IF(AC2003="社員","",IF(G2003="","",IF(R2003&lt;&gt;"","",IF(AF2003="CS","OK",IF(VLOOKUP(E2003,カレンダマスタ!$A$5:$D$381,4,FALSE)&gt;0,"",IF(OR(G2003*24&gt;10.84,H2003*24&lt;14.5)=TRUE,"×","OK"))))))</f>
        <v/>
      </c>
      <c r="BF2003" s="126" t="str">
        <f t="shared" si="635"/>
        <v/>
      </c>
      <c r="BG2003" s="126" t="str">
        <f t="shared" si="632"/>
        <v/>
      </c>
      <c r="BI2003" s="130" t="str">
        <f t="shared" si="643"/>
        <v/>
      </c>
    </row>
    <row r="2004" spans="2:61">
      <c r="B2004" s="111"/>
      <c r="C2004" s="537"/>
      <c r="D2004" s="142"/>
      <c r="E2004" s="584"/>
      <c r="F2004" s="142"/>
      <c r="G2004" s="589"/>
      <c r="H2004" s="589"/>
      <c r="I2004" s="144"/>
      <c r="J2004" s="148"/>
      <c r="K2004" s="145"/>
      <c r="L2004" s="146"/>
      <c r="M2004" s="146"/>
      <c r="N2004" s="147"/>
      <c r="O2004" s="148"/>
      <c r="P2004" s="148"/>
      <c r="Q2004" s="148"/>
      <c r="R2004" s="149"/>
      <c r="S2004" s="156"/>
      <c r="T2004" s="435" t="str">
        <f t="shared" si="637"/>
        <v/>
      </c>
      <c r="U2004" s="430"/>
      <c r="V2004" s="430" t="str">
        <f t="shared" si="638"/>
        <v/>
      </c>
      <c r="W2004" s="298"/>
      <c r="X2004" s="143" t="str">
        <f t="shared" si="644"/>
        <v/>
      </c>
      <c r="Y2004" s="143" t="str">
        <f t="shared" si="639"/>
        <v/>
      </c>
      <c r="Z2004" s="143" t="str">
        <f t="shared" si="640"/>
        <v/>
      </c>
      <c r="AA2004" s="149" t="str">
        <f t="shared" si="646"/>
        <v/>
      </c>
      <c r="AC2004" s="188" t="str">
        <f>AC1991</f>
        <v/>
      </c>
      <c r="AD2004" s="189" t="str">
        <f>AD1991</f>
        <v/>
      </c>
      <c r="AE2004" s="189" t="str">
        <f>AE1991</f>
        <v/>
      </c>
      <c r="AF2004" s="189" t="str">
        <f>AF1991</f>
        <v/>
      </c>
      <c r="AG2004" s="205">
        <f t="shared" si="641"/>
        <v>0</v>
      </c>
      <c r="AI2004" s="157" t="str">
        <f>IF(月報!G2004&lt;&gt;"",月報!G2004,"")</f>
        <v/>
      </c>
      <c r="AJ2004" s="151" t="str">
        <f>IF(月報!W2004&lt;&gt;"",月報!W2004*24,"")</f>
        <v/>
      </c>
      <c r="AK2004" s="151" t="str">
        <f>IF(月報!P2004&lt;&gt;"",月報!P2004,"")</f>
        <v/>
      </c>
      <c r="AL2004" s="151" t="str">
        <f>IF(月報!Q2004&lt;&gt;"",IF(月報!Q2004="平日残","",月報!Q2004),"")</f>
        <v/>
      </c>
      <c r="AM2004" s="151"/>
      <c r="AN2004" s="151" t="str">
        <f t="shared" si="645"/>
        <v/>
      </c>
      <c r="AO2004" s="151" t="str">
        <f>IF($E2004="","",VLOOKUP($E2004,カレンダマスタ!$A$5:$E$381,5,FALSE))</f>
        <v/>
      </c>
      <c r="AQ2004" s="197" t="str">
        <f>IF(G2004="","",IF(VLOOKUP(E2004,カレンダマスタ!$A$5:$D$381,4,FALSE)=0,"",1))</f>
        <v/>
      </c>
      <c r="AR2004" s="152" t="str">
        <f>IF($G2004="","",IF($AD2004="NSTC",INDEX(カレンダマスタ!$I$26:$O$31,MATCH($G2004,カレンダマスタ!$H$26:$H$31,1),MATCH($H2004,カレンダマスタ!$I$25:$O$25,1)),
IF($AD2004="CS本社",INDEX(カレンダマスタ!$I$36:$O$41,MATCH($G2004,カレンダマスタ!$H$36:$H$41,1),MATCH($H2004,カレンダマスタ!$I$35:$O$35,1)),
IF($AD2004="NS本社",INDEX(カレンダマスタ!$I$94:$O$99,MATCH($G2004,カレンダマスタ!$H$95:$H$100,1),MATCH($H2004,カレンダマスタ!$I$93:$O$93,1)),
IF($AD2004="ODC",INDEX(カレンダマスタ!$I$46:$O$51,MATCH($G2004,カレンダマスタ!$H$46:$H$51,1),MATCH($H2004,カレンダマスタ!$I$45:$O$45,1)),
IF($AD2004="NS東京TC",INDEX(カレンダマスタ!$I$56:$O$61,MATCH($G2004,カレンダマスタ!$H$56:$H$61,1),MATCH($H2004,カレンダマスタ!$I$55:$O$55,1)),""))))))</f>
        <v/>
      </c>
      <c r="AS2004" s="151" t="str">
        <f t="shared" si="642"/>
        <v/>
      </c>
      <c r="AU2004" s="153" t="str">
        <f>IF(E2004="","",VLOOKUP($E2004,カレンダマスタ!$A$4:$E$381,4,FALSE))</f>
        <v/>
      </c>
      <c r="AV2004" s="153" t="str">
        <f t="shared" si="647"/>
        <v/>
      </c>
      <c r="AW2004" s="153" t="str">
        <f t="shared" si="648"/>
        <v/>
      </c>
      <c r="AX2004" s="154" t="str">
        <f t="shared" si="649"/>
        <v/>
      </c>
      <c r="AY2004" s="154" t="str">
        <f t="shared" si="650"/>
        <v/>
      </c>
      <c r="AZ2004" s="144" t="str">
        <f>IF(AX2004&amp;AW2004="勤怠未設定","×",IF(AV2004="勤怠修正","×",IF(AC2004="外注","",IF(AA2004="",IF(AY2004&lt;&gt;"","×",""),IF(VLOOKUP(AA2004,カレンダマスタ!$H$66:$I$83,2,FALSE)&lt;&gt;AY2004,"×","OK")))))</f>
        <v/>
      </c>
      <c r="BC2004" s="153" t="str">
        <f>IF(E2004="","",VLOOKUP($E2004,カレンダマスタ!$A$4:$E$381,4,FALSE))</f>
        <v/>
      </c>
      <c r="BD2004" s="151" t="str">
        <f>IF(AC2004="社員","",IF(AG2004=0,"",IF(AD2004="NSTC",IF(COUNTIF(カレンダマスタ!$Q$5:$Q$32,G2004)=1,"OK","×"),
IF(AD2004="NS本社",IF(COUNTIF(カレンダマスタ!$T$5:$T$32,G2004)=1,"OK","×"),IF(COUNTIF(カレンダマスタ!$R$5:$R$32,G2004)=1,"OK","×")))))</f>
        <v/>
      </c>
      <c r="BE2004" s="151" t="str">
        <f>IF(AC2004="社員","",IF(G2004="","",IF(R2004&lt;&gt;"","",IF(AF2004="CS","OK",IF(VLOOKUP(E2004,カレンダマスタ!$A$5:$D$381,4,FALSE)&gt;0,"",IF(OR(G2004*24&gt;10.84,H2004*24&lt;14.5)=TRUE,"×","OK"))))))</f>
        <v/>
      </c>
      <c r="BF2004" s="151" t="str">
        <f t="shared" si="635"/>
        <v/>
      </c>
      <c r="BG2004" s="151" t="str">
        <f t="shared" si="632"/>
        <v/>
      </c>
      <c r="BI2004" s="144" t="str">
        <f t="shared" si="643"/>
        <v/>
      </c>
    </row>
    <row r="2005" spans="2:61">
      <c r="B2005" s="111"/>
      <c r="C2005" s="535"/>
      <c r="D2005" s="112"/>
      <c r="E2005" s="582"/>
      <c r="F2005" s="112"/>
      <c r="G2005" s="587"/>
      <c r="H2005" s="587"/>
      <c r="I2005" s="114"/>
      <c r="J2005" s="118"/>
      <c r="K2005" s="115"/>
      <c r="L2005" s="116"/>
      <c r="M2005" s="116"/>
      <c r="N2005" s="117"/>
      <c r="O2005" s="118"/>
      <c r="P2005" s="118"/>
      <c r="Q2005" s="118"/>
      <c r="R2005" s="119"/>
      <c r="S2005" s="120"/>
      <c r="T2005" s="433" t="str">
        <f t="shared" si="637"/>
        <v/>
      </c>
      <c r="U2005" s="431">
        <f>SUM(T2005:T2011)</f>
        <v>0</v>
      </c>
      <c r="V2005" s="431" t="str">
        <f t="shared" si="638"/>
        <v/>
      </c>
      <c r="W2005" s="298"/>
      <c r="X2005" s="113" t="str">
        <f t="shared" si="644"/>
        <v/>
      </c>
      <c r="Y2005" s="113" t="str">
        <f t="shared" si="639"/>
        <v/>
      </c>
      <c r="Z2005" s="113" t="str">
        <f t="shared" si="640"/>
        <v/>
      </c>
      <c r="AA2005" s="119" t="str">
        <f t="shared" si="646"/>
        <v/>
      </c>
      <c r="AC2005" s="190" t="str">
        <f>AC1991</f>
        <v/>
      </c>
      <c r="AD2005" s="191" t="str">
        <f>AD1991</f>
        <v/>
      </c>
      <c r="AE2005" s="191" t="str">
        <f>AE1991</f>
        <v/>
      </c>
      <c r="AF2005" s="191" t="str">
        <f>AF1991</f>
        <v/>
      </c>
      <c r="AG2005" s="206">
        <f t="shared" si="641"/>
        <v>0</v>
      </c>
      <c r="AI2005" s="158" t="str">
        <f>IF(月報!G2005&lt;&gt;"",月報!G2005,"")</f>
        <v/>
      </c>
      <c r="AJ2005" s="122" t="str">
        <f>IF(月報!W2005&lt;&gt;"",月報!W2005*24,"")</f>
        <v/>
      </c>
      <c r="AK2005" s="122" t="str">
        <f>IF(月報!P2005&lt;&gt;"",月報!P2005,"")</f>
        <v/>
      </c>
      <c r="AL2005" s="122" t="str">
        <f>IF(月報!Q2005&lt;&gt;"",IF(月報!Q2005="平日残","",月報!Q2005),"")</f>
        <v/>
      </c>
      <c r="AM2005" s="122"/>
      <c r="AN2005" s="122" t="str">
        <f t="shared" si="645"/>
        <v/>
      </c>
      <c r="AO2005" s="122" t="str">
        <f>IF($E2005="","",VLOOKUP($E2005,カレンダマスタ!$A$5:$E$381,5,FALSE))</f>
        <v/>
      </c>
      <c r="AQ2005" s="195" t="str">
        <f>IF(G2005="","",IF(VLOOKUP(E2005,カレンダマスタ!$A$5:$D$381,4,FALSE)=0,"",1))</f>
        <v/>
      </c>
      <c r="AR2005" s="123" t="str">
        <f>IF($G2005="","",IF($AD2005="NSTC",INDEX(カレンダマスタ!$I$26:$O$31,MATCH($G2005,カレンダマスタ!$H$26:$H$31,1),MATCH($H2005,カレンダマスタ!$I$25:$O$25,1)),
IF($AD2005="CS本社",INDEX(カレンダマスタ!$I$36:$O$41,MATCH($G2005,カレンダマスタ!$H$36:$H$41,1),MATCH($H2005,カレンダマスタ!$I$35:$O$35,1)),
IF($AD2005="NS本社",INDEX(カレンダマスタ!$I$94:$O$99,MATCH($G2005,カレンダマスタ!$H$95:$H$100,1),MATCH($H2005,カレンダマスタ!$I$93:$O$93,1)),
IF($AD2005="ODC",INDEX(カレンダマスタ!$I$46:$O$51,MATCH($G2005,カレンダマスタ!$H$46:$H$51,1),MATCH($H2005,カレンダマスタ!$I$45:$O$45,1)),
IF($AD2005="NS東京TC",INDEX(カレンダマスタ!$I$56:$O$61,MATCH($G2005,カレンダマスタ!$H$56:$H$61,1),MATCH($H2005,カレンダマスタ!$I$55:$O$55,1)),""))))))</f>
        <v/>
      </c>
      <c r="AS2005" s="122" t="str">
        <f t="shared" si="642"/>
        <v/>
      </c>
      <c r="AU2005" s="124" t="str">
        <f>IF(E2005="","",VLOOKUP($E2005,カレンダマスタ!$A$4:$E$381,4,FALSE))</f>
        <v/>
      </c>
      <c r="AV2005" s="124" t="str">
        <f t="shared" si="647"/>
        <v/>
      </c>
      <c r="AW2005" s="124" t="str">
        <f t="shared" si="648"/>
        <v/>
      </c>
      <c r="AX2005" s="125" t="str">
        <f t="shared" si="649"/>
        <v/>
      </c>
      <c r="AY2005" s="125" t="str">
        <f t="shared" si="650"/>
        <v/>
      </c>
      <c r="AZ2005" s="114" t="str">
        <f>IF(AX2005&amp;AW2005="勤怠未設定","×",IF(AV2005="勤怠修正","×",IF(AC2005="外注","",IF(AA2005="",IF(AY2005&lt;&gt;"","×",""),IF(VLOOKUP(AA2005,カレンダマスタ!$H$66:$I$83,2,FALSE)&lt;&gt;AY2005,"×","OK")))))</f>
        <v/>
      </c>
      <c r="BC2005" s="124" t="str">
        <f>IF(E2005="","",VLOOKUP($E2005,カレンダマスタ!$A$4:$E$381,4,FALSE))</f>
        <v/>
      </c>
      <c r="BD2005" s="122" t="str">
        <f>IF(AC2005="社員","",IF(AG2005=0,"",IF(AD2005="NSTC",IF(COUNTIF(カレンダマスタ!$Q$5:$Q$32,G2005)=1,"OK","×"),
IF(AD2005="NS本社",IF(COUNTIF(カレンダマスタ!$T$5:$T$32,G2005)=1,"OK","×"),IF(COUNTIF(カレンダマスタ!$R$5:$R$32,G2005)=1,"OK","×")))))</f>
        <v/>
      </c>
      <c r="BE2005" s="122" t="str">
        <f>IF(AC2005="社員","",IF(G2005="","",IF(R2005&lt;&gt;"","",IF(AF2005="CS","OK",IF(VLOOKUP(E2005,カレンダマスタ!$A$5:$D$381,4,FALSE)&gt;0,"",IF(OR(G2005*24&gt;10.84,H2005*24&lt;14.5)=TRUE,"×","OK"))))))</f>
        <v/>
      </c>
      <c r="BF2005" s="122" t="str">
        <f t="shared" si="635"/>
        <v/>
      </c>
      <c r="BG2005" s="122" t="str">
        <f t="shared" si="632"/>
        <v/>
      </c>
      <c r="BI2005" s="114" t="str">
        <f t="shared" si="643"/>
        <v/>
      </c>
    </row>
    <row r="2006" spans="2:61">
      <c r="B2006" s="111"/>
      <c r="C2006" s="536"/>
      <c r="D2006" s="128"/>
      <c r="E2006" s="583"/>
      <c r="F2006" s="128"/>
      <c r="G2006" s="588"/>
      <c r="H2006" s="588"/>
      <c r="I2006" s="130"/>
      <c r="J2006" s="139"/>
      <c r="K2006" s="131"/>
      <c r="L2006" s="132"/>
      <c r="M2006" s="132"/>
      <c r="N2006" s="141"/>
      <c r="O2006" s="139"/>
      <c r="P2006" s="139"/>
      <c r="Q2006" s="139"/>
      <c r="R2006" s="133"/>
      <c r="S2006" s="134"/>
      <c r="T2006" s="434" t="str">
        <f t="shared" si="637"/>
        <v/>
      </c>
      <c r="U2006" s="429"/>
      <c r="V2006" s="429" t="str">
        <f t="shared" si="638"/>
        <v/>
      </c>
      <c r="W2006" s="298"/>
      <c r="X2006" s="129" t="str">
        <f t="shared" si="644"/>
        <v/>
      </c>
      <c r="Y2006" s="129" t="str">
        <f t="shared" si="639"/>
        <v/>
      </c>
      <c r="Z2006" s="129" t="str">
        <f t="shared" si="640"/>
        <v/>
      </c>
      <c r="AA2006" s="133" t="str">
        <f t="shared" si="646"/>
        <v/>
      </c>
      <c r="AC2006" s="186" t="str">
        <f>AC1991</f>
        <v/>
      </c>
      <c r="AD2006" s="187" t="str">
        <f>AD1991</f>
        <v/>
      </c>
      <c r="AE2006" s="187" t="str">
        <f>AE1991</f>
        <v/>
      </c>
      <c r="AF2006" s="187" t="str">
        <f>AF1991</f>
        <v/>
      </c>
      <c r="AG2006" s="204">
        <f t="shared" si="641"/>
        <v>0</v>
      </c>
      <c r="AI2006" s="135" t="str">
        <f>IF(月報!G2006&lt;&gt;"",月報!G2006,"")</f>
        <v/>
      </c>
      <c r="AJ2006" s="126" t="str">
        <f>IF(月報!W2006&lt;&gt;"",月報!W2006*24,"")</f>
        <v/>
      </c>
      <c r="AK2006" s="126" t="str">
        <f>IF(月報!P2006&lt;&gt;"",月報!P2006,"")</f>
        <v/>
      </c>
      <c r="AL2006" s="126" t="str">
        <f>IF(月報!Q2006&lt;&gt;"",IF(月報!Q2006="平日残","",月報!Q2006),"")</f>
        <v/>
      </c>
      <c r="AM2006" s="126"/>
      <c r="AN2006" s="126" t="str">
        <f t="shared" si="645"/>
        <v/>
      </c>
      <c r="AO2006" s="126" t="str">
        <f>IF($E2006="","",VLOOKUP($E2006,カレンダマスタ!$A$5:$E$381,5,FALSE))</f>
        <v/>
      </c>
      <c r="AQ2006" s="196" t="str">
        <f>IF(G2006="","",IF(VLOOKUP(E2006,カレンダマスタ!$A$5:$D$381,4,FALSE)=0,"",1))</f>
        <v/>
      </c>
      <c r="AR2006" s="136" t="str">
        <f>IF($G2006="","",IF($AD2006="NSTC",INDEX(カレンダマスタ!$I$26:$O$31,MATCH($G2006,カレンダマスタ!$H$26:$H$31,1),MATCH($H2006,カレンダマスタ!$I$25:$O$25,1)),
IF($AD2006="CS本社",INDEX(カレンダマスタ!$I$36:$O$41,MATCH($G2006,カレンダマスタ!$H$36:$H$41,1),MATCH($H2006,カレンダマスタ!$I$35:$O$35,1)),
IF($AD2006="NS本社",INDEX(カレンダマスタ!$I$94:$O$99,MATCH($G2006,カレンダマスタ!$H$95:$H$100,1),MATCH($H2006,カレンダマスタ!$I$93:$O$93,1)),
IF($AD2006="ODC",INDEX(カレンダマスタ!$I$46:$O$51,MATCH($G2006,カレンダマスタ!$H$46:$H$51,1),MATCH($H2006,カレンダマスタ!$I$45:$O$45,1)),
IF($AD2006="NS東京TC",INDEX(カレンダマスタ!$I$56:$O$61,MATCH($G2006,カレンダマスタ!$H$56:$H$61,1),MATCH($H2006,カレンダマスタ!$I$55:$O$55,1)),""))))))</f>
        <v/>
      </c>
      <c r="AS2006" s="126" t="str">
        <f t="shared" si="642"/>
        <v/>
      </c>
      <c r="AU2006" s="137" t="str">
        <f>IF(E2006="","",VLOOKUP($E2006,カレンダマスタ!$A$4:$E$381,4,FALSE))</f>
        <v/>
      </c>
      <c r="AV2006" s="137" t="str">
        <f t="shared" si="647"/>
        <v/>
      </c>
      <c r="AW2006" s="137" t="str">
        <f t="shared" si="648"/>
        <v/>
      </c>
      <c r="AX2006" s="138" t="str">
        <f t="shared" si="649"/>
        <v/>
      </c>
      <c r="AY2006" s="138" t="str">
        <f t="shared" si="650"/>
        <v/>
      </c>
      <c r="AZ2006" s="130" t="str">
        <f>IF(AX2006&amp;AW2006="勤怠未設定","×",IF(AV2006="勤怠修正","×",IF(AC2006="外注","",IF(AA2006="",IF(AY2006&lt;&gt;"","×",""),IF(VLOOKUP(AA2006,カレンダマスタ!$H$66:$I$83,2,FALSE)&lt;&gt;AY2006,"×","OK")))))</f>
        <v/>
      </c>
      <c r="BC2006" s="137" t="str">
        <f>IF(E2006="","",VLOOKUP($E2006,カレンダマスタ!$A$4:$E$381,4,FALSE))</f>
        <v/>
      </c>
      <c r="BD2006" s="126" t="str">
        <f>IF(AC2006="社員","",IF(AG2006=0,"",IF(AD2006="NSTC",IF(COUNTIF(カレンダマスタ!$Q$5:$Q$32,G2006)=1,"OK","×"),
IF(AD2006="NS本社",IF(COUNTIF(カレンダマスタ!$T$5:$T$32,G2006)=1,"OK","×"),IF(COUNTIF(カレンダマスタ!$R$5:$R$32,G2006)=1,"OK","×")))))</f>
        <v/>
      </c>
      <c r="BE2006" s="126" t="str">
        <f>IF(AC2006="社員","",IF(G2006="","",IF(R2006&lt;&gt;"","",IF(AF2006="CS","OK",IF(VLOOKUP(E2006,カレンダマスタ!$A$5:$D$381,4,FALSE)&gt;0,"",IF(OR(G2006*24&gt;10.84,H2006*24&lt;14.5)=TRUE,"×","OK"))))))</f>
        <v/>
      </c>
      <c r="BF2006" s="126" t="str">
        <f t="shared" si="635"/>
        <v/>
      </c>
      <c r="BG2006" s="126" t="str">
        <f t="shared" si="632"/>
        <v/>
      </c>
      <c r="BI2006" s="130" t="str">
        <f t="shared" si="643"/>
        <v/>
      </c>
    </row>
    <row r="2007" spans="2:61">
      <c r="B2007" s="111"/>
      <c r="C2007" s="536"/>
      <c r="D2007" s="128"/>
      <c r="E2007" s="583"/>
      <c r="F2007" s="128"/>
      <c r="G2007" s="588"/>
      <c r="H2007" s="588"/>
      <c r="I2007" s="130"/>
      <c r="J2007" s="139"/>
      <c r="K2007" s="131"/>
      <c r="L2007" s="132"/>
      <c r="M2007" s="132"/>
      <c r="N2007" s="141"/>
      <c r="O2007" s="139"/>
      <c r="P2007" s="139"/>
      <c r="Q2007" s="139"/>
      <c r="R2007" s="133"/>
      <c r="S2007" s="134"/>
      <c r="T2007" s="434" t="str">
        <f t="shared" si="637"/>
        <v/>
      </c>
      <c r="U2007" s="429"/>
      <c r="V2007" s="429" t="str">
        <f t="shared" si="638"/>
        <v/>
      </c>
      <c r="W2007" s="298"/>
      <c r="X2007" s="129" t="str">
        <f t="shared" si="644"/>
        <v/>
      </c>
      <c r="Y2007" s="129" t="str">
        <f t="shared" si="639"/>
        <v/>
      </c>
      <c r="Z2007" s="129" t="str">
        <f t="shared" si="640"/>
        <v/>
      </c>
      <c r="AA2007" s="133" t="str">
        <f t="shared" si="646"/>
        <v/>
      </c>
      <c r="AC2007" s="186" t="str">
        <f>AC1991</f>
        <v/>
      </c>
      <c r="AD2007" s="187" t="str">
        <f>AD1991</f>
        <v/>
      </c>
      <c r="AE2007" s="187" t="str">
        <f>AE1991</f>
        <v/>
      </c>
      <c r="AF2007" s="187" t="str">
        <f>AF1991</f>
        <v/>
      </c>
      <c r="AG2007" s="204">
        <f t="shared" si="641"/>
        <v>0</v>
      </c>
      <c r="AI2007" s="135" t="str">
        <f>IF(月報!G2007&lt;&gt;"",月報!G2007,"")</f>
        <v/>
      </c>
      <c r="AJ2007" s="126" t="str">
        <f>IF(月報!W2007&lt;&gt;"",月報!W2007*24,"")</f>
        <v/>
      </c>
      <c r="AK2007" s="126" t="str">
        <f>IF(月報!P2007&lt;&gt;"",月報!P2007,"")</f>
        <v/>
      </c>
      <c r="AL2007" s="126" t="str">
        <f>IF(月報!Q2007&lt;&gt;"",IF(月報!Q2007="平日残","",月報!Q2007),"")</f>
        <v/>
      </c>
      <c r="AM2007" s="126"/>
      <c r="AN2007" s="126" t="str">
        <f t="shared" si="645"/>
        <v/>
      </c>
      <c r="AO2007" s="126" t="str">
        <f>IF($E2007="","",VLOOKUP($E2007,カレンダマスタ!$A$5:$E$381,5,FALSE))</f>
        <v/>
      </c>
      <c r="AQ2007" s="196" t="str">
        <f>IF(G2007="","",IF(VLOOKUP(E2007,カレンダマスタ!$A$5:$D$381,4,FALSE)=0,"",1))</f>
        <v/>
      </c>
      <c r="AR2007" s="136" t="str">
        <f>IF($G2007="","",IF($AD2007="NSTC",INDEX(カレンダマスタ!$I$26:$O$31,MATCH($G2007,カレンダマスタ!$H$26:$H$31,1),MATCH($H2007,カレンダマスタ!$I$25:$O$25,1)),
IF($AD2007="CS本社",INDEX(カレンダマスタ!$I$36:$O$41,MATCH($G2007,カレンダマスタ!$H$36:$H$41,1),MATCH($H2007,カレンダマスタ!$I$35:$O$35,1)),
IF($AD2007="NS本社",INDEX(カレンダマスタ!$I$94:$O$99,MATCH($G2007,カレンダマスタ!$H$95:$H$100,1),MATCH($H2007,カレンダマスタ!$I$93:$O$93,1)),
IF($AD2007="ODC",INDEX(カレンダマスタ!$I$46:$O$51,MATCH($G2007,カレンダマスタ!$H$46:$H$51,1),MATCH($H2007,カレンダマスタ!$I$45:$O$45,1)),
IF($AD2007="NS東京TC",INDEX(カレンダマスタ!$I$56:$O$61,MATCH($G2007,カレンダマスタ!$H$56:$H$61,1),MATCH($H2007,カレンダマスタ!$I$55:$O$55,1)),""))))))</f>
        <v/>
      </c>
      <c r="AS2007" s="126" t="str">
        <f t="shared" si="642"/>
        <v/>
      </c>
      <c r="AU2007" s="137" t="str">
        <f>IF(E2007="","",VLOOKUP($E2007,カレンダマスタ!$A$4:$E$381,4,FALSE))</f>
        <v/>
      </c>
      <c r="AV2007" s="137" t="str">
        <f t="shared" si="647"/>
        <v/>
      </c>
      <c r="AW2007" s="137" t="str">
        <f t="shared" si="648"/>
        <v/>
      </c>
      <c r="AX2007" s="138" t="str">
        <f t="shared" si="649"/>
        <v/>
      </c>
      <c r="AY2007" s="138" t="str">
        <f t="shared" si="650"/>
        <v/>
      </c>
      <c r="AZ2007" s="130" t="str">
        <f>IF(AX2007&amp;AW2007="勤怠未設定","×",IF(AV2007="勤怠修正","×",IF(AC2007="外注","",IF(AA2007="",IF(AY2007&lt;&gt;"","×",""),IF(VLOOKUP(AA2007,カレンダマスタ!$H$66:$I$83,2,FALSE)&lt;&gt;AY2007,"×","OK")))))</f>
        <v/>
      </c>
      <c r="BC2007" s="137" t="str">
        <f>IF(E2007="","",VLOOKUP($E2007,カレンダマスタ!$A$4:$E$381,4,FALSE))</f>
        <v/>
      </c>
      <c r="BD2007" s="126" t="str">
        <f>IF(AC2007="社員","",IF(AG2007=0,"",IF(AD2007="NSTC",IF(COUNTIF(カレンダマスタ!$Q$5:$Q$32,G2007)=1,"OK","×"),
IF(AD2007="NS本社",IF(COUNTIF(カレンダマスタ!$T$5:$T$32,G2007)=1,"OK","×"),IF(COUNTIF(カレンダマスタ!$R$5:$R$32,G2007)=1,"OK","×")))))</f>
        <v/>
      </c>
      <c r="BE2007" s="126" t="str">
        <f>IF(AC2007="社員","",IF(G2007="","",IF(R2007&lt;&gt;"","",IF(AF2007="CS","OK",IF(VLOOKUP(E2007,カレンダマスタ!$A$5:$D$381,4,FALSE)&gt;0,"",IF(OR(G2007*24&gt;10.84,H2007*24&lt;14.5)=TRUE,"×","OK"))))))</f>
        <v/>
      </c>
      <c r="BF2007" s="126" t="str">
        <f t="shared" si="635"/>
        <v/>
      </c>
      <c r="BG2007" s="126" t="str">
        <f t="shared" si="632"/>
        <v/>
      </c>
      <c r="BI2007" s="130" t="str">
        <f t="shared" si="643"/>
        <v/>
      </c>
    </row>
    <row r="2008" spans="2:61">
      <c r="B2008" s="111"/>
      <c r="C2008" s="536"/>
      <c r="D2008" s="128"/>
      <c r="E2008" s="583"/>
      <c r="F2008" s="128"/>
      <c r="G2008" s="588"/>
      <c r="H2008" s="588"/>
      <c r="I2008" s="130"/>
      <c r="J2008" s="139"/>
      <c r="K2008" s="131"/>
      <c r="L2008" s="132"/>
      <c r="M2008" s="132"/>
      <c r="N2008" s="141"/>
      <c r="O2008" s="139"/>
      <c r="P2008" s="139"/>
      <c r="Q2008" s="139"/>
      <c r="R2008" s="133"/>
      <c r="S2008" s="134"/>
      <c r="T2008" s="434" t="str">
        <f t="shared" si="637"/>
        <v/>
      </c>
      <c r="U2008" s="429"/>
      <c r="V2008" s="429" t="str">
        <f t="shared" si="638"/>
        <v/>
      </c>
      <c r="W2008" s="298"/>
      <c r="X2008" s="129" t="str">
        <f t="shared" si="644"/>
        <v/>
      </c>
      <c r="Y2008" s="129" t="str">
        <f t="shared" si="639"/>
        <v/>
      </c>
      <c r="Z2008" s="129" t="str">
        <f t="shared" si="640"/>
        <v/>
      </c>
      <c r="AA2008" s="133" t="str">
        <f t="shared" si="646"/>
        <v/>
      </c>
      <c r="AC2008" s="186" t="str">
        <f>AC1991</f>
        <v/>
      </c>
      <c r="AD2008" s="187" t="str">
        <f>AD1991</f>
        <v/>
      </c>
      <c r="AE2008" s="187" t="str">
        <f>AE1991</f>
        <v/>
      </c>
      <c r="AF2008" s="187" t="str">
        <f>AF1991</f>
        <v/>
      </c>
      <c r="AG2008" s="204">
        <f t="shared" si="641"/>
        <v>0</v>
      </c>
      <c r="AI2008" s="140" t="str">
        <f>IF(月報!G2008&lt;&gt;"",月報!G2008,"")</f>
        <v/>
      </c>
      <c r="AJ2008" s="126" t="str">
        <f>IF(月報!W2008&lt;&gt;"",月報!W2008*24,"")</f>
        <v/>
      </c>
      <c r="AK2008" s="126" t="str">
        <f>IF(月報!P2008&lt;&gt;"",月報!P2008,"")</f>
        <v/>
      </c>
      <c r="AL2008" s="126" t="str">
        <f>IF(月報!Q2008&lt;&gt;"",IF(月報!Q2008="平日残","",月報!Q2008),"")</f>
        <v/>
      </c>
      <c r="AM2008" s="126"/>
      <c r="AN2008" s="126" t="str">
        <f t="shared" si="645"/>
        <v/>
      </c>
      <c r="AO2008" s="126" t="str">
        <f>IF($E2008="","",VLOOKUP($E2008,カレンダマスタ!$A$5:$E$381,5,FALSE))</f>
        <v/>
      </c>
      <c r="AQ2008" s="196" t="str">
        <f>IF(G2008="","",IF(VLOOKUP(E2008,カレンダマスタ!$A$5:$D$381,4,FALSE)=0,"",1))</f>
        <v/>
      </c>
      <c r="AR2008" s="136" t="str">
        <f>IF($G2008="","",IF($AD2008="NSTC",INDEX(カレンダマスタ!$I$26:$O$31,MATCH($G2008,カレンダマスタ!$H$26:$H$31,1),MATCH($H2008,カレンダマスタ!$I$25:$O$25,1)),
IF($AD2008="CS本社",INDEX(カレンダマスタ!$I$36:$O$41,MATCH($G2008,カレンダマスタ!$H$36:$H$41,1),MATCH($H2008,カレンダマスタ!$I$35:$O$35,1)),
IF($AD2008="NS本社",INDEX(カレンダマスタ!$I$94:$O$99,MATCH($G2008,カレンダマスタ!$H$95:$H$100,1),MATCH($H2008,カレンダマスタ!$I$93:$O$93,1)),
IF($AD2008="ODC",INDEX(カレンダマスタ!$I$46:$O$51,MATCH($G2008,カレンダマスタ!$H$46:$H$51,1),MATCH($H2008,カレンダマスタ!$I$45:$O$45,1)),
IF($AD2008="NS東京TC",INDEX(カレンダマスタ!$I$56:$O$61,MATCH($G2008,カレンダマスタ!$H$56:$H$61,1),MATCH($H2008,カレンダマスタ!$I$55:$O$55,1)),""))))))</f>
        <v/>
      </c>
      <c r="AS2008" s="126" t="str">
        <f t="shared" si="642"/>
        <v/>
      </c>
      <c r="AU2008" s="137" t="str">
        <f>IF(E2008="","",VLOOKUP($E2008,カレンダマスタ!$A$4:$E$381,4,FALSE))</f>
        <v/>
      </c>
      <c r="AV2008" s="137" t="str">
        <f t="shared" si="647"/>
        <v/>
      </c>
      <c r="AW2008" s="137" t="str">
        <f t="shared" si="648"/>
        <v/>
      </c>
      <c r="AX2008" s="138" t="str">
        <f t="shared" si="649"/>
        <v/>
      </c>
      <c r="AY2008" s="138" t="str">
        <f t="shared" si="650"/>
        <v/>
      </c>
      <c r="AZ2008" s="130" t="str">
        <f>IF(AX2008&amp;AW2008="勤怠未設定","×",IF(AV2008="勤怠修正","×",IF(AC2008="外注","",IF(AA2008="",IF(AY2008&lt;&gt;"","×",""),IF(VLOOKUP(AA2008,カレンダマスタ!$H$66:$I$83,2,FALSE)&lt;&gt;AY2008,"×","OK")))))</f>
        <v/>
      </c>
      <c r="BC2008" s="137" t="str">
        <f>IF(E2008="","",VLOOKUP($E2008,カレンダマスタ!$A$4:$E$381,4,FALSE))</f>
        <v/>
      </c>
      <c r="BD2008" s="126" t="str">
        <f>IF(AC2008="社員","",IF(AG2008=0,"",IF(AD2008="NSTC",IF(COUNTIF(カレンダマスタ!$Q$5:$Q$32,G2008)=1,"OK","×"),
IF(AD2008="NS本社",IF(COUNTIF(カレンダマスタ!$T$5:$T$32,G2008)=1,"OK","×"),IF(COUNTIF(カレンダマスタ!$R$5:$R$32,G2008)=1,"OK","×")))))</f>
        <v/>
      </c>
      <c r="BE2008" s="126" t="str">
        <f>IF(AC2008="社員","",IF(G2008="","",IF(R2008&lt;&gt;"","",IF(AF2008="CS","OK",IF(VLOOKUP(E2008,カレンダマスタ!$A$5:$D$381,4,FALSE)&gt;0,"",IF(OR(G2008*24&gt;10.84,H2008*24&lt;14.5)=TRUE,"×","OK"))))))</f>
        <v/>
      </c>
      <c r="BF2008" s="126" t="str">
        <f t="shared" si="635"/>
        <v/>
      </c>
      <c r="BG2008" s="126" t="str">
        <f t="shared" si="632"/>
        <v/>
      </c>
      <c r="BI2008" s="130" t="str">
        <f t="shared" si="643"/>
        <v/>
      </c>
    </row>
    <row r="2009" spans="2:61">
      <c r="B2009" s="111"/>
      <c r="C2009" s="536"/>
      <c r="D2009" s="128"/>
      <c r="E2009" s="583"/>
      <c r="F2009" s="128"/>
      <c r="G2009" s="588"/>
      <c r="H2009" s="588"/>
      <c r="I2009" s="130"/>
      <c r="J2009" s="139"/>
      <c r="K2009" s="131"/>
      <c r="L2009" s="132"/>
      <c r="M2009" s="132"/>
      <c r="N2009" s="141"/>
      <c r="O2009" s="139"/>
      <c r="P2009" s="139"/>
      <c r="Q2009" s="139"/>
      <c r="R2009" s="133"/>
      <c r="S2009" s="134"/>
      <c r="T2009" s="434" t="str">
        <f t="shared" si="637"/>
        <v/>
      </c>
      <c r="U2009" s="429"/>
      <c r="V2009" s="429" t="str">
        <f t="shared" si="638"/>
        <v/>
      </c>
      <c r="W2009" s="298"/>
      <c r="X2009" s="129" t="str">
        <f t="shared" si="644"/>
        <v/>
      </c>
      <c r="Y2009" s="129" t="str">
        <f t="shared" si="639"/>
        <v/>
      </c>
      <c r="Z2009" s="129" t="str">
        <f t="shared" si="640"/>
        <v/>
      </c>
      <c r="AA2009" s="133" t="str">
        <f t="shared" si="646"/>
        <v/>
      </c>
      <c r="AC2009" s="186" t="str">
        <f>AC1991</f>
        <v/>
      </c>
      <c r="AD2009" s="187" t="str">
        <f>AD1991</f>
        <v/>
      </c>
      <c r="AE2009" s="187" t="str">
        <f>AE1991</f>
        <v/>
      </c>
      <c r="AF2009" s="187" t="str">
        <f>AF1991</f>
        <v/>
      </c>
      <c r="AG2009" s="204">
        <f t="shared" si="641"/>
        <v>0</v>
      </c>
      <c r="AI2009" s="140" t="str">
        <f>IF(月報!G2009&lt;&gt;"",月報!G2009,"")</f>
        <v/>
      </c>
      <c r="AJ2009" s="126" t="str">
        <f>IF(月報!W2009&lt;&gt;"",月報!W2009*24,"")</f>
        <v/>
      </c>
      <c r="AK2009" s="126" t="str">
        <f>IF(月報!P2009&lt;&gt;"",月報!P2009,"")</f>
        <v/>
      </c>
      <c r="AL2009" s="126" t="str">
        <f>IF(月報!Q2009&lt;&gt;"",IF(月報!Q2009="平日残","",月報!Q2009),"")</f>
        <v/>
      </c>
      <c r="AM2009" s="126"/>
      <c r="AN2009" s="126" t="str">
        <f t="shared" si="645"/>
        <v/>
      </c>
      <c r="AO2009" s="126" t="str">
        <f>IF($E2009="","",VLOOKUP($E2009,カレンダマスタ!$A$5:$E$381,5,FALSE))</f>
        <v/>
      </c>
      <c r="AQ2009" s="196" t="str">
        <f>IF(G2009="","",IF(VLOOKUP(E2009,カレンダマスタ!$A$5:$D$381,4,FALSE)=0,"",1))</f>
        <v/>
      </c>
      <c r="AR2009" s="136" t="str">
        <f>IF($G2009="","",IF($AD2009="NSTC",INDEX(カレンダマスタ!$I$26:$O$31,MATCH($G2009,カレンダマスタ!$H$26:$H$31,1),MATCH($H2009,カレンダマスタ!$I$25:$O$25,1)),
IF($AD2009="CS本社",INDEX(カレンダマスタ!$I$36:$O$41,MATCH($G2009,カレンダマスタ!$H$36:$H$41,1),MATCH($H2009,カレンダマスタ!$I$35:$O$35,1)),
IF($AD2009="NS本社",INDEX(カレンダマスタ!$I$94:$O$99,MATCH($G2009,カレンダマスタ!$H$95:$H$100,1),MATCH($H2009,カレンダマスタ!$I$93:$O$93,1)),
IF($AD2009="ODC",INDEX(カレンダマスタ!$I$46:$O$51,MATCH($G2009,カレンダマスタ!$H$46:$H$51,1),MATCH($H2009,カレンダマスタ!$I$45:$O$45,1)),
IF($AD2009="NS東京TC",INDEX(カレンダマスタ!$I$56:$O$61,MATCH($G2009,カレンダマスタ!$H$56:$H$61,1),MATCH($H2009,カレンダマスタ!$I$55:$O$55,1)),""))))))</f>
        <v/>
      </c>
      <c r="AS2009" s="126" t="str">
        <f t="shared" si="642"/>
        <v/>
      </c>
      <c r="AU2009" s="137" t="str">
        <f>IF(E2009="","",VLOOKUP($E2009,カレンダマスタ!$A$4:$E$381,4,FALSE))</f>
        <v/>
      </c>
      <c r="AV2009" s="137" t="str">
        <f t="shared" si="647"/>
        <v/>
      </c>
      <c r="AW2009" s="137" t="str">
        <f t="shared" si="648"/>
        <v/>
      </c>
      <c r="AX2009" s="138" t="str">
        <f t="shared" si="649"/>
        <v/>
      </c>
      <c r="AY2009" s="138" t="str">
        <f t="shared" si="650"/>
        <v/>
      </c>
      <c r="AZ2009" s="130" t="str">
        <f>IF(AX2009&amp;AW2009="勤怠未設定","×",IF(AV2009="勤怠修正","×",IF(AC2009="外注","",IF(AA2009="",IF(AY2009&lt;&gt;"","×",""),IF(VLOOKUP(AA2009,カレンダマスタ!$H$66:$I$83,2,FALSE)&lt;&gt;AY2009,"×","OK")))))</f>
        <v/>
      </c>
      <c r="BC2009" s="137" t="str">
        <f>IF(E2009="","",VLOOKUP($E2009,カレンダマスタ!$A$4:$E$381,4,FALSE))</f>
        <v/>
      </c>
      <c r="BD2009" s="126" t="str">
        <f>IF(AC2009="社員","",IF(AG2009=0,"",IF(AD2009="NSTC",IF(COUNTIF(カレンダマスタ!$Q$5:$Q$32,G2009)=1,"OK","×"),
IF(AD2009="NS本社",IF(COUNTIF(カレンダマスタ!$T$5:$T$32,G2009)=1,"OK","×"),IF(COUNTIF(カレンダマスタ!$R$5:$R$32,G2009)=1,"OK","×")))))</f>
        <v/>
      </c>
      <c r="BE2009" s="126" t="str">
        <f>IF(AC2009="社員","",IF(G2009="","",IF(R2009&lt;&gt;"","",IF(AF2009="CS","OK",IF(VLOOKUP(E2009,カレンダマスタ!$A$5:$D$381,4,FALSE)&gt;0,"",IF(OR(G2009*24&gt;10.84,H2009*24&lt;14.5)=TRUE,"×","OK"))))))</f>
        <v/>
      </c>
      <c r="BF2009" s="126" t="str">
        <f t="shared" si="635"/>
        <v/>
      </c>
      <c r="BG2009" s="126" t="str">
        <f t="shared" si="632"/>
        <v/>
      </c>
      <c r="BI2009" s="130" t="str">
        <f t="shared" si="643"/>
        <v/>
      </c>
    </row>
    <row r="2010" spans="2:61">
      <c r="B2010" s="111"/>
      <c r="C2010" s="536"/>
      <c r="D2010" s="128"/>
      <c r="E2010" s="583"/>
      <c r="F2010" s="128"/>
      <c r="G2010" s="588"/>
      <c r="H2010" s="588"/>
      <c r="I2010" s="130"/>
      <c r="J2010" s="139"/>
      <c r="K2010" s="131"/>
      <c r="L2010" s="132"/>
      <c r="M2010" s="132"/>
      <c r="N2010" s="141"/>
      <c r="O2010" s="139"/>
      <c r="P2010" s="139"/>
      <c r="Q2010" s="139"/>
      <c r="R2010" s="133"/>
      <c r="S2010" s="134"/>
      <c r="T2010" s="434" t="str">
        <f t="shared" si="637"/>
        <v/>
      </c>
      <c r="U2010" s="429"/>
      <c r="V2010" s="429" t="str">
        <f t="shared" si="638"/>
        <v/>
      </c>
      <c r="W2010" s="298"/>
      <c r="X2010" s="129" t="str">
        <f t="shared" si="644"/>
        <v/>
      </c>
      <c r="Y2010" s="129" t="str">
        <f t="shared" si="639"/>
        <v/>
      </c>
      <c r="Z2010" s="129" t="str">
        <f t="shared" si="640"/>
        <v/>
      </c>
      <c r="AA2010" s="133" t="str">
        <f t="shared" si="646"/>
        <v/>
      </c>
      <c r="AC2010" s="186" t="str">
        <f>AC1991</f>
        <v/>
      </c>
      <c r="AD2010" s="187" t="str">
        <f>AD1991</f>
        <v/>
      </c>
      <c r="AE2010" s="187" t="str">
        <f>AE1991</f>
        <v/>
      </c>
      <c r="AF2010" s="187" t="str">
        <f>AF1991</f>
        <v/>
      </c>
      <c r="AG2010" s="204">
        <f t="shared" si="641"/>
        <v>0</v>
      </c>
      <c r="AI2010" s="140" t="str">
        <f>IF(月報!G2010&lt;&gt;"",月報!G2010,"")</f>
        <v/>
      </c>
      <c r="AJ2010" s="126" t="str">
        <f>IF(月報!W2010&lt;&gt;"",月報!W2010*24,"")</f>
        <v/>
      </c>
      <c r="AK2010" s="126" t="str">
        <f>IF(月報!P2010&lt;&gt;"",月報!P2010,"")</f>
        <v/>
      </c>
      <c r="AL2010" s="126" t="str">
        <f>IF(月報!Q2010&lt;&gt;"",IF(月報!Q2010="平日残","",月報!Q2010),"")</f>
        <v/>
      </c>
      <c r="AM2010" s="126"/>
      <c r="AN2010" s="126" t="str">
        <f t="shared" si="645"/>
        <v/>
      </c>
      <c r="AO2010" s="126" t="str">
        <f>IF($E2010="","",VLOOKUP($E2010,カレンダマスタ!$A$5:$E$381,5,FALSE))</f>
        <v/>
      </c>
      <c r="AQ2010" s="196" t="str">
        <f>IF(G2010="","",IF(VLOOKUP(E2010,カレンダマスタ!$A$5:$D$381,4,FALSE)=0,"",1))</f>
        <v/>
      </c>
      <c r="AR2010" s="136" t="str">
        <f>IF($G2010="","",IF($AD2010="NSTC",INDEX(カレンダマスタ!$I$26:$O$31,MATCH($G2010,カレンダマスタ!$H$26:$H$31,1),MATCH($H2010,カレンダマスタ!$I$25:$O$25,1)),
IF($AD2010="CS本社",INDEX(カレンダマスタ!$I$36:$O$41,MATCH($G2010,カレンダマスタ!$H$36:$H$41,1),MATCH($H2010,カレンダマスタ!$I$35:$O$35,1)),
IF($AD2010="NS本社",INDEX(カレンダマスタ!$I$94:$O$99,MATCH($G2010,カレンダマスタ!$H$95:$H$100,1),MATCH($H2010,カレンダマスタ!$I$93:$O$93,1)),
IF($AD2010="ODC",INDEX(カレンダマスタ!$I$46:$O$51,MATCH($G2010,カレンダマスタ!$H$46:$H$51,1),MATCH($H2010,カレンダマスタ!$I$45:$O$45,1)),
IF($AD2010="NS東京TC",INDEX(カレンダマスタ!$I$56:$O$61,MATCH($G2010,カレンダマスタ!$H$56:$H$61,1),MATCH($H2010,カレンダマスタ!$I$55:$O$55,1)),""))))))</f>
        <v/>
      </c>
      <c r="AS2010" s="126" t="str">
        <f t="shared" si="642"/>
        <v/>
      </c>
      <c r="AU2010" s="137" t="str">
        <f>IF(E2010="","",VLOOKUP($E2010,カレンダマスタ!$A$4:$E$381,4,FALSE))</f>
        <v/>
      </c>
      <c r="AV2010" s="137" t="str">
        <f t="shared" si="647"/>
        <v/>
      </c>
      <c r="AW2010" s="137" t="str">
        <f t="shared" si="648"/>
        <v/>
      </c>
      <c r="AX2010" s="138" t="str">
        <f t="shared" si="649"/>
        <v/>
      </c>
      <c r="AY2010" s="138" t="str">
        <f t="shared" si="650"/>
        <v/>
      </c>
      <c r="AZ2010" s="130" t="str">
        <f>IF(AX2010&amp;AW2010="勤怠未設定","×",IF(AV2010="勤怠修正","×",IF(AC2010="外注","",IF(AA2010="",IF(AY2010&lt;&gt;"","×",""),IF(VLOOKUP(AA2010,カレンダマスタ!$H$66:$I$83,2,FALSE)&lt;&gt;AY2010,"×","OK")))))</f>
        <v/>
      </c>
      <c r="BC2010" s="137" t="str">
        <f>IF(E2010="","",VLOOKUP($E2010,カレンダマスタ!$A$4:$E$381,4,FALSE))</f>
        <v/>
      </c>
      <c r="BD2010" s="126" t="str">
        <f>IF(AC2010="社員","",IF(AG2010=0,"",IF(AD2010="NSTC",IF(COUNTIF(カレンダマスタ!$Q$5:$Q$32,G2010)=1,"OK","×"),
IF(AD2010="NS本社",IF(COUNTIF(カレンダマスタ!$T$5:$T$32,G2010)=1,"OK","×"),IF(COUNTIF(カレンダマスタ!$R$5:$R$32,G2010)=1,"OK","×")))))</f>
        <v/>
      </c>
      <c r="BE2010" s="126" t="str">
        <f>IF(AC2010="社員","",IF(G2010="","",IF(R2010&lt;&gt;"","",IF(AF2010="CS","OK",IF(VLOOKUP(E2010,カレンダマスタ!$A$5:$D$381,4,FALSE)&gt;0,"",IF(OR(G2010*24&gt;10.84,H2010*24&lt;14.5)=TRUE,"×","OK"))))))</f>
        <v/>
      </c>
      <c r="BF2010" s="126" t="str">
        <f t="shared" si="635"/>
        <v/>
      </c>
      <c r="BG2010" s="126" t="str">
        <f t="shared" ref="BG2010:BG2070" si="651">IF(AE2010="派遣","",IF(G2010="","",IF(R2010="有給休暇","",IF(S2010="","×","OK"))))</f>
        <v/>
      </c>
      <c r="BI2010" s="130" t="str">
        <f t="shared" si="643"/>
        <v/>
      </c>
    </row>
    <row r="2011" spans="2:61">
      <c r="B2011" s="111"/>
      <c r="C2011" s="537"/>
      <c r="D2011" s="142"/>
      <c r="E2011" s="584"/>
      <c r="F2011" s="142"/>
      <c r="G2011" s="589"/>
      <c r="H2011" s="589"/>
      <c r="I2011" s="144"/>
      <c r="J2011" s="148"/>
      <c r="K2011" s="145"/>
      <c r="L2011" s="146"/>
      <c r="M2011" s="146"/>
      <c r="N2011" s="147"/>
      <c r="O2011" s="148"/>
      <c r="P2011" s="148"/>
      <c r="Q2011" s="148"/>
      <c r="R2011" s="149"/>
      <c r="S2011" s="156"/>
      <c r="T2011" s="435" t="str">
        <f t="shared" si="637"/>
        <v/>
      </c>
      <c r="U2011" s="430"/>
      <c r="V2011" s="430" t="str">
        <f t="shared" si="638"/>
        <v/>
      </c>
      <c r="W2011" s="298"/>
      <c r="X2011" s="143" t="str">
        <f t="shared" si="644"/>
        <v/>
      </c>
      <c r="Y2011" s="143" t="str">
        <f t="shared" si="639"/>
        <v/>
      </c>
      <c r="Z2011" s="143" t="str">
        <f t="shared" si="640"/>
        <v/>
      </c>
      <c r="AA2011" s="149" t="str">
        <f t="shared" si="646"/>
        <v/>
      </c>
      <c r="AC2011" s="188" t="str">
        <f>AC1991</f>
        <v/>
      </c>
      <c r="AD2011" s="189" t="str">
        <f>AD1991</f>
        <v/>
      </c>
      <c r="AE2011" s="189" t="str">
        <f>AE1991</f>
        <v/>
      </c>
      <c r="AF2011" s="189" t="str">
        <f>AF1991</f>
        <v/>
      </c>
      <c r="AG2011" s="205">
        <f t="shared" si="641"/>
        <v>0</v>
      </c>
      <c r="AI2011" s="157" t="str">
        <f>IF(月報!G2011&lt;&gt;"",月報!G2011,"")</f>
        <v/>
      </c>
      <c r="AJ2011" s="151" t="str">
        <f>IF(月報!W2011&lt;&gt;"",月報!W2011*24,"")</f>
        <v/>
      </c>
      <c r="AK2011" s="151" t="str">
        <f>IF(月報!P2011&lt;&gt;"",月報!P2011,"")</f>
        <v/>
      </c>
      <c r="AL2011" s="151" t="str">
        <f>IF(月報!Q2011&lt;&gt;"",IF(月報!Q2011="平日残","",月報!Q2011),"")</f>
        <v/>
      </c>
      <c r="AM2011" s="151"/>
      <c r="AN2011" s="151" t="str">
        <f t="shared" si="645"/>
        <v/>
      </c>
      <c r="AO2011" s="151" t="str">
        <f>IF($E2011="","",VLOOKUP($E2011,カレンダマスタ!$A$5:$E$381,5,FALSE))</f>
        <v/>
      </c>
      <c r="AQ2011" s="197" t="str">
        <f>IF(G2011="","",IF(VLOOKUP(E2011,カレンダマスタ!$A$5:$D$381,4,FALSE)=0,"",1))</f>
        <v/>
      </c>
      <c r="AR2011" s="152" t="str">
        <f>IF($G2011="","",IF($AD2011="NSTC",INDEX(カレンダマスタ!$I$26:$O$31,MATCH($G2011,カレンダマスタ!$H$26:$H$31,1),MATCH($H2011,カレンダマスタ!$I$25:$O$25,1)),
IF($AD2011="CS本社",INDEX(カレンダマスタ!$I$36:$O$41,MATCH($G2011,カレンダマスタ!$H$36:$H$41,1),MATCH($H2011,カレンダマスタ!$I$35:$O$35,1)),
IF($AD2011="NS本社",INDEX(カレンダマスタ!$I$94:$O$99,MATCH($G2011,カレンダマスタ!$H$95:$H$100,1),MATCH($H2011,カレンダマスタ!$I$93:$O$93,1)),
IF($AD2011="ODC",INDEX(カレンダマスタ!$I$46:$O$51,MATCH($G2011,カレンダマスタ!$H$46:$H$51,1),MATCH($H2011,カレンダマスタ!$I$45:$O$45,1)),
IF($AD2011="NS東京TC",INDEX(カレンダマスタ!$I$56:$O$61,MATCH($G2011,カレンダマスタ!$H$56:$H$61,1),MATCH($H2011,カレンダマスタ!$I$55:$O$55,1)),""))))))</f>
        <v/>
      </c>
      <c r="AS2011" s="151" t="str">
        <f t="shared" si="642"/>
        <v/>
      </c>
      <c r="AU2011" s="153" t="str">
        <f>IF(E2011="","",VLOOKUP($E2011,カレンダマスタ!$A$4:$E$381,4,FALSE))</f>
        <v/>
      </c>
      <c r="AV2011" s="153" t="str">
        <f t="shared" si="647"/>
        <v/>
      </c>
      <c r="AW2011" s="153" t="str">
        <f t="shared" si="648"/>
        <v/>
      </c>
      <c r="AX2011" s="154" t="str">
        <f t="shared" si="649"/>
        <v/>
      </c>
      <c r="AY2011" s="154" t="str">
        <f t="shared" si="650"/>
        <v/>
      </c>
      <c r="AZ2011" s="144" t="str">
        <f>IF(AX2011&amp;AW2011="勤怠未設定","×",IF(AV2011="勤怠修正","×",IF(AC2011="外注","",IF(AA2011="",IF(AY2011&lt;&gt;"","×",""),IF(VLOOKUP(AA2011,カレンダマスタ!$H$66:$I$83,2,FALSE)&lt;&gt;AY2011,"×","OK")))))</f>
        <v/>
      </c>
      <c r="BC2011" s="153" t="str">
        <f>IF(E2011="","",VLOOKUP($E2011,カレンダマスタ!$A$4:$E$381,4,FALSE))</f>
        <v/>
      </c>
      <c r="BD2011" s="151" t="str">
        <f>IF(AC2011="社員","",IF(AG2011=0,"",IF(AD2011="NSTC",IF(COUNTIF(カレンダマスタ!$Q$5:$Q$32,G2011)=1,"OK","×"),
IF(AD2011="NS本社",IF(COUNTIF(カレンダマスタ!$T$5:$T$32,G2011)=1,"OK","×"),IF(COUNTIF(カレンダマスタ!$R$5:$R$32,G2011)=1,"OK","×")))))</f>
        <v/>
      </c>
      <c r="BE2011" s="151" t="str">
        <f>IF(AC2011="社員","",IF(G2011="","",IF(R2011&lt;&gt;"","",IF(AF2011="CS","OK",IF(VLOOKUP(E2011,カレンダマスタ!$A$5:$D$381,4,FALSE)&gt;0,"",IF(OR(G2011*24&gt;10.84,H2011*24&lt;14.5)=TRUE,"×","OK"))))))</f>
        <v/>
      </c>
      <c r="BF2011" s="151" t="str">
        <f t="shared" si="635"/>
        <v/>
      </c>
      <c r="BG2011" s="151" t="str">
        <f t="shared" si="651"/>
        <v/>
      </c>
      <c r="BI2011" s="144" t="str">
        <f t="shared" si="643"/>
        <v/>
      </c>
    </row>
    <row r="2012" spans="2:61">
      <c r="B2012" s="111"/>
      <c r="C2012" s="535"/>
      <c r="D2012" s="112"/>
      <c r="E2012" s="582"/>
      <c r="F2012" s="112"/>
      <c r="G2012" s="587"/>
      <c r="H2012" s="587"/>
      <c r="I2012" s="114"/>
      <c r="J2012" s="118"/>
      <c r="K2012" s="115"/>
      <c r="L2012" s="116"/>
      <c r="M2012" s="116"/>
      <c r="N2012" s="117"/>
      <c r="O2012" s="118"/>
      <c r="P2012" s="118"/>
      <c r="Q2012" s="118"/>
      <c r="R2012" s="119"/>
      <c r="S2012" s="120"/>
      <c r="T2012" s="433" t="str">
        <f t="shared" si="637"/>
        <v/>
      </c>
      <c r="U2012" s="431">
        <f>SUM(T2012:T2018)</f>
        <v>0</v>
      </c>
      <c r="V2012" s="431" t="str">
        <f t="shared" si="638"/>
        <v/>
      </c>
      <c r="W2012" s="298"/>
      <c r="X2012" s="113" t="str">
        <f t="shared" si="644"/>
        <v/>
      </c>
      <c r="Y2012" s="113" t="str">
        <f t="shared" si="639"/>
        <v/>
      </c>
      <c r="Z2012" s="113" t="str">
        <f t="shared" si="640"/>
        <v/>
      </c>
      <c r="AA2012" s="119" t="str">
        <f t="shared" si="646"/>
        <v/>
      </c>
      <c r="AC2012" s="190" t="str">
        <f>AC1991</f>
        <v/>
      </c>
      <c r="AD2012" s="191" t="str">
        <f>AD1991</f>
        <v/>
      </c>
      <c r="AE2012" s="191" t="str">
        <f>AE1991</f>
        <v/>
      </c>
      <c r="AF2012" s="191" t="str">
        <f>AF1991</f>
        <v/>
      </c>
      <c r="AG2012" s="206">
        <f t="shared" si="641"/>
        <v>0</v>
      </c>
      <c r="AI2012" s="158" t="str">
        <f>IF(月報!G2012&lt;&gt;"",月報!G2012,"")</f>
        <v/>
      </c>
      <c r="AJ2012" s="122" t="str">
        <f>IF(月報!W2012&lt;&gt;"",月報!W2012*24,"")</f>
        <v/>
      </c>
      <c r="AK2012" s="122" t="str">
        <f>IF(月報!P2012&lt;&gt;"",月報!P2012,"")</f>
        <v/>
      </c>
      <c r="AL2012" s="122" t="str">
        <f>IF(月報!Q2012&lt;&gt;"",IF(月報!Q2012="平日残","",月報!Q2012),"")</f>
        <v/>
      </c>
      <c r="AM2012" s="122"/>
      <c r="AN2012" s="122" t="str">
        <f t="shared" si="645"/>
        <v/>
      </c>
      <c r="AO2012" s="122" t="str">
        <f>IF($E2012="","",VLOOKUP($E2012,カレンダマスタ!$A$5:$E$381,5,FALSE))</f>
        <v/>
      </c>
      <c r="AQ2012" s="195" t="str">
        <f>IF(G2012="","",IF(VLOOKUP(E2012,カレンダマスタ!$A$5:$D$381,4,FALSE)=0,"",1))</f>
        <v/>
      </c>
      <c r="AR2012" s="123" t="str">
        <f>IF($G2012="","",IF($AD2012="NSTC",INDEX(カレンダマスタ!$I$26:$O$31,MATCH($G2012,カレンダマスタ!$H$26:$H$31,1),MATCH($H2012,カレンダマスタ!$I$25:$O$25,1)),
IF($AD2012="CS本社",INDEX(カレンダマスタ!$I$36:$O$41,MATCH($G2012,カレンダマスタ!$H$36:$H$41,1),MATCH($H2012,カレンダマスタ!$I$35:$O$35,1)),
IF($AD2012="NS本社",INDEX(カレンダマスタ!$I$94:$O$99,MATCH($G2012,カレンダマスタ!$H$95:$H$100,1),MATCH($H2012,カレンダマスタ!$I$93:$O$93,1)),
IF($AD2012="ODC",INDEX(カレンダマスタ!$I$46:$O$51,MATCH($G2012,カレンダマスタ!$H$46:$H$51,1),MATCH($H2012,カレンダマスタ!$I$45:$O$45,1)),
IF($AD2012="NS東京TC",INDEX(カレンダマスタ!$I$56:$O$61,MATCH($G2012,カレンダマスタ!$H$56:$H$61,1),MATCH($H2012,カレンダマスタ!$I$55:$O$55,1)),""))))))</f>
        <v/>
      </c>
      <c r="AS2012" s="122" t="str">
        <f t="shared" si="642"/>
        <v/>
      </c>
      <c r="AU2012" s="124" t="str">
        <f>IF(E2012="","",VLOOKUP($E2012,カレンダマスタ!$A$4:$E$381,4,FALSE))</f>
        <v/>
      </c>
      <c r="AV2012" s="124" t="str">
        <f t="shared" si="647"/>
        <v/>
      </c>
      <c r="AW2012" s="124" t="str">
        <f t="shared" si="648"/>
        <v/>
      </c>
      <c r="AX2012" s="125" t="str">
        <f t="shared" si="649"/>
        <v/>
      </c>
      <c r="AY2012" s="125" t="str">
        <f t="shared" si="650"/>
        <v/>
      </c>
      <c r="AZ2012" s="114" t="str">
        <f>IF(AX2012&amp;AW2012="勤怠未設定","×",IF(AV2012="勤怠修正","×",IF(AC2012="外注","",IF(AA2012="",IF(AY2012&lt;&gt;"","×",""),IF(VLOOKUP(AA2012,カレンダマスタ!$H$66:$I$83,2,FALSE)&lt;&gt;AY2012,"×","OK")))))</f>
        <v/>
      </c>
      <c r="BC2012" s="124" t="str">
        <f>IF(E2012="","",VLOOKUP($E2012,カレンダマスタ!$A$4:$E$381,4,FALSE))</f>
        <v/>
      </c>
      <c r="BD2012" s="122" t="str">
        <f>IF(AC2012="社員","",IF(AG2012=0,"",IF(AD2012="NSTC",IF(COUNTIF(カレンダマスタ!$Q$5:$Q$32,G2012)=1,"OK","×"),
IF(AD2012="NS本社",IF(COUNTIF(カレンダマスタ!$T$5:$T$32,G2012)=1,"OK","×"),IF(COUNTIF(カレンダマスタ!$R$5:$R$32,G2012)=1,"OK","×")))))</f>
        <v/>
      </c>
      <c r="BE2012" s="122" t="str">
        <f>IF(AC2012="社員","",IF(G2012="","",IF(R2012&lt;&gt;"","",IF(AF2012="CS","OK",IF(VLOOKUP(E2012,カレンダマスタ!$A$5:$D$381,4,FALSE)&gt;0,"",IF(OR(G2012*24&gt;10.84,H2012*24&lt;14.5)=TRUE,"×","OK"))))))</f>
        <v/>
      </c>
      <c r="BF2012" s="122" t="str">
        <f t="shared" si="635"/>
        <v/>
      </c>
      <c r="BG2012" s="122" t="str">
        <f t="shared" si="651"/>
        <v/>
      </c>
      <c r="BI2012" s="114" t="str">
        <f t="shared" si="643"/>
        <v/>
      </c>
    </row>
    <row r="2013" spans="2:61">
      <c r="B2013" s="111"/>
      <c r="C2013" s="536"/>
      <c r="D2013" s="128"/>
      <c r="E2013" s="583"/>
      <c r="F2013" s="128"/>
      <c r="G2013" s="588"/>
      <c r="H2013" s="588"/>
      <c r="I2013" s="130"/>
      <c r="J2013" s="139"/>
      <c r="K2013" s="131"/>
      <c r="L2013" s="132"/>
      <c r="M2013" s="132"/>
      <c r="N2013" s="141"/>
      <c r="O2013" s="139"/>
      <c r="P2013" s="139"/>
      <c r="Q2013" s="139"/>
      <c r="R2013" s="133"/>
      <c r="S2013" s="134"/>
      <c r="T2013" s="434" t="str">
        <f t="shared" si="637"/>
        <v/>
      </c>
      <c r="U2013" s="429"/>
      <c r="V2013" s="429" t="str">
        <f t="shared" si="638"/>
        <v/>
      </c>
      <c r="W2013" s="298"/>
      <c r="X2013" s="129" t="str">
        <f t="shared" si="644"/>
        <v/>
      </c>
      <c r="Y2013" s="129" t="str">
        <f t="shared" si="639"/>
        <v/>
      </c>
      <c r="Z2013" s="129" t="str">
        <f t="shared" si="640"/>
        <v/>
      </c>
      <c r="AA2013" s="133" t="str">
        <f t="shared" si="646"/>
        <v/>
      </c>
      <c r="AC2013" s="186" t="str">
        <f>AC1991</f>
        <v/>
      </c>
      <c r="AD2013" s="187" t="str">
        <f>AD1991</f>
        <v/>
      </c>
      <c r="AE2013" s="187" t="str">
        <f>AE1991</f>
        <v/>
      </c>
      <c r="AF2013" s="187" t="str">
        <f>AF1991</f>
        <v/>
      </c>
      <c r="AG2013" s="204">
        <f t="shared" si="641"/>
        <v>0</v>
      </c>
      <c r="AI2013" s="135" t="str">
        <f>IF(月報!G2013&lt;&gt;"",月報!G2013,"")</f>
        <v/>
      </c>
      <c r="AJ2013" s="126" t="str">
        <f>IF(月報!W2013&lt;&gt;"",月報!W2013*24,"")</f>
        <v/>
      </c>
      <c r="AK2013" s="126" t="str">
        <f>IF(月報!P2013&lt;&gt;"",月報!P2013,"")</f>
        <v/>
      </c>
      <c r="AL2013" s="126" t="str">
        <f>IF(月報!Q2013&lt;&gt;"",IF(月報!Q2013="平日残","",月報!Q2013),"")</f>
        <v/>
      </c>
      <c r="AM2013" s="126"/>
      <c r="AN2013" s="126" t="str">
        <f t="shared" si="645"/>
        <v/>
      </c>
      <c r="AO2013" s="126" t="str">
        <f>IF($E2013="","",VLOOKUP($E2013,カレンダマスタ!$A$5:$E$381,5,FALSE))</f>
        <v/>
      </c>
      <c r="AQ2013" s="196" t="str">
        <f>IF(G2013="","",IF(VLOOKUP(E2013,カレンダマスタ!$A$5:$D$381,4,FALSE)=0,"",1))</f>
        <v/>
      </c>
      <c r="AR2013" s="136" t="str">
        <f>IF($G2013="","",IF($AD2013="NSTC",INDEX(カレンダマスタ!$I$26:$O$31,MATCH($G2013,カレンダマスタ!$H$26:$H$31,1),MATCH($H2013,カレンダマスタ!$I$25:$O$25,1)),
IF($AD2013="CS本社",INDEX(カレンダマスタ!$I$36:$O$41,MATCH($G2013,カレンダマスタ!$H$36:$H$41,1),MATCH($H2013,カレンダマスタ!$I$35:$O$35,1)),
IF($AD2013="NS本社",INDEX(カレンダマスタ!$I$94:$O$99,MATCH($G2013,カレンダマスタ!$H$95:$H$100,1),MATCH($H2013,カレンダマスタ!$I$93:$O$93,1)),
IF($AD2013="ODC",INDEX(カレンダマスタ!$I$46:$O$51,MATCH($G2013,カレンダマスタ!$H$46:$H$51,1),MATCH($H2013,カレンダマスタ!$I$45:$O$45,1)),
IF($AD2013="NS東京TC",INDEX(カレンダマスタ!$I$56:$O$61,MATCH($G2013,カレンダマスタ!$H$56:$H$61,1),MATCH($H2013,カレンダマスタ!$I$55:$O$55,1)),""))))))</f>
        <v/>
      </c>
      <c r="AS2013" s="126" t="str">
        <f t="shared" si="642"/>
        <v/>
      </c>
      <c r="AU2013" s="137" t="str">
        <f>IF(E2013="","",VLOOKUP($E2013,カレンダマスタ!$A$4:$E$381,4,FALSE))</f>
        <v/>
      </c>
      <c r="AV2013" s="137" t="str">
        <f t="shared" si="647"/>
        <v/>
      </c>
      <c r="AW2013" s="137" t="str">
        <f t="shared" si="648"/>
        <v/>
      </c>
      <c r="AX2013" s="138" t="str">
        <f t="shared" si="649"/>
        <v/>
      </c>
      <c r="AY2013" s="138" t="str">
        <f t="shared" si="650"/>
        <v/>
      </c>
      <c r="AZ2013" s="130" t="str">
        <f>IF(AX2013&amp;AW2013="勤怠未設定","×",IF(AV2013="勤怠修正","×",IF(AC2013="外注","",IF(AA2013="",IF(AY2013&lt;&gt;"","×",""),IF(VLOOKUP(AA2013,カレンダマスタ!$H$66:$I$83,2,FALSE)&lt;&gt;AY2013,"×","OK")))))</f>
        <v/>
      </c>
      <c r="BC2013" s="137" t="str">
        <f>IF(E2013="","",VLOOKUP($E2013,カレンダマスタ!$A$4:$E$381,4,FALSE))</f>
        <v/>
      </c>
      <c r="BD2013" s="126" t="str">
        <f>IF(AC2013="社員","",IF(AG2013=0,"",IF(AD2013="NSTC",IF(COUNTIF(カレンダマスタ!$Q$5:$Q$32,G2013)=1,"OK","×"),
IF(AD2013="NS本社",IF(COUNTIF(カレンダマスタ!$T$5:$T$32,G2013)=1,"OK","×"),IF(COUNTIF(カレンダマスタ!$R$5:$R$32,G2013)=1,"OK","×")))))</f>
        <v/>
      </c>
      <c r="BE2013" s="126" t="str">
        <f>IF(AC2013="社員","",IF(G2013="","",IF(R2013&lt;&gt;"","",IF(AF2013="CS","OK",IF(VLOOKUP(E2013,カレンダマスタ!$A$5:$D$381,4,FALSE)&gt;0,"",IF(OR(G2013*24&gt;10.84,H2013*24&lt;14.5)=TRUE,"×","OK"))))))</f>
        <v/>
      </c>
      <c r="BF2013" s="126" t="str">
        <f t="shared" si="635"/>
        <v/>
      </c>
      <c r="BG2013" s="126" t="str">
        <f t="shared" si="651"/>
        <v/>
      </c>
      <c r="BI2013" s="130" t="str">
        <f t="shared" si="643"/>
        <v/>
      </c>
    </row>
    <row r="2014" spans="2:61">
      <c r="B2014" s="111"/>
      <c r="C2014" s="536"/>
      <c r="D2014" s="128"/>
      <c r="E2014" s="583"/>
      <c r="F2014" s="128"/>
      <c r="G2014" s="588"/>
      <c r="H2014" s="588"/>
      <c r="I2014" s="130"/>
      <c r="J2014" s="139"/>
      <c r="K2014" s="131"/>
      <c r="L2014" s="132"/>
      <c r="M2014" s="132"/>
      <c r="N2014" s="141"/>
      <c r="O2014" s="139"/>
      <c r="P2014" s="139"/>
      <c r="Q2014" s="139"/>
      <c r="R2014" s="133"/>
      <c r="S2014" s="134"/>
      <c r="T2014" s="434" t="str">
        <f t="shared" si="637"/>
        <v/>
      </c>
      <c r="U2014" s="429"/>
      <c r="V2014" s="429" t="str">
        <f t="shared" si="638"/>
        <v/>
      </c>
      <c r="W2014" s="298"/>
      <c r="X2014" s="129" t="str">
        <f t="shared" si="644"/>
        <v/>
      </c>
      <c r="Y2014" s="129" t="str">
        <f t="shared" si="639"/>
        <v/>
      </c>
      <c r="Z2014" s="129" t="str">
        <f t="shared" si="640"/>
        <v/>
      </c>
      <c r="AA2014" s="133" t="str">
        <f t="shared" si="646"/>
        <v/>
      </c>
      <c r="AC2014" s="186" t="str">
        <f>AC1991</f>
        <v/>
      </c>
      <c r="AD2014" s="187" t="str">
        <f>AD1991</f>
        <v/>
      </c>
      <c r="AE2014" s="187" t="str">
        <f>AE1991</f>
        <v/>
      </c>
      <c r="AF2014" s="187" t="str">
        <f>AF1991</f>
        <v/>
      </c>
      <c r="AG2014" s="204">
        <f t="shared" si="641"/>
        <v>0</v>
      </c>
      <c r="AI2014" s="135" t="str">
        <f>IF(月報!G2014&lt;&gt;"",月報!G2014,"")</f>
        <v/>
      </c>
      <c r="AJ2014" s="126" t="str">
        <f>IF(月報!W2014&lt;&gt;"",月報!W2014*24,"")</f>
        <v/>
      </c>
      <c r="AK2014" s="126" t="str">
        <f>IF(月報!P2014&lt;&gt;"",月報!P2014,"")</f>
        <v/>
      </c>
      <c r="AL2014" s="126" t="str">
        <f>IF(月報!Q2014&lt;&gt;"",IF(月報!Q2014="平日残","",月報!Q2014),"")</f>
        <v/>
      </c>
      <c r="AM2014" s="126"/>
      <c r="AN2014" s="126" t="str">
        <f t="shared" si="645"/>
        <v/>
      </c>
      <c r="AO2014" s="126" t="str">
        <f>IF($E2014="","",VLOOKUP($E2014,カレンダマスタ!$A$5:$E$381,5,FALSE))</f>
        <v/>
      </c>
      <c r="AQ2014" s="196" t="str">
        <f>IF(G2014="","",IF(VLOOKUP(E2014,カレンダマスタ!$A$5:$D$381,4,FALSE)=0,"",1))</f>
        <v/>
      </c>
      <c r="AR2014" s="136" t="str">
        <f>IF($G2014="","",IF($AD2014="NSTC",INDEX(カレンダマスタ!$I$26:$O$31,MATCH($G2014,カレンダマスタ!$H$26:$H$31,1),MATCH($H2014,カレンダマスタ!$I$25:$O$25,1)),
IF($AD2014="CS本社",INDEX(カレンダマスタ!$I$36:$O$41,MATCH($G2014,カレンダマスタ!$H$36:$H$41,1),MATCH($H2014,カレンダマスタ!$I$35:$O$35,1)),
IF($AD2014="NS本社",INDEX(カレンダマスタ!$I$94:$O$99,MATCH($G2014,カレンダマスタ!$H$95:$H$100,1),MATCH($H2014,カレンダマスタ!$I$93:$O$93,1)),
IF($AD2014="ODC",INDEX(カレンダマスタ!$I$46:$O$51,MATCH($G2014,カレンダマスタ!$H$46:$H$51,1),MATCH($H2014,カレンダマスタ!$I$45:$O$45,1)),
IF($AD2014="NS東京TC",INDEX(カレンダマスタ!$I$56:$O$61,MATCH($G2014,カレンダマスタ!$H$56:$H$61,1),MATCH($H2014,カレンダマスタ!$I$55:$O$55,1)),""))))))</f>
        <v/>
      </c>
      <c r="AS2014" s="126" t="str">
        <f t="shared" si="642"/>
        <v/>
      </c>
      <c r="AU2014" s="137" t="str">
        <f>IF(E2014="","",VLOOKUP($E2014,カレンダマスタ!$A$4:$E$381,4,FALSE))</f>
        <v/>
      </c>
      <c r="AV2014" s="137" t="str">
        <f t="shared" si="647"/>
        <v/>
      </c>
      <c r="AW2014" s="137" t="str">
        <f t="shared" si="648"/>
        <v/>
      </c>
      <c r="AX2014" s="138" t="str">
        <f t="shared" si="649"/>
        <v/>
      </c>
      <c r="AY2014" s="138" t="str">
        <f t="shared" si="650"/>
        <v/>
      </c>
      <c r="AZ2014" s="130" t="str">
        <f>IF(AX2014&amp;AW2014="勤怠未設定","×",IF(AV2014="勤怠修正","×",IF(AC2014="外注","",IF(AA2014="",IF(AY2014&lt;&gt;"","×",""),IF(VLOOKUP(AA2014,カレンダマスタ!$H$66:$I$83,2,FALSE)&lt;&gt;AY2014,"×","OK")))))</f>
        <v/>
      </c>
      <c r="BC2014" s="137" t="str">
        <f>IF(E2014="","",VLOOKUP($E2014,カレンダマスタ!$A$4:$E$381,4,FALSE))</f>
        <v/>
      </c>
      <c r="BD2014" s="126" t="str">
        <f>IF(AC2014="社員","",IF(AG2014=0,"",IF(AD2014="NSTC",IF(COUNTIF(カレンダマスタ!$Q$5:$Q$32,G2014)=1,"OK","×"),
IF(AD2014="NS本社",IF(COUNTIF(カレンダマスタ!$T$5:$T$32,G2014)=1,"OK","×"),IF(COUNTIF(カレンダマスタ!$R$5:$R$32,G2014)=1,"OK","×")))))</f>
        <v/>
      </c>
      <c r="BE2014" s="126" t="str">
        <f>IF(AC2014="社員","",IF(G2014="","",IF(R2014&lt;&gt;"","",IF(AF2014="CS","OK",IF(VLOOKUP(E2014,カレンダマスタ!$A$5:$D$381,4,FALSE)&gt;0,"",IF(OR(G2014*24&gt;10.84,H2014*24&lt;14.5)=TRUE,"×","OK"))))))</f>
        <v/>
      </c>
      <c r="BF2014" s="126" t="str">
        <f t="shared" si="635"/>
        <v/>
      </c>
      <c r="BG2014" s="126" t="str">
        <f t="shared" si="651"/>
        <v/>
      </c>
      <c r="BI2014" s="130" t="str">
        <f t="shared" si="643"/>
        <v/>
      </c>
    </row>
    <row r="2015" spans="2:61">
      <c r="B2015" s="111"/>
      <c r="C2015" s="536"/>
      <c r="D2015" s="128"/>
      <c r="E2015" s="583"/>
      <c r="F2015" s="128"/>
      <c r="G2015" s="588"/>
      <c r="H2015" s="588"/>
      <c r="I2015" s="130"/>
      <c r="J2015" s="139"/>
      <c r="K2015" s="131"/>
      <c r="L2015" s="132"/>
      <c r="M2015" s="132"/>
      <c r="N2015" s="141"/>
      <c r="O2015" s="139"/>
      <c r="P2015" s="139"/>
      <c r="Q2015" s="139"/>
      <c r="R2015" s="133"/>
      <c r="S2015" s="134"/>
      <c r="T2015" s="434" t="str">
        <f t="shared" si="637"/>
        <v/>
      </c>
      <c r="U2015" s="429"/>
      <c r="V2015" s="429" t="str">
        <f t="shared" si="638"/>
        <v/>
      </c>
      <c r="W2015" s="298"/>
      <c r="X2015" s="129" t="str">
        <f t="shared" si="644"/>
        <v/>
      </c>
      <c r="Y2015" s="129" t="str">
        <f t="shared" si="639"/>
        <v/>
      </c>
      <c r="Z2015" s="129" t="str">
        <f t="shared" si="640"/>
        <v/>
      </c>
      <c r="AA2015" s="133" t="str">
        <f t="shared" si="646"/>
        <v/>
      </c>
      <c r="AC2015" s="186" t="str">
        <f>AC1991</f>
        <v/>
      </c>
      <c r="AD2015" s="187" t="str">
        <f>AD1991</f>
        <v/>
      </c>
      <c r="AE2015" s="187" t="str">
        <f>AE1991</f>
        <v/>
      </c>
      <c r="AF2015" s="187" t="str">
        <f>AF1991</f>
        <v/>
      </c>
      <c r="AG2015" s="204">
        <f t="shared" si="641"/>
        <v>0</v>
      </c>
      <c r="AI2015" s="135" t="str">
        <f>IF(月報!G2015&lt;&gt;"",月報!G2015,"")</f>
        <v/>
      </c>
      <c r="AJ2015" s="126" t="str">
        <f>IF(月報!W2015&lt;&gt;"",月報!W2015*24,"")</f>
        <v/>
      </c>
      <c r="AK2015" s="126" t="str">
        <f>IF(月報!P2015&lt;&gt;"",月報!P2015,"")</f>
        <v/>
      </c>
      <c r="AL2015" s="126" t="str">
        <f>IF(月報!Q2015&lt;&gt;"",IF(月報!Q2015="平日残","",月報!Q2015),"")</f>
        <v/>
      </c>
      <c r="AM2015" s="126"/>
      <c r="AN2015" s="126" t="str">
        <f t="shared" si="645"/>
        <v/>
      </c>
      <c r="AO2015" s="126" t="str">
        <f>IF($E2015="","",VLOOKUP($E2015,カレンダマスタ!$A$5:$E$381,5,FALSE))</f>
        <v/>
      </c>
      <c r="AQ2015" s="196" t="str">
        <f>IF(G2015="","",IF(VLOOKUP(E2015,カレンダマスタ!$A$5:$D$381,4,FALSE)=0,"",1))</f>
        <v/>
      </c>
      <c r="AR2015" s="136" t="str">
        <f>IF($G2015="","",IF($AD2015="NSTC",INDEX(カレンダマスタ!$I$26:$O$31,MATCH($G2015,カレンダマスタ!$H$26:$H$31,1),MATCH($H2015,カレンダマスタ!$I$25:$O$25,1)),
IF($AD2015="CS本社",INDEX(カレンダマスタ!$I$36:$O$41,MATCH($G2015,カレンダマスタ!$H$36:$H$41,1),MATCH($H2015,カレンダマスタ!$I$35:$O$35,1)),
IF($AD2015="NS本社",INDEX(カレンダマスタ!$I$94:$O$99,MATCH($G2015,カレンダマスタ!$H$95:$H$100,1),MATCH($H2015,カレンダマスタ!$I$93:$O$93,1)),
IF($AD2015="ODC",INDEX(カレンダマスタ!$I$46:$O$51,MATCH($G2015,カレンダマスタ!$H$46:$H$51,1),MATCH($H2015,カレンダマスタ!$I$45:$O$45,1)),
IF($AD2015="NS東京TC",INDEX(カレンダマスタ!$I$56:$O$61,MATCH($G2015,カレンダマスタ!$H$56:$H$61,1),MATCH($H2015,カレンダマスタ!$I$55:$O$55,1)),""))))))</f>
        <v/>
      </c>
      <c r="AS2015" s="126" t="str">
        <f t="shared" si="642"/>
        <v/>
      </c>
      <c r="AU2015" s="137" t="str">
        <f>IF(E2015="","",VLOOKUP($E2015,カレンダマスタ!$A$4:$E$381,4,FALSE))</f>
        <v/>
      </c>
      <c r="AV2015" s="137" t="str">
        <f t="shared" si="647"/>
        <v/>
      </c>
      <c r="AW2015" s="137" t="str">
        <f t="shared" si="648"/>
        <v/>
      </c>
      <c r="AX2015" s="138" t="str">
        <f t="shared" si="649"/>
        <v/>
      </c>
      <c r="AY2015" s="138" t="str">
        <f t="shared" si="650"/>
        <v/>
      </c>
      <c r="AZ2015" s="130" t="str">
        <f>IF(AX2015&amp;AW2015="勤怠未設定","×",IF(AV2015="勤怠修正","×",IF(AC2015="外注","",IF(AA2015="",IF(AY2015&lt;&gt;"","×",""),IF(VLOOKUP(AA2015,カレンダマスタ!$H$66:$I$83,2,FALSE)&lt;&gt;AY2015,"×","OK")))))</f>
        <v/>
      </c>
      <c r="BC2015" s="137" t="str">
        <f>IF(E2015="","",VLOOKUP($E2015,カレンダマスタ!$A$4:$E$381,4,FALSE))</f>
        <v/>
      </c>
      <c r="BD2015" s="126" t="str">
        <f>IF(AC2015="社員","",IF(AG2015=0,"",IF(AD2015="NSTC",IF(COUNTIF(カレンダマスタ!$Q$5:$Q$32,G2015)=1,"OK","×"),
IF(AD2015="NS本社",IF(COUNTIF(カレンダマスタ!$T$5:$T$32,G2015)=1,"OK","×"),IF(COUNTIF(カレンダマスタ!$R$5:$R$32,G2015)=1,"OK","×")))))</f>
        <v/>
      </c>
      <c r="BE2015" s="126" t="str">
        <f>IF(AC2015="社員","",IF(G2015="","",IF(R2015&lt;&gt;"","",IF(AF2015="CS","OK",IF(VLOOKUP(E2015,カレンダマスタ!$A$5:$D$381,4,FALSE)&gt;0,"",IF(OR(G2015*24&gt;10.84,H2015*24&lt;14.5)=TRUE,"×","OK"))))))</f>
        <v/>
      </c>
      <c r="BF2015" s="126" t="str">
        <f t="shared" si="635"/>
        <v/>
      </c>
      <c r="BG2015" s="126" t="str">
        <f t="shared" si="651"/>
        <v/>
      </c>
      <c r="BI2015" s="130" t="str">
        <f t="shared" si="643"/>
        <v/>
      </c>
    </row>
    <row r="2016" spans="2:61">
      <c r="B2016" s="111"/>
      <c r="C2016" s="536"/>
      <c r="D2016" s="128"/>
      <c r="E2016" s="583"/>
      <c r="F2016" s="128"/>
      <c r="G2016" s="588"/>
      <c r="H2016" s="588"/>
      <c r="I2016" s="130"/>
      <c r="J2016" s="139"/>
      <c r="K2016" s="131"/>
      <c r="L2016" s="132"/>
      <c r="M2016" s="132"/>
      <c r="N2016" s="141"/>
      <c r="O2016" s="139"/>
      <c r="P2016" s="139"/>
      <c r="Q2016" s="139"/>
      <c r="R2016" s="133"/>
      <c r="S2016" s="134"/>
      <c r="T2016" s="434" t="str">
        <f t="shared" si="637"/>
        <v/>
      </c>
      <c r="U2016" s="429"/>
      <c r="V2016" s="429" t="str">
        <f t="shared" si="638"/>
        <v/>
      </c>
      <c r="W2016" s="298"/>
      <c r="X2016" s="129" t="str">
        <f t="shared" si="644"/>
        <v/>
      </c>
      <c r="Y2016" s="129" t="str">
        <f t="shared" si="639"/>
        <v/>
      </c>
      <c r="Z2016" s="129" t="str">
        <f t="shared" si="640"/>
        <v/>
      </c>
      <c r="AA2016" s="133" t="str">
        <f t="shared" si="646"/>
        <v/>
      </c>
      <c r="AC2016" s="186" t="str">
        <f>AC1991</f>
        <v/>
      </c>
      <c r="AD2016" s="187" t="str">
        <f>AD1991</f>
        <v/>
      </c>
      <c r="AE2016" s="187" t="str">
        <f>AE1991</f>
        <v/>
      </c>
      <c r="AF2016" s="187" t="str">
        <f>AF1991</f>
        <v/>
      </c>
      <c r="AG2016" s="204">
        <f t="shared" si="641"/>
        <v>0</v>
      </c>
      <c r="AI2016" s="140" t="str">
        <f>IF(月報!G2016&lt;&gt;"",月報!G2016,"")</f>
        <v/>
      </c>
      <c r="AJ2016" s="126" t="str">
        <f>IF(月報!W2016&lt;&gt;"",月報!W2016*24,"")</f>
        <v/>
      </c>
      <c r="AK2016" s="126" t="str">
        <f>IF(月報!P2016&lt;&gt;"",月報!P2016,"")</f>
        <v/>
      </c>
      <c r="AL2016" s="126" t="str">
        <f>IF(月報!Q2016&lt;&gt;"",IF(月報!Q2016="平日残","",月報!Q2016),"")</f>
        <v/>
      </c>
      <c r="AM2016" s="126"/>
      <c r="AN2016" s="126" t="str">
        <f t="shared" si="645"/>
        <v/>
      </c>
      <c r="AO2016" s="126" t="str">
        <f>IF($E2016="","",VLOOKUP($E2016,カレンダマスタ!$A$5:$E$381,5,FALSE))</f>
        <v/>
      </c>
      <c r="AQ2016" s="196" t="str">
        <f>IF(G2016="","",IF(VLOOKUP(E2016,カレンダマスタ!$A$5:$D$381,4,FALSE)=0,"",1))</f>
        <v/>
      </c>
      <c r="AR2016" s="136" t="str">
        <f>IF($G2016="","",IF($AD2016="NSTC",INDEX(カレンダマスタ!$I$26:$O$31,MATCH($G2016,カレンダマスタ!$H$26:$H$31,1),MATCH($H2016,カレンダマスタ!$I$25:$O$25,1)),
IF($AD2016="CS本社",INDEX(カレンダマスタ!$I$36:$O$41,MATCH($G2016,カレンダマスタ!$H$36:$H$41,1),MATCH($H2016,カレンダマスタ!$I$35:$O$35,1)),
IF($AD2016="NS本社",INDEX(カレンダマスタ!$I$94:$O$99,MATCH($G2016,カレンダマスタ!$H$95:$H$100,1),MATCH($H2016,カレンダマスタ!$I$93:$O$93,1)),
IF($AD2016="ODC",INDEX(カレンダマスタ!$I$46:$O$51,MATCH($G2016,カレンダマスタ!$H$46:$H$51,1),MATCH($H2016,カレンダマスタ!$I$45:$O$45,1)),
IF($AD2016="NS東京TC",INDEX(カレンダマスタ!$I$56:$O$61,MATCH($G2016,カレンダマスタ!$H$56:$H$61,1),MATCH($H2016,カレンダマスタ!$I$55:$O$55,1)),""))))))</f>
        <v/>
      </c>
      <c r="AS2016" s="126" t="str">
        <f t="shared" si="642"/>
        <v/>
      </c>
      <c r="AU2016" s="137" t="str">
        <f>IF(E2016="","",VLOOKUP($E2016,カレンダマスタ!$A$4:$E$381,4,FALSE))</f>
        <v/>
      </c>
      <c r="AV2016" s="137" t="str">
        <f t="shared" si="647"/>
        <v/>
      </c>
      <c r="AW2016" s="137" t="str">
        <f t="shared" si="648"/>
        <v/>
      </c>
      <c r="AX2016" s="138" t="str">
        <f t="shared" si="649"/>
        <v/>
      </c>
      <c r="AY2016" s="138" t="str">
        <f t="shared" si="650"/>
        <v/>
      </c>
      <c r="AZ2016" s="130" t="str">
        <f>IF(AX2016&amp;AW2016="勤怠未設定","×",IF(AV2016="勤怠修正","×",IF(AC2016="外注","",IF(AA2016="",IF(AY2016&lt;&gt;"","×",""),IF(VLOOKUP(AA2016,カレンダマスタ!$H$66:$I$83,2,FALSE)&lt;&gt;AY2016,"×","OK")))))</f>
        <v/>
      </c>
      <c r="BC2016" s="137" t="str">
        <f>IF(E2016="","",VLOOKUP($E2016,カレンダマスタ!$A$4:$E$381,4,FALSE))</f>
        <v/>
      </c>
      <c r="BD2016" s="126" t="str">
        <f>IF(AC2016="社員","",IF(AG2016=0,"",IF(AD2016="NSTC",IF(COUNTIF(カレンダマスタ!$Q$5:$Q$32,G2016)=1,"OK","×"),
IF(AD2016="NS本社",IF(COUNTIF(カレンダマスタ!$T$5:$T$32,G2016)=1,"OK","×"),IF(COUNTIF(カレンダマスタ!$R$5:$R$32,G2016)=1,"OK","×")))))</f>
        <v/>
      </c>
      <c r="BE2016" s="126" t="str">
        <f>IF(AC2016="社員","",IF(G2016="","",IF(R2016&lt;&gt;"","",IF(AF2016="CS","OK",IF(VLOOKUP(E2016,カレンダマスタ!$A$5:$D$381,4,FALSE)&gt;0,"",IF(OR(G2016*24&gt;10.84,H2016*24&lt;14.5)=TRUE,"×","OK"))))))</f>
        <v/>
      </c>
      <c r="BF2016" s="126" t="str">
        <f t="shared" si="635"/>
        <v/>
      </c>
      <c r="BG2016" s="126" t="str">
        <f t="shared" si="651"/>
        <v/>
      </c>
      <c r="BI2016" s="130" t="str">
        <f t="shared" si="643"/>
        <v/>
      </c>
    </row>
    <row r="2017" spans="2:61">
      <c r="B2017" s="111"/>
      <c r="C2017" s="536"/>
      <c r="D2017" s="128"/>
      <c r="E2017" s="583"/>
      <c r="F2017" s="128"/>
      <c r="G2017" s="588"/>
      <c r="H2017" s="588"/>
      <c r="I2017" s="130"/>
      <c r="J2017" s="139"/>
      <c r="K2017" s="131"/>
      <c r="L2017" s="132"/>
      <c r="M2017" s="132"/>
      <c r="N2017" s="141"/>
      <c r="O2017" s="139"/>
      <c r="P2017" s="139"/>
      <c r="Q2017" s="139"/>
      <c r="R2017" s="133"/>
      <c r="S2017" s="134"/>
      <c r="T2017" s="434" t="str">
        <f t="shared" si="637"/>
        <v/>
      </c>
      <c r="U2017" s="429"/>
      <c r="V2017" s="429" t="str">
        <f t="shared" si="638"/>
        <v/>
      </c>
      <c r="W2017" s="298"/>
      <c r="X2017" s="129" t="str">
        <f t="shared" si="644"/>
        <v/>
      </c>
      <c r="Y2017" s="129" t="str">
        <f t="shared" si="639"/>
        <v/>
      </c>
      <c r="Z2017" s="129" t="str">
        <f t="shared" si="640"/>
        <v/>
      </c>
      <c r="AA2017" s="133" t="str">
        <f t="shared" si="646"/>
        <v/>
      </c>
      <c r="AC2017" s="186" t="str">
        <f>AC1991</f>
        <v/>
      </c>
      <c r="AD2017" s="187" t="str">
        <f>AD1991</f>
        <v/>
      </c>
      <c r="AE2017" s="187" t="str">
        <f>AE1991</f>
        <v/>
      </c>
      <c r="AF2017" s="187" t="str">
        <f>AF1991</f>
        <v/>
      </c>
      <c r="AG2017" s="204">
        <f t="shared" si="641"/>
        <v>0</v>
      </c>
      <c r="AI2017" s="140" t="str">
        <f>IF(月報!G2017&lt;&gt;"",月報!G2017,"")</f>
        <v/>
      </c>
      <c r="AJ2017" s="126" t="str">
        <f>IF(月報!W2017&lt;&gt;"",月報!W2017*24,"")</f>
        <v/>
      </c>
      <c r="AK2017" s="126" t="str">
        <f>IF(月報!P2017&lt;&gt;"",月報!P2017,"")</f>
        <v/>
      </c>
      <c r="AL2017" s="126" t="str">
        <f>IF(月報!Q2017&lt;&gt;"",IF(月報!Q2017="平日残","",月報!Q2017),"")</f>
        <v/>
      </c>
      <c r="AM2017" s="126"/>
      <c r="AN2017" s="126" t="str">
        <f t="shared" si="645"/>
        <v/>
      </c>
      <c r="AO2017" s="126" t="str">
        <f>IF($E2017="","",VLOOKUP($E2017,カレンダマスタ!$A$5:$E$381,5,FALSE))</f>
        <v/>
      </c>
      <c r="AQ2017" s="196" t="str">
        <f>IF(G2017="","",IF(VLOOKUP(E2017,カレンダマスタ!$A$5:$D$381,4,FALSE)=0,"",1))</f>
        <v/>
      </c>
      <c r="AR2017" s="136" t="str">
        <f>IF($G2017="","",IF($AD2017="NSTC",INDEX(カレンダマスタ!$I$26:$O$31,MATCH($G2017,カレンダマスタ!$H$26:$H$31,1),MATCH($H2017,カレンダマスタ!$I$25:$O$25,1)),
IF($AD2017="CS本社",INDEX(カレンダマスタ!$I$36:$O$41,MATCH($G2017,カレンダマスタ!$H$36:$H$41,1),MATCH($H2017,カレンダマスタ!$I$35:$O$35,1)),
IF($AD2017="NS本社",INDEX(カレンダマスタ!$I$94:$O$99,MATCH($G2017,カレンダマスタ!$H$95:$H$100,1),MATCH($H2017,カレンダマスタ!$I$93:$O$93,1)),
IF($AD2017="ODC",INDEX(カレンダマスタ!$I$46:$O$51,MATCH($G2017,カレンダマスタ!$H$46:$H$51,1),MATCH($H2017,カレンダマスタ!$I$45:$O$45,1)),
IF($AD2017="NS東京TC",INDEX(カレンダマスタ!$I$56:$O$61,MATCH($G2017,カレンダマスタ!$H$56:$H$61,1),MATCH($H2017,カレンダマスタ!$I$55:$O$55,1)),""))))))</f>
        <v/>
      </c>
      <c r="AS2017" s="126" t="str">
        <f t="shared" si="642"/>
        <v/>
      </c>
      <c r="AU2017" s="137" t="str">
        <f>IF(E2017="","",VLOOKUP($E2017,カレンダマスタ!$A$4:$E$381,4,FALSE))</f>
        <v/>
      </c>
      <c r="AV2017" s="137" t="str">
        <f t="shared" si="647"/>
        <v/>
      </c>
      <c r="AW2017" s="137" t="str">
        <f t="shared" si="648"/>
        <v/>
      </c>
      <c r="AX2017" s="138" t="str">
        <f t="shared" si="649"/>
        <v/>
      </c>
      <c r="AY2017" s="138" t="str">
        <f t="shared" si="650"/>
        <v/>
      </c>
      <c r="AZ2017" s="130" t="str">
        <f>IF(AX2017&amp;AW2017="勤怠未設定","×",IF(AV2017="勤怠修正","×",IF(AC2017="外注","",IF(AA2017="",IF(AY2017&lt;&gt;"","×",""),IF(VLOOKUP(AA2017,カレンダマスタ!$H$66:$I$83,2,FALSE)&lt;&gt;AY2017,"×","OK")))))</f>
        <v/>
      </c>
      <c r="BC2017" s="137" t="str">
        <f>IF(E2017="","",VLOOKUP($E2017,カレンダマスタ!$A$4:$E$381,4,FALSE))</f>
        <v/>
      </c>
      <c r="BD2017" s="126" t="str">
        <f>IF(AC2017="社員","",IF(AG2017=0,"",IF(AD2017="NSTC",IF(COUNTIF(カレンダマスタ!$Q$5:$Q$32,G2017)=1,"OK","×"),
IF(AD2017="NS本社",IF(COUNTIF(カレンダマスタ!$T$5:$T$32,G2017)=1,"OK","×"),IF(COUNTIF(カレンダマスタ!$R$5:$R$32,G2017)=1,"OK","×")))))</f>
        <v/>
      </c>
      <c r="BE2017" s="126" t="str">
        <f>IF(AC2017="社員","",IF(G2017="","",IF(R2017&lt;&gt;"","",IF(AF2017="CS","OK",IF(VLOOKUP(E2017,カレンダマスタ!$A$5:$D$381,4,FALSE)&gt;0,"",IF(OR(G2017*24&gt;10.84,H2017*24&lt;14.5)=TRUE,"×","OK"))))))</f>
        <v/>
      </c>
      <c r="BF2017" s="126" t="str">
        <f t="shared" si="635"/>
        <v/>
      </c>
      <c r="BG2017" s="126" t="str">
        <f t="shared" si="651"/>
        <v/>
      </c>
      <c r="BI2017" s="130" t="str">
        <f t="shared" si="643"/>
        <v/>
      </c>
    </row>
    <row r="2018" spans="2:61">
      <c r="B2018" s="111"/>
      <c r="C2018" s="537"/>
      <c r="D2018" s="142"/>
      <c r="E2018" s="584"/>
      <c r="F2018" s="142"/>
      <c r="G2018" s="589"/>
      <c r="H2018" s="589"/>
      <c r="I2018" s="144"/>
      <c r="J2018" s="148"/>
      <c r="K2018" s="145"/>
      <c r="L2018" s="146"/>
      <c r="M2018" s="146"/>
      <c r="N2018" s="147"/>
      <c r="O2018" s="148"/>
      <c r="P2018" s="148"/>
      <c r="Q2018" s="148"/>
      <c r="R2018" s="149"/>
      <c r="S2018" s="156"/>
      <c r="T2018" s="435" t="str">
        <f t="shared" si="637"/>
        <v/>
      </c>
      <c r="U2018" s="430"/>
      <c r="V2018" s="430" t="str">
        <f t="shared" si="638"/>
        <v/>
      </c>
      <c r="W2018" s="298"/>
      <c r="X2018" s="143" t="str">
        <f t="shared" si="644"/>
        <v/>
      </c>
      <c r="Y2018" s="143" t="str">
        <f t="shared" si="639"/>
        <v/>
      </c>
      <c r="Z2018" s="143" t="str">
        <f t="shared" si="640"/>
        <v/>
      </c>
      <c r="AA2018" s="149" t="str">
        <f t="shared" si="646"/>
        <v/>
      </c>
      <c r="AC2018" s="188" t="str">
        <f>AC1991</f>
        <v/>
      </c>
      <c r="AD2018" s="189" t="str">
        <f>AD1991</f>
        <v/>
      </c>
      <c r="AE2018" s="189" t="str">
        <f>AE1991</f>
        <v/>
      </c>
      <c r="AF2018" s="189" t="str">
        <f>AF1991</f>
        <v/>
      </c>
      <c r="AG2018" s="205">
        <f t="shared" si="641"/>
        <v>0</v>
      </c>
      <c r="AI2018" s="157" t="str">
        <f>IF(月報!G2018&lt;&gt;"",月報!G2018,"")</f>
        <v/>
      </c>
      <c r="AJ2018" s="151" t="str">
        <f>IF(月報!W2018&lt;&gt;"",月報!W2018*24,"")</f>
        <v/>
      </c>
      <c r="AK2018" s="151" t="str">
        <f>IF(月報!P2018&lt;&gt;"",月報!P2018,"")</f>
        <v/>
      </c>
      <c r="AL2018" s="151" t="str">
        <f>IF(月報!Q2018&lt;&gt;"",IF(月報!Q2018="平日残","",月報!Q2018),"")</f>
        <v/>
      </c>
      <c r="AM2018" s="151"/>
      <c r="AN2018" s="151" t="str">
        <f t="shared" si="645"/>
        <v/>
      </c>
      <c r="AO2018" s="151" t="str">
        <f>IF($E2018="","",VLOOKUP($E2018,カレンダマスタ!$A$5:$E$381,5,FALSE))</f>
        <v/>
      </c>
      <c r="AQ2018" s="197" t="str">
        <f>IF(G2018="","",IF(VLOOKUP(E2018,カレンダマスタ!$A$5:$D$381,4,FALSE)=0,"",1))</f>
        <v/>
      </c>
      <c r="AR2018" s="152" t="str">
        <f>IF($G2018="","",IF($AD2018="NSTC",INDEX(カレンダマスタ!$I$26:$O$31,MATCH($G2018,カレンダマスタ!$H$26:$H$31,1),MATCH($H2018,カレンダマスタ!$I$25:$O$25,1)),
IF($AD2018="CS本社",INDEX(カレンダマスタ!$I$36:$O$41,MATCH($G2018,カレンダマスタ!$H$36:$H$41,1),MATCH($H2018,カレンダマスタ!$I$35:$O$35,1)),
IF($AD2018="NS本社",INDEX(カレンダマスタ!$I$94:$O$99,MATCH($G2018,カレンダマスタ!$H$95:$H$100,1),MATCH($H2018,カレンダマスタ!$I$93:$O$93,1)),
IF($AD2018="ODC",INDEX(カレンダマスタ!$I$46:$O$51,MATCH($G2018,カレンダマスタ!$H$46:$H$51,1),MATCH($H2018,カレンダマスタ!$I$45:$O$45,1)),
IF($AD2018="NS東京TC",INDEX(カレンダマスタ!$I$56:$O$61,MATCH($G2018,カレンダマスタ!$H$56:$H$61,1),MATCH($H2018,カレンダマスタ!$I$55:$O$55,1)),""))))))</f>
        <v/>
      </c>
      <c r="AS2018" s="151" t="str">
        <f t="shared" si="642"/>
        <v/>
      </c>
      <c r="AU2018" s="153" t="str">
        <f>IF(E2018="","",VLOOKUP($E2018,カレンダマスタ!$A$4:$E$381,4,FALSE))</f>
        <v/>
      </c>
      <c r="AV2018" s="153" t="str">
        <f t="shared" si="647"/>
        <v/>
      </c>
      <c r="AW2018" s="153" t="str">
        <f t="shared" si="648"/>
        <v/>
      </c>
      <c r="AX2018" s="154" t="str">
        <f t="shared" si="649"/>
        <v/>
      </c>
      <c r="AY2018" s="154" t="str">
        <f t="shared" si="650"/>
        <v/>
      </c>
      <c r="AZ2018" s="144" t="str">
        <f>IF(AX2018&amp;AW2018="勤怠未設定","×",IF(AV2018="勤怠修正","×",IF(AC2018="外注","",IF(AA2018="",IF(AY2018&lt;&gt;"","×",""),IF(VLOOKUP(AA2018,カレンダマスタ!$H$66:$I$83,2,FALSE)&lt;&gt;AY2018,"×","OK")))))</f>
        <v/>
      </c>
      <c r="BC2018" s="153" t="str">
        <f>IF(E2018="","",VLOOKUP($E2018,カレンダマスタ!$A$4:$E$381,4,FALSE))</f>
        <v/>
      </c>
      <c r="BD2018" s="151" t="str">
        <f>IF(AC2018="社員","",IF(AG2018=0,"",IF(AD2018="NSTC",IF(COUNTIF(カレンダマスタ!$Q$5:$Q$32,G2018)=1,"OK","×"),
IF(AD2018="NS本社",IF(COUNTIF(カレンダマスタ!$T$5:$T$32,G2018)=1,"OK","×"),IF(COUNTIF(カレンダマスタ!$R$5:$R$32,G2018)=1,"OK","×")))))</f>
        <v/>
      </c>
      <c r="BE2018" s="151" t="str">
        <f>IF(AC2018="社員","",IF(G2018="","",IF(R2018&lt;&gt;"","",IF(AF2018="CS","OK",IF(VLOOKUP(E2018,カレンダマスタ!$A$5:$D$381,4,FALSE)&gt;0,"",IF(OR(G2018*24&gt;10.84,H2018*24&lt;14.5)=TRUE,"×","OK"))))))</f>
        <v/>
      </c>
      <c r="BF2018" s="151" t="str">
        <f t="shared" si="635"/>
        <v/>
      </c>
      <c r="BG2018" s="151" t="str">
        <f t="shared" si="651"/>
        <v/>
      </c>
      <c r="BI2018" s="144" t="str">
        <f t="shared" si="643"/>
        <v/>
      </c>
    </row>
    <row r="2019" spans="2:61">
      <c r="B2019" s="111"/>
      <c r="C2019" s="535"/>
      <c r="D2019" s="112"/>
      <c r="E2019" s="582"/>
      <c r="F2019" s="112"/>
      <c r="G2019" s="587"/>
      <c r="H2019" s="587"/>
      <c r="I2019" s="114"/>
      <c r="J2019" s="118"/>
      <c r="K2019" s="115"/>
      <c r="L2019" s="116"/>
      <c r="M2019" s="116"/>
      <c r="N2019" s="117"/>
      <c r="O2019" s="118"/>
      <c r="P2019" s="118"/>
      <c r="Q2019" s="118"/>
      <c r="R2019" s="119"/>
      <c r="S2019" s="120"/>
      <c r="T2019" s="433" t="str">
        <f t="shared" si="637"/>
        <v/>
      </c>
      <c r="U2019" s="431">
        <f>SUM(T2019:T2025)</f>
        <v>0</v>
      </c>
      <c r="V2019" s="431" t="str">
        <f t="shared" si="638"/>
        <v/>
      </c>
      <c r="W2019" s="298"/>
      <c r="X2019" s="113" t="str">
        <f t="shared" si="644"/>
        <v/>
      </c>
      <c r="Y2019" s="113" t="str">
        <f t="shared" si="639"/>
        <v/>
      </c>
      <c r="Z2019" s="113" t="str">
        <f t="shared" si="640"/>
        <v/>
      </c>
      <c r="AA2019" s="119" t="str">
        <f t="shared" si="646"/>
        <v/>
      </c>
      <c r="AC2019" s="190" t="str">
        <f>AC1991</f>
        <v/>
      </c>
      <c r="AD2019" s="191" t="str">
        <f>AD1991</f>
        <v/>
      </c>
      <c r="AE2019" s="191" t="str">
        <f>AE1991</f>
        <v/>
      </c>
      <c r="AF2019" s="191" t="str">
        <f>AF1991</f>
        <v/>
      </c>
      <c r="AG2019" s="206">
        <f t="shared" si="641"/>
        <v>0</v>
      </c>
      <c r="AI2019" s="159" t="str">
        <f>IF(月報!G2019&lt;&gt;"",月報!G2019,"")</f>
        <v/>
      </c>
      <c r="AJ2019" s="122" t="str">
        <f>IF(月報!W2019&lt;&gt;"",月報!W2019*24,"")</f>
        <v/>
      </c>
      <c r="AK2019" s="122" t="str">
        <f>IF(月報!P2019&lt;&gt;"",月報!P2019,"")</f>
        <v/>
      </c>
      <c r="AL2019" s="122" t="str">
        <f>IF(月報!Q2019&lt;&gt;"",IF(月報!Q2019="平日残","",月報!Q2019),"")</f>
        <v/>
      </c>
      <c r="AM2019" s="122"/>
      <c r="AN2019" s="122" t="str">
        <f t="shared" si="645"/>
        <v/>
      </c>
      <c r="AO2019" s="122" t="str">
        <f>IF($E2019="","",VLOOKUP($E2019,カレンダマスタ!$A$5:$E$381,5,FALSE))</f>
        <v/>
      </c>
      <c r="AQ2019" s="195" t="str">
        <f>IF(G2019="","",IF(VLOOKUP(E2019,カレンダマスタ!$A$5:$D$381,4,FALSE)=0,"",1))</f>
        <v/>
      </c>
      <c r="AR2019" s="123" t="str">
        <f>IF($G2019="","",IF($AD2019="NSTC",INDEX(カレンダマスタ!$I$26:$O$31,MATCH($G2019,カレンダマスタ!$H$26:$H$31,1),MATCH($H2019,カレンダマスタ!$I$25:$O$25,1)),
IF($AD2019="CS本社",INDEX(カレンダマスタ!$I$36:$O$41,MATCH($G2019,カレンダマスタ!$H$36:$H$41,1),MATCH($H2019,カレンダマスタ!$I$35:$O$35,1)),
IF($AD2019="NS本社",INDEX(カレンダマスタ!$I$94:$O$99,MATCH($G2019,カレンダマスタ!$H$95:$H$100,1),MATCH($H2019,カレンダマスタ!$I$93:$O$93,1)),
IF($AD2019="ODC",INDEX(カレンダマスタ!$I$46:$O$51,MATCH($G2019,カレンダマスタ!$H$46:$H$51,1),MATCH($H2019,カレンダマスタ!$I$45:$O$45,1)),
IF($AD2019="NS東京TC",INDEX(カレンダマスタ!$I$56:$O$61,MATCH($G2019,カレンダマスタ!$H$56:$H$61,1),MATCH($H2019,カレンダマスタ!$I$55:$O$55,1)),""))))))</f>
        <v/>
      </c>
      <c r="AS2019" s="122" t="str">
        <f t="shared" si="642"/>
        <v/>
      </c>
      <c r="AU2019" s="124" t="str">
        <f>IF(E2019="","",VLOOKUP($E2019,カレンダマスタ!$A$4:$E$381,4,FALSE))</f>
        <v/>
      </c>
      <c r="AV2019" s="124" t="str">
        <f t="shared" si="647"/>
        <v/>
      </c>
      <c r="AW2019" s="124" t="str">
        <f t="shared" si="648"/>
        <v/>
      </c>
      <c r="AX2019" s="125" t="str">
        <f t="shared" si="649"/>
        <v/>
      </c>
      <c r="AY2019" s="125" t="str">
        <f t="shared" si="650"/>
        <v/>
      </c>
      <c r="AZ2019" s="114" t="str">
        <f>IF(AX2019&amp;AW2019="勤怠未設定","×",IF(AV2019="勤怠修正","×",IF(AC2019="外注","",IF(AA2019="",IF(AY2019&lt;&gt;"","×",""),IF(VLOOKUP(AA2019,カレンダマスタ!$H$66:$I$83,2,FALSE)&lt;&gt;AY2019,"×","OK")))))</f>
        <v/>
      </c>
      <c r="BC2019" s="124" t="str">
        <f>IF(E2019="","",VLOOKUP($E2019,カレンダマスタ!$A$4:$E$381,4,FALSE))</f>
        <v/>
      </c>
      <c r="BD2019" s="122" t="str">
        <f>IF(AC2019="社員","",IF(AG2019=0,"",IF(AD2019="NSTC",IF(COUNTIF(カレンダマスタ!$Q$5:$Q$32,G2019)=1,"OK","×"),
IF(AD2019="NS本社",IF(COUNTIF(カレンダマスタ!$T$5:$T$32,G2019)=1,"OK","×"),IF(COUNTIF(カレンダマスタ!$R$5:$R$32,G2019)=1,"OK","×")))))</f>
        <v/>
      </c>
      <c r="BE2019" s="122" t="str">
        <f>IF(AC2019="社員","",IF(G2019="","",IF(R2019&lt;&gt;"","",IF(AF2019="CS","OK",IF(VLOOKUP(E2019,カレンダマスタ!$A$5:$D$381,4,FALSE)&gt;0,"",IF(OR(G2019*24&gt;10.84,H2019*24&lt;14.5)=TRUE,"×","OK"))))))</f>
        <v/>
      </c>
      <c r="BF2019" s="122" t="str">
        <f t="shared" si="635"/>
        <v/>
      </c>
      <c r="BG2019" s="122" t="str">
        <f t="shared" si="651"/>
        <v/>
      </c>
      <c r="BI2019" s="114" t="str">
        <f t="shared" si="643"/>
        <v/>
      </c>
    </row>
    <row r="2020" spans="2:61">
      <c r="B2020" s="111"/>
      <c r="C2020" s="536"/>
      <c r="D2020" s="128"/>
      <c r="E2020" s="583"/>
      <c r="F2020" s="128"/>
      <c r="G2020" s="588"/>
      <c r="H2020" s="588"/>
      <c r="I2020" s="130"/>
      <c r="J2020" s="139"/>
      <c r="K2020" s="131"/>
      <c r="L2020" s="132"/>
      <c r="M2020" s="132"/>
      <c r="N2020" s="141"/>
      <c r="O2020" s="139"/>
      <c r="P2020" s="139"/>
      <c r="Q2020" s="139"/>
      <c r="R2020" s="133"/>
      <c r="S2020" s="134"/>
      <c r="T2020" s="434" t="str">
        <f t="shared" si="637"/>
        <v/>
      </c>
      <c r="U2020" s="429"/>
      <c r="V2020" s="429" t="str">
        <f t="shared" si="638"/>
        <v/>
      </c>
      <c r="W2020" s="298"/>
      <c r="X2020" s="129" t="str">
        <f t="shared" si="644"/>
        <v/>
      </c>
      <c r="Y2020" s="129" t="str">
        <f t="shared" si="639"/>
        <v/>
      </c>
      <c r="Z2020" s="129" t="str">
        <f t="shared" si="640"/>
        <v/>
      </c>
      <c r="AA2020" s="133" t="str">
        <f t="shared" si="646"/>
        <v/>
      </c>
      <c r="AC2020" s="186" t="str">
        <f>AC1991</f>
        <v/>
      </c>
      <c r="AD2020" s="187" t="str">
        <f>AD1991</f>
        <v/>
      </c>
      <c r="AE2020" s="187" t="str">
        <f>AE1991</f>
        <v/>
      </c>
      <c r="AF2020" s="187" t="str">
        <f>AF1991</f>
        <v/>
      </c>
      <c r="AG2020" s="204">
        <f t="shared" si="641"/>
        <v>0</v>
      </c>
      <c r="AI2020" s="135" t="str">
        <f>IF(月報!G2020&lt;&gt;"",月報!G2020,"")</f>
        <v/>
      </c>
      <c r="AJ2020" s="126" t="str">
        <f>IF(月報!W2020&lt;&gt;"",月報!W2020*24,"")</f>
        <v/>
      </c>
      <c r="AK2020" s="126" t="str">
        <f>IF(月報!P2020&lt;&gt;"",月報!P2020,"")</f>
        <v/>
      </c>
      <c r="AL2020" s="126" t="str">
        <f>IF(月報!Q2020&lt;&gt;"",IF(月報!Q2020="平日残","",月報!Q2020),"")</f>
        <v/>
      </c>
      <c r="AM2020" s="126"/>
      <c r="AN2020" s="126" t="str">
        <f t="shared" si="645"/>
        <v/>
      </c>
      <c r="AO2020" s="126" t="str">
        <f>IF($E2020="","",VLOOKUP($E2020,カレンダマスタ!$A$5:$E$381,5,FALSE))</f>
        <v/>
      </c>
      <c r="AQ2020" s="196" t="str">
        <f>IF(G2020="","",IF(VLOOKUP(E2020,カレンダマスタ!$A$5:$D$381,4,FALSE)=0,"",1))</f>
        <v/>
      </c>
      <c r="AR2020" s="136" t="str">
        <f>IF($G2020="","",IF($AD2020="NSTC",INDEX(カレンダマスタ!$I$26:$O$31,MATCH($G2020,カレンダマスタ!$H$26:$H$31,1),MATCH($H2020,カレンダマスタ!$I$25:$O$25,1)),
IF($AD2020="CS本社",INDEX(カレンダマスタ!$I$36:$O$41,MATCH($G2020,カレンダマスタ!$H$36:$H$41,1),MATCH($H2020,カレンダマスタ!$I$35:$O$35,1)),
IF($AD2020="NS本社",INDEX(カレンダマスタ!$I$94:$O$99,MATCH($G2020,カレンダマスタ!$H$95:$H$100,1),MATCH($H2020,カレンダマスタ!$I$93:$O$93,1)),
IF($AD2020="ODC",INDEX(カレンダマスタ!$I$46:$O$51,MATCH($G2020,カレンダマスタ!$H$46:$H$51,1),MATCH($H2020,カレンダマスタ!$I$45:$O$45,1)),
IF($AD2020="NS東京TC",INDEX(カレンダマスタ!$I$56:$O$61,MATCH($G2020,カレンダマスタ!$H$56:$H$61,1),MATCH($H2020,カレンダマスタ!$I$55:$O$55,1)),""))))))</f>
        <v/>
      </c>
      <c r="AS2020" s="126" t="str">
        <f t="shared" si="642"/>
        <v/>
      </c>
      <c r="AU2020" s="137" t="str">
        <f>IF(E2020="","",VLOOKUP($E2020,カレンダマスタ!$A$4:$E$381,4,FALSE))</f>
        <v/>
      </c>
      <c r="AV2020" s="137" t="str">
        <f t="shared" si="647"/>
        <v/>
      </c>
      <c r="AW2020" s="137" t="str">
        <f t="shared" si="648"/>
        <v/>
      </c>
      <c r="AX2020" s="138" t="str">
        <f t="shared" si="649"/>
        <v/>
      </c>
      <c r="AY2020" s="138" t="str">
        <f t="shared" si="650"/>
        <v/>
      </c>
      <c r="AZ2020" s="130" t="str">
        <f>IF(AX2020&amp;AW2020="勤怠未設定","×",IF(AV2020="勤怠修正","×",IF(AC2020="外注","",IF(AA2020="",IF(AY2020&lt;&gt;"","×",""),IF(VLOOKUP(AA2020,カレンダマスタ!$H$66:$I$83,2,FALSE)&lt;&gt;AY2020,"×","OK")))))</f>
        <v/>
      </c>
      <c r="BC2020" s="137" t="str">
        <f>IF(E2020="","",VLOOKUP($E2020,カレンダマスタ!$A$4:$E$381,4,FALSE))</f>
        <v/>
      </c>
      <c r="BD2020" s="126" t="str">
        <f>IF(AC2020="社員","",IF(AG2020=0,"",IF(AD2020="NSTC",IF(COUNTIF(カレンダマスタ!$Q$5:$Q$32,G2020)=1,"OK","×"),
IF(AD2020="NS本社",IF(COUNTIF(カレンダマスタ!$T$5:$T$32,G2020)=1,"OK","×"),IF(COUNTIF(カレンダマスタ!$R$5:$R$32,G2020)=1,"OK","×")))))</f>
        <v/>
      </c>
      <c r="BE2020" s="126" t="str">
        <f>IF(AC2020="社員","",IF(G2020="","",IF(R2020&lt;&gt;"","",IF(AF2020="CS","OK",IF(VLOOKUP(E2020,カレンダマスタ!$A$5:$D$381,4,FALSE)&gt;0,"",IF(OR(G2020*24&gt;10.84,H2020*24&lt;14.5)=TRUE,"×","OK"))))))</f>
        <v/>
      </c>
      <c r="BF2020" s="126" t="str">
        <f t="shared" si="635"/>
        <v/>
      </c>
      <c r="BG2020" s="126" t="str">
        <f t="shared" si="651"/>
        <v/>
      </c>
      <c r="BI2020" s="130" t="str">
        <f t="shared" si="643"/>
        <v/>
      </c>
    </row>
    <row r="2021" spans="2:61">
      <c r="B2021" s="111"/>
      <c r="C2021" s="536"/>
      <c r="D2021" s="128"/>
      <c r="E2021" s="583"/>
      <c r="F2021" s="128"/>
      <c r="G2021" s="588"/>
      <c r="H2021" s="588"/>
      <c r="I2021" s="130"/>
      <c r="J2021" s="139"/>
      <c r="K2021" s="131"/>
      <c r="L2021" s="132"/>
      <c r="M2021" s="132"/>
      <c r="N2021" s="141"/>
      <c r="O2021" s="139"/>
      <c r="P2021" s="139"/>
      <c r="Q2021" s="139"/>
      <c r="R2021" s="133"/>
      <c r="S2021" s="134"/>
      <c r="T2021" s="434" t="str">
        <f t="shared" si="637"/>
        <v/>
      </c>
      <c r="U2021" s="429"/>
      <c r="V2021" s="429" t="str">
        <f t="shared" si="638"/>
        <v/>
      </c>
      <c r="W2021" s="298"/>
      <c r="X2021" s="129" t="str">
        <f t="shared" si="644"/>
        <v/>
      </c>
      <c r="Y2021" s="129" t="str">
        <f t="shared" si="639"/>
        <v/>
      </c>
      <c r="Z2021" s="129" t="str">
        <f t="shared" si="640"/>
        <v/>
      </c>
      <c r="AA2021" s="133" t="str">
        <f t="shared" si="646"/>
        <v/>
      </c>
      <c r="AC2021" s="186" t="str">
        <f>AC1991</f>
        <v/>
      </c>
      <c r="AD2021" s="187" t="str">
        <f>AD1991</f>
        <v/>
      </c>
      <c r="AE2021" s="187" t="str">
        <f>AE1991</f>
        <v/>
      </c>
      <c r="AF2021" s="187" t="str">
        <f>AF1991</f>
        <v/>
      </c>
      <c r="AG2021" s="204">
        <f t="shared" si="641"/>
        <v>0</v>
      </c>
      <c r="AI2021" s="160" t="str">
        <f>IF(月報!G2021&lt;&gt;"",月報!G2021,"")</f>
        <v/>
      </c>
      <c r="AJ2021" s="126" t="str">
        <f>IF(月報!W2021&lt;&gt;"",月報!W2021*24,"")</f>
        <v/>
      </c>
      <c r="AK2021" s="126" t="str">
        <f>IF(月報!P2021&lt;&gt;"",月報!P2021,"")</f>
        <v/>
      </c>
      <c r="AL2021" s="126" t="str">
        <f>IF(月報!Q2021&lt;&gt;"",IF(月報!Q2021="平日残","",月報!Q2021),"")</f>
        <v/>
      </c>
      <c r="AM2021" s="126"/>
      <c r="AN2021" s="126" t="str">
        <f t="shared" si="645"/>
        <v/>
      </c>
      <c r="AO2021" s="126" t="str">
        <f>IF($E2021="","",VLOOKUP($E2021,カレンダマスタ!$A$5:$E$381,5,FALSE))</f>
        <v/>
      </c>
      <c r="AQ2021" s="196" t="str">
        <f>IF(G2021="","",IF(VLOOKUP(E2021,カレンダマスタ!$A$5:$D$381,4,FALSE)=0,"",1))</f>
        <v/>
      </c>
      <c r="AR2021" s="136" t="str">
        <f>IF($G2021="","",IF($AD2021="NSTC",INDEX(カレンダマスタ!$I$26:$O$31,MATCH($G2021,カレンダマスタ!$H$26:$H$31,1),MATCH($H2021,カレンダマスタ!$I$25:$O$25,1)),
IF($AD2021="CS本社",INDEX(カレンダマスタ!$I$36:$O$41,MATCH($G2021,カレンダマスタ!$H$36:$H$41,1),MATCH($H2021,カレンダマスタ!$I$35:$O$35,1)),
IF($AD2021="NS本社",INDEX(カレンダマスタ!$I$94:$O$99,MATCH($G2021,カレンダマスタ!$H$95:$H$100,1),MATCH($H2021,カレンダマスタ!$I$93:$O$93,1)),
IF($AD2021="ODC",INDEX(カレンダマスタ!$I$46:$O$51,MATCH($G2021,カレンダマスタ!$H$46:$H$51,1),MATCH($H2021,カレンダマスタ!$I$45:$O$45,1)),
IF($AD2021="NS東京TC",INDEX(カレンダマスタ!$I$56:$O$61,MATCH($G2021,カレンダマスタ!$H$56:$H$61,1),MATCH($H2021,カレンダマスタ!$I$55:$O$55,1)),""))))))</f>
        <v/>
      </c>
      <c r="AS2021" s="126" t="str">
        <f t="shared" si="642"/>
        <v/>
      </c>
      <c r="AU2021" s="137" t="str">
        <f>IF(E2021="","",VLOOKUP($E2021,カレンダマスタ!$A$4:$E$381,4,FALSE))</f>
        <v/>
      </c>
      <c r="AV2021" s="137" t="str">
        <f t="shared" si="647"/>
        <v/>
      </c>
      <c r="AW2021" s="137" t="str">
        <f t="shared" si="648"/>
        <v/>
      </c>
      <c r="AX2021" s="138" t="str">
        <f t="shared" si="649"/>
        <v/>
      </c>
      <c r="AY2021" s="138" t="str">
        <f t="shared" si="650"/>
        <v/>
      </c>
      <c r="AZ2021" s="130" t="str">
        <f>IF(AX2021&amp;AW2021="勤怠未設定","×",IF(AV2021="勤怠修正","×",IF(AC2021="外注","",IF(AA2021="",IF(AY2021&lt;&gt;"","×",""),IF(VLOOKUP(AA2021,カレンダマスタ!$H$66:$I$83,2,FALSE)&lt;&gt;AY2021,"×","OK")))))</f>
        <v/>
      </c>
      <c r="BC2021" s="137" t="str">
        <f>IF(E2021="","",VLOOKUP($E2021,カレンダマスタ!$A$4:$E$381,4,FALSE))</f>
        <v/>
      </c>
      <c r="BD2021" s="126" t="str">
        <f>IF(AC2021="社員","",IF(AG2021=0,"",IF(AD2021="NSTC",IF(COUNTIF(カレンダマスタ!$Q$5:$Q$32,G2021)=1,"OK","×"),
IF(AD2021="NS本社",IF(COUNTIF(カレンダマスタ!$T$5:$T$32,G2021)=1,"OK","×"),IF(COUNTIF(カレンダマスタ!$R$5:$R$32,G2021)=1,"OK","×")))))</f>
        <v/>
      </c>
      <c r="BE2021" s="126" t="str">
        <f>IF(AC2021="社員","",IF(G2021="","",IF(R2021&lt;&gt;"","",IF(AF2021="CS","OK",IF(VLOOKUP(E2021,カレンダマスタ!$A$5:$D$381,4,FALSE)&gt;0,"",IF(OR(G2021*24&gt;10.84,H2021*24&lt;14.5)=TRUE,"×","OK"))))))</f>
        <v/>
      </c>
      <c r="BF2021" s="126" t="str">
        <f t="shared" si="635"/>
        <v/>
      </c>
      <c r="BG2021" s="126" t="str">
        <f t="shared" si="651"/>
        <v/>
      </c>
      <c r="BI2021" s="130" t="str">
        <f t="shared" si="643"/>
        <v/>
      </c>
    </row>
    <row r="2022" spans="2:61">
      <c r="B2022" s="111"/>
      <c r="C2022" s="536"/>
      <c r="D2022" s="128"/>
      <c r="E2022" s="214"/>
      <c r="F2022" s="128"/>
      <c r="G2022" s="588"/>
      <c r="H2022" s="588"/>
      <c r="I2022" s="131"/>
      <c r="J2022" s="139"/>
      <c r="K2022" s="131"/>
      <c r="L2022" s="132"/>
      <c r="M2022" s="132"/>
      <c r="N2022" s="141"/>
      <c r="O2022" s="139"/>
      <c r="P2022" s="139"/>
      <c r="Q2022" s="139"/>
      <c r="R2022" s="133"/>
      <c r="S2022" s="134"/>
      <c r="T2022" s="434" t="str">
        <f t="shared" si="637"/>
        <v/>
      </c>
      <c r="U2022" s="429"/>
      <c r="V2022" s="429" t="str">
        <f t="shared" si="638"/>
        <v/>
      </c>
      <c r="W2022" s="298"/>
      <c r="X2022" s="129" t="str">
        <f t="shared" si="644"/>
        <v/>
      </c>
      <c r="Y2022" s="129" t="str">
        <f t="shared" si="639"/>
        <v/>
      </c>
      <c r="Z2022" s="129" t="str">
        <f t="shared" si="640"/>
        <v/>
      </c>
      <c r="AA2022" s="133" t="str">
        <f t="shared" si="646"/>
        <v/>
      </c>
      <c r="AC2022" s="186" t="str">
        <f>AC1991</f>
        <v/>
      </c>
      <c r="AD2022" s="187" t="str">
        <f>AD1991</f>
        <v/>
      </c>
      <c r="AE2022" s="187" t="str">
        <f>AE1991</f>
        <v/>
      </c>
      <c r="AF2022" s="187" t="str">
        <f>AF1991</f>
        <v/>
      </c>
      <c r="AG2022" s="204">
        <f t="shared" si="641"/>
        <v>0</v>
      </c>
      <c r="AI2022" s="160" t="str">
        <f>IF(月報!G2022&lt;&gt;"",月報!G2022,"")</f>
        <v/>
      </c>
      <c r="AJ2022" s="126" t="str">
        <f>IF(月報!W2022&lt;&gt;"",月報!W2022*24,"")</f>
        <v/>
      </c>
      <c r="AK2022" s="126" t="str">
        <f>IF(月報!P2022&lt;&gt;"",月報!P2022,"")</f>
        <v/>
      </c>
      <c r="AL2022" s="126" t="str">
        <f>IF(月報!Q2022&lt;&gt;"",IF(月報!Q2022="平日残","",月報!Q2022),"")</f>
        <v/>
      </c>
      <c r="AM2022" s="126"/>
      <c r="AN2022" s="126" t="str">
        <f t="shared" si="645"/>
        <v/>
      </c>
      <c r="AO2022" s="126" t="str">
        <f>IF($E2022="","",VLOOKUP($E2022,カレンダマスタ!$A$5:$E$381,5,FALSE))</f>
        <v/>
      </c>
      <c r="AQ2022" s="196" t="str">
        <f>IF(G2022="","",IF(VLOOKUP(E2022,カレンダマスタ!$A$5:$D$381,4,FALSE)=0,"",1))</f>
        <v/>
      </c>
      <c r="AR2022" s="136" t="str">
        <f>IF($G2022="","",IF($AD2022="NSTC",INDEX(カレンダマスタ!$I$26:$O$31,MATCH($G2022,カレンダマスタ!$H$26:$H$31,1),MATCH($H2022,カレンダマスタ!$I$25:$O$25,1)),
IF($AD2022="CS本社",INDEX(カレンダマスタ!$I$36:$O$41,MATCH($G2022,カレンダマスタ!$H$36:$H$41,1),MATCH($H2022,カレンダマスタ!$I$35:$O$35,1)),
IF($AD2022="NS本社",INDEX(カレンダマスタ!$I$94:$O$99,MATCH($G2022,カレンダマスタ!$H$95:$H$100,1),MATCH($H2022,カレンダマスタ!$I$93:$O$93,1)),
IF($AD2022="ODC",INDEX(カレンダマスタ!$I$46:$O$51,MATCH($G2022,カレンダマスタ!$H$46:$H$51,1),MATCH($H2022,カレンダマスタ!$I$45:$O$45,1)),
IF($AD2022="NS東京TC",INDEX(カレンダマスタ!$I$56:$O$61,MATCH($G2022,カレンダマスタ!$H$56:$H$61,1),MATCH($H2022,カレンダマスタ!$I$55:$O$55,1)),""))))))</f>
        <v/>
      </c>
      <c r="AS2022" s="126" t="str">
        <f t="shared" si="642"/>
        <v/>
      </c>
      <c r="AU2022" s="137" t="str">
        <f>IF(E2022="","",VLOOKUP($E2022,カレンダマスタ!$A$4:$E$381,4,FALSE))</f>
        <v/>
      </c>
      <c r="AV2022" s="137" t="str">
        <f t="shared" si="647"/>
        <v/>
      </c>
      <c r="AW2022" s="137" t="str">
        <f t="shared" si="648"/>
        <v/>
      </c>
      <c r="AX2022" s="138" t="str">
        <f t="shared" si="649"/>
        <v/>
      </c>
      <c r="AY2022" s="138" t="str">
        <f t="shared" si="650"/>
        <v/>
      </c>
      <c r="AZ2022" s="130" t="str">
        <f>IF(AX2022&amp;AW2022="勤怠未設定","×",IF(AV2022="勤怠修正","×",IF(AC2022="外注","",IF(AA2022="",IF(AY2022&lt;&gt;"","×",""),IF(VLOOKUP(AA2022,カレンダマスタ!$H$66:$I$83,2,FALSE)&lt;&gt;AY2022,"×","OK")))))</f>
        <v/>
      </c>
      <c r="BC2022" s="137" t="str">
        <f>IF(E2022="","",VLOOKUP($E2022,カレンダマスタ!$A$4:$E$381,4,FALSE))</f>
        <v/>
      </c>
      <c r="BD2022" s="126" t="str">
        <f>IF(AC2022="社員","",IF(AG2022=0,"",IF(AD2022="NSTC",IF(COUNTIF(カレンダマスタ!$Q$5:$Q$32,G2022)=1,"OK","×"),
IF(AD2022="NS本社",IF(COUNTIF(カレンダマスタ!$T$5:$T$32,G2022)=1,"OK","×"),IF(COUNTIF(カレンダマスタ!$R$5:$R$32,G2022)=1,"OK","×")))))</f>
        <v/>
      </c>
      <c r="BE2022" s="126" t="str">
        <f>IF(AC2022="社員","",IF(G2022="","",IF(R2022&lt;&gt;"","",IF(AF2022="CS","OK",IF(VLOOKUP(E2022,カレンダマスタ!$A$5:$D$381,4,FALSE)&gt;0,"",IF(OR(G2022*24&gt;10.84,H2022*24&lt;14.5)=TRUE,"×","OK"))))))</f>
        <v/>
      </c>
      <c r="BF2022" s="126" t="str">
        <f t="shared" si="635"/>
        <v/>
      </c>
      <c r="BG2022" s="126" t="str">
        <f t="shared" si="651"/>
        <v/>
      </c>
      <c r="BI2022" s="130" t="str">
        <f t="shared" si="643"/>
        <v/>
      </c>
    </row>
    <row r="2023" spans="2:61">
      <c r="B2023" s="111"/>
      <c r="C2023" s="536"/>
      <c r="D2023" s="128"/>
      <c r="E2023" s="214"/>
      <c r="F2023" s="128"/>
      <c r="G2023" s="588"/>
      <c r="H2023" s="588"/>
      <c r="I2023" s="131"/>
      <c r="J2023" s="139"/>
      <c r="K2023" s="131"/>
      <c r="L2023" s="132"/>
      <c r="M2023" s="132"/>
      <c r="N2023" s="141"/>
      <c r="O2023" s="139"/>
      <c r="P2023" s="139"/>
      <c r="Q2023" s="139"/>
      <c r="R2023" s="133"/>
      <c r="S2023" s="134"/>
      <c r="T2023" s="434" t="str">
        <f t="shared" si="637"/>
        <v/>
      </c>
      <c r="U2023" s="429"/>
      <c r="V2023" s="429" t="str">
        <f t="shared" si="638"/>
        <v/>
      </c>
      <c r="W2023" s="298"/>
      <c r="X2023" s="129" t="str">
        <f t="shared" si="644"/>
        <v/>
      </c>
      <c r="Y2023" s="129" t="str">
        <f t="shared" si="639"/>
        <v/>
      </c>
      <c r="Z2023" s="129" t="str">
        <f t="shared" si="640"/>
        <v/>
      </c>
      <c r="AA2023" s="133" t="str">
        <f t="shared" si="646"/>
        <v/>
      </c>
      <c r="AC2023" s="186" t="str">
        <f>AC1991</f>
        <v/>
      </c>
      <c r="AD2023" s="187" t="str">
        <f>AD1991</f>
        <v/>
      </c>
      <c r="AE2023" s="187" t="str">
        <f>AE1991</f>
        <v/>
      </c>
      <c r="AF2023" s="187" t="str">
        <f>AF1991</f>
        <v/>
      </c>
      <c r="AG2023" s="204">
        <f t="shared" si="641"/>
        <v>0</v>
      </c>
      <c r="AI2023" s="160" t="str">
        <f>IF(月報!G2023&lt;&gt;"",月報!G2023,"")</f>
        <v/>
      </c>
      <c r="AJ2023" s="126" t="str">
        <f>IF(月報!W2023&lt;&gt;"",月報!W2023*24,"")</f>
        <v/>
      </c>
      <c r="AK2023" s="126" t="str">
        <f>IF(月報!P2023&lt;&gt;"",月報!P2023,"")</f>
        <v/>
      </c>
      <c r="AL2023" s="126" t="str">
        <f>IF(月報!Q2023&lt;&gt;"",IF(月報!Q2023="平日残","",月報!Q2023),"")</f>
        <v/>
      </c>
      <c r="AM2023" s="126"/>
      <c r="AN2023" s="126" t="str">
        <f t="shared" si="645"/>
        <v/>
      </c>
      <c r="AO2023" s="126" t="str">
        <f>IF($E2023="","",VLOOKUP($E2023,カレンダマスタ!$A$5:$E$381,5,FALSE))</f>
        <v/>
      </c>
      <c r="AQ2023" s="196" t="str">
        <f>IF(G2023="","",IF(VLOOKUP(E2023,カレンダマスタ!$A$5:$D$381,4,FALSE)=0,"",1))</f>
        <v/>
      </c>
      <c r="AR2023" s="136" t="str">
        <f>IF($G2023="","",IF($AD2023="NSTC",INDEX(カレンダマスタ!$I$26:$O$31,MATCH($G2023,カレンダマスタ!$H$26:$H$31,1),MATCH($H2023,カレンダマスタ!$I$25:$O$25,1)),
IF($AD2023="CS本社",INDEX(カレンダマスタ!$I$36:$O$41,MATCH($G2023,カレンダマスタ!$H$36:$H$41,1),MATCH($H2023,カレンダマスタ!$I$35:$O$35,1)),
IF($AD2023="NS本社",INDEX(カレンダマスタ!$I$94:$O$99,MATCH($G2023,カレンダマスタ!$H$95:$H$100,1),MATCH($H2023,カレンダマスタ!$I$93:$O$93,1)),
IF($AD2023="ODC",INDEX(カレンダマスタ!$I$46:$O$51,MATCH($G2023,カレンダマスタ!$H$46:$H$51,1),MATCH($H2023,カレンダマスタ!$I$45:$O$45,1)),
IF($AD2023="NS東京TC",INDEX(カレンダマスタ!$I$56:$O$61,MATCH($G2023,カレンダマスタ!$H$56:$H$61,1),MATCH($H2023,カレンダマスタ!$I$55:$O$55,1)),""))))))</f>
        <v/>
      </c>
      <c r="AS2023" s="126" t="str">
        <f t="shared" si="642"/>
        <v/>
      </c>
      <c r="AU2023" s="137" t="str">
        <f>IF(E2023="","",VLOOKUP($E2023,カレンダマスタ!$A$4:$E$381,4,FALSE))</f>
        <v/>
      </c>
      <c r="AV2023" s="137" t="str">
        <f t="shared" si="647"/>
        <v/>
      </c>
      <c r="AW2023" s="137" t="str">
        <f t="shared" si="648"/>
        <v/>
      </c>
      <c r="AX2023" s="138" t="str">
        <f t="shared" si="649"/>
        <v/>
      </c>
      <c r="AY2023" s="138" t="str">
        <f t="shared" si="650"/>
        <v/>
      </c>
      <c r="AZ2023" s="130" t="str">
        <f>IF(AX2023&amp;AW2023="勤怠未設定","×",IF(AV2023="勤怠修正","×",IF(AC2023="外注","",IF(AA2023="",IF(AY2023&lt;&gt;"","×",""),IF(VLOOKUP(AA2023,カレンダマスタ!$H$66:$I$83,2,FALSE)&lt;&gt;AY2023,"×","OK")))))</f>
        <v/>
      </c>
      <c r="BC2023" s="137" t="str">
        <f>IF(E2023="","",VLOOKUP($E2023,カレンダマスタ!$A$4:$E$381,4,FALSE))</f>
        <v/>
      </c>
      <c r="BD2023" s="126" t="str">
        <f>IF(AC2023="社員","",IF(AG2023=0,"",IF(AD2023="NSTC",IF(COUNTIF(カレンダマスタ!$Q$5:$Q$32,G2023)=1,"OK","×"),
IF(AD2023="NS本社",IF(COUNTIF(カレンダマスタ!$T$5:$T$32,G2023)=1,"OK","×"),IF(COUNTIF(カレンダマスタ!$R$5:$R$32,G2023)=1,"OK","×")))))</f>
        <v/>
      </c>
      <c r="BE2023" s="126" t="str">
        <f>IF(AC2023="社員","",IF(G2023="","",IF(R2023&lt;&gt;"","",IF(AF2023="CS","OK",IF(VLOOKUP(E2023,カレンダマスタ!$A$5:$D$381,4,FALSE)&gt;0,"",IF(OR(G2023*24&gt;10.84,H2023*24&lt;14.5)=TRUE,"×","OK"))))))</f>
        <v/>
      </c>
      <c r="BF2023" s="126" t="str">
        <f t="shared" si="635"/>
        <v/>
      </c>
      <c r="BG2023" s="126" t="str">
        <f t="shared" si="651"/>
        <v/>
      </c>
      <c r="BI2023" s="130" t="str">
        <f t="shared" si="643"/>
        <v/>
      </c>
    </row>
    <row r="2024" spans="2:61">
      <c r="B2024" s="111"/>
      <c r="C2024" s="536"/>
      <c r="D2024" s="128"/>
      <c r="E2024" s="214"/>
      <c r="F2024" s="128"/>
      <c r="G2024" s="588"/>
      <c r="H2024" s="588"/>
      <c r="I2024" s="131"/>
      <c r="J2024" s="139"/>
      <c r="K2024" s="131"/>
      <c r="L2024" s="132"/>
      <c r="M2024" s="132"/>
      <c r="N2024" s="141"/>
      <c r="O2024" s="139"/>
      <c r="P2024" s="139"/>
      <c r="Q2024" s="139"/>
      <c r="R2024" s="133"/>
      <c r="S2024" s="134"/>
      <c r="T2024" s="434" t="str">
        <f t="shared" si="637"/>
        <v/>
      </c>
      <c r="U2024" s="429"/>
      <c r="V2024" s="429" t="str">
        <f t="shared" si="638"/>
        <v/>
      </c>
      <c r="W2024" s="298"/>
      <c r="X2024" s="129" t="str">
        <f t="shared" si="644"/>
        <v/>
      </c>
      <c r="Y2024" s="129" t="str">
        <f t="shared" si="639"/>
        <v/>
      </c>
      <c r="Z2024" s="129" t="str">
        <f t="shared" si="640"/>
        <v/>
      </c>
      <c r="AA2024" s="133" t="str">
        <f t="shared" si="646"/>
        <v/>
      </c>
      <c r="AC2024" s="186" t="str">
        <f>AC1991</f>
        <v/>
      </c>
      <c r="AD2024" s="187" t="str">
        <f>AD1991</f>
        <v/>
      </c>
      <c r="AE2024" s="187" t="str">
        <f>AE1991</f>
        <v/>
      </c>
      <c r="AF2024" s="187" t="str">
        <f>AF1991</f>
        <v/>
      </c>
      <c r="AG2024" s="204">
        <f t="shared" si="641"/>
        <v>0</v>
      </c>
      <c r="AI2024" s="160" t="str">
        <f>IF(月報!G2024&lt;&gt;"",月報!G2024,"")</f>
        <v/>
      </c>
      <c r="AJ2024" s="126" t="str">
        <f>IF(月報!W2024&lt;&gt;"",月報!W2024*24,"")</f>
        <v/>
      </c>
      <c r="AK2024" s="126" t="str">
        <f>IF(月報!P2024&lt;&gt;"",月報!P2024,"")</f>
        <v/>
      </c>
      <c r="AL2024" s="126" t="str">
        <f>IF(月報!Q2024&lt;&gt;"",IF(月報!Q2024="平日残","",月報!Q2024),"")</f>
        <v/>
      </c>
      <c r="AM2024" s="126"/>
      <c r="AN2024" s="126" t="str">
        <f t="shared" si="645"/>
        <v/>
      </c>
      <c r="AO2024" s="126" t="str">
        <f>IF($E2024="","",VLOOKUP($E2024,カレンダマスタ!$A$5:$E$381,5,FALSE))</f>
        <v/>
      </c>
      <c r="AQ2024" s="196" t="str">
        <f>IF(G2024="","",IF(VLOOKUP(E2024,カレンダマスタ!$A$5:$D$381,4,FALSE)=0,"",1))</f>
        <v/>
      </c>
      <c r="AR2024" s="136" t="str">
        <f>IF($G2024="","",IF($AD2024="NSTC",INDEX(カレンダマスタ!$I$26:$O$31,MATCH($G2024,カレンダマスタ!$H$26:$H$31,1),MATCH($H2024,カレンダマスタ!$I$25:$O$25,1)),
IF($AD2024="CS本社",INDEX(カレンダマスタ!$I$36:$O$41,MATCH($G2024,カレンダマスタ!$H$36:$H$41,1),MATCH($H2024,カレンダマスタ!$I$35:$O$35,1)),
IF($AD2024="NS本社",INDEX(カレンダマスタ!$I$94:$O$99,MATCH($G2024,カレンダマスタ!$H$95:$H$100,1),MATCH($H2024,カレンダマスタ!$I$93:$O$93,1)),
IF($AD2024="ODC",INDEX(カレンダマスタ!$I$46:$O$51,MATCH($G2024,カレンダマスタ!$H$46:$H$51,1),MATCH($H2024,カレンダマスタ!$I$45:$O$45,1)),
IF($AD2024="NS東京TC",INDEX(カレンダマスタ!$I$56:$O$61,MATCH($G2024,カレンダマスタ!$H$56:$H$61,1),MATCH($H2024,カレンダマスタ!$I$55:$O$55,1)),""))))))</f>
        <v/>
      </c>
      <c r="AS2024" s="126" t="str">
        <f t="shared" si="642"/>
        <v/>
      </c>
      <c r="AU2024" s="137" t="str">
        <f>IF(E2024="","",VLOOKUP($E2024,カレンダマスタ!$A$4:$E$381,4,FALSE))</f>
        <v/>
      </c>
      <c r="AV2024" s="137" t="str">
        <f t="shared" si="647"/>
        <v/>
      </c>
      <c r="AW2024" s="137" t="str">
        <f t="shared" si="648"/>
        <v/>
      </c>
      <c r="AX2024" s="138" t="str">
        <f t="shared" si="649"/>
        <v/>
      </c>
      <c r="AY2024" s="138" t="str">
        <f t="shared" si="650"/>
        <v/>
      </c>
      <c r="AZ2024" s="130" t="str">
        <f>IF(AX2024&amp;AW2024="勤怠未設定","×",IF(AV2024="勤怠修正","×",IF(AC2024="外注","",IF(AA2024="",IF(AY2024&lt;&gt;"","×",""),IF(VLOOKUP(AA2024,カレンダマスタ!$H$66:$I$83,2,FALSE)&lt;&gt;AY2024,"×","OK")))))</f>
        <v/>
      </c>
      <c r="BC2024" s="137" t="str">
        <f>IF(E2024="","",VLOOKUP($E2024,カレンダマスタ!$A$4:$E$381,4,FALSE))</f>
        <v/>
      </c>
      <c r="BD2024" s="126" t="str">
        <f>IF(AC2024="社員","",IF(AG2024=0,"",IF(AD2024="NSTC",IF(COUNTIF(カレンダマスタ!$Q$5:$Q$32,G2024)=1,"OK","×"),
IF(AD2024="NS本社",IF(COUNTIF(カレンダマスタ!$T$5:$T$32,G2024)=1,"OK","×"),IF(COUNTIF(カレンダマスタ!$R$5:$R$32,G2024)=1,"OK","×")))))</f>
        <v/>
      </c>
      <c r="BE2024" s="126" t="str">
        <f>IF(AC2024="社員","",IF(G2024="","",IF(R2024&lt;&gt;"","",IF(AF2024="CS","OK",IF(VLOOKUP(E2024,カレンダマスタ!$A$5:$D$381,4,FALSE)&gt;0,"",IF(OR(G2024*24&gt;10.84,H2024*24&lt;14.5)=TRUE,"×","OK"))))))</f>
        <v/>
      </c>
      <c r="BF2024" s="126" t="str">
        <f t="shared" si="635"/>
        <v/>
      </c>
      <c r="BG2024" s="126" t="str">
        <f t="shared" si="651"/>
        <v/>
      </c>
      <c r="BI2024" s="130" t="str">
        <f t="shared" si="643"/>
        <v/>
      </c>
    </row>
    <row r="2025" spans="2:61" ht="13.8" thickBot="1">
      <c r="B2025" s="161"/>
      <c r="C2025" s="538"/>
      <c r="D2025" s="162"/>
      <c r="E2025" s="215"/>
      <c r="F2025" s="162"/>
      <c r="G2025" s="590"/>
      <c r="H2025" s="590"/>
      <c r="I2025" s="164"/>
      <c r="J2025" s="165"/>
      <c r="K2025" s="164"/>
      <c r="L2025" s="166"/>
      <c r="M2025" s="166"/>
      <c r="N2025" s="167"/>
      <c r="O2025" s="165"/>
      <c r="P2025" s="165"/>
      <c r="Q2025" s="165"/>
      <c r="R2025" s="168"/>
      <c r="S2025" s="169"/>
      <c r="T2025" s="436" t="str">
        <f t="shared" si="637"/>
        <v/>
      </c>
      <c r="U2025" s="432"/>
      <c r="V2025" s="432" t="str">
        <f t="shared" si="638"/>
        <v/>
      </c>
      <c r="W2025" s="298"/>
      <c r="X2025" s="165" t="str">
        <f t="shared" si="644"/>
        <v/>
      </c>
      <c r="Y2025" s="165" t="str">
        <f t="shared" si="639"/>
        <v/>
      </c>
      <c r="Z2025" s="165" t="str">
        <f t="shared" si="640"/>
        <v/>
      </c>
      <c r="AA2025" s="168" t="str">
        <f t="shared" si="646"/>
        <v/>
      </c>
      <c r="AC2025" s="192" t="str">
        <f>AC1991</f>
        <v/>
      </c>
      <c r="AD2025" s="193" t="str">
        <f>AD1991</f>
        <v/>
      </c>
      <c r="AE2025" s="193" t="str">
        <f>AE1991</f>
        <v/>
      </c>
      <c r="AF2025" s="193" t="str">
        <f>AF1991</f>
        <v/>
      </c>
      <c r="AG2025" s="207">
        <f t="shared" si="641"/>
        <v>0</v>
      </c>
      <c r="AI2025" s="170" t="str">
        <f>IF(月報!G2025&lt;&gt;"",月報!G2025,"")</f>
        <v/>
      </c>
      <c r="AJ2025" s="171" t="str">
        <f>IF(月報!W2025&lt;&gt;"",月報!W2025*24,"")</f>
        <v/>
      </c>
      <c r="AK2025" s="171" t="str">
        <f>IF(月報!P2025&lt;&gt;"",月報!P2025,"")</f>
        <v/>
      </c>
      <c r="AL2025" s="171" t="str">
        <f>IF(月報!Q2025&lt;&gt;"",IF(月報!Q2025="平日残","",月報!Q2025),"")</f>
        <v/>
      </c>
      <c r="AM2025" s="171"/>
      <c r="AN2025" s="171" t="str">
        <f t="shared" si="645"/>
        <v/>
      </c>
      <c r="AO2025" s="171" t="str">
        <f>IF($E2025="","",VLOOKUP($E2025,カレンダマスタ!$A$5:$E$381,5,FALSE))</f>
        <v/>
      </c>
      <c r="AQ2025" s="198" t="str">
        <f>IF(G2025="","",IF(VLOOKUP(E2025,カレンダマスタ!$A$5:$D$381,4,FALSE)=0,"",1))</f>
        <v/>
      </c>
      <c r="AR2025" s="172" t="str">
        <f>IF($G2025="","",IF($AD2025="NSTC",INDEX(カレンダマスタ!$I$26:$O$31,MATCH($G2025,カレンダマスタ!$H$26:$H$31,1),MATCH($H2025,カレンダマスタ!$I$25:$O$25,1)),
IF($AD2025="CS本社",INDEX(カレンダマスタ!$I$36:$O$41,MATCH($G2025,カレンダマスタ!$H$36:$H$41,1),MATCH($H2025,カレンダマスタ!$I$35:$O$35,1)),
IF($AD2025="NS本社",INDEX(カレンダマスタ!$I$94:$O$99,MATCH($G2025,カレンダマスタ!$H$95:$H$100,1),MATCH($H2025,カレンダマスタ!$I$93:$O$93,1)),
IF($AD2025="ODC",INDEX(カレンダマスタ!$I$46:$O$51,MATCH($G2025,カレンダマスタ!$H$46:$H$51,1),MATCH($H2025,カレンダマスタ!$I$45:$O$45,1)),
IF($AD2025="NS東京TC",INDEX(カレンダマスタ!$I$56:$O$61,MATCH($G2025,カレンダマスタ!$H$56:$H$61,1),MATCH($H2025,カレンダマスタ!$I$55:$O$55,1)),""))))))</f>
        <v/>
      </c>
      <c r="AS2025" s="171" t="str">
        <f t="shared" si="642"/>
        <v/>
      </c>
      <c r="AU2025" s="173" t="str">
        <f>IF(E2025="","",VLOOKUP($E2025,カレンダマスタ!$A$4:$E$381,4,FALSE))</f>
        <v/>
      </c>
      <c r="AV2025" s="173" t="str">
        <f t="shared" si="647"/>
        <v/>
      </c>
      <c r="AW2025" s="173" t="str">
        <f t="shared" si="648"/>
        <v/>
      </c>
      <c r="AX2025" s="174" t="str">
        <f t="shared" si="649"/>
        <v/>
      </c>
      <c r="AY2025" s="174" t="str">
        <f t="shared" si="650"/>
        <v/>
      </c>
      <c r="AZ2025" s="175" t="str">
        <f>IF(AX2025&amp;AW2025="勤怠未設定","×",IF(AV2025="勤怠修正","×",IF(AC2025="外注","",IF(AA2025="",IF(AY2025&lt;&gt;"","×",""),IF(VLOOKUP(AA2025,カレンダマスタ!$H$66:$I$83,2,FALSE)&lt;&gt;AY2025,"×","OK")))))</f>
        <v/>
      </c>
      <c r="BC2025" s="173" t="str">
        <f>IF(E2025="","",VLOOKUP($E2025,カレンダマスタ!$A$4:$E$381,4,FALSE))</f>
        <v/>
      </c>
      <c r="BD2025" s="171" t="str">
        <f>IF(AC2025="社員","",IF(AG2025=0,"",IF(AD2025="NSTC",IF(COUNTIF(カレンダマスタ!$Q$5:$Q$32,G2025)=1,"OK","×"),
IF(AD2025="NS本社",IF(COUNTIF(カレンダマスタ!$T$5:$T$32,G2025)=1,"OK","×"),IF(COUNTIF(カレンダマスタ!$R$5:$R$32,G2025)=1,"OK","×")))))</f>
        <v/>
      </c>
      <c r="BE2025" s="171" t="str">
        <f>IF(AC2025="社員","",IF(G2025="","",IF(R2025&lt;&gt;"","",IF(AF2025="CS","OK",IF(VLOOKUP(E2025,カレンダマスタ!$A$5:$D$381,4,FALSE)&gt;0,"",IF(OR(G2025*24&gt;10.84,H2025*24&lt;14.5)=TRUE,"×","OK"))))))</f>
        <v/>
      </c>
      <c r="BF2025" s="171" t="str">
        <f t="shared" si="635"/>
        <v/>
      </c>
      <c r="BG2025" s="171" t="str">
        <f t="shared" si="651"/>
        <v/>
      </c>
      <c r="BI2025" s="175" t="str">
        <f t="shared" si="643"/>
        <v/>
      </c>
    </row>
    <row r="2026" spans="2:61">
      <c r="B2026" s="323"/>
      <c r="C2026" s="539"/>
      <c r="D2026" s="324"/>
      <c r="E2026" s="325"/>
      <c r="F2026" s="324"/>
      <c r="G2026" s="591"/>
      <c r="H2026" s="591"/>
      <c r="I2026" s="339"/>
      <c r="J2026" s="320"/>
      <c r="K2026" s="319"/>
      <c r="L2026" s="320"/>
      <c r="M2026" s="320"/>
      <c r="N2026" s="320"/>
      <c r="O2026" s="340"/>
      <c r="P2026" s="340"/>
      <c r="Q2026" s="340"/>
      <c r="R2026" s="327"/>
      <c r="S2026" s="328"/>
      <c r="T2026" s="341"/>
      <c r="U2026" s="342"/>
      <c r="V2026" s="342"/>
      <c r="W2026" s="298"/>
      <c r="X2026" s="326"/>
      <c r="Y2026" s="326"/>
      <c r="Z2026" s="326"/>
      <c r="AA2026" s="327" t="str">
        <f t="shared" si="646"/>
        <v/>
      </c>
      <c r="AC2026" s="541"/>
      <c r="AD2026" s="542"/>
      <c r="AE2026" s="542"/>
      <c r="AF2026" s="542"/>
      <c r="AG2026" s="543"/>
      <c r="AI2026" s="348" t="str">
        <f>IF(月報!G2026&lt;&gt;"",月報!G2026,"")</f>
        <v/>
      </c>
      <c r="AJ2026" s="349" t="str">
        <f>IF(月報!W2026&lt;&gt;"",月報!W2026*24,"")</f>
        <v/>
      </c>
      <c r="AK2026" s="349" t="str">
        <f>IF(月報!P2026&lt;&gt;"",月報!P2026,"")</f>
        <v/>
      </c>
      <c r="AL2026" s="349" t="str">
        <f>IF(月報!Q2026&lt;&gt;"",IF(月報!Q2026="平日残","",月報!Q2026),"")</f>
        <v/>
      </c>
      <c r="AM2026" s="349"/>
      <c r="AN2026" s="349" t="str">
        <f t="shared" si="645"/>
        <v/>
      </c>
      <c r="AO2026" s="349" t="str">
        <f>IF($E2026="","",VLOOKUP($E2026,カレンダマスタ!$A$5:$E$381,5,FALSE))</f>
        <v/>
      </c>
      <c r="AQ2026" s="351"/>
      <c r="AR2026" s="352"/>
      <c r="AS2026" s="349"/>
      <c r="AU2026" s="355"/>
      <c r="AV2026" s="355" t="str">
        <f t="shared" si="647"/>
        <v/>
      </c>
      <c r="AW2026" s="355" t="str">
        <f t="shared" si="648"/>
        <v/>
      </c>
      <c r="AX2026" s="356" t="str">
        <f t="shared" si="649"/>
        <v/>
      </c>
      <c r="AY2026" s="356" t="str">
        <f t="shared" si="650"/>
        <v/>
      </c>
      <c r="AZ2026" s="357" t="str">
        <f>IF(AX2026&amp;AW2026="勤怠未設定","×",IF(AV2026="勤怠修正","×",IF(AC2026="外注","",IF(AA2026="",IF(AY2026&lt;&gt;"","×",""),IF(VLOOKUP(AA2026,カレンダマスタ!$H$66:$I$83,2,FALSE)&lt;&gt;AY2026,"×","OK")))))</f>
        <v/>
      </c>
      <c r="BC2026" s="355"/>
      <c r="BD2026" s="349"/>
      <c r="BE2026" s="349"/>
      <c r="BF2026" s="349" t="str">
        <f t="shared" si="635"/>
        <v/>
      </c>
      <c r="BG2026" s="349"/>
      <c r="BI2026" s="357" t="str">
        <f t="shared" ref="BI2026:BI2035" si="652">IF(OR(AO2026="×",AS2026="×",AZ2026="×",BD2026="×",BE2026="×",BF2026="TW未入力",BF2026="週報未入力",BG2026="×"),"×","")</f>
        <v/>
      </c>
    </row>
    <row r="2027" spans="2:61">
      <c r="B2027" s="323"/>
      <c r="C2027" s="539"/>
      <c r="D2027" s="324"/>
      <c r="E2027" s="325"/>
      <c r="F2027" s="324"/>
      <c r="G2027" s="591"/>
      <c r="H2027" s="591"/>
      <c r="I2027" s="339"/>
      <c r="J2027" s="320"/>
      <c r="K2027" s="319"/>
      <c r="L2027" s="320"/>
      <c r="M2027" s="320"/>
      <c r="N2027" s="320"/>
      <c r="O2027" s="340"/>
      <c r="P2027" s="340"/>
      <c r="Q2027" s="340"/>
      <c r="R2027" s="327"/>
      <c r="S2027" s="328"/>
      <c r="T2027" s="341"/>
      <c r="U2027" s="342"/>
      <c r="V2027" s="342"/>
      <c r="W2027" s="298"/>
      <c r="X2027" s="326"/>
      <c r="Y2027" s="326"/>
      <c r="Z2027" s="326"/>
      <c r="AA2027" s="327" t="str">
        <f t="shared" si="646"/>
        <v/>
      </c>
      <c r="AC2027" s="544"/>
      <c r="AD2027" s="545"/>
      <c r="AE2027" s="545"/>
      <c r="AF2027" s="545"/>
      <c r="AG2027" s="546"/>
      <c r="AI2027" s="348" t="str">
        <f>IF(月報!G2027&lt;&gt;"",月報!G2027,"")</f>
        <v/>
      </c>
      <c r="AJ2027" s="349" t="str">
        <f>IF(月報!W2027&lt;&gt;"",月報!W2027*24,"")</f>
        <v/>
      </c>
      <c r="AK2027" s="349" t="str">
        <f>IF(月報!P2027&lt;&gt;"",月報!P2027,"")</f>
        <v/>
      </c>
      <c r="AL2027" s="349" t="str">
        <f>IF(月報!Q2027&lt;&gt;"",IF(月報!Q2027="平日残","",月報!Q2027),"")</f>
        <v/>
      </c>
      <c r="AM2027" s="349"/>
      <c r="AN2027" s="349" t="str">
        <f t="shared" si="645"/>
        <v/>
      </c>
      <c r="AO2027" s="349" t="str">
        <f>IF($E2027="","",VLOOKUP($E2027,カレンダマスタ!$A$5:$E$381,5,FALSE))</f>
        <v/>
      </c>
      <c r="AQ2027" s="351"/>
      <c r="AR2027" s="352"/>
      <c r="AS2027" s="349"/>
      <c r="AU2027" s="355"/>
      <c r="AV2027" s="355" t="str">
        <f t="shared" si="647"/>
        <v/>
      </c>
      <c r="AW2027" s="355" t="str">
        <f t="shared" si="648"/>
        <v/>
      </c>
      <c r="AX2027" s="356" t="str">
        <f t="shared" si="649"/>
        <v/>
      </c>
      <c r="AY2027" s="356" t="str">
        <f t="shared" si="650"/>
        <v/>
      </c>
      <c r="AZ2027" s="357" t="str">
        <f>IF(AX2027&amp;AW2027="勤怠未設定","×",IF(AV2027="勤怠修正","×",IF(AC2027="外注","",IF(AA2027="",IF(AY2027&lt;&gt;"","×",""),IF(VLOOKUP(AA2027,カレンダマスタ!$H$66:$I$83,2,FALSE)&lt;&gt;AY2027,"×","OK")))))</f>
        <v/>
      </c>
      <c r="BC2027" s="355"/>
      <c r="BD2027" s="349"/>
      <c r="BE2027" s="349"/>
      <c r="BF2027" s="349" t="str">
        <f t="shared" si="635"/>
        <v/>
      </c>
      <c r="BG2027" s="349"/>
      <c r="BI2027" s="357" t="str">
        <f t="shared" si="652"/>
        <v/>
      </c>
    </row>
    <row r="2028" spans="2:61">
      <c r="B2028" s="323"/>
      <c r="C2028" s="539"/>
      <c r="D2028" s="324"/>
      <c r="E2028" s="325"/>
      <c r="F2028" s="324"/>
      <c r="G2028" s="591"/>
      <c r="H2028" s="591"/>
      <c r="I2028" s="339"/>
      <c r="J2028" s="320"/>
      <c r="K2028" s="319"/>
      <c r="L2028" s="320"/>
      <c r="M2028" s="320"/>
      <c r="N2028" s="320"/>
      <c r="O2028" s="340"/>
      <c r="P2028" s="340"/>
      <c r="Q2028" s="340"/>
      <c r="R2028" s="327"/>
      <c r="S2028" s="328"/>
      <c r="T2028" s="341"/>
      <c r="U2028" s="342"/>
      <c r="V2028" s="342"/>
      <c r="W2028" s="298"/>
      <c r="X2028" s="326"/>
      <c r="Y2028" s="326"/>
      <c r="Z2028" s="326"/>
      <c r="AA2028" s="327" t="str">
        <f t="shared" si="646"/>
        <v/>
      </c>
      <c r="AC2028" s="544"/>
      <c r="AD2028" s="545"/>
      <c r="AE2028" s="545"/>
      <c r="AF2028" s="545"/>
      <c r="AG2028" s="546"/>
      <c r="AI2028" s="348" t="str">
        <f>IF(月報!G2028&lt;&gt;"",月報!G2028,"")</f>
        <v/>
      </c>
      <c r="AJ2028" s="349" t="str">
        <f>IF(月報!W2028&lt;&gt;"",月報!W2028*24,"")</f>
        <v/>
      </c>
      <c r="AK2028" s="349" t="str">
        <f>IF(月報!P2028&lt;&gt;"",月報!P2028,"")</f>
        <v/>
      </c>
      <c r="AL2028" s="349" t="str">
        <f>IF(月報!Q2028&lt;&gt;"",IF(月報!Q2028="平日残","",月報!Q2028),"")</f>
        <v/>
      </c>
      <c r="AM2028" s="349"/>
      <c r="AN2028" s="349" t="str">
        <f t="shared" si="645"/>
        <v/>
      </c>
      <c r="AO2028" s="349" t="str">
        <f>IF($E2028="","",VLOOKUP($E2028,カレンダマスタ!$A$5:$E$381,5,FALSE))</f>
        <v/>
      </c>
      <c r="AQ2028" s="351"/>
      <c r="AR2028" s="352"/>
      <c r="AS2028" s="349"/>
      <c r="AU2028" s="355"/>
      <c r="AV2028" s="355" t="str">
        <f t="shared" si="647"/>
        <v/>
      </c>
      <c r="AW2028" s="355" t="str">
        <f t="shared" si="648"/>
        <v/>
      </c>
      <c r="AX2028" s="356" t="str">
        <f t="shared" si="649"/>
        <v/>
      </c>
      <c r="AY2028" s="356" t="str">
        <f t="shared" si="650"/>
        <v/>
      </c>
      <c r="AZ2028" s="357" t="str">
        <f>IF(AX2028&amp;AW2028="勤怠未設定","×",IF(AV2028="勤怠修正","×",IF(AC2028="外注","",IF(AA2028="",IF(AY2028&lt;&gt;"","×",""),IF(VLOOKUP(AA2028,カレンダマスタ!$H$66:$I$83,2,FALSE)&lt;&gt;AY2028,"×","OK")))))</f>
        <v/>
      </c>
      <c r="BC2028" s="355"/>
      <c r="BD2028" s="349"/>
      <c r="BE2028" s="349"/>
      <c r="BF2028" s="349" t="str">
        <f t="shared" si="635"/>
        <v/>
      </c>
      <c r="BG2028" s="349"/>
      <c r="BI2028" s="357" t="str">
        <f t="shared" si="652"/>
        <v/>
      </c>
    </row>
    <row r="2029" spans="2:61">
      <c r="B2029" s="323"/>
      <c r="C2029" s="539"/>
      <c r="D2029" s="324"/>
      <c r="E2029" s="325"/>
      <c r="F2029" s="324"/>
      <c r="G2029" s="591"/>
      <c r="H2029" s="591"/>
      <c r="I2029" s="339"/>
      <c r="J2029" s="320"/>
      <c r="K2029" s="319"/>
      <c r="L2029" s="320"/>
      <c r="M2029" s="320"/>
      <c r="N2029" s="320"/>
      <c r="O2029" s="340"/>
      <c r="P2029" s="340"/>
      <c r="Q2029" s="340"/>
      <c r="R2029" s="327"/>
      <c r="S2029" s="328"/>
      <c r="T2029" s="341"/>
      <c r="U2029" s="342"/>
      <c r="V2029" s="342"/>
      <c r="W2029" s="298"/>
      <c r="X2029" s="326"/>
      <c r="Y2029" s="326"/>
      <c r="Z2029" s="326"/>
      <c r="AA2029" s="327" t="str">
        <f t="shared" si="646"/>
        <v/>
      </c>
      <c r="AC2029" s="544"/>
      <c r="AD2029" s="545"/>
      <c r="AE2029" s="545"/>
      <c r="AF2029" s="545"/>
      <c r="AG2029" s="546"/>
      <c r="AI2029" s="348" t="str">
        <f>IF(月報!G2029&lt;&gt;"",月報!G2029,"")</f>
        <v/>
      </c>
      <c r="AJ2029" s="349" t="str">
        <f>IF(月報!W2029&lt;&gt;"",月報!W2029*24,"")</f>
        <v/>
      </c>
      <c r="AK2029" s="349" t="str">
        <f>IF(月報!P2029&lt;&gt;"",月報!P2029,"")</f>
        <v/>
      </c>
      <c r="AL2029" s="349" t="str">
        <f>IF(月報!Q2029&lt;&gt;"",IF(月報!Q2029="平日残","",月報!Q2029),"")</f>
        <v/>
      </c>
      <c r="AM2029" s="349"/>
      <c r="AN2029" s="349" t="str">
        <f t="shared" si="645"/>
        <v/>
      </c>
      <c r="AO2029" s="349" t="str">
        <f>IF($E2029="","",VLOOKUP($E2029,カレンダマスタ!$A$5:$E$381,5,FALSE))</f>
        <v/>
      </c>
      <c r="AQ2029" s="351"/>
      <c r="AR2029" s="352"/>
      <c r="AS2029" s="349"/>
      <c r="AU2029" s="355"/>
      <c r="AV2029" s="355" t="str">
        <f t="shared" si="647"/>
        <v/>
      </c>
      <c r="AW2029" s="355" t="str">
        <f t="shared" si="648"/>
        <v/>
      </c>
      <c r="AX2029" s="356" t="str">
        <f t="shared" si="649"/>
        <v/>
      </c>
      <c r="AY2029" s="356" t="str">
        <f t="shared" si="650"/>
        <v/>
      </c>
      <c r="AZ2029" s="357" t="str">
        <f>IF(AX2029&amp;AW2029="勤怠未設定","×",IF(AV2029="勤怠修正","×",IF(AC2029="外注","",IF(AA2029="",IF(AY2029&lt;&gt;"","×",""),IF(VLOOKUP(AA2029,カレンダマスタ!$H$66:$I$83,2,FALSE)&lt;&gt;AY2029,"×","OK")))))</f>
        <v/>
      </c>
      <c r="BC2029" s="355"/>
      <c r="BD2029" s="349"/>
      <c r="BE2029" s="349"/>
      <c r="BF2029" s="349" t="str">
        <f t="shared" si="635"/>
        <v/>
      </c>
      <c r="BG2029" s="349"/>
      <c r="BI2029" s="357" t="str">
        <f t="shared" si="652"/>
        <v/>
      </c>
    </row>
    <row r="2030" spans="2:61">
      <c r="B2030" s="323"/>
      <c r="C2030" s="539"/>
      <c r="D2030" s="324"/>
      <c r="E2030" s="325"/>
      <c r="F2030" s="324"/>
      <c r="G2030" s="591"/>
      <c r="H2030" s="591"/>
      <c r="I2030" s="339"/>
      <c r="J2030" s="320"/>
      <c r="K2030" s="319"/>
      <c r="L2030" s="320"/>
      <c r="M2030" s="320"/>
      <c r="N2030" s="320"/>
      <c r="O2030" s="340"/>
      <c r="P2030" s="340"/>
      <c r="Q2030" s="340"/>
      <c r="R2030" s="327"/>
      <c r="S2030" s="328"/>
      <c r="T2030" s="341"/>
      <c r="U2030" s="342"/>
      <c r="V2030" s="342"/>
      <c r="W2030" s="298"/>
      <c r="X2030" s="326"/>
      <c r="Y2030" s="326"/>
      <c r="Z2030" s="326"/>
      <c r="AA2030" s="327" t="str">
        <f t="shared" si="646"/>
        <v/>
      </c>
      <c r="AC2030" s="544"/>
      <c r="AD2030" s="545"/>
      <c r="AE2030" s="545"/>
      <c r="AF2030" s="545"/>
      <c r="AG2030" s="546"/>
      <c r="AI2030" s="348" t="str">
        <f>IF(月報!G2030&lt;&gt;"",月報!G2030,"")</f>
        <v/>
      </c>
      <c r="AJ2030" s="349" t="str">
        <f>IF(月報!W2030&lt;&gt;"",月報!W2030*24,"")</f>
        <v/>
      </c>
      <c r="AK2030" s="349" t="str">
        <f>IF(月報!P2030&lt;&gt;"",月報!P2030,"")</f>
        <v/>
      </c>
      <c r="AL2030" s="349" t="str">
        <f>IF(月報!Q2030&lt;&gt;"",IF(月報!Q2030="平日残","",月報!Q2030),"")</f>
        <v/>
      </c>
      <c r="AM2030" s="349"/>
      <c r="AN2030" s="349" t="str">
        <f t="shared" si="645"/>
        <v/>
      </c>
      <c r="AO2030" s="349" t="str">
        <f>IF($E2030="","",VLOOKUP($E2030,カレンダマスタ!$A$5:$E$381,5,FALSE))</f>
        <v/>
      </c>
      <c r="AQ2030" s="351"/>
      <c r="AR2030" s="352"/>
      <c r="AS2030" s="349"/>
      <c r="AU2030" s="355"/>
      <c r="AV2030" s="355" t="str">
        <f t="shared" si="647"/>
        <v/>
      </c>
      <c r="AW2030" s="355" t="str">
        <f t="shared" si="648"/>
        <v/>
      </c>
      <c r="AX2030" s="356" t="str">
        <f t="shared" si="649"/>
        <v/>
      </c>
      <c r="AY2030" s="356" t="str">
        <f t="shared" si="650"/>
        <v/>
      </c>
      <c r="AZ2030" s="357" t="str">
        <f>IF(AX2030&amp;AW2030="勤怠未設定","×",IF(AV2030="勤怠修正","×",IF(AC2030="外注","",IF(AA2030="",IF(AY2030&lt;&gt;"","×",""),IF(VLOOKUP(AA2030,カレンダマスタ!$H$66:$I$83,2,FALSE)&lt;&gt;AY2030,"×","OK")))))</f>
        <v/>
      </c>
      <c r="BC2030" s="355"/>
      <c r="BD2030" s="349"/>
      <c r="BE2030" s="349"/>
      <c r="BF2030" s="349" t="str">
        <f t="shared" si="635"/>
        <v/>
      </c>
      <c r="BG2030" s="349"/>
      <c r="BI2030" s="357" t="str">
        <f t="shared" si="652"/>
        <v/>
      </c>
    </row>
    <row r="2031" spans="2:61">
      <c r="B2031" s="323"/>
      <c r="C2031" s="539"/>
      <c r="D2031" s="324"/>
      <c r="E2031" s="325"/>
      <c r="F2031" s="324"/>
      <c r="G2031" s="591"/>
      <c r="H2031" s="591"/>
      <c r="I2031" s="339"/>
      <c r="J2031" s="320"/>
      <c r="K2031" s="319"/>
      <c r="L2031" s="320"/>
      <c r="M2031" s="320"/>
      <c r="N2031" s="320"/>
      <c r="O2031" s="340"/>
      <c r="P2031" s="340"/>
      <c r="Q2031" s="340"/>
      <c r="R2031" s="327"/>
      <c r="S2031" s="328"/>
      <c r="T2031" s="341"/>
      <c r="U2031" s="342"/>
      <c r="V2031" s="342"/>
      <c r="W2031" s="298"/>
      <c r="X2031" s="326"/>
      <c r="Y2031" s="326"/>
      <c r="Z2031" s="326"/>
      <c r="AA2031" s="327" t="str">
        <f t="shared" si="646"/>
        <v/>
      </c>
      <c r="AC2031" s="544"/>
      <c r="AD2031" s="545"/>
      <c r="AE2031" s="545"/>
      <c r="AF2031" s="545"/>
      <c r="AG2031" s="546"/>
      <c r="AI2031" s="348" t="str">
        <f>IF(月報!G2031&lt;&gt;"",月報!G2031,"")</f>
        <v/>
      </c>
      <c r="AJ2031" s="349" t="str">
        <f>IF(月報!W2031&lt;&gt;"",月報!W2031*24,"")</f>
        <v/>
      </c>
      <c r="AK2031" s="349" t="str">
        <f>IF(月報!P2031&lt;&gt;"",月報!P2031,"")</f>
        <v/>
      </c>
      <c r="AL2031" s="349" t="str">
        <f>IF(月報!Q2031&lt;&gt;"",IF(月報!Q2031="平日残","",月報!Q2031),"")</f>
        <v/>
      </c>
      <c r="AM2031" s="349"/>
      <c r="AN2031" s="349" t="str">
        <f t="shared" si="645"/>
        <v/>
      </c>
      <c r="AO2031" s="349" t="str">
        <f>IF($E2031="","",VLOOKUP($E2031,カレンダマスタ!$A$5:$E$381,5,FALSE))</f>
        <v/>
      </c>
      <c r="AQ2031" s="351"/>
      <c r="AR2031" s="352"/>
      <c r="AS2031" s="349"/>
      <c r="AU2031" s="355"/>
      <c r="AV2031" s="355" t="str">
        <f t="shared" si="647"/>
        <v/>
      </c>
      <c r="AW2031" s="355" t="str">
        <f t="shared" si="648"/>
        <v/>
      </c>
      <c r="AX2031" s="356" t="str">
        <f t="shared" si="649"/>
        <v/>
      </c>
      <c r="AY2031" s="356" t="str">
        <f t="shared" si="650"/>
        <v/>
      </c>
      <c r="AZ2031" s="357" t="str">
        <f>IF(AX2031&amp;AW2031="勤怠未設定","×",IF(AV2031="勤怠修正","×",IF(AC2031="外注","",IF(AA2031="",IF(AY2031&lt;&gt;"","×",""),IF(VLOOKUP(AA2031,カレンダマスタ!$H$66:$I$83,2,FALSE)&lt;&gt;AY2031,"×","OK")))))</f>
        <v/>
      </c>
      <c r="BC2031" s="355"/>
      <c r="BD2031" s="349"/>
      <c r="BE2031" s="349"/>
      <c r="BF2031" s="349" t="str">
        <f t="shared" si="635"/>
        <v/>
      </c>
      <c r="BG2031" s="349"/>
      <c r="BI2031" s="357" t="str">
        <f t="shared" si="652"/>
        <v/>
      </c>
    </row>
    <row r="2032" spans="2:61">
      <c r="B2032" s="323"/>
      <c r="C2032" s="539"/>
      <c r="D2032" s="324"/>
      <c r="E2032" s="325"/>
      <c r="F2032" s="324"/>
      <c r="G2032" s="591"/>
      <c r="H2032" s="591"/>
      <c r="I2032" s="339"/>
      <c r="J2032" s="320"/>
      <c r="K2032" s="319"/>
      <c r="L2032" s="320"/>
      <c r="M2032" s="320"/>
      <c r="N2032" s="320"/>
      <c r="O2032" s="340"/>
      <c r="P2032" s="340"/>
      <c r="Q2032" s="340"/>
      <c r="R2032" s="327"/>
      <c r="S2032" s="328"/>
      <c r="T2032" s="341"/>
      <c r="U2032" s="342"/>
      <c r="V2032" s="342"/>
      <c r="W2032" s="298"/>
      <c r="X2032" s="326"/>
      <c r="Y2032" s="326"/>
      <c r="Z2032" s="326"/>
      <c r="AA2032" s="327" t="str">
        <f t="shared" si="646"/>
        <v/>
      </c>
      <c r="AC2032" s="544"/>
      <c r="AD2032" s="545"/>
      <c r="AE2032" s="545"/>
      <c r="AF2032" s="545"/>
      <c r="AG2032" s="546"/>
      <c r="AI2032" s="348" t="str">
        <f>IF(月報!G2032&lt;&gt;"",月報!G2032,"")</f>
        <v/>
      </c>
      <c r="AJ2032" s="349" t="str">
        <f>IF(月報!W2032&lt;&gt;"",月報!W2032*24,"")</f>
        <v/>
      </c>
      <c r="AK2032" s="349" t="str">
        <f>IF(月報!P2032&lt;&gt;"",月報!P2032,"")</f>
        <v/>
      </c>
      <c r="AL2032" s="349" t="str">
        <f>IF(月報!Q2032&lt;&gt;"",IF(月報!Q2032="平日残","",月報!Q2032),"")</f>
        <v/>
      </c>
      <c r="AM2032" s="349"/>
      <c r="AN2032" s="349" t="str">
        <f t="shared" si="645"/>
        <v/>
      </c>
      <c r="AO2032" s="349" t="str">
        <f>IF($E2032="","",VLOOKUP($E2032,カレンダマスタ!$A$5:$E$381,5,FALSE))</f>
        <v/>
      </c>
      <c r="AQ2032" s="351"/>
      <c r="AR2032" s="352"/>
      <c r="AS2032" s="349"/>
      <c r="AU2032" s="355"/>
      <c r="AV2032" s="355" t="str">
        <f t="shared" si="647"/>
        <v/>
      </c>
      <c r="AW2032" s="355" t="str">
        <f t="shared" si="648"/>
        <v/>
      </c>
      <c r="AX2032" s="356" t="str">
        <f t="shared" si="649"/>
        <v/>
      </c>
      <c r="AY2032" s="356" t="str">
        <f t="shared" si="650"/>
        <v/>
      </c>
      <c r="AZ2032" s="357" t="str">
        <f>IF(AX2032&amp;AW2032="勤怠未設定","×",IF(AV2032="勤怠修正","×",IF(AC2032="外注","",IF(AA2032="",IF(AY2032&lt;&gt;"","×",""),IF(VLOOKUP(AA2032,カレンダマスタ!$H$66:$I$83,2,FALSE)&lt;&gt;AY2032,"×","OK")))))</f>
        <v/>
      </c>
      <c r="BC2032" s="355"/>
      <c r="BD2032" s="349"/>
      <c r="BE2032" s="349"/>
      <c r="BF2032" s="349" t="str">
        <f t="shared" si="635"/>
        <v/>
      </c>
      <c r="BG2032" s="349"/>
      <c r="BI2032" s="357" t="str">
        <f t="shared" si="652"/>
        <v/>
      </c>
    </row>
    <row r="2033" spans="2:61">
      <c r="B2033" s="323"/>
      <c r="C2033" s="539"/>
      <c r="D2033" s="324"/>
      <c r="E2033" s="325"/>
      <c r="F2033" s="324"/>
      <c r="G2033" s="591"/>
      <c r="H2033" s="591"/>
      <c r="I2033" s="339"/>
      <c r="J2033" s="320"/>
      <c r="K2033" s="319"/>
      <c r="L2033" s="320"/>
      <c r="M2033" s="320"/>
      <c r="N2033" s="320"/>
      <c r="O2033" s="340"/>
      <c r="P2033" s="340"/>
      <c r="Q2033" s="340"/>
      <c r="R2033" s="327"/>
      <c r="S2033" s="328"/>
      <c r="T2033" s="341"/>
      <c r="U2033" s="342"/>
      <c r="V2033" s="342"/>
      <c r="W2033" s="298"/>
      <c r="X2033" s="326"/>
      <c r="Y2033" s="326"/>
      <c r="Z2033" s="326"/>
      <c r="AA2033" s="327" t="str">
        <f t="shared" si="646"/>
        <v/>
      </c>
      <c r="AC2033" s="544"/>
      <c r="AD2033" s="545"/>
      <c r="AE2033" s="545"/>
      <c r="AF2033" s="545"/>
      <c r="AG2033" s="546"/>
      <c r="AI2033" s="348" t="str">
        <f>IF(月報!G2033&lt;&gt;"",月報!G2033,"")</f>
        <v/>
      </c>
      <c r="AJ2033" s="349" t="str">
        <f>IF(月報!W2033&lt;&gt;"",月報!W2033*24,"")</f>
        <v/>
      </c>
      <c r="AK2033" s="349" t="str">
        <f>IF(月報!P2033&lt;&gt;"",月報!P2033,"")</f>
        <v/>
      </c>
      <c r="AL2033" s="349" t="str">
        <f>IF(月報!Q2033&lt;&gt;"",IF(月報!Q2033="平日残","",月報!Q2033),"")</f>
        <v/>
      </c>
      <c r="AM2033" s="349"/>
      <c r="AN2033" s="349" t="str">
        <f t="shared" si="645"/>
        <v/>
      </c>
      <c r="AO2033" s="349" t="str">
        <f>IF($E2033="","",VLOOKUP($E2033,カレンダマスタ!$A$5:$E$381,5,FALSE))</f>
        <v/>
      </c>
      <c r="AQ2033" s="351"/>
      <c r="AR2033" s="352"/>
      <c r="AS2033" s="349"/>
      <c r="AU2033" s="355"/>
      <c r="AV2033" s="355" t="str">
        <f t="shared" si="647"/>
        <v/>
      </c>
      <c r="AW2033" s="355" t="str">
        <f t="shared" si="648"/>
        <v/>
      </c>
      <c r="AX2033" s="356" t="str">
        <f t="shared" si="649"/>
        <v/>
      </c>
      <c r="AY2033" s="356" t="str">
        <f t="shared" si="650"/>
        <v/>
      </c>
      <c r="AZ2033" s="357" t="str">
        <f>IF(AX2033&amp;AW2033="勤怠未設定","×",IF(AV2033="勤怠修正","×",IF(AC2033="外注","",IF(AA2033="",IF(AY2033&lt;&gt;"","×",""),IF(VLOOKUP(AA2033,カレンダマスタ!$H$66:$I$83,2,FALSE)&lt;&gt;AY2033,"×","OK")))))</f>
        <v/>
      </c>
      <c r="BC2033" s="355"/>
      <c r="BD2033" s="349"/>
      <c r="BE2033" s="349"/>
      <c r="BF2033" s="349" t="str">
        <f t="shared" si="635"/>
        <v/>
      </c>
      <c r="BG2033" s="349"/>
      <c r="BI2033" s="357" t="str">
        <f t="shared" si="652"/>
        <v/>
      </c>
    </row>
    <row r="2034" spans="2:61">
      <c r="B2034" s="323"/>
      <c r="C2034" s="539"/>
      <c r="D2034" s="324"/>
      <c r="E2034" s="325"/>
      <c r="F2034" s="324"/>
      <c r="G2034" s="591"/>
      <c r="H2034" s="591"/>
      <c r="I2034" s="339"/>
      <c r="J2034" s="320"/>
      <c r="K2034" s="319"/>
      <c r="L2034" s="320"/>
      <c r="M2034" s="320"/>
      <c r="N2034" s="320"/>
      <c r="O2034" s="340"/>
      <c r="P2034" s="340"/>
      <c r="Q2034" s="340"/>
      <c r="R2034" s="327"/>
      <c r="S2034" s="328"/>
      <c r="T2034" s="341"/>
      <c r="U2034" s="342"/>
      <c r="V2034" s="342"/>
      <c r="W2034" s="298"/>
      <c r="X2034" s="326"/>
      <c r="Y2034" s="326"/>
      <c r="Z2034" s="326"/>
      <c r="AA2034" s="327" t="str">
        <f t="shared" si="646"/>
        <v/>
      </c>
      <c r="AC2034" s="544"/>
      <c r="AD2034" s="545"/>
      <c r="AE2034" s="545"/>
      <c r="AF2034" s="545"/>
      <c r="AG2034" s="546"/>
      <c r="AI2034" s="348" t="str">
        <f>IF(月報!G2034&lt;&gt;"",月報!G2034,"")</f>
        <v/>
      </c>
      <c r="AJ2034" s="349" t="str">
        <f>IF(月報!W2034&lt;&gt;"",月報!W2034*24,"")</f>
        <v/>
      </c>
      <c r="AK2034" s="349" t="str">
        <f>IF(月報!P2034&lt;&gt;"",月報!P2034,"")</f>
        <v/>
      </c>
      <c r="AL2034" s="349" t="str">
        <f>IF(月報!Q2034&lt;&gt;"",IF(月報!Q2034="平日残","",月報!Q2034),"")</f>
        <v/>
      </c>
      <c r="AM2034" s="349"/>
      <c r="AN2034" s="349" t="str">
        <f t="shared" si="645"/>
        <v/>
      </c>
      <c r="AO2034" s="349" t="str">
        <f>IF($E2034="","",VLOOKUP($E2034,カレンダマスタ!$A$5:$E$381,5,FALSE))</f>
        <v/>
      </c>
      <c r="AQ2034" s="351"/>
      <c r="AR2034" s="352"/>
      <c r="AS2034" s="349"/>
      <c r="AU2034" s="355"/>
      <c r="AV2034" s="355" t="str">
        <f t="shared" si="647"/>
        <v/>
      </c>
      <c r="AW2034" s="355" t="str">
        <f t="shared" si="648"/>
        <v/>
      </c>
      <c r="AX2034" s="356" t="str">
        <f t="shared" si="649"/>
        <v/>
      </c>
      <c r="AY2034" s="356" t="str">
        <f t="shared" si="650"/>
        <v/>
      </c>
      <c r="AZ2034" s="357" t="str">
        <f>IF(AX2034&amp;AW2034="勤怠未設定","×",IF(AV2034="勤怠修正","×",IF(AC2034="外注","",IF(AA2034="",IF(AY2034&lt;&gt;"","×",""),IF(VLOOKUP(AA2034,カレンダマスタ!$H$66:$I$83,2,FALSE)&lt;&gt;AY2034,"×","OK")))))</f>
        <v/>
      </c>
      <c r="BC2034" s="355"/>
      <c r="BD2034" s="349"/>
      <c r="BE2034" s="349"/>
      <c r="BF2034" s="349" t="str">
        <f t="shared" si="635"/>
        <v/>
      </c>
      <c r="BG2034" s="349"/>
      <c r="BI2034" s="357" t="str">
        <f t="shared" si="652"/>
        <v/>
      </c>
    </row>
    <row r="2035" spans="2:61" ht="13.8" thickBot="1">
      <c r="B2035" s="329"/>
      <c r="C2035" s="540"/>
      <c r="D2035" s="330"/>
      <c r="E2035" s="331"/>
      <c r="F2035" s="330"/>
      <c r="G2035" s="592"/>
      <c r="H2035" s="592"/>
      <c r="I2035" s="343"/>
      <c r="J2035" s="322"/>
      <c r="K2035" s="321"/>
      <c r="L2035" s="322"/>
      <c r="M2035" s="322"/>
      <c r="N2035" s="322"/>
      <c r="O2035" s="344"/>
      <c r="P2035" s="344"/>
      <c r="Q2035" s="344"/>
      <c r="R2035" s="333"/>
      <c r="S2035" s="334"/>
      <c r="T2035" s="345"/>
      <c r="U2035" s="346"/>
      <c r="V2035" s="346"/>
      <c r="W2035" s="298"/>
      <c r="X2035" s="332"/>
      <c r="Y2035" s="332"/>
      <c r="Z2035" s="332"/>
      <c r="AA2035" s="333" t="str">
        <f t="shared" si="646"/>
        <v/>
      </c>
      <c r="AC2035" s="547"/>
      <c r="AD2035" s="548"/>
      <c r="AE2035" s="548"/>
      <c r="AF2035" s="548"/>
      <c r="AG2035" s="549"/>
      <c r="AI2035" s="348" t="str">
        <f>IF(月報!G2035&lt;&gt;"",月報!G2035,"")</f>
        <v/>
      </c>
      <c r="AJ2035" s="350" t="str">
        <f>IF(月報!W2035&lt;&gt;"",月報!W2035*24,"")</f>
        <v/>
      </c>
      <c r="AK2035" s="350" t="str">
        <f>IF(月報!P2035&lt;&gt;"",月報!P2035,"")</f>
        <v/>
      </c>
      <c r="AL2035" s="350" t="str">
        <f>IF(月報!Q2035&lt;&gt;"",IF(月報!Q2035="平日残","",月報!Q2035),"")</f>
        <v/>
      </c>
      <c r="AM2035" s="350"/>
      <c r="AN2035" s="350" t="str">
        <f t="shared" si="645"/>
        <v/>
      </c>
      <c r="AO2035" s="350" t="str">
        <f>IF($E2035="","",VLOOKUP($E2035,カレンダマスタ!$A$5:$E$381,5,FALSE))</f>
        <v/>
      </c>
      <c r="AP2035" s="347"/>
      <c r="AQ2035" s="353"/>
      <c r="AR2035" s="354"/>
      <c r="AS2035" s="350"/>
      <c r="AT2035" s="347"/>
      <c r="AU2035" s="358"/>
      <c r="AV2035" s="358" t="str">
        <f t="shared" si="647"/>
        <v/>
      </c>
      <c r="AW2035" s="358" t="str">
        <f t="shared" si="648"/>
        <v/>
      </c>
      <c r="AX2035" s="359" t="str">
        <f t="shared" si="649"/>
        <v/>
      </c>
      <c r="AY2035" s="359" t="str">
        <f t="shared" si="650"/>
        <v/>
      </c>
      <c r="AZ2035" s="360" t="str">
        <f>IF(AX2035&amp;AW2035="勤怠未設定","×",IF(AV2035="勤怠修正","×",IF(AC2035="外注","",IF(AA2035="",IF(AY2035&lt;&gt;"","×",""),IF(VLOOKUP(AA2035,カレンダマスタ!$H$66:$I$83,2,FALSE)&lt;&gt;AY2035,"×","OK")))))</f>
        <v/>
      </c>
      <c r="BC2035" s="358"/>
      <c r="BD2035" s="350"/>
      <c r="BE2035" s="350"/>
      <c r="BF2035" s="350" t="str">
        <f t="shared" si="635"/>
        <v/>
      </c>
      <c r="BG2035" s="350"/>
      <c r="BI2035" s="360" t="str">
        <f t="shared" si="652"/>
        <v/>
      </c>
    </row>
    <row r="2036" spans="2:61">
      <c r="B2036" s="111">
        <f>B1991+1</f>
        <v>45</v>
      </c>
      <c r="C2036" s="535"/>
      <c r="D2036" s="112"/>
      <c r="E2036" s="582"/>
      <c r="F2036" s="112"/>
      <c r="G2036" s="587"/>
      <c r="H2036" s="587"/>
      <c r="I2036" s="114"/>
      <c r="J2036" s="118"/>
      <c r="K2036" s="115"/>
      <c r="L2036" s="116"/>
      <c r="M2036" s="116"/>
      <c r="N2036" s="117"/>
      <c r="O2036" s="118"/>
      <c r="P2036" s="118"/>
      <c r="Q2036" s="118"/>
      <c r="R2036" s="119"/>
      <c r="S2036" s="120"/>
      <c r="T2036" s="433" t="str">
        <f t="shared" ref="T2036:T2070" si="653">IF(J2036&lt;&gt;"",J2036,"")</f>
        <v/>
      </c>
      <c r="U2036" s="428">
        <f>SUM(T2036:T2042)</f>
        <v>0</v>
      </c>
      <c r="V2036" s="428" t="str">
        <f t="shared" ref="V2036:V2070" si="654">IF(AC2036="外注",IF(AND(BC2036&lt;1,ROUND((H2036*24),1)=13),"外注2半",IF(AND(BC2036&lt;1,ROUND((G2036*24),1)=13.7),"外注1半",IF(AND(BC2036&lt;1,G2036=""),"外注休暇",""))),"")</f>
        <v/>
      </c>
      <c r="W2036" s="298"/>
      <c r="X2036" s="113" t="str">
        <f>IF(O2036&lt;&gt;"",O2036/24,"")</f>
        <v/>
      </c>
      <c r="Y2036" s="113" t="str">
        <f t="shared" ref="Y2036:Y2070" si="655">IF(P2036&lt;&gt;"",P2036/24,"")</f>
        <v/>
      </c>
      <c r="Z2036" s="113" t="str">
        <f t="shared" ref="Z2036:Z2070" si="656">IF(Q2036&lt;&gt;"",Q2036/24,"")</f>
        <v/>
      </c>
      <c r="AA2036" s="119" t="str">
        <f t="shared" si="646"/>
        <v/>
      </c>
      <c r="AC2036" s="183" t="str">
        <f>IF(C2036&lt;&gt;"",VLOOKUP(C2036,設定シート!$D$10:$N$109,11,FALSE),"")</f>
        <v/>
      </c>
      <c r="AD2036" s="184" t="str">
        <f>IF(C2036&lt;&gt;"",VLOOKUP(C2036,設定シート!$D$10:$H$109,5,FALSE),"")</f>
        <v/>
      </c>
      <c r="AE2036" s="185" t="str">
        <f>IF(C2036&lt;&gt;"",VLOOKUP(C2036,設定シート!$D$10:$L$109,9,FALSE),"")</f>
        <v/>
      </c>
      <c r="AF2036" s="184" t="str">
        <f>IF($AD2036="","",IF(LEFT($AD2036,2)="NS","NS","CS"))</f>
        <v/>
      </c>
      <c r="AG2036" s="203">
        <f t="shared" ref="AG2036:AG2070" si="657">IF(OR(R2036="有給休暇",G2036=""),0,IF(AQ2036=1,0,1))</f>
        <v>0</v>
      </c>
      <c r="AI2036" s="121" t="str">
        <f>IF(月報!G2036&lt;&gt;"",月報!G2036,"")</f>
        <v/>
      </c>
      <c r="AJ2036" s="122" t="str">
        <f>IF(月報!W2036&lt;&gt;"",月報!W2036*24,"")</f>
        <v/>
      </c>
      <c r="AK2036" s="122" t="str">
        <f>IF(月報!P2036&lt;&gt;"",月報!P2036,"")</f>
        <v/>
      </c>
      <c r="AL2036" s="122" t="str">
        <f>IF(月報!Q2036&lt;&gt;"",IF(月報!Q2036="平日残","",月報!Q2036),"")</f>
        <v/>
      </c>
      <c r="AM2036" s="122"/>
      <c r="AN2036" s="122" t="str">
        <f t="shared" si="645"/>
        <v/>
      </c>
      <c r="AO2036" s="122" t="str">
        <f>IF($E2036="","",VLOOKUP($E2036,カレンダマスタ!$A$5:$E$381,5,FALSE))</f>
        <v/>
      </c>
      <c r="AQ2036" s="195" t="str">
        <f>IF(G2036="","",IF(VLOOKUP(E2036,カレンダマスタ!$A$5:$D$381,4,FALSE)=0,"",1))</f>
        <v/>
      </c>
      <c r="AR2036" s="123" t="str">
        <f>IF($G2036="","",IF($AD2036="NSTC",INDEX(カレンダマスタ!$I$26:$O$31,MATCH($G2036,カレンダマスタ!$H$26:$H$31,1),MATCH($H2036,カレンダマスタ!$I$25:$O$25,1)),
IF($AD2036="CS本社",INDEX(カレンダマスタ!$I$36:$O$41,MATCH($G2036,カレンダマスタ!$H$36:$H$41,1),MATCH($H2036,カレンダマスタ!$I$35:$O$35,1)),
IF($AD2036="NS本社",INDEX(カレンダマスタ!$I$94:$O$99,MATCH($G2036,カレンダマスタ!$H$95:$H$100,1),MATCH($H2036,カレンダマスタ!$I$93:$O$93,1)),
IF($AD2036="ODC",INDEX(カレンダマスタ!$I$46:$O$51,MATCH($G2036,カレンダマスタ!$H$46:$H$51,1),MATCH($H2036,カレンダマスタ!$I$45:$O$45,1)),
IF($AD2036="NS東京TC",INDEX(カレンダマスタ!$I$56:$O$61,MATCH($G2036,カレンダマスタ!$H$56:$H$61,1),MATCH($H2036,カレンダマスタ!$I$55:$O$55,1)),""))))))</f>
        <v/>
      </c>
      <c r="AS2036" s="122" t="str">
        <f t="shared" ref="AS2036:AS2070" si="658">IF(AC2036="社員","",IF(R2036="有給休暇","",IF(AND(AF2036="CS",AQ2036=1)=TRUE,"OK",IF(AR2036&lt;&gt;"",IF(TIMEVALUE(MID(I2036,1,10))=AR2036,"OK","×"),""))))</f>
        <v/>
      </c>
      <c r="AU2036" s="124" t="str">
        <f>IF(E2036="","",VLOOKUP($E2036,カレンダマスタ!$A$4:$E$381,4,FALSE))</f>
        <v/>
      </c>
      <c r="AV2036" s="124" t="str">
        <f t="shared" si="647"/>
        <v/>
      </c>
      <c r="AW2036" s="124" t="str">
        <f t="shared" si="648"/>
        <v/>
      </c>
      <c r="AX2036" s="125" t="str">
        <f t="shared" si="649"/>
        <v/>
      </c>
      <c r="AY2036" s="125" t="str">
        <f t="shared" si="650"/>
        <v/>
      </c>
      <c r="AZ2036" s="114" t="str">
        <f>IF(AX2036&amp;AW2036="勤怠未設定","×",IF(AV2036="勤怠修正","×",IF(AC2036="外注","",IF(AA2036="",IF(AY2036&lt;&gt;"","×",""),IF(VLOOKUP(AA2036,カレンダマスタ!$H$66:$I$83,2,FALSE)&lt;&gt;AY2036,"×","OK")))))</f>
        <v/>
      </c>
      <c r="BC2036" s="124" t="str">
        <f>IF(E2036="","",VLOOKUP($E2036,カレンダマスタ!$A$4:$E$381,4,FALSE))</f>
        <v/>
      </c>
      <c r="BD2036" s="122" t="str">
        <f>IF(AC2036="社員","",IF(AG2036=0,"",IF(AD2036="NSTC",IF(COUNTIF(カレンダマスタ!$Q$5:$Q$32,G2036)=1,"OK","×"),
IF(AD2036="NS本社",IF(COUNTIF(カレンダマスタ!$T$5:$T$32,G2036)=1,"OK","×"),IF(COUNTIF(カレンダマスタ!$R$5:$R$32,G2036)=1,"OK","×")))))</f>
        <v/>
      </c>
      <c r="BE2036" s="122" t="str">
        <f>IF(AC2036="社員","",IF(G2036="","",IF(R2036&lt;&gt;"","",IF(AF2036="CS","OK",IF(VLOOKUP(E2036,カレンダマスタ!$A$5:$D$381,4,FALSE)&gt;0,"",IF(OR(G2036*24&gt;10.84,H2036*24&lt;14.5)=TRUE,"×","OK"))))))</f>
        <v/>
      </c>
      <c r="BF2036" s="122" t="str">
        <f t="shared" si="635"/>
        <v/>
      </c>
      <c r="BG2036" s="127" t="str">
        <f>IF(AE2036="派遣","",IF(G2036="","",IF(R2036="有給休暇","",IF(S2036="","×","OK"))))</f>
        <v/>
      </c>
      <c r="BI2036" s="114" t="str">
        <f t="shared" ref="BI2036:BI2070" si="659">IF(OR(AO2036="×",AS2036="×",AZ2036="×",BE2036="×",BF2036="TW未入力",BF2036="週報未入力",BG2036="×"),"×","")</f>
        <v/>
      </c>
    </row>
    <row r="2037" spans="2:61">
      <c r="B2037" s="111"/>
      <c r="C2037" s="536"/>
      <c r="D2037" s="128"/>
      <c r="E2037" s="583"/>
      <c r="F2037" s="128"/>
      <c r="G2037" s="588"/>
      <c r="H2037" s="588"/>
      <c r="I2037" s="130"/>
      <c r="J2037" s="139"/>
      <c r="K2037" s="131"/>
      <c r="L2037" s="132"/>
      <c r="M2037" s="132"/>
      <c r="N2037" s="141"/>
      <c r="O2037" s="139"/>
      <c r="P2037" s="139"/>
      <c r="Q2037" s="139"/>
      <c r="R2037" s="133"/>
      <c r="S2037" s="134"/>
      <c r="T2037" s="434" t="str">
        <f t="shared" si="653"/>
        <v/>
      </c>
      <c r="U2037" s="429"/>
      <c r="V2037" s="429" t="str">
        <f t="shared" si="654"/>
        <v/>
      </c>
      <c r="W2037" s="298"/>
      <c r="X2037" s="129" t="str">
        <f t="shared" ref="X2037:X2070" si="660">IF(O2037&lt;&gt;"",O2037/24,"")</f>
        <v/>
      </c>
      <c r="Y2037" s="129" t="str">
        <f t="shared" si="655"/>
        <v/>
      </c>
      <c r="Z2037" s="129" t="str">
        <f t="shared" si="656"/>
        <v/>
      </c>
      <c r="AA2037" s="133" t="str">
        <f t="shared" si="646"/>
        <v/>
      </c>
      <c r="AC2037" s="186" t="str">
        <f>AC2036</f>
        <v/>
      </c>
      <c r="AD2037" s="186" t="str">
        <f>AD2036</f>
        <v/>
      </c>
      <c r="AE2037" s="186" t="str">
        <f>AE2036</f>
        <v/>
      </c>
      <c r="AF2037" s="186" t="str">
        <f>AF2036</f>
        <v/>
      </c>
      <c r="AG2037" s="204">
        <f t="shared" si="657"/>
        <v>0</v>
      </c>
      <c r="AI2037" s="135" t="str">
        <f>IF(月報!G2037&lt;&gt;"",月報!G2037,"")</f>
        <v/>
      </c>
      <c r="AJ2037" s="126" t="str">
        <f>IF(月報!W2037&lt;&gt;"",月報!W2037*24,"")</f>
        <v/>
      </c>
      <c r="AK2037" s="126" t="str">
        <f>IF(月報!P2037&lt;&gt;"",月報!P2037,"")</f>
        <v/>
      </c>
      <c r="AL2037" s="126" t="str">
        <f>IF(月報!Q2037&lt;&gt;"",IF(月報!Q2037="平日残","",月報!Q2037),"")</f>
        <v/>
      </c>
      <c r="AM2037" s="126"/>
      <c r="AN2037" s="126" t="str">
        <f t="shared" si="645"/>
        <v/>
      </c>
      <c r="AO2037" s="126" t="str">
        <f>IF($E2037="","",VLOOKUP($E2037,カレンダマスタ!$A$5:$E$381,5,FALSE))</f>
        <v/>
      </c>
      <c r="AQ2037" s="196" t="str">
        <f>IF(G2037="","",IF(VLOOKUP(E2037,カレンダマスタ!$A$5:$D$381,4,FALSE)=0,"",1))</f>
        <v/>
      </c>
      <c r="AR2037" s="136" t="str">
        <f>IF($G2037="","",IF($AD2037="NSTC",INDEX(カレンダマスタ!$I$26:$O$31,MATCH($G2037,カレンダマスタ!$H$26:$H$31,1),MATCH($H2037,カレンダマスタ!$I$25:$O$25,1)),
IF($AD2037="CS本社",INDEX(カレンダマスタ!$I$36:$O$41,MATCH($G2037,カレンダマスタ!$H$36:$H$41,1),MATCH($H2037,カレンダマスタ!$I$35:$O$35,1)),
IF($AD2037="NS本社",INDEX(カレンダマスタ!$I$94:$O$99,MATCH($G2037,カレンダマスタ!$H$95:$H$100,1),MATCH($H2037,カレンダマスタ!$I$93:$O$93,1)),
IF($AD2037="ODC",INDEX(カレンダマスタ!$I$46:$O$51,MATCH($G2037,カレンダマスタ!$H$46:$H$51,1),MATCH($H2037,カレンダマスタ!$I$45:$O$45,1)),
IF($AD2037="NS東京TC",INDEX(カレンダマスタ!$I$56:$O$61,MATCH($G2037,カレンダマスタ!$H$56:$H$61,1),MATCH($H2037,カレンダマスタ!$I$55:$O$55,1)),""))))))</f>
        <v/>
      </c>
      <c r="AS2037" s="126" t="str">
        <f t="shared" si="658"/>
        <v/>
      </c>
      <c r="AU2037" s="137" t="str">
        <f>IF(E2037="","",VLOOKUP($E2037,カレンダマスタ!$A$4:$E$381,4,FALSE))</f>
        <v/>
      </c>
      <c r="AV2037" s="137" t="str">
        <f t="shared" si="647"/>
        <v/>
      </c>
      <c r="AW2037" s="137" t="str">
        <f t="shared" si="648"/>
        <v/>
      </c>
      <c r="AX2037" s="138" t="str">
        <f t="shared" si="649"/>
        <v/>
      </c>
      <c r="AY2037" s="138" t="str">
        <f t="shared" si="650"/>
        <v/>
      </c>
      <c r="AZ2037" s="130" t="str">
        <f>IF(AX2037&amp;AW2037="勤怠未設定","×",IF(AV2037="勤怠修正","×",IF(AC2037="外注","",IF(AA2037="",IF(AY2037&lt;&gt;"","×",""),IF(VLOOKUP(AA2037,カレンダマスタ!$H$66:$I$83,2,FALSE)&lt;&gt;AY2037,"×","OK")))))</f>
        <v/>
      </c>
      <c r="BC2037" s="137" t="str">
        <f>IF(E2037="","",VLOOKUP($E2037,カレンダマスタ!$A$4:$E$381,4,FALSE))</f>
        <v/>
      </c>
      <c r="BD2037" s="126" t="str">
        <f>IF(AC2037="社員","",IF(AG2037=0,"",IF(AD2037="NSTC",IF(COUNTIF(カレンダマスタ!$Q$5:$Q$32,G2037)=1,"OK","×"),
IF(AD2037="NS本社",IF(COUNTIF(カレンダマスタ!$T$5:$T$32,G2037)=1,"OK","×"),IF(COUNTIF(カレンダマスタ!$R$5:$R$32,G2037)=1,"OK","×")))))</f>
        <v/>
      </c>
      <c r="BE2037" s="126" t="str">
        <f>IF(AC2037="社員","",IF(G2037="","",IF(R2037&lt;&gt;"","",IF(AF2037="CS","OK",IF(VLOOKUP(E2037,カレンダマスタ!$A$5:$D$381,4,FALSE)&gt;0,"",IF(OR(G2037*24&gt;10.84,H2037*24&lt;14.5)=TRUE,"×","OK"))))))</f>
        <v/>
      </c>
      <c r="BF2037" s="126" t="str">
        <f t="shared" si="635"/>
        <v/>
      </c>
      <c r="BG2037" s="126" t="str">
        <f t="shared" si="651"/>
        <v/>
      </c>
      <c r="BI2037" s="130" t="str">
        <f t="shared" si="659"/>
        <v/>
      </c>
    </row>
    <row r="2038" spans="2:61">
      <c r="B2038" s="111"/>
      <c r="C2038" s="536"/>
      <c r="D2038" s="128"/>
      <c r="E2038" s="583"/>
      <c r="F2038" s="128"/>
      <c r="G2038" s="588"/>
      <c r="H2038" s="588"/>
      <c r="I2038" s="130"/>
      <c r="J2038" s="139"/>
      <c r="K2038" s="131"/>
      <c r="L2038" s="132"/>
      <c r="M2038" s="132"/>
      <c r="N2038" s="141"/>
      <c r="O2038" s="139"/>
      <c r="P2038" s="139"/>
      <c r="Q2038" s="139"/>
      <c r="R2038" s="133"/>
      <c r="S2038" s="134"/>
      <c r="T2038" s="434" t="str">
        <f t="shared" si="653"/>
        <v/>
      </c>
      <c r="U2038" s="429"/>
      <c r="V2038" s="429" t="str">
        <f t="shared" si="654"/>
        <v/>
      </c>
      <c r="W2038" s="298"/>
      <c r="X2038" s="129" t="str">
        <f t="shared" si="660"/>
        <v/>
      </c>
      <c r="Y2038" s="129" t="str">
        <f t="shared" si="655"/>
        <v/>
      </c>
      <c r="Z2038" s="129" t="str">
        <f t="shared" si="656"/>
        <v/>
      </c>
      <c r="AA2038" s="133" t="str">
        <f t="shared" si="646"/>
        <v/>
      </c>
      <c r="AC2038" s="186" t="str">
        <f>AC2036</f>
        <v/>
      </c>
      <c r="AD2038" s="187" t="str">
        <f>AD2036</f>
        <v/>
      </c>
      <c r="AE2038" s="187" t="str">
        <f>AE2036</f>
        <v/>
      </c>
      <c r="AF2038" s="187" t="str">
        <f>AF2036</f>
        <v/>
      </c>
      <c r="AG2038" s="204">
        <f t="shared" si="657"/>
        <v>0</v>
      </c>
      <c r="AI2038" s="135" t="str">
        <f>IF(月報!G2038&lt;&gt;"",月報!G2038,"")</f>
        <v/>
      </c>
      <c r="AJ2038" s="126" t="str">
        <f>IF(月報!W2038&lt;&gt;"",月報!W2038*24,"")</f>
        <v/>
      </c>
      <c r="AK2038" s="126" t="str">
        <f>IF(月報!P2038&lt;&gt;"",月報!P2038,"")</f>
        <v/>
      </c>
      <c r="AL2038" s="126" t="str">
        <f>IF(月報!Q2038&lt;&gt;"",IF(月報!Q2038="平日残","",月報!Q2038),"")</f>
        <v/>
      </c>
      <c r="AM2038" s="126"/>
      <c r="AN2038" s="126" t="str">
        <f t="shared" si="645"/>
        <v/>
      </c>
      <c r="AO2038" s="126" t="str">
        <f>IF($E2038="","",VLOOKUP($E2038,カレンダマスタ!$A$5:$E$381,5,FALSE))</f>
        <v/>
      </c>
      <c r="AQ2038" s="196" t="str">
        <f>IF(G2038="","",IF(VLOOKUP(E2038,カレンダマスタ!$A$5:$D$381,4,FALSE)=0,"",1))</f>
        <v/>
      </c>
      <c r="AR2038" s="136" t="str">
        <f>IF($G2038="","",IF($AD2038="NSTC",INDEX(カレンダマスタ!$I$26:$O$31,MATCH($G2038,カレンダマスタ!$H$26:$H$31,1),MATCH($H2038,カレンダマスタ!$I$25:$O$25,1)),
IF($AD2038="CS本社",INDEX(カレンダマスタ!$I$36:$O$41,MATCH($G2038,カレンダマスタ!$H$36:$H$41,1),MATCH($H2038,カレンダマスタ!$I$35:$O$35,1)),
IF($AD2038="NS本社",INDEX(カレンダマスタ!$I$94:$O$99,MATCH($G2038,カレンダマスタ!$H$95:$H$100,1),MATCH($H2038,カレンダマスタ!$I$93:$O$93,1)),
IF($AD2038="ODC",INDEX(カレンダマスタ!$I$46:$O$51,MATCH($G2038,カレンダマスタ!$H$46:$H$51,1),MATCH($H2038,カレンダマスタ!$I$45:$O$45,1)),
IF($AD2038="NS東京TC",INDEX(カレンダマスタ!$I$56:$O$61,MATCH($G2038,カレンダマスタ!$H$56:$H$61,1),MATCH($H2038,カレンダマスタ!$I$55:$O$55,1)),""))))))</f>
        <v/>
      </c>
      <c r="AS2038" s="126" t="str">
        <f t="shared" si="658"/>
        <v/>
      </c>
      <c r="AU2038" s="137" t="str">
        <f>IF(E2038="","",VLOOKUP($E2038,カレンダマスタ!$A$4:$E$381,4,FALSE))</f>
        <v/>
      </c>
      <c r="AV2038" s="137" t="str">
        <f t="shared" si="647"/>
        <v/>
      </c>
      <c r="AW2038" s="137" t="str">
        <f t="shared" si="648"/>
        <v/>
      </c>
      <c r="AX2038" s="138" t="str">
        <f t="shared" si="649"/>
        <v/>
      </c>
      <c r="AY2038" s="138" t="str">
        <f t="shared" si="650"/>
        <v/>
      </c>
      <c r="AZ2038" s="130" t="str">
        <f>IF(AX2038&amp;AW2038="勤怠未設定","×",IF(AV2038="勤怠修正","×",IF(AC2038="外注","",IF(AA2038="",IF(AY2038&lt;&gt;"","×",""),IF(VLOOKUP(AA2038,カレンダマスタ!$H$66:$I$83,2,FALSE)&lt;&gt;AY2038,"×","OK")))))</f>
        <v/>
      </c>
      <c r="BC2038" s="137" t="str">
        <f>IF(E2038="","",VLOOKUP($E2038,カレンダマスタ!$A$4:$E$381,4,FALSE))</f>
        <v/>
      </c>
      <c r="BD2038" s="126" t="str">
        <f>IF(AC2038="社員","",IF(AG2038=0,"",IF(AD2038="NSTC",IF(COUNTIF(カレンダマスタ!$Q$5:$Q$32,G2038)=1,"OK","×"),
IF(AD2038="NS本社",IF(COUNTIF(カレンダマスタ!$T$5:$T$32,G2038)=1,"OK","×"),IF(COUNTIF(カレンダマスタ!$R$5:$R$32,G2038)=1,"OK","×")))))</f>
        <v/>
      </c>
      <c r="BE2038" s="126" t="str">
        <f>IF(AC2038="社員","",IF(G2038="","",IF(R2038&lt;&gt;"","",IF(AF2038="CS","OK",IF(VLOOKUP(E2038,カレンダマスタ!$A$5:$D$381,4,FALSE)&gt;0,"",IF(OR(G2038*24&gt;10.84,H2038*24&lt;14.5)=TRUE,"×","OK"))))))</f>
        <v/>
      </c>
      <c r="BF2038" s="126" t="str">
        <f t="shared" si="635"/>
        <v/>
      </c>
      <c r="BG2038" s="126" t="str">
        <f t="shared" si="651"/>
        <v/>
      </c>
      <c r="BI2038" s="130" t="str">
        <f t="shared" si="659"/>
        <v/>
      </c>
    </row>
    <row r="2039" spans="2:61">
      <c r="B2039" s="111"/>
      <c r="C2039" s="536"/>
      <c r="D2039" s="128"/>
      <c r="E2039" s="583"/>
      <c r="F2039" s="128"/>
      <c r="G2039" s="588"/>
      <c r="H2039" s="588"/>
      <c r="I2039" s="130"/>
      <c r="J2039" s="139"/>
      <c r="K2039" s="131"/>
      <c r="L2039" s="132"/>
      <c r="M2039" s="132"/>
      <c r="N2039" s="141"/>
      <c r="O2039" s="139"/>
      <c r="P2039" s="139"/>
      <c r="Q2039" s="139"/>
      <c r="R2039" s="133"/>
      <c r="S2039" s="134"/>
      <c r="T2039" s="434" t="str">
        <f t="shared" si="653"/>
        <v/>
      </c>
      <c r="U2039" s="429"/>
      <c r="V2039" s="429" t="str">
        <f t="shared" si="654"/>
        <v/>
      </c>
      <c r="W2039" s="298"/>
      <c r="X2039" s="129" t="str">
        <f t="shared" si="660"/>
        <v/>
      </c>
      <c r="Y2039" s="129" t="str">
        <f t="shared" si="655"/>
        <v/>
      </c>
      <c r="Z2039" s="129" t="str">
        <f t="shared" si="656"/>
        <v/>
      </c>
      <c r="AA2039" s="133" t="str">
        <f t="shared" si="646"/>
        <v/>
      </c>
      <c r="AC2039" s="186" t="str">
        <f>AC2036</f>
        <v/>
      </c>
      <c r="AD2039" s="187" t="str">
        <f>AD2036</f>
        <v/>
      </c>
      <c r="AE2039" s="187" t="str">
        <f>AE2036</f>
        <v/>
      </c>
      <c r="AF2039" s="187" t="str">
        <f>AF2036</f>
        <v/>
      </c>
      <c r="AG2039" s="204">
        <f t="shared" si="657"/>
        <v>0</v>
      </c>
      <c r="AI2039" s="140" t="str">
        <f>IF(月報!G2039&lt;&gt;"",月報!G2039,"")</f>
        <v/>
      </c>
      <c r="AJ2039" s="126" t="str">
        <f>IF(月報!W2039&lt;&gt;"",月報!W2039*24,"")</f>
        <v/>
      </c>
      <c r="AK2039" s="126" t="str">
        <f>IF(月報!P2039&lt;&gt;"",月報!P2039,"")</f>
        <v/>
      </c>
      <c r="AL2039" s="126" t="str">
        <f>IF(月報!Q2039&lt;&gt;"",IF(月報!Q2039="平日残","",月報!Q2039),"")</f>
        <v/>
      </c>
      <c r="AM2039" s="126"/>
      <c r="AN2039" s="126" t="str">
        <f t="shared" si="645"/>
        <v/>
      </c>
      <c r="AO2039" s="126" t="str">
        <f>IF($E2039="","",VLOOKUP($E2039,カレンダマスタ!$A$5:$E$381,5,FALSE))</f>
        <v/>
      </c>
      <c r="AQ2039" s="196" t="str">
        <f>IF(G2039="","",IF(VLOOKUP(E2039,カレンダマスタ!$A$5:$D$381,4,FALSE)=0,"",1))</f>
        <v/>
      </c>
      <c r="AR2039" s="136" t="str">
        <f>IF($G2039="","",IF($AD2039="NSTC",INDEX(カレンダマスタ!$I$26:$O$31,MATCH($G2039,カレンダマスタ!$H$26:$H$31,1),MATCH($H2039,カレンダマスタ!$I$25:$O$25,1)),
IF($AD2039="CS本社",INDEX(カレンダマスタ!$I$36:$O$41,MATCH($G2039,カレンダマスタ!$H$36:$H$41,1),MATCH($H2039,カレンダマスタ!$I$35:$O$35,1)),
IF($AD2039="NS本社",INDEX(カレンダマスタ!$I$94:$O$99,MATCH($G2039,カレンダマスタ!$H$95:$H$100,1),MATCH($H2039,カレンダマスタ!$I$93:$O$93,1)),
IF($AD2039="ODC",INDEX(カレンダマスタ!$I$46:$O$51,MATCH($G2039,カレンダマスタ!$H$46:$H$51,1),MATCH($H2039,カレンダマスタ!$I$45:$O$45,1)),
IF($AD2039="NS東京TC",INDEX(カレンダマスタ!$I$56:$O$61,MATCH($G2039,カレンダマスタ!$H$56:$H$61,1),MATCH($H2039,カレンダマスタ!$I$55:$O$55,1)),""))))))</f>
        <v/>
      </c>
      <c r="AS2039" s="126" t="str">
        <f t="shared" si="658"/>
        <v/>
      </c>
      <c r="AU2039" s="137" t="str">
        <f>IF(E2039="","",VLOOKUP($E2039,カレンダマスタ!$A$4:$E$381,4,FALSE))</f>
        <v/>
      </c>
      <c r="AV2039" s="137" t="str">
        <f t="shared" si="647"/>
        <v/>
      </c>
      <c r="AW2039" s="137" t="str">
        <f t="shared" si="648"/>
        <v/>
      </c>
      <c r="AX2039" s="138" t="str">
        <f t="shared" si="649"/>
        <v/>
      </c>
      <c r="AY2039" s="138" t="str">
        <f t="shared" si="650"/>
        <v/>
      </c>
      <c r="AZ2039" s="130" t="str">
        <f>IF(AX2039&amp;AW2039="勤怠未設定","×",IF(AV2039="勤怠修正","×",IF(AC2039="外注","",IF(AA2039="",IF(AY2039&lt;&gt;"","×",""),IF(VLOOKUP(AA2039,カレンダマスタ!$H$66:$I$83,2,FALSE)&lt;&gt;AY2039,"×","OK")))))</f>
        <v/>
      </c>
      <c r="BC2039" s="137" t="str">
        <f>IF(E2039="","",VLOOKUP($E2039,カレンダマスタ!$A$4:$E$381,4,FALSE))</f>
        <v/>
      </c>
      <c r="BD2039" s="126" t="str">
        <f>IF(AC2039="社員","",IF(AG2039=0,"",IF(AD2039="NSTC",IF(COUNTIF(カレンダマスタ!$Q$5:$Q$32,G2039)=1,"OK","×"),
IF(AD2039="NS本社",IF(COUNTIF(カレンダマスタ!$T$5:$T$32,G2039)=1,"OK","×"),IF(COUNTIF(カレンダマスタ!$R$5:$R$32,G2039)=1,"OK","×")))))</f>
        <v/>
      </c>
      <c r="BE2039" s="126" t="str">
        <f>IF(AC2039="社員","",IF(G2039="","",IF(R2039&lt;&gt;"","",IF(AF2039="CS","OK",IF(VLOOKUP(E2039,カレンダマスタ!$A$5:$D$381,4,FALSE)&gt;0,"",IF(OR(G2039*24&gt;10.84,H2039*24&lt;14.5)=TRUE,"×","OK"))))))</f>
        <v/>
      </c>
      <c r="BF2039" s="126" t="str">
        <f t="shared" si="635"/>
        <v/>
      </c>
      <c r="BG2039" s="126" t="str">
        <f t="shared" si="651"/>
        <v/>
      </c>
      <c r="BI2039" s="130" t="str">
        <f t="shared" si="659"/>
        <v/>
      </c>
    </row>
    <row r="2040" spans="2:61">
      <c r="B2040" s="111"/>
      <c r="C2040" s="536"/>
      <c r="D2040" s="128"/>
      <c r="E2040" s="583"/>
      <c r="F2040" s="128"/>
      <c r="G2040" s="588"/>
      <c r="H2040" s="588"/>
      <c r="I2040" s="130"/>
      <c r="J2040" s="139"/>
      <c r="K2040" s="131"/>
      <c r="L2040" s="132"/>
      <c r="M2040" s="132"/>
      <c r="N2040" s="141"/>
      <c r="O2040" s="139"/>
      <c r="P2040" s="139"/>
      <c r="Q2040" s="139"/>
      <c r="R2040" s="133"/>
      <c r="S2040" s="134"/>
      <c r="T2040" s="434" t="str">
        <f t="shared" si="653"/>
        <v/>
      </c>
      <c r="U2040" s="429"/>
      <c r="V2040" s="429" t="str">
        <f t="shared" si="654"/>
        <v/>
      </c>
      <c r="W2040" s="298"/>
      <c r="X2040" s="129" t="str">
        <f t="shared" si="660"/>
        <v/>
      </c>
      <c r="Y2040" s="129" t="str">
        <f t="shared" si="655"/>
        <v/>
      </c>
      <c r="Z2040" s="129" t="str">
        <f t="shared" si="656"/>
        <v/>
      </c>
      <c r="AA2040" s="133" t="str">
        <f t="shared" si="646"/>
        <v/>
      </c>
      <c r="AC2040" s="186" t="str">
        <f>AC2036</f>
        <v/>
      </c>
      <c r="AD2040" s="187" t="str">
        <f>AD2036</f>
        <v/>
      </c>
      <c r="AE2040" s="187" t="str">
        <f>AE2036</f>
        <v/>
      </c>
      <c r="AF2040" s="187" t="str">
        <f>AF2036</f>
        <v/>
      </c>
      <c r="AG2040" s="204">
        <f t="shared" si="657"/>
        <v>0</v>
      </c>
      <c r="AI2040" s="140" t="str">
        <f>IF(月報!G2040&lt;&gt;"",月報!G2040,"")</f>
        <v/>
      </c>
      <c r="AJ2040" s="126" t="str">
        <f>IF(月報!W2040&lt;&gt;"",月報!W2040*24,"")</f>
        <v/>
      </c>
      <c r="AK2040" s="126" t="str">
        <f>IF(月報!P2040&lt;&gt;"",月報!P2040,"")</f>
        <v/>
      </c>
      <c r="AL2040" s="126" t="str">
        <f>IF(月報!Q2040&lt;&gt;"",IF(月報!Q2040="平日残","",月報!Q2040),"")</f>
        <v/>
      </c>
      <c r="AM2040" s="126"/>
      <c r="AN2040" s="126" t="str">
        <f t="shared" si="645"/>
        <v/>
      </c>
      <c r="AO2040" s="126" t="str">
        <f>IF($E2040="","",VLOOKUP($E2040,カレンダマスタ!$A$5:$E$381,5,FALSE))</f>
        <v/>
      </c>
      <c r="AQ2040" s="196" t="str">
        <f>IF(G2040="","",IF(VLOOKUP(E2040,カレンダマスタ!$A$5:$D$381,4,FALSE)=0,"",1))</f>
        <v/>
      </c>
      <c r="AR2040" s="136" t="str">
        <f>IF($G2040="","",IF($AD2040="NSTC",INDEX(カレンダマスタ!$I$26:$O$31,MATCH($G2040,カレンダマスタ!$H$26:$H$31,1),MATCH($H2040,カレンダマスタ!$I$25:$O$25,1)),
IF($AD2040="CS本社",INDEX(カレンダマスタ!$I$36:$O$41,MATCH($G2040,カレンダマスタ!$H$36:$H$41,1),MATCH($H2040,カレンダマスタ!$I$35:$O$35,1)),
IF($AD2040="NS本社",INDEX(カレンダマスタ!$I$94:$O$99,MATCH($G2040,カレンダマスタ!$H$95:$H$100,1),MATCH($H2040,カレンダマスタ!$I$93:$O$93,1)),
IF($AD2040="ODC",INDEX(カレンダマスタ!$I$46:$O$51,MATCH($G2040,カレンダマスタ!$H$46:$H$51,1),MATCH($H2040,カレンダマスタ!$I$45:$O$45,1)),
IF($AD2040="NS東京TC",INDEX(カレンダマスタ!$I$56:$O$61,MATCH($G2040,カレンダマスタ!$H$56:$H$61,1),MATCH($H2040,カレンダマスタ!$I$55:$O$55,1)),""))))))</f>
        <v/>
      </c>
      <c r="AS2040" s="126" t="str">
        <f t="shared" si="658"/>
        <v/>
      </c>
      <c r="AU2040" s="137" t="str">
        <f>IF(E2040="","",VLOOKUP($E2040,カレンダマスタ!$A$4:$E$381,4,FALSE))</f>
        <v/>
      </c>
      <c r="AV2040" s="137" t="str">
        <f t="shared" si="647"/>
        <v/>
      </c>
      <c r="AW2040" s="137" t="str">
        <f t="shared" si="648"/>
        <v/>
      </c>
      <c r="AX2040" s="138" t="str">
        <f t="shared" si="649"/>
        <v/>
      </c>
      <c r="AY2040" s="138" t="str">
        <f t="shared" si="650"/>
        <v/>
      </c>
      <c r="AZ2040" s="130" t="str">
        <f>IF(AX2040&amp;AW2040="勤怠未設定","×",IF(AV2040="勤怠修正","×",IF(AC2040="外注","",IF(AA2040="",IF(AY2040&lt;&gt;"","×",""),IF(VLOOKUP(AA2040,カレンダマスタ!$H$66:$I$83,2,FALSE)&lt;&gt;AY2040,"×","OK")))))</f>
        <v/>
      </c>
      <c r="BC2040" s="137" t="str">
        <f>IF(E2040="","",VLOOKUP($E2040,カレンダマスタ!$A$4:$E$381,4,FALSE))</f>
        <v/>
      </c>
      <c r="BD2040" s="126" t="str">
        <f>IF(AC2040="社員","",IF(AG2040=0,"",IF(AD2040="NSTC",IF(COUNTIF(カレンダマスタ!$Q$5:$Q$32,G2040)=1,"OK","×"),
IF(AD2040="NS本社",IF(COUNTIF(カレンダマスタ!$T$5:$T$32,G2040)=1,"OK","×"),IF(COUNTIF(カレンダマスタ!$R$5:$R$32,G2040)=1,"OK","×")))))</f>
        <v/>
      </c>
      <c r="BE2040" s="126" t="str">
        <f>IF(AC2040="社員","",IF(G2040="","",IF(R2040&lt;&gt;"","",IF(AF2040="CS","OK",IF(VLOOKUP(E2040,カレンダマスタ!$A$5:$D$381,4,FALSE)&gt;0,"",IF(OR(G2040*24&gt;10.84,H2040*24&lt;14.5)=TRUE,"×","OK"))))))</f>
        <v/>
      </c>
      <c r="BF2040" s="126" t="str">
        <f t="shared" ref="BF2040:BF2103" si="661">IF(AC2040="外注",AN2040,IF(G2040="",IF(AJ2040="","","週報未入力"),IF(AJ2040="","TW未入力","")))</f>
        <v/>
      </c>
      <c r="BG2040" s="126" t="str">
        <f t="shared" si="651"/>
        <v/>
      </c>
      <c r="BI2040" s="130" t="str">
        <f t="shared" si="659"/>
        <v/>
      </c>
    </row>
    <row r="2041" spans="2:61">
      <c r="B2041" s="111"/>
      <c r="C2041" s="536"/>
      <c r="D2041" s="128"/>
      <c r="E2041" s="583"/>
      <c r="F2041" s="128"/>
      <c r="G2041" s="588"/>
      <c r="H2041" s="588"/>
      <c r="I2041" s="130"/>
      <c r="J2041" s="139"/>
      <c r="K2041" s="131"/>
      <c r="L2041" s="132"/>
      <c r="M2041" s="132"/>
      <c r="N2041" s="141"/>
      <c r="O2041" s="139"/>
      <c r="P2041" s="139"/>
      <c r="Q2041" s="139"/>
      <c r="R2041" s="133"/>
      <c r="S2041" s="134"/>
      <c r="T2041" s="434" t="str">
        <f t="shared" si="653"/>
        <v/>
      </c>
      <c r="U2041" s="429"/>
      <c r="V2041" s="429" t="str">
        <f t="shared" si="654"/>
        <v/>
      </c>
      <c r="W2041" s="298"/>
      <c r="X2041" s="129" t="str">
        <f t="shared" si="660"/>
        <v/>
      </c>
      <c r="Y2041" s="129" t="str">
        <f t="shared" si="655"/>
        <v/>
      </c>
      <c r="Z2041" s="129" t="str">
        <f t="shared" si="656"/>
        <v/>
      </c>
      <c r="AA2041" s="133" t="str">
        <f t="shared" si="646"/>
        <v/>
      </c>
      <c r="AC2041" s="186" t="str">
        <f>AC2036</f>
        <v/>
      </c>
      <c r="AD2041" s="187" t="str">
        <f>AD2036</f>
        <v/>
      </c>
      <c r="AE2041" s="187" t="str">
        <f>AE2036</f>
        <v/>
      </c>
      <c r="AF2041" s="187" t="str">
        <f>AF2036</f>
        <v/>
      </c>
      <c r="AG2041" s="204">
        <f t="shared" si="657"/>
        <v>0</v>
      </c>
      <c r="AI2041" s="135" t="str">
        <f>IF(月報!G2041&lt;&gt;"",月報!G2041,"")</f>
        <v/>
      </c>
      <c r="AJ2041" s="126" t="str">
        <f>IF(月報!W2041&lt;&gt;"",月報!W2041*24,"")</f>
        <v/>
      </c>
      <c r="AK2041" s="126" t="str">
        <f>IF(月報!P2041&lt;&gt;"",月報!P2041,"")</f>
        <v/>
      </c>
      <c r="AL2041" s="126" t="str">
        <f>IF(月報!Q2041&lt;&gt;"",IF(月報!Q2041="平日残","",月報!Q2041),"")</f>
        <v/>
      </c>
      <c r="AM2041" s="126"/>
      <c r="AN2041" s="126" t="str">
        <f t="shared" si="645"/>
        <v/>
      </c>
      <c r="AO2041" s="126" t="str">
        <f>IF($E2041="","",VLOOKUP($E2041,カレンダマスタ!$A$5:$E$381,5,FALSE))</f>
        <v/>
      </c>
      <c r="AQ2041" s="196" t="str">
        <f>IF(G2041="","",IF(VLOOKUP(E2041,カレンダマスタ!$A$5:$D$381,4,FALSE)=0,"",1))</f>
        <v/>
      </c>
      <c r="AR2041" s="136" t="str">
        <f>IF($G2041="","",IF($AD2041="NSTC",INDEX(カレンダマスタ!$I$26:$O$31,MATCH($G2041,カレンダマスタ!$H$26:$H$31,1),MATCH($H2041,カレンダマスタ!$I$25:$O$25,1)),
IF($AD2041="CS本社",INDEX(カレンダマスタ!$I$36:$O$41,MATCH($G2041,カレンダマスタ!$H$36:$H$41,1),MATCH($H2041,カレンダマスタ!$I$35:$O$35,1)),
IF($AD2041="NS本社",INDEX(カレンダマスタ!$I$94:$O$99,MATCH($G2041,カレンダマスタ!$H$95:$H$100,1),MATCH($H2041,カレンダマスタ!$I$93:$O$93,1)),
IF($AD2041="ODC",INDEX(カレンダマスタ!$I$46:$O$51,MATCH($G2041,カレンダマスタ!$H$46:$H$51,1),MATCH($H2041,カレンダマスタ!$I$45:$O$45,1)),
IF($AD2041="NS東京TC",INDEX(カレンダマスタ!$I$56:$O$61,MATCH($G2041,カレンダマスタ!$H$56:$H$61,1),MATCH($H2041,カレンダマスタ!$I$55:$O$55,1)),""))))))</f>
        <v/>
      </c>
      <c r="AS2041" s="126" t="str">
        <f t="shared" si="658"/>
        <v/>
      </c>
      <c r="AU2041" s="137" t="str">
        <f>IF(E2041="","",VLOOKUP($E2041,カレンダマスタ!$A$4:$E$381,4,FALSE))</f>
        <v/>
      </c>
      <c r="AV2041" s="137" t="str">
        <f t="shared" si="647"/>
        <v/>
      </c>
      <c r="AW2041" s="137" t="str">
        <f t="shared" si="648"/>
        <v/>
      </c>
      <c r="AX2041" s="138" t="str">
        <f t="shared" si="649"/>
        <v/>
      </c>
      <c r="AY2041" s="138" t="str">
        <f t="shared" si="650"/>
        <v/>
      </c>
      <c r="AZ2041" s="130" t="str">
        <f>IF(AX2041&amp;AW2041="勤怠未設定","×",IF(AV2041="勤怠修正","×",IF(AC2041="外注","",IF(AA2041="",IF(AY2041&lt;&gt;"","×",""),IF(VLOOKUP(AA2041,カレンダマスタ!$H$66:$I$83,2,FALSE)&lt;&gt;AY2041,"×","OK")))))</f>
        <v/>
      </c>
      <c r="BC2041" s="137" t="str">
        <f>IF(E2041="","",VLOOKUP($E2041,カレンダマスタ!$A$4:$E$381,4,FALSE))</f>
        <v/>
      </c>
      <c r="BD2041" s="126" t="str">
        <f>IF(AC2041="社員","",IF(AG2041=0,"",IF(AD2041="NSTC",IF(COUNTIF(カレンダマスタ!$Q$5:$Q$32,G2041)=1,"OK","×"),
IF(AD2041="NS本社",IF(COUNTIF(カレンダマスタ!$T$5:$T$32,G2041)=1,"OK","×"),IF(COUNTIF(カレンダマスタ!$R$5:$R$32,G2041)=1,"OK","×")))))</f>
        <v/>
      </c>
      <c r="BE2041" s="126" t="str">
        <f>IF(AC2041="社員","",IF(G2041="","",IF(R2041&lt;&gt;"","",IF(AF2041="CS","OK",IF(VLOOKUP(E2041,カレンダマスタ!$A$5:$D$381,4,FALSE)&gt;0,"",IF(OR(G2041*24&gt;10.84,H2041*24&lt;14.5)=TRUE,"×","OK"))))))</f>
        <v/>
      </c>
      <c r="BF2041" s="126" t="str">
        <f t="shared" si="661"/>
        <v/>
      </c>
      <c r="BG2041" s="126" t="str">
        <f t="shared" si="651"/>
        <v/>
      </c>
      <c r="BI2041" s="130" t="str">
        <f t="shared" si="659"/>
        <v/>
      </c>
    </row>
    <row r="2042" spans="2:61">
      <c r="B2042" s="111"/>
      <c r="C2042" s="537"/>
      <c r="D2042" s="142"/>
      <c r="E2042" s="584"/>
      <c r="F2042" s="142"/>
      <c r="G2042" s="589"/>
      <c r="H2042" s="589"/>
      <c r="I2042" s="144"/>
      <c r="J2042" s="148"/>
      <c r="K2042" s="145"/>
      <c r="L2042" s="146"/>
      <c r="M2042" s="146"/>
      <c r="N2042" s="147"/>
      <c r="O2042" s="148"/>
      <c r="P2042" s="148"/>
      <c r="Q2042" s="148"/>
      <c r="R2042" s="149"/>
      <c r="S2042" s="156"/>
      <c r="T2042" s="435" t="str">
        <f t="shared" si="653"/>
        <v/>
      </c>
      <c r="U2042" s="430"/>
      <c r="V2042" s="430" t="str">
        <f t="shared" si="654"/>
        <v/>
      </c>
      <c r="W2042" s="298"/>
      <c r="X2042" s="143" t="str">
        <f t="shared" si="660"/>
        <v/>
      </c>
      <c r="Y2042" s="143" t="str">
        <f t="shared" si="655"/>
        <v/>
      </c>
      <c r="Z2042" s="143" t="str">
        <f t="shared" si="656"/>
        <v/>
      </c>
      <c r="AA2042" s="149" t="str">
        <f t="shared" si="646"/>
        <v/>
      </c>
      <c r="AC2042" s="188" t="str">
        <f>AC2036</f>
        <v/>
      </c>
      <c r="AD2042" s="189" t="str">
        <f>AD2036</f>
        <v/>
      </c>
      <c r="AE2042" s="189" t="str">
        <f>AE2036</f>
        <v/>
      </c>
      <c r="AF2042" s="189" t="str">
        <f>AF2036</f>
        <v/>
      </c>
      <c r="AG2042" s="205">
        <f t="shared" si="657"/>
        <v>0</v>
      </c>
      <c r="AI2042" s="150" t="str">
        <f>IF(月報!G2042&lt;&gt;"",月報!G2042,"")</f>
        <v/>
      </c>
      <c r="AJ2042" s="151" t="str">
        <f>IF(月報!W2042&lt;&gt;"",月報!W2042*24,"")</f>
        <v/>
      </c>
      <c r="AK2042" s="151" t="str">
        <f>IF(月報!P2042&lt;&gt;"",月報!P2042,"")</f>
        <v/>
      </c>
      <c r="AL2042" s="151" t="str">
        <f>IF(月報!Q2042&lt;&gt;"",IF(月報!Q2042="平日残","",月報!Q2042),"")</f>
        <v/>
      </c>
      <c r="AM2042" s="151"/>
      <c r="AN2042" s="151" t="str">
        <f t="shared" si="645"/>
        <v/>
      </c>
      <c r="AO2042" s="151" t="str">
        <f>IF($E2042="","",VLOOKUP($E2042,カレンダマスタ!$A$5:$E$381,5,FALSE))</f>
        <v/>
      </c>
      <c r="AQ2042" s="197" t="str">
        <f>IF(G2042="","",IF(VLOOKUP(E2042,カレンダマスタ!$A$5:$D$381,4,FALSE)=0,"",1))</f>
        <v/>
      </c>
      <c r="AR2042" s="152" t="str">
        <f>IF($G2042="","",IF($AD2042="NSTC",INDEX(カレンダマスタ!$I$26:$O$31,MATCH($G2042,カレンダマスタ!$H$26:$H$31,1),MATCH($H2042,カレンダマスタ!$I$25:$O$25,1)),
IF($AD2042="CS本社",INDEX(カレンダマスタ!$I$36:$O$41,MATCH($G2042,カレンダマスタ!$H$36:$H$41,1),MATCH($H2042,カレンダマスタ!$I$35:$O$35,1)),
IF($AD2042="NS本社",INDEX(カレンダマスタ!$I$94:$O$99,MATCH($G2042,カレンダマスタ!$H$95:$H$100,1),MATCH($H2042,カレンダマスタ!$I$93:$O$93,1)),
IF($AD2042="ODC",INDEX(カレンダマスタ!$I$46:$O$51,MATCH($G2042,カレンダマスタ!$H$46:$H$51,1),MATCH($H2042,カレンダマスタ!$I$45:$O$45,1)),
IF($AD2042="NS東京TC",INDEX(カレンダマスタ!$I$56:$O$61,MATCH($G2042,カレンダマスタ!$H$56:$H$61,1),MATCH($H2042,カレンダマスタ!$I$55:$O$55,1)),""))))))</f>
        <v/>
      </c>
      <c r="AS2042" s="151" t="str">
        <f t="shared" si="658"/>
        <v/>
      </c>
      <c r="AU2042" s="153" t="str">
        <f>IF(E2042="","",VLOOKUP($E2042,カレンダマスタ!$A$4:$E$381,4,FALSE))</f>
        <v/>
      </c>
      <c r="AV2042" s="153" t="str">
        <f t="shared" si="647"/>
        <v/>
      </c>
      <c r="AW2042" s="153" t="str">
        <f t="shared" si="648"/>
        <v/>
      </c>
      <c r="AX2042" s="154" t="str">
        <f t="shared" si="649"/>
        <v/>
      </c>
      <c r="AY2042" s="154" t="str">
        <f t="shared" si="650"/>
        <v/>
      </c>
      <c r="AZ2042" s="144" t="str">
        <f>IF(AX2042&amp;AW2042="勤怠未設定","×",IF(AV2042="勤怠修正","×",IF(AC2042="外注","",IF(AA2042="",IF(AY2042&lt;&gt;"","×",""),IF(VLOOKUP(AA2042,カレンダマスタ!$H$66:$I$83,2,FALSE)&lt;&gt;AY2042,"×","OK")))))</f>
        <v/>
      </c>
      <c r="BC2042" s="153" t="str">
        <f>IF(E2042="","",VLOOKUP($E2042,カレンダマスタ!$A$4:$E$381,4,FALSE))</f>
        <v/>
      </c>
      <c r="BD2042" s="151" t="str">
        <f>IF(AC2042="社員","",IF(AG2042=0,"",IF(AD2042="NSTC",IF(COUNTIF(カレンダマスタ!$Q$5:$Q$32,G2042)=1,"OK","×"),
IF(AD2042="NS本社",IF(COUNTIF(カレンダマスタ!$T$5:$T$32,G2042)=1,"OK","×"),IF(COUNTIF(カレンダマスタ!$R$5:$R$32,G2042)=1,"OK","×")))))</f>
        <v/>
      </c>
      <c r="BE2042" s="151" t="str">
        <f>IF(AC2042="社員","",IF(G2042="","",IF(R2042&lt;&gt;"","",IF(AF2042="CS","OK",IF(VLOOKUP(E2042,カレンダマスタ!$A$5:$D$381,4,FALSE)&gt;0,"",IF(OR(G2042*24&gt;10.84,H2042*24&lt;14.5)=TRUE,"×","OK"))))))</f>
        <v/>
      </c>
      <c r="BF2042" s="151" t="str">
        <f t="shared" si="661"/>
        <v/>
      </c>
      <c r="BG2042" s="151" t="str">
        <f t="shared" si="651"/>
        <v/>
      </c>
      <c r="BI2042" s="144" t="str">
        <f t="shared" si="659"/>
        <v/>
      </c>
    </row>
    <row r="2043" spans="2:61">
      <c r="B2043" s="111"/>
      <c r="C2043" s="535"/>
      <c r="D2043" s="112"/>
      <c r="E2043" s="582"/>
      <c r="F2043" s="112"/>
      <c r="G2043" s="587"/>
      <c r="H2043" s="587"/>
      <c r="I2043" s="114"/>
      <c r="J2043" s="118"/>
      <c r="K2043" s="115"/>
      <c r="L2043" s="116"/>
      <c r="M2043" s="116"/>
      <c r="N2043" s="117"/>
      <c r="O2043" s="118"/>
      <c r="P2043" s="118"/>
      <c r="Q2043" s="118"/>
      <c r="R2043" s="119"/>
      <c r="S2043" s="120"/>
      <c r="T2043" s="433" t="str">
        <f t="shared" si="653"/>
        <v/>
      </c>
      <c r="U2043" s="431">
        <f>SUM(T2043:T2049)</f>
        <v>0</v>
      </c>
      <c r="V2043" s="431" t="str">
        <f t="shared" si="654"/>
        <v/>
      </c>
      <c r="W2043" s="298"/>
      <c r="X2043" s="113" t="str">
        <f t="shared" si="660"/>
        <v/>
      </c>
      <c r="Y2043" s="113" t="str">
        <f t="shared" si="655"/>
        <v/>
      </c>
      <c r="Z2043" s="113" t="str">
        <f t="shared" si="656"/>
        <v/>
      </c>
      <c r="AA2043" s="119" t="str">
        <f t="shared" si="646"/>
        <v/>
      </c>
      <c r="AC2043" s="190" t="str">
        <f>AC2036</f>
        <v/>
      </c>
      <c r="AD2043" s="191" t="str">
        <f>AD2036</f>
        <v/>
      </c>
      <c r="AE2043" s="191" t="str">
        <f>AE2036</f>
        <v/>
      </c>
      <c r="AF2043" s="191" t="str">
        <f>AF2036</f>
        <v/>
      </c>
      <c r="AG2043" s="206">
        <f t="shared" si="657"/>
        <v>0</v>
      </c>
      <c r="AI2043" s="155" t="str">
        <f>IF(月報!G2043&lt;&gt;"",月報!G2043,"")</f>
        <v/>
      </c>
      <c r="AJ2043" s="122" t="str">
        <f>IF(月報!W2043&lt;&gt;"",月報!W2043*24,"")</f>
        <v/>
      </c>
      <c r="AK2043" s="122" t="str">
        <f>IF(月報!P2043&lt;&gt;"",月報!P2043,"")</f>
        <v/>
      </c>
      <c r="AL2043" s="122" t="str">
        <f>IF(月報!Q2043&lt;&gt;"",IF(月報!Q2043="平日残","",月報!Q2043),"")</f>
        <v/>
      </c>
      <c r="AM2043" s="122"/>
      <c r="AN2043" s="122" t="str">
        <f t="shared" si="645"/>
        <v/>
      </c>
      <c r="AO2043" s="122" t="str">
        <f>IF($E2043="","",VLOOKUP($E2043,カレンダマスタ!$A$5:$E$381,5,FALSE))</f>
        <v/>
      </c>
      <c r="AQ2043" s="195" t="str">
        <f>IF(G2043="","",IF(VLOOKUP(E2043,カレンダマスタ!$A$5:$D$381,4,FALSE)=0,"",1))</f>
        <v/>
      </c>
      <c r="AR2043" s="123" t="str">
        <f>IF($G2043="","",IF($AD2043="NSTC",INDEX(カレンダマスタ!$I$26:$O$31,MATCH($G2043,カレンダマスタ!$H$26:$H$31,1),MATCH($H2043,カレンダマスタ!$I$25:$O$25,1)),
IF($AD2043="CS本社",INDEX(カレンダマスタ!$I$36:$O$41,MATCH($G2043,カレンダマスタ!$H$36:$H$41,1),MATCH($H2043,カレンダマスタ!$I$35:$O$35,1)),
IF($AD2043="NS本社",INDEX(カレンダマスタ!$I$94:$O$99,MATCH($G2043,カレンダマスタ!$H$95:$H$100,1),MATCH($H2043,カレンダマスタ!$I$93:$O$93,1)),
IF($AD2043="ODC",INDEX(カレンダマスタ!$I$46:$O$51,MATCH($G2043,カレンダマスタ!$H$46:$H$51,1),MATCH($H2043,カレンダマスタ!$I$45:$O$45,1)),
IF($AD2043="NS東京TC",INDEX(カレンダマスタ!$I$56:$O$61,MATCH($G2043,カレンダマスタ!$H$56:$H$61,1),MATCH($H2043,カレンダマスタ!$I$55:$O$55,1)),""))))))</f>
        <v/>
      </c>
      <c r="AS2043" s="122" t="str">
        <f t="shared" si="658"/>
        <v/>
      </c>
      <c r="AU2043" s="124" t="str">
        <f>IF(E2043="","",VLOOKUP($E2043,カレンダマスタ!$A$4:$E$381,4,FALSE))</f>
        <v/>
      </c>
      <c r="AV2043" s="124" t="str">
        <f t="shared" si="647"/>
        <v/>
      </c>
      <c r="AW2043" s="124" t="str">
        <f t="shared" si="648"/>
        <v/>
      </c>
      <c r="AX2043" s="125" t="str">
        <f t="shared" si="649"/>
        <v/>
      </c>
      <c r="AY2043" s="125" t="str">
        <f t="shared" si="650"/>
        <v/>
      </c>
      <c r="AZ2043" s="114" t="str">
        <f>IF(AX2043&amp;AW2043="勤怠未設定","×",IF(AV2043="勤怠修正","×",IF(AC2043="外注","",IF(AA2043="",IF(AY2043&lt;&gt;"","×",""),IF(VLOOKUP(AA2043,カレンダマスタ!$H$66:$I$83,2,FALSE)&lt;&gt;AY2043,"×","OK")))))</f>
        <v/>
      </c>
      <c r="BC2043" s="124" t="str">
        <f>IF(E2043="","",VLOOKUP($E2043,カレンダマスタ!$A$4:$E$381,4,FALSE))</f>
        <v/>
      </c>
      <c r="BD2043" s="122" t="str">
        <f>IF(AC2043="社員","",IF(AG2043=0,"",IF(AD2043="NSTC",IF(COUNTIF(カレンダマスタ!$Q$5:$Q$32,G2043)=1,"OK","×"),
IF(AD2043="NS本社",IF(COUNTIF(カレンダマスタ!$T$5:$T$32,G2043)=1,"OK","×"),IF(COUNTIF(カレンダマスタ!$R$5:$R$32,G2043)=1,"OK","×")))))</f>
        <v/>
      </c>
      <c r="BE2043" s="122" t="str">
        <f>IF(AC2043="社員","",IF(G2043="","",IF(R2043&lt;&gt;"","",IF(AF2043="CS","OK",IF(VLOOKUP(E2043,カレンダマスタ!$A$5:$D$381,4,FALSE)&gt;0,"",IF(OR(G2043*24&gt;10.84,H2043*24&lt;14.5)=TRUE,"×","OK"))))))</f>
        <v/>
      </c>
      <c r="BF2043" s="122" t="str">
        <f t="shared" si="661"/>
        <v/>
      </c>
      <c r="BG2043" s="122" t="str">
        <f t="shared" si="651"/>
        <v/>
      </c>
      <c r="BI2043" s="114" t="str">
        <f t="shared" si="659"/>
        <v/>
      </c>
    </row>
    <row r="2044" spans="2:61">
      <c r="B2044" s="111"/>
      <c r="C2044" s="536"/>
      <c r="D2044" s="128"/>
      <c r="E2044" s="583"/>
      <c r="F2044" s="128"/>
      <c r="G2044" s="588"/>
      <c r="H2044" s="588"/>
      <c r="I2044" s="130"/>
      <c r="J2044" s="139"/>
      <c r="K2044" s="131"/>
      <c r="L2044" s="132"/>
      <c r="M2044" s="132"/>
      <c r="N2044" s="141"/>
      <c r="O2044" s="139"/>
      <c r="P2044" s="139"/>
      <c r="Q2044" s="139"/>
      <c r="R2044" s="133"/>
      <c r="S2044" s="134"/>
      <c r="T2044" s="434" t="str">
        <f t="shared" si="653"/>
        <v/>
      </c>
      <c r="U2044" s="429"/>
      <c r="V2044" s="429" t="str">
        <f t="shared" si="654"/>
        <v/>
      </c>
      <c r="W2044" s="298"/>
      <c r="X2044" s="129" t="str">
        <f t="shared" si="660"/>
        <v/>
      </c>
      <c r="Y2044" s="129" t="str">
        <f t="shared" si="655"/>
        <v/>
      </c>
      <c r="Z2044" s="129" t="str">
        <f t="shared" si="656"/>
        <v/>
      </c>
      <c r="AA2044" s="133" t="str">
        <f t="shared" si="646"/>
        <v/>
      </c>
      <c r="AC2044" s="186" t="str">
        <f>AC2036</f>
        <v/>
      </c>
      <c r="AD2044" s="187" t="str">
        <f>AD2036</f>
        <v/>
      </c>
      <c r="AE2044" s="187" t="str">
        <f>AE2036</f>
        <v/>
      </c>
      <c r="AF2044" s="187" t="str">
        <f>AF2036</f>
        <v/>
      </c>
      <c r="AG2044" s="204">
        <f t="shared" si="657"/>
        <v>0</v>
      </c>
      <c r="AI2044" s="135" t="str">
        <f>IF(月報!G2044&lt;&gt;"",月報!G2044,"")</f>
        <v/>
      </c>
      <c r="AJ2044" s="126" t="str">
        <f>IF(月報!W2044&lt;&gt;"",月報!W2044*24,"")</f>
        <v/>
      </c>
      <c r="AK2044" s="126" t="str">
        <f>IF(月報!P2044&lt;&gt;"",月報!P2044,"")</f>
        <v/>
      </c>
      <c r="AL2044" s="126" t="str">
        <f>IF(月報!Q2044&lt;&gt;"",IF(月報!Q2044="平日残","",月報!Q2044),"")</f>
        <v/>
      </c>
      <c r="AM2044" s="126"/>
      <c r="AN2044" s="126" t="str">
        <f t="shared" si="645"/>
        <v/>
      </c>
      <c r="AO2044" s="126" t="str">
        <f>IF($E2044="","",VLOOKUP($E2044,カレンダマスタ!$A$5:$E$381,5,FALSE))</f>
        <v/>
      </c>
      <c r="AQ2044" s="196" t="str">
        <f>IF(G2044="","",IF(VLOOKUP(E2044,カレンダマスタ!$A$5:$D$381,4,FALSE)=0,"",1))</f>
        <v/>
      </c>
      <c r="AR2044" s="136" t="str">
        <f>IF($G2044="","",IF($AD2044="NSTC",INDEX(カレンダマスタ!$I$26:$O$31,MATCH($G2044,カレンダマスタ!$H$26:$H$31,1),MATCH($H2044,カレンダマスタ!$I$25:$O$25,1)),
IF($AD2044="CS本社",INDEX(カレンダマスタ!$I$36:$O$41,MATCH($G2044,カレンダマスタ!$H$36:$H$41,1),MATCH($H2044,カレンダマスタ!$I$35:$O$35,1)),
IF($AD2044="NS本社",INDEX(カレンダマスタ!$I$94:$O$99,MATCH($G2044,カレンダマスタ!$H$95:$H$100,1),MATCH($H2044,カレンダマスタ!$I$93:$O$93,1)),
IF($AD2044="ODC",INDEX(カレンダマスタ!$I$46:$O$51,MATCH($G2044,カレンダマスタ!$H$46:$H$51,1),MATCH($H2044,カレンダマスタ!$I$45:$O$45,1)),
IF($AD2044="NS東京TC",INDEX(カレンダマスタ!$I$56:$O$61,MATCH($G2044,カレンダマスタ!$H$56:$H$61,1),MATCH($H2044,カレンダマスタ!$I$55:$O$55,1)),""))))))</f>
        <v/>
      </c>
      <c r="AS2044" s="126" t="str">
        <f t="shared" si="658"/>
        <v/>
      </c>
      <c r="AU2044" s="137" t="str">
        <f>IF(E2044="","",VLOOKUP($E2044,カレンダマスタ!$A$4:$E$381,4,FALSE))</f>
        <v/>
      </c>
      <c r="AV2044" s="137" t="str">
        <f t="shared" si="647"/>
        <v/>
      </c>
      <c r="AW2044" s="137" t="str">
        <f t="shared" si="648"/>
        <v/>
      </c>
      <c r="AX2044" s="138" t="str">
        <f t="shared" si="649"/>
        <v/>
      </c>
      <c r="AY2044" s="138" t="str">
        <f t="shared" si="650"/>
        <v/>
      </c>
      <c r="AZ2044" s="130" t="str">
        <f>IF(AX2044&amp;AW2044="勤怠未設定","×",IF(AV2044="勤怠修正","×",IF(AC2044="外注","",IF(AA2044="",IF(AY2044&lt;&gt;"","×",""),IF(VLOOKUP(AA2044,カレンダマスタ!$H$66:$I$83,2,FALSE)&lt;&gt;AY2044,"×","OK")))))</f>
        <v/>
      </c>
      <c r="BC2044" s="137" t="str">
        <f>IF(E2044="","",VLOOKUP($E2044,カレンダマスタ!$A$4:$E$381,4,FALSE))</f>
        <v/>
      </c>
      <c r="BD2044" s="126" t="str">
        <f>IF(AC2044="社員","",IF(AG2044=0,"",IF(AD2044="NSTC",IF(COUNTIF(カレンダマスタ!$Q$5:$Q$32,G2044)=1,"OK","×"),
IF(AD2044="NS本社",IF(COUNTIF(カレンダマスタ!$T$5:$T$32,G2044)=1,"OK","×"),IF(COUNTIF(カレンダマスタ!$R$5:$R$32,G2044)=1,"OK","×")))))</f>
        <v/>
      </c>
      <c r="BE2044" s="126" t="str">
        <f>IF(AC2044="社員","",IF(G2044="","",IF(R2044&lt;&gt;"","",IF(AF2044="CS","OK",IF(VLOOKUP(E2044,カレンダマスタ!$A$5:$D$381,4,FALSE)&gt;0,"",IF(OR(G2044*24&gt;10.84,H2044*24&lt;14.5)=TRUE,"×","OK"))))))</f>
        <v/>
      </c>
      <c r="BF2044" s="126" t="str">
        <f t="shared" si="661"/>
        <v/>
      </c>
      <c r="BG2044" s="126" t="str">
        <f t="shared" si="651"/>
        <v/>
      </c>
      <c r="BI2044" s="130" t="str">
        <f t="shared" si="659"/>
        <v/>
      </c>
    </row>
    <row r="2045" spans="2:61">
      <c r="B2045" s="111"/>
      <c r="C2045" s="536"/>
      <c r="D2045" s="128"/>
      <c r="E2045" s="583"/>
      <c r="F2045" s="128"/>
      <c r="G2045" s="588"/>
      <c r="H2045" s="588"/>
      <c r="I2045" s="130"/>
      <c r="J2045" s="139"/>
      <c r="K2045" s="131"/>
      <c r="L2045" s="132"/>
      <c r="M2045" s="132"/>
      <c r="N2045" s="141"/>
      <c r="O2045" s="139"/>
      <c r="P2045" s="139"/>
      <c r="Q2045" s="139"/>
      <c r="R2045" s="133"/>
      <c r="S2045" s="134"/>
      <c r="T2045" s="434" t="str">
        <f t="shared" si="653"/>
        <v/>
      </c>
      <c r="U2045" s="429"/>
      <c r="V2045" s="429" t="str">
        <f t="shared" si="654"/>
        <v/>
      </c>
      <c r="W2045" s="298"/>
      <c r="X2045" s="129" t="str">
        <f t="shared" si="660"/>
        <v/>
      </c>
      <c r="Y2045" s="129" t="str">
        <f t="shared" si="655"/>
        <v/>
      </c>
      <c r="Z2045" s="129" t="str">
        <f t="shared" si="656"/>
        <v/>
      </c>
      <c r="AA2045" s="133" t="str">
        <f t="shared" si="646"/>
        <v/>
      </c>
      <c r="AC2045" s="186" t="str">
        <f>AC2036</f>
        <v/>
      </c>
      <c r="AD2045" s="187" t="str">
        <f>AD2036</f>
        <v/>
      </c>
      <c r="AE2045" s="187" t="str">
        <f>AE2036</f>
        <v/>
      </c>
      <c r="AF2045" s="187" t="str">
        <f>AF2036</f>
        <v/>
      </c>
      <c r="AG2045" s="204">
        <f t="shared" si="657"/>
        <v>0</v>
      </c>
      <c r="AI2045" s="135" t="str">
        <f>IF(月報!G2045&lt;&gt;"",月報!G2045,"")</f>
        <v/>
      </c>
      <c r="AJ2045" s="126" t="str">
        <f>IF(月報!W2045&lt;&gt;"",月報!W2045*24,"")</f>
        <v/>
      </c>
      <c r="AK2045" s="126" t="str">
        <f>IF(月報!P2045&lt;&gt;"",月報!P2045,"")</f>
        <v/>
      </c>
      <c r="AL2045" s="126" t="str">
        <f>IF(月報!Q2045&lt;&gt;"",IF(月報!Q2045="平日残","",月報!Q2045),"")</f>
        <v/>
      </c>
      <c r="AM2045" s="126"/>
      <c r="AN2045" s="126" t="str">
        <f t="shared" si="645"/>
        <v/>
      </c>
      <c r="AO2045" s="126" t="str">
        <f>IF($E2045="","",VLOOKUP($E2045,カレンダマスタ!$A$5:$E$381,5,FALSE))</f>
        <v/>
      </c>
      <c r="AQ2045" s="196" t="str">
        <f>IF(G2045="","",IF(VLOOKUP(E2045,カレンダマスタ!$A$5:$D$381,4,FALSE)=0,"",1))</f>
        <v/>
      </c>
      <c r="AR2045" s="136" t="str">
        <f>IF($G2045="","",IF($AD2045="NSTC",INDEX(カレンダマスタ!$I$26:$O$31,MATCH($G2045,カレンダマスタ!$H$26:$H$31,1),MATCH($H2045,カレンダマスタ!$I$25:$O$25,1)),
IF($AD2045="CS本社",INDEX(カレンダマスタ!$I$36:$O$41,MATCH($G2045,カレンダマスタ!$H$36:$H$41,1),MATCH($H2045,カレンダマスタ!$I$35:$O$35,1)),
IF($AD2045="NS本社",INDEX(カレンダマスタ!$I$94:$O$99,MATCH($G2045,カレンダマスタ!$H$95:$H$100,1),MATCH($H2045,カレンダマスタ!$I$93:$O$93,1)),
IF($AD2045="ODC",INDEX(カレンダマスタ!$I$46:$O$51,MATCH($G2045,カレンダマスタ!$H$46:$H$51,1),MATCH($H2045,カレンダマスタ!$I$45:$O$45,1)),
IF($AD2045="NS東京TC",INDEX(カレンダマスタ!$I$56:$O$61,MATCH($G2045,カレンダマスタ!$H$56:$H$61,1),MATCH($H2045,カレンダマスタ!$I$55:$O$55,1)),""))))))</f>
        <v/>
      </c>
      <c r="AS2045" s="126" t="str">
        <f t="shared" si="658"/>
        <v/>
      </c>
      <c r="AU2045" s="137" t="str">
        <f>IF(E2045="","",VLOOKUP($E2045,カレンダマスタ!$A$4:$E$381,4,FALSE))</f>
        <v/>
      </c>
      <c r="AV2045" s="137" t="str">
        <f t="shared" si="647"/>
        <v/>
      </c>
      <c r="AW2045" s="137" t="str">
        <f t="shared" si="648"/>
        <v/>
      </c>
      <c r="AX2045" s="138" t="str">
        <f t="shared" si="649"/>
        <v/>
      </c>
      <c r="AY2045" s="138" t="str">
        <f t="shared" si="650"/>
        <v/>
      </c>
      <c r="AZ2045" s="130" t="str">
        <f>IF(AX2045&amp;AW2045="勤怠未設定","×",IF(AV2045="勤怠修正","×",IF(AC2045="外注","",IF(AA2045="",IF(AY2045&lt;&gt;"","×",""),IF(VLOOKUP(AA2045,カレンダマスタ!$H$66:$I$83,2,FALSE)&lt;&gt;AY2045,"×","OK")))))</f>
        <v/>
      </c>
      <c r="BC2045" s="137" t="str">
        <f>IF(E2045="","",VLOOKUP($E2045,カレンダマスタ!$A$4:$E$381,4,FALSE))</f>
        <v/>
      </c>
      <c r="BD2045" s="126" t="str">
        <f>IF(AC2045="社員","",IF(AG2045=0,"",IF(AD2045="NSTC",IF(COUNTIF(カレンダマスタ!$Q$5:$Q$32,G2045)=1,"OK","×"),
IF(AD2045="NS本社",IF(COUNTIF(カレンダマスタ!$T$5:$T$32,G2045)=1,"OK","×"),IF(COUNTIF(カレンダマスタ!$R$5:$R$32,G2045)=1,"OK","×")))))</f>
        <v/>
      </c>
      <c r="BE2045" s="126" t="str">
        <f>IF(AC2045="社員","",IF(G2045="","",IF(R2045&lt;&gt;"","",IF(AF2045="CS","OK",IF(VLOOKUP(E2045,カレンダマスタ!$A$5:$D$381,4,FALSE)&gt;0,"",IF(OR(G2045*24&gt;10.84,H2045*24&lt;14.5)=TRUE,"×","OK"))))))</f>
        <v/>
      </c>
      <c r="BF2045" s="126" t="str">
        <f t="shared" si="661"/>
        <v/>
      </c>
      <c r="BG2045" s="126" t="str">
        <f t="shared" si="651"/>
        <v/>
      </c>
      <c r="BI2045" s="130" t="str">
        <f t="shared" si="659"/>
        <v/>
      </c>
    </row>
    <row r="2046" spans="2:61">
      <c r="B2046" s="111"/>
      <c r="C2046" s="536"/>
      <c r="D2046" s="128"/>
      <c r="E2046" s="583"/>
      <c r="F2046" s="128"/>
      <c r="G2046" s="588"/>
      <c r="H2046" s="588"/>
      <c r="I2046" s="130"/>
      <c r="J2046" s="139"/>
      <c r="K2046" s="131"/>
      <c r="L2046" s="132"/>
      <c r="M2046" s="132"/>
      <c r="N2046" s="141"/>
      <c r="O2046" s="139"/>
      <c r="P2046" s="139"/>
      <c r="Q2046" s="139"/>
      <c r="R2046" s="133"/>
      <c r="S2046" s="134"/>
      <c r="T2046" s="434" t="str">
        <f t="shared" si="653"/>
        <v/>
      </c>
      <c r="U2046" s="429"/>
      <c r="V2046" s="429" t="str">
        <f t="shared" si="654"/>
        <v/>
      </c>
      <c r="W2046" s="298"/>
      <c r="X2046" s="129" t="str">
        <f t="shared" si="660"/>
        <v/>
      </c>
      <c r="Y2046" s="129" t="str">
        <f t="shared" si="655"/>
        <v/>
      </c>
      <c r="Z2046" s="129" t="str">
        <f t="shared" si="656"/>
        <v/>
      </c>
      <c r="AA2046" s="133" t="str">
        <f t="shared" si="646"/>
        <v/>
      </c>
      <c r="AC2046" s="186" t="str">
        <f>AC2036</f>
        <v/>
      </c>
      <c r="AD2046" s="187" t="str">
        <f>AD2036</f>
        <v/>
      </c>
      <c r="AE2046" s="187" t="str">
        <f>AE2036</f>
        <v/>
      </c>
      <c r="AF2046" s="187" t="str">
        <f>AF2036</f>
        <v/>
      </c>
      <c r="AG2046" s="204">
        <f t="shared" si="657"/>
        <v>0</v>
      </c>
      <c r="AI2046" s="140" t="str">
        <f>IF(月報!G2046&lt;&gt;"",月報!G2046,"")</f>
        <v/>
      </c>
      <c r="AJ2046" s="126" t="str">
        <f>IF(月報!W2046&lt;&gt;"",月報!W2046*24,"")</f>
        <v/>
      </c>
      <c r="AK2046" s="126" t="str">
        <f>IF(月報!P2046&lt;&gt;"",月報!P2046,"")</f>
        <v/>
      </c>
      <c r="AL2046" s="126" t="str">
        <f>IF(月報!Q2046&lt;&gt;"",IF(月報!Q2046="平日残","",月報!Q2046),"")</f>
        <v/>
      </c>
      <c r="AM2046" s="126"/>
      <c r="AN2046" s="126" t="str">
        <f t="shared" si="645"/>
        <v/>
      </c>
      <c r="AO2046" s="126" t="str">
        <f>IF($E2046="","",VLOOKUP($E2046,カレンダマスタ!$A$5:$E$381,5,FALSE))</f>
        <v/>
      </c>
      <c r="AQ2046" s="196" t="str">
        <f>IF(G2046="","",IF(VLOOKUP(E2046,カレンダマスタ!$A$5:$D$381,4,FALSE)=0,"",1))</f>
        <v/>
      </c>
      <c r="AR2046" s="136" t="str">
        <f>IF($G2046="","",IF($AD2046="NSTC",INDEX(カレンダマスタ!$I$26:$O$31,MATCH($G2046,カレンダマスタ!$H$26:$H$31,1),MATCH($H2046,カレンダマスタ!$I$25:$O$25,1)),
IF($AD2046="CS本社",INDEX(カレンダマスタ!$I$36:$O$41,MATCH($G2046,カレンダマスタ!$H$36:$H$41,1),MATCH($H2046,カレンダマスタ!$I$35:$O$35,1)),
IF($AD2046="NS本社",INDEX(カレンダマスタ!$I$94:$O$99,MATCH($G2046,カレンダマスタ!$H$95:$H$100,1),MATCH($H2046,カレンダマスタ!$I$93:$O$93,1)),
IF($AD2046="ODC",INDEX(カレンダマスタ!$I$46:$O$51,MATCH($G2046,カレンダマスタ!$H$46:$H$51,1),MATCH($H2046,カレンダマスタ!$I$45:$O$45,1)),
IF($AD2046="NS東京TC",INDEX(カレンダマスタ!$I$56:$O$61,MATCH($G2046,カレンダマスタ!$H$56:$H$61,1),MATCH($H2046,カレンダマスタ!$I$55:$O$55,1)),""))))))</f>
        <v/>
      </c>
      <c r="AS2046" s="126" t="str">
        <f t="shared" si="658"/>
        <v/>
      </c>
      <c r="AU2046" s="137" t="str">
        <f>IF(E2046="","",VLOOKUP($E2046,カレンダマスタ!$A$4:$E$381,4,FALSE))</f>
        <v/>
      </c>
      <c r="AV2046" s="137" t="str">
        <f t="shared" si="647"/>
        <v/>
      </c>
      <c r="AW2046" s="137" t="str">
        <f t="shared" si="648"/>
        <v/>
      </c>
      <c r="AX2046" s="138" t="str">
        <f t="shared" si="649"/>
        <v/>
      </c>
      <c r="AY2046" s="138" t="str">
        <f t="shared" si="650"/>
        <v/>
      </c>
      <c r="AZ2046" s="130" t="str">
        <f>IF(AX2046&amp;AW2046="勤怠未設定","×",IF(AV2046="勤怠修正","×",IF(AC2046="外注","",IF(AA2046="",IF(AY2046&lt;&gt;"","×",""),IF(VLOOKUP(AA2046,カレンダマスタ!$H$66:$I$83,2,FALSE)&lt;&gt;AY2046,"×","OK")))))</f>
        <v/>
      </c>
      <c r="BC2046" s="137" t="str">
        <f>IF(E2046="","",VLOOKUP($E2046,カレンダマスタ!$A$4:$E$381,4,FALSE))</f>
        <v/>
      </c>
      <c r="BD2046" s="126" t="str">
        <f>IF(AC2046="社員","",IF(AG2046=0,"",IF(AD2046="NSTC",IF(COUNTIF(カレンダマスタ!$Q$5:$Q$32,G2046)=1,"OK","×"),
IF(AD2046="NS本社",IF(COUNTIF(カレンダマスタ!$T$5:$T$32,G2046)=1,"OK","×"),IF(COUNTIF(カレンダマスタ!$R$5:$R$32,G2046)=1,"OK","×")))))</f>
        <v/>
      </c>
      <c r="BE2046" s="126" t="str">
        <f>IF(AC2046="社員","",IF(G2046="","",IF(R2046&lt;&gt;"","",IF(AF2046="CS","OK",IF(VLOOKUP(E2046,カレンダマスタ!$A$5:$D$381,4,FALSE)&gt;0,"",IF(OR(G2046*24&gt;10.84,H2046*24&lt;14.5)=TRUE,"×","OK"))))))</f>
        <v/>
      </c>
      <c r="BF2046" s="126" t="str">
        <f t="shared" si="661"/>
        <v/>
      </c>
      <c r="BG2046" s="126" t="str">
        <f t="shared" si="651"/>
        <v/>
      </c>
      <c r="BI2046" s="130" t="str">
        <f t="shared" si="659"/>
        <v/>
      </c>
    </row>
    <row r="2047" spans="2:61">
      <c r="B2047" s="111"/>
      <c r="C2047" s="536"/>
      <c r="D2047" s="128"/>
      <c r="E2047" s="583"/>
      <c r="F2047" s="128"/>
      <c r="G2047" s="588"/>
      <c r="H2047" s="588"/>
      <c r="I2047" s="130"/>
      <c r="J2047" s="139"/>
      <c r="K2047" s="131"/>
      <c r="L2047" s="132"/>
      <c r="M2047" s="132"/>
      <c r="N2047" s="141"/>
      <c r="O2047" s="139"/>
      <c r="P2047" s="139"/>
      <c r="Q2047" s="139"/>
      <c r="R2047" s="133"/>
      <c r="S2047" s="134"/>
      <c r="T2047" s="434" t="str">
        <f t="shared" si="653"/>
        <v/>
      </c>
      <c r="U2047" s="429"/>
      <c r="V2047" s="429" t="str">
        <f t="shared" si="654"/>
        <v/>
      </c>
      <c r="W2047" s="298"/>
      <c r="X2047" s="129" t="str">
        <f t="shared" si="660"/>
        <v/>
      </c>
      <c r="Y2047" s="129" t="str">
        <f t="shared" si="655"/>
        <v/>
      </c>
      <c r="Z2047" s="129" t="str">
        <f t="shared" si="656"/>
        <v/>
      </c>
      <c r="AA2047" s="133" t="str">
        <f t="shared" si="646"/>
        <v/>
      </c>
      <c r="AC2047" s="186" t="str">
        <f>AC2036</f>
        <v/>
      </c>
      <c r="AD2047" s="187" t="str">
        <f>AD2036</f>
        <v/>
      </c>
      <c r="AE2047" s="187" t="str">
        <f>AE2036</f>
        <v/>
      </c>
      <c r="AF2047" s="187" t="str">
        <f>AF2036</f>
        <v/>
      </c>
      <c r="AG2047" s="204">
        <f t="shared" si="657"/>
        <v>0</v>
      </c>
      <c r="AI2047" s="140" t="str">
        <f>IF(月報!G2047&lt;&gt;"",月報!G2047,"")</f>
        <v/>
      </c>
      <c r="AJ2047" s="126" t="str">
        <f>IF(月報!W2047&lt;&gt;"",月報!W2047*24,"")</f>
        <v/>
      </c>
      <c r="AK2047" s="126" t="str">
        <f>IF(月報!P2047&lt;&gt;"",月報!P2047,"")</f>
        <v/>
      </c>
      <c r="AL2047" s="126" t="str">
        <f>IF(月報!Q2047&lt;&gt;"",IF(月報!Q2047="平日残","",月報!Q2047),"")</f>
        <v/>
      </c>
      <c r="AM2047" s="126"/>
      <c r="AN2047" s="126" t="str">
        <f t="shared" si="645"/>
        <v/>
      </c>
      <c r="AO2047" s="126" t="str">
        <f>IF($E2047="","",VLOOKUP($E2047,カレンダマスタ!$A$5:$E$381,5,FALSE))</f>
        <v/>
      </c>
      <c r="AQ2047" s="196" t="str">
        <f>IF(G2047="","",IF(VLOOKUP(E2047,カレンダマスタ!$A$5:$D$381,4,FALSE)=0,"",1))</f>
        <v/>
      </c>
      <c r="AR2047" s="136" t="str">
        <f>IF($G2047="","",IF($AD2047="NSTC",INDEX(カレンダマスタ!$I$26:$O$31,MATCH($G2047,カレンダマスタ!$H$26:$H$31,1),MATCH($H2047,カレンダマスタ!$I$25:$O$25,1)),
IF($AD2047="CS本社",INDEX(カレンダマスタ!$I$36:$O$41,MATCH($G2047,カレンダマスタ!$H$36:$H$41,1),MATCH($H2047,カレンダマスタ!$I$35:$O$35,1)),
IF($AD2047="NS本社",INDEX(カレンダマスタ!$I$94:$O$99,MATCH($G2047,カレンダマスタ!$H$95:$H$100,1),MATCH($H2047,カレンダマスタ!$I$93:$O$93,1)),
IF($AD2047="ODC",INDEX(カレンダマスタ!$I$46:$O$51,MATCH($G2047,カレンダマスタ!$H$46:$H$51,1),MATCH($H2047,カレンダマスタ!$I$45:$O$45,1)),
IF($AD2047="NS東京TC",INDEX(カレンダマスタ!$I$56:$O$61,MATCH($G2047,カレンダマスタ!$H$56:$H$61,1),MATCH($H2047,カレンダマスタ!$I$55:$O$55,1)),""))))))</f>
        <v/>
      </c>
      <c r="AS2047" s="126" t="str">
        <f t="shared" si="658"/>
        <v/>
      </c>
      <c r="AU2047" s="137" t="str">
        <f>IF(E2047="","",VLOOKUP($E2047,カレンダマスタ!$A$4:$E$381,4,FALSE))</f>
        <v/>
      </c>
      <c r="AV2047" s="137" t="str">
        <f t="shared" si="647"/>
        <v/>
      </c>
      <c r="AW2047" s="137" t="str">
        <f t="shared" si="648"/>
        <v/>
      </c>
      <c r="AX2047" s="138" t="str">
        <f t="shared" si="649"/>
        <v/>
      </c>
      <c r="AY2047" s="138" t="str">
        <f t="shared" si="650"/>
        <v/>
      </c>
      <c r="AZ2047" s="130" t="str">
        <f>IF(AX2047&amp;AW2047="勤怠未設定","×",IF(AV2047="勤怠修正","×",IF(AC2047="外注","",IF(AA2047="",IF(AY2047&lt;&gt;"","×",""),IF(VLOOKUP(AA2047,カレンダマスタ!$H$66:$I$83,2,FALSE)&lt;&gt;AY2047,"×","OK")))))</f>
        <v/>
      </c>
      <c r="BC2047" s="137" t="str">
        <f>IF(E2047="","",VLOOKUP($E2047,カレンダマスタ!$A$4:$E$381,4,FALSE))</f>
        <v/>
      </c>
      <c r="BD2047" s="126" t="str">
        <f>IF(AC2047="社員","",IF(AG2047=0,"",IF(AD2047="NSTC",IF(COUNTIF(カレンダマスタ!$Q$5:$Q$32,G2047)=1,"OK","×"),
IF(AD2047="NS本社",IF(COUNTIF(カレンダマスタ!$T$5:$T$32,G2047)=1,"OK","×"),IF(COUNTIF(カレンダマスタ!$R$5:$R$32,G2047)=1,"OK","×")))))</f>
        <v/>
      </c>
      <c r="BE2047" s="126" t="str">
        <f>IF(AC2047="社員","",IF(G2047="","",IF(R2047&lt;&gt;"","",IF(AF2047="CS","OK",IF(VLOOKUP(E2047,カレンダマスタ!$A$5:$D$381,4,FALSE)&gt;0,"",IF(OR(G2047*24&gt;10.84,H2047*24&lt;14.5)=TRUE,"×","OK"))))))</f>
        <v/>
      </c>
      <c r="BF2047" s="126" t="str">
        <f t="shared" si="661"/>
        <v/>
      </c>
      <c r="BG2047" s="126" t="str">
        <f t="shared" si="651"/>
        <v/>
      </c>
      <c r="BI2047" s="130" t="str">
        <f t="shared" si="659"/>
        <v/>
      </c>
    </row>
    <row r="2048" spans="2:61">
      <c r="B2048" s="111"/>
      <c r="C2048" s="536"/>
      <c r="D2048" s="128"/>
      <c r="E2048" s="583"/>
      <c r="F2048" s="128"/>
      <c r="G2048" s="588"/>
      <c r="H2048" s="588"/>
      <c r="I2048" s="130"/>
      <c r="J2048" s="139"/>
      <c r="K2048" s="131"/>
      <c r="L2048" s="132"/>
      <c r="M2048" s="132"/>
      <c r="N2048" s="141"/>
      <c r="O2048" s="139"/>
      <c r="P2048" s="139"/>
      <c r="Q2048" s="139"/>
      <c r="R2048" s="133"/>
      <c r="S2048" s="134"/>
      <c r="T2048" s="434" t="str">
        <f t="shared" si="653"/>
        <v/>
      </c>
      <c r="U2048" s="429"/>
      <c r="V2048" s="429" t="str">
        <f t="shared" si="654"/>
        <v/>
      </c>
      <c r="W2048" s="298"/>
      <c r="X2048" s="129" t="str">
        <f t="shared" si="660"/>
        <v/>
      </c>
      <c r="Y2048" s="129" t="str">
        <f t="shared" si="655"/>
        <v/>
      </c>
      <c r="Z2048" s="129" t="str">
        <f t="shared" si="656"/>
        <v/>
      </c>
      <c r="AA2048" s="133" t="str">
        <f t="shared" si="646"/>
        <v/>
      </c>
      <c r="AC2048" s="186" t="str">
        <f>AC2036</f>
        <v/>
      </c>
      <c r="AD2048" s="187" t="str">
        <f>AD2036</f>
        <v/>
      </c>
      <c r="AE2048" s="187" t="str">
        <f>AE2036</f>
        <v/>
      </c>
      <c r="AF2048" s="187" t="str">
        <f>AF2036</f>
        <v/>
      </c>
      <c r="AG2048" s="204">
        <f t="shared" si="657"/>
        <v>0</v>
      </c>
      <c r="AI2048" s="140" t="str">
        <f>IF(月報!G2048&lt;&gt;"",月報!G2048,"")</f>
        <v/>
      </c>
      <c r="AJ2048" s="126" t="str">
        <f>IF(月報!W2048&lt;&gt;"",月報!W2048*24,"")</f>
        <v/>
      </c>
      <c r="AK2048" s="126" t="str">
        <f>IF(月報!P2048&lt;&gt;"",月報!P2048,"")</f>
        <v/>
      </c>
      <c r="AL2048" s="126" t="str">
        <f>IF(月報!Q2048&lt;&gt;"",IF(月報!Q2048="平日残","",月報!Q2048),"")</f>
        <v/>
      </c>
      <c r="AM2048" s="126"/>
      <c r="AN2048" s="126" t="str">
        <f t="shared" si="645"/>
        <v/>
      </c>
      <c r="AO2048" s="126" t="str">
        <f>IF($E2048="","",VLOOKUP($E2048,カレンダマスタ!$A$5:$E$381,5,FALSE))</f>
        <v/>
      </c>
      <c r="AQ2048" s="196" t="str">
        <f>IF(G2048="","",IF(VLOOKUP(E2048,カレンダマスタ!$A$5:$D$381,4,FALSE)=0,"",1))</f>
        <v/>
      </c>
      <c r="AR2048" s="136" t="str">
        <f>IF($G2048="","",IF($AD2048="NSTC",INDEX(カレンダマスタ!$I$26:$O$31,MATCH($G2048,カレンダマスタ!$H$26:$H$31,1),MATCH($H2048,カレンダマスタ!$I$25:$O$25,1)),
IF($AD2048="CS本社",INDEX(カレンダマスタ!$I$36:$O$41,MATCH($G2048,カレンダマスタ!$H$36:$H$41,1),MATCH($H2048,カレンダマスタ!$I$35:$O$35,1)),
IF($AD2048="NS本社",INDEX(カレンダマスタ!$I$94:$O$99,MATCH($G2048,カレンダマスタ!$H$95:$H$100,1),MATCH($H2048,カレンダマスタ!$I$93:$O$93,1)),
IF($AD2048="ODC",INDEX(カレンダマスタ!$I$46:$O$51,MATCH($G2048,カレンダマスタ!$H$46:$H$51,1),MATCH($H2048,カレンダマスタ!$I$45:$O$45,1)),
IF($AD2048="NS東京TC",INDEX(カレンダマスタ!$I$56:$O$61,MATCH($G2048,カレンダマスタ!$H$56:$H$61,1),MATCH($H2048,カレンダマスタ!$I$55:$O$55,1)),""))))))</f>
        <v/>
      </c>
      <c r="AS2048" s="126" t="str">
        <f t="shared" si="658"/>
        <v/>
      </c>
      <c r="AU2048" s="137" t="str">
        <f>IF(E2048="","",VLOOKUP($E2048,カレンダマスタ!$A$4:$E$381,4,FALSE))</f>
        <v/>
      </c>
      <c r="AV2048" s="137" t="str">
        <f t="shared" si="647"/>
        <v/>
      </c>
      <c r="AW2048" s="137" t="str">
        <f t="shared" si="648"/>
        <v/>
      </c>
      <c r="AX2048" s="138" t="str">
        <f t="shared" si="649"/>
        <v/>
      </c>
      <c r="AY2048" s="138" t="str">
        <f t="shared" si="650"/>
        <v/>
      </c>
      <c r="AZ2048" s="130" t="str">
        <f>IF(AX2048&amp;AW2048="勤怠未設定","×",IF(AV2048="勤怠修正","×",IF(AC2048="外注","",IF(AA2048="",IF(AY2048&lt;&gt;"","×",""),IF(VLOOKUP(AA2048,カレンダマスタ!$H$66:$I$83,2,FALSE)&lt;&gt;AY2048,"×","OK")))))</f>
        <v/>
      </c>
      <c r="BC2048" s="137" t="str">
        <f>IF(E2048="","",VLOOKUP($E2048,カレンダマスタ!$A$4:$E$381,4,FALSE))</f>
        <v/>
      </c>
      <c r="BD2048" s="126" t="str">
        <f>IF(AC2048="社員","",IF(AG2048=0,"",IF(AD2048="NSTC",IF(COUNTIF(カレンダマスタ!$Q$5:$Q$32,G2048)=1,"OK","×"),
IF(AD2048="NS本社",IF(COUNTIF(カレンダマスタ!$T$5:$T$32,G2048)=1,"OK","×"),IF(COUNTIF(カレンダマスタ!$R$5:$R$32,G2048)=1,"OK","×")))))</f>
        <v/>
      </c>
      <c r="BE2048" s="126" t="str">
        <f>IF(AC2048="社員","",IF(G2048="","",IF(R2048&lt;&gt;"","",IF(AF2048="CS","OK",IF(VLOOKUP(E2048,カレンダマスタ!$A$5:$D$381,4,FALSE)&gt;0,"",IF(OR(G2048*24&gt;10.84,H2048*24&lt;14.5)=TRUE,"×","OK"))))))</f>
        <v/>
      </c>
      <c r="BF2048" s="126" t="str">
        <f t="shared" si="661"/>
        <v/>
      </c>
      <c r="BG2048" s="126" t="str">
        <f t="shared" si="651"/>
        <v/>
      </c>
      <c r="BI2048" s="130" t="str">
        <f t="shared" si="659"/>
        <v/>
      </c>
    </row>
    <row r="2049" spans="2:61">
      <c r="B2049" s="111"/>
      <c r="C2049" s="537"/>
      <c r="D2049" s="142"/>
      <c r="E2049" s="584"/>
      <c r="F2049" s="142"/>
      <c r="G2049" s="589"/>
      <c r="H2049" s="589"/>
      <c r="I2049" s="144"/>
      <c r="J2049" s="148"/>
      <c r="K2049" s="145"/>
      <c r="L2049" s="146"/>
      <c r="M2049" s="146"/>
      <c r="N2049" s="147"/>
      <c r="O2049" s="148"/>
      <c r="P2049" s="148"/>
      <c r="Q2049" s="148"/>
      <c r="R2049" s="149"/>
      <c r="S2049" s="156"/>
      <c r="T2049" s="435" t="str">
        <f t="shared" si="653"/>
        <v/>
      </c>
      <c r="U2049" s="430"/>
      <c r="V2049" s="430" t="str">
        <f t="shared" si="654"/>
        <v/>
      </c>
      <c r="W2049" s="298"/>
      <c r="X2049" s="143" t="str">
        <f t="shared" si="660"/>
        <v/>
      </c>
      <c r="Y2049" s="143" t="str">
        <f t="shared" si="655"/>
        <v/>
      </c>
      <c r="Z2049" s="143" t="str">
        <f t="shared" si="656"/>
        <v/>
      </c>
      <c r="AA2049" s="149" t="str">
        <f t="shared" si="646"/>
        <v/>
      </c>
      <c r="AC2049" s="188" t="str">
        <f>AC2036</f>
        <v/>
      </c>
      <c r="AD2049" s="189" t="str">
        <f>AD2036</f>
        <v/>
      </c>
      <c r="AE2049" s="189" t="str">
        <f>AE2036</f>
        <v/>
      </c>
      <c r="AF2049" s="189" t="str">
        <f>AF2036</f>
        <v/>
      </c>
      <c r="AG2049" s="205">
        <f t="shared" si="657"/>
        <v>0</v>
      </c>
      <c r="AI2049" s="157" t="str">
        <f>IF(月報!G2049&lt;&gt;"",月報!G2049,"")</f>
        <v/>
      </c>
      <c r="AJ2049" s="151" t="str">
        <f>IF(月報!W2049&lt;&gt;"",月報!W2049*24,"")</f>
        <v/>
      </c>
      <c r="AK2049" s="151" t="str">
        <f>IF(月報!P2049&lt;&gt;"",月報!P2049,"")</f>
        <v/>
      </c>
      <c r="AL2049" s="151" t="str">
        <f>IF(月報!Q2049&lt;&gt;"",IF(月報!Q2049="平日残","",月報!Q2049),"")</f>
        <v/>
      </c>
      <c r="AM2049" s="151"/>
      <c r="AN2049" s="151" t="str">
        <f t="shared" si="645"/>
        <v/>
      </c>
      <c r="AO2049" s="151" t="str">
        <f>IF($E2049="","",VLOOKUP($E2049,カレンダマスタ!$A$5:$E$381,5,FALSE))</f>
        <v/>
      </c>
      <c r="AQ2049" s="197" t="str">
        <f>IF(G2049="","",IF(VLOOKUP(E2049,カレンダマスタ!$A$5:$D$381,4,FALSE)=0,"",1))</f>
        <v/>
      </c>
      <c r="AR2049" s="152" t="str">
        <f>IF($G2049="","",IF($AD2049="NSTC",INDEX(カレンダマスタ!$I$26:$O$31,MATCH($G2049,カレンダマスタ!$H$26:$H$31,1),MATCH($H2049,カレンダマスタ!$I$25:$O$25,1)),
IF($AD2049="CS本社",INDEX(カレンダマスタ!$I$36:$O$41,MATCH($G2049,カレンダマスタ!$H$36:$H$41,1),MATCH($H2049,カレンダマスタ!$I$35:$O$35,1)),
IF($AD2049="NS本社",INDEX(カレンダマスタ!$I$94:$O$99,MATCH($G2049,カレンダマスタ!$H$95:$H$100,1),MATCH($H2049,カレンダマスタ!$I$93:$O$93,1)),
IF($AD2049="ODC",INDEX(カレンダマスタ!$I$46:$O$51,MATCH($G2049,カレンダマスタ!$H$46:$H$51,1),MATCH($H2049,カレンダマスタ!$I$45:$O$45,1)),
IF($AD2049="NS東京TC",INDEX(カレンダマスタ!$I$56:$O$61,MATCH($G2049,カレンダマスタ!$H$56:$H$61,1),MATCH($H2049,カレンダマスタ!$I$55:$O$55,1)),""))))))</f>
        <v/>
      </c>
      <c r="AS2049" s="151" t="str">
        <f t="shared" si="658"/>
        <v/>
      </c>
      <c r="AU2049" s="153" t="str">
        <f>IF(E2049="","",VLOOKUP($E2049,カレンダマスタ!$A$4:$E$381,4,FALSE))</f>
        <v/>
      </c>
      <c r="AV2049" s="153" t="str">
        <f t="shared" si="647"/>
        <v/>
      </c>
      <c r="AW2049" s="153" t="str">
        <f t="shared" si="648"/>
        <v/>
      </c>
      <c r="AX2049" s="154" t="str">
        <f t="shared" si="649"/>
        <v/>
      </c>
      <c r="AY2049" s="154" t="str">
        <f t="shared" si="650"/>
        <v/>
      </c>
      <c r="AZ2049" s="144" t="str">
        <f>IF(AX2049&amp;AW2049="勤怠未設定","×",IF(AV2049="勤怠修正","×",IF(AC2049="外注","",IF(AA2049="",IF(AY2049&lt;&gt;"","×",""),IF(VLOOKUP(AA2049,カレンダマスタ!$H$66:$I$83,2,FALSE)&lt;&gt;AY2049,"×","OK")))))</f>
        <v/>
      </c>
      <c r="BC2049" s="153" t="str">
        <f>IF(E2049="","",VLOOKUP($E2049,カレンダマスタ!$A$4:$E$381,4,FALSE))</f>
        <v/>
      </c>
      <c r="BD2049" s="151" t="str">
        <f>IF(AC2049="社員","",IF(AG2049=0,"",IF(AD2049="NSTC",IF(COUNTIF(カレンダマスタ!$Q$5:$Q$32,G2049)=1,"OK","×"),
IF(AD2049="NS本社",IF(COUNTIF(カレンダマスタ!$T$5:$T$32,G2049)=1,"OK","×"),IF(COUNTIF(カレンダマスタ!$R$5:$R$32,G2049)=1,"OK","×")))))</f>
        <v/>
      </c>
      <c r="BE2049" s="151" t="str">
        <f>IF(AC2049="社員","",IF(G2049="","",IF(R2049&lt;&gt;"","",IF(AF2049="CS","OK",IF(VLOOKUP(E2049,カレンダマスタ!$A$5:$D$381,4,FALSE)&gt;0,"",IF(OR(G2049*24&gt;10.84,H2049*24&lt;14.5)=TRUE,"×","OK"))))))</f>
        <v/>
      </c>
      <c r="BF2049" s="151" t="str">
        <f t="shared" si="661"/>
        <v/>
      </c>
      <c r="BG2049" s="151" t="str">
        <f t="shared" si="651"/>
        <v/>
      </c>
      <c r="BI2049" s="144" t="str">
        <f t="shared" si="659"/>
        <v/>
      </c>
    </row>
    <row r="2050" spans="2:61">
      <c r="B2050" s="111"/>
      <c r="C2050" s="535"/>
      <c r="D2050" s="112"/>
      <c r="E2050" s="582"/>
      <c r="F2050" s="112"/>
      <c r="G2050" s="587"/>
      <c r="H2050" s="587"/>
      <c r="I2050" s="114"/>
      <c r="J2050" s="118"/>
      <c r="K2050" s="115"/>
      <c r="L2050" s="116"/>
      <c r="M2050" s="116"/>
      <c r="N2050" s="117"/>
      <c r="O2050" s="118"/>
      <c r="P2050" s="118"/>
      <c r="Q2050" s="118"/>
      <c r="R2050" s="119"/>
      <c r="S2050" s="120"/>
      <c r="T2050" s="433" t="str">
        <f t="shared" si="653"/>
        <v/>
      </c>
      <c r="U2050" s="431">
        <f>SUM(T2050:T2056)</f>
        <v>0</v>
      </c>
      <c r="V2050" s="431" t="str">
        <f t="shared" si="654"/>
        <v/>
      </c>
      <c r="W2050" s="298"/>
      <c r="X2050" s="113" t="str">
        <f t="shared" si="660"/>
        <v/>
      </c>
      <c r="Y2050" s="113" t="str">
        <f t="shared" si="655"/>
        <v/>
      </c>
      <c r="Z2050" s="113" t="str">
        <f t="shared" si="656"/>
        <v/>
      </c>
      <c r="AA2050" s="119" t="str">
        <f t="shared" si="646"/>
        <v/>
      </c>
      <c r="AC2050" s="190" t="str">
        <f>AC2036</f>
        <v/>
      </c>
      <c r="AD2050" s="191" t="str">
        <f>AD2036</f>
        <v/>
      </c>
      <c r="AE2050" s="191" t="str">
        <f>AE2036</f>
        <v/>
      </c>
      <c r="AF2050" s="191" t="str">
        <f>AF2036</f>
        <v/>
      </c>
      <c r="AG2050" s="206">
        <f t="shared" si="657"/>
        <v>0</v>
      </c>
      <c r="AI2050" s="158" t="str">
        <f>IF(月報!G2050&lt;&gt;"",月報!G2050,"")</f>
        <v/>
      </c>
      <c r="AJ2050" s="122" t="str">
        <f>IF(月報!W2050&lt;&gt;"",月報!W2050*24,"")</f>
        <v/>
      </c>
      <c r="AK2050" s="122" t="str">
        <f>IF(月報!P2050&lt;&gt;"",月報!P2050,"")</f>
        <v/>
      </c>
      <c r="AL2050" s="122" t="str">
        <f>IF(月報!Q2050&lt;&gt;"",IF(月報!Q2050="平日残","",月報!Q2050),"")</f>
        <v/>
      </c>
      <c r="AM2050" s="122"/>
      <c r="AN2050" s="122" t="str">
        <f t="shared" si="645"/>
        <v/>
      </c>
      <c r="AO2050" s="122" t="str">
        <f>IF($E2050="","",VLOOKUP($E2050,カレンダマスタ!$A$5:$E$381,5,FALSE))</f>
        <v/>
      </c>
      <c r="AQ2050" s="195" t="str">
        <f>IF(G2050="","",IF(VLOOKUP(E2050,カレンダマスタ!$A$5:$D$381,4,FALSE)=0,"",1))</f>
        <v/>
      </c>
      <c r="AR2050" s="123" t="str">
        <f>IF($G2050="","",IF($AD2050="NSTC",INDEX(カレンダマスタ!$I$26:$O$31,MATCH($G2050,カレンダマスタ!$H$26:$H$31,1),MATCH($H2050,カレンダマスタ!$I$25:$O$25,1)),
IF($AD2050="CS本社",INDEX(カレンダマスタ!$I$36:$O$41,MATCH($G2050,カレンダマスタ!$H$36:$H$41,1),MATCH($H2050,カレンダマスタ!$I$35:$O$35,1)),
IF($AD2050="NS本社",INDEX(カレンダマスタ!$I$94:$O$99,MATCH($G2050,カレンダマスタ!$H$95:$H$100,1),MATCH($H2050,カレンダマスタ!$I$93:$O$93,1)),
IF($AD2050="ODC",INDEX(カレンダマスタ!$I$46:$O$51,MATCH($G2050,カレンダマスタ!$H$46:$H$51,1),MATCH($H2050,カレンダマスタ!$I$45:$O$45,1)),
IF($AD2050="NS東京TC",INDEX(カレンダマスタ!$I$56:$O$61,MATCH($G2050,カレンダマスタ!$H$56:$H$61,1),MATCH($H2050,カレンダマスタ!$I$55:$O$55,1)),""))))))</f>
        <v/>
      </c>
      <c r="AS2050" s="122" t="str">
        <f t="shared" si="658"/>
        <v/>
      </c>
      <c r="AU2050" s="124" t="str">
        <f>IF(E2050="","",VLOOKUP($E2050,カレンダマスタ!$A$4:$E$381,4,FALSE))</f>
        <v/>
      </c>
      <c r="AV2050" s="124" t="str">
        <f t="shared" si="647"/>
        <v/>
      </c>
      <c r="AW2050" s="124" t="str">
        <f t="shared" si="648"/>
        <v/>
      </c>
      <c r="AX2050" s="125" t="str">
        <f t="shared" si="649"/>
        <v/>
      </c>
      <c r="AY2050" s="125" t="str">
        <f t="shared" si="650"/>
        <v/>
      </c>
      <c r="AZ2050" s="114" t="str">
        <f>IF(AX2050&amp;AW2050="勤怠未設定","×",IF(AV2050="勤怠修正","×",IF(AC2050="外注","",IF(AA2050="",IF(AY2050&lt;&gt;"","×",""),IF(VLOOKUP(AA2050,カレンダマスタ!$H$66:$I$83,2,FALSE)&lt;&gt;AY2050,"×","OK")))))</f>
        <v/>
      </c>
      <c r="BC2050" s="124" t="str">
        <f>IF(E2050="","",VLOOKUP($E2050,カレンダマスタ!$A$4:$E$381,4,FALSE))</f>
        <v/>
      </c>
      <c r="BD2050" s="122" t="str">
        <f>IF(AC2050="社員","",IF(AG2050=0,"",IF(AD2050="NSTC",IF(COUNTIF(カレンダマスタ!$Q$5:$Q$32,G2050)=1,"OK","×"),
IF(AD2050="NS本社",IF(COUNTIF(カレンダマスタ!$T$5:$T$32,G2050)=1,"OK","×"),IF(COUNTIF(カレンダマスタ!$R$5:$R$32,G2050)=1,"OK","×")))))</f>
        <v/>
      </c>
      <c r="BE2050" s="122" t="str">
        <f>IF(AC2050="社員","",IF(G2050="","",IF(R2050&lt;&gt;"","",IF(AF2050="CS","OK",IF(VLOOKUP(E2050,カレンダマスタ!$A$5:$D$381,4,FALSE)&gt;0,"",IF(OR(G2050*24&gt;10.84,H2050*24&lt;14.5)=TRUE,"×","OK"))))))</f>
        <v/>
      </c>
      <c r="BF2050" s="122" t="str">
        <f t="shared" si="661"/>
        <v/>
      </c>
      <c r="BG2050" s="122" t="str">
        <f t="shared" si="651"/>
        <v/>
      </c>
      <c r="BI2050" s="114" t="str">
        <f t="shared" si="659"/>
        <v/>
      </c>
    </row>
    <row r="2051" spans="2:61">
      <c r="B2051" s="111"/>
      <c r="C2051" s="536"/>
      <c r="D2051" s="128"/>
      <c r="E2051" s="583"/>
      <c r="F2051" s="128"/>
      <c r="G2051" s="588"/>
      <c r="H2051" s="588"/>
      <c r="I2051" s="130"/>
      <c r="J2051" s="139"/>
      <c r="K2051" s="131"/>
      <c r="L2051" s="132"/>
      <c r="M2051" s="132"/>
      <c r="N2051" s="141"/>
      <c r="O2051" s="139"/>
      <c r="P2051" s="139"/>
      <c r="Q2051" s="139"/>
      <c r="R2051" s="133"/>
      <c r="S2051" s="134"/>
      <c r="T2051" s="434" t="str">
        <f t="shared" si="653"/>
        <v/>
      </c>
      <c r="U2051" s="429"/>
      <c r="V2051" s="429" t="str">
        <f t="shared" si="654"/>
        <v/>
      </c>
      <c r="W2051" s="298"/>
      <c r="X2051" s="129" t="str">
        <f t="shared" si="660"/>
        <v/>
      </c>
      <c r="Y2051" s="129" t="str">
        <f t="shared" si="655"/>
        <v/>
      </c>
      <c r="Z2051" s="129" t="str">
        <f t="shared" si="656"/>
        <v/>
      </c>
      <c r="AA2051" s="133" t="str">
        <f t="shared" si="646"/>
        <v/>
      </c>
      <c r="AC2051" s="186" t="str">
        <f>AC2036</f>
        <v/>
      </c>
      <c r="AD2051" s="187" t="str">
        <f>AD2036</f>
        <v/>
      </c>
      <c r="AE2051" s="187" t="str">
        <f>AE2036</f>
        <v/>
      </c>
      <c r="AF2051" s="187" t="str">
        <f>AF2036</f>
        <v/>
      </c>
      <c r="AG2051" s="204">
        <f t="shared" si="657"/>
        <v>0</v>
      </c>
      <c r="AI2051" s="135" t="str">
        <f>IF(月報!G2051&lt;&gt;"",月報!G2051,"")</f>
        <v/>
      </c>
      <c r="AJ2051" s="126" t="str">
        <f>IF(月報!W2051&lt;&gt;"",月報!W2051*24,"")</f>
        <v/>
      </c>
      <c r="AK2051" s="126" t="str">
        <f>IF(月報!P2051&lt;&gt;"",月報!P2051,"")</f>
        <v/>
      </c>
      <c r="AL2051" s="126" t="str">
        <f>IF(月報!Q2051&lt;&gt;"",IF(月報!Q2051="平日残","",月報!Q2051),"")</f>
        <v/>
      </c>
      <c r="AM2051" s="126"/>
      <c r="AN2051" s="126" t="str">
        <f t="shared" si="645"/>
        <v/>
      </c>
      <c r="AO2051" s="126" t="str">
        <f>IF($E2051="","",VLOOKUP($E2051,カレンダマスタ!$A$5:$E$381,5,FALSE))</f>
        <v/>
      </c>
      <c r="AQ2051" s="196" t="str">
        <f>IF(G2051="","",IF(VLOOKUP(E2051,カレンダマスタ!$A$5:$D$381,4,FALSE)=0,"",1))</f>
        <v/>
      </c>
      <c r="AR2051" s="136" t="str">
        <f>IF($G2051="","",IF($AD2051="NSTC",INDEX(カレンダマスタ!$I$26:$O$31,MATCH($G2051,カレンダマスタ!$H$26:$H$31,1),MATCH($H2051,カレンダマスタ!$I$25:$O$25,1)),
IF($AD2051="CS本社",INDEX(カレンダマスタ!$I$36:$O$41,MATCH($G2051,カレンダマスタ!$H$36:$H$41,1),MATCH($H2051,カレンダマスタ!$I$35:$O$35,1)),
IF($AD2051="NS本社",INDEX(カレンダマスタ!$I$94:$O$99,MATCH($G2051,カレンダマスタ!$H$95:$H$100,1),MATCH($H2051,カレンダマスタ!$I$93:$O$93,1)),
IF($AD2051="ODC",INDEX(カレンダマスタ!$I$46:$O$51,MATCH($G2051,カレンダマスタ!$H$46:$H$51,1),MATCH($H2051,カレンダマスタ!$I$45:$O$45,1)),
IF($AD2051="NS東京TC",INDEX(カレンダマスタ!$I$56:$O$61,MATCH($G2051,カレンダマスタ!$H$56:$H$61,1),MATCH($H2051,カレンダマスタ!$I$55:$O$55,1)),""))))))</f>
        <v/>
      </c>
      <c r="AS2051" s="126" t="str">
        <f t="shared" si="658"/>
        <v/>
      </c>
      <c r="AU2051" s="137" t="str">
        <f>IF(E2051="","",VLOOKUP($E2051,カレンダマスタ!$A$4:$E$381,4,FALSE))</f>
        <v/>
      </c>
      <c r="AV2051" s="137" t="str">
        <f t="shared" si="647"/>
        <v/>
      </c>
      <c r="AW2051" s="137" t="str">
        <f t="shared" si="648"/>
        <v/>
      </c>
      <c r="AX2051" s="138" t="str">
        <f t="shared" si="649"/>
        <v/>
      </c>
      <c r="AY2051" s="138" t="str">
        <f t="shared" si="650"/>
        <v/>
      </c>
      <c r="AZ2051" s="130" t="str">
        <f>IF(AX2051&amp;AW2051="勤怠未設定","×",IF(AV2051="勤怠修正","×",IF(AC2051="外注","",IF(AA2051="",IF(AY2051&lt;&gt;"","×",""),IF(VLOOKUP(AA2051,カレンダマスタ!$H$66:$I$83,2,FALSE)&lt;&gt;AY2051,"×","OK")))))</f>
        <v/>
      </c>
      <c r="BC2051" s="137" t="str">
        <f>IF(E2051="","",VLOOKUP($E2051,カレンダマスタ!$A$4:$E$381,4,FALSE))</f>
        <v/>
      </c>
      <c r="BD2051" s="126" t="str">
        <f>IF(AC2051="社員","",IF(AG2051=0,"",IF(AD2051="NSTC",IF(COUNTIF(カレンダマスタ!$Q$5:$Q$32,G2051)=1,"OK","×"),
IF(AD2051="NS本社",IF(COUNTIF(カレンダマスタ!$T$5:$T$32,G2051)=1,"OK","×"),IF(COUNTIF(カレンダマスタ!$R$5:$R$32,G2051)=1,"OK","×")))))</f>
        <v/>
      </c>
      <c r="BE2051" s="126" t="str">
        <f>IF(AC2051="社員","",IF(G2051="","",IF(R2051&lt;&gt;"","",IF(AF2051="CS","OK",IF(VLOOKUP(E2051,カレンダマスタ!$A$5:$D$381,4,FALSE)&gt;0,"",IF(OR(G2051*24&gt;10.84,H2051*24&lt;14.5)=TRUE,"×","OK"))))))</f>
        <v/>
      </c>
      <c r="BF2051" s="126" t="str">
        <f t="shared" si="661"/>
        <v/>
      </c>
      <c r="BG2051" s="126" t="str">
        <f t="shared" si="651"/>
        <v/>
      </c>
      <c r="BI2051" s="130" t="str">
        <f t="shared" si="659"/>
        <v/>
      </c>
    </row>
    <row r="2052" spans="2:61">
      <c r="B2052" s="111"/>
      <c r="C2052" s="536"/>
      <c r="D2052" s="128"/>
      <c r="E2052" s="583"/>
      <c r="F2052" s="128"/>
      <c r="G2052" s="588"/>
      <c r="H2052" s="588"/>
      <c r="I2052" s="130"/>
      <c r="J2052" s="139"/>
      <c r="K2052" s="131"/>
      <c r="L2052" s="132"/>
      <c r="M2052" s="132"/>
      <c r="N2052" s="141"/>
      <c r="O2052" s="139"/>
      <c r="P2052" s="139"/>
      <c r="Q2052" s="139"/>
      <c r="R2052" s="133"/>
      <c r="S2052" s="134"/>
      <c r="T2052" s="434" t="str">
        <f t="shared" si="653"/>
        <v/>
      </c>
      <c r="U2052" s="429"/>
      <c r="V2052" s="429" t="str">
        <f t="shared" si="654"/>
        <v/>
      </c>
      <c r="W2052" s="298"/>
      <c r="X2052" s="129" t="str">
        <f t="shared" si="660"/>
        <v/>
      </c>
      <c r="Y2052" s="129" t="str">
        <f t="shared" si="655"/>
        <v/>
      </c>
      <c r="Z2052" s="129" t="str">
        <f t="shared" si="656"/>
        <v/>
      </c>
      <c r="AA2052" s="133" t="str">
        <f t="shared" si="646"/>
        <v/>
      </c>
      <c r="AC2052" s="186" t="str">
        <f>AC2036</f>
        <v/>
      </c>
      <c r="AD2052" s="187" t="str">
        <f>AD2036</f>
        <v/>
      </c>
      <c r="AE2052" s="187" t="str">
        <f>AE2036</f>
        <v/>
      </c>
      <c r="AF2052" s="187" t="str">
        <f>AF2036</f>
        <v/>
      </c>
      <c r="AG2052" s="204">
        <f t="shared" si="657"/>
        <v>0</v>
      </c>
      <c r="AI2052" s="135" t="str">
        <f>IF(月報!G2052&lt;&gt;"",月報!G2052,"")</f>
        <v/>
      </c>
      <c r="AJ2052" s="126" t="str">
        <f>IF(月報!W2052&lt;&gt;"",月報!W2052*24,"")</f>
        <v/>
      </c>
      <c r="AK2052" s="126" t="str">
        <f>IF(月報!P2052&lt;&gt;"",月報!P2052,"")</f>
        <v/>
      </c>
      <c r="AL2052" s="126" t="str">
        <f>IF(月報!Q2052&lt;&gt;"",IF(月報!Q2052="平日残","",月報!Q2052),"")</f>
        <v/>
      </c>
      <c r="AM2052" s="126"/>
      <c r="AN2052" s="126" t="str">
        <f t="shared" si="645"/>
        <v/>
      </c>
      <c r="AO2052" s="126" t="str">
        <f>IF($E2052="","",VLOOKUP($E2052,カレンダマスタ!$A$5:$E$381,5,FALSE))</f>
        <v/>
      </c>
      <c r="AQ2052" s="196" t="str">
        <f>IF(G2052="","",IF(VLOOKUP(E2052,カレンダマスタ!$A$5:$D$381,4,FALSE)=0,"",1))</f>
        <v/>
      </c>
      <c r="AR2052" s="136" t="str">
        <f>IF($G2052="","",IF($AD2052="NSTC",INDEX(カレンダマスタ!$I$26:$O$31,MATCH($G2052,カレンダマスタ!$H$26:$H$31,1),MATCH($H2052,カレンダマスタ!$I$25:$O$25,1)),
IF($AD2052="CS本社",INDEX(カレンダマスタ!$I$36:$O$41,MATCH($G2052,カレンダマスタ!$H$36:$H$41,1),MATCH($H2052,カレンダマスタ!$I$35:$O$35,1)),
IF($AD2052="NS本社",INDEX(カレンダマスタ!$I$94:$O$99,MATCH($G2052,カレンダマスタ!$H$95:$H$100,1),MATCH($H2052,カレンダマスタ!$I$93:$O$93,1)),
IF($AD2052="ODC",INDEX(カレンダマスタ!$I$46:$O$51,MATCH($G2052,カレンダマスタ!$H$46:$H$51,1),MATCH($H2052,カレンダマスタ!$I$45:$O$45,1)),
IF($AD2052="NS東京TC",INDEX(カレンダマスタ!$I$56:$O$61,MATCH($G2052,カレンダマスタ!$H$56:$H$61,1),MATCH($H2052,カレンダマスタ!$I$55:$O$55,1)),""))))))</f>
        <v/>
      </c>
      <c r="AS2052" s="126" t="str">
        <f t="shared" si="658"/>
        <v/>
      </c>
      <c r="AU2052" s="137" t="str">
        <f>IF(E2052="","",VLOOKUP($E2052,カレンダマスタ!$A$4:$E$381,4,FALSE))</f>
        <v/>
      </c>
      <c r="AV2052" s="137" t="str">
        <f t="shared" si="647"/>
        <v/>
      </c>
      <c r="AW2052" s="137" t="str">
        <f t="shared" si="648"/>
        <v/>
      </c>
      <c r="AX2052" s="138" t="str">
        <f t="shared" si="649"/>
        <v/>
      </c>
      <c r="AY2052" s="138" t="str">
        <f t="shared" si="650"/>
        <v/>
      </c>
      <c r="AZ2052" s="130" t="str">
        <f>IF(AX2052&amp;AW2052="勤怠未設定","×",IF(AV2052="勤怠修正","×",IF(AC2052="外注","",IF(AA2052="",IF(AY2052&lt;&gt;"","×",""),IF(VLOOKUP(AA2052,カレンダマスタ!$H$66:$I$83,2,FALSE)&lt;&gt;AY2052,"×","OK")))))</f>
        <v/>
      </c>
      <c r="BC2052" s="137" t="str">
        <f>IF(E2052="","",VLOOKUP($E2052,カレンダマスタ!$A$4:$E$381,4,FALSE))</f>
        <v/>
      </c>
      <c r="BD2052" s="126" t="str">
        <f>IF(AC2052="社員","",IF(AG2052=0,"",IF(AD2052="NSTC",IF(COUNTIF(カレンダマスタ!$Q$5:$Q$32,G2052)=1,"OK","×"),
IF(AD2052="NS本社",IF(COUNTIF(カレンダマスタ!$T$5:$T$32,G2052)=1,"OK","×"),IF(COUNTIF(カレンダマスタ!$R$5:$R$32,G2052)=1,"OK","×")))))</f>
        <v/>
      </c>
      <c r="BE2052" s="126" t="str">
        <f>IF(AC2052="社員","",IF(G2052="","",IF(R2052&lt;&gt;"","",IF(AF2052="CS","OK",IF(VLOOKUP(E2052,カレンダマスタ!$A$5:$D$381,4,FALSE)&gt;0,"",IF(OR(G2052*24&gt;10.84,H2052*24&lt;14.5)=TRUE,"×","OK"))))))</f>
        <v/>
      </c>
      <c r="BF2052" s="126" t="str">
        <f t="shared" si="661"/>
        <v/>
      </c>
      <c r="BG2052" s="126" t="str">
        <f t="shared" si="651"/>
        <v/>
      </c>
      <c r="BI2052" s="130" t="str">
        <f t="shared" si="659"/>
        <v/>
      </c>
    </row>
    <row r="2053" spans="2:61">
      <c r="B2053" s="111"/>
      <c r="C2053" s="536"/>
      <c r="D2053" s="128"/>
      <c r="E2053" s="583"/>
      <c r="F2053" s="128"/>
      <c r="G2053" s="588"/>
      <c r="H2053" s="588"/>
      <c r="I2053" s="130"/>
      <c r="J2053" s="139"/>
      <c r="K2053" s="131"/>
      <c r="L2053" s="132"/>
      <c r="M2053" s="132"/>
      <c r="N2053" s="141"/>
      <c r="O2053" s="139"/>
      <c r="P2053" s="139"/>
      <c r="Q2053" s="139"/>
      <c r="R2053" s="133"/>
      <c r="S2053" s="134"/>
      <c r="T2053" s="434" t="str">
        <f t="shared" si="653"/>
        <v/>
      </c>
      <c r="U2053" s="429"/>
      <c r="V2053" s="429" t="str">
        <f t="shared" si="654"/>
        <v/>
      </c>
      <c r="W2053" s="298"/>
      <c r="X2053" s="129" t="str">
        <f t="shared" si="660"/>
        <v/>
      </c>
      <c r="Y2053" s="129" t="str">
        <f t="shared" si="655"/>
        <v/>
      </c>
      <c r="Z2053" s="129" t="str">
        <f t="shared" si="656"/>
        <v/>
      </c>
      <c r="AA2053" s="133" t="str">
        <f t="shared" si="646"/>
        <v/>
      </c>
      <c r="AC2053" s="186" t="str">
        <f>AC2036</f>
        <v/>
      </c>
      <c r="AD2053" s="187" t="str">
        <f>AD2036</f>
        <v/>
      </c>
      <c r="AE2053" s="187" t="str">
        <f>AE2036</f>
        <v/>
      </c>
      <c r="AF2053" s="187" t="str">
        <f>AF2036</f>
        <v/>
      </c>
      <c r="AG2053" s="204">
        <f t="shared" si="657"/>
        <v>0</v>
      </c>
      <c r="AI2053" s="140" t="str">
        <f>IF(月報!G2053&lt;&gt;"",月報!G2053,"")</f>
        <v/>
      </c>
      <c r="AJ2053" s="126" t="str">
        <f>IF(月報!W2053&lt;&gt;"",月報!W2053*24,"")</f>
        <v/>
      </c>
      <c r="AK2053" s="126" t="str">
        <f>IF(月報!P2053&lt;&gt;"",月報!P2053,"")</f>
        <v/>
      </c>
      <c r="AL2053" s="126" t="str">
        <f>IF(月報!Q2053&lt;&gt;"",IF(月報!Q2053="平日残","",月報!Q2053),"")</f>
        <v/>
      </c>
      <c r="AM2053" s="126"/>
      <c r="AN2053" s="126" t="str">
        <f t="shared" si="645"/>
        <v/>
      </c>
      <c r="AO2053" s="126" t="str">
        <f>IF($E2053="","",VLOOKUP($E2053,カレンダマスタ!$A$5:$E$381,5,FALSE))</f>
        <v/>
      </c>
      <c r="AQ2053" s="196" t="str">
        <f>IF(G2053="","",IF(VLOOKUP(E2053,カレンダマスタ!$A$5:$D$381,4,FALSE)=0,"",1))</f>
        <v/>
      </c>
      <c r="AR2053" s="136" t="str">
        <f>IF($G2053="","",IF($AD2053="NSTC",INDEX(カレンダマスタ!$I$26:$O$31,MATCH($G2053,カレンダマスタ!$H$26:$H$31,1),MATCH($H2053,カレンダマスタ!$I$25:$O$25,1)),
IF($AD2053="CS本社",INDEX(カレンダマスタ!$I$36:$O$41,MATCH($G2053,カレンダマスタ!$H$36:$H$41,1),MATCH($H2053,カレンダマスタ!$I$35:$O$35,1)),
IF($AD2053="NS本社",INDEX(カレンダマスタ!$I$94:$O$99,MATCH($G2053,カレンダマスタ!$H$95:$H$100,1),MATCH($H2053,カレンダマスタ!$I$93:$O$93,1)),
IF($AD2053="ODC",INDEX(カレンダマスタ!$I$46:$O$51,MATCH($G2053,カレンダマスタ!$H$46:$H$51,1),MATCH($H2053,カレンダマスタ!$I$45:$O$45,1)),
IF($AD2053="NS東京TC",INDEX(カレンダマスタ!$I$56:$O$61,MATCH($G2053,カレンダマスタ!$H$56:$H$61,1),MATCH($H2053,カレンダマスタ!$I$55:$O$55,1)),""))))))</f>
        <v/>
      </c>
      <c r="AS2053" s="126" t="str">
        <f t="shared" si="658"/>
        <v/>
      </c>
      <c r="AU2053" s="137" t="str">
        <f>IF(E2053="","",VLOOKUP($E2053,カレンダマスタ!$A$4:$E$381,4,FALSE))</f>
        <v/>
      </c>
      <c r="AV2053" s="137" t="str">
        <f t="shared" si="647"/>
        <v/>
      </c>
      <c r="AW2053" s="137" t="str">
        <f t="shared" si="648"/>
        <v/>
      </c>
      <c r="AX2053" s="138" t="str">
        <f t="shared" si="649"/>
        <v/>
      </c>
      <c r="AY2053" s="138" t="str">
        <f t="shared" si="650"/>
        <v/>
      </c>
      <c r="AZ2053" s="130" t="str">
        <f>IF(AX2053&amp;AW2053="勤怠未設定","×",IF(AV2053="勤怠修正","×",IF(AC2053="外注","",IF(AA2053="",IF(AY2053&lt;&gt;"","×",""),IF(VLOOKUP(AA2053,カレンダマスタ!$H$66:$I$83,2,FALSE)&lt;&gt;AY2053,"×","OK")))))</f>
        <v/>
      </c>
      <c r="BC2053" s="137" t="str">
        <f>IF(E2053="","",VLOOKUP($E2053,カレンダマスタ!$A$4:$E$381,4,FALSE))</f>
        <v/>
      </c>
      <c r="BD2053" s="126" t="str">
        <f>IF(AC2053="社員","",IF(AG2053=0,"",IF(AD2053="NSTC",IF(COUNTIF(カレンダマスタ!$Q$5:$Q$32,G2053)=1,"OK","×"),
IF(AD2053="NS本社",IF(COUNTIF(カレンダマスタ!$T$5:$T$32,G2053)=1,"OK","×"),IF(COUNTIF(カレンダマスタ!$R$5:$R$32,G2053)=1,"OK","×")))))</f>
        <v/>
      </c>
      <c r="BE2053" s="126" t="str">
        <f>IF(AC2053="社員","",IF(G2053="","",IF(R2053&lt;&gt;"","",IF(AF2053="CS","OK",IF(VLOOKUP(E2053,カレンダマスタ!$A$5:$D$381,4,FALSE)&gt;0,"",IF(OR(G2053*24&gt;10.84,H2053*24&lt;14.5)=TRUE,"×","OK"))))))</f>
        <v/>
      </c>
      <c r="BF2053" s="126" t="str">
        <f t="shared" si="661"/>
        <v/>
      </c>
      <c r="BG2053" s="126" t="str">
        <f t="shared" si="651"/>
        <v/>
      </c>
      <c r="BI2053" s="130" t="str">
        <f t="shared" si="659"/>
        <v/>
      </c>
    </row>
    <row r="2054" spans="2:61">
      <c r="B2054" s="111"/>
      <c r="C2054" s="536"/>
      <c r="D2054" s="128"/>
      <c r="E2054" s="583"/>
      <c r="F2054" s="128"/>
      <c r="G2054" s="588"/>
      <c r="H2054" s="588"/>
      <c r="I2054" s="130"/>
      <c r="J2054" s="139"/>
      <c r="K2054" s="131"/>
      <c r="L2054" s="132"/>
      <c r="M2054" s="132"/>
      <c r="N2054" s="141"/>
      <c r="O2054" s="139"/>
      <c r="P2054" s="139"/>
      <c r="Q2054" s="139"/>
      <c r="R2054" s="133"/>
      <c r="S2054" s="134"/>
      <c r="T2054" s="434" t="str">
        <f t="shared" si="653"/>
        <v/>
      </c>
      <c r="U2054" s="429"/>
      <c r="V2054" s="429" t="str">
        <f t="shared" si="654"/>
        <v/>
      </c>
      <c r="W2054" s="298"/>
      <c r="X2054" s="129" t="str">
        <f t="shared" si="660"/>
        <v/>
      </c>
      <c r="Y2054" s="129" t="str">
        <f t="shared" si="655"/>
        <v/>
      </c>
      <c r="Z2054" s="129" t="str">
        <f t="shared" si="656"/>
        <v/>
      </c>
      <c r="AA2054" s="133" t="str">
        <f t="shared" si="646"/>
        <v/>
      </c>
      <c r="AC2054" s="186" t="str">
        <f>AC2036</f>
        <v/>
      </c>
      <c r="AD2054" s="187" t="str">
        <f>AD2036</f>
        <v/>
      </c>
      <c r="AE2054" s="187" t="str">
        <f>AE2036</f>
        <v/>
      </c>
      <c r="AF2054" s="187" t="str">
        <f>AF2036</f>
        <v/>
      </c>
      <c r="AG2054" s="204">
        <f t="shared" si="657"/>
        <v>0</v>
      </c>
      <c r="AI2054" s="140" t="str">
        <f>IF(月報!G2054&lt;&gt;"",月報!G2054,"")</f>
        <v/>
      </c>
      <c r="AJ2054" s="126" t="str">
        <f>IF(月報!W2054&lt;&gt;"",月報!W2054*24,"")</f>
        <v/>
      </c>
      <c r="AK2054" s="126" t="str">
        <f>IF(月報!P2054&lt;&gt;"",月報!P2054,"")</f>
        <v/>
      </c>
      <c r="AL2054" s="126" t="str">
        <f>IF(月報!Q2054&lt;&gt;"",IF(月報!Q2054="平日残","",月報!Q2054),"")</f>
        <v/>
      </c>
      <c r="AM2054" s="126"/>
      <c r="AN2054" s="126" t="str">
        <f t="shared" si="645"/>
        <v/>
      </c>
      <c r="AO2054" s="126" t="str">
        <f>IF($E2054="","",VLOOKUP($E2054,カレンダマスタ!$A$5:$E$381,5,FALSE))</f>
        <v/>
      </c>
      <c r="AQ2054" s="196" t="str">
        <f>IF(G2054="","",IF(VLOOKUP(E2054,カレンダマスタ!$A$5:$D$381,4,FALSE)=0,"",1))</f>
        <v/>
      </c>
      <c r="AR2054" s="136" t="str">
        <f>IF($G2054="","",IF($AD2054="NSTC",INDEX(カレンダマスタ!$I$26:$O$31,MATCH($G2054,カレンダマスタ!$H$26:$H$31,1),MATCH($H2054,カレンダマスタ!$I$25:$O$25,1)),
IF($AD2054="CS本社",INDEX(カレンダマスタ!$I$36:$O$41,MATCH($G2054,カレンダマスタ!$H$36:$H$41,1),MATCH($H2054,カレンダマスタ!$I$35:$O$35,1)),
IF($AD2054="NS本社",INDEX(カレンダマスタ!$I$94:$O$99,MATCH($G2054,カレンダマスタ!$H$95:$H$100,1),MATCH($H2054,カレンダマスタ!$I$93:$O$93,1)),
IF($AD2054="ODC",INDEX(カレンダマスタ!$I$46:$O$51,MATCH($G2054,カレンダマスタ!$H$46:$H$51,1),MATCH($H2054,カレンダマスタ!$I$45:$O$45,1)),
IF($AD2054="NS東京TC",INDEX(カレンダマスタ!$I$56:$O$61,MATCH($G2054,カレンダマスタ!$H$56:$H$61,1),MATCH($H2054,カレンダマスタ!$I$55:$O$55,1)),""))))))</f>
        <v/>
      </c>
      <c r="AS2054" s="126" t="str">
        <f t="shared" si="658"/>
        <v/>
      </c>
      <c r="AU2054" s="137" t="str">
        <f>IF(E2054="","",VLOOKUP($E2054,カレンダマスタ!$A$4:$E$381,4,FALSE))</f>
        <v/>
      </c>
      <c r="AV2054" s="137" t="str">
        <f t="shared" si="647"/>
        <v/>
      </c>
      <c r="AW2054" s="137" t="str">
        <f t="shared" si="648"/>
        <v/>
      </c>
      <c r="AX2054" s="138" t="str">
        <f t="shared" si="649"/>
        <v/>
      </c>
      <c r="AY2054" s="138" t="str">
        <f t="shared" si="650"/>
        <v/>
      </c>
      <c r="AZ2054" s="130" t="str">
        <f>IF(AX2054&amp;AW2054="勤怠未設定","×",IF(AV2054="勤怠修正","×",IF(AC2054="外注","",IF(AA2054="",IF(AY2054&lt;&gt;"","×",""),IF(VLOOKUP(AA2054,カレンダマスタ!$H$66:$I$83,2,FALSE)&lt;&gt;AY2054,"×","OK")))))</f>
        <v/>
      </c>
      <c r="BC2054" s="137" t="str">
        <f>IF(E2054="","",VLOOKUP($E2054,カレンダマスタ!$A$4:$E$381,4,FALSE))</f>
        <v/>
      </c>
      <c r="BD2054" s="126" t="str">
        <f>IF(AC2054="社員","",IF(AG2054=0,"",IF(AD2054="NSTC",IF(COUNTIF(カレンダマスタ!$Q$5:$Q$32,G2054)=1,"OK","×"),
IF(AD2054="NS本社",IF(COUNTIF(カレンダマスタ!$T$5:$T$32,G2054)=1,"OK","×"),IF(COUNTIF(カレンダマスタ!$R$5:$R$32,G2054)=1,"OK","×")))))</f>
        <v/>
      </c>
      <c r="BE2054" s="126" t="str">
        <f>IF(AC2054="社員","",IF(G2054="","",IF(R2054&lt;&gt;"","",IF(AF2054="CS","OK",IF(VLOOKUP(E2054,カレンダマスタ!$A$5:$D$381,4,FALSE)&gt;0,"",IF(OR(G2054*24&gt;10.84,H2054*24&lt;14.5)=TRUE,"×","OK"))))))</f>
        <v/>
      </c>
      <c r="BF2054" s="126" t="str">
        <f t="shared" si="661"/>
        <v/>
      </c>
      <c r="BG2054" s="126" t="str">
        <f t="shared" si="651"/>
        <v/>
      </c>
      <c r="BI2054" s="130" t="str">
        <f t="shared" si="659"/>
        <v/>
      </c>
    </row>
    <row r="2055" spans="2:61">
      <c r="B2055" s="111"/>
      <c r="C2055" s="536"/>
      <c r="D2055" s="128"/>
      <c r="E2055" s="583"/>
      <c r="F2055" s="128"/>
      <c r="G2055" s="588"/>
      <c r="H2055" s="588"/>
      <c r="I2055" s="130"/>
      <c r="J2055" s="139"/>
      <c r="K2055" s="131"/>
      <c r="L2055" s="132"/>
      <c r="M2055" s="132"/>
      <c r="N2055" s="141"/>
      <c r="O2055" s="139"/>
      <c r="P2055" s="139"/>
      <c r="Q2055" s="139"/>
      <c r="R2055" s="133"/>
      <c r="S2055" s="134"/>
      <c r="T2055" s="434" t="str">
        <f t="shared" si="653"/>
        <v/>
      </c>
      <c r="U2055" s="429"/>
      <c r="V2055" s="429" t="str">
        <f t="shared" si="654"/>
        <v/>
      </c>
      <c r="W2055" s="298"/>
      <c r="X2055" s="129" t="str">
        <f t="shared" si="660"/>
        <v/>
      </c>
      <c r="Y2055" s="129" t="str">
        <f t="shared" si="655"/>
        <v/>
      </c>
      <c r="Z2055" s="129" t="str">
        <f t="shared" si="656"/>
        <v/>
      </c>
      <c r="AA2055" s="133" t="str">
        <f t="shared" si="646"/>
        <v/>
      </c>
      <c r="AC2055" s="186" t="str">
        <f>AC2036</f>
        <v/>
      </c>
      <c r="AD2055" s="187" t="str">
        <f>AD2036</f>
        <v/>
      </c>
      <c r="AE2055" s="187" t="str">
        <f>AE2036</f>
        <v/>
      </c>
      <c r="AF2055" s="187" t="str">
        <f>AF2036</f>
        <v/>
      </c>
      <c r="AG2055" s="204">
        <f t="shared" si="657"/>
        <v>0</v>
      </c>
      <c r="AI2055" s="140" t="str">
        <f>IF(月報!G2055&lt;&gt;"",月報!G2055,"")</f>
        <v/>
      </c>
      <c r="AJ2055" s="126" t="str">
        <f>IF(月報!W2055&lt;&gt;"",月報!W2055*24,"")</f>
        <v/>
      </c>
      <c r="AK2055" s="126" t="str">
        <f>IF(月報!P2055&lt;&gt;"",月報!P2055,"")</f>
        <v/>
      </c>
      <c r="AL2055" s="126" t="str">
        <f>IF(月報!Q2055&lt;&gt;"",IF(月報!Q2055="平日残","",月報!Q2055),"")</f>
        <v/>
      </c>
      <c r="AM2055" s="126"/>
      <c r="AN2055" s="126" t="str">
        <f t="shared" si="645"/>
        <v/>
      </c>
      <c r="AO2055" s="126" t="str">
        <f>IF($E2055="","",VLOOKUP($E2055,カレンダマスタ!$A$5:$E$381,5,FALSE))</f>
        <v/>
      </c>
      <c r="AQ2055" s="196" t="str">
        <f>IF(G2055="","",IF(VLOOKUP(E2055,カレンダマスタ!$A$5:$D$381,4,FALSE)=0,"",1))</f>
        <v/>
      </c>
      <c r="AR2055" s="136" t="str">
        <f>IF($G2055="","",IF($AD2055="NSTC",INDEX(カレンダマスタ!$I$26:$O$31,MATCH($G2055,カレンダマスタ!$H$26:$H$31,1),MATCH($H2055,カレンダマスタ!$I$25:$O$25,1)),
IF($AD2055="CS本社",INDEX(カレンダマスタ!$I$36:$O$41,MATCH($G2055,カレンダマスタ!$H$36:$H$41,1),MATCH($H2055,カレンダマスタ!$I$35:$O$35,1)),
IF($AD2055="NS本社",INDEX(カレンダマスタ!$I$94:$O$99,MATCH($G2055,カレンダマスタ!$H$95:$H$100,1),MATCH($H2055,カレンダマスタ!$I$93:$O$93,1)),
IF($AD2055="ODC",INDEX(カレンダマスタ!$I$46:$O$51,MATCH($G2055,カレンダマスタ!$H$46:$H$51,1),MATCH($H2055,カレンダマスタ!$I$45:$O$45,1)),
IF($AD2055="NS東京TC",INDEX(カレンダマスタ!$I$56:$O$61,MATCH($G2055,カレンダマスタ!$H$56:$H$61,1),MATCH($H2055,カレンダマスタ!$I$55:$O$55,1)),""))))))</f>
        <v/>
      </c>
      <c r="AS2055" s="126" t="str">
        <f t="shared" si="658"/>
        <v/>
      </c>
      <c r="AU2055" s="137" t="str">
        <f>IF(E2055="","",VLOOKUP($E2055,カレンダマスタ!$A$4:$E$381,4,FALSE))</f>
        <v/>
      </c>
      <c r="AV2055" s="137" t="str">
        <f t="shared" si="647"/>
        <v/>
      </c>
      <c r="AW2055" s="137" t="str">
        <f t="shared" si="648"/>
        <v/>
      </c>
      <c r="AX2055" s="138" t="str">
        <f t="shared" si="649"/>
        <v/>
      </c>
      <c r="AY2055" s="138" t="str">
        <f t="shared" si="650"/>
        <v/>
      </c>
      <c r="AZ2055" s="130" t="str">
        <f>IF(AX2055&amp;AW2055="勤怠未設定","×",IF(AV2055="勤怠修正","×",IF(AC2055="外注","",IF(AA2055="",IF(AY2055&lt;&gt;"","×",""),IF(VLOOKUP(AA2055,カレンダマスタ!$H$66:$I$83,2,FALSE)&lt;&gt;AY2055,"×","OK")))))</f>
        <v/>
      </c>
      <c r="BC2055" s="137" t="str">
        <f>IF(E2055="","",VLOOKUP($E2055,カレンダマスタ!$A$4:$E$381,4,FALSE))</f>
        <v/>
      </c>
      <c r="BD2055" s="126" t="str">
        <f>IF(AC2055="社員","",IF(AG2055=0,"",IF(AD2055="NSTC",IF(COUNTIF(カレンダマスタ!$Q$5:$Q$32,G2055)=1,"OK","×"),
IF(AD2055="NS本社",IF(COUNTIF(カレンダマスタ!$T$5:$T$32,G2055)=1,"OK","×"),IF(COUNTIF(カレンダマスタ!$R$5:$R$32,G2055)=1,"OK","×")))))</f>
        <v/>
      </c>
      <c r="BE2055" s="126" t="str">
        <f>IF(AC2055="社員","",IF(G2055="","",IF(R2055&lt;&gt;"","",IF(AF2055="CS","OK",IF(VLOOKUP(E2055,カレンダマスタ!$A$5:$D$381,4,FALSE)&gt;0,"",IF(OR(G2055*24&gt;10.84,H2055*24&lt;14.5)=TRUE,"×","OK"))))))</f>
        <v/>
      </c>
      <c r="BF2055" s="126" t="str">
        <f t="shared" si="661"/>
        <v/>
      </c>
      <c r="BG2055" s="126" t="str">
        <f t="shared" si="651"/>
        <v/>
      </c>
      <c r="BI2055" s="130" t="str">
        <f t="shared" si="659"/>
        <v/>
      </c>
    </row>
    <row r="2056" spans="2:61">
      <c r="B2056" s="111"/>
      <c r="C2056" s="537"/>
      <c r="D2056" s="142"/>
      <c r="E2056" s="584"/>
      <c r="F2056" s="142"/>
      <c r="G2056" s="589"/>
      <c r="H2056" s="589"/>
      <c r="I2056" s="144"/>
      <c r="J2056" s="148"/>
      <c r="K2056" s="145"/>
      <c r="L2056" s="146"/>
      <c r="M2056" s="146"/>
      <c r="N2056" s="147"/>
      <c r="O2056" s="148"/>
      <c r="P2056" s="148"/>
      <c r="Q2056" s="148"/>
      <c r="R2056" s="149"/>
      <c r="S2056" s="156"/>
      <c r="T2056" s="435" t="str">
        <f t="shared" si="653"/>
        <v/>
      </c>
      <c r="U2056" s="430"/>
      <c r="V2056" s="430" t="str">
        <f t="shared" si="654"/>
        <v/>
      </c>
      <c r="W2056" s="298"/>
      <c r="X2056" s="143" t="str">
        <f t="shared" si="660"/>
        <v/>
      </c>
      <c r="Y2056" s="143" t="str">
        <f t="shared" si="655"/>
        <v/>
      </c>
      <c r="Z2056" s="143" t="str">
        <f t="shared" si="656"/>
        <v/>
      </c>
      <c r="AA2056" s="149" t="str">
        <f t="shared" si="646"/>
        <v/>
      </c>
      <c r="AC2056" s="188" t="str">
        <f>AC2036</f>
        <v/>
      </c>
      <c r="AD2056" s="189" t="str">
        <f>AD2036</f>
        <v/>
      </c>
      <c r="AE2056" s="189" t="str">
        <f>AE2036</f>
        <v/>
      </c>
      <c r="AF2056" s="189" t="str">
        <f>AF2036</f>
        <v/>
      </c>
      <c r="AG2056" s="205">
        <f t="shared" si="657"/>
        <v>0</v>
      </c>
      <c r="AI2056" s="157" t="str">
        <f>IF(月報!G2056&lt;&gt;"",月報!G2056,"")</f>
        <v/>
      </c>
      <c r="AJ2056" s="151" t="str">
        <f>IF(月報!W2056&lt;&gt;"",月報!W2056*24,"")</f>
        <v/>
      </c>
      <c r="AK2056" s="151" t="str">
        <f>IF(月報!P2056&lt;&gt;"",月報!P2056,"")</f>
        <v/>
      </c>
      <c r="AL2056" s="151" t="str">
        <f>IF(月報!Q2056&lt;&gt;"",IF(月報!Q2056="平日残","",月報!Q2056),"")</f>
        <v/>
      </c>
      <c r="AM2056" s="151"/>
      <c r="AN2056" s="151" t="str">
        <f t="shared" si="645"/>
        <v/>
      </c>
      <c r="AO2056" s="151" t="str">
        <f>IF($E2056="","",VLOOKUP($E2056,カレンダマスタ!$A$5:$E$381,5,FALSE))</f>
        <v/>
      </c>
      <c r="AQ2056" s="197" t="str">
        <f>IF(G2056="","",IF(VLOOKUP(E2056,カレンダマスタ!$A$5:$D$381,4,FALSE)=0,"",1))</f>
        <v/>
      </c>
      <c r="AR2056" s="152" t="str">
        <f>IF($G2056="","",IF($AD2056="NSTC",INDEX(カレンダマスタ!$I$26:$O$31,MATCH($G2056,カレンダマスタ!$H$26:$H$31,1),MATCH($H2056,カレンダマスタ!$I$25:$O$25,1)),
IF($AD2056="CS本社",INDEX(カレンダマスタ!$I$36:$O$41,MATCH($G2056,カレンダマスタ!$H$36:$H$41,1),MATCH($H2056,カレンダマスタ!$I$35:$O$35,1)),
IF($AD2056="NS本社",INDEX(カレンダマスタ!$I$94:$O$99,MATCH($G2056,カレンダマスタ!$H$95:$H$100,1),MATCH($H2056,カレンダマスタ!$I$93:$O$93,1)),
IF($AD2056="ODC",INDEX(カレンダマスタ!$I$46:$O$51,MATCH($G2056,カレンダマスタ!$H$46:$H$51,1),MATCH($H2056,カレンダマスタ!$I$45:$O$45,1)),
IF($AD2056="NS東京TC",INDEX(カレンダマスタ!$I$56:$O$61,MATCH($G2056,カレンダマスタ!$H$56:$H$61,1),MATCH($H2056,カレンダマスタ!$I$55:$O$55,1)),""))))))</f>
        <v/>
      </c>
      <c r="AS2056" s="151" t="str">
        <f t="shared" si="658"/>
        <v/>
      </c>
      <c r="AU2056" s="153" t="str">
        <f>IF(E2056="","",VLOOKUP($E2056,カレンダマスタ!$A$4:$E$381,4,FALSE))</f>
        <v/>
      </c>
      <c r="AV2056" s="153" t="str">
        <f t="shared" si="647"/>
        <v/>
      </c>
      <c r="AW2056" s="153" t="str">
        <f t="shared" si="648"/>
        <v/>
      </c>
      <c r="AX2056" s="154" t="str">
        <f t="shared" si="649"/>
        <v/>
      </c>
      <c r="AY2056" s="154" t="str">
        <f t="shared" si="650"/>
        <v/>
      </c>
      <c r="AZ2056" s="144" t="str">
        <f>IF(AX2056&amp;AW2056="勤怠未設定","×",IF(AV2056="勤怠修正","×",IF(AC2056="外注","",IF(AA2056="",IF(AY2056&lt;&gt;"","×",""),IF(VLOOKUP(AA2056,カレンダマスタ!$H$66:$I$83,2,FALSE)&lt;&gt;AY2056,"×","OK")))))</f>
        <v/>
      </c>
      <c r="BC2056" s="153" t="str">
        <f>IF(E2056="","",VLOOKUP($E2056,カレンダマスタ!$A$4:$E$381,4,FALSE))</f>
        <v/>
      </c>
      <c r="BD2056" s="151" t="str">
        <f>IF(AC2056="社員","",IF(AG2056=0,"",IF(AD2056="NSTC",IF(COUNTIF(カレンダマスタ!$Q$5:$Q$32,G2056)=1,"OK","×"),
IF(AD2056="NS本社",IF(COUNTIF(カレンダマスタ!$T$5:$T$32,G2056)=1,"OK","×"),IF(COUNTIF(カレンダマスタ!$R$5:$R$32,G2056)=1,"OK","×")))))</f>
        <v/>
      </c>
      <c r="BE2056" s="151" t="str">
        <f>IF(AC2056="社員","",IF(G2056="","",IF(R2056&lt;&gt;"","",IF(AF2056="CS","OK",IF(VLOOKUP(E2056,カレンダマスタ!$A$5:$D$381,4,FALSE)&gt;0,"",IF(OR(G2056*24&gt;10.84,H2056*24&lt;14.5)=TRUE,"×","OK"))))))</f>
        <v/>
      </c>
      <c r="BF2056" s="151" t="str">
        <f t="shared" si="661"/>
        <v/>
      </c>
      <c r="BG2056" s="151" t="str">
        <f t="shared" si="651"/>
        <v/>
      </c>
      <c r="BI2056" s="144" t="str">
        <f t="shared" si="659"/>
        <v/>
      </c>
    </row>
    <row r="2057" spans="2:61">
      <c r="B2057" s="111"/>
      <c r="C2057" s="535"/>
      <c r="D2057" s="112"/>
      <c r="E2057" s="582"/>
      <c r="F2057" s="112"/>
      <c r="G2057" s="587"/>
      <c r="H2057" s="587"/>
      <c r="I2057" s="114"/>
      <c r="J2057" s="118"/>
      <c r="K2057" s="115"/>
      <c r="L2057" s="116"/>
      <c r="M2057" s="116"/>
      <c r="N2057" s="117"/>
      <c r="O2057" s="118"/>
      <c r="P2057" s="118"/>
      <c r="Q2057" s="118"/>
      <c r="R2057" s="119"/>
      <c r="S2057" s="120"/>
      <c r="T2057" s="433" t="str">
        <f t="shared" si="653"/>
        <v/>
      </c>
      <c r="U2057" s="431">
        <f>SUM(T2057:T2063)</f>
        <v>0</v>
      </c>
      <c r="V2057" s="431" t="str">
        <f t="shared" si="654"/>
        <v/>
      </c>
      <c r="W2057" s="298"/>
      <c r="X2057" s="113" t="str">
        <f t="shared" si="660"/>
        <v/>
      </c>
      <c r="Y2057" s="113" t="str">
        <f t="shared" si="655"/>
        <v/>
      </c>
      <c r="Z2057" s="113" t="str">
        <f t="shared" si="656"/>
        <v/>
      </c>
      <c r="AA2057" s="119" t="str">
        <f t="shared" si="646"/>
        <v/>
      </c>
      <c r="AC2057" s="190" t="str">
        <f>AC2036</f>
        <v/>
      </c>
      <c r="AD2057" s="191" t="str">
        <f>AD2036</f>
        <v/>
      </c>
      <c r="AE2057" s="191" t="str">
        <f>AE2036</f>
        <v/>
      </c>
      <c r="AF2057" s="191" t="str">
        <f>AF2036</f>
        <v/>
      </c>
      <c r="AG2057" s="206">
        <f t="shared" si="657"/>
        <v>0</v>
      </c>
      <c r="AI2057" s="158" t="str">
        <f>IF(月報!G2057&lt;&gt;"",月報!G2057,"")</f>
        <v/>
      </c>
      <c r="AJ2057" s="122" t="str">
        <f>IF(月報!W2057&lt;&gt;"",月報!W2057*24,"")</f>
        <v/>
      </c>
      <c r="AK2057" s="122" t="str">
        <f>IF(月報!P2057&lt;&gt;"",月報!P2057,"")</f>
        <v/>
      </c>
      <c r="AL2057" s="122" t="str">
        <f>IF(月報!Q2057&lt;&gt;"",IF(月報!Q2057="平日残","",月報!Q2057),"")</f>
        <v/>
      </c>
      <c r="AM2057" s="122"/>
      <c r="AN2057" s="122" t="str">
        <f t="shared" si="645"/>
        <v/>
      </c>
      <c r="AO2057" s="122" t="str">
        <f>IF($E2057="","",VLOOKUP($E2057,カレンダマスタ!$A$5:$E$381,5,FALSE))</f>
        <v/>
      </c>
      <c r="AQ2057" s="195" t="str">
        <f>IF(G2057="","",IF(VLOOKUP(E2057,カレンダマスタ!$A$5:$D$381,4,FALSE)=0,"",1))</f>
        <v/>
      </c>
      <c r="AR2057" s="123" t="str">
        <f>IF($G2057="","",IF($AD2057="NSTC",INDEX(カレンダマスタ!$I$26:$O$31,MATCH($G2057,カレンダマスタ!$H$26:$H$31,1),MATCH($H2057,カレンダマスタ!$I$25:$O$25,1)),
IF($AD2057="CS本社",INDEX(カレンダマスタ!$I$36:$O$41,MATCH($G2057,カレンダマスタ!$H$36:$H$41,1),MATCH($H2057,カレンダマスタ!$I$35:$O$35,1)),
IF($AD2057="NS本社",INDEX(カレンダマスタ!$I$94:$O$99,MATCH($G2057,カレンダマスタ!$H$95:$H$100,1),MATCH($H2057,カレンダマスタ!$I$93:$O$93,1)),
IF($AD2057="ODC",INDEX(カレンダマスタ!$I$46:$O$51,MATCH($G2057,カレンダマスタ!$H$46:$H$51,1),MATCH($H2057,カレンダマスタ!$I$45:$O$45,1)),
IF($AD2057="NS東京TC",INDEX(カレンダマスタ!$I$56:$O$61,MATCH($G2057,カレンダマスタ!$H$56:$H$61,1),MATCH($H2057,カレンダマスタ!$I$55:$O$55,1)),""))))))</f>
        <v/>
      </c>
      <c r="AS2057" s="122" t="str">
        <f t="shared" si="658"/>
        <v/>
      </c>
      <c r="AU2057" s="124" t="str">
        <f>IF(E2057="","",VLOOKUP($E2057,カレンダマスタ!$A$4:$E$381,4,FALSE))</f>
        <v/>
      </c>
      <c r="AV2057" s="124" t="str">
        <f t="shared" si="647"/>
        <v/>
      </c>
      <c r="AW2057" s="124" t="str">
        <f t="shared" si="648"/>
        <v/>
      </c>
      <c r="AX2057" s="125" t="str">
        <f t="shared" si="649"/>
        <v/>
      </c>
      <c r="AY2057" s="125" t="str">
        <f t="shared" si="650"/>
        <v/>
      </c>
      <c r="AZ2057" s="114" t="str">
        <f>IF(AX2057&amp;AW2057="勤怠未設定","×",IF(AV2057="勤怠修正","×",IF(AC2057="外注","",IF(AA2057="",IF(AY2057&lt;&gt;"","×",""),IF(VLOOKUP(AA2057,カレンダマスタ!$H$66:$I$83,2,FALSE)&lt;&gt;AY2057,"×","OK")))))</f>
        <v/>
      </c>
      <c r="BC2057" s="124" t="str">
        <f>IF(E2057="","",VLOOKUP($E2057,カレンダマスタ!$A$4:$E$381,4,FALSE))</f>
        <v/>
      </c>
      <c r="BD2057" s="122" t="str">
        <f>IF(AC2057="社員","",IF(AG2057=0,"",IF(AD2057="NSTC",IF(COUNTIF(カレンダマスタ!$Q$5:$Q$32,G2057)=1,"OK","×"),
IF(AD2057="NS本社",IF(COUNTIF(カレンダマスタ!$T$5:$T$32,G2057)=1,"OK","×"),IF(COUNTIF(カレンダマスタ!$R$5:$R$32,G2057)=1,"OK","×")))))</f>
        <v/>
      </c>
      <c r="BE2057" s="122" t="str">
        <f>IF(AC2057="社員","",IF(G2057="","",IF(R2057&lt;&gt;"","",IF(AF2057="CS","OK",IF(VLOOKUP(E2057,カレンダマスタ!$A$5:$D$381,4,FALSE)&gt;0,"",IF(OR(G2057*24&gt;10.84,H2057*24&lt;14.5)=TRUE,"×","OK"))))))</f>
        <v/>
      </c>
      <c r="BF2057" s="122" t="str">
        <f t="shared" si="661"/>
        <v/>
      </c>
      <c r="BG2057" s="122" t="str">
        <f t="shared" si="651"/>
        <v/>
      </c>
      <c r="BI2057" s="114" t="str">
        <f t="shared" si="659"/>
        <v/>
      </c>
    </row>
    <row r="2058" spans="2:61">
      <c r="B2058" s="111"/>
      <c r="C2058" s="536"/>
      <c r="D2058" s="128"/>
      <c r="E2058" s="583"/>
      <c r="F2058" s="128"/>
      <c r="G2058" s="588"/>
      <c r="H2058" s="588"/>
      <c r="I2058" s="130"/>
      <c r="J2058" s="139"/>
      <c r="K2058" s="131"/>
      <c r="L2058" s="132"/>
      <c r="M2058" s="132"/>
      <c r="N2058" s="141"/>
      <c r="O2058" s="139"/>
      <c r="P2058" s="139"/>
      <c r="Q2058" s="139"/>
      <c r="R2058" s="133"/>
      <c r="S2058" s="134"/>
      <c r="T2058" s="434" t="str">
        <f t="shared" si="653"/>
        <v/>
      </c>
      <c r="U2058" s="429"/>
      <c r="V2058" s="429" t="str">
        <f t="shared" si="654"/>
        <v/>
      </c>
      <c r="W2058" s="298"/>
      <c r="X2058" s="129" t="str">
        <f t="shared" si="660"/>
        <v/>
      </c>
      <c r="Y2058" s="129" t="str">
        <f t="shared" si="655"/>
        <v/>
      </c>
      <c r="Z2058" s="129" t="str">
        <f t="shared" si="656"/>
        <v/>
      </c>
      <c r="AA2058" s="133" t="str">
        <f t="shared" si="646"/>
        <v/>
      </c>
      <c r="AC2058" s="186" t="str">
        <f>AC2036</f>
        <v/>
      </c>
      <c r="AD2058" s="187" t="str">
        <f>AD2036</f>
        <v/>
      </c>
      <c r="AE2058" s="187" t="str">
        <f>AE2036</f>
        <v/>
      </c>
      <c r="AF2058" s="187" t="str">
        <f>AF2036</f>
        <v/>
      </c>
      <c r="AG2058" s="204">
        <f t="shared" si="657"/>
        <v>0</v>
      </c>
      <c r="AI2058" s="135" t="str">
        <f>IF(月報!G2058&lt;&gt;"",月報!G2058,"")</f>
        <v/>
      </c>
      <c r="AJ2058" s="126" t="str">
        <f>IF(月報!W2058&lt;&gt;"",月報!W2058*24,"")</f>
        <v/>
      </c>
      <c r="AK2058" s="126" t="str">
        <f>IF(月報!P2058&lt;&gt;"",月報!P2058,"")</f>
        <v/>
      </c>
      <c r="AL2058" s="126" t="str">
        <f>IF(月報!Q2058&lt;&gt;"",IF(月報!Q2058="平日残","",月報!Q2058),"")</f>
        <v/>
      </c>
      <c r="AM2058" s="126"/>
      <c r="AN2058" s="126" t="str">
        <f t="shared" si="645"/>
        <v/>
      </c>
      <c r="AO2058" s="126" t="str">
        <f>IF($E2058="","",VLOOKUP($E2058,カレンダマスタ!$A$5:$E$381,5,FALSE))</f>
        <v/>
      </c>
      <c r="AQ2058" s="196" t="str">
        <f>IF(G2058="","",IF(VLOOKUP(E2058,カレンダマスタ!$A$5:$D$381,4,FALSE)=0,"",1))</f>
        <v/>
      </c>
      <c r="AR2058" s="136" t="str">
        <f>IF($G2058="","",IF($AD2058="NSTC",INDEX(カレンダマスタ!$I$26:$O$31,MATCH($G2058,カレンダマスタ!$H$26:$H$31,1),MATCH($H2058,カレンダマスタ!$I$25:$O$25,1)),
IF($AD2058="CS本社",INDEX(カレンダマスタ!$I$36:$O$41,MATCH($G2058,カレンダマスタ!$H$36:$H$41,1),MATCH($H2058,カレンダマスタ!$I$35:$O$35,1)),
IF($AD2058="NS本社",INDEX(カレンダマスタ!$I$94:$O$99,MATCH($G2058,カレンダマスタ!$H$95:$H$100,1),MATCH($H2058,カレンダマスタ!$I$93:$O$93,1)),
IF($AD2058="ODC",INDEX(カレンダマスタ!$I$46:$O$51,MATCH($G2058,カレンダマスタ!$H$46:$H$51,1),MATCH($H2058,カレンダマスタ!$I$45:$O$45,1)),
IF($AD2058="NS東京TC",INDEX(カレンダマスタ!$I$56:$O$61,MATCH($G2058,カレンダマスタ!$H$56:$H$61,1),MATCH($H2058,カレンダマスタ!$I$55:$O$55,1)),""))))))</f>
        <v/>
      </c>
      <c r="AS2058" s="126" t="str">
        <f t="shared" si="658"/>
        <v/>
      </c>
      <c r="AU2058" s="137" t="str">
        <f>IF(E2058="","",VLOOKUP($E2058,カレンダマスタ!$A$4:$E$381,4,FALSE))</f>
        <v/>
      </c>
      <c r="AV2058" s="137" t="str">
        <f t="shared" si="647"/>
        <v/>
      </c>
      <c r="AW2058" s="137" t="str">
        <f t="shared" si="648"/>
        <v/>
      </c>
      <c r="AX2058" s="138" t="str">
        <f t="shared" si="649"/>
        <v/>
      </c>
      <c r="AY2058" s="138" t="str">
        <f t="shared" si="650"/>
        <v/>
      </c>
      <c r="AZ2058" s="130" t="str">
        <f>IF(AX2058&amp;AW2058="勤怠未設定","×",IF(AV2058="勤怠修正","×",IF(AC2058="外注","",IF(AA2058="",IF(AY2058&lt;&gt;"","×",""),IF(VLOOKUP(AA2058,カレンダマスタ!$H$66:$I$83,2,FALSE)&lt;&gt;AY2058,"×","OK")))))</f>
        <v/>
      </c>
      <c r="BC2058" s="137" t="str">
        <f>IF(E2058="","",VLOOKUP($E2058,カレンダマスタ!$A$4:$E$381,4,FALSE))</f>
        <v/>
      </c>
      <c r="BD2058" s="126" t="str">
        <f>IF(AC2058="社員","",IF(AG2058=0,"",IF(AD2058="NSTC",IF(COUNTIF(カレンダマスタ!$Q$5:$Q$32,G2058)=1,"OK","×"),
IF(AD2058="NS本社",IF(COUNTIF(カレンダマスタ!$T$5:$T$32,G2058)=1,"OK","×"),IF(COUNTIF(カレンダマスタ!$R$5:$R$32,G2058)=1,"OK","×")))))</f>
        <v/>
      </c>
      <c r="BE2058" s="126" t="str">
        <f>IF(AC2058="社員","",IF(G2058="","",IF(R2058&lt;&gt;"","",IF(AF2058="CS","OK",IF(VLOOKUP(E2058,カレンダマスタ!$A$5:$D$381,4,FALSE)&gt;0,"",IF(OR(G2058*24&gt;10.84,H2058*24&lt;14.5)=TRUE,"×","OK"))))))</f>
        <v/>
      </c>
      <c r="BF2058" s="126" t="str">
        <f t="shared" si="661"/>
        <v/>
      </c>
      <c r="BG2058" s="126" t="str">
        <f t="shared" si="651"/>
        <v/>
      </c>
      <c r="BI2058" s="130" t="str">
        <f t="shared" si="659"/>
        <v/>
      </c>
    </row>
    <row r="2059" spans="2:61">
      <c r="B2059" s="111"/>
      <c r="C2059" s="536"/>
      <c r="D2059" s="128"/>
      <c r="E2059" s="583"/>
      <c r="F2059" s="128"/>
      <c r="G2059" s="588"/>
      <c r="H2059" s="588"/>
      <c r="I2059" s="130"/>
      <c r="J2059" s="139"/>
      <c r="K2059" s="131"/>
      <c r="L2059" s="132"/>
      <c r="M2059" s="132"/>
      <c r="N2059" s="141"/>
      <c r="O2059" s="139"/>
      <c r="P2059" s="139"/>
      <c r="Q2059" s="139"/>
      <c r="R2059" s="133"/>
      <c r="S2059" s="134"/>
      <c r="T2059" s="434" t="str">
        <f t="shared" si="653"/>
        <v/>
      </c>
      <c r="U2059" s="429"/>
      <c r="V2059" s="429" t="str">
        <f t="shared" si="654"/>
        <v/>
      </c>
      <c r="W2059" s="298"/>
      <c r="X2059" s="129" t="str">
        <f t="shared" si="660"/>
        <v/>
      </c>
      <c r="Y2059" s="129" t="str">
        <f t="shared" si="655"/>
        <v/>
      </c>
      <c r="Z2059" s="129" t="str">
        <f t="shared" si="656"/>
        <v/>
      </c>
      <c r="AA2059" s="133" t="str">
        <f t="shared" si="646"/>
        <v/>
      </c>
      <c r="AC2059" s="186" t="str">
        <f>AC2036</f>
        <v/>
      </c>
      <c r="AD2059" s="187" t="str">
        <f>AD2036</f>
        <v/>
      </c>
      <c r="AE2059" s="187" t="str">
        <f>AE2036</f>
        <v/>
      </c>
      <c r="AF2059" s="187" t="str">
        <f>AF2036</f>
        <v/>
      </c>
      <c r="AG2059" s="204">
        <f t="shared" si="657"/>
        <v>0</v>
      </c>
      <c r="AI2059" s="135" t="str">
        <f>IF(月報!G2059&lt;&gt;"",月報!G2059,"")</f>
        <v/>
      </c>
      <c r="AJ2059" s="126" t="str">
        <f>IF(月報!W2059&lt;&gt;"",月報!W2059*24,"")</f>
        <v/>
      </c>
      <c r="AK2059" s="126" t="str">
        <f>IF(月報!P2059&lt;&gt;"",月報!P2059,"")</f>
        <v/>
      </c>
      <c r="AL2059" s="126" t="str">
        <f>IF(月報!Q2059&lt;&gt;"",IF(月報!Q2059="平日残","",月報!Q2059),"")</f>
        <v/>
      </c>
      <c r="AM2059" s="126"/>
      <c r="AN2059" s="126" t="str">
        <f t="shared" ref="AN2059:AN2122" si="662">IF($AO2059=0,IF($G2059="",IF($Q2059="","週報未入力",""),""),"")</f>
        <v/>
      </c>
      <c r="AO2059" s="126" t="str">
        <f>IF($E2059="","",VLOOKUP($E2059,カレンダマスタ!$A$5:$E$381,5,FALSE))</f>
        <v/>
      </c>
      <c r="AQ2059" s="196" t="str">
        <f>IF(G2059="","",IF(VLOOKUP(E2059,カレンダマスタ!$A$5:$D$381,4,FALSE)=0,"",1))</f>
        <v/>
      </c>
      <c r="AR2059" s="136" t="str">
        <f>IF($G2059="","",IF($AD2059="NSTC",INDEX(カレンダマスタ!$I$26:$O$31,MATCH($G2059,カレンダマスタ!$H$26:$H$31,1),MATCH($H2059,カレンダマスタ!$I$25:$O$25,1)),
IF($AD2059="CS本社",INDEX(カレンダマスタ!$I$36:$O$41,MATCH($G2059,カレンダマスタ!$H$36:$H$41,1),MATCH($H2059,カレンダマスタ!$I$35:$O$35,1)),
IF($AD2059="NS本社",INDEX(カレンダマスタ!$I$94:$O$99,MATCH($G2059,カレンダマスタ!$H$95:$H$100,1),MATCH($H2059,カレンダマスタ!$I$93:$O$93,1)),
IF($AD2059="ODC",INDEX(カレンダマスタ!$I$46:$O$51,MATCH($G2059,カレンダマスタ!$H$46:$H$51,1),MATCH($H2059,カレンダマスタ!$I$45:$O$45,1)),
IF($AD2059="NS東京TC",INDEX(カレンダマスタ!$I$56:$O$61,MATCH($G2059,カレンダマスタ!$H$56:$H$61,1),MATCH($H2059,カレンダマスタ!$I$55:$O$55,1)),""))))))</f>
        <v/>
      </c>
      <c r="AS2059" s="126" t="str">
        <f t="shared" si="658"/>
        <v/>
      </c>
      <c r="AU2059" s="137" t="str">
        <f>IF(E2059="","",VLOOKUP($E2059,カレンダマスタ!$A$4:$E$381,4,FALSE))</f>
        <v/>
      </c>
      <c r="AV2059" s="137" t="str">
        <f t="shared" si="647"/>
        <v/>
      </c>
      <c r="AW2059" s="137" t="str">
        <f t="shared" si="648"/>
        <v/>
      </c>
      <c r="AX2059" s="138" t="str">
        <f t="shared" si="649"/>
        <v/>
      </c>
      <c r="AY2059" s="138" t="str">
        <f t="shared" si="650"/>
        <v/>
      </c>
      <c r="AZ2059" s="130" t="str">
        <f>IF(AX2059&amp;AW2059="勤怠未設定","×",IF(AV2059="勤怠修正","×",IF(AC2059="外注","",IF(AA2059="",IF(AY2059&lt;&gt;"","×",""),IF(VLOOKUP(AA2059,カレンダマスタ!$H$66:$I$83,2,FALSE)&lt;&gt;AY2059,"×","OK")))))</f>
        <v/>
      </c>
      <c r="BC2059" s="137" t="str">
        <f>IF(E2059="","",VLOOKUP($E2059,カレンダマスタ!$A$4:$E$381,4,FALSE))</f>
        <v/>
      </c>
      <c r="BD2059" s="126" t="str">
        <f>IF(AC2059="社員","",IF(AG2059=0,"",IF(AD2059="NSTC",IF(COUNTIF(カレンダマスタ!$Q$5:$Q$32,G2059)=1,"OK","×"),
IF(AD2059="NS本社",IF(COUNTIF(カレンダマスタ!$T$5:$T$32,G2059)=1,"OK","×"),IF(COUNTIF(カレンダマスタ!$R$5:$R$32,G2059)=1,"OK","×")))))</f>
        <v/>
      </c>
      <c r="BE2059" s="126" t="str">
        <f>IF(AC2059="社員","",IF(G2059="","",IF(R2059&lt;&gt;"","",IF(AF2059="CS","OK",IF(VLOOKUP(E2059,カレンダマスタ!$A$5:$D$381,4,FALSE)&gt;0,"",IF(OR(G2059*24&gt;10.84,H2059*24&lt;14.5)=TRUE,"×","OK"))))))</f>
        <v/>
      </c>
      <c r="BF2059" s="126" t="str">
        <f t="shared" si="661"/>
        <v/>
      </c>
      <c r="BG2059" s="126" t="str">
        <f t="shared" si="651"/>
        <v/>
      </c>
      <c r="BI2059" s="130" t="str">
        <f t="shared" si="659"/>
        <v/>
      </c>
    </row>
    <row r="2060" spans="2:61">
      <c r="B2060" s="111"/>
      <c r="C2060" s="536"/>
      <c r="D2060" s="128"/>
      <c r="E2060" s="583"/>
      <c r="F2060" s="128"/>
      <c r="G2060" s="588"/>
      <c r="H2060" s="588"/>
      <c r="I2060" s="130"/>
      <c r="J2060" s="139"/>
      <c r="K2060" s="131"/>
      <c r="L2060" s="132"/>
      <c r="M2060" s="132"/>
      <c r="N2060" s="141"/>
      <c r="O2060" s="139"/>
      <c r="P2060" s="139"/>
      <c r="Q2060" s="139"/>
      <c r="R2060" s="133"/>
      <c r="S2060" s="134"/>
      <c r="T2060" s="434" t="str">
        <f t="shared" si="653"/>
        <v/>
      </c>
      <c r="U2060" s="429"/>
      <c r="V2060" s="429" t="str">
        <f t="shared" si="654"/>
        <v/>
      </c>
      <c r="W2060" s="298"/>
      <c r="X2060" s="129" t="str">
        <f t="shared" si="660"/>
        <v/>
      </c>
      <c r="Y2060" s="129" t="str">
        <f t="shared" si="655"/>
        <v/>
      </c>
      <c r="Z2060" s="129" t="str">
        <f t="shared" si="656"/>
        <v/>
      </c>
      <c r="AA2060" s="133" t="str">
        <f t="shared" ref="AA2060:AA2123" si="663">IF(R2060&lt;&gt;"",IF(AND(AO2060=2,R2060="休出"),"法休残",R2060),"")</f>
        <v/>
      </c>
      <c r="AC2060" s="186" t="str">
        <f>AC2036</f>
        <v/>
      </c>
      <c r="AD2060" s="187" t="str">
        <f>AD2036</f>
        <v/>
      </c>
      <c r="AE2060" s="187" t="str">
        <f>AE2036</f>
        <v/>
      </c>
      <c r="AF2060" s="187" t="str">
        <f>AF2036</f>
        <v/>
      </c>
      <c r="AG2060" s="204">
        <f t="shared" si="657"/>
        <v>0</v>
      </c>
      <c r="AI2060" s="135" t="str">
        <f>IF(月報!G2060&lt;&gt;"",月報!G2060,"")</f>
        <v/>
      </c>
      <c r="AJ2060" s="126" t="str">
        <f>IF(月報!W2060&lt;&gt;"",月報!W2060*24,"")</f>
        <v/>
      </c>
      <c r="AK2060" s="126" t="str">
        <f>IF(月報!P2060&lt;&gt;"",月報!P2060,"")</f>
        <v/>
      </c>
      <c r="AL2060" s="126" t="str">
        <f>IF(月報!Q2060&lt;&gt;"",IF(月報!Q2060="平日残","",月報!Q2060),"")</f>
        <v/>
      </c>
      <c r="AM2060" s="126"/>
      <c r="AN2060" s="126" t="str">
        <f t="shared" si="662"/>
        <v/>
      </c>
      <c r="AO2060" s="126" t="str">
        <f>IF($E2060="","",VLOOKUP($E2060,カレンダマスタ!$A$5:$E$381,5,FALSE))</f>
        <v/>
      </c>
      <c r="AQ2060" s="196" t="str">
        <f>IF(G2060="","",IF(VLOOKUP(E2060,カレンダマスタ!$A$5:$D$381,4,FALSE)=0,"",1))</f>
        <v/>
      </c>
      <c r="AR2060" s="136" t="str">
        <f>IF($G2060="","",IF($AD2060="NSTC",INDEX(カレンダマスタ!$I$26:$O$31,MATCH($G2060,カレンダマスタ!$H$26:$H$31,1),MATCH($H2060,カレンダマスタ!$I$25:$O$25,1)),
IF($AD2060="CS本社",INDEX(カレンダマスタ!$I$36:$O$41,MATCH($G2060,カレンダマスタ!$H$36:$H$41,1),MATCH($H2060,カレンダマスタ!$I$35:$O$35,1)),
IF($AD2060="NS本社",INDEX(カレンダマスタ!$I$94:$O$99,MATCH($G2060,カレンダマスタ!$H$95:$H$100,1),MATCH($H2060,カレンダマスタ!$I$93:$O$93,1)),
IF($AD2060="ODC",INDEX(カレンダマスタ!$I$46:$O$51,MATCH($G2060,カレンダマスタ!$H$46:$H$51,1),MATCH($H2060,カレンダマスタ!$I$45:$O$45,1)),
IF($AD2060="NS東京TC",INDEX(カレンダマスタ!$I$56:$O$61,MATCH($G2060,カレンダマスタ!$H$56:$H$61,1),MATCH($H2060,カレンダマスタ!$I$55:$O$55,1)),""))))))</f>
        <v/>
      </c>
      <c r="AS2060" s="126" t="str">
        <f t="shared" si="658"/>
        <v/>
      </c>
      <c r="AU2060" s="137" t="str">
        <f>IF(E2060="","",VLOOKUP($E2060,カレンダマスタ!$A$4:$E$381,4,FALSE))</f>
        <v/>
      </c>
      <c r="AV2060" s="137" t="str">
        <f t="shared" ref="AV2060:AV2123" si="664">IF(AA2060="","",IF(OR(AA2060="欠勤",AA2060="遅刻"),"勤怠修正",""))</f>
        <v/>
      </c>
      <c r="AW2060" s="137" t="str">
        <f t="shared" ref="AW2060:AW2123" si="665">IF(Q2060="","",IF(R2060="","勤怠未設定",""))</f>
        <v/>
      </c>
      <c r="AX2060" s="138" t="str">
        <f t="shared" ref="AX2060:AX2123" si="666">IF(E2060="","",IF(AND(AU2060&gt;=1,J2060&lt;&gt;"",AA2060=""),"勤怠未設定",IF(AA2060&lt;&gt;"",AA2060,"")))</f>
        <v/>
      </c>
      <c r="AY2060" s="138" t="str">
        <f t="shared" ref="AY2060:AY2123" si="667">IF(AC2060="外注","",IF(AK2060&amp;AL2060&lt;&gt;"",AK2060&amp;AL2060,""))</f>
        <v/>
      </c>
      <c r="AZ2060" s="130" t="str">
        <f>IF(AX2060&amp;AW2060="勤怠未設定","×",IF(AV2060="勤怠修正","×",IF(AC2060="外注","",IF(AA2060="",IF(AY2060&lt;&gt;"","×",""),IF(VLOOKUP(AA2060,カレンダマスタ!$H$66:$I$83,2,FALSE)&lt;&gt;AY2060,"×","OK")))))</f>
        <v/>
      </c>
      <c r="BC2060" s="137" t="str">
        <f>IF(E2060="","",VLOOKUP($E2060,カレンダマスタ!$A$4:$E$381,4,FALSE))</f>
        <v/>
      </c>
      <c r="BD2060" s="126" t="str">
        <f>IF(AC2060="社員","",IF(AG2060=0,"",IF(AD2060="NSTC",IF(COUNTIF(カレンダマスタ!$Q$5:$Q$32,G2060)=1,"OK","×"),
IF(AD2060="NS本社",IF(COUNTIF(カレンダマスタ!$T$5:$T$32,G2060)=1,"OK","×"),IF(COUNTIF(カレンダマスタ!$R$5:$R$32,G2060)=1,"OK","×")))))</f>
        <v/>
      </c>
      <c r="BE2060" s="126" t="str">
        <f>IF(AC2060="社員","",IF(G2060="","",IF(R2060&lt;&gt;"","",IF(AF2060="CS","OK",IF(VLOOKUP(E2060,カレンダマスタ!$A$5:$D$381,4,FALSE)&gt;0,"",IF(OR(G2060*24&gt;10.84,H2060*24&lt;14.5)=TRUE,"×","OK"))))))</f>
        <v/>
      </c>
      <c r="BF2060" s="126" t="str">
        <f t="shared" si="661"/>
        <v/>
      </c>
      <c r="BG2060" s="126" t="str">
        <f t="shared" si="651"/>
        <v/>
      </c>
      <c r="BI2060" s="130" t="str">
        <f t="shared" si="659"/>
        <v/>
      </c>
    </row>
    <row r="2061" spans="2:61">
      <c r="B2061" s="111"/>
      <c r="C2061" s="536"/>
      <c r="D2061" s="128"/>
      <c r="E2061" s="583"/>
      <c r="F2061" s="128"/>
      <c r="G2061" s="588"/>
      <c r="H2061" s="588"/>
      <c r="I2061" s="130"/>
      <c r="J2061" s="139"/>
      <c r="K2061" s="131"/>
      <c r="L2061" s="132"/>
      <c r="M2061" s="132"/>
      <c r="N2061" s="141"/>
      <c r="O2061" s="139"/>
      <c r="P2061" s="139"/>
      <c r="Q2061" s="139"/>
      <c r="R2061" s="133"/>
      <c r="S2061" s="134"/>
      <c r="T2061" s="434" t="str">
        <f t="shared" si="653"/>
        <v/>
      </c>
      <c r="U2061" s="429"/>
      <c r="V2061" s="429" t="str">
        <f t="shared" si="654"/>
        <v/>
      </c>
      <c r="W2061" s="298"/>
      <c r="X2061" s="129" t="str">
        <f t="shared" si="660"/>
        <v/>
      </c>
      <c r="Y2061" s="129" t="str">
        <f t="shared" si="655"/>
        <v/>
      </c>
      <c r="Z2061" s="129" t="str">
        <f t="shared" si="656"/>
        <v/>
      </c>
      <c r="AA2061" s="133" t="str">
        <f t="shared" si="663"/>
        <v/>
      </c>
      <c r="AC2061" s="186" t="str">
        <f>AC2036</f>
        <v/>
      </c>
      <c r="AD2061" s="187" t="str">
        <f>AD2036</f>
        <v/>
      </c>
      <c r="AE2061" s="187" t="str">
        <f>AE2036</f>
        <v/>
      </c>
      <c r="AF2061" s="187" t="str">
        <f>AF2036</f>
        <v/>
      </c>
      <c r="AG2061" s="204">
        <f t="shared" si="657"/>
        <v>0</v>
      </c>
      <c r="AI2061" s="140" t="str">
        <f>IF(月報!G2061&lt;&gt;"",月報!G2061,"")</f>
        <v/>
      </c>
      <c r="AJ2061" s="126" t="str">
        <f>IF(月報!W2061&lt;&gt;"",月報!W2061*24,"")</f>
        <v/>
      </c>
      <c r="AK2061" s="126" t="str">
        <f>IF(月報!P2061&lt;&gt;"",月報!P2061,"")</f>
        <v/>
      </c>
      <c r="AL2061" s="126" t="str">
        <f>IF(月報!Q2061&lt;&gt;"",IF(月報!Q2061="平日残","",月報!Q2061),"")</f>
        <v/>
      </c>
      <c r="AM2061" s="126"/>
      <c r="AN2061" s="126" t="str">
        <f t="shared" si="662"/>
        <v/>
      </c>
      <c r="AO2061" s="126" t="str">
        <f>IF($E2061="","",VLOOKUP($E2061,カレンダマスタ!$A$5:$E$381,5,FALSE))</f>
        <v/>
      </c>
      <c r="AQ2061" s="196" t="str">
        <f>IF(G2061="","",IF(VLOOKUP(E2061,カレンダマスタ!$A$5:$D$381,4,FALSE)=0,"",1))</f>
        <v/>
      </c>
      <c r="AR2061" s="136" t="str">
        <f>IF($G2061="","",IF($AD2061="NSTC",INDEX(カレンダマスタ!$I$26:$O$31,MATCH($G2061,カレンダマスタ!$H$26:$H$31,1),MATCH($H2061,カレンダマスタ!$I$25:$O$25,1)),
IF($AD2061="CS本社",INDEX(カレンダマスタ!$I$36:$O$41,MATCH($G2061,カレンダマスタ!$H$36:$H$41,1),MATCH($H2061,カレンダマスタ!$I$35:$O$35,1)),
IF($AD2061="NS本社",INDEX(カレンダマスタ!$I$94:$O$99,MATCH($G2061,カレンダマスタ!$H$95:$H$100,1),MATCH($H2061,カレンダマスタ!$I$93:$O$93,1)),
IF($AD2061="ODC",INDEX(カレンダマスタ!$I$46:$O$51,MATCH($G2061,カレンダマスタ!$H$46:$H$51,1),MATCH($H2061,カレンダマスタ!$I$45:$O$45,1)),
IF($AD2061="NS東京TC",INDEX(カレンダマスタ!$I$56:$O$61,MATCH($G2061,カレンダマスタ!$H$56:$H$61,1),MATCH($H2061,カレンダマスタ!$I$55:$O$55,1)),""))))))</f>
        <v/>
      </c>
      <c r="AS2061" s="126" t="str">
        <f t="shared" si="658"/>
        <v/>
      </c>
      <c r="AU2061" s="137" t="str">
        <f>IF(E2061="","",VLOOKUP($E2061,カレンダマスタ!$A$4:$E$381,4,FALSE))</f>
        <v/>
      </c>
      <c r="AV2061" s="137" t="str">
        <f t="shared" si="664"/>
        <v/>
      </c>
      <c r="AW2061" s="137" t="str">
        <f t="shared" si="665"/>
        <v/>
      </c>
      <c r="AX2061" s="138" t="str">
        <f t="shared" si="666"/>
        <v/>
      </c>
      <c r="AY2061" s="138" t="str">
        <f t="shared" si="667"/>
        <v/>
      </c>
      <c r="AZ2061" s="130" t="str">
        <f>IF(AX2061&amp;AW2061="勤怠未設定","×",IF(AV2061="勤怠修正","×",IF(AC2061="外注","",IF(AA2061="",IF(AY2061&lt;&gt;"","×",""),IF(VLOOKUP(AA2061,カレンダマスタ!$H$66:$I$83,2,FALSE)&lt;&gt;AY2061,"×","OK")))))</f>
        <v/>
      </c>
      <c r="BC2061" s="137" t="str">
        <f>IF(E2061="","",VLOOKUP($E2061,カレンダマスタ!$A$4:$E$381,4,FALSE))</f>
        <v/>
      </c>
      <c r="BD2061" s="126" t="str">
        <f>IF(AC2061="社員","",IF(AG2061=0,"",IF(AD2061="NSTC",IF(COUNTIF(カレンダマスタ!$Q$5:$Q$32,G2061)=1,"OK","×"),
IF(AD2061="NS本社",IF(COUNTIF(カレンダマスタ!$T$5:$T$32,G2061)=1,"OK","×"),IF(COUNTIF(カレンダマスタ!$R$5:$R$32,G2061)=1,"OK","×")))))</f>
        <v/>
      </c>
      <c r="BE2061" s="126" t="str">
        <f>IF(AC2061="社員","",IF(G2061="","",IF(R2061&lt;&gt;"","",IF(AF2061="CS","OK",IF(VLOOKUP(E2061,カレンダマスタ!$A$5:$D$381,4,FALSE)&gt;0,"",IF(OR(G2061*24&gt;10.84,H2061*24&lt;14.5)=TRUE,"×","OK"))))))</f>
        <v/>
      </c>
      <c r="BF2061" s="126" t="str">
        <f t="shared" si="661"/>
        <v/>
      </c>
      <c r="BG2061" s="126" t="str">
        <f t="shared" si="651"/>
        <v/>
      </c>
      <c r="BI2061" s="130" t="str">
        <f t="shared" si="659"/>
        <v/>
      </c>
    </row>
    <row r="2062" spans="2:61">
      <c r="B2062" s="111"/>
      <c r="C2062" s="536"/>
      <c r="D2062" s="128"/>
      <c r="E2062" s="583"/>
      <c r="F2062" s="128"/>
      <c r="G2062" s="588"/>
      <c r="H2062" s="588"/>
      <c r="I2062" s="130"/>
      <c r="J2062" s="139"/>
      <c r="K2062" s="131"/>
      <c r="L2062" s="132"/>
      <c r="M2062" s="132"/>
      <c r="N2062" s="141"/>
      <c r="O2062" s="139"/>
      <c r="P2062" s="139"/>
      <c r="Q2062" s="139"/>
      <c r="R2062" s="133"/>
      <c r="S2062" s="134"/>
      <c r="T2062" s="434" t="str">
        <f t="shared" si="653"/>
        <v/>
      </c>
      <c r="U2062" s="429"/>
      <c r="V2062" s="429" t="str">
        <f t="shared" si="654"/>
        <v/>
      </c>
      <c r="W2062" s="298"/>
      <c r="X2062" s="129" t="str">
        <f t="shared" si="660"/>
        <v/>
      </c>
      <c r="Y2062" s="129" t="str">
        <f t="shared" si="655"/>
        <v/>
      </c>
      <c r="Z2062" s="129" t="str">
        <f t="shared" si="656"/>
        <v/>
      </c>
      <c r="AA2062" s="133" t="str">
        <f t="shared" si="663"/>
        <v/>
      </c>
      <c r="AC2062" s="186" t="str">
        <f>AC2036</f>
        <v/>
      </c>
      <c r="AD2062" s="187" t="str">
        <f>AD2036</f>
        <v/>
      </c>
      <c r="AE2062" s="187" t="str">
        <f>AE2036</f>
        <v/>
      </c>
      <c r="AF2062" s="187" t="str">
        <f>AF2036</f>
        <v/>
      </c>
      <c r="AG2062" s="204">
        <f t="shared" si="657"/>
        <v>0</v>
      </c>
      <c r="AI2062" s="140" t="str">
        <f>IF(月報!G2062&lt;&gt;"",月報!G2062,"")</f>
        <v/>
      </c>
      <c r="AJ2062" s="126" t="str">
        <f>IF(月報!W2062&lt;&gt;"",月報!W2062*24,"")</f>
        <v/>
      </c>
      <c r="AK2062" s="126" t="str">
        <f>IF(月報!P2062&lt;&gt;"",月報!P2062,"")</f>
        <v/>
      </c>
      <c r="AL2062" s="126" t="str">
        <f>IF(月報!Q2062&lt;&gt;"",IF(月報!Q2062="平日残","",月報!Q2062),"")</f>
        <v/>
      </c>
      <c r="AM2062" s="126"/>
      <c r="AN2062" s="126" t="str">
        <f t="shared" si="662"/>
        <v/>
      </c>
      <c r="AO2062" s="126" t="str">
        <f>IF($E2062="","",VLOOKUP($E2062,カレンダマスタ!$A$5:$E$381,5,FALSE))</f>
        <v/>
      </c>
      <c r="AQ2062" s="196" t="str">
        <f>IF(G2062="","",IF(VLOOKUP(E2062,カレンダマスタ!$A$5:$D$381,4,FALSE)=0,"",1))</f>
        <v/>
      </c>
      <c r="AR2062" s="136" t="str">
        <f>IF($G2062="","",IF($AD2062="NSTC",INDEX(カレンダマスタ!$I$26:$O$31,MATCH($G2062,カレンダマスタ!$H$26:$H$31,1),MATCH($H2062,カレンダマスタ!$I$25:$O$25,1)),
IF($AD2062="CS本社",INDEX(カレンダマスタ!$I$36:$O$41,MATCH($G2062,カレンダマスタ!$H$36:$H$41,1),MATCH($H2062,カレンダマスタ!$I$35:$O$35,1)),
IF($AD2062="NS本社",INDEX(カレンダマスタ!$I$94:$O$99,MATCH($G2062,カレンダマスタ!$H$95:$H$100,1),MATCH($H2062,カレンダマスタ!$I$93:$O$93,1)),
IF($AD2062="ODC",INDEX(カレンダマスタ!$I$46:$O$51,MATCH($G2062,カレンダマスタ!$H$46:$H$51,1),MATCH($H2062,カレンダマスタ!$I$45:$O$45,1)),
IF($AD2062="NS東京TC",INDEX(カレンダマスタ!$I$56:$O$61,MATCH($G2062,カレンダマスタ!$H$56:$H$61,1),MATCH($H2062,カレンダマスタ!$I$55:$O$55,1)),""))))))</f>
        <v/>
      </c>
      <c r="AS2062" s="126" t="str">
        <f t="shared" si="658"/>
        <v/>
      </c>
      <c r="AU2062" s="137" t="str">
        <f>IF(E2062="","",VLOOKUP($E2062,カレンダマスタ!$A$4:$E$381,4,FALSE))</f>
        <v/>
      </c>
      <c r="AV2062" s="137" t="str">
        <f t="shared" si="664"/>
        <v/>
      </c>
      <c r="AW2062" s="137" t="str">
        <f t="shared" si="665"/>
        <v/>
      </c>
      <c r="AX2062" s="138" t="str">
        <f t="shared" si="666"/>
        <v/>
      </c>
      <c r="AY2062" s="138" t="str">
        <f t="shared" si="667"/>
        <v/>
      </c>
      <c r="AZ2062" s="130" t="str">
        <f>IF(AX2062&amp;AW2062="勤怠未設定","×",IF(AV2062="勤怠修正","×",IF(AC2062="外注","",IF(AA2062="",IF(AY2062&lt;&gt;"","×",""),IF(VLOOKUP(AA2062,カレンダマスタ!$H$66:$I$83,2,FALSE)&lt;&gt;AY2062,"×","OK")))))</f>
        <v/>
      </c>
      <c r="BC2062" s="137" t="str">
        <f>IF(E2062="","",VLOOKUP($E2062,カレンダマスタ!$A$4:$E$381,4,FALSE))</f>
        <v/>
      </c>
      <c r="BD2062" s="126" t="str">
        <f>IF(AC2062="社員","",IF(AG2062=0,"",IF(AD2062="NSTC",IF(COUNTIF(カレンダマスタ!$Q$5:$Q$32,G2062)=1,"OK","×"),
IF(AD2062="NS本社",IF(COUNTIF(カレンダマスタ!$T$5:$T$32,G2062)=1,"OK","×"),IF(COUNTIF(カレンダマスタ!$R$5:$R$32,G2062)=1,"OK","×")))))</f>
        <v/>
      </c>
      <c r="BE2062" s="126" t="str">
        <f>IF(AC2062="社員","",IF(G2062="","",IF(R2062&lt;&gt;"","",IF(AF2062="CS","OK",IF(VLOOKUP(E2062,カレンダマスタ!$A$5:$D$381,4,FALSE)&gt;0,"",IF(OR(G2062*24&gt;10.84,H2062*24&lt;14.5)=TRUE,"×","OK"))))))</f>
        <v/>
      </c>
      <c r="BF2062" s="126" t="str">
        <f t="shared" si="661"/>
        <v/>
      </c>
      <c r="BG2062" s="126" t="str">
        <f t="shared" si="651"/>
        <v/>
      </c>
      <c r="BI2062" s="130" t="str">
        <f t="shared" si="659"/>
        <v/>
      </c>
    </row>
    <row r="2063" spans="2:61">
      <c r="B2063" s="111"/>
      <c r="C2063" s="537"/>
      <c r="D2063" s="142"/>
      <c r="E2063" s="584"/>
      <c r="F2063" s="142"/>
      <c r="G2063" s="589"/>
      <c r="H2063" s="589"/>
      <c r="I2063" s="144"/>
      <c r="J2063" s="148"/>
      <c r="K2063" s="145"/>
      <c r="L2063" s="146"/>
      <c r="M2063" s="146"/>
      <c r="N2063" s="147"/>
      <c r="O2063" s="148"/>
      <c r="P2063" s="148"/>
      <c r="Q2063" s="148"/>
      <c r="R2063" s="149"/>
      <c r="S2063" s="156"/>
      <c r="T2063" s="435" t="str">
        <f t="shared" si="653"/>
        <v/>
      </c>
      <c r="U2063" s="430"/>
      <c r="V2063" s="430" t="str">
        <f t="shared" si="654"/>
        <v/>
      </c>
      <c r="W2063" s="298"/>
      <c r="X2063" s="143" t="str">
        <f t="shared" si="660"/>
        <v/>
      </c>
      <c r="Y2063" s="143" t="str">
        <f t="shared" si="655"/>
        <v/>
      </c>
      <c r="Z2063" s="143" t="str">
        <f t="shared" si="656"/>
        <v/>
      </c>
      <c r="AA2063" s="149" t="str">
        <f t="shared" si="663"/>
        <v/>
      </c>
      <c r="AC2063" s="188" t="str">
        <f>AC2036</f>
        <v/>
      </c>
      <c r="AD2063" s="189" t="str">
        <f>AD2036</f>
        <v/>
      </c>
      <c r="AE2063" s="189" t="str">
        <f>AE2036</f>
        <v/>
      </c>
      <c r="AF2063" s="189" t="str">
        <f>AF2036</f>
        <v/>
      </c>
      <c r="AG2063" s="205">
        <f t="shared" si="657"/>
        <v>0</v>
      </c>
      <c r="AI2063" s="157" t="str">
        <f>IF(月報!G2063&lt;&gt;"",月報!G2063,"")</f>
        <v/>
      </c>
      <c r="AJ2063" s="151" t="str">
        <f>IF(月報!W2063&lt;&gt;"",月報!W2063*24,"")</f>
        <v/>
      </c>
      <c r="AK2063" s="151" t="str">
        <f>IF(月報!P2063&lt;&gt;"",月報!P2063,"")</f>
        <v/>
      </c>
      <c r="AL2063" s="151" t="str">
        <f>IF(月報!Q2063&lt;&gt;"",IF(月報!Q2063="平日残","",月報!Q2063),"")</f>
        <v/>
      </c>
      <c r="AM2063" s="151"/>
      <c r="AN2063" s="151" t="str">
        <f t="shared" si="662"/>
        <v/>
      </c>
      <c r="AO2063" s="151" t="str">
        <f>IF($E2063="","",VLOOKUP($E2063,カレンダマスタ!$A$5:$E$381,5,FALSE))</f>
        <v/>
      </c>
      <c r="AQ2063" s="197" t="str">
        <f>IF(G2063="","",IF(VLOOKUP(E2063,カレンダマスタ!$A$5:$D$381,4,FALSE)=0,"",1))</f>
        <v/>
      </c>
      <c r="AR2063" s="152" t="str">
        <f>IF($G2063="","",IF($AD2063="NSTC",INDEX(カレンダマスタ!$I$26:$O$31,MATCH($G2063,カレンダマスタ!$H$26:$H$31,1),MATCH($H2063,カレンダマスタ!$I$25:$O$25,1)),
IF($AD2063="CS本社",INDEX(カレンダマスタ!$I$36:$O$41,MATCH($G2063,カレンダマスタ!$H$36:$H$41,1),MATCH($H2063,カレンダマスタ!$I$35:$O$35,1)),
IF($AD2063="NS本社",INDEX(カレンダマスタ!$I$94:$O$99,MATCH($G2063,カレンダマスタ!$H$95:$H$100,1),MATCH($H2063,カレンダマスタ!$I$93:$O$93,1)),
IF($AD2063="ODC",INDEX(カレンダマスタ!$I$46:$O$51,MATCH($G2063,カレンダマスタ!$H$46:$H$51,1),MATCH($H2063,カレンダマスタ!$I$45:$O$45,1)),
IF($AD2063="NS東京TC",INDEX(カレンダマスタ!$I$56:$O$61,MATCH($G2063,カレンダマスタ!$H$56:$H$61,1),MATCH($H2063,カレンダマスタ!$I$55:$O$55,1)),""))))))</f>
        <v/>
      </c>
      <c r="AS2063" s="151" t="str">
        <f t="shared" si="658"/>
        <v/>
      </c>
      <c r="AU2063" s="153" t="str">
        <f>IF(E2063="","",VLOOKUP($E2063,カレンダマスタ!$A$4:$E$381,4,FALSE))</f>
        <v/>
      </c>
      <c r="AV2063" s="153" t="str">
        <f t="shared" si="664"/>
        <v/>
      </c>
      <c r="AW2063" s="153" t="str">
        <f t="shared" si="665"/>
        <v/>
      </c>
      <c r="AX2063" s="154" t="str">
        <f t="shared" si="666"/>
        <v/>
      </c>
      <c r="AY2063" s="154" t="str">
        <f t="shared" si="667"/>
        <v/>
      </c>
      <c r="AZ2063" s="144" t="str">
        <f>IF(AX2063&amp;AW2063="勤怠未設定","×",IF(AV2063="勤怠修正","×",IF(AC2063="外注","",IF(AA2063="",IF(AY2063&lt;&gt;"","×",""),IF(VLOOKUP(AA2063,カレンダマスタ!$H$66:$I$83,2,FALSE)&lt;&gt;AY2063,"×","OK")))))</f>
        <v/>
      </c>
      <c r="BC2063" s="153" t="str">
        <f>IF(E2063="","",VLOOKUP($E2063,カレンダマスタ!$A$4:$E$381,4,FALSE))</f>
        <v/>
      </c>
      <c r="BD2063" s="151" t="str">
        <f>IF(AC2063="社員","",IF(AG2063=0,"",IF(AD2063="NSTC",IF(COUNTIF(カレンダマスタ!$Q$5:$Q$32,G2063)=1,"OK","×"),
IF(AD2063="NS本社",IF(COUNTIF(カレンダマスタ!$T$5:$T$32,G2063)=1,"OK","×"),IF(COUNTIF(カレンダマスタ!$R$5:$R$32,G2063)=1,"OK","×")))))</f>
        <v/>
      </c>
      <c r="BE2063" s="151" t="str">
        <f>IF(AC2063="社員","",IF(G2063="","",IF(R2063&lt;&gt;"","",IF(AF2063="CS","OK",IF(VLOOKUP(E2063,カレンダマスタ!$A$5:$D$381,4,FALSE)&gt;0,"",IF(OR(G2063*24&gt;10.84,H2063*24&lt;14.5)=TRUE,"×","OK"))))))</f>
        <v/>
      </c>
      <c r="BF2063" s="151" t="str">
        <f t="shared" si="661"/>
        <v/>
      </c>
      <c r="BG2063" s="151" t="str">
        <f t="shared" si="651"/>
        <v/>
      </c>
      <c r="BI2063" s="144" t="str">
        <f t="shared" si="659"/>
        <v/>
      </c>
    </row>
    <row r="2064" spans="2:61">
      <c r="B2064" s="111"/>
      <c r="C2064" s="535"/>
      <c r="D2064" s="112"/>
      <c r="E2064" s="582"/>
      <c r="F2064" s="112"/>
      <c r="G2064" s="587"/>
      <c r="H2064" s="587"/>
      <c r="I2064" s="114"/>
      <c r="J2064" s="118"/>
      <c r="K2064" s="115"/>
      <c r="L2064" s="116"/>
      <c r="M2064" s="116"/>
      <c r="N2064" s="117"/>
      <c r="O2064" s="118"/>
      <c r="P2064" s="118"/>
      <c r="Q2064" s="118"/>
      <c r="R2064" s="119"/>
      <c r="S2064" s="120"/>
      <c r="T2064" s="433" t="str">
        <f t="shared" si="653"/>
        <v/>
      </c>
      <c r="U2064" s="431">
        <f>SUM(T2064:T2070)</f>
        <v>0</v>
      </c>
      <c r="V2064" s="431" t="str">
        <f t="shared" si="654"/>
        <v/>
      </c>
      <c r="W2064" s="298"/>
      <c r="X2064" s="113" t="str">
        <f t="shared" si="660"/>
        <v/>
      </c>
      <c r="Y2064" s="113" t="str">
        <f t="shared" si="655"/>
        <v/>
      </c>
      <c r="Z2064" s="113" t="str">
        <f t="shared" si="656"/>
        <v/>
      </c>
      <c r="AA2064" s="119" t="str">
        <f t="shared" si="663"/>
        <v/>
      </c>
      <c r="AC2064" s="190" t="str">
        <f>AC2036</f>
        <v/>
      </c>
      <c r="AD2064" s="191" t="str">
        <f>AD2036</f>
        <v/>
      </c>
      <c r="AE2064" s="191" t="str">
        <f>AE2036</f>
        <v/>
      </c>
      <c r="AF2064" s="191" t="str">
        <f>AF2036</f>
        <v/>
      </c>
      <c r="AG2064" s="206">
        <f t="shared" si="657"/>
        <v>0</v>
      </c>
      <c r="AI2064" s="159" t="str">
        <f>IF(月報!G2064&lt;&gt;"",月報!G2064,"")</f>
        <v/>
      </c>
      <c r="AJ2064" s="122" t="str">
        <f>IF(月報!W2064&lt;&gt;"",月報!W2064*24,"")</f>
        <v/>
      </c>
      <c r="AK2064" s="122" t="str">
        <f>IF(月報!P2064&lt;&gt;"",月報!P2064,"")</f>
        <v/>
      </c>
      <c r="AL2064" s="122" t="str">
        <f>IF(月報!Q2064&lt;&gt;"",IF(月報!Q2064="平日残","",月報!Q2064),"")</f>
        <v/>
      </c>
      <c r="AM2064" s="122"/>
      <c r="AN2064" s="122" t="str">
        <f t="shared" si="662"/>
        <v/>
      </c>
      <c r="AO2064" s="122" t="str">
        <f>IF($E2064="","",VLOOKUP($E2064,カレンダマスタ!$A$5:$E$381,5,FALSE))</f>
        <v/>
      </c>
      <c r="AQ2064" s="195" t="str">
        <f>IF(G2064="","",IF(VLOOKUP(E2064,カレンダマスタ!$A$5:$D$381,4,FALSE)=0,"",1))</f>
        <v/>
      </c>
      <c r="AR2064" s="123" t="str">
        <f>IF($G2064="","",IF($AD2064="NSTC",INDEX(カレンダマスタ!$I$26:$O$31,MATCH($G2064,カレンダマスタ!$H$26:$H$31,1),MATCH($H2064,カレンダマスタ!$I$25:$O$25,1)),
IF($AD2064="CS本社",INDEX(カレンダマスタ!$I$36:$O$41,MATCH($G2064,カレンダマスタ!$H$36:$H$41,1),MATCH($H2064,カレンダマスタ!$I$35:$O$35,1)),
IF($AD2064="NS本社",INDEX(カレンダマスタ!$I$94:$O$99,MATCH($G2064,カレンダマスタ!$H$95:$H$100,1),MATCH($H2064,カレンダマスタ!$I$93:$O$93,1)),
IF($AD2064="ODC",INDEX(カレンダマスタ!$I$46:$O$51,MATCH($G2064,カレンダマスタ!$H$46:$H$51,1),MATCH($H2064,カレンダマスタ!$I$45:$O$45,1)),
IF($AD2064="NS東京TC",INDEX(カレンダマスタ!$I$56:$O$61,MATCH($G2064,カレンダマスタ!$H$56:$H$61,1),MATCH($H2064,カレンダマスタ!$I$55:$O$55,1)),""))))))</f>
        <v/>
      </c>
      <c r="AS2064" s="122" t="str">
        <f t="shared" si="658"/>
        <v/>
      </c>
      <c r="AU2064" s="124" t="str">
        <f>IF(E2064="","",VLOOKUP($E2064,カレンダマスタ!$A$4:$E$381,4,FALSE))</f>
        <v/>
      </c>
      <c r="AV2064" s="124" t="str">
        <f t="shared" si="664"/>
        <v/>
      </c>
      <c r="AW2064" s="124" t="str">
        <f t="shared" si="665"/>
        <v/>
      </c>
      <c r="AX2064" s="125" t="str">
        <f t="shared" si="666"/>
        <v/>
      </c>
      <c r="AY2064" s="125" t="str">
        <f t="shared" si="667"/>
        <v/>
      </c>
      <c r="AZ2064" s="114" t="str">
        <f>IF(AX2064&amp;AW2064="勤怠未設定","×",IF(AV2064="勤怠修正","×",IF(AC2064="外注","",IF(AA2064="",IF(AY2064&lt;&gt;"","×",""),IF(VLOOKUP(AA2064,カレンダマスタ!$H$66:$I$83,2,FALSE)&lt;&gt;AY2064,"×","OK")))))</f>
        <v/>
      </c>
      <c r="BC2064" s="124" t="str">
        <f>IF(E2064="","",VLOOKUP($E2064,カレンダマスタ!$A$4:$E$381,4,FALSE))</f>
        <v/>
      </c>
      <c r="BD2064" s="122" t="str">
        <f>IF(AC2064="社員","",IF(AG2064=0,"",IF(AD2064="NSTC",IF(COUNTIF(カレンダマスタ!$Q$5:$Q$32,G2064)=1,"OK","×"),
IF(AD2064="NS本社",IF(COUNTIF(カレンダマスタ!$T$5:$T$32,G2064)=1,"OK","×"),IF(COUNTIF(カレンダマスタ!$R$5:$R$32,G2064)=1,"OK","×")))))</f>
        <v/>
      </c>
      <c r="BE2064" s="122" t="str">
        <f>IF(AC2064="社員","",IF(G2064="","",IF(R2064&lt;&gt;"","",IF(AF2064="CS","OK",IF(VLOOKUP(E2064,カレンダマスタ!$A$5:$D$381,4,FALSE)&gt;0,"",IF(OR(G2064*24&gt;10.84,H2064*24&lt;14.5)=TRUE,"×","OK"))))))</f>
        <v/>
      </c>
      <c r="BF2064" s="122" t="str">
        <f t="shared" si="661"/>
        <v/>
      </c>
      <c r="BG2064" s="122" t="str">
        <f t="shared" si="651"/>
        <v/>
      </c>
      <c r="BI2064" s="114" t="str">
        <f t="shared" si="659"/>
        <v/>
      </c>
    </row>
    <row r="2065" spans="2:61">
      <c r="B2065" s="111"/>
      <c r="C2065" s="536"/>
      <c r="D2065" s="128"/>
      <c r="E2065" s="583"/>
      <c r="F2065" s="128"/>
      <c r="G2065" s="588"/>
      <c r="H2065" s="588"/>
      <c r="I2065" s="130"/>
      <c r="J2065" s="139"/>
      <c r="K2065" s="131"/>
      <c r="L2065" s="132"/>
      <c r="M2065" s="132"/>
      <c r="N2065" s="141"/>
      <c r="O2065" s="139"/>
      <c r="P2065" s="139"/>
      <c r="Q2065" s="139"/>
      <c r="R2065" s="133"/>
      <c r="S2065" s="134"/>
      <c r="T2065" s="434" t="str">
        <f t="shared" si="653"/>
        <v/>
      </c>
      <c r="U2065" s="429"/>
      <c r="V2065" s="429" t="str">
        <f t="shared" si="654"/>
        <v/>
      </c>
      <c r="W2065" s="298"/>
      <c r="X2065" s="129" t="str">
        <f t="shared" si="660"/>
        <v/>
      </c>
      <c r="Y2065" s="129" t="str">
        <f t="shared" si="655"/>
        <v/>
      </c>
      <c r="Z2065" s="129" t="str">
        <f t="shared" si="656"/>
        <v/>
      </c>
      <c r="AA2065" s="133" t="str">
        <f t="shared" si="663"/>
        <v/>
      </c>
      <c r="AC2065" s="186" t="str">
        <f>AC2036</f>
        <v/>
      </c>
      <c r="AD2065" s="187" t="str">
        <f>AD2036</f>
        <v/>
      </c>
      <c r="AE2065" s="187" t="str">
        <f>AE2036</f>
        <v/>
      </c>
      <c r="AF2065" s="187" t="str">
        <f>AF2036</f>
        <v/>
      </c>
      <c r="AG2065" s="204">
        <f t="shared" si="657"/>
        <v>0</v>
      </c>
      <c r="AI2065" s="135" t="str">
        <f>IF(月報!G2065&lt;&gt;"",月報!G2065,"")</f>
        <v/>
      </c>
      <c r="AJ2065" s="126" t="str">
        <f>IF(月報!W2065&lt;&gt;"",月報!W2065*24,"")</f>
        <v/>
      </c>
      <c r="AK2065" s="126" t="str">
        <f>IF(月報!P2065&lt;&gt;"",月報!P2065,"")</f>
        <v/>
      </c>
      <c r="AL2065" s="126" t="str">
        <f>IF(月報!Q2065&lt;&gt;"",IF(月報!Q2065="平日残","",月報!Q2065),"")</f>
        <v/>
      </c>
      <c r="AM2065" s="126"/>
      <c r="AN2065" s="126" t="str">
        <f t="shared" si="662"/>
        <v/>
      </c>
      <c r="AO2065" s="126" t="str">
        <f>IF($E2065="","",VLOOKUP($E2065,カレンダマスタ!$A$5:$E$381,5,FALSE))</f>
        <v/>
      </c>
      <c r="AQ2065" s="196" t="str">
        <f>IF(G2065="","",IF(VLOOKUP(E2065,カレンダマスタ!$A$5:$D$381,4,FALSE)=0,"",1))</f>
        <v/>
      </c>
      <c r="AR2065" s="136" t="str">
        <f>IF($G2065="","",IF($AD2065="NSTC",INDEX(カレンダマスタ!$I$26:$O$31,MATCH($G2065,カレンダマスタ!$H$26:$H$31,1),MATCH($H2065,カレンダマスタ!$I$25:$O$25,1)),
IF($AD2065="CS本社",INDEX(カレンダマスタ!$I$36:$O$41,MATCH($G2065,カレンダマスタ!$H$36:$H$41,1),MATCH($H2065,カレンダマスタ!$I$35:$O$35,1)),
IF($AD2065="NS本社",INDEX(カレンダマスタ!$I$94:$O$99,MATCH($G2065,カレンダマスタ!$H$95:$H$100,1),MATCH($H2065,カレンダマスタ!$I$93:$O$93,1)),
IF($AD2065="ODC",INDEX(カレンダマスタ!$I$46:$O$51,MATCH($G2065,カレンダマスタ!$H$46:$H$51,1),MATCH($H2065,カレンダマスタ!$I$45:$O$45,1)),
IF($AD2065="NS東京TC",INDEX(カレンダマスタ!$I$56:$O$61,MATCH($G2065,カレンダマスタ!$H$56:$H$61,1),MATCH($H2065,カレンダマスタ!$I$55:$O$55,1)),""))))))</f>
        <v/>
      </c>
      <c r="AS2065" s="126" t="str">
        <f t="shared" si="658"/>
        <v/>
      </c>
      <c r="AU2065" s="137" t="str">
        <f>IF(E2065="","",VLOOKUP($E2065,カレンダマスタ!$A$4:$E$381,4,FALSE))</f>
        <v/>
      </c>
      <c r="AV2065" s="137" t="str">
        <f t="shared" si="664"/>
        <v/>
      </c>
      <c r="AW2065" s="137" t="str">
        <f t="shared" si="665"/>
        <v/>
      </c>
      <c r="AX2065" s="138" t="str">
        <f t="shared" si="666"/>
        <v/>
      </c>
      <c r="AY2065" s="138" t="str">
        <f t="shared" si="667"/>
        <v/>
      </c>
      <c r="AZ2065" s="130" t="str">
        <f>IF(AX2065&amp;AW2065="勤怠未設定","×",IF(AV2065="勤怠修正","×",IF(AC2065="外注","",IF(AA2065="",IF(AY2065&lt;&gt;"","×",""),IF(VLOOKUP(AA2065,カレンダマスタ!$H$66:$I$83,2,FALSE)&lt;&gt;AY2065,"×","OK")))))</f>
        <v/>
      </c>
      <c r="BC2065" s="137" t="str">
        <f>IF(E2065="","",VLOOKUP($E2065,カレンダマスタ!$A$4:$E$381,4,FALSE))</f>
        <v/>
      </c>
      <c r="BD2065" s="126" t="str">
        <f>IF(AC2065="社員","",IF(AG2065=0,"",IF(AD2065="NSTC",IF(COUNTIF(カレンダマスタ!$Q$5:$Q$32,G2065)=1,"OK","×"),
IF(AD2065="NS本社",IF(COUNTIF(カレンダマスタ!$T$5:$T$32,G2065)=1,"OK","×"),IF(COUNTIF(カレンダマスタ!$R$5:$R$32,G2065)=1,"OK","×")))))</f>
        <v/>
      </c>
      <c r="BE2065" s="126" t="str">
        <f>IF(AC2065="社員","",IF(G2065="","",IF(R2065&lt;&gt;"","",IF(AF2065="CS","OK",IF(VLOOKUP(E2065,カレンダマスタ!$A$5:$D$381,4,FALSE)&gt;0,"",IF(OR(G2065*24&gt;10.84,H2065*24&lt;14.5)=TRUE,"×","OK"))))))</f>
        <v/>
      </c>
      <c r="BF2065" s="126" t="str">
        <f t="shared" si="661"/>
        <v/>
      </c>
      <c r="BG2065" s="126" t="str">
        <f t="shared" si="651"/>
        <v/>
      </c>
      <c r="BI2065" s="130" t="str">
        <f t="shared" si="659"/>
        <v/>
      </c>
    </row>
    <row r="2066" spans="2:61">
      <c r="B2066" s="111"/>
      <c r="C2066" s="536"/>
      <c r="D2066" s="128"/>
      <c r="E2066" s="583"/>
      <c r="F2066" s="128"/>
      <c r="G2066" s="588"/>
      <c r="H2066" s="588"/>
      <c r="I2066" s="130"/>
      <c r="J2066" s="139"/>
      <c r="K2066" s="131"/>
      <c r="L2066" s="132"/>
      <c r="M2066" s="132"/>
      <c r="N2066" s="141"/>
      <c r="O2066" s="139"/>
      <c r="P2066" s="139"/>
      <c r="Q2066" s="139"/>
      <c r="R2066" s="133"/>
      <c r="S2066" s="134"/>
      <c r="T2066" s="434" t="str">
        <f t="shared" si="653"/>
        <v/>
      </c>
      <c r="U2066" s="429"/>
      <c r="V2066" s="429" t="str">
        <f t="shared" si="654"/>
        <v/>
      </c>
      <c r="W2066" s="298"/>
      <c r="X2066" s="129" t="str">
        <f t="shared" si="660"/>
        <v/>
      </c>
      <c r="Y2066" s="129" t="str">
        <f t="shared" si="655"/>
        <v/>
      </c>
      <c r="Z2066" s="129" t="str">
        <f t="shared" si="656"/>
        <v/>
      </c>
      <c r="AA2066" s="133" t="str">
        <f t="shared" si="663"/>
        <v/>
      </c>
      <c r="AC2066" s="186" t="str">
        <f>AC2036</f>
        <v/>
      </c>
      <c r="AD2066" s="187" t="str">
        <f>AD2036</f>
        <v/>
      </c>
      <c r="AE2066" s="187" t="str">
        <f>AE2036</f>
        <v/>
      </c>
      <c r="AF2066" s="187" t="str">
        <f>AF2036</f>
        <v/>
      </c>
      <c r="AG2066" s="204">
        <f t="shared" si="657"/>
        <v>0</v>
      </c>
      <c r="AI2066" s="160" t="str">
        <f>IF(月報!G2066&lt;&gt;"",月報!G2066,"")</f>
        <v/>
      </c>
      <c r="AJ2066" s="126" t="str">
        <f>IF(月報!W2066&lt;&gt;"",月報!W2066*24,"")</f>
        <v/>
      </c>
      <c r="AK2066" s="126" t="str">
        <f>IF(月報!P2066&lt;&gt;"",月報!P2066,"")</f>
        <v/>
      </c>
      <c r="AL2066" s="126" t="str">
        <f>IF(月報!Q2066&lt;&gt;"",IF(月報!Q2066="平日残","",月報!Q2066),"")</f>
        <v/>
      </c>
      <c r="AM2066" s="126"/>
      <c r="AN2066" s="126" t="str">
        <f t="shared" si="662"/>
        <v/>
      </c>
      <c r="AO2066" s="126" t="str">
        <f>IF($E2066="","",VLOOKUP($E2066,カレンダマスタ!$A$5:$E$381,5,FALSE))</f>
        <v/>
      </c>
      <c r="AQ2066" s="196" t="str">
        <f>IF(G2066="","",IF(VLOOKUP(E2066,カレンダマスタ!$A$5:$D$381,4,FALSE)=0,"",1))</f>
        <v/>
      </c>
      <c r="AR2066" s="136" t="str">
        <f>IF($G2066="","",IF($AD2066="NSTC",INDEX(カレンダマスタ!$I$26:$O$31,MATCH($G2066,カレンダマスタ!$H$26:$H$31,1),MATCH($H2066,カレンダマスタ!$I$25:$O$25,1)),
IF($AD2066="CS本社",INDEX(カレンダマスタ!$I$36:$O$41,MATCH($G2066,カレンダマスタ!$H$36:$H$41,1),MATCH($H2066,カレンダマスタ!$I$35:$O$35,1)),
IF($AD2066="NS本社",INDEX(カレンダマスタ!$I$94:$O$99,MATCH($G2066,カレンダマスタ!$H$95:$H$100,1),MATCH($H2066,カレンダマスタ!$I$93:$O$93,1)),
IF($AD2066="ODC",INDEX(カレンダマスタ!$I$46:$O$51,MATCH($G2066,カレンダマスタ!$H$46:$H$51,1),MATCH($H2066,カレンダマスタ!$I$45:$O$45,1)),
IF($AD2066="NS東京TC",INDEX(カレンダマスタ!$I$56:$O$61,MATCH($G2066,カレンダマスタ!$H$56:$H$61,1),MATCH($H2066,カレンダマスタ!$I$55:$O$55,1)),""))))))</f>
        <v/>
      </c>
      <c r="AS2066" s="126" t="str">
        <f t="shared" si="658"/>
        <v/>
      </c>
      <c r="AU2066" s="137" t="str">
        <f>IF(E2066="","",VLOOKUP($E2066,カレンダマスタ!$A$4:$E$381,4,FALSE))</f>
        <v/>
      </c>
      <c r="AV2066" s="137" t="str">
        <f t="shared" si="664"/>
        <v/>
      </c>
      <c r="AW2066" s="137" t="str">
        <f t="shared" si="665"/>
        <v/>
      </c>
      <c r="AX2066" s="138" t="str">
        <f t="shared" si="666"/>
        <v/>
      </c>
      <c r="AY2066" s="138" t="str">
        <f t="shared" si="667"/>
        <v/>
      </c>
      <c r="AZ2066" s="130" t="str">
        <f>IF(AX2066&amp;AW2066="勤怠未設定","×",IF(AV2066="勤怠修正","×",IF(AC2066="外注","",IF(AA2066="",IF(AY2066&lt;&gt;"","×",""),IF(VLOOKUP(AA2066,カレンダマスタ!$H$66:$I$83,2,FALSE)&lt;&gt;AY2066,"×","OK")))))</f>
        <v/>
      </c>
      <c r="BC2066" s="137" t="str">
        <f>IF(E2066="","",VLOOKUP($E2066,カレンダマスタ!$A$4:$E$381,4,FALSE))</f>
        <v/>
      </c>
      <c r="BD2066" s="126" t="str">
        <f>IF(AC2066="社員","",IF(AG2066=0,"",IF(AD2066="NSTC",IF(COUNTIF(カレンダマスタ!$Q$5:$Q$32,G2066)=1,"OK","×"),
IF(AD2066="NS本社",IF(COUNTIF(カレンダマスタ!$T$5:$T$32,G2066)=1,"OK","×"),IF(COUNTIF(カレンダマスタ!$R$5:$R$32,G2066)=1,"OK","×")))))</f>
        <v/>
      </c>
      <c r="BE2066" s="126" t="str">
        <f>IF(AC2066="社員","",IF(G2066="","",IF(R2066&lt;&gt;"","",IF(AF2066="CS","OK",IF(VLOOKUP(E2066,カレンダマスタ!$A$5:$D$381,4,FALSE)&gt;0,"",IF(OR(G2066*24&gt;10.84,H2066*24&lt;14.5)=TRUE,"×","OK"))))))</f>
        <v/>
      </c>
      <c r="BF2066" s="126" t="str">
        <f t="shared" si="661"/>
        <v/>
      </c>
      <c r="BG2066" s="126" t="str">
        <f t="shared" si="651"/>
        <v/>
      </c>
      <c r="BI2066" s="130" t="str">
        <f t="shared" si="659"/>
        <v/>
      </c>
    </row>
    <row r="2067" spans="2:61">
      <c r="B2067" s="111"/>
      <c r="C2067" s="536"/>
      <c r="D2067" s="128"/>
      <c r="E2067" s="214"/>
      <c r="F2067" s="128"/>
      <c r="G2067" s="588"/>
      <c r="H2067" s="588"/>
      <c r="I2067" s="131"/>
      <c r="J2067" s="139"/>
      <c r="K2067" s="131"/>
      <c r="L2067" s="132"/>
      <c r="M2067" s="132"/>
      <c r="N2067" s="141"/>
      <c r="O2067" s="139"/>
      <c r="P2067" s="139"/>
      <c r="Q2067" s="139"/>
      <c r="R2067" s="133"/>
      <c r="S2067" s="134"/>
      <c r="T2067" s="434" t="str">
        <f t="shared" si="653"/>
        <v/>
      </c>
      <c r="U2067" s="429"/>
      <c r="V2067" s="429" t="str">
        <f t="shared" si="654"/>
        <v/>
      </c>
      <c r="W2067" s="298"/>
      <c r="X2067" s="129" t="str">
        <f t="shared" si="660"/>
        <v/>
      </c>
      <c r="Y2067" s="129" t="str">
        <f t="shared" si="655"/>
        <v/>
      </c>
      <c r="Z2067" s="129" t="str">
        <f t="shared" si="656"/>
        <v/>
      </c>
      <c r="AA2067" s="133" t="str">
        <f t="shared" si="663"/>
        <v/>
      </c>
      <c r="AC2067" s="186" t="str">
        <f>AC2036</f>
        <v/>
      </c>
      <c r="AD2067" s="187" t="str">
        <f>AD2036</f>
        <v/>
      </c>
      <c r="AE2067" s="187" t="str">
        <f>AE2036</f>
        <v/>
      </c>
      <c r="AF2067" s="187" t="str">
        <f>AF2036</f>
        <v/>
      </c>
      <c r="AG2067" s="204">
        <f t="shared" si="657"/>
        <v>0</v>
      </c>
      <c r="AI2067" s="160" t="str">
        <f>IF(月報!G2067&lt;&gt;"",月報!G2067,"")</f>
        <v/>
      </c>
      <c r="AJ2067" s="126" t="str">
        <f>IF(月報!W2067&lt;&gt;"",月報!W2067*24,"")</f>
        <v/>
      </c>
      <c r="AK2067" s="126" t="str">
        <f>IF(月報!P2067&lt;&gt;"",月報!P2067,"")</f>
        <v/>
      </c>
      <c r="AL2067" s="126" t="str">
        <f>IF(月報!Q2067&lt;&gt;"",IF(月報!Q2067="平日残","",月報!Q2067),"")</f>
        <v/>
      </c>
      <c r="AM2067" s="126"/>
      <c r="AN2067" s="126" t="str">
        <f t="shared" si="662"/>
        <v/>
      </c>
      <c r="AO2067" s="126" t="str">
        <f>IF($E2067="","",VLOOKUP($E2067,カレンダマスタ!$A$5:$E$381,5,FALSE))</f>
        <v/>
      </c>
      <c r="AQ2067" s="196" t="str">
        <f>IF(G2067="","",IF(VLOOKUP(E2067,カレンダマスタ!$A$5:$D$381,4,FALSE)=0,"",1))</f>
        <v/>
      </c>
      <c r="AR2067" s="136" t="str">
        <f>IF($G2067="","",IF($AD2067="NSTC",INDEX(カレンダマスタ!$I$26:$O$31,MATCH($G2067,カレンダマスタ!$H$26:$H$31,1),MATCH($H2067,カレンダマスタ!$I$25:$O$25,1)),
IF($AD2067="CS本社",INDEX(カレンダマスタ!$I$36:$O$41,MATCH($G2067,カレンダマスタ!$H$36:$H$41,1),MATCH($H2067,カレンダマスタ!$I$35:$O$35,1)),
IF($AD2067="NS本社",INDEX(カレンダマスタ!$I$94:$O$99,MATCH($G2067,カレンダマスタ!$H$95:$H$100,1),MATCH($H2067,カレンダマスタ!$I$93:$O$93,1)),
IF($AD2067="ODC",INDEX(カレンダマスタ!$I$46:$O$51,MATCH($G2067,カレンダマスタ!$H$46:$H$51,1),MATCH($H2067,カレンダマスタ!$I$45:$O$45,1)),
IF($AD2067="NS東京TC",INDEX(カレンダマスタ!$I$56:$O$61,MATCH($G2067,カレンダマスタ!$H$56:$H$61,1),MATCH($H2067,カレンダマスタ!$I$55:$O$55,1)),""))))))</f>
        <v/>
      </c>
      <c r="AS2067" s="126" t="str">
        <f t="shared" si="658"/>
        <v/>
      </c>
      <c r="AU2067" s="137" t="str">
        <f>IF(E2067="","",VLOOKUP($E2067,カレンダマスタ!$A$4:$E$381,4,FALSE))</f>
        <v/>
      </c>
      <c r="AV2067" s="137" t="str">
        <f t="shared" si="664"/>
        <v/>
      </c>
      <c r="AW2067" s="137" t="str">
        <f t="shared" si="665"/>
        <v/>
      </c>
      <c r="AX2067" s="138" t="str">
        <f t="shared" si="666"/>
        <v/>
      </c>
      <c r="AY2067" s="138" t="str">
        <f t="shared" si="667"/>
        <v/>
      </c>
      <c r="AZ2067" s="130" t="str">
        <f>IF(AX2067&amp;AW2067="勤怠未設定","×",IF(AV2067="勤怠修正","×",IF(AC2067="外注","",IF(AA2067="",IF(AY2067&lt;&gt;"","×",""),IF(VLOOKUP(AA2067,カレンダマスタ!$H$66:$I$83,2,FALSE)&lt;&gt;AY2067,"×","OK")))))</f>
        <v/>
      </c>
      <c r="BC2067" s="137" t="str">
        <f>IF(E2067="","",VLOOKUP($E2067,カレンダマスタ!$A$4:$E$381,4,FALSE))</f>
        <v/>
      </c>
      <c r="BD2067" s="126" t="str">
        <f>IF(AC2067="社員","",IF(AG2067=0,"",IF(AD2067="NSTC",IF(COUNTIF(カレンダマスタ!$Q$5:$Q$32,G2067)=1,"OK","×"),
IF(AD2067="NS本社",IF(COUNTIF(カレンダマスタ!$T$5:$T$32,G2067)=1,"OK","×"),IF(COUNTIF(カレンダマスタ!$R$5:$R$32,G2067)=1,"OK","×")))))</f>
        <v/>
      </c>
      <c r="BE2067" s="126" t="str">
        <f>IF(AC2067="社員","",IF(G2067="","",IF(R2067&lt;&gt;"","",IF(AF2067="CS","OK",IF(VLOOKUP(E2067,カレンダマスタ!$A$5:$D$381,4,FALSE)&gt;0,"",IF(OR(G2067*24&gt;10.84,H2067*24&lt;14.5)=TRUE,"×","OK"))))))</f>
        <v/>
      </c>
      <c r="BF2067" s="126" t="str">
        <f t="shared" si="661"/>
        <v/>
      </c>
      <c r="BG2067" s="126" t="str">
        <f t="shared" si="651"/>
        <v/>
      </c>
      <c r="BI2067" s="130" t="str">
        <f t="shared" si="659"/>
        <v/>
      </c>
    </row>
    <row r="2068" spans="2:61">
      <c r="B2068" s="111"/>
      <c r="C2068" s="536"/>
      <c r="D2068" s="128"/>
      <c r="E2068" s="214"/>
      <c r="F2068" s="128"/>
      <c r="G2068" s="588"/>
      <c r="H2068" s="588"/>
      <c r="I2068" s="131"/>
      <c r="J2068" s="139"/>
      <c r="K2068" s="131"/>
      <c r="L2068" s="132"/>
      <c r="M2068" s="132"/>
      <c r="N2068" s="141"/>
      <c r="O2068" s="139"/>
      <c r="P2068" s="139"/>
      <c r="Q2068" s="139"/>
      <c r="R2068" s="133"/>
      <c r="S2068" s="134"/>
      <c r="T2068" s="434" t="str">
        <f t="shared" si="653"/>
        <v/>
      </c>
      <c r="U2068" s="429"/>
      <c r="V2068" s="429" t="str">
        <f t="shared" si="654"/>
        <v/>
      </c>
      <c r="W2068" s="298"/>
      <c r="X2068" s="129" t="str">
        <f t="shared" si="660"/>
        <v/>
      </c>
      <c r="Y2068" s="129" t="str">
        <f t="shared" si="655"/>
        <v/>
      </c>
      <c r="Z2068" s="129" t="str">
        <f t="shared" si="656"/>
        <v/>
      </c>
      <c r="AA2068" s="133" t="str">
        <f t="shared" si="663"/>
        <v/>
      </c>
      <c r="AC2068" s="186" t="str">
        <f>AC2036</f>
        <v/>
      </c>
      <c r="AD2068" s="187" t="str">
        <f>AD2036</f>
        <v/>
      </c>
      <c r="AE2068" s="187" t="str">
        <f>AE2036</f>
        <v/>
      </c>
      <c r="AF2068" s="187" t="str">
        <f>AF2036</f>
        <v/>
      </c>
      <c r="AG2068" s="204">
        <f t="shared" si="657"/>
        <v>0</v>
      </c>
      <c r="AI2068" s="160" t="str">
        <f>IF(月報!G2068&lt;&gt;"",月報!G2068,"")</f>
        <v/>
      </c>
      <c r="AJ2068" s="126" t="str">
        <f>IF(月報!W2068&lt;&gt;"",月報!W2068*24,"")</f>
        <v/>
      </c>
      <c r="AK2068" s="126" t="str">
        <f>IF(月報!P2068&lt;&gt;"",月報!P2068,"")</f>
        <v/>
      </c>
      <c r="AL2068" s="126" t="str">
        <f>IF(月報!Q2068&lt;&gt;"",IF(月報!Q2068="平日残","",月報!Q2068),"")</f>
        <v/>
      </c>
      <c r="AM2068" s="126"/>
      <c r="AN2068" s="126" t="str">
        <f t="shared" si="662"/>
        <v/>
      </c>
      <c r="AO2068" s="126" t="str">
        <f>IF($E2068="","",VLOOKUP($E2068,カレンダマスタ!$A$5:$E$381,5,FALSE))</f>
        <v/>
      </c>
      <c r="AQ2068" s="196" t="str">
        <f>IF(G2068="","",IF(VLOOKUP(E2068,カレンダマスタ!$A$5:$D$381,4,FALSE)=0,"",1))</f>
        <v/>
      </c>
      <c r="AR2068" s="136" t="str">
        <f>IF($G2068="","",IF($AD2068="NSTC",INDEX(カレンダマスタ!$I$26:$O$31,MATCH($G2068,カレンダマスタ!$H$26:$H$31,1),MATCH($H2068,カレンダマスタ!$I$25:$O$25,1)),
IF($AD2068="CS本社",INDEX(カレンダマスタ!$I$36:$O$41,MATCH($G2068,カレンダマスタ!$H$36:$H$41,1),MATCH($H2068,カレンダマスタ!$I$35:$O$35,1)),
IF($AD2068="NS本社",INDEX(カレンダマスタ!$I$94:$O$99,MATCH($G2068,カレンダマスタ!$H$95:$H$100,1),MATCH($H2068,カレンダマスタ!$I$93:$O$93,1)),
IF($AD2068="ODC",INDEX(カレンダマスタ!$I$46:$O$51,MATCH($G2068,カレンダマスタ!$H$46:$H$51,1),MATCH($H2068,カレンダマスタ!$I$45:$O$45,1)),
IF($AD2068="NS東京TC",INDEX(カレンダマスタ!$I$56:$O$61,MATCH($G2068,カレンダマスタ!$H$56:$H$61,1),MATCH($H2068,カレンダマスタ!$I$55:$O$55,1)),""))))))</f>
        <v/>
      </c>
      <c r="AS2068" s="126" t="str">
        <f t="shared" si="658"/>
        <v/>
      </c>
      <c r="AU2068" s="137" t="str">
        <f>IF(E2068="","",VLOOKUP($E2068,カレンダマスタ!$A$4:$E$381,4,FALSE))</f>
        <v/>
      </c>
      <c r="AV2068" s="137" t="str">
        <f t="shared" si="664"/>
        <v/>
      </c>
      <c r="AW2068" s="137" t="str">
        <f t="shared" si="665"/>
        <v/>
      </c>
      <c r="AX2068" s="138" t="str">
        <f t="shared" si="666"/>
        <v/>
      </c>
      <c r="AY2068" s="138" t="str">
        <f t="shared" si="667"/>
        <v/>
      </c>
      <c r="AZ2068" s="130" t="str">
        <f>IF(AX2068&amp;AW2068="勤怠未設定","×",IF(AV2068="勤怠修正","×",IF(AC2068="外注","",IF(AA2068="",IF(AY2068&lt;&gt;"","×",""),IF(VLOOKUP(AA2068,カレンダマスタ!$H$66:$I$83,2,FALSE)&lt;&gt;AY2068,"×","OK")))))</f>
        <v/>
      </c>
      <c r="BC2068" s="137" t="str">
        <f>IF(E2068="","",VLOOKUP($E2068,カレンダマスタ!$A$4:$E$381,4,FALSE))</f>
        <v/>
      </c>
      <c r="BD2068" s="126" t="str">
        <f>IF(AC2068="社員","",IF(AG2068=0,"",IF(AD2068="NSTC",IF(COUNTIF(カレンダマスタ!$Q$5:$Q$32,G2068)=1,"OK","×"),
IF(AD2068="NS本社",IF(COUNTIF(カレンダマスタ!$T$5:$T$32,G2068)=1,"OK","×"),IF(COUNTIF(カレンダマスタ!$R$5:$R$32,G2068)=1,"OK","×")))))</f>
        <v/>
      </c>
      <c r="BE2068" s="126" t="str">
        <f>IF(AC2068="社員","",IF(G2068="","",IF(R2068&lt;&gt;"","",IF(AF2068="CS","OK",IF(VLOOKUP(E2068,カレンダマスタ!$A$5:$D$381,4,FALSE)&gt;0,"",IF(OR(G2068*24&gt;10.84,H2068*24&lt;14.5)=TRUE,"×","OK"))))))</f>
        <v/>
      </c>
      <c r="BF2068" s="126" t="str">
        <f t="shared" si="661"/>
        <v/>
      </c>
      <c r="BG2068" s="126" t="str">
        <f t="shared" si="651"/>
        <v/>
      </c>
      <c r="BI2068" s="130" t="str">
        <f t="shared" si="659"/>
        <v/>
      </c>
    </row>
    <row r="2069" spans="2:61">
      <c r="B2069" s="111"/>
      <c r="C2069" s="536"/>
      <c r="D2069" s="128"/>
      <c r="E2069" s="214"/>
      <c r="F2069" s="128"/>
      <c r="G2069" s="588"/>
      <c r="H2069" s="588"/>
      <c r="I2069" s="131"/>
      <c r="J2069" s="139"/>
      <c r="K2069" s="131"/>
      <c r="L2069" s="132"/>
      <c r="M2069" s="132"/>
      <c r="N2069" s="141"/>
      <c r="O2069" s="139"/>
      <c r="P2069" s="139"/>
      <c r="Q2069" s="139"/>
      <c r="R2069" s="133"/>
      <c r="S2069" s="134"/>
      <c r="T2069" s="434" t="str">
        <f t="shared" si="653"/>
        <v/>
      </c>
      <c r="U2069" s="429"/>
      <c r="V2069" s="429" t="str">
        <f t="shared" si="654"/>
        <v/>
      </c>
      <c r="W2069" s="298"/>
      <c r="X2069" s="129" t="str">
        <f t="shared" si="660"/>
        <v/>
      </c>
      <c r="Y2069" s="129" t="str">
        <f t="shared" si="655"/>
        <v/>
      </c>
      <c r="Z2069" s="129" t="str">
        <f t="shared" si="656"/>
        <v/>
      </c>
      <c r="AA2069" s="133" t="str">
        <f t="shared" si="663"/>
        <v/>
      </c>
      <c r="AC2069" s="186" t="str">
        <f>AC2036</f>
        <v/>
      </c>
      <c r="AD2069" s="187" t="str">
        <f>AD2036</f>
        <v/>
      </c>
      <c r="AE2069" s="187" t="str">
        <f>AE2036</f>
        <v/>
      </c>
      <c r="AF2069" s="187" t="str">
        <f>AF2036</f>
        <v/>
      </c>
      <c r="AG2069" s="204">
        <f t="shared" si="657"/>
        <v>0</v>
      </c>
      <c r="AI2069" s="160" t="str">
        <f>IF(月報!G2069&lt;&gt;"",月報!G2069,"")</f>
        <v/>
      </c>
      <c r="AJ2069" s="126" t="str">
        <f>IF(月報!W2069&lt;&gt;"",月報!W2069*24,"")</f>
        <v/>
      </c>
      <c r="AK2069" s="126" t="str">
        <f>IF(月報!P2069&lt;&gt;"",月報!P2069,"")</f>
        <v/>
      </c>
      <c r="AL2069" s="126" t="str">
        <f>IF(月報!Q2069&lt;&gt;"",IF(月報!Q2069="平日残","",月報!Q2069),"")</f>
        <v/>
      </c>
      <c r="AM2069" s="126"/>
      <c r="AN2069" s="126" t="str">
        <f t="shared" si="662"/>
        <v/>
      </c>
      <c r="AO2069" s="126" t="str">
        <f>IF($E2069="","",VLOOKUP($E2069,カレンダマスタ!$A$5:$E$381,5,FALSE))</f>
        <v/>
      </c>
      <c r="AQ2069" s="196" t="str">
        <f>IF(G2069="","",IF(VLOOKUP(E2069,カレンダマスタ!$A$5:$D$381,4,FALSE)=0,"",1))</f>
        <v/>
      </c>
      <c r="AR2069" s="136" t="str">
        <f>IF($G2069="","",IF($AD2069="NSTC",INDEX(カレンダマスタ!$I$26:$O$31,MATCH($G2069,カレンダマスタ!$H$26:$H$31,1),MATCH($H2069,カレンダマスタ!$I$25:$O$25,1)),
IF($AD2069="CS本社",INDEX(カレンダマスタ!$I$36:$O$41,MATCH($G2069,カレンダマスタ!$H$36:$H$41,1),MATCH($H2069,カレンダマスタ!$I$35:$O$35,1)),
IF($AD2069="NS本社",INDEX(カレンダマスタ!$I$94:$O$99,MATCH($G2069,カレンダマスタ!$H$95:$H$100,1),MATCH($H2069,カレンダマスタ!$I$93:$O$93,1)),
IF($AD2069="ODC",INDEX(カレンダマスタ!$I$46:$O$51,MATCH($G2069,カレンダマスタ!$H$46:$H$51,1),MATCH($H2069,カレンダマスタ!$I$45:$O$45,1)),
IF($AD2069="NS東京TC",INDEX(カレンダマスタ!$I$56:$O$61,MATCH($G2069,カレンダマスタ!$H$56:$H$61,1),MATCH($H2069,カレンダマスタ!$I$55:$O$55,1)),""))))))</f>
        <v/>
      </c>
      <c r="AS2069" s="126" t="str">
        <f t="shared" si="658"/>
        <v/>
      </c>
      <c r="AU2069" s="137" t="str">
        <f>IF(E2069="","",VLOOKUP($E2069,カレンダマスタ!$A$4:$E$381,4,FALSE))</f>
        <v/>
      </c>
      <c r="AV2069" s="137" t="str">
        <f t="shared" si="664"/>
        <v/>
      </c>
      <c r="AW2069" s="137" t="str">
        <f t="shared" si="665"/>
        <v/>
      </c>
      <c r="AX2069" s="138" t="str">
        <f t="shared" si="666"/>
        <v/>
      </c>
      <c r="AY2069" s="138" t="str">
        <f t="shared" si="667"/>
        <v/>
      </c>
      <c r="AZ2069" s="130" t="str">
        <f>IF(AX2069&amp;AW2069="勤怠未設定","×",IF(AV2069="勤怠修正","×",IF(AC2069="外注","",IF(AA2069="",IF(AY2069&lt;&gt;"","×",""),IF(VLOOKUP(AA2069,カレンダマスタ!$H$66:$I$83,2,FALSE)&lt;&gt;AY2069,"×","OK")))))</f>
        <v/>
      </c>
      <c r="BC2069" s="137" t="str">
        <f>IF(E2069="","",VLOOKUP($E2069,カレンダマスタ!$A$4:$E$381,4,FALSE))</f>
        <v/>
      </c>
      <c r="BD2069" s="126" t="str">
        <f>IF(AC2069="社員","",IF(AG2069=0,"",IF(AD2069="NSTC",IF(COUNTIF(カレンダマスタ!$Q$5:$Q$32,G2069)=1,"OK","×"),
IF(AD2069="NS本社",IF(COUNTIF(カレンダマスタ!$T$5:$T$32,G2069)=1,"OK","×"),IF(COUNTIF(カレンダマスタ!$R$5:$R$32,G2069)=1,"OK","×")))))</f>
        <v/>
      </c>
      <c r="BE2069" s="126" t="str">
        <f>IF(AC2069="社員","",IF(G2069="","",IF(R2069&lt;&gt;"","",IF(AF2069="CS","OK",IF(VLOOKUP(E2069,カレンダマスタ!$A$5:$D$381,4,FALSE)&gt;0,"",IF(OR(G2069*24&gt;10.84,H2069*24&lt;14.5)=TRUE,"×","OK"))))))</f>
        <v/>
      </c>
      <c r="BF2069" s="126" t="str">
        <f t="shared" si="661"/>
        <v/>
      </c>
      <c r="BG2069" s="126" t="str">
        <f t="shared" si="651"/>
        <v/>
      </c>
      <c r="BI2069" s="130" t="str">
        <f t="shared" si="659"/>
        <v/>
      </c>
    </row>
    <row r="2070" spans="2:61" ht="13.8" thickBot="1">
      <c r="B2070" s="161"/>
      <c r="C2070" s="538"/>
      <c r="D2070" s="162"/>
      <c r="E2070" s="215"/>
      <c r="F2070" s="162"/>
      <c r="G2070" s="590"/>
      <c r="H2070" s="590"/>
      <c r="I2070" s="164"/>
      <c r="J2070" s="165"/>
      <c r="K2070" s="164"/>
      <c r="L2070" s="166"/>
      <c r="M2070" s="166"/>
      <c r="N2070" s="167"/>
      <c r="O2070" s="165"/>
      <c r="P2070" s="165"/>
      <c r="Q2070" s="165"/>
      <c r="R2070" s="168"/>
      <c r="S2070" s="169"/>
      <c r="T2070" s="436" t="str">
        <f t="shared" si="653"/>
        <v/>
      </c>
      <c r="U2070" s="432"/>
      <c r="V2070" s="432" t="str">
        <f t="shared" si="654"/>
        <v/>
      </c>
      <c r="W2070" s="298"/>
      <c r="X2070" s="165" t="str">
        <f t="shared" si="660"/>
        <v/>
      </c>
      <c r="Y2070" s="165" t="str">
        <f t="shared" si="655"/>
        <v/>
      </c>
      <c r="Z2070" s="165" t="str">
        <f t="shared" si="656"/>
        <v/>
      </c>
      <c r="AA2070" s="168" t="str">
        <f t="shared" si="663"/>
        <v/>
      </c>
      <c r="AC2070" s="192" t="str">
        <f>AC2036</f>
        <v/>
      </c>
      <c r="AD2070" s="193" t="str">
        <f>AD2036</f>
        <v/>
      </c>
      <c r="AE2070" s="193" t="str">
        <f>AE2036</f>
        <v/>
      </c>
      <c r="AF2070" s="193" t="str">
        <f>AF2036</f>
        <v/>
      </c>
      <c r="AG2070" s="207">
        <f t="shared" si="657"/>
        <v>0</v>
      </c>
      <c r="AI2070" s="170" t="str">
        <f>IF(月報!G2070&lt;&gt;"",月報!G2070,"")</f>
        <v/>
      </c>
      <c r="AJ2070" s="171" t="str">
        <f>IF(月報!W2070&lt;&gt;"",月報!W2070*24,"")</f>
        <v/>
      </c>
      <c r="AK2070" s="171" t="str">
        <f>IF(月報!P2070&lt;&gt;"",月報!P2070,"")</f>
        <v/>
      </c>
      <c r="AL2070" s="171" t="str">
        <f>IF(月報!Q2070&lt;&gt;"",IF(月報!Q2070="平日残","",月報!Q2070),"")</f>
        <v/>
      </c>
      <c r="AM2070" s="171"/>
      <c r="AN2070" s="171" t="str">
        <f t="shared" si="662"/>
        <v/>
      </c>
      <c r="AO2070" s="171" t="str">
        <f>IF($E2070="","",VLOOKUP($E2070,カレンダマスタ!$A$5:$E$381,5,FALSE))</f>
        <v/>
      </c>
      <c r="AQ2070" s="198" t="str">
        <f>IF(G2070="","",IF(VLOOKUP(E2070,カレンダマスタ!$A$5:$D$381,4,FALSE)=0,"",1))</f>
        <v/>
      </c>
      <c r="AR2070" s="172" t="str">
        <f>IF($G2070="","",IF($AD2070="NSTC",INDEX(カレンダマスタ!$I$26:$O$31,MATCH($G2070,カレンダマスタ!$H$26:$H$31,1),MATCH($H2070,カレンダマスタ!$I$25:$O$25,1)),
IF($AD2070="CS本社",INDEX(カレンダマスタ!$I$36:$O$41,MATCH($G2070,カレンダマスタ!$H$36:$H$41,1),MATCH($H2070,カレンダマスタ!$I$35:$O$35,1)),
IF($AD2070="NS本社",INDEX(カレンダマスタ!$I$94:$O$99,MATCH($G2070,カレンダマスタ!$H$95:$H$100,1),MATCH($H2070,カレンダマスタ!$I$93:$O$93,1)),
IF($AD2070="ODC",INDEX(カレンダマスタ!$I$46:$O$51,MATCH($G2070,カレンダマスタ!$H$46:$H$51,1),MATCH($H2070,カレンダマスタ!$I$45:$O$45,1)),
IF($AD2070="NS東京TC",INDEX(カレンダマスタ!$I$56:$O$61,MATCH($G2070,カレンダマスタ!$H$56:$H$61,1),MATCH($H2070,カレンダマスタ!$I$55:$O$55,1)),""))))))</f>
        <v/>
      </c>
      <c r="AS2070" s="171" t="str">
        <f t="shared" si="658"/>
        <v/>
      </c>
      <c r="AU2070" s="173" t="str">
        <f>IF(E2070="","",VLOOKUP($E2070,カレンダマスタ!$A$4:$E$381,4,FALSE))</f>
        <v/>
      </c>
      <c r="AV2070" s="173" t="str">
        <f t="shared" si="664"/>
        <v/>
      </c>
      <c r="AW2070" s="173" t="str">
        <f t="shared" si="665"/>
        <v/>
      </c>
      <c r="AX2070" s="174" t="str">
        <f t="shared" si="666"/>
        <v/>
      </c>
      <c r="AY2070" s="174" t="str">
        <f t="shared" si="667"/>
        <v/>
      </c>
      <c r="AZ2070" s="175" t="str">
        <f>IF(AX2070&amp;AW2070="勤怠未設定","×",IF(AV2070="勤怠修正","×",IF(AC2070="外注","",IF(AA2070="",IF(AY2070&lt;&gt;"","×",""),IF(VLOOKUP(AA2070,カレンダマスタ!$H$66:$I$83,2,FALSE)&lt;&gt;AY2070,"×","OK")))))</f>
        <v/>
      </c>
      <c r="BC2070" s="173" t="str">
        <f>IF(E2070="","",VLOOKUP($E2070,カレンダマスタ!$A$4:$E$381,4,FALSE))</f>
        <v/>
      </c>
      <c r="BD2070" s="171" t="str">
        <f>IF(AC2070="社員","",IF(AG2070=0,"",IF(AD2070="NSTC",IF(COUNTIF(カレンダマスタ!$Q$5:$Q$32,G2070)=1,"OK","×"),
IF(AD2070="NS本社",IF(COUNTIF(カレンダマスタ!$T$5:$T$32,G2070)=1,"OK","×"),IF(COUNTIF(カレンダマスタ!$R$5:$R$32,G2070)=1,"OK","×")))))</f>
        <v/>
      </c>
      <c r="BE2070" s="171" t="str">
        <f>IF(AC2070="社員","",IF(G2070="","",IF(R2070&lt;&gt;"","",IF(AF2070="CS","OK",IF(VLOOKUP(E2070,カレンダマスタ!$A$5:$D$381,4,FALSE)&gt;0,"",IF(OR(G2070*24&gt;10.84,H2070*24&lt;14.5)=TRUE,"×","OK"))))))</f>
        <v/>
      </c>
      <c r="BF2070" s="171" t="str">
        <f t="shared" si="661"/>
        <v/>
      </c>
      <c r="BG2070" s="171" t="str">
        <f t="shared" si="651"/>
        <v/>
      </c>
      <c r="BI2070" s="175" t="str">
        <f t="shared" si="659"/>
        <v/>
      </c>
    </row>
    <row r="2071" spans="2:61">
      <c r="B2071" s="323"/>
      <c r="C2071" s="539"/>
      <c r="D2071" s="324"/>
      <c r="E2071" s="325"/>
      <c r="F2071" s="324"/>
      <c r="G2071" s="591"/>
      <c r="H2071" s="591"/>
      <c r="I2071" s="339"/>
      <c r="J2071" s="320"/>
      <c r="K2071" s="319"/>
      <c r="L2071" s="320"/>
      <c r="M2071" s="320"/>
      <c r="N2071" s="320"/>
      <c r="O2071" s="340"/>
      <c r="P2071" s="340"/>
      <c r="Q2071" s="340"/>
      <c r="R2071" s="327"/>
      <c r="S2071" s="328"/>
      <c r="T2071" s="341"/>
      <c r="U2071" s="342"/>
      <c r="V2071" s="342"/>
      <c r="W2071" s="298"/>
      <c r="X2071" s="326"/>
      <c r="Y2071" s="326"/>
      <c r="Z2071" s="326"/>
      <c r="AA2071" s="327" t="str">
        <f t="shared" si="663"/>
        <v/>
      </c>
      <c r="AC2071" s="541"/>
      <c r="AD2071" s="542"/>
      <c r="AE2071" s="542"/>
      <c r="AF2071" s="542"/>
      <c r="AG2071" s="543"/>
      <c r="AI2071" s="348" t="str">
        <f>IF(月報!G2071&lt;&gt;"",月報!G2071,"")</f>
        <v/>
      </c>
      <c r="AJ2071" s="349" t="str">
        <f>IF(月報!W2071&lt;&gt;"",月報!W2071*24,"")</f>
        <v/>
      </c>
      <c r="AK2071" s="349" t="str">
        <f>IF(月報!P2071&lt;&gt;"",月報!P2071,"")</f>
        <v/>
      </c>
      <c r="AL2071" s="349" t="str">
        <f>IF(月報!Q2071&lt;&gt;"",IF(月報!Q2071="平日残","",月報!Q2071),"")</f>
        <v/>
      </c>
      <c r="AM2071" s="349"/>
      <c r="AN2071" s="349" t="str">
        <f t="shared" si="662"/>
        <v/>
      </c>
      <c r="AO2071" s="349" t="str">
        <f>IF($E2071="","",VLOOKUP($E2071,カレンダマスタ!$A$5:$E$381,5,FALSE))</f>
        <v/>
      </c>
      <c r="AQ2071" s="351"/>
      <c r="AR2071" s="352"/>
      <c r="AS2071" s="349"/>
      <c r="AU2071" s="355"/>
      <c r="AV2071" s="355" t="str">
        <f t="shared" si="664"/>
        <v/>
      </c>
      <c r="AW2071" s="355" t="str">
        <f t="shared" si="665"/>
        <v/>
      </c>
      <c r="AX2071" s="356" t="str">
        <f t="shared" si="666"/>
        <v/>
      </c>
      <c r="AY2071" s="356" t="str">
        <f t="shared" si="667"/>
        <v/>
      </c>
      <c r="AZ2071" s="357" t="str">
        <f>IF(AX2071&amp;AW2071="勤怠未設定","×",IF(AV2071="勤怠修正","×",IF(AC2071="外注","",IF(AA2071="",IF(AY2071&lt;&gt;"","×",""),IF(VLOOKUP(AA2071,カレンダマスタ!$H$66:$I$83,2,FALSE)&lt;&gt;AY2071,"×","OK")))))</f>
        <v/>
      </c>
      <c r="BC2071" s="355"/>
      <c r="BD2071" s="349"/>
      <c r="BE2071" s="349"/>
      <c r="BF2071" s="349" t="str">
        <f t="shared" si="661"/>
        <v/>
      </c>
      <c r="BG2071" s="349"/>
      <c r="BI2071" s="357" t="str">
        <f t="shared" ref="BI2071:BI2080" si="668">IF(OR(AO2071="×",AS2071="×",AZ2071="×",BD2071="×",BE2071="×",BF2071="TW未入力",BF2071="週報未入力",BG2071="×"),"×","")</f>
        <v/>
      </c>
    </row>
    <row r="2072" spans="2:61">
      <c r="B2072" s="323"/>
      <c r="C2072" s="539"/>
      <c r="D2072" s="324"/>
      <c r="E2072" s="325"/>
      <c r="F2072" s="324"/>
      <c r="G2072" s="591"/>
      <c r="H2072" s="591"/>
      <c r="I2072" s="339"/>
      <c r="J2072" s="320"/>
      <c r="K2072" s="319"/>
      <c r="L2072" s="320"/>
      <c r="M2072" s="320"/>
      <c r="N2072" s="320"/>
      <c r="O2072" s="340"/>
      <c r="P2072" s="340"/>
      <c r="Q2072" s="340"/>
      <c r="R2072" s="327"/>
      <c r="S2072" s="328"/>
      <c r="T2072" s="341"/>
      <c r="U2072" s="342"/>
      <c r="V2072" s="342"/>
      <c r="W2072" s="298"/>
      <c r="X2072" s="326"/>
      <c r="Y2072" s="326"/>
      <c r="Z2072" s="326"/>
      <c r="AA2072" s="327" t="str">
        <f t="shared" si="663"/>
        <v/>
      </c>
      <c r="AC2072" s="544"/>
      <c r="AD2072" s="545"/>
      <c r="AE2072" s="545"/>
      <c r="AF2072" s="545"/>
      <c r="AG2072" s="546"/>
      <c r="AI2072" s="348" t="str">
        <f>IF(月報!G2072&lt;&gt;"",月報!G2072,"")</f>
        <v/>
      </c>
      <c r="AJ2072" s="349" t="str">
        <f>IF(月報!W2072&lt;&gt;"",月報!W2072*24,"")</f>
        <v/>
      </c>
      <c r="AK2072" s="349" t="str">
        <f>IF(月報!P2072&lt;&gt;"",月報!P2072,"")</f>
        <v/>
      </c>
      <c r="AL2072" s="349" t="str">
        <f>IF(月報!Q2072&lt;&gt;"",IF(月報!Q2072="平日残","",月報!Q2072),"")</f>
        <v/>
      </c>
      <c r="AM2072" s="349"/>
      <c r="AN2072" s="349" t="str">
        <f t="shared" si="662"/>
        <v/>
      </c>
      <c r="AO2072" s="349" t="str">
        <f>IF($E2072="","",VLOOKUP($E2072,カレンダマスタ!$A$5:$E$381,5,FALSE))</f>
        <v/>
      </c>
      <c r="AQ2072" s="351"/>
      <c r="AR2072" s="352"/>
      <c r="AS2072" s="349"/>
      <c r="AU2072" s="355"/>
      <c r="AV2072" s="355" t="str">
        <f t="shared" si="664"/>
        <v/>
      </c>
      <c r="AW2072" s="355" t="str">
        <f t="shared" si="665"/>
        <v/>
      </c>
      <c r="AX2072" s="356" t="str">
        <f t="shared" si="666"/>
        <v/>
      </c>
      <c r="AY2072" s="356" t="str">
        <f t="shared" si="667"/>
        <v/>
      </c>
      <c r="AZ2072" s="357" t="str">
        <f>IF(AX2072&amp;AW2072="勤怠未設定","×",IF(AV2072="勤怠修正","×",IF(AC2072="外注","",IF(AA2072="",IF(AY2072&lt;&gt;"","×",""),IF(VLOOKUP(AA2072,カレンダマスタ!$H$66:$I$83,2,FALSE)&lt;&gt;AY2072,"×","OK")))))</f>
        <v/>
      </c>
      <c r="BC2072" s="355"/>
      <c r="BD2072" s="349"/>
      <c r="BE2072" s="349"/>
      <c r="BF2072" s="349" t="str">
        <f t="shared" si="661"/>
        <v/>
      </c>
      <c r="BG2072" s="349"/>
      <c r="BI2072" s="357" t="str">
        <f t="shared" si="668"/>
        <v/>
      </c>
    </row>
    <row r="2073" spans="2:61">
      <c r="B2073" s="323"/>
      <c r="C2073" s="539"/>
      <c r="D2073" s="324"/>
      <c r="E2073" s="325"/>
      <c r="F2073" s="324"/>
      <c r="G2073" s="591"/>
      <c r="H2073" s="591"/>
      <c r="I2073" s="339"/>
      <c r="J2073" s="320"/>
      <c r="K2073" s="319"/>
      <c r="L2073" s="320"/>
      <c r="M2073" s="320"/>
      <c r="N2073" s="320"/>
      <c r="O2073" s="340"/>
      <c r="P2073" s="340"/>
      <c r="Q2073" s="340"/>
      <c r="R2073" s="327"/>
      <c r="S2073" s="328"/>
      <c r="T2073" s="341"/>
      <c r="U2073" s="342"/>
      <c r="V2073" s="342"/>
      <c r="W2073" s="298"/>
      <c r="X2073" s="326"/>
      <c r="Y2073" s="326"/>
      <c r="Z2073" s="326"/>
      <c r="AA2073" s="327" t="str">
        <f t="shared" si="663"/>
        <v/>
      </c>
      <c r="AC2073" s="544"/>
      <c r="AD2073" s="545"/>
      <c r="AE2073" s="545"/>
      <c r="AF2073" s="545"/>
      <c r="AG2073" s="546"/>
      <c r="AI2073" s="348" t="str">
        <f>IF(月報!G2073&lt;&gt;"",月報!G2073,"")</f>
        <v/>
      </c>
      <c r="AJ2073" s="349" t="str">
        <f>IF(月報!W2073&lt;&gt;"",月報!W2073*24,"")</f>
        <v/>
      </c>
      <c r="AK2073" s="349" t="str">
        <f>IF(月報!P2073&lt;&gt;"",月報!P2073,"")</f>
        <v/>
      </c>
      <c r="AL2073" s="349" t="str">
        <f>IF(月報!Q2073&lt;&gt;"",IF(月報!Q2073="平日残","",月報!Q2073),"")</f>
        <v/>
      </c>
      <c r="AM2073" s="349"/>
      <c r="AN2073" s="349" t="str">
        <f t="shared" si="662"/>
        <v/>
      </c>
      <c r="AO2073" s="349" t="str">
        <f>IF($E2073="","",VLOOKUP($E2073,カレンダマスタ!$A$5:$E$381,5,FALSE))</f>
        <v/>
      </c>
      <c r="AQ2073" s="351"/>
      <c r="AR2073" s="352"/>
      <c r="AS2073" s="349"/>
      <c r="AU2073" s="355"/>
      <c r="AV2073" s="355" t="str">
        <f t="shared" si="664"/>
        <v/>
      </c>
      <c r="AW2073" s="355" t="str">
        <f t="shared" si="665"/>
        <v/>
      </c>
      <c r="AX2073" s="356" t="str">
        <f t="shared" si="666"/>
        <v/>
      </c>
      <c r="AY2073" s="356" t="str">
        <f t="shared" si="667"/>
        <v/>
      </c>
      <c r="AZ2073" s="357" t="str">
        <f>IF(AX2073&amp;AW2073="勤怠未設定","×",IF(AV2073="勤怠修正","×",IF(AC2073="外注","",IF(AA2073="",IF(AY2073&lt;&gt;"","×",""),IF(VLOOKUP(AA2073,カレンダマスタ!$H$66:$I$83,2,FALSE)&lt;&gt;AY2073,"×","OK")))))</f>
        <v/>
      </c>
      <c r="BC2073" s="355"/>
      <c r="BD2073" s="349"/>
      <c r="BE2073" s="349"/>
      <c r="BF2073" s="349" t="str">
        <f t="shared" si="661"/>
        <v/>
      </c>
      <c r="BG2073" s="349"/>
      <c r="BI2073" s="357" t="str">
        <f t="shared" si="668"/>
        <v/>
      </c>
    </row>
    <row r="2074" spans="2:61">
      <c r="B2074" s="323"/>
      <c r="C2074" s="539"/>
      <c r="D2074" s="324"/>
      <c r="E2074" s="325"/>
      <c r="F2074" s="324"/>
      <c r="G2074" s="591"/>
      <c r="H2074" s="591"/>
      <c r="I2074" s="339"/>
      <c r="J2074" s="320"/>
      <c r="K2074" s="319"/>
      <c r="L2074" s="320"/>
      <c r="M2074" s="320"/>
      <c r="N2074" s="320"/>
      <c r="O2074" s="340"/>
      <c r="P2074" s="340"/>
      <c r="Q2074" s="340"/>
      <c r="R2074" s="327"/>
      <c r="S2074" s="328"/>
      <c r="T2074" s="341"/>
      <c r="U2074" s="342"/>
      <c r="V2074" s="342"/>
      <c r="W2074" s="298"/>
      <c r="X2074" s="326"/>
      <c r="Y2074" s="326"/>
      <c r="Z2074" s="326"/>
      <c r="AA2074" s="327" t="str">
        <f t="shared" si="663"/>
        <v/>
      </c>
      <c r="AC2074" s="544"/>
      <c r="AD2074" s="545"/>
      <c r="AE2074" s="545"/>
      <c r="AF2074" s="545"/>
      <c r="AG2074" s="546"/>
      <c r="AI2074" s="348" t="str">
        <f>IF(月報!G2074&lt;&gt;"",月報!G2074,"")</f>
        <v/>
      </c>
      <c r="AJ2074" s="349" t="str">
        <f>IF(月報!W2074&lt;&gt;"",月報!W2074*24,"")</f>
        <v/>
      </c>
      <c r="AK2074" s="349" t="str">
        <f>IF(月報!P2074&lt;&gt;"",月報!P2074,"")</f>
        <v/>
      </c>
      <c r="AL2074" s="349" t="str">
        <f>IF(月報!Q2074&lt;&gt;"",IF(月報!Q2074="平日残","",月報!Q2074),"")</f>
        <v/>
      </c>
      <c r="AM2074" s="349"/>
      <c r="AN2074" s="349" t="str">
        <f t="shared" si="662"/>
        <v/>
      </c>
      <c r="AO2074" s="349" t="str">
        <f>IF($E2074="","",VLOOKUP($E2074,カレンダマスタ!$A$5:$E$381,5,FALSE))</f>
        <v/>
      </c>
      <c r="AQ2074" s="351"/>
      <c r="AR2074" s="352"/>
      <c r="AS2074" s="349"/>
      <c r="AU2074" s="355"/>
      <c r="AV2074" s="355" t="str">
        <f t="shared" si="664"/>
        <v/>
      </c>
      <c r="AW2074" s="355" t="str">
        <f t="shared" si="665"/>
        <v/>
      </c>
      <c r="AX2074" s="356" t="str">
        <f t="shared" si="666"/>
        <v/>
      </c>
      <c r="AY2074" s="356" t="str">
        <f t="shared" si="667"/>
        <v/>
      </c>
      <c r="AZ2074" s="357" t="str">
        <f>IF(AX2074&amp;AW2074="勤怠未設定","×",IF(AV2074="勤怠修正","×",IF(AC2074="外注","",IF(AA2074="",IF(AY2074&lt;&gt;"","×",""),IF(VLOOKUP(AA2074,カレンダマスタ!$H$66:$I$83,2,FALSE)&lt;&gt;AY2074,"×","OK")))))</f>
        <v/>
      </c>
      <c r="BC2074" s="355"/>
      <c r="BD2074" s="349"/>
      <c r="BE2074" s="349"/>
      <c r="BF2074" s="349" t="str">
        <f t="shared" si="661"/>
        <v/>
      </c>
      <c r="BG2074" s="349"/>
      <c r="BI2074" s="357" t="str">
        <f t="shared" si="668"/>
        <v/>
      </c>
    </row>
    <row r="2075" spans="2:61">
      <c r="B2075" s="323"/>
      <c r="C2075" s="539"/>
      <c r="D2075" s="324"/>
      <c r="E2075" s="325"/>
      <c r="F2075" s="324"/>
      <c r="G2075" s="591"/>
      <c r="H2075" s="591"/>
      <c r="I2075" s="339"/>
      <c r="J2075" s="320"/>
      <c r="K2075" s="319"/>
      <c r="L2075" s="320"/>
      <c r="M2075" s="320"/>
      <c r="N2075" s="320"/>
      <c r="O2075" s="340"/>
      <c r="P2075" s="340"/>
      <c r="Q2075" s="340"/>
      <c r="R2075" s="327"/>
      <c r="S2075" s="328"/>
      <c r="T2075" s="341"/>
      <c r="U2075" s="342"/>
      <c r="V2075" s="342"/>
      <c r="W2075" s="298"/>
      <c r="X2075" s="326"/>
      <c r="Y2075" s="326"/>
      <c r="Z2075" s="326"/>
      <c r="AA2075" s="327" t="str">
        <f t="shared" si="663"/>
        <v/>
      </c>
      <c r="AC2075" s="544"/>
      <c r="AD2075" s="545"/>
      <c r="AE2075" s="545"/>
      <c r="AF2075" s="545"/>
      <c r="AG2075" s="546"/>
      <c r="AI2075" s="348" t="str">
        <f>IF(月報!G2075&lt;&gt;"",月報!G2075,"")</f>
        <v/>
      </c>
      <c r="AJ2075" s="349" t="str">
        <f>IF(月報!W2075&lt;&gt;"",月報!W2075*24,"")</f>
        <v/>
      </c>
      <c r="AK2075" s="349" t="str">
        <f>IF(月報!P2075&lt;&gt;"",月報!P2075,"")</f>
        <v/>
      </c>
      <c r="AL2075" s="349" t="str">
        <f>IF(月報!Q2075&lt;&gt;"",IF(月報!Q2075="平日残","",月報!Q2075),"")</f>
        <v/>
      </c>
      <c r="AM2075" s="349"/>
      <c r="AN2075" s="349" t="str">
        <f t="shared" si="662"/>
        <v/>
      </c>
      <c r="AO2075" s="349" t="str">
        <f>IF($E2075="","",VLOOKUP($E2075,カレンダマスタ!$A$5:$E$381,5,FALSE))</f>
        <v/>
      </c>
      <c r="AQ2075" s="351"/>
      <c r="AR2075" s="352"/>
      <c r="AS2075" s="349"/>
      <c r="AU2075" s="355"/>
      <c r="AV2075" s="355" t="str">
        <f t="shared" si="664"/>
        <v/>
      </c>
      <c r="AW2075" s="355" t="str">
        <f t="shared" si="665"/>
        <v/>
      </c>
      <c r="AX2075" s="356" t="str">
        <f t="shared" si="666"/>
        <v/>
      </c>
      <c r="AY2075" s="356" t="str">
        <f t="shared" si="667"/>
        <v/>
      </c>
      <c r="AZ2075" s="357" t="str">
        <f>IF(AX2075&amp;AW2075="勤怠未設定","×",IF(AV2075="勤怠修正","×",IF(AC2075="外注","",IF(AA2075="",IF(AY2075&lt;&gt;"","×",""),IF(VLOOKUP(AA2075,カレンダマスタ!$H$66:$I$83,2,FALSE)&lt;&gt;AY2075,"×","OK")))))</f>
        <v/>
      </c>
      <c r="BC2075" s="355"/>
      <c r="BD2075" s="349"/>
      <c r="BE2075" s="349"/>
      <c r="BF2075" s="349" t="str">
        <f t="shared" si="661"/>
        <v/>
      </c>
      <c r="BG2075" s="349"/>
      <c r="BI2075" s="357" t="str">
        <f t="shared" si="668"/>
        <v/>
      </c>
    </row>
    <row r="2076" spans="2:61">
      <c r="B2076" s="323"/>
      <c r="C2076" s="539"/>
      <c r="D2076" s="324"/>
      <c r="E2076" s="325"/>
      <c r="F2076" s="324"/>
      <c r="G2076" s="591"/>
      <c r="H2076" s="591"/>
      <c r="I2076" s="339"/>
      <c r="J2076" s="320"/>
      <c r="K2076" s="319"/>
      <c r="L2076" s="320"/>
      <c r="M2076" s="320"/>
      <c r="N2076" s="320"/>
      <c r="O2076" s="340"/>
      <c r="P2076" s="340"/>
      <c r="Q2076" s="340"/>
      <c r="R2076" s="327"/>
      <c r="S2076" s="328"/>
      <c r="T2076" s="341"/>
      <c r="U2076" s="342"/>
      <c r="V2076" s="342"/>
      <c r="W2076" s="298"/>
      <c r="X2076" s="326"/>
      <c r="Y2076" s="326"/>
      <c r="Z2076" s="326"/>
      <c r="AA2076" s="327" t="str">
        <f t="shared" si="663"/>
        <v/>
      </c>
      <c r="AC2076" s="544"/>
      <c r="AD2076" s="545"/>
      <c r="AE2076" s="545"/>
      <c r="AF2076" s="545"/>
      <c r="AG2076" s="546"/>
      <c r="AI2076" s="348" t="str">
        <f>IF(月報!G2076&lt;&gt;"",月報!G2076,"")</f>
        <v/>
      </c>
      <c r="AJ2076" s="349" t="str">
        <f>IF(月報!W2076&lt;&gt;"",月報!W2076*24,"")</f>
        <v/>
      </c>
      <c r="AK2076" s="349" t="str">
        <f>IF(月報!P2076&lt;&gt;"",月報!P2076,"")</f>
        <v/>
      </c>
      <c r="AL2076" s="349" t="str">
        <f>IF(月報!Q2076&lt;&gt;"",IF(月報!Q2076="平日残","",月報!Q2076),"")</f>
        <v/>
      </c>
      <c r="AM2076" s="349"/>
      <c r="AN2076" s="349" t="str">
        <f t="shared" si="662"/>
        <v/>
      </c>
      <c r="AO2076" s="349" t="str">
        <f>IF($E2076="","",VLOOKUP($E2076,カレンダマスタ!$A$5:$E$381,5,FALSE))</f>
        <v/>
      </c>
      <c r="AQ2076" s="351"/>
      <c r="AR2076" s="352"/>
      <c r="AS2076" s="349"/>
      <c r="AU2076" s="355"/>
      <c r="AV2076" s="355" t="str">
        <f t="shared" si="664"/>
        <v/>
      </c>
      <c r="AW2076" s="355" t="str">
        <f t="shared" si="665"/>
        <v/>
      </c>
      <c r="AX2076" s="356" t="str">
        <f t="shared" si="666"/>
        <v/>
      </c>
      <c r="AY2076" s="356" t="str">
        <f t="shared" si="667"/>
        <v/>
      </c>
      <c r="AZ2076" s="357" t="str">
        <f>IF(AX2076&amp;AW2076="勤怠未設定","×",IF(AV2076="勤怠修正","×",IF(AC2076="外注","",IF(AA2076="",IF(AY2076&lt;&gt;"","×",""),IF(VLOOKUP(AA2076,カレンダマスタ!$H$66:$I$83,2,FALSE)&lt;&gt;AY2076,"×","OK")))))</f>
        <v/>
      </c>
      <c r="BC2076" s="355"/>
      <c r="BD2076" s="349"/>
      <c r="BE2076" s="349"/>
      <c r="BF2076" s="349" t="str">
        <f t="shared" si="661"/>
        <v/>
      </c>
      <c r="BG2076" s="349"/>
      <c r="BI2076" s="357" t="str">
        <f t="shared" si="668"/>
        <v/>
      </c>
    </row>
    <row r="2077" spans="2:61">
      <c r="B2077" s="323"/>
      <c r="C2077" s="539"/>
      <c r="D2077" s="324"/>
      <c r="E2077" s="325"/>
      <c r="F2077" s="324"/>
      <c r="G2077" s="591"/>
      <c r="H2077" s="591"/>
      <c r="I2077" s="339"/>
      <c r="J2077" s="320"/>
      <c r="K2077" s="319"/>
      <c r="L2077" s="320"/>
      <c r="M2077" s="320"/>
      <c r="N2077" s="320"/>
      <c r="O2077" s="340"/>
      <c r="P2077" s="340"/>
      <c r="Q2077" s="340"/>
      <c r="R2077" s="327"/>
      <c r="S2077" s="328"/>
      <c r="T2077" s="341"/>
      <c r="U2077" s="342"/>
      <c r="V2077" s="342"/>
      <c r="W2077" s="298"/>
      <c r="X2077" s="326"/>
      <c r="Y2077" s="326"/>
      <c r="Z2077" s="326"/>
      <c r="AA2077" s="327" t="str">
        <f t="shared" si="663"/>
        <v/>
      </c>
      <c r="AC2077" s="544"/>
      <c r="AD2077" s="545"/>
      <c r="AE2077" s="545"/>
      <c r="AF2077" s="545"/>
      <c r="AG2077" s="546"/>
      <c r="AI2077" s="348" t="str">
        <f>IF(月報!G2077&lt;&gt;"",月報!G2077,"")</f>
        <v/>
      </c>
      <c r="AJ2077" s="349" t="str">
        <f>IF(月報!W2077&lt;&gt;"",月報!W2077*24,"")</f>
        <v/>
      </c>
      <c r="AK2077" s="349" t="str">
        <f>IF(月報!P2077&lt;&gt;"",月報!P2077,"")</f>
        <v/>
      </c>
      <c r="AL2077" s="349" t="str">
        <f>IF(月報!Q2077&lt;&gt;"",IF(月報!Q2077="平日残","",月報!Q2077),"")</f>
        <v/>
      </c>
      <c r="AM2077" s="349"/>
      <c r="AN2077" s="349" t="str">
        <f t="shared" si="662"/>
        <v/>
      </c>
      <c r="AO2077" s="349" t="str">
        <f>IF($E2077="","",VLOOKUP($E2077,カレンダマスタ!$A$5:$E$381,5,FALSE))</f>
        <v/>
      </c>
      <c r="AQ2077" s="351"/>
      <c r="AR2077" s="352"/>
      <c r="AS2077" s="349"/>
      <c r="AU2077" s="355"/>
      <c r="AV2077" s="355" t="str">
        <f t="shared" si="664"/>
        <v/>
      </c>
      <c r="AW2077" s="355" t="str">
        <f t="shared" si="665"/>
        <v/>
      </c>
      <c r="AX2077" s="356" t="str">
        <f t="shared" si="666"/>
        <v/>
      </c>
      <c r="AY2077" s="356" t="str">
        <f t="shared" si="667"/>
        <v/>
      </c>
      <c r="AZ2077" s="357" t="str">
        <f>IF(AX2077&amp;AW2077="勤怠未設定","×",IF(AV2077="勤怠修正","×",IF(AC2077="外注","",IF(AA2077="",IF(AY2077&lt;&gt;"","×",""),IF(VLOOKUP(AA2077,カレンダマスタ!$H$66:$I$83,2,FALSE)&lt;&gt;AY2077,"×","OK")))))</f>
        <v/>
      </c>
      <c r="BC2077" s="355"/>
      <c r="BD2077" s="349"/>
      <c r="BE2077" s="349"/>
      <c r="BF2077" s="349" t="str">
        <f t="shared" si="661"/>
        <v/>
      </c>
      <c r="BG2077" s="349"/>
      <c r="BI2077" s="357" t="str">
        <f t="shared" si="668"/>
        <v/>
      </c>
    </row>
    <row r="2078" spans="2:61">
      <c r="B2078" s="323"/>
      <c r="C2078" s="539"/>
      <c r="D2078" s="324"/>
      <c r="E2078" s="325"/>
      <c r="F2078" s="324"/>
      <c r="G2078" s="591"/>
      <c r="H2078" s="591"/>
      <c r="I2078" s="339"/>
      <c r="J2078" s="320"/>
      <c r="K2078" s="319"/>
      <c r="L2078" s="320"/>
      <c r="M2078" s="320"/>
      <c r="N2078" s="320"/>
      <c r="O2078" s="340"/>
      <c r="P2078" s="340"/>
      <c r="Q2078" s="340"/>
      <c r="R2078" s="327"/>
      <c r="S2078" s="328"/>
      <c r="T2078" s="341"/>
      <c r="U2078" s="342"/>
      <c r="V2078" s="342"/>
      <c r="W2078" s="298"/>
      <c r="X2078" s="326"/>
      <c r="Y2078" s="326"/>
      <c r="Z2078" s="326"/>
      <c r="AA2078" s="327" t="str">
        <f t="shared" si="663"/>
        <v/>
      </c>
      <c r="AC2078" s="544"/>
      <c r="AD2078" s="545"/>
      <c r="AE2078" s="545"/>
      <c r="AF2078" s="545"/>
      <c r="AG2078" s="546"/>
      <c r="AI2078" s="348" t="str">
        <f>IF(月報!G2078&lt;&gt;"",月報!G2078,"")</f>
        <v/>
      </c>
      <c r="AJ2078" s="349" t="str">
        <f>IF(月報!W2078&lt;&gt;"",月報!W2078*24,"")</f>
        <v/>
      </c>
      <c r="AK2078" s="349" t="str">
        <f>IF(月報!P2078&lt;&gt;"",月報!P2078,"")</f>
        <v/>
      </c>
      <c r="AL2078" s="349" t="str">
        <f>IF(月報!Q2078&lt;&gt;"",IF(月報!Q2078="平日残","",月報!Q2078),"")</f>
        <v/>
      </c>
      <c r="AM2078" s="349"/>
      <c r="AN2078" s="349" t="str">
        <f t="shared" si="662"/>
        <v/>
      </c>
      <c r="AO2078" s="349" t="str">
        <f>IF($E2078="","",VLOOKUP($E2078,カレンダマスタ!$A$5:$E$381,5,FALSE))</f>
        <v/>
      </c>
      <c r="AQ2078" s="351"/>
      <c r="AR2078" s="352"/>
      <c r="AS2078" s="349"/>
      <c r="AU2078" s="355"/>
      <c r="AV2078" s="355" t="str">
        <f t="shared" si="664"/>
        <v/>
      </c>
      <c r="AW2078" s="355" t="str">
        <f t="shared" si="665"/>
        <v/>
      </c>
      <c r="AX2078" s="356" t="str">
        <f t="shared" si="666"/>
        <v/>
      </c>
      <c r="AY2078" s="356" t="str">
        <f t="shared" si="667"/>
        <v/>
      </c>
      <c r="AZ2078" s="357" t="str">
        <f>IF(AX2078&amp;AW2078="勤怠未設定","×",IF(AV2078="勤怠修正","×",IF(AC2078="外注","",IF(AA2078="",IF(AY2078&lt;&gt;"","×",""),IF(VLOOKUP(AA2078,カレンダマスタ!$H$66:$I$83,2,FALSE)&lt;&gt;AY2078,"×","OK")))))</f>
        <v/>
      </c>
      <c r="BC2078" s="355"/>
      <c r="BD2078" s="349"/>
      <c r="BE2078" s="349"/>
      <c r="BF2078" s="349" t="str">
        <f t="shared" si="661"/>
        <v/>
      </c>
      <c r="BG2078" s="349"/>
      <c r="BI2078" s="357" t="str">
        <f t="shared" si="668"/>
        <v/>
      </c>
    </row>
    <row r="2079" spans="2:61">
      <c r="B2079" s="323"/>
      <c r="C2079" s="539"/>
      <c r="D2079" s="324"/>
      <c r="E2079" s="325"/>
      <c r="F2079" s="324"/>
      <c r="G2079" s="591"/>
      <c r="H2079" s="591"/>
      <c r="I2079" s="339"/>
      <c r="J2079" s="320"/>
      <c r="K2079" s="319"/>
      <c r="L2079" s="320"/>
      <c r="M2079" s="320"/>
      <c r="N2079" s="320"/>
      <c r="O2079" s="340"/>
      <c r="P2079" s="340"/>
      <c r="Q2079" s="340"/>
      <c r="R2079" s="327"/>
      <c r="S2079" s="328"/>
      <c r="T2079" s="341"/>
      <c r="U2079" s="342"/>
      <c r="V2079" s="342"/>
      <c r="W2079" s="298"/>
      <c r="X2079" s="326"/>
      <c r="Y2079" s="326"/>
      <c r="Z2079" s="326"/>
      <c r="AA2079" s="327" t="str">
        <f t="shared" si="663"/>
        <v/>
      </c>
      <c r="AC2079" s="544"/>
      <c r="AD2079" s="545"/>
      <c r="AE2079" s="545"/>
      <c r="AF2079" s="545"/>
      <c r="AG2079" s="546"/>
      <c r="AI2079" s="348" t="str">
        <f>IF(月報!G2079&lt;&gt;"",月報!G2079,"")</f>
        <v/>
      </c>
      <c r="AJ2079" s="349" t="str">
        <f>IF(月報!W2079&lt;&gt;"",月報!W2079*24,"")</f>
        <v/>
      </c>
      <c r="AK2079" s="349" t="str">
        <f>IF(月報!P2079&lt;&gt;"",月報!P2079,"")</f>
        <v/>
      </c>
      <c r="AL2079" s="349" t="str">
        <f>IF(月報!Q2079&lt;&gt;"",IF(月報!Q2079="平日残","",月報!Q2079),"")</f>
        <v/>
      </c>
      <c r="AM2079" s="349"/>
      <c r="AN2079" s="349" t="str">
        <f t="shared" si="662"/>
        <v/>
      </c>
      <c r="AO2079" s="349" t="str">
        <f>IF($E2079="","",VLOOKUP($E2079,カレンダマスタ!$A$5:$E$381,5,FALSE))</f>
        <v/>
      </c>
      <c r="AQ2079" s="351"/>
      <c r="AR2079" s="352"/>
      <c r="AS2079" s="349"/>
      <c r="AU2079" s="355"/>
      <c r="AV2079" s="355" t="str">
        <f t="shared" si="664"/>
        <v/>
      </c>
      <c r="AW2079" s="355" t="str">
        <f t="shared" si="665"/>
        <v/>
      </c>
      <c r="AX2079" s="356" t="str">
        <f t="shared" si="666"/>
        <v/>
      </c>
      <c r="AY2079" s="356" t="str">
        <f t="shared" si="667"/>
        <v/>
      </c>
      <c r="AZ2079" s="357" t="str">
        <f>IF(AX2079&amp;AW2079="勤怠未設定","×",IF(AV2079="勤怠修正","×",IF(AC2079="外注","",IF(AA2079="",IF(AY2079&lt;&gt;"","×",""),IF(VLOOKUP(AA2079,カレンダマスタ!$H$66:$I$83,2,FALSE)&lt;&gt;AY2079,"×","OK")))))</f>
        <v/>
      </c>
      <c r="BC2079" s="355"/>
      <c r="BD2079" s="349"/>
      <c r="BE2079" s="349"/>
      <c r="BF2079" s="349" t="str">
        <f t="shared" si="661"/>
        <v/>
      </c>
      <c r="BG2079" s="349"/>
      <c r="BI2079" s="357" t="str">
        <f t="shared" si="668"/>
        <v/>
      </c>
    </row>
    <row r="2080" spans="2:61" ht="13.8" thickBot="1">
      <c r="B2080" s="329"/>
      <c r="C2080" s="540"/>
      <c r="D2080" s="330"/>
      <c r="E2080" s="331"/>
      <c r="F2080" s="330"/>
      <c r="G2080" s="592"/>
      <c r="H2080" s="592"/>
      <c r="I2080" s="343"/>
      <c r="J2080" s="322"/>
      <c r="K2080" s="321"/>
      <c r="L2080" s="322"/>
      <c r="M2080" s="322"/>
      <c r="N2080" s="322"/>
      <c r="O2080" s="344"/>
      <c r="P2080" s="344"/>
      <c r="Q2080" s="344"/>
      <c r="R2080" s="333"/>
      <c r="S2080" s="334"/>
      <c r="T2080" s="345"/>
      <c r="U2080" s="346"/>
      <c r="V2080" s="346"/>
      <c r="W2080" s="298"/>
      <c r="X2080" s="332"/>
      <c r="Y2080" s="332"/>
      <c r="Z2080" s="332"/>
      <c r="AA2080" s="333" t="str">
        <f t="shared" si="663"/>
        <v/>
      </c>
      <c r="AC2080" s="547"/>
      <c r="AD2080" s="548"/>
      <c r="AE2080" s="548"/>
      <c r="AF2080" s="548"/>
      <c r="AG2080" s="549"/>
      <c r="AI2080" s="348" t="str">
        <f>IF(月報!G2080&lt;&gt;"",月報!G2080,"")</f>
        <v/>
      </c>
      <c r="AJ2080" s="350" t="str">
        <f>IF(月報!W2080&lt;&gt;"",月報!W2080*24,"")</f>
        <v/>
      </c>
      <c r="AK2080" s="350" t="str">
        <f>IF(月報!P2080&lt;&gt;"",月報!P2080,"")</f>
        <v/>
      </c>
      <c r="AL2080" s="350" t="str">
        <f>IF(月報!Q2080&lt;&gt;"",IF(月報!Q2080="平日残","",月報!Q2080),"")</f>
        <v/>
      </c>
      <c r="AM2080" s="350"/>
      <c r="AN2080" s="350" t="str">
        <f t="shared" si="662"/>
        <v/>
      </c>
      <c r="AO2080" s="350" t="str">
        <f>IF($E2080="","",VLOOKUP($E2080,カレンダマスタ!$A$5:$E$381,5,FALSE))</f>
        <v/>
      </c>
      <c r="AP2080" s="347"/>
      <c r="AQ2080" s="353"/>
      <c r="AR2080" s="354"/>
      <c r="AS2080" s="350"/>
      <c r="AT2080" s="347"/>
      <c r="AU2080" s="358"/>
      <c r="AV2080" s="358" t="str">
        <f t="shared" si="664"/>
        <v/>
      </c>
      <c r="AW2080" s="358" t="str">
        <f t="shared" si="665"/>
        <v/>
      </c>
      <c r="AX2080" s="359" t="str">
        <f t="shared" si="666"/>
        <v/>
      </c>
      <c r="AY2080" s="359" t="str">
        <f t="shared" si="667"/>
        <v/>
      </c>
      <c r="AZ2080" s="360" t="str">
        <f>IF(AX2080&amp;AW2080="勤怠未設定","×",IF(AV2080="勤怠修正","×",IF(AC2080="外注","",IF(AA2080="",IF(AY2080&lt;&gt;"","×",""),IF(VLOOKUP(AA2080,カレンダマスタ!$H$66:$I$83,2,FALSE)&lt;&gt;AY2080,"×","OK")))))</f>
        <v/>
      </c>
      <c r="BC2080" s="358"/>
      <c r="BD2080" s="350"/>
      <c r="BE2080" s="350"/>
      <c r="BF2080" s="350" t="str">
        <f t="shared" si="661"/>
        <v/>
      </c>
      <c r="BG2080" s="350"/>
      <c r="BI2080" s="360" t="str">
        <f t="shared" si="668"/>
        <v/>
      </c>
    </row>
    <row r="2081" spans="2:61">
      <c r="B2081" s="111">
        <f>B2036+1</f>
        <v>46</v>
      </c>
      <c r="C2081" s="535"/>
      <c r="D2081" s="112"/>
      <c r="E2081" s="582"/>
      <c r="F2081" s="112"/>
      <c r="G2081" s="587"/>
      <c r="H2081" s="587"/>
      <c r="I2081" s="114"/>
      <c r="J2081" s="118"/>
      <c r="K2081" s="115"/>
      <c r="L2081" s="116"/>
      <c r="M2081" s="116"/>
      <c r="N2081" s="117"/>
      <c r="O2081" s="118"/>
      <c r="P2081" s="118"/>
      <c r="Q2081" s="118"/>
      <c r="R2081" s="119"/>
      <c r="S2081" s="120"/>
      <c r="T2081" s="433" t="str">
        <f t="shared" ref="T2081:T2115" si="669">IF(J2081&lt;&gt;"",J2081,"")</f>
        <v/>
      </c>
      <c r="U2081" s="429">
        <f>SUM(T2081:T2087)</f>
        <v>0</v>
      </c>
      <c r="V2081" s="429" t="str">
        <f t="shared" ref="V2081:V2115" si="670">IF(AC2081="外注",IF(AND(BC2081&lt;1,ROUND((H2081*24),1)=13),"外注2半",IF(AND(BC2081&lt;1,ROUND((G2081*24),1)=13.7),"外注1半",IF(AND(BC2081&lt;1,G2081=""),"外注休暇",""))),"")</f>
        <v/>
      </c>
      <c r="W2081" s="298"/>
      <c r="X2081" s="113" t="str">
        <f>IF(O2081&lt;&gt;"",O2081/24,"")</f>
        <v/>
      </c>
      <c r="Y2081" s="113" t="str">
        <f t="shared" ref="Y2081:Y2115" si="671">IF(P2081&lt;&gt;"",P2081/24,"")</f>
        <v/>
      </c>
      <c r="Z2081" s="113" t="str">
        <f t="shared" ref="Z2081:Z2115" si="672">IF(Q2081&lt;&gt;"",Q2081/24,"")</f>
        <v/>
      </c>
      <c r="AA2081" s="119" t="str">
        <f t="shared" si="663"/>
        <v/>
      </c>
      <c r="AC2081" s="183" t="str">
        <f>IF(C2081&lt;&gt;"",VLOOKUP(C2081,設定シート!$D$10:$N$109,11,FALSE),"")</f>
        <v/>
      </c>
      <c r="AD2081" s="184" t="str">
        <f>IF(C2081&lt;&gt;"",VLOOKUP(C2081,設定シート!$D$10:$H$109,5,FALSE),"")</f>
        <v/>
      </c>
      <c r="AE2081" s="185" t="str">
        <f>IF(C2081&lt;&gt;"",VLOOKUP(C2081,設定シート!$D$10:$L$109,9,FALSE),"")</f>
        <v/>
      </c>
      <c r="AF2081" s="184" t="str">
        <f>IF($AD2081="","",IF(LEFT($AD2081,2)="NS","NS","CS"))</f>
        <v/>
      </c>
      <c r="AG2081" s="203">
        <f t="shared" ref="AG2081:AG2115" si="673">IF(OR(R2081="有給休暇",G2081=""),0,IF(AQ2081=1,0,1))</f>
        <v>0</v>
      </c>
      <c r="AI2081" s="121" t="str">
        <f>IF(月報!G2081&lt;&gt;"",月報!G2081,"")</f>
        <v/>
      </c>
      <c r="AJ2081" s="122" t="str">
        <f>IF(月報!W2081&lt;&gt;"",月報!W2081*24,"")</f>
        <v/>
      </c>
      <c r="AK2081" s="122" t="str">
        <f>IF(月報!P2081&lt;&gt;"",月報!P2081,"")</f>
        <v/>
      </c>
      <c r="AL2081" s="122" t="str">
        <f>IF(月報!Q2081&lt;&gt;"",IF(月報!Q2081="平日残","",月報!Q2081),"")</f>
        <v/>
      </c>
      <c r="AM2081" s="122"/>
      <c r="AN2081" s="122" t="str">
        <f t="shared" si="662"/>
        <v/>
      </c>
      <c r="AO2081" s="122" t="str">
        <f>IF($E2081="","",VLOOKUP($E2081,カレンダマスタ!$A$5:$E$381,5,FALSE))</f>
        <v/>
      </c>
      <c r="AQ2081" s="195" t="str">
        <f>IF(G2081="","",IF(VLOOKUP(E2081,カレンダマスタ!$A$5:$D$381,4,FALSE)=0,"",1))</f>
        <v/>
      </c>
      <c r="AR2081" s="123" t="str">
        <f>IF($G2081="","",IF($AD2081="NSTC",INDEX(カレンダマスタ!$I$26:$O$31,MATCH($G2081,カレンダマスタ!$H$26:$H$31,1),MATCH($H2081,カレンダマスタ!$I$25:$O$25,1)),
IF($AD2081="CS本社",INDEX(カレンダマスタ!$I$36:$O$41,MATCH($G2081,カレンダマスタ!$H$36:$H$41,1),MATCH($H2081,カレンダマスタ!$I$35:$O$35,1)),
IF($AD2081="NS本社",INDEX(カレンダマスタ!$I$94:$O$99,MATCH($G2081,カレンダマスタ!$H$95:$H$100,1),MATCH($H2081,カレンダマスタ!$I$93:$O$93,1)),
IF($AD2081="ODC",INDEX(カレンダマスタ!$I$46:$O$51,MATCH($G2081,カレンダマスタ!$H$46:$H$51,1),MATCH($H2081,カレンダマスタ!$I$45:$O$45,1)),
IF($AD2081="NS東京TC",INDEX(カレンダマスタ!$I$56:$O$61,MATCH($G2081,カレンダマスタ!$H$56:$H$61,1),MATCH($H2081,カレンダマスタ!$I$55:$O$55,1)),""))))))</f>
        <v/>
      </c>
      <c r="AS2081" s="122" t="str">
        <f t="shared" ref="AS2081:AS2115" si="674">IF(AC2081="社員","",IF(R2081="有給休暇","",IF(AND(AF2081="CS",AQ2081=1)=TRUE,"OK",IF(AR2081&lt;&gt;"",IF(TIMEVALUE(MID(I2081,1,10))=AR2081,"OK","×"),""))))</f>
        <v/>
      </c>
      <c r="AU2081" s="124" t="str">
        <f>IF(E2081="","",VLOOKUP($E2081,カレンダマスタ!$A$4:$E$381,4,FALSE))</f>
        <v/>
      </c>
      <c r="AV2081" s="124" t="str">
        <f t="shared" si="664"/>
        <v/>
      </c>
      <c r="AW2081" s="124" t="str">
        <f t="shared" si="665"/>
        <v/>
      </c>
      <c r="AX2081" s="125" t="str">
        <f t="shared" si="666"/>
        <v/>
      </c>
      <c r="AY2081" s="125" t="str">
        <f t="shared" si="667"/>
        <v/>
      </c>
      <c r="AZ2081" s="114" t="str">
        <f>IF(AX2081&amp;AW2081="勤怠未設定","×",IF(AV2081="勤怠修正","×",IF(AC2081="外注","",IF(AA2081="",IF(AY2081&lt;&gt;"","×",""),IF(VLOOKUP(AA2081,カレンダマスタ!$H$66:$I$83,2,FALSE)&lt;&gt;AY2081,"×","OK")))))</f>
        <v/>
      </c>
      <c r="BC2081" s="124" t="str">
        <f>IF(E2081="","",VLOOKUP($E2081,カレンダマスタ!$A$4:$E$381,4,FALSE))</f>
        <v/>
      </c>
      <c r="BD2081" s="122" t="str">
        <f>IF(AC2081="社員","",IF(AG2081=0,"",IF(AD2081="NSTC",IF(COUNTIF(カレンダマスタ!$Q$5:$Q$32,G2081)=1,"OK","×"),
IF(AD2081="NS本社",IF(COUNTIF(カレンダマスタ!$T$5:$T$32,G2081)=1,"OK","×"),IF(COUNTIF(カレンダマスタ!$R$5:$R$32,G2081)=1,"OK","×")))))</f>
        <v/>
      </c>
      <c r="BE2081" s="122" t="str">
        <f>IF(AC2081="社員","",IF(G2081="","",IF(R2081&lt;&gt;"","",IF(AF2081="CS","OK",IF(VLOOKUP(E2081,カレンダマスタ!$A$5:$D$381,4,FALSE)&gt;0,"",IF(OR(G2081*24&gt;10.84,H2081*24&lt;14.5)=TRUE,"×","OK"))))))</f>
        <v/>
      </c>
      <c r="BF2081" s="122" t="str">
        <f t="shared" si="661"/>
        <v/>
      </c>
      <c r="BG2081" s="127" t="str">
        <f t="shared" ref="BG2081:BG2144" si="675">IF(AE2081="派遣","",IF(G2081="","",IF(R2081="有給休暇","",IF(S2081="","×","OK"))))</f>
        <v/>
      </c>
      <c r="BI2081" s="114" t="str">
        <f t="shared" ref="BI2081:BI2115" si="676">IF(OR(AO2081="×",AS2081="×",AZ2081="×",BE2081="×",BF2081="TW未入力",BF2081="週報未入力",BG2081="×"),"×","")</f>
        <v/>
      </c>
    </row>
    <row r="2082" spans="2:61">
      <c r="B2082" s="111"/>
      <c r="C2082" s="536"/>
      <c r="D2082" s="128"/>
      <c r="E2082" s="583"/>
      <c r="F2082" s="128"/>
      <c r="G2082" s="588"/>
      <c r="H2082" s="588"/>
      <c r="I2082" s="130"/>
      <c r="J2082" s="139"/>
      <c r="K2082" s="131"/>
      <c r="L2082" s="132"/>
      <c r="M2082" s="132"/>
      <c r="N2082" s="141"/>
      <c r="O2082" s="139"/>
      <c r="P2082" s="139"/>
      <c r="Q2082" s="139"/>
      <c r="R2082" s="133"/>
      <c r="S2082" s="134"/>
      <c r="T2082" s="434" t="str">
        <f t="shared" si="669"/>
        <v/>
      </c>
      <c r="U2082" s="429"/>
      <c r="V2082" s="429" t="str">
        <f t="shared" si="670"/>
        <v/>
      </c>
      <c r="W2082" s="298"/>
      <c r="X2082" s="129" t="str">
        <f t="shared" ref="X2082:X2115" si="677">IF(O2082&lt;&gt;"",O2082/24,"")</f>
        <v/>
      </c>
      <c r="Y2082" s="129" t="str">
        <f t="shared" si="671"/>
        <v/>
      </c>
      <c r="Z2082" s="129" t="str">
        <f t="shared" si="672"/>
        <v/>
      </c>
      <c r="AA2082" s="133" t="str">
        <f t="shared" si="663"/>
        <v/>
      </c>
      <c r="AC2082" s="186" t="str">
        <f>AC2081</f>
        <v/>
      </c>
      <c r="AD2082" s="186" t="str">
        <f>AD2081</f>
        <v/>
      </c>
      <c r="AE2082" s="186" t="str">
        <f>AE2081</f>
        <v/>
      </c>
      <c r="AF2082" s="186" t="str">
        <f>AF2081</f>
        <v/>
      </c>
      <c r="AG2082" s="204">
        <f t="shared" si="673"/>
        <v>0</v>
      </c>
      <c r="AI2082" s="135" t="str">
        <f>IF(月報!G2082&lt;&gt;"",月報!G2082,"")</f>
        <v/>
      </c>
      <c r="AJ2082" s="126" t="str">
        <f>IF(月報!W2082&lt;&gt;"",月報!W2082*24,"")</f>
        <v/>
      </c>
      <c r="AK2082" s="126" t="str">
        <f>IF(月報!P2082&lt;&gt;"",月報!P2082,"")</f>
        <v/>
      </c>
      <c r="AL2082" s="126" t="str">
        <f>IF(月報!Q2082&lt;&gt;"",IF(月報!Q2082="平日残","",月報!Q2082),"")</f>
        <v/>
      </c>
      <c r="AM2082" s="126"/>
      <c r="AN2082" s="126" t="str">
        <f t="shared" si="662"/>
        <v/>
      </c>
      <c r="AO2082" s="126" t="str">
        <f>IF($E2082="","",VLOOKUP($E2082,カレンダマスタ!$A$5:$E$381,5,FALSE))</f>
        <v/>
      </c>
      <c r="AQ2082" s="196" t="str">
        <f>IF(G2082="","",IF(VLOOKUP(E2082,カレンダマスタ!$A$5:$D$381,4,FALSE)=0,"",1))</f>
        <v/>
      </c>
      <c r="AR2082" s="136" t="str">
        <f>IF($G2082="","",IF($AD2082="NSTC",INDEX(カレンダマスタ!$I$26:$O$31,MATCH($G2082,カレンダマスタ!$H$26:$H$31,1),MATCH($H2082,カレンダマスタ!$I$25:$O$25,1)),
IF($AD2082="CS本社",INDEX(カレンダマスタ!$I$36:$O$41,MATCH($G2082,カレンダマスタ!$H$36:$H$41,1),MATCH($H2082,カレンダマスタ!$I$35:$O$35,1)),
IF($AD2082="NS本社",INDEX(カレンダマスタ!$I$94:$O$99,MATCH($G2082,カレンダマスタ!$H$95:$H$100,1),MATCH($H2082,カレンダマスタ!$I$93:$O$93,1)),
IF($AD2082="ODC",INDEX(カレンダマスタ!$I$46:$O$51,MATCH($G2082,カレンダマスタ!$H$46:$H$51,1),MATCH($H2082,カレンダマスタ!$I$45:$O$45,1)),
IF($AD2082="NS東京TC",INDEX(カレンダマスタ!$I$56:$O$61,MATCH($G2082,カレンダマスタ!$H$56:$H$61,1),MATCH($H2082,カレンダマスタ!$I$55:$O$55,1)),""))))))</f>
        <v/>
      </c>
      <c r="AS2082" s="126" t="str">
        <f t="shared" si="674"/>
        <v/>
      </c>
      <c r="AU2082" s="137" t="str">
        <f>IF(E2082="","",VLOOKUP($E2082,カレンダマスタ!$A$4:$E$381,4,FALSE))</f>
        <v/>
      </c>
      <c r="AV2082" s="137" t="str">
        <f t="shared" si="664"/>
        <v/>
      </c>
      <c r="AW2082" s="137" t="str">
        <f t="shared" si="665"/>
        <v/>
      </c>
      <c r="AX2082" s="138" t="str">
        <f t="shared" si="666"/>
        <v/>
      </c>
      <c r="AY2082" s="138" t="str">
        <f t="shared" si="667"/>
        <v/>
      </c>
      <c r="AZ2082" s="130" t="str">
        <f>IF(AX2082&amp;AW2082="勤怠未設定","×",IF(AV2082="勤怠修正","×",IF(AC2082="外注","",IF(AA2082="",IF(AY2082&lt;&gt;"","×",""),IF(VLOOKUP(AA2082,カレンダマスタ!$H$66:$I$83,2,FALSE)&lt;&gt;AY2082,"×","OK")))))</f>
        <v/>
      </c>
      <c r="BC2082" s="137" t="str">
        <f>IF(E2082="","",VLOOKUP($E2082,カレンダマスタ!$A$4:$E$381,4,FALSE))</f>
        <v/>
      </c>
      <c r="BD2082" s="126" t="str">
        <f>IF(AC2082="社員","",IF(AG2082=0,"",IF(AD2082="NSTC",IF(COUNTIF(カレンダマスタ!$Q$5:$Q$32,G2082)=1,"OK","×"),
IF(AD2082="NS本社",IF(COUNTIF(カレンダマスタ!$T$5:$T$32,G2082)=1,"OK","×"),IF(COUNTIF(カレンダマスタ!$R$5:$R$32,G2082)=1,"OK","×")))))</f>
        <v/>
      </c>
      <c r="BE2082" s="126" t="str">
        <f>IF(AC2082="社員","",IF(G2082="","",IF(R2082&lt;&gt;"","",IF(AF2082="CS","OK",IF(VLOOKUP(E2082,カレンダマスタ!$A$5:$D$381,4,FALSE)&gt;0,"",IF(OR(G2082*24&gt;10.84,H2082*24&lt;14.5)=TRUE,"×","OK"))))))</f>
        <v/>
      </c>
      <c r="BF2082" s="126" t="str">
        <f t="shared" si="661"/>
        <v/>
      </c>
      <c r="BG2082" s="126" t="str">
        <f t="shared" si="675"/>
        <v/>
      </c>
      <c r="BI2082" s="130" t="str">
        <f t="shared" si="676"/>
        <v/>
      </c>
    </row>
    <row r="2083" spans="2:61">
      <c r="B2083" s="111"/>
      <c r="C2083" s="536"/>
      <c r="D2083" s="128"/>
      <c r="E2083" s="583"/>
      <c r="F2083" s="128"/>
      <c r="G2083" s="588"/>
      <c r="H2083" s="588"/>
      <c r="I2083" s="130"/>
      <c r="J2083" s="139"/>
      <c r="K2083" s="131"/>
      <c r="L2083" s="132"/>
      <c r="M2083" s="132"/>
      <c r="N2083" s="141"/>
      <c r="O2083" s="139"/>
      <c r="P2083" s="139"/>
      <c r="Q2083" s="139"/>
      <c r="R2083" s="133"/>
      <c r="S2083" s="134"/>
      <c r="T2083" s="434" t="str">
        <f t="shared" si="669"/>
        <v/>
      </c>
      <c r="U2083" s="429"/>
      <c r="V2083" s="429" t="str">
        <f t="shared" si="670"/>
        <v/>
      </c>
      <c r="W2083" s="298"/>
      <c r="X2083" s="129" t="str">
        <f t="shared" si="677"/>
        <v/>
      </c>
      <c r="Y2083" s="129" t="str">
        <f t="shared" si="671"/>
        <v/>
      </c>
      <c r="Z2083" s="129" t="str">
        <f t="shared" si="672"/>
        <v/>
      </c>
      <c r="AA2083" s="133" t="str">
        <f t="shared" si="663"/>
        <v/>
      </c>
      <c r="AC2083" s="186" t="str">
        <f>AC2081</f>
        <v/>
      </c>
      <c r="AD2083" s="187" t="str">
        <f>AD2081</f>
        <v/>
      </c>
      <c r="AE2083" s="187" t="str">
        <f>AE2081</f>
        <v/>
      </c>
      <c r="AF2083" s="187" t="str">
        <f>AF2081</f>
        <v/>
      </c>
      <c r="AG2083" s="204">
        <f t="shared" si="673"/>
        <v>0</v>
      </c>
      <c r="AI2083" s="135" t="str">
        <f>IF(月報!G2083&lt;&gt;"",月報!G2083,"")</f>
        <v/>
      </c>
      <c r="AJ2083" s="126" t="str">
        <f>IF(月報!W2083&lt;&gt;"",月報!W2083*24,"")</f>
        <v/>
      </c>
      <c r="AK2083" s="126" t="str">
        <f>IF(月報!P2083&lt;&gt;"",月報!P2083,"")</f>
        <v/>
      </c>
      <c r="AL2083" s="126" t="str">
        <f>IF(月報!Q2083&lt;&gt;"",IF(月報!Q2083="平日残","",月報!Q2083),"")</f>
        <v/>
      </c>
      <c r="AM2083" s="126"/>
      <c r="AN2083" s="126" t="str">
        <f t="shared" si="662"/>
        <v/>
      </c>
      <c r="AO2083" s="126" t="str">
        <f>IF($E2083="","",VLOOKUP($E2083,カレンダマスタ!$A$5:$E$381,5,FALSE))</f>
        <v/>
      </c>
      <c r="AQ2083" s="196" t="str">
        <f>IF(G2083="","",IF(VLOOKUP(E2083,カレンダマスタ!$A$5:$D$381,4,FALSE)=0,"",1))</f>
        <v/>
      </c>
      <c r="AR2083" s="136" t="str">
        <f>IF($G2083="","",IF($AD2083="NSTC",INDEX(カレンダマスタ!$I$26:$O$31,MATCH($G2083,カレンダマスタ!$H$26:$H$31,1),MATCH($H2083,カレンダマスタ!$I$25:$O$25,1)),
IF($AD2083="CS本社",INDEX(カレンダマスタ!$I$36:$O$41,MATCH($G2083,カレンダマスタ!$H$36:$H$41,1),MATCH($H2083,カレンダマスタ!$I$35:$O$35,1)),
IF($AD2083="NS本社",INDEX(カレンダマスタ!$I$94:$O$99,MATCH($G2083,カレンダマスタ!$H$95:$H$100,1),MATCH($H2083,カレンダマスタ!$I$93:$O$93,1)),
IF($AD2083="ODC",INDEX(カレンダマスタ!$I$46:$O$51,MATCH($G2083,カレンダマスタ!$H$46:$H$51,1),MATCH($H2083,カレンダマスタ!$I$45:$O$45,1)),
IF($AD2083="NS東京TC",INDEX(カレンダマスタ!$I$56:$O$61,MATCH($G2083,カレンダマスタ!$H$56:$H$61,1),MATCH($H2083,カレンダマスタ!$I$55:$O$55,1)),""))))))</f>
        <v/>
      </c>
      <c r="AS2083" s="126" t="str">
        <f t="shared" si="674"/>
        <v/>
      </c>
      <c r="AU2083" s="137" t="str">
        <f>IF(E2083="","",VLOOKUP($E2083,カレンダマスタ!$A$4:$E$381,4,FALSE))</f>
        <v/>
      </c>
      <c r="AV2083" s="137" t="str">
        <f t="shared" si="664"/>
        <v/>
      </c>
      <c r="AW2083" s="137" t="str">
        <f t="shared" si="665"/>
        <v/>
      </c>
      <c r="AX2083" s="138" t="str">
        <f t="shared" si="666"/>
        <v/>
      </c>
      <c r="AY2083" s="138" t="str">
        <f t="shared" si="667"/>
        <v/>
      </c>
      <c r="AZ2083" s="130" t="str">
        <f>IF(AX2083&amp;AW2083="勤怠未設定","×",IF(AV2083="勤怠修正","×",IF(AC2083="外注","",IF(AA2083="",IF(AY2083&lt;&gt;"","×",""),IF(VLOOKUP(AA2083,カレンダマスタ!$H$66:$I$83,2,FALSE)&lt;&gt;AY2083,"×","OK")))))</f>
        <v/>
      </c>
      <c r="BC2083" s="137" t="str">
        <f>IF(E2083="","",VLOOKUP($E2083,カレンダマスタ!$A$4:$E$381,4,FALSE))</f>
        <v/>
      </c>
      <c r="BD2083" s="126" t="str">
        <f>IF(AC2083="社員","",IF(AG2083=0,"",IF(AD2083="NSTC",IF(COUNTIF(カレンダマスタ!$Q$5:$Q$32,G2083)=1,"OK","×"),
IF(AD2083="NS本社",IF(COUNTIF(カレンダマスタ!$T$5:$T$32,G2083)=1,"OK","×"),IF(COUNTIF(カレンダマスタ!$R$5:$R$32,G2083)=1,"OK","×")))))</f>
        <v/>
      </c>
      <c r="BE2083" s="126" t="str">
        <f>IF(AC2083="社員","",IF(G2083="","",IF(R2083&lt;&gt;"","",IF(AF2083="CS","OK",IF(VLOOKUP(E2083,カレンダマスタ!$A$5:$D$381,4,FALSE)&gt;0,"",IF(OR(G2083*24&gt;10.84,H2083*24&lt;14.5)=TRUE,"×","OK"))))))</f>
        <v/>
      </c>
      <c r="BF2083" s="126" t="str">
        <f t="shared" si="661"/>
        <v/>
      </c>
      <c r="BG2083" s="126" t="str">
        <f t="shared" si="675"/>
        <v/>
      </c>
      <c r="BI2083" s="130" t="str">
        <f t="shared" si="676"/>
        <v/>
      </c>
    </row>
    <row r="2084" spans="2:61">
      <c r="B2084" s="111"/>
      <c r="C2084" s="536"/>
      <c r="D2084" s="128"/>
      <c r="E2084" s="583"/>
      <c r="F2084" s="128"/>
      <c r="G2084" s="588"/>
      <c r="H2084" s="588"/>
      <c r="I2084" s="130"/>
      <c r="J2084" s="139"/>
      <c r="K2084" s="131"/>
      <c r="L2084" s="132"/>
      <c r="M2084" s="132"/>
      <c r="N2084" s="141"/>
      <c r="O2084" s="139"/>
      <c r="P2084" s="139"/>
      <c r="Q2084" s="139"/>
      <c r="R2084" s="133"/>
      <c r="S2084" s="134"/>
      <c r="T2084" s="434" t="str">
        <f t="shared" si="669"/>
        <v/>
      </c>
      <c r="U2084" s="429"/>
      <c r="V2084" s="429" t="str">
        <f t="shared" si="670"/>
        <v/>
      </c>
      <c r="W2084" s="298"/>
      <c r="X2084" s="129" t="str">
        <f t="shared" si="677"/>
        <v/>
      </c>
      <c r="Y2084" s="129" t="str">
        <f t="shared" si="671"/>
        <v/>
      </c>
      <c r="Z2084" s="129" t="str">
        <f t="shared" si="672"/>
        <v/>
      </c>
      <c r="AA2084" s="133" t="str">
        <f t="shared" si="663"/>
        <v/>
      </c>
      <c r="AC2084" s="186" t="str">
        <f>AC2081</f>
        <v/>
      </c>
      <c r="AD2084" s="187" t="str">
        <f>AD2081</f>
        <v/>
      </c>
      <c r="AE2084" s="187" t="str">
        <f>AE2081</f>
        <v/>
      </c>
      <c r="AF2084" s="187" t="str">
        <f>AF2081</f>
        <v/>
      </c>
      <c r="AG2084" s="204">
        <f t="shared" si="673"/>
        <v>0</v>
      </c>
      <c r="AI2084" s="140" t="str">
        <f>IF(月報!G2084&lt;&gt;"",月報!G2084,"")</f>
        <v/>
      </c>
      <c r="AJ2084" s="126" t="str">
        <f>IF(月報!W2084&lt;&gt;"",月報!W2084*24,"")</f>
        <v/>
      </c>
      <c r="AK2084" s="126" t="str">
        <f>IF(月報!P2084&lt;&gt;"",月報!P2084,"")</f>
        <v/>
      </c>
      <c r="AL2084" s="126" t="str">
        <f>IF(月報!Q2084&lt;&gt;"",IF(月報!Q2084="平日残","",月報!Q2084),"")</f>
        <v/>
      </c>
      <c r="AM2084" s="126"/>
      <c r="AN2084" s="126" t="str">
        <f t="shared" si="662"/>
        <v/>
      </c>
      <c r="AO2084" s="126" t="str">
        <f>IF($E2084="","",VLOOKUP($E2084,カレンダマスタ!$A$5:$E$381,5,FALSE))</f>
        <v/>
      </c>
      <c r="AQ2084" s="196" t="str">
        <f>IF(G2084="","",IF(VLOOKUP(E2084,カレンダマスタ!$A$5:$D$381,4,FALSE)=0,"",1))</f>
        <v/>
      </c>
      <c r="AR2084" s="136" t="str">
        <f>IF($G2084="","",IF($AD2084="NSTC",INDEX(カレンダマスタ!$I$26:$O$31,MATCH($G2084,カレンダマスタ!$H$26:$H$31,1),MATCH($H2084,カレンダマスタ!$I$25:$O$25,1)),
IF($AD2084="CS本社",INDEX(カレンダマスタ!$I$36:$O$41,MATCH($G2084,カレンダマスタ!$H$36:$H$41,1),MATCH($H2084,カレンダマスタ!$I$35:$O$35,1)),
IF($AD2084="NS本社",INDEX(カレンダマスタ!$I$94:$O$99,MATCH($G2084,カレンダマスタ!$H$95:$H$100,1),MATCH($H2084,カレンダマスタ!$I$93:$O$93,1)),
IF($AD2084="ODC",INDEX(カレンダマスタ!$I$46:$O$51,MATCH($G2084,カレンダマスタ!$H$46:$H$51,1),MATCH($H2084,カレンダマスタ!$I$45:$O$45,1)),
IF($AD2084="NS東京TC",INDEX(カレンダマスタ!$I$56:$O$61,MATCH($G2084,カレンダマスタ!$H$56:$H$61,1),MATCH($H2084,カレンダマスタ!$I$55:$O$55,1)),""))))))</f>
        <v/>
      </c>
      <c r="AS2084" s="126" t="str">
        <f t="shared" si="674"/>
        <v/>
      </c>
      <c r="AU2084" s="137" t="str">
        <f>IF(E2084="","",VLOOKUP($E2084,カレンダマスタ!$A$4:$E$381,4,FALSE))</f>
        <v/>
      </c>
      <c r="AV2084" s="137" t="str">
        <f t="shared" si="664"/>
        <v/>
      </c>
      <c r="AW2084" s="137" t="str">
        <f t="shared" si="665"/>
        <v/>
      </c>
      <c r="AX2084" s="138" t="str">
        <f t="shared" si="666"/>
        <v/>
      </c>
      <c r="AY2084" s="138" t="str">
        <f t="shared" si="667"/>
        <v/>
      </c>
      <c r="AZ2084" s="130" t="str">
        <f>IF(AX2084&amp;AW2084="勤怠未設定","×",IF(AV2084="勤怠修正","×",IF(AC2084="外注","",IF(AA2084="",IF(AY2084&lt;&gt;"","×",""),IF(VLOOKUP(AA2084,カレンダマスタ!$H$66:$I$83,2,FALSE)&lt;&gt;AY2084,"×","OK")))))</f>
        <v/>
      </c>
      <c r="BC2084" s="137" t="str">
        <f>IF(E2084="","",VLOOKUP($E2084,カレンダマスタ!$A$4:$E$381,4,FALSE))</f>
        <v/>
      </c>
      <c r="BD2084" s="126" t="str">
        <f>IF(AC2084="社員","",IF(AG2084=0,"",IF(AD2084="NSTC",IF(COUNTIF(カレンダマスタ!$Q$5:$Q$32,G2084)=1,"OK","×"),
IF(AD2084="NS本社",IF(COUNTIF(カレンダマスタ!$T$5:$T$32,G2084)=1,"OK","×"),IF(COUNTIF(カレンダマスタ!$R$5:$R$32,G2084)=1,"OK","×")))))</f>
        <v/>
      </c>
      <c r="BE2084" s="126" t="str">
        <f>IF(AC2084="社員","",IF(G2084="","",IF(R2084&lt;&gt;"","",IF(AF2084="CS","OK",IF(VLOOKUP(E2084,カレンダマスタ!$A$5:$D$381,4,FALSE)&gt;0,"",IF(OR(G2084*24&gt;10.84,H2084*24&lt;14.5)=TRUE,"×","OK"))))))</f>
        <v/>
      </c>
      <c r="BF2084" s="126" t="str">
        <f t="shared" si="661"/>
        <v/>
      </c>
      <c r="BG2084" s="126" t="str">
        <f t="shared" si="675"/>
        <v/>
      </c>
      <c r="BI2084" s="130" t="str">
        <f t="shared" si="676"/>
        <v/>
      </c>
    </row>
    <row r="2085" spans="2:61">
      <c r="B2085" s="111"/>
      <c r="C2085" s="536"/>
      <c r="D2085" s="128"/>
      <c r="E2085" s="583"/>
      <c r="F2085" s="128"/>
      <c r="G2085" s="588"/>
      <c r="H2085" s="588"/>
      <c r="I2085" s="130"/>
      <c r="J2085" s="139"/>
      <c r="K2085" s="131"/>
      <c r="L2085" s="132"/>
      <c r="M2085" s="132"/>
      <c r="N2085" s="141"/>
      <c r="O2085" s="139"/>
      <c r="P2085" s="139"/>
      <c r="Q2085" s="139"/>
      <c r="R2085" s="133"/>
      <c r="S2085" s="134"/>
      <c r="T2085" s="434" t="str">
        <f t="shared" si="669"/>
        <v/>
      </c>
      <c r="U2085" s="429"/>
      <c r="V2085" s="429" t="str">
        <f t="shared" si="670"/>
        <v/>
      </c>
      <c r="W2085" s="298"/>
      <c r="X2085" s="129" t="str">
        <f t="shared" si="677"/>
        <v/>
      </c>
      <c r="Y2085" s="129" t="str">
        <f t="shared" si="671"/>
        <v/>
      </c>
      <c r="Z2085" s="129" t="str">
        <f t="shared" si="672"/>
        <v/>
      </c>
      <c r="AA2085" s="133" t="str">
        <f t="shared" si="663"/>
        <v/>
      </c>
      <c r="AC2085" s="186" t="str">
        <f>AC2081</f>
        <v/>
      </c>
      <c r="AD2085" s="187" t="str">
        <f>AD2081</f>
        <v/>
      </c>
      <c r="AE2085" s="187" t="str">
        <f>AE2081</f>
        <v/>
      </c>
      <c r="AF2085" s="187" t="str">
        <f>AF2081</f>
        <v/>
      </c>
      <c r="AG2085" s="204">
        <f t="shared" si="673"/>
        <v>0</v>
      </c>
      <c r="AI2085" s="140" t="str">
        <f>IF(月報!G2085&lt;&gt;"",月報!G2085,"")</f>
        <v/>
      </c>
      <c r="AJ2085" s="126" t="str">
        <f>IF(月報!W2085&lt;&gt;"",月報!W2085*24,"")</f>
        <v/>
      </c>
      <c r="AK2085" s="126" t="str">
        <f>IF(月報!P2085&lt;&gt;"",月報!P2085,"")</f>
        <v/>
      </c>
      <c r="AL2085" s="126" t="str">
        <f>IF(月報!Q2085&lt;&gt;"",IF(月報!Q2085="平日残","",月報!Q2085),"")</f>
        <v/>
      </c>
      <c r="AM2085" s="126"/>
      <c r="AN2085" s="126" t="str">
        <f t="shared" si="662"/>
        <v/>
      </c>
      <c r="AO2085" s="126" t="str">
        <f>IF($E2085="","",VLOOKUP($E2085,カレンダマスタ!$A$5:$E$381,5,FALSE))</f>
        <v/>
      </c>
      <c r="AQ2085" s="196" t="str">
        <f>IF(G2085="","",IF(VLOOKUP(E2085,カレンダマスタ!$A$5:$D$381,4,FALSE)=0,"",1))</f>
        <v/>
      </c>
      <c r="AR2085" s="136" t="str">
        <f>IF($G2085="","",IF($AD2085="NSTC",INDEX(カレンダマスタ!$I$26:$O$31,MATCH($G2085,カレンダマスタ!$H$26:$H$31,1),MATCH($H2085,カレンダマスタ!$I$25:$O$25,1)),
IF($AD2085="CS本社",INDEX(カレンダマスタ!$I$36:$O$41,MATCH($G2085,カレンダマスタ!$H$36:$H$41,1),MATCH($H2085,カレンダマスタ!$I$35:$O$35,1)),
IF($AD2085="NS本社",INDEX(カレンダマスタ!$I$94:$O$99,MATCH($G2085,カレンダマスタ!$H$95:$H$100,1),MATCH($H2085,カレンダマスタ!$I$93:$O$93,1)),
IF($AD2085="ODC",INDEX(カレンダマスタ!$I$46:$O$51,MATCH($G2085,カレンダマスタ!$H$46:$H$51,1),MATCH($H2085,カレンダマスタ!$I$45:$O$45,1)),
IF($AD2085="NS東京TC",INDEX(カレンダマスタ!$I$56:$O$61,MATCH($G2085,カレンダマスタ!$H$56:$H$61,1),MATCH($H2085,カレンダマスタ!$I$55:$O$55,1)),""))))))</f>
        <v/>
      </c>
      <c r="AS2085" s="126" t="str">
        <f t="shared" si="674"/>
        <v/>
      </c>
      <c r="AU2085" s="137" t="str">
        <f>IF(E2085="","",VLOOKUP($E2085,カレンダマスタ!$A$4:$E$381,4,FALSE))</f>
        <v/>
      </c>
      <c r="AV2085" s="137" t="str">
        <f t="shared" si="664"/>
        <v/>
      </c>
      <c r="AW2085" s="137" t="str">
        <f t="shared" si="665"/>
        <v/>
      </c>
      <c r="AX2085" s="138" t="str">
        <f t="shared" si="666"/>
        <v/>
      </c>
      <c r="AY2085" s="138" t="str">
        <f t="shared" si="667"/>
        <v/>
      </c>
      <c r="AZ2085" s="130" t="str">
        <f>IF(AX2085&amp;AW2085="勤怠未設定","×",IF(AV2085="勤怠修正","×",IF(AC2085="外注","",IF(AA2085="",IF(AY2085&lt;&gt;"","×",""),IF(VLOOKUP(AA2085,カレンダマスタ!$H$66:$I$83,2,FALSE)&lt;&gt;AY2085,"×","OK")))))</f>
        <v/>
      </c>
      <c r="BC2085" s="137" t="str">
        <f>IF(E2085="","",VLOOKUP($E2085,カレンダマスタ!$A$4:$E$381,4,FALSE))</f>
        <v/>
      </c>
      <c r="BD2085" s="126" t="str">
        <f>IF(AC2085="社員","",IF(AG2085=0,"",IF(AD2085="NSTC",IF(COUNTIF(カレンダマスタ!$Q$5:$Q$32,G2085)=1,"OK","×"),
IF(AD2085="NS本社",IF(COUNTIF(カレンダマスタ!$T$5:$T$32,G2085)=1,"OK","×"),IF(COUNTIF(カレンダマスタ!$R$5:$R$32,G2085)=1,"OK","×")))))</f>
        <v/>
      </c>
      <c r="BE2085" s="126" t="str">
        <f>IF(AC2085="社員","",IF(G2085="","",IF(R2085&lt;&gt;"","",IF(AF2085="CS","OK",IF(VLOOKUP(E2085,カレンダマスタ!$A$5:$D$381,4,FALSE)&gt;0,"",IF(OR(G2085*24&gt;10.84,H2085*24&lt;14.5)=TRUE,"×","OK"))))))</f>
        <v/>
      </c>
      <c r="BF2085" s="126" t="str">
        <f t="shared" si="661"/>
        <v/>
      </c>
      <c r="BG2085" s="126" t="str">
        <f t="shared" si="675"/>
        <v/>
      </c>
      <c r="BI2085" s="130" t="str">
        <f t="shared" si="676"/>
        <v/>
      </c>
    </row>
    <row r="2086" spans="2:61">
      <c r="B2086" s="111"/>
      <c r="C2086" s="536"/>
      <c r="D2086" s="128"/>
      <c r="E2086" s="583"/>
      <c r="F2086" s="128"/>
      <c r="G2086" s="588"/>
      <c r="H2086" s="588"/>
      <c r="I2086" s="130"/>
      <c r="J2086" s="139"/>
      <c r="K2086" s="131"/>
      <c r="L2086" s="132"/>
      <c r="M2086" s="132"/>
      <c r="N2086" s="141"/>
      <c r="O2086" s="139"/>
      <c r="P2086" s="139"/>
      <c r="Q2086" s="139"/>
      <c r="R2086" s="133"/>
      <c r="S2086" s="134"/>
      <c r="T2086" s="434" t="str">
        <f t="shared" si="669"/>
        <v/>
      </c>
      <c r="U2086" s="429"/>
      <c r="V2086" s="429" t="str">
        <f t="shared" si="670"/>
        <v/>
      </c>
      <c r="W2086" s="298"/>
      <c r="X2086" s="129" t="str">
        <f t="shared" si="677"/>
        <v/>
      </c>
      <c r="Y2086" s="129" t="str">
        <f t="shared" si="671"/>
        <v/>
      </c>
      <c r="Z2086" s="129" t="str">
        <f t="shared" si="672"/>
        <v/>
      </c>
      <c r="AA2086" s="133" t="str">
        <f t="shared" si="663"/>
        <v/>
      </c>
      <c r="AC2086" s="186" t="str">
        <f>AC2081</f>
        <v/>
      </c>
      <c r="AD2086" s="187" t="str">
        <f>AD2081</f>
        <v/>
      </c>
      <c r="AE2086" s="187" t="str">
        <f>AE2081</f>
        <v/>
      </c>
      <c r="AF2086" s="187" t="str">
        <f>AF2081</f>
        <v/>
      </c>
      <c r="AG2086" s="204">
        <f t="shared" si="673"/>
        <v>0</v>
      </c>
      <c r="AI2086" s="135" t="str">
        <f>IF(月報!G2086&lt;&gt;"",月報!G2086,"")</f>
        <v/>
      </c>
      <c r="AJ2086" s="126" t="str">
        <f>IF(月報!W2086&lt;&gt;"",月報!W2086*24,"")</f>
        <v/>
      </c>
      <c r="AK2086" s="126" t="str">
        <f>IF(月報!P2086&lt;&gt;"",月報!P2086,"")</f>
        <v/>
      </c>
      <c r="AL2086" s="126" t="str">
        <f>IF(月報!Q2086&lt;&gt;"",IF(月報!Q2086="平日残","",月報!Q2086),"")</f>
        <v/>
      </c>
      <c r="AM2086" s="126"/>
      <c r="AN2086" s="126" t="str">
        <f t="shared" si="662"/>
        <v/>
      </c>
      <c r="AO2086" s="126" t="str">
        <f>IF($E2086="","",VLOOKUP($E2086,カレンダマスタ!$A$5:$E$381,5,FALSE))</f>
        <v/>
      </c>
      <c r="AQ2086" s="196" t="str">
        <f>IF(G2086="","",IF(VLOOKUP(E2086,カレンダマスタ!$A$5:$D$381,4,FALSE)=0,"",1))</f>
        <v/>
      </c>
      <c r="AR2086" s="136" t="str">
        <f>IF($G2086="","",IF($AD2086="NSTC",INDEX(カレンダマスタ!$I$26:$O$31,MATCH($G2086,カレンダマスタ!$H$26:$H$31,1),MATCH($H2086,カレンダマスタ!$I$25:$O$25,1)),
IF($AD2086="CS本社",INDEX(カレンダマスタ!$I$36:$O$41,MATCH($G2086,カレンダマスタ!$H$36:$H$41,1),MATCH($H2086,カレンダマスタ!$I$35:$O$35,1)),
IF($AD2086="NS本社",INDEX(カレンダマスタ!$I$94:$O$99,MATCH($G2086,カレンダマスタ!$H$95:$H$100,1),MATCH($H2086,カレンダマスタ!$I$93:$O$93,1)),
IF($AD2086="ODC",INDEX(カレンダマスタ!$I$46:$O$51,MATCH($G2086,カレンダマスタ!$H$46:$H$51,1),MATCH($H2086,カレンダマスタ!$I$45:$O$45,1)),
IF($AD2086="NS東京TC",INDEX(カレンダマスタ!$I$56:$O$61,MATCH($G2086,カレンダマスタ!$H$56:$H$61,1),MATCH($H2086,カレンダマスタ!$I$55:$O$55,1)),""))))))</f>
        <v/>
      </c>
      <c r="AS2086" s="126" t="str">
        <f t="shared" si="674"/>
        <v/>
      </c>
      <c r="AU2086" s="137" t="str">
        <f>IF(E2086="","",VLOOKUP($E2086,カレンダマスタ!$A$4:$E$381,4,FALSE))</f>
        <v/>
      </c>
      <c r="AV2086" s="137" t="str">
        <f t="shared" si="664"/>
        <v/>
      </c>
      <c r="AW2086" s="137" t="str">
        <f t="shared" si="665"/>
        <v/>
      </c>
      <c r="AX2086" s="138" t="str">
        <f t="shared" si="666"/>
        <v/>
      </c>
      <c r="AY2086" s="138" t="str">
        <f t="shared" si="667"/>
        <v/>
      </c>
      <c r="AZ2086" s="130" t="str">
        <f>IF(AX2086&amp;AW2086="勤怠未設定","×",IF(AV2086="勤怠修正","×",IF(AC2086="外注","",IF(AA2086="",IF(AY2086&lt;&gt;"","×",""),IF(VLOOKUP(AA2086,カレンダマスタ!$H$66:$I$83,2,FALSE)&lt;&gt;AY2086,"×","OK")))))</f>
        <v/>
      </c>
      <c r="BC2086" s="137" t="str">
        <f>IF(E2086="","",VLOOKUP($E2086,カレンダマスタ!$A$4:$E$381,4,FALSE))</f>
        <v/>
      </c>
      <c r="BD2086" s="126" t="str">
        <f>IF(AC2086="社員","",IF(AG2086=0,"",IF(AD2086="NSTC",IF(COUNTIF(カレンダマスタ!$Q$5:$Q$32,G2086)=1,"OK","×"),
IF(AD2086="NS本社",IF(COUNTIF(カレンダマスタ!$T$5:$T$32,G2086)=1,"OK","×"),IF(COUNTIF(カレンダマスタ!$R$5:$R$32,G2086)=1,"OK","×")))))</f>
        <v/>
      </c>
      <c r="BE2086" s="126" t="str">
        <f>IF(AC2086="社員","",IF(G2086="","",IF(R2086&lt;&gt;"","",IF(AF2086="CS","OK",IF(VLOOKUP(E2086,カレンダマスタ!$A$5:$D$381,4,FALSE)&gt;0,"",IF(OR(G2086*24&gt;10.84,H2086*24&lt;14.5)=TRUE,"×","OK"))))))</f>
        <v/>
      </c>
      <c r="BF2086" s="126" t="str">
        <f t="shared" si="661"/>
        <v/>
      </c>
      <c r="BG2086" s="126" t="str">
        <f t="shared" si="675"/>
        <v/>
      </c>
      <c r="BI2086" s="130" t="str">
        <f t="shared" si="676"/>
        <v/>
      </c>
    </row>
    <row r="2087" spans="2:61">
      <c r="B2087" s="111"/>
      <c r="C2087" s="537"/>
      <c r="D2087" s="142"/>
      <c r="E2087" s="584"/>
      <c r="F2087" s="142"/>
      <c r="G2087" s="589"/>
      <c r="H2087" s="589"/>
      <c r="I2087" s="144"/>
      <c r="J2087" s="148"/>
      <c r="K2087" s="145"/>
      <c r="L2087" s="146"/>
      <c r="M2087" s="146"/>
      <c r="N2087" s="147"/>
      <c r="O2087" s="148"/>
      <c r="P2087" s="148"/>
      <c r="Q2087" s="148"/>
      <c r="R2087" s="149"/>
      <c r="S2087" s="156"/>
      <c r="T2087" s="435" t="str">
        <f t="shared" si="669"/>
        <v/>
      </c>
      <c r="U2087" s="430"/>
      <c r="V2087" s="430" t="str">
        <f t="shared" si="670"/>
        <v/>
      </c>
      <c r="W2087" s="298"/>
      <c r="X2087" s="143" t="str">
        <f t="shared" si="677"/>
        <v/>
      </c>
      <c r="Y2087" s="143" t="str">
        <f t="shared" si="671"/>
        <v/>
      </c>
      <c r="Z2087" s="143" t="str">
        <f t="shared" si="672"/>
        <v/>
      </c>
      <c r="AA2087" s="149" t="str">
        <f t="shared" si="663"/>
        <v/>
      </c>
      <c r="AC2087" s="188" t="str">
        <f>AC2081</f>
        <v/>
      </c>
      <c r="AD2087" s="189" t="str">
        <f>AD2081</f>
        <v/>
      </c>
      <c r="AE2087" s="189" t="str">
        <f>AE2081</f>
        <v/>
      </c>
      <c r="AF2087" s="189" t="str">
        <f>AF2081</f>
        <v/>
      </c>
      <c r="AG2087" s="205">
        <f t="shared" si="673"/>
        <v>0</v>
      </c>
      <c r="AI2087" s="150" t="str">
        <f>IF(月報!G2087&lt;&gt;"",月報!G2087,"")</f>
        <v/>
      </c>
      <c r="AJ2087" s="151" t="str">
        <f>IF(月報!W2087&lt;&gt;"",月報!W2087*24,"")</f>
        <v/>
      </c>
      <c r="AK2087" s="151" t="str">
        <f>IF(月報!P2087&lt;&gt;"",月報!P2087,"")</f>
        <v/>
      </c>
      <c r="AL2087" s="151" t="str">
        <f>IF(月報!Q2087&lt;&gt;"",IF(月報!Q2087="平日残","",月報!Q2087),"")</f>
        <v/>
      </c>
      <c r="AM2087" s="151"/>
      <c r="AN2087" s="151" t="str">
        <f t="shared" si="662"/>
        <v/>
      </c>
      <c r="AO2087" s="151" t="str">
        <f>IF($E2087="","",VLOOKUP($E2087,カレンダマスタ!$A$5:$E$381,5,FALSE))</f>
        <v/>
      </c>
      <c r="AQ2087" s="197" t="str">
        <f>IF(G2087="","",IF(VLOOKUP(E2087,カレンダマスタ!$A$5:$D$381,4,FALSE)=0,"",1))</f>
        <v/>
      </c>
      <c r="AR2087" s="152" t="str">
        <f>IF($G2087="","",IF($AD2087="NSTC",INDEX(カレンダマスタ!$I$26:$O$31,MATCH($G2087,カレンダマスタ!$H$26:$H$31,1),MATCH($H2087,カレンダマスタ!$I$25:$O$25,1)),
IF($AD2087="CS本社",INDEX(カレンダマスタ!$I$36:$O$41,MATCH($G2087,カレンダマスタ!$H$36:$H$41,1),MATCH($H2087,カレンダマスタ!$I$35:$O$35,1)),
IF($AD2087="NS本社",INDEX(カレンダマスタ!$I$94:$O$99,MATCH($G2087,カレンダマスタ!$H$95:$H$100,1),MATCH($H2087,カレンダマスタ!$I$93:$O$93,1)),
IF($AD2087="ODC",INDEX(カレンダマスタ!$I$46:$O$51,MATCH($G2087,カレンダマスタ!$H$46:$H$51,1),MATCH($H2087,カレンダマスタ!$I$45:$O$45,1)),
IF($AD2087="NS東京TC",INDEX(カレンダマスタ!$I$56:$O$61,MATCH($G2087,カレンダマスタ!$H$56:$H$61,1),MATCH($H2087,カレンダマスタ!$I$55:$O$55,1)),""))))))</f>
        <v/>
      </c>
      <c r="AS2087" s="151" t="str">
        <f t="shared" si="674"/>
        <v/>
      </c>
      <c r="AU2087" s="153" t="str">
        <f>IF(E2087="","",VLOOKUP($E2087,カレンダマスタ!$A$4:$E$381,4,FALSE))</f>
        <v/>
      </c>
      <c r="AV2087" s="153" t="str">
        <f t="shared" si="664"/>
        <v/>
      </c>
      <c r="AW2087" s="153" t="str">
        <f t="shared" si="665"/>
        <v/>
      </c>
      <c r="AX2087" s="154" t="str">
        <f t="shared" si="666"/>
        <v/>
      </c>
      <c r="AY2087" s="154" t="str">
        <f t="shared" si="667"/>
        <v/>
      </c>
      <c r="AZ2087" s="144" t="str">
        <f>IF(AX2087&amp;AW2087="勤怠未設定","×",IF(AV2087="勤怠修正","×",IF(AC2087="外注","",IF(AA2087="",IF(AY2087&lt;&gt;"","×",""),IF(VLOOKUP(AA2087,カレンダマスタ!$H$66:$I$83,2,FALSE)&lt;&gt;AY2087,"×","OK")))))</f>
        <v/>
      </c>
      <c r="BC2087" s="153" t="str">
        <f>IF(E2087="","",VLOOKUP($E2087,カレンダマスタ!$A$4:$E$381,4,FALSE))</f>
        <v/>
      </c>
      <c r="BD2087" s="151" t="str">
        <f>IF(AC2087="社員","",IF(AG2087=0,"",IF(AD2087="NSTC",IF(COUNTIF(カレンダマスタ!$Q$5:$Q$32,G2087)=1,"OK","×"),
IF(AD2087="NS本社",IF(COUNTIF(カレンダマスタ!$T$5:$T$32,G2087)=1,"OK","×"),IF(COUNTIF(カレンダマスタ!$R$5:$R$32,G2087)=1,"OK","×")))))</f>
        <v/>
      </c>
      <c r="BE2087" s="151" t="str">
        <f>IF(AC2087="社員","",IF(G2087="","",IF(R2087&lt;&gt;"","",IF(AF2087="CS","OK",IF(VLOOKUP(E2087,カレンダマスタ!$A$5:$D$381,4,FALSE)&gt;0,"",IF(OR(G2087*24&gt;10.84,H2087*24&lt;14.5)=TRUE,"×","OK"))))))</f>
        <v/>
      </c>
      <c r="BF2087" s="151" t="str">
        <f t="shared" si="661"/>
        <v/>
      </c>
      <c r="BG2087" s="151" t="str">
        <f t="shared" si="675"/>
        <v/>
      </c>
      <c r="BI2087" s="144" t="str">
        <f t="shared" si="676"/>
        <v/>
      </c>
    </row>
    <row r="2088" spans="2:61">
      <c r="B2088" s="111"/>
      <c r="C2088" s="535"/>
      <c r="D2088" s="112"/>
      <c r="E2088" s="582"/>
      <c r="F2088" s="112"/>
      <c r="G2088" s="587"/>
      <c r="H2088" s="587"/>
      <c r="I2088" s="114"/>
      <c r="J2088" s="118"/>
      <c r="K2088" s="115"/>
      <c r="L2088" s="116"/>
      <c r="M2088" s="116"/>
      <c r="N2088" s="117"/>
      <c r="O2088" s="118"/>
      <c r="P2088" s="118"/>
      <c r="Q2088" s="118"/>
      <c r="R2088" s="119"/>
      <c r="S2088" s="120"/>
      <c r="T2088" s="433" t="str">
        <f t="shared" si="669"/>
        <v/>
      </c>
      <c r="U2088" s="431">
        <f>SUM(T2088:T2094)</f>
        <v>0</v>
      </c>
      <c r="V2088" s="431" t="str">
        <f t="shared" si="670"/>
        <v/>
      </c>
      <c r="W2088" s="298"/>
      <c r="X2088" s="113" t="str">
        <f t="shared" si="677"/>
        <v/>
      </c>
      <c r="Y2088" s="113" t="str">
        <f t="shared" si="671"/>
        <v/>
      </c>
      <c r="Z2088" s="113" t="str">
        <f t="shared" si="672"/>
        <v/>
      </c>
      <c r="AA2088" s="119" t="str">
        <f t="shared" si="663"/>
        <v/>
      </c>
      <c r="AC2088" s="190" t="str">
        <f>AC2081</f>
        <v/>
      </c>
      <c r="AD2088" s="191" t="str">
        <f>AD2081</f>
        <v/>
      </c>
      <c r="AE2088" s="191" t="str">
        <f>AE2081</f>
        <v/>
      </c>
      <c r="AF2088" s="191" t="str">
        <f>AF2081</f>
        <v/>
      </c>
      <c r="AG2088" s="206">
        <f t="shared" si="673"/>
        <v>0</v>
      </c>
      <c r="AI2088" s="155" t="str">
        <f>IF(月報!G2088&lt;&gt;"",月報!G2088,"")</f>
        <v/>
      </c>
      <c r="AJ2088" s="122" t="str">
        <f>IF(月報!W2088&lt;&gt;"",月報!W2088*24,"")</f>
        <v/>
      </c>
      <c r="AK2088" s="122" t="str">
        <f>IF(月報!P2088&lt;&gt;"",月報!P2088,"")</f>
        <v/>
      </c>
      <c r="AL2088" s="122" t="str">
        <f>IF(月報!Q2088&lt;&gt;"",IF(月報!Q2088="平日残","",月報!Q2088),"")</f>
        <v/>
      </c>
      <c r="AM2088" s="122"/>
      <c r="AN2088" s="122" t="str">
        <f t="shared" si="662"/>
        <v/>
      </c>
      <c r="AO2088" s="122" t="str">
        <f>IF($E2088="","",VLOOKUP($E2088,カレンダマスタ!$A$5:$E$381,5,FALSE))</f>
        <v/>
      </c>
      <c r="AQ2088" s="195" t="str">
        <f>IF(G2088="","",IF(VLOOKUP(E2088,カレンダマスタ!$A$5:$D$381,4,FALSE)=0,"",1))</f>
        <v/>
      </c>
      <c r="AR2088" s="123" t="str">
        <f>IF($G2088="","",IF($AD2088="NSTC",INDEX(カレンダマスタ!$I$26:$O$31,MATCH($G2088,カレンダマスタ!$H$26:$H$31,1),MATCH($H2088,カレンダマスタ!$I$25:$O$25,1)),
IF($AD2088="CS本社",INDEX(カレンダマスタ!$I$36:$O$41,MATCH($G2088,カレンダマスタ!$H$36:$H$41,1),MATCH($H2088,カレンダマスタ!$I$35:$O$35,1)),
IF($AD2088="NS本社",INDEX(カレンダマスタ!$I$94:$O$99,MATCH($G2088,カレンダマスタ!$H$95:$H$100,1),MATCH($H2088,カレンダマスタ!$I$93:$O$93,1)),
IF($AD2088="ODC",INDEX(カレンダマスタ!$I$46:$O$51,MATCH($G2088,カレンダマスタ!$H$46:$H$51,1),MATCH($H2088,カレンダマスタ!$I$45:$O$45,1)),
IF($AD2088="NS東京TC",INDEX(カレンダマスタ!$I$56:$O$61,MATCH($G2088,カレンダマスタ!$H$56:$H$61,1),MATCH($H2088,カレンダマスタ!$I$55:$O$55,1)),""))))))</f>
        <v/>
      </c>
      <c r="AS2088" s="122" t="str">
        <f t="shared" si="674"/>
        <v/>
      </c>
      <c r="AU2088" s="124" t="str">
        <f>IF(E2088="","",VLOOKUP($E2088,カレンダマスタ!$A$4:$E$381,4,FALSE))</f>
        <v/>
      </c>
      <c r="AV2088" s="124" t="str">
        <f t="shared" si="664"/>
        <v/>
      </c>
      <c r="AW2088" s="124" t="str">
        <f t="shared" si="665"/>
        <v/>
      </c>
      <c r="AX2088" s="125" t="str">
        <f t="shared" si="666"/>
        <v/>
      </c>
      <c r="AY2088" s="125" t="str">
        <f t="shared" si="667"/>
        <v/>
      </c>
      <c r="AZ2088" s="114" t="str">
        <f>IF(AX2088&amp;AW2088="勤怠未設定","×",IF(AV2088="勤怠修正","×",IF(AC2088="外注","",IF(AA2088="",IF(AY2088&lt;&gt;"","×",""),IF(VLOOKUP(AA2088,カレンダマスタ!$H$66:$I$83,2,FALSE)&lt;&gt;AY2088,"×","OK")))))</f>
        <v/>
      </c>
      <c r="BC2088" s="124" t="str">
        <f>IF(E2088="","",VLOOKUP($E2088,カレンダマスタ!$A$4:$E$381,4,FALSE))</f>
        <v/>
      </c>
      <c r="BD2088" s="122" t="str">
        <f>IF(AC2088="社員","",IF(AG2088=0,"",IF(AD2088="NSTC",IF(COUNTIF(カレンダマスタ!$Q$5:$Q$32,G2088)=1,"OK","×"),
IF(AD2088="NS本社",IF(COUNTIF(カレンダマスタ!$T$5:$T$32,G2088)=1,"OK","×"),IF(COUNTIF(カレンダマスタ!$R$5:$R$32,G2088)=1,"OK","×")))))</f>
        <v/>
      </c>
      <c r="BE2088" s="122" t="str">
        <f>IF(AC2088="社員","",IF(G2088="","",IF(R2088&lt;&gt;"","",IF(AF2088="CS","OK",IF(VLOOKUP(E2088,カレンダマスタ!$A$5:$D$381,4,FALSE)&gt;0,"",IF(OR(G2088*24&gt;10.84,H2088*24&lt;14.5)=TRUE,"×","OK"))))))</f>
        <v/>
      </c>
      <c r="BF2088" s="122" t="str">
        <f t="shared" si="661"/>
        <v/>
      </c>
      <c r="BG2088" s="122" t="str">
        <f t="shared" si="675"/>
        <v/>
      </c>
      <c r="BI2088" s="114" t="str">
        <f t="shared" si="676"/>
        <v/>
      </c>
    </row>
    <row r="2089" spans="2:61">
      <c r="B2089" s="111"/>
      <c r="C2089" s="536"/>
      <c r="D2089" s="128"/>
      <c r="E2089" s="583"/>
      <c r="F2089" s="128"/>
      <c r="G2089" s="588"/>
      <c r="H2089" s="588"/>
      <c r="I2089" s="130"/>
      <c r="J2089" s="139"/>
      <c r="K2089" s="131"/>
      <c r="L2089" s="132"/>
      <c r="M2089" s="132"/>
      <c r="N2089" s="141"/>
      <c r="O2089" s="139"/>
      <c r="P2089" s="139"/>
      <c r="Q2089" s="139"/>
      <c r="R2089" s="133"/>
      <c r="S2089" s="134"/>
      <c r="T2089" s="434" t="str">
        <f t="shared" si="669"/>
        <v/>
      </c>
      <c r="U2089" s="429"/>
      <c r="V2089" s="429" t="str">
        <f t="shared" si="670"/>
        <v/>
      </c>
      <c r="W2089" s="298"/>
      <c r="X2089" s="129" t="str">
        <f t="shared" si="677"/>
        <v/>
      </c>
      <c r="Y2089" s="129" t="str">
        <f t="shared" si="671"/>
        <v/>
      </c>
      <c r="Z2089" s="129" t="str">
        <f t="shared" si="672"/>
        <v/>
      </c>
      <c r="AA2089" s="133" t="str">
        <f t="shared" si="663"/>
        <v/>
      </c>
      <c r="AC2089" s="186" t="str">
        <f>AC2081</f>
        <v/>
      </c>
      <c r="AD2089" s="187" t="str">
        <f>AD2081</f>
        <v/>
      </c>
      <c r="AE2089" s="187" t="str">
        <f>AE2081</f>
        <v/>
      </c>
      <c r="AF2089" s="187" t="str">
        <f>AF2081</f>
        <v/>
      </c>
      <c r="AG2089" s="204">
        <f t="shared" si="673"/>
        <v>0</v>
      </c>
      <c r="AI2089" s="135" t="str">
        <f>IF(月報!G2089&lt;&gt;"",月報!G2089,"")</f>
        <v/>
      </c>
      <c r="AJ2089" s="126" t="str">
        <f>IF(月報!W2089&lt;&gt;"",月報!W2089*24,"")</f>
        <v/>
      </c>
      <c r="AK2089" s="126" t="str">
        <f>IF(月報!P2089&lt;&gt;"",月報!P2089,"")</f>
        <v/>
      </c>
      <c r="AL2089" s="126" t="str">
        <f>IF(月報!Q2089&lt;&gt;"",IF(月報!Q2089="平日残","",月報!Q2089),"")</f>
        <v/>
      </c>
      <c r="AM2089" s="126"/>
      <c r="AN2089" s="126" t="str">
        <f t="shared" si="662"/>
        <v/>
      </c>
      <c r="AO2089" s="126" t="str">
        <f>IF($E2089="","",VLOOKUP($E2089,カレンダマスタ!$A$5:$E$381,5,FALSE))</f>
        <v/>
      </c>
      <c r="AQ2089" s="196" t="str">
        <f>IF(G2089="","",IF(VLOOKUP(E2089,カレンダマスタ!$A$5:$D$381,4,FALSE)=0,"",1))</f>
        <v/>
      </c>
      <c r="AR2089" s="136" t="str">
        <f>IF($G2089="","",IF($AD2089="NSTC",INDEX(カレンダマスタ!$I$26:$O$31,MATCH($G2089,カレンダマスタ!$H$26:$H$31,1),MATCH($H2089,カレンダマスタ!$I$25:$O$25,1)),
IF($AD2089="CS本社",INDEX(カレンダマスタ!$I$36:$O$41,MATCH($G2089,カレンダマスタ!$H$36:$H$41,1),MATCH($H2089,カレンダマスタ!$I$35:$O$35,1)),
IF($AD2089="NS本社",INDEX(カレンダマスタ!$I$94:$O$99,MATCH($G2089,カレンダマスタ!$H$95:$H$100,1),MATCH($H2089,カレンダマスタ!$I$93:$O$93,1)),
IF($AD2089="ODC",INDEX(カレンダマスタ!$I$46:$O$51,MATCH($G2089,カレンダマスタ!$H$46:$H$51,1),MATCH($H2089,カレンダマスタ!$I$45:$O$45,1)),
IF($AD2089="NS東京TC",INDEX(カレンダマスタ!$I$56:$O$61,MATCH($G2089,カレンダマスタ!$H$56:$H$61,1),MATCH($H2089,カレンダマスタ!$I$55:$O$55,1)),""))))))</f>
        <v/>
      </c>
      <c r="AS2089" s="126" t="str">
        <f t="shared" si="674"/>
        <v/>
      </c>
      <c r="AU2089" s="137" t="str">
        <f>IF(E2089="","",VLOOKUP($E2089,カレンダマスタ!$A$4:$E$381,4,FALSE))</f>
        <v/>
      </c>
      <c r="AV2089" s="137" t="str">
        <f t="shared" si="664"/>
        <v/>
      </c>
      <c r="AW2089" s="137" t="str">
        <f t="shared" si="665"/>
        <v/>
      </c>
      <c r="AX2089" s="138" t="str">
        <f t="shared" si="666"/>
        <v/>
      </c>
      <c r="AY2089" s="138" t="str">
        <f t="shared" si="667"/>
        <v/>
      </c>
      <c r="AZ2089" s="130" t="str">
        <f>IF(AX2089&amp;AW2089="勤怠未設定","×",IF(AV2089="勤怠修正","×",IF(AC2089="外注","",IF(AA2089="",IF(AY2089&lt;&gt;"","×",""),IF(VLOOKUP(AA2089,カレンダマスタ!$H$66:$I$83,2,FALSE)&lt;&gt;AY2089,"×","OK")))))</f>
        <v/>
      </c>
      <c r="BC2089" s="137" t="str">
        <f>IF(E2089="","",VLOOKUP($E2089,カレンダマスタ!$A$4:$E$381,4,FALSE))</f>
        <v/>
      </c>
      <c r="BD2089" s="126" t="str">
        <f>IF(AC2089="社員","",IF(AG2089=0,"",IF(AD2089="NSTC",IF(COUNTIF(カレンダマスタ!$Q$5:$Q$32,G2089)=1,"OK","×"),
IF(AD2089="NS本社",IF(COUNTIF(カレンダマスタ!$T$5:$T$32,G2089)=1,"OK","×"),IF(COUNTIF(カレンダマスタ!$R$5:$R$32,G2089)=1,"OK","×")))))</f>
        <v/>
      </c>
      <c r="BE2089" s="126" t="str">
        <f>IF(AC2089="社員","",IF(G2089="","",IF(R2089&lt;&gt;"","",IF(AF2089="CS","OK",IF(VLOOKUP(E2089,カレンダマスタ!$A$5:$D$381,4,FALSE)&gt;0,"",IF(OR(G2089*24&gt;10.84,H2089*24&lt;14.5)=TRUE,"×","OK"))))))</f>
        <v/>
      </c>
      <c r="BF2089" s="126" t="str">
        <f t="shared" si="661"/>
        <v/>
      </c>
      <c r="BG2089" s="126" t="str">
        <f t="shared" si="675"/>
        <v/>
      </c>
      <c r="BI2089" s="130" t="str">
        <f t="shared" si="676"/>
        <v/>
      </c>
    </row>
    <row r="2090" spans="2:61">
      <c r="B2090" s="111"/>
      <c r="C2090" s="536"/>
      <c r="D2090" s="128"/>
      <c r="E2090" s="583"/>
      <c r="F2090" s="128"/>
      <c r="G2090" s="588"/>
      <c r="H2090" s="588"/>
      <c r="I2090" s="130"/>
      <c r="J2090" s="139"/>
      <c r="K2090" s="131"/>
      <c r="L2090" s="132"/>
      <c r="M2090" s="132"/>
      <c r="N2090" s="141"/>
      <c r="O2090" s="139"/>
      <c r="P2090" s="139"/>
      <c r="Q2090" s="139"/>
      <c r="R2090" s="133"/>
      <c r="S2090" s="134"/>
      <c r="T2090" s="434" t="str">
        <f t="shared" si="669"/>
        <v/>
      </c>
      <c r="U2090" s="429"/>
      <c r="V2090" s="429" t="str">
        <f t="shared" si="670"/>
        <v/>
      </c>
      <c r="W2090" s="298"/>
      <c r="X2090" s="129" t="str">
        <f t="shared" si="677"/>
        <v/>
      </c>
      <c r="Y2090" s="129" t="str">
        <f t="shared" si="671"/>
        <v/>
      </c>
      <c r="Z2090" s="129" t="str">
        <f t="shared" si="672"/>
        <v/>
      </c>
      <c r="AA2090" s="133" t="str">
        <f t="shared" si="663"/>
        <v/>
      </c>
      <c r="AC2090" s="186" t="str">
        <f>AC2081</f>
        <v/>
      </c>
      <c r="AD2090" s="187" t="str">
        <f>AD2081</f>
        <v/>
      </c>
      <c r="AE2090" s="187" t="str">
        <f>AE2081</f>
        <v/>
      </c>
      <c r="AF2090" s="187" t="str">
        <f>AF2081</f>
        <v/>
      </c>
      <c r="AG2090" s="204">
        <f t="shared" si="673"/>
        <v>0</v>
      </c>
      <c r="AI2090" s="135" t="str">
        <f>IF(月報!G2090&lt;&gt;"",月報!G2090,"")</f>
        <v/>
      </c>
      <c r="AJ2090" s="126" t="str">
        <f>IF(月報!W2090&lt;&gt;"",月報!W2090*24,"")</f>
        <v/>
      </c>
      <c r="AK2090" s="126" t="str">
        <f>IF(月報!P2090&lt;&gt;"",月報!P2090,"")</f>
        <v/>
      </c>
      <c r="AL2090" s="126" t="str">
        <f>IF(月報!Q2090&lt;&gt;"",IF(月報!Q2090="平日残","",月報!Q2090),"")</f>
        <v/>
      </c>
      <c r="AM2090" s="126"/>
      <c r="AN2090" s="126" t="str">
        <f t="shared" si="662"/>
        <v/>
      </c>
      <c r="AO2090" s="126" t="str">
        <f>IF($E2090="","",VLOOKUP($E2090,カレンダマスタ!$A$5:$E$381,5,FALSE))</f>
        <v/>
      </c>
      <c r="AQ2090" s="196" t="str">
        <f>IF(G2090="","",IF(VLOOKUP(E2090,カレンダマスタ!$A$5:$D$381,4,FALSE)=0,"",1))</f>
        <v/>
      </c>
      <c r="AR2090" s="136" t="str">
        <f>IF($G2090="","",IF($AD2090="NSTC",INDEX(カレンダマスタ!$I$26:$O$31,MATCH($G2090,カレンダマスタ!$H$26:$H$31,1),MATCH($H2090,カレンダマスタ!$I$25:$O$25,1)),
IF($AD2090="CS本社",INDEX(カレンダマスタ!$I$36:$O$41,MATCH($G2090,カレンダマスタ!$H$36:$H$41,1),MATCH($H2090,カレンダマスタ!$I$35:$O$35,1)),
IF($AD2090="NS本社",INDEX(カレンダマスタ!$I$94:$O$99,MATCH($G2090,カレンダマスタ!$H$95:$H$100,1),MATCH($H2090,カレンダマスタ!$I$93:$O$93,1)),
IF($AD2090="ODC",INDEX(カレンダマスタ!$I$46:$O$51,MATCH($G2090,カレンダマスタ!$H$46:$H$51,1),MATCH($H2090,カレンダマスタ!$I$45:$O$45,1)),
IF($AD2090="NS東京TC",INDEX(カレンダマスタ!$I$56:$O$61,MATCH($G2090,カレンダマスタ!$H$56:$H$61,1),MATCH($H2090,カレンダマスタ!$I$55:$O$55,1)),""))))))</f>
        <v/>
      </c>
      <c r="AS2090" s="126" t="str">
        <f t="shared" si="674"/>
        <v/>
      </c>
      <c r="AU2090" s="137" t="str">
        <f>IF(E2090="","",VLOOKUP($E2090,カレンダマスタ!$A$4:$E$381,4,FALSE))</f>
        <v/>
      </c>
      <c r="AV2090" s="137" t="str">
        <f t="shared" si="664"/>
        <v/>
      </c>
      <c r="AW2090" s="137" t="str">
        <f t="shared" si="665"/>
        <v/>
      </c>
      <c r="AX2090" s="138" t="str">
        <f t="shared" si="666"/>
        <v/>
      </c>
      <c r="AY2090" s="138" t="str">
        <f t="shared" si="667"/>
        <v/>
      </c>
      <c r="AZ2090" s="130" t="str">
        <f>IF(AX2090&amp;AW2090="勤怠未設定","×",IF(AV2090="勤怠修正","×",IF(AC2090="外注","",IF(AA2090="",IF(AY2090&lt;&gt;"","×",""),IF(VLOOKUP(AA2090,カレンダマスタ!$H$66:$I$83,2,FALSE)&lt;&gt;AY2090,"×","OK")))))</f>
        <v/>
      </c>
      <c r="BC2090" s="137" t="str">
        <f>IF(E2090="","",VLOOKUP($E2090,カレンダマスタ!$A$4:$E$381,4,FALSE))</f>
        <v/>
      </c>
      <c r="BD2090" s="126" t="str">
        <f>IF(AC2090="社員","",IF(AG2090=0,"",IF(AD2090="NSTC",IF(COUNTIF(カレンダマスタ!$Q$5:$Q$32,G2090)=1,"OK","×"),
IF(AD2090="NS本社",IF(COUNTIF(カレンダマスタ!$T$5:$T$32,G2090)=1,"OK","×"),IF(COUNTIF(カレンダマスタ!$R$5:$R$32,G2090)=1,"OK","×")))))</f>
        <v/>
      </c>
      <c r="BE2090" s="126" t="str">
        <f>IF(AC2090="社員","",IF(G2090="","",IF(R2090&lt;&gt;"","",IF(AF2090="CS","OK",IF(VLOOKUP(E2090,カレンダマスタ!$A$5:$D$381,4,FALSE)&gt;0,"",IF(OR(G2090*24&gt;10.84,H2090*24&lt;14.5)=TRUE,"×","OK"))))))</f>
        <v/>
      </c>
      <c r="BF2090" s="126" t="str">
        <f t="shared" si="661"/>
        <v/>
      </c>
      <c r="BG2090" s="126" t="str">
        <f t="shared" si="675"/>
        <v/>
      </c>
      <c r="BI2090" s="130" t="str">
        <f t="shared" si="676"/>
        <v/>
      </c>
    </row>
    <row r="2091" spans="2:61">
      <c r="B2091" s="111"/>
      <c r="C2091" s="536"/>
      <c r="D2091" s="128"/>
      <c r="E2091" s="583"/>
      <c r="F2091" s="128"/>
      <c r="G2091" s="588"/>
      <c r="H2091" s="588"/>
      <c r="I2091" s="130"/>
      <c r="J2091" s="139"/>
      <c r="K2091" s="131"/>
      <c r="L2091" s="132"/>
      <c r="M2091" s="132"/>
      <c r="N2091" s="141"/>
      <c r="O2091" s="139"/>
      <c r="P2091" s="139"/>
      <c r="Q2091" s="139"/>
      <c r="R2091" s="133"/>
      <c r="S2091" s="134"/>
      <c r="T2091" s="434" t="str">
        <f t="shared" si="669"/>
        <v/>
      </c>
      <c r="U2091" s="429"/>
      <c r="V2091" s="429" t="str">
        <f t="shared" si="670"/>
        <v/>
      </c>
      <c r="W2091" s="298"/>
      <c r="X2091" s="129" t="str">
        <f t="shared" si="677"/>
        <v/>
      </c>
      <c r="Y2091" s="129" t="str">
        <f t="shared" si="671"/>
        <v/>
      </c>
      <c r="Z2091" s="129" t="str">
        <f t="shared" si="672"/>
        <v/>
      </c>
      <c r="AA2091" s="133" t="str">
        <f t="shared" si="663"/>
        <v/>
      </c>
      <c r="AC2091" s="186" t="str">
        <f>AC2081</f>
        <v/>
      </c>
      <c r="AD2091" s="187" t="str">
        <f>AD2081</f>
        <v/>
      </c>
      <c r="AE2091" s="187" t="str">
        <f>AE2081</f>
        <v/>
      </c>
      <c r="AF2091" s="187" t="str">
        <f>AF2081</f>
        <v/>
      </c>
      <c r="AG2091" s="204">
        <f t="shared" si="673"/>
        <v>0</v>
      </c>
      <c r="AI2091" s="140" t="str">
        <f>IF(月報!G2091&lt;&gt;"",月報!G2091,"")</f>
        <v/>
      </c>
      <c r="AJ2091" s="126" t="str">
        <f>IF(月報!W2091&lt;&gt;"",月報!W2091*24,"")</f>
        <v/>
      </c>
      <c r="AK2091" s="126" t="str">
        <f>IF(月報!P2091&lt;&gt;"",月報!P2091,"")</f>
        <v/>
      </c>
      <c r="AL2091" s="126" t="str">
        <f>IF(月報!Q2091&lt;&gt;"",IF(月報!Q2091="平日残","",月報!Q2091),"")</f>
        <v/>
      </c>
      <c r="AM2091" s="126"/>
      <c r="AN2091" s="126" t="str">
        <f t="shared" si="662"/>
        <v/>
      </c>
      <c r="AO2091" s="126" t="str">
        <f>IF($E2091="","",VLOOKUP($E2091,カレンダマスタ!$A$5:$E$381,5,FALSE))</f>
        <v/>
      </c>
      <c r="AQ2091" s="196" t="str">
        <f>IF(G2091="","",IF(VLOOKUP(E2091,カレンダマスタ!$A$5:$D$381,4,FALSE)=0,"",1))</f>
        <v/>
      </c>
      <c r="AR2091" s="136" t="str">
        <f>IF($G2091="","",IF($AD2091="NSTC",INDEX(カレンダマスタ!$I$26:$O$31,MATCH($G2091,カレンダマスタ!$H$26:$H$31,1),MATCH($H2091,カレンダマスタ!$I$25:$O$25,1)),
IF($AD2091="CS本社",INDEX(カレンダマスタ!$I$36:$O$41,MATCH($G2091,カレンダマスタ!$H$36:$H$41,1),MATCH($H2091,カレンダマスタ!$I$35:$O$35,1)),
IF($AD2091="NS本社",INDEX(カレンダマスタ!$I$94:$O$99,MATCH($G2091,カレンダマスタ!$H$95:$H$100,1),MATCH($H2091,カレンダマスタ!$I$93:$O$93,1)),
IF($AD2091="ODC",INDEX(カレンダマスタ!$I$46:$O$51,MATCH($G2091,カレンダマスタ!$H$46:$H$51,1),MATCH($H2091,カレンダマスタ!$I$45:$O$45,1)),
IF($AD2091="NS東京TC",INDEX(カレンダマスタ!$I$56:$O$61,MATCH($G2091,カレンダマスタ!$H$56:$H$61,1),MATCH($H2091,カレンダマスタ!$I$55:$O$55,1)),""))))))</f>
        <v/>
      </c>
      <c r="AS2091" s="126" t="str">
        <f t="shared" si="674"/>
        <v/>
      </c>
      <c r="AU2091" s="137" t="str">
        <f>IF(E2091="","",VLOOKUP($E2091,カレンダマスタ!$A$4:$E$381,4,FALSE))</f>
        <v/>
      </c>
      <c r="AV2091" s="137" t="str">
        <f t="shared" si="664"/>
        <v/>
      </c>
      <c r="AW2091" s="137" t="str">
        <f t="shared" si="665"/>
        <v/>
      </c>
      <c r="AX2091" s="138" t="str">
        <f t="shared" si="666"/>
        <v/>
      </c>
      <c r="AY2091" s="138" t="str">
        <f t="shared" si="667"/>
        <v/>
      </c>
      <c r="AZ2091" s="130" t="str">
        <f>IF(AX2091&amp;AW2091="勤怠未設定","×",IF(AV2091="勤怠修正","×",IF(AC2091="外注","",IF(AA2091="",IF(AY2091&lt;&gt;"","×",""),IF(VLOOKUP(AA2091,カレンダマスタ!$H$66:$I$83,2,FALSE)&lt;&gt;AY2091,"×","OK")))))</f>
        <v/>
      </c>
      <c r="BC2091" s="137" t="str">
        <f>IF(E2091="","",VLOOKUP($E2091,カレンダマスタ!$A$4:$E$381,4,FALSE))</f>
        <v/>
      </c>
      <c r="BD2091" s="126" t="str">
        <f>IF(AC2091="社員","",IF(AG2091=0,"",IF(AD2091="NSTC",IF(COUNTIF(カレンダマスタ!$Q$5:$Q$32,G2091)=1,"OK","×"),
IF(AD2091="NS本社",IF(COUNTIF(カレンダマスタ!$T$5:$T$32,G2091)=1,"OK","×"),IF(COUNTIF(カレンダマスタ!$R$5:$R$32,G2091)=1,"OK","×")))))</f>
        <v/>
      </c>
      <c r="BE2091" s="126" t="str">
        <f>IF(AC2091="社員","",IF(G2091="","",IF(R2091&lt;&gt;"","",IF(AF2091="CS","OK",IF(VLOOKUP(E2091,カレンダマスタ!$A$5:$D$381,4,FALSE)&gt;0,"",IF(OR(G2091*24&gt;10.84,H2091*24&lt;14.5)=TRUE,"×","OK"))))))</f>
        <v/>
      </c>
      <c r="BF2091" s="126" t="str">
        <f t="shared" si="661"/>
        <v/>
      </c>
      <c r="BG2091" s="126" t="str">
        <f t="shared" si="675"/>
        <v/>
      </c>
      <c r="BI2091" s="130" t="str">
        <f t="shared" si="676"/>
        <v/>
      </c>
    </row>
    <row r="2092" spans="2:61">
      <c r="B2092" s="111"/>
      <c r="C2092" s="536"/>
      <c r="D2092" s="128"/>
      <c r="E2092" s="583"/>
      <c r="F2092" s="128"/>
      <c r="G2092" s="588"/>
      <c r="H2092" s="588"/>
      <c r="I2092" s="130"/>
      <c r="J2092" s="139"/>
      <c r="K2092" s="131"/>
      <c r="L2092" s="132"/>
      <c r="M2092" s="132"/>
      <c r="N2092" s="141"/>
      <c r="O2092" s="139"/>
      <c r="P2092" s="139"/>
      <c r="Q2092" s="139"/>
      <c r="R2092" s="133"/>
      <c r="S2092" s="134"/>
      <c r="T2092" s="434" t="str">
        <f t="shared" si="669"/>
        <v/>
      </c>
      <c r="U2092" s="429"/>
      <c r="V2092" s="429" t="str">
        <f t="shared" si="670"/>
        <v/>
      </c>
      <c r="W2092" s="298"/>
      <c r="X2092" s="129" t="str">
        <f t="shared" si="677"/>
        <v/>
      </c>
      <c r="Y2092" s="129" t="str">
        <f t="shared" si="671"/>
        <v/>
      </c>
      <c r="Z2092" s="129" t="str">
        <f t="shared" si="672"/>
        <v/>
      </c>
      <c r="AA2092" s="133" t="str">
        <f t="shared" si="663"/>
        <v/>
      </c>
      <c r="AC2092" s="186" t="str">
        <f>AC2081</f>
        <v/>
      </c>
      <c r="AD2092" s="187" t="str">
        <f>AD2081</f>
        <v/>
      </c>
      <c r="AE2092" s="187" t="str">
        <f>AE2081</f>
        <v/>
      </c>
      <c r="AF2092" s="187" t="str">
        <f>AF2081</f>
        <v/>
      </c>
      <c r="AG2092" s="204">
        <f t="shared" si="673"/>
        <v>0</v>
      </c>
      <c r="AI2092" s="140" t="str">
        <f>IF(月報!G2092&lt;&gt;"",月報!G2092,"")</f>
        <v/>
      </c>
      <c r="AJ2092" s="126" t="str">
        <f>IF(月報!W2092&lt;&gt;"",月報!W2092*24,"")</f>
        <v/>
      </c>
      <c r="AK2092" s="126" t="str">
        <f>IF(月報!P2092&lt;&gt;"",月報!P2092,"")</f>
        <v/>
      </c>
      <c r="AL2092" s="126" t="str">
        <f>IF(月報!Q2092&lt;&gt;"",IF(月報!Q2092="平日残","",月報!Q2092),"")</f>
        <v/>
      </c>
      <c r="AM2092" s="126"/>
      <c r="AN2092" s="126" t="str">
        <f t="shared" si="662"/>
        <v/>
      </c>
      <c r="AO2092" s="126" t="str">
        <f>IF($E2092="","",VLOOKUP($E2092,カレンダマスタ!$A$5:$E$381,5,FALSE))</f>
        <v/>
      </c>
      <c r="AQ2092" s="196" t="str">
        <f>IF(G2092="","",IF(VLOOKUP(E2092,カレンダマスタ!$A$5:$D$381,4,FALSE)=0,"",1))</f>
        <v/>
      </c>
      <c r="AR2092" s="136" t="str">
        <f>IF($G2092="","",IF($AD2092="NSTC",INDEX(カレンダマスタ!$I$26:$O$31,MATCH($G2092,カレンダマスタ!$H$26:$H$31,1),MATCH($H2092,カレンダマスタ!$I$25:$O$25,1)),
IF($AD2092="CS本社",INDEX(カレンダマスタ!$I$36:$O$41,MATCH($G2092,カレンダマスタ!$H$36:$H$41,1),MATCH($H2092,カレンダマスタ!$I$35:$O$35,1)),
IF($AD2092="NS本社",INDEX(カレンダマスタ!$I$94:$O$99,MATCH($G2092,カレンダマスタ!$H$95:$H$100,1),MATCH($H2092,カレンダマスタ!$I$93:$O$93,1)),
IF($AD2092="ODC",INDEX(カレンダマスタ!$I$46:$O$51,MATCH($G2092,カレンダマスタ!$H$46:$H$51,1),MATCH($H2092,カレンダマスタ!$I$45:$O$45,1)),
IF($AD2092="NS東京TC",INDEX(カレンダマスタ!$I$56:$O$61,MATCH($G2092,カレンダマスタ!$H$56:$H$61,1),MATCH($H2092,カレンダマスタ!$I$55:$O$55,1)),""))))))</f>
        <v/>
      </c>
      <c r="AS2092" s="126" t="str">
        <f t="shared" si="674"/>
        <v/>
      </c>
      <c r="AU2092" s="137" t="str">
        <f>IF(E2092="","",VLOOKUP($E2092,カレンダマスタ!$A$4:$E$381,4,FALSE))</f>
        <v/>
      </c>
      <c r="AV2092" s="137" t="str">
        <f t="shared" si="664"/>
        <v/>
      </c>
      <c r="AW2092" s="137" t="str">
        <f t="shared" si="665"/>
        <v/>
      </c>
      <c r="AX2092" s="138" t="str">
        <f t="shared" si="666"/>
        <v/>
      </c>
      <c r="AY2092" s="138" t="str">
        <f t="shared" si="667"/>
        <v/>
      </c>
      <c r="AZ2092" s="130" t="str">
        <f>IF(AX2092&amp;AW2092="勤怠未設定","×",IF(AV2092="勤怠修正","×",IF(AC2092="外注","",IF(AA2092="",IF(AY2092&lt;&gt;"","×",""),IF(VLOOKUP(AA2092,カレンダマスタ!$H$66:$I$83,2,FALSE)&lt;&gt;AY2092,"×","OK")))))</f>
        <v/>
      </c>
      <c r="BC2092" s="137" t="str">
        <f>IF(E2092="","",VLOOKUP($E2092,カレンダマスタ!$A$4:$E$381,4,FALSE))</f>
        <v/>
      </c>
      <c r="BD2092" s="126" t="str">
        <f>IF(AC2092="社員","",IF(AG2092=0,"",IF(AD2092="NSTC",IF(COUNTIF(カレンダマスタ!$Q$5:$Q$32,G2092)=1,"OK","×"),
IF(AD2092="NS本社",IF(COUNTIF(カレンダマスタ!$T$5:$T$32,G2092)=1,"OK","×"),IF(COUNTIF(カレンダマスタ!$R$5:$R$32,G2092)=1,"OK","×")))))</f>
        <v/>
      </c>
      <c r="BE2092" s="126" t="str">
        <f>IF(AC2092="社員","",IF(G2092="","",IF(R2092&lt;&gt;"","",IF(AF2092="CS","OK",IF(VLOOKUP(E2092,カレンダマスタ!$A$5:$D$381,4,FALSE)&gt;0,"",IF(OR(G2092*24&gt;10.84,H2092*24&lt;14.5)=TRUE,"×","OK"))))))</f>
        <v/>
      </c>
      <c r="BF2092" s="126" t="str">
        <f t="shared" si="661"/>
        <v/>
      </c>
      <c r="BG2092" s="126" t="str">
        <f t="shared" si="675"/>
        <v/>
      </c>
      <c r="BI2092" s="130" t="str">
        <f t="shared" si="676"/>
        <v/>
      </c>
    </row>
    <row r="2093" spans="2:61">
      <c r="B2093" s="111"/>
      <c r="C2093" s="536"/>
      <c r="D2093" s="128"/>
      <c r="E2093" s="583"/>
      <c r="F2093" s="128"/>
      <c r="G2093" s="588"/>
      <c r="H2093" s="588"/>
      <c r="I2093" s="130"/>
      <c r="J2093" s="139"/>
      <c r="K2093" s="131"/>
      <c r="L2093" s="132"/>
      <c r="M2093" s="132"/>
      <c r="N2093" s="141"/>
      <c r="O2093" s="139"/>
      <c r="P2093" s="139"/>
      <c r="Q2093" s="139"/>
      <c r="R2093" s="133"/>
      <c r="S2093" s="134"/>
      <c r="T2093" s="434" t="str">
        <f t="shared" si="669"/>
        <v/>
      </c>
      <c r="U2093" s="429"/>
      <c r="V2093" s="429" t="str">
        <f t="shared" si="670"/>
        <v/>
      </c>
      <c r="W2093" s="298"/>
      <c r="X2093" s="129" t="str">
        <f t="shared" si="677"/>
        <v/>
      </c>
      <c r="Y2093" s="129" t="str">
        <f t="shared" si="671"/>
        <v/>
      </c>
      <c r="Z2093" s="129" t="str">
        <f t="shared" si="672"/>
        <v/>
      </c>
      <c r="AA2093" s="133" t="str">
        <f t="shared" si="663"/>
        <v/>
      </c>
      <c r="AC2093" s="186" t="str">
        <f>AC2081</f>
        <v/>
      </c>
      <c r="AD2093" s="187" t="str">
        <f>AD2081</f>
        <v/>
      </c>
      <c r="AE2093" s="187" t="str">
        <f>AE2081</f>
        <v/>
      </c>
      <c r="AF2093" s="187" t="str">
        <f>AF2081</f>
        <v/>
      </c>
      <c r="AG2093" s="204">
        <f t="shared" si="673"/>
        <v>0</v>
      </c>
      <c r="AI2093" s="140" t="str">
        <f>IF(月報!G2093&lt;&gt;"",月報!G2093,"")</f>
        <v/>
      </c>
      <c r="AJ2093" s="126" t="str">
        <f>IF(月報!W2093&lt;&gt;"",月報!W2093*24,"")</f>
        <v/>
      </c>
      <c r="AK2093" s="126" t="str">
        <f>IF(月報!P2093&lt;&gt;"",月報!P2093,"")</f>
        <v/>
      </c>
      <c r="AL2093" s="126" t="str">
        <f>IF(月報!Q2093&lt;&gt;"",IF(月報!Q2093="平日残","",月報!Q2093),"")</f>
        <v/>
      </c>
      <c r="AM2093" s="126"/>
      <c r="AN2093" s="126" t="str">
        <f t="shared" si="662"/>
        <v/>
      </c>
      <c r="AO2093" s="126" t="str">
        <f>IF($E2093="","",VLOOKUP($E2093,カレンダマスタ!$A$5:$E$381,5,FALSE))</f>
        <v/>
      </c>
      <c r="AQ2093" s="196" t="str">
        <f>IF(G2093="","",IF(VLOOKUP(E2093,カレンダマスタ!$A$5:$D$381,4,FALSE)=0,"",1))</f>
        <v/>
      </c>
      <c r="AR2093" s="136" t="str">
        <f>IF($G2093="","",IF($AD2093="NSTC",INDEX(カレンダマスタ!$I$26:$O$31,MATCH($G2093,カレンダマスタ!$H$26:$H$31,1),MATCH($H2093,カレンダマスタ!$I$25:$O$25,1)),
IF($AD2093="CS本社",INDEX(カレンダマスタ!$I$36:$O$41,MATCH($G2093,カレンダマスタ!$H$36:$H$41,1),MATCH($H2093,カレンダマスタ!$I$35:$O$35,1)),
IF($AD2093="NS本社",INDEX(カレンダマスタ!$I$94:$O$99,MATCH($G2093,カレンダマスタ!$H$95:$H$100,1),MATCH($H2093,カレンダマスタ!$I$93:$O$93,1)),
IF($AD2093="ODC",INDEX(カレンダマスタ!$I$46:$O$51,MATCH($G2093,カレンダマスタ!$H$46:$H$51,1),MATCH($H2093,カレンダマスタ!$I$45:$O$45,1)),
IF($AD2093="NS東京TC",INDEX(カレンダマスタ!$I$56:$O$61,MATCH($G2093,カレンダマスタ!$H$56:$H$61,1),MATCH($H2093,カレンダマスタ!$I$55:$O$55,1)),""))))))</f>
        <v/>
      </c>
      <c r="AS2093" s="126" t="str">
        <f t="shared" si="674"/>
        <v/>
      </c>
      <c r="AU2093" s="137" t="str">
        <f>IF(E2093="","",VLOOKUP($E2093,カレンダマスタ!$A$4:$E$381,4,FALSE))</f>
        <v/>
      </c>
      <c r="AV2093" s="137" t="str">
        <f t="shared" si="664"/>
        <v/>
      </c>
      <c r="AW2093" s="137" t="str">
        <f t="shared" si="665"/>
        <v/>
      </c>
      <c r="AX2093" s="138" t="str">
        <f t="shared" si="666"/>
        <v/>
      </c>
      <c r="AY2093" s="138" t="str">
        <f t="shared" si="667"/>
        <v/>
      </c>
      <c r="AZ2093" s="130" t="str">
        <f>IF(AX2093&amp;AW2093="勤怠未設定","×",IF(AV2093="勤怠修正","×",IF(AC2093="外注","",IF(AA2093="",IF(AY2093&lt;&gt;"","×",""),IF(VLOOKUP(AA2093,カレンダマスタ!$H$66:$I$83,2,FALSE)&lt;&gt;AY2093,"×","OK")))))</f>
        <v/>
      </c>
      <c r="BC2093" s="137" t="str">
        <f>IF(E2093="","",VLOOKUP($E2093,カレンダマスタ!$A$4:$E$381,4,FALSE))</f>
        <v/>
      </c>
      <c r="BD2093" s="126" t="str">
        <f>IF(AC2093="社員","",IF(AG2093=0,"",IF(AD2093="NSTC",IF(COUNTIF(カレンダマスタ!$Q$5:$Q$32,G2093)=1,"OK","×"),
IF(AD2093="NS本社",IF(COUNTIF(カレンダマスタ!$T$5:$T$32,G2093)=1,"OK","×"),IF(COUNTIF(カレンダマスタ!$R$5:$R$32,G2093)=1,"OK","×")))))</f>
        <v/>
      </c>
      <c r="BE2093" s="126" t="str">
        <f>IF(AC2093="社員","",IF(G2093="","",IF(R2093&lt;&gt;"","",IF(AF2093="CS","OK",IF(VLOOKUP(E2093,カレンダマスタ!$A$5:$D$381,4,FALSE)&gt;0,"",IF(OR(G2093*24&gt;10.84,H2093*24&lt;14.5)=TRUE,"×","OK"))))))</f>
        <v/>
      </c>
      <c r="BF2093" s="126" t="str">
        <f t="shared" si="661"/>
        <v/>
      </c>
      <c r="BG2093" s="126" t="str">
        <f t="shared" si="675"/>
        <v/>
      </c>
      <c r="BI2093" s="130" t="str">
        <f t="shared" si="676"/>
        <v/>
      </c>
    </row>
    <row r="2094" spans="2:61">
      <c r="B2094" s="111"/>
      <c r="C2094" s="537"/>
      <c r="D2094" s="142"/>
      <c r="E2094" s="584"/>
      <c r="F2094" s="142"/>
      <c r="G2094" s="589"/>
      <c r="H2094" s="589"/>
      <c r="I2094" s="144"/>
      <c r="J2094" s="148"/>
      <c r="K2094" s="145"/>
      <c r="L2094" s="146"/>
      <c r="M2094" s="146"/>
      <c r="N2094" s="147"/>
      <c r="O2094" s="148"/>
      <c r="P2094" s="148"/>
      <c r="Q2094" s="148"/>
      <c r="R2094" s="149"/>
      <c r="S2094" s="156"/>
      <c r="T2094" s="435" t="str">
        <f t="shared" si="669"/>
        <v/>
      </c>
      <c r="U2094" s="430"/>
      <c r="V2094" s="430" t="str">
        <f t="shared" si="670"/>
        <v/>
      </c>
      <c r="W2094" s="298"/>
      <c r="X2094" s="143" t="str">
        <f t="shared" si="677"/>
        <v/>
      </c>
      <c r="Y2094" s="143" t="str">
        <f t="shared" si="671"/>
        <v/>
      </c>
      <c r="Z2094" s="143" t="str">
        <f t="shared" si="672"/>
        <v/>
      </c>
      <c r="AA2094" s="149" t="str">
        <f t="shared" si="663"/>
        <v/>
      </c>
      <c r="AC2094" s="188" t="str">
        <f>AC2081</f>
        <v/>
      </c>
      <c r="AD2094" s="189" t="str">
        <f>AD2081</f>
        <v/>
      </c>
      <c r="AE2094" s="189" t="str">
        <f>AE2081</f>
        <v/>
      </c>
      <c r="AF2094" s="189" t="str">
        <f>AF2081</f>
        <v/>
      </c>
      <c r="AG2094" s="205">
        <f t="shared" si="673"/>
        <v>0</v>
      </c>
      <c r="AI2094" s="157" t="str">
        <f>IF(月報!G2094&lt;&gt;"",月報!G2094,"")</f>
        <v/>
      </c>
      <c r="AJ2094" s="151" t="str">
        <f>IF(月報!W2094&lt;&gt;"",月報!W2094*24,"")</f>
        <v/>
      </c>
      <c r="AK2094" s="151" t="str">
        <f>IF(月報!P2094&lt;&gt;"",月報!P2094,"")</f>
        <v/>
      </c>
      <c r="AL2094" s="151" t="str">
        <f>IF(月報!Q2094&lt;&gt;"",IF(月報!Q2094="平日残","",月報!Q2094),"")</f>
        <v/>
      </c>
      <c r="AM2094" s="151"/>
      <c r="AN2094" s="151" t="str">
        <f t="shared" si="662"/>
        <v/>
      </c>
      <c r="AO2094" s="151" t="str">
        <f>IF($E2094="","",VLOOKUP($E2094,カレンダマスタ!$A$5:$E$381,5,FALSE))</f>
        <v/>
      </c>
      <c r="AQ2094" s="197" t="str">
        <f>IF(G2094="","",IF(VLOOKUP(E2094,カレンダマスタ!$A$5:$D$381,4,FALSE)=0,"",1))</f>
        <v/>
      </c>
      <c r="AR2094" s="152" t="str">
        <f>IF($G2094="","",IF($AD2094="NSTC",INDEX(カレンダマスタ!$I$26:$O$31,MATCH($G2094,カレンダマスタ!$H$26:$H$31,1),MATCH($H2094,カレンダマスタ!$I$25:$O$25,1)),
IF($AD2094="CS本社",INDEX(カレンダマスタ!$I$36:$O$41,MATCH($G2094,カレンダマスタ!$H$36:$H$41,1),MATCH($H2094,カレンダマスタ!$I$35:$O$35,1)),
IF($AD2094="NS本社",INDEX(カレンダマスタ!$I$94:$O$99,MATCH($G2094,カレンダマスタ!$H$95:$H$100,1),MATCH($H2094,カレンダマスタ!$I$93:$O$93,1)),
IF($AD2094="ODC",INDEX(カレンダマスタ!$I$46:$O$51,MATCH($G2094,カレンダマスタ!$H$46:$H$51,1),MATCH($H2094,カレンダマスタ!$I$45:$O$45,1)),
IF($AD2094="NS東京TC",INDEX(カレンダマスタ!$I$56:$O$61,MATCH($G2094,カレンダマスタ!$H$56:$H$61,1),MATCH($H2094,カレンダマスタ!$I$55:$O$55,1)),""))))))</f>
        <v/>
      </c>
      <c r="AS2094" s="151" t="str">
        <f t="shared" si="674"/>
        <v/>
      </c>
      <c r="AU2094" s="153" t="str">
        <f>IF(E2094="","",VLOOKUP($E2094,カレンダマスタ!$A$4:$E$381,4,FALSE))</f>
        <v/>
      </c>
      <c r="AV2094" s="153" t="str">
        <f t="shared" si="664"/>
        <v/>
      </c>
      <c r="AW2094" s="153" t="str">
        <f t="shared" si="665"/>
        <v/>
      </c>
      <c r="AX2094" s="154" t="str">
        <f t="shared" si="666"/>
        <v/>
      </c>
      <c r="AY2094" s="154" t="str">
        <f t="shared" si="667"/>
        <v/>
      </c>
      <c r="AZ2094" s="144" t="str">
        <f>IF(AX2094&amp;AW2094="勤怠未設定","×",IF(AV2094="勤怠修正","×",IF(AC2094="外注","",IF(AA2094="",IF(AY2094&lt;&gt;"","×",""),IF(VLOOKUP(AA2094,カレンダマスタ!$H$66:$I$83,2,FALSE)&lt;&gt;AY2094,"×","OK")))))</f>
        <v/>
      </c>
      <c r="BC2094" s="153" t="str">
        <f>IF(E2094="","",VLOOKUP($E2094,カレンダマスタ!$A$4:$E$381,4,FALSE))</f>
        <v/>
      </c>
      <c r="BD2094" s="151" t="str">
        <f>IF(AC2094="社員","",IF(AG2094=0,"",IF(AD2094="NSTC",IF(COUNTIF(カレンダマスタ!$Q$5:$Q$32,G2094)=1,"OK","×"),
IF(AD2094="NS本社",IF(COUNTIF(カレンダマスタ!$T$5:$T$32,G2094)=1,"OK","×"),IF(COUNTIF(カレンダマスタ!$R$5:$R$32,G2094)=1,"OK","×")))))</f>
        <v/>
      </c>
      <c r="BE2094" s="151" t="str">
        <f>IF(AC2094="社員","",IF(G2094="","",IF(R2094&lt;&gt;"","",IF(AF2094="CS","OK",IF(VLOOKUP(E2094,カレンダマスタ!$A$5:$D$381,4,FALSE)&gt;0,"",IF(OR(G2094*24&gt;10.84,H2094*24&lt;14.5)=TRUE,"×","OK"))))))</f>
        <v/>
      </c>
      <c r="BF2094" s="151" t="str">
        <f t="shared" si="661"/>
        <v/>
      </c>
      <c r="BG2094" s="151" t="str">
        <f t="shared" si="675"/>
        <v/>
      </c>
      <c r="BI2094" s="144" t="str">
        <f t="shared" si="676"/>
        <v/>
      </c>
    </row>
    <row r="2095" spans="2:61">
      <c r="B2095" s="111"/>
      <c r="C2095" s="535"/>
      <c r="D2095" s="112"/>
      <c r="E2095" s="582"/>
      <c r="F2095" s="112"/>
      <c r="G2095" s="587"/>
      <c r="H2095" s="587"/>
      <c r="I2095" s="114"/>
      <c r="J2095" s="118"/>
      <c r="K2095" s="115"/>
      <c r="L2095" s="116"/>
      <c r="M2095" s="116"/>
      <c r="N2095" s="117"/>
      <c r="O2095" s="118"/>
      <c r="P2095" s="118"/>
      <c r="Q2095" s="118"/>
      <c r="R2095" s="119"/>
      <c r="S2095" s="120"/>
      <c r="T2095" s="433" t="str">
        <f t="shared" si="669"/>
        <v/>
      </c>
      <c r="U2095" s="431">
        <f>SUM(T2095:T2101)</f>
        <v>0</v>
      </c>
      <c r="V2095" s="431" t="str">
        <f t="shared" si="670"/>
        <v/>
      </c>
      <c r="W2095" s="298"/>
      <c r="X2095" s="113" t="str">
        <f t="shared" si="677"/>
        <v/>
      </c>
      <c r="Y2095" s="113" t="str">
        <f t="shared" si="671"/>
        <v/>
      </c>
      <c r="Z2095" s="113" t="str">
        <f t="shared" si="672"/>
        <v/>
      </c>
      <c r="AA2095" s="119" t="str">
        <f t="shared" si="663"/>
        <v/>
      </c>
      <c r="AC2095" s="190" t="str">
        <f>AC2081</f>
        <v/>
      </c>
      <c r="AD2095" s="191" t="str">
        <f>AD2081</f>
        <v/>
      </c>
      <c r="AE2095" s="191" t="str">
        <f>AE2081</f>
        <v/>
      </c>
      <c r="AF2095" s="191" t="str">
        <f>AF2081</f>
        <v/>
      </c>
      <c r="AG2095" s="206">
        <f t="shared" si="673"/>
        <v>0</v>
      </c>
      <c r="AI2095" s="158" t="str">
        <f>IF(月報!G2095&lt;&gt;"",月報!G2095,"")</f>
        <v/>
      </c>
      <c r="AJ2095" s="122" t="str">
        <f>IF(月報!W2095&lt;&gt;"",月報!W2095*24,"")</f>
        <v/>
      </c>
      <c r="AK2095" s="122" t="str">
        <f>IF(月報!P2095&lt;&gt;"",月報!P2095,"")</f>
        <v/>
      </c>
      <c r="AL2095" s="122" t="str">
        <f>IF(月報!Q2095&lt;&gt;"",IF(月報!Q2095="平日残","",月報!Q2095),"")</f>
        <v/>
      </c>
      <c r="AM2095" s="122"/>
      <c r="AN2095" s="122" t="str">
        <f t="shared" si="662"/>
        <v/>
      </c>
      <c r="AO2095" s="122" t="str">
        <f>IF($E2095="","",VLOOKUP($E2095,カレンダマスタ!$A$5:$E$381,5,FALSE))</f>
        <v/>
      </c>
      <c r="AQ2095" s="195" t="str">
        <f>IF(G2095="","",IF(VLOOKUP(E2095,カレンダマスタ!$A$5:$D$381,4,FALSE)=0,"",1))</f>
        <v/>
      </c>
      <c r="AR2095" s="123" t="str">
        <f>IF($G2095="","",IF($AD2095="NSTC",INDEX(カレンダマスタ!$I$26:$O$31,MATCH($G2095,カレンダマスタ!$H$26:$H$31,1),MATCH($H2095,カレンダマスタ!$I$25:$O$25,1)),
IF($AD2095="CS本社",INDEX(カレンダマスタ!$I$36:$O$41,MATCH($G2095,カレンダマスタ!$H$36:$H$41,1),MATCH($H2095,カレンダマスタ!$I$35:$O$35,1)),
IF($AD2095="NS本社",INDEX(カレンダマスタ!$I$94:$O$99,MATCH($G2095,カレンダマスタ!$H$95:$H$100,1),MATCH($H2095,カレンダマスタ!$I$93:$O$93,1)),
IF($AD2095="ODC",INDEX(カレンダマスタ!$I$46:$O$51,MATCH($G2095,カレンダマスタ!$H$46:$H$51,1),MATCH($H2095,カレンダマスタ!$I$45:$O$45,1)),
IF($AD2095="NS東京TC",INDEX(カレンダマスタ!$I$56:$O$61,MATCH($G2095,カレンダマスタ!$H$56:$H$61,1),MATCH($H2095,カレンダマスタ!$I$55:$O$55,1)),""))))))</f>
        <v/>
      </c>
      <c r="AS2095" s="122" t="str">
        <f t="shared" si="674"/>
        <v/>
      </c>
      <c r="AU2095" s="124" t="str">
        <f>IF(E2095="","",VLOOKUP($E2095,カレンダマスタ!$A$4:$E$381,4,FALSE))</f>
        <v/>
      </c>
      <c r="AV2095" s="124" t="str">
        <f t="shared" si="664"/>
        <v/>
      </c>
      <c r="AW2095" s="124" t="str">
        <f t="shared" si="665"/>
        <v/>
      </c>
      <c r="AX2095" s="125" t="str">
        <f t="shared" si="666"/>
        <v/>
      </c>
      <c r="AY2095" s="125" t="str">
        <f t="shared" si="667"/>
        <v/>
      </c>
      <c r="AZ2095" s="114" t="str">
        <f>IF(AX2095&amp;AW2095="勤怠未設定","×",IF(AV2095="勤怠修正","×",IF(AC2095="外注","",IF(AA2095="",IF(AY2095&lt;&gt;"","×",""),IF(VLOOKUP(AA2095,カレンダマスタ!$H$66:$I$83,2,FALSE)&lt;&gt;AY2095,"×","OK")))))</f>
        <v/>
      </c>
      <c r="BC2095" s="124" t="str">
        <f>IF(E2095="","",VLOOKUP($E2095,カレンダマスタ!$A$4:$E$381,4,FALSE))</f>
        <v/>
      </c>
      <c r="BD2095" s="122" t="str">
        <f>IF(AC2095="社員","",IF(AG2095=0,"",IF(AD2095="NSTC",IF(COUNTIF(カレンダマスタ!$Q$5:$Q$32,G2095)=1,"OK","×"),
IF(AD2095="NS本社",IF(COUNTIF(カレンダマスタ!$T$5:$T$32,G2095)=1,"OK","×"),IF(COUNTIF(カレンダマスタ!$R$5:$R$32,G2095)=1,"OK","×")))))</f>
        <v/>
      </c>
      <c r="BE2095" s="122" t="str">
        <f>IF(AC2095="社員","",IF(G2095="","",IF(R2095&lt;&gt;"","",IF(AF2095="CS","OK",IF(VLOOKUP(E2095,カレンダマスタ!$A$5:$D$381,4,FALSE)&gt;0,"",IF(OR(G2095*24&gt;10.84,H2095*24&lt;14.5)=TRUE,"×","OK"))))))</f>
        <v/>
      </c>
      <c r="BF2095" s="122" t="str">
        <f t="shared" si="661"/>
        <v/>
      </c>
      <c r="BG2095" s="122" t="str">
        <f t="shared" si="675"/>
        <v/>
      </c>
      <c r="BI2095" s="114" t="str">
        <f t="shared" si="676"/>
        <v/>
      </c>
    </row>
    <row r="2096" spans="2:61">
      <c r="B2096" s="111"/>
      <c r="C2096" s="536"/>
      <c r="D2096" s="128"/>
      <c r="E2096" s="583"/>
      <c r="F2096" s="128"/>
      <c r="G2096" s="588"/>
      <c r="H2096" s="588"/>
      <c r="I2096" s="130"/>
      <c r="J2096" s="139"/>
      <c r="K2096" s="131"/>
      <c r="L2096" s="132"/>
      <c r="M2096" s="132"/>
      <c r="N2096" s="141"/>
      <c r="O2096" s="139"/>
      <c r="P2096" s="139"/>
      <c r="Q2096" s="139"/>
      <c r="R2096" s="133"/>
      <c r="S2096" s="134"/>
      <c r="T2096" s="434" t="str">
        <f t="shared" si="669"/>
        <v/>
      </c>
      <c r="U2096" s="429"/>
      <c r="V2096" s="429" t="str">
        <f t="shared" si="670"/>
        <v/>
      </c>
      <c r="W2096" s="298"/>
      <c r="X2096" s="129" t="str">
        <f t="shared" si="677"/>
        <v/>
      </c>
      <c r="Y2096" s="129" t="str">
        <f t="shared" si="671"/>
        <v/>
      </c>
      <c r="Z2096" s="129" t="str">
        <f t="shared" si="672"/>
        <v/>
      </c>
      <c r="AA2096" s="133" t="str">
        <f t="shared" si="663"/>
        <v/>
      </c>
      <c r="AC2096" s="186" t="str">
        <f>AC2081</f>
        <v/>
      </c>
      <c r="AD2096" s="187" t="str">
        <f>AD2081</f>
        <v/>
      </c>
      <c r="AE2096" s="187" t="str">
        <f>AE2081</f>
        <v/>
      </c>
      <c r="AF2096" s="187" t="str">
        <f>AF2081</f>
        <v/>
      </c>
      <c r="AG2096" s="204">
        <f t="shared" si="673"/>
        <v>0</v>
      </c>
      <c r="AI2096" s="135" t="str">
        <f>IF(月報!G2096&lt;&gt;"",月報!G2096,"")</f>
        <v/>
      </c>
      <c r="AJ2096" s="126" t="str">
        <f>IF(月報!W2096&lt;&gt;"",月報!W2096*24,"")</f>
        <v/>
      </c>
      <c r="AK2096" s="126" t="str">
        <f>IF(月報!P2096&lt;&gt;"",月報!P2096,"")</f>
        <v/>
      </c>
      <c r="AL2096" s="126" t="str">
        <f>IF(月報!Q2096&lt;&gt;"",IF(月報!Q2096="平日残","",月報!Q2096),"")</f>
        <v/>
      </c>
      <c r="AM2096" s="126"/>
      <c r="AN2096" s="126" t="str">
        <f t="shared" si="662"/>
        <v/>
      </c>
      <c r="AO2096" s="126" t="str">
        <f>IF($E2096="","",VLOOKUP($E2096,カレンダマスタ!$A$5:$E$381,5,FALSE))</f>
        <v/>
      </c>
      <c r="AQ2096" s="196" t="str">
        <f>IF(G2096="","",IF(VLOOKUP(E2096,カレンダマスタ!$A$5:$D$381,4,FALSE)=0,"",1))</f>
        <v/>
      </c>
      <c r="AR2096" s="136" t="str">
        <f>IF($G2096="","",IF($AD2096="NSTC",INDEX(カレンダマスタ!$I$26:$O$31,MATCH($G2096,カレンダマスタ!$H$26:$H$31,1),MATCH($H2096,カレンダマスタ!$I$25:$O$25,1)),
IF($AD2096="CS本社",INDEX(カレンダマスタ!$I$36:$O$41,MATCH($G2096,カレンダマスタ!$H$36:$H$41,1),MATCH($H2096,カレンダマスタ!$I$35:$O$35,1)),
IF($AD2096="NS本社",INDEX(カレンダマスタ!$I$94:$O$99,MATCH($G2096,カレンダマスタ!$H$95:$H$100,1),MATCH($H2096,カレンダマスタ!$I$93:$O$93,1)),
IF($AD2096="ODC",INDEX(カレンダマスタ!$I$46:$O$51,MATCH($G2096,カレンダマスタ!$H$46:$H$51,1),MATCH($H2096,カレンダマスタ!$I$45:$O$45,1)),
IF($AD2096="NS東京TC",INDEX(カレンダマスタ!$I$56:$O$61,MATCH($G2096,カレンダマスタ!$H$56:$H$61,1),MATCH($H2096,カレンダマスタ!$I$55:$O$55,1)),""))))))</f>
        <v/>
      </c>
      <c r="AS2096" s="126" t="str">
        <f t="shared" si="674"/>
        <v/>
      </c>
      <c r="AU2096" s="137" t="str">
        <f>IF(E2096="","",VLOOKUP($E2096,カレンダマスタ!$A$4:$E$381,4,FALSE))</f>
        <v/>
      </c>
      <c r="AV2096" s="137" t="str">
        <f t="shared" si="664"/>
        <v/>
      </c>
      <c r="AW2096" s="137" t="str">
        <f t="shared" si="665"/>
        <v/>
      </c>
      <c r="AX2096" s="138" t="str">
        <f t="shared" si="666"/>
        <v/>
      </c>
      <c r="AY2096" s="138" t="str">
        <f t="shared" si="667"/>
        <v/>
      </c>
      <c r="AZ2096" s="130" t="str">
        <f>IF(AX2096&amp;AW2096="勤怠未設定","×",IF(AV2096="勤怠修正","×",IF(AC2096="外注","",IF(AA2096="",IF(AY2096&lt;&gt;"","×",""),IF(VLOOKUP(AA2096,カレンダマスタ!$H$66:$I$83,2,FALSE)&lt;&gt;AY2096,"×","OK")))))</f>
        <v/>
      </c>
      <c r="BC2096" s="137" t="str">
        <f>IF(E2096="","",VLOOKUP($E2096,カレンダマスタ!$A$4:$E$381,4,FALSE))</f>
        <v/>
      </c>
      <c r="BD2096" s="126" t="str">
        <f>IF(AC2096="社員","",IF(AG2096=0,"",IF(AD2096="NSTC",IF(COUNTIF(カレンダマスタ!$Q$5:$Q$32,G2096)=1,"OK","×"),
IF(AD2096="NS本社",IF(COUNTIF(カレンダマスタ!$T$5:$T$32,G2096)=1,"OK","×"),IF(COUNTIF(カレンダマスタ!$R$5:$R$32,G2096)=1,"OK","×")))))</f>
        <v/>
      </c>
      <c r="BE2096" s="126" t="str">
        <f>IF(AC2096="社員","",IF(G2096="","",IF(R2096&lt;&gt;"","",IF(AF2096="CS","OK",IF(VLOOKUP(E2096,カレンダマスタ!$A$5:$D$381,4,FALSE)&gt;0,"",IF(OR(G2096*24&gt;10.84,H2096*24&lt;14.5)=TRUE,"×","OK"))))))</f>
        <v/>
      </c>
      <c r="BF2096" s="126" t="str">
        <f t="shared" si="661"/>
        <v/>
      </c>
      <c r="BG2096" s="126" t="str">
        <f t="shared" si="675"/>
        <v/>
      </c>
      <c r="BI2096" s="130" t="str">
        <f t="shared" si="676"/>
        <v/>
      </c>
    </row>
    <row r="2097" spans="2:61">
      <c r="B2097" s="210"/>
      <c r="C2097" s="536"/>
      <c r="D2097" s="128"/>
      <c r="E2097" s="583"/>
      <c r="F2097" s="128"/>
      <c r="G2097" s="588"/>
      <c r="H2097" s="588"/>
      <c r="I2097" s="130"/>
      <c r="J2097" s="139"/>
      <c r="K2097" s="131"/>
      <c r="L2097" s="132"/>
      <c r="M2097" s="132"/>
      <c r="N2097" s="141"/>
      <c r="O2097" s="139"/>
      <c r="P2097" s="139"/>
      <c r="Q2097" s="139"/>
      <c r="R2097" s="133"/>
      <c r="S2097" s="134"/>
      <c r="T2097" s="434" t="str">
        <f t="shared" si="669"/>
        <v/>
      </c>
      <c r="U2097" s="429"/>
      <c r="V2097" s="429" t="str">
        <f t="shared" si="670"/>
        <v/>
      </c>
      <c r="W2097" s="298"/>
      <c r="X2097" s="129" t="str">
        <f t="shared" si="677"/>
        <v/>
      </c>
      <c r="Y2097" s="129" t="str">
        <f t="shared" si="671"/>
        <v/>
      </c>
      <c r="Z2097" s="129" t="str">
        <f t="shared" si="672"/>
        <v/>
      </c>
      <c r="AA2097" s="133" t="str">
        <f t="shared" si="663"/>
        <v/>
      </c>
      <c r="AC2097" s="186" t="str">
        <f>AC2081</f>
        <v/>
      </c>
      <c r="AD2097" s="187" t="str">
        <f>AD2081</f>
        <v/>
      </c>
      <c r="AE2097" s="187" t="str">
        <f>AE2081</f>
        <v/>
      </c>
      <c r="AF2097" s="187" t="str">
        <f>AF2081</f>
        <v/>
      </c>
      <c r="AG2097" s="204">
        <f t="shared" si="673"/>
        <v>0</v>
      </c>
      <c r="AI2097" s="135" t="str">
        <f>IF(月報!G2097&lt;&gt;"",月報!G2097,"")</f>
        <v/>
      </c>
      <c r="AJ2097" s="126" t="str">
        <f>IF(月報!W2097&lt;&gt;"",月報!W2097*24,"")</f>
        <v/>
      </c>
      <c r="AK2097" s="126" t="str">
        <f>IF(月報!P2097&lt;&gt;"",月報!P2097,"")</f>
        <v/>
      </c>
      <c r="AL2097" s="126" t="str">
        <f>IF(月報!Q2097&lt;&gt;"",IF(月報!Q2097="平日残","",月報!Q2097),"")</f>
        <v/>
      </c>
      <c r="AM2097" s="126"/>
      <c r="AN2097" s="126" t="str">
        <f t="shared" si="662"/>
        <v/>
      </c>
      <c r="AO2097" s="126" t="str">
        <f>IF($E2097="","",VLOOKUP($E2097,カレンダマスタ!$A$5:$E$381,5,FALSE))</f>
        <v/>
      </c>
      <c r="AQ2097" s="196" t="str">
        <f>IF(G2097="","",IF(VLOOKUP(E2097,カレンダマスタ!$A$5:$D$381,4,FALSE)=0,"",1))</f>
        <v/>
      </c>
      <c r="AR2097" s="136" t="str">
        <f>IF($G2097="","",IF($AD2097="NSTC",INDEX(カレンダマスタ!$I$26:$O$31,MATCH($G2097,カレンダマスタ!$H$26:$H$31,1),MATCH($H2097,カレンダマスタ!$I$25:$O$25,1)),
IF($AD2097="CS本社",INDEX(カレンダマスタ!$I$36:$O$41,MATCH($G2097,カレンダマスタ!$H$36:$H$41,1),MATCH($H2097,カレンダマスタ!$I$35:$O$35,1)),
IF($AD2097="NS本社",INDEX(カレンダマスタ!$I$94:$O$99,MATCH($G2097,カレンダマスタ!$H$95:$H$100,1),MATCH($H2097,カレンダマスタ!$I$93:$O$93,1)),
IF($AD2097="ODC",INDEX(カレンダマスタ!$I$46:$O$51,MATCH($G2097,カレンダマスタ!$H$46:$H$51,1),MATCH($H2097,カレンダマスタ!$I$45:$O$45,1)),
IF($AD2097="NS東京TC",INDEX(カレンダマスタ!$I$56:$O$61,MATCH($G2097,カレンダマスタ!$H$56:$H$61,1),MATCH($H2097,カレンダマスタ!$I$55:$O$55,1)),""))))))</f>
        <v/>
      </c>
      <c r="AS2097" s="126" t="str">
        <f t="shared" si="674"/>
        <v/>
      </c>
      <c r="AU2097" s="137" t="str">
        <f>IF(E2097="","",VLOOKUP($E2097,カレンダマスタ!$A$4:$E$381,4,FALSE))</f>
        <v/>
      </c>
      <c r="AV2097" s="137" t="str">
        <f t="shared" si="664"/>
        <v/>
      </c>
      <c r="AW2097" s="137" t="str">
        <f t="shared" si="665"/>
        <v/>
      </c>
      <c r="AX2097" s="138" t="str">
        <f t="shared" si="666"/>
        <v/>
      </c>
      <c r="AY2097" s="138" t="str">
        <f t="shared" si="667"/>
        <v/>
      </c>
      <c r="AZ2097" s="130" t="str">
        <f>IF(AX2097&amp;AW2097="勤怠未設定","×",IF(AV2097="勤怠修正","×",IF(AC2097="外注","",IF(AA2097="",IF(AY2097&lt;&gt;"","×",""),IF(VLOOKUP(AA2097,カレンダマスタ!$H$66:$I$83,2,FALSE)&lt;&gt;AY2097,"×","OK")))))</f>
        <v/>
      </c>
      <c r="BC2097" s="137" t="str">
        <f>IF(E2097="","",VLOOKUP($E2097,カレンダマスタ!$A$4:$E$381,4,FALSE))</f>
        <v/>
      </c>
      <c r="BD2097" s="126" t="str">
        <f>IF(AC2097="社員","",IF(AG2097=0,"",IF(AD2097="NSTC",IF(COUNTIF(カレンダマスタ!$Q$5:$Q$32,G2097)=1,"OK","×"),
IF(AD2097="NS本社",IF(COUNTIF(カレンダマスタ!$T$5:$T$32,G2097)=1,"OK","×"),IF(COUNTIF(カレンダマスタ!$R$5:$R$32,G2097)=1,"OK","×")))))</f>
        <v/>
      </c>
      <c r="BE2097" s="126" t="str">
        <f>IF(AC2097="社員","",IF(G2097="","",IF(R2097&lt;&gt;"","",IF(AF2097="CS","OK",IF(VLOOKUP(E2097,カレンダマスタ!$A$5:$D$381,4,FALSE)&gt;0,"",IF(OR(G2097*24&gt;10.84,H2097*24&lt;14.5)=TRUE,"×","OK"))))))</f>
        <v/>
      </c>
      <c r="BF2097" s="126" t="str">
        <f t="shared" si="661"/>
        <v/>
      </c>
      <c r="BG2097" s="126" t="str">
        <f t="shared" si="675"/>
        <v/>
      </c>
      <c r="BI2097" s="130" t="str">
        <f t="shared" si="676"/>
        <v/>
      </c>
    </row>
    <row r="2098" spans="2:61">
      <c r="B2098" s="210"/>
      <c r="C2098" s="536"/>
      <c r="D2098" s="128"/>
      <c r="E2098" s="583"/>
      <c r="F2098" s="128"/>
      <c r="G2098" s="588"/>
      <c r="H2098" s="588"/>
      <c r="I2098" s="130"/>
      <c r="J2098" s="139"/>
      <c r="K2098" s="131"/>
      <c r="L2098" s="132"/>
      <c r="M2098" s="132"/>
      <c r="N2098" s="141"/>
      <c r="O2098" s="139"/>
      <c r="P2098" s="139"/>
      <c r="Q2098" s="139"/>
      <c r="R2098" s="133"/>
      <c r="S2098" s="134"/>
      <c r="T2098" s="434" t="str">
        <f t="shared" si="669"/>
        <v/>
      </c>
      <c r="U2098" s="429"/>
      <c r="V2098" s="429" t="str">
        <f t="shared" si="670"/>
        <v/>
      </c>
      <c r="W2098" s="298"/>
      <c r="X2098" s="129" t="str">
        <f t="shared" si="677"/>
        <v/>
      </c>
      <c r="Y2098" s="129" t="str">
        <f t="shared" si="671"/>
        <v/>
      </c>
      <c r="Z2098" s="129" t="str">
        <f t="shared" si="672"/>
        <v/>
      </c>
      <c r="AA2098" s="133" t="str">
        <f t="shared" si="663"/>
        <v/>
      </c>
      <c r="AC2098" s="186" t="str">
        <f>AC2081</f>
        <v/>
      </c>
      <c r="AD2098" s="187" t="str">
        <f>AD2081</f>
        <v/>
      </c>
      <c r="AE2098" s="187" t="str">
        <f>AE2081</f>
        <v/>
      </c>
      <c r="AF2098" s="187" t="str">
        <f>AF2081</f>
        <v/>
      </c>
      <c r="AG2098" s="204">
        <f t="shared" si="673"/>
        <v>0</v>
      </c>
      <c r="AI2098" s="140" t="str">
        <f>IF(月報!G2098&lt;&gt;"",月報!G2098,"")</f>
        <v/>
      </c>
      <c r="AJ2098" s="126" t="str">
        <f>IF(月報!W2098&lt;&gt;"",月報!W2098*24,"")</f>
        <v/>
      </c>
      <c r="AK2098" s="126" t="str">
        <f>IF(月報!P2098&lt;&gt;"",月報!P2098,"")</f>
        <v/>
      </c>
      <c r="AL2098" s="126" t="str">
        <f>IF(月報!Q2098&lt;&gt;"",IF(月報!Q2098="平日残","",月報!Q2098),"")</f>
        <v/>
      </c>
      <c r="AM2098" s="126"/>
      <c r="AN2098" s="126" t="str">
        <f t="shared" si="662"/>
        <v/>
      </c>
      <c r="AO2098" s="126" t="str">
        <f>IF($E2098="","",VLOOKUP($E2098,カレンダマスタ!$A$5:$E$381,5,FALSE))</f>
        <v/>
      </c>
      <c r="AQ2098" s="196" t="str">
        <f>IF(G2098="","",IF(VLOOKUP(E2098,カレンダマスタ!$A$5:$D$381,4,FALSE)=0,"",1))</f>
        <v/>
      </c>
      <c r="AR2098" s="136" t="str">
        <f>IF($G2098="","",IF($AD2098="NSTC",INDEX(カレンダマスタ!$I$26:$O$31,MATCH($G2098,カレンダマスタ!$H$26:$H$31,1),MATCH($H2098,カレンダマスタ!$I$25:$O$25,1)),
IF($AD2098="CS本社",INDEX(カレンダマスタ!$I$36:$O$41,MATCH($G2098,カレンダマスタ!$H$36:$H$41,1),MATCH($H2098,カレンダマスタ!$I$35:$O$35,1)),
IF($AD2098="NS本社",INDEX(カレンダマスタ!$I$94:$O$99,MATCH($G2098,カレンダマスタ!$H$95:$H$100,1),MATCH($H2098,カレンダマスタ!$I$93:$O$93,1)),
IF($AD2098="ODC",INDEX(カレンダマスタ!$I$46:$O$51,MATCH($G2098,カレンダマスタ!$H$46:$H$51,1),MATCH($H2098,カレンダマスタ!$I$45:$O$45,1)),
IF($AD2098="NS東京TC",INDEX(カレンダマスタ!$I$56:$O$61,MATCH($G2098,カレンダマスタ!$H$56:$H$61,1),MATCH($H2098,カレンダマスタ!$I$55:$O$55,1)),""))))))</f>
        <v/>
      </c>
      <c r="AS2098" s="126" t="str">
        <f t="shared" si="674"/>
        <v/>
      </c>
      <c r="AU2098" s="137" t="str">
        <f>IF(E2098="","",VLOOKUP($E2098,カレンダマスタ!$A$4:$E$381,4,FALSE))</f>
        <v/>
      </c>
      <c r="AV2098" s="137" t="str">
        <f t="shared" si="664"/>
        <v/>
      </c>
      <c r="AW2098" s="137" t="str">
        <f t="shared" si="665"/>
        <v/>
      </c>
      <c r="AX2098" s="138" t="str">
        <f t="shared" si="666"/>
        <v/>
      </c>
      <c r="AY2098" s="138" t="str">
        <f t="shared" si="667"/>
        <v/>
      </c>
      <c r="AZ2098" s="130" t="str">
        <f>IF(AX2098&amp;AW2098="勤怠未設定","×",IF(AV2098="勤怠修正","×",IF(AC2098="外注","",IF(AA2098="",IF(AY2098&lt;&gt;"","×",""),IF(VLOOKUP(AA2098,カレンダマスタ!$H$66:$I$83,2,FALSE)&lt;&gt;AY2098,"×","OK")))))</f>
        <v/>
      </c>
      <c r="BC2098" s="137" t="str">
        <f>IF(E2098="","",VLOOKUP($E2098,カレンダマスタ!$A$4:$E$381,4,FALSE))</f>
        <v/>
      </c>
      <c r="BD2098" s="126" t="str">
        <f>IF(AC2098="社員","",IF(AG2098=0,"",IF(AD2098="NSTC",IF(COUNTIF(カレンダマスタ!$Q$5:$Q$32,G2098)=1,"OK","×"),
IF(AD2098="NS本社",IF(COUNTIF(カレンダマスタ!$T$5:$T$32,G2098)=1,"OK","×"),IF(COUNTIF(カレンダマスタ!$R$5:$R$32,G2098)=1,"OK","×")))))</f>
        <v/>
      </c>
      <c r="BE2098" s="126" t="str">
        <f>IF(AC2098="社員","",IF(G2098="","",IF(R2098&lt;&gt;"","",IF(AF2098="CS","OK",IF(VLOOKUP(E2098,カレンダマスタ!$A$5:$D$381,4,FALSE)&gt;0,"",IF(OR(G2098*24&gt;10.84,H2098*24&lt;14.5)=TRUE,"×","OK"))))))</f>
        <v/>
      </c>
      <c r="BF2098" s="126" t="str">
        <f t="shared" si="661"/>
        <v/>
      </c>
      <c r="BG2098" s="126" t="str">
        <f t="shared" si="675"/>
        <v/>
      </c>
      <c r="BI2098" s="130" t="str">
        <f t="shared" si="676"/>
        <v/>
      </c>
    </row>
    <row r="2099" spans="2:61">
      <c r="B2099" s="210"/>
      <c r="C2099" s="536"/>
      <c r="D2099" s="128"/>
      <c r="E2099" s="583"/>
      <c r="F2099" s="128"/>
      <c r="G2099" s="588"/>
      <c r="H2099" s="588"/>
      <c r="I2099" s="130"/>
      <c r="J2099" s="139"/>
      <c r="K2099" s="131"/>
      <c r="L2099" s="132"/>
      <c r="M2099" s="132"/>
      <c r="N2099" s="141"/>
      <c r="O2099" s="139"/>
      <c r="P2099" s="139"/>
      <c r="Q2099" s="139"/>
      <c r="R2099" s="133"/>
      <c r="S2099" s="134"/>
      <c r="T2099" s="434" t="str">
        <f t="shared" si="669"/>
        <v/>
      </c>
      <c r="U2099" s="429"/>
      <c r="V2099" s="429" t="str">
        <f t="shared" si="670"/>
        <v/>
      </c>
      <c r="W2099" s="298"/>
      <c r="X2099" s="129" t="str">
        <f t="shared" si="677"/>
        <v/>
      </c>
      <c r="Y2099" s="129" t="str">
        <f t="shared" si="671"/>
        <v/>
      </c>
      <c r="Z2099" s="129" t="str">
        <f t="shared" si="672"/>
        <v/>
      </c>
      <c r="AA2099" s="133" t="str">
        <f t="shared" si="663"/>
        <v/>
      </c>
      <c r="AC2099" s="186" t="str">
        <f>AC2081</f>
        <v/>
      </c>
      <c r="AD2099" s="187" t="str">
        <f>AD2081</f>
        <v/>
      </c>
      <c r="AE2099" s="187" t="str">
        <f>AE2081</f>
        <v/>
      </c>
      <c r="AF2099" s="187" t="str">
        <f>AF2081</f>
        <v/>
      </c>
      <c r="AG2099" s="204">
        <f t="shared" si="673"/>
        <v>0</v>
      </c>
      <c r="AI2099" s="140" t="str">
        <f>IF(月報!G2099&lt;&gt;"",月報!G2099,"")</f>
        <v/>
      </c>
      <c r="AJ2099" s="126" t="str">
        <f>IF(月報!W2099&lt;&gt;"",月報!W2099*24,"")</f>
        <v/>
      </c>
      <c r="AK2099" s="126" t="str">
        <f>IF(月報!P2099&lt;&gt;"",月報!P2099,"")</f>
        <v/>
      </c>
      <c r="AL2099" s="126" t="str">
        <f>IF(月報!Q2099&lt;&gt;"",IF(月報!Q2099="平日残","",月報!Q2099),"")</f>
        <v/>
      </c>
      <c r="AM2099" s="126"/>
      <c r="AN2099" s="126" t="str">
        <f t="shared" si="662"/>
        <v/>
      </c>
      <c r="AO2099" s="126" t="str">
        <f>IF($E2099="","",VLOOKUP($E2099,カレンダマスタ!$A$5:$E$381,5,FALSE))</f>
        <v/>
      </c>
      <c r="AQ2099" s="196" t="str">
        <f>IF(G2099="","",IF(VLOOKUP(E2099,カレンダマスタ!$A$5:$D$381,4,FALSE)=0,"",1))</f>
        <v/>
      </c>
      <c r="AR2099" s="136" t="str">
        <f>IF($G2099="","",IF($AD2099="NSTC",INDEX(カレンダマスタ!$I$26:$O$31,MATCH($G2099,カレンダマスタ!$H$26:$H$31,1),MATCH($H2099,カレンダマスタ!$I$25:$O$25,1)),
IF($AD2099="CS本社",INDEX(カレンダマスタ!$I$36:$O$41,MATCH($G2099,カレンダマスタ!$H$36:$H$41,1),MATCH($H2099,カレンダマスタ!$I$35:$O$35,1)),
IF($AD2099="NS本社",INDEX(カレンダマスタ!$I$94:$O$99,MATCH($G2099,カレンダマスタ!$H$95:$H$100,1),MATCH($H2099,カレンダマスタ!$I$93:$O$93,1)),
IF($AD2099="ODC",INDEX(カレンダマスタ!$I$46:$O$51,MATCH($G2099,カレンダマスタ!$H$46:$H$51,1),MATCH($H2099,カレンダマスタ!$I$45:$O$45,1)),
IF($AD2099="NS東京TC",INDEX(カレンダマスタ!$I$56:$O$61,MATCH($G2099,カレンダマスタ!$H$56:$H$61,1),MATCH($H2099,カレンダマスタ!$I$55:$O$55,1)),""))))))</f>
        <v/>
      </c>
      <c r="AS2099" s="126" t="str">
        <f t="shared" si="674"/>
        <v/>
      </c>
      <c r="AU2099" s="137" t="str">
        <f>IF(E2099="","",VLOOKUP($E2099,カレンダマスタ!$A$4:$E$381,4,FALSE))</f>
        <v/>
      </c>
      <c r="AV2099" s="137" t="str">
        <f t="shared" si="664"/>
        <v/>
      </c>
      <c r="AW2099" s="137" t="str">
        <f t="shared" si="665"/>
        <v/>
      </c>
      <c r="AX2099" s="138" t="str">
        <f t="shared" si="666"/>
        <v/>
      </c>
      <c r="AY2099" s="138" t="str">
        <f t="shared" si="667"/>
        <v/>
      </c>
      <c r="AZ2099" s="130" t="str">
        <f>IF(AX2099&amp;AW2099="勤怠未設定","×",IF(AV2099="勤怠修正","×",IF(AC2099="外注","",IF(AA2099="",IF(AY2099&lt;&gt;"","×",""),IF(VLOOKUP(AA2099,カレンダマスタ!$H$66:$I$83,2,FALSE)&lt;&gt;AY2099,"×","OK")))))</f>
        <v/>
      </c>
      <c r="BC2099" s="137" t="str">
        <f>IF(E2099="","",VLOOKUP($E2099,カレンダマスタ!$A$4:$E$381,4,FALSE))</f>
        <v/>
      </c>
      <c r="BD2099" s="126" t="str">
        <f>IF(AC2099="社員","",IF(AG2099=0,"",IF(AD2099="NSTC",IF(COUNTIF(カレンダマスタ!$Q$5:$Q$32,G2099)=1,"OK","×"),
IF(AD2099="NS本社",IF(COUNTIF(カレンダマスタ!$T$5:$T$32,G2099)=1,"OK","×"),IF(COUNTIF(カレンダマスタ!$R$5:$R$32,G2099)=1,"OK","×")))))</f>
        <v/>
      </c>
      <c r="BE2099" s="126" t="str">
        <f>IF(AC2099="社員","",IF(G2099="","",IF(R2099&lt;&gt;"","",IF(AF2099="CS","OK",IF(VLOOKUP(E2099,カレンダマスタ!$A$5:$D$381,4,FALSE)&gt;0,"",IF(OR(G2099*24&gt;10.84,H2099*24&lt;14.5)=TRUE,"×","OK"))))))</f>
        <v/>
      </c>
      <c r="BF2099" s="126" t="str">
        <f t="shared" si="661"/>
        <v/>
      </c>
      <c r="BG2099" s="126" t="str">
        <f t="shared" si="675"/>
        <v/>
      </c>
      <c r="BI2099" s="130" t="str">
        <f t="shared" si="676"/>
        <v/>
      </c>
    </row>
    <row r="2100" spans="2:61">
      <c r="B2100" s="210"/>
      <c r="C2100" s="536"/>
      <c r="D2100" s="128"/>
      <c r="E2100" s="583"/>
      <c r="F2100" s="128"/>
      <c r="G2100" s="588"/>
      <c r="H2100" s="588"/>
      <c r="I2100" s="130"/>
      <c r="J2100" s="139"/>
      <c r="K2100" s="131"/>
      <c r="L2100" s="132"/>
      <c r="M2100" s="132"/>
      <c r="N2100" s="141"/>
      <c r="O2100" s="139"/>
      <c r="P2100" s="139"/>
      <c r="Q2100" s="139"/>
      <c r="R2100" s="133"/>
      <c r="S2100" s="134"/>
      <c r="T2100" s="434" t="str">
        <f t="shared" si="669"/>
        <v/>
      </c>
      <c r="U2100" s="429"/>
      <c r="V2100" s="429" t="str">
        <f t="shared" si="670"/>
        <v/>
      </c>
      <c r="W2100" s="298"/>
      <c r="X2100" s="129" t="str">
        <f t="shared" si="677"/>
        <v/>
      </c>
      <c r="Y2100" s="129" t="str">
        <f t="shared" si="671"/>
        <v/>
      </c>
      <c r="Z2100" s="129" t="str">
        <f t="shared" si="672"/>
        <v/>
      </c>
      <c r="AA2100" s="133" t="str">
        <f t="shared" si="663"/>
        <v/>
      </c>
      <c r="AC2100" s="186" t="str">
        <f>AC2081</f>
        <v/>
      </c>
      <c r="AD2100" s="187" t="str">
        <f>AD2081</f>
        <v/>
      </c>
      <c r="AE2100" s="187" t="str">
        <f>AE2081</f>
        <v/>
      </c>
      <c r="AF2100" s="187" t="str">
        <f>AF2081</f>
        <v/>
      </c>
      <c r="AG2100" s="204">
        <f t="shared" si="673"/>
        <v>0</v>
      </c>
      <c r="AI2100" s="140" t="str">
        <f>IF(月報!G2100&lt;&gt;"",月報!G2100,"")</f>
        <v/>
      </c>
      <c r="AJ2100" s="126" t="str">
        <f>IF(月報!W2100&lt;&gt;"",月報!W2100*24,"")</f>
        <v/>
      </c>
      <c r="AK2100" s="126" t="str">
        <f>IF(月報!P2100&lt;&gt;"",月報!P2100,"")</f>
        <v/>
      </c>
      <c r="AL2100" s="126" t="str">
        <f>IF(月報!Q2100&lt;&gt;"",IF(月報!Q2100="平日残","",月報!Q2100),"")</f>
        <v/>
      </c>
      <c r="AM2100" s="126"/>
      <c r="AN2100" s="126" t="str">
        <f t="shared" si="662"/>
        <v/>
      </c>
      <c r="AO2100" s="126" t="str">
        <f>IF($E2100="","",VLOOKUP($E2100,カレンダマスタ!$A$5:$E$381,5,FALSE))</f>
        <v/>
      </c>
      <c r="AQ2100" s="196" t="str">
        <f>IF(G2100="","",IF(VLOOKUP(E2100,カレンダマスタ!$A$5:$D$381,4,FALSE)=0,"",1))</f>
        <v/>
      </c>
      <c r="AR2100" s="136" t="str">
        <f>IF($G2100="","",IF($AD2100="NSTC",INDEX(カレンダマスタ!$I$26:$O$31,MATCH($G2100,カレンダマスタ!$H$26:$H$31,1),MATCH($H2100,カレンダマスタ!$I$25:$O$25,1)),
IF($AD2100="CS本社",INDEX(カレンダマスタ!$I$36:$O$41,MATCH($G2100,カレンダマスタ!$H$36:$H$41,1),MATCH($H2100,カレンダマスタ!$I$35:$O$35,1)),
IF($AD2100="NS本社",INDEX(カレンダマスタ!$I$94:$O$99,MATCH($G2100,カレンダマスタ!$H$95:$H$100,1),MATCH($H2100,カレンダマスタ!$I$93:$O$93,1)),
IF($AD2100="ODC",INDEX(カレンダマスタ!$I$46:$O$51,MATCH($G2100,カレンダマスタ!$H$46:$H$51,1),MATCH($H2100,カレンダマスタ!$I$45:$O$45,1)),
IF($AD2100="NS東京TC",INDEX(カレンダマスタ!$I$56:$O$61,MATCH($G2100,カレンダマスタ!$H$56:$H$61,1),MATCH($H2100,カレンダマスタ!$I$55:$O$55,1)),""))))))</f>
        <v/>
      </c>
      <c r="AS2100" s="126" t="str">
        <f t="shared" si="674"/>
        <v/>
      </c>
      <c r="AU2100" s="137" t="str">
        <f>IF(E2100="","",VLOOKUP($E2100,カレンダマスタ!$A$4:$E$381,4,FALSE))</f>
        <v/>
      </c>
      <c r="AV2100" s="137" t="str">
        <f t="shared" si="664"/>
        <v/>
      </c>
      <c r="AW2100" s="137" t="str">
        <f t="shared" si="665"/>
        <v/>
      </c>
      <c r="AX2100" s="138" t="str">
        <f t="shared" si="666"/>
        <v/>
      </c>
      <c r="AY2100" s="138" t="str">
        <f t="shared" si="667"/>
        <v/>
      </c>
      <c r="AZ2100" s="130" t="str">
        <f>IF(AX2100&amp;AW2100="勤怠未設定","×",IF(AV2100="勤怠修正","×",IF(AC2100="外注","",IF(AA2100="",IF(AY2100&lt;&gt;"","×",""),IF(VLOOKUP(AA2100,カレンダマスタ!$H$66:$I$83,2,FALSE)&lt;&gt;AY2100,"×","OK")))))</f>
        <v/>
      </c>
      <c r="BC2100" s="137" t="str">
        <f>IF(E2100="","",VLOOKUP($E2100,カレンダマスタ!$A$4:$E$381,4,FALSE))</f>
        <v/>
      </c>
      <c r="BD2100" s="126" t="str">
        <f>IF(AC2100="社員","",IF(AG2100=0,"",IF(AD2100="NSTC",IF(COUNTIF(カレンダマスタ!$Q$5:$Q$32,G2100)=1,"OK","×"),
IF(AD2100="NS本社",IF(COUNTIF(カレンダマスタ!$T$5:$T$32,G2100)=1,"OK","×"),IF(COUNTIF(カレンダマスタ!$R$5:$R$32,G2100)=1,"OK","×")))))</f>
        <v/>
      </c>
      <c r="BE2100" s="126" t="str">
        <f>IF(AC2100="社員","",IF(G2100="","",IF(R2100&lt;&gt;"","",IF(AF2100="CS","OK",IF(VLOOKUP(E2100,カレンダマスタ!$A$5:$D$381,4,FALSE)&gt;0,"",IF(OR(G2100*24&gt;10.84,H2100*24&lt;14.5)=TRUE,"×","OK"))))))</f>
        <v/>
      </c>
      <c r="BF2100" s="126" t="str">
        <f t="shared" si="661"/>
        <v/>
      </c>
      <c r="BG2100" s="126" t="str">
        <f t="shared" si="675"/>
        <v/>
      </c>
      <c r="BI2100" s="130" t="str">
        <f t="shared" si="676"/>
        <v/>
      </c>
    </row>
    <row r="2101" spans="2:61">
      <c r="B2101" s="210"/>
      <c r="C2101" s="537"/>
      <c r="D2101" s="142"/>
      <c r="E2101" s="584"/>
      <c r="F2101" s="142"/>
      <c r="G2101" s="589"/>
      <c r="H2101" s="589"/>
      <c r="I2101" s="144"/>
      <c r="J2101" s="148"/>
      <c r="K2101" s="145"/>
      <c r="L2101" s="146"/>
      <c r="M2101" s="146"/>
      <c r="N2101" s="147"/>
      <c r="O2101" s="148"/>
      <c r="P2101" s="148"/>
      <c r="Q2101" s="148"/>
      <c r="R2101" s="149"/>
      <c r="S2101" s="156"/>
      <c r="T2101" s="435" t="str">
        <f t="shared" si="669"/>
        <v/>
      </c>
      <c r="U2101" s="430"/>
      <c r="V2101" s="430" t="str">
        <f t="shared" si="670"/>
        <v/>
      </c>
      <c r="W2101" s="298"/>
      <c r="X2101" s="143" t="str">
        <f t="shared" si="677"/>
        <v/>
      </c>
      <c r="Y2101" s="143" t="str">
        <f t="shared" si="671"/>
        <v/>
      </c>
      <c r="Z2101" s="143" t="str">
        <f t="shared" si="672"/>
        <v/>
      </c>
      <c r="AA2101" s="149" t="str">
        <f t="shared" si="663"/>
        <v/>
      </c>
      <c r="AC2101" s="188" t="str">
        <f>AC2081</f>
        <v/>
      </c>
      <c r="AD2101" s="189" t="str">
        <f>AD2081</f>
        <v/>
      </c>
      <c r="AE2101" s="189" t="str">
        <f>AE2081</f>
        <v/>
      </c>
      <c r="AF2101" s="189" t="str">
        <f>AF2081</f>
        <v/>
      </c>
      <c r="AG2101" s="205">
        <f t="shared" si="673"/>
        <v>0</v>
      </c>
      <c r="AI2101" s="157" t="str">
        <f>IF(月報!G2101&lt;&gt;"",月報!G2101,"")</f>
        <v/>
      </c>
      <c r="AJ2101" s="151" t="str">
        <f>IF(月報!W2101&lt;&gt;"",月報!W2101*24,"")</f>
        <v/>
      </c>
      <c r="AK2101" s="151" t="str">
        <f>IF(月報!P2101&lt;&gt;"",月報!P2101,"")</f>
        <v/>
      </c>
      <c r="AL2101" s="151" t="str">
        <f>IF(月報!Q2101&lt;&gt;"",IF(月報!Q2101="平日残","",月報!Q2101),"")</f>
        <v/>
      </c>
      <c r="AM2101" s="151"/>
      <c r="AN2101" s="151" t="str">
        <f t="shared" si="662"/>
        <v/>
      </c>
      <c r="AO2101" s="151" t="str">
        <f>IF($E2101="","",VLOOKUP($E2101,カレンダマスタ!$A$5:$E$381,5,FALSE))</f>
        <v/>
      </c>
      <c r="AQ2101" s="197" t="str">
        <f>IF(G2101="","",IF(VLOOKUP(E2101,カレンダマスタ!$A$5:$D$381,4,FALSE)=0,"",1))</f>
        <v/>
      </c>
      <c r="AR2101" s="152" t="str">
        <f>IF($G2101="","",IF($AD2101="NSTC",INDEX(カレンダマスタ!$I$26:$O$31,MATCH($G2101,カレンダマスタ!$H$26:$H$31,1),MATCH($H2101,カレンダマスタ!$I$25:$O$25,1)),
IF($AD2101="CS本社",INDEX(カレンダマスタ!$I$36:$O$41,MATCH($G2101,カレンダマスタ!$H$36:$H$41,1),MATCH($H2101,カレンダマスタ!$I$35:$O$35,1)),
IF($AD2101="NS本社",INDEX(カレンダマスタ!$I$94:$O$99,MATCH($G2101,カレンダマスタ!$H$95:$H$100,1),MATCH($H2101,カレンダマスタ!$I$93:$O$93,1)),
IF($AD2101="ODC",INDEX(カレンダマスタ!$I$46:$O$51,MATCH($G2101,カレンダマスタ!$H$46:$H$51,1),MATCH($H2101,カレンダマスタ!$I$45:$O$45,1)),
IF($AD2101="NS東京TC",INDEX(カレンダマスタ!$I$56:$O$61,MATCH($G2101,カレンダマスタ!$H$56:$H$61,1),MATCH($H2101,カレンダマスタ!$I$55:$O$55,1)),""))))))</f>
        <v/>
      </c>
      <c r="AS2101" s="151" t="str">
        <f t="shared" si="674"/>
        <v/>
      </c>
      <c r="AU2101" s="153" t="str">
        <f>IF(E2101="","",VLOOKUP($E2101,カレンダマスタ!$A$4:$E$381,4,FALSE))</f>
        <v/>
      </c>
      <c r="AV2101" s="153" t="str">
        <f t="shared" si="664"/>
        <v/>
      </c>
      <c r="AW2101" s="153" t="str">
        <f t="shared" si="665"/>
        <v/>
      </c>
      <c r="AX2101" s="154" t="str">
        <f t="shared" si="666"/>
        <v/>
      </c>
      <c r="AY2101" s="154" t="str">
        <f t="shared" si="667"/>
        <v/>
      </c>
      <c r="AZ2101" s="144" t="str">
        <f>IF(AX2101&amp;AW2101="勤怠未設定","×",IF(AV2101="勤怠修正","×",IF(AC2101="外注","",IF(AA2101="",IF(AY2101&lt;&gt;"","×",""),IF(VLOOKUP(AA2101,カレンダマスタ!$H$66:$I$83,2,FALSE)&lt;&gt;AY2101,"×","OK")))))</f>
        <v/>
      </c>
      <c r="BC2101" s="153" t="str">
        <f>IF(E2101="","",VLOOKUP($E2101,カレンダマスタ!$A$4:$E$381,4,FALSE))</f>
        <v/>
      </c>
      <c r="BD2101" s="151" t="str">
        <f>IF(AC2101="社員","",IF(AG2101=0,"",IF(AD2101="NSTC",IF(COUNTIF(カレンダマスタ!$Q$5:$Q$32,G2101)=1,"OK","×"),
IF(AD2101="NS本社",IF(COUNTIF(カレンダマスタ!$T$5:$T$32,G2101)=1,"OK","×"),IF(COUNTIF(カレンダマスタ!$R$5:$R$32,G2101)=1,"OK","×")))))</f>
        <v/>
      </c>
      <c r="BE2101" s="151" t="str">
        <f>IF(AC2101="社員","",IF(G2101="","",IF(R2101&lt;&gt;"","",IF(AF2101="CS","OK",IF(VLOOKUP(E2101,カレンダマスタ!$A$5:$D$381,4,FALSE)&gt;0,"",IF(OR(G2101*24&gt;10.84,H2101*24&lt;14.5)=TRUE,"×","OK"))))))</f>
        <v/>
      </c>
      <c r="BF2101" s="151" t="str">
        <f t="shared" si="661"/>
        <v/>
      </c>
      <c r="BG2101" s="151" t="str">
        <f t="shared" si="675"/>
        <v/>
      </c>
      <c r="BI2101" s="144" t="str">
        <f t="shared" si="676"/>
        <v/>
      </c>
    </row>
    <row r="2102" spans="2:61">
      <c r="B2102" s="210"/>
      <c r="C2102" s="535"/>
      <c r="D2102" s="112"/>
      <c r="E2102" s="582"/>
      <c r="F2102" s="112"/>
      <c r="G2102" s="587"/>
      <c r="H2102" s="587"/>
      <c r="I2102" s="114"/>
      <c r="J2102" s="118"/>
      <c r="K2102" s="115"/>
      <c r="L2102" s="116"/>
      <c r="M2102" s="116"/>
      <c r="N2102" s="117"/>
      <c r="O2102" s="118"/>
      <c r="P2102" s="118"/>
      <c r="Q2102" s="118"/>
      <c r="R2102" s="119"/>
      <c r="S2102" s="120"/>
      <c r="T2102" s="433" t="str">
        <f t="shared" si="669"/>
        <v/>
      </c>
      <c r="U2102" s="431">
        <f>SUM(T2102:T2108)</f>
        <v>0</v>
      </c>
      <c r="V2102" s="431" t="str">
        <f t="shared" si="670"/>
        <v/>
      </c>
      <c r="W2102" s="298"/>
      <c r="X2102" s="113" t="str">
        <f t="shared" si="677"/>
        <v/>
      </c>
      <c r="Y2102" s="113" t="str">
        <f t="shared" si="671"/>
        <v/>
      </c>
      <c r="Z2102" s="113" t="str">
        <f t="shared" si="672"/>
        <v/>
      </c>
      <c r="AA2102" s="119" t="str">
        <f t="shared" si="663"/>
        <v/>
      </c>
      <c r="AC2102" s="190" t="str">
        <f>AC2081</f>
        <v/>
      </c>
      <c r="AD2102" s="191" t="str">
        <f>AD2081</f>
        <v/>
      </c>
      <c r="AE2102" s="191" t="str">
        <f>AE2081</f>
        <v/>
      </c>
      <c r="AF2102" s="191" t="str">
        <f>AF2081</f>
        <v/>
      </c>
      <c r="AG2102" s="206">
        <f t="shared" si="673"/>
        <v>0</v>
      </c>
      <c r="AI2102" s="158" t="str">
        <f>IF(月報!G2102&lt;&gt;"",月報!G2102,"")</f>
        <v/>
      </c>
      <c r="AJ2102" s="122" t="str">
        <f>IF(月報!W2102&lt;&gt;"",月報!W2102*24,"")</f>
        <v/>
      </c>
      <c r="AK2102" s="122" t="str">
        <f>IF(月報!P2102&lt;&gt;"",月報!P2102,"")</f>
        <v/>
      </c>
      <c r="AL2102" s="122" t="str">
        <f>IF(月報!Q2102&lt;&gt;"",IF(月報!Q2102="平日残","",月報!Q2102),"")</f>
        <v/>
      </c>
      <c r="AM2102" s="122"/>
      <c r="AN2102" s="122" t="str">
        <f t="shared" si="662"/>
        <v/>
      </c>
      <c r="AO2102" s="122" t="str">
        <f>IF($E2102="","",VLOOKUP($E2102,カレンダマスタ!$A$5:$E$381,5,FALSE))</f>
        <v/>
      </c>
      <c r="AQ2102" s="195" t="str">
        <f>IF(G2102="","",IF(VLOOKUP(E2102,カレンダマスタ!$A$5:$D$381,4,FALSE)=0,"",1))</f>
        <v/>
      </c>
      <c r="AR2102" s="123" t="str">
        <f>IF($G2102="","",IF($AD2102="NSTC",INDEX(カレンダマスタ!$I$26:$O$31,MATCH($G2102,カレンダマスタ!$H$26:$H$31,1),MATCH($H2102,カレンダマスタ!$I$25:$O$25,1)),
IF($AD2102="CS本社",INDEX(カレンダマスタ!$I$36:$O$41,MATCH($G2102,カレンダマスタ!$H$36:$H$41,1),MATCH($H2102,カレンダマスタ!$I$35:$O$35,1)),
IF($AD2102="NS本社",INDEX(カレンダマスタ!$I$94:$O$99,MATCH($G2102,カレンダマスタ!$H$95:$H$100,1),MATCH($H2102,カレンダマスタ!$I$93:$O$93,1)),
IF($AD2102="ODC",INDEX(カレンダマスタ!$I$46:$O$51,MATCH($G2102,カレンダマスタ!$H$46:$H$51,1),MATCH($H2102,カレンダマスタ!$I$45:$O$45,1)),
IF($AD2102="NS東京TC",INDEX(カレンダマスタ!$I$56:$O$61,MATCH($G2102,カレンダマスタ!$H$56:$H$61,1),MATCH($H2102,カレンダマスタ!$I$55:$O$55,1)),""))))))</f>
        <v/>
      </c>
      <c r="AS2102" s="122" t="str">
        <f t="shared" si="674"/>
        <v/>
      </c>
      <c r="AU2102" s="124" t="str">
        <f>IF(E2102="","",VLOOKUP($E2102,カレンダマスタ!$A$4:$E$381,4,FALSE))</f>
        <v/>
      </c>
      <c r="AV2102" s="124" t="str">
        <f t="shared" si="664"/>
        <v/>
      </c>
      <c r="AW2102" s="124" t="str">
        <f t="shared" si="665"/>
        <v/>
      </c>
      <c r="AX2102" s="125" t="str">
        <f t="shared" si="666"/>
        <v/>
      </c>
      <c r="AY2102" s="125" t="str">
        <f t="shared" si="667"/>
        <v/>
      </c>
      <c r="AZ2102" s="114" t="str">
        <f>IF(AX2102&amp;AW2102="勤怠未設定","×",IF(AV2102="勤怠修正","×",IF(AC2102="外注","",IF(AA2102="",IF(AY2102&lt;&gt;"","×",""),IF(VLOOKUP(AA2102,カレンダマスタ!$H$66:$I$83,2,FALSE)&lt;&gt;AY2102,"×","OK")))))</f>
        <v/>
      </c>
      <c r="BC2102" s="124" t="str">
        <f>IF(E2102="","",VLOOKUP($E2102,カレンダマスタ!$A$4:$E$381,4,FALSE))</f>
        <v/>
      </c>
      <c r="BD2102" s="122" t="str">
        <f>IF(AC2102="社員","",IF(AG2102=0,"",IF(AD2102="NSTC",IF(COUNTIF(カレンダマスタ!$Q$5:$Q$32,G2102)=1,"OK","×"),
IF(AD2102="NS本社",IF(COUNTIF(カレンダマスタ!$T$5:$T$32,G2102)=1,"OK","×"),IF(COUNTIF(カレンダマスタ!$R$5:$R$32,G2102)=1,"OK","×")))))</f>
        <v/>
      </c>
      <c r="BE2102" s="122" t="str">
        <f>IF(AC2102="社員","",IF(G2102="","",IF(R2102&lt;&gt;"","",IF(AF2102="CS","OK",IF(VLOOKUP(E2102,カレンダマスタ!$A$5:$D$381,4,FALSE)&gt;0,"",IF(OR(G2102*24&gt;10.84,H2102*24&lt;14.5)=TRUE,"×","OK"))))))</f>
        <v/>
      </c>
      <c r="BF2102" s="122" t="str">
        <f t="shared" si="661"/>
        <v/>
      </c>
      <c r="BG2102" s="122" t="str">
        <f t="shared" si="675"/>
        <v/>
      </c>
      <c r="BI2102" s="114" t="str">
        <f t="shared" si="676"/>
        <v/>
      </c>
    </row>
    <row r="2103" spans="2:61">
      <c r="B2103" s="210"/>
      <c r="C2103" s="536"/>
      <c r="D2103" s="128"/>
      <c r="E2103" s="583"/>
      <c r="F2103" s="128"/>
      <c r="G2103" s="588"/>
      <c r="H2103" s="588"/>
      <c r="I2103" s="130"/>
      <c r="J2103" s="139"/>
      <c r="K2103" s="131"/>
      <c r="L2103" s="132"/>
      <c r="M2103" s="132"/>
      <c r="N2103" s="141"/>
      <c r="O2103" s="139"/>
      <c r="P2103" s="139"/>
      <c r="Q2103" s="139"/>
      <c r="R2103" s="133"/>
      <c r="S2103" s="134"/>
      <c r="T2103" s="434" t="str">
        <f t="shared" si="669"/>
        <v/>
      </c>
      <c r="U2103" s="429"/>
      <c r="V2103" s="429" t="str">
        <f t="shared" si="670"/>
        <v/>
      </c>
      <c r="W2103" s="298"/>
      <c r="X2103" s="129" t="str">
        <f t="shared" si="677"/>
        <v/>
      </c>
      <c r="Y2103" s="129" t="str">
        <f t="shared" si="671"/>
        <v/>
      </c>
      <c r="Z2103" s="129" t="str">
        <f t="shared" si="672"/>
        <v/>
      </c>
      <c r="AA2103" s="133" t="str">
        <f t="shared" si="663"/>
        <v/>
      </c>
      <c r="AC2103" s="186" t="str">
        <f>AC2081</f>
        <v/>
      </c>
      <c r="AD2103" s="187" t="str">
        <f>AD2081</f>
        <v/>
      </c>
      <c r="AE2103" s="187" t="str">
        <f>AE2081</f>
        <v/>
      </c>
      <c r="AF2103" s="187" t="str">
        <f>AF2081</f>
        <v/>
      </c>
      <c r="AG2103" s="204">
        <f t="shared" si="673"/>
        <v>0</v>
      </c>
      <c r="AI2103" s="135" t="str">
        <f>IF(月報!G2103&lt;&gt;"",月報!G2103,"")</f>
        <v/>
      </c>
      <c r="AJ2103" s="126" t="str">
        <f>IF(月報!W2103&lt;&gt;"",月報!W2103*24,"")</f>
        <v/>
      </c>
      <c r="AK2103" s="126" t="str">
        <f>IF(月報!P2103&lt;&gt;"",月報!P2103,"")</f>
        <v/>
      </c>
      <c r="AL2103" s="126" t="str">
        <f>IF(月報!Q2103&lt;&gt;"",IF(月報!Q2103="平日残","",月報!Q2103),"")</f>
        <v/>
      </c>
      <c r="AM2103" s="126"/>
      <c r="AN2103" s="126" t="str">
        <f t="shared" si="662"/>
        <v/>
      </c>
      <c r="AO2103" s="126" t="str">
        <f>IF($E2103="","",VLOOKUP($E2103,カレンダマスタ!$A$5:$E$381,5,FALSE))</f>
        <v/>
      </c>
      <c r="AQ2103" s="196" t="str">
        <f>IF(G2103="","",IF(VLOOKUP(E2103,カレンダマスタ!$A$5:$D$381,4,FALSE)=0,"",1))</f>
        <v/>
      </c>
      <c r="AR2103" s="136" t="str">
        <f>IF($G2103="","",IF($AD2103="NSTC",INDEX(カレンダマスタ!$I$26:$O$31,MATCH($G2103,カレンダマスタ!$H$26:$H$31,1),MATCH($H2103,カレンダマスタ!$I$25:$O$25,1)),
IF($AD2103="CS本社",INDEX(カレンダマスタ!$I$36:$O$41,MATCH($G2103,カレンダマスタ!$H$36:$H$41,1),MATCH($H2103,カレンダマスタ!$I$35:$O$35,1)),
IF($AD2103="NS本社",INDEX(カレンダマスタ!$I$94:$O$99,MATCH($G2103,カレンダマスタ!$H$95:$H$100,1),MATCH($H2103,カレンダマスタ!$I$93:$O$93,1)),
IF($AD2103="ODC",INDEX(カレンダマスタ!$I$46:$O$51,MATCH($G2103,カレンダマスタ!$H$46:$H$51,1),MATCH($H2103,カレンダマスタ!$I$45:$O$45,1)),
IF($AD2103="NS東京TC",INDEX(カレンダマスタ!$I$56:$O$61,MATCH($G2103,カレンダマスタ!$H$56:$H$61,1),MATCH($H2103,カレンダマスタ!$I$55:$O$55,1)),""))))))</f>
        <v/>
      </c>
      <c r="AS2103" s="126" t="str">
        <f t="shared" si="674"/>
        <v/>
      </c>
      <c r="AU2103" s="137" t="str">
        <f>IF(E2103="","",VLOOKUP($E2103,カレンダマスタ!$A$4:$E$381,4,FALSE))</f>
        <v/>
      </c>
      <c r="AV2103" s="137" t="str">
        <f t="shared" si="664"/>
        <v/>
      </c>
      <c r="AW2103" s="137" t="str">
        <f t="shared" si="665"/>
        <v/>
      </c>
      <c r="AX2103" s="138" t="str">
        <f t="shared" si="666"/>
        <v/>
      </c>
      <c r="AY2103" s="138" t="str">
        <f t="shared" si="667"/>
        <v/>
      </c>
      <c r="AZ2103" s="130" t="str">
        <f>IF(AX2103&amp;AW2103="勤怠未設定","×",IF(AV2103="勤怠修正","×",IF(AC2103="外注","",IF(AA2103="",IF(AY2103&lt;&gt;"","×",""),IF(VLOOKUP(AA2103,カレンダマスタ!$H$66:$I$83,2,FALSE)&lt;&gt;AY2103,"×","OK")))))</f>
        <v/>
      </c>
      <c r="BC2103" s="137" t="str">
        <f>IF(E2103="","",VLOOKUP($E2103,カレンダマスタ!$A$4:$E$381,4,FALSE))</f>
        <v/>
      </c>
      <c r="BD2103" s="126" t="str">
        <f>IF(AC2103="社員","",IF(AG2103=0,"",IF(AD2103="NSTC",IF(COUNTIF(カレンダマスタ!$Q$5:$Q$32,G2103)=1,"OK","×"),
IF(AD2103="NS本社",IF(COUNTIF(カレンダマスタ!$T$5:$T$32,G2103)=1,"OK","×"),IF(COUNTIF(カレンダマスタ!$R$5:$R$32,G2103)=1,"OK","×")))))</f>
        <v/>
      </c>
      <c r="BE2103" s="126" t="str">
        <f>IF(AC2103="社員","",IF(G2103="","",IF(R2103&lt;&gt;"","",IF(AF2103="CS","OK",IF(VLOOKUP(E2103,カレンダマスタ!$A$5:$D$381,4,FALSE)&gt;0,"",IF(OR(G2103*24&gt;10.84,H2103*24&lt;14.5)=TRUE,"×","OK"))))))</f>
        <v/>
      </c>
      <c r="BF2103" s="126" t="str">
        <f t="shared" si="661"/>
        <v/>
      </c>
      <c r="BG2103" s="126" t="str">
        <f t="shared" si="675"/>
        <v/>
      </c>
      <c r="BI2103" s="130" t="str">
        <f t="shared" si="676"/>
        <v/>
      </c>
    </row>
    <row r="2104" spans="2:61">
      <c r="B2104" s="210"/>
      <c r="C2104" s="536"/>
      <c r="D2104" s="128"/>
      <c r="E2104" s="583"/>
      <c r="F2104" s="128"/>
      <c r="G2104" s="588"/>
      <c r="H2104" s="588"/>
      <c r="I2104" s="130"/>
      <c r="J2104" s="139"/>
      <c r="K2104" s="131"/>
      <c r="L2104" s="132"/>
      <c r="M2104" s="132"/>
      <c r="N2104" s="141"/>
      <c r="O2104" s="139"/>
      <c r="P2104" s="139"/>
      <c r="Q2104" s="139"/>
      <c r="R2104" s="133"/>
      <c r="S2104" s="134"/>
      <c r="T2104" s="434" t="str">
        <f t="shared" si="669"/>
        <v/>
      </c>
      <c r="U2104" s="429"/>
      <c r="V2104" s="429" t="str">
        <f t="shared" si="670"/>
        <v/>
      </c>
      <c r="W2104" s="298"/>
      <c r="X2104" s="129" t="str">
        <f t="shared" si="677"/>
        <v/>
      </c>
      <c r="Y2104" s="129" t="str">
        <f t="shared" si="671"/>
        <v/>
      </c>
      <c r="Z2104" s="129" t="str">
        <f t="shared" si="672"/>
        <v/>
      </c>
      <c r="AA2104" s="133" t="str">
        <f t="shared" si="663"/>
        <v/>
      </c>
      <c r="AC2104" s="186" t="str">
        <f>AC2081</f>
        <v/>
      </c>
      <c r="AD2104" s="187" t="str">
        <f>AD2081</f>
        <v/>
      </c>
      <c r="AE2104" s="187" t="str">
        <f>AE2081</f>
        <v/>
      </c>
      <c r="AF2104" s="187" t="str">
        <f>AF2081</f>
        <v/>
      </c>
      <c r="AG2104" s="204">
        <f t="shared" si="673"/>
        <v>0</v>
      </c>
      <c r="AI2104" s="135" t="str">
        <f>IF(月報!G2104&lt;&gt;"",月報!G2104,"")</f>
        <v/>
      </c>
      <c r="AJ2104" s="126" t="str">
        <f>IF(月報!W2104&lt;&gt;"",月報!W2104*24,"")</f>
        <v/>
      </c>
      <c r="AK2104" s="126" t="str">
        <f>IF(月報!P2104&lt;&gt;"",月報!P2104,"")</f>
        <v/>
      </c>
      <c r="AL2104" s="126" t="str">
        <f>IF(月報!Q2104&lt;&gt;"",IF(月報!Q2104="平日残","",月報!Q2104),"")</f>
        <v/>
      </c>
      <c r="AM2104" s="126"/>
      <c r="AN2104" s="126" t="str">
        <f t="shared" si="662"/>
        <v/>
      </c>
      <c r="AO2104" s="126" t="str">
        <f>IF($E2104="","",VLOOKUP($E2104,カレンダマスタ!$A$5:$E$381,5,FALSE))</f>
        <v/>
      </c>
      <c r="AQ2104" s="196" t="str">
        <f>IF(G2104="","",IF(VLOOKUP(E2104,カレンダマスタ!$A$5:$D$381,4,FALSE)=0,"",1))</f>
        <v/>
      </c>
      <c r="AR2104" s="136" t="str">
        <f>IF($G2104="","",IF($AD2104="NSTC",INDEX(カレンダマスタ!$I$26:$O$31,MATCH($G2104,カレンダマスタ!$H$26:$H$31,1),MATCH($H2104,カレンダマスタ!$I$25:$O$25,1)),
IF($AD2104="CS本社",INDEX(カレンダマスタ!$I$36:$O$41,MATCH($G2104,カレンダマスタ!$H$36:$H$41,1),MATCH($H2104,カレンダマスタ!$I$35:$O$35,1)),
IF($AD2104="NS本社",INDEX(カレンダマスタ!$I$94:$O$99,MATCH($G2104,カレンダマスタ!$H$95:$H$100,1),MATCH($H2104,カレンダマスタ!$I$93:$O$93,1)),
IF($AD2104="ODC",INDEX(カレンダマスタ!$I$46:$O$51,MATCH($G2104,カレンダマスタ!$H$46:$H$51,1),MATCH($H2104,カレンダマスタ!$I$45:$O$45,1)),
IF($AD2104="NS東京TC",INDEX(カレンダマスタ!$I$56:$O$61,MATCH($G2104,カレンダマスタ!$H$56:$H$61,1),MATCH($H2104,カレンダマスタ!$I$55:$O$55,1)),""))))))</f>
        <v/>
      </c>
      <c r="AS2104" s="126" t="str">
        <f t="shared" si="674"/>
        <v/>
      </c>
      <c r="AU2104" s="137" t="str">
        <f>IF(E2104="","",VLOOKUP($E2104,カレンダマスタ!$A$4:$E$381,4,FALSE))</f>
        <v/>
      </c>
      <c r="AV2104" s="137" t="str">
        <f t="shared" si="664"/>
        <v/>
      </c>
      <c r="AW2104" s="137" t="str">
        <f t="shared" si="665"/>
        <v/>
      </c>
      <c r="AX2104" s="138" t="str">
        <f t="shared" si="666"/>
        <v/>
      </c>
      <c r="AY2104" s="138" t="str">
        <f t="shared" si="667"/>
        <v/>
      </c>
      <c r="AZ2104" s="130" t="str">
        <f>IF(AX2104&amp;AW2104="勤怠未設定","×",IF(AV2104="勤怠修正","×",IF(AC2104="外注","",IF(AA2104="",IF(AY2104&lt;&gt;"","×",""),IF(VLOOKUP(AA2104,カレンダマスタ!$H$66:$I$83,2,FALSE)&lt;&gt;AY2104,"×","OK")))))</f>
        <v/>
      </c>
      <c r="BC2104" s="137" t="str">
        <f>IF(E2104="","",VLOOKUP($E2104,カレンダマスタ!$A$4:$E$381,4,FALSE))</f>
        <v/>
      </c>
      <c r="BD2104" s="126" t="str">
        <f>IF(AC2104="社員","",IF(AG2104=0,"",IF(AD2104="NSTC",IF(COUNTIF(カレンダマスタ!$Q$5:$Q$32,G2104)=1,"OK","×"),
IF(AD2104="NS本社",IF(COUNTIF(カレンダマスタ!$T$5:$T$32,G2104)=1,"OK","×"),IF(COUNTIF(カレンダマスタ!$R$5:$R$32,G2104)=1,"OK","×")))))</f>
        <v/>
      </c>
      <c r="BE2104" s="126" t="str">
        <f>IF(AC2104="社員","",IF(G2104="","",IF(R2104&lt;&gt;"","",IF(AF2104="CS","OK",IF(VLOOKUP(E2104,カレンダマスタ!$A$5:$D$381,4,FALSE)&gt;0,"",IF(OR(G2104*24&gt;10.84,H2104*24&lt;14.5)=TRUE,"×","OK"))))))</f>
        <v/>
      </c>
      <c r="BF2104" s="126" t="str">
        <f t="shared" ref="BF2104:BF2167" si="678">IF(AC2104="外注",AN2104,IF(G2104="",IF(AJ2104="","","週報未入力"),IF(AJ2104="","TW未入力","")))</f>
        <v/>
      </c>
      <c r="BG2104" s="126" t="str">
        <f t="shared" si="675"/>
        <v/>
      </c>
      <c r="BI2104" s="130" t="str">
        <f t="shared" si="676"/>
        <v/>
      </c>
    </row>
    <row r="2105" spans="2:61">
      <c r="B2105" s="210"/>
      <c r="C2105" s="536"/>
      <c r="D2105" s="128"/>
      <c r="E2105" s="583"/>
      <c r="F2105" s="128"/>
      <c r="G2105" s="588"/>
      <c r="H2105" s="588"/>
      <c r="I2105" s="130"/>
      <c r="J2105" s="139"/>
      <c r="K2105" s="131"/>
      <c r="L2105" s="132"/>
      <c r="M2105" s="132"/>
      <c r="N2105" s="141"/>
      <c r="O2105" s="139"/>
      <c r="P2105" s="139"/>
      <c r="Q2105" s="139"/>
      <c r="R2105" s="133"/>
      <c r="S2105" s="134"/>
      <c r="T2105" s="434" t="str">
        <f t="shared" si="669"/>
        <v/>
      </c>
      <c r="U2105" s="429"/>
      <c r="V2105" s="429" t="str">
        <f t="shared" si="670"/>
        <v/>
      </c>
      <c r="W2105" s="298"/>
      <c r="X2105" s="129" t="str">
        <f t="shared" si="677"/>
        <v/>
      </c>
      <c r="Y2105" s="129" t="str">
        <f t="shared" si="671"/>
        <v/>
      </c>
      <c r="Z2105" s="129" t="str">
        <f t="shared" si="672"/>
        <v/>
      </c>
      <c r="AA2105" s="133" t="str">
        <f t="shared" si="663"/>
        <v/>
      </c>
      <c r="AC2105" s="186" t="str">
        <f>AC2081</f>
        <v/>
      </c>
      <c r="AD2105" s="187" t="str">
        <f>AD2081</f>
        <v/>
      </c>
      <c r="AE2105" s="187" t="str">
        <f>AE2081</f>
        <v/>
      </c>
      <c r="AF2105" s="187" t="str">
        <f>AF2081</f>
        <v/>
      </c>
      <c r="AG2105" s="204">
        <f t="shared" si="673"/>
        <v>0</v>
      </c>
      <c r="AI2105" s="135" t="str">
        <f>IF(月報!G2105&lt;&gt;"",月報!G2105,"")</f>
        <v/>
      </c>
      <c r="AJ2105" s="126" t="str">
        <f>IF(月報!W2105&lt;&gt;"",月報!W2105*24,"")</f>
        <v/>
      </c>
      <c r="AK2105" s="126" t="str">
        <f>IF(月報!P2105&lt;&gt;"",月報!P2105,"")</f>
        <v/>
      </c>
      <c r="AL2105" s="126" t="str">
        <f>IF(月報!Q2105&lt;&gt;"",IF(月報!Q2105="平日残","",月報!Q2105),"")</f>
        <v/>
      </c>
      <c r="AM2105" s="126"/>
      <c r="AN2105" s="126" t="str">
        <f t="shared" si="662"/>
        <v/>
      </c>
      <c r="AO2105" s="126" t="str">
        <f>IF($E2105="","",VLOOKUP($E2105,カレンダマスタ!$A$5:$E$381,5,FALSE))</f>
        <v/>
      </c>
      <c r="AQ2105" s="196" t="str">
        <f>IF(G2105="","",IF(VLOOKUP(E2105,カレンダマスタ!$A$5:$D$381,4,FALSE)=0,"",1))</f>
        <v/>
      </c>
      <c r="AR2105" s="136" t="str">
        <f>IF($G2105="","",IF($AD2105="NSTC",INDEX(カレンダマスタ!$I$26:$O$31,MATCH($G2105,カレンダマスタ!$H$26:$H$31,1),MATCH($H2105,カレンダマスタ!$I$25:$O$25,1)),
IF($AD2105="CS本社",INDEX(カレンダマスタ!$I$36:$O$41,MATCH($G2105,カレンダマスタ!$H$36:$H$41,1),MATCH($H2105,カレンダマスタ!$I$35:$O$35,1)),
IF($AD2105="NS本社",INDEX(カレンダマスタ!$I$94:$O$99,MATCH($G2105,カレンダマスタ!$H$95:$H$100,1),MATCH($H2105,カレンダマスタ!$I$93:$O$93,1)),
IF($AD2105="ODC",INDEX(カレンダマスタ!$I$46:$O$51,MATCH($G2105,カレンダマスタ!$H$46:$H$51,1),MATCH($H2105,カレンダマスタ!$I$45:$O$45,1)),
IF($AD2105="NS東京TC",INDEX(カレンダマスタ!$I$56:$O$61,MATCH($G2105,カレンダマスタ!$H$56:$H$61,1),MATCH($H2105,カレンダマスタ!$I$55:$O$55,1)),""))))))</f>
        <v/>
      </c>
      <c r="AS2105" s="126" t="str">
        <f t="shared" si="674"/>
        <v/>
      </c>
      <c r="AU2105" s="137" t="str">
        <f>IF(E2105="","",VLOOKUP($E2105,カレンダマスタ!$A$4:$E$381,4,FALSE))</f>
        <v/>
      </c>
      <c r="AV2105" s="137" t="str">
        <f t="shared" si="664"/>
        <v/>
      </c>
      <c r="AW2105" s="137" t="str">
        <f t="shared" si="665"/>
        <v/>
      </c>
      <c r="AX2105" s="138" t="str">
        <f t="shared" si="666"/>
        <v/>
      </c>
      <c r="AY2105" s="138" t="str">
        <f t="shared" si="667"/>
        <v/>
      </c>
      <c r="AZ2105" s="130" t="str">
        <f>IF(AX2105&amp;AW2105="勤怠未設定","×",IF(AV2105="勤怠修正","×",IF(AC2105="外注","",IF(AA2105="",IF(AY2105&lt;&gt;"","×",""),IF(VLOOKUP(AA2105,カレンダマスタ!$H$66:$I$83,2,FALSE)&lt;&gt;AY2105,"×","OK")))))</f>
        <v/>
      </c>
      <c r="BC2105" s="137" t="str">
        <f>IF(E2105="","",VLOOKUP($E2105,カレンダマスタ!$A$4:$E$381,4,FALSE))</f>
        <v/>
      </c>
      <c r="BD2105" s="126" t="str">
        <f>IF(AC2105="社員","",IF(AG2105=0,"",IF(AD2105="NSTC",IF(COUNTIF(カレンダマスタ!$Q$5:$Q$32,G2105)=1,"OK","×"),
IF(AD2105="NS本社",IF(COUNTIF(カレンダマスタ!$T$5:$T$32,G2105)=1,"OK","×"),IF(COUNTIF(カレンダマスタ!$R$5:$R$32,G2105)=1,"OK","×")))))</f>
        <v/>
      </c>
      <c r="BE2105" s="126" t="str">
        <f>IF(AC2105="社員","",IF(G2105="","",IF(R2105&lt;&gt;"","",IF(AF2105="CS","OK",IF(VLOOKUP(E2105,カレンダマスタ!$A$5:$D$381,4,FALSE)&gt;0,"",IF(OR(G2105*24&gt;10.84,H2105*24&lt;14.5)=TRUE,"×","OK"))))))</f>
        <v/>
      </c>
      <c r="BF2105" s="126" t="str">
        <f t="shared" si="678"/>
        <v/>
      </c>
      <c r="BG2105" s="126" t="str">
        <f t="shared" si="675"/>
        <v/>
      </c>
      <c r="BI2105" s="130" t="str">
        <f t="shared" si="676"/>
        <v/>
      </c>
    </row>
    <row r="2106" spans="2:61">
      <c r="B2106" s="210"/>
      <c r="C2106" s="536"/>
      <c r="D2106" s="128"/>
      <c r="E2106" s="583"/>
      <c r="F2106" s="128"/>
      <c r="G2106" s="588"/>
      <c r="H2106" s="588"/>
      <c r="I2106" s="130"/>
      <c r="J2106" s="139"/>
      <c r="K2106" s="131"/>
      <c r="L2106" s="132"/>
      <c r="M2106" s="132"/>
      <c r="N2106" s="141"/>
      <c r="O2106" s="139"/>
      <c r="P2106" s="139"/>
      <c r="Q2106" s="139"/>
      <c r="R2106" s="133"/>
      <c r="S2106" s="134"/>
      <c r="T2106" s="434" t="str">
        <f t="shared" si="669"/>
        <v/>
      </c>
      <c r="U2106" s="429"/>
      <c r="V2106" s="429" t="str">
        <f t="shared" si="670"/>
        <v/>
      </c>
      <c r="W2106" s="298"/>
      <c r="X2106" s="129" t="str">
        <f t="shared" si="677"/>
        <v/>
      </c>
      <c r="Y2106" s="129" t="str">
        <f t="shared" si="671"/>
        <v/>
      </c>
      <c r="Z2106" s="129" t="str">
        <f t="shared" si="672"/>
        <v/>
      </c>
      <c r="AA2106" s="133" t="str">
        <f t="shared" si="663"/>
        <v/>
      </c>
      <c r="AC2106" s="186" t="str">
        <f>AC2081</f>
        <v/>
      </c>
      <c r="AD2106" s="187" t="str">
        <f>AD2081</f>
        <v/>
      </c>
      <c r="AE2106" s="187" t="str">
        <f>AE2081</f>
        <v/>
      </c>
      <c r="AF2106" s="187" t="str">
        <f>AF2081</f>
        <v/>
      </c>
      <c r="AG2106" s="204">
        <f t="shared" si="673"/>
        <v>0</v>
      </c>
      <c r="AI2106" s="140" t="str">
        <f>IF(月報!G2106&lt;&gt;"",月報!G2106,"")</f>
        <v/>
      </c>
      <c r="AJ2106" s="126" t="str">
        <f>IF(月報!W2106&lt;&gt;"",月報!W2106*24,"")</f>
        <v/>
      </c>
      <c r="AK2106" s="126" t="str">
        <f>IF(月報!P2106&lt;&gt;"",月報!P2106,"")</f>
        <v/>
      </c>
      <c r="AL2106" s="126" t="str">
        <f>IF(月報!Q2106&lt;&gt;"",IF(月報!Q2106="平日残","",月報!Q2106),"")</f>
        <v/>
      </c>
      <c r="AM2106" s="126"/>
      <c r="AN2106" s="126" t="str">
        <f t="shared" si="662"/>
        <v/>
      </c>
      <c r="AO2106" s="126" t="str">
        <f>IF($E2106="","",VLOOKUP($E2106,カレンダマスタ!$A$5:$E$381,5,FALSE))</f>
        <v/>
      </c>
      <c r="AQ2106" s="196" t="str">
        <f>IF(G2106="","",IF(VLOOKUP(E2106,カレンダマスタ!$A$5:$D$381,4,FALSE)=0,"",1))</f>
        <v/>
      </c>
      <c r="AR2106" s="136" t="str">
        <f>IF($G2106="","",IF($AD2106="NSTC",INDEX(カレンダマスタ!$I$26:$O$31,MATCH($G2106,カレンダマスタ!$H$26:$H$31,1),MATCH($H2106,カレンダマスタ!$I$25:$O$25,1)),
IF($AD2106="CS本社",INDEX(カレンダマスタ!$I$36:$O$41,MATCH($G2106,カレンダマスタ!$H$36:$H$41,1),MATCH($H2106,カレンダマスタ!$I$35:$O$35,1)),
IF($AD2106="NS本社",INDEX(カレンダマスタ!$I$94:$O$99,MATCH($G2106,カレンダマスタ!$H$95:$H$100,1),MATCH($H2106,カレンダマスタ!$I$93:$O$93,1)),
IF($AD2106="ODC",INDEX(カレンダマスタ!$I$46:$O$51,MATCH($G2106,カレンダマスタ!$H$46:$H$51,1),MATCH($H2106,カレンダマスタ!$I$45:$O$45,1)),
IF($AD2106="NS東京TC",INDEX(カレンダマスタ!$I$56:$O$61,MATCH($G2106,カレンダマスタ!$H$56:$H$61,1),MATCH($H2106,カレンダマスタ!$I$55:$O$55,1)),""))))))</f>
        <v/>
      </c>
      <c r="AS2106" s="126" t="str">
        <f t="shared" si="674"/>
        <v/>
      </c>
      <c r="AU2106" s="137" t="str">
        <f>IF(E2106="","",VLOOKUP($E2106,カレンダマスタ!$A$4:$E$381,4,FALSE))</f>
        <v/>
      </c>
      <c r="AV2106" s="137" t="str">
        <f t="shared" si="664"/>
        <v/>
      </c>
      <c r="AW2106" s="137" t="str">
        <f t="shared" si="665"/>
        <v/>
      </c>
      <c r="AX2106" s="138" t="str">
        <f t="shared" si="666"/>
        <v/>
      </c>
      <c r="AY2106" s="138" t="str">
        <f t="shared" si="667"/>
        <v/>
      </c>
      <c r="AZ2106" s="130" t="str">
        <f>IF(AX2106&amp;AW2106="勤怠未設定","×",IF(AV2106="勤怠修正","×",IF(AC2106="外注","",IF(AA2106="",IF(AY2106&lt;&gt;"","×",""),IF(VLOOKUP(AA2106,カレンダマスタ!$H$66:$I$83,2,FALSE)&lt;&gt;AY2106,"×","OK")))))</f>
        <v/>
      </c>
      <c r="BC2106" s="137" t="str">
        <f>IF(E2106="","",VLOOKUP($E2106,カレンダマスタ!$A$4:$E$381,4,FALSE))</f>
        <v/>
      </c>
      <c r="BD2106" s="126" t="str">
        <f>IF(AC2106="社員","",IF(AG2106=0,"",IF(AD2106="NSTC",IF(COUNTIF(カレンダマスタ!$Q$5:$Q$32,G2106)=1,"OK","×"),
IF(AD2106="NS本社",IF(COUNTIF(カレンダマスタ!$T$5:$T$32,G2106)=1,"OK","×"),IF(COUNTIF(カレンダマスタ!$R$5:$R$32,G2106)=1,"OK","×")))))</f>
        <v/>
      </c>
      <c r="BE2106" s="126" t="str">
        <f>IF(AC2106="社員","",IF(G2106="","",IF(R2106&lt;&gt;"","",IF(AF2106="CS","OK",IF(VLOOKUP(E2106,カレンダマスタ!$A$5:$D$381,4,FALSE)&gt;0,"",IF(OR(G2106*24&gt;10.84,H2106*24&lt;14.5)=TRUE,"×","OK"))))))</f>
        <v/>
      </c>
      <c r="BF2106" s="126" t="str">
        <f t="shared" si="678"/>
        <v/>
      </c>
      <c r="BG2106" s="126" t="str">
        <f t="shared" si="675"/>
        <v/>
      </c>
      <c r="BI2106" s="130" t="str">
        <f t="shared" si="676"/>
        <v/>
      </c>
    </row>
    <row r="2107" spans="2:61">
      <c r="B2107" s="210"/>
      <c r="C2107" s="536"/>
      <c r="D2107" s="128"/>
      <c r="E2107" s="583"/>
      <c r="F2107" s="128"/>
      <c r="G2107" s="588"/>
      <c r="H2107" s="588"/>
      <c r="I2107" s="130"/>
      <c r="J2107" s="139"/>
      <c r="K2107" s="131"/>
      <c r="L2107" s="132"/>
      <c r="M2107" s="132"/>
      <c r="N2107" s="141"/>
      <c r="O2107" s="139"/>
      <c r="P2107" s="139"/>
      <c r="Q2107" s="139"/>
      <c r="R2107" s="133"/>
      <c r="S2107" s="134"/>
      <c r="T2107" s="434" t="str">
        <f t="shared" si="669"/>
        <v/>
      </c>
      <c r="U2107" s="429"/>
      <c r="V2107" s="429" t="str">
        <f t="shared" si="670"/>
        <v/>
      </c>
      <c r="W2107" s="298"/>
      <c r="X2107" s="129" t="str">
        <f t="shared" si="677"/>
        <v/>
      </c>
      <c r="Y2107" s="129" t="str">
        <f t="shared" si="671"/>
        <v/>
      </c>
      <c r="Z2107" s="129" t="str">
        <f t="shared" si="672"/>
        <v/>
      </c>
      <c r="AA2107" s="133" t="str">
        <f t="shared" si="663"/>
        <v/>
      </c>
      <c r="AC2107" s="186" t="str">
        <f>AC2081</f>
        <v/>
      </c>
      <c r="AD2107" s="187" t="str">
        <f>AD2081</f>
        <v/>
      </c>
      <c r="AE2107" s="187" t="str">
        <f>AE2081</f>
        <v/>
      </c>
      <c r="AF2107" s="187" t="str">
        <f>AF2081</f>
        <v/>
      </c>
      <c r="AG2107" s="204">
        <f t="shared" si="673"/>
        <v>0</v>
      </c>
      <c r="AI2107" s="140" t="str">
        <f>IF(月報!G2107&lt;&gt;"",月報!G2107,"")</f>
        <v/>
      </c>
      <c r="AJ2107" s="126" t="str">
        <f>IF(月報!W2107&lt;&gt;"",月報!W2107*24,"")</f>
        <v/>
      </c>
      <c r="AK2107" s="126" t="str">
        <f>IF(月報!P2107&lt;&gt;"",月報!P2107,"")</f>
        <v/>
      </c>
      <c r="AL2107" s="126" t="str">
        <f>IF(月報!Q2107&lt;&gt;"",IF(月報!Q2107="平日残","",月報!Q2107),"")</f>
        <v/>
      </c>
      <c r="AM2107" s="126"/>
      <c r="AN2107" s="126" t="str">
        <f t="shared" si="662"/>
        <v/>
      </c>
      <c r="AO2107" s="126" t="str">
        <f>IF($E2107="","",VLOOKUP($E2107,カレンダマスタ!$A$5:$E$381,5,FALSE))</f>
        <v/>
      </c>
      <c r="AQ2107" s="196" t="str">
        <f>IF(G2107="","",IF(VLOOKUP(E2107,カレンダマスタ!$A$5:$D$381,4,FALSE)=0,"",1))</f>
        <v/>
      </c>
      <c r="AR2107" s="136" t="str">
        <f>IF($G2107="","",IF($AD2107="NSTC",INDEX(カレンダマスタ!$I$26:$O$31,MATCH($G2107,カレンダマスタ!$H$26:$H$31,1),MATCH($H2107,カレンダマスタ!$I$25:$O$25,1)),
IF($AD2107="CS本社",INDEX(カレンダマスタ!$I$36:$O$41,MATCH($G2107,カレンダマスタ!$H$36:$H$41,1),MATCH($H2107,カレンダマスタ!$I$35:$O$35,1)),
IF($AD2107="NS本社",INDEX(カレンダマスタ!$I$94:$O$99,MATCH($G2107,カレンダマスタ!$H$95:$H$100,1),MATCH($H2107,カレンダマスタ!$I$93:$O$93,1)),
IF($AD2107="ODC",INDEX(カレンダマスタ!$I$46:$O$51,MATCH($G2107,カレンダマスタ!$H$46:$H$51,1),MATCH($H2107,カレンダマスタ!$I$45:$O$45,1)),
IF($AD2107="NS東京TC",INDEX(カレンダマスタ!$I$56:$O$61,MATCH($G2107,カレンダマスタ!$H$56:$H$61,1),MATCH($H2107,カレンダマスタ!$I$55:$O$55,1)),""))))))</f>
        <v/>
      </c>
      <c r="AS2107" s="126" t="str">
        <f t="shared" si="674"/>
        <v/>
      </c>
      <c r="AU2107" s="137" t="str">
        <f>IF(E2107="","",VLOOKUP($E2107,カレンダマスタ!$A$4:$E$381,4,FALSE))</f>
        <v/>
      </c>
      <c r="AV2107" s="137" t="str">
        <f t="shared" si="664"/>
        <v/>
      </c>
      <c r="AW2107" s="137" t="str">
        <f t="shared" si="665"/>
        <v/>
      </c>
      <c r="AX2107" s="138" t="str">
        <f t="shared" si="666"/>
        <v/>
      </c>
      <c r="AY2107" s="138" t="str">
        <f t="shared" si="667"/>
        <v/>
      </c>
      <c r="AZ2107" s="130" t="str">
        <f>IF(AX2107&amp;AW2107="勤怠未設定","×",IF(AV2107="勤怠修正","×",IF(AC2107="外注","",IF(AA2107="",IF(AY2107&lt;&gt;"","×",""),IF(VLOOKUP(AA2107,カレンダマスタ!$H$66:$I$83,2,FALSE)&lt;&gt;AY2107,"×","OK")))))</f>
        <v/>
      </c>
      <c r="BC2107" s="137" t="str">
        <f>IF(E2107="","",VLOOKUP($E2107,カレンダマスタ!$A$4:$E$381,4,FALSE))</f>
        <v/>
      </c>
      <c r="BD2107" s="126" t="str">
        <f>IF(AC2107="社員","",IF(AG2107=0,"",IF(AD2107="NSTC",IF(COUNTIF(カレンダマスタ!$Q$5:$Q$32,G2107)=1,"OK","×"),
IF(AD2107="NS本社",IF(COUNTIF(カレンダマスタ!$T$5:$T$32,G2107)=1,"OK","×"),IF(COUNTIF(カレンダマスタ!$R$5:$R$32,G2107)=1,"OK","×")))))</f>
        <v/>
      </c>
      <c r="BE2107" s="126" t="str">
        <f>IF(AC2107="社員","",IF(G2107="","",IF(R2107&lt;&gt;"","",IF(AF2107="CS","OK",IF(VLOOKUP(E2107,カレンダマスタ!$A$5:$D$381,4,FALSE)&gt;0,"",IF(OR(G2107*24&gt;10.84,H2107*24&lt;14.5)=TRUE,"×","OK"))))))</f>
        <v/>
      </c>
      <c r="BF2107" s="126" t="str">
        <f t="shared" si="678"/>
        <v/>
      </c>
      <c r="BG2107" s="126" t="str">
        <f t="shared" si="675"/>
        <v/>
      </c>
      <c r="BI2107" s="130" t="str">
        <f t="shared" si="676"/>
        <v/>
      </c>
    </row>
    <row r="2108" spans="2:61">
      <c r="B2108" s="210"/>
      <c r="C2108" s="537"/>
      <c r="D2108" s="142"/>
      <c r="E2108" s="584"/>
      <c r="F2108" s="142"/>
      <c r="G2108" s="589"/>
      <c r="H2108" s="589"/>
      <c r="I2108" s="144"/>
      <c r="J2108" s="148"/>
      <c r="K2108" s="145"/>
      <c r="L2108" s="146"/>
      <c r="M2108" s="146"/>
      <c r="N2108" s="147"/>
      <c r="O2108" s="148"/>
      <c r="P2108" s="148"/>
      <c r="Q2108" s="148"/>
      <c r="R2108" s="149"/>
      <c r="S2108" s="156"/>
      <c r="T2108" s="435" t="str">
        <f t="shared" si="669"/>
        <v/>
      </c>
      <c r="U2108" s="430"/>
      <c r="V2108" s="430" t="str">
        <f t="shared" si="670"/>
        <v/>
      </c>
      <c r="W2108" s="298"/>
      <c r="X2108" s="143" t="str">
        <f t="shared" si="677"/>
        <v/>
      </c>
      <c r="Y2108" s="143" t="str">
        <f t="shared" si="671"/>
        <v/>
      </c>
      <c r="Z2108" s="143" t="str">
        <f t="shared" si="672"/>
        <v/>
      </c>
      <c r="AA2108" s="149" t="str">
        <f t="shared" si="663"/>
        <v/>
      </c>
      <c r="AC2108" s="188" t="str">
        <f>AC2081</f>
        <v/>
      </c>
      <c r="AD2108" s="189" t="str">
        <f>AD2081</f>
        <v/>
      </c>
      <c r="AE2108" s="189" t="str">
        <f>AE2081</f>
        <v/>
      </c>
      <c r="AF2108" s="189" t="str">
        <f>AF2081</f>
        <v/>
      </c>
      <c r="AG2108" s="205">
        <f t="shared" si="673"/>
        <v>0</v>
      </c>
      <c r="AI2108" s="157" t="str">
        <f>IF(月報!G2108&lt;&gt;"",月報!G2108,"")</f>
        <v/>
      </c>
      <c r="AJ2108" s="151" t="str">
        <f>IF(月報!W2108&lt;&gt;"",月報!W2108*24,"")</f>
        <v/>
      </c>
      <c r="AK2108" s="151" t="str">
        <f>IF(月報!P2108&lt;&gt;"",月報!P2108,"")</f>
        <v/>
      </c>
      <c r="AL2108" s="151" t="str">
        <f>IF(月報!Q2108&lt;&gt;"",IF(月報!Q2108="平日残","",月報!Q2108),"")</f>
        <v/>
      </c>
      <c r="AM2108" s="151"/>
      <c r="AN2108" s="151" t="str">
        <f t="shared" si="662"/>
        <v/>
      </c>
      <c r="AO2108" s="151" t="str">
        <f>IF($E2108="","",VLOOKUP($E2108,カレンダマスタ!$A$5:$E$381,5,FALSE))</f>
        <v/>
      </c>
      <c r="AQ2108" s="197" t="str">
        <f>IF(G2108="","",IF(VLOOKUP(E2108,カレンダマスタ!$A$5:$D$381,4,FALSE)=0,"",1))</f>
        <v/>
      </c>
      <c r="AR2108" s="152" t="str">
        <f>IF($G2108="","",IF($AD2108="NSTC",INDEX(カレンダマスタ!$I$26:$O$31,MATCH($G2108,カレンダマスタ!$H$26:$H$31,1),MATCH($H2108,カレンダマスタ!$I$25:$O$25,1)),
IF($AD2108="CS本社",INDEX(カレンダマスタ!$I$36:$O$41,MATCH($G2108,カレンダマスタ!$H$36:$H$41,1),MATCH($H2108,カレンダマスタ!$I$35:$O$35,1)),
IF($AD2108="NS本社",INDEX(カレンダマスタ!$I$94:$O$99,MATCH($G2108,カレンダマスタ!$H$95:$H$100,1),MATCH($H2108,カレンダマスタ!$I$93:$O$93,1)),
IF($AD2108="ODC",INDEX(カレンダマスタ!$I$46:$O$51,MATCH($G2108,カレンダマスタ!$H$46:$H$51,1),MATCH($H2108,カレンダマスタ!$I$45:$O$45,1)),
IF($AD2108="NS東京TC",INDEX(カレンダマスタ!$I$56:$O$61,MATCH($G2108,カレンダマスタ!$H$56:$H$61,1),MATCH($H2108,カレンダマスタ!$I$55:$O$55,1)),""))))))</f>
        <v/>
      </c>
      <c r="AS2108" s="151" t="str">
        <f t="shared" si="674"/>
        <v/>
      </c>
      <c r="AU2108" s="153" t="str">
        <f>IF(E2108="","",VLOOKUP($E2108,カレンダマスタ!$A$4:$E$381,4,FALSE))</f>
        <v/>
      </c>
      <c r="AV2108" s="153" t="str">
        <f t="shared" si="664"/>
        <v/>
      </c>
      <c r="AW2108" s="153" t="str">
        <f t="shared" si="665"/>
        <v/>
      </c>
      <c r="AX2108" s="154" t="str">
        <f t="shared" si="666"/>
        <v/>
      </c>
      <c r="AY2108" s="154" t="str">
        <f t="shared" si="667"/>
        <v/>
      </c>
      <c r="AZ2108" s="144" t="str">
        <f>IF(AX2108&amp;AW2108="勤怠未設定","×",IF(AV2108="勤怠修正","×",IF(AC2108="外注","",IF(AA2108="",IF(AY2108&lt;&gt;"","×",""),IF(VLOOKUP(AA2108,カレンダマスタ!$H$66:$I$83,2,FALSE)&lt;&gt;AY2108,"×","OK")))))</f>
        <v/>
      </c>
      <c r="BC2108" s="153" t="str">
        <f>IF(E2108="","",VLOOKUP($E2108,カレンダマスタ!$A$4:$E$381,4,FALSE))</f>
        <v/>
      </c>
      <c r="BD2108" s="151" t="str">
        <f>IF(AC2108="社員","",IF(AG2108=0,"",IF(AD2108="NSTC",IF(COUNTIF(カレンダマスタ!$Q$5:$Q$32,G2108)=1,"OK","×"),
IF(AD2108="NS本社",IF(COUNTIF(カレンダマスタ!$T$5:$T$32,G2108)=1,"OK","×"),IF(COUNTIF(カレンダマスタ!$R$5:$R$32,G2108)=1,"OK","×")))))</f>
        <v/>
      </c>
      <c r="BE2108" s="151" t="str">
        <f>IF(AC2108="社員","",IF(G2108="","",IF(R2108&lt;&gt;"","",IF(AF2108="CS","OK",IF(VLOOKUP(E2108,カレンダマスタ!$A$5:$D$381,4,FALSE)&gt;0,"",IF(OR(G2108*24&gt;10.84,H2108*24&lt;14.5)=TRUE,"×","OK"))))))</f>
        <v/>
      </c>
      <c r="BF2108" s="151" t="str">
        <f t="shared" si="678"/>
        <v/>
      </c>
      <c r="BG2108" s="151" t="str">
        <f t="shared" si="675"/>
        <v/>
      </c>
      <c r="BI2108" s="144" t="str">
        <f t="shared" si="676"/>
        <v/>
      </c>
    </row>
    <row r="2109" spans="2:61">
      <c r="B2109" s="210"/>
      <c r="C2109" s="535"/>
      <c r="D2109" s="112"/>
      <c r="E2109" s="582"/>
      <c r="F2109" s="112"/>
      <c r="G2109" s="587"/>
      <c r="H2109" s="587"/>
      <c r="I2109" s="114"/>
      <c r="J2109" s="118"/>
      <c r="K2109" s="115"/>
      <c r="L2109" s="116"/>
      <c r="M2109" s="116"/>
      <c r="N2109" s="117"/>
      <c r="O2109" s="118"/>
      <c r="P2109" s="118"/>
      <c r="Q2109" s="118"/>
      <c r="R2109" s="119"/>
      <c r="S2109" s="120"/>
      <c r="T2109" s="433" t="str">
        <f t="shared" si="669"/>
        <v/>
      </c>
      <c r="U2109" s="431">
        <f>SUM(T2109:T2115)</f>
        <v>0</v>
      </c>
      <c r="V2109" s="431" t="str">
        <f t="shared" si="670"/>
        <v/>
      </c>
      <c r="W2109" s="298"/>
      <c r="X2109" s="113" t="str">
        <f t="shared" si="677"/>
        <v/>
      </c>
      <c r="Y2109" s="113" t="str">
        <f t="shared" si="671"/>
        <v/>
      </c>
      <c r="Z2109" s="113" t="str">
        <f t="shared" si="672"/>
        <v/>
      </c>
      <c r="AA2109" s="119" t="str">
        <f t="shared" si="663"/>
        <v/>
      </c>
      <c r="AC2109" s="190" t="str">
        <f>AC2081</f>
        <v/>
      </c>
      <c r="AD2109" s="191" t="str">
        <f>AD2081</f>
        <v/>
      </c>
      <c r="AE2109" s="191" t="str">
        <f>AE2081</f>
        <v/>
      </c>
      <c r="AF2109" s="191" t="str">
        <f>AF2081</f>
        <v/>
      </c>
      <c r="AG2109" s="206">
        <f t="shared" si="673"/>
        <v>0</v>
      </c>
      <c r="AI2109" s="159" t="str">
        <f>IF(月報!G2109&lt;&gt;"",月報!G2109,"")</f>
        <v/>
      </c>
      <c r="AJ2109" s="122" t="str">
        <f>IF(月報!W2109&lt;&gt;"",月報!W2109*24,"")</f>
        <v/>
      </c>
      <c r="AK2109" s="122" t="str">
        <f>IF(月報!P2109&lt;&gt;"",月報!P2109,"")</f>
        <v/>
      </c>
      <c r="AL2109" s="122" t="str">
        <f>IF(月報!Q2109&lt;&gt;"",IF(月報!Q2109="平日残","",月報!Q2109),"")</f>
        <v/>
      </c>
      <c r="AM2109" s="122"/>
      <c r="AN2109" s="122" t="str">
        <f t="shared" si="662"/>
        <v/>
      </c>
      <c r="AO2109" s="122" t="str">
        <f>IF($E2109="","",VLOOKUP($E2109,カレンダマスタ!$A$5:$E$381,5,FALSE))</f>
        <v/>
      </c>
      <c r="AQ2109" s="195" t="str">
        <f>IF(G2109="","",IF(VLOOKUP(E2109,カレンダマスタ!$A$5:$D$381,4,FALSE)=0,"",1))</f>
        <v/>
      </c>
      <c r="AR2109" s="123" t="str">
        <f>IF($G2109="","",IF($AD2109="NSTC",INDEX(カレンダマスタ!$I$26:$O$31,MATCH($G2109,カレンダマスタ!$H$26:$H$31,1),MATCH($H2109,カレンダマスタ!$I$25:$O$25,1)),
IF($AD2109="CS本社",INDEX(カレンダマスタ!$I$36:$O$41,MATCH($G2109,カレンダマスタ!$H$36:$H$41,1),MATCH($H2109,カレンダマスタ!$I$35:$O$35,1)),
IF($AD2109="NS本社",INDEX(カレンダマスタ!$I$94:$O$99,MATCH($G2109,カレンダマスタ!$H$95:$H$100,1),MATCH($H2109,カレンダマスタ!$I$93:$O$93,1)),
IF($AD2109="ODC",INDEX(カレンダマスタ!$I$46:$O$51,MATCH($G2109,カレンダマスタ!$H$46:$H$51,1),MATCH($H2109,カレンダマスタ!$I$45:$O$45,1)),
IF($AD2109="NS東京TC",INDEX(カレンダマスタ!$I$56:$O$61,MATCH($G2109,カレンダマスタ!$H$56:$H$61,1),MATCH($H2109,カレンダマスタ!$I$55:$O$55,1)),""))))))</f>
        <v/>
      </c>
      <c r="AS2109" s="122" t="str">
        <f t="shared" si="674"/>
        <v/>
      </c>
      <c r="AU2109" s="124" t="str">
        <f>IF(E2109="","",VLOOKUP($E2109,カレンダマスタ!$A$4:$E$381,4,FALSE))</f>
        <v/>
      </c>
      <c r="AV2109" s="124" t="str">
        <f t="shared" si="664"/>
        <v/>
      </c>
      <c r="AW2109" s="124" t="str">
        <f t="shared" si="665"/>
        <v/>
      </c>
      <c r="AX2109" s="125" t="str">
        <f t="shared" si="666"/>
        <v/>
      </c>
      <c r="AY2109" s="125" t="str">
        <f t="shared" si="667"/>
        <v/>
      </c>
      <c r="AZ2109" s="114" t="str">
        <f>IF(AX2109&amp;AW2109="勤怠未設定","×",IF(AV2109="勤怠修正","×",IF(AC2109="外注","",IF(AA2109="",IF(AY2109&lt;&gt;"","×",""),IF(VLOOKUP(AA2109,カレンダマスタ!$H$66:$I$83,2,FALSE)&lt;&gt;AY2109,"×","OK")))))</f>
        <v/>
      </c>
      <c r="BC2109" s="124" t="str">
        <f>IF(E2109="","",VLOOKUP($E2109,カレンダマスタ!$A$4:$E$381,4,FALSE))</f>
        <v/>
      </c>
      <c r="BD2109" s="122" t="str">
        <f>IF(AC2109="社員","",IF(AG2109=0,"",IF(AD2109="NSTC",IF(COUNTIF(カレンダマスタ!$Q$5:$Q$32,G2109)=1,"OK","×"),
IF(AD2109="NS本社",IF(COUNTIF(カレンダマスタ!$T$5:$T$32,G2109)=1,"OK","×"),IF(COUNTIF(カレンダマスタ!$R$5:$R$32,G2109)=1,"OK","×")))))</f>
        <v/>
      </c>
      <c r="BE2109" s="122" t="str">
        <f>IF(AC2109="社員","",IF(G2109="","",IF(R2109&lt;&gt;"","",IF(AF2109="CS","OK",IF(VLOOKUP(E2109,カレンダマスタ!$A$5:$D$381,4,FALSE)&gt;0,"",IF(OR(G2109*24&gt;10.84,H2109*24&lt;14.5)=TRUE,"×","OK"))))))</f>
        <v/>
      </c>
      <c r="BF2109" s="122" t="str">
        <f t="shared" si="678"/>
        <v/>
      </c>
      <c r="BG2109" s="122" t="str">
        <f t="shared" si="675"/>
        <v/>
      </c>
      <c r="BI2109" s="114" t="str">
        <f t="shared" si="676"/>
        <v/>
      </c>
    </row>
    <row r="2110" spans="2:61">
      <c r="B2110" s="210"/>
      <c r="C2110" s="536"/>
      <c r="D2110" s="128"/>
      <c r="E2110" s="583"/>
      <c r="F2110" s="128"/>
      <c r="G2110" s="588"/>
      <c r="H2110" s="588"/>
      <c r="I2110" s="130"/>
      <c r="J2110" s="139"/>
      <c r="K2110" s="131"/>
      <c r="L2110" s="132"/>
      <c r="M2110" s="132"/>
      <c r="N2110" s="141"/>
      <c r="O2110" s="139"/>
      <c r="P2110" s="139"/>
      <c r="Q2110" s="139"/>
      <c r="R2110" s="133"/>
      <c r="S2110" s="134"/>
      <c r="T2110" s="434" t="str">
        <f t="shared" si="669"/>
        <v/>
      </c>
      <c r="U2110" s="429"/>
      <c r="V2110" s="429" t="str">
        <f t="shared" si="670"/>
        <v/>
      </c>
      <c r="W2110" s="298"/>
      <c r="X2110" s="129" t="str">
        <f t="shared" si="677"/>
        <v/>
      </c>
      <c r="Y2110" s="129" t="str">
        <f t="shared" si="671"/>
        <v/>
      </c>
      <c r="Z2110" s="129" t="str">
        <f t="shared" si="672"/>
        <v/>
      </c>
      <c r="AA2110" s="133" t="str">
        <f t="shared" si="663"/>
        <v/>
      </c>
      <c r="AC2110" s="186" t="str">
        <f>AC2081</f>
        <v/>
      </c>
      <c r="AD2110" s="187" t="str">
        <f>AD2081</f>
        <v/>
      </c>
      <c r="AE2110" s="187" t="str">
        <f>AE2081</f>
        <v/>
      </c>
      <c r="AF2110" s="187" t="str">
        <f>AF2081</f>
        <v/>
      </c>
      <c r="AG2110" s="204">
        <f t="shared" si="673"/>
        <v>0</v>
      </c>
      <c r="AI2110" s="135" t="str">
        <f>IF(月報!G2110&lt;&gt;"",月報!G2110,"")</f>
        <v/>
      </c>
      <c r="AJ2110" s="126" t="str">
        <f>IF(月報!W2110&lt;&gt;"",月報!W2110*24,"")</f>
        <v/>
      </c>
      <c r="AK2110" s="126" t="str">
        <f>IF(月報!P2110&lt;&gt;"",月報!P2110,"")</f>
        <v/>
      </c>
      <c r="AL2110" s="126" t="str">
        <f>IF(月報!Q2110&lt;&gt;"",IF(月報!Q2110="平日残","",月報!Q2110),"")</f>
        <v/>
      </c>
      <c r="AM2110" s="126"/>
      <c r="AN2110" s="126" t="str">
        <f t="shared" si="662"/>
        <v/>
      </c>
      <c r="AO2110" s="126" t="str">
        <f>IF($E2110="","",VLOOKUP($E2110,カレンダマスタ!$A$5:$E$381,5,FALSE))</f>
        <v/>
      </c>
      <c r="AQ2110" s="196" t="str">
        <f>IF(G2110="","",IF(VLOOKUP(E2110,カレンダマスタ!$A$5:$D$381,4,FALSE)=0,"",1))</f>
        <v/>
      </c>
      <c r="AR2110" s="136" t="str">
        <f>IF($G2110="","",IF($AD2110="NSTC",INDEX(カレンダマスタ!$I$26:$O$31,MATCH($G2110,カレンダマスタ!$H$26:$H$31,1),MATCH($H2110,カレンダマスタ!$I$25:$O$25,1)),
IF($AD2110="CS本社",INDEX(カレンダマスタ!$I$36:$O$41,MATCH($G2110,カレンダマスタ!$H$36:$H$41,1),MATCH($H2110,カレンダマスタ!$I$35:$O$35,1)),
IF($AD2110="NS本社",INDEX(カレンダマスタ!$I$94:$O$99,MATCH($G2110,カレンダマスタ!$H$95:$H$100,1),MATCH($H2110,カレンダマスタ!$I$93:$O$93,1)),
IF($AD2110="ODC",INDEX(カレンダマスタ!$I$46:$O$51,MATCH($G2110,カレンダマスタ!$H$46:$H$51,1),MATCH($H2110,カレンダマスタ!$I$45:$O$45,1)),
IF($AD2110="NS東京TC",INDEX(カレンダマスタ!$I$56:$O$61,MATCH($G2110,カレンダマスタ!$H$56:$H$61,1),MATCH($H2110,カレンダマスタ!$I$55:$O$55,1)),""))))))</f>
        <v/>
      </c>
      <c r="AS2110" s="126" t="str">
        <f t="shared" si="674"/>
        <v/>
      </c>
      <c r="AU2110" s="137" t="str">
        <f>IF(E2110="","",VLOOKUP($E2110,カレンダマスタ!$A$4:$E$381,4,FALSE))</f>
        <v/>
      </c>
      <c r="AV2110" s="137" t="str">
        <f t="shared" si="664"/>
        <v/>
      </c>
      <c r="AW2110" s="137" t="str">
        <f t="shared" si="665"/>
        <v/>
      </c>
      <c r="AX2110" s="138" t="str">
        <f t="shared" si="666"/>
        <v/>
      </c>
      <c r="AY2110" s="138" t="str">
        <f t="shared" si="667"/>
        <v/>
      </c>
      <c r="AZ2110" s="130" t="str">
        <f>IF(AX2110&amp;AW2110="勤怠未設定","×",IF(AV2110="勤怠修正","×",IF(AC2110="外注","",IF(AA2110="",IF(AY2110&lt;&gt;"","×",""),IF(VLOOKUP(AA2110,カレンダマスタ!$H$66:$I$83,2,FALSE)&lt;&gt;AY2110,"×","OK")))))</f>
        <v/>
      </c>
      <c r="BC2110" s="137" t="str">
        <f>IF(E2110="","",VLOOKUP($E2110,カレンダマスタ!$A$4:$E$381,4,FALSE))</f>
        <v/>
      </c>
      <c r="BD2110" s="126" t="str">
        <f>IF(AC2110="社員","",IF(AG2110=0,"",IF(AD2110="NSTC",IF(COUNTIF(カレンダマスタ!$Q$5:$Q$32,G2110)=1,"OK","×"),
IF(AD2110="NS本社",IF(COUNTIF(カレンダマスタ!$T$5:$T$32,G2110)=1,"OK","×"),IF(COUNTIF(カレンダマスタ!$R$5:$R$32,G2110)=1,"OK","×")))))</f>
        <v/>
      </c>
      <c r="BE2110" s="126" t="str">
        <f>IF(AC2110="社員","",IF(G2110="","",IF(R2110&lt;&gt;"","",IF(AF2110="CS","OK",IF(VLOOKUP(E2110,カレンダマスタ!$A$5:$D$381,4,FALSE)&gt;0,"",IF(OR(G2110*24&gt;10.84,H2110*24&lt;14.5)=TRUE,"×","OK"))))))</f>
        <v/>
      </c>
      <c r="BF2110" s="126" t="str">
        <f t="shared" si="678"/>
        <v/>
      </c>
      <c r="BG2110" s="126" t="str">
        <f t="shared" si="675"/>
        <v/>
      </c>
      <c r="BI2110" s="130" t="str">
        <f t="shared" si="676"/>
        <v/>
      </c>
    </row>
    <row r="2111" spans="2:61">
      <c r="B2111" s="210"/>
      <c r="C2111" s="536"/>
      <c r="D2111" s="128"/>
      <c r="E2111" s="583"/>
      <c r="F2111" s="128"/>
      <c r="G2111" s="588"/>
      <c r="H2111" s="588"/>
      <c r="I2111" s="130"/>
      <c r="J2111" s="139"/>
      <c r="K2111" s="131"/>
      <c r="L2111" s="132"/>
      <c r="M2111" s="132"/>
      <c r="N2111" s="141"/>
      <c r="O2111" s="139"/>
      <c r="P2111" s="139"/>
      <c r="Q2111" s="139"/>
      <c r="R2111" s="133"/>
      <c r="S2111" s="134"/>
      <c r="T2111" s="434" t="str">
        <f t="shared" si="669"/>
        <v/>
      </c>
      <c r="U2111" s="429"/>
      <c r="V2111" s="429" t="str">
        <f t="shared" si="670"/>
        <v/>
      </c>
      <c r="W2111" s="298"/>
      <c r="X2111" s="129" t="str">
        <f t="shared" si="677"/>
        <v/>
      </c>
      <c r="Y2111" s="129" t="str">
        <f t="shared" si="671"/>
        <v/>
      </c>
      <c r="Z2111" s="129" t="str">
        <f t="shared" si="672"/>
        <v/>
      </c>
      <c r="AA2111" s="133" t="str">
        <f t="shared" si="663"/>
        <v/>
      </c>
      <c r="AC2111" s="186" t="str">
        <f>AC2081</f>
        <v/>
      </c>
      <c r="AD2111" s="187" t="str">
        <f>AD2081</f>
        <v/>
      </c>
      <c r="AE2111" s="187" t="str">
        <f>AE2081</f>
        <v/>
      </c>
      <c r="AF2111" s="187" t="str">
        <f>AF2081</f>
        <v/>
      </c>
      <c r="AG2111" s="204">
        <f t="shared" si="673"/>
        <v>0</v>
      </c>
      <c r="AI2111" s="160" t="str">
        <f>IF(月報!G2111&lt;&gt;"",月報!G2111,"")</f>
        <v/>
      </c>
      <c r="AJ2111" s="126" t="str">
        <f>IF(月報!W2111&lt;&gt;"",月報!W2111*24,"")</f>
        <v/>
      </c>
      <c r="AK2111" s="126" t="str">
        <f>IF(月報!P2111&lt;&gt;"",月報!P2111,"")</f>
        <v/>
      </c>
      <c r="AL2111" s="126" t="str">
        <f>IF(月報!Q2111&lt;&gt;"",IF(月報!Q2111="平日残","",月報!Q2111),"")</f>
        <v/>
      </c>
      <c r="AM2111" s="126"/>
      <c r="AN2111" s="126" t="str">
        <f t="shared" si="662"/>
        <v/>
      </c>
      <c r="AO2111" s="126" t="str">
        <f>IF($E2111="","",VLOOKUP($E2111,カレンダマスタ!$A$5:$E$381,5,FALSE))</f>
        <v/>
      </c>
      <c r="AQ2111" s="196" t="str">
        <f>IF(G2111="","",IF(VLOOKUP(E2111,カレンダマスタ!$A$5:$D$381,4,FALSE)=0,"",1))</f>
        <v/>
      </c>
      <c r="AR2111" s="136" t="str">
        <f>IF($G2111="","",IF($AD2111="NSTC",INDEX(カレンダマスタ!$I$26:$O$31,MATCH($G2111,カレンダマスタ!$H$26:$H$31,1),MATCH($H2111,カレンダマスタ!$I$25:$O$25,1)),
IF($AD2111="CS本社",INDEX(カレンダマスタ!$I$36:$O$41,MATCH($G2111,カレンダマスタ!$H$36:$H$41,1),MATCH($H2111,カレンダマスタ!$I$35:$O$35,1)),
IF($AD2111="NS本社",INDEX(カレンダマスタ!$I$94:$O$99,MATCH($G2111,カレンダマスタ!$H$95:$H$100,1),MATCH($H2111,カレンダマスタ!$I$93:$O$93,1)),
IF($AD2111="ODC",INDEX(カレンダマスタ!$I$46:$O$51,MATCH($G2111,カレンダマスタ!$H$46:$H$51,1),MATCH($H2111,カレンダマスタ!$I$45:$O$45,1)),
IF($AD2111="NS東京TC",INDEX(カレンダマスタ!$I$56:$O$61,MATCH($G2111,カレンダマスタ!$H$56:$H$61,1),MATCH($H2111,カレンダマスタ!$I$55:$O$55,1)),""))))))</f>
        <v/>
      </c>
      <c r="AS2111" s="126" t="str">
        <f t="shared" si="674"/>
        <v/>
      </c>
      <c r="AU2111" s="137" t="str">
        <f>IF(E2111="","",VLOOKUP($E2111,カレンダマスタ!$A$4:$E$381,4,FALSE))</f>
        <v/>
      </c>
      <c r="AV2111" s="137" t="str">
        <f t="shared" si="664"/>
        <v/>
      </c>
      <c r="AW2111" s="137" t="str">
        <f t="shared" si="665"/>
        <v/>
      </c>
      <c r="AX2111" s="138" t="str">
        <f t="shared" si="666"/>
        <v/>
      </c>
      <c r="AY2111" s="138" t="str">
        <f t="shared" si="667"/>
        <v/>
      </c>
      <c r="AZ2111" s="130" t="str">
        <f>IF(AX2111&amp;AW2111="勤怠未設定","×",IF(AV2111="勤怠修正","×",IF(AC2111="外注","",IF(AA2111="",IF(AY2111&lt;&gt;"","×",""),IF(VLOOKUP(AA2111,カレンダマスタ!$H$66:$I$83,2,FALSE)&lt;&gt;AY2111,"×","OK")))))</f>
        <v/>
      </c>
      <c r="BC2111" s="137" t="str">
        <f>IF(E2111="","",VLOOKUP($E2111,カレンダマスタ!$A$4:$E$381,4,FALSE))</f>
        <v/>
      </c>
      <c r="BD2111" s="126" t="str">
        <f>IF(AC2111="社員","",IF(AG2111=0,"",IF(AD2111="NSTC",IF(COUNTIF(カレンダマスタ!$Q$5:$Q$32,G2111)=1,"OK","×"),
IF(AD2111="NS本社",IF(COUNTIF(カレンダマスタ!$T$5:$T$32,G2111)=1,"OK","×"),IF(COUNTIF(カレンダマスタ!$R$5:$R$32,G2111)=1,"OK","×")))))</f>
        <v/>
      </c>
      <c r="BE2111" s="126" t="str">
        <f>IF(AC2111="社員","",IF(G2111="","",IF(R2111&lt;&gt;"","",IF(AF2111="CS","OK",IF(VLOOKUP(E2111,カレンダマスタ!$A$5:$D$381,4,FALSE)&gt;0,"",IF(OR(G2111*24&gt;10.84,H2111*24&lt;14.5)=TRUE,"×","OK"))))))</f>
        <v/>
      </c>
      <c r="BF2111" s="126" t="str">
        <f t="shared" si="678"/>
        <v/>
      </c>
      <c r="BG2111" s="126" t="str">
        <f t="shared" si="675"/>
        <v/>
      </c>
      <c r="BI2111" s="130" t="str">
        <f t="shared" si="676"/>
        <v/>
      </c>
    </row>
    <row r="2112" spans="2:61">
      <c r="B2112" s="210"/>
      <c r="C2112" s="536"/>
      <c r="D2112" s="128"/>
      <c r="E2112" s="214"/>
      <c r="F2112" s="128"/>
      <c r="G2112" s="588"/>
      <c r="H2112" s="588"/>
      <c r="I2112" s="131"/>
      <c r="J2112" s="139"/>
      <c r="K2112" s="131"/>
      <c r="L2112" s="132"/>
      <c r="M2112" s="132"/>
      <c r="N2112" s="141"/>
      <c r="O2112" s="139"/>
      <c r="P2112" s="139"/>
      <c r="Q2112" s="139"/>
      <c r="R2112" s="133"/>
      <c r="S2112" s="134"/>
      <c r="T2112" s="434" t="str">
        <f t="shared" si="669"/>
        <v/>
      </c>
      <c r="U2112" s="429"/>
      <c r="V2112" s="429" t="str">
        <f t="shared" si="670"/>
        <v/>
      </c>
      <c r="W2112" s="298"/>
      <c r="X2112" s="129" t="str">
        <f t="shared" si="677"/>
        <v/>
      </c>
      <c r="Y2112" s="129" t="str">
        <f t="shared" si="671"/>
        <v/>
      </c>
      <c r="Z2112" s="129" t="str">
        <f t="shared" si="672"/>
        <v/>
      </c>
      <c r="AA2112" s="133" t="str">
        <f t="shared" si="663"/>
        <v/>
      </c>
      <c r="AC2112" s="186" t="str">
        <f>AC2081</f>
        <v/>
      </c>
      <c r="AD2112" s="187" t="str">
        <f>AD2081</f>
        <v/>
      </c>
      <c r="AE2112" s="187" t="str">
        <f>AE2081</f>
        <v/>
      </c>
      <c r="AF2112" s="187" t="str">
        <f>AF2081</f>
        <v/>
      </c>
      <c r="AG2112" s="204">
        <f t="shared" si="673"/>
        <v>0</v>
      </c>
      <c r="AI2112" s="160" t="str">
        <f>IF(月報!G2112&lt;&gt;"",月報!G2112,"")</f>
        <v/>
      </c>
      <c r="AJ2112" s="126" t="str">
        <f>IF(月報!W2112&lt;&gt;"",月報!W2112*24,"")</f>
        <v/>
      </c>
      <c r="AK2112" s="126" t="str">
        <f>IF(月報!P2112&lt;&gt;"",月報!P2112,"")</f>
        <v/>
      </c>
      <c r="AL2112" s="126" t="str">
        <f>IF(月報!Q2112&lt;&gt;"",IF(月報!Q2112="平日残","",月報!Q2112),"")</f>
        <v/>
      </c>
      <c r="AM2112" s="126"/>
      <c r="AN2112" s="126" t="str">
        <f t="shared" si="662"/>
        <v/>
      </c>
      <c r="AO2112" s="126" t="str">
        <f>IF($E2112="","",VLOOKUP($E2112,カレンダマスタ!$A$5:$E$381,5,FALSE))</f>
        <v/>
      </c>
      <c r="AQ2112" s="196" t="str">
        <f>IF(G2112="","",IF(VLOOKUP(E2112,カレンダマスタ!$A$5:$D$381,4,FALSE)=0,"",1))</f>
        <v/>
      </c>
      <c r="AR2112" s="136" t="str">
        <f>IF($G2112="","",IF($AD2112="NSTC",INDEX(カレンダマスタ!$I$26:$O$31,MATCH($G2112,カレンダマスタ!$H$26:$H$31,1),MATCH($H2112,カレンダマスタ!$I$25:$O$25,1)),
IF($AD2112="CS本社",INDEX(カレンダマスタ!$I$36:$O$41,MATCH($G2112,カレンダマスタ!$H$36:$H$41,1),MATCH($H2112,カレンダマスタ!$I$35:$O$35,1)),
IF($AD2112="NS本社",INDEX(カレンダマスタ!$I$94:$O$99,MATCH($G2112,カレンダマスタ!$H$95:$H$100,1),MATCH($H2112,カレンダマスタ!$I$93:$O$93,1)),
IF($AD2112="ODC",INDEX(カレンダマスタ!$I$46:$O$51,MATCH($G2112,カレンダマスタ!$H$46:$H$51,1),MATCH($H2112,カレンダマスタ!$I$45:$O$45,1)),
IF($AD2112="NS東京TC",INDEX(カレンダマスタ!$I$56:$O$61,MATCH($G2112,カレンダマスタ!$H$56:$H$61,1),MATCH($H2112,カレンダマスタ!$I$55:$O$55,1)),""))))))</f>
        <v/>
      </c>
      <c r="AS2112" s="126" t="str">
        <f t="shared" si="674"/>
        <v/>
      </c>
      <c r="AU2112" s="137" t="str">
        <f>IF(E2112="","",VLOOKUP($E2112,カレンダマスタ!$A$4:$E$381,4,FALSE))</f>
        <v/>
      </c>
      <c r="AV2112" s="137" t="str">
        <f t="shared" si="664"/>
        <v/>
      </c>
      <c r="AW2112" s="137" t="str">
        <f t="shared" si="665"/>
        <v/>
      </c>
      <c r="AX2112" s="138" t="str">
        <f t="shared" si="666"/>
        <v/>
      </c>
      <c r="AY2112" s="138" t="str">
        <f t="shared" si="667"/>
        <v/>
      </c>
      <c r="AZ2112" s="130" t="str">
        <f>IF(AX2112&amp;AW2112="勤怠未設定","×",IF(AV2112="勤怠修正","×",IF(AC2112="外注","",IF(AA2112="",IF(AY2112&lt;&gt;"","×",""),IF(VLOOKUP(AA2112,カレンダマスタ!$H$66:$I$83,2,FALSE)&lt;&gt;AY2112,"×","OK")))))</f>
        <v/>
      </c>
      <c r="BC2112" s="137" t="str">
        <f>IF(E2112="","",VLOOKUP($E2112,カレンダマスタ!$A$4:$E$381,4,FALSE))</f>
        <v/>
      </c>
      <c r="BD2112" s="126" t="str">
        <f>IF(AC2112="社員","",IF(AG2112=0,"",IF(AD2112="NSTC",IF(COUNTIF(カレンダマスタ!$Q$5:$Q$32,G2112)=1,"OK","×"),
IF(AD2112="NS本社",IF(COUNTIF(カレンダマスタ!$T$5:$T$32,G2112)=1,"OK","×"),IF(COUNTIF(カレンダマスタ!$R$5:$R$32,G2112)=1,"OK","×")))))</f>
        <v/>
      </c>
      <c r="BE2112" s="126" t="str">
        <f>IF(AC2112="社員","",IF(G2112="","",IF(R2112&lt;&gt;"","",IF(AF2112="CS","OK",IF(VLOOKUP(E2112,カレンダマスタ!$A$5:$D$381,4,FALSE)&gt;0,"",IF(OR(G2112*24&gt;10.84,H2112*24&lt;14.5)=TRUE,"×","OK"))))))</f>
        <v/>
      </c>
      <c r="BF2112" s="126" t="str">
        <f t="shared" si="678"/>
        <v/>
      </c>
      <c r="BG2112" s="126" t="str">
        <f t="shared" si="675"/>
        <v/>
      </c>
      <c r="BI2112" s="130" t="str">
        <f t="shared" si="676"/>
        <v/>
      </c>
    </row>
    <row r="2113" spans="2:61">
      <c r="B2113" s="210"/>
      <c r="C2113" s="536"/>
      <c r="D2113" s="128"/>
      <c r="E2113" s="214"/>
      <c r="F2113" s="128"/>
      <c r="G2113" s="588"/>
      <c r="H2113" s="588"/>
      <c r="I2113" s="131"/>
      <c r="J2113" s="139"/>
      <c r="K2113" s="131"/>
      <c r="L2113" s="132"/>
      <c r="M2113" s="132"/>
      <c r="N2113" s="141"/>
      <c r="O2113" s="139"/>
      <c r="P2113" s="139"/>
      <c r="Q2113" s="139"/>
      <c r="R2113" s="133"/>
      <c r="S2113" s="134"/>
      <c r="T2113" s="434" t="str">
        <f t="shared" si="669"/>
        <v/>
      </c>
      <c r="U2113" s="429"/>
      <c r="V2113" s="429" t="str">
        <f t="shared" si="670"/>
        <v/>
      </c>
      <c r="W2113" s="298"/>
      <c r="X2113" s="129" t="str">
        <f t="shared" si="677"/>
        <v/>
      </c>
      <c r="Y2113" s="129" t="str">
        <f t="shared" si="671"/>
        <v/>
      </c>
      <c r="Z2113" s="129" t="str">
        <f t="shared" si="672"/>
        <v/>
      </c>
      <c r="AA2113" s="133" t="str">
        <f t="shared" si="663"/>
        <v/>
      </c>
      <c r="AC2113" s="186" t="str">
        <f>AC2081</f>
        <v/>
      </c>
      <c r="AD2113" s="187" t="str">
        <f>AD2081</f>
        <v/>
      </c>
      <c r="AE2113" s="187" t="str">
        <f>AE2081</f>
        <v/>
      </c>
      <c r="AF2113" s="187" t="str">
        <f>AF2081</f>
        <v/>
      </c>
      <c r="AG2113" s="204">
        <f t="shared" si="673"/>
        <v>0</v>
      </c>
      <c r="AI2113" s="160" t="str">
        <f>IF(月報!G2113&lt;&gt;"",月報!G2113,"")</f>
        <v/>
      </c>
      <c r="AJ2113" s="126" t="str">
        <f>IF(月報!W2113&lt;&gt;"",月報!W2113*24,"")</f>
        <v/>
      </c>
      <c r="AK2113" s="126" t="str">
        <f>IF(月報!P2113&lt;&gt;"",月報!P2113,"")</f>
        <v/>
      </c>
      <c r="AL2113" s="126" t="str">
        <f>IF(月報!Q2113&lt;&gt;"",IF(月報!Q2113="平日残","",月報!Q2113),"")</f>
        <v/>
      </c>
      <c r="AM2113" s="126"/>
      <c r="AN2113" s="126" t="str">
        <f t="shared" si="662"/>
        <v/>
      </c>
      <c r="AO2113" s="126" t="str">
        <f>IF($E2113="","",VLOOKUP($E2113,カレンダマスタ!$A$5:$E$381,5,FALSE))</f>
        <v/>
      </c>
      <c r="AQ2113" s="196" t="str">
        <f>IF(G2113="","",IF(VLOOKUP(E2113,カレンダマスタ!$A$5:$D$381,4,FALSE)=0,"",1))</f>
        <v/>
      </c>
      <c r="AR2113" s="136" t="str">
        <f>IF($G2113="","",IF($AD2113="NSTC",INDEX(カレンダマスタ!$I$26:$O$31,MATCH($G2113,カレンダマスタ!$H$26:$H$31,1),MATCH($H2113,カレンダマスタ!$I$25:$O$25,1)),
IF($AD2113="CS本社",INDEX(カレンダマスタ!$I$36:$O$41,MATCH($G2113,カレンダマスタ!$H$36:$H$41,1),MATCH($H2113,カレンダマスタ!$I$35:$O$35,1)),
IF($AD2113="NS本社",INDEX(カレンダマスタ!$I$94:$O$99,MATCH($G2113,カレンダマスタ!$H$95:$H$100,1),MATCH($H2113,カレンダマスタ!$I$93:$O$93,1)),
IF($AD2113="ODC",INDEX(カレンダマスタ!$I$46:$O$51,MATCH($G2113,カレンダマスタ!$H$46:$H$51,1),MATCH($H2113,カレンダマスタ!$I$45:$O$45,1)),
IF($AD2113="NS東京TC",INDEX(カレンダマスタ!$I$56:$O$61,MATCH($G2113,カレンダマスタ!$H$56:$H$61,1),MATCH($H2113,カレンダマスタ!$I$55:$O$55,1)),""))))))</f>
        <v/>
      </c>
      <c r="AS2113" s="126" t="str">
        <f t="shared" si="674"/>
        <v/>
      </c>
      <c r="AU2113" s="137" t="str">
        <f>IF(E2113="","",VLOOKUP($E2113,カレンダマスタ!$A$4:$E$381,4,FALSE))</f>
        <v/>
      </c>
      <c r="AV2113" s="137" t="str">
        <f t="shared" si="664"/>
        <v/>
      </c>
      <c r="AW2113" s="137" t="str">
        <f t="shared" si="665"/>
        <v/>
      </c>
      <c r="AX2113" s="138" t="str">
        <f t="shared" si="666"/>
        <v/>
      </c>
      <c r="AY2113" s="138" t="str">
        <f t="shared" si="667"/>
        <v/>
      </c>
      <c r="AZ2113" s="130" t="str">
        <f>IF(AX2113&amp;AW2113="勤怠未設定","×",IF(AV2113="勤怠修正","×",IF(AC2113="外注","",IF(AA2113="",IF(AY2113&lt;&gt;"","×",""),IF(VLOOKUP(AA2113,カレンダマスタ!$H$66:$I$83,2,FALSE)&lt;&gt;AY2113,"×","OK")))))</f>
        <v/>
      </c>
      <c r="BC2113" s="137" t="str">
        <f>IF(E2113="","",VLOOKUP($E2113,カレンダマスタ!$A$4:$E$381,4,FALSE))</f>
        <v/>
      </c>
      <c r="BD2113" s="126" t="str">
        <f>IF(AC2113="社員","",IF(AG2113=0,"",IF(AD2113="NSTC",IF(COUNTIF(カレンダマスタ!$Q$5:$Q$32,G2113)=1,"OK","×"),
IF(AD2113="NS本社",IF(COUNTIF(カレンダマスタ!$T$5:$T$32,G2113)=1,"OK","×"),IF(COUNTIF(カレンダマスタ!$R$5:$R$32,G2113)=1,"OK","×")))))</f>
        <v/>
      </c>
      <c r="BE2113" s="126" t="str">
        <f>IF(AC2113="社員","",IF(G2113="","",IF(R2113&lt;&gt;"","",IF(AF2113="CS","OK",IF(VLOOKUP(E2113,カレンダマスタ!$A$5:$D$381,4,FALSE)&gt;0,"",IF(OR(G2113*24&gt;10.84,H2113*24&lt;14.5)=TRUE,"×","OK"))))))</f>
        <v/>
      </c>
      <c r="BF2113" s="126" t="str">
        <f t="shared" si="678"/>
        <v/>
      </c>
      <c r="BG2113" s="126" t="str">
        <f t="shared" si="675"/>
        <v/>
      </c>
      <c r="BI2113" s="130" t="str">
        <f t="shared" si="676"/>
        <v/>
      </c>
    </row>
    <row r="2114" spans="2:61">
      <c r="B2114" s="210"/>
      <c r="C2114" s="536"/>
      <c r="D2114" s="128"/>
      <c r="E2114" s="214"/>
      <c r="F2114" s="128"/>
      <c r="G2114" s="588"/>
      <c r="H2114" s="588"/>
      <c r="I2114" s="131"/>
      <c r="J2114" s="139"/>
      <c r="K2114" s="131"/>
      <c r="L2114" s="132"/>
      <c r="M2114" s="132"/>
      <c r="N2114" s="141"/>
      <c r="O2114" s="139"/>
      <c r="P2114" s="139"/>
      <c r="Q2114" s="139"/>
      <c r="R2114" s="133"/>
      <c r="S2114" s="134"/>
      <c r="T2114" s="434" t="str">
        <f t="shared" si="669"/>
        <v/>
      </c>
      <c r="U2114" s="429"/>
      <c r="V2114" s="429" t="str">
        <f t="shared" si="670"/>
        <v/>
      </c>
      <c r="W2114" s="298"/>
      <c r="X2114" s="129" t="str">
        <f t="shared" si="677"/>
        <v/>
      </c>
      <c r="Y2114" s="129" t="str">
        <f t="shared" si="671"/>
        <v/>
      </c>
      <c r="Z2114" s="129" t="str">
        <f t="shared" si="672"/>
        <v/>
      </c>
      <c r="AA2114" s="133" t="str">
        <f t="shared" si="663"/>
        <v/>
      </c>
      <c r="AC2114" s="186" t="str">
        <f>AC2081</f>
        <v/>
      </c>
      <c r="AD2114" s="187" t="str">
        <f>AD2081</f>
        <v/>
      </c>
      <c r="AE2114" s="187" t="str">
        <f>AE2081</f>
        <v/>
      </c>
      <c r="AF2114" s="187" t="str">
        <f>AF2081</f>
        <v/>
      </c>
      <c r="AG2114" s="204">
        <f t="shared" si="673"/>
        <v>0</v>
      </c>
      <c r="AI2114" s="160" t="str">
        <f>IF(月報!G2114&lt;&gt;"",月報!G2114,"")</f>
        <v/>
      </c>
      <c r="AJ2114" s="126" t="str">
        <f>IF(月報!W2114&lt;&gt;"",月報!W2114*24,"")</f>
        <v/>
      </c>
      <c r="AK2114" s="126" t="str">
        <f>IF(月報!P2114&lt;&gt;"",月報!P2114,"")</f>
        <v/>
      </c>
      <c r="AL2114" s="126" t="str">
        <f>IF(月報!Q2114&lt;&gt;"",IF(月報!Q2114="平日残","",月報!Q2114),"")</f>
        <v/>
      </c>
      <c r="AM2114" s="126"/>
      <c r="AN2114" s="126" t="str">
        <f t="shared" si="662"/>
        <v/>
      </c>
      <c r="AO2114" s="126" t="str">
        <f>IF($E2114="","",VLOOKUP($E2114,カレンダマスタ!$A$5:$E$381,5,FALSE))</f>
        <v/>
      </c>
      <c r="AQ2114" s="196" t="str">
        <f>IF(G2114="","",IF(VLOOKUP(E2114,カレンダマスタ!$A$5:$D$381,4,FALSE)=0,"",1))</f>
        <v/>
      </c>
      <c r="AR2114" s="136" t="str">
        <f>IF($G2114="","",IF($AD2114="NSTC",INDEX(カレンダマスタ!$I$26:$O$31,MATCH($G2114,カレンダマスタ!$H$26:$H$31,1),MATCH($H2114,カレンダマスタ!$I$25:$O$25,1)),
IF($AD2114="CS本社",INDEX(カレンダマスタ!$I$36:$O$41,MATCH($G2114,カレンダマスタ!$H$36:$H$41,1),MATCH($H2114,カレンダマスタ!$I$35:$O$35,1)),
IF($AD2114="NS本社",INDEX(カレンダマスタ!$I$94:$O$99,MATCH($G2114,カレンダマスタ!$H$95:$H$100,1),MATCH($H2114,カレンダマスタ!$I$93:$O$93,1)),
IF($AD2114="ODC",INDEX(カレンダマスタ!$I$46:$O$51,MATCH($G2114,カレンダマスタ!$H$46:$H$51,1),MATCH($H2114,カレンダマスタ!$I$45:$O$45,1)),
IF($AD2114="NS東京TC",INDEX(カレンダマスタ!$I$56:$O$61,MATCH($G2114,カレンダマスタ!$H$56:$H$61,1),MATCH($H2114,カレンダマスタ!$I$55:$O$55,1)),""))))))</f>
        <v/>
      </c>
      <c r="AS2114" s="126" t="str">
        <f t="shared" si="674"/>
        <v/>
      </c>
      <c r="AU2114" s="137" t="str">
        <f>IF(E2114="","",VLOOKUP($E2114,カレンダマスタ!$A$4:$E$381,4,FALSE))</f>
        <v/>
      </c>
      <c r="AV2114" s="137" t="str">
        <f t="shared" si="664"/>
        <v/>
      </c>
      <c r="AW2114" s="137" t="str">
        <f t="shared" si="665"/>
        <v/>
      </c>
      <c r="AX2114" s="138" t="str">
        <f t="shared" si="666"/>
        <v/>
      </c>
      <c r="AY2114" s="138" t="str">
        <f t="shared" si="667"/>
        <v/>
      </c>
      <c r="AZ2114" s="130" t="str">
        <f>IF(AX2114&amp;AW2114="勤怠未設定","×",IF(AV2114="勤怠修正","×",IF(AC2114="外注","",IF(AA2114="",IF(AY2114&lt;&gt;"","×",""),IF(VLOOKUP(AA2114,カレンダマスタ!$H$66:$I$83,2,FALSE)&lt;&gt;AY2114,"×","OK")))))</f>
        <v/>
      </c>
      <c r="BC2114" s="137" t="str">
        <f>IF(E2114="","",VLOOKUP($E2114,カレンダマスタ!$A$4:$E$381,4,FALSE))</f>
        <v/>
      </c>
      <c r="BD2114" s="126" t="str">
        <f>IF(AC2114="社員","",IF(AG2114=0,"",IF(AD2114="NSTC",IF(COUNTIF(カレンダマスタ!$Q$5:$Q$32,G2114)=1,"OK","×"),
IF(AD2114="NS本社",IF(COUNTIF(カレンダマスタ!$T$5:$T$32,G2114)=1,"OK","×"),IF(COUNTIF(カレンダマスタ!$R$5:$R$32,G2114)=1,"OK","×")))))</f>
        <v/>
      </c>
      <c r="BE2114" s="126" t="str">
        <f>IF(AC2114="社員","",IF(G2114="","",IF(R2114&lt;&gt;"","",IF(AF2114="CS","OK",IF(VLOOKUP(E2114,カレンダマスタ!$A$5:$D$381,4,FALSE)&gt;0,"",IF(OR(G2114*24&gt;10.84,H2114*24&lt;14.5)=TRUE,"×","OK"))))))</f>
        <v/>
      </c>
      <c r="BF2114" s="126" t="str">
        <f t="shared" si="678"/>
        <v/>
      </c>
      <c r="BG2114" s="126" t="str">
        <f t="shared" si="675"/>
        <v/>
      </c>
      <c r="BI2114" s="130" t="str">
        <f t="shared" si="676"/>
        <v/>
      </c>
    </row>
    <row r="2115" spans="2:61" ht="13.8" thickBot="1">
      <c r="B2115" s="211"/>
      <c r="C2115" s="538"/>
      <c r="D2115" s="162"/>
      <c r="E2115" s="215"/>
      <c r="F2115" s="162"/>
      <c r="G2115" s="590"/>
      <c r="H2115" s="590"/>
      <c r="I2115" s="164"/>
      <c r="J2115" s="165"/>
      <c r="K2115" s="164"/>
      <c r="L2115" s="166"/>
      <c r="M2115" s="166"/>
      <c r="N2115" s="167"/>
      <c r="O2115" s="165"/>
      <c r="P2115" s="165"/>
      <c r="Q2115" s="165"/>
      <c r="R2115" s="168"/>
      <c r="S2115" s="169"/>
      <c r="T2115" s="436" t="str">
        <f t="shared" si="669"/>
        <v/>
      </c>
      <c r="U2115" s="432"/>
      <c r="V2115" s="432" t="str">
        <f t="shared" si="670"/>
        <v/>
      </c>
      <c r="W2115" s="298"/>
      <c r="X2115" s="165" t="str">
        <f t="shared" si="677"/>
        <v/>
      </c>
      <c r="Y2115" s="165" t="str">
        <f t="shared" si="671"/>
        <v/>
      </c>
      <c r="Z2115" s="165" t="str">
        <f t="shared" si="672"/>
        <v/>
      </c>
      <c r="AA2115" s="168" t="str">
        <f t="shared" si="663"/>
        <v/>
      </c>
      <c r="AC2115" s="192" t="str">
        <f>AC2081</f>
        <v/>
      </c>
      <c r="AD2115" s="193" t="str">
        <f>AD2081</f>
        <v/>
      </c>
      <c r="AE2115" s="193" t="str">
        <f>AE2081</f>
        <v/>
      </c>
      <c r="AF2115" s="193" t="str">
        <f>AF2081</f>
        <v/>
      </c>
      <c r="AG2115" s="207">
        <f t="shared" si="673"/>
        <v>0</v>
      </c>
      <c r="AI2115" s="170" t="str">
        <f>IF(月報!G2115&lt;&gt;"",月報!G2115,"")</f>
        <v/>
      </c>
      <c r="AJ2115" s="171" t="str">
        <f>IF(月報!W2115&lt;&gt;"",月報!W2115*24,"")</f>
        <v/>
      </c>
      <c r="AK2115" s="171" t="str">
        <f>IF(月報!P2115&lt;&gt;"",月報!P2115,"")</f>
        <v/>
      </c>
      <c r="AL2115" s="171" t="str">
        <f>IF(月報!Q2115&lt;&gt;"",IF(月報!Q2115="平日残","",月報!Q2115),"")</f>
        <v/>
      </c>
      <c r="AM2115" s="171"/>
      <c r="AN2115" s="171" t="str">
        <f t="shared" si="662"/>
        <v/>
      </c>
      <c r="AO2115" s="171" t="str">
        <f>IF($E2115="","",VLOOKUP($E2115,カレンダマスタ!$A$5:$E$381,5,FALSE))</f>
        <v/>
      </c>
      <c r="AQ2115" s="198" t="str">
        <f>IF(G2115="","",IF(VLOOKUP(E2115,カレンダマスタ!$A$5:$D$381,4,FALSE)=0,"",1))</f>
        <v/>
      </c>
      <c r="AR2115" s="172" t="str">
        <f>IF($G2115="","",IF($AD2115="NSTC",INDEX(カレンダマスタ!$I$26:$O$31,MATCH($G2115,カレンダマスタ!$H$26:$H$31,1),MATCH($H2115,カレンダマスタ!$I$25:$O$25,1)),
IF($AD2115="CS本社",INDEX(カレンダマスタ!$I$36:$O$41,MATCH($G2115,カレンダマスタ!$H$36:$H$41,1),MATCH($H2115,カレンダマスタ!$I$35:$O$35,1)),
IF($AD2115="NS本社",INDEX(カレンダマスタ!$I$94:$O$99,MATCH($G2115,カレンダマスタ!$H$95:$H$100,1),MATCH($H2115,カレンダマスタ!$I$93:$O$93,1)),
IF($AD2115="ODC",INDEX(カレンダマスタ!$I$46:$O$51,MATCH($G2115,カレンダマスタ!$H$46:$H$51,1),MATCH($H2115,カレンダマスタ!$I$45:$O$45,1)),
IF($AD2115="NS東京TC",INDEX(カレンダマスタ!$I$56:$O$61,MATCH($G2115,カレンダマスタ!$H$56:$H$61,1),MATCH($H2115,カレンダマスタ!$I$55:$O$55,1)),""))))))</f>
        <v/>
      </c>
      <c r="AS2115" s="171" t="str">
        <f t="shared" si="674"/>
        <v/>
      </c>
      <c r="AU2115" s="173" t="str">
        <f>IF(E2115="","",VLOOKUP($E2115,カレンダマスタ!$A$4:$E$381,4,FALSE))</f>
        <v/>
      </c>
      <c r="AV2115" s="173" t="str">
        <f t="shared" si="664"/>
        <v/>
      </c>
      <c r="AW2115" s="173" t="str">
        <f t="shared" si="665"/>
        <v/>
      </c>
      <c r="AX2115" s="174" t="str">
        <f t="shared" si="666"/>
        <v/>
      </c>
      <c r="AY2115" s="174" t="str">
        <f t="shared" si="667"/>
        <v/>
      </c>
      <c r="AZ2115" s="175" t="str">
        <f>IF(AX2115&amp;AW2115="勤怠未設定","×",IF(AV2115="勤怠修正","×",IF(AC2115="外注","",IF(AA2115="",IF(AY2115&lt;&gt;"","×",""),IF(VLOOKUP(AA2115,カレンダマスタ!$H$66:$I$83,2,FALSE)&lt;&gt;AY2115,"×","OK")))))</f>
        <v/>
      </c>
      <c r="BC2115" s="173" t="str">
        <f>IF(E2115="","",VLOOKUP($E2115,カレンダマスタ!$A$4:$E$381,4,FALSE))</f>
        <v/>
      </c>
      <c r="BD2115" s="171" t="str">
        <f>IF(AC2115="社員","",IF(AG2115=0,"",IF(AD2115="NSTC",IF(COUNTIF(カレンダマスタ!$Q$5:$Q$32,G2115)=1,"OK","×"),
IF(AD2115="NS本社",IF(COUNTIF(カレンダマスタ!$T$5:$T$32,G2115)=1,"OK","×"),IF(COUNTIF(カレンダマスタ!$R$5:$R$32,G2115)=1,"OK","×")))))</f>
        <v/>
      </c>
      <c r="BE2115" s="171" t="str">
        <f>IF(AC2115="社員","",IF(G2115="","",IF(R2115&lt;&gt;"","",IF(AF2115="CS","OK",IF(VLOOKUP(E2115,カレンダマスタ!$A$5:$D$381,4,FALSE)&gt;0,"",IF(OR(G2115*24&gt;10.84,H2115*24&lt;14.5)=TRUE,"×","OK"))))))</f>
        <v/>
      </c>
      <c r="BF2115" s="171" t="str">
        <f t="shared" si="678"/>
        <v/>
      </c>
      <c r="BG2115" s="171" t="str">
        <f t="shared" si="675"/>
        <v/>
      </c>
      <c r="BI2115" s="175" t="str">
        <f t="shared" si="676"/>
        <v/>
      </c>
    </row>
    <row r="2116" spans="2:61">
      <c r="B2116" s="323"/>
      <c r="C2116" s="539"/>
      <c r="D2116" s="324"/>
      <c r="E2116" s="325"/>
      <c r="F2116" s="324"/>
      <c r="G2116" s="591"/>
      <c r="H2116" s="591"/>
      <c r="I2116" s="339"/>
      <c r="J2116" s="320"/>
      <c r="K2116" s="319"/>
      <c r="L2116" s="320"/>
      <c r="M2116" s="320"/>
      <c r="N2116" s="320"/>
      <c r="O2116" s="340"/>
      <c r="P2116" s="340"/>
      <c r="Q2116" s="340"/>
      <c r="R2116" s="327"/>
      <c r="S2116" s="328"/>
      <c r="T2116" s="437"/>
      <c r="U2116" s="429"/>
      <c r="V2116" s="429"/>
      <c r="W2116" s="298"/>
      <c r="X2116" s="326"/>
      <c r="Y2116" s="326"/>
      <c r="Z2116" s="326"/>
      <c r="AA2116" s="327" t="str">
        <f t="shared" si="663"/>
        <v/>
      </c>
      <c r="AC2116" s="541"/>
      <c r="AD2116" s="542"/>
      <c r="AE2116" s="542"/>
      <c r="AF2116" s="542"/>
      <c r="AG2116" s="543"/>
      <c r="AI2116" s="348" t="str">
        <f>IF(月報!G2116&lt;&gt;"",月報!G2116,"")</f>
        <v/>
      </c>
      <c r="AJ2116" s="349" t="str">
        <f>IF(月報!W2116&lt;&gt;"",月報!W2116*24,"")</f>
        <v/>
      </c>
      <c r="AK2116" s="349" t="str">
        <f>IF(月報!P2116&lt;&gt;"",月報!P2116,"")</f>
        <v/>
      </c>
      <c r="AL2116" s="349" t="str">
        <f>IF(月報!Q2116&lt;&gt;"",IF(月報!Q2116="平日残","",月報!Q2116),"")</f>
        <v/>
      </c>
      <c r="AM2116" s="349"/>
      <c r="AN2116" s="349" t="str">
        <f t="shared" si="662"/>
        <v/>
      </c>
      <c r="AO2116" s="349" t="str">
        <f>IF($E2116="","",VLOOKUP($E2116,カレンダマスタ!$A$5:$E$381,5,FALSE))</f>
        <v/>
      </c>
      <c r="AQ2116" s="351"/>
      <c r="AR2116" s="352"/>
      <c r="AS2116" s="349"/>
      <c r="AU2116" s="355"/>
      <c r="AV2116" s="355" t="str">
        <f t="shared" si="664"/>
        <v/>
      </c>
      <c r="AW2116" s="355" t="str">
        <f t="shared" si="665"/>
        <v/>
      </c>
      <c r="AX2116" s="356" t="str">
        <f t="shared" si="666"/>
        <v/>
      </c>
      <c r="AY2116" s="356" t="str">
        <f t="shared" si="667"/>
        <v/>
      </c>
      <c r="AZ2116" s="357" t="str">
        <f>IF(AX2116&amp;AW2116="勤怠未設定","×",IF(AV2116="勤怠修正","×",IF(AC2116="外注","",IF(AA2116="",IF(AY2116&lt;&gt;"","×",""),IF(VLOOKUP(AA2116,カレンダマスタ!$H$66:$I$83,2,FALSE)&lt;&gt;AY2116,"×","OK")))))</f>
        <v/>
      </c>
      <c r="BC2116" s="355"/>
      <c r="BD2116" s="349"/>
      <c r="BE2116" s="349"/>
      <c r="BF2116" s="349" t="str">
        <f t="shared" si="678"/>
        <v/>
      </c>
      <c r="BG2116" s="349"/>
      <c r="BI2116" s="357" t="str">
        <f t="shared" ref="BI2116:BI2125" si="679">IF(OR(AO2116="×",AS2116="×",AZ2116="×",BD2116="×",BE2116="×",BF2116="TW未入力",BF2116="週報未入力",BG2116="×"),"×","")</f>
        <v/>
      </c>
    </row>
    <row r="2117" spans="2:61">
      <c r="B2117" s="323"/>
      <c r="C2117" s="539"/>
      <c r="D2117" s="324"/>
      <c r="E2117" s="325"/>
      <c r="F2117" s="324"/>
      <c r="G2117" s="591"/>
      <c r="H2117" s="591"/>
      <c r="I2117" s="339"/>
      <c r="J2117" s="320"/>
      <c r="K2117" s="319"/>
      <c r="L2117" s="320"/>
      <c r="M2117" s="320"/>
      <c r="N2117" s="320"/>
      <c r="O2117" s="340"/>
      <c r="P2117" s="340"/>
      <c r="Q2117" s="340"/>
      <c r="R2117" s="327"/>
      <c r="S2117" s="328"/>
      <c r="T2117" s="437"/>
      <c r="U2117" s="429"/>
      <c r="V2117" s="429"/>
      <c r="W2117" s="298"/>
      <c r="X2117" s="326"/>
      <c r="Y2117" s="326"/>
      <c r="Z2117" s="326"/>
      <c r="AA2117" s="327" t="str">
        <f t="shared" si="663"/>
        <v/>
      </c>
      <c r="AC2117" s="544"/>
      <c r="AD2117" s="545"/>
      <c r="AE2117" s="545"/>
      <c r="AF2117" s="545"/>
      <c r="AG2117" s="546"/>
      <c r="AI2117" s="348" t="str">
        <f>IF(月報!G2117&lt;&gt;"",月報!G2117,"")</f>
        <v/>
      </c>
      <c r="AJ2117" s="349" t="str">
        <f>IF(月報!W2117&lt;&gt;"",月報!W2117*24,"")</f>
        <v/>
      </c>
      <c r="AK2117" s="349" t="str">
        <f>IF(月報!P2117&lt;&gt;"",月報!P2117,"")</f>
        <v/>
      </c>
      <c r="AL2117" s="349" t="str">
        <f>IF(月報!Q2117&lt;&gt;"",IF(月報!Q2117="平日残","",月報!Q2117),"")</f>
        <v/>
      </c>
      <c r="AM2117" s="349"/>
      <c r="AN2117" s="349" t="str">
        <f t="shared" si="662"/>
        <v/>
      </c>
      <c r="AO2117" s="349" t="str">
        <f>IF($E2117="","",VLOOKUP($E2117,カレンダマスタ!$A$5:$E$381,5,FALSE))</f>
        <v/>
      </c>
      <c r="AQ2117" s="351"/>
      <c r="AR2117" s="352"/>
      <c r="AS2117" s="349"/>
      <c r="AU2117" s="355"/>
      <c r="AV2117" s="355" t="str">
        <f t="shared" si="664"/>
        <v/>
      </c>
      <c r="AW2117" s="355" t="str">
        <f t="shared" si="665"/>
        <v/>
      </c>
      <c r="AX2117" s="356" t="str">
        <f t="shared" si="666"/>
        <v/>
      </c>
      <c r="AY2117" s="356" t="str">
        <f t="shared" si="667"/>
        <v/>
      </c>
      <c r="AZ2117" s="357" t="str">
        <f>IF(AX2117&amp;AW2117="勤怠未設定","×",IF(AV2117="勤怠修正","×",IF(AC2117="外注","",IF(AA2117="",IF(AY2117&lt;&gt;"","×",""),IF(VLOOKUP(AA2117,カレンダマスタ!$H$66:$I$83,2,FALSE)&lt;&gt;AY2117,"×","OK")))))</f>
        <v/>
      </c>
      <c r="BC2117" s="355"/>
      <c r="BD2117" s="349"/>
      <c r="BE2117" s="349"/>
      <c r="BF2117" s="349" t="str">
        <f t="shared" si="678"/>
        <v/>
      </c>
      <c r="BG2117" s="349"/>
      <c r="BI2117" s="357" t="str">
        <f t="shared" si="679"/>
        <v/>
      </c>
    </row>
    <row r="2118" spans="2:61">
      <c r="B2118" s="323"/>
      <c r="C2118" s="539"/>
      <c r="D2118" s="324"/>
      <c r="E2118" s="325"/>
      <c r="F2118" s="324"/>
      <c r="G2118" s="591"/>
      <c r="H2118" s="591"/>
      <c r="I2118" s="339"/>
      <c r="J2118" s="320"/>
      <c r="K2118" s="319"/>
      <c r="L2118" s="320"/>
      <c r="M2118" s="320"/>
      <c r="N2118" s="320"/>
      <c r="O2118" s="340"/>
      <c r="P2118" s="340"/>
      <c r="Q2118" s="340"/>
      <c r="R2118" s="327"/>
      <c r="S2118" s="328"/>
      <c r="T2118" s="437"/>
      <c r="U2118" s="429"/>
      <c r="V2118" s="429"/>
      <c r="W2118" s="298"/>
      <c r="X2118" s="326"/>
      <c r="Y2118" s="326"/>
      <c r="Z2118" s="326"/>
      <c r="AA2118" s="327" t="str">
        <f t="shared" si="663"/>
        <v/>
      </c>
      <c r="AC2118" s="544"/>
      <c r="AD2118" s="545"/>
      <c r="AE2118" s="545"/>
      <c r="AF2118" s="545"/>
      <c r="AG2118" s="546"/>
      <c r="AI2118" s="348" t="str">
        <f>IF(月報!G2118&lt;&gt;"",月報!G2118,"")</f>
        <v/>
      </c>
      <c r="AJ2118" s="349" t="str">
        <f>IF(月報!W2118&lt;&gt;"",月報!W2118*24,"")</f>
        <v/>
      </c>
      <c r="AK2118" s="349" t="str">
        <f>IF(月報!P2118&lt;&gt;"",月報!P2118,"")</f>
        <v/>
      </c>
      <c r="AL2118" s="349" t="str">
        <f>IF(月報!Q2118&lt;&gt;"",IF(月報!Q2118="平日残","",月報!Q2118),"")</f>
        <v/>
      </c>
      <c r="AM2118" s="349"/>
      <c r="AN2118" s="349" t="str">
        <f t="shared" si="662"/>
        <v/>
      </c>
      <c r="AO2118" s="349" t="str">
        <f>IF($E2118="","",VLOOKUP($E2118,カレンダマスタ!$A$5:$E$381,5,FALSE))</f>
        <v/>
      </c>
      <c r="AQ2118" s="351"/>
      <c r="AR2118" s="352"/>
      <c r="AS2118" s="349"/>
      <c r="AU2118" s="355"/>
      <c r="AV2118" s="355" t="str">
        <f t="shared" si="664"/>
        <v/>
      </c>
      <c r="AW2118" s="355" t="str">
        <f t="shared" si="665"/>
        <v/>
      </c>
      <c r="AX2118" s="356" t="str">
        <f t="shared" si="666"/>
        <v/>
      </c>
      <c r="AY2118" s="356" t="str">
        <f t="shared" si="667"/>
        <v/>
      </c>
      <c r="AZ2118" s="357" t="str">
        <f>IF(AX2118&amp;AW2118="勤怠未設定","×",IF(AV2118="勤怠修正","×",IF(AC2118="外注","",IF(AA2118="",IF(AY2118&lt;&gt;"","×",""),IF(VLOOKUP(AA2118,カレンダマスタ!$H$66:$I$83,2,FALSE)&lt;&gt;AY2118,"×","OK")))))</f>
        <v/>
      </c>
      <c r="BC2118" s="355"/>
      <c r="BD2118" s="349"/>
      <c r="BE2118" s="349"/>
      <c r="BF2118" s="349" t="str">
        <f t="shared" si="678"/>
        <v/>
      </c>
      <c r="BG2118" s="349"/>
      <c r="BI2118" s="357" t="str">
        <f t="shared" si="679"/>
        <v/>
      </c>
    </row>
    <row r="2119" spans="2:61">
      <c r="B2119" s="323"/>
      <c r="C2119" s="539"/>
      <c r="D2119" s="324"/>
      <c r="E2119" s="325"/>
      <c r="F2119" s="324"/>
      <c r="G2119" s="591"/>
      <c r="H2119" s="591"/>
      <c r="I2119" s="339"/>
      <c r="J2119" s="320"/>
      <c r="K2119" s="319"/>
      <c r="L2119" s="320"/>
      <c r="M2119" s="320"/>
      <c r="N2119" s="320"/>
      <c r="O2119" s="340"/>
      <c r="P2119" s="340"/>
      <c r="Q2119" s="340"/>
      <c r="R2119" s="327"/>
      <c r="S2119" s="328"/>
      <c r="T2119" s="437"/>
      <c r="U2119" s="429"/>
      <c r="V2119" s="429"/>
      <c r="W2119" s="298"/>
      <c r="X2119" s="326"/>
      <c r="Y2119" s="326"/>
      <c r="Z2119" s="326"/>
      <c r="AA2119" s="327" t="str">
        <f t="shared" si="663"/>
        <v/>
      </c>
      <c r="AC2119" s="544"/>
      <c r="AD2119" s="545"/>
      <c r="AE2119" s="545"/>
      <c r="AF2119" s="545"/>
      <c r="AG2119" s="546"/>
      <c r="AI2119" s="348" t="str">
        <f>IF(月報!G2119&lt;&gt;"",月報!G2119,"")</f>
        <v/>
      </c>
      <c r="AJ2119" s="349" t="str">
        <f>IF(月報!W2119&lt;&gt;"",月報!W2119*24,"")</f>
        <v/>
      </c>
      <c r="AK2119" s="349" t="str">
        <f>IF(月報!P2119&lt;&gt;"",月報!P2119,"")</f>
        <v/>
      </c>
      <c r="AL2119" s="349" t="str">
        <f>IF(月報!Q2119&lt;&gt;"",IF(月報!Q2119="平日残","",月報!Q2119),"")</f>
        <v/>
      </c>
      <c r="AM2119" s="349"/>
      <c r="AN2119" s="349" t="str">
        <f t="shared" si="662"/>
        <v/>
      </c>
      <c r="AO2119" s="349" t="str">
        <f>IF($E2119="","",VLOOKUP($E2119,カレンダマスタ!$A$5:$E$381,5,FALSE))</f>
        <v/>
      </c>
      <c r="AQ2119" s="351"/>
      <c r="AR2119" s="352"/>
      <c r="AS2119" s="349"/>
      <c r="AU2119" s="355"/>
      <c r="AV2119" s="355" t="str">
        <f t="shared" si="664"/>
        <v/>
      </c>
      <c r="AW2119" s="355" t="str">
        <f t="shared" si="665"/>
        <v/>
      </c>
      <c r="AX2119" s="356" t="str">
        <f t="shared" si="666"/>
        <v/>
      </c>
      <c r="AY2119" s="356" t="str">
        <f t="shared" si="667"/>
        <v/>
      </c>
      <c r="AZ2119" s="357" t="str">
        <f>IF(AX2119&amp;AW2119="勤怠未設定","×",IF(AV2119="勤怠修正","×",IF(AC2119="外注","",IF(AA2119="",IF(AY2119&lt;&gt;"","×",""),IF(VLOOKUP(AA2119,カレンダマスタ!$H$66:$I$83,2,FALSE)&lt;&gt;AY2119,"×","OK")))))</f>
        <v/>
      </c>
      <c r="BC2119" s="355"/>
      <c r="BD2119" s="349"/>
      <c r="BE2119" s="349"/>
      <c r="BF2119" s="349" t="str">
        <f t="shared" si="678"/>
        <v/>
      </c>
      <c r="BG2119" s="349"/>
      <c r="BI2119" s="357" t="str">
        <f t="shared" si="679"/>
        <v/>
      </c>
    </row>
    <row r="2120" spans="2:61">
      <c r="B2120" s="323"/>
      <c r="C2120" s="539"/>
      <c r="D2120" s="324"/>
      <c r="E2120" s="325"/>
      <c r="F2120" s="324"/>
      <c r="G2120" s="591"/>
      <c r="H2120" s="591"/>
      <c r="I2120" s="339"/>
      <c r="J2120" s="320"/>
      <c r="K2120" s="319"/>
      <c r="L2120" s="320"/>
      <c r="M2120" s="320"/>
      <c r="N2120" s="320"/>
      <c r="O2120" s="340"/>
      <c r="P2120" s="340"/>
      <c r="Q2120" s="340"/>
      <c r="R2120" s="327"/>
      <c r="S2120" s="328"/>
      <c r="T2120" s="437"/>
      <c r="U2120" s="429"/>
      <c r="V2120" s="429"/>
      <c r="W2120" s="298"/>
      <c r="X2120" s="326"/>
      <c r="Y2120" s="326"/>
      <c r="Z2120" s="326"/>
      <c r="AA2120" s="327" t="str">
        <f t="shared" si="663"/>
        <v/>
      </c>
      <c r="AC2120" s="544"/>
      <c r="AD2120" s="545"/>
      <c r="AE2120" s="545"/>
      <c r="AF2120" s="545"/>
      <c r="AG2120" s="546"/>
      <c r="AI2120" s="348" t="str">
        <f>IF(月報!G2120&lt;&gt;"",月報!G2120,"")</f>
        <v/>
      </c>
      <c r="AJ2120" s="349" t="str">
        <f>IF(月報!W2120&lt;&gt;"",月報!W2120*24,"")</f>
        <v/>
      </c>
      <c r="AK2120" s="349" t="str">
        <f>IF(月報!P2120&lt;&gt;"",月報!P2120,"")</f>
        <v/>
      </c>
      <c r="AL2120" s="349" t="str">
        <f>IF(月報!Q2120&lt;&gt;"",IF(月報!Q2120="平日残","",月報!Q2120),"")</f>
        <v/>
      </c>
      <c r="AM2120" s="349"/>
      <c r="AN2120" s="349" t="str">
        <f t="shared" si="662"/>
        <v/>
      </c>
      <c r="AO2120" s="349" t="str">
        <f>IF($E2120="","",VLOOKUP($E2120,カレンダマスタ!$A$5:$E$381,5,FALSE))</f>
        <v/>
      </c>
      <c r="AQ2120" s="351"/>
      <c r="AR2120" s="352"/>
      <c r="AS2120" s="349"/>
      <c r="AU2120" s="355"/>
      <c r="AV2120" s="355" t="str">
        <f t="shared" si="664"/>
        <v/>
      </c>
      <c r="AW2120" s="355" t="str">
        <f t="shared" si="665"/>
        <v/>
      </c>
      <c r="AX2120" s="356" t="str">
        <f t="shared" si="666"/>
        <v/>
      </c>
      <c r="AY2120" s="356" t="str">
        <f t="shared" si="667"/>
        <v/>
      </c>
      <c r="AZ2120" s="357" t="str">
        <f>IF(AX2120&amp;AW2120="勤怠未設定","×",IF(AV2120="勤怠修正","×",IF(AC2120="外注","",IF(AA2120="",IF(AY2120&lt;&gt;"","×",""),IF(VLOOKUP(AA2120,カレンダマスタ!$H$66:$I$83,2,FALSE)&lt;&gt;AY2120,"×","OK")))))</f>
        <v/>
      </c>
      <c r="BC2120" s="355"/>
      <c r="BD2120" s="349"/>
      <c r="BE2120" s="349"/>
      <c r="BF2120" s="349" t="str">
        <f t="shared" si="678"/>
        <v/>
      </c>
      <c r="BG2120" s="349"/>
      <c r="BI2120" s="357" t="str">
        <f t="shared" si="679"/>
        <v/>
      </c>
    </row>
    <row r="2121" spans="2:61">
      <c r="B2121" s="323"/>
      <c r="C2121" s="539"/>
      <c r="D2121" s="324"/>
      <c r="E2121" s="325"/>
      <c r="F2121" s="324"/>
      <c r="G2121" s="591"/>
      <c r="H2121" s="591"/>
      <c r="I2121" s="339"/>
      <c r="J2121" s="320"/>
      <c r="K2121" s="319"/>
      <c r="L2121" s="320"/>
      <c r="M2121" s="320"/>
      <c r="N2121" s="320"/>
      <c r="O2121" s="340"/>
      <c r="P2121" s="340"/>
      <c r="Q2121" s="340"/>
      <c r="R2121" s="327"/>
      <c r="S2121" s="328"/>
      <c r="T2121" s="437"/>
      <c r="U2121" s="429"/>
      <c r="V2121" s="429"/>
      <c r="W2121" s="298"/>
      <c r="X2121" s="326"/>
      <c r="Y2121" s="326"/>
      <c r="Z2121" s="326"/>
      <c r="AA2121" s="327" t="str">
        <f t="shared" si="663"/>
        <v/>
      </c>
      <c r="AC2121" s="544"/>
      <c r="AD2121" s="545"/>
      <c r="AE2121" s="545"/>
      <c r="AF2121" s="545"/>
      <c r="AG2121" s="546"/>
      <c r="AI2121" s="348" t="str">
        <f>IF(月報!G2121&lt;&gt;"",月報!G2121,"")</f>
        <v/>
      </c>
      <c r="AJ2121" s="349" t="str">
        <f>IF(月報!W2121&lt;&gt;"",月報!W2121*24,"")</f>
        <v/>
      </c>
      <c r="AK2121" s="349" t="str">
        <f>IF(月報!P2121&lt;&gt;"",月報!P2121,"")</f>
        <v/>
      </c>
      <c r="AL2121" s="349" t="str">
        <f>IF(月報!Q2121&lt;&gt;"",IF(月報!Q2121="平日残","",月報!Q2121),"")</f>
        <v/>
      </c>
      <c r="AM2121" s="349"/>
      <c r="AN2121" s="349" t="str">
        <f t="shared" si="662"/>
        <v/>
      </c>
      <c r="AO2121" s="349" t="str">
        <f>IF($E2121="","",VLOOKUP($E2121,カレンダマスタ!$A$5:$E$381,5,FALSE))</f>
        <v/>
      </c>
      <c r="AQ2121" s="351"/>
      <c r="AR2121" s="352"/>
      <c r="AS2121" s="349"/>
      <c r="AU2121" s="355"/>
      <c r="AV2121" s="355" t="str">
        <f t="shared" si="664"/>
        <v/>
      </c>
      <c r="AW2121" s="355" t="str">
        <f t="shared" si="665"/>
        <v/>
      </c>
      <c r="AX2121" s="356" t="str">
        <f t="shared" si="666"/>
        <v/>
      </c>
      <c r="AY2121" s="356" t="str">
        <f t="shared" si="667"/>
        <v/>
      </c>
      <c r="AZ2121" s="357" t="str">
        <f>IF(AX2121&amp;AW2121="勤怠未設定","×",IF(AV2121="勤怠修正","×",IF(AC2121="外注","",IF(AA2121="",IF(AY2121&lt;&gt;"","×",""),IF(VLOOKUP(AA2121,カレンダマスタ!$H$66:$I$83,2,FALSE)&lt;&gt;AY2121,"×","OK")))))</f>
        <v/>
      </c>
      <c r="BC2121" s="355"/>
      <c r="BD2121" s="349"/>
      <c r="BE2121" s="349"/>
      <c r="BF2121" s="349" t="str">
        <f t="shared" si="678"/>
        <v/>
      </c>
      <c r="BG2121" s="349"/>
      <c r="BI2121" s="357" t="str">
        <f t="shared" si="679"/>
        <v/>
      </c>
    </row>
    <row r="2122" spans="2:61">
      <c r="B2122" s="323"/>
      <c r="C2122" s="539"/>
      <c r="D2122" s="324"/>
      <c r="E2122" s="325"/>
      <c r="F2122" s="324"/>
      <c r="G2122" s="591"/>
      <c r="H2122" s="591"/>
      <c r="I2122" s="339"/>
      <c r="J2122" s="320"/>
      <c r="K2122" s="319"/>
      <c r="L2122" s="320"/>
      <c r="M2122" s="320"/>
      <c r="N2122" s="320"/>
      <c r="O2122" s="340"/>
      <c r="P2122" s="340"/>
      <c r="Q2122" s="340"/>
      <c r="R2122" s="327"/>
      <c r="S2122" s="328"/>
      <c r="T2122" s="437"/>
      <c r="U2122" s="429"/>
      <c r="V2122" s="429"/>
      <c r="W2122" s="298"/>
      <c r="X2122" s="326"/>
      <c r="Y2122" s="326"/>
      <c r="Z2122" s="326"/>
      <c r="AA2122" s="327" t="str">
        <f t="shared" si="663"/>
        <v/>
      </c>
      <c r="AC2122" s="544"/>
      <c r="AD2122" s="545"/>
      <c r="AE2122" s="545"/>
      <c r="AF2122" s="545"/>
      <c r="AG2122" s="546"/>
      <c r="AI2122" s="348" t="str">
        <f>IF(月報!G2122&lt;&gt;"",月報!G2122,"")</f>
        <v/>
      </c>
      <c r="AJ2122" s="349" t="str">
        <f>IF(月報!W2122&lt;&gt;"",月報!W2122*24,"")</f>
        <v/>
      </c>
      <c r="AK2122" s="349" t="str">
        <f>IF(月報!P2122&lt;&gt;"",月報!P2122,"")</f>
        <v/>
      </c>
      <c r="AL2122" s="349" t="str">
        <f>IF(月報!Q2122&lt;&gt;"",IF(月報!Q2122="平日残","",月報!Q2122),"")</f>
        <v/>
      </c>
      <c r="AM2122" s="349"/>
      <c r="AN2122" s="349" t="str">
        <f t="shared" si="662"/>
        <v/>
      </c>
      <c r="AO2122" s="349" t="str">
        <f>IF($E2122="","",VLOOKUP($E2122,カレンダマスタ!$A$5:$E$381,5,FALSE))</f>
        <v/>
      </c>
      <c r="AQ2122" s="351"/>
      <c r="AR2122" s="352"/>
      <c r="AS2122" s="349"/>
      <c r="AU2122" s="355"/>
      <c r="AV2122" s="355" t="str">
        <f t="shared" si="664"/>
        <v/>
      </c>
      <c r="AW2122" s="355" t="str">
        <f t="shared" si="665"/>
        <v/>
      </c>
      <c r="AX2122" s="356" t="str">
        <f t="shared" si="666"/>
        <v/>
      </c>
      <c r="AY2122" s="356" t="str">
        <f t="shared" si="667"/>
        <v/>
      </c>
      <c r="AZ2122" s="357" t="str">
        <f>IF(AX2122&amp;AW2122="勤怠未設定","×",IF(AV2122="勤怠修正","×",IF(AC2122="外注","",IF(AA2122="",IF(AY2122&lt;&gt;"","×",""),IF(VLOOKUP(AA2122,カレンダマスタ!$H$66:$I$83,2,FALSE)&lt;&gt;AY2122,"×","OK")))))</f>
        <v/>
      </c>
      <c r="BC2122" s="355"/>
      <c r="BD2122" s="349"/>
      <c r="BE2122" s="349"/>
      <c r="BF2122" s="349" t="str">
        <f t="shared" si="678"/>
        <v/>
      </c>
      <c r="BG2122" s="349"/>
      <c r="BI2122" s="357" t="str">
        <f t="shared" si="679"/>
        <v/>
      </c>
    </row>
    <row r="2123" spans="2:61">
      <c r="B2123" s="323"/>
      <c r="C2123" s="539"/>
      <c r="D2123" s="324"/>
      <c r="E2123" s="325"/>
      <c r="F2123" s="324"/>
      <c r="G2123" s="591"/>
      <c r="H2123" s="591"/>
      <c r="I2123" s="339"/>
      <c r="J2123" s="320"/>
      <c r="K2123" s="319"/>
      <c r="L2123" s="320"/>
      <c r="M2123" s="320"/>
      <c r="N2123" s="320"/>
      <c r="O2123" s="340"/>
      <c r="P2123" s="340"/>
      <c r="Q2123" s="340"/>
      <c r="R2123" s="327"/>
      <c r="S2123" s="328"/>
      <c r="T2123" s="437"/>
      <c r="U2123" s="429"/>
      <c r="V2123" s="429"/>
      <c r="W2123" s="298"/>
      <c r="X2123" s="326"/>
      <c r="Y2123" s="326"/>
      <c r="Z2123" s="326"/>
      <c r="AA2123" s="327" t="str">
        <f t="shared" si="663"/>
        <v/>
      </c>
      <c r="AC2123" s="544"/>
      <c r="AD2123" s="545"/>
      <c r="AE2123" s="545"/>
      <c r="AF2123" s="545"/>
      <c r="AG2123" s="546"/>
      <c r="AI2123" s="348" t="str">
        <f>IF(月報!G2123&lt;&gt;"",月報!G2123,"")</f>
        <v/>
      </c>
      <c r="AJ2123" s="349" t="str">
        <f>IF(月報!W2123&lt;&gt;"",月報!W2123*24,"")</f>
        <v/>
      </c>
      <c r="AK2123" s="349" t="str">
        <f>IF(月報!P2123&lt;&gt;"",月報!P2123,"")</f>
        <v/>
      </c>
      <c r="AL2123" s="349" t="str">
        <f>IF(月報!Q2123&lt;&gt;"",IF(月報!Q2123="平日残","",月報!Q2123),"")</f>
        <v/>
      </c>
      <c r="AM2123" s="349"/>
      <c r="AN2123" s="349" t="str">
        <f t="shared" ref="AN2123:AN2186" si="680">IF($AO2123=0,IF($G2123="",IF($Q2123="","週報未入力",""),""),"")</f>
        <v/>
      </c>
      <c r="AO2123" s="349" t="str">
        <f>IF($E2123="","",VLOOKUP($E2123,カレンダマスタ!$A$5:$E$381,5,FALSE))</f>
        <v/>
      </c>
      <c r="AQ2123" s="351"/>
      <c r="AR2123" s="352"/>
      <c r="AS2123" s="349"/>
      <c r="AU2123" s="355"/>
      <c r="AV2123" s="355" t="str">
        <f t="shared" si="664"/>
        <v/>
      </c>
      <c r="AW2123" s="355" t="str">
        <f t="shared" si="665"/>
        <v/>
      </c>
      <c r="AX2123" s="356" t="str">
        <f t="shared" si="666"/>
        <v/>
      </c>
      <c r="AY2123" s="356" t="str">
        <f t="shared" si="667"/>
        <v/>
      </c>
      <c r="AZ2123" s="357" t="str">
        <f>IF(AX2123&amp;AW2123="勤怠未設定","×",IF(AV2123="勤怠修正","×",IF(AC2123="外注","",IF(AA2123="",IF(AY2123&lt;&gt;"","×",""),IF(VLOOKUP(AA2123,カレンダマスタ!$H$66:$I$83,2,FALSE)&lt;&gt;AY2123,"×","OK")))))</f>
        <v/>
      </c>
      <c r="BC2123" s="355"/>
      <c r="BD2123" s="349"/>
      <c r="BE2123" s="349"/>
      <c r="BF2123" s="349" t="str">
        <f t="shared" si="678"/>
        <v/>
      </c>
      <c r="BG2123" s="349"/>
      <c r="BI2123" s="357" t="str">
        <f t="shared" si="679"/>
        <v/>
      </c>
    </row>
    <row r="2124" spans="2:61">
      <c r="B2124" s="323"/>
      <c r="C2124" s="539"/>
      <c r="D2124" s="324"/>
      <c r="E2124" s="325"/>
      <c r="F2124" s="324"/>
      <c r="G2124" s="591"/>
      <c r="H2124" s="591"/>
      <c r="I2124" s="339"/>
      <c r="J2124" s="320"/>
      <c r="K2124" s="319"/>
      <c r="L2124" s="320"/>
      <c r="M2124" s="320"/>
      <c r="N2124" s="320"/>
      <c r="O2124" s="340"/>
      <c r="P2124" s="340"/>
      <c r="Q2124" s="340"/>
      <c r="R2124" s="327"/>
      <c r="S2124" s="328"/>
      <c r="T2124" s="437"/>
      <c r="U2124" s="429"/>
      <c r="V2124" s="429"/>
      <c r="W2124" s="298"/>
      <c r="X2124" s="326"/>
      <c r="Y2124" s="326"/>
      <c r="Z2124" s="326"/>
      <c r="AA2124" s="327" t="str">
        <f t="shared" ref="AA2124:AA2187" si="681">IF(R2124&lt;&gt;"",IF(AND(AO2124=2,R2124="休出"),"法休残",R2124),"")</f>
        <v/>
      </c>
      <c r="AC2124" s="544"/>
      <c r="AD2124" s="545"/>
      <c r="AE2124" s="545"/>
      <c r="AF2124" s="545"/>
      <c r="AG2124" s="546"/>
      <c r="AI2124" s="348" t="str">
        <f>IF(月報!G2124&lt;&gt;"",月報!G2124,"")</f>
        <v/>
      </c>
      <c r="AJ2124" s="349" t="str">
        <f>IF(月報!W2124&lt;&gt;"",月報!W2124*24,"")</f>
        <v/>
      </c>
      <c r="AK2124" s="349" t="str">
        <f>IF(月報!P2124&lt;&gt;"",月報!P2124,"")</f>
        <v/>
      </c>
      <c r="AL2124" s="349" t="str">
        <f>IF(月報!Q2124&lt;&gt;"",IF(月報!Q2124="平日残","",月報!Q2124),"")</f>
        <v/>
      </c>
      <c r="AM2124" s="349"/>
      <c r="AN2124" s="349" t="str">
        <f t="shared" si="680"/>
        <v/>
      </c>
      <c r="AO2124" s="349" t="str">
        <f>IF($E2124="","",VLOOKUP($E2124,カレンダマスタ!$A$5:$E$381,5,FALSE))</f>
        <v/>
      </c>
      <c r="AQ2124" s="351"/>
      <c r="AR2124" s="352"/>
      <c r="AS2124" s="349"/>
      <c r="AU2124" s="355"/>
      <c r="AV2124" s="355" t="str">
        <f t="shared" ref="AV2124:AV2187" si="682">IF(AA2124="","",IF(OR(AA2124="欠勤",AA2124="遅刻"),"勤怠修正",""))</f>
        <v/>
      </c>
      <c r="AW2124" s="355" t="str">
        <f t="shared" ref="AW2124:AW2187" si="683">IF(Q2124="","",IF(R2124="","勤怠未設定",""))</f>
        <v/>
      </c>
      <c r="AX2124" s="356" t="str">
        <f t="shared" ref="AX2124:AX2187" si="684">IF(E2124="","",IF(AND(AU2124&gt;=1,J2124&lt;&gt;"",AA2124=""),"勤怠未設定",IF(AA2124&lt;&gt;"",AA2124,"")))</f>
        <v/>
      </c>
      <c r="AY2124" s="356" t="str">
        <f t="shared" ref="AY2124:AY2187" si="685">IF(AC2124="外注","",IF(AK2124&amp;AL2124&lt;&gt;"",AK2124&amp;AL2124,""))</f>
        <v/>
      </c>
      <c r="AZ2124" s="357" t="str">
        <f>IF(AX2124&amp;AW2124="勤怠未設定","×",IF(AV2124="勤怠修正","×",IF(AC2124="外注","",IF(AA2124="",IF(AY2124&lt;&gt;"","×",""),IF(VLOOKUP(AA2124,カレンダマスタ!$H$66:$I$83,2,FALSE)&lt;&gt;AY2124,"×","OK")))))</f>
        <v/>
      </c>
      <c r="BC2124" s="355"/>
      <c r="BD2124" s="349"/>
      <c r="BE2124" s="349"/>
      <c r="BF2124" s="349" t="str">
        <f t="shared" si="678"/>
        <v/>
      </c>
      <c r="BG2124" s="349"/>
      <c r="BI2124" s="357" t="str">
        <f t="shared" si="679"/>
        <v/>
      </c>
    </row>
    <row r="2125" spans="2:61" ht="13.8" thickBot="1">
      <c r="B2125" s="329"/>
      <c r="C2125" s="540"/>
      <c r="D2125" s="330"/>
      <c r="E2125" s="331"/>
      <c r="F2125" s="330"/>
      <c r="G2125" s="592"/>
      <c r="H2125" s="592"/>
      <c r="I2125" s="343"/>
      <c r="J2125" s="322"/>
      <c r="K2125" s="321"/>
      <c r="L2125" s="322"/>
      <c r="M2125" s="322"/>
      <c r="N2125" s="322"/>
      <c r="O2125" s="344"/>
      <c r="P2125" s="344"/>
      <c r="Q2125" s="344"/>
      <c r="R2125" s="333"/>
      <c r="S2125" s="334"/>
      <c r="T2125" s="438"/>
      <c r="U2125" s="432"/>
      <c r="V2125" s="432"/>
      <c r="W2125" s="298"/>
      <c r="X2125" s="332"/>
      <c r="Y2125" s="332"/>
      <c r="Z2125" s="332"/>
      <c r="AA2125" s="333" t="str">
        <f t="shared" si="681"/>
        <v/>
      </c>
      <c r="AC2125" s="547"/>
      <c r="AD2125" s="548"/>
      <c r="AE2125" s="548"/>
      <c r="AF2125" s="548"/>
      <c r="AG2125" s="549"/>
      <c r="AI2125" s="348" t="str">
        <f>IF(月報!G2125&lt;&gt;"",月報!G2125,"")</f>
        <v/>
      </c>
      <c r="AJ2125" s="350" t="str">
        <f>IF(月報!W2125&lt;&gt;"",月報!W2125*24,"")</f>
        <v/>
      </c>
      <c r="AK2125" s="350" t="str">
        <f>IF(月報!P2125&lt;&gt;"",月報!P2125,"")</f>
        <v/>
      </c>
      <c r="AL2125" s="350" t="str">
        <f>IF(月報!Q2125&lt;&gt;"",IF(月報!Q2125="平日残","",月報!Q2125),"")</f>
        <v/>
      </c>
      <c r="AM2125" s="350"/>
      <c r="AN2125" s="350" t="str">
        <f t="shared" si="680"/>
        <v/>
      </c>
      <c r="AO2125" s="350" t="str">
        <f>IF($E2125="","",VLOOKUP($E2125,カレンダマスタ!$A$5:$E$381,5,FALSE))</f>
        <v/>
      </c>
      <c r="AP2125" s="347"/>
      <c r="AQ2125" s="353"/>
      <c r="AR2125" s="354"/>
      <c r="AS2125" s="350"/>
      <c r="AT2125" s="347"/>
      <c r="AU2125" s="358"/>
      <c r="AV2125" s="358" t="str">
        <f t="shared" si="682"/>
        <v/>
      </c>
      <c r="AW2125" s="358" t="str">
        <f t="shared" si="683"/>
        <v/>
      </c>
      <c r="AX2125" s="359" t="str">
        <f t="shared" si="684"/>
        <v/>
      </c>
      <c r="AY2125" s="359" t="str">
        <f t="shared" si="685"/>
        <v/>
      </c>
      <c r="AZ2125" s="360" t="str">
        <f>IF(AX2125&amp;AW2125="勤怠未設定","×",IF(AV2125="勤怠修正","×",IF(AC2125="外注","",IF(AA2125="",IF(AY2125&lt;&gt;"","×",""),IF(VLOOKUP(AA2125,カレンダマスタ!$H$66:$I$83,2,FALSE)&lt;&gt;AY2125,"×","OK")))))</f>
        <v/>
      </c>
      <c r="BC2125" s="358"/>
      <c r="BD2125" s="350"/>
      <c r="BE2125" s="350"/>
      <c r="BF2125" s="350" t="str">
        <f t="shared" si="678"/>
        <v/>
      </c>
      <c r="BG2125" s="350"/>
      <c r="BI2125" s="360" t="str">
        <f t="shared" si="679"/>
        <v/>
      </c>
    </row>
    <row r="2126" spans="2:61">
      <c r="B2126" s="176">
        <f>B2081+1</f>
        <v>47</v>
      </c>
      <c r="C2126" s="535"/>
      <c r="D2126" s="112"/>
      <c r="E2126" s="582"/>
      <c r="F2126" s="112"/>
      <c r="G2126" s="587"/>
      <c r="H2126" s="587"/>
      <c r="I2126" s="114"/>
      <c r="J2126" s="118"/>
      <c r="K2126" s="115"/>
      <c r="L2126" s="116"/>
      <c r="M2126" s="116"/>
      <c r="N2126" s="117"/>
      <c r="O2126" s="118"/>
      <c r="P2126" s="118"/>
      <c r="Q2126" s="118"/>
      <c r="R2126" s="119"/>
      <c r="S2126" s="120"/>
      <c r="T2126" s="433" t="str">
        <f t="shared" ref="T2126:T2160" si="686">IF(J2126&lt;&gt;"",J2126,"")</f>
        <v/>
      </c>
      <c r="U2126" s="428">
        <f>SUM(T2126:T2132)</f>
        <v>0</v>
      </c>
      <c r="V2126" s="428" t="str">
        <f t="shared" ref="V2126:V2160" si="687">IF(AC2126="外注",IF(AND(BC2126&lt;1,ROUND((H2126*24),1)=13),"外注2半",IF(AND(BC2126&lt;1,ROUND((G2126*24),1)=13.7),"外注1半",IF(AND(BC2126&lt;1,G2126=""),"外注休暇",""))),"")</f>
        <v/>
      </c>
      <c r="W2126" s="298"/>
      <c r="X2126" s="113" t="str">
        <f>IF(O2126&lt;&gt;"",O2126/24,"")</f>
        <v/>
      </c>
      <c r="Y2126" s="113" t="str">
        <f t="shared" ref="Y2126:Y2160" si="688">IF(P2126&lt;&gt;"",P2126/24,"")</f>
        <v/>
      </c>
      <c r="Z2126" s="113" t="str">
        <f t="shared" ref="Z2126:Z2160" si="689">IF(Q2126&lt;&gt;"",Q2126/24,"")</f>
        <v/>
      </c>
      <c r="AA2126" s="119" t="str">
        <f t="shared" si="681"/>
        <v/>
      </c>
      <c r="AC2126" s="183" t="str">
        <f>IF(C2126&lt;&gt;"",VLOOKUP(C2126,設定シート!$D$10:$N$109,11,FALSE),"")</f>
        <v/>
      </c>
      <c r="AD2126" s="184" t="str">
        <f>IF(C2126&lt;&gt;"",VLOOKUP(C2126,設定シート!$D$10:$H$109,5,FALSE),"")</f>
        <v/>
      </c>
      <c r="AE2126" s="185" t="str">
        <f>IF(C2126&lt;&gt;"",VLOOKUP(C2126,設定シート!$D$10:$L$109,9,FALSE),"")</f>
        <v/>
      </c>
      <c r="AF2126" s="184" t="str">
        <f>IF($AD2126="","",IF(LEFT($AD2126,2)="NS","NS","CS"))</f>
        <v/>
      </c>
      <c r="AG2126" s="203">
        <f t="shared" ref="AG2126:AG2160" si="690">IF(OR(R2126="有給休暇",G2126=""),0,IF(AQ2126=1,0,1))</f>
        <v>0</v>
      </c>
      <c r="AI2126" s="121" t="str">
        <f>IF(月報!G2126&lt;&gt;"",月報!G2126,"")</f>
        <v/>
      </c>
      <c r="AJ2126" s="122" t="str">
        <f>IF(月報!W2126&lt;&gt;"",月報!W2126*24,"")</f>
        <v/>
      </c>
      <c r="AK2126" s="122" t="str">
        <f>IF(月報!P2126&lt;&gt;"",月報!P2126,"")</f>
        <v/>
      </c>
      <c r="AL2126" s="122" t="str">
        <f>IF(月報!Q2126&lt;&gt;"",IF(月報!Q2126="平日残","",月報!Q2126),"")</f>
        <v/>
      </c>
      <c r="AM2126" s="122"/>
      <c r="AN2126" s="122" t="str">
        <f t="shared" si="680"/>
        <v/>
      </c>
      <c r="AO2126" s="122" t="str">
        <f>IF($E2126="","",VLOOKUP($E2126,カレンダマスタ!$A$5:$E$381,5,FALSE))</f>
        <v/>
      </c>
      <c r="AQ2126" s="195" t="str">
        <f>IF(G2126="","",IF(VLOOKUP(E2126,カレンダマスタ!$A$5:$D$381,4,FALSE)=0,"",1))</f>
        <v/>
      </c>
      <c r="AR2126" s="123" t="str">
        <f>IF($G2126="","",IF($AD2126="NSTC",INDEX(カレンダマスタ!$I$26:$O$31,MATCH($G2126,カレンダマスタ!$H$26:$H$31,1),MATCH($H2126,カレンダマスタ!$I$25:$O$25,1)),
IF($AD2126="CS本社",INDEX(カレンダマスタ!$I$36:$O$41,MATCH($G2126,カレンダマスタ!$H$36:$H$41,1),MATCH($H2126,カレンダマスタ!$I$35:$O$35,1)),
IF($AD2126="NS本社",INDEX(カレンダマスタ!$I$94:$O$99,MATCH($G2126,カレンダマスタ!$H$95:$H$100,1),MATCH($H2126,カレンダマスタ!$I$93:$O$93,1)),
IF($AD2126="ODC",INDEX(カレンダマスタ!$I$46:$O$51,MATCH($G2126,カレンダマスタ!$H$46:$H$51,1),MATCH($H2126,カレンダマスタ!$I$45:$O$45,1)),
IF($AD2126="NS東京TC",INDEX(カレンダマスタ!$I$56:$O$61,MATCH($G2126,カレンダマスタ!$H$56:$H$61,1),MATCH($H2126,カレンダマスタ!$I$55:$O$55,1)),""))))))</f>
        <v/>
      </c>
      <c r="AS2126" s="122" t="str">
        <f t="shared" ref="AS2126:AS2160" si="691">IF(AC2126="社員","",IF(R2126="有給休暇","",IF(AND(AF2126="CS",AQ2126=1)=TRUE,"OK",IF(AR2126&lt;&gt;"",IF(TIMEVALUE(MID(I2126,1,10))=AR2126,"OK","×"),""))))</f>
        <v/>
      </c>
      <c r="AU2126" s="124" t="str">
        <f>IF(E2126="","",VLOOKUP($E2126,カレンダマスタ!$A$4:$E$381,4,FALSE))</f>
        <v/>
      </c>
      <c r="AV2126" s="124" t="str">
        <f t="shared" si="682"/>
        <v/>
      </c>
      <c r="AW2126" s="124" t="str">
        <f t="shared" si="683"/>
        <v/>
      </c>
      <c r="AX2126" s="125" t="str">
        <f t="shared" si="684"/>
        <v/>
      </c>
      <c r="AY2126" s="125" t="str">
        <f t="shared" si="685"/>
        <v/>
      </c>
      <c r="AZ2126" s="114" t="str">
        <f>IF(AX2126&amp;AW2126="勤怠未設定","×",IF(AV2126="勤怠修正","×",IF(AC2126="外注","",IF(AA2126="",IF(AY2126&lt;&gt;"","×",""),IF(VLOOKUP(AA2126,カレンダマスタ!$H$66:$I$83,2,FALSE)&lt;&gt;AY2126,"×","OK")))))</f>
        <v/>
      </c>
      <c r="BC2126" s="124" t="str">
        <f>IF(E2126="","",VLOOKUP($E2126,カレンダマスタ!$A$4:$E$381,4,FALSE))</f>
        <v/>
      </c>
      <c r="BD2126" s="122" t="str">
        <f>IF(AC2126="社員","",IF(AG2126=0,"",IF(AD2126="NSTC",IF(COUNTIF(カレンダマスタ!$Q$5:$Q$32,G2126)=1,"OK","×"),
IF(AD2126="NS本社",IF(COUNTIF(カレンダマスタ!$T$5:$T$32,G2126)=1,"OK","×"),IF(COUNTIF(カレンダマスタ!$R$5:$R$32,G2126)=1,"OK","×")))))</f>
        <v/>
      </c>
      <c r="BE2126" s="122" t="str">
        <f>IF(AC2126="社員","",IF(G2126="","",IF(R2126&lt;&gt;"","",IF(AF2126="CS","OK",IF(VLOOKUP(E2126,カレンダマスタ!$A$5:$D$381,4,FALSE)&gt;0,"",IF(OR(G2126*24&gt;10.84,H2126*24&lt;14.5)=TRUE,"×","OK"))))))</f>
        <v/>
      </c>
      <c r="BF2126" s="122" t="str">
        <f t="shared" si="678"/>
        <v/>
      </c>
      <c r="BG2126" s="127" t="str">
        <f>IF(AE2126="派遣","",IF(G2126="","",IF(R2126="有給休暇","",IF(S2126="","×","OK"))))</f>
        <v/>
      </c>
      <c r="BI2126" s="114" t="str">
        <f t="shared" ref="BI2126:BI2160" si="692">IF(OR(AO2126="×",AS2126="×",AZ2126="×",BE2126="×",BF2126="TW未入力",BF2126="週報未入力",BG2126="×"),"×","")</f>
        <v/>
      </c>
    </row>
    <row r="2127" spans="2:61">
      <c r="B2127" s="210"/>
      <c r="C2127" s="536"/>
      <c r="D2127" s="128"/>
      <c r="E2127" s="583"/>
      <c r="F2127" s="128"/>
      <c r="G2127" s="588"/>
      <c r="H2127" s="588"/>
      <c r="I2127" s="130"/>
      <c r="J2127" s="139"/>
      <c r="K2127" s="131"/>
      <c r="L2127" s="132"/>
      <c r="M2127" s="132"/>
      <c r="N2127" s="141"/>
      <c r="O2127" s="139"/>
      <c r="P2127" s="139"/>
      <c r="Q2127" s="139"/>
      <c r="R2127" s="133"/>
      <c r="S2127" s="134"/>
      <c r="T2127" s="434" t="str">
        <f t="shared" si="686"/>
        <v/>
      </c>
      <c r="U2127" s="429"/>
      <c r="V2127" s="429" t="str">
        <f t="shared" si="687"/>
        <v/>
      </c>
      <c r="W2127" s="298"/>
      <c r="X2127" s="129" t="str">
        <f t="shared" ref="X2127:X2160" si="693">IF(O2127&lt;&gt;"",O2127/24,"")</f>
        <v/>
      </c>
      <c r="Y2127" s="129" t="str">
        <f t="shared" si="688"/>
        <v/>
      </c>
      <c r="Z2127" s="129" t="str">
        <f t="shared" si="689"/>
        <v/>
      </c>
      <c r="AA2127" s="133" t="str">
        <f t="shared" si="681"/>
        <v/>
      </c>
      <c r="AC2127" s="186" t="str">
        <f>AC2126</f>
        <v/>
      </c>
      <c r="AD2127" s="186" t="str">
        <f>AD2126</f>
        <v/>
      </c>
      <c r="AE2127" s="186" t="str">
        <f>AE2126</f>
        <v/>
      </c>
      <c r="AF2127" s="186" t="str">
        <f>AF2126</f>
        <v/>
      </c>
      <c r="AG2127" s="204">
        <f t="shared" si="690"/>
        <v>0</v>
      </c>
      <c r="AI2127" s="135" t="str">
        <f>IF(月報!G2127&lt;&gt;"",月報!G2127,"")</f>
        <v/>
      </c>
      <c r="AJ2127" s="126" t="str">
        <f>IF(月報!W2127&lt;&gt;"",月報!W2127*24,"")</f>
        <v/>
      </c>
      <c r="AK2127" s="126" t="str">
        <f>IF(月報!P2127&lt;&gt;"",月報!P2127,"")</f>
        <v/>
      </c>
      <c r="AL2127" s="126" t="str">
        <f>IF(月報!Q2127&lt;&gt;"",IF(月報!Q2127="平日残","",月報!Q2127),"")</f>
        <v/>
      </c>
      <c r="AM2127" s="126"/>
      <c r="AN2127" s="126" t="str">
        <f t="shared" si="680"/>
        <v/>
      </c>
      <c r="AO2127" s="126" t="str">
        <f>IF($E2127="","",VLOOKUP($E2127,カレンダマスタ!$A$5:$E$381,5,FALSE))</f>
        <v/>
      </c>
      <c r="AQ2127" s="196" t="str">
        <f>IF(G2127="","",IF(VLOOKUP(E2127,カレンダマスタ!$A$5:$D$381,4,FALSE)=0,"",1))</f>
        <v/>
      </c>
      <c r="AR2127" s="136" t="str">
        <f>IF($G2127="","",IF($AD2127="NSTC",INDEX(カレンダマスタ!$I$26:$O$31,MATCH($G2127,カレンダマスタ!$H$26:$H$31,1),MATCH($H2127,カレンダマスタ!$I$25:$O$25,1)),
IF($AD2127="CS本社",INDEX(カレンダマスタ!$I$36:$O$41,MATCH($G2127,カレンダマスタ!$H$36:$H$41,1),MATCH($H2127,カレンダマスタ!$I$35:$O$35,1)),
IF($AD2127="NS本社",INDEX(カレンダマスタ!$I$94:$O$99,MATCH($G2127,カレンダマスタ!$H$95:$H$100,1),MATCH($H2127,カレンダマスタ!$I$93:$O$93,1)),
IF($AD2127="ODC",INDEX(カレンダマスタ!$I$46:$O$51,MATCH($G2127,カレンダマスタ!$H$46:$H$51,1),MATCH($H2127,カレンダマスタ!$I$45:$O$45,1)),
IF($AD2127="NS東京TC",INDEX(カレンダマスタ!$I$56:$O$61,MATCH($G2127,カレンダマスタ!$H$56:$H$61,1),MATCH($H2127,カレンダマスタ!$I$55:$O$55,1)),""))))))</f>
        <v/>
      </c>
      <c r="AS2127" s="126" t="str">
        <f t="shared" si="691"/>
        <v/>
      </c>
      <c r="AU2127" s="137" t="str">
        <f>IF(E2127="","",VLOOKUP($E2127,カレンダマスタ!$A$4:$E$381,4,FALSE))</f>
        <v/>
      </c>
      <c r="AV2127" s="137" t="str">
        <f t="shared" si="682"/>
        <v/>
      </c>
      <c r="AW2127" s="137" t="str">
        <f t="shared" si="683"/>
        <v/>
      </c>
      <c r="AX2127" s="138" t="str">
        <f t="shared" si="684"/>
        <v/>
      </c>
      <c r="AY2127" s="138" t="str">
        <f t="shared" si="685"/>
        <v/>
      </c>
      <c r="AZ2127" s="130" t="str">
        <f>IF(AX2127&amp;AW2127="勤怠未設定","×",IF(AV2127="勤怠修正","×",IF(AC2127="外注","",IF(AA2127="",IF(AY2127&lt;&gt;"","×",""),IF(VLOOKUP(AA2127,カレンダマスタ!$H$66:$I$83,2,FALSE)&lt;&gt;AY2127,"×","OK")))))</f>
        <v/>
      </c>
      <c r="BC2127" s="137" t="str">
        <f>IF(E2127="","",VLOOKUP($E2127,カレンダマスタ!$A$4:$E$381,4,FALSE))</f>
        <v/>
      </c>
      <c r="BD2127" s="126" t="str">
        <f>IF(AC2127="社員","",IF(AG2127=0,"",IF(AD2127="NSTC",IF(COUNTIF(カレンダマスタ!$Q$5:$Q$32,G2127)=1,"OK","×"),
IF(AD2127="NS本社",IF(COUNTIF(カレンダマスタ!$T$5:$T$32,G2127)=1,"OK","×"),IF(COUNTIF(カレンダマスタ!$R$5:$R$32,G2127)=1,"OK","×")))))</f>
        <v/>
      </c>
      <c r="BE2127" s="126" t="str">
        <f>IF(AC2127="社員","",IF(G2127="","",IF(R2127&lt;&gt;"","",IF(AF2127="CS","OK",IF(VLOOKUP(E2127,カレンダマスタ!$A$5:$D$381,4,FALSE)&gt;0,"",IF(OR(G2127*24&gt;10.84,H2127*24&lt;14.5)=TRUE,"×","OK"))))))</f>
        <v/>
      </c>
      <c r="BF2127" s="126" t="str">
        <f t="shared" si="678"/>
        <v/>
      </c>
      <c r="BG2127" s="126" t="str">
        <f t="shared" si="675"/>
        <v/>
      </c>
      <c r="BI2127" s="130" t="str">
        <f t="shared" si="692"/>
        <v/>
      </c>
    </row>
    <row r="2128" spans="2:61">
      <c r="B2128" s="210"/>
      <c r="C2128" s="536"/>
      <c r="D2128" s="128"/>
      <c r="E2128" s="583"/>
      <c r="F2128" s="128"/>
      <c r="G2128" s="588"/>
      <c r="H2128" s="588"/>
      <c r="I2128" s="130"/>
      <c r="J2128" s="139"/>
      <c r="K2128" s="131"/>
      <c r="L2128" s="132"/>
      <c r="M2128" s="132"/>
      <c r="N2128" s="141"/>
      <c r="O2128" s="139"/>
      <c r="P2128" s="139"/>
      <c r="Q2128" s="139"/>
      <c r="R2128" s="133"/>
      <c r="S2128" s="134"/>
      <c r="T2128" s="434" t="str">
        <f t="shared" si="686"/>
        <v/>
      </c>
      <c r="U2128" s="429"/>
      <c r="V2128" s="429" t="str">
        <f t="shared" si="687"/>
        <v/>
      </c>
      <c r="W2128" s="298"/>
      <c r="X2128" s="129" t="str">
        <f t="shared" si="693"/>
        <v/>
      </c>
      <c r="Y2128" s="129" t="str">
        <f t="shared" si="688"/>
        <v/>
      </c>
      <c r="Z2128" s="129" t="str">
        <f t="shared" si="689"/>
        <v/>
      </c>
      <c r="AA2128" s="133" t="str">
        <f t="shared" si="681"/>
        <v/>
      </c>
      <c r="AC2128" s="186" t="str">
        <f>AC2126</f>
        <v/>
      </c>
      <c r="AD2128" s="187" t="str">
        <f>AD2126</f>
        <v/>
      </c>
      <c r="AE2128" s="187" t="str">
        <f>AE2126</f>
        <v/>
      </c>
      <c r="AF2128" s="187" t="str">
        <f>AF2126</f>
        <v/>
      </c>
      <c r="AG2128" s="204">
        <f t="shared" si="690"/>
        <v>0</v>
      </c>
      <c r="AI2128" s="135" t="str">
        <f>IF(月報!G2128&lt;&gt;"",月報!G2128,"")</f>
        <v/>
      </c>
      <c r="AJ2128" s="126" t="str">
        <f>IF(月報!W2128&lt;&gt;"",月報!W2128*24,"")</f>
        <v/>
      </c>
      <c r="AK2128" s="126" t="str">
        <f>IF(月報!P2128&lt;&gt;"",月報!P2128,"")</f>
        <v/>
      </c>
      <c r="AL2128" s="126" t="str">
        <f>IF(月報!Q2128&lt;&gt;"",IF(月報!Q2128="平日残","",月報!Q2128),"")</f>
        <v/>
      </c>
      <c r="AM2128" s="126"/>
      <c r="AN2128" s="126" t="str">
        <f t="shared" si="680"/>
        <v/>
      </c>
      <c r="AO2128" s="126" t="str">
        <f>IF($E2128="","",VLOOKUP($E2128,カレンダマスタ!$A$5:$E$381,5,FALSE))</f>
        <v/>
      </c>
      <c r="AQ2128" s="196" t="str">
        <f>IF(G2128="","",IF(VLOOKUP(E2128,カレンダマスタ!$A$5:$D$381,4,FALSE)=0,"",1))</f>
        <v/>
      </c>
      <c r="AR2128" s="136" t="str">
        <f>IF($G2128="","",IF($AD2128="NSTC",INDEX(カレンダマスタ!$I$26:$O$31,MATCH($G2128,カレンダマスタ!$H$26:$H$31,1),MATCH($H2128,カレンダマスタ!$I$25:$O$25,1)),
IF($AD2128="CS本社",INDEX(カレンダマスタ!$I$36:$O$41,MATCH($G2128,カレンダマスタ!$H$36:$H$41,1),MATCH($H2128,カレンダマスタ!$I$35:$O$35,1)),
IF($AD2128="NS本社",INDEX(カレンダマスタ!$I$94:$O$99,MATCH($G2128,カレンダマスタ!$H$95:$H$100,1),MATCH($H2128,カレンダマスタ!$I$93:$O$93,1)),
IF($AD2128="ODC",INDEX(カレンダマスタ!$I$46:$O$51,MATCH($G2128,カレンダマスタ!$H$46:$H$51,1),MATCH($H2128,カレンダマスタ!$I$45:$O$45,1)),
IF($AD2128="NS東京TC",INDEX(カレンダマスタ!$I$56:$O$61,MATCH($G2128,カレンダマスタ!$H$56:$H$61,1),MATCH($H2128,カレンダマスタ!$I$55:$O$55,1)),""))))))</f>
        <v/>
      </c>
      <c r="AS2128" s="126" t="str">
        <f t="shared" si="691"/>
        <v/>
      </c>
      <c r="AU2128" s="137" t="str">
        <f>IF(E2128="","",VLOOKUP($E2128,カレンダマスタ!$A$4:$E$381,4,FALSE))</f>
        <v/>
      </c>
      <c r="AV2128" s="137" t="str">
        <f t="shared" si="682"/>
        <v/>
      </c>
      <c r="AW2128" s="137" t="str">
        <f t="shared" si="683"/>
        <v/>
      </c>
      <c r="AX2128" s="138" t="str">
        <f t="shared" si="684"/>
        <v/>
      </c>
      <c r="AY2128" s="138" t="str">
        <f t="shared" si="685"/>
        <v/>
      </c>
      <c r="AZ2128" s="130" t="str">
        <f>IF(AX2128&amp;AW2128="勤怠未設定","×",IF(AV2128="勤怠修正","×",IF(AC2128="外注","",IF(AA2128="",IF(AY2128&lt;&gt;"","×",""),IF(VLOOKUP(AA2128,カレンダマスタ!$H$66:$I$83,2,FALSE)&lt;&gt;AY2128,"×","OK")))))</f>
        <v/>
      </c>
      <c r="BC2128" s="137" t="str">
        <f>IF(E2128="","",VLOOKUP($E2128,カレンダマスタ!$A$4:$E$381,4,FALSE))</f>
        <v/>
      </c>
      <c r="BD2128" s="126" t="str">
        <f>IF(AC2128="社員","",IF(AG2128=0,"",IF(AD2128="NSTC",IF(COUNTIF(カレンダマスタ!$Q$5:$Q$32,G2128)=1,"OK","×"),
IF(AD2128="NS本社",IF(COUNTIF(カレンダマスタ!$T$5:$T$32,G2128)=1,"OK","×"),IF(COUNTIF(カレンダマスタ!$R$5:$R$32,G2128)=1,"OK","×")))))</f>
        <v/>
      </c>
      <c r="BE2128" s="126" t="str">
        <f>IF(AC2128="社員","",IF(G2128="","",IF(R2128&lt;&gt;"","",IF(AF2128="CS","OK",IF(VLOOKUP(E2128,カレンダマスタ!$A$5:$D$381,4,FALSE)&gt;0,"",IF(OR(G2128*24&gt;10.84,H2128*24&lt;14.5)=TRUE,"×","OK"))))))</f>
        <v/>
      </c>
      <c r="BF2128" s="126" t="str">
        <f t="shared" si="678"/>
        <v/>
      </c>
      <c r="BG2128" s="126" t="str">
        <f t="shared" si="675"/>
        <v/>
      </c>
      <c r="BI2128" s="130" t="str">
        <f t="shared" si="692"/>
        <v/>
      </c>
    </row>
    <row r="2129" spans="2:61">
      <c r="B2129" s="210"/>
      <c r="C2129" s="536"/>
      <c r="D2129" s="128"/>
      <c r="E2129" s="583"/>
      <c r="F2129" s="128"/>
      <c r="G2129" s="588"/>
      <c r="H2129" s="588"/>
      <c r="I2129" s="130"/>
      <c r="J2129" s="139"/>
      <c r="K2129" s="131"/>
      <c r="L2129" s="132"/>
      <c r="M2129" s="132"/>
      <c r="N2129" s="141"/>
      <c r="O2129" s="139"/>
      <c r="P2129" s="139"/>
      <c r="Q2129" s="139"/>
      <c r="R2129" s="133"/>
      <c r="S2129" s="134"/>
      <c r="T2129" s="434" t="str">
        <f t="shared" si="686"/>
        <v/>
      </c>
      <c r="U2129" s="429"/>
      <c r="V2129" s="429" t="str">
        <f t="shared" si="687"/>
        <v/>
      </c>
      <c r="W2129" s="298"/>
      <c r="X2129" s="129" t="str">
        <f t="shared" si="693"/>
        <v/>
      </c>
      <c r="Y2129" s="129" t="str">
        <f t="shared" si="688"/>
        <v/>
      </c>
      <c r="Z2129" s="129" t="str">
        <f t="shared" si="689"/>
        <v/>
      </c>
      <c r="AA2129" s="133" t="str">
        <f t="shared" si="681"/>
        <v/>
      </c>
      <c r="AC2129" s="186" t="str">
        <f>AC2126</f>
        <v/>
      </c>
      <c r="AD2129" s="187" t="str">
        <f>AD2126</f>
        <v/>
      </c>
      <c r="AE2129" s="187" t="str">
        <f>AE2126</f>
        <v/>
      </c>
      <c r="AF2129" s="187" t="str">
        <f>AF2126</f>
        <v/>
      </c>
      <c r="AG2129" s="204">
        <f t="shared" si="690"/>
        <v>0</v>
      </c>
      <c r="AI2129" s="140" t="str">
        <f>IF(月報!G2129&lt;&gt;"",月報!G2129,"")</f>
        <v/>
      </c>
      <c r="AJ2129" s="126" t="str">
        <f>IF(月報!W2129&lt;&gt;"",月報!W2129*24,"")</f>
        <v/>
      </c>
      <c r="AK2129" s="126" t="str">
        <f>IF(月報!P2129&lt;&gt;"",月報!P2129,"")</f>
        <v/>
      </c>
      <c r="AL2129" s="126" t="str">
        <f>IF(月報!Q2129&lt;&gt;"",IF(月報!Q2129="平日残","",月報!Q2129),"")</f>
        <v/>
      </c>
      <c r="AM2129" s="126"/>
      <c r="AN2129" s="126" t="str">
        <f t="shared" si="680"/>
        <v/>
      </c>
      <c r="AO2129" s="126" t="str">
        <f>IF($E2129="","",VLOOKUP($E2129,カレンダマスタ!$A$5:$E$381,5,FALSE))</f>
        <v/>
      </c>
      <c r="AQ2129" s="196" t="str">
        <f>IF(G2129="","",IF(VLOOKUP(E2129,カレンダマスタ!$A$5:$D$381,4,FALSE)=0,"",1))</f>
        <v/>
      </c>
      <c r="AR2129" s="136" t="str">
        <f>IF($G2129="","",IF($AD2129="NSTC",INDEX(カレンダマスタ!$I$26:$O$31,MATCH($G2129,カレンダマスタ!$H$26:$H$31,1),MATCH($H2129,カレンダマスタ!$I$25:$O$25,1)),
IF($AD2129="CS本社",INDEX(カレンダマスタ!$I$36:$O$41,MATCH($G2129,カレンダマスタ!$H$36:$H$41,1),MATCH($H2129,カレンダマスタ!$I$35:$O$35,1)),
IF($AD2129="NS本社",INDEX(カレンダマスタ!$I$94:$O$99,MATCH($G2129,カレンダマスタ!$H$95:$H$100,1),MATCH($H2129,カレンダマスタ!$I$93:$O$93,1)),
IF($AD2129="ODC",INDEX(カレンダマスタ!$I$46:$O$51,MATCH($G2129,カレンダマスタ!$H$46:$H$51,1),MATCH($H2129,カレンダマスタ!$I$45:$O$45,1)),
IF($AD2129="NS東京TC",INDEX(カレンダマスタ!$I$56:$O$61,MATCH($G2129,カレンダマスタ!$H$56:$H$61,1),MATCH($H2129,カレンダマスタ!$I$55:$O$55,1)),""))))))</f>
        <v/>
      </c>
      <c r="AS2129" s="126" t="str">
        <f t="shared" si="691"/>
        <v/>
      </c>
      <c r="AU2129" s="137" t="str">
        <f>IF(E2129="","",VLOOKUP($E2129,カレンダマスタ!$A$4:$E$381,4,FALSE))</f>
        <v/>
      </c>
      <c r="AV2129" s="137" t="str">
        <f t="shared" si="682"/>
        <v/>
      </c>
      <c r="AW2129" s="137" t="str">
        <f t="shared" si="683"/>
        <v/>
      </c>
      <c r="AX2129" s="138" t="str">
        <f t="shared" si="684"/>
        <v/>
      </c>
      <c r="AY2129" s="138" t="str">
        <f t="shared" si="685"/>
        <v/>
      </c>
      <c r="AZ2129" s="130" t="str">
        <f>IF(AX2129&amp;AW2129="勤怠未設定","×",IF(AV2129="勤怠修正","×",IF(AC2129="外注","",IF(AA2129="",IF(AY2129&lt;&gt;"","×",""),IF(VLOOKUP(AA2129,カレンダマスタ!$H$66:$I$83,2,FALSE)&lt;&gt;AY2129,"×","OK")))))</f>
        <v/>
      </c>
      <c r="BC2129" s="137" t="str">
        <f>IF(E2129="","",VLOOKUP($E2129,カレンダマスタ!$A$4:$E$381,4,FALSE))</f>
        <v/>
      </c>
      <c r="BD2129" s="126" t="str">
        <f>IF(AC2129="社員","",IF(AG2129=0,"",IF(AD2129="NSTC",IF(COUNTIF(カレンダマスタ!$Q$5:$Q$32,G2129)=1,"OK","×"),
IF(AD2129="NS本社",IF(COUNTIF(カレンダマスタ!$T$5:$T$32,G2129)=1,"OK","×"),IF(COUNTIF(カレンダマスタ!$R$5:$R$32,G2129)=1,"OK","×")))))</f>
        <v/>
      </c>
      <c r="BE2129" s="126" t="str">
        <f>IF(AC2129="社員","",IF(G2129="","",IF(R2129&lt;&gt;"","",IF(AF2129="CS","OK",IF(VLOOKUP(E2129,カレンダマスタ!$A$5:$D$381,4,FALSE)&gt;0,"",IF(OR(G2129*24&gt;10.84,H2129*24&lt;14.5)=TRUE,"×","OK"))))))</f>
        <v/>
      </c>
      <c r="BF2129" s="126" t="str">
        <f t="shared" si="678"/>
        <v/>
      </c>
      <c r="BG2129" s="126" t="str">
        <f t="shared" si="675"/>
        <v/>
      </c>
      <c r="BI2129" s="130" t="str">
        <f t="shared" si="692"/>
        <v/>
      </c>
    </row>
    <row r="2130" spans="2:61">
      <c r="B2130" s="210"/>
      <c r="C2130" s="536"/>
      <c r="D2130" s="128"/>
      <c r="E2130" s="583"/>
      <c r="F2130" s="128"/>
      <c r="G2130" s="588"/>
      <c r="H2130" s="588"/>
      <c r="I2130" s="130"/>
      <c r="J2130" s="139"/>
      <c r="K2130" s="131"/>
      <c r="L2130" s="132"/>
      <c r="M2130" s="132"/>
      <c r="N2130" s="141"/>
      <c r="O2130" s="139"/>
      <c r="P2130" s="139"/>
      <c r="Q2130" s="139"/>
      <c r="R2130" s="133"/>
      <c r="S2130" s="134"/>
      <c r="T2130" s="434" t="str">
        <f t="shared" si="686"/>
        <v/>
      </c>
      <c r="U2130" s="429"/>
      <c r="V2130" s="429" t="str">
        <f t="shared" si="687"/>
        <v/>
      </c>
      <c r="W2130" s="298"/>
      <c r="X2130" s="129" t="str">
        <f t="shared" si="693"/>
        <v/>
      </c>
      <c r="Y2130" s="129" t="str">
        <f t="shared" si="688"/>
        <v/>
      </c>
      <c r="Z2130" s="129" t="str">
        <f t="shared" si="689"/>
        <v/>
      </c>
      <c r="AA2130" s="133" t="str">
        <f t="shared" si="681"/>
        <v/>
      </c>
      <c r="AC2130" s="186" t="str">
        <f>AC2126</f>
        <v/>
      </c>
      <c r="AD2130" s="187" t="str">
        <f>AD2126</f>
        <v/>
      </c>
      <c r="AE2130" s="187" t="str">
        <f>AE2126</f>
        <v/>
      </c>
      <c r="AF2130" s="187" t="str">
        <f>AF2126</f>
        <v/>
      </c>
      <c r="AG2130" s="204">
        <f t="shared" si="690"/>
        <v>0</v>
      </c>
      <c r="AI2130" s="140" t="str">
        <f>IF(月報!G2130&lt;&gt;"",月報!G2130,"")</f>
        <v/>
      </c>
      <c r="AJ2130" s="126" t="str">
        <f>IF(月報!W2130&lt;&gt;"",月報!W2130*24,"")</f>
        <v/>
      </c>
      <c r="AK2130" s="126" t="str">
        <f>IF(月報!P2130&lt;&gt;"",月報!P2130,"")</f>
        <v/>
      </c>
      <c r="AL2130" s="126" t="str">
        <f>IF(月報!Q2130&lt;&gt;"",IF(月報!Q2130="平日残","",月報!Q2130),"")</f>
        <v/>
      </c>
      <c r="AM2130" s="126"/>
      <c r="AN2130" s="126" t="str">
        <f t="shared" si="680"/>
        <v/>
      </c>
      <c r="AO2130" s="126" t="str">
        <f>IF($E2130="","",VLOOKUP($E2130,カレンダマスタ!$A$5:$E$381,5,FALSE))</f>
        <v/>
      </c>
      <c r="AQ2130" s="196" t="str">
        <f>IF(G2130="","",IF(VLOOKUP(E2130,カレンダマスタ!$A$5:$D$381,4,FALSE)=0,"",1))</f>
        <v/>
      </c>
      <c r="AR2130" s="136" t="str">
        <f>IF($G2130="","",IF($AD2130="NSTC",INDEX(カレンダマスタ!$I$26:$O$31,MATCH($G2130,カレンダマスタ!$H$26:$H$31,1),MATCH($H2130,カレンダマスタ!$I$25:$O$25,1)),
IF($AD2130="CS本社",INDEX(カレンダマスタ!$I$36:$O$41,MATCH($G2130,カレンダマスタ!$H$36:$H$41,1),MATCH($H2130,カレンダマスタ!$I$35:$O$35,1)),
IF($AD2130="NS本社",INDEX(カレンダマスタ!$I$94:$O$99,MATCH($G2130,カレンダマスタ!$H$95:$H$100,1),MATCH($H2130,カレンダマスタ!$I$93:$O$93,1)),
IF($AD2130="ODC",INDEX(カレンダマスタ!$I$46:$O$51,MATCH($G2130,カレンダマスタ!$H$46:$H$51,1),MATCH($H2130,カレンダマスタ!$I$45:$O$45,1)),
IF($AD2130="NS東京TC",INDEX(カレンダマスタ!$I$56:$O$61,MATCH($G2130,カレンダマスタ!$H$56:$H$61,1),MATCH($H2130,カレンダマスタ!$I$55:$O$55,1)),""))))))</f>
        <v/>
      </c>
      <c r="AS2130" s="126" t="str">
        <f t="shared" si="691"/>
        <v/>
      </c>
      <c r="AU2130" s="137" t="str">
        <f>IF(E2130="","",VLOOKUP($E2130,カレンダマスタ!$A$4:$E$381,4,FALSE))</f>
        <v/>
      </c>
      <c r="AV2130" s="137" t="str">
        <f t="shared" si="682"/>
        <v/>
      </c>
      <c r="AW2130" s="137" t="str">
        <f t="shared" si="683"/>
        <v/>
      </c>
      <c r="AX2130" s="138" t="str">
        <f t="shared" si="684"/>
        <v/>
      </c>
      <c r="AY2130" s="138" t="str">
        <f t="shared" si="685"/>
        <v/>
      </c>
      <c r="AZ2130" s="130" t="str">
        <f>IF(AX2130&amp;AW2130="勤怠未設定","×",IF(AV2130="勤怠修正","×",IF(AC2130="外注","",IF(AA2130="",IF(AY2130&lt;&gt;"","×",""),IF(VLOOKUP(AA2130,カレンダマスタ!$H$66:$I$83,2,FALSE)&lt;&gt;AY2130,"×","OK")))))</f>
        <v/>
      </c>
      <c r="BC2130" s="137" t="str">
        <f>IF(E2130="","",VLOOKUP($E2130,カレンダマスタ!$A$4:$E$381,4,FALSE))</f>
        <v/>
      </c>
      <c r="BD2130" s="126" t="str">
        <f>IF(AC2130="社員","",IF(AG2130=0,"",IF(AD2130="NSTC",IF(COUNTIF(カレンダマスタ!$Q$5:$Q$32,G2130)=1,"OK","×"),
IF(AD2130="NS本社",IF(COUNTIF(カレンダマスタ!$T$5:$T$32,G2130)=1,"OK","×"),IF(COUNTIF(カレンダマスタ!$R$5:$R$32,G2130)=1,"OK","×")))))</f>
        <v/>
      </c>
      <c r="BE2130" s="126" t="str">
        <f>IF(AC2130="社員","",IF(G2130="","",IF(R2130&lt;&gt;"","",IF(AF2130="CS","OK",IF(VLOOKUP(E2130,カレンダマスタ!$A$5:$D$381,4,FALSE)&gt;0,"",IF(OR(G2130*24&gt;10.84,H2130*24&lt;14.5)=TRUE,"×","OK"))))))</f>
        <v/>
      </c>
      <c r="BF2130" s="126" t="str">
        <f t="shared" si="678"/>
        <v/>
      </c>
      <c r="BG2130" s="126" t="str">
        <f t="shared" si="675"/>
        <v/>
      </c>
      <c r="BI2130" s="130" t="str">
        <f t="shared" si="692"/>
        <v/>
      </c>
    </row>
    <row r="2131" spans="2:61">
      <c r="B2131" s="210"/>
      <c r="C2131" s="536"/>
      <c r="D2131" s="128"/>
      <c r="E2131" s="583"/>
      <c r="F2131" s="128"/>
      <c r="G2131" s="588"/>
      <c r="H2131" s="588"/>
      <c r="I2131" s="130"/>
      <c r="J2131" s="139"/>
      <c r="K2131" s="131"/>
      <c r="L2131" s="132"/>
      <c r="M2131" s="132"/>
      <c r="N2131" s="141"/>
      <c r="O2131" s="139"/>
      <c r="P2131" s="139"/>
      <c r="Q2131" s="139"/>
      <c r="R2131" s="133"/>
      <c r="S2131" s="134"/>
      <c r="T2131" s="434" t="str">
        <f t="shared" si="686"/>
        <v/>
      </c>
      <c r="U2131" s="429"/>
      <c r="V2131" s="429" t="str">
        <f t="shared" si="687"/>
        <v/>
      </c>
      <c r="W2131" s="298"/>
      <c r="X2131" s="129" t="str">
        <f t="shared" si="693"/>
        <v/>
      </c>
      <c r="Y2131" s="129" t="str">
        <f t="shared" si="688"/>
        <v/>
      </c>
      <c r="Z2131" s="129" t="str">
        <f t="shared" si="689"/>
        <v/>
      </c>
      <c r="AA2131" s="133" t="str">
        <f t="shared" si="681"/>
        <v/>
      </c>
      <c r="AC2131" s="186" t="str">
        <f>AC2126</f>
        <v/>
      </c>
      <c r="AD2131" s="187" t="str">
        <f>AD2126</f>
        <v/>
      </c>
      <c r="AE2131" s="187" t="str">
        <f>AE2126</f>
        <v/>
      </c>
      <c r="AF2131" s="187" t="str">
        <f>AF2126</f>
        <v/>
      </c>
      <c r="AG2131" s="204">
        <f t="shared" si="690"/>
        <v>0</v>
      </c>
      <c r="AI2131" s="135" t="str">
        <f>IF(月報!G2131&lt;&gt;"",月報!G2131,"")</f>
        <v/>
      </c>
      <c r="AJ2131" s="126" t="str">
        <f>IF(月報!W2131&lt;&gt;"",月報!W2131*24,"")</f>
        <v/>
      </c>
      <c r="AK2131" s="126" t="str">
        <f>IF(月報!P2131&lt;&gt;"",月報!P2131,"")</f>
        <v/>
      </c>
      <c r="AL2131" s="126" t="str">
        <f>IF(月報!Q2131&lt;&gt;"",IF(月報!Q2131="平日残","",月報!Q2131),"")</f>
        <v/>
      </c>
      <c r="AM2131" s="126"/>
      <c r="AN2131" s="126" t="str">
        <f t="shared" si="680"/>
        <v/>
      </c>
      <c r="AO2131" s="126" t="str">
        <f>IF($E2131="","",VLOOKUP($E2131,カレンダマスタ!$A$5:$E$381,5,FALSE))</f>
        <v/>
      </c>
      <c r="AQ2131" s="196" t="str">
        <f>IF(G2131="","",IF(VLOOKUP(E2131,カレンダマスタ!$A$5:$D$381,4,FALSE)=0,"",1))</f>
        <v/>
      </c>
      <c r="AR2131" s="136" t="str">
        <f>IF($G2131="","",IF($AD2131="NSTC",INDEX(カレンダマスタ!$I$26:$O$31,MATCH($G2131,カレンダマスタ!$H$26:$H$31,1),MATCH($H2131,カレンダマスタ!$I$25:$O$25,1)),
IF($AD2131="CS本社",INDEX(カレンダマスタ!$I$36:$O$41,MATCH($G2131,カレンダマスタ!$H$36:$H$41,1),MATCH($H2131,カレンダマスタ!$I$35:$O$35,1)),
IF($AD2131="NS本社",INDEX(カレンダマスタ!$I$94:$O$99,MATCH($G2131,カレンダマスタ!$H$95:$H$100,1),MATCH($H2131,カレンダマスタ!$I$93:$O$93,1)),
IF($AD2131="ODC",INDEX(カレンダマスタ!$I$46:$O$51,MATCH($G2131,カレンダマスタ!$H$46:$H$51,1),MATCH($H2131,カレンダマスタ!$I$45:$O$45,1)),
IF($AD2131="NS東京TC",INDEX(カレンダマスタ!$I$56:$O$61,MATCH($G2131,カレンダマスタ!$H$56:$H$61,1),MATCH($H2131,カレンダマスタ!$I$55:$O$55,1)),""))))))</f>
        <v/>
      </c>
      <c r="AS2131" s="126" t="str">
        <f t="shared" si="691"/>
        <v/>
      </c>
      <c r="AU2131" s="137" t="str">
        <f>IF(E2131="","",VLOOKUP($E2131,カレンダマスタ!$A$4:$E$381,4,FALSE))</f>
        <v/>
      </c>
      <c r="AV2131" s="137" t="str">
        <f t="shared" si="682"/>
        <v/>
      </c>
      <c r="AW2131" s="137" t="str">
        <f t="shared" si="683"/>
        <v/>
      </c>
      <c r="AX2131" s="138" t="str">
        <f t="shared" si="684"/>
        <v/>
      </c>
      <c r="AY2131" s="138" t="str">
        <f t="shared" si="685"/>
        <v/>
      </c>
      <c r="AZ2131" s="130" t="str">
        <f>IF(AX2131&amp;AW2131="勤怠未設定","×",IF(AV2131="勤怠修正","×",IF(AC2131="外注","",IF(AA2131="",IF(AY2131&lt;&gt;"","×",""),IF(VLOOKUP(AA2131,カレンダマスタ!$H$66:$I$83,2,FALSE)&lt;&gt;AY2131,"×","OK")))))</f>
        <v/>
      </c>
      <c r="BC2131" s="137" t="str">
        <f>IF(E2131="","",VLOOKUP($E2131,カレンダマスタ!$A$4:$E$381,4,FALSE))</f>
        <v/>
      </c>
      <c r="BD2131" s="126" t="str">
        <f>IF(AC2131="社員","",IF(AG2131=0,"",IF(AD2131="NSTC",IF(COUNTIF(カレンダマスタ!$Q$5:$Q$32,G2131)=1,"OK","×"),
IF(AD2131="NS本社",IF(COUNTIF(カレンダマスタ!$T$5:$T$32,G2131)=1,"OK","×"),IF(COUNTIF(カレンダマスタ!$R$5:$R$32,G2131)=1,"OK","×")))))</f>
        <v/>
      </c>
      <c r="BE2131" s="126" t="str">
        <f>IF(AC2131="社員","",IF(G2131="","",IF(R2131&lt;&gt;"","",IF(AF2131="CS","OK",IF(VLOOKUP(E2131,カレンダマスタ!$A$5:$D$381,4,FALSE)&gt;0,"",IF(OR(G2131*24&gt;10.84,H2131*24&lt;14.5)=TRUE,"×","OK"))))))</f>
        <v/>
      </c>
      <c r="BF2131" s="126" t="str">
        <f t="shared" si="678"/>
        <v/>
      </c>
      <c r="BG2131" s="126" t="str">
        <f t="shared" si="675"/>
        <v/>
      </c>
      <c r="BI2131" s="130" t="str">
        <f t="shared" si="692"/>
        <v/>
      </c>
    </row>
    <row r="2132" spans="2:61">
      <c r="B2132" s="210"/>
      <c r="C2132" s="537"/>
      <c r="D2132" s="142"/>
      <c r="E2132" s="584"/>
      <c r="F2132" s="142"/>
      <c r="G2132" s="589"/>
      <c r="H2132" s="589"/>
      <c r="I2132" s="144"/>
      <c r="J2132" s="148"/>
      <c r="K2132" s="145"/>
      <c r="L2132" s="146"/>
      <c r="M2132" s="146"/>
      <c r="N2132" s="147"/>
      <c r="O2132" s="148"/>
      <c r="P2132" s="148"/>
      <c r="Q2132" s="148"/>
      <c r="R2132" s="149"/>
      <c r="S2132" s="156"/>
      <c r="T2132" s="435" t="str">
        <f t="shared" si="686"/>
        <v/>
      </c>
      <c r="U2132" s="430"/>
      <c r="V2132" s="430" t="str">
        <f t="shared" si="687"/>
        <v/>
      </c>
      <c r="W2132" s="298"/>
      <c r="X2132" s="143" t="str">
        <f t="shared" si="693"/>
        <v/>
      </c>
      <c r="Y2132" s="143" t="str">
        <f t="shared" si="688"/>
        <v/>
      </c>
      <c r="Z2132" s="143" t="str">
        <f t="shared" si="689"/>
        <v/>
      </c>
      <c r="AA2132" s="149" t="str">
        <f t="shared" si="681"/>
        <v/>
      </c>
      <c r="AC2132" s="188" t="str">
        <f>AC2126</f>
        <v/>
      </c>
      <c r="AD2132" s="189" t="str">
        <f>AD2126</f>
        <v/>
      </c>
      <c r="AE2132" s="189" t="str">
        <f>AE2126</f>
        <v/>
      </c>
      <c r="AF2132" s="189" t="str">
        <f>AF2126</f>
        <v/>
      </c>
      <c r="AG2132" s="205">
        <f t="shared" si="690"/>
        <v>0</v>
      </c>
      <c r="AI2132" s="150" t="str">
        <f>IF(月報!G2132&lt;&gt;"",月報!G2132,"")</f>
        <v/>
      </c>
      <c r="AJ2132" s="151" t="str">
        <f>IF(月報!W2132&lt;&gt;"",月報!W2132*24,"")</f>
        <v/>
      </c>
      <c r="AK2132" s="151" t="str">
        <f>IF(月報!P2132&lt;&gt;"",月報!P2132,"")</f>
        <v/>
      </c>
      <c r="AL2132" s="151" t="str">
        <f>IF(月報!Q2132&lt;&gt;"",IF(月報!Q2132="平日残","",月報!Q2132),"")</f>
        <v/>
      </c>
      <c r="AM2132" s="151"/>
      <c r="AN2132" s="151" t="str">
        <f t="shared" si="680"/>
        <v/>
      </c>
      <c r="AO2132" s="151" t="str">
        <f>IF($E2132="","",VLOOKUP($E2132,カレンダマスタ!$A$5:$E$381,5,FALSE))</f>
        <v/>
      </c>
      <c r="AQ2132" s="197" t="str">
        <f>IF(G2132="","",IF(VLOOKUP(E2132,カレンダマスタ!$A$5:$D$381,4,FALSE)=0,"",1))</f>
        <v/>
      </c>
      <c r="AR2132" s="152" t="str">
        <f>IF($G2132="","",IF($AD2132="NSTC",INDEX(カレンダマスタ!$I$26:$O$31,MATCH($G2132,カレンダマスタ!$H$26:$H$31,1),MATCH($H2132,カレンダマスタ!$I$25:$O$25,1)),
IF($AD2132="CS本社",INDEX(カレンダマスタ!$I$36:$O$41,MATCH($G2132,カレンダマスタ!$H$36:$H$41,1),MATCH($H2132,カレンダマスタ!$I$35:$O$35,1)),
IF($AD2132="NS本社",INDEX(カレンダマスタ!$I$94:$O$99,MATCH($G2132,カレンダマスタ!$H$95:$H$100,1),MATCH($H2132,カレンダマスタ!$I$93:$O$93,1)),
IF($AD2132="ODC",INDEX(カレンダマスタ!$I$46:$O$51,MATCH($G2132,カレンダマスタ!$H$46:$H$51,1),MATCH($H2132,カレンダマスタ!$I$45:$O$45,1)),
IF($AD2132="NS東京TC",INDEX(カレンダマスタ!$I$56:$O$61,MATCH($G2132,カレンダマスタ!$H$56:$H$61,1),MATCH($H2132,カレンダマスタ!$I$55:$O$55,1)),""))))))</f>
        <v/>
      </c>
      <c r="AS2132" s="151" t="str">
        <f t="shared" si="691"/>
        <v/>
      </c>
      <c r="AU2132" s="153" t="str">
        <f>IF(E2132="","",VLOOKUP($E2132,カレンダマスタ!$A$4:$E$381,4,FALSE))</f>
        <v/>
      </c>
      <c r="AV2132" s="153" t="str">
        <f t="shared" si="682"/>
        <v/>
      </c>
      <c r="AW2132" s="153" t="str">
        <f t="shared" si="683"/>
        <v/>
      </c>
      <c r="AX2132" s="154" t="str">
        <f t="shared" si="684"/>
        <v/>
      </c>
      <c r="AY2132" s="154" t="str">
        <f t="shared" si="685"/>
        <v/>
      </c>
      <c r="AZ2132" s="144" t="str">
        <f>IF(AX2132&amp;AW2132="勤怠未設定","×",IF(AV2132="勤怠修正","×",IF(AC2132="外注","",IF(AA2132="",IF(AY2132&lt;&gt;"","×",""),IF(VLOOKUP(AA2132,カレンダマスタ!$H$66:$I$83,2,FALSE)&lt;&gt;AY2132,"×","OK")))))</f>
        <v/>
      </c>
      <c r="BC2132" s="153" t="str">
        <f>IF(E2132="","",VLOOKUP($E2132,カレンダマスタ!$A$4:$E$381,4,FALSE))</f>
        <v/>
      </c>
      <c r="BD2132" s="151" t="str">
        <f>IF(AC2132="社員","",IF(AG2132=0,"",IF(AD2132="NSTC",IF(COUNTIF(カレンダマスタ!$Q$5:$Q$32,G2132)=1,"OK","×"),
IF(AD2132="NS本社",IF(COUNTIF(カレンダマスタ!$T$5:$T$32,G2132)=1,"OK","×"),IF(COUNTIF(カレンダマスタ!$R$5:$R$32,G2132)=1,"OK","×")))))</f>
        <v/>
      </c>
      <c r="BE2132" s="151" t="str">
        <f>IF(AC2132="社員","",IF(G2132="","",IF(R2132&lt;&gt;"","",IF(AF2132="CS","OK",IF(VLOOKUP(E2132,カレンダマスタ!$A$5:$D$381,4,FALSE)&gt;0,"",IF(OR(G2132*24&gt;10.84,H2132*24&lt;14.5)=TRUE,"×","OK"))))))</f>
        <v/>
      </c>
      <c r="BF2132" s="151" t="str">
        <f t="shared" si="678"/>
        <v/>
      </c>
      <c r="BG2132" s="151" t="str">
        <f t="shared" si="675"/>
        <v/>
      </c>
      <c r="BI2132" s="144" t="str">
        <f t="shared" si="692"/>
        <v/>
      </c>
    </row>
    <row r="2133" spans="2:61">
      <c r="B2133" s="210"/>
      <c r="C2133" s="535"/>
      <c r="D2133" s="112"/>
      <c r="E2133" s="582"/>
      <c r="F2133" s="112"/>
      <c r="G2133" s="587"/>
      <c r="H2133" s="587"/>
      <c r="I2133" s="114"/>
      <c r="J2133" s="118"/>
      <c r="K2133" s="115"/>
      <c r="L2133" s="116"/>
      <c r="M2133" s="116"/>
      <c r="N2133" s="117"/>
      <c r="O2133" s="118"/>
      <c r="P2133" s="118"/>
      <c r="Q2133" s="118"/>
      <c r="R2133" s="119"/>
      <c r="S2133" s="120"/>
      <c r="T2133" s="433" t="str">
        <f t="shared" si="686"/>
        <v/>
      </c>
      <c r="U2133" s="431">
        <f>SUM(T2133:T2139)</f>
        <v>0</v>
      </c>
      <c r="V2133" s="431" t="str">
        <f t="shared" si="687"/>
        <v/>
      </c>
      <c r="W2133" s="298"/>
      <c r="X2133" s="113" t="str">
        <f t="shared" si="693"/>
        <v/>
      </c>
      <c r="Y2133" s="113" t="str">
        <f t="shared" si="688"/>
        <v/>
      </c>
      <c r="Z2133" s="113" t="str">
        <f t="shared" si="689"/>
        <v/>
      </c>
      <c r="AA2133" s="119" t="str">
        <f t="shared" si="681"/>
        <v/>
      </c>
      <c r="AC2133" s="190" t="str">
        <f>AC2126</f>
        <v/>
      </c>
      <c r="AD2133" s="191" t="str">
        <f>AD2126</f>
        <v/>
      </c>
      <c r="AE2133" s="191" t="str">
        <f>AE2126</f>
        <v/>
      </c>
      <c r="AF2133" s="191" t="str">
        <f>AF2126</f>
        <v/>
      </c>
      <c r="AG2133" s="206">
        <f t="shared" si="690"/>
        <v>0</v>
      </c>
      <c r="AI2133" s="155" t="str">
        <f>IF(月報!G2133&lt;&gt;"",月報!G2133,"")</f>
        <v/>
      </c>
      <c r="AJ2133" s="122" t="str">
        <f>IF(月報!W2133&lt;&gt;"",月報!W2133*24,"")</f>
        <v/>
      </c>
      <c r="AK2133" s="122" t="str">
        <f>IF(月報!P2133&lt;&gt;"",月報!P2133,"")</f>
        <v/>
      </c>
      <c r="AL2133" s="122" t="str">
        <f>IF(月報!Q2133&lt;&gt;"",IF(月報!Q2133="平日残","",月報!Q2133),"")</f>
        <v/>
      </c>
      <c r="AM2133" s="122"/>
      <c r="AN2133" s="122" t="str">
        <f t="shared" si="680"/>
        <v/>
      </c>
      <c r="AO2133" s="122" t="str">
        <f>IF($E2133="","",VLOOKUP($E2133,カレンダマスタ!$A$5:$E$381,5,FALSE))</f>
        <v/>
      </c>
      <c r="AQ2133" s="195" t="str">
        <f>IF(G2133="","",IF(VLOOKUP(E2133,カレンダマスタ!$A$5:$D$381,4,FALSE)=0,"",1))</f>
        <v/>
      </c>
      <c r="AR2133" s="123" t="str">
        <f>IF($G2133="","",IF($AD2133="NSTC",INDEX(カレンダマスタ!$I$26:$O$31,MATCH($G2133,カレンダマスタ!$H$26:$H$31,1),MATCH($H2133,カレンダマスタ!$I$25:$O$25,1)),
IF($AD2133="CS本社",INDEX(カレンダマスタ!$I$36:$O$41,MATCH($G2133,カレンダマスタ!$H$36:$H$41,1),MATCH($H2133,カレンダマスタ!$I$35:$O$35,1)),
IF($AD2133="NS本社",INDEX(カレンダマスタ!$I$94:$O$99,MATCH($G2133,カレンダマスタ!$H$95:$H$100,1),MATCH($H2133,カレンダマスタ!$I$93:$O$93,1)),
IF($AD2133="ODC",INDEX(カレンダマスタ!$I$46:$O$51,MATCH($G2133,カレンダマスタ!$H$46:$H$51,1),MATCH($H2133,カレンダマスタ!$I$45:$O$45,1)),
IF($AD2133="NS東京TC",INDEX(カレンダマスタ!$I$56:$O$61,MATCH($G2133,カレンダマスタ!$H$56:$H$61,1),MATCH($H2133,カレンダマスタ!$I$55:$O$55,1)),""))))))</f>
        <v/>
      </c>
      <c r="AS2133" s="122" t="str">
        <f t="shared" si="691"/>
        <v/>
      </c>
      <c r="AU2133" s="124" t="str">
        <f>IF(E2133="","",VLOOKUP($E2133,カレンダマスタ!$A$4:$E$381,4,FALSE))</f>
        <v/>
      </c>
      <c r="AV2133" s="124" t="str">
        <f t="shared" si="682"/>
        <v/>
      </c>
      <c r="AW2133" s="124" t="str">
        <f t="shared" si="683"/>
        <v/>
      </c>
      <c r="AX2133" s="125" t="str">
        <f t="shared" si="684"/>
        <v/>
      </c>
      <c r="AY2133" s="125" t="str">
        <f t="shared" si="685"/>
        <v/>
      </c>
      <c r="AZ2133" s="114" t="str">
        <f>IF(AX2133&amp;AW2133="勤怠未設定","×",IF(AV2133="勤怠修正","×",IF(AC2133="外注","",IF(AA2133="",IF(AY2133&lt;&gt;"","×",""),IF(VLOOKUP(AA2133,カレンダマスタ!$H$66:$I$83,2,FALSE)&lt;&gt;AY2133,"×","OK")))))</f>
        <v/>
      </c>
      <c r="BC2133" s="124" t="str">
        <f>IF(E2133="","",VLOOKUP($E2133,カレンダマスタ!$A$4:$E$381,4,FALSE))</f>
        <v/>
      </c>
      <c r="BD2133" s="122" t="str">
        <f>IF(AC2133="社員","",IF(AG2133=0,"",IF(AD2133="NSTC",IF(COUNTIF(カレンダマスタ!$Q$5:$Q$32,G2133)=1,"OK","×"),
IF(AD2133="NS本社",IF(COUNTIF(カレンダマスタ!$T$5:$T$32,G2133)=1,"OK","×"),IF(COUNTIF(カレンダマスタ!$R$5:$R$32,G2133)=1,"OK","×")))))</f>
        <v/>
      </c>
      <c r="BE2133" s="122" t="str">
        <f>IF(AC2133="社員","",IF(G2133="","",IF(R2133&lt;&gt;"","",IF(AF2133="CS","OK",IF(VLOOKUP(E2133,カレンダマスタ!$A$5:$D$381,4,FALSE)&gt;0,"",IF(OR(G2133*24&gt;10.84,H2133*24&lt;14.5)=TRUE,"×","OK"))))))</f>
        <v/>
      </c>
      <c r="BF2133" s="122" t="str">
        <f t="shared" si="678"/>
        <v/>
      </c>
      <c r="BG2133" s="122" t="str">
        <f t="shared" si="675"/>
        <v/>
      </c>
      <c r="BI2133" s="114" t="str">
        <f t="shared" si="692"/>
        <v/>
      </c>
    </row>
    <row r="2134" spans="2:61">
      <c r="B2134" s="210"/>
      <c r="C2134" s="536"/>
      <c r="D2134" s="128"/>
      <c r="E2134" s="583"/>
      <c r="F2134" s="128"/>
      <c r="G2134" s="588"/>
      <c r="H2134" s="588"/>
      <c r="I2134" s="130"/>
      <c r="J2134" s="139"/>
      <c r="K2134" s="131"/>
      <c r="L2134" s="132"/>
      <c r="M2134" s="132"/>
      <c r="N2134" s="141"/>
      <c r="O2134" s="139"/>
      <c r="P2134" s="139"/>
      <c r="Q2134" s="139"/>
      <c r="R2134" s="133"/>
      <c r="S2134" s="134"/>
      <c r="T2134" s="434" t="str">
        <f t="shared" si="686"/>
        <v/>
      </c>
      <c r="U2134" s="429"/>
      <c r="V2134" s="429" t="str">
        <f t="shared" si="687"/>
        <v/>
      </c>
      <c r="W2134" s="298"/>
      <c r="X2134" s="129" t="str">
        <f t="shared" si="693"/>
        <v/>
      </c>
      <c r="Y2134" s="129" t="str">
        <f t="shared" si="688"/>
        <v/>
      </c>
      <c r="Z2134" s="129" t="str">
        <f t="shared" si="689"/>
        <v/>
      </c>
      <c r="AA2134" s="133" t="str">
        <f t="shared" si="681"/>
        <v/>
      </c>
      <c r="AC2134" s="186" t="str">
        <f>AC2126</f>
        <v/>
      </c>
      <c r="AD2134" s="187" t="str">
        <f>AD2126</f>
        <v/>
      </c>
      <c r="AE2134" s="187" t="str">
        <f>AE2126</f>
        <v/>
      </c>
      <c r="AF2134" s="187" t="str">
        <f>AF2126</f>
        <v/>
      </c>
      <c r="AG2134" s="204">
        <f t="shared" si="690"/>
        <v>0</v>
      </c>
      <c r="AI2134" s="135" t="str">
        <f>IF(月報!G2134&lt;&gt;"",月報!G2134,"")</f>
        <v/>
      </c>
      <c r="AJ2134" s="126" t="str">
        <f>IF(月報!W2134&lt;&gt;"",月報!W2134*24,"")</f>
        <v/>
      </c>
      <c r="AK2134" s="126" t="str">
        <f>IF(月報!P2134&lt;&gt;"",月報!P2134,"")</f>
        <v/>
      </c>
      <c r="AL2134" s="126" t="str">
        <f>IF(月報!Q2134&lt;&gt;"",IF(月報!Q2134="平日残","",月報!Q2134),"")</f>
        <v/>
      </c>
      <c r="AM2134" s="126"/>
      <c r="AN2134" s="126" t="str">
        <f t="shared" si="680"/>
        <v/>
      </c>
      <c r="AO2134" s="126" t="str">
        <f>IF($E2134="","",VLOOKUP($E2134,カレンダマスタ!$A$5:$E$381,5,FALSE))</f>
        <v/>
      </c>
      <c r="AQ2134" s="196" t="str">
        <f>IF(G2134="","",IF(VLOOKUP(E2134,カレンダマスタ!$A$5:$D$381,4,FALSE)=0,"",1))</f>
        <v/>
      </c>
      <c r="AR2134" s="136" t="str">
        <f>IF($G2134="","",IF($AD2134="NSTC",INDEX(カレンダマスタ!$I$26:$O$31,MATCH($G2134,カレンダマスタ!$H$26:$H$31,1),MATCH($H2134,カレンダマスタ!$I$25:$O$25,1)),
IF($AD2134="CS本社",INDEX(カレンダマスタ!$I$36:$O$41,MATCH($G2134,カレンダマスタ!$H$36:$H$41,1),MATCH($H2134,カレンダマスタ!$I$35:$O$35,1)),
IF($AD2134="NS本社",INDEX(カレンダマスタ!$I$94:$O$99,MATCH($G2134,カレンダマスタ!$H$95:$H$100,1),MATCH($H2134,カレンダマスタ!$I$93:$O$93,1)),
IF($AD2134="ODC",INDEX(カレンダマスタ!$I$46:$O$51,MATCH($G2134,カレンダマスタ!$H$46:$H$51,1),MATCH($H2134,カレンダマスタ!$I$45:$O$45,1)),
IF($AD2134="NS東京TC",INDEX(カレンダマスタ!$I$56:$O$61,MATCH($G2134,カレンダマスタ!$H$56:$H$61,1),MATCH($H2134,カレンダマスタ!$I$55:$O$55,1)),""))))))</f>
        <v/>
      </c>
      <c r="AS2134" s="126" t="str">
        <f t="shared" si="691"/>
        <v/>
      </c>
      <c r="AU2134" s="137" t="str">
        <f>IF(E2134="","",VLOOKUP($E2134,カレンダマスタ!$A$4:$E$381,4,FALSE))</f>
        <v/>
      </c>
      <c r="AV2134" s="137" t="str">
        <f t="shared" si="682"/>
        <v/>
      </c>
      <c r="AW2134" s="137" t="str">
        <f t="shared" si="683"/>
        <v/>
      </c>
      <c r="AX2134" s="138" t="str">
        <f t="shared" si="684"/>
        <v/>
      </c>
      <c r="AY2134" s="138" t="str">
        <f t="shared" si="685"/>
        <v/>
      </c>
      <c r="AZ2134" s="130" t="str">
        <f>IF(AX2134&amp;AW2134="勤怠未設定","×",IF(AV2134="勤怠修正","×",IF(AC2134="外注","",IF(AA2134="",IF(AY2134&lt;&gt;"","×",""),IF(VLOOKUP(AA2134,カレンダマスタ!$H$66:$I$83,2,FALSE)&lt;&gt;AY2134,"×","OK")))))</f>
        <v/>
      </c>
      <c r="BC2134" s="137" t="str">
        <f>IF(E2134="","",VLOOKUP($E2134,カレンダマスタ!$A$4:$E$381,4,FALSE))</f>
        <v/>
      </c>
      <c r="BD2134" s="126" t="str">
        <f>IF(AC2134="社員","",IF(AG2134=0,"",IF(AD2134="NSTC",IF(COUNTIF(カレンダマスタ!$Q$5:$Q$32,G2134)=1,"OK","×"),
IF(AD2134="NS本社",IF(COUNTIF(カレンダマスタ!$T$5:$T$32,G2134)=1,"OK","×"),IF(COUNTIF(カレンダマスタ!$R$5:$R$32,G2134)=1,"OK","×")))))</f>
        <v/>
      </c>
      <c r="BE2134" s="126" t="str">
        <f>IF(AC2134="社員","",IF(G2134="","",IF(R2134&lt;&gt;"","",IF(AF2134="CS","OK",IF(VLOOKUP(E2134,カレンダマスタ!$A$5:$D$381,4,FALSE)&gt;0,"",IF(OR(G2134*24&gt;10.84,H2134*24&lt;14.5)=TRUE,"×","OK"))))))</f>
        <v/>
      </c>
      <c r="BF2134" s="126" t="str">
        <f t="shared" si="678"/>
        <v/>
      </c>
      <c r="BG2134" s="126" t="str">
        <f t="shared" si="675"/>
        <v/>
      </c>
      <c r="BI2134" s="130" t="str">
        <f t="shared" si="692"/>
        <v/>
      </c>
    </row>
    <row r="2135" spans="2:61">
      <c r="B2135" s="210"/>
      <c r="C2135" s="536"/>
      <c r="D2135" s="128"/>
      <c r="E2135" s="583"/>
      <c r="F2135" s="128"/>
      <c r="G2135" s="588"/>
      <c r="H2135" s="588"/>
      <c r="I2135" s="130"/>
      <c r="J2135" s="139"/>
      <c r="K2135" s="131"/>
      <c r="L2135" s="132"/>
      <c r="M2135" s="132"/>
      <c r="N2135" s="141"/>
      <c r="O2135" s="139"/>
      <c r="P2135" s="139"/>
      <c r="Q2135" s="139"/>
      <c r="R2135" s="133"/>
      <c r="S2135" s="134"/>
      <c r="T2135" s="434" t="str">
        <f t="shared" si="686"/>
        <v/>
      </c>
      <c r="U2135" s="429"/>
      <c r="V2135" s="429" t="str">
        <f t="shared" si="687"/>
        <v/>
      </c>
      <c r="W2135" s="298"/>
      <c r="X2135" s="129" t="str">
        <f t="shared" si="693"/>
        <v/>
      </c>
      <c r="Y2135" s="129" t="str">
        <f t="shared" si="688"/>
        <v/>
      </c>
      <c r="Z2135" s="129" t="str">
        <f t="shared" si="689"/>
        <v/>
      </c>
      <c r="AA2135" s="133" t="str">
        <f t="shared" si="681"/>
        <v/>
      </c>
      <c r="AC2135" s="186" t="str">
        <f>AC2126</f>
        <v/>
      </c>
      <c r="AD2135" s="187" t="str">
        <f>AD2126</f>
        <v/>
      </c>
      <c r="AE2135" s="187" t="str">
        <f>AE2126</f>
        <v/>
      </c>
      <c r="AF2135" s="187" t="str">
        <f>AF2126</f>
        <v/>
      </c>
      <c r="AG2135" s="204">
        <f t="shared" si="690"/>
        <v>0</v>
      </c>
      <c r="AI2135" s="135" t="str">
        <f>IF(月報!G2135&lt;&gt;"",月報!G2135,"")</f>
        <v/>
      </c>
      <c r="AJ2135" s="126" t="str">
        <f>IF(月報!W2135&lt;&gt;"",月報!W2135*24,"")</f>
        <v/>
      </c>
      <c r="AK2135" s="126" t="str">
        <f>IF(月報!P2135&lt;&gt;"",月報!P2135,"")</f>
        <v/>
      </c>
      <c r="AL2135" s="126" t="str">
        <f>IF(月報!Q2135&lt;&gt;"",IF(月報!Q2135="平日残","",月報!Q2135),"")</f>
        <v/>
      </c>
      <c r="AM2135" s="126"/>
      <c r="AN2135" s="126" t="str">
        <f t="shared" si="680"/>
        <v/>
      </c>
      <c r="AO2135" s="126" t="str">
        <f>IF($E2135="","",VLOOKUP($E2135,カレンダマスタ!$A$5:$E$381,5,FALSE))</f>
        <v/>
      </c>
      <c r="AQ2135" s="196" t="str">
        <f>IF(G2135="","",IF(VLOOKUP(E2135,カレンダマスタ!$A$5:$D$381,4,FALSE)=0,"",1))</f>
        <v/>
      </c>
      <c r="AR2135" s="136" t="str">
        <f>IF($G2135="","",IF($AD2135="NSTC",INDEX(カレンダマスタ!$I$26:$O$31,MATCH($G2135,カレンダマスタ!$H$26:$H$31,1),MATCH($H2135,カレンダマスタ!$I$25:$O$25,1)),
IF($AD2135="CS本社",INDEX(カレンダマスタ!$I$36:$O$41,MATCH($G2135,カレンダマスタ!$H$36:$H$41,1),MATCH($H2135,カレンダマスタ!$I$35:$O$35,1)),
IF($AD2135="NS本社",INDEX(カレンダマスタ!$I$94:$O$99,MATCH($G2135,カレンダマスタ!$H$95:$H$100,1),MATCH($H2135,カレンダマスタ!$I$93:$O$93,1)),
IF($AD2135="ODC",INDEX(カレンダマスタ!$I$46:$O$51,MATCH($G2135,カレンダマスタ!$H$46:$H$51,1),MATCH($H2135,カレンダマスタ!$I$45:$O$45,1)),
IF($AD2135="NS東京TC",INDEX(カレンダマスタ!$I$56:$O$61,MATCH($G2135,カレンダマスタ!$H$56:$H$61,1),MATCH($H2135,カレンダマスタ!$I$55:$O$55,1)),""))))))</f>
        <v/>
      </c>
      <c r="AS2135" s="126" t="str">
        <f t="shared" si="691"/>
        <v/>
      </c>
      <c r="AU2135" s="137" t="str">
        <f>IF(E2135="","",VLOOKUP($E2135,カレンダマスタ!$A$4:$E$381,4,FALSE))</f>
        <v/>
      </c>
      <c r="AV2135" s="137" t="str">
        <f t="shared" si="682"/>
        <v/>
      </c>
      <c r="AW2135" s="137" t="str">
        <f t="shared" si="683"/>
        <v/>
      </c>
      <c r="AX2135" s="138" t="str">
        <f t="shared" si="684"/>
        <v/>
      </c>
      <c r="AY2135" s="138" t="str">
        <f t="shared" si="685"/>
        <v/>
      </c>
      <c r="AZ2135" s="130" t="str">
        <f>IF(AX2135&amp;AW2135="勤怠未設定","×",IF(AV2135="勤怠修正","×",IF(AC2135="外注","",IF(AA2135="",IF(AY2135&lt;&gt;"","×",""),IF(VLOOKUP(AA2135,カレンダマスタ!$H$66:$I$83,2,FALSE)&lt;&gt;AY2135,"×","OK")))))</f>
        <v/>
      </c>
      <c r="BC2135" s="137" t="str">
        <f>IF(E2135="","",VLOOKUP($E2135,カレンダマスタ!$A$4:$E$381,4,FALSE))</f>
        <v/>
      </c>
      <c r="BD2135" s="126" t="str">
        <f>IF(AC2135="社員","",IF(AG2135=0,"",IF(AD2135="NSTC",IF(COUNTIF(カレンダマスタ!$Q$5:$Q$32,G2135)=1,"OK","×"),
IF(AD2135="NS本社",IF(COUNTIF(カレンダマスタ!$T$5:$T$32,G2135)=1,"OK","×"),IF(COUNTIF(カレンダマスタ!$R$5:$R$32,G2135)=1,"OK","×")))))</f>
        <v/>
      </c>
      <c r="BE2135" s="126" t="str">
        <f>IF(AC2135="社員","",IF(G2135="","",IF(R2135&lt;&gt;"","",IF(AF2135="CS","OK",IF(VLOOKUP(E2135,カレンダマスタ!$A$5:$D$381,4,FALSE)&gt;0,"",IF(OR(G2135*24&gt;10.84,H2135*24&lt;14.5)=TRUE,"×","OK"))))))</f>
        <v/>
      </c>
      <c r="BF2135" s="126" t="str">
        <f t="shared" si="678"/>
        <v/>
      </c>
      <c r="BG2135" s="126" t="str">
        <f t="shared" si="675"/>
        <v/>
      </c>
      <c r="BI2135" s="130" t="str">
        <f t="shared" si="692"/>
        <v/>
      </c>
    </row>
    <row r="2136" spans="2:61">
      <c r="B2136" s="210"/>
      <c r="C2136" s="536"/>
      <c r="D2136" s="128"/>
      <c r="E2136" s="583"/>
      <c r="F2136" s="128"/>
      <c r="G2136" s="588"/>
      <c r="H2136" s="588"/>
      <c r="I2136" s="130"/>
      <c r="J2136" s="139"/>
      <c r="K2136" s="131"/>
      <c r="L2136" s="132"/>
      <c r="M2136" s="132"/>
      <c r="N2136" s="141"/>
      <c r="O2136" s="139"/>
      <c r="P2136" s="139"/>
      <c r="Q2136" s="139"/>
      <c r="R2136" s="133"/>
      <c r="S2136" s="134"/>
      <c r="T2136" s="434" t="str">
        <f t="shared" si="686"/>
        <v/>
      </c>
      <c r="U2136" s="429"/>
      <c r="V2136" s="429" t="str">
        <f t="shared" si="687"/>
        <v/>
      </c>
      <c r="W2136" s="298"/>
      <c r="X2136" s="129" t="str">
        <f t="shared" si="693"/>
        <v/>
      </c>
      <c r="Y2136" s="129" t="str">
        <f t="shared" si="688"/>
        <v/>
      </c>
      <c r="Z2136" s="129" t="str">
        <f t="shared" si="689"/>
        <v/>
      </c>
      <c r="AA2136" s="133" t="str">
        <f t="shared" si="681"/>
        <v/>
      </c>
      <c r="AC2136" s="186" t="str">
        <f>AC2126</f>
        <v/>
      </c>
      <c r="AD2136" s="187" t="str">
        <f>AD2126</f>
        <v/>
      </c>
      <c r="AE2136" s="187" t="str">
        <f>AE2126</f>
        <v/>
      </c>
      <c r="AF2136" s="187" t="str">
        <f>AF2126</f>
        <v/>
      </c>
      <c r="AG2136" s="204">
        <f t="shared" si="690"/>
        <v>0</v>
      </c>
      <c r="AI2136" s="140" t="str">
        <f>IF(月報!G2136&lt;&gt;"",月報!G2136,"")</f>
        <v/>
      </c>
      <c r="AJ2136" s="126" t="str">
        <f>IF(月報!W2136&lt;&gt;"",月報!W2136*24,"")</f>
        <v/>
      </c>
      <c r="AK2136" s="126" t="str">
        <f>IF(月報!P2136&lt;&gt;"",月報!P2136,"")</f>
        <v/>
      </c>
      <c r="AL2136" s="126" t="str">
        <f>IF(月報!Q2136&lt;&gt;"",IF(月報!Q2136="平日残","",月報!Q2136),"")</f>
        <v/>
      </c>
      <c r="AM2136" s="126"/>
      <c r="AN2136" s="126" t="str">
        <f t="shared" si="680"/>
        <v/>
      </c>
      <c r="AO2136" s="126" t="str">
        <f>IF($E2136="","",VLOOKUP($E2136,カレンダマスタ!$A$5:$E$381,5,FALSE))</f>
        <v/>
      </c>
      <c r="AQ2136" s="196" t="str">
        <f>IF(G2136="","",IF(VLOOKUP(E2136,カレンダマスタ!$A$5:$D$381,4,FALSE)=0,"",1))</f>
        <v/>
      </c>
      <c r="AR2136" s="136" t="str">
        <f>IF($G2136="","",IF($AD2136="NSTC",INDEX(カレンダマスタ!$I$26:$O$31,MATCH($G2136,カレンダマスタ!$H$26:$H$31,1),MATCH($H2136,カレンダマスタ!$I$25:$O$25,1)),
IF($AD2136="CS本社",INDEX(カレンダマスタ!$I$36:$O$41,MATCH($G2136,カレンダマスタ!$H$36:$H$41,1),MATCH($H2136,カレンダマスタ!$I$35:$O$35,1)),
IF($AD2136="NS本社",INDEX(カレンダマスタ!$I$94:$O$99,MATCH($G2136,カレンダマスタ!$H$95:$H$100,1),MATCH($H2136,カレンダマスタ!$I$93:$O$93,1)),
IF($AD2136="ODC",INDEX(カレンダマスタ!$I$46:$O$51,MATCH($G2136,カレンダマスタ!$H$46:$H$51,1),MATCH($H2136,カレンダマスタ!$I$45:$O$45,1)),
IF($AD2136="NS東京TC",INDEX(カレンダマスタ!$I$56:$O$61,MATCH($G2136,カレンダマスタ!$H$56:$H$61,1),MATCH($H2136,カレンダマスタ!$I$55:$O$55,1)),""))))))</f>
        <v/>
      </c>
      <c r="AS2136" s="126" t="str">
        <f t="shared" si="691"/>
        <v/>
      </c>
      <c r="AU2136" s="137" t="str">
        <f>IF(E2136="","",VLOOKUP($E2136,カレンダマスタ!$A$4:$E$381,4,FALSE))</f>
        <v/>
      </c>
      <c r="AV2136" s="137" t="str">
        <f t="shared" si="682"/>
        <v/>
      </c>
      <c r="AW2136" s="137" t="str">
        <f t="shared" si="683"/>
        <v/>
      </c>
      <c r="AX2136" s="138" t="str">
        <f t="shared" si="684"/>
        <v/>
      </c>
      <c r="AY2136" s="138" t="str">
        <f t="shared" si="685"/>
        <v/>
      </c>
      <c r="AZ2136" s="130" t="str">
        <f>IF(AX2136&amp;AW2136="勤怠未設定","×",IF(AV2136="勤怠修正","×",IF(AC2136="外注","",IF(AA2136="",IF(AY2136&lt;&gt;"","×",""),IF(VLOOKUP(AA2136,カレンダマスタ!$H$66:$I$83,2,FALSE)&lt;&gt;AY2136,"×","OK")))))</f>
        <v/>
      </c>
      <c r="BC2136" s="137" t="str">
        <f>IF(E2136="","",VLOOKUP($E2136,カレンダマスタ!$A$4:$E$381,4,FALSE))</f>
        <v/>
      </c>
      <c r="BD2136" s="126" t="str">
        <f>IF(AC2136="社員","",IF(AG2136=0,"",IF(AD2136="NSTC",IF(COUNTIF(カレンダマスタ!$Q$5:$Q$32,G2136)=1,"OK","×"),
IF(AD2136="NS本社",IF(COUNTIF(カレンダマスタ!$T$5:$T$32,G2136)=1,"OK","×"),IF(COUNTIF(カレンダマスタ!$R$5:$R$32,G2136)=1,"OK","×")))))</f>
        <v/>
      </c>
      <c r="BE2136" s="126" t="str">
        <f>IF(AC2136="社員","",IF(G2136="","",IF(R2136&lt;&gt;"","",IF(AF2136="CS","OK",IF(VLOOKUP(E2136,カレンダマスタ!$A$5:$D$381,4,FALSE)&gt;0,"",IF(OR(G2136*24&gt;10.84,H2136*24&lt;14.5)=TRUE,"×","OK"))))))</f>
        <v/>
      </c>
      <c r="BF2136" s="126" t="str">
        <f t="shared" si="678"/>
        <v/>
      </c>
      <c r="BG2136" s="126" t="str">
        <f t="shared" si="675"/>
        <v/>
      </c>
      <c r="BI2136" s="130" t="str">
        <f t="shared" si="692"/>
        <v/>
      </c>
    </row>
    <row r="2137" spans="2:61">
      <c r="B2137" s="111"/>
      <c r="C2137" s="536"/>
      <c r="D2137" s="128"/>
      <c r="E2137" s="583"/>
      <c r="F2137" s="128"/>
      <c r="G2137" s="588"/>
      <c r="H2137" s="588"/>
      <c r="I2137" s="130"/>
      <c r="J2137" s="139"/>
      <c r="K2137" s="131"/>
      <c r="L2137" s="132"/>
      <c r="M2137" s="132"/>
      <c r="N2137" s="141"/>
      <c r="O2137" s="139"/>
      <c r="P2137" s="139"/>
      <c r="Q2137" s="139"/>
      <c r="R2137" s="133"/>
      <c r="S2137" s="134"/>
      <c r="T2137" s="434" t="str">
        <f t="shared" si="686"/>
        <v/>
      </c>
      <c r="U2137" s="429"/>
      <c r="V2137" s="429" t="str">
        <f t="shared" si="687"/>
        <v/>
      </c>
      <c r="W2137" s="298"/>
      <c r="X2137" s="129" t="str">
        <f t="shared" si="693"/>
        <v/>
      </c>
      <c r="Y2137" s="129" t="str">
        <f t="shared" si="688"/>
        <v/>
      </c>
      <c r="Z2137" s="129" t="str">
        <f t="shared" si="689"/>
        <v/>
      </c>
      <c r="AA2137" s="133" t="str">
        <f t="shared" si="681"/>
        <v/>
      </c>
      <c r="AC2137" s="186" t="str">
        <f>AC2126</f>
        <v/>
      </c>
      <c r="AD2137" s="187" t="str">
        <f>AD2126</f>
        <v/>
      </c>
      <c r="AE2137" s="187" t="str">
        <f>AE2126</f>
        <v/>
      </c>
      <c r="AF2137" s="187" t="str">
        <f>AF2126</f>
        <v/>
      </c>
      <c r="AG2137" s="204">
        <f t="shared" si="690"/>
        <v>0</v>
      </c>
      <c r="AI2137" s="140" t="str">
        <f>IF(月報!G2137&lt;&gt;"",月報!G2137,"")</f>
        <v/>
      </c>
      <c r="AJ2137" s="126" t="str">
        <f>IF(月報!W2137&lt;&gt;"",月報!W2137*24,"")</f>
        <v/>
      </c>
      <c r="AK2137" s="126" t="str">
        <f>IF(月報!P2137&lt;&gt;"",月報!P2137,"")</f>
        <v/>
      </c>
      <c r="AL2137" s="126" t="str">
        <f>IF(月報!Q2137&lt;&gt;"",IF(月報!Q2137="平日残","",月報!Q2137),"")</f>
        <v/>
      </c>
      <c r="AM2137" s="126"/>
      <c r="AN2137" s="126" t="str">
        <f t="shared" si="680"/>
        <v/>
      </c>
      <c r="AO2137" s="126" t="str">
        <f>IF($E2137="","",VLOOKUP($E2137,カレンダマスタ!$A$5:$E$381,5,FALSE))</f>
        <v/>
      </c>
      <c r="AQ2137" s="196" t="str">
        <f>IF(G2137="","",IF(VLOOKUP(E2137,カレンダマスタ!$A$5:$D$381,4,FALSE)=0,"",1))</f>
        <v/>
      </c>
      <c r="AR2137" s="136" t="str">
        <f>IF($G2137="","",IF($AD2137="NSTC",INDEX(カレンダマスタ!$I$26:$O$31,MATCH($G2137,カレンダマスタ!$H$26:$H$31,1),MATCH($H2137,カレンダマスタ!$I$25:$O$25,1)),
IF($AD2137="CS本社",INDEX(カレンダマスタ!$I$36:$O$41,MATCH($G2137,カレンダマスタ!$H$36:$H$41,1),MATCH($H2137,カレンダマスタ!$I$35:$O$35,1)),
IF($AD2137="NS本社",INDEX(カレンダマスタ!$I$94:$O$99,MATCH($G2137,カレンダマスタ!$H$95:$H$100,1),MATCH($H2137,カレンダマスタ!$I$93:$O$93,1)),
IF($AD2137="ODC",INDEX(カレンダマスタ!$I$46:$O$51,MATCH($G2137,カレンダマスタ!$H$46:$H$51,1),MATCH($H2137,カレンダマスタ!$I$45:$O$45,1)),
IF($AD2137="NS東京TC",INDEX(カレンダマスタ!$I$56:$O$61,MATCH($G2137,カレンダマスタ!$H$56:$H$61,1),MATCH($H2137,カレンダマスタ!$I$55:$O$55,1)),""))))))</f>
        <v/>
      </c>
      <c r="AS2137" s="126" t="str">
        <f t="shared" si="691"/>
        <v/>
      </c>
      <c r="AU2137" s="137" t="str">
        <f>IF(E2137="","",VLOOKUP($E2137,カレンダマスタ!$A$4:$E$381,4,FALSE))</f>
        <v/>
      </c>
      <c r="AV2137" s="137" t="str">
        <f t="shared" si="682"/>
        <v/>
      </c>
      <c r="AW2137" s="137" t="str">
        <f t="shared" si="683"/>
        <v/>
      </c>
      <c r="AX2137" s="138" t="str">
        <f t="shared" si="684"/>
        <v/>
      </c>
      <c r="AY2137" s="138" t="str">
        <f t="shared" si="685"/>
        <v/>
      </c>
      <c r="AZ2137" s="130" t="str">
        <f>IF(AX2137&amp;AW2137="勤怠未設定","×",IF(AV2137="勤怠修正","×",IF(AC2137="外注","",IF(AA2137="",IF(AY2137&lt;&gt;"","×",""),IF(VLOOKUP(AA2137,カレンダマスタ!$H$66:$I$83,2,FALSE)&lt;&gt;AY2137,"×","OK")))))</f>
        <v/>
      </c>
      <c r="BC2137" s="137" t="str">
        <f>IF(E2137="","",VLOOKUP($E2137,カレンダマスタ!$A$4:$E$381,4,FALSE))</f>
        <v/>
      </c>
      <c r="BD2137" s="126" t="str">
        <f>IF(AC2137="社員","",IF(AG2137=0,"",IF(AD2137="NSTC",IF(COUNTIF(カレンダマスタ!$Q$5:$Q$32,G2137)=1,"OK","×"),
IF(AD2137="NS本社",IF(COUNTIF(カレンダマスタ!$T$5:$T$32,G2137)=1,"OK","×"),IF(COUNTIF(カレンダマスタ!$R$5:$R$32,G2137)=1,"OK","×")))))</f>
        <v/>
      </c>
      <c r="BE2137" s="126" t="str">
        <f>IF(AC2137="社員","",IF(G2137="","",IF(R2137&lt;&gt;"","",IF(AF2137="CS","OK",IF(VLOOKUP(E2137,カレンダマスタ!$A$5:$D$381,4,FALSE)&gt;0,"",IF(OR(G2137*24&gt;10.84,H2137*24&lt;14.5)=TRUE,"×","OK"))))))</f>
        <v/>
      </c>
      <c r="BF2137" s="126" t="str">
        <f t="shared" si="678"/>
        <v/>
      </c>
      <c r="BG2137" s="126" t="str">
        <f t="shared" si="675"/>
        <v/>
      </c>
      <c r="BI2137" s="130" t="str">
        <f t="shared" si="692"/>
        <v/>
      </c>
    </row>
    <row r="2138" spans="2:61">
      <c r="B2138" s="111"/>
      <c r="C2138" s="536"/>
      <c r="D2138" s="128"/>
      <c r="E2138" s="583"/>
      <c r="F2138" s="128"/>
      <c r="G2138" s="588"/>
      <c r="H2138" s="588"/>
      <c r="I2138" s="130"/>
      <c r="J2138" s="139"/>
      <c r="K2138" s="131"/>
      <c r="L2138" s="132"/>
      <c r="M2138" s="132"/>
      <c r="N2138" s="141"/>
      <c r="O2138" s="139"/>
      <c r="P2138" s="139"/>
      <c r="Q2138" s="139"/>
      <c r="R2138" s="133"/>
      <c r="S2138" s="134"/>
      <c r="T2138" s="434" t="str">
        <f t="shared" si="686"/>
        <v/>
      </c>
      <c r="U2138" s="429"/>
      <c r="V2138" s="429" t="str">
        <f t="shared" si="687"/>
        <v/>
      </c>
      <c r="W2138" s="298"/>
      <c r="X2138" s="129" t="str">
        <f t="shared" si="693"/>
        <v/>
      </c>
      <c r="Y2138" s="129" t="str">
        <f t="shared" si="688"/>
        <v/>
      </c>
      <c r="Z2138" s="129" t="str">
        <f t="shared" si="689"/>
        <v/>
      </c>
      <c r="AA2138" s="133" t="str">
        <f t="shared" si="681"/>
        <v/>
      </c>
      <c r="AC2138" s="186" t="str">
        <f>AC2126</f>
        <v/>
      </c>
      <c r="AD2138" s="187" t="str">
        <f>AD2126</f>
        <v/>
      </c>
      <c r="AE2138" s="187" t="str">
        <f>AE2126</f>
        <v/>
      </c>
      <c r="AF2138" s="187" t="str">
        <f>AF2126</f>
        <v/>
      </c>
      <c r="AG2138" s="204">
        <f t="shared" si="690"/>
        <v>0</v>
      </c>
      <c r="AI2138" s="140" t="str">
        <f>IF(月報!G2138&lt;&gt;"",月報!G2138,"")</f>
        <v/>
      </c>
      <c r="AJ2138" s="126" t="str">
        <f>IF(月報!W2138&lt;&gt;"",月報!W2138*24,"")</f>
        <v/>
      </c>
      <c r="AK2138" s="126" t="str">
        <f>IF(月報!P2138&lt;&gt;"",月報!P2138,"")</f>
        <v/>
      </c>
      <c r="AL2138" s="126" t="str">
        <f>IF(月報!Q2138&lt;&gt;"",IF(月報!Q2138="平日残","",月報!Q2138),"")</f>
        <v/>
      </c>
      <c r="AM2138" s="126"/>
      <c r="AN2138" s="126" t="str">
        <f t="shared" si="680"/>
        <v/>
      </c>
      <c r="AO2138" s="126" t="str">
        <f>IF($E2138="","",VLOOKUP($E2138,カレンダマスタ!$A$5:$E$381,5,FALSE))</f>
        <v/>
      </c>
      <c r="AQ2138" s="196" t="str">
        <f>IF(G2138="","",IF(VLOOKUP(E2138,カレンダマスタ!$A$5:$D$381,4,FALSE)=0,"",1))</f>
        <v/>
      </c>
      <c r="AR2138" s="136" t="str">
        <f>IF($G2138="","",IF($AD2138="NSTC",INDEX(カレンダマスタ!$I$26:$O$31,MATCH($G2138,カレンダマスタ!$H$26:$H$31,1),MATCH($H2138,カレンダマスタ!$I$25:$O$25,1)),
IF($AD2138="CS本社",INDEX(カレンダマスタ!$I$36:$O$41,MATCH($G2138,カレンダマスタ!$H$36:$H$41,1),MATCH($H2138,カレンダマスタ!$I$35:$O$35,1)),
IF($AD2138="NS本社",INDEX(カレンダマスタ!$I$94:$O$99,MATCH($G2138,カレンダマスタ!$H$95:$H$100,1),MATCH($H2138,カレンダマスタ!$I$93:$O$93,1)),
IF($AD2138="ODC",INDEX(カレンダマスタ!$I$46:$O$51,MATCH($G2138,カレンダマスタ!$H$46:$H$51,1),MATCH($H2138,カレンダマスタ!$I$45:$O$45,1)),
IF($AD2138="NS東京TC",INDEX(カレンダマスタ!$I$56:$O$61,MATCH($G2138,カレンダマスタ!$H$56:$H$61,1),MATCH($H2138,カレンダマスタ!$I$55:$O$55,1)),""))))))</f>
        <v/>
      </c>
      <c r="AS2138" s="126" t="str">
        <f t="shared" si="691"/>
        <v/>
      </c>
      <c r="AU2138" s="137" t="str">
        <f>IF(E2138="","",VLOOKUP($E2138,カレンダマスタ!$A$4:$E$381,4,FALSE))</f>
        <v/>
      </c>
      <c r="AV2138" s="137" t="str">
        <f t="shared" si="682"/>
        <v/>
      </c>
      <c r="AW2138" s="137" t="str">
        <f t="shared" si="683"/>
        <v/>
      </c>
      <c r="AX2138" s="138" t="str">
        <f t="shared" si="684"/>
        <v/>
      </c>
      <c r="AY2138" s="138" t="str">
        <f t="shared" si="685"/>
        <v/>
      </c>
      <c r="AZ2138" s="130" t="str">
        <f>IF(AX2138&amp;AW2138="勤怠未設定","×",IF(AV2138="勤怠修正","×",IF(AC2138="外注","",IF(AA2138="",IF(AY2138&lt;&gt;"","×",""),IF(VLOOKUP(AA2138,カレンダマスタ!$H$66:$I$83,2,FALSE)&lt;&gt;AY2138,"×","OK")))))</f>
        <v/>
      </c>
      <c r="BC2138" s="137" t="str">
        <f>IF(E2138="","",VLOOKUP($E2138,カレンダマスタ!$A$4:$E$381,4,FALSE))</f>
        <v/>
      </c>
      <c r="BD2138" s="126" t="str">
        <f>IF(AC2138="社員","",IF(AG2138=0,"",IF(AD2138="NSTC",IF(COUNTIF(カレンダマスタ!$Q$5:$Q$32,G2138)=1,"OK","×"),
IF(AD2138="NS本社",IF(COUNTIF(カレンダマスタ!$T$5:$T$32,G2138)=1,"OK","×"),IF(COUNTIF(カレンダマスタ!$R$5:$R$32,G2138)=1,"OK","×")))))</f>
        <v/>
      </c>
      <c r="BE2138" s="126" t="str">
        <f>IF(AC2138="社員","",IF(G2138="","",IF(R2138&lt;&gt;"","",IF(AF2138="CS","OK",IF(VLOOKUP(E2138,カレンダマスタ!$A$5:$D$381,4,FALSE)&gt;0,"",IF(OR(G2138*24&gt;10.84,H2138*24&lt;14.5)=TRUE,"×","OK"))))))</f>
        <v/>
      </c>
      <c r="BF2138" s="126" t="str">
        <f t="shared" si="678"/>
        <v/>
      </c>
      <c r="BG2138" s="126" t="str">
        <f t="shared" si="675"/>
        <v/>
      </c>
      <c r="BI2138" s="130" t="str">
        <f t="shared" si="692"/>
        <v/>
      </c>
    </row>
    <row r="2139" spans="2:61">
      <c r="B2139" s="111"/>
      <c r="C2139" s="537"/>
      <c r="D2139" s="142"/>
      <c r="E2139" s="584"/>
      <c r="F2139" s="142"/>
      <c r="G2139" s="589"/>
      <c r="H2139" s="589"/>
      <c r="I2139" s="144"/>
      <c r="J2139" s="148"/>
      <c r="K2139" s="145"/>
      <c r="L2139" s="146"/>
      <c r="M2139" s="146"/>
      <c r="N2139" s="147"/>
      <c r="O2139" s="148"/>
      <c r="P2139" s="148"/>
      <c r="Q2139" s="148"/>
      <c r="R2139" s="149"/>
      <c r="S2139" s="156"/>
      <c r="T2139" s="435" t="str">
        <f t="shared" si="686"/>
        <v/>
      </c>
      <c r="U2139" s="430"/>
      <c r="V2139" s="430" t="str">
        <f t="shared" si="687"/>
        <v/>
      </c>
      <c r="W2139" s="298"/>
      <c r="X2139" s="143" t="str">
        <f t="shared" si="693"/>
        <v/>
      </c>
      <c r="Y2139" s="143" t="str">
        <f t="shared" si="688"/>
        <v/>
      </c>
      <c r="Z2139" s="143" t="str">
        <f t="shared" si="689"/>
        <v/>
      </c>
      <c r="AA2139" s="149" t="str">
        <f t="shared" si="681"/>
        <v/>
      </c>
      <c r="AC2139" s="188" t="str">
        <f>AC2126</f>
        <v/>
      </c>
      <c r="AD2139" s="189" t="str">
        <f>AD2126</f>
        <v/>
      </c>
      <c r="AE2139" s="189" t="str">
        <f>AE2126</f>
        <v/>
      </c>
      <c r="AF2139" s="189" t="str">
        <f>AF2126</f>
        <v/>
      </c>
      <c r="AG2139" s="205">
        <f t="shared" si="690"/>
        <v>0</v>
      </c>
      <c r="AI2139" s="157" t="str">
        <f>IF(月報!G2139&lt;&gt;"",月報!G2139,"")</f>
        <v/>
      </c>
      <c r="AJ2139" s="151" t="str">
        <f>IF(月報!W2139&lt;&gt;"",月報!W2139*24,"")</f>
        <v/>
      </c>
      <c r="AK2139" s="151" t="str">
        <f>IF(月報!P2139&lt;&gt;"",月報!P2139,"")</f>
        <v/>
      </c>
      <c r="AL2139" s="151" t="str">
        <f>IF(月報!Q2139&lt;&gt;"",IF(月報!Q2139="平日残","",月報!Q2139),"")</f>
        <v/>
      </c>
      <c r="AM2139" s="151"/>
      <c r="AN2139" s="151" t="str">
        <f t="shared" si="680"/>
        <v/>
      </c>
      <c r="AO2139" s="151" t="str">
        <f>IF($E2139="","",VLOOKUP($E2139,カレンダマスタ!$A$5:$E$381,5,FALSE))</f>
        <v/>
      </c>
      <c r="AQ2139" s="197" t="str">
        <f>IF(G2139="","",IF(VLOOKUP(E2139,カレンダマスタ!$A$5:$D$381,4,FALSE)=0,"",1))</f>
        <v/>
      </c>
      <c r="AR2139" s="152" t="str">
        <f>IF($G2139="","",IF($AD2139="NSTC",INDEX(カレンダマスタ!$I$26:$O$31,MATCH($G2139,カレンダマスタ!$H$26:$H$31,1),MATCH($H2139,カレンダマスタ!$I$25:$O$25,1)),
IF($AD2139="CS本社",INDEX(カレンダマスタ!$I$36:$O$41,MATCH($G2139,カレンダマスタ!$H$36:$H$41,1),MATCH($H2139,カレンダマスタ!$I$35:$O$35,1)),
IF($AD2139="NS本社",INDEX(カレンダマスタ!$I$94:$O$99,MATCH($G2139,カレンダマスタ!$H$95:$H$100,1),MATCH($H2139,カレンダマスタ!$I$93:$O$93,1)),
IF($AD2139="ODC",INDEX(カレンダマスタ!$I$46:$O$51,MATCH($G2139,カレンダマスタ!$H$46:$H$51,1),MATCH($H2139,カレンダマスタ!$I$45:$O$45,1)),
IF($AD2139="NS東京TC",INDEX(カレンダマスタ!$I$56:$O$61,MATCH($G2139,カレンダマスタ!$H$56:$H$61,1),MATCH($H2139,カレンダマスタ!$I$55:$O$55,1)),""))))))</f>
        <v/>
      </c>
      <c r="AS2139" s="151" t="str">
        <f t="shared" si="691"/>
        <v/>
      </c>
      <c r="AU2139" s="153" t="str">
        <f>IF(E2139="","",VLOOKUP($E2139,カレンダマスタ!$A$4:$E$381,4,FALSE))</f>
        <v/>
      </c>
      <c r="AV2139" s="153" t="str">
        <f t="shared" si="682"/>
        <v/>
      </c>
      <c r="AW2139" s="153" t="str">
        <f t="shared" si="683"/>
        <v/>
      </c>
      <c r="AX2139" s="154" t="str">
        <f t="shared" si="684"/>
        <v/>
      </c>
      <c r="AY2139" s="154" t="str">
        <f t="shared" si="685"/>
        <v/>
      </c>
      <c r="AZ2139" s="144" t="str">
        <f>IF(AX2139&amp;AW2139="勤怠未設定","×",IF(AV2139="勤怠修正","×",IF(AC2139="外注","",IF(AA2139="",IF(AY2139&lt;&gt;"","×",""),IF(VLOOKUP(AA2139,カレンダマスタ!$H$66:$I$83,2,FALSE)&lt;&gt;AY2139,"×","OK")))))</f>
        <v/>
      </c>
      <c r="BC2139" s="153" t="str">
        <f>IF(E2139="","",VLOOKUP($E2139,カレンダマスタ!$A$4:$E$381,4,FALSE))</f>
        <v/>
      </c>
      <c r="BD2139" s="151" t="str">
        <f>IF(AC2139="社員","",IF(AG2139=0,"",IF(AD2139="NSTC",IF(COUNTIF(カレンダマスタ!$Q$5:$Q$32,G2139)=1,"OK","×"),
IF(AD2139="NS本社",IF(COUNTIF(カレンダマスタ!$T$5:$T$32,G2139)=1,"OK","×"),IF(COUNTIF(カレンダマスタ!$R$5:$R$32,G2139)=1,"OK","×")))))</f>
        <v/>
      </c>
      <c r="BE2139" s="151" t="str">
        <f>IF(AC2139="社員","",IF(G2139="","",IF(R2139&lt;&gt;"","",IF(AF2139="CS","OK",IF(VLOOKUP(E2139,カレンダマスタ!$A$5:$D$381,4,FALSE)&gt;0,"",IF(OR(G2139*24&gt;10.84,H2139*24&lt;14.5)=TRUE,"×","OK"))))))</f>
        <v/>
      </c>
      <c r="BF2139" s="151" t="str">
        <f t="shared" si="678"/>
        <v/>
      </c>
      <c r="BG2139" s="151" t="str">
        <f t="shared" si="675"/>
        <v/>
      </c>
      <c r="BI2139" s="144" t="str">
        <f t="shared" si="692"/>
        <v/>
      </c>
    </row>
    <row r="2140" spans="2:61">
      <c r="B2140" s="111"/>
      <c r="C2140" s="535"/>
      <c r="D2140" s="112"/>
      <c r="E2140" s="582"/>
      <c r="F2140" s="112"/>
      <c r="G2140" s="587"/>
      <c r="H2140" s="587"/>
      <c r="I2140" s="114"/>
      <c r="J2140" s="118"/>
      <c r="K2140" s="115"/>
      <c r="L2140" s="116"/>
      <c r="M2140" s="116"/>
      <c r="N2140" s="117"/>
      <c r="O2140" s="118"/>
      <c r="P2140" s="118"/>
      <c r="Q2140" s="118"/>
      <c r="R2140" s="119"/>
      <c r="S2140" s="120"/>
      <c r="T2140" s="433" t="str">
        <f t="shared" si="686"/>
        <v/>
      </c>
      <c r="U2140" s="431">
        <f>SUM(T2140:T2146)</f>
        <v>0</v>
      </c>
      <c r="V2140" s="431" t="str">
        <f t="shared" si="687"/>
        <v/>
      </c>
      <c r="W2140" s="298"/>
      <c r="X2140" s="113" t="str">
        <f t="shared" si="693"/>
        <v/>
      </c>
      <c r="Y2140" s="113" t="str">
        <f t="shared" si="688"/>
        <v/>
      </c>
      <c r="Z2140" s="113" t="str">
        <f t="shared" si="689"/>
        <v/>
      </c>
      <c r="AA2140" s="119" t="str">
        <f t="shared" si="681"/>
        <v/>
      </c>
      <c r="AC2140" s="190" t="str">
        <f>AC2126</f>
        <v/>
      </c>
      <c r="AD2140" s="191" t="str">
        <f>AD2126</f>
        <v/>
      </c>
      <c r="AE2140" s="191" t="str">
        <f>AE2126</f>
        <v/>
      </c>
      <c r="AF2140" s="191" t="str">
        <f>AF2126</f>
        <v/>
      </c>
      <c r="AG2140" s="206">
        <f t="shared" si="690"/>
        <v>0</v>
      </c>
      <c r="AI2140" s="158" t="str">
        <f>IF(月報!G2140&lt;&gt;"",月報!G2140,"")</f>
        <v/>
      </c>
      <c r="AJ2140" s="122" t="str">
        <f>IF(月報!W2140&lt;&gt;"",月報!W2140*24,"")</f>
        <v/>
      </c>
      <c r="AK2140" s="122" t="str">
        <f>IF(月報!P2140&lt;&gt;"",月報!P2140,"")</f>
        <v/>
      </c>
      <c r="AL2140" s="122" t="str">
        <f>IF(月報!Q2140&lt;&gt;"",IF(月報!Q2140="平日残","",月報!Q2140),"")</f>
        <v/>
      </c>
      <c r="AM2140" s="122"/>
      <c r="AN2140" s="122" t="str">
        <f t="shared" si="680"/>
        <v/>
      </c>
      <c r="AO2140" s="122" t="str">
        <f>IF($E2140="","",VLOOKUP($E2140,カレンダマスタ!$A$5:$E$381,5,FALSE))</f>
        <v/>
      </c>
      <c r="AQ2140" s="195" t="str">
        <f>IF(G2140="","",IF(VLOOKUP(E2140,カレンダマスタ!$A$5:$D$381,4,FALSE)=0,"",1))</f>
        <v/>
      </c>
      <c r="AR2140" s="123" t="str">
        <f>IF($G2140="","",IF($AD2140="NSTC",INDEX(カレンダマスタ!$I$26:$O$31,MATCH($G2140,カレンダマスタ!$H$26:$H$31,1),MATCH($H2140,カレンダマスタ!$I$25:$O$25,1)),
IF($AD2140="CS本社",INDEX(カレンダマスタ!$I$36:$O$41,MATCH($G2140,カレンダマスタ!$H$36:$H$41,1),MATCH($H2140,カレンダマスタ!$I$35:$O$35,1)),
IF($AD2140="NS本社",INDEX(カレンダマスタ!$I$94:$O$99,MATCH($G2140,カレンダマスタ!$H$95:$H$100,1),MATCH($H2140,カレンダマスタ!$I$93:$O$93,1)),
IF($AD2140="ODC",INDEX(カレンダマスタ!$I$46:$O$51,MATCH($G2140,カレンダマスタ!$H$46:$H$51,1),MATCH($H2140,カレンダマスタ!$I$45:$O$45,1)),
IF($AD2140="NS東京TC",INDEX(カレンダマスタ!$I$56:$O$61,MATCH($G2140,カレンダマスタ!$H$56:$H$61,1),MATCH($H2140,カレンダマスタ!$I$55:$O$55,1)),""))))))</f>
        <v/>
      </c>
      <c r="AS2140" s="122" t="str">
        <f t="shared" si="691"/>
        <v/>
      </c>
      <c r="AU2140" s="124" t="str">
        <f>IF(E2140="","",VLOOKUP($E2140,カレンダマスタ!$A$4:$E$381,4,FALSE))</f>
        <v/>
      </c>
      <c r="AV2140" s="124" t="str">
        <f t="shared" si="682"/>
        <v/>
      </c>
      <c r="AW2140" s="124" t="str">
        <f t="shared" si="683"/>
        <v/>
      </c>
      <c r="AX2140" s="125" t="str">
        <f t="shared" si="684"/>
        <v/>
      </c>
      <c r="AY2140" s="125" t="str">
        <f t="shared" si="685"/>
        <v/>
      </c>
      <c r="AZ2140" s="114" t="str">
        <f>IF(AX2140&amp;AW2140="勤怠未設定","×",IF(AV2140="勤怠修正","×",IF(AC2140="外注","",IF(AA2140="",IF(AY2140&lt;&gt;"","×",""),IF(VLOOKUP(AA2140,カレンダマスタ!$H$66:$I$83,2,FALSE)&lt;&gt;AY2140,"×","OK")))))</f>
        <v/>
      </c>
      <c r="BC2140" s="124" t="str">
        <f>IF(E2140="","",VLOOKUP($E2140,カレンダマスタ!$A$4:$E$381,4,FALSE))</f>
        <v/>
      </c>
      <c r="BD2140" s="122" t="str">
        <f>IF(AC2140="社員","",IF(AG2140=0,"",IF(AD2140="NSTC",IF(COUNTIF(カレンダマスタ!$Q$5:$Q$32,G2140)=1,"OK","×"),
IF(AD2140="NS本社",IF(COUNTIF(カレンダマスタ!$T$5:$T$32,G2140)=1,"OK","×"),IF(COUNTIF(カレンダマスタ!$R$5:$R$32,G2140)=1,"OK","×")))))</f>
        <v/>
      </c>
      <c r="BE2140" s="122" t="str">
        <f>IF(AC2140="社員","",IF(G2140="","",IF(R2140&lt;&gt;"","",IF(AF2140="CS","OK",IF(VLOOKUP(E2140,カレンダマスタ!$A$5:$D$381,4,FALSE)&gt;0,"",IF(OR(G2140*24&gt;10.84,H2140*24&lt;14.5)=TRUE,"×","OK"))))))</f>
        <v/>
      </c>
      <c r="BF2140" s="122" t="str">
        <f t="shared" si="678"/>
        <v/>
      </c>
      <c r="BG2140" s="122" t="str">
        <f t="shared" si="675"/>
        <v/>
      </c>
      <c r="BI2140" s="114" t="str">
        <f t="shared" si="692"/>
        <v/>
      </c>
    </row>
    <row r="2141" spans="2:61">
      <c r="B2141" s="111"/>
      <c r="C2141" s="536"/>
      <c r="D2141" s="128"/>
      <c r="E2141" s="583"/>
      <c r="F2141" s="128"/>
      <c r="G2141" s="588"/>
      <c r="H2141" s="588"/>
      <c r="I2141" s="130"/>
      <c r="J2141" s="139"/>
      <c r="K2141" s="131"/>
      <c r="L2141" s="132"/>
      <c r="M2141" s="132"/>
      <c r="N2141" s="141"/>
      <c r="O2141" s="139"/>
      <c r="P2141" s="139"/>
      <c r="Q2141" s="139"/>
      <c r="R2141" s="133"/>
      <c r="S2141" s="134"/>
      <c r="T2141" s="434" t="str">
        <f t="shared" si="686"/>
        <v/>
      </c>
      <c r="U2141" s="429"/>
      <c r="V2141" s="429" t="str">
        <f t="shared" si="687"/>
        <v/>
      </c>
      <c r="W2141" s="298"/>
      <c r="X2141" s="129" t="str">
        <f t="shared" si="693"/>
        <v/>
      </c>
      <c r="Y2141" s="129" t="str">
        <f t="shared" si="688"/>
        <v/>
      </c>
      <c r="Z2141" s="129" t="str">
        <f t="shared" si="689"/>
        <v/>
      </c>
      <c r="AA2141" s="133" t="str">
        <f t="shared" si="681"/>
        <v/>
      </c>
      <c r="AC2141" s="186" t="str">
        <f>AC2126</f>
        <v/>
      </c>
      <c r="AD2141" s="187" t="str">
        <f>AD2126</f>
        <v/>
      </c>
      <c r="AE2141" s="187" t="str">
        <f>AE2126</f>
        <v/>
      </c>
      <c r="AF2141" s="187" t="str">
        <f>AF2126</f>
        <v/>
      </c>
      <c r="AG2141" s="204">
        <f t="shared" si="690"/>
        <v>0</v>
      </c>
      <c r="AI2141" s="135" t="str">
        <f>IF(月報!G2141&lt;&gt;"",月報!G2141,"")</f>
        <v/>
      </c>
      <c r="AJ2141" s="126" t="str">
        <f>IF(月報!W2141&lt;&gt;"",月報!W2141*24,"")</f>
        <v/>
      </c>
      <c r="AK2141" s="126" t="str">
        <f>IF(月報!P2141&lt;&gt;"",月報!P2141,"")</f>
        <v/>
      </c>
      <c r="AL2141" s="126" t="str">
        <f>IF(月報!Q2141&lt;&gt;"",IF(月報!Q2141="平日残","",月報!Q2141),"")</f>
        <v/>
      </c>
      <c r="AM2141" s="126"/>
      <c r="AN2141" s="126" t="str">
        <f t="shared" si="680"/>
        <v/>
      </c>
      <c r="AO2141" s="126" t="str">
        <f>IF($E2141="","",VLOOKUP($E2141,カレンダマスタ!$A$5:$E$381,5,FALSE))</f>
        <v/>
      </c>
      <c r="AQ2141" s="196" t="str">
        <f>IF(G2141="","",IF(VLOOKUP(E2141,カレンダマスタ!$A$5:$D$381,4,FALSE)=0,"",1))</f>
        <v/>
      </c>
      <c r="AR2141" s="136" t="str">
        <f>IF($G2141="","",IF($AD2141="NSTC",INDEX(カレンダマスタ!$I$26:$O$31,MATCH($G2141,カレンダマスタ!$H$26:$H$31,1),MATCH($H2141,カレンダマスタ!$I$25:$O$25,1)),
IF($AD2141="CS本社",INDEX(カレンダマスタ!$I$36:$O$41,MATCH($G2141,カレンダマスタ!$H$36:$H$41,1),MATCH($H2141,カレンダマスタ!$I$35:$O$35,1)),
IF($AD2141="NS本社",INDEX(カレンダマスタ!$I$94:$O$99,MATCH($G2141,カレンダマスタ!$H$95:$H$100,1),MATCH($H2141,カレンダマスタ!$I$93:$O$93,1)),
IF($AD2141="ODC",INDEX(カレンダマスタ!$I$46:$O$51,MATCH($G2141,カレンダマスタ!$H$46:$H$51,1),MATCH($H2141,カレンダマスタ!$I$45:$O$45,1)),
IF($AD2141="NS東京TC",INDEX(カレンダマスタ!$I$56:$O$61,MATCH($G2141,カレンダマスタ!$H$56:$H$61,1),MATCH($H2141,カレンダマスタ!$I$55:$O$55,1)),""))))))</f>
        <v/>
      </c>
      <c r="AS2141" s="126" t="str">
        <f t="shared" si="691"/>
        <v/>
      </c>
      <c r="AU2141" s="137" t="str">
        <f>IF(E2141="","",VLOOKUP($E2141,カレンダマスタ!$A$4:$E$381,4,FALSE))</f>
        <v/>
      </c>
      <c r="AV2141" s="137" t="str">
        <f t="shared" si="682"/>
        <v/>
      </c>
      <c r="AW2141" s="137" t="str">
        <f t="shared" si="683"/>
        <v/>
      </c>
      <c r="AX2141" s="138" t="str">
        <f t="shared" si="684"/>
        <v/>
      </c>
      <c r="AY2141" s="138" t="str">
        <f t="shared" si="685"/>
        <v/>
      </c>
      <c r="AZ2141" s="130" t="str">
        <f>IF(AX2141&amp;AW2141="勤怠未設定","×",IF(AV2141="勤怠修正","×",IF(AC2141="外注","",IF(AA2141="",IF(AY2141&lt;&gt;"","×",""),IF(VLOOKUP(AA2141,カレンダマスタ!$H$66:$I$83,2,FALSE)&lt;&gt;AY2141,"×","OK")))))</f>
        <v/>
      </c>
      <c r="BC2141" s="137" t="str">
        <f>IF(E2141="","",VLOOKUP($E2141,カレンダマスタ!$A$4:$E$381,4,FALSE))</f>
        <v/>
      </c>
      <c r="BD2141" s="126" t="str">
        <f>IF(AC2141="社員","",IF(AG2141=0,"",IF(AD2141="NSTC",IF(COUNTIF(カレンダマスタ!$Q$5:$Q$32,G2141)=1,"OK","×"),
IF(AD2141="NS本社",IF(COUNTIF(カレンダマスタ!$T$5:$T$32,G2141)=1,"OK","×"),IF(COUNTIF(カレンダマスタ!$R$5:$R$32,G2141)=1,"OK","×")))))</f>
        <v/>
      </c>
      <c r="BE2141" s="126" t="str">
        <f>IF(AC2141="社員","",IF(G2141="","",IF(R2141&lt;&gt;"","",IF(AF2141="CS","OK",IF(VLOOKUP(E2141,カレンダマスタ!$A$5:$D$381,4,FALSE)&gt;0,"",IF(OR(G2141*24&gt;10.84,H2141*24&lt;14.5)=TRUE,"×","OK"))))))</f>
        <v/>
      </c>
      <c r="BF2141" s="126" t="str">
        <f t="shared" si="678"/>
        <v/>
      </c>
      <c r="BG2141" s="126" t="str">
        <f t="shared" si="675"/>
        <v/>
      </c>
      <c r="BI2141" s="130" t="str">
        <f t="shared" si="692"/>
        <v/>
      </c>
    </row>
    <row r="2142" spans="2:61">
      <c r="B2142" s="111"/>
      <c r="C2142" s="536"/>
      <c r="D2142" s="128"/>
      <c r="E2142" s="583"/>
      <c r="F2142" s="128"/>
      <c r="G2142" s="588"/>
      <c r="H2142" s="588"/>
      <c r="I2142" s="130"/>
      <c r="J2142" s="139"/>
      <c r="K2142" s="131"/>
      <c r="L2142" s="132"/>
      <c r="M2142" s="132"/>
      <c r="N2142" s="141"/>
      <c r="O2142" s="139"/>
      <c r="P2142" s="139"/>
      <c r="Q2142" s="139"/>
      <c r="R2142" s="133"/>
      <c r="S2142" s="134"/>
      <c r="T2142" s="434" t="str">
        <f t="shared" si="686"/>
        <v/>
      </c>
      <c r="U2142" s="429"/>
      <c r="V2142" s="429" t="str">
        <f t="shared" si="687"/>
        <v/>
      </c>
      <c r="W2142" s="298"/>
      <c r="X2142" s="129" t="str">
        <f t="shared" si="693"/>
        <v/>
      </c>
      <c r="Y2142" s="129" t="str">
        <f t="shared" si="688"/>
        <v/>
      </c>
      <c r="Z2142" s="129" t="str">
        <f t="shared" si="689"/>
        <v/>
      </c>
      <c r="AA2142" s="133" t="str">
        <f t="shared" si="681"/>
        <v/>
      </c>
      <c r="AC2142" s="186" t="str">
        <f>AC2126</f>
        <v/>
      </c>
      <c r="AD2142" s="187" t="str">
        <f>AD2126</f>
        <v/>
      </c>
      <c r="AE2142" s="187" t="str">
        <f>AE2126</f>
        <v/>
      </c>
      <c r="AF2142" s="187" t="str">
        <f>AF2126</f>
        <v/>
      </c>
      <c r="AG2142" s="204">
        <f t="shared" si="690"/>
        <v>0</v>
      </c>
      <c r="AI2142" s="135" t="str">
        <f>IF(月報!G2142&lt;&gt;"",月報!G2142,"")</f>
        <v/>
      </c>
      <c r="AJ2142" s="126" t="str">
        <f>IF(月報!W2142&lt;&gt;"",月報!W2142*24,"")</f>
        <v/>
      </c>
      <c r="AK2142" s="126" t="str">
        <f>IF(月報!P2142&lt;&gt;"",月報!P2142,"")</f>
        <v/>
      </c>
      <c r="AL2142" s="126" t="str">
        <f>IF(月報!Q2142&lt;&gt;"",IF(月報!Q2142="平日残","",月報!Q2142),"")</f>
        <v/>
      </c>
      <c r="AM2142" s="126"/>
      <c r="AN2142" s="126" t="str">
        <f t="shared" si="680"/>
        <v/>
      </c>
      <c r="AO2142" s="126" t="str">
        <f>IF($E2142="","",VLOOKUP($E2142,カレンダマスタ!$A$5:$E$381,5,FALSE))</f>
        <v/>
      </c>
      <c r="AQ2142" s="196" t="str">
        <f>IF(G2142="","",IF(VLOOKUP(E2142,カレンダマスタ!$A$5:$D$381,4,FALSE)=0,"",1))</f>
        <v/>
      </c>
      <c r="AR2142" s="136" t="str">
        <f>IF($G2142="","",IF($AD2142="NSTC",INDEX(カレンダマスタ!$I$26:$O$31,MATCH($G2142,カレンダマスタ!$H$26:$H$31,1),MATCH($H2142,カレンダマスタ!$I$25:$O$25,1)),
IF($AD2142="CS本社",INDEX(カレンダマスタ!$I$36:$O$41,MATCH($G2142,カレンダマスタ!$H$36:$H$41,1),MATCH($H2142,カレンダマスタ!$I$35:$O$35,1)),
IF($AD2142="NS本社",INDEX(カレンダマスタ!$I$94:$O$99,MATCH($G2142,カレンダマスタ!$H$95:$H$100,1),MATCH($H2142,カレンダマスタ!$I$93:$O$93,1)),
IF($AD2142="ODC",INDEX(カレンダマスタ!$I$46:$O$51,MATCH($G2142,カレンダマスタ!$H$46:$H$51,1),MATCH($H2142,カレンダマスタ!$I$45:$O$45,1)),
IF($AD2142="NS東京TC",INDEX(カレンダマスタ!$I$56:$O$61,MATCH($G2142,カレンダマスタ!$H$56:$H$61,1),MATCH($H2142,カレンダマスタ!$I$55:$O$55,1)),""))))))</f>
        <v/>
      </c>
      <c r="AS2142" s="126" t="str">
        <f t="shared" si="691"/>
        <v/>
      </c>
      <c r="AU2142" s="137" t="str">
        <f>IF(E2142="","",VLOOKUP($E2142,カレンダマスタ!$A$4:$E$381,4,FALSE))</f>
        <v/>
      </c>
      <c r="AV2142" s="137" t="str">
        <f t="shared" si="682"/>
        <v/>
      </c>
      <c r="AW2142" s="137" t="str">
        <f t="shared" si="683"/>
        <v/>
      </c>
      <c r="AX2142" s="138" t="str">
        <f t="shared" si="684"/>
        <v/>
      </c>
      <c r="AY2142" s="138" t="str">
        <f t="shared" si="685"/>
        <v/>
      </c>
      <c r="AZ2142" s="130" t="str">
        <f>IF(AX2142&amp;AW2142="勤怠未設定","×",IF(AV2142="勤怠修正","×",IF(AC2142="外注","",IF(AA2142="",IF(AY2142&lt;&gt;"","×",""),IF(VLOOKUP(AA2142,カレンダマスタ!$H$66:$I$83,2,FALSE)&lt;&gt;AY2142,"×","OK")))))</f>
        <v/>
      </c>
      <c r="BC2142" s="137" t="str">
        <f>IF(E2142="","",VLOOKUP($E2142,カレンダマスタ!$A$4:$E$381,4,FALSE))</f>
        <v/>
      </c>
      <c r="BD2142" s="126" t="str">
        <f>IF(AC2142="社員","",IF(AG2142=0,"",IF(AD2142="NSTC",IF(COUNTIF(カレンダマスタ!$Q$5:$Q$32,G2142)=1,"OK","×"),
IF(AD2142="NS本社",IF(COUNTIF(カレンダマスタ!$T$5:$T$32,G2142)=1,"OK","×"),IF(COUNTIF(カレンダマスタ!$R$5:$R$32,G2142)=1,"OK","×")))))</f>
        <v/>
      </c>
      <c r="BE2142" s="126" t="str">
        <f>IF(AC2142="社員","",IF(G2142="","",IF(R2142&lt;&gt;"","",IF(AF2142="CS","OK",IF(VLOOKUP(E2142,カレンダマスタ!$A$5:$D$381,4,FALSE)&gt;0,"",IF(OR(G2142*24&gt;10.84,H2142*24&lt;14.5)=TRUE,"×","OK"))))))</f>
        <v/>
      </c>
      <c r="BF2142" s="126" t="str">
        <f t="shared" si="678"/>
        <v/>
      </c>
      <c r="BG2142" s="126" t="str">
        <f t="shared" si="675"/>
        <v/>
      </c>
      <c r="BI2142" s="130" t="str">
        <f t="shared" si="692"/>
        <v/>
      </c>
    </row>
    <row r="2143" spans="2:61">
      <c r="B2143" s="111"/>
      <c r="C2143" s="536"/>
      <c r="D2143" s="128"/>
      <c r="E2143" s="583"/>
      <c r="F2143" s="128"/>
      <c r="G2143" s="588"/>
      <c r="H2143" s="588"/>
      <c r="I2143" s="130"/>
      <c r="J2143" s="139"/>
      <c r="K2143" s="131"/>
      <c r="L2143" s="132"/>
      <c r="M2143" s="132"/>
      <c r="N2143" s="141"/>
      <c r="O2143" s="139"/>
      <c r="P2143" s="139"/>
      <c r="Q2143" s="139"/>
      <c r="R2143" s="133"/>
      <c r="S2143" s="134"/>
      <c r="T2143" s="434" t="str">
        <f t="shared" si="686"/>
        <v/>
      </c>
      <c r="U2143" s="429"/>
      <c r="V2143" s="429" t="str">
        <f t="shared" si="687"/>
        <v/>
      </c>
      <c r="W2143" s="298"/>
      <c r="X2143" s="129" t="str">
        <f t="shared" si="693"/>
        <v/>
      </c>
      <c r="Y2143" s="129" t="str">
        <f t="shared" si="688"/>
        <v/>
      </c>
      <c r="Z2143" s="129" t="str">
        <f t="shared" si="689"/>
        <v/>
      </c>
      <c r="AA2143" s="133" t="str">
        <f t="shared" si="681"/>
        <v/>
      </c>
      <c r="AC2143" s="186" t="str">
        <f>AC2126</f>
        <v/>
      </c>
      <c r="AD2143" s="187" t="str">
        <f>AD2126</f>
        <v/>
      </c>
      <c r="AE2143" s="187" t="str">
        <f>AE2126</f>
        <v/>
      </c>
      <c r="AF2143" s="187" t="str">
        <f>AF2126</f>
        <v/>
      </c>
      <c r="AG2143" s="204">
        <f t="shared" si="690"/>
        <v>0</v>
      </c>
      <c r="AI2143" s="140" t="str">
        <f>IF(月報!G2143&lt;&gt;"",月報!G2143,"")</f>
        <v/>
      </c>
      <c r="AJ2143" s="126" t="str">
        <f>IF(月報!W2143&lt;&gt;"",月報!W2143*24,"")</f>
        <v/>
      </c>
      <c r="AK2143" s="126" t="str">
        <f>IF(月報!P2143&lt;&gt;"",月報!P2143,"")</f>
        <v/>
      </c>
      <c r="AL2143" s="126" t="str">
        <f>IF(月報!Q2143&lt;&gt;"",IF(月報!Q2143="平日残","",月報!Q2143),"")</f>
        <v/>
      </c>
      <c r="AM2143" s="126"/>
      <c r="AN2143" s="126" t="str">
        <f t="shared" si="680"/>
        <v/>
      </c>
      <c r="AO2143" s="126" t="str">
        <f>IF($E2143="","",VLOOKUP($E2143,カレンダマスタ!$A$5:$E$381,5,FALSE))</f>
        <v/>
      </c>
      <c r="AQ2143" s="196" t="str">
        <f>IF(G2143="","",IF(VLOOKUP(E2143,カレンダマスタ!$A$5:$D$381,4,FALSE)=0,"",1))</f>
        <v/>
      </c>
      <c r="AR2143" s="136" t="str">
        <f>IF($G2143="","",IF($AD2143="NSTC",INDEX(カレンダマスタ!$I$26:$O$31,MATCH($G2143,カレンダマスタ!$H$26:$H$31,1),MATCH($H2143,カレンダマスタ!$I$25:$O$25,1)),
IF($AD2143="CS本社",INDEX(カレンダマスタ!$I$36:$O$41,MATCH($G2143,カレンダマスタ!$H$36:$H$41,1),MATCH($H2143,カレンダマスタ!$I$35:$O$35,1)),
IF($AD2143="NS本社",INDEX(カレンダマスタ!$I$94:$O$99,MATCH($G2143,カレンダマスタ!$H$95:$H$100,1),MATCH($H2143,カレンダマスタ!$I$93:$O$93,1)),
IF($AD2143="ODC",INDEX(カレンダマスタ!$I$46:$O$51,MATCH($G2143,カレンダマスタ!$H$46:$H$51,1),MATCH($H2143,カレンダマスタ!$I$45:$O$45,1)),
IF($AD2143="NS東京TC",INDEX(カレンダマスタ!$I$56:$O$61,MATCH($G2143,カレンダマスタ!$H$56:$H$61,1),MATCH($H2143,カレンダマスタ!$I$55:$O$55,1)),""))))))</f>
        <v/>
      </c>
      <c r="AS2143" s="126" t="str">
        <f t="shared" si="691"/>
        <v/>
      </c>
      <c r="AU2143" s="137" t="str">
        <f>IF(E2143="","",VLOOKUP($E2143,カレンダマスタ!$A$4:$E$381,4,FALSE))</f>
        <v/>
      </c>
      <c r="AV2143" s="137" t="str">
        <f t="shared" si="682"/>
        <v/>
      </c>
      <c r="AW2143" s="137" t="str">
        <f t="shared" si="683"/>
        <v/>
      </c>
      <c r="AX2143" s="138" t="str">
        <f t="shared" si="684"/>
        <v/>
      </c>
      <c r="AY2143" s="138" t="str">
        <f t="shared" si="685"/>
        <v/>
      </c>
      <c r="AZ2143" s="130" t="str">
        <f>IF(AX2143&amp;AW2143="勤怠未設定","×",IF(AV2143="勤怠修正","×",IF(AC2143="外注","",IF(AA2143="",IF(AY2143&lt;&gt;"","×",""),IF(VLOOKUP(AA2143,カレンダマスタ!$H$66:$I$83,2,FALSE)&lt;&gt;AY2143,"×","OK")))))</f>
        <v/>
      </c>
      <c r="BC2143" s="137" t="str">
        <f>IF(E2143="","",VLOOKUP($E2143,カレンダマスタ!$A$4:$E$381,4,FALSE))</f>
        <v/>
      </c>
      <c r="BD2143" s="126" t="str">
        <f>IF(AC2143="社員","",IF(AG2143=0,"",IF(AD2143="NSTC",IF(COUNTIF(カレンダマスタ!$Q$5:$Q$32,G2143)=1,"OK","×"),
IF(AD2143="NS本社",IF(COUNTIF(カレンダマスタ!$T$5:$T$32,G2143)=1,"OK","×"),IF(COUNTIF(カレンダマスタ!$R$5:$R$32,G2143)=1,"OK","×")))))</f>
        <v/>
      </c>
      <c r="BE2143" s="126" t="str">
        <f>IF(AC2143="社員","",IF(G2143="","",IF(R2143&lt;&gt;"","",IF(AF2143="CS","OK",IF(VLOOKUP(E2143,カレンダマスタ!$A$5:$D$381,4,FALSE)&gt;0,"",IF(OR(G2143*24&gt;10.84,H2143*24&lt;14.5)=TRUE,"×","OK"))))))</f>
        <v/>
      </c>
      <c r="BF2143" s="126" t="str">
        <f t="shared" si="678"/>
        <v/>
      </c>
      <c r="BG2143" s="126" t="str">
        <f t="shared" si="675"/>
        <v/>
      </c>
      <c r="BI2143" s="130" t="str">
        <f t="shared" si="692"/>
        <v/>
      </c>
    </row>
    <row r="2144" spans="2:61">
      <c r="B2144" s="111"/>
      <c r="C2144" s="536"/>
      <c r="D2144" s="128"/>
      <c r="E2144" s="583"/>
      <c r="F2144" s="128"/>
      <c r="G2144" s="588"/>
      <c r="H2144" s="588"/>
      <c r="I2144" s="130"/>
      <c r="J2144" s="139"/>
      <c r="K2144" s="131"/>
      <c r="L2144" s="132"/>
      <c r="M2144" s="132"/>
      <c r="N2144" s="141"/>
      <c r="O2144" s="139"/>
      <c r="P2144" s="139"/>
      <c r="Q2144" s="139"/>
      <c r="R2144" s="133"/>
      <c r="S2144" s="134"/>
      <c r="T2144" s="434" t="str">
        <f t="shared" si="686"/>
        <v/>
      </c>
      <c r="U2144" s="429"/>
      <c r="V2144" s="429" t="str">
        <f t="shared" si="687"/>
        <v/>
      </c>
      <c r="W2144" s="298"/>
      <c r="X2144" s="129" t="str">
        <f t="shared" si="693"/>
        <v/>
      </c>
      <c r="Y2144" s="129" t="str">
        <f t="shared" si="688"/>
        <v/>
      </c>
      <c r="Z2144" s="129" t="str">
        <f t="shared" si="689"/>
        <v/>
      </c>
      <c r="AA2144" s="133" t="str">
        <f t="shared" si="681"/>
        <v/>
      </c>
      <c r="AC2144" s="186" t="str">
        <f>AC2126</f>
        <v/>
      </c>
      <c r="AD2144" s="187" t="str">
        <f>AD2126</f>
        <v/>
      </c>
      <c r="AE2144" s="187" t="str">
        <f>AE2126</f>
        <v/>
      </c>
      <c r="AF2144" s="187" t="str">
        <f>AF2126</f>
        <v/>
      </c>
      <c r="AG2144" s="204">
        <f t="shared" si="690"/>
        <v>0</v>
      </c>
      <c r="AI2144" s="140" t="str">
        <f>IF(月報!G2144&lt;&gt;"",月報!G2144,"")</f>
        <v/>
      </c>
      <c r="AJ2144" s="126" t="str">
        <f>IF(月報!W2144&lt;&gt;"",月報!W2144*24,"")</f>
        <v/>
      </c>
      <c r="AK2144" s="126" t="str">
        <f>IF(月報!P2144&lt;&gt;"",月報!P2144,"")</f>
        <v/>
      </c>
      <c r="AL2144" s="126" t="str">
        <f>IF(月報!Q2144&lt;&gt;"",IF(月報!Q2144="平日残","",月報!Q2144),"")</f>
        <v/>
      </c>
      <c r="AM2144" s="126"/>
      <c r="AN2144" s="126" t="str">
        <f t="shared" si="680"/>
        <v/>
      </c>
      <c r="AO2144" s="126" t="str">
        <f>IF($E2144="","",VLOOKUP($E2144,カレンダマスタ!$A$5:$E$381,5,FALSE))</f>
        <v/>
      </c>
      <c r="AQ2144" s="196" t="str">
        <f>IF(G2144="","",IF(VLOOKUP(E2144,カレンダマスタ!$A$5:$D$381,4,FALSE)=0,"",1))</f>
        <v/>
      </c>
      <c r="AR2144" s="136" t="str">
        <f>IF($G2144="","",IF($AD2144="NSTC",INDEX(カレンダマスタ!$I$26:$O$31,MATCH($G2144,カレンダマスタ!$H$26:$H$31,1),MATCH($H2144,カレンダマスタ!$I$25:$O$25,1)),
IF($AD2144="CS本社",INDEX(カレンダマスタ!$I$36:$O$41,MATCH($G2144,カレンダマスタ!$H$36:$H$41,1),MATCH($H2144,カレンダマスタ!$I$35:$O$35,1)),
IF($AD2144="NS本社",INDEX(カレンダマスタ!$I$94:$O$99,MATCH($G2144,カレンダマスタ!$H$95:$H$100,1),MATCH($H2144,カレンダマスタ!$I$93:$O$93,1)),
IF($AD2144="ODC",INDEX(カレンダマスタ!$I$46:$O$51,MATCH($G2144,カレンダマスタ!$H$46:$H$51,1),MATCH($H2144,カレンダマスタ!$I$45:$O$45,1)),
IF($AD2144="NS東京TC",INDEX(カレンダマスタ!$I$56:$O$61,MATCH($G2144,カレンダマスタ!$H$56:$H$61,1),MATCH($H2144,カレンダマスタ!$I$55:$O$55,1)),""))))))</f>
        <v/>
      </c>
      <c r="AS2144" s="126" t="str">
        <f t="shared" si="691"/>
        <v/>
      </c>
      <c r="AU2144" s="137" t="str">
        <f>IF(E2144="","",VLOOKUP($E2144,カレンダマスタ!$A$4:$E$381,4,FALSE))</f>
        <v/>
      </c>
      <c r="AV2144" s="137" t="str">
        <f t="shared" si="682"/>
        <v/>
      </c>
      <c r="AW2144" s="137" t="str">
        <f t="shared" si="683"/>
        <v/>
      </c>
      <c r="AX2144" s="138" t="str">
        <f t="shared" si="684"/>
        <v/>
      </c>
      <c r="AY2144" s="138" t="str">
        <f t="shared" si="685"/>
        <v/>
      </c>
      <c r="AZ2144" s="130" t="str">
        <f>IF(AX2144&amp;AW2144="勤怠未設定","×",IF(AV2144="勤怠修正","×",IF(AC2144="外注","",IF(AA2144="",IF(AY2144&lt;&gt;"","×",""),IF(VLOOKUP(AA2144,カレンダマスタ!$H$66:$I$83,2,FALSE)&lt;&gt;AY2144,"×","OK")))))</f>
        <v/>
      </c>
      <c r="BC2144" s="137" t="str">
        <f>IF(E2144="","",VLOOKUP($E2144,カレンダマスタ!$A$4:$E$381,4,FALSE))</f>
        <v/>
      </c>
      <c r="BD2144" s="126" t="str">
        <f>IF(AC2144="社員","",IF(AG2144=0,"",IF(AD2144="NSTC",IF(COUNTIF(カレンダマスタ!$Q$5:$Q$32,G2144)=1,"OK","×"),
IF(AD2144="NS本社",IF(COUNTIF(カレンダマスタ!$T$5:$T$32,G2144)=1,"OK","×"),IF(COUNTIF(カレンダマスタ!$R$5:$R$32,G2144)=1,"OK","×")))))</f>
        <v/>
      </c>
      <c r="BE2144" s="126" t="str">
        <f>IF(AC2144="社員","",IF(G2144="","",IF(R2144&lt;&gt;"","",IF(AF2144="CS","OK",IF(VLOOKUP(E2144,カレンダマスタ!$A$5:$D$381,4,FALSE)&gt;0,"",IF(OR(G2144*24&gt;10.84,H2144*24&lt;14.5)=TRUE,"×","OK"))))))</f>
        <v/>
      </c>
      <c r="BF2144" s="126" t="str">
        <f t="shared" si="678"/>
        <v/>
      </c>
      <c r="BG2144" s="126" t="str">
        <f t="shared" si="675"/>
        <v/>
      </c>
      <c r="BI2144" s="130" t="str">
        <f t="shared" si="692"/>
        <v/>
      </c>
    </row>
    <row r="2145" spans="2:61">
      <c r="B2145" s="111"/>
      <c r="C2145" s="536"/>
      <c r="D2145" s="128"/>
      <c r="E2145" s="583"/>
      <c r="F2145" s="128"/>
      <c r="G2145" s="588"/>
      <c r="H2145" s="588"/>
      <c r="I2145" s="130"/>
      <c r="J2145" s="139"/>
      <c r="K2145" s="131"/>
      <c r="L2145" s="132"/>
      <c r="M2145" s="132"/>
      <c r="N2145" s="141"/>
      <c r="O2145" s="139"/>
      <c r="P2145" s="139"/>
      <c r="Q2145" s="139"/>
      <c r="R2145" s="133"/>
      <c r="S2145" s="134"/>
      <c r="T2145" s="434" t="str">
        <f t="shared" si="686"/>
        <v/>
      </c>
      <c r="U2145" s="429"/>
      <c r="V2145" s="429" t="str">
        <f t="shared" si="687"/>
        <v/>
      </c>
      <c r="W2145" s="298"/>
      <c r="X2145" s="129" t="str">
        <f t="shared" si="693"/>
        <v/>
      </c>
      <c r="Y2145" s="129" t="str">
        <f t="shared" si="688"/>
        <v/>
      </c>
      <c r="Z2145" s="129" t="str">
        <f t="shared" si="689"/>
        <v/>
      </c>
      <c r="AA2145" s="133" t="str">
        <f t="shared" si="681"/>
        <v/>
      </c>
      <c r="AC2145" s="186" t="str">
        <f>AC2126</f>
        <v/>
      </c>
      <c r="AD2145" s="187" t="str">
        <f>AD2126</f>
        <v/>
      </c>
      <c r="AE2145" s="187" t="str">
        <f>AE2126</f>
        <v/>
      </c>
      <c r="AF2145" s="187" t="str">
        <f>AF2126</f>
        <v/>
      </c>
      <c r="AG2145" s="204">
        <f t="shared" si="690"/>
        <v>0</v>
      </c>
      <c r="AI2145" s="140" t="str">
        <f>IF(月報!G2145&lt;&gt;"",月報!G2145,"")</f>
        <v/>
      </c>
      <c r="AJ2145" s="126" t="str">
        <f>IF(月報!W2145&lt;&gt;"",月報!W2145*24,"")</f>
        <v/>
      </c>
      <c r="AK2145" s="126" t="str">
        <f>IF(月報!P2145&lt;&gt;"",月報!P2145,"")</f>
        <v/>
      </c>
      <c r="AL2145" s="126" t="str">
        <f>IF(月報!Q2145&lt;&gt;"",IF(月報!Q2145="平日残","",月報!Q2145),"")</f>
        <v/>
      </c>
      <c r="AM2145" s="126"/>
      <c r="AN2145" s="126" t="str">
        <f t="shared" si="680"/>
        <v/>
      </c>
      <c r="AO2145" s="126" t="str">
        <f>IF($E2145="","",VLOOKUP($E2145,カレンダマスタ!$A$5:$E$381,5,FALSE))</f>
        <v/>
      </c>
      <c r="AQ2145" s="196" t="str">
        <f>IF(G2145="","",IF(VLOOKUP(E2145,カレンダマスタ!$A$5:$D$381,4,FALSE)=0,"",1))</f>
        <v/>
      </c>
      <c r="AR2145" s="136" t="str">
        <f>IF($G2145="","",IF($AD2145="NSTC",INDEX(カレンダマスタ!$I$26:$O$31,MATCH($G2145,カレンダマスタ!$H$26:$H$31,1),MATCH($H2145,カレンダマスタ!$I$25:$O$25,1)),
IF($AD2145="CS本社",INDEX(カレンダマスタ!$I$36:$O$41,MATCH($G2145,カレンダマスタ!$H$36:$H$41,1),MATCH($H2145,カレンダマスタ!$I$35:$O$35,1)),
IF($AD2145="NS本社",INDEX(カレンダマスタ!$I$94:$O$99,MATCH($G2145,カレンダマスタ!$H$95:$H$100,1),MATCH($H2145,カレンダマスタ!$I$93:$O$93,1)),
IF($AD2145="ODC",INDEX(カレンダマスタ!$I$46:$O$51,MATCH($G2145,カレンダマスタ!$H$46:$H$51,1),MATCH($H2145,カレンダマスタ!$I$45:$O$45,1)),
IF($AD2145="NS東京TC",INDEX(カレンダマスタ!$I$56:$O$61,MATCH($G2145,カレンダマスタ!$H$56:$H$61,1),MATCH($H2145,カレンダマスタ!$I$55:$O$55,1)),""))))))</f>
        <v/>
      </c>
      <c r="AS2145" s="126" t="str">
        <f t="shared" si="691"/>
        <v/>
      </c>
      <c r="AU2145" s="137" t="str">
        <f>IF(E2145="","",VLOOKUP($E2145,カレンダマスタ!$A$4:$E$381,4,FALSE))</f>
        <v/>
      </c>
      <c r="AV2145" s="137" t="str">
        <f t="shared" si="682"/>
        <v/>
      </c>
      <c r="AW2145" s="137" t="str">
        <f t="shared" si="683"/>
        <v/>
      </c>
      <c r="AX2145" s="138" t="str">
        <f t="shared" si="684"/>
        <v/>
      </c>
      <c r="AY2145" s="138" t="str">
        <f t="shared" si="685"/>
        <v/>
      </c>
      <c r="AZ2145" s="130" t="str">
        <f>IF(AX2145&amp;AW2145="勤怠未設定","×",IF(AV2145="勤怠修正","×",IF(AC2145="外注","",IF(AA2145="",IF(AY2145&lt;&gt;"","×",""),IF(VLOOKUP(AA2145,カレンダマスタ!$H$66:$I$83,2,FALSE)&lt;&gt;AY2145,"×","OK")))))</f>
        <v/>
      </c>
      <c r="BC2145" s="137" t="str">
        <f>IF(E2145="","",VLOOKUP($E2145,カレンダマスタ!$A$4:$E$381,4,FALSE))</f>
        <v/>
      </c>
      <c r="BD2145" s="126" t="str">
        <f>IF(AC2145="社員","",IF(AG2145=0,"",IF(AD2145="NSTC",IF(COUNTIF(カレンダマスタ!$Q$5:$Q$32,G2145)=1,"OK","×"),
IF(AD2145="NS本社",IF(COUNTIF(カレンダマスタ!$T$5:$T$32,G2145)=1,"OK","×"),IF(COUNTIF(カレンダマスタ!$R$5:$R$32,G2145)=1,"OK","×")))))</f>
        <v/>
      </c>
      <c r="BE2145" s="126" t="str">
        <f>IF(AC2145="社員","",IF(G2145="","",IF(R2145&lt;&gt;"","",IF(AF2145="CS","OK",IF(VLOOKUP(E2145,カレンダマスタ!$A$5:$D$381,4,FALSE)&gt;0,"",IF(OR(G2145*24&gt;10.84,H2145*24&lt;14.5)=TRUE,"×","OK"))))))</f>
        <v/>
      </c>
      <c r="BF2145" s="126" t="str">
        <f t="shared" si="678"/>
        <v/>
      </c>
      <c r="BG2145" s="126" t="str">
        <f t="shared" ref="BG2145:BG2205" si="694">IF(AE2145="派遣","",IF(G2145="","",IF(R2145="有給休暇","",IF(S2145="","×","OK"))))</f>
        <v/>
      </c>
      <c r="BI2145" s="130" t="str">
        <f t="shared" si="692"/>
        <v/>
      </c>
    </row>
    <row r="2146" spans="2:61">
      <c r="B2146" s="111"/>
      <c r="C2146" s="537"/>
      <c r="D2146" s="142"/>
      <c r="E2146" s="584"/>
      <c r="F2146" s="142"/>
      <c r="G2146" s="589"/>
      <c r="H2146" s="589"/>
      <c r="I2146" s="144"/>
      <c r="J2146" s="148"/>
      <c r="K2146" s="145"/>
      <c r="L2146" s="146"/>
      <c r="M2146" s="146"/>
      <c r="N2146" s="147"/>
      <c r="O2146" s="148"/>
      <c r="P2146" s="148"/>
      <c r="Q2146" s="148"/>
      <c r="R2146" s="149"/>
      <c r="S2146" s="156"/>
      <c r="T2146" s="435" t="str">
        <f t="shared" si="686"/>
        <v/>
      </c>
      <c r="U2146" s="430"/>
      <c r="V2146" s="430" t="str">
        <f t="shared" si="687"/>
        <v/>
      </c>
      <c r="W2146" s="298"/>
      <c r="X2146" s="143" t="str">
        <f t="shared" si="693"/>
        <v/>
      </c>
      <c r="Y2146" s="143" t="str">
        <f t="shared" si="688"/>
        <v/>
      </c>
      <c r="Z2146" s="143" t="str">
        <f t="shared" si="689"/>
        <v/>
      </c>
      <c r="AA2146" s="149" t="str">
        <f t="shared" si="681"/>
        <v/>
      </c>
      <c r="AC2146" s="188" t="str">
        <f>AC2126</f>
        <v/>
      </c>
      <c r="AD2146" s="189" t="str">
        <f>AD2126</f>
        <v/>
      </c>
      <c r="AE2146" s="189" t="str">
        <f>AE2126</f>
        <v/>
      </c>
      <c r="AF2146" s="189" t="str">
        <f>AF2126</f>
        <v/>
      </c>
      <c r="AG2146" s="205">
        <f t="shared" si="690"/>
        <v>0</v>
      </c>
      <c r="AI2146" s="157" t="str">
        <f>IF(月報!G2146&lt;&gt;"",月報!G2146,"")</f>
        <v/>
      </c>
      <c r="AJ2146" s="151" t="str">
        <f>IF(月報!W2146&lt;&gt;"",月報!W2146*24,"")</f>
        <v/>
      </c>
      <c r="AK2146" s="151" t="str">
        <f>IF(月報!P2146&lt;&gt;"",月報!P2146,"")</f>
        <v/>
      </c>
      <c r="AL2146" s="151" t="str">
        <f>IF(月報!Q2146&lt;&gt;"",IF(月報!Q2146="平日残","",月報!Q2146),"")</f>
        <v/>
      </c>
      <c r="AM2146" s="151"/>
      <c r="AN2146" s="151" t="str">
        <f t="shared" si="680"/>
        <v/>
      </c>
      <c r="AO2146" s="151" t="str">
        <f>IF($E2146="","",VLOOKUP($E2146,カレンダマスタ!$A$5:$E$381,5,FALSE))</f>
        <v/>
      </c>
      <c r="AQ2146" s="197" t="str">
        <f>IF(G2146="","",IF(VLOOKUP(E2146,カレンダマスタ!$A$5:$D$381,4,FALSE)=0,"",1))</f>
        <v/>
      </c>
      <c r="AR2146" s="152" t="str">
        <f>IF($G2146="","",IF($AD2146="NSTC",INDEX(カレンダマスタ!$I$26:$O$31,MATCH($G2146,カレンダマスタ!$H$26:$H$31,1),MATCH($H2146,カレンダマスタ!$I$25:$O$25,1)),
IF($AD2146="CS本社",INDEX(カレンダマスタ!$I$36:$O$41,MATCH($G2146,カレンダマスタ!$H$36:$H$41,1),MATCH($H2146,カレンダマスタ!$I$35:$O$35,1)),
IF($AD2146="NS本社",INDEX(カレンダマスタ!$I$94:$O$99,MATCH($G2146,カレンダマスタ!$H$95:$H$100,1),MATCH($H2146,カレンダマスタ!$I$93:$O$93,1)),
IF($AD2146="ODC",INDEX(カレンダマスタ!$I$46:$O$51,MATCH($G2146,カレンダマスタ!$H$46:$H$51,1),MATCH($H2146,カレンダマスタ!$I$45:$O$45,1)),
IF($AD2146="NS東京TC",INDEX(カレンダマスタ!$I$56:$O$61,MATCH($G2146,カレンダマスタ!$H$56:$H$61,1),MATCH($H2146,カレンダマスタ!$I$55:$O$55,1)),""))))))</f>
        <v/>
      </c>
      <c r="AS2146" s="151" t="str">
        <f t="shared" si="691"/>
        <v/>
      </c>
      <c r="AU2146" s="153" t="str">
        <f>IF(E2146="","",VLOOKUP($E2146,カレンダマスタ!$A$4:$E$381,4,FALSE))</f>
        <v/>
      </c>
      <c r="AV2146" s="153" t="str">
        <f t="shared" si="682"/>
        <v/>
      </c>
      <c r="AW2146" s="153" t="str">
        <f t="shared" si="683"/>
        <v/>
      </c>
      <c r="AX2146" s="154" t="str">
        <f t="shared" si="684"/>
        <v/>
      </c>
      <c r="AY2146" s="154" t="str">
        <f t="shared" si="685"/>
        <v/>
      </c>
      <c r="AZ2146" s="144" t="str">
        <f>IF(AX2146&amp;AW2146="勤怠未設定","×",IF(AV2146="勤怠修正","×",IF(AC2146="外注","",IF(AA2146="",IF(AY2146&lt;&gt;"","×",""),IF(VLOOKUP(AA2146,カレンダマスタ!$H$66:$I$83,2,FALSE)&lt;&gt;AY2146,"×","OK")))))</f>
        <v/>
      </c>
      <c r="BC2146" s="153" t="str">
        <f>IF(E2146="","",VLOOKUP($E2146,カレンダマスタ!$A$4:$E$381,4,FALSE))</f>
        <v/>
      </c>
      <c r="BD2146" s="151" t="str">
        <f>IF(AC2146="社員","",IF(AG2146=0,"",IF(AD2146="NSTC",IF(COUNTIF(カレンダマスタ!$Q$5:$Q$32,G2146)=1,"OK","×"),
IF(AD2146="NS本社",IF(COUNTIF(カレンダマスタ!$T$5:$T$32,G2146)=1,"OK","×"),IF(COUNTIF(カレンダマスタ!$R$5:$R$32,G2146)=1,"OK","×")))))</f>
        <v/>
      </c>
      <c r="BE2146" s="151" t="str">
        <f>IF(AC2146="社員","",IF(G2146="","",IF(R2146&lt;&gt;"","",IF(AF2146="CS","OK",IF(VLOOKUP(E2146,カレンダマスタ!$A$5:$D$381,4,FALSE)&gt;0,"",IF(OR(G2146*24&gt;10.84,H2146*24&lt;14.5)=TRUE,"×","OK"))))))</f>
        <v/>
      </c>
      <c r="BF2146" s="151" t="str">
        <f t="shared" si="678"/>
        <v/>
      </c>
      <c r="BG2146" s="151" t="str">
        <f t="shared" si="694"/>
        <v/>
      </c>
      <c r="BI2146" s="144" t="str">
        <f t="shared" si="692"/>
        <v/>
      </c>
    </row>
    <row r="2147" spans="2:61">
      <c r="B2147" s="111"/>
      <c r="C2147" s="535"/>
      <c r="D2147" s="112"/>
      <c r="E2147" s="582"/>
      <c r="F2147" s="112"/>
      <c r="G2147" s="587"/>
      <c r="H2147" s="587"/>
      <c r="I2147" s="114"/>
      <c r="J2147" s="118"/>
      <c r="K2147" s="115"/>
      <c r="L2147" s="116"/>
      <c r="M2147" s="116"/>
      <c r="N2147" s="117"/>
      <c r="O2147" s="118"/>
      <c r="P2147" s="118"/>
      <c r="Q2147" s="118"/>
      <c r="R2147" s="119"/>
      <c r="S2147" s="120"/>
      <c r="T2147" s="433" t="str">
        <f t="shared" si="686"/>
        <v/>
      </c>
      <c r="U2147" s="431">
        <f>SUM(T2147:T2153)</f>
        <v>0</v>
      </c>
      <c r="V2147" s="431" t="str">
        <f t="shared" si="687"/>
        <v/>
      </c>
      <c r="W2147" s="298"/>
      <c r="X2147" s="113" t="str">
        <f t="shared" si="693"/>
        <v/>
      </c>
      <c r="Y2147" s="113" t="str">
        <f t="shared" si="688"/>
        <v/>
      </c>
      <c r="Z2147" s="113" t="str">
        <f t="shared" si="689"/>
        <v/>
      </c>
      <c r="AA2147" s="119" t="str">
        <f t="shared" si="681"/>
        <v/>
      </c>
      <c r="AC2147" s="190" t="str">
        <f>AC2126</f>
        <v/>
      </c>
      <c r="AD2147" s="191" t="str">
        <f>AD2126</f>
        <v/>
      </c>
      <c r="AE2147" s="191" t="str">
        <f>AE2126</f>
        <v/>
      </c>
      <c r="AF2147" s="191" t="str">
        <f>AF2126</f>
        <v/>
      </c>
      <c r="AG2147" s="206">
        <f t="shared" si="690"/>
        <v>0</v>
      </c>
      <c r="AI2147" s="158" t="str">
        <f>IF(月報!G2147&lt;&gt;"",月報!G2147,"")</f>
        <v/>
      </c>
      <c r="AJ2147" s="122" t="str">
        <f>IF(月報!W2147&lt;&gt;"",月報!W2147*24,"")</f>
        <v/>
      </c>
      <c r="AK2147" s="122" t="str">
        <f>IF(月報!P2147&lt;&gt;"",月報!P2147,"")</f>
        <v/>
      </c>
      <c r="AL2147" s="122" t="str">
        <f>IF(月報!Q2147&lt;&gt;"",IF(月報!Q2147="平日残","",月報!Q2147),"")</f>
        <v/>
      </c>
      <c r="AM2147" s="122"/>
      <c r="AN2147" s="122" t="str">
        <f t="shared" si="680"/>
        <v/>
      </c>
      <c r="AO2147" s="122" t="str">
        <f>IF($E2147="","",VLOOKUP($E2147,カレンダマスタ!$A$5:$E$381,5,FALSE))</f>
        <v/>
      </c>
      <c r="AQ2147" s="195" t="str">
        <f>IF(G2147="","",IF(VLOOKUP(E2147,カレンダマスタ!$A$5:$D$381,4,FALSE)=0,"",1))</f>
        <v/>
      </c>
      <c r="AR2147" s="123" t="str">
        <f>IF($G2147="","",IF($AD2147="NSTC",INDEX(カレンダマスタ!$I$26:$O$31,MATCH($G2147,カレンダマスタ!$H$26:$H$31,1),MATCH($H2147,カレンダマスタ!$I$25:$O$25,1)),
IF($AD2147="CS本社",INDEX(カレンダマスタ!$I$36:$O$41,MATCH($G2147,カレンダマスタ!$H$36:$H$41,1),MATCH($H2147,カレンダマスタ!$I$35:$O$35,1)),
IF($AD2147="NS本社",INDEX(カレンダマスタ!$I$94:$O$99,MATCH($G2147,カレンダマスタ!$H$95:$H$100,1),MATCH($H2147,カレンダマスタ!$I$93:$O$93,1)),
IF($AD2147="ODC",INDEX(カレンダマスタ!$I$46:$O$51,MATCH($G2147,カレンダマスタ!$H$46:$H$51,1),MATCH($H2147,カレンダマスタ!$I$45:$O$45,1)),
IF($AD2147="NS東京TC",INDEX(カレンダマスタ!$I$56:$O$61,MATCH($G2147,カレンダマスタ!$H$56:$H$61,1),MATCH($H2147,カレンダマスタ!$I$55:$O$55,1)),""))))))</f>
        <v/>
      </c>
      <c r="AS2147" s="122" t="str">
        <f t="shared" si="691"/>
        <v/>
      </c>
      <c r="AU2147" s="124" t="str">
        <f>IF(E2147="","",VLOOKUP($E2147,カレンダマスタ!$A$4:$E$381,4,FALSE))</f>
        <v/>
      </c>
      <c r="AV2147" s="124" t="str">
        <f t="shared" si="682"/>
        <v/>
      </c>
      <c r="AW2147" s="124" t="str">
        <f t="shared" si="683"/>
        <v/>
      </c>
      <c r="AX2147" s="125" t="str">
        <f t="shared" si="684"/>
        <v/>
      </c>
      <c r="AY2147" s="125" t="str">
        <f t="shared" si="685"/>
        <v/>
      </c>
      <c r="AZ2147" s="114" t="str">
        <f>IF(AX2147&amp;AW2147="勤怠未設定","×",IF(AV2147="勤怠修正","×",IF(AC2147="外注","",IF(AA2147="",IF(AY2147&lt;&gt;"","×",""),IF(VLOOKUP(AA2147,カレンダマスタ!$H$66:$I$83,2,FALSE)&lt;&gt;AY2147,"×","OK")))))</f>
        <v/>
      </c>
      <c r="BC2147" s="124" t="str">
        <f>IF(E2147="","",VLOOKUP($E2147,カレンダマスタ!$A$4:$E$381,4,FALSE))</f>
        <v/>
      </c>
      <c r="BD2147" s="122" t="str">
        <f>IF(AC2147="社員","",IF(AG2147=0,"",IF(AD2147="NSTC",IF(COUNTIF(カレンダマスタ!$Q$5:$Q$32,G2147)=1,"OK","×"),
IF(AD2147="NS本社",IF(COUNTIF(カレンダマスタ!$T$5:$T$32,G2147)=1,"OK","×"),IF(COUNTIF(カレンダマスタ!$R$5:$R$32,G2147)=1,"OK","×")))))</f>
        <v/>
      </c>
      <c r="BE2147" s="122" t="str">
        <f>IF(AC2147="社員","",IF(G2147="","",IF(R2147&lt;&gt;"","",IF(AF2147="CS","OK",IF(VLOOKUP(E2147,カレンダマスタ!$A$5:$D$381,4,FALSE)&gt;0,"",IF(OR(G2147*24&gt;10.84,H2147*24&lt;14.5)=TRUE,"×","OK"))))))</f>
        <v/>
      </c>
      <c r="BF2147" s="122" t="str">
        <f t="shared" si="678"/>
        <v/>
      </c>
      <c r="BG2147" s="122" t="str">
        <f t="shared" si="694"/>
        <v/>
      </c>
      <c r="BI2147" s="114" t="str">
        <f t="shared" si="692"/>
        <v/>
      </c>
    </row>
    <row r="2148" spans="2:61">
      <c r="B2148" s="111"/>
      <c r="C2148" s="536"/>
      <c r="D2148" s="128"/>
      <c r="E2148" s="583"/>
      <c r="F2148" s="128"/>
      <c r="G2148" s="588"/>
      <c r="H2148" s="588"/>
      <c r="I2148" s="130"/>
      <c r="J2148" s="139"/>
      <c r="K2148" s="131"/>
      <c r="L2148" s="132"/>
      <c r="M2148" s="132"/>
      <c r="N2148" s="141"/>
      <c r="O2148" s="139"/>
      <c r="P2148" s="139"/>
      <c r="Q2148" s="139"/>
      <c r="R2148" s="133"/>
      <c r="S2148" s="134"/>
      <c r="T2148" s="434" t="str">
        <f t="shared" si="686"/>
        <v/>
      </c>
      <c r="U2148" s="429"/>
      <c r="V2148" s="429" t="str">
        <f t="shared" si="687"/>
        <v/>
      </c>
      <c r="W2148" s="298"/>
      <c r="X2148" s="129" t="str">
        <f t="shared" si="693"/>
        <v/>
      </c>
      <c r="Y2148" s="129" t="str">
        <f t="shared" si="688"/>
        <v/>
      </c>
      <c r="Z2148" s="129" t="str">
        <f t="shared" si="689"/>
        <v/>
      </c>
      <c r="AA2148" s="133" t="str">
        <f t="shared" si="681"/>
        <v/>
      </c>
      <c r="AC2148" s="186" t="str">
        <f>AC2126</f>
        <v/>
      </c>
      <c r="AD2148" s="187" t="str">
        <f>AD2126</f>
        <v/>
      </c>
      <c r="AE2148" s="187" t="str">
        <f>AE2126</f>
        <v/>
      </c>
      <c r="AF2148" s="187" t="str">
        <f>AF2126</f>
        <v/>
      </c>
      <c r="AG2148" s="204">
        <f t="shared" si="690"/>
        <v>0</v>
      </c>
      <c r="AI2148" s="135" t="str">
        <f>IF(月報!G2148&lt;&gt;"",月報!G2148,"")</f>
        <v/>
      </c>
      <c r="AJ2148" s="126" t="str">
        <f>IF(月報!W2148&lt;&gt;"",月報!W2148*24,"")</f>
        <v/>
      </c>
      <c r="AK2148" s="126" t="str">
        <f>IF(月報!P2148&lt;&gt;"",月報!P2148,"")</f>
        <v/>
      </c>
      <c r="AL2148" s="126" t="str">
        <f>IF(月報!Q2148&lt;&gt;"",IF(月報!Q2148="平日残","",月報!Q2148),"")</f>
        <v/>
      </c>
      <c r="AM2148" s="126"/>
      <c r="AN2148" s="126" t="str">
        <f t="shared" si="680"/>
        <v/>
      </c>
      <c r="AO2148" s="126" t="str">
        <f>IF($E2148="","",VLOOKUP($E2148,カレンダマスタ!$A$5:$E$381,5,FALSE))</f>
        <v/>
      </c>
      <c r="AQ2148" s="196" t="str">
        <f>IF(G2148="","",IF(VLOOKUP(E2148,カレンダマスタ!$A$5:$D$381,4,FALSE)=0,"",1))</f>
        <v/>
      </c>
      <c r="AR2148" s="136" t="str">
        <f>IF($G2148="","",IF($AD2148="NSTC",INDEX(カレンダマスタ!$I$26:$O$31,MATCH($G2148,カレンダマスタ!$H$26:$H$31,1),MATCH($H2148,カレンダマスタ!$I$25:$O$25,1)),
IF($AD2148="CS本社",INDEX(カレンダマスタ!$I$36:$O$41,MATCH($G2148,カレンダマスタ!$H$36:$H$41,1),MATCH($H2148,カレンダマスタ!$I$35:$O$35,1)),
IF($AD2148="NS本社",INDEX(カレンダマスタ!$I$94:$O$99,MATCH($G2148,カレンダマスタ!$H$95:$H$100,1),MATCH($H2148,カレンダマスタ!$I$93:$O$93,1)),
IF($AD2148="ODC",INDEX(カレンダマスタ!$I$46:$O$51,MATCH($G2148,カレンダマスタ!$H$46:$H$51,1),MATCH($H2148,カレンダマスタ!$I$45:$O$45,1)),
IF($AD2148="NS東京TC",INDEX(カレンダマスタ!$I$56:$O$61,MATCH($G2148,カレンダマスタ!$H$56:$H$61,1),MATCH($H2148,カレンダマスタ!$I$55:$O$55,1)),""))))))</f>
        <v/>
      </c>
      <c r="AS2148" s="126" t="str">
        <f t="shared" si="691"/>
        <v/>
      </c>
      <c r="AU2148" s="137" t="str">
        <f>IF(E2148="","",VLOOKUP($E2148,カレンダマスタ!$A$4:$E$381,4,FALSE))</f>
        <v/>
      </c>
      <c r="AV2148" s="137" t="str">
        <f t="shared" si="682"/>
        <v/>
      </c>
      <c r="AW2148" s="137" t="str">
        <f t="shared" si="683"/>
        <v/>
      </c>
      <c r="AX2148" s="138" t="str">
        <f t="shared" si="684"/>
        <v/>
      </c>
      <c r="AY2148" s="138" t="str">
        <f t="shared" si="685"/>
        <v/>
      </c>
      <c r="AZ2148" s="130" t="str">
        <f>IF(AX2148&amp;AW2148="勤怠未設定","×",IF(AV2148="勤怠修正","×",IF(AC2148="外注","",IF(AA2148="",IF(AY2148&lt;&gt;"","×",""),IF(VLOOKUP(AA2148,カレンダマスタ!$H$66:$I$83,2,FALSE)&lt;&gt;AY2148,"×","OK")))))</f>
        <v/>
      </c>
      <c r="BC2148" s="137" t="str">
        <f>IF(E2148="","",VLOOKUP($E2148,カレンダマスタ!$A$4:$E$381,4,FALSE))</f>
        <v/>
      </c>
      <c r="BD2148" s="126" t="str">
        <f>IF(AC2148="社員","",IF(AG2148=0,"",IF(AD2148="NSTC",IF(COUNTIF(カレンダマスタ!$Q$5:$Q$32,G2148)=1,"OK","×"),
IF(AD2148="NS本社",IF(COUNTIF(カレンダマスタ!$T$5:$T$32,G2148)=1,"OK","×"),IF(COUNTIF(カレンダマスタ!$R$5:$R$32,G2148)=1,"OK","×")))))</f>
        <v/>
      </c>
      <c r="BE2148" s="126" t="str">
        <f>IF(AC2148="社員","",IF(G2148="","",IF(R2148&lt;&gt;"","",IF(AF2148="CS","OK",IF(VLOOKUP(E2148,カレンダマスタ!$A$5:$D$381,4,FALSE)&gt;0,"",IF(OR(G2148*24&gt;10.84,H2148*24&lt;14.5)=TRUE,"×","OK"))))))</f>
        <v/>
      </c>
      <c r="BF2148" s="126" t="str">
        <f t="shared" si="678"/>
        <v/>
      </c>
      <c r="BG2148" s="126" t="str">
        <f t="shared" si="694"/>
        <v/>
      </c>
      <c r="BI2148" s="130" t="str">
        <f t="shared" si="692"/>
        <v/>
      </c>
    </row>
    <row r="2149" spans="2:61">
      <c r="B2149" s="111"/>
      <c r="C2149" s="536"/>
      <c r="D2149" s="128"/>
      <c r="E2149" s="583"/>
      <c r="F2149" s="128"/>
      <c r="G2149" s="588"/>
      <c r="H2149" s="588"/>
      <c r="I2149" s="130"/>
      <c r="J2149" s="139"/>
      <c r="K2149" s="131"/>
      <c r="L2149" s="132"/>
      <c r="M2149" s="132"/>
      <c r="N2149" s="141"/>
      <c r="O2149" s="139"/>
      <c r="P2149" s="139"/>
      <c r="Q2149" s="139"/>
      <c r="R2149" s="133"/>
      <c r="S2149" s="134"/>
      <c r="T2149" s="434" t="str">
        <f t="shared" si="686"/>
        <v/>
      </c>
      <c r="U2149" s="429"/>
      <c r="V2149" s="429" t="str">
        <f t="shared" si="687"/>
        <v/>
      </c>
      <c r="W2149" s="298"/>
      <c r="X2149" s="129" t="str">
        <f t="shared" si="693"/>
        <v/>
      </c>
      <c r="Y2149" s="129" t="str">
        <f t="shared" si="688"/>
        <v/>
      </c>
      <c r="Z2149" s="129" t="str">
        <f t="shared" si="689"/>
        <v/>
      </c>
      <c r="AA2149" s="133" t="str">
        <f t="shared" si="681"/>
        <v/>
      </c>
      <c r="AC2149" s="186" t="str">
        <f>AC2126</f>
        <v/>
      </c>
      <c r="AD2149" s="187" t="str">
        <f>AD2126</f>
        <v/>
      </c>
      <c r="AE2149" s="187" t="str">
        <f>AE2126</f>
        <v/>
      </c>
      <c r="AF2149" s="187" t="str">
        <f>AF2126</f>
        <v/>
      </c>
      <c r="AG2149" s="204">
        <f t="shared" si="690"/>
        <v>0</v>
      </c>
      <c r="AI2149" s="135" t="str">
        <f>IF(月報!G2149&lt;&gt;"",月報!G2149,"")</f>
        <v/>
      </c>
      <c r="AJ2149" s="126" t="str">
        <f>IF(月報!W2149&lt;&gt;"",月報!W2149*24,"")</f>
        <v/>
      </c>
      <c r="AK2149" s="126" t="str">
        <f>IF(月報!P2149&lt;&gt;"",月報!P2149,"")</f>
        <v/>
      </c>
      <c r="AL2149" s="126" t="str">
        <f>IF(月報!Q2149&lt;&gt;"",IF(月報!Q2149="平日残","",月報!Q2149),"")</f>
        <v/>
      </c>
      <c r="AM2149" s="126"/>
      <c r="AN2149" s="126" t="str">
        <f t="shared" si="680"/>
        <v/>
      </c>
      <c r="AO2149" s="126" t="str">
        <f>IF($E2149="","",VLOOKUP($E2149,カレンダマスタ!$A$5:$E$381,5,FALSE))</f>
        <v/>
      </c>
      <c r="AQ2149" s="196" t="str">
        <f>IF(G2149="","",IF(VLOOKUP(E2149,カレンダマスタ!$A$5:$D$381,4,FALSE)=0,"",1))</f>
        <v/>
      </c>
      <c r="AR2149" s="136" t="str">
        <f>IF($G2149="","",IF($AD2149="NSTC",INDEX(カレンダマスタ!$I$26:$O$31,MATCH($G2149,カレンダマスタ!$H$26:$H$31,1),MATCH($H2149,カレンダマスタ!$I$25:$O$25,1)),
IF($AD2149="CS本社",INDEX(カレンダマスタ!$I$36:$O$41,MATCH($G2149,カレンダマスタ!$H$36:$H$41,1),MATCH($H2149,カレンダマスタ!$I$35:$O$35,1)),
IF($AD2149="NS本社",INDEX(カレンダマスタ!$I$94:$O$99,MATCH($G2149,カレンダマスタ!$H$95:$H$100,1),MATCH($H2149,カレンダマスタ!$I$93:$O$93,1)),
IF($AD2149="ODC",INDEX(カレンダマスタ!$I$46:$O$51,MATCH($G2149,カレンダマスタ!$H$46:$H$51,1),MATCH($H2149,カレンダマスタ!$I$45:$O$45,1)),
IF($AD2149="NS東京TC",INDEX(カレンダマスタ!$I$56:$O$61,MATCH($G2149,カレンダマスタ!$H$56:$H$61,1),MATCH($H2149,カレンダマスタ!$I$55:$O$55,1)),""))))))</f>
        <v/>
      </c>
      <c r="AS2149" s="126" t="str">
        <f t="shared" si="691"/>
        <v/>
      </c>
      <c r="AU2149" s="137" t="str">
        <f>IF(E2149="","",VLOOKUP($E2149,カレンダマスタ!$A$4:$E$381,4,FALSE))</f>
        <v/>
      </c>
      <c r="AV2149" s="137" t="str">
        <f t="shared" si="682"/>
        <v/>
      </c>
      <c r="AW2149" s="137" t="str">
        <f t="shared" si="683"/>
        <v/>
      </c>
      <c r="AX2149" s="138" t="str">
        <f t="shared" si="684"/>
        <v/>
      </c>
      <c r="AY2149" s="138" t="str">
        <f t="shared" si="685"/>
        <v/>
      </c>
      <c r="AZ2149" s="130" t="str">
        <f>IF(AX2149&amp;AW2149="勤怠未設定","×",IF(AV2149="勤怠修正","×",IF(AC2149="外注","",IF(AA2149="",IF(AY2149&lt;&gt;"","×",""),IF(VLOOKUP(AA2149,カレンダマスタ!$H$66:$I$83,2,FALSE)&lt;&gt;AY2149,"×","OK")))))</f>
        <v/>
      </c>
      <c r="BC2149" s="137" t="str">
        <f>IF(E2149="","",VLOOKUP($E2149,カレンダマスタ!$A$4:$E$381,4,FALSE))</f>
        <v/>
      </c>
      <c r="BD2149" s="126" t="str">
        <f>IF(AC2149="社員","",IF(AG2149=0,"",IF(AD2149="NSTC",IF(COUNTIF(カレンダマスタ!$Q$5:$Q$32,G2149)=1,"OK","×"),
IF(AD2149="NS本社",IF(COUNTIF(カレンダマスタ!$T$5:$T$32,G2149)=1,"OK","×"),IF(COUNTIF(カレンダマスタ!$R$5:$R$32,G2149)=1,"OK","×")))))</f>
        <v/>
      </c>
      <c r="BE2149" s="126" t="str">
        <f>IF(AC2149="社員","",IF(G2149="","",IF(R2149&lt;&gt;"","",IF(AF2149="CS","OK",IF(VLOOKUP(E2149,カレンダマスタ!$A$5:$D$381,4,FALSE)&gt;0,"",IF(OR(G2149*24&gt;10.84,H2149*24&lt;14.5)=TRUE,"×","OK"))))))</f>
        <v/>
      </c>
      <c r="BF2149" s="126" t="str">
        <f t="shared" si="678"/>
        <v/>
      </c>
      <c r="BG2149" s="126" t="str">
        <f t="shared" si="694"/>
        <v/>
      </c>
      <c r="BI2149" s="130" t="str">
        <f t="shared" si="692"/>
        <v/>
      </c>
    </row>
    <row r="2150" spans="2:61">
      <c r="B2150" s="111"/>
      <c r="C2150" s="536"/>
      <c r="D2150" s="128"/>
      <c r="E2150" s="583"/>
      <c r="F2150" s="128"/>
      <c r="G2150" s="588"/>
      <c r="H2150" s="588"/>
      <c r="I2150" s="130"/>
      <c r="J2150" s="139"/>
      <c r="K2150" s="131"/>
      <c r="L2150" s="132"/>
      <c r="M2150" s="132"/>
      <c r="N2150" s="141"/>
      <c r="O2150" s="139"/>
      <c r="P2150" s="139"/>
      <c r="Q2150" s="139"/>
      <c r="R2150" s="133"/>
      <c r="S2150" s="134"/>
      <c r="T2150" s="434" t="str">
        <f t="shared" si="686"/>
        <v/>
      </c>
      <c r="U2150" s="429"/>
      <c r="V2150" s="429" t="str">
        <f t="shared" si="687"/>
        <v/>
      </c>
      <c r="W2150" s="298"/>
      <c r="X2150" s="129" t="str">
        <f t="shared" si="693"/>
        <v/>
      </c>
      <c r="Y2150" s="129" t="str">
        <f t="shared" si="688"/>
        <v/>
      </c>
      <c r="Z2150" s="129" t="str">
        <f t="shared" si="689"/>
        <v/>
      </c>
      <c r="AA2150" s="133" t="str">
        <f t="shared" si="681"/>
        <v/>
      </c>
      <c r="AC2150" s="186" t="str">
        <f>AC2126</f>
        <v/>
      </c>
      <c r="AD2150" s="187" t="str">
        <f>AD2126</f>
        <v/>
      </c>
      <c r="AE2150" s="187" t="str">
        <f>AE2126</f>
        <v/>
      </c>
      <c r="AF2150" s="187" t="str">
        <f>AF2126</f>
        <v/>
      </c>
      <c r="AG2150" s="204">
        <f t="shared" si="690"/>
        <v>0</v>
      </c>
      <c r="AI2150" s="135" t="str">
        <f>IF(月報!G2150&lt;&gt;"",月報!G2150,"")</f>
        <v/>
      </c>
      <c r="AJ2150" s="126" t="str">
        <f>IF(月報!W2150&lt;&gt;"",月報!W2150*24,"")</f>
        <v/>
      </c>
      <c r="AK2150" s="126" t="str">
        <f>IF(月報!P2150&lt;&gt;"",月報!P2150,"")</f>
        <v/>
      </c>
      <c r="AL2150" s="126" t="str">
        <f>IF(月報!Q2150&lt;&gt;"",IF(月報!Q2150="平日残","",月報!Q2150),"")</f>
        <v/>
      </c>
      <c r="AM2150" s="126"/>
      <c r="AN2150" s="126" t="str">
        <f t="shared" si="680"/>
        <v/>
      </c>
      <c r="AO2150" s="126" t="str">
        <f>IF($E2150="","",VLOOKUP($E2150,カレンダマスタ!$A$5:$E$381,5,FALSE))</f>
        <v/>
      </c>
      <c r="AQ2150" s="196" t="str">
        <f>IF(G2150="","",IF(VLOOKUP(E2150,カレンダマスタ!$A$5:$D$381,4,FALSE)=0,"",1))</f>
        <v/>
      </c>
      <c r="AR2150" s="136" t="str">
        <f>IF($G2150="","",IF($AD2150="NSTC",INDEX(カレンダマスタ!$I$26:$O$31,MATCH($G2150,カレンダマスタ!$H$26:$H$31,1),MATCH($H2150,カレンダマスタ!$I$25:$O$25,1)),
IF($AD2150="CS本社",INDEX(カレンダマスタ!$I$36:$O$41,MATCH($G2150,カレンダマスタ!$H$36:$H$41,1),MATCH($H2150,カレンダマスタ!$I$35:$O$35,1)),
IF($AD2150="NS本社",INDEX(カレンダマスタ!$I$94:$O$99,MATCH($G2150,カレンダマスタ!$H$95:$H$100,1),MATCH($H2150,カレンダマスタ!$I$93:$O$93,1)),
IF($AD2150="ODC",INDEX(カレンダマスタ!$I$46:$O$51,MATCH($G2150,カレンダマスタ!$H$46:$H$51,1),MATCH($H2150,カレンダマスタ!$I$45:$O$45,1)),
IF($AD2150="NS東京TC",INDEX(カレンダマスタ!$I$56:$O$61,MATCH($G2150,カレンダマスタ!$H$56:$H$61,1),MATCH($H2150,カレンダマスタ!$I$55:$O$55,1)),""))))))</f>
        <v/>
      </c>
      <c r="AS2150" s="126" t="str">
        <f t="shared" si="691"/>
        <v/>
      </c>
      <c r="AU2150" s="137" t="str">
        <f>IF(E2150="","",VLOOKUP($E2150,カレンダマスタ!$A$4:$E$381,4,FALSE))</f>
        <v/>
      </c>
      <c r="AV2150" s="137" t="str">
        <f t="shared" si="682"/>
        <v/>
      </c>
      <c r="AW2150" s="137" t="str">
        <f t="shared" si="683"/>
        <v/>
      </c>
      <c r="AX2150" s="138" t="str">
        <f t="shared" si="684"/>
        <v/>
      </c>
      <c r="AY2150" s="138" t="str">
        <f t="shared" si="685"/>
        <v/>
      </c>
      <c r="AZ2150" s="130" t="str">
        <f>IF(AX2150&amp;AW2150="勤怠未設定","×",IF(AV2150="勤怠修正","×",IF(AC2150="外注","",IF(AA2150="",IF(AY2150&lt;&gt;"","×",""),IF(VLOOKUP(AA2150,カレンダマスタ!$H$66:$I$83,2,FALSE)&lt;&gt;AY2150,"×","OK")))))</f>
        <v/>
      </c>
      <c r="BC2150" s="137" t="str">
        <f>IF(E2150="","",VLOOKUP($E2150,カレンダマスタ!$A$4:$E$381,4,FALSE))</f>
        <v/>
      </c>
      <c r="BD2150" s="126" t="str">
        <f>IF(AC2150="社員","",IF(AG2150=0,"",IF(AD2150="NSTC",IF(COUNTIF(カレンダマスタ!$Q$5:$Q$32,G2150)=1,"OK","×"),
IF(AD2150="NS本社",IF(COUNTIF(カレンダマスタ!$T$5:$T$32,G2150)=1,"OK","×"),IF(COUNTIF(カレンダマスタ!$R$5:$R$32,G2150)=1,"OK","×")))))</f>
        <v/>
      </c>
      <c r="BE2150" s="126" t="str">
        <f>IF(AC2150="社員","",IF(G2150="","",IF(R2150&lt;&gt;"","",IF(AF2150="CS","OK",IF(VLOOKUP(E2150,カレンダマスタ!$A$5:$D$381,4,FALSE)&gt;0,"",IF(OR(G2150*24&gt;10.84,H2150*24&lt;14.5)=TRUE,"×","OK"))))))</f>
        <v/>
      </c>
      <c r="BF2150" s="126" t="str">
        <f t="shared" si="678"/>
        <v/>
      </c>
      <c r="BG2150" s="126" t="str">
        <f t="shared" si="694"/>
        <v/>
      </c>
      <c r="BI2150" s="130" t="str">
        <f t="shared" si="692"/>
        <v/>
      </c>
    </row>
    <row r="2151" spans="2:61">
      <c r="B2151" s="111"/>
      <c r="C2151" s="536"/>
      <c r="D2151" s="128"/>
      <c r="E2151" s="583"/>
      <c r="F2151" s="128"/>
      <c r="G2151" s="588"/>
      <c r="H2151" s="588"/>
      <c r="I2151" s="130"/>
      <c r="J2151" s="139"/>
      <c r="K2151" s="131"/>
      <c r="L2151" s="132"/>
      <c r="M2151" s="132"/>
      <c r="N2151" s="141"/>
      <c r="O2151" s="139"/>
      <c r="P2151" s="139"/>
      <c r="Q2151" s="139"/>
      <c r="R2151" s="133"/>
      <c r="S2151" s="134"/>
      <c r="T2151" s="434" t="str">
        <f t="shared" si="686"/>
        <v/>
      </c>
      <c r="U2151" s="429"/>
      <c r="V2151" s="429" t="str">
        <f t="shared" si="687"/>
        <v/>
      </c>
      <c r="W2151" s="298"/>
      <c r="X2151" s="129" t="str">
        <f t="shared" si="693"/>
        <v/>
      </c>
      <c r="Y2151" s="129" t="str">
        <f t="shared" si="688"/>
        <v/>
      </c>
      <c r="Z2151" s="129" t="str">
        <f t="shared" si="689"/>
        <v/>
      </c>
      <c r="AA2151" s="133" t="str">
        <f t="shared" si="681"/>
        <v/>
      </c>
      <c r="AC2151" s="186" t="str">
        <f>AC2126</f>
        <v/>
      </c>
      <c r="AD2151" s="187" t="str">
        <f>AD2126</f>
        <v/>
      </c>
      <c r="AE2151" s="187" t="str">
        <f>AE2126</f>
        <v/>
      </c>
      <c r="AF2151" s="187" t="str">
        <f>AF2126</f>
        <v/>
      </c>
      <c r="AG2151" s="204">
        <f t="shared" si="690"/>
        <v>0</v>
      </c>
      <c r="AI2151" s="140" t="str">
        <f>IF(月報!G2151&lt;&gt;"",月報!G2151,"")</f>
        <v/>
      </c>
      <c r="AJ2151" s="126" t="str">
        <f>IF(月報!W2151&lt;&gt;"",月報!W2151*24,"")</f>
        <v/>
      </c>
      <c r="AK2151" s="126" t="str">
        <f>IF(月報!P2151&lt;&gt;"",月報!P2151,"")</f>
        <v/>
      </c>
      <c r="AL2151" s="126" t="str">
        <f>IF(月報!Q2151&lt;&gt;"",IF(月報!Q2151="平日残","",月報!Q2151),"")</f>
        <v/>
      </c>
      <c r="AM2151" s="126"/>
      <c r="AN2151" s="126" t="str">
        <f t="shared" si="680"/>
        <v/>
      </c>
      <c r="AO2151" s="126" t="str">
        <f>IF($E2151="","",VLOOKUP($E2151,カレンダマスタ!$A$5:$E$381,5,FALSE))</f>
        <v/>
      </c>
      <c r="AQ2151" s="196" t="str">
        <f>IF(G2151="","",IF(VLOOKUP(E2151,カレンダマスタ!$A$5:$D$381,4,FALSE)=0,"",1))</f>
        <v/>
      </c>
      <c r="AR2151" s="136" t="str">
        <f>IF($G2151="","",IF($AD2151="NSTC",INDEX(カレンダマスタ!$I$26:$O$31,MATCH($G2151,カレンダマスタ!$H$26:$H$31,1),MATCH($H2151,カレンダマスタ!$I$25:$O$25,1)),
IF($AD2151="CS本社",INDEX(カレンダマスタ!$I$36:$O$41,MATCH($G2151,カレンダマスタ!$H$36:$H$41,1),MATCH($H2151,カレンダマスタ!$I$35:$O$35,1)),
IF($AD2151="NS本社",INDEX(カレンダマスタ!$I$94:$O$99,MATCH($G2151,カレンダマスタ!$H$95:$H$100,1),MATCH($H2151,カレンダマスタ!$I$93:$O$93,1)),
IF($AD2151="ODC",INDEX(カレンダマスタ!$I$46:$O$51,MATCH($G2151,カレンダマスタ!$H$46:$H$51,1),MATCH($H2151,カレンダマスタ!$I$45:$O$45,1)),
IF($AD2151="NS東京TC",INDEX(カレンダマスタ!$I$56:$O$61,MATCH($G2151,カレンダマスタ!$H$56:$H$61,1),MATCH($H2151,カレンダマスタ!$I$55:$O$55,1)),""))))))</f>
        <v/>
      </c>
      <c r="AS2151" s="126" t="str">
        <f t="shared" si="691"/>
        <v/>
      </c>
      <c r="AU2151" s="137" t="str">
        <f>IF(E2151="","",VLOOKUP($E2151,カレンダマスタ!$A$4:$E$381,4,FALSE))</f>
        <v/>
      </c>
      <c r="AV2151" s="137" t="str">
        <f t="shared" si="682"/>
        <v/>
      </c>
      <c r="AW2151" s="137" t="str">
        <f t="shared" si="683"/>
        <v/>
      </c>
      <c r="AX2151" s="138" t="str">
        <f t="shared" si="684"/>
        <v/>
      </c>
      <c r="AY2151" s="138" t="str">
        <f t="shared" si="685"/>
        <v/>
      </c>
      <c r="AZ2151" s="130" t="str">
        <f>IF(AX2151&amp;AW2151="勤怠未設定","×",IF(AV2151="勤怠修正","×",IF(AC2151="外注","",IF(AA2151="",IF(AY2151&lt;&gt;"","×",""),IF(VLOOKUP(AA2151,カレンダマスタ!$H$66:$I$83,2,FALSE)&lt;&gt;AY2151,"×","OK")))))</f>
        <v/>
      </c>
      <c r="BC2151" s="137" t="str">
        <f>IF(E2151="","",VLOOKUP($E2151,カレンダマスタ!$A$4:$E$381,4,FALSE))</f>
        <v/>
      </c>
      <c r="BD2151" s="126" t="str">
        <f>IF(AC2151="社員","",IF(AG2151=0,"",IF(AD2151="NSTC",IF(COUNTIF(カレンダマスタ!$Q$5:$Q$32,G2151)=1,"OK","×"),
IF(AD2151="NS本社",IF(COUNTIF(カレンダマスタ!$T$5:$T$32,G2151)=1,"OK","×"),IF(COUNTIF(カレンダマスタ!$R$5:$R$32,G2151)=1,"OK","×")))))</f>
        <v/>
      </c>
      <c r="BE2151" s="126" t="str">
        <f>IF(AC2151="社員","",IF(G2151="","",IF(R2151&lt;&gt;"","",IF(AF2151="CS","OK",IF(VLOOKUP(E2151,カレンダマスタ!$A$5:$D$381,4,FALSE)&gt;0,"",IF(OR(G2151*24&gt;10.84,H2151*24&lt;14.5)=TRUE,"×","OK"))))))</f>
        <v/>
      </c>
      <c r="BF2151" s="126" t="str">
        <f t="shared" si="678"/>
        <v/>
      </c>
      <c r="BG2151" s="126" t="str">
        <f t="shared" si="694"/>
        <v/>
      </c>
      <c r="BI2151" s="130" t="str">
        <f t="shared" si="692"/>
        <v/>
      </c>
    </row>
    <row r="2152" spans="2:61">
      <c r="B2152" s="111"/>
      <c r="C2152" s="536"/>
      <c r="D2152" s="128"/>
      <c r="E2152" s="583"/>
      <c r="F2152" s="128"/>
      <c r="G2152" s="588"/>
      <c r="H2152" s="588"/>
      <c r="I2152" s="130"/>
      <c r="J2152" s="139"/>
      <c r="K2152" s="131"/>
      <c r="L2152" s="132"/>
      <c r="M2152" s="132"/>
      <c r="N2152" s="141"/>
      <c r="O2152" s="139"/>
      <c r="P2152" s="139"/>
      <c r="Q2152" s="139"/>
      <c r="R2152" s="133"/>
      <c r="S2152" s="134"/>
      <c r="T2152" s="434" t="str">
        <f t="shared" si="686"/>
        <v/>
      </c>
      <c r="U2152" s="429"/>
      <c r="V2152" s="429" t="str">
        <f t="shared" si="687"/>
        <v/>
      </c>
      <c r="W2152" s="298"/>
      <c r="X2152" s="129" t="str">
        <f t="shared" si="693"/>
        <v/>
      </c>
      <c r="Y2152" s="129" t="str">
        <f t="shared" si="688"/>
        <v/>
      </c>
      <c r="Z2152" s="129" t="str">
        <f t="shared" si="689"/>
        <v/>
      </c>
      <c r="AA2152" s="133" t="str">
        <f t="shared" si="681"/>
        <v/>
      </c>
      <c r="AC2152" s="186" t="str">
        <f>AC2126</f>
        <v/>
      </c>
      <c r="AD2152" s="187" t="str">
        <f>AD2126</f>
        <v/>
      </c>
      <c r="AE2152" s="187" t="str">
        <f>AE2126</f>
        <v/>
      </c>
      <c r="AF2152" s="187" t="str">
        <f>AF2126</f>
        <v/>
      </c>
      <c r="AG2152" s="204">
        <f t="shared" si="690"/>
        <v>0</v>
      </c>
      <c r="AI2152" s="140" t="str">
        <f>IF(月報!G2152&lt;&gt;"",月報!G2152,"")</f>
        <v/>
      </c>
      <c r="AJ2152" s="126" t="str">
        <f>IF(月報!W2152&lt;&gt;"",月報!W2152*24,"")</f>
        <v/>
      </c>
      <c r="AK2152" s="126" t="str">
        <f>IF(月報!P2152&lt;&gt;"",月報!P2152,"")</f>
        <v/>
      </c>
      <c r="AL2152" s="126" t="str">
        <f>IF(月報!Q2152&lt;&gt;"",IF(月報!Q2152="平日残","",月報!Q2152),"")</f>
        <v/>
      </c>
      <c r="AM2152" s="126"/>
      <c r="AN2152" s="126" t="str">
        <f t="shared" si="680"/>
        <v/>
      </c>
      <c r="AO2152" s="126" t="str">
        <f>IF($E2152="","",VLOOKUP($E2152,カレンダマスタ!$A$5:$E$381,5,FALSE))</f>
        <v/>
      </c>
      <c r="AQ2152" s="196" t="str">
        <f>IF(G2152="","",IF(VLOOKUP(E2152,カレンダマスタ!$A$5:$D$381,4,FALSE)=0,"",1))</f>
        <v/>
      </c>
      <c r="AR2152" s="136" t="str">
        <f>IF($G2152="","",IF($AD2152="NSTC",INDEX(カレンダマスタ!$I$26:$O$31,MATCH($G2152,カレンダマスタ!$H$26:$H$31,1),MATCH($H2152,カレンダマスタ!$I$25:$O$25,1)),
IF($AD2152="CS本社",INDEX(カレンダマスタ!$I$36:$O$41,MATCH($G2152,カレンダマスタ!$H$36:$H$41,1),MATCH($H2152,カレンダマスタ!$I$35:$O$35,1)),
IF($AD2152="NS本社",INDEX(カレンダマスタ!$I$94:$O$99,MATCH($G2152,カレンダマスタ!$H$95:$H$100,1),MATCH($H2152,カレンダマスタ!$I$93:$O$93,1)),
IF($AD2152="ODC",INDEX(カレンダマスタ!$I$46:$O$51,MATCH($G2152,カレンダマスタ!$H$46:$H$51,1),MATCH($H2152,カレンダマスタ!$I$45:$O$45,1)),
IF($AD2152="NS東京TC",INDEX(カレンダマスタ!$I$56:$O$61,MATCH($G2152,カレンダマスタ!$H$56:$H$61,1),MATCH($H2152,カレンダマスタ!$I$55:$O$55,1)),""))))))</f>
        <v/>
      </c>
      <c r="AS2152" s="126" t="str">
        <f t="shared" si="691"/>
        <v/>
      </c>
      <c r="AU2152" s="137" t="str">
        <f>IF(E2152="","",VLOOKUP($E2152,カレンダマスタ!$A$4:$E$381,4,FALSE))</f>
        <v/>
      </c>
      <c r="AV2152" s="137" t="str">
        <f t="shared" si="682"/>
        <v/>
      </c>
      <c r="AW2152" s="137" t="str">
        <f t="shared" si="683"/>
        <v/>
      </c>
      <c r="AX2152" s="138" t="str">
        <f t="shared" si="684"/>
        <v/>
      </c>
      <c r="AY2152" s="138" t="str">
        <f t="shared" si="685"/>
        <v/>
      </c>
      <c r="AZ2152" s="130" t="str">
        <f>IF(AX2152&amp;AW2152="勤怠未設定","×",IF(AV2152="勤怠修正","×",IF(AC2152="外注","",IF(AA2152="",IF(AY2152&lt;&gt;"","×",""),IF(VLOOKUP(AA2152,カレンダマスタ!$H$66:$I$83,2,FALSE)&lt;&gt;AY2152,"×","OK")))))</f>
        <v/>
      </c>
      <c r="BC2152" s="137" t="str">
        <f>IF(E2152="","",VLOOKUP($E2152,カレンダマスタ!$A$4:$E$381,4,FALSE))</f>
        <v/>
      </c>
      <c r="BD2152" s="126" t="str">
        <f>IF(AC2152="社員","",IF(AG2152=0,"",IF(AD2152="NSTC",IF(COUNTIF(カレンダマスタ!$Q$5:$Q$32,G2152)=1,"OK","×"),
IF(AD2152="NS本社",IF(COUNTIF(カレンダマスタ!$T$5:$T$32,G2152)=1,"OK","×"),IF(COUNTIF(カレンダマスタ!$R$5:$R$32,G2152)=1,"OK","×")))))</f>
        <v/>
      </c>
      <c r="BE2152" s="126" t="str">
        <f>IF(AC2152="社員","",IF(G2152="","",IF(R2152&lt;&gt;"","",IF(AF2152="CS","OK",IF(VLOOKUP(E2152,カレンダマスタ!$A$5:$D$381,4,FALSE)&gt;0,"",IF(OR(G2152*24&gt;10.84,H2152*24&lt;14.5)=TRUE,"×","OK"))))))</f>
        <v/>
      </c>
      <c r="BF2152" s="126" t="str">
        <f t="shared" si="678"/>
        <v/>
      </c>
      <c r="BG2152" s="126" t="str">
        <f t="shared" si="694"/>
        <v/>
      </c>
      <c r="BI2152" s="130" t="str">
        <f t="shared" si="692"/>
        <v/>
      </c>
    </row>
    <row r="2153" spans="2:61">
      <c r="B2153" s="111"/>
      <c r="C2153" s="537"/>
      <c r="D2153" s="142"/>
      <c r="E2153" s="584"/>
      <c r="F2153" s="142"/>
      <c r="G2153" s="589"/>
      <c r="H2153" s="589"/>
      <c r="I2153" s="144"/>
      <c r="J2153" s="148"/>
      <c r="K2153" s="145"/>
      <c r="L2153" s="146"/>
      <c r="M2153" s="146"/>
      <c r="N2153" s="147"/>
      <c r="O2153" s="148"/>
      <c r="P2153" s="148"/>
      <c r="Q2153" s="148"/>
      <c r="R2153" s="149"/>
      <c r="S2153" s="156"/>
      <c r="T2153" s="435" t="str">
        <f t="shared" si="686"/>
        <v/>
      </c>
      <c r="U2153" s="430"/>
      <c r="V2153" s="430" t="str">
        <f t="shared" si="687"/>
        <v/>
      </c>
      <c r="W2153" s="298"/>
      <c r="X2153" s="143" t="str">
        <f t="shared" si="693"/>
        <v/>
      </c>
      <c r="Y2153" s="143" t="str">
        <f t="shared" si="688"/>
        <v/>
      </c>
      <c r="Z2153" s="143" t="str">
        <f t="shared" si="689"/>
        <v/>
      </c>
      <c r="AA2153" s="149" t="str">
        <f t="shared" si="681"/>
        <v/>
      </c>
      <c r="AC2153" s="188" t="str">
        <f>AC2126</f>
        <v/>
      </c>
      <c r="AD2153" s="189" t="str">
        <f>AD2126</f>
        <v/>
      </c>
      <c r="AE2153" s="189" t="str">
        <f>AE2126</f>
        <v/>
      </c>
      <c r="AF2153" s="189" t="str">
        <f>AF2126</f>
        <v/>
      </c>
      <c r="AG2153" s="205">
        <f t="shared" si="690"/>
        <v>0</v>
      </c>
      <c r="AI2153" s="157" t="str">
        <f>IF(月報!G2153&lt;&gt;"",月報!G2153,"")</f>
        <v/>
      </c>
      <c r="AJ2153" s="151" t="str">
        <f>IF(月報!W2153&lt;&gt;"",月報!W2153*24,"")</f>
        <v/>
      </c>
      <c r="AK2153" s="151" t="str">
        <f>IF(月報!P2153&lt;&gt;"",月報!P2153,"")</f>
        <v/>
      </c>
      <c r="AL2153" s="151" t="str">
        <f>IF(月報!Q2153&lt;&gt;"",IF(月報!Q2153="平日残","",月報!Q2153),"")</f>
        <v/>
      </c>
      <c r="AM2153" s="151"/>
      <c r="AN2153" s="151" t="str">
        <f t="shared" si="680"/>
        <v/>
      </c>
      <c r="AO2153" s="151" t="str">
        <f>IF($E2153="","",VLOOKUP($E2153,カレンダマスタ!$A$5:$E$381,5,FALSE))</f>
        <v/>
      </c>
      <c r="AQ2153" s="197" t="str">
        <f>IF(G2153="","",IF(VLOOKUP(E2153,カレンダマスタ!$A$5:$D$381,4,FALSE)=0,"",1))</f>
        <v/>
      </c>
      <c r="AR2153" s="152" t="str">
        <f>IF($G2153="","",IF($AD2153="NSTC",INDEX(カレンダマスタ!$I$26:$O$31,MATCH($G2153,カレンダマスタ!$H$26:$H$31,1),MATCH($H2153,カレンダマスタ!$I$25:$O$25,1)),
IF($AD2153="CS本社",INDEX(カレンダマスタ!$I$36:$O$41,MATCH($G2153,カレンダマスタ!$H$36:$H$41,1),MATCH($H2153,カレンダマスタ!$I$35:$O$35,1)),
IF($AD2153="NS本社",INDEX(カレンダマスタ!$I$94:$O$99,MATCH($G2153,カレンダマスタ!$H$95:$H$100,1),MATCH($H2153,カレンダマスタ!$I$93:$O$93,1)),
IF($AD2153="ODC",INDEX(カレンダマスタ!$I$46:$O$51,MATCH($G2153,カレンダマスタ!$H$46:$H$51,1),MATCH($H2153,カレンダマスタ!$I$45:$O$45,1)),
IF($AD2153="NS東京TC",INDEX(カレンダマスタ!$I$56:$O$61,MATCH($G2153,カレンダマスタ!$H$56:$H$61,1),MATCH($H2153,カレンダマスタ!$I$55:$O$55,1)),""))))))</f>
        <v/>
      </c>
      <c r="AS2153" s="151" t="str">
        <f t="shared" si="691"/>
        <v/>
      </c>
      <c r="AU2153" s="153" t="str">
        <f>IF(E2153="","",VLOOKUP($E2153,カレンダマスタ!$A$4:$E$381,4,FALSE))</f>
        <v/>
      </c>
      <c r="AV2153" s="153" t="str">
        <f t="shared" si="682"/>
        <v/>
      </c>
      <c r="AW2153" s="153" t="str">
        <f t="shared" si="683"/>
        <v/>
      </c>
      <c r="AX2153" s="154" t="str">
        <f t="shared" si="684"/>
        <v/>
      </c>
      <c r="AY2153" s="154" t="str">
        <f t="shared" si="685"/>
        <v/>
      </c>
      <c r="AZ2153" s="144" t="str">
        <f>IF(AX2153&amp;AW2153="勤怠未設定","×",IF(AV2153="勤怠修正","×",IF(AC2153="外注","",IF(AA2153="",IF(AY2153&lt;&gt;"","×",""),IF(VLOOKUP(AA2153,カレンダマスタ!$H$66:$I$83,2,FALSE)&lt;&gt;AY2153,"×","OK")))))</f>
        <v/>
      </c>
      <c r="BC2153" s="153" t="str">
        <f>IF(E2153="","",VLOOKUP($E2153,カレンダマスタ!$A$4:$E$381,4,FALSE))</f>
        <v/>
      </c>
      <c r="BD2153" s="151" t="str">
        <f>IF(AC2153="社員","",IF(AG2153=0,"",IF(AD2153="NSTC",IF(COUNTIF(カレンダマスタ!$Q$5:$Q$32,G2153)=1,"OK","×"),
IF(AD2153="NS本社",IF(COUNTIF(カレンダマスタ!$T$5:$T$32,G2153)=1,"OK","×"),IF(COUNTIF(カレンダマスタ!$R$5:$R$32,G2153)=1,"OK","×")))))</f>
        <v/>
      </c>
      <c r="BE2153" s="151" t="str">
        <f>IF(AC2153="社員","",IF(G2153="","",IF(R2153&lt;&gt;"","",IF(AF2153="CS","OK",IF(VLOOKUP(E2153,カレンダマスタ!$A$5:$D$381,4,FALSE)&gt;0,"",IF(OR(G2153*24&gt;10.84,H2153*24&lt;14.5)=TRUE,"×","OK"))))))</f>
        <v/>
      </c>
      <c r="BF2153" s="151" t="str">
        <f t="shared" si="678"/>
        <v/>
      </c>
      <c r="BG2153" s="151" t="str">
        <f t="shared" si="694"/>
        <v/>
      </c>
      <c r="BI2153" s="144" t="str">
        <f t="shared" si="692"/>
        <v/>
      </c>
    </row>
    <row r="2154" spans="2:61">
      <c r="B2154" s="111"/>
      <c r="C2154" s="535"/>
      <c r="D2154" s="112"/>
      <c r="E2154" s="582"/>
      <c r="F2154" s="112"/>
      <c r="G2154" s="587"/>
      <c r="H2154" s="587"/>
      <c r="I2154" s="114"/>
      <c r="J2154" s="118"/>
      <c r="K2154" s="115"/>
      <c r="L2154" s="116"/>
      <c r="M2154" s="116"/>
      <c r="N2154" s="117"/>
      <c r="O2154" s="118"/>
      <c r="P2154" s="118"/>
      <c r="Q2154" s="118"/>
      <c r="R2154" s="119"/>
      <c r="S2154" s="120"/>
      <c r="T2154" s="433" t="str">
        <f t="shared" si="686"/>
        <v/>
      </c>
      <c r="U2154" s="431">
        <f>SUM(T2154:T2160)</f>
        <v>0</v>
      </c>
      <c r="V2154" s="431" t="str">
        <f t="shared" si="687"/>
        <v/>
      </c>
      <c r="W2154" s="298"/>
      <c r="X2154" s="113" t="str">
        <f t="shared" si="693"/>
        <v/>
      </c>
      <c r="Y2154" s="113" t="str">
        <f t="shared" si="688"/>
        <v/>
      </c>
      <c r="Z2154" s="113" t="str">
        <f t="shared" si="689"/>
        <v/>
      </c>
      <c r="AA2154" s="119" t="str">
        <f t="shared" si="681"/>
        <v/>
      </c>
      <c r="AC2154" s="190" t="str">
        <f>AC2126</f>
        <v/>
      </c>
      <c r="AD2154" s="191" t="str">
        <f>AD2126</f>
        <v/>
      </c>
      <c r="AE2154" s="191" t="str">
        <f>AE2126</f>
        <v/>
      </c>
      <c r="AF2154" s="191" t="str">
        <f>AF2126</f>
        <v/>
      </c>
      <c r="AG2154" s="206">
        <f t="shared" si="690"/>
        <v>0</v>
      </c>
      <c r="AI2154" s="159" t="str">
        <f>IF(月報!G2154&lt;&gt;"",月報!G2154,"")</f>
        <v/>
      </c>
      <c r="AJ2154" s="122" t="str">
        <f>IF(月報!W2154&lt;&gt;"",月報!W2154*24,"")</f>
        <v/>
      </c>
      <c r="AK2154" s="122" t="str">
        <f>IF(月報!P2154&lt;&gt;"",月報!P2154,"")</f>
        <v/>
      </c>
      <c r="AL2154" s="122" t="str">
        <f>IF(月報!Q2154&lt;&gt;"",IF(月報!Q2154="平日残","",月報!Q2154),"")</f>
        <v/>
      </c>
      <c r="AM2154" s="122"/>
      <c r="AN2154" s="122" t="str">
        <f t="shared" si="680"/>
        <v/>
      </c>
      <c r="AO2154" s="122" t="str">
        <f>IF($E2154="","",VLOOKUP($E2154,カレンダマスタ!$A$5:$E$381,5,FALSE))</f>
        <v/>
      </c>
      <c r="AQ2154" s="195" t="str">
        <f>IF(G2154="","",IF(VLOOKUP(E2154,カレンダマスタ!$A$5:$D$381,4,FALSE)=0,"",1))</f>
        <v/>
      </c>
      <c r="AR2154" s="123" t="str">
        <f>IF($G2154="","",IF($AD2154="NSTC",INDEX(カレンダマスタ!$I$26:$O$31,MATCH($G2154,カレンダマスタ!$H$26:$H$31,1),MATCH($H2154,カレンダマスタ!$I$25:$O$25,1)),
IF($AD2154="CS本社",INDEX(カレンダマスタ!$I$36:$O$41,MATCH($G2154,カレンダマスタ!$H$36:$H$41,1),MATCH($H2154,カレンダマスタ!$I$35:$O$35,1)),
IF($AD2154="NS本社",INDEX(カレンダマスタ!$I$94:$O$99,MATCH($G2154,カレンダマスタ!$H$95:$H$100,1),MATCH($H2154,カレンダマスタ!$I$93:$O$93,1)),
IF($AD2154="ODC",INDEX(カレンダマスタ!$I$46:$O$51,MATCH($G2154,カレンダマスタ!$H$46:$H$51,1),MATCH($H2154,カレンダマスタ!$I$45:$O$45,1)),
IF($AD2154="NS東京TC",INDEX(カレンダマスタ!$I$56:$O$61,MATCH($G2154,カレンダマスタ!$H$56:$H$61,1),MATCH($H2154,カレンダマスタ!$I$55:$O$55,1)),""))))))</f>
        <v/>
      </c>
      <c r="AS2154" s="122" t="str">
        <f t="shared" si="691"/>
        <v/>
      </c>
      <c r="AU2154" s="124" t="str">
        <f>IF(E2154="","",VLOOKUP($E2154,カレンダマスタ!$A$4:$E$381,4,FALSE))</f>
        <v/>
      </c>
      <c r="AV2154" s="124" t="str">
        <f t="shared" si="682"/>
        <v/>
      </c>
      <c r="AW2154" s="124" t="str">
        <f t="shared" si="683"/>
        <v/>
      </c>
      <c r="AX2154" s="125" t="str">
        <f t="shared" si="684"/>
        <v/>
      </c>
      <c r="AY2154" s="125" t="str">
        <f t="shared" si="685"/>
        <v/>
      </c>
      <c r="AZ2154" s="114" t="str">
        <f>IF(AX2154&amp;AW2154="勤怠未設定","×",IF(AV2154="勤怠修正","×",IF(AC2154="外注","",IF(AA2154="",IF(AY2154&lt;&gt;"","×",""),IF(VLOOKUP(AA2154,カレンダマスタ!$H$66:$I$83,2,FALSE)&lt;&gt;AY2154,"×","OK")))))</f>
        <v/>
      </c>
      <c r="BC2154" s="124" t="str">
        <f>IF(E2154="","",VLOOKUP($E2154,カレンダマスタ!$A$4:$E$381,4,FALSE))</f>
        <v/>
      </c>
      <c r="BD2154" s="122" t="str">
        <f>IF(AC2154="社員","",IF(AG2154=0,"",IF(AD2154="NSTC",IF(COUNTIF(カレンダマスタ!$Q$5:$Q$32,G2154)=1,"OK","×"),
IF(AD2154="NS本社",IF(COUNTIF(カレンダマスタ!$T$5:$T$32,G2154)=1,"OK","×"),IF(COUNTIF(カレンダマスタ!$R$5:$R$32,G2154)=1,"OK","×")))))</f>
        <v/>
      </c>
      <c r="BE2154" s="122" t="str">
        <f>IF(AC2154="社員","",IF(G2154="","",IF(R2154&lt;&gt;"","",IF(AF2154="CS","OK",IF(VLOOKUP(E2154,カレンダマスタ!$A$5:$D$381,4,FALSE)&gt;0,"",IF(OR(G2154*24&gt;10.84,H2154*24&lt;14.5)=TRUE,"×","OK"))))))</f>
        <v/>
      </c>
      <c r="BF2154" s="122" t="str">
        <f t="shared" si="678"/>
        <v/>
      </c>
      <c r="BG2154" s="122" t="str">
        <f t="shared" si="694"/>
        <v/>
      </c>
      <c r="BI2154" s="114" t="str">
        <f t="shared" si="692"/>
        <v/>
      </c>
    </row>
    <row r="2155" spans="2:61">
      <c r="B2155" s="111"/>
      <c r="C2155" s="536"/>
      <c r="D2155" s="128"/>
      <c r="E2155" s="583"/>
      <c r="F2155" s="128"/>
      <c r="G2155" s="588"/>
      <c r="H2155" s="588"/>
      <c r="I2155" s="130"/>
      <c r="J2155" s="139"/>
      <c r="K2155" s="131"/>
      <c r="L2155" s="132"/>
      <c r="M2155" s="132"/>
      <c r="N2155" s="141"/>
      <c r="O2155" s="139"/>
      <c r="P2155" s="139"/>
      <c r="Q2155" s="139"/>
      <c r="R2155" s="133"/>
      <c r="S2155" s="134"/>
      <c r="T2155" s="434" t="str">
        <f t="shared" si="686"/>
        <v/>
      </c>
      <c r="U2155" s="429"/>
      <c r="V2155" s="429" t="str">
        <f t="shared" si="687"/>
        <v/>
      </c>
      <c r="W2155" s="298"/>
      <c r="X2155" s="129" t="str">
        <f t="shared" si="693"/>
        <v/>
      </c>
      <c r="Y2155" s="129" t="str">
        <f t="shared" si="688"/>
        <v/>
      </c>
      <c r="Z2155" s="129" t="str">
        <f t="shared" si="689"/>
        <v/>
      </c>
      <c r="AA2155" s="133" t="str">
        <f t="shared" si="681"/>
        <v/>
      </c>
      <c r="AC2155" s="186" t="str">
        <f>AC2126</f>
        <v/>
      </c>
      <c r="AD2155" s="187" t="str">
        <f>AD2126</f>
        <v/>
      </c>
      <c r="AE2155" s="187" t="str">
        <f>AE2126</f>
        <v/>
      </c>
      <c r="AF2155" s="187" t="str">
        <f>AF2126</f>
        <v/>
      </c>
      <c r="AG2155" s="204">
        <f t="shared" si="690"/>
        <v>0</v>
      </c>
      <c r="AI2155" s="135" t="str">
        <f>IF(月報!G2155&lt;&gt;"",月報!G2155,"")</f>
        <v/>
      </c>
      <c r="AJ2155" s="126" t="str">
        <f>IF(月報!W2155&lt;&gt;"",月報!W2155*24,"")</f>
        <v/>
      </c>
      <c r="AK2155" s="126" t="str">
        <f>IF(月報!P2155&lt;&gt;"",月報!P2155,"")</f>
        <v/>
      </c>
      <c r="AL2155" s="126" t="str">
        <f>IF(月報!Q2155&lt;&gt;"",IF(月報!Q2155="平日残","",月報!Q2155),"")</f>
        <v/>
      </c>
      <c r="AM2155" s="126"/>
      <c r="AN2155" s="126" t="str">
        <f t="shared" si="680"/>
        <v/>
      </c>
      <c r="AO2155" s="126" t="str">
        <f>IF($E2155="","",VLOOKUP($E2155,カレンダマスタ!$A$5:$E$381,5,FALSE))</f>
        <v/>
      </c>
      <c r="AQ2155" s="196" t="str">
        <f>IF(G2155="","",IF(VLOOKUP(E2155,カレンダマスタ!$A$5:$D$381,4,FALSE)=0,"",1))</f>
        <v/>
      </c>
      <c r="AR2155" s="136" t="str">
        <f>IF($G2155="","",IF($AD2155="NSTC",INDEX(カレンダマスタ!$I$26:$O$31,MATCH($G2155,カレンダマスタ!$H$26:$H$31,1),MATCH($H2155,カレンダマスタ!$I$25:$O$25,1)),
IF($AD2155="CS本社",INDEX(カレンダマスタ!$I$36:$O$41,MATCH($G2155,カレンダマスタ!$H$36:$H$41,1),MATCH($H2155,カレンダマスタ!$I$35:$O$35,1)),
IF($AD2155="NS本社",INDEX(カレンダマスタ!$I$94:$O$99,MATCH($G2155,カレンダマスタ!$H$95:$H$100,1),MATCH($H2155,カレンダマスタ!$I$93:$O$93,1)),
IF($AD2155="ODC",INDEX(カレンダマスタ!$I$46:$O$51,MATCH($G2155,カレンダマスタ!$H$46:$H$51,1),MATCH($H2155,カレンダマスタ!$I$45:$O$45,1)),
IF($AD2155="NS東京TC",INDEX(カレンダマスタ!$I$56:$O$61,MATCH($G2155,カレンダマスタ!$H$56:$H$61,1),MATCH($H2155,カレンダマスタ!$I$55:$O$55,1)),""))))))</f>
        <v/>
      </c>
      <c r="AS2155" s="126" t="str">
        <f t="shared" si="691"/>
        <v/>
      </c>
      <c r="AU2155" s="137" t="str">
        <f>IF(E2155="","",VLOOKUP($E2155,カレンダマスタ!$A$4:$E$381,4,FALSE))</f>
        <v/>
      </c>
      <c r="AV2155" s="137" t="str">
        <f t="shared" si="682"/>
        <v/>
      </c>
      <c r="AW2155" s="137" t="str">
        <f t="shared" si="683"/>
        <v/>
      </c>
      <c r="AX2155" s="138" t="str">
        <f t="shared" si="684"/>
        <v/>
      </c>
      <c r="AY2155" s="138" t="str">
        <f t="shared" si="685"/>
        <v/>
      </c>
      <c r="AZ2155" s="130" t="str">
        <f>IF(AX2155&amp;AW2155="勤怠未設定","×",IF(AV2155="勤怠修正","×",IF(AC2155="外注","",IF(AA2155="",IF(AY2155&lt;&gt;"","×",""),IF(VLOOKUP(AA2155,カレンダマスタ!$H$66:$I$83,2,FALSE)&lt;&gt;AY2155,"×","OK")))))</f>
        <v/>
      </c>
      <c r="BC2155" s="137" t="str">
        <f>IF(E2155="","",VLOOKUP($E2155,カレンダマスタ!$A$4:$E$381,4,FALSE))</f>
        <v/>
      </c>
      <c r="BD2155" s="126" t="str">
        <f>IF(AC2155="社員","",IF(AG2155=0,"",IF(AD2155="NSTC",IF(COUNTIF(カレンダマスタ!$Q$5:$Q$32,G2155)=1,"OK","×"),
IF(AD2155="NS本社",IF(COUNTIF(カレンダマスタ!$T$5:$T$32,G2155)=1,"OK","×"),IF(COUNTIF(カレンダマスタ!$R$5:$R$32,G2155)=1,"OK","×")))))</f>
        <v/>
      </c>
      <c r="BE2155" s="126" t="str">
        <f>IF(AC2155="社員","",IF(G2155="","",IF(R2155&lt;&gt;"","",IF(AF2155="CS","OK",IF(VLOOKUP(E2155,カレンダマスタ!$A$5:$D$381,4,FALSE)&gt;0,"",IF(OR(G2155*24&gt;10.84,H2155*24&lt;14.5)=TRUE,"×","OK"))))))</f>
        <v/>
      </c>
      <c r="BF2155" s="126" t="str">
        <f t="shared" si="678"/>
        <v/>
      </c>
      <c r="BG2155" s="126" t="str">
        <f t="shared" si="694"/>
        <v/>
      </c>
      <c r="BI2155" s="130" t="str">
        <f t="shared" si="692"/>
        <v/>
      </c>
    </row>
    <row r="2156" spans="2:61">
      <c r="B2156" s="111"/>
      <c r="C2156" s="536"/>
      <c r="D2156" s="128"/>
      <c r="E2156" s="583"/>
      <c r="F2156" s="128"/>
      <c r="G2156" s="588"/>
      <c r="H2156" s="588"/>
      <c r="I2156" s="130"/>
      <c r="J2156" s="139"/>
      <c r="K2156" s="131"/>
      <c r="L2156" s="132"/>
      <c r="M2156" s="132"/>
      <c r="N2156" s="141"/>
      <c r="O2156" s="139"/>
      <c r="P2156" s="139"/>
      <c r="Q2156" s="139"/>
      <c r="R2156" s="133"/>
      <c r="S2156" s="134"/>
      <c r="T2156" s="434" t="str">
        <f t="shared" si="686"/>
        <v/>
      </c>
      <c r="U2156" s="429"/>
      <c r="V2156" s="429" t="str">
        <f t="shared" si="687"/>
        <v/>
      </c>
      <c r="W2156" s="298"/>
      <c r="X2156" s="129" t="str">
        <f t="shared" si="693"/>
        <v/>
      </c>
      <c r="Y2156" s="129" t="str">
        <f t="shared" si="688"/>
        <v/>
      </c>
      <c r="Z2156" s="129" t="str">
        <f t="shared" si="689"/>
        <v/>
      </c>
      <c r="AA2156" s="133" t="str">
        <f t="shared" si="681"/>
        <v/>
      </c>
      <c r="AC2156" s="186" t="str">
        <f>AC2126</f>
        <v/>
      </c>
      <c r="AD2156" s="187" t="str">
        <f>AD2126</f>
        <v/>
      </c>
      <c r="AE2156" s="187" t="str">
        <f>AE2126</f>
        <v/>
      </c>
      <c r="AF2156" s="187" t="str">
        <f>AF2126</f>
        <v/>
      </c>
      <c r="AG2156" s="204">
        <f t="shared" si="690"/>
        <v>0</v>
      </c>
      <c r="AI2156" s="160" t="str">
        <f>IF(月報!G2156&lt;&gt;"",月報!G2156,"")</f>
        <v/>
      </c>
      <c r="AJ2156" s="126" t="str">
        <f>IF(月報!W2156&lt;&gt;"",月報!W2156*24,"")</f>
        <v/>
      </c>
      <c r="AK2156" s="126" t="str">
        <f>IF(月報!P2156&lt;&gt;"",月報!P2156,"")</f>
        <v/>
      </c>
      <c r="AL2156" s="126" t="str">
        <f>IF(月報!Q2156&lt;&gt;"",IF(月報!Q2156="平日残","",月報!Q2156),"")</f>
        <v/>
      </c>
      <c r="AM2156" s="126"/>
      <c r="AN2156" s="126" t="str">
        <f t="shared" si="680"/>
        <v/>
      </c>
      <c r="AO2156" s="126" t="str">
        <f>IF($E2156="","",VLOOKUP($E2156,カレンダマスタ!$A$5:$E$381,5,FALSE))</f>
        <v/>
      </c>
      <c r="AQ2156" s="196" t="str">
        <f>IF(G2156="","",IF(VLOOKUP(E2156,カレンダマスタ!$A$5:$D$381,4,FALSE)=0,"",1))</f>
        <v/>
      </c>
      <c r="AR2156" s="136" t="str">
        <f>IF($G2156="","",IF($AD2156="NSTC",INDEX(カレンダマスタ!$I$26:$O$31,MATCH($G2156,カレンダマスタ!$H$26:$H$31,1),MATCH($H2156,カレンダマスタ!$I$25:$O$25,1)),
IF($AD2156="CS本社",INDEX(カレンダマスタ!$I$36:$O$41,MATCH($G2156,カレンダマスタ!$H$36:$H$41,1),MATCH($H2156,カレンダマスタ!$I$35:$O$35,1)),
IF($AD2156="NS本社",INDEX(カレンダマスタ!$I$94:$O$99,MATCH($G2156,カレンダマスタ!$H$95:$H$100,1),MATCH($H2156,カレンダマスタ!$I$93:$O$93,1)),
IF($AD2156="ODC",INDEX(カレンダマスタ!$I$46:$O$51,MATCH($G2156,カレンダマスタ!$H$46:$H$51,1),MATCH($H2156,カレンダマスタ!$I$45:$O$45,1)),
IF($AD2156="NS東京TC",INDEX(カレンダマスタ!$I$56:$O$61,MATCH($G2156,カレンダマスタ!$H$56:$H$61,1),MATCH($H2156,カレンダマスタ!$I$55:$O$55,1)),""))))))</f>
        <v/>
      </c>
      <c r="AS2156" s="126" t="str">
        <f t="shared" si="691"/>
        <v/>
      </c>
      <c r="AU2156" s="137" t="str">
        <f>IF(E2156="","",VLOOKUP($E2156,カレンダマスタ!$A$4:$E$381,4,FALSE))</f>
        <v/>
      </c>
      <c r="AV2156" s="137" t="str">
        <f t="shared" si="682"/>
        <v/>
      </c>
      <c r="AW2156" s="137" t="str">
        <f t="shared" si="683"/>
        <v/>
      </c>
      <c r="AX2156" s="138" t="str">
        <f t="shared" si="684"/>
        <v/>
      </c>
      <c r="AY2156" s="138" t="str">
        <f t="shared" si="685"/>
        <v/>
      </c>
      <c r="AZ2156" s="130" t="str">
        <f>IF(AX2156&amp;AW2156="勤怠未設定","×",IF(AV2156="勤怠修正","×",IF(AC2156="外注","",IF(AA2156="",IF(AY2156&lt;&gt;"","×",""),IF(VLOOKUP(AA2156,カレンダマスタ!$H$66:$I$83,2,FALSE)&lt;&gt;AY2156,"×","OK")))))</f>
        <v/>
      </c>
      <c r="BC2156" s="137" t="str">
        <f>IF(E2156="","",VLOOKUP($E2156,カレンダマスタ!$A$4:$E$381,4,FALSE))</f>
        <v/>
      </c>
      <c r="BD2156" s="126" t="str">
        <f>IF(AC2156="社員","",IF(AG2156=0,"",IF(AD2156="NSTC",IF(COUNTIF(カレンダマスタ!$Q$5:$Q$32,G2156)=1,"OK","×"),
IF(AD2156="NS本社",IF(COUNTIF(カレンダマスタ!$T$5:$T$32,G2156)=1,"OK","×"),IF(COUNTIF(カレンダマスタ!$R$5:$R$32,G2156)=1,"OK","×")))))</f>
        <v/>
      </c>
      <c r="BE2156" s="126" t="str">
        <f>IF(AC2156="社員","",IF(G2156="","",IF(R2156&lt;&gt;"","",IF(AF2156="CS","OK",IF(VLOOKUP(E2156,カレンダマスタ!$A$5:$D$381,4,FALSE)&gt;0,"",IF(OR(G2156*24&gt;10.84,H2156*24&lt;14.5)=TRUE,"×","OK"))))))</f>
        <v/>
      </c>
      <c r="BF2156" s="126" t="str">
        <f t="shared" si="678"/>
        <v/>
      </c>
      <c r="BG2156" s="126" t="str">
        <f t="shared" si="694"/>
        <v/>
      </c>
      <c r="BI2156" s="130" t="str">
        <f t="shared" si="692"/>
        <v/>
      </c>
    </row>
    <row r="2157" spans="2:61">
      <c r="B2157" s="111"/>
      <c r="C2157" s="536"/>
      <c r="D2157" s="128"/>
      <c r="E2157" s="214"/>
      <c r="F2157" s="128"/>
      <c r="G2157" s="588"/>
      <c r="H2157" s="588"/>
      <c r="I2157" s="131"/>
      <c r="J2157" s="139"/>
      <c r="K2157" s="131"/>
      <c r="L2157" s="132"/>
      <c r="M2157" s="132"/>
      <c r="N2157" s="141"/>
      <c r="O2157" s="139"/>
      <c r="P2157" s="139"/>
      <c r="Q2157" s="139"/>
      <c r="R2157" s="133"/>
      <c r="S2157" s="134"/>
      <c r="T2157" s="434" t="str">
        <f t="shared" si="686"/>
        <v/>
      </c>
      <c r="U2157" s="429"/>
      <c r="V2157" s="429" t="str">
        <f t="shared" si="687"/>
        <v/>
      </c>
      <c r="W2157" s="298"/>
      <c r="X2157" s="129" t="str">
        <f t="shared" si="693"/>
        <v/>
      </c>
      <c r="Y2157" s="129" t="str">
        <f t="shared" si="688"/>
        <v/>
      </c>
      <c r="Z2157" s="129" t="str">
        <f t="shared" si="689"/>
        <v/>
      </c>
      <c r="AA2157" s="133" t="str">
        <f t="shared" si="681"/>
        <v/>
      </c>
      <c r="AC2157" s="186" t="str">
        <f>AC2126</f>
        <v/>
      </c>
      <c r="AD2157" s="187" t="str">
        <f>AD2126</f>
        <v/>
      </c>
      <c r="AE2157" s="187" t="str">
        <f>AE2126</f>
        <v/>
      </c>
      <c r="AF2157" s="187" t="str">
        <f>AF2126</f>
        <v/>
      </c>
      <c r="AG2157" s="204">
        <f t="shared" si="690"/>
        <v>0</v>
      </c>
      <c r="AI2157" s="160" t="str">
        <f>IF(月報!G2157&lt;&gt;"",月報!G2157,"")</f>
        <v/>
      </c>
      <c r="AJ2157" s="126" t="str">
        <f>IF(月報!W2157&lt;&gt;"",月報!W2157*24,"")</f>
        <v/>
      </c>
      <c r="AK2157" s="126" t="str">
        <f>IF(月報!P2157&lt;&gt;"",月報!P2157,"")</f>
        <v/>
      </c>
      <c r="AL2157" s="126" t="str">
        <f>IF(月報!Q2157&lt;&gt;"",IF(月報!Q2157="平日残","",月報!Q2157),"")</f>
        <v/>
      </c>
      <c r="AM2157" s="126"/>
      <c r="AN2157" s="126" t="str">
        <f t="shared" si="680"/>
        <v/>
      </c>
      <c r="AO2157" s="126" t="str">
        <f>IF($E2157="","",VLOOKUP($E2157,カレンダマスタ!$A$5:$E$381,5,FALSE))</f>
        <v/>
      </c>
      <c r="AQ2157" s="196" t="str">
        <f>IF(G2157="","",IF(VLOOKUP(E2157,カレンダマスタ!$A$5:$D$381,4,FALSE)=0,"",1))</f>
        <v/>
      </c>
      <c r="AR2157" s="136" t="str">
        <f>IF($G2157="","",IF($AD2157="NSTC",INDEX(カレンダマスタ!$I$26:$O$31,MATCH($G2157,カレンダマスタ!$H$26:$H$31,1),MATCH($H2157,カレンダマスタ!$I$25:$O$25,1)),
IF($AD2157="CS本社",INDEX(カレンダマスタ!$I$36:$O$41,MATCH($G2157,カレンダマスタ!$H$36:$H$41,1),MATCH($H2157,カレンダマスタ!$I$35:$O$35,1)),
IF($AD2157="NS本社",INDEX(カレンダマスタ!$I$94:$O$99,MATCH($G2157,カレンダマスタ!$H$95:$H$100,1),MATCH($H2157,カレンダマスタ!$I$93:$O$93,1)),
IF($AD2157="ODC",INDEX(カレンダマスタ!$I$46:$O$51,MATCH($G2157,カレンダマスタ!$H$46:$H$51,1),MATCH($H2157,カレンダマスタ!$I$45:$O$45,1)),
IF($AD2157="NS東京TC",INDEX(カレンダマスタ!$I$56:$O$61,MATCH($G2157,カレンダマスタ!$H$56:$H$61,1),MATCH($H2157,カレンダマスタ!$I$55:$O$55,1)),""))))))</f>
        <v/>
      </c>
      <c r="AS2157" s="126" t="str">
        <f t="shared" si="691"/>
        <v/>
      </c>
      <c r="AU2157" s="137" t="str">
        <f>IF(E2157="","",VLOOKUP($E2157,カレンダマスタ!$A$4:$E$381,4,FALSE))</f>
        <v/>
      </c>
      <c r="AV2157" s="137" t="str">
        <f t="shared" si="682"/>
        <v/>
      </c>
      <c r="AW2157" s="137" t="str">
        <f t="shared" si="683"/>
        <v/>
      </c>
      <c r="AX2157" s="138" t="str">
        <f t="shared" si="684"/>
        <v/>
      </c>
      <c r="AY2157" s="138" t="str">
        <f t="shared" si="685"/>
        <v/>
      </c>
      <c r="AZ2157" s="130" t="str">
        <f>IF(AX2157&amp;AW2157="勤怠未設定","×",IF(AV2157="勤怠修正","×",IF(AC2157="外注","",IF(AA2157="",IF(AY2157&lt;&gt;"","×",""),IF(VLOOKUP(AA2157,カレンダマスタ!$H$66:$I$83,2,FALSE)&lt;&gt;AY2157,"×","OK")))))</f>
        <v/>
      </c>
      <c r="BC2157" s="137" t="str">
        <f>IF(E2157="","",VLOOKUP($E2157,カレンダマスタ!$A$4:$E$381,4,FALSE))</f>
        <v/>
      </c>
      <c r="BD2157" s="126" t="str">
        <f>IF(AC2157="社員","",IF(AG2157=0,"",IF(AD2157="NSTC",IF(COUNTIF(カレンダマスタ!$Q$5:$Q$32,G2157)=1,"OK","×"),
IF(AD2157="NS本社",IF(COUNTIF(カレンダマスタ!$T$5:$T$32,G2157)=1,"OK","×"),IF(COUNTIF(カレンダマスタ!$R$5:$R$32,G2157)=1,"OK","×")))))</f>
        <v/>
      </c>
      <c r="BE2157" s="126" t="str">
        <f>IF(AC2157="社員","",IF(G2157="","",IF(R2157&lt;&gt;"","",IF(AF2157="CS","OK",IF(VLOOKUP(E2157,カレンダマスタ!$A$5:$D$381,4,FALSE)&gt;0,"",IF(OR(G2157*24&gt;10.84,H2157*24&lt;14.5)=TRUE,"×","OK"))))))</f>
        <v/>
      </c>
      <c r="BF2157" s="126" t="str">
        <f t="shared" si="678"/>
        <v/>
      </c>
      <c r="BG2157" s="126" t="str">
        <f t="shared" si="694"/>
        <v/>
      </c>
      <c r="BI2157" s="130" t="str">
        <f t="shared" si="692"/>
        <v/>
      </c>
    </row>
    <row r="2158" spans="2:61">
      <c r="B2158" s="111"/>
      <c r="C2158" s="536"/>
      <c r="D2158" s="128"/>
      <c r="E2158" s="214"/>
      <c r="F2158" s="128"/>
      <c r="G2158" s="588"/>
      <c r="H2158" s="588"/>
      <c r="I2158" s="131"/>
      <c r="J2158" s="139"/>
      <c r="K2158" s="131"/>
      <c r="L2158" s="132"/>
      <c r="M2158" s="132"/>
      <c r="N2158" s="141"/>
      <c r="O2158" s="139"/>
      <c r="P2158" s="139"/>
      <c r="Q2158" s="139"/>
      <c r="R2158" s="133"/>
      <c r="S2158" s="134"/>
      <c r="T2158" s="434" t="str">
        <f t="shared" si="686"/>
        <v/>
      </c>
      <c r="U2158" s="429"/>
      <c r="V2158" s="429" t="str">
        <f t="shared" si="687"/>
        <v/>
      </c>
      <c r="W2158" s="298"/>
      <c r="X2158" s="129" t="str">
        <f t="shared" si="693"/>
        <v/>
      </c>
      <c r="Y2158" s="129" t="str">
        <f t="shared" si="688"/>
        <v/>
      </c>
      <c r="Z2158" s="129" t="str">
        <f t="shared" si="689"/>
        <v/>
      </c>
      <c r="AA2158" s="133" t="str">
        <f t="shared" si="681"/>
        <v/>
      </c>
      <c r="AC2158" s="186" t="str">
        <f>AC2126</f>
        <v/>
      </c>
      <c r="AD2158" s="187" t="str">
        <f>AD2126</f>
        <v/>
      </c>
      <c r="AE2158" s="187" t="str">
        <f>AE2126</f>
        <v/>
      </c>
      <c r="AF2158" s="187" t="str">
        <f>AF2126</f>
        <v/>
      </c>
      <c r="AG2158" s="204">
        <f t="shared" si="690"/>
        <v>0</v>
      </c>
      <c r="AI2158" s="160" t="str">
        <f>IF(月報!G2158&lt;&gt;"",月報!G2158,"")</f>
        <v/>
      </c>
      <c r="AJ2158" s="126" t="str">
        <f>IF(月報!W2158&lt;&gt;"",月報!W2158*24,"")</f>
        <v/>
      </c>
      <c r="AK2158" s="126" t="str">
        <f>IF(月報!P2158&lt;&gt;"",月報!P2158,"")</f>
        <v/>
      </c>
      <c r="AL2158" s="126" t="str">
        <f>IF(月報!Q2158&lt;&gt;"",IF(月報!Q2158="平日残","",月報!Q2158),"")</f>
        <v/>
      </c>
      <c r="AM2158" s="126"/>
      <c r="AN2158" s="126" t="str">
        <f t="shared" si="680"/>
        <v/>
      </c>
      <c r="AO2158" s="126" t="str">
        <f>IF($E2158="","",VLOOKUP($E2158,カレンダマスタ!$A$5:$E$381,5,FALSE))</f>
        <v/>
      </c>
      <c r="AQ2158" s="196" t="str">
        <f>IF(G2158="","",IF(VLOOKUP(E2158,カレンダマスタ!$A$5:$D$381,4,FALSE)=0,"",1))</f>
        <v/>
      </c>
      <c r="AR2158" s="136" t="str">
        <f>IF($G2158="","",IF($AD2158="NSTC",INDEX(カレンダマスタ!$I$26:$O$31,MATCH($G2158,カレンダマスタ!$H$26:$H$31,1),MATCH($H2158,カレンダマスタ!$I$25:$O$25,1)),
IF($AD2158="CS本社",INDEX(カレンダマスタ!$I$36:$O$41,MATCH($G2158,カレンダマスタ!$H$36:$H$41,1),MATCH($H2158,カレンダマスタ!$I$35:$O$35,1)),
IF($AD2158="NS本社",INDEX(カレンダマスタ!$I$94:$O$99,MATCH($G2158,カレンダマスタ!$H$95:$H$100,1),MATCH($H2158,カレンダマスタ!$I$93:$O$93,1)),
IF($AD2158="ODC",INDEX(カレンダマスタ!$I$46:$O$51,MATCH($G2158,カレンダマスタ!$H$46:$H$51,1),MATCH($H2158,カレンダマスタ!$I$45:$O$45,1)),
IF($AD2158="NS東京TC",INDEX(カレンダマスタ!$I$56:$O$61,MATCH($G2158,カレンダマスタ!$H$56:$H$61,1),MATCH($H2158,カレンダマスタ!$I$55:$O$55,1)),""))))))</f>
        <v/>
      </c>
      <c r="AS2158" s="126" t="str">
        <f t="shared" si="691"/>
        <v/>
      </c>
      <c r="AU2158" s="137" t="str">
        <f>IF(E2158="","",VLOOKUP($E2158,カレンダマスタ!$A$4:$E$381,4,FALSE))</f>
        <v/>
      </c>
      <c r="AV2158" s="137" t="str">
        <f t="shared" si="682"/>
        <v/>
      </c>
      <c r="AW2158" s="137" t="str">
        <f t="shared" si="683"/>
        <v/>
      </c>
      <c r="AX2158" s="138" t="str">
        <f t="shared" si="684"/>
        <v/>
      </c>
      <c r="AY2158" s="138" t="str">
        <f t="shared" si="685"/>
        <v/>
      </c>
      <c r="AZ2158" s="130" t="str">
        <f>IF(AX2158&amp;AW2158="勤怠未設定","×",IF(AV2158="勤怠修正","×",IF(AC2158="外注","",IF(AA2158="",IF(AY2158&lt;&gt;"","×",""),IF(VLOOKUP(AA2158,カレンダマスタ!$H$66:$I$83,2,FALSE)&lt;&gt;AY2158,"×","OK")))))</f>
        <v/>
      </c>
      <c r="BC2158" s="137" t="str">
        <f>IF(E2158="","",VLOOKUP($E2158,カレンダマスタ!$A$4:$E$381,4,FALSE))</f>
        <v/>
      </c>
      <c r="BD2158" s="126" t="str">
        <f>IF(AC2158="社員","",IF(AG2158=0,"",IF(AD2158="NSTC",IF(COUNTIF(カレンダマスタ!$Q$5:$Q$32,G2158)=1,"OK","×"),
IF(AD2158="NS本社",IF(COUNTIF(カレンダマスタ!$T$5:$T$32,G2158)=1,"OK","×"),IF(COUNTIF(カレンダマスタ!$R$5:$R$32,G2158)=1,"OK","×")))))</f>
        <v/>
      </c>
      <c r="BE2158" s="126" t="str">
        <f>IF(AC2158="社員","",IF(G2158="","",IF(R2158&lt;&gt;"","",IF(AF2158="CS","OK",IF(VLOOKUP(E2158,カレンダマスタ!$A$5:$D$381,4,FALSE)&gt;0,"",IF(OR(G2158*24&gt;10.84,H2158*24&lt;14.5)=TRUE,"×","OK"))))))</f>
        <v/>
      </c>
      <c r="BF2158" s="126" t="str">
        <f t="shared" si="678"/>
        <v/>
      </c>
      <c r="BG2158" s="126" t="str">
        <f t="shared" si="694"/>
        <v/>
      </c>
      <c r="BI2158" s="130" t="str">
        <f t="shared" si="692"/>
        <v/>
      </c>
    </row>
    <row r="2159" spans="2:61">
      <c r="B2159" s="111"/>
      <c r="C2159" s="536"/>
      <c r="D2159" s="128"/>
      <c r="E2159" s="214"/>
      <c r="F2159" s="128"/>
      <c r="G2159" s="588"/>
      <c r="H2159" s="588"/>
      <c r="I2159" s="131"/>
      <c r="J2159" s="139"/>
      <c r="K2159" s="131"/>
      <c r="L2159" s="132"/>
      <c r="M2159" s="132"/>
      <c r="N2159" s="141"/>
      <c r="O2159" s="139"/>
      <c r="P2159" s="139"/>
      <c r="Q2159" s="139"/>
      <c r="R2159" s="133"/>
      <c r="S2159" s="134"/>
      <c r="T2159" s="434" t="str">
        <f t="shared" si="686"/>
        <v/>
      </c>
      <c r="U2159" s="429"/>
      <c r="V2159" s="429" t="str">
        <f t="shared" si="687"/>
        <v/>
      </c>
      <c r="W2159" s="298"/>
      <c r="X2159" s="129" t="str">
        <f t="shared" si="693"/>
        <v/>
      </c>
      <c r="Y2159" s="129" t="str">
        <f t="shared" si="688"/>
        <v/>
      </c>
      <c r="Z2159" s="129" t="str">
        <f t="shared" si="689"/>
        <v/>
      </c>
      <c r="AA2159" s="133" t="str">
        <f t="shared" si="681"/>
        <v/>
      </c>
      <c r="AC2159" s="186" t="str">
        <f>AC2126</f>
        <v/>
      </c>
      <c r="AD2159" s="187" t="str">
        <f>AD2126</f>
        <v/>
      </c>
      <c r="AE2159" s="187" t="str">
        <f>AE2126</f>
        <v/>
      </c>
      <c r="AF2159" s="187" t="str">
        <f>AF2126</f>
        <v/>
      </c>
      <c r="AG2159" s="204">
        <f t="shared" si="690"/>
        <v>0</v>
      </c>
      <c r="AI2159" s="160" t="str">
        <f>IF(月報!G2159&lt;&gt;"",月報!G2159,"")</f>
        <v/>
      </c>
      <c r="AJ2159" s="126" t="str">
        <f>IF(月報!W2159&lt;&gt;"",月報!W2159*24,"")</f>
        <v/>
      </c>
      <c r="AK2159" s="126" t="str">
        <f>IF(月報!P2159&lt;&gt;"",月報!P2159,"")</f>
        <v/>
      </c>
      <c r="AL2159" s="126" t="str">
        <f>IF(月報!Q2159&lt;&gt;"",IF(月報!Q2159="平日残","",月報!Q2159),"")</f>
        <v/>
      </c>
      <c r="AM2159" s="126"/>
      <c r="AN2159" s="126" t="str">
        <f t="shared" si="680"/>
        <v/>
      </c>
      <c r="AO2159" s="126" t="str">
        <f>IF($E2159="","",VLOOKUP($E2159,カレンダマスタ!$A$5:$E$381,5,FALSE))</f>
        <v/>
      </c>
      <c r="AQ2159" s="196" t="str">
        <f>IF(G2159="","",IF(VLOOKUP(E2159,カレンダマスタ!$A$5:$D$381,4,FALSE)=0,"",1))</f>
        <v/>
      </c>
      <c r="AR2159" s="136" t="str">
        <f>IF($G2159="","",IF($AD2159="NSTC",INDEX(カレンダマスタ!$I$26:$O$31,MATCH($G2159,カレンダマスタ!$H$26:$H$31,1),MATCH($H2159,カレンダマスタ!$I$25:$O$25,1)),
IF($AD2159="CS本社",INDEX(カレンダマスタ!$I$36:$O$41,MATCH($G2159,カレンダマスタ!$H$36:$H$41,1),MATCH($H2159,カレンダマスタ!$I$35:$O$35,1)),
IF($AD2159="NS本社",INDEX(カレンダマスタ!$I$94:$O$99,MATCH($G2159,カレンダマスタ!$H$95:$H$100,1),MATCH($H2159,カレンダマスタ!$I$93:$O$93,1)),
IF($AD2159="ODC",INDEX(カレンダマスタ!$I$46:$O$51,MATCH($G2159,カレンダマスタ!$H$46:$H$51,1),MATCH($H2159,カレンダマスタ!$I$45:$O$45,1)),
IF($AD2159="NS東京TC",INDEX(カレンダマスタ!$I$56:$O$61,MATCH($G2159,カレンダマスタ!$H$56:$H$61,1),MATCH($H2159,カレンダマスタ!$I$55:$O$55,1)),""))))))</f>
        <v/>
      </c>
      <c r="AS2159" s="126" t="str">
        <f t="shared" si="691"/>
        <v/>
      </c>
      <c r="AU2159" s="137" t="str">
        <f>IF(E2159="","",VLOOKUP($E2159,カレンダマスタ!$A$4:$E$381,4,FALSE))</f>
        <v/>
      </c>
      <c r="AV2159" s="137" t="str">
        <f t="shared" si="682"/>
        <v/>
      </c>
      <c r="AW2159" s="137" t="str">
        <f t="shared" si="683"/>
        <v/>
      </c>
      <c r="AX2159" s="138" t="str">
        <f t="shared" si="684"/>
        <v/>
      </c>
      <c r="AY2159" s="138" t="str">
        <f t="shared" si="685"/>
        <v/>
      </c>
      <c r="AZ2159" s="130" t="str">
        <f>IF(AX2159&amp;AW2159="勤怠未設定","×",IF(AV2159="勤怠修正","×",IF(AC2159="外注","",IF(AA2159="",IF(AY2159&lt;&gt;"","×",""),IF(VLOOKUP(AA2159,カレンダマスタ!$H$66:$I$83,2,FALSE)&lt;&gt;AY2159,"×","OK")))))</f>
        <v/>
      </c>
      <c r="BC2159" s="137" t="str">
        <f>IF(E2159="","",VLOOKUP($E2159,カレンダマスタ!$A$4:$E$381,4,FALSE))</f>
        <v/>
      </c>
      <c r="BD2159" s="126" t="str">
        <f>IF(AC2159="社員","",IF(AG2159=0,"",IF(AD2159="NSTC",IF(COUNTIF(カレンダマスタ!$Q$5:$Q$32,G2159)=1,"OK","×"),
IF(AD2159="NS本社",IF(COUNTIF(カレンダマスタ!$T$5:$T$32,G2159)=1,"OK","×"),IF(COUNTIF(カレンダマスタ!$R$5:$R$32,G2159)=1,"OK","×")))))</f>
        <v/>
      </c>
      <c r="BE2159" s="126" t="str">
        <f>IF(AC2159="社員","",IF(G2159="","",IF(R2159&lt;&gt;"","",IF(AF2159="CS","OK",IF(VLOOKUP(E2159,カレンダマスタ!$A$5:$D$381,4,FALSE)&gt;0,"",IF(OR(G2159*24&gt;10.84,H2159*24&lt;14.5)=TRUE,"×","OK"))))))</f>
        <v/>
      </c>
      <c r="BF2159" s="126" t="str">
        <f t="shared" si="678"/>
        <v/>
      </c>
      <c r="BG2159" s="126" t="str">
        <f t="shared" si="694"/>
        <v/>
      </c>
      <c r="BI2159" s="130" t="str">
        <f t="shared" si="692"/>
        <v/>
      </c>
    </row>
    <row r="2160" spans="2:61" ht="13.8" thickBot="1">
      <c r="B2160" s="161"/>
      <c r="C2160" s="538"/>
      <c r="D2160" s="162"/>
      <c r="E2160" s="215"/>
      <c r="F2160" s="162"/>
      <c r="G2160" s="590"/>
      <c r="H2160" s="590"/>
      <c r="I2160" s="164"/>
      <c r="J2160" s="165"/>
      <c r="K2160" s="164"/>
      <c r="L2160" s="166"/>
      <c r="M2160" s="166"/>
      <c r="N2160" s="167"/>
      <c r="O2160" s="165"/>
      <c r="P2160" s="165"/>
      <c r="Q2160" s="165"/>
      <c r="R2160" s="168"/>
      <c r="S2160" s="169"/>
      <c r="T2160" s="436" t="str">
        <f t="shared" si="686"/>
        <v/>
      </c>
      <c r="U2160" s="432"/>
      <c r="V2160" s="432" t="str">
        <f t="shared" si="687"/>
        <v/>
      </c>
      <c r="W2160" s="298"/>
      <c r="X2160" s="165" t="str">
        <f t="shared" si="693"/>
        <v/>
      </c>
      <c r="Y2160" s="165" t="str">
        <f t="shared" si="688"/>
        <v/>
      </c>
      <c r="Z2160" s="165" t="str">
        <f t="shared" si="689"/>
        <v/>
      </c>
      <c r="AA2160" s="168" t="str">
        <f t="shared" si="681"/>
        <v/>
      </c>
      <c r="AC2160" s="192" t="str">
        <f>AC2126</f>
        <v/>
      </c>
      <c r="AD2160" s="193" t="str">
        <f>AD2126</f>
        <v/>
      </c>
      <c r="AE2160" s="193" t="str">
        <f>AE2126</f>
        <v/>
      </c>
      <c r="AF2160" s="193" t="str">
        <f>AF2126</f>
        <v/>
      </c>
      <c r="AG2160" s="207">
        <f t="shared" si="690"/>
        <v>0</v>
      </c>
      <c r="AI2160" s="170" t="str">
        <f>IF(月報!G2160&lt;&gt;"",月報!G2160,"")</f>
        <v/>
      </c>
      <c r="AJ2160" s="171" t="str">
        <f>IF(月報!W2160&lt;&gt;"",月報!W2160*24,"")</f>
        <v/>
      </c>
      <c r="AK2160" s="171" t="str">
        <f>IF(月報!P2160&lt;&gt;"",月報!P2160,"")</f>
        <v/>
      </c>
      <c r="AL2160" s="171" t="str">
        <f>IF(月報!Q2160&lt;&gt;"",IF(月報!Q2160="平日残","",月報!Q2160),"")</f>
        <v/>
      </c>
      <c r="AM2160" s="171"/>
      <c r="AN2160" s="171" t="str">
        <f t="shared" si="680"/>
        <v/>
      </c>
      <c r="AO2160" s="171" t="str">
        <f>IF($E2160="","",VLOOKUP($E2160,カレンダマスタ!$A$5:$E$381,5,FALSE))</f>
        <v/>
      </c>
      <c r="AQ2160" s="198" t="str">
        <f>IF(G2160="","",IF(VLOOKUP(E2160,カレンダマスタ!$A$5:$D$381,4,FALSE)=0,"",1))</f>
        <v/>
      </c>
      <c r="AR2160" s="172" t="str">
        <f>IF($G2160="","",IF($AD2160="NSTC",INDEX(カレンダマスタ!$I$26:$O$31,MATCH($G2160,カレンダマスタ!$H$26:$H$31,1),MATCH($H2160,カレンダマスタ!$I$25:$O$25,1)),
IF($AD2160="CS本社",INDEX(カレンダマスタ!$I$36:$O$41,MATCH($G2160,カレンダマスタ!$H$36:$H$41,1),MATCH($H2160,カレンダマスタ!$I$35:$O$35,1)),
IF($AD2160="NS本社",INDEX(カレンダマスタ!$I$94:$O$99,MATCH($G2160,カレンダマスタ!$H$95:$H$100,1),MATCH($H2160,カレンダマスタ!$I$93:$O$93,1)),
IF($AD2160="ODC",INDEX(カレンダマスタ!$I$46:$O$51,MATCH($G2160,カレンダマスタ!$H$46:$H$51,1),MATCH($H2160,カレンダマスタ!$I$45:$O$45,1)),
IF($AD2160="NS東京TC",INDEX(カレンダマスタ!$I$56:$O$61,MATCH($G2160,カレンダマスタ!$H$56:$H$61,1),MATCH($H2160,カレンダマスタ!$I$55:$O$55,1)),""))))))</f>
        <v/>
      </c>
      <c r="AS2160" s="171" t="str">
        <f t="shared" si="691"/>
        <v/>
      </c>
      <c r="AU2160" s="173" t="str">
        <f>IF(E2160="","",VLOOKUP($E2160,カレンダマスタ!$A$4:$E$381,4,FALSE))</f>
        <v/>
      </c>
      <c r="AV2160" s="173" t="str">
        <f t="shared" si="682"/>
        <v/>
      </c>
      <c r="AW2160" s="173" t="str">
        <f t="shared" si="683"/>
        <v/>
      </c>
      <c r="AX2160" s="174" t="str">
        <f t="shared" si="684"/>
        <v/>
      </c>
      <c r="AY2160" s="174" t="str">
        <f t="shared" si="685"/>
        <v/>
      </c>
      <c r="AZ2160" s="175" t="str">
        <f>IF(AX2160&amp;AW2160="勤怠未設定","×",IF(AV2160="勤怠修正","×",IF(AC2160="外注","",IF(AA2160="",IF(AY2160&lt;&gt;"","×",""),IF(VLOOKUP(AA2160,カレンダマスタ!$H$66:$I$83,2,FALSE)&lt;&gt;AY2160,"×","OK")))))</f>
        <v/>
      </c>
      <c r="BC2160" s="173" t="str">
        <f>IF(E2160="","",VLOOKUP($E2160,カレンダマスタ!$A$4:$E$381,4,FALSE))</f>
        <v/>
      </c>
      <c r="BD2160" s="171" t="str">
        <f>IF(AC2160="社員","",IF(AG2160=0,"",IF(AD2160="NSTC",IF(COUNTIF(カレンダマスタ!$Q$5:$Q$32,G2160)=1,"OK","×"),
IF(AD2160="NS本社",IF(COUNTIF(カレンダマスタ!$T$5:$T$32,G2160)=1,"OK","×"),IF(COUNTIF(カレンダマスタ!$R$5:$R$32,G2160)=1,"OK","×")))))</f>
        <v/>
      </c>
      <c r="BE2160" s="171" t="str">
        <f>IF(AC2160="社員","",IF(G2160="","",IF(R2160&lt;&gt;"","",IF(AF2160="CS","OK",IF(VLOOKUP(E2160,カレンダマスタ!$A$5:$D$381,4,FALSE)&gt;0,"",IF(OR(G2160*24&gt;10.84,H2160*24&lt;14.5)=TRUE,"×","OK"))))))</f>
        <v/>
      </c>
      <c r="BF2160" s="171" t="str">
        <f t="shared" si="678"/>
        <v/>
      </c>
      <c r="BG2160" s="171" t="str">
        <f t="shared" si="694"/>
        <v/>
      </c>
      <c r="BI2160" s="175" t="str">
        <f t="shared" si="692"/>
        <v/>
      </c>
    </row>
    <row r="2161" spans="2:61">
      <c r="B2161" s="323"/>
      <c r="C2161" s="539"/>
      <c r="D2161" s="324"/>
      <c r="E2161" s="325"/>
      <c r="F2161" s="324"/>
      <c r="G2161" s="591"/>
      <c r="H2161" s="591"/>
      <c r="I2161" s="339"/>
      <c r="J2161" s="320"/>
      <c r="K2161" s="319"/>
      <c r="L2161" s="320"/>
      <c r="M2161" s="320"/>
      <c r="N2161" s="320"/>
      <c r="O2161" s="340"/>
      <c r="P2161" s="340"/>
      <c r="Q2161" s="340"/>
      <c r="R2161" s="327"/>
      <c r="S2161" s="328"/>
      <c r="T2161" s="341"/>
      <c r="U2161" s="342"/>
      <c r="V2161" s="342"/>
      <c r="W2161" s="298"/>
      <c r="X2161" s="326"/>
      <c r="Y2161" s="326"/>
      <c r="Z2161" s="326"/>
      <c r="AA2161" s="327" t="str">
        <f t="shared" si="681"/>
        <v/>
      </c>
      <c r="AC2161" s="541"/>
      <c r="AD2161" s="542"/>
      <c r="AE2161" s="542"/>
      <c r="AF2161" s="542"/>
      <c r="AG2161" s="543"/>
      <c r="AI2161" s="348" t="str">
        <f>IF(月報!G2161&lt;&gt;"",月報!G2161,"")</f>
        <v/>
      </c>
      <c r="AJ2161" s="349" t="str">
        <f>IF(月報!W2161&lt;&gt;"",月報!W2161*24,"")</f>
        <v/>
      </c>
      <c r="AK2161" s="349" t="str">
        <f>IF(月報!P2161&lt;&gt;"",月報!P2161,"")</f>
        <v/>
      </c>
      <c r="AL2161" s="349" t="str">
        <f>IF(月報!Q2161&lt;&gt;"",IF(月報!Q2161="平日残","",月報!Q2161),"")</f>
        <v/>
      </c>
      <c r="AM2161" s="349"/>
      <c r="AN2161" s="349" t="str">
        <f t="shared" si="680"/>
        <v/>
      </c>
      <c r="AO2161" s="349" t="str">
        <f>IF($E2161="","",VLOOKUP($E2161,カレンダマスタ!$A$5:$E$381,5,FALSE))</f>
        <v/>
      </c>
      <c r="AQ2161" s="351"/>
      <c r="AR2161" s="352"/>
      <c r="AS2161" s="349"/>
      <c r="AU2161" s="355"/>
      <c r="AV2161" s="355" t="str">
        <f t="shared" si="682"/>
        <v/>
      </c>
      <c r="AW2161" s="355" t="str">
        <f t="shared" si="683"/>
        <v/>
      </c>
      <c r="AX2161" s="356" t="str">
        <f t="shared" si="684"/>
        <v/>
      </c>
      <c r="AY2161" s="356" t="str">
        <f t="shared" si="685"/>
        <v/>
      </c>
      <c r="AZ2161" s="357" t="str">
        <f>IF(AX2161&amp;AW2161="勤怠未設定","×",IF(AV2161="勤怠修正","×",IF(AC2161="外注","",IF(AA2161="",IF(AY2161&lt;&gt;"","×",""),IF(VLOOKUP(AA2161,カレンダマスタ!$H$66:$I$83,2,FALSE)&lt;&gt;AY2161,"×","OK")))))</f>
        <v/>
      </c>
      <c r="BC2161" s="355"/>
      <c r="BD2161" s="349"/>
      <c r="BE2161" s="349"/>
      <c r="BF2161" s="349" t="str">
        <f t="shared" si="678"/>
        <v/>
      </c>
      <c r="BG2161" s="349"/>
      <c r="BI2161" s="357" t="str">
        <f t="shared" ref="BI2161:BI2170" si="695">IF(OR(AO2161="×",AS2161="×",AZ2161="×",BD2161="×",BE2161="×",BF2161="TW未入力",BF2161="週報未入力",BG2161="×"),"×","")</f>
        <v/>
      </c>
    </row>
    <row r="2162" spans="2:61">
      <c r="B2162" s="323"/>
      <c r="C2162" s="539"/>
      <c r="D2162" s="324"/>
      <c r="E2162" s="325"/>
      <c r="F2162" s="324"/>
      <c r="G2162" s="591"/>
      <c r="H2162" s="591"/>
      <c r="I2162" s="339"/>
      <c r="J2162" s="320"/>
      <c r="K2162" s="319"/>
      <c r="L2162" s="320"/>
      <c r="M2162" s="320"/>
      <c r="N2162" s="320"/>
      <c r="O2162" s="340"/>
      <c r="P2162" s="340"/>
      <c r="Q2162" s="340"/>
      <c r="R2162" s="327"/>
      <c r="S2162" s="328"/>
      <c r="T2162" s="341"/>
      <c r="U2162" s="342"/>
      <c r="V2162" s="342"/>
      <c r="W2162" s="298"/>
      <c r="X2162" s="326"/>
      <c r="Y2162" s="326"/>
      <c r="Z2162" s="326"/>
      <c r="AA2162" s="327" t="str">
        <f t="shared" si="681"/>
        <v/>
      </c>
      <c r="AC2162" s="544"/>
      <c r="AD2162" s="545"/>
      <c r="AE2162" s="545"/>
      <c r="AF2162" s="545"/>
      <c r="AG2162" s="546"/>
      <c r="AI2162" s="348" t="str">
        <f>IF(月報!G2162&lt;&gt;"",月報!G2162,"")</f>
        <v/>
      </c>
      <c r="AJ2162" s="349" t="str">
        <f>IF(月報!W2162&lt;&gt;"",月報!W2162*24,"")</f>
        <v/>
      </c>
      <c r="AK2162" s="349" t="str">
        <f>IF(月報!P2162&lt;&gt;"",月報!P2162,"")</f>
        <v/>
      </c>
      <c r="AL2162" s="349" t="str">
        <f>IF(月報!Q2162&lt;&gt;"",IF(月報!Q2162="平日残","",月報!Q2162),"")</f>
        <v/>
      </c>
      <c r="AM2162" s="349"/>
      <c r="AN2162" s="349" t="str">
        <f t="shared" si="680"/>
        <v/>
      </c>
      <c r="AO2162" s="349" t="str">
        <f>IF($E2162="","",VLOOKUP($E2162,カレンダマスタ!$A$5:$E$381,5,FALSE))</f>
        <v/>
      </c>
      <c r="AQ2162" s="351"/>
      <c r="AR2162" s="352"/>
      <c r="AS2162" s="349"/>
      <c r="AU2162" s="355"/>
      <c r="AV2162" s="355" t="str">
        <f t="shared" si="682"/>
        <v/>
      </c>
      <c r="AW2162" s="355" t="str">
        <f t="shared" si="683"/>
        <v/>
      </c>
      <c r="AX2162" s="356" t="str">
        <f t="shared" si="684"/>
        <v/>
      </c>
      <c r="AY2162" s="356" t="str">
        <f t="shared" si="685"/>
        <v/>
      </c>
      <c r="AZ2162" s="357" t="str">
        <f>IF(AX2162&amp;AW2162="勤怠未設定","×",IF(AV2162="勤怠修正","×",IF(AC2162="外注","",IF(AA2162="",IF(AY2162&lt;&gt;"","×",""),IF(VLOOKUP(AA2162,カレンダマスタ!$H$66:$I$83,2,FALSE)&lt;&gt;AY2162,"×","OK")))))</f>
        <v/>
      </c>
      <c r="BC2162" s="355"/>
      <c r="BD2162" s="349"/>
      <c r="BE2162" s="349"/>
      <c r="BF2162" s="349" t="str">
        <f t="shared" si="678"/>
        <v/>
      </c>
      <c r="BG2162" s="349"/>
      <c r="BI2162" s="357" t="str">
        <f t="shared" si="695"/>
        <v/>
      </c>
    </row>
    <row r="2163" spans="2:61">
      <c r="B2163" s="323"/>
      <c r="C2163" s="539"/>
      <c r="D2163" s="324"/>
      <c r="E2163" s="325"/>
      <c r="F2163" s="324"/>
      <c r="G2163" s="591"/>
      <c r="H2163" s="591"/>
      <c r="I2163" s="339"/>
      <c r="J2163" s="320"/>
      <c r="K2163" s="319"/>
      <c r="L2163" s="320"/>
      <c r="M2163" s="320"/>
      <c r="N2163" s="320"/>
      <c r="O2163" s="340"/>
      <c r="P2163" s="340"/>
      <c r="Q2163" s="340"/>
      <c r="R2163" s="327"/>
      <c r="S2163" s="328"/>
      <c r="T2163" s="341"/>
      <c r="U2163" s="342"/>
      <c r="V2163" s="342"/>
      <c r="W2163" s="298"/>
      <c r="X2163" s="326"/>
      <c r="Y2163" s="326"/>
      <c r="Z2163" s="326"/>
      <c r="AA2163" s="327" t="str">
        <f t="shared" si="681"/>
        <v/>
      </c>
      <c r="AC2163" s="544"/>
      <c r="AD2163" s="545"/>
      <c r="AE2163" s="545"/>
      <c r="AF2163" s="545"/>
      <c r="AG2163" s="546"/>
      <c r="AI2163" s="348" t="str">
        <f>IF(月報!G2163&lt;&gt;"",月報!G2163,"")</f>
        <v/>
      </c>
      <c r="AJ2163" s="349" t="str">
        <f>IF(月報!W2163&lt;&gt;"",月報!W2163*24,"")</f>
        <v/>
      </c>
      <c r="AK2163" s="349" t="str">
        <f>IF(月報!P2163&lt;&gt;"",月報!P2163,"")</f>
        <v/>
      </c>
      <c r="AL2163" s="349" t="str">
        <f>IF(月報!Q2163&lt;&gt;"",IF(月報!Q2163="平日残","",月報!Q2163),"")</f>
        <v/>
      </c>
      <c r="AM2163" s="349"/>
      <c r="AN2163" s="349" t="str">
        <f t="shared" si="680"/>
        <v/>
      </c>
      <c r="AO2163" s="349" t="str">
        <f>IF($E2163="","",VLOOKUP($E2163,カレンダマスタ!$A$5:$E$381,5,FALSE))</f>
        <v/>
      </c>
      <c r="AQ2163" s="351"/>
      <c r="AR2163" s="352"/>
      <c r="AS2163" s="349"/>
      <c r="AU2163" s="355"/>
      <c r="AV2163" s="355" t="str">
        <f t="shared" si="682"/>
        <v/>
      </c>
      <c r="AW2163" s="355" t="str">
        <f t="shared" si="683"/>
        <v/>
      </c>
      <c r="AX2163" s="356" t="str">
        <f t="shared" si="684"/>
        <v/>
      </c>
      <c r="AY2163" s="356" t="str">
        <f t="shared" si="685"/>
        <v/>
      </c>
      <c r="AZ2163" s="357" t="str">
        <f>IF(AX2163&amp;AW2163="勤怠未設定","×",IF(AV2163="勤怠修正","×",IF(AC2163="外注","",IF(AA2163="",IF(AY2163&lt;&gt;"","×",""),IF(VLOOKUP(AA2163,カレンダマスタ!$H$66:$I$83,2,FALSE)&lt;&gt;AY2163,"×","OK")))))</f>
        <v/>
      </c>
      <c r="BC2163" s="355"/>
      <c r="BD2163" s="349"/>
      <c r="BE2163" s="349"/>
      <c r="BF2163" s="349" t="str">
        <f t="shared" si="678"/>
        <v/>
      </c>
      <c r="BG2163" s="349"/>
      <c r="BI2163" s="357" t="str">
        <f t="shared" si="695"/>
        <v/>
      </c>
    </row>
    <row r="2164" spans="2:61">
      <c r="B2164" s="323"/>
      <c r="C2164" s="539"/>
      <c r="D2164" s="324"/>
      <c r="E2164" s="325"/>
      <c r="F2164" s="324"/>
      <c r="G2164" s="591"/>
      <c r="H2164" s="591"/>
      <c r="I2164" s="339"/>
      <c r="J2164" s="320"/>
      <c r="K2164" s="319"/>
      <c r="L2164" s="320"/>
      <c r="M2164" s="320"/>
      <c r="N2164" s="320"/>
      <c r="O2164" s="340"/>
      <c r="P2164" s="340"/>
      <c r="Q2164" s="340"/>
      <c r="R2164" s="327"/>
      <c r="S2164" s="328"/>
      <c r="T2164" s="341"/>
      <c r="U2164" s="342"/>
      <c r="V2164" s="342"/>
      <c r="W2164" s="298"/>
      <c r="X2164" s="326"/>
      <c r="Y2164" s="326"/>
      <c r="Z2164" s="326"/>
      <c r="AA2164" s="327" t="str">
        <f t="shared" si="681"/>
        <v/>
      </c>
      <c r="AC2164" s="544"/>
      <c r="AD2164" s="545"/>
      <c r="AE2164" s="545"/>
      <c r="AF2164" s="545"/>
      <c r="AG2164" s="546"/>
      <c r="AI2164" s="348" t="str">
        <f>IF(月報!G2164&lt;&gt;"",月報!G2164,"")</f>
        <v/>
      </c>
      <c r="AJ2164" s="349" t="str">
        <f>IF(月報!W2164&lt;&gt;"",月報!W2164*24,"")</f>
        <v/>
      </c>
      <c r="AK2164" s="349" t="str">
        <f>IF(月報!P2164&lt;&gt;"",月報!P2164,"")</f>
        <v/>
      </c>
      <c r="AL2164" s="349" t="str">
        <f>IF(月報!Q2164&lt;&gt;"",IF(月報!Q2164="平日残","",月報!Q2164),"")</f>
        <v/>
      </c>
      <c r="AM2164" s="349"/>
      <c r="AN2164" s="349" t="str">
        <f t="shared" si="680"/>
        <v/>
      </c>
      <c r="AO2164" s="349" t="str">
        <f>IF($E2164="","",VLOOKUP($E2164,カレンダマスタ!$A$5:$E$381,5,FALSE))</f>
        <v/>
      </c>
      <c r="AQ2164" s="351"/>
      <c r="AR2164" s="352"/>
      <c r="AS2164" s="349"/>
      <c r="AU2164" s="355"/>
      <c r="AV2164" s="355" t="str">
        <f t="shared" si="682"/>
        <v/>
      </c>
      <c r="AW2164" s="355" t="str">
        <f t="shared" si="683"/>
        <v/>
      </c>
      <c r="AX2164" s="356" t="str">
        <f t="shared" si="684"/>
        <v/>
      </c>
      <c r="AY2164" s="356" t="str">
        <f t="shared" si="685"/>
        <v/>
      </c>
      <c r="AZ2164" s="357" t="str">
        <f>IF(AX2164&amp;AW2164="勤怠未設定","×",IF(AV2164="勤怠修正","×",IF(AC2164="外注","",IF(AA2164="",IF(AY2164&lt;&gt;"","×",""),IF(VLOOKUP(AA2164,カレンダマスタ!$H$66:$I$83,2,FALSE)&lt;&gt;AY2164,"×","OK")))))</f>
        <v/>
      </c>
      <c r="BC2164" s="355"/>
      <c r="BD2164" s="349"/>
      <c r="BE2164" s="349"/>
      <c r="BF2164" s="349" t="str">
        <f t="shared" si="678"/>
        <v/>
      </c>
      <c r="BG2164" s="349"/>
      <c r="BI2164" s="357" t="str">
        <f t="shared" si="695"/>
        <v/>
      </c>
    </row>
    <row r="2165" spans="2:61">
      <c r="B2165" s="323"/>
      <c r="C2165" s="539"/>
      <c r="D2165" s="324"/>
      <c r="E2165" s="325"/>
      <c r="F2165" s="324"/>
      <c r="G2165" s="591"/>
      <c r="H2165" s="591"/>
      <c r="I2165" s="339"/>
      <c r="J2165" s="320"/>
      <c r="K2165" s="319"/>
      <c r="L2165" s="320"/>
      <c r="M2165" s="320"/>
      <c r="N2165" s="320"/>
      <c r="O2165" s="340"/>
      <c r="P2165" s="340"/>
      <c r="Q2165" s="340"/>
      <c r="R2165" s="327"/>
      <c r="S2165" s="328"/>
      <c r="T2165" s="341"/>
      <c r="U2165" s="342"/>
      <c r="V2165" s="342"/>
      <c r="W2165" s="298"/>
      <c r="X2165" s="326"/>
      <c r="Y2165" s="326"/>
      <c r="Z2165" s="326"/>
      <c r="AA2165" s="327" t="str">
        <f t="shared" si="681"/>
        <v/>
      </c>
      <c r="AC2165" s="544"/>
      <c r="AD2165" s="545"/>
      <c r="AE2165" s="545"/>
      <c r="AF2165" s="545"/>
      <c r="AG2165" s="546"/>
      <c r="AI2165" s="348" t="str">
        <f>IF(月報!G2165&lt;&gt;"",月報!G2165,"")</f>
        <v/>
      </c>
      <c r="AJ2165" s="349" t="str">
        <f>IF(月報!W2165&lt;&gt;"",月報!W2165*24,"")</f>
        <v/>
      </c>
      <c r="AK2165" s="349" t="str">
        <f>IF(月報!P2165&lt;&gt;"",月報!P2165,"")</f>
        <v/>
      </c>
      <c r="AL2165" s="349" t="str">
        <f>IF(月報!Q2165&lt;&gt;"",IF(月報!Q2165="平日残","",月報!Q2165),"")</f>
        <v/>
      </c>
      <c r="AM2165" s="349"/>
      <c r="AN2165" s="349" t="str">
        <f t="shared" si="680"/>
        <v/>
      </c>
      <c r="AO2165" s="349" t="str">
        <f>IF($E2165="","",VLOOKUP($E2165,カレンダマスタ!$A$5:$E$381,5,FALSE))</f>
        <v/>
      </c>
      <c r="AQ2165" s="351"/>
      <c r="AR2165" s="352"/>
      <c r="AS2165" s="349"/>
      <c r="AU2165" s="355"/>
      <c r="AV2165" s="355" t="str">
        <f t="shared" si="682"/>
        <v/>
      </c>
      <c r="AW2165" s="355" t="str">
        <f t="shared" si="683"/>
        <v/>
      </c>
      <c r="AX2165" s="356" t="str">
        <f t="shared" si="684"/>
        <v/>
      </c>
      <c r="AY2165" s="356" t="str">
        <f t="shared" si="685"/>
        <v/>
      </c>
      <c r="AZ2165" s="357" t="str">
        <f>IF(AX2165&amp;AW2165="勤怠未設定","×",IF(AV2165="勤怠修正","×",IF(AC2165="外注","",IF(AA2165="",IF(AY2165&lt;&gt;"","×",""),IF(VLOOKUP(AA2165,カレンダマスタ!$H$66:$I$83,2,FALSE)&lt;&gt;AY2165,"×","OK")))))</f>
        <v/>
      </c>
      <c r="BC2165" s="355"/>
      <c r="BD2165" s="349"/>
      <c r="BE2165" s="349"/>
      <c r="BF2165" s="349" t="str">
        <f t="shared" si="678"/>
        <v/>
      </c>
      <c r="BG2165" s="349"/>
      <c r="BI2165" s="357" t="str">
        <f t="shared" si="695"/>
        <v/>
      </c>
    </row>
    <row r="2166" spans="2:61">
      <c r="B2166" s="323"/>
      <c r="C2166" s="539"/>
      <c r="D2166" s="324"/>
      <c r="E2166" s="325"/>
      <c r="F2166" s="324"/>
      <c r="G2166" s="591"/>
      <c r="H2166" s="591"/>
      <c r="I2166" s="339"/>
      <c r="J2166" s="320"/>
      <c r="K2166" s="319"/>
      <c r="L2166" s="320"/>
      <c r="M2166" s="320"/>
      <c r="N2166" s="320"/>
      <c r="O2166" s="340"/>
      <c r="P2166" s="340"/>
      <c r="Q2166" s="340"/>
      <c r="R2166" s="327"/>
      <c r="S2166" s="328"/>
      <c r="T2166" s="341"/>
      <c r="U2166" s="342"/>
      <c r="V2166" s="342"/>
      <c r="W2166" s="298"/>
      <c r="X2166" s="326"/>
      <c r="Y2166" s="326"/>
      <c r="Z2166" s="326"/>
      <c r="AA2166" s="327" t="str">
        <f t="shared" si="681"/>
        <v/>
      </c>
      <c r="AC2166" s="544"/>
      <c r="AD2166" s="545"/>
      <c r="AE2166" s="545"/>
      <c r="AF2166" s="545"/>
      <c r="AG2166" s="546"/>
      <c r="AI2166" s="348" t="str">
        <f>IF(月報!G2166&lt;&gt;"",月報!G2166,"")</f>
        <v/>
      </c>
      <c r="AJ2166" s="349" t="str">
        <f>IF(月報!W2166&lt;&gt;"",月報!W2166*24,"")</f>
        <v/>
      </c>
      <c r="AK2166" s="349" t="str">
        <f>IF(月報!P2166&lt;&gt;"",月報!P2166,"")</f>
        <v/>
      </c>
      <c r="AL2166" s="349" t="str">
        <f>IF(月報!Q2166&lt;&gt;"",IF(月報!Q2166="平日残","",月報!Q2166),"")</f>
        <v/>
      </c>
      <c r="AM2166" s="349"/>
      <c r="AN2166" s="349" t="str">
        <f t="shared" si="680"/>
        <v/>
      </c>
      <c r="AO2166" s="349" t="str">
        <f>IF($E2166="","",VLOOKUP($E2166,カレンダマスタ!$A$5:$E$381,5,FALSE))</f>
        <v/>
      </c>
      <c r="AQ2166" s="351"/>
      <c r="AR2166" s="352"/>
      <c r="AS2166" s="349"/>
      <c r="AU2166" s="355"/>
      <c r="AV2166" s="355" t="str">
        <f t="shared" si="682"/>
        <v/>
      </c>
      <c r="AW2166" s="355" t="str">
        <f t="shared" si="683"/>
        <v/>
      </c>
      <c r="AX2166" s="356" t="str">
        <f t="shared" si="684"/>
        <v/>
      </c>
      <c r="AY2166" s="356" t="str">
        <f t="shared" si="685"/>
        <v/>
      </c>
      <c r="AZ2166" s="357" t="str">
        <f>IF(AX2166&amp;AW2166="勤怠未設定","×",IF(AV2166="勤怠修正","×",IF(AC2166="外注","",IF(AA2166="",IF(AY2166&lt;&gt;"","×",""),IF(VLOOKUP(AA2166,カレンダマスタ!$H$66:$I$83,2,FALSE)&lt;&gt;AY2166,"×","OK")))))</f>
        <v/>
      </c>
      <c r="BC2166" s="355"/>
      <c r="BD2166" s="349"/>
      <c r="BE2166" s="349"/>
      <c r="BF2166" s="349" t="str">
        <f t="shared" si="678"/>
        <v/>
      </c>
      <c r="BG2166" s="349"/>
      <c r="BI2166" s="357" t="str">
        <f t="shared" si="695"/>
        <v/>
      </c>
    </row>
    <row r="2167" spans="2:61">
      <c r="B2167" s="323"/>
      <c r="C2167" s="539"/>
      <c r="D2167" s="324"/>
      <c r="E2167" s="325"/>
      <c r="F2167" s="324"/>
      <c r="G2167" s="591"/>
      <c r="H2167" s="591"/>
      <c r="I2167" s="339"/>
      <c r="J2167" s="320"/>
      <c r="K2167" s="319"/>
      <c r="L2167" s="320"/>
      <c r="M2167" s="320"/>
      <c r="N2167" s="320"/>
      <c r="O2167" s="340"/>
      <c r="P2167" s="340"/>
      <c r="Q2167" s="340"/>
      <c r="R2167" s="327"/>
      <c r="S2167" s="328"/>
      <c r="T2167" s="341"/>
      <c r="U2167" s="342"/>
      <c r="V2167" s="342"/>
      <c r="W2167" s="298"/>
      <c r="X2167" s="326"/>
      <c r="Y2167" s="326"/>
      <c r="Z2167" s="326"/>
      <c r="AA2167" s="327" t="str">
        <f t="shared" si="681"/>
        <v/>
      </c>
      <c r="AC2167" s="544"/>
      <c r="AD2167" s="545"/>
      <c r="AE2167" s="545"/>
      <c r="AF2167" s="545"/>
      <c r="AG2167" s="546"/>
      <c r="AI2167" s="348" t="str">
        <f>IF(月報!G2167&lt;&gt;"",月報!G2167,"")</f>
        <v/>
      </c>
      <c r="AJ2167" s="349" t="str">
        <f>IF(月報!W2167&lt;&gt;"",月報!W2167*24,"")</f>
        <v/>
      </c>
      <c r="AK2167" s="349" t="str">
        <f>IF(月報!P2167&lt;&gt;"",月報!P2167,"")</f>
        <v/>
      </c>
      <c r="AL2167" s="349" t="str">
        <f>IF(月報!Q2167&lt;&gt;"",IF(月報!Q2167="平日残","",月報!Q2167),"")</f>
        <v/>
      </c>
      <c r="AM2167" s="349"/>
      <c r="AN2167" s="349" t="str">
        <f t="shared" si="680"/>
        <v/>
      </c>
      <c r="AO2167" s="349" t="str">
        <f>IF($E2167="","",VLOOKUP($E2167,カレンダマスタ!$A$5:$E$381,5,FALSE))</f>
        <v/>
      </c>
      <c r="AQ2167" s="351"/>
      <c r="AR2167" s="352"/>
      <c r="AS2167" s="349"/>
      <c r="AU2167" s="355"/>
      <c r="AV2167" s="355" t="str">
        <f t="shared" si="682"/>
        <v/>
      </c>
      <c r="AW2167" s="355" t="str">
        <f t="shared" si="683"/>
        <v/>
      </c>
      <c r="AX2167" s="356" t="str">
        <f t="shared" si="684"/>
        <v/>
      </c>
      <c r="AY2167" s="356" t="str">
        <f t="shared" si="685"/>
        <v/>
      </c>
      <c r="AZ2167" s="357" t="str">
        <f>IF(AX2167&amp;AW2167="勤怠未設定","×",IF(AV2167="勤怠修正","×",IF(AC2167="外注","",IF(AA2167="",IF(AY2167&lt;&gt;"","×",""),IF(VLOOKUP(AA2167,カレンダマスタ!$H$66:$I$83,2,FALSE)&lt;&gt;AY2167,"×","OK")))))</f>
        <v/>
      </c>
      <c r="BC2167" s="355"/>
      <c r="BD2167" s="349"/>
      <c r="BE2167" s="349"/>
      <c r="BF2167" s="349" t="str">
        <f t="shared" si="678"/>
        <v/>
      </c>
      <c r="BG2167" s="349"/>
      <c r="BI2167" s="357" t="str">
        <f t="shared" si="695"/>
        <v/>
      </c>
    </row>
    <row r="2168" spans="2:61">
      <c r="B2168" s="323"/>
      <c r="C2168" s="539"/>
      <c r="D2168" s="324"/>
      <c r="E2168" s="325"/>
      <c r="F2168" s="324"/>
      <c r="G2168" s="591"/>
      <c r="H2168" s="591"/>
      <c r="I2168" s="339"/>
      <c r="J2168" s="320"/>
      <c r="K2168" s="319"/>
      <c r="L2168" s="320"/>
      <c r="M2168" s="320"/>
      <c r="N2168" s="320"/>
      <c r="O2168" s="340"/>
      <c r="P2168" s="340"/>
      <c r="Q2168" s="340"/>
      <c r="R2168" s="327"/>
      <c r="S2168" s="328"/>
      <c r="T2168" s="341"/>
      <c r="U2168" s="342"/>
      <c r="V2168" s="342"/>
      <c r="W2168" s="298"/>
      <c r="X2168" s="326"/>
      <c r="Y2168" s="326"/>
      <c r="Z2168" s="326"/>
      <c r="AA2168" s="327" t="str">
        <f t="shared" si="681"/>
        <v/>
      </c>
      <c r="AC2168" s="544"/>
      <c r="AD2168" s="545"/>
      <c r="AE2168" s="545"/>
      <c r="AF2168" s="545"/>
      <c r="AG2168" s="546"/>
      <c r="AI2168" s="348" t="str">
        <f>IF(月報!G2168&lt;&gt;"",月報!G2168,"")</f>
        <v/>
      </c>
      <c r="AJ2168" s="349" t="str">
        <f>IF(月報!W2168&lt;&gt;"",月報!W2168*24,"")</f>
        <v/>
      </c>
      <c r="AK2168" s="349" t="str">
        <f>IF(月報!P2168&lt;&gt;"",月報!P2168,"")</f>
        <v/>
      </c>
      <c r="AL2168" s="349" t="str">
        <f>IF(月報!Q2168&lt;&gt;"",IF(月報!Q2168="平日残","",月報!Q2168),"")</f>
        <v/>
      </c>
      <c r="AM2168" s="349"/>
      <c r="AN2168" s="349" t="str">
        <f t="shared" si="680"/>
        <v/>
      </c>
      <c r="AO2168" s="349" t="str">
        <f>IF($E2168="","",VLOOKUP($E2168,カレンダマスタ!$A$5:$E$381,5,FALSE))</f>
        <v/>
      </c>
      <c r="AQ2168" s="351"/>
      <c r="AR2168" s="352"/>
      <c r="AS2168" s="349"/>
      <c r="AU2168" s="355"/>
      <c r="AV2168" s="355" t="str">
        <f t="shared" si="682"/>
        <v/>
      </c>
      <c r="AW2168" s="355" t="str">
        <f t="shared" si="683"/>
        <v/>
      </c>
      <c r="AX2168" s="356" t="str">
        <f t="shared" si="684"/>
        <v/>
      </c>
      <c r="AY2168" s="356" t="str">
        <f t="shared" si="685"/>
        <v/>
      </c>
      <c r="AZ2168" s="357" t="str">
        <f>IF(AX2168&amp;AW2168="勤怠未設定","×",IF(AV2168="勤怠修正","×",IF(AC2168="外注","",IF(AA2168="",IF(AY2168&lt;&gt;"","×",""),IF(VLOOKUP(AA2168,カレンダマスタ!$H$66:$I$83,2,FALSE)&lt;&gt;AY2168,"×","OK")))))</f>
        <v/>
      </c>
      <c r="BC2168" s="355"/>
      <c r="BD2168" s="349"/>
      <c r="BE2168" s="349"/>
      <c r="BF2168" s="349" t="str">
        <f t="shared" ref="BF2168:BF2231" si="696">IF(AC2168="外注",AN2168,IF(G2168="",IF(AJ2168="","","週報未入力"),IF(AJ2168="","TW未入力","")))</f>
        <v/>
      </c>
      <c r="BG2168" s="349"/>
      <c r="BI2168" s="357" t="str">
        <f t="shared" si="695"/>
        <v/>
      </c>
    </row>
    <row r="2169" spans="2:61">
      <c r="B2169" s="323"/>
      <c r="C2169" s="539"/>
      <c r="D2169" s="324"/>
      <c r="E2169" s="325"/>
      <c r="F2169" s="324"/>
      <c r="G2169" s="591"/>
      <c r="H2169" s="591"/>
      <c r="I2169" s="339"/>
      <c r="J2169" s="320"/>
      <c r="K2169" s="319"/>
      <c r="L2169" s="320"/>
      <c r="M2169" s="320"/>
      <c r="N2169" s="320"/>
      <c r="O2169" s="340"/>
      <c r="P2169" s="340"/>
      <c r="Q2169" s="340"/>
      <c r="R2169" s="327"/>
      <c r="S2169" s="328"/>
      <c r="T2169" s="341"/>
      <c r="U2169" s="342"/>
      <c r="V2169" s="342"/>
      <c r="W2169" s="298"/>
      <c r="X2169" s="326"/>
      <c r="Y2169" s="326"/>
      <c r="Z2169" s="326"/>
      <c r="AA2169" s="327" t="str">
        <f t="shared" si="681"/>
        <v/>
      </c>
      <c r="AC2169" s="544"/>
      <c r="AD2169" s="545"/>
      <c r="AE2169" s="545"/>
      <c r="AF2169" s="545"/>
      <c r="AG2169" s="546"/>
      <c r="AI2169" s="348" t="str">
        <f>IF(月報!G2169&lt;&gt;"",月報!G2169,"")</f>
        <v/>
      </c>
      <c r="AJ2169" s="349" t="str">
        <f>IF(月報!W2169&lt;&gt;"",月報!W2169*24,"")</f>
        <v/>
      </c>
      <c r="AK2169" s="349" t="str">
        <f>IF(月報!P2169&lt;&gt;"",月報!P2169,"")</f>
        <v/>
      </c>
      <c r="AL2169" s="349" t="str">
        <f>IF(月報!Q2169&lt;&gt;"",IF(月報!Q2169="平日残","",月報!Q2169),"")</f>
        <v/>
      </c>
      <c r="AM2169" s="349"/>
      <c r="AN2169" s="349" t="str">
        <f t="shared" si="680"/>
        <v/>
      </c>
      <c r="AO2169" s="349" t="str">
        <f>IF($E2169="","",VLOOKUP($E2169,カレンダマスタ!$A$5:$E$381,5,FALSE))</f>
        <v/>
      </c>
      <c r="AQ2169" s="351"/>
      <c r="AR2169" s="352"/>
      <c r="AS2169" s="349"/>
      <c r="AU2169" s="355"/>
      <c r="AV2169" s="355" t="str">
        <f t="shared" si="682"/>
        <v/>
      </c>
      <c r="AW2169" s="355" t="str">
        <f t="shared" si="683"/>
        <v/>
      </c>
      <c r="AX2169" s="356" t="str">
        <f t="shared" si="684"/>
        <v/>
      </c>
      <c r="AY2169" s="356" t="str">
        <f t="shared" si="685"/>
        <v/>
      </c>
      <c r="AZ2169" s="357" t="str">
        <f>IF(AX2169&amp;AW2169="勤怠未設定","×",IF(AV2169="勤怠修正","×",IF(AC2169="外注","",IF(AA2169="",IF(AY2169&lt;&gt;"","×",""),IF(VLOOKUP(AA2169,カレンダマスタ!$H$66:$I$83,2,FALSE)&lt;&gt;AY2169,"×","OK")))))</f>
        <v/>
      </c>
      <c r="BC2169" s="355"/>
      <c r="BD2169" s="349"/>
      <c r="BE2169" s="349"/>
      <c r="BF2169" s="349" t="str">
        <f t="shared" si="696"/>
        <v/>
      </c>
      <c r="BG2169" s="349"/>
      <c r="BI2169" s="357" t="str">
        <f t="shared" si="695"/>
        <v/>
      </c>
    </row>
    <row r="2170" spans="2:61" ht="13.8" thickBot="1">
      <c r="B2170" s="329"/>
      <c r="C2170" s="540"/>
      <c r="D2170" s="330"/>
      <c r="E2170" s="331"/>
      <c r="F2170" s="330"/>
      <c r="G2170" s="592"/>
      <c r="H2170" s="592"/>
      <c r="I2170" s="343"/>
      <c r="J2170" s="322"/>
      <c r="K2170" s="321"/>
      <c r="L2170" s="322"/>
      <c r="M2170" s="322"/>
      <c r="N2170" s="322"/>
      <c r="O2170" s="344"/>
      <c r="P2170" s="344"/>
      <c r="Q2170" s="344"/>
      <c r="R2170" s="333"/>
      <c r="S2170" s="334"/>
      <c r="T2170" s="345"/>
      <c r="U2170" s="346"/>
      <c r="V2170" s="346"/>
      <c r="W2170" s="298"/>
      <c r="X2170" s="332"/>
      <c r="Y2170" s="332"/>
      <c r="Z2170" s="332"/>
      <c r="AA2170" s="333" t="str">
        <f t="shared" si="681"/>
        <v/>
      </c>
      <c r="AC2170" s="547"/>
      <c r="AD2170" s="548"/>
      <c r="AE2170" s="548"/>
      <c r="AF2170" s="548"/>
      <c r="AG2170" s="549"/>
      <c r="AI2170" s="348" t="str">
        <f>IF(月報!G2170&lt;&gt;"",月報!G2170,"")</f>
        <v/>
      </c>
      <c r="AJ2170" s="350" t="str">
        <f>IF(月報!W2170&lt;&gt;"",月報!W2170*24,"")</f>
        <v/>
      </c>
      <c r="AK2170" s="350" t="str">
        <f>IF(月報!P2170&lt;&gt;"",月報!P2170,"")</f>
        <v/>
      </c>
      <c r="AL2170" s="350" t="str">
        <f>IF(月報!Q2170&lt;&gt;"",IF(月報!Q2170="平日残","",月報!Q2170),"")</f>
        <v/>
      </c>
      <c r="AM2170" s="350"/>
      <c r="AN2170" s="350" t="str">
        <f t="shared" si="680"/>
        <v/>
      </c>
      <c r="AO2170" s="350" t="str">
        <f>IF($E2170="","",VLOOKUP($E2170,カレンダマスタ!$A$5:$E$381,5,FALSE))</f>
        <v/>
      </c>
      <c r="AP2170" s="347"/>
      <c r="AQ2170" s="353"/>
      <c r="AR2170" s="354"/>
      <c r="AS2170" s="350"/>
      <c r="AT2170" s="347"/>
      <c r="AU2170" s="358"/>
      <c r="AV2170" s="358" t="str">
        <f t="shared" si="682"/>
        <v/>
      </c>
      <c r="AW2170" s="358" t="str">
        <f t="shared" si="683"/>
        <v/>
      </c>
      <c r="AX2170" s="359" t="str">
        <f t="shared" si="684"/>
        <v/>
      </c>
      <c r="AY2170" s="359" t="str">
        <f t="shared" si="685"/>
        <v/>
      </c>
      <c r="AZ2170" s="360" t="str">
        <f>IF(AX2170&amp;AW2170="勤怠未設定","×",IF(AV2170="勤怠修正","×",IF(AC2170="外注","",IF(AA2170="",IF(AY2170&lt;&gt;"","×",""),IF(VLOOKUP(AA2170,カレンダマスタ!$H$66:$I$83,2,FALSE)&lt;&gt;AY2170,"×","OK")))))</f>
        <v/>
      </c>
      <c r="BC2170" s="358"/>
      <c r="BD2170" s="350"/>
      <c r="BE2170" s="350"/>
      <c r="BF2170" s="350" t="str">
        <f t="shared" si="696"/>
        <v/>
      </c>
      <c r="BG2170" s="350"/>
      <c r="BI2170" s="360" t="str">
        <f t="shared" si="695"/>
        <v/>
      </c>
    </row>
    <row r="2171" spans="2:61">
      <c r="B2171" s="176">
        <f>B2126+1</f>
        <v>48</v>
      </c>
      <c r="C2171" s="535"/>
      <c r="D2171" s="112"/>
      <c r="E2171" s="582"/>
      <c r="F2171" s="112"/>
      <c r="G2171" s="587"/>
      <c r="H2171" s="587"/>
      <c r="I2171" s="114"/>
      <c r="J2171" s="118"/>
      <c r="K2171" s="115"/>
      <c r="L2171" s="116"/>
      <c r="M2171" s="116"/>
      <c r="N2171" s="117"/>
      <c r="O2171" s="118"/>
      <c r="P2171" s="118"/>
      <c r="Q2171" s="118"/>
      <c r="R2171" s="119"/>
      <c r="S2171" s="120"/>
      <c r="T2171" s="433" t="str">
        <f t="shared" ref="T2171:T2205" si="697">IF(J2171&lt;&gt;"",J2171,"")</f>
        <v/>
      </c>
      <c r="U2171" s="428">
        <f>SUM(T2171:T2177)</f>
        <v>0</v>
      </c>
      <c r="V2171" s="428" t="str">
        <f t="shared" ref="V2171:V2205" si="698">IF(AC2171="外注",IF(AND(BC2171&lt;1,ROUND((H2171*24),1)=13),"外注2半",IF(AND(BC2171&lt;1,ROUND((G2171*24),1)=13.7),"外注1半",IF(AND(BC2171&lt;1,G2171=""),"外注休暇",""))),"")</f>
        <v/>
      </c>
      <c r="W2171" s="298"/>
      <c r="X2171" s="113" t="str">
        <f>IF(O2171&lt;&gt;"",O2171/24,"")</f>
        <v/>
      </c>
      <c r="Y2171" s="113" t="str">
        <f t="shared" ref="Y2171:Y2205" si="699">IF(P2171&lt;&gt;"",P2171/24,"")</f>
        <v/>
      </c>
      <c r="Z2171" s="113" t="str">
        <f t="shared" ref="Z2171:Z2205" si="700">IF(Q2171&lt;&gt;"",Q2171/24,"")</f>
        <v/>
      </c>
      <c r="AA2171" s="119" t="str">
        <f t="shared" si="681"/>
        <v/>
      </c>
      <c r="AC2171" s="183" t="str">
        <f>IF(C2171&lt;&gt;"",VLOOKUP(C2171,設定シート!$D$10:$N$109,11,FALSE),"")</f>
        <v/>
      </c>
      <c r="AD2171" s="184" t="str">
        <f>IF(C2171&lt;&gt;"",VLOOKUP(C2171,設定シート!$D$10:$H$109,5,FALSE),"")</f>
        <v/>
      </c>
      <c r="AE2171" s="185" t="str">
        <f>IF(C2171&lt;&gt;"",VLOOKUP(C2171,設定シート!$D$10:$L$109,9,FALSE),"")</f>
        <v/>
      </c>
      <c r="AF2171" s="184" t="str">
        <f>IF($AD2171="","",IF(LEFT($AD2171,2)="NS","NS","CS"))</f>
        <v/>
      </c>
      <c r="AG2171" s="203">
        <f t="shared" ref="AG2171:AG2205" si="701">IF(OR(R2171="有給休暇",G2171=""),0,IF(AQ2171=1,0,1))</f>
        <v>0</v>
      </c>
      <c r="AI2171" s="121" t="str">
        <f>IF(月報!G2171&lt;&gt;"",月報!G2171,"")</f>
        <v/>
      </c>
      <c r="AJ2171" s="122" t="str">
        <f>IF(月報!W2171&lt;&gt;"",月報!W2171*24,"")</f>
        <v/>
      </c>
      <c r="AK2171" s="122" t="str">
        <f>IF(月報!P2171&lt;&gt;"",月報!P2171,"")</f>
        <v/>
      </c>
      <c r="AL2171" s="122" t="str">
        <f>IF(月報!Q2171&lt;&gt;"",IF(月報!Q2171="平日残","",月報!Q2171),"")</f>
        <v/>
      </c>
      <c r="AM2171" s="122"/>
      <c r="AN2171" s="122" t="str">
        <f t="shared" si="680"/>
        <v/>
      </c>
      <c r="AO2171" s="122" t="str">
        <f>IF($E2171="","",VLOOKUP($E2171,カレンダマスタ!$A$5:$E$381,5,FALSE))</f>
        <v/>
      </c>
      <c r="AQ2171" s="195" t="str">
        <f>IF(G2171="","",IF(VLOOKUP(E2171,カレンダマスタ!$A$5:$D$381,4,FALSE)=0,"",1))</f>
        <v/>
      </c>
      <c r="AR2171" s="123" t="str">
        <f>IF($G2171="","",IF($AD2171="NSTC",INDEX(カレンダマスタ!$I$26:$O$31,MATCH($G2171,カレンダマスタ!$H$26:$H$31,1),MATCH($H2171,カレンダマスタ!$I$25:$O$25,1)),
IF($AD2171="CS本社",INDEX(カレンダマスタ!$I$36:$O$41,MATCH($G2171,カレンダマスタ!$H$36:$H$41,1),MATCH($H2171,カレンダマスタ!$I$35:$O$35,1)),
IF($AD2171="NS本社",INDEX(カレンダマスタ!$I$94:$O$99,MATCH($G2171,カレンダマスタ!$H$95:$H$100,1),MATCH($H2171,カレンダマスタ!$I$93:$O$93,1)),
IF($AD2171="ODC",INDEX(カレンダマスタ!$I$46:$O$51,MATCH($G2171,カレンダマスタ!$H$46:$H$51,1),MATCH($H2171,カレンダマスタ!$I$45:$O$45,1)),
IF($AD2171="NS東京TC",INDEX(カレンダマスタ!$I$56:$O$61,MATCH($G2171,カレンダマスタ!$H$56:$H$61,1),MATCH($H2171,カレンダマスタ!$I$55:$O$55,1)),""))))))</f>
        <v/>
      </c>
      <c r="AS2171" s="122" t="str">
        <f t="shared" ref="AS2171:AS2205" si="702">IF(AC2171="社員","",IF(R2171="有給休暇","",IF(AND(AF2171="CS",AQ2171=1)=TRUE,"OK",IF(AR2171&lt;&gt;"",IF(TIMEVALUE(MID(I2171,1,10))=AR2171,"OK","×"),""))))</f>
        <v/>
      </c>
      <c r="AU2171" s="124" t="str">
        <f>IF(E2171="","",VLOOKUP($E2171,カレンダマスタ!$A$4:$E$381,4,FALSE))</f>
        <v/>
      </c>
      <c r="AV2171" s="124" t="str">
        <f t="shared" si="682"/>
        <v/>
      </c>
      <c r="AW2171" s="124" t="str">
        <f t="shared" si="683"/>
        <v/>
      </c>
      <c r="AX2171" s="125" t="str">
        <f t="shared" si="684"/>
        <v/>
      </c>
      <c r="AY2171" s="125" t="str">
        <f t="shared" si="685"/>
        <v/>
      </c>
      <c r="AZ2171" s="114" t="str">
        <f>IF(AX2171&amp;AW2171="勤怠未設定","×",IF(AV2171="勤怠修正","×",IF(AC2171="外注","",IF(AA2171="",IF(AY2171&lt;&gt;"","×",""),IF(VLOOKUP(AA2171,カレンダマスタ!$H$66:$I$83,2,FALSE)&lt;&gt;AY2171,"×","OK")))))</f>
        <v/>
      </c>
      <c r="BC2171" s="124" t="str">
        <f>IF(E2171="","",VLOOKUP($E2171,カレンダマスタ!$A$4:$E$381,4,FALSE))</f>
        <v/>
      </c>
      <c r="BD2171" s="122" t="str">
        <f>IF(AC2171="社員","",IF(AG2171=0,"",IF(AD2171="NSTC",IF(COUNTIF(カレンダマスタ!$Q$5:$Q$32,G2171)=1,"OK","×"),
IF(AD2171="NS本社",IF(COUNTIF(カレンダマスタ!$T$5:$T$32,G2171)=1,"OK","×"),IF(COUNTIF(カレンダマスタ!$R$5:$R$32,G2171)=1,"OK","×")))))</f>
        <v/>
      </c>
      <c r="BE2171" s="122" t="str">
        <f>IF(AC2171="社員","",IF(G2171="","",IF(R2171&lt;&gt;"","",IF(AF2171="CS","OK",IF(VLOOKUP(E2171,カレンダマスタ!$A$5:$D$381,4,FALSE)&gt;0,"",IF(OR(G2171*24&gt;10.84,H2171*24&lt;14.5)=TRUE,"×","OK"))))))</f>
        <v/>
      </c>
      <c r="BF2171" s="122" t="str">
        <f t="shared" si="696"/>
        <v/>
      </c>
      <c r="BG2171" s="127" t="str">
        <f>IF(AE2171="派遣","",IF(G2171="","",IF(R2171="有給休暇","",IF(S2171="","×","OK"))))</f>
        <v/>
      </c>
      <c r="BI2171" s="114" t="str">
        <f t="shared" ref="BI2171:BI2205" si="703">IF(OR(AO2171="×",AS2171="×",AZ2171="×",BE2171="×",BF2171="TW未入力",BF2171="週報未入力",BG2171="×"),"×","")</f>
        <v/>
      </c>
    </row>
    <row r="2172" spans="2:61">
      <c r="B2172" s="111"/>
      <c r="C2172" s="536"/>
      <c r="D2172" s="128"/>
      <c r="E2172" s="583"/>
      <c r="F2172" s="128"/>
      <c r="G2172" s="588"/>
      <c r="H2172" s="588"/>
      <c r="I2172" s="130"/>
      <c r="J2172" s="139"/>
      <c r="K2172" s="131"/>
      <c r="L2172" s="132"/>
      <c r="M2172" s="132"/>
      <c r="N2172" s="141"/>
      <c r="O2172" s="139"/>
      <c r="P2172" s="139"/>
      <c r="Q2172" s="139"/>
      <c r="R2172" s="133"/>
      <c r="S2172" s="134"/>
      <c r="T2172" s="434" t="str">
        <f t="shared" si="697"/>
        <v/>
      </c>
      <c r="U2172" s="429"/>
      <c r="V2172" s="429" t="str">
        <f t="shared" si="698"/>
        <v/>
      </c>
      <c r="W2172" s="298"/>
      <c r="X2172" s="129" t="str">
        <f t="shared" ref="X2172:X2205" si="704">IF(O2172&lt;&gt;"",O2172/24,"")</f>
        <v/>
      </c>
      <c r="Y2172" s="129" t="str">
        <f t="shared" si="699"/>
        <v/>
      </c>
      <c r="Z2172" s="129" t="str">
        <f t="shared" si="700"/>
        <v/>
      </c>
      <c r="AA2172" s="133" t="str">
        <f t="shared" si="681"/>
        <v/>
      </c>
      <c r="AC2172" s="186" t="str">
        <f>AC2171</f>
        <v/>
      </c>
      <c r="AD2172" s="186" t="str">
        <f>AD2171</f>
        <v/>
      </c>
      <c r="AE2172" s="186" t="str">
        <f>AE2171</f>
        <v/>
      </c>
      <c r="AF2172" s="186" t="str">
        <f>AF2171</f>
        <v/>
      </c>
      <c r="AG2172" s="204">
        <f t="shared" si="701"/>
        <v>0</v>
      </c>
      <c r="AI2172" s="135" t="str">
        <f>IF(月報!G2172&lt;&gt;"",月報!G2172,"")</f>
        <v/>
      </c>
      <c r="AJ2172" s="126" t="str">
        <f>IF(月報!W2172&lt;&gt;"",月報!W2172*24,"")</f>
        <v/>
      </c>
      <c r="AK2172" s="126" t="str">
        <f>IF(月報!P2172&lt;&gt;"",月報!P2172,"")</f>
        <v/>
      </c>
      <c r="AL2172" s="126" t="str">
        <f>IF(月報!Q2172&lt;&gt;"",IF(月報!Q2172="平日残","",月報!Q2172),"")</f>
        <v/>
      </c>
      <c r="AM2172" s="126"/>
      <c r="AN2172" s="126" t="str">
        <f t="shared" si="680"/>
        <v/>
      </c>
      <c r="AO2172" s="126" t="str">
        <f>IF($E2172="","",VLOOKUP($E2172,カレンダマスタ!$A$5:$E$381,5,FALSE))</f>
        <v/>
      </c>
      <c r="AQ2172" s="196" t="str">
        <f>IF(G2172="","",IF(VLOOKUP(E2172,カレンダマスタ!$A$5:$D$381,4,FALSE)=0,"",1))</f>
        <v/>
      </c>
      <c r="AR2172" s="136" t="str">
        <f>IF($G2172="","",IF($AD2172="NSTC",INDEX(カレンダマスタ!$I$26:$O$31,MATCH($G2172,カレンダマスタ!$H$26:$H$31,1),MATCH($H2172,カレンダマスタ!$I$25:$O$25,1)),
IF($AD2172="CS本社",INDEX(カレンダマスタ!$I$36:$O$41,MATCH($G2172,カレンダマスタ!$H$36:$H$41,1),MATCH($H2172,カレンダマスタ!$I$35:$O$35,1)),
IF($AD2172="NS本社",INDEX(カレンダマスタ!$I$94:$O$99,MATCH($G2172,カレンダマスタ!$H$95:$H$100,1),MATCH($H2172,カレンダマスタ!$I$93:$O$93,1)),
IF($AD2172="ODC",INDEX(カレンダマスタ!$I$46:$O$51,MATCH($G2172,カレンダマスタ!$H$46:$H$51,1),MATCH($H2172,カレンダマスタ!$I$45:$O$45,1)),
IF($AD2172="NS東京TC",INDEX(カレンダマスタ!$I$56:$O$61,MATCH($G2172,カレンダマスタ!$H$56:$H$61,1),MATCH($H2172,カレンダマスタ!$I$55:$O$55,1)),""))))))</f>
        <v/>
      </c>
      <c r="AS2172" s="126" t="str">
        <f t="shared" si="702"/>
        <v/>
      </c>
      <c r="AU2172" s="137" t="str">
        <f>IF(E2172="","",VLOOKUP($E2172,カレンダマスタ!$A$4:$E$381,4,FALSE))</f>
        <v/>
      </c>
      <c r="AV2172" s="137" t="str">
        <f t="shared" si="682"/>
        <v/>
      </c>
      <c r="AW2172" s="137" t="str">
        <f t="shared" si="683"/>
        <v/>
      </c>
      <c r="AX2172" s="138" t="str">
        <f t="shared" si="684"/>
        <v/>
      </c>
      <c r="AY2172" s="138" t="str">
        <f t="shared" si="685"/>
        <v/>
      </c>
      <c r="AZ2172" s="130" t="str">
        <f>IF(AX2172&amp;AW2172="勤怠未設定","×",IF(AV2172="勤怠修正","×",IF(AC2172="外注","",IF(AA2172="",IF(AY2172&lt;&gt;"","×",""),IF(VLOOKUP(AA2172,カレンダマスタ!$H$66:$I$83,2,FALSE)&lt;&gt;AY2172,"×","OK")))))</f>
        <v/>
      </c>
      <c r="BC2172" s="137" t="str">
        <f>IF(E2172="","",VLOOKUP($E2172,カレンダマスタ!$A$4:$E$381,4,FALSE))</f>
        <v/>
      </c>
      <c r="BD2172" s="126" t="str">
        <f>IF(AC2172="社員","",IF(AG2172=0,"",IF(AD2172="NSTC",IF(COUNTIF(カレンダマスタ!$Q$5:$Q$32,G2172)=1,"OK","×"),
IF(AD2172="NS本社",IF(COUNTIF(カレンダマスタ!$T$5:$T$32,G2172)=1,"OK","×"),IF(COUNTIF(カレンダマスタ!$R$5:$R$32,G2172)=1,"OK","×")))))</f>
        <v/>
      </c>
      <c r="BE2172" s="126" t="str">
        <f>IF(AC2172="社員","",IF(G2172="","",IF(R2172&lt;&gt;"","",IF(AF2172="CS","OK",IF(VLOOKUP(E2172,カレンダマスタ!$A$5:$D$381,4,FALSE)&gt;0,"",IF(OR(G2172*24&gt;10.84,H2172*24&lt;14.5)=TRUE,"×","OK"))))))</f>
        <v/>
      </c>
      <c r="BF2172" s="126" t="str">
        <f t="shared" si="696"/>
        <v/>
      </c>
      <c r="BG2172" s="126" t="str">
        <f t="shared" si="694"/>
        <v/>
      </c>
      <c r="BI2172" s="130" t="str">
        <f t="shared" si="703"/>
        <v/>
      </c>
    </row>
    <row r="2173" spans="2:61">
      <c r="B2173" s="111"/>
      <c r="C2173" s="536"/>
      <c r="D2173" s="128"/>
      <c r="E2173" s="583"/>
      <c r="F2173" s="128"/>
      <c r="G2173" s="588"/>
      <c r="H2173" s="588"/>
      <c r="I2173" s="130"/>
      <c r="J2173" s="139"/>
      <c r="K2173" s="131"/>
      <c r="L2173" s="132"/>
      <c r="M2173" s="132"/>
      <c r="N2173" s="141"/>
      <c r="O2173" s="139"/>
      <c r="P2173" s="139"/>
      <c r="Q2173" s="139"/>
      <c r="R2173" s="133"/>
      <c r="S2173" s="134"/>
      <c r="T2173" s="434" t="str">
        <f t="shared" si="697"/>
        <v/>
      </c>
      <c r="U2173" s="429"/>
      <c r="V2173" s="429" t="str">
        <f t="shared" si="698"/>
        <v/>
      </c>
      <c r="W2173" s="298"/>
      <c r="X2173" s="129" t="str">
        <f t="shared" si="704"/>
        <v/>
      </c>
      <c r="Y2173" s="129" t="str">
        <f t="shared" si="699"/>
        <v/>
      </c>
      <c r="Z2173" s="129" t="str">
        <f t="shared" si="700"/>
        <v/>
      </c>
      <c r="AA2173" s="133" t="str">
        <f t="shared" si="681"/>
        <v/>
      </c>
      <c r="AC2173" s="186" t="str">
        <f>AC2171</f>
        <v/>
      </c>
      <c r="AD2173" s="187" t="str">
        <f>AD2171</f>
        <v/>
      </c>
      <c r="AE2173" s="187" t="str">
        <f>AE2171</f>
        <v/>
      </c>
      <c r="AF2173" s="187" t="str">
        <f>AF2171</f>
        <v/>
      </c>
      <c r="AG2173" s="204">
        <f t="shared" si="701"/>
        <v>0</v>
      </c>
      <c r="AI2173" s="135" t="str">
        <f>IF(月報!G2173&lt;&gt;"",月報!G2173,"")</f>
        <v/>
      </c>
      <c r="AJ2173" s="126" t="str">
        <f>IF(月報!W2173&lt;&gt;"",月報!W2173*24,"")</f>
        <v/>
      </c>
      <c r="AK2173" s="126" t="str">
        <f>IF(月報!P2173&lt;&gt;"",月報!P2173,"")</f>
        <v/>
      </c>
      <c r="AL2173" s="126" t="str">
        <f>IF(月報!Q2173&lt;&gt;"",IF(月報!Q2173="平日残","",月報!Q2173),"")</f>
        <v/>
      </c>
      <c r="AM2173" s="126"/>
      <c r="AN2173" s="126" t="str">
        <f t="shared" si="680"/>
        <v/>
      </c>
      <c r="AO2173" s="126" t="str">
        <f>IF($E2173="","",VLOOKUP($E2173,カレンダマスタ!$A$5:$E$381,5,FALSE))</f>
        <v/>
      </c>
      <c r="AQ2173" s="196" t="str">
        <f>IF(G2173="","",IF(VLOOKUP(E2173,カレンダマスタ!$A$5:$D$381,4,FALSE)=0,"",1))</f>
        <v/>
      </c>
      <c r="AR2173" s="136" t="str">
        <f>IF($G2173="","",IF($AD2173="NSTC",INDEX(カレンダマスタ!$I$26:$O$31,MATCH($G2173,カレンダマスタ!$H$26:$H$31,1),MATCH($H2173,カレンダマスタ!$I$25:$O$25,1)),
IF($AD2173="CS本社",INDEX(カレンダマスタ!$I$36:$O$41,MATCH($G2173,カレンダマスタ!$H$36:$H$41,1),MATCH($H2173,カレンダマスタ!$I$35:$O$35,1)),
IF($AD2173="NS本社",INDEX(カレンダマスタ!$I$94:$O$99,MATCH($G2173,カレンダマスタ!$H$95:$H$100,1),MATCH($H2173,カレンダマスタ!$I$93:$O$93,1)),
IF($AD2173="ODC",INDEX(カレンダマスタ!$I$46:$O$51,MATCH($G2173,カレンダマスタ!$H$46:$H$51,1),MATCH($H2173,カレンダマスタ!$I$45:$O$45,1)),
IF($AD2173="NS東京TC",INDEX(カレンダマスタ!$I$56:$O$61,MATCH($G2173,カレンダマスタ!$H$56:$H$61,1),MATCH($H2173,カレンダマスタ!$I$55:$O$55,1)),""))))))</f>
        <v/>
      </c>
      <c r="AS2173" s="126" t="str">
        <f t="shared" si="702"/>
        <v/>
      </c>
      <c r="AU2173" s="137" t="str">
        <f>IF(E2173="","",VLOOKUP($E2173,カレンダマスタ!$A$4:$E$381,4,FALSE))</f>
        <v/>
      </c>
      <c r="AV2173" s="137" t="str">
        <f t="shared" si="682"/>
        <v/>
      </c>
      <c r="AW2173" s="137" t="str">
        <f t="shared" si="683"/>
        <v/>
      </c>
      <c r="AX2173" s="138" t="str">
        <f t="shared" si="684"/>
        <v/>
      </c>
      <c r="AY2173" s="138" t="str">
        <f t="shared" si="685"/>
        <v/>
      </c>
      <c r="AZ2173" s="130" t="str">
        <f>IF(AX2173&amp;AW2173="勤怠未設定","×",IF(AV2173="勤怠修正","×",IF(AC2173="外注","",IF(AA2173="",IF(AY2173&lt;&gt;"","×",""),IF(VLOOKUP(AA2173,カレンダマスタ!$H$66:$I$83,2,FALSE)&lt;&gt;AY2173,"×","OK")))))</f>
        <v/>
      </c>
      <c r="BC2173" s="137" t="str">
        <f>IF(E2173="","",VLOOKUP($E2173,カレンダマスタ!$A$4:$E$381,4,FALSE))</f>
        <v/>
      </c>
      <c r="BD2173" s="126" t="str">
        <f>IF(AC2173="社員","",IF(AG2173=0,"",IF(AD2173="NSTC",IF(COUNTIF(カレンダマスタ!$Q$5:$Q$32,G2173)=1,"OK","×"),
IF(AD2173="NS本社",IF(COUNTIF(カレンダマスタ!$T$5:$T$32,G2173)=1,"OK","×"),IF(COUNTIF(カレンダマスタ!$R$5:$R$32,G2173)=1,"OK","×")))))</f>
        <v/>
      </c>
      <c r="BE2173" s="126" t="str">
        <f>IF(AC2173="社員","",IF(G2173="","",IF(R2173&lt;&gt;"","",IF(AF2173="CS","OK",IF(VLOOKUP(E2173,カレンダマスタ!$A$5:$D$381,4,FALSE)&gt;0,"",IF(OR(G2173*24&gt;10.84,H2173*24&lt;14.5)=TRUE,"×","OK"))))))</f>
        <v/>
      </c>
      <c r="BF2173" s="126" t="str">
        <f t="shared" si="696"/>
        <v/>
      </c>
      <c r="BG2173" s="126" t="str">
        <f t="shared" si="694"/>
        <v/>
      </c>
      <c r="BI2173" s="130" t="str">
        <f t="shared" si="703"/>
        <v/>
      </c>
    </row>
    <row r="2174" spans="2:61">
      <c r="B2174" s="111"/>
      <c r="C2174" s="536"/>
      <c r="D2174" s="128"/>
      <c r="E2174" s="583"/>
      <c r="F2174" s="128"/>
      <c r="G2174" s="588"/>
      <c r="H2174" s="588"/>
      <c r="I2174" s="130"/>
      <c r="J2174" s="139"/>
      <c r="K2174" s="131"/>
      <c r="L2174" s="132"/>
      <c r="M2174" s="132"/>
      <c r="N2174" s="141"/>
      <c r="O2174" s="139"/>
      <c r="P2174" s="139"/>
      <c r="Q2174" s="139"/>
      <c r="R2174" s="133"/>
      <c r="S2174" s="134"/>
      <c r="T2174" s="434" t="str">
        <f t="shared" si="697"/>
        <v/>
      </c>
      <c r="U2174" s="429"/>
      <c r="V2174" s="429" t="str">
        <f t="shared" si="698"/>
        <v/>
      </c>
      <c r="W2174" s="298"/>
      <c r="X2174" s="129" t="str">
        <f t="shared" si="704"/>
        <v/>
      </c>
      <c r="Y2174" s="129" t="str">
        <f t="shared" si="699"/>
        <v/>
      </c>
      <c r="Z2174" s="129" t="str">
        <f t="shared" si="700"/>
        <v/>
      </c>
      <c r="AA2174" s="133" t="str">
        <f t="shared" si="681"/>
        <v/>
      </c>
      <c r="AC2174" s="186" t="str">
        <f>AC2171</f>
        <v/>
      </c>
      <c r="AD2174" s="187" t="str">
        <f>AD2171</f>
        <v/>
      </c>
      <c r="AE2174" s="187" t="str">
        <f>AE2171</f>
        <v/>
      </c>
      <c r="AF2174" s="187" t="str">
        <f>AF2171</f>
        <v/>
      </c>
      <c r="AG2174" s="204">
        <f t="shared" si="701"/>
        <v>0</v>
      </c>
      <c r="AI2174" s="140" t="str">
        <f>IF(月報!G2174&lt;&gt;"",月報!G2174,"")</f>
        <v/>
      </c>
      <c r="AJ2174" s="126" t="str">
        <f>IF(月報!W2174&lt;&gt;"",月報!W2174*24,"")</f>
        <v/>
      </c>
      <c r="AK2174" s="126" t="str">
        <f>IF(月報!P2174&lt;&gt;"",月報!P2174,"")</f>
        <v/>
      </c>
      <c r="AL2174" s="126" t="str">
        <f>IF(月報!Q2174&lt;&gt;"",IF(月報!Q2174="平日残","",月報!Q2174),"")</f>
        <v/>
      </c>
      <c r="AM2174" s="126"/>
      <c r="AN2174" s="126" t="str">
        <f t="shared" si="680"/>
        <v/>
      </c>
      <c r="AO2174" s="126" t="str">
        <f>IF($E2174="","",VLOOKUP($E2174,カレンダマスタ!$A$5:$E$381,5,FALSE))</f>
        <v/>
      </c>
      <c r="AQ2174" s="196" t="str">
        <f>IF(G2174="","",IF(VLOOKUP(E2174,カレンダマスタ!$A$5:$D$381,4,FALSE)=0,"",1))</f>
        <v/>
      </c>
      <c r="AR2174" s="136" t="str">
        <f>IF($G2174="","",IF($AD2174="NSTC",INDEX(カレンダマスタ!$I$26:$O$31,MATCH($G2174,カレンダマスタ!$H$26:$H$31,1),MATCH($H2174,カレンダマスタ!$I$25:$O$25,1)),
IF($AD2174="CS本社",INDEX(カレンダマスタ!$I$36:$O$41,MATCH($G2174,カレンダマスタ!$H$36:$H$41,1),MATCH($H2174,カレンダマスタ!$I$35:$O$35,1)),
IF($AD2174="NS本社",INDEX(カレンダマスタ!$I$94:$O$99,MATCH($G2174,カレンダマスタ!$H$95:$H$100,1),MATCH($H2174,カレンダマスタ!$I$93:$O$93,1)),
IF($AD2174="ODC",INDEX(カレンダマスタ!$I$46:$O$51,MATCH($G2174,カレンダマスタ!$H$46:$H$51,1),MATCH($H2174,カレンダマスタ!$I$45:$O$45,1)),
IF($AD2174="NS東京TC",INDEX(カレンダマスタ!$I$56:$O$61,MATCH($G2174,カレンダマスタ!$H$56:$H$61,1),MATCH($H2174,カレンダマスタ!$I$55:$O$55,1)),""))))))</f>
        <v/>
      </c>
      <c r="AS2174" s="126" t="str">
        <f t="shared" si="702"/>
        <v/>
      </c>
      <c r="AU2174" s="137" t="str">
        <f>IF(E2174="","",VLOOKUP($E2174,カレンダマスタ!$A$4:$E$381,4,FALSE))</f>
        <v/>
      </c>
      <c r="AV2174" s="137" t="str">
        <f t="shared" si="682"/>
        <v/>
      </c>
      <c r="AW2174" s="137" t="str">
        <f t="shared" si="683"/>
        <v/>
      </c>
      <c r="AX2174" s="138" t="str">
        <f t="shared" si="684"/>
        <v/>
      </c>
      <c r="AY2174" s="138" t="str">
        <f t="shared" si="685"/>
        <v/>
      </c>
      <c r="AZ2174" s="130" t="str">
        <f>IF(AX2174&amp;AW2174="勤怠未設定","×",IF(AV2174="勤怠修正","×",IF(AC2174="外注","",IF(AA2174="",IF(AY2174&lt;&gt;"","×",""),IF(VLOOKUP(AA2174,カレンダマスタ!$H$66:$I$83,2,FALSE)&lt;&gt;AY2174,"×","OK")))))</f>
        <v/>
      </c>
      <c r="BC2174" s="137" t="str">
        <f>IF(E2174="","",VLOOKUP($E2174,カレンダマスタ!$A$4:$E$381,4,FALSE))</f>
        <v/>
      </c>
      <c r="BD2174" s="126" t="str">
        <f>IF(AC2174="社員","",IF(AG2174=0,"",IF(AD2174="NSTC",IF(COUNTIF(カレンダマスタ!$Q$5:$Q$32,G2174)=1,"OK","×"),
IF(AD2174="NS本社",IF(COUNTIF(カレンダマスタ!$T$5:$T$32,G2174)=1,"OK","×"),IF(COUNTIF(カレンダマスタ!$R$5:$R$32,G2174)=1,"OK","×")))))</f>
        <v/>
      </c>
      <c r="BE2174" s="126" t="str">
        <f>IF(AC2174="社員","",IF(G2174="","",IF(R2174&lt;&gt;"","",IF(AF2174="CS","OK",IF(VLOOKUP(E2174,カレンダマスタ!$A$5:$D$381,4,FALSE)&gt;0,"",IF(OR(G2174*24&gt;10.84,H2174*24&lt;14.5)=TRUE,"×","OK"))))))</f>
        <v/>
      </c>
      <c r="BF2174" s="126" t="str">
        <f t="shared" si="696"/>
        <v/>
      </c>
      <c r="BG2174" s="126" t="str">
        <f t="shared" si="694"/>
        <v/>
      </c>
      <c r="BI2174" s="130" t="str">
        <f t="shared" si="703"/>
        <v/>
      </c>
    </row>
    <row r="2175" spans="2:61">
      <c r="B2175" s="111"/>
      <c r="C2175" s="536"/>
      <c r="D2175" s="128"/>
      <c r="E2175" s="583"/>
      <c r="F2175" s="128"/>
      <c r="G2175" s="588"/>
      <c r="H2175" s="588"/>
      <c r="I2175" s="130"/>
      <c r="J2175" s="139"/>
      <c r="K2175" s="131"/>
      <c r="L2175" s="132"/>
      <c r="M2175" s="132"/>
      <c r="N2175" s="141"/>
      <c r="O2175" s="139"/>
      <c r="P2175" s="139"/>
      <c r="Q2175" s="139"/>
      <c r="R2175" s="133"/>
      <c r="S2175" s="134"/>
      <c r="T2175" s="434" t="str">
        <f t="shared" si="697"/>
        <v/>
      </c>
      <c r="U2175" s="429"/>
      <c r="V2175" s="429" t="str">
        <f t="shared" si="698"/>
        <v/>
      </c>
      <c r="W2175" s="298"/>
      <c r="X2175" s="129" t="str">
        <f t="shared" si="704"/>
        <v/>
      </c>
      <c r="Y2175" s="129" t="str">
        <f t="shared" si="699"/>
        <v/>
      </c>
      <c r="Z2175" s="129" t="str">
        <f t="shared" si="700"/>
        <v/>
      </c>
      <c r="AA2175" s="133" t="str">
        <f t="shared" si="681"/>
        <v/>
      </c>
      <c r="AC2175" s="186" t="str">
        <f>AC2171</f>
        <v/>
      </c>
      <c r="AD2175" s="187" t="str">
        <f>AD2171</f>
        <v/>
      </c>
      <c r="AE2175" s="187" t="str">
        <f>AE2171</f>
        <v/>
      </c>
      <c r="AF2175" s="187" t="str">
        <f>AF2171</f>
        <v/>
      </c>
      <c r="AG2175" s="204">
        <f t="shared" si="701"/>
        <v>0</v>
      </c>
      <c r="AI2175" s="140" t="str">
        <f>IF(月報!G2175&lt;&gt;"",月報!G2175,"")</f>
        <v/>
      </c>
      <c r="AJ2175" s="126" t="str">
        <f>IF(月報!W2175&lt;&gt;"",月報!W2175*24,"")</f>
        <v/>
      </c>
      <c r="AK2175" s="126" t="str">
        <f>IF(月報!P2175&lt;&gt;"",月報!P2175,"")</f>
        <v/>
      </c>
      <c r="AL2175" s="126" t="str">
        <f>IF(月報!Q2175&lt;&gt;"",IF(月報!Q2175="平日残","",月報!Q2175),"")</f>
        <v/>
      </c>
      <c r="AM2175" s="126"/>
      <c r="AN2175" s="126" t="str">
        <f t="shared" si="680"/>
        <v/>
      </c>
      <c r="AO2175" s="126" t="str">
        <f>IF($E2175="","",VLOOKUP($E2175,カレンダマスタ!$A$5:$E$381,5,FALSE))</f>
        <v/>
      </c>
      <c r="AQ2175" s="196" t="str">
        <f>IF(G2175="","",IF(VLOOKUP(E2175,カレンダマスタ!$A$5:$D$381,4,FALSE)=0,"",1))</f>
        <v/>
      </c>
      <c r="AR2175" s="136" t="str">
        <f>IF($G2175="","",IF($AD2175="NSTC",INDEX(カレンダマスタ!$I$26:$O$31,MATCH($G2175,カレンダマスタ!$H$26:$H$31,1),MATCH($H2175,カレンダマスタ!$I$25:$O$25,1)),
IF($AD2175="CS本社",INDEX(カレンダマスタ!$I$36:$O$41,MATCH($G2175,カレンダマスタ!$H$36:$H$41,1),MATCH($H2175,カレンダマスタ!$I$35:$O$35,1)),
IF($AD2175="NS本社",INDEX(カレンダマスタ!$I$94:$O$99,MATCH($G2175,カレンダマスタ!$H$95:$H$100,1),MATCH($H2175,カレンダマスタ!$I$93:$O$93,1)),
IF($AD2175="ODC",INDEX(カレンダマスタ!$I$46:$O$51,MATCH($G2175,カレンダマスタ!$H$46:$H$51,1),MATCH($H2175,カレンダマスタ!$I$45:$O$45,1)),
IF($AD2175="NS東京TC",INDEX(カレンダマスタ!$I$56:$O$61,MATCH($G2175,カレンダマスタ!$H$56:$H$61,1),MATCH($H2175,カレンダマスタ!$I$55:$O$55,1)),""))))))</f>
        <v/>
      </c>
      <c r="AS2175" s="126" t="str">
        <f t="shared" si="702"/>
        <v/>
      </c>
      <c r="AU2175" s="137" t="str">
        <f>IF(E2175="","",VLOOKUP($E2175,カレンダマスタ!$A$4:$E$381,4,FALSE))</f>
        <v/>
      </c>
      <c r="AV2175" s="137" t="str">
        <f t="shared" si="682"/>
        <v/>
      </c>
      <c r="AW2175" s="137" t="str">
        <f t="shared" si="683"/>
        <v/>
      </c>
      <c r="AX2175" s="138" t="str">
        <f t="shared" si="684"/>
        <v/>
      </c>
      <c r="AY2175" s="138" t="str">
        <f t="shared" si="685"/>
        <v/>
      </c>
      <c r="AZ2175" s="130" t="str">
        <f>IF(AX2175&amp;AW2175="勤怠未設定","×",IF(AV2175="勤怠修正","×",IF(AC2175="外注","",IF(AA2175="",IF(AY2175&lt;&gt;"","×",""),IF(VLOOKUP(AA2175,カレンダマスタ!$H$66:$I$83,2,FALSE)&lt;&gt;AY2175,"×","OK")))))</f>
        <v/>
      </c>
      <c r="BC2175" s="137" t="str">
        <f>IF(E2175="","",VLOOKUP($E2175,カレンダマスタ!$A$4:$E$381,4,FALSE))</f>
        <v/>
      </c>
      <c r="BD2175" s="126" t="str">
        <f>IF(AC2175="社員","",IF(AG2175=0,"",IF(AD2175="NSTC",IF(COUNTIF(カレンダマスタ!$Q$5:$Q$32,G2175)=1,"OK","×"),
IF(AD2175="NS本社",IF(COUNTIF(カレンダマスタ!$T$5:$T$32,G2175)=1,"OK","×"),IF(COUNTIF(カレンダマスタ!$R$5:$R$32,G2175)=1,"OK","×")))))</f>
        <v/>
      </c>
      <c r="BE2175" s="126" t="str">
        <f>IF(AC2175="社員","",IF(G2175="","",IF(R2175&lt;&gt;"","",IF(AF2175="CS","OK",IF(VLOOKUP(E2175,カレンダマスタ!$A$5:$D$381,4,FALSE)&gt;0,"",IF(OR(G2175*24&gt;10.84,H2175*24&lt;14.5)=TRUE,"×","OK"))))))</f>
        <v/>
      </c>
      <c r="BF2175" s="126" t="str">
        <f t="shared" si="696"/>
        <v/>
      </c>
      <c r="BG2175" s="126" t="str">
        <f t="shared" si="694"/>
        <v/>
      </c>
      <c r="BI2175" s="130" t="str">
        <f t="shared" si="703"/>
        <v/>
      </c>
    </row>
    <row r="2176" spans="2:61">
      <c r="B2176" s="111"/>
      <c r="C2176" s="536"/>
      <c r="D2176" s="128"/>
      <c r="E2176" s="583"/>
      <c r="F2176" s="128"/>
      <c r="G2176" s="588"/>
      <c r="H2176" s="588"/>
      <c r="I2176" s="130"/>
      <c r="J2176" s="139"/>
      <c r="K2176" s="131"/>
      <c r="L2176" s="132"/>
      <c r="M2176" s="132"/>
      <c r="N2176" s="141"/>
      <c r="O2176" s="139"/>
      <c r="P2176" s="139"/>
      <c r="Q2176" s="139"/>
      <c r="R2176" s="133"/>
      <c r="S2176" s="134"/>
      <c r="T2176" s="434" t="str">
        <f t="shared" si="697"/>
        <v/>
      </c>
      <c r="U2176" s="429"/>
      <c r="V2176" s="429" t="str">
        <f t="shared" si="698"/>
        <v/>
      </c>
      <c r="W2176" s="298"/>
      <c r="X2176" s="129" t="str">
        <f t="shared" si="704"/>
        <v/>
      </c>
      <c r="Y2176" s="129" t="str">
        <f t="shared" si="699"/>
        <v/>
      </c>
      <c r="Z2176" s="129" t="str">
        <f t="shared" si="700"/>
        <v/>
      </c>
      <c r="AA2176" s="133" t="str">
        <f t="shared" si="681"/>
        <v/>
      </c>
      <c r="AC2176" s="186" t="str">
        <f>AC2171</f>
        <v/>
      </c>
      <c r="AD2176" s="187" t="str">
        <f>AD2171</f>
        <v/>
      </c>
      <c r="AE2176" s="187" t="str">
        <f>AE2171</f>
        <v/>
      </c>
      <c r="AF2176" s="187" t="str">
        <f>AF2171</f>
        <v/>
      </c>
      <c r="AG2176" s="204">
        <f t="shared" si="701"/>
        <v>0</v>
      </c>
      <c r="AI2176" s="135" t="str">
        <f>IF(月報!G2176&lt;&gt;"",月報!G2176,"")</f>
        <v/>
      </c>
      <c r="AJ2176" s="126" t="str">
        <f>IF(月報!W2176&lt;&gt;"",月報!W2176*24,"")</f>
        <v/>
      </c>
      <c r="AK2176" s="126" t="str">
        <f>IF(月報!P2176&lt;&gt;"",月報!P2176,"")</f>
        <v/>
      </c>
      <c r="AL2176" s="126" t="str">
        <f>IF(月報!Q2176&lt;&gt;"",IF(月報!Q2176="平日残","",月報!Q2176),"")</f>
        <v/>
      </c>
      <c r="AM2176" s="126"/>
      <c r="AN2176" s="126" t="str">
        <f t="shared" si="680"/>
        <v/>
      </c>
      <c r="AO2176" s="126" t="str">
        <f>IF($E2176="","",VLOOKUP($E2176,カレンダマスタ!$A$5:$E$381,5,FALSE))</f>
        <v/>
      </c>
      <c r="AQ2176" s="196" t="str">
        <f>IF(G2176="","",IF(VLOOKUP(E2176,カレンダマスタ!$A$5:$D$381,4,FALSE)=0,"",1))</f>
        <v/>
      </c>
      <c r="AR2176" s="136" t="str">
        <f>IF($G2176="","",IF($AD2176="NSTC",INDEX(カレンダマスタ!$I$26:$O$31,MATCH($G2176,カレンダマスタ!$H$26:$H$31,1),MATCH($H2176,カレンダマスタ!$I$25:$O$25,1)),
IF($AD2176="CS本社",INDEX(カレンダマスタ!$I$36:$O$41,MATCH($G2176,カレンダマスタ!$H$36:$H$41,1),MATCH($H2176,カレンダマスタ!$I$35:$O$35,1)),
IF($AD2176="NS本社",INDEX(カレンダマスタ!$I$94:$O$99,MATCH($G2176,カレンダマスタ!$H$95:$H$100,1),MATCH($H2176,カレンダマスタ!$I$93:$O$93,1)),
IF($AD2176="ODC",INDEX(カレンダマスタ!$I$46:$O$51,MATCH($G2176,カレンダマスタ!$H$46:$H$51,1),MATCH($H2176,カレンダマスタ!$I$45:$O$45,1)),
IF($AD2176="NS東京TC",INDEX(カレンダマスタ!$I$56:$O$61,MATCH($G2176,カレンダマスタ!$H$56:$H$61,1),MATCH($H2176,カレンダマスタ!$I$55:$O$55,1)),""))))))</f>
        <v/>
      </c>
      <c r="AS2176" s="126" t="str">
        <f t="shared" si="702"/>
        <v/>
      </c>
      <c r="AU2176" s="137" t="str">
        <f>IF(E2176="","",VLOOKUP($E2176,カレンダマスタ!$A$4:$E$381,4,FALSE))</f>
        <v/>
      </c>
      <c r="AV2176" s="137" t="str">
        <f t="shared" si="682"/>
        <v/>
      </c>
      <c r="AW2176" s="137" t="str">
        <f t="shared" si="683"/>
        <v/>
      </c>
      <c r="AX2176" s="138" t="str">
        <f t="shared" si="684"/>
        <v/>
      </c>
      <c r="AY2176" s="138" t="str">
        <f t="shared" si="685"/>
        <v/>
      </c>
      <c r="AZ2176" s="130" t="str">
        <f>IF(AX2176&amp;AW2176="勤怠未設定","×",IF(AV2176="勤怠修正","×",IF(AC2176="外注","",IF(AA2176="",IF(AY2176&lt;&gt;"","×",""),IF(VLOOKUP(AA2176,カレンダマスタ!$H$66:$I$83,2,FALSE)&lt;&gt;AY2176,"×","OK")))))</f>
        <v/>
      </c>
      <c r="BC2176" s="137" t="str">
        <f>IF(E2176="","",VLOOKUP($E2176,カレンダマスタ!$A$4:$E$381,4,FALSE))</f>
        <v/>
      </c>
      <c r="BD2176" s="126" t="str">
        <f>IF(AC2176="社員","",IF(AG2176=0,"",IF(AD2176="NSTC",IF(COUNTIF(カレンダマスタ!$Q$5:$Q$32,G2176)=1,"OK","×"),
IF(AD2176="NS本社",IF(COUNTIF(カレンダマスタ!$T$5:$T$32,G2176)=1,"OK","×"),IF(COUNTIF(カレンダマスタ!$R$5:$R$32,G2176)=1,"OK","×")))))</f>
        <v/>
      </c>
      <c r="BE2176" s="126" t="str">
        <f>IF(AC2176="社員","",IF(G2176="","",IF(R2176&lt;&gt;"","",IF(AF2176="CS","OK",IF(VLOOKUP(E2176,カレンダマスタ!$A$5:$D$381,4,FALSE)&gt;0,"",IF(OR(G2176*24&gt;10.84,H2176*24&lt;14.5)=TRUE,"×","OK"))))))</f>
        <v/>
      </c>
      <c r="BF2176" s="126" t="str">
        <f t="shared" si="696"/>
        <v/>
      </c>
      <c r="BG2176" s="126" t="str">
        <f t="shared" si="694"/>
        <v/>
      </c>
      <c r="BI2176" s="130" t="str">
        <f t="shared" si="703"/>
        <v/>
      </c>
    </row>
    <row r="2177" spans="2:61">
      <c r="B2177" s="111"/>
      <c r="C2177" s="537"/>
      <c r="D2177" s="142"/>
      <c r="E2177" s="584"/>
      <c r="F2177" s="142"/>
      <c r="G2177" s="589"/>
      <c r="H2177" s="589"/>
      <c r="I2177" s="144"/>
      <c r="J2177" s="148"/>
      <c r="K2177" s="145"/>
      <c r="L2177" s="146"/>
      <c r="M2177" s="146"/>
      <c r="N2177" s="147"/>
      <c r="O2177" s="148"/>
      <c r="P2177" s="148"/>
      <c r="Q2177" s="148"/>
      <c r="R2177" s="149"/>
      <c r="S2177" s="156"/>
      <c r="T2177" s="435" t="str">
        <f t="shared" si="697"/>
        <v/>
      </c>
      <c r="U2177" s="430"/>
      <c r="V2177" s="430" t="str">
        <f t="shared" si="698"/>
        <v/>
      </c>
      <c r="W2177" s="298"/>
      <c r="X2177" s="143" t="str">
        <f t="shared" si="704"/>
        <v/>
      </c>
      <c r="Y2177" s="143" t="str">
        <f t="shared" si="699"/>
        <v/>
      </c>
      <c r="Z2177" s="143" t="str">
        <f t="shared" si="700"/>
        <v/>
      </c>
      <c r="AA2177" s="149" t="str">
        <f t="shared" si="681"/>
        <v/>
      </c>
      <c r="AC2177" s="188" t="str">
        <f>AC2171</f>
        <v/>
      </c>
      <c r="AD2177" s="189" t="str">
        <f>AD2171</f>
        <v/>
      </c>
      <c r="AE2177" s="189" t="str">
        <f>AE2171</f>
        <v/>
      </c>
      <c r="AF2177" s="189" t="str">
        <f>AF2171</f>
        <v/>
      </c>
      <c r="AG2177" s="205">
        <f t="shared" si="701"/>
        <v>0</v>
      </c>
      <c r="AI2177" s="150" t="str">
        <f>IF(月報!G2177&lt;&gt;"",月報!G2177,"")</f>
        <v/>
      </c>
      <c r="AJ2177" s="151" t="str">
        <f>IF(月報!W2177&lt;&gt;"",月報!W2177*24,"")</f>
        <v/>
      </c>
      <c r="AK2177" s="151" t="str">
        <f>IF(月報!P2177&lt;&gt;"",月報!P2177,"")</f>
        <v/>
      </c>
      <c r="AL2177" s="151" t="str">
        <f>IF(月報!Q2177&lt;&gt;"",IF(月報!Q2177="平日残","",月報!Q2177),"")</f>
        <v/>
      </c>
      <c r="AM2177" s="151"/>
      <c r="AN2177" s="151" t="str">
        <f t="shared" si="680"/>
        <v/>
      </c>
      <c r="AO2177" s="151" t="str">
        <f>IF($E2177="","",VLOOKUP($E2177,カレンダマスタ!$A$5:$E$381,5,FALSE))</f>
        <v/>
      </c>
      <c r="AQ2177" s="197" t="str">
        <f>IF(G2177="","",IF(VLOOKUP(E2177,カレンダマスタ!$A$5:$D$381,4,FALSE)=0,"",1))</f>
        <v/>
      </c>
      <c r="AR2177" s="152" t="str">
        <f>IF($G2177="","",IF($AD2177="NSTC",INDEX(カレンダマスタ!$I$26:$O$31,MATCH($G2177,カレンダマスタ!$H$26:$H$31,1),MATCH($H2177,カレンダマスタ!$I$25:$O$25,1)),
IF($AD2177="CS本社",INDEX(カレンダマスタ!$I$36:$O$41,MATCH($G2177,カレンダマスタ!$H$36:$H$41,1),MATCH($H2177,カレンダマスタ!$I$35:$O$35,1)),
IF($AD2177="NS本社",INDEX(カレンダマスタ!$I$94:$O$99,MATCH($G2177,カレンダマスタ!$H$95:$H$100,1),MATCH($H2177,カレンダマスタ!$I$93:$O$93,1)),
IF($AD2177="ODC",INDEX(カレンダマスタ!$I$46:$O$51,MATCH($G2177,カレンダマスタ!$H$46:$H$51,1),MATCH($H2177,カレンダマスタ!$I$45:$O$45,1)),
IF($AD2177="NS東京TC",INDEX(カレンダマスタ!$I$56:$O$61,MATCH($G2177,カレンダマスタ!$H$56:$H$61,1),MATCH($H2177,カレンダマスタ!$I$55:$O$55,1)),""))))))</f>
        <v/>
      </c>
      <c r="AS2177" s="151" t="str">
        <f t="shared" si="702"/>
        <v/>
      </c>
      <c r="AU2177" s="153" t="str">
        <f>IF(E2177="","",VLOOKUP($E2177,カレンダマスタ!$A$4:$E$381,4,FALSE))</f>
        <v/>
      </c>
      <c r="AV2177" s="153" t="str">
        <f t="shared" si="682"/>
        <v/>
      </c>
      <c r="AW2177" s="153" t="str">
        <f t="shared" si="683"/>
        <v/>
      </c>
      <c r="AX2177" s="154" t="str">
        <f t="shared" si="684"/>
        <v/>
      </c>
      <c r="AY2177" s="154" t="str">
        <f t="shared" si="685"/>
        <v/>
      </c>
      <c r="AZ2177" s="144" t="str">
        <f>IF(AX2177&amp;AW2177="勤怠未設定","×",IF(AV2177="勤怠修正","×",IF(AC2177="外注","",IF(AA2177="",IF(AY2177&lt;&gt;"","×",""),IF(VLOOKUP(AA2177,カレンダマスタ!$H$66:$I$83,2,FALSE)&lt;&gt;AY2177,"×","OK")))))</f>
        <v/>
      </c>
      <c r="BC2177" s="153" t="str">
        <f>IF(E2177="","",VLOOKUP($E2177,カレンダマスタ!$A$4:$E$381,4,FALSE))</f>
        <v/>
      </c>
      <c r="BD2177" s="151" t="str">
        <f>IF(AC2177="社員","",IF(AG2177=0,"",IF(AD2177="NSTC",IF(COUNTIF(カレンダマスタ!$Q$5:$Q$32,G2177)=1,"OK","×"),
IF(AD2177="NS本社",IF(COUNTIF(カレンダマスタ!$T$5:$T$32,G2177)=1,"OK","×"),IF(COUNTIF(カレンダマスタ!$R$5:$R$32,G2177)=1,"OK","×")))))</f>
        <v/>
      </c>
      <c r="BE2177" s="151" t="str">
        <f>IF(AC2177="社員","",IF(G2177="","",IF(R2177&lt;&gt;"","",IF(AF2177="CS","OK",IF(VLOOKUP(E2177,カレンダマスタ!$A$5:$D$381,4,FALSE)&gt;0,"",IF(OR(G2177*24&gt;10.84,H2177*24&lt;14.5)=TRUE,"×","OK"))))))</f>
        <v/>
      </c>
      <c r="BF2177" s="151" t="str">
        <f t="shared" si="696"/>
        <v/>
      </c>
      <c r="BG2177" s="151" t="str">
        <f t="shared" si="694"/>
        <v/>
      </c>
      <c r="BI2177" s="144" t="str">
        <f t="shared" si="703"/>
        <v/>
      </c>
    </row>
    <row r="2178" spans="2:61">
      <c r="B2178" s="111"/>
      <c r="C2178" s="535"/>
      <c r="D2178" s="112"/>
      <c r="E2178" s="582"/>
      <c r="F2178" s="112"/>
      <c r="G2178" s="587"/>
      <c r="H2178" s="587"/>
      <c r="I2178" s="114"/>
      <c r="J2178" s="118"/>
      <c r="K2178" s="115"/>
      <c r="L2178" s="116"/>
      <c r="M2178" s="116"/>
      <c r="N2178" s="117"/>
      <c r="O2178" s="118"/>
      <c r="P2178" s="118"/>
      <c r="Q2178" s="118"/>
      <c r="R2178" s="119"/>
      <c r="S2178" s="120"/>
      <c r="T2178" s="433" t="str">
        <f t="shared" si="697"/>
        <v/>
      </c>
      <c r="U2178" s="431">
        <f>SUM(T2178:T2184)</f>
        <v>0</v>
      </c>
      <c r="V2178" s="431" t="str">
        <f t="shared" si="698"/>
        <v/>
      </c>
      <c r="W2178" s="298"/>
      <c r="X2178" s="113" t="str">
        <f t="shared" si="704"/>
        <v/>
      </c>
      <c r="Y2178" s="113" t="str">
        <f t="shared" si="699"/>
        <v/>
      </c>
      <c r="Z2178" s="113" t="str">
        <f t="shared" si="700"/>
        <v/>
      </c>
      <c r="AA2178" s="119" t="str">
        <f t="shared" si="681"/>
        <v/>
      </c>
      <c r="AC2178" s="190" t="str">
        <f>AC2171</f>
        <v/>
      </c>
      <c r="AD2178" s="191" t="str">
        <f>AD2171</f>
        <v/>
      </c>
      <c r="AE2178" s="191" t="str">
        <f>AE2171</f>
        <v/>
      </c>
      <c r="AF2178" s="191" t="str">
        <f>AF2171</f>
        <v/>
      </c>
      <c r="AG2178" s="206">
        <f t="shared" si="701"/>
        <v>0</v>
      </c>
      <c r="AI2178" s="155" t="str">
        <f>IF(月報!G2178&lt;&gt;"",月報!G2178,"")</f>
        <v/>
      </c>
      <c r="AJ2178" s="122" t="str">
        <f>IF(月報!W2178&lt;&gt;"",月報!W2178*24,"")</f>
        <v/>
      </c>
      <c r="AK2178" s="122" t="str">
        <f>IF(月報!P2178&lt;&gt;"",月報!P2178,"")</f>
        <v/>
      </c>
      <c r="AL2178" s="122" t="str">
        <f>IF(月報!Q2178&lt;&gt;"",IF(月報!Q2178="平日残","",月報!Q2178),"")</f>
        <v/>
      </c>
      <c r="AM2178" s="122"/>
      <c r="AN2178" s="122" t="str">
        <f t="shared" si="680"/>
        <v/>
      </c>
      <c r="AO2178" s="122" t="str">
        <f>IF($E2178="","",VLOOKUP($E2178,カレンダマスタ!$A$5:$E$381,5,FALSE))</f>
        <v/>
      </c>
      <c r="AQ2178" s="195" t="str">
        <f>IF(G2178="","",IF(VLOOKUP(E2178,カレンダマスタ!$A$5:$D$381,4,FALSE)=0,"",1))</f>
        <v/>
      </c>
      <c r="AR2178" s="123" t="str">
        <f>IF($G2178="","",IF($AD2178="NSTC",INDEX(カレンダマスタ!$I$26:$O$31,MATCH($G2178,カレンダマスタ!$H$26:$H$31,1),MATCH($H2178,カレンダマスタ!$I$25:$O$25,1)),
IF($AD2178="CS本社",INDEX(カレンダマスタ!$I$36:$O$41,MATCH($G2178,カレンダマスタ!$H$36:$H$41,1),MATCH($H2178,カレンダマスタ!$I$35:$O$35,1)),
IF($AD2178="NS本社",INDEX(カレンダマスタ!$I$94:$O$99,MATCH($G2178,カレンダマスタ!$H$95:$H$100,1),MATCH($H2178,カレンダマスタ!$I$93:$O$93,1)),
IF($AD2178="ODC",INDEX(カレンダマスタ!$I$46:$O$51,MATCH($G2178,カレンダマスタ!$H$46:$H$51,1),MATCH($H2178,カレンダマスタ!$I$45:$O$45,1)),
IF($AD2178="NS東京TC",INDEX(カレンダマスタ!$I$56:$O$61,MATCH($G2178,カレンダマスタ!$H$56:$H$61,1),MATCH($H2178,カレンダマスタ!$I$55:$O$55,1)),""))))))</f>
        <v/>
      </c>
      <c r="AS2178" s="122" t="str">
        <f t="shared" si="702"/>
        <v/>
      </c>
      <c r="AU2178" s="124" t="str">
        <f>IF(E2178="","",VLOOKUP($E2178,カレンダマスタ!$A$4:$E$381,4,FALSE))</f>
        <v/>
      </c>
      <c r="AV2178" s="124" t="str">
        <f t="shared" si="682"/>
        <v/>
      </c>
      <c r="AW2178" s="124" t="str">
        <f t="shared" si="683"/>
        <v/>
      </c>
      <c r="AX2178" s="125" t="str">
        <f t="shared" si="684"/>
        <v/>
      </c>
      <c r="AY2178" s="125" t="str">
        <f t="shared" si="685"/>
        <v/>
      </c>
      <c r="AZ2178" s="114" t="str">
        <f>IF(AX2178&amp;AW2178="勤怠未設定","×",IF(AV2178="勤怠修正","×",IF(AC2178="外注","",IF(AA2178="",IF(AY2178&lt;&gt;"","×",""),IF(VLOOKUP(AA2178,カレンダマスタ!$H$66:$I$83,2,FALSE)&lt;&gt;AY2178,"×","OK")))))</f>
        <v/>
      </c>
      <c r="BC2178" s="124" t="str">
        <f>IF(E2178="","",VLOOKUP($E2178,カレンダマスタ!$A$4:$E$381,4,FALSE))</f>
        <v/>
      </c>
      <c r="BD2178" s="122" t="str">
        <f>IF(AC2178="社員","",IF(AG2178=0,"",IF(AD2178="NSTC",IF(COUNTIF(カレンダマスタ!$Q$5:$Q$32,G2178)=1,"OK","×"),
IF(AD2178="NS本社",IF(COUNTIF(カレンダマスタ!$T$5:$T$32,G2178)=1,"OK","×"),IF(COUNTIF(カレンダマスタ!$R$5:$R$32,G2178)=1,"OK","×")))))</f>
        <v/>
      </c>
      <c r="BE2178" s="122" t="str">
        <f>IF(AC2178="社員","",IF(G2178="","",IF(R2178&lt;&gt;"","",IF(AF2178="CS","OK",IF(VLOOKUP(E2178,カレンダマスタ!$A$5:$D$381,4,FALSE)&gt;0,"",IF(OR(G2178*24&gt;10.84,H2178*24&lt;14.5)=TRUE,"×","OK"))))))</f>
        <v/>
      </c>
      <c r="BF2178" s="122" t="str">
        <f t="shared" si="696"/>
        <v/>
      </c>
      <c r="BG2178" s="122" t="str">
        <f t="shared" si="694"/>
        <v/>
      </c>
      <c r="BI2178" s="114" t="str">
        <f t="shared" si="703"/>
        <v/>
      </c>
    </row>
    <row r="2179" spans="2:61">
      <c r="B2179" s="111"/>
      <c r="C2179" s="536"/>
      <c r="D2179" s="128"/>
      <c r="E2179" s="583"/>
      <c r="F2179" s="128"/>
      <c r="G2179" s="588"/>
      <c r="H2179" s="588"/>
      <c r="I2179" s="130"/>
      <c r="J2179" s="139"/>
      <c r="K2179" s="131"/>
      <c r="L2179" s="132"/>
      <c r="M2179" s="132"/>
      <c r="N2179" s="141"/>
      <c r="O2179" s="139"/>
      <c r="P2179" s="139"/>
      <c r="Q2179" s="139"/>
      <c r="R2179" s="133"/>
      <c r="S2179" s="134"/>
      <c r="T2179" s="434" t="str">
        <f t="shared" si="697"/>
        <v/>
      </c>
      <c r="U2179" s="429"/>
      <c r="V2179" s="429" t="str">
        <f t="shared" si="698"/>
        <v/>
      </c>
      <c r="W2179" s="298"/>
      <c r="X2179" s="129" t="str">
        <f t="shared" si="704"/>
        <v/>
      </c>
      <c r="Y2179" s="129" t="str">
        <f t="shared" si="699"/>
        <v/>
      </c>
      <c r="Z2179" s="129" t="str">
        <f t="shared" si="700"/>
        <v/>
      </c>
      <c r="AA2179" s="133" t="str">
        <f t="shared" si="681"/>
        <v/>
      </c>
      <c r="AC2179" s="186" t="str">
        <f>AC2171</f>
        <v/>
      </c>
      <c r="AD2179" s="187" t="str">
        <f>AD2171</f>
        <v/>
      </c>
      <c r="AE2179" s="187" t="str">
        <f>AE2171</f>
        <v/>
      </c>
      <c r="AF2179" s="187" t="str">
        <f>AF2171</f>
        <v/>
      </c>
      <c r="AG2179" s="204">
        <f t="shared" si="701"/>
        <v>0</v>
      </c>
      <c r="AI2179" s="135" t="str">
        <f>IF(月報!G2179&lt;&gt;"",月報!G2179,"")</f>
        <v/>
      </c>
      <c r="AJ2179" s="126" t="str">
        <f>IF(月報!W2179&lt;&gt;"",月報!W2179*24,"")</f>
        <v/>
      </c>
      <c r="AK2179" s="126" t="str">
        <f>IF(月報!P2179&lt;&gt;"",月報!P2179,"")</f>
        <v/>
      </c>
      <c r="AL2179" s="126" t="str">
        <f>IF(月報!Q2179&lt;&gt;"",IF(月報!Q2179="平日残","",月報!Q2179),"")</f>
        <v/>
      </c>
      <c r="AM2179" s="126"/>
      <c r="AN2179" s="126" t="str">
        <f t="shared" si="680"/>
        <v/>
      </c>
      <c r="AO2179" s="126" t="str">
        <f>IF($E2179="","",VLOOKUP($E2179,カレンダマスタ!$A$5:$E$381,5,FALSE))</f>
        <v/>
      </c>
      <c r="AQ2179" s="196" t="str">
        <f>IF(G2179="","",IF(VLOOKUP(E2179,カレンダマスタ!$A$5:$D$381,4,FALSE)=0,"",1))</f>
        <v/>
      </c>
      <c r="AR2179" s="136" t="str">
        <f>IF($G2179="","",IF($AD2179="NSTC",INDEX(カレンダマスタ!$I$26:$O$31,MATCH($G2179,カレンダマスタ!$H$26:$H$31,1),MATCH($H2179,カレンダマスタ!$I$25:$O$25,1)),
IF($AD2179="CS本社",INDEX(カレンダマスタ!$I$36:$O$41,MATCH($G2179,カレンダマスタ!$H$36:$H$41,1),MATCH($H2179,カレンダマスタ!$I$35:$O$35,1)),
IF($AD2179="NS本社",INDEX(カレンダマスタ!$I$94:$O$99,MATCH($G2179,カレンダマスタ!$H$95:$H$100,1),MATCH($H2179,カレンダマスタ!$I$93:$O$93,1)),
IF($AD2179="ODC",INDEX(カレンダマスタ!$I$46:$O$51,MATCH($G2179,カレンダマスタ!$H$46:$H$51,1),MATCH($H2179,カレンダマスタ!$I$45:$O$45,1)),
IF($AD2179="NS東京TC",INDEX(カレンダマスタ!$I$56:$O$61,MATCH($G2179,カレンダマスタ!$H$56:$H$61,1),MATCH($H2179,カレンダマスタ!$I$55:$O$55,1)),""))))))</f>
        <v/>
      </c>
      <c r="AS2179" s="126" t="str">
        <f t="shared" si="702"/>
        <v/>
      </c>
      <c r="AU2179" s="137" t="str">
        <f>IF(E2179="","",VLOOKUP($E2179,カレンダマスタ!$A$4:$E$381,4,FALSE))</f>
        <v/>
      </c>
      <c r="AV2179" s="137" t="str">
        <f t="shared" si="682"/>
        <v/>
      </c>
      <c r="AW2179" s="137" t="str">
        <f t="shared" si="683"/>
        <v/>
      </c>
      <c r="AX2179" s="138" t="str">
        <f t="shared" si="684"/>
        <v/>
      </c>
      <c r="AY2179" s="138" t="str">
        <f t="shared" si="685"/>
        <v/>
      </c>
      <c r="AZ2179" s="130" t="str">
        <f>IF(AX2179&amp;AW2179="勤怠未設定","×",IF(AV2179="勤怠修正","×",IF(AC2179="外注","",IF(AA2179="",IF(AY2179&lt;&gt;"","×",""),IF(VLOOKUP(AA2179,カレンダマスタ!$H$66:$I$83,2,FALSE)&lt;&gt;AY2179,"×","OK")))))</f>
        <v/>
      </c>
      <c r="BC2179" s="137" t="str">
        <f>IF(E2179="","",VLOOKUP($E2179,カレンダマスタ!$A$4:$E$381,4,FALSE))</f>
        <v/>
      </c>
      <c r="BD2179" s="126" t="str">
        <f>IF(AC2179="社員","",IF(AG2179=0,"",IF(AD2179="NSTC",IF(COUNTIF(カレンダマスタ!$Q$5:$Q$32,G2179)=1,"OK","×"),
IF(AD2179="NS本社",IF(COUNTIF(カレンダマスタ!$T$5:$T$32,G2179)=1,"OK","×"),IF(COUNTIF(カレンダマスタ!$R$5:$R$32,G2179)=1,"OK","×")))))</f>
        <v/>
      </c>
      <c r="BE2179" s="126" t="str">
        <f>IF(AC2179="社員","",IF(G2179="","",IF(R2179&lt;&gt;"","",IF(AF2179="CS","OK",IF(VLOOKUP(E2179,カレンダマスタ!$A$5:$D$381,4,FALSE)&gt;0,"",IF(OR(G2179*24&gt;10.84,H2179*24&lt;14.5)=TRUE,"×","OK"))))))</f>
        <v/>
      </c>
      <c r="BF2179" s="126" t="str">
        <f t="shared" si="696"/>
        <v/>
      </c>
      <c r="BG2179" s="126" t="str">
        <f t="shared" si="694"/>
        <v/>
      </c>
      <c r="BI2179" s="130" t="str">
        <f t="shared" si="703"/>
        <v/>
      </c>
    </row>
    <row r="2180" spans="2:61">
      <c r="B2180" s="111"/>
      <c r="C2180" s="536"/>
      <c r="D2180" s="128"/>
      <c r="E2180" s="583"/>
      <c r="F2180" s="128"/>
      <c r="G2180" s="588"/>
      <c r="H2180" s="588"/>
      <c r="I2180" s="130"/>
      <c r="J2180" s="139"/>
      <c r="K2180" s="131"/>
      <c r="L2180" s="132"/>
      <c r="M2180" s="132"/>
      <c r="N2180" s="141"/>
      <c r="O2180" s="139"/>
      <c r="P2180" s="139"/>
      <c r="Q2180" s="139"/>
      <c r="R2180" s="133"/>
      <c r="S2180" s="134"/>
      <c r="T2180" s="434" t="str">
        <f t="shared" si="697"/>
        <v/>
      </c>
      <c r="U2180" s="429"/>
      <c r="V2180" s="429" t="str">
        <f t="shared" si="698"/>
        <v/>
      </c>
      <c r="W2180" s="298"/>
      <c r="X2180" s="129" t="str">
        <f t="shared" si="704"/>
        <v/>
      </c>
      <c r="Y2180" s="129" t="str">
        <f t="shared" si="699"/>
        <v/>
      </c>
      <c r="Z2180" s="129" t="str">
        <f t="shared" si="700"/>
        <v/>
      </c>
      <c r="AA2180" s="133" t="str">
        <f t="shared" si="681"/>
        <v/>
      </c>
      <c r="AC2180" s="186" t="str">
        <f>AC2171</f>
        <v/>
      </c>
      <c r="AD2180" s="187" t="str">
        <f>AD2171</f>
        <v/>
      </c>
      <c r="AE2180" s="187" t="str">
        <f>AE2171</f>
        <v/>
      </c>
      <c r="AF2180" s="187" t="str">
        <f>AF2171</f>
        <v/>
      </c>
      <c r="AG2180" s="204">
        <f t="shared" si="701"/>
        <v>0</v>
      </c>
      <c r="AI2180" s="135" t="str">
        <f>IF(月報!G2180&lt;&gt;"",月報!G2180,"")</f>
        <v/>
      </c>
      <c r="AJ2180" s="126" t="str">
        <f>IF(月報!W2180&lt;&gt;"",月報!W2180*24,"")</f>
        <v/>
      </c>
      <c r="AK2180" s="126" t="str">
        <f>IF(月報!P2180&lt;&gt;"",月報!P2180,"")</f>
        <v/>
      </c>
      <c r="AL2180" s="126" t="str">
        <f>IF(月報!Q2180&lt;&gt;"",IF(月報!Q2180="平日残","",月報!Q2180),"")</f>
        <v/>
      </c>
      <c r="AM2180" s="126"/>
      <c r="AN2180" s="126" t="str">
        <f t="shared" si="680"/>
        <v/>
      </c>
      <c r="AO2180" s="126" t="str">
        <f>IF($E2180="","",VLOOKUP($E2180,カレンダマスタ!$A$5:$E$381,5,FALSE))</f>
        <v/>
      </c>
      <c r="AQ2180" s="196" t="str">
        <f>IF(G2180="","",IF(VLOOKUP(E2180,カレンダマスタ!$A$5:$D$381,4,FALSE)=0,"",1))</f>
        <v/>
      </c>
      <c r="AR2180" s="136" t="str">
        <f>IF($G2180="","",IF($AD2180="NSTC",INDEX(カレンダマスタ!$I$26:$O$31,MATCH($G2180,カレンダマスタ!$H$26:$H$31,1),MATCH($H2180,カレンダマスタ!$I$25:$O$25,1)),
IF($AD2180="CS本社",INDEX(カレンダマスタ!$I$36:$O$41,MATCH($G2180,カレンダマスタ!$H$36:$H$41,1),MATCH($H2180,カレンダマスタ!$I$35:$O$35,1)),
IF($AD2180="NS本社",INDEX(カレンダマスタ!$I$94:$O$99,MATCH($G2180,カレンダマスタ!$H$95:$H$100,1),MATCH($H2180,カレンダマスタ!$I$93:$O$93,1)),
IF($AD2180="ODC",INDEX(カレンダマスタ!$I$46:$O$51,MATCH($G2180,カレンダマスタ!$H$46:$H$51,1),MATCH($H2180,カレンダマスタ!$I$45:$O$45,1)),
IF($AD2180="NS東京TC",INDEX(カレンダマスタ!$I$56:$O$61,MATCH($G2180,カレンダマスタ!$H$56:$H$61,1),MATCH($H2180,カレンダマスタ!$I$55:$O$55,1)),""))))))</f>
        <v/>
      </c>
      <c r="AS2180" s="126" t="str">
        <f t="shared" si="702"/>
        <v/>
      </c>
      <c r="AU2180" s="137" t="str">
        <f>IF(E2180="","",VLOOKUP($E2180,カレンダマスタ!$A$4:$E$381,4,FALSE))</f>
        <v/>
      </c>
      <c r="AV2180" s="137" t="str">
        <f t="shared" si="682"/>
        <v/>
      </c>
      <c r="AW2180" s="137" t="str">
        <f t="shared" si="683"/>
        <v/>
      </c>
      <c r="AX2180" s="138" t="str">
        <f t="shared" si="684"/>
        <v/>
      </c>
      <c r="AY2180" s="138" t="str">
        <f t="shared" si="685"/>
        <v/>
      </c>
      <c r="AZ2180" s="130" t="str">
        <f>IF(AX2180&amp;AW2180="勤怠未設定","×",IF(AV2180="勤怠修正","×",IF(AC2180="外注","",IF(AA2180="",IF(AY2180&lt;&gt;"","×",""),IF(VLOOKUP(AA2180,カレンダマスタ!$H$66:$I$83,2,FALSE)&lt;&gt;AY2180,"×","OK")))))</f>
        <v/>
      </c>
      <c r="BC2180" s="137" t="str">
        <f>IF(E2180="","",VLOOKUP($E2180,カレンダマスタ!$A$4:$E$381,4,FALSE))</f>
        <v/>
      </c>
      <c r="BD2180" s="126" t="str">
        <f>IF(AC2180="社員","",IF(AG2180=0,"",IF(AD2180="NSTC",IF(COUNTIF(カレンダマスタ!$Q$5:$Q$32,G2180)=1,"OK","×"),
IF(AD2180="NS本社",IF(COUNTIF(カレンダマスタ!$T$5:$T$32,G2180)=1,"OK","×"),IF(COUNTIF(カレンダマスタ!$R$5:$R$32,G2180)=1,"OK","×")))))</f>
        <v/>
      </c>
      <c r="BE2180" s="126" t="str">
        <f>IF(AC2180="社員","",IF(G2180="","",IF(R2180&lt;&gt;"","",IF(AF2180="CS","OK",IF(VLOOKUP(E2180,カレンダマスタ!$A$5:$D$381,4,FALSE)&gt;0,"",IF(OR(G2180*24&gt;10.84,H2180*24&lt;14.5)=TRUE,"×","OK"))))))</f>
        <v/>
      </c>
      <c r="BF2180" s="126" t="str">
        <f t="shared" si="696"/>
        <v/>
      </c>
      <c r="BG2180" s="126" t="str">
        <f t="shared" si="694"/>
        <v/>
      </c>
      <c r="BI2180" s="130" t="str">
        <f t="shared" si="703"/>
        <v/>
      </c>
    </row>
    <row r="2181" spans="2:61">
      <c r="B2181" s="111"/>
      <c r="C2181" s="536"/>
      <c r="D2181" s="128"/>
      <c r="E2181" s="583"/>
      <c r="F2181" s="128"/>
      <c r="G2181" s="588"/>
      <c r="H2181" s="588"/>
      <c r="I2181" s="130"/>
      <c r="J2181" s="139"/>
      <c r="K2181" s="131"/>
      <c r="L2181" s="132"/>
      <c r="M2181" s="132"/>
      <c r="N2181" s="141"/>
      <c r="O2181" s="139"/>
      <c r="P2181" s="139"/>
      <c r="Q2181" s="139"/>
      <c r="R2181" s="133"/>
      <c r="S2181" s="134"/>
      <c r="T2181" s="434" t="str">
        <f t="shared" si="697"/>
        <v/>
      </c>
      <c r="U2181" s="429"/>
      <c r="V2181" s="429" t="str">
        <f t="shared" si="698"/>
        <v/>
      </c>
      <c r="W2181" s="298"/>
      <c r="X2181" s="129" t="str">
        <f t="shared" si="704"/>
        <v/>
      </c>
      <c r="Y2181" s="129" t="str">
        <f t="shared" si="699"/>
        <v/>
      </c>
      <c r="Z2181" s="129" t="str">
        <f t="shared" si="700"/>
        <v/>
      </c>
      <c r="AA2181" s="133" t="str">
        <f t="shared" si="681"/>
        <v/>
      </c>
      <c r="AC2181" s="186" t="str">
        <f>AC2171</f>
        <v/>
      </c>
      <c r="AD2181" s="187" t="str">
        <f>AD2171</f>
        <v/>
      </c>
      <c r="AE2181" s="187" t="str">
        <f>AE2171</f>
        <v/>
      </c>
      <c r="AF2181" s="187" t="str">
        <f>AF2171</f>
        <v/>
      </c>
      <c r="AG2181" s="204">
        <f t="shared" si="701"/>
        <v>0</v>
      </c>
      <c r="AI2181" s="140" t="str">
        <f>IF(月報!G2181&lt;&gt;"",月報!G2181,"")</f>
        <v/>
      </c>
      <c r="AJ2181" s="126" t="str">
        <f>IF(月報!W2181&lt;&gt;"",月報!W2181*24,"")</f>
        <v/>
      </c>
      <c r="AK2181" s="126" t="str">
        <f>IF(月報!P2181&lt;&gt;"",月報!P2181,"")</f>
        <v/>
      </c>
      <c r="AL2181" s="126" t="str">
        <f>IF(月報!Q2181&lt;&gt;"",IF(月報!Q2181="平日残","",月報!Q2181),"")</f>
        <v/>
      </c>
      <c r="AM2181" s="126"/>
      <c r="AN2181" s="126" t="str">
        <f t="shared" si="680"/>
        <v/>
      </c>
      <c r="AO2181" s="126" t="str">
        <f>IF($E2181="","",VLOOKUP($E2181,カレンダマスタ!$A$5:$E$381,5,FALSE))</f>
        <v/>
      </c>
      <c r="AQ2181" s="196" t="str">
        <f>IF(G2181="","",IF(VLOOKUP(E2181,カレンダマスタ!$A$5:$D$381,4,FALSE)=0,"",1))</f>
        <v/>
      </c>
      <c r="AR2181" s="136" t="str">
        <f>IF($G2181="","",IF($AD2181="NSTC",INDEX(カレンダマスタ!$I$26:$O$31,MATCH($G2181,カレンダマスタ!$H$26:$H$31,1),MATCH($H2181,カレンダマスタ!$I$25:$O$25,1)),
IF($AD2181="CS本社",INDEX(カレンダマスタ!$I$36:$O$41,MATCH($G2181,カレンダマスタ!$H$36:$H$41,1),MATCH($H2181,カレンダマスタ!$I$35:$O$35,1)),
IF($AD2181="NS本社",INDEX(カレンダマスタ!$I$94:$O$99,MATCH($G2181,カレンダマスタ!$H$95:$H$100,1),MATCH($H2181,カレンダマスタ!$I$93:$O$93,1)),
IF($AD2181="ODC",INDEX(カレンダマスタ!$I$46:$O$51,MATCH($G2181,カレンダマスタ!$H$46:$H$51,1),MATCH($H2181,カレンダマスタ!$I$45:$O$45,1)),
IF($AD2181="NS東京TC",INDEX(カレンダマスタ!$I$56:$O$61,MATCH($G2181,カレンダマスタ!$H$56:$H$61,1),MATCH($H2181,カレンダマスタ!$I$55:$O$55,1)),""))))))</f>
        <v/>
      </c>
      <c r="AS2181" s="126" t="str">
        <f t="shared" si="702"/>
        <v/>
      </c>
      <c r="AU2181" s="137" t="str">
        <f>IF(E2181="","",VLOOKUP($E2181,カレンダマスタ!$A$4:$E$381,4,FALSE))</f>
        <v/>
      </c>
      <c r="AV2181" s="137" t="str">
        <f t="shared" si="682"/>
        <v/>
      </c>
      <c r="AW2181" s="137" t="str">
        <f t="shared" si="683"/>
        <v/>
      </c>
      <c r="AX2181" s="138" t="str">
        <f t="shared" si="684"/>
        <v/>
      </c>
      <c r="AY2181" s="138" t="str">
        <f t="shared" si="685"/>
        <v/>
      </c>
      <c r="AZ2181" s="130" t="str">
        <f>IF(AX2181&amp;AW2181="勤怠未設定","×",IF(AV2181="勤怠修正","×",IF(AC2181="外注","",IF(AA2181="",IF(AY2181&lt;&gt;"","×",""),IF(VLOOKUP(AA2181,カレンダマスタ!$H$66:$I$83,2,FALSE)&lt;&gt;AY2181,"×","OK")))))</f>
        <v/>
      </c>
      <c r="BC2181" s="137" t="str">
        <f>IF(E2181="","",VLOOKUP($E2181,カレンダマスタ!$A$4:$E$381,4,FALSE))</f>
        <v/>
      </c>
      <c r="BD2181" s="126" t="str">
        <f>IF(AC2181="社員","",IF(AG2181=0,"",IF(AD2181="NSTC",IF(COUNTIF(カレンダマスタ!$Q$5:$Q$32,G2181)=1,"OK","×"),
IF(AD2181="NS本社",IF(COUNTIF(カレンダマスタ!$T$5:$T$32,G2181)=1,"OK","×"),IF(COUNTIF(カレンダマスタ!$R$5:$R$32,G2181)=1,"OK","×")))))</f>
        <v/>
      </c>
      <c r="BE2181" s="126" t="str">
        <f>IF(AC2181="社員","",IF(G2181="","",IF(R2181&lt;&gt;"","",IF(AF2181="CS","OK",IF(VLOOKUP(E2181,カレンダマスタ!$A$5:$D$381,4,FALSE)&gt;0,"",IF(OR(G2181*24&gt;10.84,H2181*24&lt;14.5)=TRUE,"×","OK"))))))</f>
        <v/>
      </c>
      <c r="BF2181" s="126" t="str">
        <f t="shared" si="696"/>
        <v/>
      </c>
      <c r="BG2181" s="126" t="str">
        <f t="shared" si="694"/>
        <v/>
      </c>
      <c r="BI2181" s="130" t="str">
        <f t="shared" si="703"/>
        <v/>
      </c>
    </row>
    <row r="2182" spans="2:61">
      <c r="B2182" s="111"/>
      <c r="C2182" s="536"/>
      <c r="D2182" s="128"/>
      <c r="E2182" s="583"/>
      <c r="F2182" s="128"/>
      <c r="G2182" s="588"/>
      <c r="H2182" s="588"/>
      <c r="I2182" s="130"/>
      <c r="J2182" s="139"/>
      <c r="K2182" s="131"/>
      <c r="L2182" s="132"/>
      <c r="M2182" s="132"/>
      <c r="N2182" s="141"/>
      <c r="O2182" s="139"/>
      <c r="P2182" s="139"/>
      <c r="Q2182" s="139"/>
      <c r="R2182" s="133"/>
      <c r="S2182" s="134"/>
      <c r="T2182" s="434" t="str">
        <f t="shared" si="697"/>
        <v/>
      </c>
      <c r="U2182" s="429"/>
      <c r="V2182" s="429" t="str">
        <f t="shared" si="698"/>
        <v/>
      </c>
      <c r="W2182" s="298"/>
      <c r="X2182" s="129" t="str">
        <f t="shared" si="704"/>
        <v/>
      </c>
      <c r="Y2182" s="129" t="str">
        <f t="shared" si="699"/>
        <v/>
      </c>
      <c r="Z2182" s="129" t="str">
        <f t="shared" si="700"/>
        <v/>
      </c>
      <c r="AA2182" s="133" t="str">
        <f t="shared" si="681"/>
        <v/>
      </c>
      <c r="AC2182" s="186" t="str">
        <f>AC2171</f>
        <v/>
      </c>
      <c r="AD2182" s="187" t="str">
        <f>AD2171</f>
        <v/>
      </c>
      <c r="AE2182" s="187" t="str">
        <f>AE2171</f>
        <v/>
      </c>
      <c r="AF2182" s="187" t="str">
        <f>AF2171</f>
        <v/>
      </c>
      <c r="AG2182" s="204">
        <f t="shared" si="701"/>
        <v>0</v>
      </c>
      <c r="AI2182" s="140" t="str">
        <f>IF(月報!G2182&lt;&gt;"",月報!G2182,"")</f>
        <v/>
      </c>
      <c r="AJ2182" s="126" t="str">
        <f>IF(月報!W2182&lt;&gt;"",月報!W2182*24,"")</f>
        <v/>
      </c>
      <c r="AK2182" s="126" t="str">
        <f>IF(月報!P2182&lt;&gt;"",月報!P2182,"")</f>
        <v/>
      </c>
      <c r="AL2182" s="126" t="str">
        <f>IF(月報!Q2182&lt;&gt;"",IF(月報!Q2182="平日残","",月報!Q2182),"")</f>
        <v/>
      </c>
      <c r="AM2182" s="126"/>
      <c r="AN2182" s="126" t="str">
        <f t="shared" si="680"/>
        <v/>
      </c>
      <c r="AO2182" s="126" t="str">
        <f>IF($E2182="","",VLOOKUP($E2182,カレンダマスタ!$A$5:$E$381,5,FALSE))</f>
        <v/>
      </c>
      <c r="AQ2182" s="196" t="str">
        <f>IF(G2182="","",IF(VLOOKUP(E2182,カレンダマスタ!$A$5:$D$381,4,FALSE)=0,"",1))</f>
        <v/>
      </c>
      <c r="AR2182" s="136" t="str">
        <f>IF($G2182="","",IF($AD2182="NSTC",INDEX(カレンダマスタ!$I$26:$O$31,MATCH($G2182,カレンダマスタ!$H$26:$H$31,1),MATCH($H2182,カレンダマスタ!$I$25:$O$25,1)),
IF($AD2182="CS本社",INDEX(カレンダマスタ!$I$36:$O$41,MATCH($G2182,カレンダマスタ!$H$36:$H$41,1),MATCH($H2182,カレンダマスタ!$I$35:$O$35,1)),
IF($AD2182="NS本社",INDEX(カレンダマスタ!$I$94:$O$99,MATCH($G2182,カレンダマスタ!$H$95:$H$100,1),MATCH($H2182,カレンダマスタ!$I$93:$O$93,1)),
IF($AD2182="ODC",INDEX(カレンダマスタ!$I$46:$O$51,MATCH($G2182,カレンダマスタ!$H$46:$H$51,1),MATCH($H2182,カレンダマスタ!$I$45:$O$45,1)),
IF($AD2182="NS東京TC",INDEX(カレンダマスタ!$I$56:$O$61,MATCH($G2182,カレンダマスタ!$H$56:$H$61,1),MATCH($H2182,カレンダマスタ!$I$55:$O$55,1)),""))))))</f>
        <v/>
      </c>
      <c r="AS2182" s="126" t="str">
        <f t="shared" si="702"/>
        <v/>
      </c>
      <c r="AU2182" s="137" t="str">
        <f>IF(E2182="","",VLOOKUP($E2182,カレンダマスタ!$A$4:$E$381,4,FALSE))</f>
        <v/>
      </c>
      <c r="AV2182" s="137" t="str">
        <f t="shared" si="682"/>
        <v/>
      </c>
      <c r="AW2182" s="137" t="str">
        <f t="shared" si="683"/>
        <v/>
      </c>
      <c r="AX2182" s="138" t="str">
        <f t="shared" si="684"/>
        <v/>
      </c>
      <c r="AY2182" s="138" t="str">
        <f t="shared" si="685"/>
        <v/>
      </c>
      <c r="AZ2182" s="130" t="str">
        <f>IF(AX2182&amp;AW2182="勤怠未設定","×",IF(AV2182="勤怠修正","×",IF(AC2182="外注","",IF(AA2182="",IF(AY2182&lt;&gt;"","×",""),IF(VLOOKUP(AA2182,カレンダマスタ!$H$66:$I$83,2,FALSE)&lt;&gt;AY2182,"×","OK")))))</f>
        <v/>
      </c>
      <c r="BC2182" s="137" t="str">
        <f>IF(E2182="","",VLOOKUP($E2182,カレンダマスタ!$A$4:$E$381,4,FALSE))</f>
        <v/>
      </c>
      <c r="BD2182" s="126" t="str">
        <f>IF(AC2182="社員","",IF(AG2182=0,"",IF(AD2182="NSTC",IF(COUNTIF(カレンダマスタ!$Q$5:$Q$32,G2182)=1,"OK","×"),
IF(AD2182="NS本社",IF(COUNTIF(カレンダマスタ!$T$5:$T$32,G2182)=1,"OK","×"),IF(COUNTIF(カレンダマスタ!$R$5:$R$32,G2182)=1,"OK","×")))))</f>
        <v/>
      </c>
      <c r="BE2182" s="126" t="str">
        <f>IF(AC2182="社員","",IF(G2182="","",IF(R2182&lt;&gt;"","",IF(AF2182="CS","OK",IF(VLOOKUP(E2182,カレンダマスタ!$A$5:$D$381,4,FALSE)&gt;0,"",IF(OR(G2182*24&gt;10.84,H2182*24&lt;14.5)=TRUE,"×","OK"))))))</f>
        <v/>
      </c>
      <c r="BF2182" s="126" t="str">
        <f t="shared" si="696"/>
        <v/>
      </c>
      <c r="BG2182" s="126" t="str">
        <f t="shared" si="694"/>
        <v/>
      </c>
      <c r="BI2182" s="130" t="str">
        <f t="shared" si="703"/>
        <v/>
      </c>
    </row>
    <row r="2183" spans="2:61">
      <c r="B2183" s="111"/>
      <c r="C2183" s="536"/>
      <c r="D2183" s="128"/>
      <c r="E2183" s="583"/>
      <c r="F2183" s="128"/>
      <c r="G2183" s="588"/>
      <c r="H2183" s="588"/>
      <c r="I2183" s="130"/>
      <c r="J2183" s="139"/>
      <c r="K2183" s="131"/>
      <c r="L2183" s="132"/>
      <c r="M2183" s="132"/>
      <c r="N2183" s="141"/>
      <c r="O2183" s="139"/>
      <c r="P2183" s="139"/>
      <c r="Q2183" s="139"/>
      <c r="R2183" s="133"/>
      <c r="S2183" s="134"/>
      <c r="T2183" s="434" t="str">
        <f t="shared" si="697"/>
        <v/>
      </c>
      <c r="U2183" s="429"/>
      <c r="V2183" s="429" t="str">
        <f t="shared" si="698"/>
        <v/>
      </c>
      <c r="W2183" s="298"/>
      <c r="X2183" s="129" t="str">
        <f t="shared" si="704"/>
        <v/>
      </c>
      <c r="Y2183" s="129" t="str">
        <f t="shared" si="699"/>
        <v/>
      </c>
      <c r="Z2183" s="129" t="str">
        <f t="shared" si="700"/>
        <v/>
      </c>
      <c r="AA2183" s="133" t="str">
        <f t="shared" si="681"/>
        <v/>
      </c>
      <c r="AC2183" s="186" t="str">
        <f>AC2171</f>
        <v/>
      </c>
      <c r="AD2183" s="187" t="str">
        <f>AD2171</f>
        <v/>
      </c>
      <c r="AE2183" s="187" t="str">
        <f>AE2171</f>
        <v/>
      </c>
      <c r="AF2183" s="187" t="str">
        <f>AF2171</f>
        <v/>
      </c>
      <c r="AG2183" s="204">
        <f t="shared" si="701"/>
        <v>0</v>
      </c>
      <c r="AI2183" s="140" t="str">
        <f>IF(月報!G2183&lt;&gt;"",月報!G2183,"")</f>
        <v/>
      </c>
      <c r="AJ2183" s="126" t="str">
        <f>IF(月報!W2183&lt;&gt;"",月報!W2183*24,"")</f>
        <v/>
      </c>
      <c r="AK2183" s="126" t="str">
        <f>IF(月報!P2183&lt;&gt;"",月報!P2183,"")</f>
        <v/>
      </c>
      <c r="AL2183" s="126" t="str">
        <f>IF(月報!Q2183&lt;&gt;"",IF(月報!Q2183="平日残","",月報!Q2183),"")</f>
        <v/>
      </c>
      <c r="AM2183" s="126"/>
      <c r="AN2183" s="126" t="str">
        <f t="shared" si="680"/>
        <v/>
      </c>
      <c r="AO2183" s="126" t="str">
        <f>IF($E2183="","",VLOOKUP($E2183,カレンダマスタ!$A$5:$E$381,5,FALSE))</f>
        <v/>
      </c>
      <c r="AQ2183" s="196" t="str">
        <f>IF(G2183="","",IF(VLOOKUP(E2183,カレンダマスタ!$A$5:$D$381,4,FALSE)=0,"",1))</f>
        <v/>
      </c>
      <c r="AR2183" s="136" t="str">
        <f>IF($G2183="","",IF($AD2183="NSTC",INDEX(カレンダマスタ!$I$26:$O$31,MATCH($G2183,カレンダマスタ!$H$26:$H$31,1),MATCH($H2183,カレンダマスタ!$I$25:$O$25,1)),
IF($AD2183="CS本社",INDEX(カレンダマスタ!$I$36:$O$41,MATCH($G2183,カレンダマスタ!$H$36:$H$41,1),MATCH($H2183,カレンダマスタ!$I$35:$O$35,1)),
IF($AD2183="NS本社",INDEX(カレンダマスタ!$I$94:$O$99,MATCH($G2183,カレンダマスタ!$H$95:$H$100,1),MATCH($H2183,カレンダマスタ!$I$93:$O$93,1)),
IF($AD2183="ODC",INDEX(カレンダマスタ!$I$46:$O$51,MATCH($G2183,カレンダマスタ!$H$46:$H$51,1),MATCH($H2183,カレンダマスタ!$I$45:$O$45,1)),
IF($AD2183="NS東京TC",INDEX(カレンダマスタ!$I$56:$O$61,MATCH($G2183,カレンダマスタ!$H$56:$H$61,1),MATCH($H2183,カレンダマスタ!$I$55:$O$55,1)),""))))))</f>
        <v/>
      </c>
      <c r="AS2183" s="126" t="str">
        <f t="shared" si="702"/>
        <v/>
      </c>
      <c r="AU2183" s="137" t="str">
        <f>IF(E2183="","",VLOOKUP($E2183,カレンダマスタ!$A$4:$E$381,4,FALSE))</f>
        <v/>
      </c>
      <c r="AV2183" s="137" t="str">
        <f t="shared" si="682"/>
        <v/>
      </c>
      <c r="AW2183" s="137" t="str">
        <f t="shared" si="683"/>
        <v/>
      </c>
      <c r="AX2183" s="138" t="str">
        <f t="shared" si="684"/>
        <v/>
      </c>
      <c r="AY2183" s="138" t="str">
        <f t="shared" si="685"/>
        <v/>
      </c>
      <c r="AZ2183" s="130" t="str">
        <f>IF(AX2183&amp;AW2183="勤怠未設定","×",IF(AV2183="勤怠修正","×",IF(AC2183="外注","",IF(AA2183="",IF(AY2183&lt;&gt;"","×",""),IF(VLOOKUP(AA2183,カレンダマスタ!$H$66:$I$83,2,FALSE)&lt;&gt;AY2183,"×","OK")))))</f>
        <v/>
      </c>
      <c r="BC2183" s="137" t="str">
        <f>IF(E2183="","",VLOOKUP($E2183,カレンダマスタ!$A$4:$E$381,4,FALSE))</f>
        <v/>
      </c>
      <c r="BD2183" s="126" t="str">
        <f>IF(AC2183="社員","",IF(AG2183=0,"",IF(AD2183="NSTC",IF(COUNTIF(カレンダマスタ!$Q$5:$Q$32,G2183)=1,"OK","×"),
IF(AD2183="NS本社",IF(COUNTIF(カレンダマスタ!$T$5:$T$32,G2183)=1,"OK","×"),IF(COUNTIF(カレンダマスタ!$R$5:$R$32,G2183)=1,"OK","×")))))</f>
        <v/>
      </c>
      <c r="BE2183" s="126" t="str">
        <f>IF(AC2183="社員","",IF(G2183="","",IF(R2183&lt;&gt;"","",IF(AF2183="CS","OK",IF(VLOOKUP(E2183,カレンダマスタ!$A$5:$D$381,4,FALSE)&gt;0,"",IF(OR(G2183*24&gt;10.84,H2183*24&lt;14.5)=TRUE,"×","OK"))))))</f>
        <v/>
      </c>
      <c r="BF2183" s="126" t="str">
        <f t="shared" si="696"/>
        <v/>
      </c>
      <c r="BG2183" s="126" t="str">
        <f t="shared" si="694"/>
        <v/>
      </c>
      <c r="BI2183" s="130" t="str">
        <f t="shared" si="703"/>
        <v/>
      </c>
    </row>
    <row r="2184" spans="2:61">
      <c r="B2184" s="111"/>
      <c r="C2184" s="537"/>
      <c r="D2184" s="142"/>
      <c r="E2184" s="584"/>
      <c r="F2184" s="142"/>
      <c r="G2184" s="589"/>
      <c r="H2184" s="589"/>
      <c r="I2184" s="144"/>
      <c r="J2184" s="148"/>
      <c r="K2184" s="145"/>
      <c r="L2184" s="146"/>
      <c r="M2184" s="146"/>
      <c r="N2184" s="147"/>
      <c r="O2184" s="148"/>
      <c r="P2184" s="148"/>
      <c r="Q2184" s="148"/>
      <c r="R2184" s="149"/>
      <c r="S2184" s="156"/>
      <c r="T2184" s="435" t="str">
        <f t="shared" si="697"/>
        <v/>
      </c>
      <c r="U2184" s="430"/>
      <c r="V2184" s="430" t="str">
        <f t="shared" si="698"/>
        <v/>
      </c>
      <c r="W2184" s="298"/>
      <c r="X2184" s="143" t="str">
        <f t="shared" si="704"/>
        <v/>
      </c>
      <c r="Y2184" s="143" t="str">
        <f t="shared" si="699"/>
        <v/>
      </c>
      <c r="Z2184" s="143" t="str">
        <f t="shared" si="700"/>
        <v/>
      </c>
      <c r="AA2184" s="149" t="str">
        <f t="shared" si="681"/>
        <v/>
      </c>
      <c r="AC2184" s="188" t="str">
        <f>AC2171</f>
        <v/>
      </c>
      <c r="AD2184" s="189" t="str">
        <f>AD2171</f>
        <v/>
      </c>
      <c r="AE2184" s="189" t="str">
        <f>AE2171</f>
        <v/>
      </c>
      <c r="AF2184" s="189" t="str">
        <f>AF2171</f>
        <v/>
      </c>
      <c r="AG2184" s="205">
        <f t="shared" si="701"/>
        <v>0</v>
      </c>
      <c r="AI2184" s="157" t="str">
        <f>IF(月報!G2184&lt;&gt;"",月報!G2184,"")</f>
        <v/>
      </c>
      <c r="AJ2184" s="151" t="str">
        <f>IF(月報!W2184&lt;&gt;"",月報!W2184*24,"")</f>
        <v/>
      </c>
      <c r="AK2184" s="151" t="str">
        <f>IF(月報!P2184&lt;&gt;"",月報!P2184,"")</f>
        <v/>
      </c>
      <c r="AL2184" s="151" t="str">
        <f>IF(月報!Q2184&lt;&gt;"",IF(月報!Q2184="平日残","",月報!Q2184),"")</f>
        <v/>
      </c>
      <c r="AM2184" s="151"/>
      <c r="AN2184" s="151" t="str">
        <f t="shared" si="680"/>
        <v/>
      </c>
      <c r="AO2184" s="151" t="str">
        <f>IF($E2184="","",VLOOKUP($E2184,カレンダマスタ!$A$5:$E$381,5,FALSE))</f>
        <v/>
      </c>
      <c r="AQ2184" s="197" t="str">
        <f>IF(G2184="","",IF(VLOOKUP(E2184,カレンダマスタ!$A$5:$D$381,4,FALSE)=0,"",1))</f>
        <v/>
      </c>
      <c r="AR2184" s="152" t="str">
        <f>IF($G2184="","",IF($AD2184="NSTC",INDEX(カレンダマスタ!$I$26:$O$31,MATCH($G2184,カレンダマスタ!$H$26:$H$31,1),MATCH($H2184,カレンダマスタ!$I$25:$O$25,1)),
IF($AD2184="CS本社",INDEX(カレンダマスタ!$I$36:$O$41,MATCH($G2184,カレンダマスタ!$H$36:$H$41,1),MATCH($H2184,カレンダマスタ!$I$35:$O$35,1)),
IF($AD2184="NS本社",INDEX(カレンダマスタ!$I$94:$O$99,MATCH($G2184,カレンダマスタ!$H$95:$H$100,1),MATCH($H2184,カレンダマスタ!$I$93:$O$93,1)),
IF($AD2184="ODC",INDEX(カレンダマスタ!$I$46:$O$51,MATCH($G2184,カレンダマスタ!$H$46:$H$51,1),MATCH($H2184,カレンダマスタ!$I$45:$O$45,1)),
IF($AD2184="NS東京TC",INDEX(カレンダマスタ!$I$56:$O$61,MATCH($G2184,カレンダマスタ!$H$56:$H$61,1),MATCH($H2184,カレンダマスタ!$I$55:$O$55,1)),""))))))</f>
        <v/>
      </c>
      <c r="AS2184" s="151" t="str">
        <f t="shared" si="702"/>
        <v/>
      </c>
      <c r="AU2184" s="153" t="str">
        <f>IF(E2184="","",VLOOKUP($E2184,カレンダマスタ!$A$4:$E$381,4,FALSE))</f>
        <v/>
      </c>
      <c r="AV2184" s="153" t="str">
        <f t="shared" si="682"/>
        <v/>
      </c>
      <c r="AW2184" s="153" t="str">
        <f t="shared" si="683"/>
        <v/>
      </c>
      <c r="AX2184" s="154" t="str">
        <f t="shared" si="684"/>
        <v/>
      </c>
      <c r="AY2184" s="154" t="str">
        <f t="shared" si="685"/>
        <v/>
      </c>
      <c r="AZ2184" s="144" t="str">
        <f>IF(AX2184&amp;AW2184="勤怠未設定","×",IF(AV2184="勤怠修正","×",IF(AC2184="外注","",IF(AA2184="",IF(AY2184&lt;&gt;"","×",""),IF(VLOOKUP(AA2184,カレンダマスタ!$H$66:$I$83,2,FALSE)&lt;&gt;AY2184,"×","OK")))))</f>
        <v/>
      </c>
      <c r="BC2184" s="153" t="str">
        <f>IF(E2184="","",VLOOKUP($E2184,カレンダマスタ!$A$4:$E$381,4,FALSE))</f>
        <v/>
      </c>
      <c r="BD2184" s="151" t="str">
        <f>IF(AC2184="社員","",IF(AG2184=0,"",IF(AD2184="NSTC",IF(COUNTIF(カレンダマスタ!$Q$5:$Q$32,G2184)=1,"OK","×"),
IF(AD2184="NS本社",IF(COUNTIF(カレンダマスタ!$T$5:$T$32,G2184)=1,"OK","×"),IF(COUNTIF(カレンダマスタ!$R$5:$R$32,G2184)=1,"OK","×")))))</f>
        <v/>
      </c>
      <c r="BE2184" s="151" t="str">
        <f>IF(AC2184="社員","",IF(G2184="","",IF(R2184&lt;&gt;"","",IF(AF2184="CS","OK",IF(VLOOKUP(E2184,カレンダマスタ!$A$5:$D$381,4,FALSE)&gt;0,"",IF(OR(G2184*24&gt;10.84,H2184*24&lt;14.5)=TRUE,"×","OK"))))))</f>
        <v/>
      </c>
      <c r="BF2184" s="151" t="str">
        <f t="shared" si="696"/>
        <v/>
      </c>
      <c r="BG2184" s="151" t="str">
        <f t="shared" si="694"/>
        <v/>
      </c>
      <c r="BI2184" s="144" t="str">
        <f t="shared" si="703"/>
        <v/>
      </c>
    </row>
    <row r="2185" spans="2:61">
      <c r="B2185" s="111"/>
      <c r="C2185" s="535"/>
      <c r="D2185" s="112"/>
      <c r="E2185" s="582"/>
      <c r="F2185" s="112"/>
      <c r="G2185" s="587"/>
      <c r="H2185" s="587"/>
      <c r="I2185" s="114"/>
      <c r="J2185" s="118"/>
      <c r="K2185" s="115"/>
      <c r="L2185" s="116"/>
      <c r="M2185" s="116"/>
      <c r="N2185" s="117"/>
      <c r="O2185" s="118"/>
      <c r="P2185" s="118"/>
      <c r="Q2185" s="118"/>
      <c r="R2185" s="119"/>
      <c r="S2185" s="120"/>
      <c r="T2185" s="433" t="str">
        <f t="shared" si="697"/>
        <v/>
      </c>
      <c r="U2185" s="431">
        <f>SUM(T2185:T2191)</f>
        <v>0</v>
      </c>
      <c r="V2185" s="431" t="str">
        <f t="shared" si="698"/>
        <v/>
      </c>
      <c r="W2185" s="298"/>
      <c r="X2185" s="113" t="str">
        <f t="shared" si="704"/>
        <v/>
      </c>
      <c r="Y2185" s="113" t="str">
        <f t="shared" si="699"/>
        <v/>
      </c>
      <c r="Z2185" s="113" t="str">
        <f t="shared" si="700"/>
        <v/>
      </c>
      <c r="AA2185" s="119" t="str">
        <f t="shared" si="681"/>
        <v/>
      </c>
      <c r="AC2185" s="190" t="str">
        <f>AC2171</f>
        <v/>
      </c>
      <c r="AD2185" s="191" t="str">
        <f>AD2171</f>
        <v/>
      </c>
      <c r="AE2185" s="191" t="str">
        <f>AE2171</f>
        <v/>
      </c>
      <c r="AF2185" s="191" t="str">
        <f>AF2171</f>
        <v/>
      </c>
      <c r="AG2185" s="206">
        <f t="shared" si="701"/>
        <v>0</v>
      </c>
      <c r="AI2185" s="158" t="str">
        <f>IF(月報!G2185&lt;&gt;"",月報!G2185,"")</f>
        <v/>
      </c>
      <c r="AJ2185" s="122" t="str">
        <f>IF(月報!W2185&lt;&gt;"",月報!W2185*24,"")</f>
        <v/>
      </c>
      <c r="AK2185" s="122" t="str">
        <f>IF(月報!P2185&lt;&gt;"",月報!P2185,"")</f>
        <v/>
      </c>
      <c r="AL2185" s="122" t="str">
        <f>IF(月報!Q2185&lt;&gt;"",IF(月報!Q2185="平日残","",月報!Q2185),"")</f>
        <v/>
      </c>
      <c r="AM2185" s="122"/>
      <c r="AN2185" s="122" t="str">
        <f t="shared" si="680"/>
        <v/>
      </c>
      <c r="AO2185" s="122" t="str">
        <f>IF($E2185="","",VLOOKUP($E2185,カレンダマスタ!$A$5:$E$381,5,FALSE))</f>
        <v/>
      </c>
      <c r="AQ2185" s="195" t="str">
        <f>IF(G2185="","",IF(VLOOKUP(E2185,カレンダマスタ!$A$5:$D$381,4,FALSE)=0,"",1))</f>
        <v/>
      </c>
      <c r="AR2185" s="123" t="str">
        <f>IF($G2185="","",IF($AD2185="NSTC",INDEX(カレンダマスタ!$I$26:$O$31,MATCH($G2185,カレンダマスタ!$H$26:$H$31,1),MATCH($H2185,カレンダマスタ!$I$25:$O$25,1)),
IF($AD2185="CS本社",INDEX(カレンダマスタ!$I$36:$O$41,MATCH($G2185,カレンダマスタ!$H$36:$H$41,1),MATCH($H2185,カレンダマスタ!$I$35:$O$35,1)),
IF($AD2185="NS本社",INDEX(カレンダマスタ!$I$94:$O$99,MATCH($G2185,カレンダマスタ!$H$95:$H$100,1),MATCH($H2185,カレンダマスタ!$I$93:$O$93,1)),
IF($AD2185="ODC",INDEX(カレンダマスタ!$I$46:$O$51,MATCH($G2185,カレンダマスタ!$H$46:$H$51,1),MATCH($H2185,カレンダマスタ!$I$45:$O$45,1)),
IF($AD2185="NS東京TC",INDEX(カレンダマスタ!$I$56:$O$61,MATCH($G2185,カレンダマスタ!$H$56:$H$61,1),MATCH($H2185,カレンダマスタ!$I$55:$O$55,1)),""))))))</f>
        <v/>
      </c>
      <c r="AS2185" s="122" t="str">
        <f t="shared" si="702"/>
        <v/>
      </c>
      <c r="AU2185" s="124" t="str">
        <f>IF(E2185="","",VLOOKUP($E2185,カレンダマスタ!$A$4:$E$381,4,FALSE))</f>
        <v/>
      </c>
      <c r="AV2185" s="124" t="str">
        <f t="shared" si="682"/>
        <v/>
      </c>
      <c r="AW2185" s="124" t="str">
        <f t="shared" si="683"/>
        <v/>
      </c>
      <c r="AX2185" s="125" t="str">
        <f t="shared" si="684"/>
        <v/>
      </c>
      <c r="AY2185" s="125" t="str">
        <f t="shared" si="685"/>
        <v/>
      </c>
      <c r="AZ2185" s="114" t="str">
        <f>IF(AX2185&amp;AW2185="勤怠未設定","×",IF(AV2185="勤怠修正","×",IF(AC2185="外注","",IF(AA2185="",IF(AY2185&lt;&gt;"","×",""),IF(VLOOKUP(AA2185,カレンダマスタ!$H$66:$I$83,2,FALSE)&lt;&gt;AY2185,"×","OK")))))</f>
        <v/>
      </c>
      <c r="BC2185" s="124" t="str">
        <f>IF(E2185="","",VLOOKUP($E2185,カレンダマスタ!$A$4:$E$381,4,FALSE))</f>
        <v/>
      </c>
      <c r="BD2185" s="122" t="str">
        <f>IF(AC2185="社員","",IF(AG2185=0,"",IF(AD2185="NSTC",IF(COUNTIF(カレンダマスタ!$Q$5:$Q$32,G2185)=1,"OK","×"),
IF(AD2185="NS本社",IF(COUNTIF(カレンダマスタ!$T$5:$T$32,G2185)=1,"OK","×"),IF(COUNTIF(カレンダマスタ!$R$5:$R$32,G2185)=1,"OK","×")))))</f>
        <v/>
      </c>
      <c r="BE2185" s="122" t="str">
        <f>IF(AC2185="社員","",IF(G2185="","",IF(R2185&lt;&gt;"","",IF(AF2185="CS","OK",IF(VLOOKUP(E2185,カレンダマスタ!$A$5:$D$381,4,FALSE)&gt;0,"",IF(OR(G2185*24&gt;10.84,H2185*24&lt;14.5)=TRUE,"×","OK"))))))</f>
        <v/>
      </c>
      <c r="BF2185" s="122" t="str">
        <f t="shared" si="696"/>
        <v/>
      </c>
      <c r="BG2185" s="122" t="str">
        <f t="shared" si="694"/>
        <v/>
      </c>
      <c r="BI2185" s="114" t="str">
        <f t="shared" si="703"/>
        <v/>
      </c>
    </row>
    <row r="2186" spans="2:61">
      <c r="B2186" s="111"/>
      <c r="C2186" s="536"/>
      <c r="D2186" s="128"/>
      <c r="E2186" s="583"/>
      <c r="F2186" s="128"/>
      <c r="G2186" s="588"/>
      <c r="H2186" s="588"/>
      <c r="I2186" s="130"/>
      <c r="J2186" s="139"/>
      <c r="K2186" s="131"/>
      <c r="L2186" s="132"/>
      <c r="M2186" s="132"/>
      <c r="N2186" s="141"/>
      <c r="O2186" s="139"/>
      <c r="P2186" s="139"/>
      <c r="Q2186" s="139"/>
      <c r="R2186" s="133"/>
      <c r="S2186" s="134"/>
      <c r="T2186" s="434" t="str">
        <f t="shared" si="697"/>
        <v/>
      </c>
      <c r="U2186" s="429"/>
      <c r="V2186" s="429" t="str">
        <f t="shared" si="698"/>
        <v/>
      </c>
      <c r="W2186" s="298"/>
      <c r="X2186" s="129" t="str">
        <f t="shared" si="704"/>
        <v/>
      </c>
      <c r="Y2186" s="129" t="str">
        <f t="shared" si="699"/>
        <v/>
      </c>
      <c r="Z2186" s="129" t="str">
        <f t="shared" si="700"/>
        <v/>
      </c>
      <c r="AA2186" s="133" t="str">
        <f t="shared" si="681"/>
        <v/>
      </c>
      <c r="AC2186" s="186" t="str">
        <f>AC2171</f>
        <v/>
      </c>
      <c r="AD2186" s="187" t="str">
        <f>AD2171</f>
        <v/>
      </c>
      <c r="AE2186" s="187" t="str">
        <f>AE2171</f>
        <v/>
      </c>
      <c r="AF2186" s="187" t="str">
        <f>AF2171</f>
        <v/>
      </c>
      <c r="AG2186" s="204">
        <f t="shared" si="701"/>
        <v>0</v>
      </c>
      <c r="AI2186" s="135" t="str">
        <f>IF(月報!G2186&lt;&gt;"",月報!G2186,"")</f>
        <v/>
      </c>
      <c r="AJ2186" s="126" t="str">
        <f>IF(月報!W2186&lt;&gt;"",月報!W2186*24,"")</f>
        <v/>
      </c>
      <c r="AK2186" s="126" t="str">
        <f>IF(月報!P2186&lt;&gt;"",月報!P2186,"")</f>
        <v/>
      </c>
      <c r="AL2186" s="126" t="str">
        <f>IF(月報!Q2186&lt;&gt;"",IF(月報!Q2186="平日残","",月報!Q2186),"")</f>
        <v/>
      </c>
      <c r="AM2186" s="126"/>
      <c r="AN2186" s="126" t="str">
        <f t="shared" si="680"/>
        <v/>
      </c>
      <c r="AO2186" s="126" t="str">
        <f>IF($E2186="","",VLOOKUP($E2186,カレンダマスタ!$A$5:$E$381,5,FALSE))</f>
        <v/>
      </c>
      <c r="AQ2186" s="196" t="str">
        <f>IF(G2186="","",IF(VLOOKUP(E2186,カレンダマスタ!$A$5:$D$381,4,FALSE)=0,"",1))</f>
        <v/>
      </c>
      <c r="AR2186" s="136" t="str">
        <f>IF($G2186="","",IF($AD2186="NSTC",INDEX(カレンダマスタ!$I$26:$O$31,MATCH($G2186,カレンダマスタ!$H$26:$H$31,1),MATCH($H2186,カレンダマスタ!$I$25:$O$25,1)),
IF($AD2186="CS本社",INDEX(カレンダマスタ!$I$36:$O$41,MATCH($G2186,カレンダマスタ!$H$36:$H$41,1),MATCH($H2186,カレンダマスタ!$I$35:$O$35,1)),
IF($AD2186="NS本社",INDEX(カレンダマスタ!$I$94:$O$99,MATCH($G2186,カレンダマスタ!$H$95:$H$100,1),MATCH($H2186,カレンダマスタ!$I$93:$O$93,1)),
IF($AD2186="ODC",INDEX(カレンダマスタ!$I$46:$O$51,MATCH($G2186,カレンダマスタ!$H$46:$H$51,1),MATCH($H2186,カレンダマスタ!$I$45:$O$45,1)),
IF($AD2186="NS東京TC",INDEX(カレンダマスタ!$I$56:$O$61,MATCH($G2186,カレンダマスタ!$H$56:$H$61,1),MATCH($H2186,カレンダマスタ!$I$55:$O$55,1)),""))))))</f>
        <v/>
      </c>
      <c r="AS2186" s="126" t="str">
        <f t="shared" si="702"/>
        <v/>
      </c>
      <c r="AU2186" s="137" t="str">
        <f>IF(E2186="","",VLOOKUP($E2186,カレンダマスタ!$A$4:$E$381,4,FALSE))</f>
        <v/>
      </c>
      <c r="AV2186" s="137" t="str">
        <f t="shared" si="682"/>
        <v/>
      </c>
      <c r="AW2186" s="137" t="str">
        <f t="shared" si="683"/>
        <v/>
      </c>
      <c r="AX2186" s="138" t="str">
        <f t="shared" si="684"/>
        <v/>
      </c>
      <c r="AY2186" s="138" t="str">
        <f t="shared" si="685"/>
        <v/>
      </c>
      <c r="AZ2186" s="130" t="str">
        <f>IF(AX2186&amp;AW2186="勤怠未設定","×",IF(AV2186="勤怠修正","×",IF(AC2186="外注","",IF(AA2186="",IF(AY2186&lt;&gt;"","×",""),IF(VLOOKUP(AA2186,カレンダマスタ!$H$66:$I$83,2,FALSE)&lt;&gt;AY2186,"×","OK")))))</f>
        <v/>
      </c>
      <c r="BC2186" s="137" t="str">
        <f>IF(E2186="","",VLOOKUP($E2186,カレンダマスタ!$A$4:$E$381,4,FALSE))</f>
        <v/>
      </c>
      <c r="BD2186" s="126" t="str">
        <f>IF(AC2186="社員","",IF(AG2186=0,"",IF(AD2186="NSTC",IF(COUNTIF(カレンダマスタ!$Q$5:$Q$32,G2186)=1,"OK","×"),
IF(AD2186="NS本社",IF(COUNTIF(カレンダマスタ!$T$5:$T$32,G2186)=1,"OK","×"),IF(COUNTIF(カレンダマスタ!$R$5:$R$32,G2186)=1,"OK","×")))))</f>
        <v/>
      </c>
      <c r="BE2186" s="126" t="str">
        <f>IF(AC2186="社員","",IF(G2186="","",IF(R2186&lt;&gt;"","",IF(AF2186="CS","OK",IF(VLOOKUP(E2186,カレンダマスタ!$A$5:$D$381,4,FALSE)&gt;0,"",IF(OR(G2186*24&gt;10.84,H2186*24&lt;14.5)=TRUE,"×","OK"))))))</f>
        <v/>
      </c>
      <c r="BF2186" s="126" t="str">
        <f t="shared" si="696"/>
        <v/>
      </c>
      <c r="BG2186" s="126" t="str">
        <f t="shared" si="694"/>
        <v/>
      </c>
      <c r="BI2186" s="130" t="str">
        <f t="shared" si="703"/>
        <v/>
      </c>
    </row>
    <row r="2187" spans="2:61">
      <c r="B2187" s="111"/>
      <c r="C2187" s="536"/>
      <c r="D2187" s="128"/>
      <c r="E2187" s="583"/>
      <c r="F2187" s="128"/>
      <c r="G2187" s="588"/>
      <c r="H2187" s="588"/>
      <c r="I2187" s="130"/>
      <c r="J2187" s="139"/>
      <c r="K2187" s="131"/>
      <c r="L2187" s="132"/>
      <c r="M2187" s="132"/>
      <c r="N2187" s="141"/>
      <c r="O2187" s="139"/>
      <c r="P2187" s="139"/>
      <c r="Q2187" s="139"/>
      <c r="R2187" s="133"/>
      <c r="S2187" s="134"/>
      <c r="T2187" s="434" t="str">
        <f t="shared" si="697"/>
        <v/>
      </c>
      <c r="U2187" s="429"/>
      <c r="V2187" s="429" t="str">
        <f t="shared" si="698"/>
        <v/>
      </c>
      <c r="W2187" s="298"/>
      <c r="X2187" s="129" t="str">
        <f t="shared" si="704"/>
        <v/>
      </c>
      <c r="Y2187" s="129" t="str">
        <f t="shared" si="699"/>
        <v/>
      </c>
      <c r="Z2187" s="129" t="str">
        <f t="shared" si="700"/>
        <v/>
      </c>
      <c r="AA2187" s="133" t="str">
        <f t="shared" si="681"/>
        <v/>
      </c>
      <c r="AC2187" s="186" t="str">
        <f>AC2171</f>
        <v/>
      </c>
      <c r="AD2187" s="187" t="str">
        <f>AD2171</f>
        <v/>
      </c>
      <c r="AE2187" s="187" t="str">
        <f>AE2171</f>
        <v/>
      </c>
      <c r="AF2187" s="187" t="str">
        <f>AF2171</f>
        <v/>
      </c>
      <c r="AG2187" s="204">
        <f t="shared" si="701"/>
        <v>0</v>
      </c>
      <c r="AI2187" s="135" t="str">
        <f>IF(月報!G2187&lt;&gt;"",月報!G2187,"")</f>
        <v/>
      </c>
      <c r="AJ2187" s="126" t="str">
        <f>IF(月報!W2187&lt;&gt;"",月報!W2187*24,"")</f>
        <v/>
      </c>
      <c r="AK2187" s="126" t="str">
        <f>IF(月報!P2187&lt;&gt;"",月報!P2187,"")</f>
        <v/>
      </c>
      <c r="AL2187" s="126" t="str">
        <f>IF(月報!Q2187&lt;&gt;"",IF(月報!Q2187="平日残","",月報!Q2187),"")</f>
        <v/>
      </c>
      <c r="AM2187" s="126"/>
      <c r="AN2187" s="126" t="str">
        <f t="shared" ref="AN2187:AN2250" si="705">IF($AO2187=0,IF($G2187="",IF($Q2187="","週報未入力",""),""),"")</f>
        <v/>
      </c>
      <c r="AO2187" s="126" t="str">
        <f>IF($E2187="","",VLOOKUP($E2187,カレンダマスタ!$A$5:$E$381,5,FALSE))</f>
        <v/>
      </c>
      <c r="AQ2187" s="196" t="str">
        <f>IF(G2187="","",IF(VLOOKUP(E2187,カレンダマスタ!$A$5:$D$381,4,FALSE)=0,"",1))</f>
        <v/>
      </c>
      <c r="AR2187" s="136" t="str">
        <f>IF($G2187="","",IF($AD2187="NSTC",INDEX(カレンダマスタ!$I$26:$O$31,MATCH($G2187,カレンダマスタ!$H$26:$H$31,1),MATCH($H2187,カレンダマスタ!$I$25:$O$25,1)),
IF($AD2187="CS本社",INDEX(カレンダマスタ!$I$36:$O$41,MATCH($G2187,カレンダマスタ!$H$36:$H$41,1),MATCH($H2187,カレンダマスタ!$I$35:$O$35,1)),
IF($AD2187="NS本社",INDEX(カレンダマスタ!$I$94:$O$99,MATCH($G2187,カレンダマスタ!$H$95:$H$100,1),MATCH($H2187,カレンダマスタ!$I$93:$O$93,1)),
IF($AD2187="ODC",INDEX(カレンダマスタ!$I$46:$O$51,MATCH($G2187,カレンダマスタ!$H$46:$H$51,1),MATCH($H2187,カレンダマスタ!$I$45:$O$45,1)),
IF($AD2187="NS東京TC",INDEX(カレンダマスタ!$I$56:$O$61,MATCH($G2187,カレンダマスタ!$H$56:$H$61,1),MATCH($H2187,カレンダマスタ!$I$55:$O$55,1)),""))))))</f>
        <v/>
      </c>
      <c r="AS2187" s="126" t="str">
        <f t="shared" si="702"/>
        <v/>
      </c>
      <c r="AU2187" s="137" t="str">
        <f>IF(E2187="","",VLOOKUP($E2187,カレンダマスタ!$A$4:$E$381,4,FALSE))</f>
        <v/>
      </c>
      <c r="AV2187" s="137" t="str">
        <f t="shared" si="682"/>
        <v/>
      </c>
      <c r="AW2187" s="137" t="str">
        <f t="shared" si="683"/>
        <v/>
      </c>
      <c r="AX2187" s="138" t="str">
        <f t="shared" si="684"/>
        <v/>
      </c>
      <c r="AY2187" s="138" t="str">
        <f t="shared" si="685"/>
        <v/>
      </c>
      <c r="AZ2187" s="130" t="str">
        <f>IF(AX2187&amp;AW2187="勤怠未設定","×",IF(AV2187="勤怠修正","×",IF(AC2187="外注","",IF(AA2187="",IF(AY2187&lt;&gt;"","×",""),IF(VLOOKUP(AA2187,カレンダマスタ!$H$66:$I$83,2,FALSE)&lt;&gt;AY2187,"×","OK")))))</f>
        <v/>
      </c>
      <c r="BC2187" s="137" t="str">
        <f>IF(E2187="","",VLOOKUP($E2187,カレンダマスタ!$A$4:$E$381,4,FALSE))</f>
        <v/>
      </c>
      <c r="BD2187" s="126" t="str">
        <f>IF(AC2187="社員","",IF(AG2187=0,"",IF(AD2187="NSTC",IF(COUNTIF(カレンダマスタ!$Q$5:$Q$32,G2187)=1,"OK","×"),
IF(AD2187="NS本社",IF(COUNTIF(カレンダマスタ!$T$5:$T$32,G2187)=1,"OK","×"),IF(COUNTIF(カレンダマスタ!$R$5:$R$32,G2187)=1,"OK","×")))))</f>
        <v/>
      </c>
      <c r="BE2187" s="126" t="str">
        <f>IF(AC2187="社員","",IF(G2187="","",IF(R2187&lt;&gt;"","",IF(AF2187="CS","OK",IF(VLOOKUP(E2187,カレンダマスタ!$A$5:$D$381,4,FALSE)&gt;0,"",IF(OR(G2187*24&gt;10.84,H2187*24&lt;14.5)=TRUE,"×","OK"))))))</f>
        <v/>
      </c>
      <c r="BF2187" s="126" t="str">
        <f t="shared" si="696"/>
        <v/>
      </c>
      <c r="BG2187" s="126" t="str">
        <f t="shared" si="694"/>
        <v/>
      </c>
      <c r="BI2187" s="130" t="str">
        <f t="shared" si="703"/>
        <v/>
      </c>
    </row>
    <row r="2188" spans="2:61">
      <c r="B2188" s="111"/>
      <c r="C2188" s="536"/>
      <c r="D2188" s="128"/>
      <c r="E2188" s="583"/>
      <c r="F2188" s="128"/>
      <c r="G2188" s="588"/>
      <c r="H2188" s="588"/>
      <c r="I2188" s="130"/>
      <c r="J2188" s="139"/>
      <c r="K2188" s="131"/>
      <c r="L2188" s="132"/>
      <c r="M2188" s="132"/>
      <c r="N2188" s="141"/>
      <c r="O2188" s="139"/>
      <c r="P2188" s="139"/>
      <c r="Q2188" s="139"/>
      <c r="R2188" s="133"/>
      <c r="S2188" s="134"/>
      <c r="T2188" s="434" t="str">
        <f t="shared" si="697"/>
        <v/>
      </c>
      <c r="U2188" s="429"/>
      <c r="V2188" s="429" t="str">
        <f t="shared" si="698"/>
        <v/>
      </c>
      <c r="W2188" s="298"/>
      <c r="X2188" s="129" t="str">
        <f t="shared" si="704"/>
        <v/>
      </c>
      <c r="Y2188" s="129" t="str">
        <f t="shared" si="699"/>
        <v/>
      </c>
      <c r="Z2188" s="129" t="str">
        <f t="shared" si="700"/>
        <v/>
      </c>
      <c r="AA2188" s="133" t="str">
        <f t="shared" ref="AA2188:AA2251" si="706">IF(R2188&lt;&gt;"",IF(AND(AO2188=2,R2188="休出"),"法休残",R2188),"")</f>
        <v/>
      </c>
      <c r="AC2188" s="186" t="str">
        <f>AC2171</f>
        <v/>
      </c>
      <c r="AD2188" s="187" t="str">
        <f>AD2171</f>
        <v/>
      </c>
      <c r="AE2188" s="187" t="str">
        <f>AE2171</f>
        <v/>
      </c>
      <c r="AF2188" s="187" t="str">
        <f>AF2171</f>
        <v/>
      </c>
      <c r="AG2188" s="204">
        <f t="shared" si="701"/>
        <v>0</v>
      </c>
      <c r="AI2188" s="140" t="str">
        <f>IF(月報!G2188&lt;&gt;"",月報!G2188,"")</f>
        <v/>
      </c>
      <c r="AJ2188" s="126" t="str">
        <f>IF(月報!W2188&lt;&gt;"",月報!W2188*24,"")</f>
        <v/>
      </c>
      <c r="AK2188" s="126" t="str">
        <f>IF(月報!P2188&lt;&gt;"",月報!P2188,"")</f>
        <v/>
      </c>
      <c r="AL2188" s="126" t="str">
        <f>IF(月報!Q2188&lt;&gt;"",IF(月報!Q2188="平日残","",月報!Q2188),"")</f>
        <v/>
      </c>
      <c r="AM2188" s="126"/>
      <c r="AN2188" s="126" t="str">
        <f t="shared" si="705"/>
        <v/>
      </c>
      <c r="AO2188" s="126" t="str">
        <f>IF($E2188="","",VLOOKUP($E2188,カレンダマスタ!$A$5:$E$381,5,FALSE))</f>
        <v/>
      </c>
      <c r="AQ2188" s="196" t="str">
        <f>IF(G2188="","",IF(VLOOKUP(E2188,カレンダマスタ!$A$5:$D$381,4,FALSE)=0,"",1))</f>
        <v/>
      </c>
      <c r="AR2188" s="136" t="str">
        <f>IF($G2188="","",IF($AD2188="NSTC",INDEX(カレンダマスタ!$I$26:$O$31,MATCH($G2188,カレンダマスタ!$H$26:$H$31,1),MATCH($H2188,カレンダマスタ!$I$25:$O$25,1)),
IF($AD2188="CS本社",INDEX(カレンダマスタ!$I$36:$O$41,MATCH($G2188,カレンダマスタ!$H$36:$H$41,1),MATCH($H2188,カレンダマスタ!$I$35:$O$35,1)),
IF($AD2188="NS本社",INDEX(カレンダマスタ!$I$94:$O$99,MATCH($G2188,カレンダマスタ!$H$95:$H$100,1),MATCH($H2188,カレンダマスタ!$I$93:$O$93,1)),
IF($AD2188="ODC",INDEX(カレンダマスタ!$I$46:$O$51,MATCH($G2188,カレンダマスタ!$H$46:$H$51,1),MATCH($H2188,カレンダマスタ!$I$45:$O$45,1)),
IF($AD2188="NS東京TC",INDEX(カレンダマスタ!$I$56:$O$61,MATCH($G2188,カレンダマスタ!$H$56:$H$61,1),MATCH($H2188,カレンダマスタ!$I$55:$O$55,1)),""))))))</f>
        <v/>
      </c>
      <c r="AS2188" s="126" t="str">
        <f t="shared" si="702"/>
        <v/>
      </c>
      <c r="AU2188" s="137" t="str">
        <f>IF(E2188="","",VLOOKUP($E2188,カレンダマスタ!$A$4:$E$381,4,FALSE))</f>
        <v/>
      </c>
      <c r="AV2188" s="137" t="str">
        <f t="shared" ref="AV2188:AV2251" si="707">IF(AA2188="","",IF(OR(AA2188="欠勤",AA2188="遅刻"),"勤怠修正",""))</f>
        <v/>
      </c>
      <c r="AW2188" s="137" t="str">
        <f t="shared" ref="AW2188:AW2251" si="708">IF(Q2188="","",IF(R2188="","勤怠未設定",""))</f>
        <v/>
      </c>
      <c r="AX2188" s="138" t="str">
        <f t="shared" ref="AX2188:AX2251" si="709">IF(E2188="","",IF(AND(AU2188&gt;=1,J2188&lt;&gt;"",AA2188=""),"勤怠未設定",IF(AA2188&lt;&gt;"",AA2188,"")))</f>
        <v/>
      </c>
      <c r="AY2188" s="138" t="str">
        <f t="shared" ref="AY2188:AY2251" si="710">IF(AC2188="外注","",IF(AK2188&amp;AL2188&lt;&gt;"",AK2188&amp;AL2188,""))</f>
        <v/>
      </c>
      <c r="AZ2188" s="130" t="str">
        <f>IF(AX2188&amp;AW2188="勤怠未設定","×",IF(AV2188="勤怠修正","×",IF(AC2188="外注","",IF(AA2188="",IF(AY2188&lt;&gt;"","×",""),IF(VLOOKUP(AA2188,カレンダマスタ!$H$66:$I$83,2,FALSE)&lt;&gt;AY2188,"×","OK")))))</f>
        <v/>
      </c>
      <c r="BC2188" s="137" t="str">
        <f>IF(E2188="","",VLOOKUP($E2188,カレンダマスタ!$A$4:$E$381,4,FALSE))</f>
        <v/>
      </c>
      <c r="BD2188" s="126" t="str">
        <f>IF(AC2188="社員","",IF(AG2188=0,"",IF(AD2188="NSTC",IF(COUNTIF(カレンダマスタ!$Q$5:$Q$32,G2188)=1,"OK","×"),
IF(AD2188="NS本社",IF(COUNTIF(カレンダマスタ!$T$5:$T$32,G2188)=1,"OK","×"),IF(COUNTIF(カレンダマスタ!$R$5:$R$32,G2188)=1,"OK","×")))))</f>
        <v/>
      </c>
      <c r="BE2188" s="126" t="str">
        <f>IF(AC2188="社員","",IF(G2188="","",IF(R2188&lt;&gt;"","",IF(AF2188="CS","OK",IF(VLOOKUP(E2188,カレンダマスタ!$A$5:$D$381,4,FALSE)&gt;0,"",IF(OR(G2188*24&gt;10.84,H2188*24&lt;14.5)=TRUE,"×","OK"))))))</f>
        <v/>
      </c>
      <c r="BF2188" s="126" t="str">
        <f t="shared" si="696"/>
        <v/>
      </c>
      <c r="BG2188" s="126" t="str">
        <f t="shared" si="694"/>
        <v/>
      </c>
      <c r="BI2188" s="130" t="str">
        <f t="shared" si="703"/>
        <v/>
      </c>
    </row>
    <row r="2189" spans="2:61">
      <c r="B2189" s="111"/>
      <c r="C2189" s="536"/>
      <c r="D2189" s="128"/>
      <c r="E2189" s="583"/>
      <c r="F2189" s="128"/>
      <c r="G2189" s="588"/>
      <c r="H2189" s="588"/>
      <c r="I2189" s="130"/>
      <c r="J2189" s="139"/>
      <c r="K2189" s="131"/>
      <c r="L2189" s="132"/>
      <c r="M2189" s="132"/>
      <c r="N2189" s="141"/>
      <c r="O2189" s="139"/>
      <c r="P2189" s="139"/>
      <c r="Q2189" s="139"/>
      <c r="R2189" s="133"/>
      <c r="S2189" s="134"/>
      <c r="T2189" s="434" t="str">
        <f t="shared" si="697"/>
        <v/>
      </c>
      <c r="U2189" s="429"/>
      <c r="V2189" s="429" t="str">
        <f t="shared" si="698"/>
        <v/>
      </c>
      <c r="W2189" s="298"/>
      <c r="X2189" s="129" t="str">
        <f t="shared" si="704"/>
        <v/>
      </c>
      <c r="Y2189" s="129" t="str">
        <f t="shared" si="699"/>
        <v/>
      </c>
      <c r="Z2189" s="129" t="str">
        <f t="shared" si="700"/>
        <v/>
      </c>
      <c r="AA2189" s="133" t="str">
        <f t="shared" si="706"/>
        <v/>
      </c>
      <c r="AC2189" s="186" t="str">
        <f>AC2171</f>
        <v/>
      </c>
      <c r="AD2189" s="187" t="str">
        <f>AD2171</f>
        <v/>
      </c>
      <c r="AE2189" s="187" t="str">
        <f>AE2171</f>
        <v/>
      </c>
      <c r="AF2189" s="187" t="str">
        <f>AF2171</f>
        <v/>
      </c>
      <c r="AG2189" s="204">
        <f t="shared" si="701"/>
        <v>0</v>
      </c>
      <c r="AI2189" s="140" t="str">
        <f>IF(月報!G2189&lt;&gt;"",月報!G2189,"")</f>
        <v/>
      </c>
      <c r="AJ2189" s="126" t="str">
        <f>IF(月報!W2189&lt;&gt;"",月報!W2189*24,"")</f>
        <v/>
      </c>
      <c r="AK2189" s="126" t="str">
        <f>IF(月報!P2189&lt;&gt;"",月報!P2189,"")</f>
        <v/>
      </c>
      <c r="AL2189" s="126" t="str">
        <f>IF(月報!Q2189&lt;&gt;"",IF(月報!Q2189="平日残","",月報!Q2189),"")</f>
        <v/>
      </c>
      <c r="AM2189" s="126"/>
      <c r="AN2189" s="126" t="str">
        <f t="shared" si="705"/>
        <v/>
      </c>
      <c r="AO2189" s="126" t="str">
        <f>IF($E2189="","",VLOOKUP($E2189,カレンダマスタ!$A$5:$E$381,5,FALSE))</f>
        <v/>
      </c>
      <c r="AQ2189" s="196" t="str">
        <f>IF(G2189="","",IF(VLOOKUP(E2189,カレンダマスタ!$A$5:$D$381,4,FALSE)=0,"",1))</f>
        <v/>
      </c>
      <c r="AR2189" s="136" t="str">
        <f>IF($G2189="","",IF($AD2189="NSTC",INDEX(カレンダマスタ!$I$26:$O$31,MATCH($G2189,カレンダマスタ!$H$26:$H$31,1),MATCH($H2189,カレンダマスタ!$I$25:$O$25,1)),
IF($AD2189="CS本社",INDEX(カレンダマスタ!$I$36:$O$41,MATCH($G2189,カレンダマスタ!$H$36:$H$41,1),MATCH($H2189,カレンダマスタ!$I$35:$O$35,1)),
IF($AD2189="NS本社",INDEX(カレンダマスタ!$I$94:$O$99,MATCH($G2189,カレンダマスタ!$H$95:$H$100,1),MATCH($H2189,カレンダマスタ!$I$93:$O$93,1)),
IF($AD2189="ODC",INDEX(カレンダマスタ!$I$46:$O$51,MATCH($G2189,カレンダマスタ!$H$46:$H$51,1),MATCH($H2189,カレンダマスタ!$I$45:$O$45,1)),
IF($AD2189="NS東京TC",INDEX(カレンダマスタ!$I$56:$O$61,MATCH($G2189,カレンダマスタ!$H$56:$H$61,1),MATCH($H2189,カレンダマスタ!$I$55:$O$55,1)),""))))))</f>
        <v/>
      </c>
      <c r="AS2189" s="126" t="str">
        <f t="shared" si="702"/>
        <v/>
      </c>
      <c r="AU2189" s="137" t="str">
        <f>IF(E2189="","",VLOOKUP($E2189,カレンダマスタ!$A$4:$E$381,4,FALSE))</f>
        <v/>
      </c>
      <c r="AV2189" s="137" t="str">
        <f t="shared" si="707"/>
        <v/>
      </c>
      <c r="AW2189" s="137" t="str">
        <f t="shared" si="708"/>
        <v/>
      </c>
      <c r="AX2189" s="138" t="str">
        <f t="shared" si="709"/>
        <v/>
      </c>
      <c r="AY2189" s="138" t="str">
        <f t="shared" si="710"/>
        <v/>
      </c>
      <c r="AZ2189" s="130" t="str">
        <f>IF(AX2189&amp;AW2189="勤怠未設定","×",IF(AV2189="勤怠修正","×",IF(AC2189="外注","",IF(AA2189="",IF(AY2189&lt;&gt;"","×",""),IF(VLOOKUP(AA2189,カレンダマスタ!$H$66:$I$83,2,FALSE)&lt;&gt;AY2189,"×","OK")))))</f>
        <v/>
      </c>
      <c r="BC2189" s="137" t="str">
        <f>IF(E2189="","",VLOOKUP($E2189,カレンダマスタ!$A$4:$E$381,4,FALSE))</f>
        <v/>
      </c>
      <c r="BD2189" s="126" t="str">
        <f>IF(AC2189="社員","",IF(AG2189=0,"",IF(AD2189="NSTC",IF(COUNTIF(カレンダマスタ!$Q$5:$Q$32,G2189)=1,"OK","×"),
IF(AD2189="NS本社",IF(COUNTIF(カレンダマスタ!$T$5:$T$32,G2189)=1,"OK","×"),IF(COUNTIF(カレンダマスタ!$R$5:$R$32,G2189)=1,"OK","×")))))</f>
        <v/>
      </c>
      <c r="BE2189" s="126" t="str">
        <f>IF(AC2189="社員","",IF(G2189="","",IF(R2189&lt;&gt;"","",IF(AF2189="CS","OK",IF(VLOOKUP(E2189,カレンダマスタ!$A$5:$D$381,4,FALSE)&gt;0,"",IF(OR(G2189*24&gt;10.84,H2189*24&lt;14.5)=TRUE,"×","OK"))))))</f>
        <v/>
      </c>
      <c r="BF2189" s="126" t="str">
        <f t="shared" si="696"/>
        <v/>
      </c>
      <c r="BG2189" s="126" t="str">
        <f t="shared" si="694"/>
        <v/>
      </c>
      <c r="BI2189" s="130" t="str">
        <f t="shared" si="703"/>
        <v/>
      </c>
    </row>
    <row r="2190" spans="2:61">
      <c r="B2190" s="111"/>
      <c r="C2190" s="536"/>
      <c r="D2190" s="128"/>
      <c r="E2190" s="583"/>
      <c r="F2190" s="128"/>
      <c r="G2190" s="588"/>
      <c r="H2190" s="588"/>
      <c r="I2190" s="130"/>
      <c r="J2190" s="139"/>
      <c r="K2190" s="131"/>
      <c r="L2190" s="132"/>
      <c r="M2190" s="132"/>
      <c r="N2190" s="141"/>
      <c r="O2190" s="139"/>
      <c r="P2190" s="139"/>
      <c r="Q2190" s="139"/>
      <c r="R2190" s="133"/>
      <c r="S2190" s="134"/>
      <c r="T2190" s="434" t="str">
        <f t="shared" si="697"/>
        <v/>
      </c>
      <c r="U2190" s="429"/>
      <c r="V2190" s="429" t="str">
        <f t="shared" si="698"/>
        <v/>
      </c>
      <c r="W2190" s="298"/>
      <c r="X2190" s="129" t="str">
        <f t="shared" si="704"/>
        <v/>
      </c>
      <c r="Y2190" s="129" t="str">
        <f t="shared" si="699"/>
        <v/>
      </c>
      <c r="Z2190" s="129" t="str">
        <f t="shared" si="700"/>
        <v/>
      </c>
      <c r="AA2190" s="133" t="str">
        <f t="shared" si="706"/>
        <v/>
      </c>
      <c r="AC2190" s="186" t="str">
        <f>AC2171</f>
        <v/>
      </c>
      <c r="AD2190" s="187" t="str">
        <f>AD2171</f>
        <v/>
      </c>
      <c r="AE2190" s="187" t="str">
        <f>AE2171</f>
        <v/>
      </c>
      <c r="AF2190" s="187" t="str">
        <f>AF2171</f>
        <v/>
      </c>
      <c r="AG2190" s="204">
        <f t="shared" si="701"/>
        <v>0</v>
      </c>
      <c r="AI2190" s="140" t="str">
        <f>IF(月報!G2190&lt;&gt;"",月報!G2190,"")</f>
        <v/>
      </c>
      <c r="AJ2190" s="126" t="str">
        <f>IF(月報!W2190&lt;&gt;"",月報!W2190*24,"")</f>
        <v/>
      </c>
      <c r="AK2190" s="126" t="str">
        <f>IF(月報!P2190&lt;&gt;"",月報!P2190,"")</f>
        <v/>
      </c>
      <c r="AL2190" s="126" t="str">
        <f>IF(月報!Q2190&lt;&gt;"",IF(月報!Q2190="平日残","",月報!Q2190),"")</f>
        <v/>
      </c>
      <c r="AM2190" s="126"/>
      <c r="AN2190" s="126" t="str">
        <f t="shared" si="705"/>
        <v/>
      </c>
      <c r="AO2190" s="126" t="str">
        <f>IF($E2190="","",VLOOKUP($E2190,カレンダマスタ!$A$5:$E$381,5,FALSE))</f>
        <v/>
      </c>
      <c r="AQ2190" s="196" t="str">
        <f>IF(G2190="","",IF(VLOOKUP(E2190,カレンダマスタ!$A$5:$D$381,4,FALSE)=0,"",1))</f>
        <v/>
      </c>
      <c r="AR2190" s="136" t="str">
        <f>IF($G2190="","",IF($AD2190="NSTC",INDEX(カレンダマスタ!$I$26:$O$31,MATCH($G2190,カレンダマスタ!$H$26:$H$31,1),MATCH($H2190,カレンダマスタ!$I$25:$O$25,1)),
IF($AD2190="CS本社",INDEX(カレンダマスタ!$I$36:$O$41,MATCH($G2190,カレンダマスタ!$H$36:$H$41,1),MATCH($H2190,カレンダマスタ!$I$35:$O$35,1)),
IF($AD2190="NS本社",INDEX(カレンダマスタ!$I$94:$O$99,MATCH($G2190,カレンダマスタ!$H$95:$H$100,1),MATCH($H2190,カレンダマスタ!$I$93:$O$93,1)),
IF($AD2190="ODC",INDEX(カレンダマスタ!$I$46:$O$51,MATCH($G2190,カレンダマスタ!$H$46:$H$51,1),MATCH($H2190,カレンダマスタ!$I$45:$O$45,1)),
IF($AD2190="NS東京TC",INDEX(カレンダマスタ!$I$56:$O$61,MATCH($G2190,カレンダマスタ!$H$56:$H$61,1),MATCH($H2190,カレンダマスタ!$I$55:$O$55,1)),""))))))</f>
        <v/>
      </c>
      <c r="AS2190" s="126" t="str">
        <f t="shared" si="702"/>
        <v/>
      </c>
      <c r="AU2190" s="137" t="str">
        <f>IF(E2190="","",VLOOKUP($E2190,カレンダマスタ!$A$4:$E$381,4,FALSE))</f>
        <v/>
      </c>
      <c r="AV2190" s="137" t="str">
        <f t="shared" si="707"/>
        <v/>
      </c>
      <c r="AW2190" s="137" t="str">
        <f t="shared" si="708"/>
        <v/>
      </c>
      <c r="AX2190" s="138" t="str">
        <f t="shared" si="709"/>
        <v/>
      </c>
      <c r="AY2190" s="138" t="str">
        <f t="shared" si="710"/>
        <v/>
      </c>
      <c r="AZ2190" s="130" t="str">
        <f>IF(AX2190&amp;AW2190="勤怠未設定","×",IF(AV2190="勤怠修正","×",IF(AC2190="外注","",IF(AA2190="",IF(AY2190&lt;&gt;"","×",""),IF(VLOOKUP(AA2190,カレンダマスタ!$H$66:$I$83,2,FALSE)&lt;&gt;AY2190,"×","OK")))))</f>
        <v/>
      </c>
      <c r="BC2190" s="137" t="str">
        <f>IF(E2190="","",VLOOKUP($E2190,カレンダマスタ!$A$4:$E$381,4,FALSE))</f>
        <v/>
      </c>
      <c r="BD2190" s="126" t="str">
        <f>IF(AC2190="社員","",IF(AG2190=0,"",IF(AD2190="NSTC",IF(COUNTIF(カレンダマスタ!$Q$5:$Q$32,G2190)=1,"OK","×"),
IF(AD2190="NS本社",IF(COUNTIF(カレンダマスタ!$T$5:$T$32,G2190)=1,"OK","×"),IF(COUNTIF(カレンダマスタ!$R$5:$R$32,G2190)=1,"OK","×")))))</f>
        <v/>
      </c>
      <c r="BE2190" s="126" t="str">
        <f>IF(AC2190="社員","",IF(G2190="","",IF(R2190&lt;&gt;"","",IF(AF2190="CS","OK",IF(VLOOKUP(E2190,カレンダマスタ!$A$5:$D$381,4,FALSE)&gt;0,"",IF(OR(G2190*24&gt;10.84,H2190*24&lt;14.5)=TRUE,"×","OK"))))))</f>
        <v/>
      </c>
      <c r="BF2190" s="126" t="str">
        <f t="shared" si="696"/>
        <v/>
      </c>
      <c r="BG2190" s="126" t="str">
        <f t="shared" si="694"/>
        <v/>
      </c>
      <c r="BI2190" s="130" t="str">
        <f t="shared" si="703"/>
        <v/>
      </c>
    </row>
    <row r="2191" spans="2:61">
      <c r="B2191" s="111"/>
      <c r="C2191" s="537"/>
      <c r="D2191" s="142"/>
      <c r="E2191" s="584"/>
      <c r="F2191" s="142"/>
      <c r="G2191" s="589"/>
      <c r="H2191" s="589"/>
      <c r="I2191" s="144"/>
      <c r="J2191" s="148"/>
      <c r="K2191" s="145"/>
      <c r="L2191" s="146"/>
      <c r="M2191" s="146"/>
      <c r="N2191" s="147"/>
      <c r="O2191" s="148"/>
      <c r="P2191" s="148"/>
      <c r="Q2191" s="148"/>
      <c r="R2191" s="149"/>
      <c r="S2191" s="156"/>
      <c r="T2191" s="435" t="str">
        <f t="shared" si="697"/>
        <v/>
      </c>
      <c r="U2191" s="430"/>
      <c r="V2191" s="430" t="str">
        <f t="shared" si="698"/>
        <v/>
      </c>
      <c r="W2191" s="298"/>
      <c r="X2191" s="143" t="str">
        <f t="shared" si="704"/>
        <v/>
      </c>
      <c r="Y2191" s="143" t="str">
        <f t="shared" si="699"/>
        <v/>
      </c>
      <c r="Z2191" s="143" t="str">
        <f t="shared" si="700"/>
        <v/>
      </c>
      <c r="AA2191" s="149" t="str">
        <f t="shared" si="706"/>
        <v/>
      </c>
      <c r="AC2191" s="188" t="str">
        <f>AC2171</f>
        <v/>
      </c>
      <c r="AD2191" s="189" t="str">
        <f>AD2171</f>
        <v/>
      </c>
      <c r="AE2191" s="189" t="str">
        <f>AE2171</f>
        <v/>
      </c>
      <c r="AF2191" s="189" t="str">
        <f>AF2171</f>
        <v/>
      </c>
      <c r="AG2191" s="205">
        <f t="shared" si="701"/>
        <v>0</v>
      </c>
      <c r="AI2191" s="157" t="str">
        <f>IF(月報!G2191&lt;&gt;"",月報!G2191,"")</f>
        <v/>
      </c>
      <c r="AJ2191" s="151" t="str">
        <f>IF(月報!W2191&lt;&gt;"",月報!W2191*24,"")</f>
        <v/>
      </c>
      <c r="AK2191" s="151" t="str">
        <f>IF(月報!P2191&lt;&gt;"",月報!P2191,"")</f>
        <v/>
      </c>
      <c r="AL2191" s="151" t="str">
        <f>IF(月報!Q2191&lt;&gt;"",IF(月報!Q2191="平日残","",月報!Q2191),"")</f>
        <v/>
      </c>
      <c r="AM2191" s="151"/>
      <c r="AN2191" s="151" t="str">
        <f t="shared" si="705"/>
        <v/>
      </c>
      <c r="AO2191" s="151" t="str">
        <f>IF($E2191="","",VLOOKUP($E2191,カレンダマスタ!$A$5:$E$381,5,FALSE))</f>
        <v/>
      </c>
      <c r="AQ2191" s="197" t="str">
        <f>IF(G2191="","",IF(VLOOKUP(E2191,カレンダマスタ!$A$5:$D$381,4,FALSE)=0,"",1))</f>
        <v/>
      </c>
      <c r="AR2191" s="152" t="str">
        <f>IF($G2191="","",IF($AD2191="NSTC",INDEX(カレンダマスタ!$I$26:$O$31,MATCH($G2191,カレンダマスタ!$H$26:$H$31,1),MATCH($H2191,カレンダマスタ!$I$25:$O$25,1)),
IF($AD2191="CS本社",INDEX(カレンダマスタ!$I$36:$O$41,MATCH($G2191,カレンダマスタ!$H$36:$H$41,1),MATCH($H2191,カレンダマスタ!$I$35:$O$35,1)),
IF($AD2191="NS本社",INDEX(カレンダマスタ!$I$94:$O$99,MATCH($G2191,カレンダマスタ!$H$95:$H$100,1),MATCH($H2191,カレンダマスタ!$I$93:$O$93,1)),
IF($AD2191="ODC",INDEX(カレンダマスタ!$I$46:$O$51,MATCH($G2191,カレンダマスタ!$H$46:$H$51,1),MATCH($H2191,カレンダマスタ!$I$45:$O$45,1)),
IF($AD2191="NS東京TC",INDEX(カレンダマスタ!$I$56:$O$61,MATCH($G2191,カレンダマスタ!$H$56:$H$61,1),MATCH($H2191,カレンダマスタ!$I$55:$O$55,1)),""))))))</f>
        <v/>
      </c>
      <c r="AS2191" s="151" t="str">
        <f t="shared" si="702"/>
        <v/>
      </c>
      <c r="AU2191" s="153" t="str">
        <f>IF(E2191="","",VLOOKUP($E2191,カレンダマスタ!$A$4:$E$381,4,FALSE))</f>
        <v/>
      </c>
      <c r="AV2191" s="153" t="str">
        <f t="shared" si="707"/>
        <v/>
      </c>
      <c r="AW2191" s="153" t="str">
        <f t="shared" si="708"/>
        <v/>
      </c>
      <c r="AX2191" s="154" t="str">
        <f t="shared" si="709"/>
        <v/>
      </c>
      <c r="AY2191" s="154" t="str">
        <f t="shared" si="710"/>
        <v/>
      </c>
      <c r="AZ2191" s="144" t="str">
        <f>IF(AX2191&amp;AW2191="勤怠未設定","×",IF(AV2191="勤怠修正","×",IF(AC2191="外注","",IF(AA2191="",IF(AY2191&lt;&gt;"","×",""),IF(VLOOKUP(AA2191,カレンダマスタ!$H$66:$I$83,2,FALSE)&lt;&gt;AY2191,"×","OK")))))</f>
        <v/>
      </c>
      <c r="BC2191" s="153" t="str">
        <f>IF(E2191="","",VLOOKUP($E2191,カレンダマスタ!$A$4:$E$381,4,FALSE))</f>
        <v/>
      </c>
      <c r="BD2191" s="151" t="str">
        <f>IF(AC2191="社員","",IF(AG2191=0,"",IF(AD2191="NSTC",IF(COUNTIF(カレンダマスタ!$Q$5:$Q$32,G2191)=1,"OK","×"),
IF(AD2191="NS本社",IF(COUNTIF(カレンダマスタ!$T$5:$T$32,G2191)=1,"OK","×"),IF(COUNTIF(カレンダマスタ!$R$5:$R$32,G2191)=1,"OK","×")))))</f>
        <v/>
      </c>
      <c r="BE2191" s="151" t="str">
        <f>IF(AC2191="社員","",IF(G2191="","",IF(R2191&lt;&gt;"","",IF(AF2191="CS","OK",IF(VLOOKUP(E2191,カレンダマスタ!$A$5:$D$381,4,FALSE)&gt;0,"",IF(OR(G2191*24&gt;10.84,H2191*24&lt;14.5)=TRUE,"×","OK"))))))</f>
        <v/>
      </c>
      <c r="BF2191" s="151" t="str">
        <f t="shared" si="696"/>
        <v/>
      </c>
      <c r="BG2191" s="151" t="str">
        <f t="shared" si="694"/>
        <v/>
      </c>
      <c r="BI2191" s="144" t="str">
        <f t="shared" si="703"/>
        <v/>
      </c>
    </row>
    <row r="2192" spans="2:61">
      <c r="B2192" s="111"/>
      <c r="C2192" s="535"/>
      <c r="D2192" s="112"/>
      <c r="E2192" s="582"/>
      <c r="F2192" s="112"/>
      <c r="G2192" s="587"/>
      <c r="H2192" s="587"/>
      <c r="I2192" s="114"/>
      <c r="J2192" s="118"/>
      <c r="K2192" s="115"/>
      <c r="L2192" s="116"/>
      <c r="M2192" s="116"/>
      <c r="N2192" s="117"/>
      <c r="O2192" s="118"/>
      <c r="P2192" s="118"/>
      <c r="Q2192" s="118"/>
      <c r="R2192" s="119"/>
      <c r="S2192" s="120"/>
      <c r="T2192" s="433" t="str">
        <f t="shared" si="697"/>
        <v/>
      </c>
      <c r="U2192" s="431">
        <f>SUM(T2192:T2198)</f>
        <v>0</v>
      </c>
      <c r="V2192" s="431" t="str">
        <f t="shared" si="698"/>
        <v/>
      </c>
      <c r="W2192" s="298"/>
      <c r="X2192" s="113" t="str">
        <f t="shared" si="704"/>
        <v/>
      </c>
      <c r="Y2192" s="113" t="str">
        <f t="shared" si="699"/>
        <v/>
      </c>
      <c r="Z2192" s="113" t="str">
        <f t="shared" si="700"/>
        <v/>
      </c>
      <c r="AA2192" s="119" t="str">
        <f t="shared" si="706"/>
        <v/>
      </c>
      <c r="AC2192" s="190" t="str">
        <f>AC2171</f>
        <v/>
      </c>
      <c r="AD2192" s="191" t="str">
        <f>AD2171</f>
        <v/>
      </c>
      <c r="AE2192" s="191" t="str">
        <f>AE2171</f>
        <v/>
      </c>
      <c r="AF2192" s="191" t="str">
        <f>AF2171</f>
        <v/>
      </c>
      <c r="AG2192" s="206">
        <f t="shared" si="701"/>
        <v>0</v>
      </c>
      <c r="AI2192" s="158" t="str">
        <f>IF(月報!G2192&lt;&gt;"",月報!G2192,"")</f>
        <v/>
      </c>
      <c r="AJ2192" s="122" t="str">
        <f>IF(月報!W2192&lt;&gt;"",月報!W2192*24,"")</f>
        <v/>
      </c>
      <c r="AK2192" s="122" t="str">
        <f>IF(月報!P2192&lt;&gt;"",月報!P2192,"")</f>
        <v/>
      </c>
      <c r="AL2192" s="122" t="str">
        <f>IF(月報!Q2192&lt;&gt;"",IF(月報!Q2192="平日残","",月報!Q2192),"")</f>
        <v/>
      </c>
      <c r="AM2192" s="122"/>
      <c r="AN2192" s="122" t="str">
        <f t="shared" si="705"/>
        <v/>
      </c>
      <c r="AO2192" s="122" t="str">
        <f>IF($E2192="","",VLOOKUP($E2192,カレンダマスタ!$A$5:$E$381,5,FALSE))</f>
        <v/>
      </c>
      <c r="AQ2192" s="195" t="str">
        <f>IF(G2192="","",IF(VLOOKUP(E2192,カレンダマスタ!$A$5:$D$381,4,FALSE)=0,"",1))</f>
        <v/>
      </c>
      <c r="AR2192" s="123" t="str">
        <f>IF($G2192="","",IF($AD2192="NSTC",INDEX(カレンダマスタ!$I$26:$O$31,MATCH($G2192,カレンダマスタ!$H$26:$H$31,1),MATCH($H2192,カレンダマスタ!$I$25:$O$25,1)),
IF($AD2192="CS本社",INDEX(カレンダマスタ!$I$36:$O$41,MATCH($G2192,カレンダマスタ!$H$36:$H$41,1),MATCH($H2192,カレンダマスタ!$I$35:$O$35,1)),
IF($AD2192="NS本社",INDEX(カレンダマスタ!$I$94:$O$99,MATCH($G2192,カレンダマスタ!$H$95:$H$100,1),MATCH($H2192,カレンダマスタ!$I$93:$O$93,1)),
IF($AD2192="ODC",INDEX(カレンダマスタ!$I$46:$O$51,MATCH($G2192,カレンダマスタ!$H$46:$H$51,1),MATCH($H2192,カレンダマスタ!$I$45:$O$45,1)),
IF($AD2192="NS東京TC",INDEX(カレンダマスタ!$I$56:$O$61,MATCH($G2192,カレンダマスタ!$H$56:$H$61,1),MATCH($H2192,カレンダマスタ!$I$55:$O$55,1)),""))))))</f>
        <v/>
      </c>
      <c r="AS2192" s="122" t="str">
        <f t="shared" si="702"/>
        <v/>
      </c>
      <c r="AU2192" s="124" t="str">
        <f>IF(E2192="","",VLOOKUP($E2192,カレンダマスタ!$A$4:$E$381,4,FALSE))</f>
        <v/>
      </c>
      <c r="AV2192" s="124" t="str">
        <f t="shared" si="707"/>
        <v/>
      </c>
      <c r="AW2192" s="124" t="str">
        <f t="shared" si="708"/>
        <v/>
      </c>
      <c r="AX2192" s="125" t="str">
        <f t="shared" si="709"/>
        <v/>
      </c>
      <c r="AY2192" s="125" t="str">
        <f t="shared" si="710"/>
        <v/>
      </c>
      <c r="AZ2192" s="114" t="str">
        <f>IF(AX2192&amp;AW2192="勤怠未設定","×",IF(AV2192="勤怠修正","×",IF(AC2192="外注","",IF(AA2192="",IF(AY2192&lt;&gt;"","×",""),IF(VLOOKUP(AA2192,カレンダマスタ!$H$66:$I$83,2,FALSE)&lt;&gt;AY2192,"×","OK")))))</f>
        <v/>
      </c>
      <c r="BC2192" s="124" t="str">
        <f>IF(E2192="","",VLOOKUP($E2192,カレンダマスタ!$A$4:$E$381,4,FALSE))</f>
        <v/>
      </c>
      <c r="BD2192" s="122" t="str">
        <f>IF(AC2192="社員","",IF(AG2192=0,"",IF(AD2192="NSTC",IF(COUNTIF(カレンダマスタ!$Q$5:$Q$32,G2192)=1,"OK","×"),
IF(AD2192="NS本社",IF(COUNTIF(カレンダマスタ!$T$5:$T$32,G2192)=1,"OK","×"),IF(COUNTIF(カレンダマスタ!$R$5:$R$32,G2192)=1,"OK","×")))))</f>
        <v/>
      </c>
      <c r="BE2192" s="122" t="str">
        <f>IF(AC2192="社員","",IF(G2192="","",IF(R2192&lt;&gt;"","",IF(AF2192="CS","OK",IF(VLOOKUP(E2192,カレンダマスタ!$A$5:$D$381,4,FALSE)&gt;0,"",IF(OR(G2192*24&gt;10.84,H2192*24&lt;14.5)=TRUE,"×","OK"))))))</f>
        <v/>
      </c>
      <c r="BF2192" s="122" t="str">
        <f t="shared" si="696"/>
        <v/>
      </c>
      <c r="BG2192" s="122" t="str">
        <f t="shared" si="694"/>
        <v/>
      </c>
      <c r="BI2192" s="114" t="str">
        <f t="shared" si="703"/>
        <v/>
      </c>
    </row>
    <row r="2193" spans="2:61">
      <c r="B2193" s="111"/>
      <c r="C2193" s="536"/>
      <c r="D2193" s="128"/>
      <c r="E2193" s="583"/>
      <c r="F2193" s="128"/>
      <c r="G2193" s="588"/>
      <c r="H2193" s="588"/>
      <c r="I2193" s="130"/>
      <c r="J2193" s="139"/>
      <c r="K2193" s="131"/>
      <c r="L2193" s="132"/>
      <c r="M2193" s="132"/>
      <c r="N2193" s="141"/>
      <c r="O2193" s="139"/>
      <c r="P2193" s="139"/>
      <c r="Q2193" s="139"/>
      <c r="R2193" s="133"/>
      <c r="S2193" s="134"/>
      <c r="T2193" s="434" t="str">
        <f t="shared" si="697"/>
        <v/>
      </c>
      <c r="U2193" s="429"/>
      <c r="V2193" s="429" t="str">
        <f t="shared" si="698"/>
        <v/>
      </c>
      <c r="W2193" s="298"/>
      <c r="X2193" s="129" t="str">
        <f t="shared" si="704"/>
        <v/>
      </c>
      <c r="Y2193" s="129" t="str">
        <f t="shared" si="699"/>
        <v/>
      </c>
      <c r="Z2193" s="129" t="str">
        <f t="shared" si="700"/>
        <v/>
      </c>
      <c r="AA2193" s="133" t="str">
        <f t="shared" si="706"/>
        <v/>
      </c>
      <c r="AC2193" s="186" t="str">
        <f>AC2171</f>
        <v/>
      </c>
      <c r="AD2193" s="187" t="str">
        <f>AD2171</f>
        <v/>
      </c>
      <c r="AE2193" s="187" t="str">
        <f>AE2171</f>
        <v/>
      </c>
      <c r="AF2193" s="187" t="str">
        <f>AF2171</f>
        <v/>
      </c>
      <c r="AG2193" s="204">
        <f t="shared" si="701"/>
        <v>0</v>
      </c>
      <c r="AI2193" s="135" t="str">
        <f>IF(月報!G2193&lt;&gt;"",月報!G2193,"")</f>
        <v/>
      </c>
      <c r="AJ2193" s="126" t="str">
        <f>IF(月報!W2193&lt;&gt;"",月報!W2193*24,"")</f>
        <v/>
      </c>
      <c r="AK2193" s="126" t="str">
        <f>IF(月報!P2193&lt;&gt;"",月報!P2193,"")</f>
        <v/>
      </c>
      <c r="AL2193" s="126" t="str">
        <f>IF(月報!Q2193&lt;&gt;"",IF(月報!Q2193="平日残","",月報!Q2193),"")</f>
        <v/>
      </c>
      <c r="AM2193" s="126"/>
      <c r="AN2193" s="126" t="str">
        <f t="shared" si="705"/>
        <v/>
      </c>
      <c r="AO2193" s="126" t="str">
        <f>IF($E2193="","",VLOOKUP($E2193,カレンダマスタ!$A$5:$E$381,5,FALSE))</f>
        <v/>
      </c>
      <c r="AQ2193" s="196" t="str">
        <f>IF(G2193="","",IF(VLOOKUP(E2193,カレンダマスタ!$A$5:$D$381,4,FALSE)=0,"",1))</f>
        <v/>
      </c>
      <c r="AR2193" s="136" t="str">
        <f>IF($G2193="","",IF($AD2193="NSTC",INDEX(カレンダマスタ!$I$26:$O$31,MATCH($G2193,カレンダマスタ!$H$26:$H$31,1),MATCH($H2193,カレンダマスタ!$I$25:$O$25,1)),
IF($AD2193="CS本社",INDEX(カレンダマスタ!$I$36:$O$41,MATCH($G2193,カレンダマスタ!$H$36:$H$41,1),MATCH($H2193,カレンダマスタ!$I$35:$O$35,1)),
IF($AD2193="NS本社",INDEX(カレンダマスタ!$I$94:$O$99,MATCH($G2193,カレンダマスタ!$H$95:$H$100,1),MATCH($H2193,カレンダマスタ!$I$93:$O$93,1)),
IF($AD2193="ODC",INDEX(カレンダマスタ!$I$46:$O$51,MATCH($G2193,カレンダマスタ!$H$46:$H$51,1),MATCH($H2193,カレンダマスタ!$I$45:$O$45,1)),
IF($AD2193="NS東京TC",INDEX(カレンダマスタ!$I$56:$O$61,MATCH($G2193,カレンダマスタ!$H$56:$H$61,1),MATCH($H2193,カレンダマスタ!$I$55:$O$55,1)),""))))))</f>
        <v/>
      </c>
      <c r="AS2193" s="126" t="str">
        <f t="shared" si="702"/>
        <v/>
      </c>
      <c r="AU2193" s="137" t="str">
        <f>IF(E2193="","",VLOOKUP($E2193,カレンダマスタ!$A$4:$E$381,4,FALSE))</f>
        <v/>
      </c>
      <c r="AV2193" s="137" t="str">
        <f t="shared" si="707"/>
        <v/>
      </c>
      <c r="AW2193" s="137" t="str">
        <f t="shared" si="708"/>
        <v/>
      </c>
      <c r="AX2193" s="138" t="str">
        <f t="shared" si="709"/>
        <v/>
      </c>
      <c r="AY2193" s="138" t="str">
        <f t="shared" si="710"/>
        <v/>
      </c>
      <c r="AZ2193" s="130" t="str">
        <f>IF(AX2193&amp;AW2193="勤怠未設定","×",IF(AV2193="勤怠修正","×",IF(AC2193="外注","",IF(AA2193="",IF(AY2193&lt;&gt;"","×",""),IF(VLOOKUP(AA2193,カレンダマスタ!$H$66:$I$83,2,FALSE)&lt;&gt;AY2193,"×","OK")))))</f>
        <v/>
      </c>
      <c r="BC2193" s="137" t="str">
        <f>IF(E2193="","",VLOOKUP($E2193,カレンダマスタ!$A$4:$E$381,4,FALSE))</f>
        <v/>
      </c>
      <c r="BD2193" s="126" t="str">
        <f>IF(AC2193="社員","",IF(AG2193=0,"",IF(AD2193="NSTC",IF(COUNTIF(カレンダマスタ!$Q$5:$Q$32,G2193)=1,"OK","×"),
IF(AD2193="NS本社",IF(COUNTIF(カレンダマスタ!$T$5:$T$32,G2193)=1,"OK","×"),IF(COUNTIF(カレンダマスタ!$R$5:$R$32,G2193)=1,"OK","×")))))</f>
        <v/>
      </c>
      <c r="BE2193" s="126" t="str">
        <f>IF(AC2193="社員","",IF(G2193="","",IF(R2193&lt;&gt;"","",IF(AF2193="CS","OK",IF(VLOOKUP(E2193,カレンダマスタ!$A$5:$D$381,4,FALSE)&gt;0,"",IF(OR(G2193*24&gt;10.84,H2193*24&lt;14.5)=TRUE,"×","OK"))))))</f>
        <v/>
      </c>
      <c r="BF2193" s="126" t="str">
        <f t="shared" si="696"/>
        <v/>
      </c>
      <c r="BG2193" s="126" t="str">
        <f t="shared" si="694"/>
        <v/>
      </c>
      <c r="BI2193" s="130" t="str">
        <f t="shared" si="703"/>
        <v/>
      </c>
    </row>
    <row r="2194" spans="2:61">
      <c r="B2194" s="111"/>
      <c r="C2194" s="536"/>
      <c r="D2194" s="128"/>
      <c r="E2194" s="583"/>
      <c r="F2194" s="128"/>
      <c r="G2194" s="588"/>
      <c r="H2194" s="588"/>
      <c r="I2194" s="130"/>
      <c r="J2194" s="139"/>
      <c r="K2194" s="131"/>
      <c r="L2194" s="132"/>
      <c r="M2194" s="132"/>
      <c r="N2194" s="141"/>
      <c r="O2194" s="139"/>
      <c r="P2194" s="139"/>
      <c r="Q2194" s="139"/>
      <c r="R2194" s="133"/>
      <c r="S2194" s="134"/>
      <c r="T2194" s="434" t="str">
        <f t="shared" si="697"/>
        <v/>
      </c>
      <c r="U2194" s="429"/>
      <c r="V2194" s="429" t="str">
        <f t="shared" si="698"/>
        <v/>
      </c>
      <c r="W2194" s="298"/>
      <c r="X2194" s="129" t="str">
        <f t="shared" si="704"/>
        <v/>
      </c>
      <c r="Y2194" s="129" t="str">
        <f t="shared" si="699"/>
        <v/>
      </c>
      <c r="Z2194" s="129" t="str">
        <f t="shared" si="700"/>
        <v/>
      </c>
      <c r="AA2194" s="133" t="str">
        <f t="shared" si="706"/>
        <v/>
      </c>
      <c r="AC2194" s="186" t="str">
        <f>AC2171</f>
        <v/>
      </c>
      <c r="AD2194" s="187" t="str">
        <f>AD2171</f>
        <v/>
      </c>
      <c r="AE2194" s="187" t="str">
        <f>AE2171</f>
        <v/>
      </c>
      <c r="AF2194" s="187" t="str">
        <f>AF2171</f>
        <v/>
      </c>
      <c r="AG2194" s="204">
        <f t="shared" si="701"/>
        <v>0</v>
      </c>
      <c r="AI2194" s="135" t="str">
        <f>IF(月報!G2194&lt;&gt;"",月報!G2194,"")</f>
        <v/>
      </c>
      <c r="AJ2194" s="126" t="str">
        <f>IF(月報!W2194&lt;&gt;"",月報!W2194*24,"")</f>
        <v/>
      </c>
      <c r="AK2194" s="126" t="str">
        <f>IF(月報!P2194&lt;&gt;"",月報!P2194,"")</f>
        <v/>
      </c>
      <c r="AL2194" s="126" t="str">
        <f>IF(月報!Q2194&lt;&gt;"",IF(月報!Q2194="平日残","",月報!Q2194),"")</f>
        <v/>
      </c>
      <c r="AM2194" s="126"/>
      <c r="AN2194" s="126" t="str">
        <f t="shared" si="705"/>
        <v/>
      </c>
      <c r="AO2194" s="126" t="str">
        <f>IF($E2194="","",VLOOKUP($E2194,カレンダマスタ!$A$5:$E$381,5,FALSE))</f>
        <v/>
      </c>
      <c r="AQ2194" s="196" t="str">
        <f>IF(G2194="","",IF(VLOOKUP(E2194,カレンダマスタ!$A$5:$D$381,4,FALSE)=0,"",1))</f>
        <v/>
      </c>
      <c r="AR2194" s="136" t="str">
        <f>IF($G2194="","",IF($AD2194="NSTC",INDEX(カレンダマスタ!$I$26:$O$31,MATCH($G2194,カレンダマスタ!$H$26:$H$31,1),MATCH($H2194,カレンダマスタ!$I$25:$O$25,1)),
IF($AD2194="CS本社",INDEX(カレンダマスタ!$I$36:$O$41,MATCH($G2194,カレンダマスタ!$H$36:$H$41,1),MATCH($H2194,カレンダマスタ!$I$35:$O$35,1)),
IF($AD2194="NS本社",INDEX(カレンダマスタ!$I$94:$O$99,MATCH($G2194,カレンダマスタ!$H$95:$H$100,1),MATCH($H2194,カレンダマスタ!$I$93:$O$93,1)),
IF($AD2194="ODC",INDEX(カレンダマスタ!$I$46:$O$51,MATCH($G2194,カレンダマスタ!$H$46:$H$51,1),MATCH($H2194,カレンダマスタ!$I$45:$O$45,1)),
IF($AD2194="NS東京TC",INDEX(カレンダマスタ!$I$56:$O$61,MATCH($G2194,カレンダマスタ!$H$56:$H$61,1),MATCH($H2194,カレンダマスタ!$I$55:$O$55,1)),""))))))</f>
        <v/>
      </c>
      <c r="AS2194" s="126" t="str">
        <f t="shared" si="702"/>
        <v/>
      </c>
      <c r="AU2194" s="137" t="str">
        <f>IF(E2194="","",VLOOKUP($E2194,カレンダマスタ!$A$4:$E$381,4,FALSE))</f>
        <v/>
      </c>
      <c r="AV2194" s="137" t="str">
        <f t="shared" si="707"/>
        <v/>
      </c>
      <c r="AW2194" s="137" t="str">
        <f t="shared" si="708"/>
        <v/>
      </c>
      <c r="AX2194" s="138" t="str">
        <f t="shared" si="709"/>
        <v/>
      </c>
      <c r="AY2194" s="138" t="str">
        <f t="shared" si="710"/>
        <v/>
      </c>
      <c r="AZ2194" s="130" t="str">
        <f>IF(AX2194&amp;AW2194="勤怠未設定","×",IF(AV2194="勤怠修正","×",IF(AC2194="外注","",IF(AA2194="",IF(AY2194&lt;&gt;"","×",""),IF(VLOOKUP(AA2194,カレンダマスタ!$H$66:$I$83,2,FALSE)&lt;&gt;AY2194,"×","OK")))))</f>
        <v/>
      </c>
      <c r="BC2194" s="137" t="str">
        <f>IF(E2194="","",VLOOKUP($E2194,カレンダマスタ!$A$4:$E$381,4,FALSE))</f>
        <v/>
      </c>
      <c r="BD2194" s="126" t="str">
        <f>IF(AC2194="社員","",IF(AG2194=0,"",IF(AD2194="NSTC",IF(COUNTIF(カレンダマスタ!$Q$5:$Q$32,G2194)=1,"OK","×"),
IF(AD2194="NS本社",IF(COUNTIF(カレンダマスタ!$T$5:$T$32,G2194)=1,"OK","×"),IF(COUNTIF(カレンダマスタ!$R$5:$R$32,G2194)=1,"OK","×")))))</f>
        <v/>
      </c>
      <c r="BE2194" s="126" t="str">
        <f>IF(AC2194="社員","",IF(G2194="","",IF(R2194&lt;&gt;"","",IF(AF2194="CS","OK",IF(VLOOKUP(E2194,カレンダマスタ!$A$5:$D$381,4,FALSE)&gt;0,"",IF(OR(G2194*24&gt;10.84,H2194*24&lt;14.5)=TRUE,"×","OK"))))))</f>
        <v/>
      </c>
      <c r="BF2194" s="126" t="str">
        <f t="shared" si="696"/>
        <v/>
      </c>
      <c r="BG2194" s="126" t="str">
        <f t="shared" si="694"/>
        <v/>
      </c>
      <c r="BI2194" s="130" t="str">
        <f t="shared" si="703"/>
        <v/>
      </c>
    </row>
    <row r="2195" spans="2:61">
      <c r="B2195" s="111"/>
      <c r="C2195" s="536"/>
      <c r="D2195" s="128"/>
      <c r="E2195" s="583"/>
      <c r="F2195" s="128"/>
      <c r="G2195" s="588"/>
      <c r="H2195" s="588"/>
      <c r="I2195" s="130"/>
      <c r="J2195" s="139"/>
      <c r="K2195" s="131"/>
      <c r="L2195" s="132"/>
      <c r="M2195" s="132"/>
      <c r="N2195" s="141"/>
      <c r="O2195" s="139"/>
      <c r="P2195" s="139"/>
      <c r="Q2195" s="139"/>
      <c r="R2195" s="133"/>
      <c r="S2195" s="134"/>
      <c r="T2195" s="434" t="str">
        <f t="shared" si="697"/>
        <v/>
      </c>
      <c r="U2195" s="429"/>
      <c r="V2195" s="429" t="str">
        <f t="shared" si="698"/>
        <v/>
      </c>
      <c r="W2195" s="298"/>
      <c r="X2195" s="129" t="str">
        <f t="shared" si="704"/>
        <v/>
      </c>
      <c r="Y2195" s="129" t="str">
        <f t="shared" si="699"/>
        <v/>
      </c>
      <c r="Z2195" s="129" t="str">
        <f t="shared" si="700"/>
        <v/>
      </c>
      <c r="AA2195" s="133" t="str">
        <f t="shared" si="706"/>
        <v/>
      </c>
      <c r="AC2195" s="186" t="str">
        <f>AC2171</f>
        <v/>
      </c>
      <c r="AD2195" s="187" t="str">
        <f>AD2171</f>
        <v/>
      </c>
      <c r="AE2195" s="187" t="str">
        <f>AE2171</f>
        <v/>
      </c>
      <c r="AF2195" s="187" t="str">
        <f>AF2171</f>
        <v/>
      </c>
      <c r="AG2195" s="204">
        <f t="shared" si="701"/>
        <v>0</v>
      </c>
      <c r="AI2195" s="135" t="str">
        <f>IF(月報!G2195&lt;&gt;"",月報!G2195,"")</f>
        <v/>
      </c>
      <c r="AJ2195" s="126" t="str">
        <f>IF(月報!W2195&lt;&gt;"",月報!W2195*24,"")</f>
        <v/>
      </c>
      <c r="AK2195" s="126" t="str">
        <f>IF(月報!P2195&lt;&gt;"",月報!P2195,"")</f>
        <v/>
      </c>
      <c r="AL2195" s="126" t="str">
        <f>IF(月報!Q2195&lt;&gt;"",IF(月報!Q2195="平日残","",月報!Q2195),"")</f>
        <v/>
      </c>
      <c r="AM2195" s="126"/>
      <c r="AN2195" s="126" t="str">
        <f t="shared" si="705"/>
        <v/>
      </c>
      <c r="AO2195" s="126" t="str">
        <f>IF($E2195="","",VLOOKUP($E2195,カレンダマスタ!$A$5:$E$381,5,FALSE))</f>
        <v/>
      </c>
      <c r="AQ2195" s="196" t="str">
        <f>IF(G2195="","",IF(VLOOKUP(E2195,カレンダマスタ!$A$5:$D$381,4,FALSE)=0,"",1))</f>
        <v/>
      </c>
      <c r="AR2195" s="136" t="str">
        <f>IF($G2195="","",IF($AD2195="NSTC",INDEX(カレンダマスタ!$I$26:$O$31,MATCH($G2195,カレンダマスタ!$H$26:$H$31,1),MATCH($H2195,カレンダマスタ!$I$25:$O$25,1)),
IF($AD2195="CS本社",INDEX(カレンダマスタ!$I$36:$O$41,MATCH($G2195,カレンダマスタ!$H$36:$H$41,1),MATCH($H2195,カレンダマスタ!$I$35:$O$35,1)),
IF($AD2195="NS本社",INDEX(カレンダマスタ!$I$94:$O$99,MATCH($G2195,カレンダマスタ!$H$95:$H$100,1),MATCH($H2195,カレンダマスタ!$I$93:$O$93,1)),
IF($AD2195="ODC",INDEX(カレンダマスタ!$I$46:$O$51,MATCH($G2195,カレンダマスタ!$H$46:$H$51,1),MATCH($H2195,カレンダマスタ!$I$45:$O$45,1)),
IF($AD2195="NS東京TC",INDEX(カレンダマスタ!$I$56:$O$61,MATCH($G2195,カレンダマスタ!$H$56:$H$61,1),MATCH($H2195,カレンダマスタ!$I$55:$O$55,1)),""))))))</f>
        <v/>
      </c>
      <c r="AS2195" s="126" t="str">
        <f t="shared" si="702"/>
        <v/>
      </c>
      <c r="AU2195" s="137" t="str">
        <f>IF(E2195="","",VLOOKUP($E2195,カレンダマスタ!$A$4:$E$381,4,FALSE))</f>
        <v/>
      </c>
      <c r="AV2195" s="137" t="str">
        <f t="shared" si="707"/>
        <v/>
      </c>
      <c r="AW2195" s="137" t="str">
        <f t="shared" si="708"/>
        <v/>
      </c>
      <c r="AX2195" s="138" t="str">
        <f t="shared" si="709"/>
        <v/>
      </c>
      <c r="AY2195" s="138" t="str">
        <f t="shared" si="710"/>
        <v/>
      </c>
      <c r="AZ2195" s="130" t="str">
        <f>IF(AX2195&amp;AW2195="勤怠未設定","×",IF(AV2195="勤怠修正","×",IF(AC2195="外注","",IF(AA2195="",IF(AY2195&lt;&gt;"","×",""),IF(VLOOKUP(AA2195,カレンダマスタ!$H$66:$I$83,2,FALSE)&lt;&gt;AY2195,"×","OK")))))</f>
        <v/>
      </c>
      <c r="BC2195" s="137" t="str">
        <f>IF(E2195="","",VLOOKUP($E2195,カレンダマスタ!$A$4:$E$381,4,FALSE))</f>
        <v/>
      </c>
      <c r="BD2195" s="126" t="str">
        <f>IF(AC2195="社員","",IF(AG2195=0,"",IF(AD2195="NSTC",IF(COUNTIF(カレンダマスタ!$Q$5:$Q$32,G2195)=1,"OK","×"),
IF(AD2195="NS本社",IF(COUNTIF(カレンダマスタ!$T$5:$T$32,G2195)=1,"OK","×"),IF(COUNTIF(カレンダマスタ!$R$5:$R$32,G2195)=1,"OK","×")))))</f>
        <v/>
      </c>
      <c r="BE2195" s="126" t="str">
        <f>IF(AC2195="社員","",IF(G2195="","",IF(R2195&lt;&gt;"","",IF(AF2195="CS","OK",IF(VLOOKUP(E2195,カレンダマスタ!$A$5:$D$381,4,FALSE)&gt;0,"",IF(OR(G2195*24&gt;10.84,H2195*24&lt;14.5)=TRUE,"×","OK"))))))</f>
        <v/>
      </c>
      <c r="BF2195" s="126" t="str">
        <f t="shared" si="696"/>
        <v/>
      </c>
      <c r="BG2195" s="126" t="str">
        <f t="shared" si="694"/>
        <v/>
      </c>
      <c r="BI2195" s="130" t="str">
        <f t="shared" si="703"/>
        <v/>
      </c>
    </row>
    <row r="2196" spans="2:61">
      <c r="B2196" s="111"/>
      <c r="C2196" s="536"/>
      <c r="D2196" s="128"/>
      <c r="E2196" s="583"/>
      <c r="F2196" s="128"/>
      <c r="G2196" s="588"/>
      <c r="H2196" s="588"/>
      <c r="I2196" s="130"/>
      <c r="J2196" s="139"/>
      <c r="K2196" s="131"/>
      <c r="L2196" s="132"/>
      <c r="M2196" s="132"/>
      <c r="N2196" s="141"/>
      <c r="O2196" s="139"/>
      <c r="P2196" s="139"/>
      <c r="Q2196" s="139"/>
      <c r="R2196" s="133"/>
      <c r="S2196" s="134"/>
      <c r="T2196" s="434" t="str">
        <f t="shared" si="697"/>
        <v/>
      </c>
      <c r="U2196" s="429"/>
      <c r="V2196" s="429" t="str">
        <f t="shared" si="698"/>
        <v/>
      </c>
      <c r="W2196" s="298"/>
      <c r="X2196" s="129" t="str">
        <f t="shared" si="704"/>
        <v/>
      </c>
      <c r="Y2196" s="129" t="str">
        <f t="shared" si="699"/>
        <v/>
      </c>
      <c r="Z2196" s="129" t="str">
        <f t="shared" si="700"/>
        <v/>
      </c>
      <c r="AA2196" s="133" t="str">
        <f t="shared" si="706"/>
        <v/>
      </c>
      <c r="AC2196" s="186" t="str">
        <f>AC2171</f>
        <v/>
      </c>
      <c r="AD2196" s="187" t="str">
        <f>AD2171</f>
        <v/>
      </c>
      <c r="AE2196" s="187" t="str">
        <f>AE2171</f>
        <v/>
      </c>
      <c r="AF2196" s="187" t="str">
        <f>AF2171</f>
        <v/>
      </c>
      <c r="AG2196" s="204">
        <f t="shared" si="701"/>
        <v>0</v>
      </c>
      <c r="AI2196" s="140" t="str">
        <f>IF(月報!G2196&lt;&gt;"",月報!G2196,"")</f>
        <v/>
      </c>
      <c r="AJ2196" s="126" t="str">
        <f>IF(月報!W2196&lt;&gt;"",月報!W2196*24,"")</f>
        <v/>
      </c>
      <c r="AK2196" s="126" t="str">
        <f>IF(月報!P2196&lt;&gt;"",月報!P2196,"")</f>
        <v/>
      </c>
      <c r="AL2196" s="126" t="str">
        <f>IF(月報!Q2196&lt;&gt;"",IF(月報!Q2196="平日残","",月報!Q2196),"")</f>
        <v/>
      </c>
      <c r="AM2196" s="126"/>
      <c r="AN2196" s="126" t="str">
        <f t="shared" si="705"/>
        <v/>
      </c>
      <c r="AO2196" s="126" t="str">
        <f>IF($E2196="","",VLOOKUP($E2196,カレンダマスタ!$A$5:$E$381,5,FALSE))</f>
        <v/>
      </c>
      <c r="AQ2196" s="196" t="str">
        <f>IF(G2196="","",IF(VLOOKUP(E2196,カレンダマスタ!$A$5:$D$381,4,FALSE)=0,"",1))</f>
        <v/>
      </c>
      <c r="AR2196" s="136" t="str">
        <f>IF($G2196="","",IF($AD2196="NSTC",INDEX(カレンダマスタ!$I$26:$O$31,MATCH($G2196,カレンダマスタ!$H$26:$H$31,1),MATCH($H2196,カレンダマスタ!$I$25:$O$25,1)),
IF($AD2196="CS本社",INDEX(カレンダマスタ!$I$36:$O$41,MATCH($G2196,カレンダマスタ!$H$36:$H$41,1),MATCH($H2196,カレンダマスタ!$I$35:$O$35,1)),
IF($AD2196="NS本社",INDEX(カレンダマスタ!$I$94:$O$99,MATCH($G2196,カレンダマスタ!$H$95:$H$100,1),MATCH($H2196,カレンダマスタ!$I$93:$O$93,1)),
IF($AD2196="ODC",INDEX(カレンダマスタ!$I$46:$O$51,MATCH($G2196,カレンダマスタ!$H$46:$H$51,1),MATCH($H2196,カレンダマスタ!$I$45:$O$45,1)),
IF($AD2196="NS東京TC",INDEX(カレンダマスタ!$I$56:$O$61,MATCH($G2196,カレンダマスタ!$H$56:$H$61,1),MATCH($H2196,カレンダマスタ!$I$55:$O$55,1)),""))))))</f>
        <v/>
      </c>
      <c r="AS2196" s="126" t="str">
        <f t="shared" si="702"/>
        <v/>
      </c>
      <c r="AU2196" s="137" t="str">
        <f>IF(E2196="","",VLOOKUP($E2196,カレンダマスタ!$A$4:$E$381,4,FALSE))</f>
        <v/>
      </c>
      <c r="AV2196" s="137" t="str">
        <f t="shared" si="707"/>
        <v/>
      </c>
      <c r="AW2196" s="137" t="str">
        <f t="shared" si="708"/>
        <v/>
      </c>
      <c r="AX2196" s="138" t="str">
        <f t="shared" si="709"/>
        <v/>
      </c>
      <c r="AY2196" s="138" t="str">
        <f t="shared" si="710"/>
        <v/>
      </c>
      <c r="AZ2196" s="130" t="str">
        <f>IF(AX2196&amp;AW2196="勤怠未設定","×",IF(AV2196="勤怠修正","×",IF(AC2196="外注","",IF(AA2196="",IF(AY2196&lt;&gt;"","×",""),IF(VLOOKUP(AA2196,カレンダマスタ!$H$66:$I$83,2,FALSE)&lt;&gt;AY2196,"×","OK")))))</f>
        <v/>
      </c>
      <c r="BC2196" s="137" t="str">
        <f>IF(E2196="","",VLOOKUP($E2196,カレンダマスタ!$A$4:$E$381,4,FALSE))</f>
        <v/>
      </c>
      <c r="BD2196" s="126" t="str">
        <f>IF(AC2196="社員","",IF(AG2196=0,"",IF(AD2196="NSTC",IF(COUNTIF(カレンダマスタ!$Q$5:$Q$32,G2196)=1,"OK","×"),
IF(AD2196="NS本社",IF(COUNTIF(カレンダマスタ!$T$5:$T$32,G2196)=1,"OK","×"),IF(COUNTIF(カレンダマスタ!$R$5:$R$32,G2196)=1,"OK","×")))))</f>
        <v/>
      </c>
      <c r="BE2196" s="126" t="str">
        <f>IF(AC2196="社員","",IF(G2196="","",IF(R2196&lt;&gt;"","",IF(AF2196="CS","OK",IF(VLOOKUP(E2196,カレンダマスタ!$A$5:$D$381,4,FALSE)&gt;0,"",IF(OR(G2196*24&gt;10.84,H2196*24&lt;14.5)=TRUE,"×","OK"))))))</f>
        <v/>
      </c>
      <c r="BF2196" s="126" t="str">
        <f t="shared" si="696"/>
        <v/>
      </c>
      <c r="BG2196" s="126" t="str">
        <f t="shared" si="694"/>
        <v/>
      </c>
      <c r="BI2196" s="130" t="str">
        <f t="shared" si="703"/>
        <v/>
      </c>
    </row>
    <row r="2197" spans="2:61">
      <c r="B2197" s="111"/>
      <c r="C2197" s="536"/>
      <c r="D2197" s="128"/>
      <c r="E2197" s="583"/>
      <c r="F2197" s="128"/>
      <c r="G2197" s="588"/>
      <c r="H2197" s="588"/>
      <c r="I2197" s="130"/>
      <c r="J2197" s="139"/>
      <c r="K2197" s="131"/>
      <c r="L2197" s="132"/>
      <c r="M2197" s="132"/>
      <c r="N2197" s="141"/>
      <c r="O2197" s="139"/>
      <c r="P2197" s="139"/>
      <c r="Q2197" s="139"/>
      <c r="R2197" s="133"/>
      <c r="S2197" s="134"/>
      <c r="T2197" s="434" t="str">
        <f t="shared" si="697"/>
        <v/>
      </c>
      <c r="U2197" s="429"/>
      <c r="V2197" s="429" t="str">
        <f t="shared" si="698"/>
        <v/>
      </c>
      <c r="W2197" s="298"/>
      <c r="X2197" s="129" t="str">
        <f t="shared" si="704"/>
        <v/>
      </c>
      <c r="Y2197" s="129" t="str">
        <f t="shared" si="699"/>
        <v/>
      </c>
      <c r="Z2197" s="129" t="str">
        <f t="shared" si="700"/>
        <v/>
      </c>
      <c r="AA2197" s="133" t="str">
        <f t="shared" si="706"/>
        <v/>
      </c>
      <c r="AC2197" s="186" t="str">
        <f>AC2171</f>
        <v/>
      </c>
      <c r="AD2197" s="187" t="str">
        <f>AD2171</f>
        <v/>
      </c>
      <c r="AE2197" s="187" t="str">
        <f>AE2171</f>
        <v/>
      </c>
      <c r="AF2197" s="187" t="str">
        <f>AF2171</f>
        <v/>
      </c>
      <c r="AG2197" s="204">
        <f t="shared" si="701"/>
        <v>0</v>
      </c>
      <c r="AI2197" s="140" t="str">
        <f>IF(月報!G2197&lt;&gt;"",月報!G2197,"")</f>
        <v/>
      </c>
      <c r="AJ2197" s="126" t="str">
        <f>IF(月報!W2197&lt;&gt;"",月報!W2197*24,"")</f>
        <v/>
      </c>
      <c r="AK2197" s="126" t="str">
        <f>IF(月報!P2197&lt;&gt;"",月報!P2197,"")</f>
        <v/>
      </c>
      <c r="AL2197" s="126" t="str">
        <f>IF(月報!Q2197&lt;&gt;"",IF(月報!Q2197="平日残","",月報!Q2197),"")</f>
        <v/>
      </c>
      <c r="AM2197" s="126"/>
      <c r="AN2197" s="126" t="str">
        <f t="shared" si="705"/>
        <v/>
      </c>
      <c r="AO2197" s="126" t="str">
        <f>IF($E2197="","",VLOOKUP($E2197,カレンダマスタ!$A$5:$E$381,5,FALSE))</f>
        <v/>
      </c>
      <c r="AQ2197" s="196" t="str">
        <f>IF(G2197="","",IF(VLOOKUP(E2197,カレンダマスタ!$A$5:$D$381,4,FALSE)=0,"",1))</f>
        <v/>
      </c>
      <c r="AR2197" s="136" t="str">
        <f>IF($G2197="","",IF($AD2197="NSTC",INDEX(カレンダマスタ!$I$26:$O$31,MATCH($G2197,カレンダマスタ!$H$26:$H$31,1),MATCH($H2197,カレンダマスタ!$I$25:$O$25,1)),
IF($AD2197="CS本社",INDEX(カレンダマスタ!$I$36:$O$41,MATCH($G2197,カレンダマスタ!$H$36:$H$41,1),MATCH($H2197,カレンダマスタ!$I$35:$O$35,1)),
IF($AD2197="NS本社",INDEX(カレンダマスタ!$I$94:$O$99,MATCH($G2197,カレンダマスタ!$H$95:$H$100,1),MATCH($H2197,カレンダマスタ!$I$93:$O$93,1)),
IF($AD2197="ODC",INDEX(カレンダマスタ!$I$46:$O$51,MATCH($G2197,カレンダマスタ!$H$46:$H$51,1),MATCH($H2197,カレンダマスタ!$I$45:$O$45,1)),
IF($AD2197="NS東京TC",INDEX(カレンダマスタ!$I$56:$O$61,MATCH($G2197,カレンダマスタ!$H$56:$H$61,1),MATCH($H2197,カレンダマスタ!$I$55:$O$55,1)),""))))))</f>
        <v/>
      </c>
      <c r="AS2197" s="126" t="str">
        <f t="shared" si="702"/>
        <v/>
      </c>
      <c r="AU2197" s="137" t="str">
        <f>IF(E2197="","",VLOOKUP($E2197,カレンダマスタ!$A$4:$E$381,4,FALSE))</f>
        <v/>
      </c>
      <c r="AV2197" s="137" t="str">
        <f t="shared" si="707"/>
        <v/>
      </c>
      <c r="AW2197" s="137" t="str">
        <f t="shared" si="708"/>
        <v/>
      </c>
      <c r="AX2197" s="138" t="str">
        <f t="shared" si="709"/>
        <v/>
      </c>
      <c r="AY2197" s="138" t="str">
        <f t="shared" si="710"/>
        <v/>
      </c>
      <c r="AZ2197" s="130" t="str">
        <f>IF(AX2197&amp;AW2197="勤怠未設定","×",IF(AV2197="勤怠修正","×",IF(AC2197="外注","",IF(AA2197="",IF(AY2197&lt;&gt;"","×",""),IF(VLOOKUP(AA2197,カレンダマスタ!$H$66:$I$83,2,FALSE)&lt;&gt;AY2197,"×","OK")))))</f>
        <v/>
      </c>
      <c r="BC2197" s="137" t="str">
        <f>IF(E2197="","",VLOOKUP($E2197,カレンダマスタ!$A$4:$E$381,4,FALSE))</f>
        <v/>
      </c>
      <c r="BD2197" s="126" t="str">
        <f>IF(AC2197="社員","",IF(AG2197=0,"",IF(AD2197="NSTC",IF(COUNTIF(カレンダマスタ!$Q$5:$Q$32,G2197)=1,"OK","×"),
IF(AD2197="NS本社",IF(COUNTIF(カレンダマスタ!$T$5:$T$32,G2197)=1,"OK","×"),IF(COUNTIF(カレンダマスタ!$R$5:$R$32,G2197)=1,"OK","×")))))</f>
        <v/>
      </c>
      <c r="BE2197" s="126" t="str">
        <f>IF(AC2197="社員","",IF(G2197="","",IF(R2197&lt;&gt;"","",IF(AF2197="CS","OK",IF(VLOOKUP(E2197,カレンダマスタ!$A$5:$D$381,4,FALSE)&gt;0,"",IF(OR(G2197*24&gt;10.84,H2197*24&lt;14.5)=TRUE,"×","OK"))))))</f>
        <v/>
      </c>
      <c r="BF2197" s="126" t="str">
        <f t="shared" si="696"/>
        <v/>
      </c>
      <c r="BG2197" s="126" t="str">
        <f t="shared" si="694"/>
        <v/>
      </c>
      <c r="BI2197" s="130" t="str">
        <f t="shared" si="703"/>
        <v/>
      </c>
    </row>
    <row r="2198" spans="2:61">
      <c r="B2198" s="111"/>
      <c r="C2198" s="537"/>
      <c r="D2198" s="142"/>
      <c r="E2198" s="584"/>
      <c r="F2198" s="142"/>
      <c r="G2198" s="589"/>
      <c r="H2198" s="589"/>
      <c r="I2198" s="144"/>
      <c r="J2198" s="148"/>
      <c r="K2198" s="145"/>
      <c r="L2198" s="146"/>
      <c r="M2198" s="146"/>
      <c r="N2198" s="147"/>
      <c r="O2198" s="148"/>
      <c r="P2198" s="148"/>
      <c r="Q2198" s="148"/>
      <c r="R2198" s="149"/>
      <c r="S2198" s="156"/>
      <c r="T2198" s="435" t="str">
        <f t="shared" si="697"/>
        <v/>
      </c>
      <c r="U2198" s="430"/>
      <c r="V2198" s="430" t="str">
        <f t="shared" si="698"/>
        <v/>
      </c>
      <c r="W2198" s="298"/>
      <c r="X2198" s="143" t="str">
        <f t="shared" si="704"/>
        <v/>
      </c>
      <c r="Y2198" s="143" t="str">
        <f t="shared" si="699"/>
        <v/>
      </c>
      <c r="Z2198" s="143" t="str">
        <f t="shared" si="700"/>
        <v/>
      </c>
      <c r="AA2198" s="149" t="str">
        <f t="shared" si="706"/>
        <v/>
      </c>
      <c r="AC2198" s="188" t="str">
        <f>AC2171</f>
        <v/>
      </c>
      <c r="AD2198" s="189" t="str">
        <f>AD2171</f>
        <v/>
      </c>
      <c r="AE2198" s="189" t="str">
        <f>AE2171</f>
        <v/>
      </c>
      <c r="AF2198" s="189" t="str">
        <f>AF2171</f>
        <v/>
      </c>
      <c r="AG2198" s="205">
        <f t="shared" si="701"/>
        <v>0</v>
      </c>
      <c r="AI2198" s="157" t="str">
        <f>IF(月報!G2198&lt;&gt;"",月報!G2198,"")</f>
        <v/>
      </c>
      <c r="AJ2198" s="151" t="str">
        <f>IF(月報!W2198&lt;&gt;"",月報!W2198*24,"")</f>
        <v/>
      </c>
      <c r="AK2198" s="151" t="str">
        <f>IF(月報!P2198&lt;&gt;"",月報!P2198,"")</f>
        <v/>
      </c>
      <c r="AL2198" s="151" t="str">
        <f>IF(月報!Q2198&lt;&gt;"",IF(月報!Q2198="平日残","",月報!Q2198),"")</f>
        <v/>
      </c>
      <c r="AM2198" s="151"/>
      <c r="AN2198" s="151" t="str">
        <f t="shared" si="705"/>
        <v/>
      </c>
      <c r="AO2198" s="151" t="str">
        <f>IF($E2198="","",VLOOKUP($E2198,カレンダマスタ!$A$5:$E$381,5,FALSE))</f>
        <v/>
      </c>
      <c r="AQ2198" s="197" t="str">
        <f>IF(G2198="","",IF(VLOOKUP(E2198,カレンダマスタ!$A$5:$D$381,4,FALSE)=0,"",1))</f>
        <v/>
      </c>
      <c r="AR2198" s="152" t="str">
        <f>IF($G2198="","",IF($AD2198="NSTC",INDEX(カレンダマスタ!$I$26:$O$31,MATCH($G2198,カレンダマスタ!$H$26:$H$31,1),MATCH($H2198,カレンダマスタ!$I$25:$O$25,1)),
IF($AD2198="CS本社",INDEX(カレンダマスタ!$I$36:$O$41,MATCH($G2198,カレンダマスタ!$H$36:$H$41,1),MATCH($H2198,カレンダマスタ!$I$35:$O$35,1)),
IF($AD2198="NS本社",INDEX(カレンダマスタ!$I$94:$O$99,MATCH($G2198,カレンダマスタ!$H$95:$H$100,1),MATCH($H2198,カレンダマスタ!$I$93:$O$93,1)),
IF($AD2198="ODC",INDEX(カレンダマスタ!$I$46:$O$51,MATCH($G2198,カレンダマスタ!$H$46:$H$51,1),MATCH($H2198,カレンダマスタ!$I$45:$O$45,1)),
IF($AD2198="NS東京TC",INDEX(カレンダマスタ!$I$56:$O$61,MATCH($G2198,カレンダマスタ!$H$56:$H$61,1),MATCH($H2198,カレンダマスタ!$I$55:$O$55,1)),""))))))</f>
        <v/>
      </c>
      <c r="AS2198" s="151" t="str">
        <f t="shared" si="702"/>
        <v/>
      </c>
      <c r="AU2198" s="153" t="str">
        <f>IF(E2198="","",VLOOKUP($E2198,カレンダマスタ!$A$4:$E$381,4,FALSE))</f>
        <v/>
      </c>
      <c r="AV2198" s="153" t="str">
        <f t="shared" si="707"/>
        <v/>
      </c>
      <c r="AW2198" s="153" t="str">
        <f t="shared" si="708"/>
        <v/>
      </c>
      <c r="AX2198" s="154" t="str">
        <f t="shared" si="709"/>
        <v/>
      </c>
      <c r="AY2198" s="154" t="str">
        <f t="shared" si="710"/>
        <v/>
      </c>
      <c r="AZ2198" s="144" t="str">
        <f>IF(AX2198&amp;AW2198="勤怠未設定","×",IF(AV2198="勤怠修正","×",IF(AC2198="外注","",IF(AA2198="",IF(AY2198&lt;&gt;"","×",""),IF(VLOOKUP(AA2198,カレンダマスタ!$H$66:$I$83,2,FALSE)&lt;&gt;AY2198,"×","OK")))))</f>
        <v/>
      </c>
      <c r="BC2198" s="153" t="str">
        <f>IF(E2198="","",VLOOKUP($E2198,カレンダマスタ!$A$4:$E$381,4,FALSE))</f>
        <v/>
      </c>
      <c r="BD2198" s="151" t="str">
        <f>IF(AC2198="社員","",IF(AG2198=0,"",IF(AD2198="NSTC",IF(COUNTIF(カレンダマスタ!$Q$5:$Q$32,G2198)=1,"OK","×"),
IF(AD2198="NS本社",IF(COUNTIF(カレンダマスタ!$T$5:$T$32,G2198)=1,"OK","×"),IF(COUNTIF(カレンダマスタ!$R$5:$R$32,G2198)=1,"OK","×")))))</f>
        <v/>
      </c>
      <c r="BE2198" s="151" t="str">
        <f>IF(AC2198="社員","",IF(G2198="","",IF(R2198&lt;&gt;"","",IF(AF2198="CS","OK",IF(VLOOKUP(E2198,カレンダマスタ!$A$5:$D$381,4,FALSE)&gt;0,"",IF(OR(G2198*24&gt;10.84,H2198*24&lt;14.5)=TRUE,"×","OK"))))))</f>
        <v/>
      </c>
      <c r="BF2198" s="151" t="str">
        <f t="shared" si="696"/>
        <v/>
      </c>
      <c r="BG2198" s="151" t="str">
        <f t="shared" si="694"/>
        <v/>
      </c>
      <c r="BI2198" s="144" t="str">
        <f t="shared" si="703"/>
        <v/>
      </c>
    </row>
    <row r="2199" spans="2:61">
      <c r="B2199" s="111"/>
      <c r="C2199" s="535"/>
      <c r="D2199" s="112"/>
      <c r="E2199" s="582"/>
      <c r="F2199" s="112"/>
      <c r="G2199" s="587"/>
      <c r="H2199" s="587"/>
      <c r="I2199" s="114"/>
      <c r="J2199" s="118"/>
      <c r="K2199" s="115"/>
      <c r="L2199" s="116"/>
      <c r="M2199" s="116"/>
      <c r="N2199" s="117"/>
      <c r="O2199" s="118"/>
      <c r="P2199" s="118"/>
      <c r="Q2199" s="118"/>
      <c r="R2199" s="119"/>
      <c r="S2199" s="120"/>
      <c r="T2199" s="433" t="str">
        <f t="shared" si="697"/>
        <v/>
      </c>
      <c r="U2199" s="431">
        <f>SUM(T2199:T2205)</f>
        <v>0</v>
      </c>
      <c r="V2199" s="431" t="str">
        <f t="shared" si="698"/>
        <v/>
      </c>
      <c r="W2199" s="298"/>
      <c r="X2199" s="113" t="str">
        <f t="shared" si="704"/>
        <v/>
      </c>
      <c r="Y2199" s="113" t="str">
        <f t="shared" si="699"/>
        <v/>
      </c>
      <c r="Z2199" s="113" t="str">
        <f t="shared" si="700"/>
        <v/>
      </c>
      <c r="AA2199" s="119" t="str">
        <f t="shared" si="706"/>
        <v/>
      </c>
      <c r="AC2199" s="190" t="str">
        <f>AC2171</f>
        <v/>
      </c>
      <c r="AD2199" s="191" t="str">
        <f>AD2171</f>
        <v/>
      </c>
      <c r="AE2199" s="191" t="str">
        <f>AE2171</f>
        <v/>
      </c>
      <c r="AF2199" s="191" t="str">
        <f>AF2171</f>
        <v/>
      </c>
      <c r="AG2199" s="206">
        <f t="shared" si="701"/>
        <v>0</v>
      </c>
      <c r="AI2199" s="159" t="str">
        <f>IF(月報!G2199&lt;&gt;"",月報!G2199,"")</f>
        <v/>
      </c>
      <c r="AJ2199" s="122" t="str">
        <f>IF(月報!W2199&lt;&gt;"",月報!W2199*24,"")</f>
        <v/>
      </c>
      <c r="AK2199" s="122" t="str">
        <f>IF(月報!P2199&lt;&gt;"",月報!P2199,"")</f>
        <v/>
      </c>
      <c r="AL2199" s="122" t="str">
        <f>IF(月報!Q2199&lt;&gt;"",IF(月報!Q2199="平日残","",月報!Q2199),"")</f>
        <v/>
      </c>
      <c r="AM2199" s="122"/>
      <c r="AN2199" s="122" t="str">
        <f t="shared" si="705"/>
        <v/>
      </c>
      <c r="AO2199" s="122" t="str">
        <f>IF($E2199="","",VLOOKUP($E2199,カレンダマスタ!$A$5:$E$381,5,FALSE))</f>
        <v/>
      </c>
      <c r="AQ2199" s="195" t="str">
        <f>IF(G2199="","",IF(VLOOKUP(E2199,カレンダマスタ!$A$5:$D$381,4,FALSE)=0,"",1))</f>
        <v/>
      </c>
      <c r="AR2199" s="123" t="str">
        <f>IF($G2199="","",IF($AD2199="NSTC",INDEX(カレンダマスタ!$I$26:$O$31,MATCH($G2199,カレンダマスタ!$H$26:$H$31,1),MATCH($H2199,カレンダマスタ!$I$25:$O$25,1)),
IF($AD2199="CS本社",INDEX(カレンダマスタ!$I$36:$O$41,MATCH($G2199,カレンダマスタ!$H$36:$H$41,1),MATCH($H2199,カレンダマスタ!$I$35:$O$35,1)),
IF($AD2199="NS本社",INDEX(カレンダマスタ!$I$94:$O$99,MATCH($G2199,カレンダマスタ!$H$95:$H$100,1),MATCH($H2199,カレンダマスタ!$I$93:$O$93,1)),
IF($AD2199="ODC",INDEX(カレンダマスタ!$I$46:$O$51,MATCH($G2199,カレンダマスタ!$H$46:$H$51,1),MATCH($H2199,カレンダマスタ!$I$45:$O$45,1)),
IF($AD2199="NS東京TC",INDEX(カレンダマスタ!$I$56:$O$61,MATCH($G2199,カレンダマスタ!$H$56:$H$61,1),MATCH($H2199,カレンダマスタ!$I$55:$O$55,1)),""))))))</f>
        <v/>
      </c>
      <c r="AS2199" s="122" t="str">
        <f t="shared" si="702"/>
        <v/>
      </c>
      <c r="AU2199" s="124" t="str">
        <f>IF(E2199="","",VLOOKUP($E2199,カレンダマスタ!$A$4:$E$381,4,FALSE))</f>
        <v/>
      </c>
      <c r="AV2199" s="124" t="str">
        <f t="shared" si="707"/>
        <v/>
      </c>
      <c r="AW2199" s="124" t="str">
        <f t="shared" si="708"/>
        <v/>
      </c>
      <c r="AX2199" s="125" t="str">
        <f t="shared" si="709"/>
        <v/>
      </c>
      <c r="AY2199" s="125" t="str">
        <f t="shared" si="710"/>
        <v/>
      </c>
      <c r="AZ2199" s="114" t="str">
        <f>IF(AX2199&amp;AW2199="勤怠未設定","×",IF(AV2199="勤怠修正","×",IF(AC2199="外注","",IF(AA2199="",IF(AY2199&lt;&gt;"","×",""),IF(VLOOKUP(AA2199,カレンダマスタ!$H$66:$I$83,2,FALSE)&lt;&gt;AY2199,"×","OK")))))</f>
        <v/>
      </c>
      <c r="BC2199" s="124" t="str">
        <f>IF(E2199="","",VLOOKUP($E2199,カレンダマスタ!$A$4:$E$381,4,FALSE))</f>
        <v/>
      </c>
      <c r="BD2199" s="122" t="str">
        <f>IF(AC2199="社員","",IF(AG2199=0,"",IF(AD2199="NSTC",IF(COUNTIF(カレンダマスタ!$Q$5:$Q$32,G2199)=1,"OK","×"),
IF(AD2199="NS本社",IF(COUNTIF(カレンダマスタ!$T$5:$T$32,G2199)=1,"OK","×"),IF(COUNTIF(カレンダマスタ!$R$5:$R$32,G2199)=1,"OK","×")))))</f>
        <v/>
      </c>
      <c r="BE2199" s="122" t="str">
        <f>IF(AC2199="社員","",IF(G2199="","",IF(R2199&lt;&gt;"","",IF(AF2199="CS","OK",IF(VLOOKUP(E2199,カレンダマスタ!$A$5:$D$381,4,FALSE)&gt;0,"",IF(OR(G2199*24&gt;10.84,H2199*24&lt;14.5)=TRUE,"×","OK"))))))</f>
        <v/>
      </c>
      <c r="BF2199" s="122" t="str">
        <f t="shared" si="696"/>
        <v/>
      </c>
      <c r="BG2199" s="122" t="str">
        <f t="shared" si="694"/>
        <v/>
      </c>
      <c r="BI2199" s="114" t="str">
        <f t="shared" si="703"/>
        <v/>
      </c>
    </row>
    <row r="2200" spans="2:61">
      <c r="B2200" s="111"/>
      <c r="C2200" s="536"/>
      <c r="D2200" s="128"/>
      <c r="E2200" s="583"/>
      <c r="F2200" s="128"/>
      <c r="G2200" s="588"/>
      <c r="H2200" s="588"/>
      <c r="I2200" s="130"/>
      <c r="J2200" s="139"/>
      <c r="K2200" s="131"/>
      <c r="L2200" s="132"/>
      <c r="M2200" s="132"/>
      <c r="N2200" s="141"/>
      <c r="O2200" s="139"/>
      <c r="P2200" s="139"/>
      <c r="Q2200" s="139"/>
      <c r="R2200" s="133"/>
      <c r="S2200" s="134"/>
      <c r="T2200" s="434" t="str">
        <f t="shared" si="697"/>
        <v/>
      </c>
      <c r="U2200" s="429"/>
      <c r="V2200" s="429" t="str">
        <f t="shared" si="698"/>
        <v/>
      </c>
      <c r="W2200" s="298"/>
      <c r="X2200" s="129" t="str">
        <f t="shared" si="704"/>
        <v/>
      </c>
      <c r="Y2200" s="129" t="str">
        <f t="shared" si="699"/>
        <v/>
      </c>
      <c r="Z2200" s="129" t="str">
        <f t="shared" si="700"/>
        <v/>
      </c>
      <c r="AA2200" s="133" t="str">
        <f t="shared" si="706"/>
        <v/>
      </c>
      <c r="AC2200" s="186" t="str">
        <f>AC2171</f>
        <v/>
      </c>
      <c r="AD2200" s="187" t="str">
        <f>AD2171</f>
        <v/>
      </c>
      <c r="AE2200" s="187" t="str">
        <f>AE2171</f>
        <v/>
      </c>
      <c r="AF2200" s="187" t="str">
        <f>AF2171</f>
        <v/>
      </c>
      <c r="AG2200" s="204">
        <f t="shared" si="701"/>
        <v>0</v>
      </c>
      <c r="AI2200" s="135" t="str">
        <f>IF(月報!G2200&lt;&gt;"",月報!G2200,"")</f>
        <v/>
      </c>
      <c r="AJ2200" s="126" t="str">
        <f>IF(月報!W2200&lt;&gt;"",月報!W2200*24,"")</f>
        <v/>
      </c>
      <c r="AK2200" s="126" t="str">
        <f>IF(月報!P2200&lt;&gt;"",月報!P2200,"")</f>
        <v/>
      </c>
      <c r="AL2200" s="126" t="str">
        <f>IF(月報!Q2200&lt;&gt;"",IF(月報!Q2200="平日残","",月報!Q2200),"")</f>
        <v/>
      </c>
      <c r="AM2200" s="126"/>
      <c r="AN2200" s="126" t="str">
        <f t="shared" si="705"/>
        <v/>
      </c>
      <c r="AO2200" s="126" t="str">
        <f>IF($E2200="","",VLOOKUP($E2200,カレンダマスタ!$A$5:$E$381,5,FALSE))</f>
        <v/>
      </c>
      <c r="AQ2200" s="196" t="str">
        <f>IF(G2200="","",IF(VLOOKUP(E2200,カレンダマスタ!$A$5:$D$381,4,FALSE)=0,"",1))</f>
        <v/>
      </c>
      <c r="AR2200" s="136" t="str">
        <f>IF($G2200="","",IF($AD2200="NSTC",INDEX(カレンダマスタ!$I$26:$O$31,MATCH($G2200,カレンダマスタ!$H$26:$H$31,1),MATCH($H2200,カレンダマスタ!$I$25:$O$25,1)),
IF($AD2200="CS本社",INDEX(カレンダマスタ!$I$36:$O$41,MATCH($G2200,カレンダマスタ!$H$36:$H$41,1),MATCH($H2200,カレンダマスタ!$I$35:$O$35,1)),
IF($AD2200="NS本社",INDEX(カレンダマスタ!$I$94:$O$99,MATCH($G2200,カレンダマスタ!$H$95:$H$100,1),MATCH($H2200,カレンダマスタ!$I$93:$O$93,1)),
IF($AD2200="ODC",INDEX(カレンダマスタ!$I$46:$O$51,MATCH($G2200,カレンダマスタ!$H$46:$H$51,1),MATCH($H2200,カレンダマスタ!$I$45:$O$45,1)),
IF($AD2200="NS東京TC",INDEX(カレンダマスタ!$I$56:$O$61,MATCH($G2200,カレンダマスタ!$H$56:$H$61,1),MATCH($H2200,カレンダマスタ!$I$55:$O$55,1)),""))))))</f>
        <v/>
      </c>
      <c r="AS2200" s="126" t="str">
        <f t="shared" si="702"/>
        <v/>
      </c>
      <c r="AU2200" s="137" t="str">
        <f>IF(E2200="","",VLOOKUP($E2200,カレンダマスタ!$A$4:$E$381,4,FALSE))</f>
        <v/>
      </c>
      <c r="AV2200" s="137" t="str">
        <f t="shared" si="707"/>
        <v/>
      </c>
      <c r="AW2200" s="137" t="str">
        <f t="shared" si="708"/>
        <v/>
      </c>
      <c r="AX2200" s="138" t="str">
        <f t="shared" si="709"/>
        <v/>
      </c>
      <c r="AY2200" s="138" t="str">
        <f t="shared" si="710"/>
        <v/>
      </c>
      <c r="AZ2200" s="130" t="str">
        <f>IF(AX2200&amp;AW2200="勤怠未設定","×",IF(AV2200="勤怠修正","×",IF(AC2200="外注","",IF(AA2200="",IF(AY2200&lt;&gt;"","×",""),IF(VLOOKUP(AA2200,カレンダマスタ!$H$66:$I$83,2,FALSE)&lt;&gt;AY2200,"×","OK")))))</f>
        <v/>
      </c>
      <c r="BC2200" s="137" t="str">
        <f>IF(E2200="","",VLOOKUP($E2200,カレンダマスタ!$A$4:$E$381,4,FALSE))</f>
        <v/>
      </c>
      <c r="BD2200" s="126" t="str">
        <f>IF(AC2200="社員","",IF(AG2200=0,"",IF(AD2200="NSTC",IF(COUNTIF(カレンダマスタ!$Q$5:$Q$32,G2200)=1,"OK","×"),
IF(AD2200="NS本社",IF(COUNTIF(カレンダマスタ!$T$5:$T$32,G2200)=1,"OK","×"),IF(COUNTIF(カレンダマスタ!$R$5:$R$32,G2200)=1,"OK","×")))))</f>
        <v/>
      </c>
      <c r="BE2200" s="126" t="str">
        <f>IF(AC2200="社員","",IF(G2200="","",IF(R2200&lt;&gt;"","",IF(AF2200="CS","OK",IF(VLOOKUP(E2200,カレンダマスタ!$A$5:$D$381,4,FALSE)&gt;0,"",IF(OR(G2200*24&gt;10.84,H2200*24&lt;14.5)=TRUE,"×","OK"))))))</f>
        <v/>
      </c>
      <c r="BF2200" s="126" t="str">
        <f t="shared" si="696"/>
        <v/>
      </c>
      <c r="BG2200" s="126" t="str">
        <f t="shared" si="694"/>
        <v/>
      </c>
      <c r="BI2200" s="130" t="str">
        <f t="shared" si="703"/>
        <v/>
      </c>
    </row>
    <row r="2201" spans="2:61">
      <c r="B2201" s="111"/>
      <c r="C2201" s="536"/>
      <c r="D2201" s="128"/>
      <c r="E2201" s="583"/>
      <c r="F2201" s="128"/>
      <c r="G2201" s="588"/>
      <c r="H2201" s="588"/>
      <c r="I2201" s="130"/>
      <c r="J2201" s="139"/>
      <c r="K2201" s="131"/>
      <c r="L2201" s="132"/>
      <c r="M2201" s="132"/>
      <c r="N2201" s="141"/>
      <c r="O2201" s="139"/>
      <c r="P2201" s="139"/>
      <c r="Q2201" s="139"/>
      <c r="R2201" s="133"/>
      <c r="S2201" s="134"/>
      <c r="T2201" s="434" t="str">
        <f t="shared" si="697"/>
        <v/>
      </c>
      <c r="U2201" s="429"/>
      <c r="V2201" s="429" t="str">
        <f t="shared" si="698"/>
        <v/>
      </c>
      <c r="W2201" s="298"/>
      <c r="X2201" s="129" t="str">
        <f t="shared" si="704"/>
        <v/>
      </c>
      <c r="Y2201" s="129" t="str">
        <f t="shared" si="699"/>
        <v/>
      </c>
      <c r="Z2201" s="129" t="str">
        <f t="shared" si="700"/>
        <v/>
      </c>
      <c r="AA2201" s="133" t="str">
        <f t="shared" si="706"/>
        <v/>
      </c>
      <c r="AC2201" s="186" t="str">
        <f>AC2171</f>
        <v/>
      </c>
      <c r="AD2201" s="187" t="str">
        <f>AD2171</f>
        <v/>
      </c>
      <c r="AE2201" s="187" t="str">
        <f>AE2171</f>
        <v/>
      </c>
      <c r="AF2201" s="187" t="str">
        <f>AF2171</f>
        <v/>
      </c>
      <c r="AG2201" s="204">
        <f t="shared" si="701"/>
        <v>0</v>
      </c>
      <c r="AI2201" s="160" t="str">
        <f>IF(月報!G2201&lt;&gt;"",月報!G2201,"")</f>
        <v/>
      </c>
      <c r="AJ2201" s="126" t="str">
        <f>IF(月報!W2201&lt;&gt;"",月報!W2201*24,"")</f>
        <v/>
      </c>
      <c r="AK2201" s="126" t="str">
        <f>IF(月報!P2201&lt;&gt;"",月報!P2201,"")</f>
        <v/>
      </c>
      <c r="AL2201" s="126" t="str">
        <f>IF(月報!Q2201&lt;&gt;"",IF(月報!Q2201="平日残","",月報!Q2201),"")</f>
        <v/>
      </c>
      <c r="AM2201" s="126"/>
      <c r="AN2201" s="126" t="str">
        <f t="shared" si="705"/>
        <v/>
      </c>
      <c r="AO2201" s="126" t="str">
        <f>IF($E2201="","",VLOOKUP($E2201,カレンダマスタ!$A$5:$E$381,5,FALSE))</f>
        <v/>
      </c>
      <c r="AQ2201" s="196" t="str">
        <f>IF(G2201="","",IF(VLOOKUP(E2201,カレンダマスタ!$A$5:$D$381,4,FALSE)=0,"",1))</f>
        <v/>
      </c>
      <c r="AR2201" s="136" t="str">
        <f>IF($G2201="","",IF($AD2201="NSTC",INDEX(カレンダマスタ!$I$26:$O$31,MATCH($G2201,カレンダマスタ!$H$26:$H$31,1),MATCH($H2201,カレンダマスタ!$I$25:$O$25,1)),
IF($AD2201="CS本社",INDEX(カレンダマスタ!$I$36:$O$41,MATCH($G2201,カレンダマスタ!$H$36:$H$41,1),MATCH($H2201,カレンダマスタ!$I$35:$O$35,1)),
IF($AD2201="NS本社",INDEX(カレンダマスタ!$I$94:$O$99,MATCH($G2201,カレンダマスタ!$H$95:$H$100,1),MATCH($H2201,カレンダマスタ!$I$93:$O$93,1)),
IF($AD2201="ODC",INDEX(カレンダマスタ!$I$46:$O$51,MATCH($G2201,カレンダマスタ!$H$46:$H$51,1),MATCH($H2201,カレンダマスタ!$I$45:$O$45,1)),
IF($AD2201="NS東京TC",INDEX(カレンダマスタ!$I$56:$O$61,MATCH($G2201,カレンダマスタ!$H$56:$H$61,1),MATCH($H2201,カレンダマスタ!$I$55:$O$55,1)),""))))))</f>
        <v/>
      </c>
      <c r="AS2201" s="126" t="str">
        <f t="shared" si="702"/>
        <v/>
      </c>
      <c r="AU2201" s="137" t="str">
        <f>IF(E2201="","",VLOOKUP($E2201,カレンダマスタ!$A$4:$E$381,4,FALSE))</f>
        <v/>
      </c>
      <c r="AV2201" s="137" t="str">
        <f t="shared" si="707"/>
        <v/>
      </c>
      <c r="AW2201" s="137" t="str">
        <f t="shared" si="708"/>
        <v/>
      </c>
      <c r="AX2201" s="138" t="str">
        <f t="shared" si="709"/>
        <v/>
      </c>
      <c r="AY2201" s="138" t="str">
        <f t="shared" si="710"/>
        <v/>
      </c>
      <c r="AZ2201" s="130" t="str">
        <f>IF(AX2201&amp;AW2201="勤怠未設定","×",IF(AV2201="勤怠修正","×",IF(AC2201="外注","",IF(AA2201="",IF(AY2201&lt;&gt;"","×",""),IF(VLOOKUP(AA2201,カレンダマスタ!$H$66:$I$83,2,FALSE)&lt;&gt;AY2201,"×","OK")))))</f>
        <v/>
      </c>
      <c r="BC2201" s="137" t="str">
        <f>IF(E2201="","",VLOOKUP($E2201,カレンダマスタ!$A$4:$E$381,4,FALSE))</f>
        <v/>
      </c>
      <c r="BD2201" s="126" t="str">
        <f>IF(AC2201="社員","",IF(AG2201=0,"",IF(AD2201="NSTC",IF(COUNTIF(カレンダマスタ!$Q$5:$Q$32,G2201)=1,"OK","×"),
IF(AD2201="NS本社",IF(COUNTIF(カレンダマスタ!$T$5:$T$32,G2201)=1,"OK","×"),IF(COUNTIF(カレンダマスタ!$R$5:$R$32,G2201)=1,"OK","×")))))</f>
        <v/>
      </c>
      <c r="BE2201" s="126" t="str">
        <f>IF(AC2201="社員","",IF(G2201="","",IF(R2201&lt;&gt;"","",IF(AF2201="CS","OK",IF(VLOOKUP(E2201,カレンダマスタ!$A$5:$D$381,4,FALSE)&gt;0,"",IF(OR(G2201*24&gt;10.84,H2201*24&lt;14.5)=TRUE,"×","OK"))))))</f>
        <v/>
      </c>
      <c r="BF2201" s="126" t="str">
        <f t="shared" si="696"/>
        <v/>
      </c>
      <c r="BG2201" s="126" t="str">
        <f t="shared" si="694"/>
        <v/>
      </c>
      <c r="BI2201" s="130" t="str">
        <f t="shared" si="703"/>
        <v/>
      </c>
    </row>
    <row r="2202" spans="2:61">
      <c r="B2202" s="111"/>
      <c r="C2202" s="536"/>
      <c r="D2202" s="128"/>
      <c r="E2202" s="214"/>
      <c r="F2202" s="128"/>
      <c r="G2202" s="588"/>
      <c r="H2202" s="588"/>
      <c r="I2202" s="131"/>
      <c r="J2202" s="139"/>
      <c r="K2202" s="131"/>
      <c r="L2202" s="132"/>
      <c r="M2202" s="132"/>
      <c r="N2202" s="141"/>
      <c r="O2202" s="139"/>
      <c r="P2202" s="139"/>
      <c r="Q2202" s="139"/>
      <c r="R2202" s="133"/>
      <c r="S2202" s="134"/>
      <c r="T2202" s="434" t="str">
        <f t="shared" si="697"/>
        <v/>
      </c>
      <c r="U2202" s="429"/>
      <c r="V2202" s="429" t="str">
        <f t="shared" si="698"/>
        <v/>
      </c>
      <c r="W2202" s="298"/>
      <c r="X2202" s="129" t="str">
        <f t="shared" si="704"/>
        <v/>
      </c>
      <c r="Y2202" s="129" t="str">
        <f t="shared" si="699"/>
        <v/>
      </c>
      <c r="Z2202" s="129" t="str">
        <f t="shared" si="700"/>
        <v/>
      </c>
      <c r="AA2202" s="133" t="str">
        <f t="shared" si="706"/>
        <v/>
      </c>
      <c r="AC2202" s="186" t="str">
        <f>AC2171</f>
        <v/>
      </c>
      <c r="AD2202" s="187" t="str">
        <f>AD2171</f>
        <v/>
      </c>
      <c r="AE2202" s="187" t="str">
        <f>AE2171</f>
        <v/>
      </c>
      <c r="AF2202" s="187" t="str">
        <f>AF2171</f>
        <v/>
      </c>
      <c r="AG2202" s="204">
        <f t="shared" si="701"/>
        <v>0</v>
      </c>
      <c r="AI2202" s="160" t="str">
        <f>IF(月報!G2202&lt;&gt;"",月報!G2202,"")</f>
        <v/>
      </c>
      <c r="AJ2202" s="126" t="str">
        <f>IF(月報!W2202&lt;&gt;"",月報!W2202*24,"")</f>
        <v/>
      </c>
      <c r="AK2202" s="126" t="str">
        <f>IF(月報!P2202&lt;&gt;"",月報!P2202,"")</f>
        <v/>
      </c>
      <c r="AL2202" s="126" t="str">
        <f>IF(月報!Q2202&lt;&gt;"",IF(月報!Q2202="平日残","",月報!Q2202),"")</f>
        <v/>
      </c>
      <c r="AM2202" s="126"/>
      <c r="AN2202" s="126" t="str">
        <f t="shared" si="705"/>
        <v/>
      </c>
      <c r="AO2202" s="126" t="str">
        <f>IF($E2202="","",VLOOKUP($E2202,カレンダマスタ!$A$5:$E$381,5,FALSE))</f>
        <v/>
      </c>
      <c r="AQ2202" s="196" t="str">
        <f>IF(G2202="","",IF(VLOOKUP(E2202,カレンダマスタ!$A$5:$D$381,4,FALSE)=0,"",1))</f>
        <v/>
      </c>
      <c r="AR2202" s="136" t="str">
        <f>IF($G2202="","",IF($AD2202="NSTC",INDEX(カレンダマスタ!$I$26:$O$31,MATCH($G2202,カレンダマスタ!$H$26:$H$31,1),MATCH($H2202,カレンダマスタ!$I$25:$O$25,1)),
IF($AD2202="CS本社",INDEX(カレンダマスタ!$I$36:$O$41,MATCH($G2202,カレンダマスタ!$H$36:$H$41,1),MATCH($H2202,カレンダマスタ!$I$35:$O$35,1)),
IF($AD2202="NS本社",INDEX(カレンダマスタ!$I$94:$O$99,MATCH($G2202,カレンダマスタ!$H$95:$H$100,1),MATCH($H2202,カレンダマスタ!$I$93:$O$93,1)),
IF($AD2202="ODC",INDEX(カレンダマスタ!$I$46:$O$51,MATCH($G2202,カレンダマスタ!$H$46:$H$51,1),MATCH($H2202,カレンダマスタ!$I$45:$O$45,1)),
IF($AD2202="NS東京TC",INDEX(カレンダマスタ!$I$56:$O$61,MATCH($G2202,カレンダマスタ!$H$56:$H$61,1),MATCH($H2202,カレンダマスタ!$I$55:$O$55,1)),""))))))</f>
        <v/>
      </c>
      <c r="AS2202" s="126" t="str">
        <f t="shared" si="702"/>
        <v/>
      </c>
      <c r="AU2202" s="137" t="str">
        <f>IF(E2202="","",VLOOKUP($E2202,カレンダマスタ!$A$4:$E$381,4,FALSE))</f>
        <v/>
      </c>
      <c r="AV2202" s="137" t="str">
        <f t="shared" si="707"/>
        <v/>
      </c>
      <c r="AW2202" s="137" t="str">
        <f t="shared" si="708"/>
        <v/>
      </c>
      <c r="AX2202" s="138" t="str">
        <f t="shared" si="709"/>
        <v/>
      </c>
      <c r="AY2202" s="138" t="str">
        <f t="shared" si="710"/>
        <v/>
      </c>
      <c r="AZ2202" s="130" t="str">
        <f>IF(AX2202&amp;AW2202="勤怠未設定","×",IF(AV2202="勤怠修正","×",IF(AC2202="外注","",IF(AA2202="",IF(AY2202&lt;&gt;"","×",""),IF(VLOOKUP(AA2202,カレンダマスタ!$H$66:$I$83,2,FALSE)&lt;&gt;AY2202,"×","OK")))))</f>
        <v/>
      </c>
      <c r="BC2202" s="137" t="str">
        <f>IF(E2202="","",VLOOKUP($E2202,カレンダマスタ!$A$4:$E$381,4,FALSE))</f>
        <v/>
      </c>
      <c r="BD2202" s="126" t="str">
        <f>IF(AC2202="社員","",IF(AG2202=0,"",IF(AD2202="NSTC",IF(COUNTIF(カレンダマスタ!$Q$5:$Q$32,G2202)=1,"OK","×"),
IF(AD2202="NS本社",IF(COUNTIF(カレンダマスタ!$T$5:$T$32,G2202)=1,"OK","×"),IF(COUNTIF(カレンダマスタ!$R$5:$R$32,G2202)=1,"OK","×")))))</f>
        <v/>
      </c>
      <c r="BE2202" s="126" t="str">
        <f>IF(AC2202="社員","",IF(G2202="","",IF(R2202&lt;&gt;"","",IF(AF2202="CS","OK",IF(VLOOKUP(E2202,カレンダマスタ!$A$5:$D$381,4,FALSE)&gt;0,"",IF(OR(G2202*24&gt;10.84,H2202*24&lt;14.5)=TRUE,"×","OK"))))))</f>
        <v/>
      </c>
      <c r="BF2202" s="126" t="str">
        <f t="shared" si="696"/>
        <v/>
      </c>
      <c r="BG2202" s="126" t="str">
        <f t="shared" si="694"/>
        <v/>
      </c>
      <c r="BI2202" s="130" t="str">
        <f t="shared" si="703"/>
        <v/>
      </c>
    </row>
    <row r="2203" spans="2:61">
      <c r="B2203" s="111"/>
      <c r="C2203" s="536"/>
      <c r="D2203" s="128"/>
      <c r="E2203" s="214"/>
      <c r="F2203" s="128"/>
      <c r="G2203" s="588"/>
      <c r="H2203" s="588"/>
      <c r="I2203" s="131"/>
      <c r="J2203" s="139"/>
      <c r="K2203" s="131"/>
      <c r="L2203" s="132"/>
      <c r="M2203" s="132"/>
      <c r="N2203" s="141"/>
      <c r="O2203" s="139"/>
      <c r="P2203" s="139"/>
      <c r="Q2203" s="139"/>
      <c r="R2203" s="133"/>
      <c r="S2203" s="134"/>
      <c r="T2203" s="434" t="str">
        <f t="shared" si="697"/>
        <v/>
      </c>
      <c r="U2203" s="429"/>
      <c r="V2203" s="429" t="str">
        <f t="shared" si="698"/>
        <v/>
      </c>
      <c r="W2203" s="298"/>
      <c r="X2203" s="129" t="str">
        <f t="shared" si="704"/>
        <v/>
      </c>
      <c r="Y2203" s="129" t="str">
        <f t="shared" si="699"/>
        <v/>
      </c>
      <c r="Z2203" s="129" t="str">
        <f t="shared" si="700"/>
        <v/>
      </c>
      <c r="AA2203" s="133" t="str">
        <f t="shared" si="706"/>
        <v/>
      </c>
      <c r="AC2203" s="186" t="str">
        <f>AC2171</f>
        <v/>
      </c>
      <c r="AD2203" s="187" t="str">
        <f>AD2171</f>
        <v/>
      </c>
      <c r="AE2203" s="187" t="str">
        <f>AE2171</f>
        <v/>
      </c>
      <c r="AF2203" s="187" t="str">
        <f>AF2171</f>
        <v/>
      </c>
      <c r="AG2203" s="204">
        <f t="shared" si="701"/>
        <v>0</v>
      </c>
      <c r="AI2203" s="160" t="str">
        <f>IF(月報!G2203&lt;&gt;"",月報!G2203,"")</f>
        <v/>
      </c>
      <c r="AJ2203" s="126" t="str">
        <f>IF(月報!W2203&lt;&gt;"",月報!W2203*24,"")</f>
        <v/>
      </c>
      <c r="AK2203" s="126" t="str">
        <f>IF(月報!P2203&lt;&gt;"",月報!P2203,"")</f>
        <v/>
      </c>
      <c r="AL2203" s="126" t="str">
        <f>IF(月報!Q2203&lt;&gt;"",IF(月報!Q2203="平日残","",月報!Q2203),"")</f>
        <v/>
      </c>
      <c r="AM2203" s="126"/>
      <c r="AN2203" s="126" t="str">
        <f t="shared" si="705"/>
        <v/>
      </c>
      <c r="AO2203" s="126" t="str">
        <f>IF($E2203="","",VLOOKUP($E2203,カレンダマスタ!$A$5:$E$381,5,FALSE))</f>
        <v/>
      </c>
      <c r="AQ2203" s="196" t="str">
        <f>IF(G2203="","",IF(VLOOKUP(E2203,カレンダマスタ!$A$5:$D$381,4,FALSE)=0,"",1))</f>
        <v/>
      </c>
      <c r="AR2203" s="136" t="str">
        <f>IF($G2203="","",IF($AD2203="NSTC",INDEX(カレンダマスタ!$I$26:$O$31,MATCH($G2203,カレンダマスタ!$H$26:$H$31,1),MATCH($H2203,カレンダマスタ!$I$25:$O$25,1)),
IF($AD2203="CS本社",INDEX(カレンダマスタ!$I$36:$O$41,MATCH($G2203,カレンダマスタ!$H$36:$H$41,1),MATCH($H2203,カレンダマスタ!$I$35:$O$35,1)),
IF($AD2203="NS本社",INDEX(カレンダマスタ!$I$94:$O$99,MATCH($G2203,カレンダマスタ!$H$95:$H$100,1),MATCH($H2203,カレンダマスタ!$I$93:$O$93,1)),
IF($AD2203="ODC",INDEX(カレンダマスタ!$I$46:$O$51,MATCH($G2203,カレンダマスタ!$H$46:$H$51,1),MATCH($H2203,カレンダマスタ!$I$45:$O$45,1)),
IF($AD2203="NS東京TC",INDEX(カレンダマスタ!$I$56:$O$61,MATCH($G2203,カレンダマスタ!$H$56:$H$61,1),MATCH($H2203,カレンダマスタ!$I$55:$O$55,1)),""))))))</f>
        <v/>
      </c>
      <c r="AS2203" s="126" t="str">
        <f t="shared" si="702"/>
        <v/>
      </c>
      <c r="AU2203" s="137" t="str">
        <f>IF(E2203="","",VLOOKUP($E2203,カレンダマスタ!$A$4:$E$381,4,FALSE))</f>
        <v/>
      </c>
      <c r="AV2203" s="137" t="str">
        <f t="shared" si="707"/>
        <v/>
      </c>
      <c r="AW2203" s="137" t="str">
        <f t="shared" si="708"/>
        <v/>
      </c>
      <c r="AX2203" s="138" t="str">
        <f t="shared" si="709"/>
        <v/>
      </c>
      <c r="AY2203" s="138" t="str">
        <f t="shared" si="710"/>
        <v/>
      </c>
      <c r="AZ2203" s="130" t="str">
        <f>IF(AX2203&amp;AW2203="勤怠未設定","×",IF(AV2203="勤怠修正","×",IF(AC2203="外注","",IF(AA2203="",IF(AY2203&lt;&gt;"","×",""),IF(VLOOKUP(AA2203,カレンダマスタ!$H$66:$I$83,2,FALSE)&lt;&gt;AY2203,"×","OK")))))</f>
        <v/>
      </c>
      <c r="BC2203" s="137" t="str">
        <f>IF(E2203="","",VLOOKUP($E2203,カレンダマスタ!$A$4:$E$381,4,FALSE))</f>
        <v/>
      </c>
      <c r="BD2203" s="126" t="str">
        <f>IF(AC2203="社員","",IF(AG2203=0,"",IF(AD2203="NSTC",IF(COUNTIF(カレンダマスタ!$Q$5:$Q$32,G2203)=1,"OK","×"),
IF(AD2203="NS本社",IF(COUNTIF(カレンダマスタ!$T$5:$T$32,G2203)=1,"OK","×"),IF(COUNTIF(カレンダマスタ!$R$5:$R$32,G2203)=1,"OK","×")))))</f>
        <v/>
      </c>
      <c r="BE2203" s="126" t="str">
        <f>IF(AC2203="社員","",IF(G2203="","",IF(R2203&lt;&gt;"","",IF(AF2203="CS","OK",IF(VLOOKUP(E2203,カレンダマスタ!$A$5:$D$381,4,FALSE)&gt;0,"",IF(OR(G2203*24&gt;10.84,H2203*24&lt;14.5)=TRUE,"×","OK"))))))</f>
        <v/>
      </c>
      <c r="BF2203" s="126" t="str">
        <f t="shared" si="696"/>
        <v/>
      </c>
      <c r="BG2203" s="126" t="str">
        <f t="shared" si="694"/>
        <v/>
      </c>
      <c r="BI2203" s="130" t="str">
        <f t="shared" si="703"/>
        <v/>
      </c>
    </row>
    <row r="2204" spans="2:61">
      <c r="B2204" s="111"/>
      <c r="C2204" s="536"/>
      <c r="D2204" s="128"/>
      <c r="E2204" s="214"/>
      <c r="F2204" s="128"/>
      <c r="G2204" s="588"/>
      <c r="H2204" s="588"/>
      <c r="I2204" s="131"/>
      <c r="J2204" s="139"/>
      <c r="K2204" s="131"/>
      <c r="L2204" s="132"/>
      <c r="M2204" s="132"/>
      <c r="N2204" s="141"/>
      <c r="O2204" s="139"/>
      <c r="P2204" s="139"/>
      <c r="Q2204" s="139"/>
      <c r="R2204" s="133"/>
      <c r="S2204" s="134"/>
      <c r="T2204" s="434" t="str">
        <f t="shared" si="697"/>
        <v/>
      </c>
      <c r="U2204" s="429"/>
      <c r="V2204" s="429" t="str">
        <f t="shared" si="698"/>
        <v/>
      </c>
      <c r="W2204" s="298"/>
      <c r="X2204" s="129" t="str">
        <f t="shared" si="704"/>
        <v/>
      </c>
      <c r="Y2204" s="129" t="str">
        <f t="shared" si="699"/>
        <v/>
      </c>
      <c r="Z2204" s="129" t="str">
        <f t="shared" si="700"/>
        <v/>
      </c>
      <c r="AA2204" s="133" t="str">
        <f t="shared" si="706"/>
        <v/>
      </c>
      <c r="AC2204" s="186" t="str">
        <f>AC2171</f>
        <v/>
      </c>
      <c r="AD2204" s="187" t="str">
        <f>AD2171</f>
        <v/>
      </c>
      <c r="AE2204" s="187" t="str">
        <f>AE2171</f>
        <v/>
      </c>
      <c r="AF2204" s="187" t="str">
        <f>AF2171</f>
        <v/>
      </c>
      <c r="AG2204" s="204">
        <f t="shared" si="701"/>
        <v>0</v>
      </c>
      <c r="AI2204" s="160" t="str">
        <f>IF(月報!G2204&lt;&gt;"",月報!G2204,"")</f>
        <v/>
      </c>
      <c r="AJ2204" s="126" t="str">
        <f>IF(月報!W2204&lt;&gt;"",月報!W2204*24,"")</f>
        <v/>
      </c>
      <c r="AK2204" s="126" t="str">
        <f>IF(月報!P2204&lt;&gt;"",月報!P2204,"")</f>
        <v/>
      </c>
      <c r="AL2204" s="126" t="str">
        <f>IF(月報!Q2204&lt;&gt;"",IF(月報!Q2204="平日残","",月報!Q2204),"")</f>
        <v/>
      </c>
      <c r="AM2204" s="126"/>
      <c r="AN2204" s="126" t="str">
        <f t="shared" si="705"/>
        <v/>
      </c>
      <c r="AO2204" s="126" t="str">
        <f>IF($E2204="","",VLOOKUP($E2204,カレンダマスタ!$A$5:$E$381,5,FALSE))</f>
        <v/>
      </c>
      <c r="AQ2204" s="196" t="str">
        <f>IF(G2204="","",IF(VLOOKUP(E2204,カレンダマスタ!$A$5:$D$381,4,FALSE)=0,"",1))</f>
        <v/>
      </c>
      <c r="AR2204" s="136" t="str">
        <f>IF($G2204="","",IF($AD2204="NSTC",INDEX(カレンダマスタ!$I$26:$O$31,MATCH($G2204,カレンダマスタ!$H$26:$H$31,1),MATCH($H2204,カレンダマスタ!$I$25:$O$25,1)),
IF($AD2204="CS本社",INDEX(カレンダマスタ!$I$36:$O$41,MATCH($G2204,カレンダマスタ!$H$36:$H$41,1),MATCH($H2204,カレンダマスタ!$I$35:$O$35,1)),
IF($AD2204="NS本社",INDEX(カレンダマスタ!$I$94:$O$99,MATCH($G2204,カレンダマスタ!$H$95:$H$100,1),MATCH($H2204,カレンダマスタ!$I$93:$O$93,1)),
IF($AD2204="ODC",INDEX(カレンダマスタ!$I$46:$O$51,MATCH($G2204,カレンダマスタ!$H$46:$H$51,1),MATCH($H2204,カレンダマスタ!$I$45:$O$45,1)),
IF($AD2204="NS東京TC",INDEX(カレンダマスタ!$I$56:$O$61,MATCH($G2204,カレンダマスタ!$H$56:$H$61,1),MATCH($H2204,カレンダマスタ!$I$55:$O$55,1)),""))))))</f>
        <v/>
      </c>
      <c r="AS2204" s="126" t="str">
        <f t="shared" si="702"/>
        <v/>
      </c>
      <c r="AU2204" s="137" t="str">
        <f>IF(E2204="","",VLOOKUP($E2204,カレンダマスタ!$A$4:$E$381,4,FALSE))</f>
        <v/>
      </c>
      <c r="AV2204" s="137" t="str">
        <f t="shared" si="707"/>
        <v/>
      </c>
      <c r="AW2204" s="137" t="str">
        <f t="shared" si="708"/>
        <v/>
      </c>
      <c r="AX2204" s="138" t="str">
        <f t="shared" si="709"/>
        <v/>
      </c>
      <c r="AY2204" s="138" t="str">
        <f t="shared" si="710"/>
        <v/>
      </c>
      <c r="AZ2204" s="130" t="str">
        <f>IF(AX2204&amp;AW2204="勤怠未設定","×",IF(AV2204="勤怠修正","×",IF(AC2204="外注","",IF(AA2204="",IF(AY2204&lt;&gt;"","×",""),IF(VLOOKUP(AA2204,カレンダマスタ!$H$66:$I$83,2,FALSE)&lt;&gt;AY2204,"×","OK")))))</f>
        <v/>
      </c>
      <c r="BC2204" s="137" t="str">
        <f>IF(E2204="","",VLOOKUP($E2204,カレンダマスタ!$A$4:$E$381,4,FALSE))</f>
        <v/>
      </c>
      <c r="BD2204" s="126" t="str">
        <f>IF(AC2204="社員","",IF(AG2204=0,"",IF(AD2204="NSTC",IF(COUNTIF(カレンダマスタ!$Q$5:$Q$32,G2204)=1,"OK","×"),
IF(AD2204="NS本社",IF(COUNTIF(カレンダマスタ!$T$5:$T$32,G2204)=1,"OK","×"),IF(COUNTIF(カレンダマスタ!$R$5:$R$32,G2204)=1,"OK","×")))))</f>
        <v/>
      </c>
      <c r="BE2204" s="126" t="str">
        <f>IF(AC2204="社員","",IF(G2204="","",IF(R2204&lt;&gt;"","",IF(AF2204="CS","OK",IF(VLOOKUP(E2204,カレンダマスタ!$A$5:$D$381,4,FALSE)&gt;0,"",IF(OR(G2204*24&gt;10.84,H2204*24&lt;14.5)=TRUE,"×","OK"))))))</f>
        <v/>
      </c>
      <c r="BF2204" s="126" t="str">
        <f t="shared" si="696"/>
        <v/>
      </c>
      <c r="BG2204" s="126" t="str">
        <f t="shared" si="694"/>
        <v/>
      </c>
      <c r="BI2204" s="130" t="str">
        <f t="shared" si="703"/>
        <v/>
      </c>
    </row>
    <row r="2205" spans="2:61" ht="13.8" thickBot="1">
      <c r="B2205" s="161"/>
      <c r="C2205" s="538"/>
      <c r="D2205" s="162"/>
      <c r="E2205" s="215"/>
      <c r="F2205" s="162"/>
      <c r="G2205" s="590"/>
      <c r="H2205" s="590"/>
      <c r="I2205" s="164"/>
      <c r="J2205" s="165"/>
      <c r="K2205" s="164"/>
      <c r="L2205" s="166"/>
      <c r="M2205" s="166"/>
      <c r="N2205" s="167"/>
      <c r="O2205" s="165"/>
      <c r="P2205" s="165"/>
      <c r="Q2205" s="165"/>
      <c r="R2205" s="168"/>
      <c r="S2205" s="169"/>
      <c r="T2205" s="436" t="str">
        <f t="shared" si="697"/>
        <v/>
      </c>
      <c r="U2205" s="432"/>
      <c r="V2205" s="432" t="str">
        <f t="shared" si="698"/>
        <v/>
      </c>
      <c r="W2205" s="298"/>
      <c r="X2205" s="165" t="str">
        <f t="shared" si="704"/>
        <v/>
      </c>
      <c r="Y2205" s="165" t="str">
        <f t="shared" si="699"/>
        <v/>
      </c>
      <c r="Z2205" s="165" t="str">
        <f t="shared" si="700"/>
        <v/>
      </c>
      <c r="AA2205" s="168" t="str">
        <f t="shared" si="706"/>
        <v/>
      </c>
      <c r="AC2205" s="192" t="str">
        <f>AC2171</f>
        <v/>
      </c>
      <c r="AD2205" s="193" t="str">
        <f>AD2171</f>
        <v/>
      </c>
      <c r="AE2205" s="193" t="str">
        <f>AE2171</f>
        <v/>
      </c>
      <c r="AF2205" s="193" t="str">
        <f>AF2171</f>
        <v/>
      </c>
      <c r="AG2205" s="207">
        <f t="shared" si="701"/>
        <v>0</v>
      </c>
      <c r="AI2205" s="170" t="str">
        <f>IF(月報!G2205&lt;&gt;"",月報!G2205,"")</f>
        <v/>
      </c>
      <c r="AJ2205" s="171" t="str">
        <f>IF(月報!W2205&lt;&gt;"",月報!W2205*24,"")</f>
        <v/>
      </c>
      <c r="AK2205" s="171" t="str">
        <f>IF(月報!P2205&lt;&gt;"",月報!P2205,"")</f>
        <v/>
      </c>
      <c r="AL2205" s="171" t="str">
        <f>IF(月報!Q2205&lt;&gt;"",IF(月報!Q2205="平日残","",月報!Q2205),"")</f>
        <v/>
      </c>
      <c r="AM2205" s="171"/>
      <c r="AN2205" s="171" t="str">
        <f t="shared" si="705"/>
        <v/>
      </c>
      <c r="AO2205" s="171" t="str">
        <f>IF($E2205="","",VLOOKUP($E2205,カレンダマスタ!$A$5:$E$381,5,FALSE))</f>
        <v/>
      </c>
      <c r="AQ2205" s="198" t="str">
        <f>IF(G2205="","",IF(VLOOKUP(E2205,カレンダマスタ!$A$5:$D$381,4,FALSE)=0,"",1))</f>
        <v/>
      </c>
      <c r="AR2205" s="172" t="str">
        <f>IF($G2205="","",IF($AD2205="NSTC",INDEX(カレンダマスタ!$I$26:$O$31,MATCH($G2205,カレンダマスタ!$H$26:$H$31,1),MATCH($H2205,カレンダマスタ!$I$25:$O$25,1)),
IF($AD2205="CS本社",INDEX(カレンダマスタ!$I$36:$O$41,MATCH($G2205,カレンダマスタ!$H$36:$H$41,1),MATCH($H2205,カレンダマスタ!$I$35:$O$35,1)),
IF($AD2205="NS本社",INDEX(カレンダマスタ!$I$94:$O$99,MATCH($G2205,カレンダマスタ!$H$95:$H$100,1),MATCH($H2205,カレンダマスタ!$I$93:$O$93,1)),
IF($AD2205="ODC",INDEX(カレンダマスタ!$I$46:$O$51,MATCH($G2205,カレンダマスタ!$H$46:$H$51,1),MATCH($H2205,カレンダマスタ!$I$45:$O$45,1)),
IF($AD2205="NS東京TC",INDEX(カレンダマスタ!$I$56:$O$61,MATCH($G2205,カレンダマスタ!$H$56:$H$61,1),MATCH($H2205,カレンダマスタ!$I$55:$O$55,1)),""))))))</f>
        <v/>
      </c>
      <c r="AS2205" s="171" t="str">
        <f t="shared" si="702"/>
        <v/>
      </c>
      <c r="AU2205" s="173" t="str">
        <f>IF(E2205="","",VLOOKUP($E2205,カレンダマスタ!$A$4:$E$381,4,FALSE))</f>
        <v/>
      </c>
      <c r="AV2205" s="173" t="str">
        <f t="shared" si="707"/>
        <v/>
      </c>
      <c r="AW2205" s="173" t="str">
        <f t="shared" si="708"/>
        <v/>
      </c>
      <c r="AX2205" s="174" t="str">
        <f t="shared" si="709"/>
        <v/>
      </c>
      <c r="AY2205" s="174" t="str">
        <f t="shared" si="710"/>
        <v/>
      </c>
      <c r="AZ2205" s="175" t="str">
        <f>IF(AX2205&amp;AW2205="勤怠未設定","×",IF(AV2205="勤怠修正","×",IF(AC2205="外注","",IF(AA2205="",IF(AY2205&lt;&gt;"","×",""),IF(VLOOKUP(AA2205,カレンダマスタ!$H$66:$I$83,2,FALSE)&lt;&gt;AY2205,"×","OK")))))</f>
        <v/>
      </c>
      <c r="BC2205" s="173" t="str">
        <f>IF(E2205="","",VLOOKUP($E2205,カレンダマスタ!$A$4:$E$381,4,FALSE))</f>
        <v/>
      </c>
      <c r="BD2205" s="171" t="str">
        <f>IF(AC2205="社員","",IF(AG2205=0,"",IF(AD2205="NSTC",IF(COUNTIF(カレンダマスタ!$Q$5:$Q$32,G2205)=1,"OK","×"),
IF(AD2205="NS本社",IF(COUNTIF(カレンダマスタ!$T$5:$T$32,G2205)=1,"OK","×"),IF(COUNTIF(カレンダマスタ!$R$5:$R$32,G2205)=1,"OK","×")))))</f>
        <v/>
      </c>
      <c r="BE2205" s="171" t="str">
        <f>IF(AC2205="社員","",IF(G2205="","",IF(R2205&lt;&gt;"","",IF(AF2205="CS","OK",IF(VLOOKUP(E2205,カレンダマスタ!$A$5:$D$381,4,FALSE)&gt;0,"",IF(OR(G2205*24&gt;10.84,H2205*24&lt;14.5)=TRUE,"×","OK"))))))</f>
        <v/>
      </c>
      <c r="BF2205" s="171" t="str">
        <f t="shared" si="696"/>
        <v/>
      </c>
      <c r="BG2205" s="171" t="str">
        <f t="shared" si="694"/>
        <v/>
      </c>
      <c r="BI2205" s="175" t="str">
        <f t="shared" si="703"/>
        <v/>
      </c>
    </row>
    <row r="2206" spans="2:61">
      <c r="B2206" s="323"/>
      <c r="C2206" s="539"/>
      <c r="D2206" s="324"/>
      <c r="E2206" s="325"/>
      <c r="F2206" s="324"/>
      <c r="G2206" s="591"/>
      <c r="H2206" s="591"/>
      <c r="I2206" s="339"/>
      <c r="J2206" s="320"/>
      <c r="K2206" s="319"/>
      <c r="L2206" s="320"/>
      <c r="M2206" s="320"/>
      <c r="N2206" s="320"/>
      <c r="O2206" s="340"/>
      <c r="P2206" s="340"/>
      <c r="Q2206" s="340"/>
      <c r="R2206" s="327"/>
      <c r="S2206" s="328"/>
      <c r="T2206" s="341"/>
      <c r="U2206" s="342"/>
      <c r="V2206" s="342"/>
      <c r="W2206" s="298"/>
      <c r="X2206" s="326"/>
      <c r="Y2206" s="326"/>
      <c r="Z2206" s="326"/>
      <c r="AA2206" s="327" t="str">
        <f t="shared" si="706"/>
        <v/>
      </c>
      <c r="AC2206" s="541"/>
      <c r="AD2206" s="542"/>
      <c r="AE2206" s="542"/>
      <c r="AF2206" s="542"/>
      <c r="AG2206" s="543"/>
      <c r="AI2206" s="348" t="str">
        <f>IF(月報!G2206&lt;&gt;"",月報!G2206,"")</f>
        <v/>
      </c>
      <c r="AJ2206" s="349" t="str">
        <f>IF(月報!W2206&lt;&gt;"",月報!W2206*24,"")</f>
        <v/>
      </c>
      <c r="AK2206" s="349" t="str">
        <f>IF(月報!P2206&lt;&gt;"",月報!P2206,"")</f>
        <v/>
      </c>
      <c r="AL2206" s="349" t="str">
        <f>IF(月報!Q2206&lt;&gt;"",IF(月報!Q2206="平日残","",月報!Q2206),"")</f>
        <v/>
      </c>
      <c r="AM2206" s="349"/>
      <c r="AN2206" s="349" t="str">
        <f t="shared" si="705"/>
        <v/>
      </c>
      <c r="AO2206" s="349" t="str">
        <f>IF($E2206="","",VLOOKUP($E2206,カレンダマスタ!$A$5:$E$381,5,FALSE))</f>
        <v/>
      </c>
      <c r="AQ2206" s="351"/>
      <c r="AR2206" s="352"/>
      <c r="AS2206" s="349"/>
      <c r="AU2206" s="355"/>
      <c r="AV2206" s="355" t="str">
        <f t="shared" si="707"/>
        <v/>
      </c>
      <c r="AW2206" s="355" t="str">
        <f t="shared" si="708"/>
        <v/>
      </c>
      <c r="AX2206" s="356" t="str">
        <f t="shared" si="709"/>
        <v/>
      </c>
      <c r="AY2206" s="356" t="str">
        <f t="shared" si="710"/>
        <v/>
      </c>
      <c r="AZ2206" s="357" t="str">
        <f>IF(AX2206&amp;AW2206="勤怠未設定","×",IF(AV2206="勤怠修正","×",IF(AC2206="外注","",IF(AA2206="",IF(AY2206&lt;&gt;"","×",""),IF(VLOOKUP(AA2206,カレンダマスタ!$H$66:$I$83,2,FALSE)&lt;&gt;AY2206,"×","OK")))))</f>
        <v/>
      </c>
      <c r="BC2206" s="355"/>
      <c r="BD2206" s="349"/>
      <c r="BE2206" s="349"/>
      <c r="BF2206" s="349" t="str">
        <f t="shared" si="696"/>
        <v/>
      </c>
      <c r="BG2206" s="349"/>
      <c r="BI2206" s="357" t="str">
        <f t="shared" ref="BI2206:BI2215" si="711">IF(OR(AO2206="×",AS2206="×",AZ2206="×",BD2206="×",BE2206="×",BF2206="TW未入力",BF2206="週報未入力",BG2206="×"),"×","")</f>
        <v/>
      </c>
    </row>
    <row r="2207" spans="2:61">
      <c r="B2207" s="323"/>
      <c r="C2207" s="539"/>
      <c r="D2207" s="324"/>
      <c r="E2207" s="325"/>
      <c r="F2207" s="324"/>
      <c r="G2207" s="591"/>
      <c r="H2207" s="591"/>
      <c r="I2207" s="339"/>
      <c r="J2207" s="320"/>
      <c r="K2207" s="319"/>
      <c r="L2207" s="320"/>
      <c r="M2207" s="320"/>
      <c r="N2207" s="320"/>
      <c r="O2207" s="340"/>
      <c r="P2207" s="340"/>
      <c r="Q2207" s="340"/>
      <c r="R2207" s="327"/>
      <c r="S2207" s="328"/>
      <c r="T2207" s="341"/>
      <c r="U2207" s="342"/>
      <c r="V2207" s="342"/>
      <c r="W2207" s="298"/>
      <c r="X2207" s="326"/>
      <c r="Y2207" s="326"/>
      <c r="Z2207" s="326"/>
      <c r="AA2207" s="327" t="str">
        <f t="shared" si="706"/>
        <v/>
      </c>
      <c r="AC2207" s="544"/>
      <c r="AD2207" s="545"/>
      <c r="AE2207" s="545"/>
      <c r="AF2207" s="545"/>
      <c r="AG2207" s="546"/>
      <c r="AI2207" s="348" t="str">
        <f>IF(月報!G2207&lt;&gt;"",月報!G2207,"")</f>
        <v/>
      </c>
      <c r="AJ2207" s="349" t="str">
        <f>IF(月報!W2207&lt;&gt;"",月報!W2207*24,"")</f>
        <v/>
      </c>
      <c r="AK2207" s="349" t="str">
        <f>IF(月報!P2207&lt;&gt;"",月報!P2207,"")</f>
        <v/>
      </c>
      <c r="AL2207" s="349" t="str">
        <f>IF(月報!Q2207&lt;&gt;"",IF(月報!Q2207="平日残","",月報!Q2207),"")</f>
        <v/>
      </c>
      <c r="AM2207" s="349"/>
      <c r="AN2207" s="349" t="str">
        <f t="shared" si="705"/>
        <v/>
      </c>
      <c r="AO2207" s="349" t="str">
        <f>IF($E2207="","",VLOOKUP($E2207,カレンダマスタ!$A$5:$E$381,5,FALSE))</f>
        <v/>
      </c>
      <c r="AQ2207" s="351"/>
      <c r="AR2207" s="352"/>
      <c r="AS2207" s="349"/>
      <c r="AU2207" s="355"/>
      <c r="AV2207" s="355" t="str">
        <f t="shared" si="707"/>
        <v/>
      </c>
      <c r="AW2207" s="355" t="str">
        <f t="shared" si="708"/>
        <v/>
      </c>
      <c r="AX2207" s="356" t="str">
        <f t="shared" si="709"/>
        <v/>
      </c>
      <c r="AY2207" s="356" t="str">
        <f t="shared" si="710"/>
        <v/>
      </c>
      <c r="AZ2207" s="357" t="str">
        <f>IF(AX2207&amp;AW2207="勤怠未設定","×",IF(AV2207="勤怠修正","×",IF(AC2207="外注","",IF(AA2207="",IF(AY2207&lt;&gt;"","×",""),IF(VLOOKUP(AA2207,カレンダマスタ!$H$66:$I$83,2,FALSE)&lt;&gt;AY2207,"×","OK")))))</f>
        <v/>
      </c>
      <c r="BC2207" s="355"/>
      <c r="BD2207" s="349"/>
      <c r="BE2207" s="349"/>
      <c r="BF2207" s="349" t="str">
        <f t="shared" si="696"/>
        <v/>
      </c>
      <c r="BG2207" s="349"/>
      <c r="BI2207" s="357" t="str">
        <f t="shared" si="711"/>
        <v/>
      </c>
    </row>
    <row r="2208" spans="2:61">
      <c r="B2208" s="323"/>
      <c r="C2208" s="539"/>
      <c r="D2208" s="324"/>
      <c r="E2208" s="325"/>
      <c r="F2208" s="324"/>
      <c r="G2208" s="591"/>
      <c r="H2208" s="591"/>
      <c r="I2208" s="339"/>
      <c r="J2208" s="320"/>
      <c r="K2208" s="319"/>
      <c r="L2208" s="320"/>
      <c r="M2208" s="320"/>
      <c r="N2208" s="320"/>
      <c r="O2208" s="340"/>
      <c r="P2208" s="340"/>
      <c r="Q2208" s="340"/>
      <c r="R2208" s="327"/>
      <c r="S2208" s="328"/>
      <c r="T2208" s="341"/>
      <c r="U2208" s="342"/>
      <c r="V2208" s="342"/>
      <c r="W2208" s="298"/>
      <c r="X2208" s="326"/>
      <c r="Y2208" s="326"/>
      <c r="Z2208" s="326"/>
      <c r="AA2208" s="327" t="str">
        <f t="shared" si="706"/>
        <v/>
      </c>
      <c r="AC2208" s="544"/>
      <c r="AD2208" s="545"/>
      <c r="AE2208" s="545"/>
      <c r="AF2208" s="545"/>
      <c r="AG2208" s="546"/>
      <c r="AI2208" s="348" t="str">
        <f>IF(月報!G2208&lt;&gt;"",月報!G2208,"")</f>
        <v/>
      </c>
      <c r="AJ2208" s="349" t="str">
        <f>IF(月報!W2208&lt;&gt;"",月報!W2208*24,"")</f>
        <v/>
      </c>
      <c r="AK2208" s="349" t="str">
        <f>IF(月報!P2208&lt;&gt;"",月報!P2208,"")</f>
        <v/>
      </c>
      <c r="AL2208" s="349" t="str">
        <f>IF(月報!Q2208&lt;&gt;"",IF(月報!Q2208="平日残","",月報!Q2208),"")</f>
        <v/>
      </c>
      <c r="AM2208" s="349"/>
      <c r="AN2208" s="349" t="str">
        <f t="shared" si="705"/>
        <v/>
      </c>
      <c r="AO2208" s="349" t="str">
        <f>IF($E2208="","",VLOOKUP($E2208,カレンダマスタ!$A$5:$E$381,5,FALSE))</f>
        <v/>
      </c>
      <c r="AQ2208" s="351"/>
      <c r="AR2208" s="352"/>
      <c r="AS2208" s="349"/>
      <c r="AU2208" s="355"/>
      <c r="AV2208" s="355" t="str">
        <f t="shared" si="707"/>
        <v/>
      </c>
      <c r="AW2208" s="355" t="str">
        <f t="shared" si="708"/>
        <v/>
      </c>
      <c r="AX2208" s="356" t="str">
        <f t="shared" si="709"/>
        <v/>
      </c>
      <c r="AY2208" s="356" t="str">
        <f t="shared" si="710"/>
        <v/>
      </c>
      <c r="AZ2208" s="357" t="str">
        <f>IF(AX2208&amp;AW2208="勤怠未設定","×",IF(AV2208="勤怠修正","×",IF(AC2208="外注","",IF(AA2208="",IF(AY2208&lt;&gt;"","×",""),IF(VLOOKUP(AA2208,カレンダマスタ!$H$66:$I$83,2,FALSE)&lt;&gt;AY2208,"×","OK")))))</f>
        <v/>
      </c>
      <c r="BC2208" s="355"/>
      <c r="BD2208" s="349"/>
      <c r="BE2208" s="349"/>
      <c r="BF2208" s="349" t="str">
        <f t="shared" si="696"/>
        <v/>
      </c>
      <c r="BG2208" s="349"/>
      <c r="BI2208" s="357" t="str">
        <f t="shared" si="711"/>
        <v/>
      </c>
    </row>
    <row r="2209" spans="2:61">
      <c r="B2209" s="323"/>
      <c r="C2209" s="539"/>
      <c r="D2209" s="324"/>
      <c r="E2209" s="325"/>
      <c r="F2209" s="324"/>
      <c r="G2209" s="591"/>
      <c r="H2209" s="591"/>
      <c r="I2209" s="339"/>
      <c r="J2209" s="320"/>
      <c r="K2209" s="319"/>
      <c r="L2209" s="320"/>
      <c r="M2209" s="320"/>
      <c r="N2209" s="320"/>
      <c r="O2209" s="340"/>
      <c r="P2209" s="340"/>
      <c r="Q2209" s="340"/>
      <c r="R2209" s="327"/>
      <c r="S2209" s="328"/>
      <c r="T2209" s="341"/>
      <c r="U2209" s="342"/>
      <c r="V2209" s="342"/>
      <c r="W2209" s="298"/>
      <c r="X2209" s="326"/>
      <c r="Y2209" s="326"/>
      <c r="Z2209" s="326"/>
      <c r="AA2209" s="327" t="str">
        <f t="shared" si="706"/>
        <v/>
      </c>
      <c r="AC2209" s="544"/>
      <c r="AD2209" s="545"/>
      <c r="AE2209" s="545"/>
      <c r="AF2209" s="545"/>
      <c r="AG2209" s="546"/>
      <c r="AI2209" s="348" t="str">
        <f>IF(月報!G2209&lt;&gt;"",月報!G2209,"")</f>
        <v/>
      </c>
      <c r="AJ2209" s="349" t="str">
        <f>IF(月報!W2209&lt;&gt;"",月報!W2209*24,"")</f>
        <v/>
      </c>
      <c r="AK2209" s="349" t="str">
        <f>IF(月報!P2209&lt;&gt;"",月報!P2209,"")</f>
        <v/>
      </c>
      <c r="AL2209" s="349" t="str">
        <f>IF(月報!Q2209&lt;&gt;"",IF(月報!Q2209="平日残","",月報!Q2209),"")</f>
        <v/>
      </c>
      <c r="AM2209" s="349"/>
      <c r="AN2209" s="349" t="str">
        <f t="shared" si="705"/>
        <v/>
      </c>
      <c r="AO2209" s="349" t="str">
        <f>IF($E2209="","",VLOOKUP($E2209,カレンダマスタ!$A$5:$E$381,5,FALSE))</f>
        <v/>
      </c>
      <c r="AQ2209" s="351"/>
      <c r="AR2209" s="352"/>
      <c r="AS2209" s="349"/>
      <c r="AU2209" s="355"/>
      <c r="AV2209" s="355" t="str">
        <f t="shared" si="707"/>
        <v/>
      </c>
      <c r="AW2209" s="355" t="str">
        <f t="shared" si="708"/>
        <v/>
      </c>
      <c r="AX2209" s="356" t="str">
        <f t="shared" si="709"/>
        <v/>
      </c>
      <c r="AY2209" s="356" t="str">
        <f t="shared" si="710"/>
        <v/>
      </c>
      <c r="AZ2209" s="357" t="str">
        <f>IF(AX2209&amp;AW2209="勤怠未設定","×",IF(AV2209="勤怠修正","×",IF(AC2209="外注","",IF(AA2209="",IF(AY2209&lt;&gt;"","×",""),IF(VLOOKUP(AA2209,カレンダマスタ!$H$66:$I$83,2,FALSE)&lt;&gt;AY2209,"×","OK")))))</f>
        <v/>
      </c>
      <c r="BC2209" s="355"/>
      <c r="BD2209" s="349"/>
      <c r="BE2209" s="349"/>
      <c r="BF2209" s="349" t="str">
        <f t="shared" si="696"/>
        <v/>
      </c>
      <c r="BG2209" s="349"/>
      <c r="BI2209" s="357" t="str">
        <f t="shared" si="711"/>
        <v/>
      </c>
    </row>
    <row r="2210" spans="2:61">
      <c r="B2210" s="323"/>
      <c r="C2210" s="539"/>
      <c r="D2210" s="324"/>
      <c r="E2210" s="325"/>
      <c r="F2210" s="324"/>
      <c r="G2210" s="591"/>
      <c r="H2210" s="591"/>
      <c r="I2210" s="339"/>
      <c r="J2210" s="320"/>
      <c r="K2210" s="319"/>
      <c r="L2210" s="320"/>
      <c r="M2210" s="320"/>
      <c r="N2210" s="320"/>
      <c r="O2210" s="340"/>
      <c r="P2210" s="340"/>
      <c r="Q2210" s="340"/>
      <c r="R2210" s="327"/>
      <c r="S2210" s="328"/>
      <c r="T2210" s="341"/>
      <c r="U2210" s="342"/>
      <c r="V2210" s="342"/>
      <c r="W2210" s="298"/>
      <c r="X2210" s="326"/>
      <c r="Y2210" s="326"/>
      <c r="Z2210" s="326"/>
      <c r="AA2210" s="327" t="str">
        <f t="shared" si="706"/>
        <v/>
      </c>
      <c r="AC2210" s="544"/>
      <c r="AD2210" s="545"/>
      <c r="AE2210" s="545"/>
      <c r="AF2210" s="545"/>
      <c r="AG2210" s="546"/>
      <c r="AI2210" s="348" t="str">
        <f>IF(月報!G2210&lt;&gt;"",月報!G2210,"")</f>
        <v/>
      </c>
      <c r="AJ2210" s="349" t="str">
        <f>IF(月報!W2210&lt;&gt;"",月報!W2210*24,"")</f>
        <v/>
      </c>
      <c r="AK2210" s="349" t="str">
        <f>IF(月報!P2210&lt;&gt;"",月報!P2210,"")</f>
        <v/>
      </c>
      <c r="AL2210" s="349" t="str">
        <f>IF(月報!Q2210&lt;&gt;"",IF(月報!Q2210="平日残","",月報!Q2210),"")</f>
        <v/>
      </c>
      <c r="AM2210" s="349"/>
      <c r="AN2210" s="349" t="str">
        <f t="shared" si="705"/>
        <v/>
      </c>
      <c r="AO2210" s="349" t="str">
        <f>IF($E2210="","",VLOOKUP($E2210,カレンダマスタ!$A$5:$E$381,5,FALSE))</f>
        <v/>
      </c>
      <c r="AQ2210" s="351"/>
      <c r="AR2210" s="352"/>
      <c r="AS2210" s="349"/>
      <c r="AU2210" s="355"/>
      <c r="AV2210" s="355" t="str">
        <f t="shared" si="707"/>
        <v/>
      </c>
      <c r="AW2210" s="355" t="str">
        <f t="shared" si="708"/>
        <v/>
      </c>
      <c r="AX2210" s="356" t="str">
        <f t="shared" si="709"/>
        <v/>
      </c>
      <c r="AY2210" s="356" t="str">
        <f t="shared" si="710"/>
        <v/>
      </c>
      <c r="AZ2210" s="357" t="str">
        <f>IF(AX2210&amp;AW2210="勤怠未設定","×",IF(AV2210="勤怠修正","×",IF(AC2210="外注","",IF(AA2210="",IF(AY2210&lt;&gt;"","×",""),IF(VLOOKUP(AA2210,カレンダマスタ!$H$66:$I$83,2,FALSE)&lt;&gt;AY2210,"×","OK")))))</f>
        <v/>
      </c>
      <c r="BC2210" s="355"/>
      <c r="BD2210" s="349"/>
      <c r="BE2210" s="349"/>
      <c r="BF2210" s="349" t="str">
        <f t="shared" si="696"/>
        <v/>
      </c>
      <c r="BG2210" s="349"/>
      <c r="BI2210" s="357" t="str">
        <f t="shared" si="711"/>
        <v/>
      </c>
    </row>
    <row r="2211" spans="2:61">
      <c r="B2211" s="323"/>
      <c r="C2211" s="539"/>
      <c r="D2211" s="324"/>
      <c r="E2211" s="325"/>
      <c r="F2211" s="324"/>
      <c r="G2211" s="591"/>
      <c r="H2211" s="591"/>
      <c r="I2211" s="339"/>
      <c r="J2211" s="320"/>
      <c r="K2211" s="319"/>
      <c r="L2211" s="320"/>
      <c r="M2211" s="320"/>
      <c r="N2211" s="320"/>
      <c r="O2211" s="340"/>
      <c r="P2211" s="340"/>
      <c r="Q2211" s="340"/>
      <c r="R2211" s="327"/>
      <c r="S2211" s="328"/>
      <c r="T2211" s="341"/>
      <c r="U2211" s="342"/>
      <c r="V2211" s="342"/>
      <c r="W2211" s="298"/>
      <c r="X2211" s="326"/>
      <c r="Y2211" s="326"/>
      <c r="Z2211" s="326"/>
      <c r="AA2211" s="327" t="str">
        <f t="shared" si="706"/>
        <v/>
      </c>
      <c r="AC2211" s="544"/>
      <c r="AD2211" s="545"/>
      <c r="AE2211" s="545"/>
      <c r="AF2211" s="545"/>
      <c r="AG2211" s="546"/>
      <c r="AI2211" s="348" t="str">
        <f>IF(月報!G2211&lt;&gt;"",月報!G2211,"")</f>
        <v/>
      </c>
      <c r="AJ2211" s="349" t="str">
        <f>IF(月報!W2211&lt;&gt;"",月報!W2211*24,"")</f>
        <v/>
      </c>
      <c r="AK2211" s="349" t="str">
        <f>IF(月報!P2211&lt;&gt;"",月報!P2211,"")</f>
        <v/>
      </c>
      <c r="AL2211" s="349" t="str">
        <f>IF(月報!Q2211&lt;&gt;"",IF(月報!Q2211="平日残","",月報!Q2211),"")</f>
        <v/>
      </c>
      <c r="AM2211" s="349"/>
      <c r="AN2211" s="349" t="str">
        <f t="shared" si="705"/>
        <v/>
      </c>
      <c r="AO2211" s="349" t="str">
        <f>IF($E2211="","",VLOOKUP($E2211,カレンダマスタ!$A$5:$E$381,5,FALSE))</f>
        <v/>
      </c>
      <c r="AQ2211" s="351"/>
      <c r="AR2211" s="352"/>
      <c r="AS2211" s="349"/>
      <c r="AU2211" s="355"/>
      <c r="AV2211" s="355" t="str">
        <f t="shared" si="707"/>
        <v/>
      </c>
      <c r="AW2211" s="355" t="str">
        <f t="shared" si="708"/>
        <v/>
      </c>
      <c r="AX2211" s="356" t="str">
        <f t="shared" si="709"/>
        <v/>
      </c>
      <c r="AY2211" s="356" t="str">
        <f t="shared" si="710"/>
        <v/>
      </c>
      <c r="AZ2211" s="357" t="str">
        <f>IF(AX2211&amp;AW2211="勤怠未設定","×",IF(AV2211="勤怠修正","×",IF(AC2211="外注","",IF(AA2211="",IF(AY2211&lt;&gt;"","×",""),IF(VLOOKUP(AA2211,カレンダマスタ!$H$66:$I$83,2,FALSE)&lt;&gt;AY2211,"×","OK")))))</f>
        <v/>
      </c>
      <c r="BC2211" s="355"/>
      <c r="BD2211" s="349"/>
      <c r="BE2211" s="349"/>
      <c r="BF2211" s="349" t="str">
        <f t="shared" si="696"/>
        <v/>
      </c>
      <c r="BG2211" s="349"/>
      <c r="BI2211" s="357" t="str">
        <f t="shared" si="711"/>
        <v/>
      </c>
    </row>
    <row r="2212" spans="2:61">
      <c r="B2212" s="323"/>
      <c r="C2212" s="539"/>
      <c r="D2212" s="324"/>
      <c r="E2212" s="325"/>
      <c r="F2212" s="324"/>
      <c r="G2212" s="591"/>
      <c r="H2212" s="591"/>
      <c r="I2212" s="339"/>
      <c r="J2212" s="320"/>
      <c r="K2212" s="319"/>
      <c r="L2212" s="320"/>
      <c r="M2212" s="320"/>
      <c r="N2212" s="320"/>
      <c r="O2212" s="340"/>
      <c r="P2212" s="340"/>
      <c r="Q2212" s="340"/>
      <c r="R2212" s="327"/>
      <c r="S2212" s="328"/>
      <c r="T2212" s="341"/>
      <c r="U2212" s="342"/>
      <c r="V2212" s="342"/>
      <c r="W2212" s="298"/>
      <c r="X2212" s="326"/>
      <c r="Y2212" s="326"/>
      <c r="Z2212" s="326"/>
      <c r="AA2212" s="327" t="str">
        <f t="shared" si="706"/>
        <v/>
      </c>
      <c r="AC2212" s="544"/>
      <c r="AD2212" s="545"/>
      <c r="AE2212" s="545"/>
      <c r="AF2212" s="545"/>
      <c r="AG2212" s="546"/>
      <c r="AI2212" s="348" t="str">
        <f>IF(月報!G2212&lt;&gt;"",月報!G2212,"")</f>
        <v/>
      </c>
      <c r="AJ2212" s="349" t="str">
        <f>IF(月報!W2212&lt;&gt;"",月報!W2212*24,"")</f>
        <v/>
      </c>
      <c r="AK2212" s="349" t="str">
        <f>IF(月報!P2212&lt;&gt;"",月報!P2212,"")</f>
        <v/>
      </c>
      <c r="AL2212" s="349" t="str">
        <f>IF(月報!Q2212&lt;&gt;"",IF(月報!Q2212="平日残","",月報!Q2212),"")</f>
        <v/>
      </c>
      <c r="AM2212" s="349"/>
      <c r="AN2212" s="349" t="str">
        <f t="shared" si="705"/>
        <v/>
      </c>
      <c r="AO2212" s="349" t="str">
        <f>IF($E2212="","",VLOOKUP($E2212,カレンダマスタ!$A$5:$E$381,5,FALSE))</f>
        <v/>
      </c>
      <c r="AQ2212" s="351"/>
      <c r="AR2212" s="352"/>
      <c r="AS2212" s="349"/>
      <c r="AU2212" s="355"/>
      <c r="AV2212" s="355" t="str">
        <f t="shared" si="707"/>
        <v/>
      </c>
      <c r="AW2212" s="355" t="str">
        <f t="shared" si="708"/>
        <v/>
      </c>
      <c r="AX2212" s="356" t="str">
        <f t="shared" si="709"/>
        <v/>
      </c>
      <c r="AY2212" s="356" t="str">
        <f t="shared" si="710"/>
        <v/>
      </c>
      <c r="AZ2212" s="357" t="str">
        <f>IF(AX2212&amp;AW2212="勤怠未設定","×",IF(AV2212="勤怠修正","×",IF(AC2212="外注","",IF(AA2212="",IF(AY2212&lt;&gt;"","×",""),IF(VLOOKUP(AA2212,カレンダマスタ!$H$66:$I$83,2,FALSE)&lt;&gt;AY2212,"×","OK")))))</f>
        <v/>
      </c>
      <c r="BC2212" s="355"/>
      <c r="BD2212" s="349"/>
      <c r="BE2212" s="349"/>
      <c r="BF2212" s="349" t="str">
        <f t="shared" si="696"/>
        <v/>
      </c>
      <c r="BG2212" s="349"/>
      <c r="BI2212" s="357" t="str">
        <f t="shared" si="711"/>
        <v/>
      </c>
    </row>
    <row r="2213" spans="2:61">
      <c r="B2213" s="323"/>
      <c r="C2213" s="539"/>
      <c r="D2213" s="324"/>
      <c r="E2213" s="325"/>
      <c r="F2213" s="324"/>
      <c r="G2213" s="591"/>
      <c r="H2213" s="591"/>
      <c r="I2213" s="339"/>
      <c r="J2213" s="320"/>
      <c r="K2213" s="319"/>
      <c r="L2213" s="320"/>
      <c r="M2213" s="320"/>
      <c r="N2213" s="320"/>
      <c r="O2213" s="340"/>
      <c r="P2213" s="340"/>
      <c r="Q2213" s="340"/>
      <c r="R2213" s="327"/>
      <c r="S2213" s="328"/>
      <c r="T2213" s="341"/>
      <c r="U2213" s="342"/>
      <c r="V2213" s="342"/>
      <c r="W2213" s="298"/>
      <c r="X2213" s="326"/>
      <c r="Y2213" s="326"/>
      <c r="Z2213" s="326"/>
      <c r="AA2213" s="327" t="str">
        <f t="shared" si="706"/>
        <v/>
      </c>
      <c r="AC2213" s="544"/>
      <c r="AD2213" s="545"/>
      <c r="AE2213" s="545"/>
      <c r="AF2213" s="545"/>
      <c r="AG2213" s="546"/>
      <c r="AI2213" s="348" t="str">
        <f>IF(月報!G2213&lt;&gt;"",月報!G2213,"")</f>
        <v/>
      </c>
      <c r="AJ2213" s="349" t="str">
        <f>IF(月報!W2213&lt;&gt;"",月報!W2213*24,"")</f>
        <v/>
      </c>
      <c r="AK2213" s="349" t="str">
        <f>IF(月報!P2213&lt;&gt;"",月報!P2213,"")</f>
        <v/>
      </c>
      <c r="AL2213" s="349" t="str">
        <f>IF(月報!Q2213&lt;&gt;"",IF(月報!Q2213="平日残","",月報!Q2213),"")</f>
        <v/>
      </c>
      <c r="AM2213" s="349"/>
      <c r="AN2213" s="349" t="str">
        <f t="shared" si="705"/>
        <v/>
      </c>
      <c r="AO2213" s="349" t="str">
        <f>IF($E2213="","",VLOOKUP($E2213,カレンダマスタ!$A$5:$E$381,5,FALSE))</f>
        <v/>
      </c>
      <c r="AQ2213" s="351"/>
      <c r="AR2213" s="352"/>
      <c r="AS2213" s="349"/>
      <c r="AU2213" s="355"/>
      <c r="AV2213" s="355" t="str">
        <f t="shared" si="707"/>
        <v/>
      </c>
      <c r="AW2213" s="355" t="str">
        <f t="shared" si="708"/>
        <v/>
      </c>
      <c r="AX2213" s="356" t="str">
        <f t="shared" si="709"/>
        <v/>
      </c>
      <c r="AY2213" s="356" t="str">
        <f t="shared" si="710"/>
        <v/>
      </c>
      <c r="AZ2213" s="357" t="str">
        <f>IF(AX2213&amp;AW2213="勤怠未設定","×",IF(AV2213="勤怠修正","×",IF(AC2213="外注","",IF(AA2213="",IF(AY2213&lt;&gt;"","×",""),IF(VLOOKUP(AA2213,カレンダマスタ!$H$66:$I$83,2,FALSE)&lt;&gt;AY2213,"×","OK")))))</f>
        <v/>
      </c>
      <c r="BC2213" s="355"/>
      <c r="BD2213" s="349"/>
      <c r="BE2213" s="349"/>
      <c r="BF2213" s="349" t="str">
        <f t="shared" si="696"/>
        <v/>
      </c>
      <c r="BG2213" s="349"/>
      <c r="BI2213" s="357" t="str">
        <f t="shared" si="711"/>
        <v/>
      </c>
    </row>
    <row r="2214" spans="2:61">
      <c r="B2214" s="323"/>
      <c r="C2214" s="539"/>
      <c r="D2214" s="324"/>
      <c r="E2214" s="325"/>
      <c r="F2214" s="324"/>
      <c r="G2214" s="591"/>
      <c r="H2214" s="591"/>
      <c r="I2214" s="339"/>
      <c r="J2214" s="320"/>
      <c r="K2214" s="319"/>
      <c r="L2214" s="320"/>
      <c r="M2214" s="320"/>
      <c r="N2214" s="320"/>
      <c r="O2214" s="340"/>
      <c r="P2214" s="340"/>
      <c r="Q2214" s="340"/>
      <c r="R2214" s="327"/>
      <c r="S2214" s="328"/>
      <c r="T2214" s="341"/>
      <c r="U2214" s="342"/>
      <c r="V2214" s="342"/>
      <c r="W2214" s="298"/>
      <c r="X2214" s="326"/>
      <c r="Y2214" s="326"/>
      <c r="Z2214" s="326"/>
      <c r="AA2214" s="327" t="str">
        <f t="shared" si="706"/>
        <v/>
      </c>
      <c r="AC2214" s="544"/>
      <c r="AD2214" s="545"/>
      <c r="AE2214" s="545"/>
      <c r="AF2214" s="545"/>
      <c r="AG2214" s="546"/>
      <c r="AI2214" s="348" t="str">
        <f>IF(月報!G2214&lt;&gt;"",月報!G2214,"")</f>
        <v/>
      </c>
      <c r="AJ2214" s="349" t="str">
        <f>IF(月報!W2214&lt;&gt;"",月報!W2214*24,"")</f>
        <v/>
      </c>
      <c r="AK2214" s="349" t="str">
        <f>IF(月報!P2214&lt;&gt;"",月報!P2214,"")</f>
        <v/>
      </c>
      <c r="AL2214" s="349" t="str">
        <f>IF(月報!Q2214&lt;&gt;"",IF(月報!Q2214="平日残","",月報!Q2214),"")</f>
        <v/>
      </c>
      <c r="AM2214" s="349"/>
      <c r="AN2214" s="349" t="str">
        <f t="shared" si="705"/>
        <v/>
      </c>
      <c r="AO2214" s="349" t="str">
        <f>IF($E2214="","",VLOOKUP($E2214,カレンダマスタ!$A$5:$E$381,5,FALSE))</f>
        <v/>
      </c>
      <c r="AQ2214" s="351"/>
      <c r="AR2214" s="352"/>
      <c r="AS2214" s="349"/>
      <c r="AU2214" s="355"/>
      <c r="AV2214" s="355" t="str">
        <f t="shared" si="707"/>
        <v/>
      </c>
      <c r="AW2214" s="355" t="str">
        <f t="shared" si="708"/>
        <v/>
      </c>
      <c r="AX2214" s="356" t="str">
        <f t="shared" si="709"/>
        <v/>
      </c>
      <c r="AY2214" s="356" t="str">
        <f t="shared" si="710"/>
        <v/>
      </c>
      <c r="AZ2214" s="357" t="str">
        <f>IF(AX2214&amp;AW2214="勤怠未設定","×",IF(AV2214="勤怠修正","×",IF(AC2214="外注","",IF(AA2214="",IF(AY2214&lt;&gt;"","×",""),IF(VLOOKUP(AA2214,カレンダマスタ!$H$66:$I$83,2,FALSE)&lt;&gt;AY2214,"×","OK")))))</f>
        <v/>
      </c>
      <c r="BC2214" s="355"/>
      <c r="BD2214" s="349"/>
      <c r="BE2214" s="349"/>
      <c r="BF2214" s="349" t="str">
        <f t="shared" si="696"/>
        <v/>
      </c>
      <c r="BG2214" s="349"/>
      <c r="BI2214" s="357" t="str">
        <f t="shared" si="711"/>
        <v/>
      </c>
    </row>
    <row r="2215" spans="2:61" ht="13.8" thickBot="1">
      <c r="B2215" s="329"/>
      <c r="C2215" s="540"/>
      <c r="D2215" s="330"/>
      <c r="E2215" s="331"/>
      <c r="F2215" s="330"/>
      <c r="G2215" s="592"/>
      <c r="H2215" s="592"/>
      <c r="I2215" s="343"/>
      <c r="J2215" s="322"/>
      <c r="K2215" s="321"/>
      <c r="L2215" s="322"/>
      <c r="M2215" s="322"/>
      <c r="N2215" s="322"/>
      <c r="O2215" s="344"/>
      <c r="P2215" s="344"/>
      <c r="Q2215" s="344"/>
      <c r="R2215" s="333"/>
      <c r="S2215" s="334"/>
      <c r="T2215" s="345"/>
      <c r="U2215" s="346"/>
      <c r="V2215" s="346"/>
      <c r="W2215" s="298"/>
      <c r="X2215" s="332"/>
      <c r="Y2215" s="332"/>
      <c r="Z2215" s="332"/>
      <c r="AA2215" s="333" t="str">
        <f t="shared" si="706"/>
        <v/>
      </c>
      <c r="AC2215" s="547"/>
      <c r="AD2215" s="548"/>
      <c r="AE2215" s="548"/>
      <c r="AF2215" s="548"/>
      <c r="AG2215" s="549"/>
      <c r="AI2215" s="348" t="str">
        <f>IF(月報!G2215&lt;&gt;"",月報!G2215,"")</f>
        <v/>
      </c>
      <c r="AJ2215" s="350" t="str">
        <f>IF(月報!W2215&lt;&gt;"",月報!W2215*24,"")</f>
        <v/>
      </c>
      <c r="AK2215" s="350" t="str">
        <f>IF(月報!P2215&lt;&gt;"",月報!P2215,"")</f>
        <v/>
      </c>
      <c r="AL2215" s="350" t="str">
        <f>IF(月報!Q2215&lt;&gt;"",IF(月報!Q2215="平日残","",月報!Q2215),"")</f>
        <v/>
      </c>
      <c r="AM2215" s="350"/>
      <c r="AN2215" s="350" t="str">
        <f t="shared" si="705"/>
        <v/>
      </c>
      <c r="AO2215" s="350" t="str">
        <f>IF($E2215="","",VLOOKUP($E2215,カレンダマスタ!$A$5:$E$381,5,FALSE))</f>
        <v/>
      </c>
      <c r="AP2215" s="347"/>
      <c r="AQ2215" s="353"/>
      <c r="AR2215" s="354"/>
      <c r="AS2215" s="350"/>
      <c r="AT2215" s="347"/>
      <c r="AU2215" s="358"/>
      <c r="AV2215" s="358" t="str">
        <f t="shared" si="707"/>
        <v/>
      </c>
      <c r="AW2215" s="358" t="str">
        <f t="shared" si="708"/>
        <v/>
      </c>
      <c r="AX2215" s="359" t="str">
        <f t="shared" si="709"/>
        <v/>
      </c>
      <c r="AY2215" s="359" t="str">
        <f t="shared" si="710"/>
        <v/>
      </c>
      <c r="AZ2215" s="360" t="str">
        <f>IF(AX2215&amp;AW2215="勤怠未設定","×",IF(AV2215="勤怠修正","×",IF(AC2215="外注","",IF(AA2215="",IF(AY2215&lt;&gt;"","×",""),IF(VLOOKUP(AA2215,カレンダマスタ!$H$66:$I$83,2,FALSE)&lt;&gt;AY2215,"×","OK")))))</f>
        <v/>
      </c>
      <c r="BC2215" s="358"/>
      <c r="BD2215" s="350"/>
      <c r="BE2215" s="350"/>
      <c r="BF2215" s="350" t="str">
        <f t="shared" si="696"/>
        <v/>
      </c>
      <c r="BG2215" s="350"/>
      <c r="BI2215" s="360" t="str">
        <f t="shared" si="711"/>
        <v/>
      </c>
    </row>
    <row r="2216" spans="2:61">
      <c r="B2216" s="176">
        <f>B2171+1</f>
        <v>49</v>
      </c>
      <c r="C2216" s="535"/>
      <c r="D2216" s="112"/>
      <c r="E2216" s="582"/>
      <c r="F2216" s="112"/>
      <c r="G2216" s="587"/>
      <c r="H2216" s="587"/>
      <c r="I2216" s="114"/>
      <c r="J2216" s="118"/>
      <c r="K2216" s="115"/>
      <c r="L2216" s="116"/>
      <c r="M2216" s="116"/>
      <c r="N2216" s="117"/>
      <c r="O2216" s="118"/>
      <c r="P2216" s="118"/>
      <c r="Q2216" s="118"/>
      <c r="R2216" s="119"/>
      <c r="S2216" s="120"/>
      <c r="T2216" s="433" t="str">
        <f t="shared" ref="T2216:T2250" si="712">IF(J2216&lt;&gt;"",J2216,"")</f>
        <v/>
      </c>
      <c r="U2216" s="428">
        <f>SUM(T2216:T2222)</f>
        <v>0</v>
      </c>
      <c r="V2216" s="428" t="str">
        <f t="shared" ref="V2216:V2250" si="713">IF(AC2216="外注",IF(AND(BC2216&lt;1,ROUND((H2216*24),1)=13),"外注2半",IF(AND(BC2216&lt;1,ROUND((G2216*24),1)=13.7),"外注1半",IF(AND(BC2216&lt;1,G2216=""),"外注休暇",""))),"")</f>
        <v/>
      </c>
      <c r="W2216" s="298"/>
      <c r="X2216" s="113" t="str">
        <f>IF(O2216&lt;&gt;"",O2216/24,"")</f>
        <v/>
      </c>
      <c r="Y2216" s="113" t="str">
        <f t="shared" ref="Y2216:Y2250" si="714">IF(P2216&lt;&gt;"",P2216/24,"")</f>
        <v/>
      </c>
      <c r="Z2216" s="113" t="str">
        <f t="shared" ref="Z2216:Z2250" si="715">IF(Q2216&lt;&gt;"",Q2216/24,"")</f>
        <v/>
      </c>
      <c r="AA2216" s="119" t="str">
        <f t="shared" si="706"/>
        <v/>
      </c>
      <c r="AC2216" s="183" t="str">
        <f>IF(C2216&lt;&gt;"",VLOOKUP(C2216,設定シート!$D$10:$N$109,11,FALSE),"")</f>
        <v/>
      </c>
      <c r="AD2216" s="184" t="str">
        <f>IF(C2216&lt;&gt;"",VLOOKUP(C2216,設定シート!$D$10:$H$109,5,FALSE),"")</f>
        <v/>
      </c>
      <c r="AE2216" s="185" t="str">
        <f>IF(C2216&lt;&gt;"",VLOOKUP(C2216,設定シート!$D$10:$L$109,9,FALSE),"")</f>
        <v/>
      </c>
      <c r="AF2216" s="184" t="str">
        <f>IF($AD2216="","",IF(LEFT($AD2216,2)="NS","NS","CS"))</f>
        <v/>
      </c>
      <c r="AG2216" s="203">
        <f t="shared" ref="AG2216:AG2250" si="716">IF(OR(R2216="有給休暇",G2216=""),0,IF(AQ2216=1,0,1))</f>
        <v>0</v>
      </c>
      <c r="AI2216" s="121" t="str">
        <f>IF(月報!G2216&lt;&gt;"",月報!G2216,"")</f>
        <v/>
      </c>
      <c r="AJ2216" s="122" t="str">
        <f>IF(月報!W2216&lt;&gt;"",月報!W2216*24,"")</f>
        <v/>
      </c>
      <c r="AK2216" s="122" t="str">
        <f>IF(月報!P2216&lt;&gt;"",月報!P2216,"")</f>
        <v/>
      </c>
      <c r="AL2216" s="122" t="str">
        <f>IF(月報!Q2216&lt;&gt;"",IF(月報!Q2216="平日残","",月報!Q2216),"")</f>
        <v/>
      </c>
      <c r="AM2216" s="122"/>
      <c r="AN2216" s="122" t="str">
        <f t="shared" si="705"/>
        <v/>
      </c>
      <c r="AO2216" s="122" t="str">
        <f>IF($E2216="","",VLOOKUP($E2216,カレンダマスタ!$A$5:$E$381,5,FALSE))</f>
        <v/>
      </c>
      <c r="AQ2216" s="195" t="str">
        <f>IF(G2216="","",IF(VLOOKUP(E2216,カレンダマスタ!$A$5:$D$381,4,FALSE)=0,"",1))</f>
        <v/>
      </c>
      <c r="AR2216" s="123" t="str">
        <f>IF($G2216="","",IF($AD2216="NSTC",INDEX(カレンダマスタ!$I$26:$O$31,MATCH($G2216,カレンダマスタ!$H$26:$H$31,1),MATCH($H2216,カレンダマスタ!$I$25:$O$25,1)),
IF($AD2216="CS本社",INDEX(カレンダマスタ!$I$36:$O$41,MATCH($G2216,カレンダマスタ!$H$36:$H$41,1),MATCH($H2216,カレンダマスタ!$I$35:$O$35,1)),
IF($AD2216="NS本社",INDEX(カレンダマスタ!$I$94:$O$99,MATCH($G2216,カレンダマスタ!$H$95:$H$100,1),MATCH($H2216,カレンダマスタ!$I$93:$O$93,1)),
IF($AD2216="ODC",INDEX(カレンダマスタ!$I$46:$O$51,MATCH($G2216,カレンダマスタ!$H$46:$H$51,1),MATCH($H2216,カレンダマスタ!$I$45:$O$45,1)),
IF($AD2216="NS東京TC",INDEX(カレンダマスタ!$I$56:$O$61,MATCH($G2216,カレンダマスタ!$H$56:$H$61,1),MATCH($H2216,カレンダマスタ!$I$55:$O$55,1)),""))))))</f>
        <v/>
      </c>
      <c r="AS2216" s="122" t="str">
        <f t="shared" ref="AS2216:AS2250" si="717">IF(AC2216="社員","",IF(R2216="有給休暇","",IF(AND(AF2216="CS",AQ2216=1)=TRUE,"OK",IF(AR2216&lt;&gt;"",IF(TIMEVALUE(MID(I2216,1,10))=AR2216,"OK","×"),""))))</f>
        <v/>
      </c>
      <c r="AU2216" s="124" t="str">
        <f>IF(E2216="","",VLOOKUP($E2216,カレンダマスタ!$A$4:$E$381,4,FALSE))</f>
        <v/>
      </c>
      <c r="AV2216" s="124" t="str">
        <f t="shared" si="707"/>
        <v/>
      </c>
      <c r="AW2216" s="124" t="str">
        <f t="shared" si="708"/>
        <v/>
      </c>
      <c r="AX2216" s="125" t="str">
        <f t="shared" si="709"/>
        <v/>
      </c>
      <c r="AY2216" s="125" t="str">
        <f t="shared" si="710"/>
        <v/>
      </c>
      <c r="AZ2216" s="114" t="str">
        <f>IF(AX2216&amp;AW2216="勤怠未設定","×",IF(AV2216="勤怠修正","×",IF(AC2216="外注","",IF(AA2216="",IF(AY2216&lt;&gt;"","×",""),IF(VLOOKUP(AA2216,カレンダマスタ!$H$66:$I$83,2,FALSE)&lt;&gt;AY2216,"×","OK")))))</f>
        <v/>
      </c>
      <c r="BC2216" s="124" t="str">
        <f>IF(E2216="","",VLOOKUP($E2216,カレンダマスタ!$A$4:$E$381,4,FALSE))</f>
        <v/>
      </c>
      <c r="BD2216" s="122" t="str">
        <f>IF(AC2216="社員","",IF(AG2216=0,"",IF(AD2216="NSTC",IF(COUNTIF(カレンダマスタ!$Q$5:$Q$32,G2216)=1,"OK","×"),
IF(AD2216="NS本社",IF(COUNTIF(カレンダマスタ!$T$5:$T$32,G2216)=1,"OK","×"),IF(COUNTIF(カレンダマスタ!$R$5:$R$32,G2216)=1,"OK","×")))))</f>
        <v/>
      </c>
      <c r="BE2216" s="122" t="str">
        <f>IF(AC2216="社員","",IF(G2216="","",IF(R2216&lt;&gt;"","",IF(AF2216="CS","OK",IF(VLOOKUP(E2216,カレンダマスタ!$A$5:$D$381,4,FALSE)&gt;0,"",IF(OR(G2216*24&gt;10.84,H2216*24&lt;14.5)=TRUE,"×","OK"))))))</f>
        <v/>
      </c>
      <c r="BF2216" s="122" t="str">
        <f t="shared" si="696"/>
        <v/>
      </c>
      <c r="BG2216" s="127" t="str">
        <f t="shared" ref="BG2216:BG2250" si="718">IF(AE2216="派遣","",IF(G2216="","",IF(R2216="有給休暇","",IF(S2216="","×","OK"))))</f>
        <v/>
      </c>
      <c r="BI2216" s="114" t="str">
        <f t="shared" ref="BI2216:BI2250" si="719">IF(OR(AO2216="×",AS2216="×",AZ2216="×",BE2216="×",BF2216="TW未入力",BF2216="週報未入力",BG2216="×"),"×","")</f>
        <v/>
      </c>
    </row>
    <row r="2217" spans="2:61">
      <c r="B2217" s="111"/>
      <c r="C2217" s="536"/>
      <c r="D2217" s="128"/>
      <c r="E2217" s="583"/>
      <c r="F2217" s="128"/>
      <c r="G2217" s="588"/>
      <c r="H2217" s="588"/>
      <c r="I2217" s="130"/>
      <c r="J2217" s="139"/>
      <c r="K2217" s="131"/>
      <c r="L2217" s="132"/>
      <c r="M2217" s="132"/>
      <c r="N2217" s="141"/>
      <c r="O2217" s="139"/>
      <c r="P2217" s="139"/>
      <c r="Q2217" s="139"/>
      <c r="R2217" s="133"/>
      <c r="S2217" s="134"/>
      <c r="T2217" s="434" t="str">
        <f t="shared" si="712"/>
        <v/>
      </c>
      <c r="U2217" s="429"/>
      <c r="V2217" s="429" t="str">
        <f t="shared" si="713"/>
        <v/>
      </c>
      <c r="W2217" s="298"/>
      <c r="X2217" s="129" t="str">
        <f t="shared" ref="X2217:X2250" si="720">IF(O2217&lt;&gt;"",O2217/24,"")</f>
        <v/>
      </c>
      <c r="Y2217" s="129" t="str">
        <f t="shared" si="714"/>
        <v/>
      </c>
      <c r="Z2217" s="129" t="str">
        <f t="shared" si="715"/>
        <v/>
      </c>
      <c r="AA2217" s="133" t="str">
        <f t="shared" si="706"/>
        <v/>
      </c>
      <c r="AC2217" s="186" t="str">
        <f>AC2216</f>
        <v/>
      </c>
      <c r="AD2217" s="186" t="str">
        <f>AD2216</f>
        <v/>
      </c>
      <c r="AE2217" s="186" t="str">
        <f>AE2216</f>
        <v/>
      </c>
      <c r="AF2217" s="186" t="str">
        <f>AF2216</f>
        <v/>
      </c>
      <c r="AG2217" s="204">
        <f t="shared" si="716"/>
        <v>0</v>
      </c>
      <c r="AI2217" s="135" t="str">
        <f>IF(月報!G2217&lt;&gt;"",月報!G2217,"")</f>
        <v/>
      </c>
      <c r="AJ2217" s="126" t="str">
        <f>IF(月報!W2217&lt;&gt;"",月報!W2217*24,"")</f>
        <v/>
      </c>
      <c r="AK2217" s="126" t="str">
        <f>IF(月報!P2217&lt;&gt;"",月報!P2217,"")</f>
        <v/>
      </c>
      <c r="AL2217" s="126" t="str">
        <f>IF(月報!Q2217&lt;&gt;"",IF(月報!Q2217="平日残","",月報!Q2217),"")</f>
        <v/>
      </c>
      <c r="AM2217" s="126"/>
      <c r="AN2217" s="126" t="str">
        <f t="shared" si="705"/>
        <v/>
      </c>
      <c r="AO2217" s="126" t="str">
        <f>IF($E2217="","",VLOOKUP($E2217,カレンダマスタ!$A$5:$E$381,5,FALSE))</f>
        <v/>
      </c>
      <c r="AQ2217" s="196" t="str">
        <f>IF(G2217="","",IF(VLOOKUP(E2217,カレンダマスタ!$A$5:$D$381,4,FALSE)=0,"",1))</f>
        <v/>
      </c>
      <c r="AR2217" s="136" t="str">
        <f>IF($G2217="","",IF($AD2217="NSTC",INDEX(カレンダマスタ!$I$26:$O$31,MATCH($G2217,カレンダマスタ!$H$26:$H$31,1),MATCH($H2217,カレンダマスタ!$I$25:$O$25,1)),
IF($AD2217="CS本社",INDEX(カレンダマスタ!$I$36:$O$41,MATCH($G2217,カレンダマスタ!$H$36:$H$41,1),MATCH($H2217,カレンダマスタ!$I$35:$O$35,1)),
IF($AD2217="NS本社",INDEX(カレンダマスタ!$I$94:$O$99,MATCH($G2217,カレンダマスタ!$H$95:$H$100,1),MATCH($H2217,カレンダマスタ!$I$93:$O$93,1)),
IF($AD2217="ODC",INDEX(カレンダマスタ!$I$46:$O$51,MATCH($G2217,カレンダマスタ!$H$46:$H$51,1),MATCH($H2217,カレンダマスタ!$I$45:$O$45,1)),
IF($AD2217="NS東京TC",INDEX(カレンダマスタ!$I$56:$O$61,MATCH($G2217,カレンダマスタ!$H$56:$H$61,1),MATCH($H2217,カレンダマスタ!$I$55:$O$55,1)),""))))))</f>
        <v/>
      </c>
      <c r="AS2217" s="126" t="str">
        <f t="shared" si="717"/>
        <v/>
      </c>
      <c r="AU2217" s="137" t="str">
        <f>IF(E2217="","",VLOOKUP($E2217,カレンダマスタ!$A$4:$E$381,4,FALSE))</f>
        <v/>
      </c>
      <c r="AV2217" s="137" t="str">
        <f t="shared" si="707"/>
        <v/>
      </c>
      <c r="AW2217" s="137" t="str">
        <f t="shared" si="708"/>
        <v/>
      </c>
      <c r="AX2217" s="138" t="str">
        <f t="shared" si="709"/>
        <v/>
      </c>
      <c r="AY2217" s="138" t="str">
        <f t="shared" si="710"/>
        <v/>
      </c>
      <c r="AZ2217" s="130" t="str">
        <f>IF(AX2217&amp;AW2217="勤怠未設定","×",IF(AV2217="勤怠修正","×",IF(AC2217="外注","",IF(AA2217="",IF(AY2217&lt;&gt;"","×",""),IF(VLOOKUP(AA2217,カレンダマスタ!$H$66:$I$83,2,FALSE)&lt;&gt;AY2217,"×","OK")))))</f>
        <v/>
      </c>
      <c r="BC2217" s="137" t="str">
        <f>IF(E2217="","",VLOOKUP($E2217,カレンダマスタ!$A$4:$E$381,4,FALSE))</f>
        <v/>
      </c>
      <c r="BD2217" s="126" t="str">
        <f>IF(AC2217="社員","",IF(AG2217=0,"",IF(AD2217="NSTC",IF(COUNTIF(カレンダマスタ!$Q$5:$Q$32,G2217)=1,"OK","×"),
IF(AD2217="NS本社",IF(COUNTIF(カレンダマスタ!$T$5:$T$32,G2217)=1,"OK","×"),IF(COUNTIF(カレンダマスタ!$R$5:$R$32,G2217)=1,"OK","×")))))</f>
        <v/>
      </c>
      <c r="BE2217" s="126" t="str">
        <f>IF(AC2217="社員","",IF(G2217="","",IF(R2217&lt;&gt;"","",IF(AF2217="CS","OK",IF(VLOOKUP(E2217,カレンダマスタ!$A$5:$D$381,4,FALSE)&gt;0,"",IF(OR(G2217*24&gt;10.84,H2217*24&lt;14.5)=TRUE,"×","OK"))))))</f>
        <v/>
      </c>
      <c r="BF2217" s="126" t="str">
        <f t="shared" si="696"/>
        <v/>
      </c>
      <c r="BG2217" s="126" t="str">
        <f t="shared" si="718"/>
        <v/>
      </c>
      <c r="BI2217" s="130" t="str">
        <f t="shared" si="719"/>
        <v/>
      </c>
    </row>
    <row r="2218" spans="2:61">
      <c r="B2218" s="111"/>
      <c r="C2218" s="536"/>
      <c r="D2218" s="128"/>
      <c r="E2218" s="583"/>
      <c r="F2218" s="128"/>
      <c r="G2218" s="588"/>
      <c r="H2218" s="588"/>
      <c r="I2218" s="130"/>
      <c r="J2218" s="139"/>
      <c r="K2218" s="131"/>
      <c r="L2218" s="132"/>
      <c r="M2218" s="132"/>
      <c r="N2218" s="141"/>
      <c r="O2218" s="139"/>
      <c r="P2218" s="139"/>
      <c r="Q2218" s="139"/>
      <c r="R2218" s="133"/>
      <c r="S2218" s="134"/>
      <c r="T2218" s="434" t="str">
        <f t="shared" si="712"/>
        <v/>
      </c>
      <c r="U2218" s="429"/>
      <c r="V2218" s="429" t="str">
        <f t="shared" si="713"/>
        <v/>
      </c>
      <c r="W2218" s="298"/>
      <c r="X2218" s="129" t="str">
        <f t="shared" si="720"/>
        <v/>
      </c>
      <c r="Y2218" s="129" t="str">
        <f t="shared" si="714"/>
        <v/>
      </c>
      <c r="Z2218" s="129" t="str">
        <f t="shared" si="715"/>
        <v/>
      </c>
      <c r="AA2218" s="133" t="str">
        <f t="shared" si="706"/>
        <v/>
      </c>
      <c r="AC2218" s="186" t="str">
        <f>AC2216</f>
        <v/>
      </c>
      <c r="AD2218" s="187" t="str">
        <f>AD2216</f>
        <v/>
      </c>
      <c r="AE2218" s="187" t="str">
        <f>AE2216</f>
        <v/>
      </c>
      <c r="AF2218" s="187" t="str">
        <f>AF2216</f>
        <v/>
      </c>
      <c r="AG2218" s="204">
        <f t="shared" si="716"/>
        <v>0</v>
      </c>
      <c r="AI2218" s="135" t="str">
        <f>IF(月報!G2218&lt;&gt;"",月報!G2218,"")</f>
        <v/>
      </c>
      <c r="AJ2218" s="126" t="str">
        <f>IF(月報!W2218&lt;&gt;"",月報!W2218*24,"")</f>
        <v/>
      </c>
      <c r="AK2218" s="126" t="str">
        <f>IF(月報!P2218&lt;&gt;"",月報!P2218,"")</f>
        <v/>
      </c>
      <c r="AL2218" s="126" t="str">
        <f>IF(月報!Q2218&lt;&gt;"",IF(月報!Q2218="平日残","",月報!Q2218),"")</f>
        <v/>
      </c>
      <c r="AM2218" s="126"/>
      <c r="AN2218" s="126" t="str">
        <f t="shared" si="705"/>
        <v/>
      </c>
      <c r="AO2218" s="126" t="str">
        <f>IF($E2218="","",VLOOKUP($E2218,カレンダマスタ!$A$5:$E$381,5,FALSE))</f>
        <v/>
      </c>
      <c r="AQ2218" s="196" t="str">
        <f>IF(G2218="","",IF(VLOOKUP(E2218,カレンダマスタ!$A$5:$D$381,4,FALSE)=0,"",1))</f>
        <v/>
      </c>
      <c r="AR2218" s="136" t="str">
        <f>IF($G2218="","",IF($AD2218="NSTC",INDEX(カレンダマスタ!$I$26:$O$31,MATCH($G2218,カレンダマスタ!$H$26:$H$31,1),MATCH($H2218,カレンダマスタ!$I$25:$O$25,1)),
IF($AD2218="CS本社",INDEX(カレンダマスタ!$I$36:$O$41,MATCH($G2218,カレンダマスタ!$H$36:$H$41,1),MATCH($H2218,カレンダマスタ!$I$35:$O$35,1)),
IF($AD2218="NS本社",INDEX(カレンダマスタ!$I$94:$O$99,MATCH($G2218,カレンダマスタ!$H$95:$H$100,1),MATCH($H2218,カレンダマスタ!$I$93:$O$93,1)),
IF($AD2218="ODC",INDEX(カレンダマスタ!$I$46:$O$51,MATCH($G2218,カレンダマスタ!$H$46:$H$51,1),MATCH($H2218,カレンダマスタ!$I$45:$O$45,1)),
IF($AD2218="NS東京TC",INDEX(カレンダマスタ!$I$56:$O$61,MATCH($G2218,カレンダマスタ!$H$56:$H$61,1),MATCH($H2218,カレンダマスタ!$I$55:$O$55,1)),""))))))</f>
        <v/>
      </c>
      <c r="AS2218" s="126" t="str">
        <f t="shared" si="717"/>
        <v/>
      </c>
      <c r="AU2218" s="137" t="str">
        <f>IF(E2218="","",VLOOKUP($E2218,カレンダマスタ!$A$4:$E$381,4,FALSE))</f>
        <v/>
      </c>
      <c r="AV2218" s="137" t="str">
        <f t="shared" si="707"/>
        <v/>
      </c>
      <c r="AW2218" s="137" t="str">
        <f t="shared" si="708"/>
        <v/>
      </c>
      <c r="AX2218" s="138" t="str">
        <f t="shared" si="709"/>
        <v/>
      </c>
      <c r="AY2218" s="138" t="str">
        <f t="shared" si="710"/>
        <v/>
      </c>
      <c r="AZ2218" s="130" t="str">
        <f>IF(AX2218&amp;AW2218="勤怠未設定","×",IF(AV2218="勤怠修正","×",IF(AC2218="外注","",IF(AA2218="",IF(AY2218&lt;&gt;"","×",""),IF(VLOOKUP(AA2218,カレンダマスタ!$H$66:$I$83,2,FALSE)&lt;&gt;AY2218,"×","OK")))))</f>
        <v/>
      </c>
      <c r="BC2218" s="137" t="str">
        <f>IF(E2218="","",VLOOKUP($E2218,カレンダマスタ!$A$4:$E$381,4,FALSE))</f>
        <v/>
      </c>
      <c r="BD2218" s="126" t="str">
        <f>IF(AC2218="社員","",IF(AG2218=0,"",IF(AD2218="NSTC",IF(COUNTIF(カレンダマスタ!$Q$5:$Q$32,G2218)=1,"OK","×"),
IF(AD2218="NS本社",IF(COUNTIF(カレンダマスタ!$T$5:$T$32,G2218)=1,"OK","×"),IF(COUNTIF(カレンダマスタ!$R$5:$R$32,G2218)=1,"OK","×")))))</f>
        <v/>
      </c>
      <c r="BE2218" s="126" t="str">
        <f>IF(AC2218="社員","",IF(G2218="","",IF(R2218&lt;&gt;"","",IF(AF2218="CS","OK",IF(VLOOKUP(E2218,カレンダマスタ!$A$5:$D$381,4,FALSE)&gt;0,"",IF(OR(G2218*24&gt;10.84,H2218*24&lt;14.5)=TRUE,"×","OK"))))))</f>
        <v/>
      </c>
      <c r="BF2218" s="126" t="str">
        <f t="shared" si="696"/>
        <v/>
      </c>
      <c r="BG2218" s="126" t="str">
        <f t="shared" si="718"/>
        <v/>
      </c>
      <c r="BI2218" s="130" t="str">
        <f t="shared" si="719"/>
        <v/>
      </c>
    </row>
    <row r="2219" spans="2:61">
      <c r="B2219" s="111"/>
      <c r="C2219" s="536"/>
      <c r="D2219" s="128"/>
      <c r="E2219" s="583"/>
      <c r="F2219" s="128"/>
      <c r="G2219" s="588"/>
      <c r="H2219" s="588"/>
      <c r="I2219" s="130"/>
      <c r="J2219" s="139"/>
      <c r="K2219" s="131"/>
      <c r="L2219" s="132"/>
      <c r="M2219" s="132"/>
      <c r="N2219" s="141"/>
      <c r="O2219" s="139"/>
      <c r="P2219" s="139"/>
      <c r="Q2219" s="139"/>
      <c r="R2219" s="133"/>
      <c r="S2219" s="134"/>
      <c r="T2219" s="434" t="str">
        <f t="shared" si="712"/>
        <v/>
      </c>
      <c r="U2219" s="429"/>
      <c r="V2219" s="429" t="str">
        <f t="shared" si="713"/>
        <v/>
      </c>
      <c r="W2219" s="298"/>
      <c r="X2219" s="129" t="str">
        <f t="shared" si="720"/>
        <v/>
      </c>
      <c r="Y2219" s="129" t="str">
        <f t="shared" si="714"/>
        <v/>
      </c>
      <c r="Z2219" s="129" t="str">
        <f t="shared" si="715"/>
        <v/>
      </c>
      <c r="AA2219" s="133" t="str">
        <f t="shared" si="706"/>
        <v/>
      </c>
      <c r="AC2219" s="186" t="str">
        <f>AC2216</f>
        <v/>
      </c>
      <c r="AD2219" s="187" t="str">
        <f>AD2216</f>
        <v/>
      </c>
      <c r="AE2219" s="187" t="str">
        <f>AE2216</f>
        <v/>
      </c>
      <c r="AF2219" s="187" t="str">
        <f>AF2216</f>
        <v/>
      </c>
      <c r="AG2219" s="204">
        <f t="shared" si="716"/>
        <v>0</v>
      </c>
      <c r="AI2219" s="140" t="str">
        <f>IF(月報!G2219&lt;&gt;"",月報!G2219,"")</f>
        <v/>
      </c>
      <c r="AJ2219" s="126" t="str">
        <f>IF(月報!W2219&lt;&gt;"",月報!W2219*24,"")</f>
        <v/>
      </c>
      <c r="AK2219" s="126" t="str">
        <f>IF(月報!P2219&lt;&gt;"",月報!P2219,"")</f>
        <v/>
      </c>
      <c r="AL2219" s="126" t="str">
        <f>IF(月報!Q2219&lt;&gt;"",IF(月報!Q2219="平日残","",月報!Q2219),"")</f>
        <v/>
      </c>
      <c r="AM2219" s="126"/>
      <c r="AN2219" s="126" t="str">
        <f t="shared" si="705"/>
        <v/>
      </c>
      <c r="AO2219" s="126" t="str">
        <f>IF($E2219="","",VLOOKUP($E2219,カレンダマスタ!$A$5:$E$381,5,FALSE))</f>
        <v/>
      </c>
      <c r="AQ2219" s="196" t="str">
        <f>IF(G2219="","",IF(VLOOKUP(E2219,カレンダマスタ!$A$5:$D$381,4,FALSE)=0,"",1))</f>
        <v/>
      </c>
      <c r="AR2219" s="136" t="str">
        <f>IF($G2219="","",IF($AD2219="NSTC",INDEX(カレンダマスタ!$I$26:$O$31,MATCH($G2219,カレンダマスタ!$H$26:$H$31,1),MATCH($H2219,カレンダマスタ!$I$25:$O$25,1)),
IF($AD2219="CS本社",INDEX(カレンダマスタ!$I$36:$O$41,MATCH($G2219,カレンダマスタ!$H$36:$H$41,1),MATCH($H2219,カレンダマスタ!$I$35:$O$35,1)),
IF($AD2219="NS本社",INDEX(カレンダマスタ!$I$94:$O$99,MATCH($G2219,カレンダマスタ!$H$95:$H$100,1),MATCH($H2219,カレンダマスタ!$I$93:$O$93,1)),
IF($AD2219="ODC",INDEX(カレンダマスタ!$I$46:$O$51,MATCH($G2219,カレンダマスタ!$H$46:$H$51,1),MATCH($H2219,カレンダマスタ!$I$45:$O$45,1)),
IF($AD2219="NS東京TC",INDEX(カレンダマスタ!$I$56:$O$61,MATCH($G2219,カレンダマスタ!$H$56:$H$61,1),MATCH($H2219,カレンダマスタ!$I$55:$O$55,1)),""))))))</f>
        <v/>
      </c>
      <c r="AS2219" s="126" t="str">
        <f t="shared" si="717"/>
        <v/>
      </c>
      <c r="AU2219" s="137" t="str">
        <f>IF(E2219="","",VLOOKUP($E2219,カレンダマスタ!$A$4:$E$381,4,FALSE))</f>
        <v/>
      </c>
      <c r="AV2219" s="137" t="str">
        <f t="shared" si="707"/>
        <v/>
      </c>
      <c r="AW2219" s="137" t="str">
        <f t="shared" si="708"/>
        <v/>
      </c>
      <c r="AX2219" s="138" t="str">
        <f t="shared" si="709"/>
        <v/>
      </c>
      <c r="AY2219" s="138" t="str">
        <f t="shared" si="710"/>
        <v/>
      </c>
      <c r="AZ2219" s="130" t="str">
        <f>IF(AX2219&amp;AW2219="勤怠未設定","×",IF(AV2219="勤怠修正","×",IF(AC2219="外注","",IF(AA2219="",IF(AY2219&lt;&gt;"","×",""),IF(VLOOKUP(AA2219,カレンダマスタ!$H$66:$I$83,2,FALSE)&lt;&gt;AY2219,"×","OK")))))</f>
        <v/>
      </c>
      <c r="BC2219" s="137" t="str">
        <f>IF(E2219="","",VLOOKUP($E2219,カレンダマスタ!$A$4:$E$381,4,FALSE))</f>
        <v/>
      </c>
      <c r="BD2219" s="126" t="str">
        <f>IF(AC2219="社員","",IF(AG2219=0,"",IF(AD2219="NSTC",IF(COUNTIF(カレンダマスタ!$Q$5:$Q$32,G2219)=1,"OK","×"),
IF(AD2219="NS本社",IF(COUNTIF(カレンダマスタ!$T$5:$T$32,G2219)=1,"OK","×"),IF(COUNTIF(カレンダマスタ!$R$5:$R$32,G2219)=1,"OK","×")))))</f>
        <v/>
      </c>
      <c r="BE2219" s="126" t="str">
        <f>IF(AC2219="社員","",IF(G2219="","",IF(R2219&lt;&gt;"","",IF(AF2219="CS","OK",IF(VLOOKUP(E2219,カレンダマスタ!$A$5:$D$381,4,FALSE)&gt;0,"",IF(OR(G2219*24&gt;10.84,H2219*24&lt;14.5)=TRUE,"×","OK"))))))</f>
        <v/>
      </c>
      <c r="BF2219" s="126" t="str">
        <f t="shared" si="696"/>
        <v/>
      </c>
      <c r="BG2219" s="126" t="str">
        <f t="shared" si="718"/>
        <v/>
      </c>
      <c r="BI2219" s="130" t="str">
        <f t="shared" si="719"/>
        <v/>
      </c>
    </row>
    <row r="2220" spans="2:61">
      <c r="B2220" s="111"/>
      <c r="C2220" s="536"/>
      <c r="D2220" s="128"/>
      <c r="E2220" s="583"/>
      <c r="F2220" s="128"/>
      <c r="G2220" s="588"/>
      <c r="H2220" s="588"/>
      <c r="I2220" s="130"/>
      <c r="J2220" s="139"/>
      <c r="K2220" s="131"/>
      <c r="L2220" s="132"/>
      <c r="M2220" s="132"/>
      <c r="N2220" s="141"/>
      <c r="O2220" s="139"/>
      <c r="P2220" s="139"/>
      <c r="Q2220" s="139"/>
      <c r="R2220" s="133"/>
      <c r="S2220" s="134"/>
      <c r="T2220" s="434" t="str">
        <f t="shared" si="712"/>
        <v/>
      </c>
      <c r="U2220" s="429"/>
      <c r="V2220" s="429" t="str">
        <f t="shared" si="713"/>
        <v/>
      </c>
      <c r="W2220" s="298"/>
      <c r="X2220" s="129" t="str">
        <f t="shared" si="720"/>
        <v/>
      </c>
      <c r="Y2220" s="129" t="str">
        <f t="shared" si="714"/>
        <v/>
      </c>
      <c r="Z2220" s="129" t="str">
        <f t="shared" si="715"/>
        <v/>
      </c>
      <c r="AA2220" s="133" t="str">
        <f t="shared" si="706"/>
        <v/>
      </c>
      <c r="AC2220" s="186" t="str">
        <f>AC2216</f>
        <v/>
      </c>
      <c r="AD2220" s="187" t="str">
        <f>AD2216</f>
        <v/>
      </c>
      <c r="AE2220" s="187" t="str">
        <f>AE2216</f>
        <v/>
      </c>
      <c r="AF2220" s="187" t="str">
        <f>AF2216</f>
        <v/>
      </c>
      <c r="AG2220" s="204">
        <f t="shared" si="716"/>
        <v>0</v>
      </c>
      <c r="AI2220" s="140" t="str">
        <f>IF(月報!G2220&lt;&gt;"",月報!G2220,"")</f>
        <v/>
      </c>
      <c r="AJ2220" s="126" t="str">
        <f>IF(月報!W2220&lt;&gt;"",月報!W2220*24,"")</f>
        <v/>
      </c>
      <c r="AK2220" s="126" t="str">
        <f>IF(月報!P2220&lt;&gt;"",月報!P2220,"")</f>
        <v/>
      </c>
      <c r="AL2220" s="126" t="str">
        <f>IF(月報!Q2220&lt;&gt;"",IF(月報!Q2220="平日残","",月報!Q2220),"")</f>
        <v/>
      </c>
      <c r="AM2220" s="126"/>
      <c r="AN2220" s="126" t="str">
        <f t="shared" si="705"/>
        <v/>
      </c>
      <c r="AO2220" s="126" t="str">
        <f>IF($E2220="","",VLOOKUP($E2220,カレンダマスタ!$A$5:$E$381,5,FALSE))</f>
        <v/>
      </c>
      <c r="AQ2220" s="196" t="str">
        <f>IF(G2220="","",IF(VLOOKUP(E2220,カレンダマスタ!$A$5:$D$381,4,FALSE)=0,"",1))</f>
        <v/>
      </c>
      <c r="AR2220" s="136" t="str">
        <f>IF($G2220="","",IF($AD2220="NSTC",INDEX(カレンダマスタ!$I$26:$O$31,MATCH($G2220,カレンダマスタ!$H$26:$H$31,1),MATCH($H2220,カレンダマスタ!$I$25:$O$25,1)),
IF($AD2220="CS本社",INDEX(カレンダマスタ!$I$36:$O$41,MATCH($G2220,カレンダマスタ!$H$36:$H$41,1),MATCH($H2220,カレンダマスタ!$I$35:$O$35,1)),
IF($AD2220="NS本社",INDEX(カレンダマスタ!$I$94:$O$99,MATCH($G2220,カレンダマスタ!$H$95:$H$100,1),MATCH($H2220,カレンダマスタ!$I$93:$O$93,1)),
IF($AD2220="ODC",INDEX(カレンダマスタ!$I$46:$O$51,MATCH($G2220,カレンダマスタ!$H$46:$H$51,1),MATCH($H2220,カレンダマスタ!$I$45:$O$45,1)),
IF($AD2220="NS東京TC",INDEX(カレンダマスタ!$I$56:$O$61,MATCH($G2220,カレンダマスタ!$H$56:$H$61,1),MATCH($H2220,カレンダマスタ!$I$55:$O$55,1)),""))))))</f>
        <v/>
      </c>
      <c r="AS2220" s="126" t="str">
        <f t="shared" si="717"/>
        <v/>
      </c>
      <c r="AU2220" s="137" t="str">
        <f>IF(E2220="","",VLOOKUP($E2220,カレンダマスタ!$A$4:$E$381,4,FALSE))</f>
        <v/>
      </c>
      <c r="AV2220" s="137" t="str">
        <f t="shared" si="707"/>
        <v/>
      </c>
      <c r="AW2220" s="137" t="str">
        <f t="shared" si="708"/>
        <v/>
      </c>
      <c r="AX2220" s="138" t="str">
        <f t="shared" si="709"/>
        <v/>
      </c>
      <c r="AY2220" s="138" t="str">
        <f t="shared" si="710"/>
        <v/>
      </c>
      <c r="AZ2220" s="130" t="str">
        <f>IF(AX2220&amp;AW2220="勤怠未設定","×",IF(AV2220="勤怠修正","×",IF(AC2220="外注","",IF(AA2220="",IF(AY2220&lt;&gt;"","×",""),IF(VLOOKUP(AA2220,カレンダマスタ!$H$66:$I$83,2,FALSE)&lt;&gt;AY2220,"×","OK")))))</f>
        <v/>
      </c>
      <c r="BC2220" s="137" t="str">
        <f>IF(E2220="","",VLOOKUP($E2220,カレンダマスタ!$A$4:$E$381,4,FALSE))</f>
        <v/>
      </c>
      <c r="BD2220" s="126" t="str">
        <f>IF(AC2220="社員","",IF(AG2220=0,"",IF(AD2220="NSTC",IF(COUNTIF(カレンダマスタ!$Q$5:$Q$32,G2220)=1,"OK","×"),
IF(AD2220="NS本社",IF(COUNTIF(カレンダマスタ!$T$5:$T$32,G2220)=1,"OK","×"),IF(COUNTIF(カレンダマスタ!$R$5:$R$32,G2220)=1,"OK","×")))))</f>
        <v/>
      </c>
      <c r="BE2220" s="126" t="str">
        <f>IF(AC2220="社員","",IF(G2220="","",IF(R2220&lt;&gt;"","",IF(AF2220="CS","OK",IF(VLOOKUP(E2220,カレンダマスタ!$A$5:$D$381,4,FALSE)&gt;0,"",IF(OR(G2220*24&gt;10.84,H2220*24&lt;14.5)=TRUE,"×","OK"))))))</f>
        <v/>
      </c>
      <c r="BF2220" s="126" t="str">
        <f t="shared" si="696"/>
        <v/>
      </c>
      <c r="BG2220" s="126" t="str">
        <f t="shared" si="718"/>
        <v/>
      </c>
      <c r="BI2220" s="130" t="str">
        <f t="shared" si="719"/>
        <v/>
      </c>
    </row>
    <row r="2221" spans="2:61">
      <c r="B2221" s="111"/>
      <c r="C2221" s="536"/>
      <c r="D2221" s="128"/>
      <c r="E2221" s="583"/>
      <c r="F2221" s="128"/>
      <c r="G2221" s="588"/>
      <c r="H2221" s="588"/>
      <c r="I2221" s="130"/>
      <c r="J2221" s="139"/>
      <c r="K2221" s="131"/>
      <c r="L2221" s="132"/>
      <c r="M2221" s="132"/>
      <c r="N2221" s="141"/>
      <c r="O2221" s="139"/>
      <c r="P2221" s="139"/>
      <c r="Q2221" s="139"/>
      <c r="R2221" s="133"/>
      <c r="S2221" s="134"/>
      <c r="T2221" s="434" t="str">
        <f t="shared" si="712"/>
        <v/>
      </c>
      <c r="U2221" s="429"/>
      <c r="V2221" s="429" t="str">
        <f t="shared" si="713"/>
        <v/>
      </c>
      <c r="W2221" s="298"/>
      <c r="X2221" s="129" t="str">
        <f t="shared" si="720"/>
        <v/>
      </c>
      <c r="Y2221" s="129" t="str">
        <f t="shared" si="714"/>
        <v/>
      </c>
      <c r="Z2221" s="129" t="str">
        <f t="shared" si="715"/>
        <v/>
      </c>
      <c r="AA2221" s="133" t="str">
        <f t="shared" si="706"/>
        <v/>
      </c>
      <c r="AC2221" s="186" t="str">
        <f>AC2216</f>
        <v/>
      </c>
      <c r="AD2221" s="187" t="str">
        <f>AD2216</f>
        <v/>
      </c>
      <c r="AE2221" s="187" t="str">
        <f>AE2216</f>
        <v/>
      </c>
      <c r="AF2221" s="187" t="str">
        <f>AF2216</f>
        <v/>
      </c>
      <c r="AG2221" s="204">
        <f t="shared" si="716"/>
        <v>0</v>
      </c>
      <c r="AI2221" s="135" t="str">
        <f>IF(月報!G2221&lt;&gt;"",月報!G2221,"")</f>
        <v/>
      </c>
      <c r="AJ2221" s="126" t="str">
        <f>IF(月報!W2221&lt;&gt;"",月報!W2221*24,"")</f>
        <v/>
      </c>
      <c r="AK2221" s="126" t="str">
        <f>IF(月報!P2221&lt;&gt;"",月報!P2221,"")</f>
        <v/>
      </c>
      <c r="AL2221" s="126" t="str">
        <f>IF(月報!Q2221&lt;&gt;"",IF(月報!Q2221="平日残","",月報!Q2221),"")</f>
        <v/>
      </c>
      <c r="AM2221" s="126"/>
      <c r="AN2221" s="126" t="str">
        <f t="shared" si="705"/>
        <v/>
      </c>
      <c r="AO2221" s="126" t="str">
        <f>IF($E2221="","",VLOOKUP($E2221,カレンダマスタ!$A$5:$E$381,5,FALSE))</f>
        <v/>
      </c>
      <c r="AQ2221" s="196" t="str">
        <f>IF(G2221="","",IF(VLOOKUP(E2221,カレンダマスタ!$A$5:$D$381,4,FALSE)=0,"",1))</f>
        <v/>
      </c>
      <c r="AR2221" s="136" t="str">
        <f>IF($G2221="","",IF($AD2221="NSTC",INDEX(カレンダマスタ!$I$26:$O$31,MATCH($G2221,カレンダマスタ!$H$26:$H$31,1),MATCH($H2221,カレンダマスタ!$I$25:$O$25,1)),
IF($AD2221="CS本社",INDEX(カレンダマスタ!$I$36:$O$41,MATCH($G2221,カレンダマスタ!$H$36:$H$41,1),MATCH($H2221,カレンダマスタ!$I$35:$O$35,1)),
IF($AD2221="NS本社",INDEX(カレンダマスタ!$I$94:$O$99,MATCH($G2221,カレンダマスタ!$H$95:$H$100,1),MATCH($H2221,カレンダマスタ!$I$93:$O$93,1)),
IF($AD2221="ODC",INDEX(カレンダマスタ!$I$46:$O$51,MATCH($G2221,カレンダマスタ!$H$46:$H$51,1),MATCH($H2221,カレンダマスタ!$I$45:$O$45,1)),
IF($AD2221="NS東京TC",INDEX(カレンダマスタ!$I$56:$O$61,MATCH($G2221,カレンダマスタ!$H$56:$H$61,1),MATCH($H2221,カレンダマスタ!$I$55:$O$55,1)),""))))))</f>
        <v/>
      </c>
      <c r="AS2221" s="126" t="str">
        <f t="shared" si="717"/>
        <v/>
      </c>
      <c r="AU2221" s="137" t="str">
        <f>IF(E2221="","",VLOOKUP($E2221,カレンダマスタ!$A$4:$E$381,4,FALSE))</f>
        <v/>
      </c>
      <c r="AV2221" s="137" t="str">
        <f t="shared" si="707"/>
        <v/>
      </c>
      <c r="AW2221" s="137" t="str">
        <f t="shared" si="708"/>
        <v/>
      </c>
      <c r="AX2221" s="138" t="str">
        <f t="shared" si="709"/>
        <v/>
      </c>
      <c r="AY2221" s="138" t="str">
        <f t="shared" si="710"/>
        <v/>
      </c>
      <c r="AZ2221" s="130" t="str">
        <f>IF(AX2221&amp;AW2221="勤怠未設定","×",IF(AV2221="勤怠修正","×",IF(AC2221="外注","",IF(AA2221="",IF(AY2221&lt;&gt;"","×",""),IF(VLOOKUP(AA2221,カレンダマスタ!$H$66:$I$83,2,FALSE)&lt;&gt;AY2221,"×","OK")))))</f>
        <v/>
      </c>
      <c r="BC2221" s="137" t="str">
        <f>IF(E2221="","",VLOOKUP($E2221,カレンダマスタ!$A$4:$E$381,4,FALSE))</f>
        <v/>
      </c>
      <c r="BD2221" s="126" t="str">
        <f>IF(AC2221="社員","",IF(AG2221=0,"",IF(AD2221="NSTC",IF(COUNTIF(カレンダマスタ!$Q$5:$Q$32,G2221)=1,"OK","×"),
IF(AD2221="NS本社",IF(COUNTIF(カレンダマスタ!$T$5:$T$32,G2221)=1,"OK","×"),IF(COUNTIF(カレンダマスタ!$R$5:$R$32,G2221)=1,"OK","×")))))</f>
        <v/>
      </c>
      <c r="BE2221" s="126" t="str">
        <f>IF(AC2221="社員","",IF(G2221="","",IF(R2221&lt;&gt;"","",IF(AF2221="CS","OK",IF(VLOOKUP(E2221,カレンダマスタ!$A$5:$D$381,4,FALSE)&gt;0,"",IF(OR(G2221*24&gt;10.84,H2221*24&lt;14.5)=TRUE,"×","OK"))))))</f>
        <v/>
      </c>
      <c r="BF2221" s="126" t="str">
        <f t="shared" si="696"/>
        <v/>
      </c>
      <c r="BG2221" s="126" t="str">
        <f t="shared" si="718"/>
        <v/>
      </c>
      <c r="BI2221" s="130" t="str">
        <f t="shared" si="719"/>
        <v/>
      </c>
    </row>
    <row r="2222" spans="2:61">
      <c r="B2222" s="111"/>
      <c r="C2222" s="537"/>
      <c r="D2222" s="142"/>
      <c r="E2222" s="584"/>
      <c r="F2222" s="142"/>
      <c r="G2222" s="589"/>
      <c r="H2222" s="589"/>
      <c r="I2222" s="144"/>
      <c r="J2222" s="148"/>
      <c r="K2222" s="145"/>
      <c r="L2222" s="146"/>
      <c r="M2222" s="146"/>
      <c r="N2222" s="147"/>
      <c r="O2222" s="148"/>
      <c r="P2222" s="148"/>
      <c r="Q2222" s="148"/>
      <c r="R2222" s="149"/>
      <c r="S2222" s="156"/>
      <c r="T2222" s="435" t="str">
        <f t="shared" si="712"/>
        <v/>
      </c>
      <c r="U2222" s="430"/>
      <c r="V2222" s="430" t="str">
        <f t="shared" si="713"/>
        <v/>
      </c>
      <c r="W2222" s="298"/>
      <c r="X2222" s="143" t="str">
        <f t="shared" si="720"/>
        <v/>
      </c>
      <c r="Y2222" s="143" t="str">
        <f t="shared" si="714"/>
        <v/>
      </c>
      <c r="Z2222" s="143" t="str">
        <f t="shared" si="715"/>
        <v/>
      </c>
      <c r="AA2222" s="149" t="str">
        <f t="shared" si="706"/>
        <v/>
      </c>
      <c r="AC2222" s="188" t="str">
        <f>AC2216</f>
        <v/>
      </c>
      <c r="AD2222" s="189" t="str">
        <f>AD2216</f>
        <v/>
      </c>
      <c r="AE2222" s="189" t="str">
        <f>AE2216</f>
        <v/>
      </c>
      <c r="AF2222" s="189" t="str">
        <f>AF2216</f>
        <v/>
      </c>
      <c r="AG2222" s="205">
        <f t="shared" si="716"/>
        <v>0</v>
      </c>
      <c r="AI2222" s="150" t="str">
        <f>IF(月報!G2222&lt;&gt;"",月報!G2222,"")</f>
        <v/>
      </c>
      <c r="AJ2222" s="151" t="str">
        <f>IF(月報!W2222&lt;&gt;"",月報!W2222*24,"")</f>
        <v/>
      </c>
      <c r="AK2222" s="151" t="str">
        <f>IF(月報!P2222&lt;&gt;"",月報!P2222,"")</f>
        <v/>
      </c>
      <c r="AL2222" s="151" t="str">
        <f>IF(月報!Q2222&lt;&gt;"",IF(月報!Q2222="平日残","",月報!Q2222),"")</f>
        <v/>
      </c>
      <c r="AM2222" s="151"/>
      <c r="AN2222" s="151" t="str">
        <f t="shared" si="705"/>
        <v/>
      </c>
      <c r="AO2222" s="151" t="str">
        <f>IF($E2222="","",VLOOKUP($E2222,カレンダマスタ!$A$5:$E$381,5,FALSE))</f>
        <v/>
      </c>
      <c r="AQ2222" s="197" t="str">
        <f>IF(G2222="","",IF(VLOOKUP(E2222,カレンダマスタ!$A$5:$D$381,4,FALSE)=0,"",1))</f>
        <v/>
      </c>
      <c r="AR2222" s="152" t="str">
        <f>IF($G2222="","",IF($AD2222="NSTC",INDEX(カレンダマスタ!$I$26:$O$31,MATCH($G2222,カレンダマスタ!$H$26:$H$31,1),MATCH($H2222,カレンダマスタ!$I$25:$O$25,1)),
IF($AD2222="CS本社",INDEX(カレンダマスタ!$I$36:$O$41,MATCH($G2222,カレンダマスタ!$H$36:$H$41,1),MATCH($H2222,カレンダマスタ!$I$35:$O$35,1)),
IF($AD2222="NS本社",INDEX(カレンダマスタ!$I$94:$O$99,MATCH($G2222,カレンダマスタ!$H$95:$H$100,1),MATCH($H2222,カレンダマスタ!$I$93:$O$93,1)),
IF($AD2222="ODC",INDEX(カレンダマスタ!$I$46:$O$51,MATCH($G2222,カレンダマスタ!$H$46:$H$51,1),MATCH($H2222,カレンダマスタ!$I$45:$O$45,1)),
IF($AD2222="NS東京TC",INDEX(カレンダマスタ!$I$56:$O$61,MATCH($G2222,カレンダマスタ!$H$56:$H$61,1),MATCH($H2222,カレンダマスタ!$I$55:$O$55,1)),""))))))</f>
        <v/>
      </c>
      <c r="AS2222" s="151" t="str">
        <f t="shared" si="717"/>
        <v/>
      </c>
      <c r="AU2222" s="153" t="str">
        <f>IF(E2222="","",VLOOKUP($E2222,カレンダマスタ!$A$4:$E$381,4,FALSE))</f>
        <v/>
      </c>
      <c r="AV2222" s="153" t="str">
        <f t="shared" si="707"/>
        <v/>
      </c>
      <c r="AW2222" s="153" t="str">
        <f t="shared" si="708"/>
        <v/>
      </c>
      <c r="AX2222" s="154" t="str">
        <f t="shared" si="709"/>
        <v/>
      </c>
      <c r="AY2222" s="154" t="str">
        <f t="shared" si="710"/>
        <v/>
      </c>
      <c r="AZ2222" s="144" t="str">
        <f>IF(AX2222&amp;AW2222="勤怠未設定","×",IF(AV2222="勤怠修正","×",IF(AC2222="外注","",IF(AA2222="",IF(AY2222&lt;&gt;"","×",""),IF(VLOOKUP(AA2222,カレンダマスタ!$H$66:$I$83,2,FALSE)&lt;&gt;AY2222,"×","OK")))))</f>
        <v/>
      </c>
      <c r="BC2222" s="153" t="str">
        <f>IF(E2222="","",VLOOKUP($E2222,カレンダマスタ!$A$4:$E$381,4,FALSE))</f>
        <v/>
      </c>
      <c r="BD2222" s="151" t="str">
        <f>IF(AC2222="社員","",IF(AG2222=0,"",IF(AD2222="NSTC",IF(COUNTIF(カレンダマスタ!$Q$5:$Q$32,G2222)=1,"OK","×"),
IF(AD2222="NS本社",IF(COUNTIF(カレンダマスタ!$T$5:$T$32,G2222)=1,"OK","×"),IF(COUNTIF(カレンダマスタ!$R$5:$R$32,G2222)=1,"OK","×")))))</f>
        <v/>
      </c>
      <c r="BE2222" s="151" t="str">
        <f>IF(AC2222="社員","",IF(G2222="","",IF(R2222&lt;&gt;"","",IF(AF2222="CS","OK",IF(VLOOKUP(E2222,カレンダマスタ!$A$5:$D$381,4,FALSE)&gt;0,"",IF(OR(G2222*24&gt;10.84,H2222*24&lt;14.5)=TRUE,"×","OK"))))))</f>
        <v/>
      </c>
      <c r="BF2222" s="151" t="str">
        <f t="shared" si="696"/>
        <v/>
      </c>
      <c r="BG2222" s="151" t="str">
        <f t="shared" si="718"/>
        <v/>
      </c>
      <c r="BI2222" s="144" t="str">
        <f t="shared" si="719"/>
        <v/>
      </c>
    </row>
    <row r="2223" spans="2:61">
      <c r="B2223" s="111"/>
      <c r="C2223" s="535"/>
      <c r="D2223" s="112"/>
      <c r="E2223" s="582"/>
      <c r="F2223" s="112"/>
      <c r="G2223" s="587"/>
      <c r="H2223" s="587"/>
      <c r="I2223" s="114"/>
      <c r="J2223" s="118"/>
      <c r="K2223" s="115"/>
      <c r="L2223" s="116"/>
      <c r="M2223" s="116"/>
      <c r="N2223" s="117"/>
      <c r="O2223" s="118"/>
      <c r="P2223" s="118"/>
      <c r="Q2223" s="118"/>
      <c r="R2223" s="119"/>
      <c r="S2223" s="120"/>
      <c r="T2223" s="433" t="str">
        <f t="shared" si="712"/>
        <v/>
      </c>
      <c r="U2223" s="431">
        <f>SUM(T2223:T2229)</f>
        <v>0</v>
      </c>
      <c r="V2223" s="431" t="str">
        <f t="shared" si="713"/>
        <v/>
      </c>
      <c r="W2223" s="298"/>
      <c r="X2223" s="113" t="str">
        <f t="shared" si="720"/>
        <v/>
      </c>
      <c r="Y2223" s="113" t="str">
        <f t="shared" si="714"/>
        <v/>
      </c>
      <c r="Z2223" s="113" t="str">
        <f t="shared" si="715"/>
        <v/>
      </c>
      <c r="AA2223" s="119" t="str">
        <f t="shared" si="706"/>
        <v/>
      </c>
      <c r="AC2223" s="190" t="str">
        <f>AC2216</f>
        <v/>
      </c>
      <c r="AD2223" s="191" t="str">
        <f>AD2216</f>
        <v/>
      </c>
      <c r="AE2223" s="191" t="str">
        <f>AE2216</f>
        <v/>
      </c>
      <c r="AF2223" s="191" t="str">
        <f>AF2216</f>
        <v/>
      </c>
      <c r="AG2223" s="206">
        <f t="shared" si="716"/>
        <v>0</v>
      </c>
      <c r="AI2223" s="155" t="str">
        <f>IF(月報!G2223&lt;&gt;"",月報!G2223,"")</f>
        <v/>
      </c>
      <c r="AJ2223" s="122" t="str">
        <f>IF(月報!W2223&lt;&gt;"",月報!W2223*24,"")</f>
        <v/>
      </c>
      <c r="AK2223" s="122" t="str">
        <f>IF(月報!P2223&lt;&gt;"",月報!P2223,"")</f>
        <v/>
      </c>
      <c r="AL2223" s="122" t="str">
        <f>IF(月報!Q2223&lt;&gt;"",IF(月報!Q2223="平日残","",月報!Q2223),"")</f>
        <v/>
      </c>
      <c r="AM2223" s="122"/>
      <c r="AN2223" s="122" t="str">
        <f t="shared" si="705"/>
        <v/>
      </c>
      <c r="AO2223" s="122" t="str">
        <f>IF($E2223="","",VLOOKUP($E2223,カレンダマスタ!$A$5:$E$381,5,FALSE))</f>
        <v/>
      </c>
      <c r="AQ2223" s="195" t="str">
        <f>IF(G2223="","",IF(VLOOKUP(E2223,カレンダマスタ!$A$5:$D$381,4,FALSE)=0,"",1))</f>
        <v/>
      </c>
      <c r="AR2223" s="123" t="str">
        <f>IF($G2223="","",IF($AD2223="NSTC",INDEX(カレンダマスタ!$I$26:$O$31,MATCH($G2223,カレンダマスタ!$H$26:$H$31,1),MATCH($H2223,カレンダマスタ!$I$25:$O$25,1)),
IF($AD2223="CS本社",INDEX(カレンダマスタ!$I$36:$O$41,MATCH($G2223,カレンダマスタ!$H$36:$H$41,1),MATCH($H2223,カレンダマスタ!$I$35:$O$35,1)),
IF($AD2223="NS本社",INDEX(カレンダマスタ!$I$94:$O$99,MATCH($G2223,カレンダマスタ!$H$95:$H$100,1),MATCH($H2223,カレンダマスタ!$I$93:$O$93,1)),
IF($AD2223="ODC",INDEX(カレンダマスタ!$I$46:$O$51,MATCH($G2223,カレンダマスタ!$H$46:$H$51,1),MATCH($H2223,カレンダマスタ!$I$45:$O$45,1)),
IF($AD2223="NS東京TC",INDEX(カレンダマスタ!$I$56:$O$61,MATCH($G2223,カレンダマスタ!$H$56:$H$61,1),MATCH($H2223,カレンダマスタ!$I$55:$O$55,1)),""))))))</f>
        <v/>
      </c>
      <c r="AS2223" s="122" t="str">
        <f t="shared" si="717"/>
        <v/>
      </c>
      <c r="AU2223" s="124" t="str">
        <f>IF(E2223="","",VLOOKUP($E2223,カレンダマスタ!$A$4:$E$381,4,FALSE))</f>
        <v/>
      </c>
      <c r="AV2223" s="124" t="str">
        <f t="shared" si="707"/>
        <v/>
      </c>
      <c r="AW2223" s="124" t="str">
        <f t="shared" si="708"/>
        <v/>
      </c>
      <c r="AX2223" s="125" t="str">
        <f t="shared" si="709"/>
        <v/>
      </c>
      <c r="AY2223" s="125" t="str">
        <f t="shared" si="710"/>
        <v/>
      </c>
      <c r="AZ2223" s="114" t="str">
        <f>IF(AX2223&amp;AW2223="勤怠未設定","×",IF(AV2223="勤怠修正","×",IF(AC2223="外注","",IF(AA2223="",IF(AY2223&lt;&gt;"","×",""),IF(VLOOKUP(AA2223,カレンダマスタ!$H$66:$I$83,2,FALSE)&lt;&gt;AY2223,"×","OK")))))</f>
        <v/>
      </c>
      <c r="BC2223" s="124" t="str">
        <f>IF(E2223="","",VLOOKUP($E2223,カレンダマスタ!$A$4:$E$381,4,FALSE))</f>
        <v/>
      </c>
      <c r="BD2223" s="122" t="str">
        <f>IF(AC2223="社員","",IF(AG2223=0,"",IF(AD2223="NSTC",IF(COUNTIF(カレンダマスタ!$Q$5:$Q$32,G2223)=1,"OK","×"),
IF(AD2223="NS本社",IF(COUNTIF(カレンダマスタ!$T$5:$T$32,G2223)=1,"OK","×"),IF(COUNTIF(カレンダマスタ!$R$5:$R$32,G2223)=1,"OK","×")))))</f>
        <v/>
      </c>
      <c r="BE2223" s="122" t="str">
        <f>IF(AC2223="社員","",IF(G2223="","",IF(R2223&lt;&gt;"","",IF(AF2223="CS","OK",IF(VLOOKUP(E2223,カレンダマスタ!$A$5:$D$381,4,FALSE)&gt;0,"",IF(OR(G2223*24&gt;10.84,H2223*24&lt;14.5)=TRUE,"×","OK"))))))</f>
        <v/>
      </c>
      <c r="BF2223" s="122" t="str">
        <f t="shared" si="696"/>
        <v/>
      </c>
      <c r="BG2223" s="122" t="str">
        <f t="shared" si="718"/>
        <v/>
      </c>
      <c r="BI2223" s="114" t="str">
        <f t="shared" si="719"/>
        <v/>
      </c>
    </row>
    <row r="2224" spans="2:61">
      <c r="B2224" s="111"/>
      <c r="C2224" s="536"/>
      <c r="D2224" s="128"/>
      <c r="E2224" s="583"/>
      <c r="F2224" s="128"/>
      <c r="G2224" s="588"/>
      <c r="H2224" s="588"/>
      <c r="I2224" s="130"/>
      <c r="J2224" s="139"/>
      <c r="K2224" s="131"/>
      <c r="L2224" s="132"/>
      <c r="M2224" s="132"/>
      <c r="N2224" s="141"/>
      <c r="O2224" s="139"/>
      <c r="P2224" s="139"/>
      <c r="Q2224" s="139"/>
      <c r="R2224" s="133"/>
      <c r="S2224" s="134"/>
      <c r="T2224" s="434" t="str">
        <f t="shared" si="712"/>
        <v/>
      </c>
      <c r="U2224" s="429"/>
      <c r="V2224" s="429" t="str">
        <f t="shared" si="713"/>
        <v/>
      </c>
      <c r="W2224" s="298"/>
      <c r="X2224" s="129" t="str">
        <f t="shared" si="720"/>
        <v/>
      </c>
      <c r="Y2224" s="129" t="str">
        <f t="shared" si="714"/>
        <v/>
      </c>
      <c r="Z2224" s="129" t="str">
        <f t="shared" si="715"/>
        <v/>
      </c>
      <c r="AA2224" s="133" t="str">
        <f t="shared" si="706"/>
        <v/>
      </c>
      <c r="AC2224" s="186" t="str">
        <f>AC2216</f>
        <v/>
      </c>
      <c r="AD2224" s="187" t="str">
        <f>AD2216</f>
        <v/>
      </c>
      <c r="AE2224" s="187" t="str">
        <f>AE2216</f>
        <v/>
      </c>
      <c r="AF2224" s="187" t="str">
        <f>AF2216</f>
        <v/>
      </c>
      <c r="AG2224" s="204">
        <f t="shared" si="716"/>
        <v>0</v>
      </c>
      <c r="AI2224" s="135" t="str">
        <f>IF(月報!G2224&lt;&gt;"",月報!G2224,"")</f>
        <v/>
      </c>
      <c r="AJ2224" s="126" t="str">
        <f>IF(月報!W2224&lt;&gt;"",月報!W2224*24,"")</f>
        <v/>
      </c>
      <c r="AK2224" s="126" t="str">
        <f>IF(月報!P2224&lt;&gt;"",月報!P2224,"")</f>
        <v/>
      </c>
      <c r="AL2224" s="126" t="str">
        <f>IF(月報!Q2224&lt;&gt;"",IF(月報!Q2224="平日残","",月報!Q2224),"")</f>
        <v/>
      </c>
      <c r="AM2224" s="126"/>
      <c r="AN2224" s="126" t="str">
        <f t="shared" si="705"/>
        <v/>
      </c>
      <c r="AO2224" s="126" t="str">
        <f>IF($E2224="","",VLOOKUP($E2224,カレンダマスタ!$A$5:$E$381,5,FALSE))</f>
        <v/>
      </c>
      <c r="AQ2224" s="196" t="str">
        <f>IF(G2224="","",IF(VLOOKUP(E2224,カレンダマスタ!$A$5:$D$381,4,FALSE)=0,"",1))</f>
        <v/>
      </c>
      <c r="AR2224" s="136" t="str">
        <f>IF($G2224="","",IF($AD2224="NSTC",INDEX(カレンダマスタ!$I$26:$O$31,MATCH($G2224,カレンダマスタ!$H$26:$H$31,1),MATCH($H2224,カレンダマスタ!$I$25:$O$25,1)),
IF($AD2224="CS本社",INDEX(カレンダマスタ!$I$36:$O$41,MATCH($G2224,カレンダマスタ!$H$36:$H$41,1),MATCH($H2224,カレンダマスタ!$I$35:$O$35,1)),
IF($AD2224="NS本社",INDEX(カレンダマスタ!$I$94:$O$99,MATCH($G2224,カレンダマスタ!$H$95:$H$100,1),MATCH($H2224,カレンダマスタ!$I$93:$O$93,1)),
IF($AD2224="ODC",INDEX(カレンダマスタ!$I$46:$O$51,MATCH($G2224,カレンダマスタ!$H$46:$H$51,1),MATCH($H2224,カレンダマスタ!$I$45:$O$45,1)),
IF($AD2224="NS東京TC",INDEX(カレンダマスタ!$I$56:$O$61,MATCH($G2224,カレンダマスタ!$H$56:$H$61,1),MATCH($H2224,カレンダマスタ!$I$55:$O$55,1)),""))))))</f>
        <v/>
      </c>
      <c r="AS2224" s="126" t="str">
        <f t="shared" si="717"/>
        <v/>
      </c>
      <c r="AU2224" s="137" t="str">
        <f>IF(E2224="","",VLOOKUP($E2224,カレンダマスタ!$A$4:$E$381,4,FALSE))</f>
        <v/>
      </c>
      <c r="AV2224" s="137" t="str">
        <f t="shared" si="707"/>
        <v/>
      </c>
      <c r="AW2224" s="137" t="str">
        <f t="shared" si="708"/>
        <v/>
      </c>
      <c r="AX2224" s="138" t="str">
        <f t="shared" si="709"/>
        <v/>
      </c>
      <c r="AY2224" s="138" t="str">
        <f t="shared" si="710"/>
        <v/>
      </c>
      <c r="AZ2224" s="130" t="str">
        <f>IF(AX2224&amp;AW2224="勤怠未設定","×",IF(AV2224="勤怠修正","×",IF(AC2224="外注","",IF(AA2224="",IF(AY2224&lt;&gt;"","×",""),IF(VLOOKUP(AA2224,カレンダマスタ!$H$66:$I$83,2,FALSE)&lt;&gt;AY2224,"×","OK")))))</f>
        <v/>
      </c>
      <c r="BC2224" s="137" t="str">
        <f>IF(E2224="","",VLOOKUP($E2224,カレンダマスタ!$A$4:$E$381,4,FALSE))</f>
        <v/>
      </c>
      <c r="BD2224" s="126" t="str">
        <f>IF(AC2224="社員","",IF(AG2224=0,"",IF(AD2224="NSTC",IF(COUNTIF(カレンダマスタ!$Q$5:$Q$32,G2224)=1,"OK","×"),
IF(AD2224="NS本社",IF(COUNTIF(カレンダマスタ!$T$5:$T$32,G2224)=1,"OK","×"),IF(COUNTIF(カレンダマスタ!$R$5:$R$32,G2224)=1,"OK","×")))))</f>
        <v/>
      </c>
      <c r="BE2224" s="126" t="str">
        <f>IF(AC2224="社員","",IF(G2224="","",IF(R2224&lt;&gt;"","",IF(AF2224="CS","OK",IF(VLOOKUP(E2224,カレンダマスタ!$A$5:$D$381,4,FALSE)&gt;0,"",IF(OR(G2224*24&gt;10.84,H2224*24&lt;14.5)=TRUE,"×","OK"))))))</f>
        <v/>
      </c>
      <c r="BF2224" s="126" t="str">
        <f t="shared" si="696"/>
        <v/>
      </c>
      <c r="BG2224" s="126" t="str">
        <f t="shared" si="718"/>
        <v/>
      </c>
      <c r="BI2224" s="130" t="str">
        <f t="shared" si="719"/>
        <v/>
      </c>
    </row>
    <row r="2225" spans="2:61">
      <c r="B2225" s="111"/>
      <c r="C2225" s="536"/>
      <c r="D2225" s="128"/>
      <c r="E2225" s="583"/>
      <c r="F2225" s="128"/>
      <c r="G2225" s="588"/>
      <c r="H2225" s="588"/>
      <c r="I2225" s="130"/>
      <c r="J2225" s="139"/>
      <c r="K2225" s="131"/>
      <c r="L2225" s="132"/>
      <c r="M2225" s="132"/>
      <c r="N2225" s="141"/>
      <c r="O2225" s="139"/>
      <c r="P2225" s="139"/>
      <c r="Q2225" s="139"/>
      <c r="R2225" s="133"/>
      <c r="S2225" s="134"/>
      <c r="T2225" s="434" t="str">
        <f t="shared" si="712"/>
        <v/>
      </c>
      <c r="U2225" s="429"/>
      <c r="V2225" s="429" t="str">
        <f t="shared" si="713"/>
        <v/>
      </c>
      <c r="W2225" s="298"/>
      <c r="X2225" s="129" t="str">
        <f t="shared" si="720"/>
        <v/>
      </c>
      <c r="Y2225" s="129" t="str">
        <f t="shared" si="714"/>
        <v/>
      </c>
      <c r="Z2225" s="129" t="str">
        <f t="shared" si="715"/>
        <v/>
      </c>
      <c r="AA2225" s="133" t="str">
        <f t="shared" si="706"/>
        <v/>
      </c>
      <c r="AC2225" s="186" t="str">
        <f>AC2216</f>
        <v/>
      </c>
      <c r="AD2225" s="187" t="str">
        <f>AD2216</f>
        <v/>
      </c>
      <c r="AE2225" s="187" t="str">
        <f>AE2216</f>
        <v/>
      </c>
      <c r="AF2225" s="187" t="str">
        <f>AF2216</f>
        <v/>
      </c>
      <c r="AG2225" s="204">
        <f t="shared" si="716"/>
        <v>0</v>
      </c>
      <c r="AI2225" s="135" t="str">
        <f>IF(月報!G2225&lt;&gt;"",月報!G2225,"")</f>
        <v/>
      </c>
      <c r="AJ2225" s="126" t="str">
        <f>IF(月報!W2225&lt;&gt;"",月報!W2225*24,"")</f>
        <v/>
      </c>
      <c r="AK2225" s="126" t="str">
        <f>IF(月報!P2225&lt;&gt;"",月報!P2225,"")</f>
        <v/>
      </c>
      <c r="AL2225" s="126" t="str">
        <f>IF(月報!Q2225&lt;&gt;"",IF(月報!Q2225="平日残","",月報!Q2225),"")</f>
        <v/>
      </c>
      <c r="AM2225" s="126"/>
      <c r="AN2225" s="126" t="str">
        <f t="shared" si="705"/>
        <v/>
      </c>
      <c r="AO2225" s="126" t="str">
        <f>IF($E2225="","",VLOOKUP($E2225,カレンダマスタ!$A$5:$E$381,5,FALSE))</f>
        <v/>
      </c>
      <c r="AQ2225" s="196" t="str">
        <f>IF(G2225="","",IF(VLOOKUP(E2225,カレンダマスタ!$A$5:$D$381,4,FALSE)=0,"",1))</f>
        <v/>
      </c>
      <c r="AR2225" s="136" t="str">
        <f>IF($G2225="","",IF($AD2225="NSTC",INDEX(カレンダマスタ!$I$26:$O$31,MATCH($G2225,カレンダマスタ!$H$26:$H$31,1),MATCH($H2225,カレンダマスタ!$I$25:$O$25,1)),
IF($AD2225="CS本社",INDEX(カレンダマスタ!$I$36:$O$41,MATCH($G2225,カレンダマスタ!$H$36:$H$41,1),MATCH($H2225,カレンダマスタ!$I$35:$O$35,1)),
IF($AD2225="NS本社",INDEX(カレンダマスタ!$I$94:$O$99,MATCH($G2225,カレンダマスタ!$H$95:$H$100,1),MATCH($H2225,カレンダマスタ!$I$93:$O$93,1)),
IF($AD2225="ODC",INDEX(カレンダマスタ!$I$46:$O$51,MATCH($G2225,カレンダマスタ!$H$46:$H$51,1),MATCH($H2225,カレンダマスタ!$I$45:$O$45,1)),
IF($AD2225="NS東京TC",INDEX(カレンダマスタ!$I$56:$O$61,MATCH($G2225,カレンダマスタ!$H$56:$H$61,1),MATCH($H2225,カレンダマスタ!$I$55:$O$55,1)),""))))))</f>
        <v/>
      </c>
      <c r="AS2225" s="126" t="str">
        <f t="shared" si="717"/>
        <v/>
      </c>
      <c r="AU2225" s="137" t="str">
        <f>IF(E2225="","",VLOOKUP($E2225,カレンダマスタ!$A$4:$E$381,4,FALSE))</f>
        <v/>
      </c>
      <c r="AV2225" s="137" t="str">
        <f t="shared" si="707"/>
        <v/>
      </c>
      <c r="AW2225" s="137" t="str">
        <f t="shared" si="708"/>
        <v/>
      </c>
      <c r="AX2225" s="138" t="str">
        <f t="shared" si="709"/>
        <v/>
      </c>
      <c r="AY2225" s="138" t="str">
        <f t="shared" si="710"/>
        <v/>
      </c>
      <c r="AZ2225" s="130" t="str">
        <f>IF(AX2225&amp;AW2225="勤怠未設定","×",IF(AV2225="勤怠修正","×",IF(AC2225="外注","",IF(AA2225="",IF(AY2225&lt;&gt;"","×",""),IF(VLOOKUP(AA2225,カレンダマスタ!$H$66:$I$83,2,FALSE)&lt;&gt;AY2225,"×","OK")))))</f>
        <v/>
      </c>
      <c r="BC2225" s="137" t="str">
        <f>IF(E2225="","",VLOOKUP($E2225,カレンダマスタ!$A$4:$E$381,4,FALSE))</f>
        <v/>
      </c>
      <c r="BD2225" s="126" t="str">
        <f>IF(AC2225="社員","",IF(AG2225=0,"",IF(AD2225="NSTC",IF(COUNTIF(カレンダマスタ!$Q$5:$Q$32,G2225)=1,"OK","×"),
IF(AD2225="NS本社",IF(COUNTIF(カレンダマスタ!$T$5:$T$32,G2225)=1,"OK","×"),IF(COUNTIF(カレンダマスタ!$R$5:$R$32,G2225)=1,"OK","×")))))</f>
        <v/>
      </c>
      <c r="BE2225" s="126" t="str">
        <f>IF(AC2225="社員","",IF(G2225="","",IF(R2225&lt;&gt;"","",IF(AF2225="CS","OK",IF(VLOOKUP(E2225,カレンダマスタ!$A$5:$D$381,4,FALSE)&gt;0,"",IF(OR(G2225*24&gt;10.84,H2225*24&lt;14.5)=TRUE,"×","OK"))))))</f>
        <v/>
      </c>
      <c r="BF2225" s="126" t="str">
        <f t="shared" si="696"/>
        <v/>
      </c>
      <c r="BG2225" s="126" t="str">
        <f t="shared" si="718"/>
        <v/>
      </c>
      <c r="BI2225" s="130" t="str">
        <f t="shared" si="719"/>
        <v/>
      </c>
    </row>
    <row r="2226" spans="2:61">
      <c r="B2226" s="111"/>
      <c r="C2226" s="536"/>
      <c r="D2226" s="128"/>
      <c r="E2226" s="583"/>
      <c r="F2226" s="128"/>
      <c r="G2226" s="588"/>
      <c r="H2226" s="588"/>
      <c r="I2226" s="130"/>
      <c r="J2226" s="139"/>
      <c r="K2226" s="131"/>
      <c r="L2226" s="132"/>
      <c r="M2226" s="132"/>
      <c r="N2226" s="141"/>
      <c r="O2226" s="139"/>
      <c r="P2226" s="139"/>
      <c r="Q2226" s="139"/>
      <c r="R2226" s="133"/>
      <c r="S2226" s="134"/>
      <c r="T2226" s="434" t="str">
        <f t="shared" si="712"/>
        <v/>
      </c>
      <c r="U2226" s="429"/>
      <c r="V2226" s="429" t="str">
        <f t="shared" si="713"/>
        <v/>
      </c>
      <c r="W2226" s="298"/>
      <c r="X2226" s="129" t="str">
        <f t="shared" si="720"/>
        <v/>
      </c>
      <c r="Y2226" s="129" t="str">
        <f t="shared" si="714"/>
        <v/>
      </c>
      <c r="Z2226" s="129" t="str">
        <f t="shared" si="715"/>
        <v/>
      </c>
      <c r="AA2226" s="133" t="str">
        <f t="shared" si="706"/>
        <v/>
      </c>
      <c r="AC2226" s="186" t="str">
        <f>AC2216</f>
        <v/>
      </c>
      <c r="AD2226" s="187" t="str">
        <f>AD2216</f>
        <v/>
      </c>
      <c r="AE2226" s="187" t="str">
        <f>AE2216</f>
        <v/>
      </c>
      <c r="AF2226" s="187" t="str">
        <f>AF2216</f>
        <v/>
      </c>
      <c r="AG2226" s="204">
        <f t="shared" si="716"/>
        <v>0</v>
      </c>
      <c r="AI2226" s="140" t="str">
        <f>IF(月報!G2226&lt;&gt;"",月報!G2226,"")</f>
        <v/>
      </c>
      <c r="AJ2226" s="126" t="str">
        <f>IF(月報!W2226&lt;&gt;"",月報!W2226*24,"")</f>
        <v/>
      </c>
      <c r="AK2226" s="126" t="str">
        <f>IF(月報!P2226&lt;&gt;"",月報!P2226,"")</f>
        <v/>
      </c>
      <c r="AL2226" s="126" t="str">
        <f>IF(月報!Q2226&lt;&gt;"",IF(月報!Q2226="平日残","",月報!Q2226),"")</f>
        <v/>
      </c>
      <c r="AM2226" s="126"/>
      <c r="AN2226" s="126" t="str">
        <f t="shared" si="705"/>
        <v/>
      </c>
      <c r="AO2226" s="126" t="str">
        <f>IF($E2226="","",VLOOKUP($E2226,カレンダマスタ!$A$5:$E$381,5,FALSE))</f>
        <v/>
      </c>
      <c r="AQ2226" s="196" t="str">
        <f>IF(G2226="","",IF(VLOOKUP(E2226,カレンダマスタ!$A$5:$D$381,4,FALSE)=0,"",1))</f>
        <v/>
      </c>
      <c r="AR2226" s="136" t="str">
        <f>IF($G2226="","",IF($AD2226="NSTC",INDEX(カレンダマスタ!$I$26:$O$31,MATCH($G2226,カレンダマスタ!$H$26:$H$31,1),MATCH($H2226,カレンダマスタ!$I$25:$O$25,1)),
IF($AD2226="CS本社",INDEX(カレンダマスタ!$I$36:$O$41,MATCH($G2226,カレンダマスタ!$H$36:$H$41,1),MATCH($H2226,カレンダマスタ!$I$35:$O$35,1)),
IF($AD2226="NS本社",INDEX(カレンダマスタ!$I$94:$O$99,MATCH($G2226,カレンダマスタ!$H$95:$H$100,1),MATCH($H2226,カレンダマスタ!$I$93:$O$93,1)),
IF($AD2226="ODC",INDEX(カレンダマスタ!$I$46:$O$51,MATCH($G2226,カレンダマスタ!$H$46:$H$51,1),MATCH($H2226,カレンダマスタ!$I$45:$O$45,1)),
IF($AD2226="NS東京TC",INDEX(カレンダマスタ!$I$56:$O$61,MATCH($G2226,カレンダマスタ!$H$56:$H$61,1),MATCH($H2226,カレンダマスタ!$I$55:$O$55,1)),""))))))</f>
        <v/>
      </c>
      <c r="AS2226" s="126" t="str">
        <f t="shared" si="717"/>
        <v/>
      </c>
      <c r="AU2226" s="137" t="str">
        <f>IF(E2226="","",VLOOKUP($E2226,カレンダマスタ!$A$4:$E$381,4,FALSE))</f>
        <v/>
      </c>
      <c r="AV2226" s="137" t="str">
        <f t="shared" si="707"/>
        <v/>
      </c>
      <c r="AW2226" s="137" t="str">
        <f t="shared" si="708"/>
        <v/>
      </c>
      <c r="AX2226" s="138" t="str">
        <f t="shared" si="709"/>
        <v/>
      </c>
      <c r="AY2226" s="138" t="str">
        <f t="shared" si="710"/>
        <v/>
      </c>
      <c r="AZ2226" s="130" t="str">
        <f>IF(AX2226&amp;AW2226="勤怠未設定","×",IF(AV2226="勤怠修正","×",IF(AC2226="外注","",IF(AA2226="",IF(AY2226&lt;&gt;"","×",""),IF(VLOOKUP(AA2226,カレンダマスタ!$H$66:$I$83,2,FALSE)&lt;&gt;AY2226,"×","OK")))))</f>
        <v/>
      </c>
      <c r="BC2226" s="137" t="str">
        <f>IF(E2226="","",VLOOKUP($E2226,カレンダマスタ!$A$4:$E$381,4,FALSE))</f>
        <v/>
      </c>
      <c r="BD2226" s="126" t="str">
        <f>IF(AC2226="社員","",IF(AG2226=0,"",IF(AD2226="NSTC",IF(COUNTIF(カレンダマスタ!$Q$5:$Q$32,G2226)=1,"OK","×"),
IF(AD2226="NS本社",IF(COUNTIF(カレンダマスタ!$T$5:$T$32,G2226)=1,"OK","×"),IF(COUNTIF(カレンダマスタ!$R$5:$R$32,G2226)=1,"OK","×")))))</f>
        <v/>
      </c>
      <c r="BE2226" s="126" t="str">
        <f>IF(AC2226="社員","",IF(G2226="","",IF(R2226&lt;&gt;"","",IF(AF2226="CS","OK",IF(VLOOKUP(E2226,カレンダマスタ!$A$5:$D$381,4,FALSE)&gt;0,"",IF(OR(G2226*24&gt;10.84,H2226*24&lt;14.5)=TRUE,"×","OK"))))))</f>
        <v/>
      </c>
      <c r="BF2226" s="126" t="str">
        <f t="shared" si="696"/>
        <v/>
      </c>
      <c r="BG2226" s="126" t="str">
        <f t="shared" si="718"/>
        <v/>
      </c>
      <c r="BI2226" s="130" t="str">
        <f t="shared" si="719"/>
        <v/>
      </c>
    </row>
    <row r="2227" spans="2:61">
      <c r="B2227" s="111"/>
      <c r="C2227" s="536"/>
      <c r="D2227" s="128"/>
      <c r="E2227" s="583"/>
      <c r="F2227" s="128"/>
      <c r="G2227" s="588"/>
      <c r="H2227" s="588"/>
      <c r="I2227" s="130"/>
      <c r="J2227" s="139"/>
      <c r="K2227" s="131"/>
      <c r="L2227" s="132"/>
      <c r="M2227" s="132"/>
      <c r="N2227" s="141"/>
      <c r="O2227" s="139"/>
      <c r="P2227" s="139"/>
      <c r="Q2227" s="139"/>
      <c r="R2227" s="133"/>
      <c r="S2227" s="134"/>
      <c r="T2227" s="434" t="str">
        <f t="shared" si="712"/>
        <v/>
      </c>
      <c r="U2227" s="429"/>
      <c r="V2227" s="429" t="str">
        <f t="shared" si="713"/>
        <v/>
      </c>
      <c r="W2227" s="298"/>
      <c r="X2227" s="129" t="str">
        <f t="shared" si="720"/>
        <v/>
      </c>
      <c r="Y2227" s="129" t="str">
        <f t="shared" si="714"/>
        <v/>
      </c>
      <c r="Z2227" s="129" t="str">
        <f t="shared" si="715"/>
        <v/>
      </c>
      <c r="AA2227" s="133" t="str">
        <f t="shared" si="706"/>
        <v/>
      </c>
      <c r="AC2227" s="186" t="str">
        <f>AC2216</f>
        <v/>
      </c>
      <c r="AD2227" s="187" t="str">
        <f>AD2216</f>
        <v/>
      </c>
      <c r="AE2227" s="187" t="str">
        <f>AE2216</f>
        <v/>
      </c>
      <c r="AF2227" s="187" t="str">
        <f>AF2216</f>
        <v/>
      </c>
      <c r="AG2227" s="204">
        <f t="shared" si="716"/>
        <v>0</v>
      </c>
      <c r="AI2227" s="140" t="str">
        <f>IF(月報!G2227&lt;&gt;"",月報!G2227,"")</f>
        <v/>
      </c>
      <c r="AJ2227" s="126" t="str">
        <f>IF(月報!W2227&lt;&gt;"",月報!W2227*24,"")</f>
        <v/>
      </c>
      <c r="AK2227" s="126" t="str">
        <f>IF(月報!P2227&lt;&gt;"",月報!P2227,"")</f>
        <v/>
      </c>
      <c r="AL2227" s="126" t="str">
        <f>IF(月報!Q2227&lt;&gt;"",IF(月報!Q2227="平日残","",月報!Q2227),"")</f>
        <v/>
      </c>
      <c r="AM2227" s="126"/>
      <c r="AN2227" s="126" t="str">
        <f t="shared" si="705"/>
        <v/>
      </c>
      <c r="AO2227" s="126" t="str">
        <f>IF($E2227="","",VLOOKUP($E2227,カレンダマスタ!$A$5:$E$381,5,FALSE))</f>
        <v/>
      </c>
      <c r="AQ2227" s="196" t="str">
        <f>IF(G2227="","",IF(VLOOKUP(E2227,カレンダマスタ!$A$5:$D$381,4,FALSE)=0,"",1))</f>
        <v/>
      </c>
      <c r="AR2227" s="136" t="str">
        <f>IF($G2227="","",IF($AD2227="NSTC",INDEX(カレンダマスタ!$I$26:$O$31,MATCH($G2227,カレンダマスタ!$H$26:$H$31,1),MATCH($H2227,カレンダマスタ!$I$25:$O$25,1)),
IF($AD2227="CS本社",INDEX(カレンダマスタ!$I$36:$O$41,MATCH($G2227,カレンダマスタ!$H$36:$H$41,1),MATCH($H2227,カレンダマスタ!$I$35:$O$35,1)),
IF($AD2227="NS本社",INDEX(カレンダマスタ!$I$94:$O$99,MATCH($G2227,カレンダマスタ!$H$95:$H$100,1),MATCH($H2227,カレンダマスタ!$I$93:$O$93,1)),
IF($AD2227="ODC",INDEX(カレンダマスタ!$I$46:$O$51,MATCH($G2227,カレンダマスタ!$H$46:$H$51,1),MATCH($H2227,カレンダマスタ!$I$45:$O$45,1)),
IF($AD2227="NS東京TC",INDEX(カレンダマスタ!$I$56:$O$61,MATCH($G2227,カレンダマスタ!$H$56:$H$61,1),MATCH($H2227,カレンダマスタ!$I$55:$O$55,1)),""))))))</f>
        <v/>
      </c>
      <c r="AS2227" s="126" t="str">
        <f t="shared" si="717"/>
        <v/>
      </c>
      <c r="AU2227" s="137" t="str">
        <f>IF(E2227="","",VLOOKUP($E2227,カレンダマスタ!$A$4:$E$381,4,FALSE))</f>
        <v/>
      </c>
      <c r="AV2227" s="137" t="str">
        <f t="shared" si="707"/>
        <v/>
      </c>
      <c r="AW2227" s="137" t="str">
        <f t="shared" si="708"/>
        <v/>
      </c>
      <c r="AX2227" s="138" t="str">
        <f t="shared" si="709"/>
        <v/>
      </c>
      <c r="AY2227" s="138" t="str">
        <f t="shared" si="710"/>
        <v/>
      </c>
      <c r="AZ2227" s="130" t="str">
        <f>IF(AX2227&amp;AW2227="勤怠未設定","×",IF(AV2227="勤怠修正","×",IF(AC2227="外注","",IF(AA2227="",IF(AY2227&lt;&gt;"","×",""),IF(VLOOKUP(AA2227,カレンダマスタ!$H$66:$I$83,2,FALSE)&lt;&gt;AY2227,"×","OK")))))</f>
        <v/>
      </c>
      <c r="BC2227" s="137" t="str">
        <f>IF(E2227="","",VLOOKUP($E2227,カレンダマスタ!$A$4:$E$381,4,FALSE))</f>
        <v/>
      </c>
      <c r="BD2227" s="126" t="str">
        <f>IF(AC2227="社員","",IF(AG2227=0,"",IF(AD2227="NSTC",IF(COUNTIF(カレンダマスタ!$Q$5:$Q$32,G2227)=1,"OK","×"),
IF(AD2227="NS本社",IF(COUNTIF(カレンダマスタ!$T$5:$T$32,G2227)=1,"OK","×"),IF(COUNTIF(カレンダマスタ!$R$5:$R$32,G2227)=1,"OK","×")))))</f>
        <v/>
      </c>
      <c r="BE2227" s="126" t="str">
        <f>IF(AC2227="社員","",IF(G2227="","",IF(R2227&lt;&gt;"","",IF(AF2227="CS","OK",IF(VLOOKUP(E2227,カレンダマスタ!$A$5:$D$381,4,FALSE)&gt;0,"",IF(OR(G2227*24&gt;10.84,H2227*24&lt;14.5)=TRUE,"×","OK"))))))</f>
        <v/>
      </c>
      <c r="BF2227" s="126" t="str">
        <f t="shared" si="696"/>
        <v/>
      </c>
      <c r="BG2227" s="126" t="str">
        <f t="shared" si="718"/>
        <v/>
      </c>
      <c r="BI2227" s="130" t="str">
        <f t="shared" si="719"/>
        <v/>
      </c>
    </row>
    <row r="2228" spans="2:61">
      <c r="B2228" s="111"/>
      <c r="C2228" s="536"/>
      <c r="D2228" s="128"/>
      <c r="E2228" s="583"/>
      <c r="F2228" s="128"/>
      <c r="G2228" s="588"/>
      <c r="H2228" s="588"/>
      <c r="I2228" s="130"/>
      <c r="J2228" s="139"/>
      <c r="K2228" s="131"/>
      <c r="L2228" s="132"/>
      <c r="M2228" s="132"/>
      <c r="N2228" s="141"/>
      <c r="O2228" s="139"/>
      <c r="P2228" s="139"/>
      <c r="Q2228" s="139"/>
      <c r="R2228" s="133"/>
      <c r="S2228" s="134"/>
      <c r="T2228" s="434" t="str">
        <f t="shared" si="712"/>
        <v/>
      </c>
      <c r="U2228" s="429"/>
      <c r="V2228" s="429" t="str">
        <f t="shared" si="713"/>
        <v/>
      </c>
      <c r="W2228" s="298"/>
      <c r="X2228" s="129" t="str">
        <f t="shared" si="720"/>
        <v/>
      </c>
      <c r="Y2228" s="129" t="str">
        <f t="shared" si="714"/>
        <v/>
      </c>
      <c r="Z2228" s="129" t="str">
        <f t="shared" si="715"/>
        <v/>
      </c>
      <c r="AA2228" s="133" t="str">
        <f t="shared" si="706"/>
        <v/>
      </c>
      <c r="AC2228" s="186" t="str">
        <f>AC2216</f>
        <v/>
      </c>
      <c r="AD2228" s="187" t="str">
        <f>AD2216</f>
        <v/>
      </c>
      <c r="AE2228" s="187" t="str">
        <f>AE2216</f>
        <v/>
      </c>
      <c r="AF2228" s="187" t="str">
        <f>AF2216</f>
        <v/>
      </c>
      <c r="AG2228" s="204">
        <f t="shared" si="716"/>
        <v>0</v>
      </c>
      <c r="AI2228" s="140" t="str">
        <f>IF(月報!G2228&lt;&gt;"",月報!G2228,"")</f>
        <v/>
      </c>
      <c r="AJ2228" s="126" t="str">
        <f>IF(月報!W2228&lt;&gt;"",月報!W2228*24,"")</f>
        <v/>
      </c>
      <c r="AK2228" s="126" t="str">
        <f>IF(月報!P2228&lt;&gt;"",月報!P2228,"")</f>
        <v/>
      </c>
      <c r="AL2228" s="126" t="str">
        <f>IF(月報!Q2228&lt;&gt;"",IF(月報!Q2228="平日残","",月報!Q2228),"")</f>
        <v/>
      </c>
      <c r="AM2228" s="126"/>
      <c r="AN2228" s="126" t="str">
        <f t="shared" si="705"/>
        <v/>
      </c>
      <c r="AO2228" s="126" t="str">
        <f>IF($E2228="","",VLOOKUP($E2228,カレンダマスタ!$A$5:$E$381,5,FALSE))</f>
        <v/>
      </c>
      <c r="AQ2228" s="196" t="str">
        <f>IF(G2228="","",IF(VLOOKUP(E2228,カレンダマスタ!$A$5:$D$381,4,FALSE)=0,"",1))</f>
        <v/>
      </c>
      <c r="AR2228" s="136" t="str">
        <f>IF($G2228="","",IF($AD2228="NSTC",INDEX(カレンダマスタ!$I$26:$O$31,MATCH($G2228,カレンダマスタ!$H$26:$H$31,1),MATCH($H2228,カレンダマスタ!$I$25:$O$25,1)),
IF($AD2228="CS本社",INDEX(カレンダマスタ!$I$36:$O$41,MATCH($G2228,カレンダマスタ!$H$36:$H$41,1),MATCH($H2228,カレンダマスタ!$I$35:$O$35,1)),
IF($AD2228="NS本社",INDEX(カレンダマスタ!$I$94:$O$99,MATCH($G2228,カレンダマスタ!$H$95:$H$100,1),MATCH($H2228,カレンダマスタ!$I$93:$O$93,1)),
IF($AD2228="ODC",INDEX(カレンダマスタ!$I$46:$O$51,MATCH($G2228,カレンダマスタ!$H$46:$H$51,1),MATCH($H2228,カレンダマスタ!$I$45:$O$45,1)),
IF($AD2228="NS東京TC",INDEX(カレンダマスタ!$I$56:$O$61,MATCH($G2228,カレンダマスタ!$H$56:$H$61,1),MATCH($H2228,カレンダマスタ!$I$55:$O$55,1)),""))))))</f>
        <v/>
      </c>
      <c r="AS2228" s="126" t="str">
        <f t="shared" si="717"/>
        <v/>
      </c>
      <c r="AU2228" s="137" t="str">
        <f>IF(E2228="","",VLOOKUP($E2228,カレンダマスタ!$A$4:$E$381,4,FALSE))</f>
        <v/>
      </c>
      <c r="AV2228" s="137" t="str">
        <f t="shared" si="707"/>
        <v/>
      </c>
      <c r="AW2228" s="137" t="str">
        <f t="shared" si="708"/>
        <v/>
      </c>
      <c r="AX2228" s="138" t="str">
        <f t="shared" si="709"/>
        <v/>
      </c>
      <c r="AY2228" s="138" t="str">
        <f t="shared" si="710"/>
        <v/>
      </c>
      <c r="AZ2228" s="130" t="str">
        <f>IF(AX2228&amp;AW2228="勤怠未設定","×",IF(AV2228="勤怠修正","×",IF(AC2228="外注","",IF(AA2228="",IF(AY2228&lt;&gt;"","×",""),IF(VLOOKUP(AA2228,カレンダマスタ!$H$66:$I$83,2,FALSE)&lt;&gt;AY2228,"×","OK")))))</f>
        <v/>
      </c>
      <c r="BC2228" s="137" t="str">
        <f>IF(E2228="","",VLOOKUP($E2228,カレンダマスタ!$A$4:$E$381,4,FALSE))</f>
        <v/>
      </c>
      <c r="BD2228" s="126" t="str">
        <f>IF(AC2228="社員","",IF(AG2228=0,"",IF(AD2228="NSTC",IF(COUNTIF(カレンダマスタ!$Q$5:$Q$32,G2228)=1,"OK","×"),
IF(AD2228="NS本社",IF(COUNTIF(カレンダマスタ!$T$5:$T$32,G2228)=1,"OK","×"),IF(COUNTIF(カレンダマスタ!$R$5:$R$32,G2228)=1,"OK","×")))))</f>
        <v/>
      </c>
      <c r="BE2228" s="126" t="str">
        <f>IF(AC2228="社員","",IF(G2228="","",IF(R2228&lt;&gt;"","",IF(AF2228="CS","OK",IF(VLOOKUP(E2228,カレンダマスタ!$A$5:$D$381,4,FALSE)&gt;0,"",IF(OR(G2228*24&gt;10.84,H2228*24&lt;14.5)=TRUE,"×","OK"))))))</f>
        <v/>
      </c>
      <c r="BF2228" s="126" t="str">
        <f t="shared" si="696"/>
        <v/>
      </c>
      <c r="BG2228" s="126" t="str">
        <f t="shared" si="718"/>
        <v/>
      </c>
      <c r="BI2228" s="130" t="str">
        <f t="shared" si="719"/>
        <v/>
      </c>
    </row>
    <row r="2229" spans="2:61">
      <c r="B2229" s="111"/>
      <c r="C2229" s="537"/>
      <c r="D2229" s="142"/>
      <c r="E2229" s="584"/>
      <c r="F2229" s="142"/>
      <c r="G2229" s="589"/>
      <c r="H2229" s="589"/>
      <c r="I2229" s="144"/>
      <c r="J2229" s="148"/>
      <c r="K2229" s="145"/>
      <c r="L2229" s="146"/>
      <c r="M2229" s="146"/>
      <c r="N2229" s="147"/>
      <c r="O2229" s="148"/>
      <c r="P2229" s="148"/>
      <c r="Q2229" s="148"/>
      <c r="R2229" s="149"/>
      <c r="S2229" s="156"/>
      <c r="T2229" s="435" t="str">
        <f t="shared" si="712"/>
        <v/>
      </c>
      <c r="U2229" s="430"/>
      <c r="V2229" s="430" t="str">
        <f t="shared" si="713"/>
        <v/>
      </c>
      <c r="W2229" s="298"/>
      <c r="X2229" s="143" t="str">
        <f t="shared" si="720"/>
        <v/>
      </c>
      <c r="Y2229" s="143" t="str">
        <f t="shared" si="714"/>
        <v/>
      </c>
      <c r="Z2229" s="143" t="str">
        <f t="shared" si="715"/>
        <v/>
      </c>
      <c r="AA2229" s="149" t="str">
        <f t="shared" si="706"/>
        <v/>
      </c>
      <c r="AC2229" s="188" t="str">
        <f>AC2216</f>
        <v/>
      </c>
      <c r="AD2229" s="189" t="str">
        <f>AD2216</f>
        <v/>
      </c>
      <c r="AE2229" s="189" t="str">
        <f>AE2216</f>
        <v/>
      </c>
      <c r="AF2229" s="189" t="str">
        <f>AF2216</f>
        <v/>
      </c>
      <c r="AG2229" s="205">
        <f t="shared" si="716"/>
        <v>0</v>
      </c>
      <c r="AI2229" s="157" t="str">
        <f>IF(月報!G2229&lt;&gt;"",月報!G2229,"")</f>
        <v/>
      </c>
      <c r="AJ2229" s="151" t="str">
        <f>IF(月報!W2229&lt;&gt;"",月報!W2229*24,"")</f>
        <v/>
      </c>
      <c r="AK2229" s="151" t="str">
        <f>IF(月報!P2229&lt;&gt;"",月報!P2229,"")</f>
        <v/>
      </c>
      <c r="AL2229" s="151" t="str">
        <f>IF(月報!Q2229&lt;&gt;"",IF(月報!Q2229="平日残","",月報!Q2229),"")</f>
        <v/>
      </c>
      <c r="AM2229" s="151"/>
      <c r="AN2229" s="151" t="str">
        <f t="shared" si="705"/>
        <v/>
      </c>
      <c r="AO2229" s="151" t="str">
        <f>IF($E2229="","",VLOOKUP($E2229,カレンダマスタ!$A$5:$E$381,5,FALSE))</f>
        <v/>
      </c>
      <c r="AQ2229" s="197" t="str">
        <f>IF(G2229="","",IF(VLOOKUP(E2229,カレンダマスタ!$A$5:$D$381,4,FALSE)=0,"",1))</f>
        <v/>
      </c>
      <c r="AR2229" s="152" t="str">
        <f>IF($G2229="","",IF($AD2229="NSTC",INDEX(カレンダマスタ!$I$26:$O$31,MATCH($G2229,カレンダマスタ!$H$26:$H$31,1),MATCH($H2229,カレンダマスタ!$I$25:$O$25,1)),
IF($AD2229="CS本社",INDEX(カレンダマスタ!$I$36:$O$41,MATCH($G2229,カレンダマスタ!$H$36:$H$41,1),MATCH($H2229,カレンダマスタ!$I$35:$O$35,1)),
IF($AD2229="NS本社",INDEX(カレンダマスタ!$I$94:$O$99,MATCH($G2229,カレンダマスタ!$H$95:$H$100,1),MATCH($H2229,カレンダマスタ!$I$93:$O$93,1)),
IF($AD2229="ODC",INDEX(カレンダマスタ!$I$46:$O$51,MATCH($G2229,カレンダマスタ!$H$46:$H$51,1),MATCH($H2229,カレンダマスタ!$I$45:$O$45,1)),
IF($AD2229="NS東京TC",INDEX(カレンダマスタ!$I$56:$O$61,MATCH($G2229,カレンダマスタ!$H$56:$H$61,1),MATCH($H2229,カレンダマスタ!$I$55:$O$55,1)),""))))))</f>
        <v/>
      </c>
      <c r="AS2229" s="151" t="str">
        <f t="shared" si="717"/>
        <v/>
      </c>
      <c r="AU2229" s="153" t="str">
        <f>IF(E2229="","",VLOOKUP($E2229,カレンダマスタ!$A$4:$E$381,4,FALSE))</f>
        <v/>
      </c>
      <c r="AV2229" s="153" t="str">
        <f t="shared" si="707"/>
        <v/>
      </c>
      <c r="AW2229" s="153" t="str">
        <f t="shared" si="708"/>
        <v/>
      </c>
      <c r="AX2229" s="154" t="str">
        <f t="shared" si="709"/>
        <v/>
      </c>
      <c r="AY2229" s="154" t="str">
        <f t="shared" si="710"/>
        <v/>
      </c>
      <c r="AZ2229" s="144" t="str">
        <f>IF(AX2229&amp;AW2229="勤怠未設定","×",IF(AV2229="勤怠修正","×",IF(AC2229="外注","",IF(AA2229="",IF(AY2229&lt;&gt;"","×",""),IF(VLOOKUP(AA2229,カレンダマスタ!$H$66:$I$83,2,FALSE)&lt;&gt;AY2229,"×","OK")))))</f>
        <v/>
      </c>
      <c r="BC2229" s="153" t="str">
        <f>IF(E2229="","",VLOOKUP($E2229,カレンダマスタ!$A$4:$E$381,4,FALSE))</f>
        <v/>
      </c>
      <c r="BD2229" s="151" t="str">
        <f>IF(AC2229="社員","",IF(AG2229=0,"",IF(AD2229="NSTC",IF(COUNTIF(カレンダマスタ!$Q$5:$Q$32,G2229)=1,"OK","×"),
IF(AD2229="NS本社",IF(COUNTIF(カレンダマスタ!$T$5:$T$32,G2229)=1,"OK","×"),IF(COUNTIF(カレンダマスタ!$R$5:$R$32,G2229)=1,"OK","×")))))</f>
        <v/>
      </c>
      <c r="BE2229" s="151" t="str">
        <f>IF(AC2229="社員","",IF(G2229="","",IF(R2229&lt;&gt;"","",IF(AF2229="CS","OK",IF(VLOOKUP(E2229,カレンダマスタ!$A$5:$D$381,4,FALSE)&gt;0,"",IF(OR(G2229*24&gt;10.84,H2229*24&lt;14.5)=TRUE,"×","OK"))))))</f>
        <v/>
      </c>
      <c r="BF2229" s="151" t="str">
        <f t="shared" si="696"/>
        <v/>
      </c>
      <c r="BG2229" s="151" t="str">
        <f t="shared" si="718"/>
        <v/>
      </c>
      <c r="BI2229" s="144" t="str">
        <f t="shared" si="719"/>
        <v/>
      </c>
    </row>
    <row r="2230" spans="2:61">
      <c r="B2230" s="111"/>
      <c r="C2230" s="535"/>
      <c r="D2230" s="112"/>
      <c r="E2230" s="582"/>
      <c r="F2230" s="112"/>
      <c r="G2230" s="587"/>
      <c r="H2230" s="587"/>
      <c r="I2230" s="114"/>
      <c r="J2230" s="118"/>
      <c r="K2230" s="115"/>
      <c r="L2230" s="116"/>
      <c r="M2230" s="116"/>
      <c r="N2230" s="117"/>
      <c r="O2230" s="118"/>
      <c r="P2230" s="118"/>
      <c r="Q2230" s="118"/>
      <c r="R2230" s="119"/>
      <c r="S2230" s="120"/>
      <c r="T2230" s="433" t="str">
        <f t="shared" si="712"/>
        <v/>
      </c>
      <c r="U2230" s="431">
        <f>SUM(T2230:T2236)</f>
        <v>0</v>
      </c>
      <c r="V2230" s="431" t="str">
        <f t="shared" si="713"/>
        <v/>
      </c>
      <c r="W2230" s="298"/>
      <c r="X2230" s="113" t="str">
        <f t="shared" si="720"/>
        <v/>
      </c>
      <c r="Y2230" s="113" t="str">
        <f t="shared" si="714"/>
        <v/>
      </c>
      <c r="Z2230" s="113" t="str">
        <f t="shared" si="715"/>
        <v/>
      </c>
      <c r="AA2230" s="119" t="str">
        <f t="shared" si="706"/>
        <v/>
      </c>
      <c r="AC2230" s="190" t="str">
        <f>AC2216</f>
        <v/>
      </c>
      <c r="AD2230" s="191" t="str">
        <f>AD2216</f>
        <v/>
      </c>
      <c r="AE2230" s="191" t="str">
        <f>AE2216</f>
        <v/>
      </c>
      <c r="AF2230" s="191" t="str">
        <f>AF2216</f>
        <v/>
      </c>
      <c r="AG2230" s="206">
        <f t="shared" si="716"/>
        <v>0</v>
      </c>
      <c r="AI2230" s="158" t="str">
        <f>IF(月報!G2230&lt;&gt;"",月報!G2230,"")</f>
        <v/>
      </c>
      <c r="AJ2230" s="122" t="str">
        <f>IF(月報!W2230&lt;&gt;"",月報!W2230*24,"")</f>
        <v/>
      </c>
      <c r="AK2230" s="122" t="str">
        <f>IF(月報!P2230&lt;&gt;"",月報!P2230,"")</f>
        <v/>
      </c>
      <c r="AL2230" s="122" t="str">
        <f>IF(月報!Q2230&lt;&gt;"",IF(月報!Q2230="平日残","",月報!Q2230),"")</f>
        <v/>
      </c>
      <c r="AM2230" s="122"/>
      <c r="AN2230" s="122" t="str">
        <f t="shared" si="705"/>
        <v/>
      </c>
      <c r="AO2230" s="122" t="str">
        <f>IF($E2230="","",VLOOKUP($E2230,カレンダマスタ!$A$5:$E$381,5,FALSE))</f>
        <v/>
      </c>
      <c r="AQ2230" s="195" t="str">
        <f>IF(G2230="","",IF(VLOOKUP(E2230,カレンダマスタ!$A$5:$D$381,4,FALSE)=0,"",1))</f>
        <v/>
      </c>
      <c r="AR2230" s="123" t="str">
        <f>IF($G2230="","",IF($AD2230="NSTC",INDEX(カレンダマスタ!$I$26:$O$31,MATCH($G2230,カレンダマスタ!$H$26:$H$31,1),MATCH($H2230,カレンダマスタ!$I$25:$O$25,1)),
IF($AD2230="CS本社",INDEX(カレンダマスタ!$I$36:$O$41,MATCH($G2230,カレンダマスタ!$H$36:$H$41,1),MATCH($H2230,カレンダマスタ!$I$35:$O$35,1)),
IF($AD2230="NS本社",INDEX(カレンダマスタ!$I$94:$O$99,MATCH($G2230,カレンダマスタ!$H$95:$H$100,1),MATCH($H2230,カレンダマスタ!$I$93:$O$93,1)),
IF($AD2230="ODC",INDEX(カレンダマスタ!$I$46:$O$51,MATCH($G2230,カレンダマスタ!$H$46:$H$51,1),MATCH($H2230,カレンダマスタ!$I$45:$O$45,1)),
IF($AD2230="NS東京TC",INDEX(カレンダマスタ!$I$56:$O$61,MATCH($G2230,カレンダマスタ!$H$56:$H$61,1),MATCH($H2230,カレンダマスタ!$I$55:$O$55,1)),""))))))</f>
        <v/>
      </c>
      <c r="AS2230" s="122" t="str">
        <f t="shared" si="717"/>
        <v/>
      </c>
      <c r="AU2230" s="124" t="str">
        <f>IF(E2230="","",VLOOKUP($E2230,カレンダマスタ!$A$4:$E$381,4,FALSE))</f>
        <v/>
      </c>
      <c r="AV2230" s="124" t="str">
        <f t="shared" si="707"/>
        <v/>
      </c>
      <c r="AW2230" s="124" t="str">
        <f t="shared" si="708"/>
        <v/>
      </c>
      <c r="AX2230" s="125" t="str">
        <f t="shared" si="709"/>
        <v/>
      </c>
      <c r="AY2230" s="125" t="str">
        <f t="shared" si="710"/>
        <v/>
      </c>
      <c r="AZ2230" s="114" t="str">
        <f>IF(AX2230&amp;AW2230="勤怠未設定","×",IF(AV2230="勤怠修正","×",IF(AC2230="外注","",IF(AA2230="",IF(AY2230&lt;&gt;"","×",""),IF(VLOOKUP(AA2230,カレンダマスタ!$H$66:$I$83,2,FALSE)&lt;&gt;AY2230,"×","OK")))))</f>
        <v/>
      </c>
      <c r="BC2230" s="124" t="str">
        <f>IF(E2230="","",VLOOKUP($E2230,カレンダマスタ!$A$4:$E$381,4,FALSE))</f>
        <v/>
      </c>
      <c r="BD2230" s="122" t="str">
        <f>IF(AC2230="社員","",IF(AG2230=0,"",IF(AD2230="NSTC",IF(COUNTIF(カレンダマスタ!$Q$5:$Q$32,G2230)=1,"OK","×"),
IF(AD2230="NS本社",IF(COUNTIF(カレンダマスタ!$T$5:$T$32,G2230)=1,"OK","×"),IF(COUNTIF(カレンダマスタ!$R$5:$R$32,G2230)=1,"OK","×")))))</f>
        <v/>
      </c>
      <c r="BE2230" s="122" t="str">
        <f>IF(AC2230="社員","",IF(G2230="","",IF(R2230&lt;&gt;"","",IF(AF2230="CS","OK",IF(VLOOKUP(E2230,カレンダマスタ!$A$5:$D$381,4,FALSE)&gt;0,"",IF(OR(G2230*24&gt;10.84,H2230*24&lt;14.5)=TRUE,"×","OK"))))))</f>
        <v/>
      </c>
      <c r="BF2230" s="122" t="str">
        <f t="shared" si="696"/>
        <v/>
      </c>
      <c r="BG2230" s="122" t="str">
        <f t="shared" si="718"/>
        <v/>
      </c>
      <c r="BI2230" s="114" t="str">
        <f t="shared" si="719"/>
        <v/>
      </c>
    </row>
    <row r="2231" spans="2:61">
      <c r="B2231" s="111"/>
      <c r="C2231" s="536"/>
      <c r="D2231" s="128"/>
      <c r="E2231" s="583"/>
      <c r="F2231" s="128"/>
      <c r="G2231" s="588"/>
      <c r="H2231" s="588"/>
      <c r="I2231" s="130"/>
      <c r="J2231" s="139"/>
      <c r="K2231" s="131"/>
      <c r="L2231" s="132"/>
      <c r="M2231" s="132"/>
      <c r="N2231" s="141"/>
      <c r="O2231" s="139"/>
      <c r="P2231" s="139"/>
      <c r="Q2231" s="139"/>
      <c r="R2231" s="133"/>
      <c r="S2231" s="134"/>
      <c r="T2231" s="434" t="str">
        <f t="shared" si="712"/>
        <v/>
      </c>
      <c r="U2231" s="429"/>
      <c r="V2231" s="429" t="str">
        <f t="shared" si="713"/>
        <v/>
      </c>
      <c r="W2231" s="298"/>
      <c r="X2231" s="129" t="str">
        <f t="shared" si="720"/>
        <v/>
      </c>
      <c r="Y2231" s="129" t="str">
        <f t="shared" si="714"/>
        <v/>
      </c>
      <c r="Z2231" s="129" t="str">
        <f t="shared" si="715"/>
        <v/>
      </c>
      <c r="AA2231" s="133" t="str">
        <f t="shared" si="706"/>
        <v/>
      </c>
      <c r="AC2231" s="186" t="str">
        <f>AC2216</f>
        <v/>
      </c>
      <c r="AD2231" s="187" t="str">
        <f>AD2216</f>
        <v/>
      </c>
      <c r="AE2231" s="187" t="str">
        <f>AE2216</f>
        <v/>
      </c>
      <c r="AF2231" s="187" t="str">
        <f>AF2216</f>
        <v/>
      </c>
      <c r="AG2231" s="204">
        <f t="shared" si="716"/>
        <v>0</v>
      </c>
      <c r="AI2231" s="135" t="str">
        <f>IF(月報!G2231&lt;&gt;"",月報!G2231,"")</f>
        <v/>
      </c>
      <c r="AJ2231" s="126" t="str">
        <f>IF(月報!W2231&lt;&gt;"",月報!W2231*24,"")</f>
        <v/>
      </c>
      <c r="AK2231" s="126" t="str">
        <f>IF(月報!P2231&lt;&gt;"",月報!P2231,"")</f>
        <v/>
      </c>
      <c r="AL2231" s="126" t="str">
        <f>IF(月報!Q2231&lt;&gt;"",IF(月報!Q2231="平日残","",月報!Q2231),"")</f>
        <v/>
      </c>
      <c r="AM2231" s="126"/>
      <c r="AN2231" s="126" t="str">
        <f t="shared" si="705"/>
        <v/>
      </c>
      <c r="AO2231" s="126" t="str">
        <f>IF($E2231="","",VLOOKUP($E2231,カレンダマスタ!$A$5:$E$381,5,FALSE))</f>
        <v/>
      </c>
      <c r="AQ2231" s="196" t="str">
        <f>IF(G2231="","",IF(VLOOKUP(E2231,カレンダマスタ!$A$5:$D$381,4,FALSE)=0,"",1))</f>
        <v/>
      </c>
      <c r="AR2231" s="136" t="str">
        <f>IF($G2231="","",IF($AD2231="NSTC",INDEX(カレンダマスタ!$I$26:$O$31,MATCH($G2231,カレンダマスタ!$H$26:$H$31,1),MATCH($H2231,カレンダマスタ!$I$25:$O$25,1)),
IF($AD2231="CS本社",INDEX(カレンダマスタ!$I$36:$O$41,MATCH($G2231,カレンダマスタ!$H$36:$H$41,1),MATCH($H2231,カレンダマスタ!$I$35:$O$35,1)),
IF($AD2231="NS本社",INDEX(カレンダマスタ!$I$94:$O$99,MATCH($G2231,カレンダマスタ!$H$95:$H$100,1),MATCH($H2231,カレンダマスタ!$I$93:$O$93,1)),
IF($AD2231="ODC",INDEX(カレンダマスタ!$I$46:$O$51,MATCH($G2231,カレンダマスタ!$H$46:$H$51,1),MATCH($H2231,カレンダマスタ!$I$45:$O$45,1)),
IF($AD2231="NS東京TC",INDEX(カレンダマスタ!$I$56:$O$61,MATCH($G2231,カレンダマスタ!$H$56:$H$61,1),MATCH($H2231,カレンダマスタ!$I$55:$O$55,1)),""))))))</f>
        <v/>
      </c>
      <c r="AS2231" s="126" t="str">
        <f t="shared" si="717"/>
        <v/>
      </c>
      <c r="AU2231" s="137" t="str">
        <f>IF(E2231="","",VLOOKUP($E2231,カレンダマスタ!$A$4:$E$381,4,FALSE))</f>
        <v/>
      </c>
      <c r="AV2231" s="137" t="str">
        <f t="shared" si="707"/>
        <v/>
      </c>
      <c r="AW2231" s="137" t="str">
        <f t="shared" si="708"/>
        <v/>
      </c>
      <c r="AX2231" s="138" t="str">
        <f t="shared" si="709"/>
        <v/>
      </c>
      <c r="AY2231" s="138" t="str">
        <f t="shared" si="710"/>
        <v/>
      </c>
      <c r="AZ2231" s="130" t="str">
        <f>IF(AX2231&amp;AW2231="勤怠未設定","×",IF(AV2231="勤怠修正","×",IF(AC2231="外注","",IF(AA2231="",IF(AY2231&lt;&gt;"","×",""),IF(VLOOKUP(AA2231,カレンダマスタ!$H$66:$I$83,2,FALSE)&lt;&gt;AY2231,"×","OK")))))</f>
        <v/>
      </c>
      <c r="BC2231" s="137" t="str">
        <f>IF(E2231="","",VLOOKUP($E2231,カレンダマスタ!$A$4:$E$381,4,FALSE))</f>
        <v/>
      </c>
      <c r="BD2231" s="126" t="str">
        <f>IF(AC2231="社員","",IF(AG2231=0,"",IF(AD2231="NSTC",IF(COUNTIF(カレンダマスタ!$Q$5:$Q$32,G2231)=1,"OK","×"),
IF(AD2231="NS本社",IF(COUNTIF(カレンダマスタ!$T$5:$T$32,G2231)=1,"OK","×"),IF(COUNTIF(カレンダマスタ!$R$5:$R$32,G2231)=1,"OK","×")))))</f>
        <v/>
      </c>
      <c r="BE2231" s="126" t="str">
        <f>IF(AC2231="社員","",IF(G2231="","",IF(R2231&lt;&gt;"","",IF(AF2231="CS","OK",IF(VLOOKUP(E2231,カレンダマスタ!$A$5:$D$381,4,FALSE)&gt;0,"",IF(OR(G2231*24&gt;10.84,H2231*24&lt;14.5)=TRUE,"×","OK"))))))</f>
        <v/>
      </c>
      <c r="BF2231" s="126" t="str">
        <f t="shared" si="696"/>
        <v/>
      </c>
      <c r="BG2231" s="126" t="str">
        <f t="shared" si="718"/>
        <v/>
      </c>
      <c r="BI2231" s="130" t="str">
        <f t="shared" si="719"/>
        <v/>
      </c>
    </row>
    <row r="2232" spans="2:61">
      <c r="B2232" s="111"/>
      <c r="C2232" s="536"/>
      <c r="D2232" s="128"/>
      <c r="E2232" s="583"/>
      <c r="F2232" s="128"/>
      <c r="G2232" s="588"/>
      <c r="H2232" s="588"/>
      <c r="I2232" s="130"/>
      <c r="J2232" s="139"/>
      <c r="K2232" s="131"/>
      <c r="L2232" s="132"/>
      <c r="M2232" s="132"/>
      <c r="N2232" s="141"/>
      <c r="O2232" s="139"/>
      <c r="P2232" s="139"/>
      <c r="Q2232" s="139"/>
      <c r="R2232" s="133"/>
      <c r="S2232" s="134"/>
      <c r="T2232" s="434" t="str">
        <f t="shared" si="712"/>
        <v/>
      </c>
      <c r="U2232" s="429"/>
      <c r="V2232" s="429" t="str">
        <f t="shared" si="713"/>
        <v/>
      </c>
      <c r="W2232" s="298"/>
      <c r="X2232" s="129" t="str">
        <f t="shared" si="720"/>
        <v/>
      </c>
      <c r="Y2232" s="129" t="str">
        <f t="shared" si="714"/>
        <v/>
      </c>
      <c r="Z2232" s="129" t="str">
        <f t="shared" si="715"/>
        <v/>
      </c>
      <c r="AA2232" s="133" t="str">
        <f t="shared" si="706"/>
        <v/>
      </c>
      <c r="AC2232" s="186" t="str">
        <f>AC2216</f>
        <v/>
      </c>
      <c r="AD2232" s="187" t="str">
        <f>AD2216</f>
        <v/>
      </c>
      <c r="AE2232" s="187" t="str">
        <f>AE2216</f>
        <v/>
      </c>
      <c r="AF2232" s="187" t="str">
        <f>AF2216</f>
        <v/>
      </c>
      <c r="AG2232" s="204">
        <f t="shared" si="716"/>
        <v>0</v>
      </c>
      <c r="AI2232" s="135" t="str">
        <f>IF(月報!G2232&lt;&gt;"",月報!G2232,"")</f>
        <v/>
      </c>
      <c r="AJ2232" s="126" t="str">
        <f>IF(月報!W2232&lt;&gt;"",月報!W2232*24,"")</f>
        <v/>
      </c>
      <c r="AK2232" s="126" t="str">
        <f>IF(月報!P2232&lt;&gt;"",月報!P2232,"")</f>
        <v/>
      </c>
      <c r="AL2232" s="126" t="str">
        <f>IF(月報!Q2232&lt;&gt;"",IF(月報!Q2232="平日残","",月報!Q2232),"")</f>
        <v/>
      </c>
      <c r="AM2232" s="126"/>
      <c r="AN2232" s="126" t="str">
        <f t="shared" si="705"/>
        <v/>
      </c>
      <c r="AO2232" s="126" t="str">
        <f>IF($E2232="","",VLOOKUP($E2232,カレンダマスタ!$A$5:$E$381,5,FALSE))</f>
        <v/>
      </c>
      <c r="AQ2232" s="196" t="str">
        <f>IF(G2232="","",IF(VLOOKUP(E2232,カレンダマスタ!$A$5:$D$381,4,FALSE)=0,"",1))</f>
        <v/>
      </c>
      <c r="AR2232" s="136" t="str">
        <f>IF($G2232="","",IF($AD2232="NSTC",INDEX(カレンダマスタ!$I$26:$O$31,MATCH($G2232,カレンダマスタ!$H$26:$H$31,1),MATCH($H2232,カレンダマスタ!$I$25:$O$25,1)),
IF($AD2232="CS本社",INDEX(カレンダマスタ!$I$36:$O$41,MATCH($G2232,カレンダマスタ!$H$36:$H$41,1),MATCH($H2232,カレンダマスタ!$I$35:$O$35,1)),
IF($AD2232="NS本社",INDEX(カレンダマスタ!$I$94:$O$99,MATCH($G2232,カレンダマスタ!$H$95:$H$100,1),MATCH($H2232,カレンダマスタ!$I$93:$O$93,1)),
IF($AD2232="ODC",INDEX(カレンダマスタ!$I$46:$O$51,MATCH($G2232,カレンダマスタ!$H$46:$H$51,1),MATCH($H2232,カレンダマスタ!$I$45:$O$45,1)),
IF($AD2232="NS東京TC",INDEX(カレンダマスタ!$I$56:$O$61,MATCH($G2232,カレンダマスタ!$H$56:$H$61,1),MATCH($H2232,カレンダマスタ!$I$55:$O$55,1)),""))))))</f>
        <v/>
      </c>
      <c r="AS2232" s="126" t="str">
        <f t="shared" si="717"/>
        <v/>
      </c>
      <c r="AU2232" s="137" t="str">
        <f>IF(E2232="","",VLOOKUP($E2232,カレンダマスタ!$A$4:$E$381,4,FALSE))</f>
        <v/>
      </c>
      <c r="AV2232" s="137" t="str">
        <f t="shared" si="707"/>
        <v/>
      </c>
      <c r="AW2232" s="137" t="str">
        <f t="shared" si="708"/>
        <v/>
      </c>
      <c r="AX2232" s="138" t="str">
        <f t="shared" si="709"/>
        <v/>
      </c>
      <c r="AY2232" s="138" t="str">
        <f t="shared" si="710"/>
        <v/>
      </c>
      <c r="AZ2232" s="130" t="str">
        <f>IF(AX2232&amp;AW2232="勤怠未設定","×",IF(AV2232="勤怠修正","×",IF(AC2232="外注","",IF(AA2232="",IF(AY2232&lt;&gt;"","×",""),IF(VLOOKUP(AA2232,カレンダマスタ!$H$66:$I$83,2,FALSE)&lt;&gt;AY2232,"×","OK")))))</f>
        <v/>
      </c>
      <c r="BC2232" s="137" t="str">
        <f>IF(E2232="","",VLOOKUP($E2232,カレンダマスタ!$A$4:$E$381,4,FALSE))</f>
        <v/>
      </c>
      <c r="BD2232" s="126" t="str">
        <f>IF(AC2232="社員","",IF(AG2232=0,"",IF(AD2232="NSTC",IF(COUNTIF(カレンダマスタ!$Q$5:$Q$32,G2232)=1,"OK","×"),
IF(AD2232="NS本社",IF(COUNTIF(カレンダマスタ!$T$5:$T$32,G2232)=1,"OK","×"),IF(COUNTIF(カレンダマスタ!$R$5:$R$32,G2232)=1,"OK","×")))))</f>
        <v/>
      </c>
      <c r="BE2232" s="126" t="str">
        <f>IF(AC2232="社員","",IF(G2232="","",IF(R2232&lt;&gt;"","",IF(AF2232="CS","OK",IF(VLOOKUP(E2232,カレンダマスタ!$A$5:$D$381,4,FALSE)&gt;0,"",IF(OR(G2232*24&gt;10.84,H2232*24&lt;14.5)=TRUE,"×","OK"))))))</f>
        <v/>
      </c>
      <c r="BF2232" s="126" t="str">
        <f t="shared" ref="BF2232:BF2276" si="721">IF(AC2232="外注",AN2232,IF(G2232="",IF(AJ2232="","","週報未入力"),IF(AJ2232="","TW未入力","")))</f>
        <v/>
      </c>
      <c r="BG2232" s="126" t="str">
        <f t="shared" si="718"/>
        <v/>
      </c>
      <c r="BI2232" s="130" t="str">
        <f t="shared" si="719"/>
        <v/>
      </c>
    </row>
    <row r="2233" spans="2:61">
      <c r="B2233" s="111"/>
      <c r="C2233" s="536"/>
      <c r="D2233" s="128"/>
      <c r="E2233" s="583"/>
      <c r="F2233" s="128"/>
      <c r="G2233" s="588"/>
      <c r="H2233" s="588"/>
      <c r="I2233" s="130"/>
      <c r="J2233" s="139"/>
      <c r="K2233" s="131"/>
      <c r="L2233" s="132"/>
      <c r="M2233" s="132"/>
      <c r="N2233" s="141"/>
      <c r="O2233" s="139"/>
      <c r="P2233" s="139"/>
      <c r="Q2233" s="139"/>
      <c r="R2233" s="133"/>
      <c r="S2233" s="134"/>
      <c r="T2233" s="434" t="str">
        <f t="shared" si="712"/>
        <v/>
      </c>
      <c r="U2233" s="429"/>
      <c r="V2233" s="429" t="str">
        <f t="shared" si="713"/>
        <v/>
      </c>
      <c r="W2233" s="298"/>
      <c r="X2233" s="129" t="str">
        <f t="shared" si="720"/>
        <v/>
      </c>
      <c r="Y2233" s="129" t="str">
        <f t="shared" si="714"/>
        <v/>
      </c>
      <c r="Z2233" s="129" t="str">
        <f t="shared" si="715"/>
        <v/>
      </c>
      <c r="AA2233" s="133" t="str">
        <f t="shared" si="706"/>
        <v/>
      </c>
      <c r="AC2233" s="186" t="str">
        <f>AC2216</f>
        <v/>
      </c>
      <c r="AD2233" s="187" t="str">
        <f>AD2216</f>
        <v/>
      </c>
      <c r="AE2233" s="187" t="str">
        <f>AE2216</f>
        <v/>
      </c>
      <c r="AF2233" s="187" t="str">
        <f>AF2216</f>
        <v/>
      </c>
      <c r="AG2233" s="204">
        <f t="shared" si="716"/>
        <v>0</v>
      </c>
      <c r="AI2233" s="140" t="str">
        <f>IF(月報!G2233&lt;&gt;"",月報!G2233,"")</f>
        <v/>
      </c>
      <c r="AJ2233" s="126" t="str">
        <f>IF(月報!W2233&lt;&gt;"",月報!W2233*24,"")</f>
        <v/>
      </c>
      <c r="AK2233" s="126" t="str">
        <f>IF(月報!P2233&lt;&gt;"",月報!P2233,"")</f>
        <v/>
      </c>
      <c r="AL2233" s="126" t="str">
        <f>IF(月報!Q2233&lt;&gt;"",IF(月報!Q2233="平日残","",月報!Q2233),"")</f>
        <v/>
      </c>
      <c r="AM2233" s="126"/>
      <c r="AN2233" s="126" t="str">
        <f t="shared" si="705"/>
        <v/>
      </c>
      <c r="AO2233" s="126" t="str">
        <f>IF($E2233="","",VLOOKUP($E2233,カレンダマスタ!$A$5:$E$381,5,FALSE))</f>
        <v/>
      </c>
      <c r="AQ2233" s="196" t="str">
        <f>IF(G2233="","",IF(VLOOKUP(E2233,カレンダマスタ!$A$5:$D$381,4,FALSE)=0,"",1))</f>
        <v/>
      </c>
      <c r="AR2233" s="136" t="str">
        <f>IF($G2233="","",IF($AD2233="NSTC",INDEX(カレンダマスタ!$I$26:$O$31,MATCH($G2233,カレンダマスタ!$H$26:$H$31,1),MATCH($H2233,カレンダマスタ!$I$25:$O$25,1)),
IF($AD2233="CS本社",INDEX(カレンダマスタ!$I$36:$O$41,MATCH($G2233,カレンダマスタ!$H$36:$H$41,1),MATCH($H2233,カレンダマスタ!$I$35:$O$35,1)),
IF($AD2233="NS本社",INDEX(カレンダマスタ!$I$94:$O$99,MATCH($G2233,カレンダマスタ!$H$95:$H$100,1),MATCH($H2233,カレンダマスタ!$I$93:$O$93,1)),
IF($AD2233="ODC",INDEX(カレンダマスタ!$I$46:$O$51,MATCH($G2233,カレンダマスタ!$H$46:$H$51,1),MATCH($H2233,カレンダマスタ!$I$45:$O$45,1)),
IF($AD2233="NS東京TC",INDEX(カレンダマスタ!$I$56:$O$61,MATCH($G2233,カレンダマスタ!$H$56:$H$61,1),MATCH($H2233,カレンダマスタ!$I$55:$O$55,1)),""))))))</f>
        <v/>
      </c>
      <c r="AS2233" s="126" t="str">
        <f t="shared" si="717"/>
        <v/>
      </c>
      <c r="AU2233" s="137" t="str">
        <f>IF(E2233="","",VLOOKUP($E2233,カレンダマスタ!$A$4:$E$381,4,FALSE))</f>
        <v/>
      </c>
      <c r="AV2233" s="137" t="str">
        <f t="shared" si="707"/>
        <v/>
      </c>
      <c r="AW2233" s="137" t="str">
        <f t="shared" si="708"/>
        <v/>
      </c>
      <c r="AX2233" s="138" t="str">
        <f t="shared" si="709"/>
        <v/>
      </c>
      <c r="AY2233" s="138" t="str">
        <f t="shared" si="710"/>
        <v/>
      </c>
      <c r="AZ2233" s="130" t="str">
        <f>IF(AX2233&amp;AW2233="勤怠未設定","×",IF(AV2233="勤怠修正","×",IF(AC2233="外注","",IF(AA2233="",IF(AY2233&lt;&gt;"","×",""),IF(VLOOKUP(AA2233,カレンダマスタ!$H$66:$I$83,2,FALSE)&lt;&gt;AY2233,"×","OK")))))</f>
        <v/>
      </c>
      <c r="BC2233" s="137" t="str">
        <f>IF(E2233="","",VLOOKUP($E2233,カレンダマスタ!$A$4:$E$381,4,FALSE))</f>
        <v/>
      </c>
      <c r="BD2233" s="126" t="str">
        <f>IF(AC2233="社員","",IF(AG2233=0,"",IF(AD2233="NSTC",IF(COUNTIF(カレンダマスタ!$Q$5:$Q$32,G2233)=1,"OK","×"),
IF(AD2233="NS本社",IF(COUNTIF(カレンダマスタ!$T$5:$T$32,G2233)=1,"OK","×"),IF(COUNTIF(カレンダマスタ!$R$5:$R$32,G2233)=1,"OK","×")))))</f>
        <v/>
      </c>
      <c r="BE2233" s="126" t="str">
        <f>IF(AC2233="社員","",IF(G2233="","",IF(R2233&lt;&gt;"","",IF(AF2233="CS","OK",IF(VLOOKUP(E2233,カレンダマスタ!$A$5:$D$381,4,FALSE)&gt;0,"",IF(OR(G2233*24&gt;10.84,H2233*24&lt;14.5)=TRUE,"×","OK"))))))</f>
        <v/>
      </c>
      <c r="BF2233" s="126" t="str">
        <f t="shared" si="721"/>
        <v/>
      </c>
      <c r="BG2233" s="126" t="str">
        <f t="shared" si="718"/>
        <v/>
      </c>
      <c r="BI2233" s="130" t="str">
        <f t="shared" si="719"/>
        <v/>
      </c>
    </row>
    <row r="2234" spans="2:61">
      <c r="B2234" s="111"/>
      <c r="C2234" s="536"/>
      <c r="D2234" s="128"/>
      <c r="E2234" s="583"/>
      <c r="F2234" s="128"/>
      <c r="G2234" s="588"/>
      <c r="H2234" s="588"/>
      <c r="I2234" s="130"/>
      <c r="J2234" s="139"/>
      <c r="K2234" s="131"/>
      <c r="L2234" s="132"/>
      <c r="M2234" s="132"/>
      <c r="N2234" s="141"/>
      <c r="O2234" s="139"/>
      <c r="P2234" s="139"/>
      <c r="Q2234" s="139"/>
      <c r="R2234" s="133"/>
      <c r="S2234" s="134"/>
      <c r="T2234" s="434" t="str">
        <f t="shared" si="712"/>
        <v/>
      </c>
      <c r="U2234" s="429"/>
      <c r="V2234" s="429" t="str">
        <f t="shared" si="713"/>
        <v/>
      </c>
      <c r="W2234" s="298"/>
      <c r="X2234" s="129" t="str">
        <f t="shared" si="720"/>
        <v/>
      </c>
      <c r="Y2234" s="129" t="str">
        <f t="shared" si="714"/>
        <v/>
      </c>
      <c r="Z2234" s="129" t="str">
        <f t="shared" si="715"/>
        <v/>
      </c>
      <c r="AA2234" s="133" t="str">
        <f t="shared" si="706"/>
        <v/>
      </c>
      <c r="AC2234" s="186" t="str">
        <f>AC2216</f>
        <v/>
      </c>
      <c r="AD2234" s="187" t="str">
        <f>AD2216</f>
        <v/>
      </c>
      <c r="AE2234" s="187" t="str">
        <f>AE2216</f>
        <v/>
      </c>
      <c r="AF2234" s="187" t="str">
        <f>AF2216</f>
        <v/>
      </c>
      <c r="AG2234" s="204">
        <f t="shared" si="716"/>
        <v>0</v>
      </c>
      <c r="AI2234" s="140" t="str">
        <f>IF(月報!G2234&lt;&gt;"",月報!G2234,"")</f>
        <v/>
      </c>
      <c r="AJ2234" s="126" t="str">
        <f>IF(月報!W2234&lt;&gt;"",月報!W2234*24,"")</f>
        <v/>
      </c>
      <c r="AK2234" s="126" t="str">
        <f>IF(月報!P2234&lt;&gt;"",月報!P2234,"")</f>
        <v/>
      </c>
      <c r="AL2234" s="126" t="str">
        <f>IF(月報!Q2234&lt;&gt;"",IF(月報!Q2234="平日残","",月報!Q2234),"")</f>
        <v/>
      </c>
      <c r="AM2234" s="126"/>
      <c r="AN2234" s="126" t="str">
        <f t="shared" si="705"/>
        <v/>
      </c>
      <c r="AO2234" s="126" t="str">
        <f>IF($E2234="","",VLOOKUP($E2234,カレンダマスタ!$A$5:$E$381,5,FALSE))</f>
        <v/>
      </c>
      <c r="AQ2234" s="196" t="str">
        <f>IF(G2234="","",IF(VLOOKUP(E2234,カレンダマスタ!$A$5:$D$381,4,FALSE)=0,"",1))</f>
        <v/>
      </c>
      <c r="AR2234" s="136" t="str">
        <f>IF($G2234="","",IF($AD2234="NSTC",INDEX(カレンダマスタ!$I$26:$O$31,MATCH($G2234,カレンダマスタ!$H$26:$H$31,1),MATCH($H2234,カレンダマスタ!$I$25:$O$25,1)),
IF($AD2234="CS本社",INDEX(カレンダマスタ!$I$36:$O$41,MATCH($G2234,カレンダマスタ!$H$36:$H$41,1),MATCH($H2234,カレンダマスタ!$I$35:$O$35,1)),
IF($AD2234="NS本社",INDEX(カレンダマスタ!$I$94:$O$99,MATCH($G2234,カレンダマスタ!$H$95:$H$100,1),MATCH($H2234,カレンダマスタ!$I$93:$O$93,1)),
IF($AD2234="ODC",INDEX(カレンダマスタ!$I$46:$O$51,MATCH($G2234,カレンダマスタ!$H$46:$H$51,1),MATCH($H2234,カレンダマスタ!$I$45:$O$45,1)),
IF($AD2234="NS東京TC",INDEX(カレンダマスタ!$I$56:$O$61,MATCH($G2234,カレンダマスタ!$H$56:$H$61,1),MATCH($H2234,カレンダマスタ!$I$55:$O$55,1)),""))))))</f>
        <v/>
      </c>
      <c r="AS2234" s="126" t="str">
        <f t="shared" si="717"/>
        <v/>
      </c>
      <c r="AU2234" s="137" t="str">
        <f>IF(E2234="","",VLOOKUP($E2234,カレンダマスタ!$A$4:$E$381,4,FALSE))</f>
        <v/>
      </c>
      <c r="AV2234" s="137" t="str">
        <f t="shared" si="707"/>
        <v/>
      </c>
      <c r="AW2234" s="137" t="str">
        <f t="shared" si="708"/>
        <v/>
      </c>
      <c r="AX2234" s="138" t="str">
        <f t="shared" si="709"/>
        <v/>
      </c>
      <c r="AY2234" s="138" t="str">
        <f t="shared" si="710"/>
        <v/>
      </c>
      <c r="AZ2234" s="130" t="str">
        <f>IF(AX2234&amp;AW2234="勤怠未設定","×",IF(AV2234="勤怠修正","×",IF(AC2234="外注","",IF(AA2234="",IF(AY2234&lt;&gt;"","×",""),IF(VLOOKUP(AA2234,カレンダマスタ!$H$66:$I$83,2,FALSE)&lt;&gt;AY2234,"×","OK")))))</f>
        <v/>
      </c>
      <c r="BC2234" s="137" t="str">
        <f>IF(E2234="","",VLOOKUP($E2234,カレンダマスタ!$A$4:$E$381,4,FALSE))</f>
        <v/>
      </c>
      <c r="BD2234" s="126" t="str">
        <f>IF(AC2234="社員","",IF(AG2234=0,"",IF(AD2234="NSTC",IF(COUNTIF(カレンダマスタ!$Q$5:$Q$32,G2234)=1,"OK","×"),
IF(AD2234="NS本社",IF(COUNTIF(カレンダマスタ!$T$5:$T$32,G2234)=1,"OK","×"),IF(COUNTIF(カレンダマスタ!$R$5:$R$32,G2234)=1,"OK","×")))))</f>
        <v/>
      </c>
      <c r="BE2234" s="126" t="str">
        <f>IF(AC2234="社員","",IF(G2234="","",IF(R2234&lt;&gt;"","",IF(AF2234="CS","OK",IF(VLOOKUP(E2234,カレンダマスタ!$A$5:$D$381,4,FALSE)&gt;0,"",IF(OR(G2234*24&gt;10.84,H2234*24&lt;14.5)=TRUE,"×","OK"))))))</f>
        <v/>
      </c>
      <c r="BF2234" s="126" t="str">
        <f t="shared" si="721"/>
        <v/>
      </c>
      <c r="BG2234" s="126" t="str">
        <f t="shared" si="718"/>
        <v/>
      </c>
      <c r="BI2234" s="130" t="str">
        <f t="shared" si="719"/>
        <v/>
      </c>
    </row>
    <row r="2235" spans="2:61">
      <c r="B2235" s="111"/>
      <c r="C2235" s="536"/>
      <c r="D2235" s="128"/>
      <c r="E2235" s="583"/>
      <c r="F2235" s="128"/>
      <c r="G2235" s="588"/>
      <c r="H2235" s="588"/>
      <c r="I2235" s="130"/>
      <c r="J2235" s="139"/>
      <c r="K2235" s="131"/>
      <c r="L2235" s="132"/>
      <c r="M2235" s="132"/>
      <c r="N2235" s="141"/>
      <c r="O2235" s="139"/>
      <c r="P2235" s="139"/>
      <c r="Q2235" s="139"/>
      <c r="R2235" s="133"/>
      <c r="S2235" s="134"/>
      <c r="T2235" s="434" t="str">
        <f t="shared" si="712"/>
        <v/>
      </c>
      <c r="U2235" s="429"/>
      <c r="V2235" s="429" t="str">
        <f t="shared" si="713"/>
        <v/>
      </c>
      <c r="W2235" s="298"/>
      <c r="X2235" s="129" t="str">
        <f t="shared" si="720"/>
        <v/>
      </c>
      <c r="Y2235" s="129" t="str">
        <f t="shared" si="714"/>
        <v/>
      </c>
      <c r="Z2235" s="129" t="str">
        <f t="shared" si="715"/>
        <v/>
      </c>
      <c r="AA2235" s="133" t="str">
        <f t="shared" si="706"/>
        <v/>
      </c>
      <c r="AC2235" s="186" t="str">
        <f>AC2216</f>
        <v/>
      </c>
      <c r="AD2235" s="187" t="str">
        <f>AD2216</f>
        <v/>
      </c>
      <c r="AE2235" s="187" t="str">
        <f>AE2216</f>
        <v/>
      </c>
      <c r="AF2235" s="187" t="str">
        <f>AF2216</f>
        <v/>
      </c>
      <c r="AG2235" s="204">
        <f t="shared" si="716"/>
        <v>0</v>
      </c>
      <c r="AI2235" s="140" t="str">
        <f>IF(月報!G2235&lt;&gt;"",月報!G2235,"")</f>
        <v/>
      </c>
      <c r="AJ2235" s="126" t="str">
        <f>IF(月報!W2235&lt;&gt;"",月報!W2235*24,"")</f>
        <v/>
      </c>
      <c r="AK2235" s="126" t="str">
        <f>IF(月報!P2235&lt;&gt;"",月報!P2235,"")</f>
        <v/>
      </c>
      <c r="AL2235" s="126" t="str">
        <f>IF(月報!Q2235&lt;&gt;"",IF(月報!Q2235="平日残","",月報!Q2235),"")</f>
        <v/>
      </c>
      <c r="AM2235" s="126"/>
      <c r="AN2235" s="126" t="str">
        <f t="shared" si="705"/>
        <v/>
      </c>
      <c r="AO2235" s="126" t="str">
        <f>IF($E2235="","",VLOOKUP($E2235,カレンダマスタ!$A$5:$E$381,5,FALSE))</f>
        <v/>
      </c>
      <c r="AQ2235" s="196" t="str">
        <f>IF(G2235="","",IF(VLOOKUP(E2235,カレンダマスタ!$A$5:$D$381,4,FALSE)=0,"",1))</f>
        <v/>
      </c>
      <c r="AR2235" s="136" t="str">
        <f>IF($G2235="","",IF($AD2235="NSTC",INDEX(カレンダマスタ!$I$26:$O$31,MATCH($G2235,カレンダマスタ!$H$26:$H$31,1),MATCH($H2235,カレンダマスタ!$I$25:$O$25,1)),
IF($AD2235="CS本社",INDEX(カレンダマスタ!$I$36:$O$41,MATCH($G2235,カレンダマスタ!$H$36:$H$41,1),MATCH($H2235,カレンダマスタ!$I$35:$O$35,1)),
IF($AD2235="NS本社",INDEX(カレンダマスタ!$I$94:$O$99,MATCH($G2235,カレンダマスタ!$H$95:$H$100,1),MATCH($H2235,カレンダマスタ!$I$93:$O$93,1)),
IF($AD2235="ODC",INDEX(カレンダマスタ!$I$46:$O$51,MATCH($G2235,カレンダマスタ!$H$46:$H$51,1),MATCH($H2235,カレンダマスタ!$I$45:$O$45,1)),
IF($AD2235="NS東京TC",INDEX(カレンダマスタ!$I$56:$O$61,MATCH($G2235,カレンダマスタ!$H$56:$H$61,1),MATCH($H2235,カレンダマスタ!$I$55:$O$55,1)),""))))))</f>
        <v/>
      </c>
      <c r="AS2235" s="126" t="str">
        <f t="shared" si="717"/>
        <v/>
      </c>
      <c r="AU2235" s="137" t="str">
        <f>IF(E2235="","",VLOOKUP($E2235,カレンダマスタ!$A$4:$E$381,4,FALSE))</f>
        <v/>
      </c>
      <c r="AV2235" s="137" t="str">
        <f t="shared" si="707"/>
        <v/>
      </c>
      <c r="AW2235" s="137" t="str">
        <f t="shared" si="708"/>
        <v/>
      </c>
      <c r="AX2235" s="138" t="str">
        <f t="shared" si="709"/>
        <v/>
      </c>
      <c r="AY2235" s="138" t="str">
        <f t="shared" si="710"/>
        <v/>
      </c>
      <c r="AZ2235" s="130" t="str">
        <f>IF(AX2235&amp;AW2235="勤怠未設定","×",IF(AV2235="勤怠修正","×",IF(AC2235="外注","",IF(AA2235="",IF(AY2235&lt;&gt;"","×",""),IF(VLOOKUP(AA2235,カレンダマスタ!$H$66:$I$83,2,FALSE)&lt;&gt;AY2235,"×","OK")))))</f>
        <v/>
      </c>
      <c r="BC2235" s="137" t="str">
        <f>IF(E2235="","",VLOOKUP($E2235,カレンダマスタ!$A$4:$E$381,4,FALSE))</f>
        <v/>
      </c>
      <c r="BD2235" s="126" t="str">
        <f>IF(AC2235="社員","",IF(AG2235=0,"",IF(AD2235="NSTC",IF(COUNTIF(カレンダマスタ!$Q$5:$Q$32,G2235)=1,"OK","×"),
IF(AD2235="NS本社",IF(COUNTIF(カレンダマスタ!$T$5:$T$32,G2235)=1,"OK","×"),IF(COUNTIF(カレンダマスタ!$R$5:$R$32,G2235)=1,"OK","×")))))</f>
        <v/>
      </c>
      <c r="BE2235" s="126" t="str">
        <f>IF(AC2235="社員","",IF(G2235="","",IF(R2235&lt;&gt;"","",IF(AF2235="CS","OK",IF(VLOOKUP(E2235,カレンダマスタ!$A$5:$D$381,4,FALSE)&gt;0,"",IF(OR(G2235*24&gt;10.84,H2235*24&lt;14.5)=TRUE,"×","OK"))))))</f>
        <v/>
      </c>
      <c r="BF2235" s="126" t="str">
        <f t="shared" si="721"/>
        <v/>
      </c>
      <c r="BG2235" s="126" t="str">
        <f t="shared" si="718"/>
        <v/>
      </c>
      <c r="BI2235" s="130" t="str">
        <f t="shared" si="719"/>
        <v/>
      </c>
    </row>
    <row r="2236" spans="2:61">
      <c r="B2236" s="111"/>
      <c r="C2236" s="537"/>
      <c r="D2236" s="142"/>
      <c r="E2236" s="584"/>
      <c r="F2236" s="142"/>
      <c r="G2236" s="589"/>
      <c r="H2236" s="589"/>
      <c r="I2236" s="144"/>
      <c r="J2236" s="148"/>
      <c r="K2236" s="145"/>
      <c r="L2236" s="146"/>
      <c r="M2236" s="146"/>
      <c r="N2236" s="147"/>
      <c r="O2236" s="148"/>
      <c r="P2236" s="148"/>
      <c r="Q2236" s="148"/>
      <c r="R2236" s="149"/>
      <c r="S2236" s="156"/>
      <c r="T2236" s="435" t="str">
        <f t="shared" si="712"/>
        <v/>
      </c>
      <c r="U2236" s="430"/>
      <c r="V2236" s="430" t="str">
        <f t="shared" si="713"/>
        <v/>
      </c>
      <c r="W2236" s="298"/>
      <c r="X2236" s="143" t="str">
        <f t="shared" si="720"/>
        <v/>
      </c>
      <c r="Y2236" s="143" t="str">
        <f t="shared" si="714"/>
        <v/>
      </c>
      <c r="Z2236" s="143" t="str">
        <f t="shared" si="715"/>
        <v/>
      </c>
      <c r="AA2236" s="149" t="str">
        <f t="shared" si="706"/>
        <v/>
      </c>
      <c r="AC2236" s="188" t="str">
        <f>AC2216</f>
        <v/>
      </c>
      <c r="AD2236" s="189" t="str">
        <f>AD2216</f>
        <v/>
      </c>
      <c r="AE2236" s="189" t="str">
        <f>AE2216</f>
        <v/>
      </c>
      <c r="AF2236" s="189" t="str">
        <f>AF2216</f>
        <v/>
      </c>
      <c r="AG2236" s="205">
        <f t="shared" si="716"/>
        <v>0</v>
      </c>
      <c r="AI2236" s="157" t="str">
        <f>IF(月報!G2236&lt;&gt;"",月報!G2236,"")</f>
        <v/>
      </c>
      <c r="AJ2236" s="151" t="str">
        <f>IF(月報!W2236&lt;&gt;"",月報!W2236*24,"")</f>
        <v/>
      </c>
      <c r="AK2236" s="151" t="str">
        <f>IF(月報!P2236&lt;&gt;"",月報!P2236,"")</f>
        <v/>
      </c>
      <c r="AL2236" s="151" t="str">
        <f>IF(月報!Q2236&lt;&gt;"",IF(月報!Q2236="平日残","",月報!Q2236),"")</f>
        <v/>
      </c>
      <c r="AM2236" s="151"/>
      <c r="AN2236" s="151" t="str">
        <f t="shared" si="705"/>
        <v/>
      </c>
      <c r="AO2236" s="151" t="str">
        <f>IF($E2236="","",VLOOKUP($E2236,カレンダマスタ!$A$5:$E$381,5,FALSE))</f>
        <v/>
      </c>
      <c r="AQ2236" s="197" t="str">
        <f>IF(G2236="","",IF(VLOOKUP(E2236,カレンダマスタ!$A$5:$D$381,4,FALSE)=0,"",1))</f>
        <v/>
      </c>
      <c r="AR2236" s="152" t="str">
        <f>IF($G2236="","",IF($AD2236="NSTC",INDEX(カレンダマスタ!$I$26:$O$31,MATCH($G2236,カレンダマスタ!$H$26:$H$31,1),MATCH($H2236,カレンダマスタ!$I$25:$O$25,1)),
IF($AD2236="CS本社",INDEX(カレンダマスタ!$I$36:$O$41,MATCH($G2236,カレンダマスタ!$H$36:$H$41,1),MATCH($H2236,カレンダマスタ!$I$35:$O$35,1)),
IF($AD2236="NS本社",INDEX(カレンダマスタ!$I$94:$O$99,MATCH($G2236,カレンダマスタ!$H$95:$H$100,1),MATCH($H2236,カレンダマスタ!$I$93:$O$93,1)),
IF($AD2236="ODC",INDEX(カレンダマスタ!$I$46:$O$51,MATCH($G2236,カレンダマスタ!$H$46:$H$51,1),MATCH($H2236,カレンダマスタ!$I$45:$O$45,1)),
IF($AD2236="NS東京TC",INDEX(カレンダマスタ!$I$56:$O$61,MATCH($G2236,カレンダマスタ!$H$56:$H$61,1),MATCH($H2236,カレンダマスタ!$I$55:$O$55,1)),""))))))</f>
        <v/>
      </c>
      <c r="AS2236" s="151" t="str">
        <f t="shared" si="717"/>
        <v/>
      </c>
      <c r="AU2236" s="153" t="str">
        <f>IF(E2236="","",VLOOKUP($E2236,カレンダマスタ!$A$4:$E$381,4,FALSE))</f>
        <v/>
      </c>
      <c r="AV2236" s="153" t="str">
        <f t="shared" si="707"/>
        <v/>
      </c>
      <c r="AW2236" s="153" t="str">
        <f t="shared" si="708"/>
        <v/>
      </c>
      <c r="AX2236" s="154" t="str">
        <f t="shared" si="709"/>
        <v/>
      </c>
      <c r="AY2236" s="154" t="str">
        <f t="shared" si="710"/>
        <v/>
      </c>
      <c r="AZ2236" s="144" t="str">
        <f>IF(AX2236&amp;AW2236="勤怠未設定","×",IF(AV2236="勤怠修正","×",IF(AC2236="外注","",IF(AA2236="",IF(AY2236&lt;&gt;"","×",""),IF(VLOOKUP(AA2236,カレンダマスタ!$H$66:$I$83,2,FALSE)&lt;&gt;AY2236,"×","OK")))))</f>
        <v/>
      </c>
      <c r="BC2236" s="153" t="str">
        <f>IF(E2236="","",VLOOKUP($E2236,カレンダマスタ!$A$4:$E$381,4,FALSE))</f>
        <v/>
      </c>
      <c r="BD2236" s="151" t="str">
        <f>IF(AC2236="社員","",IF(AG2236=0,"",IF(AD2236="NSTC",IF(COUNTIF(カレンダマスタ!$Q$5:$Q$32,G2236)=1,"OK","×"),
IF(AD2236="NS本社",IF(COUNTIF(カレンダマスタ!$T$5:$T$32,G2236)=1,"OK","×"),IF(COUNTIF(カレンダマスタ!$R$5:$R$32,G2236)=1,"OK","×")))))</f>
        <v/>
      </c>
      <c r="BE2236" s="151" t="str">
        <f>IF(AC2236="社員","",IF(G2236="","",IF(R2236&lt;&gt;"","",IF(AF2236="CS","OK",IF(VLOOKUP(E2236,カレンダマスタ!$A$5:$D$381,4,FALSE)&gt;0,"",IF(OR(G2236*24&gt;10.84,H2236*24&lt;14.5)=TRUE,"×","OK"))))))</f>
        <v/>
      </c>
      <c r="BF2236" s="151" t="str">
        <f t="shared" si="721"/>
        <v/>
      </c>
      <c r="BG2236" s="151" t="str">
        <f t="shared" si="718"/>
        <v/>
      </c>
      <c r="BI2236" s="144" t="str">
        <f t="shared" si="719"/>
        <v/>
      </c>
    </row>
    <row r="2237" spans="2:61">
      <c r="B2237" s="111"/>
      <c r="C2237" s="535"/>
      <c r="D2237" s="112"/>
      <c r="E2237" s="582"/>
      <c r="F2237" s="112"/>
      <c r="G2237" s="587"/>
      <c r="H2237" s="587"/>
      <c r="I2237" s="114"/>
      <c r="J2237" s="118"/>
      <c r="K2237" s="115"/>
      <c r="L2237" s="116"/>
      <c r="M2237" s="116"/>
      <c r="N2237" s="117"/>
      <c r="O2237" s="118"/>
      <c r="P2237" s="118"/>
      <c r="Q2237" s="118"/>
      <c r="R2237" s="119"/>
      <c r="S2237" s="120"/>
      <c r="T2237" s="433" t="str">
        <f t="shared" si="712"/>
        <v/>
      </c>
      <c r="U2237" s="431">
        <f>SUM(T2237:T2243)</f>
        <v>0</v>
      </c>
      <c r="V2237" s="431" t="str">
        <f t="shared" si="713"/>
        <v/>
      </c>
      <c r="W2237" s="298"/>
      <c r="X2237" s="113" t="str">
        <f t="shared" si="720"/>
        <v/>
      </c>
      <c r="Y2237" s="113" t="str">
        <f t="shared" si="714"/>
        <v/>
      </c>
      <c r="Z2237" s="113" t="str">
        <f t="shared" si="715"/>
        <v/>
      </c>
      <c r="AA2237" s="119" t="str">
        <f t="shared" si="706"/>
        <v/>
      </c>
      <c r="AC2237" s="190" t="str">
        <f>AC2216</f>
        <v/>
      </c>
      <c r="AD2237" s="191" t="str">
        <f>AD2216</f>
        <v/>
      </c>
      <c r="AE2237" s="191" t="str">
        <f>AE2216</f>
        <v/>
      </c>
      <c r="AF2237" s="191" t="str">
        <f>AF2216</f>
        <v/>
      </c>
      <c r="AG2237" s="206">
        <f t="shared" si="716"/>
        <v>0</v>
      </c>
      <c r="AI2237" s="158" t="str">
        <f>IF(月報!G2237&lt;&gt;"",月報!G2237,"")</f>
        <v/>
      </c>
      <c r="AJ2237" s="122" t="str">
        <f>IF(月報!W2237&lt;&gt;"",月報!W2237*24,"")</f>
        <v/>
      </c>
      <c r="AK2237" s="122" t="str">
        <f>IF(月報!P2237&lt;&gt;"",月報!P2237,"")</f>
        <v/>
      </c>
      <c r="AL2237" s="122" t="str">
        <f>IF(月報!Q2237&lt;&gt;"",IF(月報!Q2237="平日残","",月報!Q2237),"")</f>
        <v/>
      </c>
      <c r="AM2237" s="122"/>
      <c r="AN2237" s="122" t="str">
        <f t="shared" si="705"/>
        <v/>
      </c>
      <c r="AO2237" s="122" t="str">
        <f>IF($E2237="","",VLOOKUP($E2237,カレンダマスタ!$A$5:$E$381,5,FALSE))</f>
        <v/>
      </c>
      <c r="AQ2237" s="195" t="str">
        <f>IF(G2237="","",IF(VLOOKUP(E2237,カレンダマスタ!$A$5:$D$381,4,FALSE)=0,"",1))</f>
        <v/>
      </c>
      <c r="AR2237" s="123" t="str">
        <f>IF($G2237="","",IF($AD2237="NSTC",INDEX(カレンダマスタ!$I$26:$O$31,MATCH($G2237,カレンダマスタ!$H$26:$H$31,1),MATCH($H2237,カレンダマスタ!$I$25:$O$25,1)),
IF($AD2237="CS本社",INDEX(カレンダマスタ!$I$36:$O$41,MATCH($G2237,カレンダマスタ!$H$36:$H$41,1),MATCH($H2237,カレンダマスタ!$I$35:$O$35,1)),
IF($AD2237="NS本社",INDEX(カレンダマスタ!$I$94:$O$99,MATCH($G2237,カレンダマスタ!$H$95:$H$100,1),MATCH($H2237,カレンダマスタ!$I$93:$O$93,1)),
IF($AD2237="ODC",INDEX(カレンダマスタ!$I$46:$O$51,MATCH($G2237,カレンダマスタ!$H$46:$H$51,1),MATCH($H2237,カレンダマスタ!$I$45:$O$45,1)),
IF($AD2237="NS東京TC",INDEX(カレンダマスタ!$I$56:$O$61,MATCH($G2237,カレンダマスタ!$H$56:$H$61,1),MATCH($H2237,カレンダマスタ!$I$55:$O$55,1)),""))))))</f>
        <v/>
      </c>
      <c r="AS2237" s="122" t="str">
        <f t="shared" si="717"/>
        <v/>
      </c>
      <c r="AU2237" s="124" t="str">
        <f>IF(E2237="","",VLOOKUP($E2237,カレンダマスタ!$A$4:$E$381,4,FALSE))</f>
        <v/>
      </c>
      <c r="AV2237" s="124" t="str">
        <f t="shared" si="707"/>
        <v/>
      </c>
      <c r="AW2237" s="124" t="str">
        <f t="shared" si="708"/>
        <v/>
      </c>
      <c r="AX2237" s="125" t="str">
        <f t="shared" si="709"/>
        <v/>
      </c>
      <c r="AY2237" s="125" t="str">
        <f t="shared" si="710"/>
        <v/>
      </c>
      <c r="AZ2237" s="114" t="str">
        <f>IF(AX2237&amp;AW2237="勤怠未設定","×",IF(AV2237="勤怠修正","×",IF(AC2237="外注","",IF(AA2237="",IF(AY2237&lt;&gt;"","×",""),IF(VLOOKUP(AA2237,カレンダマスタ!$H$66:$I$83,2,FALSE)&lt;&gt;AY2237,"×","OK")))))</f>
        <v/>
      </c>
      <c r="BC2237" s="124" t="str">
        <f>IF(E2237="","",VLOOKUP($E2237,カレンダマスタ!$A$4:$E$381,4,FALSE))</f>
        <v/>
      </c>
      <c r="BD2237" s="122" t="str">
        <f>IF(AC2237="社員","",IF(AG2237=0,"",IF(AD2237="NSTC",IF(COUNTIF(カレンダマスタ!$Q$5:$Q$32,G2237)=1,"OK","×"),
IF(AD2237="NS本社",IF(COUNTIF(カレンダマスタ!$T$5:$T$32,G2237)=1,"OK","×"),IF(COUNTIF(カレンダマスタ!$R$5:$R$32,G2237)=1,"OK","×")))))</f>
        <v/>
      </c>
      <c r="BE2237" s="122" t="str">
        <f>IF(AC2237="社員","",IF(G2237="","",IF(R2237&lt;&gt;"","",IF(AF2237="CS","OK",IF(VLOOKUP(E2237,カレンダマスタ!$A$5:$D$381,4,FALSE)&gt;0,"",IF(OR(G2237*24&gt;10.84,H2237*24&lt;14.5)=TRUE,"×","OK"))))))</f>
        <v/>
      </c>
      <c r="BF2237" s="122" t="str">
        <f t="shared" si="721"/>
        <v/>
      </c>
      <c r="BG2237" s="122" t="str">
        <f t="shared" si="718"/>
        <v/>
      </c>
      <c r="BI2237" s="114" t="str">
        <f t="shared" si="719"/>
        <v/>
      </c>
    </row>
    <row r="2238" spans="2:61">
      <c r="B2238" s="111"/>
      <c r="C2238" s="536"/>
      <c r="D2238" s="128"/>
      <c r="E2238" s="583"/>
      <c r="F2238" s="128"/>
      <c r="G2238" s="588"/>
      <c r="H2238" s="588"/>
      <c r="I2238" s="130"/>
      <c r="J2238" s="139"/>
      <c r="K2238" s="131"/>
      <c r="L2238" s="132"/>
      <c r="M2238" s="132"/>
      <c r="N2238" s="141"/>
      <c r="O2238" s="139"/>
      <c r="P2238" s="139"/>
      <c r="Q2238" s="139"/>
      <c r="R2238" s="133"/>
      <c r="S2238" s="134"/>
      <c r="T2238" s="434" t="str">
        <f t="shared" si="712"/>
        <v/>
      </c>
      <c r="U2238" s="429"/>
      <c r="V2238" s="429" t="str">
        <f t="shared" si="713"/>
        <v/>
      </c>
      <c r="W2238" s="298"/>
      <c r="X2238" s="129" t="str">
        <f t="shared" si="720"/>
        <v/>
      </c>
      <c r="Y2238" s="129" t="str">
        <f t="shared" si="714"/>
        <v/>
      </c>
      <c r="Z2238" s="129" t="str">
        <f t="shared" si="715"/>
        <v/>
      </c>
      <c r="AA2238" s="133" t="str">
        <f t="shared" si="706"/>
        <v/>
      </c>
      <c r="AC2238" s="186" t="str">
        <f>AC2216</f>
        <v/>
      </c>
      <c r="AD2238" s="187" t="str">
        <f>AD2216</f>
        <v/>
      </c>
      <c r="AE2238" s="187" t="str">
        <f>AE2216</f>
        <v/>
      </c>
      <c r="AF2238" s="187" t="str">
        <f>AF2216</f>
        <v/>
      </c>
      <c r="AG2238" s="204">
        <f t="shared" si="716"/>
        <v>0</v>
      </c>
      <c r="AI2238" s="135" t="str">
        <f>IF(月報!G2238&lt;&gt;"",月報!G2238,"")</f>
        <v/>
      </c>
      <c r="AJ2238" s="126" t="str">
        <f>IF(月報!W2238&lt;&gt;"",月報!W2238*24,"")</f>
        <v/>
      </c>
      <c r="AK2238" s="126" t="str">
        <f>IF(月報!P2238&lt;&gt;"",月報!P2238,"")</f>
        <v/>
      </c>
      <c r="AL2238" s="126" t="str">
        <f>IF(月報!Q2238&lt;&gt;"",IF(月報!Q2238="平日残","",月報!Q2238),"")</f>
        <v/>
      </c>
      <c r="AM2238" s="126"/>
      <c r="AN2238" s="126" t="str">
        <f t="shared" si="705"/>
        <v/>
      </c>
      <c r="AO2238" s="126" t="str">
        <f>IF($E2238="","",VLOOKUP($E2238,カレンダマスタ!$A$5:$E$381,5,FALSE))</f>
        <v/>
      </c>
      <c r="AQ2238" s="196" t="str">
        <f>IF(G2238="","",IF(VLOOKUP(E2238,カレンダマスタ!$A$5:$D$381,4,FALSE)=0,"",1))</f>
        <v/>
      </c>
      <c r="AR2238" s="136" t="str">
        <f>IF($G2238="","",IF($AD2238="NSTC",INDEX(カレンダマスタ!$I$26:$O$31,MATCH($G2238,カレンダマスタ!$H$26:$H$31,1),MATCH($H2238,カレンダマスタ!$I$25:$O$25,1)),
IF($AD2238="CS本社",INDEX(カレンダマスタ!$I$36:$O$41,MATCH($G2238,カレンダマスタ!$H$36:$H$41,1),MATCH($H2238,カレンダマスタ!$I$35:$O$35,1)),
IF($AD2238="NS本社",INDEX(カレンダマスタ!$I$94:$O$99,MATCH($G2238,カレンダマスタ!$H$95:$H$100,1),MATCH($H2238,カレンダマスタ!$I$93:$O$93,1)),
IF($AD2238="ODC",INDEX(カレンダマスタ!$I$46:$O$51,MATCH($G2238,カレンダマスタ!$H$46:$H$51,1),MATCH($H2238,カレンダマスタ!$I$45:$O$45,1)),
IF($AD2238="NS東京TC",INDEX(カレンダマスタ!$I$56:$O$61,MATCH($G2238,カレンダマスタ!$H$56:$H$61,1),MATCH($H2238,カレンダマスタ!$I$55:$O$55,1)),""))))))</f>
        <v/>
      </c>
      <c r="AS2238" s="126" t="str">
        <f t="shared" si="717"/>
        <v/>
      </c>
      <c r="AU2238" s="137" t="str">
        <f>IF(E2238="","",VLOOKUP($E2238,カレンダマスタ!$A$4:$E$381,4,FALSE))</f>
        <v/>
      </c>
      <c r="AV2238" s="137" t="str">
        <f t="shared" si="707"/>
        <v/>
      </c>
      <c r="AW2238" s="137" t="str">
        <f t="shared" si="708"/>
        <v/>
      </c>
      <c r="AX2238" s="138" t="str">
        <f t="shared" si="709"/>
        <v/>
      </c>
      <c r="AY2238" s="138" t="str">
        <f t="shared" si="710"/>
        <v/>
      </c>
      <c r="AZ2238" s="130" t="str">
        <f>IF(AX2238&amp;AW2238="勤怠未設定","×",IF(AV2238="勤怠修正","×",IF(AC2238="外注","",IF(AA2238="",IF(AY2238&lt;&gt;"","×",""),IF(VLOOKUP(AA2238,カレンダマスタ!$H$66:$I$83,2,FALSE)&lt;&gt;AY2238,"×","OK")))))</f>
        <v/>
      </c>
      <c r="BC2238" s="137" t="str">
        <f>IF(E2238="","",VLOOKUP($E2238,カレンダマスタ!$A$4:$E$381,4,FALSE))</f>
        <v/>
      </c>
      <c r="BD2238" s="126" t="str">
        <f>IF(AC2238="社員","",IF(AG2238=0,"",IF(AD2238="NSTC",IF(COUNTIF(カレンダマスタ!$Q$5:$Q$32,G2238)=1,"OK","×"),
IF(AD2238="NS本社",IF(COUNTIF(カレンダマスタ!$T$5:$T$32,G2238)=1,"OK","×"),IF(COUNTIF(カレンダマスタ!$R$5:$R$32,G2238)=1,"OK","×")))))</f>
        <v/>
      </c>
      <c r="BE2238" s="126" t="str">
        <f>IF(AC2238="社員","",IF(G2238="","",IF(R2238&lt;&gt;"","",IF(AF2238="CS","OK",IF(VLOOKUP(E2238,カレンダマスタ!$A$5:$D$381,4,FALSE)&gt;0,"",IF(OR(G2238*24&gt;10.84,H2238*24&lt;14.5)=TRUE,"×","OK"))))))</f>
        <v/>
      </c>
      <c r="BF2238" s="126" t="str">
        <f t="shared" si="721"/>
        <v/>
      </c>
      <c r="BG2238" s="126" t="str">
        <f t="shared" si="718"/>
        <v/>
      </c>
      <c r="BI2238" s="130" t="str">
        <f t="shared" si="719"/>
        <v/>
      </c>
    </row>
    <row r="2239" spans="2:61">
      <c r="B2239" s="111"/>
      <c r="C2239" s="536"/>
      <c r="D2239" s="128"/>
      <c r="E2239" s="583"/>
      <c r="F2239" s="128"/>
      <c r="G2239" s="588"/>
      <c r="H2239" s="588"/>
      <c r="I2239" s="130"/>
      <c r="J2239" s="139"/>
      <c r="K2239" s="131"/>
      <c r="L2239" s="132"/>
      <c r="M2239" s="132"/>
      <c r="N2239" s="141"/>
      <c r="O2239" s="139"/>
      <c r="P2239" s="139"/>
      <c r="Q2239" s="139"/>
      <c r="R2239" s="133"/>
      <c r="S2239" s="134"/>
      <c r="T2239" s="434" t="str">
        <f t="shared" si="712"/>
        <v/>
      </c>
      <c r="U2239" s="429"/>
      <c r="V2239" s="429" t="str">
        <f t="shared" si="713"/>
        <v/>
      </c>
      <c r="W2239" s="298"/>
      <c r="X2239" s="129" t="str">
        <f t="shared" si="720"/>
        <v/>
      </c>
      <c r="Y2239" s="129" t="str">
        <f t="shared" si="714"/>
        <v/>
      </c>
      <c r="Z2239" s="129" t="str">
        <f t="shared" si="715"/>
        <v/>
      </c>
      <c r="AA2239" s="133" t="str">
        <f t="shared" si="706"/>
        <v/>
      </c>
      <c r="AC2239" s="186" t="str">
        <f>AC2216</f>
        <v/>
      </c>
      <c r="AD2239" s="187" t="str">
        <f>AD2216</f>
        <v/>
      </c>
      <c r="AE2239" s="187" t="str">
        <f>AE2216</f>
        <v/>
      </c>
      <c r="AF2239" s="187" t="str">
        <f>AF2216</f>
        <v/>
      </c>
      <c r="AG2239" s="204">
        <f t="shared" si="716"/>
        <v>0</v>
      </c>
      <c r="AI2239" s="135" t="str">
        <f>IF(月報!G2239&lt;&gt;"",月報!G2239,"")</f>
        <v/>
      </c>
      <c r="AJ2239" s="126" t="str">
        <f>IF(月報!W2239&lt;&gt;"",月報!W2239*24,"")</f>
        <v/>
      </c>
      <c r="AK2239" s="126" t="str">
        <f>IF(月報!P2239&lt;&gt;"",月報!P2239,"")</f>
        <v/>
      </c>
      <c r="AL2239" s="126" t="str">
        <f>IF(月報!Q2239&lt;&gt;"",IF(月報!Q2239="平日残","",月報!Q2239),"")</f>
        <v/>
      </c>
      <c r="AM2239" s="126"/>
      <c r="AN2239" s="126" t="str">
        <f t="shared" si="705"/>
        <v/>
      </c>
      <c r="AO2239" s="126" t="str">
        <f>IF($E2239="","",VLOOKUP($E2239,カレンダマスタ!$A$5:$E$381,5,FALSE))</f>
        <v/>
      </c>
      <c r="AQ2239" s="196" t="str">
        <f>IF(G2239="","",IF(VLOOKUP(E2239,カレンダマスタ!$A$5:$D$381,4,FALSE)=0,"",1))</f>
        <v/>
      </c>
      <c r="AR2239" s="136" t="str">
        <f>IF($G2239="","",IF($AD2239="NSTC",INDEX(カレンダマスタ!$I$26:$O$31,MATCH($G2239,カレンダマスタ!$H$26:$H$31,1),MATCH($H2239,カレンダマスタ!$I$25:$O$25,1)),
IF($AD2239="CS本社",INDEX(カレンダマスタ!$I$36:$O$41,MATCH($G2239,カレンダマスタ!$H$36:$H$41,1),MATCH($H2239,カレンダマスタ!$I$35:$O$35,1)),
IF($AD2239="NS本社",INDEX(カレンダマスタ!$I$94:$O$99,MATCH($G2239,カレンダマスタ!$H$95:$H$100,1),MATCH($H2239,カレンダマスタ!$I$93:$O$93,1)),
IF($AD2239="ODC",INDEX(カレンダマスタ!$I$46:$O$51,MATCH($G2239,カレンダマスタ!$H$46:$H$51,1),MATCH($H2239,カレンダマスタ!$I$45:$O$45,1)),
IF($AD2239="NS東京TC",INDEX(カレンダマスタ!$I$56:$O$61,MATCH($G2239,カレンダマスタ!$H$56:$H$61,1),MATCH($H2239,カレンダマスタ!$I$55:$O$55,1)),""))))))</f>
        <v/>
      </c>
      <c r="AS2239" s="126" t="str">
        <f t="shared" si="717"/>
        <v/>
      </c>
      <c r="AU2239" s="137" t="str">
        <f>IF(E2239="","",VLOOKUP($E2239,カレンダマスタ!$A$4:$E$381,4,FALSE))</f>
        <v/>
      </c>
      <c r="AV2239" s="137" t="str">
        <f t="shared" si="707"/>
        <v/>
      </c>
      <c r="AW2239" s="137" t="str">
        <f t="shared" si="708"/>
        <v/>
      </c>
      <c r="AX2239" s="138" t="str">
        <f t="shared" si="709"/>
        <v/>
      </c>
      <c r="AY2239" s="138" t="str">
        <f t="shared" si="710"/>
        <v/>
      </c>
      <c r="AZ2239" s="130" t="str">
        <f>IF(AX2239&amp;AW2239="勤怠未設定","×",IF(AV2239="勤怠修正","×",IF(AC2239="外注","",IF(AA2239="",IF(AY2239&lt;&gt;"","×",""),IF(VLOOKUP(AA2239,カレンダマスタ!$H$66:$I$83,2,FALSE)&lt;&gt;AY2239,"×","OK")))))</f>
        <v/>
      </c>
      <c r="BC2239" s="137" t="str">
        <f>IF(E2239="","",VLOOKUP($E2239,カレンダマスタ!$A$4:$E$381,4,FALSE))</f>
        <v/>
      </c>
      <c r="BD2239" s="126" t="str">
        <f>IF(AC2239="社員","",IF(AG2239=0,"",IF(AD2239="NSTC",IF(COUNTIF(カレンダマスタ!$Q$5:$Q$32,G2239)=1,"OK","×"),
IF(AD2239="NS本社",IF(COUNTIF(カレンダマスタ!$T$5:$T$32,G2239)=1,"OK","×"),IF(COUNTIF(カレンダマスタ!$R$5:$R$32,G2239)=1,"OK","×")))))</f>
        <v/>
      </c>
      <c r="BE2239" s="126" t="str">
        <f>IF(AC2239="社員","",IF(G2239="","",IF(R2239&lt;&gt;"","",IF(AF2239="CS","OK",IF(VLOOKUP(E2239,カレンダマスタ!$A$5:$D$381,4,FALSE)&gt;0,"",IF(OR(G2239*24&gt;10.84,H2239*24&lt;14.5)=TRUE,"×","OK"))))))</f>
        <v/>
      </c>
      <c r="BF2239" s="126" t="str">
        <f t="shared" si="721"/>
        <v/>
      </c>
      <c r="BG2239" s="126" t="str">
        <f t="shared" si="718"/>
        <v/>
      </c>
      <c r="BI2239" s="130" t="str">
        <f t="shared" si="719"/>
        <v/>
      </c>
    </row>
    <row r="2240" spans="2:61">
      <c r="B2240" s="111"/>
      <c r="C2240" s="536"/>
      <c r="D2240" s="128"/>
      <c r="E2240" s="583"/>
      <c r="F2240" s="128"/>
      <c r="G2240" s="588"/>
      <c r="H2240" s="588"/>
      <c r="I2240" s="130"/>
      <c r="J2240" s="139"/>
      <c r="K2240" s="131"/>
      <c r="L2240" s="132"/>
      <c r="M2240" s="132"/>
      <c r="N2240" s="141"/>
      <c r="O2240" s="139"/>
      <c r="P2240" s="139"/>
      <c r="Q2240" s="139"/>
      <c r="R2240" s="133"/>
      <c r="S2240" s="134"/>
      <c r="T2240" s="434" t="str">
        <f t="shared" si="712"/>
        <v/>
      </c>
      <c r="U2240" s="429"/>
      <c r="V2240" s="429" t="str">
        <f t="shared" si="713"/>
        <v/>
      </c>
      <c r="W2240" s="298"/>
      <c r="X2240" s="129" t="str">
        <f t="shared" si="720"/>
        <v/>
      </c>
      <c r="Y2240" s="129" t="str">
        <f t="shared" si="714"/>
        <v/>
      </c>
      <c r="Z2240" s="129" t="str">
        <f t="shared" si="715"/>
        <v/>
      </c>
      <c r="AA2240" s="133" t="str">
        <f t="shared" si="706"/>
        <v/>
      </c>
      <c r="AC2240" s="186" t="str">
        <f>AC2216</f>
        <v/>
      </c>
      <c r="AD2240" s="187" t="str">
        <f>AD2216</f>
        <v/>
      </c>
      <c r="AE2240" s="187" t="str">
        <f>AE2216</f>
        <v/>
      </c>
      <c r="AF2240" s="187" t="str">
        <f>AF2216</f>
        <v/>
      </c>
      <c r="AG2240" s="204">
        <f t="shared" si="716"/>
        <v>0</v>
      </c>
      <c r="AI2240" s="135" t="str">
        <f>IF(月報!G2240&lt;&gt;"",月報!G2240,"")</f>
        <v/>
      </c>
      <c r="AJ2240" s="126" t="str">
        <f>IF(月報!W2240&lt;&gt;"",月報!W2240*24,"")</f>
        <v/>
      </c>
      <c r="AK2240" s="126" t="str">
        <f>IF(月報!P2240&lt;&gt;"",月報!P2240,"")</f>
        <v/>
      </c>
      <c r="AL2240" s="126" t="str">
        <f>IF(月報!Q2240&lt;&gt;"",IF(月報!Q2240="平日残","",月報!Q2240),"")</f>
        <v/>
      </c>
      <c r="AM2240" s="126"/>
      <c r="AN2240" s="126" t="str">
        <f t="shared" si="705"/>
        <v/>
      </c>
      <c r="AO2240" s="126" t="str">
        <f>IF($E2240="","",VLOOKUP($E2240,カレンダマスタ!$A$5:$E$381,5,FALSE))</f>
        <v/>
      </c>
      <c r="AQ2240" s="196" t="str">
        <f>IF(G2240="","",IF(VLOOKUP(E2240,カレンダマスタ!$A$5:$D$381,4,FALSE)=0,"",1))</f>
        <v/>
      </c>
      <c r="AR2240" s="136" t="str">
        <f>IF($G2240="","",IF($AD2240="NSTC",INDEX(カレンダマスタ!$I$26:$O$31,MATCH($G2240,カレンダマスタ!$H$26:$H$31,1),MATCH($H2240,カレンダマスタ!$I$25:$O$25,1)),
IF($AD2240="CS本社",INDEX(カレンダマスタ!$I$36:$O$41,MATCH($G2240,カレンダマスタ!$H$36:$H$41,1),MATCH($H2240,カレンダマスタ!$I$35:$O$35,1)),
IF($AD2240="NS本社",INDEX(カレンダマスタ!$I$94:$O$99,MATCH($G2240,カレンダマスタ!$H$95:$H$100,1),MATCH($H2240,カレンダマスタ!$I$93:$O$93,1)),
IF($AD2240="ODC",INDEX(カレンダマスタ!$I$46:$O$51,MATCH($G2240,カレンダマスタ!$H$46:$H$51,1),MATCH($H2240,カレンダマスタ!$I$45:$O$45,1)),
IF($AD2240="NS東京TC",INDEX(カレンダマスタ!$I$56:$O$61,MATCH($G2240,カレンダマスタ!$H$56:$H$61,1),MATCH($H2240,カレンダマスタ!$I$55:$O$55,1)),""))))))</f>
        <v/>
      </c>
      <c r="AS2240" s="126" t="str">
        <f t="shared" si="717"/>
        <v/>
      </c>
      <c r="AU2240" s="137" t="str">
        <f>IF(E2240="","",VLOOKUP($E2240,カレンダマスタ!$A$4:$E$381,4,FALSE))</f>
        <v/>
      </c>
      <c r="AV2240" s="137" t="str">
        <f t="shared" si="707"/>
        <v/>
      </c>
      <c r="AW2240" s="137" t="str">
        <f t="shared" si="708"/>
        <v/>
      </c>
      <c r="AX2240" s="138" t="str">
        <f t="shared" si="709"/>
        <v/>
      </c>
      <c r="AY2240" s="138" t="str">
        <f t="shared" si="710"/>
        <v/>
      </c>
      <c r="AZ2240" s="130" t="str">
        <f>IF(AX2240&amp;AW2240="勤怠未設定","×",IF(AV2240="勤怠修正","×",IF(AC2240="外注","",IF(AA2240="",IF(AY2240&lt;&gt;"","×",""),IF(VLOOKUP(AA2240,カレンダマスタ!$H$66:$I$83,2,FALSE)&lt;&gt;AY2240,"×","OK")))))</f>
        <v/>
      </c>
      <c r="BC2240" s="137" t="str">
        <f>IF(E2240="","",VLOOKUP($E2240,カレンダマスタ!$A$4:$E$381,4,FALSE))</f>
        <v/>
      </c>
      <c r="BD2240" s="126" t="str">
        <f>IF(AC2240="社員","",IF(AG2240=0,"",IF(AD2240="NSTC",IF(COUNTIF(カレンダマスタ!$Q$5:$Q$32,G2240)=1,"OK","×"),
IF(AD2240="NS本社",IF(COUNTIF(カレンダマスタ!$T$5:$T$32,G2240)=1,"OK","×"),IF(COUNTIF(カレンダマスタ!$R$5:$R$32,G2240)=1,"OK","×")))))</f>
        <v/>
      </c>
      <c r="BE2240" s="126" t="str">
        <f>IF(AC2240="社員","",IF(G2240="","",IF(R2240&lt;&gt;"","",IF(AF2240="CS","OK",IF(VLOOKUP(E2240,カレンダマスタ!$A$5:$D$381,4,FALSE)&gt;0,"",IF(OR(G2240*24&gt;10.84,H2240*24&lt;14.5)=TRUE,"×","OK"))))))</f>
        <v/>
      </c>
      <c r="BF2240" s="126" t="str">
        <f t="shared" si="721"/>
        <v/>
      </c>
      <c r="BG2240" s="126" t="str">
        <f t="shared" si="718"/>
        <v/>
      </c>
      <c r="BI2240" s="130" t="str">
        <f t="shared" si="719"/>
        <v/>
      </c>
    </row>
    <row r="2241" spans="2:61">
      <c r="B2241" s="111"/>
      <c r="C2241" s="536"/>
      <c r="D2241" s="128"/>
      <c r="E2241" s="583"/>
      <c r="F2241" s="128"/>
      <c r="G2241" s="588"/>
      <c r="H2241" s="588"/>
      <c r="I2241" s="130"/>
      <c r="J2241" s="139"/>
      <c r="K2241" s="131"/>
      <c r="L2241" s="132"/>
      <c r="M2241" s="132"/>
      <c r="N2241" s="141"/>
      <c r="O2241" s="139"/>
      <c r="P2241" s="139"/>
      <c r="Q2241" s="139"/>
      <c r="R2241" s="133"/>
      <c r="S2241" s="134"/>
      <c r="T2241" s="434" t="str">
        <f t="shared" si="712"/>
        <v/>
      </c>
      <c r="U2241" s="429"/>
      <c r="V2241" s="429" t="str">
        <f t="shared" si="713"/>
        <v/>
      </c>
      <c r="W2241" s="298"/>
      <c r="X2241" s="129" t="str">
        <f t="shared" si="720"/>
        <v/>
      </c>
      <c r="Y2241" s="129" t="str">
        <f t="shared" si="714"/>
        <v/>
      </c>
      <c r="Z2241" s="129" t="str">
        <f t="shared" si="715"/>
        <v/>
      </c>
      <c r="AA2241" s="133" t="str">
        <f t="shared" si="706"/>
        <v/>
      </c>
      <c r="AC2241" s="186" t="str">
        <f>AC2216</f>
        <v/>
      </c>
      <c r="AD2241" s="187" t="str">
        <f>AD2216</f>
        <v/>
      </c>
      <c r="AE2241" s="187" t="str">
        <f>AE2216</f>
        <v/>
      </c>
      <c r="AF2241" s="187" t="str">
        <f>AF2216</f>
        <v/>
      </c>
      <c r="AG2241" s="204">
        <f t="shared" si="716"/>
        <v>0</v>
      </c>
      <c r="AI2241" s="140" t="str">
        <f>IF(月報!G2241&lt;&gt;"",月報!G2241,"")</f>
        <v/>
      </c>
      <c r="AJ2241" s="126" t="str">
        <f>IF(月報!W2241&lt;&gt;"",月報!W2241*24,"")</f>
        <v/>
      </c>
      <c r="AK2241" s="126" t="str">
        <f>IF(月報!P2241&lt;&gt;"",月報!P2241,"")</f>
        <v/>
      </c>
      <c r="AL2241" s="126" t="str">
        <f>IF(月報!Q2241&lt;&gt;"",IF(月報!Q2241="平日残","",月報!Q2241),"")</f>
        <v/>
      </c>
      <c r="AM2241" s="126"/>
      <c r="AN2241" s="126" t="str">
        <f t="shared" si="705"/>
        <v/>
      </c>
      <c r="AO2241" s="126" t="str">
        <f>IF($E2241="","",VLOOKUP($E2241,カレンダマスタ!$A$5:$E$381,5,FALSE))</f>
        <v/>
      </c>
      <c r="AQ2241" s="196" t="str">
        <f>IF(G2241="","",IF(VLOOKUP(E2241,カレンダマスタ!$A$5:$D$381,4,FALSE)=0,"",1))</f>
        <v/>
      </c>
      <c r="AR2241" s="136" t="str">
        <f>IF($G2241="","",IF($AD2241="NSTC",INDEX(カレンダマスタ!$I$26:$O$31,MATCH($G2241,カレンダマスタ!$H$26:$H$31,1),MATCH($H2241,カレンダマスタ!$I$25:$O$25,1)),
IF($AD2241="CS本社",INDEX(カレンダマスタ!$I$36:$O$41,MATCH($G2241,カレンダマスタ!$H$36:$H$41,1),MATCH($H2241,カレンダマスタ!$I$35:$O$35,1)),
IF($AD2241="NS本社",INDEX(カレンダマスタ!$I$94:$O$99,MATCH($G2241,カレンダマスタ!$H$95:$H$100,1),MATCH($H2241,カレンダマスタ!$I$93:$O$93,1)),
IF($AD2241="ODC",INDEX(カレンダマスタ!$I$46:$O$51,MATCH($G2241,カレンダマスタ!$H$46:$H$51,1),MATCH($H2241,カレンダマスタ!$I$45:$O$45,1)),
IF($AD2241="NS東京TC",INDEX(カレンダマスタ!$I$56:$O$61,MATCH($G2241,カレンダマスタ!$H$56:$H$61,1),MATCH($H2241,カレンダマスタ!$I$55:$O$55,1)),""))))))</f>
        <v/>
      </c>
      <c r="AS2241" s="126" t="str">
        <f t="shared" si="717"/>
        <v/>
      </c>
      <c r="AU2241" s="137" t="str">
        <f>IF(E2241="","",VLOOKUP($E2241,カレンダマスタ!$A$4:$E$381,4,FALSE))</f>
        <v/>
      </c>
      <c r="AV2241" s="137" t="str">
        <f t="shared" si="707"/>
        <v/>
      </c>
      <c r="AW2241" s="137" t="str">
        <f t="shared" si="708"/>
        <v/>
      </c>
      <c r="AX2241" s="138" t="str">
        <f t="shared" si="709"/>
        <v/>
      </c>
      <c r="AY2241" s="138" t="str">
        <f t="shared" si="710"/>
        <v/>
      </c>
      <c r="AZ2241" s="130" t="str">
        <f>IF(AX2241&amp;AW2241="勤怠未設定","×",IF(AV2241="勤怠修正","×",IF(AC2241="外注","",IF(AA2241="",IF(AY2241&lt;&gt;"","×",""),IF(VLOOKUP(AA2241,カレンダマスタ!$H$66:$I$83,2,FALSE)&lt;&gt;AY2241,"×","OK")))))</f>
        <v/>
      </c>
      <c r="BC2241" s="137" t="str">
        <f>IF(E2241="","",VLOOKUP($E2241,カレンダマスタ!$A$4:$E$381,4,FALSE))</f>
        <v/>
      </c>
      <c r="BD2241" s="126" t="str">
        <f>IF(AC2241="社員","",IF(AG2241=0,"",IF(AD2241="NSTC",IF(COUNTIF(カレンダマスタ!$Q$5:$Q$32,G2241)=1,"OK","×"),
IF(AD2241="NS本社",IF(COUNTIF(カレンダマスタ!$T$5:$T$32,G2241)=1,"OK","×"),IF(COUNTIF(カレンダマスタ!$R$5:$R$32,G2241)=1,"OK","×")))))</f>
        <v/>
      </c>
      <c r="BE2241" s="126" t="str">
        <f>IF(AC2241="社員","",IF(G2241="","",IF(R2241&lt;&gt;"","",IF(AF2241="CS","OK",IF(VLOOKUP(E2241,カレンダマスタ!$A$5:$D$381,4,FALSE)&gt;0,"",IF(OR(G2241*24&gt;10.84,H2241*24&lt;14.5)=TRUE,"×","OK"))))))</f>
        <v/>
      </c>
      <c r="BF2241" s="126" t="str">
        <f t="shared" si="721"/>
        <v/>
      </c>
      <c r="BG2241" s="126" t="str">
        <f t="shared" si="718"/>
        <v/>
      </c>
      <c r="BI2241" s="130" t="str">
        <f t="shared" si="719"/>
        <v/>
      </c>
    </row>
    <row r="2242" spans="2:61">
      <c r="B2242" s="111"/>
      <c r="C2242" s="536"/>
      <c r="D2242" s="128"/>
      <c r="E2242" s="583"/>
      <c r="F2242" s="128"/>
      <c r="G2242" s="588"/>
      <c r="H2242" s="588"/>
      <c r="I2242" s="130"/>
      <c r="J2242" s="139"/>
      <c r="K2242" s="131"/>
      <c r="L2242" s="132"/>
      <c r="M2242" s="132"/>
      <c r="N2242" s="141"/>
      <c r="O2242" s="139"/>
      <c r="P2242" s="139"/>
      <c r="Q2242" s="139"/>
      <c r="R2242" s="133"/>
      <c r="S2242" s="134"/>
      <c r="T2242" s="434" t="str">
        <f t="shared" si="712"/>
        <v/>
      </c>
      <c r="U2242" s="429"/>
      <c r="V2242" s="429" t="str">
        <f t="shared" si="713"/>
        <v/>
      </c>
      <c r="W2242" s="298"/>
      <c r="X2242" s="129" t="str">
        <f t="shared" si="720"/>
        <v/>
      </c>
      <c r="Y2242" s="129" t="str">
        <f t="shared" si="714"/>
        <v/>
      </c>
      <c r="Z2242" s="129" t="str">
        <f t="shared" si="715"/>
        <v/>
      </c>
      <c r="AA2242" s="133" t="str">
        <f t="shared" si="706"/>
        <v/>
      </c>
      <c r="AC2242" s="186" t="str">
        <f>AC2216</f>
        <v/>
      </c>
      <c r="AD2242" s="187" t="str">
        <f>AD2216</f>
        <v/>
      </c>
      <c r="AE2242" s="187" t="str">
        <f>AE2216</f>
        <v/>
      </c>
      <c r="AF2242" s="187" t="str">
        <f>AF2216</f>
        <v/>
      </c>
      <c r="AG2242" s="204">
        <f t="shared" si="716"/>
        <v>0</v>
      </c>
      <c r="AI2242" s="140" t="str">
        <f>IF(月報!G2242&lt;&gt;"",月報!G2242,"")</f>
        <v/>
      </c>
      <c r="AJ2242" s="126" t="str">
        <f>IF(月報!W2242&lt;&gt;"",月報!W2242*24,"")</f>
        <v/>
      </c>
      <c r="AK2242" s="126" t="str">
        <f>IF(月報!P2242&lt;&gt;"",月報!P2242,"")</f>
        <v/>
      </c>
      <c r="AL2242" s="126" t="str">
        <f>IF(月報!Q2242&lt;&gt;"",IF(月報!Q2242="平日残","",月報!Q2242),"")</f>
        <v/>
      </c>
      <c r="AM2242" s="126"/>
      <c r="AN2242" s="126" t="str">
        <f t="shared" si="705"/>
        <v/>
      </c>
      <c r="AO2242" s="126" t="str">
        <f>IF($E2242="","",VLOOKUP($E2242,カレンダマスタ!$A$5:$E$381,5,FALSE))</f>
        <v/>
      </c>
      <c r="AQ2242" s="196" t="str">
        <f>IF(G2242="","",IF(VLOOKUP(E2242,カレンダマスタ!$A$5:$D$381,4,FALSE)=0,"",1))</f>
        <v/>
      </c>
      <c r="AR2242" s="136" t="str">
        <f>IF($G2242="","",IF($AD2242="NSTC",INDEX(カレンダマスタ!$I$26:$O$31,MATCH($G2242,カレンダマスタ!$H$26:$H$31,1),MATCH($H2242,カレンダマスタ!$I$25:$O$25,1)),
IF($AD2242="CS本社",INDEX(カレンダマスタ!$I$36:$O$41,MATCH($G2242,カレンダマスタ!$H$36:$H$41,1),MATCH($H2242,カレンダマスタ!$I$35:$O$35,1)),
IF($AD2242="NS本社",INDEX(カレンダマスタ!$I$94:$O$99,MATCH($G2242,カレンダマスタ!$H$95:$H$100,1),MATCH($H2242,カレンダマスタ!$I$93:$O$93,1)),
IF($AD2242="ODC",INDEX(カレンダマスタ!$I$46:$O$51,MATCH($G2242,カレンダマスタ!$H$46:$H$51,1),MATCH($H2242,カレンダマスタ!$I$45:$O$45,1)),
IF($AD2242="NS東京TC",INDEX(カレンダマスタ!$I$56:$O$61,MATCH($G2242,カレンダマスタ!$H$56:$H$61,1),MATCH($H2242,カレンダマスタ!$I$55:$O$55,1)),""))))))</f>
        <v/>
      </c>
      <c r="AS2242" s="126" t="str">
        <f t="shared" si="717"/>
        <v/>
      </c>
      <c r="AU2242" s="137" t="str">
        <f>IF(E2242="","",VLOOKUP($E2242,カレンダマスタ!$A$4:$E$381,4,FALSE))</f>
        <v/>
      </c>
      <c r="AV2242" s="137" t="str">
        <f t="shared" si="707"/>
        <v/>
      </c>
      <c r="AW2242" s="137" t="str">
        <f t="shared" si="708"/>
        <v/>
      </c>
      <c r="AX2242" s="138" t="str">
        <f t="shared" si="709"/>
        <v/>
      </c>
      <c r="AY2242" s="138" t="str">
        <f t="shared" si="710"/>
        <v/>
      </c>
      <c r="AZ2242" s="130" t="str">
        <f>IF(AX2242&amp;AW2242="勤怠未設定","×",IF(AV2242="勤怠修正","×",IF(AC2242="外注","",IF(AA2242="",IF(AY2242&lt;&gt;"","×",""),IF(VLOOKUP(AA2242,カレンダマスタ!$H$66:$I$83,2,FALSE)&lt;&gt;AY2242,"×","OK")))))</f>
        <v/>
      </c>
      <c r="BC2242" s="137" t="str">
        <f>IF(E2242="","",VLOOKUP($E2242,カレンダマスタ!$A$4:$E$381,4,FALSE))</f>
        <v/>
      </c>
      <c r="BD2242" s="126" t="str">
        <f>IF(AC2242="社員","",IF(AG2242=0,"",IF(AD2242="NSTC",IF(COUNTIF(カレンダマスタ!$Q$5:$Q$32,G2242)=1,"OK","×"),
IF(AD2242="NS本社",IF(COUNTIF(カレンダマスタ!$T$5:$T$32,G2242)=1,"OK","×"),IF(COUNTIF(カレンダマスタ!$R$5:$R$32,G2242)=1,"OK","×")))))</f>
        <v/>
      </c>
      <c r="BE2242" s="126" t="str">
        <f>IF(AC2242="社員","",IF(G2242="","",IF(R2242&lt;&gt;"","",IF(AF2242="CS","OK",IF(VLOOKUP(E2242,カレンダマスタ!$A$5:$D$381,4,FALSE)&gt;0,"",IF(OR(G2242*24&gt;10.84,H2242*24&lt;14.5)=TRUE,"×","OK"))))))</f>
        <v/>
      </c>
      <c r="BF2242" s="126" t="str">
        <f t="shared" si="721"/>
        <v/>
      </c>
      <c r="BG2242" s="126" t="str">
        <f t="shared" si="718"/>
        <v/>
      </c>
      <c r="BI2242" s="130" t="str">
        <f t="shared" si="719"/>
        <v/>
      </c>
    </row>
    <row r="2243" spans="2:61">
      <c r="B2243" s="111"/>
      <c r="C2243" s="537"/>
      <c r="D2243" s="142"/>
      <c r="E2243" s="584"/>
      <c r="F2243" s="142"/>
      <c r="G2243" s="589"/>
      <c r="H2243" s="589"/>
      <c r="I2243" s="144"/>
      <c r="J2243" s="148"/>
      <c r="K2243" s="145"/>
      <c r="L2243" s="146"/>
      <c r="M2243" s="146"/>
      <c r="N2243" s="147"/>
      <c r="O2243" s="148"/>
      <c r="P2243" s="148"/>
      <c r="Q2243" s="148"/>
      <c r="R2243" s="149"/>
      <c r="S2243" s="156"/>
      <c r="T2243" s="435" t="str">
        <f t="shared" si="712"/>
        <v/>
      </c>
      <c r="U2243" s="430"/>
      <c r="V2243" s="430" t="str">
        <f t="shared" si="713"/>
        <v/>
      </c>
      <c r="W2243" s="298"/>
      <c r="X2243" s="143" t="str">
        <f t="shared" si="720"/>
        <v/>
      </c>
      <c r="Y2243" s="143" t="str">
        <f t="shared" si="714"/>
        <v/>
      </c>
      <c r="Z2243" s="143" t="str">
        <f t="shared" si="715"/>
        <v/>
      </c>
      <c r="AA2243" s="149" t="str">
        <f t="shared" si="706"/>
        <v/>
      </c>
      <c r="AC2243" s="188" t="str">
        <f>AC2216</f>
        <v/>
      </c>
      <c r="AD2243" s="189" t="str">
        <f>AD2216</f>
        <v/>
      </c>
      <c r="AE2243" s="189" t="str">
        <f>AE2216</f>
        <v/>
      </c>
      <c r="AF2243" s="189" t="str">
        <f>AF2216</f>
        <v/>
      </c>
      <c r="AG2243" s="205">
        <f t="shared" si="716"/>
        <v>0</v>
      </c>
      <c r="AI2243" s="157" t="str">
        <f>IF(月報!G2243&lt;&gt;"",月報!G2243,"")</f>
        <v/>
      </c>
      <c r="AJ2243" s="151" t="str">
        <f>IF(月報!W2243&lt;&gt;"",月報!W2243*24,"")</f>
        <v/>
      </c>
      <c r="AK2243" s="151" t="str">
        <f>IF(月報!P2243&lt;&gt;"",月報!P2243,"")</f>
        <v/>
      </c>
      <c r="AL2243" s="151" t="str">
        <f>IF(月報!Q2243&lt;&gt;"",IF(月報!Q2243="平日残","",月報!Q2243),"")</f>
        <v/>
      </c>
      <c r="AM2243" s="151"/>
      <c r="AN2243" s="151" t="str">
        <f t="shared" si="705"/>
        <v/>
      </c>
      <c r="AO2243" s="151" t="str">
        <f>IF($E2243="","",VLOOKUP($E2243,カレンダマスタ!$A$5:$E$381,5,FALSE))</f>
        <v/>
      </c>
      <c r="AQ2243" s="197" t="str">
        <f>IF(G2243="","",IF(VLOOKUP(E2243,カレンダマスタ!$A$5:$D$381,4,FALSE)=0,"",1))</f>
        <v/>
      </c>
      <c r="AR2243" s="152" t="str">
        <f>IF($G2243="","",IF($AD2243="NSTC",INDEX(カレンダマスタ!$I$26:$O$31,MATCH($G2243,カレンダマスタ!$H$26:$H$31,1),MATCH($H2243,カレンダマスタ!$I$25:$O$25,1)),
IF($AD2243="CS本社",INDEX(カレンダマスタ!$I$36:$O$41,MATCH($G2243,カレンダマスタ!$H$36:$H$41,1),MATCH($H2243,カレンダマスタ!$I$35:$O$35,1)),
IF($AD2243="NS本社",INDEX(カレンダマスタ!$I$94:$O$99,MATCH($G2243,カレンダマスタ!$H$95:$H$100,1),MATCH($H2243,カレンダマスタ!$I$93:$O$93,1)),
IF($AD2243="ODC",INDEX(カレンダマスタ!$I$46:$O$51,MATCH($G2243,カレンダマスタ!$H$46:$H$51,1),MATCH($H2243,カレンダマスタ!$I$45:$O$45,1)),
IF($AD2243="NS東京TC",INDEX(カレンダマスタ!$I$56:$O$61,MATCH($G2243,カレンダマスタ!$H$56:$H$61,1),MATCH($H2243,カレンダマスタ!$I$55:$O$55,1)),""))))))</f>
        <v/>
      </c>
      <c r="AS2243" s="151" t="str">
        <f t="shared" si="717"/>
        <v/>
      </c>
      <c r="AU2243" s="153" t="str">
        <f>IF(E2243="","",VLOOKUP($E2243,カレンダマスタ!$A$4:$E$381,4,FALSE))</f>
        <v/>
      </c>
      <c r="AV2243" s="153" t="str">
        <f t="shared" si="707"/>
        <v/>
      </c>
      <c r="AW2243" s="153" t="str">
        <f t="shared" si="708"/>
        <v/>
      </c>
      <c r="AX2243" s="154" t="str">
        <f t="shared" si="709"/>
        <v/>
      </c>
      <c r="AY2243" s="154" t="str">
        <f t="shared" si="710"/>
        <v/>
      </c>
      <c r="AZ2243" s="144" t="str">
        <f>IF(AX2243&amp;AW2243="勤怠未設定","×",IF(AV2243="勤怠修正","×",IF(AC2243="外注","",IF(AA2243="",IF(AY2243&lt;&gt;"","×",""),IF(VLOOKUP(AA2243,カレンダマスタ!$H$66:$I$83,2,FALSE)&lt;&gt;AY2243,"×","OK")))))</f>
        <v/>
      </c>
      <c r="BC2243" s="153" t="str">
        <f>IF(E2243="","",VLOOKUP($E2243,カレンダマスタ!$A$4:$E$381,4,FALSE))</f>
        <v/>
      </c>
      <c r="BD2243" s="151" t="str">
        <f>IF(AC2243="社員","",IF(AG2243=0,"",IF(AD2243="NSTC",IF(COUNTIF(カレンダマスタ!$Q$5:$Q$32,G2243)=1,"OK","×"),
IF(AD2243="NS本社",IF(COUNTIF(カレンダマスタ!$T$5:$T$32,G2243)=1,"OK","×"),IF(COUNTIF(カレンダマスタ!$R$5:$R$32,G2243)=1,"OK","×")))))</f>
        <v/>
      </c>
      <c r="BE2243" s="151" t="str">
        <f>IF(AC2243="社員","",IF(G2243="","",IF(R2243&lt;&gt;"","",IF(AF2243="CS","OK",IF(VLOOKUP(E2243,カレンダマスタ!$A$5:$D$381,4,FALSE)&gt;0,"",IF(OR(G2243*24&gt;10.84,H2243*24&lt;14.5)=TRUE,"×","OK"))))))</f>
        <v/>
      </c>
      <c r="BF2243" s="151" t="str">
        <f t="shared" si="721"/>
        <v/>
      </c>
      <c r="BG2243" s="151" t="str">
        <f t="shared" si="718"/>
        <v/>
      </c>
      <c r="BI2243" s="144" t="str">
        <f t="shared" si="719"/>
        <v/>
      </c>
    </row>
    <row r="2244" spans="2:61">
      <c r="B2244" s="111"/>
      <c r="C2244" s="535"/>
      <c r="D2244" s="112"/>
      <c r="E2244" s="582"/>
      <c r="F2244" s="112"/>
      <c r="G2244" s="587"/>
      <c r="H2244" s="587"/>
      <c r="I2244" s="114"/>
      <c r="J2244" s="118"/>
      <c r="K2244" s="115"/>
      <c r="L2244" s="116"/>
      <c r="M2244" s="116"/>
      <c r="N2244" s="117"/>
      <c r="O2244" s="118"/>
      <c r="P2244" s="118"/>
      <c r="Q2244" s="118"/>
      <c r="R2244" s="119"/>
      <c r="S2244" s="120"/>
      <c r="T2244" s="433" t="str">
        <f t="shared" si="712"/>
        <v/>
      </c>
      <c r="U2244" s="431">
        <f>SUM(T2244:T2250)</f>
        <v>0</v>
      </c>
      <c r="V2244" s="431" t="str">
        <f t="shared" si="713"/>
        <v/>
      </c>
      <c r="W2244" s="298"/>
      <c r="X2244" s="113" t="str">
        <f t="shared" si="720"/>
        <v/>
      </c>
      <c r="Y2244" s="113" t="str">
        <f t="shared" si="714"/>
        <v/>
      </c>
      <c r="Z2244" s="113" t="str">
        <f t="shared" si="715"/>
        <v/>
      </c>
      <c r="AA2244" s="119" t="str">
        <f t="shared" si="706"/>
        <v/>
      </c>
      <c r="AC2244" s="190" t="str">
        <f>AC2216</f>
        <v/>
      </c>
      <c r="AD2244" s="191" t="str">
        <f>AD2216</f>
        <v/>
      </c>
      <c r="AE2244" s="191" t="str">
        <f>AE2216</f>
        <v/>
      </c>
      <c r="AF2244" s="191" t="str">
        <f>AF2216</f>
        <v/>
      </c>
      <c r="AG2244" s="206">
        <f t="shared" si="716"/>
        <v>0</v>
      </c>
      <c r="AI2244" s="159" t="str">
        <f>IF(月報!G2244&lt;&gt;"",月報!G2244,"")</f>
        <v/>
      </c>
      <c r="AJ2244" s="122" t="str">
        <f>IF(月報!W2244&lt;&gt;"",月報!W2244*24,"")</f>
        <v/>
      </c>
      <c r="AK2244" s="122" t="str">
        <f>IF(月報!P2244&lt;&gt;"",月報!P2244,"")</f>
        <v/>
      </c>
      <c r="AL2244" s="122" t="str">
        <f>IF(月報!Q2244&lt;&gt;"",IF(月報!Q2244="平日残","",月報!Q2244),"")</f>
        <v/>
      </c>
      <c r="AM2244" s="122"/>
      <c r="AN2244" s="122" t="str">
        <f t="shared" si="705"/>
        <v/>
      </c>
      <c r="AO2244" s="122" t="str">
        <f>IF($E2244="","",VLOOKUP($E2244,カレンダマスタ!$A$5:$E$381,5,FALSE))</f>
        <v/>
      </c>
      <c r="AQ2244" s="195" t="str">
        <f>IF(G2244="","",IF(VLOOKUP(E2244,カレンダマスタ!$A$5:$D$381,4,FALSE)=0,"",1))</f>
        <v/>
      </c>
      <c r="AR2244" s="123" t="str">
        <f>IF($G2244="","",IF($AD2244="NSTC",INDEX(カレンダマスタ!$I$26:$O$31,MATCH($G2244,カレンダマスタ!$H$26:$H$31,1),MATCH($H2244,カレンダマスタ!$I$25:$O$25,1)),
IF($AD2244="CS本社",INDEX(カレンダマスタ!$I$36:$O$41,MATCH($G2244,カレンダマスタ!$H$36:$H$41,1),MATCH($H2244,カレンダマスタ!$I$35:$O$35,1)),
IF($AD2244="NS本社",INDEX(カレンダマスタ!$I$94:$O$99,MATCH($G2244,カレンダマスタ!$H$95:$H$100,1),MATCH($H2244,カレンダマスタ!$I$93:$O$93,1)),
IF($AD2244="ODC",INDEX(カレンダマスタ!$I$46:$O$51,MATCH($G2244,カレンダマスタ!$H$46:$H$51,1),MATCH($H2244,カレンダマスタ!$I$45:$O$45,1)),
IF($AD2244="NS東京TC",INDEX(カレンダマスタ!$I$56:$O$61,MATCH($G2244,カレンダマスタ!$H$56:$H$61,1),MATCH($H2244,カレンダマスタ!$I$55:$O$55,1)),""))))))</f>
        <v/>
      </c>
      <c r="AS2244" s="122" t="str">
        <f t="shared" si="717"/>
        <v/>
      </c>
      <c r="AU2244" s="124" t="str">
        <f>IF(E2244="","",VLOOKUP($E2244,カレンダマスタ!$A$4:$E$381,4,FALSE))</f>
        <v/>
      </c>
      <c r="AV2244" s="124" t="str">
        <f t="shared" si="707"/>
        <v/>
      </c>
      <c r="AW2244" s="124" t="str">
        <f t="shared" si="708"/>
        <v/>
      </c>
      <c r="AX2244" s="125" t="str">
        <f t="shared" si="709"/>
        <v/>
      </c>
      <c r="AY2244" s="125" t="str">
        <f t="shared" si="710"/>
        <v/>
      </c>
      <c r="AZ2244" s="114" t="str">
        <f>IF(AX2244&amp;AW2244="勤怠未設定","×",IF(AV2244="勤怠修正","×",IF(AC2244="外注","",IF(AA2244="",IF(AY2244&lt;&gt;"","×",""),IF(VLOOKUP(AA2244,カレンダマスタ!$H$66:$I$83,2,FALSE)&lt;&gt;AY2244,"×","OK")))))</f>
        <v/>
      </c>
      <c r="BC2244" s="124" t="str">
        <f>IF(E2244="","",VLOOKUP($E2244,カレンダマスタ!$A$4:$E$381,4,FALSE))</f>
        <v/>
      </c>
      <c r="BD2244" s="122" t="str">
        <f>IF(AC2244="社員","",IF(AG2244=0,"",IF(AD2244="NSTC",IF(COUNTIF(カレンダマスタ!$Q$5:$Q$32,G2244)=1,"OK","×"),
IF(AD2244="NS本社",IF(COUNTIF(カレンダマスタ!$T$5:$T$32,G2244)=1,"OK","×"),IF(COUNTIF(カレンダマスタ!$R$5:$R$32,G2244)=1,"OK","×")))))</f>
        <v/>
      </c>
      <c r="BE2244" s="122" t="str">
        <f>IF(AC2244="社員","",IF(G2244="","",IF(R2244&lt;&gt;"","",IF(AF2244="CS","OK",IF(VLOOKUP(E2244,カレンダマスタ!$A$5:$D$381,4,FALSE)&gt;0,"",IF(OR(G2244*24&gt;10.84,H2244*24&lt;14.5)=TRUE,"×","OK"))))))</f>
        <v/>
      </c>
      <c r="BF2244" s="122" t="str">
        <f t="shared" si="721"/>
        <v/>
      </c>
      <c r="BG2244" s="122" t="str">
        <f t="shared" si="718"/>
        <v/>
      </c>
      <c r="BI2244" s="114" t="str">
        <f t="shared" si="719"/>
        <v/>
      </c>
    </row>
    <row r="2245" spans="2:61">
      <c r="B2245" s="111"/>
      <c r="C2245" s="536"/>
      <c r="D2245" s="128"/>
      <c r="E2245" s="583"/>
      <c r="F2245" s="128"/>
      <c r="G2245" s="588"/>
      <c r="H2245" s="588"/>
      <c r="I2245" s="130"/>
      <c r="J2245" s="139"/>
      <c r="K2245" s="131"/>
      <c r="L2245" s="132"/>
      <c r="M2245" s="132"/>
      <c r="N2245" s="141"/>
      <c r="O2245" s="139"/>
      <c r="P2245" s="139"/>
      <c r="Q2245" s="139"/>
      <c r="R2245" s="133"/>
      <c r="S2245" s="134"/>
      <c r="T2245" s="434" t="str">
        <f t="shared" si="712"/>
        <v/>
      </c>
      <c r="U2245" s="429"/>
      <c r="V2245" s="429" t="str">
        <f t="shared" si="713"/>
        <v/>
      </c>
      <c r="W2245" s="298"/>
      <c r="X2245" s="129" t="str">
        <f t="shared" si="720"/>
        <v/>
      </c>
      <c r="Y2245" s="129" t="str">
        <f t="shared" si="714"/>
        <v/>
      </c>
      <c r="Z2245" s="129" t="str">
        <f t="shared" si="715"/>
        <v/>
      </c>
      <c r="AA2245" s="133" t="str">
        <f t="shared" si="706"/>
        <v/>
      </c>
      <c r="AC2245" s="186" t="str">
        <f>AC2216</f>
        <v/>
      </c>
      <c r="AD2245" s="187" t="str">
        <f>AD2216</f>
        <v/>
      </c>
      <c r="AE2245" s="187" t="str">
        <f>AE2216</f>
        <v/>
      </c>
      <c r="AF2245" s="187" t="str">
        <f>AF2216</f>
        <v/>
      </c>
      <c r="AG2245" s="204">
        <f t="shared" si="716"/>
        <v>0</v>
      </c>
      <c r="AI2245" s="135" t="str">
        <f>IF(月報!G2245&lt;&gt;"",月報!G2245,"")</f>
        <v/>
      </c>
      <c r="AJ2245" s="126" t="str">
        <f>IF(月報!W2245&lt;&gt;"",月報!W2245*24,"")</f>
        <v/>
      </c>
      <c r="AK2245" s="126" t="str">
        <f>IF(月報!P2245&lt;&gt;"",月報!P2245,"")</f>
        <v/>
      </c>
      <c r="AL2245" s="126" t="str">
        <f>IF(月報!Q2245&lt;&gt;"",IF(月報!Q2245="平日残","",月報!Q2245),"")</f>
        <v/>
      </c>
      <c r="AM2245" s="126"/>
      <c r="AN2245" s="126" t="str">
        <f t="shared" si="705"/>
        <v/>
      </c>
      <c r="AO2245" s="126" t="str">
        <f>IF($E2245="","",VLOOKUP($E2245,カレンダマスタ!$A$5:$E$381,5,FALSE))</f>
        <v/>
      </c>
      <c r="AQ2245" s="196" t="str">
        <f>IF(G2245="","",IF(VLOOKUP(E2245,カレンダマスタ!$A$5:$D$381,4,FALSE)=0,"",1))</f>
        <v/>
      </c>
      <c r="AR2245" s="136" t="str">
        <f>IF($G2245="","",IF($AD2245="NSTC",INDEX(カレンダマスタ!$I$26:$O$31,MATCH($G2245,カレンダマスタ!$H$26:$H$31,1),MATCH($H2245,カレンダマスタ!$I$25:$O$25,1)),
IF($AD2245="CS本社",INDEX(カレンダマスタ!$I$36:$O$41,MATCH($G2245,カレンダマスタ!$H$36:$H$41,1),MATCH($H2245,カレンダマスタ!$I$35:$O$35,1)),
IF($AD2245="NS本社",INDEX(カレンダマスタ!$I$94:$O$99,MATCH($G2245,カレンダマスタ!$H$95:$H$100,1),MATCH($H2245,カレンダマスタ!$I$93:$O$93,1)),
IF($AD2245="ODC",INDEX(カレンダマスタ!$I$46:$O$51,MATCH($G2245,カレンダマスタ!$H$46:$H$51,1),MATCH($H2245,カレンダマスタ!$I$45:$O$45,1)),
IF($AD2245="NS東京TC",INDEX(カレンダマスタ!$I$56:$O$61,MATCH($G2245,カレンダマスタ!$H$56:$H$61,1),MATCH($H2245,カレンダマスタ!$I$55:$O$55,1)),""))))))</f>
        <v/>
      </c>
      <c r="AS2245" s="126" t="str">
        <f t="shared" si="717"/>
        <v/>
      </c>
      <c r="AU2245" s="137" t="str">
        <f>IF(E2245="","",VLOOKUP($E2245,カレンダマスタ!$A$4:$E$381,4,FALSE))</f>
        <v/>
      </c>
      <c r="AV2245" s="137" t="str">
        <f t="shared" si="707"/>
        <v/>
      </c>
      <c r="AW2245" s="137" t="str">
        <f t="shared" si="708"/>
        <v/>
      </c>
      <c r="AX2245" s="138" t="str">
        <f t="shared" si="709"/>
        <v/>
      </c>
      <c r="AY2245" s="138" t="str">
        <f t="shared" si="710"/>
        <v/>
      </c>
      <c r="AZ2245" s="130" t="str">
        <f>IF(AX2245&amp;AW2245="勤怠未設定","×",IF(AV2245="勤怠修正","×",IF(AC2245="外注","",IF(AA2245="",IF(AY2245&lt;&gt;"","×",""),IF(VLOOKUP(AA2245,カレンダマスタ!$H$66:$I$83,2,FALSE)&lt;&gt;AY2245,"×","OK")))))</f>
        <v/>
      </c>
      <c r="BC2245" s="137" t="str">
        <f>IF(E2245="","",VLOOKUP($E2245,カレンダマスタ!$A$4:$E$381,4,FALSE))</f>
        <v/>
      </c>
      <c r="BD2245" s="126" t="str">
        <f>IF(AC2245="社員","",IF(AG2245=0,"",IF(AD2245="NSTC",IF(COUNTIF(カレンダマスタ!$Q$5:$Q$32,G2245)=1,"OK","×"),
IF(AD2245="NS本社",IF(COUNTIF(カレンダマスタ!$T$5:$T$32,G2245)=1,"OK","×"),IF(COUNTIF(カレンダマスタ!$R$5:$R$32,G2245)=1,"OK","×")))))</f>
        <v/>
      </c>
      <c r="BE2245" s="126" t="str">
        <f>IF(AC2245="社員","",IF(G2245="","",IF(R2245&lt;&gt;"","",IF(AF2245="CS","OK",IF(VLOOKUP(E2245,カレンダマスタ!$A$5:$D$381,4,FALSE)&gt;0,"",IF(OR(G2245*24&gt;10.84,H2245*24&lt;14.5)=TRUE,"×","OK"))))))</f>
        <v/>
      </c>
      <c r="BF2245" s="126" t="str">
        <f t="shared" si="721"/>
        <v/>
      </c>
      <c r="BG2245" s="126" t="str">
        <f t="shared" si="718"/>
        <v/>
      </c>
      <c r="BI2245" s="130" t="str">
        <f t="shared" si="719"/>
        <v/>
      </c>
    </row>
    <row r="2246" spans="2:61">
      <c r="B2246" s="111"/>
      <c r="C2246" s="536"/>
      <c r="D2246" s="128"/>
      <c r="E2246" s="583"/>
      <c r="F2246" s="128"/>
      <c r="G2246" s="588"/>
      <c r="H2246" s="588"/>
      <c r="I2246" s="130"/>
      <c r="J2246" s="139"/>
      <c r="K2246" s="131"/>
      <c r="L2246" s="132"/>
      <c r="M2246" s="132"/>
      <c r="N2246" s="141"/>
      <c r="O2246" s="139"/>
      <c r="P2246" s="139"/>
      <c r="Q2246" s="139"/>
      <c r="R2246" s="133"/>
      <c r="S2246" s="134"/>
      <c r="T2246" s="434" t="str">
        <f t="shared" si="712"/>
        <v/>
      </c>
      <c r="U2246" s="429"/>
      <c r="V2246" s="429" t="str">
        <f t="shared" si="713"/>
        <v/>
      </c>
      <c r="W2246" s="298"/>
      <c r="X2246" s="129" t="str">
        <f t="shared" si="720"/>
        <v/>
      </c>
      <c r="Y2246" s="129" t="str">
        <f t="shared" si="714"/>
        <v/>
      </c>
      <c r="Z2246" s="129" t="str">
        <f t="shared" si="715"/>
        <v/>
      </c>
      <c r="AA2246" s="133" t="str">
        <f t="shared" si="706"/>
        <v/>
      </c>
      <c r="AC2246" s="186" t="str">
        <f>AC2216</f>
        <v/>
      </c>
      <c r="AD2246" s="187" t="str">
        <f>AD2216</f>
        <v/>
      </c>
      <c r="AE2246" s="187" t="str">
        <f>AE2216</f>
        <v/>
      </c>
      <c r="AF2246" s="187" t="str">
        <f>AF2216</f>
        <v/>
      </c>
      <c r="AG2246" s="204">
        <f t="shared" si="716"/>
        <v>0</v>
      </c>
      <c r="AI2246" s="160" t="str">
        <f>IF(月報!G2246&lt;&gt;"",月報!G2246,"")</f>
        <v/>
      </c>
      <c r="AJ2246" s="126" t="str">
        <f>IF(月報!W2246&lt;&gt;"",月報!W2246*24,"")</f>
        <v/>
      </c>
      <c r="AK2246" s="126" t="str">
        <f>IF(月報!P2246&lt;&gt;"",月報!P2246,"")</f>
        <v/>
      </c>
      <c r="AL2246" s="126" t="str">
        <f>IF(月報!Q2246&lt;&gt;"",IF(月報!Q2246="平日残","",月報!Q2246),"")</f>
        <v/>
      </c>
      <c r="AM2246" s="126"/>
      <c r="AN2246" s="126" t="str">
        <f t="shared" si="705"/>
        <v/>
      </c>
      <c r="AO2246" s="126" t="str">
        <f>IF($E2246="","",VLOOKUP($E2246,カレンダマスタ!$A$5:$E$381,5,FALSE))</f>
        <v/>
      </c>
      <c r="AQ2246" s="196" t="str">
        <f>IF(G2246="","",IF(VLOOKUP(E2246,カレンダマスタ!$A$5:$D$381,4,FALSE)=0,"",1))</f>
        <v/>
      </c>
      <c r="AR2246" s="136" t="str">
        <f>IF($G2246="","",IF($AD2246="NSTC",INDEX(カレンダマスタ!$I$26:$O$31,MATCH($G2246,カレンダマスタ!$H$26:$H$31,1),MATCH($H2246,カレンダマスタ!$I$25:$O$25,1)),
IF($AD2246="CS本社",INDEX(カレンダマスタ!$I$36:$O$41,MATCH($G2246,カレンダマスタ!$H$36:$H$41,1),MATCH($H2246,カレンダマスタ!$I$35:$O$35,1)),
IF($AD2246="NS本社",INDEX(カレンダマスタ!$I$94:$O$99,MATCH($G2246,カレンダマスタ!$H$95:$H$100,1),MATCH($H2246,カレンダマスタ!$I$93:$O$93,1)),
IF($AD2246="ODC",INDEX(カレンダマスタ!$I$46:$O$51,MATCH($G2246,カレンダマスタ!$H$46:$H$51,1),MATCH($H2246,カレンダマスタ!$I$45:$O$45,1)),
IF($AD2246="NS東京TC",INDEX(カレンダマスタ!$I$56:$O$61,MATCH($G2246,カレンダマスタ!$H$56:$H$61,1),MATCH($H2246,カレンダマスタ!$I$55:$O$55,1)),""))))))</f>
        <v/>
      </c>
      <c r="AS2246" s="126" t="str">
        <f t="shared" si="717"/>
        <v/>
      </c>
      <c r="AU2246" s="137" t="str">
        <f>IF(E2246="","",VLOOKUP($E2246,カレンダマスタ!$A$4:$E$381,4,FALSE))</f>
        <v/>
      </c>
      <c r="AV2246" s="137" t="str">
        <f t="shared" si="707"/>
        <v/>
      </c>
      <c r="AW2246" s="137" t="str">
        <f t="shared" si="708"/>
        <v/>
      </c>
      <c r="AX2246" s="138" t="str">
        <f t="shared" si="709"/>
        <v/>
      </c>
      <c r="AY2246" s="138" t="str">
        <f t="shared" si="710"/>
        <v/>
      </c>
      <c r="AZ2246" s="130" t="str">
        <f>IF(AX2246&amp;AW2246="勤怠未設定","×",IF(AV2246="勤怠修正","×",IF(AC2246="外注","",IF(AA2246="",IF(AY2246&lt;&gt;"","×",""),IF(VLOOKUP(AA2246,カレンダマスタ!$H$66:$I$83,2,FALSE)&lt;&gt;AY2246,"×","OK")))))</f>
        <v/>
      </c>
      <c r="BC2246" s="137" t="str">
        <f>IF(E2246="","",VLOOKUP($E2246,カレンダマスタ!$A$4:$E$381,4,FALSE))</f>
        <v/>
      </c>
      <c r="BD2246" s="126" t="str">
        <f>IF(AC2246="社員","",IF(AG2246=0,"",IF(AD2246="NSTC",IF(COUNTIF(カレンダマスタ!$Q$5:$Q$32,G2246)=1,"OK","×"),
IF(AD2246="NS本社",IF(COUNTIF(カレンダマスタ!$T$5:$T$32,G2246)=1,"OK","×"),IF(COUNTIF(カレンダマスタ!$R$5:$R$32,G2246)=1,"OK","×")))))</f>
        <v/>
      </c>
      <c r="BE2246" s="126" t="str">
        <f>IF(AC2246="社員","",IF(G2246="","",IF(R2246&lt;&gt;"","",IF(AF2246="CS","OK",IF(VLOOKUP(E2246,カレンダマスタ!$A$5:$D$381,4,FALSE)&gt;0,"",IF(OR(G2246*24&gt;10.84,H2246*24&lt;14.5)=TRUE,"×","OK"))))))</f>
        <v/>
      </c>
      <c r="BF2246" s="126" t="str">
        <f t="shared" si="721"/>
        <v/>
      </c>
      <c r="BG2246" s="126" t="str">
        <f t="shared" si="718"/>
        <v/>
      </c>
      <c r="BI2246" s="130" t="str">
        <f t="shared" si="719"/>
        <v/>
      </c>
    </row>
    <row r="2247" spans="2:61">
      <c r="B2247" s="111"/>
      <c r="C2247" s="536"/>
      <c r="D2247" s="128"/>
      <c r="E2247" s="214"/>
      <c r="F2247" s="128"/>
      <c r="G2247" s="588"/>
      <c r="H2247" s="588"/>
      <c r="I2247" s="131"/>
      <c r="J2247" s="139"/>
      <c r="K2247" s="131"/>
      <c r="L2247" s="132"/>
      <c r="M2247" s="132"/>
      <c r="N2247" s="141"/>
      <c r="O2247" s="139"/>
      <c r="P2247" s="139"/>
      <c r="Q2247" s="139"/>
      <c r="R2247" s="133"/>
      <c r="S2247" s="134"/>
      <c r="T2247" s="434" t="str">
        <f t="shared" si="712"/>
        <v/>
      </c>
      <c r="U2247" s="429"/>
      <c r="V2247" s="429" t="str">
        <f t="shared" si="713"/>
        <v/>
      </c>
      <c r="W2247" s="298"/>
      <c r="X2247" s="129" t="str">
        <f t="shared" si="720"/>
        <v/>
      </c>
      <c r="Y2247" s="129" t="str">
        <f t="shared" si="714"/>
        <v/>
      </c>
      <c r="Z2247" s="129" t="str">
        <f t="shared" si="715"/>
        <v/>
      </c>
      <c r="AA2247" s="133" t="str">
        <f t="shared" si="706"/>
        <v/>
      </c>
      <c r="AC2247" s="186" t="str">
        <f>AC2216</f>
        <v/>
      </c>
      <c r="AD2247" s="187" t="str">
        <f>AD2216</f>
        <v/>
      </c>
      <c r="AE2247" s="187" t="str">
        <f>AE2216</f>
        <v/>
      </c>
      <c r="AF2247" s="187" t="str">
        <f>AF2216</f>
        <v/>
      </c>
      <c r="AG2247" s="204">
        <f t="shared" si="716"/>
        <v>0</v>
      </c>
      <c r="AI2247" s="160" t="str">
        <f>IF(月報!G2247&lt;&gt;"",月報!G2247,"")</f>
        <v/>
      </c>
      <c r="AJ2247" s="126" t="str">
        <f>IF(月報!W2247&lt;&gt;"",月報!W2247*24,"")</f>
        <v/>
      </c>
      <c r="AK2247" s="126" t="str">
        <f>IF(月報!P2247&lt;&gt;"",月報!P2247,"")</f>
        <v/>
      </c>
      <c r="AL2247" s="126" t="str">
        <f>IF(月報!Q2247&lt;&gt;"",IF(月報!Q2247="平日残","",月報!Q2247),"")</f>
        <v/>
      </c>
      <c r="AM2247" s="126"/>
      <c r="AN2247" s="126" t="str">
        <f t="shared" si="705"/>
        <v/>
      </c>
      <c r="AO2247" s="126" t="str">
        <f>IF($E2247="","",VLOOKUP($E2247,カレンダマスタ!$A$5:$E$381,5,FALSE))</f>
        <v/>
      </c>
      <c r="AQ2247" s="196" t="str">
        <f>IF(G2247="","",IF(VLOOKUP(E2247,カレンダマスタ!$A$5:$D$381,4,FALSE)=0,"",1))</f>
        <v/>
      </c>
      <c r="AR2247" s="136" t="str">
        <f>IF($G2247="","",IF($AD2247="NSTC",INDEX(カレンダマスタ!$I$26:$O$31,MATCH($G2247,カレンダマスタ!$H$26:$H$31,1),MATCH($H2247,カレンダマスタ!$I$25:$O$25,1)),
IF($AD2247="CS本社",INDEX(カレンダマスタ!$I$36:$O$41,MATCH($G2247,カレンダマスタ!$H$36:$H$41,1),MATCH($H2247,カレンダマスタ!$I$35:$O$35,1)),
IF($AD2247="NS本社",INDEX(カレンダマスタ!$I$94:$O$99,MATCH($G2247,カレンダマスタ!$H$95:$H$100,1),MATCH($H2247,カレンダマスタ!$I$93:$O$93,1)),
IF($AD2247="ODC",INDEX(カレンダマスタ!$I$46:$O$51,MATCH($G2247,カレンダマスタ!$H$46:$H$51,1),MATCH($H2247,カレンダマスタ!$I$45:$O$45,1)),
IF($AD2247="NS東京TC",INDEX(カレンダマスタ!$I$56:$O$61,MATCH($G2247,カレンダマスタ!$H$56:$H$61,1),MATCH($H2247,カレンダマスタ!$I$55:$O$55,1)),""))))))</f>
        <v/>
      </c>
      <c r="AS2247" s="126" t="str">
        <f t="shared" si="717"/>
        <v/>
      </c>
      <c r="AU2247" s="137" t="str">
        <f>IF(E2247="","",VLOOKUP($E2247,カレンダマスタ!$A$4:$E$381,4,FALSE))</f>
        <v/>
      </c>
      <c r="AV2247" s="137" t="str">
        <f t="shared" si="707"/>
        <v/>
      </c>
      <c r="AW2247" s="137" t="str">
        <f t="shared" si="708"/>
        <v/>
      </c>
      <c r="AX2247" s="138" t="str">
        <f t="shared" si="709"/>
        <v/>
      </c>
      <c r="AY2247" s="138" t="str">
        <f t="shared" si="710"/>
        <v/>
      </c>
      <c r="AZ2247" s="130" t="str">
        <f>IF(AX2247&amp;AW2247="勤怠未設定","×",IF(AV2247="勤怠修正","×",IF(AC2247="外注","",IF(AA2247="",IF(AY2247&lt;&gt;"","×",""),IF(VLOOKUP(AA2247,カレンダマスタ!$H$66:$I$83,2,FALSE)&lt;&gt;AY2247,"×","OK")))))</f>
        <v/>
      </c>
      <c r="BC2247" s="137" t="str">
        <f>IF(E2247="","",VLOOKUP($E2247,カレンダマスタ!$A$4:$E$381,4,FALSE))</f>
        <v/>
      </c>
      <c r="BD2247" s="126" t="str">
        <f>IF(AC2247="社員","",IF(AG2247=0,"",IF(AD2247="NSTC",IF(COUNTIF(カレンダマスタ!$Q$5:$Q$32,G2247)=1,"OK","×"),
IF(AD2247="NS本社",IF(COUNTIF(カレンダマスタ!$T$5:$T$32,G2247)=1,"OK","×"),IF(COUNTIF(カレンダマスタ!$R$5:$R$32,G2247)=1,"OK","×")))))</f>
        <v/>
      </c>
      <c r="BE2247" s="126" t="str">
        <f>IF(AC2247="社員","",IF(G2247="","",IF(R2247&lt;&gt;"","",IF(AF2247="CS","OK",IF(VLOOKUP(E2247,カレンダマスタ!$A$5:$D$381,4,FALSE)&gt;0,"",IF(OR(G2247*24&gt;10.84,H2247*24&lt;14.5)=TRUE,"×","OK"))))))</f>
        <v/>
      </c>
      <c r="BF2247" s="126" t="str">
        <f t="shared" si="721"/>
        <v/>
      </c>
      <c r="BG2247" s="126" t="str">
        <f t="shared" si="718"/>
        <v/>
      </c>
      <c r="BI2247" s="130" t="str">
        <f t="shared" si="719"/>
        <v/>
      </c>
    </row>
    <row r="2248" spans="2:61">
      <c r="B2248" s="111"/>
      <c r="C2248" s="536"/>
      <c r="D2248" s="128"/>
      <c r="E2248" s="214"/>
      <c r="F2248" s="128"/>
      <c r="G2248" s="588"/>
      <c r="H2248" s="588"/>
      <c r="I2248" s="131"/>
      <c r="J2248" s="139"/>
      <c r="K2248" s="131"/>
      <c r="L2248" s="132"/>
      <c r="M2248" s="132"/>
      <c r="N2248" s="141"/>
      <c r="O2248" s="139"/>
      <c r="P2248" s="139"/>
      <c r="Q2248" s="139"/>
      <c r="R2248" s="133"/>
      <c r="S2248" s="134"/>
      <c r="T2248" s="434" t="str">
        <f t="shared" si="712"/>
        <v/>
      </c>
      <c r="U2248" s="429"/>
      <c r="V2248" s="429" t="str">
        <f t="shared" si="713"/>
        <v/>
      </c>
      <c r="W2248" s="298"/>
      <c r="X2248" s="129" t="str">
        <f t="shared" si="720"/>
        <v/>
      </c>
      <c r="Y2248" s="129" t="str">
        <f t="shared" si="714"/>
        <v/>
      </c>
      <c r="Z2248" s="129" t="str">
        <f t="shared" si="715"/>
        <v/>
      </c>
      <c r="AA2248" s="133" t="str">
        <f t="shared" si="706"/>
        <v/>
      </c>
      <c r="AC2248" s="186" t="str">
        <f>AC2216</f>
        <v/>
      </c>
      <c r="AD2248" s="187" t="str">
        <f>AD2216</f>
        <v/>
      </c>
      <c r="AE2248" s="187" t="str">
        <f>AE2216</f>
        <v/>
      </c>
      <c r="AF2248" s="187" t="str">
        <f>AF2216</f>
        <v/>
      </c>
      <c r="AG2248" s="204">
        <f t="shared" si="716"/>
        <v>0</v>
      </c>
      <c r="AI2248" s="160" t="str">
        <f>IF(月報!G2248&lt;&gt;"",月報!G2248,"")</f>
        <v/>
      </c>
      <c r="AJ2248" s="126" t="str">
        <f>IF(月報!W2248&lt;&gt;"",月報!W2248*24,"")</f>
        <v/>
      </c>
      <c r="AK2248" s="126" t="str">
        <f>IF(月報!P2248&lt;&gt;"",月報!P2248,"")</f>
        <v/>
      </c>
      <c r="AL2248" s="126" t="str">
        <f>IF(月報!Q2248&lt;&gt;"",IF(月報!Q2248="平日残","",月報!Q2248),"")</f>
        <v/>
      </c>
      <c r="AM2248" s="126"/>
      <c r="AN2248" s="126" t="str">
        <f t="shared" si="705"/>
        <v/>
      </c>
      <c r="AO2248" s="126" t="str">
        <f>IF($E2248="","",VLOOKUP($E2248,カレンダマスタ!$A$5:$E$381,5,FALSE))</f>
        <v/>
      </c>
      <c r="AQ2248" s="196" t="str">
        <f>IF(G2248="","",IF(VLOOKUP(E2248,カレンダマスタ!$A$5:$D$381,4,FALSE)=0,"",1))</f>
        <v/>
      </c>
      <c r="AR2248" s="136" t="str">
        <f>IF($G2248="","",IF($AD2248="NSTC",INDEX(カレンダマスタ!$I$26:$O$31,MATCH($G2248,カレンダマスタ!$H$26:$H$31,1),MATCH($H2248,カレンダマスタ!$I$25:$O$25,1)),
IF($AD2248="CS本社",INDEX(カレンダマスタ!$I$36:$O$41,MATCH($G2248,カレンダマスタ!$H$36:$H$41,1),MATCH($H2248,カレンダマスタ!$I$35:$O$35,1)),
IF($AD2248="NS本社",INDEX(カレンダマスタ!$I$94:$O$99,MATCH($G2248,カレンダマスタ!$H$95:$H$100,1),MATCH($H2248,カレンダマスタ!$I$93:$O$93,1)),
IF($AD2248="ODC",INDEX(カレンダマスタ!$I$46:$O$51,MATCH($G2248,カレンダマスタ!$H$46:$H$51,1),MATCH($H2248,カレンダマスタ!$I$45:$O$45,1)),
IF($AD2248="NS東京TC",INDEX(カレンダマスタ!$I$56:$O$61,MATCH($G2248,カレンダマスタ!$H$56:$H$61,1),MATCH($H2248,カレンダマスタ!$I$55:$O$55,1)),""))))))</f>
        <v/>
      </c>
      <c r="AS2248" s="126" t="str">
        <f t="shared" si="717"/>
        <v/>
      </c>
      <c r="AU2248" s="137" t="str">
        <f>IF(E2248="","",VLOOKUP($E2248,カレンダマスタ!$A$4:$E$381,4,FALSE))</f>
        <v/>
      </c>
      <c r="AV2248" s="137" t="str">
        <f t="shared" si="707"/>
        <v/>
      </c>
      <c r="AW2248" s="137" t="str">
        <f t="shared" si="708"/>
        <v/>
      </c>
      <c r="AX2248" s="138" t="str">
        <f t="shared" si="709"/>
        <v/>
      </c>
      <c r="AY2248" s="138" t="str">
        <f t="shared" si="710"/>
        <v/>
      </c>
      <c r="AZ2248" s="130" t="str">
        <f>IF(AX2248&amp;AW2248="勤怠未設定","×",IF(AV2248="勤怠修正","×",IF(AC2248="外注","",IF(AA2248="",IF(AY2248&lt;&gt;"","×",""),IF(VLOOKUP(AA2248,カレンダマスタ!$H$66:$I$83,2,FALSE)&lt;&gt;AY2248,"×","OK")))))</f>
        <v/>
      </c>
      <c r="BC2248" s="137" t="str">
        <f>IF(E2248="","",VLOOKUP($E2248,カレンダマスタ!$A$4:$E$381,4,FALSE))</f>
        <v/>
      </c>
      <c r="BD2248" s="126" t="str">
        <f>IF(AC2248="社員","",IF(AG2248=0,"",IF(AD2248="NSTC",IF(COUNTIF(カレンダマスタ!$Q$5:$Q$32,G2248)=1,"OK","×"),
IF(AD2248="NS本社",IF(COUNTIF(カレンダマスタ!$T$5:$T$32,G2248)=1,"OK","×"),IF(COUNTIF(カレンダマスタ!$R$5:$R$32,G2248)=1,"OK","×")))))</f>
        <v/>
      </c>
      <c r="BE2248" s="126" t="str">
        <f>IF(AC2248="社員","",IF(G2248="","",IF(R2248&lt;&gt;"","",IF(AF2248="CS","OK",IF(VLOOKUP(E2248,カレンダマスタ!$A$5:$D$381,4,FALSE)&gt;0,"",IF(OR(G2248*24&gt;10.84,H2248*24&lt;14.5)=TRUE,"×","OK"))))))</f>
        <v/>
      </c>
      <c r="BF2248" s="126" t="str">
        <f t="shared" si="721"/>
        <v/>
      </c>
      <c r="BG2248" s="126" t="str">
        <f t="shared" si="718"/>
        <v/>
      </c>
      <c r="BI2248" s="130" t="str">
        <f t="shared" si="719"/>
        <v/>
      </c>
    </row>
    <row r="2249" spans="2:61">
      <c r="B2249" s="111"/>
      <c r="C2249" s="536"/>
      <c r="D2249" s="128"/>
      <c r="E2249" s="214"/>
      <c r="F2249" s="128"/>
      <c r="G2249" s="588"/>
      <c r="H2249" s="588"/>
      <c r="I2249" s="131"/>
      <c r="J2249" s="139"/>
      <c r="K2249" s="131"/>
      <c r="L2249" s="132"/>
      <c r="M2249" s="132"/>
      <c r="N2249" s="141"/>
      <c r="O2249" s="139"/>
      <c r="P2249" s="139"/>
      <c r="Q2249" s="139"/>
      <c r="R2249" s="133"/>
      <c r="S2249" s="134"/>
      <c r="T2249" s="434" t="str">
        <f t="shared" si="712"/>
        <v/>
      </c>
      <c r="U2249" s="429"/>
      <c r="V2249" s="429" t="str">
        <f t="shared" si="713"/>
        <v/>
      </c>
      <c r="W2249" s="298"/>
      <c r="X2249" s="129" t="str">
        <f t="shared" si="720"/>
        <v/>
      </c>
      <c r="Y2249" s="129" t="str">
        <f t="shared" si="714"/>
        <v/>
      </c>
      <c r="Z2249" s="129" t="str">
        <f t="shared" si="715"/>
        <v/>
      </c>
      <c r="AA2249" s="133" t="str">
        <f t="shared" si="706"/>
        <v/>
      </c>
      <c r="AC2249" s="186" t="str">
        <f>AC2216</f>
        <v/>
      </c>
      <c r="AD2249" s="187" t="str">
        <f>AD2216</f>
        <v/>
      </c>
      <c r="AE2249" s="187" t="str">
        <f>AE2216</f>
        <v/>
      </c>
      <c r="AF2249" s="187" t="str">
        <f>AF2216</f>
        <v/>
      </c>
      <c r="AG2249" s="204">
        <f t="shared" si="716"/>
        <v>0</v>
      </c>
      <c r="AI2249" s="160" t="str">
        <f>IF(月報!G2249&lt;&gt;"",月報!G2249,"")</f>
        <v/>
      </c>
      <c r="AJ2249" s="126" t="str">
        <f>IF(月報!W2249&lt;&gt;"",月報!W2249*24,"")</f>
        <v/>
      </c>
      <c r="AK2249" s="126" t="str">
        <f>IF(月報!P2249&lt;&gt;"",月報!P2249,"")</f>
        <v/>
      </c>
      <c r="AL2249" s="126" t="str">
        <f>IF(月報!Q2249&lt;&gt;"",IF(月報!Q2249="平日残","",月報!Q2249),"")</f>
        <v/>
      </c>
      <c r="AM2249" s="126"/>
      <c r="AN2249" s="126" t="str">
        <f t="shared" si="705"/>
        <v/>
      </c>
      <c r="AO2249" s="126" t="str">
        <f>IF($E2249="","",VLOOKUP($E2249,カレンダマスタ!$A$5:$E$381,5,FALSE))</f>
        <v/>
      </c>
      <c r="AQ2249" s="196" t="str">
        <f>IF(G2249="","",IF(VLOOKUP(E2249,カレンダマスタ!$A$5:$D$381,4,FALSE)=0,"",1))</f>
        <v/>
      </c>
      <c r="AR2249" s="136" t="str">
        <f>IF($G2249="","",IF($AD2249="NSTC",INDEX(カレンダマスタ!$I$26:$O$31,MATCH($G2249,カレンダマスタ!$H$26:$H$31,1),MATCH($H2249,カレンダマスタ!$I$25:$O$25,1)),
IF($AD2249="CS本社",INDEX(カレンダマスタ!$I$36:$O$41,MATCH($G2249,カレンダマスタ!$H$36:$H$41,1),MATCH($H2249,カレンダマスタ!$I$35:$O$35,1)),
IF($AD2249="NS本社",INDEX(カレンダマスタ!$I$94:$O$99,MATCH($G2249,カレンダマスタ!$H$95:$H$100,1),MATCH($H2249,カレンダマスタ!$I$93:$O$93,1)),
IF($AD2249="ODC",INDEX(カレンダマスタ!$I$46:$O$51,MATCH($G2249,カレンダマスタ!$H$46:$H$51,1),MATCH($H2249,カレンダマスタ!$I$45:$O$45,1)),
IF($AD2249="NS東京TC",INDEX(カレンダマスタ!$I$56:$O$61,MATCH($G2249,カレンダマスタ!$H$56:$H$61,1),MATCH($H2249,カレンダマスタ!$I$55:$O$55,1)),""))))))</f>
        <v/>
      </c>
      <c r="AS2249" s="126" t="str">
        <f t="shared" si="717"/>
        <v/>
      </c>
      <c r="AU2249" s="137" t="str">
        <f>IF(E2249="","",VLOOKUP($E2249,カレンダマスタ!$A$4:$E$381,4,FALSE))</f>
        <v/>
      </c>
      <c r="AV2249" s="137" t="str">
        <f t="shared" si="707"/>
        <v/>
      </c>
      <c r="AW2249" s="137" t="str">
        <f t="shared" si="708"/>
        <v/>
      </c>
      <c r="AX2249" s="138" t="str">
        <f t="shared" si="709"/>
        <v/>
      </c>
      <c r="AY2249" s="138" t="str">
        <f t="shared" si="710"/>
        <v/>
      </c>
      <c r="AZ2249" s="130" t="str">
        <f>IF(AX2249&amp;AW2249="勤怠未設定","×",IF(AV2249="勤怠修正","×",IF(AC2249="外注","",IF(AA2249="",IF(AY2249&lt;&gt;"","×",""),IF(VLOOKUP(AA2249,カレンダマスタ!$H$66:$I$83,2,FALSE)&lt;&gt;AY2249,"×","OK")))))</f>
        <v/>
      </c>
      <c r="BC2249" s="137" t="str">
        <f>IF(E2249="","",VLOOKUP($E2249,カレンダマスタ!$A$4:$E$381,4,FALSE))</f>
        <v/>
      </c>
      <c r="BD2249" s="126" t="str">
        <f>IF(AC2249="社員","",IF(AG2249=0,"",IF(AD2249="NSTC",IF(COUNTIF(カレンダマスタ!$Q$5:$Q$32,G2249)=1,"OK","×"),
IF(AD2249="NS本社",IF(COUNTIF(カレンダマスタ!$T$5:$T$32,G2249)=1,"OK","×"),IF(COUNTIF(カレンダマスタ!$R$5:$R$32,G2249)=1,"OK","×")))))</f>
        <v/>
      </c>
      <c r="BE2249" s="126" t="str">
        <f>IF(AC2249="社員","",IF(G2249="","",IF(R2249&lt;&gt;"","",IF(AF2249="CS","OK",IF(VLOOKUP(E2249,カレンダマスタ!$A$5:$D$381,4,FALSE)&gt;0,"",IF(OR(G2249*24&gt;10.84,H2249*24&lt;14.5)=TRUE,"×","OK"))))))</f>
        <v/>
      </c>
      <c r="BF2249" s="126" t="str">
        <f t="shared" si="721"/>
        <v/>
      </c>
      <c r="BG2249" s="126" t="str">
        <f t="shared" si="718"/>
        <v/>
      </c>
      <c r="BI2249" s="130" t="str">
        <f t="shared" si="719"/>
        <v/>
      </c>
    </row>
    <row r="2250" spans="2:61" ht="13.8" thickBot="1">
      <c r="B2250" s="161"/>
      <c r="C2250" s="538"/>
      <c r="D2250" s="162"/>
      <c r="E2250" s="215"/>
      <c r="F2250" s="162"/>
      <c r="G2250" s="590"/>
      <c r="H2250" s="590"/>
      <c r="I2250" s="164"/>
      <c r="J2250" s="165"/>
      <c r="K2250" s="164"/>
      <c r="L2250" s="166"/>
      <c r="M2250" s="166"/>
      <c r="N2250" s="167"/>
      <c r="O2250" s="165"/>
      <c r="P2250" s="165"/>
      <c r="Q2250" s="165"/>
      <c r="R2250" s="168"/>
      <c r="S2250" s="169"/>
      <c r="T2250" s="436" t="str">
        <f t="shared" si="712"/>
        <v/>
      </c>
      <c r="U2250" s="432"/>
      <c r="V2250" s="432" t="str">
        <f t="shared" si="713"/>
        <v/>
      </c>
      <c r="W2250" s="298"/>
      <c r="X2250" s="165" t="str">
        <f t="shared" si="720"/>
        <v/>
      </c>
      <c r="Y2250" s="165" t="str">
        <f t="shared" si="714"/>
        <v/>
      </c>
      <c r="Z2250" s="165" t="str">
        <f t="shared" si="715"/>
        <v/>
      </c>
      <c r="AA2250" s="168" t="str">
        <f t="shared" si="706"/>
        <v/>
      </c>
      <c r="AC2250" s="192" t="str">
        <f>AC2216</f>
        <v/>
      </c>
      <c r="AD2250" s="193" t="str">
        <f>AD2216</f>
        <v/>
      </c>
      <c r="AE2250" s="193" t="str">
        <f>AE2216</f>
        <v/>
      </c>
      <c r="AF2250" s="193" t="str">
        <f>AF2216</f>
        <v/>
      </c>
      <c r="AG2250" s="207">
        <f t="shared" si="716"/>
        <v>0</v>
      </c>
      <c r="AI2250" s="170" t="str">
        <f>IF(月報!G2250&lt;&gt;"",月報!G2250,"")</f>
        <v/>
      </c>
      <c r="AJ2250" s="171" t="str">
        <f>IF(月報!W2250&lt;&gt;"",月報!W2250*24,"")</f>
        <v/>
      </c>
      <c r="AK2250" s="171" t="str">
        <f>IF(月報!P2250&lt;&gt;"",月報!P2250,"")</f>
        <v/>
      </c>
      <c r="AL2250" s="171" t="str">
        <f>IF(月報!Q2250&lt;&gt;"",IF(月報!Q2250="平日残","",月報!Q2250),"")</f>
        <v/>
      </c>
      <c r="AM2250" s="171"/>
      <c r="AN2250" s="171" t="str">
        <f t="shared" si="705"/>
        <v/>
      </c>
      <c r="AO2250" s="171" t="str">
        <f>IF($E2250="","",VLOOKUP($E2250,カレンダマスタ!$A$5:$E$381,5,FALSE))</f>
        <v/>
      </c>
      <c r="AQ2250" s="198" t="str">
        <f>IF(G2250="","",IF(VLOOKUP(E2250,カレンダマスタ!$A$5:$D$381,4,FALSE)=0,"",1))</f>
        <v/>
      </c>
      <c r="AR2250" s="172" t="str">
        <f>IF($G2250="","",IF($AD2250="NSTC",INDEX(カレンダマスタ!$I$26:$O$31,MATCH($G2250,カレンダマスタ!$H$26:$H$31,1),MATCH($H2250,カレンダマスタ!$I$25:$O$25,1)),
IF($AD2250="CS本社",INDEX(カレンダマスタ!$I$36:$O$41,MATCH($G2250,カレンダマスタ!$H$36:$H$41,1),MATCH($H2250,カレンダマスタ!$I$35:$O$35,1)),
IF($AD2250="NS本社",INDEX(カレンダマスタ!$I$94:$O$99,MATCH($G2250,カレンダマスタ!$H$95:$H$100,1),MATCH($H2250,カレンダマスタ!$I$93:$O$93,1)),
IF($AD2250="ODC",INDEX(カレンダマスタ!$I$46:$O$51,MATCH($G2250,カレンダマスタ!$H$46:$H$51,1),MATCH($H2250,カレンダマスタ!$I$45:$O$45,1)),
IF($AD2250="NS東京TC",INDEX(カレンダマスタ!$I$56:$O$61,MATCH($G2250,カレンダマスタ!$H$56:$H$61,1),MATCH($H2250,カレンダマスタ!$I$55:$O$55,1)),""))))))</f>
        <v/>
      </c>
      <c r="AS2250" s="171" t="str">
        <f t="shared" si="717"/>
        <v/>
      </c>
      <c r="AU2250" s="173" t="str">
        <f>IF(E2250="","",VLOOKUP($E2250,カレンダマスタ!$A$4:$E$381,4,FALSE))</f>
        <v/>
      </c>
      <c r="AV2250" s="173" t="str">
        <f t="shared" si="707"/>
        <v/>
      </c>
      <c r="AW2250" s="173" t="str">
        <f t="shared" si="708"/>
        <v/>
      </c>
      <c r="AX2250" s="174" t="str">
        <f t="shared" si="709"/>
        <v/>
      </c>
      <c r="AY2250" s="174" t="str">
        <f t="shared" si="710"/>
        <v/>
      </c>
      <c r="AZ2250" s="175" t="str">
        <f>IF(AX2250&amp;AW2250="勤怠未設定","×",IF(AV2250="勤怠修正","×",IF(AC2250="外注","",IF(AA2250="",IF(AY2250&lt;&gt;"","×",""),IF(VLOOKUP(AA2250,カレンダマスタ!$H$66:$I$83,2,FALSE)&lt;&gt;AY2250,"×","OK")))))</f>
        <v/>
      </c>
      <c r="BC2250" s="173" t="str">
        <f>IF(E2250="","",VLOOKUP($E2250,カレンダマスタ!$A$4:$E$381,4,FALSE))</f>
        <v/>
      </c>
      <c r="BD2250" s="171" t="str">
        <f>IF(AC2250="社員","",IF(AG2250=0,"",IF(AD2250="NSTC",IF(COUNTIF(カレンダマスタ!$Q$5:$Q$32,G2250)=1,"OK","×"),
IF(AD2250="NS本社",IF(COUNTIF(カレンダマスタ!$T$5:$T$32,G2250)=1,"OK","×"),IF(COUNTIF(カレンダマスタ!$R$5:$R$32,G2250)=1,"OK","×")))))</f>
        <v/>
      </c>
      <c r="BE2250" s="171" t="str">
        <f>IF(AC2250="社員","",IF(G2250="","",IF(R2250&lt;&gt;"","",IF(AF2250="CS","OK",IF(VLOOKUP(E2250,カレンダマスタ!$A$5:$D$381,4,FALSE)&gt;0,"",IF(OR(G2250*24&gt;10.84,H2250*24&lt;14.5)=TRUE,"×","OK"))))))</f>
        <v/>
      </c>
      <c r="BF2250" s="171" t="str">
        <f t="shared" si="721"/>
        <v/>
      </c>
      <c r="BG2250" s="171" t="str">
        <f t="shared" si="718"/>
        <v/>
      </c>
      <c r="BI2250" s="175" t="str">
        <f t="shared" si="719"/>
        <v/>
      </c>
    </row>
    <row r="2251" spans="2:61">
      <c r="B2251" s="323"/>
      <c r="C2251" s="539"/>
      <c r="D2251" s="324"/>
      <c r="E2251" s="325"/>
      <c r="F2251" s="324"/>
      <c r="G2251" s="591"/>
      <c r="H2251" s="591"/>
      <c r="I2251" s="339"/>
      <c r="J2251" s="320"/>
      <c r="K2251" s="319"/>
      <c r="L2251" s="320"/>
      <c r="M2251" s="320"/>
      <c r="N2251" s="320"/>
      <c r="O2251" s="340"/>
      <c r="P2251" s="340"/>
      <c r="Q2251" s="340"/>
      <c r="R2251" s="327"/>
      <c r="S2251" s="328"/>
      <c r="T2251" s="341"/>
      <c r="U2251" s="342"/>
      <c r="V2251" s="342"/>
      <c r="W2251" s="298"/>
      <c r="X2251" s="326"/>
      <c r="Y2251" s="326"/>
      <c r="Z2251" s="326"/>
      <c r="AA2251" s="327" t="str">
        <f t="shared" si="706"/>
        <v/>
      </c>
      <c r="AC2251" s="541"/>
      <c r="AD2251" s="542"/>
      <c r="AE2251" s="542"/>
      <c r="AF2251" s="542"/>
      <c r="AG2251" s="543"/>
      <c r="AI2251" s="348" t="str">
        <f>IF(月報!G2251&lt;&gt;"",月報!G2251,"")</f>
        <v/>
      </c>
      <c r="AJ2251" s="349" t="str">
        <f>IF(月報!W2251&lt;&gt;"",月報!W2251*24,"")</f>
        <v/>
      </c>
      <c r="AK2251" s="349" t="str">
        <f>IF(月報!P2251&lt;&gt;"",月報!P2251,"")</f>
        <v/>
      </c>
      <c r="AL2251" s="349" t="str">
        <f>IF(月報!Q2251&lt;&gt;"",IF(月報!Q2251="平日残","",月報!Q2251),"")</f>
        <v/>
      </c>
      <c r="AM2251" s="349"/>
      <c r="AN2251" s="349" t="str">
        <f t="shared" ref="AN2251:AN2314" si="722">IF($AO2251=0,IF($G2251="",IF($Q2251="","週報未入力",""),""),"")</f>
        <v/>
      </c>
      <c r="AO2251" s="349" t="str">
        <f>IF($E2251="","",VLOOKUP($E2251,カレンダマスタ!$A$5:$E$381,5,FALSE))</f>
        <v/>
      </c>
      <c r="AQ2251" s="351"/>
      <c r="AR2251" s="352"/>
      <c r="AS2251" s="349"/>
      <c r="AU2251" s="355"/>
      <c r="AV2251" s="355" t="str">
        <f t="shared" si="707"/>
        <v/>
      </c>
      <c r="AW2251" s="355" t="str">
        <f t="shared" si="708"/>
        <v/>
      </c>
      <c r="AX2251" s="356" t="str">
        <f t="shared" si="709"/>
        <v/>
      </c>
      <c r="AY2251" s="356" t="str">
        <f t="shared" si="710"/>
        <v/>
      </c>
      <c r="AZ2251" s="357" t="str">
        <f>IF(AX2251&amp;AW2251="勤怠未設定","×",IF(AV2251="勤怠修正","×",IF(AC2251="外注","",IF(AA2251="",IF(AY2251&lt;&gt;"","×",""),IF(VLOOKUP(AA2251,カレンダマスタ!$H$66:$I$83,2,FALSE)&lt;&gt;AY2251,"×","OK")))))</f>
        <v/>
      </c>
      <c r="BC2251" s="355"/>
      <c r="BD2251" s="349"/>
      <c r="BE2251" s="349"/>
      <c r="BF2251" s="349" t="str">
        <f t="shared" si="721"/>
        <v/>
      </c>
      <c r="BG2251" s="349"/>
      <c r="BI2251" s="357" t="str">
        <f t="shared" ref="BI2251:BI2260" si="723">IF(OR(AO2251="×",AS2251="×",AZ2251="×",BD2251="×",BE2251="×",BF2251="TW未入力",BF2251="週報未入力",BG2251="×"),"×","")</f>
        <v/>
      </c>
    </row>
    <row r="2252" spans="2:61">
      <c r="B2252" s="323"/>
      <c r="C2252" s="539"/>
      <c r="D2252" s="324"/>
      <c r="E2252" s="325"/>
      <c r="F2252" s="324"/>
      <c r="G2252" s="591"/>
      <c r="H2252" s="591"/>
      <c r="I2252" s="339"/>
      <c r="J2252" s="320"/>
      <c r="K2252" s="319"/>
      <c r="L2252" s="320"/>
      <c r="M2252" s="320"/>
      <c r="N2252" s="320"/>
      <c r="O2252" s="340"/>
      <c r="P2252" s="340"/>
      <c r="Q2252" s="340"/>
      <c r="R2252" s="327"/>
      <c r="S2252" s="328"/>
      <c r="T2252" s="341"/>
      <c r="U2252" s="342"/>
      <c r="V2252" s="342"/>
      <c r="W2252" s="298"/>
      <c r="X2252" s="326"/>
      <c r="Y2252" s="326"/>
      <c r="Z2252" s="326"/>
      <c r="AA2252" s="327" t="str">
        <f t="shared" ref="AA2252:AA2296" si="724">IF(R2252&lt;&gt;"",IF(AND(AO2252=2,R2252="休出"),"法休残",R2252),"")</f>
        <v/>
      </c>
      <c r="AC2252" s="544"/>
      <c r="AD2252" s="545"/>
      <c r="AE2252" s="545"/>
      <c r="AF2252" s="545"/>
      <c r="AG2252" s="546"/>
      <c r="AI2252" s="348" t="str">
        <f>IF(月報!G2252&lt;&gt;"",月報!G2252,"")</f>
        <v/>
      </c>
      <c r="AJ2252" s="349" t="str">
        <f>IF(月報!W2252&lt;&gt;"",月報!W2252*24,"")</f>
        <v/>
      </c>
      <c r="AK2252" s="349" t="str">
        <f>IF(月報!P2252&lt;&gt;"",月報!P2252,"")</f>
        <v/>
      </c>
      <c r="AL2252" s="349" t="str">
        <f>IF(月報!Q2252&lt;&gt;"",IF(月報!Q2252="平日残","",月報!Q2252),"")</f>
        <v/>
      </c>
      <c r="AM2252" s="349"/>
      <c r="AN2252" s="349" t="str">
        <f t="shared" si="722"/>
        <v/>
      </c>
      <c r="AO2252" s="349" t="str">
        <f>IF($E2252="","",VLOOKUP($E2252,カレンダマスタ!$A$5:$E$381,5,FALSE))</f>
        <v/>
      </c>
      <c r="AQ2252" s="351"/>
      <c r="AR2252" s="352"/>
      <c r="AS2252" s="349"/>
      <c r="AU2252" s="355"/>
      <c r="AV2252" s="355" t="str">
        <f t="shared" ref="AV2252:AV2296" si="725">IF(AA2252="","",IF(OR(AA2252="欠勤",AA2252="遅刻"),"勤怠修正",""))</f>
        <v/>
      </c>
      <c r="AW2252" s="355" t="str">
        <f t="shared" ref="AW2252:AW2296" si="726">IF(Q2252="","",IF(R2252="","勤怠未設定",""))</f>
        <v/>
      </c>
      <c r="AX2252" s="356" t="str">
        <f t="shared" ref="AX2252:AX2296" si="727">IF(E2252="","",IF(AND(AU2252&gt;=1,J2252&lt;&gt;"",AA2252=""),"勤怠未設定",IF(AA2252&lt;&gt;"",AA2252,"")))</f>
        <v/>
      </c>
      <c r="AY2252" s="356" t="str">
        <f t="shared" ref="AY2252:AY2296" si="728">IF(AC2252="外注","",IF(AK2252&amp;AL2252&lt;&gt;"",AK2252&amp;AL2252,""))</f>
        <v/>
      </c>
      <c r="AZ2252" s="357" t="str">
        <f>IF(AX2252&amp;AW2252="勤怠未設定","×",IF(AV2252="勤怠修正","×",IF(AC2252="外注","",IF(AA2252="",IF(AY2252&lt;&gt;"","×",""),IF(VLOOKUP(AA2252,カレンダマスタ!$H$66:$I$83,2,FALSE)&lt;&gt;AY2252,"×","OK")))))</f>
        <v/>
      </c>
      <c r="BC2252" s="355"/>
      <c r="BD2252" s="349"/>
      <c r="BE2252" s="349"/>
      <c r="BF2252" s="349" t="str">
        <f t="shared" si="721"/>
        <v/>
      </c>
      <c r="BG2252" s="349"/>
      <c r="BI2252" s="357" t="str">
        <f t="shared" si="723"/>
        <v/>
      </c>
    </row>
    <row r="2253" spans="2:61">
      <c r="B2253" s="323"/>
      <c r="C2253" s="539"/>
      <c r="D2253" s="324"/>
      <c r="E2253" s="325"/>
      <c r="F2253" s="324"/>
      <c r="G2253" s="591"/>
      <c r="H2253" s="591"/>
      <c r="I2253" s="339"/>
      <c r="J2253" s="320"/>
      <c r="K2253" s="319"/>
      <c r="L2253" s="320"/>
      <c r="M2253" s="320"/>
      <c r="N2253" s="320"/>
      <c r="O2253" s="340"/>
      <c r="P2253" s="340"/>
      <c r="Q2253" s="340"/>
      <c r="R2253" s="327"/>
      <c r="S2253" s="328"/>
      <c r="T2253" s="341"/>
      <c r="U2253" s="342"/>
      <c r="V2253" s="342"/>
      <c r="W2253" s="298"/>
      <c r="X2253" s="326"/>
      <c r="Y2253" s="326"/>
      <c r="Z2253" s="326"/>
      <c r="AA2253" s="327" t="str">
        <f t="shared" si="724"/>
        <v/>
      </c>
      <c r="AC2253" s="544"/>
      <c r="AD2253" s="545"/>
      <c r="AE2253" s="545"/>
      <c r="AF2253" s="545"/>
      <c r="AG2253" s="546"/>
      <c r="AI2253" s="348" t="str">
        <f>IF(月報!G2253&lt;&gt;"",月報!G2253,"")</f>
        <v/>
      </c>
      <c r="AJ2253" s="349" t="str">
        <f>IF(月報!W2253&lt;&gt;"",月報!W2253*24,"")</f>
        <v/>
      </c>
      <c r="AK2253" s="349" t="str">
        <f>IF(月報!P2253&lt;&gt;"",月報!P2253,"")</f>
        <v/>
      </c>
      <c r="AL2253" s="349" t="str">
        <f>IF(月報!Q2253&lt;&gt;"",IF(月報!Q2253="平日残","",月報!Q2253),"")</f>
        <v/>
      </c>
      <c r="AM2253" s="349"/>
      <c r="AN2253" s="349" t="str">
        <f t="shared" si="722"/>
        <v/>
      </c>
      <c r="AO2253" s="349" t="str">
        <f>IF($E2253="","",VLOOKUP($E2253,カレンダマスタ!$A$5:$E$381,5,FALSE))</f>
        <v/>
      </c>
      <c r="AQ2253" s="351"/>
      <c r="AR2253" s="352"/>
      <c r="AS2253" s="349"/>
      <c r="AU2253" s="355"/>
      <c r="AV2253" s="355" t="str">
        <f t="shared" si="725"/>
        <v/>
      </c>
      <c r="AW2253" s="355" t="str">
        <f t="shared" si="726"/>
        <v/>
      </c>
      <c r="AX2253" s="356" t="str">
        <f t="shared" si="727"/>
        <v/>
      </c>
      <c r="AY2253" s="356" t="str">
        <f t="shared" si="728"/>
        <v/>
      </c>
      <c r="AZ2253" s="357" t="str">
        <f>IF(AX2253&amp;AW2253="勤怠未設定","×",IF(AV2253="勤怠修正","×",IF(AC2253="外注","",IF(AA2253="",IF(AY2253&lt;&gt;"","×",""),IF(VLOOKUP(AA2253,カレンダマスタ!$H$66:$I$83,2,FALSE)&lt;&gt;AY2253,"×","OK")))))</f>
        <v/>
      </c>
      <c r="BC2253" s="355"/>
      <c r="BD2253" s="349"/>
      <c r="BE2253" s="349"/>
      <c r="BF2253" s="349" t="str">
        <f t="shared" si="721"/>
        <v/>
      </c>
      <c r="BG2253" s="349"/>
      <c r="BI2253" s="357" t="str">
        <f t="shared" si="723"/>
        <v/>
      </c>
    </row>
    <row r="2254" spans="2:61">
      <c r="B2254" s="323"/>
      <c r="C2254" s="539"/>
      <c r="D2254" s="324"/>
      <c r="E2254" s="325"/>
      <c r="F2254" s="324"/>
      <c r="G2254" s="591"/>
      <c r="H2254" s="591"/>
      <c r="I2254" s="339"/>
      <c r="J2254" s="320"/>
      <c r="K2254" s="319"/>
      <c r="L2254" s="320"/>
      <c r="M2254" s="320"/>
      <c r="N2254" s="320"/>
      <c r="O2254" s="340"/>
      <c r="P2254" s="340"/>
      <c r="Q2254" s="340"/>
      <c r="R2254" s="327"/>
      <c r="S2254" s="328"/>
      <c r="T2254" s="341"/>
      <c r="U2254" s="342"/>
      <c r="V2254" s="342"/>
      <c r="W2254" s="298"/>
      <c r="X2254" s="326"/>
      <c r="Y2254" s="326"/>
      <c r="Z2254" s="326"/>
      <c r="AA2254" s="327" t="str">
        <f t="shared" si="724"/>
        <v/>
      </c>
      <c r="AC2254" s="544"/>
      <c r="AD2254" s="545"/>
      <c r="AE2254" s="545"/>
      <c r="AF2254" s="545"/>
      <c r="AG2254" s="546"/>
      <c r="AI2254" s="348" t="str">
        <f>IF(月報!G2254&lt;&gt;"",月報!G2254,"")</f>
        <v/>
      </c>
      <c r="AJ2254" s="349" t="str">
        <f>IF(月報!W2254&lt;&gt;"",月報!W2254*24,"")</f>
        <v/>
      </c>
      <c r="AK2254" s="349" t="str">
        <f>IF(月報!P2254&lt;&gt;"",月報!P2254,"")</f>
        <v/>
      </c>
      <c r="AL2254" s="349" t="str">
        <f>IF(月報!Q2254&lt;&gt;"",IF(月報!Q2254="平日残","",月報!Q2254),"")</f>
        <v/>
      </c>
      <c r="AM2254" s="349"/>
      <c r="AN2254" s="349" t="str">
        <f t="shared" si="722"/>
        <v/>
      </c>
      <c r="AO2254" s="349" t="str">
        <f>IF($E2254="","",VLOOKUP($E2254,カレンダマスタ!$A$5:$E$381,5,FALSE))</f>
        <v/>
      </c>
      <c r="AQ2254" s="351"/>
      <c r="AR2254" s="352"/>
      <c r="AS2254" s="349"/>
      <c r="AU2254" s="355"/>
      <c r="AV2254" s="355" t="str">
        <f t="shared" si="725"/>
        <v/>
      </c>
      <c r="AW2254" s="355" t="str">
        <f t="shared" si="726"/>
        <v/>
      </c>
      <c r="AX2254" s="356" t="str">
        <f t="shared" si="727"/>
        <v/>
      </c>
      <c r="AY2254" s="356" t="str">
        <f t="shared" si="728"/>
        <v/>
      </c>
      <c r="AZ2254" s="357" t="str">
        <f>IF(AX2254&amp;AW2254="勤怠未設定","×",IF(AV2254="勤怠修正","×",IF(AC2254="外注","",IF(AA2254="",IF(AY2254&lt;&gt;"","×",""),IF(VLOOKUP(AA2254,カレンダマスタ!$H$66:$I$83,2,FALSE)&lt;&gt;AY2254,"×","OK")))))</f>
        <v/>
      </c>
      <c r="BC2254" s="355"/>
      <c r="BD2254" s="349"/>
      <c r="BE2254" s="349"/>
      <c r="BF2254" s="349" t="str">
        <f t="shared" si="721"/>
        <v/>
      </c>
      <c r="BG2254" s="349"/>
      <c r="BI2254" s="357" t="str">
        <f t="shared" si="723"/>
        <v/>
      </c>
    </row>
    <row r="2255" spans="2:61">
      <c r="B2255" s="323"/>
      <c r="C2255" s="539"/>
      <c r="D2255" s="324"/>
      <c r="E2255" s="325"/>
      <c r="F2255" s="324"/>
      <c r="G2255" s="591"/>
      <c r="H2255" s="591"/>
      <c r="I2255" s="339"/>
      <c r="J2255" s="320"/>
      <c r="K2255" s="319"/>
      <c r="L2255" s="320"/>
      <c r="M2255" s="320"/>
      <c r="N2255" s="320"/>
      <c r="O2255" s="340"/>
      <c r="P2255" s="340"/>
      <c r="Q2255" s="340"/>
      <c r="R2255" s="327"/>
      <c r="S2255" s="328"/>
      <c r="T2255" s="341"/>
      <c r="U2255" s="342"/>
      <c r="V2255" s="342"/>
      <c r="W2255" s="298"/>
      <c r="X2255" s="326"/>
      <c r="Y2255" s="326"/>
      <c r="Z2255" s="326"/>
      <c r="AA2255" s="327" t="str">
        <f t="shared" si="724"/>
        <v/>
      </c>
      <c r="AC2255" s="544"/>
      <c r="AD2255" s="545"/>
      <c r="AE2255" s="545"/>
      <c r="AF2255" s="545"/>
      <c r="AG2255" s="546"/>
      <c r="AI2255" s="348" t="str">
        <f>IF(月報!G2255&lt;&gt;"",月報!G2255,"")</f>
        <v/>
      </c>
      <c r="AJ2255" s="349" t="str">
        <f>IF(月報!W2255&lt;&gt;"",月報!W2255*24,"")</f>
        <v/>
      </c>
      <c r="AK2255" s="349" t="str">
        <f>IF(月報!P2255&lt;&gt;"",月報!P2255,"")</f>
        <v/>
      </c>
      <c r="AL2255" s="349" t="str">
        <f>IF(月報!Q2255&lt;&gt;"",IF(月報!Q2255="平日残","",月報!Q2255),"")</f>
        <v/>
      </c>
      <c r="AM2255" s="349"/>
      <c r="AN2255" s="349" t="str">
        <f t="shared" si="722"/>
        <v/>
      </c>
      <c r="AO2255" s="349" t="str">
        <f>IF($E2255="","",VLOOKUP($E2255,カレンダマスタ!$A$5:$E$381,5,FALSE))</f>
        <v/>
      </c>
      <c r="AQ2255" s="351"/>
      <c r="AR2255" s="352"/>
      <c r="AS2255" s="349"/>
      <c r="AU2255" s="355"/>
      <c r="AV2255" s="355" t="str">
        <f t="shared" si="725"/>
        <v/>
      </c>
      <c r="AW2255" s="355" t="str">
        <f t="shared" si="726"/>
        <v/>
      </c>
      <c r="AX2255" s="356" t="str">
        <f t="shared" si="727"/>
        <v/>
      </c>
      <c r="AY2255" s="356" t="str">
        <f t="shared" si="728"/>
        <v/>
      </c>
      <c r="AZ2255" s="357" t="str">
        <f>IF(AX2255&amp;AW2255="勤怠未設定","×",IF(AV2255="勤怠修正","×",IF(AC2255="外注","",IF(AA2255="",IF(AY2255&lt;&gt;"","×",""),IF(VLOOKUP(AA2255,カレンダマスタ!$H$66:$I$83,2,FALSE)&lt;&gt;AY2255,"×","OK")))))</f>
        <v/>
      </c>
      <c r="BC2255" s="355"/>
      <c r="BD2255" s="349"/>
      <c r="BE2255" s="349"/>
      <c r="BF2255" s="349" t="str">
        <f t="shared" si="721"/>
        <v/>
      </c>
      <c r="BG2255" s="349"/>
      <c r="BI2255" s="357" t="str">
        <f t="shared" si="723"/>
        <v/>
      </c>
    </row>
    <row r="2256" spans="2:61">
      <c r="B2256" s="323"/>
      <c r="C2256" s="539"/>
      <c r="D2256" s="324"/>
      <c r="E2256" s="325"/>
      <c r="F2256" s="324"/>
      <c r="G2256" s="591"/>
      <c r="H2256" s="591"/>
      <c r="I2256" s="339"/>
      <c r="J2256" s="320"/>
      <c r="K2256" s="319"/>
      <c r="L2256" s="320"/>
      <c r="M2256" s="320"/>
      <c r="N2256" s="320"/>
      <c r="O2256" s="340"/>
      <c r="P2256" s="340"/>
      <c r="Q2256" s="340"/>
      <c r="R2256" s="327"/>
      <c r="S2256" s="328"/>
      <c r="T2256" s="341"/>
      <c r="U2256" s="342"/>
      <c r="V2256" s="342"/>
      <c r="W2256" s="298"/>
      <c r="X2256" s="326"/>
      <c r="Y2256" s="326"/>
      <c r="Z2256" s="326"/>
      <c r="AA2256" s="327" t="str">
        <f t="shared" si="724"/>
        <v/>
      </c>
      <c r="AC2256" s="544"/>
      <c r="AD2256" s="545"/>
      <c r="AE2256" s="545"/>
      <c r="AF2256" s="545"/>
      <c r="AG2256" s="546"/>
      <c r="AI2256" s="348" t="str">
        <f>IF(月報!G2256&lt;&gt;"",月報!G2256,"")</f>
        <v/>
      </c>
      <c r="AJ2256" s="349" t="str">
        <f>IF(月報!W2256&lt;&gt;"",月報!W2256*24,"")</f>
        <v/>
      </c>
      <c r="AK2256" s="349" t="str">
        <f>IF(月報!P2256&lt;&gt;"",月報!P2256,"")</f>
        <v/>
      </c>
      <c r="AL2256" s="349" t="str">
        <f>IF(月報!Q2256&lt;&gt;"",IF(月報!Q2256="平日残","",月報!Q2256),"")</f>
        <v/>
      </c>
      <c r="AM2256" s="349"/>
      <c r="AN2256" s="349" t="str">
        <f t="shared" si="722"/>
        <v/>
      </c>
      <c r="AO2256" s="349" t="str">
        <f>IF($E2256="","",VLOOKUP($E2256,カレンダマスタ!$A$5:$E$381,5,FALSE))</f>
        <v/>
      </c>
      <c r="AQ2256" s="351"/>
      <c r="AR2256" s="352"/>
      <c r="AS2256" s="349"/>
      <c r="AU2256" s="355"/>
      <c r="AV2256" s="355" t="str">
        <f t="shared" si="725"/>
        <v/>
      </c>
      <c r="AW2256" s="355" t="str">
        <f t="shared" si="726"/>
        <v/>
      </c>
      <c r="AX2256" s="356" t="str">
        <f t="shared" si="727"/>
        <v/>
      </c>
      <c r="AY2256" s="356" t="str">
        <f t="shared" si="728"/>
        <v/>
      </c>
      <c r="AZ2256" s="357" t="str">
        <f>IF(AX2256&amp;AW2256="勤怠未設定","×",IF(AV2256="勤怠修正","×",IF(AC2256="外注","",IF(AA2256="",IF(AY2256&lt;&gt;"","×",""),IF(VLOOKUP(AA2256,カレンダマスタ!$H$66:$I$83,2,FALSE)&lt;&gt;AY2256,"×","OK")))))</f>
        <v/>
      </c>
      <c r="BC2256" s="355"/>
      <c r="BD2256" s="349"/>
      <c r="BE2256" s="349"/>
      <c r="BF2256" s="349" t="str">
        <f t="shared" si="721"/>
        <v/>
      </c>
      <c r="BG2256" s="349"/>
      <c r="BI2256" s="357" t="str">
        <f t="shared" si="723"/>
        <v/>
      </c>
    </row>
    <row r="2257" spans="2:61">
      <c r="B2257" s="323"/>
      <c r="C2257" s="539"/>
      <c r="D2257" s="324"/>
      <c r="E2257" s="325"/>
      <c r="F2257" s="324"/>
      <c r="G2257" s="591"/>
      <c r="H2257" s="591"/>
      <c r="I2257" s="339"/>
      <c r="J2257" s="320"/>
      <c r="K2257" s="319"/>
      <c r="L2257" s="320"/>
      <c r="M2257" s="320"/>
      <c r="N2257" s="320"/>
      <c r="O2257" s="340"/>
      <c r="P2257" s="340"/>
      <c r="Q2257" s="340"/>
      <c r="R2257" s="327"/>
      <c r="S2257" s="328"/>
      <c r="T2257" s="341"/>
      <c r="U2257" s="342"/>
      <c r="V2257" s="342"/>
      <c r="W2257" s="298"/>
      <c r="X2257" s="326"/>
      <c r="Y2257" s="326"/>
      <c r="Z2257" s="326"/>
      <c r="AA2257" s="327" t="str">
        <f t="shared" si="724"/>
        <v/>
      </c>
      <c r="AC2257" s="544"/>
      <c r="AD2257" s="545"/>
      <c r="AE2257" s="545"/>
      <c r="AF2257" s="545"/>
      <c r="AG2257" s="546"/>
      <c r="AI2257" s="348" t="str">
        <f>IF(月報!G2257&lt;&gt;"",月報!G2257,"")</f>
        <v/>
      </c>
      <c r="AJ2257" s="349" t="str">
        <f>IF(月報!W2257&lt;&gt;"",月報!W2257*24,"")</f>
        <v/>
      </c>
      <c r="AK2257" s="349" t="str">
        <f>IF(月報!P2257&lt;&gt;"",月報!P2257,"")</f>
        <v/>
      </c>
      <c r="AL2257" s="349" t="str">
        <f>IF(月報!Q2257&lt;&gt;"",IF(月報!Q2257="平日残","",月報!Q2257),"")</f>
        <v/>
      </c>
      <c r="AM2257" s="349"/>
      <c r="AN2257" s="349" t="str">
        <f t="shared" si="722"/>
        <v/>
      </c>
      <c r="AO2257" s="349" t="str">
        <f>IF($E2257="","",VLOOKUP($E2257,カレンダマスタ!$A$5:$E$381,5,FALSE))</f>
        <v/>
      </c>
      <c r="AQ2257" s="351"/>
      <c r="AR2257" s="352"/>
      <c r="AS2257" s="349"/>
      <c r="AU2257" s="355"/>
      <c r="AV2257" s="355" t="str">
        <f t="shared" si="725"/>
        <v/>
      </c>
      <c r="AW2257" s="355" t="str">
        <f t="shared" si="726"/>
        <v/>
      </c>
      <c r="AX2257" s="356" t="str">
        <f t="shared" si="727"/>
        <v/>
      </c>
      <c r="AY2257" s="356" t="str">
        <f t="shared" si="728"/>
        <v/>
      </c>
      <c r="AZ2257" s="357" t="str">
        <f>IF(AX2257&amp;AW2257="勤怠未設定","×",IF(AV2257="勤怠修正","×",IF(AC2257="外注","",IF(AA2257="",IF(AY2257&lt;&gt;"","×",""),IF(VLOOKUP(AA2257,カレンダマスタ!$H$66:$I$83,2,FALSE)&lt;&gt;AY2257,"×","OK")))))</f>
        <v/>
      </c>
      <c r="BC2257" s="355"/>
      <c r="BD2257" s="349"/>
      <c r="BE2257" s="349"/>
      <c r="BF2257" s="349" t="str">
        <f t="shared" si="721"/>
        <v/>
      </c>
      <c r="BG2257" s="349"/>
      <c r="BI2257" s="357" t="str">
        <f t="shared" si="723"/>
        <v/>
      </c>
    </row>
    <row r="2258" spans="2:61">
      <c r="B2258" s="323"/>
      <c r="C2258" s="539"/>
      <c r="D2258" s="324"/>
      <c r="E2258" s="325"/>
      <c r="F2258" s="324"/>
      <c r="G2258" s="591"/>
      <c r="H2258" s="591"/>
      <c r="I2258" s="339"/>
      <c r="J2258" s="320"/>
      <c r="K2258" s="319"/>
      <c r="L2258" s="320"/>
      <c r="M2258" s="320"/>
      <c r="N2258" s="320"/>
      <c r="O2258" s="340"/>
      <c r="P2258" s="340"/>
      <c r="Q2258" s="340"/>
      <c r="R2258" s="327"/>
      <c r="S2258" s="328"/>
      <c r="T2258" s="341"/>
      <c r="U2258" s="342"/>
      <c r="V2258" s="342"/>
      <c r="W2258" s="298"/>
      <c r="X2258" s="326"/>
      <c r="Y2258" s="326"/>
      <c r="Z2258" s="326"/>
      <c r="AA2258" s="327" t="str">
        <f t="shared" si="724"/>
        <v/>
      </c>
      <c r="AC2258" s="544"/>
      <c r="AD2258" s="545"/>
      <c r="AE2258" s="545"/>
      <c r="AF2258" s="545"/>
      <c r="AG2258" s="546"/>
      <c r="AI2258" s="348" t="str">
        <f>IF(月報!G2258&lt;&gt;"",月報!G2258,"")</f>
        <v/>
      </c>
      <c r="AJ2258" s="349" t="str">
        <f>IF(月報!W2258&lt;&gt;"",月報!W2258*24,"")</f>
        <v/>
      </c>
      <c r="AK2258" s="349" t="str">
        <f>IF(月報!P2258&lt;&gt;"",月報!P2258,"")</f>
        <v/>
      </c>
      <c r="AL2258" s="349" t="str">
        <f>IF(月報!Q2258&lt;&gt;"",IF(月報!Q2258="平日残","",月報!Q2258),"")</f>
        <v/>
      </c>
      <c r="AM2258" s="349"/>
      <c r="AN2258" s="349" t="str">
        <f t="shared" si="722"/>
        <v/>
      </c>
      <c r="AO2258" s="349" t="str">
        <f>IF($E2258="","",VLOOKUP($E2258,カレンダマスタ!$A$5:$E$381,5,FALSE))</f>
        <v/>
      </c>
      <c r="AQ2258" s="351"/>
      <c r="AR2258" s="352"/>
      <c r="AS2258" s="349"/>
      <c r="AU2258" s="355"/>
      <c r="AV2258" s="355" t="str">
        <f t="shared" si="725"/>
        <v/>
      </c>
      <c r="AW2258" s="355" t="str">
        <f t="shared" si="726"/>
        <v/>
      </c>
      <c r="AX2258" s="356" t="str">
        <f t="shared" si="727"/>
        <v/>
      </c>
      <c r="AY2258" s="356" t="str">
        <f t="shared" si="728"/>
        <v/>
      </c>
      <c r="AZ2258" s="357" t="str">
        <f>IF(AX2258&amp;AW2258="勤怠未設定","×",IF(AV2258="勤怠修正","×",IF(AC2258="外注","",IF(AA2258="",IF(AY2258&lt;&gt;"","×",""),IF(VLOOKUP(AA2258,カレンダマスタ!$H$66:$I$83,2,FALSE)&lt;&gt;AY2258,"×","OK")))))</f>
        <v/>
      </c>
      <c r="BC2258" s="355"/>
      <c r="BD2258" s="349"/>
      <c r="BE2258" s="349"/>
      <c r="BF2258" s="349" t="str">
        <f t="shared" si="721"/>
        <v/>
      </c>
      <c r="BG2258" s="349"/>
      <c r="BI2258" s="357" t="str">
        <f t="shared" si="723"/>
        <v/>
      </c>
    </row>
    <row r="2259" spans="2:61">
      <c r="B2259" s="323"/>
      <c r="C2259" s="539"/>
      <c r="D2259" s="324"/>
      <c r="E2259" s="325"/>
      <c r="F2259" s="324"/>
      <c r="G2259" s="591"/>
      <c r="H2259" s="591"/>
      <c r="I2259" s="339"/>
      <c r="J2259" s="320"/>
      <c r="K2259" s="319"/>
      <c r="L2259" s="320"/>
      <c r="M2259" s="320"/>
      <c r="N2259" s="320"/>
      <c r="O2259" s="340"/>
      <c r="P2259" s="340"/>
      <c r="Q2259" s="340"/>
      <c r="R2259" s="327"/>
      <c r="S2259" s="328"/>
      <c r="T2259" s="341"/>
      <c r="U2259" s="342"/>
      <c r="V2259" s="342"/>
      <c r="W2259" s="298"/>
      <c r="X2259" s="326"/>
      <c r="Y2259" s="326"/>
      <c r="Z2259" s="326"/>
      <c r="AA2259" s="327" t="str">
        <f t="shared" si="724"/>
        <v/>
      </c>
      <c r="AC2259" s="544"/>
      <c r="AD2259" s="545"/>
      <c r="AE2259" s="545"/>
      <c r="AF2259" s="545"/>
      <c r="AG2259" s="546"/>
      <c r="AI2259" s="348" t="str">
        <f>IF(月報!G2259&lt;&gt;"",月報!G2259,"")</f>
        <v/>
      </c>
      <c r="AJ2259" s="349" t="str">
        <f>IF(月報!W2259&lt;&gt;"",月報!W2259*24,"")</f>
        <v/>
      </c>
      <c r="AK2259" s="349" t="str">
        <f>IF(月報!P2259&lt;&gt;"",月報!P2259,"")</f>
        <v/>
      </c>
      <c r="AL2259" s="349" t="str">
        <f>IF(月報!Q2259&lt;&gt;"",IF(月報!Q2259="平日残","",月報!Q2259),"")</f>
        <v/>
      </c>
      <c r="AM2259" s="349"/>
      <c r="AN2259" s="349" t="str">
        <f t="shared" si="722"/>
        <v/>
      </c>
      <c r="AO2259" s="349" t="str">
        <f>IF($E2259="","",VLOOKUP($E2259,カレンダマスタ!$A$5:$E$381,5,FALSE))</f>
        <v/>
      </c>
      <c r="AQ2259" s="351"/>
      <c r="AR2259" s="352"/>
      <c r="AS2259" s="349"/>
      <c r="AU2259" s="355"/>
      <c r="AV2259" s="355" t="str">
        <f t="shared" si="725"/>
        <v/>
      </c>
      <c r="AW2259" s="355" t="str">
        <f t="shared" si="726"/>
        <v/>
      </c>
      <c r="AX2259" s="356" t="str">
        <f t="shared" si="727"/>
        <v/>
      </c>
      <c r="AY2259" s="356" t="str">
        <f t="shared" si="728"/>
        <v/>
      </c>
      <c r="AZ2259" s="357" t="str">
        <f>IF(AX2259&amp;AW2259="勤怠未設定","×",IF(AV2259="勤怠修正","×",IF(AC2259="外注","",IF(AA2259="",IF(AY2259&lt;&gt;"","×",""),IF(VLOOKUP(AA2259,カレンダマスタ!$H$66:$I$83,2,FALSE)&lt;&gt;AY2259,"×","OK")))))</f>
        <v/>
      </c>
      <c r="BC2259" s="355"/>
      <c r="BD2259" s="349"/>
      <c r="BE2259" s="349"/>
      <c r="BF2259" s="349" t="str">
        <f t="shared" si="721"/>
        <v/>
      </c>
      <c r="BG2259" s="349"/>
      <c r="BI2259" s="357" t="str">
        <f t="shared" si="723"/>
        <v/>
      </c>
    </row>
    <row r="2260" spans="2:61" ht="13.8" thickBot="1">
      <c r="B2260" s="329"/>
      <c r="C2260" s="540"/>
      <c r="D2260" s="330"/>
      <c r="E2260" s="331"/>
      <c r="F2260" s="330"/>
      <c r="G2260" s="592"/>
      <c r="H2260" s="592"/>
      <c r="I2260" s="343"/>
      <c r="J2260" s="322"/>
      <c r="K2260" s="321"/>
      <c r="L2260" s="322"/>
      <c r="M2260" s="322"/>
      <c r="N2260" s="322"/>
      <c r="O2260" s="344"/>
      <c r="P2260" s="344"/>
      <c r="Q2260" s="344"/>
      <c r="R2260" s="333"/>
      <c r="S2260" s="334"/>
      <c r="T2260" s="345"/>
      <c r="U2260" s="346"/>
      <c r="V2260" s="346"/>
      <c r="W2260" s="298"/>
      <c r="X2260" s="332"/>
      <c r="Y2260" s="332"/>
      <c r="Z2260" s="332"/>
      <c r="AA2260" s="333" t="str">
        <f t="shared" si="724"/>
        <v/>
      </c>
      <c r="AC2260" s="547"/>
      <c r="AD2260" s="548"/>
      <c r="AE2260" s="548"/>
      <c r="AF2260" s="548"/>
      <c r="AG2260" s="549"/>
      <c r="AI2260" s="348" t="str">
        <f>IF(月報!G2260&lt;&gt;"",月報!G2260,"")</f>
        <v/>
      </c>
      <c r="AJ2260" s="350" t="str">
        <f>IF(月報!W2260&lt;&gt;"",月報!W2260*24,"")</f>
        <v/>
      </c>
      <c r="AK2260" s="350" t="str">
        <f>IF(月報!P2260&lt;&gt;"",月報!P2260,"")</f>
        <v/>
      </c>
      <c r="AL2260" s="350" t="str">
        <f>IF(月報!Q2260&lt;&gt;"",IF(月報!Q2260="平日残","",月報!Q2260),"")</f>
        <v/>
      </c>
      <c r="AM2260" s="350"/>
      <c r="AN2260" s="350" t="str">
        <f t="shared" si="722"/>
        <v/>
      </c>
      <c r="AO2260" s="350" t="str">
        <f>IF($E2260="","",VLOOKUP($E2260,カレンダマスタ!$A$5:$E$381,5,FALSE))</f>
        <v/>
      </c>
      <c r="AP2260" s="347"/>
      <c r="AQ2260" s="353"/>
      <c r="AR2260" s="354"/>
      <c r="AS2260" s="350"/>
      <c r="AT2260" s="347"/>
      <c r="AU2260" s="358"/>
      <c r="AV2260" s="358" t="str">
        <f t="shared" si="725"/>
        <v/>
      </c>
      <c r="AW2260" s="358" t="str">
        <f t="shared" si="726"/>
        <v/>
      </c>
      <c r="AX2260" s="359" t="str">
        <f t="shared" si="727"/>
        <v/>
      </c>
      <c r="AY2260" s="359" t="str">
        <f t="shared" si="728"/>
        <v/>
      </c>
      <c r="AZ2260" s="360" t="str">
        <f>IF(AX2260&amp;AW2260="勤怠未設定","×",IF(AV2260="勤怠修正","×",IF(AC2260="外注","",IF(AA2260="",IF(AY2260&lt;&gt;"","×",""),IF(VLOOKUP(AA2260,カレンダマスタ!$H$66:$I$83,2,FALSE)&lt;&gt;AY2260,"×","OK")))))</f>
        <v/>
      </c>
      <c r="BC2260" s="358"/>
      <c r="BD2260" s="350"/>
      <c r="BE2260" s="350"/>
      <c r="BF2260" s="350" t="str">
        <f t="shared" si="721"/>
        <v/>
      </c>
      <c r="BG2260" s="350"/>
      <c r="BI2260" s="360" t="str">
        <f t="shared" si="723"/>
        <v/>
      </c>
    </row>
    <row r="2261" spans="2:61">
      <c r="B2261" s="176"/>
      <c r="C2261" s="535"/>
      <c r="D2261" s="112"/>
      <c r="E2261" s="582"/>
      <c r="F2261" s="112"/>
      <c r="G2261" s="587"/>
      <c r="H2261" s="587"/>
      <c r="I2261" s="114"/>
      <c r="J2261" s="118"/>
      <c r="K2261" s="115"/>
      <c r="L2261" s="116"/>
      <c r="M2261" s="116"/>
      <c r="N2261" s="117"/>
      <c r="O2261" s="118"/>
      <c r="P2261" s="118"/>
      <c r="Q2261" s="118"/>
      <c r="R2261" s="119"/>
      <c r="S2261" s="120"/>
      <c r="T2261" s="433"/>
      <c r="U2261" s="428">
        <f>SUM(T2261:T2267)</f>
        <v>0</v>
      </c>
      <c r="V2261" s="428" t="str">
        <f t="shared" ref="V2261:V2295" si="729">IF(AC2261="外注",IF(AND(BC2261&lt;1,ROUND((H2261*24),1)=13),"外注2半",IF(AND(BC2261&lt;1,ROUND((G2261*24),1)=13.7),"外注1半",IF(AND(BC2261&lt;1,G2261=""),"外注休暇",""))),"")</f>
        <v/>
      </c>
      <c r="W2261" s="298"/>
      <c r="X2261" s="113" t="str">
        <f>IF(O2261&lt;&gt;"",O2261/24,"")</f>
        <v/>
      </c>
      <c r="Y2261" s="113" t="str">
        <f t="shared" ref="Y2261:Y2295" si="730">IF(P2261&lt;&gt;"",P2261/24,"")</f>
        <v/>
      </c>
      <c r="Z2261" s="113" t="str">
        <f t="shared" ref="Z2261:Z2295" si="731">IF(Q2261&lt;&gt;"",Q2261/24,"")</f>
        <v/>
      </c>
      <c r="AA2261" s="119" t="str">
        <f t="shared" si="724"/>
        <v/>
      </c>
      <c r="AC2261" s="183" t="str">
        <f>IF(C2261&lt;&gt;"",VLOOKUP(C2261,設定シート!$D$10:$N$109,11,FALSE),"")</f>
        <v/>
      </c>
      <c r="AD2261" s="184" t="str">
        <f>IF(C2261&lt;&gt;"",VLOOKUP(C2261,設定シート!$D$10:$H$109,5,FALSE),"")</f>
        <v/>
      </c>
      <c r="AE2261" s="185" t="str">
        <f>IF(C2261&lt;&gt;"",VLOOKUP(C2261,設定シート!$D$10:$L$109,9,FALSE),"")</f>
        <v/>
      </c>
      <c r="AF2261" s="184" t="str">
        <f>IF($AD2261="","",IF(LEFT($AD2261,2)="NS","NS","CS"))</f>
        <v/>
      </c>
      <c r="AG2261" s="203">
        <f t="shared" ref="AG2261:AG2295" si="732">IF(OR(R2261="有給休暇",G2261=""),0,IF(AQ2261=1,0,1))</f>
        <v>0</v>
      </c>
      <c r="AI2261" s="121" t="str">
        <f>IF(月報!G2261&lt;&gt;"",月報!G2261,"")</f>
        <v/>
      </c>
      <c r="AJ2261" s="122" t="str">
        <f>IF(月報!W2261&lt;&gt;"",月報!W2261*24,"")</f>
        <v/>
      </c>
      <c r="AK2261" s="122" t="str">
        <f>IF(月報!P2261&lt;&gt;"",月報!P2261,"")</f>
        <v/>
      </c>
      <c r="AL2261" s="122" t="str">
        <f>IF(月報!Q2261&lt;&gt;"",IF(月報!Q2261="平日残","",月報!Q2261),"")</f>
        <v/>
      </c>
      <c r="AM2261" s="122"/>
      <c r="AN2261" s="122" t="str">
        <f t="shared" si="722"/>
        <v/>
      </c>
      <c r="AO2261" s="122" t="str">
        <f>IF($E2261="","",VLOOKUP($E2261,カレンダマスタ!$A$5:$E$381,5,FALSE))</f>
        <v/>
      </c>
      <c r="AQ2261" s="195" t="str">
        <f>IF(G2261="","",IF(VLOOKUP(E2261,カレンダマスタ!$A$5:$D$381,4,FALSE)=0,"",1))</f>
        <v/>
      </c>
      <c r="AR2261" s="123" t="str">
        <f>IF($G2261="","",IF($AD2261="NSTC",INDEX(カレンダマスタ!$I$26:$O$31,MATCH($G2261,カレンダマスタ!$H$26:$H$31,1),MATCH($H2261,カレンダマスタ!$I$25:$O$25,1)),
IF($AD2261="CS本社",INDEX(カレンダマスタ!$I$36:$O$41,MATCH($G2261,カレンダマスタ!$H$36:$H$41,1),MATCH($H2261,カレンダマスタ!$I$35:$O$35,1)),
IF($AD2261="NS本社",INDEX(カレンダマスタ!$I$94:$O$99,MATCH($G2261,カレンダマスタ!$H$95:$H$100,1),MATCH($H2261,カレンダマスタ!$I$93:$O$93,1)),
IF($AD2261="ODC",INDEX(カレンダマスタ!$I$46:$O$51,MATCH($G2261,カレンダマスタ!$H$46:$H$51,1),MATCH($H2261,カレンダマスタ!$I$45:$O$45,1)),
IF($AD2261="NS東京TC",INDEX(カレンダマスタ!$I$56:$O$61,MATCH($G2261,カレンダマスタ!$H$56:$H$61,1),MATCH($H2261,カレンダマスタ!$I$55:$O$55,1)),""))))))</f>
        <v/>
      </c>
      <c r="AS2261" s="122" t="str">
        <f t="shared" ref="AS2261:AS2295" si="733">IF(AC2261="社員","",IF(R2261="有給休暇","",IF(AND(AF2261="CS",AQ2261=1)=TRUE,"OK",IF(AR2261&lt;&gt;"",IF(TIMEVALUE(MID(I2261,1,10))=AR2261,"OK","×"),""))))</f>
        <v/>
      </c>
      <c r="AU2261" s="124" t="str">
        <f>IF(E2261="","",VLOOKUP($E2261,カレンダマスタ!$A$4:$E$381,4,FALSE))</f>
        <v/>
      </c>
      <c r="AV2261" s="124" t="str">
        <f t="shared" si="725"/>
        <v/>
      </c>
      <c r="AW2261" s="124" t="str">
        <f t="shared" si="726"/>
        <v/>
      </c>
      <c r="AX2261" s="125" t="str">
        <f t="shared" si="727"/>
        <v/>
      </c>
      <c r="AY2261" s="125" t="str">
        <f t="shared" si="728"/>
        <v/>
      </c>
      <c r="AZ2261" s="114" t="str">
        <f>IF(AX2261&amp;AW2261="勤怠未設定","×",IF(AV2261="勤怠修正","×",IF(AC2261="外注","",IF(AA2261="",IF(AY2261&lt;&gt;"","×",""),IF(VLOOKUP(AA2261,カレンダマスタ!$H$66:$I$83,2,FALSE)&lt;&gt;AY2261,"×","OK")))))</f>
        <v/>
      </c>
      <c r="BC2261" s="124" t="str">
        <f>IF(E2261="","",VLOOKUP($E2261,カレンダマスタ!$A$4:$E$381,4,FALSE))</f>
        <v/>
      </c>
      <c r="BD2261" s="122" t="str">
        <f>IF(AC2261="社員","",IF(AG2261=0,"",IF(AD2261="NSTC",IF(COUNTIF(カレンダマスタ!$Q$5:$Q$32,G2261)=1,"OK","×"),
IF(AD2261="NS本社",IF(COUNTIF(カレンダマスタ!$T$5:$T$32,G2261)=1,"OK","×"),IF(COUNTIF(カレンダマスタ!$R$5:$R$32,G2261)=1,"OK","×")))))</f>
        <v/>
      </c>
      <c r="BE2261" s="122" t="str">
        <f>IF(AC2261="社員","",IF(G2261="","",IF(R2261&lt;&gt;"","",IF(AF2261="CS","OK",IF(VLOOKUP(E2261,カレンダマスタ!$A$5:$D$381,4,FALSE)&gt;0,"",IF(OR(G2261*24&gt;10.84,H2261*24&lt;14.5)=TRUE,"×","OK"))))))</f>
        <v/>
      </c>
      <c r="BF2261" s="122" t="str">
        <f t="shared" si="721"/>
        <v/>
      </c>
      <c r="BG2261" s="127" t="str">
        <f t="shared" ref="BG2261:BG2295" si="734">IF(AE2261="派遣","",IF(G2261="","",IF(R2261="有給休暇","",IF(S2261="","×","OK"))))</f>
        <v/>
      </c>
      <c r="BI2261" s="114" t="str">
        <f t="shared" ref="BI2261:BI2295" si="735">IF(OR(AO2261="×",AS2261="×",AZ2261="×",BE2261="×",BF2261="TW未入力",BF2261="週報未入力",BG2261="×"),"×","")</f>
        <v/>
      </c>
    </row>
    <row r="2262" spans="2:61">
      <c r="B2262" s="111"/>
      <c r="C2262" s="536"/>
      <c r="D2262" s="128"/>
      <c r="E2262" s="583"/>
      <c r="F2262" s="128"/>
      <c r="G2262" s="588"/>
      <c r="H2262" s="588"/>
      <c r="I2262" s="130"/>
      <c r="J2262" s="139"/>
      <c r="K2262" s="131"/>
      <c r="L2262" s="132"/>
      <c r="M2262" s="132"/>
      <c r="N2262" s="141"/>
      <c r="O2262" s="139"/>
      <c r="P2262" s="139"/>
      <c r="Q2262" s="139"/>
      <c r="R2262" s="133"/>
      <c r="S2262" s="134"/>
      <c r="T2262" s="434"/>
      <c r="U2262" s="429"/>
      <c r="V2262" s="429" t="str">
        <f t="shared" si="729"/>
        <v/>
      </c>
      <c r="W2262" s="298"/>
      <c r="X2262" s="129" t="str">
        <f t="shared" ref="X2262:X2295" si="736">IF(O2262&lt;&gt;"",O2262/24,"")</f>
        <v/>
      </c>
      <c r="Y2262" s="129" t="str">
        <f t="shared" si="730"/>
        <v/>
      </c>
      <c r="Z2262" s="129" t="str">
        <f t="shared" si="731"/>
        <v/>
      </c>
      <c r="AA2262" s="133" t="str">
        <f t="shared" si="724"/>
        <v/>
      </c>
      <c r="AC2262" s="186" t="str">
        <f>AC2261</f>
        <v/>
      </c>
      <c r="AD2262" s="186" t="str">
        <f>AD2261</f>
        <v/>
      </c>
      <c r="AE2262" s="186" t="str">
        <f>AE2261</f>
        <v/>
      </c>
      <c r="AF2262" s="186" t="str">
        <f>AF2261</f>
        <v/>
      </c>
      <c r="AG2262" s="204">
        <f t="shared" si="732"/>
        <v>0</v>
      </c>
      <c r="AI2262" s="135" t="str">
        <f>IF(月報!G2262&lt;&gt;"",月報!G2262,"")</f>
        <v/>
      </c>
      <c r="AJ2262" s="126" t="str">
        <f>IF(月報!W2262&lt;&gt;"",月報!W2262*24,"")</f>
        <v/>
      </c>
      <c r="AK2262" s="126" t="str">
        <f>IF(月報!P2262&lt;&gt;"",月報!P2262,"")</f>
        <v/>
      </c>
      <c r="AL2262" s="126" t="str">
        <f>IF(月報!Q2262&lt;&gt;"",IF(月報!Q2262="平日残","",月報!Q2262),"")</f>
        <v/>
      </c>
      <c r="AM2262" s="126"/>
      <c r="AN2262" s="126" t="str">
        <f t="shared" si="722"/>
        <v/>
      </c>
      <c r="AO2262" s="126" t="str">
        <f>IF($E2262="","",VLOOKUP($E2262,カレンダマスタ!$A$5:$E$381,5,FALSE))</f>
        <v/>
      </c>
      <c r="AQ2262" s="196" t="str">
        <f>IF(G2262="","",IF(VLOOKUP(E2262,カレンダマスタ!$A$5:$D$381,4,FALSE)=0,"",1))</f>
        <v/>
      </c>
      <c r="AR2262" s="136" t="str">
        <f>IF($G2262="","",IF($AD2262="NSTC",INDEX(カレンダマスタ!$I$26:$O$31,MATCH($G2262,カレンダマスタ!$H$26:$H$31,1),MATCH($H2262,カレンダマスタ!$I$25:$O$25,1)),
IF($AD2262="CS本社",INDEX(カレンダマスタ!$I$36:$O$41,MATCH($G2262,カレンダマスタ!$H$36:$H$41,1),MATCH($H2262,カレンダマスタ!$I$35:$O$35,1)),
IF($AD2262="NS本社",INDEX(カレンダマスタ!$I$94:$O$99,MATCH($G2262,カレンダマスタ!$H$95:$H$100,1),MATCH($H2262,カレンダマスタ!$I$93:$O$93,1)),
IF($AD2262="ODC",INDEX(カレンダマスタ!$I$46:$O$51,MATCH($G2262,カレンダマスタ!$H$46:$H$51,1),MATCH($H2262,カレンダマスタ!$I$45:$O$45,1)),
IF($AD2262="NS東京TC",INDEX(カレンダマスタ!$I$56:$O$61,MATCH($G2262,カレンダマスタ!$H$56:$H$61,1),MATCH($H2262,カレンダマスタ!$I$55:$O$55,1)),""))))))</f>
        <v/>
      </c>
      <c r="AS2262" s="126" t="str">
        <f t="shared" si="733"/>
        <v/>
      </c>
      <c r="AU2262" s="137" t="str">
        <f>IF(E2262="","",VLOOKUP($E2262,カレンダマスタ!$A$4:$E$381,4,FALSE))</f>
        <v/>
      </c>
      <c r="AV2262" s="137" t="str">
        <f t="shared" si="725"/>
        <v/>
      </c>
      <c r="AW2262" s="137" t="str">
        <f t="shared" si="726"/>
        <v/>
      </c>
      <c r="AX2262" s="138" t="str">
        <f t="shared" si="727"/>
        <v/>
      </c>
      <c r="AY2262" s="138" t="str">
        <f t="shared" si="728"/>
        <v/>
      </c>
      <c r="AZ2262" s="130" t="str">
        <f>IF(AX2262&amp;AW2262="勤怠未設定","×",IF(AV2262="勤怠修正","×",IF(AC2262="外注","",IF(AA2262="",IF(AY2262&lt;&gt;"","×",""),IF(VLOOKUP(AA2262,カレンダマスタ!$H$66:$I$83,2,FALSE)&lt;&gt;AY2262,"×","OK")))))</f>
        <v/>
      </c>
      <c r="BC2262" s="137" t="str">
        <f>IF(E2262="","",VLOOKUP($E2262,カレンダマスタ!$A$4:$E$381,4,FALSE))</f>
        <v/>
      </c>
      <c r="BD2262" s="126" t="str">
        <f>IF(AC2262="社員","",IF(AG2262=0,"",IF(AD2262="NSTC",IF(COUNTIF(カレンダマスタ!$Q$5:$Q$32,G2262)=1,"OK","×"),
IF(AD2262="NS本社",IF(COUNTIF(カレンダマスタ!$T$5:$T$32,G2262)=1,"OK","×"),IF(COUNTIF(カレンダマスタ!$R$5:$R$32,G2262)=1,"OK","×")))))</f>
        <v/>
      </c>
      <c r="BE2262" s="126" t="str">
        <f>IF(AC2262="社員","",IF(G2262="","",IF(R2262&lt;&gt;"","",IF(AF2262="CS","OK",IF(VLOOKUP(E2262,カレンダマスタ!$A$5:$D$381,4,FALSE)&gt;0,"",IF(OR(G2262*24&gt;10.84,H2262*24&lt;14.5)=TRUE,"×","OK"))))))</f>
        <v/>
      </c>
      <c r="BF2262" s="126" t="str">
        <f t="shared" si="721"/>
        <v/>
      </c>
      <c r="BG2262" s="126" t="str">
        <f t="shared" si="734"/>
        <v/>
      </c>
      <c r="BI2262" s="130" t="str">
        <f t="shared" si="735"/>
        <v/>
      </c>
    </row>
    <row r="2263" spans="2:61">
      <c r="B2263" s="111"/>
      <c r="C2263" s="536"/>
      <c r="D2263" s="128"/>
      <c r="E2263" s="583"/>
      <c r="F2263" s="128"/>
      <c r="G2263" s="588"/>
      <c r="H2263" s="588"/>
      <c r="I2263" s="130"/>
      <c r="J2263" s="139"/>
      <c r="K2263" s="131"/>
      <c r="L2263" s="132"/>
      <c r="M2263" s="132"/>
      <c r="N2263" s="141"/>
      <c r="O2263" s="139"/>
      <c r="P2263" s="139"/>
      <c r="Q2263" s="139"/>
      <c r="R2263" s="133"/>
      <c r="S2263" s="134"/>
      <c r="T2263" s="434"/>
      <c r="U2263" s="429"/>
      <c r="V2263" s="429" t="str">
        <f t="shared" si="729"/>
        <v/>
      </c>
      <c r="W2263" s="298"/>
      <c r="X2263" s="129" t="str">
        <f t="shared" si="736"/>
        <v/>
      </c>
      <c r="Y2263" s="129" t="str">
        <f t="shared" si="730"/>
        <v/>
      </c>
      <c r="Z2263" s="129" t="str">
        <f t="shared" si="731"/>
        <v/>
      </c>
      <c r="AA2263" s="133" t="str">
        <f t="shared" si="724"/>
        <v/>
      </c>
      <c r="AC2263" s="186" t="str">
        <f>AC2261</f>
        <v/>
      </c>
      <c r="AD2263" s="187" t="str">
        <f>AD2261</f>
        <v/>
      </c>
      <c r="AE2263" s="187" t="str">
        <f>AE2261</f>
        <v/>
      </c>
      <c r="AF2263" s="187" t="str">
        <f>AF2261</f>
        <v/>
      </c>
      <c r="AG2263" s="204">
        <f t="shared" si="732"/>
        <v>0</v>
      </c>
      <c r="AI2263" s="135" t="str">
        <f>IF(月報!G2263&lt;&gt;"",月報!G2263,"")</f>
        <v/>
      </c>
      <c r="AJ2263" s="126" t="str">
        <f>IF(月報!W2263&lt;&gt;"",月報!W2263*24,"")</f>
        <v/>
      </c>
      <c r="AK2263" s="126" t="str">
        <f>IF(月報!P2263&lt;&gt;"",月報!P2263,"")</f>
        <v/>
      </c>
      <c r="AL2263" s="126" t="str">
        <f>IF(月報!Q2263&lt;&gt;"",IF(月報!Q2263="平日残","",月報!Q2263),"")</f>
        <v/>
      </c>
      <c r="AM2263" s="126"/>
      <c r="AN2263" s="126" t="str">
        <f t="shared" si="722"/>
        <v/>
      </c>
      <c r="AO2263" s="126" t="str">
        <f>IF($E2263="","",VLOOKUP($E2263,カレンダマスタ!$A$5:$E$381,5,FALSE))</f>
        <v/>
      </c>
      <c r="AQ2263" s="196" t="str">
        <f>IF(G2263="","",IF(VLOOKUP(E2263,カレンダマスタ!$A$5:$D$381,4,FALSE)=0,"",1))</f>
        <v/>
      </c>
      <c r="AR2263" s="136" t="str">
        <f>IF($G2263="","",IF($AD2263="NSTC",INDEX(カレンダマスタ!$I$26:$O$31,MATCH($G2263,カレンダマスタ!$H$26:$H$31,1),MATCH($H2263,カレンダマスタ!$I$25:$O$25,1)),
IF($AD2263="CS本社",INDEX(カレンダマスタ!$I$36:$O$41,MATCH($G2263,カレンダマスタ!$H$36:$H$41,1),MATCH($H2263,カレンダマスタ!$I$35:$O$35,1)),
IF($AD2263="NS本社",INDEX(カレンダマスタ!$I$94:$O$99,MATCH($G2263,カレンダマスタ!$H$95:$H$100,1),MATCH($H2263,カレンダマスタ!$I$93:$O$93,1)),
IF($AD2263="ODC",INDEX(カレンダマスタ!$I$46:$O$51,MATCH($G2263,カレンダマスタ!$H$46:$H$51,1),MATCH($H2263,カレンダマスタ!$I$45:$O$45,1)),
IF($AD2263="NS東京TC",INDEX(カレンダマスタ!$I$56:$O$61,MATCH($G2263,カレンダマスタ!$H$56:$H$61,1),MATCH($H2263,カレンダマスタ!$I$55:$O$55,1)),""))))))</f>
        <v/>
      </c>
      <c r="AS2263" s="126" t="str">
        <f t="shared" si="733"/>
        <v/>
      </c>
      <c r="AU2263" s="137" t="str">
        <f>IF(E2263="","",VLOOKUP($E2263,カレンダマスタ!$A$4:$E$381,4,FALSE))</f>
        <v/>
      </c>
      <c r="AV2263" s="137" t="str">
        <f t="shared" si="725"/>
        <v/>
      </c>
      <c r="AW2263" s="137" t="str">
        <f t="shared" si="726"/>
        <v/>
      </c>
      <c r="AX2263" s="138" t="str">
        <f t="shared" si="727"/>
        <v/>
      </c>
      <c r="AY2263" s="138" t="str">
        <f t="shared" si="728"/>
        <v/>
      </c>
      <c r="AZ2263" s="130" t="str">
        <f>IF(AX2263&amp;AW2263="勤怠未設定","×",IF(AV2263="勤怠修正","×",IF(AC2263="外注","",IF(AA2263="",IF(AY2263&lt;&gt;"","×",""),IF(VLOOKUP(AA2263,カレンダマスタ!$H$66:$I$83,2,FALSE)&lt;&gt;AY2263,"×","OK")))))</f>
        <v/>
      </c>
      <c r="BC2263" s="137" t="str">
        <f>IF(E2263="","",VLOOKUP($E2263,カレンダマスタ!$A$4:$E$381,4,FALSE))</f>
        <v/>
      </c>
      <c r="BD2263" s="126" t="str">
        <f>IF(AC2263="社員","",IF(AG2263=0,"",IF(AD2263="NSTC",IF(COUNTIF(カレンダマスタ!$Q$5:$Q$32,G2263)=1,"OK","×"),
IF(AD2263="NS本社",IF(COUNTIF(カレンダマスタ!$T$5:$T$32,G2263)=1,"OK","×"),IF(COUNTIF(カレンダマスタ!$R$5:$R$32,G2263)=1,"OK","×")))))</f>
        <v/>
      </c>
      <c r="BE2263" s="126" t="str">
        <f>IF(AC2263="社員","",IF(G2263="","",IF(R2263&lt;&gt;"","",IF(AF2263="CS","OK",IF(VLOOKUP(E2263,カレンダマスタ!$A$5:$D$381,4,FALSE)&gt;0,"",IF(OR(G2263*24&gt;10.84,H2263*24&lt;14.5)=TRUE,"×","OK"))))))</f>
        <v/>
      </c>
      <c r="BF2263" s="126" t="str">
        <f t="shared" si="721"/>
        <v/>
      </c>
      <c r="BG2263" s="126" t="str">
        <f t="shared" si="734"/>
        <v/>
      </c>
      <c r="BI2263" s="130" t="str">
        <f t="shared" si="735"/>
        <v/>
      </c>
    </row>
    <row r="2264" spans="2:61">
      <c r="B2264" s="111"/>
      <c r="C2264" s="536"/>
      <c r="D2264" s="128"/>
      <c r="E2264" s="583"/>
      <c r="F2264" s="128"/>
      <c r="G2264" s="588"/>
      <c r="H2264" s="588"/>
      <c r="I2264" s="130"/>
      <c r="J2264" s="139"/>
      <c r="K2264" s="131"/>
      <c r="L2264" s="132"/>
      <c r="M2264" s="132"/>
      <c r="N2264" s="141"/>
      <c r="O2264" s="139"/>
      <c r="P2264" s="139"/>
      <c r="Q2264" s="139"/>
      <c r="R2264" s="133"/>
      <c r="S2264" s="134"/>
      <c r="T2264" s="434"/>
      <c r="U2264" s="429"/>
      <c r="V2264" s="429" t="str">
        <f t="shared" si="729"/>
        <v/>
      </c>
      <c r="W2264" s="298"/>
      <c r="X2264" s="129" t="str">
        <f t="shared" si="736"/>
        <v/>
      </c>
      <c r="Y2264" s="129" t="str">
        <f t="shared" si="730"/>
        <v/>
      </c>
      <c r="Z2264" s="129" t="str">
        <f t="shared" si="731"/>
        <v/>
      </c>
      <c r="AA2264" s="133" t="str">
        <f t="shared" si="724"/>
        <v/>
      </c>
      <c r="AC2264" s="186" t="str">
        <f>AC2261</f>
        <v/>
      </c>
      <c r="AD2264" s="187" t="str">
        <f>AD2261</f>
        <v/>
      </c>
      <c r="AE2264" s="187" t="str">
        <f>AE2261</f>
        <v/>
      </c>
      <c r="AF2264" s="187" t="str">
        <f>AF2261</f>
        <v/>
      </c>
      <c r="AG2264" s="204">
        <f t="shared" si="732"/>
        <v>0</v>
      </c>
      <c r="AI2264" s="140" t="str">
        <f>IF(月報!G2264&lt;&gt;"",月報!G2264,"")</f>
        <v/>
      </c>
      <c r="AJ2264" s="126" t="str">
        <f>IF(月報!W2264&lt;&gt;"",月報!W2264*24,"")</f>
        <v/>
      </c>
      <c r="AK2264" s="126" t="str">
        <f>IF(月報!P2264&lt;&gt;"",月報!P2264,"")</f>
        <v/>
      </c>
      <c r="AL2264" s="126" t="str">
        <f>IF(月報!Q2264&lt;&gt;"",IF(月報!Q2264="平日残","",月報!Q2264),"")</f>
        <v/>
      </c>
      <c r="AM2264" s="126"/>
      <c r="AN2264" s="126" t="str">
        <f t="shared" si="722"/>
        <v/>
      </c>
      <c r="AO2264" s="126" t="str">
        <f>IF($E2264="","",VLOOKUP($E2264,カレンダマスタ!$A$5:$E$381,5,FALSE))</f>
        <v/>
      </c>
      <c r="AQ2264" s="196" t="str">
        <f>IF(G2264="","",IF(VLOOKUP(E2264,カレンダマスタ!$A$5:$D$381,4,FALSE)=0,"",1))</f>
        <v/>
      </c>
      <c r="AR2264" s="136" t="str">
        <f>IF($G2264="","",IF($AD2264="NSTC",INDEX(カレンダマスタ!$I$26:$O$31,MATCH($G2264,カレンダマスタ!$H$26:$H$31,1),MATCH($H2264,カレンダマスタ!$I$25:$O$25,1)),
IF($AD2264="CS本社",INDEX(カレンダマスタ!$I$36:$O$41,MATCH($G2264,カレンダマスタ!$H$36:$H$41,1),MATCH($H2264,カレンダマスタ!$I$35:$O$35,1)),
IF($AD2264="NS本社",INDEX(カレンダマスタ!$I$94:$O$99,MATCH($G2264,カレンダマスタ!$H$95:$H$100,1),MATCH($H2264,カレンダマスタ!$I$93:$O$93,1)),
IF($AD2264="ODC",INDEX(カレンダマスタ!$I$46:$O$51,MATCH($G2264,カレンダマスタ!$H$46:$H$51,1),MATCH($H2264,カレンダマスタ!$I$45:$O$45,1)),
IF($AD2264="NS東京TC",INDEX(カレンダマスタ!$I$56:$O$61,MATCH($G2264,カレンダマスタ!$H$56:$H$61,1),MATCH($H2264,カレンダマスタ!$I$55:$O$55,1)),""))))))</f>
        <v/>
      </c>
      <c r="AS2264" s="126" t="str">
        <f t="shared" si="733"/>
        <v/>
      </c>
      <c r="AU2264" s="137" t="str">
        <f>IF(E2264="","",VLOOKUP($E2264,カレンダマスタ!$A$4:$E$381,4,FALSE))</f>
        <v/>
      </c>
      <c r="AV2264" s="137" t="str">
        <f t="shared" si="725"/>
        <v/>
      </c>
      <c r="AW2264" s="137" t="str">
        <f t="shared" si="726"/>
        <v/>
      </c>
      <c r="AX2264" s="138" t="str">
        <f t="shared" si="727"/>
        <v/>
      </c>
      <c r="AY2264" s="138" t="str">
        <f t="shared" si="728"/>
        <v/>
      </c>
      <c r="AZ2264" s="130" t="str">
        <f>IF(AX2264&amp;AW2264="勤怠未設定","×",IF(AV2264="勤怠修正","×",IF(AC2264="外注","",IF(AA2264="",IF(AY2264&lt;&gt;"","×",""),IF(VLOOKUP(AA2264,カレンダマスタ!$H$66:$I$83,2,FALSE)&lt;&gt;AY2264,"×","OK")))))</f>
        <v/>
      </c>
      <c r="BC2264" s="137" t="str">
        <f>IF(E2264="","",VLOOKUP($E2264,カレンダマスタ!$A$4:$E$381,4,FALSE))</f>
        <v/>
      </c>
      <c r="BD2264" s="126" t="str">
        <f>IF(AC2264="社員","",IF(AG2264=0,"",IF(AD2264="NSTC",IF(COUNTIF(カレンダマスタ!$Q$5:$Q$32,G2264)=1,"OK","×"),
IF(AD2264="NS本社",IF(COUNTIF(カレンダマスタ!$T$5:$T$32,G2264)=1,"OK","×"),IF(COUNTIF(カレンダマスタ!$R$5:$R$32,G2264)=1,"OK","×")))))</f>
        <v/>
      </c>
      <c r="BE2264" s="126" t="str">
        <f>IF(AC2264="社員","",IF(G2264="","",IF(R2264&lt;&gt;"","",IF(AF2264="CS","OK",IF(VLOOKUP(E2264,カレンダマスタ!$A$5:$D$381,4,FALSE)&gt;0,"",IF(OR(G2264*24&gt;10.84,H2264*24&lt;14.5)=TRUE,"×","OK"))))))</f>
        <v/>
      </c>
      <c r="BF2264" s="126" t="str">
        <f t="shared" si="721"/>
        <v/>
      </c>
      <c r="BG2264" s="126" t="str">
        <f t="shared" si="734"/>
        <v/>
      </c>
      <c r="BI2264" s="130" t="str">
        <f t="shared" si="735"/>
        <v/>
      </c>
    </row>
    <row r="2265" spans="2:61">
      <c r="B2265" s="111"/>
      <c r="C2265" s="536"/>
      <c r="D2265" s="128"/>
      <c r="E2265" s="583"/>
      <c r="F2265" s="128"/>
      <c r="G2265" s="588"/>
      <c r="H2265" s="588"/>
      <c r="I2265" s="130"/>
      <c r="J2265" s="139"/>
      <c r="K2265" s="131"/>
      <c r="L2265" s="132"/>
      <c r="M2265" s="132"/>
      <c r="N2265" s="141"/>
      <c r="O2265" s="139"/>
      <c r="P2265" s="139"/>
      <c r="Q2265" s="139"/>
      <c r="R2265" s="133"/>
      <c r="S2265" s="134"/>
      <c r="T2265" s="434"/>
      <c r="U2265" s="429"/>
      <c r="V2265" s="429" t="str">
        <f t="shared" si="729"/>
        <v/>
      </c>
      <c r="W2265" s="298"/>
      <c r="X2265" s="129" t="str">
        <f t="shared" si="736"/>
        <v/>
      </c>
      <c r="Y2265" s="129" t="str">
        <f t="shared" si="730"/>
        <v/>
      </c>
      <c r="Z2265" s="129" t="str">
        <f t="shared" si="731"/>
        <v/>
      </c>
      <c r="AA2265" s="133" t="str">
        <f t="shared" si="724"/>
        <v/>
      </c>
      <c r="AC2265" s="186" t="str">
        <f>AC2261</f>
        <v/>
      </c>
      <c r="AD2265" s="187" t="str">
        <f>AD2261</f>
        <v/>
      </c>
      <c r="AE2265" s="187" t="str">
        <f>AE2261</f>
        <v/>
      </c>
      <c r="AF2265" s="187" t="str">
        <f>AF2261</f>
        <v/>
      </c>
      <c r="AG2265" s="204">
        <f t="shared" si="732"/>
        <v>0</v>
      </c>
      <c r="AI2265" s="140" t="str">
        <f>IF(月報!G2265&lt;&gt;"",月報!G2265,"")</f>
        <v/>
      </c>
      <c r="AJ2265" s="126" t="str">
        <f>IF(月報!W2265&lt;&gt;"",月報!W2265*24,"")</f>
        <v/>
      </c>
      <c r="AK2265" s="126" t="str">
        <f>IF(月報!P2265&lt;&gt;"",月報!P2265,"")</f>
        <v/>
      </c>
      <c r="AL2265" s="126" t="str">
        <f>IF(月報!Q2265&lt;&gt;"",IF(月報!Q2265="平日残","",月報!Q2265),"")</f>
        <v/>
      </c>
      <c r="AM2265" s="126"/>
      <c r="AN2265" s="126" t="str">
        <f t="shared" si="722"/>
        <v/>
      </c>
      <c r="AO2265" s="126" t="str">
        <f>IF($E2265="","",VLOOKUP($E2265,カレンダマスタ!$A$5:$E$381,5,FALSE))</f>
        <v/>
      </c>
      <c r="AQ2265" s="196" t="str">
        <f>IF(G2265="","",IF(VLOOKUP(E2265,カレンダマスタ!$A$5:$D$381,4,FALSE)=0,"",1))</f>
        <v/>
      </c>
      <c r="AR2265" s="136" t="str">
        <f>IF($G2265="","",IF($AD2265="NSTC",INDEX(カレンダマスタ!$I$26:$O$31,MATCH($G2265,カレンダマスタ!$H$26:$H$31,1),MATCH($H2265,カレンダマスタ!$I$25:$O$25,1)),
IF($AD2265="CS本社",INDEX(カレンダマスタ!$I$36:$O$41,MATCH($G2265,カレンダマスタ!$H$36:$H$41,1),MATCH($H2265,カレンダマスタ!$I$35:$O$35,1)),
IF($AD2265="NS本社",INDEX(カレンダマスタ!$I$94:$O$99,MATCH($G2265,カレンダマスタ!$H$95:$H$100,1),MATCH($H2265,カレンダマスタ!$I$93:$O$93,1)),
IF($AD2265="ODC",INDEX(カレンダマスタ!$I$46:$O$51,MATCH($G2265,カレンダマスタ!$H$46:$H$51,1),MATCH($H2265,カレンダマスタ!$I$45:$O$45,1)),
IF($AD2265="NS東京TC",INDEX(カレンダマスタ!$I$56:$O$61,MATCH($G2265,カレンダマスタ!$H$56:$H$61,1),MATCH($H2265,カレンダマスタ!$I$55:$O$55,1)),""))))))</f>
        <v/>
      </c>
      <c r="AS2265" s="126" t="str">
        <f t="shared" si="733"/>
        <v/>
      </c>
      <c r="AU2265" s="137" t="str">
        <f>IF(E2265="","",VLOOKUP($E2265,カレンダマスタ!$A$4:$E$381,4,FALSE))</f>
        <v/>
      </c>
      <c r="AV2265" s="137" t="str">
        <f t="shared" si="725"/>
        <v/>
      </c>
      <c r="AW2265" s="137" t="str">
        <f t="shared" si="726"/>
        <v/>
      </c>
      <c r="AX2265" s="138" t="str">
        <f t="shared" si="727"/>
        <v/>
      </c>
      <c r="AY2265" s="138" t="str">
        <f t="shared" si="728"/>
        <v/>
      </c>
      <c r="AZ2265" s="130" t="str">
        <f>IF(AX2265&amp;AW2265="勤怠未設定","×",IF(AV2265="勤怠修正","×",IF(AC2265="外注","",IF(AA2265="",IF(AY2265&lt;&gt;"","×",""),IF(VLOOKUP(AA2265,カレンダマスタ!$H$66:$I$83,2,FALSE)&lt;&gt;AY2265,"×","OK")))))</f>
        <v/>
      </c>
      <c r="BC2265" s="137" t="str">
        <f>IF(E2265="","",VLOOKUP($E2265,カレンダマスタ!$A$4:$E$381,4,FALSE))</f>
        <v/>
      </c>
      <c r="BD2265" s="126" t="str">
        <f>IF(AC2265="社員","",IF(AG2265=0,"",IF(AD2265="NSTC",IF(COUNTIF(カレンダマスタ!$Q$5:$Q$32,G2265)=1,"OK","×"),
IF(AD2265="NS本社",IF(COUNTIF(カレンダマスタ!$T$5:$T$32,G2265)=1,"OK","×"),IF(COUNTIF(カレンダマスタ!$R$5:$R$32,G2265)=1,"OK","×")))))</f>
        <v/>
      </c>
      <c r="BE2265" s="126" t="str">
        <f>IF(AC2265="社員","",IF(G2265="","",IF(R2265&lt;&gt;"","",IF(AF2265="CS","OK",IF(VLOOKUP(E2265,カレンダマスタ!$A$5:$D$381,4,FALSE)&gt;0,"",IF(OR(G2265*24&gt;10.84,H2265*24&lt;14.5)=TRUE,"×","OK"))))))</f>
        <v/>
      </c>
      <c r="BF2265" s="126" t="str">
        <f t="shared" si="721"/>
        <v/>
      </c>
      <c r="BG2265" s="126" t="str">
        <f t="shared" si="734"/>
        <v/>
      </c>
      <c r="BI2265" s="130" t="str">
        <f t="shared" si="735"/>
        <v/>
      </c>
    </row>
    <row r="2266" spans="2:61">
      <c r="B2266" s="111"/>
      <c r="C2266" s="536"/>
      <c r="D2266" s="128"/>
      <c r="E2266" s="583"/>
      <c r="F2266" s="128"/>
      <c r="G2266" s="588"/>
      <c r="H2266" s="588"/>
      <c r="I2266" s="130"/>
      <c r="J2266" s="139"/>
      <c r="K2266" s="131"/>
      <c r="L2266" s="132"/>
      <c r="M2266" s="132"/>
      <c r="N2266" s="141"/>
      <c r="O2266" s="139"/>
      <c r="P2266" s="139"/>
      <c r="Q2266" s="139"/>
      <c r="R2266" s="133"/>
      <c r="S2266" s="134"/>
      <c r="T2266" s="434"/>
      <c r="U2266" s="429"/>
      <c r="V2266" s="429" t="str">
        <f t="shared" si="729"/>
        <v/>
      </c>
      <c r="W2266" s="298"/>
      <c r="X2266" s="129" t="str">
        <f t="shared" si="736"/>
        <v/>
      </c>
      <c r="Y2266" s="129" t="str">
        <f t="shared" si="730"/>
        <v/>
      </c>
      <c r="Z2266" s="129" t="str">
        <f t="shared" si="731"/>
        <v/>
      </c>
      <c r="AA2266" s="133" t="str">
        <f t="shared" si="724"/>
        <v/>
      </c>
      <c r="AC2266" s="186" t="str">
        <f>AC2261</f>
        <v/>
      </c>
      <c r="AD2266" s="187" t="str">
        <f>AD2261</f>
        <v/>
      </c>
      <c r="AE2266" s="187" t="str">
        <f>AE2261</f>
        <v/>
      </c>
      <c r="AF2266" s="187" t="str">
        <f>AF2261</f>
        <v/>
      </c>
      <c r="AG2266" s="204">
        <f t="shared" si="732"/>
        <v>0</v>
      </c>
      <c r="AI2266" s="135" t="str">
        <f>IF(月報!G2266&lt;&gt;"",月報!G2266,"")</f>
        <v/>
      </c>
      <c r="AJ2266" s="126" t="str">
        <f>IF(月報!W2266&lt;&gt;"",月報!W2266*24,"")</f>
        <v/>
      </c>
      <c r="AK2266" s="126" t="str">
        <f>IF(月報!P2266&lt;&gt;"",月報!P2266,"")</f>
        <v/>
      </c>
      <c r="AL2266" s="126" t="str">
        <f>IF(月報!Q2266&lt;&gt;"",IF(月報!Q2266="平日残","",月報!Q2266),"")</f>
        <v/>
      </c>
      <c r="AM2266" s="126"/>
      <c r="AN2266" s="126" t="str">
        <f t="shared" si="722"/>
        <v/>
      </c>
      <c r="AO2266" s="126" t="str">
        <f>IF($E2266="","",VLOOKUP($E2266,カレンダマスタ!$A$5:$E$381,5,FALSE))</f>
        <v/>
      </c>
      <c r="AQ2266" s="196" t="str">
        <f>IF(G2266="","",IF(VLOOKUP(E2266,カレンダマスタ!$A$5:$D$381,4,FALSE)=0,"",1))</f>
        <v/>
      </c>
      <c r="AR2266" s="136" t="str">
        <f>IF($G2266="","",IF($AD2266="NSTC",INDEX(カレンダマスタ!$I$26:$O$31,MATCH($G2266,カレンダマスタ!$H$26:$H$31,1),MATCH($H2266,カレンダマスタ!$I$25:$O$25,1)),
IF($AD2266="CS本社",INDEX(カレンダマスタ!$I$36:$O$41,MATCH($G2266,カレンダマスタ!$H$36:$H$41,1),MATCH($H2266,カレンダマスタ!$I$35:$O$35,1)),
IF($AD2266="NS本社",INDEX(カレンダマスタ!$I$94:$O$99,MATCH($G2266,カレンダマスタ!$H$95:$H$100,1),MATCH($H2266,カレンダマスタ!$I$93:$O$93,1)),
IF($AD2266="ODC",INDEX(カレンダマスタ!$I$46:$O$51,MATCH($G2266,カレンダマスタ!$H$46:$H$51,1),MATCH($H2266,カレンダマスタ!$I$45:$O$45,1)),
IF($AD2266="NS東京TC",INDEX(カレンダマスタ!$I$56:$O$61,MATCH($G2266,カレンダマスタ!$H$56:$H$61,1),MATCH($H2266,カレンダマスタ!$I$55:$O$55,1)),""))))))</f>
        <v/>
      </c>
      <c r="AS2266" s="126" t="str">
        <f t="shared" si="733"/>
        <v/>
      </c>
      <c r="AU2266" s="137" t="str">
        <f>IF(E2266="","",VLOOKUP($E2266,カレンダマスタ!$A$4:$E$381,4,FALSE))</f>
        <v/>
      </c>
      <c r="AV2266" s="137" t="str">
        <f t="shared" si="725"/>
        <v/>
      </c>
      <c r="AW2266" s="137" t="str">
        <f t="shared" si="726"/>
        <v/>
      </c>
      <c r="AX2266" s="138" t="str">
        <f t="shared" si="727"/>
        <v/>
      </c>
      <c r="AY2266" s="138" t="str">
        <f t="shared" si="728"/>
        <v/>
      </c>
      <c r="AZ2266" s="130" t="str">
        <f>IF(AX2266&amp;AW2266="勤怠未設定","×",IF(AV2266="勤怠修正","×",IF(AC2266="外注","",IF(AA2266="",IF(AY2266&lt;&gt;"","×",""),IF(VLOOKUP(AA2266,カレンダマスタ!$H$66:$I$83,2,FALSE)&lt;&gt;AY2266,"×","OK")))))</f>
        <v/>
      </c>
      <c r="BC2266" s="137" t="str">
        <f>IF(E2266="","",VLOOKUP($E2266,カレンダマスタ!$A$4:$E$381,4,FALSE))</f>
        <v/>
      </c>
      <c r="BD2266" s="126" t="str">
        <f>IF(AC2266="社員","",IF(AG2266=0,"",IF(AD2266="NSTC",IF(COUNTIF(カレンダマスタ!$Q$5:$Q$32,G2266)=1,"OK","×"),
IF(AD2266="NS本社",IF(COUNTIF(カレンダマスタ!$T$5:$T$32,G2266)=1,"OK","×"),IF(COUNTIF(カレンダマスタ!$R$5:$R$32,G2266)=1,"OK","×")))))</f>
        <v/>
      </c>
      <c r="BE2266" s="126" t="str">
        <f>IF(AC2266="社員","",IF(G2266="","",IF(R2266&lt;&gt;"","",IF(AF2266="CS","OK",IF(VLOOKUP(E2266,カレンダマスタ!$A$5:$D$381,4,FALSE)&gt;0,"",IF(OR(G2266*24&gt;10.84,H2266*24&lt;14.5)=TRUE,"×","OK"))))))</f>
        <v/>
      </c>
      <c r="BF2266" s="126" t="str">
        <f t="shared" si="721"/>
        <v/>
      </c>
      <c r="BG2266" s="126" t="str">
        <f t="shared" si="734"/>
        <v/>
      </c>
      <c r="BI2266" s="130" t="str">
        <f t="shared" si="735"/>
        <v/>
      </c>
    </row>
    <row r="2267" spans="2:61">
      <c r="B2267" s="111"/>
      <c r="C2267" s="537"/>
      <c r="D2267" s="142"/>
      <c r="E2267" s="584"/>
      <c r="F2267" s="142"/>
      <c r="G2267" s="589"/>
      <c r="H2267" s="589"/>
      <c r="I2267" s="144"/>
      <c r="J2267" s="148"/>
      <c r="K2267" s="145"/>
      <c r="L2267" s="146"/>
      <c r="M2267" s="146"/>
      <c r="N2267" s="147"/>
      <c r="O2267" s="148"/>
      <c r="P2267" s="148"/>
      <c r="Q2267" s="148"/>
      <c r="R2267" s="149"/>
      <c r="S2267" s="156"/>
      <c r="T2267" s="435"/>
      <c r="U2267" s="430"/>
      <c r="V2267" s="430" t="str">
        <f t="shared" si="729"/>
        <v/>
      </c>
      <c r="W2267" s="298"/>
      <c r="X2267" s="143" t="str">
        <f t="shared" si="736"/>
        <v/>
      </c>
      <c r="Y2267" s="143" t="str">
        <f t="shared" si="730"/>
        <v/>
      </c>
      <c r="Z2267" s="143" t="str">
        <f t="shared" si="731"/>
        <v/>
      </c>
      <c r="AA2267" s="149" t="str">
        <f t="shared" si="724"/>
        <v/>
      </c>
      <c r="AC2267" s="188" t="str">
        <f>AC2261</f>
        <v/>
      </c>
      <c r="AD2267" s="189" t="str">
        <f>AD2261</f>
        <v/>
      </c>
      <c r="AE2267" s="189" t="str">
        <f>AE2261</f>
        <v/>
      </c>
      <c r="AF2267" s="189" t="str">
        <f>AF2261</f>
        <v/>
      </c>
      <c r="AG2267" s="205">
        <f t="shared" si="732"/>
        <v>0</v>
      </c>
      <c r="AI2267" s="150" t="str">
        <f>IF(月報!G2267&lt;&gt;"",月報!G2267,"")</f>
        <v/>
      </c>
      <c r="AJ2267" s="151" t="str">
        <f>IF(月報!W2267&lt;&gt;"",月報!W2267*24,"")</f>
        <v/>
      </c>
      <c r="AK2267" s="151" t="str">
        <f>IF(月報!P2267&lt;&gt;"",月報!P2267,"")</f>
        <v/>
      </c>
      <c r="AL2267" s="151" t="str">
        <f>IF(月報!Q2267&lt;&gt;"",IF(月報!Q2267="平日残","",月報!Q2267),"")</f>
        <v/>
      </c>
      <c r="AM2267" s="151"/>
      <c r="AN2267" s="151" t="str">
        <f t="shared" si="722"/>
        <v/>
      </c>
      <c r="AO2267" s="151" t="str">
        <f>IF($E2267="","",VLOOKUP($E2267,カレンダマスタ!$A$5:$E$381,5,FALSE))</f>
        <v/>
      </c>
      <c r="AQ2267" s="197" t="str">
        <f>IF(G2267="","",IF(VLOOKUP(E2267,カレンダマスタ!$A$5:$D$381,4,FALSE)=0,"",1))</f>
        <v/>
      </c>
      <c r="AR2267" s="152" t="str">
        <f>IF($G2267="","",IF($AD2267="NSTC",INDEX(カレンダマスタ!$I$26:$O$31,MATCH($G2267,カレンダマスタ!$H$26:$H$31,1),MATCH($H2267,カレンダマスタ!$I$25:$O$25,1)),
IF($AD2267="CS本社",INDEX(カレンダマスタ!$I$36:$O$41,MATCH($G2267,カレンダマスタ!$H$36:$H$41,1),MATCH($H2267,カレンダマスタ!$I$35:$O$35,1)),
IF($AD2267="NS本社",INDEX(カレンダマスタ!$I$94:$O$99,MATCH($G2267,カレンダマスタ!$H$95:$H$100,1),MATCH($H2267,カレンダマスタ!$I$93:$O$93,1)),
IF($AD2267="ODC",INDEX(カレンダマスタ!$I$46:$O$51,MATCH($G2267,カレンダマスタ!$H$46:$H$51,1),MATCH($H2267,カレンダマスタ!$I$45:$O$45,1)),
IF($AD2267="NS東京TC",INDEX(カレンダマスタ!$I$56:$O$61,MATCH($G2267,カレンダマスタ!$H$56:$H$61,1),MATCH($H2267,カレンダマスタ!$I$55:$O$55,1)),""))))))</f>
        <v/>
      </c>
      <c r="AS2267" s="151" t="str">
        <f t="shared" si="733"/>
        <v/>
      </c>
      <c r="AU2267" s="153" t="str">
        <f>IF(E2267="","",VLOOKUP($E2267,カレンダマスタ!$A$4:$E$381,4,FALSE))</f>
        <v/>
      </c>
      <c r="AV2267" s="153" t="str">
        <f t="shared" si="725"/>
        <v/>
      </c>
      <c r="AW2267" s="153" t="str">
        <f t="shared" si="726"/>
        <v/>
      </c>
      <c r="AX2267" s="154" t="str">
        <f t="shared" si="727"/>
        <v/>
      </c>
      <c r="AY2267" s="154" t="str">
        <f t="shared" si="728"/>
        <v/>
      </c>
      <c r="AZ2267" s="144" t="str">
        <f>IF(AX2267&amp;AW2267="勤怠未設定","×",IF(AV2267="勤怠修正","×",IF(AC2267="外注","",IF(AA2267="",IF(AY2267&lt;&gt;"","×",""),IF(VLOOKUP(AA2267,カレンダマスタ!$H$66:$I$83,2,FALSE)&lt;&gt;AY2267,"×","OK")))))</f>
        <v/>
      </c>
      <c r="BC2267" s="153" t="str">
        <f>IF(E2267="","",VLOOKUP($E2267,カレンダマスタ!$A$4:$E$381,4,FALSE))</f>
        <v/>
      </c>
      <c r="BD2267" s="151" t="str">
        <f>IF(AC2267="社員","",IF(AG2267=0,"",IF(AD2267="NSTC",IF(COUNTIF(カレンダマスタ!$Q$5:$Q$32,G2267)=1,"OK","×"),
IF(AD2267="NS本社",IF(COUNTIF(カレンダマスタ!$T$5:$T$32,G2267)=1,"OK","×"),IF(COUNTIF(カレンダマスタ!$R$5:$R$32,G2267)=1,"OK","×")))))</f>
        <v/>
      </c>
      <c r="BE2267" s="151" t="str">
        <f>IF(AC2267="社員","",IF(G2267="","",IF(R2267&lt;&gt;"","",IF(AF2267="CS","OK",IF(VLOOKUP(E2267,カレンダマスタ!$A$5:$D$381,4,FALSE)&gt;0,"",IF(OR(G2267*24&gt;10.84,H2267*24&lt;14.5)=TRUE,"×","OK"))))))</f>
        <v/>
      </c>
      <c r="BF2267" s="151" t="str">
        <f t="shared" si="721"/>
        <v/>
      </c>
      <c r="BG2267" s="151" t="str">
        <f t="shared" si="734"/>
        <v/>
      </c>
      <c r="BI2267" s="144" t="str">
        <f t="shared" si="735"/>
        <v/>
      </c>
    </row>
    <row r="2268" spans="2:61">
      <c r="B2268" s="111"/>
      <c r="C2268" s="535"/>
      <c r="D2268" s="112"/>
      <c r="E2268" s="582"/>
      <c r="F2268" s="112"/>
      <c r="G2268" s="587"/>
      <c r="H2268" s="587"/>
      <c r="I2268" s="114"/>
      <c r="J2268" s="118"/>
      <c r="K2268" s="115"/>
      <c r="L2268" s="116"/>
      <c r="M2268" s="116"/>
      <c r="N2268" s="117"/>
      <c r="O2268" s="118"/>
      <c r="P2268" s="118"/>
      <c r="Q2268" s="118"/>
      <c r="R2268" s="119"/>
      <c r="S2268" s="120"/>
      <c r="T2268" s="433"/>
      <c r="U2268" s="431">
        <f>SUM(T2268:T2274)</f>
        <v>0</v>
      </c>
      <c r="V2268" s="431" t="str">
        <f t="shared" si="729"/>
        <v/>
      </c>
      <c r="W2268" s="298"/>
      <c r="X2268" s="113" t="str">
        <f t="shared" si="736"/>
        <v/>
      </c>
      <c r="Y2268" s="113" t="str">
        <f t="shared" si="730"/>
        <v/>
      </c>
      <c r="Z2268" s="113" t="str">
        <f t="shared" si="731"/>
        <v/>
      </c>
      <c r="AA2268" s="119" t="str">
        <f t="shared" si="724"/>
        <v/>
      </c>
      <c r="AC2268" s="190" t="str">
        <f>AC2261</f>
        <v/>
      </c>
      <c r="AD2268" s="191" t="str">
        <f>AD2261</f>
        <v/>
      </c>
      <c r="AE2268" s="191" t="str">
        <f>AE2261</f>
        <v/>
      </c>
      <c r="AF2268" s="191" t="str">
        <f>AF2261</f>
        <v/>
      </c>
      <c r="AG2268" s="206">
        <f t="shared" si="732"/>
        <v>0</v>
      </c>
      <c r="AI2268" s="155" t="str">
        <f>IF(月報!G2268&lt;&gt;"",月報!G2268,"")</f>
        <v/>
      </c>
      <c r="AJ2268" s="122" t="str">
        <f>IF(月報!W2268&lt;&gt;"",月報!W2268*24,"")</f>
        <v/>
      </c>
      <c r="AK2268" s="122" t="str">
        <f>IF(月報!P2268&lt;&gt;"",月報!P2268,"")</f>
        <v/>
      </c>
      <c r="AL2268" s="122" t="str">
        <f>IF(月報!Q2268&lt;&gt;"",IF(月報!Q2268="平日残","",月報!Q2268),"")</f>
        <v/>
      </c>
      <c r="AM2268" s="122"/>
      <c r="AN2268" s="122" t="str">
        <f t="shared" si="722"/>
        <v/>
      </c>
      <c r="AO2268" s="122" t="str">
        <f>IF($E2268="","",VLOOKUP($E2268,カレンダマスタ!$A$5:$E$381,5,FALSE))</f>
        <v/>
      </c>
      <c r="AQ2268" s="195" t="str">
        <f>IF(G2268="","",IF(VLOOKUP(E2268,カレンダマスタ!$A$5:$D$381,4,FALSE)=0,"",1))</f>
        <v/>
      </c>
      <c r="AR2268" s="123" t="str">
        <f>IF($G2268="","",IF($AD2268="NSTC",INDEX(カレンダマスタ!$I$26:$O$31,MATCH($G2268,カレンダマスタ!$H$26:$H$31,1),MATCH($H2268,カレンダマスタ!$I$25:$O$25,1)),
IF($AD2268="CS本社",INDEX(カレンダマスタ!$I$36:$O$41,MATCH($G2268,カレンダマスタ!$H$36:$H$41,1),MATCH($H2268,カレンダマスタ!$I$35:$O$35,1)),
IF($AD2268="NS本社",INDEX(カレンダマスタ!$I$94:$O$99,MATCH($G2268,カレンダマスタ!$H$95:$H$100,1),MATCH($H2268,カレンダマスタ!$I$93:$O$93,1)),
IF($AD2268="ODC",INDEX(カレンダマスタ!$I$46:$O$51,MATCH($G2268,カレンダマスタ!$H$46:$H$51,1),MATCH($H2268,カレンダマスタ!$I$45:$O$45,1)),
IF($AD2268="NS東京TC",INDEX(カレンダマスタ!$I$56:$O$61,MATCH($G2268,カレンダマスタ!$H$56:$H$61,1),MATCH($H2268,カレンダマスタ!$I$55:$O$55,1)),""))))))</f>
        <v/>
      </c>
      <c r="AS2268" s="122" t="str">
        <f t="shared" si="733"/>
        <v/>
      </c>
      <c r="AU2268" s="124" t="str">
        <f>IF(E2268="","",VLOOKUP($E2268,カレンダマスタ!$A$4:$E$381,4,FALSE))</f>
        <v/>
      </c>
      <c r="AV2268" s="124" t="str">
        <f t="shared" si="725"/>
        <v/>
      </c>
      <c r="AW2268" s="124" t="str">
        <f t="shared" si="726"/>
        <v/>
      </c>
      <c r="AX2268" s="125" t="str">
        <f t="shared" si="727"/>
        <v/>
      </c>
      <c r="AY2268" s="125" t="str">
        <f t="shared" si="728"/>
        <v/>
      </c>
      <c r="AZ2268" s="114" t="str">
        <f>IF(AX2268&amp;AW2268="勤怠未設定","×",IF(AV2268="勤怠修正","×",IF(AC2268="外注","",IF(AA2268="",IF(AY2268&lt;&gt;"","×",""),IF(VLOOKUP(AA2268,カレンダマスタ!$H$66:$I$83,2,FALSE)&lt;&gt;AY2268,"×","OK")))))</f>
        <v/>
      </c>
      <c r="BC2268" s="124" t="str">
        <f>IF(E2268="","",VLOOKUP($E2268,カレンダマスタ!$A$4:$E$381,4,FALSE))</f>
        <v/>
      </c>
      <c r="BD2268" s="122" t="str">
        <f>IF(AC2268="社員","",IF(AG2268=0,"",IF(AD2268="NSTC",IF(COUNTIF(カレンダマスタ!$Q$5:$Q$32,G2268)=1,"OK","×"),
IF(AD2268="NS本社",IF(COUNTIF(カレンダマスタ!$T$5:$T$32,G2268)=1,"OK","×"),IF(COUNTIF(カレンダマスタ!$R$5:$R$32,G2268)=1,"OK","×")))))</f>
        <v/>
      </c>
      <c r="BE2268" s="122" t="str">
        <f>IF(AC2268="社員","",IF(G2268="","",IF(R2268&lt;&gt;"","",IF(AF2268="CS","OK",IF(VLOOKUP(E2268,カレンダマスタ!$A$5:$D$381,4,FALSE)&gt;0,"",IF(OR(G2268*24&gt;10.84,H2268*24&lt;14.5)=TRUE,"×","OK"))))))</f>
        <v/>
      </c>
      <c r="BF2268" s="122" t="str">
        <f t="shared" si="721"/>
        <v/>
      </c>
      <c r="BG2268" s="122" t="str">
        <f t="shared" si="734"/>
        <v/>
      </c>
      <c r="BI2268" s="114" t="str">
        <f t="shared" si="735"/>
        <v/>
      </c>
    </row>
    <row r="2269" spans="2:61">
      <c r="B2269" s="111"/>
      <c r="C2269" s="536"/>
      <c r="D2269" s="128"/>
      <c r="E2269" s="583"/>
      <c r="F2269" s="128"/>
      <c r="G2269" s="588"/>
      <c r="H2269" s="588"/>
      <c r="I2269" s="130"/>
      <c r="J2269" s="139"/>
      <c r="K2269" s="131"/>
      <c r="L2269" s="132"/>
      <c r="M2269" s="132"/>
      <c r="N2269" s="141"/>
      <c r="O2269" s="139"/>
      <c r="P2269" s="139"/>
      <c r="Q2269" s="139"/>
      <c r="R2269" s="133"/>
      <c r="S2269" s="134"/>
      <c r="T2269" s="434"/>
      <c r="U2269" s="429"/>
      <c r="V2269" s="429" t="str">
        <f t="shared" si="729"/>
        <v/>
      </c>
      <c r="W2269" s="298"/>
      <c r="X2269" s="129" t="str">
        <f t="shared" si="736"/>
        <v/>
      </c>
      <c r="Y2269" s="129" t="str">
        <f t="shared" si="730"/>
        <v/>
      </c>
      <c r="Z2269" s="129" t="str">
        <f t="shared" si="731"/>
        <v/>
      </c>
      <c r="AA2269" s="133" t="str">
        <f t="shared" si="724"/>
        <v/>
      </c>
      <c r="AC2269" s="186" t="str">
        <f>AC2261</f>
        <v/>
      </c>
      <c r="AD2269" s="187" t="str">
        <f>AD2261</f>
        <v/>
      </c>
      <c r="AE2269" s="187" t="str">
        <f>AE2261</f>
        <v/>
      </c>
      <c r="AF2269" s="187" t="str">
        <f>AF2261</f>
        <v/>
      </c>
      <c r="AG2269" s="204">
        <f t="shared" si="732"/>
        <v>0</v>
      </c>
      <c r="AI2269" s="135" t="str">
        <f>IF(月報!G2269&lt;&gt;"",月報!G2269,"")</f>
        <v/>
      </c>
      <c r="AJ2269" s="126" t="str">
        <f>IF(月報!W2269&lt;&gt;"",月報!W2269*24,"")</f>
        <v/>
      </c>
      <c r="AK2269" s="126" t="str">
        <f>IF(月報!P2269&lt;&gt;"",月報!P2269,"")</f>
        <v/>
      </c>
      <c r="AL2269" s="126" t="str">
        <f>IF(月報!Q2269&lt;&gt;"",IF(月報!Q2269="平日残","",月報!Q2269),"")</f>
        <v/>
      </c>
      <c r="AM2269" s="126"/>
      <c r="AN2269" s="126" t="str">
        <f t="shared" si="722"/>
        <v/>
      </c>
      <c r="AO2269" s="126" t="str">
        <f>IF($E2269="","",VLOOKUP($E2269,カレンダマスタ!$A$5:$E$381,5,FALSE))</f>
        <v/>
      </c>
      <c r="AQ2269" s="196" t="str">
        <f>IF(G2269="","",IF(VLOOKUP(E2269,カレンダマスタ!$A$5:$D$381,4,FALSE)=0,"",1))</f>
        <v/>
      </c>
      <c r="AR2269" s="136" t="str">
        <f>IF($G2269="","",IF($AD2269="NSTC",INDEX(カレンダマスタ!$I$26:$O$31,MATCH($G2269,カレンダマスタ!$H$26:$H$31,1),MATCH($H2269,カレンダマスタ!$I$25:$O$25,1)),
IF($AD2269="CS本社",INDEX(カレンダマスタ!$I$36:$O$41,MATCH($G2269,カレンダマスタ!$H$36:$H$41,1),MATCH($H2269,カレンダマスタ!$I$35:$O$35,1)),
IF($AD2269="NS本社",INDEX(カレンダマスタ!$I$94:$O$99,MATCH($G2269,カレンダマスタ!$H$95:$H$100,1),MATCH($H2269,カレンダマスタ!$I$93:$O$93,1)),
IF($AD2269="ODC",INDEX(カレンダマスタ!$I$46:$O$51,MATCH($G2269,カレンダマスタ!$H$46:$H$51,1),MATCH($H2269,カレンダマスタ!$I$45:$O$45,1)),
IF($AD2269="NS東京TC",INDEX(カレンダマスタ!$I$56:$O$61,MATCH($G2269,カレンダマスタ!$H$56:$H$61,1),MATCH($H2269,カレンダマスタ!$I$55:$O$55,1)),""))))))</f>
        <v/>
      </c>
      <c r="AS2269" s="126" t="str">
        <f t="shared" si="733"/>
        <v/>
      </c>
      <c r="AU2269" s="137" t="str">
        <f>IF(E2269="","",VLOOKUP($E2269,カレンダマスタ!$A$4:$E$381,4,FALSE))</f>
        <v/>
      </c>
      <c r="AV2269" s="137" t="str">
        <f t="shared" si="725"/>
        <v/>
      </c>
      <c r="AW2269" s="137" t="str">
        <f t="shared" si="726"/>
        <v/>
      </c>
      <c r="AX2269" s="138" t="str">
        <f t="shared" si="727"/>
        <v/>
      </c>
      <c r="AY2269" s="138" t="str">
        <f t="shared" si="728"/>
        <v/>
      </c>
      <c r="AZ2269" s="130" t="str">
        <f>IF(AX2269&amp;AW2269="勤怠未設定","×",IF(AV2269="勤怠修正","×",IF(AC2269="外注","",IF(AA2269="",IF(AY2269&lt;&gt;"","×",""),IF(VLOOKUP(AA2269,カレンダマスタ!$H$66:$I$83,2,FALSE)&lt;&gt;AY2269,"×","OK")))))</f>
        <v/>
      </c>
      <c r="BC2269" s="137" t="str">
        <f>IF(E2269="","",VLOOKUP($E2269,カレンダマスタ!$A$4:$E$381,4,FALSE))</f>
        <v/>
      </c>
      <c r="BD2269" s="126" t="str">
        <f>IF(AC2269="社員","",IF(AG2269=0,"",IF(AD2269="NSTC",IF(COUNTIF(カレンダマスタ!$Q$5:$Q$32,G2269)=1,"OK","×"),
IF(AD2269="NS本社",IF(COUNTIF(カレンダマスタ!$T$5:$T$32,G2269)=1,"OK","×"),IF(COUNTIF(カレンダマスタ!$R$5:$R$32,G2269)=1,"OK","×")))))</f>
        <v/>
      </c>
      <c r="BE2269" s="126" t="str">
        <f>IF(AC2269="社員","",IF(G2269="","",IF(R2269&lt;&gt;"","",IF(AF2269="CS","OK",IF(VLOOKUP(E2269,カレンダマスタ!$A$5:$D$381,4,FALSE)&gt;0,"",IF(OR(G2269*24&gt;10.84,H2269*24&lt;14.5)=TRUE,"×","OK"))))))</f>
        <v/>
      </c>
      <c r="BF2269" s="126" t="str">
        <f t="shared" si="721"/>
        <v/>
      </c>
      <c r="BG2269" s="126" t="str">
        <f t="shared" si="734"/>
        <v/>
      </c>
      <c r="BI2269" s="130" t="str">
        <f t="shared" si="735"/>
        <v/>
      </c>
    </row>
    <row r="2270" spans="2:61">
      <c r="B2270" s="111"/>
      <c r="C2270" s="536"/>
      <c r="D2270" s="128"/>
      <c r="E2270" s="583"/>
      <c r="F2270" s="128"/>
      <c r="G2270" s="588"/>
      <c r="H2270" s="588"/>
      <c r="I2270" s="130"/>
      <c r="J2270" s="139"/>
      <c r="K2270" s="131"/>
      <c r="L2270" s="132"/>
      <c r="M2270" s="132"/>
      <c r="N2270" s="141"/>
      <c r="O2270" s="139"/>
      <c r="P2270" s="139"/>
      <c r="Q2270" s="139"/>
      <c r="R2270" s="133"/>
      <c r="S2270" s="134"/>
      <c r="T2270" s="434"/>
      <c r="U2270" s="429"/>
      <c r="V2270" s="429" t="str">
        <f t="shared" si="729"/>
        <v/>
      </c>
      <c r="W2270" s="298"/>
      <c r="X2270" s="129" t="str">
        <f t="shared" si="736"/>
        <v/>
      </c>
      <c r="Y2270" s="129" t="str">
        <f t="shared" si="730"/>
        <v/>
      </c>
      <c r="Z2270" s="129" t="str">
        <f t="shared" si="731"/>
        <v/>
      </c>
      <c r="AA2270" s="133" t="str">
        <f t="shared" si="724"/>
        <v/>
      </c>
      <c r="AC2270" s="186" t="str">
        <f>AC2261</f>
        <v/>
      </c>
      <c r="AD2270" s="187" t="str">
        <f>AD2261</f>
        <v/>
      </c>
      <c r="AE2270" s="187" t="str">
        <f>AE2261</f>
        <v/>
      </c>
      <c r="AF2270" s="187" t="str">
        <f>AF2261</f>
        <v/>
      </c>
      <c r="AG2270" s="204">
        <f t="shared" si="732"/>
        <v>0</v>
      </c>
      <c r="AI2270" s="135" t="str">
        <f>IF(月報!G2270&lt;&gt;"",月報!G2270,"")</f>
        <v/>
      </c>
      <c r="AJ2270" s="126" t="str">
        <f>IF(月報!W2270&lt;&gt;"",月報!W2270*24,"")</f>
        <v/>
      </c>
      <c r="AK2270" s="126" t="str">
        <f>IF(月報!P2270&lt;&gt;"",月報!P2270,"")</f>
        <v/>
      </c>
      <c r="AL2270" s="126" t="str">
        <f>IF(月報!Q2270&lt;&gt;"",IF(月報!Q2270="平日残","",月報!Q2270),"")</f>
        <v/>
      </c>
      <c r="AM2270" s="126"/>
      <c r="AN2270" s="126" t="str">
        <f t="shared" si="722"/>
        <v/>
      </c>
      <c r="AO2270" s="126" t="str">
        <f>IF($E2270="","",VLOOKUP($E2270,カレンダマスタ!$A$5:$E$381,5,FALSE))</f>
        <v/>
      </c>
      <c r="AQ2270" s="196" t="str">
        <f>IF(G2270="","",IF(VLOOKUP(E2270,カレンダマスタ!$A$5:$D$381,4,FALSE)=0,"",1))</f>
        <v/>
      </c>
      <c r="AR2270" s="136" t="str">
        <f>IF($G2270="","",IF($AD2270="NSTC",INDEX(カレンダマスタ!$I$26:$O$31,MATCH($G2270,カレンダマスタ!$H$26:$H$31,1),MATCH($H2270,カレンダマスタ!$I$25:$O$25,1)),
IF($AD2270="CS本社",INDEX(カレンダマスタ!$I$36:$O$41,MATCH($G2270,カレンダマスタ!$H$36:$H$41,1),MATCH($H2270,カレンダマスタ!$I$35:$O$35,1)),
IF($AD2270="NS本社",INDEX(カレンダマスタ!$I$94:$O$99,MATCH($G2270,カレンダマスタ!$H$95:$H$100,1),MATCH($H2270,カレンダマスタ!$I$93:$O$93,1)),
IF($AD2270="ODC",INDEX(カレンダマスタ!$I$46:$O$51,MATCH($G2270,カレンダマスタ!$H$46:$H$51,1),MATCH($H2270,カレンダマスタ!$I$45:$O$45,1)),
IF($AD2270="NS東京TC",INDEX(カレンダマスタ!$I$56:$O$61,MATCH($G2270,カレンダマスタ!$H$56:$H$61,1),MATCH($H2270,カレンダマスタ!$I$55:$O$55,1)),""))))))</f>
        <v/>
      </c>
      <c r="AS2270" s="126" t="str">
        <f t="shared" si="733"/>
        <v/>
      </c>
      <c r="AU2270" s="137" t="str">
        <f>IF(E2270="","",VLOOKUP($E2270,カレンダマスタ!$A$4:$E$381,4,FALSE))</f>
        <v/>
      </c>
      <c r="AV2270" s="137" t="str">
        <f t="shared" si="725"/>
        <v/>
      </c>
      <c r="AW2270" s="137" t="str">
        <f t="shared" si="726"/>
        <v/>
      </c>
      <c r="AX2270" s="138" t="str">
        <f t="shared" si="727"/>
        <v/>
      </c>
      <c r="AY2270" s="138" t="str">
        <f t="shared" si="728"/>
        <v/>
      </c>
      <c r="AZ2270" s="130" t="str">
        <f>IF(AX2270&amp;AW2270="勤怠未設定","×",IF(AV2270="勤怠修正","×",IF(AC2270="外注","",IF(AA2270="",IF(AY2270&lt;&gt;"","×",""),IF(VLOOKUP(AA2270,カレンダマスタ!$H$66:$I$83,2,FALSE)&lt;&gt;AY2270,"×","OK")))))</f>
        <v/>
      </c>
      <c r="BC2270" s="137" t="str">
        <f>IF(E2270="","",VLOOKUP($E2270,カレンダマスタ!$A$4:$E$381,4,FALSE))</f>
        <v/>
      </c>
      <c r="BD2270" s="126" t="str">
        <f>IF(AC2270="社員","",IF(AG2270=0,"",IF(AD2270="NSTC",IF(COUNTIF(カレンダマスタ!$Q$5:$Q$32,G2270)=1,"OK","×"),
IF(AD2270="NS本社",IF(COUNTIF(カレンダマスタ!$T$5:$T$32,G2270)=1,"OK","×"),IF(COUNTIF(カレンダマスタ!$R$5:$R$32,G2270)=1,"OK","×")))))</f>
        <v/>
      </c>
      <c r="BE2270" s="126" t="str">
        <f>IF(AC2270="社員","",IF(G2270="","",IF(R2270&lt;&gt;"","",IF(AF2270="CS","OK",IF(VLOOKUP(E2270,カレンダマスタ!$A$5:$D$381,4,FALSE)&gt;0,"",IF(OR(G2270*24&gt;10.84,H2270*24&lt;14.5)=TRUE,"×","OK"))))))</f>
        <v/>
      </c>
      <c r="BF2270" s="126" t="str">
        <f t="shared" si="721"/>
        <v/>
      </c>
      <c r="BG2270" s="126" t="str">
        <f t="shared" si="734"/>
        <v/>
      </c>
      <c r="BI2270" s="130" t="str">
        <f t="shared" si="735"/>
        <v/>
      </c>
    </row>
    <row r="2271" spans="2:61">
      <c r="B2271" s="111"/>
      <c r="C2271" s="536"/>
      <c r="D2271" s="128"/>
      <c r="E2271" s="583"/>
      <c r="F2271" s="128"/>
      <c r="G2271" s="588"/>
      <c r="H2271" s="588"/>
      <c r="I2271" s="130"/>
      <c r="J2271" s="139"/>
      <c r="K2271" s="131"/>
      <c r="L2271" s="132"/>
      <c r="M2271" s="132"/>
      <c r="N2271" s="141"/>
      <c r="O2271" s="139"/>
      <c r="P2271" s="139"/>
      <c r="Q2271" s="139"/>
      <c r="R2271" s="133"/>
      <c r="S2271" s="134"/>
      <c r="T2271" s="434"/>
      <c r="U2271" s="429"/>
      <c r="V2271" s="429" t="str">
        <f t="shared" si="729"/>
        <v/>
      </c>
      <c r="W2271" s="298"/>
      <c r="X2271" s="129" t="str">
        <f t="shared" si="736"/>
        <v/>
      </c>
      <c r="Y2271" s="129" t="str">
        <f t="shared" si="730"/>
        <v/>
      </c>
      <c r="Z2271" s="129" t="str">
        <f t="shared" si="731"/>
        <v/>
      </c>
      <c r="AA2271" s="133" t="str">
        <f t="shared" si="724"/>
        <v/>
      </c>
      <c r="AC2271" s="186" t="str">
        <f>AC2261</f>
        <v/>
      </c>
      <c r="AD2271" s="187" t="str">
        <f>AD2261</f>
        <v/>
      </c>
      <c r="AE2271" s="187" t="str">
        <f>AE2261</f>
        <v/>
      </c>
      <c r="AF2271" s="187" t="str">
        <f>AF2261</f>
        <v/>
      </c>
      <c r="AG2271" s="204">
        <f t="shared" si="732"/>
        <v>0</v>
      </c>
      <c r="AI2271" s="140" t="str">
        <f>IF(月報!G2271&lt;&gt;"",月報!G2271,"")</f>
        <v/>
      </c>
      <c r="AJ2271" s="126" t="str">
        <f>IF(月報!W2271&lt;&gt;"",月報!W2271*24,"")</f>
        <v/>
      </c>
      <c r="AK2271" s="126" t="str">
        <f>IF(月報!P2271&lt;&gt;"",月報!P2271,"")</f>
        <v/>
      </c>
      <c r="AL2271" s="126" t="str">
        <f>IF(月報!Q2271&lt;&gt;"",IF(月報!Q2271="平日残","",月報!Q2271),"")</f>
        <v/>
      </c>
      <c r="AM2271" s="126"/>
      <c r="AN2271" s="126" t="str">
        <f t="shared" si="722"/>
        <v/>
      </c>
      <c r="AO2271" s="126" t="str">
        <f>IF($E2271="","",VLOOKUP($E2271,カレンダマスタ!$A$5:$E$381,5,FALSE))</f>
        <v/>
      </c>
      <c r="AQ2271" s="196" t="str">
        <f>IF(G2271="","",IF(VLOOKUP(E2271,カレンダマスタ!$A$5:$D$381,4,FALSE)=0,"",1))</f>
        <v/>
      </c>
      <c r="AR2271" s="136" t="str">
        <f>IF($G2271="","",IF($AD2271="NSTC",INDEX(カレンダマスタ!$I$26:$O$31,MATCH($G2271,カレンダマスタ!$H$26:$H$31,1),MATCH($H2271,カレンダマスタ!$I$25:$O$25,1)),
IF($AD2271="CS本社",INDEX(カレンダマスタ!$I$36:$O$41,MATCH($G2271,カレンダマスタ!$H$36:$H$41,1),MATCH($H2271,カレンダマスタ!$I$35:$O$35,1)),
IF($AD2271="NS本社",INDEX(カレンダマスタ!$I$94:$O$99,MATCH($G2271,カレンダマスタ!$H$95:$H$100,1),MATCH($H2271,カレンダマスタ!$I$93:$O$93,1)),
IF($AD2271="ODC",INDEX(カレンダマスタ!$I$46:$O$51,MATCH($G2271,カレンダマスタ!$H$46:$H$51,1),MATCH($H2271,カレンダマスタ!$I$45:$O$45,1)),
IF($AD2271="NS東京TC",INDEX(カレンダマスタ!$I$56:$O$61,MATCH($G2271,カレンダマスタ!$H$56:$H$61,1),MATCH($H2271,カレンダマスタ!$I$55:$O$55,1)),""))))))</f>
        <v/>
      </c>
      <c r="AS2271" s="126" t="str">
        <f t="shared" si="733"/>
        <v/>
      </c>
      <c r="AU2271" s="137" t="str">
        <f>IF(E2271="","",VLOOKUP($E2271,カレンダマスタ!$A$4:$E$381,4,FALSE))</f>
        <v/>
      </c>
      <c r="AV2271" s="137" t="str">
        <f t="shared" si="725"/>
        <v/>
      </c>
      <c r="AW2271" s="137" t="str">
        <f t="shared" si="726"/>
        <v/>
      </c>
      <c r="AX2271" s="138" t="str">
        <f t="shared" si="727"/>
        <v/>
      </c>
      <c r="AY2271" s="138" t="str">
        <f t="shared" si="728"/>
        <v/>
      </c>
      <c r="AZ2271" s="130" t="str">
        <f>IF(AX2271&amp;AW2271="勤怠未設定","×",IF(AV2271="勤怠修正","×",IF(AC2271="外注","",IF(AA2271="",IF(AY2271&lt;&gt;"","×",""),IF(VLOOKUP(AA2271,カレンダマスタ!$H$66:$I$83,2,FALSE)&lt;&gt;AY2271,"×","OK")))))</f>
        <v/>
      </c>
      <c r="BC2271" s="137" t="str">
        <f>IF(E2271="","",VLOOKUP($E2271,カレンダマスタ!$A$4:$E$381,4,FALSE))</f>
        <v/>
      </c>
      <c r="BD2271" s="126" t="str">
        <f>IF(AC2271="社員","",IF(AG2271=0,"",IF(AD2271="NSTC",IF(COUNTIF(カレンダマスタ!$Q$5:$Q$32,G2271)=1,"OK","×"),
IF(AD2271="NS本社",IF(COUNTIF(カレンダマスタ!$T$5:$T$32,G2271)=1,"OK","×"),IF(COUNTIF(カレンダマスタ!$R$5:$R$32,G2271)=1,"OK","×")))))</f>
        <v/>
      </c>
      <c r="BE2271" s="126" t="str">
        <f>IF(AC2271="社員","",IF(G2271="","",IF(R2271&lt;&gt;"","",IF(AF2271="CS","OK",IF(VLOOKUP(E2271,カレンダマスタ!$A$5:$D$381,4,FALSE)&gt;0,"",IF(OR(G2271*24&gt;10.84,H2271*24&lt;14.5)=TRUE,"×","OK"))))))</f>
        <v/>
      </c>
      <c r="BF2271" s="126" t="str">
        <f t="shared" si="721"/>
        <v/>
      </c>
      <c r="BG2271" s="126" t="str">
        <f t="shared" si="734"/>
        <v/>
      </c>
      <c r="BI2271" s="130" t="str">
        <f t="shared" si="735"/>
        <v/>
      </c>
    </row>
    <row r="2272" spans="2:61">
      <c r="B2272" s="111"/>
      <c r="C2272" s="536"/>
      <c r="D2272" s="128"/>
      <c r="E2272" s="583"/>
      <c r="F2272" s="128"/>
      <c r="G2272" s="588"/>
      <c r="H2272" s="588"/>
      <c r="I2272" s="130"/>
      <c r="J2272" s="139"/>
      <c r="K2272" s="131"/>
      <c r="L2272" s="132"/>
      <c r="M2272" s="132"/>
      <c r="N2272" s="141"/>
      <c r="O2272" s="139"/>
      <c r="P2272" s="139"/>
      <c r="Q2272" s="139"/>
      <c r="R2272" s="133"/>
      <c r="S2272" s="134"/>
      <c r="T2272" s="434"/>
      <c r="U2272" s="429"/>
      <c r="V2272" s="429" t="str">
        <f t="shared" si="729"/>
        <v/>
      </c>
      <c r="W2272" s="298"/>
      <c r="X2272" s="129" t="str">
        <f t="shared" si="736"/>
        <v/>
      </c>
      <c r="Y2272" s="129" t="str">
        <f t="shared" si="730"/>
        <v/>
      </c>
      <c r="Z2272" s="129" t="str">
        <f t="shared" si="731"/>
        <v/>
      </c>
      <c r="AA2272" s="133" t="str">
        <f t="shared" si="724"/>
        <v/>
      </c>
      <c r="AC2272" s="186" t="str">
        <f>AC2261</f>
        <v/>
      </c>
      <c r="AD2272" s="187" t="str">
        <f>AD2261</f>
        <v/>
      </c>
      <c r="AE2272" s="187" t="str">
        <f>AE2261</f>
        <v/>
      </c>
      <c r="AF2272" s="187" t="str">
        <f>AF2261</f>
        <v/>
      </c>
      <c r="AG2272" s="204">
        <f t="shared" si="732"/>
        <v>0</v>
      </c>
      <c r="AI2272" s="140" t="str">
        <f>IF(月報!G2272&lt;&gt;"",月報!G2272,"")</f>
        <v/>
      </c>
      <c r="AJ2272" s="126" t="str">
        <f>IF(月報!W2272&lt;&gt;"",月報!W2272*24,"")</f>
        <v/>
      </c>
      <c r="AK2272" s="126" t="str">
        <f>IF(月報!P2272&lt;&gt;"",月報!P2272,"")</f>
        <v/>
      </c>
      <c r="AL2272" s="126" t="str">
        <f>IF(月報!Q2272&lt;&gt;"",IF(月報!Q2272="平日残","",月報!Q2272),"")</f>
        <v/>
      </c>
      <c r="AM2272" s="126"/>
      <c r="AN2272" s="126" t="str">
        <f t="shared" si="722"/>
        <v/>
      </c>
      <c r="AO2272" s="126" t="str">
        <f>IF($E2272="","",VLOOKUP($E2272,カレンダマスタ!$A$5:$E$381,5,FALSE))</f>
        <v/>
      </c>
      <c r="AQ2272" s="196" t="str">
        <f>IF(G2272="","",IF(VLOOKUP(E2272,カレンダマスタ!$A$5:$D$381,4,FALSE)=0,"",1))</f>
        <v/>
      </c>
      <c r="AR2272" s="136" t="str">
        <f>IF($G2272="","",IF($AD2272="NSTC",INDEX(カレンダマスタ!$I$26:$O$31,MATCH($G2272,カレンダマスタ!$H$26:$H$31,1),MATCH($H2272,カレンダマスタ!$I$25:$O$25,1)),
IF($AD2272="CS本社",INDEX(カレンダマスタ!$I$36:$O$41,MATCH($G2272,カレンダマスタ!$H$36:$H$41,1),MATCH($H2272,カレンダマスタ!$I$35:$O$35,1)),
IF($AD2272="NS本社",INDEX(カレンダマスタ!$I$94:$O$99,MATCH($G2272,カレンダマスタ!$H$95:$H$100,1),MATCH($H2272,カレンダマスタ!$I$93:$O$93,1)),
IF($AD2272="ODC",INDEX(カレンダマスタ!$I$46:$O$51,MATCH($G2272,カレンダマスタ!$H$46:$H$51,1),MATCH($H2272,カレンダマスタ!$I$45:$O$45,1)),
IF($AD2272="NS東京TC",INDEX(カレンダマスタ!$I$56:$O$61,MATCH($G2272,カレンダマスタ!$H$56:$H$61,1),MATCH($H2272,カレンダマスタ!$I$55:$O$55,1)),""))))))</f>
        <v/>
      </c>
      <c r="AS2272" s="126" t="str">
        <f t="shared" si="733"/>
        <v/>
      </c>
      <c r="AU2272" s="137" t="str">
        <f>IF(E2272="","",VLOOKUP($E2272,カレンダマスタ!$A$4:$E$381,4,FALSE))</f>
        <v/>
      </c>
      <c r="AV2272" s="137" t="str">
        <f t="shared" si="725"/>
        <v/>
      </c>
      <c r="AW2272" s="137" t="str">
        <f t="shared" si="726"/>
        <v/>
      </c>
      <c r="AX2272" s="138" t="str">
        <f t="shared" si="727"/>
        <v/>
      </c>
      <c r="AY2272" s="138" t="str">
        <f t="shared" si="728"/>
        <v/>
      </c>
      <c r="AZ2272" s="130" t="str">
        <f>IF(AX2272&amp;AW2272="勤怠未設定","×",IF(AV2272="勤怠修正","×",IF(AC2272="外注","",IF(AA2272="",IF(AY2272&lt;&gt;"","×",""),IF(VLOOKUP(AA2272,カレンダマスタ!$H$66:$I$83,2,FALSE)&lt;&gt;AY2272,"×","OK")))))</f>
        <v/>
      </c>
      <c r="BC2272" s="137" t="str">
        <f>IF(E2272="","",VLOOKUP($E2272,カレンダマスタ!$A$4:$E$381,4,FALSE))</f>
        <v/>
      </c>
      <c r="BD2272" s="126" t="str">
        <f>IF(AC2272="社員","",IF(AG2272=0,"",IF(AD2272="NSTC",IF(COUNTIF(カレンダマスタ!$Q$5:$Q$32,G2272)=1,"OK","×"),
IF(AD2272="NS本社",IF(COUNTIF(カレンダマスタ!$T$5:$T$32,G2272)=1,"OK","×"),IF(COUNTIF(カレンダマスタ!$R$5:$R$32,G2272)=1,"OK","×")))))</f>
        <v/>
      </c>
      <c r="BE2272" s="126" t="str">
        <f>IF(AC2272="社員","",IF(G2272="","",IF(R2272&lt;&gt;"","",IF(AF2272="CS","OK",IF(VLOOKUP(E2272,カレンダマスタ!$A$5:$D$381,4,FALSE)&gt;0,"",IF(OR(G2272*24&gt;10.84,H2272*24&lt;14.5)=TRUE,"×","OK"))))))</f>
        <v/>
      </c>
      <c r="BF2272" s="126" t="str">
        <f t="shared" si="721"/>
        <v/>
      </c>
      <c r="BG2272" s="126" t="str">
        <f t="shared" si="734"/>
        <v/>
      </c>
      <c r="BI2272" s="130" t="str">
        <f t="shared" si="735"/>
        <v/>
      </c>
    </row>
    <row r="2273" spans="2:61">
      <c r="B2273" s="111"/>
      <c r="C2273" s="536"/>
      <c r="D2273" s="128"/>
      <c r="E2273" s="583"/>
      <c r="F2273" s="128"/>
      <c r="G2273" s="588"/>
      <c r="H2273" s="588"/>
      <c r="I2273" s="130"/>
      <c r="J2273" s="139"/>
      <c r="K2273" s="131"/>
      <c r="L2273" s="132"/>
      <c r="M2273" s="132"/>
      <c r="N2273" s="141"/>
      <c r="O2273" s="139"/>
      <c r="P2273" s="139"/>
      <c r="Q2273" s="139"/>
      <c r="R2273" s="133"/>
      <c r="S2273" s="134"/>
      <c r="T2273" s="434"/>
      <c r="U2273" s="429"/>
      <c r="V2273" s="429" t="str">
        <f t="shared" si="729"/>
        <v/>
      </c>
      <c r="W2273" s="298"/>
      <c r="X2273" s="129" t="str">
        <f t="shared" si="736"/>
        <v/>
      </c>
      <c r="Y2273" s="129" t="str">
        <f t="shared" si="730"/>
        <v/>
      </c>
      <c r="Z2273" s="129" t="str">
        <f t="shared" si="731"/>
        <v/>
      </c>
      <c r="AA2273" s="133" t="str">
        <f t="shared" si="724"/>
        <v/>
      </c>
      <c r="AC2273" s="186" t="str">
        <f>AC2261</f>
        <v/>
      </c>
      <c r="AD2273" s="187" t="str">
        <f>AD2261</f>
        <v/>
      </c>
      <c r="AE2273" s="187" t="str">
        <f>AE2261</f>
        <v/>
      </c>
      <c r="AF2273" s="187" t="str">
        <f>AF2261</f>
        <v/>
      </c>
      <c r="AG2273" s="204">
        <f t="shared" si="732"/>
        <v>0</v>
      </c>
      <c r="AI2273" s="140" t="str">
        <f>IF(月報!G2273&lt;&gt;"",月報!G2273,"")</f>
        <v/>
      </c>
      <c r="AJ2273" s="126" t="str">
        <f>IF(月報!W2273&lt;&gt;"",月報!W2273*24,"")</f>
        <v/>
      </c>
      <c r="AK2273" s="126" t="str">
        <f>IF(月報!P2273&lt;&gt;"",月報!P2273,"")</f>
        <v/>
      </c>
      <c r="AL2273" s="126" t="str">
        <f>IF(月報!Q2273&lt;&gt;"",IF(月報!Q2273="平日残","",月報!Q2273),"")</f>
        <v/>
      </c>
      <c r="AM2273" s="126"/>
      <c r="AN2273" s="126" t="str">
        <f t="shared" si="722"/>
        <v/>
      </c>
      <c r="AO2273" s="126" t="str">
        <f>IF($E2273="","",VLOOKUP($E2273,カレンダマスタ!$A$5:$E$381,5,FALSE))</f>
        <v/>
      </c>
      <c r="AQ2273" s="196" t="str">
        <f>IF(G2273="","",IF(VLOOKUP(E2273,カレンダマスタ!$A$5:$D$381,4,FALSE)=0,"",1))</f>
        <v/>
      </c>
      <c r="AR2273" s="136" t="str">
        <f>IF($G2273="","",IF($AD2273="NSTC",INDEX(カレンダマスタ!$I$26:$O$31,MATCH($G2273,カレンダマスタ!$H$26:$H$31,1),MATCH($H2273,カレンダマスタ!$I$25:$O$25,1)),
IF($AD2273="CS本社",INDEX(カレンダマスタ!$I$36:$O$41,MATCH($G2273,カレンダマスタ!$H$36:$H$41,1),MATCH($H2273,カレンダマスタ!$I$35:$O$35,1)),
IF($AD2273="NS本社",INDEX(カレンダマスタ!$I$94:$O$99,MATCH($G2273,カレンダマスタ!$H$95:$H$100,1),MATCH($H2273,カレンダマスタ!$I$93:$O$93,1)),
IF($AD2273="ODC",INDEX(カレンダマスタ!$I$46:$O$51,MATCH($G2273,カレンダマスタ!$H$46:$H$51,1),MATCH($H2273,カレンダマスタ!$I$45:$O$45,1)),
IF($AD2273="NS東京TC",INDEX(カレンダマスタ!$I$56:$O$61,MATCH($G2273,カレンダマスタ!$H$56:$H$61,1),MATCH($H2273,カレンダマスタ!$I$55:$O$55,1)),""))))))</f>
        <v/>
      </c>
      <c r="AS2273" s="126" t="str">
        <f t="shared" si="733"/>
        <v/>
      </c>
      <c r="AU2273" s="137" t="str">
        <f>IF(E2273="","",VLOOKUP($E2273,カレンダマスタ!$A$4:$E$381,4,FALSE))</f>
        <v/>
      </c>
      <c r="AV2273" s="137" t="str">
        <f t="shared" si="725"/>
        <v/>
      </c>
      <c r="AW2273" s="137" t="str">
        <f t="shared" si="726"/>
        <v/>
      </c>
      <c r="AX2273" s="138" t="str">
        <f t="shared" si="727"/>
        <v/>
      </c>
      <c r="AY2273" s="138" t="str">
        <f t="shared" si="728"/>
        <v/>
      </c>
      <c r="AZ2273" s="130" t="str">
        <f>IF(AX2273&amp;AW2273="勤怠未設定","×",IF(AV2273="勤怠修正","×",IF(AC2273="外注","",IF(AA2273="",IF(AY2273&lt;&gt;"","×",""),IF(VLOOKUP(AA2273,カレンダマスタ!$H$66:$I$83,2,FALSE)&lt;&gt;AY2273,"×","OK")))))</f>
        <v/>
      </c>
      <c r="BC2273" s="137" t="str">
        <f>IF(E2273="","",VLOOKUP($E2273,カレンダマスタ!$A$4:$E$381,4,FALSE))</f>
        <v/>
      </c>
      <c r="BD2273" s="126" t="str">
        <f>IF(AC2273="社員","",IF(AG2273=0,"",IF(AD2273="NSTC",IF(COUNTIF(カレンダマスタ!$Q$5:$Q$32,G2273)=1,"OK","×"),
IF(AD2273="NS本社",IF(COUNTIF(カレンダマスタ!$T$5:$T$32,G2273)=1,"OK","×"),IF(COUNTIF(カレンダマスタ!$R$5:$R$32,G2273)=1,"OK","×")))))</f>
        <v/>
      </c>
      <c r="BE2273" s="126" t="str">
        <f>IF(AC2273="社員","",IF(G2273="","",IF(R2273&lt;&gt;"","",IF(AF2273="CS","OK",IF(VLOOKUP(E2273,カレンダマスタ!$A$5:$D$381,4,FALSE)&gt;0,"",IF(OR(G2273*24&gt;10.84,H2273*24&lt;14.5)=TRUE,"×","OK"))))))</f>
        <v/>
      </c>
      <c r="BF2273" s="126" t="str">
        <f t="shared" si="721"/>
        <v/>
      </c>
      <c r="BG2273" s="126" t="str">
        <f t="shared" si="734"/>
        <v/>
      </c>
      <c r="BI2273" s="130" t="str">
        <f t="shared" si="735"/>
        <v/>
      </c>
    </row>
    <row r="2274" spans="2:61">
      <c r="B2274" s="111"/>
      <c r="C2274" s="537"/>
      <c r="D2274" s="142"/>
      <c r="E2274" s="584"/>
      <c r="F2274" s="142"/>
      <c r="G2274" s="589"/>
      <c r="H2274" s="589"/>
      <c r="I2274" s="144"/>
      <c r="J2274" s="148"/>
      <c r="K2274" s="145"/>
      <c r="L2274" s="146"/>
      <c r="M2274" s="146"/>
      <c r="N2274" s="147"/>
      <c r="O2274" s="148"/>
      <c r="P2274" s="148"/>
      <c r="Q2274" s="148"/>
      <c r="R2274" s="149"/>
      <c r="S2274" s="156"/>
      <c r="T2274" s="435"/>
      <c r="U2274" s="430"/>
      <c r="V2274" s="430" t="str">
        <f t="shared" si="729"/>
        <v/>
      </c>
      <c r="W2274" s="298"/>
      <c r="X2274" s="143" t="str">
        <f t="shared" si="736"/>
        <v/>
      </c>
      <c r="Y2274" s="143" t="str">
        <f t="shared" si="730"/>
        <v/>
      </c>
      <c r="Z2274" s="143" t="str">
        <f t="shared" si="731"/>
        <v/>
      </c>
      <c r="AA2274" s="149" t="str">
        <f t="shared" si="724"/>
        <v/>
      </c>
      <c r="AC2274" s="188" t="str">
        <f>AC2261</f>
        <v/>
      </c>
      <c r="AD2274" s="189" t="str">
        <f>AD2261</f>
        <v/>
      </c>
      <c r="AE2274" s="189" t="str">
        <f>AE2261</f>
        <v/>
      </c>
      <c r="AF2274" s="189" t="str">
        <f>AF2261</f>
        <v/>
      </c>
      <c r="AG2274" s="205">
        <f t="shared" si="732"/>
        <v>0</v>
      </c>
      <c r="AI2274" s="157" t="str">
        <f>IF(月報!G2274&lt;&gt;"",月報!G2274,"")</f>
        <v/>
      </c>
      <c r="AJ2274" s="151" t="str">
        <f>IF(月報!W2274&lt;&gt;"",月報!W2274*24,"")</f>
        <v/>
      </c>
      <c r="AK2274" s="151" t="str">
        <f>IF(月報!P2274&lt;&gt;"",月報!P2274,"")</f>
        <v/>
      </c>
      <c r="AL2274" s="151" t="str">
        <f>IF(月報!Q2274&lt;&gt;"",IF(月報!Q2274="平日残","",月報!Q2274),"")</f>
        <v/>
      </c>
      <c r="AM2274" s="151"/>
      <c r="AN2274" s="151" t="str">
        <f t="shared" si="722"/>
        <v/>
      </c>
      <c r="AO2274" s="151" t="str">
        <f>IF($E2274="","",VLOOKUP($E2274,カレンダマスタ!$A$5:$E$381,5,FALSE))</f>
        <v/>
      </c>
      <c r="AQ2274" s="197" t="str">
        <f>IF(G2274="","",IF(VLOOKUP(E2274,カレンダマスタ!$A$5:$D$381,4,FALSE)=0,"",1))</f>
        <v/>
      </c>
      <c r="AR2274" s="152" t="str">
        <f>IF($G2274="","",IF($AD2274="NSTC",INDEX(カレンダマスタ!$I$26:$O$31,MATCH($G2274,カレンダマスタ!$H$26:$H$31,1),MATCH($H2274,カレンダマスタ!$I$25:$O$25,1)),
IF($AD2274="CS本社",INDEX(カレンダマスタ!$I$36:$O$41,MATCH($G2274,カレンダマスタ!$H$36:$H$41,1),MATCH($H2274,カレンダマスタ!$I$35:$O$35,1)),
IF($AD2274="NS本社",INDEX(カレンダマスタ!$I$94:$O$99,MATCH($G2274,カレンダマスタ!$H$95:$H$100,1),MATCH($H2274,カレンダマスタ!$I$93:$O$93,1)),
IF($AD2274="ODC",INDEX(カレンダマスタ!$I$46:$O$51,MATCH($G2274,カレンダマスタ!$H$46:$H$51,1),MATCH($H2274,カレンダマスタ!$I$45:$O$45,1)),
IF($AD2274="NS東京TC",INDEX(カレンダマスタ!$I$56:$O$61,MATCH($G2274,カレンダマスタ!$H$56:$H$61,1),MATCH($H2274,カレンダマスタ!$I$55:$O$55,1)),""))))))</f>
        <v/>
      </c>
      <c r="AS2274" s="151" t="str">
        <f t="shared" si="733"/>
        <v/>
      </c>
      <c r="AU2274" s="153" t="str">
        <f>IF(E2274="","",VLOOKUP($E2274,カレンダマスタ!$A$4:$E$381,4,FALSE))</f>
        <v/>
      </c>
      <c r="AV2274" s="153" t="str">
        <f t="shared" si="725"/>
        <v/>
      </c>
      <c r="AW2274" s="153" t="str">
        <f t="shared" si="726"/>
        <v/>
      </c>
      <c r="AX2274" s="154" t="str">
        <f t="shared" si="727"/>
        <v/>
      </c>
      <c r="AY2274" s="154" t="str">
        <f t="shared" si="728"/>
        <v/>
      </c>
      <c r="AZ2274" s="144" t="str">
        <f>IF(AX2274&amp;AW2274="勤怠未設定","×",IF(AV2274="勤怠修正","×",IF(AC2274="外注","",IF(AA2274="",IF(AY2274&lt;&gt;"","×",""),IF(VLOOKUP(AA2274,カレンダマスタ!$H$66:$I$83,2,FALSE)&lt;&gt;AY2274,"×","OK")))))</f>
        <v/>
      </c>
      <c r="BC2274" s="153" t="str">
        <f>IF(E2274="","",VLOOKUP($E2274,カレンダマスタ!$A$4:$E$381,4,FALSE))</f>
        <v/>
      </c>
      <c r="BD2274" s="151" t="str">
        <f>IF(AC2274="社員","",IF(AG2274=0,"",IF(AD2274="NSTC",IF(COUNTIF(カレンダマスタ!$Q$5:$Q$32,G2274)=1,"OK","×"),
IF(AD2274="NS本社",IF(COUNTIF(カレンダマスタ!$T$5:$T$32,G2274)=1,"OK","×"),IF(COUNTIF(カレンダマスタ!$R$5:$R$32,G2274)=1,"OK","×")))))</f>
        <v/>
      </c>
      <c r="BE2274" s="151" t="str">
        <f>IF(AC2274="社員","",IF(G2274="","",IF(R2274&lt;&gt;"","",IF(AF2274="CS","OK",IF(VLOOKUP(E2274,カレンダマスタ!$A$5:$D$381,4,FALSE)&gt;0,"",IF(OR(G2274*24&gt;10.84,H2274*24&lt;14.5)=TRUE,"×","OK"))))))</f>
        <v/>
      </c>
      <c r="BF2274" s="151" t="str">
        <f t="shared" si="721"/>
        <v/>
      </c>
      <c r="BG2274" s="151" t="str">
        <f t="shared" si="734"/>
        <v/>
      </c>
      <c r="BI2274" s="144" t="str">
        <f t="shared" si="735"/>
        <v/>
      </c>
    </row>
    <row r="2275" spans="2:61">
      <c r="B2275" s="111"/>
      <c r="C2275" s="535"/>
      <c r="D2275" s="112"/>
      <c r="E2275" s="582"/>
      <c r="F2275" s="112"/>
      <c r="G2275" s="587"/>
      <c r="H2275" s="587"/>
      <c r="I2275" s="114"/>
      <c r="J2275" s="118"/>
      <c r="K2275" s="115"/>
      <c r="L2275" s="116"/>
      <c r="M2275" s="116"/>
      <c r="N2275" s="117"/>
      <c r="O2275" s="118"/>
      <c r="P2275" s="118"/>
      <c r="Q2275" s="118"/>
      <c r="R2275" s="119"/>
      <c r="S2275" s="120"/>
      <c r="T2275" s="433"/>
      <c r="U2275" s="431">
        <f>SUM(T2275:T2281)</f>
        <v>0</v>
      </c>
      <c r="V2275" s="431" t="str">
        <f t="shared" si="729"/>
        <v/>
      </c>
      <c r="W2275" s="298"/>
      <c r="X2275" s="113" t="str">
        <f t="shared" si="736"/>
        <v/>
      </c>
      <c r="Y2275" s="113" t="str">
        <f t="shared" si="730"/>
        <v/>
      </c>
      <c r="Z2275" s="113" t="str">
        <f t="shared" si="731"/>
        <v/>
      </c>
      <c r="AA2275" s="119" t="str">
        <f t="shared" si="724"/>
        <v/>
      </c>
      <c r="AC2275" s="190" t="str">
        <f>AC2261</f>
        <v/>
      </c>
      <c r="AD2275" s="191" t="str">
        <f>AD2261</f>
        <v/>
      </c>
      <c r="AE2275" s="191" t="str">
        <f>AE2261</f>
        <v/>
      </c>
      <c r="AF2275" s="191" t="str">
        <f>AF2261</f>
        <v/>
      </c>
      <c r="AG2275" s="206">
        <f t="shared" si="732"/>
        <v>0</v>
      </c>
      <c r="AI2275" s="158" t="str">
        <f>IF(月報!G2275&lt;&gt;"",月報!G2275,"")</f>
        <v/>
      </c>
      <c r="AJ2275" s="122" t="str">
        <f>IF(月報!W2275&lt;&gt;"",月報!W2275*24,"")</f>
        <v/>
      </c>
      <c r="AK2275" s="122" t="str">
        <f>IF(月報!P2275&lt;&gt;"",月報!P2275,"")</f>
        <v/>
      </c>
      <c r="AL2275" s="122" t="str">
        <f>IF(月報!Q2275&lt;&gt;"",IF(月報!Q2275="平日残","",月報!Q2275),"")</f>
        <v/>
      </c>
      <c r="AM2275" s="122"/>
      <c r="AN2275" s="122" t="str">
        <f t="shared" si="722"/>
        <v/>
      </c>
      <c r="AO2275" s="122" t="str">
        <f>IF($E2275="","",VLOOKUP($E2275,カレンダマスタ!$A$5:$E$381,5,FALSE))</f>
        <v/>
      </c>
      <c r="AQ2275" s="195" t="str">
        <f>IF(G2275="","",IF(VLOOKUP(E2275,カレンダマスタ!$A$5:$D$381,4,FALSE)=0,"",1))</f>
        <v/>
      </c>
      <c r="AR2275" s="123" t="str">
        <f>IF($G2275="","",IF($AD2275="NSTC",INDEX(カレンダマスタ!$I$26:$O$31,MATCH($G2275,カレンダマスタ!$H$26:$H$31,1),MATCH($H2275,カレンダマスタ!$I$25:$O$25,1)),
IF($AD2275="CS本社",INDEX(カレンダマスタ!$I$36:$O$41,MATCH($G2275,カレンダマスタ!$H$36:$H$41,1),MATCH($H2275,カレンダマスタ!$I$35:$O$35,1)),
IF($AD2275="NS本社",INDEX(カレンダマスタ!$I$94:$O$99,MATCH($G2275,カレンダマスタ!$H$95:$H$100,1),MATCH($H2275,カレンダマスタ!$I$93:$O$93,1)),
IF($AD2275="ODC",INDEX(カレンダマスタ!$I$46:$O$51,MATCH($G2275,カレンダマスタ!$H$46:$H$51,1),MATCH($H2275,カレンダマスタ!$I$45:$O$45,1)),
IF($AD2275="NS東京TC",INDEX(カレンダマスタ!$I$56:$O$61,MATCH($G2275,カレンダマスタ!$H$56:$H$61,1),MATCH($H2275,カレンダマスタ!$I$55:$O$55,1)),""))))))</f>
        <v/>
      </c>
      <c r="AS2275" s="122" t="str">
        <f t="shared" si="733"/>
        <v/>
      </c>
      <c r="AU2275" s="124" t="str">
        <f>IF(E2275="","",VLOOKUP($E2275,カレンダマスタ!$A$4:$E$381,4,FALSE))</f>
        <v/>
      </c>
      <c r="AV2275" s="124" t="str">
        <f t="shared" si="725"/>
        <v/>
      </c>
      <c r="AW2275" s="124" t="str">
        <f t="shared" si="726"/>
        <v/>
      </c>
      <c r="AX2275" s="125" t="str">
        <f t="shared" si="727"/>
        <v/>
      </c>
      <c r="AY2275" s="125" t="str">
        <f t="shared" si="728"/>
        <v/>
      </c>
      <c r="AZ2275" s="114" t="str">
        <f>IF(AX2275&amp;AW2275="勤怠未設定","×",IF(AV2275="勤怠修正","×",IF(AC2275="外注","",IF(AA2275="",IF(AY2275&lt;&gt;"","×",""),IF(VLOOKUP(AA2275,カレンダマスタ!$H$66:$I$83,2,FALSE)&lt;&gt;AY2275,"×","OK")))))</f>
        <v/>
      </c>
      <c r="BC2275" s="124" t="str">
        <f>IF(E2275="","",VLOOKUP($E2275,カレンダマスタ!$A$4:$E$381,4,FALSE))</f>
        <v/>
      </c>
      <c r="BD2275" s="122" t="str">
        <f>IF(AC2275="社員","",IF(AG2275=0,"",IF(AD2275="NSTC",IF(COUNTIF(カレンダマスタ!$Q$5:$Q$32,G2275)=1,"OK","×"),
IF(AD2275="NS本社",IF(COUNTIF(カレンダマスタ!$T$5:$T$32,G2275)=1,"OK","×"),IF(COUNTIF(カレンダマスタ!$R$5:$R$32,G2275)=1,"OK","×")))))</f>
        <v/>
      </c>
      <c r="BE2275" s="122" t="str">
        <f>IF(AC2275="社員","",IF(G2275="","",IF(R2275&lt;&gt;"","",IF(AF2275="CS","OK",IF(VLOOKUP(E2275,カレンダマスタ!$A$5:$D$381,4,FALSE)&gt;0,"",IF(OR(G2275*24&gt;10.84,H2275*24&lt;14.5)=TRUE,"×","OK"))))))</f>
        <v/>
      </c>
      <c r="BF2275" s="122" t="str">
        <f t="shared" si="721"/>
        <v/>
      </c>
      <c r="BG2275" s="122" t="str">
        <f t="shared" si="734"/>
        <v/>
      </c>
      <c r="BI2275" s="114" t="str">
        <f t="shared" si="735"/>
        <v/>
      </c>
    </row>
    <row r="2276" spans="2:61">
      <c r="B2276" s="111"/>
      <c r="C2276" s="536"/>
      <c r="D2276" s="128"/>
      <c r="E2276" s="583"/>
      <c r="F2276" s="128"/>
      <c r="G2276" s="588"/>
      <c r="H2276" s="588"/>
      <c r="I2276" s="130"/>
      <c r="J2276" s="139"/>
      <c r="K2276" s="131"/>
      <c r="L2276" s="132"/>
      <c r="M2276" s="132"/>
      <c r="N2276" s="141"/>
      <c r="O2276" s="139"/>
      <c r="P2276" s="139"/>
      <c r="Q2276" s="139"/>
      <c r="R2276" s="133"/>
      <c r="S2276" s="134"/>
      <c r="T2276" s="434"/>
      <c r="U2276" s="429"/>
      <c r="V2276" s="429" t="str">
        <f t="shared" si="729"/>
        <v/>
      </c>
      <c r="W2276" s="298"/>
      <c r="X2276" s="129" t="str">
        <f t="shared" si="736"/>
        <v/>
      </c>
      <c r="Y2276" s="129" t="str">
        <f t="shared" si="730"/>
        <v/>
      </c>
      <c r="Z2276" s="129" t="str">
        <f t="shared" si="731"/>
        <v/>
      </c>
      <c r="AA2276" s="133" t="str">
        <f t="shared" si="724"/>
        <v/>
      </c>
      <c r="AC2276" s="186" t="str">
        <f>AC2261</f>
        <v/>
      </c>
      <c r="AD2276" s="187" t="str">
        <f>AD2261</f>
        <v/>
      </c>
      <c r="AE2276" s="187" t="str">
        <f>AE2261</f>
        <v/>
      </c>
      <c r="AF2276" s="187" t="str">
        <f>AF2261</f>
        <v/>
      </c>
      <c r="AG2276" s="204">
        <f t="shared" si="732"/>
        <v>0</v>
      </c>
      <c r="AI2276" s="135" t="str">
        <f>IF(月報!G2276&lt;&gt;"",月報!G2276,"")</f>
        <v/>
      </c>
      <c r="AJ2276" s="126" t="str">
        <f>IF(月報!W2276&lt;&gt;"",月報!W2276*24,"")</f>
        <v/>
      </c>
      <c r="AK2276" s="126" t="str">
        <f>IF(月報!P2276&lt;&gt;"",月報!P2276,"")</f>
        <v/>
      </c>
      <c r="AL2276" s="126" t="str">
        <f>IF(月報!Q2276&lt;&gt;"",IF(月報!Q2276="平日残","",月報!Q2276),"")</f>
        <v/>
      </c>
      <c r="AM2276" s="126"/>
      <c r="AN2276" s="126" t="str">
        <f t="shared" si="722"/>
        <v/>
      </c>
      <c r="AO2276" s="126" t="str">
        <f>IF($E2276="","",VLOOKUP($E2276,カレンダマスタ!$A$5:$E$381,5,FALSE))</f>
        <v/>
      </c>
      <c r="AQ2276" s="196" t="str">
        <f>IF(G2276="","",IF(VLOOKUP(E2276,カレンダマスタ!$A$5:$D$381,4,FALSE)=0,"",1))</f>
        <v/>
      </c>
      <c r="AR2276" s="136" t="str">
        <f>IF($G2276="","",IF($AD2276="NSTC",INDEX(カレンダマスタ!$I$26:$O$31,MATCH($G2276,カレンダマスタ!$H$26:$H$31,1),MATCH($H2276,カレンダマスタ!$I$25:$O$25,1)),
IF($AD2276="CS本社",INDEX(カレンダマスタ!$I$36:$O$41,MATCH($G2276,カレンダマスタ!$H$36:$H$41,1),MATCH($H2276,カレンダマスタ!$I$35:$O$35,1)),
IF($AD2276="NS本社",INDEX(カレンダマスタ!$I$94:$O$99,MATCH($G2276,カレンダマスタ!$H$95:$H$100,1),MATCH($H2276,カレンダマスタ!$I$93:$O$93,1)),
IF($AD2276="ODC",INDEX(カレンダマスタ!$I$46:$O$51,MATCH($G2276,カレンダマスタ!$H$46:$H$51,1),MATCH($H2276,カレンダマスタ!$I$45:$O$45,1)),
IF($AD2276="NS東京TC",INDEX(カレンダマスタ!$I$56:$O$61,MATCH($G2276,カレンダマスタ!$H$56:$H$61,1),MATCH($H2276,カレンダマスタ!$I$55:$O$55,1)),""))))))</f>
        <v/>
      </c>
      <c r="AS2276" s="126" t="str">
        <f t="shared" si="733"/>
        <v/>
      </c>
      <c r="AU2276" s="137" t="str">
        <f>IF(E2276="","",VLOOKUP($E2276,カレンダマスタ!$A$4:$E$381,4,FALSE))</f>
        <v/>
      </c>
      <c r="AV2276" s="137" t="str">
        <f t="shared" si="725"/>
        <v/>
      </c>
      <c r="AW2276" s="137" t="str">
        <f t="shared" si="726"/>
        <v/>
      </c>
      <c r="AX2276" s="138" t="str">
        <f t="shared" si="727"/>
        <v/>
      </c>
      <c r="AY2276" s="138" t="str">
        <f t="shared" si="728"/>
        <v/>
      </c>
      <c r="AZ2276" s="130" t="str">
        <f>IF(AX2276&amp;AW2276="勤怠未設定","×",IF(AV2276="勤怠修正","×",IF(AC2276="外注","",IF(AA2276="",IF(AY2276&lt;&gt;"","×",""),IF(VLOOKUP(AA2276,カレンダマスタ!$H$66:$I$83,2,FALSE)&lt;&gt;AY2276,"×","OK")))))</f>
        <v/>
      </c>
      <c r="BC2276" s="137" t="str">
        <f>IF(E2276="","",VLOOKUP($E2276,カレンダマスタ!$A$4:$E$381,4,FALSE))</f>
        <v/>
      </c>
      <c r="BD2276" s="126" t="str">
        <f>IF(AC2276="社員","",IF(AG2276=0,"",IF(AD2276="NSTC",IF(COUNTIF(カレンダマスタ!$Q$5:$Q$32,G2276)=1,"OK","×"),
IF(AD2276="NS本社",IF(COUNTIF(カレンダマスタ!$T$5:$T$32,G2276)=1,"OK","×"),IF(COUNTIF(カレンダマスタ!$R$5:$R$32,G2276)=1,"OK","×")))))</f>
        <v/>
      </c>
      <c r="BE2276" s="126" t="str">
        <f>IF(AC2276="社員","",IF(G2276="","",IF(R2276&lt;&gt;"","",IF(AF2276="CS","OK",IF(VLOOKUP(E2276,カレンダマスタ!$A$5:$D$381,4,FALSE)&gt;0,"",IF(OR(G2276*24&gt;10.84,H2276*24&lt;14.5)=TRUE,"×","OK"))))))</f>
        <v/>
      </c>
      <c r="BF2276" s="126" t="str">
        <f t="shared" si="721"/>
        <v/>
      </c>
      <c r="BG2276" s="126" t="str">
        <f t="shared" si="734"/>
        <v/>
      </c>
      <c r="BI2276" s="130" t="str">
        <f t="shared" si="735"/>
        <v/>
      </c>
    </row>
    <row r="2277" spans="2:61">
      <c r="B2277" s="111"/>
      <c r="C2277" s="536"/>
      <c r="D2277" s="128"/>
      <c r="E2277" s="583"/>
      <c r="F2277" s="128"/>
      <c r="G2277" s="588"/>
      <c r="H2277" s="588"/>
      <c r="I2277" s="130"/>
      <c r="J2277" s="139"/>
      <c r="K2277" s="131"/>
      <c r="L2277" s="132"/>
      <c r="M2277" s="132"/>
      <c r="N2277" s="141"/>
      <c r="O2277" s="139"/>
      <c r="P2277" s="139"/>
      <c r="Q2277" s="139"/>
      <c r="R2277" s="133"/>
      <c r="S2277" s="134"/>
      <c r="T2277" s="434"/>
      <c r="U2277" s="429"/>
      <c r="V2277" s="429" t="str">
        <f t="shared" si="729"/>
        <v/>
      </c>
      <c r="W2277" s="298"/>
      <c r="X2277" s="129" t="str">
        <f t="shared" si="736"/>
        <v/>
      </c>
      <c r="Y2277" s="129" t="str">
        <f t="shared" si="730"/>
        <v/>
      </c>
      <c r="Z2277" s="129" t="str">
        <f t="shared" si="731"/>
        <v/>
      </c>
      <c r="AA2277" s="133" t="str">
        <f t="shared" si="724"/>
        <v/>
      </c>
      <c r="AC2277" s="186" t="str">
        <f>AC2261</f>
        <v/>
      </c>
      <c r="AD2277" s="187" t="str">
        <f>AD2261</f>
        <v/>
      </c>
      <c r="AE2277" s="187" t="str">
        <f>AE2261</f>
        <v/>
      </c>
      <c r="AF2277" s="187" t="str">
        <f>AF2261</f>
        <v/>
      </c>
      <c r="AG2277" s="204">
        <f t="shared" si="732"/>
        <v>0</v>
      </c>
      <c r="AI2277" s="135" t="str">
        <f>IF(月報!G2277&lt;&gt;"",月報!G2277,"")</f>
        <v/>
      </c>
      <c r="AJ2277" s="126" t="str">
        <f>IF(月報!W2277&lt;&gt;"",月報!W2277*24,"")</f>
        <v/>
      </c>
      <c r="AK2277" s="126" t="str">
        <f>IF(月報!P2277&lt;&gt;"",月報!P2277,"")</f>
        <v/>
      </c>
      <c r="AL2277" s="126" t="str">
        <f>IF(月報!Q2277&lt;&gt;"",IF(月報!Q2277="平日残","",月報!Q2277),"")</f>
        <v/>
      </c>
      <c r="AM2277" s="126"/>
      <c r="AN2277" s="126" t="str">
        <f t="shared" si="722"/>
        <v/>
      </c>
      <c r="AO2277" s="126" t="str">
        <f>IF($E2277="","",VLOOKUP($E2277,カレンダマスタ!$A$5:$E$381,5,FALSE))</f>
        <v/>
      </c>
      <c r="AQ2277" s="196" t="str">
        <f>IF(G2277="","",IF(VLOOKUP(E2277,カレンダマスタ!$A$5:$D$381,4,FALSE)=0,"",1))</f>
        <v/>
      </c>
      <c r="AR2277" s="136" t="str">
        <f>IF($G2277="","",IF($AD2277="NSTC",INDEX(カレンダマスタ!$I$26:$O$31,MATCH($G2277,カレンダマスタ!$H$26:$H$31,1),MATCH($H2277,カレンダマスタ!$I$25:$O$25,1)),
IF($AD2277="CS本社",INDEX(カレンダマスタ!$I$36:$O$41,MATCH($G2277,カレンダマスタ!$H$36:$H$41,1),MATCH($H2277,カレンダマスタ!$I$35:$O$35,1)),
IF($AD2277="NS本社",INDEX(カレンダマスタ!$I$94:$O$99,MATCH($G2277,カレンダマスタ!$H$95:$H$100,1),MATCH($H2277,カレンダマスタ!$I$93:$O$93,1)),
IF($AD2277="ODC",INDEX(カレンダマスタ!$I$46:$O$51,MATCH($G2277,カレンダマスタ!$H$46:$H$51,1),MATCH($H2277,カレンダマスタ!$I$45:$O$45,1)),
IF($AD2277="NS東京TC",INDEX(カレンダマスタ!$I$56:$O$61,MATCH($G2277,カレンダマスタ!$H$56:$H$61,1),MATCH($H2277,カレンダマスタ!$I$55:$O$55,1)),""))))))</f>
        <v/>
      </c>
      <c r="AS2277" s="126" t="str">
        <f t="shared" si="733"/>
        <v/>
      </c>
      <c r="AU2277" s="137" t="str">
        <f>IF(E2277="","",VLOOKUP($E2277,カレンダマスタ!$A$4:$E$381,4,FALSE))</f>
        <v/>
      </c>
      <c r="AV2277" s="137" t="str">
        <f t="shared" si="725"/>
        <v/>
      </c>
      <c r="AW2277" s="137" t="str">
        <f t="shared" si="726"/>
        <v/>
      </c>
      <c r="AX2277" s="138" t="str">
        <f t="shared" si="727"/>
        <v/>
      </c>
      <c r="AY2277" s="138" t="str">
        <f t="shared" si="728"/>
        <v/>
      </c>
      <c r="AZ2277" s="130" t="str">
        <f>IF(AX2277&amp;AW2277="勤怠未設定","×",IF(AV2277="勤怠修正","×",IF(AC2277="外注","",IF(AA2277="",IF(AY2277&lt;&gt;"","×",""),IF(VLOOKUP(AA2277,カレンダマスタ!$H$66:$I$83,2,FALSE)&lt;&gt;AY2277,"×","OK")))))</f>
        <v/>
      </c>
      <c r="BC2277" s="137" t="str">
        <f>IF(E2277="","",VLOOKUP($E2277,カレンダマスタ!$A$4:$E$381,4,FALSE))</f>
        <v/>
      </c>
      <c r="BD2277" s="126" t="str">
        <f>IF(AC2277="社員","",IF(AG2277=0,"",IF(AD2277="NSTC",IF(COUNTIF(カレンダマスタ!$Q$5:$Q$32,G2277)=1,"OK","×"),
IF(AD2277="NS本社",IF(COUNTIF(カレンダマスタ!$T$5:$T$32,G2277)=1,"OK","×"),IF(COUNTIF(カレンダマスタ!$R$5:$R$32,G2277)=1,"OK","×")))))</f>
        <v/>
      </c>
      <c r="BE2277" s="126" t="str">
        <f>IF(AC2277="社員","",IF(G2277="","",IF(R2277&lt;&gt;"","",IF(AF2277="CS","OK",IF(VLOOKUP(E2277,カレンダマスタ!$A$5:$D$381,4,FALSE)&gt;0,"",IF(OR(G2277*24&gt;10.84,H2277*24&lt;14.5)=TRUE,"×","OK"))))))</f>
        <v/>
      </c>
      <c r="BF2277" s="126" t="str">
        <f t="shared" ref="BF2277:BF2321" si="737">IF(AC2277="外注",AN2277,IF(G2277="",IF(AJ2277="","","週報未入力"),IF(AJ2277="","TW未入力","")))</f>
        <v/>
      </c>
      <c r="BG2277" s="126" t="str">
        <f t="shared" si="734"/>
        <v/>
      </c>
      <c r="BI2277" s="130" t="str">
        <f t="shared" si="735"/>
        <v/>
      </c>
    </row>
    <row r="2278" spans="2:61">
      <c r="B2278" s="111"/>
      <c r="C2278" s="536"/>
      <c r="D2278" s="128"/>
      <c r="E2278" s="583"/>
      <c r="F2278" s="128"/>
      <c r="G2278" s="588"/>
      <c r="H2278" s="588"/>
      <c r="I2278" s="130"/>
      <c r="J2278" s="139"/>
      <c r="K2278" s="131"/>
      <c r="L2278" s="132"/>
      <c r="M2278" s="132"/>
      <c r="N2278" s="141"/>
      <c r="O2278" s="139"/>
      <c r="P2278" s="139"/>
      <c r="Q2278" s="139"/>
      <c r="R2278" s="133"/>
      <c r="S2278" s="134"/>
      <c r="T2278" s="434"/>
      <c r="U2278" s="429"/>
      <c r="V2278" s="429" t="str">
        <f t="shared" si="729"/>
        <v/>
      </c>
      <c r="W2278" s="298"/>
      <c r="X2278" s="129" t="str">
        <f t="shared" si="736"/>
        <v/>
      </c>
      <c r="Y2278" s="129" t="str">
        <f t="shared" si="730"/>
        <v/>
      </c>
      <c r="Z2278" s="129" t="str">
        <f t="shared" si="731"/>
        <v/>
      </c>
      <c r="AA2278" s="133" t="str">
        <f t="shared" si="724"/>
        <v/>
      </c>
      <c r="AC2278" s="186" t="str">
        <f>AC2261</f>
        <v/>
      </c>
      <c r="AD2278" s="187" t="str">
        <f>AD2261</f>
        <v/>
      </c>
      <c r="AE2278" s="187" t="str">
        <f>AE2261</f>
        <v/>
      </c>
      <c r="AF2278" s="187" t="str">
        <f>AF2261</f>
        <v/>
      </c>
      <c r="AG2278" s="204">
        <f t="shared" si="732"/>
        <v>0</v>
      </c>
      <c r="AI2278" s="140" t="str">
        <f>IF(月報!G2278&lt;&gt;"",月報!G2278,"")</f>
        <v/>
      </c>
      <c r="AJ2278" s="126" t="str">
        <f>IF(月報!W2278&lt;&gt;"",月報!W2278*24,"")</f>
        <v/>
      </c>
      <c r="AK2278" s="126" t="str">
        <f>IF(月報!P2278&lt;&gt;"",月報!P2278,"")</f>
        <v/>
      </c>
      <c r="AL2278" s="126" t="str">
        <f>IF(月報!Q2278&lt;&gt;"",IF(月報!Q2278="平日残","",月報!Q2278),"")</f>
        <v/>
      </c>
      <c r="AM2278" s="126"/>
      <c r="AN2278" s="126" t="str">
        <f t="shared" si="722"/>
        <v/>
      </c>
      <c r="AO2278" s="126" t="str">
        <f>IF($E2278="","",VLOOKUP($E2278,カレンダマスタ!$A$5:$E$381,5,FALSE))</f>
        <v/>
      </c>
      <c r="AQ2278" s="196" t="str">
        <f>IF(G2278="","",IF(VLOOKUP(E2278,カレンダマスタ!$A$5:$D$381,4,FALSE)=0,"",1))</f>
        <v/>
      </c>
      <c r="AR2278" s="136" t="str">
        <f>IF($G2278="","",IF($AD2278="NSTC",INDEX(カレンダマスタ!$I$26:$O$31,MATCH($G2278,カレンダマスタ!$H$26:$H$31,1),MATCH($H2278,カレンダマスタ!$I$25:$O$25,1)),
IF($AD2278="CS本社",INDEX(カレンダマスタ!$I$36:$O$41,MATCH($G2278,カレンダマスタ!$H$36:$H$41,1),MATCH($H2278,カレンダマスタ!$I$35:$O$35,1)),
IF($AD2278="NS本社",INDEX(カレンダマスタ!$I$94:$O$99,MATCH($G2278,カレンダマスタ!$H$95:$H$100,1),MATCH($H2278,カレンダマスタ!$I$93:$O$93,1)),
IF($AD2278="ODC",INDEX(カレンダマスタ!$I$46:$O$51,MATCH($G2278,カレンダマスタ!$H$46:$H$51,1),MATCH($H2278,カレンダマスタ!$I$45:$O$45,1)),
IF($AD2278="NS東京TC",INDEX(カレンダマスタ!$I$56:$O$61,MATCH($G2278,カレンダマスタ!$H$56:$H$61,1),MATCH($H2278,カレンダマスタ!$I$55:$O$55,1)),""))))))</f>
        <v/>
      </c>
      <c r="AS2278" s="126" t="str">
        <f t="shared" si="733"/>
        <v/>
      </c>
      <c r="AU2278" s="137" t="str">
        <f>IF(E2278="","",VLOOKUP($E2278,カレンダマスタ!$A$4:$E$381,4,FALSE))</f>
        <v/>
      </c>
      <c r="AV2278" s="137" t="str">
        <f t="shared" si="725"/>
        <v/>
      </c>
      <c r="AW2278" s="137" t="str">
        <f t="shared" si="726"/>
        <v/>
      </c>
      <c r="AX2278" s="138" t="str">
        <f t="shared" si="727"/>
        <v/>
      </c>
      <c r="AY2278" s="138" t="str">
        <f t="shared" si="728"/>
        <v/>
      </c>
      <c r="AZ2278" s="130" t="str">
        <f>IF(AX2278&amp;AW2278="勤怠未設定","×",IF(AV2278="勤怠修正","×",IF(AC2278="外注","",IF(AA2278="",IF(AY2278&lt;&gt;"","×",""),IF(VLOOKUP(AA2278,カレンダマスタ!$H$66:$I$83,2,FALSE)&lt;&gt;AY2278,"×","OK")))))</f>
        <v/>
      </c>
      <c r="BC2278" s="137" t="str">
        <f>IF(E2278="","",VLOOKUP($E2278,カレンダマスタ!$A$4:$E$381,4,FALSE))</f>
        <v/>
      </c>
      <c r="BD2278" s="126" t="str">
        <f>IF(AC2278="社員","",IF(AG2278=0,"",IF(AD2278="NSTC",IF(COUNTIF(カレンダマスタ!$Q$5:$Q$32,G2278)=1,"OK","×"),
IF(AD2278="NS本社",IF(COUNTIF(カレンダマスタ!$T$5:$T$32,G2278)=1,"OK","×"),IF(COUNTIF(カレンダマスタ!$R$5:$R$32,G2278)=1,"OK","×")))))</f>
        <v/>
      </c>
      <c r="BE2278" s="126" t="str">
        <f>IF(AC2278="社員","",IF(G2278="","",IF(R2278&lt;&gt;"","",IF(AF2278="CS","OK",IF(VLOOKUP(E2278,カレンダマスタ!$A$5:$D$381,4,FALSE)&gt;0,"",IF(OR(G2278*24&gt;10.84,H2278*24&lt;14.5)=TRUE,"×","OK"))))))</f>
        <v/>
      </c>
      <c r="BF2278" s="126" t="str">
        <f t="shared" si="737"/>
        <v/>
      </c>
      <c r="BG2278" s="126" t="str">
        <f t="shared" si="734"/>
        <v/>
      </c>
      <c r="BI2278" s="130" t="str">
        <f t="shared" si="735"/>
        <v/>
      </c>
    </row>
    <row r="2279" spans="2:61">
      <c r="B2279" s="111"/>
      <c r="C2279" s="536"/>
      <c r="D2279" s="128"/>
      <c r="E2279" s="583"/>
      <c r="F2279" s="128"/>
      <c r="G2279" s="588"/>
      <c r="H2279" s="588"/>
      <c r="I2279" s="130"/>
      <c r="J2279" s="139"/>
      <c r="K2279" s="131"/>
      <c r="L2279" s="132"/>
      <c r="M2279" s="132"/>
      <c r="N2279" s="141"/>
      <c r="O2279" s="139"/>
      <c r="P2279" s="139"/>
      <c r="Q2279" s="139"/>
      <c r="R2279" s="133"/>
      <c r="S2279" s="134"/>
      <c r="T2279" s="434"/>
      <c r="U2279" s="429"/>
      <c r="V2279" s="429" t="str">
        <f t="shared" si="729"/>
        <v/>
      </c>
      <c r="W2279" s="298"/>
      <c r="X2279" s="129" t="str">
        <f t="shared" si="736"/>
        <v/>
      </c>
      <c r="Y2279" s="129" t="str">
        <f t="shared" si="730"/>
        <v/>
      </c>
      <c r="Z2279" s="129" t="str">
        <f t="shared" si="731"/>
        <v/>
      </c>
      <c r="AA2279" s="133" t="str">
        <f t="shared" si="724"/>
        <v/>
      </c>
      <c r="AC2279" s="186" t="str">
        <f>AC2261</f>
        <v/>
      </c>
      <c r="AD2279" s="187" t="str">
        <f>AD2261</f>
        <v/>
      </c>
      <c r="AE2279" s="187" t="str">
        <f>AE2261</f>
        <v/>
      </c>
      <c r="AF2279" s="187" t="str">
        <f>AF2261</f>
        <v/>
      </c>
      <c r="AG2279" s="204">
        <f t="shared" si="732"/>
        <v>0</v>
      </c>
      <c r="AI2279" s="140" t="str">
        <f>IF(月報!G2279&lt;&gt;"",月報!G2279,"")</f>
        <v/>
      </c>
      <c r="AJ2279" s="126" t="str">
        <f>IF(月報!W2279&lt;&gt;"",月報!W2279*24,"")</f>
        <v/>
      </c>
      <c r="AK2279" s="126" t="str">
        <f>IF(月報!P2279&lt;&gt;"",月報!P2279,"")</f>
        <v/>
      </c>
      <c r="AL2279" s="126" t="str">
        <f>IF(月報!Q2279&lt;&gt;"",IF(月報!Q2279="平日残","",月報!Q2279),"")</f>
        <v/>
      </c>
      <c r="AM2279" s="126"/>
      <c r="AN2279" s="126" t="str">
        <f t="shared" si="722"/>
        <v/>
      </c>
      <c r="AO2279" s="126" t="str">
        <f>IF($E2279="","",VLOOKUP($E2279,カレンダマスタ!$A$5:$E$381,5,FALSE))</f>
        <v/>
      </c>
      <c r="AQ2279" s="196" t="str">
        <f>IF(G2279="","",IF(VLOOKUP(E2279,カレンダマスタ!$A$5:$D$381,4,FALSE)=0,"",1))</f>
        <v/>
      </c>
      <c r="AR2279" s="136" t="str">
        <f>IF($G2279="","",IF($AD2279="NSTC",INDEX(カレンダマスタ!$I$26:$O$31,MATCH($G2279,カレンダマスタ!$H$26:$H$31,1),MATCH($H2279,カレンダマスタ!$I$25:$O$25,1)),
IF($AD2279="CS本社",INDEX(カレンダマスタ!$I$36:$O$41,MATCH($G2279,カレンダマスタ!$H$36:$H$41,1),MATCH($H2279,カレンダマスタ!$I$35:$O$35,1)),
IF($AD2279="NS本社",INDEX(カレンダマスタ!$I$94:$O$99,MATCH($G2279,カレンダマスタ!$H$95:$H$100,1),MATCH($H2279,カレンダマスタ!$I$93:$O$93,1)),
IF($AD2279="ODC",INDEX(カレンダマスタ!$I$46:$O$51,MATCH($G2279,カレンダマスタ!$H$46:$H$51,1),MATCH($H2279,カレンダマスタ!$I$45:$O$45,1)),
IF($AD2279="NS東京TC",INDEX(カレンダマスタ!$I$56:$O$61,MATCH($G2279,カレンダマスタ!$H$56:$H$61,1),MATCH($H2279,カレンダマスタ!$I$55:$O$55,1)),""))))))</f>
        <v/>
      </c>
      <c r="AS2279" s="126" t="str">
        <f t="shared" si="733"/>
        <v/>
      </c>
      <c r="AU2279" s="137" t="str">
        <f>IF(E2279="","",VLOOKUP($E2279,カレンダマスタ!$A$4:$E$381,4,FALSE))</f>
        <v/>
      </c>
      <c r="AV2279" s="137" t="str">
        <f t="shared" si="725"/>
        <v/>
      </c>
      <c r="AW2279" s="137" t="str">
        <f t="shared" si="726"/>
        <v/>
      </c>
      <c r="AX2279" s="138" t="str">
        <f t="shared" si="727"/>
        <v/>
      </c>
      <c r="AY2279" s="138" t="str">
        <f t="shared" si="728"/>
        <v/>
      </c>
      <c r="AZ2279" s="130" t="str">
        <f>IF(AX2279&amp;AW2279="勤怠未設定","×",IF(AV2279="勤怠修正","×",IF(AC2279="外注","",IF(AA2279="",IF(AY2279&lt;&gt;"","×",""),IF(VLOOKUP(AA2279,カレンダマスタ!$H$66:$I$83,2,FALSE)&lt;&gt;AY2279,"×","OK")))))</f>
        <v/>
      </c>
      <c r="BC2279" s="137" t="str">
        <f>IF(E2279="","",VLOOKUP($E2279,カレンダマスタ!$A$4:$E$381,4,FALSE))</f>
        <v/>
      </c>
      <c r="BD2279" s="126" t="str">
        <f>IF(AC2279="社員","",IF(AG2279=0,"",IF(AD2279="NSTC",IF(COUNTIF(カレンダマスタ!$Q$5:$Q$32,G2279)=1,"OK","×"),
IF(AD2279="NS本社",IF(COUNTIF(カレンダマスタ!$T$5:$T$32,G2279)=1,"OK","×"),IF(COUNTIF(カレンダマスタ!$R$5:$R$32,G2279)=1,"OK","×")))))</f>
        <v/>
      </c>
      <c r="BE2279" s="126" t="str">
        <f>IF(AC2279="社員","",IF(G2279="","",IF(R2279&lt;&gt;"","",IF(AF2279="CS","OK",IF(VLOOKUP(E2279,カレンダマスタ!$A$5:$D$381,4,FALSE)&gt;0,"",IF(OR(G2279*24&gt;10.84,H2279*24&lt;14.5)=TRUE,"×","OK"))))))</f>
        <v/>
      </c>
      <c r="BF2279" s="126" t="str">
        <f t="shared" si="737"/>
        <v/>
      </c>
      <c r="BG2279" s="126" t="str">
        <f t="shared" si="734"/>
        <v/>
      </c>
      <c r="BI2279" s="130" t="str">
        <f t="shared" si="735"/>
        <v/>
      </c>
    </row>
    <row r="2280" spans="2:61">
      <c r="B2280" s="111"/>
      <c r="C2280" s="536"/>
      <c r="D2280" s="128"/>
      <c r="E2280" s="583"/>
      <c r="F2280" s="128"/>
      <c r="G2280" s="588"/>
      <c r="H2280" s="588"/>
      <c r="I2280" s="130"/>
      <c r="J2280" s="139"/>
      <c r="K2280" s="131"/>
      <c r="L2280" s="132"/>
      <c r="M2280" s="132"/>
      <c r="N2280" s="141"/>
      <c r="O2280" s="139"/>
      <c r="P2280" s="139"/>
      <c r="Q2280" s="139"/>
      <c r="R2280" s="133"/>
      <c r="S2280" s="134"/>
      <c r="T2280" s="434"/>
      <c r="U2280" s="429"/>
      <c r="V2280" s="429" t="str">
        <f t="shared" si="729"/>
        <v/>
      </c>
      <c r="W2280" s="298"/>
      <c r="X2280" s="129" t="str">
        <f t="shared" si="736"/>
        <v/>
      </c>
      <c r="Y2280" s="129" t="str">
        <f t="shared" si="730"/>
        <v/>
      </c>
      <c r="Z2280" s="129" t="str">
        <f t="shared" si="731"/>
        <v/>
      </c>
      <c r="AA2280" s="133" t="str">
        <f t="shared" si="724"/>
        <v/>
      </c>
      <c r="AC2280" s="186" t="str">
        <f>AC2261</f>
        <v/>
      </c>
      <c r="AD2280" s="187" t="str">
        <f>AD2261</f>
        <v/>
      </c>
      <c r="AE2280" s="187" t="str">
        <f>AE2261</f>
        <v/>
      </c>
      <c r="AF2280" s="187" t="str">
        <f>AF2261</f>
        <v/>
      </c>
      <c r="AG2280" s="204">
        <f t="shared" si="732"/>
        <v>0</v>
      </c>
      <c r="AI2280" s="140" t="str">
        <f>IF(月報!G2280&lt;&gt;"",月報!G2280,"")</f>
        <v/>
      </c>
      <c r="AJ2280" s="126" t="str">
        <f>IF(月報!W2280&lt;&gt;"",月報!W2280*24,"")</f>
        <v/>
      </c>
      <c r="AK2280" s="126" t="str">
        <f>IF(月報!P2280&lt;&gt;"",月報!P2280,"")</f>
        <v/>
      </c>
      <c r="AL2280" s="126" t="str">
        <f>IF(月報!Q2280&lt;&gt;"",IF(月報!Q2280="平日残","",月報!Q2280),"")</f>
        <v/>
      </c>
      <c r="AM2280" s="126"/>
      <c r="AN2280" s="126" t="str">
        <f t="shared" si="722"/>
        <v/>
      </c>
      <c r="AO2280" s="126" t="str">
        <f>IF($E2280="","",VLOOKUP($E2280,カレンダマスタ!$A$5:$E$381,5,FALSE))</f>
        <v/>
      </c>
      <c r="AQ2280" s="196" t="str">
        <f>IF(G2280="","",IF(VLOOKUP(E2280,カレンダマスタ!$A$5:$D$381,4,FALSE)=0,"",1))</f>
        <v/>
      </c>
      <c r="AR2280" s="136" t="str">
        <f>IF($G2280="","",IF($AD2280="NSTC",INDEX(カレンダマスタ!$I$26:$O$31,MATCH($G2280,カレンダマスタ!$H$26:$H$31,1),MATCH($H2280,カレンダマスタ!$I$25:$O$25,1)),
IF($AD2280="CS本社",INDEX(カレンダマスタ!$I$36:$O$41,MATCH($G2280,カレンダマスタ!$H$36:$H$41,1),MATCH($H2280,カレンダマスタ!$I$35:$O$35,1)),
IF($AD2280="NS本社",INDEX(カレンダマスタ!$I$94:$O$99,MATCH($G2280,カレンダマスタ!$H$95:$H$100,1),MATCH($H2280,カレンダマスタ!$I$93:$O$93,1)),
IF($AD2280="ODC",INDEX(カレンダマスタ!$I$46:$O$51,MATCH($G2280,カレンダマスタ!$H$46:$H$51,1),MATCH($H2280,カレンダマスタ!$I$45:$O$45,1)),
IF($AD2280="NS東京TC",INDEX(カレンダマスタ!$I$56:$O$61,MATCH($G2280,カレンダマスタ!$H$56:$H$61,1),MATCH($H2280,カレンダマスタ!$I$55:$O$55,1)),""))))))</f>
        <v/>
      </c>
      <c r="AS2280" s="126" t="str">
        <f t="shared" si="733"/>
        <v/>
      </c>
      <c r="AU2280" s="137" t="str">
        <f>IF(E2280="","",VLOOKUP($E2280,カレンダマスタ!$A$4:$E$381,4,FALSE))</f>
        <v/>
      </c>
      <c r="AV2280" s="137" t="str">
        <f t="shared" si="725"/>
        <v/>
      </c>
      <c r="AW2280" s="137" t="str">
        <f t="shared" si="726"/>
        <v/>
      </c>
      <c r="AX2280" s="138" t="str">
        <f t="shared" si="727"/>
        <v/>
      </c>
      <c r="AY2280" s="138" t="str">
        <f t="shared" si="728"/>
        <v/>
      </c>
      <c r="AZ2280" s="130" t="str">
        <f>IF(AX2280&amp;AW2280="勤怠未設定","×",IF(AV2280="勤怠修正","×",IF(AC2280="外注","",IF(AA2280="",IF(AY2280&lt;&gt;"","×",""),IF(VLOOKUP(AA2280,カレンダマスタ!$H$66:$I$83,2,FALSE)&lt;&gt;AY2280,"×","OK")))))</f>
        <v/>
      </c>
      <c r="BC2280" s="137" t="str">
        <f>IF(E2280="","",VLOOKUP($E2280,カレンダマスタ!$A$4:$E$381,4,FALSE))</f>
        <v/>
      </c>
      <c r="BD2280" s="126" t="str">
        <f>IF(AC2280="社員","",IF(AG2280=0,"",IF(AD2280="NSTC",IF(COUNTIF(カレンダマスタ!$Q$5:$Q$32,G2280)=1,"OK","×"),
IF(AD2280="NS本社",IF(COUNTIF(カレンダマスタ!$T$5:$T$32,G2280)=1,"OK","×"),IF(COUNTIF(カレンダマスタ!$R$5:$R$32,G2280)=1,"OK","×")))))</f>
        <v/>
      </c>
      <c r="BE2280" s="126" t="str">
        <f>IF(AC2280="社員","",IF(G2280="","",IF(R2280&lt;&gt;"","",IF(AF2280="CS","OK",IF(VLOOKUP(E2280,カレンダマスタ!$A$5:$D$381,4,FALSE)&gt;0,"",IF(OR(G2280*24&gt;10.84,H2280*24&lt;14.5)=TRUE,"×","OK"))))))</f>
        <v/>
      </c>
      <c r="BF2280" s="126" t="str">
        <f t="shared" si="737"/>
        <v/>
      </c>
      <c r="BG2280" s="126" t="str">
        <f t="shared" si="734"/>
        <v/>
      </c>
      <c r="BI2280" s="130" t="str">
        <f t="shared" si="735"/>
        <v/>
      </c>
    </row>
    <row r="2281" spans="2:61">
      <c r="B2281" s="111"/>
      <c r="C2281" s="537"/>
      <c r="D2281" s="142"/>
      <c r="E2281" s="584"/>
      <c r="F2281" s="142"/>
      <c r="G2281" s="589"/>
      <c r="H2281" s="589"/>
      <c r="I2281" s="144"/>
      <c r="J2281" s="148"/>
      <c r="K2281" s="145"/>
      <c r="L2281" s="146"/>
      <c r="M2281" s="146"/>
      <c r="N2281" s="147"/>
      <c r="O2281" s="148"/>
      <c r="P2281" s="148"/>
      <c r="Q2281" s="148"/>
      <c r="R2281" s="149"/>
      <c r="S2281" s="156"/>
      <c r="T2281" s="435"/>
      <c r="U2281" s="430"/>
      <c r="V2281" s="430" t="str">
        <f t="shared" si="729"/>
        <v/>
      </c>
      <c r="W2281" s="298"/>
      <c r="X2281" s="143" t="str">
        <f t="shared" si="736"/>
        <v/>
      </c>
      <c r="Y2281" s="143" t="str">
        <f t="shared" si="730"/>
        <v/>
      </c>
      <c r="Z2281" s="143" t="str">
        <f t="shared" si="731"/>
        <v/>
      </c>
      <c r="AA2281" s="149" t="str">
        <f t="shared" si="724"/>
        <v/>
      </c>
      <c r="AC2281" s="188" t="str">
        <f>AC2261</f>
        <v/>
      </c>
      <c r="AD2281" s="189" t="str">
        <f>AD2261</f>
        <v/>
      </c>
      <c r="AE2281" s="189" t="str">
        <f>AE2261</f>
        <v/>
      </c>
      <c r="AF2281" s="189" t="str">
        <f>AF2261</f>
        <v/>
      </c>
      <c r="AG2281" s="205">
        <f t="shared" si="732"/>
        <v>0</v>
      </c>
      <c r="AI2281" s="157" t="str">
        <f>IF(月報!G2281&lt;&gt;"",月報!G2281,"")</f>
        <v/>
      </c>
      <c r="AJ2281" s="151" t="str">
        <f>IF(月報!W2281&lt;&gt;"",月報!W2281*24,"")</f>
        <v/>
      </c>
      <c r="AK2281" s="151" t="str">
        <f>IF(月報!P2281&lt;&gt;"",月報!P2281,"")</f>
        <v/>
      </c>
      <c r="AL2281" s="151" t="str">
        <f>IF(月報!Q2281&lt;&gt;"",IF(月報!Q2281="平日残","",月報!Q2281),"")</f>
        <v/>
      </c>
      <c r="AM2281" s="151"/>
      <c r="AN2281" s="151" t="str">
        <f t="shared" si="722"/>
        <v/>
      </c>
      <c r="AO2281" s="151" t="str">
        <f>IF($E2281="","",VLOOKUP($E2281,カレンダマスタ!$A$5:$E$381,5,FALSE))</f>
        <v/>
      </c>
      <c r="AQ2281" s="197" t="str">
        <f>IF(G2281="","",IF(VLOOKUP(E2281,カレンダマスタ!$A$5:$D$381,4,FALSE)=0,"",1))</f>
        <v/>
      </c>
      <c r="AR2281" s="152" t="str">
        <f>IF($G2281="","",IF($AD2281="NSTC",INDEX(カレンダマスタ!$I$26:$O$31,MATCH($G2281,カレンダマスタ!$H$26:$H$31,1),MATCH($H2281,カレンダマスタ!$I$25:$O$25,1)),
IF($AD2281="CS本社",INDEX(カレンダマスタ!$I$36:$O$41,MATCH($G2281,カレンダマスタ!$H$36:$H$41,1),MATCH($H2281,カレンダマスタ!$I$35:$O$35,1)),
IF($AD2281="NS本社",INDEX(カレンダマスタ!$I$94:$O$99,MATCH($G2281,カレンダマスタ!$H$95:$H$100,1),MATCH($H2281,カレンダマスタ!$I$93:$O$93,1)),
IF($AD2281="ODC",INDEX(カレンダマスタ!$I$46:$O$51,MATCH($G2281,カレンダマスタ!$H$46:$H$51,1),MATCH($H2281,カレンダマスタ!$I$45:$O$45,1)),
IF($AD2281="NS東京TC",INDEX(カレンダマスタ!$I$56:$O$61,MATCH($G2281,カレンダマスタ!$H$56:$H$61,1),MATCH($H2281,カレンダマスタ!$I$55:$O$55,1)),""))))))</f>
        <v/>
      </c>
      <c r="AS2281" s="151" t="str">
        <f t="shared" si="733"/>
        <v/>
      </c>
      <c r="AU2281" s="153" t="str">
        <f>IF(E2281="","",VLOOKUP($E2281,カレンダマスタ!$A$4:$E$381,4,FALSE))</f>
        <v/>
      </c>
      <c r="AV2281" s="153" t="str">
        <f t="shared" si="725"/>
        <v/>
      </c>
      <c r="AW2281" s="153" t="str">
        <f t="shared" si="726"/>
        <v/>
      </c>
      <c r="AX2281" s="154" t="str">
        <f t="shared" si="727"/>
        <v/>
      </c>
      <c r="AY2281" s="154" t="str">
        <f t="shared" si="728"/>
        <v/>
      </c>
      <c r="AZ2281" s="144" t="str">
        <f>IF(AX2281&amp;AW2281="勤怠未設定","×",IF(AV2281="勤怠修正","×",IF(AC2281="外注","",IF(AA2281="",IF(AY2281&lt;&gt;"","×",""),IF(VLOOKUP(AA2281,カレンダマスタ!$H$66:$I$83,2,FALSE)&lt;&gt;AY2281,"×","OK")))))</f>
        <v/>
      </c>
      <c r="BC2281" s="153" t="str">
        <f>IF(E2281="","",VLOOKUP($E2281,カレンダマスタ!$A$4:$E$381,4,FALSE))</f>
        <v/>
      </c>
      <c r="BD2281" s="151" t="str">
        <f>IF(AC2281="社員","",IF(AG2281=0,"",IF(AD2281="NSTC",IF(COUNTIF(カレンダマスタ!$Q$5:$Q$32,G2281)=1,"OK","×"),
IF(AD2281="NS本社",IF(COUNTIF(カレンダマスタ!$T$5:$T$32,G2281)=1,"OK","×"),IF(COUNTIF(カレンダマスタ!$R$5:$R$32,G2281)=1,"OK","×")))))</f>
        <v/>
      </c>
      <c r="BE2281" s="151" t="str">
        <f>IF(AC2281="社員","",IF(G2281="","",IF(R2281&lt;&gt;"","",IF(AF2281="CS","OK",IF(VLOOKUP(E2281,カレンダマスタ!$A$5:$D$381,4,FALSE)&gt;0,"",IF(OR(G2281*24&gt;10.84,H2281*24&lt;14.5)=TRUE,"×","OK"))))))</f>
        <v/>
      </c>
      <c r="BF2281" s="151" t="str">
        <f t="shared" si="737"/>
        <v/>
      </c>
      <c r="BG2281" s="151" t="str">
        <f t="shared" si="734"/>
        <v/>
      </c>
      <c r="BI2281" s="144" t="str">
        <f t="shared" si="735"/>
        <v/>
      </c>
    </row>
    <row r="2282" spans="2:61">
      <c r="B2282" s="111"/>
      <c r="C2282" s="535"/>
      <c r="D2282" s="112"/>
      <c r="E2282" s="582"/>
      <c r="F2282" s="112"/>
      <c r="G2282" s="587"/>
      <c r="H2282" s="587"/>
      <c r="I2282" s="114"/>
      <c r="J2282" s="118"/>
      <c r="K2282" s="115"/>
      <c r="L2282" s="116"/>
      <c r="M2282" s="116"/>
      <c r="N2282" s="117"/>
      <c r="O2282" s="118"/>
      <c r="P2282" s="118"/>
      <c r="Q2282" s="118"/>
      <c r="R2282" s="119"/>
      <c r="S2282" s="120"/>
      <c r="T2282" s="433"/>
      <c r="U2282" s="431">
        <f>SUM(T2282:T2288)</f>
        <v>0</v>
      </c>
      <c r="V2282" s="431" t="str">
        <f t="shared" si="729"/>
        <v/>
      </c>
      <c r="W2282" s="298"/>
      <c r="X2282" s="113" t="str">
        <f t="shared" si="736"/>
        <v/>
      </c>
      <c r="Y2282" s="113" t="str">
        <f t="shared" si="730"/>
        <v/>
      </c>
      <c r="Z2282" s="113" t="str">
        <f t="shared" si="731"/>
        <v/>
      </c>
      <c r="AA2282" s="119" t="str">
        <f t="shared" si="724"/>
        <v/>
      </c>
      <c r="AC2282" s="190" t="str">
        <f>AC2261</f>
        <v/>
      </c>
      <c r="AD2282" s="191" t="str">
        <f>AD2261</f>
        <v/>
      </c>
      <c r="AE2282" s="191" t="str">
        <f>AE2261</f>
        <v/>
      </c>
      <c r="AF2282" s="191" t="str">
        <f>AF2261</f>
        <v/>
      </c>
      <c r="AG2282" s="206">
        <f t="shared" si="732"/>
        <v>0</v>
      </c>
      <c r="AI2282" s="158" t="str">
        <f>IF(月報!G2282&lt;&gt;"",月報!G2282,"")</f>
        <v/>
      </c>
      <c r="AJ2282" s="122" t="str">
        <f>IF(月報!W2282&lt;&gt;"",月報!W2282*24,"")</f>
        <v/>
      </c>
      <c r="AK2282" s="122" t="str">
        <f>IF(月報!P2282&lt;&gt;"",月報!P2282,"")</f>
        <v/>
      </c>
      <c r="AL2282" s="122" t="str">
        <f>IF(月報!Q2282&lt;&gt;"",IF(月報!Q2282="平日残","",月報!Q2282),"")</f>
        <v/>
      </c>
      <c r="AM2282" s="122"/>
      <c r="AN2282" s="122" t="str">
        <f t="shared" si="722"/>
        <v/>
      </c>
      <c r="AO2282" s="122" t="str">
        <f>IF($E2282="","",VLOOKUP($E2282,カレンダマスタ!$A$5:$E$381,5,FALSE))</f>
        <v/>
      </c>
      <c r="AQ2282" s="195" t="str">
        <f>IF(G2282="","",IF(VLOOKUP(E2282,カレンダマスタ!$A$5:$D$381,4,FALSE)=0,"",1))</f>
        <v/>
      </c>
      <c r="AR2282" s="123" t="str">
        <f>IF($G2282="","",IF($AD2282="NSTC",INDEX(カレンダマスタ!$I$26:$O$31,MATCH($G2282,カレンダマスタ!$H$26:$H$31,1),MATCH($H2282,カレンダマスタ!$I$25:$O$25,1)),
IF($AD2282="CS本社",INDEX(カレンダマスタ!$I$36:$O$41,MATCH($G2282,カレンダマスタ!$H$36:$H$41,1),MATCH($H2282,カレンダマスタ!$I$35:$O$35,1)),
IF($AD2282="NS本社",INDEX(カレンダマスタ!$I$94:$O$99,MATCH($G2282,カレンダマスタ!$H$95:$H$100,1),MATCH($H2282,カレンダマスタ!$I$93:$O$93,1)),
IF($AD2282="ODC",INDEX(カレンダマスタ!$I$46:$O$51,MATCH($G2282,カレンダマスタ!$H$46:$H$51,1),MATCH($H2282,カレンダマスタ!$I$45:$O$45,1)),
IF($AD2282="NS東京TC",INDEX(カレンダマスタ!$I$56:$O$61,MATCH($G2282,カレンダマスタ!$H$56:$H$61,1),MATCH($H2282,カレンダマスタ!$I$55:$O$55,1)),""))))))</f>
        <v/>
      </c>
      <c r="AS2282" s="122" t="str">
        <f t="shared" si="733"/>
        <v/>
      </c>
      <c r="AU2282" s="124" t="str">
        <f>IF(E2282="","",VLOOKUP($E2282,カレンダマスタ!$A$4:$E$381,4,FALSE))</f>
        <v/>
      </c>
      <c r="AV2282" s="124" t="str">
        <f t="shared" si="725"/>
        <v/>
      </c>
      <c r="AW2282" s="124" t="str">
        <f t="shared" si="726"/>
        <v/>
      </c>
      <c r="AX2282" s="125" t="str">
        <f t="shared" si="727"/>
        <v/>
      </c>
      <c r="AY2282" s="125" t="str">
        <f t="shared" si="728"/>
        <v/>
      </c>
      <c r="AZ2282" s="114" t="str">
        <f>IF(AX2282&amp;AW2282="勤怠未設定","×",IF(AV2282="勤怠修正","×",IF(AC2282="外注","",IF(AA2282="",IF(AY2282&lt;&gt;"","×",""),IF(VLOOKUP(AA2282,カレンダマスタ!$H$66:$I$83,2,FALSE)&lt;&gt;AY2282,"×","OK")))))</f>
        <v/>
      </c>
      <c r="BC2282" s="124" t="str">
        <f>IF(E2282="","",VLOOKUP($E2282,カレンダマスタ!$A$4:$E$381,4,FALSE))</f>
        <v/>
      </c>
      <c r="BD2282" s="122" t="str">
        <f>IF(AC2282="社員","",IF(AG2282=0,"",IF(AD2282="NSTC",IF(COUNTIF(カレンダマスタ!$Q$5:$Q$32,G2282)=1,"OK","×"),
IF(AD2282="NS本社",IF(COUNTIF(カレンダマスタ!$T$5:$T$32,G2282)=1,"OK","×"),IF(COUNTIF(カレンダマスタ!$R$5:$R$32,G2282)=1,"OK","×")))))</f>
        <v/>
      </c>
      <c r="BE2282" s="122" t="str">
        <f>IF(AC2282="社員","",IF(G2282="","",IF(R2282&lt;&gt;"","",IF(AF2282="CS","OK",IF(VLOOKUP(E2282,カレンダマスタ!$A$5:$D$381,4,FALSE)&gt;0,"",IF(OR(G2282*24&gt;10.84,H2282*24&lt;14.5)=TRUE,"×","OK"))))))</f>
        <v/>
      </c>
      <c r="BF2282" s="122" t="str">
        <f t="shared" si="737"/>
        <v/>
      </c>
      <c r="BG2282" s="122" t="str">
        <f t="shared" si="734"/>
        <v/>
      </c>
      <c r="BI2282" s="114" t="str">
        <f t="shared" si="735"/>
        <v/>
      </c>
    </row>
    <row r="2283" spans="2:61">
      <c r="B2283" s="111"/>
      <c r="C2283" s="536"/>
      <c r="D2283" s="128"/>
      <c r="E2283" s="583"/>
      <c r="F2283" s="128"/>
      <c r="G2283" s="588"/>
      <c r="H2283" s="588"/>
      <c r="I2283" s="130"/>
      <c r="J2283" s="139"/>
      <c r="K2283" s="131"/>
      <c r="L2283" s="132"/>
      <c r="M2283" s="132"/>
      <c r="N2283" s="141"/>
      <c r="O2283" s="139"/>
      <c r="P2283" s="139"/>
      <c r="Q2283" s="139"/>
      <c r="R2283" s="133"/>
      <c r="S2283" s="134"/>
      <c r="T2283" s="434"/>
      <c r="U2283" s="429"/>
      <c r="V2283" s="429" t="str">
        <f t="shared" si="729"/>
        <v/>
      </c>
      <c r="W2283" s="298"/>
      <c r="X2283" s="129" t="str">
        <f t="shared" si="736"/>
        <v/>
      </c>
      <c r="Y2283" s="129" t="str">
        <f t="shared" si="730"/>
        <v/>
      </c>
      <c r="Z2283" s="129" t="str">
        <f t="shared" si="731"/>
        <v/>
      </c>
      <c r="AA2283" s="133" t="str">
        <f t="shared" si="724"/>
        <v/>
      </c>
      <c r="AC2283" s="186" t="str">
        <f>AC2261</f>
        <v/>
      </c>
      <c r="AD2283" s="187" t="str">
        <f>AD2261</f>
        <v/>
      </c>
      <c r="AE2283" s="187" t="str">
        <f>AE2261</f>
        <v/>
      </c>
      <c r="AF2283" s="187" t="str">
        <f>AF2261</f>
        <v/>
      </c>
      <c r="AG2283" s="204">
        <f t="shared" si="732"/>
        <v>0</v>
      </c>
      <c r="AI2283" s="135" t="str">
        <f>IF(月報!G2283&lt;&gt;"",月報!G2283,"")</f>
        <v/>
      </c>
      <c r="AJ2283" s="126" t="str">
        <f>IF(月報!W2283&lt;&gt;"",月報!W2283*24,"")</f>
        <v/>
      </c>
      <c r="AK2283" s="126" t="str">
        <f>IF(月報!P2283&lt;&gt;"",月報!P2283,"")</f>
        <v/>
      </c>
      <c r="AL2283" s="126" t="str">
        <f>IF(月報!Q2283&lt;&gt;"",IF(月報!Q2283="平日残","",月報!Q2283),"")</f>
        <v/>
      </c>
      <c r="AM2283" s="126"/>
      <c r="AN2283" s="126" t="str">
        <f t="shared" si="722"/>
        <v/>
      </c>
      <c r="AO2283" s="126" t="str">
        <f>IF($E2283="","",VLOOKUP($E2283,カレンダマスタ!$A$5:$E$381,5,FALSE))</f>
        <v/>
      </c>
      <c r="AQ2283" s="196" t="str">
        <f>IF(G2283="","",IF(VLOOKUP(E2283,カレンダマスタ!$A$5:$D$381,4,FALSE)=0,"",1))</f>
        <v/>
      </c>
      <c r="AR2283" s="136" t="str">
        <f>IF($G2283="","",IF($AD2283="NSTC",INDEX(カレンダマスタ!$I$26:$O$31,MATCH($G2283,カレンダマスタ!$H$26:$H$31,1),MATCH($H2283,カレンダマスタ!$I$25:$O$25,1)),
IF($AD2283="CS本社",INDEX(カレンダマスタ!$I$36:$O$41,MATCH($G2283,カレンダマスタ!$H$36:$H$41,1),MATCH($H2283,カレンダマスタ!$I$35:$O$35,1)),
IF($AD2283="NS本社",INDEX(カレンダマスタ!$I$94:$O$99,MATCH($G2283,カレンダマスタ!$H$95:$H$100,1),MATCH($H2283,カレンダマスタ!$I$93:$O$93,1)),
IF($AD2283="ODC",INDEX(カレンダマスタ!$I$46:$O$51,MATCH($G2283,カレンダマスタ!$H$46:$H$51,1),MATCH($H2283,カレンダマスタ!$I$45:$O$45,1)),
IF($AD2283="NS東京TC",INDEX(カレンダマスタ!$I$56:$O$61,MATCH($G2283,カレンダマスタ!$H$56:$H$61,1),MATCH($H2283,カレンダマスタ!$I$55:$O$55,1)),""))))))</f>
        <v/>
      </c>
      <c r="AS2283" s="126" t="str">
        <f t="shared" si="733"/>
        <v/>
      </c>
      <c r="AU2283" s="137" t="str">
        <f>IF(E2283="","",VLOOKUP($E2283,カレンダマスタ!$A$4:$E$381,4,FALSE))</f>
        <v/>
      </c>
      <c r="AV2283" s="137" t="str">
        <f t="shared" si="725"/>
        <v/>
      </c>
      <c r="AW2283" s="137" t="str">
        <f t="shared" si="726"/>
        <v/>
      </c>
      <c r="AX2283" s="138" t="str">
        <f t="shared" si="727"/>
        <v/>
      </c>
      <c r="AY2283" s="138" t="str">
        <f t="shared" si="728"/>
        <v/>
      </c>
      <c r="AZ2283" s="130" t="str">
        <f>IF(AX2283&amp;AW2283="勤怠未設定","×",IF(AV2283="勤怠修正","×",IF(AC2283="外注","",IF(AA2283="",IF(AY2283&lt;&gt;"","×",""),IF(VLOOKUP(AA2283,カレンダマスタ!$H$66:$I$83,2,FALSE)&lt;&gt;AY2283,"×","OK")))))</f>
        <v/>
      </c>
      <c r="BC2283" s="137" t="str">
        <f>IF(E2283="","",VLOOKUP($E2283,カレンダマスタ!$A$4:$E$381,4,FALSE))</f>
        <v/>
      </c>
      <c r="BD2283" s="126" t="str">
        <f>IF(AC2283="社員","",IF(AG2283=0,"",IF(AD2283="NSTC",IF(COUNTIF(カレンダマスタ!$Q$5:$Q$32,G2283)=1,"OK","×"),
IF(AD2283="NS本社",IF(COUNTIF(カレンダマスタ!$T$5:$T$32,G2283)=1,"OK","×"),IF(COUNTIF(カレンダマスタ!$R$5:$R$32,G2283)=1,"OK","×")))))</f>
        <v/>
      </c>
      <c r="BE2283" s="126" t="str">
        <f>IF(AC2283="社員","",IF(G2283="","",IF(R2283&lt;&gt;"","",IF(AF2283="CS","OK",IF(VLOOKUP(E2283,カレンダマスタ!$A$5:$D$381,4,FALSE)&gt;0,"",IF(OR(G2283*24&gt;10.84,H2283*24&lt;14.5)=TRUE,"×","OK"))))))</f>
        <v/>
      </c>
      <c r="BF2283" s="126" t="str">
        <f t="shared" si="737"/>
        <v/>
      </c>
      <c r="BG2283" s="126" t="str">
        <f t="shared" si="734"/>
        <v/>
      </c>
      <c r="BI2283" s="130" t="str">
        <f t="shared" si="735"/>
        <v/>
      </c>
    </row>
    <row r="2284" spans="2:61">
      <c r="B2284" s="111"/>
      <c r="C2284" s="536"/>
      <c r="D2284" s="128"/>
      <c r="E2284" s="583"/>
      <c r="F2284" s="128"/>
      <c r="G2284" s="588"/>
      <c r="H2284" s="588"/>
      <c r="I2284" s="130"/>
      <c r="J2284" s="139"/>
      <c r="K2284" s="131"/>
      <c r="L2284" s="132"/>
      <c r="M2284" s="132"/>
      <c r="N2284" s="141"/>
      <c r="O2284" s="139"/>
      <c r="P2284" s="139"/>
      <c r="Q2284" s="139"/>
      <c r="R2284" s="133"/>
      <c r="S2284" s="134"/>
      <c r="T2284" s="434"/>
      <c r="U2284" s="429"/>
      <c r="V2284" s="429" t="str">
        <f t="shared" si="729"/>
        <v/>
      </c>
      <c r="W2284" s="298"/>
      <c r="X2284" s="129" t="str">
        <f t="shared" si="736"/>
        <v/>
      </c>
      <c r="Y2284" s="129" t="str">
        <f t="shared" si="730"/>
        <v/>
      </c>
      <c r="Z2284" s="129" t="str">
        <f t="shared" si="731"/>
        <v/>
      </c>
      <c r="AA2284" s="133" t="str">
        <f t="shared" si="724"/>
        <v/>
      </c>
      <c r="AC2284" s="186" t="str">
        <f>AC2261</f>
        <v/>
      </c>
      <c r="AD2284" s="187" t="str">
        <f>AD2261</f>
        <v/>
      </c>
      <c r="AE2284" s="187" t="str">
        <f>AE2261</f>
        <v/>
      </c>
      <c r="AF2284" s="187" t="str">
        <f>AF2261</f>
        <v/>
      </c>
      <c r="AG2284" s="204">
        <f t="shared" si="732"/>
        <v>0</v>
      </c>
      <c r="AI2284" s="135" t="str">
        <f>IF(月報!G2284&lt;&gt;"",月報!G2284,"")</f>
        <v/>
      </c>
      <c r="AJ2284" s="126" t="str">
        <f>IF(月報!W2284&lt;&gt;"",月報!W2284*24,"")</f>
        <v/>
      </c>
      <c r="AK2284" s="126" t="str">
        <f>IF(月報!P2284&lt;&gt;"",月報!P2284,"")</f>
        <v/>
      </c>
      <c r="AL2284" s="126" t="str">
        <f>IF(月報!Q2284&lt;&gt;"",IF(月報!Q2284="平日残","",月報!Q2284),"")</f>
        <v/>
      </c>
      <c r="AM2284" s="126"/>
      <c r="AN2284" s="126" t="str">
        <f t="shared" si="722"/>
        <v/>
      </c>
      <c r="AO2284" s="126" t="str">
        <f>IF($E2284="","",VLOOKUP($E2284,カレンダマスタ!$A$5:$E$381,5,FALSE))</f>
        <v/>
      </c>
      <c r="AQ2284" s="196" t="str">
        <f>IF(G2284="","",IF(VLOOKUP(E2284,カレンダマスタ!$A$5:$D$381,4,FALSE)=0,"",1))</f>
        <v/>
      </c>
      <c r="AR2284" s="136" t="str">
        <f>IF($G2284="","",IF($AD2284="NSTC",INDEX(カレンダマスタ!$I$26:$O$31,MATCH($G2284,カレンダマスタ!$H$26:$H$31,1),MATCH($H2284,カレンダマスタ!$I$25:$O$25,1)),
IF($AD2284="CS本社",INDEX(カレンダマスタ!$I$36:$O$41,MATCH($G2284,カレンダマスタ!$H$36:$H$41,1),MATCH($H2284,カレンダマスタ!$I$35:$O$35,1)),
IF($AD2284="NS本社",INDEX(カレンダマスタ!$I$94:$O$99,MATCH($G2284,カレンダマスタ!$H$95:$H$100,1),MATCH($H2284,カレンダマスタ!$I$93:$O$93,1)),
IF($AD2284="ODC",INDEX(カレンダマスタ!$I$46:$O$51,MATCH($G2284,カレンダマスタ!$H$46:$H$51,1),MATCH($H2284,カレンダマスタ!$I$45:$O$45,1)),
IF($AD2284="NS東京TC",INDEX(カレンダマスタ!$I$56:$O$61,MATCH($G2284,カレンダマスタ!$H$56:$H$61,1),MATCH($H2284,カレンダマスタ!$I$55:$O$55,1)),""))))))</f>
        <v/>
      </c>
      <c r="AS2284" s="126" t="str">
        <f t="shared" si="733"/>
        <v/>
      </c>
      <c r="AU2284" s="137" t="str">
        <f>IF(E2284="","",VLOOKUP($E2284,カレンダマスタ!$A$4:$E$381,4,FALSE))</f>
        <v/>
      </c>
      <c r="AV2284" s="137" t="str">
        <f t="shared" si="725"/>
        <v/>
      </c>
      <c r="AW2284" s="137" t="str">
        <f t="shared" si="726"/>
        <v/>
      </c>
      <c r="AX2284" s="138" t="str">
        <f t="shared" si="727"/>
        <v/>
      </c>
      <c r="AY2284" s="138" t="str">
        <f t="shared" si="728"/>
        <v/>
      </c>
      <c r="AZ2284" s="130" t="str">
        <f>IF(AX2284&amp;AW2284="勤怠未設定","×",IF(AV2284="勤怠修正","×",IF(AC2284="外注","",IF(AA2284="",IF(AY2284&lt;&gt;"","×",""),IF(VLOOKUP(AA2284,カレンダマスタ!$H$66:$I$83,2,FALSE)&lt;&gt;AY2284,"×","OK")))))</f>
        <v/>
      </c>
      <c r="BC2284" s="137" t="str">
        <f>IF(E2284="","",VLOOKUP($E2284,カレンダマスタ!$A$4:$E$381,4,FALSE))</f>
        <v/>
      </c>
      <c r="BD2284" s="126" t="str">
        <f>IF(AC2284="社員","",IF(AG2284=0,"",IF(AD2284="NSTC",IF(COUNTIF(カレンダマスタ!$Q$5:$Q$32,G2284)=1,"OK","×"),
IF(AD2284="NS本社",IF(COUNTIF(カレンダマスタ!$T$5:$T$32,G2284)=1,"OK","×"),IF(COUNTIF(カレンダマスタ!$R$5:$R$32,G2284)=1,"OK","×")))))</f>
        <v/>
      </c>
      <c r="BE2284" s="126" t="str">
        <f>IF(AC2284="社員","",IF(G2284="","",IF(R2284&lt;&gt;"","",IF(AF2284="CS","OK",IF(VLOOKUP(E2284,カレンダマスタ!$A$5:$D$381,4,FALSE)&gt;0,"",IF(OR(G2284*24&gt;10.84,H2284*24&lt;14.5)=TRUE,"×","OK"))))))</f>
        <v/>
      </c>
      <c r="BF2284" s="126" t="str">
        <f t="shared" si="737"/>
        <v/>
      </c>
      <c r="BG2284" s="126" t="str">
        <f t="shared" si="734"/>
        <v/>
      </c>
      <c r="BI2284" s="130" t="str">
        <f t="shared" si="735"/>
        <v/>
      </c>
    </row>
    <row r="2285" spans="2:61">
      <c r="B2285" s="111"/>
      <c r="C2285" s="536"/>
      <c r="D2285" s="128"/>
      <c r="E2285" s="583"/>
      <c r="F2285" s="128"/>
      <c r="G2285" s="588"/>
      <c r="H2285" s="588"/>
      <c r="I2285" s="130"/>
      <c r="J2285" s="139"/>
      <c r="K2285" s="131"/>
      <c r="L2285" s="132"/>
      <c r="M2285" s="132"/>
      <c r="N2285" s="141"/>
      <c r="O2285" s="139"/>
      <c r="P2285" s="139"/>
      <c r="Q2285" s="139"/>
      <c r="R2285" s="133"/>
      <c r="S2285" s="134"/>
      <c r="T2285" s="434"/>
      <c r="U2285" s="429"/>
      <c r="V2285" s="429" t="str">
        <f t="shared" si="729"/>
        <v/>
      </c>
      <c r="W2285" s="298"/>
      <c r="X2285" s="129" t="str">
        <f t="shared" si="736"/>
        <v/>
      </c>
      <c r="Y2285" s="129" t="str">
        <f t="shared" si="730"/>
        <v/>
      </c>
      <c r="Z2285" s="129" t="str">
        <f t="shared" si="731"/>
        <v/>
      </c>
      <c r="AA2285" s="133" t="str">
        <f t="shared" si="724"/>
        <v/>
      </c>
      <c r="AC2285" s="186" t="str">
        <f>AC2261</f>
        <v/>
      </c>
      <c r="AD2285" s="187" t="str">
        <f>AD2261</f>
        <v/>
      </c>
      <c r="AE2285" s="187" t="str">
        <f>AE2261</f>
        <v/>
      </c>
      <c r="AF2285" s="187" t="str">
        <f>AF2261</f>
        <v/>
      </c>
      <c r="AG2285" s="204">
        <f t="shared" si="732"/>
        <v>0</v>
      </c>
      <c r="AI2285" s="135" t="str">
        <f>IF(月報!G2285&lt;&gt;"",月報!G2285,"")</f>
        <v/>
      </c>
      <c r="AJ2285" s="126" t="str">
        <f>IF(月報!W2285&lt;&gt;"",月報!W2285*24,"")</f>
        <v/>
      </c>
      <c r="AK2285" s="126" t="str">
        <f>IF(月報!P2285&lt;&gt;"",月報!P2285,"")</f>
        <v/>
      </c>
      <c r="AL2285" s="126" t="str">
        <f>IF(月報!Q2285&lt;&gt;"",IF(月報!Q2285="平日残","",月報!Q2285),"")</f>
        <v/>
      </c>
      <c r="AM2285" s="126"/>
      <c r="AN2285" s="126" t="str">
        <f t="shared" si="722"/>
        <v/>
      </c>
      <c r="AO2285" s="126" t="str">
        <f>IF($E2285="","",VLOOKUP($E2285,カレンダマスタ!$A$5:$E$381,5,FALSE))</f>
        <v/>
      </c>
      <c r="AQ2285" s="196" t="str">
        <f>IF(G2285="","",IF(VLOOKUP(E2285,カレンダマスタ!$A$5:$D$381,4,FALSE)=0,"",1))</f>
        <v/>
      </c>
      <c r="AR2285" s="136" t="str">
        <f>IF($G2285="","",IF($AD2285="NSTC",INDEX(カレンダマスタ!$I$26:$O$31,MATCH($G2285,カレンダマスタ!$H$26:$H$31,1),MATCH($H2285,カレンダマスタ!$I$25:$O$25,1)),
IF($AD2285="CS本社",INDEX(カレンダマスタ!$I$36:$O$41,MATCH($G2285,カレンダマスタ!$H$36:$H$41,1),MATCH($H2285,カレンダマスタ!$I$35:$O$35,1)),
IF($AD2285="NS本社",INDEX(カレンダマスタ!$I$94:$O$99,MATCH($G2285,カレンダマスタ!$H$95:$H$100,1),MATCH($H2285,カレンダマスタ!$I$93:$O$93,1)),
IF($AD2285="ODC",INDEX(カレンダマスタ!$I$46:$O$51,MATCH($G2285,カレンダマスタ!$H$46:$H$51,1),MATCH($H2285,カレンダマスタ!$I$45:$O$45,1)),
IF($AD2285="NS東京TC",INDEX(カレンダマスタ!$I$56:$O$61,MATCH($G2285,カレンダマスタ!$H$56:$H$61,1),MATCH($H2285,カレンダマスタ!$I$55:$O$55,1)),""))))))</f>
        <v/>
      </c>
      <c r="AS2285" s="126" t="str">
        <f t="shared" si="733"/>
        <v/>
      </c>
      <c r="AU2285" s="137" t="str">
        <f>IF(E2285="","",VLOOKUP($E2285,カレンダマスタ!$A$4:$E$381,4,FALSE))</f>
        <v/>
      </c>
      <c r="AV2285" s="137" t="str">
        <f t="shared" si="725"/>
        <v/>
      </c>
      <c r="AW2285" s="137" t="str">
        <f t="shared" si="726"/>
        <v/>
      </c>
      <c r="AX2285" s="138" t="str">
        <f t="shared" si="727"/>
        <v/>
      </c>
      <c r="AY2285" s="138" t="str">
        <f t="shared" si="728"/>
        <v/>
      </c>
      <c r="AZ2285" s="130" t="str">
        <f>IF(AX2285&amp;AW2285="勤怠未設定","×",IF(AV2285="勤怠修正","×",IF(AC2285="外注","",IF(AA2285="",IF(AY2285&lt;&gt;"","×",""),IF(VLOOKUP(AA2285,カレンダマスタ!$H$66:$I$83,2,FALSE)&lt;&gt;AY2285,"×","OK")))))</f>
        <v/>
      </c>
      <c r="BC2285" s="137" t="str">
        <f>IF(E2285="","",VLOOKUP($E2285,カレンダマスタ!$A$4:$E$381,4,FALSE))</f>
        <v/>
      </c>
      <c r="BD2285" s="126" t="str">
        <f>IF(AC2285="社員","",IF(AG2285=0,"",IF(AD2285="NSTC",IF(COUNTIF(カレンダマスタ!$Q$5:$Q$32,G2285)=1,"OK","×"),
IF(AD2285="NS本社",IF(COUNTIF(カレンダマスタ!$T$5:$T$32,G2285)=1,"OK","×"),IF(COUNTIF(カレンダマスタ!$R$5:$R$32,G2285)=1,"OK","×")))))</f>
        <v/>
      </c>
      <c r="BE2285" s="126" t="str">
        <f>IF(AC2285="社員","",IF(G2285="","",IF(R2285&lt;&gt;"","",IF(AF2285="CS","OK",IF(VLOOKUP(E2285,カレンダマスタ!$A$5:$D$381,4,FALSE)&gt;0,"",IF(OR(G2285*24&gt;10.84,H2285*24&lt;14.5)=TRUE,"×","OK"))))))</f>
        <v/>
      </c>
      <c r="BF2285" s="126" t="str">
        <f t="shared" si="737"/>
        <v/>
      </c>
      <c r="BG2285" s="126" t="str">
        <f t="shared" si="734"/>
        <v/>
      </c>
      <c r="BI2285" s="130" t="str">
        <f t="shared" si="735"/>
        <v/>
      </c>
    </row>
    <row r="2286" spans="2:61">
      <c r="B2286" s="111"/>
      <c r="C2286" s="536"/>
      <c r="D2286" s="128"/>
      <c r="E2286" s="583"/>
      <c r="F2286" s="128"/>
      <c r="G2286" s="588"/>
      <c r="H2286" s="588"/>
      <c r="I2286" s="130"/>
      <c r="J2286" s="139"/>
      <c r="K2286" s="131"/>
      <c r="L2286" s="132"/>
      <c r="M2286" s="132"/>
      <c r="N2286" s="141"/>
      <c r="O2286" s="139"/>
      <c r="P2286" s="139"/>
      <c r="Q2286" s="139"/>
      <c r="R2286" s="133"/>
      <c r="S2286" s="134"/>
      <c r="T2286" s="434"/>
      <c r="U2286" s="429"/>
      <c r="V2286" s="429" t="str">
        <f t="shared" si="729"/>
        <v/>
      </c>
      <c r="W2286" s="298"/>
      <c r="X2286" s="129" t="str">
        <f t="shared" si="736"/>
        <v/>
      </c>
      <c r="Y2286" s="129" t="str">
        <f t="shared" si="730"/>
        <v/>
      </c>
      <c r="Z2286" s="129" t="str">
        <f t="shared" si="731"/>
        <v/>
      </c>
      <c r="AA2286" s="133" t="str">
        <f t="shared" si="724"/>
        <v/>
      </c>
      <c r="AC2286" s="186" t="str">
        <f>AC2261</f>
        <v/>
      </c>
      <c r="AD2286" s="187" t="str">
        <f>AD2261</f>
        <v/>
      </c>
      <c r="AE2286" s="187" t="str">
        <f>AE2261</f>
        <v/>
      </c>
      <c r="AF2286" s="187" t="str">
        <f>AF2261</f>
        <v/>
      </c>
      <c r="AG2286" s="204">
        <f t="shared" si="732"/>
        <v>0</v>
      </c>
      <c r="AI2286" s="140" t="str">
        <f>IF(月報!G2286&lt;&gt;"",月報!G2286,"")</f>
        <v/>
      </c>
      <c r="AJ2286" s="126" t="str">
        <f>IF(月報!W2286&lt;&gt;"",月報!W2286*24,"")</f>
        <v/>
      </c>
      <c r="AK2286" s="126" t="str">
        <f>IF(月報!P2286&lt;&gt;"",月報!P2286,"")</f>
        <v/>
      </c>
      <c r="AL2286" s="126" t="str">
        <f>IF(月報!Q2286&lt;&gt;"",IF(月報!Q2286="平日残","",月報!Q2286),"")</f>
        <v/>
      </c>
      <c r="AM2286" s="126"/>
      <c r="AN2286" s="126" t="str">
        <f t="shared" si="722"/>
        <v/>
      </c>
      <c r="AO2286" s="126" t="str">
        <f>IF($E2286="","",VLOOKUP($E2286,カレンダマスタ!$A$5:$E$381,5,FALSE))</f>
        <v/>
      </c>
      <c r="AQ2286" s="196" t="str">
        <f>IF(G2286="","",IF(VLOOKUP(E2286,カレンダマスタ!$A$5:$D$381,4,FALSE)=0,"",1))</f>
        <v/>
      </c>
      <c r="AR2286" s="136" t="str">
        <f>IF($G2286="","",IF($AD2286="NSTC",INDEX(カレンダマスタ!$I$26:$O$31,MATCH($G2286,カレンダマスタ!$H$26:$H$31,1),MATCH($H2286,カレンダマスタ!$I$25:$O$25,1)),
IF($AD2286="CS本社",INDEX(カレンダマスタ!$I$36:$O$41,MATCH($G2286,カレンダマスタ!$H$36:$H$41,1),MATCH($H2286,カレンダマスタ!$I$35:$O$35,1)),
IF($AD2286="NS本社",INDEX(カレンダマスタ!$I$94:$O$99,MATCH($G2286,カレンダマスタ!$H$95:$H$100,1),MATCH($H2286,カレンダマスタ!$I$93:$O$93,1)),
IF($AD2286="ODC",INDEX(カレンダマスタ!$I$46:$O$51,MATCH($G2286,カレンダマスタ!$H$46:$H$51,1),MATCH($H2286,カレンダマスタ!$I$45:$O$45,1)),
IF($AD2286="NS東京TC",INDEX(カレンダマスタ!$I$56:$O$61,MATCH($G2286,カレンダマスタ!$H$56:$H$61,1),MATCH($H2286,カレンダマスタ!$I$55:$O$55,1)),""))))))</f>
        <v/>
      </c>
      <c r="AS2286" s="126" t="str">
        <f t="shared" si="733"/>
        <v/>
      </c>
      <c r="AU2286" s="137" t="str">
        <f>IF(E2286="","",VLOOKUP($E2286,カレンダマスタ!$A$4:$E$381,4,FALSE))</f>
        <v/>
      </c>
      <c r="AV2286" s="137" t="str">
        <f t="shared" si="725"/>
        <v/>
      </c>
      <c r="AW2286" s="137" t="str">
        <f t="shared" si="726"/>
        <v/>
      </c>
      <c r="AX2286" s="138" t="str">
        <f t="shared" si="727"/>
        <v/>
      </c>
      <c r="AY2286" s="138" t="str">
        <f t="shared" si="728"/>
        <v/>
      </c>
      <c r="AZ2286" s="130" t="str">
        <f>IF(AX2286&amp;AW2286="勤怠未設定","×",IF(AV2286="勤怠修正","×",IF(AC2286="外注","",IF(AA2286="",IF(AY2286&lt;&gt;"","×",""),IF(VLOOKUP(AA2286,カレンダマスタ!$H$66:$I$83,2,FALSE)&lt;&gt;AY2286,"×","OK")))))</f>
        <v/>
      </c>
      <c r="BC2286" s="137" t="str">
        <f>IF(E2286="","",VLOOKUP($E2286,カレンダマスタ!$A$4:$E$381,4,FALSE))</f>
        <v/>
      </c>
      <c r="BD2286" s="126" t="str">
        <f>IF(AC2286="社員","",IF(AG2286=0,"",IF(AD2286="NSTC",IF(COUNTIF(カレンダマスタ!$Q$5:$Q$32,G2286)=1,"OK","×"),
IF(AD2286="NS本社",IF(COUNTIF(カレンダマスタ!$T$5:$T$32,G2286)=1,"OK","×"),IF(COUNTIF(カレンダマスタ!$R$5:$R$32,G2286)=1,"OK","×")))))</f>
        <v/>
      </c>
      <c r="BE2286" s="126" t="str">
        <f>IF(AC2286="社員","",IF(G2286="","",IF(R2286&lt;&gt;"","",IF(AF2286="CS","OK",IF(VLOOKUP(E2286,カレンダマスタ!$A$5:$D$381,4,FALSE)&gt;0,"",IF(OR(G2286*24&gt;10.84,H2286*24&lt;14.5)=TRUE,"×","OK"))))))</f>
        <v/>
      </c>
      <c r="BF2286" s="126" t="str">
        <f t="shared" si="737"/>
        <v/>
      </c>
      <c r="BG2286" s="126" t="str">
        <f t="shared" si="734"/>
        <v/>
      </c>
      <c r="BI2286" s="130" t="str">
        <f t="shared" si="735"/>
        <v/>
      </c>
    </row>
    <row r="2287" spans="2:61">
      <c r="B2287" s="111"/>
      <c r="C2287" s="536"/>
      <c r="D2287" s="128"/>
      <c r="E2287" s="583"/>
      <c r="F2287" s="128"/>
      <c r="G2287" s="588"/>
      <c r="H2287" s="588"/>
      <c r="I2287" s="130"/>
      <c r="J2287" s="139"/>
      <c r="K2287" s="131"/>
      <c r="L2287" s="132"/>
      <c r="M2287" s="132"/>
      <c r="N2287" s="141"/>
      <c r="O2287" s="139"/>
      <c r="P2287" s="139"/>
      <c r="Q2287" s="139"/>
      <c r="R2287" s="133"/>
      <c r="S2287" s="134"/>
      <c r="T2287" s="434"/>
      <c r="U2287" s="429"/>
      <c r="V2287" s="429" t="str">
        <f t="shared" si="729"/>
        <v/>
      </c>
      <c r="W2287" s="298"/>
      <c r="X2287" s="129" t="str">
        <f t="shared" si="736"/>
        <v/>
      </c>
      <c r="Y2287" s="129" t="str">
        <f t="shared" si="730"/>
        <v/>
      </c>
      <c r="Z2287" s="129" t="str">
        <f t="shared" si="731"/>
        <v/>
      </c>
      <c r="AA2287" s="133" t="str">
        <f t="shared" si="724"/>
        <v/>
      </c>
      <c r="AC2287" s="186" t="str">
        <f>AC2261</f>
        <v/>
      </c>
      <c r="AD2287" s="187" t="str">
        <f>AD2261</f>
        <v/>
      </c>
      <c r="AE2287" s="187" t="str">
        <f>AE2261</f>
        <v/>
      </c>
      <c r="AF2287" s="187" t="str">
        <f>AF2261</f>
        <v/>
      </c>
      <c r="AG2287" s="204">
        <f t="shared" si="732"/>
        <v>0</v>
      </c>
      <c r="AI2287" s="140" t="str">
        <f>IF(月報!G2287&lt;&gt;"",月報!G2287,"")</f>
        <v/>
      </c>
      <c r="AJ2287" s="126" t="str">
        <f>IF(月報!W2287&lt;&gt;"",月報!W2287*24,"")</f>
        <v/>
      </c>
      <c r="AK2287" s="126" t="str">
        <f>IF(月報!P2287&lt;&gt;"",月報!P2287,"")</f>
        <v/>
      </c>
      <c r="AL2287" s="126" t="str">
        <f>IF(月報!Q2287&lt;&gt;"",IF(月報!Q2287="平日残","",月報!Q2287),"")</f>
        <v/>
      </c>
      <c r="AM2287" s="126"/>
      <c r="AN2287" s="126" t="str">
        <f t="shared" si="722"/>
        <v/>
      </c>
      <c r="AO2287" s="126" t="str">
        <f>IF($E2287="","",VLOOKUP($E2287,カレンダマスタ!$A$5:$E$381,5,FALSE))</f>
        <v/>
      </c>
      <c r="AQ2287" s="196" t="str">
        <f>IF(G2287="","",IF(VLOOKUP(E2287,カレンダマスタ!$A$5:$D$381,4,FALSE)=0,"",1))</f>
        <v/>
      </c>
      <c r="AR2287" s="136" t="str">
        <f>IF($G2287="","",IF($AD2287="NSTC",INDEX(カレンダマスタ!$I$26:$O$31,MATCH($G2287,カレンダマスタ!$H$26:$H$31,1),MATCH($H2287,カレンダマスタ!$I$25:$O$25,1)),
IF($AD2287="CS本社",INDEX(カレンダマスタ!$I$36:$O$41,MATCH($G2287,カレンダマスタ!$H$36:$H$41,1),MATCH($H2287,カレンダマスタ!$I$35:$O$35,1)),
IF($AD2287="NS本社",INDEX(カレンダマスタ!$I$94:$O$99,MATCH($G2287,カレンダマスタ!$H$95:$H$100,1),MATCH($H2287,カレンダマスタ!$I$93:$O$93,1)),
IF($AD2287="ODC",INDEX(カレンダマスタ!$I$46:$O$51,MATCH($G2287,カレンダマスタ!$H$46:$H$51,1),MATCH($H2287,カレンダマスタ!$I$45:$O$45,1)),
IF($AD2287="NS東京TC",INDEX(カレンダマスタ!$I$56:$O$61,MATCH($G2287,カレンダマスタ!$H$56:$H$61,1),MATCH($H2287,カレンダマスタ!$I$55:$O$55,1)),""))))))</f>
        <v/>
      </c>
      <c r="AS2287" s="126" t="str">
        <f t="shared" si="733"/>
        <v/>
      </c>
      <c r="AU2287" s="137" t="str">
        <f>IF(E2287="","",VLOOKUP($E2287,カレンダマスタ!$A$4:$E$381,4,FALSE))</f>
        <v/>
      </c>
      <c r="AV2287" s="137" t="str">
        <f t="shared" si="725"/>
        <v/>
      </c>
      <c r="AW2287" s="137" t="str">
        <f t="shared" si="726"/>
        <v/>
      </c>
      <c r="AX2287" s="138" t="str">
        <f t="shared" si="727"/>
        <v/>
      </c>
      <c r="AY2287" s="138" t="str">
        <f t="shared" si="728"/>
        <v/>
      </c>
      <c r="AZ2287" s="130" t="str">
        <f>IF(AX2287&amp;AW2287="勤怠未設定","×",IF(AV2287="勤怠修正","×",IF(AC2287="外注","",IF(AA2287="",IF(AY2287&lt;&gt;"","×",""),IF(VLOOKUP(AA2287,カレンダマスタ!$H$66:$I$83,2,FALSE)&lt;&gt;AY2287,"×","OK")))))</f>
        <v/>
      </c>
      <c r="BC2287" s="137" t="str">
        <f>IF(E2287="","",VLOOKUP($E2287,カレンダマスタ!$A$4:$E$381,4,FALSE))</f>
        <v/>
      </c>
      <c r="BD2287" s="126" t="str">
        <f>IF(AC2287="社員","",IF(AG2287=0,"",IF(AD2287="NSTC",IF(COUNTIF(カレンダマスタ!$Q$5:$Q$32,G2287)=1,"OK","×"),
IF(AD2287="NS本社",IF(COUNTIF(カレンダマスタ!$T$5:$T$32,G2287)=1,"OK","×"),IF(COUNTIF(カレンダマスタ!$R$5:$R$32,G2287)=1,"OK","×")))))</f>
        <v/>
      </c>
      <c r="BE2287" s="126" t="str">
        <f>IF(AC2287="社員","",IF(G2287="","",IF(R2287&lt;&gt;"","",IF(AF2287="CS","OK",IF(VLOOKUP(E2287,カレンダマスタ!$A$5:$D$381,4,FALSE)&gt;0,"",IF(OR(G2287*24&gt;10.84,H2287*24&lt;14.5)=TRUE,"×","OK"))))))</f>
        <v/>
      </c>
      <c r="BF2287" s="126" t="str">
        <f t="shared" si="737"/>
        <v/>
      </c>
      <c r="BG2287" s="126" t="str">
        <f t="shared" si="734"/>
        <v/>
      </c>
      <c r="BI2287" s="130" t="str">
        <f t="shared" si="735"/>
        <v/>
      </c>
    </row>
    <row r="2288" spans="2:61">
      <c r="B2288" s="111"/>
      <c r="C2288" s="537"/>
      <c r="D2288" s="142"/>
      <c r="E2288" s="584"/>
      <c r="F2288" s="142"/>
      <c r="G2288" s="589"/>
      <c r="H2288" s="589"/>
      <c r="I2288" s="144"/>
      <c r="J2288" s="148"/>
      <c r="K2288" s="145"/>
      <c r="L2288" s="146"/>
      <c r="M2288" s="146"/>
      <c r="N2288" s="147"/>
      <c r="O2288" s="148"/>
      <c r="P2288" s="148"/>
      <c r="Q2288" s="148"/>
      <c r="R2288" s="149"/>
      <c r="S2288" s="156"/>
      <c r="T2288" s="435"/>
      <c r="U2288" s="430"/>
      <c r="V2288" s="430" t="str">
        <f t="shared" si="729"/>
        <v/>
      </c>
      <c r="W2288" s="298"/>
      <c r="X2288" s="143" t="str">
        <f t="shared" si="736"/>
        <v/>
      </c>
      <c r="Y2288" s="143" t="str">
        <f t="shared" si="730"/>
        <v/>
      </c>
      <c r="Z2288" s="143" t="str">
        <f t="shared" si="731"/>
        <v/>
      </c>
      <c r="AA2288" s="149" t="str">
        <f t="shared" si="724"/>
        <v/>
      </c>
      <c r="AC2288" s="188" t="str">
        <f>AC2261</f>
        <v/>
      </c>
      <c r="AD2288" s="189" t="str">
        <f>AD2261</f>
        <v/>
      </c>
      <c r="AE2288" s="189" t="str">
        <f>AE2261</f>
        <v/>
      </c>
      <c r="AF2288" s="189" t="str">
        <f>AF2261</f>
        <v/>
      </c>
      <c r="AG2288" s="205">
        <f t="shared" si="732"/>
        <v>0</v>
      </c>
      <c r="AI2288" s="157" t="str">
        <f>IF(月報!G2288&lt;&gt;"",月報!G2288,"")</f>
        <v/>
      </c>
      <c r="AJ2288" s="151" t="str">
        <f>IF(月報!W2288&lt;&gt;"",月報!W2288*24,"")</f>
        <v/>
      </c>
      <c r="AK2288" s="151" t="str">
        <f>IF(月報!P2288&lt;&gt;"",月報!P2288,"")</f>
        <v/>
      </c>
      <c r="AL2288" s="151" t="str">
        <f>IF(月報!Q2288&lt;&gt;"",IF(月報!Q2288="平日残","",月報!Q2288),"")</f>
        <v/>
      </c>
      <c r="AM2288" s="151"/>
      <c r="AN2288" s="151" t="str">
        <f t="shared" si="722"/>
        <v/>
      </c>
      <c r="AO2288" s="151" t="str">
        <f>IF($E2288="","",VLOOKUP($E2288,カレンダマスタ!$A$5:$E$381,5,FALSE))</f>
        <v/>
      </c>
      <c r="AQ2288" s="197" t="str">
        <f>IF(G2288="","",IF(VLOOKUP(E2288,カレンダマスタ!$A$5:$D$381,4,FALSE)=0,"",1))</f>
        <v/>
      </c>
      <c r="AR2288" s="152" t="str">
        <f>IF($G2288="","",IF($AD2288="NSTC",INDEX(カレンダマスタ!$I$26:$O$31,MATCH($G2288,カレンダマスタ!$H$26:$H$31,1),MATCH($H2288,カレンダマスタ!$I$25:$O$25,1)),
IF($AD2288="CS本社",INDEX(カレンダマスタ!$I$36:$O$41,MATCH($G2288,カレンダマスタ!$H$36:$H$41,1),MATCH($H2288,カレンダマスタ!$I$35:$O$35,1)),
IF($AD2288="NS本社",INDEX(カレンダマスタ!$I$94:$O$99,MATCH($G2288,カレンダマスタ!$H$95:$H$100,1),MATCH($H2288,カレンダマスタ!$I$93:$O$93,1)),
IF($AD2288="ODC",INDEX(カレンダマスタ!$I$46:$O$51,MATCH($G2288,カレンダマスタ!$H$46:$H$51,1),MATCH($H2288,カレンダマスタ!$I$45:$O$45,1)),
IF($AD2288="NS東京TC",INDEX(カレンダマスタ!$I$56:$O$61,MATCH($G2288,カレンダマスタ!$H$56:$H$61,1),MATCH($H2288,カレンダマスタ!$I$55:$O$55,1)),""))))))</f>
        <v/>
      </c>
      <c r="AS2288" s="151" t="str">
        <f t="shared" si="733"/>
        <v/>
      </c>
      <c r="AU2288" s="153" t="str">
        <f>IF(E2288="","",VLOOKUP($E2288,カレンダマスタ!$A$4:$E$381,4,FALSE))</f>
        <v/>
      </c>
      <c r="AV2288" s="153" t="str">
        <f t="shared" si="725"/>
        <v/>
      </c>
      <c r="AW2288" s="153" t="str">
        <f t="shared" si="726"/>
        <v/>
      </c>
      <c r="AX2288" s="154" t="str">
        <f t="shared" si="727"/>
        <v/>
      </c>
      <c r="AY2288" s="154" t="str">
        <f t="shared" si="728"/>
        <v/>
      </c>
      <c r="AZ2288" s="144" t="str">
        <f>IF(AX2288&amp;AW2288="勤怠未設定","×",IF(AV2288="勤怠修正","×",IF(AC2288="外注","",IF(AA2288="",IF(AY2288&lt;&gt;"","×",""),IF(VLOOKUP(AA2288,カレンダマスタ!$H$66:$I$83,2,FALSE)&lt;&gt;AY2288,"×","OK")))))</f>
        <v/>
      </c>
      <c r="BC2288" s="153" t="str">
        <f>IF(E2288="","",VLOOKUP($E2288,カレンダマスタ!$A$4:$E$381,4,FALSE))</f>
        <v/>
      </c>
      <c r="BD2288" s="151" t="str">
        <f>IF(AC2288="社員","",IF(AG2288=0,"",IF(AD2288="NSTC",IF(COUNTIF(カレンダマスタ!$Q$5:$Q$32,G2288)=1,"OK","×"),
IF(AD2288="NS本社",IF(COUNTIF(カレンダマスタ!$T$5:$T$32,G2288)=1,"OK","×"),IF(COUNTIF(カレンダマスタ!$R$5:$R$32,G2288)=1,"OK","×")))))</f>
        <v/>
      </c>
      <c r="BE2288" s="151" t="str">
        <f>IF(AC2288="社員","",IF(G2288="","",IF(R2288&lt;&gt;"","",IF(AF2288="CS","OK",IF(VLOOKUP(E2288,カレンダマスタ!$A$5:$D$381,4,FALSE)&gt;0,"",IF(OR(G2288*24&gt;10.84,H2288*24&lt;14.5)=TRUE,"×","OK"))))))</f>
        <v/>
      </c>
      <c r="BF2288" s="151" t="str">
        <f t="shared" si="737"/>
        <v/>
      </c>
      <c r="BG2288" s="151" t="str">
        <f t="shared" si="734"/>
        <v/>
      </c>
      <c r="BI2288" s="144" t="str">
        <f t="shared" si="735"/>
        <v/>
      </c>
    </row>
    <row r="2289" spans="2:61">
      <c r="B2289" s="111"/>
      <c r="C2289" s="535"/>
      <c r="D2289" s="112"/>
      <c r="E2289" s="582"/>
      <c r="F2289" s="112"/>
      <c r="G2289" s="587"/>
      <c r="H2289" s="587"/>
      <c r="I2289" s="114"/>
      <c r="J2289" s="118"/>
      <c r="K2289" s="115"/>
      <c r="L2289" s="116"/>
      <c r="M2289" s="116"/>
      <c r="N2289" s="117"/>
      <c r="O2289" s="118"/>
      <c r="P2289" s="118"/>
      <c r="Q2289" s="118"/>
      <c r="R2289" s="119"/>
      <c r="S2289" s="120"/>
      <c r="T2289" s="433"/>
      <c r="U2289" s="431">
        <f>SUM(T2289:T2305)</f>
        <v>0</v>
      </c>
      <c r="V2289" s="431" t="str">
        <f t="shared" si="729"/>
        <v/>
      </c>
      <c r="W2289" s="298"/>
      <c r="X2289" s="113" t="str">
        <f t="shared" si="736"/>
        <v/>
      </c>
      <c r="Y2289" s="113" t="str">
        <f t="shared" si="730"/>
        <v/>
      </c>
      <c r="Z2289" s="113" t="str">
        <f t="shared" si="731"/>
        <v/>
      </c>
      <c r="AA2289" s="119" t="str">
        <f t="shared" si="724"/>
        <v/>
      </c>
      <c r="AC2289" s="190" t="str">
        <f>AC2261</f>
        <v/>
      </c>
      <c r="AD2289" s="191" t="str">
        <f>AD2261</f>
        <v/>
      </c>
      <c r="AE2289" s="191" t="str">
        <f>AE2261</f>
        <v/>
      </c>
      <c r="AF2289" s="191" t="str">
        <f>AF2261</f>
        <v/>
      </c>
      <c r="AG2289" s="206">
        <f t="shared" si="732"/>
        <v>0</v>
      </c>
      <c r="AI2289" s="159" t="str">
        <f>IF(月報!G2289&lt;&gt;"",月報!G2289,"")</f>
        <v/>
      </c>
      <c r="AJ2289" s="122" t="str">
        <f>IF(月報!W2289&lt;&gt;"",月報!W2289*24,"")</f>
        <v/>
      </c>
      <c r="AK2289" s="122" t="str">
        <f>IF(月報!P2289&lt;&gt;"",月報!P2289,"")</f>
        <v/>
      </c>
      <c r="AL2289" s="122" t="str">
        <f>IF(月報!Q2289&lt;&gt;"",IF(月報!Q2289="平日残","",月報!Q2289),"")</f>
        <v/>
      </c>
      <c r="AM2289" s="122"/>
      <c r="AN2289" s="122" t="str">
        <f t="shared" si="722"/>
        <v/>
      </c>
      <c r="AO2289" s="122" t="str">
        <f>IF($E2289="","",VLOOKUP($E2289,カレンダマスタ!$A$5:$E$381,5,FALSE))</f>
        <v/>
      </c>
      <c r="AQ2289" s="195" t="str">
        <f>IF(G2289="","",IF(VLOOKUP(E2289,カレンダマスタ!$A$5:$D$381,4,FALSE)=0,"",1))</f>
        <v/>
      </c>
      <c r="AR2289" s="123" t="str">
        <f>IF($G2289="","",IF($AD2289="NSTC",INDEX(カレンダマスタ!$I$26:$O$31,MATCH($G2289,カレンダマスタ!$H$26:$H$31,1),MATCH($H2289,カレンダマスタ!$I$25:$O$25,1)),
IF($AD2289="CS本社",INDEX(カレンダマスタ!$I$36:$O$41,MATCH($G2289,カレンダマスタ!$H$36:$H$41,1),MATCH($H2289,カレンダマスタ!$I$35:$O$35,1)),
IF($AD2289="NS本社",INDEX(カレンダマスタ!$I$94:$O$99,MATCH($G2289,カレンダマスタ!$H$95:$H$100,1),MATCH($H2289,カレンダマスタ!$I$93:$O$93,1)),
IF($AD2289="ODC",INDEX(カレンダマスタ!$I$46:$O$51,MATCH($G2289,カレンダマスタ!$H$46:$H$51,1),MATCH($H2289,カレンダマスタ!$I$45:$O$45,1)),
IF($AD2289="NS東京TC",INDEX(カレンダマスタ!$I$56:$O$61,MATCH($G2289,カレンダマスタ!$H$56:$H$61,1),MATCH($H2289,カレンダマスタ!$I$55:$O$55,1)),""))))))</f>
        <v/>
      </c>
      <c r="AS2289" s="122" t="str">
        <f t="shared" si="733"/>
        <v/>
      </c>
      <c r="AU2289" s="124" t="str">
        <f>IF(E2289="","",VLOOKUP($E2289,カレンダマスタ!$A$4:$E$381,4,FALSE))</f>
        <v/>
      </c>
      <c r="AV2289" s="124" t="str">
        <f t="shared" si="725"/>
        <v/>
      </c>
      <c r="AW2289" s="124" t="str">
        <f t="shared" si="726"/>
        <v/>
      </c>
      <c r="AX2289" s="125" t="str">
        <f t="shared" si="727"/>
        <v/>
      </c>
      <c r="AY2289" s="125" t="str">
        <f t="shared" si="728"/>
        <v/>
      </c>
      <c r="AZ2289" s="114" t="str">
        <f>IF(AX2289&amp;AW2289="勤怠未設定","×",IF(AV2289="勤怠修正","×",IF(AC2289="外注","",IF(AA2289="",IF(AY2289&lt;&gt;"","×",""),IF(VLOOKUP(AA2289,カレンダマスタ!$H$66:$I$83,2,FALSE)&lt;&gt;AY2289,"×","OK")))))</f>
        <v/>
      </c>
      <c r="BC2289" s="124" t="str">
        <f>IF(E2289="","",VLOOKUP($E2289,カレンダマスタ!$A$4:$E$381,4,FALSE))</f>
        <v/>
      </c>
      <c r="BD2289" s="122" t="str">
        <f>IF(AC2289="社員","",IF(AG2289=0,"",IF(AD2289="NSTC",IF(COUNTIF(カレンダマスタ!$Q$5:$Q$32,G2289)=1,"OK","×"),
IF(AD2289="NS本社",IF(COUNTIF(カレンダマスタ!$T$5:$T$32,G2289)=1,"OK","×"),IF(COUNTIF(カレンダマスタ!$R$5:$R$32,G2289)=1,"OK","×")))))</f>
        <v/>
      </c>
      <c r="BE2289" s="122" t="str">
        <f>IF(AC2289="社員","",IF(G2289="","",IF(R2289&lt;&gt;"","",IF(AF2289="CS","OK",IF(VLOOKUP(E2289,カレンダマスタ!$A$5:$D$381,4,FALSE)&gt;0,"",IF(OR(G2289*24&gt;10.84,H2289*24&lt;14.5)=TRUE,"×","OK"))))))</f>
        <v/>
      </c>
      <c r="BF2289" s="122" t="str">
        <f t="shared" si="737"/>
        <v/>
      </c>
      <c r="BG2289" s="122" t="str">
        <f t="shared" si="734"/>
        <v/>
      </c>
      <c r="BI2289" s="114" t="str">
        <f t="shared" si="735"/>
        <v/>
      </c>
    </row>
    <row r="2290" spans="2:61">
      <c r="B2290" s="111"/>
      <c r="C2290" s="536"/>
      <c r="D2290" s="128"/>
      <c r="E2290" s="583"/>
      <c r="F2290" s="128"/>
      <c r="G2290" s="588"/>
      <c r="H2290" s="588"/>
      <c r="I2290" s="130"/>
      <c r="J2290" s="139"/>
      <c r="K2290" s="131"/>
      <c r="L2290" s="132"/>
      <c r="M2290" s="132"/>
      <c r="N2290" s="141"/>
      <c r="O2290" s="139"/>
      <c r="P2290" s="139"/>
      <c r="Q2290" s="139"/>
      <c r="R2290" s="133"/>
      <c r="S2290" s="134"/>
      <c r="T2290" s="434"/>
      <c r="U2290" s="429"/>
      <c r="V2290" s="429" t="str">
        <f t="shared" si="729"/>
        <v/>
      </c>
      <c r="W2290" s="298"/>
      <c r="X2290" s="129" t="str">
        <f t="shared" si="736"/>
        <v/>
      </c>
      <c r="Y2290" s="129" t="str">
        <f t="shared" si="730"/>
        <v/>
      </c>
      <c r="Z2290" s="129" t="str">
        <f t="shared" si="731"/>
        <v/>
      </c>
      <c r="AA2290" s="133" t="str">
        <f t="shared" si="724"/>
        <v/>
      </c>
      <c r="AC2290" s="186" t="str">
        <f>AC2261</f>
        <v/>
      </c>
      <c r="AD2290" s="187" t="str">
        <f>AD2261</f>
        <v/>
      </c>
      <c r="AE2290" s="187" t="str">
        <f>AE2261</f>
        <v/>
      </c>
      <c r="AF2290" s="187" t="str">
        <f>AF2261</f>
        <v/>
      </c>
      <c r="AG2290" s="204">
        <f t="shared" si="732"/>
        <v>0</v>
      </c>
      <c r="AI2290" s="135" t="str">
        <f>IF(月報!G2290&lt;&gt;"",月報!G2290,"")</f>
        <v/>
      </c>
      <c r="AJ2290" s="126" t="str">
        <f>IF(月報!W2290&lt;&gt;"",月報!W2290*24,"")</f>
        <v/>
      </c>
      <c r="AK2290" s="126" t="str">
        <f>IF(月報!P2290&lt;&gt;"",月報!P2290,"")</f>
        <v/>
      </c>
      <c r="AL2290" s="126" t="str">
        <f>IF(月報!Q2290&lt;&gt;"",IF(月報!Q2290="平日残","",月報!Q2290),"")</f>
        <v/>
      </c>
      <c r="AM2290" s="126"/>
      <c r="AN2290" s="126" t="str">
        <f t="shared" si="722"/>
        <v/>
      </c>
      <c r="AO2290" s="126" t="str">
        <f>IF($E2290="","",VLOOKUP($E2290,カレンダマスタ!$A$5:$E$381,5,FALSE))</f>
        <v/>
      </c>
      <c r="AQ2290" s="196" t="str">
        <f>IF(G2290="","",IF(VLOOKUP(E2290,カレンダマスタ!$A$5:$D$381,4,FALSE)=0,"",1))</f>
        <v/>
      </c>
      <c r="AR2290" s="136" t="str">
        <f>IF($G2290="","",IF($AD2290="NSTC",INDEX(カレンダマスタ!$I$26:$O$31,MATCH($G2290,カレンダマスタ!$H$26:$H$31,1),MATCH($H2290,カレンダマスタ!$I$25:$O$25,1)),
IF($AD2290="CS本社",INDEX(カレンダマスタ!$I$36:$O$41,MATCH($G2290,カレンダマスタ!$H$36:$H$41,1),MATCH($H2290,カレンダマスタ!$I$35:$O$35,1)),
IF($AD2290="NS本社",INDEX(カレンダマスタ!$I$94:$O$99,MATCH($G2290,カレンダマスタ!$H$95:$H$100,1),MATCH($H2290,カレンダマスタ!$I$93:$O$93,1)),
IF($AD2290="ODC",INDEX(カレンダマスタ!$I$46:$O$51,MATCH($G2290,カレンダマスタ!$H$46:$H$51,1),MATCH($H2290,カレンダマスタ!$I$45:$O$45,1)),
IF($AD2290="NS東京TC",INDEX(カレンダマスタ!$I$56:$O$61,MATCH($G2290,カレンダマスタ!$H$56:$H$61,1),MATCH($H2290,カレンダマスタ!$I$55:$O$55,1)),""))))))</f>
        <v/>
      </c>
      <c r="AS2290" s="126" t="str">
        <f t="shared" si="733"/>
        <v/>
      </c>
      <c r="AU2290" s="137" t="str">
        <f>IF(E2290="","",VLOOKUP($E2290,カレンダマスタ!$A$4:$E$381,4,FALSE))</f>
        <v/>
      </c>
      <c r="AV2290" s="137" t="str">
        <f t="shared" si="725"/>
        <v/>
      </c>
      <c r="AW2290" s="137" t="str">
        <f t="shared" si="726"/>
        <v/>
      </c>
      <c r="AX2290" s="138" t="str">
        <f t="shared" si="727"/>
        <v/>
      </c>
      <c r="AY2290" s="138" t="str">
        <f t="shared" si="728"/>
        <v/>
      </c>
      <c r="AZ2290" s="130" t="str">
        <f>IF(AX2290&amp;AW2290="勤怠未設定","×",IF(AV2290="勤怠修正","×",IF(AC2290="外注","",IF(AA2290="",IF(AY2290&lt;&gt;"","×",""),IF(VLOOKUP(AA2290,カレンダマスタ!$H$66:$I$83,2,FALSE)&lt;&gt;AY2290,"×","OK")))))</f>
        <v/>
      </c>
      <c r="BC2290" s="137" t="str">
        <f>IF(E2290="","",VLOOKUP($E2290,カレンダマスタ!$A$4:$E$381,4,FALSE))</f>
        <v/>
      </c>
      <c r="BD2290" s="126" t="str">
        <f>IF(AC2290="社員","",IF(AG2290=0,"",IF(AD2290="NSTC",IF(COUNTIF(カレンダマスタ!$Q$5:$Q$32,G2290)=1,"OK","×"),
IF(AD2290="NS本社",IF(COUNTIF(カレンダマスタ!$T$5:$T$32,G2290)=1,"OK","×"),IF(COUNTIF(カレンダマスタ!$R$5:$R$32,G2290)=1,"OK","×")))))</f>
        <v/>
      </c>
      <c r="BE2290" s="126" t="str">
        <f>IF(AC2290="社員","",IF(G2290="","",IF(R2290&lt;&gt;"","",IF(AF2290="CS","OK",IF(VLOOKUP(E2290,カレンダマスタ!$A$5:$D$381,4,FALSE)&gt;0,"",IF(OR(G2290*24&gt;10.84,H2290*24&lt;14.5)=TRUE,"×","OK"))))))</f>
        <v/>
      </c>
      <c r="BF2290" s="126" t="str">
        <f t="shared" si="737"/>
        <v/>
      </c>
      <c r="BG2290" s="126" t="str">
        <f t="shared" si="734"/>
        <v/>
      </c>
      <c r="BI2290" s="130" t="str">
        <f t="shared" si="735"/>
        <v/>
      </c>
    </row>
    <row r="2291" spans="2:61">
      <c r="B2291" s="111"/>
      <c r="C2291" s="536"/>
      <c r="D2291" s="128"/>
      <c r="E2291" s="583"/>
      <c r="F2291" s="128"/>
      <c r="G2291" s="588"/>
      <c r="H2291" s="588"/>
      <c r="I2291" s="130"/>
      <c r="J2291" s="139"/>
      <c r="K2291" s="131"/>
      <c r="L2291" s="132"/>
      <c r="M2291" s="132"/>
      <c r="N2291" s="141"/>
      <c r="O2291" s="139"/>
      <c r="P2291" s="139"/>
      <c r="Q2291" s="139"/>
      <c r="R2291" s="133"/>
      <c r="S2291" s="134"/>
      <c r="T2291" s="434"/>
      <c r="U2291" s="429"/>
      <c r="V2291" s="429" t="str">
        <f t="shared" si="729"/>
        <v/>
      </c>
      <c r="W2291" s="298"/>
      <c r="X2291" s="129" t="str">
        <f t="shared" si="736"/>
        <v/>
      </c>
      <c r="Y2291" s="129" t="str">
        <f t="shared" si="730"/>
        <v/>
      </c>
      <c r="Z2291" s="129" t="str">
        <f t="shared" si="731"/>
        <v/>
      </c>
      <c r="AA2291" s="133" t="str">
        <f t="shared" si="724"/>
        <v/>
      </c>
      <c r="AC2291" s="186" t="str">
        <f>AC2261</f>
        <v/>
      </c>
      <c r="AD2291" s="187" t="str">
        <f>AD2261</f>
        <v/>
      </c>
      <c r="AE2291" s="187" t="str">
        <f>AE2261</f>
        <v/>
      </c>
      <c r="AF2291" s="187" t="str">
        <f>AF2261</f>
        <v/>
      </c>
      <c r="AG2291" s="204">
        <f t="shared" si="732"/>
        <v>0</v>
      </c>
      <c r="AI2291" s="160" t="str">
        <f>IF(月報!G2291&lt;&gt;"",月報!G2291,"")</f>
        <v/>
      </c>
      <c r="AJ2291" s="126" t="str">
        <f>IF(月報!W2291&lt;&gt;"",月報!W2291*24,"")</f>
        <v/>
      </c>
      <c r="AK2291" s="126" t="str">
        <f>IF(月報!P2291&lt;&gt;"",月報!P2291,"")</f>
        <v/>
      </c>
      <c r="AL2291" s="126" t="str">
        <f>IF(月報!Q2291&lt;&gt;"",IF(月報!Q2291="平日残","",月報!Q2291),"")</f>
        <v/>
      </c>
      <c r="AM2291" s="126"/>
      <c r="AN2291" s="126" t="str">
        <f t="shared" si="722"/>
        <v/>
      </c>
      <c r="AO2291" s="126" t="str">
        <f>IF($E2291="","",VLOOKUP($E2291,カレンダマスタ!$A$5:$E$381,5,FALSE))</f>
        <v/>
      </c>
      <c r="AQ2291" s="196" t="str">
        <f>IF(G2291="","",IF(VLOOKUP(E2291,カレンダマスタ!$A$5:$D$381,4,FALSE)=0,"",1))</f>
        <v/>
      </c>
      <c r="AR2291" s="136" t="str">
        <f>IF($G2291="","",IF($AD2291="NSTC",INDEX(カレンダマスタ!$I$26:$O$31,MATCH($G2291,カレンダマスタ!$H$26:$H$31,1),MATCH($H2291,カレンダマスタ!$I$25:$O$25,1)),
IF($AD2291="CS本社",INDEX(カレンダマスタ!$I$36:$O$41,MATCH($G2291,カレンダマスタ!$H$36:$H$41,1),MATCH($H2291,カレンダマスタ!$I$35:$O$35,1)),
IF($AD2291="NS本社",INDEX(カレンダマスタ!$I$94:$O$99,MATCH($G2291,カレンダマスタ!$H$95:$H$100,1),MATCH($H2291,カレンダマスタ!$I$93:$O$93,1)),
IF($AD2291="ODC",INDEX(カレンダマスタ!$I$46:$O$51,MATCH($G2291,カレンダマスタ!$H$46:$H$51,1),MATCH($H2291,カレンダマスタ!$I$45:$O$45,1)),
IF($AD2291="NS東京TC",INDEX(カレンダマスタ!$I$56:$O$61,MATCH($G2291,カレンダマスタ!$H$56:$H$61,1),MATCH($H2291,カレンダマスタ!$I$55:$O$55,1)),""))))))</f>
        <v/>
      </c>
      <c r="AS2291" s="126" t="str">
        <f t="shared" si="733"/>
        <v/>
      </c>
      <c r="AU2291" s="137" t="str">
        <f>IF(E2291="","",VLOOKUP($E2291,カレンダマスタ!$A$4:$E$381,4,FALSE))</f>
        <v/>
      </c>
      <c r="AV2291" s="137" t="str">
        <f t="shared" si="725"/>
        <v/>
      </c>
      <c r="AW2291" s="137" t="str">
        <f t="shared" si="726"/>
        <v/>
      </c>
      <c r="AX2291" s="138" t="str">
        <f t="shared" si="727"/>
        <v/>
      </c>
      <c r="AY2291" s="138" t="str">
        <f t="shared" si="728"/>
        <v/>
      </c>
      <c r="AZ2291" s="130" t="str">
        <f>IF(AX2291&amp;AW2291="勤怠未設定","×",IF(AV2291="勤怠修正","×",IF(AC2291="外注","",IF(AA2291="",IF(AY2291&lt;&gt;"","×",""),IF(VLOOKUP(AA2291,カレンダマスタ!$H$66:$I$83,2,FALSE)&lt;&gt;AY2291,"×","OK")))))</f>
        <v/>
      </c>
      <c r="BC2291" s="137" t="str">
        <f>IF(E2291="","",VLOOKUP($E2291,カレンダマスタ!$A$4:$E$381,4,FALSE))</f>
        <v/>
      </c>
      <c r="BD2291" s="126" t="str">
        <f>IF(AC2291="社員","",IF(AG2291=0,"",IF(AD2291="NSTC",IF(COUNTIF(カレンダマスタ!$Q$5:$Q$32,G2291)=1,"OK","×"),
IF(AD2291="NS本社",IF(COUNTIF(カレンダマスタ!$T$5:$T$32,G2291)=1,"OK","×"),IF(COUNTIF(カレンダマスタ!$R$5:$R$32,G2291)=1,"OK","×")))))</f>
        <v/>
      </c>
      <c r="BE2291" s="126" t="str">
        <f>IF(AC2291="社員","",IF(G2291="","",IF(R2291&lt;&gt;"","",IF(AF2291="CS","OK",IF(VLOOKUP(E2291,カレンダマスタ!$A$5:$D$381,4,FALSE)&gt;0,"",IF(OR(G2291*24&gt;10.84,H2291*24&lt;14.5)=TRUE,"×","OK"))))))</f>
        <v/>
      </c>
      <c r="BF2291" s="126" t="str">
        <f t="shared" si="737"/>
        <v/>
      </c>
      <c r="BG2291" s="126" t="str">
        <f t="shared" si="734"/>
        <v/>
      </c>
      <c r="BI2291" s="130" t="str">
        <f t="shared" si="735"/>
        <v/>
      </c>
    </row>
    <row r="2292" spans="2:61">
      <c r="B2292" s="111"/>
      <c r="C2292" s="536"/>
      <c r="D2292" s="128"/>
      <c r="E2292" s="214"/>
      <c r="F2292" s="128"/>
      <c r="G2292" s="588"/>
      <c r="H2292" s="588"/>
      <c r="I2292" s="131"/>
      <c r="J2292" s="139"/>
      <c r="K2292" s="131"/>
      <c r="L2292" s="132"/>
      <c r="M2292" s="132"/>
      <c r="N2292" s="141"/>
      <c r="O2292" s="139"/>
      <c r="P2292" s="139"/>
      <c r="Q2292" s="139"/>
      <c r="R2292" s="133"/>
      <c r="S2292" s="134"/>
      <c r="T2292" s="434"/>
      <c r="U2292" s="429"/>
      <c r="V2292" s="429" t="str">
        <f t="shared" si="729"/>
        <v/>
      </c>
      <c r="W2292" s="298"/>
      <c r="X2292" s="129" t="str">
        <f t="shared" si="736"/>
        <v/>
      </c>
      <c r="Y2292" s="129" t="str">
        <f t="shared" si="730"/>
        <v/>
      </c>
      <c r="Z2292" s="129" t="str">
        <f t="shared" si="731"/>
        <v/>
      </c>
      <c r="AA2292" s="133" t="str">
        <f t="shared" si="724"/>
        <v/>
      </c>
      <c r="AC2292" s="186" t="str">
        <f>AC2261</f>
        <v/>
      </c>
      <c r="AD2292" s="187" t="str">
        <f>AD2261</f>
        <v/>
      </c>
      <c r="AE2292" s="187" t="str">
        <f>AE2261</f>
        <v/>
      </c>
      <c r="AF2292" s="187" t="str">
        <f>AF2261</f>
        <v/>
      </c>
      <c r="AG2292" s="204">
        <f t="shared" si="732"/>
        <v>0</v>
      </c>
      <c r="AI2292" s="160" t="str">
        <f>IF(月報!G2292&lt;&gt;"",月報!G2292,"")</f>
        <v/>
      </c>
      <c r="AJ2292" s="126" t="str">
        <f>IF(月報!W2292&lt;&gt;"",月報!W2292*24,"")</f>
        <v/>
      </c>
      <c r="AK2292" s="126" t="str">
        <f>IF(月報!P2292&lt;&gt;"",月報!P2292,"")</f>
        <v/>
      </c>
      <c r="AL2292" s="126" t="str">
        <f>IF(月報!Q2292&lt;&gt;"",IF(月報!Q2292="平日残","",月報!Q2292),"")</f>
        <v/>
      </c>
      <c r="AM2292" s="126"/>
      <c r="AN2292" s="126" t="str">
        <f t="shared" si="722"/>
        <v/>
      </c>
      <c r="AO2292" s="126" t="str">
        <f>IF($E2292="","",VLOOKUP($E2292,カレンダマスタ!$A$5:$E$381,5,FALSE))</f>
        <v/>
      </c>
      <c r="AQ2292" s="196" t="str">
        <f>IF(G2292="","",IF(VLOOKUP(E2292,カレンダマスタ!$A$5:$D$381,4,FALSE)=0,"",1))</f>
        <v/>
      </c>
      <c r="AR2292" s="136" t="str">
        <f>IF($G2292="","",IF($AD2292="NSTC",INDEX(カレンダマスタ!$I$26:$O$31,MATCH($G2292,カレンダマスタ!$H$26:$H$31,1),MATCH($H2292,カレンダマスタ!$I$25:$O$25,1)),
IF($AD2292="CS本社",INDEX(カレンダマスタ!$I$36:$O$41,MATCH($G2292,カレンダマスタ!$H$36:$H$41,1),MATCH($H2292,カレンダマスタ!$I$35:$O$35,1)),
IF($AD2292="NS本社",INDEX(カレンダマスタ!$I$94:$O$99,MATCH($G2292,カレンダマスタ!$H$95:$H$100,1),MATCH($H2292,カレンダマスタ!$I$93:$O$93,1)),
IF($AD2292="ODC",INDEX(カレンダマスタ!$I$46:$O$51,MATCH($G2292,カレンダマスタ!$H$46:$H$51,1),MATCH($H2292,カレンダマスタ!$I$45:$O$45,1)),
IF($AD2292="NS東京TC",INDEX(カレンダマスタ!$I$56:$O$61,MATCH($G2292,カレンダマスタ!$H$56:$H$61,1),MATCH($H2292,カレンダマスタ!$I$55:$O$55,1)),""))))))</f>
        <v/>
      </c>
      <c r="AS2292" s="126" t="str">
        <f t="shared" si="733"/>
        <v/>
      </c>
      <c r="AU2292" s="137" t="str">
        <f>IF(E2292="","",VLOOKUP($E2292,カレンダマスタ!$A$4:$E$381,4,FALSE))</f>
        <v/>
      </c>
      <c r="AV2292" s="137" t="str">
        <f t="shared" si="725"/>
        <v/>
      </c>
      <c r="AW2292" s="137" t="str">
        <f t="shared" si="726"/>
        <v/>
      </c>
      <c r="AX2292" s="138" t="str">
        <f t="shared" si="727"/>
        <v/>
      </c>
      <c r="AY2292" s="138" t="str">
        <f t="shared" si="728"/>
        <v/>
      </c>
      <c r="AZ2292" s="130" t="str">
        <f>IF(AX2292&amp;AW2292="勤怠未設定","×",IF(AV2292="勤怠修正","×",IF(AC2292="外注","",IF(AA2292="",IF(AY2292&lt;&gt;"","×",""),IF(VLOOKUP(AA2292,カレンダマスタ!$H$66:$I$83,2,FALSE)&lt;&gt;AY2292,"×","OK")))))</f>
        <v/>
      </c>
      <c r="BC2292" s="137" t="str">
        <f>IF(E2292="","",VLOOKUP($E2292,カレンダマスタ!$A$4:$E$381,4,FALSE))</f>
        <v/>
      </c>
      <c r="BD2292" s="126" t="str">
        <f>IF(AC2292="社員","",IF(AG2292=0,"",IF(AD2292="NSTC",IF(COUNTIF(カレンダマスタ!$Q$5:$Q$32,G2292)=1,"OK","×"),
IF(AD2292="NS本社",IF(COUNTIF(カレンダマスタ!$T$5:$T$32,G2292)=1,"OK","×"),IF(COUNTIF(カレンダマスタ!$R$5:$R$32,G2292)=1,"OK","×")))))</f>
        <v/>
      </c>
      <c r="BE2292" s="126" t="str">
        <f>IF(AC2292="社員","",IF(G2292="","",IF(R2292&lt;&gt;"","",IF(AF2292="CS","OK",IF(VLOOKUP(E2292,カレンダマスタ!$A$5:$D$381,4,FALSE)&gt;0,"",IF(OR(G2292*24&gt;10.84,H2292*24&lt;14.5)=TRUE,"×","OK"))))))</f>
        <v/>
      </c>
      <c r="BF2292" s="126" t="str">
        <f t="shared" si="737"/>
        <v/>
      </c>
      <c r="BG2292" s="126" t="str">
        <f t="shared" si="734"/>
        <v/>
      </c>
      <c r="BI2292" s="130" t="str">
        <f t="shared" si="735"/>
        <v/>
      </c>
    </row>
    <row r="2293" spans="2:61">
      <c r="B2293" s="111"/>
      <c r="C2293" s="536"/>
      <c r="D2293" s="128"/>
      <c r="E2293" s="214"/>
      <c r="F2293" s="128"/>
      <c r="G2293" s="588"/>
      <c r="H2293" s="588"/>
      <c r="I2293" s="131"/>
      <c r="J2293" s="139"/>
      <c r="K2293" s="131"/>
      <c r="L2293" s="132"/>
      <c r="M2293" s="132"/>
      <c r="N2293" s="141"/>
      <c r="O2293" s="139"/>
      <c r="P2293" s="139"/>
      <c r="Q2293" s="139"/>
      <c r="R2293" s="133"/>
      <c r="S2293" s="134"/>
      <c r="T2293" s="434"/>
      <c r="U2293" s="429"/>
      <c r="V2293" s="429" t="str">
        <f t="shared" si="729"/>
        <v/>
      </c>
      <c r="W2293" s="298"/>
      <c r="X2293" s="129" t="str">
        <f t="shared" si="736"/>
        <v/>
      </c>
      <c r="Y2293" s="129" t="str">
        <f t="shared" si="730"/>
        <v/>
      </c>
      <c r="Z2293" s="129" t="str">
        <f t="shared" si="731"/>
        <v/>
      </c>
      <c r="AA2293" s="133" t="str">
        <f t="shared" si="724"/>
        <v/>
      </c>
      <c r="AC2293" s="186" t="str">
        <f>AC2261</f>
        <v/>
      </c>
      <c r="AD2293" s="187" t="str">
        <f>AD2261</f>
        <v/>
      </c>
      <c r="AE2293" s="187" t="str">
        <f>AE2261</f>
        <v/>
      </c>
      <c r="AF2293" s="187" t="str">
        <f>AF2261</f>
        <v/>
      </c>
      <c r="AG2293" s="204">
        <f t="shared" si="732"/>
        <v>0</v>
      </c>
      <c r="AI2293" s="160" t="str">
        <f>IF(月報!G2293&lt;&gt;"",月報!G2293,"")</f>
        <v/>
      </c>
      <c r="AJ2293" s="126" t="str">
        <f>IF(月報!W2293&lt;&gt;"",月報!W2293*24,"")</f>
        <v/>
      </c>
      <c r="AK2293" s="126" t="str">
        <f>IF(月報!P2293&lt;&gt;"",月報!P2293,"")</f>
        <v/>
      </c>
      <c r="AL2293" s="126" t="str">
        <f>IF(月報!Q2293&lt;&gt;"",IF(月報!Q2293="平日残","",月報!Q2293),"")</f>
        <v/>
      </c>
      <c r="AM2293" s="126"/>
      <c r="AN2293" s="126" t="str">
        <f t="shared" si="722"/>
        <v/>
      </c>
      <c r="AO2293" s="126" t="str">
        <f>IF($E2293="","",VLOOKUP($E2293,カレンダマスタ!$A$5:$E$381,5,FALSE))</f>
        <v/>
      </c>
      <c r="AQ2293" s="196" t="str">
        <f>IF(G2293="","",IF(VLOOKUP(E2293,カレンダマスタ!$A$5:$D$381,4,FALSE)=0,"",1))</f>
        <v/>
      </c>
      <c r="AR2293" s="136" t="str">
        <f>IF($G2293="","",IF($AD2293="NSTC",INDEX(カレンダマスタ!$I$26:$O$31,MATCH($G2293,カレンダマスタ!$H$26:$H$31,1),MATCH($H2293,カレンダマスタ!$I$25:$O$25,1)),
IF($AD2293="CS本社",INDEX(カレンダマスタ!$I$36:$O$41,MATCH($G2293,カレンダマスタ!$H$36:$H$41,1),MATCH($H2293,カレンダマスタ!$I$35:$O$35,1)),
IF($AD2293="NS本社",INDEX(カレンダマスタ!$I$94:$O$99,MATCH($G2293,カレンダマスタ!$H$95:$H$100,1),MATCH($H2293,カレンダマスタ!$I$93:$O$93,1)),
IF($AD2293="ODC",INDEX(カレンダマスタ!$I$46:$O$51,MATCH($G2293,カレンダマスタ!$H$46:$H$51,1),MATCH($H2293,カレンダマスタ!$I$45:$O$45,1)),
IF($AD2293="NS東京TC",INDEX(カレンダマスタ!$I$56:$O$61,MATCH($G2293,カレンダマスタ!$H$56:$H$61,1),MATCH($H2293,カレンダマスタ!$I$55:$O$55,1)),""))))))</f>
        <v/>
      </c>
      <c r="AS2293" s="126" t="str">
        <f t="shared" si="733"/>
        <v/>
      </c>
      <c r="AU2293" s="137" t="str">
        <f>IF(E2293="","",VLOOKUP($E2293,カレンダマスタ!$A$4:$E$381,4,FALSE))</f>
        <v/>
      </c>
      <c r="AV2293" s="137" t="str">
        <f t="shared" si="725"/>
        <v/>
      </c>
      <c r="AW2293" s="137" t="str">
        <f t="shared" si="726"/>
        <v/>
      </c>
      <c r="AX2293" s="138" t="str">
        <f t="shared" si="727"/>
        <v/>
      </c>
      <c r="AY2293" s="138" t="str">
        <f t="shared" si="728"/>
        <v/>
      </c>
      <c r="AZ2293" s="130" t="str">
        <f>IF(AX2293&amp;AW2293="勤怠未設定","×",IF(AV2293="勤怠修正","×",IF(AC2293="外注","",IF(AA2293="",IF(AY2293&lt;&gt;"","×",""),IF(VLOOKUP(AA2293,カレンダマスタ!$H$66:$I$83,2,FALSE)&lt;&gt;AY2293,"×","OK")))))</f>
        <v/>
      </c>
      <c r="BC2293" s="137" t="str">
        <f>IF(E2293="","",VLOOKUP($E2293,カレンダマスタ!$A$4:$E$381,4,FALSE))</f>
        <v/>
      </c>
      <c r="BD2293" s="126" t="str">
        <f>IF(AC2293="社員","",IF(AG2293=0,"",IF(AD2293="NSTC",IF(COUNTIF(カレンダマスタ!$Q$5:$Q$32,G2293)=1,"OK","×"),
IF(AD2293="NS本社",IF(COUNTIF(カレンダマスタ!$T$5:$T$32,G2293)=1,"OK","×"),IF(COUNTIF(カレンダマスタ!$R$5:$R$32,G2293)=1,"OK","×")))))</f>
        <v/>
      </c>
      <c r="BE2293" s="126" t="str">
        <f>IF(AC2293="社員","",IF(G2293="","",IF(R2293&lt;&gt;"","",IF(AF2293="CS","OK",IF(VLOOKUP(E2293,カレンダマスタ!$A$5:$D$381,4,FALSE)&gt;0,"",IF(OR(G2293*24&gt;10.84,H2293*24&lt;14.5)=TRUE,"×","OK"))))))</f>
        <v/>
      </c>
      <c r="BF2293" s="126" t="str">
        <f t="shared" si="737"/>
        <v/>
      </c>
      <c r="BG2293" s="126" t="str">
        <f t="shared" si="734"/>
        <v/>
      </c>
      <c r="BI2293" s="130" t="str">
        <f t="shared" si="735"/>
        <v/>
      </c>
    </row>
    <row r="2294" spans="2:61">
      <c r="B2294" s="111"/>
      <c r="C2294" s="536"/>
      <c r="D2294" s="128"/>
      <c r="E2294" s="214"/>
      <c r="F2294" s="128"/>
      <c r="G2294" s="588"/>
      <c r="H2294" s="588"/>
      <c r="I2294" s="131"/>
      <c r="J2294" s="139"/>
      <c r="K2294" s="131"/>
      <c r="L2294" s="132"/>
      <c r="M2294" s="132"/>
      <c r="N2294" s="141"/>
      <c r="O2294" s="139"/>
      <c r="P2294" s="139"/>
      <c r="Q2294" s="139"/>
      <c r="R2294" s="133"/>
      <c r="S2294" s="134"/>
      <c r="T2294" s="434"/>
      <c r="U2294" s="429"/>
      <c r="V2294" s="429" t="str">
        <f t="shared" si="729"/>
        <v/>
      </c>
      <c r="W2294" s="298"/>
      <c r="X2294" s="129" t="str">
        <f t="shared" si="736"/>
        <v/>
      </c>
      <c r="Y2294" s="129" t="str">
        <f t="shared" si="730"/>
        <v/>
      </c>
      <c r="Z2294" s="129" t="str">
        <f t="shared" si="731"/>
        <v/>
      </c>
      <c r="AA2294" s="133" t="str">
        <f t="shared" si="724"/>
        <v/>
      </c>
      <c r="AC2294" s="186" t="str">
        <f>AC2261</f>
        <v/>
      </c>
      <c r="AD2294" s="187" t="str">
        <f>AD2261</f>
        <v/>
      </c>
      <c r="AE2294" s="187" t="str">
        <f>AE2261</f>
        <v/>
      </c>
      <c r="AF2294" s="187" t="str">
        <f>AF2261</f>
        <v/>
      </c>
      <c r="AG2294" s="204">
        <f t="shared" si="732"/>
        <v>0</v>
      </c>
      <c r="AI2294" s="160" t="str">
        <f>IF(月報!G2294&lt;&gt;"",月報!G2294,"")</f>
        <v/>
      </c>
      <c r="AJ2294" s="126" t="str">
        <f>IF(月報!W2294&lt;&gt;"",月報!W2294*24,"")</f>
        <v/>
      </c>
      <c r="AK2294" s="126" t="str">
        <f>IF(月報!P2294&lt;&gt;"",月報!P2294,"")</f>
        <v/>
      </c>
      <c r="AL2294" s="126" t="str">
        <f>IF(月報!Q2294&lt;&gt;"",IF(月報!Q2294="平日残","",月報!Q2294),"")</f>
        <v/>
      </c>
      <c r="AM2294" s="126"/>
      <c r="AN2294" s="126" t="str">
        <f t="shared" si="722"/>
        <v/>
      </c>
      <c r="AO2294" s="126" t="str">
        <f>IF($E2294="","",VLOOKUP($E2294,カレンダマスタ!$A$5:$E$381,5,FALSE))</f>
        <v/>
      </c>
      <c r="AQ2294" s="196" t="str">
        <f>IF(G2294="","",IF(VLOOKUP(E2294,カレンダマスタ!$A$5:$D$381,4,FALSE)=0,"",1))</f>
        <v/>
      </c>
      <c r="AR2294" s="136" t="str">
        <f>IF($G2294="","",IF($AD2294="NSTC",INDEX(カレンダマスタ!$I$26:$O$31,MATCH($G2294,カレンダマスタ!$H$26:$H$31,1),MATCH($H2294,カレンダマスタ!$I$25:$O$25,1)),
IF($AD2294="CS本社",INDEX(カレンダマスタ!$I$36:$O$41,MATCH($G2294,カレンダマスタ!$H$36:$H$41,1),MATCH($H2294,カレンダマスタ!$I$35:$O$35,1)),
IF($AD2294="NS本社",INDEX(カレンダマスタ!$I$94:$O$99,MATCH($G2294,カレンダマスタ!$H$95:$H$100,1),MATCH($H2294,カレンダマスタ!$I$93:$O$93,1)),
IF($AD2294="ODC",INDEX(カレンダマスタ!$I$46:$O$51,MATCH($G2294,カレンダマスタ!$H$46:$H$51,1),MATCH($H2294,カレンダマスタ!$I$45:$O$45,1)),
IF($AD2294="NS東京TC",INDEX(カレンダマスタ!$I$56:$O$61,MATCH($G2294,カレンダマスタ!$H$56:$H$61,1),MATCH($H2294,カレンダマスタ!$I$55:$O$55,1)),""))))))</f>
        <v/>
      </c>
      <c r="AS2294" s="126" t="str">
        <f t="shared" si="733"/>
        <v/>
      </c>
      <c r="AU2294" s="137" t="str">
        <f>IF(E2294="","",VLOOKUP($E2294,カレンダマスタ!$A$4:$E$381,4,FALSE))</f>
        <v/>
      </c>
      <c r="AV2294" s="137" t="str">
        <f t="shared" si="725"/>
        <v/>
      </c>
      <c r="AW2294" s="137" t="str">
        <f t="shared" si="726"/>
        <v/>
      </c>
      <c r="AX2294" s="138" t="str">
        <f t="shared" si="727"/>
        <v/>
      </c>
      <c r="AY2294" s="138" t="str">
        <f t="shared" si="728"/>
        <v/>
      </c>
      <c r="AZ2294" s="130" t="str">
        <f>IF(AX2294&amp;AW2294="勤怠未設定","×",IF(AV2294="勤怠修正","×",IF(AC2294="外注","",IF(AA2294="",IF(AY2294&lt;&gt;"","×",""),IF(VLOOKUP(AA2294,カレンダマスタ!$H$66:$I$83,2,FALSE)&lt;&gt;AY2294,"×","OK")))))</f>
        <v/>
      </c>
      <c r="BC2294" s="137" t="str">
        <f>IF(E2294="","",VLOOKUP($E2294,カレンダマスタ!$A$4:$E$381,4,FALSE))</f>
        <v/>
      </c>
      <c r="BD2294" s="126" t="str">
        <f>IF(AC2294="社員","",IF(AG2294=0,"",IF(AD2294="NSTC",IF(COUNTIF(カレンダマスタ!$Q$5:$Q$32,G2294)=1,"OK","×"),
IF(AD2294="NS本社",IF(COUNTIF(カレンダマスタ!$T$5:$T$32,G2294)=1,"OK","×"),IF(COUNTIF(カレンダマスタ!$R$5:$R$32,G2294)=1,"OK","×")))))</f>
        <v/>
      </c>
      <c r="BE2294" s="126" t="str">
        <f>IF(AC2294="社員","",IF(G2294="","",IF(R2294&lt;&gt;"","",IF(AF2294="CS","OK",IF(VLOOKUP(E2294,カレンダマスタ!$A$5:$D$381,4,FALSE)&gt;0,"",IF(OR(G2294*24&gt;10.84,H2294*24&lt;14.5)=TRUE,"×","OK"))))))</f>
        <v/>
      </c>
      <c r="BF2294" s="126" t="str">
        <f t="shared" si="737"/>
        <v/>
      </c>
      <c r="BG2294" s="126" t="str">
        <f t="shared" si="734"/>
        <v/>
      </c>
      <c r="BI2294" s="130" t="str">
        <f t="shared" si="735"/>
        <v/>
      </c>
    </row>
    <row r="2295" spans="2:61" ht="13.8" thickBot="1">
      <c r="B2295" s="161"/>
      <c r="C2295" s="538"/>
      <c r="D2295" s="162"/>
      <c r="E2295" s="215"/>
      <c r="F2295" s="162"/>
      <c r="G2295" s="590"/>
      <c r="H2295" s="590"/>
      <c r="I2295" s="164"/>
      <c r="J2295" s="165"/>
      <c r="K2295" s="164"/>
      <c r="L2295" s="166"/>
      <c r="M2295" s="166"/>
      <c r="N2295" s="167"/>
      <c r="O2295" s="165"/>
      <c r="P2295" s="165"/>
      <c r="Q2295" s="165"/>
      <c r="R2295" s="168"/>
      <c r="S2295" s="169"/>
      <c r="T2295" s="436"/>
      <c r="U2295" s="432"/>
      <c r="V2295" s="432" t="str">
        <f t="shared" si="729"/>
        <v/>
      </c>
      <c r="W2295" s="298"/>
      <c r="X2295" s="165" t="str">
        <f t="shared" si="736"/>
        <v/>
      </c>
      <c r="Y2295" s="165" t="str">
        <f t="shared" si="730"/>
        <v/>
      </c>
      <c r="Z2295" s="165" t="str">
        <f t="shared" si="731"/>
        <v/>
      </c>
      <c r="AA2295" s="168" t="str">
        <f t="shared" si="724"/>
        <v/>
      </c>
      <c r="AC2295" s="192" t="str">
        <f>AC2261</f>
        <v/>
      </c>
      <c r="AD2295" s="193" t="str">
        <f>AD2261</f>
        <v/>
      </c>
      <c r="AE2295" s="193" t="str">
        <f>AE2261</f>
        <v/>
      </c>
      <c r="AF2295" s="193" t="str">
        <f>AF2261</f>
        <v/>
      </c>
      <c r="AG2295" s="207">
        <f t="shared" si="732"/>
        <v>0</v>
      </c>
      <c r="AI2295" s="170" t="str">
        <f>IF(月報!G2295&lt;&gt;"",月報!G2295,"")</f>
        <v/>
      </c>
      <c r="AJ2295" s="171" t="str">
        <f>IF(月報!W2295&lt;&gt;"",月報!W2295*24,"")</f>
        <v/>
      </c>
      <c r="AK2295" s="171" t="str">
        <f>IF(月報!P2295&lt;&gt;"",月報!P2295,"")</f>
        <v/>
      </c>
      <c r="AL2295" s="171" t="str">
        <f>IF(月報!Q2295&lt;&gt;"",IF(月報!Q2295="平日残","",月報!Q2295),"")</f>
        <v/>
      </c>
      <c r="AM2295" s="171"/>
      <c r="AN2295" s="171" t="str">
        <f t="shared" si="722"/>
        <v/>
      </c>
      <c r="AO2295" s="171" t="str">
        <f>IF($E2295="","",VLOOKUP($E2295,カレンダマスタ!$A$5:$E$381,5,FALSE))</f>
        <v/>
      </c>
      <c r="AQ2295" s="198" t="str">
        <f>IF(G2295="","",IF(VLOOKUP(E2295,カレンダマスタ!$A$5:$D$381,4,FALSE)=0,"",1))</f>
        <v/>
      </c>
      <c r="AR2295" s="172" t="str">
        <f>IF($G2295="","",IF($AD2295="NSTC",INDEX(カレンダマスタ!$I$26:$O$31,MATCH($G2295,カレンダマスタ!$H$26:$H$31,1),MATCH($H2295,カレンダマスタ!$I$25:$O$25,1)),
IF($AD2295="CS本社",INDEX(カレンダマスタ!$I$36:$O$41,MATCH($G2295,カレンダマスタ!$H$36:$H$41,1),MATCH($H2295,カレンダマスタ!$I$35:$O$35,1)),
IF($AD2295="NS本社",INDEX(カレンダマスタ!$I$94:$O$99,MATCH($G2295,カレンダマスタ!$H$95:$H$100,1),MATCH($H2295,カレンダマスタ!$I$93:$O$93,1)),
IF($AD2295="ODC",INDEX(カレンダマスタ!$I$46:$O$51,MATCH($G2295,カレンダマスタ!$H$46:$H$51,1),MATCH($H2295,カレンダマスタ!$I$45:$O$45,1)),
IF($AD2295="NS東京TC",INDEX(カレンダマスタ!$I$56:$O$61,MATCH($G2295,カレンダマスタ!$H$56:$H$61,1),MATCH($H2295,カレンダマスタ!$I$55:$O$55,1)),""))))))</f>
        <v/>
      </c>
      <c r="AS2295" s="171" t="str">
        <f t="shared" si="733"/>
        <v/>
      </c>
      <c r="AU2295" s="173" t="str">
        <f>IF(E2295="","",VLOOKUP($E2295,カレンダマスタ!$A$4:$E$381,4,FALSE))</f>
        <v/>
      </c>
      <c r="AV2295" s="173" t="str">
        <f t="shared" si="725"/>
        <v/>
      </c>
      <c r="AW2295" s="173" t="str">
        <f t="shared" si="726"/>
        <v/>
      </c>
      <c r="AX2295" s="174" t="str">
        <f t="shared" si="727"/>
        <v/>
      </c>
      <c r="AY2295" s="174" t="str">
        <f t="shared" si="728"/>
        <v/>
      </c>
      <c r="AZ2295" s="175" t="str">
        <f>IF(AX2295&amp;AW2295="勤怠未設定","×",IF(AV2295="勤怠修正","×",IF(AC2295="外注","",IF(AA2295="",IF(AY2295&lt;&gt;"","×",""),IF(VLOOKUP(AA2295,カレンダマスタ!$H$66:$I$83,2,FALSE)&lt;&gt;AY2295,"×","OK")))))</f>
        <v/>
      </c>
      <c r="BC2295" s="173" t="str">
        <f>IF(E2295="","",VLOOKUP($E2295,カレンダマスタ!$A$4:$E$381,4,FALSE))</f>
        <v/>
      </c>
      <c r="BD2295" s="171" t="str">
        <f>IF(AC2295="社員","",IF(AG2295=0,"",IF(AD2295="NSTC",IF(COUNTIF(カレンダマスタ!$Q$5:$Q$32,G2295)=1,"OK","×"),
IF(AD2295="NS本社",IF(COUNTIF(カレンダマスタ!$T$5:$T$32,G2295)=1,"OK","×"),IF(COUNTIF(カレンダマスタ!$R$5:$R$32,G2295)=1,"OK","×")))))</f>
        <v/>
      </c>
      <c r="BE2295" s="171" t="str">
        <f>IF(AC2295="社員","",IF(G2295="","",IF(R2295&lt;&gt;"","",IF(AF2295="CS","OK",IF(VLOOKUP(E2295,カレンダマスタ!$A$5:$D$381,4,FALSE)&gt;0,"",IF(OR(G2295*24&gt;10.84,H2295*24&lt;14.5)=TRUE,"×","OK"))))))</f>
        <v/>
      </c>
      <c r="BF2295" s="171" t="str">
        <f t="shared" si="737"/>
        <v/>
      </c>
      <c r="BG2295" s="171" t="str">
        <f t="shared" si="734"/>
        <v/>
      </c>
      <c r="BI2295" s="175" t="str">
        <f t="shared" si="735"/>
        <v/>
      </c>
    </row>
    <row r="2296" spans="2:61">
      <c r="B2296" s="323"/>
      <c r="C2296" s="539"/>
      <c r="D2296" s="324"/>
      <c r="E2296" s="325"/>
      <c r="F2296" s="324"/>
      <c r="G2296" s="591"/>
      <c r="H2296" s="591"/>
      <c r="I2296" s="339"/>
      <c r="J2296" s="320"/>
      <c r="K2296" s="319"/>
      <c r="L2296" s="320"/>
      <c r="M2296" s="320"/>
      <c r="N2296" s="320"/>
      <c r="O2296" s="340"/>
      <c r="P2296" s="340"/>
      <c r="Q2296" s="340"/>
      <c r="R2296" s="327"/>
      <c r="S2296" s="328"/>
      <c r="T2296" s="341"/>
      <c r="U2296" s="342"/>
      <c r="V2296" s="342"/>
      <c r="W2296" s="298"/>
      <c r="X2296" s="326"/>
      <c r="Y2296" s="326"/>
      <c r="Z2296" s="326"/>
      <c r="AA2296" s="327" t="str">
        <f t="shared" si="724"/>
        <v/>
      </c>
      <c r="AC2296" s="541"/>
      <c r="AD2296" s="542"/>
      <c r="AE2296" s="542"/>
      <c r="AF2296" s="542"/>
      <c r="AG2296" s="543"/>
      <c r="AI2296" s="348" t="str">
        <f>IF(月報!G2296&lt;&gt;"",月報!G2296,"")</f>
        <v/>
      </c>
      <c r="AJ2296" s="349" t="str">
        <f>IF(月報!W2296&lt;&gt;"",月報!W2296*24,"")</f>
        <v/>
      </c>
      <c r="AK2296" s="349" t="str">
        <f>IF(月報!P2296&lt;&gt;"",月報!P2296,"")</f>
        <v/>
      </c>
      <c r="AL2296" s="349" t="str">
        <f>IF(月報!Q2296&lt;&gt;"",IF(月報!Q2296="平日残","",月報!Q2296),"")</f>
        <v/>
      </c>
      <c r="AM2296" s="349"/>
      <c r="AN2296" s="349" t="str">
        <f t="shared" si="722"/>
        <v/>
      </c>
      <c r="AO2296" s="349" t="str">
        <f>IF($E2296="","",VLOOKUP($E2296,カレンダマスタ!$A$5:$E$381,5,FALSE))</f>
        <v/>
      </c>
      <c r="AQ2296" s="351"/>
      <c r="AR2296" s="352"/>
      <c r="AS2296" s="349"/>
      <c r="AU2296" s="355"/>
      <c r="AV2296" s="355" t="str">
        <f t="shared" si="725"/>
        <v/>
      </c>
      <c r="AW2296" s="355" t="str">
        <f t="shared" si="726"/>
        <v/>
      </c>
      <c r="AX2296" s="356" t="str">
        <f t="shared" si="727"/>
        <v/>
      </c>
      <c r="AY2296" s="356" t="str">
        <f t="shared" si="728"/>
        <v/>
      </c>
      <c r="AZ2296" s="357" t="str">
        <f>IF(AX2296&amp;AW2296="勤怠未設定","×",IF(AV2296="勤怠修正","×",IF(AC2296="外注","",IF(AA2296="",IF(AY2296&lt;&gt;"","×",""),IF(VLOOKUP(AA2296,カレンダマスタ!$H$66:$I$83,2,FALSE)&lt;&gt;AY2296,"×","OK")))))</f>
        <v/>
      </c>
      <c r="BC2296" s="355"/>
      <c r="BD2296" s="349"/>
      <c r="BE2296" s="349"/>
      <c r="BF2296" s="349" t="str">
        <f t="shared" si="737"/>
        <v/>
      </c>
      <c r="BG2296" s="349"/>
      <c r="BI2296" s="357" t="str">
        <f t="shared" ref="BI2296:BI2305" si="738">IF(OR(AO2296="×",AS2296="×",AZ2296="×",BD2296="×",BE2296="×",BF2296="TW未入力",BF2296="週報未入力",BG2296="×"),"×","")</f>
        <v/>
      </c>
    </row>
    <row r="2297" spans="2:61">
      <c r="B2297" s="323"/>
      <c r="C2297" s="539"/>
      <c r="D2297" s="324"/>
      <c r="E2297" s="325"/>
      <c r="F2297" s="324"/>
      <c r="G2297" s="591"/>
      <c r="H2297" s="591"/>
      <c r="I2297" s="339"/>
      <c r="J2297" s="320"/>
      <c r="K2297" s="319"/>
      <c r="L2297" s="320"/>
      <c r="M2297" s="320"/>
      <c r="N2297" s="320"/>
      <c r="O2297" s="340"/>
      <c r="P2297" s="340"/>
      <c r="Q2297" s="340"/>
      <c r="R2297" s="327"/>
      <c r="S2297" s="328"/>
      <c r="T2297" s="341"/>
      <c r="U2297" s="342"/>
      <c r="V2297" s="342"/>
      <c r="W2297" s="298"/>
      <c r="X2297" s="326"/>
      <c r="Y2297" s="326"/>
      <c r="Z2297" s="326"/>
      <c r="AA2297" s="327" t="str">
        <f t="shared" ref="AA2297:AA2341" si="739">IF(R2297&lt;&gt;"",IF(AND(AO2297=2,R2297="休出"),"法休残",R2297),"")</f>
        <v/>
      </c>
      <c r="AC2297" s="544"/>
      <c r="AD2297" s="545"/>
      <c r="AE2297" s="545"/>
      <c r="AF2297" s="545"/>
      <c r="AG2297" s="546"/>
      <c r="AI2297" s="348" t="str">
        <f>IF(月報!G2297&lt;&gt;"",月報!G2297,"")</f>
        <v/>
      </c>
      <c r="AJ2297" s="349" t="str">
        <f>IF(月報!W2297&lt;&gt;"",月報!W2297*24,"")</f>
        <v/>
      </c>
      <c r="AK2297" s="349" t="str">
        <f>IF(月報!P2297&lt;&gt;"",月報!P2297,"")</f>
        <v/>
      </c>
      <c r="AL2297" s="349" t="str">
        <f>IF(月報!Q2297&lt;&gt;"",IF(月報!Q2297="平日残","",月報!Q2297),"")</f>
        <v/>
      </c>
      <c r="AM2297" s="349"/>
      <c r="AN2297" s="349" t="str">
        <f t="shared" si="722"/>
        <v/>
      </c>
      <c r="AO2297" s="349" t="str">
        <f>IF($E2297="","",VLOOKUP($E2297,カレンダマスタ!$A$5:$E$381,5,FALSE))</f>
        <v/>
      </c>
      <c r="AQ2297" s="351"/>
      <c r="AR2297" s="352"/>
      <c r="AS2297" s="349"/>
      <c r="AU2297" s="355"/>
      <c r="AV2297" s="355" t="str">
        <f t="shared" ref="AV2297:AV2341" si="740">IF(AA2297="","",IF(OR(AA2297="欠勤",AA2297="遅刻"),"勤怠修正",""))</f>
        <v/>
      </c>
      <c r="AW2297" s="355" t="str">
        <f t="shared" ref="AW2297:AW2341" si="741">IF(Q2297="","",IF(R2297="","勤怠未設定",""))</f>
        <v/>
      </c>
      <c r="AX2297" s="356" t="str">
        <f t="shared" ref="AX2297:AX2341" si="742">IF(E2297="","",IF(AND(AU2297&gt;=1,J2297&lt;&gt;"",AA2297=""),"勤怠未設定",IF(AA2297&lt;&gt;"",AA2297,"")))</f>
        <v/>
      </c>
      <c r="AY2297" s="356" t="str">
        <f t="shared" ref="AY2297:AY2341" si="743">IF(AC2297="外注","",IF(AK2297&amp;AL2297&lt;&gt;"",AK2297&amp;AL2297,""))</f>
        <v/>
      </c>
      <c r="AZ2297" s="357" t="str">
        <f>IF(AX2297&amp;AW2297="勤怠未設定","×",IF(AV2297="勤怠修正","×",IF(AC2297="外注","",IF(AA2297="",IF(AY2297&lt;&gt;"","×",""),IF(VLOOKUP(AA2297,カレンダマスタ!$H$66:$I$83,2,FALSE)&lt;&gt;AY2297,"×","OK")))))</f>
        <v/>
      </c>
      <c r="BC2297" s="355"/>
      <c r="BD2297" s="349"/>
      <c r="BE2297" s="349"/>
      <c r="BF2297" s="349" t="str">
        <f t="shared" si="737"/>
        <v/>
      </c>
      <c r="BG2297" s="349"/>
      <c r="BI2297" s="357" t="str">
        <f t="shared" si="738"/>
        <v/>
      </c>
    </row>
    <row r="2298" spans="2:61">
      <c r="B2298" s="323"/>
      <c r="C2298" s="539"/>
      <c r="D2298" s="324"/>
      <c r="E2298" s="325"/>
      <c r="F2298" s="324"/>
      <c r="G2298" s="591"/>
      <c r="H2298" s="591"/>
      <c r="I2298" s="339"/>
      <c r="J2298" s="320"/>
      <c r="K2298" s="319"/>
      <c r="L2298" s="320"/>
      <c r="M2298" s="320"/>
      <c r="N2298" s="320"/>
      <c r="O2298" s="340"/>
      <c r="P2298" s="340"/>
      <c r="Q2298" s="340"/>
      <c r="R2298" s="327"/>
      <c r="S2298" s="328"/>
      <c r="T2298" s="341"/>
      <c r="U2298" s="342"/>
      <c r="V2298" s="342"/>
      <c r="W2298" s="298"/>
      <c r="X2298" s="326"/>
      <c r="Y2298" s="326"/>
      <c r="Z2298" s="326"/>
      <c r="AA2298" s="327" t="str">
        <f t="shared" si="739"/>
        <v/>
      </c>
      <c r="AC2298" s="544"/>
      <c r="AD2298" s="545"/>
      <c r="AE2298" s="545"/>
      <c r="AF2298" s="545"/>
      <c r="AG2298" s="546"/>
      <c r="AI2298" s="348" t="str">
        <f>IF(月報!G2298&lt;&gt;"",月報!G2298,"")</f>
        <v/>
      </c>
      <c r="AJ2298" s="349" t="str">
        <f>IF(月報!W2298&lt;&gt;"",月報!W2298*24,"")</f>
        <v/>
      </c>
      <c r="AK2298" s="349" t="str">
        <f>IF(月報!P2298&lt;&gt;"",月報!P2298,"")</f>
        <v/>
      </c>
      <c r="AL2298" s="349" t="str">
        <f>IF(月報!Q2298&lt;&gt;"",IF(月報!Q2298="平日残","",月報!Q2298),"")</f>
        <v/>
      </c>
      <c r="AM2298" s="349"/>
      <c r="AN2298" s="349" t="str">
        <f t="shared" si="722"/>
        <v/>
      </c>
      <c r="AO2298" s="349" t="str">
        <f>IF($E2298="","",VLOOKUP($E2298,カレンダマスタ!$A$5:$E$381,5,FALSE))</f>
        <v/>
      </c>
      <c r="AQ2298" s="351"/>
      <c r="AR2298" s="352"/>
      <c r="AS2298" s="349"/>
      <c r="AU2298" s="355"/>
      <c r="AV2298" s="355" t="str">
        <f t="shared" si="740"/>
        <v/>
      </c>
      <c r="AW2298" s="355" t="str">
        <f t="shared" si="741"/>
        <v/>
      </c>
      <c r="AX2298" s="356" t="str">
        <f t="shared" si="742"/>
        <v/>
      </c>
      <c r="AY2298" s="356" t="str">
        <f t="shared" si="743"/>
        <v/>
      </c>
      <c r="AZ2298" s="357" t="str">
        <f>IF(AX2298&amp;AW2298="勤怠未設定","×",IF(AV2298="勤怠修正","×",IF(AC2298="外注","",IF(AA2298="",IF(AY2298&lt;&gt;"","×",""),IF(VLOOKUP(AA2298,カレンダマスタ!$H$66:$I$83,2,FALSE)&lt;&gt;AY2298,"×","OK")))))</f>
        <v/>
      </c>
      <c r="BC2298" s="355"/>
      <c r="BD2298" s="349"/>
      <c r="BE2298" s="349"/>
      <c r="BF2298" s="349" t="str">
        <f t="shared" si="737"/>
        <v/>
      </c>
      <c r="BG2298" s="349"/>
      <c r="BI2298" s="357" t="str">
        <f t="shared" si="738"/>
        <v/>
      </c>
    </row>
    <row r="2299" spans="2:61">
      <c r="B2299" s="323"/>
      <c r="C2299" s="539"/>
      <c r="D2299" s="324"/>
      <c r="E2299" s="325"/>
      <c r="F2299" s="324"/>
      <c r="G2299" s="591"/>
      <c r="H2299" s="591"/>
      <c r="I2299" s="339"/>
      <c r="J2299" s="320"/>
      <c r="K2299" s="319"/>
      <c r="L2299" s="320"/>
      <c r="M2299" s="320"/>
      <c r="N2299" s="320"/>
      <c r="O2299" s="340"/>
      <c r="P2299" s="340"/>
      <c r="Q2299" s="340"/>
      <c r="R2299" s="327"/>
      <c r="S2299" s="328"/>
      <c r="T2299" s="341"/>
      <c r="U2299" s="342"/>
      <c r="V2299" s="342"/>
      <c r="W2299" s="298"/>
      <c r="X2299" s="326"/>
      <c r="Y2299" s="326"/>
      <c r="Z2299" s="326"/>
      <c r="AA2299" s="327" t="str">
        <f t="shared" si="739"/>
        <v/>
      </c>
      <c r="AC2299" s="544"/>
      <c r="AD2299" s="545"/>
      <c r="AE2299" s="545"/>
      <c r="AF2299" s="545"/>
      <c r="AG2299" s="546"/>
      <c r="AI2299" s="348" t="str">
        <f>IF(月報!G2299&lt;&gt;"",月報!G2299,"")</f>
        <v/>
      </c>
      <c r="AJ2299" s="349" t="str">
        <f>IF(月報!W2299&lt;&gt;"",月報!W2299*24,"")</f>
        <v/>
      </c>
      <c r="AK2299" s="349" t="str">
        <f>IF(月報!P2299&lt;&gt;"",月報!P2299,"")</f>
        <v/>
      </c>
      <c r="AL2299" s="349" t="str">
        <f>IF(月報!Q2299&lt;&gt;"",IF(月報!Q2299="平日残","",月報!Q2299),"")</f>
        <v/>
      </c>
      <c r="AM2299" s="349"/>
      <c r="AN2299" s="349" t="str">
        <f t="shared" si="722"/>
        <v/>
      </c>
      <c r="AO2299" s="349" t="str">
        <f>IF($E2299="","",VLOOKUP($E2299,カレンダマスタ!$A$5:$E$381,5,FALSE))</f>
        <v/>
      </c>
      <c r="AQ2299" s="351"/>
      <c r="AR2299" s="352"/>
      <c r="AS2299" s="349"/>
      <c r="AU2299" s="355"/>
      <c r="AV2299" s="355" t="str">
        <f t="shared" si="740"/>
        <v/>
      </c>
      <c r="AW2299" s="355" t="str">
        <f t="shared" si="741"/>
        <v/>
      </c>
      <c r="AX2299" s="356" t="str">
        <f t="shared" si="742"/>
        <v/>
      </c>
      <c r="AY2299" s="356" t="str">
        <f t="shared" si="743"/>
        <v/>
      </c>
      <c r="AZ2299" s="357" t="str">
        <f>IF(AX2299&amp;AW2299="勤怠未設定","×",IF(AV2299="勤怠修正","×",IF(AC2299="外注","",IF(AA2299="",IF(AY2299&lt;&gt;"","×",""),IF(VLOOKUP(AA2299,カレンダマスタ!$H$66:$I$83,2,FALSE)&lt;&gt;AY2299,"×","OK")))))</f>
        <v/>
      </c>
      <c r="BC2299" s="355"/>
      <c r="BD2299" s="349"/>
      <c r="BE2299" s="349"/>
      <c r="BF2299" s="349" t="str">
        <f t="shared" si="737"/>
        <v/>
      </c>
      <c r="BG2299" s="349"/>
      <c r="BI2299" s="357" t="str">
        <f t="shared" si="738"/>
        <v/>
      </c>
    </row>
    <row r="2300" spans="2:61">
      <c r="B2300" s="323"/>
      <c r="C2300" s="539"/>
      <c r="D2300" s="324"/>
      <c r="E2300" s="325"/>
      <c r="F2300" s="324"/>
      <c r="G2300" s="591"/>
      <c r="H2300" s="591"/>
      <c r="I2300" s="339"/>
      <c r="J2300" s="320"/>
      <c r="K2300" s="319"/>
      <c r="L2300" s="320"/>
      <c r="M2300" s="320"/>
      <c r="N2300" s="320"/>
      <c r="O2300" s="340"/>
      <c r="P2300" s="340"/>
      <c r="Q2300" s="340"/>
      <c r="R2300" s="327"/>
      <c r="S2300" s="328"/>
      <c r="T2300" s="341"/>
      <c r="U2300" s="342"/>
      <c r="V2300" s="342"/>
      <c r="W2300" s="298"/>
      <c r="X2300" s="326"/>
      <c r="Y2300" s="326"/>
      <c r="Z2300" s="326"/>
      <c r="AA2300" s="327" t="str">
        <f t="shared" si="739"/>
        <v/>
      </c>
      <c r="AC2300" s="544"/>
      <c r="AD2300" s="545"/>
      <c r="AE2300" s="545"/>
      <c r="AF2300" s="545"/>
      <c r="AG2300" s="546"/>
      <c r="AI2300" s="348" t="str">
        <f>IF(月報!G2300&lt;&gt;"",月報!G2300,"")</f>
        <v/>
      </c>
      <c r="AJ2300" s="349" t="str">
        <f>IF(月報!W2300&lt;&gt;"",月報!W2300*24,"")</f>
        <v/>
      </c>
      <c r="AK2300" s="349" t="str">
        <f>IF(月報!P2300&lt;&gt;"",月報!P2300,"")</f>
        <v/>
      </c>
      <c r="AL2300" s="349" t="str">
        <f>IF(月報!Q2300&lt;&gt;"",IF(月報!Q2300="平日残","",月報!Q2300),"")</f>
        <v/>
      </c>
      <c r="AM2300" s="349"/>
      <c r="AN2300" s="349" t="str">
        <f t="shared" si="722"/>
        <v/>
      </c>
      <c r="AO2300" s="349" t="str">
        <f>IF($E2300="","",VLOOKUP($E2300,カレンダマスタ!$A$5:$E$381,5,FALSE))</f>
        <v/>
      </c>
      <c r="AQ2300" s="351"/>
      <c r="AR2300" s="352"/>
      <c r="AS2300" s="349"/>
      <c r="AU2300" s="355"/>
      <c r="AV2300" s="355" t="str">
        <f t="shared" si="740"/>
        <v/>
      </c>
      <c r="AW2300" s="355" t="str">
        <f t="shared" si="741"/>
        <v/>
      </c>
      <c r="AX2300" s="356" t="str">
        <f t="shared" si="742"/>
        <v/>
      </c>
      <c r="AY2300" s="356" t="str">
        <f t="shared" si="743"/>
        <v/>
      </c>
      <c r="AZ2300" s="357" t="str">
        <f>IF(AX2300&amp;AW2300="勤怠未設定","×",IF(AV2300="勤怠修正","×",IF(AC2300="外注","",IF(AA2300="",IF(AY2300&lt;&gt;"","×",""),IF(VLOOKUP(AA2300,カレンダマスタ!$H$66:$I$83,2,FALSE)&lt;&gt;AY2300,"×","OK")))))</f>
        <v/>
      </c>
      <c r="BC2300" s="355"/>
      <c r="BD2300" s="349"/>
      <c r="BE2300" s="349"/>
      <c r="BF2300" s="349" t="str">
        <f t="shared" si="737"/>
        <v/>
      </c>
      <c r="BG2300" s="349"/>
      <c r="BI2300" s="357" t="str">
        <f t="shared" si="738"/>
        <v/>
      </c>
    </row>
    <row r="2301" spans="2:61">
      <c r="B2301" s="323"/>
      <c r="C2301" s="539"/>
      <c r="D2301" s="324"/>
      <c r="E2301" s="325"/>
      <c r="F2301" s="324"/>
      <c r="G2301" s="591"/>
      <c r="H2301" s="591"/>
      <c r="I2301" s="339"/>
      <c r="J2301" s="320"/>
      <c r="K2301" s="319"/>
      <c r="L2301" s="320"/>
      <c r="M2301" s="320"/>
      <c r="N2301" s="320"/>
      <c r="O2301" s="340"/>
      <c r="P2301" s="340"/>
      <c r="Q2301" s="340"/>
      <c r="R2301" s="327"/>
      <c r="S2301" s="328"/>
      <c r="T2301" s="341"/>
      <c r="U2301" s="342"/>
      <c r="V2301" s="342"/>
      <c r="W2301" s="298"/>
      <c r="X2301" s="326"/>
      <c r="Y2301" s="326"/>
      <c r="Z2301" s="326"/>
      <c r="AA2301" s="327" t="str">
        <f t="shared" si="739"/>
        <v/>
      </c>
      <c r="AC2301" s="544"/>
      <c r="AD2301" s="545"/>
      <c r="AE2301" s="545"/>
      <c r="AF2301" s="545"/>
      <c r="AG2301" s="546"/>
      <c r="AI2301" s="348" t="str">
        <f>IF(月報!G2301&lt;&gt;"",月報!G2301,"")</f>
        <v/>
      </c>
      <c r="AJ2301" s="349" t="str">
        <f>IF(月報!W2301&lt;&gt;"",月報!W2301*24,"")</f>
        <v/>
      </c>
      <c r="AK2301" s="349" t="str">
        <f>IF(月報!P2301&lt;&gt;"",月報!P2301,"")</f>
        <v/>
      </c>
      <c r="AL2301" s="349" t="str">
        <f>IF(月報!Q2301&lt;&gt;"",IF(月報!Q2301="平日残","",月報!Q2301),"")</f>
        <v/>
      </c>
      <c r="AM2301" s="349"/>
      <c r="AN2301" s="349" t="str">
        <f t="shared" si="722"/>
        <v/>
      </c>
      <c r="AO2301" s="349" t="str">
        <f>IF($E2301="","",VLOOKUP($E2301,カレンダマスタ!$A$5:$E$381,5,FALSE))</f>
        <v/>
      </c>
      <c r="AQ2301" s="351"/>
      <c r="AR2301" s="352"/>
      <c r="AS2301" s="349"/>
      <c r="AU2301" s="355"/>
      <c r="AV2301" s="355" t="str">
        <f t="shared" si="740"/>
        <v/>
      </c>
      <c r="AW2301" s="355" t="str">
        <f t="shared" si="741"/>
        <v/>
      </c>
      <c r="AX2301" s="356" t="str">
        <f t="shared" si="742"/>
        <v/>
      </c>
      <c r="AY2301" s="356" t="str">
        <f t="shared" si="743"/>
        <v/>
      </c>
      <c r="AZ2301" s="357" t="str">
        <f>IF(AX2301&amp;AW2301="勤怠未設定","×",IF(AV2301="勤怠修正","×",IF(AC2301="外注","",IF(AA2301="",IF(AY2301&lt;&gt;"","×",""),IF(VLOOKUP(AA2301,カレンダマスタ!$H$66:$I$83,2,FALSE)&lt;&gt;AY2301,"×","OK")))))</f>
        <v/>
      </c>
      <c r="BC2301" s="355"/>
      <c r="BD2301" s="349"/>
      <c r="BE2301" s="349"/>
      <c r="BF2301" s="349" t="str">
        <f t="shared" si="737"/>
        <v/>
      </c>
      <c r="BG2301" s="349"/>
      <c r="BI2301" s="357" t="str">
        <f t="shared" si="738"/>
        <v/>
      </c>
    </row>
    <row r="2302" spans="2:61">
      <c r="B2302" s="323"/>
      <c r="C2302" s="539"/>
      <c r="D2302" s="324"/>
      <c r="E2302" s="325"/>
      <c r="F2302" s="324"/>
      <c r="G2302" s="591"/>
      <c r="H2302" s="591"/>
      <c r="I2302" s="339"/>
      <c r="J2302" s="320"/>
      <c r="K2302" s="319"/>
      <c r="L2302" s="320"/>
      <c r="M2302" s="320"/>
      <c r="N2302" s="320"/>
      <c r="O2302" s="340"/>
      <c r="P2302" s="340"/>
      <c r="Q2302" s="340"/>
      <c r="R2302" s="327"/>
      <c r="S2302" s="328"/>
      <c r="T2302" s="341"/>
      <c r="U2302" s="342"/>
      <c r="V2302" s="342"/>
      <c r="W2302" s="298"/>
      <c r="X2302" s="326"/>
      <c r="Y2302" s="326"/>
      <c r="Z2302" s="326"/>
      <c r="AA2302" s="327" t="str">
        <f t="shared" si="739"/>
        <v/>
      </c>
      <c r="AC2302" s="544"/>
      <c r="AD2302" s="545"/>
      <c r="AE2302" s="545"/>
      <c r="AF2302" s="545"/>
      <c r="AG2302" s="546"/>
      <c r="AI2302" s="348" t="str">
        <f>IF(月報!G2302&lt;&gt;"",月報!G2302,"")</f>
        <v/>
      </c>
      <c r="AJ2302" s="349" t="str">
        <f>IF(月報!W2302&lt;&gt;"",月報!W2302*24,"")</f>
        <v/>
      </c>
      <c r="AK2302" s="349" t="str">
        <f>IF(月報!P2302&lt;&gt;"",月報!P2302,"")</f>
        <v/>
      </c>
      <c r="AL2302" s="349" t="str">
        <f>IF(月報!Q2302&lt;&gt;"",IF(月報!Q2302="平日残","",月報!Q2302),"")</f>
        <v/>
      </c>
      <c r="AM2302" s="349"/>
      <c r="AN2302" s="349" t="str">
        <f t="shared" si="722"/>
        <v/>
      </c>
      <c r="AO2302" s="349" t="str">
        <f>IF($E2302="","",VLOOKUP($E2302,カレンダマスタ!$A$5:$E$381,5,FALSE))</f>
        <v/>
      </c>
      <c r="AQ2302" s="351"/>
      <c r="AR2302" s="352"/>
      <c r="AS2302" s="349"/>
      <c r="AU2302" s="355"/>
      <c r="AV2302" s="355" t="str">
        <f t="shared" si="740"/>
        <v/>
      </c>
      <c r="AW2302" s="355" t="str">
        <f t="shared" si="741"/>
        <v/>
      </c>
      <c r="AX2302" s="356" t="str">
        <f t="shared" si="742"/>
        <v/>
      </c>
      <c r="AY2302" s="356" t="str">
        <f t="shared" si="743"/>
        <v/>
      </c>
      <c r="AZ2302" s="357" t="str">
        <f>IF(AX2302&amp;AW2302="勤怠未設定","×",IF(AV2302="勤怠修正","×",IF(AC2302="外注","",IF(AA2302="",IF(AY2302&lt;&gt;"","×",""),IF(VLOOKUP(AA2302,カレンダマスタ!$H$66:$I$83,2,FALSE)&lt;&gt;AY2302,"×","OK")))))</f>
        <v/>
      </c>
      <c r="BC2302" s="355"/>
      <c r="BD2302" s="349"/>
      <c r="BE2302" s="349"/>
      <c r="BF2302" s="349" t="str">
        <f t="shared" si="737"/>
        <v/>
      </c>
      <c r="BG2302" s="349"/>
      <c r="BI2302" s="357" t="str">
        <f t="shared" si="738"/>
        <v/>
      </c>
    </row>
    <row r="2303" spans="2:61">
      <c r="B2303" s="323"/>
      <c r="C2303" s="539"/>
      <c r="D2303" s="324"/>
      <c r="E2303" s="325"/>
      <c r="F2303" s="324"/>
      <c r="G2303" s="591"/>
      <c r="H2303" s="591"/>
      <c r="I2303" s="339"/>
      <c r="J2303" s="320"/>
      <c r="K2303" s="319"/>
      <c r="L2303" s="320"/>
      <c r="M2303" s="320"/>
      <c r="N2303" s="320"/>
      <c r="O2303" s="340"/>
      <c r="P2303" s="340"/>
      <c r="Q2303" s="340"/>
      <c r="R2303" s="327"/>
      <c r="S2303" s="328"/>
      <c r="T2303" s="341"/>
      <c r="U2303" s="342"/>
      <c r="V2303" s="342"/>
      <c r="W2303" s="298"/>
      <c r="X2303" s="326"/>
      <c r="Y2303" s="326"/>
      <c r="Z2303" s="326"/>
      <c r="AA2303" s="327" t="str">
        <f t="shared" si="739"/>
        <v/>
      </c>
      <c r="AC2303" s="544"/>
      <c r="AD2303" s="545"/>
      <c r="AE2303" s="545"/>
      <c r="AF2303" s="545"/>
      <c r="AG2303" s="546"/>
      <c r="AI2303" s="348" t="str">
        <f>IF(月報!G2303&lt;&gt;"",月報!G2303,"")</f>
        <v/>
      </c>
      <c r="AJ2303" s="349" t="str">
        <f>IF(月報!W2303&lt;&gt;"",月報!W2303*24,"")</f>
        <v/>
      </c>
      <c r="AK2303" s="349" t="str">
        <f>IF(月報!P2303&lt;&gt;"",月報!P2303,"")</f>
        <v/>
      </c>
      <c r="AL2303" s="349" t="str">
        <f>IF(月報!Q2303&lt;&gt;"",IF(月報!Q2303="平日残","",月報!Q2303),"")</f>
        <v/>
      </c>
      <c r="AM2303" s="349"/>
      <c r="AN2303" s="349" t="str">
        <f t="shared" si="722"/>
        <v/>
      </c>
      <c r="AO2303" s="349" t="str">
        <f>IF($E2303="","",VLOOKUP($E2303,カレンダマスタ!$A$5:$E$381,5,FALSE))</f>
        <v/>
      </c>
      <c r="AQ2303" s="351"/>
      <c r="AR2303" s="352"/>
      <c r="AS2303" s="349"/>
      <c r="AU2303" s="355"/>
      <c r="AV2303" s="355" t="str">
        <f t="shared" si="740"/>
        <v/>
      </c>
      <c r="AW2303" s="355" t="str">
        <f t="shared" si="741"/>
        <v/>
      </c>
      <c r="AX2303" s="356" t="str">
        <f t="shared" si="742"/>
        <v/>
      </c>
      <c r="AY2303" s="356" t="str">
        <f t="shared" si="743"/>
        <v/>
      </c>
      <c r="AZ2303" s="357" t="str">
        <f>IF(AX2303&amp;AW2303="勤怠未設定","×",IF(AV2303="勤怠修正","×",IF(AC2303="外注","",IF(AA2303="",IF(AY2303&lt;&gt;"","×",""),IF(VLOOKUP(AA2303,カレンダマスタ!$H$66:$I$83,2,FALSE)&lt;&gt;AY2303,"×","OK")))))</f>
        <v/>
      </c>
      <c r="BC2303" s="355"/>
      <c r="BD2303" s="349"/>
      <c r="BE2303" s="349"/>
      <c r="BF2303" s="349" t="str">
        <f t="shared" si="737"/>
        <v/>
      </c>
      <c r="BG2303" s="349"/>
      <c r="BI2303" s="357" t="str">
        <f t="shared" si="738"/>
        <v/>
      </c>
    </row>
    <row r="2304" spans="2:61">
      <c r="B2304" s="323"/>
      <c r="C2304" s="539"/>
      <c r="D2304" s="324"/>
      <c r="E2304" s="325"/>
      <c r="F2304" s="324"/>
      <c r="G2304" s="591"/>
      <c r="H2304" s="591"/>
      <c r="I2304" s="339"/>
      <c r="J2304" s="320"/>
      <c r="K2304" s="319"/>
      <c r="L2304" s="320"/>
      <c r="M2304" s="320"/>
      <c r="N2304" s="320"/>
      <c r="O2304" s="340"/>
      <c r="P2304" s="340"/>
      <c r="Q2304" s="340"/>
      <c r="R2304" s="327"/>
      <c r="S2304" s="328"/>
      <c r="T2304" s="341"/>
      <c r="U2304" s="342"/>
      <c r="V2304" s="342"/>
      <c r="W2304" s="298"/>
      <c r="X2304" s="326"/>
      <c r="Y2304" s="326"/>
      <c r="Z2304" s="326"/>
      <c r="AA2304" s="327" t="str">
        <f t="shared" si="739"/>
        <v/>
      </c>
      <c r="AC2304" s="544"/>
      <c r="AD2304" s="545"/>
      <c r="AE2304" s="545"/>
      <c r="AF2304" s="545"/>
      <c r="AG2304" s="546"/>
      <c r="AI2304" s="348" t="str">
        <f>IF(月報!G2304&lt;&gt;"",月報!G2304,"")</f>
        <v/>
      </c>
      <c r="AJ2304" s="349" t="str">
        <f>IF(月報!W2304&lt;&gt;"",月報!W2304*24,"")</f>
        <v/>
      </c>
      <c r="AK2304" s="349" t="str">
        <f>IF(月報!P2304&lt;&gt;"",月報!P2304,"")</f>
        <v/>
      </c>
      <c r="AL2304" s="349" t="str">
        <f>IF(月報!Q2304&lt;&gt;"",IF(月報!Q2304="平日残","",月報!Q2304),"")</f>
        <v/>
      </c>
      <c r="AM2304" s="349"/>
      <c r="AN2304" s="349" t="str">
        <f t="shared" si="722"/>
        <v/>
      </c>
      <c r="AO2304" s="349" t="str">
        <f>IF($E2304="","",VLOOKUP($E2304,カレンダマスタ!$A$5:$E$381,5,FALSE))</f>
        <v/>
      </c>
      <c r="AQ2304" s="351"/>
      <c r="AR2304" s="352"/>
      <c r="AS2304" s="349"/>
      <c r="AU2304" s="355"/>
      <c r="AV2304" s="355" t="str">
        <f t="shared" si="740"/>
        <v/>
      </c>
      <c r="AW2304" s="355" t="str">
        <f t="shared" si="741"/>
        <v/>
      </c>
      <c r="AX2304" s="356" t="str">
        <f t="shared" si="742"/>
        <v/>
      </c>
      <c r="AY2304" s="356" t="str">
        <f t="shared" si="743"/>
        <v/>
      </c>
      <c r="AZ2304" s="357" t="str">
        <f>IF(AX2304&amp;AW2304="勤怠未設定","×",IF(AV2304="勤怠修正","×",IF(AC2304="外注","",IF(AA2304="",IF(AY2304&lt;&gt;"","×",""),IF(VLOOKUP(AA2304,カレンダマスタ!$H$66:$I$83,2,FALSE)&lt;&gt;AY2304,"×","OK")))))</f>
        <v/>
      </c>
      <c r="BC2304" s="355"/>
      <c r="BD2304" s="349"/>
      <c r="BE2304" s="349"/>
      <c r="BF2304" s="349" t="str">
        <f t="shared" si="737"/>
        <v/>
      </c>
      <c r="BG2304" s="349"/>
      <c r="BI2304" s="357" t="str">
        <f t="shared" si="738"/>
        <v/>
      </c>
    </row>
    <row r="2305" spans="2:61" ht="13.8" thickBot="1">
      <c r="B2305" s="329"/>
      <c r="C2305" s="540"/>
      <c r="D2305" s="330"/>
      <c r="E2305" s="331"/>
      <c r="F2305" s="330"/>
      <c r="G2305" s="592"/>
      <c r="H2305" s="592"/>
      <c r="I2305" s="343"/>
      <c r="J2305" s="322"/>
      <c r="K2305" s="321"/>
      <c r="L2305" s="322"/>
      <c r="M2305" s="322"/>
      <c r="N2305" s="322"/>
      <c r="O2305" s="344"/>
      <c r="P2305" s="344"/>
      <c r="Q2305" s="344"/>
      <c r="R2305" s="333"/>
      <c r="S2305" s="334"/>
      <c r="T2305" s="345"/>
      <c r="U2305" s="346"/>
      <c r="V2305" s="346"/>
      <c r="W2305" s="298"/>
      <c r="X2305" s="332"/>
      <c r="Y2305" s="332"/>
      <c r="Z2305" s="332"/>
      <c r="AA2305" s="333" t="str">
        <f t="shared" si="739"/>
        <v/>
      </c>
      <c r="AC2305" s="547"/>
      <c r="AD2305" s="548"/>
      <c r="AE2305" s="548"/>
      <c r="AF2305" s="548"/>
      <c r="AG2305" s="549"/>
      <c r="AI2305" s="348" t="str">
        <f>IF(月報!G2305&lt;&gt;"",月報!G2305,"")</f>
        <v/>
      </c>
      <c r="AJ2305" s="350" t="str">
        <f>IF(月報!W2305&lt;&gt;"",月報!W2305*24,"")</f>
        <v/>
      </c>
      <c r="AK2305" s="350" t="str">
        <f>IF(月報!P2305&lt;&gt;"",月報!P2305,"")</f>
        <v/>
      </c>
      <c r="AL2305" s="350" t="str">
        <f>IF(月報!Q2305&lt;&gt;"",IF(月報!Q2305="平日残","",月報!Q2305),"")</f>
        <v/>
      </c>
      <c r="AM2305" s="350"/>
      <c r="AN2305" s="350" t="str">
        <f t="shared" si="722"/>
        <v/>
      </c>
      <c r="AO2305" s="350" t="str">
        <f>IF($E2305="","",VLOOKUP($E2305,カレンダマスタ!$A$5:$E$381,5,FALSE))</f>
        <v/>
      </c>
      <c r="AP2305" s="347"/>
      <c r="AQ2305" s="353"/>
      <c r="AR2305" s="354"/>
      <c r="AS2305" s="350"/>
      <c r="AT2305" s="347"/>
      <c r="AU2305" s="358"/>
      <c r="AV2305" s="358" t="str">
        <f t="shared" si="740"/>
        <v/>
      </c>
      <c r="AW2305" s="358" t="str">
        <f t="shared" si="741"/>
        <v/>
      </c>
      <c r="AX2305" s="359" t="str">
        <f t="shared" si="742"/>
        <v/>
      </c>
      <c r="AY2305" s="359" t="str">
        <f t="shared" si="743"/>
        <v/>
      </c>
      <c r="AZ2305" s="360" t="str">
        <f>IF(AX2305&amp;AW2305="勤怠未設定","×",IF(AV2305="勤怠修正","×",IF(AC2305="外注","",IF(AA2305="",IF(AY2305&lt;&gt;"","×",""),IF(VLOOKUP(AA2305,カレンダマスタ!$H$66:$I$83,2,FALSE)&lt;&gt;AY2305,"×","OK")))))</f>
        <v/>
      </c>
      <c r="BC2305" s="358"/>
      <c r="BD2305" s="350"/>
      <c r="BE2305" s="350"/>
      <c r="BF2305" s="350" t="str">
        <f t="shared" si="737"/>
        <v/>
      </c>
      <c r="BG2305" s="350"/>
      <c r="BI2305" s="360" t="str">
        <f t="shared" si="738"/>
        <v/>
      </c>
    </row>
    <row r="2306" spans="2:61">
      <c r="B2306" s="176"/>
      <c r="C2306" s="535"/>
      <c r="D2306" s="112"/>
      <c r="E2306" s="582"/>
      <c r="F2306" s="112"/>
      <c r="G2306" s="587"/>
      <c r="H2306" s="587"/>
      <c r="I2306" s="114"/>
      <c r="J2306" s="118"/>
      <c r="K2306" s="115"/>
      <c r="L2306" s="116"/>
      <c r="M2306" s="116"/>
      <c r="N2306" s="117"/>
      <c r="O2306" s="118"/>
      <c r="P2306" s="118"/>
      <c r="Q2306" s="118"/>
      <c r="R2306" s="119"/>
      <c r="S2306" s="120"/>
      <c r="T2306" s="433"/>
      <c r="U2306" s="428">
        <f>SUM(T2306:T2312)</f>
        <v>0</v>
      </c>
      <c r="V2306" s="428" t="str">
        <f t="shared" ref="V2306:V2340" si="744">IF(AC2306="外注",IF(AND(BC2306&lt;1,ROUND((H2306*24),1)=13),"外注2半",IF(AND(BC2306&lt;1,ROUND((G2306*24),1)=13.7),"外注1半",IF(AND(BC2306&lt;1,G2306=""),"外注休暇",""))),"")</f>
        <v/>
      </c>
      <c r="W2306" s="298"/>
      <c r="X2306" s="113" t="str">
        <f t="shared" ref="X2306:X2340" si="745">IF(O2306&lt;&gt;"",O2306/24,"")</f>
        <v/>
      </c>
      <c r="Y2306" s="113" t="str">
        <f t="shared" ref="Y2306:Y2340" si="746">IF(P2306&lt;&gt;"",P2306/24,"")</f>
        <v/>
      </c>
      <c r="Z2306" s="113" t="str">
        <f t="shared" ref="Z2306:Z2340" si="747">IF(Q2306&lt;&gt;"",Q2306/24,"")</f>
        <v/>
      </c>
      <c r="AA2306" s="119" t="str">
        <f t="shared" si="739"/>
        <v/>
      </c>
      <c r="AC2306" s="183" t="str">
        <f>IF(C2306&lt;&gt;"",VLOOKUP(C2306,設定シート!$D$10:$N$109,11,FALSE),"")</f>
        <v/>
      </c>
      <c r="AD2306" s="184" t="str">
        <f>IF(C2306&lt;&gt;"",VLOOKUP(C2306,設定シート!$D$10:$H$109,5,FALSE),"")</f>
        <v/>
      </c>
      <c r="AE2306" s="185" t="str">
        <f>IF(C2306&lt;&gt;"",VLOOKUP(C2306,設定シート!$D$10:$L$109,9,FALSE),"")</f>
        <v/>
      </c>
      <c r="AF2306" s="184" t="str">
        <f>IF($AD2306="","",IF(LEFT($AD2306,2)="NS","NS","CS"))</f>
        <v/>
      </c>
      <c r="AG2306" s="203">
        <f t="shared" ref="AG2306:AG2340" si="748">IF(OR(R2306="有給休暇",G2306=""),0,IF(AQ2306=1,0,1))</f>
        <v>0</v>
      </c>
      <c r="AI2306" s="121" t="str">
        <f>IF(月報!G2306&lt;&gt;"",月報!G2306,"")</f>
        <v/>
      </c>
      <c r="AJ2306" s="122" t="str">
        <f>IF(月報!W2306&lt;&gt;"",月報!W2306*24,"")</f>
        <v/>
      </c>
      <c r="AK2306" s="122" t="str">
        <f>IF(月報!P2306&lt;&gt;"",月報!P2306,"")</f>
        <v/>
      </c>
      <c r="AL2306" s="122" t="str">
        <f>IF(月報!Q2306&lt;&gt;"",IF(月報!Q2306="平日残","",月報!Q2306),"")</f>
        <v/>
      </c>
      <c r="AM2306" s="122"/>
      <c r="AN2306" s="122" t="str">
        <f t="shared" si="722"/>
        <v/>
      </c>
      <c r="AO2306" s="122" t="str">
        <f>IF($E2306="","",VLOOKUP($E2306,カレンダマスタ!$A$5:$E$381,5,FALSE))</f>
        <v/>
      </c>
      <c r="AQ2306" s="195" t="str">
        <f>IF(G2306="","",IF(VLOOKUP(E2306,カレンダマスタ!$A$5:$D$381,4,FALSE)=0,"",1))</f>
        <v/>
      </c>
      <c r="AR2306" s="123" t="str">
        <f>IF($G2306="","",IF($AD2306="NSTC",INDEX(カレンダマスタ!$I$26:$O$31,MATCH($G2306,カレンダマスタ!$H$26:$H$31,1),MATCH($H2306,カレンダマスタ!$I$25:$O$25,1)),
IF($AD2306="CS本社",INDEX(カレンダマスタ!$I$36:$O$41,MATCH($G2306,カレンダマスタ!$H$36:$H$41,1),MATCH($H2306,カレンダマスタ!$I$35:$O$35,1)),
IF($AD2306="NS本社",INDEX(カレンダマスタ!$I$94:$O$99,MATCH($G2306,カレンダマスタ!$H$95:$H$100,1),MATCH($H2306,カレンダマスタ!$I$93:$O$93,1)),
IF($AD2306="ODC",INDEX(カレンダマスタ!$I$46:$O$51,MATCH($G2306,カレンダマスタ!$H$46:$H$51,1),MATCH($H2306,カレンダマスタ!$I$45:$O$45,1)),
IF($AD2306="NS東京TC",INDEX(カレンダマスタ!$I$56:$O$61,MATCH($G2306,カレンダマスタ!$H$56:$H$61,1),MATCH($H2306,カレンダマスタ!$I$55:$O$55,1)),""))))))</f>
        <v/>
      </c>
      <c r="AS2306" s="122" t="str">
        <f t="shared" ref="AS2306:AS2340" si="749">IF(AC2306="社員","",IF(R2306="有給休暇","",IF(AND(AF2306="CS",AQ2306=1)=TRUE,"OK",IF(AR2306&lt;&gt;"",IF(TIMEVALUE(MID(I2306,1,10))=AR2306,"OK","×"),""))))</f>
        <v/>
      </c>
      <c r="AU2306" s="124" t="str">
        <f>IF(E2306="","",VLOOKUP($E2306,カレンダマスタ!$A$4:$E$381,4,FALSE))</f>
        <v/>
      </c>
      <c r="AV2306" s="124" t="str">
        <f t="shared" si="740"/>
        <v/>
      </c>
      <c r="AW2306" s="124" t="str">
        <f t="shared" si="741"/>
        <v/>
      </c>
      <c r="AX2306" s="125" t="str">
        <f t="shared" si="742"/>
        <v/>
      </c>
      <c r="AY2306" s="125" t="str">
        <f t="shared" si="743"/>
        <v/>
      </c>
      <c r="AZ2306" s="114" t="str">
        <f>IF(AX2306&amp;AW2306="勤怠未設定","×",IF(AV2306="勤怠修正","×",IF(AC2306="外注","",IF(AA2306="",IF(AY2306&lt;&gt;"","×",""),IF(VLOOKUP(AA2306,カレンダマスタ!$H$66:$I$83,2,FALSE)&lt;&gt;AY2306,"×","OK")))))</f>
        <v/>
      </c>
      <c r="BC2306" s="124" t="str">
        <f>IF(E2306="","",VLOOKUP($E2306,カレンダマスタ!$A$4:$E$381,4,FALSE))</f>
        <v/>
      </c>
      <c r="BD2306" s="122" t="str">
        <f>IF(AC2306="社員","",IF(AG2306=0,"",IF(AD2306="NSTC",IF(COUNTIF(カレンダマスタ!$Q$5:$Q$32,G2306)=1,"OK","×"),
IF(AD2306="NS本社",IF(COUNTIF(カレンダマスタ!$T$5:$T$32,G2306)=1,"OK","×"),IF(COUNTIF(カレンダマスタ!$R$5:$R$32,G2306)=1,"OK","×")))))</f>
        <v/>
      </c>
      <c r="BE2306" s="122" t="str">
        <f>IF(AC2306="社員","",IF(G2306="","",IF(R2306&lt;&gt;"","",IF(AF2306="CS","OK",IF(VLOOKUP(E2306,カレンダマスタ!$A$5:$D$381,4,FALSE)&gt;0,"",IF(OR(G2306*24&gt;10.84,H2306*24&lt;14.5)=TRUE,"×","OK"))))))</f>
        <v/>
      </c>
      <c r="BF2306" s="122" t="str">
        <f t="shared" si="737"/>
        <v/>
      </c>
      <c r="BG2306" s="127" t="str">
        <f t="shared" ref="BG2306:BG2340" si="750">IF(AE2306="派遣","",IF(G2306="","",IF(R2306="有給休暇","",IF(S2306="","×","OK"))))</f>
        <v/>
      </c>
      <c r="BI2306" s="114" t="str">
        <f t="shared" ref="BI2306:BI2340" si="751">IF(OR(AO2306="×",AS2306="×",AZ2306="×",BE2306="×",BF2306="TW未入力",BF2306="週報未入力",BG2306="×"),"×","")</f>
        <v/>
      </c>
    </row>
    <row r="2307" spans="2:61">
      <c r="B2307" s="111"/>
      <c r="C2307" s="536"/>
      <c r="D2307" s="128"/>
      <c r="E2307" s="583"/>
      <c r="F2307" s="128"/>
      <c r="G2307" s="588"/>
      <c r="H2307" s="588"/>
      <c r="I2307" s="130"/>
      <c r="J2307" s="139"/>
      <c r="K2307" s="131"/>
      <c r="L2307" s="132"/>
      <c r="M2307" s="132"/>
      <c r="N2307" s="141"/>
      <c r="O2307" s="139"/>
      <c r="P2307" s="139"/>
      <c r="Q2307" s="139"/>
      <c r="R2307" s="133"/>
      <c r="S2307" s="134"/>
      <c r="T2307" s="434"/>
      <c r="U2307" s="429"/>
      <c r="V2307" s="429" t="str">
        <f t="shared" si="744"/>
        <v/>
      </c>
      <c r="W2307" s="298"/>
      <c r="X2307" s="129" t="str">
        <f t="shared" si="745"/>
        <v/>
      </c>
      <c r="Y2307" s="129" t="str">
        <f t="shared" si="746"/>
        <v/>
      </c>
      <c r="Z2307" s="129" t="str">
        <f t="shared" si="747"/>
        <v/>
      </c>
      <c r="AA2307" s="133" t="str">
        <f t="shared" si="739"/>
        <v/>
      </c>
      <c r="AC2307" s="186" t="str">
        <f>AC2306</f>
        <v/>
      </c>
      <c r="AD2307" s="186" t="str">
        <f>AD2306</f>
        <v/>
      </c>
      <c r="AE2307" s="186" t="str">
        <f>AE2306</f>
        <v/>
      </c>
      <c r="AF2307" s="186" t="str">
        <f>AF2306</f>
        <v/>
      </c>
      <c r="AG2307" s="204">
        <f t="shared" si="748"/>
        <v>0</v>
      </c>
      <c r="AI2307" s="135" t="str">
        <f>IF(月報!G2307&lt;&gt;"",月報!G2307,"")</f>
        <v/>
      </c>
      <c r="AJ2307" s="126" t="str">
        <f>IF(月報!W2307&lt;&gt;"",月報!W2307*24,"")</f>
        <v/>
      </c>
      <c r="AK2307" s="126" t="str">
        <f>IF(月報!P2307&lt;&gt;"",月報!P2307,"")</f>
        <v/>
      </c>
      <c r="AL2307" s="126" t="str">
        <f>IF(月報!Q2307&lt;&gt;"",IF(月報!Q2307="平日残","",月報!Q2307),"")</f>
        <v/>
      </c>
      <c r="AM2307" s="126"/>
      <c r="AN2307" s="126" t="str">
        <f t="shared" si="722"/>
        <v/>
      </c>
      <c r="AO2307" s="126" t="str">
        <f>IF($E2307="","",VLOOKUP($E2307,カレンダマスタ!$A$5:$E$381,5,FALSE))</f>
        <v/>
      </c>
      <c r="AQ2307" s="196" t="str">
        <f>IF(G2307="","",IF(VLOOKUP(E2307,カレンダマスタ!$A$5:$D$381,4,FALSE)=0,"",1))</f>
        <v/>
      </c>
      <c r="AR2307" s="136" t="str">
        <f>IF($G2307="","",IF($AD2307="NSTC",INDEX(カレンダマスタ!$I$26:$O$31,MATCH($G2307,カレンダマスタ!$H$26:$H$31,1),MATCH($H2307,カレンダマスタ!$I$25:$O$25,1)),
IF($AD2307="CS本社",INDEX(カレンダマスタ!$I$36:$O$41,MATCH($G2307,カレンダマスタ!$H$36:$H$41,1),MATCH($H2307,カレンダマスタ!$I$35:$O$35,1)),
IF($AD2307="NS本社",INDEX(カレンダマスタ!$I$94:$O$99,MATCH($G2307,カレンダマスタ!$H$95:$H$100,1),MATCH($H2307,カレンダマスタ!$I$93:$O$93,1)),
IF($AD2307="ODC",INDEX(カレンダマスタ!$I$46:$O$51,MATCH($G2307,カレンダマスタ!$H$46:$H$51,1),MATCH($H2307,カレンダマスタ!$I$45:$O$45,1)),
IF($AD2307="NS東京TC",INDEX(カレンダマスタ!$I$56:$O$61,MATCH($G2307,カレンダマスタ!$H$56:$H$61,1),MATCH($H2307,カレンダマスタ!$I$55:$O$55,1)),""))))))</f>
        <v/>
      </c>
      <c r="AS2307" s="126" t="str">
        <f t="shared" si="749"/>
        <v/>
      </c>
      <c r="AU2307" s="137" t="str">
        <f>IF(E2307="","",VLOOKUP($E2307,カレンダマスタ!$A$4:$E$381,4,FALSE))</f>
        <v/>
      </c>
      <c r="AV2307" s="137" t="str">
        <f t="shared" si="740"/>
        <v/>
      </c>
      <c r="AW2307" s="137" t="str">
        <f t="shared" si="741"/>
        <v/>
      </c>
      <c r="AX2307" s="138" t="str">
        <f t="shared" si="742"/>
        <v/>
      </c>
      <c r="AY2307" s="138" t="str">
        <f t="shared" si="743"/>
        <v/>
      </c>
      <c r="AZ2307" s="130" t="str">
        <f>IF(AX2307&amp;AW2307="勤怠未設定","×",IF(AV2307="勤怠修正","×",IF(AC2307="外注","",IF(AA2307="",IF(AY2307&lt;&gt;"","×",""),IF(VLOOKUP(AA2307,カレンダマスタ!$H$66:$I$83,2,FALSE)&lt;&gt;AY2307,"×","OK")))))</f>
        <v/>
      </c>
      <c r="BC2307" s="137" t="str">
        <f>IF(E2307="","",VLOOKUP($E2307,カレンダマスタ!$A$4:$E$381,4,FALSE))</f>
        <v/>
      </c>
      <c r="BD2307" s="126" t="str">
        <f>IF(AC2307="社員","",IF(AG2307=0,"",IF(AD2307="NSTC",IF(COUNTIF(カレンダマスタ!$Q$5:$Q$32,G2307)=1,"OK","×"),
IF(AD2307="NS本社",IF(COUNTIF(カレンダマスタ!$T$5:$T$32,G2307)=1,"OK","×"),IF(COUNTIF(カレンダマスタ!$R$5:$R$32,G2307)=1,"OK","×")))))</f>
        <v/>
      </c>
      <c r="BE2307" s="126" t="str">
        <f>IF(AC2307="社員","",IF(G2307="","",IF(R2307&lt;&gt;"","",IF(AF2307="CS","OK",IF(VLOOKUP(E2307,カレンダマスタ!$A$5:$D$381,4,FALSE)&gt;0,"",IF(OR(G2307*24&gt;10.84,H2307*24&lt;14.5)=TRUE,"×","OK"))))))</f>
        <v/>
      </c>
      <c r="BF2307" s="126" t="str">
        <f t="shared" si="737"/>
        <v/>
      </c>
      <c r="BG2307" s="126" t="str">
        <f t="shared" si="750"/>
        <v/>
      </c>
      <c r="BI2307" s="130" t="str">
        <f t="shared" si="751"/>
        <v/>
      </c>
    </row>
    <row r="2308" spans="2:61">
      <c r="B2308" s="111"/>
      <c r="C2308" s="536"/>
      <c r="D2308" s="128"/>
      <c r="E2308" s="583"/>
      <c r="F2308" s="128"/>
      <c r="G2308" s="588"/>
      <c r="H2308" s="588"/>
      <c r="I2308" s="130"/>
      <c r="J2308" s="139"/>
      <c r="K2308" s="131"/>
      <c r="L2308" s="132"/>
      <c r="M2308" s="132"/>
      <c r="N2308" s="141"/>
      <c r="O2308" s="139"/>
      <c r="P2308" s="139"/>
      <c r="Q2308" s="139"/>
      <c r="R2308" s="133"/>
      <c r="S2308" s="134"/>
      <c r="T2308" s="434"/>
      <c r="U2308" s="429"/>
      <c r="V2308" s="429" t="str">
        <f t="shared" si="744"/>
        <v/>
      </c>
      <c r="W2308" s="298"/>
      <c r="X2308" s="129" t="str">
        <f t="shared" si="745"/>
        <v/>
      </c>
      <c r="Y2308" s="129" t="str">
        <f t="shared" si="746"/>
        <v/>
      </c>
      <c r="Z2308" s="129" t="str">
        <f t="shared" si="747"/>
        <v/>
      </c>
      <c r="AA2308" s="133" t="str">
        <f t="shared" si="739"/>
        <v/>
      </c>
      <c r="AC2308" s="186" t="str">
        <f>AC2306</f>
        <v/>
      </c>
      <c r="AD2308" s="187" t="str">
        <f>AD2306</f>
        <v/>
      </c>
      <c r="AE2308" s="187" t="str">
        <f>AE2306</f>
        <v/>
      </c>
      <c r="AF2308" s="187" t="str">
        <f>AF2306</f>
        <v/>
      </c>
      <c r="AG2308" s="204">
        <f t="shared" si="748"/>
        <v>0</v>
      </c>
      <c r="AI2308" s="135" t="str">
        <f>IF(月報!G2308&lt;&gt;"",月報!G2308,"")</f>
        <v/>
      </c>
      <c r="AJ2308" s="126" t="str">
        <f>IF(月報!W2308&lt;&gt;"",月報!W2308*24,"")</f>
        <v/>
      </c>
      <c r="AK2308" s="126" t="str">
        <f>IF(月報!P2308&lt;&gt;"",月報!P2308,"")</f>
        <v/>
      </c>
      <c r="AL2308" s="126" t="str">
        <f>IF(月報!Q2308&lt;&gt;"",IF(月報!Q2308="平日残","",月報!Q2308),"")</f>
        <v/>
      </c>
      <c r="AM2308" s="126"/>
      <c r="AN2308" s="126" t="str">
        <f t="shared" si="722"/>
        <v/>
      </c>
      <c r="AO2308" s="126" t="str">
        <f>IF($E2308="","",VLOOKUP($E2308,カレンダマスタ!$A$5:$E$381,5,FALSE))</f>
        <v/>
      </c>
      <c r="AQ2308" s="196" t="str">
        <f>IF(G2308="","",IF(VLOOKUP(E2308,カレンダマスタ!$A$5:$D$381,4,FALSE)=0,"",1))</f>
        <v/>
      </c>
      <c r="AR2308" s="136" t="str">
        <f>IF($G2308="","",IF($AD2308="NSTC",INDEX(カレンダマスタ!$I$26:$O$31,MATCH($G2308,カレンダマスタ!$H$26:$H$31,1),MATCH($H2308,カレンダマスタ!$I$25:$O$25,1)),
IF($AD2308="CS本社",INDEX(カレンダマスタ!$I$36:$O$41,MATCH($G2308,カレンダマスタ!$H$36:$H$41,1),MATCH($H2308,カレンダマスタ!$I$35:$O$35,1)),
IF($AD2308="NS本社",INDEX(カレンダマスタ!$I$94:$O$99,MATCH($G2308,カレンダマスタ!$H$95:$H$100,1),MATCH($H2308,カレンダマスタ!$I$93:$O$93,1)),
IF($AD2308="ODC",INDEX(カレンダマスタ!$I$46:$O$51,MATCH($G2308,カレンダマスタ!$H$46:$H$51,1),MATCH($H2308,カレンダマスタ!$I$45:$O$45,1)),
IF($AD2308="NS東京TC",INDEX(カレンダマスタ!$I$56:$O$61,MATCH($G2308,カレンダマスタ!$H$56:$H$61,1),MATCH($H2308,カレンダマスタ!$I$55:$O$55,1)),""))))))</f>
        <v/>
      </c>
      <c r="AS2308" s="126" t="str">
        <f t="shared" si="749"/>
        <v/>
      </c>
      <c r="AU2308" s="137" t="str">
        <f>IF(E2308="","",VLOOKUP($E2308,カレンダマスタ!$A$4:$E$381,4,FALSE))</f>
        <v/>
      </c>
      <c r="AV2308" s="137" t="str">
        <f t="shared" si="740"/>
        <v/>
      </c>
      <c r="AW2308" s="137" t="str">
        <f t="shared" si="741"/>
        <v/>
      </c>
      <c r="AX2308" s="138" t="str">
        <f t="shared" si="742"/>
        <v/>
      </c>
      <c r="AY2308" s="138" t="str">
        <f t="shared" si="743"/>
        <v/>
      </c>
      <c r="AZ2308" s="130" t="str">
        <f>IF(AX2308&amp;AW2308="勤怠未設定","×",IF(AV2308="勤怠修正","×",IF(AC2308="外注","",IF(AA2308="",IF(AY2308&lt;&gt;"","×",""),IF(VLOOKUP(AA2308,カレンダマスタ!$H$66:$I$83,2,FALSE)&lt;&gt;AY2308,"×","OK")))))</f>
        <v/>
      </c>
      <c r="BC2308" s="137" t="str">
        <f>IF(E2308="","",VLOOKUP($E2308,カレンダマスタ!$A$4:$E$381,4,FALSE))</f>
        <v/>
      </c>
      <c r="BD2308" s="126" t="str">
        <f>IF(AC2308="社員","",IF(AG2308=0,"",IF(AD2308="NSTC",IF(COUNTIF(カレンダマスタ!$Q$5:$Q$32,G2308)=1,"OK","×"),
IF(AD2308="NS本社",IF(COUNTIF(カレンダマスタ!$T$5:$T$32,G2308)=1,"OK","×"),IF(COUNTIF(カレンダマスタ!$R$5:$R$32,G2308)=1,"OK","×")))))</f>
        <v/>
      </c>
      <c r="BE2308" s="126" t="str">
        <f>IF(AC2308="社員","",IF(G2308="","",IF(R2308&lt;&gt;"","",IF(AF2308="CS","OK",IF(VLOOKUP(E2308,カレンダマスタ!$A$5:$D$381,4,FALSE)&gt;0,"",IF(OR(G2308*24&gt;10.84,H2308*24&lt;14.5)=TRUE,"×","OK"))))))</f>
        <v/>
      </c>
      <c r="BF2308" s="126" t="str">
        <f t="shared" si="737"/>
        <v/>
      </c>
      <c r="BG2308" s="126" t="str">
        <f t="shared" si="750"/>
        <v/>
      </c>
      <c r="BI2308" s="130" t="str">
        <f t="shared" si="751"/>
        <v/>
      </c>
    </row>
    <row r="2309" spans="2:61">
      <c r="B2309" s="111"/>
      <c r="C2309" s="536"/>
      <c r="D2309" s="128"/>
      <c r="E2309" s="583"/>
      <c r="F2309" s="128"/>
      <c r="G2309" s="588"/>
      <c r="H2309" s="588"/>
      <c r="I2309" s="130"/>
      <c r="J2309" s="139"/>
      <c r="K2309" s="131"/>
      <c r="L2309" s="132"/>
      <c r="M2309" s="132"/>
      <c r="N2309" s="141"/>
      <c r="O2309" s="139"/>
      <c r="P2309" s="139"/>
      <c r="Q2309" s="139"/>
      <c r="R2309" s="133"/>
      <c r="S2309" s="134"/>
      <c r="T2309" s="434"/>
      <c r="U2309" s="429"/>
      <c r="V2309" s="429" t="str">
        <f t="shared" si="744"/>
        <v/>
      </c>
      <c r="W2309" s="298"/>
      <c r="X2309" s="129" t="str">
        <f t="shared" si="745"/>
        <v/>
      </c>
      <c r="Y2309" s="129" t="str">
        <f t="shared" si="746"/>
        <v/>
      </c>
      <c r="Z2309" s="129" t="str">
        <f t="shared" si="747"/>
        <v/>
      </c>
      <c r="AA2309" s="133" t="str">
        <f t="shared" si="739"/>
        <v/>
      </c>
      <c r="AC2309" s="186" t="str">
        <f>AC2306</f>
        <v/>
      </c>
      <c r="AD2309" s="187" t="str">
        <f>AD2306</f>
        <v/>
      </c>
      <c r="AE2309" s="187" t="str">
        <f>AE2306</f>
        <v/>
      </c>
      <c r="AF2309" s="187" t="str">
        <f>AF2306</f>
        <v/>
      </c>
      <c r="AG2309" s="204">
        <f t="shared" si="748"/>
        <v>0</v>
      </c>
      <c r="AI2309" s="140" t="str">
        <f>IF(月報!G2309&lt;&gt;"",月報!G2309,"")</f>
        <v/>
      </c>
      <c r="AJ2309" s="126" t="str">
        <f>IF(月報!W2309&lt;&gt;"",月報!W2309*24,"")</f>
        <v/>
      </c>
      <c r="AK2309" s="126" t="str">
        <f>IF(月報!P2309&lt;&gt;"",月報!P2309,"")</f>
        <v/>
      </c>
      <c r="AL2309" s="126" t="str">
        <f>IF(月報!Q2309&lt;&gt;"",IF(月報!Q2309="平日残","",月報!Q2309),"")</f>
        <v/>
      </c>
      <c r="AM2309" s="126"/>
      <c r="AN2309" s="126" t="str">
        <f t="shared" si="722"/>
        <v/>
      </c>
      <c r="AO2309" s="126" t="str">
        <f>IF($E2309="","",VLOOKUP($E2309,カレンダマスタ!$A$5:$E$381,5,FALSE))</f>
        <v/>
      </c>
      <c r="AQ2309" s="196" t="str">
        <f>IF(G2309="","",IF(VLOOKUP(E2309,カレンダマスタ!$A$5:$D$381,4,FALSE)=0,"",1))</f>
        <v/>
      </c>
      <c r="AR2309" s="136" t="str">
        <f>IF($G2309="","",IF($AD2309="NSTC",INDEX(カレンダマスタ!$I$26:$O$31,MATCH($G2309,カレンダマスタ!$H$26:$H$31,1),MATCH($H2309,カレンダマスタ!$I$25:$O$25,1)),
IF($AD2309="CS本社",INDEX(カレンダマスタ!$I$36:$O$41,MATCH($G2309,カレンダマスタ!$H$36:$H$41,1),MATCH($H2309,カレンダマスタ!$I$35:$O$35,1)),
IF($AD2309="NS本社",INDEX(カレンダマスタ!$I$94:$O$99,MATCH($G2309,カレンダマスタ!$H$95:$H$100,1),MATCH($H2309,カレンダマスタ!$I$93:$O$93,1)),
IF($AD2309="ODC",INDEX(カレンダマスタ!$I$46:$O$51,MATCH($G2309,カレンダマスタ!$H$46:$H$51,1),MATCH($H2309,カレンダマスタ!$I$45:$O$45,1)),
IF($AD2309="NS東京TC",INDEX(カレンダマスタ!$I$56:$O$61,MATCH($G2309,カレンダマスタ!$H$56:$H$61,1),MATCH($H2309,カレンダマスタ!$I$55:$O$55,1)),""))))))</f>
        <v/>
      </c>
      <c r="AS2309" s="126" t="str">
        <f t="shared" si="749"/>
        <v/>
      </c>
      <c r="AU2309" s="137" t="str">
        <f>IF(E2309="","",VLOOKUP($E2309,カレンダマスタ!$A$4:$E$381,4,FALSE))</f>
        <v/>
      </c>
      <c r="AV2309" s="137" t="str">
        <f t="shared" si="740"/>
        <v/>
      </c>
      <c r="AW2309" s="137" t="str">
        <f t="shared" si="741"/>
        <v/>
      </c>
      <c r="AX2309" s="138" t="str">
        <f t="shared" si="742"/>
        <v/>
      </c>
      <c r="AY2309" s="138" t="str">
        <f t="shared" si="743"/>
        <v/>
      </c>
      <c r="AZ2309" s="130" t="str">
        <f>IF(AX2309&amp;AW2309="勤怠未設定","×",IF(AV2309="勤怠修正","×",IF(AC2309="外注","",IF(AA2309="",IF(AY2309&lt;&gt;"","×",""),IF(VLOOKUP(AA2309,カレンダマスタ!$H$66:$I$83,2,FALSE)&lt;&gt;AY2309,"×","OK")))))</f>
        <v/>
      </c>
      <c r="BC2309" s="137" t="str">
        <f>IF(E2309="","",VLOOKUP($E2309,カレンダマスタ!$A$4:$E$381,4,FALSE))</f>
        <v/>
      </c>
      <c r="BD2309" s="126" t="str">
        <f>IF(AC2309="社員","",IF(AG2309=0,"",IF(AD2309="NSTC",IF(COUNTIF(カレンダマスタ!$Q$5:$Q$32,G2309)=1,"OK","×"),
IF(AD2309="NS本社",IF(COUNTIF(カレンダマスタ!$T$5:$T$32,G2309)=1,"OK","×"),IF(COUNTIF(カレンダマスタ!$R$5:$R$32,G2309)=1,"OK","×")))))</f>
        <v/>
      </c>
      <c r="BE2309" s="126" t="str">
        <f>IF(AC2309="社員","",IF(G2309="","",IF(R2309&lt;&gt;"","",IF(AF2309="CS","OK",IF(VLOOKUP(E2309,カレンダマスタ!$A$5:$D$381,4,FALSE)&gt;0,"",IF(OR(G2309*24&gt;10.84,H2309*24&lt;14.5)=TRUE,"×","OK"))))))</f>
        <v/>
      </c>
      <c r="BF2309" s="126" t="str">
        <f t="shared" si="737"/>
        <v/>
      </c>
      <c r="BG2309" s="126" t="str">
        <f t="shared" si="750"/>
        <v/>
      </c>
      <c r="BI2309" s="130" t="str">
        <f t="shared" si="751"/>
        <v/>
      </c>
    </row>
    <row r="2310" spans="2:61">
      <c r="B2310" s="111"/>
      <c r="C2310" s="536"/>
      <c r="D2310" s="128"/>
      <c r="E2310" s="583"/>
      <c r="F2310" s="128"/>
      <c r="G2310" s="588"/>
      <c r="H2310" s="588"/>
      <c r="I2310" s="130"/>
      <c r="J2310" s="139"/>
      <c r="K2310" s="131"/>
      <c r="L2310" s="132"/>
      <c r="M2310" s="132"/>
      <c r="N2310" s="141"/>
      <c r="O2310" s="139"/>
      <c r="P2310" s="139"/>
      <c r="Q2310" s="139"/>
      <c r="R2310" s="133"/>
      <c r="S2310" s="134"/>
      <c r="T2310" s="434"/>
      <c r="U2310" s="429"/>
      <c r="V2310" s="429" t="str">
        <f t="shared" si="744"/>
        <v/>
      </c>
      <c r="W2310" s="298"/>
      <c r="X2310" s="129" t="str">
        <f t="shared" si="745"/>
        <v/>
      </c>
      <c r="Y2310" s="129" t="str">
        <f t="shared" si="746"/>
        <v/>
      </c>
      <c r="Z2310" s="129" t="str">
        <f t="shared" si="747"/>
        <v/>
      </c>
      <c r="AA2310" s="133" t="str">
        <f t="shared" si="739"/>
        <v/>
      </c>
      <c r="AC2310" s="186" t="str">
        <f>AC2306</f>
        <v/>
      </c>
      <c r="AD2310" s="187" t="str">
        <f>AD2306</f>
        <v/>
      </c>
      <c r="AE2310" s="187" t="str">
        <f>AE2306</f>
        <v/>
      </c>
      <c r="AF2310" s="187" t="str">
        <f>AF2306</f>
        <v/>
      </c>
      <c r="AG2310" s="204">
        <f t="shared" si="748"/>
        <v>0</v>
      </c>
      <c r="AI2310" s="140" t="str">
        <f>IF(月報!G2310&lt;&gt;"",月報!G2310,"")</f>
        <v/>
      </c>
      <c r="AJ2310" s="126" t="str">
        <f>IF(月報!W2310&lt;&gt;"",月報!W2310*24,"")</f>
        <v/>
      </c>
      <c r="AK2310" s="126" t="str">
        <f>IF(月報!P2310&lt;&gt;"",月報!P2310,"")</f>
        <v/>
      </c>
      <c r="AL2310" s="126" t="str">
        <f>IF(月報!Q2310&lt;&gt;"",IF(月報!Q2310="平日残","",月報!Q2310),"")</f>
        <v/>
      </c>
      <c r="AM2310" s="126"/>
      <c r="AN2310" s="126" t="str">
        <f t="shared" si="722"/>
        <v/>
      </c>
      <c r="AO2310" s="126" t="str">
        <f>IF($E2310="","",VLOOKUP($E2310,カレンダマスタ!$A$5:$E$381,5,FALSE))</f>
        <v/>
      </c>
      <c r="AQ2310" s="196" t="str">
        <f>IF(G2310="","",IF(VLOOKUP(E2310,カレンダマスタ!$A$5:$D$381,4,FALSE)=0,"",1))</f>
        <v/>
      </c>
      <c r="AR2310" s="136" t="str">
        <f>IF($G2310="","",IF($AD2310="NSTC",INDEX(カレンダマスタ!$I$26:$O$31,MATCH($G2310,カレンダマスタ!$H$26:$H$31,1),MATCH($H2310,カレンダマスタ!$I$25:$O$25,1)),
IF($AD2310="CS本社",INDEX(カレンダマスタ!$I$36:$O$41,MATCH($G2310,カレンダマスタ!$H$36:$H$41,1),MATCH($H2310,カレンダマスタ!$I$35:$O$35,1)),
IF($AD2310="NS本社",INDEX(カレンダマスタ!$I$94:$O$99,MATCH($G2310,カレンダマスタ!$H$95:$H$100,1),MATCH($H2310,カレンダマスタ!$I$93:$O$93,1)),
IF($AD2310="ODC",INDEX(カレンダマスタ!$I$46:$O$51,MATCH($G2310,カレンダマスタ!$H$46:$H$51,1),MATCH($H2310,カレンダマスタ!$I$45:$O$45,1)),
IF($AD2310="NS東京TC",INDEX(カレンダマスタ!$I$56:$O$61,MATCH($G2310,カレンダマスタ!$H$56:$H$61,1),MATCH($H2310,カレンダマスタ!$I$55:$O$55,1)),""))))))</f>
        <v/>
      </c>
      <c r="AS2310" s="126" t="str">
        <f t="shared" si="749"/>
        <v/>
      </c>
      <c r="AU2310" s="137" t="str">
        <f>IF(E2310="","",VLOOKUP($E2310,カレンダマスタ!$A$4:$E$381,4,FALSE))</f>
        <v/>
      </c>
      <c r="AV2310" s="137" t="str">
        <f t="shared" si="740"/>
        <v/>
      </c>
      <c r="AW2310" s="137" t="str">
        <f t="shared" si="741"/>
        <v/>
      </c>
      <c r="AX2310" s="138" t="str">
        <f t="shared" si="742"/>
        <v/>
      </c>
      <c r="AY2310" s="138" t="str">
        <f t="shared" si="743"/>
        <v/>
      </c>
      <c r="AZ2310" s="130" t="str">
        <f>IF(AX2310&amp;AW2310="勤怠未設定","×",IF(AV2310="勤怠修正","×",IF(AC2310="外注","",IF(AA2310="",IF(AY2310&lt;&gt;"","×",""),IF(VLOOKUP(AA2310,カレンダマスタ!$H$66:$I$83,2,FALSE)&lt;&gt;AY2310,"×","OK")))))</f>
        <v/>
      </c>
      <c r="BC2310" s="137" t="str">
        <f>IF(E2310="","",VLOOKUP($E2310,カレンダマスタ!$A$4:$E$381,4,FALSE))</f>
        <v/>
      </c>
      <c r="BD2310" s="126" t="str">
        <f>IF(AC2310="社員","",IF(AG2310=0,"",IF(AD2310="NSTC",IF(COUNTIF(カレンダマスタ!$Q$5:$Q$32,G2310)=1,"OK","×"),
IF(AD2310="NS本社",IF(COUNTIF(カレンダマスタ!$T$5:$T$32,G2310)=1,"OK","×"),IF(COUNTIF(カレンダマスタ!$R$5:$R$32,G2310)=1,"OK","×")))))</f>
        <v/>
      </c>
      <c r="BE2310" s="126" t="str">
        <f>IF(AC2310="社員","",IF(G2310="","",IF(R2310&lt;&gt;"","",IF(AF2310="CS","OK",IF(VLOOKUP(E2310,カレンダマスタ!$A$5:$D$381,4,FALSE)&gt;0,"",IF(OR(G2310*24&gt;10.84,H2310*24&lt;14.5)=TRUE,"×","OK"))))))</f>
        <v/>
      </c>
      <c r="BF2310" s="126" t="str">
        <f t="shared" si="737"/>
        <v/>
      </c>
      <c r="BG2310" s="126" t="str">
        <f t="shared" si="750"/>
        <v/>
      </c>
      <c r="BI2310" s="130" t="str">
        <f t="shared" si="751"/>
        <v/>
      </c>
    </row>
    <row r="2311" spans="2:61">
      <c r="B2311" s="111"/>
      <c r="C2311" s="536"/>
      <c r="D2311" s="128"/>
      <c r="E2311" s="583"/>
      <c r="F2311" s="128"/>
      <c r="G2311" s="588"/>
      <c r="H2311" s="588"/>
      <c r="I2311" s="130"/>
      <c r="J2311" s="139"/>
      <c r="K2311" s="131"/>
      <c r="L2311" s="132"/>
      <c r="M2311" s="132"/>
      <c r="N2311" s="141"/>
      <c r="O2311" s="139"/>
      <c r="P2311" s="139"/>
      <c r="Q2311" s="139"/>
      <c r="R2311" s="133"/>
      <c r="S2311" s="134"/>
      <c r="T2311" s="434"/>
      <c r="U2311" s="429"/>
      <c r="V2311" s="429" t="str">
        <f t="shared" si="744"/>
        <v/>
      </c>
      <c r="W2311" s="298"/>
      <c r="X2311" s="129" t="str">
        <f t="shared" si="745"/>
        <v/>
      </c>
      <c r="Y2311" s="129" t="str">
        <f t="shared" si="746"/>
        <v/>
      </c>
      <c r="Z2311" s="129" t="str">
        <f t="shared" si="747"/>
        <v/>
      </c>
      <c r="AA2311" s="133" t="str">
        <f t="shared" si="739"/>
        <v/>
      </c>
      <c r="AC2311" s="186" t="str">
        <f>AC2306</f>
        <v/>
      </c>
      <c r="AD2311" s="187" t="str">
        <f>AD2306</f>
        <v/>
      </c>
      <c r="AE2311" s="187" t="str">
        <f>AE2306</f>
        <v/>
      </c>
      <c r="AF2311" s="187" t="str">
        <f>AF2306</f>
        <v/>
      </c>
      <c r="AG2311" s="204">
        <f t="shared" si="748"/>
        <v>0</v>
      </c>
      <c r="AI2311" s="135" t="str">
        <f>IF(月報!G2311&lt;&gt;"",月報!G2311,"")</f>
        <v/>
      </c>
      <c r="AJ2311" s="126" t="str">
        <f>IF(月報!W2311&lt;&gt;"",月報!W2311*24,"")</f>
        <v/>
      </c>
      <c r="AK2311" s="126" t="str">
        <f>IF(月報!P2311&lt;&gt;"",月報!P2311,"")</f>
        <v/>
      </c>
      <c r="AL2311" s="126" t="str">
        <f>IF(月報!Q2311&lt;&gt;"",IF(月報!Q2311="平日残","",月報!Q2311),"")</f>
        <v/>
      </c>
      <c r="AM2311" s="126"/>
      <c r="AN2311" s="126" t="str">
        <f t="shared" si="722"/>
        <v/>
      </c>
      <c r="AO2311" s="126" t="str">
        <f>IF($E2311="","",VLOOKUP($E2311,カレンダマスタ!$A$5:$E$381,5,FALSE))</f>
        <v/>
      </c>
      <c r="AQ2311" s="196" t="str">
        <f>IF(G2311="","",IF(VLOOKUP(E2311,カレンダマスタ!$A$5:$D$381,4,FALSE)=0,"",1))</f>
        <v/>
      </c>
      <c r="AR2311" s="136" t="str">
        <f>IF($G2311="","",IF($AD2311="NSTC",INDEX(カレンダマスタ!$I$26:$O$31,MATCH($G2311,カレンダマスタ!$H$26:$H$31,1),MATCH($H2311,カレンダマスタ!$I$25:$O$25,1)),
IF($AD2311="CS本社",INDEX(カレンダマスタ!$I$36:$O$41,MATCH($G2311,カレンダマスタ!$H$36:$H$41,1),MATCH($H2311,カレンダマスタ!$I$35:$O$35,1)),
IF($AD2311="NS本社",INDEX(カレンダマスタ!$I$94:$O$99,MATCH($G2311,カレンダマスタ!$H$95:$H$100,1),MATCH($H2311,カレンダマスタ!$I$93:$O$93,1)),
IF($AD2311="ODC",INDEX(カレンダマスタ!$I$46:$O$51,MATCH($G2311,カレンダマスタ!$H$46:$H$51,1),MATCH($H2311,カレンダマスタ!$I$45:$O$45,1)),
IF($AD2311="NS東京TC",INDEX(カレンダマスタ!$I$56:$O$61,MATCH($G2311,カレンダマスタ!$H$56:$H$61,1),MATCH($H2311,カレンダマスタ!$I$55:$O$55,1)),""))))))</f>
        <v/>
      </c>
      <c r="AS2311" s="126" t="str">
        <f t="shared" si="749"/>
        <v/>
      </c>
      <c r="AU2311" s="137" t="str">
        <f>IF(E2311="","",VLOOKUP($E2311,カレンダマスタ!$A$4:$E$381,4,FALSE))</f>
        <v/>
      </c>
      <c r="AV2311" s="137" t="str">
        <f t="shared" si="740"/>
        <v/>
      </c>
      <c r="AW2311" s="137" t="str">
        <f t="shared" si="741"/>
        <v/>
      </c>
      <c r="AX2311" s="138" t="str">
        <f t="shared" si="742"/>
        <v/>
      </c>
      <c r="AY2311" s="138" t="str">
        <f t="shared" si="743"/>
        <v/>
      </c>
      <c r="AZ2311" s="130" t="str">
        <f>IF(AX2311&amp;AW2311="勤怠未設定","×",IF(AV2311="勤怠修正","×",IF(AC2311="外注","",IF(AA2311="",IF(AY2311&lt;&gt;"","×",""),IF(VLOOKUP(AA2311,カレンダマスタ!$H$66:$I$83,2,FALSE)&lt;&gt;AY2311,"×","OK")))))</f>
        <v/>
      </c>
      <c r="BC2311" s="137" t="str">
        <f>IF(E2311="","",VLOOKUP($E2311,カレンダマスタ!$A$4:$E$381,4,FALSE))</f>
        <v/>
      </c>
      <c r="BD2311" s="126" t="str">
        <f>IF(AC2311="社員","",IF(AG2311=0,"",IF(AD2311="NSTC",IF(COUNTIF(カレンダマスタ!$Q$5:$Q$32,G2311)=1,"OK","×"),
IF(AD2311="NS本社",IF(COUNTIF(カレンダマスタ!$T$5:$T$32,G2311)=1,"OK","×"),IF(COUNTIF(カレンダマスタ!$R$5:$R$32,G2311)=1,"OK","×")))))</f>
        <v/>
      </c>
      <c r="BE2311" s="126" t="str">
        <f>IF(AC2311="社員","",IF(G2311="","",IF(R2311&lt;&gt;"","",IF(AF2311="CS","OK",IF(VLOOKUP(E2311,カレンダマスタ!$A$5:$D$381,4,FALSE)&gt;0,"",IF(OR(G2311*24&gt;10.84,H2311*24&lt;14.5)=TRUE,"×","OK"))))))</f>
        <v/>
      </c>
      <c r="BF2311" s="126" t="str">
        <f t="shared" si="737"/>
        <v/>
      </c>
      <c r="BG2311" s="126" t="str">
        <f t="shared" si="750"/>
        <v/>
      </c>
      <c r="BI2311" s="130" t="str">
        <f t="shared" si="751"/>
        <v/>
      </c>
    </row>
    <row r="2312" spans="2:61">
      <c r="B2312" s="111"/>
      <c r="C2312" s="537"/>
      <c r="D2312" s="142"/>
      <c r="E2312" s="584"/>
      <c r="F2312" s="142"/>
      <c r="G2312" s="589"/>
      <c r="H2312" s="589"/>
      <c r="I2312" s="144"/>
      <c r="J2312" s="148"/>
      <c r="K2312" s="145"/>
      <c r="L2312" s="146"/>
      <c r="M2312" s="146"/>
      <c r="N2312" s="147"/>
      <c r="O2312" s="148"/>
      <c r="P2312" s="148"/>
      <c r="Q2312" s="148"/>
      <c r="R2312" s="149"/>
      <c r="S2312" s="156"/>
      <c r="T2312" s="435"/>
      <c r="U2312" s="430"/>
      <c r="V2312" s="430" t="str">
        <f t="shared" si="744"/>
        <v/>
      </c>
      <c r="W2312" s="298"/>
      <c r="X2312" s="143" t="str">
        <f t="shared" si="745"/>
        <v/>
      </c>
      <c r="Y2312" s="143" t="str">
        <f t="shared" si="746"/>
        <v/>
      </c>
      <c r="Z2312" s="143" t="str">
        <f t="shared" si="747"/>
        <v/>
      </c>
      <c r="AA2312" s="149" t="str">
        <f t="shared" si="739"/>
        <v/>
      </c>
      <c r="AC2312" s="188" t="str">
        <f>AC2306</f>
        <v/>
      </c>
      <c r="AD2312" s="189" t="str">
        <f>AD2306</f>
        <v/>
      </c>
      <c r="AE2312" s="189" t="str">
        <f>AE2306</f>
        <v/>
      </c>
      <c r="AF2312" s="189" t="str">
        <f>AF2306</f>
        <v/>
      </c>
      <c r="AG2312" s="205">
        <f t="shared" si="748"/>
        <v>0</v>
      </c>
      <c r="AI2312" s="150" t="str">
        <f>IF(月報!G2312&lt;&gt;"",月報!G2312,"")</f>
        <v/>
      </c>
      <c r="AJ2312" s="151" t="str">
        <f>IF(月報!W2312&lt;&gt;"",月報!W2312*24,"")</f>
        <v/>
      </c>
      <c r="AK2312" s="151" t="str">
        <f>IF(月報!P2312&lt;&gt;"",月報!P2312,"")</f>
        <v/>
      </c>
      <c r="AL2312" s="151" t="str">
        <f>IF(月報!Q2312&lt;&gt;"",IF(月報!Q2312="平日残","",月報!Q2312),"")</f>
        <v/>
      </c>
      <c r="AM2312" s="151"/>
      <c r="AN2312" s="151" t="str">
        <f t="shared" si="722"/>
        <v/>
      </c>
      <c r="AO2312" s="151" t="str">
        <f>IF($E2312="","",VLOOKUP($E2312,カレンダマスタ!$A$5:$E$381,5,FALSE))</f>
        <v/>
      </c>
      <c r="AQ2312" s="197" t="str">
        <f>IF(G2312="","",IF(VLOOKUP(E2312,カレンダマスタ!$A$5:$D$381,4,FALSE)=0,"",1))</f>
        <v/>
      </c>
      <c r="AR2312" s="152" t="str">
        <f>IF($G2312="","",IF($AD2312="NSTC",INDEX(カレンダマスタ!$I$26:$O$31,MATCH($G2312,カレンダマスタ!$H$26:$H$31,1),MATCH($H2312,カレンダマスタ!$I$25:$O$25,1)),
IF($AD2312="CS本社",INDEX(カレンダマスタ!$I$36:$O$41,MATCH($G2312,カレンダマスタ!$H$36:$H$41,1),MATCH($H2312,カレンダマスタ!$I$35:$O$35,1)),
IF($AD2312="NS本社",INDEX(カレンダマスタ!$I$94:$O$99,MATCH($G2312,カレンダマスタ!$H$95:$H$100,1),MATCH($H2312,カレンダマスタ!$I$93:$O$93,1)),
IF($AD2312="ODC",INDEX(カレンダマスタ!$I$46:$O$51,MATCH($G2312,カレンダマスタ!$H$46:$H$51,1),MATCH($H2312,カレンダマスタ!$I$45:$O$45,1)),
IF($AD2312="NS東京TC",INDEX(カレンダマスタ!$I$56:$O$61,MATCH($G2312,カレンダマスタ!$H$56:$H$61,1),MATCH($H2312,カレンダマスタ!$I$55:$O$55,1)),""))))))</f>
        <v/>
      </c>
      <c r="AS2312" s="151" t="str">
        <f t="shared" si="749"/>
        <v/>
      </c>
      <c r="AU2312" s="153" t="str">
        <f>IF(E2312="","",VLOOKUP($E2312,カレンダマスタ!$A$4:$E$381,4,FALSE))</f>
        <v/>
      </c>
      <c r="AV2312" s="153" t="str">
        <f t="shared" si="740"/>
        <v/>
      </c>
      <c r="AW2312" s="153" t="str">
        <f t="shared" si="741"/>
        <v/>
      </c>
      <c r="AX2312" s="154" t="str">
        <f t="shared" si="742"/>
        <v/>
      </c>
      <c r="AY2312" s="154" t="str">
        <f t="shared" si="743"/>
        <v/>
      </c>
      <c r="AZ2312" s="144" t="str">
        <f>IF(AX2312&amp;AW2312="勤怠未設定","×",IF(AV2312="勤怠修正","×",IF(AC2312="外注","",IF(AA2312="",IF(AY2312&lt;&gt;"","×",""),IF(VLOOKUP(AA2312,カレンダマスタ!$H$66:$I$83,2,FALSE)&lt;&gt;AY2312,"×","OK")))))</f>
        <v/>
      </c>
      <c r="BC2312" s="153" t="str">
        <f>IF(E2312="","",VLOOKUP($E2312,カレンダマスタ!$A$4:$E$381,4,FALSE))</f>
        <v/>
      </c>
      <c r="BD2312" s="151" t="str">
        <f>IF(AC2312="社員","",IF(AG2312=0,"",IF(AD2312="NSTC",IF(COUNTIF(カレンダマスタ!$Q$5:$Q$32,G2312)=1,"OK","×"),
IF(AD2312="NS本社",IF(COUNTIF(カレンダマスタ!$T$5:$T$32,G2312)=1,"OK","×"),IF(COUNTIF(カレンダマスタ!$R$5:$R$32,G2312)=1,"OK","×")))))</f>
        <v/>
      </c>
      <c r="BE2312" s="151" t="str">
        <f>IF(AC2312="社員","",IF(G2312="","",IF(R2312&lt;&gt;"","",IF(AF2312="CS","OK",IF(VLOOKUP(E2312,カレンダマスタ!$A$5:$D$381,4,FALSE)&gt;0,"",IF(OR(G2312*24&gt;10.84,H2312*24&lt;14.5)=TRUE,"×","OK"))))))</f>
        <v/>
      </c>
      <c r="BF2312" s="151" t="str">
        <f t="shared" si="737"/>
        <v/>
      </c>
      <c r="BG2312" s="151" t="str">
        <f t="shared" si="750"/>
        <v/>
      </c>
      <c r="BI2312" s="144" t="str">
        <f t="shared" si="751"/>
        <v/>
      </c>
    </row>
    <row r="2313" spans="2:61">
      <c r="B2313" s="111"/>
      <c r="C2313" s="535"/>
      <c r="D2313" s="112"/>
      <c r="E2313" s="582"/>
      <c r="F2313" s="112"/>
      <c r="G2313" s="587"/>
      <c r="H2313" s="587"/>
      <c r="I2313" s="114"/>
      <c r="J2313" s="118"/>
      <c r="K2313" s="115"/>
      <c r="L2313" s="116"/>
      <c r="M2313" s="116"/>
      <c r="N2313" s="117"/>
      <c r="O2313" s="118"/>
      <c r="P2313" s="118"/>
      <c r="Q2313" s="118"/>
      <c r="R2313" s="119"/>
      <c r="S2313" s="120"/>
      <c r="T2313" s="433"/>
      <c r="U2313" s="431">
        <f>SUM(T2313:T2319)</f>
        <v>0</v>
      </c>
      <c r="V2313" s="431" t="str">
        <f t="shared" si="744"/>
        <v/>
      </c>
      <c r="W2313" s="298"/>
      <c r="X2313" s="113" t="str">
        <f t="shared" si="745"/>
        <v/>
      </c>
      <c r="Y2313" s="113" t="str">
        <f t="shared" si="746"/>
        <v/>
      </c>
      <c r="Z2313" s="113" t="str">
        <f t="shared" si="747"/>
        <v/>
      </c>
      <c r="AA2313" s="119" t="str">
        <f t="shared" si="739"/>
        <v/>
      </c>
      <c r="AC2313" s="190" t="str">
        <f>AC2306</f>
        <v/>
      </c>
      <c r="AD2313" s="191" t="str">
        <f>AD2306</f>
        <v/>
      </c>
      <c r="AE2313" s="191" t="str">
        <f>AE2306</f>
        <v/>
      </c>
      <c r="AF2313" s="191" t="str">
        <f>AF2306</f>
        <v/>
      </c>
      <c r="AG2313" s="206">
        <f t="shared" si="748"/>
        <v>0</v>
      </c>
      <c r="AI2313" s="155" t="str">
        <f>IF(月報!G2313&lt;&gt;"",月報!G2313,"")</f>
        <v/>
      </c>
      <c r="AJ2313" s="122" t="str">
        <f>IF(月報!W2313&lt;&gt;"",月報!W2313*24,"")</f>
        <v/>
      </c>
      <c r="AK2313" s="122" t="str">
        <f>IF(月報!P2313&lt;&gt;"",月報!P2313,"")</f>
        <v/>
      </c>
      <c r="AL2313" s="122" t="str">
        <f>IF(月報!Q2313&lt;&gt;"",IF(月報!Q2313="平日残","",月報!Q2313),"")</f>
        <v/>
      </c>
      <c r="AM2313" s="122"/>
      <c r="AN2313" s="122" t="str">
        <f t="shared" si="722"/>
        <v/>
      </c>
      <c r="AO2313" s="122" t="str">
        <f>IF($E2313="","",VLOOKUP($E2313,カレンダマスタ!$A$5:$E$381,5,FALSE))</f>
        <v/>
      </c>
      <c r="AQ2313" s="195" t="str">
        <f>IF(G2313="","",IF(VLOOKUP(E2313,カレンダマスタ!$A$5:$D$381,4,FALSE)=0,"",1))</f>
        <v/>
      </c>
      <c r="AR2313" s="123" t="str">
        <f>IF($G2313="","",IF($AD2313="NSTC",INDEX(カレンダマスタ!$I$26:$O$31,MATCH($G2313,カレンダマスタ!$H$26:$H$31,1),MATCH($H2313,カレンダマスタ!$I$25:$O$25,1)),
IF($AD2313="CS本社",INDEX(カレンダマスタ!$I$36:$O$41,MATCH($G2313,カレンダマスタ!$H$36:$H$41,1),MATCH($H2313,カレンダマスタ!$I$35:$O$35,1)),
IF($AD2313="NS本社",INDEX(カレンダマスタ!$I$94:$O$99,MATCH($G2313,カレンダマスタ!$H$95:$H$100,1),MATCH($H2313,カレンダマスタ!$I$93:$O$93,1)),
IF($AD2313="ODC",INDEX(カレンダマスタ!$I$46:$O$51,MATCH($G2313,カレンダマスタ!$H$46:$H$51,1),MATCH($H2313,カレンダマスタ!$I$45:$O$45,1)),
IF($AD2313="NS東京TC",INDEX(カレンダマスタ!$I$56:$O$61,MATCH($G2313,カレンダマスタ!$H$56:$H$61,1),MATCH($H2313,カレンダマスタ!$I$55:$O$55,1)),""))))))</f>
        <v/>
      </c>
      <c r="AS2313" s="122" t="str">
        <f t="shared" si="749"/>
        <v/>
      </c>
      <c r="AU2313" s="124" t="str">
        <f>IF(E2313="","",VLOOKUP($E2313,カレンダマスタ!$A$4:$E$381,4,FALSE))</f>
        <v/>
      </c>
      <c r="AV2313" s="124" t="str">
        <f t="shared" si="740"/>
        <v/>
      </c>
      <c r="AW2313" s="124" t="str">
        <f t="shared" si="741"/>
        <v/>
      </c>
      <c r="AX2313" s="125" t="str">
        <f t="shared" si="742"/>
        <v/>
      </c>
      <c r="AY2313" s="125" t="str">
        <f t="shared" si="743"/>
        <v/>
      </c>
      <c r="AZ2313" s="114" t="str">
        <f>IF(AX2313&amp;AW2313="勤怠未設定","×",IF(AV2313="勤怠修正","×",IF(AC2313="外注","",IF(AA2313="",IF(AY2313&lt;&gt;"","×",""),IF(VLOOKUP(AA2313,カレンダマスタ!$H$66:$I$83,2,FALSE)&lt;&gt;AY2313,"×","OK")))))</f>
        <v/>
      </c>
      <c r="BC2313" s="124" t="str">
        <f>IF(E2313="","",VLOOKUP($E2313,カレンダマスタ!$A$4:$E$381,4,FALSE))</f>
        <v/>
      </c>
      <c r="BD2313" s="122" t="str">
        <f>IF(AC2313="社員","",IF(AG2313=0,"",IF(AD2313="NSTC",IF(COUNTIF(カレンダマスタ!$Q$5:$Q$32,G2313)=1,"OK","×"),
IF(AD2313="NS本社",IF(COUNTIF(カレンダマスタ!$T$5:$T$32,G2313)=1,"OK","×"),IF(COUNTIF(カレンダマスタ!$R$5:$R$32,G2313)=1,"OK","×")))))</f>
        <v/>
      </c>
      <c r="BE2313" s="122" t="str">
        <f>IF(AC2313="社員","",IF(G2313="","",IF(R2313&lt;&gt;"","",IF(AF2313="CS","OK",IF(VLOOKUP(E2313,カレンダマスタ!$A$5:$D$381,4,FALSE)&gt;0,"",IF(OR(G2313*24&gt;10.84,H2313*24&lt;14.5)=TRUE,"×","OK"))))))</f>
        <v/>
      </c>
      <c r="BF2313" s="122" t="str">
        <f t="shared" si="737"/>
        <v/>
      </c>
      <c r="BG2313" s="122" t="str">
        <f t="shared" si="750"/>
        <v/>
      </c>
      <c r="BI2313" s="114" t="str">
        <f t="shared" si="751"/>
        <v/>
      </c>
    </row>
    <row r="2314" spans="2:61">
      <c r="B2314" s="111"/>
      <c r="C2314" s="536"/>
      <c r="D2314" s="128"/>
      <c r="E2314" s="583"/>
      <c r="F2314" s="128"/>
      <c r="G2314" s="588"/>
      <c r="H2314" s="588"/>
      <c r="I2314" s="130"/>
      <c r="J2314" s="139"/>
      <c r="K2314" s="131"/>
      <c r="L2314" s="132"/>
      <c r="M2314" s="132"/>
      <c r="N2314" s="141"/>
      <c r="O2314" s="139"/>
      <c r="P2314" s="139"/>
      <c r="Q2314" s="139"/>
      <c r="R2314" s="133"/>
      <c r="S2314" s="134"/>
      <c r="T2314" s="434"/>
      <c r="U2314" s="429"/>
      <c r="V2314" s="429" t="str">
        <f t="shared" si="744"/>
        <v/>
      </c>
      <c r="W2314" s="298"/>
      <c r="X2314" s="129" t="str">
        <f t="shared" si="745"/>
        <v/>
      </c>
      <c r="Y2314" s="129" t="str">
        <f t="shared" si="746"/>
        <v/>
      </c>
      <c r="Z2314" s="129" t="str">
        <f t="shared" si="747"/>
        <v/>
      </c>
      <c r="AA2314" s="133" t="str">
        <f t="shared" si="739"/>
        <v/>
      </c>
      <c r="AC2314" s="186" t="str">
        <f>AC2306</f>
        <v/>
      </c>
      <c r="AD2314" s="187" t="str">
        <f>AD2306</f>
        <v/>
      </c>
      <c r="AE2314" s="187" t="str">
        <f>AE2306</f>
        <v/>
      </c>
      <c r="AF2314" s="187" t="str">
        <f>AF2306</f>
        <v/>
      </c>
      <c r="AG2314" s="204">
        <f t="shared" si="748"/>
        <v>0</v>
      </c>
      <c r="AI2314" s="135" t="str">
        <f>IF(月報!G2314&lt;&gt;"",月報!G2314,"")</f>
        <v/>
      </c>
      <c r="AJ2314" s="126" t="str">
        <f>IF(月報!W2314&lt;&gt;"",月報!W2314*24,"")</f>
        <v/>
      </c>
      <c r="AK2314" s="126" t="str">
        <f>IF(月報!P2314&lt;&gt;"",月報!P2314,"")</f>
        <v/>
      </c>
      <c r="AL2314" s="126" t="str">
        <f>IF(月報!Q2314&lt;&gt;"",IF(月報!Q2314="平日残","",月報!Q2314),"")</f>
        <v/>
      </c>
      <c r="AM2314" s="126"/>
      <c r="AN2314" s="126" t="str">
        <f t="shared" si="722"/>
        <v/>
      </c>
      <c r="AO2314" s="126" t="str">
        <f>IF($E2314="","",VLOOKUP($E2314,カレンダマスタ!$A$5:$E$381,5,FALSE))</f>
        <v/>
      </c>
      <c r="AQ2314" s="196" t="str">
        <f>IF(G2314="","",IF(VLOOKUP(E2314,カレンダマスタ!$A$5:$D$381,4,FALSE)=0,"",1))</f>
        <v/>
      </c>
      <c r="AR2314" s="136" t="str">
        <f>IF($G2314="","",IF($AD2314="NSTC",INDEX(カレンダマスタ!$I$26:$O$31,MATCH($G2314,カレンダマスタ!$H$26:$H$31,1),MATCH($H2314,カレンダマスタ!$I$25:$O$25,1)),
IF($AD2314="CS本社",INDEX(カレンダマスタ!$I$36:$O$41,MATCH($G2314,カレンダマスタ!$H$36:$H$41,1),MATCH($H2314,カレンダマスタ!$I$35:$O$35,1)),
IF($AD2314="NS本社",INDEX(カレンダマスタ!$I$94:$O$99,MATCH($G2314,カレンダマスタ!$H$95:$H$100,1),MATCH($H2314,カレンダマスタ!$I$93:$O$93,1)),
IF($AD2314="ODC",INDEX(カレンダマスタ!$I$46:$O$51,MATCH($G2314,カレンダマスタ!$H$46:$H$51,1),MATCH($H2314,カレンダマスタ!$I$45:$O$45,1)),
IF($AD2314="NS東京TC",INDEX(カレンダマスタ!$I$56:$O$61,MATCH($G2314,カレンダマスタ!$H$56:$H$61,1),MATCH($H2314,カレンダマスタ!$I$55:$O$55,1)),""))))))</f>
        <v/>
      </c>
      <c r="AS2314" s="126" t="str">
        <f t="shared" si="749"/>
        <v/>
      </c>
      <c r="AU2314" s="137" t="str">
        <f>IF(E2314="","",VLOOKUP($E2314,カレンダマスタ!$A$4:$E$381,4,FALSE))</f>
        <v/>
      </c>
      <c r="AV2314" s="137" t="str">
        <f t="shared" si="740"/>
        <v/>
      </c>
      <c r="AW2314" s="137" t="str">
        <f t="shared" si="741"/>
        <v/>
      </c>
      <c r="AX2314" s="138" t="str">
        <f t="shared" si="742"/>
        <v/>
      </c>
      <c r="AY2314" s="138" t="str">
        <f t="shared" si="743"/>
        <v/>
      </c>
      <c r="AZ2314" s="130" t="str">
        <f>IF(AX2314&amp;AW2314="勤怠未設定","×",IF(AV2314="勤怠修正","×",IF(AC2314="外注","",IF(AA2314="",IF(AY2314&lt;&gt;"","×",""),IF(VLOOKUP(AA2314,カレンダマスタ!$H$66:$I$83,2,FALSE)&lt;&gt;AY2314,"×","OK")))))</f>
        <v/>
      </c>
      <c r="BC2314" s="137" t="str">
        <f>IF(E2314="","",VLOOKUP($E2314,カレンダマスタ!$A$4:$E$381,4,FALSE))</f>
        <v/>
      </c>
      <c r="BD2314" s="126" t="str">
        <f>IF(AC2314="社員","",IF(AG2314=0,"",IF(AD2314="NSTC",IF(COUNTIF(カレンダマスタ!$Q$5:$Q$32,G2314)=1,"OK","×"),
IF(AD2314="NS本社",IF(COUNTIF(カレンダマスタ!$T$5:$T$32,G2314)=1,"OK","×"),IF(COUNTIF(カレンダマスタ!$R$5:$R$32,G2314)=1,"OK","×")))))</f>
        <v/>
      </c>
      <c r="BE2314" s="126" t="str">
        <f>IF(AC2314="社員","",IF(G2314="","",IF(R2314&lt;&gt;"","",IF(AF2314="CS","OK",IF(VLOOKUP(E2314,カレンダマスタ!$A$5:$D$381,4,FALSE)&gt;0,"",IF(OR(G2314*24&gt;10.84,H2314*24&lt;14.5)=TRUE,"×","OK"))))))</f>
        <v/>
      </c>
      <c r="BF2314" s="126" t="str">
        <f t="shared" si="737"/>
        <v/>
      </c>
      <c r="BG2314" s="126" t="str">
        <f t="shared" si="750"/>
        <v/>
      </c>
      <c r="BI2314" s="130" t="str">
        <f t="shared" si="751"/>
        <v/>
      </c>
    </row>
    <row r="2315" spans="2:61">
      <c r="B2315" s="111"/>
      <c r="C2315" s="536"/>
      <c r="D2315" s="128"/>
      <c r="E2315" s="583"/>
      <c r="F2315" s="128"/>
      <c r="G2315" s="588"/>
      <c r="H2315" s="588"/>
      <c r="I2315" s="130"/>
      <c r="J2315" s="139"/>
      <c r="K2315" s="131"/>
      <c r="L2315" s="132"/>
      <c r="M2315" s="132"/>
      <c r="N2315" s="141"/>
      <c r="O2315" s="139"/>
      <c r="P2315" s="139"/>
      <c r="Q2315" s="139"/>
      <c r="R2315" s="133"/>
      <c r="S2315" s="134"/>
      <c r="T2315" s="434"/>
      <c r="U2315" s="429"/>
      <c r="V2315" s="429" t="str">
        <f t="shared" si="744"/>
        <v/>
      </c>
      <c r="W2315" s="298"/>
      <c r="X2315" s="129" t="str">
        <f t="shared" si="745"/>
        <v/>
      </c>
      <c r="Y2315" s="129" t="str">
        <f t="shared" si="746"/>
        <v/>
      </c>
      <c r="Z2315" s="129" t="str">
        <f t="shared" si="747"/>
        <v/>
      </c>
      <c r="AA2315" s="133" t="str">
        <f t="shared" si="739"/>
        <v/>
      </c>
      <c r="AC2315" s="186" t="str">
        <f>AC2306</f>
        <v/>
      </c>
      <c r="AD2315" s="187" t="str">
        <f>AD2306</f>
        <v/>
      </c>
      <c r="AE2315" s="187" t="str">
        <f>AE2306</f>
        <v/>
      </c>
      <c r="AF2315" s="187" t="str">
        <f>AF2306</f>
        <v/>
      </c>
      <c r="AG2315" s="204">
        <f t="shared" si="748"/>
        <v>0</v>
      </c>
      <c r="AI2315" s="135" t="str">
        <f>IF(月報!G2315&lt;&gt;"",月報!G2315,"")</f>
        <v/>
      </c>
      <c r="AJ2315" s="126" t="str">
        <f>IF(月報!W2315&lt;&gt;"",月報!W2315*24,"")</f>
        <v/>
      </c>
      <c r="AK2315" s="126" t="str">
        <f>IF(月報!P2315&lt;&gt;"",月報!P2315,"")</f>
        <v/>
      </c>
      <c r="AL2315" s="126" t="str">
        <f>IF(月報!Q2315&lt;&gt;"",IF(月報!Q2315="平日残","",月報!Q2315),"")</f>
        <v/>
      </c>
      <c r="AM2315" s="126"/>
      <c r="AN2315" s="126" t="str">
        <f t="shared" ref="AN2315:AN2378" si="752">IF($AO2315=0,IF($G2315="",IF($Q2315="","週報未入力",""),""),"")</f>
        <v/>
      </c>
      <c r="AO2315" s="126" t="str">
        <f>IF($E2315="","",VLOOKUP($E2315,カレンダマスタ!$A$5:$E$381,5,FALSE))</f>
        <v/>
      </c>
      <c r="AQ2315" s="196" t="str">
        <f>IF(G2315="","",IF(VLOOKUP(E2315,カレンダマスタ!$A$5:$D$381,4,FALSE)=0,"",1))</f>
        <v/>
      </c>
      <c r="AR2315" s="136" t="str">
        <f>IF($G2315="","",IF($AD2315="NSTC",INDEX(カレンダマスタ!$I$26:$O$31,MATCH($G2315,カレンダマスタ!$H$26:$H$31,1),MATCH($H2315,カレンダマスタ!$I$25:$O$25,1)),
IF($AD2315="CS本社",INDEX(カレンダマスタ!$I$36:$O$41,MATCH($G2315,カレンダマスタ!$H$36:$H$41,1),MATCH($H2315,カレンダマスタ!$I$35:$O$35,1)),
IF($AD2315="NS本社",INDEX(カレンダマスタ!$I$94:$O$99,MATCH($G2315,カレンダマスタ!$H$95:$H$100,1),MATCH($H2315,カレンダマスタ!$I$93:$O$93,1)),
IF($AD2315="ODC",INDEX(カレンダマスタ!$I$46:$O$51,MATCH($G2315,カレンダマスタ!$H$46:$H$51,1),MATCH($H2315,カレンダマスタ!$I$45:$O$45,1)),
IF($AD2315="NS東京TC",INDEX(カレンダマスタ!$I$56:$O$61,MATCH($G2315,カレンダマスタ!$H$56:$H$61,1),MATCH($H2315,カレンダマスタ!$I$55:$O$55,1)),""))))))</f>
        <v/>
      </c>
      <c r="AS2315" s="126" t="str">
        <f t="shared" si="749"/>
        <v/>
      </c>
      <c r="AU2315" s="137" t="str">
        <f>IF(E2315="","",VLOOKUP($E2315,カレンダマスタ!$A$4:$E$381,4,FALSE))</f>
        <v/>
      </c>
      <c r="AV2315" s="137" t="str">
        <f t="shared" si="740"/>
        <v/>
      </c>
      <c r="AW2315" s="137" t="str">
        <f t="shared" si="741"/>
        <v/>
      </c>
      <c r="AX2315" s="138" t="str">
        <f t="shared" si="742"/>
        <v/>
      </c>
      <c r="AY2315" s="138" t="str">
        <f t="shared" si="743"/>
        <v/>
      </c>
      <c r="AZ2315" s="130" t="str">
        <f>IF(AX2315&amp;AW2315="勤怠未設定","×",IF(AV2315="勤怠修正","×",IF(AC2315="外注","",IF(AA2315="",IF(AY2315&lt;&gt;"","×",""),IF(VLOOKUP(AA2315,カレンダマスタ!$H$66:$I$83,2,FALSE)&lt;&gt;AY2315,"×","OK")))))</f>
        <v/>
      </c>
      <c r="BC2315" s="137" t="str">
        <f>IF(E2315="","",VLOOKUP($E2315,カレンダマスタ!$A$4:$E$381,4,FALSE))</f>
        <v/>
      </c>
      <c r="BD2315" s="126" t="str">
        <f>IF(AC2315="社員","",IF(AG2315=0,"",IF(AD2315="NSTC",IF(COUNTIF(カレンダマスタ!$Q$5:$Q$32,G2315)=1,"OK","×"),
IF(AD2315="NS本社",IF(COUNTIF(カレンダマスタ!$T$5:$T$32,G2315)=1,"OK","×"),IF(COUNTIF(カレンダマスタ!$R$5:$R$32,G2315)=1,"OK","×")))))</f>
        <v/>
      </c>
      <c r="BE2315" s="126" t="str">
        <f>IF(AC2315="社員","",IF(G2315="","",IF(R2315&lt;&gt;"","",IF(AF2315="CS","OK",IF(VLOOKUP(E2315,カレンダマスタ!$A$5:$D$381,4,FALSE)&gt;0,"",IF(OR(G2315*24&gt;10.84,H2315*24&lt;14.5)=TRUE,"×","OK"))))))</f>
        <v/>
      </c>
      <c r="BF2315" s="126" t="str">
        <f t="shared" si="737"/>
        <v/>
      </c>
      <c r="BG2315" s="126" t="str">
        <f t="shared" si="750"/>
        <v/>
      </c>
      <c r="BI2315" s="130" t="str">
        <f t="shared" si="751"/>
        <v/>
      </c>
    </row>
    <row r="2316" spans="2:61">
      <c r="B2316" s="111"/>
      <c r="C2316" s="536"/>
      <c r="D2316" s="128"/>
      <c r="E2316" s="583"/>
      <c r="F2316" s="128"/>
      <c r="G2316" s="588"/>
      <c r="H2316" s="588"/>
      <c r="I2316" s="130"/>
      <c r="J2316" s="139"/>
      <c r="K2316" s="131"/>
      <c r="L2316" s="132"/>
      <c r="M2316" s="132"/>
      <c r="N2316" s="141"/>
      <c r="O2316" s="139"/>
      <c r="P2316" s="139"/>
      <c r="Q2316" s="139"/>
      <c r="R2316" s="133"/>
      <c r="S2316" s="134"/>
      <c r="T2316" s="434"/>
      <c r="U2316" s="429"/>
      <c r="V2316" s="429" t="str">
        <f t="shared" si="744"/>
        <v/>
      </c>
      <c r="W2316" s="298"/>
      <c r="X2316" s="129" t="str">
        <f t="shared" si="745"/>
        <v/>
      </c>
      <c r="Y2316" s="129" t="str">
        <f t="shared" si="746"/>
        <v/>
      </c>
      <c r="Z2316" s="129" t="str">
        <f t="shared" si="747"/>
        <v/>
      </c>
      <c r="AA2316" s="133" t="str">
        <f t="shared" si="739"/>
        <v/>
      </c>
      <c r="AC2316" s="186" t="str">
        <f>AC2306</f>
        <v/>
      </c>
      <c r="AD2316" s="187" t="str">
        <f>AD2306</f>
        <v/>
      </c>
      <c r="AE2316" s="187" t="str">
        <f>AE2306</f>
        <v/>
      </c>
      <c r="AF2316" s="187" t="str">
        <f>AF2306</f>
        <v/>
      </c>
      <c r="AG2316" s="204">
        <f t="shared" si="748"/>
        <v>0</v>
      </c>
      <c r="AI2316" s="140" t="str">
        <f>IF(月報!G2316&lt;&gt;"",月報!G2316,"")</f>
        <v/>
      </c>
      <c r="AJ2316" s="126" t="str">
        <f>IF(月報!W2316&lt;&gt;"",月報!W2316*24,"")</f>
        <v/>
      </c>
      <c r="AK2316" s="126" t="str">
        <f>IF(月報!P2316&lt;&gt;"",月報!P2316,"")</f>
        <v/>
      </c>
      <c r="AL2316" s="126" t="str">
        <f>IF(月報!Q2316&lt;&gt;"",IF(月報!Q2316="平日残","",月報!Q2316),"")</f>
        <v/>
      </c>
      <c r="AM2316" s="126"/>
      <c r="AN2316" s="126" t="str">
        <f t="shared" si="752"/>
        <v/>
      </c>
      <c r="AO2316" s="126" t="str">
        <f>IF($E2316="","",VLOOKUP($E2316,カレンダマスタ!$A$5:$E$381,5,FALSE))</f>
        <v/>
      </c>
      <c r="AQ2316" s="196" t="str">
        <f>IF(G2316="","",IF(VLOOKUP(E2316,カレンダマスタ!$A$5:$D$381,4,FALSE)=0,"",1))</f>
        <v/>
      </c>
      <c r="AR2316" s="136" t="str">
        <f>IF($G2316="","",IF($AD2316="NSTC",INDEX(カレンダマスタ!$I$26:$O$31,MATCH($G2316,カレンダマスタ!$H$26:$H$31,1),MATCH($H2316,カレンダマスタ!$I$25:$O$25,1)),
IF($AD2316="CS本社",INDEX(カレンダマスタ!$I$36:$O$41,MATCH($G2316,カレンダマスタ!$H$36:$H$41,1),MATCH($H2316,カレンダマスタ!$I$35:$O$35,1)),
IF($AD2316="NS本社",INDEX(カレンダマスタ!$I$94:$O$99,MATCH($G2316,カレンダマスタ!$H$95:$H$100,1),MATCH($H2316,カレンダマスタ!$I$93:$O$93,1)),
IF($AD2316="ODC",INDEX(カレンダマスタ!$I$46:$O$51,MATCH($G2316,カレンダマスタ!$H$46:$H$51,1),MATCH($H2316,カレンダマスタ!$I$45:$O$45,1)),
IF($AD2316="NS東京TC",INDEX(カレンダマスタ!$I$56:$O$61,MATCH($G2316,カレンダマスタ!$H$56:$H$61,1),MATCH($H2316,カレンダマスタ!$I$55:$O$55,1)),""))))))</f>
        <v/>
      </c>
      <c r="AS2316" s="126" t="str">
        <f t="shared" si="749"/>
        <v/>
      </c>
      <c r="AU2316" s="137" t="str">
        <f>IF(E2316="","",VLOOKUP($E2316,カレンダマスタ!$A$4:$E$381,4,FALSE))</f>
        <v/>
      </c>
      <c r="AV2316" s="137" t="str">
        <f t="shared" si="740"/>
        <v/>
      </c>
      <c r="AW2316" s="137" t="str">
        <f t="shared" si="741"/>
        <v/>
      </c>
      <c r="AX2316" s="138" t="str">
        <f t="shared" si="742"/>
        <v/>
      </c>
      <c r="AY2316" s="138" t="str">
        <f t="shared" si="743"/>
        <v/>
      </c>
      <c r="AZ2316" s="130" t="str">
        <f>IF(AX2316&amp;AW2316="勤怠未設定","×",IF(AV2316="勤怠修正","×",IF(AC2316="外注","",IF(AA2316="",IF(AY2316&lt;&gt;"","×",""),IF(VLOOKUP(AA2316,カレンダマスタ!$H$66:$I$83,2,FALSE)&lt;&gt;AY2316,"×","OK")))))</f>
        <v/>
      </c>
      <c r="BC2316" s="137" t="str">
        <f>IF(E2316="","",VLOOKUP($E2316,カレンダマスタ!$A$4:$E$381,4,FALSE))</f>
        <v/>
      </c>
      <c r="BD2316" s="126" t="str">
        <f>IF(AC2316="社員","",IF(AG2316=0,"",IF(AD2316="NSTC",IF(COUNTIF(カレンダマスタ!$Q$5:$Q$32,G2316)=1,"OK","×"),
IF(AD2316="NS本社",IF(COUNTIF(カレンダマスタ!$T$5:$T$32,G2316)=1,"OK","×"),IF(COUNTIF(カレンダマスタ!$R$5:$R$32,G2316)=1,"OK","×")))))</f>
        <v/>
      </c>
      <c r="BE2316" s="126" t="str">
        <f>IF(AC2316="社員","",IF(G2316="","",IF(R2316&lt;&gt;"","",IF(AF2316="CS","OK",IF(VLOOKUP(E2316,カレンダマスタ!$A$5:$D$381,4,FALSE)&gt;0,"",IF(OR(G2316*24&gt;10.84,H2316*24&lt;14.5)=TRUE,"×","OK"))))))</f>
        <v/>
      </c>
      <c r="BF2316" s="126" t="str">
        <f t="shared" si="737"/>
        <v/>
      </c>
      <c r="BG2316" s="126" t="str">
        <f t="shared" si="750"/>
        <v/>
      </c>
      <c r="BI2316" s="130" t="str">
        <f t="shared" si="751"/>
        <v/>
      </c>
    </row>
    <row r="2317" spans="2:61">
      <c r="B2317" s="111"/>
      <c r="C2317" s="536"/>
      <c r="D2317" s="128"/>
      <c r="E2317" s="583"/>
      <c r="F2317" s="128"/>
      <c r="G2317" s="588"/>
      <c r="H2317" s="588"/>
      <c r="I2317" s="130"/>
      <c r="J2317" s="139"/>
      <c r="K2317" s="131"/>
      <c r="L2317" s="132"/>
      <c r="M2317" s="132"/>
      <c r="N2317" s="141"/>
      <c r="O2317" s="139"/>
      <c r="P2317" s="139"/>
      <c r="Q2317" s="139"/>
      <c r="R2317" s="133"/>
      <c r="S2317" s="134"/>
      <c r="T2317" s="434"/>
      <c r="U2317" s="429"/>
      <c r="V2317" s="429" t="str">
        <f t="shared" si="744"/>
        <v/>
      </c>
      <c r="W2317" s="298"/>
      <c r="X2317" s="129" t="str">
        <f t="shared" si="745"/>
        <v/>
      </c>
      <c r="Y2317" s="129" t="str">
        <f t="shared" si="746"/>
        <v/>
      </c>
      <c r="Z2317" s="129" t="str">
        <f t="shared" si="747"/>
        <v/>
      </c>
      <c r="AA2317" s="133" t="str">
        <f t="shared" si="739"/>
        <v/>
      </c>
      <c r="AC2317" s="186" t="str">
        <f>AC2306</f>
        <v/>
      </c>
      <c r="AD2317" s="187" t="str">
        <f>AD2306</f>
        <v/>
      </c>
      <c r="AE2317" s="187" t="str">
        <f>AE2306</f>
        <v/>
      </c>
      <c r="AF2317" s="187" t="str">
        <f>AF2306</f>
        <v/>
      </c>
      <c r="AG2317" s="204">
        <f t="shared" si="748"/>
        <v>0</v>
      </c>
      <c r="AI2317" s="140" t="str">
        <f>IF(月報!G2317&lt;&gt;"",月報!G2317,"")</f>
        <v/>
      </c>
      <c r="AJ2317" s="126" t="str">
        <f>IF(月報!W2317&lt;&gt;"",月報!W2317*24,"")</f>
        <v/>
      </c>
      <c r="AK2317" s="126" t="str">
        <f>IF(月報!P2317&lt;&gt;"",月報!P2317,"")</f>
        <v/>
      </c>
      <c r="AL2317" s="126" t="str">
        <f>IF(月報!Q2317&lt;&gt;"",IF(月報!Q2317="平日残","",月報!Q2317),"")</f>
        <v/>
      </c>
      <c r="AM2317" s="126"/>
      <c r="AN2317" s="126" t="str">
        <f t="shared" si="752"/>
        <v/>
      </c>
      <c r="AO2317" s="126" t="str">
        <f>IF($E2317="","",VLOOKUP($E2317,カレンダマスタ!$A$5:$E$381,5,FALSE))</f>
        <v/>
      </c>
      <c r="AQ2317" s="196" t="str">
        <f>IF(G2317="","",IF(VLOOKUP(E2317,カレンダマスタ!$A$5:$D$381,4,FALSE)=0,"",1))</f>
        <v/>
      </c>
      <c r="AR2317" s="136" t="str">
        <f>IF($G2317="","",IF($AD2317="NSTC",INDEX(カレンダマスタ!$I$26:$O$31,MATCH($G2317,カレンダマスタ!$H$26:$H$31,1),MATCH($H2317,カレンダマスタ!$I$25:$O$25,1)),
IF($AD2317="CS本社",INDEX(カレンダマスタ!$I$36:$O$41,MATCH($G2317,カレンダマスタ!$H$36:$H$41,1),MATCH($H2317,カレンダマスタ!$I$35:$O$35,1)),
IF($AD2317="NS本社",INDEX(カレンダマスタ!$I$94:$O$99,MATCH($G2317,カレンダマスタ!$H$95:$H$100,1),MATCH($H2317,カレンダマスタ!$I$93:$O$93,1)),
IF($AD2317="ODC",INDEX(カレンダマスタ!$I$46:$O$51,MATCH($G2317,カレンダマスタ!$H$46:$H$51,1),MATCH($H2317,カレンダマスタ!$I$45:$O$45,1)),
IF($AD2317="NS東京TC",INDEX(カレンダマスタ!$I$56:$O$61,MATCH($G2317,カレンダマスタ!$H$56:$H$61,1),MATCH($H2317,カレンダマスタ!$I$55:$O$55,1)),""))))))</f>
        <v/>
      </c>
      <c r="AS2317" s="126" t="str">
        <f t="shared" si="749"/>
        <v/>
      </c>
      <c r="AU2317" s="137" t="str">
        <f>IF(E2317="","",VLOOKUP($E2317,カレンダマスタ!$A$4:$E$381,4,FALSE))</f>
        <v/>
      </c>
      <c r="AV2317" s="137" t="str">
        <f t="shared" si="740"/>
        <v/>
      </c>
      <c r="AW2317" s="137" t="str">
        <f t="shared" si="741"/>
        <v/>
      </c>
      <c r="AX2317" s="138" t="str">
        <f t="shared" si="742"/>
        <v/>
      </c>
      <c r="AY2317" s="138" t="str">
        <f t="shared" si="743"/>
        <v/>
      </c>
      <c r="AZ2317" s="130" t="str">
        <f>IF(AX2317&amp;AW2317="勤怠未設定","×",IF(AV2317="勤怠修正","×",IF(AC2317="外注","",IF(AA2317="",IF(AY2317&lt;&gt;"","×",""),IF(VLOOKUP(AA2317,カレンダマスタ!$H$66:$I$83,2,FALSE)&lt;&gt;AY2317,"×","OK")))))</f>
        <v/>
      </c>
      <c r="BC2317" s="137" t="str">
        <f>IF(E2317="","",VLOOKUP($E2317,カレンダマスタ!$A$4:$E$381,4,FALSE))</f>
        <v/>
      </c>
      <c r="BD2317" s="126" t="str">
        <f>IF(AC2317="社員","",IF(AG2317=0,"",IF(AD2317="NSTC",IF(COUNTIF(カレンダマスタ!$Q$5:$Q$32,G2317)=1,"OK","×"),
IF(AD2317="NS本社",IF(COUNTIF(カレンダマスタ!$T$5:$T$32,G2317)=1,"OK","×"),IF(COUNTIF(カレンダマスタ!$R$5:$R$32,G2317)=1,"OK","×")))))</f>
        <v/>
      </c>
      <c r="BE2317" s="126" t="str">
        <f>IF(AC2317="社員","",IF(G2317="","",IF(R2317&lt;&gt;"","",IF(AF2317="CS","OK",IF(VLOOKUP(E2317,カレンダマスタ!$A$5:$D$381,4,FALSE)&gt;0,"",IF(OR(G2317*24&gt;10.84,H2317*24&lt;14.5)=TRUE,"×","OK"))))))</f>
        <v/>
      </c>
      <c r="BF2317" s="126" t="str">
        <f t="shared" si="737"/>
        <v/>
      </c>
      <c r="BG2317" s="126" t="str">
        <f t="shared" si="750"/>
        <v/>
      </c>
      <c r="BI2317" s="130" t="str">
        <f t="shared" si="751"/>
        <v/>
      </c>
    </row>
    <row r="2318" spans="2:61">
      <c r="B2318" s="111"/>
      <c r="C2318" s="536"/>
      <c r="D2318" s="128"/>
      <c r="E2318" s="583"/>
      <c r="F2318" s="128"/>
      <c r="G2318" s="588"/>
      <c r="H2318" s="588"/>
      <c r="I2318" s="130"/>
      <c r="J2318" s="139"/>
      <c r="K2318" s="131"/>
      <c r="L2318" s="132"/>
      <c r="M2318" s="132"/>
      <c r="N2318" s="141"/>
      <c r="O2318" s="139"/>
      <c r="P2318" s="139"/>
      <c r="Q2318" s="139"/>
      <c r="R2318" s="133"/>
      <c r="S2318" s="134"/>
      <c r="T2318" s="434"/>
      <c r="U2318" s="429"/>
      <c r="V2318" s="429" t="str">
        <f t="shared" si="744"/>
        <v/>
      </c>
      <c r="W2318" s="298"/>
      <c r="X2318" s="129" t="str">
        <f t="shared" si="745"/>
        <v/>
      </c>
      <c r="Y2318" s="129" t="str">
        <f t="shared" si="746"/>
        <v/>
      </c>
      <c r="Z2318" s="129" t="str">
        <f t="shared" si="747"/>
        <v/>
      </c>
      <c r="AA2318" s="133" t="str">
        <f t="shared" si="739"/>
        <v/>
      </c>
      <c r="AC2318" s="186" t="str">
        <f>AC2306</f>
        <v/>
      </c>
      <c r="AD2318" s="187" t="str">
        <f>AD2306</f>
        <v/>
      </c>
      <c r="AE2318" s="187" t="str">
        <f>AE2306</f>
        <v/>
      </c>
      <c r="AF2318" s="187" t="str">
        <f>AF2306</f>
        <v/>
      </c>
      <c r="AG2318" s="204">
        <f t="shared" si="748"/>
        <v>0</v>
      </c>
      <c r="AI2318" s="140" t="str">
        <f>IF(月報!G2318&lt;&gt;"",月報!G2318,"")</f>
        <v/>
      </c>
      <c r="AJ2318" s="126" t="str">
        <f>IF(月報!W2318&lt;&gt;"",月報!W2318*24,"")</f>
        <v/>
      </c>
      <c r="AK2318" s="126" t="str">
        <f>IF(月報!P2318&lt;&gt;"",月報!P2318,"")</f>
        <v/>
      </c>
      <c r="AL2318" s="126" t="str">
        <f>IF(月報!Q2318&lt;&gt;"",IF(月報!Q2318="平日残","",月報!Q2318),"")</f>
        <v/>
      </c>
      <c r="AM2318" s="126"/>
      <c r="AN2318" s="126" t="str">
        <f t="shared" si="752"/>
        <v/>
      </c>
      <c r="AO2318" s="126" t="str">
        <f>IF($E2318="","",VLOOKUP($E2318,カレンダマスタ!$A$5:$E$381,5,FALSE))</f>
        <v/>
      </c>
      <c r="AQ2318" s="196" t="str">
        <f>IF(G2318="","",IF(VLOOKUP(E2318,カレンダマスタ!$A$5:$D$381,4,FALSE)=0,"",1))</f>
        <v/>
      </c>
      <c r="AR2318" s="136" t="str">
        <f>IF($G2318="","",IF($AD2318="NSTC",INDEX(カレンダマスタ!$I$26:$O$31,MATCH($G2318,カレンダマスタ!$H$26:$H$31,1),MATCH($H2318,カレンダマスタ!$I$25:$O$25,1)),
IF($AD2318="CS本社",INDEX(カレンダマスタ!$I$36:$O$41,MATCH($G2318,カレンダマスタ!$H$36:$H$41,1),MATCH($H2318,カレンダマスタ!$I$35:$O$35,1)),
IF($AD2318="NS本社",INDEX(カレンダマスタ!$I$94:$O$99,MATCH($G2318,カレンダマスタ!$H$95:$H$100,1),MATCH($H2318,カレンダマスタ!$I$93:$O$93,1)),
IF($AD2318="ODC",INDEX(カレンダマスタ!$I$46:$O$51,MATCH($G2318,カレンダマスタ!$H$46:$H$51,1),MATCH($H2318,カレンダマスタ!$I$45:$O$45,1)),
IF($AD2318="NS東京TC",INDEX(カレンダマスタ!$I$56:$O$61,MATCH($G2318,カレンダマスタ!$H$56:$H$61,1),MATCH($H2318,カレンダマスタ!$I$55:$O$55,1)),""))))))</f>
        <v/>
      </c>
      <c r="AS2318" s="126" t="str">
        <f t="shared" si="749"/>
        <v/>
      </c>
      <c r="AU2318" s="137" t="str">
        <f>IF(E2318="","",VLOOKUP($E2318,カレンダマスタ!$A$4:$E$381,4,FALSE))</f>
        <v/>
      </c>
      <c r="AV2318" s="137" t="str">
        <f t="shared" si="740"/>
        <v/>
      </c>
      <c r="AW2318" s="137" t="str">
        <f t="shared" si="741"/>
        <v/>
      </c>
      <c r="AX2318" s="138" t="str">
        <f t="shared" si="742"/>
        <v/>
      </c>
      <c r="AY2318" s="138" t="str">
        <f t="shared" si="743"/>
        <v/>
      </c>
      <c r="AZ2318" s="130" t="str">
        <f>IF(AX2318&amp;AW2318="勤怠未設定","×",IF(AV2318="勤怠修正","×",IF(AC2318="外注","",IF(AA2318="",IF(AY2318&lt;&gt;"","×",""),IF(VLOOKUP(AA2318,カレンダマスタ!$H$66:$I$83,2,FALSE)&lt;&gt;AY2318,"×","OK")))))</f>
        <v/>
      </c>
      <c r="BC2318" s="137" t="str">
        <f>IF(E2318="","",VLOOKUP($E2318,カレンダマスタ!$A$4:$E$381,4,FALSE))</f>
        <v/>
      </c>
      <c r="BD2318" s="126" t="str">
        <f>IF(AC2318="社員","",IF(AG2318=0,"",IF(AD2318="NSTC",IF(COUNTIF(カレンダマスタ!$Q$5:$Q$32,G2318)=1,"OK","×"),
IF(AD2318="NS本社",IF(COUNTIF(カレンダマスタ!$T$5:$T$32,G2318)=1,"OK","×"),IF(COUNTIF(カレンダマスタ!$R$5:$R$32,G2318)=1,"OK","×")))))</f>
        <v/>
      </c>
      <c r="BE2318" s="126" t="str">
        <f>IF(AC2318="社員","",IF(G2318="","",IF(R2318&lt;&gt;"","",IF(AF2318="CS","OK",IF(VLOOKUP(E2318,カレンダマスタ!$A$5:$D$381,4,FALSE)&gt;0,"",IF(OR(G2318*24&gt;10.84,H2318*24&lt;14.5)=TRUE,"×","OK"))))))</f>
        <v/>
      </c>
      <c r="BF2318" s="126" t="str">
        <f t="shared" si="737"/>
        <v/>
      </c>
      <c r="BG2318" s="126" t="str">
        <f t="shared" si="750"/>
        <v/>
      </c>
      <c r="BI2318" s="130" t="str">
        <f t="shared" si="751"/>
        <v/>
      </c>
    </row>
    <row r="2319" spans="2:61">
      <c r="B2319" s="111"/>
      <c r="C2319" s="537"/>
      <c r="D2319" s="142"/>
      <c r="E2319" s="584"/>
      <c r="F2319" s="142"/>
      <c r="G2319" s="589"/>
      <c r="H2319" s="589"/>
      <c r="I2319" s="144"/>
      <c r="J2319" s="148"/>
      <c r="K2319" s="145"/>
      <c r="L2319" s="146"/>
      <c r="M2319" s="146"/>
      <c r="N2319" s="147"/>
      <c r="O2319" s="148"/>
      <c r="P2319" s="148"/>
      <c r="Q2319" s="148"/>
      <c r="R2319" s="149"/>
      <c r="S2319" s="156"/>
      <c r="T2319" s="435"/>
      <c r="U2319" s="430"/>
      <c r="V2319" s="430" t="str">
        <f t="shared" si="744"/>
        <v/>
      </c>
      <c r="W2319" s="298"/>
      <c r="X2319" s="143" t="str">
        <f t="shared" si="745"/>
        <v/>
      </c>
      <c r="Y2319" s="143" t="str">
        <f t="shared" si="746"/>
        <v/>
      </c>
      <c r="Z2319" s="143" t="str">
        <f t="shared" si="747"/>
        <v/>
      </c>
      <c r="AA2319" s="149" t="str">
        <f t="shared" si="739"/>
        <v/>
      </c>
      <c r="AC2319" s="188" t="str">
        <f>AC2306</f>
        <v/>
      </c>
      <c r="AD2319" s="189" t="str">
        <f>AD2306</f>
        <v/>
      </c>
      <c r="AE2319" s="189" t="str">
        <f>AE2306</f>
        <v/>
      </c>
      <c r="AF2319" s="189" t="str">
        <f>AF2306</f>
        <v/>
      </c>
      <c r="AG2319" s="205">
        <f t="shared" si="748"/>
        <v>0</v>
      </c>
      <c r="AI2319" s="157" t="str">
        <f>IF(月報!G2319&lt;&gt;"",月報!G2319,"")</f>
        <v/>
      </c>
      <c r="AJ2319" s="151" t="str">
        <f>IF(月報!W2319&lt;&gt;"",月報!W2319*24,"")</f>
        <v/>
      </c>
      <c r="AK2319" s="151" t="str">
        <f>IF(月報!P2319&lt;&gt;"",月報!P2319,"")</f>
        <v/>
      </c>
      <c r="AL2319" s="151" t="str">
        <f>IF(月報!Q2319&lt;&gt;"",IF(月報!Q2319="平日残","",月報!Q2319),"")</f>
        <v/>
      </c>
      <c r="AM2319" s="151"/>
      <c r="AN2319" s="151" t="str">
        <f t="shared" si="752"/>
        <v/>
      </c>
      <c r="AO2319" s="151" t="str">
        <f>IF($E2319="","",VLOOKUP($E2319,カレンダマスタ!$A$5:$E$381,5,FALSE))</f>
        <v/>
      </c>
      <c r="AQ2319" s="197" t="str">
        <f>IF(G2319="","",IF(VLOOKUP(E2319,カレンダマスタ!$A$5:$D$381,4,FALSE)=0,"",1))</f>
        <v/>
      </c>
      <c r="AR2319" s="152" t="str">
        <f>IF($G2319="","",IF($AD2319="NSTC",INDEX(カレンダマスタ!$I$26:$O$31,MATCH($G2319,カレンダマスタ!$H$26:$H$31,1),MATCH($H2319,カレンダマスタ!$I$25:$O$25,1)),
IF($AD2319="CS本社",INDEX(カレンダマスタ!$I$36:$O$41,MATCH($G2319,カレンダマスタ!$H$36:$H$41,1),MATCH($H2319,カレンダマスタ!$I$35:$O$35,1)),
IF($AD2319="NS本社",INDEX(カレンダマスタ!$I$94:$O$99,MATCH($G2319,カレンダマスタ!$H$95:$H$100,1),MATCH($H2319,カレンダマスタ!$I$93:$O$93,1)),
IF($AD2319="ODC",INDEX(カレンダマスタ!$I$46:$O$51,MATCH($G2319,カレンダマスタ!$H$46:$H$51,1),MATCH($H2319,カレンダマスタ!$I$45:$O$45,1)),
IF($AD2319="NS東京TC",INDEX(カレンダマスタ!$I$56:$O$61,MATCH($G2319,カレンダマスタ!$H$56:$H$61,1),MATCH($H2319,カレンダマスタ!$I$55:$O$55,1)),""))))))</f>
        <v/>
      </c>
      <c r="AS2319" s="151" t="str">
        <f t="shared" si="749"/>
        <v/>
      </c>
      <c r="AU2319" s="153" t="str">
        <f>IF(E2319="","",VLOOKUP($E2319,カレンダマスタ!$A$4:$E$381,4,FALSE))</f>
        <v/>
      </c>
      <c r="AV2319" s="153" t="str">
        <f t="shared" si="740"/>
        <v/>
      </c>
      <c r="AW2319" s="153" t="str">
        <f t="shared" si="741"/>
        <v/>
      </c>
      <c r="AX2319" s="154" t="str">
        <f t="shared" si="742"/>
        <v/>
      </c>
      <c r="AY2319" s="154" t="str">
        <f t="shared" si="743"/>
        <v/>
      </c>
      <c r="AZ2319" s="144" t="str">
        <f>IF(AX2319&amp;AW2319="勤怠未設定","×",IF(AV2319="勤怠修正","×",IF(AC2319="外注","",IF(AA2319="",IF(AY2319&lt;&gt;"","×",""),IF(VLOOKUP(AA2319,カレンダマスタ!$H$66:$I$83,2,FALSE)&lt;&gt;AY2319,"×","OK")))))</f>
        <v/>
      </c>
      <c r="BC2319" s="153" t="str">
        <f>IF(E2319="","",VLOOKUP($E2319,カレンダマスタ!$A$4:$E$381,4,FALSE))</f>
        <v/>
      </c>
      <c r="BD2319" s="151" t="str">
        <f>IF(AC2319="社員","",IF(AG2319=0,"",IF(AD2319="NSTC",IF(COUNTIF(カレンダマスタ!$Q$5:$Q$32,G2319)=1,"OK","×"),
IF(AD2319="NS本社",IF(COUNTIF(カレンダマスタ!$T$5:$T$32,G2319)=1,"OK","×"),IF(COUNTIF(カレンダマスタ!$R$5:$R$32,G2319)=1,"OK","×")))))</f>
        <v/>
      </c>
      <c r="BE2319" s="151" t="str">
        <f>IF(AC2319="社員","",IF(G2319="","",IF(R2319&lt;&gt;"","",IF(AF2319="CS","OK",IF(VLOOKUP(E2319,カレンダマスタ!$A$5:$D$381,4,FALSE)&gt;0,"",IF(OR(G2319*24&gt;10.84,H2319*24&lt;14.5)=TRUE,"×","OK"))))))</f>
        <v/>
      </c>
      <c r="BF2319" s="151" t="str">
        <f t="shared" si="737"/>
        <v/>
      </c>
      <c r="BG2319" s="151" t="str">
        <f t="shared" si="750"/>
        <v/>
      </c>
      <c r="BI2319" s="144" t="str">
        <f t="shared" si="751"/>
        <v/>
      </c>
    </row>
    <row r="2320" spans="2:61">
      <c r="B2320" s="111"/>
      <c r="C2320" s="535"/>
      <c r="D2320" s="112"/>
      <c r="E2320" s="582"/>
      <c r="F2320" s="112"/>
      <c r="G2320" s="587"/>
      <c r="H2320" s="587"/>
      <c r="I2320" s="114"/>
      <c r="J2320" s="118"/>
      <c r="K2320" s="115"/>
      <c r="L2320" s="116"/>
      <c r="M2320" s="116"/>
      <c r="N2320" s="117"/>
      <c r="O2320" s="118"/>
      <c r="P2320" s="118"/>
      <c r="Q2320" s="118"/>
      <c r="R2320" s="119"/>
      <c r="S2320" s="120"/>
      <c r="T2320" s="433"/>
      <c r="U2320" s="431">
        <f>SUM(T2320:T2326)</f>
        <v>0</v>
      </c>
      <c r="V2320" s="431" t="str">
        <f t="shared" si="744"/>
        <v/>
      </c>
      <c r="W2320" s="298"/>
      <c r="X2320" s="113" t="str">
        <f t="shared" si="745"/>
        <v/>
      </c>
      <c r="Y2320" s="113" t="str">
        <f t="shared" si="746"/>
        <v/>
      </c>
      <c r="Z2320" s="113" t="str">
        <f t="shared" si="747"/>
        <v/>
      </c>
      <c r="AA2320" s="119" t="str">
        <f t="shared" si="739"/>
        <v/>
      </c>
      <c r="AC2320" s="190" t="str">
        <f>AC2306</f>
        <v/>
      </c>
      <c r="AD2320" s="191" t="str">
        <f>AD2306</f>
        <v/>
      </c>
      <c r="AE2320" s="191" t="str">
        <f>AE2306</f>
        <v/>
      </c>
      <c r="AF2320" s="191" t="str">
        <f>AF2306</f>
        <v/>
      </c>
      <c r="AG2320" s="206">
        <f t="shared" si="748"/>
        <v>0</v>
      </c>
      <c r="AI2320" s="158" t="str">
        <f>IF(月報!G2320&lt;&gt;"",月報!G2320,"")</f>
        <v/>
      </c>
      <c r="AJ2320" s="122" t="str">
        <f>IF(月報!W2320&lt;&gt;"",月報!W2320*24,"")</f>
        <v/>
      </c>
      <c r="AK2320" s="122" t="str">
        <f>IF(月報!P2320&lt;&gt;"",月報!P2320,"")</f>
        <v/>
      </c>
      <c r="AL2320" s="122" t="str">
        <f>IF(月報!Q2320&lt;&gt;"",IF(月報!Q2320="平日残","",月報!Q2320),"")</f>
        <v/>
      </c>
      <c r="AM2320" s="122"/>
      <c r="AN2320" s="122" t="str">
        <f t="shared" si="752"/>
        <v/>
      </c>
      <c r="AO2320" s="122" t="str">
        <f>IF($E2320="","",VLOOKUP($E2320,カレンダマスタ!$A$5:$E$381,5,FALSE))</f>
        <v/>
      </c>
      <c r="AQ2320" s="195" t="str">
        <f>IF(G2320="","",IF(VLOOKUP(E2320,カレンダマスタ!$A$5:$D$381,4,FALSE)=0,"",1))</f>
        <v/>
      </c>
      <c r="AR2320" s="123" t="str">
        <f>IF($G2320="","",IF($AD2320="NSTC",INDEX(カレンダマスタ!$I$26:$O$31,MATCH($G2320,カレンダマスタ!$H$26:$H$31,1),MATCH($H2320,カレンダマスタ!$I$25:$O$25,1)),
IF($AD2320="CS本社",INDEX(カレンダマスタ!$I$36:$O$41,MATCH($G2320,カレンダマスタ!$H$36:$H$41,1),MATCH($H2320,カレンダマスタ!$I$35:$O$35,1)),
IF($AD2320="NS本社",INDEX(カレンダマスタ!$I$94:$O$99,MATCH($G2320,カレンダマスタ!$H$95:$H$100,1),MATCH($H2320,カレンダマスタ!$I$93:$O$93,1)),
IF($AD2320="ODC",INDEX(カレンダマスタ!$I$46:$O$51,MATCH($G2320,カレンダマスタ!$H$46:$H$51,1),MATCH($H2320,カレンダマスタ!$I$45:$O$45,1)),
IF($AD2320="NS東京TC",INDEX(カレンダマスタ!$I$56:$O$61,MATCH($G2320,カレンダマスタ!$H$56:$H$61,1),MATCH($H2320,カレンダマスタ!$I$55:$O$55,1)),""))))))</f>
        <v/>
      </c>
      <c r="AS2320" s="122" t="str">
        <f t="shared" si="749"/>
        <v/>
      </c>
      <c r="AU2320" s="124" t="str">
        <f>IF(E2320="","",VLOOKUP($E2320,カレンダマスタ!$A$4:$E$381,4,FALSE))</f>
        <v/>
      </c>
      <c r="AV2320" s="124" t="str">
        <f t="shared" si="740"/>
        <v/>
      </c>
      <c r="AW2320" s="124" t="str">
        <f t="shared" si="741"/>
        <v/>
      </c>
      <c r="AX2320" s="125" t="str">
        <f t="shared" si="742"/>
        <v/>
      </c>
      <c r="AY2320" s="125" t="str">
        <f t="shared" si="743"/>
        <v/>
      </c>
      <c r="AZ2320" s="114" t="str">
        <f>IF(AX2320&amp;AW2320="勤怠未設定","×",IF(AV2320="勤怠修正","×",IF(AC2320="外注","",IF(AA2320="",IF(AY2320&lt;&gt;"","×",""),IF(VLOOKUP(AA2320,カレンダマスタ!$H$66:$I$83,2,FALSE)&lt;&gt;AY2320,"×","OK")))))</f>
        <v/>
      </c>
      <c r="BC2320" s="124" t="str">
        <f>IF(E2320="","",VLOOKUP($E2320,カレンダマスタ!$A$4:$E$381,4,FALSE))</f>
        <v/>
      </c>
      <c r="BD2320" s="122" t="str">
        <f>IF(AC2320="社員","",IF(AG2320=0,"",IF(AD2320="NSTC",IF(COUNTIF(カレンダマスタ!$Q$5:$Q$32,G2320)=1,"OK","×"),
IF(AD2320="NS本社",IF(COUNTIF(カレンダマスタ!$T$5:$T$32,G2320)=1,"OK","×"),IF(COUNTIF(カレンダマスタ!$R$5:$R$32,G2320)=1,"OK","×")))))</f>
        <v/>
      </c>
      <c r="BE2320" s="122" t="str">
        <f>IF(AC2320="社員","",IF(G2320="","",IF(R2320&lt;&gt;"","",IF(AF2320="CS","OK",IF(VLOOKUP(E2320,カレンダマスタ!$A$5:$D$381,4,FALSE)&gt;0,"",IF(OR(G2320*24&gt;10.84,H2320*24&lt;14.5)=TRUE,"×","OK"))))))</f>
        <v/>
      </c>
      <c r="BF2320" s="122" t="str">
        <f t="shared" si="737"/>
        <v/>
      </c>
      <c r="BG2320" s="122" t="str">
        <f t="shared" si="750"/>
        <v/>
      </c>
      <c r="BI2320" s="114" t="str">
        <f t="shared" si="751"/>
        <v/>
      </c>
    </row>
    <row r="2321" spans="2:61">
      <c r="B2321" s="111"/>
      <c r="C2321" s="536"/>
      <c r="D2321" s="128"/>
      <c r="E2321" s="583"/>
      <c r="F2321" s="128"/>
      <c r="G2321" s="588"/>
      <c r="H2321" s="588"/>
      <c r="I2321" s="130"/>
      <c r="J2321" s="139"/>
      <c r="K2321" s="131"/>
      <c r="L2321" s="132"/>
      <c r="M2321" s="132"/>
      <c r="N2321" s="141"/>
      <c r="O2321" s="139"/>
      <c r="P2321" s="139"/>
      <c r="Q2321" s="139"/>
      <c r="R2321" s="133"/>
      <c r="S2321" s="134"/>
      <c r="T2321" s="434"/>
      <c r="U2321" s="429"/>
      <c r="V2321" s="429" t="str">
        <f t="shared" si="744"/>
        <v/>
      </c>
      <c r="W2321" s="298"/>
      <c r="X2321" s="129" t="str">
        <f t="shared" si="745"/>
        <v/>
      </c>
      <c r="Y2321" s="129" t="str">
        <f t="shared" si="746"/>
        <v/>
      </c>
      <c r="Z2321" s="129" t="str">
        <f t="shared" si="747"/>
        <v/>
      </c>
      <c r="AA2321" s="133" t="str">
        <f t="shared" si="739"/>
        <v/>
      </c>
      <c r="AC2321" s="186" t="str">
        <f>AC2306</f>
        <v/>
      </c>
      <c r="AD2321" s="187" t="str">
        <f>AD2306</f>
        <v/>
      </c>
      <c r="AE2321" s="187" t="str">
        <f>AE2306</f>
        <v/>
      </c>
      <c r="AF2321" s="187" t="str">
        <f>AF2306</f>
        <v/>
      </c>
      <c r="AG2321" s="204">
        <f t="shared" si="748"/>
        <v>0</v>
      </c>
      <c r="AI2321" s="135" t="str">
        <f>IF(月報!G2321&lt;&gt;"",月報!G2321,"")</f>
        <v/>
      </c>
      <c r="AJ2321" s="126" t="str">
        <f>IF(月報!W2321&lt;&gt;"",月報!W2321*24,"")</f>
        <v/>
      </c>
      <c r="AK2321" s="126" t="str">
        <f>IF(月報!P2321&lt;&gt;"",月報!P2321,"")</f>
        <v/>
      </c>
      <c r="AL2321" s="126" t="str">
        <f>IF(月報!Q2321&lt;&gt;"",IF(月報!Q2321="平日残","",月報!Q2321),"")</f>
        <v/>
      </c>
      <c r="AM2321" s="126"/>
      <c r="AN2321" s="126" t="str">
        <f t="shared" si="752"/>
        <v/>
      </c>
      <c r="AO2321" s="126" t="str">
        <f>IF($E2321="","",VLOOKUP($E2321,カレンダマスタ!$A$5:$E$381,5,FALSE))</f>
        <v/>
      </c>
      <c r="AQ2321" s="196" t="str">
        <f>IF(G2321="","",IF(VLOOKUP(E2321,カレンダマスタ!$A$5:$D$381,4,FALSE)=0,"",1))</f>
        <v/>
      </c>
      <c r="AR2321" s="136" t="str">
        <f>IF($G2321="","",IF($AD2321="NSTC",INDEX(カレンダマスタ!$I$26:$O$31,MATCH($G2321,カレンダマスタ!$H$26:$H$31,1),MATCH($H2321,カレンダマスタ!$I$25:$O$25,1)),
IF($AD2321="CS本社",INDEX(カレンダマスタ!$I$36:$O$41,MATCH($G2321,カレンダマスタ!$H$36:$H$41,1),MATCH($H2321,カレンダマスタ!$I$35:$O$35,1)),
IF($AD2321="NS本社",INDEX(カレンダマスタ!$I$94:$O$99,MATCH($G2321,カレンダマスタ!$H$95:$H$100,1),MATCH($H2321,カレンダマスタ!$I$93:$O$93,1)),
IF($AD2321="ODC",INDEX(カレンダマスタ!$I$46:$O$51,MATCH($G2321,カレンダマスタ!$H$46:$H$51,1),MATCH($H2321,カレンダマスタ!$I$45:$O$45,1)),
IF($AD2321="NS東京TC",INDEX(カレンダマスタ!$I$56:$O$61,MATCH($G2321,カレンダマスタ!$H$56:$H$61,1),MATCH($H2321,カレンダマスタ!$I$55:$O$55,1)),""))))))</f>
        <v/>
      </c>
      <c r="AS2321" s="126" t="str">
        <f t="shared" si="749"/>
        <v/>
      </c>
      <c r="AU2321" s="137" t="str">
        <f>IF(E2321="","",VLOOKUP($E2321,カレンダマスタ!$A$4:$E$381,4,FALSE))</f>
        <v/>
      </c>
      <c r="AV2321" s="137" t="str">
        <f t="shared" si="740"/>
        <v/>
      </c>
      <c r="AW2321" s="137" t="str">
        <f t="shared" si="741"/>
        <v/>
      </c>
      <c r="AX2321" s="138" t="str">
        <f t="shared" si="742"/>
        <v/>
      </c>
      <c r="AY2321" s="138" t="str">
        <f t="shared" si="743"/>
        <v/>
      </c>
      <c r="AZ2321" s="130" t="str">
        <f>IF(AX2321&amp;AW2321="勤怠未設定","×",IF(AV2321="勤怠修正","×",IF(AC2321="外注","",IF(AA2321="",IF(AY2321&lt;&gt;"","×",""),IF(VLOOKUP(AA2321,カレンダマスタ!$H$66:$I$83,2,FALSE)&lt;&gt;AY2321,"×","OK")))))</f>
        <v/>
      </c>
      <c r="BC2321" s="137" t="str">
        <f>IF(E2321="","",VLOOKUP($E2321,カレンダマスタ!$A$4:$E$381,4,FALSE))</f>
        <v/>
      </c>
      <c r="BD2321" s="126" t="str">
        <f>IF(AC2321="社員","",IF(AG2321=0,"",IF(AD2321="NSTC",IF(COUNTIF(カレンダマスタ!$Q$5:$Q$32,G2321)=1,"OK","×"),
IF(AD2321="NS本社",IF(COUNTIF(カレンダマスタ!$T$5:$T$32,G2321)=1,"OK","×"),IF(COUNTIF(カレンダマスタ!$R$5:$R$32,G2321)=1,"OK","×")))))</f>
        <v/>
      </c>
      <c r="BE2321" s="126" t="str">
        <f>IF(AC2321="社員","",IF(G2321="","",IF(R2321&lt;&gt;"","",IF(AF2321="CS","OK",IF(VLOOKUP(E2321,カレンダマスタ!$A$5:$D$381,4,FALSE)&gt;0,"",IF(OR(G2321*24&gt;10.84,H2321*24&lt;14.5)=TRUE,"×","OK"))))))</f>
        <v/>
      </c>
      <c r="BF2321" s="126" t="str">
        <f t="shared" si="737"/>
        <v/>
      </c>
      <c r="BG2321" s="126" t="str">
        <f t="shared" si="750"/>
        <v/>
      </c>
      <c r="BI2321" s="130" t="str">
        <f t="shared" si="751"/>
        <v/>
      </c>
    </row>
    <row r="2322" spans="2:61">
      <c r="B2322" s="111"/>
      <c r="C2322" s="536"/>
      <c r="D2322" s="128"/>
      <c r="E2322" s="583"/>
      <c r="F2322" s="128"/>
      <c r="G2322" s="588"/>
      <c r="H2322" s="588"/>
      <c r="I2322" s="130"/>
      <c r="J2322" s="139"/>
      <c r="K2322" s="131"/>
      <c r="L2322" s="132"/>
      <c r="M2322" s="132"/>
      <c r="N2322" s="141"/>
      <c r="O2322" s="139"/>
      <c r="P2322" s="139"/>
      <c r="Q2322" s="139"/>
      <c r="R2322" s="133"/>
      <c r="S2322" s="134"/>
      <c r="T2322" s="434"/>
      <c r="U2322" s="429"/>
      <c r="V2322" s="429" t="str">
        <f t="shared" si="744"/>
        <v/>
      </c>
      <c r="W2322" s="298"/>
      <c r="X2322" s="129" t="str">
        <f t="shared" si="745"/>
        <v/>
      </c>
      <c r="Y2322" s="129" t="str">
        <f t="shared" si="746"/>
        <v/>
      </c>
      <c r="Z2322" s="129" t="str">
        <f t="shared" si="747"/>
        <v/>
      </c>
      <c r="AA2322" s="133" t="str">
        <f t="shared" si="739"/>
        <v/>
      </c>
      <c r="AC2322" s="186" t="str">
        <f>AC2306</f>
        <v/>
      </c>
      <c r="AD2322" s="187" t="str">
        <f>AD2306</f>
        <v/>
      </c>
      <c r="AE2322" s="187" t="str">
        <f>AE2306</f>
        <v/>
      </c>
      <c r="AF2322" s="187" t="str">
        <f>AF2306</f>
        <v/>
      </c>
      <c r="AG2322" s="204">
        <f t="shared" si="748"/>
        <v>0</v>
      </c>
      <c r="AI2322" s="135" t="str">
        <f>IF(月報!G2322&lt;&gt;"",月報!G2322,"")</f>
        <v/>
      </c>
      <c r="AJ2322" s="126" t="str">
        <f>IF(月報!W2322&lt;&gt;"",月報!W2322*24,"")</f>
        <v/>
      </c>
      <c r="AK2322" s="126" t="str">
        <f>IF(月報!P2322&lt;&gt;"",月報!P2322,"")</f>
        <v/>
      </c>
      <c r="AL2322" s="126" t="str">
        <f>IF(月報!Q2322&lt;&gt;"",IF(月報!Q2322="平日残","",月報!Q2322),"")</f>
        <v/>
      </c>
      <c r="AM2322" s="126"/>
      <c r="AN2322" s="126" t="str">
        <f t="shared" si="752"/>
        <v/>
      </c>
      <c r="AO2322" s="126" t="str">
        <f>IF($E2322="","",VLOOKUP($E2322,カレンダマスタ!$A$5:$E$381,5,FALSE))</f>
        <v/>
      </c>
      <c r="AQ2322" s="196" t="str">
        <f>IF(G2322="","",IF(VLOOKUP(E2322,カレンダマスタ!$A$5:$D$381,4,FALSE)=0,"",1))</f>
        <v/>
      </c>
      <c r="AR2322" s="136" t="str">
        <f>IF($G2322="","",IF($AD2322="NSTC",INDEX(カレンダマスタ!$I$26:$O$31,MATCH($G2322,カレンダマスタ!$H$26:$H$31,1),MATCH($H2322,カレンダマスタ!$I$25:$O$25,1)),
IF($AD2322="CS本社",INDEX(カレンダマスタ!$I$36:$O$41,MATCH($G2322,カレンダマスタ!$H$36:$H$41,1),MATCH($H2322,カレンダマスタ!$I$35:$O$35,1)),
IF($AD2322="NS本社",INDEX(カレンダマスタ!$I$94:$O$99,MATCH($G2322,カレンダマスタ!$H$95:$H$100,1),MATCH($H2322,カレンダマスタ!$I$93:$O$93,1)),
IF($AD2322="ODC",INDEX(カレンダマスタ!$I$46:$O$51,MATCH($G2322,カレンダマスタ!$H$46:$H$51,1),MATCH($H2322,カレンダマスタ!$I$45:$O$45,1)),
IF($AD2322="NS東京TC",INDEX(カレンダマスタ!$I$56:$O$61,MATCH($G2322,カレンダマスタ!$H$56:$H$61,1),MATCH($H2322,カレンダマスタ!$I$55:$O$55,1)),""))))))</f>
        <v/>
      </c>
      <c r="AS2322" s="126" t="str">
        <f t="shared" si="749"/>
        <v/>
      </c>
      <c r="AU2322" s="137" t="str">
        <f>IF(E2322="","",VLOOKUP($E2322,カレンダマスタ!$A$4:$E$381,4,FALSE))</f>
        <v/>
      </c>
      <c r="AV2322" s="137" t="str">
        <f t="shared" si="740"/>
        <v/>
      </c>
      <c r="AW2322" s="137" t="str">
        <f t="shared" si="741"/>
        <v/>
      </c>
      <c r="AX2322" s="138" t="str">
        <f t="shared" si="742"/>
        <v/>
      </c>
      <c r="AY2322" s="138" t="str">
        <f t="shared" si="743"/>
        <v/>
      </c>
      <c r="AZ2322" s="130" t="str">
        <f>IF(AX2322&amp;AW2322="勤怠未設定","×",IF(AV2322="勤怠修正","×",IF(AC2322="外注","",IF(AA2322="",IF(AY2322&lt;&gt;"","×",""),IF(VLOOKUP(AA2322,カレンダマスタ!$H$66:$I$83,2,FALSE)&lt;&gt;AY2322,"×","OK")))))</f>
        <v/>
      </c>
      <c r="BC2322" s="137" t="str">
        <f>IF(E2322="","",VLOOKUP($E2322,カレンダマスタ!$A$4:$E$381,4,FALSE))</f>
        <v/>
      </c>
      <c r="BD2322" s="126" t="str">
        <f>IF(AC2322="社員","",IF(AG2322=0,"",IF(AD2322="NSTC",IF(COUNTIF(カレンダマスタ!$Q$5:$Q$32,G2322)=1,"OK","×"),
IF(AD2322="NS本社",IF(COUNTIF(カレンダマスタ!$T$5:$T$32,G2322)=1,"OK","×"),IF(COUNTIF(カレンダマスタ!$R$5:$R$32,G2322)=1,"OK","×")))))</f>
        <v/>
      </c>
      <c r="BE2322" s="126" t="str">
        <f>IF(AC2322="社員","",IF(G2322="","",IF(R2322&lt;&gt;"","",IF(AF2322="CS","OK",IF(VLOOKUP(E2322,カレンダマスタ!$A$5:$D$381,4,FALSE)&gt;0,"",IF(OR(G2322*24&gt;10.84,H2322*24&lt;14.5)=TRUE,"×","OK"))))))</f>
        <v/>
      </c>
      <c r="BF2322" s="126" t="str">
        <f t="shared" ref="BF2322:BF2385" si="753">IF(AC2322="外注",AN2322,IF(G2322="",IF(AJ2322="","","週報未入力"),IF(AJ2322="","TW未入力","")))</f>
        <v/>
      </c>
      <c r="BG2322" s="126" t="str">
        <f t="shared" si="750"/>
        <v/>
      </c>
      <c r="BI2322" s="130" t="str">
        <f t="shared" si="751"/>
        <v/>
      </c>
    </row>
    <row r="2323" spans="2:61">
      <c r="B2323" s="111"/>
      <c r="C2323" s="536"/>
      <c r="D2323" s="128"/>
      <c r="E2323" s="583"/>
      <c r="F2323" s="128"/>
      <c r="G2323" s="588"/>
      <c r="H2323" s="588"/>
      <c r="I2323" s="130"/>
      <c r="J2323" s="139"/>
      <c r="K2323" s="131"/>
      <c r="L2323" s="132"/>
      <c r="M2323" s="132"/>
      <c r="N2323" s="141"/>
      <c r="O2323" s="139"/>
      <c r="P2323" s="139"/>
      <c r="Q2323" s="139"/>
      <c r="R2323" s="133"/>
      <c r="S2323" s="134"/>
      <c r="T2323" s="434"/>
      <c r="U2323" s="429"/>
      <c r="V2323" s="429" t="str">
        <f t="shared" si="744"/>
        <v/>
      </c>
      <c r="W2323" s="298"/>
      <c r="X2323" s="129" t="str">
        <f t="shared" si="745"/>
        <v/>
      </c>
      <c r="Y2323" s="129" t="str">
        <f t="shared" si="746"/>
        <v/>
      </c>
      <c r="Z2323" s="129" t="str">
        <f t="shared" si="747"/>
        <v/>
      </c>
      <c r="AA2323" s="133" t="str">
        <f t="shared" si="739"/>
        <v/>
      </c>
      <c r="AC2323" s="186" t="str">
        <f>AC2306</f>
        <v/>
      </c>
      <c r="AD2323" s="187" t="str">
        <f>AD2306</f>
        <v/>
      </c>
      <c r="AE2323" s="187" t="str">
        <f>AE2306</f>
        <v/>
      </c>
      <c r="AF2323" s="187" t="str">
        <f>AF2306</f>
        <v/>
      </c>
      <c r="AG2323" s="204">
        <f t="shared" si="748"/>
        <v>0</v>
      </c>
      <c r="AI2323" s="140" t="str">
        <f>IF(月報!G2323&lt;&gt;"",月報!G2323,"")</f>
        <v/>
      </c>
      <c r="AJ2323" s="126" t="str">
        <f>IF(月報!W2323&lt;&gt;"",月報!W2323*24,"")</f>
        <v/>
      </c>
      <c r="AK2323" s="126" t="str">
        <f>IF(月報!P2323&lt;&gt;"",月報!P2323,"")</f>
        <v/>
      </c>
      <c r="AL2323" s="126" t="str">
        <f>IF(月報!Q2323&lt;&gt;"",IF(月報!Q2323="平日残","",月報!Q2323),"")</f>
        <v/>
      </c>
      <c r="AM2323" s="126"/>
      <c r="AN2323" s="126" t="str">
        <f t="shared" si="752"/>
        <v/>
      </c>
      <c r="AO2323" s="126" t="str">
        <f>IF($E2323="","",VLOOKUP($E2323,カレンダマスタ!$A$5:$E$381,5,FALSE))</f>
        <v/>
      </c>
      <c r="AQ2323" s="196" t="str">
        <f>IF(G2323="","",IF(VLOOKUP(E2323,カレンダマスタ!$A$5:$D$381,4,FALSE)=0,"",1))</f>
        <v/>
      </c>
      <c r="AR2323" s="136" t="str">
        <f>IF($G2323="","",IF($AD2323="NSTC",INDEX(カレンダマスタ!$I$26:$O$31,MATCH($G2323,カレンダマスタ!$H$26:$H$31,1),MATCH($H2323,カレンダマスタ!$I$25:$O$25,1)),
IF($AD2323="CS本社",INDEX(カレンダマスタ!$I$36:$O$41,MATCH($G2323,カレンダマスタ!$H$36:$H$41,1),MATCH($H2323,カレンダマスタ!$I$35:$O$35,1)),
IF($AD2323="NS本社",INDEX(カレンダマスタ!$I$94:$O$99,MATCH($G2323,カレンダマスタ!$H$95:$H$100,1),MATCH($H2323,カレンダマスタ!$I$93:$O$93,1)),
IF($AD2323="ODC",INDEX(カレンダマスタ!$I$46:$O$51,MATCH($G2323,カレンダマスタ!$H$46:$H$51,1),MATCH($H2323,カレンダマスタ!$I$45:$O$45,1)),
IF($AD2323="NS東京TC",INDEX(カレンダマスタ!$I$56:$O$61,MATCH($G2323,カレンダマスタ!$H$56:$H$61,1),MATCH($H2323,カレンダマスタ!$I$55:$O$55,1)),""))))))</f>
        <v/>
      </c>
      <c r="AS2323" s="126" t="str">
        <f t="shared" si="749"/>
        <v/>
      </c>
      <c r="AU2323" s="137" t="str">
        <f>IF(E2323="","",VLOOKUP($E2323,カレンダマスタ!$A$4:$E$381,4,FALSE))</f>
        <v/>
      </c>
      <c r="AV2323" s="137" t="str">
        <f t="shared" si="740"/>
        <v/>
      </c>
      <c r="AW2323" s="137" t="str">
        <f t="shared" si="741"/>
        <v/>
      </c>
      <c r="AX2323" s="138" t="str">
        <f t="shared" si="742"/>
        <v/>
      </c>
      <c r="AY2323" s="138" t="str">
        <f t="shared" si="743"/>
        <v/>
      </c>
      <c r="AZ2323" s="130" t="str">
        <f>IF(AX2323&amp;AW2323="勤怠未設定","×",IF(AV2323="勤怠修正","×",IF(AC2323="外注","",IF(AA2323="",IF(AY2323&lt;&gt;"","×",""),IF(VLOOKUP(AA2323,カレンダマスタ!$H$66:$I$83,2,FALSE)&lt;&gt;AY2323,"×","OK")))))</f>
        <v/>
      </c>
      <c r="BC2323" s="137" t="str">
        <f>IF(E2323="","",VLOOKUP($E2323,カレンダマスタ!$A$4:$E$381,4,FALSE))</f>
        <v/>
      </c>
      <c r="BD2323" s="126" t="str">
        <f>IF(AC2323="社員","",IF(AG2323=0,"",IF(AD2323="NSTC",IF(COUNTIF(カレンダマスタ!$Q$5:$Q$32,G2323)=1,"OK","×"),
IF(AD2323="NS本社",IF(COUNTIF(カレンダマスタ!$T$5:$T$32,G2323)=1,"OK","×"),IF(COUNTIF(カレンダマスタ!$R$5:$R$32,G2323)=1,"OK","×")))))</f>
        <v/>
      </c>
      <c r="BE2323" s="126" t="str">
        <f>IF(AC2323="社員","",IF(G2323="","",IF(R2323&lt;&gt;"","",IF(AF2323="CS","OK",IF(VLOOKUP(E2323,カレンダマスタ!$A$5:$D$381,4,FALSE)&gt;0,"",IF(OR(G2323*24&gt;10.84,H2323*24&lt;14.5)=TRUE,"×","OK"))))))</f>
        <v/>
      </c>
      <c r="BF2323" s="126" t="str">
        <f t="shared" si="753"/>
        <v/>
      </c>
      <c r="BG2323" s="126" t="str">
        <f t="shared" si="750"/>
        <v/>
      </c>
      <c r="BI2323" s="130" t="str">
        <f t="shared" si="751"/>
        <v/>
      </c>
    </row>
    <row r="2324" spans="2:61">
      <c r="B2324" s="111"/>
      <c r="C2324" s="536"/>
      <c r="D2324" s="128"/>
      <c r="E2324" s="583"/>
      <c r="F2324" s="128"/>
      <c r="G2324" s="588"/>
      <c r="H2324" s="588"/>
      <c r="I2324" s="130"/>
      <c r="J2324" s="139"/>
      <c r="K2324" s="131"/>
      <c r="L2324" s="132"/>
      <c r="M2324" s="132"/>
      <c r="N2324" s="141"/>
      <c r="O2324" s="139"/>
      <c r="P2324" s="139"/>
      <c r="Q2324" s="139"/>
      <c r="R2324" s="133"/>
      <c r="S2324" s="134"/>
      <c r="T2324" s="434"/>
      <c r="U2324" s="429"/>
      <c r="V2324" s="429" t="str">
        <f t="shared" si="744"/>
        <v/>
      </c>
      <c r="W2324" s="298"/>
      <c r="X2324" s="129" t="str">
        <f t="shared" si="745"/>
        <v/>
      </c>
      <c r="Y2324" s="129" t="str">
        <f t="shared" si="746"/>
        <v/>
      </c>
      <c r="Z2324" s="129" t="str">
        <f t="shared" si="747"/>
        <v/>
      </c>
      <c r="AA2324" s="133" t="str">
        <f t="shared" si="739"/>
        <v/>
      </c>
      <c r="AC2324" s="186" t="str">
        <f>AC2306</f>
        <v/>
      </c>
      <c r="AD2324" s="187" t="str">
        <f>AD2306</f>
        <v/>
      </c>
      <c r="AE2324" s="187" t="str">
        <f>AE2306</f>
        <v/>
      </c>
      <c r="AF2324" s="187" t="str">
        <f>AF2306</f>
        <v/>
      </c>
      <c r="AG2324" s="204">
        <f t="shared" si="748"/>
        <v>0</v>
      </c>
      <c r="AI2324" s="140" t="str">
        <f>IF(月報!G2324&lt;&gt;"",月報!G2324,"")</f>
        <v/>
      </c>
      <c r="AJ2324" s="126" t="str">
        <f>IF(月報!W2324&lt;&gt;"",月報!W2324*24,"")</f>
        <v/>
      </c>
      <c r="AK2324" s="126" t="str">
        <f>IF(月報!P2324&lt;&gt;"",月報!P2324,"")</f>
        <v/>
      </c>
      <c r="AL2324" s="126" t="str">
        <f>IF(月報!Q2324&lt;&gt;"",IF(月報!Q2324="平日残","",月報!Q2324),"")</f>
        <v/>
      </c>
      <c r="AM2324" s="126"/>
      <c r="AN2324" s="126" t="str">
        <f t="shared" si="752"/>
        <v/>
      </c>
      <c r="AO2324" s="126" t="str">
        <f>IF($E2324="","",VLOOKUP($E2324,カレンダマスタ!$A$5:$E$381,5,FALSE))</f>
        <v/>
      </c>
      <c r="AQ2324" s="196" t="str">
        <f>IF(G2324="","",IF(VLOOKUP(E2324,カレンダマスタ!$A$5:$D$381,4,FALSE)=0,"",1))</f>
        <v/>
      </c>
      <c r="AR2324" s="136" t="str">
        <f>IF($G2324="","",IF($AD2324="NSTC",INDEX(カレンダマスタ!$I$26:$O$31,MATCH($G2324,カレンダマスタ!$H$26:$H$31,1),MATCH($H2324,カレンダマスタ!$I$25:$O$25,1)),
IF($AD2324="CS本社",INDEX(カレンダマスタ!$I$36:$O$41,MATCH($G2324,カレンダマスタ!$H$36:$H$41,1),MATCH($H2324,カレンダマスタ!$I$35:$O$35,1)),
IF($AD2324="NS本社",INDEX(カレンダマスタ!$I$94:$O$99,MATCH($G2324,カレンダマスタ!$H$95:$H$100,1),MATCH($H2324,カレンダマスタ!$I$93:$O$93,1)),
IF($AD2324="ODC",INDEX(カレンダマスタ!$I$46:$O$51,MATCH($G2324,カレンダマスタ!$H$46:$H$51,1),MATCH($H2324,カレンダマスタ!$I$45:$O$45,1)),
IF($AD2324="NS東京TC",INDEX(カレンダマスタ!$I$56:$O$61,MATCH($G2324,カレンダマスタ!$H$56:$H$61,1),MATCH($H2324,カレンダマスタ!$I$55:$O$55,1)),""))))))</f>
        <v/>
      </c>
      <c r="AS2324" s="126" t="str">
        <f t="shared" si="749"/>
        <v/>
      </c>
      <c r="AU2324" s="137" t="str">
        <f>IF(E2324="","",VLOOKUP($E2324,カレンダマスタ!$A$4:$E$381,4,FALSE))</f>
        <v/>
      </c>
      <c r="AV2324" s="137" t="str">
        <f t="shared" si="740"/>
        <v/>
      </c>
      <c r="AW2324" s="137" t="str">
        <f t="shared" si="741"/>
        <v/>
      </c>
      <c r="AX2324" s="138" t="str">
        <f t="shared" si="742"/>
        <v/>
      </c>
      <c r="AY2324" s="138" t="str">
        <f t="shared" si="743"/>
        <v/>
      </c>
      <c r="AZ2324" s="130" t="str">
        <f>IF(AX2324&amp;AW2324="勤怠未設定","×",IF(AV2324="勤怠修正","×",IF(AC2324="外注","",IF(AA2324="",IF(AY2324&lt;&gt;"","×",""),IF(VLOOKUP(AA2324,カレンダマスタ!$H$66:$I$83,2,FALSE)&lt;&gt;AY2324,"×","OK")))))</f>
        <v/>
      </c>
      <c r="BC2324" s="137" t="str">
        <f>IF(E2324="","",VLOOKUP($E2324,カレンダマスタ!$A$4:$E$381,4,FALSE))</f>
        <v/>
      </c>
      <c r="BD2324" s="126" t="str">
        <f>IF(AC2324="社員","",IF(AG2324=0,"",IF(AD2324="NSTC",IF(COUNTIF(カレンダマスタ!$Q$5:$Q$32,G2324)=1,"OK","×"),
IF(AD2324="NS本社",IF(COUNTIF(カレンダマスタ!$T$5:$T$32,G2324)=1,"OK","×"),IF(COUNTIF(カレンダマスタ!$R$5:$R$32,G2324)=1,"OK","×")))))</f>
        <v/>
      </c>
      <c r="BE2324" s="126" t="str">
        <f>IF(AC2324="社員","",IF(G2324="","",IF(R2324&lt;&gt;"","",IF(AF2324="CS","OK",IF(VLOOKUP(E2324,カレンダマスタ!$A$5:$D$381,4,FALSE)&gt;0,"",IF(OR(G2324*24&gt;10.84,H2324*24&lt;14.5)=TRUE,"×","OK"))))))</f>
        <v/>
      </c>
      <c r="BF2324" s="126" t="str">
        <f t="shared" si="753"/>
        <v/>
      </c>
      <c r="BG2324" s="126" t="str">
        <f t="shared" si="750"/>
        <v/>
      </c>
      <c r="BI2324" s="130" t="str">
        <f t="shared" si="751"/>
        <v/>
      </c>
    </row>
    <row r="2325" spans="2:61">
      <c r="B2325" s="111"/>
      <c r="C2325" s="536"/>
      <c r="D2325" s="128"/>
      <c r="E2325" s="583"/>
      <c r="F2325" s="128"/>
      <c r="G2325" s="588"/>
      <c r="H2325" s="588"/>
      <c r="I2325" s="130"/>
      <c r="J2325" s="139"/>
      <c r="K2325" s="131"/>
      <c r="L2325" s="132"/>
      <c r="M2325" s="132"/>
      <c r="N2325" s="141"/>
      <c r="O2325" s="139"/>
      <c r="P2325" s="139"/>
      <c r="Q2325" s="139"/>
      <c r="R2325" s="133"/>
      <c r="S2325" s="134"/>
      <c r="T2325" s="434"/>
      <c r="U2325" s="429"/>
      <c r="V2325" s="429" t="str">
        <f t="shared" si="744"/>
        <v/>
      </c>
      <c r="W2325" s="298"/>
      <c r="X2325" s="129" t="str">
        <f t="shared" si="745"/>
        <v/>
      </c>
      <c r="Y2325" s="129" t="str">
        <f t="shared" si="746"/>
        <v/>
      </c>
      <c r="Z2325" s="129" t="str">
        <f t="shared" si="747"/>
        <v/>
      </c>
      <c r="AA2325" s="133" t="str">
        <f t="shared" si="739"/>
        <v/>
      </c>
      <c r="AC2325" s="186" t="str">
        <f>AC2306</f>
        <v/>
      </c>
      <c r="AD2325" s="187" t="str">
        <f>AD2306</f>
        <v/>
      </c>
      <c r="AE2325" s="187" t="str">
        <f>AE2306</f>
        <v/>
      </c>
      <c r="AF2325" s="187" t="str">
        <f>AF2306</f>
        <v/>
      </c>
      <c r="AG2325" s="204">
        <f t="shared" si="748"/>
        <v>0</v>
      </c>
      <c r="AI2325" s="140" t="str">
        <f>IF(月報!G2325&lt;&gt;"",月報!G2325,"")</f>
        <v/>
      </c>
      <c r="AJ2325" s="126" t="str">
        <f>IF(月報!W2325&lt;&gt;"",月報!W2325*24,"")</f>
        <v/>
      </c>
      <c r="AK2325" s="126" t="str">
        <f>IF(月報!P2325&lt;&gt;"",月報!P2325,"")</f>
        <v/>
      </c>
      <c r="AL2325" s="126" t="str">
        <f>IF(月報!Q2325&lt;&gt;"",IF(月報!Q2325="平日残","",月報!Q2325),"")</f>
        <v/>
      </c>
      <c r="AM2325" s="126"/>
      <c r="AN2325" s="126" t="str">
        <f t="shared" si="752"/>
        <v/>
      </c>
      <c r="AO2325" s="126" t="str">
        <f>IF($E2325="","",VLOOKUP($E2325,カレンダマスタ!$A$5:$E$381,5,FALSE))</f>
        <v/>
      </c>
      <c r="AQ2325" s="196" t="str">
        <f>IF(G2325="","",IF(VLOOKUP(E2325,カレンダマスタ!$A$5:$D$381,4,FALSE)=0,"",1))</f>
        <v/>
      </c>
      <c r="AR2325" s="136" t="str">
        <f>IF($G2325="","",IF($AD2325="NSTC",INDEX(カレンダマスタ!$I$26:$O$31,MATCH($G2325,カレンダマスタ!$H$26:$H$31,1),MATCH($H2325,カレンダマスタ!$I$25:$O$25,1)),
IF($AD2325="CS本社",INDEX(カレンダマスタ!$I$36:$O$41,MATCH($G2325,カレンダマスタ!$H$36:$H$41,1),MATCH($H2325,カレンダマスタ!$I$35:$O$35,1)),
IF($AD2325="NS本社",INDEX(カレンダマスタ!$I$94:$O$99,MATCH($G2325,カレンダマスタ!$H$95:$H$100,1),MATCH($H2325,カレンダマスタ!$I$93:$O$93,1)),
IF($AD2325="ODC",INDEX(カレンダマスタ!$I$46:$O$51,MATCH($G2325,カレンダマスタ!$H$46:$H$51,1),MATCH($H2325,カレンダマスタ!$I$45:$O$45,1)),
IF($AD2325="NS東京TC",INDEX(カレンダマスタ!$I$56:$O$61,MATCH($G2325,カレンダマスタ!$H$56:$H$61,1),MATCH($H2325,カレンダマスタ!$I$55:$O$55,1)),""))))))</f>
        <v/>
      </c>
      <c r="AS2325" s="126" t="str">
        <f t="shared" si="749"/>
        <v/>
      </c>
      <c r="AU2325" s="137" t="str">
        <f>IF(E2325="","",VLOOKUP($E2325,カレンダマスタ!$A$4:$E$381,4,FALSE))</f>
        <v/>
      </c>
      <c r="AV2325" s="137" t="str">
        <f t="shared" si="740"/>
        <v/>
      </c>
      <c r="AW2325" s="137" t="str">
        <f t="shared" si="741"/>
        <v/>
      </c>
      <c r="AX2325" s="138" t="str">
        <f t="shared" si="742"/>
        <v/>
      </c>
      <c r="AY2325" s="138" t="str">
        <f t="shared" si="743"/>
        <v/>
      </c>
      <c r="AZ2325" s="130" t="str">
        <f>IF(AX2325&amp;AW2325="勤怠未設定","×",IF(AV2325="勤怠修正","×",IF(AC2325="外注","",IF(AA2325="",IF(AY2325&lt;&gt;"","×",""),IF(VLOOKUP(AA2325,カレンダマスタ!$H$66:$I$83,2,FALSE)&lt;&gt;AY2325,"×","OK")))))</f>
        <v/>
      </c>
      <c r="BC2325" s="137" t="str">
        <f>IF(E2325="","",VLOOKUP($E2325,カレンダマスタ!$A$4:$E$381,4,FALSE))</f>
        <v/>
      </c>
      <c r="BD2325" s="126" t="str">
        <f>IF(AC2325="社員","",IF(AG2325=0,"",IF(AD2325="NSTC",IF(COUNTIF(カレンダマスタ!$Q$5:$Q$32,G2325)=1,"OK","×"),
IF(AD2325="NS本社",IF(COUNTIF(カレンダマスタ!$T$5:$T$32,G2325)=1,"OK","×"),IF(COUNTIF(カレンダマスタ!$R$5:$R$32,G2325)=1,"OK","×")))))</f>
        <v/>
      </c>
      <c r="BE2325" s="126" t="str">
        <f>IF(AC2325="社員","",IF(G2325="","",IF(R2325&lt;&gt;"","",IF(AF2325="CS","OK",IF(VLOOKUP(E2325,カレンダマスタ!$A$5:$D$381,4,FALSE)&gt;0,"",IF(OR(G2325*24&gt;10.84,H2325*24&lt;14.5)=TRUE,"×","OK"))))))</f>
        <v/>
      </c>
      <c r="BF2325" s="126" t="str">
        <f t="shared" si="753"/>
        <v/>
      </c>
      <c r="BG2325" s="126" t="str">
        <f t="shared" si="750"/>
        <v/>
      </c>
      <c r="BI2325" s="130" t="str">
        <f t="shared" si="751"/>
        <v/>
      </c>
    </row>
    <row r="2326" spans="2:61">
      <c r="B2326" s="111"/>
      <c r="C2326" s="537"/>
      <c r="D2326" s="142"/>
      <c r="E2326" s="584"/>
      <c r="F2326" s="142"/>
      <c r="G2326" s="589"/>
      <c r="H2326" s="589"/>
      <c r="I2326" s="144"/>
      <c r="J2326" s="148"/>
      <c r="K2326" s="145"/>
      <c r="L2326" s="146"/>
      <c r="M2326" s="146"/>
      <c r="N2326" s="147"/>
      <c r="O2326" s="148"/>
      <c r="P2326" s="148"/>
      <c r="Q2326" s="148"/>
      <c r="R2326" s="149"/>
      <c r="S2326" s="156"/>
      <c r="T2326" s="435"/>
      <c r="U2326" s="430"/>
      <c r="V2326" s="430" t="str">
        <f t="shared" si="744"/>
        <v/>
      </c>
      <c r="W2326" s="298"/>
      <c r="X2326" s="143" t="str">
        <f t="shared" si="745"/>
        <v/>
      </c>
      <c r="Y2326" s="143" t="str">
        <f t="shared" si="746"/>
        <v/>
      </c>
      <c r="Z2326" s="143" t="str">
        <f t="shared" si="747"/>
        <v/>
      </c>
      <c r="AA2326" s="149" t="str">
        <f t="shared" si="739"/>
        <v/>
      </c>
      <c r="AC2326" s="188" t="str">
        <f>AC2306</f>
        <v/>
      </c>
      <c r="AD2326" s="189" t="str">
        <f>AD2306</f>
        <v/>
      </c>
      <c r="AE2326" s="189" t="str">
        <f>AE2306</f>
        <v/>
      </c>
      <c r="AF2326" s="189" t="str">
        <f>AF2306</f>
        <v/>
      </c>
      <c r="AG2326" s="205">
        <f t="shared" si="748"/>
        <v>0</v>
      </c>
      <c r="AI2326" s="157" t="str">
        <f>IF(月報!G2326&lt;&gt;"",月報!G2326,"")</f>
        <v/>
      </c>
      <c r="AJ2326" s="151" t="str">
        <f>IF(月報!W2326&lt;&gt;"",月報!W2326*24,"")</f>
        <v/>
      </c>
      <c r="AK2326" s="151" t="str">
        <f>IF(月報!P2326&lt;&gt;"",月報!P2326,"")</f>
        <v/>
      </c>
      <c r="AL2326" s="151" t="str">
        <f>IF(月報!Q2326&lt;&gt;"",IF(月報!Q2326="平日残","",月報!Q2326),"")</f>
        <v/>
      </c>
      <c r="AM2326" s="151"/>
      <c r="AN2326" s="151" t="str">
        <f t="shared" si="752"/>
        <v/>
      </c>
      <c r="AO2326" s="151" t="str">
        <f>IF($E2326="","",VLOOKUP($E2326,カレンダマスタ!$A$5:$E$381,5,FALSE))</f>
        <v/>
      </c>
      <c r="AQ2326" s="197" t="str">
        <f>IF(G2326="","",IF(VLOOKUP(E2326,カレンダマスタ!$A$5:$D$381,4,FALSE)=0,"",1))</f>
        <v/>
      </c>
      <c r="AR2326" s="152" t="str">
        <f>IF($G2326="","",IF($AD2326="NSTC",INDEX(カレンダマスタ!$I$26:$O$31,MATCH($G2326,カレンダマスタ!$H$26:$H$31,1),MATCH($H2326,カレンダマスタ!$I$25:$O$25,1)),
IF($AD2326="CS本社",INDEX(カレンダマスタ!$I$36:$O$41,MATCH($G2326,カレンダマスタ!$H$36:$H$41,1),MATCH($H2326,カレンダマスタ!$I$35:$O$35,1)),
IF($AD2326="NS本社",INDEX(カレンダマスタ!$I$94:$O$99,MATCH($G2326,カレンダマスタ!$H$95:$H$100,1),MATCH($H2326,カレンダマスタ!$I$93:$O$93,1)),
IF($AD2326="ODC",INDEX(カレンダマスタ!$I$46:$O$51,MATCH($G2326,カレンダマスタ!$H$46:$H$51,1),MATCH($H2326,カレンダマスタ!$I$45:$O$45,1)),
IF($AD2326="NS東京TC",INDEX(カレンダマスタ!$I$56:$O$61,MATCH($G2326,カレンダマスタ!$H$56:$H$61,1),MATCH($H2326,カレンダマスタ!$I$55:$O$55,1)),""))))))</f>
        <v/>
      </c>
      <c r="AS2326" s="151" t="str">
        <f t="shared" si="749"/>
        <v/>
      </c>
      <c r="AU2326" s="153" t="str">
        <f>IF(E2326="","",VLOOKUP($E2326,カレンダマスタ!$A$4:$E$381,4,FALSE))</f>
        <v/>
      </c>
      <c r="AV2326" s="153" t="str">
        <f t="shared" si="740"/>
        <v/>
      </c>
      <c r="AW2326" s="153" t="str">
        <f t="shared" si="741"/>
        <v/>
      </c>
      <c r="AX2326" s="154" t="str">
        <f t="shared" si="742"/>
        <v/>
      </c>
      <c r="AY2326" s="154" t="str">
        <f t="shared" si="743"/>
        <v/>
      </c>
      <c r="AZ2326" s="144" t="str">
        <f>IF(AX2326&amp;AW2326="勤怠未設定","×",IF(AV2326="勤怠修正","×",IF(AC2326="外注","",IF(AA2326="",IF(AY2326&lt;&gt;"","×",""),IF(VLOOKUP(AA2326,カレンダマスタ!$H$66:$I$83,2,FALSE)&lt;&gt;AY2326,"×","OK")))))</f>
        <v/>
      </c>
      <c r="BC2326" s="153" t="str">
        <f>IF(E2326="","",VLOOKUP($E2326,カレンダマスタ!$A$4:$E$381,4,FALSE))</f>
        <v/>
      </c>
      <c r="BD2326" s="151" t="str">
        <f>IF(AC2326="社員","",IF(AG2326=0,"",IF(AD2326="NSTC",IF(COUNTIF(カレンダマスタ!$Q$5:$Q$32,G2326)=1,"OK","×"),
IF(AD2326="NS本社",IF(COUNTIF(カレンダマスタ!$T$5:$T$32,G2326)=1,"OK","×"),IF(COUNTIF(カレンダマスタ!$R$5:$R$32,G2326)=1,"OK","×")))))</f>
        <v/>
      </c>
      <c r="BE2326" s="151" t="str">
        <f>IF(AC2326="社員","",IF(G2326="","",IF(R2326&lt;&gt;"","",IF(AF2326="CS","OK",IF(VLOOKUP(E2326,カレンダマスタ!$A$5:$D$381,4,FALSE)&gt;0,"",IF(OR(G2326*24&gt;10.84,H2326*24&lt;14.5)=TRUE,"×","OK"))))))</f>
        <v/>
      </c>
      <c r="BF2326" s="151" t="str">
        <f t="shared" si="753"/>
        <v/>
      </c>
      <c r="BG2326" s="151" t="str">
        <f t="shared" si="750"/>
        <v/>
      </c>
      <c r="BI2326" s="144" t="str">
        <f t="shared" si="751"/>
        <v/>
      </c>
    </row>
    <row r="2327" spans="2:61">
      <c r="B2327" s="111"/>
      <c r="C2327" s="535"/>
      <c r="D2327" s="112"/>
      <c r="E2327" s="582"/>
      <c r="F2327" s="112"/>
      <c r="G2327" s="587"/>
      <c r="H2327" s="587"/>
      <c r="I2327" s="114"/>
      <c r="J2327" s="118"/>
      <c r="K2327" s="115"/>
      <c r="L2327" s="116"/>
      <c r="M2327" s="116"/>
      <c r="N2327" s="117"/>
      <c r="O2327" s="118"/>
      <c r="P2327" s="118"/>
      <c r="Q2327" s="118"/>
      <c r="R2327" s="119"/>
      <c r="S2327" s="120"/>
      <c r="T2327" s="433"/>
      <c r="U2327" s="431">
        <f>SUM(T2327:T2333)</f>
        <v>0</v>
      </c>
      <c r="V2327" s="431" t="str">
        <f t="shared" si="744"/>
        <v/>
      </c>
      <c r="W2327" s="298"/>
      <c r="X2327" s="113" t="str">
        <f t="shared" si="745"/>
        <v/>
      </c>
      <c r="Y2327" s="113" t="str">
        <f t="shared" si="746"/>
        <v/>
      </c>
      <c r="Z2327" s="113" t="str">
        <f t="shared" si="747"/>
        <v/>
      </c>
      <c r="AA2327" s="119" t="str">
        <f t="shared" si="739"/>
        <v/>
      </c>
      <c r="AC2327" s="190" t="str">
        <f>AC2306</f>
        <v/>
      </c>
      <c r="AD2327" s="191" t="str">
        <f>AD2306</f>
        <v/>
      </c>
      <c r="AE2327" s="191" t="str">
        <f>AE2306</f>
        <v/>
      </c>
      <c r="AF2327" s="191" t="str">
        <f>AF2306</f>
        <v/>
      </c>
      <c r="AG2327" s="206">
        <f t="shared" si="748"/>
        <v>0</v>
      </c>
      <c r="AI2327" s="158" t="str">
        <f>IF(月報!G2327&lt;&gt;"",月報!G2327,"")</f>
        <v/>
      </c>
      <c r="AJ2327" s="122" t="str">
        <f>IF(月報!W2327&lt;&gt;"",月報!W2327*24,"")</f>
        <v/>
      </c>
      <c r="AK2327" s="122" t="str">
        <f>IF(月報!P2327&lt;&gt;"",月報!P2327,"")</f>
        <v/>
      </c>
      <c r="AL2327" s="122" t="str">
        <f>IF(月報!Q2327&lt;&gt;"",IF(月報!Q2327="平日残","",月報!Q2327),"")</f>
        <v/>
      </c>
      <c r="AM2327" s="122"/>
      <c r="AN2327" s="122" t="str">
        <f t="shared" si="752"/>
        <v/>
      </c>
      <c r="AO2327" s="122" t="str">
        <f>IF($E2327="","",VLOOKUP($E2327,カレンダマスタ!$A$5:$E$381,5,FALSE))</f>
        <v/>
      </c>
      <c r="AQ2327" s="195" t="str">
        <f>IF(G2327="","",IF(VLOOKUP(E2327,カレンダマスタ!$A$5:$D$381,4,FALSE)=0,"",1))</f>
        <v/>
      </c>
      <c r="AR2327" s="123" t="str">
        <f>IF($G2327="","",IF($AD2327="NSTC",INDEX(カレンダマスタ!$I$26:$O$31,MATCH($G2327,カレンダマスタ!$H$26:$H$31,1),MATCH($H2327,カレンダマスタ!$I$25:$O$25,1)),
IF($AD2327="CS本社",INDEX(カレンダマスタ!$I$36:$O$41,MATCH($G2327,カレンダマスタ!$H$36:$H$41,1),MATCH($H2327,カレンダマスタ!$I$35:$O$35,1)),
IF($AD2327="NS本社",INDEX(カレンダマスタ!$I$94:$O$99,MATCH($G2327,カレンダマスタ!$H$95:$H$100,1),MATCH($H2327,カレンダマスタ!$I$93:$O$93,1)),
IF($AD2327="ODC",INDEX(カレンダマスタ!$I$46:$O$51,MATCH($G2327,カレンダマスタ!$H$46:$H$51,1),MATCH($H2327,カレンダマスタ!$I$45:$O$45,1)),
IF($AD2327="NS東京TC",INDEX(カレンダマスタ!$I$56:$O$61,MATCH($G2327,カレンダマスタ!$H$56:$H$61,1),MATCH($H2327,カレンダマスタ!$I$55:$O$55,1)),""))))))</f>
        <v/>
      </c>
      <c r="AS2327" s="122" t="str">
        <f t="shared" si="749"/>
        <v/>
      </c>
      <c r="AU2327" s="124" t="str">
        <f>IF(E2327="","",VLOOKUP($E2327,カレンダマスタ!$A$4:$E$381,4,FALSE))</f>
        <v/>
      </c>
      <c r="AV2327" s="124" t="str">
        <f t="shared" si="740"/>
        <v/>
      </c>
      <c r="AW2327" s="124" t="str">
        <f t="shared" si="741"/>
        <v/>
      </c>
      <c r="AX2327" s="125" t="str">
        <f t="shared" si="742"/>
        <v/>
      </c>
      <c r="AY2327" s="125" t="str">
        <f t="shared" si="743"/>
        <v/>
      </c>
      <c r="AZ2327" s="114" t="str">
        <f>IF(AX2327&amp;AW2327="勤怠未設定","×",IF(AV2327="勤怠修正","×",IF(AC2327="外注","",IF(AA2327="",IF(AY2327&lt;&gt;"","×",""),IF(VLOOKUP(AA2327,カレンダマスタ!$H$66:$I$83,2,FALSE)&lt;&gt;AY2327,"×","OK")))))</f>
        <v/>
      </c>
      <c r="BC2327" s="124" t="str">
        <f>IF(E2327="","",VLOOKUP($E2327,カレンダマスタ!$A$4:$E$381,4,FALSE))</f>
        <v/>
      </c>
      <c r="BD2327" s="122" t="str">
        <f>IF(AC2327="社員","",IF(AG2327=0,"",IF(AD2327="NSTC",IF(COUNTIF(カレンダマスタ!$Q$5:$Q$32,G2327)=1,"OK","×"),
IF(AD2327="NS本社",IF(COUNTIF(カレンダマスタ!$T$5:$T$32,G2327)=1,"OK","×"),IF(COUNTIF(カレンダマスタ!$R$5:$R$32,G2327)=1,"OK","×")))))</f>
        <v/>
      </c>
      <c r="BE2327" s="122" t="str">
        <f>IF(AC2327="社員","",IF(G2327="","",IF(R2327&lt;&gt;"","",IF(AF2327="CS","OK",IF(VLOOKUP(E2327,カレンダマスタ!$A$5:$D$381,4,FALSE)&gt;0,"",IF(OR(G2327*24&gt;10.84,H2327*24&lt;14.5)=TRUE,"×","OK"))))))</f>
        <v/>
      </c>
      <c r="BF2327" s="122" t="str">
        <f t="shared" si="753"/>
        <v/>
      </c>
      <c r="BG2327" s="122" t="str">
        <f t="shared" si="750"/>
        <v/>
      </c>
      <c r="BI2327" s="114" t="str">
        <f t="shared" si="751"/>
        <v/>
      </c>
    </row>
    <row r="2328" spans="2:61">
      <c r="B2328" s="111"/>
      <c r="C2328" s="536"/>
      <c r="D2328" s="128"/>
      <c r="E2328" s="583"/>
      <c r="F2328" s="128"/>
      <c r="G2328" s="588"/>
      <c r="H2328" s="588"/>
      <c r="I2328" s="130"/>
      <c r="J2328" s="139"/>
      <c r="K2328" s="131"/>
      <c r="L2328" s="132"/>
      <c r="M2328" s="132"/>
      <c r="N2328" s="141"/>
      <c r="O2328" s="139"/>
      <c r="P2328" s="139"/>
      <c r="Q2328" s="139"/>
      <c r="R2328" s="133"/>
      <c r="S2328" s="134"/>
      <c r="T2328" s="434"/>
      <c r="U2328" s="429"/>
      <c r="V2328" s="429" t="str">
        <f t="shared" si="744"/>
        <v/>
      </c>
      <c r="W2328" s="298"/>
      <c r="X2328" s="129" t="str">
        <f t="shared" si="745"/>
        <v/>
      </c>
      <c r="Y2328" s="129" t="str">
        <f t="shared" si="746"/>
        <v/>
      </c>
      <c r="Z2328" s="129" t="str">
        <f t="shared" si="747"/>
        <v/>
      </c>
      <c r="AA2328" s="133" t="str">
        <f t="shared" si="739"/>
        <v/>
      </c>
      <c r="AC2328" s="186" t="str">
        <f>AC2306</f>
        <v/>
      </c>
      <c r="AD2328" s="187" t="str">
        <f>AD2306</f>
        <v/>
      </c>
      <c r="AE2328" s="187" t="str">
        <f>AE2306</f>
        <v/>
      </c>
      <c r="AF2328" s="187" t="str">
        <f>AF2306</f>
        <v/>
      </c>
      <c r="AG2328" s="204">
        <f t="shared" si="748"/>
        <v>0</v>
      </c>
      <c r="AI2328" s="135" t="str">
        <f>IF(月報!G2328&lt;&gt;"",月報!G2328,"")</f>
        <v/>
      </c>
      <c r="AJ2328" s="126" t="str">
        <f>IF(月報!W2328&lt;&gt;"",月報!W2328*24,"")</f>
        <v/>
      </c>
      <c r="AK2328" s="126" t="str">
        <f>IF(月報!P2328&lt;&gt;"",月報!P2328,"")</f>
        <v/>
      </c>
      <c r="AL2328" s="126" t="str">
        <f>IF(月報!Q2328&lt;&gt;"",IF(月報!Q2328="平日残","",月報!Q2328),"")</f>
        <v/>
      </c>
      <c r="AM2328" s="126"/>
      <c r="AN2328" s="126" t="str">
        <f t="shared" si="752"/>
        <v/>
      </c>
      <c r="AO2328" s="126" t="str">
        <f>IF($E2328="","",VLOOKUP($E2328,カレンダマスタ!$A$5:$E$381,5,FALSE))</f>
        <v/>
      </c>
      <c r="AQ2328" s="196" t="str">
        <f>IF(G2328="","",IF(VLOOKUP(E2328,カレンダマスタ!$A$5:$D$381,4,FALSE)=0,"",1))</f>
        <v/>
      </c>
      <c r="AR2328" s="136" t="str">
        <f>IF($G2328="","",IF($AD2328="NSTC",INDEX(カレンダマスタ!$I$26:$O$31,MATCH($G2328,カレンダマスタ!$H$26:$H$31,1),MATCH($H2328,カレンダマスタ!$I$25:$O$25,1)),
IF($AD2328="CS本社",INDEX(カレンダマスタ!$I$36:$O$41,MATCH($G2328,カレンダマスタ!$H$36:$H$41,1),MATCH($H2328,カレンダマスタ!$I$35:$O$35,1)),
IF($AD2328="NS本社",INDEX(カレンダマスタ!$I$94:$O$99,MATCH($G2328,カレンダマスタ!$H$95:$H$100,1),MATCH($H2328,カレンダマスタ!$I$93:$O$93,1)),
IF($AD2328="ODC",INDEX(カレンダマスタ!$I$46:$O$51,MATCH($G2328,カレンダマスタ!$H$46:$H$51,1),MATCH($H2328,カレンダマスタ!$I$45:$O$45,1)),
IF($AD2328="NS東京TC",INDEX(カレンダマスタ!$I$56:$O$61,MATCH($G2328,カレンダマスタ!$H$56:$H$61,1),MATCH($H2328,カレンダマスタ!$I$55:$O$55,1)),""))))))</f>
        <v/>
      </c>
      <c r="AS2328" s="126" t="str">
        <f t="shared" si="749"/>
        <v/>
      </c>
      <c r="AU2328" s="137" t="str">
        <f>IF(E2328="","",VLOOKUP($E2328,カレンダマスタ!$A$4:$E$381,4,FALSE))</f>
        <v/>
      </c>
      <c r="AV2328" s="137" t="str">
        <f t="shared" si="740"/>
        <v/>
      </c>
      <c r="AW2328" s="137" t="str">
        <f t="shared" si="741"/>
        <v/>
      </c>
      <c r="AX2328" s="138" t="str">
        <f t="shared" si="742"/>
        <v/>
      </c>
      <c r="AY2328" s="138" t="str">
        <f t="shared" si="743"/>
        <v/>
      </c>
      <c r="AZ2328" s="130" t="str">
        <f>IF(AX2328&amp;AW2328="勤怠未設定","×",IF(AV2328="勤怠修正","×",IF(AC2328="外注","",IF(AA2328="",IF(AY2328&lt;&gt;"","×",""),IF(VLOOKUP(AA2328,カレンダマスタ!$H$66:$I$83,2,FALSE)&lt;&gt;AY2328,"×","OK")))))</f>
        <v/>
      </c>
      <c r="BC2328" s="137" t="str">
        <f>IF(E2328="","",VLOOKUP($E2328,カレンダマスタ!$A$4:$E$381,4,FALSE))</f>
        <v/>
      </c>
      <c r="BD2328" s="126" t="str">
        <f>IF(AC2328="社員","",IF(AG2328=0,"",IF(AD2328="NSTC",IF(COUNTIF(カレンダマスタ!$Q$5:$Q$32,G2328)=1,"OK","×"),
IF(AD2328="NS本社",IF(COUNTIF(カレンダマスタ!$T$5:$T$32,G2328)=1,"OK","×"),IF(COUNTIF(カレンダマスタ!$R$5:$R$32,G2328)=1,"OK","×")))))</f>
        <v/>
      </c>
      <c r="BE2328" s="126" t="str">
        <f>IF(AC2328="社員","",IF(G2328="","",IF(R2328&lt;&gt;"","",IF(AF2328="CS","OK",IF(VLOOKUP(E2328,カレンダマスタ!$A$5:$D$381,4,FALSE)&gt;0,"",IF(OR(G2328*24&gt;10.84,H2328*24&lt;14.5)=TRUE,"×","OK"))))))</f>
        <v/>
      </c>
      <c r="BF2328" s="126" t="str">
        <f t="shared" si="753"/>
        <v/>
      </c>
      <c r="BG2328" s="126" t="str">
        <f t="shared" si="750"/>
        <v/>
      </c>
      <c r="BI2328" s="130" t="str">
        <f t="shared" si="751"/>
        <v/>
      </c>
    </row>
    <row r="2329" spans="2:61">
      <c r="B2329" s="111"/>
      <c r="C2329" s="536"/>
      <c r="D2329" s="128"/>
      <c r="E2329" s="583"/>
      <c r="F2329" s="128"/>
      <c r="G2329" s="588"/>
      <c r="H2329" s="588"/>
      <c r="I2329" s="130"/>
      <c r="J2329" s="139"/>
      <c r="K2329" s="131"/>
      <c r="L2329" s="132"/>
      <c r="M2329" s="132"/>
      <c r="N2329" s="141"/>
      <c r="O2329" s="139"/>
      <c r="P2329" s="139"/>
      <c r="Q2329" s="139"/>
      <c r="R2329" s="133"/>
      <c r="S2329" s="134"/>
      <c r="T2329" s="434"/>
      <c r="U2329" s="429"/>
      <c r="V2329" s="429" t="str">
        <f t="shared" si="744"/>
        <v/>
      </c>
      <c r="W2329" s="298"/>
      <c r="X2329" s="129" t="str">
        <f t="shared" si="745"/>
        <v/>
      </c>
      <c r="Y2329" s="129" t="str">
        <f t="shared" si="746"/>
        <v/>
      </c>
      <c r="Z2329" s="129" t="str">
        <f t="shared" si="747"/>
        <v/>
      </c>
      <c r="AA2329" s="133" t="str">
        <f t="shared" si="739"/>
        <v/>
      </c>
      <c r="AC2329" s="186" t="str">
        <f>AC2306</f>
        <v/>
      </c>
      <c r="AD2329" s="187" t="str">
        <f>AD2306</f>
        <v/>
      </c>
      <c r="AE2329" s="187" t="str">
        <f>AE2306</f>
        <v/>
      </c>
      <c r="AF2329" s="187" t="str">
        <f>AF2306</f>
        <v/>
      </c>
      <c r="AG2329" s="204">
        <f t="shared" si="748"/>
        <v>0</v>
      </c>
      <c r="AI2329" s="135" t="str">
        <f>IF(月報!G2329&lt;&gt;"",月報!G2329,"")</f>
        <v/>
      </c>
      <c r="AJ2329" s="126" t="str">
        <f>IF(月報!W2329&lt;&gt;"",月報!W2329*24,"")</f>
        <v/>
      </c>
      <c r="AK2329" s="126" t="str">
        <f>IF(月報!P2329&lt;&gt;"",月報!P2329,"")</f>
        <v/>
      </c>
      <c r="AL2329" s="126" t="str">
        <f>IF(月報!Q2329&lt;&gt;"",IF(月報!Q2329="平日残","",月報!Q2329),"")</f>
        <v/>
      </c>
      <c r="AM2329" s="126"/>
      <c r="AN2329" s="126" t="str">
        <f t="shared" si="752"/>
        <v/>
      </c>
      <c r="AO2329" s="126" t="str">
        <f>IF($E2329="","",VLOOKUP($E2329,カレンダマスタ!$A$5:$E$381,5,FALSE))</f>
        <v/>
      </c>
      <c r="AQ2329" s="196" t="str">
        <f>IF(G2329="","",IF(VLOOKUP(E2329,カレンダマスタ!$A$5:$D$381,4,FALSE)=0,"",1))</f>
        <v/>
      </c>
      <c r="AR2329" s="136" t="str">
        <f>IF($G2329="","",IF($AD2329="NSTC",INDEX(カレンダマスタ!$I$26:$O$31,MATCH($G2329,カレンダマスタ!$H$26:$H$31,1),MATCH($H2329,カレンダマスタ!$I$25:$O$25,1)),
IF($AD2329="CS本社",INDEX(カレンダマスタ!$I$36:$O$41,MATCH($G2329,カレンダマスタ!$H$36:$H$41,1),MATCH($H2329,カレンダマスタ!$I$35:$O$35,1)),
IF($AD2329="NS本社",INDEX(カレンダマスタ!$I$94:$O$99,MATCH($G2329,カレンダマスタ!$H$95:$H$100,1),MATCH($H2329,カレンダマスタ!$I$93:$O$93,1)),
IF($AD2329="ODC",INDEX(カレンダマスタ!$I$46:$O$51,MATCH($G2329,カレンダマスタ!$H$46:$H$51,1),MATCH($H2329,カレンダマスタ!$I$45:$O$45,1)),
IF($AD2329="NS東京TC",INDEX(カレンダマスタ!$I$56:$O$61,MATCH($G2329,カレンダマスタ!$H$56:$H$61,1),MATCH($H2329,カレンダマスタ!$I$55:$O$55,1)),""))))))</f>
        <v/>
      </c>
      <c r="AS2329" s="126" t="str">
        <f t="shared" si="749"/>
        <v/>
      </c>
      <c r="AU2329" s="137" t="str">
        <f>IF(E2329="","",VLOOKUP($E2329,カレンダマスタ!$A$4:$E$381,4,FALSE))</f>
        <v/>
      </c>
      <c r="AV2329" s="137" t="str">
        <f t="shared" si="740"/>
        <v/>
      </c>
      <c r="AW2329" s="137" t="str">
        <f t="shared" si="741"/>
        <v/>
      </c>
      <c r="AX2329" s="138" t="str">
        <f t="shared" si="742"/>
        <v/>
      </c>
      <c r="AY2329" s="138" t="str">
        <f t="shared" si="743"/>
        <v/>
      </c>
      <c r="AZ2329" s="130" t="str">
        <f>IF(AX2329&amp;AW2329="勤怠未設定","×",IF(AV2329="勤怠修正","×",IF(AC2329="外注","",IF(AA2329="",IF(AY2329&lt;&gt;"","×",""),IF(VLOOKUP(AA2329,カレンダマスタ!$H$66:$I$83,2,FALSE)&lt;&gt;AY2329,"×","OK")))))</f>
        <v/>
      </c>
      <c r="BC2329" s="137" t="str">
        <f>IF(E2329="","",VLOOKUP($E2329,カレンダマスタ!$A$4:$E$381,4,FALSE))</f>
        <v/>
      </c>
      <c r="BD2329" s="126" t="str">
        <f>IF(AC2329="社員","",IF(AG2329=0,"",IF(AD2329="NSTC",IF(COUNTIF(カレンダマスタ!$Q$5:$Q$32,G2329)=1,"OK","×"),
IF(AD2329="NS本社",IF(COUNTIF(カレンダマスタ!$T$5:$T$32,G2329)=1,"OK","×"),IF(COUNTIF(カレンダマスタ!$R$5:$R$32,G2329)=1,"OK","×")))))</f>
        <v/>
      </c>
      <c r="BE2329" s="126" t="str">
        <f>IF(AC2329="社員","",IF(G2329="","",IF(R2329&lt;&gt;"","",IF(AF2329="CS","OK",IF(VLOOKUP(E2329,カレンダマスタ!$A$5:$D$381,4,FALSE)&gt;0,"",IF(OR(G2329*24&gt;10.84,H2329*24&lt;14.5)=TRUE,"×","OK"))))))</f>
        <v/>
      </c>
      <c r="BF2329" s="126" t="str">
        <f t="shared" si="753"/>
        <v/>
      </c>
      <c r="BG2329" s="126" t="str">
        <f t="shared" si="750"/>
        <v/>
      </c>
      <c r="BI2329" s="130" t="str">
        <f t="shared" si="751"/>
        <v/>
      </c>
    </row>
    <row r="2330" spans="2:61">
      <c r="B2330" s="111"/>
      <c r="C2330" s="536"/>
      <c r="D2330" s="128"/>
      <c r="E2330" s="583"/>
      <c r="F2330" s="128"/>
      <c r="G2330" s="588"/>
      <c r="H2330" s="588"/>
      <c r="I2330" s="130"/>
      <c r="J2330" s="139"/>
      <c r="K2330" s="131"/>
      <c r="L2330" s="132"/>
      <c r="M2330" s="132"/>
      <c r="N2330" s="141"/>
      <c r="O2330" s="139"/>
      <c r="P2330" s="139"/>
      <c r="Q2330" s="139"/>
      <c r="R2330" s="133"/>
      <c r="S2330" s="134"/>
      <c r="T2330" s="434"/>
      <c r="U2330" s="429"/>
      <c r="V2330" s="429" t="str">
        <f t="shared" si="744"/>
        <v/>
      </c>
      <c r="W2330" s="298"/>
      <c r="X2330" s="129" t="str">
        <f t="shared" si="745"/>
        <v/>
      </c>
      <c r="Y2330" s="129" t="str">
        <f t="shared" si="746"/>
        <v/>
      </c>
      <c r="Z2330" s="129" t="str">
        <f t="shared" si="747"/>
        <v/>
      </c>
      <c r="AA2330" s="133" t="str">
        <f t="shared" si="739"/>
        <v/>
      </c>
      <c r="AC2330" s="186" t="str">
        <f>AC2306</f>
        <v/>
      </c>
      <c r="AD2330" s="187" t="str">
        <f>AD2306</f>
        <v/>
      </c>
      <c r="AE2330" s="187" t="str">
        <f>AE2306</f>
        <v/>
      </c>
      <c r="AF2330" s="187" t="str">
        <f>AF2306</f>
        <v/>
      </c>
      <c r="AG2330" s="204">
        <f t="shared" si="748"/>
        <v>0</v>
      </c>
      <c r="AI2330" s="135" t="str">
        <f>IF(月報!G2330&lt;&gt;"",月報!G2330,"")</f>
        <v/>
      </c>
      <c r="AJ2330" s="126" t="str">
        <f>IF(月報!W2330&lt;&gt;"",月報!W2330*24,"")</f>
        <v/>
      </c>
      <c r="AK2330" s="126" t="str">
        <f>IF(月報!P2330&lt;&gt;"",月報!P2330,"")</f>
        <v/>
      </c>
      <c r="AL2330" s="126" t="str">
        <f>IF(月報!Q2330&lt;&gt;"",IF(月報!Q2330="平日残","",月報!Q2330),"")</f>
        <v/>
      </c>
      <c r="AM2330" s="126"/>
      <c r="AN2330" s="126" t="str">
        <f t="shared" si="752"/>
        <v/>
      </c>
      <c r="AO2330" s="126" t="str">
        <f>IF($E2330="","",VLOOKUP($E2330,カレンダマスタ!$A$5:$E$381,5,FALSE))</f>
        <v/>
      </c>
      <c r="AQ2330" s="196" t="str">
        <f>IF(G2330="","",IF(VLOOKUP(E2330,カレンダマスタ!$A$5:$D$381,4,FALSE)=0,"",1))</f>
        <v/>
      </c>
      <c r="AR2330" s="136" t="str">
        <f>IF($G2330="","",IF($AD2330="NSTC",INDEX(カレンダマスタ!$I$26:$O$31,MATCH($G2330,カレンダマスタ!$H$26:$H$31,1),MATCH($H2330,カレンダマスタ!$I$25:$O$25,1)),
IF($AD2330="CS本社",INDEX(カレンダマスタ!$I$36:$O$41,MATCH($G2330,カレンダマスタ!$H$36:$H$41,1),MATCH($H2330,カレンダマスタ!$I$35:$O$35,1)),
IF($AD2330="NS本社",INDEX(カレンダマスタ!$I$94:$O$99,MATCH($G2330,カレンダマスタ!$H$95:$H$100,1),MATCH($H2330,カレンダマスタ!$I$93:$O$93,1)),
IF($AD2330="ODC",INDEX(カレンダマスタ!$I$46:$O$51,MATCH($G2330,カレンダマスタ!$H$46:$H$51,1),MATCH($H2330,カレンダマスタ!$I$45:$O$45,1)),
IF($AD2330="NS東京TC",INDEX(カレンダマスタ!$I$56:$O$61,MATCH($G2330,カレンダマスタ!$H$56:$H$61,1),MATCH($H2330,カレンダマスタ!$I$55:$O$55,1)),""))))))</f>
        <v/>
      </c>
      <c r="AS2330" s="126" t="str">
        <f t="shared" si="749"/>
        <v/>
      </c>
      <c r="AU2330" s="137" t="str">
        <f>IF(E2330="","",VLOOKUP($E2330,カレンダマスタ!$A$4:$E$381,4,FALSE))</f>
        <v/>
      </c>
      <c r="AV2330" s="137" t="str">
        <f t="shared" si="740"/>
        <v/>
      </c>
      <c r="AW2330" s="137" t="str">
        <f t="shared" si="741"/>
        <v/>
      </c>
      <c r="AX2330" s="138" t="str">
        <f t="shared" si="742"/>
        <v/>
      </c>
      <c r="AY2330" s="138" t="str">
        <f t="shared" si="743"/>
        <v/>
      </c>
      <c r="AZ2330" s="130" t="str">
        <f>IF(AX2330&amp;AW2330="勤怠未設定","×",IF(AV2330="勤怠修正","×",IF(AC2330="外注","",IF(AA2330="",IF(AY2330&lt;&gt;"","×",""),IF(VLOOKUP(AA2330,カレンダマスタ!$H$66:$I$83,2,FALSE)&lt;&gt;AY2330,"×","OK")))))</f>
        <v/>
      </c>
      <c r="BC2330" s="137" t="str">
        <f>IF(E2330="","",VLOOKUP($E2330,カレンダマスタ!$A$4:$E$381,4,FALSE))</f>
        <v/>
      </c>
      <c r="BD2330" s="126" t="str">
        <f>IF(AC2330="社員","",IF(AG2330=0,"",IF(AD2330="NSTC",IF(COUNTIF(カレンダマスタ!$Q$5:$Q$32,G2330)=1,"OK","×"),
IF(AD2330="NS本社",IF(COUNTIF(カレンダマスタ!$T$5:$T$32,G2330)=1,"OK","×"),IF(COUNTIF(カレンダマスタ!$R$5:$R$32,G2330)=1,"OK","×")))))</f>
        <v/>
      </c>
      <c r="BE2330" s="126" t="str">
        <f>IF(AC2330="社員","",IF(G2330="","",IF(R2330&lt;&gt;"","",IF(AF2330="CS","OK",IF(VLOOKUP(E2330,カレンダマスタ!$A$5:$D$381,4,FALSE)&gt;0,"",IF(OR(G2330*24&gt;10.84,H2330*24&lt;14.5)=TRUE,"×","OK"))))))</f>
        <v/>
      </c>
      <c r="BF2330" s="126" t="str">
        <f t="shared" si="753"/>
        <v/>
      </c>
      <c r="BG2330" s="126" t="str">
        <f t="shared" si="750"/>
        <v/>
      </c>
      <c r="BI2330" s="130" t="str">
        <f t="shared" si="751"/>
        <v/>
      </c>
    </row>
    <row r="2331" spans="2:61">
      <c r="B2331" s="111"/>
      <c r="C2331" s="536"/>
      <c r="D2331" s="128"/>
      <c r="E2331" s="583"/>
      <c r="F2331" s="128"/>
      <c r="G2331" s="588"/>
      <c r="H2331" s="588"/>
      <c r="I2331" s="130"/>
      <c r="J2331" s="139"/>
      <c r="K2331" s="131"/>
      <c r="L2331" s="132"/>
      <c r="M2331" s="132"/>
      <c r="N2331" s="141"/>
      <c r="O2331" s="139"/>
      <c r="P2331" s="139"/>
      <c r="Q2331" s="139"/>
      <c r="R2331" s="133"/>
      <c r="S2331" s="134"/>
      <c r="T2331" s="434"/>
      <c r="U2331" s="429"/>
      <c r="V2331" s="429" t="str">
        <f t="shared" si="744"/>
        <v/>
      </c>
      <c r="W2331" s="298"/>
      <c r="X2331" s="129" t="str">
        <f t="shared" si="745"/>
        <v/>
      </c>
      <c r="Y2331" s="129" t="str">
        <f t="shared" si="746"/>
        <v/>
      </c>
      <c r="Z2331" s="129" t="str">
        <f t="shared" si="747"/>
        <v/>
      </c>
      <c r="AA2331" s="133" t="str">
        <f t="shared" si="739"/>
        <v/>
      </c>
      <c r="AC2331" s="186" t="str">
        <f>AC2306</f>
        <v/>
      </c>
      <c r="AD2331" s="187" t="str">
        <f>AD2306</f>
        <v/>
      </c>
      <c r="AE2331" s="187" t="str">
        <f>AE2306</f>
        <v/>
      </c>
      <c r="AF2331" s="187" t="str">
        <f>AF2306</f>
        <v/>
      </c>
      <c r="AG2331" s="204">
        <f t="shared" si="748"/>
        <v>0</v>
      </c>
      <c r="AI2331" s="140" t="str">
        <f>IF(月報!G2331&lt;&gt;"",月報!G2331,"")</f>
        <v/>
      </c>
      <c r="AJ2331" s="126" t="str">
        <f>IF(月報!W2331&lt;&gt;"",月報!W2331*24,"")</f>
        <v/>
      </c>
      <c r="AK2331" s="126" t="str">
        <f>IF(月報!P2331&lt;&gt;"",月報!P2331,"")</f>
        <v/>
      </c>
      <c r="AL2331" s="126" t="str">
        <f>IF(月報!Q2331&lt;&gt;"",IF(月報!Q2331="平日残","",月報!Q2331),"")</f>
        <v/>
      </c>
      <c r="AM2331" s="126"/>
      <c r="AN2331" s="126" t="str">
        <f t="shared" si="752"/>
        <v/>
      </c>
      <c r="AO2331" s="126" t="str">
        <f>IF($E2331="","",VLOOKUP($E2331,カレンダマスタ!$A$5:$E$381,5,FALSE))</f>
        <v/>
      </c>
      <c r="AQ2331" s="196" t="str">
        <f>IF(G2331="","",IF(VLOOKUP(E2331,カレンダマスタ!$A$5:$D$381,4,FALSE)=0,"",1))</f>
        <v/>
      </c>
      <c r="AR2331" s="136" t="str">
        <f>IF($G2331="","",IF($AD2331="NSTC",INDEX(カレンダマスタ!$I$26:$O$31,MATCH($G2331,カレンダマスタ!$H$26:$H$31,1),MATCH($H2331,カレンダマスタ!$I$25:$O$25,1)),
IF($AD2331="CS本社",INDEX(カレンダマスタ!$I$36:$O$41,MATCH($G2331,カレンダマスタ!$H$36:$H$41,1),MATCH($H2331,カレンダマスタ!$I$35:$O$35,1)),
IF($AD2331="NS本社",INDEX(カレンダマスタ!$I$94:$O$99,MATCH($G2331,カレンダマスタ!$H$95:$H$100,1),MATCH($H2331,カレンダマスタ!$I$93:$O$93,1)),
IF($AD2331="ODC",INDEX(カレンダマスタ!$I$46:$O$51,MATCH($G2331,カレンダマスタ!$H$46:$H$51,1),MATCH($H2331,カレンダマスタ!$I$45:$O$45,1)),
IF($AD2331="NS東京TC",INDEX(カレンダマスタ!$I$56:$O$61,MATCH($G2331,カレンダマスタ!$H$56:$H$61,1),MATCH($H2331,カレンダマスタ!$I$55:$O$55,1)),""))))))</f>
        <v/>
      </c>
      <c r="AS2331" s="126" t="str">
        <f t="shared" si="749"/>
        <v/>
      </c>
      <c r="AU2331" s="137" t="str">
        <f>IF(E2331="","",VLOOKUP($E2331,カレンダマスタ!$A$4:$E$381,4,FALSE))</f>
        <v/>
      </c>
      <c r="AV2331" s="137" t="str">
        <f t="shared" si="740"/>
        <v/>
      </c>
      <c r="AW2331" s="137" t="str">
        <f t="shared" si="741"/>
        <v/>
      </c>
      <c r="AX2331" s="138" t="str">
        <f t="shared" si="742"/>
        <v/>
      </c>
      <c r="AY2331" s="138" t="str">
        <f t="shared" si="743"/>
        <v/>
      </c>
      <c r="AZ2331" s="130" t="str">
        <f>IF(AX2331&amp;AW2331="勤怠未設定","×",IF(AV2331="勤怠修正","×",IF(AC2331="外注","",IF(AA2331="",IF(AY2331&lt;&gt;"","×",""),IF(VLOOKUP(AA2331,カレンダマスタ!$H$66:$I$83,2,FALSE)&lt;&gt;AY2331,"×","OK")))))</f>
        <v/>
      </c>
      <c r="BC2331" s="137" t="str">
        <f>IF(E2331="","",VLOOKUP($E2331,カレンダマスタ!$A$4:$E$381,4,FALSE))</f>
        <v/>
      </c>
      <c r="BD2331" s="126" t="str">
        <f>IF(AC2331="社員","",IF(AG2331=0,"",IF(AD2331="NSTC",IF(COUNTIF(カレンダマスタ!$Q$5:$Q$32,G2331)=1,"OK","×"),
IF(AD2331="NS本社",IF(COUNTIF(カレンダマスタ!$T$5:$T$32,G2331)=1,"OK","×"),IF(COUNTIF(カレンダマスタ!$R$5:$R$32,G2331)=1,"OK","×")))))</f>
        <v/>
      </c>
      <c r="BE2331" s="126" t="str">
        <f>IF(AC2331="社員","",IF(G2331="","",IF(R2331&lt;&gt;"","",IF(AF2331="CS","OK",IF(VLOOKUP(E2331,カレンダマスタ!$A$5:$D$381,4,FALSE)&gt;0,"",IF(OR(G2331*24&gt;10.84,H2331*24&lt;14.5)=TRUE,"×","OK"))))))</f>
        <v/>
      </c>
      <c r="BF2331" s="126" t="str">
        <f t="shared" si="753"/>
        <v/>
      </c>
      <c r="BG2331" s="126" t="str">
        <f t="shared" si="750"/>
        <v/>
      </c>
      <c r="BI2331" s="130" t="str">
        <f t="shared" si="751"/>
        <v/>
      </c>
    </row>
    <row r="2332" spans="2:61">
      <c r="B2332" s="111"/>
      <c r="C2332" s="536"/>
      <c r="D2332" s="128"/>
      <c r="E2332" s="583"/>
      <c r="F2332" s="128"/>
      <c r="G2332" s="588"/>
      <c r="H2332" s="588"/>
      <c r="I2332" s="130"/>
      <c r="J2332" s="139"/>
      <c r="K2332" s="131"/>
      <c r="L2332" s="132"/>
      <c r="M2332" s="132"/>
      <c r="N2332" s="141"/>
      <c r="O2332" s="139"/>
      <c r="P2332" s="139"/>
      <c r="Q2332" s="139"/>
      <c r="R2332" s="133"/>
      <c r="S2332" s="134"/>
      <c r="T2332" s="434"/>
      <c r="U2332" s="429"/>
      <c r="V2332" s="429" t="str">
        <f t="shared" si="744"/>
        <v/>
      </c>
      <c r="W2332" s="298"/>
      <c r="X2332" s="129" t="str">
        <f t="shared" si="745"/>
        <v/>
      </c>
      <c r="Y2332" s="129" t="str">
        <f t="shared" si="746"/>
        <v/>
      </c>
      <c r="Z2332" s="129" t="str">
        <f t="shared" si="747"/>
        <v/>
      </c>
      <c r="AA2332" s="133" t="str">
        <f t="shared" si="739"/>
        <v/>
      </c>
      <c r="AC2332" s="186" t="str">
        <f>AC2306</f>
        <v/>
      </c>
      <c r="AD2332" s="187" t="str">
        <f>AD2306</f>
        <v/>
      </c>
      <c r="AE2332" s="187" t="str">
        <f>AE2306</f>
        <v/>
      </c>
      <c r="AF2332" s="187" t="str">
        <f>AF2306</f>
        <v/>
      </c>
      <c r="AG2332" s="204">
        <f t="shared" si="748"/>
        <v>0</v>
      </c>
      <c r="AI2332" s="140" t="str">
        <f>IF(月報!G2332&lt;&gt;"",月報!G2332,"")</f>
        <v/>
      </c>
      <c r="AJ2332" s="126" t="str">
        <f>IF(月報!W2332&lt;&gt;"",月報!W2332*24,"")</f>
        <v/>
      </c>
      <c r="AK2332" s="126" t="str">
        <f>IF(月報!P2332&lt;&gt;"",月報!P2332,"")</f>
        <v/>
      </c>
      <c r="AL2332" s="126" t="str">
        <f>IF(月報!Q2332&lt;&gt;"",IF(月報!Q2332="平日残","",月報!Q2332),"")</f>
        <v/>
      </c>
      <c r="AM2332" s="126"/>
      <c r="AN2332" s="126" t="str">
        <f t="shared" si="752"/>
        <v/>
      </c>
      <c r="AO2332" s="126" t="str">
        <f>IF($E2332="","",VLOOKUP($E2332,カレンダマスタ!$A$5:$E$381,5,FALSE))</f>
        <v/>
      </c>
      <c r="AQ2332" s="196" t="str">
        <f>IF(G2332="","",IF(VLOOKUP(E2332,カレンダマスタ!$A$5:$D$381,4,FALSE)=0,"",1))</f>
        <v/>
      </c>
      <c r="AR2332" s="136" t="str">
        <f>IF($G2332="","",IF($AD2332="NSTC",INDEX(カレンダマスタ!$I$26:$O$31,MATCH($G2332,カレンダマスタ!$H$26:$H$31,1),MATCH($H2332,カレンダマスタ!$I$25:$O$25,1)),
IF($AD2332="CS本社",INDEX(カレンダマスタ!$I$36:$O$41,MATCH($G2332,カレンダマスタ!$H$36:$H$41,1),MATCH($H2332,カレンダマスタ!$I$35:$O$35,1)),
IF($AD2332="NS本社",INDEX(カレンダマスタ!$I$94:$O$99,MATCH($G2332,カレンダマスタ!$H$95:$H$100,1),MATCH($H2332,カレンダマスタ!$I$93:$O$93,1)),
IF($AD2332="ODC",INDEX(カレンダマスタ!$I$46:$O$51,MATCH($G2332,カレンダマスタ!$H$46:$H$51,1),MATCH($H2332,カレンダマスタ!$I$45:$O$45,1)),
IF($AD2332="NS東京TC",INDEX(カレンダマスタ!$I$56:$O$61,MATCH($G2332,カレンダマスタ!$H$56:$H$61,1),MATCH($H2332,カレンダマスタ!$I$55:$O$55,1)),""))))))</f>
        <v/>
      </c>
      <c r="AS2332" s="126" t="str">
        <f t="shared" si="749"/>
        <v/>
      </c>
      <c r="AU2332" s="137" t="str">
        <f>IF(E2332="","",VLOOKUP($E2332,カレンダマスタ!$A$4:$E$381,4,FALSE))</f>
        <v/>
      </c>
      <c r="AV2332" s="137" t="str">
        <f t="shared" si="740"/>
        <v/>
      </c>
      <c r="AW2332" s="137" t="str">
        <f t="shared" si="741"/>
        <v/>
      </c>
      <c r="AX2332" s="138" t="str">
        <f t="shared" si="742"/>
        <v/>
      </c>
      <c r="AY2332" s="138" t="str">
        <f t="shared" si="743"/>
        <v/>
      </c>
      <c r="AZ2332" s="130" t="str">
        <f>IF(AX2332&amp;AW2332="勤怠未設定","×",IF(AV2332="勤怠修正","×",IF(AC2332="外注","",IF(AA2332="",IF(AY2332&lt;&gt;"","×",""),IF(VLOOKUP(AA2332,カレンダマスタ!$H$66:$I$83,2,FALSE)&lt;&gt;AY2332,"×","OK")))))</f>
        <v/>
      </c>
      <c r="BC2332" s="137" t="str">
        <f>IF(E2332="","",VLOOKUP($E2332,カレンダマスタ!$A$4:$E$381,4,FALSE))</f>
        <v/>
      </c>
      <c r="BD2332" s="126" t="str">
        <f>IF(AC2332="社員","",IF(AG2332=0,"",IF(AD2332="NSTC",IF(COUNTIF(カレンダマスタ!$Q$5:$Q$32,G2332)=1,"OK","×"),
IF(AD2332="NS本社",IF(COUNTIF(カレンダマスタ!$T$5:$T$32,G2332)=1,"OK","×"),IF(COUNTIF(カレンダマスタ!$R$5:$R$32,G2332)=1,"OK","×")))))</f>
        <v/>
      </c>
      <c r="BE2332" s="126" t="str">
        <f>IF(AC2332="社員","",IF(G2332="","",IF(R2332&lt;&gt;"","",IF(AF2332="CS","OK",IF(VLOOKUP(E2332,カレンダマスタ!$A$5:$D$381,4,FALSE)&gt;0,"",IF(OR(G2332*24&gt;10.84,H2332*24&lt;14.5)=TRUE,"×","OK"))))))</f>
        <v/>
      </c>
      <c r="BF2332" s="126" t="str">
        <f t="shared" si="753"/>
        <v/>
      </c>
      <c r="BG2332" s="126" t="str">
        <f t="shared" si="750"/>
        <v/>
      </c>
      <c r="BI2332" s="130" t="str">
        <f t="shared" si="751"/>
        <v/>
      </c>
    </row>
    <row r="2333" spans="2:61">
      <c r="B2333" s="111"/>
      <c r="C2333" s="537"/>
      <c r="D2333" s="142"/>
      <c r="E2333" s="584"/>
      <c r="F2333" s="142"/>
      <c r="G2333" s="589"/>
      <c r="H2333" s="589"/>
      <c r="I2333" s="144"/>
      <c r="J2333" s="148"/>
      <c r="K2333" s="145"/>
      <c r="L2333" s="146"/>
      <c r="M2333" s="146"/>
      <c r="N2333" s="147"/>
      <c r="O2333" s="148"/>
      <c r="P2333" s="148"/>
      <c r="Q2333" s="148"/>
      <c r="R2333" s="149"/>
      <c r="S2333" s="156"/>
      <c r="T2333" s="435"/>
      <c r="U2333" s="430"/>
      <c r="V2333" s="430" t="str">
        <f t="shared" si="744"/>
        <v/>
      </c>
      <c r="W2333" s="298"/>
      <c r="X2333" s="143" t="str">
        <f t="shared" si="745"/>
        <v/>
      </c>
      <c r="Y2333" s="143" t="str">
        <f t="shared" si="746"/>
        <v/>
      </c>
      <c r="Z2333" s="143" t="str">
        <f t="shared" si="747"/>
        <v/>
      </c>
      <c r="AA2333" s="149" t="str">
        <f t="shared" si="739"/>
        <v/>
      </c>
      <c r="AC2333" s="188" t="str">
        <f>AC2306</f>
        <v/>
      </c>
      <c r="AD2333" s="189" t="str">
        <f>AD2306</f>
        <v/>
      </c>
      <c r="AE2333" s="189" t="str">
        <f>AE2306</f>
        <v/>
      </c>
      <c r="AF2333" s="189" t="str">
        <f>AF2306</f>
        <v/>
      </c>
      <c r="AG2333" s="205">
        <f t="shared" si="748"/>
        <v>0</v>
      </c>
      <c r="AI2333" s="157" t="str">
        <f>IF(月報!G2333&lt;&gt;"",月報!G2333,"")</f>
        <v/>
      </c>
      <c r="AJ2333" s="151" t="str">
        <f>IF(月報!W2333&lt;&gt;"",月報!W2333*24,"")</f>
        <v/>
      </c>
      <c r="AK2333" s="151" t="str">
        <f>IF(月報!P2333&lt;&gt;"",月報!P2333,"")</f>
        <v/>
      </c>
      <c r="AL2333" s="151" t="str">
        <f>IF(月報!Q2333&lt;&gt;"",IF(月報!Q2333="平日残","",月報!Q2333),"")</f>
        <v/>
      </c>
      <c r="AM2333" s="151"/>
      <c r="AN2333" s="151" t="str">
        <f t="shared" si="752"/>
        <v/>
      </c>
      <c r="AO2333" s="151" t="str">
        <f>IF($E2333="","",VLOOKUP($E2333,カレンダマスタ!$A$5:$E$381,5,FALSE))</f>
        <v/>
      </c>
      <c r="AQ2333" s="197" t="str">
        <f>IF(G2333="","",IF(VLOOKUP(E2333,カレンダマスタ!$A$5:$D$381,4,FALSE)=0,"",1))</f>
        <v/>
      </c>
      <c r="AR2333" s="152" t="str">
        <f>IF($G2333="","",IF($AD2333="NSTC",INDEX(カレンダマスタ!$I$26:$O$31,MATCH($G2333,カレンダマスタ!$H$26:$H$31,1),MATCH($H2333,カレンダマスタ!$I$25:$O$25,1)),
IF($AD2333="CS本社",INDEX(カレンダマスタ!$I$36:$O$41,MATCH($G2333,カレンダマスタ!$H$36:$H$41,1),MATCH($H2333,カレンダマスタ!$I$35:$O$35,1)),
IF($AD2333="NS本社",INDEX(カレンダマスタ!$I$94:$O$99,MATCH($G2333,カレンダマスタ!$H$95:$H$100,1),MATCH($H2333,カレンダマスタ!$I$93:$O$93,1)),
IF($AD2333="ODC",INDEX(カレンダマスタ!$I$46:$O$51,MATCH($G2333,カレンダマスタ!$H$46:$H$51,1),MATCH($H2333,カレンダマスタ!$I$45:$O$45,1)),
IF($AD2333="NS東京TC",INDEX(カレンダマスタ!$I$56:$O$61,MATCH($G2333,カレンダマスタ!$H$56:$H$61,1),MATCH($H2333,カレンダマスタ!$I$55:$O$55,1)),""))))))</f>
        <v/>
      </c>
      <c r="AS2333" s="151" t="str">
        <f t="shared" si="749"/>
        <v/>
      </c>
      <c r="AU2333" s="153" t="str">
        <f>IF(E2333="","",VLOOKUP($E2333,カレンダマスタ!$A$4:$E$381,4,FALSE))</f>
        <v/>
      </c>
      <c r="AV2333" s="153" t="str">
        <f t="shared" si="740"/>
        <v/>
      </c>
      <c r="AW2333" s="153" t="str">
        <f t="shared" si="741"/>
        <v/>
      </c>
      <c r="AX2333" s="154" t="str">
        <f t="shared" si="742"/>
        <v/>
      </c>
      <c r="AY2333" s="154" t="str">
        <f t="shared" si="743"/>
        <v/>
      </c>
      <c r="AZ2333" s="144" t="str">
        <f>IF(AX2333&amp;AW2333="勤怠未設定","×",IF(AV2333="勤怠修正","×",IF(AC2333="外注","",IF(AA2333="",IF(AY2333&lt;&gt;"","×",""),IF(VLOOKUP(AA2333,カレンダマスタ!$H$66:$I$83,2,FALSE)&lt;&gt;AY2333,"×","OK")))))</f>
        <v/>
      </c>
      <c r="BC2333" s="153" t="str">
        <f>IF(E2333="","",VLOOKUP($E2333,カレンダマスタ!$A$4:$E$381,4,FALSE))</f>
        <v/>
      </c>
      <c r="BD2333" s="151" t="str">
        <f>IF(AC2333="社員","",IF(AG2333=0,"",IF(AD2333="NSTC",IF(COUNTIF(カレンダマスタ!$Q$5:$Q$32,G2333)=1,"OK","×"),
IF(AD2333="NS本社",IF(COUNTIF(カレンダマスタ!$T$5:$T$32,G2333)=1,"OK","×"),IF(COUNTIF(カレンダマスタ!$R$5:$R$32,G2333)=1,"OK","×")))))</f>
        <v/>
      </c>
      <c r="BE2333" s="151" t="str">
        <f>IF(AC2333="社員","",IF(G2333="","",IF(R2333&lt;&gt;"","",IF(AF2333="CS","OK",IF(VLOOKUP(E2333,カレンダマスタ!$A$5:$D$381,4,FALSE)&gt;0,"",IF(OR(G2333*24&gt;10.84,H2333*24&lt;14.5)=TRUE,"×","OK"))))))</f>
        <v/>
      </c>
      <c r="BF2333" s="151" t="str">
        <f t="shared" si="753"/>
        <v/>
      </c>
      <c r="BG2333" s="151" t="str">
        <f t="shared" si="750"/>
        <v/>
      </c>
      <c r="BI2333" s="144" t="str">
        <f t="shared" si="751"/>
        <v/>
      </c>
    </row>
    <row r="2334" spans="2:61">
      <c r="B2334" s="111"/>
      <c r="C2334" s="535"/>
      <c r="D2334" s="112"/>
      <c r="E2334" s="582"/>
      <c r="F2334" s="112"/>
      <c r="G2334" s="587"/>
      <c r="H2334" s="587"/>
      <c r="I2334" s="114"/>
      <c r="J2334" s="118"/>
      <c r="K2334" s="115"/>
      <c r="L2334" s="116"/>
      <c r="M2334" s="116"/>
      <c r="N2334" s="117"/>
      <c r="O2334" s="118"/>
      <c r="P2334" s="118"/>
      <c r="Q2334" s="118"/>
      <c r="R2334" s="119"/>
      <c r="S2334" s="120"/>
      <c r="T2334" s="433"/>
      <c r="U2334" s="431">
        <f>SUM(T2334:T2350)</f>
        <v>0</v>
      </c>
      <c r="V2334" s="431" t="str">
        <f t="shared" si="744"/>
        <v/>
      </c>
      <c r="W2334" s="298"/>
      <c r="X2334" s="113" t="str">
        <f t="shared" si="745"/>
        <v/>
      </c>
      <c r="Y2334" s="113" t="str">
        <f t="shared" si="746"/>
        <v/>
      </c>
      <c r="Z2334" s="113" t="str">
        <f t="shared" si="747"/>
        <v/>
      </c>
      <c r="AA2334" s="119" t="str">
        <f t="shared" si="739"/>
        <v/>
      </c>
      <c r="AC2334" s="190" t="str">
        <f>AC2306</f>
        <v/>
      </c>
      <c r="AD2334" s="191" t="str">
        <f>AD2306</f>
        <v/>
      </c>
      <c r="AE2334" s="191" t="str">
        <f>AE2306</f>
        <v/>
      </c>
      <c r="AF2334" s="191" t="str">
        <f>AF2306</f>
        <v/>
      </c>
      <c r="AG2334" s="206">
        <f t="shared" si="748"/>
        <v>0</v>
      </c>
      <c r="AI2334" s="159" t="str">
        <f>IF(月報!G2334&lt;&gt;"",月報!G2334,"")</f>
        <v/>
      </c>
      <c r="AJ2334" s="122" t="str">
        <f>IF(月報!W2334&lt;&gt;"",月報!W2334*24,"")</f>
        <v/>
      </c>
      <c r="AK2334" s="122" t="str">
        <f>IF(月報!P2334&lt;&gt;"",月報!P2334,"")</f>
        <v/>
      </c>
      <c r="AL2334" s="122" t="str">
        <f>IF(月報!Q2334&lt;&gt;"",IF(月報!Q2334="平日残","",月報!Q2334),"")</f>
        <v/>
      </c>
      <c r="AM2334" s="122"/>
      <c r="AN2334" s="122" t="str">
        <f t="shared" si="752"/>
        <v/>
      </c>
      <c r="AO2334" s="122" t="str">
        <f>IF($E2334="","",VLOOKUP($E2334,カレンダマスタ!$A$5:$E$381,5,FALSE))</f>
        <v/>
      </c>
      <c r="AQ2334" s="195" t="str">
        <f>IF(G2334="","",IF(VLOOKUP(E2334,カレンダマスタ!$A$5:$D$381,4,FALSE)=0,"",1))</f>
        <v/>
      </c>
      <c r="AR2334" s="123" t="str">
        <f>IF($G2334="","",IF($AD2334="NSTC",INDEX(カレンダマスタ!$I$26:$O$31,MATCH($G2334,カレンダマスタ!$H$26:$H$31,1),MATCH($H2334,カレンダマスタ!$I$25:$O$25,1)),
IF($AD2334="CS本社",INDEX(カレンダマスタ!$I$36:$O$41,MATCH($G2334,カレンダマスタ!$H$36:$H$41,1),MATCH($H2334,カレンダマスタ!$I$35:$O$35,1)),
IF($AD2334="NS本社",INDEX(カレンダマスタ!$I$94:$O$99,MATCH($G2334,カレンダマスタ!$H$95:$H$100,1),MATCH($H2334,カレンダマスタ!$I$93:$O$93,1)),
IF($AD2334="ODC",INDEX(カレンダマスタ!$I$46:$O$51,MATCH($G2334,カレンダマスタ!$H$46:$H$51,1),MATCH($H2334,カレンダマスタ!$I$45:$O$45,1)),
IF($AD2334="NS東京TC",INDEX(カレンダマスタ!$I$56:$O$61,MATCH($G2334,カレンダマスタ!$H$56:$H$61,1),MATCH($H2334,カレンダマスタ!$I$55:$O$55,1)),""))))))</f>
        <v/>
      </c>
      <c r="AS2334" s="122" t="str">
        <f t="shared" si="749"/>
        <v/>
      </c>
      <c r="AU2334" s="124" t="str">
        <f>IF(E2334="","",VLOOKUP($E2334,カレンダマスタ!$A$4:$E$381,4,FALSE))</f>
        <v/>
      </c>
      <c r="AV2334" s="124" t="str">
        <f t="shared" si="740"/>
        <v/>
      </c>
      <c r="AW2334" s="124" t="str">
        <f t="shared" si="741"/>
        <v/>
      </c>
      <c r="AX2334" s="125" t="str">
        <f t="shared" si="742"/>
        <v/>
      </c>
      <c r="AY2334" s="125" t="str">
        <f t="shared" si="743"/>
        <v/>
      </c>
      <c r="AZ2334" s="114" t="str">
        <f>IF(AX2334&amp;AW2334="勤怠未設定","×",IF(AV2334="勤怠修正","×",IF(AC2334="外注","",IF(AA2334="",IF(AY2334&lt;&gt;"","×",""),IF(VLOOKUP(AA2334,カレンダマスタ!$H$66:$I$83,2,FALSE)&lt;&gt;AY2334,"×","OK")))))</f>
        <v/>
      </c>
      <c r="BC2334" s="124" t="str">
        <f>IF(E2334="","",VLOOKUP($E2334,カレンダマスタ!$A$4:$E$381,4,FALSE))</f>
        <v/>
      </c>
      <c r="BD2334" s="122" t="str">
        <f>IF(AC2334="社員","",IF(AG2334=0,"",IF(AD2334="NSTC",IF(COUNTIF(カレンダマスタ!$Q$5:$Q$32,G2334)=1,"OK","×"),
IF(AD2334="NS本社",IF(COUNTIF(カレンダマスタ!$T$5:$T$32,G2334)=1,"OK","×"),IF(COUNTIF(カレンダマスタ!$R$5:$R$32,G2334)=1,"OK","×")))))</f>
        <v/>
      </c>
      <c r="BE2334" s="122" t="str">
        <f>IF(AC2334="社員","",IF(G2334="","",IF(R2334&lt;&gt;"","",IF(AF2334="CS","OK",IF(VLOOKUP(E2334,カレンダマスタ!$A$5:$D$381,4,FALSE)&gt;0,"",IF(OR(G2334*24&gt;10.84,H2334*24&lt;14.5)=TRUE,"×","OK"))))))</f>
        <v/>
      </c>
      <c r="BF2334" s="122" t="str">
        <f t="shared" si="753"/>
        <v/>
      </c>
      <c r="BG2334" s="122" t="str">
        <f t="shared" si="750"/>
        <v/>
      </c>
      <c r="BI2334" s="114" t="str">
        <f t="shared" si="751"/>
        <v/>
      </c>
    </row>
    <row r="2335" spans="2:61">
      <c r="B2335" s="111"/>
      <c r="C2335" s="536"/>
      <c r="D2335" s="128"/>
      <c r="E2335" s="583"/>
      <c r="F2335" s="128"/>
      <c r="G2335" s="588"/>
      <c r="H2335" s="588"/>
      <c r="I2335" s="130"/>
      <c r="J2335" s="139"/>
      <c r="K2335" s="131"/>
      <c r="L2335" s="132"/>
      <c r="M2335" s="132"/>
      <c r="N2335" s="141"/>
      <c r="O2335" s="139"/>
      <c r="P2335" s="139"/>
      <c r="Q2335" s="139"/>
      <c r="R2335" s="133"/>
      <c r="S2335" s="134"/>
      <c r="T2335" s="434"/>
      <c r="U2335" s="429"/>
      <c r="V2335" s="429" t="str">
        <f t="shared" si="744"/>
        <v/>
      </c>
      <c r="W2335" s="298"/>
      <c r="X2335" s="129" t="str">
        <f t="shared" si="745"/>
        <v/>
      </c>
      <c r="Y2335" s="129" t="str">
        <f t="shared" si="746"/>
        <v/>
      </c>
      <c r="Z2335" s="129" t="str">
        <f t="shared" si="747"/>
        <v/>
      </c>
      <c r="AA2335" s="133" t="str">
        <f t="shared" si="739"/>
        <v/>
      </c>
      <c r="AC2335" s="186" t="str">
        <f>AC2306</f>
        <v/>
      </c>
      <c r="AD2335" s="187" t="str">
        <f>AD2306</f>
        <v/>
      </c>
      <c r="AE2335" s="187" t="str">
        <f>AE2306</f>
        <v/>
      </c>
      <c r="AF2335" s="187" t="str">
        <f>AF2306</f>
        <v/>
      </c>
      <c r="AG2335" s="204">
        <f t="shared" si="748"/>
        <v>0</v>
      </c>
      <c r="AI2335" s="135" t="str">
        <f>IF(月報!G2335&lt;&gt;"",月報!G2335,"")</f>
        <v/>
      </c>
      <c r="AJ2335" s="126" t="str">
        <f>IF(月報!W2335&lt;&gt;"",月報!W2335*24,"")</f>
        <v/>
      </c>
      <c r="AK2335" s="126" t="str">
        <f>IF(月報!P2335&lt;&gt;"",月報!P2335,"")</f>
        <v/>
      </c>
      <c r="AL2335" s="126" t="str">
        <f>IF(月報!Q2335&lt;&gt;"",IF(月報!Q2335="平日残","",月報!Q2335),"")</f>
        <v/>
      </c>
      <c r="AM2335" s="126"/>
      <c r="AN2335" s="126" t="str">
        <f t="shared" si="752"/>
        <v/>
      </c>
      <c r="AO2335" s="126" t="str">
        <f>IF($E2335="","",VLOOKUP($E2335,カレンダマスタ!$A$5:$E$381,5,FALSE))</f>
        <v/>
      </c>
      <c r="AQ2335" s="196" t="str">
        <f>IF(G2335="","",IF(VLOOKUP(E2335,カレンダマスタ!$A$5:$D$381,4,FALSE)=0,"",1))</f>
        <v/>
      </c>
      <c r="AR2335" s="136" t="str">
        <f>IF($G2335="","",IF($AD2335="NSTC",INDEX(カレンダマスタ!$I$26:$O$31,MATCH($G2335,カレンダマスタ!$H$26:$H$31,1),MATCH($H2335,カレンダマスタ!$I$25:$O$25,1)),
IF($AD2335="CS本社",INDEX(カレンダマスタ!$I$36:$O$41,MATCH($G2335,カレンダマスタ!$H$36:$H$41,1),MATCH($H2335,カレンダマスタ!$I$35:$O$35,1)),
IF($AD2335="NS本社",INDEX(カレンダマスタ!$I$94:$O$99,MATCH($G2335,カレンダマスタ!$H$95:$H$100,1),MATCH($H2335,カレンダマスタ!$I$93:$O$93,1)),
IF($AD2335="ODC",INDEX(カレンダマスタ!$I$46:$O$51,MATCH($G2335,カレンダマスタ!$H$46:$H$51,1),MATCH($H2335,カレンダマスタ!$I$45:$O$45,1)),
IF($AD2335="NS東京TC",INDEX(カレンダマスタ!$I$56:$O$61,MATCH($G2335,カレンダマスタ!$H$56:$H$61,1),MATCH($H2335,カレンダマスタ!$I$55:$O$55,1)),""))))))</f>
        <v/>
      </c>
      <c r="AS2335" s="126" t="str">
        <f t="shared" si="749"/>
        <v/>
      </c>
      <c r="AU2335" s="137" t="str">
        <f>IF(E2335="","",VLOOKUP($E2335,カレンダマスタ!$A$4:$E$381,4,FALSE))</f>
        <v/>
      </c>
      <c r="AV2335" s="137" t="str">
        <f t="shared" si="740"/>
        <v/>
      </c>
      <c r="AW2335" s="137" t="str">
        <f t="shared" si="741"/>
        <v/>
      </c>
      <c r="AX2335" s="138" t="str">
        <f t="shared" si="742"/>
        <v/>
      </c>
      <c r="AY2335" s="138" t="str">
        <f t="shared" si="743"/>
        <v/>
      </c>
      <c r="AZ2335" s="130" t="str">
        <f>IF(AX2335&amp;AW2335="勤怠未設定","×",IF(AV2335="勤怠修正","×",IF(AC2335="外注","",IF(AA2335="",IF(AY2335&lt;&gt;"","×",""),IF(VLOOKUP(AA2335,カレンダマスタ!$H$66:$I$83,2,FALSE)&lt;&gt;AY2335,"×","OK")))))</f>
        <v/>
      </c>
      <c r="BC2335" s="137" t="str">
        <f>IF(E2335="","",VLOOKUP($E2335,カレンダマスタ!$A$4:$E$381,4,FALSE))</f>
        <v/>
      </c>
      <c r="BD2335" s="126" t="str">
        <f>IF(AC2335="社員","",IF(AG2335=0,"",IF(AD2335="NSTC",IF(COUNTIF(カレンダマスタ!$Q$5:$Q$32,G2335)=1,"OK","×"),
IF(AD2335="NS本社",IF(COUNTIF(カレンダマスタ!$T$5:$T$32,G2335)=1,"OK","×"),IF(COUNTIF(カレンダマスタ!$R$5:$R$32,G2335)=1,"OK","×")))))</f>
        <v/>
      </c>
      <c r="BE2335" s="126" t="str">
        <f>IF(AC2335="社員","",IF(G2335="","",IF(R2335&lt;&gt;"","",IF(AF2335="CS","OK",IF(VLOOKUP(E2335,カレンダマスタ!$A$5:$D$381,4,FALSE)&gt;0,"",IF(OR(G2335*24&gt;10.84,H2335*24&lt;14.5)=TRUE,"×","OK"))))))</f>
        <v/>
      </c>
      <c r="BF2335" s="126" t="str">
        <f t="shared" si="753"/>
        <v/>
      </c>
      <c r="BG2335" s="126" t="str">
        <f t="shared" si="750"/>
        <v/>
      </c>
      <c r="BI2335" s="130" t="str">
        <f t="shared" si="751"/>
        <v/>
      </c>
    </row>
    <row r="2336" spans="2:61">
      <c r="B2336" s="111"/>
      <c r="C2336" s="536"/>
      <c r="D2336" s="128"/>
      <c r="E2336" s="583"/>
      <c r="F2336" s="128"/>
      <c r="G2336" s="588"/>
      <c r="H2336" s="588"/>
      <c r="I2336" s="130"/>
      <c r="J2336" s="139"/>
      <c r="K2336" s="131"/>
      <c r="L2336" s="132"/>
      <c r="M2336" s="132"/>
      <c r="N2336" s="141"/>
      <c r="O2336" s="139"/>
      <c r="P2336" s="139"/>
      <c r="Q2336" s="139"/>
      <c r="R2336" s="133"/>
      <c r="S2336" s="134"/>
      <c r="T2336" s="434"/>
      <c r="U2336" s="429"/>
      <c r="V2336" s="429" t="str">
        <f t="shared" si="744"/>
        <v/>
      </c>
      <c r="W2336" s="298"/>
      <c r="X2336" s="129" t="str">
        <f t="shared" si="745"/>
        <v/>
      </c>
      <c r="Y2336" s="129" t="str">
        <f t="shared" si="746"/>
        <v/>
      </c>
      <c r="Z2336" s="129" t="str">
        <f t="shared" si="747"/>
        <v/>
      </c>
      <c r="AA2336" s="133" t="str">
        <f t="shared" si="739"/>
        <v/>
      </c>
      <c r="AC2336" s="186" t="str">
        <f>AC2306</f>
        <v/>
      </c>
      <c r="AD2336" s="187" t="str">
        <f>AD2306</f>
        <v/>
      </c>
      <c r="AE2336" s="187" t="str">
        <f>AE2306</f>
        <v/>
      </c>
      <c r="AF2336" s="187" t="str">
        <f>AF2306</f>
        <v/>
      </c>
      <c r="AG2336" s="204">
        <f t="shared" si="748"/>
        <v>0</v>
      </c>
      <c r="AI2336" s="160" t="str">
        <f>IF(月報!G2336&lt;&gt;"",月報!G2336,"")</f>
        <v/>
      </c>
      <c r="AJ2336" s="126" t="str">
        <f>IF(月報!W2336&lt;&gt;"",月報!W2336*24,"")</f>
        <v/>
      </c>
      <c r="AK2336" s="126" t="str">
        <f>IF(月報!P2336&lt;&gt;"",月報!P2336,"")</f>
        <v/>
      </c>
      <c r="AL2336" s="126" t="str">
        <f>IF(月報!Q2336&lt;&gt;"",IF(月報!Q2336="平日残","",月報!Q2336),"")</f>
        <v/>
      </c>
      <c r="AM2336" s="126"/>
      <c r="AN2336" s="126" t="str">
        <f t="shared" si="752"/>
        <v/>
      </c>
      <c r="AO2336" s="126" t="str">
        <f>IF($E2336="","",VLOOKUP($E2336,カレンダマスタ!$A$5:$E$381,5,FALSE))</f>
        <v/>
      </c>
      <c r="AQ2336" s="196" t="str">
        <f>IF(G2336="","",IF(VLOOKUP(E2336,カレンダマスタ!$A$5:$D$381,4,FALSE)=0,"",1))</f>
        <v/>
      </c>
      <c r="AR2336" s="136" t="str">
        <f>IF($G2336="","",IF($AD2336="NSTC",INDEX(カレンダマスタ!$I$26:$O$31,MATCH($G2336,カレンダマスタ!$H$26:$H$31,1),MATCH($H2336,カレンダマスタ!$I$25:$O$25,1)),
IF($AD2336="CS本社",INDEX(カレンダマスタ!$I$36:$O$41,MATCH($G2336,カレンダマスタ!$H$36:$H$41,1),MATCH($H2336,カレンダマスタ!$I$35:$O$35,1)),
IF($AD2336="NS本社",INDEX(カレンダマスタ!$I$94:$O$99,MATCH($G2336,カレンダマスタ!$H$95:$H$100,1),MATCH($H2336,カレンダマスタ!$I$93:$O$93,1)),
IF($AD2336="ODC",INDEX(カレンダマスタ!$I$46:$O$51,MATCH($G2336,カレンダマスタ!$H$46:$H$51,1),MATCH($H2336,カレンダマスタ!$I$45:$O$45,1)),
IF($AD2336="NS東京TC",INDEX(カレンダマスタ!$I$56:$O$61,MATCH($G2336,カレンダマスタ!$H$56:$H$61,1),MATCH($H2336,カレンダマスタ!$I$55:$O$55,1)),""))))))</f>
        <v/>
      </c>
      <c r="AS2336" s="126" t="str">
        <f t="shared" si="749"/>
        <v/>
      </c>
      <c r="AU2336" s="137" t="str">
        <f>IF(E2336="","",VLOOKUP($E2336,カレンダマスタ!$A$4:$E$381,4,FALSE))</f>
        <v/>
      </c>
      <c r="AV2336" s="137" t="str">
        <f t="shared" si="740"/>
        <v/>
      </c>
      <c r="AW2336" s="137" t="str">
        <f t="shared" si="741"/>
        <v/>
      </c>
      <c r="AX2336" s="138" t="str">
        <f t="shared" si="742"/>
        <v/>
      </c>
      <c r="AY2336" s="138" t="str">
        <f t="shared" si="743"/>
        <v/>
      </c>
      <c r="AZ2336" s="130" t="str">
        <f>IF(AX2336&amp;AW2336="勤怠未設定","×",IF(AV2336="勤怠修正","×",IF(AC2336="外注","",IF(AA2336="",IF(AY2336&lt;&gt;"","×",""),IF(VLOOKUP(AA2336,カレンダマスタ!$H$66:$I$83,2,FALSE)&lt;&gt;AY2336,"×","OK")))))</f>
        <v/>
      </c>
      <c r="BC2336" s="137" t="str">
        <f>IF(E2336="","",VLOOKUP($E2336,カレンダマスタ!$A$4:$E$381,4,FALSE))</f>
        <v/>
      </c>
      <c r="BD2336" s="126" t="str">
        <f>IF(AC2336="社員","",IF(AG2336=0,"",IF(AD2336="NSTC",IF(COUNTIF(カレンダマスタ!$Q$5:$Q$32,G2336)=1,"OK","×"),
IF(AD2336="NS本社",IF(COUNTIF(カレンダマスタ!$T$5:$T$32,G2336)=1,"OK","×"),IF(COUNTIF(カレンダマスタ!$R$5:$R$32,G2336)=1,"OK","×")))))</f>
        <v/>
      </c>
      <c r="BE2336" s="126" t="str">
        <f>IF(AC2336="社員","",IF(G2336="","",IF(R2336&lt;&gt;"","",IF(AF2336="CS","OK",IF(VLOOKUP(E2336,カレンダマスタ!$A$5:$D$381,4,FALSE)&gt;0,"",IF(OR(G2336*24&gt;10.84,H2336*24&lt;14.5)=TRUE,"×","OK"))))))</f>
        <v/>
      </c>
      <c r="BF2336" s="126" t="str">
        <f t="shared" si="753"/>
        <v/>
      </c>
      <c r="BG2336" s="126" t="str">
        <f t="shared" si="750"/>
        <v/>
      </c>
      <c r="BI2336" s="130" t="str">
        <f t="shared" si="751"/>
        <v/>
      </c>
    </row>
    <row r="2337" spans="2:61">
      <c r="B2337" s="111"/>
      <c r="C2337" s="536"/>
      <c r="D2337" s="128"/>
      <c r="E2337" s="214"/>
      <c r="F2337" s="128"/>
      <c r="G2337" s="588"/>
      <c r="H2337" s="588"/>
      <c r="I2337" s="131"/>
      <c r="J2337" s="139"/>
      <c r="K2337" s="131"/>
      <c r="L2337" s="132"/>
      <c r="M2337" s="132"/>
      <c r="N2337" s="141"/>
      <c r="O2337" s="139"/>
      <c r="P2337" s="139"/>
      <c r="Q2337" s="139"/>
      <c r="R2337" s="133"/>
      <c r="S2337" s="134"/>
      <c r="T2337" s="434"/>
      <c r="U2337" s="429"/>
      <c r="V2337" s="429" t="str">
        <f t="shared" si="744"/>
        <v/>
      </c>
      <c r="W2337" s="298"/>
      <c r="X2337" s="129" t="str">
        <f t="shared" si="745"/>
        <v/>
      </c>
      <c r="Y2337" s="129" t="str">
        <f t="shared" si="746"/>
        <v/>
      </c>
      <c r="Z2337" s="129" t="str">
        <f t="shared" si="747"/>
        <v/>
      </c>
      <c r="AA2337" s="133" t="str">
        <f t="shared" si="739"/>
        <v/>
      </c>
      <c r="AC2337" s="186" t="str">
        <f>AC2306</f>
        <v/>
      </c>
      <c r="AD2337" s="187" t="str">
        <f>AD2306</f>
        <v/>
      </c>
      <c r="AE2337" s="187" t="str">
        <f>AE2306</f>
        <v/>
      </c>
      <c r="AF2337" s="187" t="str">
        <f>AF2306</f>
        <v/>
      </c>
      <c r="AG2337" s="204">
        <f t="shared" si="748"/>
        <v>0</v>
      </c>
      <c r="AI2337" s="160" t="str">
        <f>IF(月報!G2337&lt;&gt;"",月報!G2337,"")</f>
        <v/>
      </c>
      <c r="AJ2337" s="126" t="str">
        <f>IF(月報!W2337&lt;&gt;"",月報!W2337*24,"")</f>
        <v/>
      </c>
      <c r="AK2337" s="126" t="str">
        <f>IF(月報!P2337&lt;&gt;"",月報!P2337,"")</f>
        <v/>
      </c>
      <c r="AL2337" s="126" t="str">
        <f>IF(月報!Q2337&lt;&gt;"",IF(月報!Q2337="平日残","",月報!Q2337),"")</f>
        <v/>
      </c>
      <c r="AM2337" s="126"/>
      <c r="AN2337" s="126" t="str">
        <f t="shared" si="752"/>
        <v/>
      </c>
      <c r="AO2337" s="126" t="str">
        <f>IF($E2337="","",VLOOKUP($E2337,カレンダマスタ!$A$5:$E$381,5,FALSE))</f>
        <v/>
      </c>
      <c r="AQ2337" s="196" t="str">
        <f>IF(G2337="","",IF(VLOOKUP(E2337,カレンダマスタ!$A$5:$D$381,4,FALSE)=0,"",1))</f>
        <v/>
      </c>
      <c r="AR2337" s="136" t="str">
        <f>IF($G2337="","",IF($AD2337="NSTC",INDEX(カレンダマスタ!$I$26:$O$31,MATCH($G2337,カレンダマスタ!$H$26:$H$31,1),MATCH($H2337,カレンダマスタ!$I$25:$O$25,1)),
IF($AD2337="CS本社",INDEX(カレンダマスタ!$I$36:$O$41,MATCH($G2337,カレンダマスタ!$H$36:$H$41,1),MATCH($H2337,カレンダマスタ!$I$35:$O$35,1)),
IF($AD2337="NS本社",INDEX(カレンダマスタ!$I$94:$O$99,MATCH($G2337,カレンダマスタ!$H$95:$H$100,1),MATCH($H2337,カレンダマスタ!$I$93:$O$93,1)),
IF($AD2337="ODC",INDEX(カレンダマスタ!$I$46:$O$51,MATCH($G2337,カレンダマスタ!$H$46:$H$51,1),MATCH($H2337,カレンダマスタ!$I$45:$O$45,1)),
IF($AD2337="NS東京TC",INDEX(カレンダマスタ!$I$56:$O$61,MATCH($G2337,カレンダマスタ!$H$56:$H$61,1),MATCH($H2337,カレンダマスタ!$I$55:$O$55,1)),""))))))</f>
        <v/>
      </c>
      <c r="AS2337" s="126" t="str">
        <f t="shared" si="749"/>
        <v/>
      </c>
      <c r="AU2337" s="137" t="str">
        <f>IF(E2337="","",VLOOKUP($E2337,カレンダマスタ!$A$4:$E$381,4,FALSE))</f>
        <v/>
      </c>
      <c r="AV2337" s="137" t="str">
        <f t="shared" si="740"/>
        <v/>
      </c>
      <c r="AW2337" s="137" t="str">
        <f t="shared" si="741"/>
        <v/>
      </c>
      <c r="AX2337" s="138" t="str">
        <f t="shared" si="742"/>
        <v/>
      </c>
      <c r="AY2337" s="138" t="str">
        <f t="shared" si="743"/>
        <v/>
      </c>
      <c r="AZ2337" s="130" t="str">
        <f>IF(AX2337&amp;AW2337="勤怠未設定","×",IF(AV2337="勤怠修正","×",IF(AC2337="外注","",IF(AA2337="",IF(AY2337&lt;&gt;"","×",""),IF(VLOOKUP(AA2337,カレンダマスタ!$H$66:$I$83,2,FALSE)&lt;&gt;AY2337,"×","OK")))))</f>
        <v/>
      </c>
      <c r="BC2337" s="137" t="str">
        <f>IF(E2337="","",VLOOKUP($E2337,カレンダマスタ!$A$4:$E$381,4,FALSE))</f>
        <v/>
      </c>
      <c r="BD2337" s="126" t="str">
        <f>IF(AC2337="社員","",IF(AG2337=0,"",IF(AD2337="NSTC",IF(COUNTIF(カレンダマスタ!$Q$5:$Q$32,G2337)=1,"OK","×"),
IF(AD2337="NS本社",IF(COUNTIF(カレンダマスタ!$T$5:$T$32,G2337)=1,"OK","×"),IF(COUNTIF(カレンダマスタ!$R$5:$R$32,G2337)=1,"OK","×")))))</f>
        <v/>
      </c>
      <c r="BE2337" s="126" t="str">
        <f>IF(AC2337="社員","",IF(G2337="","",IF(R2337&lt;&gt;"","",IF(AF2337="CS","OK",IF(VLOOKUP(E2337,カレンダマスタ!$A$5:$D$381,4,FALSE)&gt;0,"",IF(OR(G2337*24&gt;10.84,H2337*24&lt;14.5)=TRUE,"×","OK"))))))</f>
        <v/>
      </c>
      <c r="BF2337" s="126" t="str">
        <f t="shared" si="753"/>
        <v/>
      </c>
      <c r="BG2337" s="126" t="str">
        <f t="shared" si="750"/>
        <v/>
      </c>
      <c r="BI2337" s="130" t="str">
        <f t="shared" si="751"/>
        <v/>
      </c>
    </row>
    <row r="2338" spans="2:61">
      <c r="B2338" s="111"/>
      <c r="C2338" s="536"/>
      <c r="D2338" s="128"/>
      <c r="E2338" s="214"/>
      <c r="F2338" s="128"/>
      <c r="G2338" s="588"/>
      <c r="H2338" s="588"/>
      <c r="I2338" s="131"/>
      <c r="J2338" s="139"/>
      <c r="K2338" s="131"/>
      <c r="L2338" s="132"/>
      <c r="M2338" s="132"/>
      <c r="N2338" s="141"/>
      <c r="O2338" s="139"/>
      <c r="P2338" s="139"/>
      <c r="Q2338" s="139"/>
      <c r="R2338" s="133"/>
      <c r="S2338" s="134"/>
      <c r="T2338" s="434"/>
      <c r="U2338" s="429"/>
      <c r="V2338" s="429" t="str">
        <f t="shared" si="744"/>
        <v/>
      </c>
      <c r="W2338" s="298"/>
      <c r="X2338" s="129" t="str">
        <f t="shared" si="745"/>
        <v/>
      </c>
      <c r="Y2338" s="129" t="str">
        <f t="shared" si="746"/>
        <v/>
      </c>
      <c r="Z2338" s="129" t="str">
        <f t="shared" si="747"/>
        <v/>
      </c>
      <c r="AA2338" s="133" t="str">
        <f t="shared" si="739"/>
        <v/>
      </c>
      <c r="AC2338" s="186" t="str">
        <f>AC2306</f>
        <v/>
      </c>
      <c r="AD2338" s="187" t="str">
        <f>AD2306</f>
        <v/>
      </c>
      <c r="AE2338" s="187" t="str">
        <f>AE2306</f>
        <v/>
      </c>
      <c r="AF2338" s="187" t="str">
        <f>AF2306</f>
        <v/>
      </c>
      <c r="AG2338" s="204">
        <f t="shared" si="748"/>
        <v>0</v>
      </c>
      <c r="AI2338" s="160" t="str">
        <f>IF(月報!G2338&lt;&gt;"",月報!G2338,"")</f>
        <v/>
      </c>
      <c r="AJ2338" s="126" t="str">
        <f>IF(月報!W2338&lt;&gt;"",月報!W2338*24,"")</f>
        <v/>
      </c>
      <c r="AK2338" s="126" t="str">
        <f>IF(月報!P2338&lt;&gt;"",月報!P2338,"")</f>
        <v/>
      </c>
      <c r="AL2338" s="126" t="str">
        <f>IF(月報!Q2338&lt;&gt;"",IF(月報!Q2338="平日残","",月報!Q2338),"")</f>
        <v/>
      </c>
      <c r="AM2338" s="126"/>
      <c r="AN2338" s="126" t="str">
        <f t="shared" si="752"/>
        <v/>
      </c>
      <c r="AO2338" s="126" t="str">
        <f>IF($E2338="","",VLOOKUP($E2338,カレンダマスタ!$A$5:$E$381,5,FALSE))</f>
        <v/>
      </c>
      <c r="AQ2338" s="196" t="str">
        <f>IF(G2338="","",IF(VLOOKUP(E2338,カレンダマスタ!$A$5:$D$381,4,FALSE)=0,"",1))</f>
        <v/>
      </c>
      <c r="AR2338" s="136" t="str">
        <f>IF($G2338="","",IF($AD2338="NSTC",INDEX(カレンダマスタ!$I$26:$O$31,MATCH($G2338,カレンダマスタ!$H$26:$H$31,1),MATCH($H2338,カレンダマスタ!$I$25:$O$25,1)),
IF($AD2338="CS本社",INDEX(カレンダマスタ!$I$36:$O$41,MATCH($G2338,カレンダマスタ!$H$36:$H$41,1),MATCH($H2338,カレンダマスタ!$I$35:$O$35,1)),
IF($AD2338="NS本社",INDEX(カレンダマスタ!$I$94:$O$99,MATCH($G2338,カレンダマスタ!$H$95:$H$100,1),MATCH($H2338,カレンダマスタ!$I$93:$O$93,1)),
IF($AD2338="ODC",INDEX(カレンダマスタ!$I$46:$O$51,MATCH($G2338,カレンダマスタ!$H$46:$H$51,1),MATCH($H2338,カレンダマスタ!$I$45:$O$45,1)),
IF($AD2338="NS東京TC",INDEX(カレンダマスタ!$I$56:$O$61,MATCH($G2338,カレンダマスタ!$H$56:$H$61,1),MATCH($H2338,カレンダマスタ!$I$55:$O$55,1)),""))))))</f>
        <v/>
      </c>
      <c r="AS2338" s="126" t="str">
        <f t="shared" si="749"/>
        <v/>
      </c>
      <c r="AU2338" s="137" t="str">
        <f>IF(E2338="","",VLOOKUP($E2338,カレンダマスタ!$A$4:$E$381,4,FALSE))</f>
        <v/>
      </c>
      <c r="AV2338" s="137" t="str">
        <f t="shared" si="740"/>
        <v/>
      </c>
      <c r="AW2338" s="137" t="str">
        <f t="shared" si="741"/>
        <v/>
      </c>
      <c r="AX2338" s="138" t="str">
        <f t="shared" si="742"/>
        <v/>
      </c>
      <c r="AY2338" s="138" t="str">
        <f t="shared" si="743"/>
        <v/>
      </c>
      <c r="AZ2338" s="130" t="str">
        <f>IF(AX2338&amp;AW2338="勤怠未設定","×",IF(AV2338="勤怠修正","×",IF(AC2338="外注","",IF(AA2338="",IF(AY2338&lt;&gt;"","×",""),IF(VLOOKUP(AA2338,カレンダマスタ!$H$66:$I$83,2,FALSE)&lt;&gt;AY2338,"×","OK")))))</f>
        <v/>
      </c>
      <c r="BC2338" s="137" t="str">
        <f>IF(E2338="","",VLOOKUP($E2338,カレンダマスタ!$A$4:$E$381,4,FALSE))</f>
        <v/>
      </c>
      <c r="BD2338" s="126" t="str">
        <f>IF(AC2338="社員","",IF(AG2338=0,"",IF(AD2338="NSTC",IF(COUNTIF(カレンダマスタ!$Q$5:$Q$32,G2338)=1,"OK","×"),
IF(AD2338="NS本社",IF(COUNTIF(カレンダマスタ!$T$5:$T$32,G2338)=1,"OK","×"),IF(COUNTIF(カレンダマスタ!$R$5:$R$32,G2338)=1,"OK","×")))))</f>
        <v/>
      </c>
      <c r="BE2338" s="126" t="str">
        <f>IF(AC2338="社員","",IF(G2338="","",IF(R2338&lt;&gt;"","",IF(AF2338="CS","OK",IF(VLOOKUP(E2338,カレンダマスタ!$A$5:$D$381,4,FALSE)&gt;0,"",IF(OR(G2338*24&gt;10.84,H2338*24&lt;14.5)=TRUE,"×","OK"))))))</f>
        <v/>
      </c>
      <c r="BF2338" s="126" t="str">
        <f t="shared" si="753"/>
        <v/>
      </c>
      <c r="BG2338" s="126" t="str">
        <f t="shared" si="750"/>
        <v/>
      </c>
      <c r="BI2338" s="130" t="str">
        <f t="shared" si="751"/>
        <v/>
      </c>
    </row>
    <row r="2339" spans="2:61">
      <c r="B2339" s="111"/>
      <c r="C2339" s="536"/>
      <c r="D2339" s="128"/>
      <c r="E2339" s="214"/>
      <c r="F2339" s="128"/>
      <c r="G2339" s="588"/>
      <c r="H2339" s="588"/>
      <c r="I2339" s="131"/>
      <c r="J2339" s="139"/>
      <c r="K2339" s="131"/>
      <c r="L2339" s="132"/>
      <c r="M2339" s="132"/>
      <c r="N2339" s="141"/>
      <c r="O2339" s="139"/>
      <c r="P2339" s="139"/>
      <c r="Q2339" s="139"/>
      <c r="R2339" s="133"/>
      <c r="S2339" s="134"/>
      <c r="T2339" s="434"/>
      <c r="U2339" s="429"/>
      <c r="V2339" s="429" t="str">
        <f t="shared" si="744"/>
        <v/>
      </c>
      <c r="W2339" s="298"/>
      <c r="X2339" s="129" t="str">
        <f t="shared" si="745"/>
        <v/>
      </c>
      <c r="Y2339" s="129" t="str">
        <f t="shared" si="746"/>
        <v/>
      </c>
      <c r="Z2339" s="129" t="str">
        <f t="shared" si="747"/>
        <v/>
      </c>
      <c r="AA2339" s="133" t="str">
        <f t="shared" si="739"/>
        <v/>
      </c>
      <c r="AC2339" s="186" t="str">
        <f>AC2306</f>
        <v/>
      </c>
      <c r="AD2339" s="187" t="str">
        <f>AD2306</f>
        <v/>
      </c>
      <c r="AE2339" s="187" t="str">
        <f>AE2306</f>
        <v/>
      </c>
      <c r="AF2339" s="187" t="str">
        <f>AF2306</f>
        <v/>
      </c>
      <c r="AG2339" s="204">
        <f t="shared" si="748"/>
        <v>0</v>
      </c>
      <c r="AI2339" s="160" t="str">
        <f>IF(月報!G2339&lt;&gt;"",月報!G2339,"")</f>
        <v/>
      </c>
      <c r="AJ2339" s="126" t="str">
        <f>IF(月報!W2339&lt;&gt;"",月報!W2339*24,"")</f>
        <v/>
      </c>
      <c r="AK2339" s="126" t="str">
        <f>IF(月報!P2339&lt;&gt;"",月報!P2339,"")</f>
        <v/>
      </c>
      <c r="AL2339" s="126" t="str">
        <f>IF(月報!Q2339&lt;&gt;"",IF(月報!Q2339="平日残","",月報!Q2339),"")</f>
        <v/>
      </c>
      <c r="AM2339" s="126"/>
      <c r="AN2339" s="126" t="str">
        <f t="shared" si="752"/>
        <v/>
      </c>
      <c r="AO2339" s="126" t="str">
        <f>IF($E2339="","",VLOOKUP($E2339,カレンダマスタ!$A$5:$E$381,5,FALSE))</f>
        <v/>
      </c>
      <c r="AQ2339" s="196" t="str">
        <f>IF(G2339="","",IF(VLOOKUP(E2339,カレンダマスタ!$A$5:$D$381,4,FALSE)=0,"",1))</f>
        <v/>
      </c>
      <c r="AR2339" s="136" t="str">
        <f>IF($G2339="","",IF($AD2339="NSTC",INDEX(カレンダマスタ!$I$26:$O$31,MATCH($G2339,カレンダマスタ!$H$26:$H$31,1),MATCH($H2339,カレンダマスタ!$I$25:$O$25,1)),
IF($AD2339="CS本社",INDEX(カレンダマスタ!$I$36:$O$41,MATCH($G2339,カレンダマスタ!$H$36:$H$41,1),MATCH($H2339,カレンダマスタ!$I$35:$O$35,1)),
IF($AD2339="NS本社",INDEX(カレンダマスタ!$I$94:$O$99,MATCH($G2339,カレンダマスタ!$H$95:$H$100,1),MATCH($H2339,カレンダマスタ!$I$93:$O$93,1)),
IF($AD2339="ODC",INDEX(カレンダマスタ!$I$46:$O$51,MATCH($G2339,カレンダマスタ!$H$46:$H$51,1),MATCH($H2339,カレンダマスタ!$I$45:$O$45,1)),
IF($AD2339="NS東京TC",INDEX(カレンダマスタ!$I$56:$O$61,MATCH($G2339,カレンダマスタ!$H$56:$H$61,1),MATCH($H2339,カレンダマスタ!$I$55:$O$55,1)),""))))))</f>
        <v/>
      </c>
      <c r="AS2339" s="126" t="str">
        <f t="shared" si="749"/>
        <v/>
      </c>
      <c r="AU2339" s="137" t="str">
        <f>IF(E2339="","",VLOOKUP($E2339,カレンダマスタ!$A$4:$E$381,4,FALSE))</f>
        <v/>
      </c>
      <c r="AV2339" s="137" t="str">
        <f t="shared" si="740"/>
        <v/>
      </c>
      <c r="AW2339" s="137" t="str">
        <f t="shared" si="741"/>
        <v/>
      </c>
      <c r="AX2339" s="138" t="str">
        <f t="shared" si="742"/>
        <v/>
      </c>
      <c r="AY2339" s="138" t="str">
        <f t="shared" si="743"/>
        <v/>
      </c>
      <c r="AZ2339" s="130" t="str">
        <f>IF(AX2339&amp;AW2339="勤怠未設定","×",IF(AV2339="勤怠修正","×",IF(AC2339="外注","",IF(AA2339="",IF(AY2339&lt;&gt;"","×",""),IF(VLOOKUP(AA2339,カレンダマスタ!$H$66:$I$83,2,FALSE)&lt;&gt;AY2339,"×","OK")))))</f>
        <v/>
      </c>
      <c r="BC2339" s="137" t="str">
        <f>IF(E2339="","",VLOOKUP($E2339,カレンダマスタ!$A$4:$E$381,4,FALSE))</f>
        <v/>
      </c>
      <c r="BD2339" s="126" t="str">
        <f>IF(AC2339="社員","",IF(AG2339=0,"",IF(AD2339="NSTC",IF(COUNTIF(カレンダマスタ!$Q$5:$Q$32,G2339)=1,"OK","×"),
IF(AD2339="NS本社",IF(COUNTIF(カレンダマスタ!$T$5:$T$32,G2339)=1,"OK","×"),IF(COUNTIF(カレンダマスタ!$R$5:$R$32,G2339)=1,"OK","×")))))</f>
        <v/>
      </c>
      <c r="BE2339" s="126" t="str">
        <f>IF(AC2339="社員","",IF(G2339="","",IF(R2339&lt;&gt;"","",IF(AF2339="CS","OK",IF(VLOOKUP(E2339,カレンダマスタ!$A$5:$D$381,4,FALSE)&gt;0,"",IF(OR(G2339*24&gt;10.84,H2339*24&lt;14.5)=TRUE,"×","OK"))))))</f>
        <v/>
      </c>
      <c r="BF2339" s="126" t="str">
        <f t="shared" si="753"/>
        <v/>
      </c>
      <c r="BG2339" s="126" t="str">
        <f t="shared" si="750"/>
        <v/>
      </c>
      <c r="BI2339" s="130" t="str">
        <f t="shared" si="751"/>
        <v/>
      </c>
    </row>
    <row r="2340" spans="2:61" ht="13.8" thickBot="1">
      <c r="B2340" s="161"/>
      <c r="C2340" s="538"/>
      <c r="D2340" s="162"/>
      <c r="E2340" s="215"/>
      <c r="F2340" s="162"/>
      <c r="G2340" s="590"/>
      <c r="H2340" s="590"/>
      <c r="I2340" s="164"/>
      <c r="J2340" s="165"/>
      <c r="K2340" s="164"/>
      <c r="L2340" s="166"/>
      <c r="M2340" s="166"/>
      <c r="N2340" s="167"/>
      <c r="O2340" s="165"/>
      <c r="P2340" s="165"/>
      <c r="Q2340" s="165"/>
      <c r="R2340" s="168"/>
      <c r="S2340" s="169"/>
      <c r="T2340" s="436"/>
      <c r="U2340" s="432"/>
      <c r="V2340" s="432" t="str">
        <f t="shared" si="744"/>
        <v/>
      </c>
      <c r="W2340" s="298"/>
      <c r="X2340" s="165" t="str">
        <f t="shared" si="745"/>
        <v/>
      </c>
      <c r="Y2340" s="165" t="str">
        <f t="shared" si="746"/>
        <v/>
      </c>
      <c r="Z2340" s="165" t="str">
        <f t="shared" si="747"/>
        <v/>
      </c>
      <c r="AA2340" s="168" t="str">
        <f t="shared" si="739"/>
        <v/>
      </c>
      <c r="AC2340" s="192" t="str">
        <f>AC2306</f>
        <v/>
      </c>
      <c r="AD2340" s="193" t="str">
        <f>AD2306</f>
        <v/>
      </c>
      <c r="AE2340" s="193" t="str">
        <f>AE2306</f>
        <v/>
      </c>
      <c r="AF2340" s="193" t="str">
        <f>AF2306</f>
        <v/>
      </c>
      <c r="AG2340" s="207">
        <f t="shared" si="748"/>
        <v>0</v>
      </c>
      <c r="AI2340" s="170" t="str">
        <f>IF(月報!G2340&lt;&gt;"",月報!G2340,"")</f>
        <v/>
      </c>
      <c r="AJ2340" s="171" t="str">
        <f>IF(月報!W2340&lt;&gt;"",月報!W2340*24,"")</f>
        <v/>
      </c>
      <c r="AK2340" s="171" t="str">
        <f>IF(月報!P2340&lt;&gt;"",月報!P2340,"")</f>
        <v/>
      </c>
      <c r="AL2340" s="171" t="str">
        <f>IF(月報!Q2340&lt;&gt;"",IF(月報!Q2340="平日残","",月報!Q2340),"")</f>
        <v/>
      </c>
      <c r="AM2340" s="171"/>
      <c r="AN2340" s="171" t="str">
        <f t="shared" si="752"/>
        <v/>
      </c>
      <c r="AO2340" s="171" t="str">
        <f>IF($E2340="","",VLOOKUP($E2340,カレンダマスタ!$A$5:$E$381,5,FALSE))</f>
        <v/>
      </c>
      <c r="AQ2340" s="198" t="str">
        <f>IF(G2340="","",IF(VLOOKUP(E2340,カレンダマスタ!$A$5:$D$381,4,FALSE)=0,"",1))</f>
        <v/>
      </c>
      <c r="AR2340" s="172" t="str">
        <f>IF($G2340="","",IF($AD2340="NSTC",INDEX(カレンダマスタ!$I$26:$O$31,MATCH($G2340,カレンダマスタ!$H$26:$H$31,1),MATCH($H2340,カレンダマスタ!$I$25:$O$25,1)),
IF($AD2340="CS本社",INDEX(カレンダマスタ!$I$36:$O$41,MATCH($G2340,カレンダマスタ!$H$36:$H$41,1),MATCH($H2340,カレンダマスタ!$I$35:$O$35,1)),
IF($AD2340="NS本社",INDEX(カレンダマスタ!$I$94:$O$99,MATCH($G2340,カレンダマスタ!$H$95:$H$100,1),MATCH($H2340,カレンダマスタ!$I$93:$O$93,1)),
IF($AD2340="ODC",INDEX(カレンダマスタ!$I$46:$O$51,MATCH($G2340,カレンダマスタ!$H$46:$H$51,1),MATCH($H2340,カレンダマスタ!$I$45:$O$45,1)),
IF($AD2340="NS東京TC",INDEX(カレンダマスタ!$I$56:$O$61,MATCH($G2340,カレンダマスタ!$H$56:$H$61,1),MATCH($H2340,カレンダマスタ!$I$55:$O$55,1)),""))))))</f>
        <v/>
      </c>
      <c r="AS2340" s="171" t="str">
        <f t="shared" si="749"/>
        <v/>
      </c>
      <c r="AU2340" s="173" t="str">
        <f>IF(E2340="","",VLOOKUP($E2340,カレンダマスタ!$A$4:$E$381,4,FALSE))</f>
        <v/>
      </c>
      <c r="AV2340" s="173" t="str">
        <f t="shared" si="740"/>
        <v/>
      </c>
      <c r="AW2340" s="173" t="str">
        <f t="shared" si="741"/>
        <v/>
      </c>
      <c r="AX2340" s="174" t="str">
        <f t="shared" si="742"/>
        <v/>
      </c>
      <c r="AY2340" s="174" t="str">
        <f t="shared" si="743"/>
        <v/>
      </c>
      <c r="AZ2340" s="175" t="str">
        <f>IF(AX2340&amp;AW2340="勤怠未設定","×",IF(AV2340="勤怠修正","×",IF(AC2340="外注","",IF(AA2340="",IF(AY2340&lt;&gt;"","×",""),IF(VLOOKUP(AA2340,カレンダマスタ!$H$66:$I$83,2,FALSE)&lt;&gt;AY2340,"×","OK")))))</f>
        <v/>
      </c>
      <c r="BC2340" s="173" t="str">
        <f>IF(E2340="","",VLOOKUP($E2340,カレンダマスタ!$A$4:$E$381,4,FALSE))</f>
        <v/>
      </c>
      <c r="BD2340" s="171" t="str">
        <f>IF(AC2340="社員","",IF(AG2340=0,"",IF(AD2340="NSTC",IF(COUNTIF(カレンダマスタ!$Q$5:$Q$32,G2340)=1,"OK","×"),
IF(AD2340="NS本社",IF(COUNTIF(カレンダマスタ!$T$5:$T$32,G2340)=1,"OK","×"),IF(COUNTIF(カレンダマスタ!$R$5:$R$32,G2340)=1,"OK","×")))))</f>
        <v/>
      </c>
      <c r="BE2340" s="171" t="str">
        <f>IF(AC2340="社員","",IF(G2340="","",IF(R2340&lt;&gt;"","",IF(AF2340="CS","OK",IF(VLOOKUP(E2340,カレンダマスタ!$A$5:$D$381,4,FALSE)&gt;0,"",IF(OR(G2340*24&gt;10.84,H2340*24&lt;14.5)=TRUE,"×","OK"))))))</f>
        <v/>
      </c>
      <c r="BF2340" s="171" t="str">
        <f t="shared" si="753"/>
        <v/>
      </c>
      <c r="BG2340" s="171" t="str">
        <f t="shared" si="750"/>
        <v/>
      </c>
      <c r="BI2340" s="175" t="str">
        <f t="shared" si="751"/>
        <v/>
      </c>
    </row>
    <row r="2341" spans="2:61">
      <c r="B2341" s="323"/>
      <c r="C2341" s="539"/>
      <c r="D2341" s="324"/>
      <c r="E2341" s="325"/>
      <c r="F2341" s="324"/>
      <c r="G2341" s="591"/>
      <c r="H2341" s="591"/>
      <c r="I2341" s="339"/>
      <c r="J2341" s="320"/>
      <c r="K2341" s="319"/>
      <c r="L2341" s="320"/>
      <c r="M2341" s="320"/>
      <c r="N2341" s="320"/>
      <c r="O2341" s="340"/>
      <c r="P2341" s="340"/>
      <c r="Q2341" s="340"/>
      <c r="R2341" s="327"/>
      <c r="S2341" s="328"/>
      <c r="T2341" s="341"/>
      <c r="U2341" s="342"/>
      <c r="V2341" s="342"/>
      <c r="W2341" s="298"/>
      <c r="X2341" s="326"/>
      <c r="Y2341" s="326"/>
      <c r="Z2341" s="326"/>
      <c r="AA2341" s="327" t="str">
        <f t="shared" si="739"/>
        <v/>
      </c>
      <c r="AC2341" s="541"/>
      <c r="AD2341" s="542"/>
      <c r="AE2341" s="542"/>
      <c r="AF2341" s="542"/>
      <c r="AG2341" s="543"/>
      <c r="AI2341" s="348" t="str">
        <f>IF(月報!G2341&lt;&gt;"",月報!G2341,"")</f>
        <v/>
      </c>
      <c r="AJ2341" s="349" t="str">
        <f>IF(月報!W2341&lt;&gt;"",月報!W2341*24,"")</f>
        <v/>
      </c>
      <c r="AK2341" s="349" t="str">
        <f>IF(月報!P2341&lt;&gt;"",月報!P2341,"")</f>
        <v/>
      </c>
      <c r="AL2341" s="349" t="str">
        <f>IF(月報!Q2341&lt;&gt;"",IF(月報!Q2341="平日残","",月報!Q2341),"")</f>
        <v/>
      </c>
      <c r="AM2341" s="349"/>
      <c r="AN2341" s="349" t="str">
        <f t="shared" si="752"/>
        <v/>
      </c>
      <c r="AO2341" s="349" t="str">
        <f>IF($E2341="","",VLOOKUP($E2341,カレンダマスタ!$A$5:$E$381,5,FALSE))</f>
        <v/>
      </c>
      <c r="AQ2341" s="351"/>
      <c r="AR2341" s="352"/>
      <c r="AS2341" s="349"/>
      <c r="AU2341" s="355"/>
      <c r="AV2341" s="355" t="str">
        <f t="shared" si="740"/>
        <v/>
      </c>
      <c r="AW2341" s="355" t="str">
        <f t="shared" si="741"/>
        <v/>
      </c>
      <c r="AX2341" s="356" t="str">
        <f t="shared" si="742"/>
        <v/>
      </c>
      <c r="AY2341" s="356" t="str">
        <f t="shared" si="743"/>
        <v/>
      </c>
      <c r="AZ2341" s="357" t="str">
        <f>IF(AX2341&amp;AW2341="勤怠未設定","×",IF(AV2341="勤怠修正","×",IF(AC2341="外注","",IF(AA2341="",IF(AY2341&lt;&gt;"","×",""),IF(VLOOKUP(AA2341,カレンダマスタ!$H$66:$I$83,2,FALSE)&lt;&gt;AY2341,"×","OK")))))</f>
        <v/>
      </c>
      <c r="BC2341" s="355"/>
      <c r="BD2341" s="349"/>
      <c r="BE2341" s="349"/>
      <c r="BF2341" s="349" t="str">
        <f t="shared" si="753"/>
        <v/>
      </c>
      <c r="BG2341" s="349"/>
      <c r="BI2341" s="357" t="str">
        <f t="shared" ref="BI2341:BI2350" si="754">IF(OR(AO2341="×",AS2341="×",AZ2341="×",BD2341="×",BE2341="×",BF2341="TW未入力",BF2341="週報未入力",BG2341="×"),"×","")</f>
        <v/>
      </c>
    </row>
    <row r="2342" spans="2:61">
      <c r="B2342" s="323"/>
      <c r="C2342" s="539"/>
      <c r="D2342" s="324"/>
      <c r="E2342" s="325"/>
      <c r="F2342" s="324"/>
      <c r="G2342" s="591"/>
      <c r="H2342" s="591"/>
      <c r="I2342" s="339"/>
      <c r="J2342" s="320"/>
      <c r="K2342" s="319"/>
      <c r="L2342" s="320"/>
      <c r="M2342" s="320"/>
      <c r="N2342" s="320"/>
      <c r="O2342" s="340"/>
      <c r="P2342" s="340"/>
      <c r="Q2342" s="340"/>
      <c r="R2342" s="327"/>
      <c r="S2342" s="328"/>
      <c r="T2342" s="341"/>
      <c r="U2342" s="342"/>
      <c r="V2342" s="342"/>
      <c r="W2342" s="298"/>
      <c r="X2342" s="326"/>
      <c r="Y2342" s="326"/>
      <c r="Z2342" s="326"/>
      <c r="AA2342" s="327" t="str">
        <f t="shared" ref="AA2342:AA2405" si="755">IF(R2342&lt;&gt;"",IF(AND(AO2342=2,R2342="休出"),"法休残",R2342),"")</f>
        <v/>
      </c>
      <c r="AC2342" s="544"/>
      <c r="AD2342" s="545"/>
      <c r="AE2342" s="545"/>
      <c r="AF2342" s="545"/>
      <c r="AG2342" s="546"/>
      <c r="AI2342" s="348" t="str">
        <f>IF(月報!G2342&lt;&gt;"",月報!G2342,"")</f>
        <v/>
      </c>
      <c r="AJ2342" s="349" t="str">
        <f>IF(月報!W2342&lt;&gt;"",月報!W2342*24,"")</f>
        <v/>
      </c>
      <c r="AK2342" s="349" t="str">
        <f>IF(月報!P2342&lt;&gt;"",月報!P2342,"")</f>
        <v/>
      </c>
      <c r="AL2342" s="349" t="str">
        <f>IF(月報!Q2342&lt;&gt;"",IF(月報!Q2342="平日残","",月報!Q2342),"")</f>
        <v/>
      </c>
      <c r="AM2342" s="349"/>
      <c r="AN2342" s="349" t="str">
        <f t="shared" si="752"/>
        <v/>
      </c>
      <c r="AO2342" s="349" t="str">
        <f>IF($E2342="","",VLOOKUP($E2342,カレンダマスタ!$A$5:$E$381,5,FALSE))</f>
        <v/>
      </c>
      <c r="AQ2342" s="351"/>
      <c r="AR2342" s="352"/>
      <c r="AS2342" s="349"/>
      <c r="AU2342" s="355"/>
      <c r="AV2342" s="355" t="str">
        <f t="shared" ref="AV2342:AV2405" si="756">IF(AA2342="","",IF(OR(AA2342="欠勤",AA2342="遅刻"),"勤怠修正",""))</f>
        <v/>
      </c>
      <c r="AW2342" s="355" t="str">
        <f t="shared" ref="AW2342:AW2405" si="757">IF(Q2342="","",IF(R2342="","勤怠未設定",""))</f>
        <v/>
      </c>
      <c r="AX2342" s="356" t="str">
        <f t="shared" ref="AX2342:AX2405" si="758">IF(E2342="","",IF(AND(AU2342&gt;=1,J2342&lt;&gt;"",AA2342=""),"勤怠未設定",IF(AA2342&lt;&gt;"",AA2342,"")))</f>
        <v/>
      </c>
      <c r="AY2342" s="356" t="str">
        <f t="shared" ref="AY2342:AY2405" si="759">IF(AC2342="外注","",IF(AK2342&amp;AL2342&lt;&gt;"",AK2342&amp;AL2342,""))</f>
        <v/>
      </c>
      <c r="AZ2342" s="357" t="str">
        <f>IF(AX2342&amp;AW2342="勤怠未設定","×",IF(AV2342="勤怠修正","×",IF(AC2342="外注","",IF(AA2342="",IF(AY2342&lt;&gt;"","×",""),IF(VLOOKUP(AA2342,カレンダマスタ!$H$66:$I$83,2,FALSE)&lt;&gt;AY2342,"×","OK")))))</f>
        <v/>
      </c>
      <c r="BC2342" s="355"/>
      <c r="BD2342" s="349"/>
      <c r="BE2342" s="349"/>
      <c r="BF2342" s="349" t="str">
        <f t="shared" si="753"/>
        <v/>
      </c>
      <c r="BG2342" s="349"/>
      <c r="BI2342" s="357" t="str">
        <f t="shared" si="754"/>
        <v/>
      </c>
    </row>
    <row r="2343" spans="2:61">
      <c r="B2343" s="323"/>
      <c r="C2343" s="539"/>
      <c r="D2343" s="324"/>
      <c r="E2343" s="325"/>
      <c r="F2343" s="324"/>
      <c r="G2343" s="591"/>
      <c r="H2343" s="591"/>
      <c r="I2343" s="339"/>
      <c r="J2343" s="320"/>
      <c r="K2343" s="319"/>
      <c r="L2343" s="320"/>
      <c r="M2343" s="320"/>
      <c r="N2343" s="320"/>
      <c r="O2343" s="340"/>
      <c r="P2343" s="340"/>
      <c r="Q2343" s="340"/>
      <c r="R2343" s="327"/>
      <c r="S2343" s="328"/>
      <c r="T2343" s="341"/>
      <c r="U2343" s="342"/>
      <c r="V2343" s="342"/>
      <c r="W2343" s="298"/>
      <c r="X2343" s="326"/>
      <c r="Y2343" s="326"/>
      <c r="Z2343" s="326"/>
      <c r="AA2343" s="327" t="str">
        <f t="shared" si="755"/>
        <v/>
      </c>
      <c r="AC2343" s="544"/>
      <c r="AD2343" s="545"/>
      <c r="AE2343" s="545"/>
      <c r="AF2343" s="545"/>
      <c r="AG2343" s="546"/>
      <c r="AI2343" s="348" t="str">
        <f>IF(月報!G2343&lt;&gt;"",月報!G2343,"")</f>
        <v/>
      </c>
      <c r="AJ2343" s="349" t="str">
        <f>IF(月報!W2343&lt;&gt;"",月報!W2343*24,"")</f>
        <v/>
      </c>
      <c r="AK2343" s="349" t="str">
        <f>IF(月報!P2343&lt;&gt;"",月報!P2343,"")</f>
        <v/>
      </c>
      <c r="AL2343" s="349" t="str">
        <f>IF(月報!Q2343&lt;&gt;"",IF(月報!Q2343="平日残","",月報!Q2343),"")</f>
        <v/>
      </c>
      <c r="AM2343" s="349"/>
      <c r="AN2343" s="349" t="str">
        <f t="shared" si="752"/>
        <v/>
      </c>
      <c r="AO2343" s="349" t="str">
        <f>IF($E2343="","",VLOOKUP($E2343,カレンダマスタ!$A$5:$E$381,5,FALSE))</f>
        <v/>
      </c>
      <c r="AQ2343" s="351"/>
      <c r="AR2343" s="352"/>
      <c r="AS2343" s="349"/>
      <c r="AU2343" s="355"/>
      <c r="AV2343" s="355" t="str">
        <f t="shared" si="756"/>
        <v/>
      </c>
      <c r="AW2343" s="355" t="str">
        <f t="shared" si="757"/>
        <v/>
      </c>
      <c r="AX2343" s="356" t="str">
        <f t="shared" si="758"/>
        <v/>
      </c>
      <c r="AY2343" s="356" t="str">
        <f t="shared" si="759"/>
        <v/>
      </c>
      <c r="AZ2343" s="357" t="str">
        <f>IF(AX2343&amp;AW2343="勤怠未設定","×",IF(AV2343="勤怠修正","×",IF(AC2343="外注","",IF(AA2343="",IF(AY2343&lt;&gt;"","×",""),IF(VLOOKUP(AA2343,カレンダマスタ!$H$66:$I$83,2,FALSE)&lt;&gt;AY2343,"×","OK")))))</f>
        <v/>
      </c>
      <c r="BC2343" s="355"/>
      <c r="BD2343" s="349"/>
      <c r="BE2343" s="349"/>
      <c r="BF2343" s="349" t="str">
        <f t="shared" si="753"/>
        <v/>
      </c>
      <c r="BG2343" s="349"/>
      <c r="BI2343" s="357" t="str">
        <f t="shared" si="754"/>
        <v/>
      </c>
    </row>
    <row r="2344" spans="2:61">
      <c r="B2344" s="323"/>
      <c r="C2344" s="539"/>
      <c r="D2344" s="324"/>
      <c r="E2344" s="325"/>
      <c r="F2344" s="324"/>
      <c r="G2344" s="591"/>
      <c r="H2344" s="591"/>
      <c r="I2344" s="339"/>
      <c r="J2344" s="320"/>
      <c r="K2344" s="319"/>
      <c r="L2344" s="320"/>
      <c r="M2344" s="320"/>
      <c r="N2344" s="320"/>
      <c r="O2344" s="340"/>
      <c r="P2344" s="340"/>
      <c r="Q2344" s="340"/>
      <c r="R2344" s="327"/>
      <c r="S2344" s="328"/>
      <c r="T2344" s="341"/>
      <c r="U2344" s="342"/>
      <c r="V2344" s="342"/>
      <c r="W2344" s="298"/>
      <c r="X2344" s="326"/>
      <c r="Y2344" s="326"/>
      <c r="Z2344" s="326"/>
      <c r="AA2344" s="327" t="str">
        <f t="shared" si="755"/>
        <v/>
      </c>
      <c r="AC2344" s="544"/>
      <c r="AD2344" s="545"/>
      <c r="AE2344" s="545"/>
      <c r="AF2344" s="545"/>
      <c r="AG2344" s="546"/>
      <c r="AI2344" s="348" t="str">
        <f>IF(月報!G2344&lt;&gt;"",月報!G2344,"")</f>
        <v/>
      </c>
      <c r="AJ2344" s="349" t="str">
        <f>IF(月報!W2344&lt;&gt;"",月報!W2344*24,"")</f>
        <v/>
      </c>
      <c r="AK2344" s="349" t="str">
        <f>IF(月報!P2344&lt;&gt;"",月報!P2344,"")</f>
        <v/>
      </c>
      <c r="AL2344" s="349" t="str">
        <f>IF(月報!Q2344&lt;&gt;"",IF(月報!Q2344="平日残","",月報!Q2344),"")</f>
        <v/>
      </c>
      <c r="AM2344" s="349"/>
      <c r="AN2344" s="349" t="str">
        <f t="shared" si="752"/>
        <v/>
      </c>
      <c r="AO2344" s="349" t="str">
        <f>IF($E2344="","",VLOOKUP($E2344,カレンダマスタ!$A$5:$E$381,5,FALSE))</f>
        <v/>
      </c>
      <c r="AQ2344" s="351"/>
      <c r="AR2344" s="352"/>
      <c r="AS2344" s="349"/>
      <c r="AU2344" s="355"/>
      <c r="AV2344" s="355" t="str">
        <f t="shared" si="756"/>
        <v/>
      </c>
      <c r="AW2344" s="355" t="str">
        <f t="shared" si="757"/>
        <v/>
      </c>
      <c r="AX2344" s="356" t="str">
        <f t="shared" si="758"/>
        <v/>
      </c>
      <c r="AY2344" s="356" t="str">
        <f t="shared" si="759"/>
        <v/>
      </c>
      <c r="AZ2344" s="357" t="str">
        <f>IF(AX2344&amp;AW2344="勤怠未設定","×",IF(AV2344="勤怠修正","×",IF(AC2344="外注","",IF(AA2344="",IF(AY2344&lt;&gt;"","×",""),IF(VLOOKUP(AA2344,カレンダマスタ!$H$66:$I$83,2,FALSE)&lt;&gt;AY2344,"×","OK")))))</f>
        <v/>
      </c>
      <c r="BC2344" s="355"/>
      <c r="BD2344" s="349"/>
      <c r="BE2344" s="349"/>
      <c r="BF2344" s="349" t="str">
        <f t="shared" si="753"/>
        <v/>
      </c>
      <c r="BG2344" s="349"/>
      <c r="BI2344" s="357" t="str">
        <f t="shared" si="754"/>
        <v/>
      </c>
    </row>
    <row r="2345" spans="2:61">
      <c r="B2345" s="323"/>
      <c r="C2345" s="539"/>
      <c r="D2345" s="324"/>
      <c r="E2345" s="325"/>
      <c r="F2345" s="324"/>
      <c r="G2345" s="591"/>
      <c r="H2345" s="591"/>
      <c r="I2345" s="339"/>
      <c r="J2345" s="320"/>
      <c r="K2345" s="319"/>
      <c r="L2345" s="320"/>
      <c r="M2345" s="320"/>
      <c r="N2345" s="320"/>
      <c r="O2345" s="340"/>
      <c r="P2345" s="340"/>
      <c r="Q2345" s="340"/>
      <c r="R2345" s="327"/>
      <c r="S2345" s="328"/>
      <c r="T2345" s="341"/>
      <c r="U2345" s="342"/>
      <c r="V2345" s="342"/>
      <c r="W2345" s="298"/>
      <c r="X2345" s="326"/>
      <c r="Y2345" s="326"/>
      <c r="Z2345" s="326"/>
      <c r="AA2345" s="327" t="str">
        <f t="shared" si="755"/>
        <v/>
      </c>
      <c r="AC2345" s="544"/>
      <c r="AD2345" s="545"/>
      <c r="AE2345" s="545"/>
      <c r="AF2345" s="545"/>
      <c r="AG2345" s="546"/>
      <c r="AI2345" s="348" t="str">
        <f>IF(月報!G2345&lt;&gt;"",月報!G2345,"")</f>
        <v/>
      </c>
      <c r="AJ2345" s="349" t="str">
        <f>IF(月報!W2345&lt;&gt;"",月報!W2345*24,"")</f>
        <v/>
      </c>
      <c r="AK2345" s="349" t="str">
        <f>IF(月報!P2345&lt;&gt;"",月報!P2345,"")</f>
        <v/>
      </c>
      <c r="AL2345" s="349" t="str">
        <f>IF(月報!Q2345&lt;&gt;"",IF(月報!Q2345="平日残","",月報!Q2345),"")</f>
        <v/>
      </c>
      <c r="AM2345" s="349"/>
      <c r="AN2345" s="349" t="str">
        <f t="shared" si="752"/>
        <v/>
      </c>
      <c r="AO2345" s="349" t="str">
        <f>IF($E2345="","",VLOOKUP($E2345,カレンダマスタ!$A$5:$E$381,5,FALSE))</f>
        <v/>
      </c>
      <c r="AQ2345" s="351"/>
      <c r="AR2345" s="352"/>
      <c r="AS2345" s="349"/>
      <c r="AU2345" s="355"/>
      <c r="AV2345" s="355" t="str">
        <f t="shared" si="756"/>
        <v/>
      </c>
      <c r="AW2345" s="355" t="str">
        <f t="shared" si="757"/>
        <v/>
      </c>
      <c r="AX2345" s="356" t="str">
        <f t="shared" si="758"/>
        <v/>
      </c>
      <c r="AY2345" s="356" t="str">
        <f t="shared" si="759"/>
        <v/>
      </c>
      <c r="AZ2345" s="357" t="str">
        <f>IF(AX2345&amp;AW2345="勤怠未設定","×",IF(AV2345="勤怠修正","×",IF(AC2345="外注","",IF(AA2345="",IF(AY2345&lt;&gt;"","×",""),IF(VLOOKUP(AA2345,カレンダマスタ!$H$66:$I$83,2,FALSE)&lt;&gt;AY2345,"×","OK")))))</f>
        <v/>
      </c>
      <c r="BC2345" s="355"/>
      <c r="BD2345" s="349"/>
      <c r="BE2345" s="349"/>
      <c r="BF2345" s="349" t="str">
        <f t="shared" si="753"/>
        <v/>
      </c>
      <c r="BG2345" s="349"/>
      <c r="BI2345" s="357" t="str">
        <f t="shared" si="754"/>
        <v/>
      </c>
    </row>
    <row r="2346" spans="2:61">
      <c r="B2346" s="323"/>
      <c r="C2346" s="539"/>
      <c r="D2346" s="324"/>
      <c r="E2346" s="325"/>
      <c r="F2346" s="324"/>
      <c r="G2346" s="591"/>
      <c r="H2346" s="591"/>
      <c r="I2346" s="339"/>
      <c r="J2346" s="320"/>
      <c r="K2346" s="319"/>
      <c r="L2346" s="320"/>
      <c r="M2346" s="320"/>
      <c r="N2346" s="320"/>
      <c r="O2346" s="340"/>
      <c r="P2346" s="340"/>
      <c r="Q2346" s="340"/>
      <c r="R2346" s="327"/>
      <c r="S2346" s="328"/>
      <c r="T2346" s="341"/>
      <c r="U2346" s="342"/>
      <c r="V2346" s="342"/>
      <c r="W2346" s="298"/>
      <c r="X2346" s="326"/>
      <c r="Y2346" s="326"/>
      <c r="Z2346" s="326"/>
      <c r="AA2346" s="327" t="str">
        <f t="shared" si="755"/>
        <v/>
      </c>
      <c r="AC2346" s="544"/>
      <c r="AD2346" s="545"/>
      <c r="AE2346" s="545"/>
      <c r="AF2346" s="545"/>
      <c r="AG2346" s="546"/>
      <c r="AI2346" s="348" t="str">
        <f>IF(月報!G2346&lt;&gt;"",月報!G2346,"")</f>
        <v/>
      </c>
      <c r="AJ2346" s="349" t="str">
        <f>IF(月報!W2346&lt;&gt;"",月報!W2346*24,"")</f>
        <v/>
      </c>
      <c r="AK2346" s="349" t="str">
        <f>IF(月報!P2346&lt;&gt;"",月報!P2346,"")</f>
        <v/>
      </c>
      <c r="AL2346" s="349" t="str">
        <f>IF(月報!Q2346&lt;&gt;"",IF(月報!Q2346="平日残","",月報!Q2346),"")</f>
        <v/>
      </c>
      <c r="AM2346" s="349"/>
      <c r="AN2346" s="349" t="str">
        <f t="shared" si="752"/>
        <v/>
      </c>
      <c r="AO2346" s="349" t="str">
        <f>IF($E2346="","",VLOOKUP($E2346,カレンダマスタ!$A$5:$E$381,5,FALSE))</f>
        <v/>
      </c>
      <c r="AQ2346" s="351"/>
      <c r="AR2346" s="352"/>
      <c r="AS2346" s="349"/>
      <c r="AU2346" s="355"/>
      <c r="AV2346" s="355" t="str">
        <f t="shared" si="756"/>
        <v/>
      </c>
      <c r="AW2346" s="355" t="str">
        <f t="shared" si="757"/>
        <v/>
      </c>
      <c r="AX2346" s="356" t="str">
        <f t="shared" si="758"/>
        <v/>
      </c>
      <c r="AY2346" s="356" t="str">
        <f t="shared" si="759"/>
        <v/>
      </c>
      <c r="AZ2346" s="357" t="str">
        <f>IF(AX2346&amp;AW2346="勤怠未設定","×",IF(AV2346="勤怠修正","×",IF(AC2346="外注","",IF(AA2346="",IF(AY2346&lt;&gt;"","×",""),IF(VLOOKUP(AA2346,カレンダマスタ!$H$66:$I$83,2,FALSE)&lt;&gt;AY2346,"×","OK")))))</f>
        <v/>
      </c>
      <c r="BC2346" s="355"/>
      <c r="BD2346" s="349"/>
      <c r="BE2346" s="349"/>
      <c r="BF2346" s="349" t="str">
        <f t="shared" si="753"/>
        <v/>
      </c>
      <c r="BG2346" s="349"/>
      <c r="BI2346" s="357" t="str">
        <f t="shared" si="754"/>
        <v/>
      </c>
    </row>
    <row r="2347" spans="2:61">
      <c r="B2347" s="323"/>
      <c r="C2347" s="539"/>
      <c r="D2347" s="324"/>
      <c r="E2347" s="325"/>
      <c r="F2347" s="324"/>
      <c r="G2347" s="591"/>
      <c r="H2347" s="591"/>
      <c r="I2347" s="339"/>
      <c r="J2347" s="320"/>
      <c r="K2347" s="319"/>
      <c r="L2347" s="320"/>
      <c r="M2347" s="320"/>
      <c r="N2347" s="320"/>
      <c r="O2347" s="340"/>
      <c r="P2347" s="340"/>
      <c r="Q2347" s="340"/>
      <c r="R2347" s="327"/>
      <c r="S2347" s="328"/>
      <c r="T2347" s="341"/>
      <c r="U2347" s="342"/>
      <c r="V2347" s="342"/>
      <c r="W2347" s="298"/>
      <c r="X2347" s="326"/>
      <c r="Y2347" s="326"/>
      <c r="Z2347" s="326"/>
      <c r="AA2347" s="327" t="str">
        <f t="shared" si="755"/>
        <v/>
      </c>
      <c r="AC2347" s="544"/>
      <c r="AD2347" s="545"/>
      <c r="AE2347" s="545"/>
      <c r="AF2347" s="545"/>
      <c r="AG2347" s="546"/>
      <c r="AI2347" s="348" t="str">
        <f>IF(月報!G2347&lt;&gt;"",月報!G2347,"")</f>
        <v/>
      </c>
      <c r="AJ2347" s="349" t="str">
        <f>IF(月報!W2347&lt;&gt;"",月報!W2347*24,"")</f>
        <v/>
      </c>
      <c r="AK2347" s="349" t="str">
        <f>IF(月報!P2347&lt;&gt;"",月報!P2347,"")</f>
        <v/>
      </c>
      <c r="AL2347" s="349" t="str">
        <f>IF(月報!Q2347&lt;&gt;"",IF(月報!Q2347="平日残","",月報!Q2347),"")</f>
        <v/>
      </c>
      <c r="AM2347" s="349"/>
      <c r="AN2347" s="349" t="str">
        <f t="shared" si="752"/>
        <v/>
      </c>
      <c r="AO2347" s="349" t="str">
        <f>IF($E2347="","",VLOOKUP($E2347,カレンダマスタ!$A$5:$E$381,5,FALSE))</f>
        <v/>
      </c>
      <c r="AQ2347" s="351"/>
      <c r="AR2347" s="352"/>
      <c r="AS2347" s="349"/>
      <c r="AU2347" s="355"/>
      <c r="AV2347" s="355" t="str">
        <f t="shared" si="756"/>
        <v/>
      </c>
      <c r="AW2347" s="355" t="str">
        <f t="shared" si="757"/>
        <v/>
      </c>
      <c r="AX2347" s="356" t="str">
        <f t="shared" si="758"/>
        <v/>
      </c>
      <c r="AY2347" s="356" t="str">
        <f t="shared" si="759"/>
        <v/>
      </c>
      <c r="AZ2347" s="357" t="str">
        <f>IF(AX2347&amp;AW2347="勤怠未設定","×",IF(AV2347="勤怠修正","×",IF(AC2347="外注","",IF(AA2347="",IF(AY2347&lt;&gt;"","×",""),IF(VLOOKUP(AA2347,カレンダマスタ!$H$66:$I$83,2,FALSE)&lt;&gt;AY2347,"×","OK")))))</f>
        <v/>
      </c>
      <c r="BC2347" s="355"/>
      <c r="BD2347" s="349"/>
      <c r="BE2347" s="349"/>
      <c r="BF2347" s="349" t="str">
        <f t="shared" si="753"/>
        <v/>
      </c>
      <c r="BG2347" s="349"/>
      <c r="BI2347" s="357" t="str">
        <f t="shared" si="754"/>
        <v/>
      </c>
    </row>
    <row r="2348" spans="2:61">
      <c r="B2348" s="323"/>
      <c r="C2348" s="539"/>
      <c r="D2348" s="324"/>
      <c r="E2348" s="325"/>
      <c r="F2348" s="324"/>
      <c r="G2348" s="591"/>
      <c r="H2348" s="591"/>
      <c r="I2348" s="339"/>
      <c r="J2348" s="320"/>
      <c r="K2348" s="319"/>
      <c r="L2348" s="320"/>
      <c r="M2348" s="320"/>
      <c r="N2348" s="320"/>
      <c r="O2348" s="340"/>
      <c r="P2348" s="340"/>
      <c r="Q2348" s="340"/>
      <c r="R2348" s="327"/>
      <c r="S2348" s="328"/>
      <c r="T2348" s="341"/>
      <c r="U2348" s="342"/>
      <c r="V2348" s="342"/>
      <c r="W2348" s="298"/>
      <c r="X2348" s="326"/>
      <c r="Y2348" s="326"/>
      <c r="Z2348" s="326"/>
      <c r="AA2348" s="327" t="str">
        <f t="shared" si="755"/>
        <v/>
      </c>
      <c r="AC2348" s="544"/>
      <c r="AD2348" s="545"/>
      <c r="AE2348" s="545"/>
      <c r="AF2348" s="545"/>
      <c r="AG2348" s="546"/>
      <c r="AI2348" s="348" t="str">
        <f>IF(月報!G2348&lt;&gt;"",月報!G2348,"")</f>
        <v/>
      </c>
      <c r="AJ2348" s="349" t="str">
        <f>IF(月報!W2348&lt;&gt;"",月報!W2348*24,"")</f>
        <v/>
      </c>
      <c r="AK2348" s="349" t="str">
        <f>IF(月報!P2348&lt;&gt;"",月報!P2348,"")</f>
        <v/>
      </c>
      <c r="AL2348" s="349" t="str">
        <f>IF(月報!Q2348&lt;&gt;"",IF(月報!Q2348="平日残","",月報!Q2348),"")</f>
        <v/>
      </c>
      <c r="AM2348" s="349"/>
      <c r="AN2348" s="349" t="str">
        <f t="shared" si="752"/>
        <v/>
      </c>
      <c r="AO2348" s="349" t="str">
        <f>IF($E2348="","",VLOOKUP($E2348,カレンダマスタ!$A$5:$E$381,5,FALSE))</f>
        <v/>
      </c>
      <c r="AQ2348" s="351"/>
      <c r="AR2348" s="352"/>
      <c r="AS2348" s="349"/>
      <c r="AU2348" s="355"/>
      <c r="AV2348" s="355" t="str">
        <f t="shared" si="756"/>
        <v/>
      </c>
      <c r="AW2348" s="355" t="str">
        <f t="shared" si="757"/>
        <v/>
      </c>
      <c r="AX2348" s="356" t="str">
        <f t="shared" si="758"/>
        <v/>
      </c>
      <c r="AY2348" s="356" t="str">
        <f t="shared" si="759"/>
        <v/>
      </c>
      <c r="AZ2348" s="357" t="str">
        <f>IF(AX2348&amp;AW2348="勤怠未設定","×",IF(AV2348="勤怠修正","×",IF(AC2348="外注","",IF(AA2348="",IF(AY2348&lt;&gt;"","×",""),IF(VLOOKUP(AA2348,カレンダマスタ!$H$66:$I$83,2,FALSE)&lt;&gt;AY2348,"×","OK")))))</f>
        <v/>
      </c>
      <c r="BC2348" s="355"/>
      <c r="BD2348" s="349"/>
      <c r="BE2348" s="349"/>
      <c r="BF2348" s="349" t="str">
        <f t="shared" si="753"/>
        <v/>
      </c>
      <c r="BG2348" s="349"/>
      <c r="BI2348" s="357" t="str">
        <f t="shared" si="754"/>
        <v/>
      </c>
    </row>
    <row r="2349" spans="2:61">
      <c r="B2349" s="323"/>
      <c r="C2349" s="539"/>
      <c r="D2349" s="324"/>
      <c r="E2349" s="325"/>
      <c r="F2349" s="324"/>
      <c r="G2349" s="591"/>
      <c r="H2349" s="591"/>
      <c r="I2349" s="339"/>
      <c r="J2349" s="320"/>
      <c r="K2349" s="319"/>
      <c r="L2349" s="320"/>
      <c r="M2349" s="320"/>
      <c r="N2349" s="320"/>
      <c r="O2349" s="340"/>
      <c r="P2349" s="340"/>
      <c r="Q2349" s="340"/>
      <c r="R2349" s="327"/>
      <c r="S2349" s="328"/>
      <c r="T2349" s="341"/>
      <c r="U2349" s="342"/>
      <c r="V2349" s="342"/>
      <c r="W2349" s="298"/>
      <c r="X2349" s="326"/>
      <c r="Y2349" s="326"/>
      <c r="Z2349" s="326"/>
      <c r="AA2349" s="327" t="str">
        <f t="shared" si="755"/>
        <v/>
      </c>
      <c r="AC2349" s="544"/>
      <c r="AD2349" s="545"/>
      <c r="AE2349" s="545"/>
      <c r="AF2349" s="545"/>
      <c r="AG2349" s="546"/>
      <c r="AI2349" s="348" t="str">
        <f>IF(月報!G2349&lt;&gt;"",月報!G2349,"")</f>
        <v/>
      </c>
      <c r="AJ2349" s="349" t="str">
        <f>IF(月報!W2349&lt;&gt;"",月報!W2349*24,"")</f>
        <v/>
      </c>
      <c r="AK2349" s="349" t="str">
        <f>IF(月報!P2349&lt;&gt;"",月報!P2349,"")</f>
        <v/>
      </c>
      <c r="AL2349" s="349" t="str">
        <f>IF(月報!Q2349&lt;&gt;"",IF(月報!Q2349="平日残","",月報!Q2349),"")</f>
        <v/>
      </c>
      <c r="AM2349" s="349"/>
      <c r="AN2349" s="349" t="str">
        <f t="shared" si="752"/>
        <v/>
      </c>
      <c r="AO2349" s="349" t="str">
        <f>IF($E2349="","",VLOOKUP($E2349,カレンダマスタ!$A$5:$E$381,5,FALSE))</f>
        <v/>
      </c>
      <c r="AQ2349" s="351"/>
      <c r="AR2349" s="352"/>
      <c r="AS2349" s="349"/>
      <c r="AU2349" s="355"/>
      <c r="AV2349" s="355" t="str">
        <f t="shared" si="756"/>
        <v/>
      </c>
      <c r="AW2349" s="355" t="str">
        <f t="shared" si="757"/>
        <v/>
      </c>
      <c r="AX2349" s="356" t="str">
        <f t="shared" si="758"/>
        <v/>
      </c>
      <c r="AY2349" s="356" t="str">
        <f t="shared" si="759"/>
        <v/>
      </c>
      <c r="AZ2349" s="357" t="str">
        <f>IF(AX2349&amp;AW2349="勤怠未設定","×",IF(AV2349="勤怠修正","×",IF(AC2349="外注","",IF(AA2349="",IF(AY2349&lt;&gt;"","×",""),IF(VLOOKUP(AA2349,カレンダマスタ!$H$66:$I$83,2,FALSE)&lt;&gt;AY2349,"×","OK")))))</f>
        <v/>
      </c>
      <c r="BC2349" s="355"/>
      <c r="BD2349" s="349"/>
      <c r="BE2349" s="349"/>
      <c r="BF2349" s="349" t="str">
        <f t="shared" si="753"/>
        <v/>
      </c>
      <c r="BG2349" s="349"/>
      <c r="BI2349" s="357" t="str">
        <f t="shared" si="754"/>
        <v/>
      </c>
    </row>
    <row r="2350" spans="2:61" ht="13.8" thickBot="1">
      <c r="B2350" s="329"/>
      <c r="C2350" s="540"/>
      <c r="D2350" s="330"/>
      <c r="E2350" s="331"/>
      <c r="F2350" s="330"/>
      <c r="G2350" s="592"/>
      <c r="H2350" s="592"/>
      <c r="I2350" s="343"/>
      <c r="J2350" s="322"/>
      <c r="K2350" s="321"/>
      <c r="L2350" s="322"/>
      <c r="M2350" s="322"/>
      <c r="N2350" s="322"/>
      <c r="O2350" s="344"/>
      <c r="P2350" s="344"/>
      <c r="Q2350" s="344"/>
      <c r="R2350" s="333"/>
      <c r="S2350" s="334"/>
      <c r="T2350" s="345"/>
      <c r="U2350" s="346"/>
      <c r="V2350" s="346"/>
      <c r="W2350" s="298"/>
      <c r="X2350" s="332"/>
      <c r="Y2350" s="332"/>
      <c r="Z2350" s="332"/>
      <c r="AA2350" s="333" t="str">
        <f t="shared" si="755"/>
        <v/>
      </c>
      <c r="AC2350" s="547"/>
      <c r="AD2350" s="548"/>
      <c r="AE2350" s="548"/>
      <c r="AF2350" s="548"/>
      <c r="AG2350" s="549"/>
      <c r="AI2350" s="348" t="str">
        <f>IF(月報!G2350&lt;&gt;"",月報!G2350,"")</f>
        <v/>
      </c>
      <c r="AJ2350" s="350" t="str">
        <f>IF(月報!W2350&lt;&gt;"",月報!W2350*24,"")</f>
        <v/>
      </c>
      <c r="AK2350" s="350" t="str">
        <f>IF(月報!P2350&lt;&gt;"",月報!P2350,"")</f>
        <v/>
      </c>
      <c r="AL2350" s="350" t="str">
        <f>IF(月報!Q2350&lt;&gt;"",IF(月報!Q2350="平日残","",月報!Q2350),"")</f>
        <v/>
      </c>
      <c r="AM2350" s="350"/>
      <c r="AN2350" s="350" t="str">
        <f t="shared" si="752"/>
        <v/>
      </c>
      <c r="AO2350" s="350" t="str">
        <f>IF($E2350="","",VLOOKUP($E2350,カレンダマスタ!$A$5:$E$381,5,FALSE))</f>
        <v/>
      </c>
      <c r="AP2350" s="347"/>
      <c r="AQ2350" s="353"/>
      <c r="AR2350" s="354"/>
      <c r="AS2350" s="350"/>
      <c r="AT2350" s="347"/>
      <c r="AU2350" s="358"/>
      <c r="AV2350" s="358" t="str">
        <f t="shared" si="756"/>
        <v/>
      </c>
      <c r="AW2350" s="358" t="str">
        <f t="shared" si="757"/>
        <v/>
      </c>
      <c r="AX2350" s="359" t="str">
        <f t="shared" si="758"/>
        <v/>
      </c>
      <c r="AY2350" s="359" t="str">
        <f t="shared" si="759"/>
        <v/>
      </c>
      <c r="AZ2350" s="360" t="str">
        <f>IF(AX2350&amp;AW2350="勤怠未設定","×",IF(AV2350="勤怠修正","×",IF(AC2350="外注","",IF(AA2350="",IF(AY2350&lt;&gt;"","×",""),IF(VLOOKUP(AA2350,カレンダマスタ!$H$66:$I$83,2,FALSE)&lt;&gt;AY2350,"×","OK")))))</f>
        <v/>
      </c>
      <c r="BC2350" s="358"/>
      <c r="BD2350" s="350"/>
      <c r="BE2350" s="350"/>
      <c r="BF2350" s="350" t="str">
        <f t="shared" si="753"/>
        <v/>
      </c>
      <c r="BG2350" s="350"/>
      <c r="BI2350" s="360" t="str">
        <f t="shared" si="754"/>
        <v/>
      </c>
    </row>
    <row r="2351" spans="2:61">
      <c r="B2351" s="176"/>
      <c r="C2351" s="535"/>
      <c r="D2351" s="112"/>
      <c r="E2351" s="582"/>
      <c r="F2351" s="112"/>
      <c r="G2351" s="587"/>
      <c r="H2351" s="587"/>
      <c r="I2351" s="114"/>
      <c r="J2351" s="118"/>
      <c r="K2351" s="115"/>
      <c r="L2351" s="116"/>
      <c r="M2351" s="116"/>
      <c r="N2351" s="117"/>
      <c r="O2351" s="118"/>
      <c r="P2351" s="118"/>
      <c r="Q2351" s="118"/>
      <c r="R2351" s="119"/>
      <c r="S2351" s="120"/>
      <c r="T2351" s="433"/>
      <c r="U2351" s="428">
        <f>SUM(T2351:T2357)</f>
        <v>0</v>
      </c>
      <c r="V2351" s="428" t="str">
        <f t="shared" ref="V2351:V2385" si="760">IF(AC2351="外注",IF(AND(BC2351&lt;1,ROUND((H2351*24),1)=13),"外注2半",IF(AND(BC2351&lt;1,ROUND((G2351*24),1)=13.7),"外注1半",IF(AND(BC2351&lt;1,G2351=""),"外注休暇",""))),"")</f>
        <v/>
      </c>
      <c r="W2351" s="298"/>
      <c r="X2351" s="113" t="str">
        <f t="shared" ref="X2351:X2385" si="761">IF(O2351&lt;&gt;"",O2351/24,"")</f>
        <v/>
      </c>
      <c r="Y2351" s="113" t="str">
        <f t="shared" ref="Y2351:Y2385" si="762">IF(P2351&lt;&gt;"",P2351/24,"")</f>
        <v/>
      </c>
      <c r="Z2351" s="113" t="str">
        <f t="shared" ref="Z2351:Z2385" si="763">IF(Q2351&lt;&gt;"",Q2351/24,"")</f>
        <v/>
      </c>
      <c r="AA2351" s="119" t="str">
        <f t="shared" si="755"/>
        <v/>
      </c>
      <c r="AC2351" s="183" t="str">
        <f>IF(C2351&lt;&gt;"",VLOOKUP(C2351,設定シート!$D$10:$N$109,11,FALSE),"")</f>
        <v/>
      </c>
      <c r="AD2351" s="184" t="str">
        <f>IF(C2351&lt;&gt;"",VLOOKUP(C2351,設定シート!$D$10:$H$109,5,FALSE),"")</f>
        <v/>
      </c>
      <c r="AE2351" s="185" t="str">
        <f>IF(C2351&lt;&gt;"",VLOOKUP(C2351,設定シート!$D$10:$L$109,9,FALSE),"")</f>
        <v/>
      </c>
      <c r="AF2351" s="184" t="str">
        <f>IF($AD2351="","",IF(LEFT($AD2351,2)="NS","NS","CS"))</f>
        <v/>
      </c>
      <c r="AG2351" s="203">
        <f t="shared" ref="AG2351:AG2385" si="764">IF(OR(R2351="有給休暇",G2351=""),0,IF(AQ2351=1,0,1))</f>
        <v>0</v>
      </c>
      <c r="AI2351" s="121" t="str">
        <f>IF(月報!G2351&lt;&gt;"",月報!G2351,"")</f>
        <v/>
      </c>
      <c r="AJ2351" s="122" t="str">
        <f>IF(月報!W2351&lt;&gt;"",月報!W2351*24,"")</f>
        <v/>
      </c>
      <c r="AK2351" s="122" t="str">
        <f>IF(月報!P2351&lt;&gt;"",月報!P2351,"")</f>
        <v/>
      </c>
      <c r="AL2351" s="122" t="str">
        <f>IF(月報!Q2351&lt;&gt;"",IF(月報!Q2351="平日残","",月報!Q2351),"")</f>
        <v/>
      </c>
      <c r="AM2351" s="122"/>
      <c r="AN2351" s="122" t="str">
        <f t="shared" si="752"/>
        <v/>
      </c>
      <c r="AO2351" s="122" t="str">
        <f>IF($E2351="","",VLOOKUP($E2351,カレンダマスタ!$A$5:$E$381,5,FALSE))</f>
        <v/>
      </c>
      <c r="AQ2351" s="195" t="str">
        <f>IF(G2351="","",IF(VLOOKUP(E2351,カレンダマスタ!$A$5:$D$381,4,FALSE)=0,"",1))</f>
        <v/>
      </c>
      <c r="AR2351" s="123" t="str">
        <f>IF($G2351="","",IF($AD2351="NSTC",INDEX(カレンダマスタ!$I$26:$O$31,MATCH($G2351,カレンダマスタ!$H$26:$H$31,1),MATCH($H2351,カレンダマスタ!$I$25:$O$25,1)),
IF($AD2351="CS本社",INDEX(カレンダマスタ!$I$36:$O$41,MATCH($G2351,カレンダマスタ!$H$36:$H$41,1),MATCH($H2351,カレンダマスタ!$I$35:$O$35,1)),
IF($AD2351="NS本社",INDEX(カレンダマスタ!$I$94:$O$99,MATCH($G2351,カレンダマスタ!$H$95:$H$100,1),MATCH($H2351,カレンダマスタ!$I$93:$O$93,1)),
IF($AD2351="ODC",INDEX(カレンダマスタ!$I$46:$O$51,MATCH($G2351,カレンダマスタ!$H$46:$H$51,1),MATCH($H2351,カレンダマスタ!$I$45:$O$45,1)),
IF($AD2351="NS東京TC",INDEX(カレンダマスタ!$I$56:$O$61,MATCH($G2351,カレンダマスタ!$H$56:$H$61,1),MATCH($H2351,カレンダマスタ!$I$55:$O$55,1)),""))))))</f>
        <v/>
      </c>
      <c r="AS2351" s="122" t="str">
        <f t="shared" ref="AS2351:AS2385" si="765">IF(AC2351="社員","",IF(R2351="有給休暇","",IF(AND(AF2351="CS",AQ2351=1)=TRUE,"OK",IF(AR2351&lt;&gt;"",IF(TIMEVALUE(MID(I2351,1,10))=AR2351,"OK","×"),""))))</f>
        <v/>
      </c>
      <c r="AU2351" s="124" t="str">
        <f>IF(E2351="","",VLOOKUP($E2351,カレンダマスタ!$A$4:$E$381,4,FALSE))</f>
        <v/>
      </c>
      <c r="AV2351" s="124" t="str">
        <f t="shared" si="756"/>
        <v/>
      </c>
      <c r="AW2351" s="124" t="str">
        <f t="shared" si="757"/>
        <v/>
      </c>
      <c r="AX2351" s="125" t="str">
        <f t="shared" si="758"/>
        <v/>
      </c>
      <c r="AY2351" s="125" t="str">
        <f t="shared" si="759"/>
        <v/>
      </c>
      <c r="AZ2351" s="114" t="str">
        <f>IF(AX2351&amp;AW2351="勤怠未設定","×",IF(AV2351="勤怠修正","×",IF(AC2351="外注","",IF(AA2351="",IF(AY2351&lt;&gt;"","×",""),IF(VLOOKUP(AA2351,カレンダマスタ!$H$66:$I$83,2,FALSE)&lt;&gt;AY2351,"×","OK")))))</f>
        <v/>
      </c>
      <c r="BC2351" s="124" t="str">
        <f>IF(E2351="","",VLOOKUP($E2351,カレンダマスタ!$A$4:$E$381,4,FALSE))</f>
        <v/>
      </c>
      <c r="BD2351" s="122" t="str">
        <f>IF(AC2351="社員","",IF(AG2351=0,"",IF(AD2351="NSTC",IF(COUNTIF(カレンダマスタ!$Q$5:$Q$32,G2351)=1,"OK","×"),
IF(AD2351="NS本社",IF(COUNTIF(カレンダマスタ!$T$5:$T$32,G2351)=1,"OK","×"),IF(COUNTIF(カレンダマスタ!$R$5:$R$32,G2351)=1,"OK","×")))))</f>
        <v/>
      </c>
      <c r="BE2351" s="122" t="str">
        <f>IF(AC2351="社員","",IF(G2351="","",IF(R2351&lt;&gt;"","",IF(AF2351="CS","OK",IF(VLOOKUP(E2351,カレンダマスタ!$A$5:$D$381,4,FALSE)&gt;0,"",IF(OR(G2351*24&gt;10.84,H2351*24&lt;14.5)=TRUE,"×","OK"))))))</f>
        <v/>
      </c>
      <c r="BF2351" s="122" t="str">
        <f t="shared" si="753"/>
        <v/>
      </c>
      <c r="BG2351" s="127" t="str">
        <f t="shared" ref="BG2351:BG2385" si="766">IF(AE2351="派遣","",IF(G2351="","",IF(R2351="有給休暇","",IF(S2351="","×","OK"))))</f>
        <v/>
      </c>
      <c r="BI2351" s="114" t="str">
        <f t="shared" ref="BI2351:BI2385" si="767">IF(OR(AO2351="×",AS2351="×",AZ2351="×",BE2351="×",BF2351="TW未入力",BF2351="週報未入力",BG2351="×"),"×","")</f>
        <v/>
      </c>
    </row>
    <row r="2352" spans="2:61">
      <c r="B2352" s="111"/>
      <c r="C2352" s="536"/>
      <c r="D2352" s="128"/>
      <c r="E2352" s="583"/>
      <c r="F2352" s="128"/>
      <c r="G2352" s="588"/>
      <c r="H2352" s="588"/>
      <c r="I2352" s="130"/>
      <c r="J2352" s="139"/>
      <c r="K2352" s="131"/>
      <c r="L2352" s="132"/>
      <c r="M2352" s="132"/>
      <c r="N2352" s="141"/>
      <c r="O2352" s="139"/>
      <c r="P2352" s="139"/>
      <c r="Q2352" s="139"/>
      <c r="R2352" s="133"/>
      <c r="S2352" s="134"/>
      <c r="T2352" s="434"/>
      <c r="U2352" s="429"/>
      <c r="V2352" s="429" t="str">
        <f t="shared" si="760"/>
        <v/>
      </c>
      <c r="W2352" s="298"/>
      <c r="X2352" s="129" t="str">
        <f t="shared" si="761"/>
        <v/>
      </c>
      <c r="Y2352" s="129" t="str">
        <f t="shared" si="762"/>
        <v/>
      </c>
      <c r="Z2352" s="129" t="str">
        <f t="shared" si="763"/>
        <v/>
      </c>
      <c r="AA2352" s="133" t="str">
        <f t="shared" si="755"/>
        <v/>
      </c>
      <c r="AC2352" s="186" t="str">
        <f>AC2351</f>
        <v/>
      </c>
      <c r="AD2352" s="186" t="str">
        <f>AD2351</f>
        <v/>
      </c>
      <c r="AE2352" s="186" t="str">
        <f>AE2351</f>
        <v/>
      </c>
      <c r="AF2352" s="186" t="str">
        <f>AF2351</f>
        <v/>
      </c>
      <c r="AG2352" s="204">
        <f t="shared" si="764"/>
        <v>0</v>
      </c>
      <c r="AI2352" s="135" t="str">
        <f>IF(月報!G2352&lt;&gt;"",月報!G2352,"")</f>
        <v/>
      </c>
      <c r="AJ2352" s="126" t="str">
        <f>IF(月報!W2352&lt;&gt;"",月報!W2352*24,"")</f>
        <v/>
      </c>
      <c r="AK2352" s="126" t="str">
        <f>IF(月報!P2352&lt;&gt;"",月報!P2352,"")</f>
        <v/>
      </c>
      <c r="AL2352" s="126" t="str">
        <f>IF(月報!Q2352&lt;&gt;"",IF(月報!Q2352="平日残","",月報!Q2352),"")</f>
        <v/>
      </c>
      <c r="AM2352" s="126"/>
      <c r="AN2352" s="126" t="str">
        <f t="shared" si="752"/>
        <v/>
      </c>
      <c r="AO2352" s="126" t="str">
        <f>IF($E2352="","",VLOOKUP($E2352,カレンダマスタ!$A$5:$E$381,5,FALSE))</f>
        <v/>
      </c>
      <c r="AQ2352" s="196" t="str">
        <f>IF(G2352="","",IF(VLOOKUP(E2352,カレンダマスタ!$A$5:$D$381,4,FALSE)=0,"",1))</f>
        <v/>
      </c>
      <c r="AR2352" s="136" t="str">
        <f>IF($G2352="","",IF($AD2352="NSTC",INDEX(カレンダマスタ!$I$26:$O$31,MATCH($G2352,カレンダマスタ!$H$26:$H$31,1),MATCH($H2352,カレンダマスタ!$I$25:$O$25,1)),
IF($AD2352="CS本社",INDEX(カレンダマスタ!$I$36:$O$41,MATCH($G2352,カレンダマスタ!$H$36:$H$41,1),MATCH($H2352,カレンダマスタ!$I$35:$O$35,1)),
IF($AD2352="NS本社",INDEX(カレンダマスタ!$I$94:$O$99,MATCH($G2352,カレンダマスタ!$H$95:$H$100,1),MATCH($H2352,カレンダマスタ!$I$93:$O$93,1)),
IF($AD2352="ODC",INDEX(カレンダマスタ!$I$46:$O$51,MATCH($G2352,カレンダマスタ!$H$46:$H$51,1),MATCH($H2352,カレンダマスタ!$I$45:$O$45,1)),
IF($AD2352="NS東京TC",INDEX(カレンダマスタ!$I$56:$O$61,MATCH($G2352,カレンダマスタ!$H$56:$H$61,1),MATCH($H2352,カレンダマスタ!$I$55:$O$55,1)),""))))))</f>
        <v/>
      </c>
      <c r="AS2352" s="126" t="str">
        <f t="shared" si="765"/>
        <v/>
      </c>
      <c r="AU2352" s="137" t="str">
        <f>IF(E2352="","",VLOOKUP($E2352,カレンダマスタ!$A$4:$E$381,4,FALSE))</f>
        <v/>
      </c>
      <c r="AV2352" s="137" t="str">
        <f t="shared" si="756"/>
        <v/>
      </c>
      <c r="AW2352" s="137" t="str">
        <f t="shared" si="757"/>
        <v/>
      </c>
      <c r="AX2352" s="138" t="str">
        <f t="shared" si="758"/>
        <v/>
      </c>
      <c r="AY2352" s="138" t="str">
        <f t="shared" si="759"/>
        <v/>
      </c>
      <c r="AZ2352" s="130" t="str">
        <f>IF(AX2352&amp;AW2352="勤怠未設定","×",IF(AV2352="勤怠修正","×",IF(AC2352="外注","",IF(AA2352="",IF(AY2352&lt;&gt;"","×",""),IF(VLOOKUP(AA2352,カレンダマスタ!$H$66:$I$83,2,FALSE)&lt;&gt;AY2352,"×","OK")))))</f>
        <v/>
      </c>
      <c r="BC2352" s="137" t="str">
        <f>IF(E2352="","",VLOOKUP($E2352,カレンダマスタ!$A$4:$E$381,4,FALSE))</f>
        <v/>
      </c>
      <c r="BD2352" s="126" t="str">
        <f>IF(AC2352="社員","",IF(AG2352=0,"",IF(AD2352="NSTC",IF(COUNTIF(カレンダマスタ!$Q$5:$Q$32,G2352)=1,"OK","×"),
IF(AD2352="NS本社",IF(COUNTIF(カレンダマスタ!$T$5:$T$32,G2352)=1,"OK","×"),IF(COUNTIF(カレンダマスタ!$R$5:$R$32,G2352)=1,"OK","×")))))</f>
        <v/>
      </c>
      <c r="BE2352" s="126" t="str">
        <f>IF(AC2352="社員","",IF(G2352="","",IF(R2352&lt;&gt;"","",IF(AF2352="CS","OK",IF(VLOOKUP(E2352,カレンダマスタ!$A$5:$D$381,4,FALSE)&gt;0,"",IF(OR(G2352*24&gt;10.84,H2352*24&lt;14.5)=TRUE,"×","OK"))))))</f>
        <v/>
      </c>
      <c r="BF2352" s="126" t="str">
        <f t="shared" si="753"/>
        <v/>
      </c>
      <c r="BG2352" s="126" t="str">
        <f t="shared" si="766"/>
        <v/>
      </c>
      <c r="BI2352" s="130" t="str">
        <f t="shared" si="767"/>
        <v/>
      </c>
    </row>
    <row r="2353" spans="2:61">
      <c r="B2353" s="111"/>
      <c r="C2353" s="536"/>
      <c r="D2353" s="128"/>
      <c r="E2353" s="583"/>
      <c r="F2353" s="128"/>
      <c r="G2353" s="588"/>
      <c r="H2353" s="588"/>
      <c r="I2353" s="130"/>
      <c r="J2353" s="139"/>
      <c r="K2353" s="131"/>
      <c r="L2353" s="132"/>
      <c r="M2353" s="132"/>
      <c r="N2353" s="141"/>
      <c r="O2353" s="139"/>
      <c r="P2353" s="139"/>
      <c r="Q2353" s="139"/>
      <c r="R2353" s="133"/>
      <c r="S2353" s="134"/>
      <c r="T2353" s="434"/>
      <c r="U2353" s="429"/>
      <c r="V2353" s="429" t="str">
        <f t="shared" si="760"/>
        <v/>
      </c>
      <c r="W2353" s="298"/>
      <c r="X2353" s="129" t="str">
        <f t="shared" si="761"/>
        <v/>
      </c>
      <c r="Y2353" s="129" t="str">
        <f t="shared" si="762"/>
        <v/>
      </c>
      <c r="Z2353" s="129" t="str">
        <f t="shared" si="763"/>
        <v/>
      </c>
      <c r="AA2353" s="133" t="str">
        <f t="shared" si="755"/>
        <v/>
      </c>
      <c r="AC2353" s="186" t="str">
        <f>AC2351</f>
        <v/>
      </c>
      <c r="AD2353" s="187" t="str">
        <f>AD2351</f>
        <v/>
      </c>
      <c r="AE2353" s="187" t="str">
        <f>AE2351</f>
        <v/>
      </c>
      <c r="AF2353" s="187" t="str">
        <f>AF2351</f>
        <v/>
      </c>
      <c r="AG2353" s="204">
        <f t="shared" si="764"/>
        <v>0</v>
      </c>
      <c r="AI2353" s="135" t="str">
        <f>IF(月報!G2353&lt;&gt;"",月報!G2353,"")</f>
        <v/>
      </c>
      <c r="AJ2353" s="126" t="str">
        <f>IF(月報!W2353&lt;&gt;"",月報!W2353*24,"")</f>
        <v/>
      </c>
      <c r="AK2353" s="126" t="str">
        <f>IF(月報!P2353&lt;&gt;"",月報!P2353,"")</f>
        <v/>
      </c>
      <c r="AL2353" s="126" t="str">
        <f>IF(月報!Q2353&lt;&gt;"",IF(月報!Q2353="平日残","",月報!Q2353),"")</f>
        <v/>
      </c>
      <c r="AM2353" s="126"/>
      <c r="AN2353" s="126" t="str">
        <f t="shared" si="752"/>
        <v/>
      </c>
      <c r="AO2353" s="126" t="str">
        <f>IF($E2353="","",VLOOKUP($E2353,カレンダマスタ!$A$5:$E$381,5,FALSE))</f>
        <v/>
      </c>
      <c r="AQ2353" s="196" t="str">
        <f>IF(G2353="","",IF(VLOOKUP(E2353,カレンダマスタ!$A$5:$D$381,4,FALSE)=0,"",1))</f>
        <v/>
      </c>
      <c r="AR2353" s="136" t="str">
        <f>IF($G2353="","",IF($AD2353="NSTC",INDEX(カレンダマスタ!$I$26:$O$31,MATCH($G2353,カレンダマスタ!$H$26:$H$31,1),MATCH($H2353,カレンダマスタ!$I$25:$O$25,1)),
IF($AD2353="CS本社",INDEX(カレンダマスタ!$I$36:$O$41,MATCH($G2353,カレンダマスタ!$H$36:$H$41,1),MATCH($H2353,カレンダマスタ!$I$35:$O$35,1)),
IF($AD2353="NS本社",INDEX(カレンダマスタ!$I$94:$O$99,MATCH($G2353,カレンダマスタ!$H$95:$H$100,1),MATCH($H2353,カレンダマスタ!$I$93:$O$93,1)),
IF($AD2353="ODC",INDEX(カレンダマスタ!$I$46:$O$51,MATCH($G2353,カレンダマスタ!$H$46:$H$51,1),MATCH($H2353,カレンダマスタ!$I$45:$O$45,1)),
IF($AD2353="NS東京TC",INDEX(カレンダマスタ!$I$56:$O$61,MATCH($G2353,カレンダマスタ!$H$56:$H$61,1),MATCH($H2353,カレンダマスタ!$I$55:$O$55,1)),""))))))</f>
        <v/>
      </c>
      <c r="AS2353" s="126" t="str">
        <f t="shared" si="765"/>
        <v/>
      </c>
      <c r="AU2353" s="137" t="str">
        <f>IF(E2353="","",VLOOKUP($E2353,カレンダマスタ!$A$4:$E$381,4,FALSE))</f>
        <v/>
      </c>
      <c r="AV2353" s="137" t="str">
        <f t="shared" si="756"/>
        <v/>
      </c>
      <c r="AW2353" s="137" t="str">
        <f t="shared" si="757"/>
        <v/>
      </c>
      <c r="AX2353" s="138" t="str">
        <f t="shared" si="758"/>
        <v/>
      </c>
      <c r="AY2353" s="138" t="str">
        <f t="shared" si="759"/>
        <v/>
      </c>
      <c r="AZ2353" s="130" t="str">
        <f>IF(AX2353&amp;AW2353="勤怠未設定","×",IF(AV2353="勤怠修正","×",IF(AC2353="外注","",IF(AA2353="",IF(AY2353&lt;&gt;"","×",""),IF(VLOOKUP(AA2353,カレンダマスタ!$H$66:$I$83,2,FALSE)&lt;&gt;AY2353,"×","OK")))))</f>
        <v/>
      </c>
      <c r="BC2353" s="137" t="str">
        <f>IF(E2353="","",VLOOKUP($E2353,カレンダマスタ!$A$4:$E$381,4,FALSE))</f>
        <v/>
      </c>
      <c r="BD2353" s="126" t="str">
        <f>IF(AC2353="社員","",IF(AG2353=0,"",IF(AD2353="NSTC",IF(COUNTIF(カレンダマスタ!$Q$5:$Q$32,G2353)=1,"OK","×"),
IF(AD2353="NS本社",IF(COUNTIF(カレンダマスタ!$T$5:$T$32,G2353)=1,"OK","×"),IF(COUNTIF(カレンダマスタ!$R$5:$R$32,G2353)=1,"OK","×")))))</f>
        <v/>
      </c>
      <c r="BE2353" s="126" t="str">
        <f>IF(AC2353="社員","",IF(G2353="","",IF(R2353&lt;&gt;"","",IF(AF2353="CS","OK",IF(VLOOKUP(E2353,カレンダマスタ!$A$5:$D$381,4,FALSE)&gt;0,"",IF(OR(G2353*24&gt;10.84,H2353*24&lt;14.5)=TRUE,"×","OK"))))))</f>
        <v/>
      </c>
      <c r="BF2353" s="126" t="str">
        <f t="shared" si="753"/>
        <v/>
      </c>
      <c r="BG2353" s="126" t="str">
        <f t="shared" si="766"/>
        <v/>
      </c>
      <c r="BI2353" s="130" t="str">
        <f t="shared" si="767"/>
        <v/>
      </c>
    </row>
    <row r="2354" spans="2:61">
      <c r="B2354" s="111"/>
      <c r="C2354" s="536"/>
      <c r="D2354" s="128"/>
      <c r="E2354" s="583"/>
      <c r="F2354" s="128"/>
      <c r="G2354" s="588"/>
      <c r="H2354" s="588"/>
      <c r="I2354" s="130"/>
      <c r="J2354" s="139"/>
      <c r="K2354" s="131"/>
      <c r="L2354" s="132"/>
      <c r="M2354" s="132"/>
      <c r="N2354" s="141"/>
      <c r="O2354" s="139"/>
      <c r="P2354" s="139"/>
      <c r="Q2354" s="139"/>
      <c r="R2354" s="133"/>
      <c r="S2354" s="134"/>
      <c r="T2354" s="434"/>
      <c r="U2354" s="429"/>
      <c r="V2354" s="429" t="str">
        <f t="shared" si="760"/>
        <v/>
      </c>
      <c r="W2354" s="298"/>
      <c r="X2354" s="129" t="str">
        <f t="shared" si="761"/>
        <v/>
      </c>
      <c r="Y2354" s="129" t="str">
        <f t="shared" si="762"/>
        <v/>
      </c>
      <c r="Z2354" s="129" t="str">
        <f t="shared" si="763"/>
        <v/>
      </c>
      <c r="AA2354" s="133" t="str">
        <f t="shared" si="755"/>
        <v/>
      </c>
      <c r="AC2354" s="186" t="str">
        <f>AC2351</f>
        <v/>
      </c>
      <c r="AD2354" s="187" t="str">
        <f>AD2351</f>
        <v/>
      </c>
      <c r="AE2354" s="187" t="str">
        <f>AE2351</f>
        <v/>
      </c>
      <c r="AF2354" s="187" t="str">
        <f>AF2351</f>
        <v/>
      </c>
      <c r="AG2354" s="204">
        <f t="shared" si="764"/>
        <v>0</v>
      </c>
      <c r="AI2354" s="140" t="str">
        <f>IF(月報!G2354&lt;&gt;"",月報!G2354,"")</f>
        <v/>
      </c>
      <c r="AJ2354" s="126" t="str">
        <f>IF(月報!W2354&lt;&gt;"",月報!W2354*24,"")</f>
        <v/>
      </c>
      <c r="AK2354" s="126" t="str">
        <f>IF(月報!P2354&lt;&gt;"",月報!P2354,"")</f>
        <v/>
      </c>
      <c r="AL2354" s="126" t="str">
        <f>IF(月報!Q2354&lt;&gt;"",IF(月報!Q2354="平日残","",月報!Q2354),"")</f>
        <v/>
      </c>
      <c r="AM2354" s="126"/>
      <c r="AN2354" s="126" t="str">
        <f t="shared" si="752"/>
        <v/>
      </c>
      <c r="AO2354" s="126" t="str">
        <f>IF($E2354="","",VLOOKUP($E2354,カレンダマスタ!$A$5:$E$381,5,FALSE))</f>
        <v/>
      </c>
      <c r="AQ2354" s="196" t="str">
        <f>IF(G2354="","",IF(VLOOKUP(E2354,カレンダマスタ!$A$5:$D$381,4,FALSE)=0,"",1))</f>
        <v/>
      </c>
      <c r="AR2354" s="136" t="str">
        <f>IF($G2354="","",IF($AD2354="NSTC",INDEX(カレンダマスタ!$I$26:$O$31,MATCH($G2354,カレンダマスタ!$H$26:$H$31,1),MATCH($H2354,カレンダマスタ!$I$25:$O$25,1)),
IF($AD2354="CS本社",INDEX(カレンダマスタ!$I$36:$O$41,MATCH($G2354,カレンダマスタ!$H$36:$H$41,1),MATCH($H2354,カレンダマスタ!$I$35:$O$35,1)),
IF($AD2354="NS本社",INDEX(カレンダマスタ!$I$94:$O$99,MATCH($G2354,カレンダマスタ!$H$95:$H$100,1),MATCH($H2354,カレンダマスタ!$I$93:$O$93,1)),
IF($AD2354="ODC",INDEX(カレンダマスタ!$I$46:$O$51,MATCH($G2354,カレンダマスタ!$H$46:$H$51,1),MATCH($H2354,カレンダマスタ!$I$45:$O$45,1)),
IF($AD2354="NS東京TC",INDEX(カレンダマスタ!$I$56:$O$61,MATCH($G2354,カレンダマスタ!$H$56:$H$61,1),MATCH($H2354,カレンダマスタ!$I$55:$O$55,1)),""))))))</f>
        <v/>
      </c>
      <c r="AS2354" s="126" t="str">
        <f t="shared" si="765"/>
        <v/>
      </c>
      <c r="AU2354" s="137" t="str">
        <f>IF(E2354="","",VLOOKUP($E2354,カレンダマスタ!$A$4:$E$381,4,FALSE))</f>
        <v/>
      </c>
      <c r="AV2354" s="137" t="str">
        <f t="shared" si="756"/>
        <v/>
      </c>
      <c r="AW2354" s="137" t="str">
        <f t="shared" si="757"/>
        <v/>
      </c>
      <c r="AX2354" s="138" t="str">
        <f t="shared" si="758"/>
        <v/>
      </c>
      <c r="AY2354" s="138" t="str">
        <f t="shared" si="759"/>
        <v/>
      </c>
      <c r="AZ2354" s="130" t="str">
        <f>IF(AX2354&amp;AW2354="勤怠未設定","×",IF(AV2354="勤怠修正","×",IF(AC2354="外注","",IF(AA2354="",IF(AY2354&lt;&gt;"","×",""),IF(VLOOKUP(AA2354,カレンダマスタ!$H$66:$I$83,2,FALSE)&lt;&gt;AY2354,"×","OK")))))</f>
        <v/>
      </c>
      <c r="BC2354" s="137" t="str">
        <f>IF(E2354="","",VLOOKUP($E2354,カレンダマスタ!$A$4:$E$381,4,FALSE))</f>
        <v/>
      </c>
      <c r="BD2354" s="126" t="str">
        <f>IF(AC2354="社員","",IF(AG2354=0,"",IF(AD2354="NSTC",IF(COUNTIF(カレンダマスタ!$Q$5:$Q$32,G2354)=1,"OK","×"),
IF(AD2354="NS本社",IF(COUNTIF(カレンダマスタ!$T$5:$T$32,G2354)=1,"OK","×"),IF(COUNTIF(カレンダマスタ!$R$5:$R$32,G2354)=1,"OK","×")))))</f>
        <v/>
      </c>
      <c r="BE2354" s="126" t="str">
        <f>IF(AC2354="社員","",IF(G2354="","",IF(R2354&lt;&gt;"","",IF(AF2354="CS","OK",IF(VLOOKUP(E2354,カレンダマスタ!$A$5:$D$381,4,FALSE)&gt;0,"",IF(OR(G2354*24&gt;10.84,H2354*24&lt;14.5)=TRUE,"×","OK"))))))</f>
        <v/>
      </c>
      <c r="BF2354" s="126" t="str">
        <f t="shared" si="753"/>
        <v/>
      </c>
      <c r="BG2354" s="126" t="str">
        <f t="shared" si="766"/>
        <v/>
      </c>
      <c r="BI2354" s="130" t="str">
        <f t="shared" si="767"/>
        <v/>
      </c>
    </row>
    <row r="2355" spans="2:61">
      <c r="B2355" s="111"/>
      <c r="C2355" s="536"/>
      <c r="D2355" s="128"/>
      <c r="E2355" s="583"/>
      <c r="F2355" s="128"/>
      <c r="G2355" s="588"/>
      <c r="H2355" s="588"/>
      <c r="I2355" s="130"/>
      <c r="J2355" s="139"/>
      <c r="K2355" s="131"/>
      <c r="L2355" s="132"/>
      <c r="M2355" s="132"/>
      <c r="N2355" s="141"/>
      <c r="O2355" s="139"/>
      <c r="P2355" s="139"/>
      <c r="Q2355" s="139"/>
      <c r="R2355" s="133"/>
      <c r="S2355" s="134"/>
      <c r="T2355" s="434"/>
      <c r="U2355" s="429"/>
      <c r="V2355" s="429" t="str">
        <f t="shared" si="760"/>
        <v/>
      </c>
      <c r="W2355" s="298"/>
      <c r="X2355" s="129" t="str">
        <f t="shared" si="761"/>
        <v/>
      </c>
      <c r="Y2355" s="129" t="str">
        <f t="shared" si="762"/>
        <v/>
      </c>
      <c r="Z2355" s="129" t="str">
        <f t="shared" si="763"/>
        <v/>
      </c>
      <c r="AA2355" s="133" t="str">
        <f t="shared" si="755"/>
        <v/>
      </c>
      <c r="AC2355" s="186" t="str">
        <f>AC2351</f>
        <v/>
      </c>
      <c r="AD2355" s="187" t="str">
        <f>AD2351</f>
        <v/>
      </c>
      <c r="AE2355" s="187" t="str">
        <f>AE2351</f>
        <v/>
      </c>
      <c r="AF2355" s="187" t="str">
        <f>AF2351</f>
        <v/>
      </c>
      <c r="AG2355" s="204">
        <f t="shared" si="764"/>
        <v>0</v>
      </c>
      <c r="AI2355" s="140" t="str">
        <f>IF(月報!G2355&lt;&gt;"",月報!G2355,"")</f>
        <v/>
      </c>
      <c r="AJ2355" s="126" t="str">
        <f>IF(月報!W2355&lt;&gt;"",月報!W2355*24,"")</f>
        <v/>
      </c>
      <c r="AK2355" s="126" t="str">
        <f>IF(月報!P2355&lt;&gt;"",月報!P2355,"")</f>
        <v/>
      </c>
      <c r="AL2355" s="126" t="str">
        <f>IF(月報!Q2355&lt;&gt;"",IF(月報!Q2355="平日残","",月報!Q2355),"")</f>
        <v/>
      </c>
      <c r="AM2355" s="126"/>
      <c r="AN2355" s="126" t="str">
        <f t="shared" si="752"/>
        <v/>
      </c>
      <c r="AO2355" s="126" t="str">
        <f>IF($E2355="","",VLOOKUP($E2355,カレンダマスタ!$A$5:$E$381,5,FALSE))</f>
        <v/>
      </c>
      <c r="AQ2355" s="196" t="str">
        <f>IF(G2355="","",IF(VLOOKUP(E2355,カレンダマスタ!$A$5:$D$381,4,FALSE)=0,"",1))</f>
        <v/>
      </c>
      <c r="AR2355" s="136" t="str">
        <f>IF($G2355="","",IF($AD2355="NSTC",INDEX(カレンダマスタ!$I$26:$O$31,MATCH($G2355,カレンダマスタ!$H$26:$H$31,1),MATCH($H2355,カレンダマスタ!$I$25:$O$25,1)),
IF($AD2355="CS本社",INDEX(カレンダマスタ!$I$36:$O$41,MATCH($G2355,カレンダマスタ!$H$36:$H$41,1),MATCH($H2355,カレンダマスタ!$I$35:$O$35,1)),
IF($AD2355="NS本社",INDEX(カレンダマスタ!$I$94:$O$99,MATCH($G2355,カレンダマスタ!$H$95:$H$100,1),MATCH($H2355,カレンダマスタ!$I$93:$O$93,1)),
IF($AD2355="ODC",INDEX(カレンダマスタ!$I$46:$O$51,MATCH($G2355,カレンダマスタ!$H$46:$H$51,1),MATCH($H2355,カレンダマスタ!$I$45:$O$45,1)),
IF($AD2355="NS東京TC",INDEX(カレンダマスタ!$I$56:$O$61,MATCH($G2355,カレンダマスタ!$H$56:$H$61,1),MATCH($H2355,カレンダマスタ!$I$55:$O$55,1)),""))))))</f>
        <v/>
      </c>
      <c r="AS2355" s="126" t="str">
        <f t="shared" si="765"/>
        <v/>
      </c>
      <c r="AU2355" s="137" t="str">
        <f>IF(E2355="","",VLOOKUP($E2355,カレンダマスタ!$A$4:$E$381,4,FALSE))</f>
        <v/>
      </c>
      <c r="AV2355" s="137" t="str">
        <f t="shared" si="756"/>
        <v/>
      </c>
      <c r="AW2355" s="137" t="str">
        <f t="shared" si="757"/>
        <v/>
      </c>
      <c r="AX2355" s="138" t="str">
        <f t="shared" si="758"/>
        <v/>
      </c>
      <c r="AY2355" s="138" t="str">
        <f t="shared" si="759"/>
        <v/>
      </c>
      <c r="AZ2355" s="130" t="str">
        <f>IF(AX2355&amp;AW2355="勤怠未設定","×",IF(AV2355="勤怠修正","×",IF(AC2355="外注","",IF(AA2355="",IF(AY2355&lt;&gt;"","×",""),IF(VLOOKUP(AA2355,カレンダマスタ!$H$66:$I$83,2,FALSE)&lt;&gt;AY2355,"×","OK")))))</f>
        <v/>
      </c>
      <c r="BC2355" s="137" t="str">
        <f>IF(E2355="","",VLOOKUP($E2355,カレンダマスタ!$A$4:$E$381,4,FALSE))</f>
        <v/>
      </c>
      <c r="BD2355" s="126" t="str">
        <f>IF(AC2355="社員","",IF(AG2355=0,"",IF(AD2355="NSTC",IF(COUNTIF(カレンダマスタ!$Q$5:$Q$32,G2355)=1,"OK","×"),
IF(AD2355="NS本社",IF(COUNTIF(カレンダマスタ!$T$5:$T$32,G2355)=1,"OK","×"),IF(COUNTIF(カレンダマスタ!$R$5:$R$32,G2355)=1,"OK","×")))))</f>
        <v/>
      </c>
      <c r="BE2355" s="126" t="str">
        <f>IF(AC2355="社員","",IF(G2355="","",IF(R2355&lt;&gt;"","",IF(AF2355="CS","OK",IF(VLOOKUP(E2355,カレンダマスタ!$A$5:$D$381,4,FALSE)&gt;0,"",IF(OR(G2355*24&gt;10.84,H2355*24&lt;14.5)=TRUE,"×","OK"))))))</f>
        <v/>
      </c>
      <c r="BF2355" s="126" t="str">
        <f t="shared" si="753"/>
        <v/>
      </c>
      <c r="BG2355" s="126" t="str">
        <f t="shared" si="766"/>
        <v/>
      </c>
      <c r="BI2355" s="130" t="str">
        <f t="shared" si="767"/>
        <v/>
      </c>
    </row>
    <row r="2356" spans="2:61">
      <c r="B2356" s="111"/>
      <c r="C2356" s="536"/>
      <c r="D2356" s="128"/>
      <c r="E2356" s="583"/>
      <c r="F2356" s="128"/>
      <c r="G2356" s="588"/>
      <c r="H2356" s="588"/>
      <c r="I2356" s="130"/>
      <c r="J2356" s="139"/>
      <c r="K2356" s="131"/>
      <c r="L2356" s="132"/>
      <c r="M2356" s="132"/>
      <c r="N2356" s="141"/>
      <c r="O2356" s="139"/>
      <c r="P2356" s="139"/>
      <c r="Q2356" s="139"/>
      <c r="R2356" s="133"/>
      <c r="S2356" s="134"/>
      <c r="T2356" s="434"/>
      <c r="U2356" s="429"/>
      <c r="V2356" s="429" t="str">
        <f t="shared" si="760"/>
        <v/>
      </c>
      <c r="W2356" s="298"/>
      <c r="X2356" s="129" t="str">
        <f t="shared" si="761"/>
        <v/>
      </c>
      <c r="Y2356" s="129" t="str">
        <f t="shared" si="762"/>
        <v/>
      </c>
      <c r="Z2356" s="129" t="str">
        <f t="shared" si="763"/>
        <v/>
      </c>
      <c r="AA2356" s="133" t="str">
        <f t="shared" si="755"/>
        <v/>
      </c>
      <c r="AC2356" s="186" t="str">
        <f>AC2351</f>
        <v/>
      </c>
      <c r="AD2356" s="187" t="str">
        <f>AD2351</f>
        <v/>
      </c>
      <c r="AE2356" s="187" t="str">
        <f>AE2351</f>
        <v/>
      </c>
      <c r="AF2356" s="187" t="str">
        <f>AF2351</f>
        <v/>
      </c>
      <c r="AG2356" s="204">
        <f t="shared" si="764"/>
        <v>0</v>
      </c>
      <c r="AI2356" s="135" t="str">
        <f>IF(月報!G2356&lt;&gt;"",月報!G2356,"")</f>
        <v/>
      </c>
      <c r="AJ2356" s="126" t="str">
        <f>IF(月報!W2356&lt;&gt;"",月報!W2356*24,"")</f>
        <v/>
      </c>
      <c r="AK2356" s="126" t="str">
        <f>IF(月報!P2356&lt;&gt;"",月報!P2356,"")</f>
        <v/>
      </c>
      <c r="AL2356" s="126" t="str">
        <f>IF(月報!Q2356&lt;&gt;"",IF(月報!Q2356="平日残","",月報!Q2356),"")</f>
        <v/>
      </c>
      <c r="AM2356" s="126"/>
      <c r="AN2356" s="126" t="str">
        <f t="shared" si="752"/>
        <v/>
      </c>
      <c r="AO2356" s="126" t="str">
        <f>IF($E2356="","",VLOOKUP($E2356,カレンダマスタ!$A$5:$E$381,5,FALSE))</f>
        <v/>
      </c>
      <c r="AQ2356" s="196" t="str">
        <f>IF(G2356="","",IF(VLOOKUP(E2356,カレンダマスタ!$A$5:$D$381,4,FALSE)=0,"",1))</f>
        <v/>
      </c>
      <c r="AR2356" s="136" t="str">
        <f>IF($G2356="","",IF($AD2356="NSTC",INDEX(カレンダマスタ!$I$26:$O$31,MATCH($G2356,カレンダマスタ!$H$26:$H$31,1),MATCH($H2356,カレンダマスタ!$I$25:$O$25,1)),
IF($AD2356="CS本社",INDEX(カレンダマスタ!$I$36:$O$41,MATCH($G2356,カレンダマスタ!$H$36:$H$41,1),MATCH($H2356,カレンダマスタ!$I$35:$O$35,1)),
IF($AD2356="NS本社",INDEX(カレンダマスタ!$I$94:$O$99,MATCH($G2356,カレンダマスタ!$H$95:$H$100,1),MATCH($H2356,カレンダマスタ!$I$93:$O$93,1)),
IF($AD2356="ODC",INDEX(カレンダマスタ!$I$46:$O$51,MATCH($G2356,カレンダマスタ!$H$46:$H$51,1),MATCH($H2356,カレンダマスタ!$I$45:$O$45,1)),
IF($AD2356="NS東京TC",INDEX(カレンダマスタ!$I$56:$O$61,MATCH($G2356,カレンダマスタ!$H$56:$H$61,1),MATCH($H2356,カレンダマスタ!$I$55:$O$55,1)),""))))))</f>
        <v/>
      </c>
      <c r="AS2356" s="126" t="str">
        <f t="shared" si="765"/>
        <v/>
      </c>
      <c r="AU2356" s="137" t="str">
        <f>IF(E2356="","",VLOOKUP($E2356,カレンダマスタ!$A$4:$E$381,4,FALSE))</f>
        <v/>
      </c>
      <c r="AV2356" s="137" t="str">
        <f t="shared" si="756"/>
        <v/>
      </c>
      <c r="AW2356" s="137" t="str">
        <f t="shared" si="757"/>
        <v/>
      </c>
      <c r="AX2356" s="138" t="str">
        <f t="shared" si="758"/>
        <v/>
      </c>
      <c r="AY2356" s="138" t="str">
        <f t="shared" si="759"/>
        <v/>
      </c>
      <c r="AZ2356" s="130" t="str">
        <f>IF(AX2356&amp;AW2356="勤怠未設定","×",IF(AV2356="勤怠修正","×",IF(AC2356="外注","",IF(AA2356="",IF(AY2356&lt;&gt;"","×",""),IF(VLOOKUP(AA2356,カレンダマスタ!$H$66:$I$83,2,FALSE)&lt;&gt;AY2356,"×","OK")))))</f>
        <v/>
      </c>
      <c r="BC2356" s="137" t="str">
        <f>IF(E2356="","",VLOOKUP($E2356,カレンダマスタ!$A$4:$E$381,4,FALSE))</f>
        <v/>
      </c>
      <c r="BD2356" s="126" t="str">
        <f>IF(AC2356="社員","",IF(AG2356=0,"",IF(AD2356="NSTC",IF(COUNTIF(カレンダマスタ!$Q$5:$Q$32,G2356)=1,"OK","×"),
IF(AD2356="NS本社",IF(COUNTIF(カレンダマスタ!$T$5:$T$32,G2356)=1,"OK","×"),IF(COUNTIF(カレンダマスタ!$R$5:$R$32,G2356)=1,"OK","×")))))</f>
        <v/>
      </c>
      <c r="BE2356" s="126" t="str">
        <f>IF(AC2356="社員","",IF(G2356="","",IF(R2356&lt;&gt;"","",IF(AF2356="CS","OK",IF(VLOOKUP(E2356,カレンダマスタ!$A$5:$D$381,4,FALSE)&gt;0,"",IF(OR(G2356*24&gt;10.84,H2356*24&lt;14.5)=TRUE,"×","OK"))))))</f>
        <v/>
      </c>
      <c r="BF2356" s="126" t="str">
        <f t="shared" si="753"/>
        <v/>
      </c>
      <c r="BG2356" s="126" t="str">
        <f t="shared" si="766"/>
        <v/>
      </c>
      <c r="BI2356" s="130" t="str">
        <f t="shared" si="767"/>
        <v/>
      </c>
    </row>
    <row r="2357" spans="2:61">
      <c r="B2357" s="111"/>
      <c r="C2357" s="537"/>
      <c r="D2357" s="142"/>
      <c r="E2357" s="584"/>
      <c r="F2357" s="142"/>
      <c r="G2357" s="589"/>
      <c r="H2357" s="589"/>
      <c r="I2357" s="144"/>
      <c r="J2357" s="148"/>
      <c r="K2357" s="145"/>
      <c r="L2357" s="146"/>
      <c r="M2357" s="146"/>
      <c r="N2357" s="147"/>
      <c r="O2357" s="148"/>
      <c r="P2357" s="148"/>
      <c r="Q2357" s="148"/>
      <c r="R2357" s="149"/>
      <c r="S2357" s="156"/>
      <c r="T2357" s="435"/>
      <c r="U2357" s="430"/>
      <c r="V2357" s="430" t="str">
        <f t="shared" si="760"/>
        <v/>
      </c>
      <c r="W2357" s="298"/>
      <c r="X2357" s="143" t="str">
        <f t="shared" si="761"/>
        <v/>
      </c>
      <c r="Y2357" s="143" t="str">
        <f t="shared" si="762"/>
        <v/>
      </c>
      <c r="Z2357" s="143" t="str">
        <f t="shared" si="763"/>
        <v/>
      </c>
      <c r="AA2357" s="149" t="str">
        <f t="shared" si="755"/>
        <v/>
      </c>
      <c r="AC2357" s="188" t="str">
        <f>AC2351</f>
        <v/>
      </c>
      <c r="AD2357" s="189" t="str">
        <f>AD2351</f>
        <v/>
      </c>
      <c r="AE2357" s="189" t="str">
        <f>AE2351</f>
        <v/>
      </c>
      <c r="AF2357" s="189" t="str">
        <f>AF2351</f>
        <v/>
      </c>
      <c r="AG2357" s="205">
        <f t="shared" si="764"/>
        <v>0</v>
      </c>
      <c r="AI2357" s="150" t="str">
        <f>IF(月報!G2357&lt;&gt;"",月報!G2357,"")</f>
        <v/>
      </c>
      <c r="AJ2357" s="151" t="str">
        <f>IF(月報!W2357&lt;&gt;"",月報!W2357*24,"")</f>
        <v/>
      </c>
      <c r="AK2357" s="151" t="str">
        <f>IF(月報!P2357&lt;&gt;"",月報!P2357,"")</f>
        <v/>
      </c>
      <c r="AL2357" s="151" t="str">
        <f>IF(月報!Q2357&lt;&gt;"",IF(月報!Q2357="平日残","",月報!Q2357),"")</f>
        <v/>
      </c>
      <c r="AM2357" s="151"/>
      <c r="AN2357" s="151" t="str">
        <f t="shared" si="752"/>
        <v/>
      </c>
      <c r="AO2357" s="151" t="str">
        <f>IF($E2357="","",VLOOKUP($E2357,カレンダマスタ!$A$5:$E$381,5,FALSE))</f>
        <v/>
      </c>
      <c r="AQ2357" s="197" t="str">
        <f>IF(G2357="","",IF(VLOOKUP(E2357,カレンダマスタ!$A$5:$D$381,4,FALSE)=0,"",1))</f>
        <v/>
      </c>
      <c r="AR2357" s="152" t="str">
        <f>IF($G2357="","",IF($AD2357="NSTC",INDEX(カレンダマスタ!$I$26:$O$31,MATCH($G2357,カレンダマスタ!$H$26:$H$31,1),MATCH($H2357,カレンダマスタ!$I$25:$O$25,1)),
IF($AD2357="CS本社",INDEX(カレンダマスタ!$I$36:$O$41,MATCH($G2357,カレンダマスタ!$H$36:$H$41,1),MATCH($H2357,カレンダマスタ!$I$35:$O$35,1)),
IF($AD2357="NS本社",INDEX(カレンダマスタ!$I$94:$O$99,MATCH($G2357,カレンダマスタ!$H$95:$H$100,1),MATCH($H2357,カレンダマスタ!$I$93:$O$93,1)),
IF($AD2357="ODC",INDEX(カレンダマスタ!$I$46:$O$51,MATCH($G2357,カレンダマスタ!$H$46:$H$51,1),MATCH($H2357,カレンダマスタ!$I$45:$O$45,1)),
IF($AD2357="NS東京TC",INDEX(カレンダマスタ!$I$56:$O$61,MATCH($G2357,カレンダマスタ!$H$56:$H$61,1),MATCH($H2357,カレンダマスタ!$I$55:$O$55,1)),""))))))</f>
        <v/>
      </c>
      <c r="AS2357" s="151" t="str">
        <f t="shared" si="765"/>
        <v/>
      </c>
      <c r="AU2357" s="153" t="str">
        <f>IF(E2357="","",VLOOKUP($E2357,カレンダマスタ!$A$4:$E$381,4,FALSE))</f>
        <v/>
      </c>
      <c r="AV2357" s="153" t="str">
        <f t="shared" si="756"/>
        <v/>
      </c>
      <c r="AW2357" s="153" t="str">
        <f t="shared" si="757"/>
        <v/>
      </c>
      <c r="AX2357" s="154" t="str">
        <f t="shared" si="758"/>
        <v/>
      </c>
      <c r="AY2357" s="154" t="str">
        <f t="shared" si="759"/>
        <v/>
      </c>
      <c r="AZ2357" s="144" t="str">
        <f>IF(AX2357&amp;AW2357="勤怠未設定","×",IF(AV2357="勤怠修正","×",IF(AC2357="外注","",IF(AA2357="",IF(AY2357&lt;&gt;"","×",""),IF(VLOOKUP(AA2357,カレンダマスタ!$H$66:$I$83,2,FALSE)&lt;&gt;AY2357,"×","OK")))))</f>
        <v/>
      </c>
      <c r="BC2357" s="153" t="str">
        <f>IF(E2357="","",VLOOKUP($E2357,カレンダマスタ!$A$4:$E$381,4,FALSE))</f>
        <v/>
      </c>
      <c r="BD2357" s="151" t="str">
        <f>IF(AC2357="社員","",IF(AG2357=0,"",IF(AD2357="NSTC",IF(COUNTIF(カレンダマスタ!$Q$5:$Q$32,G2357)=1,"OK","×"),
IF(AD2357="NS本社",IF(COUNTIF(カレンダマスタ!$T$5:$T$32,G2357)=1,"OK","×"),IF(COUNTIF(カレンダマスタ!$R$5:$R$32,G2357)=1,"OK","×")))))</f>
        <v/>
      </c>
      <c r="BE2357" s="151" t="str">
        <f>IF(AC2357="社員","",IF(G2357="","",IF(R2357&lt;&gt;"","",IF(AF2357="CS","OK",IF(VLOOKUP(E2357,カレンダマスタ!$A$5:$D$381,4,FALSE)&gt;0,"",IF(OR(G2357*24&gt;10.84,H2357*24&lt;14.5)=TRUE,"×","OK"))))))</f>
        <v/>
      </c>
      <c r="BF2357" s="151" t="str">
        <f t="shared" si="753"/>
        <v/>
      </c>
      <c r="BG2357" s="151" t="str">
        <f t="shared" si="766"/>
        <v/>
      </c>
      <c r="BI2357" s="144" t="str">
        <f t="shared" si="767"/>
        <v/>
      </c>
    </row>
    <row r="2358" spans="2:61">
      <c r="B2358" s="111"/>
      <c r="C2358" s="535"/>
      <c r="D2358" s="112"/>
      <c r="E2358" s="582"/>
      <c r="F2358" s="112"/>
      <c r="G2358" s="587"/>
      <c r="H2358" s="587"/>
      <c r="I2358" s="114"/>
      <c r="J2358" s="118"/>
      <c r="K2358" s="115"/>
      <c r="L2358" s="116"/>
      <c r="M2358" s="116"/>
      <c r="N2358" s="117"/>
      <c r="O2358" s="118"/>
      <c r="P2358" s="118"/>
      <c r="Q2358" s="118"/>
      <c r="R2358" s="119"/>
      <c r="S2358" s="120"/>
      <c r="T2358" s="433"/>
      <c r="U2358" s="431">
        <f>SUM(T2358:T2364)</f>
        <v>0</v>
      </c>
      <c r="V2358" s="431" t="str">
        <f t="shared" si="760"/>
        <v/>
      </c>
      <c r="W2358" s="298"/>
      <c r="X2358" s="113" t="str">
        <f t="shared" si="761"/>
        <v/>
      </c>
      <c r="Y2358" s="113" t="str">
        <f t="shared" si="762"/>
        <v/>
      </c>
      <c r="Z2358" s="113" t="str">
        <f t="shared" si="763"/>
        <v/>
      </c>
      <c r="AA2358" s="119" t="str">
        <f t="shared" si="755"/>
        <v/>
      </c>
      <c r="AC2358" s="190" t="str">
        <f>AC2351</f>
        <v/>
      </c>
      <c r="AD2358" s="191" t="str">
        <f>AD2351</f>
        <v/>
      </c>
      <c r="AE2358" s="191" t="str">
        <f>AE2351</f>
        <v/>
      </c>
      <c r="AF2358" s="191" t="str">
        <f>AF2351</f>
        <v/>
      </c>
      <c r="AG2358" s="206">
        <f t="shared" si="764"/>
        <v>0</v>
      </c>
      <c r="AI2358" s="155" t="str">
        <f>IF(月報!G2358&lt;&gt;"",月報!G2358,"")</f>
        <v/>
      </c>
      <c r="AJ2358" s="122" t="str">
        <f>IF(月報!W2358&lt;&gt;"",月報!W2358*24,"")</f>
        <v/>
      </c>
      <c r="AK2358" s="122" t="str">
        <f>IF(月報!P2358&lt;&gt;"",月報!P2358,"")</f>
        <v/>
      </c>
      <c r="AL2358" s="122" t="str">
        <f>IF(月報!Q2358&lt;&gt;"",IF(月報!Q2358="平日残","",月報!Q2358),"")</f>
        <v/>
      </c>
      <c r="AM2358" s="122"/>
      <c r="AN2358" s="122" t="str">
        <f t="shared" si="752"/>
        <v/>
      </c>
      <c r="AO2358" s="122" t="str">
        <f>IF($E2358="","",VLOOKUP($E2358,カレンダマスタ!$A$5:$E$381,5,FALSE))</f>
        <v/>
      </c>
      <c r="AQ2358" s="195" t="str">
        <f>IF(G2358="","",IF(VLOOKUP(E2358,カレンダマスタ!$A$5:$D$381,4,FALSE)=0,"",1))</f>
        <v/>
      </c>
      <c r="AR2358" s="123" t="str">
        <f>IF($G2358="","",IF($AD2358="NSTC",INDEX(カレンダマスタ!$I$26:$O$31,MATCH($G2358,カレンダマスタ!$H$26:$H$31,1),MATCH($H2358,カレンダマスタ!$I$25:$O$25,1)),
IF($AD2358="CS本社",INDEX(カレンダマスタ!$I$36:$O$41,MATCH($G2358,カレンダマスタ!$H$36:$H$41,1),MATCH($H2358,カレンダマスタ!$I$35:$O$35,1)),
IF($AD2358="NS本社",INDEX(カレンダマスタ!$I$94:$O$99,MATCH($G2358,カレンダマスタ!$H$95:$H$100,1),MATCH($H2358,カレンダマスタ!$I$93:$O$93,1)),
IF($AD2358="ODC",INDEX(カレンダマスタ!$I$46:$O$51,MATCH($G2358,カレンダマスタ!$H$46:$H$51,1),MATCH($H2358,カレンダマスタ!$I$45:$O$45,1)),
IF($AD2358="NS東京TC",INDEX(カレンダマスタ!$I$56:$O$61,MATCH($G2358,カレンダマスタ!$H$56:$H$61,1),MATCH($H2358,カレンダマスタ!$I$55:$O$55,1)),""))))))</f>
        <v/>
      </c>
      <c r="AS2358" s="122" t="str">
        <f t="shared" si="765"/>
        <v/>
      </c>
      <c r="AU2358" s="124" t="str">
        <f>IF(E2358="","",VLOOKUP($E2358,カレンダマスタ!$A$4:$E$381,4,FALSE))</f>
        <v/>
      </c>
      <c r="AV2358" s="124" t="str">
        <f t="shared" si="756"/>
        <v/>
      </c>
      <c r="AW2358" s="124" t="str">
        <f t="shared" si="757"/>
        <v/>
      </c>
      <c r="AX2358" s="125" t="str">
        <f t="shared" si="758"/>
        <v/>
      </c>
      <c r="AY2358" s="125" t="str">
        <f t="shared" si="759"/>
        <v/>
      </c>
      <c r="AZ2358" s="114" t="str">
        <f>IF(AX2358&amp;AW2358="勤怠未設定","×",IF(AV2358="勤怠修正","×",IF(AC2358="外注","",IF(AA2358="",IF(AY2358&lt;&gt;"","×",""),IF(VLOOKUP(AA2358,カレンダマスタ!$H$66:$I$83,2,FALSE)&lt;&gt;AY2358,"×","OK")))))</f>
        <v/>
      </c>
      <c r="BC2358" s="124" t="str">
        <f>IF(E2358="","",VLOOKUP($E2358,カレンダマスタ!$A$4:$E$381,4,FALSE))</f>
        <v/>
      </c>
      <c r="BD2358" s="122" t="str">
        <f>IF(AC2358="社員","",IF(AG2358=0,"",IF(AD2358="NSTC",IF(COUNTIF(カレンダマスタ!$Q$5:$Q$32,G2358)=1,"OK","×"),
IF(AD2358="NS本社",IF(COUNTIF(カレンダマスタ!$T$5:$T$32,G2358)=1,"OK","×"),IF(COUNTIF(カレンダマスタ!$R$5:$R$32,G2358)=1,"OK","×")))))</f>
        <v/>
      </c>
      <c r="BE2358" s="122" t="str">
        <f>IF(AC2358="社員","",IF(G2358="","",IF(R2358&lt;&gt;"","",IF(AF2358="CS","OK",IF(VLOOKUP(E2358,カレンダマスタ!$A$5:$D$381,4,FALSE)&gt;0,"",IF(OR(G2358*24&gt;10.84,H2358*24&lt;14.5)=TRUE,"×","OK"))))))</f>
        <v/>
      </c>
      <c r="BF2358" s="122" t="str">
        <f t="shared" si="753"/>
        <v/>
      </c>
      <c r="BG2358" s="122" t="str">
        <f t="shared" si="766"/>
        <v/>
      </c>
      <c r="BI2358" s="114" t="str">
        <f t="shared" si="767"/>
        <v/>
      </c>
    </row>
    <row r="2359" spans="2:61">
      <c r="B2359" s="111"/>
      <c r="C2359" s="536"/>
      <c r="D2359" s="128"/>
      <c r="E2359" s="583"/>
      <c r="F2359" s="128"/>
      <c r="G2359" s="588"/>
      <c r="H2359" s="588"/>
      <c r="I2359" s="130"/>
      <c r="J2359" s="139"/>
      <c r="K2359" s="131"/>
      <c r="L2359" s="132"/>
      <c r="M2359" s="132"/>
      <c r="N2359" s="141"/>
      <c r="O2359" s="139"/>
      <c r="P2359" s="139"/>
      <c r="Q2359" s="139"/>
      <c r="R2359" s="133"/>
      <c r="S2359" s="134"/>
      <c r="T2359" s="434"/>
      <c r="U2359" s="429"/>
      <c r="V2359" s="429" t="str">
        <f t="shared" si="760"/>
        <v/>
      </c>
      <c r="W2359" s="298"/>
      <c r="X2359" s="129" t="str">
        <f t="shared" si="761"/>
        <v/>
      </c>
      <c r="Y2359" s="129" t="str">
        <f t="shared" si="762"/>
        <v/>
      </c>
      <c r="Z2359" s="129" t="str">
        <f t="shared" si="763"/>
        <v/>
      </c>
      <c r="AA2359" s="133" t="str">
        <f t="shared" si="755"/>
        <v/>
      </c>
      <c r="AC2359" s="186" t="str">
        <f>AC2351</f>
        <v/>
      </c>
      <c r="AD2359" s="187" t="str">
        <f>AD2351</f>
        <v/>
      </c>
      <c r="AE2359" s="187" t="str">
        <f>AE2351</f>
        <v/>
      </c>
      <c r="AF2359" s="187" t="str">
        <f>AF2351</f>
        <v/>
      </c>
      <c r="AG2359" s="204">
        <f t="shared" si="764"/>
        <v>0</v>
      </c>
      <c r="AI2359" s="135" t="str">
        <f>IF(月報!G2359&lt;&gt;"",月報!G2359,"")</f>
        <v/>
      </c>
      <c r="AJ2359" s="126" t="str">
        <f>IF(月報!W2359&lt;&gt;"",月報!W2359*24,"")</f>
        <v/>
      </c>
      <c r="AK2359" s="126" t="str">
        <f>IF(月報!P2359&lt;&gt;"",月報!P2359,"")</f>
        <v/>
      </c>
      <c r="AL2359" s="126" t="str">
        <f>IF(月報!Q2359&lt;&gt;"",IF(月報!Q2359="平日残","",月報!Q2359),"")</f>
        <v/>
      </c>
      <c r="AM2359" s="126"/>
      <c r="AN2359" s="126" t="str">
        <f t="shared" si="752"/>
        <v/>
      </c>
      <c r="AO2359" s="126" t="str">
        <f>IF($E2359="","",VLOOKUP($E2359,カレンダマスタ!$A$5:$E$381,5,FALSE))</f>
        <v/>
      </c>
      <c r="AQ2359" s="196" t="str">
        <f>IF(G2359="","",IF(VLOOKUP(E2359,カレンダマスタ!$A$5:$D$381,4,FALSE)=0,"",1))</f>
        <v/>
      </c>
      <c r="AR2359" s="136" t="str">
        <f>IF($G2359="","",IF($AD2359="NSTC",INDEX(カレンダマスタ!$I$26:$O$31,MATCH($G2359,カレンダマスタ!$H$26:$H$31,1),MATCH($H2359,カレンダマスタ!$I$25:$O$25,1)),
IF($AD2359="CS本社",INDEX(カレンダマスタ!$I$36:$O$41,MATCH($G2359,カレンダマスタ!$H$36:$H$41,1),MATCH($H2359,カレンダマスタ!$I$35:$O$35,1)),
IF($AD2359="NS本社",INDEX(カレンダマスタ!$I$94:$O$99,MATCH($G2359,カレンダマスタ!$H$95:$H$100,1),MATCH($H2359,カレンダマスタ!$I$93:$O$93,1)),
IF($AD2359="ODC",INDEX(カレンダマスタ!$I$46:$O$51,MATCH($G2359,カレンダマスタ!$H$46:$H$51,1),MATCH($H2359,カレンダマスタ!$I$45:$O$45,1)),
IF($AD2359="NS東京TC",INDEX(カレンダマスタ!$I$56:$O$61,MATCH($G2359,カレンダマスタ!$H$56:$H$61,1),MATCH($H2359,カレンダマスタ!$I$55:$O$55,1)),""))))))</f>
        <v/>
      </c>
      <c r="AS2359" s="126" t="str">
        <f t="shared" si="765"/>
        <v/>
      </c>
      <c r="AU2359" s="137" t="str">
        <f>IF(E2359="","",VLOOKUP($E2359,カレンダマスタ!$A$4:$E$381,4,FALSE))</f>
        <v/>
      </c>
      <c r="AV2359" s="137" t="str">
        <f t="shared" si="756"/>
        <v/>
      </c>
      <c r="AW2359" s="137" t="str">
        <f t="shared" si="757"/>
        <v/>
      </c>
      <c r="AX2359" s="138" t="str">
        <f t="shared" si="758"/>
        <v/>
      </c>
      <c r="AY2359" s="138" t="str">
        <f t="shared" si="759"/>
        <v/>
      </c>
      <c r="AZ2359" s="130" t="str">
        <f>IF(AX2359&amp;AW2359="勤怠未設定","×",IF(AV2359="勤怠修正","×",IF(AC2359="外注","",IF(AA2359="",IF(AY2359&lt;&gt;"","×",""),IF(VLOOKUP(AA2359,カレンダマスタ!$H$66:$I$83,2,FALSE)&lt;&gt;AY2359,"×","OK")))))</f>
        <v/>
      </c>
      <c r="BC2359" s="137" t="str">
        <f>IF(E2359="","",VLOOKUP($E2359,カレンダマスタ!$A$4:$E$381,4,FALSE))</f>
        <v/>
      </c>
      <c r="BD2359" s="126" t="str">
        <f>IF(AC2359="社員","",IF(AG2359=0,"",IF(AD2359="NSTC",IF(COUNTIF(カレンダマスタ!$Q$5:$Q$32,G2359)=1,"OK","×"),
IF(AD2359="NS本社",IF(COUNTIF(カレンダマスタ!$T$5:$T$32,G2359)=1,"OK","×"),IF(COUNTIF(カレンダマスタ!$R$5:$R$32,G2359)=1,"OK","×")))))</f>
        <v/>
      </c>
      <c r="BE2359" s="126" t="str">
        <f>IF(AC2359="社員","",IF(G2359="","",IF(R2359&lt;&gt;"","",IF(AF2359="CS","OK",IF(VLOOKUP(E2359,カレンダマスタ!$A$5:$D$381,4,FALSE)&gt;0,"",IF(OR(G2359*24&gt;10.84,H2359*24&lt;14.5)=TRUE,"×","OK"))))))</f>
        <v/>
      </c>
      <c r="BF2359" s="126" t="str">
        <f t="shared" si="753"/>
        <v/>
      </c>
      <c r="BG2359" s="126" t="str">
        <f t="shared" si="766"/>
        <v/>
      </c>
      <c r="BI2359" s="130" t="str">
        <f t="shared" si="767"/>
        <v/>
      </c>
    </row>
    <row r="2360" spans="2:61">
      <c r="B2360" s="111"/>
      <c r="C2360" s="536"/>
      <c r="D2360" s="128"/>
      <c r="E2360" s="583"/>
      <c r="F2360" s="128"/>
      <c r="G2360" s="588"/>
      <c r="H2360" s="588"/>
      <c r="I2360" s="130"/>
      <c r="J2360" s="139"/>
      <c r="K2360" s="131"/>
      <c r="L2360" s="132"/>
      <c r="M2360" s="132"/>
      <c r="N2360" s="141"/>
      <c r="O2360" s="139"/>
      <c r="P2360" s="139"/>
      <c r="Q2360" s="139"/>
      <c r="R2360" s="133"/>
      <c r="S2360" s="134"/>
      <c r="T2360" s="434"/>
      <c r="U2360" s="429"/>
      <c r="V2360" s="429" t="str">
        <f t="shared" si="760"/>
        <v/>
      </c>
      <c r="W2360" s="298"/>
      <c r="X2360" s="129" t="str">
        <f t="shared" si="761"/>
        <v/>
      </c>
      <c r="Y2360" s="129" t="str">
        <f t="shared" si="762"/>
        <v/>
      </c>
      <c r="Z2360" s="129" t="str">
        <f t="shared" si="763"/>
        <v/>
      </c>
      <c r="AA2360" s="133" t="str">
        <f t="shared" si="755"/>
        <v/>
      </c>
      <c r="AC2360" s="186" t="str">
        <f>AC2351</f>
        <v/>
      </c>
      <c r="AD2360" s="187" t="str">
        <f>AD2351</f>
        <v/>
      </c>
      <c r="AE2360" s="187" t="str">
        <f>AE2351</f>
        <v/>
      </c>
      <c r="AF2360" s="187" t="str">
        <f>AF2351</f>
        <v/>
      </c>
      <c r="AG2360" s="204">
        <f t="shared" si="764"/>
        <v>0</v>
      </c>
      <c r="AI2360" s="135" t="str">
        <f>IF(月報!G2360&lt;&gt;"",月報!G2360,"")</f>
        <v/>
      </c>
      <c r="AJ2360" s="126" t="str">
        <f>IF(月報!W2360&lt;&gt;"",月報!W2360*24,"")</f>
        <v/>
      </c>
      <c r="AK2360" s="126" t="str">
        <f>IF(月報!P2360&lt;&gt;"",月報!P2360,"")</f>
        <v/>
      </c>
      <c r="AL2360" s="126" t="str">
        <f>IF(月報!Q2360&lt;&gt;"",IF(月報!Q2360="平日残","",月報!Q2360),"")</f>
        <v/>
      </c>
      <c r="AM2360" s="126"/>
      <c r="AN2360" s="126" t="str">
        <f t="shared" si="752"/>
        <v/>
      </c>
      <c r="AO2360" s="126" t="str">
        <f>IF($E2360="","",VLOOKUP($E2360,カレンダマスタ!$A$5:$E$381,5,FALSE))</f>
        <v/>
      </c>
      <c r="AQ2360" s="196" t="str">
        <f>IF(G2360="","",IF(VLOOKUP(E2360,カレンダマスタ!$A$5:$D$381,4,FALSE)=0,"",1))</f>
        <v/>
      </c>
      <c r="AR2360" s="136" t="str">
        <f>IF($G2360="","",IF($AD2360="NSTC",INDEX(カレンダマスタ!$I$26:$O$31,MATCH($G2360,カレンダマスタ!$H$26:$H$31,1),MATCH($H2360,カレンダマスタ!$I$25:$O$25,1)),
IF($AD2360="CS本社",INDEX(カレンダマスタ!$I$36:$O$41,MATCH($G2360,カレンダマスタ!$H$36:$H$41,1),MATCH($H2360,カレンダマスタ!$I$35:$O$35,1)),
IF($AD2360="NS本社",INDEX(カレンダマスタ!$I$94:$O$99,MATCH($G2360,カレンダマスタ!$H$95:$H$100,1),MATCH($H2360,カレンダマスタ!$I$93:$O$93,1)),
IF($AD2360="ODC",INDEX(カレンダマスタ!$I$46:$O$51,MATCH($G2360,カレンダマスタ!$H$46:$H$51,1),MATCH($H2360,カレンダマスタ!$I$45:$O$45,1)),
IF($AD2360="NS東京TC",INDEX(カレンダマスタ!$I$56:$O$61,MATCH($G2360,カレンダマスタ!$H$56:$H$61,1),MATCH($H2360,カレンダマスタ!$I$55:$O$55,1)),""))))))</f>
        <v/>
      </c>
      <c r="AS2360" s="126" t="str">
        <f t="shared" si="765"/>
        <v/>
      </c>
      <c r="AU2360" s="137" t="str">
        <f>IF(E2360="","",VLOOKUP($E2360,カレンダマスタ!$A$4:$E$381,4,FALSE))</f>
        <v/>
      </c>
      <c r="AV2360" s="137" t="str">
        <f t="shared" si="756"/>
        <v/>
      </c>
      <c r="AW2360" s="137" t="str">
        <f t="shared" si="757"/>
        <v/>
      </c>
      <c r="AX2360" s="138" t="str">
        <f t="shared" si="758"/>
        <v/>
      </c>
      <c r="AY2360" s="138" t="str">
        <f t="shared" si="759"/>
        <v/>
      </c>
      <c r="AZ2360" s="130" t="str">
        <f>IF(AX2360&amp;AW2360="勤怠未設定","×",IF(AV2360="勤怠修正","×",IF(AC2360="外注","",IF(AA2360="",IF(AY2360&lt;&gt;"","×",""),IF(VLOOKUP(AA2360,カレンダマスタ!$H$66:$I$83,2,FALSE)&lt;&gt;AY2360,"×","OK")))))</f>
        <v/>
      </c>
      <c r="BC2360" s="137" t="str">
        <f>IF(E2360="","",VLOOKUP($E2360,カレンダマスタ!$A$4:$E$381,4,FALSE))</f>
        <v/>
      </c>
      <c r="BD2360" s="126" t="str">
        <f>IF(AC2360="社員","",IF(AG2360=0,"",IF(AD2360="NSTC",IF(COUNTIF(カレンダマスタ!$Q$5:$Q$32,G2360)=1,"OK","×"),
IF(AD2360="NS本社",IF(COUNTIF(カレンダマスタ!$T$5:$T$32,G2360)=1,"OK","×"),IF(COUNTIF(カレンダマスタ!$R$5:$R$32,G2360)=1,"OK","×")))))</f>
        <v/>
      </c>
      <c r="BE2360" s="126" t="str">
        <f>IF(AC2360="社員","",IF(G2360="","",IF(R2360&lt;&gt;"","",IF(AF2360="CS","OK",IF(VLOOKUP(E2360,カレンダマスタ!$A$5:$D$381,4,FALSE)&gt;0,"",IF(OR(G2360*24&gt;10.84,H2360*24&lt;14.5)=TRUE,"×","OK"))))))</f>
        <v/>
      </c>
      <c r="BF2360" s="126" t="str">
        <f t="shared" si="753"/>
        <v/>
      </c>
      <c r="BG2360" s="126" t="str">
        <f t="shared" si="766"/>
        <v/>
      </c>
      <c r="BI2360" s="130" t="str">
        <f t="shared" si="767"/>
        <v/>
      </c>
    </row>
    <row r="2361" spans="2:61">
      <c r="B2361" s="111"/>
      <c r="C2361" s="536"/>
      <c r="D2361" s="128"/>
      <c r="E2361" s="583"/>
      <c r="F2361" s="128"/>
      <c r="G2361" s="588"/>
      <c r="H2361" s="588"/>
      <c r="I2361" s="130"/>
      <c r="J2361" s="139"/>
      <c r="K2361" s="131"/>
      <c r="L2361" s="132"/>
      <c r="M2361" s="132"/>
      <c r="N2361" s="141"/>
      <c r="O2361" s="139"/>
      <c r="P2361" s="139"/>
      <c r="Q2361" s="139"/>
      <c r="R2361" s="133"/>
      <c r="S2361" s="134"/>
      <c r="T2361" s="434"/>
      <c r="U2361" s="429"/>
      <c r="V2361" s="429" t="str">
        <f t="shared" si="760"/>
        <v/>
      </c>
      <c r="W2361" s="298"/>
      <c r="X2361" s="129" t="str">
        <f t="shared" si="761"/>
        <v/>
      </c>
      <c r="Y2361" s="129" t="str">
        <f t="shared" si="762"/>
        <v/>
      </c>
      <c r="Z2361" s="129" t="str">
        <f t="shared" si="763"/>
        <v/>
      </c>
      <c r="AA2361" s="133" t="str">
        <f t="shared" si="755"/>
        <v/>
      </c>
      <c r="AC2361" s="186" t="str">
        <f>AC2351</f>
        <v/>
      </c>
      <c r="AD2361" s="187" t="str">
        <f>AD2351</f>
        <v/>
      </c>
      <c r="AE2361" s="187" t="str">
        <f>AE2351</f>
        <v/>
      </c>
      <c r="AF2361" s="187" t="str">
        <f>AF2351</f>
        <v/>
      </c>
      <c r="AG2361" s="204">
        <f t="shared" si="764"/>
        <v>0</v>
      </c>
      <c r="AI2361" s="140" t="str">
        <f>IF(月報!G2361&lt;&gt;"",月報!G2361,"")</f>
        <v/>
      </c>
      <c r="AJ2361" s="126" t="str">
        <f>IF(月報!W2361&lt;&gt;"",月報!W2361*24,"")</f>
        <v/>
      </c>
      <c r="AK2361" s="126" t="str">
        <f>IF(月報!P2361&lt;&gt;"",月報!P2361,"")</f>
        <v/>
      </c>
      <c r="AL2361" s="126" t="str">
        <f>IF(月報!Q2361&lt;&gt;"",IF(月報!Q2361="平日残","",月報!Q2361),"")</f>
        <v/>
      </c>
      <c r="AM2361" s="126"/>
      <c r="AN2361" s="126" t="str">
        <f t="shared" si="752"/>
        <v/>
      </c>
      <c r="AO2361" s="126" t="str">
        <f>IF($E2361="","",VLOOKUP($E2361,カレンダマスタ!$A$5:$E$381,5,FALSE))</f>
        <v/>
      </c>
      <c r="AQ2361" s="196" t="str">
        <f>IF(G2361="","",IF(VLOOKUP(E2361,カレンダマスタ!$A$5:$D$381,4,FALSE)=0,"",1))</f>
        <v/>
      </c>
      <c r="AR2361" s="136" t="str">
        <f>IF($G2361="","",IF($AD2361="NSTC",INDEX(カレンダマスタ!$I$26:$O$31,MATCH($G2361,カレンダマスタ!$H$26:$H$31,1),MATCH($H2361,カレンダマスタ!$I$25:$O$25,1)),
IF($AD2361="CS本社",INDEX(カレンダマスタ!$I$36:$O$41,MATCH($G2361,カレンダマスタ!$H$36:$H$41,1),MATCH($H2361,カレンダマスタ!$I$35:$O$35,1)),
IF($AD2361="NS本社",INDEX(カレンダマスタ!$I$94:$O$99,MATCH($G2361,カレンダマスタ!$H$95:$H$100,1),MATCH($H2361,カレンダマスタ!$I$93:$O$93,1)),
IF($AD2361="ODC",INDEX(カレンダマスタ!$I$46:$O$51,MATCH($G2361,カレンダマスタ!$H$46:$H$51,1),MATCH($H2361,カレンダマスタ!$I$45:$O$45,1)),
IF($AD2361="NS東京TC",INDEX(カレンダマスタ!$I$56:$O$61,MATCH($G2361,カレンダマスタ!$H$56:$H$61,1),MATCH($H2361,カレンダマスタ!$I$55:$O$55,1)),""))))))</f>
        <v/>
      </c>
      <c r="AS2361" s="126" t="str">
        <f t="shared" si="765"/>
        <v/>
      </c>
      <c r="AU2361" s="137" t="str">
        <f>IF(E2361="","",VLOOKUP($E2361,カレンダマスタ!$A$4:$E$381,4,FALSE))</f>
        <v/>
      </c>
      <c r="AV2361" s="137" t="str">
        <f t="shared" si="756"/>
        <v/>
      </c>
      <c r="AW2361" s="137" t="str">
        <f t="shared" si="757"/>
        <v/>
      </c>
      <c r="AX2361" s="138" t="str">
        <f t="shared" si="758"/>
        <v/>
      </c>
      <c r="AY2361" s="138" t="str">
        <f t="shared" si="759"/>
        <v/>
      </c>
      <c r="AZ2361" s="130" t="str">
        <f>IF(AX2361&amp;AW2361="勤怠未設定","×",IF(AV2361="勤怠修正","×",IF(AC2361="外注","",IF(AA2361="",IF(AY2361&lt;&gt;"","×",""),IF(VLOOKUP(AA2361,カレンダマスタ!$H$66:$I$83,2,FALSE)&lt;&gt;AY2361,"×","OK")))))</f>
        <v/>
      </c>
      <c r="BC2361" s="137" t="str">
        <f>IF(E2361="","",VLOOKUP($E2361,カレンダマスタ!$A$4:$E$381,4,FALSE))</f>
        <v/>
      </c>
      <c r="BD2361" s="126" t="str">
        <f>IF(AC2361="社員","",IF(AG2361=0,"",IF(AD2361="NSTC",IF(COUNTIF(カレンダマスタ!$Q$5:$Q$32,G2361)=1,"OK","×"),
IF(AD2361="NS本社",IF(COUNTIF(カレンダマスタ!$T$5:$T$32,G2361)=1,"OK","×"),IF(COUNTIF(カレンダマスタ!$R$5:$R$32,G2361)=1,"OK","×")))))</f>
        <v/>
      </c>
      <c r="BE2361" s="126" t="str">
        <f>IF(AC2361="社員","",IF(G2361="","",IF(R2361&lt;&gt;"","",IF(AF2361="CS","OK",IF(VLOOKUP(E2361,カレンダマスタ!$A$5:$D$381,4,FALSE)&gt;0,"",IF(OR(G2361*24&gt;10.84,H2361*24&lt;14.5)=TRUE,"×","OK"))))))</f>
        <v/>
      </c>
      <c r="BF2361" s="126" t="str">
        <f t="shared" si="753"/>
        <v/>
      </c>
      <c r="BG2361" s="126" t="str">
        <f t="shared" si="766"/>
        <v/>
      </c>
      <c r="BI2361" s="130" t="str">
        <f t="shared" si="767"/>
        <v/>
      </c>
    </row>
    <row r="2362" spans="2:61">
      <c r="B2362" s="111"/>
      <c r="C2362" s="536"/>
      <c r="D2362" s="128"/>
      <c r="E2362" s="583"/>
      <c r="F2362" s="128"/>
      <c r="G2362" s="588"/>
      <c r="H2362" s="588"/>
      <c r="I2362" s="130"/>
      <c r="J2362" s="139"/>
      <c r="K2362" s="131"/>
      <c r="L2362" s="132"/>
      <c r="M2362" s="132"/>
      <c r="N2362" s="141"/>
      <c r="O2362" s="139"/>
      <c r="P2362" s="139"/>
      <c r="Q2362" s="139"/>
      <c r="R2362" s="133"/>
      <c r="S2362" s="134"/>
      <c r="T2362" s="434"/>
      <c r="U2362" s="429"/>
      <c r="V2362" s="429" t="str">
        <f t="shared" si="760"/>
        <v/>
      </c>
      <c r="W2362" s="298"/>
      <c r="X2362" s="129" t="str">
        <f t="shared" si="761"/>
        <v/>
      </c>
      <c r="Y2362" s="129" t="str">
        <f t="shared" si="762"/>
        <v/>
      </c>
      <c r="Z2362" s="129" t="str">
        <f t="shared" si="763"/>
        <v/>
      </c>
      <c r="AA2362" s="133" t="str">
        <f t="shared" si="755"/>
        <v/>
      </c>
      <c r="AC2362" s="186" t="str">
        <f>AC2351</f>
        <v/>
      </c>
      <c r="AD2362" s="187" t="str">
        <f>AD2351</f>
        <v/>
      </c>
      <c r="AE2362" s="187" t="str">
        <f>AE2351</f>
        <v/>
      </c>
      <c r="AF2362" s="187" t="str">
        <f>AF2351</f>
        <v/>
      </c>
      <c r="AG2362" s="204">
        <f t="shared" si="764"/>
        <v>0</v>
      </c>
      <c r="AI2362" s="140" t="str">
        <f>IF(月報!G2362&lt;&gt;"",月報!G2362,"")</f>
        <v/>
      </c>
      <c r="AJ2362" s="126" t="str">
        <f>IF(月報!W2362&lt;&gt;"",月報!W2362*24,"")</f>
        <v/>
      </c>
      <c r="AK2362" s="126" t="str">
        <f>IF(月報!P2362&lt;&gt;"",月報!P2362,"")</f>
        <v/>
      </c>
      <c r="AL2362" s="126" t="str">
        <f>IF(月報!Q2362&lt;&gt;"",IF(月報!Q2362="平日残","",月報!Q2362),"")</f>
        <v/>
      </c>
      <c r="AM2362" s="126"/>
      <c r="AN2362" s="126" t="str">
        <f t="shared" si="752"/>
        <v/>
      </c>
      <c r="AO2362" s="126" t="str">
        <f>IF($E2362="","",VLOOKUP($E2362,カレンダマスタ!$A$5:$E$381,5,FALSE))</f>
        <v/>
      </c>
      <c r="AQ2362" s="196" t="str">
        <f>IF(G2362="","",IF(VLOOKUP(E2362,カレンダマスタ!$A$5:$D$381,4,FALSE)=0,"",1))</f>
        <v/>
      </c>
      <c r="AR2362" s="136" t="str">
        <f>IF($G2362="","",IF($AD2362="NSTC",INDEX(カレンダマスタ!$I$26:$O$31,MATCH($G2362,カレンダマスタ!$H$26:$H$31,1),MATCH($H2362,カレンダマスタ!$I$25:$O$25,1)),
IF($AD2362="CS本社",INDEX(カレンダマスタ!$I$36:$O$41,MATCH($G2362,カレンダマスタ!$H$36:$H$41,1),MATCH($H2362,カレンダマスタ!$I$35:$O$35,1)),
IF($AD2362="NS本社",INDEX(カレンダマスタ!$I$94:$O$99,MATCH($G2362,カレンダマスタ!$H$95:$H$100,1),MATCH($H2362,カレンダマスタ!$I$93:$O$93,1)),
IF($AD2362="ODC",INDEX(カレンダマスタ!$I$46:$O$51,MATCH($G2362,カレンダマスタ!$H$46:$H$51,1),MATCH($H2362,カレンダマスタ!$I$45:$O$45,1)),
IF($AD2362="NS東京TC",INDEX(カレンダマスタ!$I$56:$O$61,MATCH($G2362,カレンダマスタ!$H$56:$H$61,1),MATCH($H2362,カレンダマスタ!$I$55:$O$55,1)),""))))))</f>
        <v/>
      </c>
      <c r="AS2362" s="126" t="str">
        <f t="shared" si="765"/>
        <v/>
      </c>
      <c r="AU2362" s="137" t="str">
        <f>IF(E2362="","",VLOOKUP($E2362,カレンダマスタ!$A$4:$E$381,4,FALSE))</f>
        <v/>
      </c>
      <c r="AV2362" s="137" t="str">
        <f t="shared" si="756"/>
        <v/>
      </c>
      <c r="AW2362" s="137" t="str">
        <f t="shared" si="757"/>
        <v/>
      </c>
      <c r="AX2362" s="138" t="str">
        <f t="shared" si="758"/>
        <v/>
      </c>
      <c r="AY2362" s="138" t="str">
        <f t="shared" si="759"/>
        <v/>
      </c>
      <c r="AZ2362" s="130" t="str">
        <f>IF(AX2362&amp;AW2362="勤怠未設定","×",IF(AV2362="勤怠修正","×",IF(AC2362="外注","",IF(AA2362="",IF(AY2362&lt;&gt;"","×",""),IF(VLOOKUP(AA2362,カレンダマスタ!$H$66:$I$83,2,FALSE)&lt;&gt;AY2362,"×","OK")))))</f>
        <v/>
      </c>
      <c r="BC2362" s="137" t="str">
        <f>IF(E2362="","",VLOOKUP($E2362,カレンダマスタ!$A$4:$E$381,4,FALSE))</f>
        <v/>
      </c>
      <c r="BD2362" s="126" t="str">
        <f>IF(AC2362="社員","",IF(AG2362=0,"",IF(AD2362="NSTC",IF(COUNTIF(カレンダマスタ!$Q$5:$Q$32,G2362)=1,"OK","×"),
IF(AD2362="NS本社",IF(COUNTIF(カレンダマスタ!$T$5:$T$32,G2362)=1,"OK","×"),IF(COUNTIF(カレンダマスタ!$R$5:$R$32,G2362)=1,"OK","×")))))</f>
        <v/>
      </c>
      <c r="BE2362" s="126" t="str">
        <f>IF(AC2362="社員","",IF(G2362="","",IF(R2362&lt;&gt;"","",IF(AF2362="CS","OK",IF(VLOOKUP(E2362,カレンダマスタ!$A$5:$D$381,4,FALSE)&gt;0,"",IF(OR(G2362*24&gt;10.84,H2362*24&lt;14.5)=TRUE,"×","OK"))))))</f>
        <v/>
      </c>
      <c r="BF2362" s="126" t="str">
        <f t="shared" si="753"/>
        <v/>
      </c>
      <c r="BG2362" s="126" t="str">
        <f t="shared" si="766"/>
        <v/>
      </c>
      <c r="BI2362" s="130" t="str">
        <f t="shared" si="767"/>
        <v/>
      </c>
    </row>
    <row r="2363" spans="2:61">
      <c r="B2363" s="111"/>
      <c r="C2363" s="536"/>
      <c r="D2363" s="128"/>
      <c r="E2363" s="583"/>
      <c r="F2363" s="128"/>
      <c r="G2363" s="588"/>
      <c r="H2363" s="588"/>
      <c r="I2363" s="130"/>
      <c r="J2363" s="139"/>
      <c r="K2363" s="131"/>
      <c r="L2363" s="132"/>
      <c r="M2363" s="132"/>
      <c r="N2363" s="141"/>
      <c r="O2363" s="139"/>
      <c r="P2363" s="139"/>
      <c r="Q2363" s="139"/>
      <c r="R2363" s="133"/>
      <c r="S2363" s="134"/>
      <c r="T2363" s="434"/>
      <c r="U2363" s="429"/>
      <c r="V2363" s="429" t="str">
        <f t="shared" si="760"/>
        <v/>
      </c>
      <c r="W2363" s="298"/>
      <c r="X2363" s="129" t="str">
        <f t="shared" si="761"/>
        <v/>
      </c>
      <c r="Y2363" s="129" t="str">
        <f t="shared" si="762"/>
        <v/>
      </c>
      <c r="Z2363" s="129" t="str">
        <f t="shared" si="763"/>
        <v/>
      </c>
      <c r="AA2363" s="133" t="str">
        <f t="shared" si="755"/>
        <v/>
      </c>
      <c r="AC2363" s="186" t="str">
        <f>AC2351</f>
        <v/>
      </c>
      <c r="AD2363" s="187" t="str">
        <f>AD2351</f>
        <v/>
      </c>
      <c r="AE2363" s="187" t="str">
        <f>AE2351</f>
        <v/>
      </c>
      <c r="AF2363" s="187" t="str">
        <f>AF2351</f>
        <v/>
      </c>
      <c r="AG2363" s="204">
        <f t="shared" si="764"/>
        <v>0</v>
      </c>
      <c r="AI2363" s="140" t="str">
        <f>IF(月報!G2363&lt;&gt;"",月報!G2363,"")</f>
        <v/>
      </c>
      <c r="AJ2363" s="126" t="str">
        <f>IF(月報!W2363&lt;&gt;"",月報!W2363*24,"")</f>
        <v/>
      </c>
      <c r="AK2363" s="126" t="str">
        <f>IF(月報!P2363&lt;&gt;"",月報!P2363,"")</f>
        <v/>
      </c>
      <c r="AL2363" s="126" t="str">
        <f>IF(月報!Q2363&lt;&gt;"",IF(月報!Q2363="平日残","",月報!Q2363),"")</f>
        <v/>
      </c>
      <c r="AM2363" s="126"/>
      <c r="AN2363" s="126" t="str">
        <f t="shared" si="752"/>
        <v/>
      </c>
      <c r="AO2363" s="126" t="str">
        <f>IF($E2363="","",VLOOKUP($E2363,カレンダマスタ!$A$5:$E$381,5,FALSE))</f>
        <v/>
      </c>
      <c r="AQ2363" s="196" t="str">
        <f>IF(G2363="","",IF(VLOOKUP(E2363,カレンダマスタ!$A$5:$D$381,4,FALSE)=0,"",1))</f>
        <v/>
      </c>
      <c r="AR2363" s="136" t="str">
        <f>IF($G2363="","",IF($AD2363="NSTC",INDEX(カレンダマスタ!$I$26:$O$31,MATCH($G2363,カレンダマスタ!$H$26:$H$31,1),MATCH($H2363,カレンダマスタ!$I$25:$O$25,1)),
IF($AD2363="CS本社",INDEX(カレンダマスタ!$I$36:$O$41,MATCH($G2363,カレンダマスタ!$H$36:$H$41,1),MATCH($H2363,カレンダマスタ!$I$35:$O$35,1)),
IF($AD2363="NS本社",INDEX(カレンダマスタ!$I$94:$O$99,MATCH($G2363,カレンダマスタ!$H$95:$H$100,1),MATCH($H2363,カレンダマスタ!$I$93:$O$93,1)),
IF($AD2363="ODC",INDEX(カレンダマスタ!$I$46:$O$51,MATCH($G2363,カレンダマスタ!$H$46:$H$51,1),MATCH($H2363,カレンダマスタ!$I$45:$O$45,1)),
IF($AD2363="NS東京TC",INDEX(カレンダマスタ!$I$56:$O$61,MATCH($G2363,カレンダマスタ!$H$56:$H$61,1),MATCH($H2363,カレンダマスタ!$I$55:$O$55,1)),""))))))</f>
        <v/>
      </c>
      <c r="AS2363" s="126" t="str">
        <f t="shared" si="765"/>
        <v/>
      </c>
      <c r="AU2363" s="137" t="str">
        <f>IF(E2363="","",VLOOKUP($E2363,カレンダマスタ!$A$4:$E$381,4,FALSE))</f>
        <v/>
      </c>
      <c r="AV2363" s="137" t="str">
        <f t="shared" si="756"/>
        <v/>
      </c>
      <c r="AW2363" s="137" t="str">
        <f t="shared" si="757"/>
        <v/>
      </c>
      <c r="AX2363" s="138" t="str">
        <f t="shared" si="758"/>
        <v/>
      </c>
      <c r="AY2363" s="138" t="str">
        <f t="shared" si="759"/>
        <v/>
      </c>
      <c r="AZ2363" s="130" t="str">
        <f>IF(AX2363&amp;AW2363="勤怠未設定","×",IF(AV2363="勤怠修正","×",IF(AC2363="外注","",IF(AA2363="",IF(AY2363&lt;&gt;"","×",""),IF(VLOOKUP(AA2363,カレンダマスタ!$H$66:$I$83,2,FALSE)&lt;&gt;AY2363,"×","OK")))))</f>
        <v/>
      </c>
      <c r="BC2363" s="137" t="str">
        <f>IF(E2363="","",VLOOKUP($E2363,カレンダマスタ!$A$4:$E$381,4,FALSE))</f>
        <v/>
      </c>
      <c r="BD2363" s="126" t="str">
        <f>IF(AC2363="社員","",IF(AG2363=0,"",IF(AD2363="NSTC",IF(COUNTIF(カレンダマスタ!$Q$5:$Q$32,G2363)=1,"OK","×"),
IF(AD2363="NS本社",IF(COUNTIF(カレンダマスタ!$T$5:$T$32,G2363)=1,"OK","×"),IF(COUNTIF(カレンダマスタ!$R$5:$R$32,G2363)=1,"OK","×")))))</f>
        <v/>
      </c>
      <c r="BE2363" s="126" t="str">
        <f>IF(AC2363="社員","",IF(G2363="","",IF(R2363&lt;&gt;"","",IF(AF2363="CS","OK",IF(VLOOKUP(E2363,カレンダマスタ!$A$5:$D$381,4,FALSE)&gt;0,"",IF(OR(G2363*24&gt;10.84,H2363*24&lt;14.5)=TRUE,"×","OK"))))))</f>
        <v/>
      </c>
      <c r="BF2363" s="126" t="str">
        <f t="shared" si="753"/>
        <v/>
      </c>
      <c r="BG2363" s="126" t="str">
        <f t="shared" si="766"/>
        <v/>
      </c>
      <c r="BI2363" s="130" t="str">
        <f t="shared" si="767"/>
        <v/>
      </c>
    </row>
    <row r="2364" spans="2:61">
      <c r="B2364" s="111"/>
      <c r="C2364" s="537"/>
      <c r="D2364" s="142"/>
      <c r="E2364" s="584"/>
      <c r="F2364" s="142"/>
      <c r="G2364" s="589"/>
      <c r="H2364" s="589"/>
      <c r="I2364" s="144"/>
      <c r="J2364" s="148"/>
      <c r="K2364" s="145"/>
      <c r="L2364" s="146"/>
      <c r="M2364" s="146"/>
      <c r="N2364" s="147"/>
      <c r="O2364" s="148"/>
      <c r="P2364" s="148"/>
      <c r="Q2364" s="148"/>
      <c r="R2364" s="149"/>
      <c r="S2364" s="156"/>
      <c r="T2364" s="435"/>
      <c r="U2364" s="430"/>
      <c r="V2364" s="430" t="str">
        <f t="shared" si="760"/>
        <v/>
      </c>
      <c r="W2364" s="298"/>
      <c r="X2364" s="143" t="str">
        <f t="shared" si="761"/>
        <v/>
      </c>
      <c r="Y2364" s="143" t="str">
        <f t="shared" si="762"/>
        <v/>
      </c>
      <c r="Z2364" s="143" t="str">
        <f t="shared" si="763"/>
        <v/>
      </c>
      <c r="AA2364" s="149" t="str">
        <f t="shared" si="755"/>
        <v/>
      </c>
      <c r="AC2364" s="188" t="str">
        <f>AC2351</f>
        <v/>
      </c>
      <c r="AD2364" s="189" t="str">
        <f>AD2351</f>
        <v/>
      </c>
      <c r="AE2364" s="189" t="str">
        <f>AE2351</f>
        <v/>
      </c>
      <c r="AF2364" s="189" t="str">
        <f>AF2351</f>
        <v/>
      </c>
      <c r="AG2364" s="205">
        <f t="shared" si="764"/>
        <v>0</v>
      </c>
      <c r="AI2364" s="157" t="str">
        <f>IF(月報!G2364&lt;&gt;"",月報!G2364,"")</f>
        <v/>
      </c>
      <c r="AJ2364" s="151" t="str">
        <f>IF(月報!W2364&lt;&gt;"",月報!W2364*24,"")</f>
        <v/>
      </c>
      <c r="AK2364" s="151" t="str">
        <f>IF(月報!P2364&lt;&gt;"",月報!P2364,"")</f>
        <v/>
      </c>
      <c r="AL2364" s="151" t="str">
        <f>IF(月報!Q2364&lt;&gt;"",IF(月報!Q2364="平日残","",月報!Q2364),"")</f>
        <v/>
      </c>
      <c r="AM2364" s="151"/>
      <c r="AN2364" s="151" t="str">
        <f t="shared" si="752"/>
        <v/>
      </c>
      <c r="AO2364" s="151" t="str">
        <f>IF($E2364="","",VLOOKUP($E2364,カレンダマスタ!$A$5:$E$381,5,FALSE))</f>
        <v/>
      </c>
      <c r="AQ2364" s="197" t="str">
        <f>IF(G2364="","",IF(VLOOKUP(E2364,カレンダマスタ!$A$5:$D$381,4,FALSE)=0,"",1))</f>
        <v/>
      </c>
      <c r="AR2364" s="152" t="str">
        <f>IF($G2364="","",IF($AD2364="NSTC",INDEX(カレンダマスタ!$I$26:$O$31,MATCH($G2364,カレンダマスタ!$H$26:$H$31,1),MATCH($H2364,カレンダマスタ!$I$25:$O$25,1)),
IF($AD2364="CS本社",INDEX(カレンダマスタ!$I$36:$O$41,MATCH($G2364,カレンダマスタ!$H$36:$H$41,1),MATCH($H2364,カレンダマスタ!$I$35:$O$35,1)),
IF($AD2364="NS本社",INDEX(カレンダマスタ!$I$94:$O$99,MATCH($G2364,カレンダマスタ!$H$95:$H$100,1),MATCH($H2364,カレンダマスタ!$I$93:$O$93,1)),
IF($AD2364="ODC",INDEX(カレンダマスタ!$I$46:$O$51,MATCH($G2364,カレンダマスタ!$H$46:$H$51,1),MATCH($H2364,カレンダマスタ!$I$45:$O$45,1)),
IF($AD2364="NS東京TC",INDEX(カレンダマスタ!$I$56:$O$61,MATCH($G2364,カレンダマスタ!$H$56:$H$61,1),MATCH($H2364,カレンダマスタ!$I$55:$O$55,1)),""))))))</f>
        <v/>
      </c>
      <c r="AS2364" s="151" t="str">
        <f t="shared" si="765"/>
        <v/>
      </c>
      <c r="AU2364" s="153" t="str">
        <f>IF(E2364="","",VLOOKUP($E2364,カレンダマスタ!$A$4:$E$381,4,FALSE))</f>
        <v/>
      </c>
      <c r="AV2364" s="153" t="str">
        <f t="shared" si="756"/>
        <v/>
      </c>
      <c r="AW2364" s="153" t="str">
        <f t="shared" si="757"/>
        <v/>
      </c>
      <c r="AX2364" s="154" t="str">
        <f t="shared" si="758"/>
        <v/>
      </c>
      <c r="AY2364" s="154" t="str">
        <f t="shared" si="759"/>
        <v/>
      </c>
      <c r="AZ2364" s="144" t="str">
        <f>IF(AX2364&amp;AW2364="勤怠未設定","×",IF(AV2364="勤怠修正","×",IF(AC2364="外注","",IF(AA2364="",IF(AY2364&lt;&gt;"","×",""),IF(VLOOKUP(AA2364,カレンダマスタ!$H$66:$I$83,2,FALSE)&lt;&gt;AY2364,"×","OK")))))</f>
        <v/>
      </c>
      <c r="BC2364" s="153" t="str">
        <f>IF(E2364="","",VLOOKUP($E2364,カレンダマスタ!$A$4:$E$381,4,FALSE))</f>
        <v/>
      </c>
      <c r="BD2364" s="151" t="str">
        <f>IF(AC2364="社員","",IF(AG2364=0,"",IF(AD2364="NSTC",IF(COUNTIF(カレンダマスタ!$Q$5:$Q$32,G2364)=1,"OK","×"),
IF(AD2364="NS本社",IF(COUNTIF(カレンダマスタ!$T$5:$T$32,G2364)=1,"OK","×"),IF(COUNTIF(カレンダマスタ!$R$5:$R$32,G2364)=1,"OK","×")))))</f>
        <v/>
      </c>
      <c r="BE2364" s="151" t="str">
        <f>IF(AC2364="社員","",IF(G2364="","",IF(R2364&lt;&gt;"","",IF(AF2364="CS","OK",IF(VLOOKUP(E2364,カレンダマスタ!$A$5:$D$381,4,FALSE)&gt;0,"",IF(OR(G2364*24&gt;10.84,H2364*24&lt;14.5)=TRUE,"×","OK"))))))</f>
        <v/>
      </c>
      <c r="BF2364" s="151" t="str">
        <f t="shared" si="753"/>
        <v/>
      </c>
      <c r="BG2364" s="151" t="str">
        <f t="shared" si="766"/>
        <v/>
      </c>
      <c r="BI2364" s="144" t="str">
        <f t="shared" si="767"/>
        <v/>
      </c>
    </row>
    <row r="2365" spans="2:61">
      <c r="B2365" s="111"/>
      <c r="C2365" s="535"/>
      <c r="D2365" s="112"/>
      <c r="E2365" s="582"/>
      <c r="F2365" s="112"/>
      <c r="G2365" s="587"/>
      <c r="H2365" s="587"/>
      <c r="I2365" s="114"/>
      <c r="J2365" s="118"/>
      <c r="K2365" s="115"/>
      <c r="L2365" s="116"/>
      <c r="M2365" s="116"/>
      <c r="N2365" s="117"/>
      <c r="O2365" s="118"/>
      <c r="P2365" s="118"/>
      <c r="Q2365" s="118"/>
      <c r="R2365" s="119"/>
      <c r="S2365" s="120"/>
      <c r="T2365" s="433"/>
      <c r="U2365" s="431">
        <f>SUM(T2365:T2371)</f>
        <v>0</v>
      </c>
      <c r="V2365" s="431" t="str">
        <f t="shared" si="760"/>
        <v/>
      </c>
      <c r="W2365" s="298"/>
      <c r="X2365" s="113" t="str">
        <f t="shared" si="761"/>
        <v/>
      </c>
      <c r="Y2365" s="113" t="str">
        <f t="shared" si="762"/>
        <v/>
      </c>
      <c r="Z2365" s="113" t="str">
        <f t="shared" si="763"/>
        <v/>
      </c>
      <c r="AA2365" s="119" t="str">
        <f t="shared" si="755"/>
        <v/>
      </c>
      <c r="AC2365" s="190" t="str">
        <f>AC2351</f>
        <v/>
      </c>
      <c r="AD2365" s="191" t="str">
        <f>AD2351</f>
        <v/>
      </c>
      <c r="AE2365" s="191" t="str">
        <f>AE2351</f>
        <v/>
      </c>
      <c r="AF2365" s="191" t="str">
        <f>AF2351</f>
        <v/>
      </c>
      <c r="AG2365" s="206">
        <f t="shared" si="764"/>
        <v>0</v>
      </c>
      <c r="AI2365" s="158" t="str">
        <f>IF(月報!G2365&lt;&gt;"",月報!G2365,"")</f>
        <v/>
      </c>
      <c r="AJ2365" s="122" t="str">
        <f>IF(月報!W2365&lt;&gt;"",月報!W2365*24,"")</f>
        <v/>
      </c>
      <c r="AK2365" s="122" t="str">
        <f>IF(月報!P2365&lt;&gt;"",月報!P2365,"")</f>
        <v/>
      </c>
      <c r="AL2365" s="122" t="str">
        <f>IF(月報!Q2365&lt;&gt;"",IF(月報!Q2365="平日残","",月報!Q2365),"")</f>
        <v/>
      </c>
      <c r="AM2365" s="122"/>
      <c r="AN2365" s="122" t="str">
        <f t="shared" si="752"/>
        <v/>
      </c>
      <c r="AO2365" s="122" t="str">
        <f>IF($E2365="","",VLOOKUP($E2365,カレンダマスタ!$A$5:$E$381,5,FALSE))</f>
        <v/>
      </c>
      <c r="AQ2365" s="195" t="str">
        <f>IF(G2365="","",IF(VLOOKUP(E2365,カレンダマスタ!$A$5:$D$381,4,FALSE)=0,"",1))</f>
        <v/>
      </c>
      <c r="AR2365" s="123" t="str">
        <f>IF($G2365="","",IF($AD2365="NSTC",INDEX(カレンダマスタ!$I$26:$O$31,MATCH($G2365,カレンダマスタ!$H$26:$H$31,1),MATCH($H2365,カレンダマスタ!$I$25:$O$25,1)),
IF($AD2365="CS本社",INDEX(カレンダマスタ!$I$36:$O$41,MATCH($G2365,カレンダマスタ!$H$36:$H$41,1),MATCH($H2365,カレンダマスタ!$I$35:$O$35,1)),
IF($AD2365="NS本社",INDEX(カレンダマスタ!$I$94:$O$99,MATCH($G2365,カレンダマスタ!$H$95:$H$100,1),MATCH($H2365,カレンダマスタ!$I$93:$O$93,1)),
IF($AD2365="ODC",INDEX(カレンダマスタ!$I$46:$O$51,MATCH($G2365,カレンダマスタ!$H$46:$H$51,1),MATCH($H2365,カレンダマスタ!$I$45:$O$45,1)),
IF($AD2365="NS東京TC",INDEX(カレンダマスタ!$I$56:$O$61,MATCH($G2365,カレンダマスタ!$H$56:$H$61,1),MATCH($H2365,カレンダマスタ!$I$55:$O$55,1)),""))))))</f>
        <v/>
      </c>
      <c r="AS2365" s="122" t="str">
        <f t="shared" si="765"/>
        <v/>
      </c>
      <c r="AU2365" s="124" t="str">
        <f>IF(E2365="","",VLOOKUP($E2365,カレンダマスタ!$A$4:$E$381,4,FALSE))</f>
        <v/>
      </c>
      <c r="AV2365" s="124" t="str">
        <f t="shared" si="756"/>
        <v/>
      </c>
      <c r="AW2365" s="124" t="str">
        <f t="shared" si="757"/>
        <v/>
      </c>
      <c r="AX2365" s="125" t="str">
        <f t="shared" si="758"/>
        <v/>
      </c>
      <c r="AY2365" s="125" t="str">
        <f t="shared" si="759"/>
        <v/>
      </c>
      <c r="AZ2365" s="114" t="str">
        <f>IF(AX2365&amp;AW2365="勤怠未設定","×",IF(AV2365="勤怠修正","×",IF(AC2365="外注","",IF(AA2365="",IF(AY2365&lt;&gt;"","×",""),IF(VLOOKUP(AA2365,カレンダマスタ!$H$66:$I$83,2,FALSE)&lt;&gt;AY2365,"×","OK")))))</f>
        <v/>
      </c>
      <c r="BC2365" s="124" t="str">
        <f>IF(E2365="","",VLOOKUP($E2365,カレンダマスタ!$A$4:$E$381,4,FALSE))</f>
        <v/>
      </c>
      <c r="BD2365" s="122" t="str">
        <f>IF(AC2365="社員","",IF(AG2365=0,"",IF(AD2365="NSTC",IF(COUNTIF(カレンダマスタ!$Q$5:$Q$32,G2365)=1,"OK","×"),
IF(AD2365="NS本社",IF(COUNTIF(カレンダマスタ!$T$5:$T$32,G2365)=1,"OK","×"),IF(COUNTIF(カレンダマスタ!$R$5:$R$32,G2365)=1,"OK","×")))))</f>
        <v/>
      </c>
      <c r="BE2365" s="122" t="str">
        <f>IF(AC2365="社員","",IF(G2365="","",IF(R2365&lt;&gt;"","",IF(AF2365="CS","OK",IF(VLOOKUP(E2365,カレンダマスタ!$A$5:$D$381,4,FALSE)&gt;0,"",IF(OR(G2365*24&gt;10.84,H2365*24&lt;14.5)=TRUE,"×","OK"))))))</f>
        <v/>
      </c>
      <c r="BF2365" s="122" t="str">
        <f t="shared" si="753"/>
        <v/>
      </c>
      <c r="BG2365" s="122" t="str">
        <f t="shared" si="766"/>
        <v/>
      </c>
      <c r="BI2365" s="114" t="str">
        <f t="shared" si="767"/>
        <v/>
      </c>
    </row>
    <row r="2366" spans="2:61">
      <c r="B2366" s="111"/>
      <c r="C2366" s="536"/>
      <c r="D2366" s="128"/>
      <c r="E2366" s="583"/>
      <c r="F2366" s="128"/>
      <c r="G2366" s="588"/>
      <c r="H2366" s="588"/>
      <c r="I2366" s="130"/>
      <c r="J2366" s="139"/>
      <c r="K2366" s="131"/>
      <c r="L2366" s="132"/>
      <c r="M2366" s="132"/>
      <c r="N2366" s="141"/>
      <c r="O2366" s="139"/>
      <c r="P2366" s="139"/>
      <c r="Q2366" s="139"/>
      <c r="R2366" s="133"/>
      <c r="S2366" s="134"/>
      <c r="T2366" s="434"/>
      <c r="U2366" s="429"/>
      <c r="V2366" s="429" t="str">
        <f t="shared" si="760"/>
        <v/>
      </c>
      <c r="W2366" s="298"/>
      <c r="X2366" s="129" t="str">
        <f t="shared" si="761"/>
        <v/>
      </c>
      <c r="Y2366" s="129" t="str">
        <f t="shared" si="762"/>
        <v/>
      </c>
      <c r="Z2366" s="129" t="str">
        <f t="shared" si="763"/>
        <v/>
      </c>
      <c r="AA2366" s="133" t="str">
        <f t="shared" si="755"/>
        <v/>
      </c>
      <c r="AC2366" s="186" t="str">
        <f>AC2351</f>
        <v/>
      </c>
      <c r="AD2366" s="187" t="str">
        <f>AD2351</f>
        <v/>
      </c>
      <c r="AE2366" s="187" t="str">
        <f>AE2351</f>
        <v/>
      </c>
      <c r="AF2366" s="187" t="str">
        <f>AF2351</f>
        <v/>
      </c>
      <c r="AG2366" s="204">
        <f t="shared" si="764"/>
        <v>0</v>
      </c>
      <c r="AI2366" s="135" t="str">
        <f>IF(月報!G2366&lt;&gt;"",月報!G2366,"")</f>
        <v/>
      </c>
      <c r="AJ2366" s="126" t="str">
        <f>IF(月報!W2366&lt;&gt;"",月報!W2366*24,"")</f>
        <v/>
      </c>
      <c r="AK2366" s="126" t="str">
        <f>IF(月報!P2366&lt;&gt;"",月報!P2366,"")</f>
        <v/>
      </c>
      <c r="AL2366" s="126" t="str">
        <f>IF(月報!Q2366&lt;&gt;"",IF(月報!Q2366="平日残","",月報!Q2366),"")</f>
        <v/>
      </c>
      <c r="AM2366" s="126"/>
      <c r="AN2366" s="126" t="str">
        <f t="shared" si="752"/>
        <v/>
      </c>
      <c r="AO2366" s="126" t="str">
        <f>IF($E2366="","",VLOOKUP($E2366,カレンダマスタ!$A$5:$E$381,5,FALSE))</f>
        <v/>
      </c>
      <c r="AQ2366" s="196" t="str">
        <f>IF(G2366="","",IF(VLOOKUP(E2366,カレンダマスタ!$A$5:$D$381,4,FALSE)=0,"",1))</f>
        <v/>
      </c>
      <c r="AR2366" s="136" t="str">
        <f>IF($G2366="","",IF($AD2366="NSTC",INDEX(カレンダマスタ!$I$26:$O$31,MATCH($G2366,カレンダマスタ!$H$26:$H$31,1),MATCH($H2366,カレンダマスタ!$I$25:$O$25,1)),
IF($AD2366="CS本社",INDEX(カレンダマスタ!$I$36:$O$41,MATCH($G2366,カレンダマスタ!$H$36:$H$41,1),MATCH($H2366,カレンダマスタ!$I$35:$O$35,1)),
IF($AD2366="NS本社",INDEX(カレンダマスタ!$I$94:$O$99,MATCH($G2366,カレンダマスタ!$H$95:$H$100,1),MATCH($H2366,カレンダマスタ!$I$93:$O$93,1)),
IF($AD2366="ODC",INDEX(カレンダマスタ!$I$46:$O$51,MATCH($G2366,カレンダマスタ!$H$46:$H$51,1),MATCH($H2366,カレンダマスタ!$I$45:$O$45,1)),
IF($AD2366="NS東京TC",INDEX(カレンダマスタ!$I$56:$O$61,MATCH($G2366,カレンダマスタ!$H$56:$H$61,1),MATCH($H2366,カレンダマスタ!$I$55:$O$55,1)),""))))))</f>
        <v/>
      </c>
      <c r="AS2366" s="126" t="str">
        <f t="shared" si="765"/>
        <v/>
      </c>
      <c r="AU2366" s="137" t="str">
        <f>IF(E2366="","",VLOOKUP($E2366,カレンダマスタ!$A$4:$E$381,4,FALSE))</f>
        <v/>
      </c>
      <c r="AV2366" s="137" t="str">
        <f t="shared" si="756"/>
        <v/>
      </c>
      <c r="AW2366" s="137" t="str">
        <f t="shared" si="757"/>
        <v/>
      </c>
      <c r="AX2366" s="138" t="str">
        <f t="shared" si="758"/>
        <v/>
      </c>
      <c r="AY2366" s="138" t="str">
        <f t="shared" si="759"/>
        <v/>
      </c>
      <c r="AZ2366" s="130" t="str">
        <f>IF(AX2366&amp;AW2366="勤怠未設定","×",IF(AV2366="勤怠修正","×",IF(AC2366="外注","",IF(AA2366="",IF(AY2366&lt;&gt;"","×",""),IF(VLOOKUP(AA2366,カレンダマスタ!$H$66:$I$83,2,FALSE)&lt;&gt;AY2366,"×","OK")))))</f>
        <v/>
      </c>
      <c r="BC2366" s="137" t="str">
        <f>IF(E2366="","",VLOOKUP($E2366,カレンダマスタ!$A$4:$E$381,4,FALSE))</f>
        <v/>
      </c>
      <c r="BD2366" s="126" t="str">
        <f>IF(AC2366="社員","",IF(AG2366=0,"",IF(AD2366="NSTC",IF(COUNTIF(カレンダマスタ!$Q$5:$Q$32,G2366)=1,"OK","×"),
IF(AD2366="NS本社",IF(COUNTIF(カレンダマスタ!$T$5:$T$32,G2366)=1,"OK","×"),IF(COUNTIF(カレンダマスタ!$R$5:$R$32,G2366)=1,"OK","×")))))</f>
        <v/>
      </c>
      <c r="BE2366" s="126" t="str">
        <f>IF(AC2366="社員","",IF(G2366="","",IF(R2366&lt;&gt;"","",IF(AF2366="CS","OK",IF(VLOOKUP(E2366,カレンダマスタ!$A$5:$D$381,4,FALSE)&gt;0,"",IF(OR(G2366*24&gt;10.84,H2366*24&lt;14.5)=TRUE,"×","OK"))))))</f>
        <v/>
      </c>
      <c r="BF2366" s="126" t="str">
        <f t="shared" si="753"/>
        <v/>
      </c>
      <c r="BG2366" s="126" t="str">
        <f t="shared" si="766"/>
        <v/>
      </c>
      <c r="BI2366" s="130" t="str">
        <f t="shared" si="767"/>
        <v/>
      </c>
    </row>
    <row r="2367" spans="2:61">
      <c r="B2367" s="111"/>
      <c r="C2367" s="536"/>
      <c r="D2367" s="128"/>
      <c r="E2367" s="583"/>
      <c r="F2367" s="128"/>
      <c r="G2367" s="588"/>
      <c r="H2367" s="588"/>
      <c r="I2367" s="130"/>
      <c r="J2367" s="139"/>
      <c r="K2367" s="131"/>
      <c r="L2367" s="132"/>
      <c r="M2367" s="132"/>
      <c r="N2367" s="141"/>
      <c r="O2367" s="139"/>
      <c r="P2367" s="139"/>
      <c r="Q2367" s="139"/>
      <c r="R2367" s="133"/>
      <c r="S2367" s="134"/>
      <c r="T2367" s="434"/>
      <c r="U2367" s="429"/>
      <c r="V2367" s="429" t="str">
        <f t="shared" si="760"/>
        <v/>
      </c>
      <c r="W2367" s="298"/>
      <c r="X2367" s="129" t="str">
        <f t="shared" si="761"/>
        <v/>
      </c>
      <c r="Y2367" s="129" t="str">
        <f t="shared" si="762"/>
        <v/>
      </c>
      <c r="Z2367" s="129" t="str">
        <f t="shared" si="763"/>
        <v/>
      </c>
      <c r="AA2367" s="133" t="str">
        <f t="shared" si="755"/>
        <v/>
      </c>
      <c r="AC2367" s="186" t="str">
        <f>AC2351</f>
        <v/>
      </c>
      <c r="AD2367" s="187" t="str">
        <f>AD2351</f>
        <v/>
      </c>
      <c r="AE2367" s="187" t="str">
        <f>AE2351</f>
        <v/>
      </c>
      <c r="AF2367" s="187" t="str">
        <f>AF2351</f>
        <v/>
      </c>
      <c r="AG2367" s="204">
        <f t="shared" si="764"/>
        <v>0</v>
      </c>
      <c r="AI2367" s="135" t="str">
        <f>IF(月報!G2367&lt;&gt;"",月報!G2367,"")</f>
        <v/>
      </c>
      <c r="AJ2367" s="126" t="str">
        <f>IF(月報!W2367&lt;&gt;"",月報!W2367*24,"")</f>
        <v/>
      </c>
      <c r="AK2367" s="126" t="str">
        <f>IF(月報!P2367&lt;&gt;"",月報!P2367,"")</f>
        <v/>
      </c>
      <c r="AL2367" s="126" t="str">
        <f>IF(月報!Q2367&lt;&gt;"",IF(月報!Q2367="平日残","",月報!Q2367),"")</f>
        <v/>
      </c>
      <c r="AM2367" s="126"/>
      <c r="AN2367" s="126" t="str">
        <f t="shared" si="752"/>
        <v/>
      </c>
      <c r="AO2367" s="126" t="str">
        <f>IF($E2367="","",VLOOKUP($E2367,カレンダマスタ!$A$5:$E$381,5,FALSE))</f>
        <v/>
      </c>
      <c r="AQ2367" s="196" t="str">
        <f>IF(G2367="","",IF(VLOOKUP(E2367,カレンダマスタ!$A$5:$D$381,4,FALSE)=0,"",1))</f>
        <v/>
      </c>
      <c r="AR2367" s="136" t="str">
        <f>IF($G2367="","",IF($AD2367="NSTC",INDEX(カレンダマスタ!$I$26:$O$31,MATCH($G2367,カレンダマスタ!$H$26:$H$31,1),MATCH($H2367,カレンダマスタ!$I$25:$O$25,1)),
IF($AD2367="CS本社",INDEX(カレンダマスタ!$I$36:$O$41,MATCH($G2367,カレンダマスタ!$H$36:$H$41,1),MATCH($H2367,カレンダマスタ!$I$35:$O$35,1)),
IF($AD2367="NS本社",INDEX(カレンダマスタ!$I$94:$O$99,MATCH($G2367,カレンダマスタ!$H$95:$H$100,1),MATCH($H2367,カレンダマスタ!$I$93:$O$93,1)),
IF($AD2367="ODC",INDEX(カレンダマスタ!$I$46:$O$51,MATCH($G2367,カレンダマスタ!$H$46:$H$51,1),MATCH($H2367,カレンダマスタ!$I$45:$O$45,1)),
IF($AD2367="NS東京TC",INDEX(カレンダマスタ!$I$56:$O$61,MATCH($G2367,カレンダマスタ!$H$56:$H$61,1),MATCH($H2367,カレンダマスタ!$I$55:$O$55,1)),""))))))</f>
        <v/>
      </c>
      <c r="AS2367" s="126" t="str">
        <f t="shared" si="765"/>
        <v/>
      </c>
      <c r="AU2367" s="137" t="str">
        <f>IF(E2367="","",VLOOKUP($E2367,カレンダマスタ!$A$4:$E$381,4,FALSE))</f>
        <v/>
      </c>
      <c r="AV2367" s="137" t="str">
        <f t="shared" si="756"/>
        <v/>
      </c>
      <c r="AW2367" s="137" t="str">
        <f t="shared" si="757"/>
        <v/>
      </c>
      <c r="AX2367" s="138" t="str">
        <f t="shared" si="758"/>
        <v/>
      </c>
      <c r="AY2367" s="138" t="str">
        <f t="shared" si="759"/>
        <v/>
      </c>
      <c r="AZ2367" s="130" t="str">
        <f>IF(AX2367&amp;AW2367="勤怠未設定","×",IF(AV2367="勤怠修正","×",IF(AC2367="外注","",IF(AA2367="",IF(AY2367&lt;&gt;"","×",""),IF(VLOOKUP(AA2367,カレンダマスタ!$H$66:$I$83,2,FALSE)&lt;&gt;AY2367,"×","OK")))))</f>
        <v/>
      </c>
      <c r="BC2367" s="137" t="str">
        <f>IF(E2367="","",VLOOKUP($E2367,カレンダマスタ!$A$4:$E$381,4,FALSE))</f>
        <v/>
      </c>
      <c r="BD2367" s="126" t="str">
        <f>IF(AC2367="社員","",IF(AG2367=0,"",IF(AD2367="NSTC",IF(COUNTIF(カレンダマスタ!$Q$5:$Q$32,G2367)=1,"OK","×"),
IF(AD2367="NS本社",IF(COUNTIF(カレンダマスタ!$T$5:$T$32,G2367)=1,"OK","×"),IF(COUNTIF(カレンダマスタ!$R$5:$R$32,G2367)=1,"OK","×")))))</f>
        <v/>
      </c>
      <c r="BE2367" s="126" t="str">
        <f>IF(AC2367="社員","",IF(G2367="","",IF(R2367&lt;&gt;"","",IF(AF2367="CS","OK",IF(VLOOKUP(E2367,カレンダマスタ!$A$5:$D$381,4,FALSE)&gt;0,"",IF(OR(G2367*24&gt;10.84,H2367*24&lt;14.5)=TRUE,"×","OK"))))))</f>
        <v/>
      </c>
      <c r="BF2367" s="126" t="str">
        <f t="shared" si="753"/>
        <v/>
      </c>
      <c r="BG2367" s="126" t="str">
        <f t="shared" si="766"/>
        <v/>
      </c>
      <c r="BI2367" s="130" t="str">
        <f t="shared" si="767"/>
        <v/>
      </c>
    </row>
    <row r="2368" spans="2:61">
      <c r="B2368" s="111"/>
      <c r="C2368" s="536"/>
      <c r="D2368" s="128"/>
      <c r="E2368" s="583"/>
      <c r="F2368" s="128"/>
      <c r="G2368" s="588"/>
      <c r="H2368" s="588"/>
      <c r="I2368" s="130"/>
      <c r="J2368" s="139"/>
      <c r="K2368" s="131"/>
      <c r="L2368" s="132"/>
      <c r="M2368" s="132"/>
      <c r="N2368" s="141"/>
      <c r="O2368" s="139"/>
      <c r="P2368" s="139"/>
      <c r="Q2368" s="139"/>
      <c r="R2368" s="133"/>
      <c r="S2368" s="134"/>
      <c r="T2368" s="434"/>
      <c r="U2368" s="429"/>
      <c r="V2368" s="429" t="str">
        <f t="shared" si="760"/>
        <v/>
      </c>
      <c r="W2368" s="298"/>
      <c r="X2368" s="129" t="str">
        <f t="shared" si="761"/>
        <v/>
      </c>
      <c r="Y2368" s="129" t="str">
        <f t="shared" si="762"/>
        <v/>
      </c>
      <c r="Z2368" s="129" t="str">
        <f t="shared" si="763"/>
        <v/>
      </c>
      <c r="AA2368" s="133" t="str">
        <f t="shared" si="755"/>
        <v/>
      </c>
      <c r="AC2368" s="186" t="str">
        <f>AC2351</f>
        <v/>
      </c>
      <c r="AD2368" s="187" t="str">
        <f>AD2351</f>
        <v/>
      </c>
      <c r="AE2368" s="187" t="str">
        <f>AE2351</f>
        <v/>
      </c>
      <c r="AF2368" s="187" t="str">
        <f>AF2351</f>
        <v/>
      </c>
      <c r="AG2368" s="204">
        <f t="shared" si="764"/>
        <v>0</v>
      </c>
      <c r="AI2368" s="140" t="str">
        <f>IF(月報!G2368&lt;&gt;"",月報!G2368,"")</f>
        <v/>
      </c>
      <c r="AJ2368" s="126" t="str">
        <f>IF(月報!W2368&lt;&gt;"",月報!W2368*24,"")</f>
        <v/>
      </c>
      <c r="AK2368" s="126" t="str">
        <f>IF(月報!P2368&lt;&gt;"",月報!P2368,"")</f>
        <v/>
      </c>
      <c r="AL2368" s="126" t="str">
        <f>IF(月報!Q2368&lt;&gt;"",IF(月報!Q2368="平日残","",月報!Q2368),"")</f>
        <v/>
      </c>
      <c r="AM2368" s="126"/>
      <c r="AN2368" s="126" t="str">
        <f t="shared" si="752"/>
        <v/>
      </c>
      <c r="AO2368" s="126" t="str">
        <f>IF($E2368="","",VLOOKUP($E2368,カレンダマスタ!$A$5:$E$381,5,FALSE))</f>
        <v/>
      </c>
      <c r="AQ2368" s="196" t="str">
        <f>IF(G2368="","",IF(VLOOKUP(E2368,カレンダマスタ!$A$5:$D$381,4,FALSE)=0,"",1))</f>
        <v/>
      </c>
      <c r="AR2368" s="136" t="str">
        <f>IF($G2368="","",IF($AD2368="NSTC",INDEX(カレンダマスタ!$I$26:$O$31,MATCH($G2368,カレンダマスタ!$H$26:$H$31,1),MATCH($H2368,カレンダマスタ!$I$25:$O$25,1)),
IF($AD2368="CS本社",INDEX(カレンダマスタ!$I$36:$O$41,MATCH($G2368,カレンダマスタ!$H$36:$H$41,1),MATCH($H2368,カレンダマスタ!$I$35:$O$35,1)),
IF($AD2368="NS本社",INDEX(カレンダマスタ!$I$94:$O$99,MATCH($G2368,カレンダマスタ!$H$95:$H$100,1),MATCH($H2368,カレンダマスタ!$I$93:$O$93,1)),
IF($AD2368="ODC",INDEX(カレンダマスタ!$I$46:$O$51,MATCH($G2368,カレンダマスタ!$H$46:$H$51,1),MATCH($H2368,カレンダマスタ!$I$45:$O$45,1)),
IF($AD2368="NS東京TC",INDEX(カレンダマスタ!$I$56:$O$61,MATCH($G2368,カレンダマスタ!$H$56:$H$61,1),MATCH($H2368,カレンダマスタ!$I$55:$O$55,1)),""))))))</f>
        <v/>
      </c>
      <c r="AS2368" s="126" t="str">
        <f t="shared" si="765"/>
        <v/>
      </c>
      <c r="AU2368" s="137" t="str">
        <f>IF(E2368="","",VLOOKUP($E2368,カレンダマスタ!$A$4:$E$381,4,FALSE))</f>
        <v/>
      </c>
      <c r="AV2368" s="137" t="str">
        <f t="shared" si="756"/>
        <v/>
      </c>
      <c r="AW2368" s="137" t="str">
        <f t="shared" si="757"/>
        <v/>
      </c>
      <c r="AX2368" s="138" t="str">
        <f t="shared" si="758"/>
        <v/>
      </c>
      <c r="AY2368" s="138" t="str">
        <f t="shared" si="759"/>
        <v/>
      </c>
      <c r="AZ2368" s="130" t="str">
        <f>IF(AX2368&amp;AW2368="勤怠未設定","×",IF(AV2368="勤怠修正","×",IF(AC2368="外注","",IF(AA2368="",IF(AY2368&lt;&gt;"","×",""),IF(VLOOKUP(AA2368,カレンダマスタ!$H$66:$I$83,2,FALSE)&lt;&gt;AY2368,"×","OK")))))</f>
        <v/>
      </c>
      <c r="BC2368" s="137" t="str">
        <f>IF(E2368="","",VLOOKUP($E2368,カレンダマスタ!$A$4:$E$381,4,FALSE))</f>
        <v/>
      </c>
      <c r="BD2368" s="126" t="str">
        <f>IF(AC2368="社員","",IF(AG2368=0,"",IF(AD2368="NSTC",IF(COUNTIF(カレンダマスタ!$Q$5:$Q$32,G2368)=1,"OK","×"),
IF(AD2368="NS本社",IF(COUNTIF(カレンダマスタ!$T$5:$T$32,G2368)=1,"OK","×"),IF(COUNTIF(カレンダマスタ!$R$5:$R$32,G2368)=1,"OK","×")))))</f>
        <v/>
      </c>
      <c r="BE2368" s="126" t="str">
        <f>IF(AC2368="社員","",IF(G2368="","",IF(R2368&lt;&gt;"","",IF(AF2368="CS","OK",IF(VLOOKUP(E2368,カレンダマスタ!$A$5:$D$381,4,FALSE)&gt;0,"",IF(OR(G2368*24&gt;10.84,H2368*24&lt;14.5)=TRUE,"×","OK"))))))</f>
        <v/>
      </c>
      <c r="BF2368" s="126" t="str">
        <f t="shared" si="753"/>
        <v/>
      </c>
      <c r="BG2368" s="126" t="str">
        <f t="shared" si="766"/>
        <v/>
      </c>
      <c r="BI2368" s="130" t="str">
        <f t="shared" si="767"/>
        <v/>
      </c>
    </row>
    <row r="2369" spans="2:61">
      <c r="B2369" s="111"/>
      <c r="C2369" s="536"/>
      <c r="D2369" s="128"/>
      <c r="E2369" s="583"/>
      <c r="F2369" s="128"/>
      <c r="G2369" s="588"/>
      <c r="H2369" s="588"/>
      <c r="I2369" s="130"/>
      <c r="J2369" s="139"/>
      <c r="K2369" s="131"/>
      <c r="L2369" s="132"/>
      <c r="M2369" s="132"/>
      <c r="N2369" s="141"/>
      <c r="O2369" s="139"/>
      <c r="P2369" s="139"/>
      <c r="Q2369" s="139"/>
      <c r="R2369" s="133"/>
      <c r="S2369" s="134"/>
      <c r="T2369" s="434"/>
      <c r="U2369" s="429"/>
      <c r="V2369" s="429" t="str">
        <f t="shared" si="760"/>
        <v/>
      </c>
      <c r="W2369" s="298"/>
      <c r="X2369" s="129" t="str">
        <f t="shared" si="761"/>
        <v/>
      </c>
      <c r="Y2369" s="129" t="str">
        <f t="shared" si="762"/>
        <v/>
      </c>
      <c r="Z2369" s="129" t="str">
        <f t="shared" si="763"/>
        <v/>
      </c>
      <c r="AA2369" s="133" t="str">
        <f t="shared" si="755"/>
        <v/>
      </c>
      <c r="AC2369" s="186" t="str">
        <f>AC2351</f>
        <v/>
      </c>
      <c r="AD2369" s="187" t="str">
        <f>AD2351</f>
        <v/>
      </c>
      <c r="AE2369" s="187" t="str">
        <f>AE2351</f>
        <v/>
      </c>
      <c r="AF2369" s="187" t="str">
        <f>AF2351</f>
        <v/>
      </c>
      <c r="AG2369" s="204">
        <f t="shared" si="764"/>
        <v>0</v>
      </c>
      <c r="AI2369" s="140" t="str">
        <f>IF(月報!G2369&lt;&gt;"",月報!G2369,"")</f>
        <v/>
      </c>
      <c r="AJ2369" s="126" t="str">
        <f>IF(月報!W2369&lt;&gt;"",月報!W2369*24,"")</f>
        <v/>
      </c>
      <c r="AK2369" s="126" t="str">
        <f>IF(月報!P2369&lt;&gt;"",月報!P2369,"")</f>
        <v/>
      </c>
      <c r="AL2369" s="126" t="str">
        <f>IF(月報!Q2369&lt;&gt;"",IF(月報!Q2369="平日残","",月報!Q2369),"")</f>
        <v/>
      </c>
      <c r="AM2369" s="126"/>
      <c r="AN2369" s="126" t="str">
        <f t="shared" si="752"/>
        <v/>
      </c>
      <c r="AO2369" s="126" t="str">
        <f>IF($E2369="","",VLOOKUP($E2369,カレンダマスタ!$A$5:$E$381,5,FALSE))</f>
        <v/>
      </c>
      <c r="AQ2369" s="196" t="str">
        <f>IF(G2369="","",IF(VLOOKUP(E2369,カレンダマスタ!$A$5:$D$381,4,FALSE)=0,"",1))</f>
        <v/>
      </c>
      <c r="AR2369" s="136" t="str">
        <f>IF($G2369="","",IF($AD2369="NSTC",INDEX(カレンダマスタ!$I$26:$O$31,MATCH($G2369,カレンダマスタ!$H$26:$H$31,1),MATCH($H2369,カレンダマスタ!$I$25:$O$25,1)),
IF($AD2369="CS本社",INDEX(カレンダマスタ!$I$36:$O$41,MATCH($G2369,カレンダマスタ!$H$36:$H$41,1),MATCH($H2369,カレンダマスタ!$I$35:$O$35,1)),
IF($AD2369="NS本社",INDEX(カレンダマスタ!$I$94:$O$99,MATCH($G2369,カレンダマスタ!$H$95:$H$100,1),MATCH($H2369,カレンダマスタ!$I$93:$O$93,1)),
IF($AD2369="ODC",INDEX(カレンダマスタ!$I$46:$O$51,MATCH($G2369,カレンダマスタ!$H$46:$H$51,1),MATCH($H2369,カレンダマスタ!$I$45:$O$45,1)),
IF($AD2369="NS東京TC",INDEX(カレンダマスタ!$I$56:$O$61,MATCH($G2369,カレンダマスタ!$H$56:$H$61,1),MATCH($H2369,カレンダマスタ!$I$55:$O$55,1)),""))))))</f>
        <v/>
      </c>
      <c r="AS2369" s="126" t="str">
        <f t="shared" si="765"/>
        <v/>
      </c>
      <c r="AU2369" s="137" t="str">
        <f>IF(E2369="","",VLOOKUP($E2369,カレンダマスタ!$A$4:$E$381,4,FALSE))</f>
        <v/>
      </c>
      <c r="AV2369" s="137" t="str">
        <f t="shared" si="756"/>
        <v/>
      </c>
      <c r="AW2369" s="137" t="str">
        <f t="shared" si="757"/>
        <v/>
      </c>
      <c r="AX2369" s="138" t="str">
        <f t="shared" si="758"/>
        <v/>
      </c>
      <c r="AY2369" s="138" t="str">
        <f t="shared" si="759"/>
        <v/>
      </c>
      <c r="AZ2369" s="130" t="str">
        <f>IF(AX2369&amp;AW2369="勤怠未設定","×",IF(AV2369="勤怠修正","×",IF(AC2369="外注","",IF(AA2369="",IF(AY2369&lt;&gt;"","×",""),IF(VLOOKUP(AA2369,カレンダマスタ!$H$66:$I$83,2,FALSE)&lt;&gt;AY2369,"×","OK")))))</f>
        <v/>
      </c>
      <c r="BC2369" s="137" t="str">
        <f>IF(E2369="","",VLOOKUP($E2369,カレンダマスタ!$A$4:$E$381,4,FALSE))</f>
        <v/>
      </c>
      <c r="BD2369" s="126" t="str">
        <f>IF(AC2369="社員","",IF(AG2369=0,"",IF(AD2369="NSTC",IF(COUNTIF(カレンダマスタ!$Q$5:$Q$32,G2369)=1,"OK","×"),
IF(AD2369="NS本社",IF(COUNTIF(カレンダマスタ!$T$5:$T$32,G2369)=1,"OK","×"),IF(COUNTIF(カレンダマスタ!$R$5:$R$32,G2369)=1,"OK","×")))))</f>
        <v/>
      </c>
      <c r="BE2369" s="126" t="str">
        <f>IF(AC2369="社員","",IF(G2369="","",IF(R2369&lt;&gt;"","",IF(AF2369="CS","OK",IF(VLOOKUP(E2369,カレンダマスタ!$A$5:$D$381,4,FALSE)&gt;0,"",IF(OR(G2369*24&gt;10.84,H2369*24&lt;14.5)=TRUE,"×","OK"))))))</f>
        <v/>
      </c>
      <c r="BF2369" s="126" t="str">
        <f t="shared" si="753"/>
        <v/>
      </c>
      <c r="BG2369" s="126" t="str">
        <f t="shared" si="766"/>
        <v/>
      </c>
      <c r="BI2369" s="130" t="str">
        <f t="shared" si="767"/>
        <v/>
      </c>
    </row>
    <row r="2370" spans="2:61">
      <c r="B2370" s="111"/>
      <c r="C2370" s="536"/>
      <c r="D2370" s="128"/>
      <c r="E2370" s="583"/>
      <c r="F2370" s="128"/>
      <c r="G2370" s="588"/>
      <c r="H2370" s="588"/>
      <c r="I2370" s="130"/>
      <c r="J2370" s="139"/>
      <c r="K2370" s="131"/>
      <c r="L2370" s="132"/>
      <c r="M2370" s="132"/>
      <c r="N2370" s="141"/>
      <c r="O2370" s="139"/>
      <c r="P2370" s="139"/>
      <c r="Q2370" s="139"/>
      <c r="R2370" s="133"/>
      <c r="S2370" s="134"/>
      <c r="T2370" s="434"/>
      <c r="U2370" s="429"/>
      <c r="V2370" s="429" t="str">
        <f t="shared" si="760"/>
        <v/>
      </c>
      <c r="W2370" s="298"/>
      <c r="X2370" s="129" t="str">
        <f t="shared" si="761"/>
        <v/>
      </c>
      <c r="Y2370" s="129" t="str">
        <f t="shared" si="762"/>
        <v/>
      </c>
      <c r="Z2370" s="129" t="str">
        <f t="shared" si="763"/>
        <v/>
      </c>
      <c r="AA2370" s="133" t="str">
        <f t="shared" si="755"/>
        <v/>
      </c>
      <c r="AC2370" s="186" t="str">
        <f>AC2351</f>
        <v/>
      </c>
      <c r="AD2370" s="187" t="str">
        <f>AD2351</f>
        <v/>
      </c>
      <c r="AE2370" s="187" t="str">
        <f>AE2351</f>
        <v/>
      </c>
      <c r="AF2370" s="187" t="str">
        <f>AF2351</f>
        <v/>
      </c>
      <c r="AG2370" s="204">
        <f t="shared" si="764"/>
        <v>0</v>
      </c>
      <c r="AI2370" s="140" t="str">
        <f>IF(月報!G2370&lt;&gt;"",月報!G2370,"")</f>
        <v/>
      </c>
      <c r="AJ2370" s="126" t="str">
        <f>IF(月報!W2370&lt;&gt;"",月報!W2370*24,"")</f>
        <v/>
      </c>
      <c r="AK2370" s="126" t="str">
        <f>IF(月報!P2370&lt;&gt;"",月報!P2370,"")</f>
        <v/>
      </c>
      <c r="AL2370" s="126" t="str">
        <f>IF(月報!Q2370&lt;&gt;"",IF(月報!Q2370="平日残","",月報!Q2370),"")</f>
        <v/>
      </c>
      <c r="AM2370" s="126"/>
      <c r="AN2370" s="126" t="str">
        <f t="shared" si="752"/>
        <v/>
      </c>
      <c r="AO2370" s="126" t="str">
        <f>IF($E2370="","",VLOOKUP($E2370,カレンダマスタ!$A$5:$E$381,5,FALSE))</f>
        <v/>
      </c>
      <c r="AQ2370" s="196" t="str">
        <f>IF(G2370="","",IF(VLOOKUP(E2370,カレンダマスタ!$A$5:$D$381,4,FALSE)=0,"",1))</f>
        <v/>
      </c>
      <c r="AR2370" s="136" t="str">
        <f>IF($G2370="","",IF($AD2370="NSTC",INDEX(カレンダマスタ!$I$26:$O$31,MATCH($G2370,カレンダマスタ!$H$26:$H$31,1),MATCH($H2370,カレンダマスタ!$I$25:$O$25,1)),
IF($AD2370="CS本社",INDEX(カレンダマスタ!$I$36:$O$41,MATCH($G2370,カレンダマスタ!$H$36:$H$41,1),MATCH($H2370,カレンダマスタ!$I$35:$O$35,1)),
IF($AD2370="NS本社",INDEX(カレンダマスタ!$I$94:$O$99,MATCH($G2370,カレンダマスタ!$H$95:$H$100,1),MATCH($H2370,カレンダマスタ!$I$93:$O$93,1)),
IF($AD2370="ODC",INDEX(カレンダマスタ!$I$46:$O$51,MATCH($G2370,カレンダマスタ!$H$46:$H$51,1),MATCH($H2370,カレンダマスタ!$I$45:$O$45,1)),
IF($AD2370="NS東京TC",INDEX(カレンダマスタ!$I$56:$O$61,MATCH($G2370,カレンダマスタ!$H$56:$H$61,1),MATCH($H2370,カレンダマスタ!$I$55:$O$55,1)),""))))))</f>
        <v/>
      </c>
      <c r="AS2370" s="126" t="str">
        <f t="shared" si="765"/>
        <v/>
      </c>
      <c r="AU2370" s="137" t="str">
        <f>IF(E2370="","",VLOOKUP($E2370,カレンダマスタ!$A$4:$E$381,4,FALSE))</f>
        <v/>
      </c>
      <c r="AV2370" s="137" t="str">
        <f t="shared" si="756"/>
        <v/>
      </c>
      <c r="AW2370" s="137" t="str">
        <f t="shared" si="757"/>
        <v/>
      </c>
      <c r="AX2370" s="138" t="str">
        <f t="shared" si="758"/>
        <v/>
      </c>
      <c r="AY2370" s="138" t="str">
        <f t="shared" si="759"/>
        <v/>
      </c>
      <c r="AZ2370" s="130" t="str">
        <f>IF(AX2370&amp;AW2370="勤怠未設定","×",IF(AV2370="勤怠修正","×",IF(AC2370="外注","",IF(AA2370="",IF(AY2370&lt;&gt;"","×",""),IF(VLOOKUP(AA2370,カレンダマスタ!$H$66:$I$83,2,FALSE)&lt;&gt;AY2370,"×","OK")))))</f>
        <v/>
      </c>
      <c r="BC2370" s="137" t="str">
        <f>IF(E2370="","",VLOOKUP($E2370,カレンダマスタ!$A$4:$E$381,4,FALSE))</f>
        <v/>
      </c>
      <c r="BD2370" s="126" t="str">
        <f>IF(AC2370="社員","",IF(AG2370=0,"",IF(AD2370="NSTC",IF(COUNTIF(カレンダマスタ!$Q$5:$Q$32,G2370)=1,"OK","×"),
IF(AD2370="NS本社",IF(COUNTIF(カレンダマスタ!$T$5:$T$32,G2370)=1,"OK","×"),IF(COUNTIF(カレンダマスタ!$R$5:$R$32,G2370)=1,"OK","×")))))</f>
        <v/>
      </c>
      <c r="BE2370" s="126" t="str">
        <f>IF(AC2370="社員","",IF(G2370="","",IF(R2370&lt;&gt;"","",IF(AF2370="CS","OK",IF(VLOOKUP(E2370,カレンダマスタ!$A$5:$D$381,4,FALSE)&gt;0,"",IF(OR(G2370*24&gt;10.84,H2370*24&lt;14.5)=TRUE,"×","OK"))))))</f>
        <v/>
      </c>
      <c r="BF2370" s="126" t="str">
        <f t="shared" si="753"/>
        <v/>
      </c>
      <c r="BG2370" s="126" t="str">
        <f t="shared" si="766"/>
        <v/>
      </c>
      <c r="BI2370" s="130" t="str">
        <f t="shared" si="767"/>
        <v/>
      </c>
    </row>
    <row r="2371" spans="2:61">
      <c r="B2371" s="111"/>
      <c r="C2371" s="537"/>
      <c r="D2371" s="142"/>
      <c r="E2371" s="584"/>
      <c r="F2371" s="142"/>
      <c r="G2371" s="589"/>
      <c r="H2371" s="589"/>
      <c r="I2371" s="144"/>
      <c r="J2371" s="148"/>
      <c r="K2371" s="145"/>
      <c r="L2371" s="146"/>
      <c r="M2371" s="146"/>
      <c r="N2371" s="147"/>
      <c r="O2371" s="148"/>
      <c r="P2371" s="148"/>
      <c r="Q2371" s="148"/>
      <c r="R2371" s="149"/>
      <c r="S2371" s="156"/>
      <c r="T2371" s="435"/>
      <c r="U2371" s="430"/>
      <c r="V2371" s="430" t="str">
        <f t="shared" si="760"/>
        <v/>
      </c>
      <c r="W2371" s="298"/>
      <c r="X2371" s="143" t="str">
        <f t="shared" si="761"/>
        <v/>
      </c>
      <c r="Y2371" s="143" t="str">
        <f t="shared" si="762"/>
        <v/>
      </c>
      <c r="Z2371" s="143" t="str">
        <f t="shared" si="763"/>
        <v/>
      </c>
      <c r="AA2371" s="149" t="str">
        <f t="shared" si="755"/>
        <v/>
      </c>
      <c r="AC2371" s="188" t="str">
        <f>AC2351</f>
        <v/>
      </c>
      <c r="AD2371" s="189" t="str">
        <f>AD2351</f>
        <v/>
      </c>
      <c r="AE2371" s="189" t="str">
        <f>AE2351</f>
        <v/>
      </c>
      <c r="AF2371" s="189" t="str">
        <f>AF2351</f>
        <v/>
      </c>
      <c r="AG2371" s="205">
        <f t="shared" si="764"/>
        <v>0</v>
      </c>
      <c r="AI2371" s="157" t="str">
        <f>IF(月報!G2371&lt;&gt;"",月報!G2371,"")</f>
        <v/>
      </c>
      <c r="AJ2371" s="151" t="str">
        <f>IF(月報!W2371&lt;&gt;"",月報!W2371*24,"")</f>
        <v/>
      </c>
      <c r="AK2371" s="151" t="str">
        <f>IF(月報!P2371&lt;&gt;"",月報!P2371,"")</f>
        <v/>
      </c>
      <c r="AL2371" s="151" t="str">
        <f>IF(月報!Q2371&lt;&gt;"",IF(月報!Q2371="平日残","",月報!Q2371),"")</f>
        <v/>
      </c>
      <c r="AM2371" s="151"/>
      <c r="AN2371" s="151" t="str">
        <f t="shared" si="752"/>
        <v/>
      </c>
      <c r="AO2371" s="151" t="str">
        <f>IF($E2371="","",VLOOKUP($E2371,カレンダマスタ!$A$5:$E$381,5,FALSE))</f>
        <v/>
      </c>
      <c r="AQ2371" s="197" t="str">
        <f>IF(G2371="","",IF(VLOOKUP(E2371,カレンダマスタ!$A$5:$D$381,4,FALSE)=0,"",1))</f>
        <v/>
      </c>
      <c r="AR2371" s="152" t="str">
        <f>IF($G2371="","",IF($AD2371="NSTC",INDEX(カレンダマスタ!$I$26:$O$31,MATCH($G2371,カレンダマスタ!$H$26:$H$31,1),MATCH($H2371,カレンダマスタ!$I$25:$O$25,1)),
IF($AD2371="CS本社",INDEX(カレンダマスタ!$I$36:$O$41,MATCH($G2371,カレンダマスタ!$H$36:$H$41,1),MATCH($H2371,カレンダマスタ!$I$35:$O$35,1)),
IF($AD2371="NS本社",INDEX(カレンダマスタ!$I$94:$O$99,MATCH($G2371,カレンダマスタ!$H$95:$H$100,1),MATCH($H2371,カレンダマスタ!$I$93:$O$93,1)),
IF($AD2371="ODC",INDEX(カレンダマスタ!$I$46:$O$51,MATCH($G2371,カレンダマスタ!$H$46:$H$51,1),MATCH($H2371,カレンダマスタ!$I$45:$O$45,1)),
IF($AD2371="NS東京TC",INDEX(カレンダマスタ!$I$56:$O$61,MATCH($G2371,カレンダマスタ!$H$56:$H$61,1),MATCH($H2371,カレンダマスタ!$I$55:$O$55,1)),""))))))</f>
        <v/>
      </c>
      <c r="AS2371" s="151" t="str">
        <f t="shared" si="765"/>
        <v/>
      </c>
      <c r="AU2371" s="153" t="str">
        <f>IF(E2371="","",VLOOKUP($E2371,カレンダマスタ!$A$4:$E$381,4,FALSE))</f>
        <v/>
      </c>
      <c r="AV2371" s="153" t="str">
        <f t="shared" si="756"/>
        <v/>
      </c>
      <c r="AW2371" s="153" t="str">
        <f t="shared" si="757"/>
        <v/>
      </c>
      <c r="AX2371" s="154" t="str">
        <f t="shared" si="758"/>
        <v/>
      </c>
      <c r="AY2371" s="154" t="str">
        <f t="shared" si="759"/>
        <v/>
      </c>
      <c r="AZ2371" s="144" t="str">
        <f>IF(AX2371&amp;AW2371="勤怠未設定","×",IF(AV2371="勤怠修正","×",IF(AC2371="外注","",IF(AA2371="",IF(AY2371&lt;&gt;"","×",""),IF(VLOOKUP(AA2371,カレンダマスタ!$H$66:$I$83,2,FALSE)&lt;&gt;AY2371,"×","OK")))))</f>
        <v/>
      </c>
      <c r="BC2371" s="153" t="str">
        <f>IF(E2371="","",VLOOKUP($E2371,カレンダマスタ!$A$4:$E$381,4,FALSE))</f>
        <v/>
      </c>
      <c r="BD2371" s="151" t="str">
        <f>IF(AC2371="社員","",IF(AG2371=0,"",IF(AD2371="NSTC",IF(COUNTIF(カレンダマスタ!$Q$5:$Q$32,G2371)=1,"OK","×"),
IF(AD2371="NS本社",IF(COUNTIF(カレンダマスタ!$T$5:$T$32,G2371)=1,"OK","×"),IF(COUNTIF(カレンダマスタ!$R$5:$R$32,G2371)=1,"OK","×")))))</f>
        <v/>
      </c>
      <c r="BE2371" s="151" t="str">
        <f>IF(AC2371="社員","",IF(G2371="","",IF(R2371&lt;&gt;"","",IF(AF2371="CS","OK",IF(VLOOKUP(E2371,カレンダマスタ!$A$5:$D$381,4,FALSE)&gt;0,"",IF(OR(G2371*24&gt;10.84,H2371*24&lt;14.5)=TRUE,"×","OK"))))))</f>
        <v/>
      </c>
      <c r="BF2371" s="151" t="str">
        <f t="shared" si="753"/>
        <v/>
      </c>
      <c r="BG2371" s="151" t="str">
        <f t="shared" si="766"/>
        <v/>
      </c>
      <c r="BI2371" s="144" t="str">
        <f t="shared" si="767"/>
        <v/>
      </c>
    </row>
    <row r="2372" spans="2:61">
      <c r="B2372" s="111"/>
      <c r="C2372" s="535"/>
      <c r="D2372" s="112"/>
      <c r="E2372" s="582"/>
      <c r="F2372" s="112"/>
      <c r="G2372" s="587"/>
      <c r="H2372" s="587"/>
      <c r="I2372" s="114"/>
      <c r="J2372" s="118"/>
      <c r="K2372" s="115"/>
      <c r="L2372" s="116"/>
      <c r="M2372" s="116"/>
      <c r="N2372" s="117"/>
      <c r="O2372" s="118"/>
      <c r="P2372" s="118"/>
      <c r="Q2372" s="118"/>
      <c r="R2372" s="119"/>
      <c r="S2372" s="120"/>
      <c r="T2372" s="433"/>
      <c r="U2372" s="431">
        <f>SUM(T2372:T2378)</f>
        <v>0</v>
      </c>
      <c r="V2372" s="431" t="str">
        <f t="shared" si="760"/>
        <v/>
      </c>
      <c r="W2372" s="298"/>
      <c r="X2372" s="113" t="str">
        <f t="shared" si="761"/>
        <v/>
      </c>
      <c r="Y2372" s="113" t="str">
        <f t="shared" si="762"/>
        <v/>
      </c>
      <c r="Z2372" s="113" t="str">
        <f t="shared" si="763"/>
        <v/>
      </c>
      <c r="AA2372" s="119" t="str">
        <f t="shared" si="755"/>
        <v/>
      </c>
      <c r="AC2372" s="190" t="str">
        <f>AC2351</f>
        <v/>
      </c>
      <c r="AD2372" s="191" t="str">
        <f>AD2351</f>
        <v/>
      </c>
      <c r="AE2372" s="191" t="str">
        <f>AE2351</f>
        <v/>
      </c>
      <c r="AF2372" s="191" t="str">
        <f>AF2351</f>
        <v/>
      </c>
      <c r="AG2372" s="206">
        <f t="shared" si="764"/>
        <v>0</v>
      </c>
      <c r="AI2372" s="158" t="str">
        <f>IF(月報!G2372&lt;&gt;"",月報!G2372,"")</f>
        <v/>
      </c>
      <c r="AJ2372" s="122" t="str">
        <f>IF(月報!W2372&lt;&gt;"",月報!W2372*24,"")</f>
        <v/>
      </c>
      <c r="AK2372" s="122" t="str">
        <f>IF(月報!P2372&lt;&gt;"",月報!P2372,"")</f>
        <v/>
      </c>
      <c r="AL2372" s="122" t="str">
        <f>IF(月報!Q2372&lt;&gt;"",IF(月報!Q2372="平日残","",月報!Q2372),"")</f>
        <v/>
      </c>
      <c r="AM2372" s="122"/>
      <c r="AN2372" s="122" t="str">
        <f t="shared" si="752"/>
        <v/>
      </c>
      <c r="AO2372" s="122" t="str">
        <f>IF($E2372="","",VLOOKUP($E2372,カレンダマスタ!$A$5:$E$381,5,FALSE))</f>
        <v/>
      </c>
      <c r="AQ2372" s="195" t="str">
        <f>IF(G2372="","",IF(VLOOKUP(E2372,カレンダマスタ!$A$5:$D$381,4,FALSE)=0,"",1))</f>
        <v/>
      </c>
      <c r="AR2372" s="123" t="str">
        <f>IF($G2372="","",IF($AD2372="NSTC",INDEX(カレンダマスタ!$I$26:$O$31,MATCH($G2372,カレンダマスタ!$H$26:$H$31,1),MATCH($H2372,カレンダマスタ!$I$25:$O$25,1)),
IF($AD2372="CS本社",INDEX(カレンダマスタ!$I$36:$O$41,MATCH($G2372,カレンダマスタ!$H$36:$H$41,1),MATCH($H2372,カレンダマスタ!$I$35:$O$35,1)),
IF($AD2372="NS本社",INDEX(カレンダマスタ!$I$94:$O$99,MATCH($G2372,カレンダマスタ!$H$95:$H$100,1),MATCH($H2372,カレンダマスタ!$I$93:$O$93,1)),
IF($AD2372="ODC",INDEX(カレンダマスタ!$I$46:$O$51,MATCH($G2372,カレンダマスタ!$H$46:$H$51,1),MATCH($H2372,カレンダマスタ!$I$45:$O$45,1)),
IF($AD2372="NS東京TC",INDEX(カレンダマスタ!$I$56:$O$61,MATCH($G2372,カレンダマスタ!$H$56:$H$61,1),MATCH($H2372,カレンダマスタ!$I$55:$O$55,1)),""))))))</f>
        <v/>
      </c>
      <c r="AS2372" s="122" t="str">
        <f t="shared" si="765"/>
        <v/>
      </c>
      <c r="AU2372" s="124" t="str">
        <f>IF(E2372="","",VLOOKUP($E2372,カレンダマスタ!$A$4:$E$381,4,FALSE))</f>
        <v/>
      </c>
      <c r="AV2372" s="124" t="str">
        <f t="shared" si="756"/>
        <v/>
      </c>
      <c r="AW2372" s="124" t="str">
        <f t="shared" si="757"/>
        <v/>
      </c>
      <c r="AX2372" s="125" t="str">
        <f t="shared" si="758"/>
        <v/>
      </c>
      <c r="AY2372" s="125" t="str">
        <f t="shared" si="759"/>
        <v/>
      </c>
      <c r="AZ2372" s="114" t="str">
        <f>IF(AX2372&amp;AW2372="勤怠未設定","×",IF(AV2372="勤怠修正","×",IF(AC2372="外注","",IF(AA2372="",IF(AY2372&lt;&gt;"","×",""),IF(VLOOKUP(AA2372,カレンダマスタ!$H$66:$I$83,2,FALSE)&lt;&gt;AY2372,"×","OK")))))</f>
        <v/>
      </c>
      <c r="BC2372" s="124" t="str">
        <f>IF(E2372="","",VLOOKUP($E2372,カレンダマスタ!$A$4:$E$381,4,FALSE))</f>
        <v/>
      </c>
      <c r="BD2372" s="122" t="str">
        <f>IF(AC2372="社員","",IF(AG2372=0,"",IF(AD2372="NSTC",IF(COUNTIF(カレンダマスタ!$Q$5:$Q$32,G2372)=1,"OK","×"),
IF(AD2372="NS本社",IF(COUNTIF(カレンダマスタ!$T$5:$T$32,G2372)=1,"OK","×"),IF(COUNTIF(カレンダマスタ!$R$5:$R$32,G2372)=1,"OK","×")))))</f>
        <v/>
      </c>
      <c r="BE2372" s="122" t="str">
        <f>IF(AC2372="社員","",IF(G2372="","",IF(R2372&lt;&gt;"","",IF(AF2372="CS","OK",IF(VLOOKUP(E2372,カレンダマスタ!$A$5:$D$381,4,FALSE)&gt;0,"",IF(OR(G2372*24&gt;10.84,H2372*24&lt;14.5)=TRUE,"×","OK"))))))</f>
        <v/>
      </c>
      <c r="BF2372" s="122" t="str">
        <f t="shared" si="753"/>
        <v/>
      </c>
      <c r="BG2372" s="122" t="str">
        <f t="shared" si="766"/>
        <v/>
      </c>
      <c r="BI2372" s="114" t="str">
        <f t="shared" si="767"/>
        <v/>
      </c>
    </row>
    <row r="2373" spans="2:61">
      <c r="B2373" s="111"/>
      <c r="C2373" s="536"/>
      <c r="D2373" s="128"/>
      <c r="E2373" s="583"/>
      <c r="F2373" s="128"/>
      <c r="G2373" s="588"/>
      <c r="H2373" s="588"/>
      <c r="I2373" s="130"/>
      <c r="J2373" s="139"/>
      <c r="K2373" s="131"/>
      <c r="L2373" s="132"/>
      <c r="M2373" s="132"/>
      <c r="N2373" s="141"/>
      <c r="O2373" s="139"/>
      <c r="P2373" s="139"/>
      <c r="Q2373" s="139"/>
      <c r="R2373" s="133"/>
      <c r="S2373" s="134"/>
      <c r="T2373" s="434"/>
      <c r="U2373" s="429"/>
      <c r="V2373" s="429" t="str">
        <f t="shared" si="760"/>
        <v/>
      </c>
      <c r="W2373" s="298"/>
      <c r="X2373" s="129" t="str">
        <f t="shared" si="761"/>
        <v/>
      </c>
      <c r="Y2373" s="129" t="str">
        <f t="shared" si="762"/>
        <v/>
      </c>
      <c r="Z2373" s="129" t="str">
        <f t="shared" si="763"/>
        <v/>
      </c>
      <c r="AA2373" s="133" t="str">
        <f t="shared" si="755"/>
        <v/>
      </c>
      <c r="AC2373" s="186" t="str">
        <f>AC2351</f>
        <v/>
      </c>
      <c r="AD2373" s="187" t="str">
        <f>AD2351</f>
        <v/>
      </c>
      <c r="AE2373" s="187" t="str">
        <f>AE2351</f>
        <v/>
      </c>
      <c r="AF2373" s="187" t="str">
        <f>AF2351</f>
        <v/>
      </c>
      <c r="AG2373" s="204">
        <f t="shared" si="764"/>
        <v>0</v>
      </c>
      <c r="AI2373" s="135" t="str">
        <f>IF(月報!G2373&lt;&gt;"",月報!G2373,"")</f>
        <v/>
      </c>
      <c r="AJ2373" s="126" t="str">
        <f>IF(月報!W2373&lt;&gt;"",月報!W2373*24,"")</f>
        <v/>
      </c>
      <c r="AK2373" s="126" t="str">
        <f>IF(月報!P2373&lt;&gt;"",月報!P2373,"")</f>
        <v/>
      </c>
      <c r="AL2373" s="126" t="str">
        <f>IF(月報!Q2373&lt;&gt;"",IF(月報!Q2373="平日残","",月報!Q2373),"")</f>
        <v/>
      </c>
      <c r="AM2373" s="126"/>
      <c r="AN2373" s="126" t="str">
        <f t="shared" si="752"/>
        <v/>
      </c>
      <c r="AO2373" s="126" t="str">
        <f>IF($E2373="","",VLOOKUP($E2373,カレンダマスタ!$A$5:$E$381,5,FALSE))</f>
        <v/>
      </c>
      <c r="AQ2373" s="196" t="str">
        <f>IF(G2373="","",IF(VLOOKUP(E2373,カレンダマスタ!$A$5:$D$381,4,FALSE)=0,"",1))</f>
        <v/>
      </c>
      <c r="AR2373" s="136" t="str">
        <f>IF($G2373="","",IF($AD2373="NSTC",INDEX(カレンダマスタ!$I$26:$O$31,MATCH($G2373,カレンダマスタ!$H$26:$H$31,1),MATCH($H2373,カレンダマスタ!$I$25:$O$25,1)),
IF($AD2373="CS本社",INDEX(カレンダマスタ!$I$36:$O$41,MATCH($G2373,カレンダマスタ!$H$36:$H$41,1),MATCH($H2373,カレンダマスタ!$I$35:$O$35,1)),
IF($AD2373="NS本社",INDEX(カレンダマスタ!$I$94:$O$99,MATCH($G2373,カレンダマスタ!$H$95:$H$100,1),MATCH($H2373,カレンダマスタ!$I$93:$O$93,1)),
IF($AD2373="ODC",INDEX(カレンダマスタ!$I$46:$O$51,MATCH($G2373,カレンダマスタ!$H$46:$H$51,1),MATCH($H2373,カレンダマスタ!$I$45:$O$45,1)),
IF($AD2373="NS東京TC",INDEX(カレンダマスタ!$I$56:$O$61,MATCH($G2373,カレンダマスタ!$H$56:$H$61,1),MATCH($H2373,カレンダマスタ!$I$55:$O$55,1)),""))))))</f>
        <v/>
      </c>
      <c r="AS2373" s="126" t="str">
        <f t="shared" si="765"/>
        <v/>
      </c>
      <c r="AU2373" s="137" t="str">
        <f>IF(E2373="","",VLOOKUP($E2373,カレンダマスタ!$A$4:$E$381,4,FALSE))</f>
        <v/>
      </c>
      <c r="AV2373" s="137" t="str">
        <f t="shared" si="756"/>
        <v/>
      </c>
      <c r="AW2373" s="137" t="str">
        <f t="shared" si="757"/>
        <v/>
      </c>
      <c r="AX2373" s="138" t="str">
        <f t="shared" si="758"/>
        <v/>
      </c>
      <c r="AY2373" s="138" t="str">
        <f t="shared" si="759"/>
        <v/>
      </c>
      <c r="AZ2373" s="130" t="str">
        <f>IF(AX2373&amp;AW2373="勤怠未設定","×",IF(AV2373="勤怠修正","×",IF(AC2373="外注","",IF(AA2373="",IF(AY2373&lt;&gt;"","×",""),IF(VLOOKUP(AA2373,カレンダマスタ!$H$66:$I$83,2,FALSE)&lt;&gt;AY2373,"×","OK")))))</f>
        <v/>
      </c>
      <c r="BC2373" s="137" t="str">
        <f>IF(E2373="","",VLOOKUP($E2373,カレンダマスタ!$A$4:$E$381,4,FALSE))</f>
        <v/>
      </c>
      <c r="BD2373" s="126" t="str">
        <f>IF(AC2373="社員","",IF(AG2373=0,"",IF(AD2373="NSTC",IF(COUNTIF(カレンダマスタ!$Q$5:$Q$32,G2373)=1,"OK","×"),
IF(AD2373="NS本社",IF(COUNTIF(カレンダマスタ!$T$5:$T$32,G2373)=1,"OK","×"),IF(COUNTIF(カレンダマスタ!$R$5:$R$32,G2373)=1,"OK","×")))))</f>
        <v/>
      </c>
      <c r="BE2373" s="126" t="str">
        <f>IF(AC2373="社員","",IF(G2373="","",IF(R2373&lt;&gt;"","",IF(AF2373="CS","OK",IF(VLOOKUP(E2373,カレンダマスタ!$A$5:$D$381,4,FALSE)&gt;0,"",IF(OR(G2373*24&gt;10.84,H2373*24&lt;14.5)=TRUE,"×","OK"))))))</f>
        <v/>
      </c>
      <c r="BF2373" s="126" t="str">
        <f t="shared" si="753"/>
        <v/>
      </c>
      <c r="BG2373" s="126" t="str">
        <f t="shared" si="766"/>
        <v/>
      </c>
      <c r="BI2373" s="130" t="str">
        <f t="shared" si="767"/>
        <v/>
      </c>
    </row>
    <row r="2374" spans="2:61">
      <c r="B2374" s="111"/>
      <c r="C2374" s="536"/>
      <c r="D2374" s="128"/>
      <c r="E2374" s="583"/>
      <c r="F2374" s="128"/>
      <c r="G2374" s="588"/>
      <c r="H2374" s="588"/>
      <c r="I2374" s="130"/>
      <c r="J2374" s="139"/>
      <c r="K2374" s="131"/>
      <c r="L2374" s="132"/>
      <c r="M2374" s="132"/>
      <c r="N2374" s="141"/>
      <c r="O2374" s="139"/>
      <c r="P2374" s="139"/>
      <c r="Q2374" s="139"/>
      <c r="R2374" s="133"/>
      <c r="S2374" s="134"/>
      <c r="T2374" s="434"/>
      <c r="U2374" s="429"/>
      <c r="V2374" s="429" t="str">
        <f t="shared" si="760"/>
        <v/>
      </c>
      <c r="W2374" s="298"/>
      <c r="X2374" s="129" t="str">
        <f t="shared" si="761"/>
        <v/>
      </c>
      <c r="Y2374" s="129" t="str">
        <f t="shared" si="762"/>
        <v/>
      </c>
      <c r="Z2374" s="129" t="str">
        <f t="shared" si="763"/>
        <v/>
      </c>
      <c r="AA2374" s="133" t="str">
        <f t="shared" si="755"/>
        <v/>
      </c>
      <c r="AC2374" s="186" t="str">
        <f>AC2351</f>
        <v/>
      </c>
      <c r="AD2374" s="187" t="str">
        <f>AD2351</f>
        <v/>
      </c>
      <c r="AE2374" s="187" t="str">
        <f>AE2351</f>
        <v/>
      </c>
      <c r="AF2374" s="187" t="str">
        <f>AF2351</f>
        <v/>
      </c>
      <c r="AG2374" s="204">
        <f t="shared" si="764"/>
        <v>0</v>
      </c>
      <c r="AI2374" s="135" t="str">
        <f>IF(月報!G2374&lt;&gt;"",月報!G2374,"")</f>
        <v/>
      </c>
      <c r="AJ2374" s="126" t="str">
        <f>IF(月報!W2374&lt;&gt;"",月報!W2374*24,"")</f>
        <v/>
      </c>
      <c r="AK2374" s="126" t="str">
        <f>IF(月報!P2374&lt;&gt;"",月報!P2374,"")</f>
        <v/>
      </c>
      <c r="AL2374" s="126" t="str">
        <f>IF(月報!Q2374&lt;&gt;"",IF(月報!Q2374="平日残","",月報!Q2374),"")</f>
        <v/>
      </c>
      <c r="AM2374" s="126"/>
      <c r="AN2374" s="126" t="str">
        <f t="shared" si="752"/>
        <v/>
      </c>
      <c r="AO2374" s="126" t="str">
        <f>IF($E2374="","",VLOOKUP($E2374,カレンダマスタ!$A$5:$E$381,5,FALSE))</f>
        <v/>
      </c>
      <c r="AQ2374" s="196" t="str">
        <f>IF(G2374="","",IF(VLOOKUP(E2374,カレンダマスタ!$A$5:$D$381,4,FALSE)=0,"",1))</f>
        <v/>
      </c>
      <c r="AR2374" s="136" t="str">
        <f>IF($G2374="","",IF($AD2374="NSTC",INDEX(カレンダマスタ!$I$26:$O$31,MATCH($G2374,カレンダマスタ!$H$26:$H$31,1),MATCH($H2374,カレンダマスタ!$I$25:$O$25,1)),
IF($AD2374="CS本社",INDEX(カレンダマスタ!$I$36:$O$41,MATCH($G2374,カレンダマスタ!$H$36:$H$41,1),MATCH($H2374,カレンダマスタ!$I$35:$O$35,1)),
IF($AD2374="NS本社",INDEX(カレンダマスタ!$I$94:$O$99,MATCH($G2374,カレンダマスタ!$H$95:$H$100,1),MATCH($H2374,カレンダマスタ!$I$93:$O$93,1)),
IF($AD2374="ODC",INDEX(カレンダマスタ!$I$46:$O$51,MATCH($G2374,カレンダマスタ!$H$46:$H$51,1),MATCH($H2374,カレンダマスタ!$I$45:$O$45,1)),
IF($AD2374="NS東京TC",INDEX(カレンダマスタ!$I$56:$O$61,MATCH($G2374,カレンダマスタ!$H$56:$H$61,1),MATCH($H2374,カレンダマスタ!$I$55:$O$55,1)),""))))))</f>
        <v/>
      </c>
      <c r="AS2374" s="126" t="str">
        <f t="shared" si="765"/>
        <v/>
      </c>
      <c r="AU2374" s="137" t="str">
        <f>IF(E2374="","",VLOOKUP($E2374,カレンダマスタ!$A$4:$E$381,4,FALSE))</f>
        <v/>
      </c>
      <c r="AV2374" s="137" t="str">
        <f t="shared" si="756"/>
        <v/>
      </c>
      <c r="AW2374" s="137" t="str">
        <f t="shared" si="757"/>
        <v/>
      </c>
      <c r="AX2374" s="138" t="str">
        <f t="shared" si="758"/>
        <v/>
      </c>
      <c r="AY2374" s="138" t="str">
        <f t="shared" si="759"/>
        <v/>
      </c>
      <c r="AZ2374" s="130" t="str">
        <f>IF(AX2374&amp;AW2374="勤怠未設定","×",IF(AV2374="勤怠修正","×",IF(AC2374="外注","",IF(AA2374="",IF(AY2374&lt;&gt;"","×",""),IF(VLOOKUP(AA2374,カレンダマスタ!$H$66:$I$83,2,FALSE)&lt;&gt;AY2374,"×","OK")))))</f>
        <v/>
      </c>
      <c r="BC2374" s="137" t="str">
        <f>IF(E2374="","",VLOOKUP($E2374,カレンダマスタ!$A$4:$E$381,4,FALSE))</f>
        <v/>
      </c>
      <c r="BD2374" s="126" t="str">
        <f>IF(AC2374="社員","",IF(AG2374=0,"",IF(AD2374="NSTC",IF(COUNTIF(カレンダマスタ!$Q$5:$Q$32,G2374)=1,"OK","×"),
IF(AD2374="NS本社",IF(COUNTIF(カレンダマスタ!$T$5:$T$32,G2374)=1,"OK","×"),IF(COUNTIF(カレンダマスタ!$R$5:$R$32,G2374)=1,"OK","×")))))</f>
        <v/>
      </c>
      <c r="BE2374" s="126" t="str">
        <f>IF(AC2374="社員","",IF(G2374="","",IF(R2374&lt;&gt;"","",IF(AF2374="CS","OK",IF(VLOOKUP(E2374,カレンダマスタ!$A$5:$D$381,4,FALSE)&gt;0,"",IF(OR(G2374*24&gt;10.84,H2374*24&lt;14.5)=TRUE,"×","OK"))))))</f>
        <v/>
      </c>
      <c r="BF2374" s="126" t="str">
        <f t="shared" si="753"/>
        <v/>
      </c>
      <c r="BG2374" s="126" t="str">
        <f t="shared" si="766"/>
        <v/>
      </c>
      <c r="BI2374" s="130" t="str">
        <f t="shared" si="767"/>
        <v/>
      </c>
    </row>
    <row r="2375" spans="2:61">
      <c r="B2375" s="111"/>
      <c r="C2375" s="536"/>
      <c r="D2375" s="128"/>
      <c r="E2375" s="583"/>
      <c r="F2375" s="128"/>
      <c r="G2375" s="588"/>
      <c r="H2375" s="588"/>
      <c r="I2375" s="130"/>
      <c r="J2375" s="139"/>
      <c r="K2375" s="131"/>
      <c r="L2375" s="132"/>
      <c r="M2375" s="132"/>
      <c r="N2375" s="141"/>
      <c r="O2375" s="139"/>
      <c r="P2375" s="139"/>
      <c r="Q2375" s="139"/>
      <c r="R2375" s="133"/>
      <c r="S2375" s="134"/>
      <c r="T2375" s="434"/>
      <c r="U2375" s="429"/>
      <c r="V2375" s="429" t="str">
        <f t="shared" si="760"/>
        <v/>
      </c>
      <c r="W2375" s="298"/>
      <c r="X2375" s="129" t="str">
        <f t="shared" si="761"/>
        <v/>
      </c>
      <c r="Y2375" s="129" t="str">
        <f t="shared" si="762"/>
        <v/>
      </c>
      <c r="Z2375" s="129" t="str">
        <f t="shared" si="763"/>
        <v/>
      </c>
      <c r="AA2375" s="133" t="str">
        <f t="shared" si="755"/>
        <v/>
      </c>
      <c r="AC2375" s="186" t="str">
        <f>AC2351</f>
        <v/>
      </c>
      <c r="AD2375" s="187" t="str">
        <f>AD2351</f>
        <v/>
      </c>
      <c r="AE2375" s="187" t="str">
        <f>AE2351</f>
        <v/>
      </c>
      <c r="AF2375" s="187" t="str">
        <f>AF2351</f>
        <v/>
      </c>
      <c r="AG2375" s="204">
        <f t="shared" si="764"/>
        <v>0</v>
      </c>
      <c r="AI2375" s="135" t="str">
        <f>IF(月報!G2375&lt;&gt;"",月報!G2375,"")</f>
        <v/>
      </c>
      <c r="AJ2375" s="126" t="str">
        <f>IF(月報!W2375&lt;&gt;"",月報!W2375*24,"")</f>
        <v/>
      </c>
      <c r="AK2375" s="126" t="str">
        <f>IF(月報!P2375&lt;&gt;"",月報!P2375,"")</f>
        <v/>
      </c>
      <c r="AL2375" s="126" t="str">
        <f>IF(月報!Q2375&lt;&gt;"",IF(月報!Q2375="平日残","",月報!Q2375),"")</f>
        <v/>
      </c>
      <c r="AM2375" s="126"/>
      <c r="AN2375" s="126" t="str">
        <f t="shared" si="752"/>
        <v/>
      </c>
      <c r="AO2375" s="126" t="str">
        <f>IF($E2375="","",VLOOKUP($E2375,カレンダマスタ!$A$5:$E$381,5,FALSE))</f>
        <v/>
      </c>
      <c r="AQ2375" s="196" t="str">
        <f>IF(G2375="","",IF(VLOOKUP(E2375,カレンダマスタ!$A$5:$D$381,4,FALSE)=0,"",1))</f>
        <v/>
      </c>
      <c r="AR2375" s="136" t="str">
        <f>IF($G2375="","",IF($AD2375="NSTC",INDEX(カレンダマスタ!$I$26:$O$31,MATCH($G2375,カレンダマスタ!$H$26:$H$31,1),MATCH($H2375,カレンダマスタ!$I$25:$O$25,1)),
IF($AD2375="CS本社",INDEX(カレンダマスタ!$I$36:$O$41,MATCH($G2375,カレンダマスタ!$H$36:$H$41,1),MATCH($H2375,カレンダマスタ!$I$35:$O$35,1)),
IF($AD2375="NS本社",INDEX(カレンダマスタ!$I$94:$O$99,MATCH($G2375,カレンダマスタ!$H$95:$H$100,1),MATCH($H2375,カレンダマスタ!$I$93:$O$93,1)),
IF($AD2375="ODC",INDEX(カレンダマスタ!$I$46:$O$51,MATCH($G2375,カレンダマスタ!$H$46:$H$51,1),MATCH($H2375,カレンダマスタ!$I$45:$O$45,1)),
IF($AD2375="NS東京TC",INDEX(カレンダマスタ!$I$56:$O$61,MATCH($G2375,カレンダマスタ!$H$56:$H$61,1),MATCH($H2375,カレンダマスタ!$I$55:$O$55,1)),""))))))</f>
        <v/>
      </c>
      <c r="AS2375" s="126" t="str">
        <f t="shared" si="765"/>
        <v/>
      </c>
      <c r="AU2375" s="137" t="str">
        <f>IF(E2375="","",VLOOKUP($E2375,カレンダマスタ!$A$4:$E$381,4,FALSE))</f>
        <v/>
      </c>
      <c r="AV2375" s="137" t="str">
        <f t="shared" si="756"/>
        <v/>
      </c>
      <c r="AW2375" s="137" t="str">
        <f t="shared" si="757"/>
        <v/>
      </c>
      <c r="AX2375" s="138" t="str">
        <f t="shared" si="758"/>
        <v/>
      </c>
      <c r="AY2375" s="138" t="str">
        <f t="shared" si="759"/>
        <v/>
      </c>
      <c r="AZ2375" s="130" t="str">
        <f>IF(AX2375&amp;AW2375="勤怠未設定","×",IF(AV2375="勤怠修正","×",IF(AC2375="外注","",IF(AA2375="",IF(AY2375&lt;&gt;"","×",""),IF(VLOOKUP(AA2375,カレンダマスタ!$H$66:$I$83,2,FALSE)&lt;&gt;AY2375,"×","OK")))))</f>
        <v/>
      </c>
      <c r="BC2375" s="137" t="str">
        <f>IF(E2375="","",VLOOKUP($E2375,カレンダマスタ!$A$4:$E$381,4,FALSE))</f>
        <v/>
      </c>
      <c r="BD2375" s="126" t="str">
        <f>IF(AC2375="社員","",IF(AG2375=0,"",IF(AD2375="NSTC",IF(COUNTIF(カレンダマスタ!$Q$5:$Q$32,G2375)=1,"OK","×"),
IF(AD2375="NS本社",IF(COUNTIF(カレンダマスタ!$T$5:$T$32,G2375)=1,"OK","×"),IF(COUNTIF(カレンダマスタ!$R$5:$R$32,G2375)=1,"OK","×")))))</f>
        <v/>
      </c>
      <c r="BE2375" s="126" t="str">
        <f>IF(AC2375="社員","",IF(G2375="","",IF(R2375&lt;&gt;"","",IF(AF2375="CS","OK",IF(VLOOKUP(E2375,カレンダマスタ!$A$5:$D$381,4,FALSE)&gt;0,"",IF(OR(G2375*24&gt;10.84,H2375*24&lt;14.5)=TRUE,"×","OK"))))))</f>
        <v/>
      </c>
      <c r="BF2375" s="126" t="str">
        <f t="shared" si="753"/>
        <v/>
      </c>
      <c r="BG2375" s="126" t="str">
        <f t="shared" si="766"/>
        <v/>
      </c>
      <c r="BI2375" s="130" t="str">
        <f t="shared" si="767"/>
        <v/>
      </c>
    </row>
    <row r="2376" spans="2:61">
      <c r="B2376" s="111"/>
      <c r="C2376" s="536"/>
      <c r="D2376" s="128"/>
      <c r="E2376" s="583"/>
      <c r="F2376" s="128"/>
      <c r="G2376" s="588"/>
      <c r="H2376" s="588"/>
      <c r="I2376" s="130"/>
      <c r="J2376" s="139"/>
      <c r="K2376" s="131"/>
      <c r="L2376" s="132"/>
      <c r="M2376" s="132"/>
      <c r="N2376" s="141"/>
      <c r="O2376" s="139"/>
      <c r="P2376" s="139"/>
      <c r="Q2376" s="139"/>
      <c r="R2376" s="133"/>
      <c r="S2376" s="134"/>
      <c r="T2376" s="434"/>
      <c r="U2376" s="429"/>
      <c r="V2376" s="429" t="str">
        <f t="shared" si="760"/>
        <v/>
      </c>
      <c r="W2376" s="298"/>
      <c r="X2376" s="129" t="str">
        <f t="shared" si="761"/>
        <v/>
      </c>
      <c r="Y2376" s="129" t="str">
        <f t="shared" si="762"/>
        <v/>
      </c>
      <c r="Z2376" s="129" t="str">
        <f t="shared" si="763"/>
        <v/>
      </c>
      <c r="AA2376" s="133" t="str">
        <f t="shared" si="755"/>
        <v/>
      </c>
      <c r="AC2376" s="186" t="str">
        <f>AC2351</f>
        <v/>
      </c>
      <c r="AD2376" s="187" t="str">
        <f>AD2351</f>
        <v/>
      </c>
      <c r="AE2376" s="187" t="str">
        <f>AE2351</f>
        <v/>
      </c>
      <c r="AF2376" s="187" t="str">
        <f>AF2351</f>
        <v/>
      </c>
      <c r="AG2376" s="204">
        <f t="shared" si="764"/>
        <v>0</v>
      </c>
      <c r="AI2376" s="140" t="str">
        <f>IF(月報!G2376&lt;&gt;"",月報!G2376,"")</f>
        <v/>
      </c>
      <c r="AJ2376" s="126" t="str">
        <f>IF(月報!W2376&lt;&gt;"",月報!W2376*24,"")</f>
        <v/>
      </c>
      <c r="AK2376" s="126" t="str">
        <f>IF(月報!P2376&lt;&gt;"",月報!P2376,"")</f>
        <v/>
      </c>
      <c r="AL2376" s="126" t="str">
        <f>IF(月報!Q2376&lt;&gt;"",IF(月報!Q2376="平日残","",月報!Q2376),"")</f>
        <v/>
      </c>
      <c r="AM2376" s="126"/>
      <c r="AN2376" s="126" t="str">
        <f t="shared" si="752"/>
        <v/>
      </c>
      <c r="AO2376" s="126" t="str">
        <f>IF($E2376="","",VLOOKUP($E2376,カレンダマスタ!$A$5:$E$381,5,FALSE))</f>
        <v/>
      </c>
      <c r="AQ2376" s="196" t="str">
        <f>IF(G2376="","",IF(VLOOKUP(E2376,カレンダマスタ!$A$5:$D$381,4,FALSE)=0,"",1))</f>
        <v/>
      </c>
      <c r="AR2376" s="136" t="str">
        <f>IF($G2376="","",IF($AD2376="NSTC",INDEX(カレンダマスタ!$I$26:$O$31,MATCH($G2376,カレンダマスタ!$H$26:$H$31,1),MATCH($H2376,カレンダマスタ!$I$25:$O$25,1)),
IF($AD2376="CS本社",INDEX(カレンダマスタ!$I$36:$O$41,MATCH($G2376,カレンダマスタ!$H$36:$H$41,1),MATCH($H2376,カレンダマスタ!$I$35:$O$35,1)),
IF($AD2376="NS本社",INDEX(カレンダマスタ!$I$94:$O$99,MATCH($G2376,カレンダマスタ!$H$95:$H$100,1),MATCH($H2376,カレンダマスタ!$I$93:$O$93,1)),
IF($AD2376="ODC",INDEX(カレンダマスタ!$I$46:$O$51,MATCH($G2376,カレンダマスタ!$H$46:$H$51,1),MATCH($H2376,カレンダマスタ!$I$45:$O$45,1)),
IF($AD2376="NS東京TC",INDEX(カレンダマスタ!$I$56:$O$61,MATCH($G2376,カレンダマスタ!$H$56:$H$61,1),MATCH($H2376,カレンダマスタ!$I$55:$O$55,1)),""))))))</f>
        <v/>
      </c>
      <c r="AS2376" s="126" t="str">
        <f t="shared" si="765"/>
        <v/>
      </c>
      <c r="AU2376" s="137" t="str">
        <f>IF(E2376="","",VLOOKUP($E2376,カレンダマスタ!$A$4:$E$381,4,FALSE))</f>
        <v/>
      </c>
      <c r="AV2376" s="137" t="str">
        <f t="shared" si="756"/>
        <v/>
      </c>
      <c r="AW2376" s="137" t="str">
        <f t="shared" si="757"/>
        <v/>
      </c>
      <c r="AX2376" s="138" t="str">
        <f t="shared" si="758"/>
        <v/>
      </c>
      <c r="AY2376" s="138" t="str">
        <f t="shared" si="759"/>
        <v/>
      </c>
      <c r="AZ2376" s="130" t="str">
        <f>IF(AX2376&amp;AW2376="勤怠未設定","×",IF(AV2376="勤怠修正","×",IF(AC2376="外注","",IF(AA2376="",IF(AY2376&lt;&gt;"","×",""),IF(VLOOKUP(AA2376,カレンダマスタ!$H$66:$I$83,2,FALSE)&lt;&gt;AY2376,"×","OK")))))</f>
        <v/>
      </c>
      <c r="BC2376" s="137" t="str">
        <f>IF(E2376="","",VLOOKUP($E2376,カレンダマスタ!$A$4:$E$381,4,FALSE))</f>
        <v/>
      </c>
      <c r="BD2376" s="126" t="str">
        <f>IF(AC2376="社員","",IF(AG2376=0,"",IF(AD2376="NSTC",IF(COUNTIF(カレンダマスタ!$Q$5:$Q$32,G2376)=1,"OK","×"),
IF(AD2376="NS本社",IF(COUNTIF(カレンダマスタ!$T$5:$T$32,G2376)=1,"OK","×"),IF(COUNTIF(カレンダマスタ!$R$5:$R$32,G2376)=1,"OK","×")))))</f>
        <v/>
      </c>
      <c r="BE2376" s="126" t="str">
        <f>IF(AC2376="社員","",IF(G2376="","",IF(R2376&lt;&gt;"","",IF(AF2376="CS","OK",IF(VLOOKUP(E2376,カレンダマスタ!$A$5:$D$381,4,FALSE)&gt;0,"",IF(OR(G2376*24&gt;10.84,H2376*24&lt;14.5)=TRUE,"×","OK"))))))</f>
        <v/>
      </c>
      <c r="BF2376" s="126" t="str">
        <f t="shared" si="753"/>
        <v/>
      </c>
      <c r="BG2376" s="126" t="str">
        <f t="shared" si="766"/>
        <v/>
      </c>
      <c r="BI2376" s="130" t="str">
        <f t="shared" si="767"/>
        <v/>
      </c>
    </row>
    <row r="2377" spans="2:61">
      <c r="B2377" s="111"/>
      <c r="C2377" s="536"/>
      <c r="D2377" s="128"/>
      <c r="E2377" s="583"/>
      <c r="F2377" s="128"/>
      <c r="G2377" s="588"/>
      <c r="H2377" s="588"/>
      <c r="I2377" s="130"/>
      <c r="J2377" s="139"/>
      <c r="K2377" s="131"/>
      <c r="L2377" s="132"/>
      <c r="M2377" s="132"/>
      <c r="N2377" s="141"/>
      <c r="O2377" s="139"/>
      <c r="P2377" s="139"/>
      <c r="Q2377" s="139"/>
      <c r="R2377" s="133"/>
      <c r="S2377" s="134"/>
      <c r="T2377" s="434"/>
      <c r="U2377" s="429"/>
      <c r="V2377" s="429" t="str">
        <f t="shared" si="760"/>
        <v/>
      </c>
      <c r="W2377" s="298"/>
      <c r="X2377" s="129" t="str">
        <f t="shared" si="761"/>
        <v/>
      </c>
      <c r="Y2377" s="129" t="str">
        <f t="shared" si="762"/>
        <v/>
      </c>
      <c r="Z2377" s="129" t="str">
        <f t="shared" si="763"/>
        <v/>
      </c>
      <c r="AA2377" s="133" t="str">
        <f t="shared" si="755"/>
        <v/>
      </c>
      <c r="AC2377" s="186" t="str">
        <f>AC2351</f>
        <v/>
      </c>
      <c r="AD2377" s="187" t="str">
        <f>AD2351</f>
        <v/>
      </c>
      <c r="AE2377" s="187" t="str">
        <f>AE2351</f>
        <v/>
      </c>
      <c r="AF2377" s="187" t="str">
        <f>AF2351</f>
        <v/>
      </c>
      <c r="AG2377" s="204">
        <f t="shared" si="764"/>
        <v>0</v>
      </c>
      <c r="AI2377" s="140" t="str">
        <f>IF(月報!G2377&lt;&gt;"",月報!G2377,"")</f>
        <v/>
      </c>
      <c r="AJ2377" s="126" t="str">
        <f>IF(月報!W2377&lt;&gt;"",月報!W2377*24,"")</f>
        <v/>
      </c>
      <c r="AK2377" s="126" t="str">
        <f>IF(月報!P2377&lt;&gt;"",月報!P2377,"")</f>
        <v/>
      </c>
      <c r="AL2377" s="126" t="str">
        <f>IF(月報!Q2377&lt;&gt;"",IF(月報!Q2377="平日残","",月報!Q2377),"")</f>
        <v/>
      </c>
      <c r="AM2377" s="126"/>
      <c r="AN2377" s="126" t="str">
        <f t="shared" si="752"/>
        <v/>
      </c>
      <c r="AO2377" s="126" t="str">
        <f>IF($E2377="","",VLOOKUP($E2377,カレンダマスタ!$A$5:$E$381,5,FALSE))</f>
        <v/>
      </c>
      <c r="AQ2377" s="196" t="str">
        <f>IF(G2377="","",IF(VLOOKUP(E2377,カレンダマスタ!$A$5:$D$381,4,FALSE)=0,"",1))</f>
        <v/>
      </c>
      <c r="AR2377" s="136" t="str">
        <f>IF($G2377="","",IF($AD2377="NSTC",INDEX(カレンダマスタ!$I$26:$O$31,MATCH($G2377,カレンダマスタ!$H$26:$H$31,1),MATCH($H2377,カレンダマスタ!$I$25:$O$25,1)),
IF($AD2377="CS本社",INDEX(カレンダマスタ!$I$36:$O$41,MATCH($G2377,カレンダマスタ!$H$36:$H$41,1),MATCH($H2377,カレンダマスタ!$I$35:$O$35,1)),
IF($AD2377="NS本社",INDEX(カレンダマスタ!$I$94:$O$99,MATCH($G2377,カレンダマスタ!$H$95:$H$100,1),MATCH($H2377,カレンダマスタ!$I$93:$O$93,1)),
IF($AD2377="ODC",INDEX(カレンダマスタ!$I$46:$O$51,MATCH($G2377,カレンダマスタ!$H$46:$H$51,1),MATCH($H2377,カレンダマスタ!$I$45:$O$45,1)),
IF($AD2377="NS東京TC",INDEX(カレンダマスタ!$I$56:$O$61,MATCH($G2377,カレンダマスタ!$H$56:$H$61,1),MATCH($H2377,カレンダマスタ!$I$55:$O$55,1)),""))))))</f>
        <v/>
      </c>
      <c r="AS2377" s="126" t="str">
        <f t="shared" si="765"/>
        <v/>
      </c>
      <c r="AU2377" s="137" t="str">
        <f>IF(E2377="","",VLOOKUP($E2377,カレンダマスタ!$A$4:$E$381,4,FALSE))</f>
        <v/>
      </c>
      <c r="AV2377" s="137" t="str">
        <f t="shared" si="756"/>
        <v/>
      </c>
      <c r="AW2377" s="137" t="str">
        <f t="shared" si="757"/>
        <v/>
      </c>
      <c r="AX2377" s="138" t="str">
        <f t="shared" si="758"/>
        <v/>
      </c>
      <c r="AY2377" s="138" t="str">
        <f t="shared" si="759"/>
        <v/>
      </c>
      <c r="AZ2377" s="130" t="str">
        <f>IF(AX2377&amp;AW2377="勤怠未設定","×",IF(AV2377="勤怠修正","×",IF(AC2377="外注","",IF(AA2377="",IF(AY2377&lt;&gt;"","×",""),IF(VLOOKUP(AA2377,カレンダマスタ!$H$66:$I$83,2,FALSE)&lt;&gt;AY2377,"×","OK")))))</f>
        <v/>
      </c>
      <c r="BC2377" s="137" t="str">
        <f>IF(E2377="","",VLOOKUP($E2377,カレンダマスタ!$A$4:$E$381,4,FALSE))</f>
        <v/>
      </c>
      <c r="BD2377" s="126" t="str">
        <f>IF(AC2377="社員","",IF(AG2377=0,"",IF(AD2377="NSTC",IF(COUNTIF(カレンダマスタ!$Q$5:$Q$32,G2377)=1,"OK","×"),
IF(AD2377="NS本社",IF(COUNTIF(カレンダマスタ!$T$5:$T$32,G2377)=1,"OK","×"),IF(COUNTIF(カレンダマスタ!$R$5:$R$32,G2377)=1,"OK","×")))))</f>
        <v/>
      </c>
      <c r="BE2377" s="126" t="str">
        <f>IF(AC2377="社員","",IF(G2377="","",IF(R2377&lt;&gt;"","",IF(AF2377="CS","OK",IF(VLOOKUP(E2377,カレンダマスタ!$A$5:$D$381,4,FALSE)&gt;0,"",IF(OR(G2377*24&gt;10.84,H2377*24&lt;14.5)=TRUE,"×","OK"))))))</f>
        <v/>
      </c>
      <c r="BF2377" s="126" t="str">
        <f t="shared" si="753"/>
        <v/>
      </c>
      <c r="BG2377" s="126" t="str">
        <f t="shared" si="766"/>
        <v/>
      </c>
      <c r="BI2377" s="130" t="str">
        <f t="shared" si="767"/>
        <v/>
      </c>
    </row>
    <row r="2378" spans="2:61">
      <c r="B2378" s="111"/>
      <c r="C2378" s="537"/>
      <c r="D2378" s="142"/>
      <c r="E2378" s="584"/>
      <c r="F2378" s="142"/>
      <c r="G2378" s="589"/>
      <c r="H2378" s="589"/>
      <c r="I2378" s="144"/>
      <c r="J2378" s="148"/>
      <c r="K2378" s="145"/>
      <c r="L2378" s="146"/>
      <c r="M2378" s="146"/>
      <c r="N2378" s="147"/>
      <c r="O2378" s="148"/>
      <c r="P2378" s="148"/>
      <c r="Q2378" s="148"/>
      <c r="R2378" s="149"/>
      <c r="S2378" s="156"/>
      <c r="T2378" s="435"/>
      <c r="U2378" s="430"/>
      <c r="V2378" s="430" t="str">
        <f t="shared" si="760"/>
        <v/>
      </c>
      <c r="W2378" s="298"/>
      <c r="X2378" s="143" t="str">
        <f t="shared" si="761"/>
        <v/>
      </c>
      <c r="Y2378" s="143" t="str">
        <f t="shared" si="762"/>
        <v/>
      </c>
      <c r="Z2378" s="143" t="str">
        <f t="shared" si="763"/>
        <v/>
      </c>
      <c r="AA2378" s="149" t="str">
        <f t="shared" si="755"/>
        <v/>
      </c>
      <c r="AC2378" s="188" t="str">
        <f>AC2351</f>
        <v/>
      </c>
      <c r="AD2378" s="189" t="str">
        <f>AD2351</f>
        <v/>
      </c>
      <c r="AE2378" s="189" t="str">
        <f>AE2351</f>
        <v/>
      </c>
      <c r="AF2378" s="189" t="str">
        <f>AF2351</f>
        <v/>
      </c>
      <c r="AG2378" s="205">
        <f t="shared" si="764"/>
        <v>0</v>
      </c>
      <c r="AI2378" s="157" t="str">
        <f>IF(月報!G2378&lt;&gt;"",月報!G2378,"")</f>
        <v/>
      </c>
      <c r="AJ2378" s="151" t="str">
        <f>IF(月報!W2378&lt;&gt;"",月報!W2378*24,"")</f>
        <v/>
      </c>
      <c r="AK2378" s="151" t="str">
        <f>IF(月報!P2378&lt;&gt;"",月報!P2378,"")</f>
        <v/>
      </c>
      <c r="AL2378" s="151" t="str">
        <f>IF(月報!Q2378&lt;&gt;"",IF(月報!Q2378="平日残","",月報!Q2378),"")</f>
        <v/>
      </c>
      <c r="AM2378" s="151"/>
      <c r="AN2378" s="151" t="str">
        <f t="shared" si="752"/>
        <v/>
      </c>
      <c r="AO2378" s="151" t="str">
        <f>IF($E2378="","",VLOOKUP($E2378,カレンダマスタ!$A$5:$E$381,5,FALSE))</f>
        <v/>
      </c>
      <c r="AQ2378" s="197" t="str">
        <f>IF(G2378="","",IF(VLOOKUP(E2378,カレンダマスタ!$A$5:$D$381,4,FALSE)=0,"",1))</f>
        <v/>
      </c>
      <c r="AR2378" s="152" t="str">
        <f>IF($G2378="","",IF($AD2378="NSTC",INDEX(カレンダマスタ!$I$26:$O$31,MATCH($G2378,カレンダマスタ!$H$26:$H$31,1),MATCH($H2378,カレンダマスタ!$I$25:$O$25,1)),
IF($AD2378="CS本社",INDEX(カレンダマスタ!$I$36:$O$41,MATCH($G2378,カレンダマスタ!$H$36:$H$41,1),MATCH($H2378,カレンダマスタ!$I$35:$O$35,1)),
IF($AD2378="NS本社",INDEX(カレンダマスタ!$I$94:$O$99,MATCH($G2378,カレンダマスタ!$H$95:$H$100,1),MATCH($H2378,カレンダマスタ!$I$93:$O$93,1)),
IF($AD2378="ODC",INDEX(カレンダマスタ!$I$46:$O$51,MATCH($G2378,カレンダマスタ!$H$46:$H$51,1),MATCH($H2378,カレンダマスタ!$I$45:$O$45,1)),
IF($AD2378="NS東京TC",INDEX(カレンダマスタ!$I$56:$O$61,MATCH($G2378,カレンダマスタ!$H$56:$H$61,1),MATCH($H2378,カレンダマスタ!$I$55:$O$55,1)),""))))))</f>
        <v/>
      </c>
      <c r="AS2378" s="151" t="str">
        <f t="shared" si="765"/>
        <v/>
      </c>
      <c r="AU2378" s="153" t="str">
        <f>IF(E2378="","",VLOOKUP($E2378,カレンダマスタ!$A$4:$E$381,4,FALSE))</f>
        <v/>
      </c>
      <c r="AV2378" s="153" t="str">
        <f t="shared" si="756"/>
        <v/>
      </c>
      <c r="AW2378" s="153" t="str">
        <f t="shared" si="757"/>
        <v/>
      </c>
      <c r="AX2378" s="154" t="str">
        <f t="shared" si="758"/>
        <v/>
      </c>
      <c r="AY2378" s="154" t="str">
        <f t="shared" si="759"/>
        <v/>
      </c>
      <c r="AZ2378" s="144" t="str">
        <f>IF(AX2378&amp;AW2378="勤怠未設定","×",IF(AV2378="勤怠修正","×",IF(AC2378="外注","",IF(AA2378="",IF(AY2378&lt;&gt;"","×",""),IF(VLOOKUP(AA2378,カレンダマスタ!$H$66:$I$83,2,FALSE)&lt;&gt;AY2378,"×","OK")))))</f>
        <v/>
      </c>
      <c r="BC2378" s="153" t="str">
        <f>IF(E2378="","",VLOOKUP($E2378,カレンダマスタ!$A$4:$E$381,4,FALSE))</f>
        <v/>
      </c>
      <c r="BD2378" s="151" t="str">
        <f>IF(AC2378="社員","",IF(AG2378=0,"",IF(AD2378="NSTC",IF(COUNTIF(カレンダマスタ!$Q$5:$Q$32,G2378)=1,"OK","×"),
IF(AD2378="NS本社",IF(COUNTIF(カレンダマスタ!$T$5:$T$32,G2378)=1,"OK","×"),IF(COUNTIF(カレンダマスタ!$R$5:$R$32,G2378)=1,"OK","×")))))</f>
        <v/>
      </c>
      <c r="BE2378" s="151" t="str">
        <f>IF(AC2378="社員","",IF(G2378="","",IF(R2378&lt;&gt;"","",IF(AF2378="CS","OK",IF(VLOOKUP(E2378,カレンダマスタ!$A$5:$D$381,4,FALSE)&gt;0,"",IF(OR(G2378*24&gt;10.84,H2378*24&lt;14.5)=TRUE,"×","OK"))))))</f>
        <v/>
      </c>
      <c r="BF2378" s="151" t="str">
        <f t="shared" si="753"/>
        <v/>
      </c>
      <c r="BG2378" s="151" t="str">
        <f t="shared" si="766"/>
        <v/>
      </c>
      <c r="BI2378" s="144" t="str">
        <f t="shared" si="767"/>
        <v/>
      </c>
    </row>
    <row r="2379" spans="2:61">
      <c r="B2379" s="111"/>
      <c r="C2379" s="535"/>
      <c r="D2379" s="112"/>
      <c r="E2379" s="582"/>
      <c r="F2379" s="112"/>
      <c r="G2379" s="587"/>
      <c r="H2379" s="587"/>
      <c r="I2379" s="114"/>
      <c r="J2379" s="118"/>
      <c r="K2379" s="115"/>
      <c r="L2379" s="116"/>
      <c r="M2379" s="116"/>
      <c r="N2379" s="117"/>
      <c r="O2379" s="118"/>
      <c r="P2379" s="118"/>
      <c r="Q2379" s="118"/>
      <c r="R2379" s="119"/>
      <c r="S2379" s="120"/>
      <c r="T2379" s="433"/>
      <c r="U2379" s="431">
        <f>SUM(T2379:T2395)</f>
        <v>0</v>
      </c>
      <c r="V2379" s="431" t="str">
        <f t="shared" si="760"/>
        <v/>
      </c>
      <c r="W2379" s="298"/>
      <c r="X2379" s="113" t="str">
        <f t="shared" si="761"/>
        <v/>
      </c>
      <c r="Y2379" s="113" t="str">
        <f t="shared" si="762"/>
        <v/>
      </c>
      <c r="Z2379" s="113" t="str">
        <f t="shared" si="763"/>
        <v/>
      </c>
      <c r="AA2379" s="119" t="str">
        <f t="shared" si="755"/>
        <v/>
      </c>
      <c r="AC2379" s="190" t="str">
        <f>AC2351</f>
        <v/>
      </c>
      <c r="AD2379" s="191" t="str">
        <f>AD2351</f>
        <v/>
      </c>
      <c r="AE2379" s="191" t="str">
        <f>AE2351</f>
        <v/>
      </c>
      <c r="AF2379" s="191" t="str">
        <f>AF2351</f>
        <v/>
      </c>
      <c r="AG2379" s="206">
        <f t="shared" si="764"/>
        <v>0</v>
      </c>
      <c r="AI2379" s="159" t="str">
        <f>IF(月報!G2379&lt;&gt;"",月報!G2379,"")</f>
        <v/>
      </c>
      <c r="AJ2379" s="122" t="str">
        <f>IF(月報!W2379&lt;&gt;"",月報!W2379*24,"")</f>
        <v/>
      </c>
      <c r="AK2379" s="122" t="str">
        <f>IF(月報!P2379&lt;&gt;"",月報!P2379,"")</f>
        <v/>
      </c>
      <c r="AL2379" s="122" t="str">
        <f>IF(月報!Q2379&lt;&gt;"",IF(月報!Q2379="平日残","",月報!Q2379),"")</f>
        <v/>
      </c>
      <c r="AM2379" s="122"/>
      <c r="AN2379" s="122" t="str">
        <f t="shared" ref="AN2379:AN2442" si="768">IF($AO2379=0,IF($G2379="",IF($Q2379="","週報未入力",""),""),"")</f>
        <v/>
      </c>
      <c r="AO2379" s="122" t="str">
        <f>IF($E2379="","",VLOOKUP($E2379,カレンダマスタ!$A$5:$E$381,5,FALSE))</f>
        <v/>
      </c>
      <c r="AQ2379" s="195" t="str">
        <f>IF(G2379="","",IF(VLOOKUP(E2379,カレンダマスタ!$A$5:$D$381,4,FALSE)=0,"",1))</f>
        <v/>
      </c>
      <c r="AR2379" s="123" t="str">
        <f>IF($G2379="","",IF($AD2379="NSTC",INDEX(カレンダマスタ!$I$26:$O$31,MATCH($G2379,カレンダマスタ!$H$26:$H$31,1),MATCH($H2379,カレンダマスタ!$I$25:$O$25,1)),
IF($AD2379="CS本社",INDEX(カレンダマスタ!$I$36:$O$41,MATCH($G2379,カレンダマスタ!$H$36:$H$41,1),MATCH($H2379,カレンダマスタ!$I$35:$O$35,1)),
IF($AD2379="NS本社",INDEX(カレンダマスタ!$I$94:$O$99,MATCH($G2379,カレンダマスタ!$H$95:$H$100,1),MATCH($H2379,カレンダマスタ!$I$93:$O$93,1)),
IF($AD2379="ODC",INDEX(カレンダマスタ!$I$46:$O$51,MATCH($G2379,カレンダマスタ!$H$46:$H$51,1),MATCH($H2379,カレンダマスタ!$I$45:$O$45,1)),
IF($AD2379="NS東京TC",INDEX(カレンダマスタ!$I$56:$O$61,MATCH($G2379,カレンダマスタ!$H$56:$H$61,1),MATCH($H2379,カレンダマスタ!$I$55:$O$55,1)),""))))))</f>
        <v/>
      </c>
      <c r="AS2379" s="122" t="str">
        <f t="shared" si="765"/>
        <v/>
      </c>
      <c r="AU2379" s="124" t="str">
        <f>IF(E2379="","",VLOOKUP($E2379,カレンダマスタ!$A$4:$E$381,4,FALSE))</f>
        <v/>
      </c>
      <c r="AV2379" s="124" t="str">
        <f t="shared" si="756"/>
        <v/>
      </c>
      <c r="AW2379" s="124" t="str">
        <f t="shared" si="757"/>
        <v/>
      </c>
      <c r="AX2379" s="125" t="str">
        <f t="shared" si="758"/>
        <v/>
      </c>
      <c r="AY2379" s="125" t="str">
        <f t="shared" si="759"/>
        <v/>
      </c>
      <c r="AZ2379" s="114" t="str">
        <f>IF(AX2379&amp;AW2379="勤怠未設定","×",IF(AV2379="勤怠修正","×",IF(AC2379="外注","",IF(AA2379="",IF(AY2379&lt;&gt;"","×",""),IF(VLOOKUP(AA2379,カレンダマスタ!$H$66:$I$83,2,FALSE)&lt;&gt;AY2379,"×","OK")))))</f>
        <v/>
      </c>
      <c r="BC2379" s="124" t="str">
        <f>IF(E2379="","",VLOOKUP($E2379,カレンダマスタ!$A$4:$E$381,4,FALSE))</f>
        <v/>
      </c>
      <c r="BD2379" s="122" t="str">
        <f>IF(AC2379="社員","",IF(AG2379=0,"",IF(AD2379="NSTC",IF(COUNTIF(カレンダマスタ!$Q$5:$Q$32,G2379)=1,"OK","×"),
IF(AD2379="NS本社",IF(COUNTIF(カレンダマスタ!$T$5:$T$32,G2379)=1,"OK","×"),IF(COUNTIF(カレンダマスタ!$R$5:$R$32,G2379)=1,"OK","×")))))</f>
        <v/>
      </c>
      <c r="BE2379" s="122" t="str">
        <f>IF(AC2379="社員","",IF(G2379="","",IF(R2379&lt;&gt;"","",IF(AF2379="CS","OK",IF(VLOOKUP(E2379,カレンダマスタ!$A$5:$D$381,4,FALSE)&gt;0,"",IF(OR(G2379*24&gt;10.84,H2379*24&lt;14.5)=TRUE,"×","OK"))))))</f>
        <v/>
      </c>
      <c r="BF2379" s="122" t="str">
        <f t="shared" si="753"/>
        <v/>
      </c>
      <c r="BG2379" s="122" t="str">
        <f t="shared" si="766"/>
        <v/>
      </c>
      <c r="BI2379" s="114" t="str">
        <f t="shared" si="767"/>
        <v/>
      </c>
    </row>
    <row r="2380" spans="2:61">
      <c r="B2380" s="111"/>
      <c r="C2380" s="536"/>
      <c r="D2380" s="128"/>
      <c r="E2380" s="583"/>
      <c r="F2380" s="128"/>
      <c r="G2380" s="588"/>
      <c r="H2380" s="588"/>
      <c r="I2380" s="130"/>
      <c r="J2380" s="139"/>
      <c r="K2380" s="131"/>
      <c r="L2380" s="132"/>
      <c r="M2380" s="132"/>
      <c r="N2380" s="141"/>
      <c r="O2380" s="139"/>
      <c r="P2380" s="139"/>
      <c r="Q2380" s="139"/>
      <c r="R2380" s="133"/>
      <c r="S2380" s="134"/>
      <c r="T2380" s="434"/>
      <c r="U2380" s="429"/>
      <c r="V2380" s="429" t="str">
        <f t="shared" si="760"/>
        <v/>
      </c>
      <c r="W2380" s="298"/>
      <c r="X2380" s="129" t="str">
        <f t="shared" si="761"/>
        <v/>
      </c>
      <c r="Y2380" s="129" t="str">
        <f t="shared" si="762"/>
        <v/>
      </c>
      <c r="Z2380" s="129" t="str">
        <f t="shared" si="763"/>
        <v/>
      </c>
      <c r="AA2380" s="133" t="str">
        <f t="shared" si="755"/>
        <v/>
      </c>
      <c r="AC2380" s="186" t="str">
        <f>AC2351</f>
        <v/>
      </c>
      <c r="AD2380" s="187" t="str">
        <f>AD2351</f>
        <v/>
      </c>
      <c r="AE2380" s="187" t="str">
        <f>AE2351</f>
        <v/>
      </c>
      <c r="AF2380" s="187" t="str">
        <f>AF2351</f>
        <v/>
      </c>
      <c r="AG2380" s="204">
        <f t="shared" si="764"/>
        <v>0</v>
      </c>
      <c r="AI2380" s="135" t="str">
        <f>IF(月報!G2380&lt;&gt;"",月報!G2380,"")</f>
        <v/>
      </c>
      <c r="AJ2380" s="126" t="str">
        <f>IF(月報!W2380&lt;&gt;"",月報!W2380*24,"")</f>
        <v/>
      </c>
      <c r="AK2380" s="126" t="str">
        <f>IF(月報!P2380&lt;&gt;"",月報!P2380,"")</f>
        <v/>
      </c>
      <c r="AL2380" s="126" t="str">
        <f>IF(月報!Q2380&lt;&gt;"",IF(月報!Q2380="平日残","",月報!Q2380),"")</f>
        <v/>
      </c>
      <c r="AM2380" s="126"/>
      <c r="AN2380" s="126" t="str">
        <f t="shared" si="768"/>
        <v/>
      </c>
      <c r="AO2380" s="126" t="str">
        <f>IF($E2380="","",VLOOKUP($E2380,カレンダマスタ!$A$5:$E$381,5,FALSE))</f>
        <v/>
      </c>
      <c r="AQ2380" s="196" t="str">
        <f>IF(G2380="","",IF(VLOOKUP(E2380,カレンダマスタ!$A$5:$D$381,4,FALSE)=0,"",1))</f>
        <v/>
      </c>
      <c r="AR2380" s="136" t="str">
        <f>IF($G2380="","",IF($AD2380="NSTC",INDEX(カレンダマスタ!$I$26:$O$31,MATCH($G2380,カレンダマスタ!$H$26:$H$31,1),MATCH($H2380,カレンダマスタ!$I$25:$O$25,1)),
IF($AD2380="CS本社",INDEX(カレンダマスタ!$I$36:$O$41,MATCH($G2380,カレンダマスタ!$H$36:$H$41,1),MATCH($H2380,カレンダマスタ!$I$35:$O$35,1)),
IF($AD2380="NS本社",INDEX(カレンダマスタ!$I$94:$O$99,MATCH($G2380,カレンダマスタ!$H$95:$H$100,1),MATCH($H2380,カレンダマスタ!$I$93:$O$93,1)),
IF($AD2380="ODC",INDEX(カレンダマスタ!$I$46:$O$51,MATCH($G2380,カレンダマスタ!$H$46:$H$51,1),MATCH($H2380,カレンダマスタ!$I$45:$O$45,1)),
IF($AD2380="NS東京TC",INDEX(カレンダマスタ!$I$56:$O$61,MATCH($G2380,カレンダマスタ!$H$56:$H$61,1),MATCH($H2380,カレンダマスタ!$I$55:$O$55,1)),""))))))</f>
        <v/>
      </c>
      <c r="AS2380" s="126" t="str">
        <f t="shared" si="765"/>
        <v/>
      </c>
      <c r="AU2380" s="137" t="str">
        <f>IF(E2380="","",VLOOKUP($E2380,カレンダマスタ!$A$4:$E$381,4,FALSE))</f>
        <v/>
      </c>
      <c r="AV2380" s="137" t="str">
        <f t="shared" si="756"/>
        <v/>
      </c>
      <c r="AW2380" s="137" t="str">
        <f t="shared" si="757"/>
        <v/>
      </c>
      <c r="AX2380" s="138" t="str">
        <f t="shared" si="758"/>
        <v/>
      </c>
      <c r="AY2380" s="138" t="str">
        <f t="shared" si="759"/>
        <v/>
      </c>
      <c r="AZ2380" s="130" t="str">
        <f>IF(AX2380&amp;AW2380="勤怠未設定","×",IF(AV2380="勤怠修正","×",IF(AC2380="外注","",IF(AA2380="",IF(AY2380&lt;&gt;"","×",""),IF(VLOOKUP(AA2380,カレンダマスタ!$H$66:$I$83,2,FALSE)&lt;&gt;AY2380,"×","OK")))))</f>
        <v/>
      </c>
      <c r="BC2380" s="137" t="str">
        <f>IF(E2380="","",VLOOKUP($E2380,カレンダマスタ!$A$4:$E$381,4,FALSE))</f>
        <v/>
      </c>
      <c r="BD2380" s="126" t="str">
        <f>IF(AC2380="社員","",IF(AG2380=0,"",IF(AD2380="NSTC",IF(COUNTIF(カレンダマスタ!$Q$5:$Q$32,G2380)=1,"OK","×"),
IF(AD2380="NS本社",IF(COUNTIF(カレンダマスタ!$T$5:$T$32,G2380)=1,"OK","×"),IF(COUNTIF(カレンダマスタ!$R$5:$R$32,G2380)=1,"OK","×")))))</f>
        <v/>
      </c>
      <c r="BE2380" s="126" t="str">
        <f>IF(AC2380="社員","",IF(G2380="","",IF(R2380&lt;&gt;"","",IF(AF2380="CS","OK",IF(VLOOKUP(E2380,カレンダマスタ!$A$5:$D$381,4,FALSE)&gt;0,"",IF(OR(G2380*24&gt;10.84,H2380*24&lt;14.5)=TRUE,"×","OK"))))))</f>
        <v/>
      </c>
      <c r="BF2380" s="126" t="str">
        <f t="shared" si="753"/>
        <v/>
      </c>
      <c r="BG2380" s="126" t="str">
        <f t="shared" si="766"/>
        <v/>
      </c>
      <c r="BI2380" s="130" t="str">
        <f t="shared" si="767"/>
        <v/>
      </c>
    </row>
    <row r="2381" spans="2:61">
      <c r="B2381" s="111"/>
      <c r="C2381" s="536"/>
      <c r="D2381" s="128"/>
      <c r="E2381" s="583"/>
      <c r="F2381" s="128"/>
      <c r="G2381" s="588"/>
      <c r="H2381" s="588"/>
      <c r="I2381" s="130"/>
      <c r="J2381" s="139"/>
      <c r="K2381" s="131"/>
      <c r="L2381" s="132"/>
      <c r="M2381" s="132"/>
      <c r="N2381" s="141"/>
      <c r="O2381" s="139"/>
      <c r="P2381" s="139"/>
      <c r="Q2381" s="139"/>
      <c r="R2381" s="133"/>
      <c r="S2381" s="134"/>
      <c r="T2381" s="434"/>
      <c r="U2381" s="429"/>
      <c r="V2381" s="429" t="str">
        <f t="shared" si="760"/>
        <v/>
      </c>
      <c r="W2381" s="298"/>
      <c r="X2381" s="129" t="str">
        <f t="shared" si="761"/>
        <v/>
      </c>
      <c r="Y2381" s="129" t="str">
        <f t="shared" si="762"/>
        <v/>
      </c>
      <c r="Z2381" s="129" t="str">
        <f t="shared" si="763"/>
        <v/>
      </c>
      <c r="AA2381" s="133" t="str">
        <f t="shared" si="755"/>
        <v/>
      </c>
      <c r="AC2381" s="186" t="str">
        <f>AC2351</f>
        <v/>
      </c>
      <c r="AD2381" s="187" t="str">
        <f>AD2351</f>
        <v/>
      </c>
      <c r="AE2381" s="187" t="str">
        <f>AE2351</f>
        <v/>
      </c>
      <c r="AF2381" s="187" t="str">
        <f>AF2351</f>
        <v/>
      </c>
      <c r="AG2381" s="204">
        <f t="shared" si="764"/>
        <v>0</v>
      </c>
      <c r="AI2381" s="160" t="str">
        <f>IF(月報!G2381&lt;&gt;"",月報!G2381,"")</f>
        <v/>
      </c>
      <c r="AJ2381" s="126" t="str">
        <f>IF(月報!W2381&lt;&gt;"",月報!W2381*24,"")</f>
        <v/>
      </c>
      <c r="AK2381" s="126" t="str">
        <f>IF(月報!P2381&lt;&gt;"",月報!P2381,"")</f>
        <v/>
      </c>
      <c r="AL2381" s="126" t="str">
        <f>IF(月報!Q2381&lt;&gt;"",IF(月報!Q2381="平日残","",月報!Q2381),"")</f>
        <v/>
      </c>
      <c r="AM2381" s="126"/>
      <c r="AN2381" s="126" t="str">
        <f t="shared" si="768"/>
        <v/>
      </c>
      <c r="AO2381" s="126" t="str">
        <f>IF($E2381="","",VLOOKUP($E2381,カレンダマスタ!$A$5:$E$381,5,FALSE))</f>
        <v/>
      </c>
      <c r="AQ2381" s="196" t="str">
        <f>IF(G2381="","",IF(VLOOKUP(E2381,カレンダマスタ!$A$5:$D$381,4,FALSE)=0,"",1))</f>
        <v/>
      </c>
      <c r="AR2381" s="136" t="str">
        <f>IF($G2381="","",IF($AD2381="NSTC",INDEX(カレンダマスタ!$I$26:$O$31,MATCH($G2381,カレンダマスタ!$H$26:$H$31,1),MATCH($H2381,カレンダマスタ!$I$25:$O$25,1)),
IF($AD2381="CS本社",INDEX(カレンダマスタ!$I$36:$O$41,MATCH($G2381,カレンダマスタ!$H$36:$H$41,1),MATCH($H2381,カレンダマスタ!$I$35:$O$35,1)),
IF($AD2381="NS本社",INDEX(カレンダマスタ!$I$94:$O$99,MATCH($G2381,カレンダマスタ!$H$95:$H$100,1),MATCH($H2381,カレンダマスタ!$I$93:$O$93,1)),
IF($AD2381="ODC",INDEX(カレンダマスタ!$I$46:$O$51,MATCH($G2381,カレンダマスタ!$H$46:$H$51,1),MATCH($H2381,カレンダマスタ!$I$45:$O$45,1)),
IF($AD2381="NS東京TC",INDEX(カレンダマスタ!$I$56:$O$61,MATCH($G2381,カレンダマスタ!$H$56:$H$61,1),MATCH($H2381,カレンダマスタ!$I$55:$O$55,1)),""))))))</f>
        <v/>
      </c>
      <c r="AS2381" s="126" t="str">
        <f t="shared" si="765"/>
        <v/>
      </c>
      <c r="AU2381" s="137" t="str">
        <f>IF(E2381="","",VLOOKUP($E2381,カレンダマスタ!$A$4:$E$381,4,FALSE))</f>
        <v/>
      </c>
      <c r="AV2381" s="137" t="str">
        <f t="shared" si="756"/>
        <v/>
      </c>
      <c r="AW2381" s="137" t="str">
        <f t="shared" si="757"/>
        <v/>
      </c>
      <c r="AX2381" s="138" t="str">
        <f t="shared" si="758"/>
        <v/>
      </c>
      <c r="AY2381" s="138" t="str">
        <f t="shared" si="759"/>
        <v/>
      </c>
      <c r="AZ2381" s="130" t="str">
        <f>IF(AX2381&amp;AW2381="勤怠未設定","×",IF(AV2381="勤怠修正","×",IF(AC2381="外注","",IF(AA2381="",IF(AY2381&lt;&gt;"","×",""),IF(VLOOKUP(AA2381,カレンダマスタ!$H$66:$I$83,2,FALSE)&lt;&gt;AY2381,"×","OK")))))</f>
        <v/>
      </c>
      <c r="BC2381" s="137" t="str">
        <f>IF(E2381="","",VLOOKUP($E2381,カレンダマスタ!$A$4:$E$381,4,FALSE))</f>
        <v/>
      </c>
      <c r="BD2381" s="126" t="str">
        <f>IF(AC2381="社員","",IF(AG2381=0,"",IF(AD2381="NSTC",IF(COUNTIF(カレンダマスタ!$Q$5:$Q$32,G2381)=1,"OK","×"),
IF(AD2381="NS本社",IF(COUNTIF(カレンダマスタ!$T$5:$T$32,G2381)=1,"OK","×"),IF(COUNTIF(カレンダマスタ!$R$5:$R$32,G2381)=1,"OK","×")))))</f>
        <v/>
      </c>
      <c r="BE2381" s="126" t="str">
        <f>IF(AC2381="社員","",IF(G2381="","",IF(R2381&lt;&gt;"","",IF(AF2381="CS","OK",IF(VLOOKUP(E2381,カレンダマスタ!$A$5:$D$381,4,FALSE)&gt;0,"",IF(OR(G2381*24&gt;10.84,H2381*24&lt;14.5)=TRUE,"×","OK"))))))</f>
        <v/>
      </c>
      <c r="BF2381" s="126" t="str">
        <f t="shared" si="753"/>
        <v/>
      </c>
      <c r="BG2381" s="126" t="str">
        <f t="shared" si="766"/>
        <v/>
      </c>
      <c r="BI2381" s="130" t="str">
        <f t="shared" si="767"/>
        <v/>
      </c>
    </row>
    <row r="2382" spans="2:61">
      <c r="B2382" s="111"/>
      <c r="C2382" s="536"/>
      <c r="D2382" s="128"/>
      <c r="E2382" s="214"/>
      <c r="F2382" s="128"/>
      <c r="G2382" s="588"/>
      <c r="H2382" s="588"/>
      <c r="I2382" s="131"/>
      <c r="J2382" s="139"/>
      <c r="K2382" s="131"/>
      <c r="L2382" s="132"/>
      <c r="M2382" s="132"/>
      <c r="N2382" s="141"/>
      <c r="O2382" s="139"/>
      <c r="P2382" s="139"/>
      <c r="Q2382" s="139"/>
      <c r="R2382" s="133"/>
      <c r="S2382" s="134"/>
      <c r="T2382" s="434"/>
      <c r="U2382" s="429"/>
      <c r="V2382" s="429" t="str">
        <f t="shared" si="760"/>
        <v/>
      </c>
      <c r="W2382" s="298"/>
      <c r="X2382" s="129" t="str">
        <f t="shared" si="761"/>
        <v/>
      </c>
      <c r="Y2382" s="129" t="str">
        <f t="shared" si="762"/>
        <v/>
      </c>
      <c r="Z2382" s="129" t="str">
        <f t="shared" si="763"/>
        <v/>
      </c>
      <c r="AA2382" s="133" t="str">
        <f t="shared" si="755"/>
        <v/>
      </c>
      <c r="AC2382" s="186" t="str">
        <f>AC2351</f>
        <v/>
      </c>
      <c r="AD2382" s="187" t="str">
        <f>AD2351</f>
        <v/>
      </c>
      <c r="AE2382" s="187" t="str">
        <f>AE2351</f>
        <v/>
      </c>
      <c r="AF2382" s="187" t="str">
        <f>AF2351</f>
        <v/>
      </c>
      <c r="AG2382" s="204">
        <f t="shared" si="764"/>
        <v>0</v>
      </c>
      <c r="AI2382" s="160" t="str">
        <f>IF(月報!G2382&lt;&gt;"",月報!G2382,"")</f>
        <v/>
      </c>
      <c r="AJ2382" s="126" t="str">
        <f>IF(月報!W2382&lt;&gt;"",月報!W2382*24,"")</f>
        <v/>
      </c>
      <c r="AK2382" s="126" t="str">
        <f>IF(月報!P2382&lt;&gt;"",月報!P2382,"")</f>
        <v/>
      </c>
      <c r="AL2382" s="126" t="str">
        <f>IF(月報!Q2382&lt;&gt;"",IF(月報!Q2382="平日残","",月報!Q2382),"")</f>
        <v/>
      </c>
      <c r="AM2382" s="126"/>
      <c r="AN2382" s="126" t="str">
        <f t="shared" si="768"/>
        <v/>
      </c>
      <c r="AO2382" s="126" t="str">
        <f>IF($E2382="","",VLOOKUP($E2382,カレンダマスタ!$A$5:$E$381,5,FALSE))</f>
        <v/>
      </c>
      <c r="AQ2382" s="196" t="str">
        <f>IF(G2382="","",IF(VLOOKUP(E2382,カレンダマスタ!$A$5:$D$381,4,FALSE)=0,"",1))</f>
        <v/>
      </c>
      <c r="AR2382" s="136" t="str">
        <f>IF($G2382="","",IF($AD2382="NSTC",INDEX(カレンダマスタ!$I$26:$O$31,MATCH($G2382,カレンダマスタ!$H$26:$H$31,1),MATCH($H2382,カレンダマスタ!$I$25:$O$25,1)),
IF($AD2382="CS本社",INDEX(カレンダマスタ!$I$36:$O$41,MATCH($G2382,カレンダマスタ!$H$36:$H$41,1),MATCH($H2382,カレンダマスタ!$I$35:$O$35,1)),
IF($AD2382="NS本社",INDEX(カレンダマスタ!$I$94:$O$99,MATCH($G2382,カレンダマスタ!$H$95:$H$100,1),MATCH($H2382,カレンダマスタ!$I$93:$O$93,1)),
IF($AD2382="ODC",INDEX(カレンダマスタ!$I$46:$O$51,MATCH($G2382,カレンダマスタ!$H$46:$H$51,1),MATCH($H2382,カレンダマスタ!$I$45:$O$45,1)),
IF($AD2382="NS東京TC",INDEX(カレンダマスタ!$I$56:$O$61,MATCH($G2382,カレンダマスタ!$H$56:$H$61,1),MATCH($H2382,カレンダマスタ!$I$55:$O$55,1)),""))))))</f>
        <v/>
      </c>
      <c r="AS2382" s="126" t="str">
        <f t="shared" si="765"/>
        <v/>
      </c>
      <c r="AU2382" s="137" t="str">
        <f>IF(E2382="","",VLOOKUP($E2382,カレンダマスタ!$A$4:$E$381,4,FALSE))</f>
        <v/>
      </c>
      <c r="AV2382" s="137" t="str">
        <f t="shared" si="756"/>
        <v/>
      </c>
      <c r="AW2382" s="137" t="str">
        <f t="shared" si="757"/>
        <v/>
      </c>
      <c r="AX2382" s="138" t="str">
        <f t="shared" si="758"/>
        <v/>
      </c>
      <c r="AY2382" s="138" t="str">
        <f t="shared" si="759"/>
        <v/>
      </c>
      <c r="AZ2382" s="130" t="str">
        <f>IF(AX2382&amp;AW2382="勤怠未設定","×",IF(AV2382="勤怠修正","×",IF(AC2382="外注","",IF(AA2382="",IF(AY2382&lt;&gt;"","×",""),IF(VLOOKUP(AA2382,カレンダマスタ!$H$66:$I$83,2,FALSE)&lt;&gt;AY2382,"×","OK")))))</f>
        <v/>
      </c>
      <c r="BC2382" s="137" t="str">
        <f>IF(E2382="","",VLOOKUP($E2382,カレンダマスタ!$A$4:$E$381,4,FALSE))</f>
        <v/>
      </c>
      <c r="BD2382" s="126" t="str">
        <f>IF(AC2382="社員","",IF(AG2382=0,"",IF(AD2382="NSTC",IF(COUNTIF(カレンダマスタ!$Q$5:$Q$32,G2382)=1,"OK","×"),
IF(AD2382="NS本社",IF(COUNTIF(カレンダマスタ!$T$5:$T$32,G2382)=1,"OK","×"),IF(COUNTIF(カレンダマスタ!$R$5:$R$32,G2382)=1,"OK","×")))))</f>
        <v/>
      </c>
      <c r="BE2382" s="126" t="str">
        <f>IF(AC2382="社員","",IF(G2382="","",IF(R2382&lt;&gt;"","",IF(AF2382="CS","OK",IF(VLOOKUP(E2382,カレンダマスタ!$A$5:$D$381,4,FALSE)&gt;0,"",IF(OR(G2382*24&gt;10.84,H2382*24&lt;14.5)=TRUE,"×","OK"))))))</f>
        <v/>
      </c>
      <c r="BF2382" s="126" t="str">
        <f t="shared" si="753"/>
        <v/>
      </c>
      <c r="BG2382" s="126" t="str">
        <f t="shared" si="766"/>
        <v/>
      </c>
      <c r="BI2382" s="130" t="str">
        <f t="shared" si="767"/>
        <v/>
      </c>
    </row>
    <row r="2383" spans="2:61">
      <c r="B2383" s="111"/>
      <c r="C2383" s="536"/>
      <c r="D2383" s="128"/>
      <c r="E2383" s="214"/>
      <c r="F2383" s="128"/>
      <c r="G2383" s="588"/>
      <c r="H2383" s="588"/>
      <c r="I2383" s="131"/>
      <c r="J2383" s="139"/>
      <c r="K2383" s="131"/>
      <c r="L2383" s="132"/>
      <c r="M2383" s="132"/>
      <c r="N2383" s="141"/>
      <c r="O2383" s="139"/>
      <c r="P2383" s="139"/>
      <c r="Q2383" s="139"/>
      <c r="R2383" s="133"/>
      <c r="S2383" s="134"/>
      <c r="T2383" s="434"/>
      <c r="U2383" s="429"/>
      <c r="V2383" s="429" t="str">
        <f t="shared" si="760"/>
        <v/>
      </c>
      <c r="W2383" s="298"/>
      <c r="X2383" s="129" t="str">
        <f t="shared" si="761"/>
        <v/>
      </c>
      <c r="Y2383" s="129" t="str">
        <f t="shared" si="762"/>
        <v/>
      </c>
      <c r="Z2383" s="129" t="str">
        <f t="shared" si="763"/>
        <v/>
      </c>
      <c r="AA2383" s="133" t="str">
        <f t="shared" si="755"/>
        <v/>
      </c>
      <c r="AC2383" s="186" t="str">
        <f>AC2351</f>
        <v/>
      </c>
      <c r="AD2383" s="187" t="str">
        <f>AD2351</f>
        <v/>
      </c>
      <c r="AE2383" s="187" t="str">
        <f>AE2351</f>
        <v/>
      </c>
      <c r="AF2383" s="187" t="str">
        <f>AF2351</f>
        <v/>
      </c>
      <c r="AG2383" s="204">
        <f t="shared" si="764"/>
        <v>0</v>
      </c>
      <c r="AI2383" s="160" t="str">
        <f>IF(月報!G2383&lt;&gt;"",月報!G2383,"")</f>
        <v/>
      </c>
      <c r="AJ2383" s="126" t="str">
        <f>IF(月報!W2383&lt;&gt;"",月報!W2383*24,"")</f>
        <v/>
      </c>
      <c r="AK2383" s="126" t="str">
        <f>IF(月報!P2383&lt;&gt;"",月報!P2383,"")</f>
        <v/>
      </c>
      <c r="AL2383" s="126" t="str">
        <f>IF(月報!Q2383&lt;&gt;"",IF(月報!Q2383="平日残","",月報!Q2383),"")</f>
        <v/>
      </c>
      <c r="AM2383" s="126"/>
      <c r="AN2383" s="126" t="str">
        <f t="shared" si="768"/>
        <v/>
      </c>
      <c r="AO2383" s="126" t="str">
        <f>IF($E2383="","",VLOOKUP($E2383,カレンダマスタ!$A$5:$E$381,5,FALSE))</f>
        <v/>
      </c>
      <c r="AQ2383" s="196" t="str">
        <f>IF(G2383="","",IF(VLOOKUP(E2383,カレンダマスタ!$A$5:$D$381,4,FALSE)=0,"",1))</f>
        <v/>
      </c>
      <c r="AR2383" s="136" t="str">
        <f>IF($G2383="","",IF($AD2383="NSTC",INDEX(カレンダマスタ!$I$26:$O$31,MATCH($G2383,カレンダマスタ!$H$26:$H$31,1),MATCH($H2383,カレンダマスタ!$I$25:$O$25,1)),
IF($AD2383="CS本社",INDEX(カレンダマスタ!$I$36:$O$41,MATCH($G2383,カレンダマスタ!$H$36:$H$41,1),MATCH($H2383,カレンダマスタ!$I$35:$O$35,1)),
IF($AD2383="NS本社",INDEX(カレンダマスタ!$I$94:$O$99,MATCH($G2383,カレンダマスタ!$H$95:$H$100,1),MATCH($H2383,カレンダマスタ!$I$93:$O$93,1)),
IF($AD2383="ODC",INDEX(カレンダマスタ!$I$46:$O$51,MATCH($G2383,カレンダマスタ!$H$46:$H$51,1),MATCH($H2383,カレンダマスタ!$I$45:$O$45,1)),
IF($AD2383="NS東京TC",INDEX(カレンダマスタ!$I$56:$O$61,MATCH($G2383,カレンダマスタ!$H$56:$H$61,1),MATCH($H2383,カレンダマスタ!$I$55:$O$55,1)),""))))))</f>
        <v/>
      </c>
      <c r="AS2383" s="126" t="str">
        <f t="shared" si="765"/>
        <v/>
      </c>
      <c r="AU2383" s="137" t="str">
        <f>IF(E2383="","",VLOOKUP($E2383,カレンダマスタ!$A$4:$E$381,4,FALSE))</f>
        <v/>
      </c>
      <c r="AV2383" s="137" t="str">
        <f t="shared" si="756"/>
        <v/>
      </c>
      <c r="AW2383" s="137" t="str">
        <f t="shared" si="757"/>
        <v/>
      </c>
      <c r="AX2383" s="138" t="str">
        <f t="shared" si="758"/>
        <v/>
      </c>
      <c r="AY2383" s="138" t="str">
        <f t="shared" si="759"/>
        <v/>
      </c>
      <c r="AZ2383" s="130" t="str">
        <f>IF(AX2383&amp;AW2383="勤怠未設定","×",IF(AV2383="勤怠修正","×",IF(AC2383="外注","",IF(AA2383="",IF(AY2383&lt;&gt;"","×",""),IF(VLOOKUP(AA2383,カレンダマスタ!$H$66:$I$83,2,FALSE)&lt;&gt;AY2383,"×","OK")))))</f>
        <v/>
      </c>
      <c r="BC2383" s="137" t="str">
        <f>IF(E2383="","",VLOOKUP($E2383,カレンダマスタ!$A$4:$E$381,4,FALSE))</f>
        <v/>
      </c>
      <c r="BD2383" s="126" t="str">
        <f>IF(AC2383="社員","",IF(AG2383=0,"",IF(AD2383="NSTC",IF(COUNTIF(カレンダマスタ!$Q$5:$Q$32,G2383)=1,"OK","×"),
IF(AD2383="NS本社",IF(COUNTIF(カレンダマスタ!$T$5:$T$32,G2383)=1,"OK","×"),IF(COUNTIF(カレンダマスタ!$R$5:$R$32,G2383)=1,"OK","×")))))</f>
        <v/>
      </c>
      <c r="BE2383" s="126" t="str">
        <f>IF(AC2383="社員","",IF(G2383="","",IF(R2383&lt;&gt;"","",IF(AF2383="CS","OK",IF(VLOOKUP(E2383,カレンダマスタ!$A$5:$D$381,4,FALSE)&gt;0,"",IF(OR(G2383*24&gt;10.84,H2383*24&lt;14.5)=TRUE,"×","OK"))))))</f>
        <v/>
      </c>
      <c r="BF2383" s="126" t="str">
        <f t="shared" si="753"/>
        <v/>
      </c>
      <c r="BG2383" s="126" t="str">
        <f t="shared" si="766"/>
        <v/>
      </c>
      <c r="BI2383" s="130" t="str">
        <f t="shared" si="767"/>
        <v/>
      </c>
    </row>
    <row r="2384" spans="2:61">
      <c r="B2384" s="111"/>
      <c r="C2384" s="536"/>
      <c r="D2384" s="128"/>
      <c r="E2384" s="214"/>
      <c r="F2384" s="128"/>
      <c r="G2384" s="588"/>
      <c r="H2384" s="588"/>
      <c r="I2384" s="131"/>
      <c r="J2384" s="139"/>
      <c r="K2384" s="131"/>
      <c r="L2384" s="132"/>
      <c r="M2384" s="132"/>
      <c r="N2384" s="141"/>
      <c r="O2384" s="139"/>
      <c r="P2384" s="139"/>
      <c r="Q2384" s="139"/>
      <c r="R2384" s="133"/>
      <c r="S2384" s="134"/>
      <c r="T2384" s="434"/>
      <c r="U2384" s="429"/>
      <c r="V2384" s="429" t="str">
        <f t="shared" si="760"/>
        <v/>
      </c>
      <c r="W2384" s="298"/>
      <c r="X2384" s="129" t="str">
        <f t="shared" si="761"/>
        <v/>
      </c>
      <c r="Y2384" s="129" t="str">
        <f t="shared" si="762"/>
        <v/>
      </c>
      <c r="Z2384" s="129" t="str">
        <f t="shared" si="763"/>
        <v/>
      </c>
      <c r="AA2384" s="133" t="str">
        <f t="shared" si="755"/>
        <v/>
      </c>
      <c r="AC2384" s="186" t="str">
        <f>AC2351</f>
        <v/>
      </c>
      <c r="AD2384" s="187" t="str">
        <f>AD2351</f>
        <v/>
      </c>
      <c r="AE2384" s="187" t="str">
        <f>AE2351</f>
        <v/>
      </c>
      <c r="AF2384" s="187" t="str">
        <f>AF2351</f>
        <v/>
      </c>
      <c r="AG2384" s="204">
        <f t="shared" si="764"/>
        <v>0</v>
      </c>
      <c r="AI2384" s="160" t="str">
        <f>IF(月報!G2384&lt;&gt;"",月報!G2384,"")</f>
        <v/>
      </c>
      <c r="AJ2384" s="126" t="str">
        <f>IF(月報!W2384&lt;&gt;"",月報!W2384*24,"")</f>
        <v/>
      </c>
      <c r="AK2384" s="126" t="str">
        <f>IF(月報!P2384&lt;&gt;"",月報!P2384,"")</f>
        <v/>
      </c>
      <c r="AL2384" s="126" t="str">
        <f>IF(月報!Q2384&lt;&gt;"",IF(月報!Q2384="平日残","",月報!Q2384),"")</f>
        <v/>
      </c>
      <c r="AM2384" s="126"/>
      <c r="AN2384" s="126" t="str">
        <f t="shared" si="768"/>
        <v/>
      </c>
      <c r="AO2384" s="126" t="str">
        <f>IF($E2384="","",VLOOKUP($E2384,カレンダマスタ!$A$5:$E$381,5,FALSE))</f>
        <v/>
      </c>
      <c r="AQ2384" s="196" t="str">
        <f>IF(G2384="","",IF(VLOOKUP(E2384,カレンダマスタ!$A$5:$D$381,4,FALSE)=0,"",1))</f>
        <v/>
      </c>
      <c r="AR2384" s="136" t="str">
        <f>IF($G2384="","",IF($AD2384="NSTC",INDEX(カレンダマスタ!$I$26:$O$31,MATCH($G2384,カレンダマスタ!$H$26:$H$31,1),MATCH($H2384,カレンダマスタ!$I$25:$O$25,1)),
IF($AD2384="CS本社",INDEX(カレンダマスタ!$I$36:$O$41,MATCH($G2384,カレンダマスタ!$H$36:$H$41,1),MATCH($H2384,カレンダマスタ!$I$35:$O$35,1)),
IF($AD2384="NS本社",INDEX(カレンダマスタ!$I$94:$O$99,MATCH($G2384,カレンダマスタ!$H$95:$H$100,1),MATCH($H2384,カレンダマスタ!$I$93:$O$93,1)),
IF($AD2384="ODC",INDEX(カレンダマスタ!$I$46:$O$51,MATCH($G2384,カレンダマスタ!$H$46:$H$51,1),MATCH($H2384,カレンダマスタ!$I$45:$O$45,1)),
IF($AD2384="NS東京TC",INDEX(カレンダマスタ!$I$56:$O$61,MATCH($G2384,カレンダマスタ!$H$56:$H$61,1),MATCH($H2384,カレンダマスタ!$I$55:$O$55,1)),""))))))</f>
        <v/>
      </c>
      <c r="AS2384" s="126" t="str">
        <f t="shared" si="765"/>
        <v/>
      </c>
      <c r="AU2384" s="137" t="str">
        <f>IF(E2384="","",VLOOKUP($E2384,カレンダマスタ!$A$4:$E$381,4,FALSE))</f>
        <v/>
      </c>
      <c r="AV2384" s="137" t="str">
        <f t="shared" si="756"/>
        <v/>
      </c>
      <c r="AW2384" s="137" t="str">
        <f t="shared" si="757"/>
        <v/>
      </c>
      <c r="AX2384" s="138" t="str">
        <f t="shared" si="758"/>
        <v/>
      </c>
      <c r="AY2384" s="138" t="str">
        <f t="shared" si="759"/>
        <v/>
      </c>
      <c r="AZ2384" s="130" t="str">
        <f>IF(AX2384&amp;AW2384="勤怠未設定","×",IF(AV2384="勤怠修正","×",IF(AC2384="外注","",IF(AA2384="",IF(AY2384&lt;&gt;"","×",""),IF(VLOOKUP(AA2384,カレンダマスタ!$H$66:$I$83,2,FALSE)&lt;&gt;AY2384,"×","OK")))))</f>
        <v/>
      </c>
      <c r="BC2384" s="137" t="str">
        <f>IF(E2384="","",VLOOKUP($E2384,カレンダマスタ!$A$4:$E$381,4,FALSE))</f>
        <v/>
      </c>
      <c r="BD2384" s="126" t="str">
        <f>IF(AC2384="社員","",IF(AG2384=0,"",IF(AD2384="NSTC",IF(COUNTIF(カレンダマスタ!$Q$5:$Q$32,G2384)=1,"OK","×"),
IF(AD2384="NS本社",IF(COUNTIF(カレンダマスタ!$T$5:$T$32,G2384)=1,"OK","×"),IF(COUNTIF(カレンダマスタ!$R$5:$R$32,G2384)=1,"OK","×")))))</f>
        <v/>
      </c>
      <c r="BE2384" s="126" t="str">
        <f>IF(AC2384="社員","",IF(G2384="","",IF(R2384&lt;&gt;"","",IF(AF2384="CS","OK",IF(VLOOKUP(E2384,カレンダマスタ!$A$5:$D$381,4,FALSE)&gt;0,"",IF(OR(G2384*24&gt;10.84,H2384*24&lt;14.5)=TRUE,"×","OK"))))))</f>
        <v/>
      </c>
      <c r="BF2384" s="126" t="str">
        <f t="shared" si="753"/>
        <v/>
      </c>
      <c r="BG2384" s="126" t="str">
        <f t="shared" si="766"/>
        <v/>
      </c>
      <c r="BI2384" s="130" t="str">
        <f t="shared" si="767"/>
        <v/>
      </c>
    </row>
    <row r="2385" spans="2:61" ht="13.8" thickBot="1">
      <c r="B2385" s="161"/>
      <c r="C2385" s="538"/>
      <c r="D2385" s="162"/>
      <c r="E2385" s="215"/>
      <c r="F2385" s="162"/>
      <c r="G2385" s="590"/>
      <c r="H2385" s="590"/>
      <c r="I2385" s="164"/>
      <c r="J2385" s="165"/>
      <c r="K2385" s="164"/>
      <c r="L2385" s="166"/>
      <c r="M2385" s="166"/>
      <c r="N2385" s="167"/>
      <c r="O2385" s="165"/>
      <c r="P2385" s="165"/>
      <c r="Q2385" s="165"/>
      <c r="R2385" s="168"/>
      <c r="S2385" s="169"/>
      <c r="T2385" s="436"/>
      <c r="U2385" s="432"/>
      <c r="V2385" s="432" t="str">
        <f t="shared" si="760"/>
        <v/>
      </c>
      <c r="W2385" s="298"/>
      <c r="X2385" s="165" t="str">
        <f t="shared" si="761"/>
        <v/>
      </c>
      <c r="Y2385" s="165" t="str">
        <f t="shared" si="762"/>
        <v/>
      </c>
      <c r="Z2385" s="165" t="str">
        <f t="shared" si="763"/>
        <v/>
      </c>
      <c r="AA2385" s="168" t="str">
        <f t="shared" si="755"/>
        <v/>
      </c>
      <c r="AC2385" s="192" t="str">
        <f>AC2351</f>
        <v/>
      </c>
      <c r="AD2385" s="193" t="str">
        <f>AD2351</f>
        <v/>
      </c>
      <c r="AE2385" s="193" t="str">
        <f>AE2351</f>
        <v/>
      </c>
      <c r="AF2385" s="193" t="str">
        <f>AF2351</f>
        <v/>
      </c>
      <c r="AG2385" s="207">
        <f t="shared" si="764"/>
        <v>0</v>
      </c>
      <c r="AI2385" s="170" t="str">
        <f>IF(月報!G2385&lt;&gt;"",月報!G2385,"")</f>
        <v/>
      </c>
      <c r="AJ2385" s="171" t="str">
        <f>IF(月報!W2385&lt;&gt;"",月報!W2385*24,"")</f>
        <v/>
      </c>
      <c r="AK2385" s="171" t="str">
        <f>IF(月報!P2385&lt;&gt;"",月報!P2385,"")</f>
        <v/>
      </c>
      <c r="AL2385" s="171" t="str">
        <f>IF(月報!Q2385&lt;&gt;"",IF(月報!Q2385="平日残","",月報!Q2385),"")</f>
        <v/>
      </c>
      <c r="AM2385" s="171"/>
      <c r="AN2385" s="171" t="str">
        <f t="shared" si="768"/>
        <v/>
      </c>
      <c r="AO2385" s="171" t="str">
        <f>IF($E2385="","",VLOOKUP($E2385,カレンダマスタ!$A$5:$E$381,5,FALSE))</f>
        <v/>
      </c>
      <c r="AQ2385" s="198" t="str">
        <f>IF(G2385="","",IF(VLOOKUP(E2385,カレンダマスタ!$A$5:$D$381,4,FALSE)=0,"",1))</f>
        <v/>
      </c>
      <c r="AR2385" s="172" t="str">
        <f>IF($G2385="","",IF($AD2385="NSTC",INDEX(カレンダマスタ!$I$26:$O$31,MATCH($G2385,カレンダマスタ!$H$26:$H$31,1),MATCH($H2385,カレンダマスタ!$I$25:$O$25,1)),
IF($AD2385="CS本社",INDEX(カレンダマスタ!$I$36:$O$41,MATCH($G2385,カレンダマスタ!$H$36:$H$41,1),MATCH($H2385,カレンダマスタ!$I$35:$O$35,1)),
IF($AD2385="NS本社",INDEX(カレンダマスタ!$I$94:$O$99,MATCH($G2385,カレンダマスタ!$H$95:$H$100,1),MATCH($H2385,カレンダマスタ!$I$93:$O$93,1)),
IF($AD2385="ODC",INDEX(カレンダマスタ!$I$46:$O$51,MATCH($G2385,カレンダマスタ!$H$46:$H$51,1),MATCH($H2385,カレンダマスタ!$I$45:$O$45,1)),
IF($AD2385="NS東京TC",INDEX(カレンダマスタ!$I$56:$O$61,MATCH($G2385,カレンダマスタ!$H$56:$H$61,1),MATCH($H2385,カレンダマスタ!$I$55:$O$55,1)),""))))))</f>
        <v/>
      </c>
      <c r="AS2385" s="171" t="str">
        <f t="shared" si="765"/>
        <v/>
      </c>
      <c r="AU2385" s="173" t="str">
        <f>IF(E2385="","",VLOOKUP($E2385,カレンダマスタ!$A$4:$E$381,4,FALSE))</f>
        <v/>
      </c>
      <c r="AV2385" s="173" t="str">
        <f t="shared" si="756"/>
        <v/>
      </c>
      <c r="AW2385" s="173" t="str">
        <f t="shared" si="757"/>
        <v/>
      </c>
      <c r="AX2385" s="174" t="str">
        <f t="shared" si="758"/>
        <v/>
      </c>
      <c r="AY2385" s="174" t="str">
        <f t="shared" si="759"/>
        <v/>
      </c>
      <c r="AZ2385" s="175" t="str">
        <f>IF(AX2385&amp;AW2385="勤怠未設定","×",IF(AV2385="勤怠修正","×",IF(AC2385="外注","",IF(AA2385="",IF(AY2385&lt;&gt;"","×",""),IF(VLOOKUP(AA2385,カレンダマスタ!$H$66:$I$83,2,FALSE)&lt;&gt;AY2385,"×","OK")))))</f>
        <v/>
      </c>
      <c r="BC2385" s="173" t="str">
        <f>IF(E2385="","",VLOOKUP($E2385,カレンダマスタ!$A$4:$E$381,4,FALSE))</f>
        <v/>
      </c>
      <c r="BD2385" s="171" t="str">
        <f>IF(AC2385="社員","",IF(AG2385=0,"",IF(AD2385="NSTC",IF(COUNTIF(カレンダマスタ!$Q$5:$Q$32,G2385)=1,"OK","×"),
IF(AD2385="NS本社",IF(COUNTIF(カレンダマスタ!$T$5:$T$32,G2385)=1,"OK","×"),IF(COUNTIF(カレンダマスタ!$R$5:$R$32,G2385)=1,"OK","×")))))</f>
        <v/>
      </c>
      <c r="BE2385" s="171" t="str">
        <f>IF(AC2385="社員","",IF(G2385="","",IF(R2385&lt;&gt;"","",IF(AF2385="CS","OK",IF(VLOOKUP(E2385,カレンダマスタ!$A$5:$D$381,4,FALSE)&gt;0,"",IF(OR(G2385*24&gt;10.84,H2385*24&lt;14.5)=TRUE,"×","OK"))))))</f>
        <v/>
      </c>
      <c r="BF2385" s="171" t="str">
        <f t="shared" si="753"/>
        <v/>
      </c>
      <c r="BG2385" s="171" t="str">
        <f t="shared" si="766"/>
        <v/>
      </c>
      <c r="BI2385" s="175" t="str">
        <f t="shared" si="767"/>
        <v/>
      </c>
    </row>
    <row r="2386" spans="2:61">
      <c r="B2386" s="323"/>
      <c r="C2386" s="539"/>
      <c r="D2386" s="324"/>
      <c r="E2386" s="325"/>
      <c r="F2386" s="324"/>
      <c r="G2386" s="591"/>
      <c r="H2386" s="591"/>
      <c r="I2386" s="339"/>
      <c r="J2386" s="320"/>
      <c r="K2386" s="319"/>
      <c r="L2386" s="320"/>
      <c r="M2386" s="320"/>
      <c r="N2386" s="320"/>
      <c r="O2386" s="340"/>
      <c r="P2386" s="340"/>
      <c r="Q2386" s="340"/>
      <c r="R2386" s="327"/>
      <c r="S2386" s="328"/>
      <c r="T2386" s="341"/>
      <c r="U2386" s="342"/>
      <c r="V2386" s="342"/>
      <c r="W2386" s="298"/>
      <c r="X2386" s="326"/>
      <c r="Y2386" s="326"/>
      <c r="Z2386" s="326"/>
      <c r="AA2386" s="327" t="str">
        <f t="shared" si="755"/>
        <v/>
      </c>
      <c r="AC2386" s="541"/>
      <c r="AD2386" s="542"/>
      <c r="AE2386" s="542"/>
      <c r="AF2386" s="542"/>
      <c r="AG2386" s="543"/>
      <c r="AI2386" s="348" t="str">
        <f>IF(月報!G2386&lt;&gt;"",月報!G2386,"")</f>
        <v/>
      </c>
      <c r="AJ2386" s="349" t="str">
        <f>IF(月報!W2386&lt;&gt;"",月報!W2386*24,"")</f>
        <v/>
      </c>
      <c r="AK2386" s="349" t="str">
        <f>IF(月報!P2386&lt;&gt;"",月報!P2386,"")</f>
        <v/>
      </c>
      <c r="AL2386" s="349" t="str">
        <f>IF(月報!Q2386&lt;&gt;"",IF(月報!Q2386="平日残","",月報!Q2386),"")</f>
        <v/>
      </c>
      <c r="AM2386" s="349"/>
      <c r="AN2386" s="349" t="str">
        <f t="shared" si="768"/>
        <v/>
      </c>
      <c r="AO2386" s="349" t="str">
        <f>IF($E2386="","",VLOOKUP($E2386,カレンダマスタ!$A$5:$E$381,5,FALSE))</f>
        <v/>
      </c>
      <c r="AQ2386" s="351"/>
      <c r="AR2386" s="352"/>
      <c r="AS2386" s="349"/>
      <c r="AU2386" s="355"/>
      <c r="AV2386" s="355" t="str">
        <f t="shared" si="756"/>
        <v/>
      </c>
      <c r="AW2386" s="355" t="str">
        <f t="shared" si="757"/>
        <v/>
      </c>
      <c r="AX2386" s="356" t="str">
        <f t="shared" si="758"/>
        <v/>
      </c>
      <c r="AY2386" s="356" t="str">
        <f t="shared" si="759"/>
        <v/>
      </c>
      <c r="AZ2386" s="357" t="str">
        <f>IF(AX2386&amp;AW2386="勤怠未設定","×",IF(AV2386="勤怠修正","×",IF(AC2386="外注","",IF(AA2386="",IF(AY2386&lt;&gt;"","×",""),IF(VLOOKUP(AA2386,カレンダマスタ!$H$66:$I$83,2,FALSE)&lt;&gt;AY2386,"×","OK")))))</f>
        <v/>
      </c>
      <c r="BC2386" s="355"/>
      <c r="BD2386" s="349"/>
      <c r="BE2386" s="349"/>
      <c r="BF2386" s="349" t="str">
        <f t="shared" ref="BF2386:BF2449" si="769">IF(AC2386="外注",AN2386,IF(G2386="",IF(AJ2386="","","週報未入力"),IF(AJ2386="","TW未入力","")))</f>
        <v/>
      </c>
      <c r="BG2386" s="349"/>
      <c r="BI2386" s="357" t="str">
        <f t="shared" ref="BI2386:BI2395" si="770">IF(OR(AO2386="×",AS2386="×",AZ2386="×",BD2386="×",BE2386="×",BF2386="TW未入力",BF2386="週報未入力",BG2386="×"),"×","")</f>
        <v/>
      </c>
    </row>
    <row r="2387" spans="2:61">
      <c r="B2387" s="323"/>
      <c r="C2387" s="539"/>
      <c r="D2387" s="324"/>
      <c r="E2387" s="325"/>
      <c r="F2387" s="324"/>
      <c r="G2387" s="591"/>
      <c r="H2387" s="591"/>
      <c r="I2387" s="339"/>
      <c r="J2387" s="320"/>
      <c r="K2387" s="319"/>
      <c r="L2387" s="320"/>
      <c r="M2387" s="320"/>
      <c r="N2387" s="320"/>
      <c r="O2387" s="340"/>
      <c r="P2387" s="340"/>
      <c r="Q2387" s="340"/>
      <c r="R2387" s="327"/>
      <c r="S2387" s="328"/>
      <c r="T2387" s="341"/>
      <c r="U2387" s="342"/>
      <c r="V2387" s="342"/>
      <c r="W2387" s="298"/>
      <c r="X2387" s="326"/>
      <c r="Y2387" s="326"/>
      <c r="Z2387" s="326"/>
      <c r="AA2387" s="327" t="str">
        <f t="shared" si="755"/>
        <v/>
      </c>
      <c r="AC2387" s="544"/>
      <c r="AD2387" s="545"/>
      <c r="AE2387" s="545"/>
      <c r="AF2387" s="545"/>
      <c r="AG2387" s="546"/>
      <c r="AI2387" s="348" t="str">
        <f>IF(月報!G2387&lt;&gt;"",月報!G2387,"")</f>
        <v/>
      </c>
      <c r="AJ2387" s="349" t="str">
        <f>IF(月報!W2387&lt;&gt;"",月報!W2387*24,"")</f>
        <v/>
      </c>
      <c r="AK2387" s="349" t="str">
        <f>IF(月報!P2387&lt;&gt;"",月報!P2387,"")</f>
        <v/>
      </c>
      <c r="AL2387" s="349" t="str">
        <f>IF(月報!Q2387&lt;&gt;"",IF(月報!Q2387="平日残","",月報!Q2387),"")</f>
        <v/>
      </c>
      <c r="AM2387" s="349"/>
      <c r="AN2387" s="349" t="str">
        <f t="shared" si="768"/>
        <v/>
      </c>
      <c r="AO2387" s="349" t="str">
        <f>IF($E2387="","",VLOOKUP($E2387,カレンダマスタ!$A$5:$E$381,5,FALSE))</f>
        <v/>
      </c>
      <c r="AQ2387" s="351"/>
      <c r="AR2387" s="352"/>
      <c r="AS2387" s="349"/>
      <c r="AU2387" s="355"/>
      <c r="AV2387" s="355" t="str">
        <f t="shared" si="756"/>
        <v/>
      </c>
      <c r="AW2387" s="355" t="str">
        <f t="shared" si="757"/>
        <v/>
      </c>
      <c r="AX2387" s="356" t="str">
        <f t="shared" si="758"/>
        <v/>
      </c>
      <c r="AY2387" s="356" t="str">
        <f t="shared" si="759"/>
        <v/>
      </c>
      <c r="AZ2387" s="357" t="str">
        <f>IF(AX2387&amp;AW2387="勤怠未設定","×",IF(AV2387="勤怠修正","×",IF(AC2387="外注","",IF(AA2387="",IF(AY2387&lt;&gt;"","×",""),IF(VLOOKUP(AA2387,カレンダマスタ!$H$66:$I$83,2,FALSE)&lt;&gt;AY2387,"×","OK")))))</f>
        <v/>
      </c>
      <c r="BC2387" s="355"/>
      <c r="BD2387" s="349"/>
      <c r="BE2387" s="349"/>
      <c r="BF2387" s="349" t="str">
        <f t="shared" si="769"/>
        <v/>
      </c>
      <c r="BG2387" s="349"/>
      <c r="BI2387" s="357" t="str">
        <f t="shared" si="770"/>
        <v/>
      </c>
    </row>
    <row r="2388" spans="2:61">
      <c r="B2388" s="323"/>
      <c r="C2388" s="539"/>
      <c r="D2388" s="324"/>
      <c r="E2388" s="325"/>
      <c r="F2388" s="324"/>
      <c r="G2388" s="591"/>
      <c r="H2388" s="591"/>
      <c r="I2388" s="339"/>
      <c r="J2388" s="320"/>
      <c r="K2388" s="319"/>
      <c r="L2388" s="320"/>
      <c r="M2388" s="320"/>
      <c r="N2388" s="320"/>
      <c r="O2388" s="340"/>
      <c r="P2388" s="340"/>
      <c r="Q2388" s="340"/>
      <c r="R2388" s="327"/>
      <c r="S2388" s="328"/>
      <c r="T2388" s="341"/>
      <c r="U2388" s="342"/>
      <c r="V2388" s="342"/>
      <c r="W2388" s="298"/>
      <c r="X2388" s="326"/>
      <c r="Y2388" s="326"/>
      <c r="Z2388" s="326"/>
      <c r="AA2388" s="327" t="str">
        <f t="shared" si="755"/>
        <v/>
      </c>
      <c r="AC2388" s="544"/>
      <c r="AD2388" s="545"/>
      <c r="AE2388" s="545"/>
      <c r="AF2388" s="545"/>
      <c r="AG2388" s="546"/>
      <c r="AI2388" s="348" t="str">
        <f>IF(月報!G2388&lt;&gt;"",月報!G2388,"")</f>
        <v/>
      </c>
      <c r="AJ2388" s="349" t="str">
        <f>IF(月報!W2388&lt;&gt;"",月報!W2388*24,"")</f>
        <v/>
      </c>
      <c r="AK2388" s="349" t="str">
        <f>IF(月報!P2388&lt;&gt;"",月報!P2388,"")</f>
        <v/>
      </c>
      <c r="AL2388" s="349" t="str">
        <f>IF(月報!Q2388&lt;&gt;"",IF(月報!Q2388="平日残","",月報!Q2388),"")</f>
        <v/>
      </c>
      <c r="AM2388" s="349"/>
      <c r="AN2388" s="349" t="str">
        <f t="shared" si="768"/>
        <v/>
      </c>
      <c r="AO2388" s="349" t="str">
        <f>IF($E2388="","",VLOOKUP($E2388,カレンダマスタ!$A$5:$E$381,5,FALSE))</f>
        <v/>
      </c>
      <c r="AQ2388" s="351"/>
      <c r="AR2388" s="352"/>
      <c r="AS2388" s="349"/>
      <c r="AU2388" s="355"/>
      <c r="AV2388" s="355" t="str">
        <f t="shared" si="756"/>
        <v/>
      </c>
      <c r="AW2388" s="355" t="str">
        <f t="shared" si="757"/>
        <v/>
      </c>
      <c r="AX2388" s="356" t="str">
        <f t="shared" si="758"/>
        <v/>
      </c>
      <c r="AY2388" s="356" t="str">
        <f t="shared" si="759"/>
        <v/>
      </c>
      <c r="AZ2388" s="357" t="str">
        <f>IF(AX2388&amp;AW2388="勤怠未設定","×",IF(AV2388="勤怠修正","×",IF(AC2388="外注","",IF(AA2388="",IF(AY2388&lt;&gt;"","×",""),IF(VLOOKUP(AA2388,カレンダマスタ!$H$66:$I$83,2,FALSE)&lt;&gt;AY2388,"×","OK")))))</f>
        <v/>
      </c>
      <c r="BC2388" s="355"/>
      <c r="BD2388" s="349"/>
      <c r="BE2388" s="349"/>
      <c r="BF2388" s="349" t="str">
        <f t="shared" si="769"/>
        <v/>
      </c>
      <c r="BG2388" s="349"/>
      <c r="BI2388" s="357" t="str">
        <f t="shared" si="770"/>
        <v/>
      </c>
    </row>
    <row r="2389" spans="2:61">
      <c r="B2389" s="323"/>
      <c r="C2389" s="539"/>
      <c r="D2389" s="324"/>
      <c r="E2389" s="325"/>
      <c r="F2389" s="324"/>
      <c r="G2389" s="591"/>
      <c r="H2389" s="591"/>
      <c r="I2389" s="339"/>
      <c r="J2389" s="320"/>
      <c r="K2389" s="319"/>
      <c r="L2389" s="320"/>
      <c r="M2389" s="320"/>
      <c r="N2389" s="320"/>
      <c r="O2389" s="340"/>
      <c r="P2389" s="340"/>
      <c r="Q2389" s="340"/>
      <c r="R2389" s="327"/>
      <c r="S2389" s="328"/>
      <c r="T2389" s="341"/>
      <c r="U2389" s="342"/>
      <c r="V2389" s="342"/>
      <c r="W2389" s="298"/>
      <c r="X2389" s="326"/>
      <c r="Y2389" s="326"/>
      <c r="Z2389" s="326"/>
      <c r="AA2389" s="327" t="str">
        <f t="shared" si="755"/>
        <v/>
      </c>
      <c r="AC2389" s="544"/>
      <c r="AD2389" s="545"/>
      <c r="AE2389" s="545"/>
      <c r="AF2389" s="545"/>
      <c r="AG2389" s="546"/>
      <c r="AI2389" s="348" t="str">
        <f>IF(月報!G2389&lt;&gt;"",月報!G2389,"")</f>
        <v/>
      </c>
      <c r="AJ2389" s="349" t="str">
        <f>IF(月報!W2389&lt;&gt;"",月報!W2389*24,"")</f>
        <v/>
      </c>
      <c r="AK2389" s="349" t="str">
        <f>IF(月報!P2389&lt;&gt;"",月報!P2389,"")</f>
        <v/>
      </c>
      <c r="AL2389" s="349" t="str">
        <f>IF(月報!Q2389&lt;&gt;"",IF(月報!Q2389="平日残","",月報!Q2389),"")</f>
        <v/>
      </c>
      <c r="AM2389" s="349"/>
      <c r="AN2389" s="349" t="str">
        <f t="shared" si="768"/>
        <v/>
      </c>
      <c r="AO2389" s="349" t="str">
        <f>IF($E2389="","",VLOOKUP($E2389,カレンダマスタ!$A$5:$E$381,5,FALSE))</f>
        <v/>
      </c>
      <c r="AQ2389" s="351"/>
      <c r="AR2389" s="352"/>
      <c r="AS2389" s="349"/>
      <c r="AU2389" s="355"/>
      <c r="AV2389" s="355" t="str">
        <f t="shared" si="756"/>
        <v/>
      </c>
      <c r="AW2389" s="355" t="str">
        <f t="shared" si="757"/>
        <v/>
      </c>
      <c r="AX2389" s="356" t="str">
        <f t="shared" si="758"/>
        <v/>
      </c>
      <c r="AY2389" s="356" t="str">
        <f t="shared" si="759"/>
        <v/>
      </c>
      <c r="AZ2389" s="357" t="str">
        <f>IF(AX2389&amp;AW2389="勤怠未設定","×",IF(AV2389="勤怠修正","×",IF(AC2389="外注","",IF(AA2389="",IF(AY2389&lt;&gt;"","×",""),IF(VLOOKUP(AA2389,カレンダマスタ!$H$66:$I$83,2,FALSE)&lt;&gt;AY2389,"×","OK")))))</f>
        <v/>
      </c>
      <c r="BC2389" s="355"/>
      <c r="BD2389" s="349"/>
      <c r="BE2389" s="349"/>
      <c r="BF2389" s="349" t="str">
        <f t="shared" si="769"/>
        <v/>
      </c>
      <c r="BG2389" s="349"/>
      <c r="BI2389" s="357" t="str">
        <f t="shared" si="770"/>
        <v/>
      </c>
    </row>
    <row r="2390" spans="2:61">
      <c r="B2390" s="323"/>
      <c r="C2390" s="539"/>
      <c r="D2390" s="324"/>
      <c r="E2390" s="325"/>
      <c r="F2390" s="324"/>
      <c r="G2390" s="591"/>
      <c r="H2390" s="591"/>
      <c r="I2390" s="339"/>
      <c r="J2390" s="320"/>
      <c r="K2390" s="319"/>
      <c r="L2390" s="320"/>
      <c r="M2390" s="320"/>
      <c r="N2390" s="320"/>
      <c r="O2390" s="340"/>
      <c r="P2390" s="340"/>
      <c r="Q2390" s="340"/>
      <c r="R2390" s="327"/>
      <c r="S2390" s="328"/>
      <c r="T2390" s="341"/>
      <c r="U2390" s="342"/>
      <c r="V2390" s="342"/>
      <c r="W2390" s="298"/>
      <c r="X2390" s="326"/>
      <c r="Y2390" s="326"/>
      <c r="Z2390" s="326"/>
      <c r="AA2390" s="327" t="str">
        <f t="shared" si="755"/>
        <v/>
      </c>
      <c r="AC2390" s="544"/>
      <c r="AD2390" s="545"/>
      <c r="AE2390" s="545"/>
      <c r="AF2390" s="545"/>
      <c r="AG2390" s="546"/>
      <c r="AI2390" s="348" t="str">
        <f>IF(月報!G2390&lt;&gt;"",月報!G2390,"")</f>
        <v/>
      </c>
      <c r="AJ2390" s="349" t="str">
        <f>IF(月報!W2390&lt;&gt;"",月報!W2390*24,"")</f>
        <v/>
      </c>
      <c r="AK2390" s="349" t="str">
        <f>IF(月報!P2390&lt;&gt;"",月報!P2390,"")</f>
        <v/>
      </c>
      <c r="AL2390" s="349" t="str">
        <f>IF(月報!Q2390&lt;&gt;"",IF(月報!Q2390="平日残","",月報!Q2390),"")</f>
        <v/>
      </c>
      <c r="AM2390" s="349"/>
      <c r="AN2390" s="349" t="str">
        <f t="shared" si="768"/>
        <v/>
      </c>
      <c r="AO2390" s="349" t="str">
        <f>IF($E2390="","",VLOOKUP($E2390,カレンダマスタ!$A$5:$E$381,5,FALSE))</f>
        <v/>
      </c>
      <c r="AQ2390" s="351"/>
      <c r="AR2390" s="352"/>
      <c r="AS2390" s="349"/>
      <c r="AU2390" s="355"/>
      <c r="AV2390" s="355" t="str">
        <f t="shared" si="756"/>
        <v/>
      </c>
      <c r="AW2390" s="355" t="str">
        <f t="shared" si="757"/>
        <v/>
      </c>
      <c r="AX2390" s="356" t="str">
        <f t="shared" si="758"/>
        <v/>
      </c>
      <c r="AY2390" s="356" t="str">
        <f t="shared" si="759"/>
        <v/>
      </c>
      <c r="AZ2390" s="357" t="str">
        <f>IF(AX2390&amp;AW2390="勤怠未設定","×",IF(AV2390="勤怠修正","×",IF(AC2390="外注","",IF(AA2390="",IF(AY2390&lt;&gt;"","×",""),IF(VLOOKUP(AA2390,カレンダマスタ!$H$66:$I$83,2,FALSE)&lt;&gt;AY2390,"×","OK")))))</f>
        <v/>
      </c>
      <c r="BC2390" s="355"/>
      <c r="BD2390" s="349"/>
      <c r="BE2390" s="349"/>
      <c r="BF2390" s="349" t="str">
        <f t="shared" si="769"/>
        <v/>
      </c>
      <c r="BG2390" s="349"/>
      <c r="BI2390" s="357" t="str">
        <f t="shared" si="770"/>
        <v/>
      </c>
    </row>
    <row r="2391" spans="2:61">
      <c r="B2391" s="323"/>
      <c r="C2391" s="539"/>
      <c r="D2391" s="324"/>
      <c r="E2391" s="325"/>
      <c r="F2391" s="324"/>
      <c r="G2391" s="591"/>
      <c r="H2391" s="591"/>
      <c r="I2391" s="339"/>
      <c r="J2391" s="320"/>
      <c r="K2391" s="319"/>
      <c r="L2391" s="320"/>
      <c r="M2391" s="320"/>
      <c r="N2391" s="320"/>
      <c r="O2391" s="340"/>
      <c r="P2391" s="340"/>
      <c r="Q2391" s="340"/>
      <c r="R2391" s="327"/>
      <c r="S2391" s="328"/>
      <c r="T2391" s="341"/>
      <c r="U2391" s="342"/>
      <c r="V2391" s="342"/>
      <c r="W2391" s="298"/>
      <c r="X2391" s="326"/>
      <c r="Y2391" s="326"/>
      <c r="Z2391" s="326"/>
      <c r="AA2391" s="327" t="str">
        <f t="shared" si="755"/>
        <v/>
      </c>
      <c r="AC2391" s="544"/>
      <c r="AD2391" s="545"/>
      <c r="AE2391" s="545"/>
      <c r="AF2391" s="545"/>
      <c r="AG2391" s="546"/>
      <c r="AI2391" s="348" t="str">
        <f>IF(月報!G2391&lt;&gt;"",月報!G2391,"")</f>
        <v/>
      </c>
      <c r="AJ2391" s="349" t="str">
        <f>IF(月報!W2391&lt;&gt;"",月報!W2391*24,"")</f>
        <v/>
      </c>
      <c r="AK2391" s="349" t="str">
        <f>IF(月報!P2391&lt;&gt;"",月報!P2391,"")</f>
        <v/>
      </c>
      <c r="AL2391" s="349" t="str">
        <f>IF(月報!Q2391&lt;&gt;"",IF(月報!Q2391="平日残","",月報!Q2391),"")</f>
        <v/>
      </c>
      <c r="AM2391" s="349"/>
      <c r="AN2391" s="349" t="str">
        <f t="shared" si="768"/>
        <v/>
      </c>
      <c r="AO2391" s="349" t="str">
        <f>IF($E2391="","",VLOOKUP($E2391,カレンダマスタ!$A$5:$E$381,5,FALSE))</f>
        <v/>
      </c>
      <c r="AQ2391" s="351"/>
      <c r="AR2391" s="352"/>
      <c r="AS2391" s="349"/>
      <c r="AU2391" s="355"/>
      <c r="AV2391" s="355" t="str">
        <f t="shared" si="756"/>
        <v/>
      </c>
      <c r="AW2391" s="355" t="str">
        <f t="shared" si="757"/>
        <v/>
      </c>
      <c r="AX2391" s="356" t="str">
        <f t="shared" si="758"/>
        <v/>
      </c>
      <c r="AY2391" s="356" t="str">
        <f t="shared" si="759"/>
        <v/>
      </c>
      <c r="AZ2391" s="357" t="str">
        <f>IF(AX2391&amp;AW2391="勤怠未設定","×",IF(AV2391="勤怠修正","×",IF(AC2391="外注","",IF(AA2391="",IF(AY2391&lt;&gt;"","×",""),IF(VLOOKUP(AA2391,カレンダマスタ!$H$66:$I$83,2,FALSE)&lt;&gt;AY2391,"×","OK")))))</f>
        <v/>
      </c>
      <c r="BC2391" s="355"/>
      <c r="BD2391" s="349"/>
      <c r="BE2391" s="349"/>
      <c r="BF2391" s="349" t="str">
        <f t="shared" si="769"/>
        <v/>
      </c>
      <c r="BG2391" s="349"/>
      <c r="BI2391" s="357" t="str">
        <f t="shared" si="770"/>
        <v/>
      </c>
    </row>
    <row r="2392" spans="2:61">
      <c r="B2392" s="323"/>
      <c r="C2392" s="539"/>
      <c r="D2392" s="324"/>
      <c r="E2392" s="325"/>
      <c r="F2392" s="324"/>
      <c r="G2392" s="591"/>
      <c r="H2392" s="591"/>
      <c r="I2392" s="339"/>
      <c r="J2392" s="320"/>
      <c r="K2392" s="319"/>
      <c r="L2392" s="320"/>
      <c r="M2392" s="320"/>
      <c r="N2392" s="320"/>
      <c r="O2392" s="340"/>
      <c r="P2392" s="340"/>
      <c r="Q2392" s="340"/>
      <c r="R2392" s="327"/>
      <c r="S2392" s="328"/>
      <c r="T2392" s="341"/>
      <c r="U2392" s="342"/>
      <c r="V2392" s="342"/>
      <c r="W2392" s="298"/>
      <c r="X2392" s="326"/>
      <c r="Y2392" s="326"/>
      <c r="Z2392" s="326"/>
      <c r="AA2392" s="327" t="str">
        <f t="shared" si="755"/>
        <v/>
      </c>
      <c r="AC2392" s="544"/>
      <c r="AD2392" s="545"/>
      <c r="AE2392" s="545"/>
      <c r="AF2392" s="545"/>
      <c r="AG2392" s="546"/>
      <c r="AI2392" s="348" t="str">
        <f>IF(月報!G2392&lt;&gt;"",月報!G2392,"")</f>
        <v/>
      </c>
      <c r="AJ2392" s="349" t="str">
        <f>IF(月報!W2392&lt;&gt;"",月報!W2392*24,"")</f>
        <v/>
      </c>
      <c r="AK2392" s="349" t="str">
        <f>IF(月報!P2392&lt;&gt;"",月報!P2392,"")</f>
        <v/>
      </c>
      <c r="AL2392" s="349" t="str">
        <f>IF(月報!Q2392&lt;&gt;"",IF(月報!Q2392="平日残","",月報!Q2392),"")</f>
        <v/>
      </c>
      <c r="AM2392" s="349"/>
      <c r="AN2392" s="349" t="str">
        <f t="shared" si="768"/>
        <v/>
      </c>
      <c r="AO2392" s="349" t="str">
        <f>IF($E2392="","",VLOOKUP($E2392,カレンダマスタ!$A$5:$E$381,5,FALSE))</f>
        <v/>
      </c>
      <c r="AQ2392" s="351"/>
      <c r="AR2392" s="352"/>
      <c r="AS2392" s="349"/>
      <c r="AU2392" s="355"/>
      <c r="AV2392" s="355" t="str">
        <f t="shared" si="756"/>
        <v/>
      </c>
      <c r="AW2392" s="355" t="str">
        <f t="shared" si="757"/>
        <v/>
      </c>
      <c r="AX2392" s="356" t="str">
        <f t="shared" si="758"/>
        <v/>
      </c>
      <c r="AY2392" s="356" t="str">
        <f t="shared" si="759"/>
        <v/>
      </c>
      <c r="AZ2392" s="357" t="str">
        <f>IF(AX2392&amp;AW2392="勤怠未設定","×",IF(AV2392="勤怠修正","×",IF(AC2392="外注","",IF(AA2392="",IF(AY2392&lt;&gt;"","×",""),IF(VLOOKUP(AA2392,カレンダマスタ!$H$66:$I$83,2,FALSE)&lt;&gt;AY2392,"×","OK")))))</f>
        <v/>
      </c>
      <c r="BC2392" s="355"/>
      <c r="BD2392" s="349"/>
      <c r="BE2392" s="349"/>
      <c r="BF2392" s="349" t="str">
        <f t="shared" si="769"/>
        <v/>
      </c>
      <c r="BG2392" s="349"/>
      <c r="BI2392" s="357" t="str">
        <f t="shared" si="770"/>
        <v/>
      </c>
    </row>
    <row r="2393" spans="2:61">
      <c r="B2393" s="323"/>
      <c r="C2393" s="539"/>
      <c r="D2393" s="324"/>
      <c r="E2393" s="325"/>
      <c r="F2393" s="324"/>
      <c r="G2393" s="591"/>
      <c r="H2393" s="591"/>
      <c r="I2393" s="339"/>
      <c r="J2393" s="320"/>
      <c r="K2393" s="319"/>
      <c r="L2393" s="320"/>
      <c r="M2393" s="320"/>
      <c r="N2393" s="320"/>
      <c r="O2393" s="340"/>
      <c r="P2393" s="340"/>
      <c r="Q2393" s="340"/>
      <c r="R2393" s="327"/>
      <c r="S2393" s="328"/>
      <c r="T2393" s="341"/>
      <c r="U2393" s="342"/>
      <c r="V2393" s="342"/>
      <c r="W2393" s="298"/>
      <c r="X2393" s="326"/>
      <c r="Y2393" s="326"/>
      <c r="Z2393" s="326"/>
      <c r="AA2393" s="327" t="str">
        <f t="shared" si="755"/>
        <v/>
      </c>
      <c r="AC2393" s="544"/>
      <c r="AD2393" s="545"/>
      <c r="AE2393" s="545"/>
      <c r="AF2393" s="545"/>
      <c r="AG2393" s="546"/>
      <c r="AI2393" s="348" t="str">
        <f>IF(月報!G2393&lt;&gt;"",月報!G2393,"")</f>
        <v/>
      </c>
      <c r="AJ2393" s="349" t="str">
        <f>IF(月報!W2393&lt;&gt;"",月報!W2393*24,"")</f>
        <v/>
      </c>
      <c r="AK2393" s="349" t="str">
        <f>IF(月報!P2393&lt;&gt;"",月報!P2393,"")</f>
        <v/>
      </c>
      <c r="AL2393" s="349" t="str">
        <f>IF(月報!Q2393&lt;&gt;"",IF(月報!Q2393="平日残","",月報!Q2393),"")</f>
        <v/>
      </c>
      <c r="AM2393" s="349"/>
      <c r="AN2393" s="349" t="str">
        <f t="shared" si="768"/>
        <v/>
      </c>
      <c r="AO2393" s="349" t="str">
        <f>IF($E2393="","",VLOOKUP($E2393,カレンダマスタ!$A$5:$E$381,5,FALSE))</f>
        <v/>
      </c>
      <c r="AQ2393" s="351"/>
      <c r="AR2393" s="352"/>
      <c r="AS2393" s="349"/>
      <c r="AU2393" s="355"/>
      <c r="AV2393" s="355" t="str">
        <f t="shared" si="756"/>
        <v/>
      </c>
      <c r="AW2393" s="355" t="str">
        <f t="shared" si="757"/>
        <v/>
      </c>
      <c r="AX2393" s="356" t="str">
        <f t="shared" si="758"/>
        <v/>
      </c>
      <c r="AY2393" s="356" t="str">
        <f t="shared" si="759"/>
        <v/>
      </c>
      <c r="AZ2393" s="357" t="str">
        <f>IF(AX2393&amp;AW2393="勤怠未設定","×",IF(AV2393="勤怠修正","×",IF(AC2393="外注","",IF(AA2393="",IF(AY2393&lt;&gt;"","×",""),IF(VLOOKUP(AA2393,カレンダマスタ!$H$66:$I$83,2,FALSE)&lt;&gt;AY2393,"×","OK")))))</f>
        <v/>
      </c>
      <c r="BC2393" s="355"/>
      <c r="BD2393" s="349"/>
      <c r="BE2393" s="349"/>
      <c r="BF2393" s="349" t="str">
        <f t="shared" si="769"/>
        <v/>
      </c>
      <c r="BG2393" s="349"/>
      <c r="BI2393" s="357" t="str">
        <f t="shared" si="770"/>
        <v/>
      </c>
    </row>
    <row r="2394" spans="2:61">
      <c r="B2394" s="323"/>
      <c r="C2394" s="539"/>
      <c r="D2394" s="324"/>
      <c r="E2394" s="325"/>
      <c r="F2394" s="324"/>
      <c r="G2394" s="591"/>
      <c r="H2394" s="591"/>
      <c r="I2394" s="339"/>
      <c r="J2394" s="320"/>
      <c r="K2394" s="319"/>
      <c r="L2394" s="320"/>
      <c r="M2394" s="320"/>
      <c r="N2394" s="320"/>
      <c r="O2394" s="340"/>
      <c r="P2394" s="340"/>
      <c r="Q2394" s="340"/>
      <c r="R2394" s="327"/>
      <c r="S2394" s="328"/>
      <c r="T2394" s="341"/>
      <c r="U2394" s="342"/>
      <c r="V2394" s="342"/>
      <c r="W2394" s="298"/>
      <c r="X2394" s="326"/>
      <c r="Y2394" s="326"/>
      <c r="Z2394" s="326"/>
      <c r="AA2394" s="327" t="str">
        <f t="shared" si="755"/>
        <v/>
      </c>
      <c r="AC2394" s="544"/>
      <c r="AD2394" s="545"/>
      <c r="AE2394" s="545"/>
      <c r="AF2394" s="545"/>
      <c r="AG2394" s="546"/>
      <c r="AI2394" s="348" t="str">
        <f>IF(月報!G2394&lt;&gt;"",月報!G2394,"")</f>
        <v/>
      </c>
      <c r="AJ2394" s="349" t="str">
        <f>IF(月報!W2394&lt;&gt;"",月報!W2394*24,"")</f>
        <v/>
      </c>
      <c r="AK2394" s="349" t="str">
        <f>IF(月報!P2394&lt;&gt;"",月報!P2394,"")</f>
        <v/>
      </c>
      <c r="AL2394" s="349" t="str">
        <f>IF(月報!Q2394&lt;&gt;"",IF(月報!Q2394="平日残","",月報!Q2394),"")</f>
        <v/>
      </c>
      <c r="AM2394" s="349"/>
      <c r="AN2394" s="349" t="str">
        <f t="shared" si="768"/>
        <v/>
      </c>
      <c r="AO2394" s="349" t="str">
        <f>IF($E2394="","",VLOOKUP($E2394,カレンダマスタ!$A$5:$E$381,5,FALSE))</f>
        <v/>
      </c>
      <c r="AQ2394" s="351"/>
      <c r="AR2394" s="352"/>
      <c r="AS2394" s="349"/>
      <c r="AU2394" s="355"/>
      <c r="AV2394" s="355" t="str">
        <f t="shared" si="756"/>
        <v/>
      </c>
      <c r="AW2394" s="355" t="str">
        <f t="shared" si="757"/>
        <v/>
      </c>
      <c r="AX2394" s="356" t="str">
        <f t="shared" si="758"/>
        <v/>
      </c>
      <c r="AY2394" s="356" t="str">
        <f t="shared" si="759"/>
        <v/>
      </c>
      <c r="AZ2394" s="357" t="str">
        <f>IF(AX2394&amp;AW2394="勤怠未設定","×",IF(AV2394="勤怠修正","×",IF(AC2394="外注","",IF(AA2394="",IF(AY2394&lt;&gt;"","×",""),IF(VLOOKUP(AA2394,カレンダマスタ!$H$66:$I$83,2,FALSE)&lt;&gt;AY2394,"×","OK")))))</f>
        <v/>
      </c>
      <c r="BC2394" s="355"/>
      <c r="BD2394" s="349"/>
      <c r="BE2394" s="349"/>
      <c r="BF2394" s="349" t="str">
        <f t="shared" si="769"/>
        <v/>
      </c>
      <c r="BG2394" s="349"/>
      <c r="BI2394" s="357" t="str">
        <f t="shared" si="770"/>
        <v/>
      </c>
    </row>
    <row r="2395" spans="2:61" ht="13.8" thickBot="1">
      <c r="B2395" s="329"/>
      <c r="C2395" s="540"/>
      <c r="D2395" s="330"/>
      <c r="E2395" s="331"/>
      <c r="F2395" s="330"/>
      <c r="G2395" s="592"/>
      <c r="H2395" s="592"/>
      <c r="I2395" s="343"/>
      <c r="J2395" s="322"/>
      <c r="K2395" s="321"/>
      <c r="L2395" s="322"/>
      <c r="M2395" s="322"/>
      <c r="N2395" s="322"/>
      <c r="O2395" s="344"/>
      <c r="P2395" s="344"/>
      <c r="Q2395" s="344"/>
      <c r="R2395" s="333"/>
      <c r="S2395" s="334"/>
      <c r="T2395" s="345"/>
      <c r="U2395" s="346"/>
      <c r="V2395" s="346"/>
      <c r="W2395" s="298"/>
      <c r="X2395" s="332"/>
      <c r="Y2395" s="332"/>
      <c r="Z2395" s="332"/>
      <c r="AA2395" s="333" t="str">
        <f t="shared" si="755"/>
        <v/>
      </c>
      <c r="AC2395" s="547"/>
      <c r="AD2395" s="548"/>
      <c r="AE2395" s="548"/>
      <c r="AF2395" s="548"/>
      <c r="AG2395" s="549"/>
      <c r="AI2395" s="348" t="str">
        <f>IF(月報!G2395&lt;&gt;"",月報!G2395,"")</f>
        <v/>
      </c>
      <c r="AJ2395" s="350" t="str">
        <f>IF(月報!W2395&lt;&gt;"",月報!W2395*24,"")</f>
        <v/>
      </c>
      <c r="AK2395" s="350" t="str">
        <f>IF(月報!P2395&lt;&gt;"",月報!P2395,"")</f>
        <v/>
      </c>
      <c r="AL2395" s="350" t="str">
        <f>IF(月報!Q2395&lt;&gt;"",IF(月報!Q2395="平日残","",月報!Q2395),"")</f>
        <v/>
      </c>
      <c r="AM2395" s="350"/>
      <c r="AN2395" s="350" t="str">
        <f t="shared" si="768"/>
        <v/>
      </c>
      <c r="AO2395" s="350" t="str">
        <f>IF($E2395="","",VLOOKUP($E2395,カレンダマスタ!$A$5:$E$381,5,FALSE))</f>
        <v/>
      </c>
      <c r="AP2395" s="347"/>
      <c r="AQ2395" s="353"/>
      <c r="AR2395" s="354"/>
      <c r="AS2395" s="350"/>
      <c r="AT2395" s="347"/>
      <c r="AU2395" s="358"/>
      <c r="AV2395" s="358" t="str">
        <f t="shared" si="756"/>
        <v/>
      </c>
      <c r="AW2395" s="358" t="str">
        <f t="shared" si="757"/>
        <v/>
      </c>
      <c r="AX2395" s="359" t="str">
        <f t="shared" si="758"/>
        <v/>
      </c>
      <c r="AY2395" s="359" t="str">
        <f t="shared" si="759"/>
        <v/>
      </c>
      <c r="AZ2395" s="360" t="str">
        <f>IF(AX2395&amp;AW2395="勤怠未設定","×",IF(AV2395="勤怠修正","×",IF(AC2395="外注","",IF(AA2395="",IF(AY2395&lt;&gt;"","×",""),IF(VLOOKUP(AA2395,カレンダマスタ!$H$66:$I$83,2,FALSE)&lt;&gt;AY2395,"×","OK")))))</f>
        <v/>
      </c>
      <c r="BC2395" s="358"/>
      <c r="BD2395" s="350"/>
      <c r="BE2395" s="350"/>
      <c r="BF2395" s="350" t="str">
        <f t="shared" si="769"/>
        <v/>
      </c>
      <c r="BG2395" s="350"/>
      <c r="BI2395" s="360" t="str">
        <f t="shared" si="770"/>
        <v/>
      </c>
    </row>
    <row r="2396" spans="2:61">
      <c r="B2396" s="176"/>
      <c r="C2396" s="535"/>
      <c r="D2396" s="112"/>
      <c r="E2396" s="582"/>
      <c r="F2396" s="112"/>
      <c r="G2396" s="587"/>
      <c r="H2396" s="587"/>
      <c r="I2396" s="114"/>
      <c r="J2396" s="118"/>
      <c r="K2396" s="115"/>
      <c r="L2396" s="116"/>
      <c r="M2396" s="116"/>
      <c r="N2396" s="117"/>
      <c r="O2396" s="118"/>
      <c r="P2396" s="118"/>
      <c r="Q2396" s="118"/>
      <c r="R2396" s="119"/>
      <c r="S2396" s="120"/>
      <c r="T2396" s="433"/>
      <c r="U2396" s="428">
        <f>SUM(T2396:T2402)</f>
        <v>0</v>
      </c>
      <c r="V2396" s="428" t="str">
        <f t="shared" ref="V2396:V2430" si="771">IF(AC2396="外注",IF(AND(BC2396&lt;1,ROUND((H2396*24),1)=13),"外注2半",IF(AND(BC2396&lt;1,ROUND((G2396*24),1)=13.7),"外注1半",IF(AND(BC2396&lt;1,G2396=""),"外注休暇",""))),"")</f>
        <v/>
      </c>
      <c r="W2396" s="298"/>
      <c r="X2396" s="113" t="str">
        <f t="shared" ref="X2396:X2430" si="772">IF(O2396&lt;&gt;"",O2396/24,"")</f>
        <v/>
      </c>
      <c r="Y2396" s="113" t="str">
        <f t="shared" ref="Y2396:Y2430" si="773">IF(P2396&lt;&gt;"",P2396/24,"")</f>
        <v/>
      </c>
      <c r="Z2396" s="113" t="str">
        <f t="shared" ref="Z2396:Z2430" si="774">IF(Q2396&lt;&gt;"",Q2396/24,"")</f>
        <v/>
      </c>
      <c r="AA2396" s="119" t="str">
        <f t="shared" si="755"/>
        <v/>
      </c>
      <c r="AC2396" s="183" t="str">
        <f>IF(C2396&lt;&gt;"",VLOOKUP(C2396,設定シート!$D$10:$N$109,11,FALSE),"")</f>
        <v/>
      </c>
      <c r="AD2396" s="184" t="str">
        <f>IF(C2396&lt;&gt;"",VLOOKUP(C2396,設定シート!$D$10:$H$109,5,FALSE),"")</f>
        <v/>
      </c>
      <c r="AE2396" s="185" t="str">
        <f>IF(C2396&lt;&gt;"",VLOOKUP(C2396,設定シート!$D$10:$L$109,9,FALSE),"")</f>
        <v/>
      </c>
      <c r="AF2396" s="184" t="str">
        <f>IF($AD2396="","",IF(LEFT($AD2396,2)="NS","NS","CS"))</f>
        <v/>
      </c>
      <c r="AG2396" s="203">
        <f t="shared" ref="AG2396:AG2430" si="775">IF(OR(R2396="有給休暇",G2396=""),0,IF(AQ2396=1,0,1))</f>
        <v>0</v>
      </c>
      <c r="AI2396" s="121" t="str">
        <f>IF(月報!G2396&lt;&gt;"",月報!G2396,"")</f>
        <v/>
      </c>
      <c r="AJ2396" s="122" t="str">
        <f>IF(月報!W2396&lt;&gt;"",月報!W2396*24,"")</f>
        <v/>
      </c>
      <c r="AK2396" s="122" t="str">
        <f>IF(月報!P2396&lt;&gt;"",月報!P2396,"")</f>
        <v/>
      </c>
      <c r="AL2396" s="122" t="str">
        <f>IF(月報!Q2396&lt;&gt;"",IF(月報!Q2396="平日残","",月報!Q2396),"")</f>
        <v/>
      </c>
      <c r="AM2396" s="122"/>
      <c r="AN2396" s="122" t="str">
        <f t="shared" si="768"/>
        <v/>
      </c>
      <c r="AO2396" s="122" t="str">
        <f>IF($E2396="","",VLOOKUP($E2396,カレンダマスタ!$A$5:$E$381,5,FALSE))</f>
        <v/>
      </c>
      <c r="AQ2396" s="195" t="str">
        <f>IF(G2396="","",IF(VLOOKUP(E2396,カレンダマスタ!$A$5:$D$381,4,FALSE)=0,"",1))</f>
        <v/>
      </c>
      <c r="AR2396" s="123" t="str">
        <f>IF($G2396="","",IF($AD2396="NSTC",INDEX(カレンダマスタ!$I$26:$O$31,MATCH($G2396,カレンダマスタ!$H$26:$H$31,1),MATCH($H2396,カレンダマスタ!$I$25:$O$25,1)),
IF($AD2396="CS本社",INDEX(カレンダマスタ!$I$36:$O$41,MATCH($G2396,カレンダマスタ!$H$36:$H$41,1),MATCH($H2396,カレンダマスタ!$I$35:$O$35,1)),
IF($AD2396="NS本社",INDEX(カレンダマスタ!$I$94:$O$99,MATCH($G2396,カレンダマスタ!$H$95:$H$100,1),MATCH($H2396,カレンダマスタ!$I$93:$O$93,1)),
IF($AD2396="ODC",INDEX(カレンダマスタ!$I$46:$O$51,MATCH($G2396,カレンダマスタ!$H$46:$H$51,1),MATCH($H2396,カレンダマスタ!$I$45:$O$45,1)),
IF($AD2396="NS東京TC",INDEX(カレンダマスタ!$I$56:$O$61,MATCH($G2396,カレンダマスタ!$H$56:$H$61,1),MATCH($H2396,カレンダマスタ!$I$55:$O$55,1)),""))))))</f>
        <v/>
      </c>
      <c r="AS2396" s="122" t="str">
        <f t="shared" ref="AS2396:AS2430" si="776">IF(AC2396="社員","",IF(R2396="有給休暇","",IF(AND(AF2396="CS",AQ2396=1)=TRUE,"OK",IF(AR2396&lt;&gt;"",IF(TIMEVALUE(MID(I2396,1,10))=AR2396,"OK","×"),""))))</f>
        <v/>
      </c>
      <c r="AU2396" s="124" t="str">
        <f>IF(E2396="","",VLOOKUP($E2396,カレンダマスタ!$A$4:$E$381,4,FALSE))</f>
        <v/>
      </c>
      <c r="AV2396" s="124" t="str">
        <f t="shared" si="756"/>
        <v/>
      </c>
      <c r="AW2396" s="124" t="str">
        <f t="shared" si="757"/>
        <v/>
      </c>
      <c r="AX2396" s="125" t="str">
        <f t="shared" si="758"/>
        <v/>
      </c>
      <c r="AY2396" s="125" t="str">
        <f t="shared" si="759"/>
        <v/>
      </c>
      <c r="AZ2396" s="114" t="str">
        <f>IF(AX2396&amp;AW2396="勤怠未設定","×",IF(AV2396="勤怠修正","×",IF(AC2396="外注","",IF(AA2396="",IF(AY2396&lt;&gt;"","×",""),IF(VLOOKUP(AA2396,カレンダマスタ!$H$66:$I$83,2,FALSE)&lt;&gt;AY2396,"×","OK")))))</f>
        <v/>
      </c>
      <c r="BC2396" s="124" t="str">
        <f>IF(E2396="","",VLOOKUP($E2396,カレンダマスタ!$A$4:$E$381,4,FALSE))</f>
        <v/>
      </c>
      <c r="BD2396" s="122" t="str">
        <f>IF(AC2396="社員","",IF(AG2396=0,"",IF(AD2396="NSTC",IF(COUNTIF(カレンダマスタ!$Q$5:$Q$32,G2396)=1,"OK","×"),
IF(AD2396="NS本社",IF(COUNTIF(カレンダマスタ!$T$5:$T$32,G2396)=1,"OK","×"),IF(COUNTIF(カレンダマスタ!$R$5:$R$32,G2396)=1,"OK","×")))))</f>
        <v/>
      </c>
      <c r="BE2396" s="122" t="str">
        <f>IF(AC2396="社員","",IF(G2396="","",IF(R2396&lt;&gt;"","",IF(AF2396="CS","OK",IF(VLOOKUP(E2396,カレンダマスタ!$A$5:$D$381,4,FALSE)&gt;0,"",IF(OR(G2396*24&gt;10.84,H2396*24&lt;14.5)=TRUE,"×","OK"))))))</f>
        <v/>
      </c>
      <c r="BF2396" s="122" t="str">
        <f t="shared" si="769"/>
        <v/>
      </c>
      <c r="BG2396" s="127" t="str">
        <f t="shared" ref="BG2396:BG2430" si="777">IF(AE2396="派遣","",IF(G2396="","",IF(R2396="有給休暇","",IF(S2396="","×","OK"))))</f>
        <v/>
      </c>
      <c r="BI2396" s="114" t="str">
        <f t="shared" ref="BI2396:BI2430" si="778">IF(OR(AO2396="×",AS2396="×",AZ2396="×",BE2396="×",BF2396="TW未入力",BF2396="週報未入力",BG2396="×"),"×","")</f>
        <v/>
      </c>
    </row>
    <row r="2397" spans="2:61">
      <c r="B2397" s="111"/>
      <c r="C2397" s="536"/>
      <c r="D2397" s="128"/>
      <c r="E2397" s="583"/>
      <c r="F2397" s="128"/>
      <c r="G2397" s="588"/>
      <c r="H2397" s="588"/>
      <c r="I2397" s="130"/>
      <c r="J2397" s="139"/>
      <c r="K2397" s="131"/>
      <c r="L2397" s="132"/>
      <c r="M2397" s="132"/>
      <c r="N2397" s="141"/>
      <c r="O2397" s="139"/>
      <c r="P2397" s="139"/>
      <c r="Q2397" s="139"/>
      <c r="R2397" s="133"/>
      <c r="S2397" s="134"/>
      <c r="T2397" s="434"/>
      <c r="U2397" s="429"/>
      <c r="V2397" s="429" t="str">
        <f t="shared" si="771"/>
        <v/>
      </c>
      <c r="W2397" s="298"/>
      <c r="X2397" s="129" t="str">
        <f t="shared" si="772"/>
        <v/>
      </c>
      <c r="Y2397" s="129" t="str">
        <f t="shared" si="773"/>
        <v/>
      </c>
      <c r="Z2397" s="129" t="str">
        <f t="shared" si="774"/>
        <v/>
      </c>
      <c r="AA2397" s="133" t="str">
        <f t="shared" si="755"/>
        <v/>
      </c>
      <c r="AC2397" s="186" t="str">
        <f>AC2396</f>
        <v/>
      </c>
      <c r="AD2397" s="186" t="str">
        <f>AD2396</f>
        <v/>
      </c>
      <c r="AE2397" s="186" t="str">
        <f>AE2396</f>
        <v/>
      </c>
      <c r="AF2397" s="186" t="str">
        <f>AF2396</f>
        <v/>
      </c>
      <c r="AG2397" s="204">
        <f t="shared" si="775"/>
        <v>0</v>
      </c>
      <c r="AI2397" s="135" t="str">
        <f>IF(月報!G2397&lt;&gt;"",月報!G2397,"")</f>
        <v/>
      </c>
      <c r="AJ2397" s="126" t="str">
        <f>IF(月報!W2397&lt;&gt;"",月報!W2397*24,"")</f>
        <v/>
      </c>
      <c r="AK2397" s="126" t="str">
        <f>IF(月報!P2397&lt;&gt;"",月報!P2397,"")</f>
        <v/>
      </c>
      <c r="AL2397" s="126" t="str">
        <f>IF(月報!Q2397&lt;&gt;"",IF(月報!Q2397="平日残","",月報!Q2397),"")</f>
        <v/>
      </c>
      <c r="AM2397" s="126"/>
      <c r="AN2397" s="126" t="str">
        <f t="shared" si="768"/>
        <v/>
      </c>
      <c r="AO2397" s="126" t="str">
        <f>IF($E2397="","",VLOOKUP($E2397,カレンダマスタ!$A$5:$E$381,5,FALSE))</f>
        <v/>
      </c>
      <c r="AQ2397" s="196" t="str">
        <f>IF(G2397="","",IF(VLOOKUP(E2397,カレンダマスタ!$A$5:$D$381,4,FALSE)=0,"",1))</f>
        <v/>
      </c>
      <c r="AR2397" s="136" t="str">
        <f>IF($G2397="","",IF($AD2397="NSTC",INDEX(カレンダマスタ!$I$26:$O$31,MATCH($G2397,カレンダマスタ!$H$26:$H$31,1),MATCH($H2397,カレンダマスタ!$I$25:$O$25,1)),
IF($AD2397="CS本社",INDEX(カレンダマスタ!$I$36:$O$41,MATCH($G2397,カレンダマスタ!$H$36:$H$41,1),MATCH($H2397,カレンダマスタ!$I$35:$O$35,1)),
IF($AD2397="NS本社",INDEX(カレンダマスタ!$I$94:$O$99,MATCH($G2397,カレンダマスタ!$H$95:$H$100,1),MATCH($H2397,カレンダマスタ!$I$93:$O$93,1)),
IF($AD2397="ODC",INDEX(カレンダマスタ!$I$46:$O$51,MATCH($G2397,カレンダマスタ!$H$46:$H$51,1),MATCH($H2397,カレンダマスタ!$I$45:$O$45,1)),
IF($AD2397="NS東京TC",INDEX(カレンダマスタ!$I$56:$O$61,MATCH($G2397,カレンダマスタ!$H$56:$H$61,1),MATCH($H2397,カレンダマスタ!$I$55:$O$55,1)),""))))))</f>
        <v/>
      </c>
      <c r="AS2397" s="126" t="str">
        <f t="shared" si="776"/>
        <v/>
      </c>
      <c r="AU2397" s="137" t="str">
        <f>IF(E2397="","",VLOOKUP($E2397,カレンダマスタ!$A$4:$E$381,4,FALSE))</f>
        <v/>
      </c>
      <c r="AV2397" s="137" t="str">
        <f t="shared" si="756"/>
        <v/>
      </c>
      <c r="AW2397" s="137" t="str">
        <f t="shared" si="757"/>
        <v/>
      </c>
      <c r="AX2397" s="138" t="str">
        <f t="shared" si="758"/>
        <v/>
      </c>
      <c r="AY2397" s="138" t="str">
        <f t="shared" si="759"/>
        <v/>
      </c>
      <c r="AZ2397" s="130" t="str">
        <f>IF(AX2397&amp;AW2397="勤怠未設定","×",IF(AV2397="勤怠修正","×",IF(AC2397="外注","",IF(AA2397="",IF(AY2397&lt;&gt;"","×",""),IF(VLOOKUP(AA2397,カレンダマスタ!$H$66:$I$83,2,FALSE)&lt;&gt;AY2397,"×","OK")))))</f>
        <v/>
      </c>
      <c r="BC2397" s="137" t="str">
        <f>IF(E2397="","",VLOOKUP($E2397,カレンダマスタ!$A$4:$E$381,4,FALSE))</f>
        <v/>
      </c>
      <c r="BD2397" s="126" t="str">
        <f>IF(AC2397="社員","",IF(AG2397=0,"",IF(AD2397="NSTC",IF(COUNTIF(カレンダマスタ!$Q$5:$Q$32,G2397)=1,"OK","×"),
IF(AD2397="NS本社",IF(COUNTIF(カレンダマスタ!$T$5:$T$32,G2397)=1,"OK","×"),IF(COUNTIF(カレンダマスタ!$R$5:$R$32,G2397)=1,"OK","×")))))</f>
        <v/>
      </c>
      <c r="BE2397" s="126" t="str">
        <f>IF(AC2397="社員","",IF(G2397="","",IF(R2397&lt;&gt;"","",IF(AF2397="CS","OK",IF(VLOOKUP(E2397,カレンダマスタ!$A$5:$D$381,4,FALSE)&gt;0,"",IF(OR(G2397*24&gt;10.84,H2397*24&lt;14.5)=TRUE,"×","OK"))))))</f>
        <v/>
      </c>
      <c r="BF2397" s="126" t="str">
        <f t="shared" si="769"/>
        <v/>
      </c>
      <c r="BG2397" s="126" t="str">
        <f t="shared" si="777"/>
        <v/>
      </c>
      <c r="BI2397" s="130" t="str">
        <f t="shared" si="778"/>
        <v/>
      </c>
    </row>
    <row r="2398" spans="2:61">
      <c r="B2398" s="111"/>
      <c r="C2398" s="536"/>
      <c r="D2398" s="128"/>
      <c r="E2398" s="583"/>
      <c r="F2398" s="128"/>
      <c r="G2398" s="588"/>
      <c r="H2398" s="588"/>
      <c r="I2398" s="130"/>
      <c r="J2398" s="139"/>
      <c r="K2398" s="131"/>
      <c r="L2398" s="132"/>
      <c r="M2398" s="132"/>
      <c r="N2398" s="141"/>
      <c r="O2398" s="139"/>
      <c r="P2398" s="139"/>
      <c r="Q2398" s="139"/>
      <c r="R2398" s="133"/>
      <c r="S2398" s="134"/>
      <c r="T2398" s="434"/>
      <c r="U2398" s="429"/>
      <c r="V2398" s="429" t="str">
        <f t="shared" si="771"/>
        <v/>
      </c>
      <c r="W2398" s="298"/>
      <c r="X2398" s="129" t="str">
        <f t="shared" si="772"/>
        <v/>
      </c>
      <c r="Y2398" s="129" t="str">
        <f t="shared" si="773"/>
        <v/>
      </c>
      <c r="Z2398" s="129" t="str">
        <f t="shared" si="774"/>
        <v/>
      </c>
      <c r="AA2398" s="133" t="str">
        <f t="shared" si="755"/>
        <v/>
      </c>
      <c r="AC2398" s="186" t="str">
        <f>AC2396</f>
        <v/>
      </c>
      <c r="AD2398" s="187" t="str">
        <f>AD2396</f>
        <v/>
      </c>
      <c r="AE2398" s="187" t="str">
        <f>AE2396</f>
        <v/>
      </c>
      <c r="AF2398" s="187" t="str">
        <f>AF2396</f>
        <v/>
      </c>
      <c r="AG2398" s="204">
        <f t="shared" si="775"/>
        <v>0</v>
      </c>
      <c r="AI2398" s="135" t="str">
        <f>IF(月報!G2398&lt;&gt;"",月報!G2398,"")</f>
        <v/>
      </c>
      <c r="AJ2398" s="126" t="str">
        <f>IF(月報!W2398&lt;&gt;"",月報!W2398*24,"")</f>
        <v/>
      </c>
      <c r="AK2398" s="126" t="str">
        <f>IF(月報!P2398&lt;&gt;"",月報!P2398,"")</f>
        <v/>
      </c>
      <c r="AL2398" s="126" t="str">
        <f>IF(月報!Q2398&lt;&gt;"",IF(月報!Q2398="平日残","",月報!Q2398),"")</f>
        <v/>
      </c>
      <c r="AM2398" s="126"/>
      <c r="AN2398" s="126" t="str">
        <f t="shared" si="768"/>
        <v/>
      </c>
      <c r="AO2398" s="126" t="str">
        <f>IF($E2398="","",VLOOKUP($E2398,カレンダマスタ!$A$5:$E$381,5,FALSE))</f>
        <v/>
      </c>
      <c r="AQ2398" s="196" t="str">
        <f>IF(G2398="","",IF(VLOOKUP(E2398,カレンダマスタ!$A$5:$D$381,4,FALSE)=0,"",1))</f>
        <v/>
      </c>
      <c r="AR2398" s="136" t="str">
        <f>IF($G2398="","",IF($AD2398="NSTC",INDEX(カレンダマスタ!$I$26:$O$31,MATCH($G2398,カレンダマスタ!$H$26:$H$31,1),MATCH($H2398,カレンダマスタ!$I$25:$O$25,1)),
IF($AD2398="CS本社",INDEX(カレンダマスタ!$I$36:$O$41,MATCH($G2398,カレンダマスタ!$H$36:$H$41,1),MATCH($H2398,カレンダマスタ!$I$35:$O$35,1)),
IF($AD2398="NS本社",INDEX(カレンダマスタ!$I$94:$O$99,MATCH($G2398,カレンダマスタ!$H$95:$H$100,1),MATCH($H2398,カレンダマスタ!$I$93:$O$93,1)),
IF($AD2398="ODC",INDEX(カレンダマスタ!$I$46:$O$51,MATCH($G2398,カレンダマスタ!$H$46:$H$51,1),MATCH($H2398,カレンダマスタ!$I$45:$O$45,1)),
IF($AD2398="NS東京TC",INDEX(カレンダマスタ!$I$56:$O$61,MATCH($G2398,カレンダマスタ!$H$56:$H$61,1),MATCH($H2398,カレンダマスタ!$I$55:$O$55,1)),""))))))</f>
        <v/>
      </c>
      <c r="AS2398" s="126" t="str">
        <f t="shared" si="776"/>
        <v/>
      </c>
      <c r="AU2398" s="137" t="str">
        <f>IF(E2398="","",VLOOKUP($E2398,カレンダマスタ!$A$4:$E$381,4,FALSE))</f>
        <v/>
      </c>
      <c r="AV2398" s="137" t="str">
        <f t="shared" si="756"/>
        <v/>
      </c>
      <c r="AW2398" s="137" t="str">
        <f t="shared" si="757"/>
        <v/>
      </c>
      <c r="AX2398" s="138" t="str">
        <f t="shared" si="758"/>
        <v/>
      </c>
      <c r="AY2398" s="138" t="str">
        <f t="shared" si="759"/>
        <v/>
      </c>
      <c r="AZ2398" s="130" t="str">
        <f>IF(AX2398&amp;AW2398="勤怠未設定","×",IF(AV2398="勤怠修正","×",IF(AC2398="外注","",IF(AA2398="",IF(AY2398&lt;&gt;"","×",""),IF(VLOOKUP(AA2398,カレンダマスタ!$H$66:$I$83,2,FALSE)&lt;&gt;AY2398,"×","OK")))))</f>
        <v/>
      </c>
      <c r="BC2398" s="137" t="str">
        <f>IF(E2398="","",VLOOKUP($E2398,カレンダマスタ!$A$4:$E$381,4,FALSE))</f>
        <v/>
      </c>
      <c r="BD2398" s="126" t="str">
        <f>IF(AC2398="社員","",IF(AG2398=0,"",IF(AD2398="NSTC",IF(COUNTIF(カレンダマスタ!$Q$5:$Q$32,G2398)=1,"OK","×"),
IF(AD2398="NS本社",IF(COUNTIF(カレンダマスタ!$T$5:$T$32,G2398)=1,"OK","×"),IF(COUNTIF(カレンダマスタ!$R$5:$R$32,G2398)=1,"OK","×")))))</f>
        <v/>
      </c>
      <c r="BE2398" s="126" t="str">
        <f>IF(AC2398="社員","",IF(G2398="","",IF(R2398&lt;&gt;"","",IF(AF2398="CS","OK",IF(VLOOKUP(E2398,カレンダマスタ!$A$5:$D$381,4,FALSE)&gt;0,"",IF(OR(G2398*24&gt;10.84,H2398*24&lt;14.5)=TRUE,"×","OK"))))))</f>
        <v/>
      </c>
      <c r="BF2398" s="126" t="str">
        <f t="shared" si="769"/>
        <v/>
      </c>
      <c r="BG2398" s="126" t="str">
        <f t="shared" si="777"/>
        <v/>
      </c>
      <c r="BI2398" s="130" t="str">
        <f t="shared" si="778"/>
        <v/>
      </c>
    </row>
    <row r="2399" spans="2:61">
      <c r="B2399" s="111"/>
      <c r="C2399" s="536"/>
      <c r="D2399" s="128"/>
      <c r="E2399" s="583"/>
      <c r="F2399" s="128"/>
      <c r="G2399" s="588"/>
      <c r="H2399" s="588"/>
      <c r="I2399" s="130"/>
      <c r="J2399" s="139"/>
      <c r="K2399" s="131"/>
      <c r="L2399" s="132"/>
      <c r="M2399" s="132"/>
      <c r="N2399" s="141"/>
      <c r="O2399" s="139"/>
      <c r="P2399" s="139"/>
      <c r="Q2399" s="139"/>
      <c r="R2399" s="133"/>
      <c r="S2399" s="134"/>
      <c r="T2399" s="434"/>
      <c r="U2399" s="429"/>
      <c r="V2399" s="429" t="str">
        <f t="shared" si="771"/>
        <v/>
      </c>
      <c r="W2399" s="298"/>
      <c r="X2399" s="129" t="str">
        <f t="shared" si="772"/>
        <v/>
      </c>
      <c r="Y2399" s="129" t="str">
        <f t="shared" si="773"/>
        <v/>
      </c>
      <c r="Z2399" s="129" t="str">
        <f t="shared" si="774"/>
        <v/>
      </c>
      <c r="AA2399" s="133" t="str">
        <f t="shared" si="755"/>
        <v/>
      </c>
      <c r="AC2399" s="186" t="str">
        <f>AC2396</f>
        <v/>
      </c>
      <c r="AD2399" s="187" t="str">
        <f>AD2396</f>
        <v/>
      </c>
      <c r="AE2399" s="187" t="str">
        <f>AE2396</f>
        <v/>
      </c>
      <c r="AF2399" s="187" t="str">
        <f>AF2396</f>
        <v/>
      </c>
      <c r="AG2399" s="204">
        <f t="shared" si="775"/>
        <v>0</v>
      </c>
      <c r="AI2399" s="140" t="str">
        <f>IF(月報!G2399&lt;&gt;"",月報!G2399,"")</f>
        <v/>
      </c>
      <c r="AJ2399" s="126" t="str">
        <f>IF(月報!W2399&lt;&gt;"",月報!W2399*24,"")</f>
        <v/>
      </c>
      <c r="AK2399" s="126" t="str">
        <f>IF(月報!P2399&lt;&gt;"",月報!P2399,"")</f>
        <v/>
      </c>
      <c r="AL2399" s="126" t="str">
        <f>IF(月報!Q2399&lt;&gt;"",IF(月報!Q2399="平日残","",月報!Q2399),"")</f>
        <v/>
      </c>
      <c r="AM2399" s="126"/>
      <c r="AN2399" s="126" t="str">
        <f t="shared" si="768"/>
        <v/>
      </c>
      <c r="AO2399" s="126" t="str">
        <f>IF($E2399="","",VLOOKUP($E2399,カレンダマスタ!$A$5:$E$381,5,FALSE))</f>
        <v/>
      </c>
      <c r="AQ2399" s="196" t="str">
        <f>IF(G2399="","",IF(VLOOKUP(E2399,カレンダマスタ!$A$5:$D$381,4,FALSE)=0,"",1))</f>
        <v/>
      </c>
      <c r="AR2399" s="136" t="str">
        <f>IF($G2399="","",IF($AD2399="NSTC",INDEX(カレンダマスタ!$I$26:$O$31,MATCH($G2399,カレンダマスタ!$H$26:$H$31,1),MATCH($H2399,カレンダマスタ!$I$25:$O$25,1)),
IF($AD2399="CS本社",INDEX(カレンダマスタ!$I$36:$O$41,MATCH($G2399,カレンダマスタ!$H$36:$H$41,1),MATCH($H2399,カレンダマスタ!$I$35:$O$35,1)),
IF($AD2399="NS本社",INDEX(カレンダマスタ!$I$94:$O$99,MATCH($G2399,カレンダマスタ!$H$95:$H$100,1),MATCH($H2399,カレンダマスタ!$I$93:$O$93,1)),
IF($AD2399="ODC",INDEX(カレンダマスタ!$I$46:$O$51,MATCH($G2399,カレンダマスタ!$H$46:$H$51,1),MATCH($H2399,カレンダマスタ!$I$45:$O$45,1)),
IF($AD2399="NS東京TC",INDEX(カレンダマスタ!$I$56:$O$61,MATCH($G2399,カレンダマスタ!$H$56:$H$61,1),MATCH($H2399,カレンダマスタ!$I$55:$O$55,1)),""))))))</f>
        <v/>
      </c>
      <c r="AS2399" s="126" t="str">
        <f t="shared" si="776"/>
        <v/>
      </c>
      <c r="AU2399" s="137" t="str">
        <f>IF(E2399="","",VLOOKUP($E2399,カレンダマスタ!$A$4:$E$381,4,FALSE))</f>
        <v/>
      </c>
      <c r="AV2399" s="137" t="str">
        <f t="shared" si="756"/>
        <v/>
      </c>
      <c r="AW2399" s="137" t="str">
        <f t="shared" si="757"/>
        <v/>
      </c>
      <c r="AX2399" s="138" t="str">
        <f t="shared" si="758"/>
        <v/>
      </c>
      <c r="AY2399" s="138" t="str">
        <f t="shared" si="759"/>
        <v/>
      </c>
      <c r="AZ2399" s="130" t="str">
        <f>IF(AX2399&amp;AW2399="勤怠未設定","×",IF(AV2399="勤怠修正","×",IF(AC2399="外注","",IF(AA2399="",IF(AY2399&lt;&gt;"","×",""),IF(VLOOKUP(AA2399,カレンダマスタ!$H$66:$I$83,2,FALSE)&lt;&gt;AY2399,"×","OK")))))</f>
        <v/>
      </c>
      <c r="BC2399" s="137" t="str">
        <f>IF(E2399="","",VLOOKUP($E2399,カレンダマスタ!$A$4:$E$381,4,FALSE))</f>
        <v/>
      </c>
      <c r="BD2399" s="126" t="str">
        <f>IF(AC2399="社員","",IF(AG2399=0,"",IF(AD2399="NSTC",IF(COUNTIF(カレンダマスタ!$Q$5:$Q$32,G2399)=1,"OK","×"),
IF(AD2399="NS本社",IF(COUNTIF(カレンダマスタ!$T$5:$T$32,G2399)=1,"OK","×"),IF(COUNTIF(カレンダマスタ!$R$5:$R$32,G2399)=1,"OK","×")))))</f>
        <v/>
      </c>
      <c r="BE2399" s="126" t="str">
        <f>IF(AC2399="社員","",IF(G2399="","",IF(R2399&lt;&gt;"","",IF(AF2399="CS","OK",IF(VLOOKUP(E2399,カレンダマスタ!$A$5:$D$381,4,FALSE)&gt;0,"",IF(OR(G2399*24&gt;10.84,H2399*24&lt;14.5)=TRUE,"×","OK"))))))</f>
        <v/>
      </c>
      <c r="BF2399" s="126" t="str">
        <f t="shared" si="769"/>
        <v/>
      </c>
      <c r="BG2399" s="126" t="str">
        <f t="shared" si="777"/>
        <v/>
      </c>
      <c r="BI2399" s="130" t="str">
        <f t="shared" si="778"/>
        <v/>
      </c>
    </row>
    <row r="2400" spans="2:61">
      <c r="B2400" s="111"/>
      <c r="C2400" s="536"/>
      <c r="D2400" s="128"/>
      <c r="E2400" s="583"/>
      <c r="F2400" s="128"/>
      <c r="G2400" s="588"/>
      <c r="H2400" s="588"/>
      <c r="I2400" s="130"/>
      <c r="J2400" s="139"/>
      <c r="K2400" s="131"/>
      <c r="L2400" s="132"/>
      <c r="M2400" s="132"/>
      <c r="N2400" s="141"/>
      <c r="O2400" s="139"/>
      <c r="P2400" s="139"/>
      <c r="Q2400" s="139"/>
      <c r="R2400" s="133"/>
      <c r="S2400" s="134"/>
      <c r="T2400" s="434"/>
      <c r="U2400" s="429"/>
      <c r="V2400" s="429" t="str">
        <f t="shared" si="771"/>
        <v/>
      </c>
      <c r="W2400" s="298"/>
      <c r="X2400" s="129" t="str">
        <f t="shared" si="772"/>
        <v/>
      </c>
      <c r="Y2400" s="129" t="str">
        <f t="shared" si="773"/>
        <v/>
      </c>
      <c r="Z2400" s="129" t="str">
        <f t="shared" si="774"/>
        <v/>
      </c>
      <c r="AA2400" s="133" t="str">
        <f t="shared" si="755"/>
        <v/>
      </c>
      <c r="AC2400" s="186" t="str">
        <f>AC2396</f>
        <v/>
      </c>
      <c r="AD2400" s="187" t="str">
        <f>AD2396</f>
        <v/>
      </c>
      <c r="AE2400" s="187" t="str">
        <f>AE2396</f>
        <v/>
      </c>
      <c r="AF2400" s="187" t="str">
        <f>AF2396</f>
        <v/>
      </c>
      <c r="AG2400" s="204">
        <f t="shared" si="775"/>
        <v>0</v>
      </c>
      <c r="AI2400" s="140" t="str">
        <f>IF(月報!G2400&lt;&gt;"",月報!G2400,"")</f>
        <v/>
      </c>
      <c r="AJ2400" s="126" t="str">
        <f>IF(月報!W2400&lt;&gt;"",月報!W2400*24,"")</f>
        <v/>
      </c>
      <c r="AK2400" s="126" t="str">
        <f>IF(月報!P2400&lt;&gt;"",月報!P2400,"")</f>
        <v/>
      </c>
      <c r="AL2400" s="126" t="str">
        <f>IF(月報!Q2400&lt;&gt;"",IF(月報!Q2400="平日残","",月報!Q2400),"")</f>
        <v/>
      </c>
      <c r="AM2400" s="126"/>
      <c r="AN2400" s="126" t="str">
        <f t="shared" si="768"/>
        <v/>
      </c>
      <c r="AO2400" s="126" t="str">
        <f>IF($E2400="","",VLOOKUP($E2400,カレンダマスタ!$A$5:$E$381,5,FALSE))</f>
        <v/>
      </c>
      <c r="AQ2400" s="196" t="str">
        <f>IF(G2400="","",IF(VLOOKUP(E2400,カレンダマスタ!$A$5:$D$381,4,FALSE)=0,"",1))</f>
        <v/>
      </c>
      <c r="AR2400" s="136" t="str">
        <f>IF($G2400="","",IF($AD2400="NSTC",INDEX(カレンダマスタ!$I$26:$O$31,MATCH($G2400,カレンダマスタ!$H$26:$H$31,1),MATCH($H2400,カレンダマスタ!$I$25:$O$25,1)),
IF($AD2400="CS本社",INDEX(カレンダマスタ!$I$36:$O$41,MATCH($G2400,カレンダマスタ!$H$36:$H$41,1),MATCH($H2400,カレンダマスタ!$I$35:$O$35,1)),
IF($AD2400="NS本社",INDEX(カレンダマスタ!$I$94:$O$99,MATCH($G2400,カレンダマスタ!$H$95:$H$100,1),MATCH($H2400,カレンダマスタ!$I$93:$O$93,1)),
IF($AD2400="ODC",INDEX(カレンダマスタ!$I$46:$O$51,MATCH($G2400,カレンダマスタ!$H$46:$H$51,1),MATCH($H2400,カレンダマスタ!$I$45:$O$45,1)),
IF($AD2400="NS東京TC",INDEX(カレンダマスタ!$I$56:$O$61,MATCH($G2400,カレンダマスタ!$H$56:$H$61,1),MATCH($H2400,カレンダマスタ!$I$55:$O$55,1)),""))))))</f>
        <v/>
      </c>
      <c r="AS2400" s="126" t="str">
        <f t="shared" si="776"/>
        <v/>
      </c>
      <c r="AU2400" s="137" t="str">
        <f>IF(E2400="","",VLOOKUP($E2400,カレンダマスタ!$A$4:$E$381,4,FALSE))</f>
        <v/>
      </c>
      <c r="AV2400" s="137" t="str">
        <f t="shared" si="756"/>
        <v/>
      </c>
      <c r="AW2400" s="137" t="str">
        <f t="shared" si="757"/>
        <v/>
      </c>
      <c r="AX2400" s="138" t="str">
        <f t="shared" si="758"/>
        <v/>
      </c>
      <c r="AY2400" s="138" t="str">
        <f t="shared" si="759"/>
        <v/>
      </c>
      <c r="AZ2400" s="130" t="str">
        <f>IF(AX2400&amp;AW2400="勤怠未設定","×",IF(AV2400="勤怠修正","×",IF(AC2400="外注","",IF(AA2400="",IF(AY2400&lt;&gt;"","×",""),IF(VLOOKUP(AA2400,カレンダマスタ!$H$66:$I$83,2,FALSE)&lt;&gt;AY2400,"×","OK")))))</f>
        <v/>
      </c>
      <c r="BC2400" s="137" t="str">
        <f>IF(E2400="","",VLOOKUP($E2400,カレンダマスタ!$A$4:$E$381,4,FALSE))</f>
        <v/>
      </c>
      <c r="BD2400" s="126" t="str">
        <f>IF(AC2400="社員","",IF(AG2400=0,"",IF(AD2400="NSTC",IF(COUNTIF(カレンダマスタ!$Q$5:$Q$32,G2400)=1,"OK","×"),
IF(AD2400="NS本社",IF(COUNTIF(カレンダマスタ!$T$5:$T$32,G2400)=1,"OK","×"),IF(COUNTIF(カレンダマスタ!$R$5:$R$32,G2400)=1,"OK","×")))))</f>
        <v/>
      </c>
      <c r="BE2400" s="126" t="str">
        <f>IF(AC2400="社員","",IF(G2400="","",IF(R2400&lt;&gt;"","",IF(AF2400="CS","OK",IF(VLOOKUP(E2400,カレンダマスタ!$A$5:$D$381,4,FALSE)&gt;0,"",IF(OR(G2400*24&gt;10.84,H2400*24&lt;14.5)=TRUE,"×","OK"))))))</f>
        <v/>
      </c>
      <c r="BF2400" s="126" t="str">
        <f t="shared" si="769"/>
        <v/>
      </c>
      <c r="BG2400" s="126" t="str">
        <f t="shared" si="777"/>
        <v/>
      </c>
      <c r="BI2400" s="130" t="str">
        <f t="shared" si="778"/>
        <v/>
      </c>
    </row>
    <row r="2401" spans="2:61">
      <c r="B2401" s="111"/>
      <c r="C2401" s="536"/>
      <c r="D2401" s="128"/>
      <c r="E2401" s="583"/>
      <c r="F2401" s="128"/>
      <c r="G2401" s="588"/>
      <c r="H2401" s="588"/>
      <c r="I2401" s="130"/>
      <c r="J2401" s="139"/>
      <c r="K2401" s="131"/>
      <c r="L2401" s="132"/>
      <c r="M2401" s="132"/>
      <c r="N2401" s="141"/>
      <c r="O2401" s="139"/>
      <c r="P2401" s="139"/>
      <c r="Q2401" s="139"/>
      <c r="R2401" s="133"/>
      <c r="S2401" s="134"/>
      <c r="T2401" s="434"/>
      <c r="U2401" s="429"/>
      <c r="V2401" s="429" t="str">
        <f t="shared" si="771"/>
        <v/>
      </c>
      <c r="W2401" s="298"/>
      <c r="X2401" s="129" t="str">
        <f t="shared" si="772"/>
        <v/>
      </c>
      <c r="Y2401" s="129" t="str">
        <f t="shared" si="773"/>
        <v/>
      </c>
      <c r="Z2401" s="129" t="str">
        <f t="shared" si="774"/>
        <v/>
      </c>
      <c r="AA2401" s="133" t="str">
        <f t="shared" si="755"/>
        <v/>
      </c>
      <c r="AC2401" s="186" t="str">
        <f>AC2396</f>
        <v/>
      </c>
      <c r="AD2401" s="187" t="str">
        <f>AD2396</f>
        <v/>
      </c>
      <c r="AE2401" s="187" t="str">
        <f>AE2396</f>
        <v/>
      </c>
      <c r="AF2401" s="187" t="str">
        <f>AF2396</f>
        <v/>
      </c>
      <c r="AG2401" s="204">
        <f t="shared" si="775"/>
        <v>0</v>
      </c>
      <c r="AI2401" s="135" t="str">
        <f>IF(月報!G2401&lt;&gt;"",月報!G2401,"")</f>
        <v/>
      </c>
      <c r="AJ2401" s="126" t="str">
        <f>IF(月報!W2401&lt;&gt;"",月報!W2401*24,"")</f>
        <v/>
      </c>
      <c r="AK2401" s="126" t="str">
        <f>IF(月報!P2401&lt;&gt;"",月報!P2401,"")</f>
        <v/>
      </c>
      <c r="AL2401" s="126" t="str">
        <f>IF(月報!Q2401&lt;&gt;"",IF(月報!Q2401="平日残","",月報!Q2401),"")</f>
        <v/>
      </c>
      <c r="AM2401" s="126"/>
      <c r="AN2401" s="126" t="str">
        <f t="shared" si="768"/>
        <v/>
      </c>
      <c r="AO2401" s="126" t="str">
        <f>IF($E2401="","",VLOOKUP($E2401,カレンダマスタ!$A$5:$E$381,5,FALSE))</f>
        <v/>
      </c>
      <c r="AQ2401" s="196" t="str">
        <f>IF(G2401="","",IF(VLOOKUP(E2401,カレンダマスタ!$A$5:$D$381,4,FALSE)=0,"",1))</f>
        <v/>
      </c>
      <c r="AR2401" s="136" t="str">
        <f>IF($G2401="","",IF($AD2401="NSTC",INDEX(カレンダマスタ!$I$26:$O$31,MATCH($G2401,カレンダマスタ!$H$26:$H$31,1),MATCH($H2401,カレンダマスタ!$I$25:$O$25,1)),
IF($AD2401="CS本社",INDEX(カレンダマスタ!$I$36:$O$41,MATCH($G2401,カレンダマスタ!$H$36:$H$41,1),MATCH($H2401,カレンダマスタ!$I$35:$O$35,1)),
IF($AD2401="NS本社",INDEX(カレンダマスタ!$I$94:$O$99,MATCH($G2401,カレンダマスタ!$H$95:$H$100,1),MATCH($H2401,カレンダマスタ!$I$93:$O$93,1)),
IF($AD2401="ODC",INDEX(カレンダマスタ!$I$46:$O$51,MATCH($G2401,カレンダマスタ!$H$46:$H$51,1),MATCH($H2401,カレンダマスタ!$I$45:$O$45,1)),
IF($AD2401="NS東京TC",INDEX(カレンダマスタ!$I$56:$O$61,MATCH($G2401,カレンダマスタ!$H$56:$H$61,1),MATCH($H2401,カレンダマスタ!$I$55:$O$55,1)),""))))))</f>
        <v/>
      </c>
      <c r="AS2401" s="126" t="str">
        <f t="shared" si="776"/>
        <v/>
      </c>
      <c r="AU2401" s="137" t="str">
        <f>IF(E2401="","",VLOOKUP($E2401,カレンダマスタ!$A$4:$E$381,4,FALSE))</f>
        <v/>
      </c>
      <c r="AV2401" s="137" t="str">
        <f t="shared" si="756"/>
        <v/>
      </c>
      <c r="AW2401" s="137" t="str">
        <f t="shared" si="757"/>
        <v/>
      </c>
      <c r="AX2401" s="138" t="str">
        <f t="shared" si="758"/>
        <v/>
      </c>
      <c r="AY2401" s="138" t="str">
        <f t="shared" si="759"/>
        <v/>
      </c>
      <c r="AZ2401" s="130" t="str">
        <f>IF(AX2401&amp;AW2401="勤怠未設定","×",IF(AV2401="勤怠修正","×",IF(AC2401="外注","",IF(AA2401="",IF(AY2401&lt;&gt;"","×",""),IF(VLOOKUP(AA2401,カレンダマスタ!$H$66:$I$83,2,FALSE)&lt;&gt;AY2401,"×","OK")))))</f>
        <v/>
      </c>
      <c r="BC2401" s="137" t="str">
        <f>IF(E2401="","",VLOOKUP($E2401,カレンダマスタ!$A$4:$E$381,4,FALSE))</f>
        <v/>
      </c>
      <c r="BD2401" s="126" t="str">
        <f>IF(AC2401="社員","",IF(AG2401=0,"",IF(AD2401="NSTC",IF(COUNTIF(カレンダマスタ!$Q$5:$Q$32,G2401)=1,"OK","×"),
IF(AD2401="NS本社",IF(COUNTIF(カレンダマスタ!$T$5:$T$32,G2401)=1,"OK","×"),IF(COUNTIF(カレンダマスタ!$R$5:$R$32,G2401)=1,"OK","×")))))</f>
        <v/>
      </c>
      <c r="BE2401" s="126" t="str">
        <f>IF(AC2401="社員","",IF(G2401="","",IF(R2401&lt;&gt;"","",IF(AF2401="CS","OK",IF(VLOOKUP(E2401,カレンダマスタ!$A$5:$D$381,4,FALSE)&gt;0,"",IF(OR(G2401*24&gt;10.84,H2401*24&lt;14.5)=TRUE,"×","OK"))))))</f>
        <v/>
      </c>
      <c r="BF2401" s="126" t="str">
        <f t="shared" si="769"/>
        <v/>
      </c>
      <c r="BG2401" s="126" t="str">
        <f t="shared" si="777"/>
        <v/>
      </c>
      <c r="BI2401" s="130" t="str">
        <f t="shared" si="778"/>
        <v/>
      </c>
    </row>
    <row r="2402" spans="2:61">
      <c r="B2402" s="111"/>
      <c r="C2402" s="537"/>
      <c r="D2402" s="142"/>
      <c r="E2402" s="584"/>
      <c r="F2402" s="142"/>
      <c r="G2402" s="589"/>
      <c r="H2402" s="589"/>
      <c r="I2402" s="144"/>
      <c r="J2402" s="148"/>
      <c r="K2402" s="145"/>
      <c r="L2402" s="146"/>
      <c r="M2402" s="146"/>
      <c r="N2402" s="147"/>
      <c r="O2402" s="148"/>
      <c r="P2402" s="148"/>
      <c r="Q2402" s="148"/>
      <c r="R2402" s="149"/>
      <c r="S2402" s="156"/>
      <c r="T2402" s="435"/>
      <c r="U2402" s="430"/>
      <c r="V2402" s="430" t="str">
        <f t="shared" si="771"/>
        <v/>
      </c>
      <c r="W2402" s="298"/>
      <c r="X2402" s="143" t="str">
        <f t="shared" si="772"/>
        <v/>
      </c>
      <c r="Y2402" s="143" t="str">
        <f t="shared" si="773"/>
        <v/>
      </c>
      <c r="Z2402" s="143" t="str">
        <f t="shared" si="774"/>
        <v/>
      </c>
      <c r="AA2402" s="149" t="str">
        <f t="shared" si="755"/>
        <v/>
      </c>
      <c r="AC2402" s="188" t="str">
        <f>AC2396</f>
        <v/>
      </c>
      <c r="AD2402" s="189" t="str">
        <f>AD2396</f>
        <v/>
      </c>
      <c r="AE2402" s="189" t="str">
        <f>AE2396</f>
        <v/>
      </c>
      <c r="AF2402" s="189" t="str">
        <f>AF2396</f>
        <v/>
      </c>
      <c r="AG2402" s="205">
        <f t="shared" si="775"/>
        <v>0</v>
      </c>
      <c r="AI2402" s="150" t="str">
        <f>IF(月報!G2402&lt;&gt;"",月報!G2402,"")</f>
        <v/>
      </c>
      <c r="AJ2402" s="151" t="str">
        <f>IF(月報!W2402&lt;&gt;"",月報!W2402*24,"")</f>
        <v/>
      </c>
      <c r="AK2402" s="151" t="str">
        <f>IF(月報!P2402&lt;&gt;"",月報!P2402,"")</f>
        <v/>
      </c>
      <c r="AL2402" s="151" t="str">
        <f>IF(月報!Q2402&lt;&gt;"",IF(月報!Q2402="平日残","",月報!Q2402),"")</f>
        <v/>
      </c>
      <c r="AM2402" s="151"/>
      <c r="AN2402" s="151" t="str">
        <f t="shared" si="768"/>
        <v/>
      </c>
      <c r="AO2402" s="151" t="str">
        <f>IF($E2402="","",VLOOKUP($E2402,カレンダマスタ!$A$5:$E$381,5,FALSE))</f>
        <v/>
      </c>
      <c r="AQ2402" s="197" t="str">
        <f>IF(G2402="","",IF(VLOOKUP(E2402,カレンダマスタ!$A$5:$D$381,4,FALSE)=0,"",1))</f>
        <v/>
      </c>
      <c r="AR2402" s="152" t="str">
        <f>IF($G2402="","",IF($AD2402="NSTC",INDEX(カレンダマスタ!$I$26:$O$31,MATCH($G2402,カレンダマスタ!$H$26:$H$31,1),MATCH($H2402,カレンダマスタ!$I$25:$O$25,1)),
IF($AD2402="CS本社",INDEX(カレンダマスタ!$I$36:$O$41,MATCH($G2402,カレンダマスタ!$H$36:$H$41,1),MATCH($H2402,カレンダマスタ!$I$35:$O$35,1)),
IF($AD2402="NS本社",INDEX(カレンダマスタ!$I$94:$O$99,MATCH($G2402,カレンダマスタ!$H$95:$H$100,1),MATCH($H2402,カレンダマスタ!$I$93:$O$93,1)),
IF($AD2402="ODC",INDEX(カレンダマスタ!$I$46:$O$51,MATCH($G2402,カレンダマスタ!$H$46:$H$51,1),MATCH($H2402,カレンダマスタ!$I$45:$O$45,1)),
IF($AD2402="NS東京TC",INDEX(カレンダマスタ!$I$56:$O$61,MATCH($G2402,カレンダマスタ!$H$56:$H$61,1),MATCH($H2402,カレンダマスタ!$I$55:$O$55,1)),""))))))</f>
        <v/>
      </c>
      <c r="AS2402" s="151" t="str">
        <f t="shared" si="776"/>
        <v/>
      </c>
      <c r="AU2402" s="153" t="str">
        <f>IF(E2402="","",VLOOKUP($E2402,カレンダマスタ!$A$4:$E$381,4,FALSE))</f>
        <v/>
      </c>
      <c r="AV2402" s="153" t="str">
        <f t="shared" si="756"/>
        <v/>
      </c>
      <c r="AW2402" s="153" t="str">
        <f t="shared" si="757"/>
        <v/>
      </c>
      <c r="AX2402" s="154" t="str">
        <f t="shared" si="758"/>
        <v/>
      </c>
      <c r="AY2402" s="154" t="str">
        <f t="shared" si="759"/>
        <v/>
      </c>
      <c r="AZ2402" s="144" t="str">
        <f>IF(AX2402&amp;AW2402="勤怠未設定","×",IF(AV2402="勤怠修正","×",IF(AC2402="外注","",IF(AA2402="",IF(AY2402&lt;&gt;"","×",""),IF(VLOOKUP(AA2402,カレンダマスタ!$H$66:$I$83,2,FALSE)&lt;&gt;AY2402,"×","OK")))))</f>
        <v/>
      </c>
      <c r="BC2402" s="153" t="str">
        <f>IF(E2402="","",VLOOKUP($E2402,カレンダマスタ!$A$4:$E$381,4,FALSE))</f>
        <v/>
      </c>
      <c r="BD2402" s="151" t="str">
        <f>IF(AC2402="社員","",IF(AG2402=0,"",IF(AD2402="NSTC",IF(COUNTIF(カレンダマスタ!$Q$5:$Q$32,G2402)=1,"OK","×"),
IF(AD2402="NS本社",IF(COUNTIF(カレンダマスタ!$T$5:$T$32,G2402)=1,"OK","×"),IF(COUNTIF(カレンダマスタ!$R$5:$R$32,G2402)=1,"OK","×")))))</f>
        <v/>
      </c>
      <c r="BE2402" s="151" t="str">
        <f>IF(AC2402="社員","",IF(G2402="","",IF(R2402&lt;&gt;"","",IF(AF2402="CS","OK",IF(VLOOKUP(E2402,カレンダマスタ!$A$5:$D$381,4,FALSE)&gt;0,"",IF(OR(G2402*24&gt;10.84,H2402*24&lt;14.5)=TRUE,"×","OK"))))))</f>
        <v/>
      </c>
      <c r="BF2402" s="151" t="str">
        <f t="shared" si="769"/>
        <v/>
      </c>
      <c r="BG2402" s="151" t="str">
        <f t="shared" si="777"/>
        <v/>
      </c>
      <c r="BI2402" s="144" t="str">
        <f t="shared" si="778"/>
        <v/>
      </c>
    </row>
    <row r="2403" spans="2:61">
      <c r="B2403" s="111"/>
      <c r="C2403" s="535"/>
      <c r="D2403" s="112"/>
      <c r="E2403" s="582"/>
      <c r="F2403" s="112"/>
      <c r="G2403" s="587"/>
      <c r="H2403" s="587"/>
      <c r="I2403" s="114"/>
      <c r="J2403" s="118"/>
      <c r="K2403" s="115"/>
      <c r="L2403" s="116"/>
      <c r="M2403" s="116"/>
      <c r="N2403" s="117"/>
      <c r="O2403" s="118"/>
      <c r="P2403" s="118"/>
      <c r="Q2403" s="118"/>
      <c r="R2403" s="119"/>
      <c r="S2403" s="120"/>
      <c r="T2403" s="433"/>
      <c r="U2403" s="431">
        <f>SUM(T2403:T2409)</f>
        <v>0</v>
      </c>
      <c r="V2403" s="431" t="str">
        <f t="shared" si="771"/>
        <v/>
      </c>
      <c r="W2403" s="298"/>
      <c r="X2403" s="113" t="str">
        <f t="shared" si="772"/>
        <v/>
      </c>
      <c r="Y2403" s="113" t="str">
        <f t="shared" si="773"/>
        <v/>
      </c>
      <c r="Z2403" s="113" t="str">
        <f t="shared" si="774"/>
        <v/>
      </c>
      <c r="AA2403" s="119" t="str">
        <f t="shared" si="755"/>
        <v/>
      </c>
      <c r="AC2403" s="190" t="str">
        <f>AC2396</f>
        <v/>
      </c>
      <c r="AD2403" s="191" t="str">
        <f>AD2396</f>
        <v/>
      </c>
      <c r="AE2403" s="191" t="str">
        <f>AE2396</f>
        <v/>
      </c>
      <c r="AF2403" s="191" t="str">
        <f>AF2396</f>
        <v/>
      </c>
      <c r="AG2403" s="206">
        <f t="shared" si="775"/>
        <v>0</v>
      </c>
      <c r="AI2403" s="155" t="str">
        <f>IF(月報!G2403&lt;&gt;"",月報!G2403,"")</f>
        <v/>
      </c>
      <c r="AJ2403" s="122" t="str">
        <f>IF(月報!W2403&lt;&gt;"",月報!W2403*24,"")</f>
        <v/>
      </c>
      <c r="AK2403" s="122" t="str">
        <f>IF(月報!P2403&lt;&gt;"",月報!P2403,"")</f>
        <v/>
      </c>
      <c r="AL2403" s="122" t="str">
        <f>IF(月報!Q2403&lt;&gt;"",IF(月報!Q2403="平日残","",月報!Q2403),"")</f>
        <v/>
      </c>
      <c r="AM2403" s="122"/>
      <c r="AN2403" s="122" t="str">
        <f t="shared" si="768"/>
        <v/>
      </c>
      <c r="AO2403" s="122" t="str">
        <f>IF($E2403="","",VLOOKUP($E2403,カレンダマスタ!$A$5:$E$381,5,FALSE))</f>
        <v/>
      </c>
      <c r="AQ2403" s="195" t="str">
        <f>IF(G2403="","",IF(VLOOKUP(E2403,カレンダマスタ!$A$5:$D$381,4,FALSE)=0,"",1))</f>
        <v/>
      </c>
      <c r="AR2403" s="123" t="str">
        <f>IF($G2403="","",IF($AD2403="NSTC",INDEX(カレンダマスタ!$I$26:$O$31,MATCH($G2403,カレンダマスタ!$H$26:$H$31,1),MATCH($H2403,カレンダマスタ!$I$25:$O$25,1)),
IF($AD2403="CS本社",INDEX(カレンダマスタ!$I$36:$O$41,MATCH($G2403,カレンダマスタ!$H$36:$H$41,1),MATCH($H2403,カレンダマスタ!$I$35:$O$35,1)),
IF($AD2403="NS本社",INDEX(カレンダマスタ!$I$94:$O$99,MATCH($G2403,カレンダマスタ!$H$95:$H$100,1),MATCH($H2403,カレンダマスタ!$I$93:$O$93,1)),
IF($AD2403="ODC",INDEX(カレンダマスタ!$I$46:$O$51,MATCH($G2403,カレンダマスタ!$H$46:$H$51,1),MATCH($H2403,カレンダマスタ!$I$45:$O$45,1)),
IF($AD2403="NS東京TC",INDEX(カレンダマスタ!$I$56:$O$61,MATCH($G2403,カレンダマスタ!$H$56:$H$61,1),MATCH($H2403,カレンダマスタ!$I$55:$O$55,1)),""))))))</f>
        <v/>
      </c>
      <c r="AS2403" s="122" t="str">
        <f t="shared" si="776"/>
        <v/>
      </c>
      <c r="AU2403" s="124" t="str">
        <f>IF(E2403="","",VLOOKUP($E2403,カレンダマスタ!$A$4:$E$381,4,FALSE))</f>
        <v/>
      </c>
      <c r="AV2403" s="124" t="str">
        <f t="shared" si="756"/>
        <v/>
      </c>
      <c r="AW2403" s="124" t="str">
        <f t="shared" si="757"/>
        <v/>
      </c>
      <c r="AX2403" s="125" t="str">
        <f t="shared" si="758"/>
        <v/>
      </c>
      <c r="AY2403" s="125" t="str">
        <f t="shared" si="759"/>
        <v/>
      </c>
      <c r="AZ2403" s="114" t="str">
        <f>IF(AX2403&amp;AW2403="勤怠未設定","×",IF(AV2403="勤怠修正","×",IF(AC2403="外注","",IF(AA2403="",IF(AY2403&lt;&gt;"","×",""),IF(VLOOKUP(AA2403,カレンダマスタ!$H$66:$I$83,2,FALSE)&lt;&gt;AY2403,"×","OK")))))</f>
        <v/>
      </c>
      <c r="BC2403" s="124" t="str">
        <f>IF(E2403="","",VLOOKUP($E2403,カレンダマスタ!$A$4:$E$381,4,FALSE))</f>
        <v/>
      </c>
      <c r="BD2403" s="122" t="str">
        <f>IF(AC2403="社員","",IF(AG2403=0,"",IF(AD2403="NSTC",IF(COUNTIF(カレンダマスタ!$Q$5:$Q$32,G2403)=1,"OK","×"),
IF(AD2403="NS本社",IF(COUNTIF(カレンダマスタ!$T$5:$T$32,G2403)=1,"OK","×"),IF(COUNTIF(カレンダマスタ!$R$5:$R$32,G2403)=1,"OK","×")))))</f>
        <v/>
      </c>
      <c r="BE2403" s="122" t="str">
        <f>IF(AC2403="社員","",IF(G2403="","",IF(R2403&lt;&gt;"","",IF(AF2403="CS","OK",IF(VLOOKUP(E2403,カレンダマスタ!$A$5:$D$381,4,FALSE)&gt;0,"",IF(OR(G2403*24&gt;10.84,H2403*24&lt;14.5)=TRUE,"×","OK"))))))</f>
        <v/>
      </c>
      <c r="BF2403" s="122" t="str">
        <f t="shared" si="769"/>
        <v/>
      </c>
      <c r="BG2403" s="122" t="str">
        <f t="shared" si="777"/>
        <v/>
      </c>
      <c r="BI2403" s="114" t="str">
        <f t="shared" si="778"/>
        <v/>
      </c>
    </row>
    <row r="2404" spans="2:61">
      <c r="B2404" s="111"/>
      <c r="C2404" s="536"/>
      <c r="D2404" s="128"/>
      <c r="E2404" s="583"/>
      <c r="F2404" s="128"/>
      <c r="G2404" s="588"/>
      <c r="H2404" s="588"/>
      <c r="I2404" s="130"/>
      <c r="J2404" s="139"/>
      <c r="K2404" s="131"/>
      <c r="L2404" s="132"/>
      <c r="M2404" s="132"/>
      <c r="N2404" s="141"/>
      <c r="O2404" s="139"/>
      <c r="P2404" s="139"/>
      <c r="Q2404" s="139"/>
      <c r="R2404" s="133"/>
      <c r="S2404" s="134"/>
      <c r="T2404" s="434"/>
      <c r="U2404" s="429"/>
      <c r="V2404" s="429" t="str">
        <f t="shared" si="771"/>
        <v/>
      </c>
      <c r="W2404" s="298"/>
      <c r="X2404" s="129" t="str">
        <f t="shared" si="772"/>
        <v/>
      </c>
      <c r="Y2404" s="129" t="str">
        <f t="shared" si="773"/>
        <v/>
      </c>
      <c r="Z2404" s="129" t="str">
        <f t="shared" si="774"/>
        <v/>
      </c>
      <c r="AA2404" s="133" t="str">
        <f t="shared" si="755"/>
        <v/>
      </c>
      <c r="AC2404" s="186" t="str">
        <f>AC2396</f>
        <v/>
      </c>
      <c r="AD2404" s="187" t="str">
        <f>AD2396</f>
        <v/>
      </c>
      <c r="AE2404" s="187" t="str">
        <f>AE2396</f>
        <v/>
      </c>
      <c r="AF2404" s="187" t="str">
        <f>AF2396</f>
        <v/>
      </c>
      <c r="AG2404" s="204">
        <f t="shared" si="775"/>
        <v>0</v>
      </c>
      <c r="AI2404" s="135" t="str">
        <f>IF(月報!G2404&lt;&gt;"",月報!G2404,"")</f>
        <v/>
      </c>
      <c r="AJ2404" s="126" t="str">
        <f>IF(月報!W2404&lt;&gt;"",月報!W2404*24,"")</f>
        <v/>
      </c>
      <c r="AK2404" s="126" t="str">
        <f>IF(月報!P2404&lt;&gt;"",月報!P2404,"")</f>
        <v/>
      </c>
      <c r="AL2404" s="126" t="str">
        <f>IF(月報!Q2404&lt;&gt;"",IF(月報!Q2404="平日残","",月報!Q2404),"")</f>
        <v/>
      </c>
      <c r="AM2404" s="126"/>
      <c r="AN2404" s="126" t="str">
        <f t="shared" si="768"/>
        <v/>
      </c>
      <c r="AO2404" s="126" t="str">
        <f>IF($E2404="","",VLOOKUP($E2404,カレンダマスタ!$A$5:$E$381,5,FALSE))</f>
        <v/>
      </c>
      <c r="AQ2404" s="196" t="str">
        <f>IF(G2404="","",IF(VLOOKUP(E2404,カレンダマスタ!$A$5:$D$381,4,FALSE)=0,"",1))</f>
        <v/>
      </c>
      <c r="AR2404" s="136" t="str">
        <f>IF($G2404="","",IF($AD2404="NSTC",INDEX(カレンダマスタ!$I$26:$O$31,MATCH($G2404,カレンダマスタ!$H$26:$H$31,1),MATCH($H2404,カレンダマスタ!$I$25:$O$25,1)),
IF($AD2404="CS本社",INDEX(カレンダマスタ!$I$36:$O$41,MATCH($G2404,カレンダマスタ!$H$36:$H$41,1),MATCH($H2404,カレンダマスタ!$I$35:$O$35,1)),
IF($AD2404="NS本社",INDEX(カレンダマスタ!$I$94:$O$99,MATCH($G2404,カレンダマスタ!$H$95:$H$100,1),MATCH($H2404,カレンダマスタ!$I$93:$O$93,1)),
IF($AD2404="ODC",INDEX(カレンダマスタ!$I$46:$O$51,MATCH($G2404,カレンダマスタ!$H$46:$H$51,1),MATCH($H2404,カレンダマスタ!$I$45:$O$45,1)),
IF($AD2404="NS東京TC",INDEX(カレンダマスタ!$I$56:$O$61,MATCH($G2404,カレンダマスタ!$H$56:$H$61,1),MATCH($H2404,カレンダマスタ!$I$55:$O$55,1)),""))))))</f>
        <v/>
      </c>
      <c r="AS2404" s="126" t="str">
        <f t="shared" si="776"/>
        <v/>
      </c>
      <c r="AU2404" s="137" t="str">
        <f>IF(E2404="","",VLOOKUP($E2404,カレンダマスタ!$A$4:$E$381,4,FALSE))</f>
        <v/>
      </c>
      <c r="AV2404" s="137" t="str">
        <f t="shared" si="756"/>
        <v/>
      </c>
      <c r="AW2404" s="137" t="str">
        <f t="shared" si="757"/>
        <v/>
      </c>
      <c r="AX2404" s="138" t="str">
        <f t="shared" si="758"/>
        <v/>
      </c>
      <c r="AY2404" s="138" t="str">
        <f t="shared" si="759"/>
        <v/>
      </c>
      <c r="AZ2404" s="130" t="str">
        <f>IF(AX2404&amp;AW2404="勤怠未設定","×",IF(AV2404="勤怠修正","×",IF(AC2404="外注","",IF(AA2404="",IF(AY2404&lt;&gt;"","×",""),IF(VLOOKUP(AA2404,カレンダマスタ!$H$66:$I$83,2,FALSE)&lt;&gt;AY2404,"×","OK")))))</f>
        <v/>
      </c>
      <c r="BC2404" s="137" t="str">
        <f>IF(E2404="","",VLOOKUP($E2404,カレンダマスタ!$A$4:$E$381,4,FALSE))</f>
        <v/>
      </c>
      <c r="BD2404" s="126" t="str">
        <f>IF(AC2404="社員","",IF(AG2404=0,"",IF(AD2404="NSTC",IF(COUNTIF(カレンダマスタ!$Q$5:$Q$32,G2404)=1,"OK","×"),
IF(AD2404="NS本社",IF(COUNTIF(カレンダマスタ!$T$5:$T$32,G2404)=1,"OK","×"),IF(COUNTIF(カレンダマスタ!$R$5:$R$32,G2404)=1,"OK","×")))))</f>
        <v/>
      </c>
      <c r="BE2404" s="126" t="str">
        <f>IF(AC2404="社員","",IF(G2404="","",IF(R2404&lt;&gt;"","",IF(AF2404="CS","OK",IF(VLOOKUP(E2404,カレンダマスタ!$A$5:$D$381,4,FALSE)&gt;0,"",IF(OR(G2404*24&gt;10.84,H2404*24&lt;14.5)=TRUE,"×","OK"))))))</f>
        <v/>
      </c>
      <c r="BF2404" s="126" t="str">
        <f t="shared" si="769"/>
        <v/>
      </c>
      <c r="BG2404" s="126" t="str">
        <f t="shared" si="777"/>
        <v/>
      </c>
      <c r="BI2404" s="130" t="str">
        <f t="shared" si="778"/>
        <v/>
      </c>
    </row>
    <row r="2405" spans="2:61">
      <c r="B2405" s="111"/>
      <c r="C2405" s="536"/>
      <c r="D2405" s="128"/>
      <c r="E2405" s="583"/>
      <c r="F2405" s="128"/>
      <c r="G2405" s="588"/>
      <c r="H2405" s="588"/>
      <c r="I2405" s="130"/>
      <c r="J2405" s="139"/>
      <c r="K2405" s="131"/>
      <c r="L2405" s="132"/>
      <c r="M2405" s="132"/>
      <c r="N2405" s="141"/>
      <c r="O2405" s="139"/>
      <c r="P2405" s="139"/>
      <c r="Q2405" s="139"/>
      <c r="R2405" s="133"/>
      <c r="S2405" s="134"/>
      <c r="T2405" s="434"/>
      <c r="U2405" s="429"/>
      <c r="V2405" s="429" t="str">
        <f t="shared" si="771"/>
        <v/>
      </c>
      <c r="W2405" s="298"/>
      <c r="X2405" s="129" t="str">
        <f t="shared" si="772"/>
        <v/>
      </c>
      <c r="Y2405" s="129" t="str">
        <f t="shared" si="773"/>
        <v/>
      </c>
      <c r="Z2405" s="129" t="str">
        <f t="shared" si="774"/>
        <v/>
      </c>
      <c r="AA2405" s="133" t="str">
        <f t="shared" si="755"/>
        <v/>
      </c>
      <c r="AC2405" s="186" t="str">
        <f>AC2396</f>
        <v/>
      </c>
      <c r="AD2405" s="187" t="str">
        <f>AD2396</f>
        <v/>
      </c>
      <c r="AE2405" s="187" t="str">
        <f>AE2396</f>
        <v/>
      </c>
      <c r="AF2405" s="187" t="str">
        <f>AF2396</f>
        <v/>
      </c>
      <c r="AG2405" s="204">
        <f t="shared" si="775"/>
        <v>0</v>
      </c>
      <c r="AI2405" s="135" t="str">
        <f>IF(月報!G2405&lt;&gt;"",月報!G2405,"")</f>
        <v/>
      </c>
      <c r="AJ2405" s="126" t="str">
        <f>IF(月報!W2405&lt;&gt;"",月報!W2405*24,"")</f>
        <v/>
      </c>
      <c r="AK2405" s="126" t="str">
        <f>IF(月報!P2405&lt;&gt;"",月報!P2405,"")</f>
        <v/>
      </c>
      <c r="AL2405" s="126" t="str">
        <f>IF(月報!Q2405&lt;&gt;"",IF(月報!Q2405="平日残","",月報!Q2405),"")</f>
        <v/>
      </c>
      <c r="AM2405" s="126"/>
      <c r="AN2405" s="126" t="str">
        <f t="shared" si="768"/>
        <v/>
      </c>
      <c r="AO2405" s="126" t="str">
        <f>IF($E2405="","",VLOOKUP($E2405,カレンダマスタ!$A$5:$E$381,5,FALSE))</f>
        <v/>
      </c>
      <c r="AQ2405" s="196" t="str">
        <f>IF(G2405="","",IF(VLOOKUP(E2405,カレンダマスタ!$A$5:$D$381,4,FALSE)=0,"",1))</f>
        <v/>
      </c>
      <c r="AR2405" s="136" t="str">
        <f>IF($G2405="","",IF($AD2405="NSTC",INDEX(カレンダマスタ!$I$26:$O$31,MATCH($G2405,カレンダマスタ!$H$26:$H$31,1),MATCH($H2405,カレンダマスタ!$I$25:$O$25,1)),
IF($AD2405="CS本社",INDEX(カレンダマスタ!$I$36:$O$41,MATCH($G2405,カレンダマスタ!$H$36:$H$41,1),MATCH($H2405,カレンダマスタ!$I$35:$O$35,1)),
IF($AD2405="NS本社",INDEX(カレンダマスタ!$I$94:$O$99,MATCH($G2405,カレンダマスタ!$H$95:$H$100,1),MATCH($H2405,カレンダマスタ!$I$93:$O$93,1)),
IF($AD2405="ODC",INDEX(カレンダマスタ!$I$46:$O$51,MATCH($G2405,カレンダマスタ!$H$46:$H$51,1),MATCH($H2405,カレンダマスタ!$I$45:$O$45,1)),
IF($AD2405="NS東京TC",INDEX(カレンダマスタ!$I$56:$O$61,MATCH($G2405,カレンダマスタ!$H$56:$H$61,1),MATCH($H2405,カレンダマスタ!$I$55:$O$55,1)),""))))))</f>
        <v/>
      </c>
      <c r="AS2405" s="126" t="str">
        <f t="shared" si="776"/>
        <v/>
      </c>
      <c r="AU2405" s="137" t="str">
        <f>IF(E2405="","",VLOOKUP($E2405,カレンダマスタ!$A$4:$E$381,4,FALSE))</f>
        <v/>
      </c>
      <c r="AV2405" s="137" t="str">
        <f t="shared" si="756"/>
        <v/>
      </c>
      <c r="AW2405" s="137" t="str">
        <f t="shared" si="757"/>
        <v/>
      </c>
      <c r="AX2405" s="138" t="str">
        <f t="shared" si="758"/>
        <v/>
      </c>
      <c r="AY2405" s="138" t="str">
        <f t="shared" si="759"/>
        <v/>
      </c>
      <c r="AZ2405" s="130" t="str">
        <f>IF(AX2405&amp;AW2405="勤怠未設定","×",IF(AV2405="勤怠修正","×",IF(AC2405="外注","",IF(AA2405="",IF(AY2405&lt;&gt;"","×",""),IF(VLOOKUP(AA2405,カレンダマスタ!$H$66:$I$83,2,FALSE)&lt;&gt;AY2405,"×","OK")))))</f>
        <v/>
      </c>
      <c r="BC2405" s="137" t="str">
        <f>IF(E2405="","",VLOOKUP($E2405,カレンダマスタ!$A$4:$E$381,4,FALSE))</f>
        <v/>
      </c>
      <c r="BD2405" s="126" t="str">
        <f>IF(AC2405="社員","",IF(AG2405=0,"",IF(AD2405="NSTC",IF(COUNTIF(カレンダマスタ!$Q$5:$Q$32,G2405)=1,"OK","×"),
IF(AD2405="NS本社",IF(COUNTIF(カレンダマスタ!$T$5:$T$32,G2405)=1,"OK","×"),IF(COUNTIF(カレンダマスタ!$R$5:$R$32,G2405)=1,"OK","×")))))</f>
        <v/>
      </c>
      <c r="BE2405" s="126" t="str">
        <f>IF(AC2405="社員","",IF(G2405="","",IF(R2405&lt;&gt;"","",IF(AF2405="CS","OK",IF(VLOOKUP(E2405,カレンダマスタ!$A$5:$D$381,4,FALSE)&gt;0,"",IF(OR(G2405*24&gt;10.84,H2405*24&lt;14.5)=TRUE,"×","OK"))))))</f>
        <v/>
      </c>
      <c r="BF2405" s="126" t="str">
        <f t="shared" si="769"/>
        <v/>
      </c>
      <c r="BG2405" s="126" t="str">
        <f t="shared" si="777"/>
        <v/>
      </c>
      <c r="BI2405" s="130" t="str">
        <f t="shared" si="778"/>
        <v/>
      </c>
    </row>
    <row r="2406" spans="2:61">
      <c r="B2406" s="111"/>
      <c r="C2406" s="536"/>
      <c r="D2406" s="128"/>
      <c r="E2406" s="583"/>
      <c r="F2406" s="128"/>
      <c r="G2406" s="588"/>
      <c r="H2406" s="588"/>
      <c r="I2406" s="130"/>
      <c r="J2406" s="139"/>
      <c r="K2406" s="131"/>
      <c r="L2406" s="132"/>
      <c r="M2406" s="132"/>
      <c r="N2406" s="141"/>
      <c r="O2406" s="139"/>
      <c r="P2406" s="139"/>
      <c r="Q2406" s="139"/>
      <c r="R2406" s="133"/>
      <c r="S2406" s="134"/>
      <c r="T2406" s="434"/>
      <c r="U2406" s="429"/>
      <c r="V2406" s="429" t="str">
        <f t="shared" si="771"/>
        <v/>
      </c>
      <c r="W2406" s="298"/>
      <c r="X2406" s="129" t="str">
        <f t="shared" si="772"/>
        <v/>
      </c>
      <c r="Y2406" s="129" t="str">
        <f t="shared" si="773"/>
        <v/>
      </c>
      <c r="Z2406" s="129" t="str">
        <f t="shared" si="774"/>
        <v/>
      </c>
      <c r="AA2406" s="133" t="str">
        <f t="shared" ref="AA2406:AA2469" si="779">IF(R2406&lt;&gt;"",IF(AND(AO2406=2,R2406="休出"),"法休残",R2406),"")</f>
        <v/>
      </c>
      <c r="AC2406" s="186" t="str">
        <f>AC2396</f>
        <v/>
      </c>
      <c r="AD2406" s="187" t="str">
        <f>AD2396</f>
        <v/>
      </c>
      <c r="AE2406" s="187" t="str">
        <f>AE2396</f>
        <v/>
      </c>
      <c r="AF2406" s="187" t="str">
        <f>AF2396</f>
        <v/>
      </c>
      <c r="AG2406" s="204">
        <f t="shared" si="775"/>
        <v>0</v>
      </c>
      <c r="AI2406" s="140" t="str">
        <f>IF(月報!G2406&lt;&gt;"",月報!G2406,"")</f>
        <v/>
      </c>
      <c r="AJ2406" s="126" t="str">
        <f>IF(月報!W2406&lt;&gt;"",月報!W2406*24,"")</f>
        <v/>
      </c>
      <c r="AK2406" s="126" t="str">
        <f>IF(月報!P2406&lt;&gt;"",月報!P2406,"")</f>
        <v/>
      </c>
      <c r="AL2406" s="126" t="str">
        <f>IF(月報!Q2406&lt;&gt;"",IF(月報!Q2406="平日残","",月報!Q2406),"")</f>
        <v/>
      </c>
      <c r="AM2406" s="126"/>
      <c r="AN2406" s="126" t="str">
        <f t="shared" si="768"/>
        <v/>
      </c>
      <c r="AO2406" s="126" t="str">
        <f>IF($E2406="","",VLOOKUP($E2406,カレンダマスタ!$A$5:$E$381,5,FALSE))</f>
        <v/>
      </c>
      <c r="AQ2406" s="196" t="str">
        <f>IF(G2406="","",IF(VLOOKUP(E2406,カレンダマスタ!$A$5:$D$381,4,FALSE)=0,"",1))</f>
        <v/>
      </c>
      <c r="AR2406" s="136" t="str">
        <f>IF($G2406="","",IF($AD2406="NSTC",INDEX(カレンダマスタ!$I$26:$O$31,MATCH($G2406,カレンダマスタ!$H$26:$H$31,1),MATCH($H2406,カレンダマスタ!$I$25:$O$25,1)),
IF($AD2406="CS本社",INDEX(カレンダマスタ!$I$36:$O$41,MATCH($G2406,カレンダマスタ!$H$36:$H$41,1),MATCH($H2406,カレンダマスタ!$I$35:$O$35,1)),
IF($AD2406="NS本社",INDEX(カレンダマスタ!$I$94:$O$99,MATCH($G2406,カレンダマスタ!$H$95:$H$100,1),MATCH($H2406,カレンダマスタ!$I$93:$O$93,1)),
IF($AD2406="ODC",INDEX(カレンダマスタ!$I$46:$O$51,MATCH($G2406,カレンダマスタ!$H$46:$H$51,1),MATCH($H2406,カレンダマスタ!$I$45:$O$45,1)),
IF($AD2406="NS東京TC",INDEX(カレンダマスタ!$I$56:$O$61,MATCH($G2406,カレンダマスタ!$H$56:$H$61,1),MATCH($H2406,カレンダマスタ!$I$55:$O$55,1)),""))))))</f>
        <v/>
      </c>
      <c r="AS2406" s="126" t="str">
        <f t="shared" si="776"/>
        <v/>
      </c>
      <c r="AU2406" s="137" t="str">
        <f>IF(E2406="","",VLOOKUP($E2406,カレンダマスタ!$A$4:$E$381,4,FALSE))</f>
        <v/>
      </c>
      <c r="AV2406" s="137" t="str">
        <f t="shared" ref="AV2406:AV2469" si="780">IF(AA2406="","",IF(OR(AA2406="欠勤",AA2406="遅刻"),"勤怠修正",""))</f>
        <v/>
      </c>
      <c r="AW2406" s="137" t="str">
        <f t="shared" ref="AW2406:AW2469" si="781">IF(Q2406="","",IF(R2406="","勤怠未設定",""))</f>
        <v/>
      </c>
      <c r="AX2406" s="138" t="str">
        <f t="shared" ref="AX2406:AX2469" si="782">IF(E2406="","",IF(AND(AU2406&gt;=1,J2406&lt;&gt;"",AA2406=""),"勤怠未設定",IF(AA2406&lt;&gt;"",AA2406,"")))</f>
        <v/>
      </c>
      <c r="AY2406" s="138" t="str">
        <f t="shared" ref="AY2406:AY2469" si="783">IF(AC2406="外注","",IF(AK2406&amp;AL2406&lt;&gt;"",AK2406&amp;AL2406,""))</f>
        <v/>
      </c>
      <c r="AZ2406" s="130" t="str">
        <f>IF(AX2406&amp;AW2406="勤怠未設定","×",IF(AV2406="勤怠修正","×",IF(AC2406="外注","",IF(AA2406="",IF(AY2406&lt;&gt;"","×",""),IF(VLOOKUP(AA2406,カレンダマスタ!$H$66:$I$83,2,FALSE)&lt;&gt;AY2406,"×","OK")))))</f>
        <v/>
      </c>
      <c r="BC2406" s="137" t="str">
        <f>IF(E2406="","",VLOOKUP($E2406,カレンダマスタ!$A$4:$E$381,4,FALSE))</f>
        <v/>
      </c>
      <c r="BD2406" s="126" t="str">
        <f>IF(AC2406="社員","",IF(AG2406=0,"",IF(AD2406="NSTC",IF(COUNTIF(カレンダマスタ!$Q$5:$Q$32,G2406)=1,"OK","×"),
IF(AD2406="NS本社",IF(COUNTIF(カレンダマスタ!$T$5:$T$32,G2406)=1,"OK","×"),IF(COUNTIF(カレンダマスタ!$R$5:$R$32,G2406)=1,"OK","×")))))</f>
        <v/>
      </c>
      <c r="BE2406" s="126" t="str">
        <f>IF(AC2406="社員","",IF(G2406="","",IF(R2406&lt;&gt;"","",IF(AF2406="CS","OK",IF(VLOOKUP(E2406,カレンダマスタ!$A$5:$D$381,4,FALSE)&gt;0,"",IF(OR(G2406*24&gt;10.84,H2406*24&lt;14.5)=TRUE,"×","OK"))))))</f>
        <v/>
      </c>
      <c r="BF2406" s="126" t="str">
        <f t="shared" si="769"/>
        <v/>
      </c>
      <c r="BG2406" s="126" t="str">
        <f t="shared" si="777"/>
        <v/>
      </c>
      <c r="BI2406" s="130" t="str">
        <f t="shared" si="778"/>
        <v/>
      </c>
    </row>
    <row r="2407" spans="2:61">
      <c r="B2407" s="111"/>
      <c r="C2407" s="536"/>
      <c r="D2407" s="128"/>
      <c r="E2407" s="583"/>
      <c r="F2407" s="128"/>
      <c r="G2407" s="588"/>
      <c r="H2407" s="588"/>
      <c r="I2407" s="130"/>
      <c r="J2407" s="139"/>
      <c r="K2407" s="131"/>
      <c r="L2407" s="132"/>
      <c r="M2407" s="132"/>
      <c r="N2407" s="141"/>
      <c r="O2407" s="139"/>
      <c r="P2407" s="139"/>
      <c r="Q2407" s="139"/>
      <c r="R2407" s="133"/>
      <c r="S2407" s="134"/>
      <c r="T2407" s="434"/>
      <c r="U2407" s="429"/>
      <c r="V2407" s="429" t="str">
        <f t="shared" si="771"/>
        <v/>
      </c>
      <c r="W2407" s="298"/>
      <c r="X2407" s="129" t="str">
        <f t="shared" si="772"/>
        <v/>
      </c>
      <c r="Y2407" s="129" t="str">
        <f t="shared" si="773"/>
        <v/>
      </c>
      <c r="Z2407" s="129" t="str">
        <f t="shared" si="774"/>
        <v/>
      </c>
      <c r="AA2407" s="133" t="str">
        <f t="shared" si="779"/>
        <v/>
      </c>
      <c r="AC2407" s="186" t="str">
        <f>AC2396</f>
        <v/>
      </c>
      <c r="AD2407" s="187" t="str">
        <f>AD2396</f>
        <v/>
      </c>
      <c r="AE2407" s="187" t="str">
        <f>AE2396</f>
        <v/>
      </c>
      <c r="AF2407" s="187" t="str">
        <f>AF2396</f>
        <v/>
      </c>
      <c r="AG2407" s="204">
        <f t="shared" si="775"/>
        <v>0</v>
      </c>
      <c r="AI2407" s="140" t="str">
        <f>IF(月報!G2407&lt;&gt;"",月報!G2407,"")</f>
        <v/>
      </c>
      <c r="AJ2407" s="126" t="str">
        <f>IF(月報!W2407&lt;&gt;"",月報!W2407*24,"")</f>
        <v/>
      </c>
      <c r="AK2407" s="126" t="str">
        <f>IF(月報!P2407&lt;&gt;"",月報!P2407,"")</f>
        <v/>
      </c>
      <c r="AL2407" s="126" t="str">
        <f>IF(月報!Q2407&lt;&gt;"",IF(月報!Q2407="平日残","",月報!Q2407),"")</f>
        <v/>
      </c>
      <c r="AM2407" s="126"/>
      <c r="AN2407" s="126" t="str">
        <f t="shared" si="768"/>
        <v/>
      </c>
      <c r="AO2407" s="126" t="str">
        <f>IF($E2407="","",VLOOKUP($E2407,カレンダマスタ!$A$5:$E$381,5,FALSE))</f>
        <v/>
      </c>
      <c r="AQ2407" s="196" t="str">
        <f>IF(G2407="","",IF(VLOOKUP(E2407,カレンダマスタ!$A$5:$D$381,4,FALSE)=0,"",1))</f>
        <v/>
      </c>
      <c r="AR2407" s="136" t="str">
        <f>IF($G2407="","",IF($AD2407="NSTC",INDEX(カレンダマスタ!$I$26:$O$31,MATCH($G2407,カレンダマスタ!$H$26:$H$31,1),MATCH($H2407,カレンダマスタ!$I$25:$O$25,1)),
IF($AD2407="CS本社",INDEX(カレンダマスタ!$I$36:$O$41,MATCH($G2407,カレンダマスタ!$H$36:$H$41,1),MATCH($H2407,カレンダマスタ!$I$35:$O$35,1)),
IF($AD2407="NS本社",INDEX(カレンダマスタ!$I$94:$O$99,MATCH($G2407,カレンダマスタ!$H$95:$H$100,1),MATCH($H2407,カレンダマスタ!$I$93:$O$93,1)),
IF($AD2407="ODC",INDEX(カレンダマスタ!$I$46:$O$51,MATCH($G2407,カレンダマスタ!$H$46:$H$51,1),MATCH($H2407,カレンダマスタ!$I$45:$O$45,1)),
IF($AD2407="NS東京TC",INDEX(カレンダマスタ!$I$56:$O$61,MATCH($G2407,カレンダマスタ!$H$56:$H$61,1),MATCH($H2407,カレンダマスタ!$I$55:$O$55,1)),""))))))</f>
        <v/>
      </c>
      <c r="AS2407" s="126" t="str">
        <f t="shared" si="776"/>
        <v/>
      </c>
      <c r="AU2407" s="137" t="str">
        <f>IF(E2407="","",VLOOKUP($E2407,カレンダマスタ!$A$4:$E$381,4,FALSE))</f>
        <v/>
      </c>
      <c r="AV2407" s="137" t="str">
        <f t="shared" si="780"/>
        <v/>
      </c>
      <c r="AW2407" s="137" t="str">
        <f t="shared" si="781"/>
        <v/>
      </c>
      <c r="AX2407" s="138" t="str">
        <f t="shared" si="782"/>
        <v/>
      </c>
      <c r="AY2407" s="138" t="str">
        <f t="shared" si="783"/>
        <v/>
      </c>
      <c r="AZ2407" s="130" t="str">
        <f>IF(AX2407&amp;AW2407="勤怠未設定","×",IF(AV2407="勤怠修正","×",IF(AC2407="外注","",IF(AA2407="",IF(AY2407&lt;&gt;"","×",""),IF(VLOOKUP(AA2407,カレンダマスタ!$H$66:$I$83,2,FALSE)&lt;&gt;AY2407,"×","OK")))))</f>
        <v/>
      </c>
      <c r="BC2407" s="137" t="str">
        <f>IF(E2407="","",VLOOKUP($E2407,カレンダマスタ!$A$4:$E$381,4,FALSE))</f>
        <v/>
      </c>
      <c r="BD2407" s="126" t="str">
        <f>IF(AC2407="社員","",IF(AG2407=0,"",IF(AD2407="NSTC",IF(COUNTIF(カレンダマスタ!$Q$5:$Q$32,G2407)=1,"OK","×"),
IF(AD2407="NS本社",IF(COUNTIF(カレンダマスタ!$T$5:$T$32,G2407)=1,"OK","×"),IF(COUNTIF(カレンダマスタ!$R$5:$R$32,G2407)=1,"OK","×")))))</f>
        <v/>
      </c>
      <c r="BE2407" s="126" t="str">
        <f>IF(AC2407="社員","",IF(G2407="","",IF(R2407&lt;&gt;"","",IF(AF2407="CS","OK",IF(VLOOKUP(E2407,カレンダマスタ!$A$5:$D$381,4,FALSE)&gt;0,"",IF(OR(G2407*24&gt;10.84,H2407*24&lt;14.5)=TRUE,"×","OK"))))))</f>
        <v/>
      </c>
      <c r="BF2407" s="126" t="str">
        <f t="shared" si="769"/>
        <v/>
      </c>
      <c r="BG2407" s="126" t="str">
        <f t="shared" si="777"/>
        <v/>
      </c>
      <c r="BI2407" s="130" t="str">
        <f t="shared" si="778"/>
        <v/>
      </c>
    </row>
    <row r="2408" spans="2:61">
      <c r="B2408" s="111"/>
      <c r="C2408" s="536"/>
      <c r="D2408" s="128"/>
      <c r="E2408" s="583"/>
      <c r="F2408" s="128"/>
      <c r="G2408" s="588"/>
      <c r="H2408" s="588"/>
      <c r="I2408" s="130"/>
      <c r="J2408" s="139"/>
      <c r="K2408" s="131"/>
      <c r="L2408" s="132"/>
      <c r="M2408" s="132"/>
      <c r="N2408" s="141"/>
      <c r="O2408" s="139"/>
      <c r="P2408" s="139"/>
      <c r="Q2408" s="139"/>
      <c r="R2408" s="133"/>
      <c r="S2408" s="134"/>
      <c r="T2408" s="434"/>
      <c r="U2408" s="429"/>
      <c r="V2408" s="429" t="str">
        <f t="shared" si="771"/>
        <v/>
      </c>
      <c r="W2408" s="298"/>
      <c r="X2408" s="129" t="str">
        <f t="shared" si="772"/>
        <v/>
      </c>
      <c r="Y2408" s="129" t="str">
        <f t="shared" si="773"/>
        <v/>
      </c>
      <c r="Z2408" s="129" t="str">
        <f t="shared" si="774"/>
        <v/>
      </c>
      <c r="AA2408" s="133" t="str">
        <f t="shared" si="779"/>
        <v/>
      </c>
      <c r="AC2408" s="186" t="str">
        <f>AC2396</f>
        <v/>
      </c>
      <c r="AD2408" s="187" t="str">
        <f>AD2396</f>
        <v/>
      </c>
      <c r="AE2408" s="187" t="str">
        <f>AE2396</f>
        <v/>
      </c>
      <c r="AF2408" s="187" t="str">
        <f>AF2396</f>
        <v/>
      </c>
      <c r="AG2408" s="204">
        <f t="shared" si="775"/>
        <v>0</v>
      </c>
      <c r="AI2408" s="140" t="str">
        <f>IF(月報!G2408&lt;&gt;"",月報!G2408,"")</f>
        <v/>
      </c>
      <c r="AJ2408" s="126" t="str">
        <f>IF(月報!W2408&lt;&gt;"",月報!W2408*24,"")</f>
        <v/>
      </c>
      <c r="AK2408" s="126" t="str">
        <f>IF(月報!P2408&lt;&gt;"",月報!P2408,"")</f>
        <v/>
      </c>
      <c r="AL2408" s="126" t="str">
        <f>IF(月報!Q2408&lt;&gt;"",IF(月報!Q2408="平日残","",月報!Q2408),"")</f>
        <v/>
      </c>
      <c r="AM2408" s="126"/>
      <c r="AN2408" s="126" t="str">
        <f t="shared" si="768"/>
        <v/>
      </c>
      <c r="AO2408" s="126" t="str">
        <f>IF($E2408="","",VLOOKUP($E2408,カレンダマスタ!$A$5:$E$381,5,FALSE))</f>
        <v/>
      </c>
      <c r="AQ2408" s="196" t="str">
        <f>IF(G2408="","",IF(VLOOKUP(E2408,カレンダマスタ!$A$5:$D$381,4,FALSE)=0,"",1))</f>
        <v/>
      </c>
      <c r="AR2408" s="136" t="str">
        <f>IF($G2408="","",IF($AD2408="NSTC",INDEX(カレンダマスタ!$I$26:$O$31,MATCH($G2408,カレンダマスタ!$H$26:$H$31,1),MATCH($H2408,カレンダマスタ!$I$25:$O$25,1)),
IF($AD2408="CS本社",INDEX(カレンダマスタ!$I$36:$O$41,MATCH($G2408,カレンダマスタ!$H$36:$H$41,1),MATCH($H2408,カレンダマスタ!$I$35:$O$35,1)),
IF($AD2408="NS本社",INDEX(カレンダマスタ!$I$94:$O$99,MATCH($G2408,カレンダマスタ!$H$95:$H$100,1),MATCH($H2408,カレンダマスタ!$I$93:$O$93,1)),
IF($AD2408="ODC",INDEX(カレンダマスタ!$I$46:$O$51,MATCH($G2408,カレンダマスタ!$H$46:$H$51,1),MATCH($H2408,カレンダマスタ!$I$45:$O$45,1)),
IF($AD2408="NS東京TC",INDEX(カレンダマスタ!$I$56:$O$61,MATCH($G2408,カレンダマスタ!$H$56:$H$61,1),MATCH($H2408,カレンダマスタ!$I$55:$O$55,1)),""))))))</f>
        <v/>
      </c>
      <c r="AS2408" s="126" t="str">
        <f t="shared" si="776"/>
        <v/>
      </c>
      <c r="AU2408" s="137" t="str">
        <f>IF(E2408="","",VLOOKUP($E2408,カレンダマスタ!$A$4:$E$381,4,FALSE))</f>
        <v/>
      </c>
      <c r="AV2408" s="137" t="str">
        <f t="shared" si="780"/>
        <v/>
      </c>
      <c r="AW2408" s="137" t="str">
        <f t="shared" si="781"/>
        <v/>
      </c>
      <c r="AX2408" s="138" t="str">
        <f t="shared" si="782"/>
        <v/>
      </c>
      <c r="AY2408" s="138" t="str">
        <f t="shared" si="783"/>
        <v/>
      </c>
      <c r="AZ2408" s="130" t="str">
        <f>IF(AX2408&amp;AW2408="勤怠未設定","×",IF(AV2408="勤怠修正","×",IF(AC2408="外注","",IF(AA2408="",IF(AY2408&lt;&gt;"","×",""),IF(VLOOKUP(AA2408,カレンダマスタ!$H$66:$I$83,2,FALSE)&lt;&gt;AY2408,"×","OK")))))</f>
        <v/>
      </c>
      <c r="BC2408" s="137" t="str">
        <f>IF(E2408="","",VLOOKUP($E2408,カレンダマスタ!$A$4:$E$381,4,FALSE))</f>
        <v/>
      </c>
      <c r="BD2408" s="126" t="str">
        <f>IF(AC2408="社員","",IF(AG2408=0,"",IF(AD2408="NSTC",IF(COUNTIF(カレンダマスタ!$Q$5:$Q$32,G2408)=1,"OK","×"),
IF(AD2408="NS本社",IF(COUNTIF(カレンダマスタ!$T$5:$T$32,G2408)=1,"OK","×"),IF(COUNTIF(カレンダマスタ!$R$5:$R$32,G2408)=1,"OK","×")))))</f>
        <v/>
      </c>
      <c r="BE2408" s="126" t="str">
        <f>IF(AC2408="社員","",IF(G2408="","",IF(R2408&lt;&gt;"","",IF(AF2408="CS","OK",IF(VLOOKUP(E2408,カレンダマスタ!$A$5:$D$381,4,FALSE)&gt;0,"",IF(OR(G2408*24&gt;10.84,H2408*24&lt;14.5)=TRUE,"×","OK"))))))</f>
        <v/>
      </c>
      <c r="BF2408" s="126" t="str">
        <f t="shared" si="769"/>
        <v/>
      </c>
      <c r="BG2408" s="126" t="str">
        <f t="shared" si="777"/>
        <v/>
      </c>
      <c r="BI2408" s="130" t="str">
        <f t="shared" si="778"/>
        <v/>
      </c>
    </row>
    <row r="2409" spans="2:61">
      <c r="B2409" s="111"/>
      <c r="C2409" s="537"/>
      <c r="D2409" s="142"/>
      <c r="E2409" s="584"/>
      <c r="F2409" s="142"/>
      <c r="G2409" s="589"/>
      <c r="H2409" s="589"/>
      <c r="I2409" s="144"/>
      <c r="J2409" s="148"/>
      <c r="K2409" s="145"/>
      <c r="L2409" s="146"/>
      <c r="M2409" s="146"/>
      <c r="N2409" s="147"/>
      <c r="O2409" s="148"/>
      <c r="P2409" s="148"/>
      <c r="Q2409" s="148"/>
      <c r="R2409" s="149"/>
      <c r="S2409" s="156"/>
      <c r="T2409" s="435"/>
      <c r="U2409" s="430"/>
      <c r="V2409" s="430" t="str">
        <f t="shared" si="771"/>
        <v/>
      </c>
      <c r="W2409" s="298"/>
      <c r="X2409" s="143" t="str">
        <f t="shared" si="772"/>
        <v/>
      </c>
      <c r="Y2409" s="143" t="str">
        <f t="shared" si="773"/>
        <v/>
      </c>
      <c r="Z2409" s="143" t="str">
        <f t="shared" si="774"/>
        <v/>
      </c>
      <c r="AA2409" s="149" t="str">
        <f t="shared" si="779"/>
        <v/>
      </c>
      <c r="AC2409" s="188" t="str">
        <f>AC2396</f>
        <v/>
      </c>
      <c r="AD2409" s="189" t="str">
        <f>AD2396</f>
        <v/>
      </c>
      <c r="AE2409" s="189" t="str">
        <f>AE2396</f>
        <v/>
      </c>
      <c r="AF2409" s="189" t="str">
        <f>AF2396</f>
        <v/>
      </c>
      <c r="AG2409" s="205">
        <f t="shared" si="775"/>
        <v>0</v>
      </c>
      <c r="AI2409" s="157" t="str">
        <f>IF(月報!G2409&lt;&gt;"",月報!G2409,"")</f>
        <v/>
      </c>
      <c r="AJ2409" s="151" t="str">
        <f>IF(月報!W2409&lt;&gt;"",月報!W2409*24,"")</f>
        <v/>
      </c>
      <c r="AK2409" s="151" t="str">
        <f>IF(月報!P2409&lt;&gt;"",月報!P2409,"")</f>
        <v/>
      </c>
      <c r="AL2409" s="151" t="str">
        <f>IF(月報!Q2409&lt;&gt;"",IF(月報!Q2409="平日残","",月報!Q2409),"")</f>
        <v/>
      </c>
      <c r="AM2409" s="151"/>
      <c r="AN2409" s="151" t="str">
        <f t="shared" si="768"/>
        <v/>
      </c>
      <c r="AO2409" s="151" t="str">
        <f>IF($E2409="","",VLOOKUP($E2409,カレンダマスタ!$A$5:$E$381,5,FALSE))</f>
        <v/>
      </c>
      <c r="AQ2409" s="197" t="str">
        <f>IF(G2409="","",IF(VLOOKUP(E2409,カレンダマスタ!$A$5:$D$381,4,FALSE)=0,"",1))</f>
        <v/>
      </c>
      <c r="AR2409" s="152" t="str">
        <f>IF($G2409="","",IF($AD2409="NSTC",INDEX(カレンダマスタ!$I$26:$O$31,MATCH($G2409,カレンダマスタ!$H$26:$H$31,1),MATCH($H2409,カレンダマスタ!$I$25:$O$25,1)),
IF($AD2409="CS本社",INDEX(カレンダマスタ!$I$36:$O$41,MATCH($G2409,カレンダマスタ!$H$36:$H$41,1),MATCH($H2409,カレンダマスタ!$I$35:$O$35,1)),
IF($AD2409="NS本社",INDEX(カレンダマスタ!$I$94:$O$99,MATCH($G2409,カレンダマスタ!$H$95:$H$100,1),MATCH($H2409,カレンダマスタ!$I$93:$O$93,1)),
IF($AD2409="ODC",INDEX(カレンダマスタ!$I$46:$O$51,MATCH($G2409,カレンダマスタ!$H$46:$H$51,1),MATCH($H2409,カレンダマスタ!$I$45:$O$45,1)),
IF($AD2409="NS東京TC",INDEX(カレンダマスタ!$I$56:$O$61,MATCH($G2409,カレンダマスタ!$H$56:$H$61,1),MATCH($H2409,カレンダマスタ!$I$55:$O$55,1)),""))))))</f>
        <v/>
      </c>
      <c r="AS2409" s="151" t="str">
        <f t="shared" si="776"/>
        <v/>
      </c>
      <c r="AU2409" s="153" t="str">
        <f>IF(E2409="","",VLOOKUP($E2409,カレンダマスタ!$A$4:$E$381,4,FALSE))</f>
        <v/>
      </c>
      <c r="AV2409" s="153" t="str">
        <f t="shared" si="780"/>
        <v/>
      </c>
      <c r="AW2409" s="153" t="str">
        <f t="shared" si="781"/>
        <v/>
      </c>
      <c r="AX2409" s="154" t="str">
        <f t="shared" si="782"/>
        <v/>
      </c>
      <c r="AY2409" s="154" t="str">
        <f t="shared" si="783"/>
        <v/>
      </c>
      <c r="AZ2409" s="144" t="str">
        <f>IF(AX2409&amp;AW2409="勤怠未設定","×",IF(AV2409="勤怠修正","×",IF(AC2409="外注","",IF(AA2409="",IF(AY2409&lt;&gt;"","×",""),IF(VLOOKUP(AA2409,カレンダマスタ!$H$66:$I$83,2,FALSE)&lt;&gt;AY2409,"×","OK")))))</f>
        <v/>
      </c>
      <c r="BC2409" s="153" t="str">
        <f>IF(E2409="","",VLOOKUP($E2409,カレンダマスタ!$A$4:$E$381,4,FALSE))</f>
        <v/>
      </c>
      <c r="BD2409" s="151" t="str">
        <f>IF(AC2409="社員","",IF(AG2409=0,"",IF(AD2409="NSTC",IF(COUNTIF(カレンダマスタ!$Q$5:$Q$32,G2409)=1,"OK","×"),
IF(AD2409="NS本社",IF(COUNTIF(カレンダマスタ!$T$5:$T$32,G2409)=1,"OK","×"),IF(COUNTIF(カレンダマスタ!$R$5:$R$32,G2409)=1,"OK","×")))))</f>
        <v/>
      </c>
      <c r="BE2409" s="151" t="str">
        <f>IF(AC2409="社員","",IF(G2409="","",IF(R2409&lt;&gt;"","",IF(AF2409="CS","OK",IF(VLOOKUP(E2409,カレンダマスタ!$A$5:$D$381,4,FALSE)&gt;0,"",IF(OR(G2409*24&gt;10.84,H2409*24&lt;14.5)=TRUE,"×","OK"))))))</f>
        <v/>
      </c>
      <c r="BF2409" s="151" t="str">
        <f t="shared" si="769"/>
        <v/>
      </c>
      <c r="BG2409" s="151" t="str">
        <f t="shared" si="777"/>
        <v/>
      </c>
      <c r="BI2409" s="144" t="str">
        <f t="shared" si="778"/>
        <v/>
      </c>
    </row>
    <row r="2410" spans="2:61">
      <c r="B2410" s="111"/>
      <c r="C2410" s="535"/>
      <c r="D2410" s="112"/>
      <c r="E2410" s="582"/>
      <c r="F2410" s="112"/>
      <c r="G2410" s="587"/>
      <c r="H2410" s="587"/>
      <c r="I2410" s="114"/>
      <c r="J2410" s="118"/>
      <c r="K2410" s="115"/>
      <c r="L2410" s="116"/>
      <c r="M2410" s="116"/>
      <c r="N2410" s="117"/>
      <c r="O2410" s="118"/>
      <c r="P2410" s="118"/>
      <c r="Q2410" s="118"/>
      <c r="R2410" s="119"/>
      <c r="S2410" s="120"/>
      <c r="T2410" s="433"/>
      <c r="U2410" s="431">
        <f>SUM(T2410:T2416)</f>
        <v>0</v>
      </c>
      <c r="V2410" s="431" t="str">
        <f t="shared" si="771"/>
        <v/>
      </c>
      <c r="W2410" s="298"/>
      <c r="X2410" s="113" t="str">
        <f t="shared" si="772"/>
        <v/>
      </c>
      <c r="Y2410" s="113" t="str">
        <f t="shared" si="773"/>
        <v/>
      </c>
      <c r="Z2410" s="113" t="str">
        <f t="shared" si="774"/>
        <v/>
      </c>
      <c r="AA2410" s="119" t="str">
        <f t="shared" si="779"/>
        <v/>
      </c>
      <c r="AC2410" s="190" t="str">
        <f>AC2396</f>
        <v/>
      </c>
      <c r="AD2410" s="191" t="str">
        <f>AD2396</f>
        <v/>
      </c>
      <c r="AE2410" s="191" t="str">
        <f>AE2396</f>
        <v/>
      </c>
      <c r="AF2410" s="191" t="str">
        <f>AF2396</f>
        <v/>
      </c>
      <c r="AG2410" s="206">
        <f t="shared" si="775"/>
        <v>0</v>
      </c>
      <c r="AI2410" s="158" t="str">
        <f>IF(月報!G2410&lt;&gt;"",月報!G2410,"")</f>
        <v/>
      </c>
      <c r="AJ2410" s="122" t="str">
        <f>IF(月報!W2410&lt;&gt;"",月報!W2410*24,"")</f>
        <v/>
      </c>
      <c r="AK2410" s="122" t="str">
        <f>IF(月報!P2410&lt;&gt;"",月報!P2410,"")</f>
        <v/>
      </c>
      <c r="AL2410" s="122" t="str">
        <f>IF(月報!Q2410&lt;&gt;"",IF(月報!Q2410="平日残","",月報!Q2410),"")</f>
        <v/>
      </c>
      <c r="AM2410" s="122"/>
      <c r="AN2410" s="122" t="str">
        <f t="shared" si="768"/>
        <v/>
      </c>
      <c r="AO2410" s="122" t="str">
        <f>IF($E2410="","",VLOOKUP($E2410,カレンダマスタ!$A$5:$E$381,5,FALSE))</f>
        <v/>
      </c>
      <c r="AQ2410" s="195" t="str">
        <f>IF(G2410="","",IF(VLOOKUP(E2410,カレンダマスタ!$A$5:$D$381,4,FALSE)=0,"",1))</f>
        <v/>
      </c>
      <c r="AR2410" s="123" t="str">
        <f>IF($G2410="","",IF($AD2410="NSTC",INDEX(カレンダマスタ!$I$26:$O$31,MATCH($G2410,カレンダマスタ!$H$26:$H$31,1),MATCH($H2410,カレンダマスタ!$I$25:$O$25,1)),
IF($AD2410="CS本社",INDEX(カレンダマスタ!$I$36:$O$41,MATCH($G2410,カレンダマスタ!$H$36:$H$41,1),MATCH($H2410,カレンダマスタ!$I$35:$O$35,1)),
IF($AD2410="NS本社",INDEX(カレンダマスタ!$I$94:$O$99,MATCH($G2410,カレンダマスタ!$H$95:$H$100,1),MATCH($H2410,カレンダマスタ!$I$93:$O$93,1)),
IF($AD2410="ODC",INDEX(カレンダマスタ!$I$46:$O$51,MATCH($G2410,カレンダマスタ!$H$46:$H$51,1),MATCH($H2410,カレンダマスタ!$I$45:$O$45,1)),
IF($AD2410="NS東京TC",INDEX(カレンダマスタ!$I$56:$O$61,MATCH($G2410,カレンダマスタ!$H$56:$H$61,1),MATCH($H2410,カレンダマスタ!$I$55:$O$55,1)),""))))))</f>
        <v/>
      </c>
      <c r="AS2410" s="122" t="str">
        <f t="shared" si="776"/>
        <v/>
      </c>
      <c r="AU2410" s="124" t="str">
        <f>IF(E2410="","",VLOOKUP($E2410,カレンダマスタ!$A$4:$E$381,4,FALSE))</f>
        <v/>
      </c>
      <c r="AV2410" s="124" t="str">
        <f t="shared" si="780"/>
        <v/>
      </c>
      <c r="AW2410" s="124" t="str">
        <f t="shared" si="781"/>
        <v/>
      </c>
      <c r="AX2410" s="125" t="str">
        <f t="shared" si="782"/>
        <v/>
      </c>
      <c r="AY2410" s="125" t="str">
        <f t="shared" si="783"/>
        <v/>
      </c>
      <c r="AZ2410" s="114" t="str">
        <f>IF(AX2410&amp;AW2410="勤怠未設定","×",IF(AV2410="勤怠修正","×",IF(AC2410="外注","",IF(AA2410="",IF(AY2410&lt;&gt;"","×",""),IF(VLOOKUP(AA2410,カレンダマスタ!$H$66:$I$83,2,FALSE)&lt;&gt;AY2410,"×","OK")))))</f>
        <v/>
      </c>
      <c r="BC2410" s="124" t="str">
        <f>IF(E2410="","",VLOOKUP($E2410,カレンダマスタ!$A$4:$E$381,4,FALSE))</f>
        <v/>
      </c>
      <c r="BD2410" s="122" t="str">
        <f>IF(AC2410="社員","",IF(AG2410=0,"",IF(AD2410="NSTC",IF(COUNTIF(カレンダマスタ!$Q$5:$Q$32,G2410)=1,"OK","×"),
IF(AD2410="NS本社",IF(COUNTIF(カレンダマスタ!$T$5:$T$32,G2410)=1,"OK","×"),IF(COUNTIF(カレンダマスタ!$R$5:$R$32,G2410)=1,"OK","×")))))</f>
        <v/>
      </c>
      <c r="BE2410" s="122" t="str">
        <f>IF(AC2410="社員","",IF(G2410="","",IF(R2410&lt;&gt;"","",IF(AF2410="CS","OK",IF(VLOOKUP(E2410,カレンダマスタ!$A$5:$D$381,4,FALSE)&gt;0,"",IF(OR(G2410*24&gt;10.84,H2410*24&lt;14.5)=TRUE,"×","OK"))))))</f>
        <v/>
      </c>
      <c r="BF2410" s="122" t="str">
        <f t="shared" si="769"/>
        <v/>
      </c>
      <c r="BG2410" s="122" t="str">
        <f t="shared" si="777"/>
        <v/>
      </c>
      <c r="BI2410" s="114" t="str">
        <f t="shared" si="778"/>
        <v/>
      </c>
    </row>
    <row r="2411" spans="2:61">
      <c r="B2411" s="111"/>
      <c r="C2411" s="536"/>
      <c r="D2411" s="128"/>
      <c r="E2411" s="583"/>
      <c r="F2411" s="128"/>
      <c r="G2411" s="588"/>
      <c r="H2411" s="588"/>
      <c r="I2411" s="130"/>
      <c r="J2411" s="139"/>
      <c r="K2411" s="131"/>
      <c r="L2411" s="132"/>
      <c r="M2411" s="132"/>
      <c r="N2411" s="141"/>
      <c r="O2411" s="139"/>
      <c r="P2411" s="139"/>
      <c r="Q2411" s="139"/>
      <c r="R2411" s="133"/>
      <c r="S2411" s="134"/>
      <c r="T2411" s="434"/>
      <c r="U2411" s="429"/>
      <c r="V2411" s="429" t="str">
        <f t="shared" si="771"/>
        <v/>
      </c>
      <c r="W2411" s="298"/>
      <c r="X2411" s="129" t="str">
        <f t="shared" si="772"/>
        <v/>
      </c>
      <c r="Y2411" s="129" t="str">
        <f t="shared" si="773"/>
        <v/>
      </c>
      <c r="Z2411" s="129" t="str">
        <f t="shared" si="774"/>
        <v/>
      </c>
      <c r="AA2411" s="133" t="str">
        <f t="shared" si="779"/>
        <v/>
      </c>
      <c r="AC2411" s="186" t="str">
        <f>AC2396</f>
        <v/>
      </c>
      <c r="AD2411" s="187" t="str">
        <f>AD2396</f>
        <v/>
      </c>
      <c r="AE2411" s="187" t="str">
        <f>AE2396</f>
        <v/>
      </c>
      <c r="AF2411" s="187" t="str">
        <f>AF2396</f>
        <v/>
      </c>
      <c r="AG2411" s="204">
        <f t="shared" si="775"/>
        <v>0</v>
      </c>
      <c r="AI2411" s="135" t="str">
        <f>IF(月報!G2411&lt;&gt;"",月報!G2411,"")</f>
        <v/>
      </c>
      <c r="AJ2411" s="126" t="str">
        <f>IF(月報!W2411&lt;&gt;"",月報!W2411*24,"")</f>
        <v/>
      </c>
      <c r="AK2411" s="126" t="str">
        <f>IF(月報!P2411&lt;&gt;"",月報!P2411,"")</f>
        <v/>
      </c>
      <c r="AL2411" s="126" t="str">
        <f>IF(月報!Q2411&lt;&gt;"",IF(月報!Q2411="平日残","",月報!Q2411),"")</f>
        <v/>
      </c>
      <c r="AM2411" s="126"/>
      <c r="AN2411" s="126" t="str">
        <f t="shared" si="768"/>
        <v/>
      </c>
      <c r="AO2411" s="126" t="str">
        <f>IF($E2411="","",VLOOKUP($E2411,カレンダマスタ!$A$5:$E$381,5,FALSE))</f>
        <v/>
      </c>
      <c r="AQ2411" s="196" t="str">
        <f>IF(G2411="","",IF(VLOOKUP(E2411,カレンダマスタ!$A$5:$D$381,4,FALSE)=0,"",1))</f>
        <v/>
      </c>
      <c r="AR2411" s="136" t="str">
        <f>IF($G2411="","",IF($AD2411="NSTC",INDEX(カレンダマスタ!$I$26:$O$31,MATCH($G2411,カレンダマスタ!$H$26:$H$31,1),MATCH($H2411,カレンダマスタ!$I$25:$O$25,1)),
IF($AD2411="CS本社",INDEX(カレンダマスタ!$I$36:$O$41,MATCH($G2411,カレンダマスタ!$H$36:$H$41,1),MATCH($H2411,カレンダマスタ!$I$35:$O$35,1)),
IF($AD2411="NS本社",INDEX(カレンダマスタ!$I$94:$O$99,MATCH($G2411,カレンダマスタ!$H$95:$H$100,1),MATCH($H2411,カレンダマスタ!$I$93:$O$93,1)),
IF($AD2411="ODC",INDEX(カレンダマスタ!$I$46:$O$51,MATCH($G2411,カレンダマスタ!$H$46:$H$51,1),MATCH($H2411,カレンダマスタ!$I$45:$O$45,1)),
IF($AD2411="NS東京TC",INDEX(カレンダマスタ!$I$56:$O$61,MATCH($G2411,カレンダマスタ!$H$56:$H$61,1),MATCH($H2411,カレンダマスタ!$I$55:$O$55,1)),""))))))</f>
        <v/>
      </c>
      <c r="AS2411" s="126" t="str">
        <f t="shared" si="776"/>
        <v/>
      </c>
      <c r="AU2411" s="137" t="str">
        <f>IF(E2411="","",VLOOKUP($E2411,カレンダマスタ!$A$4:$E$381,4,FALSE))</f>
        <v/>
      </c>
      <c r="AV2411" s="137" t="str">
        <f t="shared" si="780"/>
        <v/>
      </c>
      <c r="AW2411" s="137" t="str">
        <f t="shared" si="781"/>
        <v/>
      </c>
      <c r="AX2411" s="138" t="str">
        <f t="shared" si="782"/>
        <v/>
      </c>
      <c r="AY2411" s="138" t="str">
        <f t="shared" si="783"/>
        <v/>
      </c>
      <c r="AZ2411" s="130" t="str">
        <f>IF(AX2411&amp;AW2411="勤怠未設定","×",IF(AV2411="勤怠修正","×",IF(AC2411="外注","",IF(AA2411="",IF(AY2411&lt;&gt;"","×",""),IF(VLOOKUP(AA2411,カレンダマスタ!$H$66:$I$83,2,FALSE)&lt;&gt;AY2411,"×","OK")))))</f>
        <v/>
      </c>
      <c r="BC2411" s="137" t="str">
        <f>IF(E2411="","",VLOOKUP($E2411,カレンダマスタ!$A$4:$E$381,4,FALSE))</f>
        <v/>
      </c>
      <c r="BD2411" s="126" t="str">
        <f>IF(AC2411="社員","",IF(AG2411=0,"",IF(AD2411="NSTC",IF(COUNTIF(カレンダマスタ!$Q$5:$Q$32,G2411)=1,"OK","×"),
IF(AD2411="NS本社",IF(COUNTIF(カレンダマスタ!$T$5:$T$32,G2411)=1,"OK","×"),IF(COUNTIF(カレンダマスタ!$R$5:$R$32,G2411)=1,"OK","×")))))</f>
        <v/>
      </c>
      <c r="BE2411" s="126" t="str">
        <f>IF(AC2411="社員","",IF(G2411="","",IF(R2411&lt;&gt;"","",IF(AF2411="CS","OK",IF(VLOOKUP(E2411,カレンダマスタ!$A$5:$D$381,4,FALSE)&gt;0,"",IF(OR(G2411*24&gt;10.84,H2411*24&lt;14.5)=TRUE,"×","OK"))))))</f>
        <v/>
      </c>
      <c r="BF2411" s="126" t="str">
        <f t="shared" si="769"/>
        <v/>
      </c>
      <c r="BG2411" s="126" t="str">
        <f t="shared" si="777"/>
        <v/>
      </c>
      <c r="BI2411" s="130" t="str">
        <f t="shared" si="778"/>
        <v/>
      </c>
    </row>
    <row r="2412" spans="2:61">
      <c r="B2412" s="111"/>
      <c r="C2412" s="536"/>
      <c r="D2412" s="128"/>
      <c r="E2412" s="583"/>
      <c r="F2412" s="128"/>
      <c r="G2412" s="588"/>
      <c r="H2412" s="588"/>
      <c r="I2412" s="130"/>
      <c r="J2412" s="139"/>
      <c r="K2412" s="131"/>
      <c r="L2412" s="132"/>
      <c r="M2412" s="132"/>
      <c r="N2412" s="141"/>
      <c r="O2412" s="139"/>
      <c r="P2412" s="139"/>
      <c r="Q2412" s="139"/>
      <c r="R2412" s="133"/>
      <c r="S2412" s="134"/>
      <c r="T2412" s="434"/>
      <c r="U2412" s="429"/>
      <c r="V2412" s="429" t="str">
        <f t="shared" si="771"/>
        <v/>
      </c>
      <c r="W2412" s="298"/>
      <c r="X2412" s="129" t="str">
        <f t="shared" si="772"/>
        <v/>
      </c>
      <c r="Y2412" s="129" t="str">
        <f t="shared" si="773"/>
        <v/>
      </c>
      <c r="Z2412" s="129" t="str">
        <f t="shared" si="774"/>
        <v/>
      </c>
      <c r="AA2412" s="133" t="str">
        <f t="shared" si="779"/>
        <v/>
      </c>
      <c r="AC2412" s="186" t="str">
        <f>AC2396</f>
        <v/>
      </c>
      <c r="AD2412" s="187" t="str">
        <f>AD2396</f>
        <v/>
      </c>
      <c r="AE2412" s="187" t="str">
        <f>AE2396</f>
        <v/>
      </c>
      <c r="AF2412" s="187" t="str">
        <f>AF2396</f>
        <v/>
      </c>
      <c r="AG2412" s="204">
        <f t="shared" si="775"/>
        <v>0</v>
      </c>
      <c r="AI2412" s="135" t="str">
        <f>IF(月報!G2412&lt;&gt;"",月報!G2412,"")</f>
        <v/>
      </c>
      <c r="AJ2412" s="126" t="str">
        <f>IF(月報!W2412&lt;&gt;"",月報!W2412*24,"")</f>
        <v/>
      </c>
      <c r="AK2412" s="126" t="str">
        <f>IF(月報!P2412&lt;&gt;"",月報!P2412,"")</f>
        <v/>
      </c>
      <c r="AL2412" s="126" t="str">
        <f>IF(月報!Q2412&lt;&gt;"",IF(月報!Q2412="平日残","",月報!Q2412),"")</f>
        <v/>
      </c>
      <c r="AM2412" s="126"/>
      <c r="AN2412" s="126" t="str">
        <f t="shared" si="768"/>
        <v/>
      </c>
      <c r="AO2412" s="126" t="str">
        <f>IF($E2412="","",VLOOKUP($E2412,カレンダマスタ!$A$5:$E$381,5,FALSE))</f>
        <v/>
      </c>
      <c r="AQ2412" s="196" t="str">
        <f>IF(G2412="","",IF(VLOOKUP(E2412,カレンダマスタ!$A$5:$D$381,4,FALSE)=0,"",1))</f>
        <v/>
      </c>
      <c r="AR2412" s="136" t="str">
        <f>IF($G2412="","",IF($AD2412="NSTC",INDEX(カレンダマスタ!$I$26:$O$31,MATCH($G2412,カレンダマスタ!$H$26:$H$31,1),MATCH($H2412,カレンダマスタ!$I$25:$O$25,1)),
IF($AD2412="CS本社",INDEX(カレンダマスタ!$I$36:$O$41,MATCH($G2412,カレンダマスタ!$H$36:$H$41,1),MATCH($H2412,カレンダマスタ!$I$35:$O$35,1)),
IF($AD2412="NS本社",INDEX(カレンダマスタ!$I$94:$O$99,MATCH($G2412,カレンダマスタ!$H$95:$H$100,1),MATCH($H2412,カレンダマスタ!$I$93:$O$93,1)),
IF($AD2412="ODC",INDEX(カレンダマスタ!$I$46:$O$51,MATCH($G2412,カレンダマスタ!$H$46:$H$51,1),MATCH($H2412,カレンダマスタ!$I$45:$O$45,1)),
IF($AD2412="NS東京TC",INDEX(カレンダマスタ!$I$56:$O$61,MATCH($G2412,カレンダマスタ!$H$56:$H$61,1),MATCH($H2412,カレンダマスタ!$I$55:$O$55,1)),""))))))</f>
        <v/>
      </c>
      <c r="AS2412" s="126" t="str">
        <f t="shared" si="776"/>
        <v/>
      </c>
      <c r="AU2412" s="137" t="str">
        <f>IF(E2412="","",VLOOKUP($E2412,カレンダマスタ!$A$4:$E$381,4,FALSE))</f>
        <v/>
      </c>
      <c r="AV2412" s="137" t="str">
        <f t="shared" si="780"/>
        <v/>
      </c>
      <c r="AW2412" s="137" t="str">
        <f t="shared" si="781"/>
        <v/>
      </c>
      <c r="AX2412" s="138" t="str">
        <f t="shared" si="782"/>
        <v/>
      </c>
      <c r="AY2412" s="138" t="str">
        <f t="shared" si="783"/>
        <v/>
      </c>
      <c r="AZ2412" s="130" t="str">
        <f>IF(AX2412&amp;AW2412="勤怠未設定","×",IF(AV2412="勤怠修正","×",IF(AC2412="外注","",IF(AA2412="",IF(AY2412&lt;&gt;"","×",""),IF(VLOOKUP(AA2412,カレンダマスタ!$H$66:$I$83,2,FALSE)&lt;&gt;AY2412,"×","OK")))))</f>
        <v/>
      </c>
      <c r="BC2412" s="137" t="str">
        <f>IF(E2412="","",VLOOKUP($E2412,カレンダマスタ!$A$4:$E$381,4,FALSE))</f>
        <v/>
      </c>
      <c r="BD2412" s="126" t="str">
        <f>IF(AC2412="社員","",IF(AG2412=0,"",IF(AD2412="NSTC",IF(COUNTIF(カレンダマスタ!$Q$5:$Q$32,G2412)=1,"OK","×"),
IF(AD2412="NS本社",IF(COUNTIF(カレンダマスタ!$T$5:$T$32,G2412)=1,"OK","×"),IF(COUNTIF(カレンダマスタ!$R$5:$R$32,G2412)=1,"OK","×")))))</f>
        <v/>
      </c>
      <c r="BE2412" s="126" t="str">
        <f>IF(AC2412="社員","",IF(G2412="","",IF(R2412&lt;&gt;"","",IF(AF2412="CS","OK",IF(VLOOKUP(E2412,カレンダマスタ!$A$5:$D$381,4,FALSE)&gt;0,"",IF(OR(G2412*24&gt;10.84,H2412*24&lt;14.5)=TRUE,"×","OK"))))))</f>
        <v/>
      </c>
      <c r="BF2412" s="126" t="str">
        <f t="shared" si="769"/>
        <v/>
      </c>
      <c r="BG2412" s="126" t="str">
        <f t="shared" si="777"/>
        <v/>
      </c>
      <c r="BI2412" s="130" t="str">
        <f t="shared" si="778"/>
        <v/>
      </c>
    </row>
    <row r="2413" spans="2:61">
      <c r="B2413" s="111"/>
      <c r="C2413" s="536"/>
      <c r="D2413" s="128"/>
      <c r="E2413" s="583"/>
      <c r="F2413" s="128"/>
      <c r="G2413" s="588"/>
      <c r="H2413" s="588"/>
      <c r="I2413" s="130"/>
      <c r="J2413" s="139"/>
      <c r="K2413" s="131"/>
      <c r="L2413" s="132"/>
      <c r="M2413" s="132"/>
      <c r="N2413" s="141"/>
      <c r="O2413" s="139"/>
      <c r="P2413" s="139"/>
      <c r="Q2413" s="139"/>
      <c r="R2413" s="133"/>
      <c r="S2413" s="134"/>
      <c r="T2413" s="434"/>
      <c r="U2413" s="429"/>
      <c r="V2413" s="429" t="str">
        <f t="shared" si="771"/>
        <v/>
      </c>
      <c r="W2413" s="298"/>
      <c r="X2413" s="129" t="str">
        <f t="shared" si="772"/>
        <v/>
      </c>
      <c r="Y2413" s="129" t="str">
        <f t="shared" si="773"/>
        <v/>
      </c>
      <c r="Z2413" s="129" t="str">
        <f t="shared" si="774"/>
        <v/>
      </c>
      <c r="AA2413" s="133" t="str">
        <f t="shared" si="779"/>
        <v/>
      </c>
      <c r="AC2413" s="186" t="str">
        <f>AC2396</f>
        <v/>
      </c>
      <c r="AD2413" s="187" t="str">
        <f>AD2396</f>
        <v/>
      </c>
      <c r="AE2413" s="187" t="str">
        <f>AE2396</f>
        <v/>
      </c>
      <c r="AF2413" s="187" t="str">
        <f>AF2396</f>
        <v/>
      </c>
      <c r="AG2413" s="204">
        <f t="shared" si="775"/>
        <v>0</v>
      </c>
      <c r="AI2413" s="140" t="str">
        <f>IF(月報!G2413&lt;&gt;"",月報!G2413,"")</f>
        <v/>
      </c>
      <c r="AJ2413" s="126" t="str">
        <f>IF(月報!W2413&lt;&gt;"",月報!W2413*24,"")</f>
        <v/>
      </c>
      <c r="AK2413" s="126" t="str">
        <f>IF(月報!P2413&lt;&gt;"",月報!P2413,"")</f>
        <v/>
      </c>
      <c r="AL2413" s="126" t="str">
        <f>IF(月報!Q2413&lt;&gt;"",IF(月報!Q2413="平日残","",月報!Q2413),"")</f>
        <v/>
      </c>
      <c r="AM2413" s="126"/>
      <c r="AN2413" s="126" t="str">
        <f t="shared" si="768"/>
        <v/>
      </c>
      <c r="AO2413" s="126" t="str">
        <f>IF($E2413="","",VLOOKUP($E2413,カレンダマスタ!$A$5:$E$381,5,FALSE))</f>
        <v/>
      </c>
      <c r="AQ2413" s="196" t="str">
        <f>IF(G2413="","",IF(VLOOKUP(E2413,カレンダマスタ!$A$5:$D$381,4,FALSE)=0,"",1))</f>
        <v/>
      </c>
      <c r="AR2413" s="136" t="str">
        <f>IF($G2413="","",IF($AD2413="NSTC",INDEX(カレンダマスタ!$I$26:$O$31,MATCH($G2413,カレンダマスタ!$H$26:$H$31,1),MATCH($H2413,カレンダマスタ!$I$25:$O$25,1)),
IF($AD2413="CS本社",INDEX(カレンダマスタ!$I$36:$O$41,MATCH($G2413,カレンダマスタ!$H$36:$H$41,1),MATCH($H2413,カレンダマスタ!$I$35:$O$35,1)),
IF($AD2413="NS本社",INDEX(カレンダマスタ!$I$94:$O$99,MATCH($G2413,カレンダマスタ!$H$95:$H$100,1),MATCH($H2413,カレンダマスタ!$I$93:$O$93,1)),
IF($AD2413="ODC",INDEX(カレンダマスタ!$I$46:$O$51,MATCH($G2413,カレンダマスタ!$H$46:$H$51,1),MATCH($H2413,カレンダマスタ!$I$45:$O$45,1)),
IF($AD2413="NS東京TC",INDEX(カレンダマスタ!$I$56:$O$61,MATCH($G2413,カレンダマスタ!$H$56:$H$61,1),MATCH($H2413,カレンダマスタ!$I$55:$O$55,1)),""))))))</f>
        <v/>
      </c>
      <c r="AS2413" s="126" t="str">
        <f t="shared" si="776"/>
        <v/>
      </c>
      <c r="AU2413" s="137" t="str">
        <f>IF(E2413="","",VLOOKUP($E2413,カレンダマスタ!$A$4:$E$381,4,FALSE))</f>
        <v/>
      </c>
      <c r="AV2413" s="137" t="str">
        <f t="shared" si="780"/>
        <v/>
      </c>
      <c r="AW2413" s="137" t="str">
        <f t="shared" si="781"/>
        <v/>
      </c>
      <c r="AX2413" s="138" t="str">
        <f t="shared" si="782"/>
        <v/>
      </c>
      <c r="AY2413" s="138" t="str">
        <f t="shared" si="783"/>
        <v/>
      </c>
      <c r="AZ2413" s="130" t="str">
        <f>IF(AX2413&amp;AW2413="勤怠未設定","×",IF(AV2413="勤怠修正","×",IF(AC2413="外注","",IF(AA2413="",IF(AY2413&lt;&gt;"","×",""),IF(VLOOKUP(AA2413,カレンダマスタ!$H$66:$I$83,2,FALSE)&lt;&gt;AY2413,"×","OK")))))</f>
        <v/>
      </c>
      <c r="BC2413" s="137" t="str">
        <f>IF(E2413="","",VLOOKUP($E2413,カレンダマスタ!$A$4:$E$381,4,FALSE))</f>
        <v/>
      </c>
      <c r="BD2413" s="126" t="str">
        <f>IF(AC2413="社員","",IF(AG2413=0,"",IF(AD2413="NSTC",IF(COUNTIF(カレンダマスタ!$Q$5:$Q$32,G2413)=1,"OK","×"),
IF(AD2413="NS本社",IF(COUNTIF(カレンダマスタ!$T$5:$T$32,G2413)=1,"OK","×"),IF(COUNTIF(カレンダマスタ!$R$5:$R$32,G2413)=1,"OK","×")))))</f>
        <v/>
      </c>
      <c r="BE2413" s="126" t="str">
        <f>IF(AC2413="社員","",IF(G2413="","",IF(R2413&lt;&gt;"","",IF(AF2413="CS","OK",IF(VLOOKUP(E2413,カレンダマスタ!$A$5:$D$381,4,FALSE)&gt;0,"",IF(OR(G2413*24&gt;10.84,H2413*24&lt;14.5)=TRUE,"×","OK"))))))</f>
        <v/>
      </c>
      <c r="BF2413" s="126" t="str">
        <f t="shared" si="769"/>
        <v/>
      </c>
      <c r="BG2413" s="126" t="str">
        <f t="shared" si="777"/>
        <v/>
      </c>
      <c r="BI2413" s="130" t="str">
        <f t="shared" si="778"/>
        <v/>
      </c>
    </row>
    <row r="2414" spans="2:61">
      <c r="B2414" s="111"/>
      <c r="C2414" s="536"/>
      <c r="D2414" s="128"/>
      <c r="E2414" s="583"/>
      <c r="F2414" s="128"/>
      <c r="G2414" s="588"/>
      <c r="H2414" s="588"/>
      <c r="I2414" s="130"/>
      <c r="J2414" s="139"/>
      <c r="K2414" s="131"/>
      <c r="L2414" s="132"/>
      <c r="M2414" s="132"/>
      <c r="N2414" s="141"/>
      <c r="O2414" s="139"/>
      <c r="P2414" s="139"/>
      <c r="Q2414" s="139"/>
      <c r="R2414" s="133"/>
      <c r="S2414" s="134"/>
      <c r="T2414" s="434"/>
      <c r="U2414" s="429"/>
      <c r="V2414" s="429" t="str">
        <f t="shared" si="771"/>
        <v/>
      </c>
      <c r="W2414" s="298"/>
      <c r="X2414" s="129" t="str">
        <f t="shared" si="772"/>
        <v/>
      </c>
      <c r="Y2414" s="129" t="str">
        <f t="shared" si="773"/>
        <v/>
      </c>
      <c r="Z2414" s="129" t="str">
        <f t="shared" si="774"/>
        <v/>
      </c>
      <c r="AA2414" s="133" t="str">
        <f t="shared" si="779"/>
        <v/>
      </c>
      <c r="AC2414" s="186" t="str">
        <f>AC2396</f>
        <v/>
      </c>
      <c r="AD2414" s="187" t="str">
        <f>AD2396</f>
        <v/>
      </c>
      <c r="AE2414" s="187" t="str">
        <f>AE2396</f>
        <v/>
      </c>
      <c r="AF2414" s="187" t="str">
        <f>AF2396</f>
        <v/>
      </c>
      <c r="AG2414" s="204">
        <f t="shared" si="775"/>
        <v>0</v>
      </c>
      <c r="AI2414" s="140" t="str">
        <f>IF(月報!G2414&lt;&gt;"",月報!G2414,"")</f>
        <v/>
      </c>
      <c r="AJ2414" s="126" t="str">
        <f>IF(月報!W2414&lt;&gt;"",月報!W2414*24,"")</f>
        <v/>
      </c>
      <c r="AK2414" s="126" t="str">
        <f>IF(月報!P2414&lt;&gt;"",月報!P2414,"")</f>
        <v/>
      </c>
      <c r="AL2414" s="126" t="str">
        <f>IF(月報!Q2414&lt;&gt;"",IF(月報!Q2414="平日残","",月報!Q2414),"")</f>
        <v/>
      </c>
      <c r="AM2414" s="126"/>
      <c r="AN2414" s="126" t="str">
        <f t="shared" si="768"/>
        <v/>
      </c>
      <c r="AO2414" s="126" t="str">
        <f>IF($E2414="","",VLOOKUP($E2414,カレンダマスタ!$A$5:$E$381,5,FALSE))</f>
        <v/>
      </c>
      <c r="AQ2414" s="196" t="str">
        <f>IF(G2414="","",IF(VLOOKUP(E2414,カレンダマスタ!$A$5:$D$381,4,FALSE)=0,"",1))</f>
        <v/>
      </c>
      <c r="AR2414" s="136" t="str">
        <f>IF($G2414="","",IF($AD2414="NSTC",INDEX(カレンダマスタ!$I$26:$O$31,MATCH($G2414,カレンダマスタ!$H$26:$H$31,1),MATCH($H2414,カレンダマスタ!$I$25:$O$25,1)),
IF($AD2414="CS本社",INDEX(カレンダマスタ!$I$36:$O$41,MATCH($G2414,カレンダマスタ!$H$36:$H$41,1),MATCH($H2414,カレンダマスタ!$I$35:$O$35,1)),
IF($AD2414="NS本社",INDEX(カレンダマスタ!$I$94:$O$99,MATCH($G2414,カレンダマスタ!$H$95:$H$100,1),MATCH($H2414,カレンダマスタ!$I$93:$O$93,1)),
IF($AD2414="ODC",INDEX(カレンダマスタ!$I$46:$O$51,MATCH($G2414,カレンダマスタ!$H$46:$H$51,1),MATCH($H2414,カレンダマスタ!$I$45:$O$45,1)),
IF($AD2414="NS東京TC",INDEX(カレンダマスタ!$I$56:$O$61,MATCH($G2414,カレンダマスタ!$H$56:$H$61,1),MATCH($H2414,カレンダマスタ!$I$55:$O$55,1)),""))))))</f>
        <v/>
      </c>
      <c r="AS2414" s="126" t="str">
        <f t="shared" si="776"/>
        <v/>
      </c>
      <c r="AU2414" s="137" t="str">
        <f>IF(E2414="","",VLOOKUP($E2414,カレンダマスタ!$A$4:$E$381,4,FALSE))</f>
        <v/>
      </c>
      <c r="AV2414" s="137" t="str">
        <f t="shared" si="780"/>
        <v/>
      </c>
      <c r="AW2414" s="137" t="str">
        <f t="shared" si="781"/>
        <v/>
      </c>
      <c r="AX2414" s="138" t="str">
        <f t="shared" si="782"/>
        <v/>
      </c>
      <c r="AY2414" s="138" t="str">
        <f t="shared" si="783"/>
        <v/>
      </c>
      <c r="AZ2414" s="130" t="str">
        <f>IF(AX2414&amp;AW2414="勤怠未設定","×",IF(AV2414="勤怠修正","×",IF(AC2414="外注","",IF(AA2414="",IF(AY2414&lt;&gt;"","×",""),IF(VLOOKUP(AA2414,カレンダマスタ!$H$66:$I$83,2,FALSE)&lt;&gt;AY2414,"×","OK")))))</f>
        <v/>
      </c>
      <c r="BC2414" s="137" t="str">
        <f>IF(E2414="","",VLOOKUP($E2414,カレンダマスタ!$A$4:$E$381,4,FALSE))</f>
        <v/>
      </c>
      <c r="BD2414" s="126" t="str">
        <f>IF(AC2414="社員","",IF(AG2414=0,"",IF(AD2414="NSTC",IF(COUNTIF(カレンダマスタ!$Q$5:$Q$32,G2414)=1,"OK","×"),
IF(AD2414="NS本社",IF(COUNTIF(カレンダマスタ!$T$5:$T$32,G2414)=1,"OK","×"),IF(COUNTIF(カレンダマスタ!$R$5:$R$32,G2414)=1,"OK","×")))))</f>
        <v/>
      </c>
      <c r="BE2414" s="126" t="str">
        <f>IF(AC2414="社員","",IF(G2414="","",IF(R2414&lt;&gt;"","",IF(AF2414="CS","OK",IF(VLOOKUP(E2414,カレンダマスタ!$A$5:$D$381,4,FALSE)&gt;0,"",IF(OR(G2414*24&gt;10.84,H2414*24&lt;14.5)=TRUE,"×","OK"))))))</f>
        <v/>
      </c>
      <c r="BF2414" s="126" t="str">
        <f t="shared" si="769"/>
        <v/>
      </c>
      <c r="BG2414" s="126" t="str">
        <f t="shared" si="777"/>
        <v/>
      </c>
      <c r="BI2414" s="130" t="str">
        <f t="shared" si="778"/>
        <v/>
      </c>
    </row>
    <row r="2415" spans="2:61">
      <c r="B2415" s="111"/>
      <c r="C2415" s="536"/>
      <c r="D2415" s="128"/>
      <c r="E2415" s="583"/>
      <c r="F2415" s="128"/>
      <c r="G2415" s="588"/>
      <c r="H2415" s="588"/>
      <c r="I2415" s="130"/>
      <c r="J2415" s="139"/>
      <c r="K2415" s="131"/>
      <c r="L2415" s="132"/>
      <c r="M2415" s="132"/>
      <c r="N2415" s="141"/>
      <c r="O2415" s="139"/>
      <c r="P2415" s="139"/>
      <c r="Q2415" s="139"/>
      <c r="R2415" s="133"/>
      <c r="S2415" s="134"/>
      <c r="T2415" s="434"/>
      <c r="U2415" s="429"/>
      <c r="V2415" s="429" t="str">
        <f t="shared" si="771"/>
        <v/>
      </c>
      <c r="W2415" s="298"/>
      <c r="X2415" s="129" t="str">
        <f t="shared" si="772"/>
        <v/>
      </c>
      <c r="Y2415" s="129" t="str">
        <f t="shared" si="773"/>
        <v/>
      </c>
      <c r="Z2415" s="129" t="str">
        <f t="shared" si="774"/>
        <v/>
      </c>
      <c r="AA2415" s="133" t="str">
        <f t="shared" si="779"/>
        <v/>
      </c>
      <c r="AC2415" s="186" t="str">
        <f>AC2396</f>
        <v/>
      </c>
      <c r="AD2415" s="187" t="str">
        <f>AD2396</f>
        <v/>
      </c>
      <c r="AE2415" s="187" t="str">
        <f>AE2396</f>
        <v/>
      </c>
      <c r="AF2415" s="187" t="str">
        <f>AF2396</f>
        <v/>
      </c>
      <c r="AG2415" s="204">
        <f t="shared" si="775"/>
        <v>0</v>
      </c>
      <c r="AI2415" s="140" t="str">
        <f>IF(月報!G2415&lt;&gt;"",月報!G2415,"")</f>
        <v/>
      </c>
      <c r="AJ2415" s="126" t="str">
        <f>IF(月報!W2415&lt;&gt;"",月報!W2415*24,"")</f>
        <v/>
      </c>
      <c r="AK2415" s="126" t="str">
        <f>IF(月報!P2415&lt;&gt;"",月報!P2415,"")</f>
        <v/>
      </c>
      <c r="AL2415" s="126" t="str">
        <f>IF(月報!Q2415&lt;&gt;"",IF(月報!Q2415="平日残","",月報!Q2415),"")</f>
        <v/>
      </c>
      <c r="AM2415" s="126"/>
      <c r="AN2415" s="126" t="str">
        <f t="shared" si="768"/>
        <v/>
      </c>
      <c r="AO2415" s="126" t="str">
        <f>IF($E2415="","",VLOOKUP($E2415,カレンダマスタ!$A$5:$E$381,5,FALSE))</f>
        <v/>
      </c>
      <c r="AQ2415" s="196" t="str">
        <f>IF(G2415="","",IF(VLOOKUP(E2415,カレンダマスタ!$A$5:$D$381,4,FALSE)=0,"",1))</f>
        <v/>
      </c>
      <c r="AR2415" s="136" t="str">
        <f>IF($G2415="","",IF($AD2415="NSTC",INDEX(カレンダマスタ!$I$26:$O$31,MATCH($G2415,カレンダマスタ!$H$26:$H$31,1),MATCH($H2415,カレンダマスタ!$I$25:$O$25,1)),
IF($AD2415="CS本社",INDEX(カレンダマスタ!$I$36:$O$41,MATCH($G2415,カレンダマスタ!$H$36:$H$41,1),MATCH($H2415,カレンダマスタ!$I$35:$O$35,1)),
IF($AD2415="NS本社",INDEX(カレンダマスタ!$I$94:$O$99,MATCH($G2415,カレンダマスタ!$H$95:$H$100,1),MATCH($H2415,カレンダマスタ!$I$93:$O$93,1)),
IF($AD2415="ODC",INDEX(カレンダマスタ!$I$46:$O$51,MATCH($G2415,カレンダマスタ!$H$46:$H$51,1),MATCH($H2415,カレンダマスタ!$I$45:$O$45,1)),
IF($AD2415="NS東京TC",INDEX(カレンダマスタ!$I$56:$O$61,MATCH($G2415,カレンダマスタ!$H$56:$H$61,1),MATCH($H2415,カレンダマスタ!$I$55:$O$55,1)),""))))))</f>
        <v/>
      </c>
      <c r="AS2415" s="126" t="str">
        <f t="shared" si="776"/>
        <v/>
      </c>
      <c r="AU2415" s="137" t="str">
        <f>IF(E2415="","",VLOOKUP($E2415,カレンダマスタ!$A$4:$E$381,4,FALSE))</f>
        <v/>
      </c>
      <c r="AV2415" s="137" t="str">
        <f t="shared" si="780"/>
        <v/>
      </c>
      <c r="AW2415" s="137" t="str">
        <f t="shared" si="781"/>
        <v/>
      </c>
      <c r="AX2415" s="138" t="str">
        <f t="shared" si="782"/>
        <v/>
      </c>
      <c r="AY2415" s="138" t="str">
        <f t="shared" si="783"/>
        <v/>
      </c>
      <c r="AZ2415" s="130" t="str">
        <f>IF(AX2415&amp;AW2415="勤怠未設定","×",IF(AV2415="勤怠修正","×",IF(AC2415="外注","",IF(AA2415="",IF(AY2415&lt;&gt;"","×",""),IF(VLOOKUP(AA2415,カレンダマスタ!$H$66:$I$83,2,FALSE)&lt;&gt;AY2415,"×","OK")))))</f>
        <v/>
      </c>
      <c r="BC2415" s="137" t="str">
        <f>IF(E2415="","",VLOOKUP($E2415,カレンダマスタ!$A$4:$E$381,4,FALSE))</f>
        <v/>
      </c>
      <c r="BD2415" s="126" t="str">
        <f>IF(AC2415="社員","",IF(AG2415=0,"",IF(AD2415="NSTC",IF(COUNTIF(カレンダマスタ!$Q$5:$Q$32,G2415)=1,"OK","×"),
IF(AD2415="NS本社",IF(COUNTIF(カレンダマスタ!$T$5:$T$32,G2415)=1,"OK","×"),IF(COUNTIF(カレンダマスタ!$R$5:$R$32,G2415)=1,"OK","×")))))</f>
        <v/>
      </c>
      <c r="BE2415" s="126" t="str">
        <f>IF(AC2415="社員","",IF(G2415="","",IF(R2415&lt;&gt;"","",IF(AF2415="CS","OK",IF(VLOOKUP(E2415,カレンダマスタ!$A$5:$D$381,4,FALSE)&gt;0,"",IF(OR(G2415*24&gt;10.84,H2415*24&lt;14.5)=TRUE,"×","OK"))))))</f>
        <v/>
      </c>
      <c r="BF2415" s="126" t="str">
        <f t="shared" si="769"/>
        <v/>
      </c>
      <c r="BG2415" s="126" t="str">
        <f t="shared" si="777"/>
        <v/>
      </c>
      <c r="BI2415" s="130" t="str">
        <f t="shared" si="778"/>
        <v/>
      </c>
    </row>
    <row r="2416" spans="2:61">
      <c r="B2416" s="111"/>
      <c r="C2416" s="537"/>
      <c r="D2416" s="142"/>
      <c r="E2416" s="584"/>
      <c r="F2416" s="142"/>
      <c r="G2416" s="589"/>
      <c r="H2416" s="589"/>
      <c r="I2416" s="144"/>
      <c r="J2416" s="148"/>
      <c r="K2416" s="145"/>
      <c r="L2416" s="146"/>
      <c r="M2416" s="146"/>
      <c r="N2416" s="147"/>
      <c r="O2416" s="148"/>
      <c r="P2416" s="148"/>
      <c r="Q2416" s="148"/>
      <c r="R2416" s="149"/>
      <c r="S2416" s="156"/>
      <c r="T2416" s="435"/>
      <c r="U2416" s="430"/>
      <c r="V2416" s="430" t="str">
        <f t="shared" si="771"/>
        <v/>
      </c>
      <c r="W2416" s="298"/>
      <c r="X2416" s="143" t="str">
        <f t="shared" si="772"/>
        <v/>
      </c>
      <c r="Y2416" s="143" t="str">
        <f t="shared" si="773"/>
        <v/>
      </c>
      <c r="Z2416" s="143" t="str">
        <f t="shared" si="774"/>
        <v/>
      </c>
      <c r="AA2416" s="149" t="str">
        <f t="shared" si="779"/>
        <v/>
      </c>
      <c r="AC2416" s="188" t="str">
        <f>AC2396</f>
        <v/>
      </c>
      <c r="AD2416" s="189" t="str">
        <f>AD2396</f>
        <v/>
      </c>
      <c r="AE2416" s="189" t="str">
        <f>AE2396</f>
        <v/>
      </c>
      <c r="AF2416" s="189" t="str">
        <f>AF2396</f>
        <v/>
      </c>
      <c r="AG2416" s="205">
        <f t="shared" si="775"/>
        <v>0</v>
      </c>
      <c r="AI2416" s="157" t="str">
        <f>IF(月報!G2416&lt;&gt;"",月報!G2416,"")</f>
        <v/>
      </c>
      <c r="AJ2416" s="151" t="str">
        <f>IF(月報!W2416&lt;&gt;"",月報!W2416*24,"")</f>
        <v/>
      </c>
      <c r="AK2416" s="151" t="str">
        <f>IF(月報!P2416&lt;&gt;"",月報!P2416,"")</f>
        <v/>
      </c>
      <c r="AL2416" s="151" t="str">
        <f>IF(月報!Q2416&lt;&gt;"",IF(月報!Q2416="平日残","",月報!Q2416),"")</f>
        <v/>
      </c>
      <c r="AM2416" s="151"/>
      <c r="AN2416" s="151" t="str">
        <f t="shared" si="768"/>
        <v/>
      </c>
      <c r="AO2416" s="151" t="str">
        <f>IF($E2416="","",VLOOKUP($E2416,カレンダマスタ!$A$5:$E$381,5,FALSE))</f>
        <v/>
      </c>
      <c r="AQ2416" s="197" t="str">
        <f>IF(G2416="","",IF(VLOOKUP(E2416,カレンダマスタ!$A$5:$D$381,4,FALSE)=0,"",1))</f>
        <v/>
      </c>
      <c r="AR2416" s="152" t="str">
        <f>IF($G2416="","",IF($AD2416="NSTC",INDEX(カレンダマスタ!$I$26:$O$31,MATCH($G2416,カレンダマスタ!$H$26:$H$31,1),MATCH($H2416,カレンダマスタ!$I$25:$O$25,1)),
IF($AD2416="CS本社",INDEX(カレンダマスタ!$I$36:$O$41,MATCH($G2416,カレンダマスタ!$H$36:$H$41,1),MATCH($H2416,カレンダマスタ!$I$35:$O$35,1)),
IF($AD2416="NS本社",INDEX(カレンダマスタ!$I$94:$O$99,MATCH($G2416,カレンダマスタ!$H$95:$H$100,1),MATCH($H2416,カレンダマスタ!$I$93:$O$93,1)),
IF($AD2416="ODC",INDEX(カレンダマスタ!$I$46:$O$51,MATCH($G2416,カレンダマスタ!$H$46:$H$51,1),MATCH($H2416,カレンダマスタ!$I$45:$O$45,1)),
IF($AD2416="NS東京TC",INDEX(カレンダマスタ!$I$56:$O$61,MATCH($G2416,カレンダマスタ!$H$56:$H$61,1),MATCH($H2416,カレンダマスタ!$I$55:$O$55,1)),""))))))</f>
        <v/>
      </c>
      <c r="AS2416" s="151" t="str">
        <f t="shared" si="776"/>
        <v/>
      </c>
      <c r="AU2416" s="153" t="str">
        <f>IF(E2416="","",VLOOKUP($E2416,カレンダマスタ!$A$4:$E$381,4,FALSE))</f>
        <v/>
      </c>
      <c r="AV2416" s="153" t="str">
        <f t="shared" si="780"/>
        <v/>
      </c>
      <c r="AW2416" s="153" t="str">
        <f t="shared" si="781"/>
        <v/>
      </c>
      <c r="AX2416" s="154" t="str">
        <f t="shared" si="782"/>
        <v/>
      </c>
      <c r="AY2416" s="154" t="str">
        <f t="shared" si="783"/>
        <v/>
      </c>
      <c r="AZ2416" s="144" t="str">
        <f>IF(AX2416&amp;AW2416="勤怠未設定","×",IF(AV2416="勤怠修正","×",IF(AC2416="外注","",IF(AA2416="",IF(AY2416&lt;&gt;"","×",""),IF(VLOOKUP(AA2416,カレンダマスタ!$H$66:$I$83,2,FALSE)&lt;&gt;AY2416,"×","OK")))))</f>
        <v/>
      </c>
      <c r="BC2416" s="153" t="str">
        <f>IF(E2416="","",VLOOKUP($E2416,カレンダマスタ!$A$4:$E$381,4,FALSE))</f>
        <v/>
      </c>
      <c r="BD2416" s="151" t="str">
        <f>IF(AC2416="社員","",IF(AG2416=0,"",IF(AD2416="NSTC",IF(COUNTIF(カレンダマスタ!$Q$5:$Q$32,G2416)=1,"OK","×"),
IF(AD2416="NS本社",IF(COUNTIF(カレンダマスタ!$T$5:$T$32,G2416)=1,"OK","×"),IF(COUNTIF(カレンダマスタ!$R$5:$R$32,G2416)=1,"OK","×")))))</f>
        <v/>
      </c>
      <c r="BE2416" s="151" t="str">
        <f>IF(AC2416="社員","",IF(G2416="","",IF(R2416&lt;&gt;"","",IF(AF2416="CS","OK",IF(VLOOKUP(E2416,カレンダマスタ!$A$5:$D$381,4,FALSE)&gt;0,"",IF(OR(G2416*24&gt;10.84,H2416*24&lt;14.5)=TRUE,"×","OK"))))))</f>
        <v/>
      </c>
      <c r="BF2416" s="151" t="str">
        <f t="shared" si="769"/>
        <v/>
      </c>
      <c r="BG2416" s="151" t="str">
        <f t="shared" si="777"/>
        <v/>
      </c>
      <c r="BI2416" s="144" t="str">
        <f t="shared" si="778"/>
        <v/>
      </c>
    </row>
    <row r="2417" spans="2:61">
      <c r="B2417" s="111"/>
      <c r="C2417" s="535"/>
      <c r="D2417" s="112"/>
      <c r="E2417" s="582"/>
      <c r="F2417" s="112"/>
      <c r="G2417" s="587"/>
      <c r="H2417" s="587"/>
      <c r="I2417" s="114"/>
      <c r="J2417" s="118"/>
      <c r="K2417" s="115"/>
      <c r="L2417" s="116"/>
      <c r="M2417" s="116"/>
      <c r="N2417" s="117"/>
      <c r="O2417" s="118"/>
      <c r="P2417" s="118"/>
      <c r="Q2417" s="118"/>
      <c r="R2417" s="119"/>
      <c r="S2417" s="120"/>
      <c r="T2417" s="433"/>
      <c r="U2417" s="431">
        <f>SUM(T2417:T2423)</f>
        <v>0</v>
      </c>
      <c r="V2417" s="431" t="str">
        <f t="shared" si="771"/>
        <v/>
      </c>
      <c r="W2417" s="298"/>
      <c r="X2417" s="113" t="str">
        <f t="shared" si="772"/>
        <v/>
      </c>
      <c r="Y2417" s="113" t="str">
        <f t="shared" si="773"/>
        <v/>
      </c>
      <c r="Z2417" s="113" t="str">
        <f t="shared" si="774"/>
        <v/>
      </c>
      <c r="AA2417" s="119" t="str">
        <f t="shared" si="779"/>
        <v/>
      </c>
      <c r="AC2417" s="190" t="str">
        <f>AC2396</f>
        <v/>
      </c>
      <c r="AD2417" s="191" t="str">
        <f>AD2396</f>
        <v/>
      </c>
      <c r="AE2417" s="191" t="str">
        <f>AE2396</f>
        <v/>
      </c>
      <c r="AF2417" s="191" t="str">
        <f>AF2396</f>
        <v/>
      </c>
      <c r="AG2417" s="206">
        <f t="shared" si="775"/>
        <v>0</v>
      </c>
      <c r="AI2417" s="158" t="str">
        <f>IF(月報!G2417&lt;&gt;"",月報!G2417,"")</f>
        <v/>
      </c>
      <c r="AJ2417" s="122" t="str">
        <f>IF(月報!W2417&lt;&gt;"",月報!W2417*24,"")</f>
        <v/>
      </c>
      <c r="AK2417" s="122" t="str">
        <f>IF(月報!P2417&lt;&gt;"",月報!P2417,"")</f>
        <v/>
      </c>
      <c r="AL2417" s="122" t="str">
        <f>IF(月報!Q2417&lt;&gt;"",IF(月報!Q2417="平日残","",月報!Q2417),"")</f>
        <v/>
      </c>
      <c r="AM2417" s="122"/>
      <c r="AN2417" s="122" t="str">
        <f t="shared" si="768"/>
        <v/>
      </c>
      <c r="AO2417" s="122" t="str">
        <f>IF($E2417="","",VLOOKUP($E2417,カレンダマスタ!$A$5:$E$381,5,FALSE))</f>
        <v/>
      </c>
      <c r="AQ2417" s="195" t="str">
        <f>IF(G2417="","",IF(VLOOKUP(E2417,カレンダマスタ!$A$5:$D$381,4,FALSE)=0,"",1))</f>
        <v/>
      </c>
      <c r="AR2417" s="123" t="str">
        <f>IF($G2417="","",IF($AD2417="NSTC",INDEX(カレンダマスタ!$I$26:$O$31,MATCH($G2417,カレンダマスタ!$H$26:$H$31,1),MATCH($H2417,カレンダマスタ!$I$25:$O$25,1)),
IF($AD2417="CS本社",INDEX(カレンダマスタ!$I$36:$O$41,MATCH($G2417,カレンダマスタ!$H$36:$H$41,1),MATCH($H2417,カレンダマスタ!$I$35:$O$35,1)),
IF($AD2417="NS本社",INDEX(カレンダマスタ!$I$94:$O$99,MATCH($G2417,カレンダマスタ!$H$95:$H$100,1),MATCH($H2417,カレンダマスタ!$I$93:$O$93,1)),
IF($AD2417="ODC",INDEX(カレンダマスタ!$I$46:$O$51,MATCH($G2417,カレンダマスタ!$H$46:$H$51,1),MATCH($H2417,カレンダマスタ!$I$45:$O$45,1)),
IF($AD2417="NS東京TC",INDEX(カレンダマスタ!$I$56:$O$61,MATCH($G2417,カレンダマスタ!$H$56:$H$61,1),MATCH($H2417,カレンダマスタ!$I$55:$O$55,1)),""))))))</f>
        <v/>
      </c>
      <c r="AS2417" s="122" t="str">
        <f t="shared" si="776"/>
        <v/>
      </c>
      <c r="AU2417" s="124" t="str">
        <f>IF(E2417="","",VLOOKUP($E2417,カレンダマスタ!$A$4:$E$381,4,FALSE))</f>
        <v/>
      </c>
      <c r="AV2417" s="124" t="str">
        <f t="shared" si="780"/>
        <v/>
      </c>
      <c r="AW2417" s="124" t="str">
        <f t="shared" si="781"/>
        <v/>
      </c>
      <c r="AX2417" s="125" t="str">
        <f t="shared" si="782"/>
        <v/>
      </c>
      <c r="AY2417" s="125" t="str">
        <f t="shared" si="783"/>
        <v/>
      </c>
      <c r="AZ2417" s="114" t="str">
        <f>IF(AX2417&amp;AW2417="勤怠未設定","×",IF(AV2417="勤怠修正","×",IF(AC2417="外注","",IF(AA2417="",IF(AY2417&lt;&gt;"","×",""),IF(VLOOKUP(AA2417,カレンダマスタ!$H$66:$I$83,2,FALSE)&lt;&gt;AY2417,"×","OK")))))</f>
        <v/>
      </c>
      <c r="BC2417" s="124" t="str">
        <f>IF(E2417="","",VLOOKUP($E2417,カレンダマスタ!$A$4:$E$381,4,FALSE))</f>
        <v/>
      </c>
      <c r="BD2417" s="122" t="str">
        <f>IF(AC2417="社員","",IF(AG2417=0,"",IF(AD2417="NSTC",IF(COUNTIF(カレンダマスタ!$Q$5:$Q$32,G2417)=1,"OK","×"),
IF(AD2417="NS本社",IF(COUNTIF(カレンダマスタ!$T$5:$T$32,G2417)=1,"OK","×"),IF(COUNTIF(カレンダマスタ!$R$5:$R$32,G2417)=1,"OK","×")))))</f>
        <v/>
      </c>
      <c r="BE2417" s="122" t="str">
        <f>IF(AC2417="社員","",IF(G2417="","",IF(R2417&lt;&gt;"","",IF(AF2417="CS","OK",IF(VLOOKUP(E2417,カレンダマスタ!$A$5:$D$381,4,FALSE)&gt;0,"",IF(OR(G2417*24&gt;10.84,H2417*24&lt;14.5)=TRUE,"×","OK"))))))</f>
        <v/>
      </c>
      <c r="BF2417" s="122" t="str">
        <f t="shared" si="769"/>
        <v/>
      </c>
      <c r="BG2417" s="122" t="str">
        <f t="shared" si="777"/>
        <v/>
      </c>
      <c r="BI2417" s="114" t="str">
        <f t="shared" si="778"/>
        <v/>
      </c>
    </row>
    <row r="2418" spans="2:61">
      <c r="B2418" s="111"/>
      <c r="C2418" s="536"/>
      <c r="D2418" s="128"/>
      <c r="E2418" s="583"/>
      <c r="F2418" s="128"/>
      <c r="G2418" s="588"/>
      <c r="H2418" s="588"/>
      <c r="I2418" s="130"/>
      <c r="J2418" s="139"/>
      <c r="K2418" s="131"/>
      <c r="L2418" s="132"/>
      <c r="M2418" s="132"/>
      <c r="N2418" s="141"/>
      <c r="O2418" s="139"/>
      <c r="P2418" s="139"/>
      <c r="Q2418" s="139"/>
      <c r="R2418" s="133"/>
      <c r="S2418" s="134"/>
      <c r="T2418" s="434"/>
      <c r="U2418" s="429"/>
      <c r="V2418" s="429" t="str">
        <f t="shared" si="771"/>
        <v/>
      </c>
      <c r="W2418" s="298"/>
      <c r="X2418" s="129" t="str">
        <f t="shared" si="772"/>
        <v/>
      </c>
      <c r="Y2418" s="129" t="str">
        <f t="shared" si="773"/>
        <v/>
      </c>
      <c r="Z2418" s="129" t="str">
        <f t="shared" si="774"/>
        <v/>
      </c>
      <c r="AA2418" s="133" t="str">
        <f t="shared" si="779"/>
        <v/>
      </c>
      <c r="AC2418" s="186" t="str">
        <f>AC2396</f>
        <v/>
      </c>
      <c r="AD2418" s="187" t="str">
        <f>AD2396</f>
        <v/>
      </c>
      <c r="AE2418" s="187" t="str">
        <f>AE2396</f>
        <v/>
      </c>
      <c r="AF2418" s="187" t="str">
        <f>AF2396</f>
        <v/>
      </c>
      <c r="AG2418" s="204">
        <f t="shared" si="775"/>
        <v>0</v>
      </c>
      <c r="AI2418" s="135" t="str">
        <f>IF(月報!G2418&lt;&gt;"",月報!G2418,"")</f>
        <v/>
      </c>
      <c r="AJ2418" s="126" t="str">
        <f>IF(月報!W2418&lt;&gt;"",月報!W2418*24,"")</f>
        <v/>
      </c>
      <c r="AK2418" s="126" t="str">
        <f>IF(月報!P2418&lt;&gt;"",月報!P2418,"")</f>
        <v/>
      </c>
      <c r="AL2418" s="126" t="str">
        <f>IF(月報!Q2418&lt;&gt;"",IF(月報!Q2418="平日残","",月報!Q2418),"")</f>
        <v/>
      </c>
      <c r="AM2418" s="126"/>
      <c r="AN2418" s="126" t="str">
        <f t="shared" si="768"/>
        <v/>
      </c>
      <c r="AO2418" s="126" t="str">
        <f>IF($E2418="","",VLOOKUP($E2418,カレンダマスタ!$A$5:$E$381,5,FALSE))</f>
        <v/>
      </c>
      <c r="AQ2418" s="196" t="str">
        <f>IF(G2418="","",IF(VLOOKUP(E2418,カレンダマスタ!$A$5:$D$381,4,FALSE)=0,"",1))</f>
        <v/>
      </c>
      <c r="AR2418" s="136" t="str">
        <f>IF($G2418="","",IF($AD2418="NSTC",INDEX(カレンダマスタ!$I$26:$O$31,MATCH($G2418,カレンダマスタ!$H$26:$H$31,1),MATCH($H2418,カレンダマスタ!$I$25:$O$25,1)),
IF($AD2418="CS本社",INDEX(カレンダマスタ!$I$36:$O$41,MATCH($G2418,カレンダマスタ!$H$36:$H$41,1),MATCH($H2418,カレンダマスタ!$I$35:$O$35,1)),
IF($AD2418="NS本社",INDEX(カレンダマスタ!$I$94:$O$99,MATCH($G2418,カレンダマスタ!$H$95:$H$100,1),MATCH($H2418,カレンダマスタ!$I$93:$O$93,1)),
IF($AD2418="ODC",INDEX(カレンダマスタ!$I$46:$O$51,MATCH($G2418,カレンダマスタ!$H$46:$H$51,1),MATCH($H2418,カレンダマスタ!$I$45:$O$45,1)),
IF($AD2418="NS東京TC",INDEX(カレンダマスタ!$I$56:$O$61,MATCH($G2418,カレンダマスタ!$H$56:$H$61,1),MATCH($H2418,カレンダマスタ!$I$55:$O$55,1)),""))))))</f>
        <v/>
      </c>
      <c r="AS2418" s="126" t="str">
        <f t="shared" si="776"/>
        <v/>
      </c>
      <c r="AU2418" s="137" t="str">
        <f>IF(E2418="","",VLOOKUP($E2418,カレンダマスタ!$A$4:$E$381,4,FALSE))</f>
        <v/>
      </c>
      <c r="AV2418" s="137" t="str">
        <f t="shared" si="780"/>
        <v/>
      </c>
      <c r="AW2418" s="137" t="str">
        <f t="shared" si="781"/>
        <v/>
      </c>
      <c r="AX2418" s="138" t="str">
        <f t="shared" si="782"/>
        <v/>
      </c>
      <c r="AY2418" s="138" t="str">
        <f t="shared" si="783"/>
        <v/>
      </c>
      <c r="AZ2418" s="130" t="str">
        <f>IF(AX2418&amp;AW2418="勤怠未設定","×",IF(AV2418="勤怠修正","×",IF(AC2418="外注","",IF(AA2418="",IF(AY2418&lt;&gt;"","×",""),IF(VLOOKUP(AA2418,カレンダマスタ!$H$66:$I$83,2,FALSE)&lt;&gt;AY2418,"×","OK")))))</f>
        <v/>
      </c>
      <c r="BC2418" s="137" t="str">
        <f>IF(E2418="","",VLOOKUP($E2418,カレンダマスタ!$A$4:$E$381,4,FALSE))</f>
        <v/>
      </c>
      <c r="BD2418" s="126" t="str">
        <f>IF(AC2418="社員","",IF(AG2418=0,"",IF(AD2418="NSTC",IF(COUNTIF(カレンダマスタ!$Q$5:$Q$32,G2418)=1,"OK","×"),
IF(AD2418="NS本社",IF(COUNTIF(カレンダマスタ!$T$5:$T$32,G2418)=1,"OK","×"),IF(COUNTIF(カレンダマスタ!$R$5:$R$32,G2418)=1,"OK","×")))))</f>
        <v/>
      </c>
      <c r="BE2418" s="126" t="str">
        <f>IF(AC2418="社員","",IF(G2418="","",IF(R2418&lt;&gt;"","",IF(AF2418="CS","OK",IF(VLOOKUP(E2418,カレンダマスタ!$A$5:$D$381,4,FALSE)&gt;0,"",IF(OR(G2418*24&gt;10.84,H2418*24&lt;14.5)=TRUE,"×","OK"))))))</f>
        <v/>
      </c>
      <c r="BF2418" s="126" t="str">
        <f t="shared" si="769"/>
        <v/>
      </c>
      <c r="BG2418" s="126" t="str">
        <f t="shared" si="777"/>
        <v/>
      </c>
      <c r="BI2418" s="130" t="str">
        <f t="shared" si="778"/>
        <v/>
      </c>
    </row>
    <row r="2419" spans="2:61">
      <c r="B2419" s="111"/>
      <c r="C2419" s="536"/>
      <c r="D2419" s="128"/>
      <c r="E2419" s="583"/>
      <c r="F2419" s="128"/>
      <c r="G2419" s="588"/>
      <c r="H2419" s="588"/>
      <c r="I2419" s="130"/>
      <c r="J2419" s="139"/>
      <c r="K2419" s="131"/>
      <c r="L2419" s="132"/>
      <c r="M2419" s="132"/>
      <c r="N2419" s="141"/>
      <c r="O2419" s="139"/>
      <c r="P2419" s="139"/>
      <c r="Q2419" s="139"/>
      <c r="R2419" s="133"/>
      <c r="S2419" s="134"/>
      <c r="T2419" s="434"/>
      <c r="U2419" s="429"/>
      <c r="V2419" s="429" t="str">
        <f t="shared" si="771"/>
        <v/>
      </c>
      <c r="W2419" s="298"/>
      <c r="X2419" s="129" t="str">
        <f t="shared" si="772"/>
        <v/>
      </c>
      <c r="Y2419" s="129" t="str">
        <f t="shared" si="773"/>
        <v/>
      </c>
      <c r="Z2419" s="129" t="str">
        <f t="shared" si="774"/>
        <v/>
      </c>
      <c r="AA2419" s="133" t="str">
        <f t="shared" si="779"/>
        <v/>
      </c>
      <c r="AC2419" s="186" t="str">
        <f>AC2396</f>
        <v/>
      </c>
      <c r="AD2419" s="187" t="str">
        <f>AD2396</f>
        <v/>
      </c>
      <c r="AE2419" s="187" t="str">
        <f>AE2396</f>
        <v/>
      </c>
      <c r="AF2419" s="187" t="str">
        <f>AF2396</f>
        <v/>
      </c>
      <c r="AG2419" s="204">
        <f t="shared" si="775"/>
        <v>0</v>
      </c>
      <c r="AI2419" s="135" t="str">
        <f>IF(月報!G2419&lt;&gt;"",月報!G2419,"")</f>
        <v/>
      </c>
      <c r="AJ2419" s="126" t="str">
        <f>IF(月報!W2419&lt;&gt;"",月報!W2419*24,"")</f>
        <v/>
      </c>
      <c r="AK2419" s="126" t="str">
        <f>IF(月報!P2419&lt;&gt;"",月報!P2419,"")</f>
        <v/>
      </c>
      <c r="AL2419" s="126" t="str">
        <f>IF(月報!Q2419&lt;&gt;"",IF(月報!Q2419="平日残","",月報!Q2419),"")</f>
        <v/>
      </c>
      <c r="AM2419" s="126"/>
      <c r="AN2419" s="126" t="str">
        <f t="shared" si="768"/>
        <v/>
      </c>
      <c r="AO2419" s="126" t="str">
        <f>IF($E2419="","",VLOOKUP($E2419,カレンダマスタ!$A$5:$E$381,5,FALSE))</f>
        <v/>
      </c>
      <c r="AQ2419" s="196" t="str">
        <f>IF(G2419="","",IF(VLOOKUP(E2419,カレンダマスタ!$A$5:$D$381,4,FALSE)=0,"",1))</f>
        <v/>
      </c>
      <c r="AR2419" s="136" t="str">
        <f>IF($G2419="","",IF($AD2419="NSTC",INDEX(カレンダマスタ!$I$26:$O$31,MATCH($G2419,カレンダマスタ!$H$26:$H$31,1),MATCH($H2419,カレンダマスタ!$I$25:$O$25,1)),
IF($AD2419="CS本社",INDEX(カレンダマスタ!$I$36:$O$41,MATCH($G2419,カレンダマスタ!$H$36:$H$41,1),MATCH($H2419,カレンダマスタ!$I$35:$O$35,1)),
IF($AD2419="NS本社",INDEX(カレンダマスタ!$I$94:$O$99,MATCH($G2419,カレンダマスタ!$H$95:$H$100,1),MATCH($H2419,カレンダマスタ!$I$93:$O$93,1)),
IF($AD2419="ODC",INDEX(カレンダマスタ!$I$46:$O$51,MATCH($G2419,カレンダマスタ!$H$46:$H$51,1),MATCH($H2419,カレンダマスタ!$I$45:$O$45,1)),
IF($AD2419="NS東京TC",INDEX(カレンダマスタ!$I$56:$O$61,MATCH($G2419,カレンダマスタ!$H$56:$H$61,1),MATCH($H2419,カレンダマスタ!$I$55:$O$55,1)),""))))))</f>
        <v/>
      </c>
      <c r="AS2419" s="126" t="str">
        <f t="shared" si="776"/>
        <v/>
      </c>
      <c r="AU2419" s="137" t="str">
        <f>IF(E2419="","",VLOOKUP($E2419,カレンダマスタ!$A$4:$E$381,4,FALSE))</f>
        <v/>
      </c>
      <c r="AV2419" s="137" t="str">
        <f t="shared" si="780"/>
        <v/>
      </c>
      <c r="AW2419" s="137" t="str">
        <f t="shared" si="781"/>
        <v/>
      </c>
      <c r="AX2419" s="138" t="str">
        <f t="shared" si="782"/>
        <v/>
      </c>
      <c r="AY2419" s="138" t="str">
        <f t="shared" si="783"/>
        <v/>
      </c>
      <c r="AZ2419" s="130" t="str">
        <f>IF(AX2419&amp;AW2419="勤怠未設定","×",IF(AV2419="勤怠修正","×",IF(AC2419="外注","",IF(AA2419="",IF(AY2419&lt;&gt;"","×",""),IF(VLOOKUP(AA2419,カレンダマスタ!$H$66:$I$83,2,FALSE)&lt;&gt;AY2419,"×","OK")))))</f>
        <v/>
      </c>
      <c r="BC2419" s="137" t="str">
        <f>IF(E2419="","",VLOOKUP($E2419,カレンダマスタ!$A$4:$E$381,4,FALSE))</f>
        <v/>
      </c>
      <c r="BD2419" s="126" t="str">
        <f>IF(AC2419="社員","",IF(AG2419=0,"",IF(AD2419="NSTC",IF(COUNTIF(カレンダマスタ!$Q$5:$Q$32,G2419)=1,"OK","×"),
IF(AD2419="NS本社",IF(COUNTIF(カレンダマスタ!$T$5:$T$32,G2419)=1,"OK","×"),IF(COUNTIF(カレンダマスタ!$R$5:$R$32,G2419)=1,"OK","×")))))</f>
        <v/>
      </c>
      <c r="BE2419" s="126" t="str">
        <f>IF(AC2419="社員","",IF(G2419="","",IF(R2419&lt;&gt;"","",IF(AF2419="CS","OK",IF(VLOOKUP(E2419,カレンダマスタ!$A$5:$D$381,4,FALSE)&gt;0,"",IF(OR(G2419*24&gt;10.84,H2419*24&lt;14.5)=TRUE,"×","OK"))))))</f>
        <v/>
      </c>
      <c r="BF2419" s="126" t="str">
        <f t="shared" si="769"/>
        <v/>
      </c>
      <c r="BG2419" s="126" t="str">
        <f t="shared" si="777"/>
        <v/>
      </c>
      <c r="BI2419" s="130" t="str">
        <f t="shared" si="778"/>
        <v/>
      </c>
    </row>
    <row r="2420" spans="2:61">
      <c r="B2420" s="111"/>
      <c r="C2420" s="536"/>
      <c r="D2420" s="128"/>
      <c r="E2420" s="583"/>
      <c r="F2420" s="128"/>
      <c r="G2420" s="588"/>
      <c r="H2420" s="588"/>
      <c r="I2420" s="130"/>
      <c r="J2420" s="139"/>
      <c r="K2420" s="131"/>
      <c r="L2420" s="132"/>
      <c r="M2420" s="132"/>
      <c r="N2420" s="141"/>
      <c r="O2420" s="139"/>
      <c r="P2420" s="139"/>
      <c r="Q2420" s="139"/>
      <c r="R2420" s="133"/>
      <c r="S2420" s="134"/>
      <c r="T2420" s="434"/>
      <c r="U2420" s="429"/>
      <c r="V2420" s="429" t="str">
        <f t="shared" si="771"/>
        <v/>
      </c>
      <c r="W2420" s="298"/>
      <c r="X2420" s="129" t="str">
        <f t="shared" si="772"/>
        <v/>
      </c>
      <c r="Y2420" s="129" t="str">
        <f t="shared" si="773"/>
        <v/>
      </c>
      <c r="Z2420" s="129" t="str">
        <f t="shared" si="774"/>
        <v/>
      </c>
      <c r="AA2420" s="133" t="str">
        <f t="shared" si="779"/>
        <v/>
      </c>
      <c r="AC2420" s="186" t="str">
        <f>AC2396</f>
        <v/>
      </c>
      <c r="AD2420" s="187" t="str">
        <f>AD2396</f>
        <v/>
      </c>
      <c r="AE2420" s="187" t="str">
        <f>AE2396</f>
        <v/>
      </c>
      <c r="AF2420" s="187" t="str">
        <f>AF2396</f>
        <v/>
      </c>
      <c r="AG2420" s="204">
        <f t="shared" si="775"/>
        <v>0</v>
      </c>
      <c r="AI2420" s="135" t="str">
        <f>IF(月報!G2420&lt;&gt;"",月報!G2420,"")</f>
        <v/>
      </c>
      <c r="AJ2420" s="126" t="str">
        <f>IF(月報!W2420&lt;&gt;"",月報!W2420*24,"")</f>
        <v/>
      </c>
      <c r="AK2420" s="126" t="str">
        <f>IF(月報!P2420&lt;&gt;"",月報!P2420,"")</f>
        <v/>
      </c>
      <c r="AL2420" s="126" t="str">
        <f>IF(月報!Q2420&lt;&gt;"",IF(月報!Q2420="平日残","",月報!Q2420),"")</f>
        <v/>
      </c>
      <c r="AM2420" s="126"/>
      <c r="AN2420" s="126" t="str">
        <f t="shared" si="768"/>
        <v/>
      </c>
      <c r="AO2420" s="126" t="str">
        <f>IF($E2420="","",VLOOKUP($E2420,カレンダマスタ!$A$5:$E$381,5,FALSE))</f>
        <v/>
      </c>
      <c r="AQ2420" s="196" t="str">
        <f>IF(G2420="","",IF(VLOOKUP(E2420,カレンダマスタ!$A$5:$D$381,4,FALSE)=0,"",1))</f>
        <v/>
      </c>
      <c r="AR2420" s="136" t="str">
        <f>IF($G2420="","",IF($AD2420="NSTC",INDEX(カレンダマスタ!$I$26:$O$31,MATCH($G2420,カレンダマスタ!$H$26:$H$31,1),MATCH($H2420,カレンダマスタ!$I$25:$O$25,1)),
IF($AD2420="CS本社",INDEX(カレンダマスタ!$I$36:$O$41,MATCH($G2420,カレンダマスタ!$H$36:$H$41,1),MATCH($H2420,カレンダマスタ!$I$35:$O$35,1)),
IF($AD2420="NS本社",INDEX(カレンダマスタ!$I$94:$O$99,MATCH($G2420,カレンダマスタ!$H$95:$H$100,1),MATCH($H2420,カレンダマスタ!$I$93:$O$93,1)),
IF($AD2420="ODC",INDEX(カレンダマスタ!$I$46:$O$51,MATCH($G2420,カレンダマスタ!$H$46:$H$51,1),MATCH($H2420,カレンダマスタ!$I$45:$O$45,1)),
IF($AD2420="NS東京TC",INDEX(カレンダマスタ!$I$56:$O$61,MATCH($G2420,カレンダマスタ!$H$56:$H$61,1),MATCH($H2420,カレンダマスタ!$I$55:$O$55,1)),""))))))</f>
        <v/>
      </c>
      <c r="AS2420" s="126" t="str">
        <f t="shared" si="776"/>
        <v/>
      </c>
      <c r="AU2420" s="137" t="str">
        <f>IF(E2420="","",VLOOKUP($E2420,カレンダマスタ!$A$4:$E$381,4,FALSE))</f>
        <v/>
      </c>
      <c r="AV2420" s="137" t="str">
        <f t="shared" si="780"/>
        <v/>
      </c>
      <c r="AW2420" s="137" t="str">
        <f t="shared" si="781"/>
        <v/>
      </c>
      <c r="AX2420" s="138" t="str">
        <f t="shared" si="782"/>
        <v/>
      </c>
      <c r="AY2420" s="138" t="str">
        <f t="shared" si="783"/>
        <v/>
      </c>
      <c r="AZ2420" s="130" t="str">
        <f>IF(AX2420&amp;AW2420="勤怠未設定","×",IF(AV2420="勤怠修正","×",IF(AC2420="外注","",IF(AA2420="",IF(AY2420&lt;&gt;"","×",""),IF(VLOOKUP(AA2420,カレンダマスタ!$H$66:$I$83,2,FALSE)&lt;&gt;AY2420,"×","OK")))))</f>
        <v/>
      </c>
      <c r="BC2420" s="137" t="str">
        <f>IF(E2420="","",VLOOKUP($E2420,カレンダマスタ!$A$4:$E$381,4,FALSE))</f>
        <v/>
      </c>
      <c r="BD2420" s="126" t="str">
        <f>IF(AC2420="社員","",IF(AG2420=0,"",IF(AD2420="NSTC",IF(COUNTIF(カレンダマスタ!$Q$5:$Q$32,G2420)=1,"OK","×"),
IF(AD2420="NS本社",IF(COUNTIF(カレンダマスタ!$T$5:$T$32,G2420)=1,"OK","×"),IF(COUNTIF(カレンダマスタ!$R$5:$R$32,G2420)=1,"OK","×")))))</f>
        <v/>
      </c>
      <c r="BE2420" s="126" t="str">
        <f>IF(AC2420="社員","",IF(G2420="","",IF(R2420&lt;&gt;"","",IF(AF2420="CS","OK",IF(VLOOKUP(E2420,カレンダマスタ!$A$5:$D$381,4,FALSE)&gt;0,"",IF(OR(G2420*24&gt;10.84,H2420*24&lt;14.5)=TRUE,"×","OK"))))))</f>
        <v/>
      </c>
      <c r="BF2420" s="126" t="str">
        <f t="shared" si="769"/>
        <v/>
      </c>
      <c r="BG2420" s="126" t="str">
        <f t="shared" si="777"/>
        <v/>
      </c>
      <c r="BI2420" s="130" t="str">
        <f t="shared" si="778"/>
        <v/>
      </c>
    </row>
    <row r="2421" spans="2:61">
      <c r="B2421" s="111"/>
      <c r="C2421" s="536"/>
      <c r="D2421" s="128"/>
      <c r="E2421" s="583"/>
      <c r="F2421" s="128"/>
      <c r="G2421" s="588"/>
      <c r="H2421" s="588"/>
      <c r="I2421" s="130"/>
      <c r="J2421" s="139"/>
      <c r="K2421" s="131"/>
      <c r="L2421" s="132"/>
      <c r="M2421" s="132"/>
      <c r="N2421" s="141"/>
      <c r="O2421" s="139"/>
      <c r="P2421" s="139"/>
      <c r="Q2421" s="139"/>
      <c r="R2421" s="133"/>
      <c r="S2421" s="134"/>
      <c r="T2421" s="434"/>
      <c r="U2421" s="429"/>
      <c r="V2421" s="429" t="str">
        <f t="shared" si="771"/>
        <v/>
      </c>
      <c r="W2421" s="298"/>
      <c r="X2421" s="129" t="str">
        <f t="shared" si="772"/>
        <v/>
      </c>
      <c r="Y2421" s="129" t="str">
        <f t="shared" si="773"/>
        <v/>
      </c>
      <c r="Z2421" s="129" t="str">
        <f t="shared" si="774"/>
        <v/>
      </c>
      <c r="AA2421" s="133" t="str">
        <f t="shared" si="779"/>
        <v/>
      </c>
      <c r="AC2421" s="186" t="str">
        <f>AC2396</f>
        <v/>
      </c>
      <c r="AD2421" s="187" t="str">
        <f>AD2396</f>
        <v/>
      </c>
      <c r="AE2421" s="187" t="str">
        <f>AE2396</f>
        <v/>
      </c>
      <c r="AF2421" s="187" t="str">
        <f>AF2396</f>
        <v/>
      </c>
      <c r="AG2421" s="204">
        <f t="shared" si="775"/>
        <v>0</v>
      </c>
      <c r="AI2421" s="140" t="str">
        <f>IF(月報!G2421&lt;&gt;"",月報!G2421,"")</f>
        <v/>
      </c>
      <c r="AJ2421" s="126" t="str">
        <f>IF(月報!W2421&lt;&gt;"",月報!W2421*24,"")</f>
        <v/>
      </c>
      <c r="AK2421" s="126" t="str">
        <f>IF(月報!P2421&lt;&gt;"",月報!P2421,"")</f>
        <v/>
      </c>
      <c r="AL2421" s="126" t="str">
        <f>IF(月報!Q2421&lt;&gt;"",IF(月報!Q2421="平日残","",月報!Q2421),"")</f>
        <v/>
      </c>
      <c r="AM2421" s="126"/>
      <c r="AN2421" s="126" t="str">
        <f t="shared" si="768"/>
        <v/>
      </c>
      <c r="AO2421" s="126" t="str">
        <f>IF($E2421="","",VLOOKUP($E2421,カレンダマスタ!$A$5:$E$381,5,FALSE))</f>
        <v/>
      </c>
      <c r="AQ2421" s="196" t="str">
        <f>IF(G2421="","",IF(VLOOKUP(E2421,カレンダマスタ!$A$5:$D$381,4,FALSE)=0,"",1))</f>
        <v/>
      </c>
      <c r="AR2421" s="136" t="str">
        <f>IF($G2421="","",IF($AD2421="NSTC",INDEX(カレンダマスタ!$I$26:$O$31,MATCH($G2421,カレンダマスタ!$H$26:$H$31,1),MATCH($H2421,カレンダマスタ!$I$25:$O$25,1)),
IF($AD2421="CS本社",INDEX(カレンダマスタ!$I$36:$O$41,MATCH($G2421,カレンダマスタ!$H$36:$H$41,1),MATCH($H2421,カレンダマスタ!$I$35:$O$35,1)),
IF($AD2421="NS本社",INDEX(カレンダマスタ!$I$94:$O$99,MATCH($G2421,カレンダマスタ!$H$95:$H$100,1),MATCH($H2421,カレンダマスタ!$I$93:$O$93,1)),
IF($AD2421="ODC",INDEX(カレンダマスタ!$I$46:$O$51,MATCH($G2421,カレンダマスタ!$H$46:$H$51,1),MATCH($H2421,カレンダマスタ!$I$45:$O$45,1)),
IF($AD2421="NS東京TC",INDEX(カレンダマスタ!$I$56:$O$61,MATCH($G2421,カレンダマスタ!$H$56:$H$61,1),MATCH($H2421,カレンダマスタ!$I$55:$O$55,1)),""))))))</f>
        <v/>
      </c>
      <c r="AS2421" s="126" t="str">
        <f t="shared" si="776"/>
        <v/>
      </c>
      <c r="AU2421" s="137" t="str">
        <f>IF(E2421="","",VLOOKUP($E2421,カレンダマスタ!$A$4:$E$381,4,FALSE))</f>
        <v/>
      </c>
      <c r="AV2421" s="137" t="str">
        <f t="shared" si="780"/>
        <v/>
      </c>
      <c r="AW2421" s="137" t="str">
        <f t="shared" si="781"/>
        <v/>
      </c>
      <c r="AX2421" s="138" t="str">
        <f t="shared" si="782"/>
        <v/>
      </c>
      <c r="AY2421" s="138" t="str">
        <f t="shared" si="783"/>
        <v/>
      </c>
      <c r="AZ2421" s="130" t="str">
        <f>IF(AX2421&amp;AW2421="勤怠未設定","×",IF(AV2421="勤怠修正","×",IF(AC2421="外注","",IF(AA2421="",IF(AY2421&lt;&gt;"","×",""),IF(VLOOKUP(AA2421,カレンダマスタ!$H$66:$I$83,2,FALSE)&lt;&gt;AY2421,"×","OK")))))</f>
        <v/>
      </c>
      <c r="BC2421" s="137" t="str">
        <f>IF(E2421="","",VLOOKUP($E2421,カレンダマスタ!$A$4:$E$381,4,FALSE))</f>
        <v/>
      </c>
      <c r="BD2421" s="126" t="str">
        <f>IF(AC2421="社員","",IF(AG2421=0,"",IF(AD2421="NSTC",IF(COUNTIF(カレンダマスタ!$Q$5:$Q$32,G2421)=1,"OK","×"),
IF(AD2421="NS本社",IF(COUNTIF(カレンダマスタ!$T$5:$T$32,G2421)=1,"OK","×"),IF(COUNTIF(カレンダマスタ!$R$5:$R$32,G2421)=1,"OK","×")))))</f>
        <v/>
      </c>
      <c r="BE2421" s="126" t="str">
        <f>IF(AC2421="社員","",IF(G2421="","",IF(R2421&lt;&gt;"","",IF(AF2421="CS","OK",IF(VLOOKUP(E2421,カレンダマスタ!$A$5:$D$381,4,FALSE)&gt;0,"",IF(OR(G2421*24&gt;10.84,H2421*24&lt;14.5)=TRUE,"×","OK"))))))</f>
        <v/>
      </c>
      <c r="BF2421" s="126" t="str">
        <f t="shared" si="769"/>
        <v/>
      </c>
      <c r="BG2421" s="126" t="str">
        <f t="shared" si="777"/>
        <v/>
      </c>
      <c r="BI2421" s="130" t="str">
        <f t="shared" si="778"/>
        <v/>
      </c>
    </row>
    <row r="2422" spans="2:61">
      <c r="B2422" s="111"/>
      <c r="C2422" s="536"/>
      <c r="D2422" s="128"/>
      <c r="E2422" s="583"/>
      <c r="F2422" s="128"/>
      <c r="G2422" s="588"/>
      <c r="H2422" s="588"/>
      <c r="I2422" s="130"/>
      <c r="J2422" s="139"/>
      <c r="K2422" s="131"/>
      <c r="L2422" s="132"/>
      <c r="M2422" s="132"/>
      <c r="N2422" s="141"/>
      <c r="O2422" s="139"/>
      <c r="P2422" s="139"/>
      <c r="Q2422" s="139"/>
      <c r="R2422" s="133"/>
      <c r="S2422" s="134"/>
      <c r="T2422" s="434"/>
      <c r="U2422" s="429"/>
      <c r="V2422" s="429" t="str">
        <f t="shared" si="771"/>
        <v/>
      </c>
      <c r="W2422" s="298"/>
      <c r="X2422" s="129" t="str">
        <f t="shared" si="772"/>
        <v/>
      </c>
      <c r="Y2422" s="129" t="str">
        <f t="shared" si="773"/>
        <v/>
      </c>
      <c r="Z2422" s="129" t="str">
        <f t="shared" si="774"/>
        <v/>
      </c>
      <c r="AA2422" s="133" t="str">
        <f t="shared" si="779"/>
        <v/>
      </c>
      <c r="AC2422" s="186" t="str">
        <f>AC2396</f>
        <v/>
      </c>
      <c r="AD2422" s="187" t="str">
        <f>AD2396</f>
        <v/>
      </c>
      <c r="AE2422" s="187" t="str">
        <f>AE2396</f>
        <v/>
      </c>
      <c r="AF2422" s="187" t="str">
        <f>AF2396</f>
        <v/>
      </c>
      <c r="AG2422" s="204">
        <f t="shared" si="775"/>
        <v>0</v>
      </c>
      <c r="AI2422" s="140" t="str">
        <f>IF(月報!G2422&lt;&gt;"",月報!G2422,"")</f>
        <v/>
      </c>
      <c r="AJ2422" s="126" t="str">
        <f>IF(月報!W2422&lt;&gt;"",月報!W2422*24,"")</f>
        <v/>
      </c>
      <c r="AK2422" s="126" t="str">
        <f>IF(月報!P2422&lt;&gt;"",月報!P2422,"")</f>
        <v/>
      </c>
      <c r="AL2422" s="126" t="str">
        <f>IF(月報!Q2422&lt;&gt;"",IF(月報!Q2422="平日残","",月報!Q2422),"")</f>
        <v/>
      </c>
      <c r="AM2422" s="126"/>
      <c r="AN2422" s="126" t="str">
        <f t="shared" si="768"/>
        <v/>
      </c>
      <c r="AO2422" s="126" t="str">
        <f>IF($E2422="","",VLOOKUP($E2422,カレンダマスタ!$A$5:$E$381,5,FALSE))</f>
        <v/>
      </c>
      <c r="AQ2422" s="196" t="str">
        <f>IF(G2422="","",IF(VLOOKUP(E2422,カレンダマスタ!$A$5:$D$381,4,FALSE)=0,"",1))</f>
        <v/>
      </c>
      <c r="AR2422" s="136" t="str">
        <f>IF($G2422="","",IF($AD2422="NSTC",INDEX(カレンダマスタ!$I$26:$O$31,MATCH($G2422,カレンダマスタ!$H$26:$H$31,1),MATCH($H2422,カレンダマスタ!$I$25:$O$25,1)),
IF($AD2422="CS本社",INDEX(カレンダマスタ!$I$36:$O$41,MATCH($G2422,カレンダマスタ!$H$36:$H$41,1),MATCH($H2422,カレンダマスタ!$I$35:$O$35,1)),
IF($AD2422="NS本社",INDEX(カレンダマスタ!$I$94:$O$99,MATCH($G2422,カレンダマスタ!$H$95:$H$100,1),MATCH($H2422,カレンダマスタ!$I$93:$O$93,1)),
IF($AD2422="ODC",INDEX(カレンダマスタ!$I$46:$O$51,MATCH($G2422,カレンダマスタ!$H$46:$H$51,1),MATCH($H2422,カレンダマスタ!$I$45:$O$45,1)),
IF($AD2422="NS東京TC",INDEX(カレンダマスタ!$I$56:$O$61,MATCH($G2422,カレンダマスタ!$H$56:$H$61,1),MATCH($H2422,カレンダマスタ!$I$55:$O$55,1)),""))))))</f>
        <v/>
      </c>
      <c r="AS2422" s="126" t="str">
        <f t="shared" si="776"/>
        <v/>
      </c>
      <c r="AU2422" s="137" t="str">
        <f>IF(E2422="","",VLOOKUP($E2422,カレンダマスタ!$A$4:$E$381,4,FALSE))</f>
        <v/>
      </c>
      <c r="AV2422" s="137" t="str">
        <f t="shared" si="780"/>
        <v/>
      </c>
      <c r="AW2422" s="137" t="str">
        <f t="shared" si="781"/>
        <v/>
      </c>
      <c r="AX2422" s="138" t="str">
        <f t="shared" si="782"/>
        <v/>
      </c>
      <c r="AY2422" s="138" t="str">
        <f t="shared" si="783"/>
        <v/>
      </c>
      <c r="AZ2422" s="130" t="str">
        <f>IF(AX2422&amp;AW2422="勤怠未設定","×",IF(AV2422="勤怠修正","×",IF(AC2422="外注","",IF(AA2422="",IF(AY2422&lt;&gt;"","×",""),IF(VLOOKUP(AA2422,カレンダマスタ!$H$66:$I$83,2,FALSE)&lt;&gt;AY2422,"×","OK")))))</f>
        <v/>
      </c>
      <c r="BC2422" s="137" t="str">
        <f>IF(E2422="","",VLOOKUP($E2422,カレンダマスタ!$A$4:$E$381,4,FALSE))</f>
        <v/>
      </c>
      <c r="BD2422" s="126" t="str">
        <f>IF(AC2422="社員","",IF(AG2422=0,"",IF(AD2422="NSTC",IF(COUNTIF(カレンダマスタ!$Q$5:$Q$32,G2422)=1,"OK","×"),
IF(AD2422="NS本社",IF(COUNTIF(カレンダマスタ!$T$5:$T$32,G2422)=1,"OK","×"),IF(COUNTIF(カレンダマスタ!$R$5:$R$32,G2422)=1,"OK","×")))))</f>
        <v/>
      </c>
      <c r="BE2422" s="126" t="str">
        <f>IF(AC2422="社員","",IF(G2422="","",IF(R2422&lt;&gt;"","",IF(AF2422="CS","OK",IF(VLOOKUP(E2422,カレンダマスタ!$A$5:$D$381,4,FALSE)&gt;0,"",IF(OR(G2422*24&gt;10.84,H2422*24&lt;14.5)=TRUE,"×","OK"))))))</f>
        <v/>
      </c>
      <c r="BF2422" s="126" t="str">
        <f t="shared" si="769"/>
        <v/>
      </c>
      <c r="BG2422" s="126" t="str">
        <f t="shared" si="777"/>
        <v/>
      </c>
      <c r="BI2422" s="130" t="str">
        <f t="shared" si="778"/>
        <v/>
      </c>
    </row>
    <row r="2423" spans="2:61">
      <c r="B2423" s="111"/>
      <c r="C2423" s="537"/>
      <c r="D2423" s="142"/>
      <c r="E2423" s="584"/>
      <c r="F2423" s="142"/>
      <c r="G2423" s="589"/>
      <c r="H2423" s="589"/>
      <c r="I2423" s="144"/>
      <c r="J2423" s="148"/>
      <c r="K2423" s="145"/>
      <c r="L2423" s="146"/>
      <c r="M2423" s="146"/>
      <c r="N2423" s="147"/>
      <c r="O2423" s="148"/>
      <c r="P2423" s="148"/>
      <c r="Q2423" s="148"/>
      <c r="R2423" s="149"/>
      <c r="S2423" s="156"/>
      <c r="T2423" s="435"/>
      <c r="U2423" s="430"/>
      <c r="V2423" s="430" t="str">
        <f t="shared" si="771"/>
        <v/>
      </c>
      <c r="W2423" s="298"/>
      <c r="X2423" s="143" t="str">
        <f t="shared" si="772"/>
        <v/>
      </c>
      <c r="Y2423" s="143" t="str">
        <f t="shared" si="773"/>
        <v/>
      </c>
      <c r="Z2423" s="143" t="str">
        <f t="shared" si="774"/>
        <v/>
      </c>
      <c r="AA2423" s="149" t="str">
        <f t="shared" si="779"/>
        <v/>
      </c>
      <c r="AC2423" s="188" t="str">
        <f>AC2396</f>
        <v/>
      </c>
      <c r="AD2423" s="189" t="str">
        <f>AD2396</f>
        <v/>
      </c>
      <c r="AE2423" s="189" t="str">
        <f>AE2396</f>
        <v/>
      </c>
      <c r="AF2423" s="189" t="str">
        <f>AF2396</f>
        <v/>
      </c>
      <c r="AG2423" s="205">
        <f t="shared" si="775"/>
        <v>0</v>
      </c>
      <c r="AI2423" s="157" t="str">
        <f>IF(月報!G2423&lt;&gt;"",月報!G2423,"")</f>
        <v/>
      </c>
      <c r="AJ2423" s="151" t="str">
        <f>IF(月報!W2423&lt;&gt;"",月報!W2423*24,"")</f>
        <v/>
      </c>
      <c r="AK2423" s="151" t="str">
        <f>IF(月報!P2423&lt;&gt;"",月報!P2423,"")</f>
        <v/>
      </c>
      <c r="AL2423" s="151" t="str">
        <f>IF(月報!Q2423&lt;&gt;"",IF(月報!Q2423="平日残","",月報!Q2423),"")</f>
        <v/>
      </c>
      <c r="AM2423" s="151"/>
      <c r="AN2423" s="151" t="str">
        <f t="shared" si="768"/>
        <v/>
      </c>
      <c r="AO2423" s="151" t="str">
        <f>IF($E2423="","",VLOOKUP($E2423,カレンダマスタ!$A$5:$E$381,5,FALSE))</f>
        <v/>
      </c>
      <c r="AQ2423" s="197" t="str">
        <f>IF(G2423="","",IF(VLOOKUP(E2423,カレンダマスタ!$A$5:$D$381,4,FALSE)=0,"",1))</f>
        <v/>
      </c>
      <c r="AR2423" s="152" t="str">
        <f>IF($G2423="","",IF($AD2423="NSTC",INDEX(カレンダマスタ!$I$26:$O$31,MATCH($G2423,カレンダマスタ!$H$26:$H$31,1),MATCH($H2423,カレンダマスタ!$I$25:$O$25,1)),
IF($AD2423="CS本社",INDEX(カレンダマスタ!$I$36:$O$41,MATCH($G2423,カレンダマスタ!$H$36:$H$41,1),MATCH($H2423,カレンダマスタ!$I$35:$O$35,1)),
IF($AD2423="NS本社",INDEX(カレンダマスタ!$I$94:$O$99,MATCH($G2423,カレンダマスタ!$H$95:$H$100,1),MATCH($H2423,カレンダマスタ!$I$93:$O$93,1)),
IF($AD2423="ODC",INDEX(カレンダマスタ!$I$46:$O$51,MATCH($G2423,カレンダマスタ!$H$46:$H$51,1),MATCH($H2423,カレンダマスタ!$I$45:$O$45,1)),
IF($AD2423="NS東京TC",INDEX(カレンダマスタ!$I$56:$O$61,MATCH($G2423,カレンダマスタ!$H$56:$H$61,1),MATCH($H2423,カレンダマスタ!$I$55:$O$55,1)),""))))))</f>
        <v/>
      </c>
      <c r="AS2423" s="151" t="str">
        <f t="shared" si="776"/>
        <v/>
      </c>
      <c r="AU2423" s="153" t="str">
        <f>IF(E2423="","",VLOOKUP($E2423,カレンダマスタ!$A$4:$E$381,4,FALSE))</f>
        <v/>
      </c>
      <c r="AV2423" s="153" t="str">
        <f t="shared" si="780"/>
        <v/>
      </c>
      <c r="AW2423" s="153" t="str">
        <f t="shared" si="781"/>
        <v/>
      </c>
      <c r="AX2423" s="154" t="str">
        <f t="shared" si="782"/>
        <v/>
      </c>
      <c r="AY2423" s="154" t="str">
        <f t="shared" si="783"/>
        <v/>
      </c>
      <c r="AZ2423" s="144" t="str">
        <f>IF(AX2423&amp;AW2423="勤怠未設定","×",IF(AV2423="勤怠修正","×",IF(AC2423="外注","",IF(AA2423="",IF(AY2423&lt;&gt;"","×",""),IF(VLOOKUP(AA2423,カレンダマスタ!$H$66:$I$83,2,FALSE)&lt;&gt;AY2423,"×","OK")))))</f>
        <v/>
      </c>
      <c r="BC2423" s="153" t="str">
        <f>IF(E2423="","",VLOOKUP($E2423,カレンダマスタ!$A$4:$E$381,4,FALSE))</f>
        <v/>
      </c>
      <c r="BD2423" s="151" t="str">
        <f>IF(AC2423="社員","",IF(AG2423=0,"",IF(AD2423="NSTC",IF(COUNTIF(カレンダマスタ!$Q$5:$Q$32,G2423)=1,"OK","×"),
IF(AD2423="NS本社",IF(COUNTIF(カレンダマスタ!$T$5:$T$32,G2423)=1,"OK","×"),IF(COUNTIF(カレンダマスタ!$R$5:$R$32,G2423)=1,"OK","×")))))</f>
        <v/>
      </c>
      <c r="BE2423" s="151" t="str">
        <f>IF(AC2423="社員","",IF(G2423="","",IF(R2423&lt;&gt;"","",IF(AF2423="CS","OK",IF(VLOOKUP(E2423,カレンダマスタ!$A$5:$D$381,4,FALSE)&gt;0,"",IF(OR(G2423*24&gt;10.84,H2423*24&lt;14.5)=TRUE,"×","OK"))))))</f>
        <v/>
      </c>
      <c r="BF2423" s="151" t="str">
        <f t="shared" si="769"/>
        <v/>
      </c>
      <c r="BG2423" s="151" t="str">
        <f t="shared" si="777"/>
        <v/>
      </c>
      <c r="BI2423" s="144" t="str">
        <f t="shared" si="778"/>
        <v/>
      </c>
    </row>
    <row r="2424" spans="2:61">
      <c r="B2424" s="111"/>
      <c r="C2424" s="535"/>
      <c r="D2424" s="112"/>
      <c r="E2424" s="582"/>
      <c r="F2424" s="112"/>
      <c r="G2424" s="587"/>
      <c r="H2424" s="587"/>
      <c r="I2424" s="114"/>
      <c r="J2424" s="118"/>
      <c r="K2424" s="115"/>
      <c r="L2424" s="116"/>
      <c r="M2424" s="116"/>
      <c r="N2424" s="117"/>
      <c r="O2424" s="118"/>
      <c r="P2424" s="118"/>
      <c r="Q2424" s="118"/>
      <c r="R2424" s="119"/>
      <c r="S2424" s="120"/>
      <c r="T2424" s="433"/>
      <c r="U2424" s="431">
        <f>SUM(T2424:T2440)</f>
        <v>0</v>
      </c>
      <c r="V2424" s="431" t="str">
        <f t="shared" si="771"/>
        <v/>
      </c>
      <c r="W2424" s="298"/>
      <c r="X2424" s="113" t="str">
        <f t="shared" si="772"/>
        <v/>
      </c>
      <c r="Y2424" s="113" t="str">
        <f t="shared" si="773"/>
        <v/>
      </c>
      <c r="Z2424" s="113" t="str">
        <f t="shared" si="774"/>
        <v/>
      </c>
      <c r="AA2424" s="119" t="str">
        <f t="shared" si="779"/>
        <v/>
      </c>
      <c r="AC2424" s="190" t="str">
        <f>AC2396</f>
        <v/>
      </c>
      <c r="AD2424" s="191" t="str">
        <f>AD2396</f>
        <v/>
      </c>
      <c r="AE2424" s="191" t="str">
        <f>AE2396</f>
        <v/>
      </c>
      <c r="AF2424" s="191" t="str">
        <f>AF2396</f>
        <v/>
      </c>
      <c r="AG2424" s="206">
        <f t="shared" si="775"/>
        <v>0</v>
      </c>
      <c r="AI2424" s="159" t="str">
        <f>IF(月報!G2424&lt;&gt;"",月報!G2424,"")</f>
        <v/>
      </c>
      <c r="AJ2424" s="122" t="str">
        <f>IF(月報!W2424&lt;&gt;"",月報!W2424*24,"")</f>
        <v/>
      </c>
      <c r="AK2424" s="122" t="str">
        <f>IF(月報!P2424&lt;&gt;"",月報!P2424,"")</f>
        <v/>
      </c>
      <c r="AL2424" s="122" t="str">
        <f>IF(月報!Q2424&lt;&gt;"",IF(月報!Q2424="平日残","",月報!Q2424),"")</f>
        <v/>
      </c>
      <c r="AM2424" s="122"/>
      <c r="AN2424" s="122" t="str">
        <f t="shared" si="768"/>
        <v/>
      </c>
      <c r="AO2424" s="122" t="str">
        <f>IF($E2424="","",VLOOKUP($E2424,カレンダマスタ!$A$5:$E$381,5,FALSE))</f>
        <v/>
      </c>
      <c r="AQ2424" s="195" t="str">
        <f>IF(G2424="","",IF(VLOOKUP(E2424,カレンダマスタ!$A$5:$D$381,4,FALSE)=0,"",1))</f>
        <v/>
      </c>
      <c r="AR2424" s="123" t="str">
        <f>IF($G2424="","",IF($AD2424="NSTC",INDEX(カレンダマスタ!$I$26:$O$31,MATCH($G2424,カレンダマスタ!$H$26:$H$31,1),MATCH($H2424,カレンダマスタ!$I$25:$O$25,1)),
IF($AD2424="CS本社",INDEX(カレンダマスタ!$I$36:$O$41,MATCH($G2424,カレンダマスタ!$H$36:$H$41,1),MATCH($H2424,カレンダマスタ!$I$35:$O$35,1)),
IF($AD2424="NS本社",INDEX(カレンダマスタ!$I$94:$O$99,MATCH($G2424,カレンダマスタ!$H$95:$H$100,1),MATCH($H2424,カレンダマスタ!$I$93:$O$93,1)),
IF($AD2424="ODC",INDEX(カレンダマスタ!$I$46:$O$51,MATCH($G2424,カレンダマスタ!$H$46:$H$51,1),MATCH($H2424,カレンダマスタ!$I$45:$O$45,1)),
IF($AD2424="NS東京TC",INDEX(カレンダマスタ!$I$56:$O$61,MATCH($G2424,カレンダマスタ!$H$56:$H$61,1),MATCH($H2424,カレンダマスタ!$I$55:$O$55,1)),""))))))</f>
        <v/>
      </c>
      <c r="AS2424" s="122" t="str">
        <f t="shared" si="776"/>
        <v/>
      </c>
      <c r="AU2424" s="124" t="str">
        <f>IF(E2424="","",VLOOKUP($E2424,カレンダマスタ!$A$4:$E$381,4,FALSE))</f>
        <v/>
      </c>
      <c r="AV2424" s="124" t="str">
        <f t="shared" si="780"/>
        <v/>
      </c>
      <c r="AW2424" s="124" t="str">
        <f t="shared" si="781"/>
        <v/>
      </c>
      <c r="AX2424" s="125" t="str">
        <f t="shared" si="782"/>
        <v/>
      </c>
      <c r="AY2424" s="125" t="str">
        <f t="shared" si="783"/>
        <v/>
      </c>
      <c r="AZ2424" s="114" t="str">
        <f>IF(AX2424&amp;AW2424="勤怠未設定","×",IF(AV2424="勤怠修正","×",IF(AC2424="外注","",IF(AA2424="",IF(AY2424&lt;&gt;"","×",""),IF(VLOOKUP(AA2424,カレンダマスタ!$H$66:$I$83,2,FALSE)&lt;&gt;AY2424,"×","OK")))))</f>
        <v/>
      </c>
      <c r="BC2424" s="124" t="str">
        <f>IF(E2424="","",VLOOKUP($E2424,カレンダマスタ!$A$4:$E$381,4,FALSE))</f>
        <v/>
      </c>
      <c r="BD2424" s="122" t="str">
        <f>IF(AC2424="社員","",IF(AG2424=0,"",IF(AD2424="NSTC",IF(COUNTIF(カレンダマスタ!$Q$5:$Q$32,G2424)=1,"OK","×"),
IF(AD2424="NS本社",IF(COUNTIF(カレンダマスタ!$T$5:$T$32,G2424)=1,"OK","×"),IF(COUNTIF(カレンダマスタ!$R$5:$R$32,G2424)=1,"OK","×")))))</f>
        <v/>
      </c>
      <c r="BE2424" s="122" t="str">
        <f>IF(AC2424="社員","",IF(G2424="","",IF(R2424&lt;&gt;"","",IF(AF2424="CS","OK",IF(VLOOKUP(E2424,カレンダマスタ!$A$5:$D$381,4,FALSE)&gt;0,"",IF(OR(G2424*24&gt;10.84,H2424*24&lt;14.5)=TRUE,"×","OK"))))))</f>
        <v/>
      </c>
      <c r="BF2424" s="122" t="str">
        <f t="shared" si="769"/>
        <v/>
      </c>
      <c r="BG2424" s="122" t="str">
        <f t="shared" si="777"/>
        <v/>
      </c>
      <c r="BI2424" s="114" t="str">
        <f t="shared" si="778"/>
        <v/>
      </c>
    </row>
    <row r="2425" spans="2:61">
      <c r="B2425" s="111"/>
      <c r="C2425" s="536"/>
      <c r="D2425" s="128"/>
      <c r="E2425" s="583"/>
      <c r="F2425" s="128"/>
      <c r="G2425" s="588"/>
      <c r="H2425" s="588"/>
      <c r="I2425" s="130"/>
      <c r="J2425" s="139"/>
      <c r="K2425" s="131"/>
      <c r="L2425" s="132"/>
      <c r="M2425" s="132"/>
      <c r="N2425" s="141"/>
      <c r="O2425" s="139"/>
      <c r="P2425" s="139"/>
      <c r="Q2425" s="139"/>
      <c r="R2425" s="133"/>
      <c r="S2425" s="134"/>
      <c r="T2425" s="434"/>
      <c r="U2425" s="429"/>
      <c r="V2425" s="429" t="str">
        <f t="shared" si="771"/>
        <v/>
      </c>
      <c r="W2425" s="298"/>
      <c r="X2425" s="129" t="str">
        <f t="shared" si="772"/>
        <v/>
      </c>
      <c r="Y2425" s="129" t="str">
        <f t="shared" si="773"/>
        <v/>
      </c>
      <c r="Z2425" s="129" t="str">
        <f t="shared" si="774"/>
        <v/>
      </c>
      <c r="AA2425" s="133" t="str">
        <f t="shared" si="779"/>
        <v/>
      </c>
      <c r="AC2425" s="186" t="str">
        <f>AC2396</f>
        <v/>
      </c>
      <c r="AD2425" s="187" t="str">
        <f>AD2396</f>
        <v/>
      </c>
      <c r="AE2425" s="187" t="str">
        <f>AE2396</f>
        <v/>
      </c>
      <c r="AF2425" s="187" t="str">
        <f>AF2396</f>
        <v/>
      </c>
      <c r="AG2425" s="204">
        <f t="shared" si="775"/>
        <v>0</v>
      </c>
      <c r="AI2425" s="135" t="str">
        <f>IF(月報!G2425&lt;&gt;"",月報!G2425,"")</f>
        <v/>
      </c>
      <c r="AJ2425" s="126" t="str">
        <f>IF(月報!W2425&lt;&gt;"",月報!W2425*24,"")</f>
        <v/>
      </c>
      <c r="AK2425" s="126" t="str">
        <f>IF(月報!P2425&lt;&gt;"",月報!P2425,"")</f>
        <v/>
      </c>
      <c r="AL2425" s="126" t="str">
        <f>IF(月報!Q2425&lt;&gt;"",IF(月報!Q2425="平日残","",月報!Q2425),"")</f>
        <v/>
      </c>
      <c r="AM2425" s="126"/>
      <c r="AN2425" s="126" t="str">
        <f t="shared" si="768"/>
        <v/>
      </c>
      <c r="AO2425" s="126" t="str">
        <f>IF($E2425="","",VLOOKUP($E2425,カレンダマスタ!$A$5:$E$381,5,FALSE))</f>
        <v/>
      </c>
      <c r="AQ2425" s="196" t="str">
        <f>IF(G2425="","",IF(VLOOKUP(E2425,カレンダマスタ!$A$5:$D$381,4,FALSE)=0,"",1))</f>
        <v/>
      </c>
      <c r="AR2425" s="136" t="str">
        <f>IF($G2425="","",IF($AD2425="NSTC",INDEX(カレンダマスタ!$I$26:$O$31,MATCH($G2425,カレンダマスタ!$H$26:$H$31,1),MATCH($H2425,カレンダマスタ!$I$25:$O$25,1)),
IF($AD2425="CS本社",INDEX(カレンダマスタ!$I$36:$O$41,MATCH($G2425,カレンダマスタ!$H$36:$H$41,1),MATCH($H2425,カレンダマスタ!$I$35:$O$35,1)),
IF($AD2425="NS本社",INDEX(カレンダマスタ!$I$94:$O$99,MATCH($G2425,カレンダマスタ!$H$95:$H$100,1),MATCH($H2425,カレンダマスタ!$I$93:$O$93,1)),
IF($AD2425="ODC",INDEX(カレンダマスタ!$I$46:$O$51,MATCH($G2425,カレンダマスタ!$H$46:$H$51,1),MATCH($H2425,カレンダマスタ!$I$45:$O$45,1)),
IF($AD2425="NS東京TC",INDEX(カレンダマスタ!$I$56:$O$61,MATCH($G2425,カレンダマスタ!$H$56:$H$61,1),MATCH($H2425,カレンダマスタ!$I$55:$O$55,1)),""))))))</f>
        <v/>
      </c>
      <c r="AS2425" s="126" t="str">
        <f t="shared" si="776"/>
        <v/>
      </c>
      <c r="AU2425" s="137" t="str">
        <f>IF(E2425="","",VLOOKUP($E2425,カレンダマスタ!$A$4:$E$381,4,FALSE))</f>
        <v/>
      </c>
      <c r="AV2425" s="137" t="str">
        <f t="shared" si="780"/>
        <v/>
      </c>
      <c r="AW2425" s="137" t="str">
        <f t="shared" si="781"/>
        <v/>
      </c>
      <c r="AX2425" s="138" t="str">
        <f t="shared" si="782"/>
        <v/>
      </c>
      <c r="AY2425" s="138" t="str">
        <f t="shared" si="783"/>
        <v/>
      </c>
      <c r="AZ2425" s="130" t="str">
        <f>IF(AX2425&amp;AW2425="勤怠未設定","×",IF(AV2425="勤怠修正","×",IF(AC2425="外注","",IF(AA2425="",IF(AY2425&lt;&gt;"","×",""),IF(VLOOKUP(AA2425,カレンダマスタ!$H$66:$I$83,2,FALSE)&lt;&gt;AY2425,"×","OK")))))</f>
        <v/>
      </c>
      <c r="BC2425" s="137" t="str">
        <f>IF(E2425="","",VLOOKUP($E2425,カレンダマスタ!$A$4:$E$381,4,FALSE))</f>
        <v/>
      </c>
      <c r="BD2425" s="126" t="str">
        <f>IF(AC2425="社員","",IF(AG2425=0,"",IF(AD2425="NSTC",IF(COUNTIF(カレンダマスタ!$Q$5:$Q$32,G2425)=1,"OK","×"),
IF(AD2425="NS本社",IF(COUNTIF(カレンダマスタ!$T$5:$T$32,G2425)=1,"OK","×"),IF(COUNTIF(カレンダマスタ!$R$5:$R$32,G2425)=1,"OK","×")))))</f>
        <v/>
      </c>
      <c r="BE2425" s="126" t="str">
        <f>IF(AC2425="社員","",IF(G2425="","",IF(R2425&lt;&gt;"","",IF(AF2425="CS","OK",IF(VLOOKUP(E2425,カレンダマスタ!$A$5:$D$381,4,FALSE)&gt;0,"",IF(OR(G2425*24&gt;10.84,H2425*24&lt;14.5)=TRUE,"×","OK"))))))</f>
        <v/>
      </c>
      <c r="BF2425" s="126" t="str">
        <f t="shared" si="769"/>
        <v/>
      </c>
      <c r="BG2425" s="126" t="str">
        <f t="shared" si="777"/>
        <v/>
      </c>
      <c r="BI2425" s="130" t="str">
        <f t="shared" si="778"/>
        <v/>
      </c>
    </row>
    <row r="2426" spans="2:61">
      <c r="B2426" s="111"/>
      <c r="C2426" s="536"/>
      <c r="D2426" s="128"/>
      <c r="E2426" s="583"/>
      <c r="F2426" s="128"/>
      <c r="G2426" s="588"/>
      <c r="H2426" s="588"/>
      <c r="I2426" s="130"/>
      <c r="J2426" s="139"/>
      <c r="K2426" s="131"/>
      <c r="L2426" s="132"/>
      <c r="M2426" s="132"/>
      <c r="N2426" s="141"/>
      <c r="O2426" s="139"/>
      <c r="P2426" s="139"/>
      <c r="Q2426" s="139"/>
      <c r="R2426" s="133"/>
      <c r="S2426" s="134"/>
      <c r="T2426" s="434"/>
      <c r="U2426" s="429"/>
      <c r="V2426" s="429" t="str">
        <f t="shared" si="771"/>
        <v/>
      </c>
      <c r="W2426" s="298"/>
      <c r="X2426" s="129" t="str">
        <f t="shared" si="772"/>
        <v/>
      </c>
      <c r="Y2426" s="129" t="str">
        <f t="shared" si="773"/>
        <v/>
      </c>
      <c r="Z2426" s="129" t="str">
        <f t="shared" si="774"/>
        <v/>
      </c>
      <c r="AA2426" s="133" t="str">
        <f t="shared" si="779"/>
        <v/>
      </c>
      <c r="AC2426" s="186" t="str">
        <f>AC2396</f>
        <v/>
      </c>
      <c r="AD2426" s="187" t="str">
        <f>AD2396</f>
        <v/>
      </c>
      <c r="AE2426" s="187" t="str">
        <f>AE2396</f>
        <v/>
      </c>
      <c r="AF2426" s="187" t="str">
        <f>AF2396</f>
        <v/>
      </c>
      <c r="AG2426" s="204">
        <f t="shared" si="775"/>
        <v>0</v>
      </c>
      <c r="AI2426" s="160" t="str">
        <f>IF(月報!G2426&lt;&gt;"",月報!G2426,"")</f>
        <v/>
      </c>
      <c r="AJ2426" s="126" t="str">
        <f>IF(月報!W2426&lt;&gt;"",月報!W2426*24,"")</f>
        <v/>
      </c>
      <c r="AK2426" s="126" t="str">
        <f>IF(月報!P2426&lt;&gt;"",月報!P2426,"")</f>
        <v/>
      </c>
      <c r="AL2426" s="126" t="str">
        <f>IF(月報!Q2426&lt;&gt;"",IF(月報!Q2426="平日残","",月報!Q2426),"")</f>
        <v/>
      </c>
      <c r="AM2426" s="126"/>
      <c r="AN2426" s="126" t="str">
        <f t="shared" si="768"/>
        <v/>
      </c>
      <c r="AO2426" s="126" t="str">
        <f>IF($E2426="","",VLOOKUP($E2426,カレンダマスタ!$A$5:$E$381,5,FALSE))</f>
        <v/>
      </c>
      <c r="AQ2426" s="196" t="str">
        <f>IF(G2426="","",IF(VLOOKUP(E2426,カレンダマスタ!$A$5:$D$381,4,FALSE)=0,"",1))</f>
        <v/>
      </c>
      <c r="AR2426" s="136" t="str">
        <f>IF($G2426="","",IF($AD2426="NSTC",INDEX(カレンダマスタ!$I$26:$O$31,MATCH($G2426,カレンダマスタ!$H$26:$H$31,1),MATCH($H2426,カレンダマスタ!$I$25:$O$25,1)),
IF($AD2426="CS本社",INDEX(カレンダマスタ!$I$36:$O$41,MATCH($G2426,カレンダマスタ!$H$36:$H$41,1),MATCH($H2426,カレンダマスタ!$I$35:$O$35,1)),
IF($AD2426="NS本社",INDEX(カレンダマスタ!$I$94:$O$99,MATCH($G2426,カレンダマスタ!$H$95:$H$100,1),MATCH($H2426,カレンダマスタ!$I$93:$O$93,1)),
IF($AD2426="ODC",INDEX(カレンダマスタ!$I$46:$O$51,MATCH($G2426,カレンダマスタ!$H$46:$H$51,1),MATCH($H2426,カレンダマスタ!$I$45:$O$45,1)),
IF($AD2426="NS東京TC",INDEX(カレンダマスタ!$I$56:$O$61,MATCH($G2426,カレンダマスタ!$H$56:$H$61,1),MATCH($H2426,カレンダマスタ!$I$55:$O$55,1)),""))))))</f>
        <v/>
      </c>
      <c r="AS2426" s="126" t="str">
        <f t="shared" si="776"/>
        <v/>
      </c>
      <c r="AU2426" s="137" t="str">
        <f>IF(E2426="","",VLOOKUP($E2426,カレンダマスタ!$A$4:$E$381,4,FALSE))</f>
        <v/>
      </c>
      <c r="AV2426" s="137" t="str">
        <f t="shared" si="780"/>
        <v/>
      </c>
      <c r="AW2426" s="137" t="str">
        <f t="shared" si="781"/>
        <v/>
      </c>
      <c r="AX2426" s="138" t="str">
        <f t="shared" si="782"/>
        <v/>
      </c>
      <c r="AY2426" s="138" t="str">
        <f t="shared" si="783"/>
        <v/>
      </c>
      <c r="AZ2426" s="130" t="str">
        <f>IF(AX2426&amp;AW2426="勤怠未設定","×",IF(AV2426="勤怠修正","×",IF(AC2426="外注","",IF(AA2426="",IF(AY2426&lt;&gt;"","×",""),IF(VLOOKUP(AA2426,カレンダマスタ!$H$66:$I$83,2,FALSE)&lt;&gt;AY2426,"×","OK")))))</f>
        <v/>
      </c>
      <c r="BC2426" s="137" t="str">
        <f>IF(E2426="","",VLOOKUP($E2426,カレンダマスタ!$A$4:$E$381,4,FALSE))</f>
        <v/>
      </c>
      <c r="BD2426" s="126" t="str">
        <f>IF(AC2426="社員","",IF(AG2426=0,"",IF(AD2426="NSTC",IF(COUNTIF(カレンダマスタ!$Q$5:$Q$32,G2426)=1,"OK","×"),
IF(AD2426="NS本社",IF(COUNTIF(カレンダマスタ!$T$5:$T$32,G2426)=1,"OK","×"),IF(COUNTIF(カレンダマスタ!$R$5:$R$32,G2426)=1,"OK","×")))))</f>
        <v/>
      </c>
      <c r="BE2426" s="126" t="str">
        <f>IF(AC2426="社員","",IF(G2426="","",IF(R2426&lt;&gt;"","",IF(AF2426="CS","OK",IF(VLOOKUP(E2426,カレンダマスタ!$A$5:$D$381,4,FALSE)&gt;0,"",IF(OR(G2426*24&gt;10.84,H2426*24&lt;14.5)=TRUE,"×","OK"))))))</f>
        <v/>
      </c>
      <c r="BF2426" s="126" t="str">
        <f t="shared" si="769"/>
        <v/>
      </c>
      <c r="BG2426" s="126" t="str">
        <f t="shared" si="777"/>
        <v/>
      </c>
      <c r="BI2426" s="130" t="str">
        <f t="shared" si="778"/>
        <v/>
      </c>
    </row>
    <row r="2427" spans="2:61">
      <c r="B2427" s="111"/>
      <c r="C2427" s="536"/>
      <c r="D2427" s="128"/>
      <c r="E2427" s="214"/>
      <c r="F2427" s="128"/>
      <c r="G2427" s="588"/>
      <c r="H2427" s="588"/>
      <c r="I2427" s="131"/>
      <c r="J2427" s="139"/>
      <c r="K2427" s="131"/>
      <c r="L2427" s="132"/>
      <c r="M2427" s="132"/>
      <c r="N2427" s="141"/>
      <c r="O2427" s="139"/>
      <c r="P2427" s="139"/>
      <c r="Q2427" s="139"/>
      <c r="R2427" s="133"/>
      <c r="S2427" s="134"/>
      <c r="T2427" s="434"/>
      <c r="U2427" s="429"/>
      <c r="V2427" s="429" t="str">
        <f t="shared" si="771"/>
        <v/>
      </c>
      <c r="W2427" s="298"/>
      <c r="X2427" s="129" t="str">
        <f t="shared" si="772"/>
        <v/>
      </c>
      <c r="Y2427" s="129" t="str">
        <f t="shared" si="773"/>
        <v/>
      </c>
      <c r="Z2427" s="129" t="str">
        <f t="shared" si="774"/>
        <v/>
      </c>
      <c r="AA2427" s="133" t="str">
        <f t="shared" si="779"/>
        <v/>
      </c>
      <c r="AC2427" s="186" t="str">
        <f>AC2396</f>
        <v/>
      </c>
      <c r="AD2427" s="187" t="str">
        <f>AD2396</f>
        <v/>
      </c>
      <c r="AE2427" s="187" t="str">
        <f>AE2396</f>
        <v/>
      </c>
      <c r="AF2427" s="187" t="str">
        <f>AF2396</f>
        <v/>
      </c>
      <c r="AG2427" s="204">
        <f t="shared" si="775"/>
        <v>0</v>
      </c>
      <c r="AI2427" s="160" t="str">
        <f>IF(月報!G2427&lt;&gt;"",月報!G2427,"")</f>
        <v/>
      </c>
      <c r="AJ2427" s="126" t="str">
        <f>IF(月報!W2427&lt;&gt;"",月報!W2427*24,"")</f>
        <v/>
      </c>
      <c r="AK2427" s="126" t="str">
        <f>IF(月報!P2427&lt;&gt;"",月報!P2427,"")</f>
        <v/>
      </c>
      <c r="AL2427" s="126" t="str">
        <f>IF(月報!Q2427&lt;&gt;"",IF(月報!Q2427="平日残","",月報!Q2427),"")</f>
        <v/>
      </c>
      <c r="AM2427" s="126"/>
      <c r="AN2427" s="126" t="str">
        <f t="shared" si="768"/>
        <v/>
      </c>
      <c r="AO2427" s="126" t="str">
        <f>IF($E2427="","",VLOOKUP($E2427,カレンダマスタ!$A$5:$E$381,5,FALSE))</f>
        <v/>
      </c>
      <c r="AQ2427" s="196" t="str">
        <f>IF(G2427="","",IF(VLOOKUP(E2427,カレンダマスタ!$A$5:$D$381,4,FALSE)=0,"",1))</f>
        <v/>
      </c>
      <c r="AR2427" s="136" t="str">
        <f>IF($G2427="","",IF($AD2427="NSTC",INDEX(カレンダマスタ!$I$26:$O$31,MATCH($G2427,カレンダマスタ!$H$26:$H$31,1),MATCH($H2427,カレンダマスタ!$I$25:$O$25,1)),
IF($AD2427="CS本社",INDEX(カレンダマスタ!$I$36:$O$41,MATCH($G2427,カレンダマスタ!$H$36:$H$41,1),MATCH($H2427,カレンダマスタ!$I$35:$O$35,1)),
IF($AD2427="NS本社",INDEX(カレンダマスタ!$I$94:$O$99,MATCH($G2427,カレンダマスタ!$H$95:$H$100,1),MATCH($H2427,カレンダマスタ!$I$93:$O$93,1)),
IF($AD2427="ODC",INDEX(カレンダマスタ!$I$46:$O$51,MATCH($G2427,カレンダマスタ!$H$46:$H$51,1),MATCH($H2427,カレンダマスタ!$I$45:$O$45,1)),
IF($AD2427="NS東京TC",INDEX(カレンダマスタ!$I$56:$O$61,MATCH($G2427,カレンダマスタ!$H$56:$H$61,1),MATCH($H2427,カレンダマスタ!$I$55:$O$55,1)),""))))))</f>
        <v/>
      </c>
      <c r="AS2427" s="126" t="str">
        <f t="shared" si="776"/>
        <v/>
      </c>
      <c r="AU2427" s="137" t="str">
        <f>IF(E2427="","",VLOOKUP($E2427,カレンダマスタ!$A$4:$E$381,4,FALSE))</f>
        <v/>
      </c>
      <c r="AV2427" s="137" t="str">
        <f t="shared" si="780"/>
        <v/>
      </c>
      <c r="AW2427" s="137" t="str">
        <f t="shared" si="781"/>
        <v/>
      </c>
      <c r="AX2427" s="138" t="str">
        <f t="shared" si="782"/>
        <v/>
      </c>
      <c r="AY2427" s="138" t="str">
        <f t="shared" si="783"/>
        <v/>
      </c>
      <c r="AZ2427" s="130" t="str">
        <f>IF(AX2427&amp;AW2427="勤怠未設定","×",IF(AV2427="勤怠修正","×",IF(AC2427="外注","",IF(AA2427="",IF(AY2427&lt;&gt;"","×",""),IF(VLOOKUP(AA2427,カレンダマスタ!$H$66:$I$83,2,FALSE)&lt;&gt;AY2427,"×","OK")))))</f>
        <v/>
      </c>
      <c r="BC2427" s="137" t="str">
        <f>IF(E2427="","",VLOOKUP($E2427,カレンダマスタ!$A$4:$E$381,4,FALSE))</f>
        <v/>
      </c>
      <c r="BD2427" s="126" t="str">
        <f>IF(AC2427="社員","",IF(AG2427=0,"",IF(AD2427="NSTC",IF(COUNTIF(カレンダマスタ!$Q$5:$Q$32,G2427)=1,"OK","×"),
IF(AD2427="NS本社",IF(COUNTIF(カレンダマスタ!$T$5:$T$32,G2427)=1,"OK","×"),IF(COUNTIF(カレンダマスタ!$R$5:$R$32,G2427)=1,"OK","×")))))</f>
        <v/>
      </c>
      <c r="BE2427" s="126" t="str">
        <f>IF(AC2427="社員","",IF(G2427="","",IF(R2427&lt;&gt;"","",IF(AF2427="CS","OK",IF(VLOOKUP(E2427,カレンダマスタ!$A$5:$D$381,4,FALSE)&gt;0,"",IF(OR(G2427*24&gt;10.84,H2427*24&lt;14.5)=TRUE,"×","OK"))))))</f>
        <v/>
      </c>
      <c r="BF2427" s="126" t="str">
        <f t="shared" si="769"/>
        <v/>
      </c>
      <c r="BG2427" s="126" t="str">
        <f t="shared" si="777"/>
        <v/>
      </c>
      <c r="BI2427" s="130" t="str">
        <f t="shared" si="778"/>
        <v/>
      </c>
    </row>
    <row r="2428" spans="2:61">
      <c r="B2428" s="111"/>
      <c r="C2428" s="536"/>
      <c r="D2428" s="128"/>
      <c r="E2428" s="214"/>
      <c r="F2428" s="128"/>
      <c r="G2428" s="588"/>
      <c r="H2428" s="588"/>
      <c r="I2428" s="131"/>
      <c r="J2428" s="139"/>
      <c r="K2428" s="131"/>
      <c r="L2428" s="132"/>
      <c r="M2428" s="132"/>
      <c r="N2428" s="141"/>
      <c r="O2428" s="139"/>
      <c r="P2428" s="139"/>
      <c r="Q2428" s="139"/>
      <c r="R2428" s="133"/>
      <c r="S2428" s="134"/>
      <c r="T2428" s="434"/>
      <c r="U2428" s="429"/>
      <c r="V2428" s="429" t="str">
        <f t="shared" si="771"/>
        <v/>
      </c>
      <c r="W2428" s="298"/>
      <c r="X2428" s="129" t="str">
        <f t="shared" si="772"/>
        <v/>
      </c>
      <c r="Y2428" s="129" t="str">
        <f t="shared" si="773"/>
        <v/>
      </c>
      <c r="Z2428" s="129" t="str">
        <f t="shared" si="774"/>
        <v/>
      </c>
      <c r="AA2428" s="133" t="str">
        <f t="shared" si="779"/>
        <v/>
      </c>
      <c r="AC2428" s="186" t="str">
        <f>AC2396</f>
        <v/>
      </c>
      <c r="AD2428" s="187" t="str">
        <f>AD2396</f>
        <v/>
      </c>
      <c r="AE2428" s="187" t="str">
        <f>AE2396</f>
        <v/>
      </c>
      <c r="AF2428" s="187" t="str">
        <f>AF2396</f>
        <v/>
      </c>
      <c r="AG2428" s="204">
        <f t="shared" si="775"/>
        <v>0</v>
      </c>
      <c r="AI2428" s="160" t="str">
        <f>IF(月報!G2428&lt;&gt;"",月報!G2428,"")</f>
        <v/>
      </c>
      <c r="AJ2428" s="126" t="str">
        <f>IF(月報!W2428&lt;&gt;"",月報!W2428*24,"")</f>
        <v/>
      </c>
      <c r="AK2428" s="126" t="str">
        <f>IF(月報!P2428&lt;&gt;"",月報!P2428,"")</f>
        <v/>
      </c>
      <c r="AL2428" s="126" t="str">
        <f>IF(月報!Q2428&lt;&gt;"",IF(月報!Q2428="平日残","",月報!Q2428),"")</f>
        <v/>
      </c>
      <c r="AM2428" s="126"/>
      <c r="AN2428" s="126" t="str">
        <f t="shared" si="768"/>
        <v/>
      </c>
      <c r="AO2428" s="126" t="str">
        <f>IF($E2428="","",VLOOKUP($E2428,カレンダマスタ!$A$5:$E$381,5,FALSE))</f>
        <v/>
      </c>
      <c r="AQ2428" s="196" t="str">
        <f>IF(G2428="","",IF(VLOOKUP(E2428,カレンダマスタ!$A$5:$D$381,4,FALSE)=0,"",1))</f>
        <v/>
      </c>
      <c r="AR2428" s="136" t="str">
        <f>IF($G2428="","",IF($AD2428="NSTC",INDEX(カレンダマスタ!$I$26:$O$31,MATCH($G2428,カレンダマスタ!$H$26:$H$31,1),MATCH($H2428,カレンダマスタ!$I$25:$O$25,1)),
IF($AD2428="CS本社",INDEX(カレンダマスタ!$I$36:$O$41,MATCH($G2428,カレンダマスタ!$H$36:$H$41,1),MATCH($H2428,カレンダマスタ!$I$35:$O$35,1)),
IF($AD2428="NS本社",INDEX(カレンダマスタ!$I$94:$O$99,MATCH($G2428,カレンダマスタ!$H$95:$H$100,1),MATCH($H2428,カレンダマスタ!$I$93:$O$93,1)),
IF($AD2428="ODC",INDEX(カレンダマスタ!$I$46:$O$51,MATCH($G2428,カレンダマスタ!$H$46:$H$51,1),MATCH($H2428,カレンダマスタ!$I$45:$O$45,1)),
IF($AD2428="NS東京TC",INDEX(カレンダマスタ!$I$56:$O$61,MATCH($G2428,カレンダマスタ!$H$56:$H$61,1),MATCH($H2428,カレンダマスタ!$I$55:$O$55,1)),""))))))</f>
        <v/>
      </c>
      <c r="AS2428" s="126" t="str">
        <f t="shared" si="776"/>
        <v/>
      </c>
      <c r="AU2428" s="137" t="str">
        <f>IF(E2428="","",VLOOKUP($E2428,カレンダマスタ!$A$4:$E$381,4,FALSE))</f>
        <v/>
      </c>
      <c r="AV2428" s="137" t="str">
        <f t="shared" si="780"/>
        <v/>
      </c>
      <c r="AW2428" s="137" t="str">
        <f t="shared" si="781"/>
        <v/>
      </c>
      <c r="AX2428" s="138" t="str">
        <f t="shared" si="782"/>
        <v/>
      </c>
      <c r="AY2428" s="138" t="str">
        <f t="shared" si="783"/>
        <v/>
      </c>
      <c r="AZ2428" s="130" t="str">
        <f>IF(AX2428&amp;AW2428="勤怠未設定","×",IF(AV2428="勤怠修正","×",IF(AC2428="外注","",IF(AA2428="",IF(AY2428&lt;&gt;"","×",""),IF(VLOOKUP(AA2428,カレンダマスタ!$H$66:$I$83,2,FALSE)&lt;&gt;AY2428,"×","OK")))))</f>
        <v/>
      </c>
      <c r="BC2428" s="137" t="str">
        <f>IF(E2428="","",VLOOKUP($E2428,カレンダマスタ!$A$4:$E$381,4,FALSE))</f>
        <v/>
      </c>
      <c r="BD2428" s="126" t="str">
        <f>IF(AC2428="社員","",IF(AG2428=0,"",IF(AD2428="NSTC",IF(COUNTIF(カレンダマスタ!$Q$5:$Q$32,G2428)=1,"OK","×"),
IF(AD2428="NS本社",IF(COUNTIF(カレンダマスタ!$T$5:$T$32,G2428)=1,"OK","×"),IF(COUNTIF(カレンダマスタ!$R$5:$R$32,G2428)=1,"OK","×")))))</f>
        <v/>
      </c>
      <c r="BE2428" s="126" t="str">
        <f>IF(AC2428="社員","",IF(G2428="","",IF(R2428&lt;&gt;"","",IF(AF2428="CS","OK",IF(VLOOKUP(E2428,カレンダマスタ!$A$5:$D$381,4,FALSE)&gt;0,"",IF(OR(G2428*24&gt;10.84,H2428*24&lt;14.5)=TRUE,"×","OK"))))))</f>
        <v/>
      </c>
      <c r="BF2428" s="126" t="str">
        <f t="shared" si="769"/>
        <v/>
      </c>
      <c r="BG2428" s="126" t="str">
        <f t="shared" si="777"/>
        <v/>
      </c>
      <c r="BI2428" s="130" t="str">
        <f t="shared" si="778"/>
        <v/>
      </c>
    </row>
    <row r="2429" spans="2:61">
      <c r="B2429" s="111"/>
      <c r="C2429" s="536"/>
      <c r="D2429" s="128"/>
      <c r="E2429" s="214"/>
      <c r="F2429" s="128"/>
      <c r="G2429" s="588"/>
      <c r="H2429" s="588"/>
      <c r="I2429" s="131"/>
      <c r="J2429" s="139"/>
      <c r="K2429" s="131"/>
      <c r="L2429" s="132"/>
      <c r="M2429" s="132"/>
      <c r="N2429" s="141"/>
      <c r="O2429" s="139"/>
      <c r="P2429" s="139"/>
      <c r="Q2429" s="139"/>
      <c r="R2429" s="133"/>
      <c r="S2429" s="134"/>
      <c r="T2429" s="434"/>
      <c r="U2429" s="429"/>
      <c r="V2429" s="429" t="str">
        <f t="shared" si="771"/>
        <v/>
      </c>
      <c r="W2429" s="298"/>
      <c r="X2429" s="129" t="str">
        <f t="shared" si="772"/>
        <v/>
      </c>
      <c r="Y2429" s="129" t="str">
        <f t="shared" si="773"/>
        <v/>
      </c>
      <c r="Z2429" s="129" t="str">
        <f t="shared" si="774"/>
        <v/>
      </c>
      <c r="AA2429" s="133" t="str">
        <f t="shared" si="779"/>
        <v/>
      </c>
      <c r="AC2429" s="186" t="str">
        <f>AC2396</f>
        <v/>
      </c>
      <c r="AD2429" s="187" t="str">
        <f>AD2396</f>
        <v/>
      </c>
      <c r="AE2429" s="187" t="str">
        <f>AE2396</f>
        <v/>
      </c>
      <c r="AF2429" s="187" t="str">
        <f>AF2396</f>
        <v/>
      </c>
      <c r="AG2429" s="204">
        <f t="shared" si="775"/>
        <v>0</v>
      </c>
      <c r="AI2429" s="160" t="str">
        <f>IF(月報!G2429&lt;&gt;"",月報!G2429,"")</f>
        <v/>
      </c>
      <c r="AJ2429" s="126" t="str">
        <f>IF(月報!W2429&lt;&gt;"",月報!W2429*24,"")</f>
        <v/>
      </c>
      <c r="AK2429" s="126" t="str">
        <f>IF(月報!P2429&lt;&gt;"",月報!P2429,"")</f>
        <v/>
      </c>
      <c r="AL2429" s="126" t="str">
        <f>IF(月報!Q2429&lt;&gt;"",IF(月報!Q2429="平日残","",月報!Q2429),"")</f>
        <v/>
      </c>
      <c r="AM2429" s="126"/>
      <c r="AN2429" s="126" t="str">
        <f t="shared" si="768"/>
        <v/>
      </c>
      <c r="AO2429" s="126" t="str">
        <f>IF($E2429="","",VLOOKUP($E2429,カレンダマスタ!$A$5:$E$381,5,FALSE))</f>
        <v/>
      </c>
      <c r="AQ2429" s="196" t="str">
        <f>IF(G2429="","",IF(VLOOKUP(E2429,カレンダマスタ!$A$5:$D$381,4,FALSE)=0,"",1))</f>
        <v/>
      </c>
      <c r="AR2429" s="136" t="str">
        <f>IF($G2429="","",IF($AD2429="NSTC",INDEX(カレンダマスタ!$I$26:$O$31,MATCH($G2429,カレンダマスタ!$H$26:$H$31,1),MATCH($H2429,カレンダマスタ!$I$25:$O$25,1)),
IF($AD2429="CS本社",INDEX(カレンダマスタ!$I$36:$O$41,MATCH($G2429,カレンダマスタ!$H$36:$H$41,1),MATCH($H2429,カレンダマスタ!$I$35:$O$35,1)),
IF($AD2429="NS本社",INDEX(カレンダマスタ!$I$94:$O$99,MATCH($G2429,カレンダマスタ!$H$95:$H$100,1),MATCH($H2429,カレンダマスタ!$I$93:$O$93,1)),
IF($AD2429="ODC",INDEX(カレンダマスタ!$I$46:$O$51,MATCH($G2429,カレンダマスタ!$H$46:$H$51,1),MATCH($H2429,カレンダマスタ!$I$45:$O$45,1)),
IF($AD2429="NS東京TC",INDEX(カレンダマスタ!$I$56:$O$61,MATCH($G2429,カレンダマスタ!$H$56:$H$61,1),MATCH($H2429,カレンダマスタ!$I$55:$O$55,1)),""))))))</f>
        <v/>
      </c>
      <c r="AS2429" s="126" t="str">
        <f t="shared" si="776"/>
        <v/>
      </c>
      <c r="AU2429" s="137" t="str">
        <f>IF(E2429="","",VLOOKUP($E2429,カレンダマスタ!$A$4:$E$381,4,FALSE))</f>
        <v/>
      </c>
      <c r="AV2429" s="137" t="str">
        <f t="shared" si="780"/>
        <v/>
      </c>
      <c r="AW2429" s="137" t="str">
        <f t="shared" si="781"/>
        <v/>
      </c>
      <c r="AX2429" s="138" t="str">
        <f t="shared" si="782"/>
        <v/>
      </c>
      <c r="AY2429" s="138" t="str">
        <f t="shared" si="783"/>
        <v/>
      </c>
      <c r="AZ2429" s="130" t="str">
        <f>IF(AX2429&amp;AW2429="勤怠未設定","×",IF(AV2429="勤怠修正","×",IF(AC2429="外注","",IF(AA2429="",IF(AY2429&lt;&gt;"","×",""),IF(VLOOKUP(AA2429,カレンダマスタ!$H$66:$I$83,2,FALSE)&lt;&gt;AY2429,"×","OK")))))</f>
        <v/>
      </c>
      <c r="BC2429" s="137" t="str">
        <f>IF(E2429="","",VLOOKUP($E2429,カレンダマスタ!$A$4:$E$381,4,FALSE))</f>
        <v/>
      </c>
      <c r="BD2429" s="126" t="str">
        <f>IF(AC2429="社員","",IF(AG2429=0,"",IF(AD2429="NSTC",IF(COUNTIF(カレンダマスタ!$Q$5:$Q$32,G2429)=1,"OK","×"),
IF(AD2429="NS本社",IF(COUNTIF(カレンダマスタ!$T$5:$T$32,G2429)=1,"OK","×"),IF(COUNTIF(カレンダマスタ!$R$5:$R$32,G2429)=1,"OK","×")))))</f>
        <v/>
      </c>
      <c r="BE2429" s="126" t="str">
        <f>IF(AC2429="社員","",IF(G2429="","",IF(R2429&lt;&gt;"","",IF(AF2429="CS","OK",IF(VLOOKUP(E2429,カレンダマスタ!$A$5:$D$381,4,FALSE)&gt;0,"",IF(OR(G2429*24&gt;10.84,H2429*24&lt;14.5)=TRUE,"×","OK"))))))</f>
        <v/>
      </c>
      <c r="BF2429" s="126" t="str">
        <f t="shared" si="769"/>
        <v/>
      </c>
      <c r="BG2429" s="126" t="str">
        <f t="shared" si="777"/>
        <v/>
      </c>
      <c r="BI2429" s="130" t="str">
        <f t="shared" si="778"/>
        <v/>
      </c>
    </row>
    <row r="2430" spans="2:61" ht="13.8" thickBot="1">
      <c r="B2430" s="161"/>
      <c r="C2430" s="538"/>
      <c r="D2430" s="162"/>
      <c r="E2430" s="215"/>
      <c r="F2430" s="162"/>
      <c r="G2430" s="590"/>
      <c r="H2430" s="590"/>
      <c r="I2430" s="164"/>
      <c r="J2430" s="165"/>
      <c r="K2430" s="164"/>
      <c r="L2430" s="166"/>
      <c r="M2430" s="166"/>
      <c r="N2430" s="167"/>
      <c r="O2430" s="165"/>
      <c r="P2430" s="165"/>
      <c r="Q2430" s="165"/>
      <c r="R2430" s="168"/>
      <c r="S2430" s="169"/>
      <c r="T2430" s="436"/>
      <c r="U2430" s="432"/>
      <c r="V2430" s="432" t="str">
        <f t="shared" si="771"/>
        <v/>
      </c>
      <c r="W2430" s="298"/>
      <c r="X2430" s="165" t="str">
        <f t="shared" si="772"/>
        <v/>
      </c>
      <c r="Y2430" s="165" t="str">
        <f t="shared" si="773"/>
        <v/>
      </c>
      <c r="Z2430" s="165" t="str">
        <f t="shared" si="774"/>
        <v/>
      </c>
      <c r="AA2430" s="168" t="str">
        <f t="shared" si="779"/>
        <v/>
      </c>
      <c r="AC2430" s="192" t="str">
        <f>AC2396</f>
        <v/>
      </c>
      <c r="AD2430" s="193" t="str">
        <f>AD2396</f>
        <v/>
      </c>
      <c r="AE2430" s="193" t="str">
        <f>AE2396</f>
        <v/>
      </c>
      <c r="AF2430" s="193" t="str">
        <f>AF2396</f>
        <v/>
      </c>
      <c r="AG2430" s="207">
        <f t="shared" si="775"/>
        <v>0</v>
      </c>
      <c r="AI2430" s="170" t="str">
        <f>IF(月報!G2430&lt;&gt;"",月報!G2430,"")</f>
        <v/>
      </c>
      <c r="AJ2430" s="171" t="str">
        <f>IF(月報!W2430&lt;&gt;"",月報!W2430*24,"")</f>
        <v/>
      </c>
      <c r="AK2430" s="171" t="str">
        <f>IF(月報!P2430&lt;&gt;"",月報!P2430,"")</f>
        <v/>
      </c>
      <c r="AL2430" s="171" t="str">
        <f>IF(月報!Q2430&lt;&gt;"",IF(月報!Q2430="平日残","",月報!Q2430),"")</f>
        <v/>
      </c>
      <c r="AM2430" s="171"/>
      <c r="AN2430" s="171" t="str">
        <f t="shared" si="768"/>
        <v/>
      </c>
      <c r="AO2430" s="171" t="str">
        <f>IF($E2430="","",VLOOKUP($E2430,カレンダマスタ!$A$5:$E$381,5,FALSE))</f>
        <v/>
      </c>
      <c r="AQ2430" s="198" t="str">
        <f>IF(G2430="","",IF(VLOOKUP(E2430,カレンダマスタ!$A$5:$D$381,4,FALSE)=0,"",1))</f>
        <v/>
      </c>
      <c r="AR2430" s="172" t="str">
        <f>IF($G2430="","",IF($AD2430="NSTC",INDEX(カレンダマスタ!$I$26:$O$31,MATCH($G2430,カレンダマスタ!$H$26:$H$31,1),MATCH($H2430,カレンダマスタ!$I$25:$O$25,1)),
IF($AD2430="CS本社",INDEX(カレンダマスタ!$I$36:$O$41,MATCH($G2430,カレンダマスタ!$H$36:$H$41,1),MATCH($H2430,カレンダマスタ!$I$35:$O$35,1)),
IF($AD2430="NS本社",INDEX(カレンダマスタ!$I$94:$O$99,MATCH($G2430,カレンダマスタ!$H$95:$H$100,1),MATCH($H2430,カレンダマスタ!$I$93:$O$93,1)),
IF($AD2430="ODC",INDEX(カレンダマスタ!$I$46:$O$51,MATCH($G2430,カレンダマスタ!$H$46:$H$51,1),MATCH($H2430,カレンダマスタ!$I$45:$O$45,1)),
IF($AD2430="NS東京TC",INDEX(カレンダマスタ!$I$56:$O$61,MATCH($G2430,カレンダマスタ!$H$56:$H$61,1),MATCH($H2430,カレンダマスタ!$I$55:$O$55,1)),""))))))</f>
        <v/>
      </c>
      <c r="AS2430" s="171" t="str">
        <f t="shared" si="776"/>
        <v/>
      </c>
      <c r="AU2430" s="173" t="str">
        <f>IF(E2430="","",VLOOKUP($E2430,カレンダマスタ!$A$4:$E$381,4,FALSE))</f>
        <v/>
      </c>
      <c r="AV2430" s="173" t="str">
        <f t="shared" si="780"/>
        <v/>
      </c>
      <c r="AW2430" s="173" t="str">
        <f t="shared" si="781"/>
        <v/>
      </c>
      <c r="AX2430" s="174" t="str">
        <f t="shared" si="782"/>
        <v/>
      </c>
      <c r="AY2430" s="174" t="str">
        <f t="shared" si="783"/>
        <v/>
      </c>
      <c r="AZ2430" s="175" t="str">
        <f>IF(AX2430&amp;AW2430="勤怠未設定","×",IF(AV2430="勤怠修正","×",IF(AC2430="外注","",IF(AA2430="",IF(AY2430&lt;&gt;"","×",""),IF(VLOOKUP(AA2430,カレンダマスタ!$H$66:$I$83,2,FALSE)&lt;&gt;AY2430,"×","OK")))))</f>
        <v/>
      </c>
      <c r="BC2430" s="173" t="str">
        <f>IF(E2430="","",VLOOKUP($E2430,カレンダマスタ!$A$4:$E$381,4,FALSE))</f>
        <v/>
      </c>
      <c r="BD2430" s="171" t="str">
        <f>IF(AC2430="社員","",IF(AG2430=0,"",IF(AD2430="NSTC",IF(COUNTIF(カレンダマスタ!$Q$5:$Q$32,G2430)=1,"OK","×"),
IF(AD2430="NS本社",IF(COUNTIF(カレンダマスタ!$T$5:$T$32,G2430)=1,"OK","×"),IF(COUNTIF(カレンダマスタ!$R$5:$R$32,G2430)=1,"OK","×")))))</f>
        <v/>
      </c>
      <c r="BE2430" s="171" t="str">
        <f>IF(AC2430="社員","",IF(G2430="","",IF(R2430&lt;&gt;"","",IF(AF2430="CS","OK",IF(VLOOKUP(E2430,カレンダマスタ!$A$5:$D$381,4,FALSE)&gt;0,"",IF(OR(G2430*24&gt;10.84,H2430*24&lt;14.5)=TRUE,"×","OK"))))))</f>
        <v/>
      </c>
      <c r="BF2430" s="171" t="str">
        <f t="shared" si="769"/>
        <v/>
      </c>
      <c r="BG2430" s="171" t="str">
        <f t="shared" si="777"/>
        <v/>
      </c>
      <c r="BI2430" s="175" t="str">
        <f t="shared" si="778"/>
        <v/>
      </c>
    </row>
    <row r="2431" spans="2:61">
      <c r="B2431" s="323"/>
      <c r="C2431" s="539"/>
      <c r="D2431" s="324"/>
      <c r="E2431" s="325"/>
      <c r="F2431" s="324"/>
      <c r="G2431" s="591"/>
      <c r="H2431" s="591"/>
      <c r="I2431" s="339"/>
      <c r="J2431" s="320"/>
      <c r="K2431" s="319"/>
      <c r="L2431" s="320"/>
      <c r="M2431" s="320"/>
      <c r="N2431" s="320"/>
      <c r="O2431" s="340"/>
      <c r="P2431" s="340"/>
      <c r="Q2431" s="340"/>
      <c r="R2431" s="327"/>
      <c r="S2431" s="328"/>
      <c r="T2431" s="341"/>
      <c r="U2431" s="342"/>
      <c r="V2431" s="342"/>
      <c r="W2431" s="298"/>
      <c r="X2431" s="326"/>
      <c r="Y2431" s="326"/>
      <c r="Z2431" s="326"/>
      <c r="AA2431" s="327" t="str">
        <f t="shared" si="779"/>
        <v/>
      </c>
      <c r="AC2431" s="541"/>
      <c r="AD2431" s="542"/>
      <c r="AE2431" s="542"/>
      <c r="AF2431" s="542"/>
      <c r="AG2431" s="543"/>
      <c r="AI2431" s="348" t="str">
        <f>IF(月報!G2431&lt;&gt;"",月報!G2431,"")</f>
        <v/>
      </c>
      <c r="AJ2431" s="349" t="str">
        <f>IF(月報!W2431&lt;&gt;"",月報!W2431*24,"")</f>
        <v/>
      </c>
      <c r="AK2431" s="349" t="str">
        <f>IF(月報!P2431&lt;&gt;"",月報!P2431,"")</f>
        <v/>
      </c>
      <c r="AL2431" s="349" t="str">
        <f>IF(月報!Q2431&lt;&gt;"",IF(月報!Q2431="平日残","",月報!Q2431),"")</f>
        <v/>
      </c>
      <c r="AM2431" s="349"/>
      <c r="AN2431" s="349" t="str">
        <f t="shared" si="768"/>
        <v/>
      </c>
      <c r="AO2431" s="349" t="str">
        <f>IF($E2431="","",VLOOKUP($E2431,カレンダマスタ!$A$5:$E$381,5,FALSE))</f>
        <v/>
      </c>
      <c r="AQ2431" s="351"/>
      <c r="AR2431" s="352"/>
      <c r="AS2431" s="349"/>
      <c r="AU2431" s="355"/>
      <c r="AV2431" s="355" t="str">
        <f t="shared" si="780"/>
        <v/>
      </c>
      <c r="AW2431" s="355" t="str">
        <f t="shared" si="781"/>
        <v/>
      </c>
      <c r="AX2431" s="356" t="str">
        <f t="shared" si="782"/>
        <v/>
      </c>
      <c r="AY2431" s="356" t="str">
        <f t="shared" si="783"/>
        <v/>
      </c>
      <c r="AZ2431" s="357" t="str">
        <f>IF(AX2431&amp;AW2431="勤怠未設定","×",IF(AV2431="勤怠修正","×",IF(AC2431="外注","",IF(AA2431="",IF(AY2431&lt;&gt;"","×",""),IF(VLOOKUP(AA2431,カレンダマスタ!$H$66:$I$83,2,FALSE)&lt;&gt;AY2431,"×","OK")))))</f>
        <v/>
      </c>
      <c r="BC2431" s="355"/>
      <c r="BD2431" s="349"/>
      <c r="BE2431" s="349"/>
      <c r="BF2431" s="349" t="str">
        <f t="shared" si="769"/>
        <v/>
      </c>
      <c r="BG2431" s="349"/>
      <c r="BI2431" s="357" t="str">
        <f t="shared" ref="BI2431:BI2440" si="784">IF(OR(AO2431="×",AS2431="×",AZ2431="×",BD2431="×",BE2431="×",BF2431="TW未入力",BF2431="週報未入力",BG2431="×"),"×","")</f>
        <v/>
      </c>
    </row>
    <row r="2432" spans="2:61">
      <c r="B2432" s="323"/>
      <c r="C2432" s="539"/>
      <c r="D2432" s="324"/>
      <c r="E2432" s="325"/>
      <c r="F2432" s="324"/>
      <c r="G2432" s="591"/>
      <c r="H2432" s="591"/>
      <c r="I2432" s="339"/>
      <c r="J2432" s="320"/>
      <c r="K2432" s="319"/>
      <c r="L2432" s="320"/>
      <c r="M2432" s="320"/>
      <c r="N2432" s="320"/>
      <c r="O2432" s="340"/>
      <c r="P2432" s="340"/>
      <c r="Q2432" s="340"/>
      <c r="R2432" s="327"/>
      <c r="S2432" s="328"/>
      <c r="T2432" s="341"/>
      <c r="U2432" s="342"/>
      <c r="V2432" s="342"/>
      <c r="W2432" s="298"/>
      <c r="X2432" s="326"/>
      <c r="Y2432" s="326"/>
      <c r="Z2432" s="326"/>
      <c r="AA2432" s="327" t="str">
        <f t="shared" si="779"/>
        <v/>
      </c>
      <c r="AC2432" s="544"/>
      <c r="AD2432" s="545"/>
      <c r="AE2432" s="545"/>
      <c r="AF2432" s="545"/>
      <c r="AG2432" s="546"/>
      <c r="AI2432" s="348" t="str">
        <f>IF(月報!G2432&lt;&gt;"",月報!G2432,"")</f>
        <v/>
      </c>
      <c r="AJ2432" s="349" t="str">
        <f>IF(月報!W2432&lt;&gt;"",月報!W2432*24,"")</f>
        <v/>
      </c>
      <c r="AK2432" s="349" t="str">
        <f>IF(月報!P2432&lt;&gt;"",月報!P2432,"")</f>
        <v/>
      </c>
      <c r="AL2432" s="349" t="str">
        <f>IF(月報!Q2432&lt;&gt;"",IF(月報!Q2432="平日残","",月報!Q2432),"")</f>
        <v/>
      </c>
      <c r="AM2432" s="349"/>
      <c r="AN2432" s="349" t="str">
        <f t="shared" si="768"/>
        <v/>
      </c>
      <c r="AO2432" s="349" t="str">
        <f>IF($E2432="","",VLOOKUP($E2432,カレンダマスタ!$A$5:$E$381,5,FALSE))</f>
        <v/>
      </c>
      <c r="AQ2432" s="351"/>
      <c r="AR2432" s="352"/>
      <c r="AS2432" s="349"/>
      <c r="AU2432" s="355"/>
      <c r="AV2432" s="355" t="str">
        <f t="shared" si="780"/>
        <v/>
      </c>
      <c r="AW2432" s="355" t="str">
        <f t="shared" si="781"/>
        <v/>
      </c>
      <c r="AX2432" s="356" t="str">
        <f t="shared" si="782"/>
        <v/>
      </c>
      <c r="AY2432" s="356" t="str">
        <f t="shared" si="783"/>
        <v/>
      </c>
      <c r="AZ2432" s="357" t="str">
        <f>IF(AX2432&amp;AW2432="勤怠未設定","×",IF(AV2432="勤怠修正","×",IF(AC2432="外注","",IF(AA2432="",IF(AY2432&lt;&gt;"","×",""),IF(VLOOKUP(AA2432,カレンダマスタ!$H$66:$I$83,2,FALSE)&lt;&gt;AY2432,"×","OK")))))</f>
        <v/>
      </c>
      <c r="BC2432" s="355"/>
      <c r="BD2432" s="349"/>
      <c r="BE2432" s="349"/>
      <c r="BF2432" s="349" t="str">
        <f t="shared" si="769"/>
        <v/>
      </c>
      <c r="BG2432" s="349"/>
      <c r="BI2432" s="357" t="str">
        <f t="shared" si="784"/>
        <v/>
      </c>
    </row>
    <row r="2433" spans="2:61">
      <c r="B2433" s="323"/>
      <c r="C2433" s="539"/>
      <c r="D2433" s="324"/>
      <c r="E2433" s="325"/>
      <c r="F2433" s="324"/>
      <c r="G2433" s="591"/>
      <c r="H2433" s="591"/>
      <c r="I2433" s="339"/>
      <c r="J2433" s="320"/>
      <c r="K2433" s="319"/>
      <c r="L2433" s="320"/>
      <c r="M2433" s="320"/>
      <c r="N2433" s="320"/>
      <c r="O2433" s="340"/>
      <c r="P2433" s="340"/>
      <c r="Q2433" s="340"/>
      <c r="R2433" s="327"/>
      <c r="S2433" s="328"/>
      <c r="T2433" s="341"/>
      <c r="U2433" s="342"/>
      <c r="V2433" s="342"/>
      <c r="W2433" s="298"/>
      <c r="X2433" s="326"/>
      <c r="Y2433" s="326"/>
      <c r="Z2433" s="326"/>
      <c r="AA2433" s="327" t="str">
        <f t="shared" si="779"/>
        <v/>
      </c>
      <c r="AC2433" s="544"/>
      <c r="AD2433" s="545"/>
      <c r="AE2433" s="545"/>
      <c r="AF2433" s="545"/>
      <c r="AG2433" s="546"/>
      <c r="AI2433" s="348" t="str">
        <f>IF(月報!G2433&lt;&gt;"",月報!G2433,"")</f>
        <v/>
      </c>
      <c r="AJ2433" s="349" t="str">
        <f>IF(月報!W2433&lt;&gt;"",月報!W2433*24,"")</f>
        <v/>
      </c>
      <c r="AK2433" s="349" t="str">
        <f>IF(月報!P2433&lt;&gt;"",月報!P2433,"")</f>
        <v/>
      </c>
      <c r="AL2433" s="349" t="str">
        <f>IF(月報!Q2433&lt;&gt;"",IF(月報!Q2433="平日残","",月報!Q2433),"")</f>
        <v/>
      </c>
      <c r="AM2433" s="349"/>
      <c r="AN2433" s="349" t="str">
        <f t="shared" si="768"/>
        <v/>
      </c>
      <c r="AO2433" s="349" t="str">
        <f>IF($E2433="","",VLOOKUP($E2433,カレンダマスタ!$A$5:$E$381,5,FALSE))</f>
        <v/>
      </c>
      <c r="AQ2433" s="351"/>
      <c r="AR2433" s="352"/>
      <c r="AS2433" s="349"/>
      <c r="AU2433" s="355"/>
      <c r="AV2433" s="355" t="str">
        <f t="shared" si="780"/>
        <v/>
      </c>
      <c r="AW2433" s="355" t="str">
        <f t="shared" si="781"/>
        <v/>
      </c>
      <c r="AX2433" s="356" t="str">
        <f t="shared" si="782"/>
        <v/>
      </c>
      <c r="AY2433" s="356" t="str">
        <f t="shared" si="783"/>
        <v/>
      </c>
      <c r="AZ2433" s="357" t="str">
        <f>IF(AX2433&amp;AW2433="勤怠未設定","×",IF(AV2433="勤怠修正","×",IF(AC2433="外注","",IF(AA2433="",IF(AY2433&lt;&gt;"","×",""),IF(VLOOKUP(AA2433,カレンダマスタ!$H$66:$I$83,2,FALSE)&lt;&gt;AY2433,"×","OK")))))</f>
        <v/>
      </c>
      <c r="BC2433" s="355"/>
      <c r="BD2433" s="349"/>
      <c r="BE2433" s="349"/>
      <c r="BF2433" s="349" t="str">
        <f t="shared" si="769"/>
        <v/>
      </c>
      <c r="BG2433" s="349"/>
      <c r="BI2433" s="357" t="str">
        <f t="shared" si="784"/>
        <v/>
      </c>
    </row>
    <row r="2434" spans="2:61">
      <c r="B2434" s="323"/>
      <c r="C2434" s="539"/>
      <c r="D2434" s="324"/>
      <c r="E2434" s="325"/>
      <c r="F2434" s="324"/>
      <c r="G2434" s="591"/>
      <c r="H2434" s="591"/>
      <c r="I2434" s="339"/>
      <c r="J2434" s="320"/>
      <c r="K2434" s="319"/>
      <c r="L2434" s="320"/>
      <c r="M2434" s="320"/>
      <c r="N2434" s="320"/>
      <c r="O2434" s="340"/>
      <c r="P2434" s="340"/>
      <c r="Q2434" s="340"/>
      <c r="R2434" s="327"/>
      <c r="S2434" s="328"/>
      <c r="T2434" s="341"/>
      <c r="U2434" s="342"/>
      <c r="V2434" s="342"/>
      <c r="W2434" s="298"/>
      <c r="X2434" s="326"/>
      <c r="Y2434" s="326"/>
      <c r="Z2434" s="326"/>
      <c r="AA2434" s="327" t="str">
        <f t="shared" si="779"/>
        <v/>
      </c>
      <c r="AC2434" s="544"/>
      <c r="AD2434" s="545"/>
      <c r="AE2434" s="545"/>
      <c r="AF2434" s="545"/>
      <c r="AG2434" s="546"/>
      <c r="AI2434" s="348" t="str">
        <f>IF(月報!G2434&lt;&gt;"",月報!G2434,"")</f>
        <v/>
      </c>
      <c r="AJ2434" s="349" t="str">
        <f>IF(月報!W2434&lt;&gt;"",月報!W2434*24,"")</f>
        <v/>
      </c>
      <c r="AK2434" s="349" t="str">
        <f>IF(月報!P2434&lt;&gt;"",月報!P2434,"")</f>
        <v/>
      </c>
      <c r="AL2434" s="349" t="str">
        <f>IF(月報!Q2434&lt;&gt;"",IF(月報!Q2434="平日残","",月報!Q2434),"")</f>
        <v/>
      </c>
      <c r="AM2434" s="349"/>
      <c r="AN2434" s="349" t="str">
        <f t="shared" si="768"/>
        <v/>
      </c>
      <c r="AO2434" s="349" t="str">
        <f>IF($E2434="","",VLOOKUP($E2434,カレンダマスタ!$A$5:$E$381,5,FALSE))</f>
        <v/>
      </c>
      <c r="AQ2434" s="351"/>
      <c r="AR2434" s="352"/>
      <c r="AS2434" s="349"/>
      <c r="AU2434" s="355"/>
      <c r="AV2434" s="355" t="str">
        <f t="shared" si="780"/>
        <v/>
      </c>
      <c r="AW2434" s="355" t="str">
        <f t="shared" si="781"/>
        <v/>
      </c>
      <c r="AX2434" s="356" t="str">
        <f t="shared" si="782"/>
        <v/>
      </c>
      <c r="AY2434" s="356" t="str">
        <f t="shared" si="783"/>
        <v/>
      </c>
      <c r="AZ2434" s="357" t="str">
        <f>IF(AX2434&amp;AW2434="勤怠未設定","×",IF(AV2434="勤怠修正","×",IF(AC2434="外注","",IF(AA2434="",IF(AY2434&lt;&gt;"","×",""),IF(VLOOKUP(AA2434,カレンダマスタ!$H$66:$I$83,2,FALSE)&lt;&gt;AY2434,"×","OK")))))</f>
        <v/>
      </c>
      <c r="BC2434" s="355"/>
      <c r="BD2434" s="349"/>
      <c r="BE2434" s="349"/>
      <c r="BF2434" s="349" t="str">
        <f t="shared" si="769"/>
        <v/>
      </c>
      <c r="BG2434" s="349"/>
      <c r="BI2434" s="357" t="str">
        <f t="shared" si="784"/>
        <v/>
      </c>
    </row>
    <row r="2435" spans="2:61">
      <c r="B2435" s="323"/>
      <c r="C2435" s="539"/>
      <c r="D2435" s="324"/>
      <c r="E2435" s="325"/>
      <c r="F2435" s="324"/>
      <c r="G2435" s="591"/>
      <c r="H2435" s="591"/>
      <c r="I2435" s="339"/>
      <c r="J2435" s="320"/>
      <c r="K2435" s="319"/>
      <c r="L2435" s="320"/>
      <c r="M2435" s="320"/>
      <c r="N2435" s="320"/>
      <c r="O2435" s="340"/>
      <c r="P2435" s="340"/>
      <c r="Q2435" s="340"/>
      <c r="R2435" s="327"/>
      <c r="S2435" s="328"/>
      <c r="T2435" s="341"/>
      <c r="U2435" s="342"/>
      <c r="V2435" s="342"/>
      <c r="W2435" s="298"/>
      <c r="X2435" s="326"/>
      <c r="Y2435" s="326"/>
      <c r="Z2435" s="326"/>
      <c r="AA2435" s="327" t="str">
        <f t="shared" si="779"/>
        <v/>
      </c>
      <c r="AC2435" s="544"/>
      <c r="AD2435" s="545"/>
      <c r="AE2435" s="545"/>
      <c r="AF2435" s="545"/>
      <c r="AG2435" s="546"/>
      <c r="AI2435" s="348" t="str">
        <f>IF(月報!G2435&lt;&gt;"",月報!G2435,"")</f>
        <v/>
      </c>
      <c r="AJ2435" s="349" t="str">
        <f>IF(月報!W2435&lt;&gt;"",月報!W2435*24,"")</f>
        <v/>
      </c>
      <c r="AK2435" s="349" t="str">
        <f>IF(月報!P2435&lt;&gt;"",月報!P2435,"")</f>
        <v/>
      </c>
      <c r="AL2435" s="349" t="str">
        <f>IF(月報!Q2435&lt;&gt;"",IF(月報!Q2435="平日残","",月報!Q2435),"")</f>
        <v/>
      </c>
      <c r="AM2435" s="349"/>
      <c r="AN2435" s="349" t="str">
        <f t="shared" si="768"/>
        <v/>
      </c>
      <c r="AO2435" s="349" t="str">
        <f>IF($E2435="","",VLOOKUP($E2435,カレンダマスタ!$A$5:$E$381,5,FALSE))</f>
        <v/>
      </c>
      <c r="AQ2435" s="351"/>
      <c r="AR2435" s="352"/>
      <c r="AS2435" s="349"/>
      <c r="AU2435" s="355"/>
      <c r="AV2435" s="355" t="str">
        <f t="shared" si="780"/>
        <v/>
      </c>
      <c r="AW2435" s="355" t="str">
        <f t="shared" si="781"/>
        <v/>
      </c>
      <c r="AX2435" s="356" t="str">
        <f t="shared" si="782"/>
        <v/>
      </c>
      <c r="AY2435" s="356" t="str">
        <f t="shared" si="783"/>
        <v/>
      </c>
      <c r="AZ2435" s="357" t="str">
        <f>IF(AX2435&amp;AW2435="勤怠未設定","×",IF(AV2435="勤怠修正","×",IF(AC2435="外注","",IF(AA2435="",IF(AY2435&lt;&gt;"","×",""),IF(VLOOKUP(AA2435,カレンダマスタ!$H$66:$I$83,2,FALSE)&lt;&gt;AY2435,"×","OK")))))</f>
        <v/>
      </c>
      <c r="BC2435" s="355"/>
      <c r="BD2435" s="349"/>
      <c r="BE2435" s="349"/>
      <c r="BF2435" s="349" t="str">
        <f t="shared" si="769"/>
        <v/>
      </c>
      <c r="BG2435" s="349"/>
      <c r="BI2435" s="357" t="str">
        <f t="shared" si="784"/>
        <v/>
      </c>
    </row>
    <row r="2436" spans="2:61">
      <c r="B2436" s="323"/>
      <c r="C2436" s="539"/>
      <c r="D2436" s="324"/>
      <c r="E2436" s="325"/>
      <c r="F2436" s="324"/>
      <c r="G2436" s="591"/>
      <c r="H2436" s="591"/>
      <c r="I2436" s="339"/>
      <c r="J2436" s="320"/>
      <c r="K2436" s="319"/>
      <c r="L2436" s="320"/>
      <c r="M2436" s="320"/>
      <c r="N2436" s="320"/>
      <c r="O2436" s="340"/>
      <c r="P2436" s="340"/>
      <c r="Q2436" s="340"/>
      <c r="R2436" s="327"/>
      <c r="S2436" s="328"/>
      <c r="T2436" s="341"/>
      <c r="U2436" s="342"/>
      <c r="V2436" s="342"/>
      <c r="W2436" s="298"/>
      <c r="X2436" s="326"/>
      <c r="Y2436" s="326"/>
      <c r="Z2436" s="326"/>
      <c r="AA2436" s="327" t="str">
        <f t="shared" si="779"/>
        <v/>
      </c>
      <c r="AC2436" s="544"/>
      <c r="AD2436" s="545"/>
      <c r="AE2436" s="545"/>
      <c r="AF2436" s="545"/>
      <c r="AG2436" s="546"/>
      <c r="AI2436" s="348" t="str">
        <f>IF(月報!G2436&lt;&gt;"",月報!G2436,"")</f>
        <v/>
      </c>
      <c r="AJ2436" s="349" t="str">
        <f>IF(月報!W2436&lt;&gt;"",月報!W2436*24,"")</f>
        <v/>
      </c>
      <c r="AK2436" s="349" t="str">
        <f>IF(月報!P2436&lt;&gt;"",月報!P2436,"")</f>
        <v/>
      </c>
      <c r="AL2436" s="349" t="str">
        <f>IF(月報!Q2436&lt;&gt;"",IF(月報!Q2436="平日残","",月報!Q2436),"")</f>
        <v/>
      </c>
      <c r="AM2436" s="349"/>
      <c r="AN2436" s="349" t="str">
        <f t="shared" si="768"/>
        <v/>
      </c>
      <c r="AO2436" s="349" t="str">
        <f>IF($E2436="","",VLOOKUP($E2436,カレンダマスタ!$A$5:$E$381,5,FALSE))</f>
        <v/>
      </c>
      <c r="AQ2436" s="351"/>
      <c r="AR2436" s="352"/>
      <c r="AS2436" s="349"/>
      <c r="AU2436" s="355"/>
      <c r="AV2436" s="355" t="str">
        <f t="shared" si="780"/>
        <v/>
      </c>
      <c r="AW2436" s="355" t="str">
        <f t="shared" si="781"/>
        <v/>
      </c>
      <c r="AX2436" s="356" t="str">
        <f t="shared" si="782"/>
        <v/>
      </c>
      <c r="AY2436" s="356" t="str">
        <f t="shared" si="783"/>
        <v/>
      </c>
      <c r="AZ2436" s="357" t="str">
        <f>IF(AX2436&amp;AW2436="勤怠未設定","×",IF(AV2436="勤怠修正","×",IF(AC2436="外注","",IF(AA2436="",IF(AY2436&lt;&gt;"","×",""),IF(VLOOKUP(AA2436,カレンダマスタ!$H$66:$I$83,2,FALSE)&lt;&gt;AY2436,"×","OK")))))</f>
        <v/>
      </c>
      <c r="BC2436" s="355"/>
      <c r="BD2436" s="349"/>
      <c r="BE2436" s="349"/>
      <c r="BF2436" s="349" t="str">
        <f t="shared" si="769"/>
        <v/>
      </c>
      <c r="BG2436" s="349"/>
      <c r="BI2436" s="357" t="str">
        <f t="shared" si="784"/>
        <v/>
      </c>
    </row>
    <row r="2437" spans="2:61">
      <c r="B2437" s="323"/>
      <c r="C2437" s="539"/>
      <c r="D2437" s="324"/>
      <c r="E2437" s="325"/>
      <c r="F2437" s="324"/>
      <c r="G2437" s="591"/>
      <c r="H2437" s="591"/>
      <c r="I2437" s="339"/>
      <c r="J2437" s="320"/>
      <c r="K2437" s="319"/>
      <c r="L2437" s="320"/>
      <c r="M2437" s="320"/>
      <c r="N2437" s="320"/>
      <c r="O2437" s="340"/>
      <c r="P2437" s="340"/>
      <c r="Q2437" s="340"/>
      <c r="R2437" s="327"/>
      <c r="S2437" s="328"/>
      <c r="T2437" s="341"/>
      <c r="U2437" s="342"/>
      <c r="V2437" s="342"/>
      <c r="W2437" s="298"/>
      <c r="X2437" s="326"/>
      <c r="Y2437" s="326"/>
      <c r="Z2437" s="326"/>
      <c r="AA2437" s="327" t="str">
        <f t="shared" si="779"/>
        <v/>
      </c>
      <c r="AC2437" s="544"/>
      <c r="AD2437" s="545"/>
      <c r="AE2437" s="545"/>
      <c r="AF2437" s="545"/>
      <c r="AG2437" s="546"/>
      <c r="AI2437" s="348" t="str">
        <f>IF(月報!G2437&lt;&gt;"",月報!G2437,"")</f>
        <v/>
      </c>
      <c r="AJ2437" s="349" t="str">
        <f>IF(月報!W2437&lt;&gt;"",月報!W2437*24,"")</f>
        <v/>
      </c>
      <c r="AK2437" s="349" t="str">
        <f>IF(月報!P2437&lt;&gt;"",月報!P2437,"")</f>
        <v/>
      </c>
      <c r="AL2437" s="349" t="str">
        <f>IF(月報!Q2437&lt;&gt;"",IF(月報!Q2437="平日残","",月報!Q2437),"")</f>
        <v/>
      </c>
      <c r="AM2437" s="349"/>
      <c r="AN2437" s="349" t="str">
        <f t="shared" si="768"/>
        <v/>
      </c>
      <c r="AO2437" s="349" t="str">
        <f>IF($E2437="","",VLOOKUP($E2437,カレンダマスタ!$A$5:$E$381,5,FALSE))</f>
        <v/>
      </c>
      <c r="AQ2437" s="351"/>
      <c r="AR2437" s="352"/>
      <c r="AS2437" s="349"/>
      <c r="AU2437" s="355"/>
      <c r="AV2437" s="355" t="str">
        <f t="shared" si="780"/>
        <v/>
      </c>
      <c r="AW2437" s="355" t="str">
        <f t="shared" si="781"/>
        <v/>
      </c>
      <c r="AX2437" s="356" t="str">
        <f t="shared" si="782"/>
        <v/>
      </c>
      <c r="AY2437" s="356" t="str">
        <f t="shared" si="783"/>
        <v/>
      </c>
      <c r="AZ2437" s="357" t="str">
        <f>IF(AX2437&amp;AW2437="勤怠未設定","×",IF(AV2437="勤怠修正","×",IF(AC2437="外注","",IF(AA2437="",IF(AY2437&lt;&gt;"","×",""),IF(VLOOKUP(AA2437,カレンダマスタ!$H$66:$I$83,2,FALSE)&lt;&gt;AY2437,"×","OK")))))</f>
        <v/>
      </c>
      <c r="BC2437" s="355"/>
      <c r="BD2437" s="349"/>
      <c r="BE2437" s="349"/>
      <c r="BF2437" s="349" t="str">
        <f t="shared" si="769"/>
        <v/>
      </c>
      <c r="BG2437" s="349"/>
      <c r="BI2437" s="357" t="str">
        <f t="shared" si="784"/>
        <v/>
      </c>
    </row>
    <row r="2438" spans="2:61">
      <c r="B2438" s="323"/>
      <c r="C2438" s="539"/>
      <c r="D2438" s="324"/>
      <c r="E2438" s="325"/>
      <c r="F2438" s="324"/>
      <c r="G2438" s="591"/>
      <c r="H2438" s="591"/>
      <c r="I2438" s="339"/>
      <c r="J2438" s="320"/>
      <c r="K2438" s="319"/>
      <c r="L2438" s="320"/>
      <c r="M2438" s="320"/>
      <c r="N2438" s="320"/>
      <c r="O2438" s="340"/>
      <c r="P2438" s="340"/>
      <c r="Q2438" s="340"/>
      <c r="R2438" s="327"/>
      <c r="S2438" s="328"/>
      <c r="T2438" s="341"/>
      <c r="U2438" s="342"/>
      <c r="V2438" s="342"/>
      <c r="W2438" s="298"/>
      <c r="X2438" s="326"/>
      <c r="Y2438" s="326"/>
      <c r="Z2438" s="326"/>
      <c r="AA2438" s="327" t="str">
        <f t="shared" si="779"/>
        <v/>
      </c>
      <c r="AC2438" s="544"/>
      <c r="AD2438" s="545"/>
      <c r="AE2438" s="545"/>
      <c r="AF2438" s="545"/>
      <c r="AG2438" s="546"/>
      <c r="AI2438" s="348" t="str">
        <f>IF(月報!G2438&lt;&gt;"",月報!G2438,"")</f>
        <v/>
      </c>
      <c r="AJ2438" s="349" t="str">
        <f>IF(月報!W2438&lt;&gt;"",月報!W2438*24,"")</f>
        <v/>
      </c>
      <c r="AK2438" s="349" t="str">
        <f>IF(月報!P2438&lt;&gt;"",月報!P2438,"")</f>
        <v/>
      </c>
      <c r="AL2438" s="349" t="str">
        <f>IF(月報!Q2438&lt;&gt;"",IF(月報!Q2438="平日残","",月報!Q2438),"")</f>
        <v/>
      </c>
      <c r="AM2438" s="349"/>
      <c r="AN2438" s="349" t="str">
        <f t="shared" si="768"/>
        <v/>
      </c>
      <c r="AO2438" s="349" t="str">
        <f>IF($E2438="","",VLOOKUP($E2438,カレンダマスタ!$A$5:$E$381,5,FALSE))</f>
        <v/>
      </c>
      <c r="AQ2438" s="351"/>
      <c r="AR2438" s="352"/>
      <c r="AS2438" s="349"/>
      <c r="AU2438" s="355"/>
      <c r="AV2438" s="355" t="str">
        <f t="shared" si="780"/>
        <v/>
      </c>
      <c r="AW2438" s="355" t="str">
        <f t="shared" si="781"/>
        <v/>
      </c>
      <c r="AX2438" s="356" t="str">
        <f t="shared" si="782"/>
        <v/>
      </c>
      <c r="AY2438" s="356" t="str">
        <f t="shared" si="783"/>
        <v/>
      </c>
      <c r="AZ2438" s="357" t="str">
        <f>IF(AX2438&amp;AW2438="勤怠未設定","×",IF(AV2438="勤怠修正","×",IF(AC2438="外注","",IF(AA2438="",IF(AY2438&lt;&gt;"","×",""),IF(VLOOKUP(AA2438,カレンダマスタ!$H$66:$I$83,2,FALSE)&lt;&gt;AY2438,"×","OK")))))</f>
        <v/>
      </c>
      <c r="BC2438" s="355"/>
      <c r="BD2438" s="349"/>
      <c r="BE2438" s="349"/>
      <c r="BF2438" s="349" t="str">
        <f t="shared" si="769"/>
        <v/>
      </c>
      <c r="BG2438" s="349"/>
      <c r="BI2438" s="357" t="str">
        <f t="shared" si="784"/>
        <v/>
      </c>
    </row>
    <row r="2439" spans="2:61">
      <c r="B2439" s="323"/>
      <c r="C2439" s="539"/>
      <c r="D2439" s="324"/>
      <c r="E2439" s="325"/>
      <c r="F2439" s="324"/>
      <c r="G2439" s="591"/>
      <c r="H2439" s="591"/>
      <c r="I2439" s="339"/>
      <c r="J2439" s="320"/>
      <c r="K2439" s="319"/>
      <c r="L2439" s="320"/>
      <c r="M2439" s="320"/>
      <c r="N2439" s="320"/>
      <c r="O2439" s="340"/>
      <c r="P2439" s="340"/>
      <c r="Q2439" s="340"/>
      <c r="R2439" s="327"/>
      <c r="S2439" s="328"/>
      <c r="T2439" s="341"/>
      <c r="U2439" s="342"/>
      <c r="V2439" s="342"/>
      <c r="W2439" s="298"/>
      <c r="X2439" s="326"/>
      <c r="Y2439" s="326"/>
      <c r="Z2439" s="326"/>
      <c r="AA2439" s="327" t="str">
        <f t="shared" si="779"/>
        <v/>
      </c>
      <c r="AC2439" s="544"/>
      <c r="AD2439" s="545"/>
      <c r="AE2439" s="545"/>
      <c r="AF2439" s="545"/>
      <c r="AG2439" s="546"/>
      <c r="AI2439" s="348" t="str">
        <f>IF(月報!G2439&lt;&gt;"",月報!G2439,"")</f>
        <v/>
      </c>
      <c r="AJ2439" s="349" t="str">
        <f>IF(月報!W2439&lt;&gt;"",月報!W2439*24,"")</f>
        <v/>
      </c>
      <c r="AK2439" s="349" t="str">
        <f>IF(月報!P2439&lt;&gt;"",月報!P2439,"")</f>
        <v/>
      </c>
      <c r="AL2439" s="349" t="str">
        <f>IF(月報!Q2439&lt;&gt;"",IF(月報!Q2439="平日残","",月報!Q2439),"")</f>
        <v/>
      </c>
      <c r="AM2439" s="349"/>
      <c r="AN2439" s="349" t="str">
        <f t="shared" si="768"/>
        <v/>
      </c>
      <c r="AO2439" s="349" t="str">
        <f>IF($E2439="","",VLOOKUP($E2439,カレンダマスタ!$A$5:$E$381,5,FALSE))</f>
        <v/>
      </c>
      <c r="AQ2439" s="351"/>
      <c r="AR2439" s="352"/>
      <c r="AS2439" s="349"/>
      <c r="AU2439" s="355"/>
      <c r="AV2439" s="355" t="str">
        <f t="shared" si="780"/>
        <v/>
      </c>
      <c r="AW2439" s="355" t="str">
        <f t="shared" si="781"/>
        <v/>
      </c>
      <c r="AX2439" s="356" t="str">
        <f t="shared" si="782"/>
        <v/>
      </c>
      <c r="AY2439" s="356" t="str">
        <f t="shared" si="783"/>
        <v/>
      </c>
      <c r="AZ2439" s="357" t="str">
        <f>IF(AX2439&amp;AW2439="勤怠未設定","×",IF(AV2439="勤怠修正","×",IF(AC2439="外注","",IF(AA2439="",IF(AY2439&lt;&gt;"","×",""),IF(VLOOKUP(AA2439,カレンダマスタ!$H$66:$I$83,2,FALSE)&lt;&gt;AY2439,"×","OK")))))</f>
        <v/>
      </c>
      <c r="BC2439" s="355"/>
      <c r="BD2439" s="349"/>
      <c r="BE2439" s="349"/>
      <c r="BF2439" s="349" t="str">
        <f t="shared" si="769"/>
        <v/>
      </c>
      <c r="BG2439" s="349"/>
      <c r="BI2439" s="357" t="str">
        <f t="shared" si="784"/>
        <v/>
      </c>
    </row>
    <row r="2440" spans="2:61" ht="13.8" thickBot="1">
      <c r="B2440" s="329"/>
      <c r="C2440" s="540"/>
      <c r="D2440" s="330"/>
      <c r="E2440" s="331"/>
      <c r="F2440" s="330"/>
      <c r="G2440" s="592"/>
      <c r="H2440" s="592"/>
      <c r="I2440" s="343"/>
      <c r="J2440" s="322"/>
      <c r="K2440" s="321"/>
      <c r="L2440" s="322"/>
      <c r="M2440" s="322"/>
      <c r="N2440" s="322"/>
      <c r="O2440" s="344"/>
      <c r="P2440" s="344"/>
      <c r="Q2440" s="344"/>
      <c r="R2440" s="333"/>
      <c r="S2440" s="334"/>
      <c r="T2440" s="345"/>
      <c r="U2440" s="346"/>
      <c r="V2440" s="346"/>
      <c r="W2440" s="298"/>
      <c r="X2440" s="332"/>
      <c r="Y2440" s="332"/>
      <c r="Z2440" s="332"/>
      <c r="AA2440" s="333" t="str">
        <f t="shared" si="779"/>
        <v/>
      </c>
      <c r="AC2440" s="547"/>
      <c r="AD2440" s="548"/>
      <c r="AE2440" s="548"/>
      <c r="AF2440" s="548"/>
      <c r="AG2440" s="549"/>
      <c r="AI2440" s="348" t="str">
        <f>IF(月報!G2440&lt;&gt;"",月報!G2440,"")</f>
        <v/>
      </c>
      <c r="AJ2440" s="350" t="str">
        <f>IF(月報!W2440&lt;&gt;"",月報!W2440*24,"")</f>
        <v/>
      </c>
      <c r="AK2440" s="350" t="str">
        <f>IF(月報!P2440&lt;&gt;"",月報!P2440,"")</f>
        <v/>
      </c>
      <c r="AL2440" s="350" t="str">
        <f>IF(月報!Q2440&lt;&gt;"",IF(月報!Q2440="平日残","",月報!Q2440),"")</f>
        <v/>
      </c>
      <c r="AM2440" s="350"/>
      <c r="AN2440" s="350" t="str">
        <f t="shared" si="768"/>
        <v/>
      </c>
      <c r="AO2440" s="350" t="str">
        <f>IF($E2440="","",VLOOKUP($E2440,カレンダマスタ!$A$5:$E$381,5,FALSE))</f>
        <v/>
      </c>
      <c r="AP2440" s="347"/>
      <c r="AQ2440" s="353"/>
      <c r="AR2440" s="354"/>
      <c r="AS2440" s="350"/>
      <c r="AT2440" s="347"/>
      <c r="AU2440" s="358"/>
      <c r="AV2440" s="358" t="str">
        <f t="shared" si="780"/>
        <v/>
      </c>
      <c r="AW2440" s="358" t="str">
        <f t="shared" si="781"/>
        <v/>
      </c>
      <c r="AX2440" s="359" t="str">
        <f t="shared" si="782"/>
        <v/>
      </c>
      <c r="AY2440" s="359" t="str">
        <f t="shared" si="783"/>
        <v/>
      </c>
      <c r="AZ2440" s="360" t="str">
        <f>IF(AX2440&amp;AW2440="勤怠未設定","×",IF(AV2440="勤怠修正","×",IF(AC2440="外注","",IF(AA2440="",IF(AY2440&lt;&gt;"","×",""),IF(VLOOKUP(AA2440,カレンダマスタ!$H$66:$I$83,2,FALSE)&lt;&gt;AY2440,"×","OK")))))</f>
        <v/>
      </c>
      <c r="BC2440" s="358"/>
      <c r="BD2440" s="350"/>
      <c r="BE2440" s="350"/>
      <c r="BF2440" s="350" t="str">
        <f t="shared" si="769"/>
        <v/>
      </c>
      <c r="BG2440" s="350"/>
      <c r="BI2440" s="360" t="str">
        <f t="shared" si="784"/>
        <v/>
      </c>
    </row>
    <row r="2441" spans="2:61">
      <c r="B2441" s="176"/>
      <c r="C2441" s="535"/>
      <c r="D2441" s="112"/>
      <c r="E2441" s="582"/>
      <c r="F2441" s="112"/>
      <c r="G2441" s="587"/>
      <c r="H2441" s="587"/>
      <c r="I2441" s="114"/>
      <c r="J2441" s="118"/>
      <c r="K2441" s="115"/>
      <c r="L2441" s="116"/>
      <c r="M2441" s="116"/>
      <c r="N2441" s="117"/>
      <c r="O2441" s="118"/>
      <c r="P2441" s="118"/>
      <c r="Q2441" s="118"/>
      <c r="R2441" s="119"/>
      <c r="S2441" s="120"/>
      <c r="T2441" s="433"/>
      <c r="U2441" s="428">
        <f>SUM(T2441:T2447)</f>
        <v>0</v>
      </c>
      <c r="V2441" s="428" t="str">
        <f t="shared" ref="V2441:V2475" si="785">IF(AC2441="外注",IF(AND(BC2441&lt;1,ROUND((H2441*24),1)=13),"外注2半",IF(AND(BC2441&lt;1,ROUND((G2441*24),1)=13.7),"外注1半",IF(AND(BC2441&lt;1,G2441=""),"外注休暇",""))),"")</f>
        <v/>
      </c>
      <c r="W2441" s="298"/>
      <c r="X2441" s="113" t="str">
        <f t="shared" ref="X2441:X2475" si="786">IF(O2441&lt;&gt;"",O2441/24,"")</f>
        <v/>
      </c>
      <c r="Y2441" s="113" t="str">
        <f t="shared" ref="Y2441:Y2475" si="787">IF(P2441&lt;&gt;"",P2441/24,"")</f>
        <v/>
      </c>
      <c r="Z2441" s="113" t="str">
        <f t="shared" ref="Z2441:Z2475" si="788">IF(Q2441&lt;&gt;"",Q2441/24,"")</f>
        <v/>
      </c>
      <c r="AA2441" s="119" t="str">
        <f t="shared" si="779"/>
        <v/>
      </c>
      <c r="AC2441" s="183" t="str">
        <f>IF(C2441&lt;&gt;"",VLOOKUP(C2441,設定シート!$D$10:$N$109,11,FALSE),"")</f>
        <v/>
      </c>
      <c r="AD2441" s="184" t="str">
        <f>IF(C2441&lt;&gt;"",VLOOKUP(C2441,設定シート!$D$10:$H$109,5,FALSE),"")</f>
        <v/>
      </c>
      <c r="AE2441" s="185" t="str">
        <f>IF(C2441&lt;&gt;"",VLOOKUP(C2441,設定シート!$D$10:$L$109,9,FALSE),"")</f>
        <v/>
      </c>
      <c r="AF2441" s="184" t="str">
        <f>IF($AD2441="","",IF(LEFT($AD2441,2)="NS","NS","CS"))</f>
        <v/>
      </c>
      <c r="AG2441" s="203">
        <f t="shared" ref="AG2441:AG2475" si="789">IF(OR(R2441="有給休暇",G2441=""),0,IF(AQ2441=1,0,1))</f>
        <v>0</v>
      </c>
      <c r="AI2441" s="121" t="str">
        <f>IF(月報!G2441&lt;&gt;"",月報!G2441,"")</f>
        <v/>
      </c>
      <c r="AJ2441" s="122" t="str">
        <f>IF(月報!W2441&lt;&gt;"",月報!W2441*24,"")</f>
        <v/>
      </c>
      <c r="AK2441" s="122" t="str">
        <f>IF(月報!P2441&lt;&gt;"",月報!P2441,"")</f>
        <v/>
      </c>
      <c r="AL2441" s="122" t="str">
        <f>IF(月報!Q2441&lt;&gt;"",IF(月報!Q2441="平日残","",月報!Q2441),"")</f>
        <v/>
      </c>
      <c r="AM2441" s="122"/>
      <c r="AN2441" s="122" t="str">
        <f t="shared" si="768"/>
        <v/>
      </c>
      <c r="AO2441" s="122" t="str">
        <f>IF($E2441="","",VLOOKUP($E2441,カレンダマスタ!$A$5:$E$381,5,FALSE))</f>
        <v/>
      </c>
      <c r="AQ2441" s="195" t="str">
        <f>IF(G2441="","",IF(VLOOKUP(E2441,カレンダマスタ!$A$5:$D$381,4,FALSE)=0,"",1))</f>
        <v/>
      </c>
      <c r="AR2441" s="123" t="str">
        <f>IF($G2441="","",IF($AD2441="NSTC",INDEX(カレンダマスタ!$I$26:$O$31,MATCH($G2441,カレンダマスタ!$H$26:$H$31,1),MATCH($H2441,カレンダマスタ!$I$25:$O$25,1)),
IF($AD2441="CS本社",INDEX(カレンダマスタ!$I$36:$O$41,MATCH($G2441,カレンダマスタ!$H$36:$H$41,1),MATCH($H2441,カレンダマスタ!$I$35:$O$35,1)),
IF($AD2441="NS本社",INDEX(カレンダマスタ!$I$94:$O$99,MATCH($G2441,カレンダマスタ!$H$95:$H$100,1),MATCH($H2441,カレンダマスタ!$I$93:$O$93,1)),
IF($AD2441="ODC",INDEX(カレンダマスタ!$I$46:$O$51,MATCH($G2441,カレンダマスタ!$H$46:$H$51,1),MATCH($H2441,カレンダマスタ!$I$45:$O$45,1)),
IF($AD2441="NS東京TC",INDEX(カレンダマスタ!$I$56:$O$61,MATCH($G2441,カレンダマスタ!$H$56:$H$61,1),MATCH($H2441,カレンダマスタ!$I$55:$O$55,1)),""))))))</f>
        <v/>
      </c>
      <c r="AS2441" s="122" t="str">
        <f t="shared" ref="AS2441:AS2475" si="790">IF(AC2441="社員","",IF(R2441="有給休暇","",IF(AND(AF2441="CS",AQ2441=1)=TRUE,"OK",IF(AR2441&lt;&gt;"",IF(TIMEVALUE(MID(I2441,1,10))=AR2441,"OK","×"),""))))</f>
        <v/>
      </c>
      <c r="AU2441" s="124" t="str">
        <f>IF(E2441="","",VLOOKUP($E2441,カレンダマスタ!$A$4:$E$381,4,FALSE))</f>
        <v/>
      </c>
      <c r="AV2441" s="124" t="str">
        <f t="shared" si="780"/>
        <v/>
      </c>
      <c r="AW2441" s="124" t="str">
        <f t="shared" si="781"/>
        <v/>
      </c>
      <c r="AX2441" s="125" t="str">
        <f t="shared" si="782"/>
        <v/>
      </c>
      <c r="AY2441" s="125" t="str">
        <f t="shared" si="783"/>
        <v/>
      </c>
      <c r="AZ2441" s="114" t="str">
        <f>IF(AX2441&amp;AW2441="勤怠未設定","×",IF(AV2441="勤怠修正","×",IF(AC2441="外注","",IF(AA2441="",IF(AY2441&lt;&gt;"","×",""),IF(VLOOKUP(AA2441,カレンダマスタ!$H$66:$I$83,2,FALSE)&lt;&gt;AY2441,"×","OK")))))</f>
        <v/>
      </c>
      <c r="BC2441" s="124" t="str">
        <f>IF(E2441="","",VLOOKUP($E2441,カレンダマスタ!$A$4:$E$381,4,FALSE))</f>
        <v/>
      </c>
      <c r="BD2441" s="122" t="str">
        <f>IF(AC2441="社員","",IF(AG2441=0,"",IF(AD2441="NSTC",IF(COUNTIF(カレンダマスタ!$Q$5:$Q$32,G2441)=1,"OK","×"),
IF(AD2441="NS本社",IF(COUNTIF(カレンダマスタ!$T$5:$T$32,G2441)=1,"OK","×"),IF(COUNTIF(カレンダマスタ!$R$5:$R$32,G2441)=1,"OK","×")))))</f>
        <v/>
      </c>
      <c r="BE2441" s="122" t="str">
        <f>IF(AC2441="社員","",IF(G2441="","",IF(R2441&lt;&gt;"","",IF(AF2441="CS","OK",IF(VLOOKUP(E2441,カレンダマスタ!$A$5:$D$381,4,FALSE)&gt;0,"",IF(OR(G2441*24&gt;10.84,H2441*24&lt;14.5)=TRUE,"×","OK"))))))</f>
        <v/>
      </c>
      <c r="BF2441" s="122" t="str">
        <f t="shared" si="769"/>
        <v/>
      </c>
      <c r="BG2441" s="127" t="str">
        <f t="shared" ref="BG2441:BG2475" si="791">IF(AE2441="派遣","",IF(G2441="","",IF(R2441="有給休暇","",IF(S2441="","×","OK"))))</f>
        <v/>
      </c>
      <c r="BI2441" s="114" t="str">
        <f t="shared" ref="BI2441:BI2475" si="792">IF(OR(AO2441="×",AS2441="×",AZ2441="×",BE2441="×",BF2441="TW未入力",BF2441="週報未入力",BG2441="×"),"×","")</f>
        <v/>
      </c>
    </row>
    <row r="2442" spans="2:61">
      <c r="B2442" s="111"/>
      <c r="C2442" s="536"/>
      <c r="D2442" s="128"/>
      <c r="E2442" s="583"/>
      <c r="F2442" s="128"/>
      <c r="G2442" s="588"/>
      <c r="H2442" s="588"/>
      <c r="I2442" s="130"/>
      <c r="J2442" s="139"/>
      <c r="K2442" s="131"/>
      <c r="L2442" s="132"/>
      <c r="M2442" s="132"/>
      <c r="N2442" s="141"/>
      <c r="O2442" s="139"/>
      <c r="P2442" s="139"/>
      <c r="Q2442" s="139"/>
      <c r="R2442" s="133"/>
      <c r="S2442" s="134"/>
      <c r="T2442" s="434"/>
      <c r="U2442" s="429"/>
      <c r="V2442" s="429" t="str">
        <f t="shared" si="785"/>
        <v/>
      </c>
      <c r="W2442" s="298"/>
      <c r="X2442" s="129" t="str">
        <f t="shared" si="786"/>
        <v/>
      </c>
      <c r="Y2442" s="129" t="str">
        <f t="shared" si="787"/>
        <v/>
      </c>
      <c r="Z2442" s="129" t="str">
        <f t="shared" si="788"/>
        <v/>
      </c>
      <c r="AA2442" s="133" t="str">
        <f t="shared" si="779"/>
        <v/>
      </c>
      <c r="AC2442" s="186" t="str">
        <f>AC2441</f>
        <v/>
      </c>
      <c r="AD2442" s="186" t="str">
        <f>AD2441</f>
        <v/>
      </c>
      <c r="AE2442" s="186" t="str">
        <f>AE2441</f>
        <v/>
      </c>
      <c r="AF2442" s="186" t="str">
        <f>AF2441</f>
        <v/>
      </c>
      <c r="AG2442" s="204">
        <f t="shared" si="789"/>
        <v>0</v>
      </c>
      <c r="AI2442" s="135" t="str">
        <f>IF(月報!G2442&lt;&gt;"",月報!G2442,"")</f>
        <v/>
      </c>
      <c r="AJ2442" s="126" t="str">
        <f>IF(月報!W2442&lt;&gt;"",月報!W2442*24,"")</f>
        <v/>
      </c>
      <c r="AK2442" s="126" t="str">
        <f>IF(月報!P2442&lt;&gt;"",月報!P2442,"")</f>
        <v/>
      </c>
      <c r="AL2442" s="126" t="str">
        <f>IF(月報!Q2442&lt;&gt;"",IF(月報!Q2442="平日残","",月報!Q2442),"")</f>
        <v/>
      </c>
      <c r="AM2442" s="126"/>
      <c r="AN2442" s="126" t="str">
        <f t="shared" si="768"/>
        <v/>
      </c>
      <c r="AO2442" s="126" t="str">
        <f>IF($E2442="","",VLOOKUP($E2442,カレンダマスタ!$A$5:$E$381,5,FALSE))</f>
        <v/>
      </c>
      <c r="AQ2442" s="196" t="str">
        <f>IF(G2442="","",IF(VLOOKUP(E2442,カレンダマスタ!$A$5:$D$381,4,FALSE)=0,"",1))</f>
        <v/>
      </c>
      <c r="AR2442" s="136" t="str">
        <f>IF($G2442="","",IF($AD2442="NSTC",INDEX(カレンダマスタ!$I$26:$O$31,MATCH($G2442,カレンダマスタ!$H$26:$H$31,1),MATCH($H2442,カレンダマスタ!$I$25:$O$25,1)),
IF($AD2442="CS本社",INDEX(カレンダマスタ!$I$36:$O$41,MATCH($G2442,カレンダマスタ!$H$36:$H$41,1),MATCH($H2442,カレンダマスタ!$I$35:$O$35,1)),
IF($AD2442="NS本社",INDEX(カレンダマスタ!$I$94:$O$99,MATCH($G2442,カレンダマスタ!$H$95:$H$100,1),MATCH($H2442,カレンダマスタ!$I$93:$O$93,1)),
IF($AD2442="ODC",INDEX(カレンダマスタ!$I$46:$O$51,MATCH($G2442,カレンダマスタ!$H$46:$H$51,1),MATCH($H2442,カレンダマスタ!$I$45:$O$45,1)),
IF($AD2442="NS東京TC",INDEX(カレンダマスタ!$I$56:$O$61,MATCH($G2442,カレンダマスタ!$H$56:$H$61,1),MATCH($H2442,カレンダマスタ!$I$55:$O$55,1)),""))))))</f>
        <v/>
      </c>
      <c r="AS2442" s="126" t="str">
        <f t="shared" si="790"/>
        <v/>
      </c>
      <c r="AU2442" s="137" t="str">
        <f>IF(E2442="","",VLOOKUP($E2442,カレンダマスタ!$A$4:$E$381,4,FALSE))</f>
        <v/>
      </c>
      <c r="AV2442" s="137" t="str">
        <f t="shared" si="780"/>
        <v/>
      </c>
      <c r="AW2442" s="137" t="str">
        <f t="shared" si="781"/>
        <v/>
      </c>
      <c r="AX2442" s="138" t="str">
        <f t="shared" si="782"/>
        <v/>
      </c>
      <c r="AY2442" s="138" t="str">
        <f t="shared" si="783"/>
        <v/>
      </c>
      <c r="AZ2442" s="130" t="str">
        <f>IF(AX2442&amp;AW2442="勤怠未設定","×",IF(AV2442="勤怠修正","×",IF(AC2442="外注","",IF(AA2442="",IF(AY2442&lt;&gt;"","×",""),IF(VLOOKUP(AA2442,カレンダマスタ!$H$66:$I$83,2,FALSE)&lt;&gt;AY2442,"×","OK")))))</f>
        <v/>
      </c>
      <c r="BC2442" s="137" t="str">
        <f>IF(E2442="","",VLOOKUP($E2442,カレンダマスタ!$A$4:$E$381,4,FALSE))</f>
        <v/>
      </c>
      <c r="BD2442" s="126" t="str">
        <f>IF(AC2442="社員","",IF(AG2442=0,"",IF(AD2442="NSTC",IF(COUNTIF(カレンダマスタ!$Q$5:$Q$32,G2442)=1,"OK","×"),
IF(AD2442="NS本社",IF(COUNTIF(カレンダマスタ!$T$5:$T$32,G2442)=1,"OK","×"),IF(COUNTIF(カレンダマスタ!$R$5:$R$32,G2442)=1,"OK","×")))))</f>
        <v/>
      </c>
      <c r="BE2442" s="126" t="str">
        <f>IF(AC2442="社員","",IF(G2442="","",IF(R2442&lt;&gt;"","",IF(AF2442="CS","OK",IF(VLOOKUP(E2442,カレンダマスタ!$A$5:$D$381,4,FALSE)&gt;0,"",IF(OR(G2442*24&gt;10.84,H2442*24&lt;14.5)=TRUE,"×","OK"))))))</f>
        <v/>
      </c>
      <c r="BF2442" s="126" t="str">
        <f t="shared" si="769"/>
        <v/>
      </c>
      <c r="BG2442" s="126" t="str">
        <f t="shared" si="791"/>
        <v/>
      </c>
      <c r="BI2442" s="130" t="str">
        <f t="shared" si="792"/>
        <v/>
      </c>
    </row>
    <row r="2443" spans="2:61">
      <c r="B2443" s="111"/>
      <c r="C2443" s="536"/>
      <c r="D2443" s="128"/>
      <c r="E2443" s="583"/>
      <c r="F2443" s="128"/>
      <c r="G2443" s="588"/>
      <c r="H2443" s="588"/>
      <c r="I2443" s="130"/>
      <c r="J2443" s="139"/>
      <c r="K2443" s="131"/>
      <c r="L2443" s="132"/>
      <c r="M2443" s="132"/>
      <c r="N2443" s="141"/>
      <c r="O2443" s="139"/>
      <c r="P2443" s="139"/>
      <c r="Q2443" s="139"/>
      <c r="R2443" s="133"/>
      <c r="S2443" s="134"/>
      <c r="T2443" s="434"/>
      <c r="U2443" s="429"/>
      <c r="V2443" s="429" t="str">
        <f t="shared" si="785"/>
        <v/>
      </c>
      <c r="W2443" s="298"/>
      <c r="X2443" s="129" t="str">
        <f t="shared" si="786"/>
        <v/>
      </c>
      <c r="Y2443" s="129" t="str">
        <f t="shared" si="787"/>
        <v/>
      </c>
      <c r="Z2443" s="129" t="str">
        <f t="shared" si="788"/>
        <v/>
      </c>
      <c r="AA2443" s="133" t="str">
        <f t="shared" si="779"/>
        <v/>
      </c>
      <c r="AC2443" s="186" t="str">
        <f>AC2441</f>
        <v/>
      </c>
      <c r="AD2443" s="187" t="str">
        <f>AD2441</f>
        <v/>
      </c>
      <c r="AE2443" s="187" t="str">
        <f>AE2441</f>
        <v/>
      </c>
      <c r="AF2443" s="187" t="str">
        <f>AF2441</f>
        <v/>
      </c>
      <c r="AG2443" s="204">
        <f t="shared" si="789"/>
        <v>0</v>
      </c>
      <c r="AI2443" s="135" t="str">
        <f>IF(月報!G2443&lt;&gt;"",月報!G2443,"")</f>
        <v/>
      </c>
      <c r="AJ2443" s="126" t="str">
        <f>IF(月報!W2443&lt;&gt;"",月報!W2443*24,"")</f>
        <v/>
      </c>
      <c r="AK2443" s="126" t="str">
        <f>IF(月報!P2443&lt;&gt;"",月報!P2443,"")</f>
        <v/>
      </c>
      <c r="AL2443" s="126" t="str">
        <f>IF(月報!Q2443&lt;&gt;"",IF(月報!Q2443="平日残","",月報!Q2443),"")</f>
        <v/>
      </c>
      <c r="AM2443" s="126"/>
      <c r="AN2443" s="126" t="str">
        <f t="shared" ref="AN2443:AN2506" si="793">IF($AO2443=0,IF($G2443="",IF($Q2443="","週報未入力",""),""),"")</f>
        <v/>
      </c>
      <c r="AO2443" s="126" t="str">
        <f>IF($E2443="","",VLOOKUP($E2443,カレンダマスタ!$A$5:$E$381,5,FALSE))</f>
        <v/>
      </c>
      <c r="AQ2443" s="196" t="str">
        <f>IF(G2443="","",IF(VLOOKUP(E2443,カレンダマスタ!$A$5:$D$381,4,FALSE)=0,"",1))</f>
        <v/>
      </c>
      <c r="AR2443" s="136" t="str">
        <f>IF($G2443="","",IF($AD2443="NSTC",INDEX(カレンダマスタ!$I$26:$O$31,MATCH($G2443,カレンダマスタ!$H$26:$H$31,1),MATCH($H2443,カレンダマスタ!$I$25:$O$25,1)),
IF($AD2443="CS本社",INDEX(カレンダマスタ!$I$36:$O$41,MATCH($G2443,カレンダマスタ!$H$36:$H$41,1),MATCH($H2443,カレンダマスタ!$I$35:$O$35,1)),
IF($AD2443="NS本社",INDEX(カレンダマスタ!$I$94:$O$99,MATCH($G2443,カレンダマスタ!$H$95:$H$100,1),MATCH($H2443,カレンダマスタ!$I$93:$O$93,1)),
IF($AD2443="ODC",INDEX(カレンダマスタ!$I$46:$O$51,MATCH($G2443,カレンダマスタ!$H$46:$H$51,1),MATCH($H2443,カレンダマスタ!$I$45:$O$45,1)),
IF($AD2443="NS東京TC",INDEX(カレンダマスタ!$I$56:$O$61,MATCH($G2443,カレンダマスタ!$H$56:$H$61,1),MATCH($H2443,カレンダマスタ!$I$55:$O$55,1)),""))))))</f>
        <v/>
      </c>
      <c r="AS2443" s="126" t="str">
        <f t="shared" si="790"/>
        <v/>
      </c>
      <c r="AU2443" s="137" t="str">
        <f>IF(E2443="","",VLOOKUP($E2443,カレンダマスタ!$A$4:$E$381,4,FALSE))</f>
        <v/>
      </c>
      <c r="AV2443" s="137" t="str">
        <f t="shared" si="780"/>
        <v/>
      </c>
      <c r="AW2443" s="137" t="str">
        <f t="shared" si="781"/>
        <v/>
      </c>
      <c r="AX2443" s="138" t="str">
        <f t="shared" si="782"/>
        <v/>
      </c>
      <c r="AY2443" s="138" t="str">
        <f t="shared" si="783"/>
        <v/>
      </c>
      <c r="AZ2443" s="130" t="str">
        <f>IF(AX2443&amp;AW2443="勤怠未設定","×",IF(AV2443="勤怠修正","×",IF(AC2443="外注","",IF(AA2443="",IF(AY2443&lt;&gt;"","×",""),IF(VLOOKUP(AA2443,カレンダマスタ!$H$66:$I$83,2,FALSE)&lt;&gt;AY2443,"×","OK")))))</f>
        <v/>
      </c>
      <c r="BC2443" s="137" t="str">
        <f>IF(E2443="","",VLOOKUP($E2443,カレンダマスタ!$A$4:$E$381,4,FALSE))</f>
        <v/>
      </c>
      <c r="BD2443" s="126" t="str">
        <f>IF(AC2443="社員","",IF(AG2443=0,"",IF(AD2443="NSTC",IF(COUNTIF(カレンダマスタ!$Q$5:$Q$32,G2443)=1,"OK","×"),
IF(AD2443="NS本社",IF(COUNTIF(カレンダマスタ!$T$5:$T$32,G2443)=1,"OK","×"),IF(COUNTIF(カレンダマスタ!$R$5:$R$32,G2443)=1,"OK","×")))))</f>
        <v/>
      </c>
      <c r="BE2443" s="126" t="str">
        <f>IF(AC2443="社員","",IF(G2443="","",IF(R2443&lt;&gt;"","",IF(AF2443="CS","OK",IF(VLOOKUP(E2443,カレンダマスタ!$A$5:$D$381,4,FALSE)&gt;0,"",IF(OR(G2443*24&gt;10.84,H2443*24&lt;14.5)=TRUE,"×","OK"))))))</f>
        <v/>
      </c>
      <c r="BF2443" s="126" t="str">
        <f t="shared" si="769"/>
        <v/>
      </c>
      <c r="BG2443" s="126" t="str">
        <f t="shared" si="791"/>
        <v/>
      </c>
      <c r="BI2443" s="130" t="str">
        <f t="shared" si="792"/>
        <v/>
      </c>
    </row>
    <row r="2444" spans="2:61">
      <c r="B2444" s="111"/>
      <c r="C2444" s="536"/>
      <c r="D2444" s="128"/>
      <c r="E2444" s="583"/>
      <c r="F2444" s="128"/>
      <c r="G2444" s="588"/>
      <c r="H2444" s="588"/>
      <c r="I2444" s="130"/>
      <c r="J2444" s="139"/>
      <c r="K2444" s="131"/>
      <c r="L2444" s="132"/>
      <c r="M2444" s="132"/>
      <c r="N2444" s="141"/>
      <c r="O2444" s="139"/>
      <c r="P2444" s="139"/>
      <c r="Q2444" s="139"/>
      <c r="R2444" s="133"/>
      <c r="S2444" s="134"/>
      <c r="T2444" s="434"/>
      <c r="U2444" s="429"/>
      <c r="V2444" s="429" t="str">
        <f t="shared" si="785"/>
        <v/>
      </c>
      <c r="W2444" s="298"/>
      <c r="X2444" s="129" t="str">
        <f t="shared" si="786"/>
        <v/>
      </c>
      <c r="Y2444" s="129" t="str">
        <f t="shared" si="787"/>
        <v/>
      </c>
      <c r="Z2444" s="129" t="str">
        <f t="shared" si="788"/>
        <v/>
      </c>
      <c r="AA2444" s="133" t="str">
        <f t="shared" si="779"/>
        <v/>
      </c>
      <c r="AC2444" s="186" t="str">
        <f>AC2441</f>
        <v/>
      </c>
      <c r="AD2444" s="187" t="str">
        <f>AD2441</f>
        <v/>
      </c>
      <c r="AE2444" s="187" t="str">
        <f>AE2441</f>
        <v/>
      </c>
      <c r="AF2444" s="187" t="str">
        <f>AF2441</f>
        <v/>
      </c>
      <c r="AG2444" s="204">
        <f t="shared" si="789"/>
        <v>0</v>
      </c>
      <c r="AI2444" s="140" t="str">
        <f>IF(月報!G2444&lt;&gt;"",月報!G2444,"")</f>
        <v/>
      </c>
      <c r="AJ2444" s="126" t="str">
        <f>IF(月報!W2444&lt;&gt;"",月報!W2444*24,"")</f>
        <v/>
      </c>
      <c r="AK2444" s="126" t="str">
        <f>IF(月報!P2444&lt;&gt;"",月報!P2444,"")</f>
        <v/>
      </c>
      <c r="AL2444" s="126" t="str">
        <f>IF(月報!Q2444&lt;&gt;"",IF(月報!Q2444="平日残","",月報!Q2444),"")</f>
        <v/>
      </c>
      <c r="AM2444" s="126"/>
      <c r="AN2444" s="126" t="str">
        <f t="shared" si="793"/>
        <v/>
      </c>
      <c r="AO2444" s="126" t="str">
        <f>IF($E2444="","",VLOOKUP($E2444,カレンダマスタ!$A$5:$E$381,5,FALSE))</f>
        <v/>
      </c>
      <c r="AQ2444" s="196" t="str">
        <f>IF(G2444="","",IF(VLOOKUP(E2444,カレンダマスタ!$A$5:$D$381,4,FALSE)=0,"",1))</f>
        <v/>
      </c>
      <c r="AR2444" s="136" t="str">
        <f>IF($G2444="","",IF($AD2444="NSTC",INDEX(カレンダマスタ!$I$26:$O$31,MATCH($G2444,カレンダマスタ!$H$26:$H$31,1),MATCH($H2444,カレンダマスタ!$I$25:$O$25,1)),
IF($AD2444="CS本社",INDEX(カレンダマスタ!$I$36:$O$41,MATCH($G2444,カレンダマスタ!$H$36:$H$41,1),MATCH($H2444,カレンダマスタ!$I$35:$O$35,1)),
IF($AD2444="NS本社",INDEX(カレンダマスタ!$I$94:$O$99,MATCH($G2444,カレンダマスタ!$H$95:$H$100,1),MATCH($H2444,カレンダマスタ!$I$93:$O$93,1)),
IF($AD2444="ODC",INDEX(カレンダマスタ!$I$46:$O$51,MATCH($G2444,カレンダマスタ!$H$46:$H$51,1),MATCH($H2444,カレンダマスタ!$I$45:$O$45,1)),
IF($AD2444="NS東京TC",INDEX(カレンダマスタ!$I$56:$O$61,MATCH($G2444,カレンダマスタ!$H$56:$H$61,1),MATCH($H2444,カレンダマスタ!$I$55:$O$55,1)),""))))))</f>
        <v/>
      </c>
      <c r="AS2444" s="126" t="str">
        <f t="shared" si="790"/>
        <v/>
      </c>
      <c r="AU2444" s="137" t="str">
        <f>IF(E2444="","",VLOOKUP($E2444,カレンダマスタ!$A$4:$E$381,4,FALSE))</f>
        <v/>
      </c>
      <c r="AV2444" s="137" t="str">
        <f t="shared" si="780"/>
        <v/>
      </c>
      <c r="AW2444" s="137" t="str">
        <f t="shared" si="781"/>
        <v/>
      </c>
      <c r="AX2444" s="138" t="str">
        <f t="shared" si="782"/>
        <v/>
      </c>
      <c r="AY2444" s="138" t="str">
        <f t="shared" si="783"/>
        <v/>
      </c>
      <c r="AZ2444" s="130" t="str">
        <f>IF(AX2444&amp;AW2444="勤怠未設定","×",IF(AV2444="勤怠修正","×",IF(AC2444="外注","",IF(AA2444="",IF(AY2444&lt;&gt;"","×",""),IF(VLOOKUP(AA2444,カレンダマスタ!$H$66:$I$83,2,FALSE)&lt;&gt;AY2444,"×","OK")))))</f>
        <v/>
      </c>
      <c r="BC2444" s="137" t="str">
        <f>IF(E2444="","",VLOOKUP($E2444,カレンダマスタ!$A$4:$E$381,4,FALSE))</f>
        <v/>
      </c>
      <c r="BD2444" s="126" t="str">
        <f>IF(AC2444="社員","",IF(AG2444=0,"",IF(AD2444="NSTC",IF(COUNTIF(カレンダマスタ!$Q$5:$Q$32,G2444)=1,"OK","×"),
IF(AD2444="NS本社",IF(COUNTIF(カレンダマスタ!$T$5:$T$32,G2444)=1,"OK","×"),IF(COUNTIF(カレンダマスタ!$R$5:$R$32,G2444)=1,"OK","×")))))</f>
        <v/>
      </c>
      <c r="BE2444" s="126" t="str">
        <f>IF(AC2444="社員","",IF(G2444="","",IF(R2444&lt;&gt;"","",IF(AF2444="CS","OK",IF(VLOOKUP(E2444,カレンダマスタ!$A$5:$D$381,4,FALSE)&gt;0,"",IF(OR(G2444*24&gt;10.84,H2444*24&lt;14.5)=TRUE,"×","OK"))))))</f>
        <v/>
      </c>
      <c r="BF2444" s="126" t="str">
        <f t="shared" si="769"/>
        <v/>
      </c>
      <c r="BG2444" s="126" t="str">
        <f t="shared" si="791"/>
        <v/>
      </c>
      <c r="BI2444" s="130" t="str">
        <f t="shared" si="792"/>
        <v/>
      </c>
    </row>
    <row r="2445" spans="2:61">
      <c r="B2445" s="111"/>
      <c r="C2445" s="536"/>
      <c r="D2445" s="128"/>
      <c r="E2445" s="583"/>
      <c r="F2445" s="128"/>
      <c r="G2445" s="588"/>
      <c r="H2445" s="588"/>
      <c r="I2445" s="130"/>
      <c r="J2445" s="139"/>
      <c r="K2445" s="131"/>
      <c r="L2445" s="132"/>
      <c r="M2445" s="132"/>
      <c r="N2445" s="141"/>
      <c r="O2445" s="139"/>
      <c r="P2445" s="139"/>
      <c r="Q2445" s="139"/>
      <c r="R2445" s="133"/>
      <c r="S2445" s="134"/>
      <c r="T2445" s="434"/>
      <c r="U2445" s="429"/>
      <c r="V2445" s="429" t="str">
        <f t="shared" si="785"/>
        <v/>
      </c>
      <c r="W2445" s="298"/>
      <c r="X2445" s="129" t="str">
        <f t="shared" si="786"/>
        <v/>
      </c>
      <c r="Y2445" s="129" t="str">
        <f t="shared" si="787"/>
        <v/>
      </c>
      <c r="Z2445" s="129" t="str">
        <f t="shared" si="788"/>
        <v/>
      </c>
      <c r="AA2445" s="133" t="str">
        <f t="shared" si="779"/>
        <v/>
      </c>
      <c r="AC2445" s="186" t="str">
        <f>AC2441</f>
        <v/>
      </c>
      <c r="AD2445" s="187" t="str">
        <f>AD2441</f>
        <v/>
      </c>
      <c r="AE2445" s="187" t="str">
        <f>AE2441</f>
        <v/>
      </c>
      <c r="AF2445" s="187" t="str">
        <f>AF2441</f>
        <v/>
      </c>
      <c r="AG2445" s="204">
        <f t="shared" si="789"/>
        <v>0</v>
      </c>
      <c r="AI2445" s="140" t="str">
        <f>IF(月報!G2445&lt;&gt;"",月報!G2445,"")</f>
        <v/>
      </c>
      <c r="AJ2445" s="126" t="str">
        <f>IF(月報!W2445&lt;&gt;"",月報!W2445*24,"")</f>
        <v/>
      </c>
      <c r="AK2445" s="126" t="str">
        <f>IF(月報!P2445&lt;&gt;"",月報!P2445,"")</f>
        <v/>
      </c>
      <c r="AL2445" s="126" t="str">
        <f>IF(月報!Q2445&lt;&gt;"",IF(月報!Q2445="平日残","",月報!Q2445),"")</f>
        <v/>
      </c>
      <c r="AM2445" s="126"/>
      <c r="AN2445" s="126" t="str">
        <f t="shared" si="793"/>
        <v/>
      </c>
      <c r="AO2445" s="126" t="str">
        <f>IF($E2445="","",VLOOKUP($E2445,カレンダマスタ!$A$5:$E$381,5,FALSE))</f>
        <v/>
      </c>
      <c r="AQ2445" s="196" t="str">
        <f>IF(G2445="","",IF(VLOOKUP(E2445,カレンダマスタ!$A$5:$D$381,4,FALSE)=0,"",1))</f>
        <v/>
      </c>
      <c r="AR2445" s="136" t="str">
        <f>IF($G2445="","",IF($AD2445="NSTC",INDEX(カレンダマスタ!$I$26:$O$31,MATCH($G2445,カレンダマスタ!$H$26:$H$31,1),MATCH($H2445,カレンダマスタ!$I$25:$O$25,1)),
IF($AD2445="CS本社",INDEX(カレンダマスタ!$I$36:$O$41,MATCH($G2445,カレンダマスタ!$H$36:$H$41,1),MATCH($H2445,カレンダマスタ!$I$35:$O$35,1)),
IF($AD2445="NS本社",INDEX(カレンダマスタ!$I$94:$O$99,MATCH($G2445,カレンダマスタ!$H$95:$H$100,1),MATCH($H2445,カレンダマスタ!$I$93:$O$93,1)),
IF($AD2445="ODC",INDEX(カレンダマスタ!$I$46:$O$51,MATCH($G2445,カレンダマスタ!$H$46:$H$51,1),MATCH($H2445,カレンダマスタ!$I$45:$O$45,1)),
IF($AD2445="NS東京TC",INDEX(カレンダマスタ!$I$56:$O$61,MATCH($G2445,カレンダマスタ!$H$56:$H$61,1),MATCH($H2445,カレンダマスタ!$I$55:$O$55,1)),""))))))</f>
        <v/>
      </c>
      <c r="AS2445" s="126" t="str">
        <f t="shared" si="790"/>
        <v/>
      </c>
      <c r="AU2445" s="137" t="str">
        <f>IF(E2445="","",VLOOKUP($E2445,カレンダマスタ!$A$4:$E$381,4,FALSE))</f>
        <v/>
      </c>
      <c r="AV2445" s="137" t="str">
        <f t="shared" si="780"/>
        <v/>
      </c>
      <c r="AW2445" s="137" t="str">
        <f t="shared" si="781"/>
        <v/>
      </c>
      <c r="AX2445" s="138" t="str">
        <f t="shared" si="782"/>
        <v/>
      </c>
      <c r="AY2445" s="138" t="str">
        <f t="shared" si="783"/>
        <v/>
      </c>
      <c r="AZ2445" s="130" t="str">
        <f>IF(AX2445&amp;AW2445="勤怠未設定","×",IF(AV2445="勤怠修正","×",IF(AC2445="外注","",IF(AA2445="",IF(AY2445&lt;&gt;"","×",""),IF(VLOOKUP(AA2445,カレンダマスタ!$H$66:$I$83,2,FALSE)&lt;&gt;AY2445,"×","OK")))))</f>
        <v/>
      </c>
      <c r="BC2445" s="137" t="str">
        <f>IF(E2445="","",VLOOKUP($E2445,カレンダマスタ!$A$4:$E$381,4,FALSE))</f>
        <v/>
      </c>
      <c r="BD2445" s="126" t="str">
        <f>IF(AC2445="社員","",IF(AG2445=0,"",IF(AD2445="NSTC",IF(COUNTIF(カレンダマスタ!$Q$5:$Q$32,G2445)=1,"OK","×"),
IF(AD2445="NS本社",IF(COUNTIF(カレンダマスタ!$T$5:$T$32,G2445)=1,"OK","×"),IF(COUNTIF(カレンダマスタ!$R$5:$R$32,G2445)=1,"OK","×")))))</f>
        <v/>
      </c>
      <c r="BE2445" s="126" t="str">
        <f>IF(AC2445="社員","",IF(G2445="","",IF(R2445&lt;&gt;"","",IF(AF2445="CS","OK",IF(VLOOKUP(E2445,カレンダマスタ!$A$5:$D$381,4,FALSE)&gt;0,"",IF(OR(G2445*24&gt;10.84,H2445*24&lt;14.5)=TRUE,"×","OK"))))))</f>
        <v/>
      </c>
      <c r="BF2445" s="126" t="str">
        <f t="shared" si="769"/>
        <v/>
      </c>
      <c r="BG2445" s="126" t="str">
        <f t="shared" si="791"/>
        <v/>
      </c>
      <c r="BI2445" s="130" t="str">
        <f t="shared" si="792"/>
        <v/>
      </c>
    </row>
    <row r="2446" spans="2:61">
      <c r="B2446" s="111"/>
      <c r="C2446" s="536"/>
      <c r="D2446" s="128"/>
      <c r="E2446" s="583"/>
      <c r="F2446" s="128"/>
      <c r="G2446" s="588"/>
      <c r="H2446" s="588"/>
      <c r="I2446" s="130"/>
      <c r="J2446" s="139"/>
      <c r="K2446" s="131"/>
      <c r="L2446" s="132"/>
      <c r="M2446" s="132"/>
      <c r="N2446" s="141"/>
      <c r="O2446" s="139"/>
      <c r="P2446" s="139"/>
      <c r="Q2446" s="139"/>
      <c r="R2446" s="133"/>
      <c r="S2446" s="134"/>
      <c r="T2446" s="434"/>
      <c r="U2446" s="429"/>
      <c r="V2446" s="429" t="str">
        <f t="shared" si="785"/>
        <v/>
      </c>
      <c r="W2446" s="298"/>
      <c r="X2446" s="129" t="str">
        <f t="shared" si="786"/>
        <v/>
      </c>
      <c r="Y2446" s="129" t="str">
        <f t="shared" si="787"/>
        <v/>
      </c>
      <c r="Z2446" s="129" t="str">
        <f t="shared" si="788"/>
        <v/>
      </c>
      <c r="AA2446" s="133" t="str">
        <f t="shared" si="779"/>
        <v/>
      </c>
      <c r="AC2446" s="186" t="str">
        <f>AC2441</f>
        <v/>
      </c>
      <c r="AD2446" s="187" t="str">
        <f>AD2441</f>
        <v/>
      </c>
      <c r="AE2446" s="187" t="str">
        <f>AE2441</f>
        <v/>
      </c>
      <c r="AF2446" s="187" t="str">
        <f>AF2441</f>
        <v/>
      </c>
      <c r="AG2446" s="204">
        <f t="shared" si="789"/>
        <v>0</v>
      </c>
      <c r="AI2446" s="135" t="str">
        <f>IF(月報!G2446&lt;&gt;"",月報!G2446,"")</f>
        <v/>
      </c>
      <c r="AJ2446" s="126" t="str">
        <f>IF(月報!W2446&lt;&gt;"",月報!W2446*24,"")</f>
        <v/>
      </c>
      <c r="AK2446" s="126" t="str">
        <f>IF(月報!P2446&lt;&gt;"",月報!P2446,"")</f>
        <v/>
      </c>
      <c r="AL2446" s="126" t="str">
        <f>IF(月報!Q2446&lt;&gt;"",IF(月報!Q2446="平日残","",月報!Q2446),"")</f>
        <v/>
      </c>
      <c r="AM2446" s="126"/>
      <c r="AN2446" s="126" t="str">
        <f t="shared" si="793"/>
        <v/>
      </c>
      <c r="AO2446" s="126" t="str">
        <f>IF($E2446="","",VLOOKUP($E2446,カレンダマスタ!$A$5:$E$381,5,FALSE))</f>
        <v/>
      </c>
      <c r="AQ2446" s="196" t="str">
        <f>IF(G2446="","",IF(VLOOKUP(E2446,カレンダマスタ!$A$5:$D$381,4,FALSE)=0,"",1))</f>
        <v/>
      </c>
      <c r="AR2446" s="136" t="str">
        <f>IF($G2446="","",IF($AD2446="NSTC",INDEX(カレンダマスタ!$I$26:$O$31,MATCH($G2446,カレンダマスタ!$H$26:$H$31,1),MATCH($H2446,カレンダマスタ!$I$25:$O$25,1)),
IF($AD2446="CS本社",INDEX(カレンダマスタ!$I$36:$O$41,MATCH($G2446,カレンダマスタ!$H$36:$H$41,1),MATCH($H2446,カレンダマスタ!$I$35:$O$35,1)),
IF($AD2446="NS本社",INDEX(カレンダマスタ!$I$94:$O$99,MATCH($G2446,カレンダマスタ!$H$95:$H$100,1),MATCH($H2446,カレンダマスタ!$I$93:$O$93,1)),
IF($AD2446="ODC",INDEX(カレンダマスタ!$I$46:$O$51,MATCH($G2446,カレンダマスタ!$H$46:$H$51,1),MATCH($H2446,カレンダマスタ!$I$45:$O$45,1)),
IF($AD2446="NS東京TC",INDEX(カレンダマスタ!$I$56:$O$61,MATCH($G2446,カレンダマスタ!$H$56:$H$61,1),MATCH($H2446,カレンダマスタ!$I$55:$O$55,1)),""))))))</f>
        <v/>
      </c>
      <c r="AS2446" s="126" t="str">
        <f t="shared" si="790"/>
        <v/>
      </c>
      <c r="AU2446" s="137" t="str">
        <f>IF(E2446="","",VLOOKUP($E2446,カレンダマスタ!$A$4:$E$381,4,FALSE))</f>
        <v/>
      </c>
      <c r="AV2446" s="137" t="str">
        <f t="shared" si="780"/>
        <v/>
      </c>
      <c r="AW2446" s="137" t="str">
        <f t="shared" si="781"/>
        <v/>
      </c>
      <c r="AX2446" s="138" t="str">
        <f t="shared" si="782"/>
        <v/>
      </c>
      <c r="AY2446" s="138" t="str">
        <f t="shared" si="783"/>
        <v/>
      </c>
      <c r="AZ2446" s="130" t="str">
        <f>IF(AX2446&amp;AW2446="勤怠未設定","×",IF(AV2446="勤怠修正","×",IF(AC2446="外注","",IF(AA2446="",IF(AY2446&lt;&gt;"","×",""),IF(VLOOKUP(AA2446,カレンダマスタ!$H$66:$I$83,2,FALSE)&lt;&gt;AY2446,"×","OK")))))</f>
        <v/>
      </c>
      <c r="BC2446" s="137" t="str">
        <f>IF(E2446="","",VLOOKUP($E2446,カレンダマスタ!$A$4:$E$381,4,FALSE))</f>
        <v/>
      </c>
      <c r="BD2446" s="126" t="str">
        <f>IF(AC2446="社員","",IF(AG2446=0,"",IF(AD2446="NSTC",IF(COUNTIF(カレンダマスタ!$Q$5:$Q$32,G2446)=1,"OK","×"),
IF(AD2446="NS本社",IF(COUNTIF(カレンダマスタ!$T$5:$T$32,G2446)=1,"OK","×"),IF(COUNTIF(カレンダマスタ!$R$5:$R$32,G2446)=1,"OK","×")))))</f>
        <v/>
      </c>
      <c r="BE2446" s="126" t="str">
        <f>IF(AC2446="社員","",IF(G2446="","",IF(R2446&lt;&gt;"","",IF(AF2446="CS","OK",IF(VLOOKUP(E2446,カレンダマスタ!$A$5:$D$381,4,FALSE)&gt;0,"",IF(OR(G2446*24&gt;10.84,H2446*24&lt;14.5)=TRUE,"×","OK"))))))</f>
        <v/>
      </c>
      <c r="BF2446" s="126" t="str">
        <f t="shared" si="769"/>
        <v/>
      </c>
      <c r="BG2446" s="126" t="str">
        <f t="shared" si="791"/>
        <v/>
      </c>
      <c r="BI2446" s="130" t="str">
        <f t="shared" si="792"/>
        <v/>
      </c>
    </row>
    <row r="2447" spans="2:61">
      <c r="B2447" s="111"/>
      <c r="C2447" s="537"/>
      <c r="D2447" s="142"/>
      <c r="E2447" s="584"/>
      <c r="F2447" s="142"/>
      <c r="G2447" s="589"/>
      <c r="H2447" s="589"/>
      <c r="I2447" s="144"/>
      <c r="J2447" s="148"/>
      <c r="K2447" s="145"/>
      <c r="L2447" s="146"/>
      <c r="M2447" s="146"/>
      <c r="N2447" s="147"/>
      <c r="O2447" s="148"/>
      <c r="P2447" s="148"/>
      <c r="Q2447" s="148"/>
      <c r="R2447" s="149"/>
      <c r="S2447" s="156"/>
      <c r="T2447" s="435"/>
      <c r="U2447" s="430"/>
      <c r="V2447" s="430" t="str">
        <f t="shared" si="785"/>
        <v/>
      </c>
      <c r="W2447" s="298"/>
      <c r="X2447" s="143" t="str">
        <f t="shared" si="786"/>
        <v/>
      </c>
      <c r="Y2447" s="143" t="str">
        <f t="shared" si="787"/>
        <v/>
      </c>
      <c r="Z2447" s="143" t="str">
        <f t="shared" si="788"/>
        <v/>
      </c>
      <c r="AA2447" s="149" t="str">
        <f t="shared" si="779"/>
        <v/>
      </c>
      <c r="AC2447" s="188" t="str">
        <f>AC2441</f>
        <v/>
      </c>
      <c r="AD2447" s="189" t="str">
        <f>AD2441</f>
        <v/>
      </c>
      <c r="AE2447" s="189" t="str">
        <f>AE2441</f>
        <v/>
      </c>
      <c r="AF2447" s="189" t="str">
        <f>AF2441</f>
        <v/>
      </c>
      <c r="AG2447" s="205">
        <f t="shared" si="789"/>
        <v>0</v>
      </c>
      <c r="AI2447" s="150" t="str">
        <f>IF(月報!G2447&lt;&gt;"",月報!G2447,"")</f>
        <v/>
      </c>
      <c r="AJ2447" s="151" t="str">
        <f>IF(月報!W2447&lt;&gt;"",月報!W2447*24,"")</f>
        <v/>
      </c>
      <c r="AK2447" s="151" t="str">
        <f>IF(月報!P2447&lt;&gt;"",月報!P2447,"")</f>
        <v/>
      </c>
      <c r="AL2447" s="151" t="str">
        <f>IF(月報!Q2447&lt;&gt;"",IF(月報!Q2447="平日残","",月報!Q2447),"")</f>
        <v/>
      </c>
      <c r="AM2447" s="151"/>
      <c r="AN2447" s="151" t="str">
        <f t="shared" si="793"/>
        <v/>
      </c>
      <c r="AO2447" s="151" t="str">
        <f>IF($E2447="","",VLOOKUP($E2447,カレンダマスタ!$A$5:$E$381,5,FALSE))</f>
        <v/>
      </c>
      <c r="AQ2447" s="197" t="str">
        <f>IF(G2447="","",IF(VLOOKUP(E2447,カレンダマスタ!$A$5:$D$381,4,FALSE)=0,"",1))</f>
        <v/>
      </c>
      <c r="AR2447" s="152" t="str">
        <f>IF($G2447="","",IF($AD2447="NSTC",INDEX(カレンダマスタ!$I$26:$O$31,MATCH($G2447,カレンダマスタ!$H$26:$H$31,1),MATCH($H2447,カレンダマスタ!$I$25:$O$25,1)),
IF($AD2447="CS本社",INDEX(カレンダマスタ!$I$36:$O$41,MATCH($G2447,カレンダマスタ!$H$36:$H$41,1),MATCH($H2447,カレンダマスタ!$I$35:$O$35,1)),
IF($AD2447="NS本社",INDEX(カレンダマスタ!$I$94:$O$99,MATCH($G2447,カレンダマスタ!$H$95:$H$100,1),MATCH($H2447,カレンダマスタ!$I$93:$O$93,1)),
IF($AD2447="ODC",INDEX(カレンダマスタ!$I$46:$O$51,MATCH($G2447,カレンダマスタ!$H$46:$H$51,1),MATCH($H2447,カレンダマスタ!$I$45:$O$45,1)),
IF($AD2447="NS東京TC",INDEX(カレンダマスタ!$I$56:$O$61,MATCH($G2447,カレンダマスタ!$H$56:$H$61,1),MATCH($H2447,カレンダマスタ!$I$55:$O$55,1)),""))))))</f>
        <v/>
      </c>
      <c r="AS2447" s="151" t="str">
        <f t="shared" si="790"/>
        <v/>
      </c>
      <c r="AU2447" s="153" t="str">
        <f>IF(E2447="","",VLOOKUP($E2447,カレンダマスタ!$A$4:$E$381,4,FALSE))</f>
        <v/>
      </c>
      <c r="AV2447" s="153" t="str">
        <f t="shared" si="780"/>
        <v/>
      </c>
      <c r="AW2447" s="153" t="str">
        <f t="shared" si="781"/>
        <v/>
      </c>
      <c r="AX2447" s="154" t="str">
        <f t="shared" si="782"/>
        <v/>
      </c>
      <c r="AY2447" s="154" t="str">
        <f t="shared" si="783"/>
        <v/>
      </c>
      <c r="AZ2447" s="144" t="str">
        <f>IF(AX2447&amp;AW2447="勤怠未設定","×",IF(AV2447="勤怠修正","×",IF(AC2447="外注","",IF(AA2447="",IF(AY2447&lt;&gt;"","×",""),IF(VLOOKUP(AA2447,カレンダマスタ!$H$66:$I$83,2,FALSE)&lt;&gt;AY2447,"×","OK")))))</f>
        <v/>
      </c>
      <c r="BC2447" s="153" t="str">
        <f>IF(E2447="","",VLOOKUP($E2447,カレンダマスタ!$A$4:$E$381,4,FALSE))</f>
        <v/>
      </c>
      <c r="BD2447" s="151" t="str">
        <f>IF(AC2447="社員","",IF(AG2447=0,"",IF(AD2447="NSTC",IF(COUNTIF(カレンダマスタ!$Q$5:$Q$32,G2447)=1,"OK","×"),
IF(AD2447="NS本社",IF(COUNTIF(カレンダマスタ!$T$5:$T$32,G2447)=1,"OK","×"),IF(COUNTIF(カレンダマスタ!$R$5:$R$32,G2447)=1,"OK","×")))))</f>
        <v/>
      </c>
      <c r="BE2447" s="151" t="str">
        <f>IF(AC2447="社員","",IF(G2447="","",IF(R2447&lt;&gt;"","",IF(AF2447="CS","OK",IF(VLOOKUP(E2447,カレンダマスタ!$A$5:$D$381,4,FALSE)&gt;0,"",IF(OR(G2447*24&gt;10.84,H2447*24&lt;14.5)=TRUE,"×","OK"))))))</f>
        <v/>
      </c>
      <c r="BF2447" s="151" t="str">
        <f t="shared" si="769"/>
        <v/>
      </c>
      <c r="BG2447" s="151" t="str">
        <f t="shared" si="791"/>
        <v/>
      </c>
      <c r="BI2447" s="144" t="str">
        <f t="shared" si="792"/>
        <v/>
      </c>
    </row>
    <row r="2448" spans="2:61">
      <c r="B2448" s="111"/>
      <c r="C2448" s="535"/>
      <c r="D2448" s="112"/>
      <c r="E2448" s="582"/>
      <c r="F2448" s="112"/>
      <c r="G2448" s="587"/>
      <c r="H2448" s="587"/>
      <c r="I2448" s="114"/>
      <c r="J2448" s="118"/>
      <c r="K2448" s="115"/>
      <c r="L2448" s="116"/>
      <c r="M2448" s="116"/>
      <c r="N2448" s="117"/>
      <c r="O2448" s="118"/>
      <c r="P2448" s="118"/>
      <c r="Q2448" s="118"/>
      <c r="R2448" s="119"/>
      <c r="S2448" s="120"/>
      <c r="T2448" s="433"/>
      <c r="U2448" s="431">
        <f>SUM(T2448:T2454)</f>
        <v>0</v>
      </c>
      <c r="V2448" s="431" t="str">
        <f t="shared" si="785"/>
        <v/>
      </c>
      <c r="W2448" s="298"/>
      <c r="X2448" s="113" t="str">
        <f t="shared" si="786"/>
        <v/>
      </c>
      <c r="Y2448" s="113" t="str">
        <f t="shared" si="787"/>
        <v/>
      </c>
      <c r="Z2448" s="113" t="str">
        <f t="shared" si="788"/>
        <v/>
      </c>
      <c r="AA2448" s="119" t="str">
        <f t="shared" si="779"/>
        <v/>
      </c>
      <c r="AC2448" s="190" t="str">
        <f>AC2441</f>
        <v/>
      </c>
      <c r="AD2448" s="191" t="str">
        <f>AD2441</f>
        <v/>
      </c>
      <c r="AE2448" s="191" t="str">
        <f>AE2441</f>
        <v/>
      </c>
      <c r="AF2448" s="191" t="str">
        <f>AF2441</f>
        <v/>
      </c>
      <c r="AG2448" s="206">
        <f t="shared" si="789"/>
        <v>0</v>
      </c>
      <c r="AI2448" s="155" t="str">
        <f>IF(月報!G2448&lt;&gt;"",月報!G2448,"")</f>
        <v/>
      </c>
      <c r="AJ2448" s="122" t="str">
        <f>IF(月報!W2448&lt;&gt;"",月報!W2448*24,"")</f>
        <v/>
      </c>
      <c r="AK2448" s="122" t="str">
        <f>IF(月報!P2448&lt;&gt;"",月報!P2448,"")</f>
        <v/>
      </c>
      <c r="AL2448" s="122" t="str">
        <f>IF(月報!Q2448&lt;&gt;"",IF(月報!Q2448="平日残","",月報!Q2448),"")</f>
        <v/>
      </c>
      <c r="AM2448" s="122"/>
      <c r="AN2448" s="122" t="str">
        <f t="shared" si="793"/>
        <v/>
      </c>
      <c r="AO2448" s="122" t="str">
        <f>IF($E2448="","",VLOOKUP($E2448,カレンダマスタ!$A$5:$E$381,5,FALSE))</f>
        <v/>
      </c>
      <c r="AQ2448" s="195" t="str">
        <f>IF(G2448="","",IF(VLOOKUP(E2448,カレンダマスタ!$A$5:$D$381,4,FALSE)=0,"",1))</f>
        <v/>
      </c>
      <c r="AR2448" s="123" t="str">
        <f>IF($G2448="","",IF($AD2448="NSTC",INDEX(カレンダマスタ!$I$26:$O$31,MATCH($G2448,カレンダマスタ!$H$26:$H$31,1),MATCH($H2448,カレンダマスタ!$I$25:$O$25,1)),
IF($AD2448="CS本社",INDEX(カレンダマスタ!$I$36:$O$41,MATCH($G2448,カレンダマスタ!$H$36:$H$41,1),MATCH($H2448,カレンダマスタ!$I$35:$O$35,1)),
IF($AD2448="NS本社",INDEX(カレンダマスタ!$I$94:$O$99,MATCH($G2448,カレンダマスタ!$H$95:$H$100,1),MATCH($H2448,カレンダマスタ!$I$93:$O$93,1)),
IF($AD2448="ODC",INDEX(カレンダマスタ!$I$46:$O$51,MATCH($G2448,カレンダマスタ!$H$46:$H$51,1),MATCH($H2448,カレンダマスタ!$I$45:$O$45,1)),
IF($AD2448="NS東京TC",INDEX(カレンダマスタ!$I$56:$O$61,MATCH($G2448,カレンダマスタ!$H$56:$H$61,1),MATCH($H2448,カレンダマスタ!$I$55:$O$55,1)),""))))))</f>
        <v/>
      </c>
      <c r="AS2448" s="122" t="str">
        <f t="shared" si="790"/>
        <v/>
      </c>
      <c r="AU2448" s="124" t="str">
        <f>IF(E2448="","",VLOOKUP($E2448,カレンダマスタ!$A$4:$E$381,4,FALSE))</f>
        <v/>
      </c>
      <c r="AV2448" s="124" t="str">
        <f t="shared" si="780"/>
        <v/>
      </c>
      <c r="AW2448" s="124" t="str">
        <f t="shared" si="781"/>
        <v/>
      </c>
      <c r="AX2448" s="125" t="str">
        <f t="shared" si="782"/>
        <v/>
      </c>
      <c r="AY2448" s="125" t="str">
        <f t="shared" si="783"/>
        <v/>
      </c>
      <c r="AZ2448" s="114" t="str">
        <f>IF(AX2448&amp;AW2448="勤怠未設定","×",IF(AV2448="勤怠修正","×",IF(AC2448="外注","",IF(AA2448="",IF(AY2448&lt;&gt;"","×",""),IF(VLOOKUP(AA2448,カレンダマスタ!$H$66:$I$83,2,FALSE)&lt;&gt;AY2448,"×","OK")))))</f>
        <v/>
      </c>
      <c r="BC2448" s="124" t="str">
        <f>IF(E2448="","",VLOOKUP($E2448,カレンダマスタ!$A$4:$E$381,4,FALSE))</f>
        <v/>
      </c>
      <c r="BD2448" s="122" t="str">
        <f>IF(AC2448="社員","",IF(AG2448=0,"",IF(AD2448="NSTC",IF(COUNTIF(カレンダマスタ!$Q$5:$Q$32,G2448)=1,"OK","×"),
IF(AD2448="NS本社",IF(COUNTIF(カレンダマスタ!$T$5:$T$32,G2448)=1,"OK","×"),IF(COUNTIF(カレンダマスタ!$R$5:$R$32,G2448)=1,"OK","×")))))</f>
        <v/>
      </c>
      <c r="BE2448" s="122" t="str">
        <f>IF(AC2448="社員","",IF(G2448="","",IF(R2448&lt;&gt;"","",IF(AF2448="CS","OK",IF(VLOOKUP(E2448,カレンダマスタ!$A$5:$D$381,4,FALSE)&gt;0,"",IF(OR(G2448*24&gt;10.84,H2448*24&lt;14.5)=TRUE,"×","OK"))))))</f>
        <v/>
      </c>
      <c r="BF2448" s="122" t="str">
        <f t="shared" si="769"/>
        <v/>
      </c>
      <c r="BG2448" s="122" t="str">
        <f t="shared" si="791"/>
        <v/>
      </c>
      <c r="BI2448" s="114" t="str">
        <f t="shared" si="792"/>
        <v/>
      </c>
    </row>
    <row r="2449" spans="2:61">
      <c r="B2449" s="111"/>
      <c r="C2449" s="536"/>
      <c r="D2449" s="128"/>
      <c r="E2449" s="583"/>
      <c r="F2449" s="128"/>
      <c r="G2449" s="588"/>
      <c r="H2449" s="588"/>
      <c r="I2449" s="130"/>
      <c r="J2449" s="139"/>
      <c r="K2449" s="131"/>
      <c r="L2449" s="132"/>
      <c r="M2449" s="132"/>
      <c r="N2449" s="141"/>
      <c r="O2449" s="139"/>
      <c r="P2449" s="139"/>
      <c r="Q2449" s="139"/>
      <c r="R2449" s="133"/>
      <c r="S2449" s="134"/>
      <c r="T2449" s="434"/>
      <c r="U2449" s="429"/>
      <c r="V2449" s="429" t="str">
        <f t="shared" si="785"/>
        <v/>
      </c>
      <c r="W2449" s="298"/>
      <c r="X2449" s="129" t="str">
        <f t="shared" si="786"/>
        <v/>
      </c>
      <c r="Y2449" s="129" t="str">
        <f t="shared" si="787"/>
        <v/>
      </c>
      <c r="Z2449" s="129" t="str">
        <f t="shared" si="788"/>
        <v/>
      </c>
      <c r="AA2449" s="133" t="str">
        <f t="shared" si="779"/>
        <v/>
      </c>
      <c r="AC2449" s="186" t="str">
        <f>AC2441</f>
        <v/>
      </c>
      <c r="AD2449" s="187" t="str">
        <f>AD2441</f>
        <v/>
      </c>
      <c r="AE2449" s="187" t="str">
        <f>AE2441</f>
        <v/>
      </c>
      <c r="AF2449" s="187" t="str">
        <f>AF2441</f>
        <v/>
      </c>
      <c r="AG2449" s="204">
        <f t="shared" si="789"/>
        <v>0</v>
      </c>
      <c r="AI2449" s="135" t="str">
        <f>IF(月報!G2449&lt;&gt;"",月報!G2449,"")</f>
        <v/>
      </c>
      <c r="AJ2449" s="126" t="str">
        <f>IF(月報!W2449&lt;&gt;"",月報!W2449*24,"")</f>
        <v/>
      </c>
      <c r="AK2449" s="126" t="str">
        <f>IF(月報!P2449&lt;&gt;"",月報!P2449,"")</f>
        <v/>
      </c>
      <c r="AL2449" s="126" t="str">
        <f>IF(月報!Q2449&lt;&gt;"",IF(月報!Q2449="平日残","",月報!Q2449),"")</f>
        <v/>
      </c>
      <c r="AM2449" s="126"/>
      <c r="AN2449" s="126" t="str">
        <f t="shared" si="793"/>
        <v/>
      </c>
      <c r="AO2449" s="126" t="str">
        <f>IF($E2449="","",VLOOKUP($E2449,カレンダマスタ!$A$5:$E$381,5,FALSE))</f>
        <v/>
      </c>
      <c r="AQ2449" s="196" t="str">
        <f>IF(G2449="","",IF(VLOOKUP(E2449,カレンダマスタ!$A$5:$D$381,4,FALSE)=0,"",1))</f>
        <v/>
      </c>
      <c r="AR2449" s="136" t="str">
        <f>IF($G2449="","",IF($AD2449="NSTC",INDEX(カレンダマスタ!$I$26:$O$31,MATCH($G2449,カレンダマスタ!$H$26:$H$31,1),MATCH($H2449,カレンダマスタ!$I$25:$O$25,1)),
IF($AD2449="CS本社",INDEX(カレンダマスタ!$I$36:$O$41,MATCH($G2449,カレンダマスタ!$H$36:$H$41,1),MATCH($H2449,カレンダマスタ!$I$35:$O$35,1)),
IF($AD2449="NS本社",INDEX(カレンダマスタ!$I$94:$O$99,MATCH($G2449,カレンダマスタ!$H$95:$H$100,1),MATCH($H2449,カレンダマスタ!$I$93:$O$93,1)),
IF($AD2449="ODC",INDEX(カレンダマスタ!$I$46:$O$51,MATCH($G2449,カレンダマスタ!$H$46:$H$51,1),MATCH($H2449,カレンダマスタ!$I$45:$O$45,1)),
IF($AD2449="NS東京TC",INDEX(カレンダマスタ!$I$56:$O$61,MATCH($G2449,カレンダマスタ!$H$56:$H$61,1),MATCH($H2449,カレンダマスタ!$I$55:$O$55,1)),""))))))</f>
        <v/>
      </c>
      <c r="AS2449" s="126" t="str">
        <f t="shared" si="790"/>
        <v/>
      </c>
      <c r="AU2449" s="137" t="str">
        <f>IF(E2449="","",VLOOKUP($E2449,カレンダマスタ!$A$4:$E$381,4,FALSE))</f>
        <v/>
      </c>
      <c r="AV2449" s="137" t="str">
        <f t="shared" si="780"/>
        <v/>
      </c>
      <c r="AW2449" s="137" t="str">
        <f t="shared" si="781"/>
        <v/>
      </c>
      <c r="AX2449" s="138" t="str">
        <f t="shared" si="782"/>
        <v/>
      </c>
      <c r="AY2449" s="138" t="str">
        <f t="shared" si="783"/>
        <v/>
      </c>
      <c r="AZ2449" s="130" t="str">
        <f>IF(AX2449&amp;AW2449="勤怠未設定","×",IF(AV2449="勤怠修正","×",IF(AC2449="外注","",IF(AA2449="",IF(AY2449&lt;&gt;"","×",""),IF(VLOOKUP(AA2449,カレンダマスタ!$H$66:$I$83,2,FALSE)&lt;&gt;AY2449,"×","OK")))))</f>
        <v/>
      </c>
      <c r="BC2449" s="137" t="str">
        <f>IF(E2449="","",VLOOKUP($E2449,カレンダマスタ!$A$4:$E$381,4,FALSE))</f>
        <v/>
      </c>
      <c r="BD2449" s="126" t="str">
        <f>IF(AC2449="社員","",IF(AG2449=0,"",IF(AD2449="NSTC",IF(COUNTIF(カレンダマスタ!$Q$5:$Q$32,G2449)=1,"OK","×"),
IF(AD2449="NS本社",IF(COUNTIF(カレンダマスタ!$T$5:$T$32,G2449)=1,"OK","×"),IF(COUNTIF(カレンダマスタ!$R$5:$R$32,G2449)=1,"OK","×")))))</f>
        <v/>
      </c>
      <c r="BE2449" s="126" t="str">
        <f>IF(AC2449="社員","",IF(G2449="","",IF(R2449&lt;&gt;"","",IF(AF2449="CS","OK",IF(VLOOKUP(E2449,カレンダマスタ!$A$5:$D$381,4,FALSE)&gt;0,"",IF(OR(G2449*24&gt;10.84,H2449*24&lt;14.5)=TRUE,"×","OK"))))))</f>
        <v/>
      </c>
      <c r="BF2449" s="126" t="str">
        <f t="shared" si="769"/>
        <v/>
      </c>
      <c r="BG2449" s="126" t="str">
        <f t="shared" si="791"/>
        <v/>
      </c>
      <c r="BI2449" s="130" t="str">
        <f t="shared" si="792"/>
        <v/>
      </c>
    </row>
    <row r="2450" spans="2:61">
      <c r="B2450" s="111"/>
      <c r="C2450" s="536"/>
      <c r="D2450" s="128"/>
      <c r="E2450" s="583"/>
      <c r="F2450" s="128"/>
      <c r="G2450" s="588"/>
      <c r="H2450" s="588"/>
      <c r="I2450" s="130"/>
      <c r="J2450" s="139"/>
      <c r="K2450" s="131"/>
      <c r="L2450" s="132"/>
      <c r="M2450" s="132"/>
      <c r="N2450" s="141"/>
      <c r="O2450" s="139"/>
      <c r="P2450" s="139"/>
      <c r="Q2450" s="139"/>
      <c r="R2450" s="133"/>
      <c r="S2450" s="134"/>
      <c r="T2450" s="434"/>
      <c r="U2450" s="429"/>
      <c r="V2450" s="429" t="str">
        <f t="shared" si="785"/>
        <v/>
      </c>
      <c r="W2450" s="298"/>
      <c r="X2450" s="129" t="str">
        <f t="shared" si="786"/>
        <v/>
      </c>
      <c r="Y2450" s="129" t="str">
        <f t="shared" si="787"/>
        <v/>
      </c>
      <c r="Z2450" s="129" t="str">
        <f t="shared" si="788"/>
        <v/>
      </c>
      <c r="AA2450" s="133" t="str">
        <f t="shared" si="779"/>
        <v/>
      </c>
      <c r="AC2450" s="186" t="str">
        <f>AC2441</f>
        <v/>
      </c>
      <c r="AD2450" s="187" t="str">
        <f>AD2441</f>
        <v/>
      </c>
      <c r="AE2450" s="187" t="str">
        <f>AE2441</f>
        <v/>
      </c>
      <c r="AF2450" s="187" t="str">
        <f>AF2441</f>
        <v/>
      </c>
      <c r="AG2450" s="204">
        <f t="shared" si="789"/>
        <v>0</v>
      </c>
      <c r="AI2450" s="135" t="str">
        <f>IF(月報!G2450&lt;&gt;"",月報!G2450,"")</f>
        <v/>
      </c>
      <c r="AJ2450" s="126" t="str">
        <f>IF(月報!W2450&lt;&gt;"",月報!W2450*24,"")</f>
        <v/>
      </c>
      <c r="AK2450" s="126" t="str">
        <f>IF(月報!P2450&lt;&gt;"",月報!P2450,"")</f>
        <v/>
      </c>
      <c r="AL2450" s="126" t="str">
        <f>IF(月報!Q2450&lt;&gt;"",IF(月報!Q2450="平日残","",月報!Q2450),"")</f>
        <v/>
      </c>
      <c r="AM2450" s="126"/>
      <c r="AN2450" s="126" t="str">
        <f t="shared" si="793"/>
        <v/>
      </c>
      <c r="AO2450" s="126" t="str">
        <f>IF($E2450="","",VLOOKUP($E2450,カレンダマスタ!$A$5:$E$381,5,FALSE))</f>
        <v/>
      </c>
      <c r="AQ2450" s="196" t="str">
        <f>IF(G2450="","",IF(VLOOKUP(E2450,カレンダマスタ!$A$5:$D$381,4,FALSE)=0,"",1))</f>
        <v/>
      </c>
      <c r="AR2450" s="136" t="str">
        <f>IF($G2450="","",IF($AD2450="NSTC",INDEX(カレンダマスタ!$I$26:$O$31,MATCH($G2450,カレンダマスタ!$H$26:$H$31,1),MATCH($H2450,カレンダマスタ!$I$25:$O$25,1)),
IF($AD2450="CS本社",INDEX(カレンダマスタ!$I$36:$O$41,MATCH($G2450,カレンダマスタ!$H$36:$H$41,1),MATCH($H2450,カレンダマスタ!$I$35:$O$35,1)),
IF($AD2450="NS本社",INDEX(カレンダマスタ!$I$94:$O$99,MATCH($G2450,カレンダマスタ!$H$95:$H$100,1),MATCH($H2450,カレンダマスタ!$I$93:$O$93,1)),
IF($AD2450="ODC",INDEX(カレンダマスタ!$I$46:$O$51,MATCH($G2450,カレンダマスタ!$H$46:$H$51,1),MATCH($H2450,カレンダマスタ!$I$45:$O$45,1)),
IF($AD2450="NS東京TC",INDEX(カレンダマスタ!$I$56:$O$61,MATCH($G2450,カレンダマスタ!$H$56:$H$61,1),MATCH($H2450,カレンダマスタ!$I$55:$O$55,1)),""))))))</f>
        <v/>
      </c>
      <c r="AS2450" s="126" t="str">
        <f t="shared" si="790"/>
        <v/>
      </c>
      <c r="AU2450" s="137" t="str">
        <f>IF(E2450="","",VLOOKUP($E2450,カレンダマスタ!$A$4:$E$381,4,FALSE))</f>
        <v/>
      </c>
      <c r="AV2450" s="137" t="str">
        <f t="shared" si="780"/>
        <v/>
      </c>
      <c r="AW2450" s="137" t="str">
        <f t="shared" si="781"/>
        <v/>
      </c>
      <c r="AX2450" s="138" t="str">
        <f t="shared" si="782"/>
        <v/>
      </c>
      <c r="AY2450" s="138" t="str">
        <f t="shared" si="783"/>
        <v/>
      </c>
      <c r="AZ2450" s="130" t="str">
        <f>IF(AX2450&amp;AW2450="勤怠未設定","×",IF(AV2450="勤怠修正","×",IF(AC2450="外注","",IF(AA2450="",IF(AY2450&lt;&gt;"","×",""),IF(VLOOKUP(AA2450,カレンダマスタ!$H$66:$I$83,2,FALSE)&lt;&gt;AY2450,"×","OK")))))</f>
        <v/>
      </c>
      <c r="BC2450" s="137" t="str">
        <f>IF(E2450="","",VLOOKUP($E2450,カレンダマスタ!$A$4:$E$381,4,FALSE))</f>
        <v/>
      </c>
      <c r="BD2450" s="126" t="str">
        <f>IF(AC2450="社員","",IF(AG2450=0,"",IF(AD2450="NSTC",IF(COUNTIF(カレンダマスタ!$Q$5:$Q$32,G2450)=1,"OK","×"),
IF(AD2450="NS本社",IF(COUNTIF(カレンダマスタ!$T$5:$T$32,G2450)=1,"OK","×"),IF(COUNTIF(カレンダマスタ!$R$5:$R$32,G2450)=1,"OK","×")))))</f>
        <v/>
      </c>
      <c r="BE2450" s="126" t="str">
        <f>IF(AC2450="社員","",IF(G2450="","",IF(R2450&lt;&gt;"","",IF(AF2450="CS","OK",IF(VLOOKUP(E2450,カレンダマスタ!$A$5:$D$381,4,FALSE)&gt;0,"",IF(OR(G2450*24&gt;10.84,H2450*24&lt;14.5)=TRUE,"×","OK"))))))</f>
        <v/>
      </c>
      <c r="BF2450" s="126" t="str">
        <f t="shared" ref="BF2450:BF2513" si="794">IF(AC2450="外注",AN2450,IF(G2450="",IF(AJ2450="","","週報未入力"),IF(AJ2450="","TW未入力","")))</f>
        <v/>
      </c>
      <c r="BG2450" s="126" t="str">
        <f t="shared" si="791"/>
        <v/>
      </c>
      <c r="BI2450" s="130" t="str">
        <f t="shared" si="792"/>
        <v/>
      </c>
    </row>
    <row r="2451" spans="2:61">
      <c r="B2451" s="111"/>
      <c r="C2451" s="536"/>
      <c r="D2451" s="128"/>
      <c r="E2451" s="583"/>
      <c r="F2451" s="128"/>
      <c r="G2451" s="588"/>
      <c r="H2451" s="588"/>
      <c r="I2451" s="130"/>
      <c r="J2451" s="139"/>
      <c r="K2451" s="131"/>
      <c r="L2451" s="132"/>
      <c r="M2451" s="132"/>
      <c r="N2451" s="141"/>
      <c r="O2451" s="139"/>
      <c r="P2451" s="139"/>
      <c r="Q2451" s="139"/>
      <c r="R2451" s="133"/>
      <c r="S2451" s="134"/>
      <c r="T2451" s="434"/>
      <c r="U2451" s="429"/>
      <c r="V2451" s="429" t="str">
        <f t="shared" si="785"/>
        <v/>
      </c>
      <c r="W2451" s="298"/>
      <c r="X2451" s="129" t="str">
        <f t="shared" si="786"/>
        <v/>
      </c>
      <c r="Y2451" s="129" t="str">
        <f t="shared" si="787"/>
        <v/>
      </c>
      <c r="Z2451" s="129" t="str">
        <f t="shared" si="788"/>
        <v/>
      </c>
      <c r="AA2451" s="133" t="str">
        <f t="shared" si="779"/>
        <v/>
      </c>
      <c r="AC2451" s="186" t="str">
        <f>AC2441</f>
        <v/>
      </c>
      <c r="AD2451" s="187" t="str">
        <f>AD2441</f>
        <v/>
      </c>
      <c r="AE2451" s="187" t="str">
        <f>AE2441</f>
        <v/>
      </c>
      <c r="AF2451" s="187" t="str">
        <f>AF2441</f>
        <v/>
      </c>
      <c r="AG2451" s="204">
        <f t="shared" si="789"/>
        <v>0</v>
      </c>
      <c r="AI2451" s="140" t="str">
        <f>IF(月報!G2451&lt;&gt;"",月報!G2451,"")</f>
        <v/>
      </c>
      <c r="AJ2451" s="126" t="str">
        <f>IF(月報!W2451&lt;&gt;"",月報!W2451*24,"")</f>
        <v/>
      </c>
      <c r="AK2451" s="126" t="str">
        <f>IF(月報!P2451&lt;&gt;"",月報!P2451,"")</f>
        <v/>
      </c>
      <c r="AL2451" s="126" t="str">
        <f>IF(月報!Q2451&lt;&gt;"",IF(月報!Q2451="平日残","",月報!Q2451),"")</f>
        <v/>
      </c>
      <c r="AM2451" s="126"/>
      <c r="AN2451" s="126" t="str">
        <f t="shared" si="793"/>
        <v/>
      </c>
      <c r="AO2451" s="126" t="str">
        <f>IF($E2451="","",VLOOKUP($E2451,カレンダマスタ!$A$5:$E$381,5,FALSE))</f>
        <v/>
      </c>
      <c r="AQ2451" s="196" t="str">
        <f>IF(G2451="","",IF(VLOOKUP(E2451,カレンダマスタ!$A$5:$D$381,4,FALSE)=0,"",1))</f>
        <v/>
      </c>
      <c r="AR2451" s="136" t="str">
        <f>IF($G2451="","",IF($AD2451="NSTC",INDEX(カレンダマスタ!$I$26:$O$31,MATCH($G2451,カレンダマスタ!$H$26:$H$31,1),MATCH($H2451,カレンダマスタ!$I$25:$O$25,1)),
IF($AD2451="CS本社",INDEX(カレンダマスタ!$I$36:$O$41,MATCH($G2451,カレンダマスタ!$H$36:$H$41,1),MATCH($H2451,カレンダマスタ!$I$35:$O$35,1)),
IF($AD2451="NS本社",INDEX(カレンダマスタ!$I$94:$O$99,MATCH($G2451,カレンダマスタ!$H$95:$H$100,1),MATCH($H2451,カレンダマスタ!$I$93:$O$93,1)),
IF($AD2451="ODC",INDEX(カレンダマスタ!$I$46:$O$51,MATCH($G2451,カレンダマスタ!$H$46:$H$51,1),MATCH($H2451,カレンダマスタ!$I$45:$O$45,1)),
IF($AD2451="NS東京TC",INDEX(カレンダマスタ!$I$56:$O$61,MATCH($G2451,カレンダマスタ!$H$56:$H$61,1),MATCH($H2451,カレンダマスタ!$I$55:$O$55,1)),""))))))</f>
        <v/>
      </c>
      <c r="AS2451" s="126" t="str">
        <f t="shared" si="790"/>
        <v/>
      </c>
      <c r="AU2451" s="137" t="str">
        <f>IF(E2451="","",VLOOKUP($E2451,カレンダマスタ!$A$4:$E$381,4,FALSE))</f>
        <v/>
      </c>
      <c r="AV2451" s="137" t="str">
        <f t="shared" si="780"/>
        <v/>
      </c>
      <c r="AW2451" s="137" t="str">
        <f t="shared" si="781"/>
        <v/>
      </c>
      <c r="AX2451" s="138" t="str">
        <f t="shared" si="782"/>
        <v/>
      </c>
      <c r="AY2451" s="138" t="str">
        <f t="shared" si="783"/>
        <v/>
      </c>
      <c r="AZ2451" s="130" t="str">
        <f>IF(AX2451&amp;AW2451="勤怠未設定","×",IF(AV2451="勤怠修正","×",IF(AC2451="外注","",IF(AA2451="",IF(AY2451&lt;&gt;"","×",""),IF(VLOOKUP(AA2451,カレンダマスタ!$H$66:$I$83,2,FALSE)&lt;&gt;AY2451,"×","OK")))))</f>
        <v/>
      </c>
      <c r="BC2451" s="137" t="str">
        <f>IF(E2451="","",VLOOKUP($E2451,カレンダマスタ!$A$4:$E$381,4,FALSE))</f>
        <v/>
      </c>
      <c r="BD2451" s="126" t="str">
        <f>IF(AC2451="社員","",IF(AG2451=0,"",IF(AD2451="NSTC",IF(COUNTIF(カレンダマスタ!$Q$5:$Q$32,G2451)=1,"OK","×"),
IF(AD2451="NS本社",IF(COUNTIF(カレンダマスタ!$T$5:$T$32,G2451)=1,"OK","×"),IF(COUNTIF(カレンダマスタ!$R$5:$R$32,G2451)=1,"OK","×")))))</f>
        <v/>
      </c>
      <c r="BE2451" s="126" t="str">
        <f>IF(AC2451="社員","",IF(G2451="","",IF(R2451&lt;&gt;"","",IF(AF2451="CS","OK",IF(VLOOKUP(E2451,カレンダマスタ!$A$5:$D$381,4,FALSE)&gt;0,"",IF(OR(G2451*24&gt;10.84,H2451*24&lt;14.5)=TRUE,"×","OK"))))))</f>
        <v/>
      </c>
      <c r="BF2451" s="126" t="str">
        <f t="shared" si="794"/>
        <v/>
      </c>
      <c r="BG2451" s="126" t="str">
        <f t="shared" si="791"/>
        <v/>
      </c>
      <c r="BI2451" s="130" t="str">
        <f t="shared" si="792"/>
        <v/>
      </c>
    </row>
    <row r="2452" spans="2:61">
      <c r="B2452" s="111"/>
      <c r="C2452" s="536"/>
      <c r="D2452" s="128"/>
      <c r="E2452" s="583"/>
      <c r="F2452" s="128"/>
      <c r="G2452" s="588"/>
      <c r="H2452" s="588"/>
      <c r="I2452" s="130"/>
      <c r="J2452" s="139"/>
      <c r="K2452" s="131"/>
      <c r="L2452" s="132"/>
      <c r="M2452" s="132"/>
      <c r="N2452" s="141"/>
      <c r="O2452" s="139"/>
      <c r="P2452" s="139"/>
      <c r="Q2452" s="139"/>
      <c r="R2452" s="133"/>
      <c r="S2452" s="134"/>
      <c r="T2452" s="434"/>
      <c r="U2452" s="429"/>
      <c r="V2452" s="429" t="str">
        <f t="shared" si="785"/>
        <v/>
      </c>
      <c r="W2452" s="298"/>
      <c r="X2452" s="129" t="str">
        <f t="shared" si="786"/>
        <v/>
      </c>
      <c r="Y2452" s="129" t="str">
        <f t="shared" si="787"/>
        <v/>
      </c>
      <c r="Z2452" s="129" t="str">
        <f t="shared" si="788"/>
        <v/>
      </c>
      <c r="AA2452" s="133" t="str">
        <f t="shared" si="779"/>
        <v/>
      </c>
      <c r="AC2452" s="186" t="str">
        <f>AC2441</f>
        <v/>
      </c>
      <c r="AD2452" s="187" t="str">
        <f>AD2441</f>
        <v/>
      </c>
      <c r="AE2452" s="187" t="str">
        <f>AE2441</f>
        <v/>
      </c>
      <c r="AF2452" s="187" t="str">
        <f>AF2441</f>
        <v/>
      </c>
      <c r="AG2452" s="204">
        <f t="shared" si="789"/>
        <v>0</v>
      </c>
      <c r="AI2452" s="140" t="str">
        <f>IF(月報!G2452&lt;&gt;"",月報!G2452,"")</f>
        <v/>
      </c>
      <c r="AJ2452" s="126" t="str">
        <f>IF(月報!W2452&lt;&gt;"",月報!W2452*24,"")</f>
        <v/>
      </c>
      <c r="AK2452" s="126" t="str">
        <f>IF(月報!P2452&lt;&gt;"",月報!P2452,"")</f>
        <v/>
      </c>
      <c r="AL2452" s="126" t="str">
        <f>IF(月報!Q2452&lt;&gt;"",IF(月報!Q2452="平日残","",月報!Q2452),"")</f>
        <v/>
      </c>
      <c r="AM2452" s="126"/>
      <c r="AN2452" s="126" t="str">
        <f t="shared" si="793"/>
        <v/>
      </c>
      <c r="AO2452" s="126" t="str">
        <f>IF($E2452="","",VLOOKUP($E2452,カレンダマスタ!$A$5:$E$381,5,FALSE))</f>
        <v/>
      </c>
      <c r="AQ2452" s="196" t="str">
        <f>IF(G2452="","",IF(VLOOKUP(E2452,カレンダマスタ!$A$5:$D$381,4,FALSE)=0,"",1))</f>
        <v/>
      </c>
      <c r="AR2452" s="136" t="str">
        <f>IF($G2452="","",IF($AD2452="NSTC",INDEX(カレンダマスタ!$I$26:$O$31,MATCH($G2452,カレンダマスタ!$H$26:$H$31,1),MATCH($H2452,カレンダマスタ!$I$25:$O$25,1)),
IF($AD2452="CS本社",INDEX(カレンダマスタ!$I$36:$O$41,MATCH($G2452,カレンダマスタ!$H$36:$H$41,1),MATCH($H2452,カレンダマスタ!$I$35:$O$35,1)),
IF($AD2452="NS本社",INDEX(カレンダマスタ!$I$94:$O$99,MATCH($G2452,カレンダマスタ!$H$95:$H$100,1),MATCH($H2452,カレンダマスタ!$I$93:$O$93,1)),
IF($AD2452="ODC",INDEX(カレンダマスタ!$I$46:$O$51,MATCH($G2452,カレンダマスタ!$H$46:$H$51,1),MATCH($H2452,カレンダマスタ!$I$45:$O$45,1)),
IF($AD2452="NS東京TC",INDEX(カレンダマスタ!$I$56:$O$61,MATCH($G2452,カレンダマスタ!$H$56:$H$61,1),MATCH($H2452,カレンダマスタ!$I$55:$O$55,1)),""))))))</f>
        <v/>
      </c>
      <c r="AS2452" s="126" t="str">
        <f t="shared" si="790"/>
        <v/>
      </c>
      <c r="AU2452" s="137" t="str">
        <f>IF(E2452="","",VLOOKUP($E2452,カレンダマスタ!$A$4:$E$381,4,FALSE))</f>
        <v/>
      </c>
      <c r="AV2452" s="137" t="str">
        <f t="shared" si="780"/>
        <v/>
      </c>
      <c r="AW2452" s="137" t="str">
        <f t="shared" si="781"/>
        <v/>
      </c>
      <c r="AX2452" s="138" t="str">
        <f t="shared" si="782"/>
        <v/>
      </c>
      <c r="AY2452" s="138" t="str">
        <f t="shared" si="783"/>
        <v/>
      </c>
      <c r="AZ2452" s="130" t="str">
        <f>IF(AX2452&amp;AW2452="勤怠未設定","×",IF(AV2452="勤怠修正","×",IF(AC2452="外注","",IF(AA2452="",IF(AY2452&lt;&gt;"","×",""),IF(VLOOKUP(AA2452,カレンダマスタ!$H$66:$I$83,2,FALSE)&lt;&gt;AY2452,"×","OK")))))</f>
        <v/>
      </c>
      <c r="BC2452" s="137" t="str">
        <f>IF(E2452="","",VLOOKUP($E2452,カレンダマスタ!$A$4:$E$381,4,FALSE))</f>
        <v/>
      </c>
      <c r="BD2452" s="126" t="str">
        <f>IF(AC2452="社員","",IF(AG2452=0,"",IF(AD2452="NSTC",IF(COUNTIF(カレンダマスタ!$Q$5:$Q$32,G2452)=1,"OK","×"),
IF(AD2452="NS本社",IF(COUNTIF(カレンダマスタ!$T$5:$T$32,G2452)=1,"OK","×"),IF(COUNTIF(カレンダマスタ!$R$5:$R$32,G2452)=1,"OK","×")))))</f>
        <v/>
      </c>
      <c r="BE2452" s="126" t="str">
        <f>IF(AC2452="社員","",IF(G2452="","",IF(R2452&lt;&gt;"","",IF(AF2452="CS","OK",IF(VLOOKUP(E2452,カレンダマスタ!$A$5:$D$381,4,FALSE)&gt;0,"",IF(OR(G2452*24&gt;10.84,H2452*24&lt;14.5)=TRUE,"×","OK"))))))</f>
        <v/>
      </c>
      <c r="BF2452" s="126" t="str">
        <f t="shared" si="794"/>
        <v/>
      </c>
      <c r="BG2452" s="126" t="str">
        <f t="shared" si="791"/>
        <v/>
      </c>
      <c r="BI2452" s="130" t="str">
        <f t="shared" si="792"/>
        <v/>
      </c>
    </row>
    <row r="2453" spans="2:61">
      <c r="B2453" s="111"/>
      <c r="C2453" s="536"/>
      <c r="D2453" s="128"/>
      <c r="E2453" s="583"/>
      <c r="F2453" s="128"/>
      <c r="G2453" s="588"/>
      <c r="H2453" s="588"/>
      <c r="I2453" s="130"/>
      <c r="J2453" s="139"/>
      <c r="K2453" s="131"/>
      <c r="L2453" s="132"/>
      <c r="M2453" s="132"/>
      <c r="N2453" s="141"/>
      <c r="O2453" s="139"/>
      <c r="P2453" s="139"/>
      <c r="Q2453" s="139"/>
      <c r="R2453" s="133"/>
      <c r="S2453" s="134"/>
      <c r="T2453" s="434"/>
      <c r="U2453" s="429"/>
      <c r="V2453" s="429" t="str">
        <f t="shared" si="785"/>
        <v/>
      </c>
      <c r="W2453" s="298"/>
      <c r="X2453" s="129" t="str">
        <f t="shared" si="786"/>
        <v/>
      </c>
      <c r="Y2453" s="129" t="str">
        <f t="shared" si="787"/>
        <v/>
      </c>
      <c r="Z2453" s="129" t="str">
        <f t="shared" si="788"/>
        <v/>
      </c>
      <c r="AA2453" s="133" t="str">
        <f t="shared" si="779"/>
        <v/>
      </c>
      <c r="AC2453" s="186" t="str">
        <f>AC2441</f>
        <v/>
      </c>
      <c r="AD2453" s="187" t="str">
        <f>AD2441</f>
        <v/>
      </c>
      <c r="AE2453" s="187" t="str">
        <f>AE2441</f>
        <v/>
      </c>
      <c r="AF2453" s="187" t="str">
        <f>AF2441</f>
        <v/>
      </c>
      <c r="AG2453" s="204">
        <f t="shared" si="789"/>
        <v>0</v>
      </c>
      <c r="AI2453" s="140" t="str">
        <f>IF(月報!G2453&lt;&gt;"",月報!G2453,"")</f>
        <v/>
      </c>
      <c r="AJ2453" s="126" t="str">
        <f>IF(月報!W2453&lt;&gt;"",月報!W2453*24,"")</f>
        <v/>
      </c>
      <c r="AK2453" s="126" t="str">
        <f>IF(月報!P2453&lt;&gt;"",月報!P2453,"")</f>
        <v/>
      </c>
      <c r="AL2453" s="126" t="str">
        <f>IF(月報!Q2453&lt;&gt;"",IF(月報!Q2453="平日残","",月報!Q2453),"")</f>
        <v/>
      </c>
      <c r="AM2453" s="126"/>
      <c r="AN2453" s="126" t="str">
        <f t="shared" si="793"/>
        <v/>
      </c>
      <c r="AO2453" s="126" t="str">
        <f>IF($E2453="","",VLOOKUP($E2453,カレンダマスタ!$A$5:$E$381,5,FALSE))</f>
        <v/>
      </c>
      <c r="AQ2453" s="196" t="str">
        <f>IF(G2453="","",IF(VLOOKUP(E2453,カレンダマスタ!$A$5:$D$381,4,FALSE)=0,"",1))</f>
        <v/>
      </c>
      <c r="AR2453" s="136" t="str">
        <f>IF($G2453="","",IF($AD2453="NSTC",INDEX(カレンダマスタ!$I$26:$O$31,MATCH($G2453,カレンダマスタ!$H$26:$H$31,1),MATCH($H2453,カレンダマスタ!$I$25:$O$25,1)),
IF($AD2453="CS本社",INDEX(カレンダマスタ!$I$36:$O$41,MATCH($G2453,カレンダマスタ!$H$36:$H$41,1),MATCH($H2453,カレンダマスタ!$I$35:$O$35,1)),
IF($AD2453="NS本社",INDEX(カレンダマスタ!$I$94:$O$99,MATCH($G2453,カレンダマスタ!$H$95:$H$100,1),MATCH($H2453,カレンダマスタ!$I$93:$O$93,1)),
IF($AD2453="ODC",INDEX(カレンダマスタ!$I$46:$O$51,MATCH($G2453,カレンダマスタ!$H$46:$H$51,1),MATCH($H2453,カレンダマスタ!$I$45:$O$45,1)),
IF($AD2453="NS東京TC",INDEX(カレンダマスタ!$I$56:$O$61,MATCH($G2453,カレンダマスタ!$H$56:$H$61,1),MATCH($H2453,カレンダマスタ!$I$55:$O$55,1)),""))))))</f>
        <v/>
      </c>
      <c r="AS2453" s="126" t="str">
        <f t="shared" si="790"/>
        <v/>
      </c>
      <c r="AU2453" s="137" t="str">
        <f>IF(E2453="","",VLOOKUP($E2453,カレンダマスタ!$A$4:$E$381,4,FALSE))</f>
        <v/>
      </c>
      <c r="AV2453" s="137" t="str">
        <f t="shared" si="780"/>
        <v/>
      </c>
      <c r="AW2453" s="137" t="str">
        <f t="shared" si="781"/>
        <v/>
      </c>
      <c r="AX2453" s="138" t="str">
        <f t="shared" si="782"/>
        <v/>
      </c>
      <c r="AY2453" s="138" t="str">
        <f t="shared" si="783"/>
        <v/>
      </c>
      <c r="AZ2453" s="130" t="str">
        <f>IF(AX2453&amp;AW2453="勤怠未設定","×",IF(AV2453="勤怠修正","×",IF(AC2453="外注","",IF(AA2453="",IF(AY2453&lt;&gt;"","×",""),IF(VLOOKUP(AA2453,カレンダマスタ!$H$66:$I$83,2,FALSE)&lt;&gt;AY2453,"×","OK")))))</f>
        <v/>
      </c>
      <c r="BC2453" s="137" t="str">
        <f>IF(E2453="","",VLOOKUP($E2453,カレンダマスタ!$A$4:$E$381,4,FALSE))</f>
        <v/>
      </c>
      <c r="BD2453" s="126" t="str">
        <f>IF(AC2453="社員","",IF(AG2453=0,"",IF(AD2453="NSTC",IF(COUNTIF(カレンダマスタ!$Q$5:$Q$32,G2453)=1,"OK","×"),
IF(AD2453="NS本社",IF(COUNTIF(カレンダマスタ!$T$5:$T$32,G2453)=1,"OK","×"),IF(COUNTIF(カレンダマスタ!$R$5:$R$32,G2453)=1,"OK","×")))))</f>
        <v/>
      </c>
      <c r="BE2453" s="126" t="str">
        <f>IF(AC2453="社員","",IF(G2453="","",IF(R2453&lt;&gt;"","",IF(AF2453="CS","OK",IF(VLOOKUP(E2453,カレンダマスタ!$A$5:$D$381,4,FALSE)&gt;0,"",IF(OR(G2453*24&gt;10.84,H2453*24&lt;14.5)=TRUE,"×","OK"))))))</f>
        <v/>
      </c>
      <c r="BF2453" s="126" t="str">
        <f t="shared" si="794"/>
        <v/>
      </c>
      <c r="BG2453" s="126" t="str">
        <f t="shared" si="791"/>
        <v/>
      </c>
      <c r="BI2453" s="130" t="str">
        <f t="shared" si="792"/>
        <v/>
      </c>
    </row>
    <row r="2454" spans="2:61">
      <c r="B2454" s="111"/>
      <c r="C2454" s="537"/>
      <c r="D2454" s="142"/>
      <c r="E2454" s="584"/>
      <c r="F2454" s="142"/>
      <c r="G2454" s="589"/>
      <c r="H2454" s="589"/>
      <c r="I2454" s="144"/>
      <c r="J2454" s="148"/>
      <c r="K2454" s="145"/>
      <c r="L2454" s="146"/>
      <c r="M2454" s="146"/>
      <c r="N2454" s="147"/>
      <c r="O2454" s="148"/>
      <c r="P2454" s="148"/>
      <c r="Q2454" s="148"/>
      <c r="R2454" s="149"/>
      <c r="S2454" s="156"/>
      <c r="T2454" s="435"/>
      <c r="U2454" s="430"/>
      <c r="V2454" s="430" t="str">
        <f t="shared" si="785"/>
        <v/>
      </c>
      <c r="W2454" s="298"/>
      <c r="X2454" s="143" t="str">
        <f t="shared" si="786"/>
        <v/>
      </c>
      <c r="Y2454" s="143" t="str">
        <f t="shared" si="787"/>
        <v/>
      </c>
      <c r="Z2454" s="143" t="str">
        <f t="shared" si="788"/>
        <v/>
      </c>
      <c r="AA2454" s="149" t="str">
        <f t="shared" si="779"/>
        <v/>
      </c>
      <c r="AC2454" s="188" t="str">
        <f>AC2441</f>
        <v/>
      </c>
      <c r="AD2454" s="189" t="str">
        <f>AD2441</f>
        <v/>
      </c>
      <c r="AE2454" s="189" t="str">
        <f>AE2441</f>
        <v/>
      </c>
      <c r="AF2454" s="189" t="str">
        <f>AF2441</f>
        <v/>
      </c>
      <c r="AG2454" s="205">
        <f t="shared" si="789"/>
        <v>0</v>
      </c>
      <c r="AI2454" s="157" t="str">
        <f>IF(月報!G2454&lt;&gt;"",月報!G2454,"")</f>
        <v/>
      </c>
      <c r="AJ2454" s="151" t="str">
        <f>IF(月報!W2454&lt;&gt;"",月報!W2454*24,"")</f>
        <v/>
      </c>
      <c r="AK2454" s="151" t="str">
        <f>IF(月報!P2454&lt;&gt;"",月報!P2454,"")</f>
        <v/>
      </c>
      <c r="AL2454" s="151" t="str">
        <f>IF(月報!Q2454&lt;&gt;"",IF(月報!Q2454="平日残","",月報!Q2454),"")</f>
        <v/>
      </c>
      <c r="AM2454" s="151"/>
      <c r="AN2454" s="151" t="str">
        <f t="shared" si="793"/>
        <v/>
      </c>
      <c r="AO2454" s="151" t="str">
        <f>IF($E2454="","",VLOOKUP($E2454,カレンダマスタ!$A$5:$E$381,5,FALSE))</f>
        <v/>
      </c>
      <c r="AQ2454" s="197" t="str">
        <f>IF(G2454="","",IF(VLOOKUP(E2454,カレンダマスタ!$A$5:$D$381,4,FALSE)=0,"",1))</f>
        <v/>
      </c>
      <c r="AR2454" s="152" t="str">
        <f>IF($G2454="","",IF($AD2454="NSTC",INDEX(カレンダマスタ!$I$26:$O$31,MATCH($G2454,カレンダマスタ!$H$26:$H$31,1),MATCH($H2454,カレンダマスタ!$I$25:$O$25,1)),
IF($AD2454="CS本社",INDEX(カレンダマスタ!$I$36:$O$41,MATCH($G2454,カレンダマスタ!$H$36:$H$41,1),MATCH($H2454,カレンダマスタ!$I$35:$O$35,1)),
IF($AD2454="NS本社",INDEX(カレンダマスタ!$I$94:$O$99,MATCH($G2454,カレンダマスタ!$H$95:$H$100,1),MATCH($H2454,カレンダマスタ!$I$93:$O$93,1)),
IF($AD2454="ODC",INDEX(カレンダマスタ!$I$46:$O$51,MATCH($G2454,カレンダマスタ!$H$46:$H$51,1),MATCH($H2454,カレンダマスタ!$I$45:$O$45,1)),
IF($AD2454="NS東京TC",INDEX(カレンダマスタ!$I$56:$O$61,MATCH($G2454,カレンダマスタ!$H$56:$H$61,1),MATCH($H2454,カレンダマスタ!$I$55:$O$55,1)),""))))))</f>
        <v/>
      </c>
      <c r="AS2454" s="151" t="str">
        <f t="shared" si="790"/>
        <v/>
      </c>
      <c r="AU2454" s="153" t="str">
        <f>IF(E2454="","",VLOOKUP($E2454,カレンダマスタ!$A$4:$E$381,4,FALSE))</f>
        <v/>
      </c>
      <c r="AV2454" s="153" t="str">
        <f t="shared" si="780"/>
        <v/>
      </c>
      <c r="AW2454" s="153" t="str">
        <f t="shared" si="781"/>
        <v/>
      </c>
      <c r="AX2454" s="154" t="str">
        <f t="shared" si="782"/>
        <v/>
      </c>
      <c r="AY2454" s="154" t="str">
        <f t="shared" si="783"/>
        <v/>
      </c>
      <c r="AZ2454" s="144" t="str">
        <f>IF(AX2454&amp;AW2454="勤怠未設定","×",IF(AV2454="勤怠修正","×",IF(AC2454="外注","",IF(AA2454="",IF(AY2454&lt;&gt;"","×",""),IF(VLOOKUP(AA2454,カレンダマスタ!$H$66:$I$83,2,FALSE)&lt;&gt;AY2454,"×","OK")))))</f>
        <v/>
      </c>
      <c r="BC2454" s="153" t="str">
        <f>IF(E2454="","",VLOOKUP($E2454,カレンダマスタ!$A$4:$E$381,4,FALSE))</f>
        <v/>
      </c>
      <c r="BD2454" s="151" t="str">
        <f>IF(AC2454="社員","",IF(AG2454=0,"",IF(AD2454="NSTC",IF(COUNTIF(カレンダマスタ!$Q$5:$Q$32,G2454)=1,"OK","×"),
IF(AD2454="NS本社",IF(COUNTIF(カレンダマスタ!$T$5:$T$32,G2454)=1,"OK","×"),IF(COUNTIF(カレンダマスタ!$R$5:$R$32,G2454)=1,"OK","×")))))</f>
        <v/>
      </c>
      <c r="BE2454" s="151" t="str">
        <f>IF(AC2454="社員","",IF(G2454="","",IF(R2454&lt;&gt;"","",IF(AF2454="CS","OK",IF(VLOOKUP(E2454,カレンダマスタ!$A$5:$D$381,4,FALSE)&gt;0,"",IF(OR(G2454*24&gt;10.84,H2454*24&lt;14.5)=TRUE,"×","OK"))))))</f>
        <v/>
      </c>
      <c r="BF2454" s="151" t="str">
        <f t="shared" si="794"/>
        <v/>
      </c>
      <c r="BG2454" s="151" t="str">
        <f t="shared" si="791"/>
        <v/>
      </c>
      <c r="BI2454" s="144" t="str">
        <f t="shared" si="792"/>
        <v/>
      </c>
    </row>
    <row r="2455" spans="2:61">
      <c r="B2455" s="111"/>
      <c r="C2455" s="535"/>
      <c r="D2455" s="112"/>
      <c r="E2455" s="582"/>
      <c r="F2455" s="112"/>
      <c r="G2455" s="587"/>
      <c r="H2455" s="587"/>
      <c r="I2455" s="114"/>
      <c r="J2455" s="118"/>
      <c r="K2455" s="115"/>
      <c r="L2455" s="116"/>
      <c r="M2455" s="116"/>
      <c r="N2455" s="117"/>
      <c r="O2455" s="118"/>
      <c r="P2455" s="118"/>
      <c r="Q2455" s="118"/>
      <c r="R2455" s="119"/>
      <c r="S2455" s="120"/>
      <c r="T2455" s="433"/>
      <c r="U2455" s="431">
        <f>SUM(T2455:T2461)</f>
        <v>0</v>
      </c>
      <c r="V2455" s="431" t="str">
        <f t="shared" si="785"/>
        <v/>
      </c>
      <c r="W2455" s="298"/>
      <c r="X2455" s="113" t="str">
        <f t="shared" si="786"/>
        <v/>
      </c>
      <c r="Y2455" s="113" t="str">
        <f t="shared" si="787"/>
        <v/>
      </c>
      <c r="Z2455" s="113" t="str">
        <f t="shared" si="788"/>
        <v/>
      </c>
      <c r="AA2455" s="119" t="str">
        <f t="shared" si="779"/>
        <v/>
      </c>
      <c r="AC2455" s="190" t="str">
        <f>AC2441</f>
        <v/>
      </c>
      <c r="AD2455" s="191" t="str">
        <f>AD2441</f>
        <v/>
      </c>
      <c r="AE2455" s="191" t="str">
        <f>AE2441</f>
        <v/>
      </c>
      <c r="AF2455" s="191" t="str">
        <f>AF2441</f>
        <v/>
      </c>
      <c r="AG2455" s="206">
        <f t="shared" si="789"/>
        <v>0</v>
      </c>
      <c r="AI2455" s="158" t="str">
        <f>IF(月報!G2455&lt;&gt;"",月報!G2455,"")</f>
        <v/>
      </c>
      <c r="AJ2455" s="122" t="str">
        <f>IF(月報!W2455&lt;&gt;"",月報!W2455*24,"")</f>
        <v/>
      </c>
      <c r="AK2455" s="122" t="str">
        <f>IF(月報!P2455&lt;&gt;"",月報!P2455,"")</f>
        <v/>
      </c>
      <c r="AL2455" s="122" t="str">
        <f>IF(月報!Q2455&lt;&gt;"",IF(月報!Q2455="平日残","",月報!Q2455),"")</f>
        <v/>
      </c>
      <c r="AM2455" s="122"/>
      <c r="AN2455" s="122" t="str">
        <f t="shared" si="793"/>
        <v/>
      </c>
      <c r="AO2455" s="122" t="str">
        <f>IF($E2455="","",VLOOKUP($E2455,カレンダマスタ!$A$5:$E$381,5,FALSE))</f>
        <v/>
      </c>
      <c r="AQ2455" s="195" t="str">
        <f>IF(G2455="","",IF(VLOOKUP(E2455,カレンダマスタ!$A$5:$D$381,4,FALSE)=0,"",1))</f>
        <v/>
      </c>
      <c r="AR2455" s="123" t="str">
        <f>IF($G2455="","",IF($AD2455="NSTC",INDEX(カレンダマスタ!$I$26:$O$31,MATCH($G2455,カレンダマスタ!$H$26:$H$31,1),MATCH($H2455,カレンダマスタ!$I$25:$O$25,1)),
IF($AD2455="CS本社",INDEX(カレンダマスタ!$I$36:$O$41,MATCH($G2455,カレンダマスタ!$H$36:$H$41,1),MATCH($H2455,カレンダマスタ!$I$35:$O$35,1)),
IF($AD2455="NS本社",INDEX(カレンダマスタ!$I$94:$O$99,MATCH($G2455,カレンダマスタ!$H$95:$H$100,1),MATCH($H2455,カレンダマスタ!$I$93:$O$93,1)),
IF($AD2455="ODC",INDEX(カレンダマスタ!$I$46:$O$51,MATCH($G2455,カレンダマスタ!$H$46:$H$51,1),MATCH($H2455,カレンダマスタ!$I$45:$O$45,1)),
IF($AD2455="NS東京TC",INDEX(カレンダマスタ!$I$56:$O$61,MATCH($G2455,カレンダマスタ!$H$56:$H$61,1),MATCH($H2455,カレンダマスタ!$I$55:$O$55,1)),""))))))</f>
        <v/>
      </c>
      <c r="AS2455" s="122" t="str">
        <f t="shared" si="790"/>
        <v/>
      </c>
      <c r="AU2455" s="124" t="str">
        <f>IF(E2455="","",VLOOKUP($E2455,カレンダマスタ!$A$4:$E$381,4,FALSE))</f>
        <v/>
      </c>
      <c r="AV2455" s="124" t="str">
        <f t="shared" si="780"/>
        <v/>
      </c>
      <c r="AW2455" s="124" t="str">
        <f t="shared" si="781"/>
        <v/>
      </c>
      <c r="AX2455" s="125" t="str">
        <f t="shared" si="782"/>
        <v/>
      </c>
      <c r="AY2455" s="125" t="str">
        <f t="shared" si="783"/>
        <v/>
      </c>
      <c r="AZ2455" s="114" t="str">
        <f>IF(AX2455&amp;AW2455="勤怠未設定","×",IF(AV2455="勤怠修正","×",IF(AC2455="外注","",IF(AA2455="",IF(AY2455&lt;&gt;"","×",""),IF(VLOOKUP(AA2455,カレンダマスタ!$H$66:$I$83,2,FALSE)&lt;&gt;AY2455,"×","OK")))))</f>
        <v/>
      </c>
      <c r="BC2455" s="124" t="str">
        <f>IF(E2455="","",VLOOKUP($E2455,カレンダマスタ!$A$4:$E$381,4,FALSE))</f>
        <v/>
      </c>
      <c r="BD2455" s="122" t="str">
        <f>IF(AC2455="社員","",IF(AG2455=0,"",IF(AD2455="NSTC",IF(COUNTIF(カレンダマスタ!$Q$5:$Q$32,G2455)=1,"OK","×"),
IF(AD2455="NS本社",IF(COUNTIF(カレンダマスタ!$T$5:$T$32,G2455)=1,"OK","×"),IF(COUNTIF(カレンダマスタ!$R$5:$R$32,G2455)=1,"OK","×")))))</f>
        <v/>
      </c>
      <c r="BE2455" s="122" t="str">
        <f>IF(AC2455="社員","",IF(G2455="","",IF(R2455&lt;&gt;"","",IF(AF2455="CS","OK",IF(VLOOKUP(E2455,カレンダマスタ!$A$5:$D$381,4,FALSE)&gt;0,"",IF(OR(G2455*24&gt;10.84,H2455*24&lt;14.5)=TRUE,"×","OK"))))))</f>
        <v/>
      </c>
      <c r="BF2455" s="122" t="str">
        <f t="shared" si="794"/>
        <v/>
      </c>
      <c r="BG2455" s="122" t="str">
        <f t="shared" si="791"/>
        <v/>
      </c>
      <c r="BI2455" s="114" t="str">
        <f t="shared" si="792"/>
        <v/>
      </c>
    </row>
    <row r="2456" spans="2:61">
      <c r="B2456" s="111"/>
      <c r="C2456" s="536"/>
      <c r="D2456" s="128"/>
      <c r="E2456" s="583"/>
      <c r="F2456" s="128"/>
      <c r="G2456" s="588"/>
      <c r="H2456" s="588"/>
      <c r="I2456" s="130"/>
      <c r="J2456" s="139"/>
      <c r="K2456" s="131"/>
      <c r="L2456" s="132"/>
      <c r="M2456" s="132"/>
      <c r="N2456" s="141"/>
      <c r="O2456" s="139"/>
      <c r="P2456" s="139"/>
      <c r="Q2456" s="139"/>
      <c r="R2456" s="133"/>
      <c r="S2456" s="134"/>
      <c r="T2456" s="434"/>
      <c r="U2456" s="429"/>
      <c r="V2456" s="429" t="str">
        <f t="shared" si="785"/>
        <v/>
      </c>
      <c r="W2456" s="298"/>
      <c r="X2456" s="129" t="str">
        <f t="shared" si="786"/>
        <v/>
      </c>
      <c r="Y2456" s="129" t="str">
        <f t="shared" si="787"/>
        <v/>
      </c>
      <c r="Z2456" s="129" t="str">
        <f t="shared" si="788"/>
        <v/>
      </c>
      <c r="AA2456" s="133" t="str">
        <f t="shared" si="779"/>
        <v/>
      </c>
      <c r="AC2456" s="186" t="str">
        <f>AC2441</f>
        <v/>
      </c>
      <c r="AD2456" s="187" t="str">
        <f>AD2441</f>
        <v/>
      </c>
      <c r="AE2456" s="187" t="str">
        <f>AE2441</f>
        <v/>
      </c>
      <c r="AF2456" s="187" t="str">
        <f>AF2441</f>
        <v/>
      </c>
      <c r="AG2456" s="204">
        <f t="shared" si="789"/>
        <v>0</v>
      </c>
      <c r="AI2456" s="135" t="str">
        <f>IF(月報!G2456&lt;&gt;"",月報!G2456,"")</f>
        <v/>
      </c>
      <c r="AJ2456" s="126" t="str">
        <f>IF(月報!W2456&lt;&gt;"",月報!W2456*24,"")</f>
        <v/>
      </c>
      <c r="AK2456" s="126" t="str">
        <f>IF(月報!P2456&lt;&gt;"",月報!P2456,"")</f>
        <v/>
      </c>
      <c r="AL2456" s="126" t="str">
        <f>IF(月報!Q2456&lt;&gt;"",IF(月報!Q2456="平日残","",月報!Q2456),"")</f>
        <v/>
      </c>
      <c r="AM2456" s="126"/>
      <c r="AN2456" s="126" t="str">
        <f t="shared" si="793"/>
        <v/>
      </c>
      <c r="AO2456" s="126" t="str">
        <f>IF($E2456="","",VLOOKUP($E2456,カレンダマスタ!$A$5:$E$381,5,FALSE))</f>
        <v/>
      </c>
      <c r="AQ2456" s="196" t="str">
        <f>IF(G2456="","",IF(VLOOKUP(E2456,カレンダマスタ!$A$5:$D$381,4,FALSE)=0,"",1))</f>
        <v/>
      </c>
      <c r="AR2456" s="136" t="str">
        <f>IF($G2456="","",IF($AD2456="NSTC",INDEX(カレンダマスタ!$I$26:$O$31,MATCH($G2456,カレンダマスタ!$H$26:$H$31,1),MATCH($H2456,カレンダマスタ!$I$25:$O$25,1)),
IF($AD2456="CS本社",INDEX(カレンダマスタ!$I$36:$O$41,MATCH($G2456,カレンダマスタ!$H$36:$H$41,1),MATCH($H2456,カレンダマスタ!$I$35:$O$35,1)),
IF($AD2456="NS本社",INDEX(カレンダマスタ!$I$94:$O$99,MATCH($G2456,カレンダマスタ!$H$95:$H$100,1),MATCH($H2456,カレンダマスタ!$I$93:$O$93,1)),
IF($AD2456="ODC",INDEX(カレンダマスタ!$I$46:$O$51,MATCH($G2456,カレンダマスタ!$H$46:$H$51,1),MATCH($H2456,カレンダマスタ!$I$45:$O$45,1)),
IF($AD2456="NS東京TC",INDEX(カレンダマスタ!$I$56:$O$61,MATCH($G2456,カレンダマスタ!$H$56:$H$61,1),MATCH($H2456,カレンダマスタ!$I$55:$O$55,1)),""))))))</f>
        <v/>
      </c>
      <c r="AS2456" s="126" t="str">
        <f t="shared" si="790"/>
        <v/>
      </c>
      <c r="AU2456" s="137" t="str">
        <f>IF(E2456="","",VLOOKUP($E2456,カレンダマスタ!$A$4:$E$381,4,FALSE))</f>
        <v/>
      </c>
      <c r="AV2456" s="137" t="str">
        <f t="shared" si="780"/>
        <v/>
      </c>
      <c r="AW2456" s="137" t="str">
        <f t="shared" si="781"/>
        <v/>
      </c>
      <c r="AX2456" s="138" t="str">
        <f t="shared" si="782"/>
        <v/>
      </c>
      <c r="AY2456" s="138" t="str">
        <f t="shared" si="783"/>
        <v/>
      </c>
      <c r="AZ2456" s="130" t="str">
        <f>IF(AX2456&amp;AW2456="勤怠未設定","×",IF(AV2456="勤怠修正","×",IF(AC2456="外注","",IF(AA2456="",IF(AY2456&lt;&gt;"","×",""),IF(VLOOKUP(AA2456,カレンダマスタ!$H$66:$I$83,2,FALSE)&lt;&gt;AY2456,"×","OK")))))</f>
        <v/>
      </c>
      <c r="BC2456" s="137" t="str">
        <f>IF(E2456="","",VLOOKUP($E2456,カレンダマスタ!$A$4:$E$381,4,FALSE))</f>
        <v/>
      </c>
      <c r="BD2456" s="126" t="str">
        <f>IF(AC2456="社員","",IF(AG2456=0,"",IF(AD2456="NSTC",IF(COUNTIF(カレンダマスタ!$Q$5:$Q$32,G2456)=1,"OK","×"),
IF(AD2456="NS本社",IF(COUNTIF(カレンダマスタ!$T$5:$T$32,G2456)=1,"OK","×"),IF(COUNTIF(カレンダマスタ!$R$5:$R$32,G2456)=1,"OK","×")))))</f>
        <v/>
      </c>
      <c r="BE2456" s="126" t="str">
        <f>IF(AC2456="社員","",IF(G2456="","",IF(R2456&lt;&gt;"","",IF(AF2456="CS","OK",IF(VLOOKUP(E2456,カレンダマスタ!$A$5:$D$381,4,FALSE)&gt;0,"",IF(OR(G2456*24&gt;10.84,H2456*24&lt;14.5)=TRUE,"×","OK"))))))</f>
        <v/>
      </c>
      <c r="BF2456" s="126" t="str">
        <f t="shared" si="794"/>
        <v/>
      </c>
      <c r="BG2456" s="126" t="str">
        <f t="shared" si="791"/>
        <v/>
      </c>
      <c r="BI2456" s="130" t="str">
        <f t="shared" si="792"/>
        <v/>
      </c>
    </row>
    <row r="2457" spans="2:61">
      <c r="B2457" s="111"/>
      <c r="C2457" s="536"/>
      <c r="D2457" s="128"/>
      <c r="E2457" s="583"/>
      <c r="F2457" s="128"/>
      <c r="G2457" s="588"/>
      <c r="H2457" s="588"/>
      <c r="I2457" s="130"/>
      <c r="J2457" s="139"/>
      <c r="K2457" s="131"/>
      <c r="L2457" s="132"/>
      <c r="M2457" s="132"/>
      <c r="N2457" s="141"/>
      <c r="O2457" s="139"/>
      <c r="P2457" s="139"/>
      <c r="Q2457" s="139"/>
      <c r="R2457" s="133"/>
      <c r="S2457" s="134"/>
      <c r="T2457" s="434"/>
      <c r="U2457" s="429"/>
      <c r="V2457" s="429" t="str">
        <f t="shared" si="785"/>
        <v/>
      </c>
      <c r="W2457" s="298"/>
      <c r="X2457" s="129" t="str">
        <f t="shared" si="786"/>
        <v/>
      </c>
      <c r="Y2457" s="129" t="str">
        <f t="shared" si="787"/>
        <v/>
      </c>
      <c r="Z2457" s="129" t="str">
        <f t="shared" si="788"/>
        <v/>
      </c>
      <c r="AA2457" s="133" t="str">
        <f t="shared" si="779"/>
        <v/>
      </c>
      <c r="AC2457" s="186" t="str">
        <f>AC2441</f>
        <v/>
      </c>
      <c r="AD2457" s="187" t="str">
        <f>AD2441</f>
        <v/>
      </c>
      <c r="AE2457" s="187" t="str">
        <f>AE2441</f>
        <v/>
      </c>
      <c r="AF2457" s="187" t="str">
        <f>AF2441</f>
        <v/>
      </c>
      <c r="AG2457" s="204">
        <f t="shared" si="789"/>
        <v>0</v>
      </c>
      <c r="AI2457" s="135" t="str">
        <f>IF(月報!G2457&lt;&gt;"",月報!G2457,"")</f>
        <v/>
      </c>
      <c r="AJ2457" s="126" t="str">
        <f>IF(月報!W2457&lt;&gt;"",月報!W2457*24,"")</f>
        <v/>
      </c>
      <c r="AK2457" s="126" t="str">
        <f>IF(月報!P2457&lt;&gt;"",月報!P2457,"")</f>
        <v/>
      </c>
      <c r="AL2457" s="126" t="str">
        <f>IF(月報!Q2457&lt;&gt;"",IF(月報!Q2457="平日残","",月報!Q2457),"")</f>
        <v/>
      </c>
      <c r="AM2457" s="126"/>
      <c r="AN2457" s="126" t="str">
        <f t="shared" si="793"/>
        <v/>
      </c>
      <c r="AO2457" s="126" t="str">
        <f>IF($E2457="","",VLOOKUP($E2457,カレンダマスタ!$A$5:$E$381,5,FALSE))</f>
        <v/>
      </c>
      <c r="AQ2457" s="196" t="str">
        <f>IF(G2457="","",IF(VLOOKUP(E2457,カレンダマスタ!$A$5:$D$381,4,FALSE)=0,"",1))</f>
        <v/>
      </c>
      <c r="AR2457" s="136" t="str">
        <f>IF($G2457="","",IF($AD2457="NSTC",INDEX(カレンダマスタ!$I$26:$O$31,MATCH($G2457,カレンダマスタ!$H$26:$H$31,1),MATCH($H2457,カレンダマスタ!$I$25:$O$25,1)),
IF($AD2457="CS本社",INDEX(カレンダマスタ!$I$36:$O$41,MATCH($G2457,カレンダマスタ!$H$36:$H$41,1),MATCH($H2457,カレンダマスタ!$I$35:$O$35,1)),
IF($AD2457="NS本社",INDEX(カレンダマスタ!$I$94:$O$99,MATCH($G2457,カレンダマスタ!$H$95:$H$100,1),MATCH($H2457,カレンダマスタ!$I$93:$O$93,1)),
IF($AD2457="ODC",INDEX(カレンダマスタ!$I$46:$O$51,MATCH($G2457,カレンダマスタ!$H$46:$H$51,1),MATCH($H2457,カレンダマスタ!$I$45:$O$45,1)),
IF($AD2457="NS東京TC",INDEX(カレンダマスタ!$I$56:$O$61,MATCH($G2457,カレンダマスタ!$H$56:$H$61,1),MATCH($H2457,カレンダマスタ!$I$55:$O$55,1)),""))))))</f>
        <v/>
      </c>
      <c r="AS2457" s="126" t="str">
        <f t="shared" si="790"/>
        <v/>
      </c>
      <c r="AU2457" s="137" t="str">
        <f>IF(E2457="","",VLOOKUP($E2457,カレンダマスタ!$A$4:$E$381,4,FALSE))</f>
        <v/>
      </c>
      <c r="AV2457" s="137" t="str">
        <f t="shared" si="780"/>
        <v/>
      </c>
      <c r="AW2457" s="137" t="str">
        <f t="shared" si="781"/>
        <v/>
      </c>
      <c r="AX2457" s="138" t="str">
        <f t="shared" si="782"/>
        <v/>
      </c>
      <c r="AY2457" s="138" t="str">
        <f t="shared" si="783"/>
        <v/>
      </c>
      <c r="AZ2457" s="130" t="str">
        <f>IF(AX2457&amp;AW2457="勤怠未設定","×",IF(AV2457="勤怠修正","×",IF(AC2457="外注","",IF(AA2457="",IF(AY2457&lt;&gt;"","×",""),IF(VLOOKUP(AA2457,カレンダマスタ!$H$66:$I$83,2,FALSE)&lt;&gt;AY2457,"×","OK")))))</f>
        <v/>
      </c>
      <c r="BC2457" s="137" t="str">
        <f>IF(E2457="","",VLOOKUP($E2457,カレンダマスタ!$A$4:$E$381,4,FALSE))</f>
        <v/>
      </c>
      <c r="BD2457" s="126" t="str">
        <f>IF(AC2457="社員","",IF(AG2457=0,"",IF(AD2457="NSTC",IF(COUNTIF(カレンダマスタ!$Q$5:$Q$32,G2457)=1,"OK","×"),
IF(AD2457="NS本社",IF(COUNTIF(カレンダマスタ!$T$5:$T$32,G2457)=1,"OK","×"),IF(COUNTIF(カレンダマスタ!$R$5:$R$32,G2457)=1,"OK","×")))))</f>
        <v/>
      </c>
      <c r="BE2457" s="126" t="str">
        <f>IF(AC2457="社員","",IF(G2457="","",IF(R2457&lt;&gt;"","",IF(AF2457="CS","OK",IF(VLOOKUP(E2457,カレンダマスタ!$A$5:$D$381,4,FALSE)&gt;0,"",IF(OR(G2457*24&gt;10.84,H2457*24&lt;14.5)=TRUE,"×","OK"))))))</f>
        <v/>
      </c>
      <c r="BF2457" s="126" t="str">
        <f t="shared" si="794"/>
        <v/>
      </c>
      <c r="BG2457" s="126" t="str">
        <f t="shared" si="791"/>
        <v/>
      </c>
      <c r="BI2457" s="130" t="str">
        <f t="shared" si="792"/>
        <v/>
      </c>
    </row>
    <row r="2458" spans="2:61">
      <c r="B2458" s="111"/>
      <c r="C2458" s="536"/>
      <c r="D2458" s="128"/>
      <c r="E2458" s="583"/>
      <c r="F2458" s="128"/>
      <c r="G2458" s="588"/>
      <c r="H2458" s="588"/>
      <c r="I2458" s="130"/>
      <c r="J2458" s="139"/>
      <c r="K2458" s="131"/>
      <c r="L2458" s="132"/>
      <c r="M2458" s="132"/>
      <c r="N2458" s="141"/>
      <c r="O2458" s="139"/>
      <c r="P2458" s="139"/>
      <c r="Q2458" s="139"/>
      <c r="R2458" s="133"/>
      <c r="S2458" s="134"/>
      <c r="T2458" s="434"/>
      <c r="U2458" s="429"/>
      <c r="V2458" s="429" t="str">
        <f t="shared" si="785"/>
        <v/>
      </c>
      <c r="W2458" s="298"/>
      <c r="X2458" s="129" t="str">
        <f t="shared" si="786"/>
        <v/>
      </c>
      <c r="Y2458" s="129" t="str">
        <f t="shared" si="787"/>
        <v/>
      </c>
      <c r="Z2458" s="129" t="str">
        <f t="shared" si="788"/>
        <v/>
      </c>
      <c r="AA2458" s="133" t="str">
        <f t="shared" si="779"/>
        <v/>
      </c>
      <c r="AC2458" s="186" t="str">
        <f>AC2441</f>
        <v/>
      </c>
      <c r="AD2458" s="187" t="str">
        <f>AD2441</f>
        <v/>
      </c>
      <c r="AE2458" s="187" t="str">
        <f>AE2441</f>
        <v/>
      </c>
      <c r="AF2458" s="187" t="str">
        <f>AF2441</f>
        <v/>
      </c>
      <c r="AG2458" s="204">
        <f t="shared" si="789"/>
        <v>0</v>
      </c>
      <c r="AI2458" s="140" t="str">
        <f>IF(月報!G2458&lt;&gt;"",月報!G2458,"")</f>
        <v/>
      </c>
      <c r="AJ2458" s="126" t="str">
        <f>IF(月報!W2458&lt;&gt;"",月報!W2458*24,"")</f>
        <v/>
      </c>
      <c r="AK2458" s="126" t="str">
        <f>IF(月報!P2458&lt;&gt;"",月報!P2458,"")</f>
        <v/>
      </c>
      <c r="AL2458" s="126" t="str">
        <f>IF(月報!Q2458&lt;&gt;"",IF(月報!Q2458="平日残","",月報!Q2458),"")</f>
        <v/>
      </c>
      <c r="AM2458" s="126"/>
      <c r="AN2458" s="126" t="str">
        <f t="shared" si="793"/>
        <v/>
      </c>
      <c r="AO2458" s="126" t="str">
        <f>IF($E2458="","",VLOOKUP($E2458,カレンダマスタ!$A$5:$E$381,5,FALSE))</f>
        <v/>
      </c>
      <c r="AQ2458" s="196" t="str">
        <f>IF(G2458="","",IF(VLOOKUP(E2458,カレンダマスタ!$A$5:$D$381,4,FALSE)=0,"",1))</f>
        <v/>
      </c>
      <c r="AR2458" s="136" t="str">
        <f>IF($G2458="","",IF($AD2458="NSTC",INDEX(カレンダマスタ!$I$26:$O$31,MATCH($G2458,カレンダマスタ!$H$26:$H$31,1),MATCH($H2458,カレンダマスタ!$I$25:$O$25,1)),
IF($AD2458="CS本社",INDEX(カレンダマスタ!$I$36:$O$41,MATCH($G2458,カレンダマスタ!$H$36:$H$41,1),MATCH($H2458,カレンダマスタ!$I$35:$O$35,1)),
IF($AD2458="NS本社",INDEX(カレンダマスタ!$I$94:$O$99,MATCH($G2458,カレンダマスタ!$H$95:$H$100,1),MATCH($H2458,カレンダマスタ!$I$93:$O$93,1)),
IF($AD2458="ODC",INDEX(カレンダマスタ!$I$46:$O$51,MATCH($G2458,カレンダマスタ!$H$46:$H$51,1),MATCH($H2458,カレンダマスタ!$I$45:$O$45,1)),
IF($AD2458="NS東京TC",INDEX(カレンダマスタ!$I$56:$O$61,MATCH($G2458,カレンダマスタ!$H$56:$H$61,1),MATCH($H2458,カレンダマスタ!$I$55:$O$55,1)),""))))))</f>
        <v/>
      </c>
      <c r="AS2458" s="126" t="str">
        <f t="shared" si="790"/>
        <v/>
      </c>
      <c r="AU2458" s="137" t="str">
        <f>IF(E2458="","",VLOOKUP($E2458,カレンダマスタ!$A$4:$E$381,4,FALSE))</f>
        <v/>
      </c>
      <c r="AV2458" s="137" t="str">
        <f t="shared" si="780"/>
        <v/>
      </c>
      <c r="AW2458" s="137" t="str">
        <f t="shared" si="781"/>
        <v/>
      </c>
      <c r="AX2458" s="138" t="str">
        <f t="shared" si="782"/>
        <v/>
      </c>
      <c r="AY2458" s="138" t="str">
        <f t="shared" si="783"/>
        <v/>
      </c>
      <c r="AZ2458" s="130" t="str">
        <f>IF(AX2458&amp;AW2458="勤怠未設定","×",IF(AV2458="勤怠修正","×",IF(AC2458="外注","",IF(AA2458="",IF(AY2458&lt;&gt;"","×",""),IF(VLOOKUP(AA2458,カレンダマスタ!$H$66:$I$83,2,FALSE)&lt;&gt;AY2458,"×","OK")))))</f>
        <v/>
      </c>
      <c r="BC2458" s="137" t="str">
        <f>IF(E2458="","",VLOOKUP($E2458,カレンダマスタ!$A$4:$E$381,4,FALSE))</f>
        <v/>
      </c>
      <c r="BD2458" s="126" t="str">
        <f>IF(AC2458="社員","",IF(AG2458=0,"",IF(AD2458="NSTC",IF(COUNTIF(カレンダマスタ!$Q$5:$Q$32,G2458)=1,"OK","×"),
IF(AD2458="NS本社",IF(COUNTIF(カレンダマスタ!$T$5:$T$32,G2458)=1,"OK","×"),IF(COUNTIF(カレンダマスタ!$R$5:$R$32,G2458)=1,"OK","×")))))</f>
        <v/>
      </c>
      <c r="BE2458" s="126" t="str">
        <f>IF(AC2458="社員","",IF(G2458="","",IF(R2458&lt;&gt;"","",IF(AF2458="CS","OK",IF(VLOOKUP(E2458,カレンダマスタ!$A$5:$D$381,4,FALSE)&gt;0,"",IF(OR(G2458*24&gt;10.84,H2458*24&lt;14.5)=TRUE,"×","OK"))))))</f>
        <v/>
      </c>
      <c r="BF2458" s="126" t="str">
        <f t="shared" si="794"/>
        <v/>
      </c>
      <c r="BG2458" s="126" t="str">
        <f t="shared" si="791"/>
        <v/>
      </c>
      <c r="BI2458" s="130" t="str">
        <f t="shared" si="792"/>
        <v/>
      </c>
    </row>
    <row r="2459" spans="2:61">
      <c r="B2459" s="111"/>
      <c r="C2459" s="536"/>
      <c r="D2459" s="128"/>
      <c r="E2459" s="583"/>
      <c r="F2459" s="128"/>
      <c r="G2459" s="588"/>
      <c r="H2459" s="588"/>
      <c r="I2459" s="130"/>
      <c r="J2459" s="139"/>
      <c r="K2459" s="131"/>
      <c r="L2459" s="132"/>
      <c r="M2459" s="132"/>
      <c r="N2459" s="141"/>
      <c r="O2459" s="139"/>
      <c r="P2459" s="139"/>
      <c r="Q2459" s="139"/>
      <c r="R2459" s="133"/>
      <c r="S2459" s="134"/>
      <c r="T2459" s="434"/>
      <c r="U2459" s="429"/>
      <c r="V2459" s="429" t="str">
        <f t="shared" si="785"/>
        <v/>
      </c>
      <c r="W2459" s="298"/>
      <c r="X2459" s="129" t="str">
        <f t="shared" si="786"/>
        <v/>
      </c>
      <c r="Y2459" s="129" t="str">
        <f t="shared" si="787"/>
        <v/>
      </c>
      <c r="Z2459" s="129" t="str">
        <f t="shared" si="788"/>
        <v/>
      </c>
      <c r="AA2459" s="133" t="str">
        <f t="shared" si="779"/>
        <v/>
      </c>
      <c r="AC2459" s="186" t="str">
        <f>AC2441</f>
        <v/>
      </c>
      <c r="AD2459" s="187" t="str">
        <f>AD2441</f>
        <v/>
      </c>
      <c r="AE2459" s="187" t="str">
        <f>AE2441</f>
        <v/>
      </c>
      <c r="AF2459" s="187" t="str">
        <f>AF2441</f>
        <v/>
      </c>
      <c r="AG2459" s="204">
        <f t="shared" si="789"/>
        <v>0</v>
      </c>
      <c r="AI2459" s="140" t="str">
        <f>IF(月報!G2459&lt;&gt;"",月報!G2459,"")</f>
        <v/>
      </c>
      <c r="AJ2459" s="126" t="str">
        <f>IF(月報!W2459&lt;&gt;"",月報!W2459*24,"")</f>
        <v/>
      </c>
      <c r="AK2459" s="126" t="str">
        <f>IF(月報!P2459&lt;&gt;"",月報!P2459,"")</f>
        <v/>
      </c>
      <c r="AL2459" s="126" t="str">
        <f>IF(月報!Q2459&lt;&gt;"",IF(月報!Q2459="平日残","",月報!Q2459),"")</f>
        <v/>
      </c>
      <c r="AM2459" s="126"/>
      <c r="AN2459" s="126" t="str">
        <f t="shared" si="793"/>
        <v/>
      </c>
      <c r="AO2459" s="126" t="str">
        <f>IF($E2459="","",VLOOKUP($E2459,カレンダマスタ!$A$5:$E$381,5,FALSE))</f>
        <v/>
      </c>
      <c r="AQ2459" s="196" t="str">
        <f>IF(G2459="","",IF(VLOOKUP(E2459,カレンダマスタ!$A$5:$D$381,4,FALSE)=0,"",1))</f>
        <v/>
      </c>
      <c r="AR2459" s="136" t="str">
        <f>IF($G2459="","",IF($AD2459="NSTC",INDEX(カレンダマスタ!$I$26:$O$31,MATCH($G2459,カレンダマスタ!$H$26:$H$31,1),MATCH($H2459,カレンダマスタ!$I$25:$O$25,1)),
IF($AD2459="CS本社",INDEX(カレンダマスタ!$I$36:$O$41,MATCH($G2459,カレンダマスタ!$H$36:$H$41,1),MATCH($H2459,カレンダマスタ!$I$35:$O$35,1)),
IF($AD2459="NS本社",INDEX(カレンダマスタ!$I$94:$O$99,MATCH($G2459,カレンダマスタ!$H$95:$H$100,1),MATCH($H2459,カレンダマスタ!$I$93:$O$93,1)),
IF($AD2459="ODC",INDEX(カレンダマスタ!$I$46:$O$51,MATCH($G2459,カレンダマスタ!$H$46:$H$51,1),MATCH($H2459,カレンダマスタ!$I$45:$O$45,1)),
IF($AD2459="NS東京TC",INDEX(カレンダマスタ!$I$56:$O$61,MATCH($G2459,カレンダマスタ!$H$56:$H$61,1),MATCH($H2459,カレンダマスタ!$I$55:$O$55,1)),""))))))</f>
        <v/>
      </c>
      <c r="AS2459" s="126" t="str">
        <f t="shared" si="790"/>
        <v/>
      </c>
      <c r="AU2459" s="137" t="str">
        <f>IF(E2459="","",VLOOKUP($E2459,カレンダマスタ!$A$4:$E$381,4,FALSE))</f>
        <v/>
      </c>
      <c r="AV2459" s="137" t="str">
        <f t="shared" si="780"/>
        <v/>
      </c>
      <c r="AW2459" s="137" t="str">
        <f t="shared" si="781"/>
        <v/>
      </c>
      <c r="AX2459" s="138" t="str">
        <f t="shared" si="782"/>
        <v/>
      </c>
      <c r="AY2459" s="138" t="str">
        <f t="shared" si="783"/>
        <v/>
      </c>
      <c r="AZ2459" s="130" t="str">
        <f>IF(AX2459&amp;AW2459="勤怠未設定","×",IF(AV2459="勤怠修正","×",IF(AC2459="外注","",IF(AA2459="",IF(AY2459&lt;&gt;"","×",""),IF(VLOOKUP(AA2459,カレンダマスタ!$H$66:$I$83,2,FALSE)&lt;&gt;AY2459,"×","OK")))))</f>
        <v/>
      </c>
      <c r="BC2459" s="137" t="str">
        <f>IF(E2459="","",VLOOKUP($E2459,カレンダマスタ!$A$4:$E$381,4,FALSE))</f>
        <v/>
      </c>
      <c r="BD2459" s="126" t="str">
        <f>IF(AC2459="社員","",IF(AG2459=0,"",IF(AD2459="NSTC",IF(COUNTIF(カレンダマスタ!$Q$5:$Q$32,G2459)=1,"OK","×"),
IF(AD2459="NS本社",IF(COUNTIF(カレンダマスタ!$T$5:$T$32,G2459)=1,"OK","×"),IF(COUNTIF(カレンダマスタ!$R$5:$R$32,G2459)=1,"OK","×")))))</f>
        <v/>
      </c>
      <c r="BE2459" s="126" t="str">
        <f>IF(AC2459="社員","",IF(G2459="","",IF(R2459&lt;&gt;"","",IF(AF2459="CS","OK",IF(VLOOKUP(E2459,カレンダマスタ!$A$5:$D$381,4,FALSE)&gt;0,"",IF(OR(G2459*24&gt;10.84,H2459*24&lt;14.5)=TRUE,"×","OK"))))))</f>
        <v/>
      </c>
      <c r="BF2459" s="126" t="str">
        <f t="shared" si="794"/>
        <v/>
      </c>
      <c r="BG2459" s="126" t="str">
        <f t="shared" si="791"/>
        <v/>
      </c>
      <c r="BI2459" s="130" t="str">
        <f t="shared" si="792"/>
        <v/>
      </c>
    </row>
    <row r="2460" spans="2:61">
      <c r="B2460" s="111"/>
      <c r="C2460" s="536"/>
      <c r="D2460" s="128"/>
      <c r="E2460" s="583"/>
      <c r="F2460" s="128"/>
      <c r="G2460" s="588"/>
      <c r="H2460" s="588"/>
      <c r="I2460" s="130"/>
      <c r="J2460" s="139"/>
      <c r="K2460" s="131"/>
      <c r="L2460" s="132"/>
      <c r="M2460" s="132"/>
      <c r="N2460" s="141"/>
      <c r="O2460" s="139"/>
      <c r="P2460" s="139"/>
      <c r="Q2460" s="139"/>
      <c r="R2460" s="133"/>
      <c r="S2460" s="134"/>
      <c r="T2460" s="434"/>
      <c r="U2460" s="429"/>
      <c r="V2460" s="429" t="str">
        <f t="shared" si="785"/>
        <v/>
      </c>
      <c r="W2460" s="298"/>
      <c r="X2460" s="129" t="str">
        <f t="shared" si="786"/>
        <v/>
      </c>
      <c r="Y2460" s="129" t="str">
        <f t="shared" si="787"/>
        <v/>
      </c>
      <c r="Z2460" s="129" t="str">
        <f t="shared" si="788"/>
        <v/>
      </c>
      <c r="AA2460" s="133" t="str">
        <f t="shared" si="779"/>
        <v/>
      </c>
      <c r="AC2460" s="186" t="str">
        <f>AC2441</f>
        <v/>
      </c>
      <c r="AD2460" s="187" t="str">
        <f>AD2441</f>
        <v/>
      </c>
      <c r="AE2460" s="187" t="str">
        <f>AE2441</f>
        <v/>
      </c>
      <c r="AF2460" s="187" t="str">
        <f>AF2441</f>
        <v/>
      </c>
      <c r="AG2460" s="204">
        <f t="shared" si="789"/>
        <v>0</v>
      </c>
      <c r="AI2460" s="140" t="str">
        <f>IF(月報!G2460&lt;&gt;"",月報!G2460,"")</f>
        <v/>
      </c>
      <c r="AJ2460" s="126" t="str">
        <f>IF(月報!W2460&lt;&gt;"",月報!W2460*24,"")</f>
        <v/>
      </c>
      <c r="AK2460" s="126" t="str">
        <f>IF(月報!P2460&lt;&gt;"",月報!P2460,"")</f>
        <v/>
      </c>
      <c r="AL2460" s="126" t="str">
        <f>IF(月報!Q2460&lt;&gt;"",IF(月報!Q2460="平日残","",月報!Q2460),"")</f>
        <v/>
      </c>
      <c r="AM2460" s="126"/>
      <c r="AN2460" s="126" t="str">
        <f t="shared" si="793"/>
        <v/>
      </c>
      <c r="AO2460" s="126" t="str">
        <f>IF($E2460="","",VLOOKUP($E2460,カレンダマスタ!$A$5:$E$381,5,FALSE))</f>
        <v/>
      </c>
      <c r="AQ2460" s="196" t="str">
        <f>IF(G2460="","",IF(VLOOKUP(E2460,カレンダマスタ!$A$5:$D$381,4,FALSE)=0,"",1))</f>
        <v/>
      </c>
      <c r="AR2460" s="136" t="str">
        <f>IF($G2460="","",IF($AD2460="NSTC",INDEX(カレンダマスタ!$I$26:$O$31,MATCH($G2460,カレンダマスタ!$H$26:$H$31,1),MATCH($H2460,カレンダマスタ!$I$25:$O$25,1)),
IF($AD2460="CS本社",INDEX(カレンダマスタ!$I$36:$O$41,MATCH($G2460,カレンダマスタ!$H$36:$H$41,1),MATCH($H2460,カレンダマスタ!$I$35:$O$35,1)),
IF($AD2460="NS本社",INDEX(カレンダマスタ!$I$94:$O$99,MATCH($G2460,カレンダマスタ!$H$95:$H$100,1),MATCH($H2460,カレンダマスタ!$I$93:$O$93,1)),
IF($AD2460="ODC",INDEX(カレンダマスタ!$I$46:$O$51,MATCH($G2460,カレンダマスタ!$H$46:$H$51,1),MATCH($H2460,カレンダマスタ!$I$45:$O$45,1)),
IF($AD2460="NS東京TC",INDEX(カレンダマスタ!$I$56:$O$61,MATCH($G2460,カレンダマスタ!$H$56:$H$61,1),MATCH($H2460,カレンダマスタ!$I$55:$O$55,1)),""))))))</f>
        <v/>
      </c>
      <c r="AS2460" s="126" t="str">
        <f t="shared" si="790"/>
        <v/>
      </c>
      <c r="AU2460" s="137" t="str">
        <f>IF(E2460="","",VLOOKUP($E2460,カレンダマスタ!$A$4:$E$381,4,FALSE))</f>
        <v/>
      </c>
      <c r="AV2460" s="137" t="str">
        <f t="shared" si="780"/>
        <v/>
      </c>
      <c r="AW2460" s="137" t="str">
        <f t="shared" si="781"/>
        <v/>
      </c>
      <c r="AX2460" s="138" t="str">
        <f t="shared" si="782"/>
        <v/>
      </c>
      <c r="AY2460" s="138" t="str">
        <f t="shared" si="783"/>
        <v/>
      </c>
      <c r="AZ2460" s="130" t="str">
        <f>IF(AX2460&amp;AW2460="勤怠未設定","×",IF(AV2460="勤怠修正","×",IF(AC2460="外注","",IF(AA2460="",IF(AY2460&lt;&gt;"","×",""),IF(VLOOKUP(AA2460,カレンダマスタ!$H$66:$I$83,2,FALSE)&lt;&gt;AY2460,"×","OK")))))</f>
        <v/>
      </c>
      <c r="BC2460" s="137" t="str">
        <f>IF(E2460="","",VLOOKUP($E2460,カレンダマスタ!$A$4:$E$381,4,FALSE))</f>
        <v/>
      </c>
      <c r="BD2460" s="126" t="str">
        <f>IF(AC2460="社員","",IF(AG2460=0,"",IF(AD2460="NSTC",IF(COUNTIF(カレンダマスタ!$Q$5:$Q$32,G2460)=1,"OK","×"),
IF(AD2460="NS本社",IF(COUNTIF(カレンダマスタ!$T$5:$T$32,G2460)=1,"OK","×"),IF(COUNTIF(カレンダマスタ!$R$5:$R$32,G2460)=1,"OK","×")))))</f>
        <v/>
      </c>
      <c r="BE2460" s="126" t="str">
        <f>IF(AC2460="社員","",IF(G2460="","",IF(R2460&lt;&gt;"","",IF(AF2460="CS","OK",IF(VLOOKUP(E2460,カレンダマスタ!$A$5:$D$381,4,FALSE)&gt;0,"",IF(OR(G2460*24&gt;10.84,H2460*24&lt;14.5)=TRUE,"×","OK"))))))</f>
        <v/>
      </c>
      <c r="BF2460" s="126" t="str">
        <f t="shared" si="794"/>
        <v/>
      </c>
      <c r="BG2460" s="126" t="str">
        <f t="shared" si="791"/>
        <v/>
      </c>
      <c r="BI2460" s="130" t="str">
        <f t="shared" si="792"/>
        <v/>
      </c>
    </row>
    <row r="2461" spans="2:61">
      <c r="B2461" s="111"/>
      <c r="C2461" s="537"/>
      <c r="D2461" s="142"/>
      <c r="E2461" s="584"/>
      <c r="F2461" s="142"/>
      <c r="G2461" s="589"/>
      <c r="H2461" s="589"/>
      <c r="I2461" s="144"/>
      <c r="J2461" s="148"/>
      <c r="K2461" s="145"/>
      <c r="L2461" s="146"/>
      <c r="M2461" s="146"/>
      <c r="N2461" s="147"/>
      <c r="O2461" s="148"/>
      <c r="P2461" s="148"/>
      <c r="Q2461" s="148"/>
      <c r="R2461" s="149"/>
      <c r="S2461" s="156"/>
      <c r="T2461" s="435"/>
      <c r="U2461" s="430"/>
      <c r="V2461" s="430" t="str">
        <f t="shared" si="785"/>
        <v/>
      </c>
      <c r="W2461" s="298"/>
      <c r="X2461" s="143" t="str">
        <f t="shared" si="786"/>
        <v/>
      </c>
      <c r="Y2461" s="143" t="str">
        <f t="shared" si="787"/>
        <v/>
      </c>
      <c r="Z2461" s="143" t="str">
        <f t="shared" si="788"/>
        <v/>
      </c>
      <c r="AA2461" s="149" t="str">
        <f t="shared" si="779"/>
        <v/>
      </c>
      <c r="AC2461" s="188" t="str">
        <f>AC2441</f>
        <v/>
      </c>
      <c r="AD2461" s="189" t="str">
        <f>AD2441</f>
        <v/>
      </c>
      <c r="AE2461" s="189" t="str">
        <f>AE2441</f>
        <v/>
      </c>
      <c r="AF2461" s="189" t="str">
        <f>AF2441</f>
        <v/>
      </c>
      <c r="AG2461" s="205">
        <f t="shared" si="789"/>
        <v>0</v>
      </c>
      <c r="AI2461" s="157" t="str">
        <f>IF(月報!G2461&lt;&gt;"",月報!G2461,"")</f>
        <v/>
      </c>
      <c r="AJ2461" s="151" t="str">
        <f>IF(月報!W2461&lt;&gt;"",月報!W2461*24,"")</f>
        <v/>
      </c>
      <c r="AK2461" s="151" t="str">
        <f>IF(月報!P2461&lt;&gt;"",月報!P2461,"")</f>
        <v/>
      </c>
      <c r="AL2461" s="151" t="str">
        <f>IF(月報!Q2461&lt;&gt;"",IF(月報!Q2461="平日残","",月報!Q2461),"")</f>
        <v/>
      </c>
      <c r="AM2461" s="151"/>
      <c r="AN2461" s="151" t="str">
        <f t="shared" si="793"/>
        <v/>
      </c>
      <c r="AO2461" s="151" t="str">
        <f>IF($E2461="","",VLOOKUP($E2461,カレンダマスタ!$A$5:$E$381,5,FALSE))</f>
        <v/>
      </c>
      <c r="AQ2461" s="197" t="str">
        <f>IF(G2461="","",IF(VLOOKUP(E2461,カレンダマスタ!$A$5:$D$381,4,FALSE)=0,"",1))</f>
        <v/>
      </c>
      <c r="AR2461" s="152" t="str">
        <f>IF($G2461="","",IF($AD2461="NSTC",INDEX(カレンダマスタ!$I$26:$O$31,MATCH($G2461,カレンダマスタ!$H$26:$H$31,1),MATCH($H2461,カレンダマスタ!$I$25:$O$25,1)),
IF($AD2461="CS本社",INDEX(カレンダマスタ!$I$36:$O$41,MATCH($G2461,カレンダマスタ!$H$36:$H$41,1),MATCH($H2461,カレンダマスタ!$I$35:$O$35,1)),
IF($AD2461="NS本社",INDEX(カレンダマスタ!$I$94:$O$99,MATCH($G2461,カレンダマスタ!$H$95:$H$100,1),MATCH($H2461,カレンダマスタ!$I$93:$O$93,1)),
IF($AD2461="ODC",INDEX(カレンダマスタ!$I$46:$O$51,MATCH($G2461,カレンダマスタ!$H$46:$H$51,1),MATCH($H2461,カレンダマスタ!$I$45:$O$45,1)),
IF($AD2461="NS東京TC",INDEX(カレンダマスタ!$I$56:$O$61,MATCH($G2461,カレンダマスタ!$H$56:$H$61,1),MATCH($H2461,カレンダマスタ!$I$55:$O$55,1)),""))))))</f>
        <v/>
      </c>
      <c r="AS2461" s="151" t="str">
        <f t="shared" si="790"/>
        <v/>
      </c>
      <c r="AU2461" s="153" t="str">
        <f>IF(E2461="","",VLOOKUP($E2461,カレンダマスタ!$A$4:$E$381,4,FALSE))</f>
        <v/>
      </c>
      <c r="AV2461" s="153" t="str">
        <f t="shared" si="780"/>
        <v/>
      </c>
      <c r="AW2461" s="153" t="str">
        <f t="shared" si="781"/>
        <v/>
      </c>
      <c r="AX2461" s="154" t="str">
        <f t="shared" si="782"/>
        <v/>
      </c>
      <c r="AY2461" s="154" t="str">
        <f t="shared" si="783"/>
        <v/>
      </c>
      <c r="AZ2461" s="144" t="str">
        <f>IF(AX2461&amp;AW2461="勤怠未設定","×",IF(AV2461="勤怠修正","×",IF(AC2461="外注","",IF(AA2461="",IF(AY2461&lt;&gt;"","×",""),IF(VLOOKUP(AA2461,カレンダマスタ!$H$66:$I$83,2,FALSE)&lt;&gt;AY2461,"×","OK")))))</f>
        <v/>
      </c>
      <c r="BC2461" s="153" t="str">
        <f>IF(E2461="","",VLOOKUP($E2461,カレンダマスタ!$A$4:$E$381,4,FALSE))</f>
        <v/>
      </c>
      <c r="BD2461" s="151" t="str">
        <f>IF(AC2461="社員","",IF(AG2461=0,"",IF(AD2461="NSTC",IF(COUNTIF(カレンダマスタ!$Q$5:$Q$32,G2461)=1,"OK","×"),
IF(AD2461="NS本社",IF(COUNTIF(カレンダマスタ!$T$5:$T$32,G2461)=1,"OK","×"),IF(COUNTIF(カレンダマスタ!$R$5:$R$32,G2461)=1,"OK","×")))))</f>
        <v/>
      </c>
      <c r="BE2461" s="151" t="str">
        <f>IF(AC2461="社員","",IF(G2461="","",IF(R2461&lt;&gt;"","",IF(AF2461="CS","OK",IF(VLOOKUP(E2461,カレンダマスタ!$A$5:$D$381,4,FALSE)&gt;0,"",IF(OR(G2461*24&gt;10.84,H2461*24&lt;14.5)=TRUE,"×","OK"))))))</f>
        <v/>
      </c>
      <c r="BF2461" s="151" t="str">
        <f t="shared" si="794"/>
        <v/>
      </c>
      <c r="BG2461" s="151" t="str">
        <f t="shared" si="791"/>
        <v/>
      </c>
      <c r="BI2461" s="144" t="str">
        <f t="shared" si="792"/>
        <v/>
      </c>
    </row>
    <row r="2462" spans="2:61">
      <c r="B2462" s="111"/>
      <c r="C2462" s="535"/>
      <c r="D2462" s="112"/>
      <c r="E2462" s="582"/>
      <c r="F2462" s="112"/>
      <c r="G2462" s="587"/>
      <c r="H2462" s="587"/>
      <c r="I2462" s="114"/>
      <c r="J2462" s="118"/>
      <c r="K2462" s="115"/>
      <c r="L2462" s="116"/>
      <c r="M2462" s="116"/>
      <c r="N2462" s="117"/>
      <c r="O2462" s="118"/>
      <c r="P2462" s="118"/>
      <c r="Q2462" s="118"/>
      <c r="R2462" s="119"/>
      <c r="S2462" s="120"/>
      <c r="T2462" s="433"/>
      <c r="U2462" s="431">
        <f>SUM(T2462:T2468)</f>
        <v>0</v>
      </c>
      <c r="V2462" s="431" t="str">
        <f t="shared" si="785"/>
        <v/>
      </c>
      <c r="W2462" s="298"/>
      <c r="X2462" s="113" t="str">
        <f t="shared" si="786"/>
        <v/>
      </c>
      <c r="Y2462" s="113" t="str">
        <f t="shared" si="787"/>
        <v/>
      </c>
      <c r="Z2462" s="113" t="str">
        <f t="shared" si="788"/>
        <v/>
      </c>
      <c r="AA2462" s="119" t="str">
        <f t="shared" si="779"/>
        <v/>
      </c>
      <c r="AC2462" s="190" t="str">
        <f>AC2441</f>
        <v/>
      </c>
      <c r="AD2462" s="191" t="str">
        <f>AD2441</f>
        <v/>
      </c>
      <c r="AE2462" s="191" t="str">
        <f>AE2441</f>
        <v/>
      </c>
      <c r="AF2462" s="191" t="str">
        <f>AF2441</f>
        <v/>
      </c>
      <c r="AG2462" s="206">
        <f t="shared" si="789"/>
        <v>0</v>
      </c>
      <c r="AI2462" s="158" t="str">
        <f>IF(月報!G2462&lt;&gt;"",月報!G2462,"")</f>
        <v/>
      </c>
      <c r="AJ2462" s="122" t="str">
        <f>IF(月報!W2462&lt;&gt;"",月報!W2462*24,"")</f>
        <v/>
      </c>
      <c r="AK2462" s="122" t="str">
        <f>IF(月報!P2462&lt;&gt;"",月報!P2462,"")</f>
        <v/>
      </c>
      <c r="AL2462" s="122" t="str">
        <f>IF(月報!Q2462&lt;&gt;"",IF(月報!Q2462="平日残","",月報!Q2462),"")</f>
        <v/>
      </c>
      <c r="AM2462" s="122"/>
      <c r="AN2462" s="122" t="str">
        <f t="shared" si="793"/>
        <v/>
      </c>
      <c r="AO2462" s="122" t="str">
        <f>IF($E2462="","",VLOOKUP($E2462,カレンダマスタ!$A$5:$E$381,5,FALSE))</f>
        <v/>
      </c>
      <c r="AQ2462" s="195" t="str">
        <f>IF(G2462="","",IF(VLOOKUP(E2462,カレンダマスタ!$A$5:$D$381,4,FALSE)=0,"",1))</f>
        <v/>
      </c>
      <c r="AR2462" s="123" t="str">
        <f>IF($G2462="","",IF($AD2462="NSTC",INDEX(カレンダマスタ!$I$26:$O$31,MATCH($G2462,カレンダマスタ!$H$26:$H$31,1),MATCH($H2462,カレンダマスタ!$I$25:$O$25,1)),
IF($AD2462="CS本社",INDEX(カレンダマスタ!$I$36:$O$41,MATCH($G2462,カレンダマスタ!$H$36:$H$41,1),MATCH($H2462,カレンダマスタ!$I$35:$O$35,1)),
IF($AD2462="NS本社",INDEX(カレンダマスタ!$I$94:$O$99,MATCH($G2462,カレンダマスタ!$H$95:$H$100,1),MATCH($H2462,カレンダマスタ!$I$93:$O$93,1)),
IF($AD2462="ODC",INDEX(カレンダマスタ!$I$46:$O$51,MATCH($G2462,カレンダマスタ!$H$46:$H$51,1),MATCH($H2462,カレンダマスタ!$I$45:$O$45,1)),
IF($AD2462="NS東京TC",INDEX(カレンダマスタ!$I$56:$O$61,MATCH($G2462,カレンダマスタ!$H$56:$H$61,1),MATCH($H2462,カレンダマスタ!$I$55:$O$55,1)),""))))))</f>
        <v/>
      </c>
      <c r="AS2462" s="122" t="str">
        <f t="shared" si="790"/>
        <v/>
      </c>
      <c r="AU2462" s="124" t="str">
        <f>IF(E2462="","",VLOOKUP($E2462,カレンダマスタ!$A$4:$E$381,4,FALSE))</f>
        <v/>
      </c>
      <c r="AV2462" s="124" t="str">
        <f t="shared" si="780"/>
        <v/>
      </c>
      <c r="AW2462" s="124" t="str">
        <f t="shared" si="781"/>
        <v/>
      </c>
      <c r="AX2462" s="125" t="str">
        <f t="shared" si="782"/>
        <v/>
      </c>
      <c r="AY2462" s="125" t="str">
        <f t="shared" si="783"/>
        <v/>
      </c>
      <c r="AZ2462" s="114" t="str">
        <f>IF(AX2462&amp;AW2462="勤怠未設定","×",IF(AV2462="勤怠修正","×",IF(AC2462="外注","",IF(AA2462="",IF(AY2462&lt;&gt;"","×",""),IF(VLOOKUP(AA2462,カレンダマスタ!$H$66:$I$83,2,FALSE)&lt;&gt;AY2462,"×","OK")))))</f>
        <v/>
      </c>
      <c r="BC2462" s="124" t="str">
        <f>IF(E2462="","",VLOOKUP($E2462,カレンダマスタ!$A$4:$E$381,4,FALSE))</f>
        <v/>
      </c>
      <c r="BD2462" s="122" t="str">
        <f>IF(AC2462="社員","",IF(AG2462=0,"",IF(AD2462="NSTC",IF(COUNTIF(カレンダマスタ!$Q$5:$Q$32,G2462)=1,"OK","×"),
IF(AD2462="NS本社",IF(COUNTIF(カレンダマスタ!$T$5:$T$32,G2462)=1,"OK","×"),IF(COUNTIF(カレンダマスタ!$R$5:$R$32,G2462)=1,"OK","×")))))</f>
        <v/>
      </c>
      <c r="BE2462" s="122" t="str">
        <f>IF(AC2462="社員","",IF(G2462="","",IF(R2462&lt;&gt;"","",IF(AF2462="CS","OK",IF(VLOOKUP(E2462,カレンダマスタ!$A$5:$D$381,4,FALSE)&gt;0,"",IF(OR(G2462*24&gt;10.84,H2462*24&lt;14.5)=TRUE,"×","OK"))))))</f>
        <v/>
      </c>
      <c r="BF2462" s="122" t="str">
        <f t="shared" si="794"/>
        <v/>
      </c>
      <c r="BG2462" s="122" t="str">
        <f t="shared" si="791"/>
        <v/>
      </c>
      <c r="BI2462" s="114" t="str">
        <f t="shared" si="792"/>
        <v/>
      </c>
    </row>
    <row r="2463" spans="2:61">
      <c r="B2463" s="111"/>
      <c r="C2463" s="536"/>
      <c r="D2463" s="128"/>
      <c r="E2463" s="583"/>
      <c r="F2463" s="128"/>
      <c r="G2463" s="588"/>
      <c r="H2463" s="588"/>
      <c r="I2463" s="130"/>
      <c r="J2463" s="139"/>
      <c r="K2463" s="131"/>
      <c r="L2463" s="132"/>
      <c r="M2463" s="132"/>
      <c r="N2463" s="141"/>
      <c r="O2463" s="139"/>
      <c r="P2463" s="139"/>
      <c r="Q2463" s="139"/>
      <c r="R2463" s="133"/>
      <c r="S2463" s="134"/>
      <c r="T2463" s="434"/>
      <c r="U2463" s="429"/>
      <c r="V2463" s="429" t="str">
        <f t="shared" si="785"/>
        <v/>
      </c>
      <c r="W2463" s="298"/>
      <c r="X2463" s="129" t="str">
        <f t="shared" si="786"/>
        <v/>
      </c>
      <c r="Y2463" s="129" t="str">
        <f t="shared" si="787"/>
        <v/>
      </c>
      <c r="Z2463" s="129" t="str">
        <f t="shared" si="788"/>
        <v/>
      </c>
      <c r="AA2463" s="133" t="str">
        <f t="shared" si="779"/>
        <v/>
      </c>
      <c r="AC2463" s="186" t="str">
        <f>AC2441</f>
        <v/>
      </c>
      <c r="AD2463" s="187" t="str">
        <f>AD2441</f>
        <v/>
      </c>
      <c r="AE2463" s="187" t="str">
        <f>AE2441</f>
        <v/>
      </c>
      <c r="AF2463" s="187" t="str">
        <f>AF2441</f>
        <v/>
      </c>
      <c r="AG2463" s="204">
        <f t="shared" si="789"/>
        <v>0</v>
      </c>
      <c r="AI2463" s="135" t="str">
        <f>IF(月報!G2463&lt;&gt;"",月報!G2463,"")</f>
        <v/>
      </c>
      <c r="AJ2463" s="126" t="str">
        <f>IF(月報!W2463&lt;&gt;"",月報!W2463*24,"")</f>
        <v/>
      </c>
      <c r="AK2463" s="126" t="str">
        <f>IF(月報!P2463&lt;&gt;"",月報!P2463,"")</f>
        <v/>
      </c>
      <c r="AL2463" s="126" t="str">
        <f>IF(月報!Q2463&lt;&gt;"",IF(月報!Q2463="平日残","",月報!Q2463),"")</f>
        <v/>
      </c>
      <c r="AM2463" s="126"/>
      <c r="AN2463" s="126" t="str">
        <f t="shared" si="793"/>
        <v/>
      </c>
      <c r="AO2463" s="126" t="str">
        <f>IF($E2463="","",VLOOKUP($E2463,カレンダマスタ!$A$5:$E$381,5,FALSE))</f>
        <v/>
      </c>
      <c r="AQ2463" s="196" t="str">
        <f>IF(G2463="","",IF(VLOOKUP(E2463,カレンダマスタ!$A$5:$D$381,4,FALSE)=0,"",1))</f>
        <v/>
      </c>
      <c r="AR2463" s="136" t="str">
        <f>IF($G2463="","",IF($AD2463="NSTC",INDEX(カレンダマスタ!$I$26:$O$31,MATCH($G2463,カレンダマスタ!$H$26:$H$31,1),MATCH($H2463,カレンダマスタ!$I$25:$O$25,1)),
IF($AD2463="CS本社",INDEX(カレンダマスタ!$I$36:$O$41,MATCH($G2463,カレンダマスタ!$H$36:$H$41,1),MATCH($H2463,カレンダマスタ!$I$35:$O$35,1)),
IF($AD2463="NS本社",INDEX(カレンダマスタ!$I$94:$O$99,MATCH($G2463,カレンダマスタ!$H$95:$H$100,1),MATCH($H2463,カレンダマスタ!$I$93:$O$93,1)),
IF($AD2463="ODC",INDEX(カレンダマスタ!$I$46:$O$51,MATCH($G2463,カレンダマスタ!$H$46:$H$51,1),MATCH($H2463,カレンダマスタ!$I$45:$O$45,1)),
IF($AD2463="NS東京TC",INDEX(カレンダマスタ!$I$56:$O$61,MATCH($G2463,カレンダマスタ!$H$56:$H$61,1),MATCH($H2463,カレンダマスタ!$I$55:$O$55,1)),""))))))</f>
        <v/>
      </c>
      <c r="AS2463" s="126" t="str">
        <f t="shared" si="790"/>
        <v/>
      </c>
      <c r="AU2463" s="137" t="str">
        <f>IF(E2463="","",VLOOKUP($E2463,カレンダマスタ!$A$4:$E$381,4,FALSE))</f>
        <v/>
      </c>
      <c r="AV2463" s="137" t="str">
        <f t="shared" si="780"/>
        <v/>
      </c>
      <c r="AW2463" s="137" t="str">
        <f t="shared" si="781"/>
        <v/>
      </c>
      <c r="AX2463" s="138" t="str">
        <f t="shared" si="782"/>
        <v/>
      </c>
      <c r="AY2463" s="138" t="str">
        <f t="shared" si="783"/>
        <v/>
      </c>
      <c r="AZ2463" s="130" t="str">
        <f>IF(AX2463&amp;AW2463="勤怠未設定","×",IF(AV2463="勤怠修正","×",IF(AC2463="外注","",IF(AA2463="",IF(AY2463&lt;&gt;"","×",""),IF(VLOOKUP(AA2463,カレンダマスタ!$H$66:$I$83,2,FALSE)&lt;&gt;AY2463,"×","OK")))))</f>
        <v/>
      </c>
      <c r="BC2463" s="137" t="str">
        <f>IF(E2463="","",VLOOKUP($E2463,カレンダマスタ!$A$4:$E$381,4,FALSE))</f>
        <v/>
      </c>
      <c r="BD2463" s="126" t="str">
        <f>IF(AC2463="社員","",IF(AG2463=0,"",IF(AD2463="NSTC",IF(COUNTIF(カレンダマスタ!$Q$5:$Q$32,G2463)=1,"OK","×"),
IF(AD2463="NS本社",IF(COUNTIF(カレンダマスタ!$T$5:$T$32,G2463)=1,"OK","×"),IF(COUNTIF(カレンダマスタ!$R$5:$R$32,G2463)=1,"OK","×")))))</f>
        <v/>
      </c>
      <c r="BE2463" s="126" t="str">
        <f>IF(AC2463="社員","",IF(G2463="","",IF(R2463&lt;&gt;"","",IF(AF2463="CS","OK",IF(VLOOKUP(E2463,カレンダマスタ!$A$5:$D$381,4,FALSE)&gt;0,"",IF(OR(G2463*24&gt;10.84,H2463*24&lt;14.5)=TRUE,"×","OK"))))))</f>
        <v/>
      </c>
      <c r="BF2463" s="126" t="str">
        <f t="shared" si="794"/>
        <v/>
      </c>
      <c r="BG2463" s="126" t="str">
        <f t="shared" si="791"/>
        <v/>
      </c>
      <c r="BI2463" s="130" t="str">
        <f t="shared" si="792"/>
        <v/>
      </c>
    </row>
    <row r="2464" spans="2:61">
      <c r="B2464" s="111"/>
      <c r="C2464" s="536"/>
      <c r="D2464" s="128"/>
      <c r="E2464" s="583"/>
      <c r="F2464" s="128"/>
      <c r="G2464" s="588"/>
      <c r="H2464" s="588"/>
      <c r="I2464" s="130"/>
      <c r="J2464" s="139"/>
      <c r="K2464" s="131"/>
      <c r="L2464" s="132"/>
      <c r="M2464" s="132"/>
      <c r="N2464" s="141"/>
      <c r="O2464" s="139"/>
      <c r="P2464" s="139"/>
      <c r="Q2464" s="139"/>
      <c r="R2464" s="133"/>
      <c r="S2464" s="134"/>
      <c r="T2464" s="434"/>
      <c r="U2464" s="429"/>
      <c r="V2464" s="429" t="str">
        <f t="shared" si="785"/>
        <v/>
      </c>
      <c r="W2464" s="298"/>
      <c r="X2464" s="129" t="str">
        <f t="shared" si="786"/>
        <v/>
      </c>
      <c r="Y2464" s="129" t="str">
        <f t="shared" si="787"/>
        <v/>
      </c>
      <c r="Z2464" s="129" t="str">
        <f t="shared" si="788"/>
        <v/>
      </c>
      <c r="AA2464" s="133" t="str">
        <f t="shared" si="779"/>
        <v/>
      </c>
      <c r="AC2464" s="186" t="str">
        <f>AC2441</f>
        <v/>
      </c>
      <c r="AD2464" s="187" t="str">
        <f>AD2441</f>
        <v/>
      </c>
      <c r="AE2464" s="187" t="str">
        <f>AE2441</f>
        <v/>
      </c>
      <c r="AF2464" s="187" t="str">
        <f>AF2441</f>
        <v/>
      </c>
      <c r="AG2464" s="204">
        <f t="shared" si="789"/>
        <v>0</v>
      </c>
      <c r="AI2464" s="135" t="str">
        <f>IF(月報!G2464&lt;&gt;"",月報!G2464,"")</f>
        <v/>
      </c>
      <c r="AJ2464" s="126" t="str">
        <f>IF(月報!W2464&lt;&gt;"",月報!W2464*24,"")</f>
        <v/>
      </c>
      <c r="AK2464" s="126" t="str">
        <f>IF(月報!P2464&lt;&gt;"",月報!P2464,"")</f>
        <v/>
      </c>
      <c r="AL2464" s="126" t="str">
        <f>IF(月報!Q2464&lt;&gt;"",IF(月報!Q2464="平日残","",月報!Q2464),"")</f>
        <v/>
      </c>
      <c r="AM2464" s="126"/>
      <c r="AN2464" s="126" t="str">
        <f t="shared" si="793"/>
        <v/>
      </c>
      <c r="AO2464" s="126" t="str">
        <f>IF($E2464="","",VLOOKUP($E2464,カレンダマスタ!$A$5:$E$381,5,FALSE))</f>
        <v/>
      </c>
      <c r="AQ2464" s="196" t="str">
        <f>IF(G2464="","",IF(VLOOKUP(E2464,カレンダマスタ!$A$5:$D$381,4,FALSE)=0,"",1))</f>
        <v/>
      </c>
      <c r="AR2464" s="136" t="str">
        <f>IF($G2464="","",IF($AD2464="NSTC",INDEX(カレンダマスタ!$I$26:$O$31,MATCH($G2464,カレンダマスタ!$H$26:$H$31,1),MATCH($H2464,カレンダマスタ!$I$25:$O$25,1)),
IF($AD2464="CS本社",INDEX(カレンダマスタ!$I$36:$O$41,MATCH($G2464,カレンダマスタ!$H$36:$H$41,1),MATCH($H2464,カレンダマスタ!$I$35:$O$35,1)),
IF($AD2464="NS本社",INDEX(カレンダマスタ!$I$94:$O$99,MATCH($G2464,カレンダマスタ!$H$95:$H$100,1),MATCH($H2464,カレンダマスタ!$I$93:$O$93,1)),
IF($AD2464="ODC",INDEX(カレンダマスタ!$I$46:$O$51,MATCH($G2464,カレンダマスタ!$H$46:$H$51,1),MATCH($H2464,カレンダマスタ!$I$45:$O$45,1)),
IF($AD2464="NS東京TC",INDEX(カレンダマスタ!$I$56:$O$61,MATCH($G2464,カレンダマスタ!$H$56:$H$61,1),MATCH($H2464,カレンダマスタ!$I$55:$O$55,1)),""))))))</f>
        <v/>
      </c>
      <c r="AS2464" s="126" t="str">
        <f t="shared" si="790"/>
        <v/>
      </c>
      <c r="AU2464" s="137" t="str">
        <f>IF(E2464="","",VLOOKUP($E2464,カレンダマスタ!$A$4:$E$381,4,FALSE))</f>
        <v/>
      </c>
      <c r="AV2464" s="137" t="str">
        <f t="shared" si="780"/>
        <v/>
      </c>
      <c r="AW2464" s="137" t="str">
        <f t="shared" si="781"/>
        <v/>
      </c>
      <c r="AX2464" s="138" t="str">
        <f t="shared" si="782"/>
        <v/>
      </c>
      <c r="AY2464" s="138" t="str">
        <f t="shared" si="783"/>
        <v/>
      </c>
      <c r="AZ2464" s="130" t="str">
        <f>IF(AX2464&amp;AW2464="勤怠未設定","×",IF(AV2464="勤怠修正","×",IF(AC2464="外注","",IF(AA2464="",IF(AY2464&lt;&gt;"","×",""),IF(VLOOKUP(AA2464,カレンダマスタ!$H$66:$I$83,2,FALSE)&lt;&gt;AY2464,"×","OK")))))</f>
        <v/>
      </c>
      <c r="BC2464" s="137" t="str">
        <f>IF(E2464="","",VLOOKUP($E2464,カレンダマスタ!$A$4:$E$381,4,FALSE))</f>
        <v/>
      </c>
      <c r="BD2464" s="126" t="str">
        <f>IF(AC2464="社員","",IF(AG2464=0,"",IF(AD2464="NSTC",IF(COUNTIF(カレンダマスタ!$Q$5:$Q$32,G2464)=1,"OK","×"),
IF(AD2464="NS本社",IF(COUNTIF(カレンダマスタ!$T$5:$T$32,G2464)=1,"OK","×"),IF(COUNTIF(カレンダマスタ!$R$5:$R$32,G2464)=1,"OK","×")))))</f>
        <v/>
      </c>
      <c r="BE2464" s="126" t="str">
        <f>IF(AC2464="社員","",IF(G2464="","",IF(R2464&lt;&gt;"","",IF(AF2464="CS","OK",IF(VLOOKUP(E2464,カレンダマスタ!$A$5:$D$381,4,FALSE)&gt;0,"",IF(OR(G2464*24&gt;10.84,H2464*24&lt;14.5)=TRUE,"×","OK"))))))</f>
        <v/>
      </c>
      <c r="BF2464" s="126" t="str">
        <f t="shared" si="794"/>
        <v/>
      </c>
      <c r="BG2464" s="126" t="str">
        <f t="shared" si="791"/>
        <v/>
      </c>
      <c r="BI2464" s="130" t="str">
        <f t="shared" si="792"/>
        <v/>
      </c>
    </row>
    <row r="2465" spans="2:61">
      <c r="B2465" s="111"/>
      <c r="C2465" s="536"/>
      <c r="D2465" s="128"/>
      <c r="E2465" s="583"/>
      <c r="F2465" s="128"/>
      <c r="G2465" s="588"/>
      <c r="H2465" s="588"/>
      <c r="I2465" s="130"/>
      <c r="J2465" s="139"/>
      <c r="K2465" s="131"/>
      <c r="L2465" s="132"/>
      <c r="M2465" s="132"/>
      <c r="N2465" s="141"/>
      <c r="O2465" s="139"/>
      <c r="P2465" s="139"/>
      <c r="Q2465" s="139"/>
      <c r="R2465" s="133"/>
      <c r="S2465" s="134"/>
      <c r="T2465" s="434"/>
      <c r="U2465" s="429"/>
      <c r="V2465" s="429" t="str">
        <f t="shared" si="785"/>
        <v/>
      </c>
      <c r="W2465" s="298"/>
      <c r="X2465" s="129" t="str">
        <f t="shared" si="786"/>
        <v/>
      </c>
      <c r="Y2465" s="129" t="str">
        <f t="shared" si="787"/>
        <v/>
      </c>
      <c r="Z2465" s="129" t="str">
        <f t="shared" si="788"/>
        <v/>
      </c>
      <c r="AA2465" s="133" t="str">
        <f t="shared" si="779"/>
        <v/>
      </c>
      <c r="AC2465" s="186" t="str">
        <f>AC2441</f>
        <v/>
      </c>
      <c r="AD2465" s="187" t="str">
        <f>AD2441</f>
        <v/>
      </c>
      <c r="AE2465" s="187" t="str">
        <f>AE2441</f>
        <v/>
      </c>
      <c r="AF2465" s="187" t="str">
        <f>AF2441</f>
        <v/>
      </c>
      <c r="AG2465" s="204">
        <f t="shared" si="789"/>
        <v>0</v>
      </c>
      <c r="AI2465" s="135" t="str">
        <f>IF(月報!G2465&lt;&gt;"",月報!G2465,"")</f>
        <v/>
      </c>
      <c r="AJ2465" s="126" t="str">
        <f>IF(月報!W2465&lt;&gt;"",月報!W2465*24,"")</f>
        <v/>
      </c>
      <c r="AK2465" s="126" t="str">
        <f>IF(月報!P2465&lt;&gt;"",月報!P2465,"")</f>
        <v/>
      </c>
      <c r="AL2465" s="126" t="str">
        <f>IF(月報!Q2465&lt;&gt;"",IF(月報!Q2465="平日残","",月報!Q2465),"")</f>
        <v/>
      </c>
      <c r="AM2465" s="126"/>
      <c r="AN2465" s="126" t="str">
        <f t="shared" si="793"/>
        <v/>
      </c>
      <c r="AO2465" s="126" t="str">
        <f>IF($E2465="","",VLOOKUP($E2465,カレンダマスタ!$A$5:$E$381,5,FALSE))</f>
        <v/>
      </c>
      <c r="AQ2465" s="196" t="str">
        <f>IF(G2465="","",IF(VLOOKUP(E2465,カレンダマスタ!$A$5:$D$381,4,FALSE)=0,"",1))</f>
        <v/>
      </c>
      <c r="AR2465" s="136" t="str">
        <f>IF($G2465="","",IF($AD2465="NSTC",INDEX(カレンダマスタ!$I$26:$O$31,MATCH($G2465,カレンダマスタ!$H$26:$H$31,1),MATCH($H2465,カレンダマスタ!$I$25:$O$25,1)),
IF($AD2465="CS本社",INDEX(カレンダマスタ!$I$36:$O$41,MATCH($G2465,カレンダマスタ!$H$36:$H$41,1),MATCH($H2465,カレンダマスタ!$I$35:$O$35,1)),
IF($AD2465="NS本社",INDEX(カレンダマスタ!$I$94:$O$99,MATCH($G2465,カレンダマスタ!$H$95:$H$100,1),MATCH($H2465,カレンダマスタ!$I$93:$O$93,1)),
IF($AD2465="ODC",INDEX(カレンダマスタ!$I$46:$O$51,MATCH($G2465,カレンダマスタ!$H$46:$H$51,1),MATCH($H2465,カレンダマスタ!$I$45:$O$45,1)),
IF($AD2465="NS東京TC",INDEX(カレンダマスタ!$I$56:$O$61,MATCH($G2465,カレンダマスタ!$H$56:$H$61,1),MATCH($H2465,カレンダマスタ!$I$55:$O$55,1)),""))))))</f>
        <v/>
      </c>
      <c r="AS2465" s="126" t="str">
        <f t="shared" si="790"/>
        <v/>
      </c>
      <c r="AU2465" s="137" t="str">
        <f>IF(E2465="","",VLOOKUP($E2465,カレンダマスタ!$A$4:$E$381,4,FALSE))</f>
        <v/>
      </c>
      <c r="AV2465" s="137" t="str">
        <f t="shared" si="780"/>
        <v/>
      </c>
      <c r="AW2465" s="137" t="str">
        <f t="shared" si="781"/>
        <v/>
      </c>
      <c r="AX2465" s="138" t="str">
        <f t="shared" si="782"/>
        <v/>
      </c>
      <c r="AY2465" s="138" t="str">
        <f t="shared" si="783"/>
        <v/>
      </c>
      <c r="AZ2465" s="130" t="str">
        <f>IF(AX2465&amp;AW2465="勤怠未設定","×",IF(AV2465="勤怠修正","×",IF(AC2465="外注","",IF(AA2465="",IF(AY2465&lt;&gt;"","×",""),IF(VLOOKUP(AA2465,カレンダマスタ!$H$66:$I$83,2,FALSE)&lt;&gt;AY2465,"×","OK")))))</f>
        <v/>
      </c>
      <c r="BC2465" s="137" t="str">
        <f>IF(E2465="","",VLOOKUP($E2465,カレンダマスタ!$A$4:$E$381,4,FALSE))</f>
        <v/>
      </c>
      <c r="BD2465" s="126" t="str">
        <f>IF(AC2465="社員","",IF(AG2465=0,"",IF(AD2465="NSTC",IF(COUNTIF(カレンダマスタ!$Q$5:$Q$32,G2465)=1,"OK","×"),
IF(AD2465="NS本社",IF(COUNTIF(カレンダマスタ!$T$5:$T$32,G2465)=1,"OK","×"),IF(COUNTIF(カレンダマスタ!$R$5:$R$32,G2465)=1,"OK","×")))))</f>
        <v/>
      </c>
      <c r="BE2465" s="126" t="str">
        <f>IF(AC2465="社員","",IF(G2465="","",IF(R2465&lt;&gt;"","",IF(AF2465="CS","OK",IF(VLOOKUP(E2465,カレンダマスタ!$A$5:$D$381,4,FALSE)&gt;0,"",IF(OR(G2465*24&gt;10.84,H2465*24&lt;14.5)=TRUE,"×","OK"))))))</f>
        <v/>
      </c>
      <c r="BF2465" s="126" t="str">
        <f t="shared" si="794"/>
        <v/>
      </c>
      <c r="BG2465" s="126" t="str">
        <f t="shared" si="791"/>
        <v/>
      </c>
      <c r="BI2465" s="130" t="str">
        <f t="shared" si="792"/>
        <v/>
      </c>
    </row>
    <row r="2466" spans="2:61">
      <c r="B2466" s="111"/>
      <c r="C2466" s="536"/>
      <c r="D2466" s="128"/>
      <c r="E2466" s="583"/>
      <c r="F2466" s="128"/>
      <c r="G2466" s="588"/>
      <c r="H2466" s="588"/>
      <c r="I2466" s="130"/>
      <c r="J2466" s="139"/>
      <c r="K2466" s="131"/>
      <c r="L2466" s="132"/>
      <c r="M2466" s="132"/>
      <c r="N2466" s="141"/>
      <c r="O2466" s="139"/>
      <c r="P2466" s="139"/>
      <c r="Q2466" s="139"/>
      <c r="R2466" s="133"/>
      <c r="S2466" s="134"/>
      <c r="T2466" s="434"/>
      <c r="U2466" s="429"/>
      <c r="V2466" s="429" t="str">
        <f t="shared" si="785"/>
        <v/>
      </c>
      <c r="W2466" s="298"/>
      <c r="X2466" s="129" t="str">
        <f t="shared" si="786"/>
        <v/>
      </c>
      <c r="Y2466" s="129" t="str">
        <f t="shared" si="787"/>
        <v/>
      </c>
      <c r="Z2466" s="129" t="str">
        <f t="shared" si="788"/>
        <v/>
      </c>
      <c r="AA2466" s="133" t="str">
        <f t="shared" si="779"/>
        <v/>
      </c>
      <c r="AC2466" s="186" t="str">
        <f>AC2441</f>
        <v/>
      </c>
      <c r="AD2466" s="187" t="str">
        <f>AD2441</f>
        <v/>
      </c>
      <c r="AE2466" s="187" t="str">
        <f>AE2441</f>
        <v/>
      </c>
      <c r="AF2466" s="187" t="str">
        <f>AF2441</f>
        <v/>
      </c>
      <c r="AG2466" s="204">
        <f t="shared" si="789"/>
        <v>0</v>
      </c>
      <c r="AI2466" s="140" t="str">
        <f>IF(月報!G2466&lt;&gt;"",月報!G2466,"")</f>
        <v/>
      </c>
      <c r="AJ2466" s="126" t="str">
        <f>IF(月報!W2466&lt;&gt;"",月報!W2466*24,"")</f>
        <v/>
      </c>
      <c r="AK2466" s="126" t="str">
        <f>IF(月報!P2466&lt;&gt;"",月報!P2466,"")</f>
        <v/>
      </c>
      <c r="AL2466" s="126" t="str">
        <f>IF(月報!Q2466&lt;&gt;"",IF(月報!Q2466="平日残","",月報!Q2466),"")</f>
        <v/>
      </c>
      <c r="AM2466" s="126"/>
      <c r="AN2466" s="126" t="str">
        <f t="shared" si="793"/>
        <v/>
      </c>
      <c r="AO2466" s="126" t="str">
        <f>IF($E2466="","",VLOOKUP($E2466,カレンダマスタ!$A$5:$E$381,5,FALSE))</f>
        <v/>
      </c>
      <c r="AQ2466" s="196" t="str">
        <f>IF(G2466="","",IF(VLOOKUP(E2466,カレンダマスタ!$A$5:$D$381,4,FALSE)=0,"",1))</f>
        <v/>
      </c>
      <c r="AR2466" s="136" t="str">
        <f>IF($G2466="","",IF($AD2466="NSTC",INDEX(カレンダマスタ!$I$26:$O$31,MATCH($G2466,カレンダマスタ!$H$26:$H$31,1),MATCH($H2466,カレンダマスタ!$I$25:$O$25,1)),
IF($AD2466="CS本社",INDEX(カレンダマスタ!$I$36:$O$41,MATCH($G2466,カレンダマスタ!$H$36:$H$41,1),MATCH($H2466,カレンダマスタ!$I$35:$O$35,1)),
IF($AD2466="NS本社",INDEX(カレンダマスタ!$I$94:$O$99,MATCH($G2466,カレンダマスタ!$H$95:$H$100,1),MATCH($H2466,カレンダマスタ!$I$93:$O$93,1)),
IF($AD2466="ODC",INDEX(カレンダマスタ!$I$46:$O$51,MATCH($G2466,カレンダマスタ!$H$46:$H$51,1),MATCH($H2466,カレンダマスタ!$I$45:$O$45,1)),
IF($AD2466="NS東京TC",INDEX(カレンダマスタ!$I$56:$O$61,MATCH($G2466,カレンダマスタ!$H$56:$H$61,1),MATCH($H2466,カレンダマスタ!$I$55:$O$55,1)),""))))))</f>
        <v/>
      </c>
      <c r="AS2466" s="126" t="str">
        <f t="shared" si="790"/>
        <v/>
      </c>
      <c r="AU2466" s="137" t="str">
        <f>IF(E2466="","",VLOOKUP($E2466,カレンダマスタ!$A$4:$E$381,4,FALSE))</f>
        <v/>
      </c>
      <c r="AV2466" s="137" t="str">
        <f t="shared" si="780"/>
        <v/>
      </c>
      <c r="AW2466" s="137" t="str">
        <f t="shared" si="781"/>
        <v/>
      </c>
      <c r="AX2466" s="138" t="str">
        <f t="shared" si="782"/>
        <v/>
      </c>
      <c r="AY2466" s="138" t="str">
        <f t="shared" si="783"/>
        <v/>
      </c>
      <c r="AZ2466" s="130" t="str">
        <f>IF(AX2466&amp;AW2466="勤怠未設定","×",IF(AV2466="勤怠修正","×",IF(AC2466="外注","",IF(AA2466="",IF(AY2466&lt;&gt;"","×",""),IF(VLOOKUP(AA2466,カレンダマスタ!$H$66:$I$83,2,FALSE)&lt;&gt;AY2466,"×","OK")))))</f>
        <v/>
      </c>
      <c r="BC2466" s="137" t="str">
        <f>IF(E2466="","",VLOOKUP($E2466,カレンダマスタ!$A$4:$E$381,4,FALSE))</f>
        <v/>
      </c>
      <c r="BD2466" s="126" t="str">
        <f>IF(AC2466="社員","",IF(AG2466=0,"",IF(AD2466="NSTC",IF(COUNTIF(カレンダマスタ!$Q$5:$Q$32,G2466)=1,"OK","×"),
IF(AD2466="NS本社",IF(COUNTIF(カレンダマスタ!$T$5:$T$32,G2466)=1,"OK","×"),IF(COUNTIF(カレンダマスタ!$R$5:$R$32,G2466)=1,"OK","×")))))</f>
        <v/>
      </c>
      <c r="BE2466" s="126" t="str">
        <f>IF(AC2466="社員","",IF(G2466="","",IF(R2466&lt;&gt;"","",IF(AF2466="CS","OK",IF(VLOOKUP(E2466,カレンダマスタ!$A$5:$D$381,4,FALSE)&gt;0,"",IF(OR(G2466*24&gt;10.84,H2466*24&lt;14.5)=TRUE,"×","OK"))))))</f>
        <v/>
      </c>
      <c r="BF2466" s="126" t="str">
        <f t="shared" si="794"/>
        <v/>
      </c>
      <c r="BG2466" s="126" t="str">
        <f t="shared" si="791"/>
        <v/>
      </c>
      <c r="BI2466" s="130" t="str">
        <f t="shared" si="792"/>
        <v/>
      </c>
    </row>
    <row r="2467" spans="2:61">
      <c r="B2467" s="111"/>
      <c r="C2467" s="536"/>
      <c r="D2467" s="128"/>
      <c r="E2467" s="583"/>
      <c r="F2467" s="128"/>
      <c r="G2467" s="588"/>
      <c r="H2467" s="588"/>
      <c r="I2467" s="130"/>
      <c r="J2467" s="139"/>
      <c r="K2467" s="131"/>
      <c r="L2467" s="132"/>
      <c r="M2467" s="132"/>
      <c r="N2467" s="141"/>
      <c r="O2467" s="139"/>
      <c r="P2467" s="139"/>
      <c r="Q2467" s="139"/>
      <c r="R2467" s="133"/>
      <c r="S2467" s="134"/>
      <c r="T2467" s="434"/>
      <c r="U2467" s="429"/>
      <c r="V2467" s="429" t="str">
        <f t="shared" si="785"/>
        <v/>
      </c>
      <c r="W2467" s="298"/>
      <c r="X2467" s="129" t="str">
        <f t="shared" si="786"/>
        <v/>
      </c>
      <c r="Y2467" s="129" t="str">
        <f t="shared" si="787"/>
        <v/>
      </c>
      <c r="Z2467" s="129" t="str">
        <f t="shared" si="788"/>
        <v/>
      </c>
      <c r="AA2467" s="133" t="str">
        <f t="shared" si="779"/>
        <v/>
      </c>
      <c r="AC2467" s="186" t="str">
        <f>AC2441</f>
        <v/>
      </c>
      <c r="AD2467" s="187" t="str">
        <f>AD2441</f>
        <v/>
      </c>
      <c r="AE2467" s="187" t="str">
        <f>AE2441</f>
        <v/>
      </c>
      <c r="AF2467" s="187" t="str">
        <f>AF2441</f>
        <v/>
      </c>
      <c r="AG2467" s="204">
        <f t="shared" si="789"/>
        <v>0</v>
      </c>
      <c r="AI2467" s="140" t="str">
        <f>IF(月報!G2467&lt;&gt;"",月報!G2467,"")</f>
        <v/>
      </c>
      <c r="AJ2467" s="126" t="str">
        <f>IF(月報!W2467&lt;&gt;"",月報!W2467*24,"")</f>
        <v/>
      </c>
      <c r="AK2467" s="126" t="str">
        <f>IF(月報!P2467&lt;&gt;"",月報!P2467,"")</f>
        <v/>
      </c>
      <c r="AL2467" s="126" t="str">
        <f>IF(月報!Q2467&lt;&gt;"",IF(月報!Q2467="平日残","",月報!Q2467),"")</f>
        <v/>
      </c>
      <c r="AM2467" s="126"/>
      <c r="AN2467" s="126" t="str">
        <f t="shared" si="793"/>
        <v/>
      </c>
      <c r="AO2467" s="126" t="str">
        <f>IF($E2467="","",VLOOKUP($E2467,カレンダマスタ!$A$5:$E$381,5,FALSE))</f>
        <v/>
      </c>
      <c r="AQ2467" s="196" t="str">
        <f>IF(G2467="","",IF(VLOOKUP(E2467,カレンダマスタ!$A$5:$D$381,4,FALSE)=0,"",1))</f>
        <v/>
      </c>
      <c r="AR2467" s="136" t="str">
        <f>IF($G2467="","",IF($AD2467="NSTC",INDEX(カレンダマスタ!$I$26:$O$31,MATCH($G2467,カレンダマスタ!$H$26:$H$31,1),MATCH($H2467,カレンダマスタ!$I$25:$O$25,1)),
IF($AD2467="CS本社",INDEX(カレンダマスタ!$I$36:$O$41,MATCH($G2467,カレンダマスタ!$H$36:$H$41,1),MATCH($H2467,カレンダマスタ!$I$35:$O$35,1)),
IF($AD2467="NS本社",INDEX(カレンダマスタ!$I$94:$O$99,MATCH($G2467,カレンダマスタ!$H$95:$H$100,1),MATCH($H2467,カレンダマスタ!$I$93:$O$93,1)),
IF($AD2467="ODC",INDEX(カレンダマスタ!$I$46:$O$51,MATCH($G2467,カレンダマスタ!$H$46:$H$51,1),MATCH($H2467,カレンダマスタ!$I$45:$O$45,1)),
IF($AD2467="NS東京TC",INDEX(カレンダマスタ!$I$56:$O$61,MATCH($G2467,カレンダマスタ!$H$56:$H$61,1),MATCH($H2467,カレンダマスタ!$I$55:$O$55,1)),""))))))</f>
        <v/>
      </c>
      <c r="AS2467" s="126" t="str">
        <f t="shared" si="790"/>
        <v/>
      </c>
      <c r="AU2467" s="137" t="str">
        <f>IF(E2467="","",VLOOKUP($E2467,カレンダマスタ!$A$4:$E$381,4,FALSE))</f>
        <v/>
      </c>
      <c r="AV2467" s="137" t="str">
        <f t="shared" si="780"/>
        <v/>
      </c>
      <c r="AW2467" s="137" t="str">
        <f t="shared" si="781"/>
        <v/>
      </c>
      <c r="AX2467" s="138" t="str">
        <f t="shared" si="782"/>
        <v/>
      </c>
      <c r="AY2467" s="138" t="str">
        <f t="shared" si="783"/>
        <v/>
      </c>
      <c r="AZ2467" s="130" t="str">
        <f>IF(AX2467&amp;AW2467="勤怠未設定","×",IF(AV2467="勤怠修正","×",IF(AC2467="外注","",IF(AA2467="",IF(AY2467&lt;&gt;"","×",""),IF(VLOOKUP(AA2467,カレンダマスタ!$H$66:$I$83,2,FALSE)&lt;&gt;AY2467,"×","OK")))))</f>
        <v/>
      </c>
      <c r="BC2467" s="137" t="str">
        <f>IF(E2467="","",VLOOKUP($E2467,カレンダマスタ!$A$4:$E$381,4,FALSE))</f>
        <v/>
      </c>
      <c r="BD2467" s="126" t="str">
        <f>IF(AC2467="社員","",IF(AG2467=0,"",IF(AD2467="NSTC",IF(COUNTIF(カレンダマスタ!$Q$5:$Q$32,G2467)=1,"OK","×"),
IF(AD2467="NS本社",IF(COUNTIF(カレンダマスタ!$T$5:$T$32,G2467)=1,"OK","×"),IF(COUNTIF(カレンダマスタ!$R$5:$R$32,G2467)=1,"OK","×")))))</f>
        <v/>
      </c>
      <c r="BE2467" s="126" t="str">
        <f>IF(AC2467="社員","",IF(G2467="","",IF(R2467&lt;&gt;"","",IF(AF2467="CS","OK",IF(VLOOKUP(E2467,カレンダマスタ!$A$5:$D$381,4,FALSE)&gt;0,"",IF(OR(G2467*24&gt;10.84,H2467*24&lt;14.5)=TRUE,"×","OK"))))))</f>
        <v/>
      </c>
      <c r="BF2467" s="126" t="str">
        <f t="shared" si="794"/>
        <v/>
      </c>
      <c r="BG2467" s="126" t="str">
        <f t="shared" si="791"/>
        <v/>
      </c>
      <c r="BI2467" s="130" t="str">
        <f t="shared" si="792"/>
        <v/>
      </c>
    </row>
    <row r="2468" spans="2:61">
      <c r="B2468" s="111"/>
      <c r="C2468" s="537"/>
      <c r="D2468" s="142"/>
      <c r="E2468" s="584"/>
      <c r="F2468" s="142"/>
      <c r="G2468" s="589"/>
      <c r="H2468" s="589"/>
      <c r="I2468" s="144"/>
      <c r="J2468" s="148"/>
      <c r="K2468" s="145"/>
      <c r="L2468" s="146"/>
      <c r="M2468" s="146"/>
      <c r="N2468" s="147"/>
      <c r="O2468" s="148"/>
      <c r="P2468" s="148"/>
      <c r="Q2468" s="148"/>
      <c r="R2468" s="149"/>
      <c r="S2468" s="156"/>
      <c r="T2468" s="435"/>
      <c r="U2468" s="430"/>
      <c r="V2468" s="430" t="str">
        <f t="shared" si="785"/>
        <v/>
      </c>
      <c r="W2468" s="298"/>
      <c r="X2468" s="143" t="str">
        <f t="shared" si="786"/>
        <v/>
      </c>
      <c r="Y2468" s="143" t="str">
        <f t="shared" si="787"/>
        <v/>
      </c>
      <c r="Z2468" s="143" t="str">
        <f t="shared" si="788"/>
        <v/>
      </c>
      <c r="AA2468" s="149" t="str">
        <f t="shared" si="779"/>
        <v/>
      </c>
      <c r="AC2468" s="188" t="str">
        <f>AC2441</f>
        <v/>
      </c>
      <c r="AD2468" s="189" t="str">
        <f>AD2441</f>
        <v/>
      </c>
      <c r="AE2468" s="189" t="str">
        <f>AE2441</f>
        <v/>
      </c>
      <c r="AF2468" s="189" t="str">
        <f>AF2441</f>
        <v/>
      </c>
      <c r="AG2468" s="205">
        <f t="shared" si="789"/>
        <v>0</v>
      </c>
      <c r="AI2468" s="157" t="str">
        <f>IF(月報!G2468&lt;&gt;"",月報!G2468,"")</f>
        <v/>
      </c>
      <c r="AJ2468" s="151" t="str">
        <f>IF(月報!W2468&lt;&gt;"",月報!W2468*24,"")</f>
        <v/>
      </c>
      <c r="AK2468" s="151" t="str">
        <f>IF(月報!P2468&lt;&gt;"",月報!P2468,"")</f>
        <v/>
      </c>
      <c r="AL2468" s="151" t="str">
        <f>IF(月報!Q2468&lt;&gt;"",IF(月報!Q2468="平日残","",月報!Q2468),"")</f>
        <v/>
      </c>
      <c r="AM2468" s="151"/>
      <c r="AN2468" s="151" t="str">
        <f t="shared" si="793"/>
        <v/>
      </c>
      <c r="AO2468" s="151" t="str">
        <f>IF($E2468="","",VLOOKUP($E2468,カレンダマスタ!$A$5:$E$381,5,FALSE))</f>
        <v/>
      </c>
      <c r="AQ2468" s="197" t="str">
        <f>IF(G2468="","",IF(VLOOKUP(E2468,カレンダマスタ!$A$5:$D$381,4,FALSE)=0,"",1))</f>
        <v/>
      </c>
      <c r="AR2468" s="152" t="str">
        <f>IF($G2468="","",IF($AD2468="NSTC",INDEX(カレンダマスタ!$I$26:$O$31,MATCH($G2468,カレンダマスタ!$H$26:$H$31,1),MATCH($H2468,カレンダマスタ!$I$25:$O$25,1)),
IF($AD2468="CS本社",INDEX(カレンダマスタ!$I$36:$O$41,MATCH($G2468,カレンダマスタ!$H$36:$H$41,1),MATCH($H2468,カレンダマスタ!$I$35:$O$35,1)),
IF($AD2468="NS本社",INDEX(カレンダマスタ!$I$94:$O$99,MATCH($G2468,カレンダマスタ!$H$95:$H$100,1),MATCH($H2468,カレンダマスタ!$I$93:$O$93,1)),
IF($AD2468="ODC",INDEX(カレンダマスタ!$I$46:$O$51,MATCH($G2468,カレンダマスタ!$H$46:$H$51,1),MATCH($H2468,カレンダマスタ!$I$45:$O$45,1)),
IF($AD2468="NS東京TC",INDEX(カレンダマスタ!$I$56:$O$61,MATCH($G2468,カレンダマスタ!$H$56:$H$61,1),MATCH($H2468,カレンダマスタ!$I$55:$O$55,1)),""))))))</f>
        <v/>
      </c>
      <c r="AS2468" s="151" t="str">
        <f t="shared" si="790"/>
        <v/>
      </c>
      <c r="AU2468" s="153" t="str">
        <f>IF(E2468="","",VLOOKUP($E2468,カレンダマスタ!$A$4:$E$381,4,FALSE))</f>
        <v/>
      </c>
      <c r="AV2468" s="153" t="str">
        <f t="shared" si="780"/>
        <v/>
      </c>
      <c r="AW2468" s="153" t="str">
        <f t="shared" si="781"/>
        <v/>
      </c>
      <c r="AX2468" s="154" t="str">
        <f t="shared" si="782"/>
        <v/>
      </c>
      <c r="AY2468" s="154" t="str">
        <f t="shared" si="783"/>
        <v/>
      </c>
      <c r="AZ2468" s="144" t="str">
        <f>IF(AX2468&amp;AW2468="勤怠未設定","×",IF(AV2468="勤怠修正","×",IF(AC2468="外注","",IF(AA2468="",IF(AY2468&lt;&gt;"","×",""),IF(VLOOKUP(AA2468,カレンダマスタ!$H$66:$I$83,2,FALSE)&lt;&gt;AY2468,"×","OK")))))</f>
        <v/>
      </c>
      <c r="BC2468" s="153" t="str">
        <f>IF(E2468="","",VLOOKUP($E2468,カレンダマスタ!$A$4:$E$381,4,FALSE))</f>
        <v/>
      </c>
      <c r="BD2468" s="151" t="str">
        <f>IF(AC2468="社員","",IF(AG2468=0,"",IF(AD2468="NSTC",IF(COUNTIF(カレンダマスタ!$Q$5:$Q$32,G2468)=1,"OK","×"),
IF(AD2468="NS本社",IF(COUNTIF(カレンダマスタ!$T$5:$T$32,G2468)=1,"OK","×"),IF(COUNTIF(カレンダマスタ!$R$5:$R$32,G2468)=1,"OK","×")))))</f>
        <v/>
      </c>
      <c r="BE2468" s="151" t="str">
        <f>IF(AC2468="社員","",IF(G2468="","",IF(R2468&lt;&gt;"","",IF(AF2468="CS","OK",IF(VLOOKUP(E2468,カレンダマスタ!$A$5:$D$381,4,FALSE)&gt;0,"",IF(OR(G2468*24&gt;10.84,H2468*24&lt;14.5)=TRUE,"×","OK"))))))</f>
        <v/>
      </c>
      <c r="BF2468" s="151" t="str">
        <f t="shared" si="794"/>
        <v/>
      </c>
      <c r="BG2468" s="151" t="str">
        <f t="shared" si="791"/>
        <v/>
      </c>
      <c r="BI2468" s="144" t="str">
        <f t="shared" si="792"/>
        <v/>
      </c>
    </row>
    <row r="2469" spans="2:61">
      <c r="B2469" s="111"/>
      <c r="C2469" s="535"/>
      <c r="D2469" s="112"/>
      <c r="E2469" s="582"/>
      <c r="F2469" s="112"/>
      <c r="G2469" s="587"/>
      <c r="H2469" s="587"/>
      <c r="I2469" s="114"/>
      <c r="J2469" s="118"/>
      <c r="K2469" s="115"/>
      <c r="L2469" s="116"/>
      <c r="M2469" s="116"/>
      <c r="N2469" s="117"/>
      <c r="O2469" s="118"/>
      <c r="P2469" s="118"/>
      <c r="Q2469" s="118"/>
      <c r="R2469" s="119"/>
      <c r="S2469" s="120"/>
      <c r="T2469" s="433"/>
      <c r="U2469" s="431">
        <f>SUM(T2469:T2485)</f>
        <v>0</v>
      </c>
      <c r="V2469" s="431" t="str">
        <f t="shared" si="785"/>
        <v/>
      </c>
      <c r="W2469" s="298"/>
      <c r="X2469" s="113" t="str">
        <f t="shared" si="786"/>
        <v/>
      </c>
      <c r="Y2469" s="113" t="str">
        <f t="shared" si="787"/>
        <v/>
      </c>
      <c r="Z2469" s="113" t="str">
        <f t="shared" si="788"/>
        <v/>
      </c>
      <c r="AA2469" s="119" t="str">
        <f t="shared" si="779"/>
        <v/>
      </c>
      <c r="AC2469" s="190" t="str">
        <f>AC2441</f>
        <v/>
      </c>
      <c r="AD2469" s="191" t="str">
        <f>AD2441</f>
        <v/>
      </c>
      <c r="AE2469" s="191" t="str">
        <f>AE2441</f>
        <v/>
      </c>
      <c r="AF2469" s="191" t="str">
        <f>AF2441</f>
        <v/>
      </c>
      <c r="AG2469" s="206">
        <f t="shared" si="789"/>
        <v>0</v>
      </c>
      <c r="AI2469" s="159" t="str">
        <f>IF(月報!G2469&lt;&gt;"",月報!G2469,"")</f>
        <v/>
      </c>
      <c r="AJ2469" s="122" t="str">
        <f>IF(月報!W2469&lt;&gt;"",月報!W2469*24,"")</f>
        <v/>
      </c>
      <c r="AK2469" s="122" t="str">
        <f>IF(月報!P2469&lt;&gt;"",月報!P2469,"")</f>
        <v/>
      </c>
      <c r="AL2469" s="122" t="str">
        <f>IF(月報!Q2469&lt;&gt;"",IF(月報!Q2469="平日残","",月報!Q2469),"")</f>
        <v/>
      </c>
      <c r="AM2469" s="122"/>
      <c r="AN2469" s="122" t="str">
        <f t="shared" si="793"/>
        <v/>
      </c>
      <c r="AO2469" s="122" t="str">
        <f>IF($E2469="","",VLOOKUP($E2469,カレンダマスタ!$A$5:$E$381,5,FALSE))</f>
        <v/>
      </c>
      <c r="AQ2469" s="195" t="str">
        <f>IF(G2469="","",IF(VLOOKUP(E2469,カレンダマスタ!$A$5:$D$381,4,FALSE)=0,"",1))</f>
        <v/>
      </c>
      <c r="AR2469" s="123" t="str">
        <f>IF($G2469="","",IF($AD2469="NSTC",INDEX(カレンダマスタ!$I$26:$O$31,MATCH($G2469,カレンダマスタ!$H$26:$H$31,1),MATCH($H2469,カレンダマスタ!$I$25:$O$25,1)),
IF($AD2469="CS本社",INDEX(カレンダマスタ!$I$36:$O$41,MATCH($G2469,カレンダマスタ!$H$36:$H$41,1),MATCH($H2469,カレンダマスタ!$I$35:$O$35,1)),
IF($AD2469="NS本社",INDEX(カレンダマスタ!$I$94:$O$99,MATCH($G2469,カレンダマスタ!$H$95:$H$100,1),MATCH($H2469,カレンダマスタ!$I$93:$O$93,1)),
IF($AD2469="ODC",INDEX(カレンダマスタ!$I$46:$O$51,MATCH($G2469,カレンダマスタ!$H$46:$H$51,1),MATCH($H2469,カレンダマスタ!$I$45:$O$45,1)),
IF($AD2469="NS東京TC",INDEX(カレンダマスタ!$I$56:$O$61,MATCH($G2469,カレンダマスタ!$H$56:$H$61,1),MATCH($H2469,カレンダマスタ!$I$55:$O$55,1)),""))))))</f>
        <v/>
      </c>
      <c r="AS2469" s="122" t="str">
        <f t="shared" si="790"/>
        <v/>
      </c>
      <c r="AU2469" s="124" t="str">
        <f>IF(E2469="","",VLOOKUP($E2469,カレンダマスタ!$A$4:$E$381,4,FALSE))</f>
        <v/>
      </c>
      <c r="AV2469" s="124" t="str">
        <f t="shared" si="780"/>
        <v/>
      </c>
      <c r="AW2469" s="124" t="str">
        <f t="shared" si="781"/>
        <v/>
      </c>
      <c r="AX2469" s="125" t="str">
        <f t="shared" si="782"/>
        <v/>
      </c>
      <c r="AY2469" s="125" t="str">
        <f t="shared" si="783"/>
        <v/>
      </c>
      <c r="AZ2469" s="114" t="str">
        <f>IF(AX2469&amp;AW2469="勤怠未設定","×",IF(AV2469="勤怠修正","×",IF(AC2469="外注","",IF(AA2469="",IF(AY2469&lt;&gt;"","×",""),IF(VLOOKUP(AA2469,カレンダマスタ!$H$66:$I$83,2,FALSE)&lt;&gt;AY2469,"×","OK")))))</f>
        <v/>
      </c>
      <c r="BC2469" s="124" t="str">
        <f>IF(E2469="","",VLOOKUP($E2469,カレンダマスタ!$A$4:$E$381,4,FALSE))</f>
        <v/>
      </c>
      <c r="BD2469" s="122" t="str">
        <f>IF(AC2469="社員","",IF(AG2469=0,"",IF(AD2469="NSTC",IF(COUNTIF(カレンダマスタ!$Q$5:$Q$32,G2469)=1,"OK","×"),
IF(AD2469="NS本社",IF(COUNTIF(カレンダマスタ!$T$5:$T$32,G2469)=1,"OK","×"),IF(COUNTIF(カレンダマスタ!$R$5:$R$32,G2469)=1,"OK","×")))))</f>
        <v/>
      </c>
      <c r="BE2469" s="122" t="str">
        <f>IF(AC2469="社員","",IF(G2469="","",IF(R2469&lt;&gt;"","",IF(AF2469="CS","OK",IF(VLOOKUP(E2469,カレンダマスタ!$A$5:$D$381,4,FALSE)&gt;0,"",IF(OR(G2469*24&gt;10.84,H2469*24&lt;14.5)=TRUE,"×","OK"))))))</f>
        <v/>
      </c>
      <c r="BF2469" s="122" t="str">
        <f t="shared" si="794"/>
        <v/>
      </c>
      <c r="BG2469" s="122" t="str">
        <f t="shared" si="791"/>
        <v/>
      </c>
      <c r="BI2469" s="114" t="str">
        <f t="shared" si="792"/>
        <v/>
      </c>
    </row>
    <row r="2470" spans="2:61">
      <c r="B2470" s="111"/>
      <c r="C2470" s="536"/>
      <c r="D2470" s="128"/>
      <c r="E2470" s="583"/>
      <c r="F2470" s="128"/>
      <c r="G2470" s="588"/>
      <c r="H2470" s="588"/>
      <c r="I2470" s="130"/>
      <c r="J2470" s="139"/>
      <c r="K2470" s="131"/>
      <c r="L2470" s="132"/>
      <c r="M2470" s="132"/>
      <c r="N2470" s="141"/>
      <c r="O2470" s="139"/>
      <c r="P2470" s="139"/>
      <c r="Q2470" s="139"/>
      <c r="R2470" s="133"/>
      <c r="S2470" s="134"/>
      <c r="T2470" s="434"/>
      <c r="U2470" s="429"/>
      <c r="V2470" s="429" t="str">
        <f t="shared" si="785"/>
        <v/>
      </c>
      <c r="W2470" s="298"/>
      <c r="X2470" s="129" t="str">
        <f t="shared" si="786"/>
        <v/>
      </c>
      <c r="Y2470" s="129" t="str">
        <f t="shared" si="787"/>
        <v/>
      </c>
      <c r="Z2470" s="129" t="str">
        <f t="shared" si="788"/>
        <v/>
      </c>
      <c r="AA2470" s="133" t="str">
        <f t="shared" ref="AA2470:AA2533" si="795">IF(R2470&lt;&gt;"",IF(AND(AO2470=2,R2470="休出"),"法休残",R2470),"")</f>
        <v/>
      </c>
      <c r="AC2470" s="186" t="str">
        <f>AC2441</f>
        <v/>
      </c>
      <c r="AD2470" s="187" t="str">
        <f>AD2441</f>
        <v/>
      </c>
      <c r="AE2470" s="187" t="str">
        <f>AE2441</f>
        <v/>
      </c>
      <c r="AF2470" s="187" t="str">
        <f>AF2441</f>
        <v/>
      </c>
      <c r="AG2470" s="204">
        <f t="shared" si="789"/>
        <v>0</v>
      </c>
      <c r="AI2470" s="135" t="str">
        <f>IF(月報!G2470&lt;&gt;"",月報!G2470,"")</f>
        <v/>
      </c>
      <c r="AJ2470" s="126" t="str">
        <f>IF(月報!W2470&lt;&gt;"",月報!W2470*24,"")</f>
        <v/>
      </c>
      <c r="AK2470" s="126" t="str">
        <f>IF(月報!P2470&lt;&gt;"",月報!P2470,"")</f>
        <v/>
      </c>
      <c r="AL2470" s="126" t="str">
        <f>IF(月報!Q2470&lt;&gt;"",IF(月報!Q2470="平日残","",月報!Q2470),"")</f>
        <v/>
      </c>
      <c r="AM2470" s="126"/>
      <c r="AN2470" s="126" t="str">
        <f t="shared" si="793"/>
        <v/>
      </c>
      <c r="AO2470" s="126" t="str">
        <f>IF($E2470="","",VLOOKUP($E2470,カレンダマスタ!$A$5:$E$381,5,FALSE))</f>
        <v/>
      </c>
      <c r="AQ2470" s="196" t="str">
        <f>IF(G2470="","",IF(VLOOKUP(E2470,カレンダマスタ!$A$5:$D$381,4,FALSE)=0,"",1))</f>
        <v/>
      </c>
      <c r="AR2470" s="136" t="str">
        <f>IF($G2470="","",IF($AD2470="NSTC",INDEX(カレンダマスタ!$I$26:$O$31,MATCH($G2470,カレンダマスタ!$H$26:$H$31,1),MATCH($H2470,カレンダマスタ!$I$25:$O$25,1)),
IF($AD2470="CS本社",INDEX(カレンダマスタ!$I$36:$O$41,MATCH($G2470,カレンダマスタ!$H$36:$H$41,1),MATCH($H2470,カレンダマスタ!$I$35:$O$35,1)),
IF($AD2470="NS本社",INDEX(カレンダマスタ!$I$94:$O$99,MATCH($G2470,カレンダマスタ!$H$95:$H$100,1),MATCH($H2470,カレンダマスタ!$I$93:$O$93,1)),
IF($AD2470="ODC",INDEX(カレンダマスタ!$I$46:$O$51,MATCH($G2470,カレンダマスタ!$H$46:$H$51,1),MATCH($H2470,カレンダマスタ!$I$45:$O$45,1)),
IF($AD2470="NS東京TC",INDEX(カレンダマスタ!$I$56:$O$61,MATCH($G2470,カレンダマスタ!$H$56:$H$61,1),MATCH($H2470,カレンダマスタ!$I$55:$O$55,1)),""))))))</f>
        <v/>
      </c>
      <c r="AS2470" s="126" t="str">
        <f t="shared" si="790"/>
        <v/>
      </c>
      <c r="AU2470" s="137" t="str">
        <f>IF(E2470="","",VLOOKUP($E2470,カレンダマスタ!$A$4:$E$381,4,FALSE))</f>
        <v/>
      </c>
      <c r="AV2470" s="137" t="str">
        <f t="shared" ref="AV2470:AV2533" si="796">IF(AA2470="","",IF(OR(AA2470="欠勤",AA2470="遅刻"),"勤怠修正",""))</f>
        <v/>
      </c>
      <c r="AW2470" s="137" t="str">
        <f t="shared" ref="AW2470:AW2533" si="797">IF(Q2470="","",IF(R2470="","勤怠未設定",""))</f>
        <v/>
      </c>
      <c r="AX2470" s="138" t="str">
        <f t="shared" ref="AX2470:AX2533" si="798">IF(E2470="","",IF(AND(AU2470&gt;=1,J2470&lt;&gt;"",AA2470=""),"勤怠未設定",IF(AA2470&lt;&gt;"",AA2470,"")))</f>
        <v/>
      </c>
      <c r="AY2470" s="138" t="str">
        <f t="shared" ref="AY2470:AY2533" si="799">IF(AC2470="外注","",IF(AK2470&amp;AL2470&lt;&gt;"",AK2470&amp;AL2470,""))</f>
        <v/>
      </c>
      <c r="AZ2470" s="130" t="str">
        <f>IF(AX2470&amp;AW2470="勤怠未設定","×",IF(AV2470="勤怠修正","×",IF(AC2470="外注","",IF(AA2470="",IF(AY2470&lt;&gt;"","×",""),IF(VLOOKUP(AA2470,カレンダマスタ!$H$66:$I$83,2,FALSE)&lt;&gt;AY2470,"×","OK")))))</f>
        <v/>
      </c>
      <c r="BC2470" s="137" t="str">
        <f>IF(E2470="","",VLOOKUP($E2470,カレンダマスタ!$A$4:$E$381,4,FALSE))</f>
        <v/>
      </c>
      <c r="BD2470" s="126" t="str">
        <f>IF(AC2470="社員","",IF(AG2470=0,"",IF(AD2470="NSTC",IF(COUNTIF(カレンダマスタ!$Q$5:$Q$32,G2470)=1,"OK","×"),
IF(AD2470="NS本社",IF(COUNTIF(カレンダマスタ!$T$5:$T$32,G2470)=1,"OK","×"),IF(COUNTIF(カレンダマスタ!$R$5:$R$32,G2470)=1,"OK","×")))))</f>
        <v/>
      </c>
      <c r="BE2470" s="126" t="str">
        <f>IF(AC2470="社員","",IF(G2470="","",IF(R2470&lt;&gt;"","",IF(AF2470="CS","OK",IF(VLOOKUP(E2470,カレンダマスタ!$A$5:$D$381,4,FALSE)&gt;0,"",IF(OR(G2470*24&gt;10.84,H2470*24&lt;14.5)=TRUE,"×","OK"))))))</f>
        <v/>
      </c>
      <c r="BF2470" s="126" t="str">
        <f t="shared" si="794"/>
        <v/>
      </c>
      <c r="BG2470" s="126" t="str">
        <f t="shared" si="791"/>
        <v/>
      </c>
      <c r="BI2470" s="130" t="str">
        <f t="shared" si="792"/>
        <v/>
      </c>
    </row>
    <row r="2471" spans="2:61">
      <c r="B2471" s="111"/>
      <c r="C2471" s="536"/>
      <c r="D2471" s="128"/>
      <c r="E2471" s="583"/>
      <c r="F2471" s="128"/>
      <c r="G2471" s="588"/>
      <c r="H2471" s="588"/>
      <c r="I2471" s="130"/>
      <c r="J2471" s="139"/>
      <c r="K2471" s="131"/>
      <c r="L2471" s="132"/>
      <c r="M2471" s="132"/>
      <c r="N2471" s="141"/>
      <c r="O2471" s="139"/>
      <c r="P2471" s="139"/>
      <c r="Q2471" s="139"/>
      <c r="R2471" s="133"/>
      <c r="S2471" s="134"/>
      <c r="T2471" s="434"/>
      <c r="U2471" s="429"/>
      <c r="V2471" s="429" t="str">
        <f t="shared" si="785"/>
        <v/>
      </c>
      <c r="W2471" s="298"/>
      <c r="X2471" s="129" t="str">
        <f t="shared" si="786"/>
        <v/>
      </c>
      <c r="Y2471" s="129" t="str">
        <f t="shared" si="787"/>
        <v/>
      </c>
      <c r="Z2471" s="129" t="str">
        <f t="shared" si="788"/>
        <v/>
      </c>
      <c r="AA2471" s="133" t="str">
        <f t="shared" si="795"/>
        <v/>
      </c>
      <c r="AC2471" s="186" t="str">
        <f>AC2441</f>
        <v/>
      </c>
      <c r="AD2471" s="187" t="str">
        <f>AD2441</f>
        <v/>
      </c>
      <c r="AE2471" s="187" t="str">
        <f>AE2441</f>
        <v/>
      </c>
      <c r="AF2471" s="187" t="str">
        <f>AF2441</f>
        <v/>
      </c>
      <c r="AG2471" s="204">
        <f t="shared" si="789"/>
        <v>0</v>
      </c>
      <c r="AI2471" s="160" t="str">
        <f>IF(月報!G2471&lt;&gt;"",月報!G2471,"")</f>
        <v/>
      </c>
      <c r="AJ2471" s="126" t="str">
        <f>IF(月報!W2471&lt;&gt;"",月報!W2471*24,"")</f>
        <v/>
      </c>
      <c r="AK2471" s="126" t="str">
        <f>IF(月報!P2471&lt;&gt;"",月報!P2471,"")</f>
        <v/>
      </c>
      <c r="AL2471" s="126" t="str">
        <f>IF(月報!Q2471&lt;&gt;"",IF(月報!Q2471="平日残","",月報!Q2471),"")</f>
        <v/>
      </c>
      <c r="AM2471" s="126"/>
      <c r="AN2471" s="126" t="str">
        <f t="shared" si="793"/>
        <v/>
      </c>
      <c r="AO2471" s="126" t="str">
        <f>IF($E2471="","",VLOOKUP($E2471,カレンダマスタ!$A$5:$E$381,5,FALSE))</f>
        <v/>
      </c>
      <c r="AQ2471" s="196" t="str">
        <f>IF(G2471="","",IF(VLOOKUP(E2471,カレンダマスタ!$A$5:$D$381,4,FALSE)=0,"",1))</f>
        <v/>
      </c>
      <c r="AR2471" s="136" t="str">
        <f>IF($G2471="","",IF($AD2471="NSTC",INDEX(カレンダマスタ!$I$26:$O$31,MATCH($G2471,カレンダマスタ!$H$26:$H$31,1),MATCH($H2471,カレンダマスタ!$I$25:$O$25,1)),
IF($AD2471="CS本社",INDEX(カレンダマスタ!$I$36:$O$41,MATCH($G2471,カレンダマスタ!$H$36:$H$41,1),MATCH($H2471,カレンダマスタ!$I$35:$O$35,1)),
IF($AD2471="NS本社",INDEX(カレンダマスタ!$I$94:$O$99,MATCH($G2471,カレンダマスタ!$H$95:$H$100,1),MATCH($H2471,カレンダマスタ!$I$93:$O$93,1)),
IF($AD2471="ODC",INDEX(カレンダマスタ!$I$46:$O$51,MATCH($G2471,カレンダマスタ!$H$46:$H$51,1),MATCH($H2471,カレンダマスタ!$I$45:$O$45,1)),
IF($AD2471="NS東京TC",INDEX(カレンダマスタ!$I$56:$O$61,MATCH($G2471,カレンダマスタ!$H$56:$H$61,1),MATCH($H2471,カレンダマスタ!$I$55:$O$55,1)),""))))))</f>
        <v/>
      </c>
      <c r="AS2471" s="126" t="str">
        <f t="shared" si="790"/>
        <v/>
      </c>
      <c r="AU2471" s="137" t="str">
        <f>IF(E2471="","",VLOOKUP($E2471,カレンダマスタ!$A$4:$E$381,4,FALSE))</f>
        <v/>
      </c>
      <c r="AV2471" s="137" t="str">
        <f t="shared" si="796"/>
        <v/>
      </c>
      <c r="AW2471" s="137" t="str">
        <f t="shared" si="797"/>
        <v/>
      </c>
      <c r="AX2471" s="138" t="str">
        <f t="shared" si="798"/>
        <v/>
      </c>
      <c r="AY2471" s="138" t="str">
        <f t="shared" si="799"/>
        <v/>
      </c>
      <c r="AZ2471" s="130" t="str">
        <f>IF(AX2471&amp;AW2471="勤怠未設定","×",IF(AV2471="勤怠修正","×",IF(AC2471="外注","",IF(AA2471="",IF(AY2471&lt;&gt;"","×",""),IF(VLOOKUP(AA2471,カレンダマスタ!$H$66:$I$83,2,FALSE)&lt;&gt;AY2471,"×","OK")))))</f>
        <v/>
      </c>
      <c r="BC2471" s="137" t="str">
        <f>IF(E2471="","",VLOOKUP($E2471,カレンダマスタ!$A$4:$E$381,4,FALSE))</f>
        <v/>
      </c>
      <c r="BD2471" s="126" t="str">
        <f>IF(AC2471="社員","",IF(AG2471=0,"",IF(AD2471="NSTC",IF(COUNTIF(カレンダマスタ!$Q$5:$Q$32,G2471)=1,"OK","×"),
IF(AD2471="NS本社",IF(COUNTIF(カレンダマスタ!$T$5:$T$32,G2471)=1,"OK","×"),IF(COUNTIF(カレンダマスタ!$R$5:$R$32,G2471)=1,"OK","×")))))</f>
        <v/>
      </c>
      <c r="BE2471" s="126" t="str">
        <f>IF(AC2471="社員","",IF(G2471="","",IF(R2471&lt;&gt;"","",IF(AF2471="CS","OK",IF(VLOOKUP(E2471,カレンダマスタ!$A$5:$D$381,4,FALSE)&gt;0,"",IF(OR(G2471*24&gt;10.84,H2471*24&lt;14.5)=TRUE,"×","OK"))))))</f>
        <v/>
      </c>
      <c r="BF2471" s="126" t="str">
        <f t="shared" si="794"/>
        <v/>
      </c>
      <c r="BG2471" s="126" t="str">
        <f t="shared" si="791"/>
        <v/>
      </c>
      <c r="BI2471" s="130" t="str">
        <f t="shared" si="792"/>
        <v/>
      </c>
    </row>
    <row r="2472" spans="2:61">
      <c r="B2472" s="111"/>
      <c r="C2472" s="536"/>
      <c r="D2472" s="128"/>
      <c r="E2472" s="214"/>
      <c r="F2472" s="128"/>
      <c r="G2472" s="588"/>
      <c r="H2472" s="588"/>
      <c r="I2472" s="131"/>
      <c r="J2472" s="139"/>
      <c r="K2472" s="131"/>
      <c r="L2472" s="132"/>
      <c r="M2472" s="132"/>
      <c r="N2472" s="141"/>
      <c r="O2472" s="139"/>
      <c r="P2472" s="139"/>
      <c r="Q2472" s="139"/>
      <c r="R2472" s="133"/>
      <c r="S2472" s="134"/>
      <c r="T2472" s="434"/>
      <c r="U2472" s="429"/>
      <c r="V2472" s="429" t="str">
        <f t="shared" si="785"/>
        <v/>
      </c>
      <c r="W2472" s="298"/>
      <c r="X2472" s="129" t="str">
        <f t="shared" si="786"/>
        <v/>
      </c>
      <c r="Y2472" s="129" t="str">
        <f t="shared" si="787"/>
        <v/>
      </c>
      <c r="Z2472" s="129" t="str">
        <f t="shared" si="788"/>
        <v/>
      </c>
      <c r="AA2472" s="133" t="str">
        <f t="shared" si="795"/>
        <v/>
      </c>
      <c r="AC2472" s="186" t="str">
        <f>AC2441</f>
        <v/>
      </c>
      <c r="AD2472" s="187" t="str">
        <f>AD2441</f>
        <v/>
      </c>
      <c r="AE2472" s="187" t="str">
        <f>AE2441</f>
        <v/>
      </c>
      <c r="AF2472" s="187" t="str">
        <f>AF2441</f>
        <v/>
      </c>
      <c r="AG2472" s="204">
        <f t="shared" si="789"/>
        <v>0</v>
      </c>
      <c r="AI2472" s="160" t="str">
        <f>IF(月報!G2472&lt;&gt;"",月報!G2472,"")</f>
        <v/>
      </c>
      <c r="AJ2472" s="126" t="str">
        <f>IF(月報!W2472&lt;&gt;"",月報!W2472*24,"")</f>
        <v/>
      </c>
      <c r="AK2472" s="126" t="str">
        <f>IF(月報!P2472&lt;&gt;"",月報!P2472,"")</f>
        <v/>
      </c>
      <c r="AL2472" s="126" t="str">
        <f>IF(月報!Q2472&lt;&gt;"",IF(月報!Q2472="平日残","",月報!Q2472),"")</f>
        <v/>
      </c>
      <c r="AM2472" s="126"/>
      <c r="AN2472" s="126" t="str">
        <f t="shared" si="793"/>
        <v/>
      </c>
      <c r="AO2472" s="126" t="str">
        <f>IF($E2472="","",VLOOKUP($E2472,カレンダマスタ!$A$5:$E$381,5,FALSE))</f>
        <v/>
      </c>
      <c r="AQ2472" s="196" t="str">
        <f>IF(G2472="","",IF(VLOOKUP(E2472,カレンダマスタ!$A$5:$D$381,4,FALSE)=0,"",1))</f>
        <v/>
      </c>
      <c r="AR2472" s="136" t="str">
        <f>IF($G2472="","",IF($AD2472="NSTC",INDEX(カレンダマスタ!$I$26:$O$31,MATCH($G2472,カレンダマスタ!$H$26:$H$31,1),MATCH($H2472,カレンダマスタ!$I$25:$O$25,1)),
IF($AD2472="CS本社",INDEX(カレンダマスタ!$I$36:$O$41,MATCH($G2472,カレンダマスタ!$H$36:$H$41,1),MATCH($H2472,カレンダマスタ!$I$35:$O$35,1)),
IF($AD2472="NS本社",INDEX(カレンダマスタ!$I$94:$O$99,MATCH($G2472,カレンダマスタ!$H$95:$H$100,1),MATCH($H2472,カレンダマスタ!$I$93:$O$93,1)),
IF($AD2472="ODC",INDEX(カレンダマスタ!$I$46:$O$51,MATCH($G2472,カレンダマスタ!$H$46:$H$51,1),MATCH($H2472,カレンダマスタ!$I$45:$O$45,1)),
IF($AD2472="NS東京TC",INDEX(カレンダマスタ!$I$56:$O$61,MATCH($G2472,カレンダマスタ!$H$56:$H$61,1),MATCH($H2472,カレンダマスタ!$I$55:$O$55,1)),""))))))</f>
        <v/>
      </c>
      <c r="AS2472" s="126" t="str">
        <f t="shared" si="790"/>
        <v/>
      </c>
      <c r="AU2472" s="137" t="str">
        <f>IF(E2472="","",VLOOKUP($E2472,カレンダマスタ!$A$4:$E$381,4,FALSE))</f>
        <v/>
      </c>
      <c r="AV2472" s="137" t="str">
        <f t="shared" si="796"/>
        <v/>
      </c>
      <c r="AW2472" s="137" t="str">
        <f t="shared" si="797"/>
        <v/>
      </c>
      <c r="AX2472" s="138" t="str">
        <f t="shared" si="798"/>
        <v/>
      </c>
      <c r="AY2472" s="138" t="str">
        <f t="shared" si="799"/>
        <v/>
      </c>
      <c r="AZ2472" s="130" t="str">
        <f>IF(AX2472&amp;AW2472="勤怠未設定","×",IF(AV2472="勤怠修正","×",IF(AC2472="外注","",IF(AA2472="",IF(AY2472&lt;&gt;"","×",""),IF(VLOOKUP(AA2472,カレンダマスタ!$H$66:$I$83,2,FALSE)&lt;&gt;AY2472,"×","OK")))))</f>
        <v/>
      </c>
      <c r="BC2472" s="137" t="str">
        <f>IF(E2472="","",VLOOKUP($E2472,カレンダマスタ!$A$4:$E$381,4,FALSE))</f>
        <v/>
      </c>
      <c r="BD2472" s="126" t="str">
        <f>IF(AC2472="社員","",IF(AG2472=0,"",IF(AD2472="NSTC",IF(COUNTIF(カレンダマスタ!$Q$5:$Q$32,G2472)=1,"OK","×"),
IF(AD2472="NS本社",IF(COUNTIF(カレンダマスタ!$T$5:$T$32,G2472)=1,"OK","×"),IF(COUNTIF(カレンダマスタ!$R$5:$R$32,G2472)=1,"OK","×")))))</f>
        <v/>
      </c>
      <c r="BE2472" s="126" t="str">
        <f>IF(AC2472="社員","",IF(G2472="","",IF(R2472&lt;&gt;"","",IF(AF2472="CS","OK",IF(VLOOKUP(E2472,カレンダマスタ!$A$5:$D$381,4,FALSE)&gt;0,"",IF(OR(G2472*24&gt;10.84,H2472*24&lt;14.5)=TRUE,"×","OK"))))))</f>
        <v/>
      </c>
      <c r="BF2472" s="126" t="str">
        <f t="shared" si="794"/>
        <v/>
      </c>
      <c r="BG2472" s="126" t="str">
        <f t="shared" si="791"/>
        <v/>
      </c>
      <c r="BI2472" s="130" t="str">
        <f t="shared" si="792"/>
        <v/>
      </c>
    </row>
    <row r="2473" spans="2:61">
      <c r="B2473" s="111"/>
      <c r="C2473" s="536"/>
      <c r="D2473" s="128"/>
      <c r="E2473" s="214"/>
      <c r="F2473" s="128"/>
      <c r="G2473" s="588"/>
      <c r="H2473" s="588"/>
      <c r="I2473" s="131"/>
      <c r="J2473" s="139"/>
      <c r="K2473" s="131"/>
      <c r="L2473" s="132"/>
      <c r="M2473" s="132"/>
      <c r="N2473" s="141"/>
      <c r="O2473" s="139"/>
      <c r="P2473" s="139"/>
      <c r="Q2473" s="139"/>
      <c r="R2473" s="133"/>
      <c r="S2473" s="134"/>
      <c r="T2473" s="434"/>
      <c r="U2473" s="429"/>
      <c r="V2473" s="429" t="str">
        <f t="shared" si="785"/>
        <v/>
      </c>
      <c r="W2473" s="298"/>
      <c r="X2473" s="129" t="str">
        <f t="shared" si="786"/>
        <v/>
      </c>
      <c r="Y2473" s="129" t="str">
        <f t="shared" si="787"/>
        <v/>
      </c>
      <c r="Z2473" s="129" t="str">
        <f t="shared" si="788"/>
        <v/>
      </c>
      <c r="AA2473" s="133" t="str">
        <f t="shared" si="795"/>
        <v/>
      </c>
      <c r="AC2473" s="186" t="str">
        <f>AC2441</f>
        <v/>
      </c>
      <c r="AD2473" s="187" t="str">
        <f>AD2441</f>
        <v/>
      </c>
      <c r="AE2473" s="187" t="str">
        <f>AE2441</f>
        <v/>
      </c>
      <c r="AF2473" s="187" t="str">
        <f>AF2441</f>
        <v/>
      </c>
      <c r="AG2473" s="204">
        <f t="shared" si="789"/>
        <v>0</v>
      </c>
      <c r="AI2473" s="160" t="str">
        <f>IF(月報!G2473&lt;&gt;"",月報!G2473,"")</f>
        <v/>
      </c>
      <c r="AJ2473" s="126" t="str">
        <f>IF(月報!W2473&lt;&gt;"",月報!W2473*24,"")</f>
        <v/>
      </c>
      <c r="AK2473" s="126" t="str">
        <f>IF(月報!P2473&lt;&gt;"",月報!P2473,"")</f>
        <v/>
      </c>
      <c r="AL2473" s="126" t="str">
        <f>IF(月報!Q2473&lt;&gt;"",IF(月報!Q2473="平日残","",月報!Q2473),"")</f>
        <v/>
      </c>
      <c r="AM2473" s="126"/>
      <c r="AN2473" s="126" t="str">
        <f t="shared" si="793"/>
        <v/>
      </c>
      <c r="AO2473" s="126" t="str">
        <f>IF($E2473="","",VLOOKUP($E2473,カレンダマスタ!$A$5:$E$381,5,FALSE))</f>
        <v/>
      </c>
      <c r="AQ2473" s="196" t="str">
        <f>IF(G2473="","",IF(VLOOKUP(E2473,カレンダマスタ!$A$5:$D$381,4,FALSE)=0,"",1))</f>
        <v/>
      </c>
      <c r="AR2473" s="136" t="str">
        <f>IF($G2473="","",IF($AD2473="NSTC",INDEX(カレンダマスタ!$I$26:$O$31,MATCH($G2473,カレンダマスタ!$H$26:$H$31,1),MATCH($H2473,カレンダマスタ!$I$25:$O$25,1)),
IF($AD2473="CS本社",INDEX(カレンダマスタ!$I$36:$O$41,MATCH($G2473,カレンダマスタ!$H$36:$H$41,1),MATCH($H2473,カレンダマスタ!$I$35:$O$35,1)),
IF($AD2473="NS本社",INDEX(カレンダマスタ!$I$94:$O$99,MATCH($G2473,カレンダマスタ!$H$95:$H$100,1),MATCH($H2473,カレンダマスタ!$I$93:$O$93,1)),
IF($AD2473="ODC",INDEX(カレンダマスタ!$I$46:$O$51,MATCH($G2473,カレンダマスタ!$H$46:$H$51,1),MATCH($H2473,カレンダマスタ!$I$45:$O$45,1)),
IF($AD2473="NS東京TC",INDEX(カレンダマスタ!$I$56:$O$61,MATCH($G2473,カレンダマスタ!$H$56:$H$61,1),MATCH($H2473,カレンダマスタ!$I$55:$O$55,1)),""))))))</f>
        <v/>
      </c>
      <c r="AS2473" s="126" t="str">
        <f t="shared" si="790"/>
        <v/>
      </c>
      <c r="AU2473" s="137" t="str">
        <f>IF(E2473="","",VLOOKUP($E2473,カレンダマスタ!$A$4:$E$381,4,FALSE))</f>
        <v/>
      </c>
      <c r="AV2473" s="137" t="str">
        <f t="shared" si="796"/>
        <v/>
      </c>
      <c r="AW2473" s="137" t="str">
        <f t="shared" si="797"/>
        <v/>
      </c>
      <c r="AX2473" s="138" t="str">
        <f t="shared" si="798"/>
        <v/>
      </c>
      <c r="AY2473" s="138" t="str">
        <f t="shared" si="799"/>
        <v/>
      </c>
      <c r="AZ2473" s="130" t="str">
        <f>IF(AX2473&amp;AW2473="勤怠未設定","×",IF(AV2473="勤怠修正","×",IF(AC2473="外注","",IF(AA2473="",IF(AY2473&lt;&gt;"","×",""),IF(VLOOKUP(AA2473,カレンダマスタ!$H$66:$I$83,2,FALSE)&lt;&gt;AY2473,"×","OK")))))</f>
        <v/>
      </c>
      <c r="BC2473" s="137" t="str">
        <f>IF(E2473="","",VLOOKUP($E2473,カレンダマスタ!$A$4:$E$381,4,FALSE))</f>
        <v/>
      </c>
      <c r="BD2473" s="126" t="str">
        <f>IF(AC2473="社員","",IF(AG2473=0,"",IF(AD2473="NSTC",IF(COUNTIF(カレンダマスタ!$Q$5:$Q$32,G2473)=1,"OK","×"),
IF(AD2473="NS本社",IF(COUNTIF(カレンダマスタ!$T$5:$T$32,G2473)=1,"OK","×"),IF(COUNTIF(カレンダマスタ!$R$5:$R$32,G2473)=1,"OK","×")))))</f>
        <v/>
      </c>
      <c r="BE2473" s="126" t="str">
        <f>IF(AC2473="社員","",IF(G2473="","",IF(R2473&lt;&gt;"","",IF(AF2473="CS","OK",IF(VLOOKUP(E2473,カレンダマスタ!$A$5:$D$381,4,FALSE)&gt;0,"",IF(OR(G2473*24&gt;10.84,H2473*24&lt;14.5)=TRUE,"×","OK"))))))</f>
        <v/>
      </c>
      <c r="BF2473" s="126" t="str">
        <f t="shared" si="794"/>
        <v/>
      </c>
      <c r="BG2473" s="126" t="str">
        <f t="shared" si="791"/>
        <v/>
      </c>
      <c r="BI2473" s="130" t="str">
        <f t="shared" si="792"/>
        <v/>
      </c>
    </row>
    <row r="2474" spans="2:61">
      <c r="B2474" s="111"/>
      <c r="C2474" s="536"/>
      <c r="D2474" s="128"/>
      <c r="E2474" s="214"/>
      <c r="F2474" s="128"/>
      <c r="G2474" s="588"/>
      <c r="H2474" s="588"/>
      <c r="I2474" s="131"/>
      <c r="J2474" s="139"/>
      <c r="K2474" s="131"/>
      <c r="L2474" s="132"/>
      <c r="M2474" s="132"/>
      <c r="N2474" s="141"/>
      <c r="O2474" s="139"/>
      <c r="P2474" s="139"/>
      <c r="Q2474" s="139"/>
      <c r="R2474" s="133"/>
      <c r="S2474" s="134"/>
      <c r="T2474" s="434"/>
      <c r="U2474" s="429"/>
      <c r="V2474" s="429" t="str">
        <f t="shared" si="785"/>
        <v/>
      </c>
      <c r="W2474" s="298"/>
      <c r="X2474" s="129" t="str">
        <f t="shared" si="786"/>
        <v/>
      </c>
      <c r="Y2474" s="129" t="str">
        <f t="shared" si="787"/>
        <v/>
      </c>
      <c r="Z2474" s="129" t="str">
        <f t="shared" si="788"/>
        <v/>
      </c>
      <c r="AA2474" s="133" t="str">
        <f t="shared" si="795"/>
        <v/>
      </c>
      <c r="AC2474" s="186" t="str">
        <f>AC2441</f>
        <v/>
      </c>
      <c r="AD2474" s="187" t="str">
        <f>AD2441</f>
        <v/>
      </c>
      <c r="AE2474" s="187" t="str">
        <f>AE2441</f>
        <v/>
      </c>
      <c r="AF2474" s="187" t="str">
        <f>AF2441</f>
        <v/>
      </c>
      <c r="AG2474" s="204">
        <f t="shared" si="789"/>
        <v>0</v>
      </c>
      <c r="AI2474" s="160" t="str">
        <f>IF(月報!G2474&lt;&gt;"",月報!G2474,"")</f>
        <v/>
      </c>
      <c r="AJ2474" s="126" t="str">
        <f>IF(月報!W2474&lt;&gt;"",月報!W2474*24,"")</f>
        <v/>
      </c>
      <c r="AK2474" s="126" t="str">
        <f>IF(月報!P2474&lt;&gt;"",月報!P2474,"")</f>
        <v/>
      </c>
      <c r="AL2474" s="126" t="str">
        <f>IF(月報!Q2474&lt;&gt;"",IF(月報!Q2474="平日残","",月報!Q2474),"")</f>
        <v/>
      </c>
      <c r="AM2474" s="126"/>
      <c r="AN2474" s="126" t="str">
        <f t="shared" si="793"/>
        <v/>
      </c>
      <c r="AO2474" s="126" t="str">
        <f>IF($E2474="","",VLOOKUP($E2474,カレンダマスタ!$A$5:$E$381,5,FALSE))</f>
        <v/>
      </c>
      <c r="AQ2474" s="196" t="str">
        <f>IF(G2474="","",IF(VLOOKUP(E2474,カレンダマスタ!$A$5:$D$381,4,FALSE)=0,"",1))</f>
        <v/>
      </c>
      <c r="AR2474" s="136" t="str">
        <f>IF($G2474="","",IF($AD2474="NSTC",INDEX(カレンダマスタ!$I$26:$O$31,MATCH($G2474,カレンダマスタ!$H$26:$H$31,1),MATCH($H2474,カレンダマスタ!$I$25:$O$25,1)),
IF($AD2474="CS本社",INDEX(カレンダマスタ!$I$36:$O$41,MATCH($G2474,カレンダマスタ!$H$36:$H$41,1),MATCH($H2474,カレンダマスタ!$I$35:$O$35,1)),
IF($AD2474="NS本社",INDEX(カレンダマスタ!$I$94:$O$99,MATCH($G2474,カレンダマスタ!$H$95:$H$100,1),MATCH($H2474,カレンダマスタ!$I$93:$O$93,1)),
IF($AD2474="ODC",INDEX(カレンダマスタ!$I$46:$O$51,MATCH($G2474,カレンダマスタ!$H$46:$H$51,1),MATCH($H2474,カレンダマスタ!$I$45:$O$45,1)),
IF($AD2474="NS東京TC",INDEX(カレンダマスタ!$I$56:$O$61,MATCH($G2474,カレンダマスタ!$H$56:$H$61,1),MATCH($H2474,カレンダマスタ!$I$55:$O$55,1)),""))))))</f>
        <v/>
      </c>
      <c r="AS2474" s="126" t="str">
        <f t="shared" si="790"/>
        <v/>
      </c>
      <c r="AU2474" s="137" t="str">
        <f>IF(E2474="","",VLOOKUP($E2474,カレンダマスタ!$A$4:$E$381,4,FALSE))</f>
        <v/>
      </c>
      <c r="AV2474" s="137" t="str">
        <f t="shared" si="796"/>
        <v/>
      </c>
      <c r="AW2474" s="137" t="str">
        <f t="shared" si="797"/>
        <v/>
      </c>
      <c r="AX2474" s="138" t="str">
        <f t="shared" si="798"/>
        <v/>
      </c>
      <c r="AY2474" s="138" t="str">
        <f t="shared" si="799"/>
        <v/>
      </c>
      <c r="AZ2474" s="130" t="str">
        <f>IF(AX2474&amp;AW2474="勤怠未設定","×",IF(AV2474="勤怠修正","×",IF(AC2474="外注","",IF(AA2474="",IF(AY2474&lt;&gt;"","×",""),IF(VLOOKUP(AA2474,カレンダマスタ!$H$66:$I$83,2,FALSE)&lt;&gt;AY2474,"×","OK")))))</f>
        <v/>
      </c>
      <c r="BC2474" s="137" t="str">
        <f>IF(E2474="","",VLOOKUP($E2474,カレンダマスタ!$A$4:$E$381,4,FALSE))</f>
        <v/>
      </c>
      <c r="BD2474" s="126" t="str">
        <f>IF(AC2474="社員","",IF(AG2474=0,"",IF(AD2474="NSTC",IF(COUNTIF(カレンダマスタ!$Q$5:$Q$32,G2474)=1,"OK","×"),
IF(AD2474="NS本社",IF(COUNTIF(カレンダマスタ!$T$5:$T$32,G2474)=1,"OK","×"),IF(COUNTIF(カレンダマスタ!$R$5:$R$32,G2474)=1,"OK","×")))))</f>
        <v/>
      </c>
      <c r="BE2474" s="126" t="str">
        <f>IF(AC2474="社員","",IF(G2474="","",IF(R2474&lt;&gt;"","",IF(AF2474="CS","OK",IF(VLOOKUP(E2474,カレンダマスタ!$A$5:$D$381,4,FALSE)&gt;0,"",IF(OR(G2474*24&gt;10.84,H2474*24&lt;14.5)=TRUE,"×","OK"))))))</f>
        <v/>
      </c>
      <c r="BF2474" s="126" t="str">
        <f t="shared" si="794"/>
        <v/>
      </c>
      <c r="BG2474" s="126" t="str">
        <f t="shared" si="791"/>
        <v/>
      </c>
      <c r="BI2474" s="130" t="str">
        <f t="shared" si="792"/>
        <v/>
      </c>
    </row>
    <row r="2475" spans="2:61" ht="13.8" thickBot="1">
      <c r="B2475" s="161"/>
      <c r="C2475" s="538"/>
      <c r="D2475" s="162"/>
      <c r="E2475" s="215"/>
      <c r="F2475" s="162"/>
      <c r="G2475" s="590"/>
      <c r="H2475" s="590"/>
      <c r="I2475" s="164"/>
      <c r="J2475" s="165"/>
      <c r="K2475" s="164"/>
      <c r="L2475" s="166"/>
      <c r="M2475" s="166"/>
      <c r="N2475" s="167"/>
      <c r="O2475" s="165"/>
      <c r="P2475" s="165"/>
      <c r="Q2475" s="165"/>
      <c r="R2475" s="168"/>
      <c r="S2475" s="169"/>
      <c r="T2475" s="436"/>
      <c r="U2475" s="432"/>
      <c r="V2475" s="432" t="str">
        <f t="shared" si="785"/>
        <v/>
      </c>
      <c r="W2475" s="298"/>
      <c r="X2475" s="165" t="str">
        <f t="shared" si="786"/>
        <v/>
      </c>
      <c r="Y2475" s="165" t="str">
        <f t="shared" si="787"/>
        <v/>
      </c>
      <c r="Z2475" s="165" t="str">
        <f t="shared" si="788"/>
        <v/>
      </c>
      <c r="AA2475" s="168" t="str">
        <f t="shared" si="795"/>
        <v/>
      </c>
      <c r="AC2475" s="192" t="str">
        <f>AC2441</f>
        <v/>
      </c>
      <c r="AD2475" s="193" t="str">
        <f>AD2441</f>
        <v/>
      </c>
      <c r="AE2475" s="193" t="str">
        <f>AE2441</f>
        <v/>
      </c>
      <c r="AF2475" s="193" t="str">
        <f>AF2441</f>
        <v/>
      </c>
      <c r="AG2475" s="207">
        <f t="shared" si="789"/>
        <v>0</v>
      </c>
      <c r="AI2475" s="170" t="str">
        <f>IF(月報!G2475&lt;&gt;"",月報!G2475,"")</f>
        <v/>
      </c>
      <c r="AJ2475" s="171" t="str">
        <f>IF(月報!W2475&lt;&gt;"",月報!W2475*24,"")</f>
        <v/>
      </c>
      <c r="AK2475" s="171" t="str">
        <f>IF(月報!P2475&lt;&gt;"",月報!P2475,"")</f>
        <v/>
      </c>
      <c r="AL2475" s="171" t="str">
        <f>IF(月報!Q2475&lt;&gt;"",IF(月報!Q2475="平日残","",月報!Q2475),"")</f>
        <v/>
      </c>
      <c r="AM2475" s="171"/>
      <c r="AN2475" s="171" t="str">
        <f t="shared" si="793"/>
        <v/>
      </c>
      <c r="AO2475" s="171" t="str">
        <f>IF($E2475="","",VLOOKUP($E2475,カレンダマスタ!$A$5:$E$381,5,FALSE))</f>
        <v/>
      </c>
      <c r="AQ2475" s="198" t="str">
        <f>IF(G2475="","",IF(VLOOKUP(E2475,カレンダマスタ!$A$5:$D$381,4,FALSE)=0,"",1))</f>
        <v/>
      </c>
      <c r="AR2475" s="172" t="str">
        <f>IF($G2475="","",IF($AD2475="NSTC",INDEX(カレンダマスタ!$I$26:$O$31,MATCH($G2475,カレンダマスタ!$H$26:$H$31,1),MATCH($H2475,カレンダマスタ!$I$25:$O$25,1)),
IF($AD2475="CS本社",INDEX(カレンダマスタ!$I$36:$O$41,MATCH($G2475,カレンダマスタ!$H$36:$H$41,1),MATCH($H2475,カレンダマスタ!$I$35:$O$35,1)),
IF($AD2475="NS本社",INDEX(カレンダマスタ!$I$94:$O$99,MATCH($G2475,カレンダマスタ!$H$95:$H$100,1),MATCH($H2475,カレンダマスタ!$I$93:$O$93,1)),
IF($AD2475="ODC",INDEX(カレンダマスタ!$I$46:$O$51,MATCH($G2475,カレンダマスタ!$H$46:$H$51,1),MATCH($H2475,カレンダマスタ!$I$45:$O$45,1)),
IF($AD2475="NS東京TC",INDEX(カレンダマスタ!$I$56:$O$61,MATCH($G2475,カレンダマスタ!$H$56:$H$61,1),MATCH($H2475,カレンダマスタ!$I$55:$O$55,1)),""))))))</f>
        <v/>
      </c>
      <c r="AS2475" s="171" t="str">
        <f t="shared" si="790"/>
        <v/>
      </c>
      <c r="AU2475" s="173" t="str">
        <f>IF(E2475="","",VLOOKUP($E2475,カレンダマスタ!$A$4:$E$381,4,FALSE))</f>
        <v/>
      </c>
      <c r="AV2475" s="173" t="str">
        <f t="shared" si="796"/>
        <v/>
      </c>
      <c r="AW2475" s="173" t="str">
        <f t="shared" si="797"/>
        <v/>
      </c>
      <c r="AX2475" s="174" t="str">
        <f t="shared" si="798"/>
        <v/>
      </c>
      <c r="AY2475" s="174" t="str">
        <f t="shared" si="799"/>
        <v/>
      </c>
      <c r="AZ2475" s="175" t="str">
        <f>IF(AX2475&amp;AW2475="勤怠未設定","×",IF(AV2475="勤怠修正","×",IF(AC2475="外注","",IF(AA2475="",IF(AY2475&lt;&gt;"","×",""),IF(VLOOKUP(AA2475,カレンダマスタ!$H$66:$I$83,2,FALSE)&lt;&gt;AY2475,"×","OK")))))</f>
        <v/>
      </c>
      <c r="BC2475" s="173" t="str">
        <f>IF(E2475="","",VLOOKUP($E2475,カレンダマスタ!$A$4:$E$381,4,FALSE))</f>
        <v/>
      </c>
      <c r="BD2475" s="171" t="str">
        <f>IF(AC2475="社員","",IF(AG2475=0,"",IF(AD2475="NSTC",IF(COUNTIF(カレンダマスタ!$Q$5:$Q$32,G2475)=1,"OK","×"),
IF(AD2475="NS本社",IF(COUNTIF(カレンダマスタ!$T$5:$T$32,G2475)=1,"OK","×"),IF(COUNTIF(カレンダマスタ!$R$5:$R$32,G2475)=1,"OK","×")))))</f>
        <v/>
      </c>
      <c r="BE2475" s="171" t="str">
        <f>IF(AC2475="社員","",IF(G2475="","",IF(R2475&lt;&gt;"","",IF(AF2475="CS","OK",IF(VLOOKUP(E2475,カレンダマスタ!$A$5:$D$381,4,FALSE)&gt;0,"",IF(OR(G2475*24&gt;10.84,H2475*24&lt;14.5)=TRUE,"×","OK"))))))</f>
        <v/>
      </c>
      <c r="BF2475" s="171" t="str">
        <f t="shared" si="794"/>
        <v/>
      </c>
      <c r="BG2475" s="171" t="str">
        <f t="shared" si="791"/>
        <v/>
      </c>
      <c r="BI2475" s="175" t="str">
        <f t="shared" si="792"/>
        <v/>
      </c>
    </row>
    <row r="2476" spans="2:61">
      <c r="B2476" s="323"/>
      <c r="C2476" s="539"/>
      <c r="D2476" s="324"/>
      <c r="E2476" s="325"/>
      <c r="F2476" s="324"/>
      <c r="G2476" s="591"/>
      <c r="H2476" s="591"/>
      <c r="I2476" s="339"/>
      <c r="J2476" s="320"/>
      <c r="K2476" s="319"/>
      <c r="L2476" s="320"/>
      <c r="M2476" s="320"/>
      <c r="N2476" s="320"/>
      <c r="O2476" s="340"/>
      <c r="P2476" s="340"/>
      <c r="Q2476" s="340"/>
      <c r="R2476" s="327"/>
      <c r="S2476" s="328"/>
      <c r="T2476" s="341"/>
      <c r="U2476" s="342"/>
      <c r="V2476" s="342"/>
      <c r="W2476" s="298"/>
      <c r="X2476" s="326"/>
      <c r="Y2476" s="326"/>
      <c r="Z2476" s="326"/>
      <c r="AA2476" s="327" t="str">
        <f t="shared" si="795"/>
        <v/>
      </c>
      <c r="AC2476" s="541"/>
      <c r="AD2476" s="542"/>
      <c r="AE2476" s="542"/>
      <c r="AF2476" s="542"/>
      <c r="AG2476" s="543"/>
      <c r="AI2476" s="348" t="str">
        <f>IF(月報!G2476&lt;&gt;"",月報!G2476,"")</f>
        <v/>
      </c>
      <c r="AJ2476" s="349" t="str">
        <f>IF(月報!W2476&lt;&gt;"",月報!W2476*24,"")</f>
        <v/>
      </c>
      <c r="AK2476" s="349" t="str">
        <f>IF(月報!P2476&lt;&gt;"",月報!P2476,"")</f>
        <v/>
      </c>
      <c r="AL2476" s="349" t="str">
        <f>IF(月報!Q2476&lt;&gt;"",IF(月報!Q2476="平日残","",月報!Q2476),"")</f>
        <v/>
      </c>
      <c r="AM2476" s="349"/>
      <c r="AN2476" s="349" t="str">
        <f t="shared" si="793"/>
        <v/>
      </c>
      <c r="AO2476" s="349" t="str">
        <f>IF($E2476="","",VLOOKUP($E2476,カレンダマスタ!$A$5:$E$381,5,FALSE))</f>
        <v/>
      </c>
      <c r="AQ2476" s="351"/>
      <c r="AR2476" s="352"/>
      <c r="AS2476" s="349"/>
      <c r="AU2476" s="355"/>
      <c r="AV2476" s="355" t="str">
        <f t="shared" si="796"/>
        <v/>
      </c>
      <c r="AW2476" s="355" t="str">
        <f t="shared" si="797"/>
        <v/>
      </c>
      <c r="AX2476" s="356" t="str">
        <f t="shared" si="798"/>
        <v/>
      </c>
      <c r="AY2476" s="356" t="str">
        <f t="shared" si="799"/>
        <v/>
      </c>
      <c r="AZ2476" s="357" t="str">
        <f>IF(AX2476&amp;AW2476="勤怠未設定","×",IF(AV2476="勤怠修正","×",IF(AC2476="外注","",IF(AA2476="",IF(AY2476&lt;&gt;"","×",""),IF(VLOOKUP(AA2476,カレンダマスタ!$H$66:$I$83,2,FALSE)&lt;&gt;AY2476,"×","OK")))))</f>
        <v/>
      </c>
      <c r="BC2476" s="355"/>
      <c r="BD2476" s="349"/>
      <c r="BE2476" s="349"/>
      <c r="BF2476" s="349" t="str">
        <f t="shared" si="794"/>
        <v/>
      </c>
      <c r="BG2476" s="349"/>
      <c r="BI2476" s="357" t="str">
        <f t="shared" ref="BI2476:BI2485" si="800">IF(OR(AO2476="×",AS2476="×",AZ2476="×",BD2476="×",BE2476="×",BF2476="TW未入力",BF2476="週報未入力",BG2476="×"),"×","")</f>
        <v/>
      </c>
    </row>
    <row r="2477" spans="2:61">
      <c r="B2477" s="323"/>
      <c r="C2477" s="539"/>
      <c r="D2477" s="324"/>
      <c r="E2477" s="325"/>
      <c r="F2477" s="324"/>
      <c r="G2477" s="591"/>
      <c r="H2477" s="591"/>
      <c r="I2477" s="339"/>
      <c r="J2477" s="320"/>
      <c r="K2477" s="319"/>
      <c r="L2477" s="320"/>
      <c r="M2477" s="320"/>
      <c r="N2477" s="320"/>
      <c r="O2477" s="340"/>
      <c r="P2477" s="340"/>
      <c r="Q2477" s="340"/>
      <c r="R2477" s="327"/>
      <c r="S2477" s="328"/>
      <c r="T2477" s="341"/>
      <c r="U2477" s="342"/>
      <c r="V2477" s="342"/>
      <c r="W2477" s="298"/>
      <c r="X2477" s="326"/>
      <c r="Y2477" s="326"/>
      <c r="Z2477" s="326"/>
      <c r="AA2477" s="327" t="str">
        <f t="shared" si="795"/>
        <v/>
      </c>
      <c r="AC2477" s="544"/>
      <c r="AD2477" s="545"/>
      <c r="AE2477" s="545"/>
      <c r="AF2477" s="545"/>
      <c r="AG2477" s="546"/>
      <c r="AI2477" s="348" t="str">
        <f>IF(月報!G2477&lt;&gt;"",月報!G2477,"")</f>
        <v/>
      </c>
      <c r="AJ2477" s="349" t="str">
        <f>IF(月報!W2477&lt;&gt;"",月報!W2477*24,"")</f>
        <v/>
      </c>
      <c r="AK2477" s="349" t="str">
        <f>IF(月報!P2477&lt;&gt;"",月報!P2477,"")</f>
        <v/>
      </c>
      <c r="AL2477" s="349" t="str">
        <f>IF(月報!Q2477&lt;&gt;"",IF(月報!Q2477="平日残","",月報!Q2477),"")</f>
        <v/>
      </c>
      <c r="AM2477" s="349"/>
      <c r="AN2477" s="349" t="str">
        <f t="shared" si="793"/>
        <v/>
      </c>
      <c r="AO2477" s="349" t="str">
        <f>IF($E2477="","",VLOOKUP($E2477,カレンダマスタ!$A$5:$E$381,5,FALSE))</f>
        <v/>
      </c>
      <c r="AQ2477" s="351"/>
      <c r="AR2477" s="352"/>
      <c r="AS2477" s="349"/>
      <c r="AU2477" s="355"/>
      <c r="AV2477" s="355" t="str">
        <f t="shared" si="796"/>
        <v/>
      </c>
      <c r="AW2477" s="355" t="str">
        <f t="shared" si="797"/>
        <v/>
      </c>
      <c r="AX2477" s="356" t="str">
        <f t="shared" si="798"/>
        <v/>
      </c>
      <c r="AY2477" s="356" t="str">
        <f t="shared" si="799"/>
        <v/>
      </c>
      <c r="AZ2477" s="357" t="str">
        <f>IF(AX2477&amp;AW2477="勤怠未設定","×",IF(AV2477="勤怠修正","×",IF(AC2477="外注","",IF(AA2477="",IF(AY2477&lt;&gt;"","×",""),IF(VLOOKUP(AA2477,カレンダマスタ!$H$66:$I$83,2,FALSE)&lt;&gt;AY2477,"×","OK")))))</f>
        <v/>
      </c>
      <c r="BC2477" s="355"/>
      <c r="BD2477" s="349"/>
      <c r="BE2477" s="349"/>
      <c r="BF2477" s="349" t="str">
        <f t="shared" si="794"/>
        <v/>
      </c>
      <c r="BG2477" s="349"/>
      <c r="BI2477" s="357" t="str">
        <f t="shared" si="800"/>
        <v/>
      </c>
    </row>
    <row r="2478" spans="2:61">
      <c r="B2478" s="323"/>
      <c r="C2478" s="539"/>
      <c r="D2478" s="324"/>
      <c r="E2478" s="325"/>
      <c r="F2478" s="324"/>
      <c r="G2478" s="591"/>
      <c r="H2478" s="591"/>
      <c r="I2478" s="339"/>
      <c r="J2478" s="320"/>
      <c r="K2478" s="319"/>
      <c r="L2478" s="320"/>
      <c r="M2478" s="320"/>
      <c r="N2478" s="320"/>
      <c r="O2478" s="340"/>
      <c r="P2478" s="340"/>
      <c r="Q2478" s="340"/>
      <c r="R2478" s="327"/>
      <c r="S2478" s="328"/>
      <c r="T2478" s="341"/>
      <c r="U2478" s="342"/>
      <c r="V2478" s="342"/>
      <c r="W2478" s="298"/>
      <c r="X2478" s="326"/>
      <c r="Y2478" s="326"/>
      <c r="Z2478" s="326"/>
      <c r="AA2478" s="327" t="str">
        <f t="shared" si="795"/>
        <v/>
      </c>
      <c r="AC2478" s="544"/>
      <c r="AD2478" s="545"/>
      <c r="AE2478" s="545"/>
      <c r="AF2478" s="545"/>
      <c r="AG2478" s="546"/>
      <c r="AI2478" s="348" t="str">
        <f>IF(月報!G2478&lt;&gt;"",月報!G2478,"")</f>
        <v/>
      </c>
      <c r="AJ2478" s="349" t="str">
        <f>IF(月報!W2478&lt;&gt;"",月報!W2478*24,"")</f>
        <v/>
      </c>
      <c r="AK2478" s="349" t="str">
        <f>IF(月報!P2478&lt;&gt;"",月報!P2478,"")</f>
        <v/>
      </c>
      <c r="AL2478" s="349" t="str">
        <f>IF(月報!Q2478&lt;&gt;"",IF(月報!Q2478="平日残","",月報!Q2478),"")</f>
        <v/>
      </c>
      <c r="AM2478" s="349"/>
      <c r="AN2478" s="349" t="str">
        <f t="shared" si="793"/>
        <v/>
      </c>
      <c r="AO2478" s="349" t="str">
        <f>IF($E2478="","",VLOOKUP($E2478,カレンダマスタ!$A$5:$E$381,5,FALSE))</f>
        <v/>
      </c>
      <c r="AQ2478" s="351"/>
      <c r="AR2478" s="352"/>
      <c r="AS2478" s="349"/>
      <c r="AU2478" s="355"/>
      <c r="AV2478" s="355" t="str">
        <f t="shared" si="796"/>
        <v/>
      </c>
      <c r="AW2478" s="355" t="str">
        <f t="shared" si="797"/>
        <v/>
      </c>
      <c r="AX2478" s="356" t="str">
        <f t="shared" si="798"/>
        <v/>
      </c>
      <c r="AY2478" s="356" t="str">
        <f t="shared" si="799"/>
        <v/>
      </c>
      <c r="AZ2478" s="357" t="str">
        <f>IF(AX2478&amp;AW2478="勤怠未設定","×",IF(AV2478="勤怠修正","×",IF(AC2478="外注","",IF(AA2478="",IF(AY2478&lt;&gt;"","×",""),IF(VLOOKUP(AA2478,カレンダマスタ!$H$66:$I$83,2,FALSE)&lt;&gt;AY2478,"×","OK")))))</f>
        <v/>
      </c>
      <c r="BC2478" s="355"/>
      <c r="BD2478" s="349"/>
      <c r="BE2478" s="349"/>
      <c r="BF2478" s="349" t="str">
        <f t="shared" si="794"/>
        <v/>
      </c>
      <c r="BG2478" s="349"/>
      <c r="BI2478" s="357" t="str">
        <f t="shared" si="800"/>
        <v/>
      </c>
    </row>
    <row r="2479" spans="2:61">
      <c r="B2479" s="323"/>
      <c r="C2479" s="539"/>
      <c r="D2479" s="324"/>
      <c r="E2479" s="325"/>
      <c r="F2479" s="324"/>
      <c r="G2479" s="591"/>
      <c r="H2479" s="591"/>
      <c r="I2479" s="339"/>
      <c r="J2479" s="320"/>
      <c r="K2479" s="319"/>
      <c r="L2479" s="320"/>
      <c r="M2479" s="320"/>
      <c r="N2479" s="320"/>
      <c r="O2479" s="340"/>
      <c r="P2479" s="340"/>
      <c r="Q2479" s="340"/>
      <c r="R2479" s="327"/>
      <c r="S2479" s="328"/>
      <c r="T2479" s="341"/>
      <c r="U2479" s="342"/>
      <c r="V2479" s="342"/>
      <c r="W2479" s="298"/>
      <c r="X2479" s="326"/>
      <c r="Y2479" s="326"/>
      <c r="Z2479" s="326"/>
      <c r="AA2479" s="327" t="str">
        <f t="shared" si="795"/>
        <v/>
      </c>
      <c r="AC2479" s="544"/>
      <c r="AD2479" s="545"/>
      <c r="AE2479" s="545"/>
      <c r="AF2479" s="545"/>
      <c r="AG2479" s="546"/>
      <c r="AI2479" s="348" t="str">
        <f>IF(月報!G2479&lt;&gt;"",月報!G2479,"")</f>
        <v/>
      </c>
      <c r="AJ2479" s="349" t="str">
        <f>IF(月報!W2479&lt;&gt;"",月報!W2479*24,"")</f>
        <v/>
      </c>
      <c r="AK2479" s="349" t="str">
        <f>IF(月報!P2479&lt;&gt;"",月報!P2479,"")</f>
        <v/>
      </c>
      <c r="AL2479" s="349" t="str">
        <f>IF(月報!Q2479&lt;&gt;"",IF(月報!Q2479="平日残","",月報!Q2479),"")</f>
        <v/>
      </c>
      <c r="AM2479" s="349"/>
      <c r="AN2479" s="349" t="str">
        <f t="shared" si="793"/>
        <v/>
      </c>
      <c r="AO2479" s="349" t="str">
        <f>IF($E2479="","",VLOOKUP($E2479,カレンダマスタ!$A$5:$E$381,5,FALSE))</f>
        <v/>
      </c>
      <c r="AQ2479" s="351"/>
      <c r="AR2479" s="352"/>
      <c r="AS2479" s="349"/>
      <c r="AU2479" s="355"/>
      <c r="AV2479" s="355" t="str">
        <f t="shared" si="796"/>
        <v/>
      </c>
      <c r="AW2479" s="355" t="str">
        <f t="shared" si="797"/>
        <v/>
      </c>
      <c r="AX2479" s="356" t="str">
        <f t="shared" si="798"/>
        <v/>
      </c>
      <c r="AY2479" s="356" t="str">
        <f t="shared" si="799"/>
        <v/>
      </c>
      <c r="AZ2479" s="357" t="str">
        <f>IF(AX2479&amp;AW2479="勤怠未設定","×",IF(AV2479="勤怠修正","×",IF(AC2479="外注","",IF(AA2479="",IF(AY2479&lt;&gt;"","×",""),IF(VLOOKUP(AA2479,カレンダマスタ!$H$66:$I$83,2,FALSE)&lt;&gt;AY2479,"×","OK")))))</f>
        <v/>
      </c>
      <c r="BC2479" s="355"/>
      <c r="BD2479" s="349"/>
      <c r="BE2479" s="349"/>
      <c r="BF2479" s="349" t="str">
        <f t="shared" si="794"/>
        <v/>
      </c>
      <c r="BG2479" s="349"/>
      <c r="BI2479" s="357" t="str">
        <f t="shared" si="800"/>
        <v/>
      </c>
    </row>
    <row r="2480" spans="2:61">
      <c r="B2480" s="323"/>
      <c r="C2480" s="539"/>
      <c r="D2480" s="324"/>
      <c r="E2480" s="325"/>
      <c r="F2480" s="324"/>
      <c r="G2480" s="591"/>
      <c r="H2480" s="591"/>
      <c r="I2480" s="339"/>
      <c r="J2480" s="320"/>
      <c r="K2480" s="319"/>
      <c r="L2480" s="320"/>
      <c r="M2480" s="320"/>
      <c r="N2480" s="320"/>
      <c r="O2480" s="340"/>
      <c r="P2480" s="340"/>
      <c r="Q2480" s="340"/>
      <c r="R2480" s="327"/>
      <c r="S2480" s="328"/>
      <c r="T2480" s="341"/>
      <c r="U2480" s="342"/>
      <c r="V2480" s="342"/>
      <c r="W2480" s="298"/>
      <c r="X2480" s="326"/>
      <c r="Y2480" s="326"/>
      <c r="Z2480" s="326"/>
      <c r="AA2480" s="327" t="str">
        <f t="shared" si="795"/>
        <v/>
      </c>
      <c r="AC2480" s="544"/>
      <c r="AD2480" s="545"/>
      <c r="AE2480" s="545"/>
      <c r="AF2480" s="545"/>
      <c r="AG2480" s="546"/>
      <c r="AI2480" s="348" t="str">
        <f>IF(月報!G2480&lt;&gt;"",月報!G2480,"")</f>
        <v/>
      </c>
      <c r="AJ2480" s="349" t="str">
        <f>IF(月報!W2480&lt;&gt;"",月報!W2480*24,"")</f>
        <v/>
      </c>
      <c r="AK2480" s="349" t="str">
        <f>IF(月報!P2480&lt;&gt;"",月報!P2480,"")</f>
        <v/>
      </c>
      <c r="AL2480" s="349" t="str">
        <f>IF(月報!Q2480&lt;&gt;"",IF(月報!Q2480="平日残","",月報!Q2480),"")</f>
        <v/>
      </c>
      <c r="AM2480" s="349"/>
      <c r="AN2480" s="349" t="str">
        <f t="shared" si="793"/>
        <v/>
      </c>
      <c r="AO2480" s="349" t="str">
        <f>IF($E2480="","",VLOOKUP($E2480,カレンダマスタ!$A$5:$E$381,5,FALSE))</f>
        <v/>
      </c>
      <c r="AQ2480" s="351"/>
      <c r="AR2480" s="352"/>
      <c r="AS2480" s="349"/>
      <c r="AU2480" s="355"/>
      <c r="AV2480" s="355" t="str">
        <f t="shared" si="796"/>
        <v/>
      </c>
      <c r="AW2480" s="355" t="str">
        <f t="shared" si="797"/>
        <v/>
      </c>
      <c r="AX2480" s="356" t="str">
        <f t="shared" si="798"/>
        <v/>
      </c>
      <c r="AY2480" s="356" t="str">
        <f t="shared" si="799"/>
        <v/>
      </c>
      <c r="AZ2480" s="357" t="str">
        <f>IF(AX2480&amp;AW2480="勤怠未設定","×",IF(AV2480="勤怠修正","×",IF(AC2480="外注","",IF(AA2480="",IF(AY2480&lt;&gt;"","×",""),IF(VLOOKUP(AA2480,カレンダマスタ!$H$66:$I$83,2,FALSE)&lt;&gt;AY2480,"×","OK")))))</f>
        <v/>
      </c>
      <c r="BC2480" s="355"/>
      <c r="BD2480" s="349"/>
      <c r="BE2480" s="349"/>
      <c r="BF2480" s="349" t="str">
        <f t="shared" si="794"/>
        <v/>
      </c>
      <c r="BG2480" s="349"/>
      <c r="BI2480" s="357" t="str">
        <f t="shared" si="800"/>
        <v/>
      </c>
    </row>
    <row r="2481" spans="2:61">
      <c r="B2481" s="323"/>
      <c r="C2481" s="539"/>
      <c r="D2481" s="324"/>
      <c r="E2481" s="325"/>
      <c r="F2481" s="324"/>
      <c r="G2481" s="591"/>
      <c r="H2481" s="591"/>
      <c r="I2481" s="339"/>
      <c r="J2481" s="320"/>
      <c r="K2481" s="319"/>
      <c r="L2481" s="320"/>
      <c r="M2481" s="320"/>
      <c r="N2481" s="320"/>
      <c r="O2481" s="340"/>
      <c r="P2481" s="340"/>
      <c r="Q2481" s="340"/>
      <c r="R2481" s="327"/>
      <c r="S2481" s="328"/>
      <c r="T2481" s="341"/>
      <c r="U2481" s="342"/>
      <c r="V2481" s="342"/>
      <c r="W2481" s="298"/>
      <c r="X2481" s="326"/>
      <c r="Y2481" s="326"/>
      <c r="Z2481" s="326"/>
      <c r="AA2481" s="327" t="str">
        <f t="shared" si="795"/>
        <v/>
      </c>
      <c r="AC2481" s="544"/>
      <c r="AD2481" s="545"/>
      <c r="AE2481" s="545"/>
      <c r="AF2481" s="545"/>
      <c r="AG2481" s="546"/>
      <c r="AI2481" s="348" t="str">
        <f>IF(月報!G2481&lt;&gt;"",月報!G2481,"")</f>
        <v/>
      </c>
      <c r="AJ2481" s="349" t="str">
        <f>IF(月報!W2481&lt;&gt;"",月報!W2481*24,"")</f>
        <v/>
      </c>
      <c r="AK2481" s="349" t="str">
        <f>IF(月報!P2481&lt;&gt;"",月報!P2481,"")</f>
        <v/>
      </c>
      <c r="AL2481" s="349" t="str">
        <f>IF(月報!Q2481&lt;&gt;"",IF(月報!Q2481="平日残","",月報!Q2481),"")</f>
        <v/>
      </c>
      <c r="AM2481" s="349"/>
      <c r="AN2481" s="349" t="str">
        <f t="shared" si="793"/>
        <v/>
      </c>
      <c r="AO2481" s="349" t="str">
        <f>IF($E2481="","",VLOOKUP($E2481,カレンダマスタ!$A$5:$E$381,5,FALSE))</f>
        <v/>
      </c>
      <c r="AQ2481" s="351"/>
      <c r="AR2481" s="352"/>
      <c r="AS2481" s="349"/>
      <c r="AU2481" s="355"/>
      <c r="AV2481" s="355" t="str">
        <f t="shared" si="796"/>
        <v/>
      </c>
      <c r="AW2481" s="355" t="str">
        <f t="shared" si="797"/>
        <v/>
      </c>
      <c r="AX2481" s="356" t="str">
        <f t="shared" si="798"/>
        <v/>
      </c>
      <c r="AY2481" s="356" t="str">
        <f t="shared" si="799"/>
        <v/>
      </c>
      <c r="AZ2481" s="357" t="str">
        <f>IF(AX2481&amp;AW2481="勤怠未設定","×",IF(AV2481="勤怠修正","×",IF(AC2481="外注","",IF(AA2481="",IF(AY2481&lt;&gt;"","×",""),IF(VLOOKUP(AA2481,カレンダマスタ!$H$66:$I$83,2,FALSE)&lt;&gt;AY2481,"×","OK")))))</f>
        <v/>
      </c>
      <c r="BC2481" s="355"/>
      <c r="BD2481" s="349"/>
      <c r="BE2481" s="349"/>
      <c r="BF2481" s="349" t="str">
        <f t="shared" si="794"/>
        <v/>
      </c>
      <c r="BG2481" s="349"/>
      <c r="BI2481" s="357" t="str">
        <f t="shared" si="800"/>
        <v/>
      </c>
    </row>
    <row r="2482" spans="2:61">
      <c r="B2482" s="323"/>
      <c r="C2482" s="539"/>
      <c r="D2482" s="324"/>
      <c r="E2482" s="325"/>
      <c r="F2482" s="324"/>
      <c r="G2482" s="591"/>
      <c r="H2482" s="591"/>
      <c r="I2482" s="339"/>
      <c r="J2482" s="320"/>
      <c r="K2482" s="319"/>
      <c r="L2482" s="320"/>
      <c r="M2482" s="320"/>
      <c r="N2482" s="320"/>
      <c r="O2482" s="340"/>
      <c r="P2482" s="340"/>
      <c r="Q2482" s="340"/>
      <c r="R2482" s="327"/>
      <c r="S2482" s="328"/>
      <c r="T2482" s="341"/>
      <c r="U2482" s="342"/>
      <c r="V2482" s="342"/>
      <c r="W2482" s="298"/>
      <c r="X2482" s="326"/>
      <c r="Y2482" s="326"/>
      <c r="Z2482" s="326"/>
      <c r="AA2482" s="327" t="str">
        <f t="shared" si="795"/>
        <v/>
      </c>
      <c r="AC2482" s="544"/>
      <c r="AD2482" s="545"/>
      <c r="AE2482" s="545"/>
      <c r="AF2482" s="545"/>
      <c r="AG2482" s="546"/>
      <c r="AI2482" s="348" t="str">
        <f>IF(月報!G2482&lt;&gt;"",月報!G2482,"")</f>
        <v/>
      </c>
      <c r="AJ2482" s="349" t="str">
        <f>IF(月報!W2482&lt;&gt;"",月報!W2482*24,"")</f>
        <v/>
      </c>
      <c r="AK2482" s="349" t="str">
        <f>IF(月報!P2482&lt;&gt;"",月報!P2482,"")</f>
        <v/>
      </c>
      <c r="AL2482" s="349" t="str">
        <f>IF(月報!Q2482&lt;&gt;"",IF(月報!Q2482="平日残","",月報!Q2482),"")</f>
        <v/>
      </c>
      <c r="AM2482" s="349"/>
      <c r="AN2482" s="349" t="str">
        <f t="shared" si="793"/>
        <v/>
      </c>
      <c r="AO2482" s="349" t="str">
        <f>IF($E2482="","",VLOOKUP($E2482,カレンダマスタ!$A$5:$E$381,5,FALSE))</f>
        <v/>
      </c>
      <c r="AQ2482" s="351"/>
      <c r="AR2482" s="352"/>
      <c r="AS2482" s="349"/>
      <c r="AU2482" s="355"/>
      <c r="AV2482" s="355" t="str">
        <f t="shared" si="796"/>
        <v/>
      </c>
      <c r="AW2482" s="355" t="str">
        <f t="shared" si="797"/>
        <v/>
      </c>
      <c r="AX2482" s="356" t="str">
        <f t="shared" si="798"/>
        <v/>
      </c>
      <c r="AY2482" s="356" t="str">
        <f t="shared" si="799"/>
        <v/>
      </c>
      <c r="AZ2482" s="357" t="str">
        <f>IF(AX2482&amp;AW2482="勤怠未設定","×",IF(AV2482="勤怠修正","×",IF(AC2482="外注","",IF(AA2482="",IF(AY2482&lt;&gt;"","×",""),IF(VLOOKUP(AA2482,カレンダマスタ!$H$66:$I$83,2,FALSE)&lt;&gt;AY2482,"×","OK")))))</f>
        <v/>
      </c>
      <c r="BC2482" s="355"/>
      <c r="BD2482" s="349"/>
      <c r="BE2482" s="349"/>
      <c r="BF2482" s="349" t="str">
        <f t="shared" si="794"/>
        <v/>
      </c>
      <c r="BG2482" s="349"/>
      <c r="BI2482" s="357" t="str">
        <f t="shared" si="800"/>
        <v/>
      </c>
    </row>
    <row r="2483" spans="2:61">
      <c r="B2483" s="323"/>
      <c r="C2483" s="539"/>
      <c r="D2483" s="324"/>
      <c r="E2483" s="325"/>
      <c r="F2483" s="324"/>
      <c r="G2483" s="591"/>
      <c r="H2483" s="591"/>
      <c r="I2483" s="339"/>
      <c r="J2483" s="320"/>
      <c r="K2483" s="319"/>
      <c r="L2483" s="320"/>
      <c r="M2483" s="320"/>
      <c r="N2483" s="320"/>
      <c r="O2483" s="340"/>
      <c r="P2483" s="340"/>
      <c r="Q2483" s="340"/>
      <c r="R2483" s="327"/>
      <c r="S2483" s="328"/>
      <c r="T2483" s="341"/>
      <c r="U2483" s="342"/>
      <c r="V2483" s="342"/>
      <c r="W2483" s="298"/>
      <c r="X2483" s="326"/>
      <c r="Y2483" s="326"/>
      <c r="Z2483" s="326"/>
      <c r="AA2483" s="327" t="str">
        <f t="shared" si="795"/>
        <v/>
      </c>
      <c r="AC2483" s="544"/>
      <c r="AD2483" s="545"/>
      <c r="AE2483" s="545"/>
      <c r="AF2483" s="545"/>
      <c r="AG2483" s="546"/>
      <c r="AI2483" s="348" t="str">
        <f>IF(月報!G2483&lt;&gt;"",月報!G2483,"")</f>
        <v/>
      </c>
      <c r="AJ2483" s="349" t="str">
        <f>IF(月報!W2483&lt;&gt;"",月報!W2483*24,"")</f>
        <v/>
      </c>
      <c r="AK2483" s="349" t="str">
        <f>IF(月報!P2483&lt;&gt;"",月報!P2483,"")</f>
        <v/>
      </c>
      <c r="AL2483" s="349" t="str">
        <f>IF(月報!Q2483&lt;&gt;"",IF(月報!Q2483="平日残","",月報!Q2483),"")</f>
        <v/>
      </c>
      <c r="AM2483" s="349"/>
      <c r="AN2483" s="349" t="str">
        <f t="shared" si="793"/>
        <v/>
      </c>
      <c r="AO2483" s="349" t="str">
        <f>IF($E2483="","",VLOOKUP($E2483,カレンダマスタ!$A$5:$E$381,5,FALSE))</f>
        <v/>
      </c>
      <c r="AQ2483" s="351"/>
      <c r="AR2483" s="352"/>
      <c r="AS2483" s="349"/>
      <c r="AU2483" s="355"/>
      <c r="AV2483" s="355" t="str">
        <f t="shared" si="796"/>
        <v/>
      </c>
      <c r="AW2483" s="355" t="str">
        <f t="shared" si="797"/>
        <v/>
      </c>
      <c r="AX2483" s="356" t="str">
        <f t="shared" si="798"/>
        <v/>
      </c>
      <c r="AY2483" s="356" t="str">
        <f t="shared" si="799"/>
        <v/>
      </c>
      <c r="AZ2483" s="357" t="str">
        <f>IF(AX2483&amp;AW2483="勤怠未設定","×",IF(AV2483="勤怠修正","×",IF(AC2483="外注","",IF(AA2483="",IF(AY2483&lt;&gt;"","×",""),IF(VLOOKUP(AA2483,カレンダマスタ!$H$66:$I$83,2,FALSE)&lt;&gt;AY2483,"×","OK")))))</f>
        <v/>
      </c>
      <c r="BC2483" s="355"/>
      <c r="BD2483" s="349"/>
      <c r="BE2483" s="349"/>
      <c r="BF2483" s="349" t="str">
        <f t="shared" si="794"/>
        <v/>
      </c>
      <c r="BG2483" s="349"/>
      <c r="BI2483" s="357" t="str">
        <f t="shared" si="800"/>
        <v/>
      </c>
    </row>
    <row r="2484" spans="2:61">
      <c r="B2484" s="323"/>
      <c r="C2484" s="539"/>
      <c r="D2484" s="324"/>
      <c r="E2484" s="325"/>
      <c r="F2484" s="324"/>
      <c r="G2484" s="591"/>
      <c r="H2484" s="591"/>
      <c r="I2484" s="339"/>
      <c r="J2484" s="320"/>
      <c r="K2484" s="319"/>
      <c r="L2484" s="320"/>
      <c r="M2484" s="320"/>
      <c r="N2484" s="320"/>
      <c r="O2484" s="340"/>
      <c r="P2484" s="340"/>
      <c r="Q2484" s="340"/>
      <c r="R2484" s="327"/>
      <c r="S2484" s="328"/>
      <c r="T2484" s="341"/>
      <c r="U2484" s="342"/>
      <c r="V2484" s="342"/>
      <c r="W2484" s="298"/>
      <c r="X2484" s="326"/>
      <c r="Y2484" s="326"/>
      <c r="Z2484" s="326"/>
      <c r="AA2484" s="327" t="str">
        <f t="shared" si="795"/>
        <v/>
      </c>
      <c r="AC2484" s="544"/>
      <c r="AD2484" s="545"/>
      <c r="AE2484" s="545"/>
      <c r="AF2484" s="545"/>
      <c r="AG2484" s="546"/>
      <c r="AI2484" s="348" t="str">
        <f>IF(月報!G2484&lt;&gt;"",月報!G2484,"")</f>
        <v/>
      </c>
      <c r="AJ2484" s="349" t="str">
        <f>IF(月報!W2484&lt;&gt;"",月報!W2484*24,"")</f>
        <v/>
      </c>
      <c r="AK2484" s="349" t="str">
        <f>IF(月報!P2484&lt;&gt;"",月報!P2484,"")</f>
        <v/>
      </c>
      <c r="AL2484" s="349" t="str">
        <f>IF(月報!Q2484&lt;&gt;"",IF(月報!Q2484="平日残","",月報!Q2484),"")</f>
        <v/>
      </c>
      <c r="AM2484" s="349"/>
      <c r="AN2484" s="349" t="str">
        <f t="shared" si="793"/>
        <v/>
      </c>
      <c r="AO2484" s="349" t="str">
        <f>IF($E2484="","",VLOOKUP($E2484,カレンダマスタ!$A$5:$E$381,5,FALSE))</f>
        <v/>
      </c>
      <c r="AQ2484" s="351"/>
      <c r="AR2484" s="352"/>
      <c r="AS2484" s="349"/>
      <c r="AU2484" s="355"/>
      <c r="AV2484" s="355" t="str">
        <f t="shared" si="796"/>
        <v/>
      </c>
      <c r="AW2484" s="355" t="str">
        <f t="shared" si="797"/>
        <v/>
      </c>
      <c r="AX2484" s="356" t="str">
        <f t="shared" si="798"/>
        <v/>
      </c>
      <c r="AY2484" s="356" t="str">
        <f t="shared" si="799"/>
        <v/>
      </c>
      <c r="AZ2484" s="357" t="str">
        <f>IF(AX2484&amp;AW2484="勤怠未設定","×",IF(AV2484="勤怠修正","×",IF(AC2484="外注","",IF(AA2484="",IF(AY2484&lt;&gt;"","×",""),IF(VLOOKUP(AA2484,カレンダマスタ!$H$66:$I$83,2,FALSE)&lt;&gt;AY2484,"×","OK")))))</f>
        <v/>
      </c>
      <c r="BC2484" s="355"/>
      <c r="BD2484" s="349"/>
      <c r="BE2484" s="349"/>
      <c r="BF2484" s="349" t="str">
        <f t="shared" si="794"/>
        <v/>
      </c>
      <c r="BG2484" s="349"/>
      <c r="BI2484" s="357" t="str">
        <f t="shared" si="800"/>
        <v/>
      </c>
    </row>
    <row r="2485" spans="2:61" ht="13.8" thickBot="1">
      <c r="B2485" s="329"/>
      <c r="C2485" s="540"/>
      <c r="D2485" s="330"/>
      <c r="E2485" s="331"/>
      <c r="F2485" s="330"/>
      <c r="G2485" s="592"/>
      <c r="H2485" s="592"/>
      <c r="I2485" s="343"/>
      <c r="J2485" s="322"/>
      <c r="K2485" s="321"/>
      <c r="L2485" s="322"/>
      <c r="M2485" s="322"/>
      <c r="N2485" s="322"/>
      <c r="O2485" s="344"/>
      <c r="P2485" s="344"/>
      <c r="Q2485" s="344"/>
      <c r="R2485" s="333"/>
      <c r="S2485" s="334"/>
      <c r="T2485" s="345"/>
      <c r="U2485" s="346"/>
      <c r="V2485" s="346"/>
      <c r="W2485" s="298"/>
      <c r="X2485" s="332"/>
      <c r="Y2485" s="332"/>
      <c r="Z2485" s="332"/>
      <c r="AA2485" s="333" t="str">
        <f t="shared" si="795"/>
        <v/>
      </c>
      <c r="AC2485" s="547"/>
      <c r="AD2485" s="548"/>
      <c r="AE2485" s="548"/>
      <c r="AF2485" s="548"/>
      <c r="AG2485" s="549"/>
      <c r="AI2485" s="348" t="str">
        <f>IF(月報!G2485&lt;&gt;"",月報!G2485,"")</f>
        <v/>
      </c>
      <c r="AJ2485" s="350" t="str">
        <f>IF(月報!W2485&lt;&gt;"",月報!W2485*24,"")</f>
        <v/>
      </c>
      <c r="AK2485" s="350" t="str">
        <f>IF(月報!P2485&lt;&gt;"",月報!P2485,"")</f>
        <v/>
      </c>
      <c r="AL2485" s="350" t="str">
        <f>IF(月報!Q2485&lt;&gt;"",IF(月報!Q2485="平日残","",月報!Q2485),"")</f>
        <v/>
      </c>
      <c r="AM2485" s="350"/>
      <c r="AN2485" s="350" t="str">
        <f t="shared" si="793"/>
        <v/>
      </c>
      <c r="AO2485" s="350" t="str">
        <f>IF($E2485="","",VLOOKUP($E2485,カレンダマスタ!$A$5:$E$381,5,FALSE))</f>
        <v/>
      </c>
      <c r="AP2485" s="347"/>
      <c r="AQ2485" s="353"/>
      <c r="AR2485" s="354"/>
      <c r="AS2485" s="350"/>
      <c r="AT2485" s="347"/>
      <c r="AU2485" s="358"/>
      <c r="AV2485" s="358" t="str">
        <f t="shared" si="796"/>
        <v/>
      </c>
      <c r="AW2485" s="358" t="str">
        <f t="shared" si="797"/>
        <v/>
      </c>
      <c r="AX2485" s="359" t="str">
        <f t="shared" si="798"/>
        <v/>
      </c>
      <c r="AY2485" s="359" t="str">
        <f t="shared" si="799"/>
        <v/>
      </c>
      <c r="AZ2485" s="360" t="str">
        <f>IF(AX2485&amp;AW2485="勤怠未設定","×",IF(AV2485="勤怠修正","×",IF(AC2485="外注","",IF(AA2485="",IF(AY2485&lt;&gt;"","×",""),IF(VLOOKUP(AA2485,カレンダマスタ!$H$66:$I$83,2,FALSE)&lt;&gt;AY2485,"×","OK")))))</f>
        <v/>
      </c>
      <c r="BC2485" s="358"/>
      <c r="BD2485" s="350"/>
      <c r="BE2485" s="350"/>
      <c r="BF2485" s="350" t="str">
        <f t="shared" si="794"/>
        <v/>
      </c>
      <c r="BG2485" s="350"/>
      <c r="BI2485" s="360" t="str">
        <f t="shared" si="800"/>
        <v/>
      </c>
    </row>
    <row r="2486" spans="2:61">
      <c r="B2486" s="176"/>
      <c r="C2486" s="535"/>
      <c r="D2486" s="112"/>
      <c r="E2486" s="582"/>
      <c r="F2486" s="112"/>
      <c r="G2486" s="587"/>
      <c r="H2486" s="587"/>
      <c r="I2486" s="114"/>
      <c r="J2486" s="118"/>
      <c r="K2486" s="115"/>
      <c r="L2486" s="116"/>
      <c r="M2486" s="116"/>
      <c r="N2486" s="117"/>
      <c r="O2486" s="118"/>
      <c r="P2486" s="118"/>
      <c r="Q2486" s="118"/>
      <c r="R2486" s="119"/>
      <c r="S2486" s="120"/>
      <c r="T2486" s="433"/>
      <c r="U2486" s="428">
        <f>SUM(T2486:T2492)</f>
        <v>0</v>
      </c>
      <c r="V2486" s="428" t="str">
        <f t="shared" ref="V2486:V2520" si="801">IF(AC2486="外注",IF(AND(BC2486&lt;1,ROUND((H2486*24),1)=13),"外注2半",IF(AND(BC2486&lt;1,ROUND((G2486*24),1)=13.7),"外注1半",IF(AND(BC2486&lt;1,G2486=""),"外注休暇",""))),"")</f>
        <v/>
      </c>
      <c r="W2486" s="298"/>
      <c r="X2486" s="113" t="str">
        <f t="shared" ref="X2486:X2520" si="802">IF(O2486&lt;&gt;"",O2486/24,"")</f>
        <v/>
      </c>
      <c r="Y2486" s="113" t="str">
        <f t="shared" ref="Y2486:Y2520" si="803">IF(P2486&lt;&gt;"",P2486/24,"")</f>
        <v/>
      </c>
      <c r="Z2486" s="113" t="str">
        <f t="shared" ref="Z2486:Z2520" si="804">IF(Q2486&lt;&gt;"",Q2486/24,"")</f>
        <v/>
      </c>
      <c r="AA2486" s="119" t="str">
        <f t="shared" si="795"/>
        <v/>
      </c>
      <c r="AC2486" s="183" t="str">
        <f>IF(C2486&lt;&gt;"",VLOOKUP(C2486,設定シート!$D$10:$N$109,11,FALSE),"")</f>
        <v/>
      </c>
      <c r="AD2486" s="184" t="str">
        <f>IF(C2486&lt;&gt;"",VLOOKUP(C2486,設定シート!$D$10:$H$109,5,FALSE),"")</f>
        <v/>
      </c>
      <c r="AE2486" s="185" t="str">
        <f>IF(C2486&lt;&gt;"",VLOOKUP(C2486,設定シート!$D$10:$L$109,9,FALSE),"")</f>
        <v/>
      </c>
      <c r="AF2486" s="184" t="str">
        <f>IF($AD2486="","",IF(LEFT($AD2486,2)="NS","NS","CS"))</f>
        <v/>
      </c>
      <c r="AG2486" s="203">
        <f t="shared" ref="AG2486:AG2520" si="805">IF(OR(R2486="有給休暇",G2486=""),0,IF(AQ2486=1,0,1))</f>
        <v>0</v>
      </c>
      <c r="AI2486" s="121" t="str">
        <f>IF(月報!G2486&lt;&gt;"",月報!G2486,"")</f>
        <v/>
      </c>
      <c r="AJ2486" s="122" t="str">
        <f>IF(月報!W2486&lt;&gt;"",月報!W2486*24,"")</f>
        <v/>
      </c>
      <c r="AK2486" s="122" t="str">
        <f>IF(月報!P2486&lt;&gt;"",月報!P2486,"")</f>
        <v/>
      </c>
      <c r="AL2486" s="122" t="str">
        <f>IF(月報!Q2486&lt;&gt;"",IF(月報!Q2486="平日残","",月報!Q2486),"")</f>
        <v/>
      </c>
      <c r="AM2486" s="122"/>
      <c r="AN2486" s="122" t="str">
        <f t="shared" si="793"/>
        <v/>
      </c>
      <c r="AO2486" s="122" t="str">
        <f>IF($E2486="","",VLOOKUP($E2486,カレンダマスタ!$A$5:$E$381,5,FALSE))</f>
        <v/>
      </c>
      <c r="AQ2486" s="195" t="str">
        <f>IF(G2486="","",IF(VLOOKUP(E2486,カレンダマスタ!$A$5:$D$381,4,FALSE)=0,"",1))</f>
        <v/>
      </c>
      <c r="AR2486" s="123" t="str">
        <f>IF($G2486="","",IF($AD2486="NSTC",INDEX(カレンダマスタ!$I$26:$O$31,MATCH($G2486,カレンダマスタ!$H$26:$H$31,1),MATCH($H2486,カレンダマスタ!$I$25:$O$25,1)),
IF($AD2486="CS本社",INDEX(カレンダマスタ!$I$36:$O$41,MATCH($G2486,カレンダマスタ!$H$36:$H$41,1),MATCH($H2486,カレンダマスタ!$I$35:$O$35,1)),
IF($AD2486="NS本社",INDEX(カレンダマスタ!$I$94:$O$99,MATCH($G2486,カレンダマスタ!$H$95:$H$100,1),MATCH($H2486,カレンダマスタ!$I$93:$O$93,1)),
IF($AD2486="ODC",INDEX(カレンダマスタ!$I$46:$O$51,MATCH($G2486,カレンダマスタ!$H$46:$H$51,1),MATCH($H2486,カレンダマスタ!$I$45:$O$45,1)),
IF($AD2486="NS東京TC",INDEX(カレンダマスタ!$I$56:$O$61,MATCH($G2486,カレンダマスタ!$H$56:$H$61,1),MATCH($H2486,カレンダマスタ!$I$55:$O$55,1)),""))))))</f>
        <v/>
      </c>
      <c r="AS2486" s="122" t="str">
        <f t="shared" ref="AS2486:AS2520" si="806">IF(AC2486="社員","",IF(R2486="有給休暇","",IF(AND(AF2486="CS",AQ2486=1)=TRUE,"OK",IF(AR2486&lt;&gt;"",IF(TIMEVALUE(MID(I2486,1,10))=AR2486,"OK","×"),""))))</f>
        <v/>
      </c>
      <c r="AU2486" s="124" t="str">
        <f>IF(E2486="","",VLOOKUP($E2486,カレンダマスタ!$A$4:$E$381,4,FALSE))</f>
        <v/>
      </c>
      <c r="AV2486" s="124" t="str">
        <f t="shared" si="796"/>
        <v/>
      </c>
      <c r="AW2486" s="124" t="str">
        <f t="shared" si="797"/>
        <v/>
      </c>
      <c r="AX2486" s="125" t="str">
        <f t="shared" si="798"/>
        <v/>
      </c>
      <c r="AY2486" s="125" t="str">
        <f t="shared" si="799"/>
        <v/>
      </c>
      <c r="AZ2486" s="114" t="str">
        <f>IF(AX2486&amp;AW2486="勤怠未設定","×",IF(AV2486="勤怠修正","×",IF(AC2486="外注","",IF(AA2486="",IF(AY2486&lt;&gt;"","×",""),IF(VLOOKUP(AA2486,カレンダマスタ!$H$66:$I$83,2,FALSE)&lt;&gt;AY2486,"×","OK")))))</f>
        <v/>
      </c>
      <c r="BC2486" s="124" t="str">
        <f>IF(E2486="","",VLOOKUP($E2486,カレンダマスタ!$A$4:$E$381,4,FALSE))</f>
        <v/>
      </c>
      <c r="BD2486" s="122" t="str">
        <f>IF(AC2486="社員","",IF(AG2486=0,"",IF(AD2486="NSTC",IF(COUNTIF(カレンダマスタ!$Q$5:$Q$32,G2486)=1,"OK","×"),
IF(AD2486="NS本社",IF(COUNTIF(カレンダマスタ!$T$5:$T$32,G2486)=1,"OK","×"),IF(COUNTIF(カレンダマスタ!$R$5:$R$32,G2486)=1,"OK","×")))))</f>
        <v/>
      </c>
      <c r="BE2486" s="122" t="str">
        <f>IF(AC2486="社員","",IF(G2486="","",IF(R2486&lt;&gt;"","",IF(AF2486="CS","OK",IF(VLOOKUP(E2486,カレンダマスタ!$A$5:$D$381,4,FALSE)&gt;0,"",IF(OR(G2486*24&gt;10.84,H2486*24&lt;14.5)=TRUE,"×","OK"))))))</f>
        <v/>
      </c>
      <c r="BF2486" s="122" t="str">
        <f t="shared" si="794"/>
        <v/>
      </c>
      <c r="BG2486" s="127" t="str">
        <f t="shared" ref="BG2486:BG2520" si="807">IF(AE2486="派遣","",IF(G2486="","",IF(R2486="有給休暇","",IF(S2486="","×","OK"))))</f>
        <v/>
      </c>
      <c r="BI2486" s="114" t="str">
        <f t="shared" ref="BI2486:BI2520" si="808">IF(OR(AO2486="×",AS2486="×",AZ2486="×",BE2486="×",BF2486="TW未入力",BF2486="週報未入力",BG2486="×"),"×","")</f>
        <v/>
      </c>
    </row>
    <row r="2487" spans="2:61">
      <c r="B2487" s="111"/>
      <c r="C2487" s="536"/>
      <c r="D2487" s="128"/>
      <c r="E2487" s="583"/>
      <c r="F2487" s="128"/>
      <c r="G2487" s="588"/>
      <c r="H2487" s="588"/>
      <c r="I2487" s="130"/>
      <c r="J2487" s="139"/>
      <c r="K2487" s="131"/>
      <c r="L2487" s="132"/>
      <c r="M2487" s="132"/>
      <c r="N2487" s="141"/>
      <c r="O2487" s="139"/>
      <c r="P2487" s="139"/>
      <c r="Q2487" s="139"/>
      <c r="R2487" s="133"/>
      <c r="S2487" s="134"/>
      <c r="T2487" s="434"/>
      <c r="U2487" s="429"/>
      <c r="V2487" s="429" t="str">
        <f t="shared" si="801"/>
        <v/>
      </c>
      <c r="W2487" s="298"/>
      <c r="X2487" s="129" t="str">
        <f t="shared" si="802"/>
        <v/>
      </c>
      <c r="Y2487" s="129" t="str">
        <f t="shared" si="803"/>
        <v/>
      </c>
      <c r="Z2487" s="129" t="str">
        <f t="shared" si="804"/>
        <v/>
      </c>
      <c r="AA2487" s="133" t="str">
        <f t="shared" si="795"/>
        <v/>
      </c>
      <c r="AC2487" s="186" t="str">
        <f>AC2486</f>
        <v/>
      </c>
      <c r="AD2487" s="186" t="str">
        <f>AD2486</f>
        <v/>
      </c>
      <c r="AE2487" s="186" t="str">
        <f>AE2486</f>
        <v/>
      </c>
      <c r="AF2487" s="186" t="str">
        <f>AF2486</f>
        <v/>
      </c>
      <c r="AG2487" s="204">
        <f t="shared" si="805"/>
        <v>0</v>
      </c>
      <c r="AI2487" s="135" t="str">
        <f>IF(月報!G2487&lt;&gt;"",月報!G2487,"")</f>
        <v/>
      </c>
      <c r="AJ2487" s="126" t="str">
        <f>IF(月報!W2487&lt;&gt;"",月報!W2487*24,"")</f>
        <v/>
      </c>
      <c r="AK2487" s="126" t="str">
        <f>IF(月報!P2487&lt;&gt;"",月報!P2487,"")</f>
        <v/>
      </c>
      <c r="AL2487" s="126" t="str">
        <f>IF(月報!Q2487&lt;&gt;"",IF(月報!Q2487="平日残","",月報!Q2487),"")</f>
        <v/>
      </c>
      <c r="AM2487" s="126"/>
      <c r="AN2487" s="126" t="str">
        <f t="shared" si="793"/>
        <v/>
      </c>
      <c r="AO2487" s="126" t="str">
        <f>IF($E2487="","",VLOOKUP($E2487,カレンダマスタ!$A$5:$E$381,5,FALSE))</f>
        <v/>
      </c>
      <c r="AQ2487" s="196" t="str">
        <f>IF(G2487="","",IF(VLOOKUP(E2487,カレンダマスタ!$A$5:$D$381,4,FALSE)=0,"",1))</f>
        <v/>
      </c>
      <c r="AR2487" s="136" t="str">
        <f>IF($G2487="","",IF($AD2487="NSTC",INDEX(カレンダマスタ!$I$26:$O$31,MATCH($G2487,カレンダマスタ!$H$26:$H$31,1),MATCH($H2487,カレンダマスタ!$I$25:$O$25,1)),
IF($AD2487="CS本社",INDEX(カレンダマスタ!$I$36:$O$41,MATCH($G2487,カレンダマスタ!$H$36:$H$41,1),MATCH($H2487,カレンダマスタ!$I$35:$O$35,1)),
IF($AD2487="NS本社",INDEX(カレンダマスタ!$I$94:$O$99,MATCH($G2487,カレンダマスタ!$H$95:$H$100,1),MATCH($H2487,カレンダマスタ!$I$93:$O$93,1)),
IF($AD2487="ODC",INDEX(カレンダマスタ!$I$46:$O$51,MATCH($G2487,カレンダマスタ!$H$46:$H$51,1),MATCH($H2487,カレンダマスタ!$I$45:$O$45,1)),
IF($AD2487="NS東京TC",INDEX(カレンダマスタ!$I$56:$O$61,MATCH($G2487,カレンダマスタ!$H$56:$H$61,1),MATCH($H2487,カレンダマスタ!$I$55:$O$55,1)),""))))))</f>
        <v/>
      </c>
      <c r="AS2487" s="126" t="str">
        <f t="shared" si="806"/>
        <v/>
      </c>
      <c r="AU2487" s="137" t="str">
        <f>IF(E2487="","",VLOOKUP($E2487,カレンダマスタ!$A$4:$E$381,4,FALSE))</f>
        <v/>
      </c>
      <c r="AV2487" s="137" t="str">
        <f t="shared" si="796"/>
        <v/>
      </c>
      <c r="AW2487" s="137" t="str">
        <f t="shared" si="797"/>
        <v/>
      </c>
      <c r="AX2487" s="138" t="str">
        <f t="shared" si="798"/>
        <v/>
      </c>
      <c r="AY2487" s="138" t="str">
        <f t="shared" si="799"/>
        <v/>
      </c>
      <c r="AZ2487" s="130" t="str">
        <f>IF(AX2487&amp;AW2487="勤怠未設定","×",IF(AV2487="勤怠修正","×",IF(AC2487="外注","",IF(AA2487="",IF(AY2487&lt;&gt;"","×",""),IF(VLOOKUP(AA2487,カレンダマスタ!$H$66:$I$83,2,FALSE)&lt;&gt;AY2487,"×","OK")))))</f>
        <v/>
      </c>
      <c r="BC2487" s="137" t="str">
        <f>IF(E2487="","",VLOOKUP($E2487,カレンダマスタ!$A$4:$E$381,4,FALSE))</f>
        <v/>
      </c>
      <c r="BD2487" s="126" t="str">
        <f>IF(AC2487="社員","",IF(AG2487=0,"",IF(AD2487="NSTC",IF(COUNTIF(カレンダマスタ!$Q$5:$Q$32,G2487)=1,"OK","×"),
IF(AD2487="NS本社",IF(COUNTIF(カレンダマスタ!$T$5:$T$32,G2487)=1,"OK","×"),IF(COUNTIF(カレンダマスタ!$R$5:$R$32,G2487)=1,"OK","×")))))</f>
        <v/>
      </c>
      <c r="BE2487" s="126" t="str">
        <f>IF(AC2487="社員","",IF(G2487="","",IF(R2487&lt;&gt;"","",IF(AF2487="CS","OK",IF(VLOOKUP(E2487,カレンダマスタ!$A$5:$D$381,4,FALSE)&gt;0,"",IF(OR(G2487*24&gt;10.84,H2487*24&lt;14.5)=TRUE,"×","OK"))))))</f>
        <v/>
      </c>
      <c r="BF2487" s="126" t="str">
        <f t="shared" si="794"/>
        <v/>
      </c>
      <c r="BG2487" s="126" t="str">
        <f t="shared" si="807"/>
        <v/>
      </c>
      <c r="BI2487" s="130" t="str">
        <f t="shared" si="808"/>
        <v/>
      </c>
    </row>
    <row r="2488" spans="2:61">
      <c r="B2488" s="111"/>
      <c r="C2488" s="536"/>
      <c r="D2488" s="128"/>
      <c r="E2488" s="583"/>
      <c r="F2488" s="128"/>
      <c r="G2488" s="588"/>
      <c r="H2488" s="588"/>
      <c r="I2488" s="130"/>
      <c r="J2488" s="139"/>
      <c r="K2488" s="131"/>
      <c r="L2488" s="132"/>
      <c r="M2488" s="132"/>
      <c r="N2488" s="141"/>
      <c r="O2488" s="139"/>
      <c r="P2488" s="139"/>
      <c r="Q2488" s="139"/>
      <c r="R2488" s="133"/>
      <c r="S2488" s="134"/>
      <c r="T2488" s="434"/>
      <c r="U2488" s="429"/>
      <c r="V2488" s="429" t="str">
        <f t="shared" si="801"/>
        <v/>
      </c>
      <c r="W2488" s="298"/>
      <c r="X2488" s="129" t="str">
        <f t="shared" si="802"/>
        <v/>
      </c>
      <c r="Y2488" s="129" t="str">
        <f t="shared" si="803"/>
        <v/>
      </c>
      <c r="Z2488" s="129" t="str">
        <f t="shared" si="804"/>
        <v/>
      </c>
      <c r="AA2488" s="133" t="str">
        <f t="shared" si="795"/>
        <v/>
      </c>
      <c r="AC2488" s="186" t="str">
        <f>AC2486</f>
        <v/>
      </c>
      <c r="AD2488" s="187" t="str">
        <f>AD2486</f>
        <v/>
      </c>
      <c r="AE2488" s="187" t="str">
        <f>AE2486</f>
        <v/>
      </c>
      <c r="AF2488" s="187" t="str">
        <f>AF2486</f>
        <v/>
      </c>
      <c r="AG2488" s="204">
        <f t="shared" si="805"/>
        <v>0</v>
      </c>
      <c r="AI2488" s="135" t="str">
        <f>IF(月報!G2488&lt;&gt;"",月報!G2488,"")</f>
        <v/>
      </c>
      <c r="AJ2488" s="126" t="str">
        <f>IF(月報!W2488&lt;&gt;"",月報!W2488*24,"")</f>
        <v/>
      </c>
      <c r="AK2488" s="126" t="str">
        <f>IF(月報!P2488&lt;&gt;"",月報!P2488,"")</f>
        <v/>
      </c>
      <c r="AL2488" s="126" t="str">
        <f>IF(月報!Q2488&lt;&gt;"",IF(月報!Q2488="平日残","",月報!Q2488),"")</f>
        <v/>
      </c>
      <c r="AM2488" s="126"/>
      <c r="AN2488" s="126" t="str">
        <f t="shared" si="793"/>
        <v/>
      </c>
      <c r="AO2488" s="126" t="str">
        <f>IF($E2488="","",VLOOKUP($E2488,カレンダマスタ!$A$5:$E$381,5,FALSE))</f>
        <v/>
      </c>
      <c r="AQ2488" s="196" t="str">
        <f>IF(G2488="","",IF(VLOOKUP(E2488,カレンダマスタ!$A$5:$D$381,4,FALSE)=0,"",1))</f>
        <v/>
      </c>
      <c r="AR2488" s="136" t="str">
        <f>IF($G2488="","",IF($AD2488="NSTC",INDEX(カレンダマスタ!$I$26:$O$31,MATCH($G2488,カレンダマスタ!$H$26:$H$31,1),MATCH($H2488,カレンダマスタ!$I$25:$O$25,1)),
IF($AD2488="CS本社",INDEX(カレンダマスタ!$I$36:$O$41,MATCH($G2488,カレンダマスタ!$H$36:$H$41,1),MATCH($H2488,カレンダマスタ!$I$35:$O$35,1)),
IF($AD2488="NS本社",INDEX(カレンダマスタ!$I$94:$O$99,MATCH($G2488,カレンダマスタ!$H$95:$H$100,1),MATCH($H2488,カレンダマスタ!$I$93:$O$93,1)),
IF($AD2488="ODC",INDEX(カレンダマスタ!$I$46:$O$51,MATCH($G2488,カレンダマスタ!$H$46:$H$51,1),MATCH($H2488,カレンダマスタ!$I$45:$O$45,1)),
IF($AD2488="NS東京TC",INDEX(カレンダマスタ!$I$56:$O$61,MATCH($G2488,カレンダマスタ!$H$56:$H$61,1),MATCH($H2488,カレンダマスタ!$I$55:$O$55,1)),""))))))</f>
        <v/>
      </c>
      <c r="AS2488" s="126" t="str">
        <f t="shared" si="806"/>
        <v/>
      </c>
      <c r="AU2488" s="137" t="str">
        <f>IF(E2488="","",VLOOKUP($E2488,カレンダマスタ!$A$4:$E$381,4,FALSE))</f>
        <v/>
      </c>
      <c r="AV2488" s="137" t="str">
        <f t="shared" si="796"/>
        <v/>
      </c>
      <c r="AW2488" s="137" t="str">
        <f t="shared" si="797"/>
        <v/>
      </c>
      <c r="AX2488" s="138" t="str">
        <f t="shared" si="798"/>
        <v/>
      </c>
      <c r="AY2488" s="138" t="str">
        <f t="shared" si="799"/>
        <v/>
      </c>
      <c r="AZ2488" s="130" t="str">
        <f>IF(AX2488&amp;AW2488="勤怠未設定","×",IF(AV2488="勤怠修正","×",IF(AC2488="外注","",IF(AA2488="",IF(AY2488&lt;&gt;"","×",""),IF(VLOOKUP(AA2488,カレンダマスタ!$H$66:$I$83,2,FALSE)&lt;&gt;AY2488,"×","OK")))))</f>
        <v/>
      </c>
      <c r="BC2488" s="137" t="str">
        <f>IF(E2488="","",VLOOKUP($E2488,カレンダマスタ!$A$4:$E$381,4,FALSE))</f>
        <v/>
      </c>
      <c r="BD2488" s="126" t="str">
        <f>IF(AC2488="社員","",IF(AG2488=0,"",IF(AD2488="NSTC",IF(COUNTIF(カレンダマスタ!$Q$5:$Q$32,G2488)=1,"OK","×"),
IF(AD2488="NS本社",IF(COUNTIF(カレンダマスタ!$T$5:$T$32,G2488)=1,"OK","×"),IF(COUNTIF(カレンダマスタ!$R$5:$R$32,G2488)=1,"OK","×")))))</f>
        <v/>
      </c>
      <c r="BE2488" s="126" t="str">
        <f>IF(AC2488="社員","",IF(G2488="","",IF(R2488&lt;&gt;"","",IF(AF2488="CS","OK",IF(VLOOKUP(E2488,カレンダマスタ!$A$5:$D$381,4,FALSE)&gt;0,"",IF(OR(G2488*24&gt;10.84,H2488*24&lt;14.5)=TRUE,"×","OK"))))))</f>
        <v/>
      </c>
      <c r="BF2488" s="126" t="str">
        <f t="shared" si="794"/>
        <v/>
      </c>
      <c r="BG2488" s="126" t="str">
        <f t="shared" si="807"/>
        <v/>
      </c>
      <c r="BI2488" s="130" t="str">
        <f t="shared" si="808"/>
        <v/>
      </c>
    </row>
    <row r="2489" spans="2:61">
      <c r="B2489" s="111"/>
      <c r="C2489" s="536"/>
      <c r="D2489" s="128"/>
      <c r="E2489" s="583"/>
      <c r="F2489" s="128"/>
      <c r="G2489" s="588"/>
      <c r="H2489" s="588"/>
      <c r="I2489" s="130"/>
      <c r="J2489" s="139"/>
      <c r="K2489" s="131"/>
      <c r="L2489" s="132"/>
      <c r="M2489" s="132"/>
      <c r="N2489" s="141"/>
      <c r="O2489" s="139"/>
      <c r="P2489" s="139"/>
      <c r="Q2489" s="139"/>
      <c r="R2489" s="133"/>
      <c r="S2489" s="134"/>
      <c r="T2489" s="434"/>
      <c r="U2489" s="429"/>
      <c r="V2489" s="429" t="str">
        <f t="shared" si="801"/>
        <v/>
      </c>
      <c r="W2489" s="298"/>
      <c r="X2489" s="129" t="str">
        <f t="shared" si="802"/>
        <v/>
      </c>
      <c r="Y2489" s="129" t="str">
        <f t="shared" si="803"/>
        <v/>
      </c>
      <c r="Z2489" s="129" t="str">
        <f t="shared" si="804"/>
        <v/>
      </c>
      <c r="AA2489" s="133" t="str">
        <f t="shared" si="795"/>
        <v/>
      </c>
      <c r="AC2489" s="186" t="str">
        <f>AC2486</f>
        <v/>
      </c>
      <c r="AD2489" s="187" t="str">
        <f>AD2486</f>
        <v/>
      </c>
      <c r="AE2489" s="187" t="str">
        <f>AE2486</f>
        <v/>
      </c>
      <c r="AF2489" s="187" t="str">
        <f>AF2486</f>
        <v/>
      </c>
      <c r="AG2489" s="204">
        <f t="shared" si="805"/>
        <v>0</v>
      </c>
      <c r="AI2489" s="140" t="str">
        <f>IF(月報!G2489&lt;&gt;"",月報!G2489,"")</f>
        <v/>
      </c>
      <c r="AJ2489" s="126" t="str">
        <f>IF(月報!W2489&lt;&gt;"",月報!W2489*24,"")</f>
        <v/>
      </c>
      <c r="AK2489" s="126" t="str">
        <f>IF(月報!P2489&lt;&gt;"",月報!P2489,"")</f>
        <v/>
      </c>
      <c r="AL2489" s="126" t="str">
        <f>IF(月報!Q2489&lt;&gt;"",IF(月報!Q2489="平日残","",月報!Q2489),"")</f>
        <v/>
      </c>
      <c r="AM2489" s="126"/>
      <c r="AN2489" s="126" t="str">
        <f t="shared" si="793"/>
        <v/>
      </c>
      <c r="AO2489" s="126" t="str">
        <f>IF($E2489="","",VLOOKUP($E2489,カレンダマスタ!$A$5:$E$381,5,FALSE))</f>
        <v/>
      </c>
      <c r="AQ2489" s="196" t="str">
        <f>IF(G2489="","",IF(VLOOKUP(E2489,カレンダマスタ!$A$5:$D$381,4,FALSE)=0,"",1))</f>
        <v/>
      </c>
      <c r="AR2489" s="136" t="str">
        <f>IF($G2489="","",IF($AD2489="NSTC",INDEX(カレンダマスタ!$I$26:$O$31,MATCH($G2489,カレンダマスタ!$H$26:$H$31,1),MATCH($H2489,カレンダマスタ!$I$25:$O$25,1)),
IF($AD2489="CS本社",INDEX(カレンダマスタ!$I$36:$O$41,MATCH($G2489,カレンダマスタ!$H$36:$H$41,1),MATCH($H2489,カレンダマスタ!$I$35:$O$35,1)),
IF($AD2489="NS本社",INDEX(カレンダマスタ!$I$94:$O$99,MATCH($G2489,カレンダマスタ!$H$95:$H$100,1),MATCH($H2489,カレンダマスタ!$I$93:$O$93,1)),
IF($AD2489="ODC",INDEX(カレンダマスタ!$I$46:$O$51,MATCH($G2489,カレンダマスタ!$H$46:$H$51,1),MATCH($H2489,カレンダマスタ!$I$45:$O$45,1)),
IF($AD2489="NS東京TC",INDEX(カレンダマスタ!$I$56:$O$61,MATCH($G2489,カレンダマスタ!$H$56:$H$61,1),MATCH($H2489,カレンダマスタ!$I$55:$O$55,1)),""))))))</f>
        <v/>
      </c>
      <c r="AS2489" s="126" t="str">
        <f t="shared" si="806"/>
        <v/>
      </c>
      <c r="AU2489" s="137" t="str">
        <f>IF(E2489="","",VLOOKUP($E2489,カレンダマスタ!$A$4:$E$381,4,FALSE))</f>
        <v/>
      </c>
      <c r="AV2489" s="137" t="str">
        <f t="shared" si="796"/>
        <v/>
      </c>
      <c r="AW2489" s="137" t="str">
        <f t="shared" si="797"/>
        <v/>
      </c>
      <c r="AX2489" s="138" t="str">
        <f t="shared" si="798"/>
        <v/>
      </c>
      <c r="AY2489" s="138" t="str">
        <f t="shared" si="799"/>
        <v/>
      </c>
      <c r="AZ2489" s="130" t="str">
        <f>IF(AX2489&amp;AW2489="勤怠未設定","×",IF(AV2489="勤怠修正","×",IF(AC2489="外注","",IF(AA2489="",IF(AY2489&lt;&gt;"","×",""),IF(VLOOKUP(AA2489,カレンダマスタ!$H$66:$I$83,2,FALSE)&lt;&gt;AY2489,"×","OK")))))</f>
        <v/>
      </c>
      <c r="BC2489" s="137" t="str">
        <f>IF(E2489="","",VLOOKUP($E2489,カレンダマスタ!$A$4:$E$381,4,FALSE))</f>
        <v/>
      </c>
      <c r="BD2489" s="126" t="str">
        <f>IF(AC2489="社員","",IF(AG2489=0,"",IF(AD2489="NSTC",IF(COUNTIF(カレンダマスタ!$Q$5:$Q$32,G2489)=1,"OK","×"),
IF(AD2489="NS本社",IF(COUNTIF(カレンダマスタ!$T$5:$T$32,G2489)=1,"OK","×"),IF(COUNTIF(カレンダマスタ!$R$5:$R$32,G2489)=1,"OK","×")))))</f>
        <v/>
      </c>
      <c r="BE2489" s="126" t="str">
        <f>IF(AC2489="社員","",IF(G2489="","",IF(R2489&lt;&gt;"","",IF(AF2489="CS","OK",IF(VLOOKUP(E2489,カレンダマスタ!$A$5:$D$381,4,FALSE)&gt;0,"",IF(OR(G2489*24&gt;10.84,H2489*24&lt;14.5)=TRUE,"×","OK"))))))</f>
        <v/>
      </c>
      <c r="BF2489" s="126" t="str">
        <f t="shared" si="794"/>
        <v/>
      </c>
      <c r="BG2489" s="126" t="str">
        <f t="shared" si="807"/>
        <v/>
      </c>
      <c r="BI2489" s="130" t="str">
        <f t="shared" si="808"/>
        <v/>
      </c>
    </row>
    <row r="2490" spans="2:61">
      <c r="B2490" s="111"/>
      <c r="C2490" s="536"/>
      <c r="D2490" s="128"/>
      <c r="E2490" s="583"/>
      <c r="F2490" s="128"/>
      <c r="G2490" s="588"/>
      <c r="H2490" s="588"/>
      <c r="I2490" s="130"/>
      <c r="J2490" s="139"/>
      <c r="K2490" s="131"/>
      <c r="L2490" s="132"/>
      <c r="M2490" s="132"/>
      <c r="N2490" s="141"/>
      <c r="O2490" s="139"/>
      <c r="P2490" s="139"/>
      <c r="Q2490" s="139"/>
      <c r="R2490" s="133"/>
      <c r="S2490" s="134"/>
      <c r="T2490" s="434"/>
      <c r="U2490" s="429"/>
      <c r="V2490" s="429" t="str">
        <f t="shared" si="801"/>
        <v/>
      </c>
      <c r="W2490" s="298"/>
      <c r="X2490" s="129" t="str">
        <f t="shared" si="802"/>
        <v/>
      </c>
      <c r="Y2490" s="129" t="str">
        <f t="shared" si="803"/>
        <v/>
      </c>
      <c r="Z2490" s="129" t="str">
        <f t="shared" si="804"/>
        <v/>
      </c>
      <c r="AA2490" s="133" t="str">
        <f t="shared" si="795"/>
        <v/>
      </c>
      <c r="AC2490" s="186" t="str">
        <f>AC2486</f>
        <v/>
      </c>
      <c r="AD2490" s="187" t="str">
        <f>AD2486</f>
        <v/>
      </c>
      <c r="AE2490" s="187" t="str">
        <f>AE2486</f>
        <v/>
      </c>
      <c r="AF2490" s="187" t="str">
        <f>AF2486</f>
        <v/>
      </c>
      <c r="AG2490" s="204">
        <f t="shared" si="805"/>
        <v>0</v>
      </c>
      <c r="AI2490" s="140" t="str">
        <f>IF(月報!G2490&lt;&gt;"",月報!G2490,"")</f>
        <v/>
      </c>
      <c r="AJ2490" s="126" t="str">
        <f>IF(月報!W2490&lt;&gt;"",月報!W2490*24,"")</f>
        <v/>
      </c>
      <c r="AK2490" s="126" t="str">
        <f>IF(月報!P2490&lt;&gt;"",月報!P2490,"")</f>
        <v/>
      </c>
      <c r="AL2490" s="126" t="str">
        <f>IF(月報!Q2490&lt;&gt;"",IF(月報!Q2490="平日残","",月報!Q2490),"")</f>
        <v/>
      </c>
      <c r="AM2490" s="126"/>
      <c r="AN2490" s="126" t="str">
        <f t="shared" si="793"/>
        <v/>
      </c>
      <c r="AO2490" s="126" t="str">
        <f>IF($E2490="","",VLOOKUP($E2490,カレンダマスタ!$A$5:$E$381,5,FALSE))</f>
        <v/>
      </c>
      <c r="AQ2490" s="196" t="str">
        <f>IF(G2490="","",IF(VLOOKUP(E2490,カレンダマスタ!$A$5:$D$381,4,FALSE)=0,"",1))</f>
        <v/>
      </c>
      <c r="AR2490" s="136" t="str">
        <f>IF($G2490="","",IF($AD2490="NSTC",INDEX(カレンダマスタ!$I$26:$O$31,MATCH($G2490,カレンダマスタ!$H$26:$H$31,1),MATCH($H2490,カレンダマスタ!$I$25:$O$25,1)),
IF($AD2490="CS本社",INDEX(カレンダマスタ!$I$36:$O$41,MATCH($G2490,カレンダマスタ!$H$36:$H$41,1),MATCH($H2490,カレンダマスタ!$I$35:$O$35,1)),
IF($AD2490="NS本社",INDEX(カレンダマスタ!$I$94:$O$99,MATCH($G2490,カレンダマスタ!$H$95:$H$100,1),MATCH($H2490,カレンダマスタ!$I$93:$O$93,1)),
IF($AD2490="ODC",INDEX(カレンダマスタ!$I$46:$O$51,MATCH($G2490,カレンダマスタ!$H$46:$H$51,1),MATCH($H2490,カレンダマスタ!$I$45:$O$45,1)),
IF($AD2490="NS東京TC",INDEX(カレンダマスタ!$I$56:$O$61,MATCH($G2490,カレンダマスタ!$H$56:$H$61,1),MATCH($H2490,カレンダマスタ!$I$55:$O$55,1)),""))))))</f>
        <v/>
      </c>
      <c r="AS2490" s="126" t="str">
        <f t="shared" si="806"/>
        <v/>
      </c>
      <c r="AU2490" s="137" t="str">
        <f>IF(E2490="","",VLOOKUP($E2490,カレンダマスタ!$A$4:$E$381,4,FALSE))</f>
        <v/>
      </c>
      <c r="AV2490" s="137" t="str">
        <f t="shared" si="796"/>
        <v/>
      </c>
      <c r="AW2490" s="137" t="str">
        <f t="shared" si="797"/>
        <v/>
      </c>
      <c r="AX2490" s="138" t="str">
        <f t="shared" si="798"/>
        <v/>
      </c>
      <c r="AY2490" s="138" t="str">
        <f t="shared" si="799"/>
        <v/>
      </c>
      <c r="AZ2490" s="130" t="str">
        <f>IF(AX2490&amp;AW2490="勤怠未設定","×",IF(AV2490="勤怠修正","×",IF(AC2490="外注","",IF(AA2490="",IF(AY2490&lt;&gt;"","×",""),IF(VLOOKUP(AA2490,カレンダマスタ!$H$66:$I$83,2,FALSE)&lt;&gt;AY2490,"×","OK")))))</f>
        <v/>
      </c>
      <c r="BC2490" s="137" t="str">
        <f>IF(E2490="","",VLOOKUP($E2490,カレンダマスタ!$A$4:$E$381,4,FALSE))</f>
        <v/>
      </c>
      <c r="BD2490" s="126" t="str">
        <f>IF(AC2490="社員","",IF(AG2490=0,"",IF(AD2490="NSTC",IF(COUNTIF(カレンダマスタ!$Q$5:$Q$32,G2490)=1,"OK","×"),
IF(AD2490="NS本社",IF(COUNTIF(カレンダマスタ!$T$5:$T$32,G2490)=1,"OK","×"),IF(COUNTIF(カレンダマスタ!$R$5:$R$32,G2490)=1,"OK","×")))))</f>
        <v/>
      </c>
      <c r="BE2490" s="126" t="str">
        <f>IF(AC2490="社員","",IF(G2490="","",IF(R2490&lt;&gt;"","",IF(AF2490="CS","OK",IF(VLOOKUP(E2490,カレンダマスタ!$A$5:$D$381,4,FALSE)&gt;0,"",IF(OR(G2490*24&gt;10.84,H2490*24&lt;14.5)=TRUE,"×","OK"))))))</f>
        <v/>
      </c>
      <c r="BF2490" s="126" t="str">
        <f t="shared" si="794"/>
        <v/>
      </c>
      <c r="BG2490" s="126" t="str">
        <f t="shared" si="807"/>
        <v/>
      </c>
      <c r="BI2490" s="130" t="str">
        <f t="shared" si="808"/>
        <v/>
      </c>
    </row>
    <row r="2491" spans="2:61">
      <c r="B2491" s="111"/>
      <c r="C2491" s="536"/>
      <c r="D2491" s="128"/>
      <c r="E2491" s="583"/>
      <c r="F2491" s="128"/>
      <c r="G2491" s="588"/>
      <c r="H2491" s="588"/>
      <c r="I2491" s="130"/>
      <c r="J2491" s="139"/>
      <c r="K2491" s="131"/>
      <c r="L2491" s="132"/>
      <c r="M2491" s="132"/>
      <c r="N2491" s="141"/>
      <c r="O2491" s="139"/>
      <c r="P2491" s="139"/>
      <c r="Q2491" s="139"/>
      <c r="R2491" s="133"/>
      <c r="S2491" s="134"/>
      <c r="T2491" s="434"/>
      <c r="U2491" s="429"/>
      <c r="V2491" s="429" t="str">
        <f t="shared" si="801"/>
        <v/>
      </c>
      <c r="W2491" s="298"/>
      <c r="X2491" s="129" t="str">
        <f t="shared" si="802"/>
        <v/>
      </c>
      <c r="Y2491" s="129" t="str">
        <f t="shared" si="803"/>
        <v/>
      </c>
      <c r="Z2491" s="129" t="str">
        <f t="shared" si="804"/>
        <v/>
      </c>
      <c r="AA2491" s="133" t="str">
        <f t="shared" si="795"/>
        <v/>
      </c>
      <c r="AC2491" s="186" t="str">
        <f>AC2486</f>
        <v/>
      </c>
      <c r="AD2491" s="187" t="str">
        <f>AD2486</f>
        <v/>
      </c>
      <c r="AE2491" s="187" t="str">
        <f>AE2486</f>
        <v/>
      </c>
      <c r="AF2491" s="187" t="str">
        <f>AF2486</f>
        <v/>
      </c>
      <c r="AG2491" s="204">
        <f t="shared" si="805"/>
        <v>0</v>
      </c>
      <c r="AI2491" s="135" t="str">
        <f>IF(月報!G2491&lt;&gt;"",月報!G2491,"")</f>
        <v/>
      </c>
      <c r="AJ2491" s="126" t="str">
        <f>IF(月報!W2491&lt;&gt;"",月報!W2491*24,"")</f>
        <v/>
      </c>
      <c r="AK2491" s="126" t="str">
        <f>IF(月報!P2491&lt;&gt;"",月報!P2491,"")</f>
        <v/>
      </c>
      <c r="AL2491" s="126" t="str">
        <f>IF(月報!Q2491&lt;&gt;"",IF(月報!Q2491="平日残","",月報!Q2491),"")</f>
        <v/>
      </c>
      <c r="AM2491" s="126"/>
      <c r="AN2491" s="126" t="str">
        <f t="shared" si="793"/>
        <v/>
      </c>
      <c r="AO2491" s="126" t="str">
        <f>IF($E2491="","",VLOOKUP($E2491,カレンダマスタ!$A$5:$E$381,5,FALSE))</f>
        <v/>
      </c>
      <c r="AQ2491" s="196" t="str">
        <f>IF(G2491="","",IF(VLOOKUP(E2491,カレンダマスタ!$A$5:$D$381,4,FALSE)=0,"",1))</f>
        <v/>
      </c>
      <c r="AR2491" s="136" t="str">
        <f>IF($G2491="","",IF($AD2491="NSTC",INDEX(カレンダマスタ!$I$26:$O$31,MATCH($G2491,カレンダマスタ!$H$26:$H$31,1),MATCH($H2491,カレンダマスタ!$I$25:$O$25,1)),
IF($AD2491="CS本社",INDEX(カレンダマスタ!$I$36:$O$41,MATCH($G2491,カレンダマスタ!$H$36:$H$41,1),MATCH($H2491,カレンダマスタ!$I$35:$O$35,1)),
IF($AD2491="NS本社",INDEX(カレンダマスタ!$I$94:$O$99,MATCH($G2491,カレンダマスタ!$H$95:$H$100,1),MATCH($H2491,カレンダマスタ!$I$93:$O$93,1)),
IF($AD2491="ODC",INDEX(カレンダマスタ!$I$46:$O$51,MATCH($G2491,カレンダマスタ!$H$46:$H$51,1),MATCH($H2491,カレンダマスタ!$I$45:$O$45,1)),
IF($AD2491="NS東京TC",INDEX(カレンダマスタ!$I$56:$O$61,MATCH($G2491,カレンダマスタ!$H$56:$H$61,1),MATCH($H2491,カレンダマスタ!$I$55:$O$55,1)),""))))))</f>
        <v/>
      </c>
      <c r="AS2491" s="126" t="str">
        <f t="shared" si="806"/>
        <v/>
      </c>
      <c r="AU2491" s="137" t="str">
        <f>IF(E2491="","",VLOOKUP($E2491,カレンダマスタ!$A$4:$E$381,4,FALSE))</f>
        <v/>
      </c>
      <c r="AV2491" s="137" t="str">
        <f t="shared" si="796"/>
        <v/>
      </c>
      <c r="AW2491" s="137" t="str">
        <f t="shared" si="797"/>
        <v/>
      </c>
      <c r="AX2491" s="138" t="str">
        <f t="shared" si="798"/>
        <v/>
      </c>
      <c r="AY2491" s="138" t="str">
        <f t="shared" si="799"/>
        <v/>
      </c>
      <c r="AZ2491" s="130" t="str">
        <f>IF(AX2491&amp;AW2491="勤怠未設定","×",IF(AV2491="勤怠修正","×",IF(AC2491="外注","",IF(AA2491="",IF(AY2491&lt;&gt;"","×",""),IF(VLOOKUP(AA2491,カレンダマスタ!$H$66:$I$83,2,FALSE)&lt;&gt;AY2491,"×","OK")))))</f>
        <v/>
      </c>
      <c r="BC2491" s="137" t="str">
        <f>IF(E2491="","",VLOOKUP($E2491,カレンダマスタ!$A$4:$E$381,4,FALSE))</f>
        <v/>
      </c>
      <c r="BD2491" s="126" t="str">
        <f>IF(AC2491="社員","",IF(AG2491=0,"",IF(AD2491="NSTC",IF(COUNTIF(カレンダマスタ!$Q$5:$Q$32,G2491)=1,"OK","×"),
IF(AD2491="NS本社",IF(COUNTIF(カレンダマスタ!$T$5:$T$32,G2491)=1,"OK","×"),IF(COUNTIF(カレンダマスタ!$R$5:$R$32,G2491)=1,"OK","×")))))</f>
        <v/>
      </c>
      <c r="BE2491" s="126" t="str">
        <f>IF(AC2491="社員","",IF(G2491="","",IF(R2491&lt;&gt;"","",IF(AF2491="CS","OK",IF(VLOOKUP(E2491,カレンダマスタ!$A$5:$D$381,4,FALSE)&gt;0,"",IF(OR(G2491*24&gt;10.84,H2491*24&lt;14.5)=TRUE,"×","OK"))))))</f>
        <v/>
      </c>
      <c r="BF2491" s="126" t="str">
        <f t="shared" si="794"/>
        <v/>
      </c>
      <c r="BG2491" s="126" t="str">
        <f t="shared" si="807"/>
        <v/>
      </c>
      <c r="BI2491" s="130" t="str">
        <f t="shared" si="808"/>
        <v/>
      </c>
    </row>
    <row r="2492" spans="2:61">
      <c r="B2492" s="111"/>
      <c r="C2492" s="537"/>
      <c r="D2492" s="142"/>
      <c r="E2492" s="584"/>
      <c r="F2492" s="142"/>
      <c r="G2492" s="589"/>
      <c r="H2492" s="589"/>
      <c r="I2492" s="144"/>
      <c r="J2492" s="148"/>
      <c r="K2492" s="145"/>
      <c r="L2492" s="146"/>
      <c r="M2492" s="146"/>
      <c r="N2492" s="147"/>
      <c r="O2492" s="148"/>
      <c r="P2492" s="148"/>
      <c r="Q2492" s="148"/>
      <c r="R2492" s="149"/>
      <c r="S2492" s="156"/>
      <c r="T2492" s="435"/>
      <c r="U2492" s="430"/>
      <c r="V2492" s="430" t="str">
        <f t="shared" si="801"/>
        <v/>
      </c>
      <c r="W2492" s="298"/>
      <c r="X2492" s="143" t="str">
        <f t="shared" si="802"/>
        <v/>
      </c>
      <c r="Y2492" s="143" t="str">
        <f t="shared" si="803"/>
        <v/>
      </c>
      <c r="Z2492" s="143" t="str">
        <f t="shared" si="804"/>
        <v/>
      </c>
      <c r="AA2492" s="149" t="str">
        <f t="shared" si="795"/>
        <v/>
      </c>
      <c r="AC2492" s="188" t="str">
        <f>AC2486</f>
        <v/>
      </c>
      <c r="AD2492" s="189" t="str">
        <f>AD2486</f>
        <v/>
      </c>
      <c r="AE2492" s="189" t="str">
        <f>AE2486</f>
        <v/>
      </c>
      <c r="AF2492" s="189" t="str">
        <f>AF2486</f>
        <v/>
      </c>
      <c r="AG2492" s="205">
        <f t="shared" si="805"/>
        <v>0</v>
      </c>
      <c r="AI2492" s="150" t="str">
        <f>IF(月報!G2492&lt;&gt;"",月報!G2492,"")</f>
        <v/>
      </c>
      <c r="AJ2492" s="151" t="str">
        <f>IF(月報!W2492&lt;&gt;"",月報!W2492*24,"")</f>
        <v/>
      </c>
      <c r="AK2492" s="151" t="str">
        <f>IF(月報!P2492&lt;&gt;"",月報!P2492,"")</f>
        <v/>
      </c>
      <c r="AL2492" s="151" t="str">
        <f>IF(月報!Q2492&lt;&gt;"",IF(月報!Q2492="平日残","",月報!Q2492),"")</f>
        <v/>
      </c>
      <c r="AM2492" s="151"/>
      <c r="AN2492" s="151" t="str">
        <f t="shared" si="793"/>
        <v/>
      </c>
      <c r="AO2492" s="151" t="str">
        <f>IF($E2492="","",VLOOKUP($E2492,カレンダマスタ!$A$5:$E$381,5,FALSE))</f>
        <v/>
      </c>
      <c r="AQ2492" s="197" t="str">
        <f>IF(G2492="","",IF(VLOOKUP(E2492,カレンダマスタ!$A$5:$D$381,4,FALSE)=0,"",1))</f>
        <v/>
      </c>
      <c r="AR2492" s="152" t="str">
        <f>IF($G2492="","",IF($AD2492="NSTC",INDEX(カレンダマスタ!$I$26:$O$31,MATCH($G2492,カレンダマスタ!$H$26:$H$31,1),MATCH($H2492,カレンダマスタ!$I$25:$O$25,1)),
IF($AD2492="CS本社",INDEX(カレンダマスタ!$I$36:$O$41,MATCH($G2492,カレンダマスタ!$H$36:$H$41,1),MATCH($H2492,カレンダマスタ!$I$35:$O$35,1)),
IF($AD2492="NS本社",INDEX(カレンダマスタ!$I$94:$O$99,MATCH($G2492,カレンダマスタ!$H$95:$H$100,1),MATCH($H2492,カレンダマスタ!$I$93:$O$93,1)),
IF($AD2492="ODC",INDEX(カレンダマスタ!$I$46:$O$51,MATCH($G2492,カレンダマスタ!$H$46:$H$51,1),MATCH($H2492,カレンダマスタ!$I$45:$O$45,1)),
IF($AD2492="NS東京TC",INDEX(カレンダマスタ!$I$56:$O$61,MATCH($G2492,カレンダマスタ!$H$56:$H$61,1),MATCH($H2492,カレンダマスタ!$I$55:$O$55,1)),""))))))</f>
        <v/>
      </c>
      <c r="AS2492" s="151" t="str">
        <f t="shared" si="806"/>
        <v/>
      </c>
      <c r="AU2492" s="153" t="str">
        <f>IF(E2492="","",VLOOKUP($E2492,カレンダマスタ!$A$4:$E$381,4,FALSE))</f>
        <v/>
      </c>
      <c r="AV2492" s="153" t="str">
        <f t="shared" si="796"/>
        <v/>
      </c>
      <c r="AW2492" s="153" t="str">
        <f t="shared" si="797"/>
        <v/>
      </c>
      <c r="AX2492" s="154" t="str">
        <f t="shared" si="798"/>
        <v/>
      </c>
      <c r="AY2492" s="154" t="str">
        <f t="shared" si="799"/>
        <v/>
      </c>
      <c r="AZ2492" s="144" t="str">
        <f>IF(AX2492&amp;AW2492="勤怠未設定","×",IF(AV2492="勤怠修正","×",IF(AC2492="外注","",IF(AA2492="",IF(AY2492&lt;&gt;"","×",""),IF(VLOOKUP(AA2492,カレンダマスタ!$H$66:$I$83,2,FALSE)&lt;&gt;AY2492,"×","OK")))))</f>
        <v/>
      </c>
      <c r="BC2492" s="153" t="str">
        <f>IF(E2492="","",VLOOKUP($E2492,カレンダマスタ!$A$4:$E$381,4,FALSE))</f>
        <v/>
      </c>
      <c r="BD2492" s="151" t="str">
        <f>IF(AC2492="社員","",IF(AG2492=0,"",IF(AD2492="NSTC",IF(COUNTIF(カレンダマスタ!$Q$5:$Q$32,G2492)=1,"OK","×"),
IF(AD2492="NS本社",IF(COUNTIF(カレンダマスタ!$T$5:$T$32,G2492)=1,"OK","×"),IF(COUNTIF(カレンダマスタ!$R$5:$R$32,G2492)=1,"OK","×")))))</f>
        <v/>
      </c>
      <c r="BE2492" s="151" t="str">
        <f>IF(AC2492="社員","",IF(G2492="","",IF(R2492&lt;&gt;"","",IF(AF2492="CS","OK",IF(VLOOKUP(E2492,カレンダマスタ!$A$5:$D$381,4,FALSE)&gt;0,"",IF(OR(G2492*24&gt;10.84,H2492*24&lt;14.5)=TRUE,"×","OK"))))))</f>
        <v/>
      </c>
      <c r="BF2492" s="151" t="str">
        <f t="shared" si="794"/>
        <v/>
      </c>
      <c r="BG2492" s="151" t="str">
        <f t="shared" si="807"/>
        <v/>
      </c>
      <c r="BI2492" s="144" t="str">
        <f t="shared" si="808"/>
        <v/>
      </c>
    </row>
    <row r="2493" spans="2:61">
      <c r="B2493" s="111"/>
      <c r="C2493" s="535"/>
      <c r="D2493" s="112"/>
      <c r="E2493" s="582"/>
      <c r="F2493" s="112"/>
      <c r="G2493" s="587"/>
      <c r="H2493" s="587"/>
      <c r="I2493" s="114"/>
      <c r="J2493" s="118"/>
      <c r="K2493" s="115"/>
      <c r="L2493" s="116"/>
      <c r="M2493" s="116"/>
      <c r="N2493" s="117"/>
      <c r="O2493" s="118"/>
      <c r="P2493" s="118"/>
      <c r="Q2493" s="118"/>
      <c r="R2493" s="119"/>
      <c r="S2493" s="120"/>
      <c r="T2493" s="433"/>
      <c r="U2493" s="431">
        <f>SUM(T2493:T2499)</f>
        <v>0</v>
      </c>
      <c r="V2493" s="431" t="str">
        <f t="shared" si="801"/>
        <v/>
      </c>
      <c r="W2493" s="298"/>
      <c r="X2493" s="113" t="str">
        <f t="shared" si="802"/>
        <v/>
      </c>
      <c r="Y2493" s="113" t="str">
        <f t="shared" si="803"/>
        <v/>
      </c>
      <c r="Z2493" s="113" t="str">
        <f t="shared" si="804"/>
        <v/>
      </c>
      <c r="AA2493" s="119" t="str">
        <f t="shared" si="795"/>
        <v/>
      </c>
      <c r="AC2493" s="190" t="str">
        <f>AC2486</f>
        <v/>
      </c>
      <c r="AD2493" s="191" t="str">
        <f>AD2486</f>
        <v/>
      </c>
      <c r="AE2493" s="191" t="str">
        <f>AE2486</f>
        <v/>
      </c>
      <c r="AF2493" s="191" t="str">
        <f>AF2486</f>
        <v/>
      </c>
      <c r="AG2493" s="206">
        <f t="shared" si="805"/>
        <v>0</v>
      </c>
      <c r="AI2493" s="155" t="str">
        <f>IF(月報!G2493&lt;&gt;"",月報!G2493,"")</f>
        <v/>
      </c>
      <c r="AJ2493" s="122" t="str">
        <f>IF(月報!W2493&lt;&gt;"",月報!W2493*24,"")</f>
        <v/>
      </c>
      <c r="AK2493" s="122" t="str">
        <f>IF(月報!P2493&lt;&gt;"",月報!P2493,"")</f>
        <v/>
      </c>
      <c r="AL2493" s="122" t="str">
        <f>IF(月報!Q2493&lt;&gt;"",IF(月報!Q2493="平日残","",月報!Q2493),"")</f>
        <v/>
      </c>
      <c r="AM2493" s="122"/>
      <c r="AN2493" s="122" t="str">
        <f t="shared" si="793"/>
        <v/>
      </c>
      <c r="AO2493" s="122" t="str">
        <f>IF($E2493="","",VLOOKUP($E2493,カレンダマスタ!$A$5:$E$381,5,FALSE))</f>
        <v/>
      </c>
      <c r="AQ2493" s="195" t="str">
        <f>IF(G2493="","",IF(VLOOKUP(E2493,カレンダマスタ!$A$5:$D$381,4,FALSE)=0,"",1))</f>
        <v/>
      </c>
      <c r="AR2493" s="123" t="str">
        <f>IF($G2493="","",IF($AD2493="NSTC",INDEX(カレンダマスタ!$I$26:$O$31,MATCH($G2493,カレンダマスタ!$H$26:$H$31,1),MATCH($H2493,カレンダマスタ!$I$25:$O$25,1)),
IF($AD2493="CS本社",INDEX(カレンダマスタ!$I$36:$O$41,MATCH($G2493,カレンダマスタ!$H$36:$H$41,1),MATCH($H2493,カレンダマスタ!$I$35:$O$35,1)),
IF($AD2493="NS本社",INDEX(カレンダマスタ!$I$94:$O$99,MATCH($G2493,カレンダマスタ!$H$95:$H$100,1),MATCH($H2493,カレンダマスタ!$I$93:$O$93,1)),
IF($AD2493="ODC",INDEX(カレンダマスタ!$I$46:$O$51,MATCH($G2493,カレンダマスタ!$H$46:$H$51,1),MATCH($H2493,カレンダマスタ!$I$45:$O$45,1)),
IF($AD2493="NS東京TC",INDEX(カレンダマスタ!$I$56:$O$61,MATCH($G2493,カレンダマスタ!$H$56:$H$61,1),MATCH($H2493,カレンダマスタ!$I$55:$O$55,1)),""))))))</f>
        <v/>
      </c>
      <c r="AS2493" s="122" t="str">
        <f t="shared" si="806"/>
        <v/>
      </c>
      <c r="AU2493" s="124" t="str">
        <f>IF(E2493="","",VLOOKUP($E2493,カレンダマスタ!$A$4:$E$381,4,FALSE))</f>
        <v/>
      </c>
      <c r="AV2493" s="124" t="str">
        <f t="shared" si="796"/>
        <v/>
      </c>
      <c r="AW2493" s="124" t="str">
        <f t="shared" si="797"/>
        <v/>
      </c>
      <c r="AX2493" s="125" t="str">
        <f t="shared" si="798"/>
        <v/>
      </c>
      <c r="AY2493" s="125" t="str">
        <f t="shared" si="799"/>
        <v/>
      </c>
      <c r="AZ2493" s="114" t="str">
        <f>IF(AX2493&amp;AW2493="勤怠未設定","×",IF(AV2493="勤怠修正","×",IF(AC2493="外注","",IF(AA2493="",IF(AY2493&lt;&gt;"","×",""),IF(VLOOKUP(AA2493,カレンダマスタ!$H$66:$I$83,2,FALSE)&lt;&gt;AY2493,"×","OK")))))</f>
        <v/>
      </c>
      <c r="BC2493" s="124" t="str">
        <f>IF(E2493="","",VLOOKUP($E2493,カレンダマスタ!$A$4:$E$381,4,FALSE))</f>
        <v/>
      </c>
      <c r="BD2493" s="122" t="str">
        <f>IF(AC2493="社員","",IF(AG2493=0,"",IF(AD2493="NSTC",IF(COUNTIF(カレンダマスタ!$Q$5:$Q$32,G2493)=1,"OK","×"),
IF(AD2493="NS本社",IF(COUNTIF(カレンダマスタ!$T$5:$T$32,G2493)=1,"OK","×"),IF(COUNTIF(カレンダマスタ!$R$5:$R$32,G2493)=1,"OK","×")))))</f>
        <v/>
      </c>
      <c r="BE2493" s="122" t="str">
        <f>IF(AC2493="社員","",IF(G2493="","",IF(R2493&lt;&gt;"","",IF(AF2493="CS","OK",IF(VLOOKUP(E2493,カレンダマスタ!$A$5:$D$381,4,FALSE)&gt;0,"",IF(OR(G2493*24&gt;10.84,H2493*24&lt;14.5)=TRUE,"×","OK"))))))</f>
        <v/>
      </c>
      <c r="BF2493" s="122" t="str">
        <f t="shared" si="794"/>
        <v/>
      </c>
      <c r="BG2493" s="122" t="str">
        <f t="shared" si="807"/>
        <v/>
      </c>
      <c r="BI2493" s="114" t="str">
        <f t="shared" si="808"/>
        <v/>
      </c>
    </row>
    <row r="2494" spans="2:61">
      <c r="B2494" s="111"/>
      <c r="C2494" s="536"/>
      <c r="D2494" s="128"/>
      <c r="E2494" s="583"/>
      <c r="F2494" s="128"/>
      <c r="G2494" s="588"/>
      <c r="H2494" s="588"/>
      <c r="I2494" s="130"/>
      <c r="J2494" s="139"/>
      <c r="K2494" s="131"/>
      <c r="L2494" s="132"/>
      <c r="M2494" s="132"/>
      <c r="N2494" s="141"/>
      <c r="O2494" s="139"/>
      <c r="P2494" s="139"/>
      <c r="Q2494" s="139"/>
      <c r="R2494" s="133"/>
      <c r="S2494" s="134"/>
      <c r="T2494" s="434"/>
      <c r="U2494" s="429"/>
      <c r="V2494" s="429" t="str">
        <f t="shared" si="801"/>
        <v/>
      </c>
      <c r="W2494" s="298"/>
      <c r="X2494" s="129" t="str">
        <f t="shared" si="802"/>
        <v/>
      </c>
      <c r="Y2494" s="129" t="str">
        <f t="shared" si="803"/>
        <v/>
      </c>
      <c r="Z2494" s="129" t="str">
        <f t="shared" si="804"/>
        <v/>
      </c>
      <c r="AA2494" s="133" t="str">
        <f t="shared" si="795"/>
        <v/>
      </c>
      <c r="AC2494" s="186" t="str">
        <f>AC2486</f>
        <v/>
      </c>
      <c r="AD2494" s="187" t="str">
        <f>AD2486</f>
        <v/>
      </c>
      <c r="AE2494" s="187" t="str">
        <f>AE2486</f>
        <v/>
      </c>
      <c r="AF2494" s="187" t="str">
        <f>AF2486</f>
        <v/>
      </c>
      <c r="AG2494" s="204">
        <f t="shared" si="805"/>
        <v>0</v>
      </c>
      <c r="AI2494" s="135" t="str">
        <f>IF(月報!G2494&lt;&gt;"",月報!G2494,"")</f>
        <v/>
      </c>
      <c r="AJ2494" s="126" t="str">
        <f>IF(月報!W2494&lt;&gt;"",月報!W2494*24,"")</f>
        <v/>
      </c>
      <c r="AK2494" s="126" t="str">
        <f>IF(月報!P2494&lt;&gt;"",月報!P2494,"")</f>
        <v/>
      </c>
      <c r="AL2494" s="126" t="str">
        <f>IF(月報!Q2494&lt;&gt;"",IF(月報!Q2494="平日残","",月報!Q2494),"")</f>
        <v/>
      </c>
      <c r="AM2494" s="126"/>
      <c r="AN2494" s="126" t="str">
        <f t="shared" si="793"/>
        <v/>
      </c>
      <c r="AO2494" s="126" t="str">
        <f>IF($E2494="","",VLOOKUP($E2494,カレンダマスタ!$A$5:$E$381,5,FALSE))</f>
        <v/>
      </c>
      <c r="AQ2494" s="196" t="str">
        <f>IF(G2494="","",IF(VLOOKUP(E2494,カレンダマスタ!$A$5:$D$381,4,FALSE)=0,"",1))</f>
        <v/>
      </c>
      <c r="AR2494" s="136" t="str">
        <f>IF($G2494="","",IF($AD2494="NSTC",INDEX(カレンダマスタ!$I$26:$O$31,MATCH($G2494,カレンダマスタ!$H$26:$H$31,1),MATCH($H2494,カレンダマスタ!$I$25:$O$25,1)),
IF($AD2494="CS本社",INDEX(カレンダマスタ!$I$36:$O$41,MATCH($G2494,カレンダマスタ!$H$36:$H$41,1),MATCH($H2494,カレンダマスタ!$I$35:$O$35,1)),
IF($AD2494="NS本社",INDEX(カレンダマスタ!$I$94:$O$99,MATCH($G2494,カレンダマスタ!$H$95:$H$100,1),MATCH($H2494,カレンダマスタ!$I$93:$O$93,1)),
IF($AD2494="ODC",INDEX(カレンダマスタ!$I$46:$O$51,MATCH($G2494,カレンダマスタ!$H$46:$H$51,1),MATCH($H2494,カレンダマスタ!$I$45:$O$45,1)),
IF($AD2494="NS東京TC",INDEX(カレンダマスタ!$I$56:$O$61,MATCH($G2494,カレンダマスタ!$H$56:$H$61,1),MATCH($H2494,カレンダマスタ!$I$55:$O$55,1)),""))))))</f>
        <v/>
      </c>
      <c r="AS2494" s="126" t="str">
        <f t="shared" si="806"/>
        <v/>
      </c>
      <c r="AU2494" s="137" t="str">
        <f>IF(E2494="","",VLOOKUP($E2494,カレンダマスタ!$A$4:$E$381,4,FALSE))</f>
        <v/>
      </c>
      <c r="AV2494" s="137" t="str">
        <f t="shared" si="796"/>
        <v/>
      </c>
      <c r="AW2494" s="137" t="str">
        <f t="shared" si="797"/>
        <v/>
      </c>
      <c r="AX2494" s="138" t="str">
        <f t="shared" si="798"/>
        <v/>
      </c>
      <c r="AY2494" s="138" t="str">
        <f t="shared" si="799"/>
        <v/>
      </c>
      <c r="AZ2494" s="130" t="str">
        <f>IF(AX2494&amp;AW2494="勤怠未設定","×",IF(AV2494="勤怠修正","×",IF(AC2494="外注","",IF(AA2494="",IF(AY2494&lt;&gt;"","×",""),IF(VLOOKUP(AA2494,カレンダマスタ!$H$66:$I$83,2,FALSE)&lt;&gt;AY2494,"×","OK")))))</f>
        <v/>
      </c>
      <c r="BC2494" s="137" t="str">
        <f>IF(E2494="","",VLOOKUP($E2494,カレンダマスタ!$A$4:$E$381,4,FALSE))</f>
        <v/>
      </c>
      <c r="BD2494" s="126" t="str">
        <f>IF(AC2494="社員","",IF(AG2494=0,"",IF(AD2494="NSTC",IF(COUNTIF(カレンダマスタ!$Q$5:$Q$32,G2494)=1,"OK","×"),
IF(AD2494="NS本社",IF(COUNTIF(カレンダマスタ!$T$5:$T$32,G2494)=1,"OK","×"),IF(COUNTIF(カレンダマスタ!$R$5:$R$32,G2494)=1,"OK","×")))))</f>
        <v/>
      </c>
      <c r="BE2494" s="126" t="str">
        <f>IF(AC2494="社員","",IF(G2494="","",IF(R2494&lt;&gt;"","",IF(AF2494="CS","OK",IF(VLOOKUP(E2494,カレンダマスタ!$A$5:$D$381,4,FALSE)&gt;0,"",IF(OR(G2494*24&gt;10.84,H2494*24&lt;14.5)=TRUE,"×","OK"))))))</f>
        <v/>
      </c>
      <c r="BF2494" s="126" t="str">
        <f t="shared" si="794"/>
        <v/>
      </c>
      <c r="BG2494" s="126" t="str">
        <f t="shared" si="807"/>
        <v/>
      </c>
      <c r="BI2494" s="130" t="str">
        <f t="shared" si="808"/>
        <v/>
      </c>
    </row>
    <row r="2495" spans="2:61">
      <c r="B2495" s="111"/>
      <c r="C2495" s="536"/>
      <c r="D2495" s="128"/>
      <c r="E2495" s="583"/>
      <c r="F2495" s="128"/>
      <c r="G2495" s="588"/>
      <c r="H2495" s="588"/>
      <c r="I2495" s="130"/>
      <c r="J2495" s="139"/>
      <c r="K2495" s="131"/>
      <c r="L2495" s="132"/>
      <c r="M2495" s="132"/>
      <c r="N2495" s="141"/>
      <c r="O2495" s="139"/>
      <c r="P2495" s="139"/>
      <c r="Q2495" s="139"/>
      <c r="R2495" s="133"/>
      <c r="S2495" s="134"/>
      <c r="T2495" s="434"/>
      <c r="U2495" s="429"/>
      <c r="V2495" s="429" t="str">
        <f t="shared" si="801"/>
        <v/>
      </c>
      <c r="W2495" s="298"/>
      <c r="X2495" s="129" t="str">
        <f t="shared" si="802"/>
        <v/>
      </c>
      <c r="Y2495" s="129" t="str">
        <f t="shared" si="803"/>
        <v/>
      </c>
      <c r="Z2495" s="129" t="str">
        <f t="shared" si="804"/>
        <v/>
      </c>
      <c r="AA2495" s="133" t="str">
        <f t="shared" si="795"/>
        <v/>
      </c>
      <c r="AC2495" s="186" t="str">
        <f>AC2486</f>
        <v/>
      </c>
      <c r="AD2495" s="187" t="str">
        <f>AD2486</f>
        <v/>
      </c>
      <c r="AE2495" s="187" t="str">
        <f>AE2486</f>
        <v/>
      </c>
      <c r="AF2495" s="187" t="str">
        <f>AF2486</f>
        <v/>
      </c>
      <c r="AG2495" s="204">
        <f t="shared" si="805"/>
        <v>0</v>
      </c>
      <c r="AI2495" s="135" t="str">
        <f>IF(月報!G2495&lt;&gt;"",月報!G2495,"")</f>
        <v/>
      </c>
      <c r="AJ2495" s="126" t="str">
        <f>IF(月報!W2495&lt;&gt;"",月報!W2495*24,"")</f>
        <v/>
      </c>
      <c r="AK2495" s="126" t="str">
        <f>IF(月報!P2495&lt;&gt;"",月報!P2495,"")</f>
        <v/>
      </c>
      <c r="AL2495" s="126" t="str">
        <f>IF(月報!Q2495&lt;&gt;"",IF(月報!Q2495="平日残","",月報!Q2495),"")</f>
        <v/>
      </c>
      <c r="AM2495" s="126"/>
      <c r="AN2495" s="126" t="str">
        <f t="shared" si="793"/>
        <v/>
      </c>
      <c r="AO2495" s="126" t="str">
        <f>IF($E2495="","",VLOOKUP($E2495,カレンダマスタ!$A$5:$E$381,5,FALSE))</f>
        <v/>
      </c>
      <c r="AQ2495" s="196" t="str">
        <f>IF(G2495="","",IF(VLOOKUP(E2495,カレンダマスタ!$A$5:$D$381,4,FALSE)=0,"",1))</f>
        <v/>
      </c>
      <c r="AR2495" s="136" t="str">
        <f>IF($G2495="","",IF($AD2495="NSTC",INDEX(カレンダマスタ!$I$26:$O$31,MATCH($G2495,カレンダマスタ!$H$26:$H$31,1),MATCH($H2495,カレンダマスタ!$I$25:$O$25,1)),
IF($AD2495="CS本社",INDEX(カレンダマスタ!$I$36:$O$41,MATCH($G2495,カレンダマスタ!$H$36:$H$41,1),MATCH($H2495,カレンダマスタ!$I$35:$O$35,1)),
IF($AD2495="NS本社",INDEX(カレンダマスタ!$I$94:$O$99,MATCH($G2495,カレンダマスタ!$H$95:$H$100,1),MATCH($H2495,カレンダマスタ!$I$93:$O$93,1)),
IF($AD2495="ODC",INDEX(カレンダマスタ!$I$46:$O$51,MATCH($G2495,カレンダマスタ!$H$46:$H$51,1),MATCH($H2495,カレンダマスタ!$I$45:$O$45,1)),
IF($AD2495="NS東京TC",INDEX(カレンダマスタ!$I$56:$O$61,MATCH($G2495,カレンダマスタ!$H$56:$H$61,1),MATCH($H2495,カレンダマスタ!$I$55:$O$55,1)),""))))))</f>
        <v/>
      </c>
      <c r="AS2495" s="126" t="str">
        <f t="shared" si="806"/>
        <v/>
      </c>
      <c r="AU2495" s="137" t="str">
        <f>IF(E2495="","",VLOOKUP($E2495,カレンダマスタ!$A$4:$E$381,4,FALSE))</f>
        <v/>
      </c>
      <c r="AV2495" s="137" t="str">
        <f t="shared" si="796"/>
        <v/>
      </c>
      <c r="AW2495" s="137" t="str">
        <f t="shared" si="797"/>
        <v/>
      </c>
      <c r="AX2495" s="138" t="str">
        <f t="shared" si="798"/>
        <v/>
      </c>
      <c r="AY2495" s="138" t="str">
        <f t="shared" si="799"/>
        <v/>
      </c>
      <c r="AZ2495" s="130" t="str">
        <f>IF(AX2495&amp;AW2495="勤怠未設定","×",IF(AV2495="勤怠修正","×",IF(AC2495="外注","",IF(AA2495="",IF(AY2495&lt;&gt;"","×",""),IF(VLOOKUP(AA2495,カレンダマスタ!$H$66:$I$83,2,FALSE)&lt;&gt;AY2495,"×","OK")))))</f>
        <v/>
      </c>
      <c r="BC2495" s="137" t="str">
        <f>IF(E2495="","",VLOOKUP($E2495,カレンダマスタ!$A$4:$E$381,4,FALSE))</f>
        <v/>
      </c>
      <c r="BD2495" s="126" t="str">
        <f>IF(AC2495="社員","",IF(AG2495=0,"",IF(AD2495="NSTC",IF(COUNTIF(カレンダマスタ!$Q$5:$Q$32,G2495)=1,"OK","×"),
IF(AD2495="NS本社",IF(COUNTIF(カレンダマスタ!$T$5:$T$32,G2495)=1,"OK","×"),IF(COUNTIF(カレンダマスタ!$R$5:$R$32,G2495)=1,"OK","×")))))</f>
        <v/>
      </c>
      <c r="BE2495" s="126" t="str">
        <f>IF(AC2495="社員","",IF(G2495="","",IF(R2495&lt;&gt;"","",IF(AF2495="CS","OK",IF(VLOOKUP(E2495,カレンダマスタ!$A$5:$D$381,4,FALSE)&gt;0,"",IF(OR(G2495*24&gt;10.84,H2495*24&lt;14.5)=TRUE,"×","OK"))))))</f>
        <v/>
      </c>
      <c r="BF2495" s="126" t="str">
        <f t="shared" si="794"/>
        <v/>
      </c>
      <c r="BG2495" s="126" t="str">
        <f t="shared" si="807"/>
        <v/>
      </c>
      <c r="BI2495" s="130" t="str">
        <f t="shared" si="808"/>
        <v/>
      </c>
    </row>
    <row r="2496" spans="2:61">
      <c r="B2496" s="111"/>
      <c r="C2496" s="536"/>
      <c r="D2496" s="128"/>
      <c r="E2496" s="583"/>
      <c r="F2496" s="128"/>
      <c r="G2496" s="588"/>
      <c r="H2496" s="588"/>
      <c r="I2496" s="130"/>
      <c r="J2496" s="139"/>
      <c r="K2496" s="131"/>
      <c r="L2496" s="132"/>
      <c r="M2496" s="132"/>
      <c r="N2496" s="141"/>
      <c r="O2496" s="139"/>
      <c r="P2496" s="139"/>
      <c r="Q2496" s="139"/>
      <c r="R2496" s="133"/>
      <c r="S2496" s="134"/>
      <c r="T2496" s="434"/>
      <c r="U2496" s="429"/>
      <c r="V2496" s="429" t="str">
        <f t="shared" si="801"/>
        <v/>
      </c>
      <c r="W2496" s="298"/>
      <c r="X2496" s="129" t="str">
        <f t="shared" si="802"/>
        <v/>
      </c>
      <c r="Y2496" s="129" t="str">
        <f t="shared" si="803"/>
        <v/>
      </c>
      <c r="Z2496" s="129" t="str">
        <f t="shared" si="804"/>
        <v/>
      </c>
      <c r="AA2496" s="133" t="str">
        <f t="shared" si="795"/>
        <v/>
      </c>
      <c r="AC2496" s="186" t="str">
        <f>AC2486</f>
        <v/>
      </c>
      <c r="AD2496" s="187" t="str">
        <f>AD2486</f>
        <v/>
      </c>
      <c r="AE2496" s="187" t="str">
        <f>AE2486</f>
        <v/>
      </c>
      <c r="AF2496" s="187" t="str">
        <f>AF2486</f>
        <v/>
      </c>
      <c r="AG2496" s="204">
        <f t="shared" si="805"/>
        <v>0</v>
      </c>
      <c r="AI2496" s="140" t="str">
        <f>IF(月報!G2496&lt;&gt;"",月報!G2496,"")</f>
        <v/>
      </c>
      <c r="AJ2496" s="126" t="str">
        <f>IF(月報!W2496&lt;&gt;"",月報!W2496*24,"")</f>
        <v/>
      </c>
      <c r="AK2496" s="126" t="str">
        <f>IF(月報!P2496&lt;&gt;"",月報!P2496,"")</f>
        <v/>
      </c>
      <c r="AL2496" s="126" t="str">
        <f>IF(月報!Q2496&lt;&gt;"",IF(月報!Q2496="平日残","",月報!Q2496),"")</f>
        <v/>
      </c>
      <c r="AM2496" s="126"/>
      <c r="AN2496" s="126" t="str">
        <f t="shared" si="793"/>
        <v/>
      </c>
      <c r="AO2496" s="126" t="str">
        <f>IF($E2496="","",VLOOKUP($E2496,カレンダマスタ!$A$5:$E$381,5,FALSE))</f>
        <v/>
      </c>
      <c r="AQ2496" s="196" t="str">
        <f>IF(G2496="","",IF(VLOOKUP(E2496,カレンダマスタ!$A$5:$D$381,4,FALSE)=0,"",1))</f>
        <v/>
      </c>
      <c r="AR2496" s="136" t="str">
        <f>IF($G2496="","",IF($AD2496="NSTC",INDEX(カレンダマスタ!$I$26:$O$31,MATCH($G2496,カレンダマスタ!$H$26:$H$31,1),MATCH($H2496,カレンダマスタ!$I$25:$O$25,1)),
IF($AD2496="CS本社",INDEX(カレンダマスタ!$I$36:$O$41,MATCH($G2496,カレンダマスタ!$H$36:$H$41,1),MATCH($H2496,カレンダマスタ!$I$35:$O$35,1)),
IF($AD2496="NS本社",INDEX(カレンダマスタ!$I$94:$O$99,MATCH($G2496,カレンダマスタ!$H$95:$H$100,1),MATCH($H2496,カレンダマスタ!$I$93:$O$93,1)),
IF($AD2496="ODC",INDEX(カレンダマスタ!$I$46:$O$51,MATCH($G2496,カレンダマスタ!$H$46:$H$51,1),MATCH($H2496,カレンダマスタ!$I$45:$O$45,1)),
IF($AD2496="NS東京TC",INDEX(カレンダマスタ!$I$56:$O$61,MATCH($G2496,カレンダマスタ!$H$56:$H$61,1),MATCH($H2496,カレンダマスタ!$I$55:$O$55,1)),""))))))</f>
        <v/>
      </c>
      <c r="AS2496" s="126" t="str">
        <f t="shared" si="806"/>
        <v/>
      </c>
      <c r="AU2496" s="137" t="str">
        <f>IF(E2496="","",VLOOKUP($E2496,カレンダマスタ!$A$4:$E$381,4,FALSE))</f>
        <v/>
      </c>
      <c r="AV2496" s="137" t="str">
        <f t="shared" si="796"/>
        <v/>
      </c>
      <c r="AW2496" s="137" t="str">
        <f t="shared" si="797"/>
        <v/>
      </c>
      <c r="AX2496" s="138" t="str">
        <f t="shared" si="798"/>
        <v/>
      </c>
      <c r="AY2496" s="138" t="str">
        <f t="shared" si="799"/>
        <v/>
      </c>
      <c r="AZ2496" s="130" t="str">
        <f>IF(AX2496&amp;AW2496="勤怠未設定","×",IF(AV2496="勤怠修正","×",IF(AC2496="外注","",IF(AA2496="",IF(AY2496&lt;&gt;"","×",""),IF(VLOOKUP(AA2496,カレンダマスタ!$H$66:$I$83,2,FALSE)&lt;&gt;AY2496,"×","OK")))))</f>
        <v/>
      </c>
      <c r="BC2496" s="137" t="str">
        <f>IF(E2496="","",VLOOKUP($E2496,カレンダマスタ!$A$4:$E$381,4,FALSE))</f>
        <v/>
      </c>
      <c r="BD2496" s="126" t="str">
        <f>IF(AC2496="社員","",IF(AG2496=0,"",IF(AD2496="NSTC",IF(COUNTIF(カレンダマスタ!$Q$5:$Q$32,G2496)=1,"OK","×"),
IF(AD2496="NS本社",IF(COUNTIF(カレンダマスタ!$T$5:$T$32,G2496)=1,"OK","×"),IF(COUNTIF(カレンダマスタ!$R$5:$R$32,G2496)=1,"OK","×")))))</f>
        <v/>
      </c>
      <c r="BE2496" s="126" t="str">
        <f>IF(AC2496="社員","",IF(G2496="","",IF(R2496&lt;&gt;"","",IF(AF2496="CS","OK",IF(VLOOKUP(E2496,カレンダマスタ!$A$5:$D$381,4,FALSE)&gt;0,"",IF(OR(G2496*24&gt;10.84,H2496*24&lt;14.5)=TRUE,"×","OK"))))))</f>
        <v/>
      </c>
      <c r="BF2496" s="126" t="str">
        <f t="shared" si="794"/>
        <v/>
      </c>
      <c r="BG2496" s="126" t="str">
        <f t="shared" si="807"/>
        <v/>
      </c>
      <c r="BI2496" s="130" t="str">
        <f t="shared" si="808"/>
        <v/>
      </c>
    </row>
    <row r="2497" spans="2:61">
      <c r="B2497" s="111"/>
      <c r="C2497" s="536"/>
      <c r="D2497" s="128"/>
      <c r="E2497" s="583"/>
      <c r="F2497" s="128"/>
      <c r="G2497" s="588"/>
      <c r="H2497" s="588"/>
      <c r="I2497" s="130"/>
      <c r="J2497" s="139"/>
      <c r="K2497" s="131"/>
      <c r="L2497" s="132"/>
      <c r="M2497" s="132"/>
      <c r="N2497" s="141"/>
      <c r="O2497" s="139"/>
      <c r="P2497" s="139"/>
      <c r="Q2497" s="139"/>
      <c r="R2497" s="133"/>
      <c r="S2497" s="134"/>
      <c r="T2497" s="434"/>
      <c r="U2497" s="429"/>
      <c r="V2497" s="429" t="str">
        <f t="shared" si="801"/>
        <v/>
      </c>
      <c r="W2497" s="298"/>
      <c r="X2497" s="129" t="str">
        <f t="shared" si="802"/>
        <v/>
      </c>
      <c r="Y2497" s="129" t="str">
        <f t="shared" si="803"/>
        <v/>
      </c>
      <c r="Z2497" s="129" t="str">
        <f t="shared" si="804"/>
        <v/>
      </c>
      <c r="AA2497" s="133" t="str">
        <f t="shared" si="795"/>
        <v/>
      </c>
      <c r="AC2497" s="186" t="str">
        <f>AC2486</f>
        <v/>
      </c>
      <c r="AD2497" s="187" t="str">
        <f>AD2486</f>
        <v/>
      </c>
      <c r="AE2497" s="187" t="str">
        <f>AE2486</f>
        <v/>
      </c>
      <c r="AF2497" s="187" t="str">
        <f>AF2486</f>
        <v/>
      </c>
      <c r="AG2497" s="204">
        <f t="shared" si="805"/>
        <v>0</v>
      </c>
      <c r="AI2497" s="140" t="str">
        <f>IF(月報!G2497&lt;&gt;"",月報!G2497,"")</f>
        <v/>
      </c>
      <c r="AJ2497" s="126" t="str">
        <f>IF(月報!W2497&lt;&gt;"",月報!W2497*24,"")</f>
        <v/>
      </c>
      <c r="AK2497" s="126" t="str">
        <f>IF(月報!P2497&lt;&gt;"",月報!P2497,"")</f>
        <v/>
      </c>
      <c r="AL2497" s="126" t="str">
        <f>IF(月報!Q2497&lt;&gt;"",IF(月報!Q2497="平日残","",月報!Q2497),"")</f>
        <v/>
      </c>
      <c r="AM2497" s="126"/>
      <c r="AN2497" s="126" t="str">
        <f t="shared" si="793"/>
        <v/>
      </c>
      <c r="AO2497" s="126" t="str">
        <f>IF($E2497="","",VLOOKUP($E2497,カレンダマスタ!$A$5:$E$381,5,FALSE))</f>
        <v/>
      </c>
      <c r="AQ2497" s="196" t="str">
        <f>IF(G2497="","",IF(VLOOKUP(E2497,カレンダマスタ!$A$5:$D$381,4,FALSE)=0,"",1))</f>
        <v/>
      </c>
      <c r="AR2497" s="136" t="str">
        <f>IF($G2497="","",IF($AD2497="NSTC",INDEX(カレンダマスタ!$I$26:$O$31,MATCH($G2497,カレンダマスタ!$H$26:$H$31,1),MATCH($H2497,カレンダマスタ!$I$25:$O$25,1)),
IF($AD2497="CS本社",INDEX(カレンダマスタ!$I$36:$O$41,MATCH($G2497,カレンダマスタ!$H$36:$H$41,1),MATCH($H2497,カレンダマスタ!$I$35:$O$35,1)),
IF($AD2497="NS本社",INDEX(カレンダマスタ!$I$94:$O$99,MATCH($G2497,カレンダマスタ!$H$95:$H$100,1),MATCH($H2497,カレンダマスタ!$I$93:$O$93,1)),
IF($AD2497="ODC",INDEX(カレンダマスタ!$I$46:$O$51,MATCH($G2497,カレンダマスタ!$H$46:$H$51,1),MATCH($H2497,カレンダマスタ!$I$45:$O$45,1)),
IF($AD2497="NS東京TC",INDEX(カレンダマスタ!$I$56:$O$61,MATCH($G2497,カレンダマスタ!$H$56:$H$61,1),MATCH($H2497,カレンダマスタ!$I$55:$O$55,1)),""))))))</f>
        <v/>
      </c>
      <c r="AS2497" s="126" t="str">
        <f t="shared" si="806"/>
        <v/>
      </c>
      <c r="AU2497" s="137" t="str">
        <f>IF(E2497="","",VLOOKUP($E2497,カレンダマスタ!$A$4:$E$381,4,FALSE))</f>
        <v/>
      </c>
      <c r="AV2497" s="137" t="str">
        <f t="shared" si="796"/>
        <v/>
      </c>
      <c r="AW2497" s="137" t="str">
        <f t="shared" si="797"/>
        <v/>
      </c>
      <c r="AX2497" s="138" t="str">
        <f t="shared" si="798"/>
        <v/>
      </c>
      <c r="AY2497" s="138" t="str">
        <f t="shared" si="799"/>
        <v/>
      </c>
      <c r="AZ2497" s="130" t="str">
        <f>IF(AX2497&amp;AW2497="勤怠未設定","×",IF(AV2497="勤怠修正","×",IF(AC2497="外注","",IF(AA2497="",IF(AY2497&lt;&gt;"","×",""),IF(VLOOKUP(AA2497,カレンダマスタ!$H$66:$I$83,2,FALSE)&lt;&gt;AY2497,"×","OK")))))</f>
        <v/>
      </c>
      <c r="BC2497" s="137" t="str">
        <f>IF(E2497="","",VLOOKUP($E2497,カレンダマスタ!$A$4:$E$381,4,FALSE))</f>
        <v/>
      </c>
      <c r="BD2497" s="126" t="str">
        <f>IF(AC2497="社員","",IF(AG2497=0,"",IF(AD2497="NSTC",IF(COUNTIF(カレンダマスタ!$Q$5:$Q$32,G2497)=1,"OK","×"),
IF(AD2497="NS本社",IF(COUNTIF(カレンダマスタ!$T$5:$T$32,G2497)=1,"OK","×"),IF(COUNTIF(カレンダマスタ!$R$5:$R$32,G2497)=1,"OK","×")))))</f>
        <v/>
      </c>
      <c r="BE2497" s="126" t="str">
        <f>IF(AC2497="社員","",IF(G2497="","",IF(R2497&lt;&gt;"","",IF(AF2497="CS","OK",IF(VLOOKUP(E2497,カレンダマスタ!$A$5:$D$381,4,FALSE)&gt;0,"",IF(OR(G2497*24&gt;10.84,H2497*24&lt;14.5)=TRUE,"×","OK"))))))</f>
        <v/>
      </c>
      <c r="BF2497" s="126" t="str">
        <f t="shared" si="794"/>
        <v/>
      </c>
      <c r="BG2497" s="126" t="str">
        <f t="shared" si="807"/>
        <v/>
      </c>
      <c r="BI2497" s="130" t="str">
        <f t="shared" si="808"/>
        <v/>
      </c>
    </row>
    <row r="2498" spans="2:61">
      <c r="B2498" s="111"/>
      <c r="C2498" s="536"/>
      <c r="D2498" s="128"/>
      <c r="E2498" s="583"/>
      <c r="F2498" s="128"/>
      <c r="G2498" s="588"/>
      <c r="H2498" s="588"/>
      <c r="I2498" s="130"/>
      <c r="J2498" s="139"/>
      <c r="K2498" s="131"/>
      <c r="L2498" s="132"/>
      <c r="M2498" s="132"/>
      <c r="N2498" s="141"/>
      <c r="O2498" s="139"/>
      <c r="P2498" s="139"/>
      <c r="Q2498" s="139"/>
      <c r="R2498" s="133"/>
      <c r="S2498" s="134"/>
      <c r="T2498" s="434"/>
      <c r="U2498" s="429"/>
      <c r="V2498" s="429" t="str">
        <f t="shared" si="801"/>
        <v/>
      </c>
      <c r="W2498" s="298"/>
      <c r="X2498" s="129" t="str">
        <f t="shared" si="802"/>
        <v/>
      </c>
      <c r="Y2498" s="129" t="str">
        <f t="shared" si="803"/>
        <v/>
      </c>
      <c r="Z2498" s="129" t="str">
        <f t="shared" si="804"/>
        <v/>
      </c>
      <c r="AA2498" s="133" t="str">
        <f t="shared" si="795"/>
        <v/>
      </c>
      <c r="AC2498" s="186" t="str">
        <f>AC2486</f>
        <v/>
      </c>
      <c r="AD2498" s="187" t="str">
        <f>AD2486</f>
        <v/>
      </c>
      <c r="AE2498" s="187" t="str">
        <f>AE2486</f>
        <v/>
      </c>
      <c r="AF2498" s="187" t="str">
        <f>AF2486</f>
        <v/>
      </c>
      <c r="AG2498" s="204">
        <f t="shared" si="805"/>
        <v>0</v>
      </c>
      <c r="AI2498" s="140" t="str">
        <f>IF(月報!G2498&lt;&gt;"",月報!G2498,"")</f>
        <v/>
      </c>
      <c r="AJ2498" s="126" t="str">
        <f>IF(月報!W2498&lt;&gt;"",月報!W2498*24,"")</f>
        <v/>
      </c>
      <c r="AK2498" s="126" t="str">
        <f>IF(月報!P2498&lt;&gt;"",月報!P2498,"")</f>
        <v/>
      </c>
      <c r="AL2498" s="126" t="str">
        <f>IF(月報!Q2498&lt;&gt;"",IF(月報!Q2498="平日残","",月報!Q2498),"")</f>
        <v/>
      </c>
      <c r="AM2498" s="126"/>
      <c r="AN2498" s="126" t="str">
        <f t="shared" si="793"/>
        <v/>
      </c>
      <c r="AO2498" s="126" t="str">
        <f>IF($E2498="","",VLOOKUP($E2498,カレンダマスタ!$A$5:$E$381,5,FALSE))</f>
        <v/>
      </c>
      <c r="AQ2498" s="196" t="str">
        <f>IF(G2498="","",IF(VLOOKUP(E2498,カレンダマスタ!$A$5:$D$381,4,FALSE)=0,"",1))</f>
        <v/>
      </c>
      <c r="AR2498" s="136" t="str">
        <f>IF($G2498="","",IF($AD2498="NSTC",INDEX(カレンダマスタ!$I$26:$O$31,MATCH($G2498,カレンダマスタ!$H$26:$H$31,1),MATCH($H2498,カレンダマスタ!$I$25:$O$25,1)),
IF($AD2498="CS本社",INDEX(カレンダマスタ!$I$36:$O$41,MATCH($G2498,カレンダマスタ!$H$36:$H$41,1),MATCH($H2498,カレンダマスタ!$I$35:$O$35,1)),
IF($AD2498="NS本社",INDEX(カレンダマスタ!$I$94:$O$99,MATCH($G2498,カレンダマスタ!$H$95:$H$100,1),MATCH($H2498,カレンダマスタ!$I$93:$O$93,1)),
IF($AD2498="ODC",INDEX(カレンダマスタ!$I$46:$O$51,MATCH($G2498,カレンダマスタ!$H$46:$H$51,1),MATCH($H2498,カレンダマスタ!$I$45:$O$45,1)),
IF($AD2498="NS東京TC",INDEX(カレンダマスタ!$I$56:$O$61,MATCH($G2498,カレンダマスタ!$H$56:$H$61,1),MATCH($H2498,カレンダマスタ!$I$55:$O$55,1)),""))))))</f>
        <v/>
      </c>
      <c r="AS2498" s="126" t="str">
        <f t="shared" si="806"/>
        <v/>
      </c>
      <c r="AU2498" s="137" t="str">
        <f>IF(E2498="","",VLOOKUP($E2498,カレンダマスタ!$A$4:$E$381,4,FALSE))</f>
        <v/>
      </c>
      <c r="AV2498" s="137" t="str">
        <f t="shared" si="796"/>
        <v/>
      </c>
      <c r="AW2498" s="137" t="str">
        <f t="shared" si="797"/>
        <v/>
      </c>
      <c r="AX2498" s="138" t="str">
        <f t="shared" si="798"/>
        <v/>
      </c>
      <c r="AY2498" s="138" t="str">
        <f t="shared" si="799"/>
        <v/>
      </c>
      <c r="AZ2498" s="130" t="str">
        <f>IF(AX2498&amp;AW2498="勤怠未設定","×",IF(AV2498="勤怠修正","×",IF(AC2498="外注","",IF(AA2498="",IF(AY2498&lt;&gt;"","×",""),IF(VLOOKUP(AA2498,カレンダマスタ!$H$66:$I$83,2,FALSE)&lt;&gt;AY2498,"×","OK")))))</f>
        <v/>
      </c>
      <c r="BC2498" s="137" t="str">
        <f>IF(E2498="","",VLOOKUP($E2498,カレンダマスタ!$A$4:$E$381,4,FALSE))</f>
        <v/>
      </c>
      <c r="BD2498" s="126" t="str">
        <f>IF(AC2498="社員","",IF(AG2498=0,"",IF(AD2498="NSTC",IF(COUNTIF(カレンダマスタ!$Q$5:$Q$32,G2498)=1,"OK","×"),
IF(AD2498="NS本社",IF(COUNTIF(カレンダマスタ!$T$5:$T$32,G2498)=1,"OK","×"),IF(COUNTIF(カレンダマスタ!$R$5:$R$32,G2498)=1,"OK","×")))))</f>
        <v/>
      </c>
      <c r="BE2498" s="126" t="str">
        <f>IF(AC2498="社員","",IF(G2498="","",IF(R2498&lt;&gt;"","",IF(AF2498="CS","OK",IF(VLOOKUP(E2498,カレンダマスタ!$A$5:$D$381,4,FALSE)&gt;0,"",IF(OR(G2498*24&gt;10.84,H2498*24&lt;14.5)=TRUE,"×","OK"))))))</f>
        <v/>
      </c>
      <c r="BF2498" s="126" t="str">
        <f t="shared" si="794"/>
        <v/>
      </c>
      <c r="BG2498" s="126" t="str">
        <f t="shared" si="807"/>
        <v/>
      </c>
      <c r="BI2498" s="130" t="str">
        <f t="shared" si="808"/>
        <v/>
      </c>
    </row>
    <row r="2499" spans="2:61">
      <c r="B2499" s="111"/>
      <c r="C2499" s="537"/>
      <c r="D2499" s="142"/>
      <c r="E2499" s="584"/>
      <c r="F2499" s="142"/>
      <c r="G2499" s="589"/>
      <c r="H2499" s="589"/>
      <c r="I2499" s="144"/>
      <c r="J2499" s="148"/>
      <c r="K2499" s="145"/>
      <c r="L2499" s="146"/>
      <c r="M2499" s="146"/>
      <c r="N2499" s="147"/>
      <c r="O2499" s="148"/>
      <c r="P2499" s="148"/>
      <c r="Q2499" s="148"/>
      <c r="R2499" s="149"/>
      <c r="S2499" s="156"/>
      <c r="T2499" s="435"/>
      <c r="U2499" s="430"/>
      <c r="V2499" s="430" t="str">
        <f t="shared" si="801"/>
        <v/>
      </c>
      <c r="W2499" s="298"/>
      <c r="X2499" s="143" t="str">
        <f t="shared" si="802"/>
        <v/>
      </c>
      <c r="Y2499" s="143" t="str">
        <f t="shared" si="803"/>
        <v/>
      </c>
      <c r="Z2499" s="143" t="str">
        <f t="shared" si="804"/>
        <v/>
      </c>
      <c r="AA2499" s="149" t="str">
        <f t="shared" si="795"/>
        <v/>
      </c>
      <c r="AC2499" s="188" t="str">
        <f>AC2486</f>
        <v/>
      </c>
      <c r="AD2499" s="189" t="str">
        <f>AD2486</f>
        <v/>
      </c>
      <c r="AE2499" s="189" t="str">
        <f>AE2486</f>
        <v/>
      </c>
      <c r="AF2499" s="189" t="str">
        <f>AF2486</f>
        <v/>
      </c>
      <c r="AG2499" s="205">
        <f t="shared" si="805"/>
        <v>0</v>
      </c>
      <c r="AI2499" s="157" t="str">
        <f>IF(月報!G2499&lt;&gt;"",月報!G2499,"")</f>
        <v/>
      </c>
      <c r="AJ2499" s="151" t="str">
        <f>IF(月報!W2499&lt;&gt;"",月報!W2499*24,"")</f>
        <v/>
      </c>
      <c r="AK2499" s="151" t="str">
        <f>IF(月報!P2499&lt;&gt;"",月報!P2499,"")</f>
        <v/>
      </c>
      <c r="AL2499" s="151" t="str">
        <f>IF(月報!Q2499&lt;&gt;"",IF(月報!Q2499="平日残","",月報!Q2499),"")</f>
        <v/>
      </c>
      <c r="AM2499" s="151"/>
      <c r="AN2499" s="151" t="str">
        <f t="shared" si="793"/>
        <v/>
      </c>
      <c r="AO2499" s="151" t="str">
        <f>IF($E2499="","",VLOOKUP($E2499,カレンダマスタ!$A$5:$E$381,5,FALSE))</f>
        <v/>
      </c>
      <c r="AQ2499" s="197" t="str">
        <f>IF(G2499="","",IF(VLOOKUP(E2499,カレンダマスタ!$A$5:$D$381,4,FALSE)=0,"",1))</f>
        <v/>
      </c>
      <c r="AR2499" s="152" t="str">
        <f>IF($G2499="","",IF($AD2499="NSTC",INDEX(カレンダマスタ!$I$26:$O$31,MATCH($G2499,カレンダマスタ!$H$26:$H$31,1),MATCH($H2499,カレンダマスタ!$I$25:$O$25,1)),
IF($AD2499="CS本社",INDEX(カレンダマスタ!$I$36:$O$41,MATCH($G2499,カレンダマスタ!$H$36:$H$41,1),MATCH($H2499,カレンダマスタ!$I$35:$O$35,1)),
IF($AD2499="NS本社",INDEX(カレンダマスタ!$I$94:$O$99,MATCH($G2499,カレンダマスタ!$H$95:$H$100,1),MATCH($H2499,カレンダマスタ!$I$93:$O$93,1)),
IF($AD2499="ODC",INDEX(カレンダマスタ!$I$46:$O$51,MATCH($G2499,カレンダマスタ!$H$46:$H$51,1),MATCH($H2499,カレンダマスタ!$I$45:$O$45,1)),
IF($AD2499="NS東京TC",INDEX(カレンダマスタ!$I$56:$O$61,MATCH($G2499,カレンダマスタ!$H$56:$H$61,1),MATCH($H2499,カレンダマスタ!$I$55:$O$55,1)),""))))))</f>
        <v/>
      </c>
      <c r="AS2499" s="151" t="str">
        <f t="shared" si="806"/>
        <v/>
      </c>
      <c r="AU2499" s="153" t="str">
        <f>IF(E2499="","",VLOOKUP($E2499,カレンダマスタ!$A$4:$E$381,4,FALSE))</f>
        <v/>
      </c>
      <c r="AV2499" s="153" t="str">
        <f t="shared" si="796"/>
        <v/>
      </c>
      <c r="AW2499" s="153" t="str">
        <f t="shared" si="797"/>
        <v/>
      </c>
      <c r="AX2499" s="154" t="str">
        <f t="shared" si="798"/>
        <v/>
      </c>
      <c r="AY2499" s="154" t="str">
        <f t="shared" si="799"/>
        <v/>
      </c>
      <c r="AZ2499" s="144" t="str">
        <f>IF(AX2499&amp;AW2499="勤怠未設定","×",IF(AV2499="勤怠修正","×",IF(AC2499="外注","",IF(AA2499="",IF(AY2499&lt;&gt;"","×",""),IF(VLOOKUP(AA2499,カレンダマスタ!$H$66:$I$83,2,FALSE)&lt;&gt;AY2499,"×","OK")))))</f>
        <v/>
      </c>
      <c r="BC2499" s="153" t="str">
        <f>IF(E2499="","",VLOOKUP($E2499,カレンダマスタ!$A$4:$E$381,4,FALSE))</f>
        <v/>
      </c>
      <c r="BD2499" s="151" t="str">
        <f>IF(AC2499="社員","",IF(AG2499=0,"",IF(AD2499="NSTC",IF(COUNTIF(カレンダマスタ!$Q$5:$Q$32,G2499)=1,"OK","×"),
IF(AD2499="NS本社",IF(COUNTIF(カレンダマスタ!$T$5:$T$32,G2499)=1,"OK","×"),IF(COUNTIF(カレンダマスタ!$R$5:$R$32,G2499)=1,"OK","×")))))</f>
        <v/>
      </c>
      <c r="BE2499" s="151" t="str">
        <f>IF(AC2499="社員","",IF(G2499="","",IF(R2499&lt;&gt;"","",IF(AF2499="CS","OK",IF(VLOOKUP(E2499,カレンダマスタ!$A$5:$D$381,4,FALSE)&gt;0,"",IF(OR(G2499*24&gt;10.84,H2499*24&lt;14.5)=TRUE,"×","OK"))))))</f>
        <v/>
      </c>
      <c r="BF2499" s="151" t="str">
        <f t="shared" si="794"/>
        <v/>
      </c>
      <c r="BG2499" s="151" t="str">
        <f t="shared" si="807"/>
        <v/>
      </c>
      <c r="BI2499" s="144" t="str">
        <f t="shared" si="808"/>
        <v/>
      </c>
    </row>
    <row r="2500" spans="2:61">
      <c r="B2500" s="111"/>
      <c r="C2500" s="535"/>
      <c r="D2500" s="112"/>
      <c r="E2500" s="582"/>
      <c r="F2500" s="112"/>
      <c r="G2500" s="587"/>
      <c r="H2500" s="587"/>
      <c r="I2500" s="114"/>
      <c r="J2500" s="118"/>
      <c r="K2500" s="115"/>
      <c r="L2500" s="116"/>
      <c r="M2500" s="116"/>
      <c r="N2500" s="117"/>
      <c r="O2500" s="118"/>
      <c r="P2500" s="118"/>
      <c r="Q2500" s="118"/>
      <c r="R2500" s="119"/>
      <c r="S2500" s="120"/>
      <c r="T2500" s="433"/>
      <c r="U2500" s="431">
        <f>SUM(T2500:T2506)</f>
        <v>0</v>
      </c>
      <c r="V2500" s="431" t="str">
        <f t="shared" si="801"/>
        <v/>
      </c>
      <c r="W2500" s="298"/>
      <c r="X2500" s="113" t="str">
        <f t="shared" si="802"/>
        <v/>
      </c>
      <c r="Y2500" s="113" t="str">
        <f t="shared" si="803"/>
        <v/>
      </c>
      <c r="Z2500" s="113" t="str">
        <f t="shared" si="804"/>
        <v/>
      </c>
      <c r="AA2500" s="119" t="str">
        <f t="shared" si="795"/>
        <v/>
      </c>
      <c r="AC2500" s="190" t="str">
        <f>AC2486</f>
        <v/>
      </c>
      <c r="AD2500" s="191" t="str">
        <f>AD2486</f>
        <v/>
      </c>
      <c r="AE2500" s="191" t="str">
        <f>AE2486</f>
        <v/>
      </c>
      <c r="AF2500" s="191" t="str">
        <f>AF2486</f>
        <v/>
      </c>
      <c r="AG2500" s="206">
        <f t="shared" si="805"/>
        <v>0</v>
      </c>
      <c r="AI2500" s="158" t="str">
        <f>IF(月報!G2500&lt;&gt;"",月報!G2500,"")</f>
        <v/>
      </c>
      <c r="AJ2500" s="122" t="str">
        <f>IF(月報!W2500&lt;&gt;"",月報!W2500*24,"")</f>
        <v/>
      </c>
      <c r="AK2500" s="122" t="str">
        <f>IF(月報!P2500&lt;&gt;"",月報!P2500,"")</f>
        <v/>
      </c>
      <c r="AL2500" s="122" t="str">
        <f>IF(月報!Q2500&lt;&gt;"",IF(月報!Q2500="平日残","",月報!Q2500),"")</f>
        <v/>
      </c>
      <c r="AM2500" s="122"/>
      <c r="AN2500" s="122" t="str">
        <f t="shared" si="793"/>
        <v/>
      </c>
      <c r="AO2500" s="122" t="str">
        <f>IF($E2500="","",VLOOKUP($E2500,カレンダマスタ!$A$5:$E$381,5,FALSE))</f>
        <v/>
      </c>
      <c r="AQ2500" s="195" t="str">
        <f>IF(G2500="","",IF(VLOOKUP(E2500,カレンダマスタ!$A$5:$D$381,4,FALSE)=0,"",1))</f>
        <v/>
      </c>
      <c r="AR2500" s="123" t="str">
        <f>IF($G2500="","",IF($AD2500="NSTC",INDEX(カレンダマスタ!$I$26:$O$31,MATCH($G2500,カレンダマスタ!$H$26:$H$31,1),MATCH($H2500,カレンダマスタ!$I$25:$O$25,1)),
IF($AD2500="CS本社",INDEX(カレンダマスタ!$I$36:$O$41,MATCH($G2500,カレンダマスタ!$H$36:$H$41,1),MATCH($H2500,カレンダマスタ!$I$35:$O$35,1)),
IF($AD2500="NS本社",INDEX(カレンダマスタ!$I$94:$O$99,MATCH($G2500,カレンダマスタ!$H$95:$H$100,1),MATCH($H2500,カレンダマスタ!$I$93:$O$93,1)),
IF($AD2500="ODC",INDEX(カレンダマスタ!$I$46:$O$51,MATCH($G2500,カレンダマスタ!$H$46:$H$51,1),MATCH($H2500,カレンダマスタ!$I$45:$O$45,1)),
IF($AD2500="NS東京TC",INDEX(カレンダマスタ!$I$56:$O$61,MATCH($G2500,カレンダマスタ!$H$56:$H$61,1),MATCH($H2500,カレンダマスタ!$I$55:$O$55,1)),""))))))</f>
        <v/>
      </c>
      <c r="AS2500" s="122" t="str">
        <f t="shared" si="806"/>
        <v/>
      </c>
      <c r="AU2500" s="124" t="str">
        <f>IF(E2500="","",VLOOKUP($E2500,カレンダマスタ!$A$4:$E$381,4,FALSE))</f>
        <v/>
      </c>
      <c r="AV2500" s="124" t="str">
        <f t="shared" si="796"/>
        <v/>
      </c>
      <c r="AW2500" s="124" t="str">
        <f t="shared" si="797"/>
        <v/>
      </c>
      <c r="AX2500" s="125" t="str">
        <f t="shared" si="798"/>
        <v/>
      </c>
      <c r="AY2500" s="125" t="str">
        <f t="shared" si="799"/>
        <v/>
      </c>
      <c r="AZ2500" s="114" t="str">
        <f>IF(AX2500&amp;AW2500="勤怠未設定","×",IF(AV2500="勤怠修正","×",IF(AC2500="外注","",IF(AA2500="",IF(AY2500&lt;&gt;"","×",""),IF(VLOOKUP(AA2500,カレンダマスタ!$H$66:$I$83,2,FALSE)&lt;&gt;AY2500,"×","OK")))))</f>
        <v/>
      </c>
      <c r="BC2500" s="124" t="str">
        <f>IF(E2500="","",VLOOKUP($E2500,カレンダマスタ!$A$4:$E$381,4,FALSE))</f>
        <v/>
      </c>
      <c r="BD2500" s="122" t="str">
        <f>IF(AC2500="社員","",IF(AG2500=0,"",IF(AD2500="NSTC",IF(COUNTIF(カレンダマスタ!$Q$5:$Q$32,G2500)=1,"OK","×"),
IF(AD2500="NS本社",IF(COUNTIF(カレンダマスタ!$T$5:$T$32,G2500)=1,"OK","×"),IF(COUNTIF(カレンダマスタ!$R$5:$R$32,G2500)=1,"OK","×")))))</f>
        <v/>
      </c>
      <c r="BE2500" s="122" t="str">
        <f>IF(AC2500="社員","",IF(G2500="","",IF(R2500&lt;&gt;"","",IF(AF2500="CS","OK",IF(VLOOKUP(E2500,カレンダマスタ!$A$5:$D$381,4,FALSE)&gt;0,"",IF(OR(G2500*24&gt;10.84,H2500*24&lt;14.5)=TRUE,"×","OK"))))))</f>
        <v/>
      </c>
      <c r="BF2500" s="122" t="str">
        <f t="shared" si="794"/>
        <v/>
      </c>
      <c r="BG2500" s="122" t="str">
        <f t="shared" si="807"/>
        <v/>
      </c>
      <c r="BI2500" s="114" t="str">
        <f t="shared" si="808"/>
        <v/>
      </c>
    </row>
    <row r="2501" spans="2:61">
      <c r="B2501" s="111"/>
      <c r="C2501" s="536"/>
      <c r="D2501" s="128"/>
      <c r="E2501" s="583"/>
      <c r="F2501" s="128"/>
      <c r="G2501" s="588"/>
      <c r="H2501" s="588"/>
      <c r="I2501" s="130"/>
      <c r="J2501" s="139"/>
      <c r="K2501" s="131"/>
      <c r="L2501" s="132"/>
      <c r="M2501" s="132"/>
      <c r="N2501" s="141"/>
      <c r="O2501" s="139"/>
      <c r="P2501" s="139"/>
      <c r="Q2501" s="139"/>
      <c r="R2501" s="133"/>
      <c r="S2501" s="134"/>
      <c r="T2501" s="434"/>
      <c r="U2501" s="429"/>
      <c r="V2501" s="429" t="str">
        <f t="shared" si="801"/>
        <v/>
      </c>
      <c r="W2501" s="298"/>
      <c r="X2501" s="129" t="str">
        <f t="shared" si="802"/>
        <v/>
      </c>
      <c r="Y2501" s="129" t="str">
        <f t="shared" si="803"/>
        <v/>
      </c>
      <c r="Z2501" s="129" t="str">
        <f t="shared" si="804"/>
        <v/>
      </c>
      <c r="AA2501" s="133" t="str">
        <f t="shared" si="795"/>
        <v/>
      </c>
      <c r="AC2501" s="186" t="str">
        <f>AC2486</f>
        <v/>
      </c>
      <c r="AD2501" s="187" t="str">
        <f>AD2486</f>
        <v/>
      </c>
      <c r="AE2501" s="187" t="str">
        <f>AE2486</f>
        <v/>
      </c>
      <c r="AF2501" s="187" t="str">
        <f>AF2486</f>
        <v/>
      </c>
      <c r="AG2501" s="204">
        <f t="shared" si="805"/>
        <v>0</v>
      </c>
      <c r="AI2501" s="135" t="str">
        <f>IF(月報!G2501&lt;&gt;"",月報!G2501,"")</f>
        <v/>
      </c>
      <c r="AJ2501" s="126" t="str">
        <f>IF(月報!W2501&lt;&gt;"",月報!W2501*24,"")</f>
        <v/>
      </c>
      <c r="AK2501" s="126" t="str">
        <f>IF(月報!P2501&lt;&gt;"",月報!P2501,"")</f>
        <v/>
      </c>
      <c r="AL2501" s="126" t="str">
        <f>IF(月報!Q2501&lt;&gt;"",IF(月報!Q2501="平日残","",月報!Q2501),"")</f>
        <v/>
      </c>
      <c r="AM2501" s="126"/>
      <c r="AN2501" s="126" t="str">
        <f t="shared" si="793"/>
        <v/>
      </c>
      <c r="AO2501" s="126" t="str">
        <f>IF($E2501="","",VLOOKUP($E2501,カレンダマスタ!$A$5:$E$381,5,FALSE))</f>
        <v/>
      </c>
      <c r="AQ2501" s="196" t="str">
        <f>IF(G2501="","",IF(VLOOKUP(E2501,カレンダマスタ!$A$5:$D$381,4,FALSE)=0,"",1))</f>
        <v/>
      </c>
      <c r="AR2501" s="136" t="str">
        <f>IF($G2501="","",IF($AD2501="NSTC",INDEX(カレンダマスタ!$I$26:$O$31,MATCH($G2501,カレンダマスタ!$H$26:$H$31,1),MATCH($H2501,カレンダマスタ!$I$25:$O$25,1)),
IF($AD2501="CS本社",INDEX(カレンダマスタ!$I$36:$O$41,MATCH($G2501,カレンダマスタ!$H$36:$H$41,1),MATCH($H2501,カレンダマスタ!$I$35:$O$35,1)),
IF($AD2501="NS本社",INDEX(カレンダマスタ!$I$94:$O$99,MATCH($G2501,カレンダマスタ!$H$95:$H$100,1),MATCH($H2501,カレンダマスタ!$I$93:$O$93,1)),
IF($AD2501="ODC",INDEX(カレンダマスタ!$I$46:$O$51,MATCH($G2501,カレンダマスタ!$H$46:$H$51,1),MATCH($H2501,カレンダマスタ!$I$45:$O$45,1)),
IF($AD2501="NS東京TC",INDEX(カレンダマスタ!$I$56:$O$61,MATCH($G2501,カレンダマスタ!$H$56:$H$61,1),MATCH($H2501,カレンダマスタ!$I$55:$O$55,1)),""))))))</f>
        <v/>
      </c>
      <c r="AS2501" s="126" t="str">
        <f t="shared" si="806"/>
        <v/>
      </c>
      <c r="AU2501" s="137" t="str">
        <f>IF(E2501="","",VLOOKUP($E2501,カレンダマスタ!$A$4:$E$381,4,FALSE))</f>
        <v/>
      </c>
      <c r="AV2501" s="137" t="str">
        <f t="shared" si="796"/>
        <v/>
      </c>
      <c r="AW2501" s="137" t="str">
        <f t="shared" si="797"/>
        <v/>
      </c>
      <c r="AX2501" s="138" t="str">
        <f t="shared" si="798"/>
        <v/>
      </c>
      <c r="AY2501" s="138" t="str">
        <f t="shared" si="799"/>
        <v/>
      </c>
      <c r="AZ2501" s="130" t="str">
        <f>IF(AX2501&amp;AW2501="勤怠未設定","×",IF(AV2501="勤怠修正","×",IF(AC2501="外注","",IF(AA2501="",IF(AY2501&lt;&gt;"","×",""),IF(VLOOKUP(AA2501,カレンダマスタ!$H$66:$I$83,2,FALSE)&lt;&gt;AY2501,"×","OK")))))</f>
        <v/>
      </c>
      <c r="BC2501" s="137" t="str">
        <f>IF(E2501="","",VLOOKUP($E2501,カレンダマスタ!$A$4:$E$381,4,FALSE))</f>
        <v/>
      </c>
      <c r="BD2501" s="126" t="str">
        <f>IF(AC2501="社員","",IF(AG2501=0,"",IF(AD2501="NSTC",IF(COUNTIF(カレンダマスタ!$Q$5:$Q$32,G2501)=1,"OK","×"),
IF(AD2501="NS本社",IF(COUNTIF(カレンダマスタ!$T$5:$T$32,G2501)=1,"OK","×"),IF(COUNTIF(カレンダマスタ!$R$5:$R$32,G2501)=1,"OK","×")))))</f>
        <v/>
      </c>
      <c r="BE2501" s="126" t="str">
        <f>IF(AC2501="社員","",IF(G2501="","",IF(R2501&lt;&gt;"","",IF(AF2501="CS","OK",IF(VLOOKUP(E2501,カレンダマスタ!$A$5:$D$381,4,FALSE)&gt;0,"",IF(OR(G2501*24&gt;10.84,H2501*24&lt;14.5)=TRUE,"×","OK"))))))</f>
        <v/>
      </c>
      <c r="BF2501" s="126" t="str">
        <f t="shared" si="794"/>
        <v/>
      </c>
      <c r="BG2501" s="126" t="str">
        <f t="shared" si="807"/>
        <v/>
      </c>
      <c r="BI2501" s="130" t="str">
        <f t="shared" si="808"/>
        <v/>
      </c>
    </row>
    <row r="2502" spans="2:61">
      <c r="B2502" s="111"/>
      <c r="C2502" s="536"/>
      <c r="D2502" s="128"/>
      <c r="E2502" s="583"/>
      <c r="F2502" s="128"/>
      <c r="G2502" s="588"/>
      <c r="H2502" s="588"/>
      <c r="I2502" s="130"/>
      <c r="J2502" s="139"/>
      <c r="K2502" s="131"/>
      <c r="L2502" s="132"/>
      <c r="M2502" s="132"/>
      <c r="N2502" s="141"/>
      <c r="O2502" s="139"/>
      <c r="P2502" s="139"/>
      <c r="Q2502" s="139"/>
      <c r="R2502" s="133"/>
      <c r="S2502" s="134"/>
      <c r="T2502" s="434"/>
      <c r="U2502" s="429"/>
      <c r="V2502" s="429" t="str">
        <f t="shared" si="801"/>
        <v/>
      </c>
      <c r="W2502" s="298"/>
      <c r="X2502" s="129" t="str">
        <f t="shared" si="802"/>
        <v/>
      </c>
      <c r="Y2502" s="129" t="str">
        <f t="shared" si="803"/>
        <v/>
      </c>
      <c r="Z2502" s="129" t="str">
        <f t="shared" si="804"/>
        <v/>
      </c>
      <c r="AA2502" s="133" t="str">
        <f t="shared" si="795"/>
        <v/>
      </c>
      <c r="AC2502" s="186" t="str">
        <f>AC2486</f>
        <v/>
      </c>
      <c r="AD2502" s="187" t="str">
        <f>AD2486</f>
        <v/>
      </c>
      <c r="AE2502" s="187" t="str">
        <f>AE2486</f>
        <v/>
      </c>
      <c r="AF2502" s="187" t="str">
        <f>AF2486</f>
        <v/>
      </c>
      <c r="AG2502" s="204">
        <f t="shared" si="805"/>
        <v>0</v>
      </c>
      <c r="AI2502" s="135" t="str">
        <f>IF(月報!G2502&lt;&gt;"",月報!G2502,"")</f>
        <v/>
      </c>
      <c r="AJ2502" s="126" t="str">
        <f>IF(月報!W2502&lt;&gt;"",月報!W2502*24,"")</f>
        <v/>
      </c>
      <c r="AK2502" s="126" t="str">
        <f>IF(月報!P2502&lt;&gt;"",月報!P2502,"")</f>
        <v/>
      </c>
      <c r="AL2502" s="126" t="str">
        <f>IF(月報!Q2502&lt;&gt;"",IF(月報!Q2502="平日残","",月報!Q2502),"")</f>
        <v/>
      </c>
      <c r="AM2502" s="126"/>
      <c r="AN2502" s="126" t="str">
        <f t="shared" si="793"/>
        <v/>
      </c>
      <c r="AO2502" s="126" t="str">
        <f>IF($E2502="","",VLOOKUP($E2502,カレンダマスタ!$A$5:$E$381,5,FALSE))</f>
        <v/>
      </c>
      <c r="AQ2502" s="196" t="str">
        <f>IF(G2502="","",IF(VLOOKUP(E2502,カレンダマスタ!$A$5:$D$381,4,FALSE)=0,"",1))</f>
        <v/>
      </c>
      <c r="AR2502" s="136" t="str">
        <f>IF($G2502="","",IF($AD2502="NSTC",INDEX(カレンダマスタ!$I$26:$O$31,MATCH($G2502,カレンダマスタ!$H$26:$H$31,1),MATCH($H2502,カレンダマスタ!$I$25:$O$25,1)),
IF($AD2502="CS本社",INDEX(カレンダマスタ!$I$36:$O$41,MATCH($G2502,カレンダマスタ!$H$36:$H$41,1),MATCH($H2502,カレンダマスタ!$I$35:$O$35,1)),
IF($AD2502="NS本社",INDEX(カレンダマスタ!$I$94:$O$99,MATCH($G2502,カレンダマスタ!$H$95:$H$100,1),MATCH($H2502,カレンダマスタ!$I$93:$O$93,1)),
IF($AD2502="ODC",INDEX(カレンダマスタ!$I$46:$O$51,MATCH($G2502,カレンダマスタ!$H$46:$H$51,1),MATCH($H2502,カレンダマスタ!$I$45:$O$45,1)),
IF($AD2502="NS東京TC",INDEX(カレンダマスタ!$I$56:$O$61,MATCH($G2502,カレンダマスタ!$H$56:$H$61,1),MATCH($H2502,カレンダマスタ!$I$55:$O$55,1)),""))))))</f>
        <v/>
      </c>
      <c r="AS2502" s="126" t="str">
        <f t="shared" si="806"/>
        <v/>
      </c>
      <c r="AU2502" s="137" t="str">
        <f>IF(E2502="","",VLOOKUP($E2502,カレンダマスタ!$A$4:$E$381,4,FALSE))</f>
        <v/>
      </c>
      <c r="AV2502" s="137" t="str">
        <f t="shared" si="796"/>
        <v/>
      </c>
      <c r="AW2502" s="137" t="str">
        <f t="shared" si="797"/>
        <v/>
      </c>
      <c r="AX2502" s="138" t="str">
        <f t="shared" si="798"/>
        <v/>
      </c>
      <c r="AY2502" s="138" t="str">
        <f t="shared" si="799"/>
        <v/>
      </c>
      <c r="AZ2502" s="130" t="str">
        <f>IF(AX2502&amp;AW2502="勤怠未設定","×",IF(AV2502="勤怠修正","×",IF(AC2502="外注","",IF(AA2502="",IF(AY2502&lt;&gt;"","×",""),IF(VLOOKUP(AA2502,カレンダマスタ!$H$66:$I$83,2,FALSE)&lt;&gt;AY2502,"×","OK")))))</f>
        <v/>
      </c>
      <c r="BC2502" s="137" t="str">
        <f>IF(E2502="","",VLOOKUP($E2502,カレンダマスタ!$A$4:$E$381,4,FALSE))</f>
        <v/>
      </c>
      <c r="BD2502" s="126" t="str">
        <f>IF(AC2502="社員","",IF(AG2502=0,"",IF(AD2502="NSTC",IF(COUNTIF(カレンダマスタ!$Q$5:$Q$32,G2502)=1,"OK","×"),
IF(AD2502="NS本社",IF(COUNTIF(カレンダマスタ!$T$5:$T$32,G2502)=1,"OK","×"),IF(COUNTIF(カレンダマスタ!$R$5:$R$32,G2502)=1,"OK","×")))))</f>
        <v/>
      </c>
      <c r="BE2502" s="126" t="str">
        <f>IF(AC2502="社員","",IF(G2502="","",IF(R2502&lt;&gt;"","",IF(AF2502="CS","OK",IF(VLOOKUP(E2502,カレンダマスタ!$A$5:$D$381,4,FALSE)&gt;0,"",IF(OR(G2502*24&gt;10.84,H2502*24&lt;14.5)=TRUE,"×","OK"))))))</f>
        <v/>
      </c>
      <c r="BF2502" s="126" t="str">
        <f t="shared" si="794"/>
        <v/>
      </c>
      <c r="BG2502" s="126" t="str">
        <f t="shared" si="807"/>
        <v/>
      </c>
      <c r="BI2502" s="130" t="str">
        <f t="shared" si="808"/>
        <v/>
      </c>
    </row>
    <row r="2503" spans="2:61">
      <c r="B2503" s="111"/>
      <c r="C2503" s="536"/>
      <c r="D2503" s="128"/>
      <c r="E2503" s="583"/>
      <c r="F2503" s="128"/>
      <c r="G2503" s="588"/>
      <c r="H2503" s="588"/>
      <c r="I2503" s="130"/>
      <c r="J2503" s="139"/>
      <c r="K2503" s="131"/>
      <c r="L2503" s="132"/>
      <c r="M2503" s="132"/>
      <c r="N2503" s="141"/>
      <c r="O2503" s="139"/>
      <c r="P2503" s="139"/>
      <c r="Q2503" s="139"/>
      <c r="R2503" s="133"/>
      <c r="S2503" s="134"/>
      <c r="T2503" s="434"/>
      <c r="U2503" s="429"/>
      <c r="V2503" s="429" t="str">
        <f t="shared" si="801"/>
        <v/>
      </c>
      <c r="W2503" s="298"/>
      <c r="X2503" s="129" t="str">
        <f t="shared" si="802"/>
        <v/>
      </c>
      <c r="Y2503" s="129" t="str">
        <f t="shared" si="803"/>
        <v/>
      </c>
      <c r="Z2503" s="129" t="str">
        <f t="shared" si="804"/>
        <v/>
      </c>
      <c r="AA2503" s="133" t="str">
        <f t="shared" si="795"/>
        <v/>
      </c>
      <c r="AC2503" s="186" t="str">
        <f>AC2486</f>
        <v/>
      </c>
      <c r="AD2503" s="187" t="str">
        <f>AD2486</f>
        <v/>
      </c>
      <c r="AE2503" s="187" t="str">
        <f>AE2486</f>
        <v/>
      </c>
      <c r="AF2503" s="187" t="str">
        <f>AF2486</f>
        <v/>
      </c>
      <c r="AG2503" s="204">
        <f t="shared" si="805"/>
        <v>0</v>
      </c>
      <c r="AI2503" s="140" t="str">
        <f>IF(月報!G2503&lt;&gt;"",月報!G2503,"")</f>
        <v/>
      </c>
      <c r="AJ2503" s="126" t="str">
        <f>IF(月報!W2503&lt;&gt;"",月報!W2503*24,"")</f>
        <v/>
      </c>
      <c r="AK2503" s="126" t="str">
        <f>IF(月報!P2503&lt;&gt;"",月報!P2503,"")</f>
        <v/>
      </c>
      <c r="AL2503" s="126" t="str">
        <f>IF(月報!Q2503&lt;&gt;"",IF(月報!Q2503="平日残","",月報!Q2503),"")</f>
        <v/>
      </c>
      <c r="AM2503" s="126"/>
      <c r="AN2503" s="126" t="str">
        <f t="shared" si="793"/>
        <v/>
      </c>
      <c r="AO2503" s="126" t="str">
        <f>IF($E2503="","",VLOOKUP($E2503,カレンダマスタ!$A$5:$E$381,5,FALSE))</f>
        <v/>
      </c>
      <c r="AQ2503" s="196" t="str">
        <f>IF(G2503="","",IF(VLOOKUP(E2503,カレンダマスタ!$A$5:$D$381,4,FALSE)=0,"",1))</f>
        <v/>
      </c>
      <c r="AR2503" s="136" t="str">
        <f>IF($G2503="","",IF($AD2503="NSTC",INDEX(カレンダマスタ!$I$26:$O$31,MATCH($G2503,カレンダマスタ!$H$26:$H$31,1),MATCH($H2503,カレンダマスタ!$I$25:$O$25,1)),
IF($AD2503="CS本社",INDEX(カレンダマスタ!$I$36:$O$41,MATCH($G2503,カレンダマスタ!$H$36:$H$41,1),MATCH($H2503,カレンダマスタ!$I$35:$O$35,1)),
IF($AD2503="NS本社",INDEX(カレンダマスタ!$I$94:$O$99,MATCH($G2503,カレンダマスタ!$H$95:$H$100,1),MATCH($H2503,カレンダマスタ!$I$93:$O$93,1)),
IF($AD2503="ODC",INDEX(カレンダマスタ!$I$46:$O$51,MATCH($G2503,カレンダマスタ!$H$46:$H$51,1),MATCH($H2503,カレンダマスタ!$I$45:$O$45,1)),
IF($AD2503="NS東京TC",INDEX(カレンダマスタ!$I$56:$O$61,MATCH($G2503,カレンダマスタ!$H$56:$H$61,1),MATCH($H2503,カレンダマスタ!$I$55:$O$55,1)),""))))))</f>
        <v/>
      </c>
      <c r="AS2503" s="126" t="str">
        <f t="shared" si="806"/>
        <v/>
      </c>
      <c r="AU2503" s="137" t="str">
        <f>IF(E2503="","",VLOOKUP($E2503,カレンダマスタ!$A$4:$E$381,4,FALSE))</f>
        <v/>
      </c>
      <c r="AV2503" s="137" t="str">
        <f t="shared" si="796"/>
        <v/>
      </c>
      <c r="AW2503" s="137" t="str">
        <f t="shared" si="797"/>
        <v/>
      </c>
      <c r="AX2503" s="138" t="str">
        <f t="shared" si="798"/>
        <v/>
      </c>
      <c r="AY2503" s="138" t="str">
        <f t="shared" si="799"/>
        <v/>
      </c>
      <c r="AZ2503" s="130" t="str">
        <f>IF(AX2503&amp;AW2503="勤怠未設定","×",IF(AV2503="勤怠修正","×",IF(AC2503="外注","",IF(AA2503="",IF(AY2503&lt;&gt;"","×",""),IF(VLOOKUP(AA2503,カレンダマスタ!$H$66:$I$83,2,FALSE)&lt;&gt;AY2503,"×","OK")))))</f>
        <v/>
      </c>
      <c r="BC2503" s="137" t="str">
        <f>IF(E2503="","",VLOOKUP($E2503,カレンダマスタ!$A$4:$E$381,4,FALSE))</f>
        <v/>
      </c>
      <c r="BD2503" s="126" t="str">
        <f>IF(AC2503="社員","",IF(AG2503=0,"",IF(AD2503="NSTC",IF(COUNTIF(カレンダマスタ!$Q$5:$Q$32,G2503)=1,"OK","×"),
IF(AD2503="NS本社",IF(COUNTIF(カレンダマスタ!$T$5:$T$32,G2503)=1,"OK","×"),IF(COUNTIF(カレンダマスタ!$R$5:$R$32,G2503)=1,"OK","×")))))</f>
        <v/>
      </c>
      <c r="BE2503" s="126" t="str">
        <f>IF(AC2503="社員","",IF(G2503="","",IF(R2503&lt;&gt;"","",IF(AF2503="CS","OK",IF(VLOOKUP(E2503,カレンダマスタ!$A$5:$D$381,4,FALSE)&gt;0,"",IF(OR(G2503*24&gt;10.84,H2503*24&lt;14.5)=TRUE,"×","OK"))))))</f>
        <v/>
      </c>
      <c r="BF2503" s="126" t="str">
        <f t="shared" si="794"/>
        <v/>
      </c>
      <c r="BG2503" s="126" t="str">
        <f t="shared" si="807"/>
        <v/>
      </c>
      <c r="BI2503" s="130" t="str">
        <f t="shared" si="808"/>
        <v/>
      </c>
    </row>
    <row r="2504" spans="2:61">
      <c r="B2504" s="111"/>
      <c r="C2504" s="536"/>
      <c r="D2504" s="128"/>
      <c r="E2504" s="583"/>
      <c r="F2504" s="128"/>
      <c r="G2504" s="588"/>
      <c r="H2504" s="588"/>
      <c r="I2504" s="130"/>
      <c r="J2504" s="139"/>
      <c r="K2504" s="131"/>
      <c r="L2504" s="132"/>
      <c r="M2504" s="132"/>
      <c r="N2504" s="141"/>
      <c r="O2504" s="139"/>
      <c r="P2504" s="139"/>
      <c r="Q2504" s="139"/>
      <c r="R2504" s="133"/>
      <c r="S2504" s="134"/>
      <c r="T2504" s="434"/>
      <c r="U2504" s="429"/>
      <c r="V2504" s="429" t="str">
        <f t="shared" si="801"/>
        <v/>
      </c>
      <c r="W2504" s="298"/>
      <c r="X2504" s="129" t="str">
        <f t="shared" si="802"/>
        <v/>
      </c>
      <c r="Y2504" s="129" t="str">
        <f t="shared" si="803"/>
        <v/>
      </c>
      <c r="Z2504" s="129" t="str">
        <f t="shared" si="804"/>
        <v/>
      </c>
      <c r="AA2504" s="133" t="str">
        <f t="shared" si="795"/>
        <v/>
      </c>
      <c r="AC2504" s="186" t="str">
        <f>AC2486</f>
        <v/>
      </c>
      <c r="AD2504" s="187" t="str">
        <f>AD2486</f>
        <v/>
      </c>
      <c r="AE2504" s="187" t="str">
        <f>AE2486</f>
        <v/>
      </c>
      <c r="AF2504" s="187" t="str">
        <f>AF2486</f>
        <v/>
      </c>
      <c r="AG2504" s="204">
        <f t="shared" si="805"/>
        <v>0</v>
      </c>
      <c r="AI2504" s="140" t="str">
        <f>IF(月報!G2504&lt;&gt;"",月報!G2504,"")</f>
        <v/>
      </c>
      <c r="AJ2504" s="126" t="str">
        <f>IF(月報!W2504&lt;&gt;"",月報!W2504*24,"")</f>
        <v/>
      </c>
      <c r="AK2504" s="126" t="str">
        <f>IF(月報!P2504&lt;&gt;"",月報!P2504,"")</f>
        <v/>
      </c>
      <c r="AL2504" s="126" t="str">
        <f>IF(月報!Q2504&lt;&gt;"",IF(月報!Q2504="平日残","",月報!Q2504),"")</f>
        <v/>
      </c>
      <c r="AM2504" s="126"/>
      <c r="AN2504" s="126" t="str">
        <f t="shared" si="793"/>
        <v/>
      </c>
      <c r="AO2504" s="126" t="str">
        <f>IF($E2504="","",VLOOKUP($E2504,カレンダマスタ!$A$5:$E$381,5,FALSE))</f>
        <v/>
      </c>
      <c r="AQ2504" s="196" t="str">
        <f>IF(G2504="","",IF(VLOOKUP(E2504,カレンダマスタ!$A$5:$D$381,4,FALSE)=0,"",1))</f>
        <v/>
      </c>
      <c r="AR2504" s="136" t="str">
        <f>IF($G2504="","",IF($AD2504="NSTC",INDEX(カレンダマスタ!$I$26:$O$31,MATCH($G2504,カレンダマスタ!$H$26:$H$31,1),MATCH($H2504,カレンダマスタ!$I$25:$O$25,1)),
IF($AD2504="CS本社",INDEX(カレンダマスタ!$I$36:$O$41,MATCH($G2504,カレンダマスタ!$H$36:$H$41,1),MATCH($H2504,カレンダマスタ!$I$35:$O$35,1)),
IF($AD2504="NS本社",INDEX(カレンダマスタ!$I$94:$O$99,MATCH($G2504,カレンダマスタ!$H$95:$H$100,1),MATCH($H2504,カレンダマスタ!$I$93:$O$93,1)),
IF($AD2504="ODC",INDEX(カレンダマスタ!$I$46:$O$51,MATCH($G2504,カレンダマスタ!$H$46:$H$51,1),MATCH($H2504,カレンダマスタ!$I$45:$O$45,1)),
IF($AD2504="NS東京TC",INDEX(カレンダマスタ!$I$56:$O$61,MATCH($G2504,カレンダマスタ!$H$56:$H$61,1),MATCH($H2504,カレンダマスタ!$I$55:$O$55,1)),""))))))</f>
        <v/>
      </c>
      <c r="AS2504" s="126" t="str">
        <f t="shared" si="806"/>
        <v/>
      </c>
      <c r="AU2504" s="137" t="str">
        <f>IF(E2504="","",VLOOKUP($E2504,カレンダマスタ!$A$4:$E$381,4,FALSE))</f>
        <v/>
      </c>
      <c r="AV2504" s="137" t="str">
        <f t="shared" si="796"/>
        <v/>
      </c>
      <c r="AW2504" s="137" t="str">
        <f t="shared" si="797"/>
        <v/>
      </c>
      <c r="AX2504" s="138" t="str">
        <f t="shared" si="798"/>
        <v/>
      </c>
      <c r="AY2504" s="138" t="str">
        <f t="shared" si="799"/>
        <v/>
      </c>
      <c r="AZ2504" s="130" t="str">
        <f>IF(AX2504&amp;AW2504="勤怠未設定","×",IF(AV2504="勤怠修正","×",IF(AC2504="外注","",IF(AA2504="",IF(AY2504&lt;&gt;"","×",""),IF(VLOOKUP(AA2504,カレンダマスタ!$H$66:$I$83,2,FALSE)&lt;&gt;AY2504,"×","OK")))))</f>
        <v/>
      </c>
      <c r="BC2504" s="137" t="str">
        <f>IF(E2504="","",VLOOKUP($E2504,カレンダマスタ!$A$4:$E$381,4,FALSE))</f>
        <v/>
      </c>
      <c r="BD2504" s="126" t="str">
        <f>IF(AC2504="社員","",IF(AG2504=0,"",IF(AD2504="NSTC",IF(COUNTIF(カレンダマスタ!$Q$5:$Q$32,G2504)=1,"OK","×"),
IF(AD2504="NS本社",IF(COUNTIF(カレンダマスタ!$T$5:$T$32,G2504)=1,"OK","×"),IF(COUNTIF(カレンダマスタ!$R$5:$R$32,G2504)=1,"OK","×")))))</f>
        <v/>
      </c>
      <c r="BE2504" s="126" t="str">
        <f>IF(AC2504="社員","",IF(G2504="","",IF(R2504&lt;&gt;"","",IF(AF2504="CS","OK",IF(VLOOKUP(E2504,カレンダマスタ!$A$5:$D$381,4,FALSE)&gt;0,"",IF(OR(G2504*24&gt;10.84,H2504*24&lt;14.5)=TRUE,"×","OK"))))))</f>
        <v/>
      </c>
      <c r="BF2504" s="126" t="str">
        <f t="shared" si="794"/>
        <v/>
      </c>
      <c r="BG2504" s="126" t="str">
        <f t="shared" si="807"/>
        <v/>
      </c>
      <c r="BI2504" s="130" t="str">
        <f t="shared" si="808"/>
        <v/>
      </c>
    </row>
    <row r="2505" spans="2:61">
      <c r="B2505" s="111"/>
      <c r="C2505" s="536"/>
      <c r="D2505" s="128"/>
      <c r="E2505" s="583"/>
      <c r="F2505" s="128"/>
      <c r="G2505" s="588"/>
      <c r="H2505" s="588"/>
      <c r="I2505" s="130"/>
      <c r="J2505" s="139"/>
      <c r="K2505" s="131"/>
      <c r="L2505" s="132"/>
      <c r="M2505" s="132"/>
      <c r="N2505" s="141"/>
      <c r="O2505" s="139"/>
      <c r="P2505" s="139"/>
      <c r="Q2505" s="139"/>
      <c r="R2505" s="133"/>
      <c r="S2505" s="134"/>
      <c r="T2505" s="434"/>
      <c r="U2505" s="429"/>
      <c r="V2505" s="429" t="str">
        <f t="shared" si="801"/>
        <v/>
      </c>
      <c r="W2505" s="298"/>
      <c r="X2505" s="129" t="str">
        <f t="shared" si="802"/>
        <v/>
      </c>
      <c r="Y2505" s="129" t="str">
        <f t="shared" si="803"/>
        <v/>
      </c>
      <c r="Z2505" s="129" t="str">
        <f t="shared" si="804"/>
        <v/>
      </c>
      <c r="AA2505" s="133" t="str">
        <f t="shared" si="795"/>
        <v/>
      </c>
      <c r="AC2505" s="186" t="str">
        <f>AC2486</f>
        <v/>
      </c>
      <c r="AD2505" s="187" t="str">
        <f>AD2486</f>
        <v/>
      </c>
      <c r="AE2505" s="187" t="str">
        <f>AE2486</f>
        <v/>
      </c>
      <c r="AF2505" s="187" t="str">
        <f>AF2486</f>
        <v/>
      </c>
      <c r="AG2505" s="204">
        <f t="shared" si="805"/>
        <v>0</v>
      </c>
      <c r="AI2505" s="140" t="str">
        <f>IF(月報!G2505&lt;&gt;"",月報!G2505,"")</f>
        <v/>
      </c>
      <c r="AJ2505" s="126" t="str">
        <f>IF(月報!W2505&lt;&gt;"",月報!W2505*24,"")</f>
        <v/>
      </c>
      <c r="AK2505" s="126" t="str">
        <f>IF(月報!P2505&lt;&gt;"",月報!P2505,"")</f>
        <v/>
      </c>
      <c r="AL2505" s="126" t="str">
        <f>IF(月報!Q2505&lt;&gt;"",IF(月報!Q2505="平日残","",月報!Q2505),"")</f>
        <v/>
      </c>
      <c r="AM2505" s="126"/>
      <c r="AN2505" s="126" t="str">
        <f t="shared" si="793"/>
        <v/>
      </c>
      <c r="AO2505" s="126" t="str">
        <f>IF($E2505="","",VLOOKUP($E2505,カレンダマスタ!$A$5:$E$381,5,FALSE))</f>
        <v/>
      </c>
      <c r="AQ2505" s="196" t="str">
        <f>IF(G2505="","",IF(VLOOKUP(E2505,カレンダマスタ!$A$5:$D$381,4,FALSE)=0,"",1))</f>
        <v/>
      </c>
      <c r="AR2505" s="136" t="str">
        <f>IF($G2505="","",IF($AD2505="NSTC",INDEX(カレンダマスタ!$I$26:$O$31,MATCH($G2505,カレンダマスタ!$H$26:$H$31,1),MATCH($H2505,カレンダマスタ!$I$25:$O$25,1)),
IF($AD2505="CS本社",INDEX(カレンダマスタ!$I$36:$O$41,MATCH($G2505,カレンダマスタ!$H$36:$H$41,1),MATCH($H2505,カレンダマスタ!$I$35:$O$35,1)),
IF($AD2505="NS本社",INDEX(カレンダマスタ!$I$94:$O$99,MATCH($G2505,カレンダマスタ!$H$95:$H$100,1),MATCH($H2505,カレンダマスタ!$I$93:$O$93,1)),
IF($AD2505="ODC",INDEX(カレンダマスタ!$I$46:$O$51,MATCH($G2505,カレンダマスタ!$H$46:$H$51,1),MATCH($H2505,カレンダマスタ!$I$45:$O$45,1)),
IF($AD2505="NS東京TC",INDEX(カレンダマスタ!$I$56:$O$61,MATCH($G2505,カレンダマスタ!$H$56:$H$61,1),MATCH($H2505,カレンダマスタ!$I$55:$O$55,1)),""))))))</f>
        <v/>
      </c>
      <c r="AS2505" s="126" t="str">
        <f t="shared" si="806"/>
        <v/>
      </c>
      <c r="AU2505" s="137" t="str">
        <f>IF(E2505="","",VLOOKUP($E2505,カレンダマスタ!$A$4:$E$381,4,FALSE))</f>
        <v/>
      </c>
      <c r="AV2505" s="137" t="str">
        <f t="shared" si="796"/>
        <v/>
      </c>
      <c r="AW2505" s="137" t="str">
        <f t="shared" si="797"/>
        <v/>
      </c>
      <c r="AX2505" s="138" t="str">
        <f t="shared" si="798"/>
        <v/>
      </c>
      <c r="AY2505" s="138" t="str">
        <f t="shared" si="799"/>
        <v/>
      </c>
      <c r="AZ2505" s="130" t="str">
        <f>IF(AX2505&amp;AW2505="勤怠未設定","×",IF(AV2505="勤怠修正","×",IF(AC2505="外注","",IF(AA2505="",IF(AY2505&lt;&gt;"","×",""),IF(VLOOKUP(AA2505,カレンダマスタ!$H$66:$I$83,2,FALSE)&lt;&gt;AY2505,"×","OK")))))</f>
        <v/>
      </c>
      <c r="BC2505" s="137" t="str">
        <f>IF(E2505="","",VLOOKUP($E2505,カレンダマスタ!$A$4:$E$381,4,FALSE))</f>
        <v/>
      </c>
      <c r="BD2505" s="126" t="str">
        <f>IF(AC2505="社員","",IF(AG2505=0,"",IF(AD2505="NSTC",IF(COUNTIF(カレンダマスタ!$Q$5:$Q$32,G2505)=1,"OK","×"),
IF(AD2505="NS本社",IF(COUNTIF(カレンダマスタ!$T$5:$T$32,G2505)=1,"OK","×"),IF(COUNTIF(カレンダマスタ!$R$5:$R$32,G2505)=1,"OK","×")))))</f>
        <v/>
      </c>
      <c r="BE2505" s="126" t="str">
        <f>IF(AC2505="社員","",IF(G2505="","",IF(R2505&lt;&gt;"","",IF(AF2505="CS","OK",IF(VLOOKUP(E2505,カレンダマスタ!$A$5:$D$381,4,FALSE)&gt;0,"",IF(OR(G2505*24&gt;10.84,H2505*24&lt;14.5)=TRUE,"×","OK"))))))</f>
        <v/>
      </c>
      <c r="BF2505" s="126" t="str">
        <f t="shared" si="794"/>
        <v/>
      </c>
      <c r="BG2505" s="126" t="str">
        <f t="shared" si="807"/>
        <v/>
      </c>
      <c r="BI2505" s="130" t="str">
        <f t="shared" si="808"/>
        <v/>
      </c>
    </row>
    <row r="2506" spans="2:61">
      <c r="B2506" s="111"/>
      <c r="C2506" s="537"/>
      <c r="D2506" s="142"/>
      <c r="E2506" s="584"/>
      <c r="F2506" s="142"/>
      <c r="G2506" s="589"/>
      <c r="H2506" s="589"/>
      <c r="I2506" s="144"/>
      <c r="J2506" s="148"/>
      <c r="K2506" s="145"/>
      <c r="L2506" s="146"/>
      <c r="M2506" s="146"/>
      <c r="N2506" s="147"/>
      <c r="O2506" s="148"/>
      <c r="P2506" s="148"/>
      <c r="Q2506" s="148"/>
      <c r="R2506" s="149"/>
      <c r="S2506" s="156"/>
      <c r="T2506" s="435"/>
      <c r="U2506" s="430"/>
      <c r="V2506" s="430" t="str">
        <f t="shared" si="801"/>
        <v/>
      </c>
      <c r="W2506" s="298"/>
      <c r="X2506" s="143" t="str">
        <f t="shared" si="802"/>
        <v/>
      </c>
      <c r="Y2506" s="143" t="str">
        <f t="shared" si="803"/>
        <v/>
      </c>
      <c r="Z2506" s="143" t="str">
        <f t="shared" si="804"/>
        <v/>
      </c>
      <c r="AA2506" s="149" t="str">
        <f t="shared" si="795"/>
        <v/>
      </c>
      <c r="AC2506" s="188" t="str">
        <f>AC2486</f>
        <v/>
      </c>
      <c r="AD2506" s="189" t="str">
        <f>AD2486</f>
        <v/>
      </c>
      <c r="AE2506" s="189" t="str">
        <f>AE2486</f>
        <v/>
      </c>
      <c r="AF2506" s="189" t="str">
        <f>AF2486</f>
        <v/>
      </c>
      <c r="AG2506" s="205">
        <f t="shared" si="805"/>
        <v>0</v>
      </c>
      <c r="AI2506" s="157" t="str">
        <f>IF(月報!G2506&lt;&gt;"",月報!G2506,"")</f>
        <v/>
      </c>
      <c r="AJ2506" s="151" t="str">
        <f>IF(月報!W2506&lt;&gt;"",月報!W2506*24,"")</f>
        <v/>
      </c>
      <c r="AK2506" s="151" t="str">
        <f>IF(月報!P2506&lt;&gt;"",月報!P2506,"")</f>
        <v/>
      </c>
      <c r="AL2506" s="151" t="str">
        <f>IF(月報!Q2506&lt;&gt;"",IF(月報!Q2506="平日残","",月報!Q2506),"")</f>
        <v/>
      </c>
      <c r="AM2506" s="151"/>
      <c r="AN2506" s="151" t="str">
        <f t="shared" si="793"/>
        <v/>
      </c>
      <c r="AO2506" s="151" t="str">
        <f>IF($E2506="","",VLOOKUP($E2506,カレンダマスタ!$A$5:$E$381,5,FALSE))</f>
        <v/>
      </c>
      <c r="AQ2506" s="197" t="str">
        <f>IF(G2506="","",IF(VLOOKUP(E2506,カレンダマスタ!$A$5:$D$381,4,FALSE)=0,"",1))</f>
        <v/>
      </c>
      <c r="AR2506" s="152" t="str">
        <f>IF($G2506="","",IF($AD2506="NSTC",INDEX(カレンダマスタ!$I$26:$O$31,MATCH($G2506,カレンダマスタ!$H$26:$H$31,1),MATCH($H2506,カレンダマスタ!$I$25:$O$25,1)),
IF($AD2506="CS本社",INDEX(カレンダマスタ!$I$36:$O$41,MATCH($G2506,カレンダマスタ!$H$36:$H$41,1),MATCH($H2506,カレンダマスタ!$I$35:$O$35,1)),
IF($AD2506="NS本社",INDEX(カレンダマスタ!$I$94:$O$99,MATCH($G2506,カレンダマスタ!$H$95:$H$100,1),MATCH($H2506,カレンダマスタ!$I$93:$O$93,1)),
IF($AD2506="ODC",INDEX(カレンダマスタ!$I$46:$O$51,MATCH($G2506,カレンダマスタ!$H$46:$H$51,1),MATCH($H2506,カレンダマスタ!$I$45:$O$45,1)),
IF($AD2506="NS東京TC",INDEX(カレンダマスタ!$I$56:$O$61,MATCH($G2506,カレンダマスタ!$H$56:$H$61,1),MATCH($H2506,カレンダマスタ!$I$55:$O$55,1)),""))))))</f>
        <v/>
      </c>
      <c r="AS2506" s="151" t="str">
        <f t="shared" si="806"/>
        <v/>
      </c>
      <c r="AU2506" s="153" t="str">
        <f>IF(E2506="","",VLOOKUP($E2506,カレンダマスタ!$A$4:$E$381,4,FALSE))</f>
        <v/>
      </c>
      <c r="AV2506" s="153" t="str">
        <f t="shared" si="796"/>
        <v/>
      </c>
      <c r="AW2506" s="153" t="str">
        <f t="shared" si="797"/>
        <v/>
      </c>
      <c r="AX2506" s="154" t="str">
        <f t="shared" si="798"/>
        <v/>
      </c>
      <c r="AY2506" s="154" t="str">
        <f t="shared" si="799"/>
        <v/>
      </c>
      <c r="AZ2506" s="144" t="str">
        <f>IF(AX2506&amp;AW2506="勤怠未設定","×",IF(AV2506="勤怠修正","×",IF(AC2506="外注","",IF(AA2506="",IF(AY2506&lt;&gt;"","×",""),IF(VLOOKUP(AA2506,カレンダマスタ!$H$66:$I$83,2,FALSE)&lt;&gt;AY2506,"×","OK")))))</f>
        <v/>
      </c>
      <c r="BC2506" s="153" t="str">
        <f>IF(E2506="","",VLOOKUP($E2506,カレンダマスタ!$A$4:$E$381,4,FALSE))</f>
        <v/>
      </c>
      <c r="BD2506" s="151" t="str">
        <f>IF(AC2506="社員","",IF(AG2506=0,"",IF(AD2506="NSTC",IF(COUNTIF(カレンダマスタ!$Q$5:$Q$32,G2506)=1,"OK","×"),
IF(AD2506="NS本社",IF(COUNTIF(カレンダマスタ!$T$5:$T$32,G2506)=1,"OK","×"),IF(COUNTIF(カレンダマスタ!$R$5:$R$32,G2506)=1,"OK","×")))))</f>
        <v/>
      </c>
      <c r="BE2506" s="151" t="str">
        <f>IF(AC2506="社員","",IF(G2506="","",IF(R2506&lt;&gt;"","",IF(AF2506="CS","OK",IF(VLOOKUP(E2506,カレンダマスタ!$A$5:$D$381,4,FALSE)&gt;0,"",IF(OR(G2506*24&gt;10.84,H2506*24&lt;14.5)=TRUE,"×","OK"))))))</f>
        <v/>
      </c>
      <c r="BF2506" s="151" t="str">
        <f t="shared" si="794"/>
        <v/>
      </c>
      <c r="BG2506" s="151" t="str">
        <f t="shared" si="807"/>
        <v/>
      </c>
      <c r="BI2506" s="144" t="str">
        <f t="shared" si="808"/>
        <v/>
      </c>
    </row>
    <row r="2507" spans="2:61">
      <c r="B2507" s="111"/>
      <c r="C2507" s="535"/>
      <c r="D2507" s="112"/>
      <c r="E2507" s="582"/>
      <c r="F2507" s="112"/>
      <c r="G2507" s="587"/>
      <c r="H2507" s="587"/>
      <c r="I2507" s="114"/>
      <c r="J2507" s="118"/>
      <c r="K2507" s="115"/>
      <c r="L2507" s="116"/>
      <c r="M2507" s="116"/>
      <c r="N2507" s="117"/>
      <c r="O2507" s="118"/>
      <c r="P2507" s="118"/>
      <c r="Q2507" s="118"/>
      <c r="R2507" s="119"/>
      <c r="S2507" s="120"/>
      <c r="T2507" s="433"/>
      <c r="U2507" s="431">
        <f>SUM(T2507:T2513)</f>
        <v>0</v>
      </c>
      <c r="V2507" s="431" t="str">
        <f t="shared" si="801"/>
        <v/>
      </c>
      <c r="W2507" s="298"/>
      <c r="X2507" s="113" t="str">
        <f t="shared" si="802"/>
        <v/>
      </c>
      <c r="Y2507" s="113" t="str">
        <f t="shared" si="803"/>
        <v/>
      </c>
      <c r="Z2507" s="113" t="str">
        <f t="shared" si="804"/>
        <v/>
      </c>
      <c r="AA2507" s="119" t="str">
        <f t="shared" si="795"/>
        <v/>
      </c>
      <c r="AC2507" s="190" t="str">
        <f>AC2486</f>
        <v/>
      </c>
      <c r="AD2507" s="191" t="str">
        <f>AD2486</f>
        <v/>
      </c>
      <c r="AE2507" s="191" t="str">
        <f>AE2486</f>
        <v/>
      </c>
      <c r="AF2507" s="191" t="str">
        <f>AF2486</f>
        <v/>
      </c>
      <c r="AG2507" s="206">
        <f t="shared" si="805"/>
        <v>0</v>
      </c>
      <c r="AI2507" s="158" t="str">
        <f>IF(月報!G2507&lt;&gt;"",月報!G2507,"")</f>
        <v/>
      </c>
      <c r="AJ2507" s="122" t="str">
        <f>IF(月報!W2507&lt;&gt;"",月報!W2507*24,"")</f>
        <v/>
      </c>
      <c r="AK2507" s="122" t="str">
        <f>IF(月報!P2507&lt;&gt;"",月報!P2507,"")</f>
        <v/>
      </c>
      <c r="AL2507" s="122" t="str">
        <f>IF(月報!Q2507&lt;&gt;"",IF(月報!Q2507="平日残","",月報!Q2507),"")</f>
        <v/>
      </c>
      <c r="AM2507" s="122"/>
      <c r="AN2507" s="122" t="str">
        <f t="shared" ref="AN2507:AN2570" si="809">IF($AO2507=0,IF($G2507="",IF($Q2507="","週報未入力",""),""),"")</f>
        <v/>
      </c>
      <c r="AO2507" s="122" t="str">
        <f>IF($E2507="","",VLOOKUP($E2507,カレンダマスタ!$A$5:$E$381,5,FALSE))</f>
        <v/>
      </c>
      <c r="AQ2507" s="195" t="str">
        <f>IF(G2507="","",IF(VLOOKUP(E2507,カレンダマスタ!$A$5:$D$381,4,FALSE)=0,"",1))</f>
        <v/>
      </c>
      <c r="AR2507" s="123" t="str">
        <f>IF($G2507="","",IF($AD2507="NSTC",INDEX(カレンダマスタ!$I$26:$O$31,MATCH($G2507,カレンダマスタ!$H$26:$H$31,1),MATCH($H2507,カレンダマスタ!$I$25:$O$25,1)),
IF($AD2507="CS本社",INDEX(カレンダマスタ!$I$36:$O$41,MATCH($G2507,カレンダマスタ!$H$36:$H$41,1),MATCH($H2507,カレンダマスタ!$I$35:$O$35,1)),
IF($AD2507="NS本社",INDEX(カレンダマスタ!$I$94:$O$99,MATCH($G2507,カレンダマスタ!$H$95:$H$100,1),MATCH($H2507,カレンダマスタ!$I$93:$O$93,1)),
IF($AD2507="ODC",INDEX(カレンダマスタ!$I$46:$O$51,MATCH($G2507,カレンダマスタ!$H$46:$H$51,1),MATCH($H2507,カレンダマスタ!$I$45:$O$45,1)),
IF($AD2507="NS東京TC",INDEX(カレンダマスタ!$I$56:$O$61,MATCH($G2507,カレンダマスタ!$H$56:$H$61,1),MATCH($H2507,カレンダマスタ!$I$55:$O$55,1)),""))))))</f>
        <v/>
      </c>
      <c r="AS2507" s="122" t="str">
        <f t="shared" si="806"/>
        <v/>
      </c>
      <c r="AU2507" s="124" t="str">
        <f>IF(E2507="","",VLOOKUP($E2507,カレンダマスタ!$A$4:$E$381,4,FALSE))</f>
        <v/>
      </c>
      <c r="AV2507" s="124" t="str">
        <f t="shared" si="796"/>
        <v/>
      </c>
      <c r="AW2507" s="124" t="str">
        <f t="shared" si="797"/>
        <v/>
      </c>
      <c r="AX2507" s="125" t="str">
        <f t="shared" si="798"/>
        <v/>
      </c>
      <c r="AY2507" s="125" t="str">
        <f t="shared" si="799"/>
        <v/>
      </c>
      <c r="AZ2507" s="114" t="str">
        <f>IF(AX2507&amp;AW2507="勤怠未設定","×",IF(AV2507="勤怠修正","×",IF(AC2507="外注","",IF(AA2507="",IF(AY2507&lt;&gt;"","×",""),IF(VLOOKUP(AA2507,カレンダマスタ!$H$66:$I$83,2,FALSE)&lt;&gt;AY2507,"×","OK")))))</f>
        <v/>
      </c>
      <c r="BC2507" s="124" t="str">
        <f>IF(E2507="","",VLOOKUP($E2507,カレンダマスタ!$A$4:$E$381,4,FALSE))</f>
        <v/>
      </c>
      <c r="BD2507" s="122" t="str">
        <f>IF(AC2507="社員","",IF(AG2507=0,"",IF(AD2507="NSTC",IF(COUNTIF(カレンダマスタ!$Q$5:$Q$32,G2507)=1,"OK","×"),
IF(AD2507="NS本社",IF(COUNTIF(カレンダマスタ!$T$5:$T$32,G2507)=1,"OK","×"),IF(COUNTIF(カレンダマスタ!$R$5:$R$32,G2507)=1,"OK","×")))))</f>
        <v/>
      </c>
      <c r="BE2507" s="122" t="str">
        <f>IF(AC2507="社員","",IF(G2507="","",IF(R2507&lt;&gt;"","",IF(AF2507="CS","OK",IF(VLOOKUP(E2507,カレンダマスタ!$A$5:$D$381,4,FALSE)&gt;0,"",IF(OR(G2507*24&gt;10.84,H2507*24&lt;14.5)=TRUE,"×","OK"))))))</f>
        <v/>
      </c>
      <c r="BF2507" s="122" t="str">
        <f t="shared" si="794"/>
        <v/>
      </c>
      <c r="BG2507" s="122" t="str">
        <f t="shared" si="807"/>
        <v/>
      </c>
      <c r="BI2507" s="114" t="str">
        <f t="shared" si="808"/>
        <v/>
      </c>
    </row>
    <row r="2508" spans="2:61">
      <c r="B2508" s="111"/>
      <c r="C2508" s="536"/>
      <c r="D2508" s="128"/>
      <c r="E2508" s="583"/>
      <c r="F2508" s="128"/>
      <c r="G2508" s="588"/>
      <c r="H2508" s="588"/>
      <c r="I2508" s="130"/>
      <c r="J2508" s="139"/>
      <c r="K2508" s="131"/>
      <c r="L2508" s="132"/>
      <c r="M2508" s="132"/>
      <c r="N2508" s="141"/>
      <c r="O2508" s="139"/>
      <c r="P2508" s="139"/>
      <c r="Q2508" s="139"/>
      <c r="R2508" s="133"/>
      <c r="S2508" s="134"/>
      <c r="T2508" s="434"/>
      <c r="U2508" s="429"/>
      <c r="V2508" s="429" t="str">
        <f t="shared" si="801"/>
        <v/>
      </c>
      <c r="W2508" s="298"/>
      <c r="X2508" s="129" t="str">
        <f t="shared" si="802"/>
        <v/>
      </c>
      <c r="Y2508" s="129" t="str">
        <f t="shared" si="803"/>
        <v/>
      </c>
      <c r="Z2508" s="129" t="str">
        <f t="shared" si="804"/>
        <v/>
      </c>
      <c r="AA2508" s="133" t="str">
        <f t="shared" si="795"/>
        <v/>
      </c>
      <c r="AC2508" s="186" t="str">
        <f>AC2486</f>
        <v/>
      </c>
      <c r="AD2508" s="187" t="str">
        <f>AD2486</f>
        <v/>
      </c>
      <c r="AE2508" s="187" t="str">
        <f>AE2486</f>
        <v/>
      </c>
      <c r="AF2508" s="187" t="str">
        <f>AF2486</f>
        <v/>
      </c>
      <c r="AG2508" s="204">
        <f t="shared" si="805"/>
        <v>0</v>
      </c>
      <c r="AI2508" s="135" t="str">
        <f>IF(月報!G2508&lt;&gt;"",月報!G2508,"")</f>
        <v/>
      </c>
      <c r="AJ2508" s="126" t="str">
        <f>IF(月報!W2508&lt;&gt;"",月報!W2508*24,"")</f>
        <v/>
      </c>
      <c r="AK2508" s="126" t="str">
        <f>IF(月報!P2508&lt;&gt;"",月報!P2508,"")</f>
        <v/>
      </c>
      <c r="AL2508" s="126" t="str">
        <f>IF(月報!Q2508&lt;&gt;"",IF(月報!Q2508="平日残","",月報!Q2508),"")</f>
        <v/>
      </c>
      <c r="AM2508" s="126"/>
      <c r="AN2508" s="126" t="str">
        <f t="shared" si="809"/>
        <v/>
      </c>
      <c r="AO2508" s="126" t="str">
        <f>IF($E2508="","",VLOOKUP($E2508,カレンダマスタ!$A$5:$E$381,5,FALSE))</f>
        <v/>
      </c>
      <c r="AQ2508" s="196" t="str">
        <f>IF(G2508="","",IF(VLOOKUP(E2508,カレンダマスタ!$A$5:$D$381,4,FALSE)=0,"",1))</f>
        <v/>
      </c>
      <c r="AR2508" s="136" t="str">
        <f>IF($G2508="","",IF($AD2508="NSTC",INDEX(カレンダマスタ!$I$26:$O$31,MATCH($G2508,カレンダマスタ!$H$26:$H$31,1),MATCH($H2508,カレンダマスタ!$I$25:$O$25,1)),
IF($AD2508="CS本社",INDEX(カレンダマスタ!$I$36:$O$41,MATCH($G2508,カレンダマスタ!$H$36:$H$41,1),MATCH($H2508,カレンダマスタ!$I$35:$O$35,1)),
IF($AD2508="NS本社",INDEX(カレンダマスタ!$I$94:$O$99,MATCH($G2508,カレンダマスタ!$H$95:$H$100,1),MATCH($H2508,カレンダマスタ!$I$93:$O$93,1)),
IF($AD2508="ODC",INDEX(カレンダマスタ!$I$46:$O$51,MATCH($G2508,カレンダマスタ!$H$46:$H$51,1),MATCH($H2508,カレンダマスタ!$I$45:$O$45,1)),
IF($AD2508="NS東京TC",INDEX(カレンダマスタ!$I$56:$O$61,MATCH($G2508,カレンダマスタ!$H$56:$H$61,1),MATCH($H2508,カレンダマスタ!$I$55:$O$55,1)),""))))))</f>
        <v/>
      </c>
      <c r="AS2508" s="126" t="str">
        <f t="shared" si="806"/>
        <v/>
      </c>
      <c r="AU2508" s="137" t="str">
        <f>IF(E2508="","",VLOOKUP($E2508,カレンダマスタ!$A$4:$E$381,4,FALSE))</f>
        <v/>
      </c>
      <c r="AV2508" s="137" t="str">
        <f t="shared" si="796"/>
        <v/>
      </c>
      <c r="AW2508" s="137" t="str">
        <f t="shared" si="797"/>
        <v/>
      </c>
      <c r="AX2508" s="138" t="str">
        <f t="shared" si="798"/>
        <v/>
      </c>
      <c r="AY2508" s="138" t="str">
        <f t="shared" si="799"/>
        <v/>
      </c>
      <c r="AZ2508" s="130" t="str">
        <f>IF(AX2508&amp;AW2508="勤怠未設定","×",IF(AV2508="勤怠修正","×",IF(AC2508="外注","",IF(AA2508="",IF(AY2508&lt;&gt;"","×",""),IF(VLOOKUP(AA2508,カレンダマスタ!$H$66:$I$83,2,FALSE)&lt;&gt;AY2508,"×","OK")))))</f>
        <v/>
      </c>
      <c r="BC2508" s="137" t="str">
        <f>IF(E2508="","",VLOOKUP($E2508,カレンダマスタ!$A$4:$E$381,4,FALSE))</f>
        <v/>
      </c>
      <c r="BD2508" s="126" t="str">
        <f>IF(AC2508="社員","",IF(AG2508=0,"",IF(AD2508="NSTC",IF(COUNTIF(カレンダマスタ!$Q$5:$Q$32,G2508)=1,"OK","×"),
IF(AD2508="NS本社",IF(COUNTIF(カレンダマスタ!$T$5:$T$32,G2508)=1,"OK","×"),IF(COUNTIF(カレンダマスタ!$R$5:$R$32,G2508)=1,"OK","×")))))</f>
        <v/>
      </c>
      <c r="BE2508" s="126" t="str">
        <f>IF(AC2508="社員","",IF(G2508="","",IF(R2508&lt;&gt;"","",IF(AF2508="CS","OK",IF(VLOOKUP(E2508,カレンダマスタ!$A$5:$D$381,4,FALSE)&gt;0,"",IF(OR(G2508*24&gt;10.84,H2508*24&lt;14.5)=TRUE,"×","OK"))))))</f>
        <v/>
      </c>
      <c r="BF2508" s="126" t="str">
        <f t="shared" si="794"/>
        <v/>
      </c>
      <c r="BG2508" s="126" t="str">
        <f t="shared" si="807"/>
        <v/>
      </c>
      <c r="BI2508" s="130" t="str">
        <f t="shared" si="808"/>
        <v/>
      </c>
    </row>
    <row r="2509" spans="2:61">
      <c r="B2509" s="111"/>
      <c r="C2509" s="536"/>
      <c r="D2509" s="128"/>
      <c r="E2509" s="583"/>
      <c r="F2509" s="128"/>
      <c r="G2509" s="588"/>
      <c r="H2509" s="588"/>
      <c r="I2509" s="130"/>
      <c r="J2509" s="139"/>
      <c r="K2509" s="131"/>
      <c r="L2509" s="132"/>
      <c r="M2509" s="132"/>
      <c r="N2509" s="141"/>
      <c r="O2509" s="139"/>
      <c r="P2509" s="139"/>
      <c r="Q2509" s="139"/>
      <c r="R2509" s="133"/>
      <c r="S2509" s="134"/>
      <c r="T2509" s="434"/>
      <c r="U2509" s="429"/>
      <c r="V2509" s="429" t="str">
        <f t="shared" si="801"/>
        <v/>
      </c>
      <c r="W2509" s="298"/>
      <c r="X2509" s="129" t="str">
        <f t="shared" si="802"/>
        <v/>
      </c>
      <c r="Y2509" s="129" t="str">
        <f t="shared" si="803"/>
        <v/>
      </c>
      <c r="Z2509" s="129" t="str">
        <f t="shared" si="804"/>
        <v/>
      </c>
      <c r="AA2509" s="133" t="str">
        <f t="shared" si="795"/>
        <v/>
      </c>
      <c r="AC2509" s="186" t="str">
        <f>AC2486</f>
        <v/>
      </c>
      <c r="AD2509" s="187" t="str">
        <f>AD2486</f>
        <v/>
      </c>
      <c r="AE2509" s="187" t="str">
        <f>AE2486</f>
        <v/>
      </c>
      <c r="AF2509" s="187" t="str">
        <f>AF2486</f>
        <v/>
      </c>
      <c r="AG2509" s="204">
        <f t="shared" si="805"/>
        <v>0</v>
      </c>
      <c r="AI2509" s="135" t="str">
        <f>IF(月報!G2509&lt;&gt;"",月報!G2509,"")</f>
        <v/>
      </c>
      <c r="AJ2509" s="126" t="str">
        <f>IF(月報!W2509&lt;&gt;"",月報!W2509*24,"")</f>
        <v/>
      </c>
      <c r="AK2509" s="126" t="str">
        <f>IF(月報!P2509&lt;&gt;"",月報!P2509,"")</f>
        <v/>
      </c>
      <c r="AL2509" s="126" t="str">
        <f>IF(月報!Q2509&lt;&gt;"",IF(月報!Q2509="平日残","",月報!Q2509),"")</f>
        <v/>
      </c>
      <c r="AM2509" s="126"/>
      <c r="AN2509" s="126" t="str">
        <f t="shared" si="809"/>
        <v/>
      </c>
      <c r="AO2509" s="126" t="str">
        <f>IF($E2509="","",VLOOKUP($E2509,カレンダマスタ!$A$5:$E$381,5,FALSE))</f>
        <v/>
      </c>
      <c r="AQ2509" s="196" t="str">
        <f>IF(G2509="","",IF(VLOOKUP(E2509,カレンダマスタ!$A$5:$D$381,4,FALSE)=0,"",1))</f>
        <v/>
      </c>
      <c r="AR2509" s="136" t="str">
        <f>IF($G2509="","",IF($AD2509="NSTC",INDEX(カレンダマスタ!$I$26:$O$31,MATCH($G2509,カレンダマスタ!$H$26:$H$31,1),MATCH($H2509,カレンダマスタ!$I$25:$O$25,1)),
IF($AD2509="CS本社",INDEX(カレンダマスタ!$I$36:$O$41,MATCH($G2509,カレンダマスタ!$H$36:$H$41,1),MATCH($H2509,カレンダマスタ!$I$35:$O$35,1)),
IF($AD2509="NS本社",INDEX(カレンダマスタ!$I$94:$O$99,MATCH($G2509,カレンダマスタ!$H$95:$H$100,1),MATCH($H2509,カレンダマスタ!$I$93:$O$93,1)),
IF($AD2509="ODC",INDEX(カレンダマスタ!$I$46:$O$51,MATCH($G2509,カレンダマスタ!$H$46:$H$51,1),MATCH($H2509,カレンダマスタ!$I$45:$O$45,1)),
IF($AD2509="NS東京TC",INDEX(カレンダマスタ!$I$56:$O$61,MATCH($G2509,カレンダマスタ!$H$56:$H$61,1),MATCH($H2509,カレンダマスタ!$I$55:$O$55,1)),""))))))</f>
        <v/>
      </c>
      <c r="AS2509" s="126" t="str">
        <f t="shared" si="806"/>
        <v/>
      </c>
      <c r="AU2509" s="137" t="str">
        <f>IF(E2509="","",VLOOKUP($E2509,カレンダマスタ!$A$4:$E$381,4,FALSE))</f>
        <v/>
      </c>
      <c r="AV2509" s="137" t="str">
        <f t="shared" si="796"/>
        <v/>
      </c>
      <c r="AW2509" s="137" t="str">
        <f t="shared" si="797"/>
        <v/>
      </c>
      <c r="AX2509" s="138" t="str">
        <f t="shared" si="798"/>
        <v/>
      </c>
      <c r="AY2509" s="138" t="str">
        <f t="shared" si="799"/>
        <v/>
      </c>
      <c r="AZ2509" s="130" t="str">
        <f>IF(AX2509&amp;AW2509="勤怠未設定","×",IF(AV2509="勤怠修正","×",IF(AC2509="外注","",IF(AA2509="",IF(AY2509&lt;&gt;"","×",""),IF(VLOOKUP(AA2509,カレンダマスタ!$H$66:$I$83,2,FALSE)&lt;&gt;AY2509,"×","OK")))))</f>
        <v/>
      </c>
      <c r="BC2509" s="137" t="str">
        <f>IF(E2509="","",VLOOKUP($E2509,カレンダマスタ!$A$4:$E$381,4,FALSE))</f>
        <v/>
      </c>
      <c r="BD2509" s="126" t="str">
        <f>IF(AC2509="社員","",IF(AG2509=0,"",IF(AD2509="NSTC",IF(COUNTIF(カレンダマスタ!$Q$5:$Q$32,G2509)=1,"OK","×"),
IF(AD2509="NS本社",IF(COUNTIF(カレンダマスタ!$T$5:$T$32,G2509)=1,"OK","×"),IF(COUNTIF(カレンダマスタ!$R$5:$R$32,G2509)=1,"OK","×")))))</f>
        <v/>
      </c>
      <c r="BE2509" s="126" t="str">
        <f>IF(AC2509="社員","",IF(G2509="","",IF(R2509&lt;&gt;"","",IF(AF2509="CS","OK",IF(VLOOKUP(E2509,カレンダマスタ!$A$5:$D$381,4,FALSE)&gt;0,"",IF(OR(G2509*24&gt;10.84,H2509*24&lt;14.5)=TRUE,"×","OK"))))))</f>
        <v/>
      </c>
      <c r="BF2509" s="126" t="str">
        <f t="shared" si="794"/>
        <v/>
      </c>
      <c r="BG2509" s="126" t="str">
        <f t="shared" si="807"/>
        <v/>
      </c>
      <c r="BI2509" s="130" t="str">
        <f t="shared" si="808"/>
        <v/>
      </c>
    </row>
    <row r="2510" spans="2:61">
      <c r="B2510" s="111"/>
      <c r="C2510" s="536"/>
      <c r="D2510" s="128"/>
      <c r="E2510" s="583"/>
      <c r="F2510" s="128"/>
      <c r="G2510" s="588"/>
      <c r="H2510" s="588"/>
      <c r="I2510" s="130"/>
      <c r="J2510" s="139"/>
      <c r="K2510" s="131"/>
      <c r="L2510" s="132"/>
      <c r="M2510" s="132"/>
      <c r="N2510" s="141"/>
      <c r="O2510" s="139"/>
      <c r="P2510" s="139"/>
      <c r="Q2510" s="139"/>
      <c r="R2510" s="133"/>
      <c r="S2510" s="134"/>
      <c r="T2510" s="434"/>
      <c r="U2510" s="429"/>
      <c r="V2510" s="429" t="str">
        <f t="shared" si="801"/>
        <v/>
      </c>
      <c r="W2510" s="298"/>
      <c r="X2510" s="129" t="str">
        <f t="shared" si="802"/>
        <v/>
      </c>
      <c r="Y2510" s="129" t="str">
        <f t="shared" si="803"/>
        <v/>
      </c>
      <c r="Z2510" s="129" t="str">
        <f t="shared" si="804"/>
        <v/>
      </c>
      <c r="AA2510" s="133" t="str">
        <f t="shared" si="795"/>
        <v/>
      </c>
      <c r="AC2510" s="186" t="str">
        <f>AC2486</f>
        <v/>
      </c>
      <c r="AD2510" s="187" t="str">
        <f>AD2486</f>
        <v/>
      </c>
      <c r="AE2510" s="187" t="str">
        <f>AE2486</f>
        <v/>
      </c>
      <c r="AF2510" s="187" t="str">
        <f>AF2486</f>
        <v/>
      </c>
      <c r="AG2510" s="204">
        <f t="shared" si="805"/>
        <v>0</v>
      </c>
      <c r="AI2510" s="135" t="str">
        <f>IF(月報!G2510&lt;&gt;"",月報!G2510,"")</f>
        <v/>
      </c>
      <c r="AJ2510" s="126" t="str">
        <f>IF(月報!W2510&lt;&gt;"",月報!W2510*24,"")</f>
        <v/>
      </c>
      <c r="AK2510" s="126" t="str">
        <f>IF(月報!P2510&lt;&gt;"",月報!P2510,"")</f>
        <v/>
      </c>
      <c r="AL2510" s="126" t="str">
        <f>IF(月報!Q2510&lt;&gt;"",IF(月報!Q2510="平日残","",月報!Q2510),"")</f>
        <v/>
      </c>
      <c r="AM2510" s="126"/>
      <c r="AN2510" s="126" t="str">
        <f t="shared" si="809"/>
        <v/>
      </c>
      <c r="AO2510" s="126" t="str">
        <f>IF($E2510="","",VLOOKUP($E2510,カレンダマスタ!$A$5:$E$381,5,FALSE))</f>
        <v/>
      </c>
      <c r="AQ2510" s="196" t="str">
        <f>IF(G2510="","",IF(VLOOKUP(E2510,カレンダマスタ!$A$5:$D$381,4,FALSE)=0,"",1))</f>
        <v/>
      </c>
      <c r="AR2510" s="136" t="str">
        <f>IF($G2510="","",IF($AD2510="NSTC",INDEX(カレンダマスタ!$I$26:$O$31,MATCH($G2510,カレンダマスタ!$H$26:$H$31,1),MATCH($H2510,カレンダマスタ!$I$25:$O$25,1)),
IF($AD2510="CS本社",INDEX(カレンダマスタ!$I$36:$O$41,MATCH($G2510,カレンダマスタ!$H$36:$H$41,1),MATCH($H2510,カレンダマスタ!$I$35:$O$35,1)),
IF($AD2510="NS本社",INDEX(カレンダマスタ!$I$94:$O$99,MATCH($G2510,カレンダマスタ!$H$95:$H$100,1),MATCH($H2510,カレンダマスタ!$I$93:$O$93,1)),
IF($AD2510="ODC",INDEX(カレンダマスタ!$I$46:$O$51,MATCH($G2510,カレンダマスタ!$H$46:$H$51,1),MATCH($H2510,カレンダマスタ!$I$45:$O$45,1)),
IF($AD2510="NS東京TC",INDEX(カレンダマスタ!$I$56:$O$61,MATCH($G2510,カレンダマスタ!$H$56:$H$61,1),MATCH($H2510,カレンダマスタ!$I$55:$O$55,1)),""))))))</f>
        <v/>
      </c>
      <c r="AS2510" s="126" t="str">
        <f t="shared" si="806"/>
        <v/>
      </c>
      <c r="AU2510" s="137" t="str">
        <f>IF(E2510="","",VLOOKUP($E2510,カレンダマスタ!$A$4:$E$381,4,FALSE))</f>
        <v/>
      </c>
      <c r="AV2510" s="137" t="str">
        <f t="shared" si="796"/>
        <v/>
      </c>
      <c r="AW2510" s="137" t="str">
        <f t="shared" si="797"/>
        <v/>
      </c>
      <c r="AX2510" s="138" t="str">
        <f t="shared" si="798"/>
        <v/>
      </c>
      <c r="AY2510" s="138" t="str">
        <f t="shared" si="799"/>
        <v/>
      </c>
      <c r="AZ2510" s="130" t="str">
        <f>IF(AX2510&amp;AW2510="勤怠未設定","×",IF(AV2510="勤怠修正","×",IF(AC2510="外注","",IF(AA2510="",IF(AY2510&lt;&gt;"","×",""),IF(VLOOKUP(AA2510,カレンダマスタ!$H$66:$I$83,2,FALSE)&lt;&gt;AY2510,"×","OK")))))</f>
        <v/>
      </c>
      <c r="BC2510" s="137" t="str">
        <f>IF(E2510="","",VLOOKUP($E2510,カレンダマスタ!$A$4:$E$381,4,FALSE))</f>
        <v/>
      </c>
      <c r="BD2510" s="126" t="str">
        <f>IF(AC2510="社員","",IF(AG2510=0,"",IF(AD2510="NSTC",IF(COUNTIF(カレンダマスタ!$Q$5:$Q$32,G2510)=1,"OK","×"),
IF(AD2510="NS本社",IF(COUNTIF(カレンダマスタ!$T$5:$T$32,G2510)=1,"OK","×"),IF(COUNTIF(カレンダマスタ!$R$5:$R$32,G2510)=1,"OK","×")))))</f>
        <v/>
      </c>
      <c r="BE2510" s="126" t="str">
        <f>IF(AC2510="社員","",IF(G2510="","",IF(R2510&lt;&gt;"","",IF(AF2510="CS","OK",IF(VLOOKUP(E2510,カレンダマスタ!$A$5:$D$381,4,FALSE)&gt;0,"",IF(OR(G2510*24&gt;10.84,H2510*24&lt;14.5)=TRUE,"×","OK"))))))</f>
        <v/>
      </c>
      <c r="BF2510" s="126" t="str">
        <f t="shared" si="794"/>
        <v/>
      </c>
      <c r="BG2510" s="126" t="str">
        <f t="shared" si="807"/>
        <v/>
      </c>
      <c r="BI2510" s="130" t="str">
        <f t="shared" si="808"/>
        <v/>
      </c>
    </row>
    <row r="2511" spans="2:61">
      <c r="B2511" s="111"/>
      <c r="C2511" s="536"/>
      <c r="D2511" s="128"/>
      <c r="E2511" s="583"/>
      <c r="F2511" s="128"/>
      <c r="G2511" s="588"/>
      <c r="H2511" s="588"/>
      <c r="I2511" s="130"/>
      <c r="J2511" s="139"/>
      <c r="K2511" s="131"/>
      <c r="L2511" s="132"/>
      <c r="M2511" s="132"/>
      <c r="N2511" s="141"/>
      <c r="O2511" s="139"/>
      <c r="P2511" s="139"/>
      <c r="Q2511" s="139"/>
      <c r="R2511" s="133"/>
      <c r="S2511" s="134"/>
      <c r="T2511" s="434"/>
      <c r="U2511" s="429"/>
      <c r="V2511" s="429" t="str">
        <f t="shared" si="801"/>
        <v/>
      </c>
      <c r="W2511" s="298"/>
      <c r="X2511" s="129" t="str">
        <f t="shared" si="802"/>
        <v/>
      </c>
      <c r="Y2511" s="129" t="str">
        <f t="shared" si="803"/>
        <v/>
      </c>
      <c r="Z2511" s="129" t="str">
        <f t="shared" si="804"/>
        <v/>
      </c>
      <c r="AA2511" s="133" t="str">
        <f t="shared" si="795"/>
        <v/>
      </c>
      <c r="AC2511" s="186" t="str">
        <f>AC2486</f>
        <v/>
      </c>
      <c r="AD2511" s="187" t="str">
        <f>AD2486</f>
        <v/>
      </c>
      <c r="AE2511" s="187" t="str">
        <f>AE2486</f>
        <v/>
      </c>
      <c r="AF2511" s="187" t="str">
        <f>AF2486</f>
        <v/>
      </c>
      <c r="AG2511" s="204">
        <f t="shared" si="805"/>
        <v>0</v>
      </c>
      <c r="AI2511" s="140" t="str">
        <f>IF(月報!G2511&lt;&gt;"",月報!G2511,"")</f>
        <v/>
      </c>
      <c r="AJ2511" s="126" t="str">
        <f>IF(月報!W2511&lt;&gt;"",月報!W2511*24,"")</f>
        <v/>
      </c>
      <c r="AK2511" s="126" t="str">
        <f>IF(月報!P2511&lt;&gt;"",月報!P2511,"")</f>
        <v/>
      </c>
      <c r="AL2511" s="126" t="str">
        <f>IF(月報!Q2511&lt;&gt;"",IF(月報!Q2511="平日残","",月報!Q2511),"")</f>
        <v/>
      </c>
      <c r="AM2511" s="126"/>
      <c r="AN2511" s="126" t="str">
        <f t="shared" si="809"/>
        <v/>
      </c>
      <c r="AO2511" s="126" t="str">
        <f>IF($E2511="","",VLOOKUP($E2511,カレンダマスタ!$A$5:$E$381,5,FALSE))</f>
        <v/>
      </c>
      <c r="AQ2511" s="196" t="str">
        <f>IF(G2511="","",IF(VLOOKUP(E2511,カレンダマスタ!$A$5:$D$381,4,FALSE)=0,"",1))</f>
        <v/>
      </c>
      <c r="AR2511" s="136" t="str">
        <f>IF($G2511="","",IF($AD2511="NSTC",INDEX(カレンダマスタ!$I$26:$O$31,MATCH($G2511,カレンダマスタ!$H$26:$H$31,1),MATCH($H2511,カレンダマスタ!$I$25:$O$25,1)),
IF($AD2511="CS本社",INDEX(カレンダマスタ!$I$36:$O$41,MATCH($G2511,カレンダマスタ!$H$36:$H$41,1),MATCH($H2511,カレンダマスタ!$I$35:$O$35,1)),
IF($AD2511="NS本社",INDEX(カレンダマスタ!$I$94:$O$99,MATCH($G2511,カレンダマスタ!$H$95:$H$100,1),MATCH($H2511,カレンダマスタ!$I$93:$O$93,1)),
IF($AD2511="ODC",INDEX(カレンダマスタ!$I$46:$O$51,MATCH($G2511,カレンダマスタ!$H$46:$H$51,1),MATCH($H2511,カレンダマスタ!$I$45:$O$45,1)),
IF($AD2511="NS東京TC",INDEX(カレンダマスタ!$I$56:$O$61,MATCH($G2511,カレンダマスタ!$H$56:$H$61,1),MATCH($H2511,カレンダマスタ!$I$55:$O$55,1)),""))))))</f>
        <v/>
      </c>
      <c r="AS2511" s="126" t="str">
        <f t="shared" si="806"/>
        <v/>
      </c>
      <c r="AU2511" s="137" t="str">
        <f>IF(E2511="","",VLOOKUP($E2511,カレンダマスタ!$A$4:$E$381,4,FALSE))</f>
        <v/>
      </c>
      <c r="AV2511" s="137" t="str">
        <f t="shared" si="796"/>
        <v/>
      </c>
      <c r="AW2511" s="137" t="str">
        <f t="shared" si="797"/>
        <v/>
      </c>
      <c r="AX2511" s="138" t="str">
        <f t="shared" si="798"/>
        <v/>
      </c>
      <c r="AY2511" s="138" t="str">
        <f t="shared" si="799"/>
        <v/>
      </c>
      <c r="AZ2511" s="130" t="str">
        <f>IF(AX2511&amp;AW2511="勤怠未設定","×",IF(AV2511="勤怠修正","×",IF(AC2511="外注","",IF(AA2511="",IF(AY2511&lt;&gt;"","×",""),IF(VLOOKUP(AA2511,カレンダマスタ!$H$66:$I$83,2,FALSE)&lt;&gt;AY2511,"×","OK")))))</f>
        <v/>
      </c>
      <c r="BC2511" s="137" t="str">
        <f>IF(E2511="","",VLOOKUP($E2511,カレンダマスタ!$A$4:$E$381,4,FALSE))</f>
        <v/>
      </c>
      <c r="BD2511" s="126" t="str">
        <f>IF(AC2511="社員","",IF(AG2511=0,"",IF(AD2511="NSTC",IF(COUNTIF(カレンダマスタ!$Q$5:$Q$32,G2511)=1,"OK","×"),
IF(AD2511="NS本社",IF(COUNTIF(カレンダマスタ!$T$5:$T$32,G2511)=1,"OK","×"),IF(COUNTIF(カレンダマスタ!$R$5:$R$32,G2511)=1,"OK","×")))))</f>
        <v/>
      </c>
      <c r="BE2511" s="126" t="str">
        <f>IF(AC2511="社員","",IF(G2511="","",IF(R2511&lt;&gt;"","",IF(AF2511="CS","OK",IF(VLOOKUP(E2511,カレンダマスタ!$A$5:$D$381,4,FALSE)&gt;0,"",IF(OR(G2511*24&gt;10.84,H2511*24&lt;14.5)=TRUE,"×","OK"))))))</f>
        <v/>
      </c>
      <c r="BF2511" s="126" t="str">
        <f t="shared" si="794"/>
        <v/>
      </c>
      <c r="BG2511" s="126" t="str">
        <f t="shared" si="807"/>
        <v/>
      </c>
      <c r="BI2511" s="130" t="str">
        <f t="shared" si="808"/>
        <v/>
      </c>
    </row>
    <row r="2512" spans="2:61">
      <c r="B2512" s="111"/>
      <c r="C2512" s="536"/>
      <c r="D2512" s="128"/>
      <c r="E2512" s="583"/>
      <c r="F2512" s="128"/>
      <c r="G2512" s="588"/>
      <c r="H2512" s="588"/>
      <c r="I2512" s="130"/>
      <c r="J2512" s="139"/>
      <c r="K2512" s="131"/>
      <c r="L2512" s="132"/>
      <c r="M2512" s="132"/>
      <c r="N2512" s="141"/>
      <c r="O2512" s="139"/>
      <c r="P2512" s="139"/>
      <c r="Q2512" s="139"/>
      <c r="R2512" s="133"/>
      <c r="S2512" s="134"/>
      <c r="T2512" s="434"/>
      <c r="U2512" s="429"/>
      <c r="V2512" s="429" t="str">
        <f t="shared" si="801"/>
        <v/>
      </c>
      <c r="W2512" s="298"/>
      <c r="X2512" s="129" t="str">
        <f t="shared" si="802"/>
        <v/>
      </c>
      <c r="Y2512" s="129" t="str">
        <f t="shared" si="803"/>
        <v/>
      </c>
      <c r="Z2512" s="129" t="str">
        <f t="shared" si="804"/>
        <v/>
      </c>
      <c r="AA2512" s="133" t="str">
        <f t="shared" si="795"/>
        <v/>
      </c>
      <c r="AC2512" s="186" t="str">
        <f>AC2486</f>
        <v/>
      </c>
      <c r="AD2512" s="187" t="str">
        <f>AD2486</f>
        <v/>
      </c>
      <c r="AE2512" s="187" t="str">
        <f>AE2486</f>
        <v/>
      </c>
      <c r="AF2512" s="187" t="str">
        <f>AF2486</f>
        <v/>
      </c>
      <c r="AG2512" s="204">
        <f t="shared" si="805"/>
        <v>0</v>
      </c>
      <c r="AI2512" s="140" t="str">
        <f>IF(月報!G2512&lt;&gt;"",月報!G2512,"")</f>
        <v/>
      </c>
      <c r="AJ2512" s="126" t="str">
        <f>IF(月報!W2512&lt;&gt;"",月報!W2512*24,"")</f>
        <v/>
      </c>
      <c r="AK2512" s="126" t="str">
        <f>IF(月報!P2512&lt;&gt;"",月報!P2512,"")</f>
        <v/>
      </c>
      <c r="AL2512" s="126" t="str">
        <f>IF(月報!Q2512&lt;&gt;"",IF(月報!Q2512="平日残","",月報!Q2512),"")</f>
        <v/>
      </c>
      <c r="AM2512" s="126"/>
      <c r="AN2512" s="126" t="str">
        <f t="shared" si="809"/>
        <v/>
      </c>
      <c r="AO2512" s="126" t="str">
        <f>IF($E2512="","",VLOOKUP($E2512,カレンダマスタ!$A$5:$E$381,5,FALSE))</f>
        <v/>
      </c>
      <c r="AQ2512" s="196" t="str">
        <f>IF(G2512="","",IF(VLOOKUP(E2512,カレンダマスタ!$A$5:$D$381,4,FALSE)=0,"",1))</f>
        <v/>
      </c>
      <c r="AR2512" s="136" t="str">
        <f>IF($G2512="","",IF($AD2512="NSTC",INDEX(カレンダマスタ!$I$26:$O$31,MATCH($G2512,カレンダマスタ!$H$26:$H$31,1),MATCH($H2512,カレンダマスタ!$I$25:$O$25,1)),
IF($AD2512="CS本社",INDEX(カレンダマスタ!$I$36:$O$41,MATCH($G2512,カレンダマスタ!$H$36:$H$41,1),MATCH($H2512,カレンダマスタ!$I$35:$O$35,1)),
IF($AD2512="NS本社",INDEX(カレンダマスタ!$I$94:$O$99,MATCH($G2512,カレンダマスタ!$H$95:$H$100,1),MATCH($H2512,カレンダマスタ!$I$93:$O$93,1)),
IF($AD2512="ODC",INDEX(カレンダマスタ!$I$46:$O$51,MATCH($G2512,カレンダマスタ!$H$46:$H$51,1),MATCH($H2512,カレンダマスタ!$I$45:$O$45,1)),
IF($AD2512="NS東京TC",INDEX(カレンダマスタ!$I$56:$O$61,MATCH($G2512,カレンダマスタ!$H$56:$H$61,1),MATCH($H2512,カレンダマスタ!$I$55:$O$55,1)),""))))))</f>
        <v/>
      </c>
      <c r="AS2512" s="126" t="str">
        <f t="shared" si="806"/>
        <v/>
      </c>
      <c r="AU2512" s="137" t="str">
        <f>IF(E2512="","",VLOOKUP($E2512,カレンダマスタ!$A$4:$E$381,4,FALSE))</f>
        <v/>
      </c>
      <c r="AV2512" s="137" t="str">
        <f t="shared" si="796"/>
        <v/>
      </c>
      <c r="AW2512" s="137" t="str">
        <f t="shared" si="797"/>
        <v/>
      </c>
      <c r="AX2512" s="138" t="str">
        <f t="shared" si="798"/>
        <v/>
      </c>
      <c r="AY2512" s="138" t="str">
        <f t="shared" si="799"/>
        <v/>
      </c>
      <c r="AZ2512" s="130" t="str">
        <f>IF(AX2512&amp;AW2512="勤怠未設定","×",IF(AV2512="勤怠修正","×",IF(AC2512="外注","",IF(AA2512="",IF(AY2512&lt;&gt;"","×",""),IF(VLOOKUP(AA2512,カレンダマスタ!$H$66:$I$83,2,FALSE)&lt;&gt;AY2512,"×","OK")))))</f>
        <v/>
      </c>
      <c r="BC2512" s="137" t="str">
        <f>IF(E2512="","",VLOOKUP($E2512,カレンダマスタ!$A$4:$E$381,4,FALSE))</f>
        <v/>
      </c>
      <c r="BD2512" s="126" t="str">
        <f>IF(AC2512="社員","",IF(AG2512=0,"",IF(AD2512="NSTC",IF(COUNTIF(カレンダマスタ!$Q$5:$Q$32,G2512)=1,"OK","×"),
IF(AD2512="NS本社",IF(COUNTIF(カレンダマスタ!$T$5:$T$32,G2512)=1,"OK","×"),IF(COUNTIF(カレンダマスタ!$R$5:$R$32,G2512)=1,"OK","×")))))</f>
        <v/>
      </c>
      <c r="BE2512" s="126" t="str">
        <f>IF(AC2512="社員","",IF(G2512="","",IF(R2512&lt;&gt;"","",IF(AF2512="CS","OK",IF(VLOOKUP(E2512,カレンダマスタ!$A$5:$D$381,4,FALSE)&gt;0,"",IF(OR(G2512*24&gt;10.84,H2512*24&lt;14.5)=TRUE,"×","OK"))))))</f>
        <v/>
      </c>
      <c r="BF2512" s="126" t="str">
        <f t="shared" si="794"/>
        <v/>
      </c>
      <c r="BG2512" s="126" t="str">
        <f t="shared" si="807"/>
        <v/>
      </c>
      <c r="BI2512" s="130" t="str">
        <f t="shared" si="808"/>
        <v/>
      </c>
    </row>
    <row r="2513" spans="2:61">
      <c r="B2513" s="111"/>
      <c r="C2513" s="537"/>
      <c r="D2513" s="142"/>
      <c r="E2513" s="584"/>
      <c r="F2513" s="142"/>
      <c r="G2513" s="589"/>
      <c r="H2513" s="589"/>
      <c r="I2513" s="144"/>
      <c r="J2513" s="148"/>
      <c r="K2513" s="145"/>
      <c r="L2513" s="146"/>
      <c r="M2513" s="146"/>
      <c r="N2513" s="147"/>
      <c r="O2513" s="148"/>
      <c r="P2513" s="148"/>
      <c r="Q2513" s="148"/>
      <c r="R2513" s="149"/>
      <c r="S2513" s="156"/>
      <c r="T2513" s="435"/>
      <c r="U2513" s="430"/>
      <c r="V2513" s="430" t="str">
        <f t="shared" si="801"/>
        <v/>
      </c>
      <c r="W2513" s="298"/>
      <c r="X2513" s="143" t="str">
        <f t="shared" si="802"/>
        <v/>
      </c>
      <c r="Y2513" s="143" t="str">
        <f t="shared" si="803"/>
        <v/>
      </c>
      <c r="Z2513" s="143" t="str">
        <f t="shared" si="804"/>
        <v/>
      </c>
      <c r="AA2513" s="149" t="str">
        <f t="shared" si="795"/>
        <v/>
      </c>
      <c r="AC2513" s="188" t="str">
        <f>AC2486</f>
        <v/>
      </c>
      <c r="AD2513" s="189" t="str">
        <f>AD2486</f>
        <v/>
      </c>
      <c r="AE2513" s="189" t="str">
        <f>AE2486</f>
        <v/>
      </c>
      <c r="AF2513" s="189" t="str">
        <f>AF2486</f>
        <v/>
      </c>
      <c r="AG2513" s="205">
        <f t="shared" si="805"/>
        <v>0</v>
      </c>
      <c r="AI2513" s="157" t="str">
        <f>IF(月報!G2513&lt;&gt;"",月報!G2513,"")</f>
        <v/>
      </c>
      <c r="AJ2513" s="151" t="str">
        <f>IF(月報!W2513&lt;&gt;"",月報!W2513*24,"")</f>
        <v/>
      </c>
      <c r="AK2513" s="151" t="str">
        <f>IF(月報!P2513&lt;&gt;"",月報!P2513,"")</f>
        <v/>
      </c>
      <c r="AL2513" s="151" t="str">
        <f>IF(月報!Q2513&lt;&gt;"",IF(月報!Q2513="平日残","",月報!Q2513),"")</f>
        <v/>
      </c>
      <c r="AM2513" s="151"/>
      <c r="AN2513" s="151" t="str">
        <f t="shared" si="809"/>
        <v/>
      </c>
      <c r="AO2513" s="151" t="str">
        <f>IF($E2513="","",VLOOKUP($E2513,カレンダマスタ!$A$5:$E$381,5,FALSE))</f>
        <v/>
      </c>
      <c r="AQ2513" s="197" t="str">
        <f>IF(G2513="","",IF(VLOOKUP(E2513,カレンダマスタ!$A$5:$D$381,4,FALSE)=0,"",1))</f>
        <v/>
      </c>
      <c r="AR2513" s="152" t="str">
        <f>IF($G2513="","",IF($AD2513="NSTC",INDEX(カレンダマスタ!$I$26:$O$31,MATCH($G2513,カレンダマスタ!$H$26:$H$31,1),MATCH($H2513,カレンダマスタ!$I$25:$O$25,1)),
IF($AD2513="CS本社",INDEX(カレンダマスタ!$I$36:$O$41,MATCH($G2513,カレンダマスタ!$H$36:$H$41,1),MATCH($H2513,カレンダマスタ!$I$35:$O$35,1)),
IF($AD2513="NS本社",INDEX(カレンダマスタ!$I$94:$O$99,MATCH($G2513,カレンダマスタ!$H$95:$H$100,1),MATCH($H2513,カレンダマスタ!$I$93:$O$93,1)),
IF($AD2513="ODC",INDEX(カレンダマスタ!$I$46:$O$51,MATCH($G2513,カレンダマスタ!$H$46:$H$51,1),MATCH($H2513,カレンダマスタ!$I$45:$O$45,1)),
IF($AD2513="NS東京TC",INDEX(カレンダマスタ!$I$56:$O$61,MATCH($G2513,カレンダマスタ!$H$56:$H$61,1),MATCH($H2513,カレンダマスタ!$I$55:$O$55,1)),""))))))</f>
        <v/>
      </c>
      <c r="AS2513" s="151" t="str">
        <f t="shared" si="806"/>
        <v/>
      </c>
      <c r="AU2513" s="153" t="str">
        <f>IF(E2513="","",VLOOKUP($E2513,カレンダマスタ!$A$4:$E$381,4,FALSE))</f>
        <v/>
      </c>
      <c r="AV2513" s="153" t="str">
        <f t="shared" si="796"/>
        <v/>
      </c>
      <c r="AW2513" s="153" t="str">
        <f t="shared" si="797"/>
        <v/>
      </c>
      <c r="AX2513" s="154" t="str">
        <f t="shared" si="798"/>
        <v/>
      </c>
      <c r="AY2513" s="154" t="str">
        <f t="shared" si="799"/>
        <v/>
      </c>
      <c r="AZ2513" s="144" t="str">
        <f>IF(AX2513&amp;AW2513="勤怠未設定","×",IF(AV2513="勤怠修正","×",IF(AC2513="外注","",IF(AA2513="",IF(AY2513&lt;&gt;"","×",""),IF(VLOOKUP(AA2513,カレンダマスタ!$H$66:$I$83,2,FALSE)&lt;&gt;AY2513,"×","OK")))))</f>
        <v/>
      </c>
      <c r="BC2513" s="153" t="str">
        <f>IF(E2513="","",VLOOKUP($E2513,カレンダマスタ!$A$4:$E$381,4,FALSE))</f>
        <v/>
      </c>
      <c r="BD2513" s="151" t="str">
        <f>IF(AC2513="社員","",IF(AG2513=0,"",IF(AD2513="NSTC",IF(COUNTIF(カレンダマスタ!$Q$5:$Q$32,G2513)=1,"OK","×"),
IF(AD2513="NS本社",IF(COUNTIF(カレンダマスタ!$T$5:$T$32,G2513)=1,"OK","×"),IF(COUNTIF(カレンダマスタ!$R$5:$R$32,G2513)=1,"OK","×")))))</f>
        <v/>
      </c>
      <c r="BE2513" s="151" t="str">
        <f>IF(AC2513="社員","",IF(G2513="","",IF(R2513&lt;&gt;"","",IF(AF2513="CS","OK",IF(VLOOKUP(E2513,カレンダマスタ!$A$5:$D$381,4,FALSE)&gt;0,"",IF(OR(G2513*24&gt;10.84,H2513*24&lt;14.5)=TRUE,"×","OK"))))))</f>
        <v/>
      </c>
      <c r="BF2513" s="151" t="str">
        <f t="shared" si="794"/>
        <v/>
      </c>
      <c r="BG2513" s="151" t="str">
        <f t="shared" si="807"/>
        <v/>
      </c>
      <c r="BI2513" s="144" t="str">
        <f t="shared" si="808"/>
        <v/>
      </c>
    </row>
    <row r="2514" spans="2:61">
      <c r="B2514" s="111"/>
      <c r="C2514" s="535"/>
      <c r="D2514" s="112"/>
      <c r="E2514" s="582"/>
      <c r="F2514" s="112"/>
      <c r="G2514" s="587"/>
      <c r="H2514" s="587"/>
      <c r="I2514" s="114"/>
      <c r="J2514" s="118"/>
      <c r="K2514" s="115"/>
      <c r="L2514" s="116"/>
      <c r="M2514" s="116"/>
      <c r="N2514" s="117"/>
      <c r="O2514" s="118"/>
      <c r="P2514" s="118"/>
      <c r="Q2514" s="118"/>
      <c r="R2514" s="119"/>
      <c r="S2514" s="120"/>
      <c r="T2514" s="433"/>
      <c r="U2514" s="431">
        <f>SUM(T2514:T2530)</f>
        <v>0</v>
      </c>
      <c r="V2514" s="431" t="str">
        <f t="shared" si="801"/>
        <v/>
      </c>
      <c r="W2514" s="298"/>
      <c r="X2514" s="113" t="str">
        <f t="shared" si="802"/>
        <v/>
      </c>
      <c r="Y2514" s="113" t="str">
        <f t="shared" si="803"/>
        <v/>
      </c>
      <c r="Z2514" s="113" t="str">
        <f t="shared" si="804"/>
        <v/>
      </c>
      <c r="AA2514" s="119" t="str">
        <f t="shared" si="795"/>
        <v/>
      </c>
      <c r="AC2514" s="190" t="str">
        <f>AC2486</f>
        <v/>
      </c>
      <c r="AD2514" s="191" t="str">
        <f>AD2486</f>
        <v/>
      </c>
      <c r="AE2514" s="191" t="str">
        <f>AE2486</f>
        <v/>
      </c>
      <c r="AF2514" s="191" t="str">
        <f>AF2486</f>
        <v/>
      </c>
      <c r="AG2514" s="206">
        <f t="shared" si="805"/>
        <v>0</v>
      </c>
      <c r="AI2514" s="159" t="str">
        <f>IF(月報!G2514&lt;&gt;"",月報!G2514,"")</f>
        <v/>
      </c>
      <c r="AJ2514" s="122" t="str">
        <f>IF(月報!W2514&lt;&gt;"",月報!W2514*24,"")</f>
        <v/>
      </c>
      <c r="AK2514" s="122" t="str">
        <f>IF(月報!P2514&lt;&gt;"",月報!P2514,"")</f>
        <v/>
      </c>
      <c r="AL2514" s="122" t="str">
        <f>IF(月報!Q2514&lt;&gt;"",IF(月報!Q2514="平日残","",月報!Q2514),"")</f>
        <v/>
      </c>
      <c r="AM2514" s="122"/>
      <c r="AN2514" s="122" t="str">
        <f t="shared" si="809"/>
        <v/>
      </c>
      <c r="AO2514" s="122" t="str">
        <f>IF($E2514="","",VLOOKUP($E2514,カレンダマスタ!$A$5:$E$381,5,FALSE))</f>
        <v/>
      </c>
      <c r="AQ2514" s="195" t="str">
        <f>IF(G2514="","",IF(VLOOKUP(E2514,カレンダマスタ!$A$5:$D$381,4,FALSE)=0,"",1))</f>
        <v/>
      </c>
      <c r="AR2514" s="123" t="str">
        <f>IF($G2514="","",IF($AD2514="NSTC",INDEX(カレンダマスタ!$I$26:$O$31,MATCH($G2514,カレンダマスタ!$H$26:$H$31,1),MATCH($H2514,カレンダマスタ!$I$25:$O$25,1)),
IF($AD2514="CS本社",INDEX(カレンダマスタ!$I$36:$O$41,MATCH($G2514,カレンダマスタ!$H$36:$H$41,1),MATCH($H2514,カレンダマスタ!$I$35:$O$35,1)),
IF($AD2514="NS本社",INDEX(カレンダマスタ!$I$94:$O$99,MATCH($G2514,カレンダマスタ!$H$95:$H$100,1),MATCH($H2514,カレンダマスタ!$I$93:$O$93,1)),
IF($AD2514="ODC",INDEX(カレンダマスタ!$I$46:$O$51,MATCH($G2514,カレンダマスタ!$H$46:$H$51,1),MATCH($H2514,カレンダマスタ!$I$45:$O$45,1)),
IF($AD2514="NS東京TC",INDEX(カレンダマスタ!$I$56:$O$61,MATCH($G2514,カレンダマスタ!$H$56:$H$61,1),MATCH($H2514,カレンダマスタ!$I$55:$O$55,1)),""))))))</f>
        <v/>
      </c>
      <c r="AS2514" s="122" t="str">
        <f t="shared" si="806"/>
        <v/>
      </c>
      <c r="AU2514" s="124" t="str">
        <f>IF(E2514="","",VLOOKUP($E2514,カレンダマスタ!$A$4:$E$381,4,FALSE))</f>
        <v/>
      </c>
      <c r="AV2514" s="124" t="str">
        <f t="shared" si="796"/>
        <v/>
      </c>
      <c r="AW2514" s="124" t="str">
        <f t="shared" si="797"/>
        <v/>
      </c>
      <c r="AX2514" s="125" t="str">
        <f t="shared" si="798"/>
        <v/>
      </c>
      <c r="AY2514" s="125" t="str">
        <f t="shared" si="799"/>
        <v/>
      </c>
      <c r="AZ2514" s="114" t="str">
        <f>IF(AX2514&amp;AW2514="勤怠未設定","×",IF(AV2514="勤怠修正","×",IF(AC2514="外注","",IF(AA2514="",IF(AY2514&lt;&gt;"","×",""),IF(VLOOKUP(AA2514,カレンダマスタ!$H$66:$I$83,2,FALSE)&lt;&gt;AY2514,"×","OK")))))</f>
        <v/>
      </c>
      <c r="BC2514" s="124" t="str">
        <f>IF(E2514="","",VLOOKUP($E2514,カレンダマスタ!$A$4:$E$381,4,FALSE))</f>
        <v/>
      </c>
      <c r="BD2514" s="122" t="str">
        <f>IF(AC2514="社員","",IF(AG2514=0,"",IF(AD2514="NSTC",IF(COUNTIF(カレンダマスタ!$Q$5:$Q$32,G2514)=1,"OK","×"),
IF(AD2514="NS本社",IF(COUNTIF(カレンダマスタ!$T$5:$T$32,G2514)=1,"OK","×"),IF(COUNTIF(カレンダマスタ!$R$5:$R$32,G2514)=1,"OK","×")))))</f>
        <v/>
      </c>
      <c r="BE2514" s="122" t="str">
        <f>IF(AC2514="社員","",IF(G2514="","",IF(R2514&lt;&gt;"","",IF(AF2514="CS","OK",IF(VLOOKUP(E2514,カレンダマスタ!$A$5:$D$381,4,FALSE)&gt;0,"",IF(OR(G2514*24&gt;10.84,H2514*24&lt;14.5)=TRUE,"×","OK"))))))</f>
        <v/>
      </c>
      <c r="BF2514" s="122" t="str">
        <f t="shared" ref="BF2514:BF2577" si="810">IF(AC2514="外注",AN2514,IF(G2514="",IF(AJ2514="","","週報未入力"),IF(AJ2514="","TW未入力","")))</f>
        <v/>
      </c>
      <c r="BG2514" s="122" t="str">
        <f t="shared" si="807"/>
        <v/>
      </c>
      <c r="BI2514" s="114" t="str">
        <f t="shared" si="808"/>
        <v/>
      </c>
    </row>
    <row r="2515" spans="2:61">
      <c r="B2515" s="111"/>
      <c r="C2515" s="536"/>
      <c r="D2515" s="128"/>
      <c r="E2515" s="583"/>
      <c r="F2515" s="128"/>
      <c r="G2515" s="588"/>
      <c r="H2515" s="588"/>
      <c r="I2515" s="130"/>
      <c r="J2515" s="139"/>
      <c r="K2515" s="131"/>
      <c r="L2515" s="132"/>
      <c r="M2515" s="132"/>
      <c r="N2515" s="141"/>
      <c r="O2515" s="139"/>
      <c r="P2515" s="139"/>
      <c r="Q2515" s="139"/>
      <c r="R2515" s="133"/>
      <c r="S2515" s="134"/>
      <c r="T2515" s="434"/>
      <c r="U2515" s="429"/>
      <c r="V2515" s="429" t="str">
        <f t="shared" si="801"/>
        <v/>
      </c>
      <c r="W2515" s="298"/>
      <c r="X2515" s="129" t="str">
        <f t="shared" si="802"/>
        <v/>
      </c>
      <c r="Y2515" s="129" t="str">
        <f t="shared" si="803"/>
        <v/>
      </c>
      <c r="Z2515" s="129" t="str">
        <f t="shared" si="804"/>
        <v/>
      </c>
      <c r="AA2515" s="133" t="str">
        <f t="shared" si="795"/>
        <v/>
      </c>
      <c r="AC2515" s="186" t="str">
        <f>AC2486</f>
        <v/>
      </c>
      <c r="AD2515" s="187" t="str">
        <f>AD2486</f>
        <v/>
      </c>
      <c r="AE2515" s="187" t="str">
        <f>AE2486</f>
        <v/>
      </c>
      <c r="AF2515" s="187" t="str">
        <f>AF2486</f>
        <v/>
      </c>
      <c r="AG2515" s="204">
        <f t="shared" si="805"/>
        <v>0</v>
      </c>
      <c r="AI2515" s="135" t="str">
        <f>IF(月報!G2515&lt;&gt;"",月報!G2515,"")</f>
        <v/>
      </c>
      <c r="AJ2515" s="126" t="str">
        <f>IF(月報!W2515&lt;&gt;"",月報!W2515*24,"")</f>
        <v/>
      </c>
      <c r="AK2515" s="126" t="str">
        <f>IF(月報!P2515&lt;&gt;"",月報!P2515,"")</f>
        <v/>
      </c>
      <c r="AL2515" s="126" t="str">
        <f>IF(月報!Q2515&lt;&gt;"",IF(月報!Q2515="平日残","",月報!Q2515),"")</f>
        <v/>
      </c>
      <c r="AM2515" s="126"/>
      <c r="AN2515" s="126" t="str">
        <f t="shared" si="809"/>
        <v/>
      </c>
      <c r="AO2515" s="126" t="str">
        <f>IF($E2515="","",VLOOKUP($E2515,カレンダマスタ!$A$5:$E$381,5,FALSE))</f>
        <v/>
      </c>
      <c r="AQ2515" s="196" t="str">
        <f>IF(G2515="","",IF(VLOOKUP(E2515,カレンダマスタ!$A$5:$D$381,4,FALSE)=0,"",1))</f>
        <v/>
      </c>
      <c r="AR2515" s="136" t="str">
        <f>IF($G2515="","",IF($AD2515="NSTC",INDEX(カレンダマスタ!$I$26:$O$31,MATCH($G2515,カレンダマスタ!$H$26:$H$31,1),MATCH($H2515,カレンダマスタ!$I$25:$O$25,1)),
IF($AD2515="CS本社",INDEX(カレンダマスタ!$I$36:$O$41,MATCH($G2515,カレンダマスタ!$H$36:$H$41,1),MATCH($H2515,カレンダマスタ!$I$35:$O$35,1)),
IF($AD2515="NS本社",INDEX(カレンダマスタ!$I$94:$O$99,MATCH($G2515,カレンダマスタ!$H$95:$H$100,1),MATCH($H2515,カレンダマスタ!$I$93:$O$93,1)),
IF($AD2515="ODC",INDEX(カレンダマスタ!$I$46:$O$51,MATCH($G2515,カレンダマスタ!$H$46:$H$51,1),MATCH($H2515,カレンダマスタ!$I$45:$O$45,1)),
IF($AD2515="NS東京TC",INDEX(カレンダマスタ!$I$56:$O$61,MATCH($G2515,カレンダマスタ!$H$56:$H$61,1),MATCH($H2515,カレンダマスタ!$I$55:$O$55,1)),""))))))</f>
        <v/>
      </c>
      <c r="AS2515" s="126" t="str">
        <f t="shared" si="806"/>
        <v/>
      </c>
      <c r="AU2515" s="137" t="str">
        <f>IF(E2515="","",VLOOKUP($E2515,カレンダマスタ!$A$4:$E$381,4,FALSE))</f>
        <v/>
      </c>
      <c r="AV2515" s="137" t="str">
        <f t="shared" si="796"/>
        <v/>
      </c>
      <c r="AW2515" s="137" t="str">
        <f t="shared" si="797"/>
        <v/>
      </c>
      <c r="AX2515" s="138" t="str">
        <f t="shared" si="798"/>
        <v/>
      </c>
      <c r="AY2515" s="138" t="str">
        <f t="shared" si="799"/>
        <v/>
      </c>
      <c r="AZ2515" s="130" t="str">
        <f>IF(AX2515&amp;AW2515="勤怠未設定","×",IF(AV2515="勤怠修正","×",IF(AC2515="外注","",IF(AA2515="",IF(AY2515&lt;&gt;"","×",""),IF(VLOOKUP(AA2515,カレンダマスタ!$H$66:$I$83,2,FALSE)&lt;&gt;AY2515,"×","OK")))))</f>
        <v/>
      </c>
      <c r="BC2515" s="137" t="str">
        <f>IF(E2515="","",VLOOKUP($E2515,カレンダマスタ!$A$4:$E$381,4,FALSE))</f>
        <v/>
      </c>
      <c r="BD2515" s="126" t="str">
        <f>IF(AC2515="社員","",IF(AG2515=0,"",IF(AD2515="NSTC",IF(COUNTIF(カレンダマスタ!$Q$5:$Q$32,G2515)=1,"OK","×"),
IF(AD2515="NS本社",IF(COUNTIF(カレンダマスタ!$T$5:$T$32,G2515)=1,"OK","×"),IF(COUNTIF(カレンダマスタ!$R$5:$R$32,G2515)=1,"OK","×")))))</f>
        <v/>
      </c>
      <c r="BE2515" s="126" t="str">
        <f>IF(AC2515="社員","",IF(G2515="","",IF(R2515&lt;&gt;"","",IF(AF2515="CS","OK",IF(VLOOKUP(E2515,カレンダマスタ!$A$5:$D$381,4,FALSE)&gt;0,"",IF(OR(G2515*24&gt;10.84,H2515*24&lt;14.5)=TRUE,"×","OK"))))))</f>
        <v/>
      </c>
      <c r="BF2515" s="126" t="str">
        <f t="shared" si="810"/>
        <v/>
      </c>
      <c r="BG2515" s="126" t="str">
        <f t="shared" si="807"/>
        <v/>
      </c>
      <c r="BI2515" s="130" t="str">
        <f t="shared" si="808"/>
        <v/>
      </c>
    </row>
    <row r="2516" spans="2:61">
      <c r="B2516" s="111"/>
      <c r="C2516" s="536"/>
      <c r="D2516" s="128"/>
      <c r="E2516" s="583"/>
      <c r="F2516" s="128"/>
      <c r="G2516" s="588"/>
      <c r="H2516" s="588"/>
      <c r="I2516" s="130"/>
      <c r="J2516" s="139"/>
      <c r="K2516" s="131"/>
      <c r="L2516" s="132"/>
      <c r="M2516" s="132"/>
      <c r="N2516" s="141"/>
      <c r="O2516" s="139"/>
      <c r="P2516" s="139"/>
      <c r="Q2516" s="139"/>
      <c r="R2516" s="133"/>
      <c r="S2516" s="134"/>
      <c r="T2516" s="434"/>
      <c r="U2516" s="429"/>
      <c r="V2516" s="429" t="str">
        <f t="shared" si="801"/>
        <v/>
      </c>
      <c r="W2516" s="298"/>
      <c r="X2516" s="129" t="str">
        <f t="shared" si="802"/>
        <v/>
      </c>
      <c r="Y2516" s="129" t="str">
        <f t="shared" si="803"/>
        <v/>
      </c>
      <c r="Z2516" s="129" t="str">
        <f t="shared" si="804"/>
        <v/>
      </c>
      <c r="AA2516" s="133" t="str">
        <f t="shared" si="795"/>
        <v/>
      </c>
      <c r="AC2516" s="186" t="str">
        <f>AC2486</f>
        <v/>
      </c>
      <c r="AD2516" s="187" t="str">
        <f>AD2486</f>
        <v/>
      </c>
      <c r="AE2516" s="187" t="str">
        <f>AE2486</f>
        <v/>
      </c>
      <c r="AF2516" s="187" t="str">
        <f>AF2486</f>
        <v/>
      </c>
      <c r="AG2516" s="204">
        <f t="shared" si="805"/>
        <v>0</v>
      </c>
      <c r="AI2516" s="160" t="str">
        <f>IF(月報!G2516&lt;&gt;"",月報!G2516,"")</f>
        <v/>
      </c>
      <c r="AJ2516" s="126" t="str">
        <f>IF(月報!W2516&lt;&gt;"",月報!W2516*24,"")</f>
        <v/>
      </c>
      <c r="AK2516" s="126" t="str">
        <f>IF(月報!P2516&lt;&gt;"",月報!P2516,"")</f>
        <v/>
      </c>
      <c r="AL2516" s="126" t="str">
        <f>IF(月報!Q2516&lt;&gt;"",IF(月報!Q2516="平日残","",月報!Q2516),"")</f>
        <v/>
      </c>
      <c r="AM2516" s="126"/>
      <c r="AN2516" s="126" t="str">
        <f t="shared" si="809"/>
        <v/>
      </c>
      <c r="AO2516" s="126" t="str">
        <f>IF($E2516="","",VLOOKUP($E2516,カレンダマスタ!$A$5:$E$381,5,FALSE))</f>
        <v/>
      </c>
      <c r="AQ2516" s="196" t="str">
        <f>IF(G2516="","",IF(VLOOKUP(E2516,カレンダマスタ!$A$5:$D$381,4,FALSE)=0,"",1))</f>
        <v/>
      </c>
      <c r="AR2516" s="136" t="str">
        <f>IF($G2516="","",IF($AD2516="NSTC",INDEX(カレンダマスタ!$I$26:$O$31,MATCH($G2516,カレンダマスタ!$H$26:$H$31,1),MATCH($H2516,カレンダマスタ!$I$25:$O$25,1)),
IF($AD2516="CS本社",INDEX(カレンダマスタ!$I$36:$O$41,MATCH($G2516,カレンダマスタ!$H$36:$H$41,1),MATCH($H2516,カレンダマスタ!$I$35:$O$35,1)),
IF($AD2516="NS本社",INDEX(カレンダマスタ!$I$94:$O$99,MATCH($G2516,カレンダマスタ!$H$95:$H$100,1),MATCH($H2516,カレンダマスタ!$I$93:$O$93,1)),
IF($AD2516="ODC",INDEX(カレンダマスタ!$I$46:$O$51,MATCH($G2516,カレンダマスタ!$H$46:$H$51,1),MATCH($H2516,カレンダマスタ!$I$45:$O$45,1)),
IF($AD2516="NS東京TC",INDEX(カレンダマスタ!$I$56:$O$61,MATCH($G2516,カレンダマスタ!$H$56:$H$61,1),MATCH($H2516,カレンダマスタ!$I$55:$O$55,1)),""))))))</f>
        <v/>
      </c>
      <c r="AS2516" s="126" t="str">
        <f t="shared" si="806"/>
        <v/>
      </c>
      <c r="AU2516" s="137" t="str">
        <f>IF(E2516="","",VLOOKUP($E2516,カレンダマスタ!$A$4:$E$381,4,FALSE))</f>
        <v/>
      </c>
      <c r="AV2516" s="137" t="str">
        <f t="shared" si="796"/>
        <v/>
      </c>
      <c r="AW2516" s="137" t="str">
        <f t="shared" si="797"/>
        <v/>
      </c>
      <c r="AX2516" s="138" t="str">
        <f t="shared" si="798"/>
        <v/>
      </c>
      <c r="AY2516" s="138" t="str">
        <f t="shared" si="799"/>
        <v/>
      </c>
      <c r="AZ2516" s="130" t="str">
        <f>IF(AX2516&amp;AW2516="勤怠未設定","×",IF(AV2516="勤怠修正","×",IF(AC2516="外注","",IF(AA2516="",IF(AY2516&lt;&gt;"","×",""),IF(VLOOKUP(AA2516,カレンダマスタ!$H$66:$I$83,2,FALSE)&lt;&gt;AY2516,"×","OK")))))</f>
        <v/>
      </c>
      <c r="BC2516" s="137" t="str">
        <f>IF(E2516="","",VLOOKUP($E2516,カレンダマスタ!$A$4:$E$381,4,FALSE))</f>
        <v/>
      </c>
      <c r="BD2516" s="126" t="str">
        <f>IF(AC2516="社員","",IF(AG2516=0,"",IF(AD2516="NSTC",IF(COUNTIF(カレンダマスタ!$Q$5:$Q$32,G2516)=1,"OK","×"),
IF(AD2516="NS本社",IF(COUNTIF(カレンダマスタ!$T$5:$T$32,G2516)=1,"OK","×"),IF(COUNTIF(カレンダマスタ!$R$5:$R$32,G2516)=1,"OK","×")))))</f>
        <v/>
      </c>
      <c r="BE2516" s="126" t="str">
        <f>IF(AC2516="社員","",IF(G2516="","",IF(R2516&lt;&gt;"","",IF(AF2516="CS","OK",IF(VLOOKUP(E2516,カレンダマスタ!$A$5:$D$381,4,FALSE)&gt;0,"",IF(OR(G2516*24&gt;10.84,H2516*24&lt;14.5)=TRUE,"×","OK"))))))</f>
        <v/>
      </c>
      <c r="BF2516" s="126" t="str">
        <f t="shared" si="810"/>
        <v/>
      </c>
      <c r="BG2516" s="126" t="str">
        <f t="shared" si="807"/>
        <v/>
      </c>
      <c r="BI2516" s="130" t="str">
        <f t="shared" si="808"/>
        <v/>
      </c>
    </row>
    <row r="2517" spans="2:61">
      <c r="B2517" s="111"/>
      <c r="C2517" s="536"/>
      <c r="D2517" s="128"/>
      <c r="E2517" s="214"/>
      <c r="F2517" s="128"/>
      <c r="G2517" s="588"/>
      <c r="H2517" s="588"/>
      <c r="I2517" s="131"/>
      <c r="J2517" s="139"/>
      <c r="K2517" s="131"/>
      <c r="L2517" s="132"/>
      <c r="M2517" s="132"/>
      <c r="N2517" s="141"/>
      <c r="O2517" s="139"/>
      <c r="P2517" s="139"/>
      <c r="Q2517" s="139"/>
      <c r="R2517" s="133"/>
      <c r="S2517" s="134"/>
      <c r="T2517" s="434"/>
      <c r="U2517" s="429"/>
      <c r="V2517" s="429" t="str">
        <f t="shared" si="801"/>
        <v/>
      </c>
      <c r="W2517" s="298"/>
      <c r="X2517" s="129" t="str">
        <f t="shared" si="802"/>
        <v/>
      </c>
      <c r="Y2517" s="129" t="str">
        <f t="shared" si="803"/>
        <v/>
      </c>
      <c r="Z2517" s="129" t="str">
        <f t="shared" si="804"/>
        <v/>
      </c>
      <c r="AA2517" s="133" t="str">
        <f t="shared" si="795"/>
        <v/>
      </c>
      <c r="AC2517" s="186" t="str">
        <f>AC2486</f>
        <v/>
      </c>
      <c r="AD2517" s="187" t="str">
        <f>AD2486</f>
        <v/>
      </c>
      <c r="AE2517" s="187" t="str">
        <f>AE2486</f>
        <v/>
      </c>
      <c r="AF2517" s="187" t="str">
        <f>AF2486</f>
        <v/>
      </c>
      <c r="AG2517" s="204">
        <f t="shared" si="805"/>
        <v>0</v>
      </c>
      <c r="AI2517" s="160" t="str">
        <f>IF(月報!G2517&lt;&gt;"",月報!G2517,"")</f>
        <v/>
      </c>
      <c r="AJ2517" s="126" t="str">
        <f>IF(月報!W2517&lt;&gt;"",月報!W2517*24,"")</f>
        <v/>
      </c>
      <c r="AK2517" s="126" t="str">
        <f>IF(月報!P2517&lt;&gt;"",月報!P2517,"")</f>
        <v/>
      </c>
      <c r="AL2517" s="126" t="str">
        <f>IF(月報!Q2517&lt;&gt;"",IF(月報!Q2517="平日残","",月報!Q2517),"")</f>
        <v/>
      </c>
      <c r="AM2517" s="126"/>
      <c r="AN2517" s="126" t="str">
        <f t="shared" si="809"/>
        <v/>
      </c>
      <c r="AO2517" s="126" t="str">
        <f>IF($E2517="","",VLOOKUP($E2517,カレンダマスタ!$A$5:$E$381,5,FALSE))</f>
        <v/>
      </c>
      <c r="AQ2517" s="196" t="str">
        <f>IF(G2517="","",IF(VLOOKUP(E2517,カレンダマスタ!$A$5:$D$381,4,FALSE)=0,"",1))</f>
        <v/>
      </c>
      <c r="AR2517" s="136" t="str">
        <f>IF($G2517="","",IF($AD2517="NSTC",INDEX(カレンダマスタ!$I$26:$O$31,MATCH($G2517,カレンダマスタ!$H$26:$H$31,1),MATCH($H2517,カレンダマスタ!$I$25:$O$25,1)),
IF($AD2517="CS本社",INDEX(カレンダマスタ!$I$36:$O$41,MATCH($G2517,カレンダマスタ!$H$36:$H$41,1),MATCH($H2517,カレンダマスタ!$I$35:$O$35,1)),
IF($AD2517="NS本社",INDEX(カレンダマスタ!$I$94:$O$99,MATCH($G2517,カレンダマスタ!$H$95:$H$100,1),MATCH($H2517,カレンダマスタ!$I$93:$O$93,1)),
IF($AD2517="ODC",INDEX(カレンダマスタ!$I$46:$O$51,MATCH($G2517,カレンダマスタ!$H$46:$H$51,1),MATCH($H2517,カレンダマスタ!$I$45:$O$45,1)),
IF($AD2517="NS東京TC",INDEX(カレンダマスタ!$I$56:$O$61,MATCH($G2517,カレンダマスタ!$H$56:$H$61,1),MATCH($H2517,カレンダマスタ!$I$55:$O$55,1)),""))))))</f>
        <v/>
      </c>
      <c r="AS2517" s="126" t="str">
        <f t="shared" si="806"/>
        <v/>
      </c>
      <c r="AU2517" s="137" t="str">
        <f>IF(E2517="","",VLOOKUP($E2517,カレンダマスタ!$A$4:$E$381,4,FALSE))</f>
        <v/>
      </c>
      <c r="AV2517" s="137" t="str">
        <f t="shared" si="796"/>
        <v/>
      </c>
      <c r="AW2517" s="137" t="str">
        <f t="shared" si="797"/>
        <v/>
      </c>
      <c r="AX2517" s="138" t="str">
        <f t="shared" si="798"/>
        <v/>
      </c>
      <c r="AY2517" s="138" t="str">
        <f t="shared" si="799"/>
        <v/>
      </c>
      <c r="AZ2517" s="130" t="str">
        <f>IF(AX2517&amp;AW2517="勤怠未設定","×",IF(AV2517="勤怠修正","×",IF(AC2517="外注","",IF(AA2517="",IF(AY2517&lt;&gt;"","×",""),IF(VLOOKUP(AA2517,カレンダマスタ!$H$66:$I$83,2,FALSE)&lt;&gt;AY2517,"×","OK")))))</f>
        <v/>
      </c>
      <c r="BC2517" s="137" t="str">
        <f>IF(E2517="","",VLOOKUP($E2517,カレンダマスタ!$A$4:$E$381,4,FALSE))</f>
        <v/>
      </c>
      <c r="BD2517" s="126" t="str">
        <f>IF(AC2517="社員","",IF(AG2517=0,"",IF(AD2517="NSTC",IF(COUNTIF(カレンダマスタ!$Q$5:$Q$32,G2517)=1,"OK","×"),
IF(AD2517="NS本社",IF(COUNTIF(カレンダマスタ!$T$5:$T$32,G2517)=1,"OK","×"),IF(COUNTIF(カレンダマスタ!$R$5:$R$32,G2517)=1,"OK","×")))))</f>
        <v/>
      </c>
      <c r="BE2517" s="126" t="str">
        <f>IF(AC2517="社員","",IF(G2517="","",IF(R2517&lt;&gt;"","",IF(AF2517="CS","OK",IF(VLOOKUP(E2517,カレンダマスタ!$A$5:$D$381,4,FALSE)&gt;0,"",IF(OR(G2517*24&gt;10.84,H2517*24&lt;14.5)=TRUE,"×","OK"))))))</f>
        <v/>
      </c>
      <c r="BF2517" s="126" t="str">
        <f t="shared" si="810"/>
        <v/>
      </c>
      <c r="BG2517" s="126" t="str">
        <f t="shared" si="807"/>
        <v/>
      </c>
      <c r="BI2517" s="130" t="str">
        <f t="shared" si="808"/>
        <v/>
      </c>
    </row>
    <row r="2518" spans="2:61">
      <c r="B2518" s="111"/>
      <c r="C2518" s="536"/>
      <c r="D2518" s="128"/>
      <c r="E2518" s="214"/>
      <c r="F2518" s="128"/>
      <c r="G2518" s="588"/>
      <c r="H2518" s="588"/>
      <c r="I2518" s="131"/>
      <c r="J2518" s="139"/>
      <c r="K2518" s="131"/>
      <c r="L2518" s="132"/>
      <c r="M2518" s="132"/>
      <c r="N2518" s="141"/>
      <c r="O2518" s="139"/>
      <c r="P2518" s="139"/>
      <c r="Q2518" s="139"/>
      <c r="R2518" s="133"/>
      <c r="S2518" s="134"/>
      <c r="T2518" s="434"/>
      <c r="U2518" s="429"/>
      <c r="V2518" s="429" t="str">
        <f t="shared" si="801"/>
        <v/>
      </c>
      <c r="W2518" s="298"/>
      <c r="X2518" s="129" t="str">
        <f t="shared" si="802"/>
        <v/>
      </c>
      <c r="Y2518" s="129" t="str">
        <f t="shared" si="803"/>
        <v/>
      </c>
      <c r="Z2518" s="129" t="str">
        <f t="shared" si="804"/>
        <v/>
      </c>
      <c r="AA2518" s="133" t="str">
        <f t="shared" si="795"/>
        <v/>
      </c>
      <c r="AC2518" s="186" t="str">
        <f>AC2486</f>
        <v/>
      </c>
      <c r="AD2518" s="187" t="str">
        <f>AD2486</f>
        <v/>
      </c>
      <c r="AE2518" s="187" t="str">
        <f>AE2486</f>
        <v/>
      </c>
      <c r="AF2518" s="187" t="str">
        <f>AF2486</f>
        <v/>
      </c>
      <c r="AG2518" s="204">
        <f t="shared" si="805"/>
        <v>0</v>
      </c>
      <c r="AI2518" s="160" t="str">
        <f>IF(月報!G2518&lt;&gt;"",月報!G2518,"")</f>
        <v/>
      </c>
      <c r="AJ2518" s="126" t="str">
        <f>IF(月報!W2518&lt;&gt;"",月報!W2518*24,"")</f>
        <v/>
      </c>
      <c r="AK2518" s="126" t="str">
        <f>IF(月報!P2518&lt;&gt;"",月報!P2518,"")</f>
        <v/>
      </c>
      <c r="AL2518" s="126" t="str">
        <f>IF(月報!Q2518&lt;&gt;"",IF(月報!Q2518="平日残","",月報!Q2518),"")</f>
        <v/>
      </c>
      <c r="AM2518" s="126"/>
      <c r="AN2518" s="126" t="str">
        <f t="shared" si="809"/>
        <v/>
      </c>
      <c r="AO2518" s="126" t="str">
        <f>IF($E2518="","",VLOOKUP($E2518,カレンダマスタ!$A$5:$E$381,5,FALSE))</f>
        <v/>
      </c>
      <c r="AQ2518" s="196" t="str">
        <f>IF(G2518="","",IF(VLOOKUP(E2518,カレンダマスタ!$A$5:$D$381,4,FALSE)=0,"",1))</f>
        <v/>
      </c>
      <c r="AR2518" s="136" t="str">
        <f>IF($G2518="","",IF($AD2518="NSTC",INDEX(カレンダマスタ!$I$26:$O$31,MATCH($G2518,カレンダマスタ!$H$26:$H$31,1),MATCH($H2518,カレンダマスタ!$I$25:$O$25,1)),
IF($AD2518="CS本社",INDEX(カレンダマスタ!$I$36:$O$41,MATCH($G2518,カレンダマスタ!$H$36:$H$41,1),MATCH($H2518,カレンダマスタ!$I$35:$O$35,1)),
IF($AD2518="NS本社",INDEX(カレンダマスタ!$I$94:$O$99,MATCH($G2518,カレンダマスタ!$H$95:$H$100,1),MATCH($H2518,カレンダマスタ!$I$93:$O$93,1)),
IF($AD2518="ODC",INDEX(カレンダマスタ!$I$46:$O$51,MATCH($G2518,カレンダマスタ!$H$46:$H$51,1),MATCH($H2518,カレンダマスタ!$I$45:$O$45,1)),
IF($AD2518="NS東京TC",INDEX(カレンダマスタ!$I$56:$O$61,MATCH($G2518,カレンダマスタ!$H$56:$H$61,1),MATCH($H2518,カレンダマスタ!$I$55:$O$55,1)),""))))))</f>
        <v/>
      </c>
      <c r="AS2518" s="126" t="str">
        <f t="shared" si="806"/>
        <v/>
      </c>
      <c r="AU2518" s="137" t="str">
        <f>IF(E2518="","",VLOOKUP($E2518,カレンダマスタ!$A$4:$E$381,4,FALSE))</f>
        <v/>
      </c>
      <c r="AV2518" s="137" t="str">
        <f t="shared" si="796"/>
        <v/>
      </c>
      <c r="AW2518" s="137" t="str">
        <f t="shared" si="797"/>
        <v/>
      </c>
      <c r="AX2518" s="138" t="str">
        <f t="shared" si="798"/>
        <v/>
      </c>
      <c r="AY2518" s="138" t="str">
        <f t="shared" si="799"/>
        <v/>
      </c>
      <c r="AZ2518" s="130" t="str">
        <f>IF(AX2518&amp;AW2518="勤怠未設定","×",IF(AV2518="勤怠修正","×",IF(AC2518="外注","",IF(AA2518="",IF(AY2518&lt;&gt;"","×",""),IF(VLOOKUP(AA2518,カレンダマスタ!$H$66:$I$83,2,FALSE)&lt;&gt;AY2518,"×","OK")))))</f>
        <v/>
      </c>
      <c r="BC2518" s="137" t="str">
        <f>IF(E2518="","",VLOOKUP($E2518,カレンダマスタ!$A$4:$E$381,4,FALSE))</f>
        <v/>
      </c>
      <c r="BD2518" s="126" t="str">
        <f>IF(AC2518="社員","",IF(AG2518=0,"",IF(AD2518="NSTC",IF(COUNTIF(カレンダマスタ!$Q$5:$Q$32,G2518)=1,"OK","×"),
IF(AD2518="NS本社",IF(COUNTIF(カレンダマスタ!$T$5:$T$32,G2518)=1,"OK","×"),IF(COUNTIF(カレンダマスタ!$R$5:$R$32,G2518)=1,"OK","×")))))</f>
        <v/>
      </c>
      <c r="BE2518" s="126" t="str">
        <f>IF(AC2518="社員","",IF(G2518="","",IF(R2518&lt;&gt;"","",IF(AF2518="CS","OK",IF(VLOOKUP(E2518,カレンダマスタ!$A$5:$D$381,4,FALSE)&gt;0,"",IF(OR(G2518*24&gt;10.84,H2518*24&lt;14.5)=TRUE,"×","OK"))))))</f>
        <v/>
      </c>
      <c r="BF2518" s="126" t="str">
        <f t="shared" si="810"/>
        <v/>
      </c>
      <c r="BG2518" s="126" t="str">
        <f t="shared" si="807"/>
        <v/>
      </c>
      <c r="BI2518" s="130" t="str">
        <f t="shared" si="808"/>
        <v/>
      </c>
    </row>
    <row r="2519" spans="2:61">
      <c r="B2519" s="111"/>
      <c r="C2519" s="536"/>
      <c r="D2519" s="128"/>
      <c r="E2519" s="214"/>
      <c r="F2519" s="128"/>
      <c r="G2519" s="588"/>
      <c r="H2519" s="588"/>
      <c r="I2519" s="131"/>
      <c r="J2519" s="139"/>
      <c r="K2519" s="131"/>
      <c r="L2519" s="132"/>
      <c r="M2519" s="132"/>
      <c r="N2519" s="141"/>
      <c r="O2519" s="139"/>
      <c r="P2519" s="139"/>
      <c r="Q2519" s="139"/>
      <c r="R2519" s="133"/>
      <c r="S2519" s="134"/>
      <c r="T2519" s="434"/>
      <c r="U2519" s="429"/>
      <c r="V2519" s="429" t="str">
        <f t="shared" si="801"/>
        <v/>
      </c>
      <c r="W2519" s="298"/>
      <c r="X2519" s="129" t="str">
        <f t="shared" si="802"/>
        <v/>
      </c>
      <c r="Y2519" s="129" t="str">
        <f t="shared" si="803"/>
        <v/>
      </c>
      <c r="Z2519" s="129" t="str">
        <f t="shared" si="804"/>
        <v/>
      </c>
      <c r="AA2519" s="133" t="str">
        <f t="shared" si="795"/>
        <v/>
      </c>
      <c r="AC2519" s="186" t="str">
        <f>AC2486</f>
        <v/>
      </c>
      <c r="AD2519" s="187" t="str">
        <f>AD2486</f>
        <v/>
      </c>
      <c r="AE2519" s="187" t="str">
        <f>AE2486</f>
        <v/>
      </c>
      <c r="AF2519" s="187" t="str">
        <f>AF2486</f>
        <v/>
      </c>
      <c r="AG2519" s="204">
        <f t="shared" si="805"/>
        <v>0</v>
      </c>
      <c r="AI2519" s="160" t="str">
        <f>IF(月報!G2519&lt;&gt;"",月報!G2519,"")</f>
        <v/>
      </c>
      <c r="AJ2519" s="126" t="str">
        <f>IF(月報!W2519&lt;&gt;"",月報!W2519*24,"")</f>
        <v/>
      </c>
      <c r="AK2519" s="126" t="str">
        <f>IF(月報!P2519&lt;&gt;"",月報!P2519,"")</f>
        <v/>
      </c>
      <c r="AL2519" s="126" t="str">
        <f>IF(月報!Q2519&lt;&gt;"",IF(月報!Q2519="平日残","",月報!Q2519),"")</f>
        <v/>
      </c>
      <c r="AM2519" s="126"/>
      <c r="AN2519" s="126" t="str">
        <f t="shared" si="809"/>
        <v/>
      </c>
      <c r="AO2519" s="126" t="str">
        <f>IF($E2519="","",VLOOKUP($E2519,カレンダマスタ!$A$5:$E$381,5,FALSE))</f>
        <v/>
      </c>
      <c r="AQ2519" s="196" t="str">
        <f>IF(G2519="","",IF(VLOOKUP(E2519,カレンダマスタ!$A$5:$D$381,4,FALSE)=0,"",1))</f>
        <v/>
      </c>
      <c r="AR2519" s="136" t="str">
        <f>IF($G2519="","",IF($AD2519="NSTC",INDEX(カレンダマスタ!$I$26:$O$31,MATCH($G2519,カレンダマスタ!$H$26:$H$31,1),MATCH($H2519,カレンダマスタ!$I$25:$O$25,1)),
IF($AD2519="CS本社",INDEX(カレンダマスタ!$I$36:$O$41,MATCH($G2519,カレンダマスタ!$H$36:$H$41,1),MATCH($H2519,カレンダマスタ!$I$35:$O$35,1)),
IF($AD2519="NS本社",INDEX(カレンダマスタ!$I$94:$O$99,MATCH($G2519,カレンダマスタ!$H$95:$H$100,1),MATCH($H2519,カレンダマスタ!$I$93:$O$93,1)),
IF($AD2519="ODC",INDEX(カレンダマスタ!$I$46:$O$51,MATCH($G2519,カレンダマスタ!$H$46:$H$51,1),MATCH($H2519,カレンダマスタ!$I$45:$O$45,1)),
IF($AD2519="NS東京TC",INDEX(カレンダマスタ!$I$56:$O$61,MATCH($G2519,カレンダマスタ!$H$56:$H$61,1),MATCH($H2519,カレンダマスタ!$I$55:$O$55,1)),""))))))</f>
        <v/>
      </c>
      <c r="AS2519" s="126" t="str">
        <f t="shared" si="806"/>
        <v/>
      </c>
      <c r="AU2519" s="137" t="str">
        <f>IF(E2519="","",VLOOKUP($E2519,カレンダマスタ!$A$4:$E$381,4,FALSE))</f>
        <v/>
      </c>
      <c r="AV2519" s="137" t="str">
        <f t="shared" si="796"/>
        <v/>
      </c>
      <c r="AW2519" s="137" t="str">
        <f t="shared" si="797"/>
        <v/>
      </c>
      <c r="AX2519" s="138" t="str">
        <f t="shared" si="798"/>
        <v/>
      </c>
      <c r="AY2519" s="138" t="str">
        <f t="shared" si="799"/>
        <v/>
      </c>
      <c r="AZ2519" s="130" t="str">
        <f>IF(AX2519&amp;AW2519="勤怠未設定","×",IF(AV2519="勤怠修正","×",IF(AC2519="外注","",IF(AA2519="",IF(AY2519&lt;&gt;"","×",""),IF(VLOOKUP(AA2519,カレンダマスタ!$H$66:$I$83,2,FALSE)&lt;&gt;AY2519,"×","OK")))))</f>
        <v/>
      </c>
      <c r="BC2519" s="137" t="str">
        <f>IF(E2519="","",VLOOKUP($E2519,カレンダマスタ!$A$4:$E$381,4,FALSE))</f>
        <v/>
      </c>
      <c r="BD2519" s="126" t="str">
        <f>IF(AC2519="社員","",IF(AG2519=0,"",IF(AD2519="NSTC",IF(COUNTIF(カレンダマスタ!$Q$5:$Q$32,G2519)=1,"OK","×"),
IF(AD2519="NS本社",IF(COUNTIF(カレンダマスタ!$T$5:$T$32,G2519)=1,"OK","×"),IF(COUNTIF(カレンダマスタ!$R$5:$R$32,G2519)=1,"OK","×")))))</f>
        <v/>
      </c>
      <c r="BE2519" s="126" t="str">
        <f>IF(AC2519="社員","",IF(G2519="","",IF(R2519&lt;&gt;"","",IF(AF2519="CS","OK",IF(VLOOKUP(E2519,カレンダマスタ!$A$5:$D$381,4,FALSE)&gt;0,"",IF(OR(G2519*24&gt;10.84,H2519*24&lt;14.5)=TRUE,"×","OK"))))))</f>
        <v/>
      </c>
      <c r="BF2519" s="126" t="str">
        <f t="shared" si="810"/>
        <v/>
      </c>
      <c r="BG2519" s="126" t="str">
        <f t="shared" si="807"/>
        <v/>
      </c>
      <c r="BI2519" s="130" t="str">
        <f t="shared" si="808"/>
        <v/>
      </c>
    </row>
    <row r="2520" spans="2:61" ht="13.8" thickBot="1">
      <c r="B2520" s="161"/>
      <c r="C2520" s="538"/>
      <c r="D2520" s="162"/>
      <c r="E2520" s="215"/>
      <c r="F2520" s="162"/>
      <c r="G2520" s="590"/>
      <c r="H2520" s="590"/>
      <c r="I2520" s="164"/>
      <c r="J2520" s="165"/>
      <c r="K2520" s="164"/>
      <c r="L2520" s="166"/>
      <c r="M2520" s="166"/>
      <c r="N2520" s="167"/>
      <c r="O2520" s="165"/>
      <c r="P2520" s="165"/>
      <c r="Q2520" s="165"/>
      <c r="R2520" s="168"/>
      <c r="S2520" s="169"/>
      <c r="T2520" s="436"/>
      <c r="U2520" s="432"/>
      <c r="V2520" s="432" t="str">
        <f t="shared" si="801"/>
        <v/>
      </c>
      <c r="W2520" s="298"/>
      <c r="X2520" s="165" t="str">
        <f t="shared" si="802"/>
        <v/>
      </c>
      <c r="Y2520" s="165" t="str">
        <f t="shared" si="803"/>
        <v/>
      </c>
      <c r="Z2520" s="165" t="str">
        <f t="shared" si="804"/>
        <v/>
      </c>
      <c r="AA2520" s="168" t="str">
        <f t="shared" si="795"/>
        <v/>
      </c>
      <c r="AC2520" s="192" t="str">
        <f>AC2486</f>
        <v/>
      </c>
      <c r="AD2520" s="193" t="str">
        <f>AD2486</f>
        <v/>
      </c>
      <c r="AE2520" s="193" t="str">
        <f>AE2486</f>
        <v/>
      </c>
      <c r="AF2520" s="193" t="str">
        <f>AF2486</f>
        <v/>
      </c>
      <c r="AG2520" s="207">
        <f t="shared" si="805"/>
        <v>0</v>
      </c>
      <c r="AI2520" s="170" t="str">
        <f>IF(月報!G2520&lt;&gt;"",月報!G2520,"")</f>
        <v/>
      </c>
      <c r="AJ2520" s="171" t="str">
        <f>IF(月報!W2520&lt;&gt;"",月報!W2520*24,"")</f>
        <v/>
      </c>
      <c r="AK2520" s="171" t="str">
        <f>IF(月報!P2520&lt;&gt;"",月報!P2520,"")</f>
        <v/>
      </c>
      <c r="AL2520" s="171" t="str">
        <f>IF(月報!Q2520&lt;&gt;"",IF(月報!Q2520="平日残","",月報!Q2520),"")</f>
        <v/>
      </c>
      <c r="AM2520" s="171"/>
      <c r="AN2520" s="171" t="str">
        <f t="shared" si="809"/>
        <v/>
      </c>
      <c r="AO2520" s="171" t="str">
        <f>IF($E2520="","",VLOOKUP($E2520,カレンダマスタ!$A$5:$E$381,5,FALSE))</f>
        <v/>
      </c>
      <c r="AQ2520" s="198" t="str">
        <f>IF(G2520="","",IF(VLOOKUP(E2520,カレンダマスタ!$A$5:$D$381,4,FALSE)=0,"",1))</f>
        <v/>
      </c>
      <c r="AR2520" s="172" t="str">
        <f>IF($G2520="","",IF($AD2520="NSTC",INDEX(カレンダマスタ!$I$26:$O$31,MATCH($G2520,カレンダマスタ!$H$26:$H$31,1),MATCH($H2520,カレンダマスタ!$I$25:$O$25,1)),
IF($AD2520="CS本社",INDEX(カレンダマスタ!$I$36:$O$41,MATCH($G2520,カレンダマスタ!$H$36:$H$41,1),MATCH($H2520,カレンダマスタ!$I$35:$O$35,1)),
IF($AD2520="NS本社",INDEX(カレンダマスタ!$I$94:$O$99,MATCH($G2520,カレンダマスタ!$H$95:$H$100,1),MATCH($H2520,カレンダマスタ!$I$93:$O$93,1)),
IF($AD2520="ODC",INDEX(カレンダマスタ!$I$46:$O$51,MATCH($G2520,カレンダマスタ!$H$46:$H$51,1),MATCH($H2520,カレンダマスタ!$I$45:$O$45,1)),
IF($AD2520="NS東京TC",INDEX(カレンダマスタ!$I$56:$O$61,MATCH($G2520,カレンダマスタ!$H$56:$H$61,1),MATCH($H2520,カレンダマスタ!$I$55:$O$55,1)),""))))))</f>
        <v/>
      </c>
      <c r="AS2520" s="171" t="str">
        <f t="shared" si="806"/>
        <v/>
      </c>
      <c r="AU2520" s="173" t="str">
        <f>IF(E2520="","",VLOOKUP($E2520,カレンダマスタ!$A$4:$E$381,4,FALSE))</f>
        <v/>
      </c>
      <c r="AV2520" s="173" t="str">
        <f t="shared" si="796"/>
        <v/>
      </c>
      <c r="AW2520" s="173" t="str">
        <f t="shared" si="797"/>
        <v/>
      </c>
      <c r="AX2520" s="174" t="str">
        <f t="shared" si="798"/>
        <v/>
      </c>
      <c r="AY2520" s="174" t="str">
        <f t="shared" si="799"/>
        <v/>
      </c>
      <c r="AZ2520" s="175" t="str">
        <f>IF(AX2520&amp;AW2520="勤怠未設定","×",IF(AV2520="勤怠修正","×",IF(AC2520="外注","",IF(AA2520="",IF(AY2520&lt;&gt;"","×",""),IF(VLOOKUP(AA2520,カレンダマスタ!$H$66:$I$83,2,FALSE)&lt;&gt;AY2520,"×","OK")))))</f>
        <v/>
      </c>
      <c r="BC2520" s="173" t="str">
        <f>IF(E2520="","",VLOOKUP($E2520,カレンダマスタ!$A$4:$E$381,4,FALSE))</f>
        <v/>
      </c>
      <c r="BD2520" s="171" t="str">
        <f>IF(AC2520="社員","",IF(AG2520=0,"",IF(AD2520="NSTC",IF(COUNTIF(カレンダマスタ!$Q$5:$Q$32,G2520)=1,"OK","×"),
IF(AD2520="NS本社",IF(COUNTIF(カレンダマスタ!$T$5:$T$32,G2520)=1,"OK","×"),IF(COUNTIF(カレンダマスタ!$R$5:$R$32,G2520)=1,"OK","×")))))</f>
        <v/>
      </c>
      <c r="BE2520" s="171" t="str">
        <f>IF(AC2520="社員","",IF(G2520="","",IF(R2520&lt;&gt;"","",IF(AF2520="CS","OK",IF(VLOOKUP(E2520,カレンダマスタ!$A$5:$D$381,4,FALSE)&gt;0,"",IF(OR(G2520*24&gt;10.84,H2520*24&lt;14.5)=TRUE,"×","OK"))))))</f>
        <v/>
      </c>
      <c r="BF2520" s="171" t="str">
        <f t="shared" si="810"/>
        <v/>
      </c>
      <c r="BG2520" s="171" t="str">
        <f t="shared" si="807"/>
        <v/>
      </c>
      <c r="BI2520" s="175" t="str">
        <f t="shared" si="808"/>
        <v/>
      </c>
    </row>
    <row r="2521" spans="2:61">
      <c r="B2521" s="323"/>
      <c r="C2521" s="539"/>
      <c r="D2521" s="324"/>
      <c r="E2521" s="325"/>
      <c r="F2521" s="324"/>
      <c r="G2521" s="591"/>
      <c r="H2521" s="591"/>
      <c r="I2521" s="339"/>
      <c r="J2521" s="320"/>
      <c r="K2521" s="319"/>
      <c r="L2521" s="320"/>
      <c r="M2521" s="320"/>
      <c r="N2521" s="320"/>
      <c r="O2521" s="340"/>
      <c r="P2521" s="340"/>
      <c r="Q2521" s="340"/>
      <c r="R2521" s="327"/>
      <c r="S2521" s="328"/>
      <c r="T2521" s="341"/>
      <c r="U2521" s="342"/>
      <c r="V2521" s="342"/>
      <c r="W2521" s="298"/>
      <c r="X2521" s="326"/>
      <c r="Y2521" s="326"/>
      <c r="Z2521" s="326"/>
      <c r="AA2521" s="327" t="str">
        <f t="shared" si="795"/>
        <v/>
      </c>
      <c r="AC2521" s="541"/>
      <c r="AD2521" s="542"/>
      <c r="AE2521" s="542"/>
      <c r="AF2521" s="542"/>
      <c r="AG2521" s="543"/>
      <c r="AI2521" s="348" t="str">
        <f>IF(月報!G2521&lt;&gt;"",月報!G2521,"")</f>
        <v/>
      </c>
      <c r="AJ2521" s="349" t="str">
        <f>IF(月報!W2521&lt;&gt;"",月報!W2521*24,"")</f>
        <v/>
      </c>
      <c r="AK2521" s="349" t="str">
        <f>IF(月報!P2521&lt;&gt;"",月報!P2521,"")</f>
        <v/>
      </c>
      <c r="AL2521" s="349" t="str">
        <f>IF(月報!Q2521&lt;&gt;"",IF(月報!Q2521="平日残","",月報!Q2521),"")</f>
        <v/>
      </c>
      <c r="AM2521" s="349"/>
      <c r="AN2521" s="349" t="str">
        <f t="shared" si="809"/>
        <v/>
      </c>
      <c r="AO2521" s="349" t="str">
        <f>IF($E2521="","",VLOOKUP($E2521,カレンダマスタ!$A$5:$E$381,5,FALSE))</f>
        <v/>
      </c>
      <c r="AQ2521" s="351"/>
      <c r="AR2521" s="352"/>
      <c r="AS2521" s="349"/>
      <c r="AU2521" s="355"/>
      <c r="AV2521" s="355" t="str">
        <f t="shared" si="796"/>
        <v/>
      </c>
      <c r="AW2521" s="355" t="str">
        <f t="shared" si="797"/>
        <v/>
      </c>
      <c r="AX2521" s="356" t="str">
        <f t="shared" si="798"/>
        <v/>
      </c>
      <c r="AY2521" s="356" t="str">
        <f t="shared" si="799"/>
        <v/>
      </c>
      <c r="AZ2521" s="357" t="str">
        <f>IF(AX2521&amp;AW2521="勤怠未設定","×",IF(AV2521="勤怠修正","×",IF(AC2521="外注","",IF(AA2521="",IF(AY2521&lt;&gt;"","×",""),IF(VLOOKUP(AA2521,カレンダマスタ!$H$66:$I$83,2,FALSE)&lt;&gt;AY2521,"×","OK")))))</f>
        <v/>
      </c>
      <c r="BC2521" s="355"/>
      <c r="BD2521" s="349"/>
      <c r="BE2521" s="349"/>
      <c r="BF2521" s="349" t="str">
        <f t="shared" si="810"/>
        <v/>
      </c>
      <c r="BG2521" s="349"/>
      <c r="BI2521" s="357" t="str">
        <f t="shared" ref="BI2521:BI2530" si="811">IF(OR(AO2521="×",AS2521="×",AZ2521="×",BD2521="×",BE2521="×",BF2521="TW未入力",BF2521="週報未入力",BG2521="×"),"×","")</f>
        <v/>
      </c>
    </row>
    <row r="2522" spans="2:61">
      <c r="B2522" s="323"/>
      <c r="C2522" s="539"/>
      <c r="D2522" s="324"/>
      <c r="E2522" s="325"/>
      <c r="F2522" s="324"/>
      <c r="G2522" s="591"/>
      <c r="H2522" s="591"/>
      <c r="I2522" s="339"/>
      <c r="J2522" s="320"/>
      <c r="K2522" s="319"/>
      <c r="L2522" s="320"/>
      <c r="M2522" s="320"/>
      <c r="N2522" s="320"/>
      <c r="O2522" s="340"/>
      <c r="P2522" s="340"/>
      <c r="Q2522" s="340"/>
      <c r="R2522" s="327"/>
      <c r="S2522" s="328"/>
      <c r="T2522" s="341"/>
      <c r="U2522" s="342"/>
      <c r="V2522" s="342"/>
      <c r="W2522" s="298"/>
      <c r="X2522" s="326"/>
      <c r="Y2522" s="326"/>
      <c r="Z2522" s="326"/>
      <c r="AA2522" s="327" t="str">
        <f t="shared" si="795"/>
        <v/>
      </c>
      <c r="AC2522" s="544"/>
      <c r="AD2522" s="545"/>
      <c r="AE2522" s="545"/>
      <c r="AF2522" s="545"/>
      <c r="AG2522" s="546"/>
      <c r="AI2522" s="348" t="str">
        <f>IF(月報!G2522&lt;&gt;"",月報!G2522,"")</f>
        <v/>
      </c>
      <c r="AJ2522" s="349" t="str">
        <f>IF(月報!W2522&lt;&gt;"",月報!W2522*24,"")</f>
        <v/>
      </c>
      <c r="AK2522" s="349" t="str">
        <f>IF(月報!P2522&lt;&gt;"",月報!P2522,"")</f>
        <v/>
      </c>
      <c r="AL2522" s="349" t="str">
        <f>IF(月報!Q2522&lt;&gt;"",IF(月報!Q2522="平日残","",月報!Q2522),"")</f>
        <v/>
      </c>
      <c r="AM2522" s="349"/>
      <c r="AN2522" s="349" t="str">
        <f t="shared" si="809"/>
        <v/>
      </c>
      <c r="AO2522" s="349" t="str">
        <f>IF($E2522="","",VLOOKUP($E2522,カレンダマスタ!$A$5:$E$381,5,FALSE))</f>
        <v/>
      </c>
      <c r="AQ2522" s="351"/>
      <c r="AR2522" s="352"/>
      <c r="AS2522" s="349"/>
      <c r="AU2522" s="355"/>
      <c r="AV2522" s="355" t="str">
        <f t="shared" si="796"/>
        <v/>
      </c>
      <c r="AW2522" s="355" t="str">
        <f t="shared" si="797"/>
        <v/>
      </c>
      <c r="AX2522" s="356" t="str">
        <f t="shared" si="798"/>
        <v/>
      </c>
      <c r="AY2522" s="356" t="str">
        <f t="shared" si="799"/>
        <v/>
      </c>
      <c r="AZ2522" s="357" t="str">
        <f>IF(AX2522&amp;AW2522="勤怠未設定","×",IF(AV2522="勤怠修正","×",IF(AC2522="外注","",IF(AA2522="",IF(AY2522&lt;&gt;"","×",""),IF(VLOOKUP(AA2522,カレンダマスタ!$H$66:$I$83,2,FALSE)&lt;&gt;AY2522,"×","OK")))))</f>
        <v/>
      </c>
      <c r="BC2522" s="355"/>
      <c r="BD2522" s="349"/>
      <c r="BE2522" s="349"/>
      <c r="BF2522" s="349" t="str">
        <f t="shared" si="810"/>
        <v/>
      </c>
      <c r="BG2522" s="349"/>
      <c r="BI2522" s="357" t="str">
        <f t="shared" si="811"/>
        <v/>
      </c>
    </row>
    <row r="2523" spans="2:61">
      <c r="B2523" s="323"/>
      <c r="C2523" s="539"/>
      <c r="D2523" s="324"/>
      <c r="E2523" s="325"/>
      <c r="F2523" s="324"/>
      <c r="G2523" s="591"/>
      <c r="H2523" s="591"/>
      <c r="I2523" s="339"/>
      <c r="J2523" s="320"/>
      <c r="K2523" s="319"/>
      <c r="L2523" s="320"/>
      <c r="M2523" s="320"/>
      <c r="N2523" s="320"/>
      <c r="O2523" s="340"/>
      <c r="P2523" s="340"/>
      <c r="Q2523" s="340"/>
      <c r="R2523" s="327"/>
      <c r="S2523" s="328"/>
      <c r="T2523" s="341"/>
      <c r="U2523" s="342"/>
      <c r="V2523" s="342"/>
      <c r="W2523" s="298"/>
      <c r="X2523" s="326"/>
      <c r="Y2523" s="326"/>
      <c r="Z2523" s="326"/>
      <c r="AA2523" s="327" t="str">
        <f t="shared" si="795"/>
        <v/>
      </c>
      <c r="AC2523" s="544"/>
      <c r="AD2523" s="545"/>
      <c r="AE2523" s="545"/>
      <c r="AF2523" s="545"/>
      <c r="AG2523" s="546"/>
      <c r="AI2523" s="348" t="str">
        <f>IF(月報!G2523&lt;&gt;"",月報!G2523,"")</f>
        <v/>
      </c>
      <c r="AJ2523" s="349" t="str">
        <f>IF(月報!W2523&lt;&gt;"",月報!W2523*24,"")</f>
        <v/>
      </c>
      <c r="AK2523" s="349" t="str">
        <f>IF(月報!P2523&lt;&gt;"",月報!P2523,"")</f>
        <v/>
      </c>
      <c r="AL2523" s="349" t="str">
        <f>IF(月報!Q2523&lt;&gt;"",IF(月報!Q2523="平日残","",月報!Q2523),"")</f>
        <v/>
      </c>
      <c r="AM2523" s="349"/>
      <c r="AN2523" s="349" t="str">
        <f t="shared" si="809"/>
        <v/>
      </c>
      <c r="AO2523" s="349" t="str">
        <f>IF($E2523="","",VLOOKUP($E2523,カレンダマスタ!$A$5:$E$381,5,FALSE))</f>
        <v/>
      </c>
      <c r="AQ2523" s="351"/>
      <c r="AR2523" s="352"/>
      <c r="AS2523" s="349"/>
      <c r="AU2523" s="355"/>
      <c r="AV2523" s="355" t="str">
        <f t="shared" si="796"/>
        <v/>
      </c>
      <c r="AW2523" s="355" t="str">
        <f t="shared" si="797"/>
        <v/>
      </c>
      <c r="AX2523" s="356" t="str">
        <f t="shared" si="798"/>
        <v/>
      </c>
      <c r="AY2523" s="356" t="str">
        <f t="shared" si="799"/>
        <v/>
      </c>
      <c r="AZ2523" s="357" t="str">
        <f>IF(AX2523&amp;AW2523="勤怠未設定","×",IF(AV2523="勤怠修正","×",IF(AC2523="外注","",IF(AA2523="",IF(AY2523&lt;&gt;"","×",""),IF(VLOOKUP(AA2523,カレンダマスタ!$H$66:$I$83,2,FALSE)&lt;&gt;AY2523,"×","OK")))))</f>
        <v/>
      </c>
      <c r="BC2523" s="355"/>
      <c r="BD2523" s="349"/>
      <c r="BE2523" s="349"/>
      <c r="BF2523" s="349" t="str">
        <f t="shared" si="810"/>
        <v/>
      </c>
      <c r="BG2523" s="349"/>
      <c r="BI2523" s="357" t="str">
        <f t="shared" si="811"/>
        <v/>
      </c>
    </row>
    <row r="2524" spans="2:61">
      <c r="B2524" s="323"/>
      <c r="C2524" s="539"/>
      <c r="D2524" s="324"/>
      <c r="E2524" s="325"/>
      <c r="F2524" s="324"/>
      <c r="G2524" s="591"/>
      <c r="H2524" s="591"/>
      <c r="I2524" s="339"/>
      <c r="J2524" s="320"/>
      <c r="K2524" s="319"/>
      <c r="L2524" s="320"/>
      <c r="M2524" s="320"/>
      <c r="N2524" s="320"/>
      <c r="O2524" s="340"/>
      <c r="P2524" s="340"/>
      <c r="Q2524" s="340"/>
      <c r="R2524" s="327"/>
      <c r="S2524" s="328"/>
      <c r="T2524" s="341"/>
      <c r="U2524" s="342"/>
      <c r="V2524" s="342"/>
      <c r="W2524" s="298"/>
      <c r="X2524" s="326"/>
      <c r="Y2524" s="326"/>
      <c r="Z2524" s="326"/>
      <c r="AA2524" s="327" t="str">
        <f t="shared" si="795"/>
        <v/>
      </c>
      <c r="AC2524" s="544"/>
      <c r="AD2524" s="545"/>
      <c r="AE2524" s="545"/>
      <c r="AF2524" s="545"/>
      <c r="AG2524" s="546"/>
      <c r="AI2524" s="348" t="str">
        <f>IF(月報!G2524&lt;&gt;"",月報!G2524,"")</f>
        <v/>
      </c>
      <c r="AJ2524" s="349" t="str">
        <f>IF(月報!W2524&lt;&gt;"",月報!W2524*24,"")</f>
        <v/>
      </c>
      <c r="AK2524" s="349" t="str">
        <f>IF(月報!P2524&lt;&gt;"",月報!P2524,"")</f>
        <v/>
      </c>
      <c r="AL2524" s="349" t="str">
        <f>IF(月報!Q2524&lt;&gt;"",IF(月報!Q2524="平日残","",月報!Q2524),"")</f>
        <v/>
      </c>
      <c r="AM2524" s="349"/>
      <c r="AN2524" s="349" t="str">
        <f t="shared" si="809"/>
        <v/>
      </c>
      <c r="AO2524" s="349" t="str">
        <f>IF($E2524="","",VLOOKUP($E2524,カレンダマスタ!$A$5:$E$381,5,FALSE))</f>
        <v/>
      </c>
      <c r="AQ2524" s="351"/>
      <c r="AR2524" s="352"/>
      <c r="AS2524" s="349"/>
      <c r="AU2524" s="355"/>
      <c r="AV2524" s="355" t="str">
        <f t="shared" si="796"/>
        <v/>
      </c>
      <c r="AW2524" s="355" t="str">
        <f t="shared" si="797"/>
        <v/>
      </c>
      <c r="AX2524" s="356" t="str">
        <f t="shared" si="798"/>
        <v/>
      </c>
      <c r="AY2524" s="356" t="str">
        <f t="shared" si="799"/>
        <v/>
      </c>
      <c r="AZ2524" s="357" t="str">
        <f>IF(AX2524&amp;AW2524="勤怠未設定","×",IF(AV2524="勤怠修正","×",IF(AC2524="外注","",IF(AA2524="",IF(AY2524&lt;&gt;"","×",""),IF(VLOOKUP(AA2524,カレンダマスタ!$H$66:$I$83,2,FALSE)&lt;&gt;AY2524,"×","OK")))))</f>
        <v/>
      </c>
      <c r="BC2524" s="355"/>
      <c r="BD2524" s="349"/>
      <c r="BE2524" s="349"/>
      <c r="BF2524" s="349" t="str">
        <f t="shared" si="810"/>
        <v/>
      </c>
      <c r="BG2524" s="349"/>
      <c r="BI2524" s="357" t="str">
        <f t="shared" si="811"/>
        <v/>
      </c>
    </row>
    <row r="2525" spans="2:61">
      <c r="B2525" s="323"/>
      <c r="C2525" s="539"/>
      <c r="D2525" s="324"/>
      <c r="E2525" s="325"/>
      <c r="F2525" s="324"/>
      <c r="G2525" s="591"/>
      <c r="H2525" s="591"/>
      <c r="I2525" s="339"/>
      <c r="J2525" s="320"/>
      <c r="K2525" s="319"/>
      <c r="L2525" s="320"/>
      <c r="M2525" s="320"/>
      <c r="N2525" s="320"/>
      <c r="O2525" s="340"/>
      <c r="P2525" s="340"/>
      <c r="Q2525" s="340"/>
      <c r="R2525" s="327"/>
      <c r="S2525" s="328"/>
      <c r="T2525" s="341"/>
      <c r="U2525" s="342"/>
      <c r="V2525" s="342"/>
      <c r="W2525" s="298"/>
      <c r="X2525" s="326"/>
      <c r="Y2525" s="326"/>
      <c r="Z2525" s="326"/>
      <c r="AA2525" s="327" t="str">
        <f t="shared" si="795"/>
        <v/>
      </c>
      <c r="AC2525" s="544"/>
      <c r="AD2525" s="545"/>
      <c r="AE2525" s="545"/>
      <c r="AF2525" s="545"/>
      <c r="AG2525" s="546"/>
      <c r="AI2525" s="348" t="str">
        <f>IF(月報!G2525&lt;&gt;"",月報!G2525,"")</f>
        <v/>
      </c>
      <c r="AJ2525" s="349" t="str">
        <f>IF(月報!W2525&lt;&gt;"",月報!W2525*24,"")</f>
        <v/>
      </c>
      <c r="AK2525" s="349" t="str">
        <f>IF(月報!P2525&lt;&gt;"",月報!P2525,"")</f>
        <v/>
      </c>
      <c r="AL2525" s="349" t="str">
        <f>IF(月報!Q2525&lt;&gt;"",IF(月報!Q2525="平日残","",月報!Q2525),"")</f>
        <v/>
      </c>
      <c r="AM2525" s="349"/>
      <c r="AN2525" s="349" t="str">
        <f t="shared" si="809"/>
        <v/>
      </c>
      <c r="AO2525" s="349" t="str">
        <f>IF($E2525="","",VLOOKUP($E2525,カレンダマスタ!$A$5:$E$381,5,FALSE))</f>
        <v/>
      </c>
      <c r="AQ2525" s="351"/>
      <c r="AR2525" s="352"/>
      <c r="AS2525" s="349"/>
      <c r="AU2525" s="355"/>
      <c r="AV2525" s="355" t="str">
        <f t="shared" si="796"/>
        <v/>
      </c>
      <c r="AW2525" s="355" t="str">
        <f t="shared" si="797"/>
        <v/>
      </c>
      <c r="AX2525" s="356" t="str">
        <f t="shared" si="798"/>
        <v/>
      </c>
      <c r="AY2525" s="356" t="str">
        <f t="shared" si="799"/>
        <v/>
      </c>
      <c r="AZ2525" s="357" t="str">
        <f>IF(AX2525&amp;AW2525="勤怠未設定","×",IF(AV2525="勤怠修正","×",IF(AC2525="外注","",IF(AA2525="",IF(AY2525&lt;&gt;"","×",""),IF(VLOOKUP(AA2525,カレンダマスタ!$H$66:$I$83,2,FALSE)&lt;&gt;AY2525,"×","OK")))))</f>
        <v/>
      </c>
      <c r="BC2525" s="355"/>
      <c r="BD2525" s="349"/>
      <c r="BE2525" s="349"/>
      <c r="BF2525" s="349" t="str">
        <f t="shared" si="810"/>
        <v/>
      </c>
      <c r="BG2525" s="349"/>
      <c r="BI2525" s="357" t="str">
        <f t="shared" si="811"/>
        <v/>
      </c>
    </row>
    <row r="2526" spans="2:61">
      <c r="B2526" s="323"/>
      <c r="C2526" s="539"/>
      <c r="D2526" s="324"/>
      <c r="E2526" s="325"/>
      <c r="F2526" s="324"/>
      <c r="G2526" s="591"/>
      <c r="H2526" s="591"/>
      <c r="I2526" s="339"/>
      <c r="J2526" s="320"/>
      <c r="K2526" s="319"/>
      <c r="L2526" s="320"/>
      <c r="M2526" s="320"/>
      <c r="N2526" s="320"/>
      <c r="O2526" s="340"/>
      <c r="P2526" s="340"/>
      <c r="Q2526" s="340"/>
      <c r="R2526" s="327"/>
      <c r="S2526" s="328"/>
      <c r="T2526" s="341"/>
      <c r="U2526" s="342"/>
      <c r="V2526" s="342"/>
      <c r="W2526" s="298"/>
      <c r="X2526" s="326"/>
      <c r="Y2526" s="326"/>
      <c r="Z2526" s="326"/>
      <c r="AA2526" s="327" t="str">
        <f t="shared" si="795"/>
        <v/>
      </c>
      <c r="AC2526" s="544"/>
      <c r="AD2526" s="545"/>
      <c r="AE2526" s="545"/>
      <c r="AF2526" s="545"/>
      <c r="AG2526" s="546"/>
      <c r="AI2526" s="348" t="str">
        <f>IF(月報!G2526&lt;&gt;"",月報!G2526,"")</f>
        <v/>
      </c>
      <c r="AJ2526" s="349" t="str">
        <f>IF(月報!W2526&lt;&gt;"",月報!W2526*24,"")</f>
        <v/>
      </c>
      <c r="AK2526" s="349" t="str">
        <f>IF(月報!P2526&lt;&gt;"",月報!P2526,"")</f>
        <v/>
      </c>
      <c r="AL2526" s="349" t="str">
        <f>IF(月報!Q2526&lt;&gt;"",IF(月報!Q2526="平日残","",月報!Q2526),"")</f>
        <v/>
      </c>
      <c r="AM2526" s="349"/>
      <c r="AN2526" s="349" t="str">
        <f t="shared" si="809"/>
        <v/>
      </c>
      <c r="AO2526" s="349" t="str">
        <f>IF($E2526="","",VLOOKUP($E2526,カレンダマスタ!$A$5:$E$381,5,FALSE))</f>
        <v/>
      </c>
      <c r="AQ2526" s="351"/>
      <c r="AR2526" s="352"/>
      <c r="AS2526" s="349"/>
      <c r="AU2526" s="355"/>
      <c r="AV2526" s="355" t="str">
        <f t="shared" si="796"/>
        <v/>
      </c>
      <c r="AW2526" s="355" t="str">
        <f t="shared" si="797"/>
        <v/>
      </c>
      <c r="AX2526" s="356" t="str">
        <f t="shared" si="798"/>
        <v/>
      </c>
      <c r="AY2526" s="356" t="str">
        <f t="shared" si="799"/>
        <v/>
      </c>
      <c r="AZ2526" s="357" t="str">
        <f>IF(AX2526&amp;AW2526="勤怠未設定","×",IF(AV2526="勤怠修正","×",IF(AC2526="外注","",IF(AA2526="",IF(AY2526&lt;&gt;"","×",""),IF(VLOOKUP(AA2526,カレンダマスタ!$H$66:$I$83,2,FALSE)&lt;&gt;AY2526,"×","OK")))))</f>
        <v/>
      </c>
      <c r="BC2526" s="355"/>
      <c r="BD2526" s="349"/>
      <c r="BE2526" s="349"/>
      <c r="BF2526" s="349" t="str">
        <f t="shared" si="810"/>
        <v/>
      </c>
      <c r="BG2526" s="349"/>
      <c r="BI2526" s="357" t="str">
        <f t="shared" si="811"/>
        <v/>
      </c>
    </row>
    <row r="2527" spans="2:61">
      <c r="B2527" s="323"/>
      <c r="C2527" s="539"/>
      <c r="D2527" s="324"/>
      <c r="E2527" s="325"/>
      <c r="F2527" s="324"/>
      <c r="G2527" s="591"/>
      <c r="H2527" s="591"/>
      <c r="I2527" s="339"/>
      <c r="J2527" s="320"/>
      <c r="K2527" s="319"/>
      <c r="L2527" s="320"/>
      <c r="M2527" s="320"/>
      <c r="N2527" s="320"/>
      <c r="O2527" s="340"/>
      <c r="P2527" s="340"/>
      <c r="Q2527" s="340"/>
      <c r="R2527" s="327"/>
      <c r="S2527" s="328"/>
      <c r="T2527" s="341"/>
      <c r="U2527" s="342"/>
      <c r="V2527" s="342"/>
      <c r="W2527" s="298"/>
      <c r="X2527" s="326"/>
      <c r="Y2527" s="326"/>
      <c r="Z2527" s="326"/>
      <c r="AA2527" s="327" t="str">
        <f t="shared" si="795"/>
        <v/>
      </c>
      <c r="AC2527" s="544"/>
      <c r="AD2527" s="545"/>
      <c r="AE2527" s="545"/>
      <c r="AF2527" s="545"/>
      <c r="AG2527" s="546"/>
      <c r="AI2527" s="348" t="str">
        <f>IF(月報!G2527&lt;&gt;"",月報!G2527,"")</f>
        <v/>
      </c>
      <c r="AJ2527" s="349" t="str">
        <f>IF(月報!W2527&lt;&gt;"",月報!W2527*24,"")</f>
        <v/>
      </c>
      <c r="AK2527" s="349" t="str">
        <f>IF(月報!P2527&lt;&gt;"",月報!P2527,"")</f>
        <v/>
      </c>
      <c r="AL2527" s="349" t="str">
        <f>IF(月報!Q2527&lt;&gt;"",IF(月報!Q2527="平日残","",月報!Q2527),"")</f>
        <v/>
      </c>
      <c r="AM2527" s="349"/>
      <c r="AN2527" s="349" t="str">
        <f t="shared" si="809"/>
        <v/>
      </c>
      <c r="AO2527" s="349" t="str">
        <f>IF($E2527="","",VLOOKUP($E2527,カレンダマスタ!$A$5:$E$381,5,FALSE))</f>
        <v/>
      </c>
      <c r="AQ2527" s="351"/>
      <c r="AR2527" s="352"/>
      <c r="AS2527" s="349"/>
      <c r="AU2527" s="355"/>
      <c r="AV2527" s="355" t="str">
        <f t="shared" si="796"/>
        <v/>
      </c>
      <c r="AW2527" s="355" t="str">
        <f t="shared" si="797"/>
        <v/>
      </c>
      <c r="AX2527" s="356" t="str">
        <f t="shared" si="798"/>
        <v/>
      </c>
      <c r="AY2527" s="356" t="str">
        <f t="shared" si="799"/>
        <v/>
      </c>
      <c r="AZ2527" s="357" t="str">
        <f>IF(AX2527&amp;AW2527="勤怠未設定","×",IF(AV2527="勤怠修正","×",IF(AC2527="外注","",IF(AA2527="",IF(AY2527&lt;&gt;"","×",""),IF(VLOOKUP(AA2527,カレンダマスタ!$H$66:$I$83,2,FALSE)&lt;&gt;AY2527,"×","OK")))))</f>
        <v/>
      </c>
      <c r="BC2527" s="355"/>
      <c r="BD2527" s="349"/>
      <c r="BE2527" s="349"/>
      <c r="BF2527" s="349" t="str">
        <f t="shared" si="810"/>
        <v/>
      </c>
      <c r="BG2527" s="349"/>
      <c r="BI2527" s="357" t="str">
        <f t="shared" si="811"/>
        <v/>
      </c>
    </row>
    <row r="2528" spans="2:61">
      <c r="B2528" s="323"/>
      <c r="C2528" s="539"/>
      <c r="D2528" s="324"/>
      <c r="E2528" s="325"/>
      <c r="F2528" s="324"/>
      <c r="G2528" s="591"/>
      <c r="H2528" s="591"/>
      <c r="I2528" s="339"/>
      <c r="J2528" s="320"/>
      <c r="K2528" s="319"/>
      <c r="L2528" s="320"/>
      <c r="M2528" s="320"/>
      <c r="N2528" s="320"/>
      <c r="O2528" s="340"/>
      <c r="P2528" s="340"/>
      <c r="Q2528" s="340"/>
      <c r="R2528" s="327"/>
      <c r="S2528" s="328"/>
      <c r="T2528" s="341"/>
      <c r="U2528" s="342"/>
      <c r="V2528" s="342"/>
      <c r="W2528" s="298"/>
      <c r="X2528" s="326"/>
      <c r="Y2528" s="326"/>
      <c r="Z2528" s="326"/>
      <c r="AA2528" s="327" t="str">
        <f t="shared" si="795"/>
        <v/>
      </c>
      <c r="AC2528" s="544"/>
      <c r="AD2528" s="545"/>
      <c r="AE2528" s="545"/>
      <c r="AF2528" s="545"/>
      <c r="AG2528" s="546"/>
      <c r="AI2528" s="348" t="str">
        <f>IF(月報!G2528&lt;&gt;"",月報!G2528,"")</f>
        <v/>
      </c>
      <c r="AJ2528" s="349" t="str">
        <f>IF(月報!W2528&lt;&gt;"",月報!W2528*24,"")</f>
        <v/>
      </c>
      <c r="AK2528" s="349" t="str">
        <f>IF(月報!P2528&lt;&gt;"",月報!P2528,"")</f>
        <v/>
      </c>
      <c r="AL2528" s="349" t="str">
        <f>IF(月報!Q2528&lt;&gt;"",IF(月報!Q2528="平日残","",月報!Q2528),"")</f>
        <v/>
      </c>
      <c r="AM2528" s="349"/>
      <c r="AN2528" s="349" t="str">
        <f t="shared" si="809"/>
        <v/>
      </c>
      <c r="AO2528" s="349" t="str">
        <f>IF($E2528="","",VLOOKUP($E2528,カレンダマスタ!$A$5:$E$381,5,FALSE))</f>
        <v/>
      </c>
      <c r="AQ2528" s="351"/>
      <c r="AR2528" s="352"/>
      <c r="AS2528" s="349"/>
      <c r="AU2528" s="355"/>
      <c r="AV2528" s="355" t="str">
        <f t="shared" si="796"/>
        <v/>
      </c>
      <c r="AW2528" s="355" t="str">
        <f t="shared" si="797"/>
        <v/>
      </c>
      <c r="AX2528" s="356" t="str">
        <f t="shared" si="798"/>
        <v/>
      </c>
      <c r="AY2528" s="356" t="str">
        <f t="shared" si="799"/>
        <v/>
      </c>
      <c r="AZ2528" s="357" t="str">
        <f>IF(AX2528&amp;AW2528="勤怠未設定","×",IF(AV2528="勤怠修正","×",IF(AC2528="外注","",IF(AA2528="",IF(AY2528&lt;&gt;"","×",""),IF(VLOOKUP(AA2528,カレンダマスタ!$H$66:$I$83,2,FALSE)&lt;&gt;AY2528,"×","OK")))))</f>
        <v/>
      </c>
      <c r="BC2528" s="355"/>
      <c r="BD2528" s="349"/>
      <c r="BE2528" s="349"/>
      <c r="BF2528" s="349" t="str">
        <f t="shared" si="810"/>
        <v/>
      </c>
      <c r="BG2528" s="349"/>
      <c r="BI2528" s="357" t="str">
        <f t="shared" si="811"/>
        <v/>
      </c>
    </row>
    <row r="2529" spans="2:61">
      <c r="B2529" s="323"/>
      <c r="C2529" s="539"/>
      <c r="D2529" s="324"/>
      <c r="E2529" s="325"/>
      <c r="F2529" s="324"/>
      <c r="G2529" s="591"/>
      <c r="H2529" s="591"/>
      <c r="I2529" s="339"/>
      <c r="J2529" s="320"/>
      <c r="K2529" s="319"/>
      <c r="L2529" s="320"/>
      <c r="M2529" s="320"/>
      <c r="N2529" s="320"/>
      <c r="O2529" s="340"/>
      <c r="P2529" s="340"/>
      <c r="Q2529" s="340"/>
      <c r="R2529" s="327"/>
      <c r="S2529" s="328"/>
      <c r="T2529" s="341"/>
      <c r="U2529" s="342"/>
      <c r="V2529" s="342"/>
      <c r="W2529" s="298"/>
      <c r="X2529" s="326"/>
      <c r="Y2529" s="326"/>
      <c r="Z2529" s="326"/>
      <c r="AA2529" s="327" t="str">
        <f t="shared" si="795"/>
        <v/>
      </c>
      <c r="AC2529" s="544"/>
      <c r="AD2529" s="545"/>
      <c r="AE2529" s="545"/>
      <c r="AF2529" s="545"/>
      <c r="AG2529" s="546"/>
      <c r="AI2529" s="348" t="str">
        <f>IF(月報!G2529&lt;&gt;"",月報!G2529,"")</f>
        <v/>
      </c>
      <c r="AJ2529" s="349" t="str">
        <f>IF(月報!W2529&lt;&gt;"",月報!W2529*24,"")</f>
        <v/>
      </c>
      <c r="AK2529" s="349" t="str">
        <f>IF(月報!P2529&lt;&gt;"",月報!P2529,"")</f>
        <v/>
      </c>
      <c r="AL2529" s="349" t="str">
        <f>IF(月報!Q2529&lt;&gt;"",IF(月報!Q2529="平日残","",月報!Q2529),"")</f>
        <v/>
      </c>
      <c r="AM2529" s="349"/>
      <c r="AN2529" s="349" t="str">
        <f t="shared" si="809"/>
        <v/>
      </c>
      <c r="AO2529" s="349" t="str">
        <f>IF($E2529="","",VLOOKUP($E2529,カレンダマスタ!$A$5:$E$381,5,FALSE))</f>
        <v/>
      </c>
      <c r="AQ2529" s="351"/>
      <c r="AR2529" s="352"/>
      <c r="AS2529" s="349"/>
      <c r="AU2529" s="355"/>
      <c r="AV2529" s="355" t="str">
        <f t="shared" si="796"/>
        <v/>
      </c>
      <c r="AW2529" s="355" t="str">
        <f t="shared" si="797"/>
        <v/>
      </c>
      <c r="AX2529" s="356" t="str">
        <f t="shared" si="798"/>
        <v/>
      </c>
      <c r="AY2529" s="356" t="str">
        <f t="shared" si="799"/>
        <v/>
      </c>
      <c r="AZ2529" s="357" t="str">
        <f>IF(AX2529&amp;AW2529="勤怠未設定","×",IF(AV2529="勤怠修正","×",IF(AC2529="外注","",IF(AA2529="",IF(AY2529&lt;&gt;"","×",""),IF(VLOOKUP(AA2529,カレンダマスタ!$H$66:$I$83,2,FALSE)&lt;&gt;AY2529,"×","OK")))))</f>
        <v/>
      </c>
      <c r="BC2529" s="355"/>
      <c r="BD2529" s="349"/>
      <c r="BE2529" s="349"/>
      <c r="BF2529" s="349" t="str">
        <f t="shared" si="810"/>
        <v/>
      </c>
      <c r="BG2529" s="349"/>
      <c r="BI2529" s="357" t="str">
        <f t="shared" si="811"/>
        <v/>
      </c>
    </row>
    <row r="2530" spans="2:61" ht="13.8" thickBot="1">
      <c r="B2530" s="329"/>
      <c r="C2530" s="540"/>
      <c r="D2530" s="330"/>
      <c r="E2530" s="331"/>
      <c r="F2530" s="330"/>
      <c r="G2530" s="592"/>
      <c r="H2530" s="592"/>
      <c r="I2530" s="343"/>
      <c r="J2530" s="322"/>
      <c r="K2530" s="321"/>
      <c r="L2530" s="322"/>
      <c r="M2530" s="322"/>
      <c r="N2530" s="322"/>
      <c r="O2530" s="344"/>
      <c r="P2530" s="344"/>
      <c r="Q2530" s="344"/>
      <c r="R2530" s="333"/>
      <c r="S2530" s="334"/>
      <c r="T2530" s="345"/>
      <c r="U2530" s="346"/>
      <c r="V2530" s="346"/>
      <c r="W2530" s="298"/>
      <c r="X2530" s="332"/>
      <c r="Y2530" s="332"/>
      <c r="Z2530" s="332"/>
      <c r="AA2530" s="333" t="str">
        <f t="shared" si="795"/>
        <v/>
      </c>
      <c r="AC2530" s="547"/>
      <c r="AD2530" s="548"/>
      <c r="AE2530" s="548"/>
      <c r="AF2530" s="548"/>
      <c r="AG2530" s="549"/>
      <c r="AI2530" s="348" t="str">
        <f>IF(月報!G2530&lt;&gt;"",月報!G2530,"")</f>
        <v/>
      </c>
      <c r="AJ2530" s="350" t="str">
        <f>IF(月報!W2530&lt;&gt;"",月報!W2530*24,"")</f>
        <v/>
      </c>
      <c r="AK2530" s="350" t="str">
        <f>IF(月報!P2530&lt;&gt;"",月報!P2530,"")</f>
        <v/>
      </c>
      <c r="AL2530" s="350" t="str">
        <f>IF(月報!Q2530&lt;&gt;"",IF(月報!Q2530="平日残","",月報!Q2530),"")</f>
        <v/>
      </c>
      <c r="AM2530" s="350"/>
      <c r="AN2530" s="350" t="str">
        <f t="shared" si="809"/>
        <v/>
      </c>
      <c r="AO2530" s="350" t="str">
        <f>IF($E2530="","",VLOOKUP($E2530,カレンダマスタ!$A$5:$E$381,5,FALSE))</f>
        <v/>
      </c>
      <c r="AP2530" s="347"/>
      <c r="AQ2530" s="353"/>
      <c r="AR2530" s="354"/>
      <c r="AS2530" s="350"/>
      <c r="AT2530" s="347"/>
      <c r="AU2530" s="358"/>
      <c r="AV2530" s="358" t="str">
        <f t="shared" si="796"/>
        <v/>
      </c>
      <c r="AW2530" s="358" t="str">
        <f t="shared" si="797"/>
        <v/>
      </c>
      <c r="AX2530" s="359" t="str">
        <f t="shared" si="798"/>
        <v/>
      </c>
      <c r="AY2530" s="359" t="str">
        <f t="shared" si="799"/>
        <v/>
      </c>
      <c r="AZ2530" s="360" t="str">
        <f>IF(AX2530&amp;AW2530="勤怠未設定","×",IF(AV2530="勤怠修正","×",IF(AC2530="外注","",IF(AA2530="",IF(AY2530&lt;&gt;"","×",""),IF(VLOOKUP(AA2530,カレンダマスタ!$H$66:$I$83,2,FALSE)&lt;&gt;AY2530,"×","OK")))))</f>
        <v/>
      </c>
      <c r="BC2530" s="358"/>
      <c r="BD2530" s="350"/>
      <c r="BE2530" s="350"/>
      <c r="BF2530" s="350" t="str">
        <f t="shared" si="810"/>
        <v/>
      </c>
      <c r="BG2530" s="350"/>
      <c r="BI2530" s="360" t="str">
        <f t="shared" si="811"/>
        <v/>
      </c>
    </row>
    <row r="2531" spans="2:61">
      <c r="B2531" s="176"/>
      <c r="C2531" s="535"/>
      <c r="D2531" s="112"/>
      <c r="E2531" s="582"/>
      <c r="F2531" s="112"/>
      <c r="G2531" s="587"/>
      <c r="H2531" s="587"/>
      <c r="I2531" s="114"/>
      <c r="J2531" s="118"/>
      <c r="K2531" s="115"/>
      <c r="L2531" s="116"/>
      <c r="M2531" s="116"/>
      <c r="N2531" s="117"/>
      <c r="O2531" s="118"/>
      <c r="P2531" s="118"/>
      <c r="Q2531" s="118"/>
      <c r="R2531" s="119"/>
      <c r="S2531" s="120"/>
      <c r="T2531" s="433"/>
      <c r="U2531" s="428">
        <f>SUM(T2531:T2537)</f>
        <v>0</v>
      </c>
      <c r="V2531" s="428" t="str">
        <f t="shared" ref="V2531:V2565" si="812">IF(AC2531="外注",IF(AND(BC2531&lt;1,ROUND((H2531*24),1)=13),"外注2半",IF(AND(BC2531&lt;1,ROUND((G2531*24),1)=13.7),"外注1半",IF(AND(BC2531&lt;1,G2531=""),"外注休暇",""))),"")</f>
        <v/>
      </c>
      <c r="W2531" s="298"/>
      <c r="X2531" s="113" t="str">
        <f t="shared" ref="X2531:X2565" si="813">IF(O2531&lt;&gt;"",O2531/24,"")</f>
        <v/>
      </c>
      <c r="Y2531" s="113" t="str">
        <f t="shared" ref="Y2531:Y2565" si="814">IF(P2531&lt;&gt;"",P2531/24,"")</f>
        <v/>
      </c>
      <c r="Z2531" s="113" t="str">
        <f t="shared" ref="Z2531:Z2565" si="815">IF(Q2531&lt;&gt;"",Q2531/24,"")</f>
        <v/>
      </c>
      <c r="AA2531" s="119" t="str">
        <f t="shared" si="795"/>
        <v/>
      </c>
      <c r="AC2531" s="183" t="str">
        <f>IF(C2531&lt;&gt;"",VLOOKUP(C2531,設定シート!$D$10:$N$109,11,FALSE),"")</f>
        <v/>
      </c>
      <c r="AD2531" s="184" t="str">
        <f>IF(C2531&lt;&gt;"",VLOOKUP(C2531,設定シート!$D$10:$H$109,5,FALSE),"")</f>
        <v/>
      </c>
      <c r="AE2531" s="185" t="str">
        <f>IF(C2531&lt;&gt;"",VLOOKUP(C2531,設定シート!$D$10:$L$109,9,FALSE),"")</f>
        <v/>
      </c>
      <c r="AF2531" s="184" t="str">
        <f>IF($AD2531="","",IF(LEFT($AD2531,2)="NS","NS","CS"))</f>
        <v/>
      </c>
      <c r="AG2531" s="203">
        <f t="shared" ref="AG2531:AG2565" si="816">IF(OR(R2531="有給休暇",G2531=""),0,IF(AQ2531=1,0,1))</f>
        <v>0</v>
      </c>
      <c r="AI2531" s="121" t="str">
        <f>IF(月報!G2531&lt;&gt;"",月報!G2531,"")</f>
        <v/>
      </c>
      <c r="AJ2531" s="122" t="str">
        <f>IF(月報!W2531&lt;&gt;"",月報!W2531*24,"")</f>
        <v/>
      </c>
      <c r="AK2531" s="122" t="str">
        <f>IF(月報!P2531&lt;&gt;"",月報!P2531,"")</f>
        <v/>
      </c>
      <c r="AL2531" s="122" t="str">
        <f>IF(月報!Q2531&lt;&gt;"",IF(月報!Q2531="平日残","",月報!Q2531),"")</f>
        <v/>
      </c>
      <c r="AM2531" s="122"/>
      <c r="AN2531" s="122" t="str">
        <f t="shared" si="809"/>
        <v/>
      </c>
      <c r="AO2531" s="122" t="str">
        <f>IF($E2531="","",VLOOKUP($E2531,カレンダマスタ!$A$5:$E$381,5,FALSE))</f>
        <v/>
      </c>
      <c r="AQ2531" s="195" t="str">
        <f>IF(G2531="","",IF(VLOOKUP(E2531,カレンダマスタ!$A$5:$D$381,4,FALSE)=0,"",1))</f>
        <v/>
      </c>
      <c r="AR2531" s="123" t="str">
        <f>IF($G2531="","",IF($AD2531="NSTC",INDEX(カレンダマスタ!$I$26:$O$31,MATCH($G2531,カレンダマスタ!$H$26:$H$31,1),MATCH($H2531,カレンダマスタ!$I$25:$O$25,1)),
IF($AD2531="CS本社",INDEX(カレンダマスタ!$I$36:$O$41,MATCH($G2531,カレンダマスタ!$H$36:$H$41,1),MATCH($H2531,カレンダマスタ!$I$35:$O$35,1)),
IF($AD2531="NS本社",INDEX(カレンダマスタ!$I$94:$O$99,MATCH($G2531,カレンダマスタ!$H$95:$H$100,1),MATCH($H2531,カレンダマスタ!$I$93:$O$93,1)),
IF($AD2531="ODC",INDEX(カレンダマスタ!$I$46:$O$51,MATCH($G2531,カレンダマスタ!$H$46:$H$51,1),MATCH($H2531,カレンダマスタ!$I$45:$O$45,1)),
IF($AD2531="NS東京TC",INDEX(カレンダマスタ!$I$56:$O$61,MATCH($G2531,カレンダマスタ!$H$56:$H$61,1),MATCH($H2531,カレンダマスタ!$I$55:$O$55,1)),""))))))</f>
        <v/>
      </c>
      <c r="AS2531" s="122" t="str">
        <f t="shared" ref="AS2531:AS2565" si="817">IF(AC2531="社員","",IF(R2531="有給休暇","",IF(AND(AF2531="CS",AQ2531=1)=TRUE,"OK",IF(AR2531&lt;&gt;"",IF(TIMEVALUE(MID(I2531,1,10))=AR2531,"OK","×"),""))))</f>
        <v/>
      </c>
      <c r="AU2531" s="124" t="str">
        <f>IF(E2531="","",VLOOKUP($E2531,カレンダマスタ!$A$4:$E$381,4,FALSE))</f>
        <v/>
      </c>
      <c r="AV2531" s="124" t="str">
        <f t="shared" si="796"/>
        <v/>
      </c>
      <c r="AW2531" s="124" t="str">
        <f t="shared" si="797"/>
        <v/>
      </c>
      <c r="AX2531" s="125" t="str">
        <f t="shared" si="798"/>
        <v/>
      </c>
      <c r="AY2531" s="125" t="str">
        <f t="shared" si="799"/>
        <v/>
      </c>
      <c r="AZ2531" s="114" t="str">
        <f>IF(AX2531&amp;AW2531="勤怠未設定","×",IF(AV2531="勤怠修正","×",IF(AC2531="外注","",IF(AA2531="",IF(AY2531&lt;&gt;"","×",""),IF(VLOOKUP(AA2531,カレンダマスタ!$H$66:$I$83,2,FALSE)&lt;&gt;AY2531,"×","OK")))))</f>
        <v/>
      </c>
      <c r="BC2531" s="124" t="str">
        <f>IF(E2531="","",VLOOKUP($E2531,カレンダマスタ!$A$4:$E$381,4,FALSE))</f>
        <v/>
      </c>
      <c r="BD2531" s="122" t="str">
        <f>IF(AC2531="社員","",IF(AG2531=0,"",IF(AD2531="NSTC",IF(COUNTIF(カレンダマスタ!$Q$5:$Q$32,G2531)=1,"OK","×"),
IF(AD2531="NS本社",IF(COUNTIF(カレンダマスタ!$T$5:$T$32,G2531)=1,"OK","×"),IF(COUNTIF(カレンダマスタ!$R$5:$R$32,G2531)=1,"OK","×")))))</f>
        <v/>
      </c>
      <c r="BE2531" s="122" t="str">
        <f>IF(AC2531="社員","",IF(G2531="","",IF(R2531&lt;&gt;"","",IF(AF2531="CS","OK",IF(VLOOKUP(E2531,カレンダマスタ!$A$5:$D$381,4,FALSE)&gt;0,"",IF(OR(G2531*24&gt;10.84,H2531*24&lt;14.5)=TRUE,"×","OK"))))))</f>
        <v/>
      </c>
      <c r="BF2531" s="122" t="str">
        <f t="shared" si="810"/>
        <v/>
      </c>
      <c r="BG2531" s="127" t="str">
        <f t="shared" ref="BG2531:BG2565" si="818">IF(AE2531="派遣","",IF(G2531="","",IF(R2531="有給休暇","",IF(S2531="","×","OK"))))</f>
        <v/>
      </c>
      <c r="BI2531" s="114" t="str">
        <f t="shared" ref="BI2531:BI2565" si="819">IF(OR(AO2531="×",AS2531="×",AZ2531="×",BE2531="×",BF2531="TW未入力",BF2531="週報未入力",BG2531="×"),"×","")</f>
        <v/>
      </c>
    </row>
    <row r="2532" spans="2:61">
      <c r="B2532" s="111"/>
      <c r="C2532" s="536"/>
      <c r="D2532" s="128"/>
      <c r="E2532" s="583"/>
      <c r="F2532" s="128"/>
      <c r="G2532" s="588"/>
      <c r="H2532" s="588"/>
      <c r="I2532" s="130"/>
      <c r="J2532" s="139"/>
      <c r="K2532" s="131"/>
      <c r="L2532" s="132"/>
      <c r="M2532" s="132"/>
      <c r="N2532" s="141"/>
      <c r="O2532" s="139"/>
      <c r="P2532" s="139"/>
      <c r="Q2532" s="139"/>
      <c r="R2532" s="133"/>
      <c r="S2532" s="134"/>
      <c r="T2532" s="434"/>
      <c r="U2532" s="429"/>
      <c r="V2532" s="429" t="str">
        <f t="shared" si="812"/>
        <v/>
      </c>
      <c r="W2532" s="298"/>
      <c r="X2532" s="129" t="str">
        <f t="shared" si="813"/>
        <v/>
      </c>
      <c r="Y2532" s="129" t="str">
        <f t="shared" si="814"/>
        <v/>
      </c>
      <c r="Z2532" s="129" t="str">
        <f t="shared" si="815"/>
        <v/>
      </c>
      <c r="AA2532" s="133" t="str">
        <f t="shared" si="795"/>
        <v/>
      </c>
      <c r="AC2532" s="186" t="str">
        <f>AC2531</f>
        <v/>
      </c>
      <c r="AD2532" s="186" t="str">
        <f>AD2531</f>
        <v/>
      </c>
      <c r="AE2532" s="186" t="str">
        <f>AE2531</f>
        <v/>
      </c>
      <c r="AF2532" s="186" t="str">
        <f>AF2531</f>
        <v/>
      </c>
      <c r="AG2532" s="204">
        <f t="shared" si="816"/>
        <v>0</v>
      </c>
      <c r="AI2532" s="135" t="str">
        <f>IF(月報!G2532&lt;&gt;"",月報!G2532,"")</f>
        <v/>
      </c>
      <c r="AJ2532" s="126" t="str">
        <f>IF(月報!W2532&lt;&gt;"",月報!W2532*24,"")</f>
        <v/>
      </c>
      <c r="AK2532" s="126" t="str">
        <f>IF(月報!P2532&lt;&gt;"",月報!P2532,"")</f>
        <v/>
      </c>
      <c r="AL2532" s="126" t="str">
        <f>IF(月報!Q2532&lt;&gt;"",IF(月報!Q2532="平日残","",月報!Q2532),"")</f>
        <v/>
      </c>
      <c r="AM2532" s="126"/>
      <c r="AN2532" s="126" t="str">
        <f t="shared" si="809"/>
        <v/>
      </c>
      <c r="AO2532" s="126" t="str">
        <f>IF($E2532="","",VLOOKUP($E2532,カレンダマスタ!$A$5:$E$381,5,FALSE))</f>
        <v/>
      </c>
      <c r="AQ2532" s="196" t="str">
        <f>IF(G2532="","",IF(VLOOKUP(E2532,カレンダマスタ!$A$5:$D$381,4,FALSE)=0,"",1))</f>
        <v/>
      </c>
      <c r="AR2532" s="136" t="str">
        <f>IF($G2532="","",IF($AD2532="NSTC",INDEX(カレンダマスタ!$I$26:$O$31,MATCH($G2532,カレンダマスタ!$H$26:$H$31,1),MATCH($H2532,カレンダマスタ!$I$25:$O$25,1)),
IF($AD2532="CS本社",INDEX(カレンダマスタ!$I$36:$O$41,MATCH($G2532,カレンダマスタ!$H$36:$H$41,1),MATCH($H2532,カレンダマスタ!$I$35:$O$35,1)),
IF($AD2532="NS本社",INDEX(カレンダマスタ!$I$94:$O$99,MATCH($G2532,カレンダマスタ!$H$95:$H$100,1),MATCH($H2532,カレンダマスタ!$I$93:$O$93,1)),
IF($AD2532="ODC",INDEX(カレンダマスタ!$I$46:$O$51,MATCH($G2532,カレンダマスタ!$H$46:$H$51,1),MATCH($H2532,カレンダマスタ!$I$45:$O$45,1)),
IF($AD2532="NS東京TC",INDEX(カレンダマスタ!$I$56:$O$61,MATCH($G2532,カレンダマスタ!$H$56:$H$61,1),MATCH($H2532,カレンダマスタ!$I$55:$O$55,1)),""))))))</f>
        <v/>
      </c>
      <c r="AS2532" s="126" t="str">
        <f t="shared" si="817"/>
        <v/>
      </c>
      <c r="AU2532" s="137" t="str">
        <f>IF(E2532="","",VLOOKUP($E2532,カレンダマスタ!$A$4:$E$381,4,FALSE))</f>
        <v/>
      </c>
      <c r="AV2532" s="137" t="str">
        <f t="shared" si="796"/>
        <v/>
      </c>
      <c r="AW2532" s="137" t="str">
        <f t="shared" si="797"/>
        <v/>
      </c>
      <c r="AX2532" s="138" t="str">
        <f t="shared" si="798"/>
        <v/>
      </c>
      <c r="AY2532" s="138" t="str">
        <f t="shared" si="799"/>
        <v/>
      </c>
      <c r="AZ2532" s="130" t="str">
        <f>IF(AX2532&amp;AW2532="勤怠未設定","×",IF(AV2532="勤怠修正","×",IF(AC2532="外注","",IF(AA2532="",IF(AY2532&lt;&gt;"","×",""),IF(VLOOKUP(AA2532,カレンダマスタ!$H$66:$I$83,2,FALSE)&lt;&gt;AY2532,"×","OK")))))</f>
        <v/>
      </c>
      <c r="BC2532" s="137" t="str">
        <f>IF(E2532="","",VLOOKUP($E2532,カレンダマスタ!$A$4:$E$381,4,FALSE))</f>
        <v/>
      </c>
      <c r="BD2532" s="126" t="str">
        <f>IF(AC2532="社員","",IF(AG2532=0,"",IF(AD2532="NSTC",IF(COUNTIF(カレンダマスタ!$Q$5:$Q$32,G2532)=1,"OK","×"),
IF(AD2532="NS本社",IF(COUNTIF(カレンダマスタ!$T$5:$T$32,G2532)=1,"OK","×"),IF(COUNTIF(カレンダマスタ!$R$5:$R$32,G2532)=1,"OK","×")))))</f>
        <v/>
      </c>
      <c r="BE2532" s="126" t="str">
        <f>IF(AC2532="社員","",IF(G2532="","",IF(R2532&lt;&gt;"","",IF(AF2532="CS","OK",IF(VLOOKUP(E2532,カレンダマスタ!$A$5:$D$381,4,FALSE)&gt;0,"",IF(OR(G2532*24&gt;10.84,H2532*24&lt;14.5)=TRUE,"×","OK"))))))</f>
        <v/>
      </c>
      <c r="BF2532" s="126" t="str">
        <f t="shared" si="810"/>
        <v/>
      </c>
      <c r="BG2532" s="126" t="str">
        <f t="shared" si="818"/>
        <v/>
      </c>
      <c r="BI2532" s="130" t="str">
        <f t="shared" si="819"/>
        <v/>
      </c>
    </row>
    <row r="2533" spans="2:61">
      <c r="B2533" s="111"/>
      <c r="C2533" s="536"/>
      <c r="D2533" s="128"/>
      <c r="E2533" s="583"/>
      <c r="F2533" s="128"/>
      <c r="G2533" s="588"/>
      <c r="H2533" s="588"/>
      <c r="I2533" s="130"/>
      <c r="J2533" s="139"/>
      <c r="K2533" s="131"/>
      <c r="L2533" s="132"/>
      <c r="M2533" s="132"/>
      <c r="N2533" s="141"/>
      <c r="O2533" s="139"/>
      <c r="P2533" s="139"/>
      <c r="Q2533" s="139"/>
      <c r="R2533" s="133"/>
      <c r="S2533" s="134"/>
      <c r="T2533" s="434"/>
      <c r="U2533" s="429"/>
      <c r="V2533" s="429" t="str">
        <f t="shared" si="812"/>
        <v/>
      </c>
      <c r="W2533" s="298"/>
      <c r="X2533" s="129" t="str">
        <f t="shared" si="813"/>
        <v/>
      </c>
      <c r="Y2533" s="129" t="str">
        <f t="shared" si="814"/>
        <v/>
      </c>
      <c r="Z2533" s="129" t="str">
        <f t="shared" si="815"/>
        <v/>
      </c>
      <c r="AA2533" s="133" t="str">
        <f t="shared" si="795"/>
        <v/>
      </c>
      <c r="AC2533" s="186" t="str">
        <f>AC2531</f>
        <v/>
      </c>
      <c r="AD2533" s="187" t="str">
        <f>AD2531</f>
        <v/>
      </c>
      <c r="AE2533" s="187" t="str">
        <f>AE2531</f>
        <v/>
      </c>
      <c r="AF2533" s="187" t="str">
        <f>AF2531</f>
        <v/>
      </c>
      <c r="AG2533" s="204">
        <f t="shared" si="816"/>
        <v>0</v>
      </c>
      <c r="AI2533" s="135" t="str">
        <f>IF(月報!G2533&lt;&gt;"",月報!G2533,"")</f>
        <v/>
      </c>
      <c r="AJ2533" s="126" t="str">
        <f>IF(月報!W2533&lt;&gt;"",月報!W2533*24,"")</f>
        <v/>
      </c>
      <c r="AK2533" s="126" t="str">
        <f>IF(月報!P2533&lt;&gt;"",月報!P2533,"")</f>
        <v/>
      </c>
      <c r="AL2533" s="126" t="str">
        <f>IF(月報!Q2533&lt;&gt;"",IF(月報!Q2533="平日残","",月報!Q2533),"")</f>
        <v/>
      </c>
      <c r="AM2533" s="126"/>
      <c r="AN2533" s="126" t="str">
        <f t="shared" si="809"/>
        <v/>
      </c>
      <c r="AO2533" s="126" t="str">
        <f>IF($E2533="","",VLOOKUP($E2533,カレンダマスタ!$A$5:$E$381,5,FALSE))</f>
        <v/>
      </c>
      <c r="AQ2533" s="196" t="str">
        <f>IF(G2533="","",IF(VLOOKUP(E2533,カレンダマスタ!$A$5:$D$381,4,FALSE)=0,"",1))</f>
        <v/>
      </c>
      <c r="AR2533" s="136" t="str">
        <f>IF($G2533="","",IF($AD2533="NSTC",INDEX(カレンダマスタ!$I$26:$O$31,MATCH($G2533,カレンダマスタ!$H$26:$H$31,1),MATCH($H2533,カレンダマスタ!$I$25:$O$25,1)),
IF($AD2533="CS本社",INDEX(カレンダマスタ!$I$36:$O$41,MATCH($G2533,カレンダマスタ!$H$36:$H$41,1),MATCH($H2533,カレンダマスタ!$I$35:$O$35,1)),
IF($AD2533="NS本社",INDEX(カレンダマスタ!$I$94:$O$99,MATCH($G2533,カレンダマスタ!$H$95:$H$100,1),MATCH($H2533,カレンダマスタ!$I$93:$O$93,1)),
IF($AD2533="ODC",INDEX(カレンダマスタ!$I$46:$O$51,MATCH($G2533,カレンダマスタ!$H$46:$H$51,1),MATCH($H2533,カレンダマスタ!$I$45:$O$45,1)),
IF($AD2533="NS東京TC",INDEX(カレンダマスタ!$I$56:$O$61,MATCH($G2533,カレンダマスタ!$H$56:$H$61,1),MATCH($H2533,カレンダマスタ!$I$55:$O$55,1)),""))))))</f>
        <v/>
      </c>
      <c r="AS2533" s="126" t="str">
        <f t="shared" si="817"/>
        <v/>
      </c>
      <c r="AU2533" s="137" t="str">
        <f>IF(E2533="","",VLOOKUP($E2533,カレンダマスタ!$A$4:$E$381,4,FALSE))</f>
        <v/>
      </c>
      <c r="AV2533" s="137" t="str">
        <f t="shared" si="796"/>
        <v/>
      </c>
      <c r="AW2533" s="137" t="str">
        <f t="shared" si="797"/>
        <v/>
      </c>
      <c r="AX2533" s="138" t="str">
        <f t="shared" si="798"/>
        <v/>
      </c>
      <c r="AY2533" s="138" t="str">
        <f t="shared" si="799"/>
        <v/>
      </c>
      <c r="AZ2533" s="130" t="str">
        <f>IF(AX2533&amp;AW2533="勤怠未設定","×",IF(AV2533="勤怠修正","×",IF(AC2533="外注","",IF(AA2533="",IF(AY2533&lt;&gt;"","×",""),IF(VLOOKUP(AA2533,カレンダマスタ!$H$66:$I$83,2,FALSE)&lt;&gt;AY2533,"×","OK")))))</f>
        <v/>
      </c>
      <c r="BC2533" s="137" t="str">
        <f>IF(E2533="","",VLOOKUP($E2533,カレンダマスタ!$A$4:$E$381,4,FALSE))</f>
        <v/>
      </c>
      <c r="BD2533" s="126" t="str">
        <f>IF(AC2533="社員","",IF(AG2533=0,"",IF(AD2533="NSTC",IF(COUNTIF(カレンダマスタ!$Q$5:$Q$32,G2533)=1,"OK","×"),
IF(AD2533="NS本社",IF(COUNTIF(カレンダマスタ!$T$5:$T$32,G2533)=1,"OK","×"),IF(COUNTIF(カレンダマスタ!$R$5:$R$32,G2533)=1,"OK","×")))))</f>
        <v/>
      </c>
      <c r="BE2533" s="126" t="str">
        <f>IF(AC2533="社員","",IF(G2533="","",IF(R2533&lt;&gt;"","",IF(AF2533="CS","OK",IF(VLOOKUP(E2533,カレンダマスタ!$A$5:$D$381,4,FALSE)&gt;0,"",IF(OR(G2533*24&gt;10.84,H2533*24&lt;14.5)=TRUE,"×","OK"))))))</f>
        <v/>
      </c>
      <c r="BF2533" s="126" t="str">
        <f t="shared" si="810"/>
        <v/>
      </c>
      <c r="BG2533" s="126" t="str">
        <f t="shared" si="818"/>
        <v/>
      </c>
      <c r="BI2533" s="130" t="str">
        <f t="shared" si="819"/>
        <v/>
      </c>
    </row>
    <row r="2534" spans="2:61">
      <c r="B2534" s="111"/>
      <c r="C2534" s="536"/>
      <c r="D2534" s="128"/>
      <c r="E2534" s="583"/>
      <c r="F2534" s="128"/>
      <c r="G2534" s="588"/>
      <c r="H2534" s="588"/>
      <c r="I2534" s="130"/>
      <c r="J2534" s="139"/>
      <c r="K2534" s="131"/>
      <c r="L2534" s="132"/>
      <c r="M2534" s="132"/>
      <c r="N2534" s="141"/>
      <c r="O2534" s="139"/>
      <c r="P2534" s="139"/>
      <c r="Q2534" s="139"/>
      <c r="R2534" s="133"/>
      <c r="S2534" s="134"/>
      <c r="T2534" s="434"/>
      <c r="U2534" s="429"/>
      <c r="V2534" s="429" t="str">
        <f t="shared" si="812"/>
        <v/>
      </c>
      <c r="W2534" s="298"/>
      <c r="X2534" s="129" t="str">
        <f t="shared" si="813"/>
        <v/>
      </c>
      <c r="Y2534" s="129" t="str">
        <f t="shared" si="814"/>
        <v/>
      </c>
      <c r="Z2534" s="129" t="str">
        <f t="shared" si="815"/>
        <v/>
      </c>
      <c r="AA2534" s="133" t="str">
        <f t="shared" ref="AA2534:AA2597" si="820">IF(R2534&lt;&gt;"",IF(AND(AO2534=2,R2534="休出"),"法休残",R2534),"")</f>
        <v/>
      </c>
      <c r="AC2534" s="186" t="str">
        <f>AC2531</f>
        <v/>
      </c>
      <c r="AD2534" s="187" t="str">
        <f>AD2531</f>
        <v/>
      </c>
      <c r="AE2534" s="187" t="str">
        <f>AE2531</f>
        <v/>
      </c>
      <c r="AF2534" s="187" t="str">
        <f>AF2531</f>
        <v/>
      </c>
      <c r="AG2534" s="204">
        <f t="shared" si="816"/>
        <v>0</v>
      </c>
      <c r="AI2534" s="140" t="str">
        <f>IF(月報!G2534&lt;&gt;"",月報!G2534,"")</f>
        <v/>
      </c>
      <c r="AJ2534" s="126" t="str">
        <f>IF(月報!W2534&lt;&gt;"",月報!W2534*24,"")</f>
        <v/>
      </c>
      <c r="AK2534" s="126" t="str">
        <f>IF(月報!P2534&lt;&gt;"",月報!P2534,"")</f>
        <v/>
      </c>
      <c r="AL2534" s="126" t="str">
        <f>IF(月報!Q2534&lt;&gt;"",IF(月報!Q2534="平日残","",月報!Q2534),"")</f>
        <v/>
      </c>
      <c r="AM2534" s="126"/>
      <c r="AN2534" s="126" t="str">
        <f t="shared" si="809"/>
        <v/>
      </c>
      <c r="AO2534" s="126" t="str">
        <f>IF($E2534="","",VLOOKUP($E2534,カレンダマスタ!$A$5:$E$381,5,FALSE))</f>
        <v/>
      </c>
      <c r="AQ2534" s="196" t="str">
        <f>IF(G2534="","",IF(VLOOKUP(E2534,カレンダマスタ!$A$5:$D$381,4,FALSE)=0,"",1))</f>
        <v/>
      </c>
      <c r="AR2534" s="136" t="str">
        <f>IF($G2534="","",IF($AD2534="NSTC",INDEX(カレンダマスタ!$I$26:$O$31,MATCH($G2534,カレンダマスタ!$H$26:$H$31,1),MATCH($H2534,カレンダマスタ!$I$25:$O$25,1)),
IF($AD2534="CS本社",INDEX(カレンダマスタ!$I$36:$O$41,MATCH($G2534,カレンダマスタ!$H$36:$H$41,1),MATCH($H2534,カレンダマスタ!$I$35:$O$35,1)),
IF($AD2534="NS本社",INDEX(カレンダマスタ!$I$94:$O$99,MATCH($G2534,カレンダマスタ!$H$95:$H$100,1),MATCH($H2534,カレンダマスタ!$I$93:$O$93,1)),
IF($AD2534="ODC",INDEX(カレンダマスタ!$I$46:$O$51,MATCH($G2534,カレンダマスタ!$H$46:$H$51,1),MATCH($H2534,カレンダマスタ!$I$45:$O$45,1)),
IF($AD2534="NS東京TC",INDEX(カレンダマスタ!$I$56:$O$61,MATCH($G2534,カレンダマスタ!$H$56:$H$61,1),MATCH($H2534,カレンダマスタ!$I$55:$O$55,1)),""))))))</f>
        <v/>
      </c>
      <c r="AS2534" s="126" t="str">
        <f t="shared" si="817"/>
        <v/>
      </c>
      <c r="AU2534" s="137" t="str">
        <f>IF(E2534="","",VLOOKUP($E2534,カレンダマスタ!$A$4:$E$381,4,FALSE))</f>
        <v/>
      </c>
      <c r="AV2534" s="137" t="str">
        <f t="shared" ref="AV2534:AV2597" si="821">IF(AA2534="","",IF(OR(AA2534="欠勤",AA2534="遅刻"),"勤怠修正",""))</f>
        <v/>
      </c>
      <c r="AW2534" s="137" t="str">
        <f t="shared" ref="AW2534:AW2597" si="822">IF(Q2534="","",IF(R2534="","勤怠未設定",""))</f>
        <v/>
      </c>
      <c r="AX2534" s="138" t="str">
        <f t="shared" ref="AX2534:AX2597" si="823">IF(E2534="","",IF(AND(AU2534&gt;=1,J2534&lt;&gt;"",AA2534=""),"勤怠未設定",IF(AA2534&lt;&gt;"",AA2534,"")))</f>
        <v/>
      </c>
      <c r="AY2534" s="138" t="str">
        <f t="shared" ref="AY2534:AY2597" si="824">IF(AC2534="外注","",IF(AK2534&amp;AL2534&lt;&gt;"",AK2534&amp;AL2534,""))</f>
        <v/>
      </c>
      <c r="AZ2534" s="130" t="str">
        <f>IF(AX2534&amp;AW2534="勤怠未設定","×",IF(AV2534="勤怠修正","×",IF(AC2534="外注","",IF(AA2534="",IF(AY2534&lt;&gt;"","×",""),IF(VLOOKUP(AA2534,カレンダマスタ!$H$66:$I$83,2,FALSE)&lt;&gt;AY2534,"×","OK")))))</f>
        <v/>
      </c>
      <c r="BC2534" s="137" t="str">
        <f>IF(E2534="","",VLOOKUP($E2534,カレンダマスタ!$A$4:$E$381,4,FALSE))</f>
        <v/>
      </c>
      <c r="BD2534" s="126" t="str">
        <f>IF(AC2534="社員","",IF(AG2534=0,"",IF(AD2534="NSTC",IF(COUNTIF(カレンダマスタ!$Q$5:$Q$32,G2534)=1,"OK","×"),
IF(AD2534="NS本社",IF(COUNTIF(カレンダマスタ!$T$5:$T$32,G2534)=1,"OK","×"),IF(COUNTIF(カレンダマスタ!$R$5:$R$32,G2534)=1,"OK","×")))))</f>
        <v/>
      </c>
      <c r="BE2534" s="126" t="str">
        <f>IF(AC2534="社員","",IF(G2534="","",IF(R2534&lt;&gt;"","",IF(AF2534="CS","OK",IF(VLOOKUP(E2534,カレンダマスタ!$A$5:$D$381,4,FALSE)&gt;0,"",IF(OR(G2534*24&gt;10.84,H2534*24&lt;14.5)=TRUE,"×","OK"))))))</f>
        <v/>
      </c>
      <c r="BF2534" s="126" t="str">
        <f t="shared" si="810"/>
        <v/>
      </c>
      <c r="BG2534" s="126" t="str">
        <f t="shared" si="818"/>
        <v/>
      </c>
      <c r="BI2534" s="130" t="str">
        <f t="shared" si="819"/>
        <v/>
      </c>
    </row>
    <row r="2535" spans="2:61">
      <c r="B2535" s="111"/>
      <c r="C2535" s="536"/>
      <c r="D2535" s="128"/>
      <c r="E2535" s="583"/>
      <c r="F2535" s="128"/>
      <c r="G2535" s="588"/>
      <c r="H2535" s="588"/>
      <c r="I2535" s="130"/>
      <c r="J2535" s="139"/>
      <c r="K2535" s="131"/>
      <c r="L2535" s="132"/>
      <c r="M2535" s="132"/>
      <c r="N2535" s="141"/>
      <c r="O2535" s="139"/>
      <c r="P2535" s="139"/>
      <c r="Q2535" s="139"/>
      <c r="R2535" s="133"/>
      <c r="S2535" s="134"/>
      <c r="T2535" s="434"/>
      <c r="U2535" s="429"/>
      <c r="V2535" s="429" t="str">
        <f t="shared" si="812"/>
        <v/>
      </c>
      <c r="W2535" s="298"/>
      <c r="X2535" s="129" t="str">
        <f t="shared" si="813"/>
        <v/>
      </c>
      <c r="Y2535" s="129" t="str">
        <f t="shared" si="814"/>
        <v/>
      </c>
      <c r="Z2535" s="129" t="str">
        <f t="shared" si="815"/>
        <v/>
      </c>
      <c r="AA2535" s="133" t="str">
        <f t="shared" si="820"/>
        <v/>
      </c>
      <c r="AC2535" s="186" t="str">
        <f>AC2531</f>
        <v/>
      </c>
      <c r="AD2535" s="187" t="str">
        <f>AD2531</f>
        <v/>
      </c>
      <c r="AE2535" s="187" t="str">
        <f>AE2531</f>
        <v/>
      </c>
      <c r="AF2535" s="187" t="str">
        <f>AF2531</f>
        <v/>
      </c>
      <c r="AG2535" s="204">
        <f t="shared" si="816"/>
        <v>0</v>
      </c>
      <c r="AI2535" s="140" t="str">
        <f>IF(月報!G2535&lt;&gt;"",月報!G2535,"")</f>
        <v/>
      </c>
      <c r="AJ2535" s="126" t="str">
        <f>IF(月報!W2535&lt;&gt;"",月報!W2535*24,"")</f>
        <v/>
      </c>
      <c r="AK2535" s="126" t="str">
        <f>IF(月報!P2535&lt;&gt;"",月報!P2535,"")</f>
        <v/>
      </c>
      <c r="AL2535" s="126" t="str">
        <f>IF(月報!Q2535&lt;&gt;"",IF(月報!Q2535="平日残","",月報!Q2535),"")</f>
        <v/>
      </c>
      <c r="AM2535" s="126"/>
      <c r="AN2535" s="126" t="str">
        <f t="shared" si="809"/>
        <v/>
      </c>
      <c r="AO2535" s="126" t="str">
        <f>IF($E2535="","",VLOOKUP($E2535,カレンダマスタ!$A$5:$E$381,5,FALSE))</f>
        <v/>
      </c>
      <c r="AQ2535" s="196" t="str">
        <f>IF(G2535="","",IF(VLOOKUP(E2535,カレンダマスタ!$A$5:$D$381,4,FALSE)=0,"",1))</f>
        <v/>
      </c>
      <c r="AR2535" s="136" t="str">
        <f>IF($G2535="","",IF($AD2535="NSTC",INDEX(カレンダマスタ!$I$26:$O$31,MATCH($G2535,カレンダマスタ!$H$26:$H$31,1),MATCH($H2535,カレンダマスタ!$I$25:$O$25,1)),
IF($AD2535="CS本社",INDEX(カレンダマスタ!$I$36:$O$41,MATCH($G2535,カレンダマスタ!$H$36:$H$41,1),MATCH($H2535,カレンダマスタ!$I$35:$O$35,1)),
IF($AD2535="NS本社",INDEX(カレンダマスタ!$I$94:$O$99,MATCH($G2535,カレンダマスタ!$H$95:$H$100,1),MATCH($H2535,カレンダマスタ!$I$93:$O$93,1)),
IF($AD2535="ODC",INDEX(カレンダマスタ!$I$46:$O$51,MATCH($G2535,カレンダマスタ!$H$46:$H$51,1),MATCH($H2535,カレンダマスタ!$I$45:$O$45,1)),
IF($AD2535="NS東京TC",INDEX(カレンダマスタ!$I$56:$O$61,MATCH($G2535,カレンダマスタ!$H$56:$H$61,1),MATCH($H2535,カレンダマスタ!$I$55:$O$55,1)),""))))))</f>
        <v/>
      </c>
      <c r="AS2535" s="126" t="str">
        <f t="shared" si="817"/>
        <v/>
      </c>
      <c r="AU2535" s="137" t="str">
        <f>IF(E2535="","",VLOOKUP($E2535,カレンダマスタ!$A$4:$E$381,4,FALSE))</f>
        <v/>
      </c>
      <c r="AV2535" s="137" t="str">
        <f t="shared" si="821"/>
        <v/>
      </c>
      <c r="AW2535" s="137" t="str">
        <f t="shared" si="822"/>
        <v/>
      </c>
      <c r="AX2535" s="138" t="str">
        <f t="shared" si="823"/>
        <v/>
      </c>
      <c r="AY2535" s="138" t="str">
        <f t="shared" si="824"/>
        <v/>
      </c>
      <c r="AZ2535" s="130" t="str">
        <f>IF(AX2535&amp;AW2535="勤怠未設定","×",IF(AV2535="勤怠修正","×",IF(AC2535="外注","",IF(AA2535="",IF(AY2535&lt;&gt;"","×",""),IF(VLOOKUP(AA2535,カレンダマスタ!$H$66:$I$83,2,FALSE)&lt;&gt;AY2535,"×","OK")))))</f>
        <v/>
      </c>
      <c r="BC2535" s="137" t="str">
        <f>IF(E2535="","",VLOOKUP($E2535,カレンダマスタ!$A$4:$E$381,4,FALSE))</f>
        <v/>
      </c>
      <c r="BD2535" s="126" t="str">
        <f>IF(AC2535="社員","",IF(AG2535=0,"",IF(AD2535="NSTC",IF(COUNTIF(カレンダマスタ!$Q$5:$Q$32,G2535)=1,"OK","×"),
IF(AD2535="NS本社",IF(COUNTIF(カレンダマスタ!$T$5:$T$32,G2535)=1,"OK","×"),IF(COUNTIF(カレンダマスタ!$R$5:$R$32,G2535)=1,"OK","×")))))</f>
        <v/>
      </c>
      <c r="BE2535" s="126" t="str">
        <f>IF(AC2535="社員","",IF(G2535="","",IF(R2535&lt;&gt;"","",IF(AF2535="CS","OK",IF(VLOOKUP(E2535,カレンダマスタ!$A$5:$D$381,4,FALSE)&gt;0,"",IF(OR(G2535*24&gt;10.84,H2535*24&lt;14.5)=TRUE,"×","OK"))))))</f>
        <v/>
      </c>
      <c r="BF2535" s="126" t="str">
        <f t="shared" si="810"/>
        <v/>
      </c>
      <c r="BG2535" s="126" t="str">
        <f t="shared" si="818"/>
        <v/>
      </c>
      <c r="BI2535" s="130" t="str">
        <f t="shared" si="819"/>
        <v/>
      </c>
    </row>
    <row r="2536" spans="2:61">
      <c r="B2536" s="111"/>
      <c r="C2536" s="536"/>
      <c r="D2536" s="128"/>
      <c r="E2536" s="583"/>
      <c r="F2536" s="128"/>
      <c r="G2536" s="588"/>
      <c r="H2536" s="588"/>
      <c r="I2536" s="130"/>
      <c r="J2536" s="139"/>
      <c r="K2536" s="131"/>
      <c r="L2536" s="132"/>
      <c r="M2536" s="132"/>
      <c r="N2536" s="141"/>
      <c r="O2536" s="139"/>
      <c r="P2536" s="139"/>
      <c r="Q2536" s="139"/>
      <c r="R2536" s="133"/>
      <c r="S2536" s="134"/>
      <c r="T2536" s="434"/>
      <c r="U2536" s="429"/>
      <c r="V2536" s="429" t="str">
        <f t="shared" si="812"/>
        <v/>
      </c>
      <c r="W2536" s="298"/>
      <c r="X2536" s="129" t="str">
        <f t="shared" si="813"/>
        <v/>
      </c>
      <c r="Y2536" s="129" t="str">
        <f t="shared" si="814"/>
        <v/>
      </c>
      <c r="Z2536" s="129" t="str">
        <f t="shared" si="815"/>
        <v/>
      </c>
      <c r="AA2536" s="133" t="str">
        <f t="shared" si="820"/>
        <v/>
      </c>
      <c r="AC2536" s="186" t="str">
        <f>AC2531</f>
        <v/>
      </c>
      <c r="AD2536" s="187" t="str">
        <f>AD2531</f>
        <v/>
      </c>
      <c r="AE2536" s="187" t="str">
        <f>AE2531</f>
        <v/>
      </c>
      <c r="AF2536" s="187" t="str">
        <f>AF2531</f>
        <v/>
      </c>
      <c r="AG2536" s="204">
        <f t="shared" si="816"/>
        <v>0</v>
      </c>
      <c r="AI2536" s="135" t="str">
        <f>IF(月報!G2536&lt;&gt;"",月報!G2536,"")</f>
        <v/>
      </c>
      <c r="AJ2536" s="126" t="str">
        <f>IF(月報!W2536&lt;&gt;"",月報!W2536*24,"")</f>
        <v/>
      </c>
      <c r="AK2536" s="126" t="str">
        <f>IF(月報!P2536&lt;&gt;"",月報!P2536,"")</f>
        <v/>
      </c>
      <c r="AL2536" s="126" t="str">
        <f>IF(月報!Q2536&lt;&gt;"",IF(月報!Q2536="平日残","",月報!Q2536),"")</f>
        <v/>
      </c>
      <c r="AM2536" s="126"/>
      <c r="AN2536" s="126" t="str">
        <f t="shared" si="809"/>
        <v/>
      </c>
      <c r="AO2536" s="126" t="str">
        <f>IF($E2536="","",VLOOKUP($E2536,カレンダマスタ!$A$5:$E$381,5,FALSE))</f>
        <v/>
      </c>
      <c r="AQ2536" s="196" t="str">
        <f>IF(G2536="","",IF(VLOOKUP(E2536,カレンダマスタ!$A$5:$D$381,4,FALSE)=0,"",1))</f>
        <v/>
      </c>
      <c r="AR2536" s="136" t="str">
        <f>IF($G2536="","",IF($AD2536="NSTC",INDEX(カレンダマスタ!$I$26:$O$31,MATCH($G2536,カレンダマスタ!$H$26:$H$31,1),MATCH($H2536,カレンダマスタ!$I$25:$O$25,1)),
IF($AD2536="CS本社",INDEX(カレンダマスタ!$I$36:$O$41,MATCH($G2536,カレンダマスタ!$H$36:$H$41,1),MATCH($H2536,カレンダマスタ!$I$35:$O$35,1)),
IF($AD2536="NS本社",INDEX(カレンダマスタ!$I$94:$O$99,MATCH($G2536,カレンダマスタ!$H$95:$H$100,1),MATCH($H2536,カレンダマスタ!$I$93:$O$93,1)),
IF($AD2536="ODC",INDEX(カレンダマスタ!$I$46:$O$51,MATCH($G2536,カレンダマスタ!$H$46:$H$51,1),MATCH($H2536,カレンダマスタ!$I$45:$O$45,1)),
IF($AD2536="NS東京TC",INDEX(カレンダマスタ!$I$56:$O$61,MATCH($G2536,カレンダマスタ!$H$56:$H$61,1),MATCH($H2536,カレンダマスタ!$I$55:$O$55,1)),""))))))</f>
        <v/>
      </c>
      <c r="AS2536" s="126" t="str">
        <f t="shared" si="817"/>
        <v/>
      </c>
      <c r="AU2536" s="137" t="str">
        <f>IF(E2536="","",VLOOKUP($E2536,カレンダマスタ!$A$4:$E$381,4,FALSE))</f>
        <v/>
      </c>
      <c r="AV2536" s="137" t="str">
        <f t="shared" si="821"/>
        <v/>
      </c>
      <c r="AW2536" s="137" t="str">
        <f t="shared" si="822"/>
        <v/>
      </c>
      <c r="AX2536" s="138" t="str">
        <f t="shared" si="823"/>
        <v/>
      </c>
      <c r="AY2536" s="138" t="str">
        <f t="shared" si="824"/>
        <v/>
      </c>
      <c r="AZ2536" s="130" t="str">
        <f>IF(AX2536&amp;AW2536="勤怠未設定","×",IF(AV2536="勤怠修正","×",IF(AC2536="外注","",IF(AA2536="",IF(AY2536&lt;&gt;"","×",""),IF(VLOOKUP(AA2536,カレンダマスタ!$H$66:$I$83,2,FALSE)&lt;&gt;AY2536,"×","OK")))))</f>
        <v/>
      </c>
      <c r="BC2536" s="137" t="str">
        <f>IF(E2536="","",VLOOKUP($E2536,カレンダマスタ!$A$4:$E$381,4,FALSE))</f>
        <v/>
      </c>
      <c r="BD2536" s="126" t="str">
        <f>IF(AC2536="社員","",IF(AG2536=0,"",IF(AD2536="NSTC",IF(COUNTIF(カレンダマスタ!$Q$5:$Q$32,G2536)=1,"OK","×"),
IF(AD2536="NS本社",IF(COUNTIF(カレンダマスタ!$T$5:$T$32,G2536)=1,"OK","×"),IF(COUNTIF(カレンダマスタ!$R$5:$R$32,G2536)=1,"OK","×")))))</f>
        <v/>
      </c>
      <c r="BE2536" s="126" t="str">
        <f>IF(AC2536="社員","",IF(G2536="","",IF(R2536&lt;&gt;"","",IF(AF2536="CS","OK",IF(VLOOKUP(E2536,カレンダマスタ!$A$5:$D$381,4,FALSE)&gt;0,"",IF(OR(G2536*24&gt;10.84,H2536*24&lt;14.5)=TRUE,"×","OK"))))))</f>
        <v/>
      </c>
      <c r="BF2536" s="126" t="str">
        <f t="shared" si="810"/>
        <v/>
      </c>
      <c r="BG2536" s="126" t="str">
        <f t="shared" si="818"/>
        <v/>
      </c>
      <c r="BI2536" s="130" t="str">
        <f t="shared" si="819"/>
        <v/>
      </c>
    </row>
    <row r="2537" spans="2:61">
      <c r="B2537" s="111"/>
      <c r="C2537" s="537"/>
      <c r="D2537" s="142"/>
      <c r="E2537" s="584"/>
      <c r="F2537" s="142"/>
      <c r="G2537" s="589"/>
      <c r="H2537" s="589"/>
      <c r="I2537" s="144"/>
      <c r="J2537" s="148"/>
      <c r="K2537" s="145"/>
      <c r="L2537" s="146"/>
      <c r="M2537" s="146"/>
      <c r="N2537" s="147"/>
      <c r="O2537" s="148"/>
      <c r="P2537" s="148"/>
      <c r="Q2537" s="148"/>
      <c r="R2537" s="149"/>
      <c r="S2537" s="156"/>
      <c r="T2537" s="435"/>
      <c r="U2537" s="430"/>
      <c r="V2537" s="430" t="str">
        <f t="shared" si="812"/>
        <v/>
      </c>
      <c r="W2537" s="298"/>
      <c r="X2537" s="143" t="str">
        <f t="shared" si="813"/>
        <v/>
      </c>
      <c r="Y2537" s="143" t="str">
        <f t="shared" si="814"/>
        <v/>
      </c>
      <c r="Z2537" s="143" t="str">
        <f t="shared" si="815"/>
        <v/>
      </c>
      <c r="AA2537" s="149" t="str">
        <f t="shared" si="820"/>
        <v/>
      </c>
      <c r="AC2537" s="188" t="str">
        <f>AC2531</f>
        <v/>
      </c>
      <c r="AD2537" s="189" t="str">
        <f>AD2531</f>
        <v/>
      </c>
      <c r="AE2537" s="189" t="str">
        <f>AE2531</f>
        <v/>
      </c>
      <c r="AF2537" s="189" t="str">
        <f>AF2531</f>
        <v/>
      </c>
      <c r="AG2537" s="205">
        <f t="shared" si="816"/>
        <v>0</v>
      </c>
      <c r="AI2537" s="150" t="str">
        <f>IF(月報!G2537&lt;&gt;"",月報!G2537,"")</f>
        <v/>
      </c>
      <c r="AJ2537" s="151" t="str">
        <f>IF(月報!W2537&lt;&gt;"",月報!W2537*24,"")</f>
        <v/>
      </c>
      <c r="AK2537" s="151" t="str">
        <f>IF(月報!P2537&lt;&gt;"",月報!P2537,"")</f>
        <v/>
      </c>
      <c r="AL2537" s="151" t="str">
        <f>IF(月報!Q2537&lt;&gt;"",IF(月報!Q2537="平日残","",月報!Q2537),"")</f>
        <v/>
      </c>
      <c r="AM2537" s="151"/>
      <c r="AN2537" s="151" t="str">
        <f t="shared" si="809"/>
        <v/>
      </c>
      <c r="AO2537" s="151" t="str">
        <f>IF($E2537="","",VLOOKUP($E2537,カレンダマスタ!$A$5:$E$381,5,FALSE))</f>
        <v/>
      </c>
      <c r="AQ2537" s="197" t="str">
        <f>IF(G2537="","",IF(VLOOKUP(E2537,カレンダマスタ!$A$5:$D$381,4,FALSE)=0,"",1))</f>
        <v/>
      </c>
      <c r="AR2537" s="152" t="str">
        <f>IF($G2537="","",IF($AD2537="NSTC",INDEX(カレンダマスタ!$I$26:$O$31,MATCH($G2537,カレンダマスタ!$H$26:$H$31,1),MATCH($H2537,カレンダマスタ!$I$25:$O$25,1)),
IF($AD2537="CS本社",INDEX(カレンダマスタ!$I$36:$O$41,MATCH($G2537,カレンダマスタ!$H$36:$H$41,1),MATCH($H2537,カレンダマスタ!$I$35:$O$35,1)),
IF($AD2537="NS本社",INDEX(カレンダマスタ!$I$94:$O$99,MATCH($G2537,カレンダマスタ!$H$95:$H$100,1),MATCH($H2537,カレンダマスタ!$I$93:$O$93,1)),
IF($AD2537="ODC",INDEX(カレンダマスタ!$I$46:$O$51,MATCH($G2537,カレンダマスタ!$H$46:$H$51,1),MATCH($H2537,カレンダマスタ!$I$45:$O$45,1)),
IF($AD2537="NS東京TC",INDEX(カレンダマスタ!$I$56:$O$61,MATCH($G2537,カレンダマスタ!$H$56:$H$61,1),MATCH($H2537,カレンダマスタ!$I$55:$O$55,1)),""))))))</f>
        <v/>
      </c>
      <c r="AS2537" s="151" t="str">
        <f t="shared" si="817"/>
        <v/>
      </c>
      <c r="AU2537" s="153" t="str">
        <f>IF(E2537="","",VLOOKUP($E2537,カレンダマスタ!$A$4:$E$381,4,FALSE))</f>
        <v/>
      </c>
      <c r="AV2537" s="153" t="str">
        <f t="shared" si="821"/>
        <v/>
      </c>
      <c r="AW2537" s="153" t="str">
        <f t="shared" si="822"/>
        <v/>
      </c>
      <c r="AX2537" s="154" t="str">
        <f t="shared" si="823"/>
        <v/>
      </c>
      <c r="AY2537" s="154" t="str">
        <f t="shared" si="824"/>
        <v/>
      </c>
      <c r="AZ2537" s="144" t="str">
        <f>IF(AX2537&amp;AW2537="勤怠未設定","×",IF(AV2537="勤怠修正","×",IF(AC2537="外注","",IF(AA2537="",IF(AY2537&lt;&gt;"","×",""),IF(VLOOKUP(AA2537,カレンダマスタ!$H$66:$I$83,2,FALSE)&lt;&gt;AY2537,"×","OK")))))</f>
        <v/>
      </c>
      <c r="BC2537" s="153" t="str">
        <f>IF(E2537="","",VLOOKUP($E2537,カレンダマスタ!$A$4:$E$381,4,FALSE))</f>
        <v/>
      </c>
      <c r="BD2537" s="151" t="str">
        <f>IF(AC2537="社員","",IF(AG2537=0,"",IF(AD2537="NSTC",IF(COUNTIF(カレンダマスタ!$Q$5:$Q$32,G2537)=1,"OK","×"),
IF(AD2537="NS本社",IF(COUNTIF(カレンダマスタ!$T$5:$T$32,G2537)=1,"OK","×"),IF(COUNTIF(カレンダマスタ!$R$5:$R$32,G2537)=1,"OK","×")))))</f>
        <v/>
      </c>
      <c r="BE2537" s="151" t="str">
        <f>IF(AC2537="社員","",IF(G2537="","",IF(R2537&lt;&gt;"","",IF(AF2537="CS","OK",IF(VLOOKUP(E2537,カレンダマスタ!$A$5:$D$381,4,FALSE)&gt;0,"",IF(OR(G2537*24&gt;10.84,H2537*24&lt;14.5)=TRUE,"×","OK"))))))</f>
        <v/>
      </c>
      <c r="BF2537" s="151" t="str">
        <f t="shared" si="810"/>
        <v/>
      </c>
      <c r="BG2537" s="151" t="str">
        <f t="shared" si="818"/>
        <v/>
      </c>
      <c r="BI2537" s="144" t="str">
        <f t="shared" si="819"/>
        <v/>
      </c>
    </row>
    <row r="2538" spans="2:61">
      <c r="B2538" s="111"/>
      <c r="C2538" s="535"/>
      <c r="D2538" s="112"/>
      <c r="E2538" s="582"/>
      <c r="F2538" s="112"/>
      <c r="G2538" s="587"/>
      <c r="H2538" s="587"/>
      <c r="I2538" s="114"/>
      <c r="J2538" s="118"/>
      <c r="K2538" s="115"/>
      <c r="L2538" s="116"/>
      <c r="M2538" s="116"/>
      <c r="N2538" s="117"/>
      <c r="O2538" s="118"/>
      <c r="P2538" s="118"/>
      <c r="Q2538" s="118"/>
      <c r="R2538" s="119"/>
      <c r="S2538" s="120"/>
      <c r="T2538" s="433"/>
      <c r="U2538" s="431">
        <f>SUM(T2538:T2544)</f>
        <v>0</v>
      </c>
      <c r="V2538" s="431" t="str">
        <f t="shared" si="812"/>
        <v/>
      </c>
      <c r="W2538" s="298"/>
      <c r="X2538" s="113" t="str">
        <f t="shared" si="813"/>
        <v/>
      </c>
      <c r="Y2538" s="113" t="str">
        <f t="shared" si="814"/>
        <v/>
      </c>
      <c r="Z2538" s="113" t="str">
        <f t="shared" si="815"/>
        <v/>
      </c>
      <c r="AA2538" s="119" t="str">
        <f t="shared" si="820"/>
        <v/>
      </c>
      <c r="AC2538" s="190" t="str">
        <f>AC2531</f>
        <v/>
      </c>
      <c r="AD2538" s="191" t="str">
        <f>AD2531</f>
        <v/>
      </c>
      <c r="AE2538" s="191" t="str">
        <f>AE2531</f>
        <v/>
      </c>
      <c r="AF2538" s="191" t="str">
        <f>AF2531</f>
        <v/>
      </c>
      <c r="AG2538" s="206">
        <f t="shared" si="816"/>
        <v>0</v>
      </c>
      <c r="AI2538" s="155" t="str">
        <f>IF(月報!G2538&lt;&gt;"",月報!G2538,"")</f>
        <v/>
      </c>
      <c r="AJ2538" s="122" t="str">
        <f>IF(月報!W2538&lt;&gt;"",月報!W2538*24,"")</f>
        <v/>
      </c>
      <c r="AK2538" s="122" t="str">
        <f>IF(月報!P2538&lt;&gt;"",月報!P2538,"")</f>
        <v/>
      </c>
      <c r="AL2538" s="122" t="str">
        <f>IF(月報!Q2538&lt;&gt;"",IF(月報!Q2538="平日残","",月報!Q2538),"")</f>
        <v/>
      </c>
      <c r="AM2538" s="122"/>
      <c r="AN2538" s="122" t="str">
        <f t="shared" si="809"/>
        <v/>
      </c>
      <c r="AO2538" s="122" t="str">
        <f>IF($E2538="","",VLOOKUP($E2538,カレンダマスタ!$A$5:$E$381,5,FALSE))</f>
        <v/>
      </c>
      <c r="AQ2538" s="195" t="str">
        <f>IF(G2538="","",IF(VLOOKUP(E2538,カレンダマスタ!$A$5:$D$381,4,FALSE)=0,"",1))</f>
        <v/>
      </c>
      <c r="AR2538" s="123" t="str">
        <f>IF($G2538="","",IF($AD2538="NSTC",INDEX(カレンダマスタ!$I$26:$O$31,MATCH($G2538,カレンダマスタ!$H$26:$H$31,1),MATCH($H2538,カレンダマスタ!$I$25:$O$25,1)),
IF($AD2538="CS本社",INDEX(カレンダマスタ!$I$36:$O$41,MATCH($G2538,カレンダマスタ!$H$36:$H$41,1),MATCH($H2538,カレンダマスタ!$I$35:$O$35,1)),
IF($AD2538="NS本社",INDEX(カレンダマスタ!$I$94:$O$99,MATCH($G2538,カレンダマスタ!$H$95:$H$100,1),MATCH($H2538,カレンダマスタ!$I$93:$O$93,1)),
IF($AD2538="ODC",INDEX(カレンダマスタ!$I$46:$O$51,MATCH($G2538,カレンダマスタ!$H$46:$H$51,1),MATCH($H2538,カレンダマスタ!$I$45:$O$45,1)),
IF($AD2538="NS東京TC",INDEX(カレンダマスタ!$I$56:$O$61,MATCH($G2538,カレンダマスタ!$H$56:$H$61,1),MATCH($H2538,カレンダマスタ!$I$55:$O$55,1)),""))))))</f>
        <v/>
      </c>
      <c r="AS2538" s="122" t="str">
        <f t="shared" si="817"/>
        <v/>
      </c>
      <c r="AU2538" s="124" t="str">
        <f>IF(E2538="","",VLOOKUP($E2538,カレンダマスタ!$A$4:$E$381,4,FALSE))</f>
        <v/>
      </c>
      <c r="AV2538" s="124" t="str">
        <f t="shared" si="821"/>
        <v/>
      </c>
      <c r="AW2538" s="124" t="str">
        <f t="shared" si="822"/>
        <v/>
      </c>
      <c r="AX2538" s="125" t="str">
        <f t="shared" si="823"/>
        <v/>
      </c>
      <c r="AY2538" s="125" t="str">
        <f t="shared" si="824"/>
        <v/>
      </c>
      <c r="AZ2538" s="114" t="str">
        <f>IF(AX2538&amp;AW2538="勤怠未設定","×",IF(AV2538="勤怠修正","×",IF(AC2538="外注","",IF(AA2538="",IF(AY2538&lt;&gt;"","×",""),IF(VLOOKUP(AA2538,カレンダマスタ!$H$66:$I$83,2,FALSE)&lt;&gt;AY2538,"×","OK")))))</f>
        <v/>
      </c>
      <c r="BC2538" s="124" t="str">
        <f>IF(E2538="","",VLOOKUP($E2538,カレンダマスタ!$A$4:$E$381,4,FALSE))</f>
        <v/>
      </c>
      <c r="BD2538" s="122" t="str">
        <f>IF(AC2538="社員","",IF(AG2538=0,"",IF(AD2538="NSTC",IF(COUNTIF(カレンダマスタ!$Q$5:$Q$32,G2538)=1,"OK","×"),
IF(AD2538="NS本社",IF(COUNTIF(カレンダマスタ!$T$5:$T$32,G2538)=1,"OK","×"),IF(COUNTIF(カレンダマスタ!$R$5:$R$32,G2538)=1,"OK","×")))))</f>
        <v/>
      </c>
      <c r="BE2538" s="122" t="str">
        <f>IF(AC2538="社員","",IF(G2538="","",IF(R2538&lt;&gt;"","",IF(AF2538="CS","OK",IF(VLOOKUP(E2538,カレンダマスタ!$A$5:$D$381,4,FALSE)&gt;0,"",IF(OR(G2538*24&gt;10.84,H2538*24&lt;14.5)=TRUE,"×","OK"))))))</f>
        <v/>
      </c>
      <c r="BF2538" s="122" t="str">
        <f t="shared" si="810"/>
        <v/>
      </c>
      <c r="BG2538" s="122" t="str">
        <f t="shared" si="818"/>
        <v/>
      </c>
      <c r="BI2538" s="114" t="str">
        <f t="shared" si="819"/>
        <v/>
      </c>
    </row>
    <row r="2539" spans="2:61">
      <c r="B2539" s="111"/>
      <c r="C2539" s="536"/>
      <c r="D2539" s="128"/>
      <c r="E2539" s="583"/>
      <c r="F2539" s="128"/>
      <c r="G2539" s="588"/>
      <c r="H2539" s="588"/>
      <c r="I2539" s="130"/>
      <c r="J2539" s="139"/>
      <c r="K2539" s="131"/>
      <c r="L2539" s="132"/>
      <c r="M2539" s="132"/>
      <c r="N2539" s="141"/>
      <c r="O2539" s="139"/>
      <c r="P2539" s="139"/>
      <c r="Q2539" s="139"/>
      <c r="R2539" s="133"/>
      <c r="S2539" s="134"/>
      <c r="T2539" s="434"/>
      <c r="U2539" s="429"/>
      <c r="V2539" s="429" t="str">
        <f t="shared" si="812"/>
        <v/>
      </c>
      <c r="W2539" s="298"/>
      <c r="X2539" s="129" t="str">
        <f t="shared" si="813"/>
        <v/>
      </c>
      <c r="Y2539" s="129" t="str">
        <f t="shared" si="814"/>
        <v/>
      </c>
      <c r="Z2539" s="129" t="str">
        <f t="shared" si="815"/>
        <v/>
      </c>
      <c r="AA2539" s="133" t="str">
        <f t="shared" si="820"/>
        <v/>
      </c>
      <c r="AC2539" s="186" t="str">
        <f>AC2531</f>
        <v/>
      </c>
      <c r="AD2539" s="187" t="str">
        <f>AD2531</f>
        <v/>
      </c>
      <c r="AE2539" s="187" t="str">
        <f>AE2531</f>
        <v/>
      </c>
      <c r="AF2539" s="187" t="str">
        <f>AF2531</f>
        <v/>
      </c>
      <c r="AG2539" s="204">
        <f t="shared" si="816"/>
        <v>0</v>
      </c>
      <c r="AI2539" s="135" t="str">
        <f>IF(月報!G2539&lt;&gt;"",月報!G2539,"")</f>
        <v/>
      </c>
      <c r="AJ2539" s="126" t="str">
        <f>IF(月報!W2539&lt;&gt;"",月報!W2539*24,"")</f>
        <v/>
      </c>
      <c r="AK2539" s="126" t="str">
        <f>IF(月報!P2539&lt;&gt;"",月報!P2539,"")</f>
        <v/>
      </c>
      <c r="AL2539" s="126" t="str">
        <f>IF(月報!Q2539&lt;&gt;"",IF(月報!Q2539="平日残","",月報!Q2539),"")</f>
        <v/>
      </c>
      <c r="AM2539" s="126"/>
      <c r="AN2539" s="126" t="str">
        <f t="shared" si="809"/>
        <v/>
      </c>
      <c r="AO2539" s="126" t="str">
        <f>IF($E2539="","",VLOOKUP($E2539,カレンダマスタ!$A$5:$E$381,5,FALSE))</f>
        <v/>
      </c>
      <c r="AQ2539" s="196" t="str">
        <f>IF(G2539="","",IF(VLOOKUP(E2539,カレンダマスタ!$A$5:$D$381,4,FALSE)=0,"",1))</f>
        <v/>
      </c>
      <c r="AR2539" s="136" t="str">
        <f>IF($G2539="","",IF($AD2539="NSTC",INDEX(カレンダマスタ!$I$26:$O$31,MATCH($G2539,カレンダマスタ!$H$26:$H$31,1),MATCH($H2539,カレンダマスタ!$I$25:$O$25,1)),
IF($AD2539="CS本社",INDEX(カレンダマスタ!$I$36:$O$41,MATCH($G2539,カレンダマスタ!$H$36:$H$41,1),MATCH($H2539,カレンダマスタ!$I$35:$O$35,1)),
IF($AD2539="NS本社",INDEX(カレンダマスタ!$I$94:$O$99,MATCH($G2539,カレンダマスタ!$H$95:$H$100,1),MATCH($H2539,カレンダマスタ!$I$93:$O$93,1)),
IF($AD2539="ODC",INDEX(カレンダマスタ!$I$46:$O$51,MATCH($G2539,カレンダマスタ!$H$46:$H$51,1),MATCH($H2539,カレンダマスタ!$I$45:$O$45,1)),
IF($AD2539="NS東京TC",INDEX(カレンダマスタ!$I$56:$O$61,MATCH($G2539,カレンダマスタ!$H$56:$H$61,1),MATCH($H2539,カレンダマスタ!$I$55:$O$55,1)),""))))))</f>
        <v/>
      </c>
      <c r="AS2539" s="126" t="str">
        <f t="shared" si="817"/>
        <v/>
      </c>
      <c r="AU2539" s="137" t="str">
        <f>IF(E2539="","",VLOOKUP($E2539,カレンダマスタ!$A$4:$E$381,4,FALSE))</f>
        <v/>
      </c>
      <c r="AV2539" s="137" t="str">
        <f t="shared" si="821"/>
        <v/>
      </c>
      <c r="AW2539" s="137" t="str">
        <f t="shared" si="822"/>
        <v/>
      </c>
      <c r="AX2539" s="138" t="str">
        <f t="shared" si="823"/>
        <v/>
      </c>
      <c r="AY2539" s="138" t="str">
        <f t="shared" si="824"/>
        <v/>
      </c>
      <c r="AZ2539" s="130" t="str">
        <f>IF(AX2539&amp;AW2539="勤怠未設定","×",IF(AV2539="勤怠修正","×",IF(AC2539="外注","",IF(AA2539="",IF(AY2539&lt;&gt;"","×",""),IF(VLOOKUP(AA2539,カレンダマスタ!$H$66:$I$83,2,FALSE)&lt;&gt;AY2539,"×","OK")))))</f>
        <v/>
      </c>
      <c r="BC2539" s="137" t="str">
        <f>IF(E2539="","",VLOOKUP($E2539,カレンダマスタ!$A$4:$E$381,4,FALSE))</f>
        <v/>
      </c>
      <c r="BD2539" s="126" t="str">
        <f>IF(AC2539="社員","",IF(AG2539=0,"",IF(AD2539="NSTC",IF(COUNTIF(カレンダマスタ!$Q$5:$Q$32,G2539)=1,"OK","×"),
IF(AD2539="NS本社",IF(COUNTIF(カレンダマスタ!$T$5:$T$32,G2539)=1,"OK","×"),IF(COUNTIF(カレンダマスタ!$R$5:$R$32,G2539)=1,"OK","×")))))</f>
        <v/>
      </c>
      <c r="BE2539" s="126" t="str">
        <f>IF(AC2539="社員","",IF(G2539="","",IF(R2539&lt;&gt;"","",IF(AF2539="CS","OK",IF(VLOOKUP(E2539,カレンダマスタ!$A$5:$D$381,4,FALSE)&gt;0,"",IF(OR(G2539*24&gt;10.84,H2539*24&lt;14.5)=TRUE,"×","OK"))))))</f>
        <v/>
      </c>
      <c r="BF2539" s="126" t="str">
        <f t="shared" si="810"/>
        <v/>
      </c>
      <c r="BG2539" s="126" t="str">
        <f t="shared" si="818"/>
        <v/>
      </c>
      <c r="BI2539" s="130" t="str">
        <f t="shared" si="819"/>
        <v/>
      </c>
    </row>
    <row r="2540" spans="2:61">
      <c r="B2540" s="111"/>
      <c r="C2540" s="536"/>
      <c r="D2540" s="128"/>
      <c r="E2540" s="583"/>
      <c r="F2540" s="128"/>
      <c r="G2540" s="588"/>
      <c r="H2540" s="588"/>
      <c r="I2540" s="130"/>
      <c r="J2540" s="139"/>
      <c r="K2540" s="131"/>
      <c r="L2540" s="132"/>
      <c r="M2540" s="132"/>
      <c r="N2540" s="141"/>
      <c r="O2540" s="139"/>
      <c r="P2540" s="139"/>
      <c r="Q2540" s="139"/>
      <c r="R2540" s="133"/>
      <c r="S2540" s="134"/>
      <c r="T2540" s="434"/>
      <c r="U2540" s="429"/>
      <c r="V2540" s="429" t="str">
        <f t="shared" si="812"/>
        <v/>
      </c>
      <c r="W2540" s="298"/>
      <c r="X2540" s="129" t="str">
        <f t="shared" si="813"/>
        <v/>
      </c>
      <c r="Y2540" s="129" t="str">
        <f t="shared" si="814"/>
        <v/>
      </c>
      <c r="Z2540" s="129" t="str">
        <f t="shared" si="815"/>
        <v/>
      </c>
      <c r="AA2540" s="133" t="str">
        <f t="shared" si="820"/>
        <v/>
      </c>
      <c r="AC2540" s="186" t="str">
        <f>AC2531</f>
        <v/>
      </c>
      <c r="AD2540" s="187" t="str">
        <f>AD2531</f>
        <v/>
      </c>
      <c r="AE2540" s="187" t="str">
        <f>AE2531</f>
        <v/>
      </c>
      <c r="AF2540" s="187" t="str">
        <f>AF2531</f>
        <v/>
      </c>
      <c r="AG2540" s="204">
        <f t="shared" si="816"/>
        <v>0</v>
      </c>
      <c r="AI2540" s="135" t="str">
        <f>IF(月報!G2540&lt;&gt;"",月報!G2540,"")</f>
        <v/>
      </c>
      <c r="AJ2540" s="126" t="str">
        <f>IF(月報!W2540&lt;&gt;"",月報!W2540*24,"")</f>
        <v/>
      </c>
      <c r="AK2540" s="126" t="str">
        <f>IF(月報!P2540&lt;&gt;"",月報!P2540,"")</f>
        <v/>
      </c>
      <c r="AL2540" s="126" t="str">
        <f>IF(月報!Q2540&lt;&gt;"",IF(月報!Q2540="平日残","",月報!Q2540),"")</f>
        <v/>
      </c>
      <c r="AM2540" s="126"/>
      <c r="AN2540" s="126" t="str">
        <f t="shared" si="809"/>
        <v/>
      </c>
      <c r="AO2540" s="126" t="str">
        <f>IF($E2540="","",VLOOKUP($E2540,カレンダマスタ!$A$5:$E$381,5,FALSE))</f>
        <v/>
      </c>
      <c r="AQ2540" s="196" t="str">
        <f>IF(G2540="","",IF(VLOOKUP(E2540,カレンダマスタ!$A$5:$D$381,4,FALSE)=0,"",1))</f>
        <v/>
      </c>
      <c r="AR2540" s="136" t="str">
        <f>IF($G2540="","",IF($AD2540="NSTC",INDEX(カレンダマスタ!$I$26:$O$31,MATCH($G2540,カレンダマスタ!$H$26:$H$31,1),MATCH($H2540,カレンダマスタ!$I$25:$O$25,1)),
IF($AD2540="CS本社",INDEX(カレンダマスタ!$I$36:$O$41,MATCH($G2540,カレンダマスタ!$H$36:$H$41,1),MATCH($H2540,カレンダマスタ!$I$35:$O$35,1)),
IF($AD2540="NS本社",INDEX(カレンダマスタ!$I$94:$O$99,MATCH($G2540,カレンダマスタ!$H$95:$H$100,1),MATCH($H2540,カレンダマスタ!$I$93:$O$93,1)),
IF($AD2540="ODC",INDEX(カレンダマスタ!$I$46:$O$51,MATCH($G2540,カレンダマスタ!$H$46:$H$51,1),MATCH($H2540,カレンダマスタ!$I$45:$O$45,1)),
IF($AD2540="NS東京TC",INDEX(カレンダマスタ!$I$56:$O$61,MATCH($G2540,カレンダマスタ!$H$56:$H$61,1),MATCH($H2540,カレンダマスタ!$I$55:$O$55,1)),""))))))</f>
        <v/>
      </c>
      <c r="AS2540" s="126" t="str">
        <f t="shared" si="817"/>
        <v/>
      </c>
      <c r="AU2540" s="137" t="str">
        <f>IF(E2540="","",VLOOKUP($E2540,カレンダマスタ!$A$4:$E$381,4,FALSE))</f>
        <v/>
      </c>
      <c r="AV2540" s="137" t="str">
        <f t="shared" si="821"/>
        <v/>
      </c>
      <c r="AW2540" s="137" t="str">
        <f t="shared" si="822"/>
        <v/>
      </c>
      <c r="AX2540" s="138" t="str">
        <f t="shared" si="823"/>
        <v/>
      </c>
      <c r="AY2540" s="138" t="str">
        <f t="shared" si="824"/>
        <v/>
      </c>
      <c r="AZ2540" s="130" t="str">
        <f>IF(AX2540&amp;AW2540="勤怠未設定","×",IF(AV2540="勤怠修正","×",IF(AC2540="外注","",IF(AA2540="",IF(AY2540&lt;&gt;"","×",""),IF(VLOOKUP(AA2540,カレンダマスタ!$H$66:$I$83,2,FALSE)&lt;&gt;AY2540,"×","OK")))))</f>
        <v/>
      </c>
      <c r="BC2540" s="137" t="str">
        <f>IF(E2540="","",VLOOKUP($E2540,カレンダマスタ!$A$4:$E$381,4,FALSE))</f>
        <v/>
      </c>
      <c r="BD2540" s="126" t="str">
        <f>IF(AC2540="社員","",IF(AG2540=0,"",IF(AD2540="NSTC",IF(COUNTIF(カレンダマスタ!$Q$5:$Q$32,G2540)=1,"OK","×"),
IF(AD2540="NS本社",IF(COUNTIF(カレンダマスタ!$T$5:$T$32,G2540)=1,"OK","×"),IF(COUNTIF(カレンダマスタ!$R$5:$R$32,G2540)=1,"OK","×")))))</f>
        <v/>
      </c>
      <c r="BE2540" s="126" t="str">
        <f>IF(AC2540="社員","",IF(G2540="","",IF(R2540&lt;&gt;"","",IF(AF2540="CS","OK",IF(VLOOKUP(E2540,カレンダマスタ!$A$5:$D$381,4,FALSE)&gt;0,"",IF(OR(G2540*24&gt;10.84,H2540*24&lt;14.5)=TRUE,"×","OK"))))))</f>
        <v/>
      </c>
      <c r="BF2540" s="126" t="str">
        <f t="shared" si="810"/>
        <v/>
      </c>
      <c r="BG2540" s="126" t="str">
        <f t="shared" si="818"/>
        <v/>
      </c>
      <c r="BI2540" s="130" t="str">
        <f t="shared" si="819"/>
        <v/>
      </c>
    </row>
    <row r="2541" spans="2:61">
      <c r="B2541" s="111"/>
      <c r="C2541" s="536"/>
      <c r="D2541" s="128"/>
      <c r="E2541" s="583"/>
      <c r="F2541" s="128"/>
      <c r="G2541" s="588"/>
      <c r="H2541" s="588"/>
      <c r="I2541" s="130"/>
      <c r="J2541" s="139"/>
      <c r="K2541" s="131"/>
      <c r="L2541" s="132"/>
      <c r="M2541" s="132"/>
      <c r="N2541" s="141"/>
      <c r="O2541" s="139"/>
      <c r="P2541" s="139"/>
      <c r="Q2541" s="139"/>
      <c r="R2541" s="133"/>
      <c r="S2541" s="134"/>
      <c r="T2541" s="434"/>
      <c r="U2541" s="429"/>
      <c r="V2541" s="429" t="str">
        <f t="shared" si="812"/>
        <v/>
      </c>
      <c r="W2541" s="298"/>
      <c r="X2541" s="129" t="str">
        <f t="shared" si="813"/>
        <v/>
      </c>
      <c r="Y2541" s="129" t="str">
        <f t="shared" si="814"/>
        <v/>
      </c>
      <c r="Z2541" s="129" t="str">
        <f t="shared" si="815"/>
        <v/>
      </c>
      <c r="AA2541" s="133" t="str">
        <f t="shared" si="820"/>
        <v/>
      </c>
      <c r="AC2541" s="186" t="str">
        <f>AC2531</f>
        <v/>
      </c>
      <c r="AD2541" s="187" t="str">
        <f>AD2531</f>
        <v/>
      </c>
      <c r="AE2541" s="187" t="str">
        <f>AE2531</f>
        <v/>
      </c>
      <c r="AF2541" s="187" t="str">
        <f>AF2531</f>
        <v/>
      </c>
      <c r="AG2541" s="204">
        <f t="shared" si="816"/>
        <v>0</v>
      </c>
      <c r="AI2541" s="140" t="str">
        <f>IF(月報!G2541&lt;&gt;"",月報!G2541,"")</f>
        <v/>
      </c>
      <c r="AJ2541" s="126" t="str">
        <f>IF(月報!W2541&lt;&gt;"",月報!W2541*24,"")</f>
        <v/>
      </c>
      <c r="AK2541" s="126" t="str">
        <f>IF(月報!P2541&lt;&gt;"",月報!P2541,"")</f>
        <v/>
      </c>
      <c r="AL2541" s="126" t="str">
        <f>IF(月報!Q2541&lt;&gt;"",IF(月報!Q2541="平日残","",月報!Q2541),"")</f>
        <v/>
      </c>
      <c r="AM2541" s="126"/>
      <c r="AN2541" s="126" t="str">
        <f t="shared" si="809"/>
        <v/>
      </c>
      <c r="AO2541" s="126" t="str">
        <f>IF($E2541="","",VLOOKUP($E2541,カレンダマスタ!$A$5:$E$381,5,FALSE))</f>
        <v/>
      </c>
      <c r="AQ2541" s="196" t="str">
        <f>IF(G2541="","",IF(VLOOKUP(E2541,カレンダマスタ!$A$5:$D$381,4,FALSE)=0,"",1))</f>
        <v/>
      </c>
      <c r="AR2541" s="136" t="str">
        <f>IF($G2541="","",IF($AD2541="NSTC",INDEX(カレンダマスタ!$I$26:$O$31,MATCH($G2541,カレンダマスタ!$H$26:$H$31,1),MATCH($H2541,カレンダマスタ!$I$25:$O$25,1)),
IF($AD2541="CS本社",INDEX(カレンダマスタ!$I$36:$O$41,MATCH($G2541,カレンダマスタ!$H$36:$H$41,1),MATCH($H2541,カレンダマスタ!$I$35:$O$35,1)),
IF($AD2541="NS本社",INDEX(カレンダマスタ!$I$94:$O$99,MATCH($G2541,カレンダマスタ!$H$95:$H$100,1),MATCH($H2541,カレンダマスタ!$I$93:$O$93,1)),
IF($AD2541="ODC",INDEX(カレンダマスタ!$I$46:$O$51,MATCH($G2541,カレンダマスタ!$H$46:$H$51,1),MATCH($H2541,カレンダマスタ!$I$45:$O$45,1)),
IF($AD2541="NS東京TC",INDEX(カレンダマスタ!$I$56:$O$61,MATCH($G2541,カレンダマスタ!$H$56:$H$61,1),MATCH($H2541,カレンダマスタ!$I$55:$O$55,1)),""))))))</f>
        <v/>
      </c>
      <c r="AS2541" s="126" t="str">
        <f t="shared" si="817"/>
        <v/>
      </c>
      <c r="AU2541" s="137" t="str">
        <f>IF(E2541="","",VLOOKUP($E2541,カレンダマスタ!$A$4:$E$381,4,FALSE))</f>
        <v/>
      </c>
      <c r="AV2541" s="137" t="str">
        <f t="shared" si="821"/>
        <v/>
      </c>
      <c r="AW2541" s="137" t="str">
        <f t="shared" si="822"/>
        <v/>
      </c>
      <c r="AX2541" s="138" t="str">
        <f t="shared" si="823"/>
        <v/>
      </c>
      <c r="AY2541" s="138" t="str">
        <f t="shared" si="824"/>
        <v/>
      </c>
      <c r="AZ2541" s="130" t="str">
        <f>IF(AX2541&amp;AW2541="勤怠未設定","×",IF(AV2541="勤怠修正","×",IF(AC2541="外注","",IF(AA2541="",IF(AY2541&lt;&gt;"","×",""),IF(VLOOKUP(AA2541,カレンダマスタ!$H$66:$I$83,2,FALSE)&lt;&gt;AY2541,"×","OK")))))</f>
        <v/>
      </c>
      <c r="BC2541" s="137" t="str">
        <f>IF(E2541="","",VLOOKUP($E2541,カレンダマスタ!$A$4:$E$381,4,FALSE))</f>
        <v/>
      </c>
      <c r="BD2541" s="126" t="str">
        <f>IF(AC2541="社員","",IF(AG2541=0,"",IF(AD2541="NSTC",IF(COUNTIF(カレンダマスタ!$Q$5:$Q$32,G2541)=1,"OK","×"),
IF(AD2541="NS本社",IF(COUNTIF(カレンダマスタ!$T$5:$T$32,G2541)=1,"OK","×"),IF(COUNTIF(カレンダマスタ!$R$5:$R$32,G2541)=1,"OK","×")))))</f>
        <v/>
      </c>
      <c r="BE2541" s="126" t="str">
        <f>IF(AC2541="社員","",IF(G2541="","",IF(R2541&lt;&gt;"","",IF(AF2541="CS","OK",IF(VLOOKUP(E2541,カレンダマスタ!$A$5:$D$381,4,FALSE)&gt;0,"",IF(OR(G2541*24&gt;10.84,H2541*24&lt;14.5)=TRUE,"×","OK"))))))</f>
        <v/>
      </c>
      <c r="BF2541" s="126" t="str">
        <f t="shared" si="810"/>
        <v/>
      </c>
      <c r="BG2541" s="126" t="str">
        <f t="shared" si="818"/>
        <v/>
      </c>
      <c r="BI2541" s="130" t="str">
        <f t="shared" si="819"/>
        <v/>
      </c>
    </row>
    <row r="2542" spans="2:61">
      <c r="B2542" s="111"/>
      <c r="C2542" s="536"/>
      <c r="D2542" s="128"/>
      <c r="E2542" s="583"/>
      <c r="F2542" s="128"/>
      <c r="G2542" s="588"/>
      <c r="H2542" s="588"/>
      <c r="I2542" s="130"/>
      <c r="J2542" s="139"/>
      <c r="K2542" s="131"/>
      <c r="L2542" s="132"/>
      <c r="M2542" s="132"/>
      <c r="N2542" s="141"/>
      <c r="O2542" s="139"/>
      <c r="P2542" s="139"/>
      <c r="Q2542" s="139"/>
      <c r="R2542" s="133"/>
      <c r="S2542" s="134"/>
      <c r="T2542" s="434"/>
      <c r="U2542" s="429"/>
      <c r="V2542" s="429" t="str">
        <f t="shared" si="812"/>
        <v/>
      </c>
      <c r="W2542" s="298"/>
      <c r="X2542" s="129" t="str">
        <f t="shared" si="813"/>
        <v/>
      </c>
      <c r="Y2542" s="129" t="str">
        <f t="shared" si="814"/>
        <v/>
      </c>
      <c r="Z2542" s="129" t="str">
        <f t="shared" si="815"/>
        <v/>
      </c>
      <c r="AA2542" s="133" t="str">
        <f t="shared" si="820"/>
        <v/>
      </c>
      <c r="AC2542" s="186" t="str">
        <f>AC2531</f>
        <v/>
      </c>
      <c r="AD2542" s="187" t="str">
        <f>AD2531</f>
        <v/>
      </c>
      <c r="AE2542" s="187" t="str">
        <f>AE2531</f>
        <v/>
      </c>
      <c r="AF2542" s="187" t="str">
        <f>AF2531</f>
        <v/>
      </c>
      <c r="AG2542" s="204">
        <f t="shared" si="816"/>
        <v>0</v>
      </c>
      <c r="AI2542" s="140" t="str">
        <f>IF(月報!G2542&lt;&gt;"",月報!G2542,"")</f>
        <v/>
      </c>
      <c r="AJ2542" s="126" t="str">
        <f>IF(月報!W2542&lt;&gt;"",月報!W2542*24,"")</f>
        <v/>
      </c>
      <c r="AK2542" s="126" t="str">
        <f>IF(月報!P2542&lt;&gt;"",月報!P2542,"")</f>
        <v/>
      </c>
      <c r="AL2542" s="126" t="str">
        <f>IF(月報!Q2542&lt;&gt;"",IF(月報!Q2542="平日残","",月報!Q2542),"")</f>
        <v/>
      </c>
      <c r="AM2542" s="126"/>
      <c r="AN2542" s="126" t="str">
        <f t="shared" si="809"/>
        <v/>
      </c>
      <c r="AO2542" s="126" t="str">
        <f>IF($E2542="","",VLOOKUP($E2542,カレンダマスタ!$A$5:$E$381,5,FALSE))</f>
        <v/>
      </c>
      <c r="AQ2542" s="196" t="str">
        <f>IF(G2542="","",IF(VLOOKUP(E2542,カレンダマスタ!$A$5:$D$381,4,FALSE)=0,"",1))</f>
        <v/>
      </c>
      <c r="AR2542" s="136" t="str">
        <f>IF($G2542="","",IF($AD2542="NSTC",INDEX(カレンダマスタ!$I$26:$O$31,MATCH($G2542,カレンダマスタ!$H$26:$H$31,1),MATCH($H2542,カレンダマスタ!$I$25:$O$25,1)),
IF($AD2542="CS本社",INDEX(カレンダマスタ!$I$36:$O$41,MATCH($G2542,カレンダマスタ!$H$36:$H$41,1),MATCH($H2542,カレンダマスタ!$I$35:$O$35,1)),
IF($AD2542="NS本社",INDEX(カレンダマスタ!$I$94:$O$99,MATCH($G2542,カレンダマスタ!$H$95:$H$100,1),MATCH($H2542,カレンダマスタ!$I$93:$O$93,1)),
IF($AD2542="ODC",INDEX(カレンダマスタ!$I$46:$O$51,MATCH($G2542,カレンダマスタ!$H$46:$H$51,1),MATCH($H2542,カレンダマスタ!$I$45:$O$45,1)),
IF($AD2542="NS東京TC",INDEX(カレンダマスタ!$I$56:$O$61,MATCH($G2542,カレンダマスタ!$H$56:$H$61,1),MATCH($H2542,カレンダマスタ!$I$55:$O$55,1)),""))))))</f>
        <v/>
      </c>
      <c r="AS2542" s="126" t="str">
        <f t="shared" si="817"/>
        <v/>
      </c>
      <c r="AU2542" s="137" t="str">
        <f>IF(E2542="","",VLOOKUP($E2542,カレンダマスタ!$A$4:$E$381,4,FALSE))</f>
        <v/>
      </c>
      <c r="AV2542" s="137" t="str">
        <f t="shared" si="821"/>
        <v/>
      </c>
      <c r="AW2542" s="137" t="str">
        <f t="shared" si="822"/>
        <v/>
      </c>
      <c r="AX2542" s="138" t="str">
        <f t="shared" si="823"/>
        <v/>
      </c>
      <c r="AY2542" s="138" t="str">
        <f t="shared" si="824"/>
        <v/>
      </c>
      <c r="AZ2542" s="130" t="str">
        <f>IF(AX2542&amp;AW2542="勤怠未設定","×",IF(AV2542="勤怠修正","×",IF(AC2542="外注","",IF(AA2542="",IF(AY2542&lt;&gt;"","×",""),IF(VLOOKUP(AA2542,カレンダマスタ!$H$66:$I$83,2,FALSE)&lt;&gt;AY2542,"×","OK")))))</f>
        <v/>
      </c>
      <c r="BC2542" s="137" t="str">
        <f>IF(E2542="","",VLOOKUP($E2542,カレンダマスタ!$A$4:$E$381,4,FALSE))</f>
        <v/>
      </c>
      <c r="BD2542" s="126" t="str">
        <f>IF(AC2542="社員","",IF(AG2542=0,"",IF(AD2542="NSTC",IF(COUNTIF(カレンダマスタ!$Q$5:$Q$32,G2542)=1,"OK","×"),
IF(AD2542="NS本社",IF(COUNTIF(カレンダマスタ!$T$5:$T$32,G2542)=1,"OK","×"),IF(COUNTIF(カレンダマスタ!$R$5:$R$32,G2542)=1,"OK","×")))))</f>
        <v/>
      </c>
      <c r="BE2542" s="126" t="str">
        <f>IF(AC2542="社員","",IF(G2542="","",IF(R2542&lt;&gt;"","",IF(AF2542="CS","OK",IF(VLOOKUP(E2542,カレンダマスタ!$A$5:$D$381,4,FALSE)&gt;0,"",IF(OR(G2542*24&gt;10.84,H2542*24&lt;14.5)=TRUE,"×","OK"))))))</f>
        <v/>
      </c>
      <c r="BF2542" s="126" t="str">
        <f t="shared" si="810"/>
        <v/>
      </c>
      <c r="BG2542" s="126" t="str">
        <f t="shared" si="818"/>
        <v/>
      </c>
      <c r="BI2542" s="130" t="str">
        <f t="shared" si="819"/>
        <v/>
      </c>
    </row>
    <row r="2543" spans="2:61">
      <c r="B2543" s="111"/>
      <c r="C2543" s="536"/>
      <c r="D2543" s="128"/>
      <c r="E2543" s="583"/>
      <c r="F2543" s="128"/>
      <c r="G2543" s="588"/>
      <c r="H2543" s="588"/>
      <c r="I2543" s="130"/>
      <c r="J2543" s="139"/>
      <c r="K2543" s="131"/>
      <c r="L2543" s="132"/>
      <c r="M2543" s="132"/>
      <c r="N2543" s="141"/>
      <c r="O2543" s="139"/>
      <c r="P2543" s="139"/>
      <c r="Q2543" s="139"/>
      <c r="R2543" s="133"/>
      <c r="S2543" s="134"/>
      <c r="T2543" s="434"/>
      <c r="U2543" s="429"/>
      <c r="V2543" s="429" t="str">
        <f t="shared" si="812"/>
        <v/>
      </c>
      <c r="W2543" s="298"/>
      <c r="X2543" s="129" t="str">
        <f t="shared" si="813"/>
        <v/>
      </c>
      <c r="Y2543" s="129" t="str">
        <f t="shared" si="814"/>
        <v/>
      </c>
      <c r="Z2543" s="129" t="str">
        <f t="shared" si="815"/>
        <v/>
      </c>
      <c r="AA2543" s="133" t="str">
        <f t="shared" si="820"/>
        <v/>
      </c>
      <c r="AC2543" s="186" t="str">
        <f>AC2531</f>
        <v/>
      </c>
      <c r="AD2543" s="187" t="str">
        <f>AD2531</f>
        <v/>
      </c>
      <c r="AE2543" s="187" t="str">
        <f>AE2531</f>
        <v/>
      </c>
      <c r="AF2543" s="187" t="str">
        <f>AF2531</f>
        <v/>
      </c>
      <c r="AG2543" s="204">
        <f t="shared" si="816"/>
        <v>0</v>
      </c>
      <c r="AI2543" s="140" t="str">
        <f>IF(月報!G2543&lt;&gt;"",月報!G2543,"")</f>
        <v/>
      </c>
      <c r="AJ2543" s="126" t="str">
        <f>IF(月報!W2543&lt;&gt;"",月報!W2543*24,"")</f>
        <v/>
      </c>
      <c r="AK2543" s="126" t="str">
        <f>IF(月報!P2543&lt;&gt;"",月報!P2543,"")</f>
        <v/>
      </c>
      <c r="AL2543" s="126" t="str">
        <f>IF(月報!Q2543&lt;&gt;"",IF(月報!Q2543="平日残","",月報!Q2543),"")</f>
        <v/>
      </c>
      <c r="AM2543" s="126"/>
      <c r="AN2543" s="126" t="str">
        <f t="shared" si="809"/>
        <v/>
      </c>
      <c r="AO2543" s="126" t="str">
        <f>IF($E2543="","",VLOOKUP($E2543,カレンダマスタ!$A$5:$E$381,5,FALSE))</f>
        <v/>
      </c>
      <c r="AQ2543" s="196" t="str">
        <f>IF(G2543="","",IF(VLOOKUP(E2543,カレンダマスタ!$A$5:$D$381,4,FALSE)=0,"",1))</f>
        <v/>
      </c>
      <c r="AR2543" s="136" t="str">
        <f>IF($G2543="","",IF($AD2543="NSTC",INDEX(カレンダマスタ!$I$26:$O$31,MATCH($G2543,カレンダマスタ!$H$26:$H$31,1),MATCH($H2543,カレンダマスタ!$I$25:$O$25,1)),
IF($AD2543="CS本社",INDEX(カレンダマスタ!$I$36:$O$41,MATCH($G2543,カレンダマスタ!$H$36:$H$41,1),MATCH($H2543,カレンダマスタ!$I$35:$O$35,1)),
IF($AD2543="NS本社",INDEX(カレンダマスタ!$I$94:$O$99,MATCH($G2543,カレンダマスタ!$H$95:$H$100,1),MATCH($H2543,カレンダマスタ!$I$93:$O$93,1)),
IF($AD2543="ODC",INDEX(カレンダマスタ!$I$46:$O$51,MATCH($G2543,カレンダマスタ!$H$46:$H$51,1),MATCH($H2543,カレンダマスタ!$I$45:$O$45,1)),
IF($AD2543="NS東京TC",INDEX(カレンダマスタ!$I$56:$O$61,MATCH($G2543,カレンダマスタ!$H$56:$H$61,1),MATCH($H2543,カレンダマスタ!$I$55:$O$55,1)),""))))))</f>
        <v/>
      </c>
      <c r="AS2543" s="126" t="str">
        <f t="shared" si="817"/>
        <v/>
      </c>
      <c r="AU2543" s="137" t="str">
        <f>IF(E2543="","",VLOOKUP($E2543,カレンダマスタ!$A$4:$E$381,4,FALSE))</f>
        <v/>
      </c>
      <c r="AV2543" s="137" t="str">
        <f t="shared" si="821"/>
        <v/>
      </c>
      <c r="AW2543" s="137" t="str">
        <f t="shared" si="822"/>
        <v/>
      </c>
      <c r="AX2543" s="138" t="str">
        <f t="shared" si="823"/>
        <v/>
      </c>
      <c r="AY2543" s="138" t="str">
        <f t="shared" si="824"/>
        <v/>
      </c>
      <c r="AZ2543" s="130" t="str">
        <f>IF(AX2543&amp;AW2543="勤怠未設定","×",IF(AV2543="勤怠修正","×",IF(AC2543="外注","",IF(AA2543="",IF(AY2543&lt;&gt;"","×",""),IF(VLOOKUP(AA2543,カレンダマスタ!$H$66:$I$83,2,FALSE)&lt;&gt;AY2543,"×","OK")))))</f>
        <v/>
      </c>
      <c r="BC2543" s="137" t="str">
        <f>IF(E2543="","",VLOOKUP($E2543,カレンダマスタ!$A$4:$E$381,4,FALSE))</f>
        <v/>
      </c>
      <c r="BD2543" s="126" t="str">
        <f>IF(AC2543="社員","",IF(AG2543=0,"",IF(AD2543="NSTC",IF(COUNTIF(カレンダマスタ!$Q$5:$Q$32,G2543)=1,"OK","×"),
IF(AD2543="NS本社",IF(COUNTIF(カレンダマスタ!$T$5:$T$32,G2543)=1,"OK","×"),IF(COUNTIF(カレンダマスタ!$R$5:$R$32,G2543)=1,"OK","×")))))</f>
        <v/>
      </c>
      <c r="BE2543" s="126" t="str">
        <f>IF(AC2543="社員","",IF(G2543="","",IF(R2543&lt;&gt;"","",IF(AF2543="CS","OK",IF(VLOOKUP(E2543,カレンダマスタ!$A$5:$D$381,4,FALSE)&gt;0,"",IF(OR(G2543*24&gt;10.84,H2543*24&lt;14.5)=TRUE,"×","OK"))))))</f>
        <v/>
      </c>
      <c r="BF2543" s="126" t="str">
        <f t="shared" si="810"/>
        <v/>
      </c>
      <c r="BG2543" s="126" t="str">
        <f t="shared" si="818"/>
        <v/>
      </c>
      <c r="BI2543" s="130" t="str">
        <f t="shared" si="819"/>
        <v/>
      </c>
    </row>
    <row r="2544" spans="2:61">
      <c r="B2544" s="111"/>
      <c r="C2544" s="537"/>
      <c r="D2544" s="142"/>
      <c r="E2544" s="584"/>
      <c r="F2544" s="142"/>
      <c r="G2544" s="589"/>
      <c r="H2544" s="589"/>
      <c r="I2544" s="144"/>
      <c r="J2544" s="148"/>
      <c r="K2544" s="145"/>
      <c r="L2544" s="146"/>
      <c r="M2544" s="146"/>
      <c r="N2544" s="147"/>
      <c r="O2544" s="148"/>
      <c r="P2544" s="148"/>
      <c r="Q2544" s="148"/>
      <c r="R2544" s="149"/>
      <c r="S2544" s="156"/>
      <c r="T2544" s="435"/>
      <c r="U2544" s="430"/>
      <c r="V2544" s="430" t="str">
        <f t="shared" si="812"/>
        <v/>
      </c>
      <c r="W2544" s="298"/>
      <c r="X2544" s="143" t="str">
        <f t="shared" si="813"/>
        <v/>
      </c>
      <c r="Y2544" s="143" t="str">
        <f t="shared" si="814"/>
        <v/>
      </c>
      <c r="Z2544" s="143" t="str">
        <f t="shared" si="815"/>
        <v/>
      </c>
      <c r="AA2544" s="149" t="str">
        <f t="shared" si="820"/>
        <v/>
      </c>
      <c r="AC2544" s="188" t="str">
        <f>AC2531</f>
        <v/>
      </c>
      <c r="AD2544" s="189" t="str">
        <f>AD2531</f>
        <v/>
      </c>
      <c r="AE2544" s="189" t="str">
        <f>AE2531</f>
        <v/>
      </c>
      <c r="AF2544" s="189" t="str">
        <f>AF2531</f>
        <v/>
      </c>
      <c r="AG2544" s="205">
        <f t="shared" si="816"/>
        <v>0</v>
      </c>
      <c r="AI2544" s="157" t="str">
        <f>IF(月報!G2544&lt;&gt;"",月報!G2544,"")</f>
        <v/>
      </c>
      <c r="AJ2544" s="151" t="str">
        <f>IF(月報!W2544&lt;&gt;"",月報!W2544*24,"")</f>
        <v/>
      </c>
      <c r="AK2544" s="151" t="str">
        <f>IF(月報!P2544&lt;&gt;"",月報!P2544,"")</f>
        <v/>
      </c>
      <c r="AL2544" s="151" t="str">
        <f>IF(月報!Q2544&lt;&gt;"",IF(月報!Q2544="平日残","",月報!Q2544),"")</f>
        <v/>
      </c>
      <c r="AM2544" s="151"/>
      <c r="AN2544" s="151" t="str">
        <f t="shared" si="809"/>
        <v/>
      </c>
      <c r="AO2544" s="151" t="str">
        <f>IF($E2544="","",VLOOKUP($E2544,カレンダマスタ!$A$5:$E$381,5,FALSE))</f>
        <v/>
      </c>
      <c r="AQ2544" s="197" t="str">
        <f>IF(G2544="","",IF(VLOOKUP(E2544,カレンダマスタ!$A$5:$D$381,4,FALSE)=0,"",1))</f>
        <v/>
      </c>
      <c r="AR2544" s="152" t="str">
        <f>IF($G2544="","",IF($AD2544="NSTC",INDEX(カレンダマスタ!$I$26:$O$31,MATCH($G2544,カレンダマスタ!$H$26:$H$31,1),MATCH($H2544,カレンダマスタ!$I$25:$O$25,1)),
IF($AD2544="CS本社",INDEX(カレンダマスタ!$I$36:$O$41,MATCH($G2544,カレンダマスタ!$H$36:$H$41,1),MATCH($H2544,カレンダマスタ!$I$35:$O$35,1)),
IF($AD2544="NS本社",INDEX(カレンダマスタ!$I$94:$O$99,MATCH($G2544,カレンダマスタ!$H$95:$H$100,1),MATCH($H2544,カレンダマスタ!$I$93:$O$93,1)),
IF($AD2544="ODC",INDEX(カレンダマスタ!$I$46:$O$51,MATCH($G2544,カレンダマスタ!$H$46:$H$51,1),MATCH($H2544,カレンダマスタ!$I$45:$O$45,1)),
IF($AD2544="NS東京TC",INDEX(カレンダマスタ!$I$56:$O$61,MATCH($G2544,カレンダマスタ!$H$56:$H$61,1),MATCH($H2544,カレンダマスタ!$I$55:$O$55,1)),""))))))</f>
        <v/>
      </c>
      <c r="AS2544" s="151" t="str">
        <f t="shared" si="817"/>
        <v/>
      </c>
      <c r="AU2544" s="153" t="str">
        <f>IF(E2544="","",VLOOKUP($E2544,カレンダマスタ!$A$4:$E$381,4,FALSE))</f>
        <v/>
      </c>
      <c r="AV2544" s="153" t="str">
        <f t="shared" si="821"/>
        <v/>
      </c>
      <c r="AW2544" s="153" t="str">
        <f t="shared" si="822"/>
        <v/>
      </c>
      <c r="AX2544" s="154" t="str">
        <f t="shared" si="823"/>
        <v/>
      </c>
      <c r="AY2544" s="154" t="str">
        <f t="shared" si="824"/>
        <v/>
      </c>
      <c r="AZ2544" s="144" t="str">
        <f>IF(AX2544&amp;AW2544="勤怠未設定","×",IF(AV2544="勤怠修正","×",IF(AC2544="外注","",IF(AA2544="",IF(AY2544&lt;&gt;"","×",""),IF(VLOOKUP(AA2544,カレンダマスタ!$H$66:$I$83,2,FALSE)&lt;&gt;AY2544,"×","OK")))))</f>
        <v/>
      </c>
      <c r="BC2544" s="153" t="str">
        <f>IF(E2544="","",VLOOKUP($E2544,カレンダマスタ!$A$4:$E$381,4,FALSE))</f>
        <v/>
      </c>
      <c r="BD2544" s="151" t="str">
        <f>IF(AC2544="社員","",IF(AG2544=0,"",IF(AD2544="NSTC",IF(COUNTIF(カレンダマスタ!$Q$5:$Q$32,G2544)=1,"OK","×"),
IF(AD2544="NS本社",IF(COUNTIF(カレンダマスタ!$T$5:$T$32,G2544)=1,"OK","×"),IF(COUNTIF(カレンダマスタ!$R$5:$R$32,G2544)=1,"OK","×")))))</f>
        <v/>
      </c>
      <c r="BE2544" s="151" t="str">
        <f>IF(AC2544="社員","",IF(G2544="","",IF(R2544&lt;&gt;"","",IF(AF2544="CS","OK",IF(VLOOKUP(E2544,カレンダマスタ!$A$5:$D$381,4,FALSE)&gt;0,"",IF(OR(G2544*24&gt;10.84,H2544*24&lt;14.5)=TRUE,"×","OK"))))))</f>
        <v/>
      </c>
      <c r="BF2544" s="151" t="str">
        <f t="shared" si="810"/>
        <v/>
      </c>
      <c r="BG2544" s="151" t="str">
        <f t="shared" si="818"/>
        <v/>
      </c>
      <c r="BI2544" s="144" t="str">
        <f t="shared" si="819"/>
        <v/>
      </c>
    </row>
    <row r="2545" spans="2:61">
      <c r="B2545" s="111"/>
      <c r="C2545" s="535"/>
      <c r="D2545" s="112"/>
      <c r="E2545" s="582"/>
      <c r="F2545" s="112"/>
      <c r="G2545" s="587"/>
      <c r="H2545" s="587"/>
      <c r="I2545" s="114"/>
      <c r="J2545" s="118"/>
      <c r="K2545" s="115"/>
      <c r="L2545" s="116"/>
      <c r="M2545" s="116"/>
      <c r="N2545" s="117"/>
      <c r="O2545" s="118"/>
      <c r="P2545" s="118"/>
      <c r="Q2545" s="118"/>
      <c r="R2545" s="119"/>
      <c r="S2545" s="120"/>
      <c r="T2545" s="433"/>
      <c r="U2545" s="431">
        <f>SUM(T2545:T2551)</f>
        <v>0</v>
      </c>
      <c r="V2545" s="431" t="str">
        <f t="shared" si="812"/>
        <v/>
      </c>
      <c r="W2545" s="298"/>
      <c r="X2545" s="113" t="str">
        <f t="shared" si="813"/>
        <v/>
      </c>
      <c r="Y2545" s="113" t="str">
        <f t="shared" si="814"/>
        <v/>
      </c>
      <c r="Z2545" s="113" t="str">
        <f t="shared" si="815"/>
        <v/>
      </c>
      <c r="AA2545" s="119" t="str">
        <f t="shared" si="820"/>
        <v/>
      </c>
      <c r="AC2545" s="190" t="str">
        <f>AC2531</f>
        <v/>
      </c>
      <c r="AD2545" s="191" t="str">
        <f>AD2531</f>
        <v/>
      </c>
      <c r="AE2545" s="191" t="str">
        <f>AE2531</f>
        <v/>
      </c>
      <c r="AF2545" s="191" t="str">
        <f>AF2531</f>
        <v/>
      </c>
      <c r="AG2545" s="206">
        <f t="shared" si="816"/>
        <v>0</v>
      </c>
      <c r="AI2545" s="158" t="str">
        <f>IF(月報!G2545&lt;&gt;"",月報!G2545,"")</f>
        <v/>
      </c>
      <c r="AJ2545" s="122" t="str">
        <f>IF(月報!W2545&lt;&gt;"",月報!W2545*24,"")</f>
        <v/>
      </c>
      <c r="AK2545" s="122" t="str">
        <f>IF(月報!P2545&lt;&gt;"",月報!P2545,"")</f>
        <v/>
      </c>
      <c r="AL2545" s="122" t="str">
        <f>IF(月報!Q2545&lt;&gt;"",IF(月報!Q2545="平日残","",月報!Q2545),"")</f>
        <v/>
      </c>
      <c r="AM2545" s="122"/>
      <c r="AN2545" s="122" t="str">
        <f t="shared" si="809"/>
        <v/>
      </c>
      <c r="AO2545" s="122" t="str">
        <f>IF($E2545="","",VLOOKUP($E2545,カレンダマスタ!$A$5:$E$381,5,FALSE))</f>
        <v/>
      </c>
      <c r="AQ2545" s="195" t="str">
        <f>IF(G2545="","",IF(VLOOKUP(E2545,カレンダマスタ!$A$5:$D$381,4,FALSE)=0,"",1))</f>
        <v/>
      </c>
      <c r="AR2545" s="123" t="str">
        <f>IF($G2545="","",IF($AD2545="NSTC",INDEX(カレンダマスタ!$I$26:$O$31,MATCH($G2545,カレンダマスタ!$H$26:$H$31,1),MATCH($H2545,カレンダマスタ!$I$25:$O$25,1)),
IF($AD2545="CS本社",INDEX(カレンダマスタ!$I$36:$O$41,MATCH($G2545,カレンダマスタ!$H$36:$H$41,1),MATCH($H2545,カレンダマスタ!$I$35:$O$35,1)),
IF($AD2545="NS本社",INDEX(カレンダマスタ!$I$94:$O$99,MATCH($G2545,カレンダマスタ!$H$95:$H$100,1),MATCH($H2545,カレンダマスタ!$I$93:$O$93,1)),
IF($AD2545="ODC",INDEX(カレンダマスタ!$I$46:$O$51,MATCH($G2545,カレンダマスタ!$H$46:$H$51,1),MATCH($H2545,カレンダマスタ!$I$45:$O$45,1)),
IF($AD2545="NS東京TC",INDEX(カレンダマスタ!$I$56:$O$61,MATCH($G2545,カレンダマスタ!$H$56:$H$61,1),MATCH($H2545,カレンダマスタ!$I$55:$O$55,1)),""))))))</f>
        <v/>
      </c>
      <c r="AS2545" s="122" t="str">
        <f t="shared" si="817"/>
        <v/>
      </c>
      <c r="AU2545" s="124" t="str">
        <f>IF(E2545="","",VLOOKUP($E2545,カレンダマスタ!$A$4:$E$381,4,FALSE))</f>
        <v/>
      </c>
      <c r="AV2545" s="124" t="str">
        <f t="shared" si="821"/>
        <v/>
      </c>
      <c r="AW2545" s="124" t="str">
        <f t="shared" si="822"/>
        <v/>
      </c>
      <c r="AX2545" s="125" t="str">
        <f t="shared" si="823"/>
        <v/>
      </c>
      <c r="AY2545" s="125" t="str">
        <f t="shared" si="824"/>
        <v/>
      </c>
      <c r="AZ2545" s="114" t="str">
        <f>IF(AX2545&amp;AW2545="勤怠未設定","×",IF(AV2545="勤怠修正","×",IF(AC2545="外注","",IF(AA2545="",IF(AY2545&lt;&gt;"","×",""),IF(VLOOKUP(AA2545,カレンダマスタ!$H$66:$I$83,2,FALSE)&lt;&gt;AY2545,"×","OK")))))</f>
        <v/>
      </c>
      <c r="BC2545" s="124" t="str">
        <f>IF(E2545="","",VLOOKUP($E2545,カレンダマスタ!$A$4:$E$381,4,FALSE))</f>
        <v/>
      </c>
      <c r="BD2545" s="122" t="str">
        <f>IF(AC2545="社員","",IF(AG2545=0,"",IF(AD2545="NSTC",IF(COUNTIF(カレンダマスタ!$Q$5:$Q$32,G2545)=1,"OK","×"),
IF(AD2545="NS本社",IF(COUNTIF(カレンダマスタ!$T$5:$T$32,G2545)=1,"OK","×"),IF(COUNTIF(カレンダマスタ!$R$5:$R$32,G2545)=1,"OK","×")))))</f>
        <v/>
      </c>
      <c r="BE2545" s="122" t="str">
        <f>IF(AC2545="社員","",IF(G2545="","",IF(R2545&lt;&gt;"","",IF(AF2545="CS","OK",IF(VLOOKUP(E2545,カレンダマスタ!$A$5:$D$381,4,FALSE)&gt;0,"",IF(OR(G2545*24&gt;10.84,H2545*24&lt;14.5)=TRUE,"×","OK"))))))</f>
        <v/>
      </c>
      <c r="BF2545" s="122" t="str">
        <f t="shared" si="810"/>
        <v/>
      </c>
      <c r="BG2545" s="122" t="str">
        <f t="shared" si="818"/>
        <v/>
      </c>
      <c r="BI2545" s="114" t="str">
        <f t="shared" si="819"/>
        <v/>
      </c>
    </row>
    <row r="2546" spans="2:61">
      <c r="B2546" s="111"/>
      <c r="C2546" s="536"/>
      <c r="D2546" s="128"/>
      <c r="E2546" s="583"/>
      <c r="F2546" s="128"/>
      <c r="G2546" s="588"/>
      <c r="H2546" s="588"/>
      <c r="I2546" s="130"/>
      <c r="J2546" s="139"/>
      <c r="K2546" s="131"/>
      <c r="L2546" s="132"/>
      <c r="M2546" s="132"/>
      <c r="N2546" s="141"/>
      <c r="O2546" s="139"/>
      <c r="P2546" s="139"/>
      <c r="Q2546" s="139"/>
      <c r="R2546" s="133"/>
      <c r="S2546" s="134"/>
      <c r="T2546" s="434"/>
      <c r="U2546" s="429"/>
      <c r="V2546" s="429" t="str">
        <f t="shared" si="812"/>
        <v/>
      </c>
      <c r="W2546" s="298"/>
      <c r="X2546" s="129" t="str">
        <f t="shared" si="813"/>
        <v/>
      </c>
      <c r="Y2546" s="129" t="str">
        <f t="shared" si="814"/>
        <v/>
      </c>
      <c r="Z2546" s="129" t="str">
        <f t="shared" si="815"/>
        <v/>
      </c>
      <c r="AA2546" s="133" t="str">
        <f t="shared" si="820"/>
        <v/>
      </c>
      <c r="AC2546" s="186" t="str">
        <f>AC2531</f>
        <v/>
      </c>
      <c r="AD2546" s="187" t="str">
        <f>AD2531</f>
        <v/>
      </c>
      <c r="AE2546" s="187" t="str">
        <f>AE2531</f>
        <v/>
      </c>
      <c r="AF2546" s="187" t="str">
        <f>AF2531</f>
        <v/>
      </c>
      <c r="AG2546" s="204">
        <f t="shared" si="816"/>
        <v>0</v>
      </c>
      <c r="AI2546" s="135" t="str">
        <f>IF(月報!G2546&lt;&gt;"",月報!G2546,"")</f>
        <v/>
      </c>
      <c r="AJ2546" s="126" t="str">
        <f>IF(月報!W2546&lt;&gt;"",月報!W2546*24,"")</f>
        <v/>
      </c>
      <c r="AK2546" s="126" t="str">
        <f>IF(月報!P2546&lt;&gt;"",月報!P2546,"")</f>
        <v/>
      </c>
      <c r="AL2546" s="126" t="str">
        <f>IF(月報!Q2546&lt;&gt;"",IF(月報!Q2546="平日残","",月報!Q2546),"")</f>
        <v/>
      </c>
      <c r="AM2546" s="126"/>
      <c r="AN2546" s="126" t="str">
        <f t="shared" si="809"/>
        <v/>
      </c>
      <c r="AO2546" s="126" t="str">
        <f>IF($E2546="","",VLOOKUP($E2546,カレンダマスタ!$A$5:$E$381,5,FALSE))</f>
        <v/>
      </c>
      <c r="AQ2546" s="196" t="str">
        <f>IF(G2546="","",IF(VLOOKUP(E2546,カレンダマスタ!$A$5:$D$381,4,FALSE)=0,"",1))</f>
        <v/>
      </c>
      <c r="AR2546" s="136" t="str">
        <f>IF($G2546="","",IF($AD2546="NSTC",INDEX(カレンダマスタ!$I$26:$O$31,MATCH($G2546,カレンダマスタ!$H$26:$H$31,1),MATCH($H2546,カレンダマスタ!$I$25:$O$25,1)),
IF($AD2546="CS本社",INDEX(カレンダマスタ!$I$36:$O$41,MATCH($G2546,カレンダマスタ!$H$36:$H$41,1),MATCH($H2546,カレンダマスタ!$I$35:$O$35,1)),
IF($AD2546="NS本社",INDEX(カレンダマスタ!$I$94:$O$99,MATCH($G2546,カレンダマスタ!$H$95:$H$100,1),MATCH($H2546,カレンダマスタ!$I$93:$O$93,1)),
IF($AD2546="ODC",INDEX(カレンダマスタ!$I$46:$O$51,MATCH($G2546,カレンダマスタ!$H$46:$H$51,1),MATCH($H2546,カレンダマスタ!$I$45:$O$45,1)),
IF($AD2546="NS東京TC",INDEX(カレンダマスタ!$I$56:$O$61,MATCH($G2546,カレンダマスタ!$H$56:$H$61,1),MATCH($H2546,カレンダマスタ!$I$55:$O$55,1)),""))))))</f>
        <v/>
      </c>
      <c r="AS2546" s="126" t="str">
        <f t="shared" si="817"/>
        <v/>
      </c>
      <c r="AU2546" s="137" t="str">
        <f>IF(E2546="","",VLOOKUP($E2546,カレンダマスタ!$A$4:$E$381,4,FALSE))</f>
        <v/>
      </c>
      <c r="AV2546" s="137" t="str">
        <f t="shared" si="821"/>
        <v/>
      </c>
      <c r="AW2546" s="137" t="str">
        <f t="shared" si="822"/>
        <v/>
      </c>
      <c r="AX2546" s="138" t="str">
        <f t="shared" si="823"/>
        <v/>
      </c>
      <c r="AY2546" s="138" t="str">
        <f t="shared" si="824"/>
        <v/>
      </c>
      <c r="AZ2546" s="130" t="str">
        <f>IF(AX2546&amp;AW2546="勤怠未設定","×",IF(AV2546="勤怠修正","×",IF(AC2546="外注","",IF(AA2546="",IF(AY2546&lt;&gt;"","×",""),IF(VLOOKUP(AA2546,カレンダマスタ!$H$66:$I$83,2,FALSE)&lt;&gt;AY2546,"×","OK")))))</f>
        <v/>
      </c>
      <c r="BC2546" s="137" t="str">
        <f>IF(E2546="","",VLOOKUP($E2546,カレンダマスタ!$A$4:$E$381,4,FALSE))</f>
        <v/>
      </c>
      <c r="BD2546" s="126" t="str">
        <f>IF(AC2546="社員","",IF(AG2546=0,"",IF(AD2546="NSTC",IF(COUNTIF(カレンダマスタ!$Q$5:$Q$32,G2546)=1,"OK","×"),
IF(AD2546="NS本社",IF(COUNTIF(カレンダマスタ!$T$5:$T$32,G2546)=1,"OK","×"),IF(COUNTIF(カレンダマスタ!$R$5:$R$32,G2546)=1,"OK","×")))))</f>
        <v/>
      </c>
      <c r="BE2546" s="126" t="str">
        <f>IF(AC2546="社員","",IF(G2546="","",IF(R2546&lt;&gt;"","",IF(AF2546="CS","OK",IF(VLOOKUP(E2546,カレンダマスタ!$A$5:$D$381,4,FALSE)&gt;0,"",IF(OR(G2546*24&gt;10.84,H2546*24&lt;14.5)=TRUE,"×","OK"))))))</f>
        <v/>
      </c>
      <c r="BF2546" s="126" t="str">
        <f t="shared" si="810"/>
        <v/>
      </c>
      <c r="BG2546" s="126" t="str">
        <f t="shared" si="818"/>
        <v/>
      </c>
      <c r="BI2546" s="130" t="str">
        <f t="shared" si="819"/>
        <v/>
      </c>
    </row>
    <row r="2547" spans="2:61">
      <c r="B2547" s="111"/>
      <c r="C2547" s="536"/>
      <c r="D2547" s="128"/>
      <c r="E2547" s="583"/>
      <c r="F2547" s="128"/>
      <c r="G2547" s="588"/>
      <c r="H2547" s="588"/>
      <c r="I2547" s="130"/>
      <c r="J2547" s="139"/>
      <c r="K2547" s="131"/>
      <c r="L2547" s="132"/>
      <c r="M2547" s="132"/>
      <c r="N2547" s="141"/>
      <c r="O2547" s="139"/>
      <c r="P2547" s="139"/>
      <c r="Q2547" s="139"/>
      <c r="R2547" s="133"/>
      <c r="S2547" s="134"/>
      <c r="T2547" s="434"/>
      <c r="U2547" s="429"/>
      <c r="V2547" s="429" t="str">
        <f t="shared" si="812"/>
        <v/>
      </c>
      <c r="W2547" s="298"/>
      <c r="X2547" s="129" t="str">
        <f t="shared" si="813"/>
        <v/>
      </c>
      <c r="Y2547" s="129" t="str">
        <f t="shared" si="814"/>
        <v/>
      </c>
      <c r="Z2547" s="129" t="str">
        <f t="shared" si="815"/>
        <v/>
      </c>
      <c r="AA2547" s="133" t="str">
        <f t="shared" si="820"/>
        <v/>
      </c>
      <c r="AC2547" s="186" t="str">
        <f>AC2531</f>
        <v/>
      </c>
      <c r="AD2547" s="187" t="str">
        <f>AD2531</f>
        <v/>
      </c>
      <c r="AE2547" s="187" t="str">
        <f>AE2531</f>
        <v/>
      </c>
      <c r="AF2547" s="187" t="str">
        <f>AF2531</f>
        <v/>
      </c>
      <c r="AG2547" s="204">
        <f t="shared" si="816"/>
        <v>0</v>
      </c>
      <c r="AI2547" s="135" t="str">
        <f>IF(月報!G2547&lt;&gt;"",月報!G2547,"")</f>
        <v/>
      </c>
      <c r="AJ2547" s="126" t="str">
        <f>IF(月報!W2547&lt;&gt;"",月報!W2547*24,"")</f>
        <v/>
      </c>
      <c r="AK2547" s="126" t="str">
        <f>IF(月報!P2547&lt;&gt;"",月報!P2547,"")</f>
        <v/>
      </c>
      <c r="AL2547" s="126" t="str">
        <f>IF(月報!Q2547&lt;&gt;"",IF(月報!Q2547="平日残","",月報!Q2547),"")</f>
        <v/>
      </c>
      <c r="AM2547" s="126"/>
      <c r="AN2547" s="126" t="str">
        <f t="shared" si="809"/>
        <v/>
      </c>
      <c r="AO2547" s="126" t="str">
        <f>IF($E2547="","",VLOOKUP($E2547,カレンダマスタ!$A$5:$E$381,5,FALSE))</f>
        <v/>
      </c>
      <c r="AQ2547" s="196" t="str">
        <f>IF(G2547="","",IF(VLOOKUP(E2547,カレンダマスタ!$A$5:$D$381,4,FALSE)=0,"",1))</f>
        <v/>
      </c>
      <c r="AR2547" s="136" t="str">
        <f>IF($G2547="","",IF($AD2547="NSTC",INDEX(カレンダマスタ!$I$26:$O$31,MATCH($G2547,カレンダマスタ!$H$26:$H$31,1),MATCH($H2547,カレンダマスタ!$I$25:$O$25,1)),
IF($AD2547="CS本社",INDEX(カレンダマスタ!$I$36:$O$41,MATCH($G2547,カレンダマスタ!$H$36:$H$41,1),MATCH($H2547,カレンダマスタ!$I$35:$O$35,1)),
IF($AD2547="NS本社",INDEX(カレンダマスタ!$I$94:$O$99,MATCH($G2547,カレンダマスタ!$H$95:$H$100,1),MATCH($H2547,カレンダマスタ!$I$93:$O$93,1)),
IF($AD2547="ODC",INDEX(カレンダマスタ!$I$46:$O$51,MATCH($G2547,カレンダマスタ!$H$46:$H$51,1),MATCH($H2547,カレンダマスタ!$I$45:$O$45,1)),
IF($AD2547="NS東京TC",INDEX(カレンダマスタ!$I$56:$O$61,MATCH($G2547,カレンダマスタ!$H$56:$H$61,1),MATCH($H2547,カレンダマスタ!$I$55:$O$55,1)),""))))))</f>
        <v/>
      </c>
      <c r="AS2547" s="126" t="str">
        <f t="shared" si="817"/>
        <v/>
      </c>
      <c r="AU2547" s="137" t="str">
        <f>IF(E2547="","",VLOOKUP($E2547,カレンダマスタ!$A$4:$E$381,4,FALSE))</f>
        <v/>
      </c>
      <c r="AV2547" s="137" t="str">
        <f t="shared" si="821"/>
        <v/>
      </c>
      <c r="AW2547" s="137" t="str">
        <f t="shared" si="822"/>
        <v/>
      </c>
      <c r="AX2547" s="138" t="str">
        <f t="shared" si="823"/>
        <v/>
      </c>
      <c r="AY2547" s="138" t="str">
        <f t="shared" si="824"/>
        <v/>
      </c>
      <c r="AZ2547" s="130" t="str">
        <f>IF(AX2547&amp;AW2547="勤怠未設定","×",IF(AV2547="勤怠修正","×",IF(AC2547="外注","",IF(AA2547="",IF(AY2547&lt;&gt;"","×",""),IF(VLOOKUP(AA2547,カレンダマスタ!$H$66:$I$83,2,FALSE)&lt;&gt;AY2547,"×","OK")))))</f>
        <v/>
      </c>
      <c r="BC2547" s="137" t="str">
        <f>IF(E2547="","",VLOOKUP($E2547,カレンダマスタ!$A$4:$E$381,4,FALSE))</f>
        <v/>
      </c>
      <c r="BD2547" s="126" t="str">
        <f>IF(AC2547="社員","",IF(AG2547=0,"",IF(AD2547="NSTC",IF(COUNTIF(カレンダマスタ!$Q$5:$Q$32,G2547)=1,"OK","×"),
IF(AD2547="NS本社",IF(COUNTIF(カレンダマスタ!$T$5:$T$32,G2547)=1,"OK","×"),IF(COUNTIF(カレンダマスタ!$R$5:$R$32,G2547)=1,"OK","×")))))</f>
        <v/>
      </c>
      <c r="BE2547" s="126" t="str">
        <f>IF(AC2547="社員","",IF(G2547="","",IF(R2547&lt;&gt;"","",IF(AF2547="CS","OK",IF(VLOOKUP(E2547,カレンダマスタ!$A$5:$D$381,4,FALSE)&gt;0,"",IF(OR(G2547*24&gt;10.84,H2547*24&lt;14.5)=TRUE,"×","OK"))))))</f>
        <v/>
      </c>
      <c r="BF2547" s="126" t="str">
        <f t="shared" si="810"/>
        <v/>
      </c>
      <c r="BG2547" s="126" t="str">
        <f t="shared" si="818"/>
        <v/>
      </c>
      <c r="BI2547" s="130" t="str">
        <f t="shared" si="819"/>
        <v/>
      </c>
    </row>
    <row r="2548" spans="2:61">
      <c r="B2548" s="111"/>
      <c r="C2548" s="536"/>
      <c r="D2548" s="128"/>
      <c r="E2548" s="583"/>
      <c r="F2548" s="128"/>
      <c r="G2548" s="588"/>
      <c r="H2548" s="588"/>
      <c r="I2548" s="130"/>
      <c r="J2548" s="139"/>
      <c r="K2548" s="131"/>
      <c r="L2548" s="132"/>
      <c r="M2548" s="132"/>
      <c r="N2548" s="141"/>
      <c r="O2548" s="139"/>
      <c r="P2548" s="139"/>
      <c r="Q2548" s="139"/>
      <c r="R2548" s="133"/>
      <c r="S2548" s="134"/>
      <c r="T2548" s="434"/>
      <c r="U2548" s="429"/>
      <c r="V2548" s="429" t="str">
        <f t="shared" si="812"/>
        <v/>
      </c>
      <c r="W2548" s="298"/>
      <c r="X2548" s="129" t="str">
        <f t="shared" si="813"/>
        <v/>
      </c>
      <c r="Y2548" s="129" t="str">
        <f t="shared" si="814"/>
        <v/>
      </c>
      <c r="Z2548" s="129" t="str">
        <f t="shared" si="815"/>
        <v/>
      </c>
      <c r="AA2548" s="133" t="str">
        <f t="shared" si="820"/>
        <v/>
      </c>
      <c r="AC2548" s="186" t="str">
        <f>AC2531</f>
        <v/>
      </c>
      <c r="AD2548" s="187" t="str">
        <f>AD2531</f>
        <v/>
      </c>
      <c r="AE2548" s="187" t="str">
        <f>AE2531</f>
        <v/>
      </c>
      <c r="AF2548" s="187" t="str">
        <f>AF2531</f>
        <v/>
      </c>
      <c r="AG2548" s="204">
        <f t="shared" si="816"/>
        <v>0</v>
      </c>
      <c r="AI2548" s="140" t="str">
        <f>IF(月報!G2548&lt;&gt;"",月報!G2548,"")</f>
        <v/>
      </c>
      <c r="AJ2548" s="126" t="str">
        <f>IF(月報!W2548&lt;&gt;"",月報!W2548*24,"")</f>
        <v/>
      </c>
      <c r="AK2548" s="126" t="str">
        <f>IF(月報!P2548&lt;&gt;"",月報!P2548,"")</f>
        <v/>
      </c>
      <c r="AL2548" s="126" t="str">
        <f>IF(月報!Q2548&lt;&gt;"",IF(月報!Q2548="平日残","",月報!Q2548),"")</f>
        <v/>
      </c>
      <c r="AM2548" s="126"/>
      <c r="AN2548" s="126" t="str">
        <f t="shared" si="809"/>
        <v/>
      </c>
      <c r="AO2548" s="126" t="str">
        <f>IF($E2548="","",VLOOKUP($E2548,カレンダマスタ!$A$5:$E$381,5,FALSE))</f>
        <v/>
      </c>
      <c r="AQ2548" s="196" t="str">
        <f>IF(G2548="","",IF(VLOOKUP(E2548,カレンダマスタ!$A$5:$D$381,4,FALSE)=0,"",1))</f>
        <v/>
      </c>
      <c r="AR2548" s="136" t="str">
        <f>IF($G2548="","",IF($AD2548="NSTC",INDEX(カレンダマスタ!$I$26:$O$31,MATCH($G2548,カレンダマスタ!$H$26:$H$31,1),MATCH($H2548,カレンダマスタ!$I$25:$O$25,1)),
IF($AD2548="CS本社",INDEX(カレンダマスタ!$I$36:$O$41,MATCH($G2548,カレンダマスタ!$H$36:$H$41,1),MATCH($H2548,カレンダマスタ!$I$35:$O$35,1)),
IF($AD2548="NS本社",INDEX(カレンダマスタ!$I$94:$O$99,MATCH($G2548,カレンダマスタ!$H$95:$H$100,1),MATCH($H2548,カレンダマスタ!$I$93:$O$93,1)),
IF($AD2548="ODC",INDEX(カレンダマスタ!$I$46:$O$51,MATCH($G2548,カレンダマスタ!$H$46:$H$51,1),MATCH($H2548,カレンダマスタ!$I$45:$O$45,1)),
IF($AD2548="NS東京TC",INDEX(カレンダマスタ!$I$56:$O$61,MATCH($G2548,カレンダマスタ!$H$56:$H$61,1),MATCH($H2548,カレンダマスタ!$I$55:$O$55,1)),""))))))</f>
        <v/>
      </c>
      <c r="AS2548" s="126" t="str">
        <f t="shared" si="817"/>
        <v/>
      </c>
      <c r="AU2548" s="137" t="str">
        <f>IF(E2548="","",VLOOKUP($E2548,カレンダマスタ!$A$4:$E$381,4,FALSE))</f>
        <v/>
      </c>
      <c r="AV2548" s="137" t="str">
        <f t="shared" si="821"/>
        <v/>
      </c>
      <c r="AW2548" s="137" t="str">
        <f t="shared" si="822"/>
        <v/>
      </c>
      <c r="AX2548" s="138" t="str">
        <f t="shared" si="823"/>
        <v/>
      </c>
      <c r="AY2548" s="138" t="str">
        <f t="shared" si="824"/>
        <v/>
      </c>
      <c r="AZ2548" s="130" t="str">
        <f>IF(AX2548&amp;AW2548="勤怠未設定","×",IF(AV2548="勤怠修正","×",IF(AC2548="外注","",IF(AA2548="",IF(AY2548&lt;&gt;"","×",""),IF(VLOOKUP(AA2548,カレンダマスタ!$H$66:$I$83,2,FALSE)&lt;&gt;AY2548,"×","OK")))))</f>
        <v/>
      </c>
      <c r="BC2548" s="137" t="str">
        <f>IF(E2548="","",VLOOKUP($E2548,カレンダマスタ!$A$4:$E$381,4,FALSE))</f>
        <v/>
      </c>
      <c r="BD2548" s="126" t="str">
        <f>IF(AC2548="社員","",IF(AG2548=0,"",IF(AD2548="NSTC",IF(COUNTIF(カレンダマスタ!$Q$5:$Q$32,G2548)=1,"OK","×"),
IF(AD2548="NS本社",IF(COUNTIF(カレンダマスタ!$T$5:$T$32,G2548)=1,"OK","×"),IF(COUNTIF(カレンダマスタ!$R$5:$R$32,G2548)=1,"OK","×")))))</f>
        <v/>
      </c>
      <c r="BE2548" s="126" t="str">
        <f>IF(AC2548="社員","",IF(G2548="","",IF(R2548&lt;&gt;"","",IF(AF2548="CS","OK",IF(VLOOKUP(E2548,カレンダマスタ!$A$5:$D$381,4,FALSE)&gt;0,"",IF(OR(G2548*24&gt;10.84,H2548*24&lt;14.5)=TRUE,"×","OK"))))))</f>
        <v/>
      </c>
      <c r="BF2548" s="126" t="str">
        <f t="shared" si="810"/>
        <v/>
      </c>
      <c r="BG2548" s="126" t="str">
        <f t="shared" si="818"/>
        <v/>
      </c>
      <c r="BI2548" s="130" t="str">
        <f t="shared" si="819"/>
        <v/>
      </c>
    </row>
    <row r="2549" spans="2:61">
      <c r="B2549" s="111"/>
      <c r="C2549" s="536"/>
      <c r="D2549" s="128"/>
      <c r="E2549" s="583"/>
      <c r="F2549" s="128"/>
      <c r="G2549" s="588"/>
      <c r="H2549" s="588"/>
      <c r="I2549" s="130"/>
      <c r="J2549" s="139"/>
      <c r="K2549" s="131"/>
      <c r="L2549" s="132"/>
      <c r="M2549" s="132"/>
      <c r="N2549" s="141"/>
      <c r="O2549" s="139"/>
      <c r="P2549" s="139"/>
      <c r="Q2549" s="139"/>
      <c r="R2549" s="133"/>
      <c r="S2549" s="134"/>
      <c r="T2549" s="434"/>
      <c r="U2549" s="429"/>
      <c r="V2549" s="429" t="str">
        <f t="shared" si="812"/>
        <v/>
      </c>
      <c r="W2549" s="298"/>
      <c r="X2549" s="129" t="str">
        <f t="shared" si="813"/>
        <v/>
      </c>
      <c r="Y2549" s="129" t="str">
        <f t="shared" si="814"/>
        <v/>
      </c>
      <c r="Z2549" s="129" t="str">
        <f t="shared" si="815"/>
        <v/>
      </c>
      <c r="AA2549" s="133" t="str">
        <f t="shared" si="820"/>
        <v/>
      </c>
      <c r="AC2549" s="186" t="str">
        <f>AC2531</f>
        <v/>
      </c>
      <c r="AD2549" s="187" t="str">
        <f>AD2531</f>
        <v/>
      </c>
      <c r="AE2549" s="187" t="str">
        <f>AE2531</f>
        <v/>
      </c>
      <c r="AF2549" s="187" t="str">
        <f>AF2531</f>
        <v/>
      </c>
      <c r="AG2549" s="204">
        <f t="shared" si="816"/>
        <v>0</v>
      </c>
      <c r="AI2549" s="140" t="str">
        <f>IF(月報!G2549&lt;&gt;"",月報!G2549,"")</f>
        <v/>
      </c>
      <c r="AJ2549" s="126" t="str">
        <f>IF(月報!W2549&lt;&gt;"",月報!W2549*24,"")</f>
        <v/>
      </c>
      <c r="AK2549" s="126" t="str">
        <f>IF(月報!P2549&lt;&gt;"",月報!P2549,"")</f>
        <v/>
      </c>
      <c r="AL2549" s="126" t="str">
        <f>IF(月報!Q2549&lt;&gt;"",IF(月報!Q2549="平日残","",月報!Q2549),"")</f>
        <v/>
      </c>
      <c r="AM2549" s="126"/>
      <c r="AN2549" s="126" t="str">
        <f t="shared" si="809"/>
        <v/>
      </c>
      <c r="AO2549" s="126" t="str">
        <f>IF($E2549="","",VLOOKUP($E2549,カレンダマスタ!$A$5:$E$381,5,FALSE))</f>
        <v/>
      </c>
      <c r="AQ2549" s="196" t="str">
        <f>IF(G2549="","",IF(VLOOKUP(E2549,カレンダマスタ!$A$5:$D$381,4,FALSE)=0,"",1))</f>
        <v/>
      </c>
      <c r="AR2549" s="136" t="str">
        <f>IF($G2549="","",IF($AD2549="NSTC",INDEX(カレンダマスタ!$I$26:$O$31,MATCH($G2549,カレンダマスタ!$H$26:$H$31,1),MATCH($H2549,カレンダマスタ!$I$25:$O$25,1)),
IF($AD2549="CS本社",INDEX(カレンダマスタ!$I$36:$O$41,MATCH($G2549,カレンダマスタ!$H$36:$H$41,1),MATCH($H2549,カレンダマスタ!$I$35:$O$35,1)),
IF($AD2549="NS本社",INDEX(カレンダマスタ!$I$94:$O$99,MATCH($G2549,カレンダマスタ!$H$95:$H$100,1),MATCH($H2549,カレンダマスタ!$I$93:$O$93,1)),
IF($AD2549="ODC",INDEX(カレンダマスタ!$I$46:$O$51,MATCH($G2549,カレンダマスタ!$H$46:$H$51,1),MATCH($H2549,カレンダマスタ!$I$45:$O$45,1)),
IF($AD2549="NS東京TC",INDEX(カレンダマスタ!$I$56:$O$61,MATCH($G2549,カレンダマスタ!$H$56:$H$61,1),MATCH($H2549,カレンダマスタ!$I$55:$O$55,1)),""))))))</f>
        <v/>
      </c>
      <c r="AS2549" s="126" t="str">
        <f t="shared" si="817"/>
        <v/>
      </c>
      <c r="AU2549" s="137" t="str">
        <f>IF(E2549="","",VLOOKUP($E2549,カレンダマスタ!$A$4:$E$381,4,FALSE))</f>
        <v/>
      </c>
      <c r="AV2549" s="137" t="str">
        <f t="shared" si="821"/>
        <v/>
      </c>
      <c r="AW2549" s="137" t="str">
        <f t="shared" si="822"/>
        <v/>
      </c>
      <c r="AX2549" s="138" t="str">
        <f t="shared" si="823"/>
        <v/>
      </c>
      <c r="AY2549" s="138" t="str">
        <f t="shared" si="824"/>
        <v/>
      </c>
      <c r="AZ2549" s="130" t="str">
        <f>IF(AX2549&amp;AW2549="勤怠未設定","×",IF(AV2549="勤怠修正","×",IF(AC2549="外注","",IF(AA2549="",IF(AY2549&lt;&gt;"","×",""),IF(VLOOKUP(AA2549,カレンダマスタ!$H$66:$I$83,2,FALSE)&lt;&gt;AY2549,"×","OK")))))</f>
        <v/>
      </c>
      <c r="BC2549" s="137" t="str">
        <f>IF(E2549="","",VLOOKUP($E2549,カレンダマスタ!$A$4:$E$381,4,FALSE))</f>
        <v/>
      </c>
      <c r="BD2549" s="126" t="str">
        <f>IF(AC2549="社員","",IF(AG2549=0,"",IF(AD2549="NSTC",IF(COUNTIF(カレンダマスタ!$Q$5:$Q$32,G2549)=1,"OK","×"),
IF(AD2549="NS本社",IF(COUNTIF(カレンダマスタ!$T$5:$T$32,G2549)=1,"OK","×"),IF(COUNTIF(カレンダマスタ!$R$5:$R$32,G2549)=1,"OK","×")))))</f>
        <v/>
      </c>
      <c r="BE2549" s="126" t="str">
        <f>IF(AC2549="社員","",IF(G2549="","",IF(R2549&lt;&gt;"","",IF(AF2549="CS","OK",IF(VLOOKUP(E2549,カレンダマスタ!$A$5:$D$381,4,FALSE)&gt;0,"",IF(OR(G2549*24&gt;10.84,H2549*24&lt;14.5)=TRUE,"×","OK"))))))</f>
        <v/>
      </c>
      <c r="BF2549" s="126" t="str">
        <f t="shared" si="810"/>
        <v/>
      </c>
      <c r="BG2549" s="126" t="str">
        <f t="shared" si="818"/>
        <v/>
      </c>
      <c r="BI2549" s="130" t="str">
        <f t="shared" si="819"/>
        <v/>
      </c>
    </row>
    <row r="2550" spans="2:61">
      <c r="B2550" s="111"/>
      <c r="C2550" s="536"/>
      <c r="D2550" s="128"/>
      <c r="E2550" s="583"/>
      <c r="F2550" s="128"/>
      <c r="G2550" s="588"/>
      <c r="H2550" s="588"/>
      <c r="I2550" s="130"/>
      <c r="J2550" s="139"/>
      <c r="K2550" s="131"/>
      <c r="L2550" s="132"/>
      <c r="M2550" s="132"/>
      <c r="N2550" s="141"/>
      <c r="O2550" s="139"/>
      <c r="P2550" s="139"/>
      <c r="Q2550" s="139"/>
      <c r="R2550" s="133"/>
      <c r="S2550" s="134"/>
      <c r="T2550" s="434"/>
      <c r="U2550" s="429"/>
      <c r="V2550" s="429" t="str">
        <f t="shared" si="812"/>
        <v/>
      </c>
      <c r="W2550" s="298"/>
      <c r="X2550" s="129" t="str">
        <f t="shared" si="813"/>
        <v/>
      </c>
      <c r="Y2550" s="129" t="str">
        <f t="shared" si="814"/>
        <v/>
      </c>
      <c r="Z2550" s="129" t="str">
        <f t="shared" si="815"/>
        <v/>
      </c>
      <c r="AA2550" s="133" t="str">
        <f t="shared" si="820"/>
        <v/>
      </c>
      <c r="AC2550" s="186" t="str">
        <f>AC2531</f>
        <v/>
      </c>
      <c r="AD2550" s="187" t="str">
        <f>AD2531</f>
        <v/>
      </c>
      <c r="AE2550" s="187" t="str">
        <f>AE2531</f>
        <v/>
      </c>
      <c r="AF2550" s="187" t="str">
        <f>AF2531</f>
        <v/>
      </c>
      <c r="AG2550" s="204">
        <f t="shared" si="816"/>
        <v>0</v>
      </c>
      <c r="AI2550" s="140" t="str">
        <f>IF(月報!G2550&lt;&gt;"",月報!G2550,"")</f>
        <v/>
      </c>
      <c r="AJ2550" s="126" t="str">
        <f>IF(月報!W2550&lt;&gt;"",月報!W2550*24,"")</f>
        <v/>
      </c>
      <c r="AK2550" s="126" t="str">
        <f>IF(月報!P2550&lt;&gt;"",月報!P2550,"")</f>
        <v/>
      </c>
      <c r="AL2550" s="126" t="str">
        <f>IF(月報!Q2550&lt;&gt;"",IF(月報!Q2550="平日残","",月報!Q2550),"")</f>
        <v/>
      </c>
      <c r="AM2550" s="126"/>
      <c r="AN2550" s="126" t="str">
        <f t="shared" si="809"/>
        <v/>
      </c>
      <c r="AO2550" s="126" t="str">
        <f>IF($E2550="","",VLOOKUP($E2550,カレンダマスタ!$A$5:$E$381,5,FALSE))</f>
        <v/>
      </c>
      <c r="AQ2550" s="196" t="str">
        <f>IF(G2550="","",IF(VLOOKUP(E2550,カレンダマスタ!$A$5:$D$381,4,FALSE)=0,"",1))</f>
        <v/>
      </c>
      <c r="AR2550" s="136" t="str">
        <f>IF($G2550="","",IF($AD2550="NSTC",INDEX(カレンダマスタ!$I$26:$O$31,MATCH($G2550,カレンダマスタ!$H$26:$H$31,1),MATCH($H2550,カレンダマスタ!$I$25:$O$25,1)),
IF($AD2550="CS本社",INDEX(カレンダマスタ!$I$36:$O$41,MATCH($G2550,カレンダマスタ!$H$36:$H$41,1),MATCH($H2550,カレンダマスタ!$I$35:$O$35,1)),
IF($AD2550="NS本社",INDEX(カレンダマスタ!$I$94:$O$99,MATCH($G2550,カレンダマスタ!$H$95:$H$100,1),MATCH($H2550,カレンダマスタ!$I$93:$O$93,1)),
IF($AD2550="ODC",INDEX(カレンダマスタ!$I$46:$O$51,MATCH($G2550,カレンダマスタ!$H$46:$H$51,1),MATCH($H2550,カレンダマスタ!$I$45:$O$45,1)),
IF($AD2550="NS東京TC",INDEX(カレンダマスタ!$I$56:$O$61,MATCH($G2550,カレンダマスタ!$H$56:$H$61,1),MATCH($H2550,カレンダマスタ!$I$55:$O$55,1)),""))))))</f>
        <v/>
      </c>
      <c r="AS2550" s="126" t="str">
        <f t="shared" si="817"/>
        <v/>
      </c>
      <c r="AU2550" s="137" t="str">
        <f>IF(E2550="","",VLOOKUP($E2550,カレンダマスタ!$A$4:$E$381,4,FALSE))</f>
        <v/>
      </c>
      <c r="AV2550" s="137" t="str">
        <f t="shared" si="821"/>
        <v/>
      </c>
      <c r="AW2550" s="137" t="str">
        <f t="shared" si="822"/>
        <v/>
      </c>
      <c r="AX2550" s="138" t="str">
        <f t="shared" si="823"/>
        <v/>
      </c>
      <c r="AY2550" s="138" t="str">
        <f t="shared" si="824"/>
        <v/>
      </c>
      <c r="AZ2550" s="130" t="str">
        <f>IF(AX2550&amp;AW2550="勤怠未設定","×",IF(AV2550="勤怠修正","×",IF(AC2550="外注","",IF(AA2550="",IF(AY2550&lt;&gt;"","×",""),IF(VLOOKUP(AA2550,カレンダマスタ!$H$66:$I$83,2,FALSE)&lt;&gt;AY2550,"×","OK")))))</f>
        <v/>
      </c>
      <c r="BC2550" s="137" t="str">
        <f>IF(E2550="","",VLOOKUP($E2550,カレンダマスタ!$A$4:$E$381,4,FALSE))</f>
        <v/>
      </c>
      <c r="BD2550" s="126" t="str">
        <f>IF(AC2550="社員","",IF(AG2550=0,"",IF(AD2550="NSTC",IF(COUNTIF(カレンダマスタ!$Q$5:$Q$32,G2550)=1,"OK","×"),
IF(AD2550="NS本社",IF(COUNTIF(カレンダマスタ!$T$5:$T$32,G2550)=1,"OK","×"),IF(COUNTIF(カレンダマスタ!$R$5:$R$32,G2550)=1,"OK","×")))))</f>
        <v/>
      </c>
      <c r="BE2550" s="126" t="str">
        <f>IF(AC2550="社員","",IF(G2550="","",IF(R2550&lt;&gt;"","",IF(AF2550="CS","OK",IF(VLOOKUP(E2550,カレンダマスタ!$A$5:$D$381,4,FALSE)&gt;0,"",IF(OR(G2550*24&gt;10.84,H2550*24&lt;14.5)=TRUE,"×","OK"))))))</f>
        <v/>
      </c>
      <c r="BF2550" s="126" t="str">
        <f t="shared" si="810"/>
        <v/>
      </c>
      <c r="BG2550" s="126" t="str">
        <f t="shared" si="818"/>
        <v/>
      </c>
      <c r="BI2550" s="130" t="str">
        <f t="shared" si="819"/>
        <v/>
      </c>
    </row>
    <row r="2551" spans="2:61">
      <c r="B2551" s="111"/>
      <c r="C2551" s="537"/>
      <c r="D2551" s="142"/>
      <c r="E2551" s="584"/>
      <c r="F2551" s="142"/>
      <c r="G2551" s="589"/>
      <c r="H2551" s="589"/>
      <c r="I2551" s="144"/>
      <c r="J2551" s="148"/>
      <c r="K2551" s="145"/>
      <c r="L2551" s="146"/>
      <c r="M2551" s="146"/>
      <c r="N2551" s="147"/>
      <c r="O2551" s="148"/>
      <c r="P2551" s="148"/>
      <c r="Q2551" s="148"/>
      <c r="R2551" s="149"/>
      <c r="S2551" s="156"/>
      <c r="T2551" s="435"/>
      <c r="U2551" s="430"/>
      <c r="V2551" s="430" t="str">
        <f t="shared" si="812"/>
        <v/>
      </c>
      <c r="W2551" s="298"/>
      <c r="X2551" s="143" t="str">
        <f t="shared" si="813"/>
        <v/>
      </c>
      <c r="Y2551" s="143" t="str">
        <f t="shared" si="814"/>
        <v/>
      </c>
      <c r="Z2551" s="143" t="str">
        <f t="shared" si="815"/>
        <v/>
      </c>
      <c r="AA2551" s="149" t="str">
        <f t="shared" si="820"/>
        <v/>
      </c>
      <c r="AC2551" s="188" t="str">
        <f>AC2531</f>
        <v/>
      </c>
      <c r="AD2551" s="189" t="str">
        <f>AD2531</f>
        <v/>
      </c>
      <c r="AE2551" s="189" t="str">
        <f>AE2531</f>
        <v/>
      </c>
      <c r="AF2551" s="189" t="str">
        <f>AF2531</f>
        <v/>
      </c>
      <c r="AG2551" s="205">
        <f t="shared" si="816"/>
        <v>0</v>
      </c>
      <c r="AI2551" s="157" t="str">
        <f>IF(月報!G2551&lt;&gt;"",月報!G2551,"")</f>
        <v/>
      </c>
      <c r="AJ2551" s="151" t="str">
        <f>IF(月報!W2551&lt;&gt;"",月報!W2551*24,"")</f>
        <v/>
      </c>
      <c r="AK2551" s="151" t="str">
        <f>IF(月報!P2551&lt;&gt;"",月報!P2551,"")</f>
        <v/>
      </c>
      <c r="AL2551" s="151" t="str">
        <f>IF(月報!Q2551&lt;&gt;"",IF(月報!Q2551="平日残","",月報!Q2551),"")</f>
        <v/>
      </c>
      <c r="AM2551" s="151"/>
      <c r="AN2551" s="151" t="str">
        <f t="shared" si="809"/>
        <v/>
      </c>
      <c r="AO2551" s="151" t="str">
        <f>IF($E2551="","",VLOOKUP($E2551,カレンダマスタ!$A$5:$E$381,5,FALSE))</f>
        <v/>
      </c>
      <c r="AQ2551" s="197" t="str">
        <f>IF(G2551="","",IF(VLOOKUP(E2551,カレンダマスタ!$A$5:$D$381,4,FALSE)=0,"",1))</f>
        <v/>
      </c>
      <c r="AR2551" s="152" t="str">
        <f>IF($G2551="","",IF($AD2551="NSTC",INDEX(カレンダマスタ!$I$26:$O$31,MATCH($G2551,カレンダマスタ!$H$26:$H$31,1),MATCH($H2551,カレンダマスタ!$I$25:$O$25,1)),
IF($AD2551="CS本社",INDEX(カレンダマスタ!$I$36:$O$41,MATCH($G2551,カレンダマスタ!$H$36:$H$41,1),MATCH($H2551,カレンダマスタ!$I$35:$O$35,1)),
IF($AD2551="NS本社",INDEX(カレンダマスタ!$I$94:$O$99,MATCH($G2551,カレンダマスタ!$H$95:$H$100,1),MATCH($H2551,カレンダマスタ!$I$93:$O$93,1)),
IF($AD2551="ODC",INDEX(カレンダマスタ!$I$46:$O$51,MATCH($G2551,カレンダマスタ!$H$46:$H$51,1),MATCH($H2551,カレンダマスタ!$I$45:$O$45,1)),
IF($AD2551="NS東京TC",INDEX(カレンダマスタ!$I$56:$O$61,MATCH($G2551,カレンダマスタ!$H$56:$H$61,1),MATCH($H2551,カレンダマスタ!$I$55:$O$55,1)),""))))))</f>
        <v/>
      </c>
      <c r="AS2551" s="151" t="str">
        <f t="shared" si="817"/>
        <v/>
      </c>
      <c r="AU2551" s="153" t="str">
        <f>IF(E2551="","",VLOOKUP($E2551,カレンダマスタ!$A$4:$E$381,4,FALSE))</f>
        <v/>
      </c>
      <c r="AV2551" s="153" t="str">
        <f t="shared" si="821"/>
        <v/>
      </c>
      <c r="AW2551" s="153" t="str">
        <f t="shared" si="822"/>
        <v/>
      </c>
      <c r="AX2551" s="154" t="str">
        <f t="shared" si="823"/>
        <v/>
      </c>
      <c r="AY2551" s="154" t="str">
        <f t="shared" si="824"/>
        <v/>
      </c>
      <c r="AZ2551" s="144" t="str">
        <f>IF(AX2551&amp;AW2551="勤怠未設定","×",IF(AV2551="勤怠修正","×",IF(AC2551="外注","",IF(AA2551="",IF(AY2551&lt;&gt;"","×",""),IF(VLOOKUP(AA2551,カレンダマスタ!$H$66:$I$83,2,FALSE)&lt;&gt;AY2551,"×","OK")))))</f>
        <v/>
      </c>
      <c r="BC2551" s="153" t="str">
        <f>IF(E2551="","",VLOOKUP($E2551,カレンダマスタ!$A$4:$E$381,4,FALSE))</f>
        <v/>
      </c>
      <c r="BD2551" s="151" t="str">
        <f>IF(AC2551="社員","",IF(AG2551=0,"",IF(AD2551="NSTC",IF(COUNTIF(カレンダマスタ!$Q$5:$Q$32,G2551)=1,"OK","×"),
IF(AD2551="NS本社",IF(COUNTIF(カレンダマスタ!$T$5:$T$32,G2551)=1,"OK","×"),IF(COUNTIF(カレンダマスタ!$R$5:$R$32,G2551)=1,"OK","×")))))</f>
        <v/>
      </c>
      <c r="BE2551" s="151" t="str">
        <f>IF(AC2551="社員","",IF(G2551="","",IF(R2551&lt;&gt;"","",IF(AF2551="CS","OK",IF(VLOOKUP(E2551,カレンダマスタ!$A$5:$D$381,4,FALSE)&gt;0,"",IF(OR(G2551*24&gt;10.84,H2551*24&lt;14.5)=TRUE,"×","OK"))))))</f>
        <v/>
      </c>
      <c r="BF2551" s="151" t="str">
        <f t="shared" si="810"/>
        <v/>
      </c>
      <c r="BG2551" s="151" t="str">
        <f t="shared" si="818"/>
        <v/>
      </c>
      <c r="BI2551" s="144" t="str">
        <f t="shared" si="819"/>
        <v/>
      </c>
    </row>
    <row r="2552" spans="2:61">
      <c r="B2552" s="111"/>
      <c r="C2552" s="535"/>
      <c r="D2552" s="112"/>
      <c r="E2552" s="582"/>
      <c r="F2552" s="112"/>
      <c r="G2552" s="587"/>
      <c r="H2552" s="587"/>
      <c r="I2552" s="114"/>
      <c r="J2552" s="118"/>
      <c r="K2552" s="115"/>
      <c r="L2552" s="116"/>
      <c r="M2552" s="116"/>
      <c r="N2552" s="117"/>
      <c r="O2552" s="118"/>
      <c r="P2552" s="118"/>
      <c r="Q2552" s="118"/>
      <c r="R2552" s="119"/>
      <c r="S2552" s="120"/>
      <c r="T2552" s="433"/>
      <c r="U2552" s="431">
        <f>SUM(T2552:T2558)</f>
        <v>0</v>
      </c>
      <c r="V2552" s="431" t="str">
        <f t="shared" si="812"/>
        <v/>
      </c>
      <c r="W2552" s="298"/>
      <c r="X2552" s="113" t="str">
        <f t="shared" si="813"/>
        <v/>
      </c>
      <c r="Y2552" s="113" t="str">
        <f t="shared" si="814"/>
        <v/>
      </c>
      <c r="Z2552" s="113" t="str">
        <f t="shared" si="815"/>
        <v/>
      </c>
      <c r="AA2552" s="119" t="str">
        <f t="shared" si="820"/>
        <v/>
      </c>
      <c r="AC2552" s="190" t="str">
        <f>AC2531</f>
        <v/>
      </c>
      <c r="AD2552" s="191" t="str">
        <f>AD2531</f>
        <v/>
      </c>
      <c r="AE2552" s="191" t="str">
        <f>AE2531</f>
        <v/>
      </c>
      <c r="AF2552" s="191" t="str">
        <f>AF2531</f>
        <v/>
      </c>
      <c r="AG2552" s="206">
        <f t="shared" si="816"/>
        <v>0</v>
      </c>
      <c r="AI2552" s="158" t="str">
        <f>IF(月報!G2552&lt;&gt;"",月報!G2552,"")</f>
        <v/>
      </c>
      <c r="AJ2552" s="122" t="str">
        <f>IF(月報!W2552&lt;&gt;"",月報!W2552*24,"")</f>
        <v/>
      </c>
      <c r="AK2552" s="122" t="str">
        <f>IF(月報!P2552&lt;&gt;"",月報!P2552,"")</f>
        <v/>
      </c>
      <c r="AL2552" s="122" t="str">
        <f>IF(月報!Q2552&lt;&gt;"",IF(月報!Q2552="平日残","",月報!Q2552),"")</f>
        <v/>
      </c>
      <c r="AM2552" s="122"/>
      <c r="AN2552" s="122" t="str">
        <f t="shared" si="809"/>
        <v/>
      </c>
      <c r="AO2552" s="122" t="str">
        <f>IF($E2552="","",VLOOKUP($E2552,カレンダマスタ!$A$5:$E$381,5,FALSE))</f>
        <v/>
      </c>
      <c r="AQ2552" s="195" t="str">
        <f>IF(G2552="","",IF(VLOOKUP(E2552,カレンダマスタ!$A$5:$D$381,4,FALSE)=0,"",1))</f>
        <v/>
      </c>
      <c r="AR2552" s="123" t="str">
        <f>IF($G2552="","",IF($AD2552="NSTC",INDEX(カレンダマスタ!$I$26:$O$31,MATCH($G2552,カレンダマスタ!$H$26:$H$31,1),MATCH($H2552,カレンダマスタ!$I$25:$O$25,1)),
IF($AD2552="CS本社",INDEX(カレンダマスタ!$I$36:$O$41,MATCH($G2552,カレンダマスタ!$H$36:$H$41,1),MATCH($H2552,カレンダマスタ!$I$35:$O$35,1)),
IF($AD2552="NS本社",INDEX(カレンダマスタ!$I$94:$O$99,MATCH($G2552,カレンダマスタ!$H$95:$H$100,1),MATCH($H2552,カレンダマスタ!$I$93:$O$93,1)),
IF($AD2552="ODC",INDEX(カレンダマスタ!$I$46:$O$51,MATCH($G2552,カレンダマスタ!$H$46:$H$51,1),MATCH($H2552,カレンダマスタ!$I$45:$O$45,1)),
IF($AD2552="NS東京TC",INDEX(カレンダマスタ!$I$56:$O$61,MATCH($G2552,カレンダマスタ!$H$56:$H$61,1),MATCH($H2552,カレンダマスタ!$I$55:$O$55,1)),""))))))</f>
        <v/>
      </c>
      <c r="AS2552" s="122" t="str">
        <f t="shared" si="817"/>
        <v/>
      </c>
      <c r="AU2552" s="124" t="str">
        <f>IF(E2552="","",VLOOKUP($E2552,カレンダマスタ!$A$4:$E$381,4,FALSE))</f>
        <v/>
      </c>
      <c r="AV2552" s="124" t="str">
        <f t="shared" si="821"/>
        <v/>
      </c>
      <c r="AW2552" s="124" t="str">
        <f t="shared" si="822"/>
        <v/>
      </c>
      <c r="AX2552" s="125" t="str">
        <f t="shared" si="823"/>
        <v/>
      </c>
      <c r="AY2552" s="125" t="str">
        <f t="shared" si="824"/>
        <v/>
      </c>
      <c r="AZ2552" s="114" t="str">
        <f>IF(AX2552&amp;AW2552="勤怠未設定","×",IF(AV2552="勤怠修正","×",IF(AC2552="外注","",IF(AA2552="",IF(AY2552&lt;&gt;"","×",""),IF(VLOOKUP(AA2552,カレンダマスタ!$H$66:$I$83,2,FALSE)&lt;&gt;AY2552,"×","OK")))))</f>
        <v/>
      </c>
      <c r="BC2552" s="124" t="str">
        <f>IF(E2552="","",VLOOKUP($E2552,カレンダマスタ!$A$4:$E$381,4,FALSE))</f>
        <v/>
      </c>
      <c r="BD2552" s="122" t="str">
        <f>IF(AC2552="社員","",IF(AG2552=0,"",IF(AD2552="NSTC",IF(COUNTIF(カレンダマスタ!$Q$5:$Q$32,G2552)=1,"OK","×"),
IF(AD2552="NS本社",IF(COUNTIF(カレンダマスタ!$T$5:$T$32,G2552)=1,"OK","×"),IF(COUNTIF(カレンダマスタ!$R$5:$R$32,G2552)=1,"OK","×")))))</f>
        <v/>
      </c>
      <c r="BE2552" s="122" t="str">
        <f>IF(AC2552="社員","",IF(G2552="","",IF(R2552&lt;&gt;"","",IF(AF2552="CS","OK",IF(VLOOKUP(E2552,カレンダマスタ!$A$5:$D$381,4,FALSE)&gt;0,"",IF(OR(G2552*24&gt;10.84,H2552*24&lt;14.5)=TRUE,"×","OK"))))))</f>
        <v/>
      </c>
      <c r="BF2552" s="122" t="str">
        <f t="shared" si="810"/>
        <v/>
      </c>
      <c r="BG2552" s="122" t="str">
        <f t="shared" si="818"/>
        <v/>
      </c>
      <c r="BI2552" s="114" t="str">
        <f t="shared" si="819"/>
        <v/>
      </c>
    </row>
    <row r="2553" spans="2:61">
      <c r="B2553" s="111"/>
      <c r="C2553" s="536"/>
      <c r="D2553" s="128"/>
      <c r="E2553" s="583"/>
      <c r="F2553" s="128"/>
      <c r="G2553" s="588"/>
      <c r="H2553" s="588"/>
      <c r="I2553" s="130"/>
      <c r="J2553" s="139"/>
      <c r="K2553" s="131"/>
      <c r="L2553" s="132"/>
      <c r="M2553" s="132"/>
      <c r="N2553" s="141"/>
      <c r="O2553" s="139"/>
      <c r="P2553" s="139"/>
      <c r="Q2553" s="139"/>
      <c r="R2553" s="133"/>
      <c r="S2553" s="134"/>
      <c r="T2553" s="434"/>
      <c r="U2553" s="429"/>
      <c r="V2553" s="429" t="str">
        <f t="shared" si="812"/>
        <v/>
      </c>
      <c r="W2553" s="298"/>
      <c r="X2553" s="129" t="str">
        <f t="shared" si="813"/>
        <v/>
      </c>
      <c r="Y2553" s="129" t="str">
        <f t="shared" si="814"/>
        <v/>
      </c>
      <c r="Z2553" s="129" t="str">
        <f t="shared" si="815"/>
        <v/>
      </c>
      <c r="AA2553" s="133" t="str">
        <f t="shared" si="820"/>
        <v/>
      </c>
      <c r="AC2553" s="186" t="str">
        <f>AC2531</f>
        <v/>
      </c>
      <c r="AD2553" s="187" t="str">
        <f>AD2531</f>
        <v/>
      </c>
      <c r="AE2553" s="187" t="str">
        <f>AE2531</f>
        <v/>
      </c>
      <c r="AF2553" s="187" t="str">
        <f>AF2531</f>
        <v/>
      </c>
      <c r="AG2553" s="204">
        <f t="shared" si="816"/>
        <v>0</v>
      </c>
      <c r="AI2553" s="135" t="str">
        <f>IF(月報!G2553&lt;&gt;"",月報!G2553,"")</f>
        <v/>
      </c>
      <c r="AJ2553" s="126" t="str">
        <f>IF(月報!W2553&lt;&gt;"",月報!W2553*24,"")</f>
        <v/>
      </c>
      <c r="AK2553" s="126" t="str">
        <f>IF(月報!P2553&lt;&gt;"",月報!P2553,"")</f>
        <v/>
      </c>
      <c r="AL2553" s="126" t="str">
        <f>IF(月報!Q2553&lt;&gt;"",IF(月報!Q2553="平日残","",月報!Q2553),"")</f>
        <v/>
      </c>
      <c r="AM2553" s="126"/>
      <c r="AN2553" s="126" t="str">
        <f t="shared" si="809"/>
        <v/>
      </c>
      <c r="AO2553" s="126" t="str">
        <f>IF($E2553="","",VLOOKUP($E2553,カレンダマスタ!$A$5:$E$381,5,FALSE))</f>
        <v/>
      </c>
      <c r="AQ2553" s="196" t="str">
        <f>IF(G2553="","",IF(VLOOKUP(E2553,カレンダマスタ!$A$5:$D$381,4,FALSE)=0,"",1))</f>
        <v/>
      </c>
      <c r="AR2553" s="136" t="str">
        <f>IF($G2553="","",IF($AD2553="NSTC",INDEX(カレンダマスタ!$I$26:$O$31,MATCH($G2553,カレンダマスタ!$H$26:$H$31,1),MATCH($H2553,カレンダマスタ!$I$25:$O$25,1)),
IF($AD2553="CS本社",INDEX(カレンダマスタ!$I$36:$O$41,MATCH($G2553,カレンダマスタ!$H$36:$H$41,1),MATCH($H2553,カレンダマスタ!$I$35:$O$35,1)),
IF($AD2553="NS本社",INDEX(カレンダマスタ!$I$94:$O$99,MATCH($G2553,カレンダマスタ!$H$95:$H$100,1),MATCH($H2553,カレンダマスタ!$I$93:$O$93,1)),
IF($AD2553="ODC",INDEX(カレンダマスタ!$I$46:$O$51,MATCH($G2553,カレンダマスタ!$H$46:$H$51,1),MATCH($H2553,カレンダマスタ!$I$45:$O$45,1)),
IF($AD2553="NS東京TC",INDEX(カレンダマスタ!$I$56:$O$61,MATCH($G2553,カレンダマスタ!$H$56:$H$61,1),MATCH($H2553,カレンダマスタ!$I$55:$O$55,1)),""))))))</f>
        <v/>
      </c>
      <c r="AS2553" s="126" t="str">
        <f t="shared" si="817"/>
        <v/>
      </c>
      <c r="AU2553" s="137" t="str">
        <f>IF(E2553="","",VLOOKUP($E2553,カレンダマスタ!$A$4:$E$381,4,FALSE))</f>
        <v/>
      </c>
      <c r="AV2553" s="137" t="str">
        <f t="shared" si="821"/>
        <v/>
      </c>
      <c r="AW2553" s="137" t="str">
        <f t="shared" si="822"/>
        <v/>
      </c>
      <c r="AX2553" s="138" t="str">
        <f t="shared" si="823"/>
        <v/>
      </c>
      <c r="AY2553" s="138" t="str">
        <f t="shared" si="824"/>
        <v/>
      </c>
      <c r="AZ2553" s="130" t="str">
        <f>IF(AX2553&amp;AW2553="勤怠未設定","×",IF(AV2553="勤怠修正","×",IF(AC2553="外注","",IF(AA2553="",IF(AY2553&lt;&gt;"","×",""),IF(VLOOKUP(AA2553,カレンダマスタ!$H$66:$I$83,2,FALSE)&lt;&gt;AY2553,"×","OK")))))</f>
        <v/>
      </c>
      <c r="BC2553" s="137" t="str">
        <f>IF(E2553="","",VLOOKUP($E2553,カレンダマスタ!$A$4:$E$381,4,FALSE))</f>
        <v/>
      </c>
      <c r="BD2553" s="126" t="str">
        <f>IF(AC2553="社員","",IF(AG2553=0,"",IF(AD2553="NSTC",IF(COUNTIF(カレンダマスタ!$Q$5:$Q$32,G2553)=1,"OK","×"),
IF(AD2553="NS本社",IF(COUNTIF(カレンダマスタ!$T$5:$T$32,G2553)=1,"OK","×"),IF(COUNTIF(カレンダマスタ!$R$5:$R$32,G2553)=1,"OK","×")))))</f>
        <v/>
      </c>
      <c r="BE2553" s="126" t="str">
        <f>IF(AC2553="社員","",IF(G2553="","",IF(R2553&lt;&gt;"","",IF(AF2553="CS","OK",IF(VLOOKUP(E2553,カレンダマスタ!$A$5:$D$381,4,FALSE)&gt;0,"",IF(OR(G2553*24&gt;10.84,H2553*24&lt;14.5)=TRUE,"×","OK"))))))</f>
        <v/>
      </c>
      <c r="BF2553" s="126" t="str">
        <f t="shared" si="810"/>
        <v/>
      </c>
      <c r="BG2553" s="126" t="str">
        <f t="shared" si="818"/>
        <v/>
      </c>
      <c r="BI2553" s="130" t="str">
        <f t="shared" si="819"/>
        <v/>
      </c>
    </row>
    <row r="2554" spans="2:61">
      <c r="B2554" s="111"/>
      <c r="C2554" s="536"/>
      <c r="D2554" s="128"/>
      <c r="E2554" s="583"/>
      <c r="F2554" s="128"/>
      <c r="G2554" s="588"/>
      <c r="H2554" s="588"/>
      <c r="I2554" s="130"/>
      <c r="J2554" s="139"/>
      <c r="K2554" s="131"/>
      <c r="L2554" s="132"/>
      <c r="M2554" s="132"/>
      <c r="N2554" s="141"/>
      <c r="O2554" s="139"/>
      <c r="P2554" s="139"/>
      <c r="Q2554" s="139"/>
      <c r="R2554" s="133"/>
      <c r="S2554" s="134"/>
      <c r="T2554" s="434"/>
      <c r="U2554" s="429"/>
      <c r="V2554" s="429" t="str">
        <f t="shared" si="812"/>
        <v/>
      </c>
      <c r="W2554" s="298"/>
      <c r="X2554" s="129" t="str">
        <f t="shared" si="813"/>
        <v/>
      </c>
      <c r="Y2554" s="129" t="str">
        <f t="shared" si="814"/>
        <v/>
      </c>
      <c r="Z2554" s="129" t="str">
        <f t="shared" si="815"/>
        <v/>
      </c>
      <c r="AA2554" s="133" t="str">
        <f t="shared" si="820"/>
        <v/>
      </c>
      <c r="AC2554" s="186" t="str">
        <f>AC2531</f>
        <v/>
      </c>
      <c r="AD2554" s="187" t="str">
        <f>AD2531</f>
        <v/>
      </c>
      <c r="AE2554" s="187" t="str">
        <f>AE2531</f>
        <v/>
      </c>
      <c r="AF2554" s="187" t="str">
        <f>AF2531</f>
        <v/>
      </c>
      <c r="AG2554" s="204">
        <f t="shared" si="816"/>
        <v>0</v>
      </c>
      <c r="AI2554" s="135" t="str">
        <f>IF(月報!G2554&lt;&gt;"",月報!G2554,"")</f>
        <v/>
      </c>
      <c r="AJ2554" s="126" t="str">
        <f>IF(月報!W2554&lt;&gt;"",月報!W2554*24,"")</f>
        <v/>
      </c>
      <c r="AK2554" s="126" t="str">
        <f>IF(月報!P2554&lt;&gt;"",月報!P2554,"")</f>
        <v/>
      </c>
      <c r="AL2554" s="126" t="str">
        <f>IF(月報!Q2554&lt;&gt;"",IF(月報!Q2554="平日残","",月報!Q2554),"")</f>
        <v/>
      </c>
      <c r="AM2554" s="126"/>
      <c r="AN2554" s="126" t="str">
        <f t="shared" si="809"/>
        <v/>
      </c>
      <c r="AO2554" s="126" t="str">
        <f>IF($E2554="","",VLOOKUP($E2554,カレンダマスタ!$A$5:$E$381,5,FALSE))</f>
        <v/>
      </c>
      <c r="AQ2554" s="196" t="str">
        <f>IF(G2554="","",IF(VLOOKUP(E2554,カレンダマスタ!$A$5:$D$381,4,FALSE)=0,"",1))</f>
        <v/>
      </c>
      <c r="AR2554" s="136" t="str">
        <f>IF($G2554="","",IF($AD2554="NSTC",INDEX(カレンダマスタ!$I$26:$O$31,MATCH($G2554,カレンダマスタ!$H$26:$H$31,1),MATCH($H2554,カレンダマスタ!$I$25:$O$25,1)),
IF($AD2554="CS本社",INDEX(カレンダマスタ!$I$36:$O$41,MATCH($G2554,カレンダマスタ!$H$36:$H$41,1),MATCH($H2554,カレンダマスタ!$I$35:$O$35,1)),
IF($AD2554="NS本社",INDEX(カレンダマスタ!$I$94:$O$99,MATCH($G2554,カレンダマスタ!$H$95:$H$100,1),MATCH($H2554,カレンダマスタ!$I$93:$O$93,1)),
IF($AD2554="ODC",INDEX(カレンダマスタ!$I$46:$O$51,MATCH($G2554,カレンダマスタ!$H$46:$H$51,1),MATCH($H2554,カレンダマスタ!$I$45:$O$45,1)),
IF($AD2554="NS東京TC",INDEX(カレンダマスタ!$I$56:$O$61,MATCH($G2554,カレンダマスタ!$H$56:$H$61,1),MATCH($H2554,カレンダマスタ!$I$55:$O$55,1)),""))))))</f>
        <v/>
      </c>
      <c r="AS2554" s="126" t="str">
        <f t="shared" si="817"/>
        <v/>
      </c>
      <c r="AU2554" s="137" t="str">
        <f>IF(E2554="","",VLOOKUP($E2554,カレンダマスタ!$A$4:$E$381,4,FALSE))</f>
        <v/>
      </c>
      <c r="AV2554" s="137" t="str">
        <f t="shared" si="821"/>
        <v/>
      </c>
      <c r="AW2554" s="137" t="str">
        <f t="shared" si="822"/>
        <v/>
      </c>
      <c r="AX2554" s="138" t="str">
        <f t="shared" si="823"/>
        <v/>
      </c>
      <c r="AY2554" s="138" t="str">
        <f t="shared" si="824"/>
        <v/>
      </c>
      <c r="AZ2554" s="130" t="str">
        <f>IF(AX2554&amp;AW2554="勤怠未設定","×",IF(AV2554="勤怠修正","×",IF(AC2554="外注","",IF(AA2554="",IF(AY2554&lt;&gt;"","×",""),IF(VLOOKUP(AA2554,カレンダマスタ!$H$66:$I$83,2,FALSE)&lt;&gt;AY2554,"×","OK")))))</f>
        <v/>
      </c>
      <c r="BC2554" s="137" t="str">
        <f>IF(E2554="","",VLOOKUP($E2554,カレンダマスタ!$A$4:$E$381,4,FALSE))</f>
        <v/>
      </c>
      <c r="BD2554" s="126" t="str">
        <f>IF(AC2554="社員","",IF(AG2554=0,"",IF(AD2554="NSTC",IF(COUNTIF(カレンダマスタ!$Q$5:$Q$32,G2554)=1,"OK","×"),
IF(AD2554="NS本社",IF(COUNTIF(カレンダマスタ!$T$5:$T$32,G2554)=1,"OK","×"),IF(COUNTIF(カレンダマスタ!$R$5:$R$32,G2554)=1,"OK","×")))))</f>
        <v/>
      </c>
      <c r="BE2554" s="126" t="str">
        <f>IF(AC2554="社員","",IF(G2554="","",IF(R2554&lt;&gt;"","",IF(AF2554="CS","OK",IF(VLOOKUP(E2554,カレンダマスタ!$A$5:$D$381,4,FALSE)&gt;0,"",IF(OR(G2554*24&gt;10.84,H2554*24&lt;14.5)=TRUE,"×","OK"))))))</f>
        <v/>
      </c>
      <c r="BF2554" s="126" t="str">
        <f t="shared" si="810"/>
        <v/>
      </c>
      <c r="BG2554" s="126" t="str">
        <f t="shared" si="818"/>
        <v/>
      </c>
      <c r="BI2554" s="130" t="str">
        <f t="shared" si="819"/>
        <v/>
      </c>
    </row>
    <row r="2555" spans="2:61">
      <c r="B2555" s="111"/>
      <c r="C2555" s="536"/>
      <c r="D2555" s="128"/>
      <c r="E2555" s="583"/>
      <c r="F2555" s="128"/>
      <c r="G2555" s="588"/>
      <c r="H2555" s="588"/>
      <c r="I2555" s="130"/>
      <c r="J2555" s="139"/>
      <c r="K2555" s="131"/>
      <c r="L2555" s="132"/>
      <c r="M2555" s="132"/>
      <c r="N2555" s="141"/>
      <c r="O2555" s="139"/>
      <c r="P2555" s="139"/>
      <c r="Q2555" s="139"/>
      <c r="R2555" s="133"/>
      <c r="S2555" s="134"/>
      <c r="T2555" s="434"/>
      <c r="U2555" s="429"/>
      <c r="V2555" s="429" t="str">
        <f t="shared" si="812"/>
        <v/>
      </c>
      <c r="W2555" s="298"/>
      <c r="X2555" s="129" t="str">
        <f t="shared" si="813"/>
        <v/>
      </c>
      <c r="Y2555" s="129" t="str">
        <f t="shared" si="814"/>
        <v/>
      </c>
      <c r="Z2555" s="129" t="str">
        <f t="shared" si="815"/>
        <v/>
      </c>
      <c r="AA2555" s="133" t="str">
        <f t="shared" si="820"/>
        <v/>
      </c>
      <c r="AC2555" s="186" t="str">
        <f>AC2531</f>
        <v/>
      </c>
      <c r="AD2555" s="187" t="str">
        <f>AD2531</f>
        <v/>
      </c>
      <c r="AE2555" s="187" t="str">
        <f>AE2531</f>
        <v/>
      </c>
      <c r="AF2555" s="187" t="str">
        <f>AF2531</f>
        <v/>
      </c>
      <c r="AG2555" s="204">
        <f t="shared" si="816"/>
        <v>0</v>
      </c>
      <c r="AI2555" s="135" t="str">
        <f>IF(月報!G2555&lt;&gt;"",月報!G2555,"")</f>
        <v/>
      </c>
      <c r="AJ2555" s="126" t="str">
        <f>IF(月報!W2555&lt;&gt;"",月報!W2555*24,"")</f>
        <v/>
      </c>
      <c r="AK2555" s="126" t="str">
        <f>IF(月報!P2555&lt;&gt;"",月報!P2555,"")</f>
        <v/>
      </c>
      <c r="AL2555" s="126" t="str">
        <f>IF(月報!Q2555&lt;&gt;"",IF(月報!Q2555="平日残","",月報!Q2555),"")</f>
        <v/>
      </c>
      <c r="AM2555" s="126"/>
      <c r="AN2555" s="126" t="str">
        <f t="shared" si="809"/>
        <v/>
      </c>
      <c r="AO2555" s="126" t="str">
        <f>IF($E2555="","",VLOOKUP($E2555,カレンダマスタ!$A$5:$E$381,5,FALSE))</f>
        <v/>
      </c>
      <c r="AQ2555" s="196" t="str">
        <f>IF(G2555="","",IF(VLOOKUP(E2555,カレンダマスタ!$A$5:$D$381,4,FALSE)=0,"",1))</f>
        <v/>
      </c>
      <c r="AR2555" s="136" t="str">
        <f>IF($G2555="","",IF($AD2555="NSTC",INDEX(カレンダマスタ!$I$26:$O$31,MATCH($G2555,カレンダマスタ!$H$26:$H$31,1),MATCH($H2555,カレンダマスタ!$I$25:$O$25,1)),
IF($AD2555="CS本社",INDEX(カレンダマスタ!$I$36:$O$41,MATCH($G2555,カレンダマスタ!$H$36:$H$41,1),MATCH($H2555,カレンダマスタ!$I$35:$O$35,1)),
IF($AD2555="NS本社",INDEX(カレンダマスタ!$I$94:$O$99,MATCH($G2555,カレンダマスタ!$H$95:$H$100,1),MATCH($H2555,カレンダマスタ!$I$93:$O$93,1)),
IF($AD2555="ODC",INDEX(カレンダマスタ!$I$46:$O$51,MATCH($G2555,カレンダマスタ!$H$46:$H$51,1),MATCH($H2555,カレンダマスタ!$I$45:$O$45,1)),
IF($AD2555="NS東京TC",INDEX(カレンダマスタ!$I$56:$O$61,MATCH($G2555,カレンダマスタ!$H$56:$H$61,1),MATCH($H2555,カレンダマスタ!$I$55:$O$55,1)),""))))))</f>
        <v/>
      </c>
      <c r="AS2555" s="126" t="str">
        <f t="shared" si="817"/>
        <v/>
      </c>
      <c r="AU2555" s="137" t="str">
        <f>IF(E2555="","",VLOOKUP($E2555,カレンダマスタ!$A$4:$E$381,4,FALSE))</f>
        <v/>
      </c>
      <c r="AV2555" s="137" t="str">
        <f t="shared" si="821"/>
        <v/>
      </c>
      <c r="AW2555" s="137" t="str">
        <f t="shared" si="822"/>
        <v/>
      </c>
      <c r="AX2555" s="138" t="str">
        <f t="shared" si="823"/>
        <v/>
      </c>
      <c r="AY2555" s="138" t="str">
        <f t="shared" si="824"/>
        <v/>
      </c>
      <c r="AZ2555" s="130" t="str">
        <f>IF(AX2555&amp;AW2555="勤怠未設定","×",IF(AV2555="勤怠修正","×",IF(AC2555="外注","",IF(AA2555="",IF(AY2555&lt;&gt;"","×",""),IF(VLOOKUP(AA2555,カレンダマスタ!$H$66:$I$83,2,FALSE)&lt;&gt;AY2555,"×","OK")))))</f>
        <v/>
      </c>
      <c r="BC2555" s="137" t="str">
        <f>IF(E2555="","",VLOOKUP($E2555,カレンダマスタ!$A$4:$E$381,4,FALSE))</f>
        <v/>
      </c>
      <c r="BD2555" s="126" t="str">
        <f>IF(AC2555="社員","",IF(AG2555=0,"",IF(AD2555="NSTC",IF(COUNTIF(カレンダマスタ!$Q$5:$Q$32,G2555)=1,"OK","×"),
IF(AD2555="NS本社",IF(COUNTIF(カレンダマスタ!$T$5:$T$32,G2555)=1,"OK","×"),IF(COUNTIF(カレンダマスタ!$R$5:$R$32,G2555)=1,"OK","×")))))</f>
        <v/>
      </c>
      <c r="BE2555" s="126" t="str">
        <f>IF(AC2555="社員","",IF(G2555="","",IF(R2555&lt;&gt;"","",IF(AF2555="CS","OK",IF(VLOOKUP(E2555,カレンダマスタ!$A$5:$D$381,4,FALSE)&gt;0,"",IF(OR(G2555*24&gt;10.84,H2555*24&lt;14.5)=TRUE,"×","OK"))))))</f>
        <v/>
      </c>
      <c r="BF2555" s="126" t="str">
        <f t="shared" si="810"/>
        <v/>
      </c>
      <c r="BG2555" s="126" t="str">
        <f t="shared" si="818"/>
        <v/>
      </c>
      <c r="BI2555" s="130" t="str">
        <f t="shared" si="819"/>
        <v/>
      </c>
    </row>
    <row r="2556" spans="2:61">
      <c r="B2556" s="111"/>
      <c r="C2556" s="536"/>
      <c r="D2556" s="128"/>
      <c r="E2556" s="583"/>
      <c r="F2556" s="128"/>
      <c r="G2556" s="588"/>
      <c r="H2556" s="588"/>
      <c r="I2556" s="130"/>
      <c r="J2556" s="139"/>
      <c r="K2556" s="131"/>
      <c r="L2556" s="132"/>
      <c r="M2556" s="132"/>
      <c r="N2556" s="141"/>
      <c r="O2556" s="139"/>
      <c r="P2556" s="139"/>
      <c r="Q2556" s="139"/>
      <c r="R2556" s="133"/>
      <c r="S2556" s="134"/>
      <c r="T2556" s="434"/>
      <c r="U2556" s="429"/>
      <c r="V2556" s="429" t="str">
        <f t="shared" si="812"/>
        <v/>
      </c>
      <c r="W2556" s="298"/>
      <c r="X2556" s="129" t="str">
        <f t="shared" si="813"/>
        <v/>
      </c>
      <c r="Y2556" s="129" t="str">
        <f t="shared" si="814"/>
        <v/>
      </c>
      <c r="Z2556" s="129" t="str">
        <f t="shared" si="815"/>
        <v/>
      </c>
      <c r="AA2556" s="133" t="str">
        <f t="shared" si="820"/>
        <v/>
      </c>
      <c r="AC2556" s="186" t="str">
        <f>AC2531</f>
        <v/>
      </c>
      <c r="AD2556" s="187" t="str">
        <f>AD2531</f>
        <v/>
      </c>
      <c r="AE2556" s="187" t="str">
        <f>AE2531</f>
        <v/>
      </c>
      <c r="AF2556" s="187" t="str">
        <f>AF2531</f>
        <v/>
      </c>
      <c r="AG2556" s="204">
        <f t="shared" si="816"/>
        <v>0</v>
      </c>
      <c r="AI2556" s="140" t="str">
        <f>IF(月報!G2556&lt;&gt;"",月報!G2556,"")</f>
        <v/>
      </c>
      <c r="AJ2556" s="126" t="str">
        <f>IF(月報!W2556&lt;&gt;"",月報!W2556*24,"")</f>
        <v/>
      </c>
      <c r="AK2556" s="126" t="str">
        <f>IF(月報!P2556&lt;&gt;"",月報!P2556,"")</f>
        <v/>
      </c>
      <c r="AL2556" s="126" t="str">
        <f>IF(月報!Q2556&lt;&gt;"",IF(月報!Q2556="平日残","",月報!Q2556),"")</f>
        <v/>
      </c>
      <c r="AM2556" s="126"/>
      <c r="AN2556" s="126" t="str">
        <f t="shared" si="809"/>
        <v/>
      </c>
      <c r="AO2556" s="126" t="str">
        <f>IF($E2556="","",VLOOKUP($E2556,カレンダマスタ!$A$5:$E$381,5,FALSE))</f>
        <v/>
      </c>
      <c r="AQ2556" s="196" t="str">
        <f>IF(G2556="","",IF(VLOOKUP(E2556,カレンダマスタ!$A$5:$D$381,4,FALSE)=0,"",1))</f>
        <v/>
      </c>
      <c r="AR2556" s="136" t="str">
        <f>IF($G2556="","",IF($AD2556="NSTC",INDEX(カレンダマスタ!$I$26:$O$31,MATCH($G2556,カレンダマスタ!$H$26:$H$31,1),MATCH($H2556,カレンダマスタ!$I$25:$O$25,1)),
IF($AD2556="CS本社",INDEX(カレンダマスタ!$I$36:$O$41,MATCH($G2556,カレンダマスタ!$H$36:$H$41,1),MATCH($H2556,カレンダマスタ!$I$35:$O$35,1)),
IF($AD2556="NS本社",INDEX(カレンダマスタ!$I$94:$O$99,MATCH($G2556,カレンダマスタ!$H$95:$H$100,1),MATCH($H2556,カレンダマスタ!$I$93:$O$93,1)),
IF($AD2556="ODC",INDEX(カレンダマスタ!$I$46:$O$51,MATCH($G2556,カレンダマスタ!$H$46:$H$51,1),MATCH($H2556,カレンダマスタ!$I$45:$O$45,1)),
IF($AD2556="NS東京TC",INDEX(カレンダマスタ!$I$56:$O$61,MATCH($G2556,カレンダマスタ!$H$56:$H$61,1),MATCH($H2556,カレンダマスタ!$I$55:$O$55,1)),""))))))</f>
        <v/>
      </c>
      <c r="AS2556" s="126" t="str">
        <f t="shared" si="817"/>
        <v/>
      </c>
      <c r="AU2556" s="137" t="str">
        <f>IF(E2556="","",VLOOKUP($E2556,カレンダマスタ!$A$4:$E$381,4,FALSE))</f>
        <v/>
      </c>
      <c r="AV2556" s="137" t="str">
        <f t="shared" si="821"/>
        <v/>
      </c>
      <c r="AW2556" s="137" t="str">
        <f t="shared" si="822"/>
        <v/>
      </c>
      <c r="AX2556" s="138" t="str">
        <f t="shared" si="823"/>
        <v/>
      </c>
      <c r="AY2556" s="138" t="str">
        <f t="shared" si="824"/>
        <v/>
      </c>
      <c r="AZ2556" s="130" t="str">
        <f>IF(AX2556&amp;AW2556="勤怠未設定","×",IF(AV2556="勤怠修正","×",IF(AC2556="外注","",IF(AA2556="",IF(AY2556&lt;&gt;"","×",""),IF(VLOOKUP(AA2556,カレンダマスタ!$H$66:$I$83,2,FALSE)&lt;&gt;AY2556,"×","OK")))))</f>
        <v/>
      </c>
      <c r="BC2556" s="137" t="str">
        <f>IF(E2556="","",VLOOKUP($E2556,カレンダマスタ!$A$4:$E$381,4,FALSE))</f>
        <v/>
      </c>
      <c r="BD2556" s="126" t="str">
        <f>IF(AC2556="社員","",IF(AG2556=0,"",IF(AD2556="NSTC",IF(COUNTIF(カレンダマスタ!$Q$5:$Q$32,G2556)=1,"OK","×"),
IF(AD2556="NS本社",IF(COUNTIF(カレンダマスタ!$T$5:$T$32,G2556)=1,"OK","×"),IF(COUNTIF(カレンダマスタ!$R$5:$R$32,G2556)=1,"OK","×")))))</f>
        <v/>
      </c>
      <c r="BE2556" s="126" t="str">
        <f>IF(AC2556="社員","",IF(G2556="","",IF(R2556&lt;&gt;"","",IF(AF2556="CS","OK",IF(VLOOKUP(E2556,カレンダマスタ!$A$5:$D$381,4,FALSE)&gt;0,"",IF(OR(G2556*24&gt;10.84,H2556*24&lt;14.5)=TRUE,"×","OK"))))))</f>
        <v/>
      </c>
      <c r="BF2556" s="126" t="str">
        <f t="shared" si="810"/>
        <v/>
      </c>
      <c r="BG2556" s="126" t="str">
        <f t="shared" si="818"/>
        <v/>
      </c>
      <c r="BI2556" s="130" t="str">
        <f t="shared" si="819"/>
        <v/>
      </c>
    </row>
    <row r="2557" spans="2:61">
      <c r="B2557" s="111"/>
      <c r="C2557" s="536"/>
      <c r="D2557" s="128"/>
      <c r="E2557" s="583"/>
      <c r="F2557" s="128"/>
      <c r="G2557" s="588"/>
      <c r="H2557" s="588"/>
      <c r="I2557" s="130"/>
      <c r="J2557" s="139"/>
      <c r="K2557" s="131"/>
      <c r="L2557" s="132"/>
      <c r="M2557" s="132"/>
      <c r="N2557" s="141"/>
      <c r="O2557" s="139"/>
      <c r="P2557" s="139"/>
      <c r="Q2557" s="139"/>
      <c r="R2557" s="133"/>
      <c r="S2557" s="134"/>
      <c r="T2557" s="434"/>
      <c r="U2557" s="429"/>
      <c r="V2557" s="429" t="str">
        <f t="shared" si="812"/>
        <v/>
      </c>
      <c r="W2557" s="298"/>
      <c r="X2557" s="129" t="str">
        <f t="shared" si="813"/>
        <v/>
      </c>
      <c r="Y2557" s="129" t="str">
        <f t="shared" si="814"/>
        <v/>
      </c>
      <c r="Z2557" s="129" t="str">
        <f t="shared" si="815"/>
        <v/>
      </c>
      <c r="AA2557" s="133" t="str">
        <f t="shared" si="820"/>
        <v/>
      </c>
      <c r="AC2557" s="186" t="str">
        <f>AC2531</f>
        <v/>
      </c>
      <c r="AD2557" s="187" t="str">
        <f>AD2531</f>
        <v/>
      </c>
      <c r="AE2557" s="187" t="str">
        <f>AE2531</f>
        <v/>
      </c>
      <c r="AF2557" s="187" t="str">
        <f>AF2531</f>
        <v/>
      </c>
      <c r="AG2557" s="204">
        <f t="shared" si="816"/>
        <v>0</v>
      </c>
      <c r="AI2557" s="140" t="str">
        <f>IF(月報!G2557&lt;&gt;"",月報!G2557,"")</f>
        <v/>
      </c>
      <c r="AJ2557" s="126" t="str">
        <f>IF(月報!W2557&lt;&gt;"",月報!W2557*24,"")</f>
        <v/>
      </c>
      <c r="AK2557" s="126" t="str">
        <f>IF(月報!P2557&lt;&gt;"",月報!P2557,"")</f>
        <v/>
      </c>
      <c r="AL2557" s="126" t="str">
        <f>IF(月報!Q2557&lt;&gt;"",IF(月報!Q2557="平日残","",月報!Q2557),"")</f>
        <v/>
      </c>
      <c r="AM2557" s="126"/>
      <c r="AN2557" s="126" t="str">
        <f t="shared" si="809"/>
        <v/>
      </c>
      <c r="AO2557" s="126" t="str">
        <f>IF($E2557="","",VLOOKUP($E2557,カレンダマスタ!$A$5:$E$381,5,FALSE))</f>
        <v/>
      </c>
      <c r="AQ2557" s="196" t="str">
        <f>IF(G2557="","",IF(VLOOKUP(E2557,カレンダマスタ!$A$5:$D$381,4,FALSE)=0,"",1))</f>
        <v/>
      </c>
      <c r="AR2557" s="136" t="str">
        <f>IF($G2557="","",IF($AD2557="NSTC",INDEX(カレンダマスタ!$I$26:$O$31,MATCH($G2557,カレンダマスタ!$H$26:$H$31,1),MATCH($H2557,カレンダマスタ!$I$25:$O$25,1)),
IF($AD2557="CS本社",INDEX(カレンダマスタ!$I$36:$O$41,MATCH($G2557,カレンダマスタ!$H$36:$H$41,1),MATCH($H2557,カレンダマスタ!$I$35:$O$35,1)),
IF($AD2557="NS本社",INDEX(カレンダマスタ!$I$94:$O$99,MATCH($G2557,カレンダマスタ!$H$95:$H$100,1),MATCH($H2557,カレンダマスタ!$I$93:$O$93,1)),
IF($AD2557="ODC",INDEX(カレンダマスタ!$I$46:$O$51,MATCH($G2557,カレンダマスタ!$H$46:$H$51,1),MATCH($H2557,カレンダマスタ!$I$45:$O$45,1)),
IF($AD2557="NS東京TC",INDEX(カレンダマスタ!$I$56:$O$61,MATCH($G2557,カレンダマスタ!$H$56:$H$61,1),MATCH($H2557,カレンダマスタ!$I$55:$O$55,1)),""))))))</f>
        <v/>
      </c>
      <c r="AS2557" s="126" t="str">
        <f t="shared" si="817"/>
        <v/>
      </c>
      <c r="AU2557" s="137" t="str">
        <f>IF(E2557="","",VLOOKUP($E2557,カレンダマスタ!$A$4:$E$381,4,FALSE))</f>
        <v/>
      </c>
      <c r="AV2557" s="137" t="str">
        <f t="shared" si="821"/>
        <v/>
      </c>
      <c r="AW2557" s="137" t="str">
        <f t="shared" si="822"/>
        <v/>
      </c>
      <c r="AX2557" s="138" t="str">
        <f t="shared" si="823"/>
        <v/>
      </c>
      <c r="AY2557" s="138" t="str">
        <f t="shared" si="824"/>
        <v/>
      </c>
      <c r="AZ2557" s="130" t="str">
        <f>IF(AX2557&amp;AW2557="勤怠未設定","×",IF(AV2557="勤怠修正","×",IF(AC2557="外注","",IF(AA2557="",IF(AY2557&lt;&gt;"","×",""),IF(VLOOKUP(AA2557,カレンダマスタ!$H$66:$I$83,2,FALSE)&lt;&gt;AY2557,"×","OK")))))</f>
        <v/>
      </c>
      <c r="BC2557" s="137" t="str">
        <f>IF(E2557="","",VLOOKUP($E2557,カレンダマスタ!$A$4:$E$381,4,FALSE))</f>
        <v/>
      </c>
      <c r="BD2557" s="126" t="str">
        <f>IF(AC2557="社員","",IF(AG2557=0,"",IF(AD2557="NSTC",IF(COUNTIF(カレンダマスタ!$Q$5:$Q$32,G2557)=1,"OK","×"),
IF(AD2557="NS本社",IF(COUNTIF(カレンダマスタ!$T$5:$T$32,G2557)=1,"OK","×"),IF(COUNTIF(カレンダマスタ!$R$5:$R$32,G2557)=1,"OK","×")))))</f>
        <v/>
      </c>
      <c r="BE2557" s="126" t="str">
        <f>IF(AC2557="社員","",IF(G2557="","",IF(R2557&lt;&gt;"","",IF(AF2557="CS","OK",IF(VLOOKUP(E2557,カレンダマスタ!$A$5:$D$381,4,FALSE)&gt;0,"",IF(OR(G2557*24&gt;10.84,H2557*24&lt;14.5)=TRUE,"×","OK"))))))</f>
        <v/>
      </c>
      <c r="BF2557" s="126" t="str">
        <f t="shared" si="810"/>
        <v/>
      </c>
      <c r="BG2557" s="126" t="str">
        <f t="shared" si="818"/>
        <v/>
      </c>
      <c r="BI2557" s="130" t="str">
        <f t="shared" si="819"/>
        <v/>
      </c>
    </row>
    <row r="2558" spans="2:61">
      <c r="B2558" s="111"/>
      <c r="C2558" s="537"/>
      <c r="D2558" s="142"/>
      <c r="E2558" s="584"/>
      <c r="F2558" s="142"/>
      <c r="G2558" s="589"/>
      <c r="H2558" s="589"/>
      <c r="I2558" s="144"/>
      <c r="J2558" s="148"/>
      <c r="K2558" s="145"/>
      <c r="L2558" s="146"/>
      <c r="M2558" s="146"/>
      <c r="N2558" s="147"/>
      <c r="O2558" s="148"/>
      <c r="P2558" s="148"/>
      <c r="Q2558" s="148"/>
      <c r="R2558" s="149"/>
      <c r="S2558" s="156"/>
      <c r="T2558" s="435"/>
      <c r="U2558" s="430"/>
      <c r="V2558" s="430" t="str">
        <f t="shared" si="812"/>
        <v/>
      </c>
      <c r="W2558" s="298"/>
      <c r="X2558" s="143" t="str">
        <f t="shared" si="813"/>
        <v/>
      </c>
      <c r="Y2558" s="143" t="str">
        <f t="shared" si="814"/>
        <v/>
      </c>
      <c r="Z2558" s="143" t="str">
        <f t="shared" si="815"/>
        <v/>
      </c>
      <c r="AA2558" s="149" t="str">
        <f t="shared" si="820"/>
        <v/>
      </c>
      <c r="AC2558" s="188" t="str">
        <f>AC2531</f>
        <v/>
      </c>
      <c r="AD2558" s="189" t="str">
        <f>AD2531</f>
        <v/>
      </c>
      <c r="AE2558" s="189" t="str">
        <f>AE2531</f>
        <v/>
      </c>
      <c r="AF2558" s="189" t="str">
        <f>AF2531</f>
        <v/>
      </c>
      <c r="AG2558" s="205">
        <f t="shared" si="816"/>
        <v>0</v>
      </c>
      <c r="AI2558" s="157" t="str">
        <f>IF(月報!G2558&lt;&gt;"",月報!G2558,"")</f>
        <v/>
      </c>
      <c r="AJ2558" s="151" t="str">
        <f>IF(月報!W2558&lt;&gt;"",月報!W2558*24,"")</f>
        <v/>
      </c>
      <c r="AK2558" s="151" t="str">
        <f>IF(月報!P2558&lt;&gt;"",月報!P2558,"")</f>
        <v/>
      </c>
      <c r="AL2558" s="151" t="str">
        <f>IF(月報!Q2558&lt;&gt;"",IF(月報!Q2558="平日残","",月報!Q2558),"")</f>
        <v/>
      </c>
      <c r="AM2558" s="151"/>
      <c r="AN2558" s="151" t="str">
        <f t="shared" si="809"/>
        <v/>
      </c>
      <c r="AO2558" s="151" t="str">
        <f>IF($E2558="","",VLOOKUP($E2558,カレンダマスタ!$A$5:$E$381,5,FALSE))</f>
        <v/>
      </c>
      <c r="AQ2558" s="197" t="str">
        <f>IF(G2558="","",IF(VLOOKUP(E2558,カレンダマスタ!$A$5:$D$381,4,FALSE)=0,"",1))</f>
        <v/>
      </c>
      <c r="AR2558" s="152" t="str">
        <f>IF($G2558="","",IF($AD2558="NSTC",INDEX(カレンダマスタ!$I$26:$O$31,MATCH($G2558,カレンダマスタ!$H$26:$H$31,1),MATCH($H2558,カレンダマスタ!$I$25:$O$25,1)),
IF($AD2558="CS本社",INDEX(カレンダマスタ!$I$36:$O$41,MATCH($G2558,カレンダマスタ!$H$36:$H$41,1),MATCH($H2558,カレンダマスタ!$I$35:$O$35,1)),
IF($AD2558="NS本社",INDEX(カレンダマスタ!$I$94:$O$99,MATCH($G2558,カレンダマスタ!$H$95:$H$100,1),MATCH($H2558,カレンダマスタ!$I$93:$O$93,1)),
IF($AD2558="ODC",INDEX(カレンダマスタ!$I$46:$O$51,MATCH($G2558,カレンダマスタ!$H$46:$H$51,1),MATCH($H2558,カレンダマスタ!$I$45:$O$45,1)),
IF($AD2558="NS東京TC",INDEX(カレンダマスタ!$I$56:$O$61,MATCH($G2558,カレンダマスタ!$H$56:$H$61,1),MATCH($H2558,カレンダマスタ!$I$55:$O$55,1)),""))))))</f>
        <v/>
      </c>
      <c r="AS2558" s="151" t="str">
        <f t="shared" si="817"/>
        <v/>
      </c>
      <c r="AU2558" s="153" t="str">
        <f>IF(E2558="","",VLOOKUP($E2558,カレンダマスタ!$A$4:$E$381,4,FALSE))</f>
        <v/>
      </c>
      <c r="AV2558" s="153" t="str">
        <f t="shared" si="821"/>
        <v/>
      </c>
      <c r="AW2558" s="153" t="str">
        <f t="shared" si="822"/>
        <v/>
      </c>
      <c r="AX2558" s="154" t="str">
        <f t="shared" si="823"/>
        <v/>
      </c>
      <c r="AY2558" s="154" t="str">
        <f t="shared" si="824"/>
        <v/>
      </c>
      <c r="AZ2558" s="144" t="str">
        <f>IF(AX2558&amp;AW2558="勤怠未設定","×",IF(AV2558="勤怠修正","×",IF(AC2558="外注","",IF(AA2558="",IF(AY2558&lt;&gt;"","×",""),IF(VLOOKUP(AA2558,カレンダマスタ!$H$66:$I$83,2,FALSE)&lt;&gt;AY2558,"×","OK")))))</f>
        <v/>
      </c>
      <c r="BC2558" s="153" t="str">
        <f>IF(E2558="","",VLOOKUP($E2558,カレンダマスタ!$A$4:$E$381,4,FALSE))</f>
        <v/>
      </c>
      <c r="BD2558" s="151" t="str">
        <f>IF(AC2558="社員","",IF(AG2558=0,"",IF(AD2558="NSTC",IF(COUNTIF(カレンダマスタ!$Q$5:$Q$32,G2558)=1,"OK","×"),
IF(AD2558="NS本社",IF(COUNTIF(カレンダマスタ!$T$5:$T$32,G2558)=1,"OK","×"),IF(COUNTIF(カレンダマスタ!$R$5:$R$32,G2558)=1,"OK","×")))))</f>
        <v/>
      </c>
      <c r="BE2558" s="151" t="str">
        <f>IF(AC2558="社員","",IF(G2558="","",IF(R2558&lt;&gt;"","",IF(AF2558="CS","OK",IF(VLOOKUP(E2558,カレンダマスタ!$A$5:$D$381,4,FALSE)&gt;0,"",IF(OR(G2558*24&gt;10.84,H2558*24&lt;14.5)=TRUE,"×","OK"))))))</f>
        <v/>
      </c>
      <c r="BF2558" s="151" t="str">
        <f t="shared" si="810"/>
        <v/>
      </c>
      <c r="BG2558" s="151" t="str">
        <f t="shared" si="818"/>
        <v/>
      </c>
      <c r="BI2558" s="144" t="str">
        <f t="shared" si="819"/>
        <v/>
      </c>
    </row>
    <row r="2559" spans="2:61">
      <c r="B2559" s="111"/>
      <c r="C2559" s="535"/>
      <c r="D2559" s="112"/>
      <c r="E2559" s="582"/>
      <c r="F2559" s="112"/>
      <c r="G2559" s="587"/>
      <c r="H2559" s="587"/>
      <c r="I2559" s="114"/>
      <c r="J2559" s="118"/>
      <c r="K2559" s="115"/>
      <c r="L2559" s="116"/>
      <c r="M2559" s="116"/>
      <c r="N2559" s="117"/>
      <c r="O2559" s="118"/>
      <c r="P2559" s="118"/>
      <c r="Q2559" s="118"/>
      <c r="R2559" s="119"/>
      <c r="S2559" s="120"/>
      <c r="T2559" s="433"/>
      <c r="U2559" s="431">
        <f>SUM(T2559:T2575)</f>
        <v>0</v>
      </c>
      <c r="V2559" s="431" t="str">
        <f t="shared" si="812"/>
        <v/>
      </c>
      <c r="W2559" s="298"/>
      <c r="X2559" s="113" t="str">
        <f t="shared" si="813"/>
        <v/>
      </c>
      <c r="Y2559" s="113" t="str">
        <f t="shared" si="814"/>
        <v/>
      </c>
      <c r="Z2559" s="113" t="str">
        <f t="shared" si="815"/>
        <v/>
      </c>
      <c r="AA2559" s="119" t="str">
        <f t="shared" si="820"/>
        <v/>
      </c>
      <c r="AC2559" s="190" t="str">
        <f>AC2531</f>
        <v/>
      </c>
      <c r="AD2559" s="191" t="str">
        <f>AD2531</f>
        <v/>
      </c>
      <c r="AE2559" s="191" t="str">
        <f>AE2531</f>
        <v/>
      </c>
      <c r="AF2559" s="191" t="str">
        <f>AF2531</f>
        <v/>
      </c>
      <c r="AG2559" s="206">
        <f t="shared" si="816"/>
        <v>0</v>
      </c>
      <c r="AI2559" s="159" t="str">
        <f>IF(月報!G2559&lt;&gt;"",月報!G2559,"")</f>
        <v/>
      </c>
      <c r="AJ2559" s="122" t="str">
        <f>IF(月報!W2559&lt;&gt;"",月報!W2559*24,"")</f>
        <v/>
      </c>
      <c r="AK2559" s="122" t="str">
        <f>IF(月報!P2559&lt;&gt;"",月報!P2559,"")</f>
        <v/>
      </c>
      <c r="AL2559" s="122" t="str">
        <f>IF(月報!Q2559&lt;&gt;"",IF(月報!Q2559="平日残","",月報!Q2559),"")</f>
        <v/>
      </c>
      <c r="AM2559" s="122"/>
      <c r="AN2559" s="122" t="str">
        <f t="shared" si="809"/>
        <v/>
      </c>
      <c r="AO2559" s="122" t="str">
        <f>IF($E2559="","",VLOOKUP($E2559,カレンダマスタ!$A$5:$E$381,5,FALSE))</f>
        <v/>
      </c>
      <c r="AQ2559" s="195" t="str">
        <f>IF(G2559="","",IF(VLOOKUP(E2559,カレンダマスタ!$A$5:$D$381,4,FALSE)=0,"",1))</f>
        <v/>
      </c>
      <c r="AR2559" s="123" t="str">
        <f>IF($G2559="","",IF($AD2559="NSTC",INDEX(カレンダマスタ!$I$26:$O$31,MATCH($G2559,カレンダマスタ!$H$26:$H$31,1),MATCH($H2559,カレンダマスタ!$I$25:$O$25,1)),
IF($AD2559="CS本社",INDEX(カレンダマスタ!$I$36:$O$41,MATCH($G2559,カレンダマスタ!$H$36:$H$41,1),MATCH($H2559,カレンダマスタ!$I$35:$O$35,1)),
IF($AD2559="NS本社",INDEX(カレンダマスタ!$I$94:$O$99,MATCH($G2559,カレンダマスタ!$H$95:$H$100,1),MATCH($H2559,カレンダマスタ!$I$93:$O$93,1)),
IF($AD2559="ODC",INDEX(カレンダマスタ!$I$46:$O$51,MATCH($G2559,カレンダマスタ!$H$46:$H$51,1),MATCH($H2559,カレンダマスタ!$I$45:$O$45,1)),
IF($AD2559="NS東京TC",INDEX(カレンダマスタ!$I$56:$O$61,MATCH($G2559,カレンダマスタ!$H$56:$H$61,1),MATCH($H2559,カレンダマスタ!$I$55:$O$55,1)),""))))))</f>
        <v/>
      </c>
      <c r="AS2559" s="122" t="str">
        <f t="shared" si="817"/>
        <v/>
      </c>
      <c r="AU2559" s="124" t="str">
        <f>IF(E2559="","",VLOOKUP($E2559,カレンダマスタ!$A$4:$E$381,4,FALSE))</f>
        <v/>
      </c>
      <c r="AV2559" s="124" t="str">
        <f t="shared" si="821"/>
        <v/>
      </c>
      <c r="AW2559" s="124" t="str">
        <f t="shared" si="822"/>
        <v/>
      </c>
      <c r="AX2559" s="125" t="str">
        <f t="shared" si="823"/>
        <v/>
      </c>
      <c r="AY2559" s="125" t="str">
        <f t="shared" si="824"/>
        <v/>
      </c>
      <c r="AZ2559" s="114" t="str">
        <f>IF(AX2559&amp;AW2559="勤怠未設定","×",IF(AV2559="勤怠修正","×",IF(AC2559="外注","",IF(AA2559="",IF(AY2559&lt;&gt;"","×",""),IF(VLOOKUP(AA2559,カレンダマスタ!$H$66:$I$83,2,FALSE)&lt;&gt;AY2559,"×","OK")))))</f>
        <v/>
      </c>
      <c r="BC2559" s="124" t="str">
        <f>IF(E2559="","",VLOOKUP($E2559,カレンダマスタ!$A$4:$E$381,4,FALSE))</f>
        <v/>
      </c>
      <c r="BD2559" s="122" t="str">
        <f>IF(AC2559="社員","",IF(AG2559=0,"",IF(AD2559="NSTC",IF(COUNTIF(カレンダマスタ!$Q$5:$Q$32,G2559)=1,"OK","×"),
IF(AD2559="NS本社",IF(COUNTIF(カレンダマスタ!$T$5:$T$32,G2559)=1,"OK","×"),IF(COUNTIF(カレンダマスタ!$R$5:$R$32,G2559)=1,"OK","×")))))</f>
        <v/>
      </c>
      <c r="BE2559" s="122" t="str">
        <f>IF(AC2559="社員","",IF(G2559="","",IF(R2559&lt;&gt;"","",IF(AF2559="CS","OK",IF(VLOOKUP(E2559,カレンダマスタ!$A$5:$D$381,4,FALSE)&gt;0,"",IF(OR(G2559*24&gt;10.84,H2559*24&lt;14.5)=TRUE,"×","OK"))))))</f>
        <v/>
      </c>
      <c r="BF2559" s="122" t="str">
        <f t="shared" si="810"/>
        <v/>
      </c>
      <c r="BG2559" s="122" t="str">
        <f t="shared" si="818"/>
        <v/>
      </c>
      <c r="BI2559" s="114" t="str">
        <f t="shared" si="819"/>
        <v/>
      </c>
    </row>
    <row r="2560" spans="2:61">
      <c r="B2560" s="111"/>
      <c r="C2560" s="536"/>
      <c r="D2560" s="128"/>
      <c r="E2560" s="583"/>
      <c r="F2560" s="128"/>
      <c r="G2560" s="588"/>
      <c r="H2560" s="588"/>
      <c r="I2560" s="130"/>
      <c r="J2560" s="139"/>
      <c r="K2560" s="131"/>
      <c r="L2560" s="132"/>
      <c r="M2560" s="132"/>
      <c r="N2560" s="141"/>
      <c r="O2560" s="139"/>
      <c r="P2560" s="139"/>
      <c r="Q2560" s="139"/>
      <c r="R2560" s="133"/>
      <c r="S2560" s="134"/>
      <c r="T2560" s="434"/>
      <c r="U2560" s="429"/>
      <c r="V2560" s="429" t="str">
        <f t="shared" si="812"/>
        <v/>
      </c>
      <c r="W2560" s="298"/>
      <c r="X2560" s="129" t="str">
        <f t="shared" si="813"/>
        <v/>
      </c>
      <c r="Y2560" s="129" t="str">
        <f t="shared" si="814"/>
        <v/>
      </c>
      <c r="Z2560" s="129" t="str">
        <f t="shared" si="815"/>
        <v/>
      </c>
      <c r="AA2560" s="133" t="str">
        <f t="shared" si="820"/>
        <v/>
      </c>
      <c r="AC2560" s="186" t="str">
        <f>AC2531</f>
        <v/>
      </c>
      <c r="AD2560" s="187" t="str">
        <f>AD2531</f>
        <v/>
      </c>
      <c r="AE2560" s="187" t="str">
        <f>AE2531</f>
        <v/>
      </c>
      <c r="AF2560" s="187" t="str">
        <f>AF2531</f>
        <v/>
      </c>
      <c r="AG2560" s="204">
        <f t="shared" si="816"/>
        <v>0</v>
      </c>
      <c r="AI2560" s="135" t="str">
        <f>IF(月報!G2560&lt;&gt;"",月報!G2560,"")</f>
        <v/>
      </c>
      <c r="AJ2560" s="126" t="str">
        <f>IF(月報!W2560&lt;&gt;"",月報!W2560*24,"")</f>
        <v/>
      </c>
      <c r="AK2560" s="126" t="str">
        <f>IF(月報!P2560&lt;&gt;"",月報!P2560,"")</f>
        <v/>
      </c>
      <c r="AL2560" s="126" t="str">
        <f>IF(月報!Q2560&lt;&gt;"",IF(月報!Q2560="平日残","",月報!Q2560),"")</f>
        <v/>
      </c>
      <c r="AM2560" s="126"/>
      <c r="AN2560" s="126" t="str">
        <f t="shared" si="809"/>
        <v/>
      </c>
      <c r="AO2560" s="126" t="str">
        <f>IF($E2560="","",VLOOKUP($E2560,カレンダマスタ!$A$5:$E$381,5,FALSE))</f>
        <v/>
      </c>
      <c r="AQ2560" s="196" t="str">
        <f>IF(G2560="","",IF(VLOOKUP(E2560,カレンダマスタ!$A$5:$D$381,4,FALSE)=0,"",1))</f>
        <v/>
      </c>
      <c r="AR2560" s="136" t="str">
        <f>IF($G2560="","",IF($AD2560="NSTC",INDEX(カレンダマスタ!$I$26:$O$31,MATCH($G2560,カレンダマスタ!$H$26:$H$31,1),MATCH($H2560,カレンダマスタ!$I$25:$O$25,1)),
IF($AD2560="CS本社",INDEX(カレンダマスタ!$I$36:$O$41,MATCH($G2560,カレンダマスタ!$H$36:$H$41,1),MATCH($H2560,カレンダマスタ!$I$35:$O$35,1)),
IF($AD2560="NS本社",INDEX(カレンダマスタ!$I$94:$O$99,MATCH($G2560,カレンダマスタ!$H$95:$H$100,1),MATCH($H2560,カレンダマスタ!$I$93:$O$93,1)),
IF($AD2560="ODC",INDEX(カレンダマスタ!$I$46:$O$51,MATCH($G2560,カレンダマスタ!$H$46:$H$51,1),MATCH($H2560,カレンダマスタ!$I$45:$O$45,1)),
IF($AD2560="NS東京TC",INDEX(カレンダマスタ!$I$56:$O$61,MATCH($G2560,カレンダマスタ!$H$56:$H$61,1),MATCH($H2560,カレンダマスタ!$I$55:$O$55,1)),""))))))</f>
        <v/>
      </c>
      <c r="AS2560" s="126" t="str">
        <f t="shared" si="817"/>
        <v/>
      </c>
      <c r="AU2560" s="137" t="str">
        <f>IF(E2560="","",VLOOKUP($E2560,カレンダマスタ!$A$4:$E$381,4,FALSE))</f>
        <v/>
      </c>
      <c r="AV2560" s="137" t="str">
        <f t="shared" si="821"/>
        <v/>
      </c>
      <c r="AW2560" s="137" t="str">
        <f t="shared" si="822"/>
        <v/>
      </c>
      <c r="AX2560" s="138" t="str">
        <f t="shared" si="823"/>
        <v/>
      </c>
      <c r="AY2560" s="138" t="str">
        <f t="shared" si="824"/>
        <v/>
      </c>
      <c r="AZ2560" s="130" t="str">
        <f>IF(AX2560&amp;AW2560="勤怠未設定","×",IF(AV2560="勤怠修正","×",IF(AC2560="外注","",IF(AA2560="",IF(AY2560&lt;&gt;"","×",""),IF(VLOOKUP(AA2560,カレンダマスタ!$H$66:$I$83,2,FALSE)&lt;&gt;AY2560,"×","OK")))))</f>
        <v/>
      </c>
      <c r="BC2560" s="137" t="str">
        <f>IF(E2560="","",VLOOKUP($E2560,カレンダマスタ!$A$4:$E$381,4,FALSE))</f>
        <v/>
      </c>
      <c r="BD2560" s="126" t="str">
        <f>IF(AC2560="社員","",IF(AG2560=0,"",IF(AD2560="NSTC",IF(COUNTIF(カレンダマスタ!$Q$5:$Q$32,G2560)=1,"OK","×"),
IF(AD2560="NS本社",IF(COUNTIF(カレンダマスタ!$T$5:$T$32,G2560)=1,"OK","×"),IF(COUNTIF(カレンダマスタ!$R$5:$R$32,G2560)=1,"OK","×")))))</f>
        <v/>
      </c>
      <c r="BE2560" s="126" t="str">
        <f>IF(AC2560="社員","",IF(G2560="","",IF(R2560&lt;&gt;"","",IF(AF2560="CS","OK",IF(VLOOKUP(E2560,カレンダマスタ!$A$5:$D$381,4,FALSE)&gt;0,"",IF(OR(G2560*24&gt;10.84,H2560*24&lt;14.5)=TRUE,"×","OK"))))))</f>
        <v/>
      </c>
      <c r="BF2560" s="126" t="str">
        <f t="shared" si="810"/>
        <v/>
      </c>
      <c r="BG2560" s="126" t="str">
        <f t="shared" si="818"/>
        <v/>
      </c>
      <c r="BI2560" s="130" t="str">
        <f t="shared" si="819"/>
        <v/>
      </c>
    </row>
    <row r="2561" spans="2:61">
      <c r="B2561" s="111"/>
      <c r="C2561" s="536"/>
      <c r="D2561" s="128"/>
      <c r="E2561" s="583"/>
      <c r="F2561" s="128"/>
      <c r="G2561" s="588"/>
      <c r="H2561" s="588"/>
      <c r="I2561" s="130"/>
      <c r="J2561" s="139"/>
      <c r="K2561" s="131"/>
      <c r="L2561" s="132"/>
      <c r="M2561" s="132"/>
      <c r="N2561" s="141"/>
      <c r="O2561" s="139"/>
      <c r="P2561" s="139"/>
      <c r="Q2561" s="139"/>
      <c r="R2561" s="133"/>
      <c r="S2561" s="134"/>
      <c r="T2561" s="434"/>
      <c r="U2561" s="429"/>
      <c r="V2561" s="429" t="str">
        <f t="shared" si="812"/>
        <v/>
      </c>
      <c r="W2561" s="298"/>
      <c r="X2561" s="129" t="str">
        <f t="shared" si="813"/>
        <v/>
      </c>
      <c r="Y2561" s="129" t="str">
        <f t="shared" si="814"/>
        <v/>
      </c>
      <c r="Z2561" s="129" t="str">
        <f t="shared" si="815"/>
        <v/>
      </c>
      <c r="AA2561" s="133" t="str">
        <f t="shared" si="820"/>
        <v/>
      </c>
      <c r="AC2561" s="186" t="str">
        <f>AC2531</f>
        <v/>
      </c>
      <c r="AD2561" s="187" t="str">
        <f>AD2531</f>
        <v/>
      </c>
      <c r="AE2561" s="187" t="str">
        <f>AE2531</f>
        <v/>
      </c>
      <c r="AF2561" s="187" t="str">
        <f>AF2531</f>
        <v/>
      </c>
      <c r="AG2561" s="204">
        <f t="shared" si="816"/>
        <v>0</v>
      </c>
      <c r="AI2561" s="160" t="str">
        <f>IF(月報!G2561&lt;&gt;"",月報!G2561,"")</f>
        <v/>
      </c>
      <c r="AJ2561" s="126" t="str">
        <f>IF(月報!W2561&lt;&gt;"",月報!W2561*24,"")</f>
        <v/>
      </c>
      <c r="AK2561" s="126" t="str">
        <f>IF(月報!P2561&lt;&gt;"",月報!P2561,"")</f>
        <v/>
      </c>
      <c r="AL2561" s="126" t="str">
        <f>IF(月報!Q2561&lt;&gt;"",IF(月報!Q2561="平日残","",月報!Q2561),"")</f>
        <v/>
      </c>
      <c r="AM2561" s="126"/>
      <c r="AN2561" s="126" t="str">
        <f t="shared" si="809"/>
        <v/>
      </c>
      <c r="AO2561" s="126" t="str">
        <f>IF($E2561="","",VLOOKUP($E2561,カレンダマスタ!$A$5:$E$381,5,FALSE))</f>
        <v/>
      </c>
      <c r="AQ2561" s="196" t="str">
        <f>IF(G2561="","",IF(VLOOKUP(E2561,カレンダマスタ!$A$5:$D$381,4,FALSE)=0,"",1))</f>
        <v/>
      </c>
      <c r="AR2561" s="136" t="str">
        <f>IF($G2561="","",IF($AD2561="NSTC",INDEX(カレンダマスタ!$I$26:$O$31,MATCH($G2561,カレンダマスタ!$H$26:$H$31,1),MATCH($H2561,カレンダマスタ!$I$25:$O$25,1)),
IF($AD2561="CS本社",INDEX(カレンダマスタ!$I$36:$O$41,MATCH($G2561,カレンダマスタ!$H$36:$H$41,1),MATCH($H2561,カレンダマスタ!$I$35:$O$35,1)),
IF($AD2561="NS本社",INDEX(カレンダマスタ!$I$94:$O$99,MATCH($G2561,カレンダマスタ!$H$95:$H$100,1),MATCH($H2561,カレンダマスタ!$I$93:$O$93,1)),
IF($AD2561="ODC",INDEX(カレンダマスタ!$I$46:$O$51,MATCH($G2561,カレンダマスタ!$H$46:$H$51,1),MATCH($H2561,カレンダマスタ!$I$45:$O$45,1)),
IF($AD2561="NS東京TC",INDEX(カレンダマスタ!$I$56:$O$61,MATCH($G2561,カレンダマスタ!$H$56:$H$61,1),MATCH($H2561,カレンダマスタ!$I$55:$O$55,1)),""))))))</f>
        <v/>
      </c>
      <c r="AS2561" s="126" t="str">
        <f t="shared" si="817"/>
        <v/>
      </c>
      <c r="AU2561" s="137" t="str">
        <f>IF(E2561="","",VLOOKUP($E2561,カレンダマスタ!$A$4:$E$381,4,FALSE))</f>
        <v/>
      </c>
      <c r="AV2561" s="137" t="str">
        <f t="shared" si="821"/>
        <v/>
      </c>
      <c r="AW2561" s="137" t="str">
        <f t="shared" si="822"/>
        <v/>
      </c>
      <c r="AX2561" s="138" t="str">
        <f t="shared" si="823"/>
        <v/>
      </c>
      <c r="AY2561" s="138" t="str">
        <f t="shared" si="824"/>
        <v/>
      </c>
      <c r="AZ2561" s="130" t="str">
        <f>IF(AX2561&amp;AW2561="勤怠未設定","×",IF(AV2561="勤怠修正","×",IF(AC2561="外注","",IF(AA2561="",IF(AY2561&lt;&gt;"","×",""),IF(VLOOKUP(AA2561,カレンダマスタ!$H$66:$I$83,2,FALSE)&lt;&gt;AY2561,"×","OK")))))</f>
        <v/>
      </c>
      <c r="BC2561" s="137" t="str">
        <f>IF(E2561="","",VLOOKUP($E2561,カレンダマスタ!$A$4:$E$381,4,FALSE))</f>
        <v/>
      </c>
      <c r="BD2561" s="126" t="str">
        <f>IF(AC2561="社員","",IF(AG2561=0,"",IF(AD2561="NSTC",IF(COUNTIF(カレンダマスタ!$Q$5:$Q$32,G2561)=1,"OK","×"),
IF(AD2561="NS本社",IF(COUNTIF(カレンダマスタ!$T$5:$T$32,G2561)=1,"OK","×"),IF(COUNTIF(カレンダマスタ!$R$5:$R$32,G2561)=1,"OK","×")))))</f>
        <v/>
      </c>
      <c r="BE2561" s="126" t="str">
        <f>IF(AC2561="社員","",IF(G2561="","",IF(R2561&lt;&gt;"","",IF(AF2561="CS","OK",IF(VLOOKUP(E2561,カレンダマスタ!$A$5:$D$381,4,FALSE)&gt;0,"",IF(OR(G2561*24&gt;10.84,H2561*24&lt;14.5)=TRUE,"×","OK"))))))</f>
        <v/>
      </c>
      <c r="BF2561" s="126" t="str">
        <f t="shared" si="810"/>
        <v/>
      </c>
      <c r="BG2561" s="126" t="str">
        <f t="shared" si="818"/>
        <v/>
      </c>
      <c r="BI2561" s="130" t="str">
        <f t="shared" si="819"/>
        <v/>
      </c>
    </row>
    <row r="2562" spans="2:61">
      <c r="B2562" s="111"/>
      <c r="C2562" s="536"/>
      <c r="D2562" s="128"/>
      <c r="E2562" s="214"/>
      <c r="F2562" s="128"/>
      <c r="G2562" s="588"/>
      <c r="H2562" s="588"/>
      <c r="I2562" s="131"/>
      <c r="J2562" s="139"/>
      <c r="K2562" s="131"/>
      <c r="L2562" s="132"/>
      <c r="M2562" s="132"/>
      <c r="N2562" s="141"/>
      <c r="O2562" s="139"/>
      <c r="P2562" s="139"/>
      <c r="Q2562" s="139"/>
      <c r="R2562" s="133"/>
      <c r="S2562" s="134"/>
      <c r="T2562" s="434"/>
      <c r="U2562" s="429"/>
      <c r="V2562" s="429" t="str">
        <f t="shared" si="812"/>
        <v/>
      </c>
      <c r="W2562" s="298"/>
      <c r="X2562" s="129" t="str">
        <f t="shared" si="813"/>
        <v/>
      </c>
      <c r="Y2562" s="129" t="str">
        <f t="shared" si="814"/>
        <v/>
      </c>
      <c r="Z2562" s="129" t="str">
        <f t="shared" si="815"/>
        <v/>
      </c>
      <c r="AA2562" s="133" t="str">
        <f t="shared" si="820"/>
        <v/>
      </c>
      <c r="AC2562" s="186" t="str">
        <f>AC2531</f>
        <v/>
      </c>
      <c r="AD2562" s="187" t="str">
        <f>AD2531</f>
        <v/>
      </c>
      <c r="AE2562" s="187" t="str">
        <f>AE2531</f>
        <v/>
      </c>
      <c r="AF2562" s="187" t="str">
        <f>AF2531</f>
        <v/>
      </c>
      <c r="AG2562" s="204">
        <f t="shared" si="816"/>
        <v>0</v>
      </c>
      <c r="AI2562" s="160" t="str">
        <f>IF(月報!G2562&lt;&gt;"",月報!G2562,"")</f>
        <v/>
      </c>
      <c r="AJ2562" s="126" t="str">
        <f>IF(月報!W2562&lt;&gt;"",月報!W2562*24,"")</f>
        <v/>
      </c>
      <c r="AK2562" s="126" t="str">
        <f>IF(月報!P2562&lt;&gt;"",月報!P2562,"")</f>
        <v/>
      </c>
      <c r="AL2562" s="126" t="str">
        <f>IF(月報!Q2562&lt;&gt;"",IF(月報!Q2562="平日残","",月報!Q2562),"")</f>
        <v/>
      </c>
      <c r="AM2562" s="126"/>
      <c r="AN2562" s="126" t="str">
        <f t="shared" si="809"/>
        <v/>
      </c>
      <c r="AO2562" s="126" t="str">
        <f>IF($E2562="","",VLOOKUP($E2562,カレンダマスタ!$A$5:$E$381,5,FALSE))</f>
        <v/>
      </c>
      <c r="AQ2562" s="196" t="str">
        <f>IF(G2562="","",IF(VLOOKUP(E2562,カレンダマスタ!$A$5:$D$381,4,FALSE)=0,"",1))</f>
        <v/>
      </c>
      <c r="AR2562" s="136" t="str">
        <f>IF($G2562="","",IF($AD2562="NSTC",INDEX(カレンダマスタ!$I$26:$O$31,MATCH($G2562,カレンダマスタ!$H$26:$H$31,1),MATCH($H2562,カレンダマスタ!$I$25:$O$25,1)),
IF($AD2562="CS本社",INDEX(カレンダマスタ!$I$36:$O$41,MATCH($G2562,カレンダマスタ!$H$36:$H$41,1),MATCH($H2562,カレンダマスタ!$I$35:$O$35,1)),
IF($AD2562="NS本社",INDEX(カレンダマスタ!$I$94:$O$99,MATCH($G2562,カレンダマスタ!$H$95:$H$100,1),MATCH($H2562,カレンダマスタ!$I$93:$O$93,1)),
IF($AD2562="ODC",INDEX(カレンダマスタ!$I$46:$O$51,MATCH($G2562,カレンダマスタ!$H$46:$H$51,1),MATCH($H2562,カレンダマスタ!$I$45:$O$45,1)),
IF($AD2562="NS東京TC",INDEX(カレンダマスタ!$I$56:$O$61,MATCH($G2562,カレンダマスタ!$H$56:$H$61,1),MATCH($H2562,カレンダマスタ!$I$55:$O$55,1)),""))))))</f>
        <v/>
      </c>
      <c r="AS2562" s="126" t="str">
        <f t="shared" si="817"/>
        <v/>
      </c>
      <c r="AU2562" s="137" t="str">
        <f>IF(E2562="","",VLOOKUP($E2562,カレンダマスタ!$A$4:$E$381,4,FALSE))</f>
        <v/>
      </c>
      <c r="AV2562" s="137" t="str">
        <f t="shared" si="821"/>
        <v/>
      </c>
      <c r="AW2562" s="137" t="str">
        <f t="shared" si="822"/>
        <v/>
      </c>
      <c r="AX2562" s="138" t="str">
        <f t="shared" si="823"/>
        <v/>
      </c>
      <c r="AY2562" s="138" t="str">
        <f t="shared" si="824"/>
        <v/>
      </c>
      <c r="AZ2562" s="130" t="str">
        <f>IF(AX2562&amp;AW2562="勤怠未設定","×",IF(AV2562="勤怠修正","×",IF(AC2562="外注","",IF(AA2562="",IF(AY2562&lt;&gt;"","×",""),IF(VLOOKUP(AA2562,カレンダマスタ!$H$66:$I$83,2,FALSE)&lt;&gt;AY2562,"×","OK")))))</f>
        <v/>
      </c>
      <c r="BC2562" s="137" t="str">
        <f>IF(E2562="","",VLOOKUP($E2562,カレンダマスタ!$A$4:$E$381,4,FALSE))</f>
        <v/>
      </c>
      <c r="BD2562" s="126" t="str">
        <f>IF(AC2562="社員","",IF(AG2562=0,"",IF(AD2562="NSTC",IF(COUNTIF(カレンダマスタ!$Q$5:$Q$32,G2562)=1,"OK","×"),
IF(AD2562="NS本社",IF(COUNTIF(カレンダマスタ!$T$5:$T$32,G2562)=1,"OK","×"),IF(COUNTIF(カレンダマスタ!$R$5:$R$32,G2562)=1,"OK","×")))))</f>
        <v/>
      </c>
      <c r="BE2562" s="126" t="str">
        <f>IF(AC2562="社員","",IF(G2562="","",IF(R2562&lt;&gt;"","",IF(AF2562="CS","OK",IF(VLOOKUP(E2562,カレンダマスタ!$A$5:$D$381,4,FALSE)&gt;0,"",IF(OR(G2562*24&gt;10.84,H2562*24&lt;14.5)=TRUE,"×","OK"))))))</f>
        <v/>
      </c>
      <c r="BF2562" s="126" t="str">
        <f t="shared" si="810"/>
        <v/>
      </c>
      <c r="BG2562" s="126" t="str">
        <f t="shared" si="818"/>
        <v/>
      </c>
      <c r="BI2562" s="130" t="str">
        <f t="shared" si="819"/>
        <v/>
      </c>
    </row>
    <row r="2563" spans="2:61">
      <c r="B2563" s="111"/>
      <c r="C2563" s="536"/>
      <c r="D2563" s="128"/>
      <c r="E2563" s="214"/>
      <c r="F2563" s="128"/>
      <c r="G2563" s="588"/>
      <c r="H2563" s="588"/>
      <c r="I2563" s="131"/>
      <c r="J2563" s="139"/>
      <c r="K2563" s="131"/>
      <c r="L2563" s="132"/>
      <c r="M2563" s="132"/>
      <c r="N2563" s="141"/>
      <c r="O2563" s="139"/>
      <c r="P2563" s="139"/>
      <c r="Q2563" s="139"/>
      <c r="R2563" s="133"/>
      <c r="S2563" s="134"/>
      <c r="T2563" s="434"/>
      <c r="U2563" s="429"/>
      <c r="V2563" s="429" t="str">
        <f t="shared" si="812"/>
        <v/>
      </c>
      <c r="W2563" s="298"/>
      <c r="X2563" s="129" t="str">
        <f t="shared" si="813"/>
        <v/>
      </c>
      <c r="Y2563" s="129" t="str">
        <f t="shared" si="814"/>
        <v/>
      </c>
      <c r="Z2563" s="129" t="str">
        <f t="shared" si="815"/>
        <v/>
      </c>
      <c r="AA2563" s="133" t="str">
        <f t="shared" si="820"/>
        <v/>
      </c>
      <c r="AC2563" s="186" t="str">
        <f>AC2531</f>
        <v/>
      </c>
      <c r="AD2563" s="187" t="str">
        <f>AD2531</f>
        <v/>
      </c>
      <c r="AE2563" s="187" t="str">
        <f>AE2531</f>
        <v/>
      </c>
      <c r="AF2563" s="187" t="str">
        <f>AF2531</f>
        <v/>
      </c>
      <c r="AG2563" s="204">
        <f t="shared" si="816"/>
        <v>0</v>
      </c>
      <c r="AI2563" s="160" t="str">
        <f>IF(月報!G2563&lt;&gt;"",月報!G2563,"")</f>
        <v/>
      </c>
      <c r="AJ2563" s="126" t="str">
        <f>IF(月報!W2563&lt;&gt;"",月報!W2563*24,"")</f>
        <v/>
      </c>
      <c r="AK2563" s="126" t="str">
        <f>IF(月報!P2563&lt;&gt;"",月報!P2563,"")</f>
        <v/>
      </c>
      <c r="AL2563" s="126" t="str">
        <f>IF(月報!Q2563&lt;&gt;"",IF(月報!Q2563="平日残","",月報!Q2563),"")</f>
        <v/>
      </c>
      <c r="AM2563" s="126"/>
      <c r="AN2563" s="126" t="str">
        <f t="shared" si="809"/>
        <v/>
      </c>
      <c r="AO2563" s="126" t="str">
        <f>IF($E2563="","",VLOOKUP($E2563,カレンダマスタ!$A$5:$E$381,5,FALSE))</f>
        <v/>
      </c>
      <c r="AQ2563" s="196" t="str">
        <f>IF(G2563="","",IF(VLOOKUP(E2563,カレンダマスタ!$A$5:$D$381,4,FALSE)=0,"",1))</f>
        <v/>
      </c>
      <c r="AR2563" s="136" t="str">
        <f>IF($G2563="","",IF($AD2563="NSTC",INDEX(カレンダマスタ!$I$26:$O$31,MATCH($G2563,カレンダマスタ!$H$26:$H$31,1),MATCH($H2563,カレンダマスタ!$I$25:$O$25,1)),
IF($AD2563="CS本社",INDEX(カレンダマスタ!$I$36:$O$41,MATCH($G2563,カレンダマスタ!$H$36:$H$41,1),MATCH($H2563,カレンダマスタ!$I$35:$O$35,1)),
IF($AD2563="NS本社",INDEX(カレンダマスタ!$I$94:$O$99,MATCH($G2563,カレンダマスタ!$H$95:$H$100,1),MATCH($H2563,カレンダマスタ!$I$93:$O$93,1)),
IF($AD2563="ODC",INDEX(カレンダマスタ!$I$46:$O$51,MATCH($G2563,カレンダマスタ!$H$46:$H$51,1),MATCH($H2563,カレンダマスタ!$I$45:$O$45,1)),
IF($AD2563="NS東京TC",INDEX(カレンダマスタ!$I$56:$O$61,MATCH($G2563,カレンダマスタ!$H$56:$H$61,1),MATCH($H2563,カレンダマスタ!$I$55:$O$55,1)),""))))))</f>
        <v/>
      </c>
      <c r="AS2563" s="126" t="str">
        <f t="shared" si="817"/>
        <v/>
      </c>
      <c r="AU2563" s="137" t="str">
        <f>IF(E2563="","",VLOOKUP($E2563,カレンダマスタ!$A$4:$E$381,4,FALSE))</f>
        <v/>
      </c>
      <c r="AV2563" s="137" t="str">
        <f t="shared" si="821"/>
        <v/>
      </c>
      <c r="AW2563" s="137" t="str">
        <f t="shared" si="822"/>
        <v/>
      </c>
      <c r="AX2563" s="138" t="str">
        <f t="shared" si="823"/>
        <v/>
      </c>
      <c r="AY2563" s="138" t="str">
        <f t="shared" si="824"/>
        <v/>
      </c>
      <c r="AZ2563" s="130" t="str">
        <f>IF(AX2563&amp;AW2563="勤怠未設定","×",IF(AV2563="勤怠修正","×",IF(AC2563="外注","",IF(AA2563="",IF(AY2563&lt;&gt;"","×",""),IF(VLOOKUP(AA2563,カレンダマスタ!$H$66:$I$83,2,FALSE)&lt;&gt;AY2563,"×","OK")))))</f>
        <v/>
      </c>
      <c r="BC2563" s="137" t="str">
        <f>IF(E2563="","",VLOOKUP($E2563,カレンダマスタ!$A$4:$E$381,4,FALSE))</f>
        <v/>
      </c>
      <c r="BD2563" s="126" t="str">
        <f>IF(AC2563="社員","",IF(AG2563=0,"",IF(AD2563="NSTC",IF(COUNTIF(カレンダマスタ!$Q$5:$Q$32,G2563)=1,"OK","×"),
IF(AD2563="NS本社",IF(COUNTIF(カレンダマスタ!$T$5:$T$32,G2563)=1,"OK","×"),IF(COUNTIF(カレンダマスタ!$R$5:$R$32,G2563)=1,"OK","×")))))</f>
        <v/>
      </c>
      <c r="BE2563" s="126" t="str">
        <f>IF(AC2563="社員","",IF(G2563="","",IF(R2563&lt;&gt;"","",IF(AF2563="CS","OK",IF(VLOOKUP(E2563,カレンダマスタ!$A$5:$D$381,4,FALSE)&gt;0,"",IF(OR(G2563*24&gt;10.84,H2563*24&lt;14.5)=TRUE,"×","OK"))))))</f>
        <v/>
      </c>
      <c r="BF2563" s="126" t="str">
        <f t="shared" si="810"/>
        <v/>
      </c>
      <c r="BG2563" s="126" t="str">
        <f t="shared" si="818"/>
        <v/>
      </c>
      <c r="BI2563" s="130" t="str">
        <f t="shared" si="819"/>
        <v/>
      </c>
    </row>
    <row r="2564" spans="2:61">
      <c r="B2564" s="111"/>
      <c r="C2564" s="536"/>
      <c r="D2564" s="128"/>
      <c r="E2564" s="214"/>
      <c r="F2564" s="128"/>
      <c r="G2564" s="588"/>
      <c r="H2564" s="588"/>
      <c r="I2564" s="131"/>
      <c r="J2564" s="139"/>
      <c r="K2564" s="131"/>
      <c r="L2564" s="132"/>
      <c r="M2564" s="132"/>
      <c r="N2564" s="141"/>
      <c r="O2564" s="139"/>
      <c r="P2564" s="139"/>
      <c r="Q2564" s="139"/>
      <c r="R2564" s="133"/>
      <c r="S2564" s="134"/>
      <c r="T2564" s="434"/>
      <c r="U2564" s="429"/>
      <c r="V2564" s="429" t="str">
        <f t="shared" si="812"/>
        <v/>
      </c>
      <c r="W2564" s="298"/>
      <c r="X2564" s="129" t="str">
        <f t="shared" si="813"/>
        <v/>
      </c>
      <c r="Y2564" s="129" t="str">
        <f t="shared" si="814"/>
        <v/>
      </c>
      <c r="Z2564" s="129" t="str">
        <f t="shared" si="815"/>
        <v/>
      </c>
      <c r="AA2564" s="133" t="str">
        <f t="shared" si="820"/>
        <v/>
      </c>
      <c r="AC2564" s="186" t="str">
        <f>AC2531</f>
        <v/>
      </c>
      <c r="AD2564" s="187" t="str">
        <f>AD2531</f>
        <v/>
      </c>
      <c r="AE2564" s="187" t="str">
        <f>AE2531</f>
        <v/>
      </c>
      <c r="AF2564" s="187" t="str">
        <f>AF2531</f>
        <v/>
      </c>
      <c r="AG2564" s="204">
        <f t="shared" si="816"/>
        <v>0</v>
      </c>
      <c r="AI2564" s="160" t="str">
        <f>IF(月報!G2564&lt;&gt;"",月報!G2564,"")</f>
        <v/>
      </c>
      <c r="AJ2564" s="126" t="str">
        <f>IF(月報!W2564&lt;&gt;"",月報!W2564*24,"")</f>
        <v/>
      </c>
      <c r="AK2564" s="126" t="str">
        <f>IF(月報!P2564&lt;&gt;"",月報!P2564,"")</f>
        <v/>
      </c>
      <c r="AL2564" s="126" t="str">
        <f>IF(月報!Q2564&lt;&gt;"",IF(月報!Q2564="平日残","",月報!Q2564),"")</f>
        <v/>
      </c>
      <c r="AM2564" s="126"/>
      <c r="AN2564" s="126" t="str">
        <f t="shared" si="809"/>
        <v/>
      </c>
      <c r="AO2564" s="126" t="str">
        <f>IF($E2564="","",VLOOKUP($E2564,カレンダマスタ!$A$5:$E$381,5,FALSE))</f>
        <v/>
      </c>
      <c r="AQ2564" s="196" t="str">
        <f>IF(G2564="","",IF(VLOOKUP(E2564,カレンダマスタ!$A$5:$D$381,4,FALSE)=0,"",1))</f>
        <v/>
      </c>
      <c r="AR2564" s="136" t="str">
        <f>IF($G2564="","",IF($AD2564="NSTC",INDEX(カレンダマスタ!$I$26:$O$31,MATCH($G2564,カレンダマスタ!$H$26:$H$31,1),MATCH($H2564,カレンダマスタ!$I$25:$O$25,1)),
IF($AD2564="CS本社",INDEX(カレンダマスタ!$I$36:$O$41,MATCH($G2564,カレンダマスタ!$H$36:$H$41,1),MATCH($H2564,カレンダマスタ!$I$35:$O$35,1)),
IF($AD2564="NS本社",INDEX(カレンダマスタ!$I$94:$O$99,MATCH($G2564,カレンダマスタ!$H$95:$H$100,1),MATCH($H2564,カレンダマスタ!$I$93:$O$93,1)),
IF($AD2564="ODC",INDEX(カレンダマスタ!$I$46:$O$51,MATCH($G2564,カレンダマスタ!$H$46:$H$51,1),MATCH($H2564,カレンダマスタ!$I$45:$O$45,1)),
IF($AD2564="NS東京TC",INDEX(カレンダマスタ!$I$56:$O$61,MATCH($G2564,カレンダマスタ!$H$56:$H$61,1),MATCH($H2564,カレンダマスタ!$I$55:$O$55,1)),""))))))</f>
        <v/>
      </c>
      <c r="AS2564" s="126" t="str">
        <f t="shared" si="817"/>
        <v/>
      </c>
      <c r="AU2564" s="137" t="str">
        <f>IF(E2564="","",VLOOKUP($E2564,カレンダマスタ!$A$4:$E$381,4,FALSE))</f>
        <v/>
      </c>
      <c r="AV2564" s="137" t="str">
        <f t="shared" si="821"/>
        <v/>
      </c>
      <c r="AW2564" s="137" t="str">
        <f t="shared" si="822"/>
        <v/>
      </c>
      <c r="AX2564" s="138" t="str">
        <f t="shared" si="823"/>
        <v/>
      </c>
      <c r="AY2564" s="138" t="str">
        <f t="shared" si="824"/>
        <v/>
      </c>
      <c r="AZ2564" s="130" t="str">
        <f>IF(AX2564&amp;AW2564="勤怠未設定","×",IF(AV2564="勤怠修正","×",IF(AC2564="外注","",IF(AA2564="",IF(AY2564&lt;&gt;"","×",""),IF(VLOOKUP(AA2564,カレンダマスタ!$H$66:$I$83,2,FALSE)&lt;&gt;AY2564,"×","OK")))))</f>
        <v/>
      </c>
      <c r="BC2564" s="137" t="str">
        <f>IF(E2564="","",VLOOKUP($E2564,カレンダマスタ!$A$4:$E$381,4,FALSE))</f>
        <v/>
      </c>
      <c r="BD2564" s="126" t="str">
        <f>IF(AC2564="社員","",IF(AG2564=0,"",IF(AD2564="NSTC",IF(COUNTIF(カレンダマスタ!$Q$5:$Q$32,G2564)=1,"OK","×"),
IF(AD2564="NS本社",IF(COUNTIF(カレンダマスタ!$T$5:$T$32,G2564)=1,"OK","×"),IF(COUNTIF(カレンダマスタ!$R$5:$R$32,G2564)=1,"OK","×")))))</f>
        <v/>
      </c>
      <c r="BE2564" s="126" t="str">
        <f>IF(AC2564="社員","",IF(G2564="","",IF(R2564&lt;&gt;"","",IF(AF2564="CS","OK",IF(VLOOKUP(E2564,カレンダマスタ!$A$5:$D$381,4,FALSE)&gt;0,"",IF(OR(G2564*24&gt;10.84,H2564*24&lt;14.5)=TRUE,"×","OK"))))))</f>
        <v/>
      </c>
      <c r="BF2564" s="126" t="str">
        <f t="shared" si="810"/>
        <v/>
      </c>
      <c r="BG2564" s="126" t="str">
        <f t="shared" si="818"/>
        <v/>
      </c>
      <c r="BI2564" s="130" t="str">
        <f t="shared" si="819"/>
        <v/>
      </c>
    </row>
    <row r="2565" spans="2:61" ht="13.8" thickBot="1">
      <c r="B2565" s="161"/>
      <c r="C2565" s="538"/>
      <c r="D2565" s="162"/>
      <c r="E2565" s="215"/>
      <c r="F2565" s="162"/>
      <c r="G2565" s="590"/>
      <c r="H2565" s="590"/>
      <c r="I2565" s="164"/>
      <c r="J2565" s="165"/>
      <c r="K2565" s="164"/>
      <c r="L2565" s="166"/>
      <c r="M2565" s="166"/>
      <c r="N2565" s="167"/>
      <c r="O2565" s="165"/>
      <c r="P2565" s="165"/>
      <c r="Q2565" s="165"/>
      <c r="R2565" s="168"/>
      <c r="S2565" s="169"/>
      <c r="T2565" s="436"/>
      <c r="U2565" s="432"/>
      <c r="V2565" s="432" t="str">
        <f t="shared" si="812"/>
        <v/>
      </c>
      <c r="W2565" s="298"/>
      <c r="X2565" s="165" t="str">
        <f t="shared" si="813"/>
        <v/>
      </c>
      <c r="Y2565" s="165" t="str">
        <f t="shared" si="814"/>
        <v/>
      </c>
      <c r="Z2565" s="165" t="str">
        <f t="shared" si="815"/>
        <v/>
      </c>
      <c r="AA2565" s="168" t="str">
        <f t="shared" si="820"/>
        <v/>
      </c>
      <c r="AC2565" s="192" t="str">
        <f>AC2531</f>
        <v/>
      </c>
      <c r="AD2565" s="193" t="str">
        <f>AD2531</f>
        <v/>
      </c>
      <c r="AE2565" s="193" t="str">
        <f>AE2531</f>
        <v/>
      </c>
      <c r="AF2565" s="193" t="str">
        <f>AF2531</f>
        <v/>
      </c>
      <c r="AG2565" s="207">
        <f t="shared" si="816"/>
        <v>0</v>
      </c>
      <c r="AI2565" s="170" t="str">
        <f>IF(月報!G2565&lt;&gt;"",月報!G2565,"")</f>
        <v/>
      </c>
      <c r="AJ2565" s="171" t="str">
        <f>IF(月報!W2565&lt;&gt;"",月報!W2565*24,"")</f>
        <v/>
      </c>
      <c r="AK2565" s="171" t="str">
        <f>IF(月報!P2565&lt;&gt;"",月報!P2565,"")</f>
        <v/>
      </c>
      <c r="AL2565" s="171" t="str">
        <f>IF(月報!Q2565&lt;&gt;"",IF(月報!Q2565="平日残","",月報!Q2565),"")</f>
        <v/>
      </c>
      <c r="AM2565" s="171"/>
      <c r="AN2565" s="171" t="str">
        <f t="shared" si="809"/>
        <v/>
      </c>
      <c r="AO2565" s="171" t="str">
        <f>IF($E2565="","",VLOOKUP($E2565,カレンダマスタ!$A$5:$E$381,5,FALSE))</f>
        <v/>
      </c>
      <c r="AQ2565" s="198" t="str">
        <f>IF(G2565="","",IF(VLOOKUP(E2565,カレンダマスタ!$A$5:$D$381,4,FALSE)=0,"",1))</f>
        <v/>
      </c>
      <c r="AR2565" s="172" t="str">
        <f>IF($G2565="","",IF($AD2565="NSTC",INDEX(カレンダマスタ!$I$26:$O$31,MATCH($G2565,カレンダマスタ!$H$26:$H$31,1),MATCH($H2565,カレンダマスタ!$I$25:$O$25,1)),
IF($AD2565="CS本社",INDEX(カレンダマスタ!$I$36:$O$41,MATCH($G2565,カレンダマスタ!$H$36:$H$41,1),MATCH($H2565,カレンダマスタ!$I$35:$O$35,1)),
IF($AD2565="NS本社",INDEX(カレンダマスタ!$I$94:$O$99,MATCH($G2565,カレンダマスタ!$H$95:$H$100,1),MATCH($H2565,カレンダマスタ!$I$93:$O$93,1)),
IF($AD2565="ODC",INDEX(カレンダマスタ!$I$46:$O$51,MATCH($G2565,カレンダマスタ!$H$46:$H$51,1),MATCH($H2565,カレンダマスタ!$I$45:$O$45,1)),
IF($AD2565="NS東京TC",INDEX(カレンダマスタ!$I$56:$O$61,MATCH($G2565,カレンダマスタ!$H$56:$H$61,1),MATCH($H2565,カレンダマスタ!$I$55:$O$55,1)),""))))))</f>
        <v/>
      </c>
      <c r="AS2565" s="171" t="str">
        <f t="shared" si="817"/>
        <v/>
      </c>
      <c r="AU2565" s="173" t="str">
        <f>IF(E2565="","",VLOOKUP($E2565,カレンダマスタ!$A$4:$E$381,4,FALSE))</f>
        <v/>
      </c>
      <c r="AV2565" s="173" t="str">
        <f t="shared" si="821"/>
        <v/>
      </c>
      <c r="AW2565" s="173" t="str">
        <f t="shared" si="822"/>
        <v/>
      </c>
      <c r="AX2565" s="174" t="str">
        <f t="shared" si="823"/>
        <v/>
      </c>
      <c r="AY2565" s="174" t="str">
        <f t="shared" si="824"/>
        <v/>
      </c>
      <c r="AZ2565" s="175" t="str">
        <f>IF(AX2565&amp;AW2565="勤怠未設定","×",IF(AV2565="勤怠修正","×",IF(AC2565="外注","",IF(AA2565="",IF(AY2565&lt;&gt;"","×",""),IF(VLOOKUP(AA2565,カレンダマスタ!$H$66:$I$83,2,FALSE)&lt;&gt;AY2565,"×","OK")))))</f>
        <v/>
      </c>
      <c r="BC2565" s="173" t="str">
        <f>IF(E2565="","",VLOOKUP($E2565,カレンダマスタ!$A$4:$E$381,4,FALSE))</f>
        <v/>
      </c>
      <c r="BD2565" s="171" t="str">
        <f>IF(AC2565="社員","",IF(AG2565=0,"",IF(AD2565="NSTC",IF(COUNTIF(カレンダマスタ!$Q$5:$Q$32,G2565)=1,"OK","×"),
IF(AD2565="NS本社",IF(COUNTIF(カレンダマスタ!$T$5:$T$32,G2565)=1,"OK","×"),IF(COUNTIF(カレンダマスタ!$R$5:$R$32,G2565)=1,"OK","×")))))</f>
        <v/>
      </c>
      <c r="BE2565" s="171" t="str">
        <f>IF(AC2565="社員","",IF(G2565="","",IF(R2565&lt;&gt;"","",IF(AF2565="CS","OK",IF(VLOOKUP(E2565,カレンダマスタ!$A$5:$D$381,4,FALSE)&gt;0,"",IF(OR(G2565*24&gt;10.84,H2565*24&lt;14.5)=TRUE,"×","OK"))))))</f>
        <v/>
      </c>
      <c r="BF2565" s="171" t="str">
        <f t="shared" si="810"/>
        <v/>
      </c>
      <c r="BG2565" s="171" t="str">
        <f t="shared" si="818"/>
        <v/>
      </c>
      <c r="BI2565" s="175" t="str">
        <f t="shared" si="819"/>
        <v/>
      </c>
    </row>
    <row r="2566" spans="2:61">
      <c r="B2566" s="323"/>
      <c r="C2566" s="539"/>
      <c r="D2566" s="324"/>
      <c r="E2566" s="325"/>
      <c r="F2566" s="324"/>
      <c r="G2566" s="591"/>
      <c r="H2566" s="591"/>
      <c r="I2566" s="339"/>
      <c r="J2566" s="320"/>
      <c r="K2566" s="319"/>
      <c r="L2566" s="320"/>
      <c r="M2566" s="320"/>
      <c r="N2566" s="320"/>
      <c r="O2566" s="340"/>
      <c r="P2566" s="340"/>
      <c r="Q2566" s="340"/>
      <c r="R2566" s="327"/>
      <c r="S2566" s="328"/>
      <c r="T2566" s="341"/>
      <c r="U2566" s="342"/>
      <c r="V2566" s="342"/>
      <c r="W2566" s="298"/>
      <c r="X2566" s="326"/>
      <c r="Y2566" s="326"/>
      <c r="Z2566" s="326"/>
      <c r="AA2566" s="327" t="str">
        <f t="shared" si="820"/>
        <v/>
      </c>
      <c r="AC2566" s="541"/>
      <c r="AD2566" s="542"/>
      <c r="AE2566" s="542"/>
      <c r="AF2566" s="542"/>
      <c r="AG2566" s="543"/>
      <c r="AI2566" s="348" t="str">
        <f>IF(月報!G2566&lt;&gt;"",月報!G2566,"")</f>
        <v/>
      </c>
      <c r="AJ2566" s="349" t="str">
        <f>IF(月報!W2566&lt;&gt;"",月報!W2566*24,"")</f>
        <v/>
      </c>
      <c r="AK2566" s="349" t="str">
        <f>IF(月報!P2566&lt;&gt;"",月報!P2566,"")</f>
        <v/>
      </c>
      <c r="AL2566" s="349" t="str">
        <f>IF(月報!Q2566&lt;&gt;"",IF(月報!Q2566="平日残","",月報!Q2566),"")</f>
        <v/>
      </c>
      <c r="AM2566" s="349"/>
      <c r="AN2566" s="349" t="str">
        <f t="shared" si="809"/>
        <v/>
      </c>
      <c r="AO2566" s="349" t="str">
        <f>IF($E2566="","",VLOOKUP($E2566,カレンダマスタ!$A$5:$E$381,5,FALSE))</f>
        <v/>
      </c>
      <c r="AQ2566" s="351"/>
      <c r="AR2566" s="352"/>
      <c r="AS2566" s="349"/>
      <c r="AU2566" s="355"/>
      <c r="AV2566" s="355" t="str">
        <f t="shared" si="821"/>
        <v/>
      </c>
      <c r="AW2566" s="355" t="str">
        <f t="shared" si="822"/>
        <v/>
      </c>
      <c r="AX2566" s="356" t="str">
        <f t="shared" si="823"/>
        <v/>
      </c>
      <c r="AY2566" s="356" t="str">
        <f t="shared" si="824"/>
        <v/>
      </c>
      <c r="AZ2566" s="357" t="str">
        <f>IF(AX2566&amp;AW2566="勤怠未設定","×",IF(AV2566="勤怠修正","×",IF(AC2566="外注","",IF(AA2566="",IF(AY2566&lt;&gt;"","×",""),IF(VLOOKUP(AA2566,カレンダマスタ!$H$66:$I$83,2,FALSE)&lt;&gt;AY2566,"×","OK")))))</f>
        <v/>
      </c>
      <c r="BC2566" s="355"/>
      <c r="BD2566" s="349"/>
      <c r="BE2566" s="349"/>
      <c r="BF2566" s="349" t="str">
        <f t="shared" si="810"/>
        <v/>
      </c>
      <c r="BG2566" s="349"/>
      <c r="BI2566" s="357" t="str">
        <f t="shared" ref="BI2566:BI2575" si="825">IF(OR(AO2566="×",AS2566="×",AZ2566="×",BD2566="×",BE2566="×",BF2566="TW未入力",BF2566="週報未入力",BG2566="×"),"×","")</f>
        <v/>
      </c>
    </row>
    <row r="2567" spans="2:61">
      <c r="B2567" s="323"/>
      <c r="C2567" s="539"/>
      <c r="D2567" s="324"/>
      <c r="E2567" s="325"/>
      <c r="F2567" s="324"/>
      <c r="G2567" s="591"/>
      <c r="H2567" s="591"/>
      <c r="I2567" s="339"/>
      <c r="J2567" s="320"/>
      <c r="K2567" s="319"/>
      <c r="L2567" s="320"/>
      <c r="M2567" s="320"/>
      <c r="N2567" s="320"/>
      <c r="O2567" s="340"/>
      <c r="P2567" s="340"/>
      <c r="Q2567" s="340"/>
      <c r="R2567" s="327"/>
      <c r="S2567" s="328"/>
      <c r="T2567" s="341"/>
      <c r="U2567" s="342"/>
      <c r="V2567" s="342"/>
      <c r="W2567" s="298"/>
      <c r="X2567" s="326"/>
      <c r="Y2567" s="326"/>
      <c r="Z2567" s="326"/>
      <c r="AA2567" s="327" t="str">
        <f t="shared" si="820"/>
        <v/>
      </c>
      <c r="AC2567" s="544"/>
      <c r="AD2567" s="545"/>
      <c r="AE2567" s="545"/>
      <c r="AF2567" s="545"/>
      <c r="AG2567" s="546"/>
      <c r="AI2567" s="348" t="str">
        <f>IF(月報!G2567&lt;&gt;"",月報!G2567,"")</f>
        <v/>
      </c>
      <c r="AJ2567" s="349" t="str">
        <f>IF(月報!W2567&lt;&gt;"",月報!W2567*24,"")</f>
        <v/>
      </c>
      <c r="AK2567" s="349" t="str">
        <f>IF(月報!P2567&lt;&gt;"",月報!P2567,"")</f>
        <v/>
      </c>
      <c r="AL2567" s="349" t="str">
        <f>IF(月報!Q2567&lt;&gt;"",IF(月報!Q2567="平日残","",月報!Q2567),"")</f>
        <v/>
      </c>
      <c r="AM2567" s="349"/>
      <c r="AN2567" s="349" t="str">
        <f t="shared" si="809"/>
        <v/>
      </c>
      <c r="AO2567" s="349" t="str">
        <f>IF($E2567="","",VLOOKUP($E2567,カレンダマスタ!$A$5:$E$381,5,FALSE))</f>
        <v/>
      </c>
      <c r="AQ2567" s="351"/>
      <c r="AR2567" s="352"/>
      <c r="AS2567" s="349"/>
      <c r="AU2567" s="355"/>
      <c r="AV2567" s="355" t="str">
        <f t="shared" si="821"/>
        <v/>
      </c>
      <c r="AW2567" s="355" t="str">
        <f t="shared" si="822"/>
        <v/>
      </c>
      <c r="AX2567" s="356" t="str">
        <f t="shared" si="823"/>
        <v/>
      </c>
      <c r="AY2567" s="356" t="str">
        <f t="shared" si="824"/>
        <v/>
      </c>
      <c r="AZ2567" s="357" t="str">
        <f>IF(AX2567&amp;AW2567="勤怠未設定","×",IF(AV2567="勤怠修正","×",IF(AC2567="外注","",IF(AA2567="",IF(AY2567&lt;&gt;"","×",""),IF(VLOOKUP(AA2567,カレンダマスタ!$H$66:$I$83,2,FALSE)&lt;&gt;AY2567,"×","OK")))))</f>
        <v/>
      </c>
      <c r="BC2567" s="355"/>
      <c r="BD2567" s="349"/>
      <c r="BE2567" s="349"/>
      <c r="BF2567" s="349" t="str">
        <f t="shared" si="810"/>
        <v/>
      </c>
      <c r="BG2567" s="349"/>
      <c r="BI2567" s="357" t="str">
        <f t="shared" si="825"/>
        <v/>
      </c>
    </row>
    <row r="2568" spans="2:61">
      <c r="B2568" s="323"/>
      <c r="C2568" s="539"/>
      <c r="D2568" s="324"/>
      <c r="E2568" s="325"/>
      <c r="F2568" s="324"/>
      <c r="G2568" s="591"/>
      <c r="H2568" s="591"/>
      <c r="I2568" s="339"/>
      <c r="J2568" s="320"/>
      <c r="K2568" s="319"/>
      <c r="L2568" s="320"/>
      <c r="M2568" s="320"/>
      <c r="N2568" s="320"/>
      <c r="O2568" s="340"/>
      <c r="P2568" s="340"/>
      <c r="Q2568" s="340"/>
      <c r="R2568" s="327"/>
      <c r="S2568" s="328"/>
      <c r="T2568" s="341"/>
      <c r="U2568" s="342"/>
      <c r="V2568" s="342"/>
      <c r="W2568" s="298"/>
      <c r="X2568" s="326"/>
      <c r="Y2568" s="326"/>
      <c r="Z2568" s="326"/>
      <c r="AA2568" s="327" t="str">
        <f t="shared" si="820"/>
        <v/>
      </c>
      <c r="AC2568" s="544"/>
      <c r="AD2568" s="545"/>
      <c r="AE2568" s="545"/>
      <c r="AF2568" s="545"/>
      <c r="AG2568" s="546"/>
      <c r="AI2568" s="348" t="str">
        <f>IF(月報!G2568&lt;&gt;"",月報!G2568,"")</f>
        <v/>
      </c>
      <c r="AJ2568" s="349" t="str">
        <f>IF(月報!W2568&lt;&gt;"",月報!W2568*24,"")</f>
        <v/>
      </c>
      <c r="AK2568" s="349" t="str">
        <f>IF(月報!P2568&lt;&gt;"",月報!P2568,"")</f>
        <v/>
      </c>
      <c r="AL2568" s="349" t="str">
        <f>IF(月報!Q2568&lt;&gt;"",IF(月報!Q2568="平日残","",月報!Q2568),"")</f>
        <v/>
      </c>
      <c r="AM2568" s="349"/>
      <c r="AN2568" s="349" t="str">
        <f t="shared" si="809"/>
        <v/>
      </c>
      <c r="AO2568" s="349" t="str">
        <f>IF($E2568="","",VLOOKUP($E2568,カレンダマスタ!$A$5:$E$381,5,FALSE))</f>
        <v/>
      </c>
      <c r="AQ2568" s="351"/>
      <c r="AR2568" s="352"/>
      <c r="AS2568" s="349"/>
      <c r="AU2568" s="355"/>
      <c r="AV2568" s="355" t="str">
        <f t="shared" si="821"/>
        <v/>
      </c>
      <c r="AW2568" s="355" t="str">
        <f t="shared" si="822"/>
        <v/>
      </c>
      <c r="AX2568" s="356" t="str">
        <f t="shared" si="823"/>
        <v/>
      </c>
      <c r="AY2568" s="356" t="str">
        <f t="shared" si="824"/>
        <v/>
      </c>
      <c r="AZ2568" s="357" t="str">
        <f>IF(AX2568&amp;AW2568="勤怠未設定","×",IF(AV2568="勤怠修正","×",IF(AC2568="外注","",IF(AA2568="",IF(AY2568&lt;&gt;"","×",""),IF(VLOOKUP(AA2568,カレンダマスタ!$H$66:$I$83,2,FALSE)&lt;&gt;AY2568,"×","OK")))))</f>
        <v/>
      </c>
      <c r="BC2568" s="355"/>
      <c r="BD2568" s="349"/>
      <c r="BE2568" s="349"/>
      <c r="BF2568" s="349" t="str">
        <f t="shared" si="810"/>
        <v/>
      </c>
      <c r="BG2568" s="349"/>
      <c r="BI2568" s="357" t="str">
        <f t="shared" si="825"/>
        <v/>
      </c>
    </row>
    <row r="2569" spans="2:61">
      <c r="B2569" s="323"/>
      <c r="C2569" s="539"/>
      <c r="D2569" s="324"/>
      <c r="E2569" s="325"/>
      <c r="F2569" s="324"/>
      <c r="G2569" s="591"/>
      <c r="H2569" s="591"/>
      <c r="I2569" s="339"/>
      <c r="J2569" s="320"/>
      <c r="K2569" s="319"/>
      <c r="L2569" s="320"/>
      <c r="M2569" s="320"/>
      <c r="N2569" s="320"/>
      <c r="O2569" s="340"/>
      <c r="P2569" s="340"/>
      <c r="Q2569" s="340"/>
      <c r="R2569" s="327"/>
      <c r="S2569" s="328"/>
      <c r="T2569" s="341"/>
      <c r="U2569" s="342"/>
      <c r="V2569" s="342"/>
      <c r="W2569" s="298"/>
      <c r="X2569" s="326"/>
      <c r="Y2569" s="326"/>
      <c r="Z2569" s="326"/>
      <c r="AA2569" s="327" t="str">
        <f t="shared" si="820"/>
        <v/>
      </c>
      <c r="AC2569" s="544"/>
      <c r="AD2569" s="545"/>
      <c r="AE2569" s="545"/>
      <c r="AF2569" s="545"/>
      <c r="AG2569" s="546"/>
      <c r="AI2569" s="348" t="str">
        <f>IF(月報!G2569&lt;&gt;"",月報!G2569,"")</f>
        <v/>
      </c>
      <c r="AJ2569" s="349" t="str">
        <f>IF(月報!W2569&lt;&gt;"",月報!W2569*24,"")</f>
        <v/>
      </c>
      <c r="AK2569" s="349" t="str">
        <f>IF(月報!P2569&lt;&gt;"",月報!P2569,"")</f>
        <v/>
      </c>
      <c r="AL2569" s="349" t="str">
        <f>IF(月報!Q2569&lt;&gt;"",IF(月報!Q2569="平日残","",月報!Q2569),"")</f>
        <v/>
      </c>
      <c r="AM2569" s="349"/>
      <c r="AN2569" s="349" t="str">
        <f t="shared" si="809"/>
        <v/>
      </c>
      <c r="AO2569" s="349" t="str">
        <f>IF($E2569="","",VLOOKUP($E2569,カレンダマスタ!$A$5:$E$381,5,FALSE))</f>
        <v/>
      </c>
      <c r="AQ2569" s="351"/>
      <c r="AR2569" s="352"/>
      <c r="AS2569" s="349"/>
      <c r="AU2569" s="355"/>
      <c r="AV2569" s="355" t="str">
        <f t="shared" si="821"/>
        <v/>
      </c>
      <c r="AW2569" s="355" t="str">
        <f t="shared" si="822"/>
        <v/>
      </c>
      <c r="AX2569" s="356" t="str">
        <f t="shared" si="823"/>
        <v/>
      </c>
      <c r="AY2569" s="356" t="str">
        <f t="shared" si="824"/>
        <v/>
      </c>
      <c r="AZ2569" s="357" t="str">
        <f>IF(AX2569&amp;AW2569="勤怠未設定","×",IF(AV2569="勤怠修正","×",IF(AC2569="外注","",IF(AA2569="",IF(AY2569&lt;&gt;"","×",""),IF(VLOOKUP(AA2569,カレンダマスタ!$H$66:$I$83,2,FALSE)&lt;&gt;AY2569,"×","OK")))))</f>
        <v/>
      </c>
      <c r="BC2569" s="355"/>
      <c r="BD2569" s="349"/>
      <c r="BE2569" s="349"/>
      <c r="BF2569" s="349" t="str">
        <f t="shared" si="810"/>
        <v/>
      </c>
      <c r="BG2569" s="349"/>
      <c r="BI2569" s="357" t="str">
        <f t="shared" si="825"/>
        <v/>
      </c>
    </row>
    <row r="2570" spans="2:61">
      <c r="B2570" s="323"/>
      <c r="C2570" s="539"/>
      <c r="D2570" s="324"/>
      <c r="E2570" s="325"/>
      <c r="F2570" s="324"/>
      <c r="G2570" s="591"/>
      <c r="H2570" s="591"/>
      <c r="I2570" s="339"/>
      <c r="J2570" s="320"/>
      <c r="K2570" s="319"/>
      <c r="L2570" s="320"/>
      <c r="M2570" s="320"/>
      <c r="N2570" s="320"/>
      <c r="O2570" s="340"/>
      <c r="P2570" s="340"/>
      <c r="Q2570" s="340"/>
      <c r="R2570" s="327"/>
      <c r="S2570" s="328"/>
      <c r="T2570" s="341"/>
      <c r="U2570" s="342"/>
      <c r="V2570" s="342"/>
      <c r="W2570" s="298"/>
      <c r="X2570" s="326"/>
      <c r="Y2570" s="326"/>
      <c r="Z2570" s="326"/>
      <c r="AA2570" s="327" t="str">
        <f t="shared" si="820"/>
        <v/>
      </c>
      <c r="AC2570" s="544"/>
      <c r="AD2570" s="545"/>
      <c r="AE2570" s="545"/>
      <c r="AF2570" s="545"/>
      <c r="AG2570" s="546"/>
      <c r="AI2570" s="348" t="str">
        <f>IF(月報!G2570&lt;&gt;"",月報!G2570,"")</f>
        <v/>
      </c>
      <c r="AJ2570" s="349" t="str">
        <f>IF(月報!W2570&lt;&gt;"",月報!W2570*24,"")</f>
        <v/>
      </c>
      <c r="AK2570" s="349" t="str">
        <f>IF(月報!P2570&lt;&gt;"",月報!P2570,"")</f>
        <v/>
      </c>
      <c r="AL2570" s="349" t="str">
        <f>IF(月報!Q2570&lt;&gt;"",IF(月報!Q2570="平日残","",月報!Q2570),"")</f>
        <v/>
      </c>
      <c r="AM2570" s="349"/>
      <c r="AN2570" s="349" t="str">
        <f t="shared" si="809"/>
        <v/>
      </c>
      <c r="AO2570" s="349" t="str">
        <f>IF($E2570="","",VLOOKUP($E2570,カレンダマスタ!$A$5:$E$381,5,FALSE))</f>
        <v/>
      </c>
      <c r="AQ2570" s="351"/>
      <c r="AR2570" s="352"/>
      <c r="AS2570" s="349"/>
      <c r="AU2570" s="355"/>
      <c r="AV2570" s="355" t="str">
        <f t="shared" si="821"/>
        <v/>
      </c>
      <c r="AW2570" s="355" t="str">
        <f t="shared" si="822"/>
        <v/>
      </c>
      <c r="AX2570" s="356" t="str">
        <f t="shared" si="823"/>
        <v/>
      </c>
      <c r="AY2570" s="356" t="str">
        <f t="shared" si="824"/>
        <v/>
      </c>
      <c r="AZ2570" s="357" t="str">
        <f>IF(AX2570&amp;AW2570="勤怠未設定","×",IF(AV2570="勤怠修正","×",IF(AC2570="外注","",IF(AA2570="",IF(AY2570&lt;&gt;"","×",""),IF(VLOOKUP(AA2570,カレンダマスタ!$H$66:$I$83,2,FALSE)&lt;&gt;AY2570,"×","OK")))))</f>
        <v/>
      </c>
      <c r="BC2570" s="355"/>
      <c r="BD2570" s="349"/>
      <c r="BE2570" s="349"/>
      <c r="BF2570" s="349" t="str">
        <f t="shared" si="810"/>
        <v/>
      </c>
      <c r="BG2570" s="349"/>
      <c r="BI2570" s="357" t="str">
        <f t="shared" si="825"/>
        <v/>
      </c>
    </row>
    <row r="2571" spans="2:61">
      <c r="B2571" s="323"/>
      <c r="C2571" s="539"/>
      <c r="D2571" s="324"/>
      <c r="E2571" s="325"/>
      <c r="F2571" s="324"/>
      <c r="G2571" s="591"/>
      <c r="H2571" s="591"/>
      <c r="I2571" s="339"/>
      <c r="J2571" s="320"/>
      <c r="K2571" s="319"/>
      <c r="L2571" s="320"/>
      <c r="M2571" s="320"/>
      <c r="N2571" s="320"/>
      <c r="O2571" s="340"/>
      <c r="P2571" s="340"/>
      <c r="Q2571" s="340"/>
      <c r="R2571" s="327"/>
      <c r="S2571" s="328"/>
      <c r="T2571" s="341"/>
      <c r="U2571" s="342"/>
      <c r="V2571" s="342"/>
      <c r="W2571" s="298"/>
      <c r="X2571" s="326"/>
      <c r="Y2571" s="326"/>
      <c r="Z2571" s="326"/>
      <c r="AA2571" s="327" t="str">
        <f t="shared" si="820"/>
        <v/>
      </c>
      <c r="AC2571" s="544"/>
      <c r="AD2571" s="545"/>
      <c r="AE2571" s="545"/>
      <c r="AF2571" s="545"/>
      <c r="AG2571" s="546"/>
      <c r="AI2571" s="348" t="str">
        <f>IF(月報!G2571&lt;&gt;"",月報!G2571,"")</f>
        <v/>
      </c>
      <c r="AJ2571" s="349" t="str">
        <f>IF(月報!W2571&lt;&gt;"",月報!W2571*24,"")</f>
        <v/>
      </c>
      <c r="AK2571" s="349" t="str">
        <f>IF(月報!P2571&lt;&gt;"",月報!P2571,"")</f>
        <v/>
      </c>
      <c r="AL2571" s="349" t="str">
        <f>IF(月報!Q2571&lt;&gt;"",IF(月報!Q2571="平日残","",月報!Q2571),"")</f>
        <v/>
      </c>
      <c r="AM2571" s="349"/>
      <c r="AN2571" s="349" t="str">
        <f t="shared" ref="AN2571:AN2634" si="826">IF($AO2571=0,IF($G2571="",IF($Q2571="","週報未入力",""),""),"")</f>
        <v/>
      </c>
      <c r="AO2571" s="349" t="str">
        <f>IF($E2571="","",VLOOKUP($E2571,カレンダマスタ!$A$5:$E$381,5,FALSE))</f>
        <v/>
      </c>
      <c r="AQ2571" s="351"/>
      <c r="AR2571" s="352"/>
      <c r="AS2571" s="349"/>
      <c r="AU2571" s="355"/>
      <c r="AV2571" s="355" t="str">
        <f t="shared" si="821"/>
        <v/>
      </c>
      <c r="AW2571" s="355" t="str">
        <f t="shared" si="822"/>
        <v/>
      </c>
      <c r="AX2571" s="356" t="str">
        <f t="shared" si="823"/>
        <v/>
      </c>
      <c r="AY2571" s="356" t="str">
        <f t="shared" si="824"/>
        <v/>
      </c>
      <c r="AZ2571" s="357" t="str">
        <f>IF(AX2571&amp;AW2571="勤怠未設定","×",IF(AV2571="勤怠修正","×",IF(AC2571="外注","",IF(AA2571="",IF(AY2571&lt;&gt;"","×",""),IF(VLOOKUP(AA2571,カレンダマスタ!$H$66:$I$83,2,FALSE)&lt;&gt;AY2571,"×","OK")))))</f>
        <v/>
      </c>
      <c r="BC2571" s="355"/>
      <c r="BD2571" s="349"/>
      <c r="BE2571" s="349"/>
      <c r="BF2571" s="349" t="str">
        <f t="shared" si="810"/>
        <v/>
      </c>
      <c r="BG2571" s="349"/>
      <c r="BI2571" s="357" t="str">
        <f t="shared" si="825"/>
        <v/>
      </c>
    </row>
    <row r="2572" spans="2:61">
      <c r="B2572" s="323"/>
      <c r="C2572" s="539"/>
      <c r="D2572" s="324"/>
      <c r="E2572" s="325"/>
      <c r="F2572" s="324"/>
      <c r="G2572" s="591"/>
      <c r="H2572" s="591"/>
      <c r="I2572" s="339"/>
      <c r="J2572" s="320"/>
      <c r="K2572" s="319"/>
      <c r="L2572" s="320"/>
      <c r="M2572" s="320"/>
      <c r="N2572" s="320"/>
      <c r="O2572" s="340"/>
      <c r="P2572" s="340"/>
      <c r="Q2572" s="340"/>
      <c r="R2572" s="327"/>
      <c r="S2572" s="328"/>
      <c r="T2572" s="341"/>
      <c r="U2572" s="342"/>
      <c r="V2572" s="342"/>
      <c r="W2572" s="298"/>
      <c r="X2572" s="326"/>
      <c r="Y2572" s="326"/>
      <c r="Z2572" s="326"/>
      <c r="AA2572" s="327" t="str">
        <f t="shared" si="820"/>
        <v/>
      </c>
      <c r="AC2572" s="544"/>
      <c r="AD2572" s="545"/>
      <c r="AE2572" s="545"/>
      <c r="AF2572" s="545"/>
      <c r="AG2572" s="546"/>
      <c r="AI2572" s="348" t="str">
        <f>IF(月報!G2572&lt;&gt;"",月報!G2572,"")</f>
        <v/>
      </c>
      <c r="AJ2572" s="349" t="str">
        <f>IF(月報!W2572&lt;&gt;"",月報!W2572*24,"")</f>
        <v/>
      </c>
      <c r="AK2572" s="349" t="str">
        <f>IF(月報!P2572&lt;&gt;"",月報!P2572,"")</f>
        <v/>
      </c>
      <c r="AL2572" s="349" t="str">
        <f>IF(月報!Q2572&lt;&gt;"",IF(月報!Q2572="平日残","",月報!Q2572),"")</f>
        <v/>
      </c>
      <c r="AM2572" s="349"/>
      <c r="AN2572" s="349" t="str">
        <f t="shared" si="826"/>
        <v/>
      </c>
      <c r="AO2572" s="349" t="str">
        <f>IF($E2572="","",VLOOKUP($E2572,カレンダマスタ!$A$5:$E$381,5,FALSE))</f>
        <v/>
      </c>
      <c r="AQ2572" s="351"/>
      <c r="AR2572" s="352"/>
      <c r="AS2572" s="349"/>
      <c r="AU2572" s="355"/>
      <c r="AV2572" s="355" t="str">
        <f t="shared" si="821"/>
        <v/>
      </c>
      <c r="AW2572" s="355" t="str">
        <f t="shared" si="822"/>
        <v/>
      </c>
      <c r="AX2572" s="356" t="str">
        <f t="shared" si="823"/>
        <v/>
      </c>
      <c r="AY2572" s="356" t="str">
        <f t="shared" si="824"/>
        <v/>
      </c>
      <c r="AZ2572" s="357" t="str">
        <f>IF(AX2572&amp;AW2572="勤怠未設定","×",IF(AV2572="勤怠修正","×",IF(AC2572="外注","",IF(AA2572="",IF(AY2572&lt;&gt;"","×",""),IF(VLOOKUP(AA2572,カレンダマスタ!$H$66:$I$83,2,FALSE)&lt;&gt;AY2572,"×","OK")))))</f>
        <v/>
      </c>
      <c r="BC2572" s="355"/>
      <c r="BD2572" s="349"/>
      <c r="BE2572" s="349"/>
      <c r="BF2572" s="349" t="str">
        <f t="shared" si="810"/>
        <v/>
      </c>
      <c r="BG2572" s="349"/>
      <c r="BI2572" s="357" t="str">
        <f t="shared" si="825"/>
        <v/>
      </c>
    </row>
    <row r="2573" spans="2:61">
      <c r="B2573" s="323"/>
      <c r="C2573" s="539"/>
      <c r="D2573" s="324"/>
      <c r="E2573" s="325"/>
      <c r="F2573" s="324"/>
      <c r="G2573" s="591"/>
      <c r="H2573" s="591"/>
      <c r="I2573" s="339"/>
      <c r="J2573" s="320"/>
      <c r="K2573" s="319"/>
      <c r="L2573" s="320"/>
      <c r="M2573" s="320"/>
      <c r="N2573" s="320"/>
      <c r="O2573" s="340"/>
      <c r="P2573" s="340"/>
      <c r="Q2573" s="340"/>
      <c r="R2573" s="327"/>
      <c r="S2573" s="328"/>
      <c r="T2573" s="341"/>
      <c r="U2573" s="342"/>
      <c r="V2573" s="342"/>
      <c r="W2573" s="298"/>
      <c r="X2573" s="326"/>
      <c r="Y2573" s="326"/>
      <c r="Z2573" s="326"/>
      <c r="AA2573" s="327" t="str">
        <f t="shared" si="820"/>
        <v/>
      </c>
      <c r="AC2573" s="544"/>
      <c r="AD2573" s="545"/>
      <c r="AE2573" s="545"/>
      <c r="AF2573" s="545"/>
      <c r="AG2573" s="546"/>
      <c r="AI2573" s="348" t="str">
        <f>IF(月報!G2573&lt;&gt;"",月報!G2573,"")</f>
        <v/>
      </c>
      <c r="AJ2573" s="349" t="str">
        <f>IF(月報!W2573&lt;&gt;"",月報!W2573*24,"")</f>
        <v/>
      </c>
      <c r="AK2573" s="349" t="str">
        <f>IF(月報!P2573&lt;&gt;"",月報!P2573,"")</f>
        <v/>
      </c>
      <c r="AL2573" s="349" t="str">
        <f>IF(月報!Q2573&lt;&gt;"",IF(月報!Q2573="平日残","",月報!Q2573),"")</f>
        <v/>
      </c>
      <c r="AM2573" s="349"/>
      <c r="AN2573" s="349" t="str">
        <f t="shared" si="826"/>
        <v/>
      </c>
      <c r="AO2573" s="349" t="str">
        <f>IF($E2573="","",VLOOKUP($E2573,カレンダマスタ!$A$5:$E$381,5,FALSE))</f>
        <v/>
      </c>
      <c r="AQ2573" s="351"/>
      <c r="AR2573" s="352"/>
      <c r="AS2573" s="349"/>
      <c r="AU2573" s="355"/>
      <c r="AV2573" s="355" t="str">
        <f t="shared" si="821"/>
        <v/>
      </c>
      <c r="AW2573" s="355" t="str">
        <f t="shared" si="822"/>
        <v/>
      </c>
      <c r="AX2573" s="356" t="str">
        <f t="shared" si="823"/>
        <v/>
      </c>
      <c r="AY2573" s="356" t="str">
        <f t="shared" si="824"/>
        <v/>
      </c>
      <c r="AZ2573" s="357" t="str">
        <f>IF(AX2573&amp;AW2573="勤怠未設定","×",IF(AV2573="勤怠修正","×",IF(AC2573="外注","",IF(AA2573="",IF(AY2573&lt;&gt;"","×",""),IF(VLOOKUP(AA2573,カレンダマスタ!$H$66:$I$83,2,FALSE)&lt;&gt;AY2573,"×","OK")))))</f>
        <v/>
      </c>
      <c r="BC2573" s="355"/>
      <c r="BD2573" s="349"/>
      <c r="BE2573" s="349"/>
      <c r="BF2573" s="349" t="str">
        <f t="shared" si="810"/>
        <v/>
      </c>
      <c r="BG2573" s="349"/>
      <c r="BI2573" s="357" t="str">
        <f t="shared" si="825"/>
        <v/>
      </c>
    </row>
    <row r="2574" spans="2:61">
      <c r="B2574" s="323"/>
      <c r="C2574" s="539"/>
      <c r="D2574" s="324"/>
      <c r="E2574" s="325"/>
      <c r="F2574" s="324"/>
      <c r="G2574" s="591"/>
      <c r="H2574" s="591"/>
      <c r="I2574" s="339"/>
      <c r="J2574" s="320"/>
      <c r="K2574" s="319"/>
      <c r="L2574" s="320"/>
      <c r="M2574" s="320"/>
      <c r="N2574" s="320"/>
      <c r="O2574" s="340"/>
      <c r="P2574" s="340"/>
      <c r="Q2574" s="340"/>
      <c r="R2574" s="327"/>
      <c r="S2574" s="328"/>
      <c r="T2574" s="341"/>
      <c r="U2574" s="342"/>
      <c r="V2574" s="342"/>
      <c r="W2574" s="298"/>
      <c r="X2574" s="326"/>
      <c r="Y2574" s="326"/>
      <c r="Z2574" s="326"/>
      <c r="AA2574" s="327" t="str">
        <f t="shared" si="820"/>
        <v/>
      </c>
      <c r="AC2574" s="544"/>
      <c r="AD2574" s="545"/>
      <c r="AE2574" s="545"/>
      <c r="AF2574" s="545"/>
      <c r="AG2574" s="546"/>
      <c r="AI2574" s="348" t="str">
        <f>IF(月報!G2574&lt;&gt;"",月報!G2574,"")</f>
        <v/>
      </c>
      <c r="AJ2574" s="349" t="str">
        <f>IF(月報!W2574&lt;&gt;"",月報!W2574*24,"")</f>
        <v/>
      </c>
      <c r="AK2574" s="349" t="str">
        <f>IF(月報!P2574&lt;&gt;"",月報!P2574,"")</f>
        <v/>
      </c>
      <c r="AL2574" s="349" t="str">
        <f>IF(月報!Q2574&lt;&gt;"",IF(月報!Q2574="平日残","",月報!Q2574),"")</f>
        <v/>
      </c>
      <c r="AM2574" s="349"/>
      <c r="AN2574" s="349" t="str">
        <f t="shared" si="826"/>
        <v/>
      </c>
      <c r="AO2574" s="349" t="str">
        <f>IF($E2574="","",VLOOKUP($E2574,カレンダマスタ!$A$5:$E$381,5,FALSE))</f>
        <v/>
      </c>
      <c r="AQ2574" s="351"/>
      <c r="AR2574" s="352"/>
      <c r="AS2574" s="349"/>
      <c r="AU2574" s="355"/>
      <c r="AV2574" s="355" t="str">
        <f t="shared" si="821"/>
        <v/>
      </c>
      <c r="AW2574" s="355" t="str">
        <f t="shared" si="822"/>
        <v/>
      </c>
      <c r="AX2574" s="356" t="str">
        <f t="shared" si="823"/>
        <v/>
      </c>
      <c r="AY2574" s="356" t="str">
        <f t="shared" si="824"/>
        <v/>
      </c>
      <c r="AZ2574" s="357" t="str">
        <f>IF(AX2574&amp;AW2574="勤怠未設定","×",IF(AV2574="勤怠修正","×",IF(AC2574="外注","",IF(AA2574="",IF(AY2574&lt;&gt;"","×",""),IF(VLOOKUP(AA2574,カレンダマスタ!$H$66:$I$83,2,FALSE)&lt;&gt;AY2574,"×","OK")))))</f>
        <v/>
      </c>
      <c r="BC2574" s="355"/>
      <c r="BD2574" s="349"/>
      <c r="BE2574" s="349"/>
      <c r="BF2574" s="349" t="str">
        <f t="shared" si="810"/>
        <v/>
      </c>
      <c r="BG2574" s="349"/>
      <c r="BI2574" s="357" t="str">
        <f t="shared" si="825"/>
        <v/>
      </c>
    </row>
    <row r="2575" spans="2:61" ht="13.8" thickBot="1">
      <c r="B2575" s="329"/>
      <c r="C2575" s="540"/>
      <c r="D2575" s="330"/>
      <c r="E2575" s="331"/>
      <c r="F2575" s="330"/>
      <c r="G2575" s="592"/>
      <c r="H2575" s="592"/>
      <c r="I2575" s="343"/>
      <c r="J2575" s="322"/>
      <c r="K2575" s="321"/>
      <c r="L2575" s="322"/>
      <c r="M2575" s="322"/>
      <c r="N2575" s="322"/>
      <c r="O2575" s="344"/>
      <c r="P2575" s="344"/>
      <c r="Q2575" s="344"/>
      <c r="R2575" s="333"/>
      <c r="S2575" s="334"/>
      <c r="T2575" s="345"/>
      <c r="U2575" s="346"/>
      <c r="V2575" s="346"/>
      <c r="W2575" s="298"/>
      <c r="X2575" s="332"/>
      <c r="Y2575" s="332"/>
      <c r="Z2575" s="332"/>
      <c r="AA2575" s="333" t="str">
        <f t="shared" si="820"/>
        <v/>
      </c>
      <c r="AC2575" s="547"/>
      <c r="AD2575" s="548"/>
      <c r="AE2575" s="548"/>
      <c r="AF2575" s="548"/>
      <c r="AG2575" s="549"/>
      <c r="AI2575" s="348" t="str">
        <f>IF(月報!G2575&lt;&gt;"",月報!G2575,"")</f>
        <v/>
      </c>
      <c r="AJ2575" s="350" t="str">
        <f>IF(月報!W2575&lt;&gt;"",月報!W2575*24,"")</f>
        <v/>
      </c>
      <c r="AK2575" s="350" t="str">
        <f>IF(月報!P2575&lt;&gt;"",月報!P2575,"")</f>
        <v/>
      </c>
      <c r="AL2575" s="350" t="str">
        <f>IF(月報!Q2575&lt;&gt;"",IF(月報!Q2575="平日残","",月報!Q2575),"")</f>
        <v/>
      </c>
      <c r="AM2575" s="350"/>
      <c r="AN2575" s="350" t="str">
        <f t="shared" si="826"/>
        <v/>
      </c>
      <c r="AO2575" s="350" t="str">
        <f>IF($E2575="","",VLOOKUP($E2575,カレンダマスタ!$A$5:$E$381,5,FALSE))</f>
        <v/>
      </c>
      <c r="AP2575" s="347"/>
      <c r="AQ2575" s="353"/>
      <c r="AR2575" s="354"/>
      <c r="AS2575" s="350"/>
      <c r="AT2575" s="347"/>
      <c r="AU2575" s="358"/>
      <c r="AV2575" s="358" t="str">
        <f t="shared" si="821"/>
        <v/>
      </c>
      <c r="AW2575" s="358" t="str">
        <f t="shared" si="822"/>
        <v/>
      </c>
      <c r="AX2575" s="359" t="str">
        <f t="shared" si="823"/>
        <v/>
      </c>
      <c r="AY2575" s="359" t="str">
        <f t="shared" si="824"/>
        <v/>
      </c>
      <c r="AZ2575" s="360" t="str">
        <f>IF(AX2575&amp;AW2575="勤怠未設定","×",IF(AV2575="勤怠修正","×",IF(AC2575="外注","",IF(AA2575="",IF(AY2575&lt;&gt;"","×",""),IF(VLOOKUP(AA2575,カレンダマスタ!$H$66:$I$83,2,FALSE)&lt;&gt;AY2575,"×","OK")))))</f>
        <v/>
      </c>
      <c r="BC2575" s="358"/>
      <c r="BD2575" s="350"/>
      <c r="BE2575" s="350"/>
      <c r="BF2575" s="350" t="str">
        <f t="shared" si="810"/>
        <v/>
      </c>
      <c r="BG2575" s="350"/>
      <c r="BI2575" s="360" t="str">
        <f t="shared" si="825"/>
        <v/>
      </c>
    </row>
    <row r="2576" spans="2:61">
      <c r="B2576" s="176"/>
      <c r="C2576" s="535"/>
      <c r="D2576" s="112"/>
      <c r="E2576" s="582"/>
      <c r="F2576" s="112"/>
      <c r="G2576" s="587"/>
      <c r="H2576" s="587"/>
      <c r="I2576" s="114"/>
      <c r="J2576" s="118"/>
      <c r="K2576" s="115"/>
      <c r="L2576" s="116"/>
      <c r="M2576" s="116"/>
      <c r="N2576" s="117"/>
      <c r="O2576" s="118"/>
      <c r="P2576" s="118"/>
      <c r="Q2576" s="118"/>
      <c r="R2576" s="119"/>
      <c r="S2576" s="120"/>
      <c r="T2576" s="433"/>
      <c r="U2576" s="428">
        <f>SUM(T2576:T2582)</f>
        <v>0</v>
      </c>
      <c r="V2576" s="428" t="str">
        <f t="shared" ref="V2576:V2610" si="827">IF(AC2576="外注",IF(AND(BC2576&lt;1,ROUND((H2576*24),1)=13),"外注2半",IF(AND(BC2576&lt;1,ROUND((G2576*24),1)=13.7),"外注1半",IF(AND(BC2576&lt;1,G2576=""),"外注休暇",""))),"")</f>
        <v/>
      </c>
      <c r="W2576" s="298"/>
      <c r="X2576" s="113" t="str">
        <f t="shared" ref="X2576:X2610" si="828">IF(O2576&lt;&gt;"",O2576/24,"")</f>
        <v/>
      </c>
      <c r="Y2576" s="113" t="str">
        <f t="shared" ref="Y2576:Y2610" si="829">IF(P2576&lt;&gt;"",P2576/24,"")</f>
        <v/>
      </c>
      <c r="Z2576" s="113" t="str">
        <f t="shared" ref="Z2576:Z2610" si="830">IF(Q2576&lt;&gt;"",Q2576/24,"")</f>
        <v/>
      </c>
      <c r="AA2576" s="119" t="str">
        <f t="shared" si="820"/>
        <v/>
      </c>
      <c r="AC2576" s="183" t="str">
        <f>IF(C2576&lt;&gt;"",VLOOKUP(C2576,設定シート!$D$10:$N$109,11,FALSE),"")</f>
        <v/>
      </c>
      <c r="AD2576" s="184" t="str">
        <f>IF(C2576&lt;&gt;"",VLOOKUP(C2576,設定シート!$D$10:$H$109,5,FALSE),"")</f>
        <v/>
      </c>
      <c r="AE2576" s="185" t="str">
        <f>IF(C2576&lt;&gt;"",VLOOKUP(C2576,設定シート!$D$10:$L$109,9,FALSE),"")</f>
        <v/>
      </c>
      <c r="AF2576" s="184" t="str">
        <f>IF($AD2576="","",IF(LEFT($AD2576,2)="NS","NS","CS"))</f>
        <v/>
      </c>
      <c r="AG2576" s="203">
        <f t="shared" ref="AG2576:AG2610" si="831">IF(OR(R2576="有給休暇",G2576=""),0,IF(AQ2576=1,0,1))</f>
        <v>0</v>
      </c>
      <c r="AI2576" s="121" t="str">
        <f>IF(月報!G2576&lt;&gt;"",月報!G2576,"")</f>
        <v/>
      </c>
      <c r="AJ2576" s="122" t="str">
        <f>IF(月報!W2576&lt;&gt;"",月報!W2576*24,"")</f>
        <v/>
      </c>
      <c r="AK2576" s="122" t="str">
        <f>IF(月報!P2576&lt;&gt;"",月報!P2576,"")</f>
        <v/>
      </c>
      <c r="AL2576" s="122" t="str">
        <f>IF(月報!Q2576&lt;&gt;"",IF(月報!Q2576="平日残","",月報!Q2576),"")</f>
        <v/>
      </c>
      <c r="AM2576" s="122"/>
      <c r="AN2576" s="122" t="str">
        <f t="shared" si="826"/>
        <v/>
      </c>
      <c r="AO2576" s="122" t="str">
        <f>IF($E2576="","",VLOOKUP($E2576,カレンダマスタ!$A$5:$E$381,5,FALSE))</f>
        <v/>
      </c>
      <c r="AQ2576" s="195" t="str">
        <f>IF(G2576="","",IF(VLOOKUP(E2576,カレンダマスタ!$A$5:$D$381,4,FALSE)=0,"",1))</f>
        <v/>
      </c>
      <c r="AR2576" s="123" t="str">
        <f>IF($G2576="","",IF($AD2576="NSTC",INDEX(カレンダマスタ!$I$26:$O$31,MATCH($G2576,カレンダマスタ!$H$26:$H$31,1),MATCH($H2576,カレンダマスタ!$I$25:$O$25,1)),
IF($AD2576="CS本社",INDEX(カレンダマスタ!$I$36:$O$41,MATCH($G2576,カレンダマスタ!$H$36:$H$41,1),MATCH($H2576,カレンダマスタ!$I$35:$O$35,1)),
IF($AD2576="NS本社",INDEX(カレンダマスタ!$I$94:$O$99,MATCH($G2576,カレンダマスタ!$H$95:$H$100,1),MATCH($H2576,カレンダマスタ!$I$93:$O$93,1)),
IF($AD2576="ODC",INDEX(カレンダマスタ!$I$46:$O$51,MATCH($G2576,カレンダマスタ!$H$46:$H$51,1),MATCH($H2576,カレンダマスタ!$I$45:$O$45,1)),
IF($AD2576="NS東京TC",INDEX(カレンダマスタ!$I$56:$O$61,MATCH($G2576,カレンダマスタ!$H$56:$H$61,1),MATCH($H2576,カレンダマスタ!$I$55:$O$55,1)),""))))))</f>
        <v/>
      </c>
      <c r="AS2576" s="122" t="str">
        <f t="shared" ref="AS2576:AS2610" si="832">IF(AC2576="社員","",IF(R2576="有給休暇","",IF(AND(AF2576="CS",AQ2576=1)=TRUE,"OK",IF(AR2576&lt;&gt;"",IF(TIMEVALUE(MID(I2576,1,10))=AR2576,"OK","×"),""))))</f>
        <v/>
      </c>
      <c r="AU2576" s="124" t="str">
        <f>IF(E2576="","",VLOOKUP($E2576,カレンダマスタ!$A$4:$E$381,4,FALSE))</f>
        <v/>
      </c>
      <c r="AV2576" s="124" t="str">
        <f t="shared" si="821"/>
        <v/>
      </c>
      <c r="AW2576" s="124" t="str">
        <f t="shared" si="822"/>
        <v/>
      </c>
      <c r="AX2576" s="125" t="str">
        <f t="shared" si="823"/>
        <v/>
      </c>
      <c r="AY2576" s="125" t="str">
        <f t="shared" si="824"/>
        <v/>
      </c>
      <c r="AZ2576" s="114" t="str">
        <f>IF(AX2576&amp;AW2576="勤怠未設定","×",IF(AV2576="勤怠修正","×",IF(AC2576="外注","",IF(AA2576="",IF(AY2576&lt;&gt;"","×",""),IF(VLOOKUP(AA2576,カレンダマスタ!$H$66:$I$83,2,FALSE)&lt;&gt;AY2576,"×","OK")))))</f>
        <v/>
      </c>
      <c r="BC2576" s="124" t="str">
        <f>IF(E2576="","",VLOOKUP($E2576,カレンダマスタ!$A$4:$E$381,4,FALSE))</f>
        <v/>
      </c>
      <c r="BD2576" s="122" t="str">
        <f>IF(AC2576="社員","",IF(AG2576=0,"",IF(AD2576="NSTC",IF(COUNTIF(カレンダマスタ!$Q$5:$Q$32,G2576)=1,"OK","×"),
IF(AD2576="NS本社",IF(COUNTIF(カレンダマスタ!$T$5:$T$32,G2576)=1,"OK","×"),IF(COUNTIF(カレンダマスタ!$R$5:$R$32,G2576)=1,"OK","×")))))</f>
        <v/>
      </c>
      <c r="BE2576" s="122" t="str">
        <f>IF(AC2576="社員","",IF(G2576="","",IF(R2576&lt;&gt;"","",IF(AF2576="CS","OK",IF(VLOOKUP(E2576,カレンダマスタ!$A$5:$D$381,4,FALSE)&gt;0,"",IF(OR(G2576*24&gt;10.84,H2576*24&lt;14.5)=TRUE,"×","OK"))))))</f>
        <v/>
      </c>
      <c r="BF2576" s="122" t="str">
        <f t="shared" si="810"/>
        <v/>
      </c>
      <c r="BG2576" s="127" t="str">
        <f t="shared" ref="BG2576:BG2610" si="833">IF(AE2576="派遣","",IF(G2576="","",IF(R2576="有給休暇","",IF(S2576="","×","OK"))))</f>
        <v/>
      </c>
      <c r="BI2576" s="114" t="str">
        <f t="shared" ref="BI2576:BI2610" si="834">IF(OR(AO2576="×",AS2576="×",AZ2576="×",BE2576="×",BF2576="TW未入力",BF2576="週報未入力",BG2576="×"),"×","")</f>
        <v/>
      </c>
    </row>
    <row r="2577" spans="2:61">
      <c r="B2577" s="111"/>
      <c r="C2577" s="536"/>
      <c r="D2577" s="128"/>
      <c r="E2577" s="583"/>
      <c r="F2577" s="128"/>
      <c r="G2577" s="588"/>
      <c r="H2577" s="588"/>
      <c r="I2577" s="130"/>
      <c r="J2577" s="139"/>
      <c r="K2577" s="131"/>
      <c r="L2577" s="132"/>
      <c r="M2577" s="132"/>
      <c r="N2577" s="141"/>
      <c r="O2577" s="139"/>
      <c r="P2577" s="139"/>
      <c r="Q2577" s="139"/>
      <c r="R2577" s="133"/>
      <c r="S2577" s="134"/>
      <c r="T2577" s="434"/>
      <c r="U2577" s="429"/>
      <c r="V2577" s="429" t="str">
        <f t="shared" si="827"/>
        <v/>
      </c>
      <c r="W2577" s="298"/>
      <c r="X2577" s="129" t="str">
        <f t="shared" si="828"/>
        <v/>
      </c>
      <c r="Y2577" s="129" t="str">
        <f t="shared" si="829"/>
        <v/>
      </c>
      <c r="Z2577" s="129" t="str">
        <f t="shared" si="830"/>
        <v/>
      </c>
      <c r="AA2577" s="133" t="str">
        <f t="shared" si="820"/>
        <v/>
      </c>
      <c r="AC2577" s="186" t="str">
        <f>AC2576</f>
        <v/>
      </c>
      <c r="AD2577" s="186" t="str">
        <f>AD2576</f>
        <v/>
      </c>
      <c r="AE2577" s="186" t="str">
        <f>AE2576</f>
        <v/>
      </c>
      <c r="AF2577" s="186" t="str">
        <f>AF2576</f>
        <v/>
      </c>
      <c r="AG2577" s="204">
        <f t="shared" si="831"/>
        <v>0</v>
      </c>
      <c r="AI2577" s="135" t="str">
        <f>IF(月報!G2577&lt;&gt;"",月報!G2577,"")</f>
        <v/>
      </c>
      <c r="AJ2577" s="126" t="str">
        <f>IF(月報!W2577&lt;&gt;"",月報!W2577*24,"")</f>
        <v/>
      </c>
      <c r="AK2577" s="126" t="str">
        <f>IF(月報!P2577&lt;&gt;"",月報!P2577,"")</f>
        <v/>
      </c>
      <c r="AL2577" s="126" t="str">
        <f>IF(月報!Q2577&lt;&gt;"",IF(月報!Q2577="平日残","",月報!Q2577),"")</f>
        <v/>
      </c>
      <c r="AM2577" s="126"/>
      <c r="AN2577" s="126" t="str">
        <f t="shared" si="826"/>
        <v/>
      </c>
      <c r="AO2577" s="126" t="str">
        <f>IF($E2577="","",VLOOKUP($E2577,カレンダマスタ!$A$5:$E$381,5,FALSE))</f>
        <v/>
      </c>
      <c r="AQ2577" s="196" t="str">
        <f>IF(G2577="","",IF(VLOOKUP(E2577,カレンダマスタ!$A$5:$D$381,4,FALSE)=0,"",1))</f>
        <v/>
      </c>
      <c r="AR2577" s="136" t="str">
        <f>IF($G2577="","",IF($AD2577="NSTC",INDEX(カレンダマスタ!$I$26:$O$31,MATCH($G2577,カレンダマスタ!$H$26:$H$31,1),MATCH($H2577,カレンダマスタ!$I$25:$O$25,1)),
IF($AD2577="CS本社",INDEX(カレンダマスタ!$I$36:$O$41,MATCH($G2577,カレンダマスタ!$H$36:$H$41,1),MATCH($H2577,カレンダマスタ!$I$35:$O$35,1)),
IF($AD2577="NS本社",INDEX(カレンダマスタ!$I$94:$O$99,MATCH($G2577,カレンダマスタ!$H$95:$H$100,1),MATCH($H2577,カレンダマスタ!$I$93:$O$93,1)),
IF($AD2577="ODC",INDEX(カレンダマスタ!$I$46:$O$51,MATCH($G2577,カレンダマスタ!$H$46:$H$51,1),MATCH($H2577,カレンダマスタ!$I$45:$O$45,1)),
IF($AD2577="NS東京TC",INDEX(カレンダマスタ!$I$56:$O$61,MATCH($G2577,カレンダマスタ!$H$56:$H$61,1),MATCH($H2577,カレンダマスタ!$I$55:$O$55,1)),""))))))</f>
        <v/>
      </c>
      <c r="AS2577" s="126" t="str">
        <f t="shared" si="832"/>
        <v/>
      </c>
      <c r="AU2577" s="137" t="str">
        <f>IF(E2577="","",VLOOKUP($E2577,カレンダマスタ!$A$4:$E$381,4,FALSE))</f>
        <v/>
      </c>
      <c r="AV2577" s="137" t="str">
        <f t="shared" si="821"/>
        <v/>
      </c>
      <c r="AW2577" s="137" t="str">
        <f t="shared" si="822"/>
        <v/>
      </c>
      <c r="AX2577" s="138" t="str">
        <f t="shared" si="823"/>
        <v/>
      </c>
      <c r="AY2577" s="138" t="str">
        <f t="shared" si="824"/>
        <v/>
      </c>
      <c r="AZ2577" s="130" t="str">
        <f>IF(AX2577&amp;AW2577="勤怠未設定","×",IF(AV2577="勤怠修正","×",IF(AC2577="外注","",IF(AA2577="",IF(AY2577&lt;&gt;"","×",""),IF(VLOOKUP(AA2577,カレンダマスタ!$H$66:$I$83,2,FALSE)&lt;&gt;AY2577,"×","OK")))))</f>
        <v/>
      </c>
      <c r="BC2577" s="137" t="str">
        <f>IF(E2577="","",VLOOKUP($E2577,カレンダマスタ!$A$4:$E$381,4,FALSE))</f>
        <v/>
      </c>
      <c r="BD2577" s="126" t="str">
        <f>IF(AC2577="社員","",IF(AG2577=0,"",IF(AD2577="NSTC",IF(COUNTIF(カレンダマスタ!$Q$5:$Q$32,G2577)=1,"OK","×"),
IF(AD2577="NS本社",IF(COUNTIF(カレンダマスタ!$T$5:$T$32,G2577)=1,"OK","×"),IF(COUNTIF(カレンダマスタ!$R$5:$R$32,G2577)=1,"OK","×")))))</f>
        <v/>
      </c>
      <c r="BE2577" s="126" t="str">
        <f>IF(AC2577="社員","",IF(G2577="","",IF(R2577&lt;&gt;"","",IF(AF2577="CS","OK",IF(VLOOKUP(E2577,カレンダマスタ!$A$5:$D$381,4,FALSE)&gt;0,"",IF(OR(G2577*24&gt;10.84,H2577*24&lt;14.5)=TRUE,"×","OK"))))))</f>
        <v/>
      </c>
      <c r="BF2577" s="126" t="str">
        <f t="shared" si="810"/>
        <v/>
      </c>
      <c r="BG2577" s="126" t="str">
        <f t="shared" si="833"/>
        <v/>
      </c>
      <c r="BI2577" s="130" t="str">
        <f t="shared" si="834"/>
        <v/>
      </c>
    </row>
    <row r="2578" spans="2:61">
      <c r="B2578" s="111"/>
      <c r="C2578" s="536"/>
      <c r="D2578" s="128"/>
      <c r="E2578" s="583"/>
      <c r="F2578" s="128"/>
      <c r="G2578" s="588"/>
      <c r="H2578" s="588"/>
      <c r="I2578" s="130"/>
      <c r="J2578" s="139"/>
      <c r="K2578" s="131"/>
      <c r="L2578" s="132"/>
      <c r="M2578" s="132"/>
      <c r="N2578" s="141"/>
      <c r="O2578" s="139"/>
      <c r="P2578" s="139"/>
      <c r="Q2578" s="139"/>
      <c r="R2578" s="133"/>
      <c r="S2578" s="134"/>
      <c r="T2578" s="434"/>
      <c r="U2578" s="429"/>
      <c r="V2578" s="429" t="str">
        <f t="shared" si="827"/>
        <v/>
      </c>
      <c r="W2578" s="298"/>
      <c r="X2578" s="129" t="str">
        <f t="shared" si="828"/>
        <v/>
      </c>
      <c r="Y2578" s="129" t="str">
        <f t="shared" si="829"/>
        <v/>
      </c>
      <c r="Z2578" s="129" t="str">
        <f t="shared" si="830"/>
        <v/>
      </c>
      <c r="AA2578" s="133" t="str">
        <f t="shared" si="820"/>
        <v/>
      </c>
      <c r="AC2578" s="186" t="str">
        <f>AC2576</f>
        <v/>
      </c>
      <c r="AD2578" s="187" t="str">
        <f>AD2576</f>
        <v/>
      </c>
      <c r="AE2578" s="187" t="str">
        <f>AE2576</f>
        <v/>
      </c>
      <c r="AF2578" s="187" t="str">
        <f>AF2576</f>
        <v/>
      </c>
      <c r="AG2578" s="204">
        <f t="shared" si="831"/>
        <v>0</v>
      </c>
      <c r="AI2578" s="135" t="str">
        <f>IF(月報!G2578&lt;&gt;"",月報!G2578,"")</f>
        <v/>
      </c>
      <c r="AJ2578" s="126" t="str">
        <f>IF(月報!W2578&lt;&gt;"",月報!W2578*24,"")</f>
        <v/>
      </c>
      <c r="AK2578" s="126" t="str">
        <f>IF(月報!P2578&lt;&gt;"",月報!P2578,"")</f>
        <v/>
      </c>
      <c r="AL2578" s="126" t="str">
        <f>IF(月報!Q2578&lt;&gt;"",IF(月報!Q2578="平日残","",月報!Q2578),"")</f>
        <v/>
      </c>
      <c r="AM2578" s="126"/>
      <c r="AN2578" s="126" t="str">
        <f t="shared" si="826"/>
        <v/>
      </c>
      <c r="AO2578" s="126" t="str">
        <f>IF($E2578="","",VLOOKUP($E2578,カレンダマスタ!$A$5:$E$381,5,FALSE))</f>
        <v/>
      </c>
      <c r="AQ2578" s="196" t="str">
        <f>IF(G2578="","",IF(VLOOKUP(E2578,カレンダマスタ!$A$5:$D$381,4,FALSE)=0,"",1))</f>
        <v/>
      </c>
      <c r="AR2578" s="136" t="str">
        <f>IF($G2578="","",IF($AD2578="NSTC",INDEX(カレンダマスタ!$I$26:$O$31,MATCH($G2578,カレンダマスタ!$H$26:$H$31,1),MATCH($H2578,カレンダマスタ!$I$25:$O$25,1)),
IF($AD2578="CS本社",INDEX(カレンダマスタ!$I$36:$O$41,MATCH($G2578,カレンダマスタ!$H$36:$H$41,1),MATCH($H2578,カレンダマスタ!$I$35:$O$35,1)),
IF($AD2578="NS本社",INDEX(カレンダマスタ!$I$94:$O$99,MATCH($G2578,カレンダマスタ!$H$95:$H$100,1),MATCH($H2578,カレンダマスタ!$I$93:$O$93,1)),
IF($AD2578="ODC",INDEX(カレンダマスタ!$I$46:$O$51,MATCH($G2578,カレンダマスタ!$H$46:$H$51,1),MATCH($H2578,カレンダマスタ!$I$45:$O$45,1)),
IF($AD2578="NS東京TC",INDEX(カレンダマスタ!$I$56:$O$61,MATCH($G2578,カレンダマスタ!$H$56:$H$61,1),MATCH($H2578,カレンダマスタ!$I$55:$O$55,1)),""))))))</f>
        <v/>
      </c>
      <c r="AS2578" s="126" t="str">
        <f t="shared" si="832"/>
        <v/>
      </c>
      <c r="AU2578" s="137" t="str">
        <f>IF(E2578="","",VLOOKUP($E2578,カレンダマスタ!$A$4:$E$381,4,FALSE))</f>
        <v/>
      </c>
      <c r="AV2578" s="137" t="str">
        <f t="shared" si="821"/>
        <v/>
      </c>
      <c r="AW2578" s="137" t="str">
        <f t="shared" si="822"/>
        <v/>
      </c>
      <c r="AX2578" s="138" t="str">
        <f t="shared" si="823"/>
        <v/>
      </c>
      <c r="AY2578" s="138" t="str">
        <f t="shared" si="824"/>
        <v/>
      </c>
      <c r="AZ2578" s="130" t="str">
        <f>IF(AX2578&amp;AW2578="勤怠未設定","×",IF(AV2578="勤怠修正","×",IF(AC2578="外注","",IF(AA2578="",IF(AY2578&lt;&gt;"","×",""),IF(VLOOKUP(AA2578,カレンダマスタ!$H$66:$I$83,2,FALSE)&lt;&gt;AY2578,"×","OK")))))</f>
        <v/>
      </c>
      <c r="BC2578" s="137" t="str">
        <f>IF(E2578="","",VLOOKUP($E2578,カレンダマスタ!$A$4:$E$381,4,FALSE))</f>
        <v/>
      </c>
      <c r="BD2578" s="126" t="str">
        <f>IF(AC2578="社員","",IF(AG2578=0,"",IF(AD2578="NSTC",IF(COUNTIF(カレンダマスタ!$Q$5:$Q$32,G2578)=1,"OK","×"),
IF(AD2578="NS本社",IF(COUNTIF(カレンダマスタ!$T$5:$T$32,G2578)=1,"OK","×"),IF(COUNTIF(カレンダマスタ!$R$5:$R$32,G2578)=1,"OK","×")))))</f>
        <v/>
      </c>
      <c r="BE2578" s="126" t="str">
        <f>IF(AC2578="社員","",IF(G2578="","",IF(R2578&lt;&gt;"","",IF(AF2578="CS","OK",IF(VLOOKUP(E2578,カレンダマスタ!$A$5:$D$381,4,FALSE)&gt;0,"",IF(OR(G2578*24&gt;10.84,H2578*24&lt;14.5)=TRUE,"×","OK"))))))</f>
        <v/>
      </c>
      <c r="BF2578" s="126" t="str">
        <f t="shared" ref="BF2578:BF2641" si="835">IF(AC2578="外注",AN2578,IF(G2578="",IF(AJ2578="","","週報未入力"),IF(AJ2578="","TW未入力","")))</f>
        <v/>
      </c>
      <c r="BG2578" s="126" t="str">
        <f t="shared" si="833"/>
        <v/>
      </c>
      <c r="BI2578" s="130" t="str">
        <f t="shared" si="834"/>
        <v/>
      </c>
    </row>
    <row r="2579" spans="2:61">
      <c r="B2579" s="111"/>
      <c r="C2579" s="536"/>
      <c r="D2579" s="128"/>
      <c r="E2579" s="583"/>
      <c r="F2579" s="128"/>
      <c r="G2579" s="588"/>
      <c r="H2579" s="588"/>
      <c r="I2579" s="130"/>
      <c r="J2579" s="139"/>
      <c r="K2579" s="131"/>
      <c r="L2579" s="132"/>
      <c r="M2579" s="132"/>
      <c r="N2579" s="141"/>
      <c r="O2579" s="139"/>
      <c r="P2579" s="139"/>
      <c r="Q2579" s="139"/>
      <c r="R2579" s="133"/>
      <c r="S2579" s="134"/>
      <c r="T2579" s="434"/>
      <c r="U2579" s="429"/>
      <c r="V2579" s="429" t="str">
        <f t="shared" si="827"/>
        <v/>
      </c>
      <c r="W2579" s="298"/>
      <c r="X2579" s="129" t="str">
        <f t="shared" si="828"/>
        <v/>
      </c>
      <c r="Y2579" s="129" t="str">
        <f t="shared" si="829"/>
        <v/>
      </c>
      <c r="Z2579" s="129" t="str">
        <f t="shared" si="830"/>
        <v/>
      </c>
      <c r="AA2579" s="133" t="str">
        <f t="shared" si="820"/>
        <v/>
      </c>
      <c r="AC2579" s="186" t="str">
        <f>AC2576</f>
        <v/>
      </c>
      <c r="AD2579" s="187" t="str">
        <f>AD2576</f>
        <v/>
      </c>
      <c r="AE2579" s="187" t="str">
        <f>AE2576</f>
        <v/>
      </c>
      <c r="AF2579" s="187" t="str">
        <f>AF2576</f>
        <v/>
      </c>
      <c r="AG2579" s="204">
        <f t="shared" si="831"/>
        <v>0</v>
      </c>
      <c r="AI2579" s="140" t="str">
        <f>IF(月報!G2579&lt;&gt;"",月報!G2579,"")</f>
        <v/>
      </c>
      <c r="AJ2579" s="126" t="str">
        <f>IF(月報!W2579&lt;&gt;"",月報!W2579*24,"")</f>
        <v/>
      </c>
      <c r="AK2579" s="126" t="str">
        <f>IF(月報!P2579&lt;&gt;"",月報!P2579,"")</f>
        <v/>
      </c>
      <c r="AL2579" s="126" t="str">
        <f>IF(月報!Q2579&lt;&gt;"",IF(月報!Q2579="平日残","",月報!Q2579),"")</f>
        <v/>
      </c>
      <c r="AM2579" s="126"/>
      <c r="AN2579" s="126" t="str">
        <f t="shared" si="826"/>
        <v/>
      </c>
      <c r="AO2579" s="126" t="str">
        <f>IF($E2579="","",VLOOKUP($E2579,カレンダマスタ!$A$5:$E$381,5,FALSE))</f>
        <v/>
      </c>
      <c r="AQ2579" s="196" t="str">
        <f>IF(G2579="","",IF(VLOOKUP(E2579,カレンダマスタ!$A$5:$D$381,4,FALSE)=0,"",1))</f>
        <v/>
      </c>
      <c r="AR2579" s="136" t="str">
        <f>IF($G2579="","",IF($AD2579="NSTC",INDEX(カレンダマスタ!$I$26:$O$31,MATCH($G2579,カレンダマスタ!$H$26:$H$31,1),MATCH($H2579,カレンダマスタ!$I$25:$O$25,1)),
IF($AD2579="CS本社",INDEX(カレンダマスタ!$I$36:$O$41,MATCH($G2579,カレンダマスタ!$H$36:$H$41,1),MATCH($H2579,カレンダマスタ!$I$35:$O$35,1)),
IF($AD2579="NS本社",INDEX(カレンダマスタ!$I$94:$O$99,MATCH($G2579,カレンダマスタ!$H$95:$H$100,1),MATCH($H2579,カレンダマスタ!$I$93:$O$93,1)),
IF($AD2579="ODC",INDEX(カレンダマスタ!$I$46:$O$51,MATCH($G2579,カレンダマスタ!$H$46:$H$51,1),MATCH($H2579,カレンダマスタ!$I$45:$O$45,1)),
IF($AD2579="NS東京TC",INDEX(カレンダマスタ!$I$56:$O$61,MATCH($G2579,カレンダマスタ!$H$56:$H$61,1),MATCH($H2579,カレンダマスタ!$I$55:$O$55,1)),""))))))</f>
        <v/>
      </c>
      <c r="AS2579" s="126" t="str">
        <f t="shared" si="832"/>
        <v/>
      </c>
      <c r="AU2579" s="137" t="str">
        <f>IF(E2579="","",VLOOKUP($E2579,カレンダマスタ!$A$4:$E$381,4,FALSE))</f>
        <v/>
      </c>
      <c r="AV2579" s="137" t="str">
        <f t="shared" si="821"/>
        <v/>
      </c>
      <c r="AW2579" s="137" t="str">
        <f t="shared" si="822"/>
        <v/>
      </c>
      <c r="AX2579" s="138" t="str">
        <f t="shared" si="823"/>
        <v/>
      </c>
      <c r="AY2579" s="138" t="str">
        <f t="shared" si="824"/>
        <v/>
      </c>
      <c r="AZ2579" s="130" t="str">
        <f>IF(AX2579&amp;AW2579="勤怠未設定","×",IF(AV2579="勤怠修正","×",IF(AC2579="外注","",IF(AA2579="",IF(AY2579&lt;&gt;"","×",""),IF(VLOOKUP(AA2579,カレンダマスタ!$H$66:$I$83,2,FALSE)&lt;&gt;AY2579,"×","OK")))))</f>
        <v/>
      </c>
      <c r="BC2579" s="137" t="str">
        <f>IF(E2579="","",VLOOKUP($E2579,カレンダマスタ!$A$4:$E$381,4,FALSE))</f>
        <v/>
      </c>
      <c r="BD2579" s="126" t="str">
        <f>IF(AC2579="社員","",IF(AG2579=0,"",IF(AD2579="NSTC",IF(COUNTIF(カレンダマスタ!$Q$5:$Q$32,G2579)=1,"OK","×"),
IF(AD2579="NS本社",IF(COUNTIF(カレンダマスタ!$T$5:$T$32,G2579)=1,"OK","×"),IF(COUNTIF(カレンダマスタ!$R$5:$R$32,G2579)=1,"OK","×")))))</f>
        <v/>
      </c>
      <c r="BE2579" s="126" t="str">
        <f>IF(AC2579="社員","",IF(G2579="","",IF(R2579&lt;&gt;"","",IF(AF2579="CS","OK",IF(VLOOKUP(E2579,カレンダマスタ!$A$5:$D$381,4,FALSE)&gt;0,"",IF(OR(G2579*24&gt;10.84,H2579*24&lt;14.5)=TRUE,"×","OK"))))))</f>
        <v/>
      </c>
      <c r="BF2579" s="126" t="str">
        <f t="shared" si="835"/>
        <v/>
      </c>
      <c r="BG2579" s="126" t="str">
        <f t="shared" si="833"/>
        <v/>
      </c>
      <c r="BI2579" s="130" t="str">
        <f t="shared" si="834"/>
        <v/>
      </c>
    </row>
    <row r="2580" spans="2:61">
      <c r="B2580" s="111"/>
      <c r="C2580" s="536"/>
      <c r="D2580" s="128"/>
      <c r="E2580" s="583"/>
      <c r="F2580" s="128"/>
      <c r="G2580" s="588"/>
      <c r="H2580" s="588"/>
      <c r="I2580" s="130"/>
      <c r="J2580" s="139"/>
      <c r="K2580" s="131"/>
      <c r="L2580" s="132"/>
      <c r="M2580" s="132"/>
      <c r="N2580" s="141"/>
      <c r="O2580" s="139"/>
      <c r="P2580" s="139"/>
      <c r="Q2580" s="139"/>
      <c r="R2580" s="133"/>
      <c r="S2580" s="134"/>
      <c r="T2580" s="434"/>
      <c r="U2580" s="429"/>
      <c r="V2580" s="429" t="str">
        <f t="shared" si="827"/>
        <v/>
      </c>
      <c r="W2580" s="298"/>
      <c r="X2580" s="129" t="str">
        <f t="shared" si="828"/>
        <v/>
      </c>
      <c r="Y2580" s="129" t="str">
        <f t="shared" si="829"/>
        <v/>
      </c>
      <c r="Z2580" s="129" t="str">
        <f t="shared" si="830"/>
        <v/>
      </c>
      <c r="AA2580" s="133" t="str">
        <f t="shared" si="820"/>
        <v/>
      </c>
      <c r="AC2580" s="186" t="str">
        <f>AC2576</f>
        <v/>
      </c>
      <c r="AD2580" s="187" t="str">
        <f>AD2576</f>
        <v/>
      </c>
      <c r="AE2580" s="187" t="str">
        <f>AE2576</f>
        <v/>
      </c>
      <c r="AF2580" s="187" t="str">
        <f>AF2576</f>
        <v/>
      </c>
      <c r="AG2580" s="204">
        <f t="shared" si="831"/>
        <v>0</v>
      </c>
      <c r="AI2580" s="140" t="str">
        <f>IF(月報!G2580&lt;&gt;"",月報!G2580,"")</f>
        <v/>
      </c>
      <c r="AJ2580" s="126" t="str">
        <f>IF(月報!W2580&lt;&gt;"",月報!W2580*24,"")</f>
        <v/>
      </c>
      <c r="AK2580" s="126" t="str">
        <f>IF(月報!P2580&lt;&gt;"",月報!P2580,"")</f>
        <v/>
      </c>
      <c r="AL2580" s="126" t="str">
        <f>IF(月報!Q2580&lt;&gt;"",IF(月報!Q2580="平日残","",月報!Q2580),"")</f>
        <v/>
      </c>
      <c r="AM2580" s="126"/>
      <c r="AN2580" s="126" t="str">
        <f t="shared" si="826"/>
        <v/>
      </c>
      <c r="AO2580" s="126" t="str">
        <f>IF($E2580="","",VLOOKUP($E2580,カレンダマスタ!$A$5:$E$381,5,FALSE))</f>
        <v/>
      </c>
      <c r="AQ2580" s="196" t="str">
        <f>IF(G2580="","",IF(VLOOKUP(E2580,カレンダマスタ!$A$5:$D$381,4,FALSE)=0,"",1))</f>
        <v/>
      </c>
      <c r="AR2580" s="136" t="str">
        <f>IF($G2580="","",IF($AD2580="NSTC",INDEX(カレンダマスタ!$I$26:$O$31,MATCH($G2580,カレンダマスタ!$H$26:$H$31,1),MATCH($H2580,カレンダマスタ!$I$25:$O$25,1)),
IF($AD2580="CS本社",INDEX(カレンダマスタ!$I$36:$O$41,MATCH($G2580,カレンダマスタ!$H$36:$H$41,1),MATCH($H2580,カレンダマスタ!$I$35:$O$35,1)),
IF($AD2580="NS本社",INDEX(カレンダマスタ!$I$94:$O$99,MATCH($G2580,カレンダマスタ!$H$95:$H$100,1),MATCH($H2580,カレンダマスタ!$I$93:$O$93,1)),
IF($AD2580="ODC",INDEX(カレンダマスタ!$I$46:$O$51,MATCH($G2580,カレンダマスタ!$H$46:$H$51,1),MATCH($H2580,カレンダマスタ!$I$45:$O$45,1)),
IF($AD2580="NS東京TC",INDEX(カレンダマスタ!$I$56:$O$61,MATCH($G2580,カレンダマスタ!$H$56:$H$61,1),MATCH($H2580,カレンダマスタ!$I$55:$O$55,1)),""))))))</f>
        <v/>
      </c>
      <c r="AS2580" s="126" t="str">
        <f t="shared" si="832"/>
        <v/>
      </c>
      <c r="AU2580" s="137" t="str">
        <f>IF(E2580="","",VLOOKUP($E2580,カレンダマスタ!$A$4:$E$381,4,FALSE))</f>
        <v/>
      </c>
      <c r="AV2580" s="137" t="str">
        <f t="shared" si="821"/>
        <v/>
      </c>
      <c r="AW2580" s="137" t="str">
        <f t="shared" si="822"/>
        <v/>
      </c>
      <c r="AX2580" s="138" t="str">
        <f t="shared" si="823"/>
        <v/>
      </c>
      <c r="AY2580" s="138" t="str">
        <f t="shared" si="824"/>
        <v/>
      </c>
      <c r="AZ2580" s="130" t="str">
        <f>IF(AX2580&amp;AW2580="勤怠未設定","×",IF(AV2580="勤怠修正","×",IF(AC2580="外注","",IF(AA2580="",IF(AY2580&lt;&gt;"","×",""),IF(VLOOKUP(AA2580,カレンダマスタ!$H$66:$I$83,2,FALSE)&lt;&gt;AY2580,"×","OK")))))</f>
        <v/>
      </c>
      <c r="BC2580" s="137" t="str">
        <f>IF(E2580="","",VLOOKUP($E2580,カレンダマスタ!$A$4:$E$381,4,FALSE))</f>
        <v/>
      </c>
      <c r="BD2580" s="126" t="str">
        <f>IF(AC2580="社員","",IF(AG2580=0,"",IF(AD2580="NSTC",IF(COUNTIF(カレンダマスタ!$Q$5:$Q$32,G2580)=1,"OK","×"),
IF(AD2580="NS本社",IF(COUNTIF(カレンダマスタ!$T$5:$T$32,G2580)=1,"OK","×"),IF(COUNTIF(カレンダマスタ!$R$5:$R$32,G2580)=1,"OK","×")))))</f>
        <v/>
      </c>
      <c r="BE2580" s="126" t="str">
        <f>IF(AC2580="社員","",IF(G2580="","",IF(R2580&lt;&gt;"","",IF(AF2580="CS","OK",IF(VLOOKUP(E2580,カレンダマスタ!$A$5:$D$381,4,FALSE)&gt;0,"",IF(OR(G2580*24&gt;10.84,H2580*24&lt;14.5)=TRUE,"×","OK"))))))</f>
        <v/>
      </c>
      <c r="BF2580" s="126" t="str">
        <f t="shared" si="835"/>
        <v/>
      </c>
      <c r="BG2580" s="126" t="str">
        <f t="shared" si="833"/>
        <v/>
      </c>
      <c r="BI2580" s="130" t="str">
        <f t="shared" si="834"/>
        <v/>
      </c>
    </row>
    <row r="2581" spans="2:61">
      <c r="B2581" s="111"/>
      <c r="C2581" s="536"/>
      <c r="D2581" s="128"/>
      <c r="E2581" s="583"/>
      <c r="F2581" s="128"/>
      <c r="G2581" s="588"/>
      <c r="H2581" s="588"/>
      <c r="I2581" s="130"/>
      <c r="J2581" s="139"/>
      <c r="K2581" s="131"/>
      <c r="L2581" s="132"/>
      <c r="M2581" s="132"/>
      <c r="N2581" s="141"/>
      <c r="O2581" s="139"/>
      <c r="P2581" s="139"/>
      <c r="Q2581" s="139"/>
      <c r="R2581" s="133"/>
      <c r="S2581" s="134"/>
      <c r="T2581" s="434"/>
      <c r="U2581" s="429"/>
      <c r="V2581" s="429" t="str">
        <f t="shared" si="827"/>
        <v/>
      </c>
      <c r="W2581" s="298"/>
      <c r="X2581" s="129" t="str">
        <f t="shared" si="828"/>
        <v/>
      </c>
      <c r="Y2581" s="129" t="str">
        <f t="shared" si="829"/>
        <v/>
      </c>
      <c r="Z2581" s="129" t="str">
        <f t="shared" si="830"/>
        <v/>
      </c>
      <c r="AA2581" s="133" t="str">
        <f t="shared" si="820"/>
        <v/>
      </c>
      <c r="AC2581" s="186" t="str">
        <f>AC2576</f>
        <v/>
      </c>
      <c r="AD2581" s="187" t="str">
        <f>AD2576</f>
        <v/>
      </c>
      <c r="AE2581" s="187" t="str">
        <f>AE2576</f>
        <v/>
      </c>
      <c r="AF2581" s="187" t="str">
        <f>AF2576</f>
        <v/>
      </c>
      <c r="AG2581" s="204">
        <f t="shared" si="831"/>
        <v>0</v>
      </c>
      <c r="AI2581" s="135" t="str">
        <f>IF(月報!G2581&lt;&gt;"",月報!G2581,"")</f>
        <v/>
      </c>
      <c r="AJ2581" s="126" t="str">
        <f>IF(月報!W2581&lt;&gt;"",月報!W2581*24,"")</f>
        <v/>
      </c>
      <c r="AK2581" s="126" t="str">
        <f>IF(月報!P2581&lt;&gt;"",月報!P2581,"")</f>
        <v/>
      </c>
      <c r="AL2581" s="126" t="str">
        <f>IF(月報!Q2581&lt;&gt;"",IF(月報!Q2581="平日残","",月報!Q2581),"")</f>
        <v/>
      </c>
      <c r="AM2581" s="126"/>
      <c r="AN2581" s="126" t="str">
        <f t="shared" si="826"/>
        <v/>
      </c>
      <c r="AO2581" s="126" t="str">
        <f>IF($E2581="","",VLOOKUP($E2581,カレンダマスタ!$A$5:$E$381,5,FALSE))</f>
        <v/>
      </c>
      <c r="AQ2581" s="196" t="str">
        <f>IF(G2581="","",IF(VLOOKUP(E2581,カレンダマスタ!$A$5:$D$381,4,FALSE)=0,"",1))</f>
        <v/>
      </c>
      <c r="AR2581" s="136" t="str">
        <f>IF($G2581="","",IF($AD2581="NSTC",INDEX(カレンダマスタ!$I$26:$O$31,MATCH($G2581,カレンダマスタ!$H$26:$H$31,1),MATCH($H2581,カレンダマスタ!$I$25:$O$25,1)),
IF($AD2581="CS本社",INDEX(カレンダマスタ!$I$36:$O$41,MATCH($G2581,カレンダマスタ!$H$36:$H$41,1),MATCH($H2581,カレンダマスタ!$I$35:$O$35,1)),
IF($AD2581="NS本社",INDEX(カレンダマスタ!$I$94:$O$99,MATCH($G2581,カレンダマスタ!$H$95:$H$100,1),MATCH($H2581,カレンダマスタ!$I$93:$O$93,1)),
IF($AD2581="ODC",INDEX(カレンダマスタ!$I$46:$O$51,MATCH($G2581,カレンダマスタ!$H$46:$H$51,1),MATCH($H2581,カレンダマスタ!$I$45:$O$45,1)),
IF($AD2581="NS東京TC",INDEX(カレンダマスタ!$I$56:$O$61,MATCH($G2581,カレンダマスタ!$H$56:$H$61,1),MATCH($H2581,カレンダマスタ!$I$55:$O$55,1)),""))))))</f>
        <v/>
      </c>
      <c r="AS2581" s="126" t="str">
        <f t="shared" si="832"/>
        <v/>
      </c>
      <c r="AU2581" s="137" t="str">
        <f>IF(E2581="","",VLOOKUP($E2581,カレンダマスタ!$A$4:$E$381,4,FALSE))</f>
        <v/>
      </c>
      <c r="AV2581" s="137" t="str">
        <f t="shared" si="821"/>
        <v/>
      </c>
      <c r="AW2581" s="137" t="str">
        <f t="shared" si="822"/>
        <v/>
      </c>
      <c r="AX2581" s="138" t="str">
        <f t="shared" si="823"/>
        <v/>
      </c>
      <c r="AY2581" s="138" t="str">
        <f t="shared" si="824"/>
        <v/>
      </c>
      <c r="AZ2581" s="130" t="str">
        <f>IF(AX2581&amp;AW2581="勤怠未設定","×",IF(AV2581="勤怠修正","×",IF(AC2581="外注","",IF(AA2581="",IF(AY2581&lt;&gt;"","×",""),IF(VLOOKUP(AA2581,カレンダマスタ!$H$66:$I$83,2,FALSE)&lt;&gt;AY2581,"×","OK")))))</f>
        <v/>
      </c>
      <c r="BC2581" s="137" t="str">
        <f>IF(E2581="","",VLOOKUP($E2581,カレンダマスタ!$A$4:$E$381,4,FALSE))</f>
        <v/>
      </c>
      <c r="BD2581" s="126" t="str">
        <f>IF(AC2581="社員","",IF(AG2581=0,"",IF(AD2581="NSTC",IF(COUNTIF(カレンダマスタ!$Q$5:$Q$32,G2581)=1,"OK","×"),
IF(AD2581="NS本社",IF(COUNTIF(カレンダマスタ!$T$5:$T$32,G2581)=1,"OK","×"),IF(COUNTIF(カレンダマスタ!$R$5:$R$32,G2581)=1,"OK","×")))))</f>
        <v/>
      </c>
      <c r="BE2581" s="126" t="str">
        <f>IF(AC2581="社員","",IF(G2581="","",IF(R2581&lt;&gt;"","",IF(AF2581="CS","OK",IF(VLOOKUP(E2581,カレンダマスタ!$A$5:$D$381,4,FALSE)&gt;0,"",IF(OR(G2581*24&gt;10.84,H2581*24&lt;14.5)=TRUE,"×","OK"))))))</f>
        <v/>
      </c>
      <c r="BF2581" s="126" t="str">
        <f t="shared" si="835"/>
        <v/>
      </c>
      <c r="BG2581" s="126" t="str">
        <f t="shared" si="833"/>
        <v/>
      </c>
      <c r="BI2581" s="130" t="str">
        <f t="shared" si="834"/>
        <v/>
      </c>
    </row>
    <row r="2582" spans="2:61">
      <c r="B2582" s="111"/>
      <c r="C2582" s="537"/>
      <c r="D2582" s="142"/>
      <c r="E2582" s="584"/>
      <c r="F2582" s="142"/>
      <c r="G2582" s="589"/>
      <c r="H2582" s="589"/>
      <c r="I2582" s="144"/>
      <c r="J2582" s="148"/>
      <c r="K2582" s="145"/>
      <c r="L2582" s="146"/>
      <c r="M2582" s="146"/>
      <c r="N2582" s="147"/>
      <c r="O2582" s="148"/>
      <c r="P2582" s="148"/>
      <c r="Q2582" s="148"/>
      <c r="R2582" s="149"/>
      <c r="S2582" s="156"/>
      <c r="T2582" s="435"/>
      <c r="U2582" s="430"/>
      <c r="V2582" s="430" t="str">
        <f t="shared" si="827"/>
        <v/>
      </c>
      <c r="W2582" s="298"/>
      <c r="X2582" s="143" t="str">
        <f t="shared" si="828"/>
        <v/>
      </c>
      <c r="Y2582" s="143" t="str">
        <f t="shared" si="829"/>
        <v/>
      </c>
      <c r="Z2582" s="143" t="str">
        <f t="shared" si="830"/>
        <v/>
      </c>
      <c r="AA2582" s="149" t="str">
        <f t="shared" si="820"/>
        <v/>
      </c>
      <c r="AC2582" s="188" t="str">
        <f>AC2576</f>
        <v/>
      </c>
      <c r="AD2582" s="189" t="str">
        <f>AD2576</f>
        <v/>
      </c>
      <c r="AE2582" s="189" t="str">
        <f>AE2576</f>
        <v/>
      </c>
      <c r="AF2582" s="189" t="str">
        <f>AF2576</f>
        <v/>
      </c>
      <c r="AG2582" s="205">
        <f t="shared" si="831"/>
        <v>0</v>
      </c>
      <c r="AI2582" s="150" t="str">
        <f>IF(月報!G2582&lt;&gt;"",月報!G2582,"")</f>
        <v/>
      </c>
      <c r="AJ2582" s="151" t="str">
        <f>IF(月報!W2582&lt;&gt;"",月報!W2582*24,"")</f>
        <v/>
      </c>
      <c r="AK2582" s="151" t="str">
        <f>IF(月報!P2582&lt;&gt;"",月報!P2582,"")</f>
        <v/>
      </c>
      <c r="AL2582" s="151" t="str">
        <f>IF(月報!Q2582&lt;&gt;"",IF(月報!Q2582="平日残","",月報!Q2582),"")</f>
        <v/>
      </c>
      <c r="AM2582" s="151"/>
      <c r="AN2582" s="151" t="str">
        <f t="shared" si="826"/>
        <v/>
      </c>
      <c r="AO2582" s="151" t="str">
        <f>IF($E2582="","",VLOOKUP($E2582,カレンダマスタ!$A$5:$E$381,5,FALSE))</f>
        <v/>
      </c>
      <c r="AQ2582" s="197" t="str">
        <f>IF(G2582="","",IF(VLOOKUP(E2582,カレンダマスタ!$A$5:$D$381,4,FALSE)=0,"",1))</f>
        <v/>
      </c>
      <c r="AR2582" s="152" t="str">
        <f>IF($G2582="","",IF($AD2582="NSTC",INDEX(カレンダマスタ!$I$26:$O$31,MATCH($G2582,カレンダマスタ!$H$26:$H$31,1),MATCH($H2582,カレンダマスタ!$I$25:$O$25,1)),
IF($AD2582="CS本社",INDEX(カレンダマスタ!$I$36:$O$41,MATCH($G2582,カレンダマスタ!$H$36:$H$41,1),MATCH($H2582,カレンダマスタ!$I$35:$O$35,1)),
IF($AD2582="NS本社",INDEX(カレンダマスタ!$I$94:$O$99,MATCH($G2582,カレンダマスタ!$H$95:$H$100,1),MATCH($H2582,カレンダマスタ!$I$93:$O$93,1)),
IF($AD2582="ODC",INDEX(カレンダマスタ!$I$46:$O$51,MATCH($G2582,カレンダマスタ!$H$46:$H$51,1),MATCH($H2582,カレンダマスタ!$I$45:$O$45,1)),
IF($AD2582="NS東京TC",INDEX(カレンダマスタ!$I$56:$O$61,MATCH($G2582,カレンダマスタ!$H$56:$H$61,1),MATCH($H2582,カレンダマスタ!$I$55:$O$55,1)),""))))))</f>
        <v/>
      </c>
      <c r="AS2582" s="151" t="str">
        <f t="shared" si="832"/>
        <v/>
      </c>
      <c r="AU2582" s="153" t="str">
        <f>IF(E2582="","",VLOOKUP($E2582,カレンダマスタ!$A$4:$E$381,4,FALSE))</f>
        <v/>
      </c>
      <c r="AV2582" s="153" t="str">
        <f t="shared" si="821"/>
        <v/>
      </c>
      <c r="AW2582" s="153" t="str">
        <f t="shared" si="822"/>
        <v/>
      </c>
      <c r="AX2582" s="154" t="str">
        <f t="shared" si="823"/>
        <v/>
      </c>
      <c r="AY2582" s="154" t="str">
        <f t="shared" si="824"/>
        <v/>
      </c>
      <c r="AZ2582" s="144" t="str">
        <f>IF(AX2582&amp;AW2582="勤怠未設定","×",IF(AV2582="勤怠修正","×",IF(AC2582="外注","",IF(AA2582="",IF(AY2582&lt;&gt;"","×",""),IF(VLOOKUP(AA2582,カレンダマスタ!$H$66:$I$83,2,FALSE)&lt;&gt;AY2582,"×","OK")))))</f>
        <v/>
      </c>
      <c r="BC2582" s="153" t="str">
        <f>IF(E2582="","",VLOOKUP($E2582,カレンダマスタ!$A$4:$E$381,4,FALSE))</f>
        <v/>
      </c>
      <c r="BD2582" s="151" t="str">
        <f>IF(AC2582="社員","",IF(AG2582=0,"",IF(AD2582="NSTC",IF(COUNTIF(カレンダマスタ!$Q$5:$Q$32,G2582)=1,"OK","×"),
IF(AD2582="NS本社",IF(COUNTIF(カレンダマスタ!$T$5:$T$32,G2582)=1,"OK","×"),IF(COUNTIF(カレンダマスタ!$R$5:$R$32,G2582)=1,"OK","×")))))</f>
        <v/>
      </c>
      <c r="BE2582" s="151" t="str">
        <f>IF(AC2582="社員","",IF(G2582="","",IF(R2582&lt;&gt;"","",IF(AF2582="CS","OK",IF(VLOOKUP(E2582,カレンダマスタ!$A$5:$D$381,4,FALSE)&gt;0,"",IF(OR(G2582*24&gt;10.84,H2582*24&lt;14.5)=TRUE,"×","OK"))))))</f>
        <v/>
      </c>
      <c r="BF2582" s="151" t="str">
        <f t="shared" si="835"/>
        <v/>
      </c>
      <c r="BG2582" s="151" t="str">
        <f t="shared" si="833"/>
        <v/>
      </c>
      <c r="BI2582" s="144" t="str">
        <f t="shared" si="834"/>
        <v/>
      </c>
    </row>
    <row r="2583" spans="2:61">
      <c r="B2583" s="111"/>
      <c r="C2583" s="535"/>
      <c r="D2583" s="112"/>
      <c r="E2583" s="582"/>
      <c r="F2583" s="112"/>
      <c r="G2583" s="587"/>
      <c r="H2583" s="587"/>
      <c r="I2583" s="114"/>
      <c r="J2583" s="118"/>
      <c r="K2583" s="115"/>
      <c r="L2583" s="116"/>
      <c r="M2583" s="116"/>
      <c r="N2583" s="117"/>
      <c r="O2583" s="118"/>
      <c r="P2583" s="118"/>
      <c r="Q2583" s="118"/>
      <c r="R2583" s="119"/>
      <c r="S2583" s="120"/>
      <c r="T2583" s="433"/>
      <c r="U2583" s="431">
        <f>SUM(T2583:T2589)</f>
        <v>0</v>
      </c>
      <c r="V2583" s="431" t="str">
        <f t="shared" si="827"/>
        <v/>
      </c>
      <c r="W2583" s="298"/>
      <c r="X2583" s="113" t="str">
        <f t="shared" si="828"/>
        <v/>
      </c>
      <c r="Y2583" s="113" t="str">
        <f t="shared" si="829"/>
        <v/>
      </c>
      <c r="Z2583" s="113" t="str">
        <f t="shared" si="830"/>
        <v/>
      </c>
      <c r="AA2583" s="119" t="str">
        <f t="shared" si="820"/>
        <v/>
      </c>
      <c r="AC2583" s="190" t="str">
        <f>AC2576</f>
        <v/>
      </c>
      <c r="AD2583" s="191" t="str">
        <f>AD2576</f>
        <v/>
      </c>
      <c r="AE2583" s="191" t="str">
        <f>AE2576</f>
        <v/>
      </c>
      <c r="AF2583" s="191" t="str">
        <f>AF2576</f>
        <v/>
      </c>
      <c r="AG2583" s="206">
        <f t="shared" si="831"/>
        <v>0</v>
      </c>
      <c r="AI2583" s="155" t="str">
        <f>IF(月報!G2583&lt;&gt;"",月報!G2583,"")</f>
        <v/>
      </c>
      <c r="AJ2583" s="122" t="str">
        <f>IF(月報!W2583&lt;&gt;"",月報!W2583*24,"")</f>
        <v/>
      </c>
      <c r="AK2583" s="122" t="str">
        <f>IF(月報!P2583&lt;&gt;"",月報!P2583,"")</f>
        <v/>
      </c>
      <c r="AL2583" s="122" t="str">
        <f>IF(月報!Q2583&lt;&gt;"",IF(月報!Q2583="平日残","",月報!Q2583),"")</f>
        <v/>
      </c>
      <c r="AM2583" s="122"/>
      <c r="AN2583" s="122" t="str">
        <f t="shared" si="826"/>
        <v/>
      </c>
      <c r="AO2583" s="122" t="str">
        <f>IF($E2583="","",VLOOKUP($E2583,カレンダマスタ!$A$5:$E$381,5,FALSE))</f>
        <v/>
      </c>
      <c r="AQ2583" s="195" t="str">
        <f>IF(G2583="","",IF(VLOOKUP(E2583,カレンダマスタ!$A$5:$D$381,4,FALSE)=0,"",1))</f>
        <v/>
      </c>
      <c r="AR2583" s="123" t="str">
        <f>IF($G2583="","",IF($AD2583="NSTC",INDEX(カレンダマスタ!$I$26:$O$31,MATCH($G2583,カレンダマスタ!$H$26:$H$31,1),MATCH($H2583,カレンダマスタ!$I$25:$O$25,1)),
IF($AD2583="CS本社",INDEX(カレンダマスタ!$I$36:$O$41,MATCH($G2583,カレンダマスタ!$H$36:$H$41,1),MATCH($H2583,カレンダマスタ!$I$35:$O$35,1)),
IF($AD2583="NS本社",INDEX(カレンダマスタ!$I$94:$O$99,MATCH($G2583,カレンダマスタ!$H$95:$H$100,1),MATCH($H2583,カレンダマスタ!$I$93:$O$93,1)),
IF($AD2583="ODC",INDEX(カレンダマスタ!$I$46:$O$51,MATCH($G2583,カレンダマスタ!$H$46:$H$51,1),MATCH($H2583,カレンダマスタ!$I$45:$O$45,1)),
IF($AD2583="NS東京TC",INDEX(カレンダマスタ!$I$56:$O$61,MATCH($G2583,カレンダマスタ!$H$56:$H$61,1),MATCH($H2583,カレンダマスタ!$I$55:$O$55,1)),""))))))</f>
        <v/>
      </c>
      <c r="AS2583" s="122" t="str">
        <f t="shared" si="832"/>
        <v/>
      </c>
      <c r="AU2583" s="124" t="str">
        <f>IF(E2583="","",VLOOKUP($E2583,カレンダマスタ!$A$4:$E$381,4,FALSE))</f>
        <v/>
      </c>
      <c r="AV2583" s="124" t="str">
        <f t="shared" si="821"/>
        <v/>
      </c>
      <c r="AW2583" s="124" t="str">
        <f t="shared" si="822"/>
        <v/>
      </c>
      <c r="AX2583" s="125" t="str">
        <f t="shared" si="823"/>
        <v/>
      </c>
      <c r="AY2583" s="125" t="str">
        <f t="shared" si="824"/>
        <v/>
      </c>
      <c r="AZ2583" s="114" t="str">
        <f>IF(AX2583&amp;AW2583="勤怠未設定","×",IF(AV2583="勤怠修正","×",IF(AC2583="外注","",IF(AA2583="",IF(AY2583&lt;&gt;"","×",""),IF(VLOOKUP(AA2583,カレンダマスタ!$H$66:$I$83,2,FALSE)&lt;&gt;AY2583,"×","OK")))))</f>
        <v/>
      </c>
      <c r="BC2583" s="124" t="str">
        <f>IF(E2583="","",VLOOKUP($E2583,カレンダマスタ!$A$4:$E$381,4,FALSE))</f>
        <v/>
      </c>
      <c r="BD2583" s="122" t="str">
        <f>IF(AC2583="社員","",IF(AG2583=0,"",IF(AD2583="NSTC",IF(COUNTIF(カレンダマスタ!$Q$5:$Q$32,G2583)=1,"OK","×"),
IF(AD2583="NS本社",IF(COUNTIF(カレンダマスタ!$T$5:$T$32,G2583)=1,"OK","×"),IF(COUNTIF(カレンダマスタ!$R$5:$R$32,G2583)=1,"OK","×")))))</f>
        <v/>
      </c>
      <c r="BE2583" s="122" t="str">
        <f>IF(AC2583="社員","",IF(G2583="","",IF(R2583&lt;&gt;"","",IF(AF2583="CS","OK",IF(VLOOKUP(E2583,カレンダマスタ!$A$5:$D$381,4,FALSE)&gt;0,"",IF(OR(G2583*24&gt;10.84,H2583*24&lt;14.5)=TRUE,"×","OK"))))))</f>
        <v/>
      </c>
      <c r="BF2583" s="122" t="str">
        <f t="shared" si="835"/>
        <v/>
      </c>
      <c r="BG2583" s="122" t="str">
        <f t="shared" si="833"/>
        <v/>
      </c>
      <c r="BI2583" s="114" t="str">
        <f t="shared" si="834"/>
        <v/>
      </c>
    </row>
    <row r="2584" spans="2:61">
      <c r="B2584" s="111"/>
      <c r="C2584" s="536"/>
      <c r="D2584" s="128"/>
      <c r="E2584" s="583"/>
      <c r="F2584" s="128"/>
      <c r="G2584" s="588"/>
      <c r="H2584" s="588"/>
      <c r="I2584" s="130"/>
      <c r="J2584" s="139"/>
      <c r="K2584" s="131"/>
      <c r="L2584" s="132"/>
      <c r="M2584" s="132"/>
      <c r="N2584" s="141"/>
      <c r="O2584" s="139"/>
      <c r="P2584" s="139"/>
      <c r="Q2584" s="139"/>
      <c r="R2584" s="133"/>
      <c r="S2584" s="134"/>
      <c r="T2584" s="434"/>
      <c r="U2584" s="429"/>
      <c r="V2584" s="429" t="str">
        <f t="shared" si="827"/>
        <v/>
      </c>
      <c r="W2584" s="298"/>
      <c r="X2584" s="129" t="str">
        <f t="shared" si="828"/>
        <v/>
      </c>
      <c r="Y2584" s="129" t="str">
        <f t="shared" si="829"/>
        <v/>
      </c>
      <c r="Z2584" s="129" t="str">
        <f t="shared" si="830"/>
        <v/>
      </c>
      <c r="AA2584" s="133" t="str">
        <f t="shared" si="820"/>
        <v/>
      </c>
      <c r="AC2584" s="186" t="str">
        <f>AC2576</f>
        <v/>
      </c>
      <c r="AD2584" s="187" t="str">
        <f>AD2576</f>
        <v/>
      </c>
      <c r="AE2584" s="187" t="str">
        <f>AE2576</f>
        <v/>
      </c>
      <c r="AF2584" s="187" t="str">
        <f>AF2576</f>
        <v/>
      </c>
      <c r="AG2584" s="204">
        <f t="shared" si="831"/>
        <v>0</v>
      </c>
      <c r="AI2584" s="135" t="str">
        <f>IF(月報!G2584&lt;&gt;"",月報!G2584,"")</f>
        <v/>
      </c>
      <c r="AJ2584" s="126" t="str">
        <f>IF(月報!W2584&lt;&gt;"",月報!W2584*24,"")</f>
        <v/>
      </c>
      <c r="AK2584" s="126" t="str">
        <f>IF(月報!P2584&lt;&gt;"",月報!P2584,"")</f>
        <v/>
      </c>
      <c r="AL2584" s="126" t="str">
        <f>IF(月報!Q2584&lt;&gt;"",IF(月報!Q2584="平日残","",月報!Q2584),"")</f>
        <v/>
      </c>
      <c r="AM2584" s="126"/>
      <c r="AN2584" s="126" t="str">
        <f t="shared" si="826"/>
        <v/>
      </c>
      <c r="AO2584" s="126" t="str">
        <f>IF($E2584="","",VLOOKUP($E2584,カレンダマスタ!$A$5:$E$381,5,FALSE))</f>
        <v/>
      </c>
      <c r="AQ2584" s="196" t="str">
        <f>IF(G2584="","",IF(VLOOKUP(E2584,カレンダマスタ!$A$5:$D$381,4,FALSE)=0,"",1))</f>
        <v/>
      </c>
      <c r="AR2584" s="136" t="str">
        <f>IF($G2584="","",IF($AD2584="NSTC",INDEX(カレンダマスタ!$I$26:$O$31,MATCH($G2584,カレンダマスタ!$H$26:$H$31,1),MATCH($H2584,カレンダマスタ!$I$25:$O$25,1)),
IF($AD2584="CS本社",INDEX(カレンダマスタ!$I$36:$O$41,MATCH($G2584,カレンダマスタ!$H$36:$H$41,1),MATCH($H2584,カレンダマスタ!$I$35:$O$35,1)),
IF($AD2584="NS本社",INDEX(カレンダマスタ!$I$94:$O$99,MATCH($G2584,カレンダマスタ!$H$95:$H$100,1),MATCH($H2584,カレンダマスタ!$I$93:$O$93,1)),
IF($AD2584="ODC",INDEX(カレンダマスタ!$I$46:$O$51,MATCH($G2584,カレンダマスタ!$H$46:$H$51,1),MATCH($H2584,カレンダマスタ!$I$45:$O$45,1)),
IF($AD2584="NS東京TC",INDEX(カレンダマスタ!$I$56:$O$61,MATCH($G2584,カレンダマスタ!$H$56:$H$61,1),MATCH($H2584,カレンダマスタ!$I$55:$O$55,1)),""))))))</f>
        <v/>
      </c>
      <c r="AS2584" s="126" t="str">
        <f t="shared" si="832"/>
        <v/>
      </c>
      <c r="AU2584" s="137" t="str">
        <f>IF(E2584="","",VLOOKUP($E2584,カレンダマスタ!$A$4:$E$381,4,FALSE))</f>
        <v/>
      </c>
      <c r="AV2584" s="137" t="str">
        <f t="shared" si="821"/>
        <v/>
      </c>
      <c r="AW2584" s="137" t="str">
        <f t="shared" si="822"/>
        <v/>
      </c>
      <c r="AX2584" s="138" t="str">
        <f t="shared" si="823"/>
        <v/>
      </c>
      <c r="AY2584" s="138" t="str">
        <f t="shared" si="824"/>
        <v/>
      </c>
      <c r="AZ2584" s="130" t="str">
        <f>IF(AX2584&amp;AW2584="勤怠未設定","×",IF(AV2584="勤怠修正","×",IF(AC2584="外注","",IF(AA2584="",IF(AY2584&lt;&gt;"","×",""),IF(VLOOKUP(AA2584,カレンダマスタ!$H$66:$I$83,2,FALSE)&lt;&gt;AY2584,"×","OK")))))</f>
        <v/>
      </c>
      <c r="BC2584" s="137" t="str">
        <f>IF(E2584="","",VLOOKUP($E2584,カレンダマスタ!$A$4:$E$381,4,FALSE))</f>
        <v/>
      </c>
      <c r="BD2584" s="126" t="str">
        <f>IF(AC2584="社員","",IF(AG2584=0,"",IF(AD2584="NSTC",IF(COUNTIF(カレンダマスタ!$Q$5:$Q$32,G2584)=1,"OK","×"),
IF(AD2584="NS本社",IF(COUNTIF(カレンダマスタ!$T$5:$T$32,G2584)=1,"OK","×"),IF(COUNTIF(カレンダマスタ!$R$5:$R$32,G2584)=1,"OK","×")))))</f>
        <v/>
      </c>
      <c r="BE2584" s="126" t="str">
        <f>IF(AC2584="社員","",IF(G2584="","",IF(R2584&lt;&gt;"","",IF(AF2584="CS","OK",IF(VLOOKUP(E2584,カレンダマスタ!$A$5:$D$381,4,FALSE)&gt;0,"",IF(OR(G2584*24&gt;10.84,H2584*24&lt;14.5)=TRUE,"×","OK"))))))</f>
        <v/>
      </c>
      <c r="BF2584" s="126" t="str">
        <f t="shared" si="835"/>
        <v/>
      </c>
      <c r="BG2584" s="126" t="str">
        <f t="shared" si="833"/>
        <v/>
      </c>
      <c r="BI2584" s="130" t="str">
        <f t="shared" si="834"/>
        <v/>
      </c>
    </row>
    <row r="2585" spans="2:61">
      <c r="B2585" s="111"/>
      <c r="C2585" s="536"/>
      <c r="D2585" s="128"/>
      <c r="E2585" s="583"/>
      <c r="F2585" s="128"/>
      <c r="G2585" s="588"/>
      <c r="H2585" s="588"/>
      <c r="I2585" s="130"/>
      <c r="J2585" s="139"/>
      <c r="K2585" s="131"/>
      <c r="L2585" s="132"/>
      <c r="M2585" s="132"/>
      <c r="N2585" s="141"/>
      <c r="O2585" s="139"/>
      <c r="P2585" s="139"/>
      <c r="Q2585" s="139"/>
      <c r="R2585" s="133"/>
      <c r="S2585" s="134"/>
      <c r="T2585" s="434"/>
      <c r="U2585" s="429"/>
      <c r="V2585" s="429" t="str">
        <f t="shared" si="827"/>
        <v/>
      </c>
      <c r="W2585" s="298"/>
      <c r="X2585" s="129" t="str">
        <f t="shared" si="828"/>
        <v/>
      </c>
      <c r="Y2585" s="129" t="str">
        <f t="shared" si="829"/>
        <v/>
      </c>
      <c r="Z2585" s="129" t="str">
        <f t="shared" si="830"/>
        <v/>
      </c>
      <c r="AA2585" s="133" t="str">
        <f t="shared" si="820"/>
        <v/>
      </c>
      <c r="AC2585" s="186" t="str">
        <f>AC2576</f>
        <v/>
      </c>
      <c r="AD2585" s="187" t="str">
        <f>AD2576</f>
        <v/>
      </c>
      <c r="AE2585" s="187" t="str">
        <f>AE2576</f>
        <v/>
      </c>
      <c r="AF2585" s="187" t="str">
        <f>AF2576</f>
        <v/>
      </c>
      <c r="AG2585" s="204">
        <f t="shared" si="831"/>
        <v>0</v>
      </c>
      <c r="AI2585" s="135" t="str">
        <f>IF(月報!G2585&lt;&gt;"",月報!G2585,"")</f>
        <v/>
      </c>
      <c r="AJ2585" s="126" t="str">
        <f>IF(月報!W2585&lt;&gt;"",月報!W2585*24,"")</f>
        <v/>
      </c>
      <c r="AK2585" s="126" t="str">
        <f>IF(月報!P2585&lt;&gt;"",月報!P2585,"")</f>
        <v/>
      </c>
      <c r="AL2585" s="126" t="str">
        <f>IF(月報!Q2585&lt;&gt;"",IF(月報!Q2585="平日残","",月報!Q2585),"")</f>
        <v/>
      </c>
      <c r="AM2585" s="126"/>
      <c r="AN2585" s="126" t="str">
        <f t="shared" si="826"/>
        <v/>
      </c>
      <c r="AO2585" s="126" t="str">
        <f>IF($E2585="","",VLOOKUP($E2585,カレンダマスタ!$A$5:$E$381,5,FALSE))</f>
        <v/>
      </c>
      <c r="AQ2585" s="196" t="str">
        <f>IF(G2585="","",IF(VLOOKUP(E2585,カレンダマスタ!$A$5:$D$381,4,FALSE)=0,"",1))</f>
        <v/>
      </c>
      <c r="AR2585" s="136" t="str">
        <f>IF($G2585="","",IF($AD2585="NSTC",INDEX(カレンダマスタ!$I$26:$O$31,MATCH($G2585,カレンダマスタ!$H$26:$H$31,1),MATCH($H2585,カレンダマスタ!$I$25:$O$25,1)),
IF($AD2585="CS本社",INDEX(カレンダマスタ!$I$36:$O$41,MATCH($G2585,カレンダマスタ!$H$36:$H$41,1),MATCH($H2585,カレンダマスタ!$I$35:$O$35,1)),
IF($AD2585="NS本社",INDEX(カレンダマスタ!$I$94:$O$99,MATCH($G2585,カレンダマスタ!$H$95:$H$100,1),MATCH($H2585,カレンダマスタ!$I$93:$O$93,1)),
IF($AD2585="ODC",INDEX(カレンダマスタ!$I$46:$O$51,MATCH($G2585,カレンダマスタ!$H$46:$H$51,1),MATCH($H2585,カレンダマスタ!$I$45:$O$45,1)),
IF($AD2585="NS東京TC",INDEX(カレンダマスタ!$I$56:$O$61,MATCH($G2585,カレンダマスタ!$H$56:$H$61,1),MATCH($H2585,カレンダマスタ!$I$55:$O$55,1)),""))))))</f>
        <v/>
      </c>
      <c r="AS2585" s="126" t="str">
        <f t="shared" si="832"/>
        <v/>
      </c>
      <c r="AU2585" s="137" t="str">
        <f>IF(E2585="","",VLOOKUP($E2585,カレンダマスタ!$A$4:$E$381,4,FALSE))</f>
        <v/>
      </c>
      <c r="AV2585" s="137" t="str">
        <f t="shared" si="821"/>
        <v/>
      </c>
      <c r="AW2585" s="137" t="str">
        <f t="shared" si="822"/>
        <v/>
      </c>
      <c r="AX2585" s="138" t="str">
        <f t="shared" si="823"/>
        <v/>
      </c>
      <c r="AY2585" s="138" t="str">
        <f t="shared" si="824"/>
        <v/>
      </c>
      <c r="AZ2585" s="130" t="str">
        <f>IF(AX2585&amp;AW2585="勤怠未設定","×",IF(AV2585="勤怠修正","×",IF(AC2585="外注","",IF(AA2585="",IF(AY2585&lt;&gt;"","×",""),IF(VLOOKUP(AA2585,カレンダマスタ!$H$66:$I$83,2,FALSE)&lt;&gt;AY2585,"×","OK")))))</f>
        <v/>
      </c>
      <c r="BC2585" s="137" t="str">
        <f>IF(E2585="","",VLOOKUP($E2585,カレンダマスタ!$A$4:$E$381,4,FALSE))</f>
        <v/>
      </c>
      <c r="BD2585" s="126" t="str">
        <f>IF(AC2585="社員","",IF(AG2585=0,"",IF(AD2585="NSTC",IF(COUNTIF(カレンダマスタ!$Q$5:$Q$32,G2585)=1,"OK","×"),
IF(AD2585="NS本社",IF(COUNTIF(カレンダマスタ!$T$5:$T$32,G2585)=1,"OK","×"),IF(COUNTIF(カレンダマスタ!$R$5:$R$32,G2585)=1,"OK","×")))))</f>
        <v/>
      </c>
      <c r="BE2585" s="126" t="str">
        <f>IF(AC2585="社員","",IF(G2585="","",IF(R2585&lt;&gt;"","",IF(AF2585="CS","OK",IF(VLOOKUP(E2585,カレンダマスタ!$A$5:$D$381,4,FALSE)&gt;0,"",IF(OR(G2585*24&gt;10.84,H2585*24&lt;14.5)=TRUE,"×","OK"))))))</f>
        <v/>
      </c>
      <c r="BF2585" s="126" t="str">
        <f t="shared" si="835"/>
        <v/>
      </c>
      <c r="BG2585" s="126" t="str">
        <f t="shared" si="833"/>
        <v/>
      </c>
      <c r="BI2585" s="130" t="str">
        <f t="shared" si="834"/>
        <v/>
      </c>
    </row>
    <row r="2586" spans="2:61">
      <c r="B2586" s="111"/>
      <c r="C2586" s="536"/>
      <c r="D2586" s="128"/>
      <c r="E2586" s="583"/>
      <c r="F2586" s="128"/>
      <c r="G2586" s="588"/>
      <c r="H2586" s="588"/>
      <c r="I2586" s="130"/>
      <c r="J2586" s="139"/>
      <c r="K2586" s="131"/>
      <c r="L2586" s="132"/>
      <c r="M2586" s="132"/>
      <c r="N2586" s="141"/>
      <c r="O2586" s="139"/>
      <c r="P2586" s="139"/>
      <c r="Q2586" s="139"/>
      <c r="R2586" s="133"/>
      <c r="S2586" s="134"/>
      <c r="T2586" s="434"/>
      <c r="U2586" s="429"/>
      <c r="V2586" s="429" t="str">
        <f t="shared" si="827"/>
        <v/>
      </c>
      <c r="W2586" s="298"/>
      <c r="X2586" s="129" t="str">
        <f t="shared" si="828"/>
        <v/>
      </c>
      <c r="Y2586" s="129" t="str">
        <f t="shared" si="829"/>
        <v/>
      </c>
      <c r="Z2586" s="129" t="str">
        <f t="shared" si="830"/>
        <v/>
      </c>
      <c r="AA2586" s="133" t="str">
        <f t="shared" si="820"/>
        <v/>
      </c>
      <c r="AC2586" s="186" t="str">
        <f>AC2576</f>
        <v/>
      </c>
      <c r="AD2586" s="187" t="str">
        <f>AD2576</f>
        <v/>
      </c>
      <c r="AE2586" s="187" t="str">
        <f>AE2576</f>
        <v/>
      </c>
      <c r="AF2586" s="187" t="str">
        <f>AF2576</f>
        <v/>
      </c>
      <c r="AG2586" s="204">
        <f t="shared" si="831"/>
        <v>0</v>
      </c>
      <c r="AI2586" s="140" t="str">
        <f>IF(月報!G2586&lt;&gt;"",月報!G2586,"")</f>
        <v/>
      </c>
      <c r="AJ2586" s="126" t="str">
        <f>IF(月報!W2586&lt;&gt;"",月報!W2586*24,"")</f>
        <v/>
      </c>
      <c r="AK2586" s="126" t="str">
        <f>IF(月報!P2586&lt;&gt;"",月報!P2586,"")</f>
        <v/>
      </c>
      <c r="AL2586" s="126" t="str">
        <f>IF(月報!Q2586&lt;&gt;"",IF(月報!Q2586="平日残","",月報!Q2586),"")</f>
        <v/>
      </c>
      <c r="AM2586" s="126"/>
      <c r="AN2586" s="126" t="str">
        <f t="shared" si="826"/>
        <v/>
      </c>
      <c r="AO2586" s="126" t="str">
        <f>IF($E2586="","",VLOOKUP($E2586,カレンダマスタ!$A$5:$E$381,5,FALSE))</f>
        <v/>
      </c>
      <c r="AQ2586" s="196" t="str">
        <f>IF(G2586="","",IF(VLOOKUP(E2586,カレンダマスタ!$A$5:$D$381,4,FALSE)=0,"",1))</f>
        <v/>
      </c>
      <c r="AR2586" s="136" t="str">
        <f>IF($G2586="","",IF($AD2586="NSTC",INDEX(カレンダマスタ!$I$26:$O$31,MATCH($G2586,カレンダマスタ!$H$26:$H$31,1),MATCH($H2586,カレンダマスタ!$I$25:$O$25,1)),
IF($AD2586="CS本社",INDEX(カレンダマスタ!$I$36:$O$41,MATCH($G2586,カレンダマスタ!$H$36:$H$41,1),MATCH($H2586,カレンダマスタ!$I$35:$O$35,1)),
IF($AD2586="NS本社",INDEX(カレンダマスタ!$I$94:$O$99,MATCH($G2586,カレンダマスタ!$H$95:$H$100,1),MATCH($H2586,カレンダマスタ!$I$93:$O$93,1)),
IF($AD2586="ODC",INDEX(カレンダマスタ!$I$46:$O$51,MATCH($G2586,カレンダマスタ!$H$46:$H$51,1),MATCH($H2586,カレンダマスタ!$I$45:$O$45,1)),
IF($AD2586="NS東京TC",INDEX(カレンダマスタ!$I$56:$O$61,MATCH($G2586,カレンダマスタ!$H$56:$H$61,1),MATCH($H2586,カレンダマスタ!$I$55:$O$55,1)),""))))))</f>
        <v/>
      </c>
      <c r="AS2586" s="126" t="str">
        <f t="shared" si="832"/>
        <v/>
      </c>
      <c r="AU2586" s="137" t="str">
        <f>IF(E2586="","",VLOOKUP($E2586,カレンダマスタ!$A$4:$E$381,4,FALSE))</f>
        <v/>
      </c>
      <c r="AV2586" s="137" t="str">
        <f t="shared" si="821"/>
        <v/>
      </c>
      <c r="AW2586" s="137" t="str">
        <f t="shared" si="822"/>
        <v/>
      </c>
      <c r="AX2586" s="138" t="str">
        <f t="shared" si="823"/>
        <v/>
      </c>
      <c r="AY2586" s="138" t="str">
        <f t="shared" si="824"/>
        <v/>
      </c>
      <c r="AZ2586" s="130" t="str">
        <f>IF(AX2586&amp;AW2586="勤怠未設定","×",IF(AV2586="勤怠修正","×",IF(AC2586="外注","",IF(AA2586="",IF(AY2586&lt;&gt;"","×",""),IF(VLOOKUP(AA2586,カレンダマスタ!$H$66:$I$83,2,FALSE)&lt;&gt;AY2586,"×","OK")))))</f>
        <v/>
      </c>
      <c r="BC2586" s="137" t="str">
        <f>IF(E2586="","",VLOOKUP($E2586,カレンダマスタ!$A$4:$E$381,4,FALSE))</f>
        <v/>
      </c>
      <c r="BD2586" s="126" t="str">
        <f>IF(AC2586="社員","",IF(AG2586=0,"",IF(AD2586="NSTC",IF(COUNTIF(カレンダマスタ!$Q$5:$Q$32,G2586)=1,"OK","×"),
IF(AD2586="NS本社",IF(COUNTIF(カレンダマスタ!$T$5:$T$32,G2586)=1,"OK","×"),IF(COUNTIF(カレンダマスタ!$R$5:$R$32,G2586)=1,"OK","×")))))</f>
        <v/>
      </c>
      <c r="BE2586" s="126" t="str">
        <f>IF(AC2586="社員","",IF(G2586="","",IF(R2586&lt;&gt;"","",IF(AF2586="CS","OK",IF(VLOOKUP(E2586,カレンダマスタ!$A$5:$D$381,4,FALSE)&gt;0,"",IF(OR(G2586*24&gt;10.84,H2586*24&lt;14.5)=TRUE,"×","OK"))))))</f>
        <v/>
      </c>
      <c r="BF2586" s="126" t="str">
        <f t="shared" si="835"/>
        <v/>
      </c>
      <c r="BG2586" s="126" t="str">
        <f t="shared" si="833"/>
        <v/>
      </c>
      <c r="BI2586" s="130" t="str">
        <f t="shared" si="834"/>
        <v/>
      </c>
    </row>
    <row r="2587" spans="2:61">
      <c r="B2587" s="111"/>
      <c r="C2587" s="536"/>
      <c r="D2587" s="128"/>
      <c r="E2587" s="583"/>
      <c r="F2587" s="128"/>
      <c r="G2587" s="588"/>
      <c r="H2587" s="588"/>
      <c r="I2587" s="130"/>
      <c r="J2587" s="139"/>
      <c r="K2587" s="131"/>
      <c r="L2587" s="132"/>
      <c r="M2587" s="132"/>
      <c r="N2587" s="141"/>
      <c r="O2587" s="139"/>
      <c r="P2587" s="139"/>
      <c r="Q2587" s="139"/>
      <c r="R2587" s="133"/>
      <c r="S2587" s="134"/>
      <c r="T2587" s="434"/>
      <c r="U2587" s="429"/>
      <c r="V2587" s="429" t="str">
        <f t="shared" si="827"/>
        <v/>
      </c>
      <c r="W2587" s="298"/>
      <c r="X2587" s="129" t="str">
        <f t="shared" si="828"/>
        <v/>
      </c>
      <c r="Y2587" s="129" t="str">
        <f t="shared" si="829"/>
        <v/>
      </c>
      <c r="Z2587" s="129" t="str">
        <f t="shared" si="830"/>
        <v/>
      </c>
      <c r="AA2587" s="133" t="str">
        <f t="shared" si="820"/>
        <v/>
      </c>
      <c r="AC2587" s="186" t="str">
        <f>AC2576</f>
        <v/>
      </c>
      <c r="AD2587" s="187" t="str">
        <f>AD2576</f>
        <v/>
      </c>
      <c r="AE2587" s="187" t="str">
        <f>AE2576</f>
        <v/>
      </c>
      <c r="AF2587" s="187" t="str">
        <f>AF2576</f>
        <v/>
      </c>
      <c r="AG2587" s="204">
        <f t="shared" si="831"/>
        <v>0</v>
      </c>
      <c r="AI2587" s="140" t="str">
        <f>IF(月報!G2587&lt;&gt;"",月報!G2587,"")</f>
        <v/>
      </c>
      <c r="AJ2587" s="126" t="str">
        <f>IF(月報!W2587&lt;&gt;"",月報!W2587*24,"")</f>
        <v/>
      </c>
      <c r="AK2587" s="126" t="str">
        <f>IF(月報!P2587&lt;&gt;"",月報!P2587,"")</f>
        <v/>
      </c>
      <c r="AL2587" s="126" t="str">
        <f>IF(月報!Q2587&lt;&gt;"",IF(月報!Q2587="平日残","",月報!Q2587),"")</f>
        <v/>
      </c>
      <c r="AM2587" s="126"/>
      <c r="AN2587" s="126" t="str">
        <f t="shared" si="826"/>
        <v/>
      </c>
      <c r="AO2587" s="126" t="str">
        <f>IF($E2587="","",VLOOKUP($E2587,カレンダマスタ!$A$5:$E$381,5,FALSE))</f>
        <v/>
      </c>
      <c r="AQ2587" s="196" t="str">
        <f>IF(G2587="","",IF(VLOOKUP(E2587,カレンダマスタ!$A$5:$D$381,4,FALSE)=0,"",1))</f>
        <v/>
      </c>
      <c r="AR2587" s="136" t="str">
        <f>IF($G2587="","",IF($AD2587="NSTC",INDEX(カレンダマスタ!$I$26:$O$31,MATCH($G2587,カレンダマスタ!$H$26:$H$31,1),MATCH($H2587,カレンダマスタ!$I$25:$O$25,1)),
IF($AD2587="CS本社",INDEX(カレンダマスタ!$I$36:$O$41,MATCH($G2587,カレンダマスタ!$H$36:$H$41,1),MATCH($H2587,カレンダマスタ!$I$35:$O$35,1)),
IF($AD2587="NS本社",INDEX(カレンダマスタ!$I$94:$O$99,MATCH($G2587,カレンダマスタ!$H$95:$H$100,1),MATCH($H2587,カレンダマスタ!$I$93:$O$93,1)),
IF($AD2587="ODC",INDEX(カレンダマスタ!$I$46:$O$51,MATCH($G2587,カレンダマスタ!$H$46:$H$51,1),MATCH($H2587,カレンダマスタ!$I$45:$O$45,1)),
IF($AD2587="NS東京TC",INDEX(カレンダマスタ!$I$56:$O$61,MATCH($G2587,カレンダマスタ!$H$56:$H$61,1),MATCH($H2587,カレンダマスタ!$I$55:$O$55,1)),""))))))</f>
        <v/>
      </c>
      <c r="AS2587" s="126" t="str">
        <f t="shared" si="832"/>
        <v/>
      </c>
      <c r="AU2587" s="137" t="str">
        <f>IF(E2587="","",VLOOKUP($E2587,カレンダマスタ!$A$4:$E$381,4,FALSE))</f>
        <v/>
      </c>
      <c r="AV2587" s="137" t="str">
        <f t="shared" si="821"/>
        <v/>
      </c>
      <c r="AW2587" s="137" t="str">
        <f t="shared" si="822"/>
        <v/>
      </c>
      <c r="AX2587" s="138" t="str">
        <f t="shared" si="823"/>
        <v/>
      </c>
      <c r="AY2587" s="138" t="str">
        <f t="shared" si="824"/>
        <v/>
      </c>
      <c r="AZ2587" s="130" t="str">
        <f>IF(AX2587&amp;AW2587="勤怠未設定","×",IF(AV2587="勤怠修正","×",IF(AC2587="外注","",IF(AA2587="",IF(AY2587&lt;&gt;"","×",""),IF(VLOOKUP(AA2587,カレンダマスタ!$H$66:$I$83,2,FALSE)&lt;&gt;AY2587,"×","OK")))))</f>
        <v/>
      </c>
      <c r="BC2587" s="137" t="str">
        <f>IF(E2587="","",VLOOKUP($E2587,カレンダマスタ!$A$4:$E$381,4,FALSE))</f>
        <v/>
      </c>
      <c r="BD2587" s="126" t="str">
        <f>IF(AC2587="社員","",IF(AG2587=0,"",IF(AD2587="NSTC",IF(COUNTIF(カレンダマスタ!$Q$5:$Q$32,G2587)=1,"OK","×"),
IF(AD2587="NS本社",IF(COUNTIF(カレンダマスタ!$T$5:$T$32,G2587)=1,"OK","×"),IF(COUNTIF(カレンダマスタ!$R$5:$R$32,G2587)=1,"OK","×")))))</f>
        <v/>
      </c>
      <c r="BE2587" s="126" t="str">
        <f>IF(AC2587="社員","",IF(G2587="","",IF(R2587&lt;&gt;"","",IF(AF2587="CS","OK",IF(VLOOKUP(E2587,カレンダマスタ!$A$5:$D$381,4,FALSE)&gt;0,"",IF(OR(G2587*24&gt;10.84,H2587*24&lt;14.5)=TRUE,"×","OK"))))))</f>
        <v/>
      </c>
      <c r="BF2587" s="126" t="str">
        <f t="shared" si="835"/>
        <v/>
      </c>
      <c r="BG2587" s="126" t="str">
        <f t="shared" si="833"/>
        <v/>
      </c>
      <c r="BI2587" s="130" t="str">
        <f t="shared" si="834"/>
        <v/>
      </c>
    </row>
    <row r="2588" spans="2:61">
      <c r="B2588" s="111"/>
      <c r="C2588" s="536"/>
      <c r="D2588" s="128"/>
      <c r="E2588" s="583"/>
      <c r="F2588" s="128"/>
      <c r="G2588" s="588"/>
      <c r="H2588" s="588"/>
      <c r="I2588" s="130"/>
      <c r="J2588" s="139"/>
      <c r="K2588" s="131"/>
      <c r="L2588" s="132"/>
      <c r="M2588" s="132"/>
      <c r="N2588" s="141"/>
      <c r="O2588" s="139"/>
      <c r="P2588" s="139"/>
      <c r="Q2588" s="139"/>
      <c r="R2588" s="133"/>
      <c r="S2588" s="134"/>
      <c r="T2588" s="434"/>
      <c r="U2588" s="429"/>
      <c r="V2588" s="429" t="str">
        <f t="shared" si="827"/>
        <v/>
      </c>
      <c r="W2588" s="298"/>
      <c r="X2588" s="129" t="str">
        <f t="shared" si="828"/>
        <v/>
      </c>
      <c r="Y2588" s="129" t="str">
        <f t="shared" si="829"/>
        <v/>
      </c>
      <c r="Z2588" s="129" t="str">
        <f t="shared" si="830"/>
        <v/>
      </c>
      <c r="AA2588" s="133" t="str">
        <f t="shared" si="820"/>
        <v/>
      </c>
      <c r="AC2588" s="186" t="str">
        <f>AC2576</f>
        <v/>
      </c>
      <c r="AD2588" s="187" t="str">
        <f>AD2576</f>
        <v/>
      </c>
      <c r="AE2588" s="187" t="str">
        <f>AE2576</f>
        <v/>
      </c>
      <c r="AF2588" s="187" t="str">
        <f>AF2576</f>
        <v/>
      </c>
      <c r="AG2588" s="204">
        <f t="shared" si="831"/>
        <v>0</v>
      </c>
      <c r="AI2588" s="140" t="str">
        <f>IF(月報!G2588&lt;&gt;"",月報!G2588,"")</f>
        <v/>
      </c>
      <c r="AJ2588" s="126" t="str">
        <f>IF(月報!W2588&lt;&gt;"",月報!W2588*24,"")</f>
        <v/>
      </c>
      <c r="AK2588" s="126" t="str">
        <f>IF(月報!P2588&lt;&gt;"",月報!P2588,"")</f>
        <v/>
      </c>
      <c r="AL2588" s="126" t="str">
        <f>IF(月報!Q2588&lt;&gt;"",IF(月報!Q2588="平日残","",月報!Q2588),"")</f>
        <v/>
      </c>
      <c r="AM2588" s="126"/>
      <c r="AN2588" s="126" t="str">
        <f t="shared" si="826"/>
        <v/>
      </c>
      <c r="AO2588" s="126" t="str">
        <f>IF($E2588="","",VLOOKUP($E2588,カレンダマスタ!$A$5:$E$381,5,FALSE))</f>
        <v/>
      </c>
      <c r="AQ2588" s="196" t="str">
        <f>IF(G2588="","",IF(VLOOKUP(E2588,カレンダマスタ!$A$5:$D$381,4,FALSE)=0,"",1))</f>
        <v/>
      </c>
      <c r="AR2588" s="136" t="str">
        <f>IF($G2588="","",IF($AD2588="NSTC",INDEX(カレンダマスタ!$I$26:$O$31,MATCH($G2588,カレンダマスタ!$H$26:$H$31,1),MATCH($H2588,カレンダマスタ!$I$25:$O$25,1)),
IF($AD2588="CS本社",INDEX(カレンダマスタ!$I$36:$O$41,MATCH($G2588,カレンダマスタ!$H$36:$H$41,1),MATCH($H2588,カレンダマスタ!$I$35:$O$35,1)),
IF($AD2588="NS本社",INDEX(カレンダマスタ!$I$94:$O$99,MATCH($G2588,カレンダマスタ!$H$95:$H$100,1),MATCH($H2588,カレンダマスタ!$I$93:$O$93,1)),
IF($AD2588="ODC",INDEX(カレンダマスタ!$I$46:$O$51,MATCH($G2588,カレンダマスタ!$H$46:$H$51,1),MATCH($H2588,カレンダマスタ!$I$45:$O$45,1)),
IF($AD2588="NS東京TC",INDEX(カレンダマスタ!$I$56:$O$61,MATCH($G2588,カレンダマスタ!$H$56:$H$61,1),MATCH($H2588,カレンダマスタ!$I$55:$O$55,1)),""))))))</f>
        <v/>
      </c>
      <c r="AS2588" s="126" t="str">
        <f t="shared" si="832"/>
        <v/>
      </c>
      <c r="AU2588" s="137" t="str">
        <f>IF(E2588="","",VLOOKUP($E2588,カレンダマスタ!$A$4:$E$381,4,FALSE))</f>
        <v/>
      </c>
      <c r="AV2588" s="137" t="str">
        <f t="shared" si="821"/>
        <v/>
      </c>
      <c r="AW2588" s="137" t="str">
        <f t="shared" si="822"/>
        <v/>
      </c>
      <c r="AX2588" s="138" t="str">
        <f t="shared" si="823"/>
        <v/>
      </c>
      <c r="AY2588" s="138" t="str">
        <f t="shared" si="824"/>
        <v/>
      </c>
      <c r="AZ2588" s="130" t="str">
        <f>IF(AX2588&amp;AW2588="勤怠未設定","×",IF(AV2588="勤怠修正","×",IF(AC2588="外注","",IF(AA2588="",IF(AY2588&lt;&gt;"","×",""),IF(VLOOKUP(AA2588,カレンダマスタ!$H$66:$I$83,2,FALSE)&lt;&gt;AY2588,"×","OK")))))</f>
        <v/>
      </c>
      <c r="BC2588" s="137" t="str">
        <f>IF(E2588="","",VLOOKUP($E2588,カレンダマスタ!$A$4:$E$381,4,FALSE))</f>
        <v/>
      </c>
      <c r="BD2588" s="126" t="str">
        <f>IF(AC2588="社員","",IF(AG2588=0,"",IF(AD2588="NSTC",IF(COUNTIF(カレンダマスタ!$Q$5:$Q$32,G2588)=1,"OK","×"),
IF(AD2588="NS本社",IF(COUNTIF(カレンダマスタ!$T$5:$T$32,G2588)=1,"OK","×"),IF(COUNTIF(カレンダマスタ!$R$5:$R$32,G2588)=1,"OK","×")))))</f>
        <v/>
      </c>
      <c r="BE2588" s="126" t="str">
        <f>IF(AC2588="社員","",IF(G2588="","",IF(R2588&lt;&gt;"","",IF(AF2588="CS","OK",IF(VLOOKUP(E2588,カレンダマスタ!$A$5:$D$381,4,FALSE)&gt;0,"",IF(OR(G2588*24&gt;10.84,H2588*24&lt;14.5)=TRUE,"×","OK"))))))</f>
        <v/>
      </c>
      <c r="BF2588" s="126" t="str">
        <f t="shared" si="835"/>
        <v/>
      </c>
      <c r="BG2588" s="126" t="str">
        <f t="shared" si="833"/>
        <v/>
      </c>
      <c r="BI2588" s="130" t="str">
        <f t="shared" si="834"/>
        <v/>
      </c>
    </row>
    <row r="2589" spans="2:61">
      <c r="B2589" s="111"/>
      <c r="C2589" s="537"/>
      <c r="D2589" s="142"/>
      <c r="E2589" s="584"/>
      <c r="F2589" s="142"/>
      <c r="G2589" s="589"/>
      <c r="H2589" s="589"/>
      <c r="I2589" s="144"/>
      <c r="J2589" s="148"/>
      <c r="K2589" s="145"/>
      <c r="L2589" s="146"/>
      <c r="M2589" s="146"/>
      <c r="N2589" s="147"/>
      <c r="O2589" s="148"/>
      <c r="P2589" s="148"/>
      <c r="Q2589" s="148"/>
      <c r="R2589" s="149"/>
      <c r="S2589" s="156"/>
      <c r="T2589" s="435"/>
      <c r="U2589" s="430"/>
      <c r="V2589" s="430" t="str">
        <f t="shared" si="827"/>
        <v/>
      </c>
      <c r="W2589" s="298"/>
      <c r="X2589" s="143" t="str">
        <f t="shared" si="828"/>
        <v/>
      </c>
      <c r="Y2589" s="143" t="str">
        <f t="shared" si="829"/>
        <v/>
      </c>
      <c r="Z2589" s="143" t="str">
        <f t="shared" si="830"/>
        <v/>
      </c>
      <c r="AA2589" s="149" t="str">
        <f t="shared" si="820"/>
        <v/>
      </c>
      <c r="AC2589" s="188" t="str">
        <f>AC2576</f>
        <v/>
      </c>
      <c r="AD2589" s="189" t="str">
        <f>AD2576</f>
        <v/>
      </c>
      <c r="AE2589" s="189" t="str">
        <f>AE2576</f>
        <v/>
      </c>
      <c r="AF2589" s="189" t="str">
        <f>AF2576</f>
        <v/>
      </c>
      <c r="AG2589" s="205">
        <f t="shared" si="831"/>
        <v>0</v>
      </c>
      <c r="AI2589" s="157" t="str">
        <f>IF(月報!G2589&lt;&gt;"",月報!G2589,"")</f>
        <v/>
      </c>
      <c r="AJ2589" s="151" t="str">
        <f>IF(月報!W2589&lt;&gt;"",月報!W2589*24,"")</f>
        <v/>
      </c>
      <c r="AK2589" s="151" t="str">
        <f>IF(月報!P2589&lt;&gt;"",月報!P2589,"")</f>
        <v/>
      </c>
      <c r="AL2589" s="151" t="str">
        <f>IF(月報!Q2589&lt;&gt;"",IF(月報!Q2589="平日残","",月報!Q2589),"")</f>
        <v/>
      </c>
      <c r="AM2589" s="151"/>
      <c r="AN2589" s="151" t="str">
        <f t="shared" si="826"/>
        <v/>
      </c>
      <c r="AO2589" s="151" t="str">
        <f>IF($E2589="","",VLOOKUP($E2589,カレンダマスタ!$A$5:$E$381,5,FALSE))</f>
        <v/>
      </c>
      <c r="AQ2589" s="197" t="str">
        <f>IF(G2589="","",IF(VLOOKUP(E2589,カレンダマスタ!$A$5:$D$381,4,FALSE)=0,"",1))</f>
        <v/>
      </c>
      <c r="AR2589" s="152" t="str">
        <f>IF($G2589="","",IF($AD2589="NSTC",INDEX(カレンダマスタ!$I$26:$O$31,MATCH($G2589,カレンダマスタ!$H$26:$H$31,1),MATCH($H2589,カレンダマスタ!$I$25:$O$25,1)),
IF($AD2589="CS本社",INDEX(カレンダマスタ!$I$36:$O$41,MATCH($G2589,カレンダマスタ!$H$36:$H$41,1),MATCH($H2589,カレンダマスタ!$I$35:$O$35,1)),
IF($AD2589="NS本社",INDEX(カレンダマスタ!$I$94:$O$99,MATCH($G2589,カレンダマスタ!$H$95:$H$100,1),MATCH($H2589,カレンダマスタ!$I$93:$O$93,1)),
IF($AD2589="ODC",INDEX(カレンダマスタ!$I$46:$O$51,MATCH($G2589,カレンダマスタ!$H$46:$H$51,1),MATCH($H2589,カレンダマスタ!$I$45:$O$45,1)),
IF($AD2589="NS東京TC",INDEX(カレンダマスタ!$I$56:$O$61,MATCH($G2589,カレンダマスタ!$H$56:$H$61,1),MATCH($H2589,カレンダマスタ!$I$55:$O$55,1)),""))))))</f>
        <v/>
      </c>
      <c r="AS2589" s="151" t="str">
        <f t="shared" si="832"/>
        <v/>
      </c>
      <c r="AU2589" s="153" t="str">
        <f>IF(E2589="","",VLOOKUP($E2589,カレンダマスタ!$A$4:$E$381,4,FALSE))</f>
        <v/>
      </c>
      <c r="AV2589" s="153" t="str">
        <f t="shared" si="821"/>
        <v/>
      </c>
      <c r="AW2589" s="153" t="str">
        <f t="shared" si="822"/>
        <v/>
      </c>
      <c r="AX2589" s="154" t="str">
        <f t="shared" si="823"/>
        <v/>
      </c>
      <c r="AY2589" s="154" t="str">
        <f t="shared" si="824"/>
        <v/>
      </c>
      <c r="AZ2589" s="144" t="str">
        <f>IF(AX2589&amp;AW2589="勤怠未設定","×",IF(AV2589="勤怠修正","×",IF(AC2589="外注","",IF(AA2589="",IF(AY2589&lt;&gt;"","×",""),IF(VLOOKUP(AA2589,カレンダマスタ!$H$66:$I$83,2,FALSE)&lt;&gt;AY2589,"×","OK")))))</f>
        <v/>
      </c>
      <c r="BC2589" s="153" t="str">
        <f>IF(E2589="","",VLOOKUP($E2589,カレンダマスタ!$A$4:$E$381,4,FALSE))</f>
        <v/>
      </c>
      <c r="BD2589" s="151" t="str">
        <f>IF(AC2589="社員","",IF(AG2589=0,"",IF(AD2589="NSTC",IF(COUNTIF(カレンダマスタ!$Q$5:$Q$32,G2589)=1,"OK","×"),
IF(AD2589="NS本社",IF(COUNTIF(カレンダマスタ!$T$5:$T$32,G2589)=1,"OK","×"),IF(COUNTIF(カレンダマスタ!$R$5:$R$32,G2589)=1,"OK","×")))))</f>
        <v/>
      </c>
      <c r="BE2589" s="151" t="str">
        <f>IF(AC2589="社員","",IF(G2589="","",IF(R2589&lt;&gt;"","",IF(AF2589="CS","OK",IF(VLOOKUP(E2589,カレンダマスタ!$A$5:$D$381,4,FALSE)&gt;0,"",IF(OR(G2589*24&gt;10.84,H2589*24&lt;14.5)=TRUE,"×","OK"))))))</f>
        <v/>
      </c>
      <c r="BF2589" s="151" t="str">
        <f t="shared" si="835"/>
        <v/>
      </c>
      <c r="BG2589" s="151" t="str">
        <f t="shared" si="833"/>
        <v/>
      </c>
      <c r="BI2589" s="144" t="str">
        <f t="shared" si="834"/>
        <v/>
      </c>
    </row>
    <row r="2590" spans="2:61">
      <c r="B2590" s="111"/>
      <c r="C2590" s="535"/>
      <c r="D2590" s="112"/>
      <c r="E2590" s="582"/>
      <c r="F2590" s="112"/>
      <c r="G2590" s="587"/>
      <c r="H2590" s="587"/>
      <c r="I2590" s="114"/>
      <c r="J2590" s="118"/>
      <c r="K2590" s="115"/>
      <c r="L2590" s="116"/>
      <c r="M2590" s="116"/>
      <c r="N2590" s="117"/>
      <c r="O2590" s="118"/>
      <c r="P2590" s="118"/>
      <c r="Q2590" s="118"/>
      <c r="R2590" s="119"/>
      <c r="S2590" s="120"/>
      <c r="T2590" s="433"/>
      <c r="U2590" s="431">
        <f>SUM(T2590:T2596)</f>
        <v>0</v>
      </c>
      <c r="V2590" s="431" t="str">
        <f t="shared" si="827"/>
        <v/>
      </c>
      <c r="W2590" s="298"/>
      <c r="X2590" s="113" t="str">
        <f t="shared" si="828"/>
        <v/>
      </c>
      <c r="Y2590" s="113" t="str">
        <f t="shared" si="829"/>
        <v/>
      </c>
      <c r="Z2590" s="113" t="str">
        <f t="shared" si="830"/>
        <v/>
      </c>
      <c r="AA2590" s="119" t="str">
        <f t="shared" si="820"/>
        <v/>
      </c>
      <c r="AC2590" s="190" t="str">
        <f>AC2576</f>
        <v/>
      </c>
      <c r="AD2590" s="191" t="str">
        <f>AD2576</f>
        <v/>
      </c>
      <c r="AE2590" s="191" t="str">
        <f>AE2576</f>
        <v/>
      </c>
      <c r="AF2590" s="191" t="str">
        <f>AF2576</f>
        <v/>
      </c>
      <c r="AG2590" s="206">
        <f t="shared" si="831"/>
        <v>0</v>
      </c>
      <c r="AI2590" s="158" t="str">
        <f>IF(月報!G2590&lt;&gt;"",月報!G2590,"")</f>
        <v/>
      </c>
      <c r="AJ2590" s="122" t="str">
        <f>IF(月報!W2590&lt;&gt;"",月報!W2590*24,"")</f>
        <v/>
      </c>
      <c r="AK2590" s="122" t="str">
        <f>IF(月報!P2590&lt;&gt;"",月報!P2590,"")</f>
        <v/>
      </c>
      <c r="AL2590" s="122" t="str">
        <f>IF(月報!Q2590&lt;&gt;"",IF(月報!Q2590="平日残","",月報!Q2590),"")</f>
        <v/>
      </c>
      <c r="AM2590" s="122"/>
      <c r="AN2590" s="122" t="str">
        <f t="shared" si="826"/>
        <v/>
      </c>
      <c r="AO2590" s="122" t="str">
        <f>IF($E2590="","",VLOOKUP($E2590,カレンダマスタ!$A$5:$E$381,5,FALSE))</f>
        <v/>
      </c>
      <c r="AQ2590" s="195" t="str">
        <f>IF(G2590="","",IF(VLOOKUP(E2590,カレンダマスタ!$A$5:$D$381,4,FALSE)=0,"",1))</f>
        <v/>
      </c>
      <c r="AR2590" s="123" t="str">
        <f>IF($G2590="","",IF($AD2590="NSTC",INDEX(カレンダマスタ!$I$26:$O$31,MATCH($G2590,カレンダマスタ!$H$26:$H$31,1),MATCH($H2590,カレンダマスタ!$I$25:$O$25,1)),
IF($AD2590="CS本社",INDEX(カレンダマスタ!$I$36:$O$41,MATCH($G2590,カレンダマスタ!$H$36:$H$41,1),MATCH($H2590,カレンダマスタ!$I$35:$O$35,1)),
IF($AD2590="NS本社",INDEX(カレンダマスタ!$I$94:$O$99,MATCH($G2590,カレンダマスタ!$H$95:$H$100,1),MATCH($H2590,カレンダマスタ!$I$93:$O$93,1)),
IF($AD2590="ODC",INDEX(カレンダマスタ!$I$46:$O$51,MATCH($G2590,カレンダマスタ!$H$46:$H$51,1),MATCH($H2590,カレンダマスタ!$I$45:$O$45,1)),
IF($AD2590="NS東京TC",INDEX(カレンダマスタ!$I$56:$O$61,MATCH($G2590,カレンダマスタ!$H$56:$H$61,1),MATCH($H2590,カレンダマスタ!$I$55:$O$55,1)),""))))))</f>
        <v/>
      </c>
      <c r="AS2590" s="122" t="str">
        <f t="shared" si="832"/>
        <v/>
      </c>
      <c r="AU2590" s="124" t="str">
        <f>IF(E2590="","",VLOOKUP($E2590,カレンダマスタ!$A$4:$E$381,4,FALSE))</f>
        <v/>
      </c>
      <c r="AV2590" s="124" t="str">
        <f t="shared" si="821"/>
        <v/>
      </c>
      <c r="AW2590" s="124" t="str">
        <f t="shared" si="822"/>
        <v/>
      </c>
      <c r="AX2590" s="125" t="str">
        <f t="shared" si="823"/>
        <v/>
      </c>
      <c r="AY2590" s="125" t="str">
        <f t="shared" si="824"/>
        <v/>
      </c>
      <c r="AZ2590" s="114" t="str">
        <f>IF(AX2590&amp;AW2590="勤怠未設定","×",IF(AV2590="勤怠修正","×",IF(AC2590="外注","",IF(AA2590="",IF(AY2590&lt;&gt;"","×",""),IF(VLOOKUP(AA2590,カレンダマスタ!$H$66:$I$83,2,FALSE)&lt;&gt;AY2590,"×","OK")))))</f>
        <v/>
      </c>
      <c r="BC2590" s="124" t="str">
        <f>IF(E2590="","",VLOOKUP($E2590,カレンダマスタ!$A$4:$E$381,4,FALSE))</f>
        <v/>
      </c>
      <c r="BD2590" s="122" t="str">
        <f>IF(AC2590="社員","",IF(AG2590=0,"",IF(AD2590="NSTC",IF(COUNTIF(カレンダマスタ!$Q$5:$Q$32,G2590)=1,"OK","×"),
IF(AD2590="NS本社",IF(COUNTIF(カレンダマスタ!$T$5:$T$32,G2590)=1,"OK","×"),IF(COUNTIF(カレンダマスタ!$R$5:$R$32,G2590)=1,"OK","×")))))</f>
        <v/>
      </c>
      <c r="BE2590" s="122" t="str">
        <f>IF(AC2590="社員","",IF(G2590="","",IF(R2590&lt;&gt;"","",IF(AF2590="CS","OK",IF(VLOOKUP(E2590,カレンダマスタ!$A$5:$D$381,4,FALSE)&gt;0,"",IF(OR(G2590*24&gt;10.84,H2590*24&lt;14.5)=TRUE,"×","OK"))))))</f>
        <v/>
      </c>
      <c r="BF2590" s="122" t="str">
        <f t="shared" si="835"/>
        <v/>
      </c>
      <c r="BG2590" s="122" t="str">
        <f t="shared" si="833"/>
        <v/>
      </c>
      <c r="BI2590" s="114" t="str">
        <f t="shared" si="834"/>
        <v/>
      </c>
    </row>
    <row r="2591" spans="2:61">
      <c r="B2591" s="111"/>
      <c r="C2591" s="536"/>
      <c r="D2591" s="128"/>
      <c r="E2591" s="583"/>
      <c r="F2591" s="128"/>
      <c r="G2591" s="588"/>
      <c r="H2591" s="588"/>
      <c r="I2591" s="130"/>
      <c r="J2591" s="139"/>
      <c r="K2591" s="131"/>
      <c r="L2591" s="132"/>
      <c r="M2591" s="132"/>
      <c r="N2591" s="141"/>
      <c r="O2591" s="139"/>
      <c r="P2591" s="139"/>
      <c r="Q2591" s="139"/>
      <c r="R2591" s="133"/>
      <c r="S2591" s="134"/>
      <c r="T2591" s="434"/>
      <c r="U2591" s="429"/>
      <c r="V2591" s="429" t="str">
        <f t="shared" si="827"/>
        <v/>
      </c>
      <c r="W2591" s="298"/>
      <c r="X2591" s="129" t="str">
        <f t="shared" si="828"/>
        <v/>
      </c>
      <c r="Y2591" s="129" t="str">
        <f t="shared" si="829"/>
        <v/>
      </c>
      <c r="Z2591" s="129" t="str">
        <f t="shared" si="830"/>
        <v/>
      </c>
      <c r="AA2591" s="133" t="str">
        <f t="shared" si="820"/>
        <v/>
      </c>
      <c r="AC2591" s="186" t="str">
        <f>AC2576</f>
        <v/>
      </c>
      <c r="AD2591" s="187" t="str">
        <f>AD2576</f>
        <v/>
      </c>
      <c r="AE2591" s="187" t="str">
        <f>AE2576</f>
        <v/>
      </c>
      <c r="AF2591" s="187" t="str">
        <f>AF2576</f>
        <v/>
      </c>
      <c r="AG2591" s="204">
        <f t="shared" si="831"/>
        <v>0</v>
      </c>
      <c r="AI2591" s="135" t="str">
        <f>IF(月報!G2591&lt;&gt;"",月報!G2591,"")</f>
        <v/>
      </c>
      <c r="AJ2591" s="126" t="str">
        <f>IF(月報!W2591&lt;&gt;"",月報!W2591*24,"")</f>
        <v/>
      </c>
      <c r="AK2591" s="126" t="str">
        <f>IF(月報!P2591&lt;&gt;"",月報!P2591,"")</f>
        <v/>
      </c>
      <c r="AL2591" s="126" t="str">
        <f>IF(月報!Q2591&lt;&gt;"",IF(月報!Q2591="平日残","",月報!Q2591),"")</f>
        <v/>
      </c>
      <c r="AM2591" s="126"/>
      <c r="AN2591" s="126" t="str">
        <f t="shared" si="826"/>
        <v/>
      </c>
      <c r="AO2591" s="126" t="str">
        <f>IF($E2591="","",VLOOKUP($E2591,カレンダマスタ!$A$5:$E$381,5,FALSE))</f>
        <v/>
      </c>
      <c r="AQ2591" s="196" t="str">
        <f>IF(G2591="","",IF(VLOOKUP(E2591,カレンダマスタ!$A$5:$D$381,4,FALSE)=0,"",1))</f>
        <v/>
      </c>
      <c r="AR2591" s="136" t="str">
        <f>IF($G2591="","",IF($AD2591="NSTC",INDEX(カレンダマスタ!$I$26:$O$31,MATCH($G2591,カレンダマスタ!$H$26:$H$31,1),MATCH($H2591,カレンダマスタ!$I$25:$O$25,1)),
IF($AD2591="CS本社",INDEX(カレンダマスタ!$I$36:$O$41,MATCH($G2591,カレンダマスタ!$H$36:$H$41,1),MATCH($H2591,カレンダマスタ!$I$35:$O$35,1)),
IF($AD2591="NS本社",INDEX(カレンダマスタ!$I$94:$O$99,MATCH($G2591,カレンダマスタ!$H$95:$H$100,1),MATCH($H2591,カレンダマスタ!$I$93:$O$93,1)),
IF($AD2591="ODC",INDEX(カレンダマスタ!$I$46:$O$51,MATCH($G2591,カレンダマスタ!$H$46:$H$51,1),MATCH($H2591,カレンダマスタ!$I$45:$O$45,1)),
IF($AD2591="NS東京TC",INDEX(カレンダマスタ!$I$56:$O$61,MATCH($G2591,カレンダマスタ!$H$56:$H$61,1),MATCH($H2591,カレンダマスタ!$I$55:$O$55,1)),""))))))</f>
        <v/>
      </c>
      <c r="AS2591" s="126" t="str">
        <f t="shared" si="832"/>
        <v/>
      </c>
      <c r="AU2591" s="137" t="str">
        <f>IF(E2591="","",VLOOKUP($E2591,カレンダマスタ!$A$4:$E$381,4,FALSE))</f>
        <v/>
      </c>
      <c r="AV2591" s="137" t="str">
        <f t="shared" si="821"/>
        <v/>
      </c>
      <c r="AW2591" s="137" t="str">
        <f t="shared" si="822"/>
        <v/>
      </c>
      <c r="AX2591" s="138" t="str">
        <f t="shared" si="823"/>
        <v/>
      </c>
      <c r="AY2591" s="138" t="str">
        <f t="shared" si="824"/>
        <v/>
      </c>
      <c r="AZ2591" s="130" t="str">
        <f>IF(AX2591&amp;AW2591="勤怠未設定","×",IF(AV2591="勤怠修正","×",IF(AC2591="外注","",IF(AA2591="",IF(AY2591&lt;&gt;"","×",""),IF(VLOOKUP(AA2591,カレンダマスタ!$H$66:$I$83,2,FALSE)&lt;&gt;AY2591,"×","OK")))))</f>
        <v/>
      </c>
      <c r="BC2591" s="137" t="str">
        <f>IF(E2591="","",VLOOKUP($E2591,カレンダマスタ!$A$4:$E$381,4,FALSE))</f>
        <v/>
      </c>
      <c r="BD2591" s="126" t="str">
        <f>IF(AC2591="社員","",IF(AG2591=0,"",IF(AD2591="NSTC",IF(COUNTIF(カレンダマスタ!$Q$5:$Q$32,G2591)=1,"OK","×"),
IF(AD2591="NS本社",IF(COUNTIF(カレンダマスタ!$T$5:$T$32,G2591)=1,"OK","×"),IF(COUNTIF(カレンダマスタ!$R$5:$R$32,G2591)=1,"OK","×")))))</f>
        <v/>
      </c>
      <c r="BE2591" s="126" t="str">
        <f>IF(AC2591="社員","",IF(G2591="","",IF(R2591&lt;&gt;"","",IF(AF2591="CS","OK",IF(VLOOKUP(E2591,カレンダマスタ!$A$5:$D$381,4,FALSE)&gt;0,"",IF(OR(G2591*24&gt;10.84,H2591*24&lt;14.5)=TRUE,"×","OK"))))))</f>
        <v/>
      </c>
      <c r="BF2591" s="126" t="str">
        <f t="shared" si="835"/>
        <v/>
      </c>
      <c r="BG2591" s="126" t="str">
        <f t="shared" si="833"/>
        <v/>
      </c>
      <c r="BI2591" s="130" t="str">
        <f t="shared" si="834"/>
        <v/>
      </c>
    </row>
    <row r="2592" spans="2:61">
      <c r="B2592" s="111"/>
      <c r="C2592" s="536"/>
      <c r="D2592" s="128"/>
      <c r="E2592" s="583"/>
      <c r="F2592" s="128"/>
      <c r="G2592" s="588"/>
      <c r="H2592" s="588"/>
      <c r="I2592" s="130"/>
      <c r="J2592" s="139"/>
      <c r="K2592" s="131"/>
      <c r="L2592" s="132"/>
      <c r="M2592" s="132"/>
      <c r="N2592" s="141"/>
      <c r="O2592" s="139"/>
      <c r="P2592" s="139"/>
      <c r="Q2592" s="139"/>
      <c r="R2592" s="133"/>
      <c r="S2592" s="134"/>
      <c r="T2592" s="434"/>
      <c r="U2592" s="429"/>
      <c r="V2592" s="429" t="str">
        <f t="shared" si="827"/>
        <v/>
      </c>
      <c r="W2592" s="298"/>
      <c r="X2592" s="129" t="str">
        <f t="shared" si="828"/>
        <v/>
      </c>
      <c r="Y2592" s="129" t="str">
        <f t="shared" si="829"/>
        <v/>
      </c>
      <c r="Z2592" s="129" t="str">
        <f t="shared" si="830"/>
        <v/>
      </c>
      <c r="AA2592" s="133" t="str">
        <f t="shared" si="820"/>
        <v/>
      </c>
      <c r="AC2592" s="186" t="str">
        <f>AC2576</f>
        <v/>
      </c>
      <c r="AD2592" s="187" t="str">
        <f>AD2576</f>
        <v/>
      </c>
      <c r="AE2592" s="187" t="str">
        <f>AE2576</f>
        <v/>
      </c>
      <c r="AF2592" s="187" t="str">
        <f>AF2576</f>
        <v/>
      </c>
      <c r="AG2592" s="204">
        <f t="shared" si="831"/>
        <v>0</v>
      </c>
      <c r="AI2592" s="135" t="str">
        <f>IF(月報!G2592&lt;&gt;"",月報!G2592,"")</f>
        <v/>
      </c>
      <c r="AJ2592" s="126" t="str">
        <f>IF(月報!W2592&lt;&gt;"",月報!W2592*24,"")</f>
        <v/>
      </c>
      <c r="AK2592" s="126" t="str">
        <f>IF(月報!P2592&lt;&gt;"",月報!P2592,"")</f>
        <v/>
      </c>
      <c r="AL2592" s="126" t="str">
        <f>IF(月報!Q2592&lt;&gt;"",IF(月報!Q2592="平日残","",月報!Q2592),"")</f>
        <v/>
      </c>
      <c r="AM2592" s="126"/>
      <c r="AN2592" s="126" t="str">
        <f t="shared" si="826"/>
        <v/>
      </c>
      <c r="AO2592" s="126" t="str">
        <f>IF($E2592="","",VLOOKUP($E2592,カレンダマスタ!$A$5:$E$381,5,FALSE))</f>
        <v/>
      </c>
      <c r="AQ2592" s="196" t="str">
        <f>IF(G2592="","",IF(VLOOKUP(E2592,カレンダマスタ!$A$5:$D$381,4,FALSE)=0,"",1))</f>
        <v/>
      </c>
      <c r="AR2592" s="136" t="str">
        <f>IF($G2592="","",IF($AD2592="NSTC",INDEX(カレンダマスタ!$I$26:$O$31,MATCH($G2592,カレンダマスタ!$H$26:$H$31,1),MATCH($H2592,カレンダマスタ!$I$25:$O$25,1)),
IF($AD2592="CS本社",INDEX(カレンダマスタ!$I$36:$O$41,MATCH($G2592,カレンダマスタ!$H$36:$H$41,1),MATCH($H2592,カレンダマスタ!$I$35:$O$35,1)),
IF($AD2592="NS本社",INDEX(カレンダマスタ!$I$94:$O$99,MATCH($G2592,カレンダマスタ!$H$95:$H$100,1),MATCH($H2592,カレンダマスタ!$I$93:$O$93,1)),
IF($AD2592="ODC",INDEX(カレンダマスタ!$I$46:$O$51,MATCH($G2592,カレンダマスタ!$H$46:$H$51,1),MATCH($H2592,カレンダマスタ!$I$45:$O$45,1)),
IF($AD2592="NS東京TC",INDEX(カレンダマスタ!$I$56:$O$61,MATCH($G2592,カレンダマスタ!$H$56:$H$61,1),MATCH($H2592,カレンダマスタ!$I$55:$O$55,1)),""))))))</f>
        <v/>
      </c>
      <c r="AS2592" s="126" t="str">
        <f t="shared" si="832"/>
        <v/>
      </c>
      <c r="AU2592" s="137" t="str">
        <f>IF(E2592="","",VLOOKUP($E2592,カレンダマスタ!$A$4:$E$381,4,FALSE))</f>
        <v/>
      </c>
      <c r="AV2592" s="137" t="str">
        <f t="shared" si="821"/>
        <v/>
      </c>
      <c r="AW2592" s="137" t="str">
        <f t="shared" si="822"/>
        <v/>
      </c>
      <c r="AX2592" s="138" t="str">
        <f t="shared" si="823"/>
        <v/>
      </c>
      <c r="AY2592" s="138" t="str">
        <f t="shared" si="824"/>
        <v/>
      </c>
      <c r="AZ2592" s="130" t="str">
        <f>IF(AX2592&amp;AW2592="勤怠未設定","×",IF(AV2592="勤怠修正","×",IF(AC2592="外注","",IF(AA2592="",IF(AY2592&lt;&gt;"","×",""),IF(VLOOKUP(AA2592,カレンダマスタ!$H$66:$I$83,2,FALSE)&lt;&gt;AY2592,"×","OK")))))</f>
        <v/>
      </c>
      <c r="BC2592" s="137" t="str">
        <f>IF(E2592="","",VLOOKUP($E2592,カレンダマスタ!$A$4:$E$381,4,FALSE))</f>
        <v/>
      </c>
      <c r="BD2592" s="126" t="str">
        <f>IF(AC2592="社員","",IF(AG2592=0,"",IF(AD2592="NSTC",IF(COUNTIF(カレンダマスタ!$Q$5:$Q$32,G2592)=1,"OK","×"),
IF(AD2592="NS本社",IF(COUNTIF(カレンダマスタ!$T$5:$T$32,G2592)=1,"OK","×"),IF(COUNTIF(カレンダマスタ!$R$5:$R$32,G2592)=1,"OK","×")))))</f>
        <v/>
      </c>
      <c r="BE2592" s="126" t="str">
        <f>IF(AC2592="社員","",IF(G2592="","",IF(R2592&lt;&gt;"","",IF(AF2592="CS","OK",IF(VLOOKUP(E2592,カレンダマスタ!$A$5:$D$381,4,FALSE)&gt;0,"",IF(OR(G2592*24&gt;10.84,H2592*24&lt;14.5)=TRUE,"×","OK"))))))</f>
        <v/>
      </c>
      <c r="BF2592" s="126" t="str">
        <f t="shared" si="835"/>
        <v/>
      </c>
      <c r="BG2592" s="126" t="str">
        <f t="shared" si="833"/>
        <v/>
      </c>
      <c r="BI2592" s="130" t="str">
        <f t="shared" si="834"/>
        <v/>
      </c>
    </row>
    <row r="2593" spans="2:61">
      <c r="B2593" s="111"/>
      <c r="C2593" s="536"/>
      <c r="D2593" s="128"/>
      <c r="E2593" s="583"/>
      <c r="F2593" s="128"/>
      <c r="G2593" s="588"/>
      <c r="H2593" s="588"/>
      <c r="I2593" s="130"/>
      <c r="J2593" s="139"/>
      <c r="K2593" s="131"/>
      <c r="L2593" s="132"/>
      <c r="M2593" s="132"/>
      <c r="N2593" s="141"/>
      <c r="O2593" s="139"/>
      <c r="P2593" s="139"/>
      <c r="Q2593" s="139"/>
      <c r="R2593" s="133"/>
      <c r="S2593" s="134"/>
      <c r="T2593" s="434"/>
      <c r="U2593" s="429"/>
      <c r="V2593" s="429" t="str">
        <f t="shared" si="827"/>
        <v/>
      </c>
      <c r="W2593" s="298"/>
      <c r="X2593" s="129" t="str">
        <f t="shared" si="828"/>
        <v/>
      </c>
      <c r="Y2593" s="129" t="str">
        <f t="shared" si="829"/>
        <v/>
      </c>
      <c r="Z2593" s="129" t="str">
        <f t="shared" si="830"/>
        <v/>
      </c>
      <c r="AA2593" s="133" t="str">
        <f t="shared" si="820"/>
        <v/>
      </c>
      <c r="AC2593" s="186" t="str">
        <f>AC2576</f>
        <v/>
      </c>
      <c r="AD2593" s="187" t="str">
        <f>AD2576</f>
        <v/>
      </c>
      <c r="AE2593" s="187" t="str">
        <f>AE2576</f>
        <v/>
      </c>
      <c r="AF2593" s="187" t="str">
        <f>AF2576</f>
        <v/>
      </c>
      <c r="AG2593" s="204">
        <f t="shared" si="831"/>
        <v>0</v>
      </c>
      <c r="AI2593" s="140" t="str">
        <f>IF(月報!G2593&lt;&gt;"",月報!G2593,"")</f>
        <v/>
      </c>
      <c r="AJ2593" s="126" t="str">
        <f>IF(月報!W2593&lt;&gt;"",月報!W2593*24,"")</f>
        <v/>
      </c>
      <c r="AK2593" s="126" t="str">
        <f>IF(月報!P2593&lt;&gt;"",月報!P2593,"")</f>
        <v/>
      </c>
      <c r="AL2593" s="126" t="str">
        <f>IF(月報!Q2593&lt;&gt;"",IF(月報!Q2593="平日残","",月報!Q2593),"")</f>
        <v/>
      </c>
      <c r="AM2593" s="126"/>
      <c r="AN2593" s="126" t="str">
        <f t="shared" si="826"/>
        <v/>
      </c>
      <c r="AO2593" s="126" t="str">
        <f>IF($E2593="","",VLOOKUP($E2593,カレンダマスタ!$A$5:$E$381,5,FALSE))</f>
        <v/>
      </c>
      <c r="AQ2593" s="196" t="str">
        <f>IF(G2593="","",IF(VLOOKUP(E2593,カレンダマスタ!$A$5:$D$381,4,FALSE)=0,"",1))</f>
        <v/>
      </c>
      <c r="AR2593" s="136" t="str">
        <f>IF($G2593="","",IF($AD2593="NSTC",INDEX(カレンダマスタ!$I$26:$O$31,MATCH($G2593,カレンダマスタ!$H$26:$H$31,1),MATCH($H2593,カレンダマスタ!$I$25:$O$25,1)),
IF($AD2593="CS本社",INDEX(カレンダマスタ!$I$36:$O$41,MATCH($G2593,カレンダマスタ!$H$36:$H$41,1),MATCH($H2593,カレンダマスタ!$I$35:$O$35,1)),
IF($AD2593="NS本社",INDEX(カレンダマスタ!$I$94:$O$99,MATCH($G2593,カレンダマスタ!$H$95:$H$100,1),MATCH($H2593,カレンダマスタ!$I$93:$O$93,1)),
IF($AD2593="ODC",INDEX(カレンダマスタ!$I$46:$O$51,MATCH($G2593,カレンダマスタ!$H$46:$H$51,1),MATCH($H2593,カレンダマスタ!$I$45:$O$45,1)),
IF($AD2593="NS東京TC",INDEX(カレンダマスタ!$I$56:$O$61,MATCH($G2593,カレンダマスタ!$H$56:$H$61,1),MATCH($H2593,カレンダマスタ!$I$55:$O$55,1)),""))))))</f>
        <v/>
      </c>
      <c r="AS2593" s="126" t="str">
        <f t="shared" si="832"/>
        <v/>
      </c>
      <c r="AU2593" s="137" t="str">
        <f>IF(E2593="","",VLOOKUP($E2593,カレンダマスタ!$A$4:$E$381,4,FALSE))</f>
        <v/>
      </c>
      <c r="AV2593" s="137" t="str">
        <f t="shared" si="821"/>
        <v/>
      </c>
      <c r="AW2593" s="137" t="str">
        <f t="shared" si="822"/>
        <v/>
      </c>
      <c r="AX2593" s="138" t="str">
        <f t="shared" si="823"/>
        <v/>
      </c>
      <c r="AY2593" s="138" t="str">
        <f t="shared" si="824"/>
        <v/>
      </c>
      <c r="AZ2593" s="130" t="str">
        <f>IF(AX2593&amp;AW2593="勤怠未設定","×",IF(AV2593="勤怠修正","×",IF(AC2593="外注","",IF(AA2593="",IF(AY2593&lt;&gt;"","×",""),IF(VLOOKUP(AA2593,カレンダマスタ!$H$66:$I$83,2,FALSE)&lt;&gt;AY2593,"×","OK")))))</f>
        <v/>
      </c>
      <c r="BC2593" s="137" t="str">
        <f>IF(E2593="","",VLOOKUP($E2593,カレンダマスタ!$A$4:$E$381,4,FALSE))</f>
        <v/>
      </c>
      <c r="BD2593" s="126" t="str">
        <f>IF(AC2593="社員","",IF(AG2593=0,"",IF(AD2593="NSTC",IF(COUNTIF(カレンダマスタ!$Q$5:$Q$32,G2593)=1,"OK","×"),
IF(AD2593="NS本社",IF(COUNTIF(カレンダマスタ!$T$5:$T$32,G2593)=1,"OK","×"),IF(COUNTIF(カレンダマスタ!$R$5:$R$32,G2593)=1,"OK","×")))))</f>
        <v/>
      </c>
      <c r="BE2593" s="126" t="str">
        <f>IF(AC2593="社員","",IF(G2593="","",IF(R2593&lt;&gt;"","",IF(AF2593="CS","OK",IF(VLOOKUP(E2593,カレンダマスタ!$A$5:$D$381,4,FALSE)&gt;0,"",IF(OR(G2593*24&gt;10.84,H2593*24&lt;14.5)=TRUE,"×","OK"))))))</f>
        <v/>
      </c>
      <c r="BF2593" s="126" t="str">
        <f t="shared" si="835"/>
        <v/>
      </c>
      <c r="BG2593" s="126" t="str">
        <f t="shared" si="833"/>
        <v/>
      </c>
      <c r="BI2593" s="130" t="str">
        <f t="shared" si="834"/>
        <v/>
      </c>
    </row>
    <row r="2594" spans="2:61">
      <c r="B2594" s="111"/>
      <c r="C2594" s="536"/>
      <c r="D2594" s="128"/>
      <c r="E2594" s="583"/>
      <c r="F2594" s="128"/>
      <c r="G2594" s="588"/>
      <c r="H2594" s="588"/>
      <c r="I2594" s="130"/>
      <c r="J2594" s="139"/>
      <c r="K2594" s="131"/>
      <c r="L2594" s="132"/>
      <c r="M2594" s="132"/>
      <c r="N2594" s="141"/>
      <c r="O2594" s="139"/>
      <c r="P2594" s="139"/>
      <c r="Q2594" s="139"/>
      <c r="R2594" s="133"/>
      <c r="S2594" s="134"/>
      <c r="T2594" s="434"/>
      <c r="U2594" s="429"/>
      <c r="V2594" s="429" t="str">
        <f t="shared" si="827"/>
        <v/>
      </c>
      <c r="W2594" s="298"/>
      <c r="X2594" s="129" t="str">
        <f t="shared" si="828"/>
        <v/>
      </c>
      <c r="Y2594" s="129" t="str">
        <f t="shared" si="829"/>
        <v/>
      </c>
      <c r="Z2594" s="129" t="str">
        <f t="shared" si="830"/>
        <v/>
      </c>
      <c r="AA2594" s="133" t="str">
        <f t="shared" si="820"/>
        <v/>
      </c>
      <c r="AC2594" s="186" t="str">
        <f>AC2576</f>
        <v/>
      </c>
      <c r="AD2594" s="187" t="str">
        <f>AD2576</f>
        <v/>
      </c>
      <c r="AE2594" s="187" t="str">
        <f>AE2576</f>
        <v/>
      </c>
      <c r="AF2594" s="187" t="str">
        <f>AF2576</f>
        <v/>
      </c>
      <c r="AG2594" s="204">
        <f t="shared" si="831"/>
        <v>0</v>
      </c>
      <c r="AI2594" s="140" t="str">
        <f>IF(月報!G2594&lt;&gt;"",月報!G2594,"")</f>
        <v/>
      </c>
      <c r="AJ2594" s="126" t="str">
        <f>IF(月報!W2594&lt;&gt;"",月報!W2594*24,"")</f>
        <v/>
      </c>
      <c r="AK2594" s="126" t="str">
        <f>IF(月報!P2594&lt;&gt;"",月報!P2594,"")</f>
        <v/>
      </c>
      <c r="AL2594" s="126" t="str">
        <f>IF(月報!Q2594&lt;&gt;"",IF(月報!Q2594="平日残","",月報!Q2594),"")</f>
        <v/>
      </c>
      <c r="AM2594" s="126"/>
      <c r="AN2594" s="126" t="str">
        <f t="shared" si="826"/>
        <v/>
      </c>
      <c r="AO2594" s="126" t="str">
        <f>IF($E2594="","",VLOOKUP($E2594,カレンダマスタ!$A$5:$E$381,5,FALSE))</f>
        <v/>
      </c>
      <c r="AQ2594" s="196" t="str">
        <f>IF(G2594="","",IF(VLOOKUP(E2594,カレンダマスタ!$A$5:$D$381,4,FALSE)=0,"",1))</f>
        <v/>
      </c>
      <c r="AR2594" s="136" t="str">
        <f>IF($G2594="","",IF($AD2594="NSTC",INDEX(カレンダマスタ!$I$26:$O$31,MATCH($G2594,カレンダマスタ!$H$26:$H$31,1),MATCH($H2594,カレンダマスタ!$I$25:$O$25,1)),
IF($AD2594="CS本社",INDEX(カレンダマスタ!$I$36:$O$41,MATCH($G2594,カレンダマスタ!$H$36:$H$41,1),MATCH($H2594,カレンダマスタ!$I$35:$O$35,1)),
IF($AD2594="NS本社",INDEX(カレンダマスタ!$I$94:$O$99,MATCH($G2594,カレンダマスタ!$H$95:$H$100,1),MATCH($H2594,カレンダマスタ!$I$93:$O$93,1)),
IF($AD2594="ODC",INDEX(カレンダマスタ!$I$46:$O$51,MATCH($G2594,カレンダマスタ!$H$46:$H$51,1),MATCH($H2594,カレンダマスタ!$I$45:$O$45,1)),
IF($AD2594="NS東京TC",INDEX(カレンダマスタ!$I$56:$O$61,MATCH($G2594,カレンダマスタ!$H$56:$H$61,1),MATCH($H2594,カレンダマスタ!$I$55:$O$55,1)),""))))))</f>
        <v/>
      </c>
      <c r="AS2594" s="126" t="str">
        <f t="shared" si="832"/>
        <v/>
      </c>
      <c r="AU2594" s="137" t="str">
        <f>IF(E2594="","",VLOOKUP($E2594,カレンダマスタ!$A$4:$E$381,4,FALSE))</f>
        <v/>
      </c>
      <c r="AV2594" s="137" t="str">
        <f t="shared" si="821"/>
        <v/>
      </c>
      <c r="AW2594" s="137" t="str">
        <f t="shared" si="822"/>
        <v/>
      </c>
      <c r="AX2594" s="138" t="str">
        <f t="shared" si="823"/>
        <v/>
      </c>
      <c r="AY2594" s="138" t="str">
        <f t="shared" si="824"/>
        <v/>
      </c>
      <c r="AZ2594" s="130" t="str">
        <f>IF(AX2594&amp;AW2594="勤怠未設定","×",IF(AV2594="勤怠修正","×",IF(AC2594="外注","",IF(AA2594="",IF(AY2594&lt;&gt;"","×",""),IF(VLOOKUP(AA2594,カレンダマスタ!$H$66:$I$83,2,FALSE)&lt;&gt;AY2594,"×","OK")))))</f>
        <v/>
      </c>
      <c r="BC2594" s="137" t="str">
        <f>IF(E2594="","",VLOOKUP($E2594,カレンダマスタ!$A$4:$E$381,4,FALSE))</f>
        <v/>
      </c>
      <c r="BD2594" s="126" t="str">
        <f>IF(AC2594="社員","",IF(AG2594=0,"",IF(AD2594="NSTC",IF(COUNTIF(カレンダマスタ!$Q$5:$Q$32,G2594)=1,"OK","×"),
IF(AD2594="NS本社",IF(COUNTIF(カレンダマスタ!$T$5:$T$32,G2594)=1,"OK","×"),IF(COUNTIF(カレンダマスタ!$R$5:$R$32,G2594)=1,"OK","×")))))</f>
        <v/>
      </c>
      <c r="BE2594" s="126" t="str">
        <f>IF(AC2594="社員","",IF(G2594="","",IF(R2594&lt;&gt;"","",IF(AF2594="CS","OK",IF(VLOOKUP(E2594,カレンダマスタ!$A$5:$D$381,4,FALSE)&gt;0,"",IF(OR(G2594*24&gt;10.84,H2594*24&lt;14.5)=TRUE,"×","OK"))))))</f>
        <v/>
      </c>
      <c r="BF2594" s="126" t="str">
        <f t="shared" si="835"/>
        <v/>
      </c>
      <c r="BG2594" s="126" t="str">
        <f t="shared" si="833"/>
        <v/>
      </c>
      <c r="BI2594" s="130" t="str">
        <f t="shared" si="834"/>
        <v/>
      </c>
    </row>
    <row r="2595" spans="2:61">
      <c r="B2595" s="111"/>
      <c r="C2595" s="536"/>
      <c r="D2595" s="128"/>
      <c r="E2595" s="583"/>
      <c r="F2595" s="128"/>
      <c r="G2595" s="588"/>
      <c r="H2595" s="588"/>
      <c r="I2595" s="130"/>
      <c r="J2595" s="139"/>
      <c r="K2595" s="131"/>
      <c r="L2595" s="132"/>
      <c r="M2595" s="132"/>
      <c r="N2595" s="141"/>
      <c r="O2595" s="139"/>
      <c r="P2595" s="139"/>
      <c r="Q2595" s="139"/>
      <c r="R2595" s="133"/>
      <c r="S2595" s="134"/>
      <c r="T2595" s="434"/>
      <c r="U2595" s="429"/>
      <c r="V2595" s="429" t="str">
        <f t="shared" si="827"/>
        <v/>
      </c>
      <c r="W2595" s="298"/>
      <c r="X2595" s="129" t="str">
        <f t="shared" si="828"/>
        <v/>
      </c>
      <c r="Y2595" s="129" t="str">
        <f t="shared" si="829"/>
        <v/>
      </c>
      <c r="Z2595" s="129" t="str">
        <f t="shared" si="830"/>
        <v/>
      </c>
      <c r="AA2595" s="133" t="str">
        <f t="shared" si="820"/>
        <v/>
      </c>
      <c r="AC2595" s="186" t="str">
        <f>AC2576</f>
        <v/>
      </c>
      <c r="AD2595" s="187" t="str">
        <f>AD2576</f>
        <v/>
      </c>
      <c r="AE2595" s="187" t="str">
        <f>AE2576</f>
        <v/>
      </c>
      <c r="AF2595" s="187" t="str">
        <f>AF2576</f>
        <v/>
      </c>
      <c r="AG2595" s="204">
        <f t="shared" si="831"/>
        <v>0</v>
      </c>
      <c r="AI2595" s="140" t="str">
        <f>IF(月報!G2595&lt;&gt;"",月報!G2595,"")</f>
        <v/>
      </c>
      <c r="AJ2595" s="126" t="str">
        <f>IF(月報!W2595&lt;&gt;"",月報!W2595*24,"")</f>
        <v/>
      </c>
      <c r="AK2595" s="126" t="str">
        <f>IF(月報!P2595&lt;&gt;"",月報!P2595,"")</f>
        <v/>
      </c>
      <c r="AL2595" s="126" t="str">
        <f>IF(月報!Q2595&lt;&gt;"",IF(月報!Q2595="平日残","",月報!Q2595),"")</f>
        <v/>
      </c>
      <c r="AM2595" s="126"/>
      <c r="AN2595" s="126" t="str">
        <f t="shared" si="826"/>
        <v/>
      </c>
      <c r="AO2595" s="126" t="str">
        <f>IF($E2595="","",VLOOKUP($E2595,カレンダマスタ!$A$5:$E$381,5,FALSE))</f>
        <v/>
      </c>
      <c r="AQ2595" s="196" t="str">
        <f>IF(G2595="","",IF(VLOOKUP(E2595,カレンダマスタ!$A$5:$D$381,4,FALSE)=0,"",1))</f>
        <v/>
      </c>
      <c r="AR2595" s="136" t="str">
        <f>IF($G2595="","",IF($AD2595="NSTC",INDEX(カレンダマスタ!$I$26:$O$31,MATCH($G2595,カレンダマスタ!$H$26:$H$31,1),MATCH($H2595,カレンダマスタ!$I$25:$O$25,1)),
IF($AD2595="CS本社",INDEX(カレンダマスタ!$I$36:$O$41,MATCH($G2595,カレンダマスタ!$H$36:$H$41,1),MATCH($H2595,カレンダマスタ!$I$35:$O$35,1)),
IF($AD2595="NS本社",INDEX(カレンダマスタ!$I$94:$O$99,MATCH($G2595,カレンダマスタ!$H$95:$H$100,1),MATCH($H2595,カレンダマスタ!$I$93:$O$93,1)),
IF($AD2595="ODC",INDEX(カレンダマスタ!$I$46:$O$51,MATCH($G2595,カレンダマスタ!$H$46:$H$51,1),MATCH($H2595,カレンダマスタ!$I$45:$O$45,1)),
IF($AD2595="NS東京TC",INDEX(カレンダマスタ!$I$56:$O$61,MATCH($G2595,カレンダマスタ!$H$56:$H$61,1),MATCH($H2595,カレンダマスタ!$I$55:$O$55,1)),""))))))</f>
        <v/>
      </c>
      <c r="AS2595" s="126" t="str">
        <f t="shared" si="832"/>
        <v/>
      </c>
      <c r="AU2595" s="137" t="str">
        <f>IF(E2595="","",VLOOKUP($E2595,カレンダマスタ!$A$4:$E$381,4,FALSE))</f>
        <v/>
      </c>
      <c r="AV2595" s="137" t="str">
        <f t="shared" si="821"/>
        <v/>
      </c>
      <c r="AW2595" s="137" t="str">
        <f t="shared" si="822"/>
        <v/>
      </c>
      <c r="AX2595" s="138" t="str">
        <f t="shared" si="823"/>
        <v/>
      </c>
      <c r="AY2595" s="138" t="str">
        <f t="shared" si="824"/>
        <v/>
      </c>
      <c r="AZ2595" s="130" t="str">
        <f>IF(AX2595&amp;AW2595="勤怠未設定","×",IF(AV2595="勤怠修正","×",IF(AC2595="外注","",IF(AA2595="",IF(AY2595&lt;&gt;"","×",""),IF(VLOOKUP(AA2595,カレンダマスタ!$H$66:$I$83,2,FALSE)&lt;&gt;AY2595,"×","OK")))))</f>
        <v/>
      </c>
      <c r="BC2595" s="137" t="str">
        <f>IF(E2595="","",VLOOKUP($E2595,カレンダマスタ!$A$4:$E$381,4,FALSE))</f>
        <v/>
      </c>
      <c r="BD2595" s="126" t="str">
        <f>IF(AC2595="社員","",IF(AG2595=0,"",IF(AD2595="NSTC",IF(COUNTIF(カレンダマスタ!$Q$5:$Q$32,G2595)=1,"OK","×"),
IF(AD2595="NS本社",IF(COUNTIF(カレンダマスタ!$T$5:$T$32,G2595)=1,"OK","×"),IF(COUNTIF(カレンダマスタ!$R$5:$R$32,G2595)=1,"OK","×")))))</f>
        <v/>
      </c>
      <c r="BE2595" s="126" t="str">
        <f>IF(AC2595="社員","",IF(G2595="","",IF(R2595&lt;&gt;"","",IF(AF2595="CS","OK",IF(VLOOKUP(E2595,カレンダマスタ!$A$5:$D$381,4,FALSE)&gt;0,"",IF(OR(G2595*24&gt;10.84,H2595*24&lt;14.5)=TRUE,"×","OK"))))))</f>
        <v/>
      </c>
      <c r="BF2595" s="126" t="str">
        <f t="shared" si="835"/>
        <v/>
      </c>
      <c r="BG2595" s="126" t="str">
        <f t="shared" si="833"/>
        <v/>
      </c>
      <c r="BI2595" s="130" t="str">
        <f t="shared" si="834"/>
        <v/>
      </c>
    </row>
    <row r="2596" spans="2:61">
      <c r="B2596" s="111"/>
      <c r="C2596" s="537"/>
      <c r="D2596" s="142"/>
      <c r="E2596" s="584"/>
      <c r="F2596" s="142"/>
      <c r="G2596" s="589"/>
      <c r="H2596" s="589"/>
      <c r="I2596" s="144"/>
      <c r="J2596" s="148"/>
      <c r="K2596" s="145"/>
      <c r="L2596" s="146"/>
      <c r="M2596" s="146"/>
      <c r="N2596" s="147"/>
      <c r="O2596" s="148"/>
      <c r="P2596" s="148"/>
      <c r="Q2596" s="148"/>
      <c r="R2596" s="149"/>
      <c r="S2596" s="156"/>
      <c r="T2596" s="435"/>
      <c r="U2596" s="430"/>
      <c r="V2596" s="430" t="str">
        <f t="shared" si="827"/>
        <v/>
      </c>
      <c r="W2596" s="298"/>
      <c r="X2596" s="143" t="str">
        <f t="shared" si="828"/>
        <v/>
      </c>
      <c r="Y2596" s="143" t="str">
        <f t="shared" si="829"/>
        <v/>
      </c>
      <c r="Z2596" s="143" t="str">
        <f t="shared" si="830"/>
        <v/>
      </c>
      <c r="AA2596" s="149" t="str">
        <f t="shared" si="820"/>
        <v/>
      </c>
      <c r="AC2596" s="188" t="str">
        <f>AC2576</f>
        <v/>
      </c>
      <c r="AD2596" s="189" t="str">
        <f>AD2576</f>
        <v/>
      </c>
      <c r="AE2596" s="189" t="str">
        <f>AE2576</f>
        <v/>
      </c>
      <c r="AF2596" s="189" t="str">
        <f>AF2576</f>
        <v/>
      </c>
      <c r="AG2596" s="205">
        <f t="shared" si="831"/>
        <v>0</v>
      </c>
      <c r="AI2596" s="157" t="str">
        <f>IF(月報!G2596&lt;&gt;"",月報!G2596,"")</f>
        <v/>
      </c>
      <c r="AJ2596" s="151" t="str">
        <f>IF(月報!W2596&lt;&gt;"",月報!W2596*24,"")</f>
        <v/>
      </c>
      <c r="AK2596" s="151" t="str">
        <f>IF(月報!P2596&lt;&gt;"",月報!P2596,"")</f>
        <v/>
      </c>
      <c r="AL2596" s="151" t="str">
        <f>IF(月報!Q2596&lt;&gt;"",IF(月報!Q2596="平日残","",月報!Q2596),"")</f>
        <v/>
      </c>
      <c r="AM2596" s="151"/>
      <c r="AN2596" s="151" t="str">
        <f t="shared" si="826"/>
        <v/>
      </c>
      <c r="AO2596" s="151" t="str">
        <f>IF($E2596="","",VLOOKUP($E2596,カレンダマスタ!$A$5:$E$381,5,FALSE))</f>
        <v/>
      </c>
      <c r="AQ2596" s="197" t="str">
        <f>IF(G2596="","",IF(VLOOKUP(E2596,カレンダマスタ!$A$5:$D$381,4,FALSE)=0,"",1))</f>
        <v/>
      </c>
      <c r="AR2596" s="152" t="str">
        <f>IF($G2596="","",IF($AD2596="NSTC",INDEX(カレンダマスタ!$I$26:$O$31,MATCH($G2596,カレンダマスタ!$H$26:$H$31,1),MATCH($H2596,カレンダマスタ!$I$25:$O$25,1)),
IF($AD2596="CS本社",INDEX(カレンダマスタ!$I$36:$O$41,MATCH($G2596,カレンダマスタ!$H$36:$H$41,1),MATCH($H2596,カレンダマスタ!$I$35:$O$35,1)),
IF($AD2596="NS本社",INDEX(カレンダマスタ!$I$94:$O$99,MATCH($G2596,カレンダマスタ!$H$95:$H$100,1),MATCH($H2596,カレンダマスタ!$I$93:$O$93,1)),
IF($AD2596="ODC",INDEX(カレンダマスタ!$I$46:$O$51,MATCH($G2596,カレンダマスタ!$H$46:$H$51,1),MATCH($H2596,カレンダマスタ!$I$45:$O$45,1)),
IF($AD2596="NS東京TC",INDEX(カレンダマスタ!$I$56:$O$61,MATCH($G2596,カレンダマスタ!$H$56:$H$61,1),MATCH($H2596,カレンダマスタ!$I$55:$O$55,1)),""))))))</f>
        <v/>
      </c>
      <c r="AS2596" s="151" t="str">
        <f t="shared" si="832"/>
        <v/>
      </c>
      <c r="AU2596" s="153" t="str">
        <f>IF(E2596="","",VLOOKUP($E2596,カレンダマスタ!$A$4:$E$381,4,FALSE))</f>
        <v/>
      </c>
      <c r="AV2596" s="153" t="str">
        <f t="shared" si="821"/>
        <v/>
      </c>
      <c r="AW2596" s="153" t="str">
        <f t="shared" si="822"/>
        <v/>
      </c>
      <c r="AX2596" s="154" t="str">
        <f t="shared" si="823"/>
        <v/>
      </c>
      <c r="AY2596" s="154" t="str">
        <f t="shared" si="824"/>
        <v/>
      </c>
      <c r="AZ2596" s="144" t="str">
        <f>IF(AX2596&amp;AW2596="勤怠未設定","×",IF(AV2596="勤怠修正","×",IF(AC2596="外注","",IF(AA2596="",IF(AY2596&lt;&gt;"","×",""),IF(VLOOKUP(AA2596,カレンダマスタ!$H$66:$I$83,2,FALSE)&lt;&gt;AY2596,"×","OK")))))</f>
        <v/>
      </c>
      <c r="BC2596" s="153" t="str">
        <f>IF(E2596="","",VLOOKUP($E2596,カレンダマスタ!$A$4:$E$381,4,FALSE))</f>
        <v/>
      </c>
      <c r="BD2596" s="151" t="str">
        <f>IF(AC2596="社員","",IF(AG2596=0,"",IF(AD2596="NSTC",IF(COUNTIF(カレンダマスタ!$Q$5:$Q$32,G2596)=1,"OK","×"),
IF(AD2596="NS本社",IF(COUNTIF(カレンダマスタ!$T$5:$T$32,G2596)=1,"OK","×"),IF(COUNTIF(カレンダマスタ!$R$5:$R$32,G2596)=1,"OK","×")))))</f>
        <v/>
      </c>
      <c r="BE2596" s="151" t="str">
        <f>IF(AC2596="社員","",IF(G2596="","",IF(R2596&lt;&gt;"","",IF(AF2596="CS","OK",IF(VLOOKUP(E2596,カレンダマスタ!$A$5:$D$381,4,FALSE)&gt;0,"",IF(OR(G2596*24&gt;10.84,H2596*24&lt;14.5)=TRUE,"×","OK"))))))</f>
        <v/>
      </c>
      <c r="BF2596" s="151" t="str">
        <f t="shared" si="835"/>
        <v/>
      </c>
      <c r="BG2596" s="151" t="str">
        <f t="shared" si="833"/>
        <v/>
      </c>
      <c r="BI2596" s="144" t="str">
        <f t="shared" si="834"/>
        <v/>
      </c>
    </row>
    <row r="2597" spans="2:61">
      <c r="B2597" s="111"/>
      <c r="C2597" s="535"/>
      <c r="D2597" s="112"/>
      <c r="E2597" s="582"/>
      <c r="F2597" s="112"/>
      <c r="G2597" s="587"/>
      <c r="H2597" s="587"/>
      <c r="I2597" s="114"/>
      <c r="J2597" s="118"/>
      <c r="K2597" s="115"/>
      <c r="L2597" s="116"/>
      <c r="M2597" s="116"/>
      <c r="N2597" s="117"/>
      <c r="O2597" s="118"/>
      <c r="P2597" s="118"/>
      <c r="Q2597" s="118"/>
      <c r="R2597" s="119"/>
      <c r="S2597" s="120"/>
      <c r="T2597" s="433"/>
      <c r="U2597" s="431">
        <f>SUM(T2597:T2603)</f>
        <v>0</v>
      </c>
      <c r="V2597" s="431" t="str">
        <f t="shared" si="827"/>
        <v/>
      </c>
      <c r="W2597" s="298"/>
      <c r="X2597" s="113" t="str">
        <f t="shared" si="828"/>
        <v/>
      </c>
      <c r="Y2597" s="113" t="str">
        <f t="shared" si="829"/>
        <v/>
      </c>
      <c r="Z2597" s="113" t="str">
        <f t="shared" si="830"/>
        <v/>
      </c>
      <c r="AA2597" s="119" t="str">
        <f t="shared" si="820"/>
        <v/>
      </c>
      <c r="AC2597" s="190" t="str">
        <f>AC2576</f>
        <v/>
      </c>
      <c r="AD2597" s="191" t="str">
        <f>AD2576</f>
        <v/>
      </c>
      <c r="AE2597" s="191" t="str">
        <f>AE2576</f>
        <v/>
      </c>
      <c r="AF2597" s="191" t="str">
        <f>AF2576</f>
        <v/>
      </c>
      <c r="AG2597" s="206">
        <f t="shared" si="831"/>
        <v>0</v>
      </c>
      <c r="AI2597" s="158" t="str">
        <f>IF(月報!G2597&lt;&gt;"",月報!G2597,"")</f>
        <v/>
      </c>
      <c r="AJ2597" s="122" t="str">
        <f>IF(月報!W2597&lt;&gt;"",月報!W2597*24,"")</f>
        <v/>
      </c>
      <c r="AK2597" s="122" t="str">
        <f>IF(月報!P2597&lt;&gt;"",月報!P2597,"")</f>
        <v/>
      </c>
      <c r="AL2597" s="122" t="str">
        <f>IF(月報!Q2597&lt;&gt;"",IF(月報!Q2597="平日残","",月報!Q2597),"")</f>
        <v/>
      </c>
      <c r="AM2597" s="122"/>
      <c r="AN2597" s="122" t="str">
        <f t="shared" si="826"/>
        <v/>
      </c>
      <c r="AO2597" s="122" t="str">
        <f>IF($E2597="","",VLOOKUP($E2597,カレンダマスタ!$A$5:$E$381,5,FALSE))</f>
        <v/>
      </c>
      <c r="AQ2597" s="195" t="str">
        <f>IF(G2597="","",IF(VLOOKUP(E2597,カレンダマスタ!$A$5:$D$381,4,FALSE)=0,"",1))</f>
        <v/>
      </c>
      <c r="AR2597" s="123" t="str">
        <f>IF($G2597="","",IF($AD2597="NSTC",INDEX(カレンダマスタ!$I$26:$O$31,MATCH($G2597,カレンダマスタ!$H$26:$H$31,1),MATCH($H2597,カレンダマスタ!$I$25:$O$25,1)),
IF($AD2597="CS本社",INDEX(カレンダマスタ!$I$36:$O$41,MATCH($G2597,カレンダマスタ!$H$36:$H$41,1),MATCH($H2597,カレンダマスタ!$I$35:$O$35,1)),
IF($AD2597="NS本社",INDEX(カレンダマスタ!$I$94:$O$99,MATCH($G2597,カレンダマスタ!$H$95:$H$100,1),MATCH($H2597,カレンダマスタ!$I$93:$O$93,1)),
IF($AD2597="ODC",INDEX(カレンダマスタ!$I$46:$O$51,MATCH($G2597,カレンダマスタ!$H$46:$H$51,1),MATCH($H2597,カレンダマスタ!$I$45:$O$45,1)),
IF($AD2597="NS東京TC",INDEX(カレンダマスタ!$I$56:$O$61,MATCH($G2597,カレンダマスタ!$H$56:$H$61,1),MATCH($H2597,カレンダマスタ!$I$55:$O$55,1)),""))))))</f>
        <v/>
      </c>
      <c r="AS2597" s="122" t="str">
        <f t="shared" si="832"/>
        <v/>
      </c>
      <c r="AU2597" s="124" t="str">
        <f>IF(E2597="","",VLOOKUP($E2597,カレンダマスタ!$A$4:$E$381,4,FALSE))</f>
        <v/>
      </c>
      <c r="AV2597" s="124" t="str">
        <f t="shared" si="821"/>
        <v/>
      </c>
      <c r="AW2597" s="124" t="str">
        <f t="shared" si="822"/>
        <v/>
      </c>
      <c r="AX2597" s="125" t="str">
        <f t="shared" si="823"/>
        <v/>
      </c>
      <c r="AY2597" s="125" t="str">
        <f t="shared" si="824"/>
        <v/>
      </c>
      <c r="AZ2597" s="114" t="str">
        <f>IF(AX2597&amp;AW2597="勤怠未設定","×",IF(AV2597="勤怠修正","×",IF(AC2597="外注","",IF(AA2597="",IF(AY2597&lt;&gt;"","×",""),IF(VLOOKUP(AA2597,カレンダマスタ!$H$66:$I$83,2,FALSE)&lt;&gt;AY2597,"×","OK")))))</f>
        <v/>
      </c>
      <c r="BC2597" s="124" t="str">
        <f>IF(E2597="","",VLOOKUP($E2597,カレンダマスタ!$A$4:$E$381,4,FALSE))</f>
        <v/>
      </c>
      <c r="BD2597" s="122" t="str">
        <f>IF(AC2597="社員","",IF(AG2597=0,"",IF(AD2597="NSTC",IF(COUNTIF(カレンダマスタ!$Q$5:$Q$32,G2597)=1,"OK","×"),
IF(AD2597="NS本社",IF(COUNTIF(カレンダマスタ!$T$5:$T$32,G2597)=1,"OK","×"),IF(COUNTIF(カレンダマスタ!$R$5:$R$32,G2597)=1,"OK","×")))))</f>
        <v/>
      </c>
      <c r="BE2597" s="122" t="str">
        <f>IF(AC2597="社員","",IF(G2597="","",IF(R2597&lt;&gt;"","",IF(AF2597="CS","OK",IF(VLOOKUP(E2597,カレンダマスタ!$A$5:$D$381,4,FALSE)&gt;0,"",IF(OR(G2597*24&gt;10.84,H2597*24&lt;14.5)=TRUE,"×","OK"))))))</f>
        <v/>
      </c>
      <c r="BF2597" s="122" t="str">
        <f t="shared" si="835"/>
        <v/>
      </c>
      <c r="BG2597" s="122" t="str">
        <f t="shared" si="833"/>
        <v/>
      </c>
      <c r="BI2597" s="114" t="str">
        <f t="shared" si="834"/>
        <v/>
      </c>
    </row>
    <row r="2598" spans="2:61">
      <c r="B2598" s="111"/>
      <c r="C2598" s="536"/>
      <c r="D2598" s="128"/>
      <c r="E2598" s="583"/>
      <c r="F2598" s="128"/>
      <c r="G2598" s="588"/>
      <c r="H2598" s="588"/>
      <c r="I2598" s="130"/>
      <c r="J2598" s="139"/>
      <c r="K2598" s="131"/>
      <c r="L2598" s="132"/>
      <c r="M2598" s="132"/>
      <c r="N2598" s="141"/>
      <c r="O2598" s="139"/>
      <c r="P2598" s="139"/>
      <c r="Q2598" s="139"/>
      <c r="R2598" s="133"/>
      <c r="S2598" s="134"/>
      <c r="T2598" s="434"/>
      <c r="U2598" s="429"/>
      <c r="V2598" s="429" t="str">
        <f t="shared" si="827"/>
        <v/>
      </c>
      <c r="W2598" s="298"/>
      <c r="X2598" s="129" t="str">
        <f t="shared" si="828"/>
        <v/>
      </c>
      <c r="Y2598" s="129" t="str">
        <f t="shared" si="829"/>
        <v/>
      </c>
      <c r="Z2598" s="129" t="str">
        <f t="shared" si="830"/>
        <v/>
      </c>
      <c r="AA2598" s="133" t="str">
        <f t="shared" ref="AA2598:AA2661" si="836">IF(R2598&lt;&gt;"",IF(AND(AO2598=2,R2598="休出"),"法休残",R2598),"")</f>
        <v/>
      </c>
      <c r="AC2598" s="186" t="str">
        <f>AC2576</f>
        <v/>
      </c>
      <c r="AD2598" s="187" t="str">
        <f>AD2576</f>
        <v/>
      </c>
      <c r="AE2598" s="187" t="str">
        <f>AE2576</f>
        <v/>
      </c>
      <c r="AF2598" s="187" t="str">
        <f>AF2576</f>
        <v/>
      </c>
      <c r="AG2598" s="204">
        <f t="shared" si="831"/>
        <v>0</v>
      </c>
      <c r="AI2598" s="135" t="str">
        <f>IF(月報!G2598&lt;&gt;"",月報!G2598,"")</f>
        <v/>
      </c>
      <c r="AJ2598" s="126" t="str">
        <f>IF(月報!W2598&lt;&gt;"",月報!W2598*24,"")</f>
        <v/>
      </c>
      <c r="AK2598" s="126" t="str">
        <f>IF(月報!P2598&lt;&gt;"",月報!P2598,"")</f>
        <v/>
      </c>
      <c r="AL2598" s="126" t="str">
        <f>IF(月報!Q2598&lt;&gt;"",IF(月報!Q2598="平日残","",月報!Q2598),"")</f>
        <v/>
      </c>
      <c r="AM2598" s="126"/>
      <c r="AN2598" s="126" t="str">
        <f t="shared" si="826"/>
        <v/>
      </c>
      <c r="AO2598" s="126" t="str">
        <f>IF($E2598="","",VLOOKUP($E2598,カレンダマスタ!$A$5:$E$381,5,FALSE))</f>
        <v/>
      </c>
      <c r="AQ2598" s="196" t="str">
        <f>IF(G2598="","",IF(VLOOKUP(E2598,カレンダマスタ!$A$5:$D$381,4,FALSE)=0,"",1))</f>
        <v/>
      </c>
      <c r="AR2598" s="136" t="str">
        <f>IF($G2598="","",IF($AD2598="NSTC",INDEX(カレンダマスタ!$I$26:$O$31,MATCH($G2598,カレンダマスタ!$H$26:$H$31,1),MATCH($H2598,カレンダマスタ!$I$25:$O$25,1)),
IF($AD2598="CS本社",INDEX(カレンダマスタ!$I$36:$O$41,MATCH($G2598,カレンダマスタ!$H$36:$H$41,1),MATCH($H2598,カレンダマスタ!$I$35:$O$35,1)),
IF($AD2598="NS本社",INDEX(カレンダマスタ!$I$94:$O$99,MATCH($G2598,カレンダマスタ!$H$95:$H$100,1),MATCH($H2598,カレンダマスタ!$I$93:$O$93,1)),
IF($AD2598="ODC",INDEX(カレンダマスタ!$I$46:$O$51,MATCH($G2598,カレンダマスタ!$H$46:$H$51,1),MATCH($H2598,カレンダマスタ!$I$45:$O$45,1)),
IF($AD2598="NS東京TC",INDEX(カレンダマスタ!$I$56:$O$61,MATCH($G2598,カレンダマスタ!$H$56:$H$61,1),MATCH($H2598,カレンダマスタ!$I$55:$O$55,1)),""))))))</f>
        <v/>
      </c>
      <c r="AS2598" s="126" t="str">
        <f t="shared" si="832"/>
        <v/>
      </c>
      <c r="AU2598" s="137" t="str">
        <f>IF(E2598="","",VLOOKUP($E2598,カレンダマスタ!$A$4:$E$381,4,FALSE))</f>
        <v/>
      </c>
      <c r="AV2598" s="137" t="str">
        <f t="shared" ref="AV2598:AV2661" si="837">IF(AA2598="","",IF(OR(AA2598="欠勤",AA2598="遅刻"),"勤怠修正",""))</f>
        <v/>
      </c>
      <c r="AW2598" s="137" t="str">
        <f t="shared" ref="AW2598:AW2661" si="838">IF(Q2598="","",IF(R2598="","勤怠未設定",""))</f>
        <v/>
      </c>
      <c r="AX2598" s="138" t="str">
        <f t="shared" ref="AX2598:AX2661" si="839">IF(E2598="","",IF(AND(AU2598&gt;=1,J2598&lt;&gt;"",AA2598=""),"勤怠未設定",IF(AA2598&lt;&gt;"",AA2598,"")))</f>
        <v/>
      </c>
      <c r="AY2598" s="138" t="str">
        <f t="shared" ref="AY2598:AY2661" si="840">IF(AC2598="外注","",IF(AK2598&amp;AL2598&lt;&gt;"",AK2598&amp;AL2598,""))</f>
        <v/>
      </c>
      <c r="AZ2598" s="130" t="str">
        <f>IF(AX2598&amp;AW2598="勤怠未設定","×",IF(AV2598="勤怠修正","×",IF(AC2598="外注","",IF(AA2598="",IF(AY2598&lt;&gt;"","×",""),IF(VLOOKUP(AA2598,カレンダマスタ!$H$66:$I$83,2,FALSE)&lt;&gt;AY2598,"×","OK")))))</f>
        <v/>
      </c>
      <c r="BC2598" s="137" t="str">
        <f>IF(E2598="","",VLOOKUP($E2598,カレンダマスタ!$A$4:$E$381,4,FALSE))</f>
        <v/>
      </c>
      <c r="BD2598" s="126" t="str">
        <f>IF(AC2598="社員","",IF(AG2598=0,"",IF(AD2598="NSTC",IF(COUNTIF(カレンダマスタ!$Q$5:$Q$32,G2598)=1,"OK","×"),
IF(AD2598="NS本社",IF(COUNTIF(カレンダマスタ!$T$5:$T$32,G2598)=1,"OK","×"),IF(COUNTIF(カレンダマスタ!$R$5:$R$32,G2598)=1,"OK","×")))))</f>
        <v/>
      </c>
      <c r="BE2598" s="126" t="str">
        <f>IF(AC2598="社員","",IF(G2598="","",IF(R2598&lt;&gt;"","",IF(AF2598="CS","OK",IF(VLOOKUP(E2598,カレンダマスタ!$A$5:$D$381,4,FALSE)&gt;0,"",IF(OR(G2598*24&gt;10.84,H2598*24&lt;14.5)=TRUE,"×","OK"))))))</f>
        <v/>
      </c>
      <c r="BF2598" s="126" t="str">
        <f t="shared" si="835"/>
        <v/>
      </c>
      <c r="BG2598" s="126" t="str">
        <f t="shared" si="833"/>
        <v/>
      </c>
      <c r="BI2598" s="130" t="str">
        <f t="shared" si="834"/>
        <v/>
      </c>
    </row>
    <row r="2599" spans="2:61">
      <c r="B2599" s="111"/>
      <c r="C2599" s="536"/>
      <c r="D2599" s="128"/>
      <c r="E2599" s="583"/>
      <c r="F2599" s="128"/>
      <c r="G2599" s="588"/>
      <c r="H2599" s="588"/>
      <c r="I2599" s="130"/>
      <c r="J2599" s="139"/>
      <c r="K2599" s="131"/>
      <c r="L2599" s="132"/>
      <c r="M2599" s="132"/>
      <c r="N2599" s="141"/>
      <c r="O2599" s="139"/>
      <c r="P2599" s="139"/>
      <c r="Q2599" s="139"/>
      <c r="R2599" s="133"/>
      <c r="S2599" s="134"/>
      <c r="T2599" s="434"/>
      <c r="U2599" s="429"/>
      <c r="V2599" s="429" t="str">
        <f t="shared" si="827"/>
        <v/>
      </c>
      <c r="W2599" s="298"/>
      <c r="X2599" s="129" t="str">
        <f t="shared" si="828"/>
        <v/>
      </c>
      <c r="Y2599" s="129" t="str">
        <f t="shared" si="829"/>
        <v/>
      </c>
      <c r="Z2599" s="129" t="str">
        <f t="shared" si="830"/>
        <v/>
      </c>
      <c r="AA2599" s="133" t="str">
        <f t="shared" si="836"/>
        <v/>
      </c>
      <c r="AC2599" s="186" t="str">
        <f>AC2576</f>
        <v/>
      </c>
      <c r="AD2599" s="187" t="str">
        <f>AD2576</f>
        <v/>
      </c>
      <c r="AE2599" s="187" t="str">
        <f>AE2576</f>
        <v/>
      </c>
      <c r="AF2599" s="187" t="str">
        <f>AF2576</f>
        <v/>
      </c>
      <c r="AG2599" s="204">
        <f t="shared" si="831"/>
        <v>0</v>
      </c>
      <c r="AI2599" s="135" t="str">
        <f>IF(月報!G2599&lt;&gt;"",月報!G2599,"")</f>
        <v/>
      </c>
      <c r="AJ2599" s="126" t="str">
        <f>IF(月報!W2599&lt;&gt;"",月報!W2599*24,"")</f>
        <v/>
      </c>
      <c r="AK2599" s="126" t="str">
        <f>IF(月報!P2599&lt;&gt;"",月報!P2599,"")</f>
        <v/>
      </c>
      <c r="AL2599" s="126" t="str">
        <f>IF(月報!Q2599&lt;&gt;"",IF(月報!Q2599="平日残","",月報!Q2599),"")</f>
        <v/>
      </c>
      <c r="AM2599" s="126"/>
      <c r="AN2599" s="126" t="str">
        <f t="shared" si="826"/>
        <v/>
      </c>
      <c r="AO2599" s="126" t="str">
        <f>IF($E2599="","",VLOOKUP($E2599,カレンダマスタ!$A$5:$E$381,5,FALSE))</f>
        <v/>
      </c>
      <c r="AQ2599" s="196" t="str">
        <f>IF(G2599="","",IF(VLOOKUP(E2599,カレンダマスタ!$A$5:$D$381,4,FALSE)=0,"",1))</f>
        <v/>
      </c>
      <c r="AR2599" s="136" t="str">
        <f>IF($G2599="","",IF($AD2599="NSTC",INDEX(カレンダマスタ!$I$26:$O$31,MATCH($G2599,カレンダマスタ!$H$26:$H$31,1),MATCH($H2599,カレンダマスタ!$I$25:$O$25,1)),
IF($AD2599="CS本社",INDEX(カレンダマスタ!$I$36:$O$41,MATCH($G2599,カレンダマスタ!$H$36:$H$41,1),MATCH($H2599,カレンダマスタ!$I$35:$O$35,1)),
IF($AD2599="NS本社",INDEX(カレンダマスタ!$I$94:$O$99,MATCH($G2599,カレンダマスタ!$H$95:$H$100,1),MATCH($H2599,カレンダマスタ!$I$93:$O$93,1)),
IF($AD2599="ODC",INDEX(カレンダマスタ!$I$46:$O$51,MATCH($G2599,カレンダマスタ!$H$46:$H$51,1),MATCH($H2599,カレンダマスタ!$I$45:$O$45,1)),
IF($AD2599="NS東京TC",INDEX(カレンダマスタ!$I$56:$O$61,MATCH($G2599,カレンダマスタ!$H$56:$H$61,1),MATCH($H2599,カレンダマスタ!$I$55:$O$55,1)),""))))))</f>
        <v/>
      </c>
      <c r="AS2599" s="126" t="str">
        <f t="shared" si="832"/>
        <v/>
      </c>
      <c r="AU2599" s="137" t="str">
        <f>IF(E2599="","",VLOOKUP($E2599,カレンダマスタ!$A$4:$E$381,4,FALSE))</f>
        <v/>
      </c>
      <c r="AV2599" s="137" t="str">
        <f t="shared" si="837"/>
        <v/>
      </c>
      <c r="AW2599" s="137" t="str">
        <f t="shared" si="838"/>
        <v/>
      </c>
      <c r="AX2599" s="138" t="str">
        <f t="shared" si="839"/>
        <v/>
      </c>
      <c r="AY2599" s="138" t="str">
        <f t="shared" si="840"/>
        <v/>
      </c>
      <c r="AZ2599" s="130" t="str">
        <f>IF(AX2599&amp;AW2599="勤怠未設定","×",IF(AV2599="勤怠修正","×",IF(AC2599="外注","",IF(AA2599="",IF(AY2599&lt;&gt;"","×",""),IF(VLOOKUP(AA2599,カレンダマスタ!$H$66:$I$83,2,FALSE)&lt;&gt;AY2599,"×","OK")))))</f>
        <v/>
      </c>
      <c r="BC2599" s="137" t="str">
        <f>IF(E2599="","",VLOOKUP($E2599,カレンダマスタ!$A$4:$E$381,4,FALSE))</f>
        <v/>
      </c>
      <c r="BD2599" s="126" t="str">
        <f>IF(AC2599="社員","",IF(AG2599=0,"",IF(AD2599="NSTC",IF(COUNTIF(カレンダマスタ!$Q$5:$Q$32,G2599)=1,"OK","×"),
IF(AD2599="NS本社",IF(COUNTIF(カレンダマスタ!$T$5:$T$32,G2599)=1,"OK","×"),IF(COUNTIF(カレンダマスタ!$R$5:$R$32,G2599)=1,"OK","×")))))</f>
        <v/>
      </c>
      <c r="BE2599" s="126" t="str">
        <f>IF(AC2599="社員","",IF(G2599="","",IF(R2599&lt;&gt;"","",IF(AF2599="CS","OK",IF(VLOOKUP(E2599,カレンダマスタ!$A$5:$D$381,4,FALSE)&gt;0,"",IF(OR(G2599*24&gt;10.84,H2599*24&lt;14.5)=TRUE,"×","OK"))))))</f>
        <v/>
      </c>
      <c r="BF2599" s="126" t="str">
        <f t="shared" si="835"/>
        <v/>
      </c>
      <c r="BG2599" s="126" t="str">
        <f t="shared" si="833"/>
        <v/>
      </c>
      <c r="BI2599" s="130" t="str">
        <f t="shared" si="834"/>
        <v/>
      </c>
    </row>
    <row r="2600" spans="2:61">
      <c r="B2600" s="111"/>
      <c r="C2600" s="536"/>
      <c r="D2600" s="128"/>
      <c r="E2600" s="583"/>
      <c r="F2600" s="128"/>
      <c r="G2600" s="588"/>
      <c r="H2600" s="588"/>
      <c r="I2600" s="130"/>
      <c r="J2600" s="139"/>
      <c r="K2600" s="131"/>
      <c r="L2600" s="132"/>
      <c r="M2600" s="132"/>
      <c r="N2600" s="141"/>
      <c r="O2600" s="139"/>
      <c r="P2600" s="139"/>
      <c r="Q2600" s="139"/>
      <c r="R2600" s="133"/>
      <c r="S2600" s="134"/>
      <c r="T2600" s="434"/>
      <c r="U2600" s="429"/>
      <c r="V2600" s="429" t="str">
        <f t="shared" si="827"/>
        <v/>
      </c>
      <c r="W2600" s="298"/>
      <c r="X2600" s="129" t="str">
        <f t="shared" si="828"/>
        <v/>
      </c>
      <c r="Y2600" s="129" t="str">
        <f t="shared" si="829"/>
        <v/>
      </c>
      <c r="Z2600" s="129" t="str">
        <f t="shared" si="830"/>
        <v/>
      </c>
      <c r="AA2600" s="133" t="str">
        <f t="shared" si="836"/>
        <v/>
      </c>
      <c r="AC2600" s="186" t="str">
        <f>AC2576</f>
        <v/>
      </c>
      <c r="AD2600" s="187" t="str">
        <f>AD2576</f>
        <v/>
      </c>
      <c r="AE2600" s="187" t="str">
        <f>AE2576</f>
        <v/>
      </c>
      <c r="AF2600" s="187" t="str">
        <f>AF2576</f>
        <v/>
      </c>
      <c r="AG2600" s="204">
        <f t="shared" si="831"/>
        <v>0</v>
      </c>
      <c r="AI2600" s="135" t="str">
        <f>IF(月報!G2600&lt;&gt;"",月報!G2600,"")</f>
        <v/>
      </c>
      <c r="AJ2600" s="126" t="str">
        <f>IF(月報!W2600&lt;&gt;"",月報!W2600*24,"")</f>
        <v/>
      </c>
      <c r="AK2600" s="126" t="str">
        <f>IF(月報!P2600&lt;&gt;"",月報!P2600,"")</f>
        <v/>
      </c>
      <c r="AL2600" s="126" t="str">
        <f>IF(月報!Q2600&lt;&gt;"",IF(月報!Q2600="平日残","",月報!Q2600),"")</f>
        <v/>
      </c>
      <c r="AM2600" s="126"/>
      <c r="AN2600" s="126" t="str">
        <f t="shared" si="826"/>
        <v/>
      </c>
      <c r="AO2600" s="126" t="str">
        <f>IF($E2600="","",VLOOKUP($E2600,カレンダマスタ!$A$5:$E$381,5,FALSE))</f>
        <v/>
      </c>
      <c r="AQ2600" s="196" t="str">
        <f>IF(G2600="","",IF(VLOOKUP(E2600,カレンダマスタ!$A$5:$D$381,4,FALSE)=0,"",1))</f>
        <v/>
      </c>
      <c r="AR2600" s="136" t="str">
        <f>IF($G2600="","",IF($AD2600="NSTC",INDEX(カレンダマスタ!$I$26:$O$31,MATCH($G2600,カレンダマスタ!$H$26:$H$31,1),MATCH($H2600,カレンダマスタ!$I$25:$O$25,1)),
IF($AD2600="CS本社",INDEX(カレンダマスタ!$I$36:$O$41,MATCH($G2600,カレンダマスタ!$H$36:$H$41,1),MATCH($H2600,カレンダマスタ!$I$35:$O$35,1)),
IF($AD2600="NS本社",INDEX(カレンダマスタ!$I$94:$O$99,MATCH($G2600,カレンダマスタ!$H$95:$H$100,1),MATCH($H2600,カレンダマスタ!$I$93:$O$93,1)),
IF($AD2600="ODC",INDEX(カレンダマスタ!$I$46:$O$51,MATCH($G2600,カレンダマスタ!$H$46:$H$51,1),MATCH($H2600,カレンダマスタ!$I$45:$O$45,1)),
IF($AD2600="NS東京TC",INDEX(カレンダマスタ!$I$56:$O$61,MATCH($G2600,カレンダマスタ!$H$56:$H$61,1),MATCH($H2600,カレンダマスタ!$I$55:$O$55,1)),""))))))</f>
        <v/>
      </c>
      <c r="AS2600" s="126" t="str">
        <f t="shared" si="832"/>
        <v/>
      </c>
      <c r="AU2600" s="137" t="str">
        <f>IF(E2600="","",VLOOKUP($E2600,カレンダマスタ!$A$4:$E$381,4,FALSE))</f>
        <v/>
      </c>
      <c r="AV2600" s="137" t="str">
        <f t="shared" si="837"/>
        <v/>
      </c>
      <c r="AW2600" s="137" t="str">
        <f t="shared" si="838"/>
        <v/>
      </c>
      <c r="AX2600" s="138" t="str">
        <f t="shared" si="839"/>
        <v/>
      </c>
      <c r="AY2600" s="138" t="str">
        <f t="shared" si="840"/>
        <v/>
      </c>
      <c r="AZ2600" s="130" t="str">
        <f>IF(AX2600&amp;AW2600="勤怠未設定","×",IF(AV2600="勤怠修正","×",IF(AC2600="外注","",IF(AA2600="",IF(AY2600&lt;&gt;"","×",""),IF(VLOOKUP(AA2600,カレンダマスタ!$H$66:$I$83,2,FALSE)&lt;&gt;AY2600,"×","OK")))))</f>
        <v/>
      </c>
      <c r="BC2600" s="137" t="str">
        <f>IF(E2600="","",VLOOKUP($E2600,カレンダマスタ!$A$4:$E$381,4,FALSE))</f>
        <v/>
      </c>
      <c r="BD2600" s="126" t="str">
        <f>IF(AC2600="社員","",IF(AG2600=0,"",IF(AD2600="NSTC",IF(COUNTIF(カレンダマスタ!$Q$5:$Q$32,G2600)=1,"OK","×"),
IF(AD2600="NS本社",IF(COUNTIF(カレンダマスタ!$T$5:$T$32,G2600)=1,"OK","×"),IF(COUNTIF(カレンダマスタ!$R$5:$R$32,G2600)=1,"OK","×")))))</f>
        <v/>
      </c>
      <c r="BE2600" s="126" t="str">
        <f>IF(AC2600="社員","",IF(G2600="","",IF(R2600&lt;&gt;"","",IF(AF2600="CS","OK",IF(VLOOKUP(E2600,カレンダマスタ!$A$5:$D$381,4,FALSE)&gt;0,"",IF(OR(G2600*24&gt;10.84,H2600*24&lt;14.5)=TRUE,"×","OK"))))))</f>
        <v/>
      </c>
      <c r="BF2600" s="126" t="str">
        <f t="shared" si="835"/>
        <v/>
      </c>
      <c r="BG2600" s="126" t="str">
        <f t="shared" si="833"/>
        <v/>
      </c>
      <c r="BI2600" s="130" t="str">
        <f t="shared" si="834"/>
        <v/>
      </c>
    </row>
    <row r="2601" spans="2:61">
      <c r="B2601" s="111"/>
      <c r="C2601" s="536"/>
      <c r="D2601" s="128"/>
      <c r="E2601" s="583"/>
      <c r="F2601" s="128"/>
      <c r="G2601" s="588"/>
      <c r="H2601" s="588"/>
      <c r="I2601" s="130"/>
      <c r="J2601" s="139"/>
      <c r="K2601" s="131"/>
      <c r="L2601" s="132"/>
      <c r="M2601" s="132"/>
      <c r="N2601" s="141"/>
      <c r="O2601" s="139"/>
      <c r="P2601" s="139"/>
      <c r="Q2601" s="139"/>
      <c r="R2601" s="133"/>
      <c r="S2601" s="134"/>
      <c r="T2601" s="434"/>
      <c r="U2601" s="429"/>
      <c r="V2601" s="429" t="str">
        <f t="shared" si="827"/>
        <v/>
      </c>
      <c r="W2601" s="298"/>
      <c r="X2601" s="129" t="str">
        <f t="shared" si="828"/>
        <v/>
      </c>
      <c r="Y2601" s="129" t="str">
        <f t="shared" si="829"/>
        <v/>
      </c>
      <c r="Z2601" s="129" t="str">
        <f t="shared" si="830"/>
        <v/>
      </c>
      <c r="AA2601" s="133" t="str">
        <f t="shared" si="836"/>
        <v/>
      </c>
      <c r="AC2601" s="186" t="str">
        <f>AC2576</f>
        <v/>
      </c>
      <c r="AD2601" s="187" t="str">
        <f>AD2576</f>
        <v/>
      </c>
      <c r="AE2601" s="187" t="str">
        <f>AE2576</f>
        <v/>
      </c>
      <c r="AF2601" s="187" t="str">
        <f>AF2576</f>
        <v/>
      </c>
      <c r="AG2601" s="204">
        <f t="shared" si="831"/>
        <v>0</v>
      </c>
      <c r="AI2601" s="140" t="str">
        <f>IF(月報!G2601&lt;&gt;"",月報!G2601,"")</f>
        <v/>
      </c>
      <c r="AJ2601" s="126" t="str">
        <f>IF(月報!W2601&lt;&gt;"",月報!W2601*24,"")</f>
        <v/>
      </c>
      <c r="AK2601" s="126" t="str">
        <f>IF(月報!P2601&lt;&gt;"",月報!P2601,"")</f>
        <v/>
      </c>
      <c r="AL2601" s="126" t="str">
        <f>IF(月報!Q2601&lt;&gt;"",IF(月報!Q2601="平日残","",月報!Q2601),"")</f>
        <v/>
      </c>
      <c r="AM2601" s="126"/>
      <c r="AN2601" s="126" t="str">
        <f t="shared" si="826"/>
        <v/>
      </c>
      <c r="AO2601" s="126" t="str">
        <f>IF($E2601="","",VLOOKUP($E2601,カレンダマスタ!$A$5:$E$381,5,FALSE))</f>
        <v/>
      </c>
      <c r="AQ2601" s="196" t="str">
        <f>IF(G2601="","",IF(VLOOKUP(E2601,カレンダマスタ!$A$5:$D$381,4,FALSE)=0,"",1))</f>
        <v/>
      </c>
      <c r="AR2601" s="136" t="str">
        <f>IF($G2601="","",IF($AD2601="NSTC",INDEX(カレンダマスタ!$I$26:$O$31,MATCH($G2601,カレンダマスタ!$H$26:$H$31,1),MATCH($H2601,カレンダマスタ!$I$25:$O$25,1)),
IF($AD2601="CS本社",INDEX(カレンダマスタ!$I$36:$O$41,MATCH($G2601,カレンダマスタ!$H$36:$H$41,1),MATCH($H2601,カレンダマスタ!$I$35:$O$35,1)),
IF($AD2601="NS本社",INDEX(カレンダマスタ!$I$94:$O$99,MATCH($G2601,カレンダマスタ!$H$95:$H$100,1),MATCH($H2601,カレンダマスタ!$I$93:$O$93,1)),
IF($AD2601="ODC",INDEX(カレンダマスタ!$I$46:$O$51,MATCH($G2601,カレンダマスタ!$H$46:$H$51,1),MATCH($H2601,カレンダマスタ!$I$45:$O$45,1)),
IF($AD2601="NS東京TC",INDEX(カレンダマスタ!$I$56:$O$61,MATCH($G2601,カレンダマスタ!$H$56:$H$61,1),MATCH($H2601,カレンダマスタ!$I$55:$O$55,1)),""))))))</f>
        <v/>
      </c>
      <c r="AS2601" s="126" t="str">
        <f t="shared" si="832"/>
        <v/>
      </c>
      <c r="AU2601" s="137" t="str">
        <f>IF(E2601="","",VLOOKUP($E2601,カレンダマスタ!$A$4:$E$381,4,FALSE))</f>
        <v/>
      </c>
      <c r="AV2601" s="137" t="str">
        <f t="shared" si="837"/>
        <v/>
      </c>
      <c r="AW2601" s="137" t="str">
        <f t="shared" si="838"/>
        <v/>
      </c>
      <c r="AX2601" s="138" t="str">
        <f t="shared" si="839"/>
        <v/>
      </c>
      <c r="AY2601" s="138" t="str">
        <f t="shared" si="840"/>
        <v/>
      </c>
      <c r="AZ2601" s="130" t="str">
        <f>IF(AX2601&amp;AW2601="勤怠未設定","×",IF(AV2601="勤怠修正","×",IF(AC2601="外注","",IF(AA2601="",IF(AY2601&lt;&gt;"","×",""),IF(VLOOKUP(AA2601,カレンダマスタ!$H$66:$I$83,2,FALSE)&lt;&gt;AY2601,"×","OK")))))</f>
        <v/>
      </c>
      <c r="BC2601" s="137" t="str">
        <f>IF(E2601="","",VLOOKUP($E2601,カレンダマスタ!$A$4:$E$381,4,FALSE))</f>
        <v/>
      </c>
      <c r="BD2601" s="126" t="str">
        <f>IF(AC2601="社員","",IF(AG2601=0,"",IF(AD2601="NSTC",IF(COUNTIF(カレンダマスタ!$Q$5:$Q$32,G2601)=1,"OK","×"),
IF(AD2601="NS本社",IF(COUNTIF(カレンダマスタ!$T$5:$T$32,G2601)=1,"OK","×"),IF(COUNTIF(カレンダマスタ!$R$5:$R$32,G2601)=1,"OK","×")))))</f>
        <v/>
      </c>
      <c r="BE2601" s="126" t="str">
        <f>IF(AC2601="社員","",IF(G2601="","",IF(R2601&lt;&gt;"","",IF(AF2601="CS","OK",IF(VLOOKUP(E2601,カレンダマスタ!$A$5:$D$381,4,FALSE)&gt;0,"",IF(OR(G2601*24&gt;10.84,H2601*24&lt;14.5)=TRUE,"×","OK"))))))</f>
        <v/>
      </c>
      <c r="BF2601" s="126" t="str">
        <f t="shared" si="835"/>
        <v/>
      </c>
      <c r="BG2601" s="126" t="str">
        <f t="shared" si="833"/>
        <v/>
      </c>
      <c r="BI2601" s="130" t="str">
        <f t="shared" si="834"/>
        <v/>
      </c>
    </row>
    <row r="2602" spans="2:61">
      <c r="B2602" s="111"/>
      <c r="C2602" s="536"/>
      <c r="D2602" s="128"/>
      <c r="E2602" s="583"/>
      <c r="F2602" s="128"/>
      <c r="G2602" s="588"/>
      <c r="H2602" s="588"/>
      <c r="I2602" s="130"/>
      <c r="J2602" s="139"/>
      <c r="K2602" s="131"/>
      <c r="L2602" s="132"/>
      <c r="M2602" s="132"/>
      <c r="N2602" s="141"/>
      <c r="O2602" s="139"/>
      <c r="P2602" s="139"/>
      <c r="Q2602" s="139"/>
      <c r="R2602" s="133"/>
      <c r="S2602" s="134"/>
      <c r="T2602" s="434"/>
      <c r="U2602" s="429"/>
      <c r="V2602" s="429" t="str">
        <f t="shared" si="827"/>
        <v/>
      </c>
      <c r="W2602" s="298"/>
      <c r="X2602" s="129" t="str">
        <f t="shared" si="828"/>
        <v/>
      </c>
      <c r="Y2602" s="129" t="str">
        <f t="shared" si="829"/>
        <v/>
      </c>
      <c r="Z2602" s="129" t="str">
        <f t="shared" si="830"/>
        <v/>
      </c>
      <c r="AA2602" s="133" t="str">
        <f t="shared" si="836"/>
        <v/>
      </c>
      <c r="AC2602" s="186" t="str">
        <f>AC2576</f>
        <v/>
      </c>
      <c r="AD2602" s="187" t="str">
        <f>AD2576</f>
        <v/>
      </c>
      <c r="AE2602" s="187" t="str">
        <f>AE2576</f>
        <v/>
      </c>
      <c r="AF2602" s="187" t="str">
        <f>AF2576</f>
        <v/>
      </c>
      <c r="AG2602" s="204">
        <f t="shared" si="831"/>
        <v>0</v>
      </c>
      <c r="AI2602" s="140" t="str">
        <f>IF(月報!G2602&lt;&gt;"",月報!G2602,"")</f>
        <v/>
      </c>
      <c r="AJ2602" s="126" t="str">
        <f>IF(月報!W2602&lt;&gt;"",月報!W2602*24,"")</f>
        <v/>
      </c>
      <c r="AK2602" s="126" t="str">
        <f>IF(月報!P2602&lt;&gt;"",月報!P2602,"")</f>
        <v/>
      </c>
      <c r="AL2602" s="126" t="str">
        <f>IF(月報!Q2602&lt;&gt;"",IF(月報!Q2602="平日残","",月報!Q2602),"")</f>
        <v/>
      </c>
      <c r="AM2602" s="126"/>
      <c r="AN2602" s="126" t="str">
        <f t="shared" si="826"/>
        <v/>
      </c>
      <c r="AO2602" s="126" t="str">
        <f>IF($E2602="","",VLOOKUP($E2602,カレンダマスタ!$A$5:$E$381,5,FALSE))</f>
        <v/>
      </c>
      <c r="AQ2602" s="196" t="str">
        <f>IF(G2602="","",IF(VLOOKUP(E2602,カレンダマスタ!$A$5:$D$381,4,FALSE)=0,"",1))</f>
        <v/>
      </c>
      <c r="AR2602" s="136" t="str">
        <f>IF($G2602="","",IF($AD2602="NSTC",INDEX(カレンダマスタ!$I$26:$O$31,MATCH($G2602,カレンダマスタ!$H$26:$H$31,1),MATCH($H2602,カレンダマスタ!$I$25:$O$25,1)),
IF($AD2602="CS本社",INDEX(カレンダマスタ!$I$36:$O$41,MATCH($G2602,カレンダマスタ!$H$36:$H$41,1),MATCH($H2602,カレンダマスタ!$I$35:$O$35,1)),
IF($AD2602="NS本社",INDEX(カレンダマスタ!$I$94:$O$99,MATCH($G2602,カレンダマスタ!$H$95:$H$100,1),MATCH($H2602,カレンダマスタ!$I$93:$O$93,1)),
IF($AD2602="ODC",INDEX(カレンダマスタ!$I$46:$O$51,MATCH($G2602,カレンダマスタ!$H$46:$H$51,1),MATCH($H2602,カレンダマスタ!$I$45:$O$45,1)),
IF($AD2602="NS東京TC",INDEX(カレンダマスタ!$I$56:$O$61,MATCH($G2602,カレンダマスタ!$H$56:$H$61,1),MATCH($H2602,カレンダマスタ!$I$55:$O$55,1)),""))))))</f>
        <v/>
      </c>
      <c r="AS2602" s="126" t="str">
        <f t="shared" si="832"/>
        <v/>
      </c>
      <c r="AU2602" s="137" t="str">
        <f>IF(E2602="","",VLOOKUP($E2602,カレンダマスタ!$A$4:$E$381,4,FALSE))</f>
        <v/>
      </c>
      <c r="AV2602" s="137" t="str">
        <f t="shared" si="837"/>
        <v/>
      </c>
      <c r="AW2602" s="137" t="str">
        <f t="shared" si="838"/>
        <v/>
      </c>
      <c r="AX2602" s="138" t="str">
        <f t="shared" si="839"/>
        <v/>
      </c>
      <c r="AY2602" s="138" t="str">
        <f t="shared" si="840"/>
        <v/>
      </c>
      <c r="AZ2602" s="130" t="str">
        <f>IF(AX2602&amp;AW2602="勤怠未設定","×",IF(AV2602="勤怠修正","×",IF(AC2602="外注","",IF(AA2602="",IF(AY2602&lt;&gt;"","×",""),IF(VLOOKUP(AA2602,カレンダマスタ!$H$66:$I$83,2,FALSE)&lt;&gt;AY2602,"×","OK")))))</f>
        <v/>
      </c>
      <c r="BC2602" s="137" t="str">
        <f>IF(E2602="","",VLOOKUP($E2602,カレンダマスタ!$A$4:$E$381,4,FALSE))</f>
        <v/>
      </c>
      <c r="BD2602" s="126" t="str">
        <f>IF(AC2602="社員","",IF(AG2602=0,"",IF(AD2602="NSTC",IF(COUNTIF(カレンダマスタ!$Q$5:$Q$32,G2602)=1,"OK","×"),
IF(AD2602="NS本社",IF(COUNTIF(カレンダマスタ!$T$5:$T$32,G2602)=1,"OK","×"),IF(COUNTIF(カレンダマスタ!$R$5:$R$32,G2602)=1,"OK","×")))))</f>
        <v/>
      </c>
      <c r="BE2602" s="126" t="str">
        <f>IF(AC2602="社員","",IF(G2602="","",IF(R2602&lt;&gt;"","",IF(AF2602="CS","OK",IF(VLOOKUP(E2602,カレンダマスタ!$A$5:$D$381,4,FALSE)&gt;0,"",IF(OR(G2602*24&gt;10.84,H2602*24&lt;14.5)=TRUE,"×","OK"))))))</f>
        <v/>
      </c>
      <c r="BF2602" s="126" t="str">
        <f t="shared" si="835"/>
        <v/>
      </c>
      <c r="BG2602" s="126" t="str">
        <f t="shared" si="833"/>
        <v/>
      </c>
      <c r="BI2602" s="130" t="str">
        <f t="shared" si="834"/>
        <v/>
      </c>
    </row>
    <row r="2603" spans="2:61">
      <c r="B2603" s="111"/>
      <c r="C2603" s="537"/>
      <c r="D2603" s="142"/>
      <c r="E2603" s="584"/>
      <c r="F2603" s="142"/>
      <c r="G2603" s="589"/>
      <c r="H2603" s="589"/>
      <c r="I2603" s="144"/>
      <c r="J2603" s="148"/>
      <c r="K2603" s="145"/>
      <c r="L2603" s="146"/>
      <c r="M2603" s="146"/>
      <c r="N2603" s="147"/>
      <c r="O2603" s="148"/>
      <c r="P2603" s="148"/>
      <c r="Q2603" s="148"/>
      <c r="R2603" s="149"/>
      <c r="S2603" s="156"/>
      <c r="T2603" s="435"/>
      <c r="U2603" s="430"/>
      <c r="V2603" s="430" t="str">
        <f t="shared" si="827"/>
        <v/>
      </c>
      <c r="W2603" s="298"/>
      <c r="X2603" s="143" t="str">
        <f t="shared" si="828"/>
        <v/>
      </c>
      <c r="Y2603" s="143" t="str">
        <f t="shared" si="829"/>
        <v/>
      </c>
      <c r="Z2603" s="143" t="str">
        <f t="shared" si="830"/>
        <v/>
      </c>
      <c r="AA2603" s="149" t="str">
        <f t="shared" si="836"/>
        <v/>
      </c>
      <c r="AC2603" s="188" t="str">
        <f>AC2576</f>
        <v/>
      </c>
      <c r="AD2603" s="189" t="str">
        <f>AD2576</f>
        <v/>
      </c>
      <c r="AE2603" s="189" t="str">
        <f>AE2576</f>
        <v/>
      </c>
      <c r="AF2603" s="189" t="str">
        <f>AF2576</f>
        <v/>
      </c>
      <c r="AG2603" s="205">
        <f t="shared" si="831"/>
        <v>0</v>
      </c>
      <c r="AI2603" s="157" t="str">
        <f>IF(月報!G2603&lt;&gt;"",月報!G2603,"")</f>
        <v/>
      </c>
      <c r="AJ2603" s="151" t="str">
        <f>IF(月報!W2603&lt;&gt;"",月報!W2603*24,"")</f>
        <v/>
      </c>
      <c r="AK2603" s="151" t="str">
        <f>IF(月報!P2603&lt;&gt;"",月報!P2603,"")</f>
        <v/>
      </c>
      <c r="AL2603" s="151" t="str">
        <f>IF(月報!Q2603&lt;&gt;"",IF(月報!Q2603="平日残","",月報!Q2603),"")</f>
        <v/>
      </c>
      <c r="AM2603" s="151"/>
      <c r="AN2603" s="151" t="str">
        <f t="shared" si="826"/>
        <v/>
      </c>
      <c r="AO2603" s="151" t="str">
        <f>IF($E2603="","",VLOOKUP($E2603,カレンダマスタ!$A$5:$E$381,5,FALSE))</f>
        <v/>
      </c>
      <c r="AQ2603" s="197" t="str">
        <f>IF(G2603="","",IF(VLOOKUP(E2603,カレンダマスタ!$A$5:$D$381,4,FALSE)=0,"",1))</f>
        <v/>
      </c>
      <c r="AR2603" s="152" t="str">
        <f>IF($G2603="","",IF($AD2603="NSTC",INDEX(カレンダマスタ!$I$26:$O$31,MATCH($G2603,カレンダマスタ!$H$26:$H$31,1),MATCH($H2603,カレンダマスタ!$I$25:$O$25,1)),
IF($AD2603="CS本社",INDEX(カレンダマスタ!$I$36:$O$41,MATCH($G2603,カレンダマスタ!$H$36:$H$41,1),MATCH($H2603,カレンダマスタ!$I$35:$O$35,1)),
IF($AD2603="NS本社",INDEX(カレンダマスタ!$I$94:$O$99,MATCH($G2603,カレンダマスタ!$H$95:$H$100,1),MATCH($H2603,カレンダマスタ!$I$93:$O$93,1)),
IF($AD2603="ODC",INDEX(カレンダマスタ!$I$46:$O$51,MATCH($G2603,カレンダマスタ!$H$46:$H$51,1),MATCH($H2603,カレンダマスタ!$I$45:$O$45,1)),
IF($AD2603="NS東京TC",INDEX(カレンダマスタ!$I$56:$O$61,MATCH($G2603,カレンダマスタ!$H$56:$H$61,1),MATCH($H2603,カレンダマスタ!$I$55:$O$55,1)),""))))))</f>
        <v/>
      </c>
      <c r="AS2603" s="151" t="str">
        <f t="shared" si="832"/>
        <v/>
      </c>
      <c r="AU2603" s="153" t="str">
        <f>IF(E2603="","",VLOOKUP($E2603,カレンダマスタ!$A$4:$E$381,4,FALSE))</f>
        <v/>
      </c>
      <c r="AV2603" s="153" t="str">
        <f t="shared" si="837"/>
        <v/>
      </c>
      <c r="AW2603" s="153" t="str">
        <f t="shared" si="838"/>
        <v/>
      </c>
      <c r="AX2603" s="154" t="str">
        <f t="shared" si="839"/>
        <v/>
      </c>
      <c r="AY2603" s="154" t="str">
        <f t="shared" si="840"/>
        <v/>
      </c>
      <c r="AZ2603" s="144" t="str">
        <f>IF(AX2603&amp;AW2603="勤怠未設定","×",IF(AV2603="勤怠修正","×",IF(AC2603="外注","",IF(AA2603="",IF(AY2603&lt;&gt;"","×",""),IF(VLOOKUP(AA2603,カレンダマスタ!$H$66:$I$83,2,FALSE)&lt;&gt;AY2603,"×","OK")))))</f>
        <v/>
      </c>
      <c r="BC2603" s="153" t="str">
        <f>IF(E2603="","",VLOOKUP($E2603,カレンダマスタ!$A$4:$E$381,4,FALSE))</f>
        <v/>
      </c>
      <c r="BD2603" s="151" t="str">
        <f>IF(AC2603="社員","",IF(AG2603=0,"",IF(AD2603="NSTC",IF(COUNTIF(カレンダマスタ!$Q$5:$Q$32,G2603)=1,"OK","×"),
IF(AD2603="NS本社",IF(COUNTIF(カレンダマスタ!$T$5:$T$32,G2603)=1,"OK","×"),IF(COUNTIF(カレンダマスタ!$R$5:$R$32,G2603)=1,"OK","×")))))</f>
        <v/>
      </c>
      <c r="BE2603" s="151" t="str">
        <f>IF(AC2603="社員","",IF(G2603="","",IF(R2603&lt;&gt;"","",IF(AF2603="CS","OK",IF(VLOOKUP(E2603,カレンダマスタ!$A$5:$D$381,4,FALSE)&gt;0,"",IF(OR(G2603*24&gt;10.84,H2603*24&lt;14.5)=TRUE,"×","OK"))))))</f>
        <v/>
      </c>
      <c r="BF2603" s="151" t="str">
        <f t="shared" si="835"/>
        <v/>
      </c>
      <c r="BG2603" s="151" t="str">
        <f t="shared" si="833"/>
        <v/>
      </c>
      <c r="BI2603" s="144" t="str">
        <f t="shared" si="834"/>
        <v/>
      </c>
    </row>
    <row r="2604" spans="2:61">
      <c r="B2604" s="111"/>
      <c r="C2604" s="535"/>
      <c r="D2604" s="112"/>
      <c r="E2604" s="582"/>
      <c r="F2604" s="112"/>
      <c r="G2604" s="587"/>
      <c r="H2604" s="587"/>
      <c r="I2604" s="114"/>
      <c r="J2604" s="118"/>
      <c r="K2604" s="115"/>
      <c r="L2604" s="116"/>
      <c r="M2604" s="116"/>
      <c r="N2604" s="117"/>
      <c r="O2604" s="118"/>
      <c r="P2604" s="118"/>
      <c r="Q2604" s="118"/>
      <c r="R2604" s="119"/>
      <c r="S2604" s="120"/>
      <c r="T2604" s="433"/>
      <c r="U2604" s="431">
        <f>SUM(T2604:T2620)</f>
        <v>0</v>
      </c>
      <c r="V2604" s="431" t="str">
        <f t="shared" si="827"/>
        <v/>
      </c>
      <c r="W2604" s="298"/>
      <c r="X2604" s="113" t="str">
        <f t="shared" si="828"/>
        <v/>
      </c>
      <c r="Y2604" s="113" t="str">
        <f t="shared" si="829"/>
        <v/>
      </c>
      <c r="Z2604" s="113" t="str">
        <f t="shared" si="830"/>
        <v/>
      </c>
      <c r="AA2604" s="119" t="str">
        <f t="shared" si="836"/>
        <v/>
      </c>
      <c r="AC2604" s="190" t="str">
        <f>AC2576</f>
        <v/>
      </c>
      <c r="AD2604" s="191" t="str">
        <f>AD2576</f>
        <v/>
      </c>
      <c r="AE2604" s="191" t="str">
        <f>AE2576</f>
        <v/>
      </c>
      <c r="AF2604" s="191" t="str">
        <f>AF2576</f>
        <v/>
      </c>
      <c r="AG2604" s="206">
        <f t="shared" si="831"/>
        <v>0</v>
      </c>
      <c r="AI2604" s="159" t="str">
        <f>IF(月報!G2604&lt;&gt;"",月報!G2604,"")</f>
        <v/>
      </c>
      <c r="AJ2604" s="122" t="str">
        <f>IF(月報!W2604&lt;&gt;"",月報!W2604*24,"")</f>
        <v/>
      </c>
      <c r="AK2604" s="122" t="str">
        <f>IF(月報!P2604&lt;&gt;"",月報!P2604,"")</f>
        <v/>
      </c>
      <c r="AL2604" s="122" t="str">
        <f>IF(月報!Q2604&lt;&gt;"",IF(月報!Q2604="平日残","",月報!Q2604),"")</f>
        <v/>
      </c>
      <c r="AM2604" s="122"/>
      <c r="AN2604" s="122" t="str">
        <f t="shared" si="826"/>
        <v/>
      </c>
      <c r="AO2604" s="122" t="str">
        <f>IF($E2604="","",VLOOKUP($E2604,カレンダマスタ!$A$5:$E$381,5,FALSE))</f>
        <v/>
      </c>
      <c r="AQ2604" s="195" t="str">
        <f>IF(G2604="","",IF(VLOOKUP(E2604,カレンダマスタ!$A$5:$D$381,4,FALSE)=0,"",1))</f>
        <v/>
      </c>
      <c r="AR2604" s="123" t="str">
        <f>IF($G2604="","",IF($AD2604="NSTC",INDEX(カレンダマスタ!$I$26:$O$31,MATCH($G2604,カレンダマスタ!$H$26:$H$31,1),MATCH($H2604,カレンダマスタ!$I$25:$O$25,1)),
IF($AD2604="CS本社",INDEX(カレンダマスタ!$I$36:$O$41,MATCH($G2604,カレンダマスタ!$H$36:$H$41,1),MATCH($H2604,カレンダマスタ!$I$35:$O$35,1)),
IF($AD2604="NS本社",INDEX(カレンダマスタ!$I$94:$O$99,MATCH($G2604,カレンダマスタ!$H$95:$H$100,1),MATCH($H2604,カレンダマスタ!$I$93:$O$93,1)),
IF($AD2604="ODC",INDEX(カレンダマスタ!$I$46:$O$51,MATCH($G2604,カレンダマスタ!$H$46:$H$51,1),MATCH($H2604,カレンダマスタ!$I$45:$O$45,1)),
IF($AD2604="NS東京TC",INDEX(カレンダマスタ!$I$56:$O$61,MATCH($G2604,カレンダマスタ!$H$56:$H$61,1),MATCH($H2604,カレンダマスタ!$I$55:$O$55,1)),""))))))</f>
        <v/>
      </c>
      <c r="AS2604" s="122" t="str">
        <f t="shared" si="832"/>
        <v/>
      </c>
      <c r="AU2604" s="124" t="str">
        <f>IF(E2604="","",VLOOKUP($E2604,カレンダマスタ!$A$4:$E$381,4,FALSE))</f>
        <v/>
      </c>
      <c r="AV2604" s="124" t="str">
        <f t="shared" si="837"/>
        <v/>
      </c>
      <c r="AW2604" s="124" t="str">
        <f t="shared" si="838"/>
        <v/>
      </c>
      <c r="AX2604" s="125" t="str">
        <f t="shared" si="839"/>
        <v/>
      </c>
      <c r="AY2604" s="125" t="str">
        <f t="shared" si="840"/>
        <v/>
      </c>
      <c r="AZ2604" s="114" t="str">
        <f>IF(AX2604&amp;AW2604="勤怠未設定","×",IF(AV2604="勤怠修正","×",IF(AC2604="外注","",IF(AA2604="",IF(AY2604&lt;&gt;"","×",""),IF(VLOOKUP(AA2604,カレンダマスタ!$H$66:$I$83,2,FALSE)&lt;&gt;AY2604,"×","OK")))))</f>
        <v/>
      </c>
      <c r="BC2604" s="124" t="str">
        <f>IF(E2604="","",VLOOKUP($E2604,カレンダマスタ!$A$4:$E$381,4,FALSE))</f>
        <v/>
      </c>
      <c r="BD2604" s="122" t="str">
        <f>IF(AC2604="社員","",IF(AG2604=0,"",IF(AD2604="NSTC",IF(COUNTIF(カレンダマスタ!$Q$5:$Q$32,G2604)=1,"OK","×"),
IF(AD2604="NS本社",IF(COUNTIF(カレンダマスタ!$T$5:$T$32,G2604)=1,"OK","×"),IF(COUNTIF(カレンダマスタ!$R$5:$R$32,G2604)=1,"OK","×")))))</f>
        <v/>
      </c>
      <c r="BE2604" s="122" t="str">
        <f>IF(AC2604="社員","",IF(G2604="","",IF(R2604&lt;&gt;"","",IF(AF2604="CS","OK",IF(VLOOKUP(E2604,カレンダマスタ!$A$5:$D$381,4,FALSE)&gt;0,"",IF(OR(G2604*24&gt;10.84,H2604*24&lt;14.5)=TRUE,"×","OK"))))))</f>
        <v/>
      </c>
      <c r="BF2604" s="122" t="str">
        <f t="shared" si="835"/>
        <v/>
      </c>
      <c r="BG2604" s="122" t="str">
        <f t="shared" si="833"/>
        <v/>
      </c>
      <c r="BI2604" s="114" t="str">
        <f t="shared" si="834"/>
        <v/>
      </c>
    </row>
    <row r="2605" spans="2:61">
      <c r="B2605" s="111"/>
      <c r="C2605" s="536"/>
      <c r="D2605" s="128"/>
      <c r="E2605" s="583"/>
      <c r="F2605" s="128"/>
      <c r="G2605" s="588"/>
      <c r="H2605" s="588"/>
      <c r="I2605" s="130"/>
      <c r="J2605" s="139"/>
      <c r="K2605" s="131"/>
      <c r="L2605" s="132"/>
      <c r="M2605" s="132"/>
      <c r="N2605" s="141"/>
      <c r="O2605" s="139"/>
      <c r="P2605" s="139"/>
      <c r="Q2605" s="139"/>
      <c r="R2605" s="133"/>
      <c r="S2605" s="134"/>
      <c r="T2605" s="434"/>
      <c r="U2605" s="429"/>
      <c r="V2605" s="429" t="str">
        <f t="shared" si="827"/>
        <v/>
      </c>
      <c r="W2605" s="298"/>
      <c r="X2605" s="129" t="str">
        <f t="shared" si="828"/>
        <v/>
      </c>
      <c r="Y2605" s="129" t="str">
        <f t="shared" si="829"/>
        <v/>
      </c>
      <c r="Z2605" s="129" t="str">
        <f t="shared" si="830"/>
        <v/>
      </c>
      <c r="AA2605" s="133" t="str">
        <f t="shared" si="836"/>
        <v/>
      </c>
      <c r="AC2605" s="186" t="str">
        <f>AC2576</f>
        <v/>
      </c>
      <c r="AD2605" s="187" t="str">
        <f>AD2576</f>
        <v/>
      </c>
      <c r="AE2605" s="187" t="str">
        <f>AE2576</f>
        <v/>
      </c>
      <c r="AF2605" s="187" t="str">
        <f>AF2576</f>
        <v/>
      </c>
      <c r="AG2605" s="204">
        <f t="shared" si="831"/>
        <v>0</v>
      </c>
      <c r="AI2605" s="135" t="str">
        <f>IF(月報!G2605&lt;&gt;"",月報!G2605,"")</f>
        <v/>
      </c>
      <c r="AJ2605" s="126" t="str">
        <f>IF(月報!W2605&lt;&gt;"",月報!W2605*24,"")</f>
        <v/>
      </c>
      <c r="AK2605" s="126" t="str">
        <f>IF(月報!P2605&lt;&gt;"",月報!P2605,"")</f>
        <v/>
      </c>
      <c r="AL2605" s="126" t="str">
        <f>IF(月報!Q2605&lt;&gt;"",IF(月報!Q2605="平日残","",月報!Q2605),"")</f>
        <v/>
      </c>
      <c r="AM2605" s="126"/>
      <c r="AN2605" s="126" t="str">
        <f t="shared" si="826"/>
        <v/>
      </c>
      <c r="AO2605" s="126" t="str">
        <f>IF($E2605="","",VLOOKUP($E2605,カレンダマスタ!$A$5:$E$381,5,FALSE))</f>
        <v/>
      </c>
      <c r="AQ2605" s="196" t="str">
        <f>IF(G2605="","",IF(VLOOKUP(E2605,カレンダマスタ!$A$5:$D$381,4,FALSE)=0,"",1))</f>
        <v/>
      </c>
      <c r="AR2605" s="136" t="str">
        <f>IF($G2605="","",IF($AD2605="NSTC",INDEX(カレンダマスタ!$I$26:$O$31,MATCH($G2605,カレンダマスタ!$H$26:$H$31,1),MATCH($H2605,カレンダマスタ!$I$25:$O$25,1)),
IF($AD2605="CS本社",INDEX(カレンダマスタ!$I$36:$O$41,MATCH($G2605,カレンダマスタ!$H$36:$H$41,1),MATCH($H2605,カレンダマスタ!$I$35:$O$35,1)),
IF($AD2605="NS本社",INDEX(カレンダマスタ!$I$94:$O$99,MATCH($G2605,カレンダマスタ!$H$95:$H$100,1),MATCH($H2605,カレンダマスタ!$I$93:$O$93,1)),
IF($AD2605="ODC",INDEX(カレンダマスタ!$I$46:$O$51,MATCH($G2605,カレンダマスタ!$H$46:$H$51,1),MATCH($H2605,カレンダマスタ!$I$45:$O$45,1)),
IF($AD2605="NS東京TC",INDEX(カレンダマスタ!$I$56:$O$61,MATCH($G2605,カレンダマスタ!$H$56:$H$61,1),MATCH($H2605,カレンダマスタ!$I$55:$O$55,1)),""))))))</f>
        <v/>
      </c>
      <c r="AS2605" s="126" t="str">
        <f t="shared" si="832"/>
        <v/>
      </c>
      <c r="AU2605" s="137" t="str">
        <f>IF(E2605="","",VLOOKUP($E2605,カレンダマスタ!$A$4:$E$381,4,FALSE))</f>
        <v/>
      </c>
      <c r="AV2605" s="137" t="str">
        <f t="shared" si="837"/>
        <v/>
      </c>
      <c r="AW2605" s="137" t="str">
        <f t="shared" si="838"/>
        <v/>
      </c>
      <c r="AX2605" s="138" t="str">
        <f t="shared" si="839"/>
        <v/>
      </c>
      <c r="AY2605" s="138" t="str">
        <f t="shared" si="840"/>
        <v/>
      </c>
      <c r="AZ2605" s="130" t="str">
        <f>IF(AX2605&amp;AW2605="勤怠未設定","×",IF(AV2605="勤怠修正","×",IF(AC2605="外注","",IF(AA2605="",IF(AY2605&lt;&gt;"","×",""),IF(VLOOKUP(AA2605,カレンダマスタ!$H$66:$I$83,2,FALSE)&lt;&gt;AY2605,"×","OK")))))</f>
        <v/>
      </c>
      <c r="BC2605" s="137" t="str">
        <f>IF(E2605="","",VLOOKUP($E2605,カレンダマスタ!$A$4:$E$381,4,FALSE))</f>
        <v/>
      </c>
      <c r="BD2605" s="126" t="str">
        <f>IF(AC2605="社員","",IF(AG2605=0,"",IF(AD2605="NSTC",IF(COUNTIF(カレンダマスタ!$Q$5:$Q$32,G2605)=1,"OK","×"),
IF(AD2605="NS本社",IF(COUNTIF(カレンダマスタ!$T$5:$T$32,G2605)=1,"OK","×"),IF(COUNTIF(カレンダマスタ!$R$5:$R$32,G2605)=1,"OK","×")))))</f>
        <v/>
      </c>
      <c r="BE2605" s="126" t="str">
        <f>IF(AC2605="社員","",IF(G2605="","",IF(R2605&lt;&gt;"","",IF(AF2605="CS","OK",IF(VLOOKUP(E2605,カレンダマスタ!$A$5:$D$381,4,FALSE)&gt;0,"",IF(OR(G2605*24&gt;10.84,H2605*24&lt;14.5)=TRUE,"×","OK"))))))</f>
        <v/>
      </c>
      <c r="BF2605" s="126" t="str">
        <f t="shared" si="835"/>
        <v/>
      </c>
      <c r="BG2605" s="126" t="str">
        <f t="shared" si="833"/>
        <v/>
      </c>
      <c r="BI2605" s="130" t="str">
        <f t="shared" si="834"/>
        <v/>
      </c>
    </row>
    <row r="2606" spans="2:61">
      <c r="B2606" s="111"/>
      <c r="C2606" s="536"/>
      <c r="D2606" s="128"/>
      <c r="E2606" s="583"/>
      <c r="F2606" s="128"/>
      <c r="G2606" s="588"/>
      <c r="H2606" s="588"/>
      <c r="I2606" s="130"/>
      <c r="J2606" s="139"/>
      <c r="K2606" s="131"/>
      <c r="L2606" s="132"/>
      <c r="M2606" s="132"/>
      <c r="N2606" s="141"/>
      <c r="O2606" s="139"/>
      <c r="P2606" s="139"/>
      <c r="Q2606" s="139"/>
      <c r="R2606" s="133"/>
      <c r="S2606" s="134"/>
      <c r="T2606" s="434"/>
      <c r="U2606" s="429"/>
      <c r="V2606" s="429" t="str">
        <f t="shared" si="827"/>
        <v/>
      </c>
      <c r="W2606" s="298"/>
      <c r="X2606" s="129" t="str">
        <f t="shared" si="828"/>
        <v/>
      </c>
      <c r="Y2606" s="129" t="str">
        <f t="shared" si="829"/>
        <v/>
      </c>
      <c r="Z2606" s="129" t="str">
        <f t="shared" si="830"/>
        <v/>
      </c>
      <c r="AA2606" s="133" t="str">
        <f t="shared" si="836"/>
        <v/>
      </c>
      <c r="AC2606" s="186" t="str">
        <f>AC2576</f>
        <v/>
      </c>
      <c r="AD2606" s="187" t="str">
        <f>AD2576</f>
        <v/>
      </c>
      <c r="AE2606" s="187" t="str">
        <f>AE2576</f>
        <v/>
      </c>
      <c r="AF2606" s="187" t="str">
        <f>AF2576</f>
        <v/>
      </c>
      <c r="AG2606" s="204">
        <f t="shared" si="831"/>
        <v>0</v>
      </c>
      <c r="AI2606" s="160" t="str">
        <f>IF(月報!G2606&lt;&gt;"",月報!G2606,"")</f>
        <v/>
      </c>
      <c r="AJ2606" s="126" t="str">
        <f>IF(月報!W2606&lt;&gt;"",月報!W2606*24,"")</f>
        <v/>
      </c>
      <c r="AK2606" s="126" t="str">
        <f>IF(月報!P2606&lt;&gt;"",月報!P2606,"")</f>
        <v/>
      </c>
      <c r="AL2606" s="126" t="str">
        <f>IF(月報!Q2606&lt;&gt;"",IF(月報!Q2606="平日残","",月報!Q2606),"")</f>
        <v/>
      </c>
      <c r="AM2606" s="126"/>
      <c r="AN2606" s="126" t="str">
        <f t="shared" si="826"/>
        <v/>
      </c>
      <c r="AO2606" s="126" t="str">
        <f>IF($E2606="","",VLOOKUP($E2606,カレンダマスタ!$A$5:$E$381,5,FALSE))</f>
        <v/>
      </c>
      <c r="AQ2606" s="196" t="str">
        <f>IF(G2606="","",IF(VLOOKUP(E2606,カレンダマスタ!$A$5:$D$381,4,FALSE)=0,"",1))</f>
        <v/>
      </c>
      <c r="AR2606" s="136" t="str">
        <f>IF($G2606="","",IF($AD2606="NSTC",INDEX(カレンダマスタ!$I$26:$O$31,MATCH($G2606,カレンダマスタ!$H$26:$H$31,1),MATCH($H2606,カレンダマスタ!$I$25:$O$25,1)),
IF($AD2606="CS本社",INDEX(カレンダマスタ!$I$36:$O$41,MATCH($G2606,カレンダマスタ!$H$36:$H$41,1),MATCH($H2606,カレンダマスタ!$I$35:$O$35,1)),
IF($AD2606="NS本社",INDEX(カレンダマスタ!$I$94:$O$99,MATCH($G2606,カレンダマスタ!$H$95:$H$100,1),MATCH($H2606,カレンダマスタ!$I$93:$O$93,1)),
IF($AD2606="ODC",INDEX(カレンダマスタ!$I$46:$O$51,MATCH($G2606,カレンダマスタ!$H$46:$H$51,1),MATCH($H2606,カレンダマスタ!$I$45:$O$45,1)),
IF($AD2606="NS東京TC",INDEX(カレンダマスタ!$I$56:$O$61,MATCH($G2606,カレンダマスタ!$H$56:$H$61,1),MATCH($H2606,カレンダマスタ!$I$55:$O$55,1)),""))))))</f>
        <v/>
      </c>
      <c r="AS2606" s="126" t="str">
        <f t="shared" si="832"/>
        <v/>
      </c>
      <c r="AU2606" s="137" t="str">
        <f>IF(E2606="","",VLOOKUP($E2606,カレンダマスタ!$A$4:$E$381,4,FALSE))</f>
        <v/>
      </c>
      <c r="AV2606" s="137" t="str">
        <f t="shared" si="837"/>
        <v/>
      </c>
      <c r="AW2606" s="137" t="str">
        <f t="shared" si="838"/>
        <v/>
      </c>
      <c r="AX2606" s="138" t="str">
        <f t="shared" si="839"/>
        <v/>
      </c>
      <c r="AY2606" s="138" t="str">
        <f t="shared" si="840"/>
        <v/>
      </c>
      <c r="AZ2606" s="130" t="str">
        <f>IF(AX2606&amp;AW2606="勤怠未設定","×",IF(AV2606="勤怠修正","×",IF(AC2606="外注","",IF(AA2606="",IF(AY2606&lt;&gt;"","×",""),IF(VLOOKUP(AA2606,カレンダマスタ!$H$66:$I$83,2,FALSE)&lt;&gt;AY2606,"×","OK")))))</f>
        <v/>
      </c>
      <c r="BC2606" s="137" t="str">
        <f>IF(E2606="","",VLOOKUP($E2606,カレンダマスタ!$A$4:$E$381,4,FALSE))</f>
        <v/>
      </c>
      <c r="BD2606" s="126" t="str">
        <f>IF(AC2606="社員","",IF(AG2606=0,"",IF(AD2606="NSTC",IF(COUNTIF(カレンダマスタ!$Q$5:$Q$32,G2606)=1,"OK","×"),
IF(AD2606="NS本社",IF(COUNTIF(カレンダマスタ!$T$5:$T$32,G2606)=1,"OK","×"),IF(COUNTIF(カレンダマスタ!$R$5:$R$32,G2606)=1,"OK","×")))))</f>
        <v/>
      </c>
      <c r="BE2606" s="126" t="str">
        <f>IF(AC2606="社員","",IF(G2606="","",IF(R2606&lt;&gt;"","",IF(AF2606="CS","OK",IF(VLOOKUP(E2606,カレンダマスタ!$A$5:$D$381,4,FALSE)&gt;0,"",IF(OR(G2606*24&gt;10.84,H2606*24&lt;14.5)=TRUE,"×","OK"))))))</f>
        <v/>
      </c>
      <c r="BF2606" s="126" t="str">
        <f t="shared" si="835"/>
        <v/>
      </c>
      <c r="BG2606" s="126" t="str">
        <f t="shared" si="833"/>
        <v/>
      </c>
      <c r="BI2606" s="130" t="str">
        <f t="shared" si="834"/>
        <v/>
      </c>
    </row>
    <row r="2607" spans="2:61">
      <c r="B2607" s="111"/>
      <c r="C2607" s="536"/>
      <c r="D2607" s="128"/>
      <c r="E2607" s="214"/>
      <c r="F2607" s="128"/>
      <c r="G2607" s="588"/>
      <c r="H2607" s="588"/>
      <c r="I2607" s="131"/>
      <c r="J2607" s="139"/>
      <c r="K2607" s="131"/>
      <c r="L2607" s="132"/>
      <c r="M2607" s="132"/>
      <c r="N2607" s="141"/>
      <c r="O2607" s="139"/>
      <c r="P2607" s="139"/>
      <c r="Q2607" s="139"/>
      <c r="R2607" s="133"/>
      <c r="S2607" s="134"/>
      <c r="T2607" s="434"/>
      <c r="U2607" s="429"/>
      <c r="V2607" s="429" t="str">
        <f t="shared" si="827"/>
        <v/>
      </c>
      <c r="W2607" s="298"/>
      <c r="X2607" s="129" t="str">
        <f t="shared" si="828"/>
        <v/>
      </c>
      <c r="Y2607" s="129" t="str">
        <f t="shared" si="829"/>
        <v/>
      </c>
      <c r="Z2607" s="129" t="str">
        <f t="shared" si="830"/>
        <v/>
      </c>
      <c r="AA2607" s="133" t="str">
        <f t="shared" si="836"/>
        <v/>
      </c>
      <c r="AC2607" s="186" t="str">
        <f>AC2576</f>
        <v/>
      </c>
      <c r="AD2607" s="187" t="str">
        <f>AD2576</f>
        <v/>
      </c>
      <c r="AE2607" s="187" t="str">
        <f>AE2576</f>
        <v/>
      </c>
      <c r="AF2607" s="187" t="str">
        <f>AF2576</f>
        <v/>
      </c>
      <c r="AG2607" s="204">
        <f t="shared" si="831"/>
        <v>0</v>
      </c>
      <c r="AI2607" s="160" t="str">
        <f>IF(月報!G2607&lt;&gt;"",月報!G2607,"")</f>
        <v/>
      </c>
      <c r="AJ2607" s="126" t="str">
        <f>IF(月報!W2607&lt;&gt;"",月報!W2607*24,"")</f>
        <v/>
      </c>
      <c r="AK2607" s="126" t="str">
        <f>IF(月報!P2607&lt;&gt;"",月報!P2607,"")</f>
        <v/>
      </c>
      <c r="AL2607" s="126" t="str">
        <f>IF(月報!Q2607&lt;&gt;"",IF(月報!Q2607="平日残","",月報!Q2607),"")</f>
        <v/>
      </c>
      <c r="AM2607" s="126"/>
      <c r="AN2607" s="126" t="str">
        <f t="shared" si="826"/>
        <v/>
      </c>
      <c r="AO2607" s="126" t="str">
        <f>IF($E2607="","",VLOOKUP($E2607,カレンダマスタ!$A$5:$E$381,5,FALSE))</f>
        <v/>
      </c>
      <c r="AQ2607" s="196" t="str">
        <f>IF(G2607="","",IF(VLOOKUP(E2607,カレンダマスタ!$A$5:$D$381,4,FALSE)=0,"",1))</f>
        <v/>
      </c>
      <c r="AR2607" s="136" t="str">
        <f>IF($G2607="","",IF($AD2607="NSTC",INDEX(カレンダマスタ!$I$26:$O$31,MATCH($G2607,カレンダマスタ!$H$26:$H$31,1),MATCH($H2607,カレンダマスタ!$I$25:$O$25,1)),
IF($AD2607="CS本社",INDEX(カレンダマスタ!$I$36:$O$41,MATCH($G2607,カレンダマスタ!$H$36:$H$41,1),MATCH($H2607,カレンダマスタ!$I$35:$O$35,1)),
IF($AD2607="NS本社",INDEX(カレンダマスタ!$I$94:$O$99,MATCH($G2607,カレンダマスタ!$H$95:$H$100,1),MATCH($H2607,カレンダマスタ!$I$93:$O$93,1)),
IF($AD2607="ODC",INDEX(カレンダマスタ!$I$46:$O$51,MATCH($G2607,カレンダマスタ!$H$46:$H$51,1),MATCH($H2607,カレンダマスタ!$I$45:$O$45,1)),
IF($AD2607="NS東京TC",INDEX(カレンダマスタ!$I$56:$O$61,MATCH($G2607,カレンダマスタ!$H$56:$H$61,1),MATCH($H2607,カレンダマスタ!$I$55:$O$55,1)),""))))))</f>
        <v/>
      </c>
      <c r="AS2607" s="126" t="str">
        <f t="shared" si="832"/>
        <v/>
      </c>
      <c r="AU2607" s="137" t="str">
        <f>IF(E2607="","",VLOOKUP($E2607,カレンダマスタ!$A$4:$E$381,4,FALSE))</f>
        <v/>
      </c>
      <c r="AV2607" s="137" t="str">
        <f t="shared" si="837"/>
        <v/>
      </c>
      <c r="AW2607" s="137" t="str">
        <f t="shared" si="838"/>
        <v/>
      </c>
      <c r="AX2607" s="138" t="str">
        <f t="shared" si="839"/>
        <v/>
      </c>
      <c r="AY2607" s="138" t="str">
        <f t="shared" si="840"/>
        <v/>
      </c>
      <c r="AZ2607" s="130" t="str">
        <f>IF(AX2607&amp;AW2607="勤怠未設定","×",IF(AV2607="勤怠修正","×",IF(AC2607="外注","",IF(AA2607="",IF(AY2607&lt;&gt;"","×",""),IF(VLOOKUP(AA2607,カレンダマスタ!$H$66:$I$83,2,FALSE)&lt;&gt;AY2607,"×","OK")))))</f>
        <v/>
      </c>
      <c r="BC2607" s="137" t="str">
        <f>IF(E2607="","",VLOOKUP($E2607,カレンダマスタ!$A$4:$E$381,4,FALSE))</f>
        <v/>
      </c>
      <c r="BD2607" s="126" t="str">
        <f>IF(AC2607="社員","",IF(AG2607=0,"",IF(AD2607="NSTC",IF(COUNTIF(カレンダマスタ!$Q$5:$Q$32,G2607)=1,"OK","×"),
IF(AD2607="NS本社",IF(COUNTIF(カレンダマスタ!$T$5:$T$32,G2607)=1,"OK","×"),IF(COUNTIF(カレンダマスタ!$R$5:$R$32,G2607)=1,"OK","×")))))</f>
        <v/>
      </c>
      <c r="BE2607" s="126" t="str">
        <f>IF(AC2607="社員","",IF(G2607="","",IF(R2607&lt;&gt;"","",IF(AF2607="CS","OK",IF(VLOOKUP(E2607,カレンダマスタ!$A$5:$D$381,4,FALSE)&gt;0,"",IF(OR(G2607*24&gt;10.84,H2607*24&lt;14.5)=TRUE,"×","OK"))))))</f>
        <v/>
      </c>
      <c r="BF2607" s="126" t="str">
        <f t="shared" si="835"/>
        <v/>
      </c>
      <c r="BG2607" s="126" t="str">
        <f t="shared" si="833"/>
        <v/>
      </c>
      <c r="BI2607" s="130" t="str">
        <f t="shared" si="834"/>
        <v/>
      </c>
    </row>
    <row r="2608" spans="2:61">
      <c r="B2608" s="111"/>
      <c r="C2608" s="536"/>
      <c r="D2608" s="128"/>
      <c r="E2608" s="214"/>
      <c r="F2608" s="128"/>
      <c r="G2608" s="588"/>
      <c r="H2608" s="588"/>
      <c r="I2608" s="131"/>
      <c r="J2608" s="139"/>
      <c r="K2608" s="131"/>
      <c r="L2608" s="132"/>
      <c r="M2608" s="132"/>
      <c r="N2608" s="141"/>
      <c r="O2608" s="139"/>
      <c r="P2608" s="139"/>
      <c r="Q2608" s="139"/>
      <c r="R2608" s="133"/>
      <c r="S2608" s="134"/>
      <c r="T2608" s="434"/>
      <c r="U2608" s="429"/>
      <c r="V2608" s="429" t="str">
        <f t="shared" si="827"/>
        <v/>
      </c>
      <c r="W2608" s="298"/>
      <c r="X2608" s="129" t="str">
        <f t="shared" si="828"/>
        <v/>
      </c>
      <c r="Y2608" s="129" t="str">
        <f t="shared" si="829"/>
        <v/>
      </c>
      <c r="Z2608" s="129" t="str">
        <f t="shared" si="830"/>
        <v/>
      </c>
      <c r="AA2608" s="133" t="str">
        <f t="shared" si="836"/>
        <v/>
      </c>
      <c r="AC2608" s="186" t="str">
        <f>AC2576</f>
        <v/>
      </c>
      <c r="AD2608" s="187" t="str">
        <f>AD2576</f>
        <v/>
      </c>
      <c r="AE2608" s="187" t="str">
        <f>AE2576</f>
        <v/>
      </c>
      <c r="AF2608" s="187" t="str">
        <f>AF2576</f>
        <v/>
      </c>
      <c r="AG2608" s="204">
        <f t="shared" si="831"/>
        <v>0</v>
      </c>
      <c r="AI2608" s="160" t="str">
        <f>IF(月報!G2608&lt;&gt;"",月報!G2608,"")</f>
        <v/>
      </c>
      <c r="AJ2608" s="126" t="str">
        <f>IF(月報!W2608&lt;&gt;"",月報!W2608*24,"")</f>
        <v/>
      </c>
      <c r="AK2608" s="126" t="str">
        <f>IF(月報!P2608&lt;&gt;"",月報!P2608,"")</f>
        <v/>
      </c>
      <c r="AL2608" s="126" t="str">
        <f>IF(月報!Q2608&lt;&gt;"",IF(月報!Q2608="平日残","",月報!Q2608),"")</f>
        <v/>
      </c>
      <c r="AM2608" s="126"/>
      <c r="AN2608" s="126" t="str">
        <f t="shared" si="826"/>
        <v/>
      </c>
      <c r="AO2608" s="126" t="str">
        <f>IF($E2608="","",VLOOKUP($E2608,カレンダマスタ!$A$5:$E$381,5,FALSE))</f>
        <v/>
      </c>
      <c r="AQ2608" s="196" t="str">
        <f>IF(G2608="","",IF(VLOOKUP(E2608,カレンダマスタ!$A$5:$D$381,4,FALSE)=0,"",1))</f>
        <v/>
      </c>
      <c r="AR2608" s="136" t="str">
        <f>IF($G2608="","",IF($AD2608="NSTC",INDEX(カレンダマスタ!$I$26:$O$31,MATCH($G2608,カレンダマスタ!$H$26:$H$31,1),MATCH($H2608,カレンダマスタ!$I$25:$O$25,1)),
IF($AD2608="CS本社",INDEX(カレンダマスタ!$I$36:$O$41,MATCH($G2608,カレンダマスタ!$H$36:$H$41,1),MATCH($H2608,カレンダマスタ!$I$35:$O$35,1)),
IF($AD2608="NS本社",INDEX(カレンダマスタ!$I$94:$O$99,MATCH($G2608,カレンダマスタ!$H$95:$H$100,1),MATCH($H2608,カレンダマスタ!$I$93:$O$93,1)),
IF($AD2608="ODC",INDEX(カレンダマスタ!$I$46:$O$51,MATCH($G2608,カレンダマスタ!$H$46:$H$51,1),MATCH($H2608,カレンダマスタ!$I$45:$O$45,1)),
IF($AD2608="NS東京TC",INDEX(カレンダマスタ!$I$56:$O$61,MATCH($G2608,カレンダマスタ!$H$56:$H$61,1),MATCH($H2608,カレンダマスタ!$I$55:$O$55,1)),""))))))</f>
        <v/>
      </c>
      <c r="AS2608" s="126" t="str">
        <f t="shared" si="832"/>
        <v/>
      </c>
      <c r="AU2608" s="137" t="str">
        <f>IF(E2608="","",VLOOKUP($E2608,カレンダマスタ!$A$4:$E$381,4,FALSE))</f>
        <v/>
      </c>
      <c r="AV2608" s="137" t="str">
        <f t="shared" si="837"/>
        <v/>
      </c>
      <c r="AW2608" s="137" t="str">
        <f t="shared" si="838"/>
        <v/>
      </c>
      <c r="AX2608" s="138" t="str">
        <f t="shared" si="839"/>
        <v/>
      </c>
      <c r="AY2608" s="138" t="str">
        <f t="shared" si="840"/>
        <v/>
      </c>
      <c r="AZ2608" s="130" t="str">
        <f>IF(AX2608&amp;AW2608="勤怠未設定","×",IF(AV2608="勤怠修正","×",IF(AC2608="外注","",IF(AA2608="",IF(AY2608&lt;&gt;"","×",""),IF(VLOOKUP(AA2608,カレンダマスタ!$H$66:$I$83,2,FALSE)&lt;&gt;AY2608,"×","OK")))))</f>
        <v/>
      </c>
      <c r="BC2608" s="137" t="str">
        <f>IF(E2608="","",VLOOKUP($E2608,カレンダマスタ!$A$4:$E$381,4,FALSE))</f>
        <v/>
      </c>
      <c r="BD2608" s="126" t="str">
        <f>IF(AC2608="社員","",IF(AG2608=0,"",IF(AD2608="NSTC",IF(COUNTIF(カレンダマスタ!$Q$5:$Q$32,G2608)=1,"OK","×"),
IF(AD2608="NS本社",IF(COUNTIF(カレンダマスタ!$T$5:$T$32,G2608)=1,"OK","×"),IF(COUNTIF(カレンダマスタ!$R$5:$R$32,G2608)=1,"OK","×")))))</f>
        <v/>
      </c>
      <c r="BE2608" s="126" t="str">
        <f>IF(AC2608="社員","",IF(G2608="","",IF(R2608&lt;&gt;"","",IF(AF2608="CS","OK",IF(VLOOKUP(E2608,カレンダマスタ!$A$5:$D$381,4,FALSE)&gt;0,"",IF(OR(G2608*24&gt;10.84,H2608*24&lt;14.5)=TRUE,"×","OK"))))))</f>
        <v/>
      </c>
      <c r="BF2608" s="126" t="str">
        <f t="shared" si="835"/>
        <v/>
      </c>
      <c r="BG2608" s="126" t="str">
        <f t="shared" si="833"/>
        <v/>
      </c>
      <c r="BI2608" s="130" t="str">
        <f t="shared" si="834"/>
        <v/>
      </c>
    </row>
    <row r="2609" spans="2:61">
      <c r="B2609" s="111"/>
      <c r="C2609" s="536"/>
      <c r="D2609" s="128"/>
      <c r="E2609" s="214"/>
      <c r="F2609" s="128"/>
      <c r="G2609" s="588"/>
      <c r="H2609" s="588"/>
      <c r="I2609" s="131"/>
      <c r="J2609" s="139"/>
      <c r="K2609" s="131"/>
      <c r="L2609" s="132"/>
      <c r="M2609" s="132"/>
      <c r="N2609" s="141"/>
      <c r="O2609" s="139"/>
      <c r="P2609" s="139"/>
      <c r="Q2609" s="139"/>
      <c r="R2609" s="133"/>
      <c r="S2609" s="134"/>
      <c r="T2609" s="434"/>
      <c r="U2609" s="429"/>
      <c r="V2609" s="429" t="str">
        <f t="shared" si="827"/>
        <v/>
      </c>
      <c r="W2609" s="298"/>
      <c r="X2609" s="129" t="str">
        <f t="shared" si="828"/>
        <v/>
      </c>
      <c r="Y2609" s="129" t="str">
        <f t="shared" si="829"/>
        <v/>
      </c>
      <c r="Z2609" s="129" t="str">
        <f t="shared" si="830"/>
        <v/>
      </c>
      <c r="AA2609" s="133" t="str">
        <f t="shared" si="836"/>
        <v/>
      </c>
      <c r="AC2609" s="186" t="str">
        <f>AC2576</f>
        <v/>
      </c>
      <c r="AD2609" s="187" t="str">
        <f>AD2576</f>
        <v/>
      </c>
      <c r="AE2609" s="187" t="str">
        <f>AE2576</f>
        <v/>
      </c>
      <c r="AF2609" s="187" t="str">
        <f>AF2576</f>
        <v/>
      </c>
      <c r="AG2609" s="204">
        <f t="shared" si="831"/>
        <v>0</v>
      </c>
      <c r="AI2609" s="160" t="str">
        <f>IF(月報!G2609&lt;&gt;"",月報!G2609,"")</f>
        <v/>
      </c>
      <c r="AJ2609" s="126" t="str">
        <f>IF(月報!W2609&lt;&gt;"",月報!W2609*24,"")</f>
        <v/>
      </c>
      <c r="AK2609" s="126" t="str">
        <f>IF(月報!P2609&lt;&gt;"",月報!P2609,"")</f>
        <v/>
      </c>
      <c r="AL2609" s="126" t="str">
        <f>IF(月報!Q2609&lt;&gt;"",IF(月報!Q2609="平日残","",月報!Q2609),"")</f>
        <v/>
      </c>
      <c r="AM2609" s="126"/>
      <c r="AN2609" s="126" t="str">
        <f t="shared" si="826"/>
        <v/>
      </c>
      <c r="AO2609" s="126" t="str">
        <f>IF($E2609="","",VLOOKUP($E2609,カレンダマスタ!$A$5:$E$381,5,FALSE))</f>
        <v/>
      </c>
      <c r="AQ2609" s="196" t="str">
        <f>IF(G2609="","",IF(VLOOKUP(E2609,カレンダマスタ!$A$5:$D$381,4,FALSE)=0,"",1))</f>
        <v/>
      </c>
      <c r="AR2609" s="136" t="str">
        <f>IF($G2609="","",IF($AD2609="NSTC",INDEX(カレンダマスタ!$I$26:$O$31,MATCH($G2609,カレンダマスタ!$H$26:$H$31,1),MATCH($H2609,カレンダマスタ!$I$25:$O$25,1)),
IF($AD2609="CS本社",INDEX(カレンダマスタ!$I$36:$O$41,MATCH($G2609,カレンダマスタ!$H$36:$H$41,1),MATCH($H2609,カレンダマスタ!$I$35:$O$35,1)),
IF($AD2609="NS本社",INDEX(カレンダマスタ!$I$94:$O$99,MATCH($G2609,カレンダマスタ!$H$95:$H$100,1),MATCH($H2609,カレンダマスタ!$I$93:$O$93,1)),
IF($AD2609="ODC",INDEX(カレンダマスタ!$I$46:$O$51,MATCH($G2609,カレンダマスタ!$H$46:$H$51,1),MATCH($H2609,カレンダマスタ!$I$45:$O$45,1)),
IF($AD2609="NS東京TC",INDEX(カレンダマスタ!$I$56:$O$61,MATCH($G2609,カレンダマスタ!$H$56:$H$61,1),MATCH($H2609,カレンダマスタ!$I$55:$O$55,1)),""))))))</f>
        <v/>
      </c>
      <c r="AS2609" s="126" t="str">
        <f t="shared" si="832"/>
        <v/>
      </c>
      <c r="AU2609" s="137" t="str">
        <f>IF(E2609="","",VLOOKUP($E2609,カレンダマスタ!$A$4:$E$381,4,FALSE))</f>
        <v/>
      </c>
      <c r="AV2609" s="137" t="str">
        <f t="shared" si="837"/>
        <v/>
      </c>
      <c r="AW2609" s="137" t="str">
        <f t="shared" si="838"/>
        <v/>
      </c>
      <c r="AX2609" s="138" t="str">
        <f t="shared" si="839"/>
        <v/>
      </c>
      <c r="AY2609" s="138" t="str">
        <f t="shared" si="840"/>
        <v/>
      </c>
      <c r="AZ2609" s="130" t="str">
        <f>IF(AX2609&amp;AW2609="勤怠未設定","×",IF(AV2609="勤怠修正","×",IF(AC2609="外注","",IF(AA2609="",IF(AY2609&lt;&gt;"","×",""),IF(VLOOKUP(AA2609,カレンダマスタ!$H$66:$I$83,2,FALSE)&lt;&gt;AY2609,"×","OK")))))</f>
        <v/>
      </c>
      <c r="BC2609" s="137" t="str">
        <f>IF(E2609="","",VLOOKUP($E2609,カレンダマスタ!$A$4:$E$381,4,FALSE))</f>
        <v/>
      </c>
      <c r="BD2609" s="126" t="str">
        <f>IF(AC2609="社員","",IF(AG2609=0,"",IF(AD2609="NSTC",IF(COUNTIF(カレンダマスタ!$Q$5:$Q$32,G2609)=1,"OK","×"),
IF(AD2609="NS本社",IF(COUNTIF(カレンダマスタ!$T$5:$T$32,G2609)=1,"OK","×"),IF(COUNTIF(カレンダマスタ!$R$5:$R$32,G2609)=1,"OK","×")))))</f>
        <v/>
      </c>
      <c r="BE2609" s="126" t="str">
        <f>IF(AC2609="社員","",IF(G2609="","",IF(R2609&lt;&gt;"","",IF(AF2609="CS","OK",IF(VLOOKUP(E2609,カレンダマスタ!$A$5:$D$381,4,FALSE)&gt;0,"",IF(OR(G2609*24&gt;10.84,H2609*24&lt;14.5)=TRUE,"×","OK"))))))</f>
        <v/>
      </c>
      <c r="BF2609" s="126" t="str">
        <f t="shared" si="835"/>
        <v/>
      </c>
      <c r="BG2609" s="126" t="str">
        <f t="shared" si="833"/>
        <v/>
      </c>
      <c r="BI2609" s="130" t="str">
        <f t="shared" si="834"/>
        <v/>
      </c>
    </row>
    <row r="2610" spans="2:61" ht="13.8" thickBot="1">
      <c r="B2610" s="161"/>
      <c r="C2610" s="538"/>
      <c r="D2610" s="162"/>
      <c r="E2610" s="215"/>
      <c r="F2610" s="162"/>
      <c r="G2610" s="590"/>
      <c r="H2610" s="590"/>
      <c r="I2610" s="164"/>
      <c r="J2610" s="165"/>
      <c r="K2610" s="164"/>
      <c r="L2610" s="166"/>
      <c r="M2610" s="166"/>
      <c r="N2610" s="167"/>
      <c r="O2610" s="165"/>
      <c r="P2610" s="165"/>
      <c r="Q2610" s="165"/>
      <c r="R2610" s="168"/>
      <c r="S2610" s="169"/>
      <c r="T2610" s="436"/>
      <c r="U2610" s="432"/>
      <c r="V2610" s="432" t="str">
        <f t="shared" si="827"/>
        <v/>
      </c>
      <c r="W2610" s="298"/>
      <c r="X2610" s="165" t="str">
        <f t="shared" si="828"/>
        <v/>
      </c>
      <c r="Y2610" s="165" t="str">
        <f t="shared" si="829"/>
        <v/>
      </c>
      <c r="Z2610" s="165" t="str">
        <f t="shared" si="830"/>
        <v/>
      </c>
      <c r="AA2610" s="168" t="str">
        <f t="shared" si="836"/>
        <v/>
      </c>
      <c r="AC2610" s="192" t="str">
        <f>AC2576</f>
        <v/>
      </c>
      <c r="AD2610" s="193" t="str">
        <f>AD2576</f>
        <v/>
      </c>
      <c r="AE2610" s="193" t="str">
        <f>AE2576</f>
        <v/>
      </c>
      <c r="AF2610" s="193" t="str">
        <f>AF2576</f>
        <v/>
      </c>
      <c r="AG2610" s="207">
        <f t="shared" si="831"/>
        <v>0</v>
      </c>
      <c r="AI2610" s="170" t="str">
        <f>IF(月報!G2610&lt;&gt;"",月報!G2610,"")</f>
        <v/>
      </c>
      <c r="AJ2610" s="171" t="str">
        <f>IF(月報!W2610&lt;&gt;"",月報!W2610*24,"")</f>
        <v/>
      </c>
      <c r="AK2610" s="171" t="str">
        <f>IF(月報!P2610&lt;&gt;"",月報!P2610,"")</f>
        <v/>
      </c>
      <c r="AL2610" s="171" t="str">
        <f>IF(月報!Q2610&lt;&gt;"",IF(月報!Q2610="平日残","",月報!Q2610),"")</f>
        <v/>
      </c>
      <c r="AM2610" s="171"/>
      <c r="AN2610" s="171" t="str">
        <f t="shared" si="826"/>
        <v/>
      </c>
      <c r="AO2610" s="171" t="str">
        <f>IF($E2610="","",VLOOKUP($E2610,カレンダマスタ!$A$5:$E$381,5,FALSE))</f>
        <v/>
      </c>
      <c r="AQ2610" s="198" t="str">
        <f>IF(G2610="","",IF(VLOOKUP(E2610,カレンダマスタ!$A$5:$D$381,4,FALSE)=0,"",1))</f>
        <v/>
      </c>
      <c r="AR2610" s="172" t="str">
        <f>IF($G2610="","",IF($AD2610="NSTC",INDEX(カレンダマスタ!$I$26:$O$31,MATCH($G2610,カレンダマスタ!$H$26:$H$31,1),MATCH($H2610,カレンダマスタ!$I$25:$O$25,1)),
IF($AD2610="CS本社",INDEX(カレンダマスタ!$I$36:$O$41,MATCH($G2610,カレンダマスタ!$H$36:$H$41,1),MATCH($H2610,カレンダマスタ!$I$35:$O$35,1)),
IF($AD2610="NS本社",INDEX(カレンダマスタ!$I$94:$O$99,MATCH($G2610,カレンダマスタ!$H$95:$H$100,1),MATCH($H2610,カレンダマスタ!$I$93:$O$93,1)),
IF($AD2610="ODC",INDEX(カレンダマスタ!$I$46:$O$51,MATCH($G2610,カレンダマスタ!$H$46:$H$51,1),MATCH($H2610,カレンダマスタ!$I$45:$O$45,1)),
IF($AD2610="NS東京TC",INDEX(カレンダマスタ!$I$56:$O$61,MATCH($G2610,カレンダマスタ!$H$56:$H$61,1),MATCH($H2610,カレンダマスタ!$I$55:$O$55,1)),""))))))</f>
        <v/>
      </c>
      <c r="AS2610" s="171" t="str">
        <f t="shared" si="832"/>
        <v/>
      </c>
      <c r="AU2610" s="173" t="str">
        <f>IF(E2610="","",VLOOKUP($E2610,カレンダマスタ!$A$4:$E$381,4,FALSE))</f>
        <v/>
      </c>
      <c r="AV2610" s="173" t="str">
        <f t="shared" si="837"/>
        <v/>
      </c>
      <c r="AW2610" s="173" t="str">
        <f t="shared" si="838"/>
        <v/>
      </c>
      <c r="AX2610" s="174" t="str">
        <f t="shared" si="839"/>
        <v/>
      </c>
      <c r="AY2610" s="174" t="str">
        <f t="shared" si="840"/>
        <v/>
      </c>
      <c r="AZ2610" s="175" t="str">
        <f>IF(AX2610&amp;AW2610="勤怠未設定","×",IF(AV2610="勤怠修正","×",IF(AC2610="外注","",IF(AA2610="",IF(AY2610&lt;&gt;"","×",""),IF(VLOOKUP(AA2610,カレンダマスタ!$H$66:$I$83,2,FALSE)&lt;&gt;AY2610,"×","OK")))))</f>
        <v/>
      </c>
      <c r="BC2610" s="173" t="str">
        <f>IF(E2610="","",VLOOKUP($E2610,カレンダマスタ!$A$4:$E$381,4,FALSE))</f>
        <v/>
      </c>
      <c r="BD2610" s="171" t="str">
        <f>IF(AC2610="社員","",IF(AG2610=0,"",IF(AD2610="NSTC",IF(COUNTIF(カレンダマスタ!$Q$5:$Q$32,G2610)=1,"OK","×"),
IF(AD2610="NS本社",IF(COUNTIF(カレンダマスタ!$T$5:$T$32,G2610)=1,"OK","×"),IF(COUNTIF(カレンダマスタ!$R$5:$R$32,G2610)=1,"OK","×")))))</f>
        <v/>
      </c>
      <c r="BE2610" s="171" t="str">
        <f>IF(AC2610="社員","",IF(G2610="","",IF(R2610&lt;&gt;"","",IF(AF2610="CS","OK",IF(VLOOKUP(E2610,カレンダマスタ!$A$5:$D$381,4,FALSE)&gt;0,"",IF(OR(G2610*24&gt;10.84,H2610*24&lt;14.5)=TRUE,"×","OK"))))))</f>
        <v/>
      </c>
      <c r="BF2610" s="171" t="str">
        <f t="shared" si="835"/>
        <v/>
      </c>
      <c r="BG2610" s="171" t="str">
        <f t="shared" si="833"/>
        <v/>
      </c>
      <c r="BI2610" s="175" t="str">
        <f t="shared" si="834"/>
        <v/>
      </c>
    </row>
    <row r="2611" spans="2:61">
      <c r="B2611" s="323"/>
      <c r="C2611" s="539"/>
      <c r="D2611" s="324"/>
      <c r="E2611" s="325"/>
      <c r="F2611" s="324"/>
      <c r="G2611" s="591"/>
      <c r="H2611" s="591"/>
      <c r="I2611" s="339"/>
      <c r="J2611" s="320"/>
      <c r="K2611" s="319"/>
      <c r="L2611" s="320"/>
      <c r="M2611" s="320"/>
      <c r="N2611" s="320"/>
      <c r="O2611" s="340"/>
      <c r="P2611" s="340"/>
      <c r="Q2611" s="340"/>
      <c r="R2611" s="327"/>
      <c r="S2611" s="328"/>
      <c r="T2611" s="341"/>
      <c r="U2611" s="342"/>
      <c r="V2611" s="342"/>
      <c r="W2611" s="298"/>
      <c r="X2611" s="326"/>
      <c r="Y2611" s="326"/>
      <c r="Z2611" s="326"/>
      <c r="AA2611" s="327" t="str">
        <f t="shared" si="836"/>
        <v/>
      </c>
      <c r="AC2611" s="541"/>
      <c r="AD2611" s="542"/>
      <c r="AE2611" s="542"/>
      <c r="AF2611" s="542"/>
      <c r="AG2611" s="543"/>
      <c r="AI2611" s="348" t="str">
        <f>IF(月報!G2611&lt;&gt;"",月報!G2611,"")</f>
        <v/>
      </c>
      <c r="AJ2611" s="349" t="str">
        <f>IF(月報!W2611&lt;&gt;"",月報!W2611*24,"")</f>
        <v/>
      </c>
      <c r="AK2611" s="349" t="str">
        <f>IF(月報!P2611&lt;&gt;"",月報!P2611,"")</f>
        <v/>
      </c>
      <c r="AL2611" s="349" t="str">
        <f>IF(月報!Q2611&lt;&gt;"",IF(月報!Q2611="平日残","",月報!Q2611),"")</f>
        <v/>
      </c>
      <c r="AM2611" s="349"/>
      <c r="AN2611" s="349" t="str">
        <f t="shared" si="826"/>
        <v/>
      </c>
      <c r="AO2611" s="349" t="str">
        <f>IF($E2611="","",VLOOKUP($E2611,カレンダマスタ!$A$5:$E$381,5,FALSE))</f>
        <v/>
      </c>
      <c r="AQ2611" s="351"/>
      <c r="AR2611" s="352"/>
      <c r="AS2611" s="349"/>
      <c r="AU2611" s="355"/>
      <c r="AV2611" s="355" t="str">
        <f t="shared" si="837"/>
        <v/>
      </c>
      <c r="AW2611" s="355" t="str">
        <f t="shared" si="838"/>
        <v/>
      </c>
      <c r="AX2611" s="356" t="str">
        <f t="shared" si="839"/>
        <v/>
      </c>
      <c r="AY2611" s="356" t="str">
        <f t="shared" si="840"/>
        <v/>
      </c>
      <c r="AZ2611" s="357" t="str">
        <f>IF(AX2611&amp;AW2611="勤怠未設定","×",IF(AV2611="勤怠修正","×",IF(AC2611="外注","",IF(AA2611="",IF(AY2611&lt;&gt;"","×",""),IF(VLOOKUP(AA2611,カレンダマスタ!$H$66:$I$83,2,FALSE)&lt;&gt;AY2611,"×","OK")))))</f>
        <v/>
      </c>
      <c r="BC2611" s="355"/>
      <c r="BD2611" s="349"/>
      <c r="BE2611" s="349"/>
      <c r="BF2611" s="349" t="str">
        <f t="shared" si="835"/>
        <v/>
      </c>
      <c r="BG2611" s="349"/>
      <c r="BI2611" s="357" t="str">
        <f t="shared" ref="BI2611:BI2620" si="841">IF(OR(AO2611="×",AS2611="×",AZ2611="×",BD2611="×",BE2611="×",BF2611="TW未入力",BF2611="週報未入力",BG2611="×"),"×","")</f>
        <v/>
      </c>
    </row>
    <row r="2612" spans="2:61">
      <c r="B2612" s="323"/>
      <c r="C2612" s="539"/>
      <c r="D2612" s="324"/>
      <c r="E2612" s="325"/>
      <c r="F2612" s="324"/>
      <c r="G2612" s="591"/>
      <c r="H2612" s="591"/>
      <c r="I2612" s="339"/>
      <c r="J2612" s="320"/>
      <c r="K2612" s="319"/>
      <c r="L2612" s="320"/>
      <c r="M2612" s="320"/>
      <c r="N2612" s="320"/>
      <c r="O2612" s="340"/>
      <c r="P2612" s="340"/>
      <c r="Q2612" s="340"/>
      <c r="R2612" s="327"/>
      <c r="S2612" s="328"/>
      <c r="T2612" s="341"/>
      <c r="U2612" s="342"/>
      <c r="V2612" s="342"/>
      <c r="W2612" s="298"/>
      <c r="X2612" s="326"/>
      <c r="Y2612" s="326"/>
      <c r="Z2612" s="326"/>
      <c r="AA2612" s="327" t="str">
        <f t="shared" si="836"/>
        <v/>
      </c>
      <c r="AC2612" s="544"/>
      <c r="AD2612" s="545"/>
      <c r="AE2612" s="545"/>
      <c r="AF2612" s="545"/>
      <c r="AG2612" s="546"/>
      <c r="AI2612" s="348" t="str">
        <f>IF(月報!G2612&lt;&gt;"",月報!G2612,"")</f>
        <v/>
      </c>
      <c r="AJ2612" s="349" t="str">
        <f>IF(月報!W2612&lt;&gt;"",月報!W2612*24,"")</f>
        <v/>
      </c>
      <c r="AK2612" s="349" t="str">
        <f>IF(月報!P2612&lt;&gt;"",月報!P2612,"")</f>
        <v/>
      </c>
      <c r="AL2612" s="349" t="str">
        <f>IF(月報!Q2612&lt;&gt;"",IF(月報!Q2612="平日残","",月報!Q2612),"")</f>
        <v/>
      </c>
      <c r="AM2612" s="349"/>
      <c r="AN2612" s="349" t="str">
        <f t="shared" si="826"/>
        <v/>
      </c>
      <c r="AO2612" s="349" t="str">
        <f>IF($E2612="","",VLOOKUP($E2612,カレンダマスタ!$A$5:$E$381,5,FALSE))</f>
        <v/>
      </c>
      <c r="AQ2612" s="351"/>
      <c r="AR2612" s="352"/>
      <c r="AS2612" s="349"/>
      <c r="AU2612" s="355"/>
      <c r="AV2612" s="355" t="str">
        <f t="shared" si="837"/>
        <v/>
      </c>
      <c r="AW2612" s="355" t="str">
        <f t="shared" si="838"/>
        <v/>
      </c>
      <c r="AX2612" s="356" t="str">
        <f t="shared" si="839"/>
        <v/>
      </c>
      <c r="AY2612" s="356" t="str">
        <f t="shared" si="840"/>
        <v/>
      </c>
      <c r="AZ2612" s="357" t="str">
        <f>IF(AX2612&amp;AW2612="勤怠未設定","×",IF(AV2612="勤怠修正","×",IF(AC2612="外注","",IF(AA2612="",IF(AY2612&lt;&gt;"","×",""),IF(VLOOKUP(AA2612,カレンダマスタ!$H$66:$I$83,2,FALSE)&lt;&gt;AY2612,"×","OK")))))</f>
        <v/>
      </c>
      <c r="BC2612" s="355"/>
      <c r="BD2612" s="349"/>
      <c r="BE2612" s="349"/>
      <c r="BF2612" s="349" t="str">
        <f t="shared" si="835"/>
        <v/>
      </c>
      <c r="BG2612" s="349"/>
      <c r="BI2612" s="357" t="str">
        <f t="shared" si="841"/>
        <v/>
      </c>
    </row>
    <row r="2613" spans="2:61">
      <c r="B2613" s="323"/>
      <c r="C2613" s="539"/>
      <c r="D2613" s="324"/>
      <c r="E2613" s="325"/>
      <c r="F2613" s="324"/>
      <c r="G2613" s="591"/>
      <c r="H2613" s="591"/>
      <c r="I2613" s="339"/>
      <c r="J2613" s="320"/>
      <c r="K2613" s="319"/>
      <c r="L2613" s="320"/>
      <c r="M2613" s="320"/>
      <c r="N2613" s="320"/>
      <c r="O2613" s="340"/>
      <c r="P2613" s="340"/>
      <c r="Q2613" s="340"/>
      <c r="R2613" s="327"/>
      <c r="S2613" s="328"/>
      <c r="T2613" s="341"/>
      <c r="U2613" s="342"/>
      <c r="V2613" s="342"/>
      <c r="W2613" s="298"/>
      <c r="X2613" s="326"/>
      <c r="Y2613" s="326"/>
      <c r="Z2613" s="326"/>
      <c r="AA2613" s="327" t="str">
        <f t="shared" si="836"/>
        <v/>
      </c>
      <c r="AC2613" s="544"/>
      <c r="AD2613" s="545"/>
      <c r="AE2613" s="545"/>
      <c r="AF2613" s="545"/>
      <c r="AG2613" s="546"/>
      <c r="AI2613" s="348" t="str">
        <f>IF(月報!G2613&lt;&gt;"",月報!G2613,"")</f>
        <v/>
      </c>
      <c r="AJ2613" s="349" t="str">
        <f>IF(月報!W2613&lt;&gt;"",月報!W2613*24,"")</f>
        <v/>
      </c>
      <c r="AK2613" s="349" t="str">
        <f>IF(月報!P2613&lt;&gt;"",月報!P2613,"")</f>
        <v/>
      </c>
      <c r="AL2613" s="349" t="str">
        <f>IF(月報!Q2613&lt;&gt;"",IF(月報!Q2613="平日残","",月報!Q2613),"")</f>
        <v/>
      </c>
      <c r="AM2613" s="349"/>
      <c r="AN2613" s="349" t="str">
        <f t="shared" si="826"/>
        <v/>
      </c>
      <c r="AO2613" s="349" t="str">
        <f>IF($E2613="","",VLOOKUP($E2613,カレンダマスタ!$A$5:$E$381,5,FALSE))</f>
        <v/>
      </c>
      <c r="AQ2613" s="351"/>
      <c r="AR2613" s="352"/>
      <c r="AS2613" s="349"/>
      <c r="AU2613" s="355"/>
      <c r="AV2613" s="355" t="str">
        <f t="shared" si="837"/>
        <v/>
      </c>
      <c r="AW2613" s="355" t="str">
        <f t="shared" si="838"/>
        <v/>
      </c>
      <c r="AX2613" s="356" t="str">
        <f t="shared" si="839"/>
        <v/>
      </c>
      <c r="AY2613" s="356" t="str">
        <f t="shared" si="840"/>
        <v/>
      </c>
      <c r="AZ2613" s="357" t="str">
        <f>IF(AX2613&amp;AW2613="勤怠未設定","×",IF(AV2613="勤怠修正","×",IF(AC2613="外注","",IF(AA2613="",IF(AY2613&lt;&gt;"","×",""),IF(VLOOKUP(AA2613,カレンダマスタ!$H$66:$I$83,2,FALSE)&lt;&gt;AY2613,"×","OK")))))</f>
        <v/>
      </c>
      <c r="BC2613" s="355"/>
      <c r="BD2613" s="349"/>
      <c r="BE2613" s="349"/>
      <c r="BF2613" s="349" t="str">
        <f t="shared" si="835"/>
        <v/>
      </c>
      <c r="BG2613" s="349"/>
      <c r="BI2613" s="357" t="str">
        <f t="shared" si="841"/>
        <v/>
      </c>
    </row>
    <row r="2614" spans="2:61">
      <c r="B2614" s="323"/>
      <c r="C2614" s="539"/>
      <c r="D2614" s="324"/>
      <c r="E2614" s="325"/>
      <c r="F2614" s="324"/>
      <c r="G2614" s="591"/>
      <c r="H2614" s="591"/>
      <c r="I2614" s="339"/>
      <c r="J2614" s="320"/>
      <c r="K2614" s="319"/>
      <c r="L2614" s="320"/>
      <c r="M2614" s="320"/>
      <c r="N2614" s="320"/>
      <c r="O2614" s="340"/>
      <c r="P2614" s="340"/>
      <c r="Q2614" s="340"/>
      <c r="R2614" s="327"/>
      <c r="S2614" s="328"/>
      <c r="T2614" s="341"/>
      <c r="U2614" s="342"/>
      <c r="V2614" s="342"/>
      <c r="W2614" s="298"/>
      <c r="X2614" s="326"/>
      <c r="Y2614" s="326"/>
      <c r="Z2614" s="326"/>
      <c r="AA2614" s="327" t="str">
        <f t="shared" si="836"/>
        <v/>
      </c>
      <c r="AC2614" s="544"/>
      <c r="AD2614" s="545"/>
      <c r="AE2614" s="545"/>
      <c r="AF2614" s="545"/>
      <c r="AG2614" s="546"/>
      <c r="AI2614" s="348" t="str">
        <f>IF(月報!G2614&lt;&gt;"",月報!G2614,"")</f>
        <v/>
      </c>
      <c r="AJ2614" s="349" t="str">
        <f>IF(月報!W2614&lt;&gt;"",月報!W2614*24,"")</f>
        <v/>
      </c>
      <c r="AK2614" s="349" t="str">
        <f>IF(月報!P2614&lt;&gt;"",月報!P2614,"")</f>
        <v/>
      </c>
      <c r="AL2614" s="349" t="str">
        <f>IF(月報!Q2614&lt;&gt;"",IF(月報!Q2614="平日残","",月報!Q2614),"")</f>
        <v/>
      </c>
      <c r="AM2614" s="349"/>
      <c r="AN2614" s="349" t="str">
        <f t="shared" si="826"/>
        <v/>
      </c>
      <c r="AO2614" s="349" t="str">
        <f>IF($E2614="","",VLOOKUP($E2614,カレンダマスタ!$A$5:$E$381,5,FALSE))</f>
        <v/>
      </c>
      <c r="AQ2614" s="351"/>
      <c r="AR2614" s="352"/>
      <c r="AS2614" s="349"/>
      <c r="AU2614" s="355"/>
      <c r="AV2614" s="355" t="str">
        <f t="shared" si="837"/>
        <v/>
      </c>
      <c r="AW2614" s="355" t="str">
        <f t="shared" si="838"/>
        <v/>
      </c>
      <c r="AX2614" s="356" t="str">
        <f t="shared" si="839"/>
        <v/>
      </c>
      <c r="AY2614" s="356" t="str">
        <f t="shared" si="840"/>
        <v/>
      </c>
      <c r="AZ2614" s="357" t="str">
        <f>IF(AX2614&amp;AW2614="勤怠未設定","×",IF(AV2614="勤怠修正","×",IF(AC2614="外注","",IF(AA2614="",IF(AY2614&lt;&gt;"","×",""),IF(VLOOKUP(AA2614,カレンダマスタ!$H$66:$I$83,2,FALSE)&lt;&gt;AY2614,"×","OK")))))</f>
        <v/>
      </c>
      <c r="BC2614" s="355"/>
      <c r="BD2614" s="349"/>
      <c r="BE2614" s="349"/>
      <c r="BF2614" s="349" t="str">
        <f t="shared" si="835"/>
        <v/>
      </c>
      <c r="BG2614" s="349"/>
      <c r="BI2614" s="357" t="str">
        <f t="shared" si="841"/>
        <v/>
      </c>
    </row>
    <row r="2615" spans="2:61">
      <c r="B2615" s="323"/>
      <c r="C2615" s="539"/>
      <c r="D2615" s="324"/>
      <c r="E2615" s="325"/>
      <c r="F2615" s="324"/>
      <c r="G2615" s="591"/>
      <c r="H2615" s="591"/>
      <c r="I2615" s="339"/>
      <c r="J2615" s="320"/>
      <c r="K2615" s="319"/>
      <c r="L2615" s="320"/>
      <c r="M2615" s="320"/>
      <c r="N2615" s="320"/>
      <c r="O2615" s="340"/>
      <c r="P2615" s="340"/>
      <c r="Q2615" s="340"/>
      <c r="R2615" s="327"/>
      <c r="S2615" s="328"/>
      <c r="T2615" s="341"/>
      <c r="U2615" s="342"/>
      <c r="V2615" s="342"/>
      <c r="W2615" s="298"/>
      <c r="X2615" s="326"/>
      <c r="Y2615" s="326"/>
      <c r="Z2615" s="326"/>
      <c r="AA2615" s="327" t="str">
        <f t="shared" si="836"/>
        <v/>
      </c>
      <c r="AC2615" s="544"/>
      <c r="AD2615" s="545"/>
      <c r="AE2615" s="545"/>
      <c r="AF2615" s="545"/>
      <c r="AG2615" s="546"/>
      <c r="AI2615" s="348" t="str">
        <f>IF(月報!G2615&lt;&gt;"",月報!G2615,"")</f>
        <v/>
      </c>
      <c r="AJ2615" s="349" t="str">
        <f>IF(月報!W2615&lt;&gt;"",月報!W2615*24,"")</f>
        <v/>
      </c>
      <c r="AK2615" s="349" t="str">
        <f>IF(月報!P2615&lt;&gt;"",月報!P2615,"")</f>
        <v/>
      </c>
      <c r="AL2615" s="349" t="str">
        <f>IF(月報!Q2615&lt;&gt;"",IF(月報!Q2615="平日残","",月報!Q2615),"")</f>
        <v/>
      </c>
      <c r="AM2615" s="349"/>
      <c r="AN2615" s="349" t="str">
        <f t="shared" si="826"/>
        <v/>
      </c>
      <c r="AO2615" s="349" t="str">
        <f>IF($E2615="","",VLOOKUP($E2615,カレンダマスタ!$A$5:$E$381,5,FALSE))</f>
        <v/>
      </c>
      <c r="AQ2615" s="351"/>
      <c r="AR2615" s="352"/>
      <c r="AS2615" s="349"/>
      <c r="AU2615" s="355"/>
      <c r="AV2615" s="355" t="str">
        <f t="shared" si="837"/>
        <v/>
      </c>
      <c r="AW2615" s="355" t="str">
        <f t="shared" si="838"/>
        <v/>
      </c>
      <c r="AX2615" s="356" t="str">
        <f t="shared" si="839"/>
        <v/>
      </c>
      <c r="AY2615" s="356" t="str">
        <f t="shared" si="840"/>
        <v/>
      </c>
      <c r="AZ2615" s="357" t="str">
        <f>IF(AX2615&amp;AW2615="勤怠未設定","×",IF(AV2615="勤怠修正","×",IF(AC2615="外注","",IF(AA2615="",IF(AY2615&lt;&gt;"","×",""),IF(VLOOKUP(AA2615,カレンダマスタ!$H$66:$I$83,2,FALSE)&lt;&gt;AY2615,"×","OK")))))</f>
        <v/>
      </c>
      <c r="BC2615" s="355"/>
      <c r="BD2615" s="349"/>
      <c r="BE2615" s="349"/>
      <c r="BF2615" s="349" t="str">
        <f t="shared" si="835"/>
        <v/>
      </c>
      <c r="BG2615" s="349"/>
      <c r="BI2615" s="357" t="str">
        <f t="shared" si="841"/>
        <v/>
      </c>
    </row>
    <row r="2616" spans="2:61">
      <c r="B2616" s="323"/>
      <c r="C2616" s="539"/>
      <c r="D2616" s="324"/>
      <c r="E2616" s="325"/>
      <c r="F2616" s="324"/>
      <c r="G2616" s="591"/>
      <c r="H2616" s="591"/>
      <c r="I2616" s="339"/>
      <c r="J2616" s="320"/>
      <c r="K2616" s="319"/>
      <c r="L2616" s="320"/>
      <c r="M2616" s="320"/>
      <c r="N2616" s="320"/>
      <c r="O2616" s="340"/>
      <c r="P2616" s="340"/>
      <c r="Q2616" s="340"/>
      <c r="R2616" s="327"/>
      <c r="S2616" s="328"/>
      <c r="T2616" s="341"/>
      <c r="U2616" s="342"/>
      <c r="V2616" s="342"/>
      <c r="W2616" s="298"/>
      <c r="X2616" s="326"/>
      <c r="Y2616" s="326"/>
      <c r="Z2616" s="326"/>
      <c r="AA2616" s="327" t="str">
        <f t="shared" si="836"/>
        <v/>
      </c>
      <c r="AC2616" s="544"/>
      <c r="AD2616" s="545"/>
      <c r="AE2616" s="545"/>
      <c r="AF2616" s="545"/>
      <c r="AG2616" s="546"/>
      <c r="AI2616" s="348" t="str">
        <f>IF(月報!G2616&lt;&gt;"",月報!G2616,"")</f>
        <v/>
      </c>
      <c r="AJ2616" s="349" t="str">
        <f>IF(月報!W2616&lt;&gt;"",月報!W2616*24,"")</f>
        <v/>
      </c>
      <c r="AK2616" s="349" t="str">
        <f>IF(月報!P2616&lt;&gt;"",月報!P2616,"")</f>
        <v/>
      </c>
      <c r="AL2616" s="349" t="str">
        <f>IF(月報!Q2616&lt;&gt;"",IF(月報!Q2616="平日残","",月報!Q2616),"")</f>
        <v/>
      </c>
      <c r="AM2616" s="349"/>
      <c r="AN2616" s="349" t="str">
        <f t="shared" si="826"/>
        <v/>
      </c>
      <c r="AO2616" s="349" t="str">
        <f>IF($E2616="","",VLOOKUP($E2616,カレンダマスタ!$A$5:$E$381,5,FALSE))</f>
        <v/>
      </c>
      <c r="AQ2616" s="351"/>
      <c r="AR2616" s="352"/>
      <c r="AS2616" s="349"/>
      <c r="AU2616" s="355"/>
      <c r="AV2616" s="355" t="str">
        <f t="shared" si="837"/>
        <v/>
      </c>
      <c r="AW2616" s="355" t="str">
        <f t="shared" si="838"/>
        <v/>
      </c>
      <c r="AX2616" s="356" t="str">
        <f t="shared" si="839"/>
        <v/>
      </c>
      <c r="AY2616" s="356" t="str">
        <f t="shared" si="840"/>
        <v/>
      </c>
      <c r="AZ2616" s="357" t="str">
        <f>IF(AX2616&amp;AW2616="勤怠未設定","×",IF(AV2616="勤怠修正","×",IF(AC2616="外注","",IF(AA2616="",IF(AY2616&lt;&gt;"","×",""),IF(VLOOKUP(AA2616,カレンダマスタ!$H$66:$I$83,2,FALSE)&lt;&gt;AY2616,"×","OK")))))</f>
        <v/>
      </c>
      <c r="BC2616" s="355"/>
      <c r="BD2616" s="349"/>
      <c r="BE2616" s="349"/>
      <c r="BF2616" s="349" t="str">
        <f t="shared" si="835"/>
        <v/>
      </c>
      <c r="BG2616" s="349"/>
      <c r="BI2616" s="357" t="str">
        <f t="shared" si="841"/>
        <v/>
      </c>
    </row>
    <row r="2617" spans="2:61">
      <c r="B2617" s="323"/>
      <c r="C2617" s="539"/>
      <c r="D2617" s="324"/>
      <c r="E2617" s="325"/>
      <c r="F2617" s="324"/>
      <c r="G2617" s="591"/>
      <c r="H2617" s="591"/>
      <c r="I2617" s="339"/>
      <c r="J2617" s="320"/>
      <c r="K2617" s="319"/>
      <c r="L2617" s="320"/>
      <c r="M2617" s="320"/>
      <c r="N2617" s="320"/>
      <c r="O2617" s="340"/>
      <c r="P2617" s="340"/>
      <c r="Q2617" s="340"/>
      <c r="R2617" s="327"/>
      <c r="S2617" s="328"/>
      <c r="T2617" s="341"/>
      <c r="U2617" s="342"/>
      <c r="V2617" s="342"/>
      <c r="W2617" s="298"/>
      <c r="X2617" s="326"/>
      <c r="Y2617" s="326"/>
      <c r="Z2617" s="326"/>
      <c r="AA2617" s="327" t="str">
        <f t="shared" si="836"/>
        <v/>
      </c>
      <c r="AC2617" s="544"/>
      <c r="AD2617" s="545"/>
      <c r="AE2617" s="545"/>
      <c r="AF2617" s="545"/>
      <c r="AG2617" s="546"/>
      <c r="AI2617" s="348" t="str">
        <f>IF(月報!G2617&lt;&gt;"",月報!G2617,"")</f>
        <v/>
      </c>
      <c r="AJ2617" s="349" t="str">
        <f>IF(月報!W2617&lt;&gt;"",月報!W2617*24,"")</f>
        <v/>
      </c>
      <c r="AK2617" s="349" t="str">
        <f>IF(月報!P2617&lt;&gt;"",月報!P2617,"")</f>
        <v/>
      </c>
      <c r="AL2617" s="349" t="str">
        <f>IF(月報!Q2617&lt;&gt;"",IF(月報!Q2617="平日残","",月報!Q2617),"")</f>
        <v/>
      </c>
      <c r="AM2617" s="349"/>
      <c r="AN2617" s="349" t="str">
        <f t="shared" si="826"/>
        <v/>
      </c>
      <c r="AO2617" s="349" t="str">
        <f>IF($E2617="","",VLOOKUP($E2617,カレンダマスタ!$A$5:$E$381,5,FALSE))</f>
        <v/>
      </c>
      <c r="AQ2617" s="351"/>
      <c r="AR2617" s="352"/>
      <c r="AS2617" s="349"/>
      <c r="AU2617" s="355"/>
      <c r="AV2617" s="355" t="str">
        <f t="shared" si="837"/>
        <v/>
      </c>
      <c r="AW2617" s="355" t="str">
        <f t="shared" si="838"/>
        <v/>
      </c>
      <c r="AX2617" s="356" t="str">
        <f t="shared" si="839"/>
        <v/>
      </c>
      <c r="AY2617" s="356" t="str">
        <f t="shared" si="840"/>
        <v/>
      </c>
      <c r="AZ2617" s="357" t="str">
        <f>IF(AX2617&amp;AW2617="勤怠未設定","×",IF(AV2617="勤怠修正","×",IF(AC2617="外注","",IF(AA2617="",IF(AY2617&lt;&gt;"","×",""),IF(VLOOKUP(AA2617,カレンダマスタ!$H$66:$I$83,2,FALSE)&lt;&gt;AY2617,"×","OK")))))</f>
        <v/>
      </c>
      <c r="BC2617" s="355"/>
      <c r="BD2617" s="349"/>
      <c r="BE2617" s="349"/>
      <c r="BF2617" s="349" t="str">
        <f t="shared" si="835"/>
        <v/>
      </c>
      <c r="BG2617" s="349"/>
      <c r="BI2617" s="357" t="str">
        <f t="shared" si="841"/>
        <v/>
      </c>
    </row>
    <row r="2618" spans="2:61">
      <c r="B2618" s="323"/>
      <c r="C2618" s="539"/>
      <c r="D2618" s="324"/>
      <c r="E2618" s="325"/>
      <c r="F2618" s="324"/>
      <c r="G2618" s="591"/>
      <c r="H2618" s="591"/>
      <c r="I2618" s="339"/>
      <c r="J2618" s="320"/>
      <c r="K2618" s="319"/>
      <c r="L2618" s="320"/>
      <c r="M2618" s="320"/>
      <c r="N2618" s="320"/>
      <c r="O2618" s="340"/>
      <c r="P2618" s="340"/>
      <c r="Q2618" s="340"/>
      <c r="R2618" s="327"/>
      <c r="S2618" s="328"/>
      <c r="T2618" s="341"/>
      <c r="U2618" s="342"/>
      <c r="V2618" s="342"/>
      <c r="W2618" s="298"/>
      <c r="X2618" s="326"/>
      <c r="Y2618" s="326"/>
      <c r="Z2618" s="326"/>
      <c r="AA2618" s="327" t="str">
        <f t="shared" si="836"/>
        <v/>
      </c>
      <c r="AC2618" s="544"/>
      <c r="AD2618" s="545"/>
      <c r="AE2618" s="545"/>
      <c r="AF2618" s="545"/>
      <c r="AG2618" s="546"/>
      <c r="AI2618" s="348" t="str">
        <f>IF(月報!G2618&lt;&gt;"",月報!G2618,"")</f>
        <v/>
      </c>
      <c r="AJ2618" s="349" t="str">
        <f>IF(月報!W2618&lt;&gt;"",月報!W2618*24,"")</f>
        <v/>
      </c>
      <c r="AK2618" s="349" t="str">
        <f>IF(月報!P2618&lt;&gt;"",月報!P2618,"")</f>
        <v/>
      </c>
      <c r="AL2618" s="349" t="str">
        <f>IF(月報!Q2618&lt;&gt;"",IF(月報!Q2618="平日残","",月報!Q2618),"")</f>
        <v/>
      </c>
      <c r="AM2618" s="349"/>
      <c r="AN2618" s="349" t="str">
        <f t="shared" si="826"/>
        <v/>
      </c>
      <c r="AO2618" s="349" t="str">
        <f>IF($E2618="","",VLOOKUP($E2618,カレンダマスタ!$A$5:$E$381,5,FALSE))</f>
        <v/>
      </c>
      <c r="AQ2618" s="351"/>
      <c r="AR2618" s="352"/>
      <c r="AS2618" s="349"/>
      <c r="AU2618" s="355"/>
      <c r="AV2618" s="355" t="str">
        <f t="shared" si="837"/>
        <v/>
      </c>
      <c r="AW2618" s="355" t="str">
        <f t="shared" si="838"/>
        <v/>
      </c>
      <c r="AX2618" s="356" t="str">
        <f t="shared" si="839"/>
        <v/>
      </c>
      <c r="AY2618" s="356" t="str">
        <f t="shared" si="840"/>
        <v/>
      </c>
      <c r="AZ2618" s="357" t="str">
        <f>IF(AX2618&amp;AW2618="勤怠未設定","×",IF(AV2618="勤怠修正","×",IF(AC2618="外注","",IF(AA2618="",IF(AY2618&lt;&gt;"","×",""),IF(VLOOKUP(AA2618,カレンダマスタ!$H$66:$I$83,2,FALSE)&lt;&gt;AY2618,"×","OK")))))</f>
        <v/>
      </c>
      <c r="BC2618" s="355"/>
      <c r="BD2618" s="349"/>
      <c r="BE2618" s="349"/>
      <c r="BF2618" s="349" t="str">
        <f t="shared" si="835"/>
        <v/>
      </c>
      <c r="BG2618" s="349"/>
      <c r="BI2618" s="357" t="str">
        <f t="shared" si="841"/>
        <v/>
      </c>
    </row>
    <row r="2619" spans="2:61">
      <c r="B2619" s="323"/>
      <c r="C2619" s="539"/>
      <c r="D2619" s="324"/>
      <c r="E2619" s="325"/>
      <c r="F2619" s="324"/>
      <c r="G2619" s="591"/>
      <c r="H2619" s="591"/>
      <c r="I2619" s="339"/>
      <c r="J2619" s="320"/>
      <c r="K2619" s="319"/>
      <c r="L2619" s="320"/>
      <c r="M2619" s="320"/>
      <c r="N2619" s="320"/>
      <c r="O2619" s="340"/>
      <c r="P2619" s="340"/>
      <c r="Q2619" s="340"/>
      <c r="R2619" s="327"/>
      <c r="S2619" s="328"/>
      <c r="T2619" s="341"/>
      <c r="U2619" s="342"/>
      <c r="V2619" s="342"/>
      <c r="W2619" s="298"/>
      <c r="X2619" s="326"/>
      <c r="Y2619" s="326"/>
      <c r="Z2619" s="326"/>
      <c r="AA2619" s="327" t="str">
        <f t="shared" si="836"/>
        <v/>
      </c>
      <c r="AC2619" s="544"/>
      <c r="AD2619" s="545"/>
      <c r="AE2619" s="545"/>
      <c r="AF2619" s="545"/>
      <c r="AG2619" s="546"/>
      <c r="AI2619" s="348" t="str">
        <f>IF(月報!G2619&lt;&gt;"",月報!G2619,"")</f>
        <v/>
      </c>
      <c r="AJ2619" s="349" t="str">
        <f>IF(月報!W2619&lt;&gt;"",月報!W2619*24,"")</f>
        <v/>
      </c>
      <c r="AK2619" s="349" t="str">
        <f>IF(月報!P2619&lt;&gt;"",月報!P2619,"")</f>
        <v/>
      </c>
      <c r="AL2619" s="349" t="str">
        <f>IF(月報!Q2619&lt;&gt;"",IF(月報!Q2619="平日残","",月報!Q2619),"")</f>
        <v/>
      </c>
      <c r="AM2619" s="349"/>
      <c r="AN2619" s="349" t="str">
        <f t="shared" si="826"/>
        <v/>
      </c>
      <c r="AO2619" s="349" t="str">
        <f>IF($E2619="","",VLOOKUP($E2619,カレンダマスタ!$A$5:$E$381,5,FALSE))</f>
        <v/>
      </c>
      <c r="AQ2619" s="351"/>
      <c r="AR2619" s="352"/>
      <c r="AS2619" s="349"/>
      <c r="AU2619" s="355"/>
      <c r="AV2619" s="355" t="str">
        <f t="shared" si="837"/>
        <v/>
      </c>
      <c r="AW2619" s="355" t="str">
        <f t="shared" si="838"/>
        <v/>
      </c>
      <c r="AX2619" s="356" t="str">
        <f t="shared" si="839"/>
        <v/>
      </c>
      <c r="AY2619" s="356" t="str">
        <f t="shared" si="840"/>
        <v/>
      </c>
      <c r="AZ2619" s="357" t="str">
        <f>IF(AX2619&amp;AW2619="勤怠未設定","×",IF(AV2619="勤怠修正","×",IF(AC2619="外注","",IF(AA2619="",IF(AY2619&lt;&gt;"","×",""),IF(VLOOKUP(AA2619,カレンダマスタ!$H$66:$I$83,2,FALSE)&lt;&gt;AY2619,"×","OK")))))</f>
        <v/>
      </c>
      <c r="BC2619" s="355"/>
      <c r="BD2619" s="349"/>
      <c r="BE2619" s="349"/>
      <c r="BF2619" s="349" t="str">
        <f t="shared" si="835"/>
        <v/>
      </c>
      <c r="BG2619" s="349"/>
      <c r="BI2619" s="357" t="str">
        <f t="shared" si="841"/>
        <v/>
      </c>
    </row>
    <row r="2620" spans="2:61" ht="13.8" thickBot="1">
      <c r="B2620" s="329"/>
      <c r="C2620" s="540"/>
      <c r="D2620" s="330"/>
      <c r="E2620" s="331"/>
      <c r="F2620" s="330"/>
      <c r="G2620" s="592"/>
      <c r="H2620" s="592"/>
      <c r="I2620" s="343"/>
      <c r="J2620" s="322"/>
      <c r="K2620" s="321"/>
      <c r="L2620" s="322"/>
      <c r="M2620" s="322"/>
      <c r="N2620" s="322"/>
      <c r="O2620" s="344"/>
      <c r="P2620" s="344"/>
      <c r="Q2620" s="344"/>
      <c r="R2620" s="333"/>
      <c r="S2620" s="334"/>
      <c r="T2620" s="345"/>
      <c r="U2620" s="346"/>
      <c r="V2620" s="346"/>
      <c r="W2620" s="298"/>
      <c r="X2620" s="332"/>
      <c r="Y2620" s="332"/>
      <c r="Z2620" s="332"/>
      <c r="AA2620" s="333" t="str">
        <f t="shared" si="836"/>
        <v/>
      </c>
      <c r="AC2620" s="547"/>
      <c r="AD2620" s="548"/>
      <c r="AE2620" s="548"/>
      <c r="AF2620" s="548"/>
      <c r="AG2620" s="549"/>
      <c r="AI2620" s="348" t="str">
        <f>IF(月報!G2620&lt;&gt;"",月報!G2620,"")</f>
        <v/>
      </c>
      <c r="AJ2620" s="350" t="str">
        <f>IF(月報!W2620&lt;&gt;"",月報!W2620*24,"")</f>
        <v/>
      </c>
      <c r="AK2620" s="350" t="str">
        <f>IF(月報!P2620&lt;&gt;"",月報!P2620,"")</f>
        <v/>
      </c>
      <c r="AL2620" s="350" t="str">
        <f>IF(月報!Q2620&lt;&gt;"",IF(月報!Q2620="平日残","",月報!Q2620),"")</f>
        <v/>
      </c>
      <c r="AM2620" s="350"/>
      <c r="AN2620" s="350" t="str">
        <f t="shared" si="826"/>
        <v/>
      </c>
      <c r="AO2620" s="350" t="str">
        <f>IF($E2620="","",VLOOKUP($E2620,カレンダマスタ!$A$5:$E$381,5,FALSE))</f>
        <v/>
      </c>
      <c r="AP2620" s="347"/>
      <c r="AQ2620" s="353"/>
      <c r="AR2620" s="354"/>
      <c r="AS2620" s="350"/>
      <c r="AT2620" s="347"/>
      <c r="AU2620" s="358"/>
      <c r="AV2620" s="358" t="str">
        <f t="shared" si="837"/>
        <v/>
      </c>
      <c r="AW2620" s="358" t="str">
        <f t="shared" si="838"/>
        <v/>
      </c>
      <c r="AX2620" s="359" t="str">
        <f t="shared" si="839"/>
        <v/>
      </c>
      <c r="AY2620" s="359" t="str">
        <f t="shared" si="840"/>
        <v/>
      </c>
      <c r="AZ2620" s="360" t="str">
        <f>IF(AX2620&amp;AW2620="勤怠未設定","×",IF(AV2620="勤怠修正","×",IF(AC2620="外注","",IF(AA2620="",IF(AY2620&lt;&gt;"","×",""),IF(VLOOKUP(AA2620,カレンダマスタ!$H$66:$I$83,2,FALSE)&lt;&gt;AY2620,"×","OK")))))</f>
        <v/>
      </c>
      <c r="BC2620" s="358"/>
      <c r="BD2620" s="350"/>
      <c r="BE2620" s="350"/>
      <c r="BF2620" s="350" t="str">
        <f t="shared" si="835"/>
        <v/>
      </c>
      <c r="BG2620" s="350"/>
      <c r="BI2620" s="360" t="str">
        <f t="shared" si="841"/>
        <v/>
      </c>
    </row>
    <row r="2621" spans="2:61">
      <c r="B2621" s="176"/>
      <c r="C2621" s="535"/>
      <c r="D2621" s="112"/>
      <c r="E2621" s="582"/>
      <c r="F2621" s="112"/>
      <c r="G2621" s="587"/>
      <c r="H2621" s="587"/>
      <c r="I2621" s="114"/>
      <c r="J2621" s="118"/>
      <c r="K2621" s="115"/>
      <c r="L2621" s="116"/>
      <c r="M2621" s="116"/>
      <c r="N2621" s="117"/>
      <c r="O2621" s="118"/>
      <c r="P2621" s="118"/>
      <c r="Q2621" s="118"/>
      <c r="R2621" s="119"/>
      <c r="S2621" s="120"/>
      <c r="T2621" s="433"/>
      <c r="U2621" s="428">
        <f>SUM(T2621:T2627)</f>
        <v>0</v>
      </c>
      <c r="V2621" s="428" t="str">
        <f t="shared" ref="V2621:V2655" si="842">IF(AC2621="外注",IF(AND(BC2621&lt;1,ROUND((H2621*24),1)=13),"外注2半",IF(AND(BC2621&lt;1,ROUND((G2621*24),1)=13.7),"外注1半",IF(AND(BC2621&lt;1,G2621=""),"外注休暇",""))),"")</f>
        <v/>
      </c>
      <c r="W2621" s="298"/>
      <c r="X2621" s="113" t="str">
        <f t="shared" ref="X2621:X2655" si="843">IF(O2621&lt;&gt;"",O2621/24,"")</f>
        <v/>
      </c>
      <c r="Y2621" s="113" t="str">
        <f t="shared" ref="Y2621:Y2655" si="844">IF(P2621&lt;&gt;"",P2621/24,"")</f>
        <v/>
      </c>
      <c r="Z2621" s="113" t="str">
        <f t="shared" ref="Z2621:Z2655" si="845">IF(Q2621&lt;&gt;"",Q2621/24,"")</f>
        <v/>
      </c>
      <c r="AA2621" s="119" t="str">
        <f t="shared" si="836"/>
        <v/>
      </c>
      <c r="AC2621" s="183" t="str">
        <f>IF(C2621&lt;&gt;"",VLOOKUP(C2621,設定シート!$D$10:$N$109,11,FALSE),"")</f>
        <v/>
      </c>
      <c r="AD2621" s="184" t="str">
        <f>IF(C2621&lt;&gt;"",VLOOKUP(C2621,設定シート!$D$10:$H$109,5,FALSE),"")</f>
        <v/>
      </c>
      <c r="AE2621" s="185" t="str">
        <f>IF(C2621&lt;&gt;"",VLOOKUP(C2621,設定シート!$D$10:$L$109,9,FALSE),"")</f>
        <v/>
      </c>
      <c r="AF2621" s="184" t="str">
        <f>IF($AD2621="","",IF(LEFT($AD2621,2)="NS","NS","CS"))</f>
        <v/>
      </c>
      <c r="AG2621" s="203">
        <f t="shared" ref="AG2621:AG2655" si="846">IF(OR(R2621="有給休暇",G2621=""),0,IF(AQ2621=1,0,1))</f>
        <v>0</v>
      </c>
      <c r="AI2621" s="121" t="str">
        <f>IF(月報!G2621&lt;&gt;"",月報!G2621,"")</f>
        <v/>
      </c>
      <c r="AJ2621" s="122" t="str">
        <f>IF(月報!W2621&lt;&gt;"",月報!W2621*24,"")</f>
        <v/>
      </c>
      <c r="AK2621" s="122" t="str">
        <f>IF(月報!P2621&lt;&gt;"",月報!P2621,"")</f>
        <v/>
      </c>
      <c r="AL2621" s="122" t="str">
        <f>IF(月報!Q2621&lt;&gt;"",IF(月報!Q2621="平日残","",月報!Q2621),"")</f>
        <v/>
      </c>
      <c r="AM2621" s="122"/>
      <c r="AN2621" s="122" t="str">
        <f t="shared" si="826"/>
        <v/>
      </c>
      <c r="AO2621" s="122" t="str">
        <f>IF($E2621="","",VLOOKUP($E2621,カレンダマスタ!$A$5:$E$381,5,FALSE))</f>
        <v/>
      </c>
      <c r="AQ2621" s="195" t="str">
        <f>IF(G2621="","",IF(VLOOKUP(E2621,カレンダマスタ!$A$5:$D$381,4,FALSE)=0,"",1))</f>
        <v/>
      </c>
      <c r="AR2621" s="123" t="str">
        <f>IF($G2621="","",IF($AD2621="NSTC",INDEX(カレンダマスタ!$I$26:$O$31,MATCH($G2621,カレンダマスタ!$H$26:$H$31,1),MATCH($H2621,カレンダマスタ!$I$25:$O$25,1)),
IF($AD2621="CS本社",INDEX(カレンダマスタ!$I$36:$O$41,MATCH($G2621,カレンダマスタ!$H$36:$H$41,1),MATCH($H2621,カレンダマスタ!$I$35:$O$35,1)),
IF($AD2621="NS本社",INDEX(カレンダマスタ!$I$94:$O$99,MATCH($G2621,カレンダマスタ!$H$95:$H$100,1),MATCH($H2621,カレンダマスタ!$I$93:$O$93,1)),
IF($AD2621="ODC",INDEX(カレンダマスタ!$I$46:$O$51,MATCH($G2621,カレンダマスタ!$H$46:$H$51,1),MATCH($H2621,カレンダマスタ!$I$45:$O$45,1)),
IF($AD2621="NS東京TC",INDEX(カレンダマスタ!$I$56:$O$61,MATCH($G2621,カレンダマスタ!$H$56:$H$61,1),MATCH($H2621,カレンダマスタ!$I$55:$O$55,1)),""))))))</f>
        <v/>
      </c>
      <c r="AS2621" s="122" t="str">
        <f t="shared" ref="AS2621:AS2655" si="847">IF(AC2621="社員","",IF(R2621="有給休暇","",IF(AND(AF2621="CS",AQ2621=1)=TRUE,"OK",IF(AR2621&lt;&gt;"",IF(TIMEVALUE(MID(I2621,1,10))=AR2621,"OK","×"),""))))</f>
        <v/>
      </c>
      <c r="AU2621" s="124" t="str">
        <f>IF(E2621="","",VLOOKUP($E2621,カレンダマスタ!$A$4:$E$381,4,FALSE))</f>
        <v/>
      </c>
      <c r="AV2621" s="124" t="str">
        <f t="shared" si="837"/>
        <v/>
      </c>
      <c r="AW2621" s="124" t="str">
        <f t="shared" si="838"/>
        <v/>
      </c>
      <c r="AX2621" s="125" t="str">
        <f t="shared" si="839"/>
        <v/>
      </c>
      <c r="AY2621" s="125" t="str">
        <f t="shared" si="840"/>
        <v/>
      </c>
      <c r="AZ2621" s="114" t="str">
        <f>IF(AX2621&amp;AW2621="勤怠未設定","×",IF(AV2621="勤怠修正","×",IF(AC2621="外注","",IF(AA2621="",IF(AY2621&lt;&gt;"","×",""),IF(VLOOKUP(AA2621,カレンダマスタ!$H$66:$I$83,2,FALSE)&lt;&gt;AY2621,"×","OK")))))</f>
        <v/>
      </c>
      <c r="BC2621" s="124" t="str">
        <f>IF(E2621="","",VLOOKUP($E2621,カレンダマスタ!$A$4:$E$381,4,FALSE))</f>
        <v/>
      </c>
      <c r="BD2621" s="122" t="str">
        <f>IF(AC2621="社員","",IF(AG2621=0,"",IF(AD2621="NSTC",IF(COUNTIF(カレンダマスタ!$Q$5:$Q$32,G2621)=1,"OK","×"),
IF(AD2621="NS本社",IF(COUNTIF(カレンダマスタ!$T$5:$T$32,G2621)=1,"OK","×"),IF(COUNTIF(カレンダマスタ!$R$5:$R$32,G2621)=1,"OK","×")))))</f>
        <v/>
      </c>
      <c r="BE2621" s="122" t="str">
        <f>IF(AC2621="社員","",IF(G2621="","",IF(R2621&lt;&gt;"","",IF(AF2621="CS","OK",IF(VLOOKUP(E2621,カレンダマスタ!$A$5:$D$381,4,FALSE)&gt;0,"",IF(OR(G2621*24&gt;10.84,H2621*24&lt;14.5)=TRUE,"×","OK"))))))</f>
        <v/>
      </c>
      <c r="BF2621" s="122" t="str">
        <f t="shared" si="835"/>
        <v/>
      </c>
      <c r="BG2621" s="127" t="str">
        <f t="shared" ref="BG2621:BG2655" si="848">IF(AE2621="派遣","",IF(G2621="","",IF(R2621="有給休暇","",IF(S2621="","×","OK"))))</f>
        <v/>
      </c>
      <c r="BI2621" s="114" t="str">
        <f t="shared" ref="BI2621:BI2655" si="849">IF(OR(AO2621="×",AS2621="×",AZ2621="×",BE2621="×",BF2621="TW未入力",BF2621="週報未入力",BG2621="×"),"×","")</f>
        <v/>
      </c>
    </row>
    <row r="2622" spans="2:61">
      <c r="B2622" s="111"/>
      <c r="C2622" s="536"/>
      <c r="D2622" s="128"/>
      <c r="E2622" s="583"/>
      <c r="F2622" s="128"/>
      <c r="G2622" s="588"/>
      <c r="H2622" s="588"/>
      <c r="I2622" s="130"/>
      <c r="J2622" s="139"/>
      <c r="K2622" s="131"/>
      <c r="L2622" s="132"/>
      <c r="M2622" s="132"/>
      <c r="N2622" s="141"/>
      <c r="O2622" s="139"/>
      <c r="P2622" s="139"/>
      <c r="Q2622" s="139"/>
      <c r="R2622" s="133"/>
      <c r="S2622" s="134"/>
      <c r="T2622" s="434"/>
      <c r="U2622" s="429"/>
      <c r="V2622" s="429" t="str">
        <f t="shared" si="842"/>
        <v/>
      </c>
      <c r="W2622" s="298"/>
      <c r="X2622" s="129" t="str">
        <f t="shared" si="843"/>
        <v/>
      </c>
      <c r="Y2622" s="129" t="str">
        <f t="shared" si="844"/>
        <v/>
      </c>
      <c r="Z2622" s="129" t="str">
        <f t="shared" si="845"/>
        <v/>
      </c>
      <c r="AA2622" s="133" t="str">
        <f t="shared" si="836"/>
        <v/>
      </c>
      <c r="AC2622" s="186" t="str">
        <f>AC2621</f>
        <v/>
      </c>
      <c r="AD2622" s="186" t="str">
        <f>AD2621</f>
        <v/>
      </c>
      <c r="AE2622" s="186" t="str">
        <f>AE2621</f>
        <v/>
      </c>
      <c r="AF2622" s="186" t="str">
        <f>AF2621</f>
        <v/>
      </c>
      <c r="AG2622" s="204">
        <f t="shared" si="846"/>
        <v>0</v>
      </c>
      <c r="AI2622" s="135" t="str">
        <f>IF(月報!G2622&lt;&gt;"",月報!G2622,"")</f>
        <v/>
      </c>
      <c r="AJ2622" s="126" t="str">
        <f>IF(月報!W2622&lt;&gt;"",月報!W2622*24,"")</f>
        <v/>
      </c>
      <c r="AK2622" s="126" t="str">
        <f>IF(月報!P2622&lt;&gt;"",月報!P2622,"")</f>
        <v/>
      </c>
      <c r="AL2622" s="126" t="str">
        <f>IF(月報!Q2622&lt;&gt;"",IF(月報!Q2622="平日残","",月報!Q2622),"")</f>
        <v/>
      </c>
      <c r="AM2622" s="126"/>
      <c r="AN2622" s="126" t="str">
        <f t="shared" si="826"/>
        <v/>
      </c>
      <c r="AO2622" s="126" t="str">
        <f>IF($E2622="","",VLOOKUP($E2622,カレンダマスタ!$A$5:$E$381,5,FALSE))</f>
        <v/>
      </c>
      <c r="AQ2622" s="196" t="str">
        <f>IF(G2622="","",IF(VLOOKUP(E2622,カレンダマスタ!$A$5:$D$381,4,FALSE)=0,"",1))</f>
        <v/>
      </c>
      <c r="AR2622" s="136" t="str">
        <f>IF($G2622="","",IF($AD2622="NSTC",INDEX(カレンダマスタ!$I$26:$O$31,MATCH($G2622,カレンダマスタ!$H$26:$H$31,1),MATCH($H2622,カレンダマスタ!$I$25:$O$25,1)),
IF($AD2622="CS本社",INDEX(カレンダマスタ!$I$36:$O$41,MATCH($G2622,カレンダマスタ!$H$36:$H$41,1),MATCH($H2622,カレンダマスタ!$I$35:$O$35,1)),
IF($AD2622="NS本社",INDEX(カレンダマスタ!$I$94:$O$99,MATCH($G2622,カレンダマスタ!$H$95:$H$100,1),MATCH($H2622,カレンダマスタ!$I$93:$O$93,1)),
IF($AD2622="ODC",INDEX(カレンダマスタ!$I$46:$O$51,MATCH($G2622,カレンダマスタ!$H$46:$H$51,1),MATCH($H2622,カレンダマスタ!$I$45:$O$45,1)),
IF($AD2622="NS東京TC",INDEX(カレンダマスタ!$I$56:$O$61,MATCH($G2622,カレンダマスタ!$H$56:$H$61,1),MATCH($H2622,カレンダマスタ!$I$55:$O$55,1)),""))))))</f>
        <v/>
      </c>
      <c r="AS2622" s="126" t="str">
        <f t="shared" si="847"/>
        <v/>
      </c>
      <c r="AU2622" s="137" t="str">
        <f>IF(E2622="","",VLOOKUP($E2622,カレンダマスタ!$A$4:$E$381,4,FALSE))</f>
        <v/>
      </c>
      <c r="AV2622" s="137" t="str">
        <f t="shared" si="837"/>
        <v/>
      </c>
      <c r="AW2622" s="137" t="str">
        <f t="shared" si="838"/>
        <v/>
      </c>
      <c r="AX2622" s="138" t="str">
        <f t="shared" si="839"/>
        <v/>
      </c>
      <c r="AY2622" s="138" t="str">
        <f t="shared" si="840"/>
        <v/>
      </c>
      <c r="AZ2622" s="130" t="str">
        <f>IF(AX2622&amp;AW2622="勤怠未設定","×",IF(AV2622="勤怠修正","×",IF(AC2622="外注","",IF(AA2622="",IF(AY2622&lt;&gt;"","×",""),IF(VLOOKUP(AA2622,カレンダマスタ!$H$66:$I$83,2,FALSE)&lt;&gt;AY2622,"×","OK")))))</f>
        <v/>
      </c>
      <c r="BC2622" s="137" t="str">
        <f>IF(E2622="","",VLOOKUP($E2622,カレンダマスタ!$A$4:$E$381,4,FALSE))</f>
        <v/>
      </c>
      <c r="BD2622" s="126" t="str">
        <f>IF(AC2622="社員","",IF(AG2622=0,"",IF(AD2622="NSTC",IF(COUNTIF(カレンダマスタ!$Q$5:$Q$32,G2622)=1,"OK","×"),
IF(AD2622="NS本社",IF(COUNTIF(カレンダマスタ!$T$5:$T$32,G2622)=1,"OK","×"),IF(COUNTIF(カレンダマスタ!$R$5:$R$32,G2622)=1,"OK","×")))))</f>
        <v/>
      </c>
      <c r="BE2622" s="126" t="str">
        <f>IF(AC2622="社員","",IF(G2622="","",IF(R2622&lt;&gt;"","",IF(AF2622="CS","OK",IF(VLOOKUP(E2622,カレンダマスタ!$A$5:$D$381,4,FALSE)&gt;0,"",IF(OR(G2622*24&gt;10.84,H2622*24&lt;14.5)=TRUE,"×","OK"))))))</f>
        <v/>
      </c>
      <c r="BF2622" s="126" t="str">
        <f t="shared" si="835"/>
        <v/>
      </c>
      <c r="BG2622" s="126" t="str">
        <f t="shared" si="848"/>
        <v/>
      </c>
      <c r="BI2622" s="130" t="str">
        <f t="shared" si="849"/>
        <v/>
      </c>
    </row>
    <row r="2623" spans="2:61">
      <c r="B2623" s="111"/>
      <c r="C2623" s="536"/>
      <c r="D2623" s="128"/>
      <c r="E2623" s="583"/>
      <c r="F2623" s="128"/>
      <c r="G2623" s="588"/>
      <c r="H2623" s="588"/>
      <c r="I2623" s="130"/>
      <c r="J2623" s="139"/>
      <c r="K2623" s="131"/>
      <c r="L2623" s="132"/>
      <c r="M2623" s="132"/>
      <c r="N2623" s="141"/>
      <c r="O2623" s="139"/>
      <c r="P2623" s="139"/>
      <c r="Q2623" s="139"/>
      <c r="R2623" s="133"/>
      <c r="S2623" s="134"/>
      <c r="T2623" s="434"/>
      <c r="U2623" s="429"/>
      <c r="V2623" s="429" t="str">
        <f t="shared" si="842"/>
        <v/>
      </c>
      <c r="W2623" s="298"/>
      <c r="X2623" s="129" t="str">
        <f t="shared" si="843"/>
        <v/>
      </c>
      <c r="Y2623" s="129" t="str">
        <f t="shared" si="844"/>
        <v/>
      </c>
      <c r="Z2623" s="129" t="str">
        <f t="shared" si="845"/>
        <v/>
      </c>
      <c r="AA2623" s="133" t="str">
        <f t="shared" si="836"/>
        <v/>
      </c>
      <c r="AC2623" s="186" t="str">
        <f>AC2621</f>
        <v/>
      </c>
      <c r="AD2623" s="187" t="str">
        <f>AD2621</f>
        <v/>
      </c>
      <c r="AE2623" s="187" t="str">
        <f>AE2621</f>
        <v/>
      </c>
      <c r="AF2623" s="187" t="str">
        <f>AF2621</f>
        <v/>
      </c>
      <c r="AG2623" s="204">
        <f t="shared" si="846"/>
        <v>0</v>
      </c>
      <c r="AI2623" s="135" t="str">
        <f>IF(月報!G2623&lt;&gt;"",月報!G2623,"")</f>
        <v/>
      </c>
      <c r="AJ2623" s="126" t="str">
        <f>IF(月報!W2623&lt;&gt;"",月報!W2623*24,"")</f>
        <v/>
      </c>
      <c r="AK2623" s="126" t="str">
        <f>IF(月報!P2623&lt;&gt;"",月報!P2623,"")</f>
        <v/>
      </c>
      <c r="AL2623" s="126" t="str">
        <f>IF(月報!Q2623&lt;&gt;"",IF(月報!Q2623="平日残","",月報!Q2623),"")</f>
        <v/>
      </c>
      <c r="AM2623" s="126"/>
      <c r="AN2623" s="126" t="str">
        <f t="shared" si="826"/>
        <v/>
      </c>
      <c r="AO2623" s="126" t="str">
        <f>IF($E2623="","",VLOOKUP($E2623,カレンダマスタ!$A$5:$E$381,5,FALSE))</f>
        <v/>
      </c>
      <c r="AQ2623" s="196" t="str">
        <f>IF(G2623="","",IF(VLOOKUP(E2623,カレンダマスタ!$A$5:$D$381,4,FALSE)=0,"",1))</f>
        <v/>
      </c>
      <c r="AR2623" s="136" t="str">
        <f>IF($G2623="","",IF($AD2623="NSTC",INDEX(カレンダマスタ!$I$26:$O$31,MATCH($G2623,カレンダマスタ!$H$26:$H$31,1),MATCH($H2623,カレンダマスタ!$I$25:$O$25,1)),
IF($AD2623="CS本社",INDEX(カレンダマスタ!$I$36:$O$41,MATCH($G2623,カレンダマスタ!$H$36:$H$41,1),MATCH($H2623,カレンダマスタ!$I$35:$O$35,1)),
IF($AD2623="NS本社",INDEX(カレンダマスタ!$I$94:$O$99,MATCH($G2623,カレンダマスタ!$H$95:$H$100,1),MATCH($H2623,カレンダマスタ!$I$93:$O$93,1)),
IF($AD2623="ODC",INDEX(カレンダマスタ!$I$46:$O$51,MATCH($G2623,カレンダマスタ!$H$46:$H$51,1),MATCH($H2623,カレンダマスタ!$I$45:$O$45,1)),
IF($AD2623="NS東京TC",INDEX(カレンダマスタ!$I$56:$O$61,MATCH($G2623,カレンダマスタ!$H$56:$H$61,1),MATCH($H2623,カレンダマスタ!$I$55:$O$55,1)),""))))))</f>
        <v/>
      </c>
      <c r="AS2623" s="126" t="str">
        <f t="shared" si="847"/>
        <v/>
      </c>
      <c r="AU2623" s="137" t="str">
        <f>IF(E2623="","",VLOOKUP($E2623,カレンダマスタ!$A$4:$E$381,4,FALSE))</f>
        <v/>
      </c>
      <c r="AV2623" s="137" t="str">
        <f t="shared" si="837"/>
        <v/>
      </c>
      <c r="AW2623" s="137" t="str">
        <f t="shared" si="838"/>
        <v/>
      </c>
      <c r="AX2623" s="138" t="str">
        <f t="shared" si="839"/>
        <v/>
      </c>
      <c r="AY2623" s="138" t="str">
        <f t="shared" si="840"/>
        <v/>
      </c>
      <c r="AZ2623" s="130" t="str">
        <f>IF(AX2623&amp;AW2623="勤怠未設定","×",IF(AV2623="勤怠修正","×",IF(AC2623="外注","",IF(AA2623="",IF(AY2623&lt;&gt;"","×",""),IF(VLOOKUP(AA2623,カレンダマスタ!$H$66:$I$83,2,FALSE)&lt;&gt;AY2623,"×","OK")))))</f>
        <v/>
      </c>
      <c r="BC2623" s="137" t="str">
        <f>IF(E2623="","",VLOOKUP($E2623,カレンダマスタ!$A$4:$E$381,4,FALSE))</f>
        <v/>
      </c>
      <c r="BD2623" s="126" t="str">
        <f>IF(AC2623="社員","",IF(AG2623=0,"",IF(AD2623="NSTC",IF(COUNTIF(カレンダマスタ!$Q$5:$Q$32,G2623)=1,"OK","×"),
IF(AD2623="NS本社",IF(COUNTIF(カレンダマスタ!$T$5:$T$32,G2623)=1,"OK","×"),IF(COUNTIF(カレンダマスタ!$R$5:$R$32,G2623)=1,"OK","×")))))</f>
        <v/>
      </c>
      <c r="BE2623" s="126" t="str">
        <f>IF(AC2623="社員","",IF(G2623="","",IF(R2623&lt;&gt;"","",IF(AF2623="CS","OK",IF(VLOOKUP(E2623,カレンダマスタ!$A$5:$D$381,4,FALSE)&gt;0,"",IF(OR(G2623*24&gt;10.84,H2623*24&lt;14.5)=TRUE,"×","OK"))))))</f>
        <v/>
      </c>
      <c r="BF2623" s="126" t="str">
        <f t="shared" si="835"/>
        <v/>
      </c>
      <c r="BG2623" s="126" t="str">
        <f t="shared" si="848"/>
        <v/>
      </c>
      <c r="BI2623" s="130" t="str">
        <f t="shared" si="849"/>
        <v/>
      </c>
    </row>
    <row r="2624" spans="2:61">
      <c r="B2624" s="111"/>
      <c r="C2624" s="536"/>
      <c r="D2624" s="128"/>
      <c r="E2624" s="583"/>
      <c r="F2624" s="128"/>
      <c r="G2624" s="588"/>
      <c r="H2624" s="588"/>
      <c r="I2624" s="130"/>
      <c r="J2624" s="139"/>
      <c r="K2624" s="131"/>
      <c r="L2624" s="132"/>
      <c r="M2624" s="132"/>
      <c r="N2624" s="141"/>
      <c r="O2624" s="139"/>
      <c r="P2624" s="139"/>
      <c r="Q2624" s="139"/>
      <c r="R2624" s="133"/>
      <c r="S2624" s="134"/>
      <c r="T2624" s="434"/>
      <c r="U2624" s="429"/>
      <c r="V2624" s="429" t="str">
        <f t="shared" si="842"/>
        <v/>
      </c>
      <c r="W2624" s="298"/>
      <c r="X2624" s="129" t="str">
        <f t="shared" si="843"/>
        <v/>
      </c>
      <c r="Y2624" s="129" t="str">
        <f t="shared" si="844"/>
        <v/>
      </c>
      <c r="Z2624" s="129" t="str">
        <f t="shared" si="845"/>
        <v/>
      </c>
      <c r="AA2624" s="133" t="str">
        <f t="shared" si="836"/>
        <v/>
      </c>
      <c r="AC2624" s="186" t="str">
        <f>AC2621</f>
        <v/>
      </c>
      <c r="AD2624" s="187" t="str">
        <f>AD2621</f>
        <v/>
      </c>
      <c r="AE2624" s="187" t="str">
        <f>AE2621</f>
        <v/>
      </c>
      <c r="AF2624" s="187" t="str">
        <f>AF2621</f>
        <v/>
      </c>
      <c r="AG2624" s="204">
        <f t="shared" si="846"/>
        <v>0</v>
      </c>
      <c r="AI2624" s="140" t="str">
        <f>IF(月報!G2624&lt;&gt;"",月報!G2624,"")</f>
        <v/>
      </c>
      <c r="AJ2624" s="126" t="str">
        <f>IF(月報!W2624&lt;&gt;"",月報!W2624*24,"")</f>
        <v/>
      </c>
      <c r="AK2624" s="126" t="str">
        <f>IF(月報!P2624&lt;&gt;"",月報!P2624,"")</f>
        <v/>
      </c>
      <c r="AL2624" s="126" t="str">
        <f>IF(月報!Q2624&lt;&gt;"",IF(月報!Q2624="平日残","",月報!Q2624),"")</f>
        <v/>
      </c>
      <c r="AM2624" s="126"/>
      <c r="AN2624" s="126" t="str">
        <f t="shared" si="826"/>
        <v/>
      </c>
      <c r="AO2624" s="126" t="str">
        <f>IF($E2624="","",VLOOKUP($E2624,カレンダマスタ!$A$5:$E$381,5,FALSE))</f>
        <v/>
      </c>
      <c r="AQ2624" s="196" t="str">
        <f>IF(G2624="","",IF(VLOOKUP(E2624,カレンダマスタ!$A$5:$D$381,4,FALSE)=0,"",1))</f>
        <v/>
      </c>
      <c r="AR2624" s="136" t="str">
        <f>IF($G2624="","",IF($AD2624="NSTC",INDEX(カレンダマスタ!$I$26:$O$31,MATCH($G2624,カレンダマスタ!$H$26:$H$31,1),MATCH($H2624,カレンダマスタ!$I$25:$O$25,1)),
IF($AD2624="CS本社",INDEX(カレンダマスタ!$I$36:$O$41,MATCH($G2624,カレンダマスタ!$H$36:$H$41,1),MATCH($H2624,カレンダマスタ!$I$35:$O$35,1)),
IF($AD2624="NS本社",INDEX(カレンダマスタ!$I$94:$O$99,MATCH($G2624,カレンダマスタ!$H$95:$H$100,1),MATCH($H2624,カレンダマスタ!$I$93:$O$93,1)),
IF($AD2624="ODC",INDEX(カレンダマスタ!$I$46:$O$51,MATCH($G2624,カレンダマスタ!$H$46:$H$51,1),MATCH($H2624,カレンダマスタ!$I$45:$O$45,1)),
IF($AD2624="NS東京TC",INDEX(カレンダマスタ!$I$56:$O$61,MATCH($G2624,カレンダマスタ!$H$56:$H$61,1),MATCH($H2624,カレンダマスタ!$I$55:$O$55,1)),""))))))</f>
        <v/>
      </c>
      <c r="AS2624" s="126" t="str">
        <f t="shared" si="847"/>
        <v/>
      </c>
      <c r="AU2624" s="137" t="str">
        <f>IF(E2624="","",VLOOKUP($E2624,カレンダマスタ!$A$4:$E$381,4,FALSE))</f>
        <v/>
      </c>
      <c r="AV2624" s="137" t="str">
        <f t="shared" si="837"/>
        <v/>
      </c>
      <c r="AW2624" s="137" t="str">
        <f t="shared" si="838"/>
        <v/>
      </c>
      <c r="AX2624" s="138" t="str">
        <f t="shared" si="839"/>
        <v/>
      </c>
      <c r="AY2624" s="138" t="str">
        <f t="shared" si="840"/>
        <v/>
      </c>
      <c r="AZ2624" s="130" t="str">
        <f>IF(AX2624&amp;AW2624="勤怠未設定","×",IF(AV2624="勤怠修正","×",IF(AC2624="外注","",IF(AA2624="",IF(AY2624&lt;&gt;"","×",""),IF(VLOOKUP(AA2624,カレンダマスタ!$H$66:$I$83,2,FALSE)&lt;&gt;AY2624,"×","OK")))))</f>
        <v/>
      </c>
      <c r="BC2624" s="137" t="str">
        <f>IF(E2624="","",VLOOKUP($E2624,カレンダマスタ!$A$4:$E$381,4,FALSE))</f>
        <v/>
      </c>
      <c r="BD2624" s="126" t="str">
        <f>IF(AC2624="社員","",IF(AG2624=0,"",IF(AD2624="NSTC",IF(COUNTIF(カレンダマスタ!$Q$5:$Q$32,G2624)=1,"OK","×"),
IF(AD2624="NS本社",IF(COUNTIF(カレンダマスタ!$T$5:$T$32,G2624)=1,"OK","×"),IF(COUNTIF(カレンダマスタ!$R$5:$R$32,G2624)=1,"OK","×")))))</f>
        <v/>
      </c>
      <c r="BE2624" s="126" t="str">
        <f>IF(AC2624="社員","",IF(G2624="","",IF(R2624&lt;&gt;"","",IF(AF2624="CS","OK",IF(VLOOKUP(E2624,カレンダマスタ!$A$5:$D$381,4,FALSE)&gt;0,"",IF(OR(G2624*24&gt;10.84,H2624*24&lt;14.5)=TRUE,"×","OK"))))))</f>
        <v/>
      </c>
      <c r="BF2624" s="126" t="str">
        <f t="shared" si="835"/>
        <v/>
      </c>
      <c r="BG2624" s="126" t="str">
        <f t="shared" si="848"/>
        <v/>
      </c>
      <c r="BI2624" s="130" t="str">
        <f t="shared" si="849"/>
        <v/>
      </c>
    </row>
    <row r="2625" spans="2:61">
      <c r="B2625" s="111"/>
      <c r="C2625" s="536"/>
      <c r="D2625" s="128"/>
      <c r="E2625" s="583"/>
      <c r="F2625" s="128"/>
      <c r="G2625" s="588"/>
      <c r="H2625" s="588"/>
      <c r="I2625" s="130"/>
      <c r="J2625" s="139"/>
      <c r="K2625" s="131"/>
      <c r="L2625" s="132"/>
      <c r="M2625" s="132"/>
      <c r="N2625" s="141"/>
      <c r="O2625" s="139"/>
      <c r="P2625" s="139"/>
      <c r="Q2625" s="139"/>
      <c r="R2625" s="133"/>
      <c r="S2625" s="134"/>
      <c r="T2625" s="434"/>
      <c r="U2625" s="429"/>
      <c r="V2625" s="429" t="str">
        <f t="shared" si="842"/>
        <v/>
      </c>
      <c r="W2625" s="298"/>
      <c r="X2625" s="129" t="str">
        <f t="shared" si="843"/>
        <v/>
      </c>
      <c r="Y2625" s="129" t="str">
        <f t="shared" si="844"/>
        <v/>
      </c>
      <c r="Z2625" s="129" t="str">
        <f t="shared" si="845"/>
        <v/>
      </c>
      <c r="AA2625" s="133" t="str">
        <f t="shared" si="836"/>
        <v/>
      </c>
      <c r="AC2625" s="186" t="str">
        <f>AC2621</f>
        <v/>
      </c>
      <c r="AD2625" s="187" t="str">
        <f>AD2621</f>
        <v/>
      </c>
      <c r="AE2625" s="187" t="str">
        <f>AE2621</f>
        <v/>
      </c>
      <c r="AF2625" s="187" t="str">
        <f>AF2621</f>
        <v/>
      </c>
      <c r="AG2625" s="204">
        <f t="shared" si="846"/>
        <v>0</v>
      </c>
      <c r="AI2625" s="140" t="str">
        <f>IF(月報!G2625&lt;&gt;"",月報!G2625,"")</f>
        <v/>
      </c>
      <c r="AJ2625" s="126" t="str">
        <f>IF(月報!W2625&lt;&gt;"",月報!W2625*24,"")</f>
        <v/>
      </c>
      <c r="AK2625" s="126" t="str">
        <f>IF(月報!P2625&lt;&gt;"",月報!P2625,"")</f>
        <v/>
      </c>
      <c r="AL2625" s="126" t="str">
        <f>IF(月報!Q2625&lt;&gt;"",IF(月報!Q2625="平日残","",月報!Q2625),"")</f>
        <v/>
      </c>
      <c r="AM2625" s="126"/>
      <c r="AN2625" s="126" t="str">
        <f t="shared" si="826"/>
        <v/>
      </c>
      <c r="AO2625" s="126" t="str">
        <f>IF($E2625="","",VLOOKUP($E2625,カレンダマスタ!$A$5:$E$381,5,FALSE))</f>
        <v/>
      </c>
      <c r="AQ2625" s="196" t="str">
        <f>IF(G2625="","",IF(VLOOKUP(E2625,カレンダマスタ!$A$5:$D$381,4,FALSE)=0,"",1))</f>
        <v/>
      </c>
      <c r="AR2625" s="136" t="str">
        <f>IF($G2625="","",IF($AD2625="NSTC",INDEX(カレンダマスタ!$I$26:$O$31,MATCH($G2625,カレンダマスタ!$H$26:$H$31,1),MATCH($H2625,カレンダマスタ!$I$25:$O$25,1)),
IF($AD2625="CS本社",INDEX(カレンダマスタ!$I$36:$O$41,MATCH($G2625,カレンダマスタ!$H$36:$H$41,1),MATCH($H2625,カレンダマスタ!$I$35:$O$35,1)),
IF($AD2625="NS本社",INDEX(カレンダマスタ!$I$94:$O$99,MATCH($G2625,カレンダマスタ!$H$95:$H$100,1),MATCH($H2625,カレンダマスタ!$I$93:$O$93,1)),
IF($AD2625="ODC",INDEX(カレンダマスタ!$I$46:$O$51,MATCH($G2625,カレンダマスタ!$H$46:$H$51,1),MATCH($H2625,カレンダマスタ!$I$45:$O$45,1)),
IF($AD2625="NS東京TC",INDEX(カレンダマスタ!$I$56:$O$61,MATCH($G2625,カレンダマスタ!$H$56:$H$61,1),MATCH($H2625,カレンダマスタ!$I$55:$O$55,1)),""))))))</f>
        <v/>
      </c>
      <c r="AS2625" s="126" t="str">
        <f t="shared" si="847"/>
        <v/>
      </c>
      <c r="AU2625" s="137" t="str">
        <f>IF(E2625="","",VLOOKUP($E2625,カレンダマスタ!$A$4:$E$381,4,FALSE))</f>
        <v/>
      </c>
      <c r="AV2625" s="137" t="str">
        <f t="shared" si="837"/>
        <v/>
      </c>
      <c r="AW2625" s="137" t="str">
        <f t="shared" si="838"/>
        <v/>
      </c>
      <c r="AX2625" s="138" t="str">
        <f t="shared" si="839"/>
        <v/>
      </c>
      <c r="AY2625" s="138" t="str">
        <f t="shared" si="840"/>
        <v/>
      </c>
      <c r="AZ2625" s="130" t="str">
        <f>IF(AX2625&amp;AW2625="勤怠未設定","×",IF(AV2625="勤怠修正","×",IF(AC2625="外注","",IF(AA2625="",IF(AY2625&lt;&gt;"","×",""),IF(VLOOKUP(AA2625,カレンダマスタ!$H$66:$I$83,2,FALSE)&lt;&gt;AY2625,"×","OK")))))</f>
        <v/>
      </c>
      <c r="BC2625" s="137" t="str">
        <f>IF(E2625="","",VLOOKUP($E2625,カレンダマスタ!$A$4:$E$381,4,FALSE))</f>
        <v/>
      </c>
      <c r="BD2625" s="126" t="str">
        <f>IF(AC2625="社員","",IF(AG2625=0,"",IF(AD2625="NSTC",IF(COUNTIF(カレンダマスタ!$Q$5:$Q$32,G2625)=1,"OK","×"),
IF(AD2625="NS本社",IF(COUNTIF(カレンダマスタ!$T$5:$T$32,G2625)=1,"OK","×"),IF(COUNTIF(カレンダマスタ!$R$5:$R$32,G2625)=1,"OK","×")))))</f>
        <v/>
      </c>
      <c r="BE2625" s="126" t="str">
        <f>IF(AC2625="社員","",IF(G2625="","",IF(R2625&lt;&gt;"","",IF(AF2625="CS","OK",IF(VLOOKUP(E2625,カレンダマスタ!$A$5:$D$381,4,FALSE)&gt;0,"",IF(OR(G2625*24&gt;10.84,H2625*24&lt;14.5)=TRUE,"×","OK"))))))</f>
        <v/>
      </c>
      <c r="BF2625" s="126" t="str">
        <f t="shared" si="835"/>
        <v/>
      </c>
      <c r="BG2625" s="126" t="str">
        <f t="shared" si="848"/>
        <v/>
      </c>
      <c r="BI2625" s="130" t="str">
        <f t="shared" si="849"/>
        <v/>
      </c>
    </row>
    <row r="2626" spans="2:61">
      <c r="B2626" s="111"/>
      <c r="C2626" s="536"/>
      <c r="D2626" s="128"/>
      <c r="E2626" s="583"/>
      <c r="F2626" s="128"/>
      <c r="G2626" s="588"/>
      <c r="H2626" s="588"/>
      <c r="I2626" s="130"/>
      <c r="J2626" s="139"/>
      <c r="K2626" s="131"/>
      <c r="L2626" s="132"/>
      <c r="M2626" s="132"/>
      <c r="N2626" s="141"/>
      <c r="O2626" s="139"/>
      <c r="P2626" s="139"/>
      <c r="Q2626" s="139"/>
      <c r="R2626" s="133"/>
      <c r="S2626" s="134"/>
      <c r="T2626" s="434"/>
      <c r="U2626" s="429"/>
      <c r="V2626" s="429" t="str">
        <f t="shared" si="842"/>
        <v/>
      </c>
      <c r="W2626" s="298"/>
      <c r="X2626" s="129" t="str">
        <f t="shared" si="843"/>
        <v/>
      </c>
      <c r="Y2626" s="129" t="str">
        <f t="shared" si="844"/>
        <v/>
      </c>
      <c r="Z2626" s="129" t="str">
        <f t="shared" si="845"/>
        <v/>
      </c>
      <c r="AA2626" s="133" t="str">
        <f t="shared" si="836"/>
        <v/>
      </c>
      <c r="AC2626" s="186" t="str">
        <f>AC2621</f>
        <v/>
      </c>
      <c r="AD2626" s="187" t="str">
        <f>AD2621</f>
        <v/>
      </c>
      <c r="AE2626" s="187" t="str">
        <f>AE2621</f>
        <v/>
      </c>
      <c r="AF2626" s="187" t="str">
        <f>AF2621</f>
        <v/>
      </c>
      <c r="AG2626" s="204">
        <f t="shared" si="846"/>
        <v>0</v>
      </c>
      <c r="AI2626" s="135" t="str">
        <f>IF(月報!G2626&lt;&gt;"",月報!G2626,"")</f>
        <v/>
      </c>
      <c r="AJ2626" s="126" t="str">
        <f>IF(月報!W2626&lt;&gt;"",月報!W2626*24,"")</f>
        <v/>
      </c>
      <c r="AK2626" s="126" t="str">
        <f>IF(月報!P2626&lt;&gt;"",月報!P2626,"")</f>
        <v/>
      </c>
      <c r="AL2626" s="126" t="str">
        <f>IF(月報!Q2626&lt;&gt;"",IF(月報!Q2626="平日残","",月報!Q2626),"")</f>
        <v/>
      </c>
      <c r="AM2626" s="126"/>
      <c r="AN2626" s="126" t="str">
        <f t="shared" si="826"/>
        <v/>
      </c>
      <c r="AO2626" s="126" t="str">
        <f>IF($E2626="","",VLOOKUP($E2626,カレンダマスタ!$A$5:$E$381,5,FALSE))</f>
        <v/>
      </c>
      <c r="AQ2626" s="196" t="str">
        <f>IF(G2626="","",IF(VLOOKUP(E2626,カレンダマスタ!$A$5:$D$381,4,FALSE)=0,"",1))</f>
        <v/>
      </c>
      <c r="AR2626" s="136" t="str">
        <f>IF($G2626="","",IF($AD2626="NSTC",INDEX(カレンダマスタ!$I$26:$O$31,MATCH($G2626,カレンダマスタ!$H$26:$H$31,1),MATCH($H2626,カレンダマスタ!$I$25:$O$25,1)),
IF($AD2626="CS本社",INDEX(カレンダマスタ!$I$36:$O$41,MATCH($G2626,カレンダマスタ!$H$36:$H$41,1),MATCH($H2626,カレンダマスタ!$I$35:$O$35,1)),
IF($AD2626="NS本社",INDEX(カレンダマスタ!$I$94:$O$99,MATCH($G2626,カレンダマスタ!$H$95:$H$100,1),MATCH($H2626,カレンダマスタ!$I$93:$O$93,1)),
IF($AD2626="ODC",INDEX(カレンダマスタ!$I$46:$O$51,MATCH($G2626,カレンダマスタ!$H$46:$H$51,1),MATCH($H2626,カレンダマスタ!$I$45:$O$45,1)),
IF($AD2626="NS東京TC",INDEX(カレンダマスタ!$I$56:$O$61,MATCH($G2626,カレンダマスタ!$H$56:$H$61,1),MATCH($H2626,カレンダマスタ!$I$55:$O$55,1)),""))))))</f>
        <v/>
      </c>
      <c r="AS2626" s="126" t="str">
        <f t="shared" si="847"/>
        <v/>
      </c>
      <c r="AU2626" s="137" t="str">
        <f>IF(E2626="","",VLOOKUP($E2626,カレンダマスタ!$A$4:$E$381,4,FALSE))</f>
        <v/>
      </c>
      <c r="AV2626" s="137" t="str">
        <f t="shared" si="837"/>
        <v/>
      </c>
      <c r="AW2626" s="137" t="str">
        <f t="shared" si="838"/>
        <v/>
      </c>
      <c r="AX2626" s="138" t="str">
        <f t="shared" si="839"/>
        <v/>
      </c>
      <c r="AY2626" s="138" t="str">
        <f t="shared" si="840"/>
        <v/>
      </c>
      <c r="AZ2626" s="130" t="str">
        <f>IF(AX2626&amp;AW2626="勤怠未設定","×",IF(AV2626="勤怠修正","×",IF(AC2626="外注","",IF(AA2626="",IF(AY2626&lt;&gt;"","×",""),IF(VLOOKUP(AA2626,カレンダマスタ!$H$66:$I$83,2,FALSE)&lt;&gt;AY2626,"×","OK")))))</f>
        <v/>
      </c>
      <c r="BC2626" s="137" t="str">
        <f>IF(E2626="","",VLOOKUP($E2626,カレンダマスタ!$A$4:$E$381,4,FALSE))</f>
        <v/>
      </c>
      <c r="BD2626" s="126" t="str">
        <f>IF(AC2626="社員","",IF(AG2626=0,"",IF(AD2626="NSTC",IF(COUNTIF(カレンダマスタ!$Q$5:$Q$32,G2626)=1,"OK","×"),
IF(AD2626="NS本社",IF(COUNTIF(カレンダマスタ!$T$5:$T$32,G2626)=1,"OK","×"),IF(COUNTIF(カレンダマスタ!$R$5:$R$32,G2626)=1,"OK","×")))))</f>
        <v/>
      </c>
      <c r="BE2626" s="126" t="str">
        <f>IF(AC2626="社員","",IF(G2626="","",IF(R2626&lt;&gt;"","",IF(AF2626="CS","OK",IF(VLOOKUP(E2626,カレンダマスタ!$A$5:$D$381,4,FALSE)&gt;0,"",IF(OR(G2626*24&gt;10.84,H2626*24&lt;14.5)=TRUE,"×","OK"))))))</f>
        <v/>
      </c>
      <c r="BF2626" s="126" t="str">
        <f t="shared" si="835"/>
        <v/>
      </c>
      <c r="BG2626" s="126" t="str">
        <f t="shared" si="848"/>
        <v/>
      </c>
      <c r="BI2626" s="130" t="str">
        <f t="shared" si="849"/>
        <v/>
      </c>
    </row>
    <row r="2627" spans="2:61">
      <c r="B2627" s="111"/>
      <c r="C2627" s="537"/>
      <c r="D2627" s="142"/>
      <c r="E2627" s="584"/>
      <c r="F2627" s="142"/>
      <c r="G2627" s="589"/>
      <c r="H2627" s="589"/>
      <c r="I2627" s="144"/>
      <c r="J2627" s="148"/>
      <c r="K2627" s="145"/>
      <c r="L2627" s="146"/>
      <c r="M2627" s="146"/>
      <c r="N2627" s="147"/>
      <c r="O2627" s="148"/>
      <c r="P2627" s="148"/>
      <c r="Q2627" s="148"/>
      <c r="R2627" s="149"/>
      <c r="S2627" s="156"/>
      <c r="T2627" s="435"/>
      <c r="U2627" s="430"/>
      <c r="V2627" s="430" t="str">
        <f t="shared" si="842"/>
        <v/>
      </c>
      <c r="W2627" s="298"/>
      <c r="X2627" s="143" t="str">
        <f t="shared" si="843"/>
        <v/>
      </c>
      <c r="Y2627" s="143" t="str">
        <f t="shared" si="844"/>
        <v/>
      </c>
      <c r="Z2627" s="143" t="str">
        <f t="shared" si="845"/>
        <v/>
      </c>
      <c r="AA2627" s="149" t="str">
        <f t="shared" si="836"/>
        <v/>
      </c>
      <c r="AC2627" s="188" t="str">
        <f>AC2621</f>
        <v/>
      </c>
      <c r="AD2627" s="189" t="str">
        <f>AD2621</f>
        <v/>
      </c>
      <c r="AE2627" s="189" t="str">
        <f>AE2621</f>
        <v/>
      </c>
      <c r="AF2627" s="189" t="str">
        <f>AF2621</f>
        <v/>
      </c>
      <c r="AG2627" s="205">
        <f t="shared" si="846"/>
        <v>0</v>
      </c>
      <c r="AI2627" s="150" t="str">
        <f>IF(月報!G2627&lt;&gt;"",月報!G2627,"")</f>
        <v/>
      </c>
      <c r="AJ2627" s="151" t="str">
        <f>IF(月報!W2627&lt;&gt;"",月報!W2627*24,"")</f>
        <v/>
      </c>
      <c r="AK2627" s="151" t="str">
        <f>IF(月報!P2627&lt;&gt;"",月報!P2627,"")</f>
        <v/>
      </c>
      <c r="AL2627" s="151" t="str">
        <f>IF(月報!Q2627&lt;&gt;"",IF(月報!Q2627="平日残","",月報!Q2627),"")</f>
        <v/>
      </c>
      <c r="AM2627" s="151"/>
      <c r="AN2627" s="151" t="str">
        <f t="shared" si="826"/>
        <v/>
      </c>
      <c r="AO2627" s="151" t="str">
        <f>IF($E2627="","",VLOOKUP($E2627,カレンダマスタ!$A$5:$E$381,5,FALSE))</f>
        <v/>
      </c>
      <c r="AQ2627" s="197" t="str">
        <f>IF(G2627="","",IF(VLOOKUP(E2627,カレンダマスタ!$A$5:$D$381,4,FALSE)=0,"",1))</f>
        <v/>
      </c>
      <c r="AR2627" s="152" t="str">
        <f>IF($G2627="","",IF($AD2627="NSTC",INDEX(カレンダマスタ!$I$26:$O$31,MATCH($G2627,カレンダマスタ!$H$26:$H$31,1),MATCH($H2627,カレンダマスタ!$I$25:$O$25,1)),
IF($AD2627="CS本社",INDEX(カレンダマスタ!$I$36:$O$41,MATCH($G2627,カレンダマスタ!$H$36:$H$41,1),MATCH($H2627,カレンダマスタ!$I$35:$O$35,1)),
IF($AD2627="NS本社",INDEX(カレンダマスタ!$I$94:$O$99,MATCH($G2627,カレンダマスタ!$H$95:$H$100,1),MATCH($H2627,カレンダマスタ!$I$93:$O$93,1)),
IF($AD2627="ODC",INDEX(カレンダマスタ!$I$46:$O$51,MATCH($G2627,カレンダマスタ!$H$46:$H$51,1),MATCH($H2627,カレンダマスタ!$I$45:$O$45,1)),
IF($AD2627="NS東京TC",INDEX(カレンダマスタ!$I$56:$O$61,MATCH($G2627,カレンダマスタ!$H$56:$H$61,1),MATCH($H2627,カレンダマスタ!$I$55:$O$55,1)),""))))))</f>
        <v/>
      </c>
      <c r="AS2627" s="151" t="str">
        <f t="shared" si="847"/>
        <v/>
      </c>
      <c r="AU2627" s="153" t="str">
        <f>IF(E2627="","",VLOOKUP($E2627,カレンダマスタ!$A$4:$E$381,4,FALSE))</f>
        <v/>
      </c>
      <c r="AV2627" s="153" t="str">
        <f t="shared" si="837"/>
        <v/>
      </c>
      <c r="AW2627" s="153" t="str">
        <f t="shared" si="838"/>
        <v/>
      </c>
      <c r="AX2627" s="154" t="str">
        <f t="shared" si="839"/>
        <v/>
      </c>
      <c r="AY2627" s="154" t="str">
        <f t="shared" si="840"/>
        <v/>
      </c>
      <c r="AZ2627" s="144" t="str">
        <f>IF(AX2627&amp;AW2627="勤怠未設定","×",IF(AV2627="勤怠修正","×",IF(AC2627="外注","",IF(AA2627="",IF(AY2627&lt;&gt;"","×",""),IF(VLOOKUP(AA2627,カレンダマスタ!$H$66:$I$83,2,FALSE)&lt;&gt;AY2627,"×","OK")))))</f>
        <v/>
      </c>
      <c r="BC2627" s="153" t="str">
        <f>IF(E2627="","",VLOOKUP($E2627,カレンダマスタ!$A$4:$E$381,4,FALSE))</f>
        <v/>
      </c>
      <c r="BD2627" s="151" t="str">
        <f>IF(AC2627="社員","",IF(AG2627=0,"",IF(AD2627="NSTC",IF(COUNTIF(カレンダマスタ!$Q$5:$Q$32,G2627)=1,"OK","×"),
IF(AD2627="NS本社",IF(COUNTIF(カレンダマスタ!$T$5:$T$32,G2627)=1,"OK","×"),IF(COUNTIF(カレンダマスタ!$R$5:$R$32,G2627)=1,"OK","×")))))</f>
        <v/>
      </c>
      <c r="BE2627" s="151" t="str">
        <f>IF(AC2627="社員","",IF(G2627="","",IF(R2627&lt;&gt;"","",IF(AF2627="CS","OK",IF(VLOOKUP(E2627,カレンダマスタ!$A$5:$D$381,4,FALSE)&gt;0,"",IF(OR(G2627*24&gt;10.84,H2627*24&lt;14.5)=TRUE,"×","OK"))))))</f>
        <v/>
      </c>
      <c r="BF2627" s="151" t="str">
        <f t="shared" si="835"/>
        <v/>
      </c>
      <c r="BG2627" s="151" t="str">
        <f t="shared" si="848"/>
        <v/>
      </c>
      <c r="BI2627" s="144" t="str">
        <f t="shared" si="849"/>
        <v/>
      </c>
    </row>
    <row r="2628" spans="2:61">
      <c r="B2628" s="111"/>
      <c r="C2628" s="535"/>
      <c r="D2628" s="112"/>
      <c r="E2628" s="582"/>
      <c r="F2628" s="112"/>
      <c r="G2628" s="587"/>
      <c r="H2628" s="587"/>
      <c r="I2628" s="114"/>
      <c r="J2628" s="118"/>
      <c r="K2628" s="115"/>
      <c r="L2628" s="116"/>
      <c r="M2628" s="116"/>
      <c r="N2628" s="117"/>
      <c r="O2628" s="118"/>
      <c r="P2628" s="118"/>
      <c r="Q2628" s="118"/>
      <c r="R2628" s="119"/>
      <c r="S2628" s="120"/>
      <c r="T2628" s="433"/>
      <c r="U2628" s="431">
        <f>SUM(T2628:T2634)</f>
        <v>0</v>
      </c>
      <c r="V2628" s="431" t="str">
        <f t="shared" si="842"/>
        <v/>
      </c>
      <c r="W2628" s="298"/>
      <c r="X2628" s="113" t="str">
        <f t="shared" si="843"/>
        <v/>
      </c>
      <c r="Y2628" s="113" t="str">
        <f t="shared" si="844"/>
        <v/>
      </c>
      <c r="Z2628" s="113" t="str">
        <f t="shared" si="845"/>
        <v/>
      </c>
      <c r="AA2628" s="119" t="str">
        <f t="shared" si="836"/>
        <v/>
      </c>
      <c r="AC2628" s="190" t="str">
        <f>AC2621</f>
        <v/>
      </c>
      <c r="AD2628" s="191" t="str">
        <f>AD2621</f>
        <v/>
      </c>
      <c r="AE2628" s="191" t="str">
        <f>AE2621</f>
        <v/>
      </c>
      <c r="AF2628" s="191" t="str">
        <f>AF2621</f>
        <v/>
      </c>
      <c r="AG2628" s="206">
        <f t="shared" si="846"/>
        <v>0</v>
      </c>
      <c r="AI2628" s="155" t="str">
        <f>IF(月報!G2628&lt;&gt;"",月報!G2628,"")</f>
        <v/>
      </c>
      <c r="AJ2628" s="122" t="str">
        <f>IF(月報!W2628&lt;&gt;"",月報!W2628*24,"")</f>
        <v/>
      </c>
      <c r="AK2628" s="122" t="str">
        <f>IF(月報!P2628&lt;&gt;"",月報!P2628,"")</f>
        <v/>
      </c>
      <c r="AL2628" s="122" t="str">
        <f>IF(月報!Q2628&lt;&gt;"",IF(月報!Q2628="平日残","",月報!Q2628),"")</f>
        <v/>
      </c>
      <c r="AM2628" s="122"/>
      <c r="AN2628" s="122" t="str">
        <f t="shared" si="826"/>
        <v/>
      </c>
      <c r="AO2628" s="122" t="str">
        <f>IF($E2628="","",VLOOKUP($E2628,カレンダマスタ!$A$5:$E$381,5,FALSE))</f>
        <v/>
      </c>
      <c r="AQ2628" s="195" t="str">
        <f>IF(G2628="","",IF(VLOOKUP(E2628,カレンダマスタ!$A$5:$D$381,4,FALSE)=0,"",1))</f>
        <v/>
      </c>
      <c r="AR2628" s="123" t="str">
        <f>IF($G2628="","",IF($AD2628="NSTC",INDEX(カレンダマスタ!$I$26:$O$31,MATCH($G2628,カレンダマスタ!$H$26:$H$31,1),MATCH($H2628,カレンダマスタ!$I$25:$O$25,1)),
IF($AD2628="CS本社",INDEX(カレンダマスタ!$I$36:$O$41,MATCH($G2628,カレンダマスタ!$H$36:$H$41,1),MATCH($H2628,カレンダマスタ!$I$35:$O$35,1)),
IF($AD2628="NS本社",INDEX(カレンダマスタ!$I$94:$O$99,MATCH($G2628,カレンダマスタ!$H$95:$H$100,1),MATCH($H2628,カレンダマスタ!$I$93:$O$93,1)),
IF($AD2628="ODC",INDEX(カレンダマスタ!$I$46:$O$51,MATCH($G2628,カレンダマスタ!$H$46:$H$51,1),MATCH($H2628,カレンダマスタ!$I$45:$O$45,1)),
IF($AD2628="NS東京TC",INDEX(カレンダマスタ!$I$56:$O$61,MATCH($G2628,カレンダマスタ!$H$56:$H$61,1),MATCH($H2628,カレンダマスタ!$I$55:$O$55,1)),""))))))</f>
        <v/>
      </c>
      <c r="AS2628" s="122" t="str">
        <f t="shared" si="847"/>
        <v/>
      </c>
      <c r="AU2628" s="124" t="str">
        <f>IF(E2628="","",VLOOKUP($E2628,カレンダマスタ!$A$4:$E$381,4,FALSE))</f>
        <v/>
      </c>
      <c r="AV2628" s="124" t="str">
        <f t="shared" si="837"/>
        <v/>
      </c>
      <c r="AW2628" s="124" t="str">
        <f t="shared" si="838"/>
        <v/>
      </c>
      <c r="AX2628" s="125" t="str">
        <f t="shared" si="839"/>
        <v/>
      </c>
      <c r="AY2628" s="125" t="str">
        <f t="shared" si="840"/>
        <v/>
      </c>
      <c r="AZ2628" s="114" t="str">
        <f>IF(AX2628&amp;AW2628="勤怠未設定","×",IF(AV2628="勤怠修正","×",IF(AC2628="外注","",IF(AA2628="",IF(AY2628&lt;&gt;"","×",""),IF(VLOOKUP(AA2628,カレンダマスタ!$H$66:$I$83,2,FALSE)&lt;&gt;AY2628,"×","OK")))))</f>
        <v/>
      </c>
      <c r="BC2628" s="124" t="str">
        <f>IF(E2628="","",VLOOKUP($E2628,カレンダマスタ!$A$4:$E$381,4,FALSE))</f>
        <v/>
      </c>
      <c r="BD2628" s="122" t="str">
        <f>IF(AC2628="社員","",IF(AG2628=0,"",IF(AD2628="NSTC",IF(COUNTIF(カレンダマスタ!$Q$5:$Q$32,G2628)=1,"OK","×"),
IF(AD2628="NS本社",IF(COUNTIF(カレンダマスタ!$T$5:$T$32,G2628)=1,"OK","×"),IF(COUNTIF(カレンダマスタ!$R$5:$R$32,G2628)=1,"OK","×")))))</f>
        <v/>
      </c>
      <c r="BE2628" s="122" t="str">
        <f>IF(AC2628="社員","",IF(G2628="","",IF(R2628&lt;&gt;"","",IF(AF2628="CS","OK",IF(VLOOKUP(E2628,カレンダマスタ!$A$5:$D$381,4,FALSE)&gt;0,"",IF(OR(G2628*24&gt;10.84,H2628*24&lt;14.5)=TRUE,"×","OK"))))))</f>
        <v/>
      </c>
      <c r="BF2628" s="122" t="str">
        <f t="shared" si="835"/>
        <v/>
      </c>
      <c r="BG2628" s="122" t="str">
        <f t="shared" si="848"/>
        <v/>
      </c>
      <c r="BI2628" s="114" t="str">
        <f t="shared" si="849"/>
        <v/>
      </c>
    </row>
    <row r="2629" spans="2:61">
      <c r="B2629" s="111"/>
      <c r="C2629" s="536"/>
      <c r="D2629" s="128"/>
      <c r="E2629" s="583"/>
      <c r="F2629" s="128"/>
      <c r="G2629" s="588"/>
      <c r="H2629" s="588"/>
      <c r="I2629" s="130"/>
      <c r="J2629" s="139"/>
      <c r="K2629" s="131"/>
      <c r="L2629" s="132"/>
      <c r="M2629" s="132"/>
      <c r="N2629" s="141"/>
      <c r="O2629" s="139"/>
      <c r="P2629" s="139"/>
      <c r="Q2629" s="139"/>
      <c r="R2629" s="133"/>
      <c r="S2629" s="134"/>
      <c r="T2629" s="434"/>
      <c r="U2629" s="429"/>
      <c r="V2629" s="429" t="str">
        <f t="shared" si="842"/>
        <v/>
      </c>
      <c r="W2629" s="298"/>
      <c r="X2629" s="129" t="str">
        <f t="shared" si="843"/>
        <v/>
      </c>
      <c r="Y2629" s="129" t="str">
        <f t="shared" si="844"/>
        <v/>
      </c>
      <c r="Z2629" s="129" t="str">
        <f t="shared" si="845"/>
        <v/>
      </c>
      <c r="AA2629" s="133" t="str">
        <f t="shared" si="836"/>
        <v/>
      </c>
      <c r="AC2629" s="186" t="str">
        <f>AC2621</f>
        <v/>
      </c>
      <c r="AD2629" s="187" t="str">
        <f>AD2621</f>
        <v/>
      </c>
      <c r="AE2629" s="187" t="str">
        <f>AE2621</f>
        <v/>
      </c>
      <c r="AF2629" s="187" t="str">
        <f>AF2621</f>
        <v/>
      </c>
      <c r="AG2629" s="204">
        <f t="shared" si="846"/>
        <v>0</v>
      </c>
      <c r="AI2629" s="135" t="str">
        <f>IF(月報!G2629&lt;&gt;"",月報!G2629,"")</f>
        <v/>
      </c>
      <c r="AJ2629" s="126" t="str">
        <f>IF(月報!W2629&lt;&gt;"",月報!W2629*24,"")</f>
        <v/>
      </c>
      <c r="AK2629" s="126" t="str">
        <f>IF(月報!P2629&lt;&gt;"",月報!P2629,"")</f>
        <v/>
      </c>
      <c r="AL2629" s="126" t="str">
        <f>IF(月報!Q2629&lt;&gt;"",IF(月報!Q2629="平日残","",月報!Q2629),"")</f>
        <v/>
      </c>
      <c r="AM2629" s="126"/>
      <c r="AN2629" s="126" t="str">
        <f t="shared" si="826"/>
        <v/>
      </c>
      <c r="AO2629" s="126" t="str">
        <f>IF($E2629="","",VLOOKUP($E2629,カレンダマスタ!$A$5:$E$381,5,FALSE))</f>
        <v/>
      </c>
      <c r="AQ2629" s="196" t="str">
        <f>IF(G2629="","",IF(VLOOKUP(E2629,カレンダマスタ!$A$5:$D$381,4,FALSE)=0,"",1))</f>
        <v/>
      </c>
      <c r="AR2629" s="136" t="str">
        <f>IF($G2629="","",IF($AD2629="NSTC",INDEX(カレンダマスタ!$I$26:$O$31,MATCH($G2629,カレンダマスタ!$H$26:$H$31,1),MATCH($H2629,カレンダマスタ!$I$25:$O$25,1)),
IF($AD2629="CS本社",INDEX(カレンダマスタ!$I$36:$O$41,MATCH($G2629,カレンダマスタ!$H$36:$H$41,1),MATCH($H2629,カレンダマスタ!$I$35:$O$35,1)),
IF($AD2629="NS本社",INDEX(カレンダマスタ!$I$94:$O$99,MATCH($G2629,カレンダマスタ!$H$95:$H$100,1),MATCH($H2629,カレンダマスタ!$I$93:$O$93,1)),
IF($AD2629="ODC",INDEX(カレンダマスタ!$I$46:$O$51,MATCH($G2629,カレンダマスタ!$H$46:$H$51,1),MATCH($H2629,カレンダマスタ!$I$45:$O$45,1)),
IF($AD2629="NS東京TC",INDEX(カレンダマスタ!$I$56:$O$61,MATCH($G2629,カレンダマスタ!$H$56:$H$61,1),MATCH($H2629,カレンダマスタ!$I$55:$O$55,1)),""))))))</f>
        <v/>
      </c>
      <c r="AS2629" s="126" t="str">
        <f t="shared" si="847"/>
        <v/>
      </c>
      <c r="AU2629" s="137" t="str">
        <f>IF(E2629="","",VLOOKUP($E2629,カレンダマスタ!$A$4:$E$381,4,FALSE))</f>
        <v/>
      </c>
      <c r="AV2629" s="137" t="str">
        <f t="shared" si="837"/>
        <v/>
      </c>
      <c r="AW2629" s="137" t="str">
        <f t="shared" si="838"/>
        <v/>
      </c>
      <c r="AX2629" s="138" t="str">
        <f t="shared" si="839"/>
        <v/>
      </c>
      <c r="AY2629" s="138" t="str">
        <f t="shared" si="840"/>
        <v/>
      </c>
      <c r="AZ2629" s="130" t="str">
        <f>IF(AX2629&amp;AW2629="勤怠未設定","×",IF(AV2629="勤怠修正","×",IF(AC2629="外注","",IF(AA2629="",IF(AY2629&lt;&gt;"","×",""),IF(VLOOKUP(AA2629,カレンダマスタ!$H$66:$I$83,2,FALSE)&lt;&gt;AY2629,"×","OK")))))</f>
        <v/>
      </c>
      <c r="BC2629" s="137" t="str">
        <f>IF(E2629="","",VLOOKUP($E2629,カレンダマスタ!$A$4:$E$381,4,FALSE))</f>
        <v/>
      </c>
      <c r="BD2629" s="126" t="str">
        <f>IF(AC2629="社員","",IF(AG2629=0,"",IF(AD2629="NSTC",IF(COUNTIF(カレンダマスタ!$Q$5:$Q$32,G2629)=1,"OK","×"),
IF(AD2629="NS本社",IF(COUNTIF(カレンダマスタ!$T$5:$T$32,G2629)=1,"OK","×"),IF(COUNTIF(カレンダマスタ!$R$5:$R$32,G2629)=1,"OK","×")))))</f>
        <v/>
      </c>
      <c r="BE2629" s="126" t="str">
        <f>IF(AC2629="社員","",IF(G2629="","",IF(R2629&lt;&gt;"","",IF(AF2629="CS","OK",IF(VLOOKUP(E2629,カレンダマスタ!$A$5:$D$381,4,FALSE)&gt;0,"",IF(OR(G2629*24&gt;10.84,H2629*24&lt;14.5)=TRUE,"×","OK"))))))</f>
        <v/>
      </c>
      <c r="BF2629" s="126" t="str">
        <f t="shared" si="835"/>
        <v/>
      </c>
      <c r="BG2629" s="126" t="str">
        <f t="shared" si="848"/>
        <v/>
      </c>
      <c r="BI2629" s="130" t="str">
        <f t="shared" si="849"/>
        <v/>
      </c>
    </row>
    <row r="2630" spans="2:61">
      <c r="B2630" s="111"/>
      <c r="C2630" s="536"/>
      <c r="D2630" s="128"/>
      <c r="E2630" s="583"/>
      <c r="F2630" s="128"/>
      <c r="G2630" s="588"/>
      <c r="H2630" s="588"/>
      <c r="I2630" s="130"/>
      <c r="J2630" s="139"/>
      <c r="K2630" s="131"/>
      <c r="L2630" s="132"/>
      <c r="M2630" s="132"/>
      <c r="N2630" s="141"/>
      <c r="O2630" s="139"/>
      <c r="P2630" s="139"/>
      <c r="Q2630" s="139"/>
      <c r="R2630" s="133"/>
      <c r="S2630" s="134"/>
      <c r="T2630" s="434"/>
      <c r="U2630" s="429"/>
      <c r="V2630" s="429" t="str">
        <f t="shared" si="842"/>
        <v/>
      </c>
      <c r="W2630" s="298"/>
      <c r="X2630" s="129" t="str">
        <f t="shared" si="843"/>
        <v/>
      </c>
      <c r="Y2630" s="129" t="str">
        <f t="shared" si="844"/>
        <v/>
      </c>
      <c r="Z2630" s="129" t="str">
        <f t="shared" si="845"/>
        <v/>
      </c>
      <c r="AA2630" s="133" t="str">
        <f t="shared" si="836"/>
        <v/>
      </c>
      <c r="AC2630" s="186" t="str">
        <f>AC2621</f>
        <v/>
      </c>
      <c r="AD2630" s="187" t="str">
        <f>AD2621</f>
        <v/>
      </c>
      <c r="AE2630" s="187" t="str">
        <f>AE2621</f>
        <v/>
      </c>
      <c r="AF2630" s="187" t="str">
        <f>AF2621</f>
        <v/>
      </c>
      <c r="AG2630" s="204">
        <f t="shared" si="846"/>
        <v>0</v>
      </c>
      <c r="AI2630" s="135" t="str">
        <f>IF(月報!G2630&lt;&gt;"",月報!G2630,"")</f>
        <v/>
      </c>
      <c r="AJ2630" s="126" t="str">
        <f>IF(月報!W2630&lt;&gt;"",月報!W2630*24,"")</f>
        <v/>
      </c>
      <c r="AK2630" s="126" t="str">
        <f>IF(月報!P2630&lt;&gt;"",月報!P2630,"")</f>
        <v/>
      </c>
      <c r="AL2630" s="126" t="str">
        <f>IF(月報!Q2630&lt;&gt;"",IF(月報!Q2630="平日残","",月報!Q2630),"")</f>
        <v/>
      </c>
      <c r="AM2630" s="126"/>
      <c r="AN2630" s="126" t="str">
        <f t="shared" si="826"/>
        <v/>
      </c>
      <c r="AO2630" s="126" t="str">
        <f>IF($E2630="","",VLOOKUP($E2630,カレンダマスタ!$A$5:$E$381,5,FALSE))</f>
        <v/>
      </c>
      <c r="AQ2630" s="196" t="str">
        <f>IF(G2630="","",IF(VLOOKUP(E2630,カレンダマスタ!$A$5:$D$381,4,FALSE)=0,"",1))</f>
        <v/>
      </c>
      <c r="AR2630" s="136" t="str">
        <f>IF($G2630="","",IF($AD2630="NSTC",INDEX(カレンダマスタ!$I$26:$O$31,MATCH($G2630,カレンダマスタ!$H$26:$H$31,1),MATCH($H2630,カレンダマスタ!$I$25:$O$25,1)),
IF($AD2630="CS本社",INDEX(カレンダマスタ!$I$36:$O$41,MATCH($G2630,カレンダマスタ!$H$36:$H$41,1),MATCH($H2630,カレンダマスタ!$I$35:$O$35,1)),
IF($AD2630="NS本社",INDEX(カレンダマスタ!$I$94:$O$99,MATCH($G2630,カレンダマスタ!$H$95:$H$100,1),MATCH($H2630,カレンダマスタ!$I$93:$O$93,1)),
IF($AD2630="ODC",INDEX(カレンダマスタ!$I$46:$O$51,MATCH($G2630,カレンダマスタ!$H$46:$H$51,1),MATCH($H2630,カレンダマスタ!$I$45:$O$45,1)),
IF($AD2630="NS東京TC",INDEX(カレンダマスタ!$I$56:$O$61,MATCH($G2630,カレンダマスタ!$H$56:$H$61,1),MATCH($H2630,カレンダマスタ!$I$55:$O$55,1)),""))))))</f>
        <v/>
      </c>
      <c r="AS2630" s="126" t="str">
        <f t="shared" si="847"/>
        <v/>
      </c>
      <c r="AU2630" s="137" t="str">
        <f>IF(E2630="","",VLOOKUP($E2630,カレンダマスタ!$A$4:$E$381,4,FALSE))</f>
        <v/>
      </c>
      <c r="AV2630" s="137" t="str">
        <f t="shared" si="837"/>
        <v/>
      </c>
      <c r="AW2630" s="137" t="str">
        <f t="shared" si="838"/>
        <v/>
      </c>
      <c r="AX2630" s="138" t="str">
        <f t="shared" si="839"/>
        <v/>
      </c>
      <c r="AY2630" s="138" t="str">
        <f t="shared" si="840"/>
        <v/>
      </c>
      <c r="AZ2630" s="130" t="str">
        <f>IF(AX2630&amp;AW2630="勤怠未設定","×",IF(AV2630="勤怠修正","×",IF(AC2630="外注","",IF(AA2630="",IF(AY2630&lt;&gt;"","×",""),IF(VLOOKUP(AA2630,カレンダマスタ!$H$66:$I$83,2,FALSE)&lt;&gt;AY2630,"×","OK")))))</f>
        <v/>
      </c>
      <c r="BC2630" s="137" t="str">
        <f>IF(E2630="","",VLOOKUP($E2630,カレンダマスタ!$A$4:$E$381,4,FALSE))</f>
        <v/>
      </c>
      <c r="BD2630" s="126" t="str">
        <f>IF(AC2630="社員","",IF(AG2630=0,"",IF(AD2630="NSTC",IF(COUNTIF(カレンダマスタ!$Q$5:$Q$32,G2630)=1,"OK","×"),
IF(AD2630="NS本社",IF(COUNTIF(カレンダマスタ!$T$5:$T$32,G2630)=1,"OK","×"),IF(COUNTIF(カレンダマスタ!$R$5:$R$32,G2630)=1,"OK","×")))))</f>
        <v/>
      </c>
      <c r="BE2630" s="126" t="str">
        <f>IF(AC2630="社員","",IF(G2630="","",IF(R2630&lt;&gt;"","",IF(AF2630="CS","OK",IF(VLOOKUP(E2630,カレンダマスタ!$A$5:$D$381,4,FALSE)&gt;0,"",IF(OR(G2630*24&gt;10.84,H2630*24&lt;14.5)=TRUE,"×","OK"))))))</f>
        <v/>
      </c>
      <c r="BF2630" s="126" t="str">
        <f t="shared" si="835"/>
        <v/>
      </c>
      <c r="BG2630" s="126" t="str">
        <f t="shared" si="848"/>
        <v/>
      </c>
      <c r="BI2630" s="130" t="str">
        <f t="shared" si="849"/>
        <v/>
      </c>
    </row>
    <row r="2631" spans="2:61">
      <c r="B2631" s="111"/>
      <c r="C2631" s="536"/>
      <c r="D2631" s="128"/>
      <c r="E2631" s="583"/>
      <c r="F2631" s="128"/>
      <c r="G2631" s="588"/>
      <c r="H2631" s="588"/>
      <c r="I2631" s="130"/>
      <c r="J2631" s="139"/>
      <c r="K2631" s="131"/>
      <c r="L2631" s="132"/>
      <c r="M2631" s="132"/>
      <c r="N2631" s="141"/>
      <c r="O2631" s="139"/>
      <c r="P2631" s="139"/>
      <c r="Q2631" s="139"/>
      <c r="R2631" s="133"/>
      <c r="S2631" s="134"/>
      <c r="T2631" s="434"/>
      <c r="U2631" s="429"/>
      <c r="V2631" s="429" t="str">
        <f t="shared" si="842"/>
        <v/>
      </c>
      <c r="W2631" s="298"/>
      <c r="X2631" s="129" t="str">
        <f t="shared" si="843"/>
        <v/>
      </c>
      <c r="Y2631" s="129" t="str">
        <f t="shared" si="844"/>
        <v/>
      </c>
      <c r="Z2631" s="129" t="str">
        <f t="shared" si="845"/>
        <v/>
      </c>
      <c r="AA2631" s="133" t="str">
        <f t="shared" si="836"/>
        <v/>
      </c>
      <c r="AC2631" s="186" t="str">
        <f>AC2621</f>
        <v/>
      </c>
      <c r="AD2631" s="187" t="str">
        <f>AD2621</f>
        <v/>
      </c>
      <c r="AE2631" s="187" t="str">
        <f>AE2621</f>
        <v/>
      </c>
      <c r="AF2631" s="187" t="str">
        <f>AF2621</f>
        <v/>
      </c>
      <c r="AG2631" s="204">
        <f t="shared" si="846"/>
        <v>0</v>
      </c>
      <c r="AI2631" s="140" t="str">
        <f>IF(月報!G2631&lt;&gt;"",月報!G2631,"")</f>
        <v/>
      </c>
      <c r="AJ2631" s="126" t="str">
        <f>IF(月報!W2631&lt;&gt;"",月報!W2631*24,"")</f>
        <v/>
      </c>
      <c r="AK2631" s="126" t="str">
        <f>IF(月報!P2631&lt;&gt;"",月報!P2631,"")</f>
        <v/>
      </c>
      <c r="AL2631" s="126" t="str">
        <f>IF(月報!Q2631&lt;&gt;"",IF(月報!Q2631="平日残","",月報!Q2631),"")</f>
        <v/>
      </c>
      <c r="AM2631" s="126"/>
      <c r="AN2631" s="126" t="str">
        <f t="shared" si="826"/>
        <v/>
      </c>
      <c r="AO2631" s="126" t="str">
        <f>IF($E2631="","",VLOOKUP($E2631,カレンダマスタ!$A$5:$E$381,5,FALSE))</f>
        <v/>
      </c>
      <c r="AQ2631" s="196" t="str">
        <f>IF(G2631="","",IF(VLOOKUP(E2631,カレンダマスタ!$A$5:$D$381,4,FALSE)=0,"",1))</f>
        <v/>
      </c>
      <c r="AR2631" s="136" t="str">
        <f>IF($G2631="","",IF($AD2631="NSTC",INDEX(カレンダマスタ!$I$26:$O$31,MATCH($G2631,カレンダマスタ!$H$26:$H$31,1),MATCH($H2631,カレンダマスタ!$I$25:$O$25,1)),
IF($AD2631="CS本社",INDEX(カレンダマスタ!$I$36:$O$41,MATCH($G2631,カレンダマスタ!$H$36:$H$41,1),MATCH($H2631,カレンダマスタ!$I$35:$O$35,1)),
IF($AD2631="NS本社",INDEX(カレンダマスタ!$I$94:$O$99,MATCH($G2631,カレンダマスタ!$H$95:$H$100,1),MATCH($H2631,カレンダマスタ!$I$93:$O$93,1)),
IF($AD2631="ODC",INDEX(カレンダマスタ!$I$46:$O$51,MATCH($G2631,カレンダマスタ!$H$46:$H$51,1),MATCH($H2631,カレンダマスタ!$I$45:$O$45,1)),
IF($AD2631="NS東京TC",INDEX(カレンダマスタ!$I$56:$O$61,MATCH($G2631,カレンダマスタ!$H$56:$H$61,1),MATCH($H2631,カレンダマスタ!$I$55:$O$55,1)),""))))))</f>
        <v/>
      </c>
      <c r="AS2631" s="126" t="str">
        <f t="shared" si="847"/>
        <v/>
      </c>
      <c r="AU2631" s="137" t="str">
        <f>IF(E2631="","",VLOOKUP($E2631,カレンダマスタ!$A$4:$E$381,4,FALSE))</f>
        <v/>
      </c>
      <c r="AV2631" s="137" t="str">
        <f t="shared" si="837"/>
        <v/>
      </c>
      <c r="AW2631" s="137" t="str">
        <f t="shared" si="838"/>
        <v/>
      </c>
      <c r="AX2631" s="138" t="str">
        <f t="shared" si="839"/>
        <v/>
      </c>
      <c r="AY2631" s="138" t="str">
        <f t="shared" si="840"/>
        <v/>
      </c>
      <c r="AZ2631" s="130" t="str">
        <f>IF(AX2631&amp;AW2631="勤怠未設定","×",IF(AV2631="勤怠修正","×",IF(AC2631="外注","",IF(AA2631="",IF(AY2631&lt;&gt;"","×",""),IF(VLOOKUP(AA2631,カレンダマスタ!$H$66:$I$83,2,FALSE)&lt;&gt;AY2631,"×","OK")))))</f>
        <v/>
      </c>
      <c r="BC2631" s="137" t="str">
        <f>IF(E2631="","",VLOOKUP($E2631,カレンダマスタ!$A$4:$E$381,4,FALSE))</f>
        <v/>
      </c>
      <c r="BD2631" s="126" t="str">
        <f>IF(AC2631="社員","",IF(AG2631=0,"",IF(AD2631="NSTC",IF(COUNTIF(カレンダマスタ!$Q$5:$Q$32,G2631)=1,"OK","×"),
IF(AD2631="NS本社",IF(COUNTIF(カレンダマスタ!$T$5:$T$32,G2631)=1,"OK","×"),IF(COUNTIF(カレンダマスタ!$R$5:$R$32,G2631)=1,"OK","×")))))</f>
        <v/>
      </c>
      <c r="BE2631" s="126" t="str">
        <f>IF(AC2631="社員","",IF(G2631="","",IF(R2631&lt;&gt;"","",IF(AF2631="CS","OK",IF(VLOOKUP(E2631,カレンダマスタ!$A$5:$D$381,4,FALSE)&gt;0,"",IF(OR(G2631*24&gt;10.84,H2631*24&lt;14.5)=TRUE,"×","OK"))))))</f>
        <v/>
      </c>
      <c r="BF2631" s="126" t="str">
        <f t="shared" si="835"/>
        <v/>
      </c>
      <c r="BG2631" s="126" t="str">
        <f t="shared" si="848"/>
        <v/>
      </c>
      <c r="BI2631" s="130" t="str">
        <f t="shared" si="849"/>
        <v/>
      </c>
    </row>
    <row r="2632" spans="2:61">
      <c r="B2632" s="111"/>
      <c r="C2632" s="536"/>
      <c r="D2632" s="128"/>
      <c r="E2632" s="583"/>
      <c r="F2632" s="128"/>
      <c r="G2632" s="588"/>
      <c r="H2632" s="588"/>
      <c r="I2632" s="130"/>
      <c r="J2632" s="139"/>
      <c r="K2632" s="131"/>
      <c r="L2632" s="132"/>
      <c r="M2632" s="132"/>
      <c r="N2632" s="141"/>
      <c r="O2632" s="139"/>
      <c r="P2632" s="139"/>
      <c r="Q2632" s="139"/>
      <c r="R2632" s="133"/>
      <c r="S2632" s="134"/>
      <c r="T2632" s="434"/>
      <c r="U2632" s="429"/>
      <c r="V2632" s="429" t="str">
        <f t="shared" si="842"/>
        <v/>
      </c>
      <c r="W2632" s="298"/>
      <c r="X2632" s="129" t="str">
        <f t="shared" si="843"/>
        <v/>
      </c>
      <c r="Y2632" s="129" t="str">
        <f t="shared" si="844"/>
        <v/>
      </c>
      <c r="Z2632" s="129" t="str">
        <f t="shared" si="845"/>
        <v/>
      </c>
      <c r="AA2632" s="133" t="str">
        <f t="shared" si="836"/>
        <v/>
      </c>
      <c r="AC2632" s="186" t="str">
        <f>AC2621</f>
        <v/>
      </c>
      <c r="AD2632" s="187" t="str">
        <f>AD2621</f>
        <v/>
      </c>
      <c r="AE2632" s="187" t="str">
        <f>AE2621</f>
        <v/>
      </c>
      <c r="AF2632" s="187" t="str">
        <f>AF2621</f>
        <v/>
      </c>
      <c r="AG2632" s="204">
        <f t="shared" si="846"/>
        <v>0</v>
      </c>
      <c r="AI2632" s="140" t="str">
        <f>IF(月報!G2632&lt;&gt;"",月報!G2632,"")</f>
        <v/>
      </c>
      <c r="AJ2632" s="126" t="str">
        <f>IF(月報!W2632&lt;&gt;"",月報!W2632*24,"")</f>
        <v/>
      </c>
      <c r="AK2632" s="126" t="str">
        <f>IF(月報!P2632&lt;&gt;"",月報!P2632,"")</f>
        <v/>
      </c>
      <c r="AL2632" s="126" t="str">
        <f>IF(月報!Q2632&lt;&gt;"",IF(月報!Q2632="平日残","",月報!Q2632),"")</f>
        <v/>
      </c>
      <c r="AM2632" s="126"/>
      <c r="AN2632" s="126" t="str">
        <f t="shared" si="826"/>
        <v/>
      </c>
      <c r="AO2632" s="126" t="str">
        <f>IF($E2632="","",VLOOKUP($E2632,カレンダマスタ!$A$5:$E$381,5,FALSE))</f>
        <v/>
      </c>
      <c r="AQ2632" s="196" t="str">
        <f>IF(G2632="","",IF(VLOOKUP(E2632,カレンダマスタ!$A$5:$D$381,4,FALSE)=0,"",1))</f>
        <v/>
      </c>
      <c r="AR2632" s="136" t="str">
        <f>IF($G2632="","",IF($AD2632="NSTC",INDEX(カレンダマスタ!$I$26:$O$31,MATCH($G2632,カレンダマスタ!$H$26:$H$31,1),MATCH($H2632,カレンダマスタ!$I$25:$O$25,1)),
IF($AD2632="CS本社",INDEX(カレンダマスタ!$I$36:$O$41,MATCH($G2632,カレンダマスタ!$H$36:$H$41,1),MATCH($H2632,カレンダマスタ!$I$35:$O$35,1)),
IF($AD2632="NS本社",INDEX(カレンダマスタ!$I$94:$O$99,MATCH($G2632,カレンダマスタ!$H$95:$H$100,1),MATCH($H2632,カレンダマスタ!$I$93:$O$93,1)),
IF($AD2632="ODC",INDEX(カレンダマスタ!$I$46:$O$51,MATCH($G2632,カレンダマスタ!$H$46:$H$51,1),MATCH($H2632,カレンダマスタ!$I$45:$O$45,1)),
IF($AD2632="NS東京TC",INDEX(カレンダマスタ!$I$56:$O$61,MATCH($G2632,カレンダマスタ!$H$56:$H$61,1),MATCH($H2632,カレンダマスタ!$I$55:$O$55,1)),""))))))</f>
        <v/>
      </c>
      <c r="AS2632" s="126" t="str">
        <f t="shared" si="847"/>
        <v/>
      </c>
      <c r="AU2632" s="137" t="str">
        <f>IF(E2632="","",VLOOKUP($E2632,カレンダマスタ!$A$4:$E$381,4,FALSE))</f>
        <v/>
      </c>
      <c r="AV2632" s="137" t="str">
        <f t="shared" si="837"/>
        <v/>
      </c>
      <c r="AW2632" s="137" t="str">
        <f t="shared" si="838"/>
        <v/>
      </c>
      <c r="AX2632" s="138" t="str">
        <f t="shared" si="839"/>
        <v/>
      </c>
      <c r="AY2632" s="138" t="str">
        <f t="shared" si="840"/>
        <v/>
      </c>
      <c r="AZ2632" s="130" t="str">
        <f>IF(AX2632&amp;AW2632="勤怠未設定","×",IF(AV2632="勤怠修正","×",IF(AC2632="外注","",IF(AA2632="",IF(AY2632&lt;&gt;"","×",""),IF(VLOOKUP(AA2632,カレンダマスタ!$H$66:$I$83,2,FALSE)&lt;&gt;AY2632,"×","OK")))))</f>
        <v/>
      </c>
      <c r="BC2632" s="137" t="str">
        <f>IF(E2632="","",VLOOKUP($E2632,カレンダマスタ!$A$4:$E$381,4,FALSE))</f>
        <v/>
      </c>
      <c r="BD2632" s="126" t="str">
        <f>IF(AC2632="社員","",IF(AG2632=0,"",IF(AD2632="NSTC",IF(COUNTIF(カレンダマスタ!$Q$5:$Q$32,G2632)=1,"OK","×"),
IF(AD2632="NS本社",IF(COUNTIF(カレンダマスタ!$T$5:$T$32,G2632)=1,"OK","×"),IF(COUNTIF(カレンダマスタ!$R$5:$R$32,G2632)=1,"OK","×")))))</f>
        <v/>
      </c>
      <c r="BE2632" s="126" t="str">
        <f>IF(AC2632="社員","",IF(G2632="","",IF(R2632&lt;&gt;"","",IF(AF2632="CS","OK",IF(VLOOKUP(E2632,カレンダマスタ!$A$5:$D$381,4,FALSE)&gt;0,"",IF(OR(G2632*24&gt;10.84,H2632*24&lt;14.5)=TRUE,"×","OK"))))))</f>
        <v/>
      </c>
      <c r="BF2632" s="126" t="str">
        <f t="shared" si="835"/>
        <v/>
      </c>
      <c r="BG2632" s="126" t="str">
        <f t="shared" si="848"/>
        <v/>
      </c>
      <c r="BI2632" s="130" t="str">
        <f t="shared" si="849"/>
        <v/>
      </c>
    </row>
    <row r="2633" spans="2:61">
      <c r="B2633" s="111"/>
      <c r="C2633" s="536"/>
      <c r="D2633" s="128"/>
      <c r="E2633" s="583"/>
      <c r="F2633" s="128"/>
      <c r="G2633" s="588"/>
      <c r="H2633" s="588"/>
      <c r="I2633" s="130"/>
      <c r="J2633" s="139"/>
      <c r="K2633" s="131"/>
      <c r="L2633" s="132"/>
      <c r="M2633" s="132"/>
      <c r="N2633" s="141"/>
      <c r="O2633" s="139"/>
      <c r="P2633" s="139"/>
      <c r="Q2633" s="139"/>
      <c r="R2633" s="133"/>
      <c r="S2633" s="134"/>
      <c r="T2633" s="434"/>
      <c r="U2633" s="429"/>
      <c r="V2633" s="429" t="str">
        <f t="shared" si="842"/>
        <v/>
      </c>
      <c r="W2633" s="298"/>
      <c r="X2633" s="129" t="str">
        <f t="shared" si="843"/>
        <v/>
      </c>
      <c r="Y2633" s="129" t="str">
        <f t="shared" si="844"/>
        <v/>
      </c>
      <c r="Z2633" s="129" t="str">
        <f t="shared" si="845"/>
        <v/>
      </c>
      <c r="AA2633" s="133" t="str">
        <f t="shared" si="836"/>
        <v/>
      </c>
      <c r="AC2633" s="186" t="str">
        <f>AC2621</f>
        <v/>
      </c>
      <c r="AD2633" s="187" t="str">
        <f>AD2621</f>
        <v/>
      </c>
      <c r="AE2633" s="187" t="str">
        <f>AE2621</f>
        <v/>
      </c>
      <c r="AF2633" s="187" t="str">
        <f>AF2621</f>
        <v/>
      </c>
      <c r="AG2633" s="204">
        <f t="shared" si="846"/>
        <v>0</v>
      </c>
      <c r="AI2633" s="140" t="str">
        <f>IF(月報!G2633&lt;&gt;"",月報!G2633,"")</f>
        <v/>
      </c>
      <c r="AJ2633" s="126" t="str">
        <f>IF(月報!W2633&lt;&gt;"",月報!W2633*24,"")</f>
        <v/>
      </c>
      <c r="AK2633" s="126" t="str">
        <f>IF(月報!P2633&lt;&gt;"",月報!P2633,"")</f>
        <v/>
      </c>
      <c r="AL2633" s="126" t="str">
        <f>IF(月報!Q2633&lt;&gt;"",IF(月報!Q2633="平日残","",月報!Q2633),"")</f>
        <v/>
      </c>
      <c r="AM2633" s="126"/>
      <c r="AN2633" s="126" t="str">
        <f t="shared" si="826"/>
        <v/>
      </c>
      <c r="AO2633" s="126" t="str">
        <f>IF($E2633="","",VLOOKUP($E2633,カレンダマスタ!$A$5:$E$381,5,FALSE))</f>
        <v/>
      </c>
      <c r="AQ2633" s="196" t="str">
        <f>IF(G2633="","",IF(VLOOKUP(E2633,カレンダマスタ!$A$5:$D$381,4,FALSE)=0,"",1))</f>
        <v/>
      </c>
      <c r="AR2633" s="136" t="str">
        <f>IF($G2633="","",IF($AD2633="NSTC",INDEX(カレンダマスタ!$I$26:$O$31,MATCH($G2633,カレンダマスタ!$H$26:$H$31,1),MATCH($H2633,カレンダマスタ!$I$25:$O$25,1)),
IF($AD2633="CS本社",INDEX(カレンダマスタ!$I$36:$O$41,MATCH($G2633,カレンダマスタ!$H$36:$H$41,1),MATCH($H2633,カレンダマスタ!$I$35:$O$35,1)),
IF($AD2633="NS本社",INDEX(カレンダマスタ!$I$94:$O$99,MATCH($G2633,カレンダマスタ!$H$95:$H$100,1),MATCH($H2633,カレンダマスタ!$I$93:$O$93,1)),
IF($AD2633="ODC",INDEX(カレンダマスタ!$I$46:$O$51,MATCH($G2633,カレンダマスタ!$H$46:$H$51,1),MATCH($H2633,カレンダマスタ!$I$45:$O$45,1)),
IF($AD2633="NS東京TC",INDEX(カレンダマスタ!$I$56:$O$61,MATCH($G2633,カレンダマスタ!$H$56:$H$61,1),MATCH($H2633,カレンダマスタ!$I$55:$O$55,1)),""))))))</f>
        <v/>
      </c>
      <c r="AS2633" s="126" t="str">
        <f t="shared" si="847"/>
        <v/>
      </c>
      <c r="AU2633" s="137" t="str">
        <f>IF(E2633="","",VLOOKUP($E2633,カレンダマスタ!$A$4:$E$381,4,FALSE))</f>
        <v/>
      </c>
      <c r="AV2633" s="137" t="str">
        <f t="shared" si="837"/>
        <v/>
      </c>
      <c r="AW2633" s="137" t="str">
        <f t="shared" si="838"/>
        <v/>
      </c>
      <c r="AX2633" s="138" t="str">
        <f t="shared" si="839"/>
        <v/>
      </c>
      <c r="AY2633" s="138" t="str">
        <f t="shared" si="840"/>
        <v/>
      </c>
      <c r="AZ2633" s="130" t="str">
        <f>IF(AX2633&amp;AW2633="勤怠未設定","×",IF(AV2633="勤怠修正","×",IF(AC2633="外注","",IF(AA2633="",IF(AY2633&lt;&gt;"","×",""),IF(VLOOKUP(AA2633,カレンダマスタ!$H$66:$I$83,2,FALSE)&lt;&gt;AY2633,"×","OK")))))</f>
        <v/>
      </c>
      <c r="BC2633" s="137" t="str">
        <f>IF(E2633="","",VLOOKUP($E2633,カレンダマスタ!$A$4:$E$381,4,FALSE))</f>
        <v/>
      </c>
      <c r="BD2633" s="126" t="str">
        <f>IF(AC2633="社員","",IF(AG2633=0,"",IF(AD2633="NSTC",IF(COUNTIF(カレンダマスタ!$Q$5:$Q$32,G2633)=1,"OK","×"),
IF(AD2633="NS本社",IF(COUNTIF(カレンダマスタ!$T$5:$T$32,G2633)=1,"OK","×"),IF(COUNTIF(カレンダマスタ!$R$5:$R$32,G2633)=1,"OK","×")))))</f>
        <v/>
      </c>
      <c r="BE2633" s="126" t="str">
        <f>IF(AC2633="社員","",IF(G2633="","",IF(R2633&lt;&gt;"","",IF(AF2633="CS","OK",IF(VLOOKUP(E2633,カレンダマスタ!$A$5:$D$381,4,FALSE)&gt;0,"",IF(OR(G2633*24&gt;10.84,H2633*24&lt;14.5)=TRUE,"×","OK"))))))</f>
        <v/>
      </c>
      <c r="BF2633" s="126" t="str">
        <f t="shared" si="835"/>
        <v/>
      </c>
      <c r="BG2633" s="126" t="str">
        <f t="shared" si="848"/>
        <v/>
      </c>
      <c r="BI2633" s="130" t="str">
        <f t="shared" si="849"/>
        <v/>
      </c>
    </row>
    <row r="2634" spans="2:61">
      <c r="B2634" s="111"/>
      <c r="C2634" s="537"/>
      <c r="D2634" s="142"/>
      <c r="E2634" s="584"/>
      <c r="F2634" s="142"/>
      <c r="G2634" s="589"/>
      <c r="H2634" s="589"/>
      <c r="I2634" s="144"/>
      <c r="J2634" s="148"/>
      <c r="K2634" s="145"/>
      <c r="L2634" s="146"/>
      <c r="M2634" s="146"/>
      <c r="N2634" s="147"/>
      <c r="O2634" s="148"/>
      <c r="P2634" s="148"/>
      <c r="Q2634" s="148"/>
      <c r="R2634" s="149"/>
      <c r="S2634" s="156"/>
      <c r="T2634" s="435"/>
      <c r="U2634" s="430"/>
      <c r="V2634" s="430" t="str">
        <f t="shared" si="842"/>
        <v/>
      </c>
      <c r="W2634" s="298"/>
      <c r="X2634" s="143" t="str">
        <f t="shared" si="843"/>
        <v/>
      </c>
      <c r="Y2634" s="143" t="str">
        <f t="shared" si="844"/>
        <v/>
      </c>
      <c r="Z2634" s="143" t="str">
        <f t="shared" si="845"/>
        <v/>
      </c>
      <c r="AA2634" s="149" t="str">
        <f t="shared" si="836"/>
        <v/>
      </c>
      <c r="AC2634" s="188" t="str">
        <f>AC2621</f>
        <v/>
      </c>
      <c r="AD2634" s="189" t="str">
        <f>AD2621</f>
        <v/>
      </c>
      <c r="AE2634" s="189" t="str">
        <f>AE2621</f>
        <v/>
      </c>
      <c r="AF2634" s="189" t="str">
        <f>AF2621</f>
        <v/>
      </c>
      <c r="AG2634" s="205">
        <f t="shared" si="846"/>
        <v>0</v>
      </c>
      <c r="AI2634" s="157" t="str">
        <f>IF(月報!G2634&lt;&gt;"",月報!G2634,"")</f>
        <v/>
      </c>
      <c r="AJ2634" s="151" t="str">
        <f>IF(月報!W2634&lt;&gt;"",月報!W2634*24,"")</f>
        <v/>
      </c>
      <c r="AK2634" s="151" t="str">
        <f>IF(月報!P2634&lt;&gt;"",月報!P2634,"")</f>
        <v/>
      </c>
      <c r="AL2634" s="151" t="str">
        <f>IF(月報!Q2634&lt;&gt;"",IF(月報!Q2634="平日残","",月報!Q2634),"")</f>
        <v/>
      </c>
      <c r="AM2634" s="151"/>
      <c r="AN2634" s="151" t="str">
        <f t="shared" si="826"/>
        <v/>
      </c>
      <c r="AO2634" s="151" t="str">
        <f>IF($E2634="","",VLOOKUP($E2634,カレンダマスタ!$A$5:$E$381,5,FALSE))</f>
        <v/>
      </c>
      <c r="AQ2634" s="197" t="str">
        <f>IF(G2634="","",IF(VLOOKUP(E2634,カレンダマスタ!$A$5:$D$381,4,FALSE)=0,"",1))</f>
        <v/>
      </c>
      <c r="AR2634" s="152" t="str">
        <f>IF($G2634="","",IF($AD2634="NSTC",INDEX(カレンダマスタ!$I$26:$O$31,MATCH($G2634,カレンダマスタ!$H$26:$H$31,1),MATCH($H2634,カレンダマスタ!$I$25:$O$25,1)),
IF($AD2634="CS本社",INDEX(カレンダマスタ!$I$36:$O$41,MATCH($G2634,カレンダマスタ!$H$36:$H$41,1),MATCH($H2634,カレンダマスタ!$I$35:$O$35,1)),
IF($AD2634="NS本社",INDEX(カレンダマスタ!$I$94:$O$99,MATCH($G2634,カレンダマスタ!$H$95:$H$100,1),MATCH($H2634,カレンダマスタ!$I$93:$O$93,1)),
IF($AD2634="ODC",INDEX(カレンダマスタ!$I$46:$O$51,MATCH($G2634,カレンダマスタ!$H$46:$H$51,1),MATCH($H2634,カレンダマスタ!$I$45:$O$45,1)),
IF($AD2634="NS東京TC",INDEX(カレンダマスタ!$I$56:$O$61,MATCH($G2634,カレンダマスタ!$H$56:$H$61,1),MATCH($H2634,カレンダマスタ!$I$55:$O$55,1)),""))))))</f>
        <v/>
      </c>
      <c r="AS2634" s="151" t="str">
        <f t="shared" si="847"/>
        <v/>
      </c>
      <c r="AU2634" s="153" t="str">
        <f>IF(E2634="","",VLOOKUP($E2634,カレンダマスタ!$A$4:$E$381,4,FALSE))</f>
        <v/>
      </c>
      <c r="AV2634" s="153" t="str">
        <f t="shared" si="837"/>
        <v/>
      </c>
      <c r="AW2634" s="153" t="str">
        <f t="shared" si="838"/>
        <v/>
      </c>
      <c r="AX2634" s="154" t="str">
        <f t="shared" si="839"/>
        <v/>
      </c>
      <c r="AY2634" s="154" t="str">
        <f t="shared" si="840"/>
        <v/>
      </c>
      <c r="AZ2634" s="144" t="str">
        <f>IF(AX2634&amp;AW2634="勤怠未設定","×",IF(AV2634="勤怠修正","×",IF(AC2634="外注","",IF(AA2634="",IF(AY2634&lt;&gt;"","×",""),IF(VLOOKUP(AA2634,カレンダマスタ!$H$66:$I$83,2,FALSE)&lt;&gt;AY2634,"×","OK")))))</f>
        <v/>
      </c>
      <c r="BC2634" s="153" t="str">
        <f>IF(E2634="","",VLOOKUP($E2634,カレンダマスタ!$A$4:$E$381,4,FALSE))</f>
        <v/>
      </c>
      <c r="BD2634" s="151" t="str">
        <f>IF(AC2634="社員","",IF(AG2634=0,"",IF(AD2634="NSTC",IF(COUNTIF(カレンダマスタ!$Q$5:$Q$32,G2634)=1,"OK","×"),
IF(AD2634="NS本社",IF(COUNTIF(カレンダマスタ!$T$5:$T$32,G2634)=1,"OK","×"),IF(COUNTIF(カレンダマスタ!$R$5:$R$32,G2634)=1,"OK","×")))))</f>
        <v/>
      </c>
      <c r="BE2634" s="151" t="str">
        <f>IF(AC2634="社員","",IF(G2634="","",IF(R2634&lt;&gt;"","",IF(AF2634="CS","OK",IF(VLOOKUP(E2634,カレンダマスタ!$A$5:$D$381,4,FALSE)&gt;0,"",IF(OR(G2634*24&gt;10.84,H2634*24&lt;14.5)=TRUE,"×","OK"))))))</f>
        <v/>
      </c>
      <c r="BF2634" s="151" t="str">
        <f t="shared" si="835"/>
        <v/>
      </c>
      <c r="BG2634" s="151" t="str">
        <f t="shared" si="848"/>
        <v/>
      </c>
      <c r="BI2634" s="144" t="str">
        <f t="shared" si="849"/>
        <v/>
      </c>
    </row>
    <row r="2635" spans="2:61">
      <c r="B2635" s="111"/>
      <c r="C2635" s="535"/>
      <c r="D2635" s="112"/>
      <c r="E2635" s="582"/>
      <c r="F2635" s="112"/>
      <c r="G2635" s="587"/>
      <c r="H2635" s="587"/>
      <c r="I2635" s="114"/>
      <c r="J2635" s="118"/>
      <c r="K2635" s="115"/>
      <c r="L2635" s="116"/>
      <c r="M2635" s="116"/>
      <c r="N2635" s="117"/>
      <c r="O2635" s="118"/>
      <c r="P2635" s="118"/>
      <c r="Q2635" s="118"/>
      <c r="R2635" s="119"/>
      <c r="S2635" s="120"/>
      <c r="T2635" s="433"/>
      <c r="U2635" s="431">
        <f>SUM(T2635:T2641)</f>
        <v>0</v>
      </c>
      <c r="V2635" s="431" t="str">
        <f t="shared" si="842"/>
        <v/>
      </c>
      <c r="W2635" s="298"/>
      <c r="X2635" s="113" t="str">
        <f t="shared" si="843"/>
        <v/>
      </c>
      <c r="Y2635" s="113" t="str">
        <f t="shared" si="844"/>
        <v/>
      </c>
      <c r="Z2635" s="113" t="str">
        <f t="shared" si="845"/>
        <v/>
      </c>
      <c r="AA2635" s="119" t="str">
        <f t="shared" si="836"/>
        <v/>
      </c>
      <c r="AC2635" s="190" t="str">
        <f>AC2621</f>
        <v/>
      </c>
      <c r="AD2635" s="191" t="str">
        <f>AD2621</f>
        <v/>
      </c>
      <c r="AE2635" s="191" t="str">
        <f>AE2621</f>
        <v/>
      </c>
      <c r="AF2635" s="191" t="str">
        <f>AF2621</f>
        <v/>
      </c>
      <c r="AG2635" s="206">
        <f t="shared" si="846"/>
        <v>0</v>
      </c>
      <c r="AI2635" s="158" t="str">
        <f>IF(月報!G2635&lt;&gt;"",月報!G2635,"")</f>
        <v/>
      </c>
      <c r="AJ2635" s="122" t="str">
        <f>IF(月報!W2635&lt;&gt;"",月報!W2635*24,"")</f>
        <v/>
      </c>
      <c r="AK2635" s="122" t="str">
        <f>IF(月報!P2635&lt;&gt;"",月報!P2635,"")</f>
        <v/>
      </c>
      <c r="AL2635" s="122" t="str">
        <f>IF(月報!Q2635&lt;&gt;"",IF(月報!Q2635="平日残","",月報!Q2635),"")</f>
        <v/>
      </c>
      <c r="AM2635" s="122"/>
      <c r="AN2635" s="122" t="str">
        <f t="shared" ref="AN2635:AN2698" si="850">IF($AO2635=0,IF($G2635="",IF($Q2635="","週報未入力",""),""),"")</f>
        <v/>
      </c>
      <c r="AO2635" s="122" t="str">
        <f>IF($E2635="","",VLOOKUP($E2635,カレンダマスタ!$A$5:$E$381,5,FALSE))</f>
        <v/>
      </c>
      <c r="AQ2635" s="195" t="str">
        <f>IF(G2635="","",IF(VLOOKUP(E2635,カレンダマスタ!$A$5:$D$381,4,FALSE)=0,"",1))</f>
        <v/>
      </c>
      <c r="AR2635" s="123" t="str">
        <f>IF($G2635="","",IF($AD2635="NSTC",INDEX(カレンダマスタ!$I$26:$O$31,MATCH($G2635,カレンダマスタ!$H$26:$H$31,1),MATCH($H2635,カレンダマスタ!$I$25:$O$25,1)),
IF($AD2635="CS本社",INDEX(カレンダマスタ!$I$36:$O$41,MATCH($G2635,カレンダマスタ!$H$36:$H$41,1),MATCH($H2635,カレンダマスタ!$I$35:$O$35,1)),
IF($AD2635="NS本社",INDEX(カレンダマスタ!$I$94:$O$99,MATCH($G2635,カレンダマスタ!$H$95:$H$100,1),MATCH($H2635,カレンダマスタ!$I$93:$O$93,1)),
IF($AD2635="ODC",INDEX(カレンダマスタ!$I$46:$O$51,MATCH($G2635,カレンダマスタ!$H$46:$H$51,1),MATCH($H2635,カレンダマスタ!$I$45:$O$45,1)),
IF($AD2635="NS東京TC",INDEX(カレンダマスタ!$I$56:$O$61,MATCH($G2635,カレンダマスタ!$H$56:$H$61,1),MATCH($H2635,カレンダマスタ!$I$55:$O$55,1)),""))))))</f>
        <v/>
      </c>
      <c r="AS2635" s="122" t="str">
        <f t="shared" si="847"/>
        <v/>
      </c>
      <c r="AU2635" s="124" t="str">
        <f>IF(E2635="","",VLOOKUP($E2635,カレンダマスタ!$A$4:$E$381,4,FALSE))</f>
        <v/>
      </c>
      <c r="AV2635" s="124" t="str">
        <f t="shared" si="837"/>
        <v/>
      </c>
      <c r="AW2635" s="124" t="str">
        <f t="shared" si="838"/>
        <v/>
      </c>
      <c r="AX2635" s="125" t="str">
        <f t="shared" si="839"/>
        <v/>
      </c>
      <c r="AY2635" s="125" t="str">
        <f t="shared" si="840"/>
        <v/>
      </c>
      <c r="AZ2635" s="114" t="str">
        <f>IF(AX2635&amp;AW2635="勤怠未設定","×",IF(AV2635="勤怠修正","×",IF(AC2635="外注","",IF(AA2635="",IF(AY2635&lt;&gt;"","×",""),IF(VLOOKUP(AA2635,カレンダマスタ!$H$66:$I$83,2,FALSE)&lt;&gt;AY2635,"×","OK")))))</f>
        <v/>
      </c>
      <c r="BC2635" s="124" t="str">
        <f>IF(E2635="","",VLOOKUP($E2635,カレンダマスタ!$A$4:$E$381,4,FALSE))</f>
        <v/>
      </c>
      <c r="BD2635" s="122" t="str">
        <f>IF(AC2635="社員","",IF(AG2635=0,"",IF(AD2635="NSTC",IF(COUNTIF(カレンダマスタ!$Q$5:$Q$32,G2635)=1,"OK","×"),
IF(AD2635="NS本社",IF(COUNTIF(カレンダマスタ!$T$5:$T$32,G2635)=1,"OK","×"),IF(COUNTIF(カレンダマスタ!$R$5:$R$32,G2635)=1,"OK","×")))))</f>
        <v/>
      </c>
      <c r="BE2635" s="122" t="str">
        <f>IF(AC2635="社員","",IF(G2635="","",IF(R2635&lt;&gt;"","",IF(AF2635="CS","OK",IF(VLOOKUP(E2635,カレンダマスタ!$A$5:$D$381,4,FALSE)&gt;0,"",IF(OR(G2635*24&gt;10.84,H2635*24&lt;14.5)=TRUE,"×","OK"))))))</f>
        <v/>
      </c>
      <c r="BF2635" s="122" t="str">
        <f t="shared" si="835"/>
        <v/>
      </c>
      <c r="BG2635" s="122" t="str">
        <f t="shared" si="848"/>
        <v/>
      </c>
      <c r="BI2635" s="114" t="str">
        <f t="shared" si="849"/>
        <v/>
      </c>
    </row>
    <row r="2636" spans="2:61">
      <c r="B2636" s="111"/>
      <c r="C2636" s="536"/>
      <c r="D2636" s="128"/>
      <c r="E2636" s="583"/>
      <c r="F2636" s="128"/>
      <c r="G2636" s="588"/>
      <c r="H2636" s="588"/>
      <c r="I2636" s="130"/>
      <c r="J2636" s="139"/>
      <c r="K2636" s="131"/>
      <c r="L2636" s="132"/>
      <c r="M2636" s="132"/>
      <c r="N2636" s="141"/>
      <c r="O2636" s="139"/>
      <c r="P2636" s="139"/>
      <c r="Q2636" s="139"/>
      <c r="R2636" s="133"/>
      <c r="S2636" s="134"/>
      <c r="T2636" s="434"/>
      <c r="U2636" s="429"/>
      <c r="V2636" s="429" t="str">
        <f t="shared" si="842"/>
        <v/>
      </c>
      <c r="W2636" s="298"/>
      <c r="X2636" s="129" t="str">
        <f t="shared" si="843"/>
        <v/>
      </c>
      <c r="Y2636" s="129" t="str">
        <f t="shared" si="844"/>
        <v/>
      </c>
      <c r="Z2636" s="129" t="str">
        <f t="shared" si="845"/>
        <v/>
      </c>
      <c r="AA2636" s="133" t="str">
        <f t="shared" si="836"/>
        <v/>
      </c>
      <c r="AC2636" s="186" t="str">
        <f>AC2621</f>
        <v/>
      </c>
      <c r="AD2636" s="187" t="str">
        <f>AD2621</f>
        <v/>
      </c>
      <c r="AE2636" s="187" t="str">
        <f>AE2621</f>
        <v/>
      </c>
      <c r="AF2636" s="187" t="str">
        <f>AF2621</f>
        <v/>
      </c>
      <c r="AG2636" s="204">
        <f t="shared" si="846"/>
        <v>0</v>
      </c>
      <c r="AI2636" s="135" t="str">
        <f>IF(月報!G2636&lt;&gt;"",月報!G2636,"")</f>
        <v/>
      </c>
      <c r="AJ2636" s="126" t="str">
        <f>IF(月報!W2636&lt;&gt;"",月報!W2636*24,"")</f>
        <v/>
      </c>
      <c r="AK2636" s="126" t="str">
        <f>IF(月報!P2636&lt;&gt;"",月報!P2636,"")</f>
        <v/>
      </c>
      <c r="AL2636" s="126" t="str">
        <f>IF(月報!Q2636&lt;&gt;"",IF(月報!Q2636="平日残","",月報!Q2636),"")</f>
        <v/>
      </c>
      <c r="AM2636" s="126"/>
      <c r="AN2636" s="126" t="str">
        <f t="shared" si="850"/>
        <v/>
      </c>
      <c r="AO2636" s="126" t="str">
        <f>IF($E2636="","",VLOOKUP($E2636,カレンダマスタ!$A$5:$E$381,5,FALSE))</f>
        <v/>
      </c>
      <c r="AQ2636" s="196" t="str">
        <f>IF(G2636="","",IF(VLOOKUP(E2636,カレンダマスタ!$A$5:$D$381,4,FALSE)=0,"",1))</f>
        <v/>
      </c>
      <c r="AR2636" s="136" t="str">
        <f>IF($G2636="","",IF($AD2636="NSTC",INDEX(カレンダマスタ!$I$26:$O$31,MATCH($G2636,カレンダマスタ!$H$26:$H$31,1),MATCH($H2636,カレンダマスタ!$I$25:$O$25,1)),
IF($AD2636="CS本社",INDEX(カレンダマスタ!$I$36:$O$41,MATCH($G2636,カレンダマスタ!$H$36:$H$41,1),MATCH($H2636,カレンダマスタ!$I$35:$O$35,1)),
IF($AD2636="NS本社",INDEX(カレンダマスタ!$I$94:$O$99,MATCH($G2636,カレンダマスタ!$H$95:$H$100,1),MATCH($H2636,カレンダマスタ!$I$93:$O$93,1)),
IF($AD2636="ODC",INDEX(カレンダマスタ!$I$46:$O$51,MATCH($G2636,カレンダマスタ!$H$46:$H$51,1),MATCH($H2636,カレンダマスタ!$I$45:$O$45,1)),
IF($AD2636="NS東京TC",INDEX(カレンダマスタ!$I$56:$O$61,MATCH($G2636,カレンダマスタ!$H$56:$H$61,1),MATCH($H2636,カレンダマスタ!$I$55:$O$55,1)),""))))))</f>
        <v/>
      </c>
      <c r="AS2636" s="126" t="str">
        <f t="shared" si="847"/>
        <v/>
      </c>
      <c r="AU2636" s="137" t="str">
        <f>IF(E2636="","",VLOOKUP($E2636,カレンダマスタ!$A$4:$E$381,4,FALSE))</f>
        <v/>
      </c>
      <c r="AV2636" s="137" t="str">
        <f t="shared" si="837"/>
        <v/>
      </c>
      <c r="AW2636" s="137" t="str">
        <f t="shared" si="838"/>
        <v/>
      </c>
      <c r="AX2636" s="138" t="str">
        <f t="shared" si="839"/>
        <v/>
      </c>
      <c r="AY2636" s="138" t="str">
        <f t="shared" si="840"/>
        <v/>
      </c>
      <c r="AZ2636" s="130" t="str">
        <f>IF(AX2636&amp;AW2636="勤怠未設定","×",IF(AV2636="勤怠修正","×",IF(AC2636="外注","",IF(AA2636="",IF(AY2636&lt;&gt;"","×",""),IF(VLOOKUP(AA2636,カレンダマスタ!$H$66:$I$83,2,FALSE)&lt;&gt;AY2636,"×","OK")))))</f>
        <v/>
      </c>
      <c r="BC2636" s="137" t="str">
        <f>IF(E2636="","",VLOOKUP($E2636,カレンダマスタ!$A$4:$E$381,4,FALSE))</f>
        <v/>
      </c>
      <c r="BD2636" s="126" t="str">
        <f>IF(AC2636="社員","",IF(AG2636=0,"",IF(AD2636="NSTC",IF(COUNTIF(カレンダマスタ!$Q$5:$Q$32,G2636)=1,"OK","×"),
IF(AD2636="NS本社",IF(COUNTIF(カレンダマスタ!$T$5:$T$32,G2636)=1,"OK","×"),IF(COUNTIF(カレンダマスタ!$R$5:$R$32,G2636)=1,"OK","×")))))</f>
        <v/>
      </c>
      <c r="BE2636" s="126" t="str">
        <f>IF(AC2636="社員","",IF(G2636="","",IF(R2636&lt;&gt;"","",IF(AF2636="CS","OK",IF(VLOOKUP(E2636,カレンダマスタ!$A$5:$D$381,4,FALSE)&gt;0,"",IF(OR(G2636*24&gt;10.84,H2636*24&lt;14.5)=TRUE,"×","OK"))))))</f>
        <v/>
      </c>
      <c r="BF2636" s="126" t="str">
        <f t="shared" si="835"/>
        <v/>
      </c>
      <c r="BG2636" s="126" t="str">
        <f t="shared" si="848"/>
        <v/>
      </c>
      <c r="BI2636" s="130" t="str">
        <f t="shared" si="849"/>
        <v/>
      </c>
    </row>
    <row r="2637" spans="2:61">
      <c r="B2637" s="111"/>
      <c r="C2637" s="536"/>
      <c r="D2637" s="128"/>
      <c r="E2637" s="583"/>
      <c r="F2637" s="128"/>
      <c r="G2637" s="588"/>
      <c r="H2637" s="588"/>
      <c r="I2637" s="130"/>
      <c r="J2637" s="139"/>
      <c r="K2637" s="131"/>
      <c r="L2637" s="132"/>
      <c r="M2637" s="132"/>
      <c r="N2637" s="141"/>
      <c r="O2637" s="139"/>
      <c r="P2637" s="139"/>
      <c r="Q2637" s="139"/>
      <c r="R2637" s="133"/>
      <c r="S2637" s="134"/>
      <c r="T2637" s="434"/>
      <c r="U2637" s="429"/>
      <c r="V2637" s="429" t="str">
        <f t="shared" si="842"/>
        <v/>
      </c>
      <c r="W2637" s="298"/>
      <c r="X2637" s="129" t="str">
        <f t="shared" si="843"/>
        <v/>
      </c>
      <c r="Y2637" s="129" t="str">
        <f t="shared" si="844"/>
        <v/>
      </c>
      <c r="Z2637" s="129" t="str">
        <f t="shared" si="845"/>
        <v/>
      </c>
      <c r="AA2637" s="133" t="str">
        <f t="shared" si="836"/>
        <v/>
      </c>
      <c r="AC2637" s="186" t="str">
        <f>AC2621</f>
        <v/>
      </c>
      <c r="AD2637" s="187" t="str">
        <f>AD2621</f>
        <v/>
      </c>
      <c r="AE2637" s="187" t="str">
        <f>AE2621</f>
        <v/>
      </c>
      <c r="AF2637" s="187" t="str">
        <f>AF2621</f>
        <v/>
      </c>
      <c r="AG2637" s="204">
        <f t="shared" si="846"/>
        <v>0</v>
      </c>
      <c r="AI2637" s="135" t="str">
        <f>IF(月報!G2637&lt;&gt;"",月報!G2637,"")</f>
        <v/>
      </c>
      <c r="AJ2637" s="126" t="str">
        <f>IF(月報!W2637&lt;&gt;"",月報!W2637*24,"")</f>
        <v/>
      </c>
      <c r="AK2637" s="126" t="str">
        <f>IF(月報!P2637&lt;&gt;"",月報!P2637,"")</f>
        <v/>
      </c>
      <c r="AL2637" s="126" t="str">
        <f>IF(月報!Q2637&lt;&gt;"",IF(月報!Q2637="平日残","",月報!Q2637),"")</f>
        <v/>
      </c>
      <c r="AM2637" s="126"/>
      <c r="AN2637" s="126" t="str">
        <f t="shared" si="850"/>
        <v/>
      </c>
      <c r="AO2637" s="126" t="str">
        <f>IF($E2637="","",VLOOKUP($E2637,カレンダマスタ!$A$5:$E$381,5,FALSE))</f>
        <v/>
      </c>
      <c r="AQ2637" s="196" t="str">
        <f>IF(G2637="","",IF(VLOOKUP(E2637,カレンダマスタ!$A$5:$D$381,4,FALSE)=0,"",1))</f>
        <v/>
      </c>
      <c r="AR2637" s="136" t="str">
        <f>IF($G2637="","",IF($AD2637="NSTC",INDEX(カレンダマスタ!$I$26:$O$31,MATCH($G2637,カレンダマスタ!$H$26:$H$31,1),MATCH($H2637,カレンダマスタ!$I$25:$O$25,1)),
IF($AD2637="CS本社",INDEX(カレンダマスタ!$I$36:$O$41,MATCH($G2637,カレンダマスタ!$H$36:$H$41,1),MATCH($H2637,カレンダマスタ!$I$35:$O$35,1)),
IF($AD2637="NS本社",INDEX(カレンダマスタ!$I$94:$O$99,MATCH($G2637,カレンダマスタ!$H$95:$H$100,1),MATCH($H2637,カレンダマスタ!$I$93:$O$93,1)),
IF($AD2637="ODC",INDEX(カレンダマスタ!$I$46:$O$51,MATCH($G2637,カレンダマスタ!$H$46:$H$51,1),MATCH($H2637,カレンダマスタ!$I$45:$O$45,1)),
IF($AD2637="NS東京TC",INDEX(カレンダマスタ!$I$56:$O$61,MATCH($G2637,カレンダマスタ!$H$56:$H$61,1),MATCH($H2637,カレンダマスタ!$I$55:$O$55,1)),""))))))</f>
        <v/>
      </c>
      <c r="AS2637" s="126" t="str">
        <f t="shared" si="847"/>
        <v/>
      </c>
      <c r="AU2637" s="137" t="str">
        <f>IF(E2637="","",VLOOKUP($E2637,カレンダマスタ!$A$4:$E$381,4,FALSE))</f>
        <v/>
      </c>
      <c r="AV2637" s="137" t="str">
        <f t="shared" si="837"/>
        <v/>
      </c>
      <c r="AW2637" s="137" t="str">
        <f t="shared" si="838"/>
        <v/>
      </c>
      <c r="AX2637" s="138" t="str">
        <f t="shared" si="839"/>
        <v/>
      </c>
      <c r="AY2637" s="138" t="str">
        <f t="shared" si="840"/>
        <v/>
      </c>
      <c r="AZ2637" s="130" t="str">
        <f>IF(AX2637&amp;AW2637="勤怠未設定","×",IF(AV2637="勤怠修正","×",IF(AC2637="外注","",IF(AA2637="",IF(AY2637&lt;&gt;"","×",""),IF(VLOOKUP(AA2637,カレンダマスタ!$H$66:$I$83,2,FALSE)&lt;&gt;AY2637,"×","OK")))))</f>
        <v/>
      </c>
      <c r="BC2637" s="137" t="str">
        <f>IF(E2637="","",VLOOKUP($E2637,カレンダマスタ!$A$4:$E$381,4,FALSE))</f>
        <v/>
      </c>
      <c r="BD2637" s="126" t="str">
        <f>IF(AC2637="社員","",IF(AG2637=0,"",IF(AD2637="NSTC",IF(COUNTIF(カレンダマスタ!$Q$5:$Q$32,G2637)=1,"OK","×"),
IF(AD2637="NS本社",IF(COUNTIF(カレンダマスタ!$T$5:$T$32,G2637)=1,"OK","×"),IF(COUNTIF(カレンダマスタ!$R$5:$R$32,G2637)=1,"OK","×")))))</f>
        <v/>
      </c>
      <c r="BE2637" s="126" t="str">
        <f>IF(AC2637="社員","",IF(G2637="","",IF(R2637&lt;&gt;"","",IF(AF2637="CS","OK",IF(VLOOKUP(E2637,カレンダマスタ!$A$5:$D$381,4,FALSE)&gt;0,"",IF(OR(G2637*24&gt;10.84,H2637*24&lt;14.5)=TRUE,"×","OK"))))))</f>
        <v/>
      </c>
      <c r="BF2637" s="126" t="str">
        <f t="shared" si="835"/>
        <v/>
      </c>
      <c r="BG2637" s="126" t="str">
        <f t="shared" si="848"/>
        <v/>
      </c>
      <c r="BI2637" s="130" t="str">
        <f t="shared" si="849"/>
        <v/>
      </c>
    </row>
    <row r="2638" spans="2:61">
      <c r="B2638" s="111"/>
      <c r="C2638" s="536"/>
      <c r="D2638" s="128"/>
      <c r="E2638" s="583"/>
      <c r="F2638" s="128"/>
      <c r="G2638" s="588"/>
      <c r="H2638" s="588"/>
      <c r="I2638" s="130"/>
      <c r="J2638" s="139"/>
      <c r="K2638" s="131"/>
      <c r="L2638" s="132"/>
      <c r="M2638" s="132"/>
      <c r="N2638" s="141"/>
      <c r="O2638" s="139"/>
      <c r="P2638" s="139"/>
      <c r="Q2638" s="139"/>
      <c r="R2638" s="133"/>
      <c r="S2638" s="134"/>
      <c r="T2638" s="434"/>
      <c r="U2638" s="429"/>
      <c r="V2638" s="429" t="str">
        <f t="shared" si="842"/>
        <v/>
      </c>
      <c r="W2638" s="298"/>
      <c r="X2638" s="129" t="str">
        <f t="shared" si="843"/>
        <v/>
      </c>
      <c r="Y2638" s="129" t="str">
        <f t="shared" si="844"/>
        <v/>
      </c>
      <c r="Z2638" s="129" t="str">
        <f t="shared" si="845"/>
        <v/>
      </c>
      <c r="AA2638" s="133" t="str">
        <f t="shared" si="836"/>
        <v/>
      </c>
      <c r="AC2638" s="186" t="str">
        <f>AC2621</f>
        <v/>
      </c>
      <c r="AD2638" s="187" t="str">
        <f>AD2621</f>
        <v/>
      </c>
      <c r="AE2638" s="187" t="str">
        <f>AE2621</f>
        <v/>
      </c>
      <c r="AF2638" s="187" t="str">
        <f>AF2621</f>
        <v/>
      </c>
      <c r="AG2638" s="204">
        <f t="shared" si="846"/>
        <v>0</v>
      </c>
      <c r="AI2638" s="140" t="str">
        <f>IF(月報!G2638&lt;&gt;"",月報!G2638,"")</f>
        <v/>
      </c>
      <c r="AJ2638" s="126" t="str">
        <f>IF(月報!W2638&lt;&gt;"",月報!W2638*24,"")</f>
        <v/>
      </c>
      <c r="AK2638" s="126" t="str">
        <f>IF(月報!P2638&lt;&gt;"",月報!P2638,"")</f>
        <v/>
      </c>
      <c r="AL2638" s="126" t="str">
        <f>IF(月報!Q2638&lt;&gt;"",IF(月報!Q2638="平日残","",月報!Q2638),"")</f>
        <v/>
      </c>
      <c r="AM2638" s="126"/>
      <c r="AN2638" s="126" t="str">
        <f t="shared" si="850"/>
        <v/>
      </c>
      <c r="AO2638" s="126" t="str">
        <f>IF($E2638="","",VLOOKUP($E2638,カレンダマスタ!$A$5:$E$381,5,FALSE))</f>
        <v/>
      </c>
      <c r="AQ2638" s="196" t="str">
        <f>IF(G2638="","",IF(VLOOKUP(E2638,カレンダマスタ!$A$5:$D$381,4,FALSE)=0,"",1))</f>
        <v/>
      </c>
      <c r="AR2638" s="136" t="str">
        <f>IF($G2638="","",IF($AD2638="NSTC",INDEX(カレンダマスタ!$I$26:$O$31,MATCH($G2638,カレンダマスタ!$H$26:$H$31,1),MATCH($H2638,カレンダマスタ!$I$25:$O$25,1)),
IF($AD2638="CS本社",INDEX(カレンダマスタ!$I$36:$O$41,MATCH($G2638,カレンダマスタ!$H$36:$H$41,1),MATCH($H2638,カレンダマスタ!$I$35:$O$35,1)),
IF($AD2638="NS本社",INDEX(カレンダマスタ!$I$94:$O$99,MATCH($G2638,カレンダマスタ!$H$95:$H$100,1),MATCH($H2638,カレンダマスタ!$I$93:$O$93,1)),
IF($AD2638="ODC",INDEX(カレンダマスタ!$I$46:$O$51,MATCH($G2638,カレンダマスタ!$H$46:$H$51,1),MATCH($H2638,カレンダマスタ!$I$45:$O$45,1)),
IF($AD2638="NS東京TC",INDEX(カレンダマスタ!$I$56:$O$61,MATCH($G2638,カレンダマスタ!$H$56:$H$61,1),MATCH($H2638,カレンダマスタ!$I$55:$O$55,1)),""))))))</f>
        <v/>
      </c>
      <c r="AS2638" s="126" t="str">
        <f t="shared" si="847"/>
        <v/>
      </c>
      <c r="AU2638" s="137" t="str">
        <f>IF(E2638="","",VLOOKUP($E2638,カレンダマスタ!$A$4:$E$381,4,FALSE))</f>
        <v/>
      </c>
      <c r="AV2638" s="137" t="str">
        <f t="shared" si="837"/>
        <v/>
      </c>
      <c r="AW2638" s="137" t="str">
        <f t="shared" si="838"/>
        <v/>
      </c>
      <c r="AX2638" s="138" t="str">
        <f t="shared" si="839"/>
        <v/>
      </c>
      <c r="AY2638" s="138" t="str">
        <f t="shared" si="840"/>
        <v/>
      </c>
      <c r="AZ2638" s="130" t="str">
        <f>IF(AX2638&amp;AW2638="勤怠未設定","×",IF(AV2638="勤怠修正","×",IF(AC2638="外注","",IF(AA2638="",IF(AY2638&lt;&gt;"","×",""),IF(VLOOKUP(AA2638,カレンダマスタ!$H$66:$I$83,2,FALSE)&lt;&gt;AY2638,"×","OK")))))</f>
        <v/>
      </c>
      <c r="BC2638" s="137" t="str">
        <f>IF(E2638="","",VLOOKUP($E2638,カレンダマスタ!$A$4:$E$381,4,FALSE))</f>
        <v/>
      </c>
      <c r="BD2638" s="126" t="str">
        <f>IF(AC2638="社員","",IF(AG2638=0,"",IF(AD2638="NSTC",IF(COUNTIF(カレンダマスタ!$Q$5:$Q$32,G2638)=1,"OK","×"),
IF(AD2638="NS本社",IF(COUNTIF(カレンダマスタ!$T$5:$T$32,G2638)=1,"OK","×"),IF(COUNTIF(カレンダマスタ!$R$5:$R$32,G2638)=1,"OK","×")))))</f>
        <v/>
      </c>
      <c r="BE2638" s="126" t="str">
        <f>IF(AC2638="社員","",IF(G2638="","",IF(R2638&lt;&gt;"","",IF(AF2638="CS","OK",IF(VLOOKUP(E2638,カレンダマスタ!$A$5:$D$381,4,FALSE)&gt;0,"",IF(OR(G2638*24&gt;10.84,H2638*24&lt;14.5)=TRUE,"×","OK"))))))</f>
        <v/>
      </c>
      <c r="BF2638" s="126" t="str">
        <f t="shared" si="835"/>
        <v/>
      </c>
      <c r="BG2638" s="126" t="str">
        <f t="shared" si="848"/>
        <v/>
      </c>
      <c r="BI2638" s="130" t="str">
        <f t="shared" si="849"/>
        <v/>
      </c>
    </row>
    <row r="2639" spans="2:61">
      <c r="B2639" s="111"/>
      <c r="C2639" s="536"/>
      <c r="D2639" s="128"/>
      <c r="E2639" s="583"/>
      <c r="F2639" s="128"/>
      <c r="G2639" s="588"/>
      <c r="H2639" s="588"/>
      <c r="I2639" s="130"/>
      <c r="J2639" s="139"/>
      <c r="K2639" s="131"/>
      <c r="L2639" s="132"/>
      <c r="M2639" s="132"/>
      <c r="N2639" s="141"/>
      <c r="O2639" s="139"/>
      <c r="P2639" s="139"/>
      <c r="Q2639" s="139"/>
      <c r="R2639" s="133"/>
      <c r="S2639" s="134"/>
      <c r="T2639" s="434"/>
      <c r="U2639" s="429"/>
      <c r="V2639" s="429" t="str">
        <f t="shared" si="842"/>
        <v/>
      </c>
      <c r="W2639" s="298"/>
      <c r="X2639" s="129" t="str">
        <f t="shared" si="843"/>
        <v/>
      </c>
      <c r="Y2639" s="129" t="str">
        <f t="shared" si="844"/>
        <v/>
      </c>
      <c r="Z2639" s="129" t="str">
        <f t="shared" si="845"/>
        <v/>
      </c>
      <c r="AA2639" s="133" t="str">
        <f t="shared" si="836"/>
        <v/>
      </c>
      <c r="AC2639" s="186" t="str">
        <f>AC2621</f>
        <v/>
      </c>
      <c r="AD2639" s="187" t="str">
        <f>AD2621</f>
        <v/>
      </c>
      <c r="AE2639" s="187" t="str">
        <f>AE2621</f>
        <v/>
      </c>
      <c r="AF2639" s="187" t="str">
        <f>AF2621</f>
        <v/>
      </c>
      <c r="AG2639" s="204">
        <f t="shared" si="846"/>
        <v>0</v>
      </c>
      <c r="AI2639" s="140" t="str">
        <f>IF(月報!G2639&lt;&gt;"",月報!G2639,"")</f>
        <v/>
      </c>
      <c r="AJ2639" s="126" t="str">
        <f>IF(月報!W2639&lt;&gt;"",月報!W2639*24,"")</f>
        <v/>
      </c>
      <c r="AK2639" s="126" t="str">
        <f>IF(月報!P2639&lt;&gt;"",月報!P2639,"")</f>
        <v/>
      </c>
      <c r="AL2639" s="126" t="str">
        <f>IF(月報!Q2639&lt;&gt;"",IF(月報!Q2639="平日残","",月報!Q2639),"")</f>
        <v/>
      </c>
      <c r="AM2639" s="126"/>
      <c r="AN2639" s="126" t="str">
        <f t="shared" si="850"/>
        <v/>
      </c>
      <c r="AO2639" s="126" t="str">
        <f>IF($E2639="","",VLOOKUP($E2639,カレンダマスタ!$A$5:$E$381,5,FALSE))</f>
        <v/>
      </c>
      <c r="AQ2639" s="196" t="str">
        <f>IF(G2639="","",IF(VLOOKUP(E2639,カレンダマスタ!$A$5:$D$381,4,FALSE)=0,"",1))</f>
        <v/>
      </c>
      <c r="AR2639" s="136" t="str">
        <f>IF($G2639="","",IF($AD2639="NSTC",INDEX(カレンダマスタ!$I$26:$O$31,MATCH($G2639,カレンダマスタ!$H$26:$H$31,1),MATCH($H2639,カレンダマスタ!$I$25:$O$25,1)),
IF($AD2639="CS本社",INDEX(カレンダマスタ!$I$36:$O$41,MATCH($G2639,カレンダマスタ!$H$36:$H$41,1),MATCH($H2639,カレンダマスタ!$I$35:$O$35,1)),
IF($AD2639="NS本社",INDEX(カレンダマスタ!$I$94:$O$99,MATCH($G2639,カレンダマスタ!$H$95:$H$100,1),MATCH($H2639,カレンダマスタ!$I$93:$O$93,1)),
IF($AD2639="ODC",INDEX(カレンダマスタ!$I$46:$O$51,MATCH($G2639,カレンダマスタ!$H$46:$H$51,1),MATCH($H2639,カレンダマスタ!$I$45:$O$45,1)),
IF($AD2639="NS東京TC",INDEX(カレンダマスタ!$I$56:$O$61,MATCH($G2639,カレンダマスタ!$H$56:$H$61,1),MATCH($H2639,カレンダマスタ!$I$55:$O$55,1)),""))))))</f>
        <v/>
      </c>
      <c r="AS2639" s="126" t="str">
        <f t="shared" si="847"/>
        <v/>
      </c>
      <c r="AU2639" s="137" t="str">
        <f>IF(E2639="","",VLOOKUP($E2639,カレンダマスタ!$A$4:$E$381,4,FALSE))</f>
        <v/>
      </c>
      <c r="AV2639" s="137" t="str">
        <f t="shared" si="837"/>
        <v/>
      </c>
      <c r="AW2639" s="137" t="str">
        <f t="shared" si="838"/>
        <v/>
      </c>
      <c r="AX2639" s="138" t="str">
        <f t="shared" si="839"/>
        <v/>
      </c>
      <c r="AY2639" s="138" t="str">
        <f t="shared" si="840"/>
        <v/>
      </c>
      <c r="AZ2639" s="130" t="str">
        <f>IF(AX2639&amp;AW2639="勤怠未設定","×",IF(AV2639="勤怠修正","×",IF(AC2639="外注","",IF(AA2639="",IF(AY2639&lt;&gt;"","×",""),IF(VLOOKUP(AA2639,カレンダマスタ!$H$66:$I$83,2,FALSE)&lt;&gt;AY2639,"×","OK")))))</f>
        <v/>
      </c>
      <c r="BC2639" s="137" t="str">
        <f>IF(E2639="","",VLOOKUP($E2639,カレンダマスタ!$A$4:$E$381,4,FALSE))</f>
        <v/>
      </c>
      <c r="BD2639" s="126" t="str">
        <f>IF(AC2639="社員","",IF(AG2639=0,"",IF(AD2639="NSTC",IF(COUNTIF(カレンダマスタ!$Q$5:$Q$32,G2639)=1,"OK","×"),
IF(AD2639="NS本社",IF(COUNTIF(カレンダマスタ!$T$5:$T$32,G2639)=1,"OK","×"),IF(COUNTIF(カレンダマスタ!$R$5:$R$32,G2639)=1,"OK","×")))))</f>
        <v/>
      </c>
      <c r="BE2639" s="126" t="str">
        <f>IF(AC2639="社員","",IF(G2639="","",IF(R2639&lt;&gt;"","",IF(AF2639="CS","OK",IF(VLOOKUP(E2639,カレンダマスタ!$A$5:$D$381,4,FALSE)&gt;0,"",IF(OR(G2639*24&gt;10.84,H2639*24&lt;14.5)=TRUE,"×","OK"))))))</f>
        <v/>
      </c>
      <c r="BF2639" s="126" t="str">
        <f t="shared" si="835"/>
        <v/>
      </c>
      <c r="BG2639" s="126" t="str">
        <f t="shared" si="848"/>
        <v/>
      </c>
      <c r="BI2639" s="130" t="str">
        <f t="shared" si="849"/>
        <v/>
      </c>
    </row>
    <row r="2640" spans="2:61">
      <c r="B2640" s="111"/>
      <c r="C2640" s="536"/>
      <c r="D2640" s="128"/>
      <c r="E2640" s="583"/>
      <c r="F2640" s="128"/>
      <c r="G2640" s="588"/>
      <c r="H2640" s="588"/>
      <c r="I2640" s="130"/>
      <c r="J2640" s="139"/>
      <c r="K2640" s="131"/>
      <c r="L2640" s="132"/>
      <c r="M2640" s="132"/>
      <c r="N2640" s="141"/>
      <c r="O2640" s="139"/>
      <c r="P2640" s="139"/>
      <c r="Q2640" s="139"/>
      <c r="R2640" s="133"/>
      <c r="S2640" s="134"/>
      <c r="T2640" s="434"/>
      <c r="U2640" s="429"/>
      <c r="V2640" s="429" t="str">
        <f t="shared" si="842"/>
        <v/>
      </c>
      <c r="W2640" s="298"/>
      <c r="X2640" s="129" t="str">
        <f t="shared" si="843"/>
        <v/>
      </c>
      <c r="Y2640" s="129" t="str">
        <f t="shared" si="844"/>
        <v/>
      </c>
      <c r="Z2640" s="129" t="str">
        <f t="shared" si="845"/>
        <v/>
      </c>
      <c r="AA2640" s="133" t="str">
        <f t="shared" si="836"/>
        <v/>
      </c>
      <c r="AC2640" s="186" t="str">
        <f>AC2621</f>
        <v/>
      </c>
      <c r="AD2640" s="187" t="str">
        <f>AD2621</f>
        <v/>
      </c>
      <c r="AE2640" s="187" t="str">
        <f>AE2621</f>
        <v/>
      </c>
      <c r="AF2640" s="187" t="str">
        <f>AF2621</f>
        <v/>
      </c>
      <c r="AG2640" s="204">
        <f t="shared" si="846"/>
        <v>0</v>
      </c>
      <c r="AI2640" s="140" t="str">
        <f>IF(月報!G2640&lt;&gt;"",月報!G2640,"")</f>
        <v/>
      </c>
      <c r="AJ2640" s="126" t="str">
        <f>IF(月報!W2640&lt;&gt;"",月報!W2640*24,"")</f>
        <v/>
      </c>
      <c r="AK2640" s="126" t="str">
        <f>IF(月報!P2640&lt;&gt;"",月報!P2640,"")</f>
        <v/>
      </c>
      <c r="AL2640" s="126" t="str">
        <f>IF(月報!Q2640&lt;&gt;"",IF(月報!Q2640="平日残","",月報!Q2640),"")</f>
        <v/>
      </c>
      <c r="AM2640" s="126"/>
      <c r="AN2640" s="126" t="str">
        <f t="shared" si="850"/>
        <v/>
      </c>
      <c r="AO2640" s="126" t="str">
        <f>IF($E2640="","",VLOOKUP($E2640,カレンダマスタ!$A$5:$E$381,5,FALSE))</f>
        <v/>
      </c>
      <c r="AQ2640" s="196" t="str">
        <f>IF(G2640="","",IF(VLOOKUP(E2640,カレンダマスタ!$A$5:$D$381,4,FALSE)=0,"",1))</f>
        <v/>
      </c>
      <c r="AR2640" s="136" t="str">
        <f>IF($G2640="","",IF($AD2640="NSTC",INDEX(カレンダマスタ!$I$26:$O$31,MATCH($G2640,カレンダマスタ!$H$26:$H$31,1),MATCH($H2640,カレンダマスタ!$I$25:$O$25,1)),
IF($AD2640="CS本社",INDEX(カレンダマスタ!$I$36:$O$41,MATCH($G2640,カレンダマスタ!$H$36:$H$41,1),MATCH($H2640,カレンダマスタ!$I$35:$O$35,1)),
IF($AD2640="NS本社",INDEX(カレンダマスタ!$I$94:$O$99,MATCH($G2640,カレンダマスタ!$H$95:$H$100,1),MATCH($H2640,カレンダマスタ!$I$93:$O$93,1)),
IF($AD2640="ODC",INDEX(カレンダマスタ!$I$46:$O$51,MATCH($G2640,カレンダマスタ!$H$46:$H$51,1),MATCH($H2640,カレンダマスタ!$I$45:$O$45,1)),
IF($AD2640="NS東京TC",INDEX(カレンダマスタ!$I$56:$O$61,MATCH($G2640,カレンダマスタ!$H$56:$H$61,1),MATCH($H2640,カレンダマスタ!$I$55:$O$55,1)),""))))))</f>
        <v/>
      </c>
      <c r="AS2640" s="126" t="str">
        <f t="shared" si="847"/>
        <v/>
      </c>
      <c r="AU2640" s="137" t="str">
        <f>IF(E2640="","",VLOOKUP($E2640,カレンダマスタ!$A$4:$E$381,4,FALSE))</f>
        <v/>
      </c>
      <c r="AV2640" s="137" t="str">
        <f t="shared" si="837"/>
        <v/>
      </c>
      <c r="AW2640" s="137" t="str">
        <f t="shared" si="838"/>
        <v/>
      </c>
      <c r="AX2640" s="138" t="str">
        <f t="shared" si="839"/>
        <v/>
      </c>
      <c r="AY2640" s="138" t="str">
        <f t="shared" si="840"/>
        <v/>
      </c>
      <c r="AZ2640" s="130" t="str">
        <f>IF(AX2640&amp;AW2640="勤怠未設定","×",IF(AV2640="勤怠修正","×",IF(AC2640="外注","",IF(AA2640="",IF(AY2640&lt;&gt;"","×",""),IF(VLOOKUP(AA2640,カレンダマスタ!$H$66:$I$83,2,FALSE)&lt;&gt;AY2640,"×","OK")))))</f>
        <v/>
      </c>
      <c r="BC2640" s="137" t="str">
        <f>IF(E2640="","",VLOOKUP($E2640,カレンダマスタ!$A$4:$E$381,4,FALSE))</f>
        <v/>
      </c>
      <c r="BD2640" s="126" t="str">
        <f>IF(AC2640="社員","",IF(AG2640=0,"",IF(AD2640="NSTC",IF(COUNTIF(カレンダマスタ!$Q$5:$Q$32,G2640)=1,"OK","×"),
IF(AD2640="NS本社",IF(COUNTIF(カレンダマスタ!$T$5:$T$32,G2640)=1,"OK","×"),IF(COUNTIF(カレンダマスタ!$R$5:$R$32,G2640)=1,"OK","×")))))</f>
        <v/>
      </c>
      <c r="BE2640" s="126" t="str">
        <f>IF(AC2640="社員","",IF(G2640="","",IF(R2640&lt;&gt;"","",IF(AF2640="CS","OK",IF(VLOOKUP(E2640,カレンダマスタ!$A$5:$D$381,4,FALSE)&gt;0,"",IF(OR(G2640*24&gt;10.84,H2640*24&lt;14.5)=TRUE,"×","OK"))))))</f>
        <v/>
      </c>
      <c r="BF2640" s="126" t="str">
        <f t="shared" si="835"/>
        <v/>
      </c>
      <c r="BG2640" s="126" t="str">
        <f t="shared" si="848"/>
        <v/>
      </c>
      <c r="BI2640" s="130" t="str">
        <f t="shared" si="849"/>
        <v/>
      </c>
    </row>
    <row r="2641" spans="2:61">
      <c r="B2641" s="111"/>
      <c r="C2641" s="537"/>
      <c r="D2641" s="142"/>
      <c r="E2641" s="584"/>
      <c r="F2641" s="142"/>
      <c r="G2641" s="589"/>
      <c r="H2641" s="589"/>
      <c r="I2641" s="144"/>
      <c r="J2641" s="148"/>
      <c r="K2641" s="145"/>
      <c r="L2641" s="146"/>
      <c r="M2641" s="146"/>
      <c r="N2641" s="147"/>
      <c r="O2641" s="148"/>
      <c r="P2641" s="148"/>
      <c r="Q2641" s="148"/>
      <c r="R2641" s="149"/>
      <c r="S2641" s="156"/>
      <c r="T2641" s="435"/>
      <c r="U2641" s="430"/>
      <c r="V2641" s="430" t="str">
        <f t="shared" si="842"/>
        <v/>
      </c>
      <c r="W2641" s="298"/>
      <c r="X2641" s="143" t="str">
        <f t="shared" si="843"/>
        <v/>
      </c>
      <c r="Y2641" s="143" t="str">
        <f t="shared" si="844"/>
        <v/>
      </c>
      <c r="Z2641" s="143" t="str">
        <f t="shared" si="845"/>
        <v/>
      </c>
      <c r="AA2641" s="149" t="str">
        <f t="shared" si="836"/>
        <v/>
      </c>
      <c r="AC2641" s="188" t="str">
        <f>AC2621</f>
        <v/>
      </c>
      <c r="AD2641" s="189" t="str">
        <f>AD2621</f>
        <v/>
      </c>
      <c r="AE2641" s="189" t="str">
        <f>AE2621</f>
        <v/>
      </c>
      <c r="AF2641" s="189" t="str">
        <f>AF2621</f>
        <v/>
      </c>
      <c r="AG2641" s="205">
        <f t="shared" si="846"/>
        <v>0</v>
      </c>
      <c r="AI2641" s="157" t="str">
        <f>IF(月報!G2641&lt;&gt;"",月報!G2641,"")</f>
        <v/>
      </c>
      <c r="AJ2641" s="151" t="str">
        <f>IF(月報!W2641&lt;&gt;"",月報!W2641*24,"")</f>
        <v/>
      </c>
      <c r="AK2641" s="151" t="str">
        <f>IF(月報!P2641&lt;&gt;"",月報!P2641,"")</f>
        <v/>
      </c>
      <c r="AL2641" s="151" t="str">
        <f>IF(月報!Q2641&lt;&gt;"",IF(月報!Q2641="平日残","",月報!Q2641),"")</f>
        <v/>
      </c>
      <c r="AM2641" s="151"/>
      <c r="AN2641" s="151" t="str">
        <f t="shared" si="850"/>
        <v/>
      </c>
      <c r="AO2641" s="151" t="str">
        <f>IF($E2641="","",VLOOKUP($E2641,カレンダマスタ!$A$5:$E$381,5,FALSE))</f>
        <v/>
      </c>
      <c r="AQ2641" s="197" t="str">
        <f>IF(G2641="","",IF(VLOOKUP(E2641,カレンダマスタ!$A$5:$D$381,4,FALSE)=0,"",1))</f>
        <v/>
      </c>
      <c r="AR2641" s="152" t="str">
        <f>IF($G2641="","",IF($AD2641="NSTC",INDEX(カレンダマスタ!$I$26:$O$31,MATCH($G2641,カレンダマスタ!$H$26:$H$31,1),MATCH($H2641,カレンダマスタ!$I$25:$O$25,1)),
IF($AD2641="CS本社",INDEX(カレンダマスタ!$I$36:$O$41,MATCH($G2641,カレンダマスタ!$H$36:$H$41,1),MATCH($H2641,カレンダマスタ!$I$35:$O$35,1)),
IF($AD2641="NS本社",INDEX(カレンダマスタ!$I$94:$O$99,MATCH($G2641,カレンダマスタ!$H$95:$H$100,1),MATCH($H2641,カレンダマスタ!$I$93:$O$93,1)),
IF($AD2641="ODC",INDEX(カレンダマスタ!$I$46:$O$51,MATCH($G2641,カレンダマスタ!$H$46:$H$51,1),MATCH($H2641,カレンダマスタ!$I$45:$O$45,1)),
IF($AD2641="NS東京TC",INDEX(カレンダマスタ!$I$56:$O$61,MATCH($G2641,カレンダマスタ!$H$56:$H$61,1),MATCH($H2641,カレンダマスタ!$I$55:$O$55,1)),""))))))</f>
        <v/>
      </c>
      <c r="AS2641" s="151" t="str">
        <f t="shared" si="847"/>
        <v/>
      </c>
      <c r="AU2641" s="153" t="str">
        <f>IF(E2641="","",VLOOKUP($E2641,カレンダマスタ!$A$4:$E$381,4,FALSE))</f>
        <v/>
      </c>
      <c r="AV2641" s="153" t="str">
        <f t="shared" si="837"/>
        <v/>
      </c>
      <c r="AW2641" s="153" t="str">
        <f t="shared" si="838"/>
        <v/>
      </c>
      <c r="AX2641" s="154" t="str">
        <f t="shared" si="839"/>
        <v/>
      </c>
      <c r="AY2641" s="154" t="str">
        <f t="shared" si="840"/>
        <v/>
      </c>
      <c r="AZ2641" s="144" t="str">
        <f>IF(AX2641&amp;AW2641="勤怠未設定","×",IF(AV2641="勤怠修正","×",IF(AC2641="外注","",IF(AA2641="",IF(AY2641&lt;&gt;"","×",""),IF(VLOOKUP(AA2641,カレンダマスタ!$H$66:$I$83,2,FALSE)&lt;&gt;AY2641,"×","OK")))))</f>
        <v/>
      </c>
      <c r="BC2641" s="153" t="str">
        <f>IF(E2641="","",VLOOKUP($E2641,カレンダマスタ!$A$4:$E$381,4,FALSE))</f>
        <v/>
      </c>
      <c r="BD2641" s="151" t="str">
        <f>IF(AC2641="社員","",IF(AG2641=0,"",IF(AD2641="NSTC",IF(COUNTIF(カレンダマスタ!$Q$5:$Q$32,G2641)=1,"OK","×"),
IF(AD2641="NS本社",IF(COUNTIF(カレンダマスタ!$T$5:$T$32,G2641)=1,"OK","×"),IF(COUNTIF(カレンダマスタ!$R$5:$R$32,G2641)=1,"OK","×")))))</f>
        <v/>
      </c>
      <c r="BE2641" s="151" t="str">
        <f>IF(AC2641="社員","",IF(G2641="","",IF(R2641&lt;&gt;"","",IF(AF2641="CS","OK",IF(VLOOKUP(E2641,カレンダマスタ!$A$5:$D$381,4,FALSE)&gt;0,"",IF(OR(G2641*24&gt;10.84,H2641*24&lt;14.5)=TRUE,"×","OK"))))))</f>
        <v/>
      </c>
      <c r="BF2641" s="151" t="str">
        <f t="shared" si="835"/>
        <v/>
      </c>
      <c r="BG2641" s="151" t="str">
        <f t="shared" si="848"/>
        <v/>
      </c>
      <c r="BI2641" s="144" t="str">
        <f t="shared" si="849"/>
        <v/>
      </c>
    </row>
    <row r="2642" spans="2:61">
      <c r="B2642" s="111"/>
      <c r="C2642" s="535"/>
      <c r="D2642" s="112"/>
      <c r="E2642" s="582"/>
      <c r="F2642" s="112"/>
      <c r="G2642" s="587"/>
      <c r="H2642" s="587"/>
      <c r="I2642" s="114"/>
      <c r="J2642" s="118"/>
      <c r="K2642" s="115"/>
      <c r="L2642" s="116"/>
      <c r="M2642" s="116"/>
      <c r="N2642" s="117"/>
      <c r="O2642" s="118"/>
      <c r="P2642" s="118"/>
      <c r="Q2642" s="118"/>
      <c r="R2642" s="119"/>
      <c r="S2642" s="120"/>
      <c r="T2642" s="433"/>
      <c r="U2642" s="431">
        <f>SUM(T2642:T2648)</f>
        <v>0</v>
      </c>
      <c r="V2642" s="431" t="str">
        <f t="shared" si="842"/>
        <v/>
      </c>
      <c r="W2642" s="298"/>
      <c r="X2642" s="113" t="str">
        <f t="shared" si="843"/>
        <v/>
      </c>
      <c r="Y2642" s="113" t="str">
        <f t="shared" si="844"/>
        <v/>
      </c>
      <c r="Z2642" s="113" t="str">
        <f t="shared" si="845"/>
        <v/>
      </c>
      <c r="AA2642" s="119" t="str">
        <f t="shared" si="836"/>
        <v/>
      </c>
      <c r="AC2642" s="190" t="str">
        <f>AC2621</f>
        <v/>
      </c>
      <c r="AD2642" s="191" t="str">
        <f>AD2621</f>
        <v/>
      </c>
      <c r="AE2642" s="191" t="str">
        <f>AE2621</f>
        <v/>
      </c>
      <c r="AF2642" s="191" t="str">
        <f>AF2621</f>
        <v/>
      </c>
      <c r="AG2642" s="206">
        <f t="shared" si="846"/>
        <v>0</v>
      </c>
      <c r="AI2642" s="158" t="str">
        <f>IF(月報!G2642&lt;&gt;"",月報!G2642,"")</f>
        <v/>
      </c>
      <c r="AJ2642" s="122" t="str">
        <f>IF(月報!W2642&lt;&gt;"",月報!W2642*24,"")</f>
        <v/>
      </c>
      <c r="AK2642" s="122" t="str">
        <f>IF(月報!P2642&lt;&gt;"",月報!P2642,"")</f>
        <v/>
      </c>
      <c r="AL2642" s="122" t="str">
        <f>IF(月報!Q2642&lt;&gt;"",IF(月報!Q2642="平日残","",月報!Q2642),"")</f>
        <v/>
      </c>
      <c r="AM2642" s="122"/>
      <c r="AN2642" s="122" t="str">
        <f t="shared" si="850"/>
        <v/>
      </c>
      <c r="AO2642" s="122" t="str">
        <f>IF($E2642="","",VLOOKUP($E2642,カレンダマスタ!$A$5:$E$381,5,FALSE))</f>
        <v/>
      </c>
      <c r="AQ2642" s="195" t="str">
        <f>IF(G2642="","",IF(VLOOKUP(E2642,カレンダマスタ!$A$5:$D$381,4,FALSE)=0,"",1))</f>
        <v/>
      </c>
      <c r="AR2642" s="123" t="str">
        <f>IF($G2642="","",IF($AD2642="NSTC",INDEX(カレンダマスタ!$I$26:$O$31,MATCH($G2642,カレンダマスタ!$H$26:$H$31,1),MATCH($H2642,カレンダマスタ!$I$25:$O$25,1)),
IF($AD2642="CS本社",INDEX(カレンダマスタ!$I$36:$O$41,MATCH($G2642,カレンダマスタ!$H$36:$H$41,1),MATCH($H2642,カレンダマスタ!$I$35:$O$35,1)),
IF($AD2642="NS本社",INDEX(カレンダマスタ!$I$94:$O$99,MATCH($G2642,カレンダマスタ!$H$95:$H$100,1),MATCH($H2642,カレンダマスタ!$I$93:$O$93,1)),
IF($AD2642="ODC",INDEX(カレンダマスタ!$I$46:$O$51,MATCH($G2642,カレンダマスタ!$H$46:$H$51,1),MATCH($H2642,カレンダマスタ!$I$45:$O$45,1)),
IF($AD2642="NS東京TC",INDEX(カレンダマスタ!$I$56:$O$61,MATCH($G2642,カレンダマスタ!$H$56:$H$61,1),MATCH($H2642,カレンダマスタ!$I$55:$O$55,1)),""))))))</f>
        <v/>
      </c>
      <c r="AS2642" s="122" t="str">
        <f t="shared" si="847"/>
        <v/>
      </c>
      <c r="AU2642" s="124" t="str">
        <f>IF(E2642="","",VLOOKUP($E2642,カレンダマスタ!$A$4:$E$381,4,FALSE))</f>
        <v/>
      </c>
      <c r="AV2642" s="124" t="str">
        <f t="shared" si="837"/>
        <v/>
      </c>
      <c r="AW2642" s="124" t="str">
        <f t="shared" si="838"/>
        <v/>
      </c>
      <c r="AX2642" s="125" t="str">
        <f t="shared" si="839"/>
        <v/>
      </c>
      <c r="AY2642" s="125" t="str">
        <f t="shared" si="840"/>
        <v/>
      </c>
      <c r="AZ2642" s="114" t="str">
        <f>IF(AX2642&amp;AW2642="勤怠未設定","×",IF(AV2642="勤怠修正","×",IF(AC2642="外注","",IF(AA2642="",IF(AY2642&lt;&gt;"","×",""),IF(VLOOKUP(AA2642,カレンダマスタ!$H$66:$I$83,2,FALSE)&lt;&gt;AY2642,"×","OK")))))</f>
        <v/>
      </c>
      <c r="BC2642" s="124" t="str">
        <f>IF(E2642="","",VLOOKUP($E2642,カレンダマスタ!$A$4:$E$381,4,FALSE))</f>
        <v/>
      </c>
      <c r="BD2642" s="122" t="str">
        <f>IF(AC2642="社員","",IF(AG2642=0,"",IF(AD2642="NSTC",IF(COUNTIF(カレンダマスタ!$Q$5:$Q$32,G2642)=1,"OK","×"),
IF(AD2642="NS本社",IF(COUNTIF(カレンダマスタ!$T$5:$T$32,G2642)=1,"OK","×"),IF(COUNTIF(カレンダマスタ!$R$5:$R$32,G2642)=1,"OK","×")))))</f>
        <v/>
      </c>
      <c r="BE2642" s="122" t="str">
        <f>IF(AC2642="社員","",IF(G2642="","",IF(R2642&lt;&gt;"","",IF(AF2642="CS","OK",IF(VLOOKUP(E2642,カレンダマスタ!$A$5:$D$381,4,FALSE)&gt;0,"",IF(OR(G2642*24&gt;10.84,H2642*24&lt;14.5)=TRUE,"×","OK"))))))</f>
        <v/>
      </c>
      <c r="BF2642" s="122" t="str">
        <f t="shared" ref="BF2642:BF2705" si="851">IF(AC2642="外注",AN2642,IF(G2642="",IF(AJ2642="","","週報未入力"),IF(AJ2642="","TW未入力","")))</f>
        <v/>
      </c>
      <c r="BG2642" s="122" t="str">
        <f t="shared" si="848"/>
        <v/>
      </c>
      <c r="BI2642" s="114" t="str">
        <f t="shared" si="849"/>
        <v/>
      </c>
    </row>
    <row r="2643" spans="2:61">
      <c r="B2643" s="111"/>
      <c r="C2643" s="536"/>
      <c r="D2643" s="128"/>
      <c r="E2643" s="583"/>
      <c r="F2643" s="128"/>
      <c r="G2643" s="588"/>
      <c r="H2643" s="588"/>
      <c r="I2643" s="130"/>
      <c r="J2643" s="139"/>
      <c r="K2643" s="131"/>
      <c r="L2643" s="132"/>
      <c r="M2643" s="132"/>
      <c r="N2643" s="141"/>
      <c r="O2643" s="139"/>
      <c r="P2643" s="139"/>
      <c r="Q2643" s="139"/>
      <c r="R2643" s="133"/>
      <c r="S2643" s="134"/>
      <c r="T2643" s="434"/>
      <c r="U2643" s="429"/>
      <c r="V2643" s="429" t="str">
        <f t="shared" si="842"/>
        <v/>
      </c>
      <c r="W2643" s="298"/>
      <c r="X2643" s="129" t="str">
        <f t="shared" si="843"/>
        <v/>
      </c>
      <c r="Y2643" s="129" t="str">
        <f t="shared" si="844"/>
        <v/>
      </c>
      <c r="Z2643" s="129" t="str">
        <f t="shared" si="845"/>
        <v/>
      </c>
      <c r="AA2643" s="133" t="str">
        <f t="shared" si="836"/>
        <v/>
      </c>
      <c r="AC2643" s="186" t="str">
        <f>AC2621</f>
        <v/>
      </c>
      <c r="AD2643" s="187" t="str">
        <f>AD2621</f>
        <v/>
      </c>
      <c r="AE2643" s="187" t="str">
        <f>AE2621</f>
        <v/>
      </c>
      <c r="AF2643" s="187" t="str">
        <f>AF2621</f>
        <v/>
      </c>
      <c r="AG2643" s="204">
        <f t="shared" si="846"/>
        <v>0</v>
      </c>
      <c r="AI2643" s="135" t="str">
        <f>IF(月報!G2643&lt;&gt;"",月報!G2643,"")</f>
        <v/>
      </c>
      <c r="AJ2643" s="126" t="str">
        <f>IF(月報!W2643&lt;&gt;"",月報!W2643*24,"")</f>
        <v/>
      </c>
      <c r="AK2643" s="126" t="str">
        <f>IF(月報!P2643&lt;&gt;"",月報!P2643,"")</f>
        <v/>
      </c>
      <c r="AL2643" s="126" t="str">
        <f>IF(月報!Q2643&lt;&gt;"",IF(月報!Q2643="平日残","",月報!Q2643),"")</f>
        <v/>
      </c>
      <c r="AM2643" s="126"/>
      <c r="AN2643" s="126" t="str">
        <f t="shared" si="850"/>
        <v/>
      </c>
      <c r="AO2643" s="126" t="str">
        <f>IF($E2643="","",VLOOKUP($E2643,カレンダマスタ!$A$5:$E$381,5,FALSE))</f>
        <v/>
      </c>
      <c r="AQ2643" s="196" t="str">
        <f>IF(G2643="","",IF(VLOOKUP(E2643,カレンダマスタ!$A$5:$D$381,4,FALSE)=0,"",1))</f>
        <v/>
      </c>
      <c r="AR2643" s="136" t="str">
        <f>IF($G2643="","",IF($AD2643="NSTC",INDEX(カレンダマスタ!$I$26:$O$31,MATCH($G2643,カレンダマスタ!$H$26:$H$31,1),MATCH($H2643,カレンダマスタ!$I$25:$O$25,1)),
IF($AD2643="CS本社",INDEX(カレンダマスタ!$I$36:$O$41,MATCH($G2643,カレンダマスタ!$H$36:$H$41,1),MATCH($H2643,カレンダマスタ!$I$35:$O$35,1)),
IF($AD2643="NS本社",INDEX(カレンダマスタ!$I$94:$O$99,MATCH($G2643,カレンダマスタ!$H$95:$H$100,1),MATCH($H2643,カレンダマスタ!$I$93:$O$93,1)),
IF($AD2643="ODC",INDEX(カレンダマスタ!$I$46:$O$51,MATCH($G2643,カレンダマスタ!$H$46:$H$51,1),MATCH($H2643,カレンダマスタ!$I$45:$O$45,1)),
IF($AD2643="NS東京TC",INDEX(カレンダマスタ!$I$56:$O$61,MATCH($G2643,カレンダマスタ!$H$56:$H$61,1),MATCH($H2643,カレンダマスタ!$I$55:$O$55,1)),""))))))</f>
        <v/>
      </c>
      <c r="AS2643" s="126" t="str">
        <f t="shared" si="847"/>
        <v/>
      </c>
      <c r="AU2643" s="137" t="str">
        <f>IF(E2643="","",VLOOKUP($E2643,カレンダマスタ!$A$4:$E$381,4,FALSE))</f>
        <v/>
      </c>
      <c r="AV2643" s="137" t="str">
        <f t="shared" si="837"/>
        <v/>
      </c>
      <c r="AW2643" s="137" t="str">
        <f t="shared" si="838"/>
        <v/>
      </c>
      <c r="AX2643" s="138" t="str">
        <f t="shared" si="839"/>
        <v/>
      </c>
      <c r="AY2643" s="138" t="str">
        <f t="shared" si="840"/>
        <v/>
      </c>
      <c r="AZ2643" s="130" t="str">
        <f>IF(AX2643&amp;AW2643="勤怠未設定","×",IF(AV2643="勤怠修正","×",IF(AC2643="外注","",IF(AA2643="",IF(AY2643&lt;&gt;"","×",""),IF(VLOOKUP(AA2643,カレンダマスタ!$H$66:$I$83,2,FALSE)&lt;&gt;AY2643,"×","OK")))))</f>
        <v/>
      </c>
      <c r="BC2643" s="137" t="str">
        <f>IF(E2643="","",VLOOKUP($E2643,カレンダマスタ!$A$4:$E$381,4,FALSE))</f>
        <v/>
      </c>
      <c r="BD2643" s="126" t="str">
        <f>IF(AC2643="社員","",IF(AG2643=0,"",IF(AD2643="NSTC",IF(COUNTIF(カレンダマスタ!$Q$5:$Q$32,G2643)=1,"OK","×"),
IF(AD2643="NS本社",IF(COUNTIF(カレンダマスタ!$T$5:$T$32,G2643)=1,"OK","×"),IF(COUNTIF(カレンダマスタ!$R$5:$R$32,G2643)=1,"OK","×")))))</f>
        <v/>
      </c>
      <c r="BE2643" s="126" t="str">
        <f>IF(AC2643="社員","",IF(G2643="","",IF(R2643&lt;&gt;"","",IF(AF2643="CS","OK",IF(VLOOKUP(E2643,カレンダマスタ!$A$5:$D$381,4,FALSE)&gt;0,"",IF(OR(G2643*24&gt;10.84,H2643*24&lt;14.5)=TRUE,"×","OK"))))))</f>
        <v/>
      </c>
      <c r="BF2643" s="126" t="str">
        <f t="shared" si="851"/>
        <v/>
      </c>
      <c r="BG2643" s="126" t="str">
        <f t="shared" si="848"/>
        <v/>
      </c>
      <c r="BI2643" s="130" t="str">
        <f t="shared" si="849"/>
        <v/>
      </c>
    </row>
    <row r="2644" spans="2:61">
      <c r="B2644" s="111"/>
      <c r="C2644" s="536"/>
      <c r="D2644" s="128"/>
      <c r="E2644" s="583"/>
      <c r="F2644" s="128"/>
      <c r="G2644" s="588"/>
      <c r="H2644" s="588"/>
      <c r="I2644" s="130"/>
      <c r="J2644" s="139"/>
      <c r="K2644" s="131"/>
      <c r="L2644" s="132"/>
      <c r="M2644" s="132"/>
      <c r="N2644" s="141"/>
      <c r="O2644" s="139"/>
      <c r="P2644" s="139"/>
      <c r="Q2644" s="139"/>
      <c r="R2644" s="133"/>
      <c r="S2644" s="134"/>
      <c r="T2644" s="434"/>
      <c r="U2644" s="429"/>
      <c r="V2644" s="429" t="str">
        <f t="shared" si="842"/>
        <v/>
      </c>
      <c r="W2644" s="298"/>
      <c r="X2644" s="129" t="str">
        <f t="shared" si="843"/>
        <v/>
      </c>
      <c r="Y2644" s="129" t="str">
        <f t="shared" si="844"/>
        <v/>
      </c>
      <c r="Z2644" s="129" t="str">
        <f t="shared" si="845"/>
        <v/>
      </c>
      <c r="AA2644" s="133" t="str">
        <f t="shared" si="836"/>
        <v/>
      </c>
      <c r="AC2644" s="186" t="str">
        <f>AC2621</f>
        <v/>
      </c>
      <c r="AD2644" s="187" t="str">
        <f>AD2621</f>
        <v/>
      </c>
      <c r="AE2644" s="187" t="str">
        <f>AE2621</f>
        <v/>
      </c>
      <c r="AF2644" s="187" t="str">
        <f>AF2621</f>
        <v/>
      </c>
      <c r="AG2644" s="204">
        <f t="shared" si="846"/>
        <v>0</v>
      </c>
      <c r="AI2644" s="135" t="str">
        <f>IF(月報!G2644&lt;&gt;"",月報!G2644,"")</f>
        <v/>
      </c>
      <c r="AJ2644" s="126" t="str">
        <f>IF(月報!W2644&lt;&gt;"",月報!W2644*24,"")</f>
        <v/>
      </c>
      <c r="AK2644" s="126" t="str">
        <f>IF(月報!P2644&lt;&gt;"",月報!P2644,"")</f>
        <v/>
      </c>
      <c r="AL2644" s="126" t="str">
        <f>IF(月報!Q2644&lt;&gt;"",IF(月報!Q2644="平日残","",月報!Q2644),"")</f>
        <v/>
      </c>
      <c r="AM2644" s="126"/>
      <c r="AN2644" s="126" t="str">
        <f t="shared" si="850"/>
        <v/>
      </c>
      <c r="AO2644" s="126" t="str">
        <f>IF($E2644="","",VLOOKUP($E2644,カレンダマスタ!$A$5:$E$381,5,FALSE))</f>
        <v/>
      </c>
      <c r="AQ2644" s="196" t="str">
        <f>IF(G2644="","",IF(VLOOKUP(E2644,カレンダマスタ!$A$5:$D$381,4,FALSE)=0,"",1))</f>
        <v/>
      </c>
      <c r="AR2644" s="136" t="str">
        <f>IF($G2644="","",IF($AD2644="NSTC",INDEX(カレンダマスタ!$I$26:$O$31,MATCH($G2644,カレンダマスタ!$H$26:$H$31,1),MATCH($H2644,カレンダマスタ!$I$25:$O$25,1)),
IF($AD2644="CS本社",INDEX(カレンダマスタ!$I$36:$O$41,MATCH($G2644,カレンダマスタ!$H$36:$H$41,1),MATCH($H2644,カレンダマスタ!$I$35:$O$35,1)),
IF($AD2644="NS本社",INDEX(カレンダマスタ!$I$94:$O$99,MATCH($G2644,カレンダマスタ!$H$95:$H$100,1),MATCH($H2644,カレンダマスタ!$I$93:$O$93,1)),
IF($AD2644="ODC",INDEX(カレンダマスタ!$I$46:$O$51,MATCH($G2644,カレンダマスタ!$H$46:$H$51,1),MATCH($H2644,カレンダマスタ!$I$45:$O$45,1)),
IF($AD2644="NS東京TC",INDEX(カレンダマスタ!$I$56:$O$61,MATCH($G2644,カレンダマスタ!$H$56:$H$61,1),MATCH($H2644,カレンダマスタ!$I$55:$O$55,1)),""))))))</f>
        <v/>
      </c>
      <c r="AS2644" s="126" t="str">
        <f t="shared" si="847"/>
        <v/>
      </c>
      <c r="AU2644" s="137" t="str">
        <f>IF(E2644="","",VLOOKUP($E2644,カレンダマスタ!$A$4:$E$381,4,FALSE))</f>
        <v/>
      </c>
      <c r="AV2644" s="137" t="str">
        <f t="shared" si="837"/>
        <v/>
      </c>
      <c r="AW2644" s="137" t="str">
        <f t="shared" si="838"/>
        <v/>
      </c>
      <c r="AX2644" s="138" t="str">
        <f t="shared" si="839"/>
        <v/>
      </c>
      <c r="AY2644" s="138" t="str">
        <f t="shared" si="840"/>
        <v/>
      </c>
      <c r="AZ2644" s="130" t="str">
        <f>IF(AX2644&amp;AW2644="勤怠未設定","×",IF(AV2644="勤怠修正","×",IF(AC2644="外注","",IF(AA2644="",IF(AY2644&lt;&gt;"","×",""),IF(VLOOKUP(AA2644,カレンダマスタ!$H$66:$I$83,2,FALSE)&lt;&gt;AY2644,"×","OK")))))</f>
        <v/>
      </c>
      <c r="BC2644" s="137" t="str">
        <f>IF(E2644="","",VLOOKUP($E2644,カレンダマスタ!$A$4:$E$381,4,FALSE))</f>
        <v/>
      </c>
      <c r="BD2644" s="126" t="str">
        <f>IF(AC2644="社員","",IF(AG2644=0,"",IF(AD2644="NSTC",IF(COUNTIF(カレンダマスタ!$Q$5:$Q$32,G2644)=1,"OK","×"),
IF(AD2644="NS本社",IF(COUNTIF(カレンダマスタ!$T$5:$T$32,G2644)=1,"OK","×"),IF(COUNTIF(カレンダマスタ!$R$5:$R$32,G2644)=1,"OK","×")))))</f>
        <v/>
      </c>
      <c r="BE2644" s="126" t="str">
        <f>IF(AC2644="社員","",IF(G2644="","",IF(R2644&lt;&gt;"","",IF(AF2644="CS","OK",IF(VLOOKUP(E2644,カレンダマスタ!$A$5:$D$381,4,FALSE)&gt;0,"",IF(OR(G2644*24&gt;10.84,H2644*24&lt;14.5)=TRUE,"×","OK"))))))</f>
        <v/>
      </c>
      <c r="BF2644" s="126" t="str">
        <f t="shared" si="851"/>
        <v/>
      </c>
      <c r="BG2644" s="126" t="str">
        <f t="shared" si="848"/>
        <v/>
      </c>
      <c r="BI2644" s="130" t="str">
        <f t="shared" si="849"/>
        <v/>
      </c>
    </row>
    <row r="2645" spans="2:61">
      <c r="B2645" s="111"/>
      <c r="C2645" s="536"/>
      <c r="D2645" s="128"/>
      <c r="E2645" s="583"/>
      <c r="F2645" s="128"/>
      <c r="G2645" s="588"/>
      <c r="H2645" s="588"/>
      <c r="I2645" s="130"/>
      <c r="J2645" s="139"/>
      <c r="K2645" s="131"/>
      <c r="L2645" s="132"/>
      <c r="M2645" s="132"/>
      <c r="N2645" s="141"/>
      <c r="O2645" s="139"/>
      <c r="P2645" s="139"/>
      <c r="Q2645" s="139"/>
      <c r="R2645" s="133"/>
      <c r="S2645" s="134"/>
      <c r="T2645" s="434"/>
      <c r="U2645" s="429"/>
      <c r="V2645" s="429" t="str">
        <f t="shared" si="842"/>
        <v/>
      </c>
      <c r="W2645" s="298"/>
      <c r="X2645" s="129" t="str">
        <f t="shared" si="843"/>
        <v/>
      </c>
      <c r="Y2645" s="129" t="str">
        <f t="shared" si="844"/>
        <v/>
      </c>
      <c r="Z2645" s="129" t="str">
        <f t="shared" si="845"/>
        <v/>
      </c>
      <c r="AA2645" s="133" t="str">
        <f t="shared" si="836"/>
        <v/>
      </c>
      <c r="AC2645" s="186" t="str">
        <f>AC2621</f>
        <v/>
      </c>
      <c r="AD2645" s="187" t="str">
        <f>AD2621</f>
        <v/>
      </c>
      <c r="AE2645" s="187" t="str">
        <f>AE2621</f>
        <v/>
      </c>
      <c r="AF2645" s="187" t="str">
        <f>AF2621</f>
        <v/>
      </c>
      <c r="AG2645" s="204">
        <f t="shared" si="846"/>
        <v>0</v>
      </c>
      <c r="AI2645" s="135" t="str">
        <f>IF(月報!G2645&lt;&gt;"",月報!G2645,"")</f>
        <v/>
      </c>
      <c r="AJ2645" s="126" t="str">
        <f>IF(月報!W2645&lt;&gt;"",月報!W2645*24,"")</f>
        <v/>
      </c>
      <c r="AK2645" s="126" t="str">
        <f>IF(月報!P2645&lt;&gt;"",月報!P2645,"")</f>
        <v/>
      </c>
      <c r="AL2645" s="126" t="str">
        <f>IF(月報!Q2645&lt;&gt;"",IF(月報!Q2645="平日残","",月報!Q2645),"")</f>
        <v/>
      </c>
      <c r="AM2645" s="126"/>
      <c r="AN2645" s="126" t="str">
        <f t="shared" si="850"/>
        <v/>
      </c>
      <c r="AO2645" s="126" t="str">
        <f>IF($E2645="","",VLOOKUP($E2645,カレンダマスタ!$A$5:$E$381,5,FALSE))</f>
        <v/>
      </c>
      <c r="AQ2645" s="196" t="str">
        <f>IF(G2645="","",IF(VLOOKUP(E2645,カレンダマスタ!$A$5:$D$381,4,FALSE)=0,"",1))</f>
        <v/>
      </c>
      <c r="AR2645" s="136" t="str">
        <f>IF($G2645="","",IF($AD2645="NSTC",INDEX(カレンダマスタ!$I$26:$O$31,MATCH($G2645,カレンダマスタ!$H$26:$H$31,1),MATCH($H2645,カレンダマスタ!$I$25:$O$25,1)),
IF($AD2645="CS本社",INDEX(カレンダマスタ!$I$36:$O$41,MATCH($G2645,カレンダマスタ!$H$36:$H$41,1),MATCH($H2645,カレンダマスタ!$I$35:$O$35,1)),
IF($AD2645="NS本社",INDEX(カレンダマスタ!$I$94:$O$99,MATCH($G2645,カレンダマスタ!$H$95:$H$100,1),MATCH($H2645,カレンダマスタ!$I$93:$O$93,1)),
IF($AD2645="ODC",INDEX(カレンダマスタ!$I$46:$O$51,MATCH($G2645,カレンダマスタ!$H$46:$H$51,1),MATCH($H2645,カレンダマスタ!$I$45:$O$45,1)),
IF($AD2645="NS東京TC",INDEX(カレンダマスタ!$I$56:$O$61,MATCH($G2645,カレンダマスタ!$H$56:$H$61,1),MATCH($H2645,カレンダマスタ!$I$55:$O$55,1)),""))))))</f>
        <v/>
      </c>
      <c r="AS2645" s="126" t="str">
        <f t="shared" si="847"/>
        <v/>
      </c>
      <c r="AU2645" s="137" t="str">
        <f>IF(E2645="","",VLOOKUP($E2645,カレンダマスタ!$A$4:$E$381,4,FALSE))</f>
        <v/>
      </c>
      <c r="AV2645" s="137" t="str">
        <f t="shared" si="837"/>
        <v/>
      </c>
      <c r="AW2645" s="137" t="str">
        <f t="shared" si="838"/>
        <v/>
      </c>
      <c r="AX2645" s="138" t="str">
        <f t="shared" si="839"/>
        <v/>
      </c>
      <c r="AY2645" s="138" t="str">
        <f t="shared" si="840"/>
        <v/>
      </c>
      <c r="AZ2645" s="130" t="str">
        <f>IF(AX2645&amp;AW2645="勤怠未設定","×",IF(AV2645="勤怠修正","×",IF(AC2645="外注","",IF(AA2645="",IF(AY2645&lt;&gt;"","×",""),IF(VLOOKUP(AA2645,カレンダマスタ!$H$66:$I$83,2,FALSE)&lt;&gt;AY2645,"×","OK")))))</f>
        <v/>
      </c>
      <c r="BC2645" s="137" t="str">
        <f>IF(E2645="","",VLOOKUP($E2645,カレンダマスタ!$A$4:$E$381,4,FALSE))</f>
        <v/>
      </c>
      <c r="BD2645" s="126" t="str">
        <f>IF(AC2645="社員","",IF(AG2645=0,"",IF(AD2645="NSTC",IF(COUNTIF(カレンダマスタ!$Q$5:$Q$32,G2645)=1,"OK","×"),
IF(AD2645="NS本社",IF(COUNTIF(カレンダマスタ!$T$5:$T$32,G2645)=1,"OK","×"),IF(COUNTIF(カレンダマスタ!$R$5:$R$32,G2645)=1,"OK","×")))))</f>
        <v/>
      </c>
      <c r="BE2645" s="126" t="str">
        <f>IF(AC2645="社員","",IF(G2645="","",IF(R2645&lt;&gt;"","",IF(AF2645="CS","OK",IF(VLOOKUP(E2645,カレンダマスタ!$A$5:$D$381,4,FALSE)&gt;0,"",IF(OR(G2645*24&gt;10.84,H2645*24&lt;14.5)=TRUE,"×","OK"))))))</f>
        <v/>
      </c>
      <c r="BF2645" s="126" t="str">
        <f t="shared" si="851"/>
        <v/>
      </c>
      <c r="BG2645" s="126" t="str">
        <f t="shared" si="848"/>
        <v/>
      </c>
      <c r="BI2645" s="130" t="str">
        <f t="shared" si="849"/>
        <v/>
      </c>
    </row>
    <row r="2646" spans="2:61">
      <c r="B2646" s="111"/>
      <c r="C2646" s="536"/>
      <c r="D2646" s="128"/>
      <c r="E2646" s="583"/>
      <c r="F2646" s="128"/>
      <c r="G2646" s="588"/>
      <c r="H2646" s="588"/>
      <c r="I2646" s="130"/>
      <c r="J2646" s="139"/>
      <c r="K2646" s="131"/>
      <c r="L2646" s="132"/>
      <c r="M2646" s="132"/>
      <c r="N2646" s="141"/>
      <c r="O2646" s="139"/>
      <c r="P2646" s="139"/>
      <c r="Q2646" s="139"/>
      <c r="R2646" s="133"/>
      <c r="S2646" s="134"/>
      <c r="T2646" s="434"/>
      <c r="U2646" s="429"/>
      <c r="V2646" s="429" t="str">
        <f t="shared" si="842"/>
        <v/>
      </c>
      <c r="W2646" s="298"/>
      <c r="X2646" s="129" t="str">
        <f t="shared" si="843"/>
        <v/>
      </c>
      <c r="Y2646" s="129" t="str">
        <f t="shared" si="844"/>
        <v/>
      </c>
      <c r="Z2646" s="129" t="str">
        <f t="shared" si="845"/>
        <v/>
      </c>
      <c r="AA2646" s="133" t="str">
        <f t="shared" si="836"/>
        <v/>
      </c>
      <c r="AC2646" s="186" t="str">
        <f>AC2621</f>
        <v/>
      </c>
      <c r="AD2646" s="187" t="str">
        <f>AD2621</f>
        <v/>
      </c>
      <c r="AE2646" s="187" t="str">
        <f>AE2621</f>
        <v/>
      </c>
      <c r="AF2646" s="187" t="str">
        <f>AF2621</f>
        <v/>
      </c>
      <c r="AG2646" s="204">
        <f t="shared" si="846"/>
        <v>0</v>
      </c>
      <c r="AI2646" s="140" t="str">
        <f>IF(月報!G2646&lt;&gt;"",月報!G2646,"")</f>
        <v/>
      </c>
      <c r="AJ2646" s="126" t="str">
        <f>IF(月報!W2646&lt;&gt;"",月報!W2646*24,"")</f>
        <v/>
      </c>
      <c r="AK2646" s="126" t="str">
        <f>IF(月報!P2646&lt;&gt;"",月報!P2646,"")</f>
        <v/>
      </c>
      <c r="AL2646" s="126" t="str">
        <f>IF(月報!Q2646&lt;&gt;"",IF(月報!Q2646="平日残","",月報!Q2646),"")</f>
        <v/>
      </c>
      <c r="AM2646" s="126"/>
      <c r="AN2646" s="126" t="str">
        <f t="shared" si="850"/>
        <v/>
      </c>
      <c r="AO2646" s="126" t="str">
        <f>IF($E2646="","",VLOOKUP($E2646,カレンダマスタ!$A$5:$E$381,5,FALSE))</f>
        <v/>
      </c>
      <c r="AQ2646" s="196" t="str">
        <f>IF(G2646="","",IF(VLOOKUP(E2646,カレンダマスタ!$A$5:$D$381,4,FALSE)=0,"",1))</f>
        <v/>
      </c>
      <c r="AR2646" s="136" t="str">
        <f>IF($G2646="","",IF($AD2646="NSTC",INDEX(カレンダマスタ!$I$26:$O$31,MATCH($G2646,カレンダマスタ!$H$26:$H$31,1),MATCH($H2646,カレンダマスタ!$I$25:$O$25,1)),
IF($AD2646="CS本社",INDEX(カレンダマスタ!$I$36:$O$41,MATCH($G2646,カレンダマスタ!$H$36:$H$41,1),MATCH($H2646,カレンダマスタ!$I$35:$O$35,1)),
IF($AD2646="NS本社",INDEX(カレンダマスタ!$I$94:$O$99,MATCH($G2646,カレンダマスタ!$H$95:$H$100,1),MATCH($H2646,カレンダマスタ!$I$93:$O$93,1)),
IF($AD2646="ODC",INDEX(カレンダマスタ!$I$46:$O$51,MATCH($G2646,カレンダマスタ!$H$46:$H$51,1),MATCH($H2646,カレンダマスタ!$I$45:$O$45,1)),
IF($AD2646="NS東京TC",INDEX(カレンダマスタ!$I$56:$O$61,MATCH($G2646,カレンダマスタ!$H$56:$H$61,1),MATCH($H2646,カレンダマスタ!$I$55:$O$55,1)),""))))))</f>
        <v/>
      </c>
      <c r="AS2646" s="126" t="str">
        <f t="shared" si="847"/>
        <v/>
      </c>
      <c r="AU2646" s="137" t="str">
        <f>IF(E2646="","",VLOOKUP($E2646,カレンダマスタ!$A$4:$E$381,4,FALSE))</f>
        <v/>
      </c>
      <c r="AV2646" s="137" t="str">
        <f t="shared" si="837"/>
        <v/>
      </c>
      <c r="AW2646" s="137" t="str">
        <f t="shared" si="838"/>
        <v/>
      </c>
      <c r="AX2646" s="138" t="str">
        <f t="shared" si="839"/>
        <v/>
      </c>
      <c r="AY2646" s="138" t="str">
        <f t="shared" si="840"/>
        <v/>
      </c>
      <c r="AZ2646" s="130" t="str">
        <f>IF(AX2646&amp;AW2646="勤怠未設定","×",IF(AV2646="勤怠修正","×",IF(AC2646="外注","",IF(AA2646="",IF(AY2646&lt;&gt;"","×",""),IF(VLOOKUP(AA2646,カレンダマスタ!$H$66:$I$83,2,FALSE)&lt;&gt;AY2646,"×","OK")))))</f>
        <v/>
      </c>
      <c r="BC2646" s="137" t="str">
        <f>IF(E2646="","",VLOOKUP($E2646,カレンダマスタ!$A$4:$E$381,4,FALSE))</f>
        <v/>
      </c>
      <c r="BD2646" s="126" t="str">
        <f>IF(AC2646="社員","",IF(AG2646=0,"",IF(AD2646="NSTC",IF(COUNTIF(カレンダマスタ!$Q$5:$Q$32,G2646)=1,"OK","×"),
IF(AD2646="NS本社",IF(COUNTIF(カレンダマスタ!$T$5:$T$32,G2646)=1,"OK","×"),IF(COUNTIF(カレンダマスタ!$R$5:$R$32,G2646)=1,"OK","×")))))</f>
        <v/>
      </c>
      <c r="BE2646" s="126" t="str">
        <f>IF(AC2646="社員","",IF(G2646="","",IF(R2646&lt;&gt;"","",IF(AF2646="CS","OK",IF(VLOOKUP(E2646,カレンダマスタ!$A$5:$D$381,4,FALSE)&gt;0,"",IF(OR(G2646*24&gt;10.84,H2646*24&lt;14.5)=TRUE,"×","OK"))))))</f>
        <v/>
      </c>
      <c r="BF2646" s="126" t="str">
        <f t="shared" si="851"/>
        <v/>
      </c>
      <c r="BG2646" s="126" t="str">
        <f t="shared" si="848"/>
        <v/>
      </c>
      <c r="BI2646" s="130" t="str">
        <f t="shared" si="849"/>
        <v/>
      </c>
    </row>
    <row r="2647" spans="2:61">
      <c r="B2647" s="111"/>
      <c r="C2647" s="536"/>
      <c r="D2647" s="128"/>
      <c r="E2647" s="583"/>
      <c r="F2647" s="128"/>
      <c r="G2647" s="588"/>
      <c r="H2647" s="588"/>
      <c r="I2647" s="130"/>
      <c r="J2647" s="139"/>
      <c r="K2647" s="131"/>
      <c r="L2647" s="132"/>
      <c r="M2647" s="132"/>
      <c r="N2647" s="141"/>
      <c r="O2647" s="139"/>
      <c r="P2647" s="139"/>
      <c r="Q2647" s="139"/>
      <c r="R2647" s="133"/>
      <c r="S2647" s="134"/>
      <c r="T2647" s="434"/>
      <c r="U2647" s="429"/>
      <c r="V2647" s="429" t="str">
        <f t="shared" si="842"/>
        <v/>
      </c>
      <c r="W2647" s="298"/>
      <c r="X2647" s="129" t="str">
        <f t="shared" si="843"/>
        <v/>
      </c>
      <c r="Y2647" s="129" t="str">
        <f t="shared" si="844"/>
        <v/>
      </c>
      <c r="Z2647" s="129" t="str">
        <f t="shared" si="845"/>
        <v/>
      </c>
      <c r="AA2647" s="133" t="str">
        <f t="shared" si="836"/>
        <v/>
      </c>
      <c r="AC2647" s="186" t="str">
        <f>AC2621</f>
        <v/>
      </c>
      <c r="AD2647" s="187" t="str">
        <f>AD2621</f>
        <v/>
      </c>
      <c r="AE2647" s="187" t="str">
        <f>AE2621</f>
        <v/>
      </c>
      <c r="AF2647" s="187" t="str">
        <f>AF2621</f>
        <v/>
      </c>
      <c r="AG2647" s="204">
        <f t="shared" si="846"/>
        <v>0</v>
      </c>
      <c r="AI2647" s="140" t="str">
        <f>IF(月報!G2647&lt;&gt;"",月報!G2647,"")</f>
        <v/>
      </c>
      <c r="AJ2647" s="126" t="str">
        <f>IF(月報!W2647&lt;&gt;"",月報!W2647*24,"")</f>
        <v/>
      </c>
      <c r="AK2647" s="126" t="str">
        <f>IF(月報!P2647&lt;&gt;"",月報!P2647,"")</f>
        <v/>
      </c>
      <c r="AL2647" s="126" t="str">
        <f>IF(月報!Q2647&lt;&gt;"",IF(月報!Q2647="平日残","",月報!Q2647),"")</f>
        <v/>
      </c>
      <c r="AM2647" s="126"/>
      <c r="AN2647" s="126" t="str">
        <f t="shared" si="850"/>
        <v/>
      </c>
      <c r="AO2647" s="126" t="str">
        <f>IF($E2647="","",VLOOKUP($E2647,カレンダマスタ!$A$5:$E$381,5,FALSE))</f>
        <v/>
      </c>
      <c r="AQ2647" s="196" t="str">
        <f>IF(G2647="","",IF(VLOOKUP(E2647,カレンダマスタ!$A$5:$D$381,4,FALSE)=0,"",1))</f>
        <v/>
      </c>
      <c r="AR2647" s="136" t="str">
        <f>IF($G2647="","",IF($AD2647="NSTC",INDEX(カレンダマスタ!$I$26:$O$31,MATCH($G2647,カレンダマスタ!$H$26:$H$31,1),MATCH($H2647,カレンダマスタ!$I$25:$O$25,1)),
IF($AD2647="CS本社",INDEX(カレンダマスタ!$I$36:$O$41,MATCH($G2647,カレンダマスタ!$H$36:$H$41,1),MATCH($H2647,カレンダマスタ!$I$35:$O$35,1)),
IF($AD2647="NS本社",INDEX(カレンダマスタ!$I$94:$O$99,MATCH($G2647,カレンダマスタ!$H$95:$H$100,1),MATCH($H2647,カレンダマスタ!$I$93:$O$93,1)),
IF($AD2647="ODC",INDEX(カレンダマスタ!$I$46:$O$51,MATCH($G2647,カレンダマスタ!$H$46:$H$51,1),MATCH($H2647,カレンダマスタ!$I$45:$O$45,1)),
IF($AD2647="NS東京TC",INDEX(カレンダマスタ!$I$56:$O$61,MATCH($G2647,カレンダマスタ!$H$56:$H$61,1),MATCH($H2647,カレンダマスタ!$I$55:$O$55,1)),""))))))</f>
        <v/>
      </c>
      <c r="AS2647" s="126" t="str">
        <f t="shared" si="847"/>
        <v/>
      </c>
      <c r="AU2647" s="137" t="str">
        <f>IF(E2647="","",VLOOKUP($E2647,カレンダマスタ!$A$4:$E$381,4,FALSE))</f>
        <v/>
      </c>
      <c r="AV2647" s="137" t="str">
        <f t="shared" si="837"/>
        <v/>
      </c>
      <c r="AW2647" s="137" t="str">
        <f t="shared" si="838"/>
        <v/>
      </c>
      <c r="AX2647" s="138" t="str">
        <f t="shared" si="839"/>
        <v/>
      </c>
      <c r="AY2647" s="138" t="str">
        <f t="shared" si="840"/>
        <v/>
      </c>
      <c r="AZ2647" s="130" t="str">
        <f>IF(AX2647&amp;AW2647="勤怠未設定","×",IF(AV2647="勤怠修正","×",IF(AC2647="外注","",IF(AA2647="",IF(AY2647&lt;&gt;"","×",""),IF(VLOOKUP(AA2647,カレンダマスタ!$H$66:$I$83,2,FALSE)&lt;&gt;AY2647,"×","OK")))))</f>
        <v/>
      </c>
      <c r="BC2647" s="137" t="str">
        <f>IF(E2647="","",VLOOKUP($E2647,カレンダマスタ!$A$4:$E$381,4,FALSE))</f>
        <v/>
      </c>
      <c r="BD2647" s="126" t="str">
        <f>IF(AC2647="社員","",IF(AG2647=0,"",IF(AD2647="NSTC",IF(COUNTIF(カレンダマスタ!$Q$5:$Q$32,G2647)=1,"OK","×"),
IF(AD2647="NS本社",IF(COUNTIF(カレンダマスタ!$T$5:$T$32,G2647)=1,"OK","×"),IF(COUNTIF(カレンダマスタ!$R$5:$R$32,G2647)=1,"OK","×")))))</f>
        <v/>
      </c>
      <c r="BE2647" s="126" t="str">
        <f>IF(AC2647="社員","",IF(G2647="","",IF(R2647&lt;&gt;"","",IF(AF2647="CS","OK",IF(VLOOKUP(E2647,カレンダマスタ!$A$5:$D$381,4,FALSE)&gt;0,"",IF(OR(G2647*24&gt;10.84,H2647*24&lt;14.5)=TRUE,"×","OK"))))))</f>
        <v/>
      </c>
      <c r="BF2647" s="126" t="str">
        <f t="shared" si="851"/>
        <v/>
      </c>
      <c r="BG2647" s="126" t="str">
        <f t="shared" si="848"/>
        <v/>
      </c>
      <c r="BI2647" s="130" t="str">
        <f t="shared" si="849"/>
        <v/>
      </c>
    </row>
    <row r="2648" spans="2:61">
      <c r="B2648" s="111"/>
      <c r="C2648" s="537"/>
      <c r="D2648" s="142"/>
      <c r="E2648" s="584"/>
      <c r="F2648" s="142"/>
      <c r="G2648" s="589"/>
      <c r="H2648" s="589"/>
      <c r="I2648" s="144"/>
      <c r="J2648" s="148"/>
      <c r="K2648" s="145"/>
      <c r="L2648" s="146"/>
      <c r="M2648" s="146"/>
      <c r="N2648" s="147"/>
      <c r="O2648" s="148"/>
      <c r="P2648" s="148"/>
      <c r="Q2648" s="148"/>
      <c r="R2648" s="149"/>
      <c r="S2648" s="156"/>
      <c r="T2648" s="435"/>
      <c r="U2648" s="430"/>
      <c r="V2648" s="430" t="str">
        <f t="shared" si="842"/>
        <v/>
      </c>
      <c r="W2648" s="298"/>
      <c r="X2648" s="143" t="str">
        <f t="shared" si="843"/>
        <v/>
      </c>
      <c r="Y2648" s="143" t="str">
        <f t="shared" si="844"/>
        <v/>
      </c>
      <c r="Z2648" s="143" t="str">
        <f t="shared" si="845"/>
        <v/>
      </c>
      <c r="AA2648" s="149" t="str">
        <f t="shared" si="836"/>
        <v/>
      </c>
      <c r="AC2648" s="188" t="str">
        <f>AC2621</f>
        <v/>
      </c>
      <c r="AD2648" s="189" t="str">
        <f>AD2621</f>
        <v/>
      </c>
      <c r="AE2648" s="189" t="str">
        <f>AE2621</f>
        <v/>
      </c>
      <c r="AF2648" s="189" t="str">
        <f>AF2621</f>
        <v/>
      </c>
      <c r="AG2648" s="205">
        <f t="shared" si="846"/>
        <v>0</v>
      </c>
      <c r="AI2648" s="157" t="str">
        <f>IF(月報!G2648&lt;&gt;"",月報!G2648,"")</f>
        <v/>
      </c>
      <c r="AJ2648" s="151" t="str">
        <f>IF(月報!W2648&lt;&gt;"",月報!W2648*24,"")</f>
        <v/>
      </c>
      <c r="AK2648" s="151" t="str">
        <f>IF(月報!P2648&lt;&gt;"",月報!P2648,"")</f>
        <v/>
      </c>
      <c r="AL2648" s="151" t="str">
        <f>IF(月報!Q2648&lt;&gt;"",IF(月報!Q2648="平日残","",月報!Q2648),"")</f>
        <v/>
      </c>
      <c r="AM2648" s="151"/>
      <c r="AN2648" s="151" t="str">
        <f t="shared" si="850"/>
        <v/>
      </c>
      <c r="AO2648" s="151" t="str">
        <f>IF($E2648="","",VLOOKUP($E2648,カレンダマスタ!$A$5:$E$381,5,FALSE))</f>
        <v/>
      </c>
      <c r="AQ2648" s="197" t="str">
        <f>IF(G2648="","",IF(VLOOKUP(E2648,カレンダマスタ!$A$5:$D$381,4,FALSE)=0,"",1))</f>
        <v/>
      </c>
      <c r="AR2648" s="152" t="str">
        <f>IF($G2648="","",IF($AD2648="NSTC",INDEX(カレンダマスタ!$I$26:$O$31,MATCH($G2648,カレンダマスタ!$H$26:$H$31,1),MATCH($H2648,カレンダマスタ!$I$25:$O$25,1)),
IF($AD2648="CS本社",INDEX(カレンダマスタ!$I$36:$O$41,MATCH($G2648,カレンダマスタ!$H$36:$H$41,1),MATCH($H2648,カレンダマスタ!$I$35:$O$35,1)),
IF($AD2648="NS本社",INDEX(カレンダマスタ!$I$94:$O$99,MATCH($G2648,カレンダマスタ!$H$95:$H$100,1),MATCH($H2648,カレンダマスタ!$I$93:$O$93,1)),
IF($AD2648="ODC",INDEX(カレンダマスタ!$I$46:$O$51,MATCH($G2648,カレンダマスタ!$H$46:$H$51,1),MATCH($H2648,カレンダマスタ!$I$45:$O$45,1)),
IF($AD2648="NS東京TC",INDEX(カレンダマスタ!$I$56:$O$61,MATCH($G2648,カレンダマスタ!$H$56:$H$61,1),MATCH($H2648,カレンダマスタ!$I$55:$O$55,1)),""))))))</f>
        <v/>
      </c>
      <c r="AS2648" s="151" t="str">
        <f t="shared" si="847"/>
        <v/>
      </c>
      <c r="AU2648" s="153" t="str">
        <f>IF(E2648="","",VLOOKUP($E2648,カレンダマスタ!$A$4:$E$381,4,FALSE))</f>
        <v/>
      </c>
      <c r="AV2648" s="153" t="str">
        <f t="shared" si="837"/>
        <v/>
      </c>
      <c r="AW2648" s="153" t="str">
        <f t="shared" si="838"/>
        <v/>
      </c>
      <c r="AX2648" s="154" t="str">
        <f t="shared" si="839"/>
        <v/>
      </c>
      <c r="AY2648" s="154" t="str">
        <f t="shared" si="840"/>
        <v/>
      </c>
      <c r="AZ2648" s="144" t="str">
        <f>IF(AX2648&amp;AW2648="勤怠未設定","×",IF(AV2648="勤怠修正","×",IF(AC2648="外注","",IF(AA2648="",IF(AY2648&lt;&gt;"","×",""),IF(VLOOKUP(AA2648,カレンダマスタ!$H$66:$I$83,2,FALSE)&lt;&gt;AY2648,"×","OK")))))</f>
        <v/>
      </c>
      <c r="BC2648" s="153" t="str">
        <f>IF(E2648="","",VLOOKUP($E2648,カレンダマスタ!$A$4:$E$381,4,FALSE))</f>
        <v/>
      </c>
      <c r="BD2648" s="151" t="str">
        <f>IF(AC2648="社員","",IF(AG2648=0,"",IF(AD2648="NSTC",IF(COUNTIF(カレンダマスタ!$Q$5:$Q$32,G2648)=1,"OK","×"),
IF(AD2648="NS本社",IF(COUNTIF(カレンダマスタ!$T$5:$T$32,G2648)=1,"OK","×"),IF(COUNTIF(カレンダマスタ!$R$5:$R$32,G2648)=1,"OK","×")))))</f>
        <v/>
      </c>
      <c r="BE2648" s="151" t="str">
        <f>IF(AC2648="社員","",IF(G2648="","",IF(R2648&lt;&gt;"","",IF(AF2648="CS","OK",IF(VLOOKUP(E2648,カレンダマスタ!$A$5:$D$381,4,FALSE)&gt;0,"",IF(OR(G2648*24&gt;10.84,H2648*24&lt;14.5)=TRUE,"×","OK"))))))</f>
        <v/>
      </c>
      <c r="BF2648" s="151" t="str">
        <f t="shared" si="851"/>
        <v/>
      </c>
      <c r="BG2648" s="151" t="str">
        <f t="shared" si="848"/>
        <v/>
      </c>
      <c r="BI2648" s="144" t="str">
        <f t="shared" si="849"/>
        <v/>
      </c>
    </row>
    <row r="2649" spans="2:61">
      <c r="B2649" s="111"/>
      <c r="C2649" s="535"/>
      <c r="D2649" s="112"/>
      <c r="E2649" s="582"/>
      <c r="F2649" s="112"/>
      <c r="G2649" s="587"/>
      <c r="H2649" s="587"/>
      <c r="I2649" s="114"/>
      <c r="J2649" s="118"/>
      <c r="K2649" s="115"/>
      <c r="L2649" s="116"/>
      <c r="M2649" s="116"/>
      <c r="N2649" s="117"/>
      <c r="O2649" s="118"/>
      <c r="P2649" s="118"/>
      <c r="Q2649" s="118"/>
      <c r="R2649" s="119"/>
      <c r="S2649" s="120"/>
      <c r="T2649" s="433"/>
      <c r="U2649" s="431">
        <f>SUM(T2649:T2665)</f>
        <v>0</v>
      </c>
      <c r="V2649" s="431" t="str">
        <f t="shared" si="842"/>
        <v/>
      </c>
      <c r="W2649" s="298"/>
      <c r="X2649" s="113" t="str">
        <f t="shared" si="843"/>
        <v/>
      </c>
      <c r="Y2649" s="113" t="str">
        <f t="shared" si="844"/>
        <v/>
      </c>
      <c r="Z2649" s="113" t="str">
        <f t="shared" si="845"/>
        <v/>
      </c>
      <c r="AA2649" s="119" t="str">
        <f t="shared" si="836"/>
        <v/>
      </c>
      <c r="AC2649" s="190" t="str">
        <f>AC2621</f>
        <v/>
      </c>
      <c r="AD2649" s="191" t="str">
        <f>AD2621</f>
        <v/>
      </c>
      <c r="AE2649" s="191" t="str">
        <f>AE2621</f>
        <v/>
      </c>
      <c r="AF2649" s="191" t="str">
        <f>AF2621</f>
        <v/>
      </c>
      <c r="AG2649" s="206">
        <f t="shared" si="846"/>
        <v>0</v>
      </c>
      <c r="AI2649" s="159" t="str">
        <f>IF(月報!G2649&lt;&gt;"",月報!G2649,"")</f>
        <v/>
      </c>
      <c r="AJ2649" s="122" t="str">
        <f>IF(月報!W2649&lt;&gt;"",月報!W2649*24,"")</f>
        <v/>
      </c>
      <c r="AK2649" s="122" t="str">
        <f>IF(月報!P2649&lt;&gt;"",月報!P2649,"")</f>
        <v/>
      </c>
      <c r="AL2649" s="122" t="str">
        <f>IF(月報!Q2649&lt;&gt;"",IF(月報!Q2649="平日残","",月報!Q2649),"")</f>
        <v/>
      </c>
      <c r="AM2649" s="122"/>
      <c r="AN2649" s="122" t="str">
        <f t="shared" si="850"/>
        <v/>
      </c>
      <c r="AO2649" s="122" t="str">
        <f>IF($E2649="","",VLOOKUP($E2649,カレンダマスタ!$A$5:$E$381,5,FALSE))</f>
        <v/>
      </c>
      <c r="AQ2649" s="195" t="str">
        <f>IF(G2649="","",IF(VLOOKUP(E2649,カレンダマスタ!$A$5:$D$381,4,FALSE)=0,"",1))</f>
        <v/>
      </c>
      <c r="AR2649" s="123" t="str">
        <f>IF($G2649="","",IF($AD2649="NSTC",INDEX(カレンダマスタ!$I$26:$O$31,MATCH($G2649,カレンダマスタ!$H$26:$H$31,1),MATCH($H2649,カレンダマスタ!$I$25:$O$25,1)),
IF($AD2649="CS本社",INDEX(カレンダマスタ!$I$36:$O$41,MATCH($G2649,カレンダマスタ!$H$36:$H$41,1),MATCH($H2649,カレンダマスタ!$I$35:$O$35,1)),
IF($AD2649="NS本社",INDEX(カレンダマスタ!$I$94:$O$99,MATCH($G2649,カレンダマスタ!$H$95:$H$100,1),MATCH($H2649,カレンダマスタ!$I$93:$O$93,1)),
IF($AD2649="ODC",INDEX(カレンダマスタ!$I$46:$O$51,MATCH($G2649,カレンダマスタ!$H$46:$H$51,1),MATCH($H2649,カレンダマスタ!$I$45:$O$45,1)),
IF($AD2649="NS東京TC",INDEX(カレンダマスタ!$I$56:$O$61,MATCH($G2649,カレンダマスタ!$H$56:$H$61,1),MATCH($H2649,カレンダマスタ!$I$55:$O$55,1)),""))))))</f>
        <v/>
      </c>
      <c r="AS2649" s="122" t="str">
        <f t="shared" si="847"/>
        <v/>
      </c>
      <c r="AU2649" s="124" t="str">
        <f>IF(E2649="","",VLOOKUP($E2649,カレンダマスタ!$A$4:$E$381,4,FALSE))</f>
        <v/>
      </c>
      <c r="AV2649" s="124" t="str">
        <f t="shared" si="837"/>
        <v/>
      </c>
      <c r="AW2649" s="124" t="str">
        <f t="shared" si="838"/>
        <v/>
      </c>
      <c r="AX2649" s="125" t="str">
        <f t="shared" si="839"/>
        <v/>
      </c>
      <c r="AY2649" s="125" t="str">
        <f t="shared" si="840"/>
        <v/>
      </c>
      <c r="AZ2649" s="114" t="str">
        <f>IF(AX2649&amp;AW2649="勤怠未設定","×",IF(AV2649="勤怠修正","×",IF(AC2649="外注","",IF(AA2649="",IF(AY2649&lt;&gt;"","×",""),IF(VLOOKUP(AA2649,カレンダマスタ!$H$66:$I$83,2,FALSE)&lt;&gt;AY2649,"×","OK")))))</f>
        <v/>
      </c>
      <c r="BC2649" s="124" t="str">
        <f>IF(E2649="","",VLOOKUP($E2649,カレンダマスタ!$A$4:$E$381,4,FALSE))</f>
        <v/>
      </c>
      <c r="BD2649" s="122" t="str">
        <f>IF(AC2649="社員","",IF(AG2649=0,"",IF(AD2649="NSTC",IF(COUNTIF(カレンダマスタ!$Q$5:$Q$32,G2649)=1,"OK","×"),
IF(AD2649="NS本社",IF(COUNTIF(カレンダマスタ!$T$5:$T$32,G2649)=1,"OK","×"),IF(COUNTIF(カレンダマスタ!$R$5:$R$32,G2649)=1,"OK","×")))))</f>
        <v/>
      </c>
      <c r="BE2649" s="122" t="str">
        <f>IF(AC2649="社員","",IF(G2649="","",IF(R2649&lt;&gt;"","",IF(AF2649="CS","OK",IF(VLOOKUP(E2649,カレンダマスタ!$A$5:$D$381,4,FALSE)&gt;0,"",IF(OR(G2649*24&gt;10.84,H2649*24&lt;14.5)=TRUE,"×","OK"))))))</f>
        <v/>
      </c>
      <c r="BF2649" s="122" t="str">
        <f t="shared" si="851"/>
        <v/>
      </c>
      <c r="BG2649" s="122" t="str">
        <f t="shared" si="848"/>
        <v/>
      </c>
      <c r="BI2649" s="114" t="str">
        <f t="shared" si="849"/>
        <v/>
      </c>
    </row>
    <row r="2650" spans="2:61">
      <c r="B2650" s="111"/>
      <c r="C2650" s="536"/>
      <c r="D2650" s="128"/>
      <c r="E2650" s="583"/>
      <c r="F2650" s="128"/>
      <c r="G2650" s="588"/>
      <c r="H2650" s="588"/>
      <c r="I2650" s="130"/>
      <c r="J2650" s="139"/>
      <c r="K2650" s="131"/>
      <c r="L2650" s="132"/>
      <c r="M2650" s="132"/>
      <c r="N2650" s="141"/>
      <c r="O2650" s="139"/>
      <c r="P2650" s="139"/>
      <c r="Q2650" s="139"/>
      <c r="R2650" s="133"/>
      <c r="S2650" s="134"/>
      <c r="T2650" s="434"/>
      <c r="U2650" s="429"/>
      <c r="V2650" s="429" t="str">
        <f t="shared" si="842"/>
        <v/>
      </c>
      <c r="W2650" s="298"/>
      <c r="X2650" s="129" t="str">
        <f t="shared" si="843"/>
        <v/>
      </c>
      <c r="Y2650" s="129" t="str">
        <f t="shared" si="844"/>
        <v/>
      </c>
      <c r="Z2650" s="129" t="str">
        <f t="shared" si="845"/>
        <v/>
      </c>
      <c r="AA2650" s="133" t="str">
        <f t="shared" si="836"/>
        <v/>
      </c>
      <c r="AC2650" s="186" t="str">
        <f>AC2621</f>
        <v/>
      </c>
      <c r="AD2650" s="187" t="str">
        <f>AD2621</f>
        <v/>
      </c>
      <c r="AE2650" s="187" t="str">
        <f>AE2621</f>
        <v/>
      </c>
      <c r="AF2650" s="187" t="str">
        <f>AF2621</f>
        <v/>
      </c>
      <c r="AG2650" s="204">
        <f t="shared" si="846"/>
        <v>0</v>
      </c>
      <c r="AI2650" s="135" t="str">
        <f>IF(月報!G2650&lt;&gt;"",月報!G2650,"")</f>
        <v/>
      </c>
      <c r="AJ2650" s="126" t="str">
        <f>IF(月報!W2650&lt;&gt;"",月報!W2650*24,"")</f>
        <v/>
      </c>
      <c r="AK2650" s="126" t="str">
        <f>IF(月報!P2650&lt;&gt;"",月報!P2650,"")</f>
        <v/>
      </c>
      <c r="AL2650" s="126" t="str">
        <f>IF(月報!Q2650&lt;&gt;"",IF(月報!Q2650="平日残","",月報!Q2650),"")</f>
        <v/>
      </c>
      <c r="AM2650" s="126"/>
      <c r="AN2650" s="126" t="str">
        <f t="shared" si="850"/>
        <v/>
      </c>
      <c r="AO2650" s="126" t="str">
        <f>IF($E2650="","",VLOOKUP($E2650,カレンダマスタ!$A$5:$E$381,5,FALSE))</f>
        <v/>
      </c>
      <c r="AQ2650" s="196" t="str">
        <f>IF(G2650="","",IF(VLOOKUP(E2650,カレンダマスタ!$A$5:$D$381,4,FALSE)=0,"",1))</f>
        <v/>
      </c>
      <c r="AR2650" s="136" t="str">
        <f>IF($G2650="","",IF($AD2650="NSTC",INDEX(カレンダマスタ!$I$26:$O$31,MATCH($G2650,カレンダマスタ!$H$26:$H$31,1),MATCH($H2650,カレンダマスタ!$I$25:$O$25,1)),
IF($AD2650="CS本社",INDEX(カレンダマスタ!$I$36:$O$41,MATCH($G2650,カレンダマスタ!$H$36:$H$41,1),MATCH($H2650,カレンダマスタ!$I$35:$O$35,1)),
IF($AD2650="NS本社",INDEX(カレンダマスタ!$I$94:$O$99,MATCH($G2650,カレンダマスタ!$H$95:$H$100,1),MATCH($H2650,カレンダマスタ!$I$93:$O$93,1)),
IF($AD2650="ODC",INDEX(カレンダマスタ!$I$46:$O$51,MATCH($G2650,カレンダマスタ!$H$46:$H$51,1),MATCH($H2650,カレンダマスタ!$I$45:$O$45,1)),
IF($AD2650="NS東京TC",INDEX(カレンダマスタ!$I$56:$O$61,MATCH($G2650,カレンダマスタ!$H$56:$H$61,1),MATCH($H2650,カレンダマスタ!$I$55:$O$55,1)),""))))))</f>
        <v/>
      </c>
      <c r="AS2650" s="126" t="str">
        <f t="shared" si="847"/>
        <v/>
      </c>
      <c r="AU2650" s="137" t="str">
        <f>IF(E2650="","",VLOOKUP($E2650,カレンダマスタ!$A$4:$E$381,4,FALSE))</f>
        <v/>
      </c>
      <c r="AV2650" s="137" t="str">
        <f t="shared" si="837"/>
        <v/>
      </c>
      <c r="AW2650" s="137" t="str">
        <f t="shared" si="838"/>
        <v/>
      </c>
      <c r="AX2650" s="138" t="str">
        <f t="shared" si="839"/>
        <v/>
      </c>
      <c r="AY2650" s="138" t="str">
        <f t="shared" si="840"/>
        <v/>
      </c>
      <c r="AZ2650" s="130" t="str">
        <f>IF(AX2650&amp;AW2650="勤怠未設定","×",IF(AV2650="勤怠修正","×",IF(AC2650="外注","",IF(AA2650="",IF(AY2650&lt;&gt;"","×",""),IF(VLOOKUP(AA2650,カレンダマスタ!$H$66:$I$83,2,FALSE)&lt;&gt;AY2650,"×","OK")))))</f>
        <v/>
      </c>
      <c r="BC2650" s="137" t="str">
        <f>IF(E2650="","",VLOOKUP($E2650,カレンダマスタ!$A$4:$E$381,4,FALSE))</f>
        <v/>
      </c>
      <c r="BD2650" s="126" t="str">
        <f>IF(AC2650="社員","",IF(AG2650=0,"",IF(AD2650="NSTC",IF(COUNTIF(カレンダマスタ!$Q$5:$Q$32,G2650)=1,"OK","×"),
IF(AD2650="NS本社",IF(COUNTIF(カレンダマスタ!$T$5:$T$32,G2650)=1,"OK","×"),IF(COUNTIF(カレンダマスタ!$R$5:$R$32,G2650)=1,"OK","×")))))</f>
        <v/>
      </c>
      <c r="BE2650" s="126" t="str">
        <f>IF(AC2650="社員","",IF(G2650="","",IF(R2650&lt;&gt;"","",IF(AF2650="CS","OK",IF(VLOOKUP(E2650,カレンダマスタ!$A$5:$D$381,4,FALSE)&gt;0,"",IF(OR(G2650*24&gt;10.84,H2650*24&lt;14.5)=TRUE,"×","OK"))))))</f>
        <v/>
      </c>
      <c r="BF2650" s="126" t="str">
        <f t="shared" si="851"/>
        <v/>
      </c>
      <c r="BG2650" s="126" t="str">
        <f t="shared" si="848"/>
        <v/>
      </c>
      <c r="BI2650" s="130" t="str">
        <f t="shared" si="849"/>
        <v/>
      </c>
    </row>
    <row r="2651" spans="2:61">
      <c r="B2651" s="111"/>
      <c r="C2651" s="536"/>
      <c r="D2651" s="128"/>
      <c r="E2651" s="583"/>
      <c r="F2651" s="128"/>
      <c r="G2651" s="588"/>
      <c r="H2651" s="588"/>
      <c r="I2651" s="130"/>
      <c r="J2651" s="139"/>
      <c r="K2651" s="131"/>
      <c r="L2651" s="132"/>
      <c r="M2651" s="132"/>
      <c r="N2651" s="141"/>
      <c r="O2651" s="139"/>
      <c r="P2651" s="139"/>
      <c r="Q2651" s="139"/>
      <c r="R2651" s="133"/>
      <c r="S2651" s="134"/>
      <c r="T2651" s="434"/>
      <c r="U2651" s="429"/>
      <c r="V2651" s="429" t="str">
        <f t="shared" si="842"/>
        <v/>
      </c>
      <c r="W2651" s="298"/>
      <c r="X2651" s="129" t="str">
        <f t="shared" si="843"/>
        <v/>
      </c>
      <c r="Y2651" s="129" t="str">
        <f t="shared" si="844"/>
        <v/>
      </c>
      <c r="Z2651" s="129" t="str">
        <f t="shared" si="845"/>
        <v/>
      </c>
      <c r="AA2651" s="133" t="str">
        <f t="shared" si="836"/>
        <v/>
      </c>
      <c r="AC2651" s="186" t="str">
        <f>AC2621</f>
        <v/>
      </c>
      <c r="AD2651" s="187" t="str">
        <f>AD2621</f>
        <v/>
      </c>
      <c r="AE2651" s="187" t="str">
        <f>AE2621</f>
        <v/>
      </c>
      <c r="AF2651" s="187" t="str">
        <f>AF2621</f>
        <v/>
      </c>
      <c r="AG2651" s="204">
        <f t="shared" si="846"/>
        <v>0</v>
      </c>
      <c r="AI2651" s="160" t="str">
        <f>IF(月報!G2651&lt;&gt;"",月報!G2651,"")</f>
        <v/>
      </c>
      <c r="AJ2651" s="126" t="str">
        <f>IF(月報!W2651&lt;&gt;"",月報!W2651*24,"")</f>
        <v/>
      </c>
      <c r="AK2651" s="126" t="str">
        <f>IF(月報!P2651&lt;&gt;"",月報!P2651,"")</f>
        <v/>
      </c>
      <c r="AL2651" s="126" t="str">
        <f>IF(月報!Q2651&lt;&gt;"",IF(月報!Q2651="平日残","",月報!Q2651),"")</f>
        <v/>
      </c>
      <c r="AM2651" s="126"/>
      <c r="AN2651" s="126" t="str">
        <f t="shared" si="850"/>
        <v/>
      </c>
      <c r="AO2651" s="126" t="str">
        <f>IF($E2651="","",VLOOKUP($E2651,カレンダマスタ!$A$5:$E$381,5,FALSE))</f>
        <v/>
      </c>
      <c r="AQ2651" s="196" t="str">
        <f>IF(G2651="","",IF(VLOOKUP(E2651,カレンダマスタ!$A$5:$D$381,4,FALSE)=0,"",1))</f>
        <v/>
      </c>
      <c r="AR2651" s="136" t="str">
        <f>IF($G2651="","",IF($AD2651="NSTC",INDEX(カレンダマスタ!$I$26:$O$31,MATCH($G2651,カレンダマスタ!$H$26:$H$31,1),MATCH($H2651,カレンダマスタ!$I$25:$O$25,1)),
IF($AD2651="CS本社",INDEX(カレンダマスタ!$I$36:$O$41,MATCH($G2651,カレンダマスタ!$H$36:$H$41,1),MATCH($H2651,カレンダマスタ!$I$35:$O$35,1)),
IF($AD2651="NS本社",INDEX(カレンダマスタ!$I$94:$O$99,MATCH($G2651,カレンダマスタ!$H$95:$H$100,1),MATCH($H2651,カレンダマスタ!$I$93:$O$93,1)),
IF($AD2651="ODC",INDEX(カレンダマスタ!$I$46:$O$51,MATCH($G2651,カレンダマスタ!$H$46:$H$51,1),MATCH($H2651,カレンダマスタ!$I$45:$O$45,1)),
IF($AD2651="NS東京TC",INDEX(カレンダマスタ!$I$56:$O$61,MATCH($G2651,カレンダマスタ!$H$56:$H$61,1),MATCH($H2651,カレンダマスタ!$I$55:$O$55,1)),""))))))</f>
        <v/>
      </c>
      <c r="AS2651" s="126" t="str">
        <f t="shared" si="847"/>
        <v/>
      </c>
      <c r="AU2651" s="137" t="str">
        <f>IF(E2651="","",VLOOKUP($E2651,カレンダマスタ!$A$4:$E$381,4,FALSE))</f>
        <v/>
      </c>
      <c r="AV2651" s="137" t="str">
        <f t="shared" si="837"/>
        <v/>
      </c>
      <c r="AW2651" s="137" t="str">
        <f t="shared" si="838"/>
        <v/>
      </c>
      <c r="AX2651" s="138" t="str">
        <f t="shared" si="839"/>
        <v/>
      </c>
      <c r="AY2651" s="138" t="str">
        <f t="shared" si="840"/>
        <v/>
      </c>
      <c r="AZ2651" s="130" t="str">
        <f>IF(AX2651&amp;AW2651="勤怠未設定","×",IF(AV2651="勤怠修正","×",IF(AC2651="外注","",IF(AA2651="",IF(AY2651&lt;&gt;"","×",""),IF(VLOOKUP(AA2651,カレンダマスタ!$H$66:$I$83,2,FALSE)&lt;&gt;AY2651,"×","OK")))))</f>
        <v/>
      </c>
      <c r="BC2651" s="137" t="str">
        <f>IF(E2651="","",VLOOKUP($E2651,カレンダマスタ!$A$4:$E$381,4,FALSE))</f>
        <v/>
      </c>
      <c r="BD2651" s="126" t="str">
        <f>IF(AC2651="社員","",IF(AG2651=0,"",IF(AD2651="NSTC",IF(COUNTIF(カレンダマスタ!$Q$5:$Q$32,G2651)=1,"OK","×"),
IF(AD2651="NS本社",IF(COUNTIF(カレンダマスタ!$T$5:$T$32,G2651)=1,"OK","×"),IF(COUNTIF(カレンダマスタ!$R$5:$R$32,G2651)=1,"OK","×")))))</f>
        <v/>
      </c>
      <c r="BE2651" s="126" t="str">
        <f>IF(AC2651="社員","",IF(G2651="","",IF(R2651&lt;&gt;"","",IF(AF2651="CS","OK",IF(VLOOKUP(E2651,カレンダマスタ!$A$5:$D$381,4,FALSE)&gt;0,"",IF(OR(G2651*24&gt;10.84,H2651*24&lt;14.5)=TRUE,"×","OK"))))))</f>
        <v/>
      </c>
      <c r="BF2651" s="126" t="str">
        <f t="shared" si="851"/>
        <v/>
      </c>
      <c r="BG2651" s="126" t="str">
        <f t="shared" si="848"/>
        <v/>
      </c>
      <c r="BI2651" s="130" t="str">
        <f t="shared" si="849"/>
        <v/>
      </c>
    </row>
    <row r="2652" spans="2:61">
      <c r="B2652" s="111"/>
      <c r="C2652" s="536"/>
      <c r="D2652" s="128"/>
      <c r="E2652" s="214"/>
      <c r="F2652" s="128"/>
      <c r="G2652" s="588"/>
      <c r="H2652" s="588"/>
      <c r="I2652" s="131"/>
      <c r="J2652" s="139"/>
      <c r="K2652" s="131"/>
      <c r="L2652" s="132"/>
      <c r="M2652" s="132"/>
      <c r="N2652" s="141"/>
      <c r="O2652" s="139"/>
      <c r="P2652" s="139"/>
      <c r="Q2652" s="139"/>
      <c r="R2652" s="133"/>
      <c r="S2652" s="134"/>
      <c r="T2652" s="434"/>
      <c r="U2652" s="429"/>
      <c r="V2652" s="429" t="str">
        <f t="shared" si="842"/>
        <v/>
      </c>
      <c r="W2652" s="298"/>
      <c r="X2652" s="129" t="str">
        <f t="shared" si="843"/>
        <v/>
      </c>
      <c r="Y2652" s="129" t="str">
        <f t="shared" si="844"/>
        <v/>
      </c>
      <c r="Z2652" s="129" t="str">
        <f t="shared" si="845"/>
        <v/>
      </c>
      <c r="AA2652" s="133" t="str">
        <f t="shared" si="836"/>
        <v/>
      </c>
      <c r="AC2652" s="186" t="str">
        <f>AC2621</f>
        <v/>
      </c>
      <c r="AD2652" s="187" t="str">
        <f>AD2621</f>
        <v/>
      </c>
      <c r="AE2652" s="187" t="str">
        <f>AE2621</f>
        <v/>
      </c>
      <c r="AF2652" s="187" t="str">
        <f>AF2621</f>
        <v/>
      </c>
      <c r="AG2652" s="204">
        <f t="shared" si="846"/>
        <v>0</v>
      </c>
      <c r="AI2652" s="160" t="str">
        <f>IF(月報!G2652&lt;&gt;"",月報!G2652,"")</f>
        <v/>
      </c>
      <c r="AJ2652" s="126" t="str">
        <f>IF(月報!W2652&lt;&gt;"",月報!W2652*24,"")</f>
        <v/>
      </c>
      <c r="AK2652" s="126" t="str">
        <f>IF(月報!P2652&lt;&gt;"",月報!P2652,"")</f>
        <v/>
      </c>
      <c r="AL2652" s="126" t="str">
        <f>IF(月報!Q2652&lt;&gt;"",IF(月報!Q2652="平日残","",月報!Q2652),"")</f>
        <v/>
      </c>
      <c r="AM2652" s="126"/>
      <c r="AN2652" s="126" t="str">
        <f t="shared" si="850"/>
        <v/>
      </c>
      <c r="AO2652" s="126" t="str">
        <f>IF($E2652="","",VLOOKUP($E2652,カレンダマスタ!$A$5:$E$381,5,FALSE))</f>
        <v/>
      </c>
      <c r="AQ2652" s="196" t="str">
        <f>IF(G2652="","",IF(VLOOKUP(E2652,カレンダマスタ!$A$5:$D$381,4,FALSE)=0,"",1))</f>
        <v/>
      </c>
      <c r="AR2652" s="136" t="str">
        <f>IF($G2652="","",IF($AD2652="NSTC",INDEX(カレンダマスタ!$I$26:$O$31,MATCH($G2652,カレンダマスタ!$H$26:$H$31,1),MATCH($H2652,カレンダマスタ!$I$25:$O$25,1)),
IF($AD2652="CS本社",INDEX(カレンダマスタ!$I$36:$O$41,MATCH($G2652,カレンダマスタ!$H$36:$H$41,1),MATCH($H2652,カレンダマスタ!$I$35:$O$35,1)),
IF($AD2652="NS本社",INDEX(カレンダマスタ!$I$94:$O$99,MATCH($G2652,カレンダマスタ!$H$95:$H$100,1),MATCH($H2652,カレンダマスタ!$I$93:$O$93,1)),
IF($AD2652="ODC",INDEX(カレンダマスタ!$I$46:$O$51,MATCH($G2652,カレンダマスタ!$H$46:$H$51,1),MATCH($H2652,カレンダマスタ!$I$45:$O$45,1)),
IF($AD2652="NS東京TC",INDEX(カレンダマスタ!$I$56:$O$61,MATCH($G2652,カレンダマスタ!$H$56:$H$61,1),MATCH($H2652,カレンダマスタ!$I$55:$O$55,1)),""))))))</f>
        <v/>
      </c>
      <c r="AS2652" s="126" t="str">
        <f t="shared" si="847"/>
        <v/>
      </c>
      <c r="AU2652" s="137" t="str">
        <f>IF(E2652="","",VLOOKUP($E2652,カレンダマスタ!$A$4:$E$381,4,FALSE))</f>
        <v/>
      </c>
      <c r="AV2652" s="137" t="str">
        <f t="shared" si="837"/>
        <v/>
      </c>
      <c r="AW2652" s="137" t="str">
        <f t="shared" si="838"/>
        <v/>
      </c>
      <c r="AX2652" s="138" t="str">
        <f t="shared" si="839"/>
        <v/>
      </c>
      <c r="AY2652" s="138" t="str">
        <f t="shared" si="840"/>
        <v/>
      </c>
      <c r="AZ2652" s="130" t="str">
        <f>IF(AX2652&amp;AW2652="勤怠未設定","×",IF(AV2652="勤怠修正","×",IF(AC2652="外注","",IF(AA2652="",IF(AY2652&lt;&gt;"","×",""),IF(VLOOKUP(AA2652,カレンダマスタ!$H$66:$I$83,2,FALSE)&lt;&gt;AY2652,"×","OK")))))</f>
        <v/>
      </c>
      <c r="BC2652" s="137" t="str">
        <f>IF(E2652="","",VLOOKUP($E2652,カレンダマスタ!$A$4:$E$381,4,FALSE))</f>
        <v/>
      </c>
      <c r="BD2652" s="126" t="str">
        <f>IF(AC2652="社員","",IF(AG2652=0,"",IF(AD2652="NSTC",IF(COUNTIF(カレンダマスタ!$Q$5:$Q$32,G2652)=1,"OK","×"),
IF(AD2652="NS本社",IF(COUNTIF(カレンダマスタ!$T$5:$T$32,G2652)=1,"OK","×"),IF(COUNTIF(カレンダマスタ!$R$5:$R$32,G2652)=1,"OK","×")))))</f>
        <v/>
      </c>
      <c r="BE2652" s="126" t="str">
        <f>IF(AC2652="社員","",IF(G2652="","",IF(R2652&lt;&gt;"","",IF(AF2652="CS","OK",IF(VLOOKUP(E2652,カレンダマスタ!$A$5:$D$381,4,FALSE)&gt;0,"",IF(OR(G2652*24&gt;10.84,H2652*24&lt;14.5)=TRUE,"×","OK"))))))</f>
        <v/>
      </c>
      <c r="BF2652" s="126" t="str">
        <f t="shared" si="851"/>
        <v/>
      </c>
      <c r="BG2652" s="126" t="str">
        <f t="shared" si="848"/>
        <v/>
      </c>
      <c r="BI2652" s="130" t="str">
        <f t="shared" si="849"/>
        <v/>
      </c>
    </row>
    <row r="2653" spans="2:61">
      <c r="B2653" s="111"/>
      <c r="C2653" s="536"/>
      <c r="D2653" s="128"/>
      <c r="E2653" s="214"/>
      <c r="F2653" s="128"/>
      <c r="G2653" s="588"/>
      <c r="H2653" s="588"/>
      <c r="I2653" s="131"/>
      <c r="J2653" s="139"/>
      <c r="K2653" s="131"/>
      <c r="L2653" s="132"/>
      <c r="M2653" s="132"/>
      <c r="N2653" s="141"/>
      <c r="O2653" s="139"/>
      <c r="P2653" s="139"/>
      <c r="Q2653" s="139"/>
      <c r="R2653" s="133"/>
      <c r="S2653" s="134"/>
      <c r="T2653" s="434"/>
      <c r="U2653" s="429"/>
      <c r="V2653" s="429" t="str">
        <f t="shared" si="842"/>
        <v/>
      </c>
      <c r="W2653" s="298"/>
      <c r="X2653" s="129" t="str">
        <f t="shared" si="843"/>
        <v/>
      </c>
      <c r="Y2653" s="129" t="str">
        <f t="shared" si="844"/>
        <v/>
      </c>
      <c r="Z2653" s="129" t="str">
        <f t="shared" si="845"/>
        <v/>
      </c>
      <c r="AA2653" s="133" t="str">
        <f t="shared" si="836"/>
        <v/>
      </c>
      <c r="AC2653" s="186" t="str">
        <f>AC2621</f>
        <v/>
      </c>
      <c r="AD2653" s="187" t="str">
        <f>AD2621</f>
        <v/>
      </c>
      <c r="AE2653" s="187" t="str">
        <f>AE2621</f>
        <v/>
      </c>
      <c r="AF2653" s="187" t="str">
        <f>AF2621</f>
        <v/>
      </c>
      <c r="AG2653" s="204">
        <f t="shared" si="846"/>
        <v>0</v>
      </c>
      <c r="AI2653" s="160" t="str">
        <f>IF(月報!G2653&lt;&gt;"",月報!G2653,"")</f>
        <v/>
      </c>
      <c r="AJ2653" s="126" t="str">
        <f>IF(月報!W2653&lt;&gt;"",月報!W2653*24,"")</f>
        <v/>
      </c>
      <c r="AK2653" s="126" t="str">
        <f>IF(月報!P2653&lt;&gt;"",月報!P2653,"")</f>
        <v/>
      </c>
      <c r="AL2653" s="126" t="str">
        <f>IF(月報!Q2653&lt;&gt;"",IF(月報!Q2653="平日残","",月報!Q2653),"")</f>
        <v/>
      </c>
      <c r="AM2653" s="126"/>
      <c r="AN2653" s="126" t="str">
        <f t="shared" si="850"/>
        <v/>
      </c>
      <c r="AO2653" s="126" t="str">
        <f>IF($E2653="","",VLOOKUP($E2653,カレンダマスタ!$A$5:$E$381,5,FALSE))</f>
        <v/>
      </c>
      <c r="AQ2653" s="196" t="str">
        <f>IF(G2653="","",IF(VLOOKUP(E2653,カレンダマスタ!$A$5:$D$381,4,FALSE)=0,"",1))</f>
        <v/>
      </c>
      <c r="AR2653" s="136" t="str">
        <f>IF($G2653="","",IF($AD2653="NSTC",INDEX(カレンダマスタ!$I$26:$O$31,MATCH($G2653,カレンダマスタ!$H$26:$H$31,1),MATCH($H2653,カレンダマスタ!$I$25:$O$25,1)),
IF($AD2653="CS本社",INDEX(カレンダマスタ!$I$36:$O$41,MATCH($G2653,カレンダマスタ!$H$36:$H$41,1),MATCH($H2653,カレンダマスタ!$I$35:$O$35,1)),
IF($AD2653="NS本社",INDEX(カレンダマスタ!$I$94:$O$99,MATCH($G2653,カレンダマスタ!$H$95:$H$100,1),MATCH($H2653,カレンダマスタ!$I$93:$O$93,1)),
IF($AD2653="ODC",INDEX(カレンダマスタ!$I$46:$O$51,MATCH($G2653,カレンダマスタ!$H$46:$H$51,1),MATCH($H2653,カレンダマスタ!$I$45:$O$45,1)),
IF($AD2653="NS東京TC",INDEX(カレンダマスタ!$I$56:$O$61,MATCH($G2653,カレンダマスタ!$H$56:$H$61,1),MATCH($H2653,カレンダマスタ!$I$55:$O$55,1)),""))))))</f>
        <v/>
      </c>
      <c r="AS2653" s="126" t="str">
        <f t="shared" si="847"/>
        <v/>
      </c>
      <c r="AU2653" s="137" t="str">
        <f>IF(E2653="","",VLOOKUP($E2653,カレンダマスタ!$A$4:$E$381,4,FALSE))</f>
        <v/>
      </c>
      <c r="AV2653" s="137" t="str">
        <f t="shared" si="837"/>
        <v/>
      </c>
      <c r="AW2653" s="137" t="str">
        <f t="shared" si="838"/>
        <v/>
      </c>
      <c r="AX2653" s="138" t="str">
        <f t="shared" si="839"/>
        <v/>
      </c>
      <c r="AY2653" s="138" t="str">
        <f t="shared" si="840"/>
        <v/>
      </c>
      <c r="AZ2653" s="130" t="str">
        <f>IF(AX2653&amp;AW2653="勤怠未設定","×",IF(AV2653="勤怠修正","×",IF(AC2653="外注","",IF(AA2653="",IF(AY2653&lt;&gt;"","×",""),IF(VLOOKUP(AA2653,カレンダマスタ!$H$66:$I$83,2,FALSE)&lt;&gt;AY2653,"×","OK")))))</f>
        <v/>
      </c>
      <c r="BC2653" s="137" t="str">
        <f>IF(E2653="","",VLOOKUP($E2653,カレンダマスタ!$A$4:$E$381,4,FALSE))</f>
        <v/>
      </c>
      <c r="BD2653" s="126" t="str">
        <f>IF(AC2653="社員","",IF(AG2653=0,"",IF(AD2653="NSTC",IF(COUNTIF(カレンダマスタ!$Q$5:$Q$32,G2653)=1,"OK","×"),
IF(AD2653="NS本社",IF(COUNTIF(カレンダマスタ!$T$5:$T$32,G2653)=1,"OK","×"),IF(COUNTIF(カレンダマスタ!$R$5:$R$32,G2653)=1,"OK","×")))))</f>
        <v/>
      </c>
      <c r="BE2653" s="126" t="str">
        <f>IF(AC2653="社員","",IF(G2653="","",IF(R2653&lt;&gt;"","",IF(AF2653="CS","OK",IF(VLOOKUP(E2653,カレンダマスタ!$A$5:$D$381,4,FALSE)&gt;0,"",IF(OR(G2653*24&gt;10.84,H2653*24&lt;14.5)=TRUE,"×","OK"))))))</f>
        <v/>
      </c>
      <c r="BF2653" s="126" t="str">
        <f t="shared" si="851"/>
        <v/>
      </c>
      <c r="BG2653" s="126" t="str">
        <f t="shared" si="848"/>
        <v/>
      </c>
      <c r="BI2653" s="130" t="str">
        <f t="shared" si="849"/>
        <v/>
      </c>
    </row>
    <row r="2654" spans="2:61">
      <c r="B2654" s="111"/>
      <c r="C2654" s="536"/>
      <c r="D2654" s="128"/>
      <c r="E2654" s="214"/>
      <c r="F2654" s="128"/>
      <c r="G2654" s="588"/>
      <c r="H2654" s="588"/>
      <c r="I2654" s="131"/>
      <c r="J2654" s="139"/>
      <c r="K2654" s="131"/>
      <c r="L2654" s="132"/>
      <c r="M2654" s="132"/>
      <c r="N2654" s="141"/>
      <c r="O2654" s="139"/>
      <c r="P2654" s="139"/>
      <c r="Q2654" s="139"/>
      <c r="R2654" s="133"/>
      <c r="S2654" s="134"/>
      <c r="T2654" s="434"/>
      <c r="U2654" s="429"/>
      <c r="V2654" s="429" t="str">
        <f t="shared" si="842"/>
        <v/>
      </c>
      <c r="W2654" s="298"/>
      <c r="X2654" s="129" t="str">
        <f t="shared" si="843"/>
        <v/>
      </c>
      <c r="Y2654" s="129" t="str">
        <f t="shared" si="844"/>
        <v/>
      </c>
      <c r="Z2654" s="129" t="str">
        <f t="shared" si="845"/>
        <v/>
      </c>
      <c r="AA2654" s="133" t="str">
        <f t="shared" si="836"/>
        <v/>
      </c>
      <c r="AC2654" s="186" t="str">
        <f>AC2621</f>
        <v/>
      </c>
      <c r="AD2654" s="187" t="str">
        <f>AD2621</f>
        <v/>
      </c>
      <c r="AE2654" s="187" t="str">
        <f>AE2621</f>
        <v/>
      </c>
      <c r="AF2654" s="187" t="str">
        <f>AF2621</f>
        <v/>
      </c>
      <c r="AG2654" s="204">
        <f t="shared" si="846"/>
        <v>0</v>
      </c>
      <c r="AI2654" s="160" t="str">
        <f>IF(月報!G2654&lt;&gt;"",月報!G2654,"")</f>
        <v/>
      </c>
      <c r="AJ2654" s="126" t="str">
        <f>IF(月報!W2654&lt;&gt;"",月報!W2654*24,"")</f>
        <v/>
      </c>
      <c r="AK2654" s="126" t="str">
        <f>IF(月報!P2654&lt;&gt;"",月報!P2654,"")</f>
        <v/>
      </c>
      <c r="AL2654" s="126" t="str">
        <f>IF(月報!Q2654&lt;&gt;"",IF(月報!Q2654="平日残","",月報!Q2654),"")</f>
        <v/>
      </c>
      <c r="AM2654" s="126"/>
      <c r="AN2654" s="126" t="str">
        <f t="shared" si="850"/>
        <v/>
      </c>
      <c r="AO2654" s="126" t="str">
        <f>IF($E2654="","",VLOOKUP($E2654,カレンダマスタ!$A$5:$E$381,5,FALSE))</f>
        <v/>
      </c>
      <c r="AQ2654" s="196" t="str">
        <f>IF(G2654="","",IF(VLOOKUP(E2654,カレンダマスタ!$A$5:$D$381,4,FALSE)=0,"",1))</f>
        <v/>
      </c>
      <c r="AR2654" s="136" t="str">
        <f>IF($G2654="","",IF($AD2654="NSTC",INDEX(カレンダマスタ!$I$26:$O$31,MATCH($G2654,カレンダマスタ!$H$26:$H$31,1),MATCH($H2654,カレンダマスタ!$I$25:$O$25,1)),
IF($AD2654="CS本社",INDEX(カレンダマスタ!$I$36:$O$41,MATCH($G2654,カレンダマスタ!$H$36:$H$41,1),MATCH($H2654,カレンダマスタ!$I$35:$O$35,1)),
IF($AD2654="NS本社",INDEX(カレンダマスタ!$I$94:$O$99,MATCH($G2654,カレンダマスタ!$H$95:$H$100,1),MATCH($H2654,カレンダマスタ!$I$93:$O$93,1)),
IF($AD2654="ODC",INDEX(カレンダマスタ!$I$46:$O$51,MATCH($G2654,カレンダマスタ!$H$46:$H$51,1),MATCH($H2654,カレンダマスタ!$I$45:$O$45,1)),
IF($AD2654="NS東京TC",INDEX(カレンダマスタ!$I$56:$O$61,MATCH($G2654,カレンダマスタ!$H$56:$H$61,1),MATCH($H2654,カレンダマスタ!$I$55:$O$55,1)),""))))))</f>
        <v/>
      </c>
      <c r="AS2654" s="126" t="str">
        <f t="shared" si="847"/>
        <v/>
      </c>
      <c r="AU2654" s="137" t="str">
        <f>IF(E2654="","",VLOOKUP($E2654,カレンダマスタ!$A$4:$E$381,4,FALSE))</f>
        <v/>
      </c>
      <c r="AV2654" s="137" t="str">
        <f t="shared" si="837"/>
        <v/>
      </c>
      <c r="AW2654" s="137" t="str">
        <f t="shared" si="838"/>
        <v/>
      </c>
      <c r="AX2654" s="138" t="str">
        <f t="shared" si="839"/>
        <v/>
      </c>
      <c r="AY2654" s="138" t="str">
        <f t="shared" si="840"/>
        <v/>
      </c>
      <c r="AZ2654" s="130" t="str">
        <f>IF(AX2654&amp;AW2654="勤怠未設定","×",IF(AV2654="勤怠修正","×",IF(AC2654="外注","",IF(AA2654="",IF(AY2654&lt;&gt;"","×",""),IF(VLOOKUP(AA2654,カレンダマスタ!$H$66:$I$83,2,FALSE)&lt;&gt;AY2654,"×","OK")))))</f>
        <v/>
      </c>
      <c r="BC2654" s="137" t="str">
        <f>IF(E2654="","",VLOOKUP($E2654,カレンダマスタ!$A$4:$E$381,4,FALSE))</f>
        <v/>
      </c>
      <c r="BD2654" s="126" t="str">
        <f>IF(AC2654="社員","",IF(AG2654=0,"",IF(AD2654="NSTC",IF(COUNTIF(カレンダマスタ!$Q$5:$Q$32,G2654)=1,"OK","×"),
IF(AD2654="NS本社",IF(COUNTIF(カレンダマスタ!$T$5:$T$32,G2654)=1,"OK","×"),IF(COUNTIF(カレンダマスタ!$R$5:$R$32,G2654)=1,"OK","×")))))</f>
        <v/>
      </c>
      <c r="BE2654" s="126" t="str">
        <f>IF(AC2654="社員","",IF(G2654="","",IF(R2654&lt;&gt;"","",IF(AF2654="CS","OK",IF(VLOOKUP(E2654,カレンダマスタ!$A$5:$D$381,4,FALSE)&gt;0,"",IF(OR(G2654*24&gt;10.84,H2654*24&lt;14.5)=TRUE,"×","OK"))))))</f>
        <v/>
      </c>
      <c r="BF2654" s="126" t="str">
        <f t="shared" si="851"/>
        <v/>
      </c>
      <c r="BG2654" s="126" t="str">
        <f t="shared" si="848"/>
        <v/>
      </c>
      <c r="BI2654" s="130" t="str">
        <f t="shared" si="849"/>
        <v/>
      </c>
    </row>
    <row r="2655" spans="2:61" ht="13.8" thickBot="1">
      <c r="B2655" s="161"/>
      <c r="C2655" s="538"/>
      <c r="D2655" s="162"/>
      <c r="E2655" s="215"/>
      <c r="F2655" s="162"/>
      <c r="G2655" s="590"/>
      <c r="H2655" s="590"/>
      <c r="I2655" s="164"/>
      <c r="J2655" s="165"/>
      <c r="K2655" s="164"/>
      <c r="L2655" s="166"/>
      <c r="M2655" s="166"/>
      <c r="N2655" s="167"/>
      <c r="O2655" s="165"/>
      <c r="P2655" s="165"/>
      <c r="Q2655" s="165"/>
      <c r="R2655" s="168"/>
      <c r="S2655" s="169"/>
      <c r="T2655" s="436"/>
      <c r="U2655" s="432"/>
      <c r="V2655" s="432" t="str">
        <f t="shared" si="842"/>
        <v/>
      </c>
      <c r="W2655" s="298"/>
      <c r="X2655" s="165" t="str">
        <f t="shared" si="843"/>
        <v/>
      </c>
      <c r="Y2655" s="165" t="str">
        <f t="shared" si="844"/>
        <v/>
      </c>
      <c r="Z2655" s="165" t="str">
        <f t="shared" si="845"/>
        <v/>
      </c>
      <c r="AA2655" s="168" t="str">
        <f t="shared" si="836"/>
        <v/>
      </c>
      <c r="AC2655" s="192" t="str">
        <f>AC2621</f>
        <v/>
      </c>
      <c r="AD2655" s="193" t="str">
        <f>AD2621</f>
        <v/>
      </c>
      <c r="AE2655" s="193" t="str">
        <f>AE2621</f>
        <v/>
      </c>
      <c r="AF2655" s="193" t="str">
        <f>AF2621</f>
        <v/>
      </c>
      <c r="AG2655" s="207">
        <f t="shared" si="846"/>
        <v>0</v>
      </c>
      <c r="AI2655" s="170" t="str">
        <f>IF(月報!G2655&lt;&gt;"",月報!G2655,"")</f>
        <v/>
      </c>
      <c r="AJ2655" s="171" t="str">
        <f>IF(月報!W2655&lt;&gt;"",月報!W2655*24,"")</f>
        <v/>
      </c>
      <c r="AK2655" s="171" t="str">
        <f>IF(月報!P2655&lt;&gt;"",月報!P2655,"")</f>
        <v/>
      </c>
      <c r="AL2655" s="171" t="str">
        <f>IF(月報!Q2655&lt;&gt;"",IF(月報!Q2655="平日残","",月報!Q2655),"")</f>
        <v/>
      </c>
      <c r="AM2655" s="171"/>
      <c r="AN2655" s="171" t="str">
        <f t="shared" si="850"/>
        <v/>
      </c>
      <c r="AO2655" s="171" t="str">
        <f>IF($E2655="","",VLOOKUP($E2655,カレンダマスタ!$A$5:$E$381,5,FALSE))</f>
        <v/>
      </c>
      <c r="AQ2655" s="198" t="str">
        <f>IF(G2655="","",IF(VLOOKUP(E2655,カレンダマスタ!$A$5:$D$381,4,FALSE)=0,"",1))</f>
        <v/>
      </c>
      <c r="AR2655" s="172" t="str">
        <f>IF($G2655="","",IF($AD2655="NSTC",INDEX(カレンダマスタ!$I$26:$O$31,MATCH($G2655,カレンダマスタ!$H$26:$H$31,1),MATCH($H2655,カレンダマスタ!$I$25:$O$25,1)),
IF($AD2655="CS本社",INDEX(カレンダマスタ!$I$36:$O$41,MATCH($G2655,カレンダマスタ!$H$36:$H$41,1),MATCH($H2655,カレンダマスタ!$I$35:$O$35,1)),
IF($AD2655="NS本社",INDEX(カレンダマスタ!$I$94:$O$99,MATCH($G2655,カレンダマスタ!$H$95:$H$100,1),MATCH($H2655,カレンダマスタ!$I$93:$O$93,1)),
IF($AD2655="ODC",INDEX(カレンダマスタ!$I$46:$O$51,MATCH($G2655,カレンダマスタ!$H$46:$H$51,1),MATCH($H2655,カレンダマスタ!$I$45:$O$45,1)),
IF($AD2655="NS東京TC",INDEX(カレンダマスタ!$I$56:$O$61,MATCH($G2655,カレンダマスタ!$H$56:$H$61,1),MATCH($H2655,カレンダマスタ!$I$55:$O$55,1)),""))))))</f>
        <v/>
      </c>
      <c r="AS2655" s="171" t="str">
        <f t="shared" si="847"/>
        <v/>
      </c>
      <c r="AU2655" s="173" t="str">
        <f>IF(E2655="","",VLOOKUP($E2655,カレンダマスタ!$A$4:$E$381,4,FALSE))</f>
        <v/>
      </c>
      <c r="AV2655" s="173" t="str">
        <f t="shared" si="837"/>
        <v/>
      </c>
      <c r="AW2655" s="173" t="str">
        <f t="shared" si="838"/>
        <v/>
      </c>
      <c r="AX2655" s="174" t="str">
        <f t="shared" si="839"/>
        <v/>
      </c>
      <c r="AY2655" s="174" t="str">
        <f t="shared" si="840"/>
        <v/>
      </c>
      <c r="AZ2655" s="175" t="str">
        <f>IF(AX2655&amp;AW2655="勤怠未設定","×",IF(AV2655="勤怠修正","×",IF(AC2655="外注","",IF(AA2655="",IF(AY2655&lt;&gt;"","×",""),IF(VLOOKUP(AA2655,カレンダマスタ!$H$66:$I$83,2,FALSE)&lt;&gt;AY2655,"×","OK")))))</f>
        <v/>
      </c>
      <c r="BC2655" s="173" t="str">
        <f>IF(E2655="","",VLOOKUP($E2655,カレンダマスタ!$A$4:$E$381,4,FALSE))</f>
        <v/>
      </c>
      <c r="BD2655" s="171" t="str">
        <f>IF(AC2655="社員","",IF(AG2655=0,"",IF(AD2655="NSTC",IF(COUNTIF(カレンダマスタ!$Q$5:$Q$32,G2655)=1,"OK","×"),
IF(AD2655="NS本社",IF(COUNTIF(カレンダマスタ!$T$5:$T$32,G2655)=1,"OK","×"),IF(COUNTIF(カレンダマスタ!$R$5:$R$32,G2655)=1,"OK","×")))))</f>
        <v/>
      </c>
      <c r="BE2655" s="171" t="str">
        <f>IF(AC2655="社員","",IF(G2655="","",IF(R2655&lt;&gt;"","",IF(AF2655="CS","OK",IF(VLOOKUP(E2655,カレンダマスタ!$A$5:$D$381,4,FALSE)&gt;0,"",IF(OR(G2655*24&gt;10.84,H2655*24&lt;14.5)=TRUE,"×","OK"))))))</f>
        <v/>
      </c>
      <c r="BF2655" s="171" t="str">
        <f t="shared" si="851"/>
        <v/>
      </c>
      <c r="BG2655" s="171" t="str">
        <f t="shared" si="848"/>
        <v/>
      </c>
      <c r="BI2655" s="175" t="str">
        <f t="shared" si="849"/>
        <v/>
      </c>
    </row>
    <row r="2656" spans="2:61">
      <c r="B2656" s="323"/>
      <c r="C2656" s="539"/>
      <c r="D2656" s="324"/>
      <c r="E2656" s="325"/>
      <c r="F2656" s="324"/>
      <c r="G2656" s="591"/>
      <c r="H2656" s="591"/>
      <c r="I2656" s="339"/>
      <c r="J2656" s="320"/>
      <c r="K2656" s="319"/>
      <c r="L2656" s="320"/>
      <c r="M2656" s="320"/>
      <c r="N2656" s="320"/>
      <c r="O2656" s="340"/>
      <c r="P2656" s="340"/>
      <c r="Q2656" s="340"/>
      <c r="R2656" s="327"/>
      <c r="S2656" s="328"/>
      <c r="T2656" s="341"/>
      <c r="U2656" s="342"/>
      <c r="V2656" s="342"/>
      <c r="W2656" s="298"/>
      <c r="X2656" s="326"/>
      <c r="Y2656" s="326"/>
      <c r="Z2656" s="326"/>
      <c r="AA2656" s="327" t="str">
        <f t="shared" si="836"/>
        <v/>
      </c>
      <c r="AC2656" s="541"/>
      <c r="AD2656" s="542"/>
      <c r="AE2656" s="542"/>
      <c r="AF2656" s="542"/>
      <c r="AG2656" s="543"/>
      <c r="AI2656" s="348" t="str">
        <f>IF(月報!G2656&lt;&gt;"",月報!G2656,"")</f>
        <v/>
      </c>
      <c r="AJ2656" s="349" t="str">
        <f>IF(月報!W2656&lt;&gt;"",月報!W2656*24,"")</f>
        <v/>
      </c>
      <c r="AK2656" s="349" t="str">
        <f>IF(月報!P2656&lt;&gt;"",月報!P2656,"")</f>
        <v/>
      </c>
      <c r="AL2656" s="349" t="str">
        <f>IF(月報!Q2656&lt;&gt;"",IF(月報!Q2656="平日残","",月報!Q2656),"")</f>
        <v/>
      </c>
      <c r="AM2656" s="349"/>
      <c r="AN2656" s="349" t="str">
        <f t="shared" si="850"/>
        <v/>
      </c>
      <c r="AO2656" s="349" t="str">
        <f>IF($E2656="","",VLOOKUP($E2656,カレンダマスタ!$A$5:$E$381,5,FALSE))</f>
        <v/>
      </c>
      <c r="AQ2656" s="351"/>
      <c r="AR2656" s="352"/>
      <c r="AS2656" s="349"/>
      <c r="AU2656" s="355"/>
      <c r="AV2656" s="355" t="str">
        <f t="shared" si="837"/>
        <v/>
      </c>
      <c r="AW2656" s="355" t="str">
        <f t="shared" si="838"/>
        <v/>
      </c>
      <c r="AX2656" s="356" t="str">
        <f t="shared" si="839"/>
        <v/>
      </c>
      <c r="AY2656" s="356" t="str">
        <f t="shared" si="840"/>
        <v/>
      </c>
      <c r="AZ2656" s="357" t="str">
        <f>IF(AX2656&amp;AW2656="勤怠未設定","×",IF(AV2656="勤怠修正","×",IF(AC2656="外注","",IF(AA2656="",IF(AY2656&lt;&gt;"","×",""),IF(VLOOKUP(AA2656,カレンダマスタ!$H$66:$I$83,2,FALSE)&lt;&gt;AY2656,"×","OK")))))</f>
        <v/>
      </c>
      <c r="BC2656" s="355"/>
      <c r="BD2656" s="349"/>
      <c r="BE2656" s="349"/>
      <c r="BF2656" s="349" t="str">
        <f t="shared" si="851"/>
        <v/>
      </c>
      <c r="BG2656" s="349"/>
      <c r="BI2656" s="357" t="str">
        <f t="shared" ref="BI2656:BI2665" si="852">IF(OR(AO2656="×",AS2656="×",AZ2656="×",BD2656="×",BE2656="×",BF2656="TW未入力",BF2656="週報未入力",BG2656="×"),"×","")</f>
        <v/>
      </c>
    </row>
    <row r="2657" spans="2:61">
      <c r="B2657" s="323"/>
      <c r="C2657" s="539"/>
      <c r="D2657" s="324"/>
      <c r="E2657" s="325"/>
      <c r="F2657" s="324"/>
      <c r="G2657" s="591"/>
      <c r="H2657" s="591"/>
      <c r="I2657" s="339"/>
      <c r="J2657" s="320"/>
      <c r="K2657" s="319"/>
      <c r="L2657" s="320"/>
      <c r="M2657" s="320"/>
      <c r="N2657" s="320"/>
      <c r="O2657" s="340"/>
      <c r="P2657" s="340"/>
      <c r="Q2657" s="340"/>
      <c r="R2657" s="327"/>
      <c r="S2657" s="328"/>
      <c r="T2657" s="341"/>
      <c r="U2657" s="342"/>
      <c r="V2657" s="342"/>
      <c r="W2657" s="298"/>
      <c r="X2657" s="326"/>
      <c r="Y2657" s="326"/>
      <c r="Z2657" s="326"/>
      <c r="AA2657" s="327" t="str">
        <f t="shared" si="836"/>
        <v/>
      </c>
      <c r="AC2657" s="544"/>
      <c r="AD2657" s="545"/>
      <c r="AE2657" s="545"/>
      <c r="AF2657" s="545"/>
      <c r="AG2657" s="546"/>
      <c r="AI2657" s="348" t="str">
        <f>IF(月報!G2657&lt;&gt;"",月報!G2657,"")</f>
        <v/>
      </c>
      <c r="AJ2657" s="349" t="str">
        <f>IF(月報!W2657&lt;&gt;"",月報!W2657*24,"")</f>
        <v/>
      </c>
      <c r="AK2657" s="349" t="str">
        <f>IF(月報!P2657&lt;&gt;"",月報!P2657,"")</f>
        <v/>
      </c>
      <c r="AL2657" s="349" t="str">
        <f>IF(月報!Q2657&lt;&gt;"",IF(月報!Q2657="平日残","",月報!Q2657),"")</f>
        <v/>
      </c>
      <c r="AM2657" s="349"/>
      <c r="AN2657" s="349" t="str">
        <f t="shared" si="850"/>
        <v/>
      </c>
      <c r="AO2657" s="349" t="str">
        <f>IF($E2657="","",VLOOKUP($E2657,カレンダマスタ!$A$5:$E$381,5,FALSE))</f>
        <v/>
      </c>
      <c r="AQ2657" s="351"/>
      <c r="AR2657" s="352"/>
      <c r="AS2657" s="349"/>
      <c r="AU2657" s="355"/>
      <c r="AV2657" s="355" t="str">
        <f t="shared" si="837"/>
        <v/>
      </c>
      <c r="AW2657" s="355" t="str">
        <f t="shared" si="838"/>
        <v/>
      </c>
      <c r="AX2657" s="356" t="str">
        <f t="shared" si="839"/>
        <v/>
      </c>
      <c r="AY2657" s="356" t="str">
        <f t="shared" si="840"/>
        <v/>
      </c>
      <c r="AZ2657" s="357" t="str">
        <f>IF(AX2657&amp;AW2657="勤怠未設定","×",IF(AV2657="勤怠修正","×",IF(AC2657="外注","",IF(AA2657="",IF(AY2657&lt;&gt;"","×",""),IF(VLOOKUP(AA2657,カレンダマスタ!$H$66:$I$83,2,FALSE)&lt;&gt;AY2657,"×","OK")))))</f>
        <v/>
      </c>
      <c r="BC2657" s="355"/>
      <c r="BD2657" s="349"/>
      <c r="BE2657" s="349"/>
      <c r="BF2657" s="349" t="str">
        <f t="shared" si="851"/>
        <v/>
      </c>
      <c r="BG2657" s="349"/>
      <c r="BI2657" s="357" t="str">
        <f t="shared" si="852"/>
        <v/>
      </c>
    </row>
    <row r="2658" spans="2:61">
      <c r="B2658" s="323"/>
      <c r="C2658" s="539"/>
      <c r="D2658" s="324"/>
      <c r="E2658" s="325"/>
      <c r="F2658" s="324"/>
      <c r="G2658" s="591"/>
      <c r="H2658" s="591"/>
      <c r="I2658" s="339"/>
      <c r="J2658" s="320"/>
      <c r="K2658" s="319"/>
      <c r="L2658" s="320"/>
      <c r="M2658" s="320"/>
      <c r="N2658" s="320"/>
      <c r="O2658" s="340"/>
      <c r="P2658" s="340"/>
      <c r="Q2658" s="340"/>
      <c r="R2658" s="327"/>
      <c r="S2658" s="328"/>
      <c r="T2658" s="341"/>
      <c r="U2658" s="342"/>
      <c r="V2658" s="342"/>
      <c r="W2658" s="298"/>
      <c r="X2658" s="326"/>
      <c r="Y2658" s="326"/>
      <c r="Z2658" s="326"/>
      <c r="AA2658" s="327" t="str">
        <f t="shared" si="836"/>
        <v/>
      </c>
      <c r="AC2658" s="544"/>
      <c r="AD2658" s="545"/>
      <c r="AE2658" s="545"/>
      <c r="AF2658" s="545"/>
      <c r="AG2658" s="546"/>
      <c r="AI2658" s="348" t="str">
        <f>IF(月報!G2658&lt;&gt;"",月報!G2658,"")</f>
        <v/>
      </c>
      <c r="AJ2658" s="349" t="str">
        <f>IF(月報!W2658&lt;&gt;"",月報!W2658*24,"")</f>
        <v/>
      </c>
      <c r="AK2658" s="349" t="str">
        <f>IF(月報!P2658&lt;&gt;"",月報!P2658,"")</f>
        <v/>
      </c>
      <c r="AL2658" s="349" t="str">
        <f>IF(月報!Q2658&lt;&gt;"",IF(月報!Q2658="平日残","",月報!Q2658),"")</f>
        <v/>
      </c>
      <c r="AM2658" s="349"/>
      <c r="AN2658" s="349" t="str">
        <f t="shared" si="850"/>
        <v/>
      </c>
      <c r="AO2658" s="349" t="str">
        <f>IF($E2658="","",VLOOKUP($E2658,カレンダマスタ!$A$5:$E$381,5,FALSE))</f>
        <v/>
      </c>
      <c r="AQ2658" s="351"/>
      <c r="AR2658" s="352"/>
      <c r="AS2658" s="349"/>
      <c r="AU2658" s="355"/>
      <c r="AV2658" s="355" t="str">
        <f t="shared" si="837"/>
        <v/>
      </c>
      <c r="AW2658" s="355" t="str">
        <f t="shared" si="838"/>
        <v/>
      </c>
      <c r="AX2658" s="356" t="str">
        <f t="shared" si="839"/>
        <v/>
      </c>
      <c r="AY2658" s="356" t="str">
        <f t="shared" si="840"/>
        <v/>
      </c>
      <c r="AZ2658" s="357" t="str">
        <f>IF(AX2658&amp;AW2658="勤怠未設定","×",IF(AV2658="勤怠修正","×",IF(AC2658="外注","",IF(AA2658="",IF(AY2658&lt;&gt;"","×",""),IF(VLOOKUP(AA2658,カレンダマスタ!$H$66:$I$83,2,FALSE)&lt;&gt;AY2658,"×","OK")))))</f>
        <v/>
      </c>
      <c r="BC2658" s="355"/>
      <c r="BD2658" s="349"/>
      <c r="BE2658" s="349"/>
      <c r="BF2658" s="349" t="str">
        <f t="shared" si="851"/>
        <v/>
      </c>
      <c r="BG2658" s="349"/>
      <c r="BI2658" s="357" t="str">
        <f t="shared" si="852"/>
        <v/>
      </c>
    </row>
    <row r="2659" spans="2:61">
      <c r="B2659" s="323"/>
      <c r="C2659" s="539"/>
      <c r="D2659" s="324"/>
      <c r="E2659" s="325"/>
      <c r="F2659" s="324"/>
      <c r="G2659" s="591"/>
      <c r="H2659" s="591"/>
      <c r="I2659" s="339"/>
      <c r="J2659" s="320"/>
      <c r="K2659" s="319"/>
      <c r="L2659" s="320"/>
      <c r="M2659" s="320"/>
      <c r="N2659" s="320"/>
      <c r="O2659" s="340"/>
      <c r="P2659" s="340"/>
      <c r="Q2659" s="340"/>
      <c r="R2659" s="327"/>
      <c r="S2659" s="328"/>
      <c r="T2659" s="341"/>
      <c r="U2659" s="342"/>
      <c r="V2659" s="342"/>
      <c r="W2659" s="298"/>
      <c r="X2659" s="326"/>
      <c r="Y2659" s="326"/>
      <c r="Z2659" s="326"/>
      <c r="AA2659" s="327" t="str">
        <f t="shared" si="836"/>
        <v/>
      </c>
      <c r="AC2659" s="544"/>
      <c r="AD2659" s="545"/>
      <c r="AE2659" s="545"/>
      <c r="AF2659" s="545"/>
      <c r="AG2659" s="546"/>
      <c r="AI2659" s="348" t="str">
        <f>IF(月報!G2659&lt;&gt;"",月報!G2659,"")</f>
        <v/>
      </c>
      <c r="AJ2659" s="349" t="str">
        <f>IF(月報!W2659&lt;&gt;"",月報!W2659*24,"")</f>
        <v/>
      </c>
      <c r="AK2659" s="349" t="str">
        <f>IF(月報!P2659&lt;&gt;"",月報!P2659,"")</f>
        <v/>
      </c>
      <c r="AL2659" s="349" t="str">
        <f>IF(月報!Q2659&lt;&gt;"",IF(月報!Q2659="平日残","",月報!Q2659),"")</f>
        <v/>
      </c>
      <c r="AM2659" s="349"/>
      <c r="AN2659" s="349" t="str">
        <f t="shared" si="850"/>
        <v/>
      </c>
      <c r="AO2659" s="349" t="str">
        <f>IF($E2659="","",VLOOKUP($E2659,カレンダマスタ!$A$5:$E$381,5,FALSE))</f>
        <v/>
      </c>
      <c r="AQ2659" s="351"/>
      <c r="AR2659" s="352"/>
      <c r="AS2659" s="349"/>
      <c r="AU2659" s="355"/>
      <c r="AV2659" s="355" t="str">
        <f t="shared" si="837"/>
        <v/>
      </c>
      <c r="AW2659" s="355" t="str">
        <f t="shared" si="838"/>
        <v/>
      </c>
      <c r="AX2659" s="356" t="str">
        <f t="shared" si="839"/>
        <v/>
      </c>
      <c r="AY2659" s="356" t="str">
        <f t="shared" si="840"/>
        <v/>
      </c>
      <c r="AZ2659" s="357" t="str">
        <f>IF(AX2659&amp;AW2659="勤怠未設定","×",IF(AV2659="勤怠修正","×",IF(AC2659="外注","",IF(AA2659="",IF(AY2659&lt;&gt;"","×",""),IF(VLOOKUP(AA2659,カレンダマスタ!$H$66:$I$83,2,FALSE)&lt;&gt;AY2659,"×","OK")))))</f>
        <v/>
      </c>
      <c r="BC2659" s="355"/>
      <c r="BD2659" s="349"/>
      <c r="BE2659" s="349"/>
      <c r="BF2659" s="349" t="str">
        <f t="shared" si="851"/>
        <v/>
      </c>
      <c r="BG2659" s="349"/>
      <c r="BI2659" s="357" t="str">
        <f t="shared" si="852"/>
        <v/>
      </c>
    </row>
    <row r="2660" spans="2:61">
      <c r="B2660" s="323"/>
      <c r="C2660" s="539"/>
      <c r="D2660" s="324"/>
      <c r="E2660" s="325"/>
      <c r="F2660" s="324"/>
      <c r="G2660" s="591"/>
      <c r="H2660" s="591"/>
      <c r="I2660" s="339"/>
      <c r="J2660" s="320"/>
      <c r="K2660" s="319"/>
      <c r="L2660" s="320"/>
      <c r="M2660" s="320"/>
      <c r="N2660" s="320"/>
      <c r="O2660" s="340"/>
      <c r="P2660" s="340"/>
      <c r="Q2660" s="340"/>
      <c r="R2660" s="327"/>
      <c r="S2660" s="328"/>
      <c r="T2660" s="341"/>
      <c r="U2660" s="342"/>
      <c r="V2660" s="342"/>
      <c r="W2660" s="298"/>
      <c r="X2660" s="326"/>
      <c r="Y2660" s="326"/>
      <c r="Z2660" s="326"/>
      <c r="AA2660" s="327" t="str">
        <f t="shared" si="836"/>
        <v/>
      </c>
      <c r="AC2660" s="544"/>
      <c r="AD2660" s="545"/>
      <c r="AE2660" s="545"/>
      <c r="AF2660" s="545"/>
      <c r="AG2660" s="546"/>
      <c r="AI2660" s="348" t="str">
        <f>IF(月報!G2660&lt;&gt;"",月報!G2660,"")</f>
        <v/>
      </c>
      <c r="AJ2660" s="349" t="str">
        <f>IF(月報!W2660&lt;&gt;"",月報!W2660*24,"")</f>
        <v/>
      </c>
      <c r="AK2660" s="349" t="str">
        <f>IF(月報!P2660&lt;&gt;"",月報!P2660,"")</f>
        <v/>
      </c>
      <c r="AL2660" s="349" t="str">
        <f>IF(月報!Q2660&lt;&gt;"",IF(月報!Q2660="平日残","",月報!Q2660),"")</f>
        <v/>
      </c>
      <c r="AM2660" s="349"/>
      <c r="AN2660" s="349" t="str">
        <f t="shared" si="850"/>
        <v/>
      </c>
      <c r="AO2660" s="349" t="str">
        <f>IF($E2660="","",VLOOKUP($E2660,カレンダマスタ!$A$5:$E$381,5,FALSE))</f>
        <v/>
      </c>
      <c r="AQ2660" s="351"/>
      <c r="AR2660" s="352"/>
      <c r="AS2660" s="349"/>
      <c r="AU2660" s="355"/>
      <c r="AV2660" s="355" t="str">
        <f t="shared" si="837"/>
        <v/>
      </c>
      <c r="AW2660" s="355" t="str">
        <f t="shared" si="838"/>
        <v/>
      </c>
      <c r="AX2660" s="356" t="str">
        <f t="shared" si="839"/>
        <v/>
      </c>
      <c r="AY2660" s="356" t="str">
        <f t="shared" si="840"/>
        <v/>
      </c>
      <c r="AZ2660" s="357" t="str">
        <f>IF(AX2660&amp;AW2660="勤怠未設定","×",IF(AV2660="勤怠修正","×",IF(AC2660="外注","",IF(AA2660="",IF(AY2660&lt;&gt;"","×",""),IF(VLOOKUP(AA2660,カレンダマスタ!$H$66:$I$83,2,FALSE)&lt;&gt;AY2660,"×","OK")))))</f>
        <v/>
      </c>
      <c r="BC2660" s="355"/>
      <c r="BD2660" s="349"/>
      <c r="BE2660" s="349"/>
      <c r="BF2660" s="349" t="str">
        <f t="shared" si="851"/>
        <v/>
      </c>
      <c r="BG2660" s="349"/>
      <c r="BI2660" s="357" t="str">
        <f t="shared" si="852"/>
        <v/>
      </c>
    </row>
    <row r="2661" spans="2:61">
      <c r="B2661" s="323"/>
      <c r="C2661" s="539"/>
      <c r="D2661" s="324"/>
      <c r="E2661" s="325"/>
      <c r="F2661" s="324"/>
      <c r="G2661" s="591"/>
      <c r="H2661" s="591"/>
      <c r="I2661" s="339"/>
      <c r="J2661" s="320"/>
      <c r="K2661" s="319"/>
      <c r="L2661" s="320"/>
      <c r="M2661" s="320"/>
      <c r="N2661" s="320"/>
      <c r="O2661" s="340"/>
      <c r="P2661" s="340"/>
      <c r="Q2661" s="340"/>
      <c r="R2661" s="327"/>
      <c r="S2661" s="328"/>
      <c r="T2661" s="341"/>
      <c r="U2661" s="342"/>
      <c r="V2661" s="342"/>
      <c r="W2661" s="298"/>
      <c r="X2661" s="326"/>
      <c r="Y2661" s="326"/>
      <c r="Z2661" s="326"/>
      <c r="AA2661" s="327" t="str">
        <f t="shared" si="836"/>
        <v/>
      </c>
      <c r="AC2661" s="544"/>
      <c r="AD2661" s="545"/>
      <c r="AE2661" s="545"/>
      <c r="AF2661" s="545"/>
      <c r="AG2661" s="546"/>
      <c r="AI2661" s="348" t="str">
        <f>IF(月報!G2661&lt;&gt;"",月報!G2661,"")</f>
        <v/>
      </c>
      <c r="AJ2661" s="349" t="str">
        <f>IF(月報!W2661&lt;&gt;"",月報!W2661*24,"")</f>
        <v/>
      </c>
      <c r="AK2661" s="349" t="str">
        <f>IF(月報!P2661&lt;&gt;"",月報!P2661,"")</f>
        <v/>
      </c>
      <c r="AL2661" s="349" t="str">
        <f>IF(月報!Q2661&lt;&gt;"",IF(月報!Q2661="平日残","",月報!Q2661),"")</f>
        <v/>
      </c>
      <c r="AM2661" s="349"/>
      <c r="AN2661" s="349" t="str">
        <f t="shared" si="850"/>
        <v/>
      </c>
      <c r="AO2661" s="349" t="str">
        <f>IF($E2661="","",VLOOKUP($E2661,カレンダマスタ!$A$5:$E$381,5,FALSE))</f>
        <v/>
      </c>
      <c r="AQ2661" s="351"/>
      <c r="AR2661" s="352"/>
      <c r="AS2661" s="349"/>
      <c r="AU2661" s="355"/>
      <c r="AV2661" s="355" t="str">
        <f t="shared" si="837"/>
        <v/>
      </c>
      <c r="AW2661" s="355" t="str">
        <f t="shared" si="838"/>
        <v/>
      </c>
      <c r="AX2661" s="356" t="str">
        <f t="shared" si="839"/>
        <v/>
      </c>
      <c r="AY2661" s="356" t="str">
        <f t="shared" si="840"/>
        <v/>
      </c>
      <c r="AZ2661" s="357" t="str">
        <f>IF(AX2661&amp;AW2661="勤怠未設定","×",IF(AV2661="勤怠修正","×",IF(AC2661="外注","",IF(AA2661="",IF(AY2661&lt;&gt;"","×",""),IF(VLOOKUP(AA2661,カレンダマスタ!$H$66:$I$83,2,FALSE)&lt;&gt;AY2661,"×","OK")))))</f>
        <v/>
      </c>
      <c r="BC2661" s="355"/>
      <c r="BD2661" s="349"/>
      <c r="BE2661" s="349"/>
      <c r="BF2661" s="349" t="str">
        <f t="shared" si="851"/>
        <v/>
      </c>
      <c r="BG2661" s="349"/>
      <c r="BI2661" s="357" t="str">
        <f t="shared" si="852"/>
        <v/>
      </c>
    </row>
    <row r="2662" spans="2:61">
      <c r="B2662" s="323"/>
      <c r="C2662" s="539"/>
      <c r="D2662" s="324"/>
      <c r="E2662" s="325"/>
      <c r="F2662" s="324"/>
      <c r="G2662" s="591"/>
      <c r="H2662" s="591"/>
      <c r="I2662" s="339"/>
      <c r="J2662" s="320"/>
      <c r="K2662" s="319"/>
      <c r="L2662" s="320"/>
      <c r="M2662" s="320"/>
      <c r="N2662" s="320"/>
      <c r="O2662" s="340"/>
      <c r="P2662" s="340"/>
      <c r="Q2662" s="340"/>
      <c r="R2662" s="327"/>
      <c r="S2662" s="328"/>
      <c r="T2662" s="341"/>
      <c r="U2662" s="342"/>
      <c r="V2662" s="342"/>
      <c r="W2662" s="298"/>
      <c r="X2662" s="326"/>
      <c r="Y2662" s="326"/>
      <c r="Z2662" s="326"/>
      <c r="AA2662" s="327" t="str">
        <f t="shared" ref="AA2662:AA2725" si="853">IF(R2662&lt;&gt;"",IF(AND(AO2662=2,R2662="休出"),"法休残",R2662),"")</f>
        <v/>
      </c>
      <c r="AC2662" s="544"/>
      <c r="AD2662" s="545"/>
      <c r="AE2662" s="545"/>
      <c r="AF2662" s="545"/>
      <c r="AG2662" s="546"/>
      <c r="AI2662" s="348" t="str">
        <f>IF(月報!G2662&lt;&gt;"",月報!G2662,"")</f>
        <v/>
      </c>
      <c r="AJ2662" s="349" t="str">
        <f>IF(月報!W2662&lt;&gt;"",月報!W2662*24,"")</f>
        <v/>
      </c>
      <c r="AK2662" s="349" t="str">
        <f>IF(月報!P2662&lt;&gt;"",月報!P2662,"")</f>
        <v/>
      </c>
      <c r="AL2662" s="349" t="str">
        <f>IF(月報!Q2662&lt;&gt;"",IF(月報!Q2662="平日残","",月報!Q2662),"")</f>
        <v/>
      </c>
      <c r="AM2662" s="349"/>
      <c r="AN2662" s="349" t="str">
        <f t="shared" si="850"/>
        <v/>
      </c>
      <c r="AO2662" s="349" t="str">
        <f>IF($E2662="","",VLOOKUP($E2662,カレンダマスタ!$A$5:$E$381,5,FALSE))</f>
        <v/>
      </c>
      <c r="AQ2662" s="351"/>
      <c r="AR2662" s="352"/>
      <c r="AS2662" s="349"/>
      <c r="AU2662" s="355"/>
      <c r="AV2662" s="355" t="str">
        <f t="shared" ref="AV2662:AV2725" si="854">IF(AA2662="","",IF(OR(AA2662="欠勤",AA2662="遅刻"),"勤怠修正",""))</f>
        <v/>
      </c>
      <c r="AW2662" s="355" t="str">
        <f t="shared" ref="AW2662:AW2725" si="855">IF(Q2662="","",IF(R2662="","勤怠未設定",""))</f>
        <v/>
      </c>
      <c r="AX2662" s="356" t="str">
        <f t="shared" ref="AX2662:AX2725" si="856">IF(E2662="","",IF(AND(AU2662&gt;=1,J2662&lt;&gt;"",AA2662=""),"勤怠未設定",IF(AA2662&lt;&gt;"",AA2662,"")))</f>
        <v/>
      </c>
      <c r="AY2662" s="356" t="str">
        <f t="shared" ref="AY2662:AY2725" si="857">IF(AC2662="外注","",IF(AK2662&amp;AL2662&lt;&gt;"",AK2662&amp;AL2662,""))</f>
        <v/>
      </c>
      <c r="AZ2662" s="357" t="str">
        <f>IF(AX2662&amp;AW2662="勤怠未設定","×",IF(AV2662="勤怠修正","×",IF(AC2662="外注","",IF(AA2662="",IF(AY2662&lt;&gt;"","×",""),IF(VLOOKUP(AA2662,カレンダマスタ!$H$66:$I$83,2,FALSE)&lt;&gt;AY2662,"×","OK")))))</f>
        <v/>
      </c>
      <c r="BC2662" s="355"/>
      <c r="BD2662" s="349"/>
      <c r="BE2662" s="349"/>
      <c r="BF2662" s="349" t="str">
        <f t="shared" si="851"/>
        <v/>
      </c>
      <c r="BG2662" s="349"/>
      <c r="BI2662" s="357" t="str">
        <f t="shared" si="852"/>
        <v/>
      </c>
    </row>
    <row r="2663" spans="2:61">
      <c r="B2663" s="323"/>
      <c r="C2663" s="539"/>
      <c r="D2663" s="324"/>
      <c r="E2663" s="325"/>
      <c r="F2663" s="324"/>
      <c r="G2663" s="591"/>
      <c r="H2663" s="591"/>
      <c r="I2663" s="339"/>
      <c r="J2663" s="320"/>
      <c r="K2663" s="319"/>
      <c r="L2663" s="320"/>
      <c r="M2663" s="320"/>
      <c r="N2663" s="320"/>
      <c r="O2663" s="340"/>
      <c r="P2663" s="340"/>
      <c r="Q2663" s="340"/>
      <c r="R2663" s="327"/>
      <c r="S2663" s="328"/>
      <c r="T2663" s="341"/>
      <c r="U2663" s="342"/>
      <c r="V2663" s="342"/>
      <c r="W2663" s="298"/>
      <c r="X2663" s="326"/>
      <c r="Y2663" s="326"/>
      <c r="Z2663" s="326"/>
      <c r="AA2663" s="327" t="str">
        <f t="shared" si="853"/>
        <v/>
      </c>
      <c r="AC2663" s="544"/>
      <c r="AD2663" s="545"/>
      <c r="AE2663" s="545"/>
      <c r="AF2663" s="545"/>
      <c r="AG2663" s="546"/>
      <c r="AI2663" s="348" t="str">
        <f>IF(月報!G2663&lt;&gt;"",月報!G2663,"")</f>
        <v/>
      </c>
      <c r="AJ2663" s="349" t="str">
        <f>IF(月報!W2663&lt;&gt;"",月報!W2663*24,"")</f>
        <v/>
      </c>
      <c r="AK2663" s="349" t="str">
        <f>IF(月報!P2663&lt;&gt;"",月報!P2663,"")</f>
        <v/>
      </c>
      <c r="AL2663" s="349" t="str">
        <f>IF(月報!Q2663&lt;&gt;"",IF(月報!Q2663="平日残","",月報!Q2663),"")</f>
        <v/>
      </c>
      <c r="AM2663" s="349"/>
      <c r="AN2663" s="349" t="str">
        <f t="shared" si="850"/>
        <v/>
      </c>
      <c r="AO2663" s="349" t="str">
        <f>IF($E2663="","",VLOOKUP($E2663,カレンダマスタ!$A$5:$E$381,5,FALSE))</f>
        <v/>
      </c>
      <c r="AQ2663" s="351"/>
      <c r="AR2663" s="352"/>
      <c r="AS2663" s="349"/>
      <c r="AU2663" s="355"/>
      <c r="AV2663" s="355" t="str">
        <f t="shared" si="854"/>
        <v/>
      </c>
      <c r="AW2663" s="355" t="str">
        <f t="shared" si="855"/>
        <v/>
      </c>
      <c r="AX2663" s="356" t="str">
        <f t="shared" si="856"/>
        <v/>
      </c>
      <c r="AY2663" s="356" t="str">
        <f t="shared" si="857"/>
        <v/>
      </c>
      <c r="AZ2663" s="357" t="str">
        <f>IF(AX2663&amp;AW2663="勤怠未設定","×",IF(AV2663="勤怠修正","×",IF(AC2663="外注","",IF(AA2663="",IF(AY2663&lt;&gt;"","×",""),IF(VLOOKUP(AA2663,カレンダマスタ!$H$66:$I$83,2,FALSE)&lt;&gt;AY2663,"×","OK")))))</f>
        <v/>
      </c>
      <c r="BC2663" s="355"/>
      <c r="BD2663" s="349"/>
      <c r="BE2663" s="349"/>
      <c r="BF2663" s="349" t="str">
        <f t="shared" si="851"/>
        <v/>
      </c>
      <c r="BG2663" s="349"/>
      <c r="BI2663" s="357" t="str">
        <f t="shared" si="852"/>
        <v/>
      </c>
    </row>
    <row r="2664" spans="2:61">
      <c r="B2664" s="323"/>
      <c r="C2664" s="539"/>
      <c r="D2664" s="324"/>
      <c r="E2664" s="325"/>
      <c r="F2664" s="324"/>
      <c r="G2664" s="591"/>
      <c r="H2664" s="591"/>
      <c r="I2664" s="339"/>
      <c r="J2664" s="320"/>
      <c r="K2664" s="319"/>
      <c r="L2664" s="320"/>
      <c r="M2664" s="320"/>
      <c r="N2664" s="320"/>
      <c r="O2664" s="340"/>
      <c r="P2664" s="340"/>
      <c r="Q2664" s="340"/>
      <c r="R2664" s="327"/>
      <c r="S2664" s="328"/>
      <c r="T2664" s="341"/>
      <c r="U2664" s="342"/>
      <c r="V2664" s="342"/>
      <c r="W2664" s="298"/>
      <c r="X2664" s="326"/>
      <c r="Y2664" s="326"/>
      <c r="Z2664" s="326"/>
      <c r="AA2664" s="327" t="str">
        <f t="shared" si="853"/>
        <v/>
      </c>
      <c r="AC2664" s="544"/>
      <c r="AD2664" s="545"/>
      <c r="AE2664" s="545"/>
      <c r="AF2664" s="545"/>
      <c r="AG2664" s="546"/>
      <c r="AI2664" s="348" t="str">
        <f>IF(月報!G2664&lt;&gt;"",月報!G2664,"")</f>
        <v/>
      </c>
      <c r="AJ2664" s="349" t="str">
        <f>IF(月報!W2664&lt;&gt;"",月報!W2664*24,"")</f>
        <v/>
      </c>
      <c r="AK2664" s="349" t="str">
        <f>IF(月報!P2664&lt;&gt;"",月報!P2664,"")</f>
        <v/>
      </c>
      <c r="AL2664" s="349" t="str">
        <f>IF(月報!Q2664&lt;&gt;"",IF(月報!Q2664="平日残","",月報!Q2664),"")</f>
        <v/>
      </c>
      <c r="AM2664" s="349"/>
      <c r="AN2664" s="349" t="str">
        <f t="shared" si="850"/>
        <v/>
      </c>
      <c r="AO2664" s="349" t="str">
        <f>IF($E2664="","",VLOOKUP($E2664,カレンダマスタ!$A$5:$E$381,5,FALSE))</f>
        <v/>
      </c>
      <c r="AQ2664" s="351"/>
      <c r="AR2664" s="352"/>
      <c r="AS2664" s="349"/>
      <c r="AU2664" s="355"/>
      <c r="AV2664" s="355" t="str">
        <f t="shared" si="854"/>
        <v/>
      </c>
      <c r="AW2664" s="355" t="str">
        <f t="shared" si="855"/>
        <v/>
      </c>
      <c r="AX2664" s="356" t="str">
        <f t="shared" si="856"/>
        <v/>
      </c>
      <c r="AY2664" s="356" t="str">
        <f t="shared" si="857"/>
        <v/>
      </c>
      <c r="AZ2664" s="357" t="str">
        <f>IF(AX2664&amp;AW2664="勤怠未設定","×",IF(AV2664="勤怠修正","×",IF(AC2664="外注","",IF(AA2664="",IF(AY2664&lt;&gt;"","×",""),IF(VLOOKUP(AA2664,カレンダマスタ!$H$66:$I$83,2,FALSE)&lt;&gt;AY2664,"×","OK")))))</f>
        <v/>
      </c>
      <c r="BC2664" s="355"/>
      <c r="BD2664" s="349"/>
      <c r="BE2664" s="349"/>
      <c r="BF2664" s="349" t="str">
        <f t="shared" si="851"/>
        <v/>
      </c>
      <c r="BG2664" s="349"/>
      <c r="BI2664" s="357" t="str">
        <f t="shared" si="852"/>
        <v/>
      </c>
    </row>
    <row r="2665" spans="2:61" ht="13.8" thickBot="1">
      <c r="B2665" s="329"/>
      <c r="C2665" s="540"/>
      <c r="D2665" s="330"/>
      <c r="E2665" s="331"/>
      <c r="F2665" s="330"/>
      <c r="G2665" s="592"/>
      <c r="H2665" s="592"/>
      <c r="I2665" s="343"/>
      <c r="J2665" s="322"/>
      <c r="K2665" s="321"/>
      <c r="L2665" s="322"/>
      <c r="M2665" s="322"/>
      <c r="N2665" s="322"/>
      <c r="O2665" s="344"/>
      <c r="P2665" s="344"/>
      <c r="Q2665" s="344"/>
      <c r="R2665" s="333"/>
      <c r="S2665" s="334"/>
      <c r="T2665" s="345"/>
      <c r="U2665" s="346"/>
      <c r="V2665" s="346"/>
      <c r="W2665" s="298"/>
      <c r="X2665" s="332"/>
      <c r="Y2665" s="332"/>
      <c r="Z2665" s="332"/>
      <c r="AA2665" s="333" t="str">
        <f t="shared" si="853"/>
        <v/>
      </c>
      <c r="AC2665" s="547"/>
      <c r="AD2665" s="548"/>
      <c r="AE2665" s="548"/>
      <c r="AF2665" s="548"/>
      <c r="AG2665" s="549"/>
      <c r="AI2665" s="348" t="str">
        <f>IF(月報!G2665&lt;&gt;"",月報!G2665,"")</f>
        <v/>
      </c>
      <c r="AJ2665" s="350" t="str">
        <f>IF(月報!W2665&lt;&gt;"",月報!W2665*24,"")</f>
        <v/>
      </c>
      <c r="AK2665" s="350" t="str">
        <f>IF(月報!P2665&lt;&gt;"",月報!P2665,"")</f>
        <v/>
      </c>
      <c r="AL2665" s="350" t="str">
        <f>IF(月報!Q2665&lt;&gt;"",IF(月報!Q2665="平日残","",月報!Q2665),"")</f>
        <v/>
      </c>
      <c r="AM2665" s="350"/>
      <c r="AN2665" s="350" t="str">
        <f t="shared" si="850"/>
        <v/>
      </c>
      <c r="AO2665" s="350" t="str">
        <f>IF($E2665="","",VLOOKUP($E2665,カレンダマスタ!$A$5:$E$381,5,FALSE))</f>
        <v/>
      </c>
      <c r="AP2665" s="347"/>
      <c r="AQ2665" s="353"/>
      <c r="AR2665" s="354"/>
      <c r="AS2665" s="350"/>
      <c r="AT2665" s="347"/>
      <c r="AU2665" s="358"/>
      <c r="AV2665" s="358" t="str">
        <f t="shared" si="854"/>
        <v/>
      </c>
      <c r="AW2665" s="358" t="str">
        <f t="shared" si="855"/>
        <v/>
      </c>
      <c r="AX2665" s="359" t="str">
        <f t="shared" si="856"/>
        <v/>
      </c>
      <c r="AY2665" s="359" t="str">
        <f t="shared" si="857"/>
        <v/>
      </c>
      <c r="AZ2665" s="360" t="str">
        <f>IF(AX2665&amp;AW2665="勤怠未設定","×",IF(AV2665="勤怠修正","×",IF(AC2665="外注","",IF(AA2665="",IF(AY2665&lt;&gt;"","×",""),IF(VLOOKUP(AA2665,カレンダマスタ!$H$66:$I$83,2,FALSE)&lt;&gt;AY2665,"×","OK")))))</f>
        <v/>
      </c>
      <c r="BC2665" s="358"/>
      <c r="BD2665" s="350"/>
      <c r="BE2665" s="350"/>
      <c r="BF2665" s="350" t="str">
        <f t="shared" si="851"/>
        <v/>
      </c>
      <c r="BG2665" s="350"/>
      <c r="BI2665" s="360" t="str">
        <f t="shared" si="852"/>
        <v/>
      </c>
    </row>
    <row r="2666" spans="2:61">
      <c r="B2666" s="176"/>
      <c r="C2666" s="535"/>
      <c r="D2666" s="112"/>
      <c r="E2666" s="582"/>
      <c r="F2666" s="112"/>
      <c r="G2666" s="587"/>
      <c r="H2666" s="587"/>
      <c r="I2666" s="114"/>
      <c r="J2666" s="118"/>
      <c r="K2666" s="115"/>
      <c r="L2666" s="116"/>
      <c r="M2666" s="116"/>
      <c r="N2666" s="117"/>
      <c r="O2666" s="118"/>
      <c r="P2666" s="118"/>
      <c r="Q2666" s="118"/>
      <c r="R2666" s="119"/>
      <c r="S2666" s="120"/>
      <c r="T2666" s="433"/>
      <c r="U2666" s="428">
        <f>SUM(T2666:T2672)</f>
        <v>0</v>
      </c>
      <c r="V2666" s="428" t="str">
        <f t="shared" ref="V2666:V2700" si="858">IF(AC2666="外注",IF(AND(BC2666&lt;1,ROUND((H2666*24),1)=13),"外注2半",IF(AND(BC2666&lt;1,ROUND((G2666*24),1)=13.7),"外注1半",IF(AND(BC2666&lt;1,G2666=""),"外注休暇",""))),"")</f>
        <v/>
      </c>
      <c r="W2666" s="298"/>
      <c r="X2666" s="113" t="str">
        <f t="shared" ref="X2666:X2700" si="859">IF(O2666&lt;&gt;"",O2666/24,"")</f>
        <v/>
      </c>
      <c r="Y2666" s="113" t="str">
        <f t="shared" ref="Y2666:Y2700" si="860">IF(P2666&lt;&gt;"",P2666/24,"")</f>
        <v/>
      </c>
      <c r="Z2666" s="113" t="str">
        <f t="shared" ref="Z2666:Z2700" si="861">IF(Q2666&lt;&gt;"",Q2666/24,"")</f>
        <v/>
      </c>
      <c r="AA2666" s="119" t="str">
        <f t="shared" si="853"/>
        <v/>
      </c>
      <c r="AC2666" s="183" t="str">
        <f>IF(C2666&lt;&gt;"",VLOOKUP(C2666,設定シート!$D$10:$N$109,11,FALSE),"")</f>
        <v/>
      </c>
      <c r="AD2666" s="184" t="str">
        <f>IF(C2666&lt;&gt;"",VLOOKUP(C2666,設定シート!$D$10:$H$109,5,FALSE),"")</f>
        <v/>
      </c>
      <c r="AE2666" s="185" t="str">
        <f>IF(C2666&lt;&gt;"",VLOOKUP(C2666,設定シート!$D$10:$L$109,9,FALSE),"")</f>
        <v/>
      </c>
      <c r="AF2666" s="184" t="str">
        <f>IF($AD2666="","",IF(LEFT($AD2666,2)="NS","NS","CS"))</f>
        <v/>
      </c>
      <c r="AG2666" s="203">
        <f t="shared" ref="AG2666:AG2700" si="862">IF(OR(R2666="有給休暇",G2666=""),0,IF(AQ2666=1,0,1))</f>
        <v>0</v>
      </c>
      <c r="AI2666" s="121" t="str">
        <f>IF(月報!G2666&lt;&gt;"",月報!G2666,"")</f>
        <v/>
      </c>
      <c r="AJ2666" s="122" t="str">
        <f>IF(月報!W2666&lt;&gt;"",月報!W2666*24,"")</f>
        <v/>
      </c>
      <c r="AK2666" s="122" t="str">
        <f>IF(月報!P2666&lt;&gt;"",月報!P2666,"")</f>
        <v/>
      </c>
      <c r="AL2666" s="122" t="str">
        <f>IF(月報!Q2666&lt;&gt;"",IF(月報!Q2666="平日残","",月報!Q2666),"")</f>
        <v/>
      </c>
      <c r="AM2666" s="122"/>
      <c r="AN2666" s="122" t="str">
        <f t="shared" si="850"/>
        <v/>
      </c>
      <c r="AO2666" s="122" t="str">
        <f>IF($E2666="","",VLOOKUP($E2666,カレンダマスタ!$A$5:$E$381,5,FALSE))</f>
        <v/>
      </c>
      <c r="AQ2666" s="195" t="str">
        <f>IF(G2666="","",IF(VLOOKUP(E2666,カレンダマスタ!$A$5:$D$381,4,FALSE)=0,"",1))</f>
        <v/>
      </c>
      <c r="AR2666" s="123" t="str">
        <f>IF($G2666="","",IF($AD2666="NSTC",INDEX(カレンダマスタ!$I$26:$O$31,MATCH($G2666,カレンダマスタ!$H$26:$H$31,1),MATCH($H2666,カレンダマスタ!$I$25:$O$25,1)),
IF($AD2666="CS本社",INDEX(カレンダマスタ!$I$36:$O$41,MATCH($G2666,カレンダマスタ!$H$36:$H$41,1),MATCH($H2666,カレンダマスタ!$I$35:$O$35,1)),
IF($AD2666="NS本社",INDEX(カレンダマスタ!$I$94:$O$99,MATCH($G2666,カレンダマスタ!$H$95:$H$100,1),MATCH($H2666,カレンダマスタ!$I$93:$O$93,1)),
IF($AD2666="ODC",INDEX(カレンダマスタ!$I$46:$O$51,MATCH($G2666,カレンダマスタ!$H$46:$H$51,1),MATCH($H2666,カレンダマスタ!$I$45:$O$45,1)),
IF($AD2666="NS東京TC",INDEX(カレンダマスタ!$I$56:$O$61,MATCH($G2666,カレンダマスタ!$H$56:$H$61,1),MATCH($H2666,カレンダマスタ!$I$55:$O$55,1)),""))))))</f>
        <v/>
      </c>
      <c r="AS2666" s="122" t="str">
        <f t="shared" ref="AS2666:AS2700" si="863">IF(AC2666="社員","",IF(R2666="有給休暇","",IF(AND(AF2666="CS",AQ2666=1)=TRUE,"OK",IF(AR2666&lt;&gt;"",IF(TIMEVALUE(MID(I2666,1,10))=AR2666,"OK","×"),""))))</f>
        <v/>
      </c>
      <c r="AU2666" s="124" t="str">
        <f>IF(E2666="","",VLOOKUP($E2666,カレンダマスタ!$A$4:$E$381,4,FALSE))</f>
        <v/>
      </c>
      <c r="AV2666" s="124" t="str">
        <f t="shared" si="854"/>
        <v/>
      </c>
      <c r="AW2666" s="124" t="str">
        <f t="shared" si="855"/>
        <v/>
      </c>
      <c r="AX2666" s="125" t="str">
        <f t="shared" si="856"/>
        <v/>
      </c>
      <c r="AY2666" s="125" t="str">
        <f t="shared" si="857"/>
        <v/>
      </c>
      <c r="AZ2666" s="114" t="str">
        <f>IF(AX2666&amp;AW2666="勤怠未設定","×",IF(AV2666="勤怠修正","×",IF(AC2666="外注","",IF(AA2666="",IF(AY2666&lt;&gt;"","×",""),IF(VLOOKUP(AA2666,カレンダマスタ!$H$66:$I$83,2,FALSE)&lt;&gt;AY2666,"×","OK")))))</f>
        <v/>
      </c>
      <c r="BC2666" s="124" t="str">
        <f>IF(E2666="","",VLOOKUP($E2666,カレンダマスタ!$A$4:$E$381,4,FALSE))</f>
        <v/>
      </c>
      <c r="BD2666" s="122" t="str">
        <f>IF(AC2666="社員","",IF(AG2666=0,"",IF(AD2666="NSTC",IF(COUNTIF(カレンダマスタ!$Q$5:$Q$32,G2666)=1,"OK","×"),
IF(AD2666="NS本社",IF(COUNTIF(カレンダマスタ!$T$5:$T$32,G2666)=1,"OK","×"),IF(COUNTIF(カレンダマスタ!$R$5:$R$32,G2666)=1,"OK","×")))))</f>
        <v/>
      </c>
      <c r="BE2666" s="122" t="str">
        <f>IF(AC2666="社員","",IF(G2666="","",IF(R2666&lt;&gt;"","",IF(AF2666="CS","OK",IF(VLOOKUP(E2666,カレンダマスタ!$A$5:$D$381,4,FALSE)&gt;0,"",IF(OR(G2666*24&gt;10.84,H2666*24&lt;14.5)=TRUE,"×","OK"))))))</f>
        <v/>
      </c>
      <c r="BF2666" s="122" t="str">
        <f t="shared" si="851"/>
        <v/>
      </c>
      <c r="BG2666" s="127" t="str">
        <f t="shared" ref="BG2666:BG2700" si="864">IF(AE2666="派遣","",IF(G2666="","",IF(R2666="有給休暇","",IF(S2666="","×","OK"))))</f>
        <v/>
      </c>
      <c r="BI2666" s="114" t="str">
        <f t="shared" ref="BI2666:BI2700" si="865">IF(OR(AO2666="×",AS2666="×",AZ2666="×",BE2666="×",BF2666="TW未入力",BF2666="週報未入力",BG2666="×"),"×","")</f>
        <v/>
      </c>
    </row>
    <row r="2667" spans="2:61">
      <c r="B2667" s="111"/>
      <c r="C2667" s="536"/>
      <c r="D2667" s="128"/>
      <c r="E2667" s="583"/>
      <c r="F2667" s="128"/>
      <c r="G2667" s="588"/>
      <c r="H2667" s="588"/>
      <c r="I2667" s="130"/>
      <c r="J2667" s="139"/>
      <c r="K2667" s="131"/>
      <c r="L2667" s="132"/>
      <c r="M2667" s="132"/>
      <c r="N2667" s="141"/>
      <c r="O2667" s="139"/>
      <c r="P2667" s="139"/>
      <c r="Q2667" s="139"/>
      <c r="R2667" s="133"/>
      <c r="S2667" s="134"/>
      <c r="T2667" s="434"/>
      <c r="U2667" s="429"/>
      <c r="V2667" s="429" t="str">
        <f t="shared" si="858"/>
        <v/>
      </c>
      <c r="W2667" s="298"/>
      <c r="X2667" s="129" t="str">
        <f t="shared" si="859"/>
        <v/>
      </c>
      <c r="Y2667" s="129" t="str">
        <f t="shared" si="860"/>
        <v/>
      </c>
      <c r="Z2667" s="129" t="str">
        <f t="shared" si="861"/>
        <v/>
      </c>
      <c r="AA2667" s="133" t="str">
        <f t="shared" si="853"/>
        <v/>
      </c>
      <c r="AC2667" s="186" t="str">
        <f>AC2666</f>
        <v/>
      </c>
      <c r="AD2667" s="186" t="str">
        <f>AD2666</f>
        <v/>
      </c>
      <c r="AE2667" s="186" t="str">
        <f>AE2666</f>
        <v/>
      </c>
      <c r="AF2667" s="186" t="str">
        <f>AF2666</f>
        <v/>
      </c>
      <c r="AG2667" s="204">
        <f t="shared" si="862"/>
        <v>0</v>
      </c>
      <c r="AI2667" s="135" t="str">
        <f>IF(月報!G2667&lt;&gt;"",月報!G2667,"")</f>
        <v/>
      </c>
      <c r="AJ2667" s="126" t="str">
        <f>IF(月報!W2667&lt;&gt;"",月報!W2667*24,"")</f>
        <v/>
      </c>
      <c r="AK2667" s="126" t="str">
        <f>IF(月報!P2667&lt;&gt;"",月報!P2667,"")</f>
        <v/>
      </c>
      <c r="AL2667" s="126" t="str">
        <f>IF(月報!Q2667&lt;&gt;"",IF(月報!Q2667="平日残","",月報!Q2667),"")</f>
        <v/>
      </c>
      <c r="AM2667" s="126"/>
      <c r="AN2667" s="126" t="str">
        <f t="shared" si="850"/>
        <v/>
      </c>
      <c r="AO2667" s="126" t="str">
        <f>IF($E2667="","",VLOOKUP($E2667,カレンダマスタ!$A$5:$E$381,5,FALSE))</f>
        <v/>
      </c>
      <c r="AQ2667" s="196" t="str">
        <f>IF(G2667="","",IF(VLOOKUP(E2667,カレンダマスタ!$A$5:$D$381,4,FALSE)=0,"",1))</f>
        <v/>
      </c>
      <c r="AR2667" s="136" t="str">
        <f>IF($G2667="","",IF($AD2667="NSTC",INDEX(カレンダマスタ!$I$26:$O$31,MATCH($G2667,カレンダマスタ!$H$26:$H$31,1),MATCH($H2667,カレンダマスタ!$I$25:$O$25,1)),
IF($AD2667="CS本社",INDEX(カレンダマスタ!$I$36:$O$41,MATCH($G2667,カレンダマスタ!$H$36:$H$41,1),MATCH($H2667,カレンダマスタ!$I$35:$O$35,1)),
IF($AD2667="NS本社",INDEX(カレンダマスタ!$I$94:$O$99,MATCH($G2667,カレンダマスタ!$H$95:$H$100,1),MATCH($H2667,カレンダマスタ!$I$93:$O$93,1)),
IF($AD2667="ODC",INDEX(カレンダマスタ!$I$46:$O$51,MATCH($G2667,カレンダマスタ!$H$46:$H$51,1),MATCH($H2667,カレンダマスタ!$I$45:$O$45,1)),
IF($AD2667="NS東京TC",INDEX(カレンダマスタ!$I$56:$O$61,MATCH($G2667,カレンダマスタ!$H$56:$H$61,1),MATCH($H2667,カレンダマスタ!$I$55:$O$55,1)),""))))))</f>
        <v/>
      </c>
      <c r="AS2667" s="126" t="str">
        <f t="shared" si="863"/>
        <v/>
      </c>
      <c r="AU2667" s="137" t="str">
        <f>IF(E2667="","",VLOOKUP($E2667,カレンダマスタ!$A$4:$E$381,4,FALSE))</f>
        <v/>
      </c>
      <c r="AV2667" s="137" t="str">
        <f t="shared" si="854"/>
        <v/>
      </c>
      <c r="AW2667" s="137" t="str">
        <f t="shared" si="855"/>
        <v/>
      </c>
      <c r="AX2667" s="138" t="str">
        <f t="shared" si="856"/>
        <v/>
      </c>
      <c r="AY2667" s="138" t="str">
        <f t="shared" si="857"/>
        <v/>
      </c>
      <c r="AZ2667" s="130" t="str">
        <f>IF(AX2667&amp;AW2667="勤怠未設定","×",IF(AV2667="勤怠修正","×",IF(AC2667="外注","",IF(AA2667="",IF(AY2667&lt;&gt;"","×",""),IF(VLOOKUP(AA2667,カレンダマスタ!$H$66:$I$83,2,FALSE)&lt;&gt;AY2667,"×","OK")))))</f>
        <v/>
      </c>
      <c r="BC2667" s="137" t="str">
        <f>IF(E2667="","",VLOOKUP($E2667,カレンダマスタ!$A$4:$E$381,4,FALSE))</f>
        <v/>
      </c>
      <c r="BD2667" s="126" t="str">
        <f>IF(AC2667="社員","",IF(AG2667=0,"",IF(AD2667="NSTC",IF(COUNTIF(カレンダマスタ!$Q$5:$Q$32,G2667)=1,"OK","×"),
IF(AD2667="NS本社",IF(COUNTIF(カレンダマスタ!$T$5:$T$32,G2667)=1,"OK","×"),IF(COUNTIF(カレンダマスタ!$R$5:$R$32,G2667)=1,"OK","×")))))</f>
        <v/>
      </c>
      <c r="BE2667" s="126" t="str">
        <f>IF(AC2667="社員","",IF(G2667="","",IF(R2667&lt;&gt;"","",IF(AF2667="CS","OK",IF(VLOOKUP(E2667,カレンダマスタ!$A$5:$D$381,4,FALSE)&gt;0,"",IF(OR(G2667*24&gt;10.84,H2667*24&lt;14.5)=TRUE,"×","OK"))))))</f>
        <v/>
      </c>
      <c r="BF2667" s="126" t="str">
        <f t="shared" si="851"/>
        <v/>
      </c>
      <c r="BG2667" s="126" t="str">
        <f t="shared" si="864"/>
        <v/>
      </c>
      <c r="BI2667" s="130" t="str">
        <f t="shared" si="865"/>
        <v/>
      </c>
    </row>
    <row r="2668" spans="2:61">
      <c r="B2668" s="111"/>
      <c r="C2668" s="536"/>
      <c r="D2668" s="128"/>
      <c r="E2668" s="583"/>
      <c r="F2668" s="128"/>
      <c r="G2668" s="588"/>
      <c r="H2668" s="588"/>
      <c r="I2668" s="130"/>
      <c r="J2668" s="139"/>
      <c r="K2668" s="131"/>
      <c r="L2668" s="132"/>
      <c r="M2668" s="132"/>
      <c r="N2668" s="141"/>
      <c r="O2668" s="139"/>
      <c r="P2668" s="139"/>
      <c r="Q2668" s="139"/>
      <c r="R2668" s="133"/>
      <c r="S2668" s="134"/>
      <c r="T2668" s="434"/>
      <c r="U2668" s="429"/>
      <c r="V2668" s="429" t="str">
        <f t="shared" si="858"/>
        <v/>
      </c>
      <c r="W2668" s="298"/>
      <c r="X2668" s="129" t="str">
        <f t="shared" si="859"/>
        <v/>
      </c>
      <c r="Y2668" s="129" t="str">
        <f t="shared" si="860"/>
        <v/>
      </c>
      <c r="Z2668" s="129" t="str">
        <f t="shared" si="861"/>
        <v/>
      </c>
      <c r="AA2668" s="133" t="str">
        <f t="shared" si="853"/>
        <v/>
      </c>
      <c r="AC2668" s="186" t="str">
        <f>AC2666</f>
        <v/>
      </c>
      <c r="AD2668" s="187" t="str">
        <f>AD2666</f>
        <v/>
      </c>
      <c r="AE2668" s="187" t="str">
        <f>AE2666</f>
        <v/>
      </c>
      <c r="AF2668" s="187" t="str">
        <f>AF2666</f>
        <v/>
      </c>
      <c r="AG2668" s="204">
        <f t="shared" si="862"/>
        <v>0</v>
      </c>
      <c r="AI2668" s="135" t="str">
        <f>IF(月報!G2668&lt;&gt;"",月報!G2668,"")</f>
        <v/>
      </c>
      <c r="AJ2668" s="126" t="str">
        <f>IF(月報!W2668&lt;&gt;"",月報!W2668*24,"")</f>
        <v/>
      </c>
      <c r="AK2668" s="126" t="str">
        <f>IF(月報!P2668&lt;&gt;"",月報!P2668,"")</f>
        <v/>
      </c>
      <c r="AL2668" s="126" t="str">
        <f>IF(月報!Q2668&lt;&gt;"",IF(月報!Q2668="平日残","",月報!Q2668),"")</f>
        <v/>
      </c>
      <c r="AM2668" s="126"/>
      <c r="AN2668" s="126" t="str">
        <f t="shared" si="850"/>
        <v/>
      </c>
      <c r="AO2668" s="126" t="str">
        <f>IF($E2668="","",VLOOKUP($E2668,カレンダマスタ!$A$5:$E$381,5,FALSE))</f>
        <v/>
      </c>
      <c r="AQ2668" s="196" t="str">
        <f>IF(G2668="","",IF(VLOOKUP(E2668,カレンダマスタ!$A$5:$D$381,4,FALSE)=0,"",1))</f>
        <v/>
      </c>
      <c r="AR2668" s="136" t="str">
        <f>IF($G2668="","",IF($AD2668="NSTC",INDEX(カレンダマスタ!$I$26:$O$31,MATCH($G2668,カレンダマスタ!$H$26:$H$31,1),MATCH($H2668,カレンダマスタ!$I$25:$O$25,1)),
IF($AD2668="CS本社",INDEX(カレンダマスタ!$I$36:$O$41,MATCH($G2668,カレンダマスタ!$H$36:$H$41,1),MATCH($H2668,カレンダマスタ!$I$35:$O$35,1)),
IF($AD2668="NS本社",INDEX(カレンダマスタ!$I$94:$O$99,MATCH($G2668,カレンダマスタ!$H$95:$H$100,1),MATCH($H2668,カレンダマスタ!$I$93:$O$93,1)),
IF($AD2668="ODC",INDEX(カレンダマスタ!$I$46:$O$51,MATCH($G2668,カレンダマスタ!$H$46:$H$51,1),MATCH($H2668,カレンダマスタ!$I$45:$O$45,1)),
IF($AD2668="NS東京TC",INDEX(カレンダマスタ!$I$56:$O$61,MATCH($G2668,カレンダマスタ!$H$56:$H$61,1),MATCH($H2668,カレンダマスタ!$I$55:$O$55,1)),""))))))</f>
        <v/>
      </c>
      <c r="AS2668" s="126" t="str">
        <f t="shared" si="863"/>
        <v/>
      </c>
      <c r="AU2668" s="137" t="str">
        <f>IF(E2668="","",VLOOKUP($E2668,カレンダマスタ!$A$4:$E$381,4,FALSE))</f>
        <v/>
      </c>
      <c r="AV2668" s="137" t="str">
        <f t="shared" si="854"/>
        <v/>
      </c>
      <c r="AW2668" s="137" t="str">
        <f t="shared" si="855"/>
        <v/>
      </c>
      <c r="AX2668" s="138" t="str">
        <f t="shared" si="856"/>
        <v/>
      </c>
      <c r="AY2668" s="138" t="str">
        <f t="shared" si="857"/>
        <v/>
      </c>
      <c r="AZ2668" s="130" t="str">
        <f>IF(AX2668&amp;AW2668="勤怠未設定","×",IF(AV2668="勤怠修正","×",IF(AC2668="外注","",IF(AA2668="",IF(AY2668&lt;&gt;"","×",""),IF(VLOOKUP(AA2668,カレンダマスタ!$H$66:$I$83,2,FALSE)&lt;&gt;AY2668,"×","OK")))))</f>
        <v/>
      </c>
      <c r="BC2668" s="137" t="str">
        <f>IF(E2668="","",VLOOKUP($E2668,カレンダマスタ!$A$4:$E$381,4,FALSE))</f>
        <v/>
      </c>
      <c r="BD2668" s="126" t="str">
        <f>IF(AC2668="社員","",IF(AG2668=0,"",IF(AD2668="NSTC",IF(COUNTIF(カレンダマスタ!$Q$5:$Q$32,G2668)=1,"OK","×"),
IF(AD2668="NS本社",IF(COUNTIF(カレンダマスタ!$T$5:$T$32,G2668)=1,"OK","×"),IF(COUNTIF(カレンダマスタ!$R$5:$R$32,G2668)=1,"OK","×")))))</f>
        <v/>
      </c>
      <c r="BE2668" s="126" t="str">
        <f>IF(AC2668="社員","",IF(G2668="","",IF(R2668&lt;&gt;"","",IF(AF2668="CS","OK",IF(VLOOKUP(E2668,カレンダマスタ!$A$5:$D$381,4,FALSE)&gt;0,"",IF(OR(G2668*24&gt;10.84,H2668*24&lt;14.5)=TRUE,"×","OK"))))))</f>
        <v/>
      </c>
      <c r="BF2668" s="126" t="str">
        <f t="shared" si="851"/>
        <v/>
      </c>
      <c r="BG2668" s="126" t="str">
        <f t="shared" si="864"/>
        <v/>
      </c>
      <c r="BI2668" s="130" t="str">
        <f t="shared" si="865"/>
        <v/>
      </c>
    </row>
    <row r="2669" spans="2:61">
      <c r="B2669" s="111"/>
      <c r="C2669" s="536"/>
      <c r="D2669" s="128"/>
      <c r="E2669" s="583"/>
      <c r="F2669" s="128"/>
      <c r="G2669" s="588"/>
      <c r="H2669" s="588"/>
      <c r="I2669" s="130"/>
      <c r="J2669" s="139"/>
      <c r="K2669" s="131"/>
      <c r="L2669" s="132"/>
      <c r="M2669" s="132"/>
      <c r="N2669" s="141"/>
      <c r="O2669" s="139"/>
      <c r="P2669" s="139"/>
      <c r="Q2669" s="139"/>
      <c r="R2669" s="133"/>
      <c r="S2669" s="134"/>
      <c r="T2669" s="434"/>
      <c r="U2669" s="429"/>
      <c r="V2669" s="429" t="str">
        <f t="shared" si="858"/>
        <v/>
      </c>
      <c r="W2669" s="298"/>
      <c r="X2669" s="129" t="str">
        <f t="shared" si="859"/>
        <v/>
      </c>
      <c r="Y2669" s="129" t="str">
        <f t="shared" si="860"/>
        <v/>
      </c>
      <c r="Z2669" s="129" t="str">
        <f t="shared" si="861"/>
        <v/>
      </c>
      <c r="AA2669" s="133" t="str">
        <f t="shared" si="853"/>
        <v/>
      </c>
      <c r="AC2669" s="186" t="str">
        <f>AC2666</f>
        <v/>
      </c>
      <c r="AD2669" s="187" t="str">
        <f>AD2666</f>
        <v/>
      </c>
      <c r="AE2669" s="187" t="str">
        <f>AE2666</f>
        <v/>
      </c>
      <c r="AF2669" s="187" t="str">
        <f>AF2666</f>
        <v/>
      </c>
      <c r="AG2669" s="204">
        <f t="shared" si="862"/>
        <v>0</v>
      </c>
      <c r="AI2669" s="140" t="str">
        <f>IF(月報!G2669&lt;&gt;"",月報!G2669,"")</f>
        <v/>
      </c>
      <c r="AJ2669" s="126" t="str">
        <f>IF(月報!W2669&lt;&gt;"",月報!W2669*24,"")</f>
        <v/>
      </c>
      <c r="AK2669" s="126" t="str">
        <f>IF(月報!P2669&lt;&gt;"",月報!P2669,"")</f>
        <v/>
      </c>
      <c r="AL2669" s="126" t="str">
        <f>IF(月報!Q2669&lt;&gt;"",IF(月報!Q2669="平日残","",月報!Q2669),"")</f>
        <v/>
      </c>
      <c r="AM2669" s="126"/>
      <c r="AN2669" s="126" t="str">
        <f t="shared" si="850"/>
        <v/>
      </c>
      <c r="AO2669" s="126" t="str">
        <f>IF($E2669="","",VLOOKUP($E2669,カレンダマスタ!$A$5:$E$381,5,FALSE))</f>
        <v/>
      </c>
      <c r="AQ2669" s="196" t="str">
        <f>IF(G2669="","",IF(VLOOKUP(E2669,カレンダマスタ!$A$5:$D$381,4,FALSE)=0,"",1))</f>
        <v/>
      </c>
      <c r="AR2669" s="136" t="str">
        <f>IF($G2669="","",IF($AD2669="NSTC",INDEX(カレンダマスタ!$I$26:$O$31,MATCH($G2669,カレンダマスタ!$H$26:$H$31,1),MATCH($H2669,カレンダマスタ!$I$25:$O$25,1)),
IF($AD2669="CS本社",INDEX(カレンダマスタ!$I$36:$O$41,MATCH($G2669,カレンダマスタ!$H$36:$H$41,1),MATCH($H2669,カレンダマスタ!$I$35:$O$35,1)),
IF($AD2669="NS本社",INDEX(カレンダマスタ!$I$94:$O$99,MATCH($G2669,カレンダマスタ!$H$95:$H$100,1),MATCH($H2669,カレンダマスタ!$I$93:$O$93,1)),
IF($AD2669="ODC",INDEX(カレンダマスタ!$I$46:$O$51,MATCH($G2669,カレンダマスタ!$H$46:$H$51,1),MATCH($H2669,カレンダマスタ!$I$45:$O$45,1)),
IF($AD2669="NS東京TC",INDEX(カレンダマスタ!$I$56:$O$61,MATCH($G2669,カレンダマスタ!$H$56:$H$61,1),MATCH($H2669,カレンダマスタ!$I$55:$O$55,1)),""))))))</f>
        <v/>
      </c>
      <c r="AS2669" s="126" t="str">
        <f t="shared" si="863"/>
        <v/>
      </c>
      <c r="AU2669" s="137" t="str">
        <f>IF(E2669="","",VLOOKUP($E2669,カレンダマスタ!$A$4:$E$381,4,FALSE))</f>
        <v/>
      </c>
      <c r="AV2669" s="137" t="str">
        <f t="shared" si="854"/>
        <v/>
      </c>
      <c r="AW2669" s="137" t="str">
        <f t="shared" si="855"/>
        <v/>
      </c>
      <c r="AX2669" s="138" t="str">
        <f t="shared" si="856"/>
        <v/>
      </c>
      <c r="AY2669" s="138" t="str">
        <f t="shared" si="857"/>
        <v/>
      </c>
      <c r="AZ2669" s="130" t="str">
        <f>IF(AX2669&amp;AW2669="勤怠未設定","×",IF(AV2669="勤怠修正","×",IF(AC2669="外注","",IF(AA2669="",IF(AY2669&lt;&gt;"","×",""),IF(VLOOKUP(AA2669,カレンダマスタ!$H$66:$I$83,2,FALSE)&lt;&gt;AY2669,"×","OK")))))</f>
        <v/>
      </c>
      <c r="BC2669" s="137" t="str">
        <f>IF(E2669="","",VLOOKUP($E2669,カレンダマスタ!$A$4:$E$381,4,FALSE))</f>
        <v/>
      </c>
      <c r="BD2669" s="126" t="str">
        <f>IF(AC2669="社員","",IF(AG2669=0,"",IF(AD2669="NSTC",IF(COUNTIF(カレンダマスタ!$Q$5:$Q$32,G2669)=1,"OK","×"),
IF(AD2669="NS本社",IF(COUNTIF(カレンダマスタ!$T$5:$T$32,G2669)=1,"OK","×"),IF(COUNTIF(カレンダマスタ!$R$5:$R$32,G2669)=1,"OK","×")))))</f>
        <v/>
      </c>
      <c r="BE2669" s="126" t="str">
        <f>IF(AC2669="社員","",IF(G2669="","",IF(R2669&lt;&gt;"","",IF(AF2669="CS","OK",IF(VLOOKUP(E2669,カレンダマスタ!$A$5:$D$381,4,FALSE)&gt;0,"",IF(OR(G2669*24&gt;10.84,H2669*24&lt;14.5)=TRUE,"×","OK"))))))</f>
        <v/>
      </c>
      <c r="BF2669" s="126" t="str">
        <f t="shared" si="851"/>
        <v/>
      </c>
      <c r="BG2669" s="126" t="str">
        <f t="shared" si="864"/>
        <v/>
      </c>
      <c r="BI2669" s="130" t="str">
        <f t="shared" si="865"/>
        <v/>
      </c>
    </row>
    <row r="2670" spans="2:61">
      <c r="B2670" s="111"/>
      <c r="C2670" s="536"/>
      <c r="D2670" s="128"/>
      <c r="E2670" s="583"/>
      <c r="F2670" s="128"/>
      <c r="G2670" s="588"/>
      <c r="H2670" s="588"/>
      <c r="I2670" s="130"/>
      <c r="J2670" s="139"/>
      <c r="K2670" s="131"/>
      <c r="L2670" s="132"/>
      <c r="M2670" s="132"/>
      <c r="N2670" s="141"/>
      <c r="O2670" s="139"/>
      <c r="P2670" s="139"/>
      <c r="Q2670" s="139"/>
      <c r="R2670" s="133"/>
      <c r="S2670" s="134"/>
      <c r="T2670" s="434"/>
      <c r="U2670" s="429"/>
      <c r="V2670" s="429" t="str">
        <f t="shared" si="858"/>
        <v/>
      </c>
      <c r="W2670" s="298"/>
      <c r="X2670" s="129" t="str">
        <f t="shared" si="859"/>
        <v/>
      </c>
      <c r="Y2670" s="129" t="str">
        <f t="shared" si="860"/>
        <v/>
      </c>
      <c r="Z2670" s="129" t="str">
        <f t="shared" si="861"/>
        <v/>
      </c>
      <c r="AA2670" s="133" t="str">
        <f t="shared" si="853"/>
        <v/>
      </c>
      <c r="AC2670" s="186" t="str">
        <f>AC2666</f>
        <v/>
      </c>
      <c r="AD2670" s="187" t="str">
        <f>AD2666</f>
        <v/>
      </c>
      <c r="AE2670" s="187" t="str">
        <f>AE2666</f>
        <v/>
      </c>
      <c r="AF2670" s="187" t="str">
        <f>AF2666</f>
        <v/>
      </c>
      <c r="AG2670" s="204">
        <f t="shared" si="862"/>
        <v>0</v>
      </c>
      <c r="AI2670" s="140" t="str">
        <f>IF(月報!G2670&lt;&gt;"",月報!G2670,"")</f>
        <v/>
      </c>
      <c r="AJ2670" s="126" t="str">
        <f>IF(月報!W2670&lt;&gt;"",月報!W2670*24,"")</f>
        <v/>
      </c>
      <c r="AK2670" s="126" t="str">
        <f>IF(月報!P2670&lt;&gt;"",月報!P2670,"")</f>
        <v/>
      </c>
      <c r="AL2670" s="126" t="str">
        <f>IF(月報!Q2670&lt;&gt;"",IF(月報!Q2670="平日残","",月報!Q2670),"")</f>
        <v/>
      </c>
      <c r="AM2670" s="126"/>
      <c r="AN2670" s="126" t="str">
        <f t="shared" si="850"/>
        <v/>
      </c>
      <c r="AO2670" s="126" t="str">
        <f>IF($E2670="","",VLOOKUP($E2670,カレンダマスタ!$A$5:$E$381,5,FALSE))</f>
        <v/>
      </c>
      <c r="AQ2670" s="196" t="str">
        <f>IF(G2670="","",IF(VLOOKUP(E2670,カレンダマスタ!$A$5:$D$381,4,FALSE)=0,"",1))</f>
        <v/>
      </c>
      <c r="AR2670" s="136" t="str">
        <f>IF($G2670="","",IF($AD2670="NSTC",INDEX(カレンダマスタ!$I$26:$O$31,MATCH($G2670,カレンダマスタ!$H$26:$H$31,1),MATCH($H2670,カレンダマスタ!$I$25:$O$25,1)),
IF($AD2670="CS本社",INDEX(カレンダマスタ!$I$36:$O$41,MATCH($G2670,カレンダマスタ!$H$36:$H$41,1),MATCH($H2670,カレンダマスタ!$I$35:$O$35,1)),
IF($AD2670="NS本社",INDEX(カレンダマスタ!$I$94:$O$99,MATCH($G2670,カレンダマスタ!$H$95:$H$100,1),MATCH($H2670,カレンダマスタ!$I$93:$O$93,1)),
IF($AD2670="ODC",INDEX(カレンダマスタ!$I$46:$O$51,MATCH($G2670,カレンダマスタ!$H$46:$H$51,1),MATCH($H2670,カレンダマスタ!$I$45:$O$45,1)),
IF($AD2670="NS東京TC",INDEX(カレンダマスタ!$I$56:$O$61,MATCH($G2670,カレンダマスタ!$H$56:$H$61,1),MATCH($H2670,カレンダマスタ!$I$55:$O$55,1)),""))))))</f>
        <v/>
      </c>
      <c r="AS2670" s="126" t="str">
        <f t="shared" si="863"/>
        <v/>
      </c>
      <c r="AU2670" s="137" t="str">
        <f>IF(E2670="","",VLOOKUP($E2670,カレンダマスタ!$A$4:$E$381,4,FALSE))</f>
        <v/>
      </c>
      <c r="AV2670" s="137" t="str">
        <f t="shared" si="854"/>
        <v/>
      </c>
      <c r="AW2670" s="137" t="str">
        <f t="shared" si="855"/>
        <v/>
      </c>
      <c r="AX2670" s="138" t="str">
        <f t="shared" si="856"/>
        <v/>
      </c>
      <c r="AY2670" s="138" t="str">
        <f t="shared" si="857"/>
        <v/>
      </c>
      <c r="AZ2670" s="130" t="str">
        <f>IF(AX2670&amp;AW2670="勤怠未設定","×",IF(AV2670="勤怠修正","×",IF(AC2670="外注","",IF(AA2670="",IF(AY2670&lt;&gt;"","×",""),IF(VLOOKUP(AA2670,カレンダマスタ!$H$66:$I$83,2,FALSE)&lt;&gt;AY2670,"×","OK")))))</f>
        <v/>
      </c>
      <c r="BC2670" s="137" t="str">
        <f>IF(E2670="","",VLOOKUP($E2670,カレンダマスタ!$A$4:$E$381,4,FALSE))</f>
        <v/>
      </c>
      <c r="BD2670" s="126" t="str">
        <f>IF(AC2670="社員","",IF(AG2670=0,"",IF(AD2670="NSTC",IF(COUNTIF(カレンダマスタ!$Q$5:$Q$32,G2670)=1,"OK","×"),
IF(AD2670="NS本社",IF(COUNTIF(カレンダマスタ!$T$5:$T$32,G2670)=1,"OK","×"),IF(COUNTIF(カレンダマスタ!$R$5:$R$32,G2670)=1,"OK","×")))))</f>
        <v/>
      </c>
      <c r="BE2670" s="126" t="str">
        <f>IF(AC2670="社員","",IF(G2670="","",IF(R2670&lt;&gt;"","",IF(AF2670="CS","OK",IF(VLOOKUP(E2670,カレンダマスタ!$A$5:$D$381,4,FALSE)&gt;0,"",IF(OR(G2670*24&gt;10.84,H2670*24&lt;14.5)=TRUE,"×","OK"))))))</f>
        <v/>
      </c>
      <c r="BF2670" s="126" t="str">
        <f t="shared" si="851"/>
        <v/>
      </c>
      <c r="BG2670" s="126" t="str">
        <f t="shared" si="864"/>
        <v/>
      </c>
      <c r="BI2670" s="130" t="str">
        <f t="shared" si="865"/>
        <v/>
      </c>
    </row>
    <row r="2671" spans="2:61">
      <c r="B2671" s="111"/>
      <c r="C2671" s="536"/>
      <c r="D2671" s="128"/>
      <c r="E2671" s="583"/>
      <c r="F2671" s="128"/>
      <c r="G2671" s="588"/>
      <c r="H2671" s="588"/>
      <c r="I2671" s="130"/>
      <c r="J2671" s="139"/>
      <c r="K2671" s="131"/>
      <c r="L2671" s="132"/>
      <c r="M2671" s="132"/>
      <c r="N2671" s="141"/>
      <c r="O2671" s="139"/>
      <c r="P2671" s="139"/>
      <c r="Q2671" s="139"/>
      <c r="R2671" s="133"/>
      <c r="S2671" s="134"/>
      <c r="T2671" s="434"/>
      <c r="U2671" s="429"/>
      <c r="V2671" s="429" t="str">
        <f t="shared" si="858"/>
        <v/>
      </c>
      <c r="W2671" s="298"/>
      <c r="X2671" s="129" t="str">
        <f t="shared" si="859"/>
        <v/>
      </c>
      <c r="Y2671" s="129" t="str">
        <f t="shared" si="860"/>
        <v/>
      </c>
      <c r="Z2671" s="129" t="str">
        <f t="shared" si="861"/>
        <v/>
      </c>
      <c r="AA2671" s="133" t="str">
        <f t="shared" si="853"/>
        <v/>
      </c>
      <c r="AC2671" s="186" t="str">
        <f>AC2666</f>
        <v/>
      </c>
      <c r="AD2671" s="187" t="str">
        <f>AD2666</f>
        <v/>
      </c>
      <c r="AE2671" s="187" t="str">
        <f>AE2666</f>
        <v/>
      </c>
      <c r="AF2671" s="187" t="str">
        <f>AF2666</f>
        <v/>
      </c>
      <c r="AG2671" s="204">
        <f t="shared" si="862"/>
        <v>0</v>
      </c>
      <c r="AI2671" s="135" t="str">
        <f>IF(月報!G2671&lt;&gt;"",月報!G2671,"")</f>
        <v/>
      </c>
      <c r="AJ2671" s="126" t="str">
        <f>IF(月報!W2671&lt;&gt;"",月報!W2671*24,"")</f>
        <v/>
      </c>
      <c r="AK2671" s="126" t="str">
        <f>IF(月報!P2671&lt;&gt;"",月報!P2671,"")</f>
        <v/>
      </c>
      <c r="AL2671" s="126" t="str">
        <f>IF(月報!Q2671&lt;&gt;"",IF(月報!Q2671="平日残","",月報!Q2671),"")</f>
        <v/>
      </c>
      <c r="AM2671" s="126"/>
      <c r="AN2671" s="126" t="str">
        <f t="shared" si="850"/>
        <v/>
      </c>
      <c r="AO2671" s="126" t="str">
        <f>IF($E2671="","",VLOOKUP($E2671,カレンダマスタ!$A$5:$E$381,5,FALSE))</f>
        <v/>
      </c>
      <c r="AQ2671" s="196" t="str">
        <f>IF(G2671="","",IF(VLOOKUP(E2671,カレンダマスタ!$A$5:$D$381,4,FALSE)=0,"",1))</f>
        <v/>
      </c>
      <c r="AR2671" s="136" t="str">
        <f>IF($G2671="","",IF($AD2671="NSTC",INDEX(カレンダマスタ!$I$26:$O$31,MATCH($G2671,カレンダマスタ!$H$26:$H$31,1),MATCH($H2671,カレンダマスタ!$I$25:$O$25,1)),
IF($AD2671="CS本社",INDEX(カレンダマスタ!$I$36:$O$41,MATCH($G2671,カレンダマスタ!$H$36:$H$41,1),MATCH($H2671,カレンダマスタ!$I$35:$O$35,1)),
IF($AD2671="NS本社",INDEX(カレンダマスタ!$I$94:$O$99,MATCH($G2671,カレンダマスタ!$H$95:$H$100,1),MATCH($H2671,カレンダマスタ!$I$93:$O$93,1)),
IF($AD2671="ODC",INDEX(カレンダマスタ!$I$46:$O$51,MATCH($G2671,カレンダマスタ!$H$46:$H$51,1),MATCH($H2671,カレンダマスタ!$I$45:$O$45,1)),
IF($AD2671="NS東京TC",INDEX(カレンダマスタ!$I$56:$O$61,MATCH($G2671,カレンダマスタ!$H$56:$H$61,1),MATCH($H2671,カレンダマスタ!$I$55:$O$55,1)),""))))))</f>
        <v/>
      </c>
      <c r="AS2671" s="126" t="str">
        <f t="shared" si="863"/>
        <v/>
      </c>
      <c r="AU2671" s="137" t="str">
        <f>IF(E2671="","",VLOOKUP($E2671,カレンダマスタ!$A$4:$E$381,4,FALSE))</f>
        <v/>
      </c>
      <c r="AV2671" s="137" t="str">
        <f t="shared" si="854"/>
        <v/>
      </c>
      <c r="AW2671" s="137" t="str">
        <f t="shared" si="855"/>
        <v/>
      </c>
      <c r="AX2671" s="138" t="str">
        <f t="shared" si="856"/>
        <v/>
      </c>
      <c r="AY2671" s="138" t="str">
        <f t="shared" si="857"/>
        <v/>
      </c>
      <c r="AZ2671" s="130" t="str">
        <f>IF(AX2671&amp;AW2671="勤怠未設定","×",IF(AV2671="勤怠修正","×",IF(AC2671="外注","",IF(AA2671="",IF(AY2671&lt;&gt;"","×",""),IF(VLOOKUP(AA2671,カレンダマスタ!$H$66:$I$83,2,FALSE)&lt;&gt;AY2671,"×","OK")))))</f>
        <v/>
      </c>
      <c r="BC2671" s="137" t="str">
        <f>IF(E2671="","",VLOOKUP($E2671,カレンダマスタ!$A$4:$E$381,4,FALSE))</f>
        <v/>
      </c>
      <c r="BD2671" s="126" t="str">
        <f>IF(AC2671="社員","",IF(AG2671=0,"",IF(AD2671="NSTC",IF(COUNTIF(カレンダマスタ!$Q$5:$Q$32,G2671)=1,"OK","×"),
IF(AD2671="NS本社",IF(COUNTIF(カレンダマスタ!$T$5:$T$32,G2671)=1,"OK","×"),IF(COUNTIF(カレンダマスタ!$R$5:$R$32,G2671)=1,"OK","×")))))</f>
        <v/>
      </c>
      <c r="BE2671" s="126" t="str">
        <f>IF(AC2671="社員","",IF(G2671="","",IF(R2671&lt;&gt;"","",IF(AF2671="CS","OK",IF(VLOOKUP(E2671,カレンダマスタ!$A$5:$D$381,4,FALSE)&gt;0,"",IF(OR(G2671*24&gt;10.84,H2671*24&lt;14.5)=TRUE,"×","OK"))))))</f>
        <v/>
      </c>
      <c r="BF2671" s="126" t="str">
        <f t="shared" si="851"/>
        <v/>
      </c>
      <c r="BG2671" s="126" t="str">
        <f t="shared" si="864"/>
        <v/>
      </c>
      <c r="BI2671" s="130" t="str">
        <f t="shared" si="865"/>
        <v/>
      </c>
    </row>
    <row r="2672" spans="2:61">
      <c r="B2672" s="111"/>
      <c r="C2672" s="537"/>
      <c r="D2672" s="142"/>
      <c r="E2672" s="584"/>
      <c r="F2672" s="142"/>
      <c r="G2672" s="589"/>
      <c r="H2672" s="589"/>
      <c r="I2672" s="144"/>
      <c r="J2672" s="148"/>
      <c r="K2672" s="145"/>
      <c r="L2672" s="146"/>
      <c r="M2672" s="146"/>
      <c r="N2672" s="147"/>
      <c r="O2672" s="148"/>
      <c r="P2672" s="148"/>
      <c r="Q2672" s="148"/>
      <c r="R2672" s="149"/>
      <c r="S2672" s="156"/>
      <c r="T2672" s="435"/>
      <c r="U2672" s="430"/>
      <c r="V2672" s="430" t="str">
        <f t="shared" si="858"/>
        <v/>
      </c>
      <c r="W2672" s="298"/>
      <c r="X2672" s="143" t="str">
        <f t="shared" si="859"/>
        <v/>
      </c>
      <c r="Y2672" s="143" t="str">
        <f t="shared" si="860"/>
        <v/>
      </c>
      <c r="Z2672" s="143" t="str">
        <f t="shared" si="861"/>
        <v/>
      </c>
      <c r="AA2672" s="149" t="str">
        <f t="shared" si="853"/>
        <v/>
      </c>
      <c r="AC2672" s="188" t="str">
        <f>AC2666</f>
        <v/>
      </c>
      <c r="AD2672" s="189" t="str">
        <f>AD2666</f>
        <v/>
      </c>
      <c r="AE2672" s="189" t="str">
        <f>AE2666</f>
        <v/>
      </c>
      <c r="AF2672" s="189" t="str">
        <f>AF2666</f>
        <v/>
      </c>
      <c r="AG2672" s="205">
        <f t="shared" si="862"/>
        <v>0</v>
      </c>
      <c r="AI2672" s="150" t="str">
        <f>IF(月報!G2672&lt;&gt;"",月報!G2672,"")</f>
        <v/>
      </c>
      <c r="AJ2672" s="151" t="str">
        <f>IF(月報!W2672&lt;&gt;"",月報!W2672*24,"")</f>
        <v/>
      </c>
      <c r="AK2672" s="151" t="str">
        <f>IF(月報!P2672&lt;&gt;"",月報!P2672,"")</f>
        <v/>
      </c>
      <c r="AL2672" s="151" t="str">
        <f>IF(月報!Q2672&lt;&gt;"",IF(月報!Q2672="平日残","",月報!Q2672),"")</f>
        <v/>
      </c>
      <c r="AM2672" s="151"/>
      <c r="AN2672" s="151" t="str">
        <f t="shared" si="850"/>
        <v/>
      </c>
      <c r="AO2672" s="151" t="str">
        <f>IF($E2672="","",VLOOKUP($E2672,カレンダマスタ!$A$5:$E$381,5,FALSE))</f>
        <v/>
      </c>
      <c r="AQ2672" s="197" t="str">
        <f>IF(G2672="","",IF(VLOOKUP(E2672,カレンダマスタ!$A$5:$D$381,4,FALSE)=0,"",1))</f>
        <v/>
      </c>
      <c r="AR2672" s="152" t="str">
        <f>IF($G2672="","",IF($AD2672="NSTC",INDEX(カレンダマスタ!$I$26:$O$31,MATCH($G2672,カレンダマスタ!$H$26:$H$31,1),MATCH($H2672,カレンダマスタ!$I$25:$O$25,1)),
IF($AD2672="CS本社",INDEX(カレンダマスタ!$I$36:$O$41,MATCH($G2672,カレンダマスタ!$H$36:$H$41,1),MATCH($H2672,カレンダマスタ!$I$35:$O$35,1)),
IF($AD2672="NS本社",INDEX(カレンダマスタ!$I$94:$O$99,MATCH($G2672,カレンダマスタ!$H$95:$H$100,1),MATCH($H2672,カレンダマスタ!$I$93:$O$93,1)),
IF($AD2672="ODC",INDEX(カレンダマスタ!$I$46:$O$51,MATCH($G2672,カレンダマスタ!$H$46:$H$51,1),MATCH($H2672,カレンダマスタ!$I$45:$O$45,1)),
IF($AD2672="NS東京TC",INDEX(カレンダマスタ!$I$56:$O$61,MATCH($G2672,カレンダマスタ!$H$56:$H$61,1),MATCH($H2672,カレンダマスタ!$I$55:$O$55,1)),""))))))</f>
        <v/>
      </c>
      <c r="AS2672" s="151" t="str">
        <f t="shared" si="863"/>
        <v/>
      </c>
      <c r="AU2672" s="153" t="str">
        <f>IF(E2672="","",VLOOKUP($E2672,カレンダマスタ!$A$4:$E$381,4,FALSE))</f>
        <v/>
      </c>
      <c r="AV2672" s="153" t="str">
        <f t="shared" si="854"/>
        <v/>
      </c>
      <c r="AW2672" s="153" t="str">
        <f t="shared" si="855"/>
        <v/>
      </c>
      <c r="AX2672" s="154" t="str">
        <f t="shared" si="856"/>
        <v/>
      </c>
      <c r="AY2672" s="154" t="str">
        <f t="shared" si="857"/>
        <v/>
      </c>
      <c r="AZ2672" s="144" t="str">
        <f>IF(AX2672&amp;AW2672="勤怠未設定","×",IF(AV2672="勤怠修正","×",IF(AC2672="外注","",IF(AA2672="",IF(AY2672&lt;&gt;"","×",""),IF(VLOOKUP(AA2672,カレンダマスタ!$H$66:$I$83,2,FALSE)&lt;&gt;AY2672,"×","OK")))))</f>
        <v/>
      </c>
      <c r="BC2672" s="153" t="str">
        <f>IF(E2672="","",VLOOKUP($E2672,カレンダマスタ!$A$4:$E$381,4,FALSE))</f>
        <v/>
      </c>
      <c r="BD2672" s="151" t="str">
        <f>IF(AC2672="社員","",IF(AG2672=0,"",IF(AD2672="NSTC",IF(COUNTIF(カレンダマスタ!$Q$5:$Q$32,G2672)=1,"OK","×"),
IF(AD2672="NS本社",IF(COUNTIF(カレンダマスタ!$T$5:$T$32,G2672)=1,"OK","×"),IF(COUNTIF(カレンダマスタ!$R$5:$R$32,G2672)=1,"OK","×")))))</f>
        <v/>
      </c>
      <c r="BE2672" s="151" t="str">
        <f>IF(AC2672="社員","",IF(G2672="","",IF(R2672&lt;&gt;"","",IF(AF2672="CS","OK",IF(VLOOKUP(E2672,カレンダマスタ!$A$5:$D$381,4,FALSE)&gt;0,"",IF(OR(G2672*24&gt;10.84,H2672*24&lt;14.5)=TRUE,"×","OK"))))))</f>
        <v/>
      </c>
      <c r="BF2672" s="151" t="str">
        <f t="shared" si="851"/>
        <v/>
      </c>
      <c r="BG2672" s="151" t="str">
        <f t="shared" si="864"/>
        <v/>
      </c>
      <c r="BI2672" s="144" t="str">
        <f t="shared" si="865"/>
        <v/>
      </c>
    </row>
    <row r="2673" spans="2:61">
      <c r="B2673" s="111"/>
      <c r="C2673" s="535"/>
      <c r="D2673" s="112"/>
      <c r="E2673" s="582"/>
      <c r="F2673" s="112"/>
      <c r="G2673" s="587"/>
      <c r="H2673" s="587"/>
      <c r="I2673" s="114"/>
      <c r="J2673" s="118"/>
      <c r="K2673" s="115"/>
      <c r="L2673" s="116"/>
      <c r="M2673" s="116"/>
      <c r="N2673" s="117"/>
      <c r="O2673" s="118"/>
      <c r="P2673" s="118"/>
      <c r="Q2673" s="118"/>
      <c r="R2673" s="119"/>
      <c r="S2673" s="120"/>
      <c r="T2673" s="433"/>
      <c r="U2673" s="431">
        <f>SUM(T2673:T2679)</f>
        <v>0</v>
      </c>
      <c r="V2673" s="431" t="str">
        <f t="shared" si="858"/>
        <v/>
      </c>
      <c r="W2673" s="298"/>
      <c r="X2673" s="113" t="str">
        <f t="shared" si="859"/>
        <v/>
      </c>
      <c r="Y2673" s="113" t="str">
        <f t="shared" si="860"/>
        <v/>
      </c>
      <c r="Z2673" s="113" t="str">
        <f t="shared" si="861"/>
        <v/>
      </c>
      <c r="AA2673" s="119" t="str">
        <f t="shared" si="853"/>
        <v/>
      </c>
      <c r="AC2673" s="190" t="str">
        <f>AC2666</f>
        <v/>
      </c>
      <c r="AD2673" s="191" t="str">
        <f>AD2666</f>
        <v/>
      </c>
      <c r="AE2673" s="191" t="str">
        <f>AE2666</f>
        <v/>
      </c>
      <c r="AF2673" s="191" t="str">
        <f>AF2666</f>
        <v/>
      </c>
      <c r="AG2673" s="206">
        <f t="shared" si="862"/>
        <v>0</v>
      </c>
      <c r="AI2673" s="155" t="str">
        <f>IF(月報!G2673&lt;&gt;"",月報!G2673,"")</f>
        <v/>
      </c>
      <c r="AJ2673" s="122" t="str">
        <f>IF(月報!W2673&lt;&gt;"",月報!W2673*24,"")</f>
        <v/>
      </c>
      <c r="AK2673" s="122" t="str">
        <f>IF(月報!P2673&lt;&gt;"",月報!P2673,"")</f>
        <v/>
      </c>
      <c r="AL2673" s="122" t="str">
        <f>IF(月報!Q2673&lt;&gt;"",IF(月報!Q2673="平日残","",月報!Q2673),"")</f>
        <v/>
      </c>
      <c r="AM2673" s="122"/>
      <c r="AN2673" s="122" t="str">
        <f t="shared" si="850"/>
        <v/>
      </c>
      <c r="AO2673" s="122" t="str">
        <f>IF($E2673="","",VLOOKUP($E2673,カレンダマスタ!$A$5:$E$381,5,FALSE))</f>
        <v/>
      </c>
      <c r="AQ2673" s="195" t="str">
        <f>IF(G2673="","",IF(VLOOKUP(E2673,カレンダマスタ!$A$5:$D$381,4,FALSE)=0,"",1))</f>
        <v/>
      </c>
      <c r="AR2673" s="123" t="str">
        <f>IF($G2673="","",IF($AD2673="NSTC",INDEX(カレンダマスタ!$I$26:$O$31,MATCH($G2673,カレンダマスタ!$H$26:$H$31,1),MATCH($H2673,カレンダマスタ!$I$25:$O$25,1)),
IF($AD2673="CS本社",INDEX(カレンダマスタ!$I$36:$O$41,MATCH($G2673,カレンダマスタ!$H$36:$H$41,1),MATCH($H2673,カレンダマスタ!$I$35:$O$35,1)),
IF($AD2673="NS本社",INDEX(カレンダマスタ!$I$94:$O$99,MATCH($G2673,カレンダマスタ!$H$95:$H$100,1),MATCH($H2673,カレンダマスタ!$I$93:$O$93,1)),
IF($AD2673="ODC",INDEX(カレンダマスタ!$I$46:$O$51,MATCH($G2673,カレンダマスタ!$H$46:$H$51,1),MATCH($H2673,カレンダマスタ!$I$45:$O$45,1)),
IF($AD2673="NS東京TC",INDEX(カレンダマスタ!$I$56:$O$61,MATCH($G2673,カレンダマスタ!$H$56:$H$61,1),MATCH($H2673,カレンダマスタ!$I$55:$O$55,1)),""))))))</f>
        <v/>
      </c>
      <c r="AS2673" s="122" t="str">
        <f t="shared" si="863"/>
        <v/>
      </c>
      <c r="AU2673" s="124" t="str">
        <f>IF(E2673="","",VLOOKUP($E2673,カレンダマスタ!$A$4:$E$381,4,FALSE))</f>
        <v/>
      </c>
      <c r="AV2673" s="124" t="str">
        <f t="shared" si="854"/>
        <v/>
      </c>
      <c r="AW2673" s="124" t="str">
        <f t="shared" si="855"/>
        <v/>
      </c>
      <c r="AX2673" s="125" t="str">
        <f t="shared" si="856"/>
        <v/>
      </c>
      <c r="AY2673" s="125" t="str">
        <f t="shared" si="857"/>
        <v/>
      </c>
      <c r="AZ2673" s="114" t="str">
        <f>IF(AX2673&amp;AW2673="勤怠未設定","×",IF(AV2673="勤怠修正","×",IF(AC2673="外注","",IF(AA2673="",IF(AY2673&lt;&gt;"","×",""),IF(VLOOKUP(AA2673,カレンダマスタ!$H$66:$I$83,2,FALSE)&lt;&gt;AY2673,"×","OK")))))</f>
        <v/>
      </c>
      <c r="BC2673" s="124" t="str">
        <f>IF(E2673="","",VLOOKUP($E2673,カレンダマスタ!$A$4:$E$381,4,FALSE))</f>
        <v/>
      </c>
      <c r="BD2673" s="122" t="str">
        <f>IF(AC2673="社員","",IF(AG2673=0,"",IF(AD2673="NSTC",IF(COUNTIF(カレンダマスタ!$Q$5:$Q$32,G2673)=1,"OK","×"),
IF(AD2673="NS本社",IF(COUNTIF(カレンダマスタ!$T$5:$T$32,G2673)=1,"OK","×"),IF(COUNTIF(カレンダマスタ!$R$5:$R$32,G2673)=1,"OK","×")))))</f>
        <v/>
      </c>
      <c r="BE2673" s="122" t="str">
        <f>IF(AC2673="社員","",IF(G2673="","",IF(R2673&lt;&gt;"","",IF(AF2673="CS","OK",IF(VLOOKUP(E2673,カレンダマスタ!$A$5:$D$381,4,FALSE)&gt;0,"",IF(OR(G2673*24&gt;10.84,H2673*24&lt;14.5)=TRUE,"×","OK"))))))</f>
        <v/>
      </c>
      <c r="BF2673" s="122" t="str">
        <f t="shared" si="851"/>
        <v/>
      </c>
      <c r="BG2673" s="122" t="str">
        <f t="shared" si="864"/>
        <v/>
      </c>
      <c r="BI2673" s="114" t="str">
        <f t="shared" si="865"/>
        <v/>
      </c>
    </row>
    <row r="2674" spans="2:61">
      <c r="B2674" s="111"/>
      <c r="C2674" s="536"/>
      <c r="D2674" s="128"/>
      <c r="E2674" s="583"/>
      <c r="F2674" s="128"/>
      <c r="G2674" s="588"/>
      <c r="H2674" s="588"/>
      <c r="I2674" s="130"/>
      <c r="J2674" s="139"/>
      <c r="K2674" s="131"/>
      <c r="L2674" s="132"/>
      <c r="M2674" s="132"/>
      <c r="N2674" s="141"/>
      <c r="O2674" s="139"/>
      <c r="P2674" s="139"/>
      <c r="Q2674" s="139"/>
      <c r="R2674" s="133"/>
      <c r="S2674" s="134"/>
      <c r="T2674" s="434"/>
      <c r="U2674" s="429"/>
      <c r="V2674" s="429" t="str">
        <f t="shared" si="858"/>
        <v/>
      </c>
      <c r="W2674" s="298"/>
      <c r="X2674" s="129" t="str">
        <f t="shared" si="859"/>
        <v/>
      </c>
      <c r="Y2674" s="129" t="str">
        <f t="shared" si="860"/>
        <v/>
      </c>
      <c r="Z2674" s="129" t="str">
        <f t="shared" si="861"/>
        <v/>
      </c>
      <c r="AA2674" s="133" t="str">
        <f t="shared" si="853"/>
        <v/>
      </c>
      <c r="AC2674" s="186" t="str">
        <f>AC2666</f>
        <v/>
      </c>
      <c r="AD2674" s="187" t="str">
        <f>AD2666</f>
        <v/>
      </c>
      <c r="AE2674" s="187" t="str">
        <f>AE2666</f>
        <v/>
      </c>
      <c r="AF2674" s="187" t="str">
        <f>AF2666</f>
        <v/>
      </c>
      <c r="AG2674" s="204">
        <f t="shared" si="862"/>
        <v>0</v>
      </c>
      <c r="AI2674" s="135" t="str">
        <f>IF(月報!G2674&lt;&gt;"",月報!G2674,"")</f>
        <v/>
      </c>
      <c r="AJ2674" s="126" t="str">
        <f>IF(月報!W2674&lt;&gt;"",月報!W2674*24,"")</f>
        <v/>
      </c>
      <c r="AK2674" s="126" t="str">
        <f>IF(月報!P2674&lt;&gt;"",月報!P2674,"")</f>
        <v/>
      </c>
      <c r="AL2674" s="126" t="str">
        <f>IF(月報!Q2674&lt;&gt;"",IF(月報!Q2674="平日残","",月報!Q2674),"")</f>
        <v/>
      </c>
      <c r="AM2674" s="126"/>
      <c r="AN2674" s="126" t="str">
        <f t="shared" si="850"/>
        <v/>
      </c>
      <c r="AO2674" s="126" t="str">
        <f>IF($E2674="","",VLOOKUP($E2674,カレンダマスタ!$A$5:$E$381,5,FALSE))</f>
        <v/>
      </c>
      <c r="AQ2674" s="196" t="str">
        <f>IF(G2674="","",IF(VLOOKUP(E2674,カレンダマスタ!$A$5:$D$381,4,FALSE)=0,"",1))</f>
        <v/>
      </c>
      <c r="AR2674" s="136" t="str">
        <f>IF($G2674="","",IF($AD2674="NSTC",INDEX(カレンダマスタ!$I$26:$O$31,MATCH($G2674,カレンダマスタ!$H$26:$H$31,1),MATCH($H2674,カレンダマスタ!$I$25:$O$25,1)),
IF($AD2674="CS本社",INDEX(カレンダマスタ!$I$36:$O$41,MATCH($G2674,カレンダマスタ!$H$36:$H$41,1),MATCH($H2674,カレンダマスタ!$I$35:$O$35,1)),
IF($AD2674="NS本社",INDEX(カレンダマスタ!$I$94:$O$99,MATCH($G2674,カレンダマスタ!$H$95:$H$100,1),MATCH($H2674,カレンダマスタ!$I$93:$O$93,1)),
IF($AD2674="ODC",INDEX(カレンダマスタ!$I$46:$O$51,MATCH($G2674,カレンダマスタ!$H$46:$H$51,1),MATCH($H2674,カレンダマスタ!$I$45:$O$45,1)),
IF($AD2674="NS東京TC",INDEX(カレンダマスタ!$I$56:$O$61,MATCH($G2674,カレンダマスタ!$H$56:$H$61,1),MATCH($H2674,カレンダマスタ!$I$55:$O$55,1)),""))))))</f>
        <v/>
      </c>
      <c r="AS2674" s="126" t="str">
        <f t="shared" si="863"/>
        <v/>
      </c>
      <c r="AU2674" s="137" t="str">
        <f>IF(E2674="","",VLOOKUP($E2674,カレンダマスタ!$A$4:$E$381,4,FALSE))</f>
        <v/>
      </c>
      <c r="AV2674" s="137" t="str">
        <f t="shared" si="854"/>
        <v/>
      </c>
      <c r="AW2674" s="137" t="str">
        <f t="shared" si="855"/>
        <v/>
      </c>
      <c r="AX2674" s="138" t="str">
        <f t="shared" si="856"/>
        <v/>
      </c>
      <c r="AY2674" s="138" t="str">
        <f t="shared" si="857"/>
        <v/>
      </c>
      <c r="AZ2674" s="130" t="str">
        <f>IF(AX2674&amp;AW2674="勤怠未設定","×",IF(AV2674="勤怠修正","×",IF(AC2674="外注","",IF(AA2674="",IF(AY2674&lt;&gt;"","×",""),IF(VLOOKUP(AA2674,カレンダマスタ!$H$66:$I$83,2,FALSE)&lt;&gt;AY2674,"×","OK")))))</f>
        <v/>
      </c>
      <c r="BC2674" s="137" t="str">
        <f>IF(E2674="","",VLOOKUP($E2674,カレンダマスタ!$A$4:$E$381,4,FALSE))</f>
        <v/>
      </c>
      <c r="BD2674" s="126" t="str">
        <f>IF(AC2674="社員","",IF(AG2674=0,"",IF(AD2674="NSTC",IF(COUNTIF(カレンダマスタ!$Q$5:$Q$32,G2674)=1,"OK","×"),
IF(AD2674="NS本社",IF(COUNTIF(カレンダマスタ!$T$5:$T$32,G2674)=1,"OK","×"),IF(COUNTIF(カレンダマスタ!$R$5:$R$32,G2674)=1,"OK","×")))))</f>
        <v/>
      </c>
      <c r="BE2674" s="126" t="str">
        <f>IF(AC2674="社員","",IF(G2674="","",IF(R2674&lt;&gt;"","",IF(AF2674="CS","OK",IF(VLOOKUP(E2674,カレンダマスタ!$A$5:$D$381,4,FALSE)&gt;0,"",IF(OR(G2674*24&gt;10.84,H2674*24&lt;14.5)=TRUE,"×","OK"))))))</f>
        <v/>
      </c>
      <c r="BF2674" s="126" t="str">
        <f t="shared" si="851"/>
        <v/>
      </c>
      <c r="BG2674" s="126" t="str">
        <f t="shared" si="864"/>
        <v/>
      </c>
      <c r="BI2674" s="130" t="str">
        <f t="shared" si="865"/>
        <v/>
      </c>
    </row>
    <row r="2675" spans="2:61">
      <c r="B2675" s="111"/>
      <c r="C2675" s="536"/>
      <c r="D2675" s="128"/>
      <c r="E2675" s="583"/>
      <c r="F2675" s="128"/>
      <c r="G2675" s="588"/>
      <c r="H2675" s="588"/>
      <c r="I2675" s="130"/>
      <c r="J2675" s="139"/>
      <c r="K2675" s="131"/>
      <c r="L2675" s="132"/>
      <c r="M2675" s="132"/>
      <c r="N2675" s="141"/>
      <c r="O2675" s="139"/>
      <c r="P2675" s="139"/>
      <c r="Q2675" s="139"/>
      <c r="R2675" s="133"/>
      <c r="S2675" s="134"/>
      <c r="T2675" s="434"/>
      <c r="U2675" s="429"/>
      <c r="V2675" s="429" t="str">
        <f t="shared" si="858"/>
        <v/>
      </c>
      <c r="W2675" s="298"/>
      <c r="X2675" s="129" t="str">
        <f t="shared" si="859"/>
        <v/>
      </c>
      <c r="Y2675" s="129" t="str">
        <f t="shared" si="860"/>
        <v/>
      </c>
      <c r="Z2675" s="129" t="str">
        <f t="shared" si="861"/>
        <v/>
      </c>
      <c r="AA2675" s="133" t="str">
        <f t="shared" si="853"/>
        <v/>
      </c>
      <c r="AC2675" s="186" t="str">
        <f>AC2666</f>
        <v/>
      </c>
      <c r="AD2675" s="187" t="str">
        <f>AD2666</f>
        <v/>
      </c>
      <c r="AE2675" s="187" t="str">
        <f>AE2666</f>
        <v/>
      </c>
      <c r="AF2675" s="187" t="str">
        <f>AF2666</f>
        <v/>
      </c>
      <c r="AG2675" s="204">
        <f t="shared" si="862"/>
        <v>0</v>
      </c>
      <c r="AI2675" s="135" t="str">
        <f>IF(月報!G2675&lt;&gt;"",月報!G2675,"")</f>
        <v/>
      </c>
      <c r="AJ2675" s="126" t="str">
        <f>IF(月報!W2675&lt;&gt;"",月報!W2675*24,"")</f>
        <v/>
      </c>
      <c r="AK2675" s="126" t="str">
        <f>IF(月報!P2675&lt;&gt;"",月報!P2675,"")</f>
        <v/>
      </c>
      <c r="AL2675" s="126" t="str">
        <f>IF(月報!Q2675&lt;&gt;"",IF(月報!Q2675="平日残","",月報!Q2675),"")</f>
        <v/>
      </c>
      <c r="AM2675" s="126"/>
      <c r="AN2675" s="126" t="str">
        <f t="shared" si="850"/>
        <v/>
      </c>
      <c r="AO2675" s="126" t="str">
        <f>IF($E2675="","",VLOOKUP($E2675,カレンダマスタ!$A$5:$E$381,5,FALSE))</f>
        <v/>
      </c>
      <c r="AQ2675" s="196" t="str">
        <f>IF(G2675="","",IF(VLOOKUP(E2675,カレンダマスタ!$A$5:$D$381,4,FALSE)=0,"",1))</f>
        <v/>
      </c>
      <c r="AR2675" s="136" t="str">
        <f>IF($G2675="","",IF($AD2675="NSTC",INDEX(カレンダマスタ!$I$26:$O$31,MATCH($G2675,カレンダマスタ!$H$26:$H$31,1),MATCH($H2675,カレンダマスタ!$I$25:$O$25,1)),
IF($AD2675="CS本社",INDEX(カレンダマスタ!$I$36:$O$41,MATCH($G2675,カレンダマスタ!$H$36:$H$41,1),MATCH($H2675,カレンダマスタ!$I$35:$O$35,1)),
IF($AD2675="NS本社",INDEX(カレンダマスタ!$I$94:$O$99,MATCH($G2675,カレンダマスタ!$H$95:$H$100,1),MATCH($H2675,カレンダマスタ!$I$93:$O$93,1)),
IF($AD2675="ODC",INDEX(カレンダマスタ!$I$46:$O$51,MATCH($G2675,カレンダマスタ!$H$46:$H$51,1),MATCH($H2675,カレンダマスタ!$I$45:$O$45,1)),
IF($AD2675="NS東京TC",INDEX(カレンダマスタ!$I$56:$O$61,MATCH($G2675,カレンダマスタ!$H$56:$H$61,1),MATCH($H2675,カレンダマスタ!$I$55:$O$55,1)),""))))))</f>
        <v/>
      </c>
      <c r="AS2675" s="126" t="str">
        <f t="shared" si="863"/>
        <v/>
      </c>
      <c r="AU2675" s="137" t="str">
        <f>IF(E2675="","",VLOOKUP($E2675,カレンダマスタ!$A$4:$E$381,4,FALSE))</f>
        <v/>
      </c>
      <c r="AV2675" s="137" t="str">
        <f t="shared" si="854"/>
        <v/>
      </c>
      <c r="AW2675" s="137" t="str">
        <f t="shared" si="855"/>
        <v/>
      </c>
      <c r="AX2675" s="138" t="str">
        <f t="shared" si="856"/>
        <v/>
      </c>
      <c r="AY2675" s="138" t="str">
        <f t="shared" si="857"/>
        <v/>
      </c>
      <c r="AZ2675" s="130" t="str">
        <f>IF(AX2675&amp;AW2675="勤怠未設定","×",IF(AV2675="勤怠修正","×",IF(AC2675="外注","",IF(AA2675="",IF(AY2675&lt;&gt;"","×",""),IF(VLOOKUP(AA2675,カレンダマスタ!$H$66:$I$83,2,FALSE)&lt;&gt;AY2675,"×","OK")))))</f>
        <v/>
      </c>
      <c r="BC2675" s="137" t="str">
        <f>IF(E2675="","",VLOOKUP($E2675,カレンダマスタ!$A$4:$E$381,4,FALSE))</f>
        <v/>
      </c>
      <c r="BD2675" s="126" t="str">
        <f>IF(AC2675="社員","",IF(AG2675=0,"",IF(AD2675="NSTC",IF(COUNTIF(カレンダマスタ!$Q$5:$Q$32,G2675)=1,"OK","×"),
IF(AD2675="NS本社",IF(COUNTIF(カレンダマスタ!$T$5:$T$32,G2675)=1,"OK","×"),IF(COUNTIF(カレンダマスタ!$R$5:$R$32,G2675)=1,"OK","×")))))</f>
        <v/>
      </c>
      <c r="BE2675" s="126" t="str">
        <f>IF(AC2675="社員","",IF(G2675="","",IF(R2675&lt;&gt;"","",IF(AF2675="CS","OK",IF(VLOOKUP(E2675,カレンダマスタ!$A$5:$D$381,4,FALSE)&gt;0,"",IF(OR(G2675*24&gt;10.84,H2675*24&lt;14.5)=TRUE,"×","OK"))))))</f>
        <v/>
      </c>
      <c r="BF2675" s="126" t="str">
        <f t="shared" si="851"/>
        <v/>
      </c>
      <c r="BG2675" s="126" t="str">
        <f t="shared" si="864"/>
        <v/>
      </c>
      <c r="BI2675" s="130" t="str">
        <f t="shared" si="865"/>
        <v/>
      </c>
    </row>
    <row r="2676" spans="2:61">
      <c r="B2676" s="111"/>
      <c r="C2676" s="536"/>
      <c r="D2676" s="128"/>
      <c r="E2676" s="583"/>
      <c r="F2676" s="128"/>
      <c r="G2676" s="588"/>
      <c r="H2676" s="588"/>
      <c r="I2676" s="130"/>
      <c r="J2676" s="139"/>
      <c r="K2676" s="131"/>
      <c r="L2676" s="132"/>
      <c r="M2676" s="132"/>
      <c r="N2676" s="141"/>
      <c r="O2676" s="139"/>
      <c r="P2676" s="139"/>
      <c r="Q2676" s="139"/>
      <c r="R2676" s="133"/>
      <c r="S2676" s="134"/>
      <c r="T2676" s="434"/>
      <c r="U2676" s="429"/>
      <c r="V2676" s="429" t="str">
        <f t="shared" si="858"/>
        <v/>
      </c>
      <c r="W2676" s="298"/>
      <c r="X2676" s="129" t="str">
        <f t="shared" si="859"/>
        <v/>
      </c>
      <c r="Y2676" s="129" t="str">
        <f t="shared" si="860"/>
        <v/>
      </c>
      <c r="Z2676" s="129" t="str">
        <f t="shared" si="861"/>
        <v/>
      </c>
      <c r="AA2676" s="133" t="str">
        <f t="shared" si="853"/>
        <v/>
      </c>
      <c r="AC2676" s="186" t="str">
        <f>AC2666</f>
        <v/>
      </c>
      <c r="AD2676" s="187" t="str">
        <f>AD2666</f>
        <v/>
      </c>
      <c r="AE2676" s="187" t="str">
        <f>AE2666</f>
        <v/>
      </c>
      <c r="AF2676" s="187" t="str">
        <f>AF2666</f>
        <v/>
      </c>
      <c r="AG2676" s="204">
        <f t="shared" si="862"/>
        <v>0</v>
      </c>
      <c r="AI2676" s="140" t="str">
        <f>IF(月報!G2676&lt;&gt;"",月報!G2676,"")</f>
        <v/>
      </c>
      <c r="AJ2676" s="126" t="str">
        <f>IF(月報!W2676&lt;&gt;"",月報!W2676*24,"")</f>
        <v/>
      </c>
      <c r="AK2676" s="126" t="str">
        <f>IF(月報!P2676&lt;&gt;"",月報!P2676,"")</f>
        <v/>
      </c>
      <c r="AL2676" s="126" t="str">
        <f>IF(月報!Q2676&lt;&gt;"",IF(月報!Q2676="平日残","",月報!Q2676),"")</f>
        <v/>
      </c>
      <c r="AM2676" s="126"/>
      <c r="AN2676" s="126" t="str">
        <f t="shared" si="850"/>
        <v/>
      </c>
      <c r="AO2676" s="126" t="str">
        <f>IF($E2676="","",VLOOKUP($E2676,カレンダマスタ!$A$5:$E$381,5,FALSE))</f>
        <v/>
      </c>
      <c r="AQ2676" s="196" t="str">
        <f>IF(G2676="","",IF(VLOOKUP(E2676,カレンダマスタ!$A$5:$D$381,4,FALSE)=0,"",1))</f>
        <v/>
      </c>
      <c r="AR2676" s="136" t="str">
        <f>IF($G2676="","",IF($AD2676="NSTC",INDEX(カレンダマスタ!$I$26:$O$31,MATCH($G2676,カレンダマスタ!$H$26:$H$31,1),MATCH($H2676,カレンダマスタ!$I$25:$O$25,1)),
IF($AD2676="CS本社",INDEX(カレンダマスタ!$I$36:$O$41,MATCH($G2676,カレンダマスタ!$H$36:$H$41,1),MATCH($H2676,カレンダマスタ!$I$35:$O$35,1)),
IF($AD2676="NS本社",INDEX(カレンダマスタ!$I$94:$O$99,MATCH($G2676,カレンダマスタ!$H$95:$H$100,1),MATCH($H2676,カレンダマスタ!$I$93:$O$93,1)),
IF($AD2676="ODC",INDEX(カレンダマスタ!$I$46:$O$51,MATCH($G2676,カレンダマスタ!$H$46:$H$51,1),MATCH($H2676,カレンダマスタ!$I$45:$O$45,1)),
IF($AD2676="NS東京TC",INDEX(カレンダマスタ!$I$56:$O$61,MATCH($G2676,カレンダマスタ!$H$56:$H$61,1),MATCH($H2676,カレンダマスタ!$I$55:$O$55,1)),""))))))</f>
        <v/>
      </c>
      <c r="AS2676" s="126" t="str">
        <f t="shared" si="863"/>
        <v/>
      </c>
      <c r="AU2676" s="137" t="str">
        <f>IF(E2676="","",VLOOKUP($E2676,カレンダマスタ!$A$4:$E$381,4,FALSE))</f>
        <v/>
      </c>
      <c r="AV2676" s="137" t="str">
        <f t="shared" si="854"/>
        <v/>
      </c>
      <c r="AW2676" s="137" t="str">
        <f t="shared" si="855"/>
        <v/>
      </c>
      <c r="AX2676" s="138" t="str">
        <f t="shared" si="856"/>
        <v/>
      </c>
      <c r="AY2676" s="138" t="str">
        <f t="shared" si="857"/>
        <v/>
      </c>
      <c r="AZ2676" s="130" t="str">
        <f>IF(AX2676&amp;AW2676="勤怠未設定","×",IF(AV2676="勤怠修正","×",IF(AC2676="外注","",IF(AA2676="",IF(AY2676&lt;&gt;"","×",""),IF(VLOOKUP(AA2676,カレンダマスタ!$H$66:$I$83,2,FALSE)&lt;&gt;AY2676,"×","OK")))))</f>
        <v/>
      </c>
      <c r="BC2676" s="137" t="str">
        <f>IF(E2676="","",VLOOKUP($E2676,カレンダマスタ!$A$4:$E$381,4,FALSE))</f>
        <v/>
      </c>
      <c r="BD2676" s="126" t="str">
        <f>IF(AC2676="社員","",IF(AG2676=0,"",IF(AD2676="NSTC",IF(COUNTIF(カレンダマスタ!$Q$5:$Q$32,G2676)=1,"OK","×"),
IF(AD2676="NS本社",IF(COUNTIF(カレンダマスタ!$T$5:$T$32,G2676)=1,"OK","×"),IF(COUNTIF(カレンダマスタ!$R$5:$R$32,G2676)=1,"OK","×")))))</f>
        <v/>
      </c>
      <c r="BE2676" s="126" t="str">
        <f>IF(AC2676="社員","",IF(G2676="","",IF(R2676&lt;&gt;"","",IF(AF2676="CS","OK",IF(VLOOKUP(E2676,カレンダマスタ!$A$5:$D$381,4,FALSE)&gt;0,"",IF(OR(G2676*24&gt;10.84,H2676*24&lt;14.5)=TRUE,"×","OK"))))))</f>
        <v/>
      </c>
      <c r="BF2676" s="126" t="str">
        <f t="shared" si="851"/>
        <v/>
      </c>
      <c r="BG2676" s="126" t="str">
        <f t="shared" si="864"/>
        <v/>
      </c>
      <c r="BI2676" s="130" t="str">
        <f t="shared" si="865"/>
        <v/>
      </c>
    </row>
    <row r="2677" spans="2:61">
      <c r="B2677" s="111"/>
      <c r="C2677" s="536"/>
      <c r="D2677" s="128"/>
      <c r="E2677" s="583"/>
      <c r="F2677" s="128"/>
      <c r="G2677" s="588"/>
      <c r="H2677" s="588"/>
      <c r="I2677" s="130"/>
      <c r="J2677" s="139"/>
      <c r="K2677" s="131"/>
      <c r="L2677" s="132"/>
      <c r="M2677" s="132"/>
      <c r="N2677" s="141"/>
      <c r="O2677" s="139"/>
      <c r="P2677" s="139"/>
      <c r="Q2677" s="139"/>
      <c r="R2677" s="133"/>
      <c r="S2677" s="134"/>
      <c r="T2677" s="434"/>
      <c r="U2677" s="429"/>
      <c r="V2677" s="429" t="str">
        <f t="shared" si="858"/>
        <v/>
      </c>
      <c r="W2677" s="298"/>
      <c r="X2677" s="129" t="str">
        <f t="shared" si="859"/>
        <v/>
      </c>
      <c r="Y2677" s="129" t="str">
        <f t="shared" si="860"/>
        <v/>
      </c>
      <c r="Z2677" s="129" t="str">
        <f t="shared" si="861"/>
        <v/>
      </c>
      <c r="AA2677" s="133" t="str">
        <f t="shared" si="853"/>
        <v/>
      </c>
      <c r="AC2677" s="186" t="str">
        <f>AC2666</f>
        <v/>
      </c>
      <c r="AD2677" s="187" t="str">
        <f>AD2666</f>
        <v/>
      </c>
      <c r="AE2677" s="187" t="str">
        <f>AE2666</f>
        <v/>
      </c>
      <c r="AF2677" s="187" t="str">
        <f>AF2666</f>
        <v/>
      </c>
      <c r="AG2677" s="204">
        <f t="shared" si="862"/>
        <v>0</v>
      </c>
      <c r="AI2677" s="140" t="str">
        <f>IF(月報!G2677&lt;&gt;"",月報!G2677,"")</f>
        <v/>
      </c>
      <c r="AJ2677" s="126" t="str">
        <f>IF(月報!W2677&lt;&gt;"",月報!W2677*24,"")</f>
        <v/>
      </c>
      <c r="AK2677" s="126" t="str">
        <f>IF(月報!P2677&lt;&gt;"",月報!P2677,"")</f>
        <v/>
      </c>
      <c r="AL2677" s="126" t="str">
        <f>IF(月報!Q2677&lt;&gt;"",IF(月報!Q2677="平日残","",月報!Q2677),"")</f>
        <v/>
      </c>
      <c r="AM2677" s="126"/>
      <c r="AN2677" s="126" t="str">
        <f t="shared" si="850"/>
        <v/>
      </c>
      <c r="AO2677" s="126" t="str">
        <f>IF($E2677="","",VLOOKUP($E2677,カレンダマスタ!$A$5:$E$381,5,FALSE))</f>
        <v/>
      </c>
      <c r="AQ2677" s="196" t="str">
        <f>IF(G2677="","",IF(VLOOKUP(E2677,カレンダマスタ!$A$5:$D$381,4,FALSE)=0,"",1))</f>
        <v/>
      </c>
      <c r="AR2677" s="136" t="str">
        <f>IF($G2677="","",IF($AD2677="NSTC",INDEX(カレンダマスタ!$I$26:$O$31,MATCH($G2677,カレンダマスタ!$H$26:$H$31,1),MATCH($H2677,カレンダマスタ!$I$25:$O$25,1)),
IF($AD2677="CS本社",INDEX(カレンダマスタ!$I$36:$O$41,MATCH($G2677,カレンダマスタ!$H$36:$H$41,1),MATCH($H2677,カレンダマスタ!$I$35:$O$35,1)),
IF($AD2677="NS本社",INDEX(カレンダマスタ!$I$94:$O$99,MATCH($G2677,カレンダマスタ!$H$95:$H$100,1),MATCH($H2677,カレンダマスタ!$I$93:$O$93,1)),
IF($AD2677="ODC",INDEX(カレンダマスタ!$I$46:$O$51,MATCH($G2677,カレンダマスタ!$H$46:$H$51,1),MATCH($H2677,カレンダマスタ!$I$45:$O$45,1)),
IF($AD2677="NS東京TC",INDEX(カレンダマスタ!$I$56:$O$61,MATCH($G2677,カレンダマスタ!$H$56:$H$61,1),MATCH($H2677,カレンダマスタ!$I$55:$O$55,1)),""))))))</f>
        <v/>
      </c>
      <c r="AS2677" s="126" t="str">
        <f t="shared" si="863"/>
        <v/>
      </c>
      <c r="AU2677" s="137" t="str">
        <f>IF(E2677="","",VLOOKUP($E2677,カレンダマスタ!$A$4:$E$381,4,FALSE))</f>
        <v/>
      </c>
      <c r="AV2677" s="137" t="str">
        <f t="shared" si="854"/>
        <v/>
      </c>
      <c r="AW2677" s="137" t="str">
        <f t="shared" si="855"/>
        <v/>
      </c>
      <c r="AX2677" s="138" t="str">
        <f t="shared" si="856"/>
        <v/>
      </c>
      <c r="AY2677" s="138" t="str">
        <f t="shared" si="857"/>
        <v/>
      </c>
      <c r="AZ2677" s="130" t="str">
        <f>IF(AX2677&amp;AW2677="勤怠未設定","×",IF(AV2677="勤怠修正","×",IF(AC2677="外注","",IF(AA2677="",IF(AY2677&lt;&gt;"","×",""),IF(VLOOKUP(AA2677,カレンダマスタ!$H$66:$I$83,2,FALSE)&lt;&gt;AY2677,"×","OK")))))</f>
        <v/>
      </c>
      <c r="BC2677" s="137" t="str">
        <f>IF(E2677="","",VLOOKUP($E2677,カレンダマスタ!$A$4:$E$381,4,FALSE))</f>
        <v/>
      </c>
      <c r="BD2677" s="126" t="str">
        <f>IF(AC2677="社員","",IF(AG2677=0,"",IF(AD2677="NSTC",IF(COUNTIF(カレンダマスタ!$Q$5:$Q$32,G2677)=1,"OK","×"),
IF(AD2677="NS本社",IF(COUNTIF(カレンダマスタ!$T$5:$T$32,G2677)=1,"OK","×"),IF(COUNTIF(カレンダマスタ!$R$5:$R$32,G2677)=1,"OK","×")))))</f>
        <v/>
      </c>
      <c r="BE2677" s="126" t="str">
        <f>IF(AC2677="社員","",IF(G2677="","",IF(R2677&lt;&gt;"","",IF(AF2677="CS","OK",IF(VLOOKUP(E2677,カレンダマスタ!$A$5:$D$381,4,FALSE)&gt;0,"",IF(OR(G2677*24&gt;10.84,H2677*24&lt;14.5)=TRUE,"×","OK"))))))</f>
        <v/>
      </c>
      <c r="BF2677" s="126" t="str">
        <f t="shared" si="851"/>
        <v/>
      </c>
      <c r="BG2677" s="126" t="str">
        <f t="shared" si="864"/>
        <v/>
      </c>
      <c r="BI2677" s="130" t="str">
        <f t="shared" si="865"/>
        <v/>
      </c>
    </row>
    <row r="2678" spans="2:61">
      <c r="B2678" s="111"/>
      <c r="C2678" s="536"/>
      <c r="D2678" s="128"/>
      <c r="E2678" s="583"/>
      <c r="F2678" s="128"/>
      <c r="G2678" s="588"/>
      <c r="H2678" s="588"/>
      <c r="I2678" s="130"/>
      <c r="J2678" s="139"/>
      <c r="K2678" s="131"/>
      <c r="L2678" s="132"/>
      <c r="M2678" s="132"/>
      <c r="N2678" s="141"/>
      <c r="O2678" s="139"/>
      <c r="P2678" s="139"/>
      <c r="Q2678" s="139"/>
      <c r="R2678" s="133"/>
      <c r="S2678" s="134"/>
      <c r="T2678" s="434"/>
      <c r="U2678" s="429"/>
      <c r="V2678" s="429" t="str">
        <f t="shared" si="858"/>
        <v/>
      </c>
      <c r="W2678" s="298"/>
      <c r="X2678" s="129" t="str">
        <f t="shared" si="859"/>
        <v/>
      </c>
      <c r="Y2678" s="129" t="str">
        <f t="shared" si="860"/>
        <v/>
      </c>
      <c r="Z2678" s="129" t="str">
        <f t="shared" si="861"/>
        <v/>
      </c>
      <c r="AA2678" s="133" t="str">
        <f t="shared" si="853"/>
        <v/>
      </c>
      <c r="AC2678" s="186" t="str">
        <f>AC2666</f>
        <v/>
      </c>
      <c r="AD2678" s="187" t="str">
        <f>AD2666</f>
        <v/>
      </c>
      <c r="AE2678" s="187" t="str">
        <f>AE2666</f>
        <v/>
      </c>
      <c r="AF2678" s="187" t="str">
        <f>AF2666</f>
        <v/>
      </c>
      <c r="AG2678" s="204">
        <f t="shared" si="862"/>
        <v>0</v>
      </c>
      <c r="AI2678" s="140" t="str">
        <f>IF(月報!G2678&lt;&gt;"",月報!G2678,"")</f>
        <v/>
      </c>
      <c r="AJ2678" s="126" t="str">
        <f>IF(月報!W2678&lt;&gt;"",月報!W2678*24,"")</f>
        <v/>
      </c>
      <c r="AK2678" s="126" t="str">
        <f>IF(月報!P2678&lt;&gt;"",月報!P2678,"")</f>
        <v/>
      </c>
      <c r="AL2678" s="126" t="str">
        <f>IF(月報!Q2678&lt;&gt;"",IF(月報!Q2678="平日残","",月報!Q2678),"")</f>
        <v/>
      </c>
      <c r="AM2678" s="126"/>
      <c r="AN2678" s="126" t="str">
        <f t="shared" si="850"/>
        <v/>
      </c>
      <c r="AO2678" s="126" t="str">
        <f>IF($E2678="","",VLOOKUP($E2678,カレンダマスタ!$A$5:$E$381,5,FALSE))</f>
        <v/>
      </c>
      <c r="AQ2678" s="196" t="str">
        <f>IF(G2678="","",IF(VLOOKUP(E2678,カレンダマスタ!$A$5:$D$381,4,FALSE)=0,"",1))</f>
        <v/>
      </c>
      <c r="AR2678" s="136" t="str">
        <f>IF($G2678="","",IF($AD2678="NSTC",INDEX(カレンダマスタ!$I$26:$O$31,MATCH($G2678,カレンダマスタ!$H$26:$H$31,1),MATCH($H2678,カレンダマスタ!$I$25:$O$25,1)),
IF($AD2678="CS本社",INDEX(カレンダマスタ!$I$36:$O$41,MATCH($G2678,カレンダマスタ!$H$36:$H$41,1),MATCH($H2678,カレンダマスタ!$I$35:$O$35,1)),
IF($AD2678="NS本社",INDEX(カレンダマスタ!$I$94:$O$99,MATCH($G2678,カレンダマスタ!$H$95:$H$100,1),MATCH($H2678,カレンダマスタ!$I$93:$O$93,1)),
IF($AD2678="ODC",INDEX(カレンダマスタ!$I$46:$O$51,MATCH($G2678,カレンダマスタ!$H$46:$H$51,1),MATCH($H2678,カレンダマスタ!$I$45:$O$45,1)),
IF($AD2678="NS東京TC",INDEX(カレンダマスタ!$I$56:$O$61,MATCH($G2678,カレンダマスタ!$H$56:$H$61,1),MATCH($H2678,カレンダマスタ!$I$55:$O$55,1)),""))))))</f>
        <v/>
      </c>
      <c r="AS2678" s="126" t="str">
        <f t="shared" si="863"/>
        <v/>
      </c>
      <c r="AU2678" s="137" t="str">
        <f>IF(E2678="","",VLOOKUP($E2678,カレンダマスタ!$A$4:$E$381,4,FALSE))</f>
        <v/>
      </c>
      <c r="AV2678" s="137" t="str">
        <f t="shared" si="854"/>
        <v/>
      </c>
      <c r="AW2678" s="137" t="str">
        <f t="shared" si="855"/>
        <v/>
      </c>
      <c r="AX2678" s="138" t="str">
        <f t="shared" si="856"/>
        <v/>
      </c>
      <c r="AY2678" s="138" t="str">
        <f t="shared" si="857"/>
        <v/>
      </c>
      <c r="AZ2678" s="130" t="str">
        <f>IF(AX2678&amp;AW2678="勤怠未設定","×",IF(AV2678="勤怠修正","×",IF(AC2678="外注","",IF(AA2678="",IF(AY2678&lt;&gt;"","×",""),IF(VLOOKUP(AA2678,カレンダマスタ!$H$66:$I$83,2,FALSE)&lt;&gt;AY2678,"×","OK")))))</f>
        <v/>
      </c>
      <c r="BC2678" s="137" t="str">
        <f>IF(E2678="","",VLOOKUP($E2678,カレンダマスタ!$A$4:$E$381,4,FALSE))</f>
        <v/>
      </c>
      <c r="BD2678" s="126" t="str">
        <f>IF(AC2678="社員","",IF(AG2678=0,"",IF(AD2678="NSTC",IF(COUNTIF(カレンダマスタ!$Q$5:$Q$32,G2678)=1,"OK","×"),
IF(AD2678="NS本社",IF(COUNTIF(カレンダマスタ!$T$5:$T$32,G2678)=1,"OK","×"),IF(COUNTIF(カレンダマスタ!$R$5:$R$32,G2678)=1,"OK","×")))))</f>
        <v/>
      </c>
      <c r="BE2678" s="126" t="str">
        <f>IF(AC2678="社員","",IF(G2678="","",IF(R2678&lt;&gt;"","",IF(AF2678="CS","OK",IF(VLOOKUP(E2678,カレンダマスタ!$A$5:$D$381,4,FALSE)&gt;0,"",IF(OR(G2678*24&gt;10.84,H2678*24&lt;14.5)=TRUE,"×","OK"))))))</f>
        <v/>
      </c>
      <c r="BF2678" s="126" t="str">
        <f t="shared" si="851"/>
        <v/>
      </c>
      <c r="BG2678" s="126" t="str">
        <f t="shared" si="864"/>
        <v/>
      </c>
      <c r="BI2678" s="130" t="str">
        <f t="shared" si="865"/>
        <v/>
      </c>
    </row>
    <row r="2679" spans="2:61">
      <c r="B2679" s="111"/>
      <c r="C2679" s="537"/>
      <c r="D2679" s="142"/>
      <c r="E2679" s="584"/>
      <c r="F2679" s="142"/>
      <c r="G2679" s="589"/>
      <c r="H2679" s="589"/>
      <c r="I2679" s="144"/>
      <c r="J2679" s="148"/>
      <c r="K2679" s="145"/>
      <c r="L2679" s="146"/>
      <c r="M2679" s="146"/>
      <c r="N2679" s="147"/>
      <c r="O2679" s="148"/>
      <c r="P2679" s="148"/>
      <c r="Q2679" s="148"/>
      <c r="R2679" s="149"/>
      <c r="S2679" s="156"/>
      <c r="T2679" s="435"/>
      <c r="U2679" s="430"/>
      <c r="V2679" s="430" t="str">
        <f t="shared" si="858"/>
        <v/>
      </c>
      <c r="W2679" s="298"/>
      <c r="X2679" s="143" t="str">
        <f t="shared" si="859"/>
        <v/>
      </c>
      <c r="Y2679" s="143" t="str">
        <f t="shared" si="860"/>
        <v/>
      </c>
      <c r="Z2679" s="143" t="str">
        <f t="shared" si="861"/>
        <v/>
      </c>
      <c r="AA2679" s="149" t="str">
        <f t="shared" si="853"/>
        <v/>
      </c>
      <c r="AC2679" s="188" t="str">
        <f>AC2666</f>
        <v/>
      </c>
      <c r="AD2679" s="189" t="str">
        <f>AD2666</f>
        <v/>
      </c>
      <c r="AE2679" s="189" t="str">
        <f>AE2666</f>
        <v/>
      </c>
      <c r="AF2679" s="189" t="str">
        <f>AF2666</f>
        <v/>
      </c>
      <c r="AG2679" s="205">
        <f t="shared" si="862"/>
        <v>0</v>
      </c>
      <c r="AI2679" s="157" t="str">
        <f>IF(月報!G2679&lt;&gt;"",月報!G2679,"")</f>
        <v/>
      </c>
      <c r="AJ2679" s="151" t="str">
        <f>IF(月報!W2679&lt;&gt;"",月報!W2679*24,"")</f>
        <v/>
      </c>
      <c r="AK2679" s="151" t="str">
        <f>IF(月報!P2679&lt;&gt;"",月報!P2679,"")</f>
        <v/>
      </c>
      <c r="AL2679" s="151" t="str">
        <f>IF(月報!Q2679&lt;&gt;"",IF(月報!Q2679="平日残","",月報!Q2679),"")</f>
        <v/>
      </c>
      <c r="AM2679" s="151"/>
      <c r="AN2679" s="151" t="str">
        <f t="shared" si="850"/>
        <v/>
      </c>
      <c r="AO2679" s="151" t="str">
        <f>IF($E2679="","",VLOOKUP($E2679,カレンダマスタ!$A$5:$E$381,5,FALSE))</f>
        <v/>
      </c>
      <c r="AQ2679" s="197" t="str">
        <f>IF(G2679="","",IF(VLOOKUP(E2679,カレンダマスタ!$A$5:$D$381,4,FALSE)=0,"",1))</f>
        <v/>
      </c>
      <c r="AR2679" s="152" t="str">
        <f>IF($G2679="","",IF($AD2679="NSTC",INDEX(カレンダマスタ!$I$26:$O$31,MATCH($G2679,カレンダマスタ!$H$26:$H$31,1),MATCH($H2679,カレンダマスタ!$I$25:$O$25,1)),
IF($AD2679="CS本社",INDEX(カレンダマスタ!$I$36:$O$41,MATCH($G2679,カレンダマスタ!$H$36:$H$41,1),MATCH($H2679,カレンダマスタ!$I$35:$O$35,1)),
IF($AD2679="NS本社",INDEX(カレンダマスタ!$I$94:$O$99,MATCH($G2679,カレンダマスタ!$H$95:$H$100,1),MATCH($H2679,カレンダマスタ!$I$93:$O$93,1)),
IF($AD2679="ODC",INDEX(カレンダマスタ!$I$46:$O$51,MATCH($G2679,カレンダマスタ!$H$46:$H$51,1),MATCH($H2679,カレンダマスタ!$I$45:$O$45,1)),
IF($AD2679="NS東京TC",INDEX(カレンダマスタ!$I$56:$O$61,MATCH($G2679,カレンダマスタ!$H$56:$H$61,1),MATCH($H2679,カレンダマスタ!$I$55:$O$55,1)),""))))))</f>
        <v/>
      </c>
      <c r="AS2679" s="151" t="str">
        <f t="shared" si="863"/>
        <v/>
      </c>
      <c r="AU2679" s="153" t="str">
        <f>IF(E2679="","",VLOOKUP($E2679,カレンダマスタ!$A$4:$E$381,4,FALSE))</f>
        <v/>
      </c>
      <c r="AV2679" s="153" t="str">
        <f t="shared" si="854"/>
        <v/>
      </c>
      <c r="AW2679" s="153" t="str">
        <f t="shared" si="855"/>
        <v/>
      </c>
      <c r="AX2679" s="154" t="str">
        <f t="shared" si="856"/>
        <v/>
      </c>
      <c r="AY2679" s="154" t="str">
        <f t="shared" si="857"/>
        <v/>
      </c>
      <c r="AZ2679" s="144" t="str">
        <f>IF(AX2679&amp;AW2679="勤怠未設定","×",IF(AV2679="勤怠修正","×",IF(AC2679="外注","",IF(AA2679="",IF(AY2679&lt;&gt;"","×",""),IF(VLOOKUP(AA2679,カレンダマスタ!$H$66:$I$83,2,FALSE)&lt;&gt;AY2679,"×","OK")))))</f>
        <v/>
      </c>
      <c r="BC2679" s="153" t="str">
        <f>IF(E2679="","",VLOOKUP($E2679,カレンダマスタ!$A$4:$E$381,4,FALSE))</f>
        <v/>
      </c>
      <c r="BD2679" s="151" t="str">
        <f>IF(AC2679="社員","",IF(AG2679=0,"",IF(AD2679="NSTC",IF(COUNTIF(カレンダマスタ!$Q$5:$Q$32,G2679)=1,"OK","×"),
IF(AD2679="NS本社",IF(COUNTIF(カレンダマスタ!$T$5:$T$32,G2679)=1,"OK","×"),IF(COUNTIF(カレンダマスタ!$R$5:$R$32,G2679)=1,"OK","×")))))</f>
        <v/>
      </c>
      <c r="BE2679" s="151" t="str">
        <f>IF(AC2679="社員","",IF(G2679="","",IF(R2679&lt;&gt;"","",IF(AF2679="CS","OK",IF(VLOOKUP(E2679,カレンダマスタ!$A$5:$D$381,4,FALSE)&gt;0,"",IF(OR(G2679*24&gt;10.84,H2679*24&lt;14.5)=TRUE,"×","OK"))))))</f>
        <v/>
      </c>
      <c r="BF2679" s="151" t="str">
        <f t="shared" si="851"/>
        <v/>
      </c>
      <c r="BG2679" s="151" t="str">
        <f t="shared" si="864"/>
        <v/>
      </c>
      <c r="BI2679" s="144" t="str">
        <f t="shared" si="865"/>
        <v/>
      </c>
    </row>
    <row r="2680" spans="2:61">
      <c r="B2680" s="111"/>
      <c r="C2680" s="535"/>
      <c r="D2680" s="112"/>
      <c r="E2680" s="582"/>
      <c r="F2680" s="112"/>
      <c r="G2680" s="587"/>
      <c r="H2680" s="587"/>
      <c r="I2680" s="114"/>
      <c r="J2680" s="118"/>
      <c r="K2680" s="115"/>
      <c r="L2680" s="116"/>
      <c r="M2680" s="116"/>
      <c r="N2680" s="117"/>
      <c r="O2680" s="118"/>
      <c r="P2680" s="118"/>
      <c r="Q2680" s="118"/>
      <c r="R2680" s="119"/>
      <c r="S2680" s="120"/>
      <c r="T2680" s="433"/>
      <c r="U2680" s="431">
        <f>SUM(T2680:T2686)</f>
        <v>0</v>
      </c>
      <c r="V2680" s="431" t="str">
        <f t="shared" si="858"/>
        <v/>
      </c>
      <c r="W2680" s="298"/>
      <c r="X2680" s="113" t="str">
        <f t="shared" si="859"/>
        <v/>
      </c>
      <c r="Y2680" s="113" t="str">
        <f t="shared" si="860"/>
        <v/>
      </c>
      <c r="Z2680" s="113" t="str">
        <f t="shared" si="861"/>
        <v/>
      </c>
      <c r="AA2680" s="119" t="str">
        <f t="shared" si="853"/>
        <v/>
      </c>
      <c r="AC2680" s="190" t="str">
        <f>AC2666</f>
        <v/>
      </c>
      <c r="AD2680" s="191" t="str">
        <f>AD2666</f>
        <v/>
      </c>
      <c r="AE2680" s="191" t="str">
        <f>AE2666</f>
        <v/>
      </c>
      <c r="AF2680" s="191" t="str">
        <f>AF2666</f>
        <v/>
      </c>
      <c r="AG2680" s="206">
        <f t="shared" si="862"/>
        <v>0</v>
      </c>
      <c r="AI2680" s="158" t="str">
        <f>IF(月報!G2680&lt;&gt;"",月報!G2680,"")</f>
        <v/>
      </c>
      <c r="AJ2680" s="122" t="str">
        <f>IF(月報!W2680&lt;&gt;"",月報!W2680*24,"")</f>
        <v/>
      </c>
      <c r="AK2680" s="122" t="str">
        <f>IF(月報!P2680&lt;&gt;"",月報!P2680,"")</f>
        <v/>
      </c>
      <c r="AL2680" s="122" t="str">
        <f>IF(月報!Q2680&lt;&gt;"",IF(月報!Q2680="平日残","",月報!Q2680),"")</f>
        <v/>
      </c>
      <c r="AM2680" s="122"/>
      <c r="AN2680" s="122" t="str">
        <f t="shared" si="850"/>
        <v/>
      </c>
      <c r="AO2680" s="122" t="str">
        <f>IF($E2680="","",VLOOKUP($E2680,カレンダマスタ!$A$5:$E$381,5,FALSE))</f>
        <v/>
      </c>
      <c r="AQ2680" s="195" t="str">
        <f>IF(G2680="","",IF(VLOOKUP(E2680,カレンダマスタ!$A$5:$D$381,4,FALSE)=0,"",1))</f>
        <v/>
      </c>
      <c r="AR2680" s="123" t="str">
        <f>IF($G2680="","",IF($AD2680="NSTC",INDEX(カレンダマスタ!$I$26:$O$31,MATCH($G2680,カレンダマスタ!$H$26:$H$31,1),MATCH($H2680,カレンダマスタ!$I$25:$O$25,1)),
IF($AD2680="CS本社",INDEX(カレンダマスタ!$I$36:$O$41,MATCH($G2680,カレンダマスタ!$H$36:$H$41,1),MATCH($H2680,カレンダマスタ!$I$35:$O$35,1)),
IF($AD2680="NS本社",INDEX(カレンダマスタ!$I$94:$O$99,MATCH($G2680,カレンダマスタ!$H$95:$H$100,1),MATCH($H2680,カレンダマスタ!$I$93:$O$93,1)),
IF($AD2680="ODC",INDEX(カレンダマスタ!$I$46:$O$51,MATCH($G2680,カレンダマスタ!$H$46:$H$51,1),MATCH($H2680,カレンダマスタ!$I$45:$O$45,1)),
IF($AD2680="NS東京TC",INDEX(カレンダマスタ!$I$56:$O$61,MATCH($G2680,カレンダマスタ!$H$56:$H$61,1),MATCH($H2680,カレンダマスタ!$I$55:$O$55,1)),""))))))</f>
        <v/>
      </c>
      <c r="AS2680" s="122" t="str">
        <f t="shared" si="863"/>
        <v/>
      </c>
      <c r="AU2680" s="124" t="str">
        <f>IF(E2680="","",VLOOKUP($E2680,カレンダマスタ!$A$4:$E$381,4,FALSE))</f>
        <v/>
      </c>
      <c r="AV2680" s="124" t="str">
        <f t="shared" si="854"/>
        <v/>
      </c>
      <c r="AW2680" s="124" t="str">
        <f t="shared" si="855"/>
        <v/>
      </c>
      <c r="AX2680" s="125" t="str">
        <f t="shared" si="856"/>
        <v/>
      </c>
      <c r="AY2680" s="125" t="str">
        <f t="shared" si="857"/>
        <v/>
      </c>
      <c r="AZ2680" s="114" t="str">
        <f>IF(AX2680&amp;AW2680="勤怠未設定","×",IF(AV2680="勤怠修正","×",IF(AC2680="外注","",IF(AA2680="",IF(AY2680&lt;&gt;"","×",""),IF(VLOOKUP(AA2680,カレンダマスタ!$H$66:$I$83,2,FALSE)&lt;&gt;AY2680,"×","OK")))))</f>
        <v/>
      </c>
      <c r="BC2680" s="124" t="str">
        <f>IF(E2680="","",VLOOKUP($E2680,カレンダマスタ!$A$4:$E$381,4,FALSE))</f>
        <v/>
      </c>
      <c r="BD2680" s="122" t="str">
        <f>IF(AC2680="社員","",IF(AG2680=0,"",IF(AD2680="NSTC",IF(COUNTIF(カレンダマスタ!$Q$5:$Q$32,G2680)=1,"OK","×"),
IF(AD2680="NS本社",IF(COUNTIF(カレンダマスタ!$T$5:$T$32,G2680)=1,"OK","×"),IF(COUNTIF(カレンダマスタ!$R$5:$R$32,G2680)=1,"OK","×")))))</f>
        <v/>
      </c>
      <c r="BE2680" s="122" t="str">
        <f>IF(AC2680="社員","",IF(G2680="","",IF(R2680&lt;&gt;"","",IF(AF2680="CS","OK",IF(VLOOKUP(E2680,カレンダマスタ!$A$5:$D$381,4,FALSE)&gt;0,"",IF(OR(G2680*24&gt;10.84,H2680*24&lt;14.5)=TRUE,"×","OK"))))))</f>
        <v/>
      </c>
      <c r="BF2680" s="122" t="str">
        <f t="shared" si="851"/>
        <v/>
      </c>
      <c r="BG2680" s="122" t="str">
        <f t="shared" si="864"/>
        <v/>
      </c>
      <c r="BI2680" s="114" t="str">
        <f t="shared" si="865"/>
        <v/>
      </c>
    </row>
    <row r="2681" spans="2:61">
      <c r="B2681" s="111"/>
      <c r="C2681" s="536"/>
      <c r="D2681" s="128"/>
      <c r="E2681" s="583"/>
      <c r="F2681" s="128"/>
      <c r="G2681" s="588"/>
      <c r="H2681" s="588"/>
      <c r="I2681" s="130"/>
      <c r="J2681" s="139"/>
      <c r="K2681" s="131"/>
      <c r="L2681" s="132"/>
      <c r="M2681" s="132"/>
      <c r="N2681" s="141"/>
      <c r="O2681" s="139"/>
      <c r="P2681" s="139"/>
      <c r="Q2681" s="139"/>
      <c r="R2681" s="133"/>
      <c r="S2681" s="134"/>
      <c r="T2681" s="434"/>
      <c r="U2681" s="429"/>
      <c r="V2681" s="429" t="str">
        <f t="shared" si="858"/>
        <v/>
      </c>
      <c r="W2681" s="298"/>
      <c r="X2681" s="129" t="str">
        <f t="shared" si="859"/>
        <v/>
      </c>
      <c r="Y2681" s="129" t="str">
        <f t="shared" si="860"/>
        <v/>
      </c>
      <c r="Z2681" s="129" t="str">
        <f t="shared" si="861"/>
        <v/>
      </c>
      <c r="AA2681" s="133" t="str">
        <f t="shared" si="853"/>
        <v/>
      </c>
      <c r="AC2681" s="186" t="str">
        <f>AC2666</f>
        <v/>
      </c>
      <c r="AD2681" s="187" t="str">
        <f>AD2666</f>
        <v/>
      </c>
      <c r="AE2681" s="187" t="str">
        <f>AE2666</f>
        <v/>
      </c>
      <c r="AF2681" s="187" t="str">
        <f>AF2666</f>
        <v/>
      </c>
      <c r="AG2681" s="204">
        <f t="shared" si="862"/>
        <v>0</v>
      </c>
      <c r="AI2681" s="135" t="str">
        <f>IF(月報!G2681&lt;&gt;"",月報!G2681,"")</f>
        <v/>
      </c>
      <c r="AJ2681" s="126" t="str">
        <f>IF(月報!W2681&lt;&gt;"",月報!W2681*24,"")</f>
        <v/>
      </c>
      <c r="AK2681" s="126" t="str">
        <f>IF(月報!P2681&lt;&gt;"",月報!P2681,"")</f>
        <v/>
      </c>
      <c r="AL2681" s="126" t="str">
        <f>IF(月報!Q2681&lt;&gt;"",IF(月報!Q2681="平日残","",月報!Q2681),"")</f>
        <v/>
      </c>
      <c r="AM2681" s="126"/>
      <c r="AN2681" s="126" t="str">
        <f t="shared" si="850"/>
        <v/>
      </c>
      <c r="AO2681" s="126" t="str">
        <f>IF($E2681="","",VLOOKUP($E2681,カレンダマスタ!$A$5:$E$381,5,FALSE))</f>
        <v/>
      </c>
      <c r="AQ2681" s="196" t="str">
        <f>IF(G2681="","",IF(VLOOKUP(E2681,カレンダマスタ!$A$5:$D$381,4,FALSE)=0,"",1))</f>
        <v/>
      </c>
      <c r="AR2681" s="136" t="str">
        <f>IF($G2681="","",IF($AD2681="NSTC",INDEX(カレンダマスタ!$I$26:$O$31,MATCH($G2681,カレンダマスタ!$H$26:$H$31,1),MATCH($H2681,カレンダマスタ!$I$25:$O$25,1)),
IF($AD2681="CS本社",INDEX(カレンダマスタ!$I$36:$O$41,MATCH($G2681,カレンダマスタ!$H$36:$H$41,1),MATCH($H2681,カレンダマスタ!$I$35:$O$35,1)),
IF($AD2681="NS本社",INDEX(カレンダマスタ!$I$94:$O$99,MATCH($G2681,カレンダマスタ!$H$95:$H$100,1),MATCH($H2681,カレンダマスタ!$I$93:$O$93,1)),
IF($AD2681="ODC",INDEX(カレンダマスタ!$I$46:$O$51,MATCH($G2681,カレンダマスタ!$H$46:$H$51,1),MATCH($H2681,カレンダマスタ!$I$45:$O$45,1)),
IF($AD2681="NS東京TC",INDEX(カレンダマスタ!$I$56:$O$61,MATCH($G2681,カレンダマスタ!$H$56:$H$61,1),MATCH($H2681,カレンダマスタ!$I$55:$O$55,1)),""))))))</f>
        <v/>
      </c>
      <c r="AS2681" s="126" t="str">
        <f t="shared" si="863"/>
        <v/>
      </c>
      <c r="AU2681" s="137" t="str">
        <f>IF(E2681="","",VLOOKUP($E2681,カレンダマスタ!$A$4:$E$381,4,FALSE))</f>
        <v/>
      </c>
      <c r="AV2681" s="137" t="str">
        <f t="shared" si="854"/>
        <v/>
      </c>
      <c r="AW2681" s="137" t="str">
        <f t="shared" si="855"/>
        <v/>
      </c>
      <c r="AX2681" s="138" t="str">
        <f t="shared" si="856"/>
        <v/>
      </c>
      <c r="AY2681" s="138" t="str">
        <f t="shared" si="857"/>
        <v/>
      </c>
      <c r="AZ2681" s="130" t="str">
        <f>IF(AX2681&amp;AW2681="勤怠未設定","×",IF(AV2681="勤怠修正","×",IF(AC2681="外注","",IF(AA2681="",IF(AY2681&lt;&gt;"","×",""),IF(VLOOKUP(AA2681,カレンダマスタ!$H$66:$I$83,2,FALSE)&lt;&gt;AY2681,"×","OK")))))</f>
        <v/>
      </c>
      <c r="BC2681" s="137" t="str">
        <f>IF(E2681="","",VLOOKUP($E2681,カレンダマスタ!$A$4:$E$381,4,FALSE))</f>
        <v/>
      </c>
      <c r="BD2681" s="126" t="str">
        <f>IF(AC2681="社員","",IF(AG2681=0,"",IF(AD2681="NSTC",IF(COUNTIF(カレンダマスタ!$Q$5:$Q$32,G2681)=1,"OK","×"),
IF(AD2681="NS本社",IF(COUNTIF(カレンダマスタ!$T$5:$T$32,G2681)=1,"OK","×"),IF(COUNTIF(カレンダマスタ!$R$5:$R$32,G2681)=1,"OK","×")))))</f>
        <v/>
      </c>
      <c r="BE2681" s="126" t="str">
        <f>IF(AC2681="社員","",IF(G2681="","",IF(R2681&lt;&gt;"","",IF(AF2681="CS","OK",IF(VLOOKUP(E2681,カレンダマスタ!$A$5:$D$381,4,FALSE)&gt;0,"",IF(OR(G2681*24&gt;10.84,H2681*24&lt;14.5)=TRUE,"×","OK"))))))</f>
        <v/>
      </c>
      <c r="BF2681" s="126" t="str">
        <f t="shared" si="851"/>
        <v/>
      </c>
      <c r="BG2681" s="126" t="str">
        <f t="shared" si="864"/>
        <v/>
      </c>
      <c r="BI2681" s="130" t="str">
        <f t="shared" si="865"/>
        <v/>
      </c>
    </row>
    <row r="2682" spans="2:61">
      <c r="B2682" s="111"/>
      <c r="C2682" s="536"/>
      <c r="D2682" s="128"/>
      <c r="E2682" s="583"/>
      <c r="F2682" s="128"/>
      <c r="G2682" s="588"/>
      <c r="H2682" s="588"/>
      <c r="I2682" s="130"/>
      <c r="J2682" s="139"/>
      <c r="K2682" s="131"/>
      <c r="L2682" s="132"/>
      <c r="M2682" s="132"/>
      <c r="N2682" s="141"/>
      <c r="O2682" s="139"/>
      <c r="P2682" s="139"/>
      <c r="Q2682" s="139"/>
      <c r="R2682" s="133"/>
      <c r="S2682" s="134"/>
      <c r="T2682" s="434"/>
      <c r="U2682" s="429"/>
      <c r="V2682" s="429" t="str">
        <f t="shared" si="858"/>
        <v/>
      </c>
      <c r="W2682" s="298"/>
      <c r="X2682" s="129" t="str">
        <f t="shared" si="859"/>
        <v/>
      </c>
      <c r="Y2682" s="129" t="str">
        <f t="shared" si="860"/>
        <v/>
      </c>
      <c r="Z2682" s="129" t="str">
        <f t="shared" si="861"/>
        <v/>
      </c>
      <c r="AA2682" s="133" t="str">
        <f t="shared" si="853"/>
        <v/>
      </c>
      <c r="AC2682" s="186" t="str">
        <f>AC2666</f>
        <v/>
      </c>
      <c r="AD2682" s="187" t="str">
        <f>AD2666</f>
        <v/>
      </c>
      <c r="AE2682" s="187" t="str">
        <f>AE2666</f>
        <v/>
      </c>
      <c r="AF2682" s="187" t="str">
        <f>AF2666</f>
        <v/>
      </c>
      <c r="AG2682" s="204">
        <f t="shared" si="862"/>
        <v>0</v>
      </c>
      <c r="AI2682" s="135" t="str">
        <f>IF(月報!G2682&lt;&gt;"",月報!G2682,"")</f>
        <v/>
      </c>
      <c r="AJ2682" s="126" t="str">
        <f>IF(月報!W2682&lt;&gt;"",月報!W2682*24,"")</f>
        <v/>
      </c>
      <c r="AK2682" s="126" t="str">
        <f>IF(月報!P2682&lt;&gt;"",月報!P2682,"")</f>
        <v/>
      </c>
      <c r="AL2682" s="126" t="str">
        <f>IF(月報!Q2682&lt;&gt;"",IF(月報!Q2682="平日残","",月報!Q2682),"")</f>
        <v/>
      </c>
      <c r="AM2682" s="126"/>
      <c r="AN2682" s="126" t="str">
        <f t="shared" si="850"/>
        <v/>
      </c>
      <c r="AO2682" s="126" t="str">
        <f>IF($E2682="","",VLOOKUP($E2682,カレンダマスタ!$A$5:$E$381,5,FALSE))</f>
        <v/>
      </c>
      <c r="AQ2682" s="196" t="str">
        <f>IF(G2682="","",IF(VLOOKUP(E2682,カレンダマスタ!$A$5:$D$381,4,FALSE)=0,"",1))</f>
        <v/>
      </c>
      <c r="AR2682" s="136" t="str">
        <f>IF($G2682="","",IF($AD2682="NSTC",INDEX(カレンダマスタ!$I$26:$O$31,MATCH($G2682,カレンダマスタ!$H$26:$H$31,1),MATCH($H2682,カレンダマスタ!$I$25:$O$25,1)),
IF($AD2682="CS本社",INDEX(カレンダマスタ!$I$36:$O$41,MATCH($G2682,カレンダマスタ!$H$36:$H$41,1),MATCH($H2682,カレンダマスタ!$I$35:$O$35,1)),
IF($AD2682="NS本社",INDEX(カレンダマスタ!$I$94:$O$99,MATCH($G2682,カレンダマスタ!$H$95:$H$100,1),MATCH($H2682,カレンダマスタ!$I$93:$O$93,1)),
IF($AD2682="ODC",INDEX(カレンダマスタ!$I$46:$O$51,MATCH($G2682,カレンダマスタ!$H$46:$H$51,1),MATCH($H2682,カレンダマスタ!$I$45:$O$45,1)),
IF($AD2682="NS東京TC",INDEX(カレンダマスタ!$I$56:$O$61,MATCH($G2682,カレンダマスタ!$H$56:$H$61,1),MATCH($H2682,カレンダマスタ!$I$55:$O$55,1)),""))))))</f>
        <v/>
      </c>
      <c r="AS2682" s="126" t="str">
        <f t="shared" si="863"/>
        <v/>
      </c>
      <c r="AU2682" s="137" t="str">
        <f>IF(E2682="","",VLOOKUP($E2682,カレンダマスタ!$A$4:$E$381,4,FALSE))</f>
        <v/>
      </c>
      <c r="AV2682" s="137" t="str">
        <f t="shared" si="854"/>
        <v/>
      </c>
      <c r="AW2682" s="137" t="str">
        <f t="shared" si="855"/>
        <v/>
      </c>
      <c r="AX2682" s="138" t="str">
        <f t="shared" si="856"/>
        <v/>
      </c>
      <c r="AY2682" s="138" t="str">
        <f t="shared" si="857"/>
        <v/>
      </c>
      <c r="AZ2682" s="130" t="str">
        <f>IF(AX2682&amp;AW2682="勤怠未設定","×",IF(AV2682="勤怠修正","×",IF(AC2682="外注","",IF(AA2682="",IF(AY2682&lt;&gt;"","×",""),IF(VLOOKUP(AA2682,カレンダマスタ!$H$66:$I$83,2,FALSE)&lt;&gt;AY2682,"×","OK")))))</f>
        <v/>
      </c>
      <c r="BC2682" s="137" t="str">
        <f>IF(E2682="","",VLOOKUP($E2682,カレンダマスタ!$A$4:$E$381,4,FALSE))</f>
        <v/>
      </c>
      <c r="BD2682" s="126" t="str">
        <f>IF(AC2682="社員","",IF(AG2682=0,"",IF(AD2682="NSTC",IF(COUNTIF(カレンダマスタ!$Q$5:$Q$32,G2682)=1,"OK","×"),
IF(AD2682="NS本社",IF(COUNTIF(カレンダマスタ!$T$5:$T$32,G2682)=1,"OK","×"),IF(COUNTIF(カレンダマスタ!$R$5:$R$32,G2682)=1,"OK","×")))))</f>
        <v/>
      </c>
      <c r="BE2682" s="126" t="str">
        <f>IF(AC2682="社員","",IF(G2682="","",IF(R2682&lt;&gt;"","",IF(AF2682="CS","OK",IF(VLOOKUP(E2682,カレンダマスタ!$A$5:$D$381,4,FALSE)&gt;0,"",IF(OR(G2682*24&gt;10.84,H2682*24&lt;14.5)=TRUE,"×","OK"))))))</f>
        <v/>
      </c>
      <c r="BF2682" s="126" t="str">
        <f t="shared" si="851"/>
        <v/>
      </c>
      <c r="BG2682" s="126" t="str">
        <f t="shared" si="864"/>
        <v/>
      </c>
      <c r="BI2682" s="130" t="str">
        <f t="shared" si="865"/>
        <v/>
      </c>
    </row>
    <row r="2683" spans="2:61">
      <c r="B2683" s="111"/>
      <c r="C2683" s="536"/>
      <c r="D2683" s="128"/>
      <c r="E2683" s="583"/>
      <c r="F2683" s="128"/>
      <c r="G2683" s="588"/>
      <c r="H2683" s="588"/>
      <c r="I2683" s="130"/>
      <c r="J2683" s="139"/>
      <c r="K2683" s="131"/>
      <c r="L2683" s="132"/>
      <c r="M2683" s="132"/>
      <c r="N2683" s="141"/>
      <c r="O2683" s="139"/>
      <c r="P2683" s="139"/>
      <c r="Q2683" s="139"/>
      <c r="R2683" s="133"/>
      <c r="S2683" s="134"/>
      <c r="T2683" s="434"/>
      <c r="U2683" s="429"/>
      <c r="V2683" s="429" t="str">
        <f t="shared" si="858"/>
        <v/>
      </c>
      <c r="W2683" s="298"/>
      <c r="X2683" s="129" t="str">
        <f t="shared" si="859"/>
        <v/>
      </c>
      <c r="Y2683" s="129" t="str">
        <f t="shared" si="860"/>
        <v/>
      </c>
      <c r="Z2683" s="129" t="str">
        <f t="shared" si="861"/>
        <v/>
      </c>
      <c r="AA2683" s="133" t="str">
        <f t="shared" si="853"/>
        <v/>
      </c>
      <c r="AC2683" s="186" t="str">
        <f>AC2666</f>
        <v/>
      </c>
      <c r="AD2683" s="187" t="str">
        <f>AD2666</f>
        <v/>
      </c>
      <c r="AE2683" s="187" t="str">
        <f>AE2666</f>
        <v/>
      </c>
      <c r="AF2683" s="187" t="str">
        <f>AF2666</f>
        <v/>
      </c>
      <c r="AG2683" s="204">
        <f t="shared" si="862"/>
        <v>0</v>
      </c>
      <c r="AI2683" s="140" t="str">
        <f>IF(月報!G2683&lt;&gt;"",月報!G2683,"")</f>
        <v/>
      </c>
      <c r="AJ2683" s="126" t="str">
        <f>IF(月報!W2683&lt;&gt;"",月報!W2683*24,"")</f>
        <v/>
      </c>
      <c r="AK2683" s="126" t="str">
        <f>IF(月報!P2683&lt;&gt;"",月報!P2683,"")</f>
        <v/>
      </c>
      <c r="AL2683" s="126" t="str">
        <f>IF(月報!Q2683&lt;&gt;"",IF(月報!Q2683="平日残","",月報!Q2683),"")</f>
        <v/>
      </c>
      <c r="AM2683" s="126"/>
      <c r="AN2683" s="126" t="str">
        <f t="shared" si="850"/>
        <v/>
      </c>
      <c r="AO2683" s="126" t="str">
        <f>IF($E2683="","",VLOOKUP($E2683,カレンダマスタ!$A$5:$E$381,5,FALSE))</f>
        <v/>
      </c>
      <c r="AQ2683" s="196" t="str">
        <f>IF(G2683="","",IF(VLOOKUP(E2683,カレンダマスタ!$A$5:$D$381,4,FALSE)=0,"",1))</f>
        <v/>
      </c>
      <c r="AR2683" s="136" t="str">
        <f>IF($G2683="","",IF($AD2683="NSTC",INDEX(カレンダマスタ!$I$26:$O$31,MATCH($G2683,カレンダマスタ!$H$26:$H$31,1),MATCH($H2683,カレンダマスタ!$I$25:$O$25,1)),
IF($AD2683="CS本社",INDEX(カレンダマスタ!$I$36:$O$41,MATCH($G2683,カレンダマスタ!$H$36:$H$41,1),MATCH($H2683,カレンダマスタ!$I$35:$O$35,1)),
IF($AD2683="NS本社",INDEX(カレンダマスタ!$I$94:$O$99,MATCH($G2683,カレンダマスタ!$H$95:$H$100,1),MATCH($H2683,カレンダマスタ!$I$93:$O$93,1)),
IF($AD2683="ODC",INDEX(カレンダマスタ!$I$46:$O$51,MATCH($G2683,カレンダマスタ!$H$46:$H$51,1),MATCH($H2683,カレンダマスタ!$I$45:$O$45,1)),
IF($AD2683="NS東京TC",INDEX(カレンダマスタ!$I$56:$O$61,MATCH($G2683,カレンダマスタ!$H$56:$H$61,1),MATCH($H2683,カレンダマスタ!$I$55:$O$55,1)),""))))))</f>
        <v/>
      </c>
      <c r="AS2683" s="126" t="str">
        <f t="shared" si="863"/>
        <v/>
      </c>
      <c r="AU2683" s="137" t="str">
        <f>IF(E2683="","",VLOOKUP($E2683,カレンダマスタ!$A$4:$E$381,4,FALSE))</f>
        <v/>
      </c>
      <c r="AV2683" s="137" t="str">
        <f t="shared" si="854"/>
        <v/>
      </c>
      <c r="AW2683" s="137" t="str">
        <f t="shared" si="855"/>
        <v/>
      </c>
      <c r="AX2683" s="138" t="str">
        <f t="shared" si="856"/>
        <v/>
      </c>
      <c r="AY2683" s="138" t="str">
        <f t="shared" si="857"/>
        <v/>
      </c>
      <c r="AZ2683" s="130" t="str">
        <f>IF(AX2683&amp;AW2683="勤怠未設定","×",IF(AV2683="勤怠修正","×",IF(AC2683="外注","",IF(AA2683="",IF(AY2683&lt;&gt;"","×",""),IF(VLOOKUP(AA2683,カレンダマスタ!$H$66:$I$83,2,FALSE)&lt;&gt;AY2683,"×","OK")))))</f>
        <v/>
      </c>
      <c r="BC2683" s="137" t="str">
        <f>IF(E2683="","",VLOOKUP($E2683,カレンダマスタ!$A$4:$E$381,4,FALSE))</f>
        <v/>
      </c>
      <c r="BD2683" s="126" t="str">
        <f>IF(AC2683="社員","",IF(AG2683=0,"",IF(AD2683="NSTC",IF(COUNTIF(カレンダマスタ!$Q$5:$Q$32,G2683)=1,"OK","×"),
IF(AD2683="NS本社",IF(COUNTIF(カレンダマスタ!$T$5:$T$32,G2683)=1,"OK","×"),IF(COUNTIF(カレンダマスタ!$R$5:$R$32,G2683)=1,"OK","×")))))</f>
        <v/>
      </c>
      <c r="BE2683" s="126" t="str">
        <f>IF(AC2683="社員","",IF(G2683="","",IF(R2683&lt;&gt;"","",IF(AF2683="CS","OK",IF(VLOOKUP(E2683,カレンダマスタ!$A$5:$D$381,4,FALSE)&gt;0,"",IF(OR(G2683*24&gt;10.84,H2683*24&lt;14.5)=TRUE,"×","OK"))))))</f>
        <v/>
      </c>
      <c r="BF2683" s="126" t="str">
        <f t="shared" si="851"/>
        <v/>
      </c>
      <c r="BG2683" s="126" t="str">
        <f t="shared" si="864"/>
        <v/>
      </c>
      <c r="BI2683" s="130" t="str">
        <f t="shared" si="865"/>
        <v/>
      </c>
    </row>
    <row r="2684" spans="2:61">
      <c r="B2684" s="111"/>
      <c r="C2684" s="536"/>
      <c r="D2684" s="128"/>
      <c r="E2684" s="583"/>
      <c r="F2684" s="128"/>
      <c r="G2684" s="588"/>
      <c r="H2684" s="588"/>
      <c r="I2684" s="130"/>
      <c r="J2684" s="139"/>
      <c r="K2684" s="131"/>
      <c r="L2684" s="132"/>
      <c r="M2684" s="132"/>
      <c r="N2684" s="141"/>
      <c r="O2684" s="139"/>
      <c r="P2684" s="139"/>
      <c r="Q2684" s="139"/>
      <c r="R2684" s="133"/>
      <c r="S2684" s="134"/>
      <c r="T2684" s="434"/>
      <c r="U2684" s="429"/>
      <c r="V2684" s="429" t="str">
        <f t="shared" si="858"/>
        <v/>
      </c>
      <c r="W2684" s="298"/>
      <c r="X2684" s="129" t="str">
        <f t="shared" si="859"/>
        <v/>
      </c>
      <c r="Y2684" s="129" t="str">
        <f t="shared" si="860"/>
        <v/>
      </c>
      <c r="Z2684" s="129" t="str">
        <f t="shared" si="861"/>
        <v/>
      </c>
      <c r="AA2684" s="133" t="str">
        <f t="shared" si="853"/>
        <v/>
      </c>
      <c r="AC2684" s="186" t="str">
        <f>AC2666</f>
        <v/>
      </c>
      <c r="AD2684" s="187" t="str">
        <f>AD2666</f>
        <v/>
      </c>
      <c r="AE2684" s="187" t="str">
        <f>AE2666</f>
        <v/>
      </c>
      <c r="AF2684" s="187" t="str">
        <f>AF2666</f>
        <v/>
      </c>
      <c r="AG2684" s="204">
        <f t="shared" si="862"/>
        <v>0</v>
      </c>
      <c r="AI2684" s="140" t="str">
        <f>IF(月報!G2684&lt;&gt;"",月報!G2684,"")</f>
        <v/>
      </c>
      <c r="AJ2684" s="126" t="str">
        <f>IF(月報!W2684&lt;&gt;"",月報!W2684*24,"")</f>
        <v/>
      </c>
      <c r="AK2684" s="126" t="str">
        <f>IF(月報!P2684&lt;&gt;"",月報!P2684,"")</f>
        <v/>
      </c>
      <c r="AL2684" s="126" t="str">
        <f>IF(月報!Q2684&lt;&gt;"",IF(月報!Q2684="平日残","",月報!Q2684),"")</f>
        <v/>
      </c>
      <c r="AM2684" s="126"/>
      <c r="AN2684" s="126" t="str">
        <f t="shared" si="850"/>
        <v/>
      </c>
      <c r="AO2684" s="126" t="str">
        <f>IF($E2684="","",VLOOKUP($E2684,カレンダマスタ!$A$5:$E$381,5,FALSE))</f>
        <v/>
      </c>
      <c r="AQ2684" s="196" t="str">
        <f>IF(G2684="","",IF(VLOOKUP(E2684,カレンダマスタ!$A$5:$D$381,4,FALSE)=0,"",1))</f>
        <v/>
      </c>
      <c r="AR2684" s="136" t="str">
        <f>IF($G2684="","",IF($AD2684="NSTC",INDEX(カレンダマスタ!$I$26:$O$31,MATCH($G2684,カレンダマスタ!$H$26:$H$31,1),MATCH($H2684,カレンダマスタ!$I$25:$O$25,1)),
IF($AD2684="CS本社",INDEX(カレンダマスタ!$I$36:$O$41,MATCH($G2684,カレンダマスタ!$H$36:$H$41,1),MATCH($H2684,カレンダマスタ!$I$35:$O$35,1)),
IF($AD2684="NS本社",INDEX(カレンダマスタ!$I$94:$O$99,MATCH($G2684,カレンダマスタ!$H$95:$H$100,1),MATCH($H2684,カレンダマスタ!$I$93:$O$93,1)),
IF($AD2684="ODC",INDEX(カレンダマスタ!$I$46:$O$51,MATCH($G2684,カレンダマスタ!$H$46:$H$51,1),MATCH($H2684,カレンダマスタ!$I$45:$O$45,1)),
IF($AD2684="NS東京TC",INDEX(カレンダマスタ!$I$56:$O$61,MATCH($G2684,カレンダマスタ!$H$56:$H$61,1),MATCH($H2684,カレンダマスタ!$I$55:$O$55,1)),""))))))</f>
        <v/>
      </c>
      <c r="AS2684" s="126" t="str">
        <f t="shared" si="863"/>
        <v/>
      </c>
      <c r="AU2684" s="137" t="str">
        <f>IF(E2684="","",VLOOKUP($E2684,カレンダマスタ!$A$4:$E$381,4,FALSE))</f>
        <v/>
      </c>
      <c r="AV2684" s="137" t="str">
        <f t="shared" si="854"/>
        <v/>
      </c>
      <c r="AW2684" s="137" t="str">
        <f t="shared" si="855"/>
        <v/>
      </c>
      <c r="AX2684" s="138" t="str">
        <f t="shared" si="856"/>
        <v/>
      </c>
      <c r="AY2684" s="138" t="str">
        <f t="shared" si="857"/>
        <v/>
      </c>
      <c r="AZ2684" s="130" t="str">
        <f>IF(AX2684&amp;AW2684="勤怠未設定","×",IF(AV2684="勤怠修正","×",IF(AC2684="外注","",IF(AA2684="",IF(AY2684&lt;&gt;"","×",""),IF(VLOOKUP(AA2684,カレンダマスタ!$H$66:$I$83,2,FALSE)&lt;&gt;AY2684,"×","OK")))))</f>
        <v/>
      </c>
      <c r="BC2684" s="137" t="str">
        <f>IF(E2684="","",VLOOKUP($E2684,カレンダマスタ!$A$4:$E$381,4,FALSE))</f>
        <v/>
      </c>
      <c r="BD2684" s="126" t="str">
        <f>IF(AC2684="社員","",IF(AG2684=0,"",IF(AD2684="NSTC",IF(COUNTIF(カレンダマスタ!$Q$5:$Q$32,G2684)=1,"OK","×"),
IF(AD2684="NS本社",IF(COUNTIF(カレンダマスタ!$T$5:$T$32,G2684)=1,"OK","×"),IF(COUNTIF(カレンダマスタ!$R$5:$R$32,G2684)=1,"OK","×")))))</f>
        <v/>
      </c>
      <c r="BE2684" s="126" t="str">
        <f>IF(AC2684="社員","",IF(G2684="","",IF(R2684&lt;&gt;"","",IF(AF2684="CS","OK",IF(VLOOKUP(E2684,カレンダマスタ!$A$5:$D$381,4,FALSE)&gt;0,"",IF(OR(G2684*24&gt;10.84,H2684*24&lt;14.5)=TRUE,"×","OK"))))))</f>
        <v/>
      </c>
      <c r="BF2684" s="126" t="str">
        <f t="shared" si="851"/>
        <v/>
      </c>
      <c r="BG2684" s="126" t="str">
        <f t="shared" si="864"/>
        <v/>
      </c>
      <c r="BI2684" s="130" t="str">
        <f t="shared" si="865"/>
        <v/>
      </c>
    </row>
    <row r="2685" spans="2:61">
      <c r="B2685" s="111"/>
      <c r="C2685" s="536"/>
      <c r="D2685" s="128"/>
      <c r="E2685" s="583"/>
      <c r="F2685" s="128"/>
      <c r="G2685" s="588"/>
      <c r="H2685" s="588"/>
      <c r="I2685" s="130"/>
      <c r="J2685" s="139"/>
      <c r="K2685" s="131"/>
      <c r="L2685" s="132"/>
      <c r="M2685" s="132"/>
      <c r="N2685" s="141"/>
      <c r="O2685" s="139"/>
      <c r="P2685" s="139"/>
      <c r="Q2685" s="139"/>
      <c r="R2685" s="133"/>
      <c r="S2685" s="134"/>
      <c r="T2685" s="434"/>
      <c r="U2685" s="429"/>
      <c r="V2685" s="429" t="str">
        <f t="shared" si="858"/>
        <v/>
      </c>
      <c r="W2685" s="298"/>
      <c r="X2685" s="129" t="str">
        <f t="shared" si="859"/>
        <v/>
      </c>
      <c r="Y2685" s="129" t="str">
        <f t="shared" si="860"/>
        <v/>
      </c>
      <c r="Z2685" s="129" t="str">
        <f t="shared" si="861"/>
        <v/>
      </c>
      <c r="AA2685" s="133" t="str">
        <f t="shared" si="853"/>
        <v/>
      </c>
      <c r="AC2685" s="186" t="str">
        <f>AC2666</f>
        <v/>
      </c>
      <c r="AD2685" s="187" t="str">
        <f>AD2666</f>
        <v/>
      </c>
      <c r="AE2685" s="187" t="str">
        <f>AE2666</f>
        <v/>
      </c>
      <c r="AF2685" s="187" t="str">
        <f>AF2666</f>
        <v/>
      </c>
      <c r="AG2685" s="204">
        <f t="shared" si="862"/>
        <v>0</v>
      </c>
      <c r="AI2685" s="140" t="str">
        <f>IF(月報!G2685&lt;&gt;"",月報!G2685,"")</f>
        <v/>
      </c>
      <c r="AJ2685" s="126" t="str">
        <f>IF(月報!W2685&lt;&gt;"",月報!W2685*24,"")</f>
        <v/>
      </c>
      <c r="AK2685" s="126" t="str">
        <f>IF(月報!P2685&lt;&gt;"",月報!P2685,"")</f>
        <v/>
      </c>
      <c r="AL2685" s="126" t="str">
        <f>IF(月報!Q2685&lt;&gt;"",IF(月報!Q2685="平日残","",月報!Q2685),"")</f>
        <v/>
      </c>
      <c r="AM2685" s="126"/>
      <c r="AN2685" s="126" t="str">
        <f t="shared" si="850"/>
        <v/>
      </c>
      <c r="AO2685" s="126" t="str">
        <f>IF($E2685="","",VLOOKUP($E2685,カレンダマスタ!$A$5:$E$381,5,FALSE))</f>
        <v/>
      </c>
      <c r="AQ2685" s="196" t="str">
        <f>IF(G2685="","",IF(VLOOKUP(E2685,カレンダマスタ!$A$5:$D$381,4,FALSE)=0,"",1))</f>
        <v/>
      </c>
      <c r="AR2685" s="136" t="str">
        <f>IF($G2685="","",IF($AD2685="NSTC",INDEX(カレンダマスタ!$I$26:$O$31,MATCH($G2685,カレンダマスタ!$H$26:$H$31,1),MATCH($H2685,カレンダマスタ!$I$25:$O$25,1)),
IF($AD2685="CS本社",INDEX(カレンダマスタ!$I$36:$O$41,MATCH($G2685,カレンダマスタ!$H$36:$H$41,1),MATCH($H2685,カレンダマスタ!$I$35:$O$35,1)),
IF($AD2685="NS本社",INDEX(カレンダマスタ!$I$94:$O$99,MATCH($G2685,カレンダマスタ!$H$95:$H$100,1),MATCH($H2685,カレンダマスタ!$I$93:$O$93,1)),
IF($AD2685="ODC",INDEX(カレンダマスタ!$I$46:$O$51,MATCH($G2685,カレンダマスタ!$H$46:$H$51,1),MATCH($H2685,カレンダマスタ!$I$45:$O$45,1)),
IF($AD2685="NS東京TC",INDEX(カレンダマスタ!$I$56:$O$61,MATCH($G2685,カレンダマスタ!$H$56:$H$61,1),MATCH($H2685,カレンダマスタ!$I$55:$O$55,1)),""))))))</f>
        <v/>
      </c>
      <c r="AS2685" s="126" t="str">
        <f t="shared" si="863"/>
        <v/>
      </c>
      <c r="AU2685" s="137" t="str">
        <f>IF(E2685="","",VLOOKUP($E2685,カレンダマスタ!$A$4:$E$381,4,FALSE))</f>
        <v/>
      </c>
      <c r="AV2685" s="137" t="str">
        <f t="shared" si="854"/>
        <v/>
      </c>
      <c r="AW2685" s="137" t="str">
        <f t="shared" si="855"/>
        <v/>
      </c>
      <c r="AX2685" s="138" t="str">
        <f t="shared" si="856"/>
        <v/>
      </c>
      <c r="AY2685" s="138" t="str">
        <f t="shared" si="857"/>
        <v/>
      </c>
      <c r="AZ2685" s="130" t="str">
        <f>IF(AX2685&amp;AW2685="勤怠未設定","×",IF(AV2685="勤怠修正","×",IF(AC2685="外注","",IF(AA2685="",IF(AY2685&lt;&gt;"","×",""),IF(VLOOKUP(AA2685,カレンダマスタ!$H$66:$I$83,2,FALSE)&lt;&gt;AY2685,"×","OK")))))</f>
        <v/>
      </c>
      <c r="BC2685" s="137" t="str">
        <f>IF(E2685="","",VLOOKUP($E2685,カレンダマスタ!$A$4:$E$381,4,FALSE))</f>
        <v/>
      </c>
      <c r="BD2685" s="126" t="str">
        <f>IF(AC2685="社員","",IF(AG2685=0,"",IF(AD2685="NSTC",IF(COUNTIF(カレンダマスタ!$Q$5:$Q$32,G2685)=1,"OK","×"),
IF(AD2685="NS本社",IF(COUNTIF(カレンダマスタ!$T$5:$T$32,G2685)=1,"OK","×"),IF(COUNTIF(カレンダマスタ!$R$5:$R$32,G2685)=1,"OK","×")))))</f>
        <v/>
      </c>
      <c r="BE2685" s="126" t="str">
        <f>IF(AC2685="社員","",IF(G2685="","",IF(R2685&lt;&gt;"","",IF(AF2685="CS","OK",IF(VLOOKUP(E2685,カレンダマスタ!$A$5:$D$381,4,FALSE)&gt;0,"",IF(OR(G2685*24&gt;10.84,H2685*24&lt;14.5)=TRUE,"×","OK"))))))</f>
        <v/>
      </c>
      <c r="BF2685" s="126" t="str">
        <f t="shared" si="851"/>
        <v/>
      </c>
      <c r="BG2685" s="126" t="str">
        <f t="shared" si="864"/>
        <v/>
      </c>
      <c r="BI2685" s="130" t="str">
        <f t="shared" si="865"/>
        <v/>
      </c>
    </row>
    <row r="2686" spans="2:61">
      <c r="B2686" s="111"/>
      <c r="C2686" s="537"/>
      <c r="D2686" s="142"/>
      <c r="E2686" s="584"/>
      <c r="F2686" s="142"/>
      <c r="G2686" s="589"/>
      <c r="H2686" s="589"/>
      <c r="I2686" s="144"/>
      <c r="J2686" s="148"/>
      <c r="K2686" s="145"/>
      <c r="L2686" s="146"/>
      <c r="M2686" s="146"/>
      <c r="N2686" s="147"/>
      <c r="O2686" s="148"/>
      <c r="P2686" s="148"/>
      <c r="Q2686" s="148"/>
      <c r="R2686" s="149"/>
      <c r="S2686" s="156"/>
      <c r="T2686" s="435"/>
      <c r="U2686" s="430"/>
      <c r="V2686" s="430" t="str">
        <f t="shared" si="858"/>
        <v/>
      </c>
      <c r="W2686" s="298"/>
      <c r="X2686" s="143" t="str">
        <f t="shared" si="859"/>
        <v/>
      </c>
      <c r="Y2686" s="143" t="str">
        <f t="shared" si="860"/>
        <v/>
      </c>
      <c r="Z2686" s="143" t="str">
        <f t="shared" si="861"/>
        <v/>
      </c>
      <c r="AA2686" s="149" t="str">
        <f t="shared" si="853"/>
        <v/>
      </c>
      <c r="AC2686" s="188" t="str">
        <f>AC2666</f>
        <v/>
      </c>
      <c r="AD2686" s="189" t="str">
        <f>AD2666</f>
        <v/>
      </c>
      <c r="AE2686" s="189" t="str">
        <f>AE2666</f>
        <v/>
      </c>
      <c r="AF2686" s="189" t="str">
        <f>AF2666</f>
        <v/>
      </c>
      <c r="AG2686" s="205">
        <f t="shared" si="862"/>
        <v>0</v>
      </c>
      <c r="AI2686" s="157" t="str">
        <f>IF(月報!G2686&lt;&gt;"",月報!G2686,"")</f>
        <v/>
      </c>
      <c r="AJ2686" s="151" t="str">
        <f>IF(月報!W2686&lt;&gt;"",月報!W2686*24,"")</f>
        <v/>
      </c>
      <c r="AK2686" s="151" t="str">
        <f>IF(月報!P2686&lt;&gt;"",月報!P2686,"")</f>
        <v/>
      </c>
      <c r="AL2686" s="151" t="str">
        <f>IF(月報!Q2686&lt;&gt;"",IF(月報!Q2686="平日残","",月報!Q2686),"")</f>
        <v/>
      </c>
      <c r="AM2686" s="151"/>
      <c r="AN2686" s="151" t="str">
        <f t="shared" si="850"/>
        <v/>
      </c>
      <c r="AO2686" s="151" t="str">
        <f>IF($E2686="","",VLOOKUP($E2686,カレンダマスタ!$A$5:$E$381,5,FALSE))</f>
        <v/>
      </c>
      <c r="AQ2686" s="197" t="str">
        <f>IF(G2686="","",IF(VLOOKUP(E2686,カレンダマスタ!$A$5:$D$381,4,FALSE)=0,"",1))</f>
        <v/>
      </c>
      <c r="AR2686" s="152" t="str">
        <f>IF($G2686="","",IF($AD2686="NSTC",INDEX(カレンダマスタ!$I$26:$O$31,MATCH($G2686,カレンダマスタ!$H$26:$H$31,1),MATCH($H2686,カレンダマスタ!$I$25:$O$25,1)),
IF($AD2686="CS本社",INDEX(カレンダマスタ!$I$36:$O$41,MATCH($G2686,カレンダマスタ!$H$36:$H$41,1),MATCH($H2686,カレンダマスタ!$I$35:$O$35,1)),
IF($AD2686="NS本社",INDEX(カレンダマスタ!$I$94:$O$99,MATCH($G2686,カレンダマスタ!$H$95:$H$100,1),MATCH($H2686,カレンダマスタ!$I$93:$O$93,1)),
IF($AD2686="ODC",INDEX(カレンダマスタ!$I$46:$O$51,MATCH($G2686,カレンダマスタ!$H$46:$H$51,1),MATCH($H2686,カレンダマスタ!$I$45:$O$45,1)),
IF($AD2686="NS東京TC",INDEX(カレンダマスタ!$I$56:$O$61,MATCH($G2686,カレンダマスタ!$H$56:$H$61,1),MATCH($H2686,カレンダマスタ!$I$55:$O$55,1)),""))))))</f>
        <v/>
      </c>
      <c r="AS2686" s="151" t="str">
        <f t="shared" si="863"/>
        <v/>
      </c>
      <c r="AU2686" s="153" t="str">
        <f>IF(E2686="","",VLOOKUP($E2686,カレンダマスタ!$A$4:$E$381,4,FALSE))</f>
        <v/>
      </c>
      <c r="AV2686" s="153" t="str">
        <f t="shared" si="854"/>
        <v/>
      </c>
      <c r="AW2686" s="153" t="str">
        <f t="shared" si="855"/>
        <v/>
      </c>
      <c r="AX2686" s="154" t="str">
        <f t="shared" si="856"/>
        <v/>
      </c>
      <c r="AY2686" s="154" t="str">
        <f t="shared" si="857"/>
        <v/>
      </c>
      <c r="AZ2686" s="144" t="str">
        <f>IF(AX2686&amp;AW2686="勤怠未設定","×",IF(AV2686="勤怠修正","×",IF(AC2686="外注","",IF(AA2686="",IF(AY2686&lt;&gt;"","×",""),IF(VLOOKUP(AA2686,カレンダマスタ!$H$66:$I$83,2,FALSE)&lt;&gt;AY2686,"×","OK")))))</f>
        <v/>
      </c>
      <c r="BC2686" s="153" t="str">
        <f>IF(E2686="","",VLOOKUP($E2686,カレンダマスタ!$A$4:$E$381,4,FALSE))</f>
        <v/>
      </c>
      <c r="BD2686" s="151" t="str">
        <f>IF(AC2686="社員","",IF(AG2686=0,"",IF(AD2686="NSTC",IF(COUNTIF(カレンダマスタ!$Q$5:$Q$32,G2686)=1,"OK","×"),
IF(AD2686="NS本社",IF(COUNTIF(カレンダマスタ!$T$5:$T$32,G2686)=1,"OK","×"),IF(COUNTIF(カレンダマスタ!$R$5:$R$32,G2686)=1,"OK","×")))))</f>
        <v/>
      </c>
      <c r="BE2686" s="151" t="str">
        <f>IF(AC2686="社員","",IF(G2686="","",IF(R2686&lt;&gt;"","",IF(AF2686="CS","OK",IF(VLOOKUP(E2686,カレンダマスタ!$A$5:$D$381,4,FALSE)&gt;0,"",IF(OR(G2686*24&gt;10.84,H2686*24&lt;14.5)=TRUE,"×","OK"))))))</f>
        <v/>
      </c>
      <c r="BF2686" s="151" t="str">
        <f t="shared" si="851"/>
        <v/>
      </c>
      <c r="BG2686" s="151" t="str">
        <f t="shared" si="864"/>
        <v/>
      </c>
      <c r="BI2686" s="144" t="str">
        <f t="shared" si="865"/>
        <v/>
      </c>
    </row>
    <row r="2687" spans="2:61">
      <c r="B2687" s="111"/>
      <c r="C2687" s="535"/>
      <c r="D2687" s="112"/>
      <c r="E2687" s="582"/>
      <c r="F2687" s="112"/>
      <c r="G2687" s="587"/>
      <c r="H2687" s="587"/>
      <c r="I2687" s="114"/>
      <c r="J2687" s="118"/>
      <c r="K2687" s="115"/>
      <c r="L2687" s="116"/>
      <c r="M2687" s="116"/>
      <c r="N2687" s="117"/>
      <c r="O2687" s="118"/>
      <c r="P2687" s="118"/>
      <c r="Q2687" s="118"/>
      <c r="R2687" s="119"/>
      <c r="S2687" s="120"/>
      <c r="T2687" s="433"/>
      <c r="U2687" s="431">
        <f>SUM(T2687:T2693)</f>
        <v>0</v>
      </c>
      <c r="V2687" s="431" t="str">
        <f t="shared" si="858"/>
        <v/>
      </c>
      <c r="W2687" s="298"/>
      <c r="X2687" s="113" t="str">
        <f t="shared" si="859"/>
        <v/>
      </c>
      <c r="Y2687" s="113" t="str">
        <f t="shared" si="860"/>
        <v/>
      </c>
      <c r="Z2687" s="113" t="str">
        <f t="shared" si="861"/>
        <v/>
      </c>
      <c r="AA2687" s="119" t="str">
        <f t="shared" si="853"/>
        <v/>
      </c>
      <c r="AC2687" s="190" t="str">
        <f>AC2666</f>
        <v/>
      </c>
      <c r="AD2687" s="191" t="str">
        <f>AD2666</f>
        <v/>
      </c>
      <c r="AE2687" s="191" t="str">
        <f>AE2666</f>
        <v/>
      </c>
      <c r="AF2687" s="191" t="str">
        <f>AF2666</f>
        <v/>
      </c>
      <c r="AG2687" s="206">
        <f t="shared" si="862"/>
        <v>0</v>
      </c>
      <c r="AI2687" s="158" t="str">
        <f>IF(月報!G2687&lt;&gt;"",月報!G2687,"")</f>
        <v/>
      </c>
      <c r="AJ2687" s="122" t="str">
        <f>IF(月報!W2687&lt;&gt;"",月報!W2687*24,"")</f>
        <v/>
      </c>
      <c r="AK2687" s="122" t="str">
        <f>IF(月報!P2687&lt;&gt;"",月報!P2687,"")</f>
        <v/>
      </c>
      <c r="AL2687" s="122" t="str">
        <f>IF(月報!Q2687&lt;&gt;"",IF(月報!Q2687="平日残","",月報!Q2687),"")</f>
        <v/>
      </c>
      <c r="AM2687" s="122"/>
      <c r="AN2687" s="122" t="str">
        <f t="shared" si="850"/>
        <v/>
      </c>
      <c r="AO2687" s="122" t="str">
        <f>IF($E2687="","",VLOOKUP($E2687,カレンダマスタ!$A$5:$E$381,5,FALSE))</f>
        <v/>
      </c>
      <c r="AQ2687" s="195" t="str">
        <f>IF(G2687="","",IF(VLOOKUP(E2687,カレンダマスタ!$A$5:$D$381,4,FALSE)=0,"",1))</f>
        <v/>
      </c>
      <c r="AR2687" s="123" t="str">
        <f>IF($G2687="","",IF($AD2687="NSTC",INDEX(カレンダマスタ!$I$26:$O$31,MATCH($G2687,カレンダマスタ!$H$26:$H$31,1),MATCH($H2687,カレンダマスタ!$I$25:$O$25,1)),
IF($AD2687="CS本社",INDEX(カレンダマスタ!$I$36:$O$41,MATCH($G2687,カレンダマスタ!$H$36:$H$41,1),MATCH($H2687,カレンダマスタ!$I$35:$O$35,1)),
IF($AD2687="NS本社",INDEX(カレンダマスタ!$I$94:$O$99,MATCH($G2687,カレンダマスタ!$H$95:$H$100,1),MATCH($H2687,カレンダマスタ!$I$93:$O$93,1)),
IF($AD2687="ODC",INDEX(カレンダマスタ!$I$46:$O$51,MATCH($G2687,カレンダマスタ!$H$46:$H$51,1),MATCH($H2687,カレンダマスタ!$I$45:$O$45,1)),
IF($AD2687="NS東京TC",INDEX(カレンダマスタ!$I$56:$O$61,MATCH($G2687,カレンダマスタ!$H$56:$H$61,1),MATCH($H2687,カレンダマスタ!$I$55:$O$55,1)),""))))))</f>
        <v/>
      </c>
      <c r="AS2687" s="122" t="str">
        <f t="shared" si="863"/>
        <v/>
      </c>
      <c r="AU2687" s="124" t="str">
        <f>IF(E2687="","",VLOOKUP($E2687,カレンダマスタ!$A$4:$E$381,4,FALSE))</f>
        <v/>
      </c>
      <c r="AV2687" s="124" t="str">
        <f t="shared" si="854"/>
        <v/>
      </c>
      <c r="AW2687" s="124" t="str">
        <f t="shared" si="855"/>
        <v/>
      </c>
      <c r="AX2687" s="125" t="str">
        <f t="shared" si="856"/>
        <v/>
      </c>
      <c r="AY2687" s="125" t="str">
        <f t="shared" si="857"/>
        <v/>
      </c>
      <c r="AZ2687" s="114" t="str">
        <f>IF(AX2687&amp;AW2687="勤怠未設定","×",IF(AV2687="勤怠修正","×",IF(AC2687="外注","",IF(AA2687="",IF(AY2687&lt;&gt;"","×",""),IF(VLOOKUP(AA2687,カレンダマスタ!$H$66:$I$83,2,FALSE)&lt;&gt;AY2687,"×","OK")))))</f>
        <v/>
      </c>
      <c r="BC2687" s="124" t="str">
        <f>IF(E2687="","",VLOOKUP($E2687,カレンダマスタ!$A$4:$E$381,4,FALSE))</f>
        <v/>
      </c>
      <c r="BD2687" s="122" t="str">
        <f>IF(AC2687="社員","",IF(AG2687=0,"",IF(AD2687="NSTC",IF(COUNTIF(カレンダマスタ!$Q$5:$Q$32,G2687)=1,"OK","×"),
IF(AD2687="NS本社",IF(COUNTIF(カレンダマスタ!$T$5:$T$32,G2687)=1,"OK","×"),IF(COUNTIF(カレンダマスタ!$R$5:$R$32,G2687)=1,"OK","×")))))</f>
        <v/>
      </c>
      <c r="BE2687" s="122" t="str">
        <f>IF(AC2687="社員","",IF(G2687="","",IF(R2687&lt;&gt;"","",IF(AF2687="CS","OK",IF(VLOOKUP(E2687,カレンダマスタ!$A$5:$D$381,4,FALSE)&gt;0,"",IF(OR(G2687*24&gt;10.84,H2687*24&lt;14.5)=TRUE,"×","OK"))))))</f>
        <v/>
      </c>
      <c r="BF2687" s="122" t="str">
        <f t="shared" si="851"/>
        <v/>
      </c>
      <c r="BG2687" s="122" t="str">
        <f t="shared" si="864"/>
        <v/>
      </c>
      <c r="BI2687" s="114" t="str">
        <f t="shared" si="865"/>
        <v/>
      </c>
    </row>
    <row r="2688" spans="2:61">
      <c r="B2688" s="111"/>
      <c r="C2688" s="536"/>
      <c r="D2688" s="128"/>
      <c r="E2688" s="583"/>
      <c r="F2688" s="128"/>
      <c r="G2688" s="588"/>
      <c r="H2688" s="588"/>
      <c r="I2688" s="130"/>
      <c r="J2688" s="139"/>
      <c r="K2688" s="131"/>
      <c r="L2688" s="132"/>
      <c r="M2688" s="132"/>
      <c r="N2688" s="141"/>
      <c r="O2688" s="139"/>
      <c r="P2688" s="139"/>
      <c r="Q2688" s="139"/>
      <c r="R2688" s="133"/>
      <c r="S2688" s="134"/>
      <c r="T2688" s="434"/>
      <c r="U2688" s="429"/>
      <c r="V2688" s="429" t="str">
        <f t="shared" si="858"/>
        <v/>
      </c>
      <c r="W2688" s="298"/>
      <c r="X2688" s="129" t="str">
        <f t="shared" si="859"/>
        <v/>
      </c>
      <c r="Y2688" s="129" t="str">
        <f t="shared" si="860"/>
        <v/>
      </c>
      <c r="Z2688" s="129" t="str">
        <f t="shared" si="861"/>
        <v/>
      </c>
      <c r="AA2688" s="133" t="str">
        <f t="shared" si="853"/>
        <v/>
      </c>
      <c r="AC2688" s="186" t="str">
        <f>AC2666</f>
        <v/>
      </c>
      <c r="AD2688" s="187" t="str">
        <f>AD2666</f>
        <v/>
      </c>
      <c r="AE2688" s="187" t="str">
        <f>AE2666</f>
        <v/>
      </c>
      <c r="AF2688" s="187" t="str">
        <f>AF2666</f>
        <v/>
      </c>
      <c r="AG2688" s="204">
        <f t="shared" si="862"/>
        <v>0</v>
      </c>
      <c r="AI2688" s="135" t="str">
        <f>IF(月報!G2688&lt;&gt;"",月報!G2688,"")</f>
        <v/>
      </c>
      <c r="AJ2688" s="126" t="str">
        <f>IF(月報!W2688&lt;&gt;"",月報!W2688*24,"")</f>
        <v/>
      </c>
      <c r="AK2688" s="126" t="str">
        <f>IF(月報!P2688&lt;&gt;"",月報!P2688,"")</f>
        <v/>
      </c>
      <c r="AL2688" s="126" t="str">
        <f>IF(月報!Q2688&lt;&gt;"",IF(月報!Q2688="平日残","",月報!Q2688),"")</f>
        <v/>
      </c>
      <c r="AM2688" s="126"/>
      <c r="AN2688" s="126" t="str">
        <f t="shared" si="850"/>
        <v/>
      </c>
      <c r="AO2688" s="126" t="str">
        <f>IF($E2688="","",VLOOKUP($E2688,カレンダマスタ!$A$5:$E$381,5,FALSE))</f>
        <v/>
      </c>
      <c r="AQ2688" s="196" t="str">
        <f>IF(G2688="","",IF(VLOOKUP(E2688,カレンダマスタ!$A$5:$D$381,4,FALSE)=0,"",1))</f>
        <v/>
      </c>
      <c r="AR2688" s="136" t="str">
        <f>IF($G2688="","",IF($AD2688="NSTC",INDEX(カレンダマスタ!$I$26:$O$31,MATCH($G2688,カレンダマスタ!$H$26:$H$31,1),MATCH($H2688,カレンダマスタ!$I$25:$O$25,1)),
IF($AD2688="CS本社",INDEX(カレンダマスタ!$I$36:$O$41,MATCH($G2688,カレンダマスタ!$H$36:$H$41,1),MATCH($H2688,カレンダマスタ!$I$35:$O$35,1)),
IF($AD2688="NS本社",INDEX(カレンダマスタ!$I$94:$O$99,MATCH($G2688,カレンダマスタ!$H$95:$H$100,1),MATCH($H2688,カレンダマスタ!$I$93:$O$93,1)),
IF($AD2688="ODC",INDEX(カレンダマスタ!$I$46:$O$51,MATCH($G2688,カレンダマスタ!$H$46:$H$51,1),MATCH($H2688,カレンダマスタ!$I$45:$O$45,1)),
IF($AD2688="NS東京TC",INDEX(カレンダマスタ!$I$56:$O$61,MATCH($G2688,カレンダマスタ!$H$56:$H$61,1),MATCH($H2688,カレンダマスタ!$I$55:$O$55,1)),""))))))</f>
        <v/>
      </c>
      <c r="AS2688" s="126" t="str">
        <f t="shared" si="863"/>
        <v/>
      </c>
      <c r="AU2688" s="137" t="str">
        <f>IF(E2688="","",VLOOKUP($E2688,カレンダマスタ!$A$4:$E$381,4,FALSE))</f>
        <v/>
      </c>
      <c r="AV2688" s="137" t="str">
        <f t="shared" si="854"/>
        <v/>
      </c>
      <c r="AW2688" s="137" t="str">
        <f t="shared" si="855"/>
        <v/>
      </c>
      <c r="AX2688" s="138" t="str">
        <f t="shared" si="856"/>
        <v/>
      </c>
      <c r="AY2688" s="138" t="str">
        <f t="shared" si="857"/>
        <v/>
      </c>
      <c r="AZ2688" s="130" t="str">
        <f>IF(AX2688&amp;AW2688="勤怠未設定","×",IF(AV2688="勤怠修正","×",IF(AC2688="外注","",IF(AA2688="",IF(AY2688&lt;&gt;"","×",""),IF(VLOOKUP(AA2688,カレンダマスタ!$H$66:$I$83,2,FALSE)&lt;&gt;AY2688,"×","OK")))))</f>
        <v/>
      </c>
      <c r="BC2688" s="137" t="str">
        <f>IF(E2688="","",VLOOKUP($E2688,カレンダマスタ!$A$4:$E$381,4,FALSE))</f>
        <v/>
      </c>
      <c r="BD2688" s="126" t="str">
        <f>IF(AC2688="社員","",IF(AG2688=0,"",IF(AD2688="NSTC",IF(COUNTIF(カレンダマスタ!$Q$5:$Q$32,G2688)=1,"OK","×"),
IF(AD2688="NS本社",IF(COUNTIF(カレンダマスタ!$T$5:$T$32,G2688)=1,"OK","×"),IF(COUNTIF(カレンダマスタ!$R$5:$R$32,G2688)=1,"OK","×")))))</f>
        <v/>
      </c>
      <c r="BE2688" s="126" t="str">
        <f>IF(AC2688="社員","",IF(G2688="","",IF(R2688&lt;&gt;"","",IF(AF2688="CS","OK",IF(VLOOKUP(E2688,カレンダマスタ!$A$5:$D$381,4,FALSE)&gt;0,"",IF(OR(G2688*24&gt;10.84,H2688*24&lt;14.5)=TRUE,"×","OK"))))))</f>
        <v/>
      </c>
      <c r="BF2688" s="126" t="str">
        <f t="shared" si="851"/>
        <v/>
      </c>
      <c r="BG2688" s="126" t="str">
        <f t="shared" si="864"/>
        <v/>
      </c>
      <c r="BI2688" s="130" t="str">
        <f t="shared" si="865"/>
        <v/>
      </c>
    </row>
    <row r="2689" spans="2:61">
      <c r="B2689" s="111"/>
      <c r="C2689" s="536"/>
      <c r="D2689" s="128"/>
      <c r="E2689" s="583"/>
      <c r="F2689" s="128"/>
      <c r="G2689" s="588"/>
      <c r="H2689" s="588"/>
      <c r="I2689" s="130"/>
      <c r="J2689" s="139"/>
      <c r="K2689" s="131"/>
      <c r="L2689" s="132"/>
      <c r="M2689" s="132"/>
      <c r="N2689" s="141"/>
      <c r="O2689" s="139"/>
      <c r="P2689" s="139"/>
      <c r="Q2689" s="139"/>
      <c r="R2689" s="133"/>
      <c r="S2689" s="134"/>
      <c r="T2689" s="434"/>
      <c r="U2689" s="429"/>
      <c r="V2689" s="429" t="str">
        <f t="shared" si="858"/>
        <v/>
      </c>
      <c r="W2689" s="298"/>
      <c r="X2689" s="129" t="str">
        <f t="shared" si="859"/>
        <v/>
      </c>
      <c r="Y2689" s="129" t="str">
        <f t="shared" si="860"/>
        <v/>
      </c>
      <c r="Z2689" s="129" t="str">
        <f t="shared" si="861"/>
        <v/>
      </c>
      <c r="AA2689" s="133" t="str">
        <f t="shared" si="853"/>
        <v/>
      </c>
      <c r="AC2689" s="186" t="str">
        <f>AC2666</f>
        <v/>
      </c>
      <c r="AD2689" s="187" t="str">
        <f>AD2666</f>
        <v/>
      </c>
      <c r="AE2689" s="187" t="str">
        <f>AE2666</f>
        <v/>
      </c>
      <c r="AF2689" s="187" t="str">
        <f>AF2666</f>
        <v/>
      </c>
      <c r="AG2689" s="204">
        <f t="shared" si="862"/>
        <v>0</v>
      </c>
      <c r="AI2689" s="135" t="str">
        <f>IF(月報!G2689&lt;&gt;"",月報!G2689,"")</f>
        <v/>
      </c>
      <c r="AJ2689" s="126" t="str">
        <f>IF(月報!W2689&lt;&gt;"",月報!W2689*24,"")</f>
        <v/>
      </c>
      <c r="AK2689" s="126" t="str">
        <f>IF(月報!P2689&lt;&gt;"",月報!P2689,"")</f>
        <v/>
      </c>
      <c r="AL2689" s="126" t="str">
        <f>IF(月報!Q2689&lt;&gt;"",IF(月報!Q2689="平日残","",月報!Q2689),"")</f>
        <v/>
      </c>
      <c r="AM2689" s="126"/>
      <c r="AN2689" s="126" t="str">
        <f t="shared" si="850"/>
        <v/>
      </c>
      <c r="AO2689" s="126" t="str">
        <f>IF($E2689="","",VLOOKUP($E2689,カレンダマスタ!$A$5:$E$381,5,FALSE))</f>
        <v/>
      </c>
      <c r="AQ2689" s="196" t="str">
        <f>IF(G2689="","",IF(VLOOKUP(E2689,カレンダマスタ!$A$5:$D$381,4,FALSE)=0,"",1))</f>
        <v/>
      </c>
      <c r="AR2689" s="136" t="str">
        <f>IF($G2689="","",IF($AD2689="NSTC",INDEX(カレンダマスタ!$I$26:$O$31,MATCH($G2689,カレンダマスタ!$H$26:$H$31,1),MATCH($H2689,カレンダマスタ!$I$25:$O$25,1)),
IF($AD2689="CS本社",INDEX(カレンダマスタ!$I$36:$O$41,MATCH($G2689,カレンダマスタ!$H$36:$H$41,1),MATCH($H2689,カレンダマスタ!$I$35:$O$35,1)),
IF($AD2689="NS本社",INDEX(カレンダマスタ!$I$94:$O$99,MATCH($G2689,カレンダマスタ!$H$95:$H$100,1),MATCH($H2689,カレンダマスタ!$I$93:$O$93,1)),
IF($AD2689="ODC",INDEX(カレンダマスタ!$I$46:$O$51,MATCH($G2689,カレンダマスタ!$H$46:$H$51,1),MATCH($H2689,カレンダマスタ!$I$45:$O$45,1)),
IF($AD2689="NS東京TC",INDEX(カレンダマスタ!$I$56:$O$61,MATCH($G2689,カレンダマスタ!$H$56:$H$61,1),MATCH($H2689,カレンダマスタ!$I$55:$O$55,1)),""))))))</f>
        <v/>
      </c>
      <c r="AS2689" s="126" t="str">
        <f t="shared" si="863"/>
        <v/>
      </c>
      <c r="AU2689" s="137" t="str">
        <f>IF(E2689="","",VLOOKUP($E2689,カレンダマスタ!$A$4:$E$381,4,FALSE))</f>
        <v/>
      </c>
      <c r="AV2689" s="137" t="str">
        <f t="shared" si="854"/>
        <v/>
      </c>
      <c r="AW2689" s="137" t="str">
        <f t="shared" si="855"/>
        <v/>
      </c>
      <c r="AX2689" s="138" t="str">
        <f t="shared" si="856"/>
        <v/>
      </c>
      <c r="AY2689" s="138" t="str">
        <f t="shared" si="857"/>
        <v/>
      </c>
      <c r="AZ2689" s="130" t="str">
        <f>IF(AX2689&amp;AW2689="勤怠未設定","×",IF(AV2689="勤怠修正","×",IF(AC2689="外注","",IF(AA2689="",IF(AY2689&lt;&gt;"","×",""),IF(VLOOKUP(AA2689,カレンダマスタ!$H$66:$I$83,2,FALSE)&lt;&gt;AY2689,"×","OK")))))</f>
        <v/>
      </c>
      <c r="BC2689" s="137" t="str">
        <f>IF(E2689="","",VLOOKUP($E2689,カレンダマスタ!$A$4:$E$381,4,FALSE))</f>
        <v/>
      </c>
      <c r="BD2689" s="126" t="str">
        <f>IF(AC2689="社員","",IF(AG2689=0,"",IF(AD2689="NSTC",IF(COUNTIF(カレンダマスタ!$Q$5:$Q$32,G2689)=1,"OK","×"),
IF(AD2689="NS本社",IF(COUNTIF(カレンダマスタ!$T$5:$T$32,G2689)=1,"OK","×"),IF(COUNTIF(カレンダマスタ!$R$5:$R$32,G2689)=1,"OK","×")))))</f>
        <v/>
      </c>
      <c r="BE2689" s="126" t="str">
        <f>IF(AC2689="社員","",IF(G2689="","",IF(R2689&lt;&gt;"","",IF(AF2689="CS","OK",IF(VLOOKUP(E2689,カレンダマスタ!$A$5:$D$381,4,FALSE)&gt;0,"",IF(OR(G2689*24&gt;10.84,H2689*24&lt;14.5)=TRUE,"×","OK"))))))</f>
        <v/>
      </c>
      <c r="BF2689" s="126" t="str">
        <f t="shared" si="851"/>
        <v/>
      </c>
      <c r="BG2689" s="126" t="str">
        <f t="shared" si="864"/>
        <v/>
      </c>
      <c r="BI2689" s="130" t="str">
        <f t="shared" si="865"/>
        <v/>
      </c>
    </row>
    <row r="2690" spans="2:61">
      <c r="B2690" s="111"/>
      <c r="C2690" s="536"/>
      <c r="D2690" s="128"/>
      <c r="E2690" s="583"/>
      <c r="F2690" s="128"/>
      <c r="G2690" s="588"/>
      <c r="H2690" s="588"/>
      <c r="I2690" s="130"/>
      <c r="J2690" s="139"/>
      <c r="K2690" s="131"/>
      <c r="L2690" s="132"/>
      <c r="M2690" s="132"/>
      <c r="N2690" s="141"/>
      <c r="O2690" s="139"/>
      <c r="P2690" s="139"/>
      <c r="Q2690" s="139"/>
      <c r="R2690" s="133"/>
      <c r="S2690" s="134"/>
      <c r="T2690" s="434"/>
      <c r="U2690" s="429"/>
      <c r="V2690" s="429" t="str">
        <f t="shared" si="858"/>
        <v/>
      </c>
      <c r="W2690" s="298"/>
      <c r="X2690" s="129" t="str">
        <f t="shared" si="859"/>
        <v/>
      </c>
      <c r="Y2690" s="129" t="str">
        <f t="shared" si="860"/>
        <v/>
      </c>
      <c r="Z2690" s="129" t="str">
        <f t="shared" si="861"/>
        <v/>
      </c>
      <c r="AA2690" s="133" t="str">
        <f t="shared" si="853"/>
        <v/>
      </c>
      <c r="AC2690" s="186" t="str">
        <f>AC2666</f>
        <v/>
      </c>
      <c r="AD2690" s="187" t="str">
        <f>AD2666</f>
        <v/>
      </c>
      <c r="AE2690" s="187" t="str">
        <f>AE2666</f>
        <v/>
      </c>
      <c r="AF2690" s="187" t="str">
        <f>AF2666</f>
        <v/>
      </c>
      <c r="AG2690" s="204">
        <f t="shared" si="862"/>
        <v>0</v>
      </c>
      <c r="AI2690" s="135" t="str">
        <f>IF(月報!G2690&lt;&gt;"",月報!G2690,"")</f>
        <v/>
      </c>
      <c r="AJ2690" s="126" t="str">
        <f>IF(月報!W2690&lt;&gt;"",月報!W2690*24,"")</f>
        <v/>
      </c>
      <c r="AK2690" s="126" t="str">
        <f>IF(月報!P2690&lt;&gt;"",月報!P2690,"")</f>
        <v/>
      </c>
      <c r="AL2690" s="126" t="str">
        <f>IF(月報!Q2690&lt;&gt;"",IF(月報!Q2690="平日残","",月報!Q2690),"")</f>
        <v/>
      </c>
      <c r="AM2690" s="126"/>
      <c r="AN2690" s="126" t="str">
        <f t="shared" si="850"/>
        <v/>
      </c>
      <c r="AO2690" s="126" t="str">
        <f>IF($E2690="","",VLOOKUP($E2690,カレンダマスタ!$A$5:$E$381,5,FALSE))</f>
        <v/>
      </c>
      <c r="AQ2690" s="196" t="str">
        <f>IF(G2690="","",IF(VLOOKUP(E2690,カレンダマスタ!$A$5:$D$381,4,FALSE)=0,"",1))</f>
        <v/>
      </c>
      <c r="AR2690" s="136" t="str">
        <f>IF($G2690="","",IF($AD2690="NSTC",INDEX(カレンダマスタ!$I$26:$O$31,MATCH($G2690,カレンダマスタ!$H$26:$H$31,1),MATCH($H2690,カレンダマスタ!$I$25:$O$25,1)),
IF($AD2690="CS本社",INDEX(カレンダマスタ!$I$36:$O$41,MATCH($G2690,カレンダマスタ!$H$36:$H$41,1),MATCH($H2690,カレンダマスタ!$I$35:$O$35,1)),
IF($AD2690="NS本社",INDEX(カレンダマスタ!$I$94:$O$99,MATCH($G2690,カレンダマスタ!$H$95:$H$100,1),MATCH($H2690,カレンダマスタ!$I$93:$O$93,1)),
IF($AD2690="ODC",INDEX(カレンダマスタ!$I$46:$O$51,MATCH($G2690,カレンダマスタ!$H$46:$H$51,1),MATCH($H2690,カレンダマスタ!$I$45:$O$45,1)),
IF($AD2690="NS東京TC",INDEX(カレンダマスタ!$I$56:$O$61,MATCH($G2690,カレンダマスタ!$H$56:$H$61,1),MATCH($H2690,カレンダマスタ!$I$55:$O$55,1)),""))))))</f>
        <v/>
      </c>
      <c r="AS2690" s="126" t="str">
        <f t="shared" si="863"/>
        <v/>
      </c>
      <c r="AU2690" s="137" t="str">
        <f>IF(E2690="","",VLOOKUP($E2690,カレンダマスタ!$A$4:$E$381,4,FALSE))</f>
        <v/>
      </c>
      <c r="AV2690" s="137" t="str">
        <f t="shared" si="854"/>
        <v/>
      </c>
      <c r="AW2690" s="137" t="str">
        <f t="shared" si="855"/>
        <v/>
      </c>
      <c r="AX2690" s="138" t="str">
        <f t="shared" si="856"/>
        <v/>
      </c>
      <c r="AY2690" s="138" t="str">
        <f t="shared" si="857"/>
        <v/>
      </c>
      <c r="AZ2690" s="130" t="str">
        <f>IF(AX2690&amp;AW2690="勤怠未設定","×",IF(AV2690="勤怠修正","×",IF(AC2690="外注","",IF(AA2690="",IF(AY2690&lt;&gt;"","×",""),IF(VLOOKUP(AA2690,カレンダマスタ!$H$66:$I$83,2,FALSE)&lt;&gt;AY2690,"×","OK")))))</f>
        <v/>
      </c>
      <c r="BC2690" s="137" t="str">
        <f>IF(E2690="","",VLOOKUP($E2690,カレンダマスタ!$A$4:$E$381,4,FALSE))</f>
        <v/>
      </c>
      <c r="BD2690" s="126" t="str">
        <f>IF(AC2690="社員","",IF(AG2690=0,"",IF(AD2690="NSTC",IF(COUNTIF(カレンダマスタ!$Q$5:$Q$32,G2690)=1,"OK","×"),
IF(AD2690="NS本社",IF(COUNTIF(カレンダマスタ!$T$5:$T$32,G2690)=1,"OK","×"),IF(COUNTIF(カレンダマスタ!$R$5:$R$32,G2690)=1,"OK","×")))))</f>
        <v/>
      </c>
      <c r="BE2690" s="126" t="str">
        <f>IF(AC2690="社員","",IF(G2690="","",IF(R2690&lt;&gt;"","",IF(AF2690="CS","OK",IF(VLOOKUP(E2690,カレンダマスタ!$A$5:$D$381,4,FALSE)&gt;0,"",IF(OR(G2690*24&gt;10.84,H2690*24&lt;14.5)=TRUE,"×","OK"))))))</f>
        <v/>
      </c>
      <c r="BF2690" s="126" t="str">
        <f t="shared" si="851"/>
        <v/>
      </c>
      <c r="BG2690" s="126" t="str">
        <f t="shared" si="864"/>
        <v/>
      </c>
      <c r="BI2690" s="130" t="str">
        <f t="shared" si="865"/>
        <v/>
      </c>
    </row>
    <row r="2691" spans="2:61">
      <c r="B2691" s="111"/>
      <c r="C2691" s="536"/>
      <c r="D2691" s="128"/>
      <c r="E2691" s="583"/>
      <c r="F2691" s="128"/>
      <c r="G2691" s="588"/>
      <c r="H2691" s="588"/>
      <c r="I2691" s="130"/>
      <c r="J2691" s="139"/>
      <c r="K2691" s="131"/>
      <c r="L2691" s="132"/>
      <c r="M2691" s="132"/>
      <c r="N2691" s="141"/>
      <c r="O2691" s="139"/>
      <c r="P2691" s="139"/>
      <c r="Q2691" s="139"/>
      <c r="R2691" s="133"/>
      <c r="S2691" s="134"/>
      <c r="T2691" s="434"/>
      <c r="U2691" s="429"/>
      <c r="V2691" s="429" t="str">
        <f t="shared" si="858"/>
        <v/>
      </c>
      <c r="W2691" s="298"/>
      <c r="X2691" s="129" t="str">
        <f t="shared" si="859"/>
        <v/>
      </c>
      <c r="Y2691" s="129" t="str">
        <f t="shared" si="860"/>
        <v/>
      </c>
      <c r="Z2691" s="129" t="str">
        <f t="shared" si="861"/>
        <v/>
      </c>
      <c r="AA2691" s="133" t="str">
        <f t="shared" si="853"/>
        <v/>
      </c>
      <c r="AC2691" s="186" t="str">
        <f>AC2666</f>
        <v/>
      </c>
      <c r="AD2691" s="187" t="str">
        <f>AD2666</f>
        <v/>
      </c>
      <c r="AE2691" s="187" t="str">
        <f>AE2666</f>
        <v/>
      </c>
      <c r="AF2691" s="187" t="str">
        <f>AF2666</f>
        <v/>
      </c>
      <c r="AG2691" s="204">
        <f t="shared" si="862"/>
        <v>0</v>
      </c>
      <c r="AI2691" s="140" t="str">
        <f>IF(月報!G2691&lt;&gt;"",月報!G2691,"")</f>
        <v/>
      </c>
      <c r="AJ2691" s="126" t="str">
        <f>IF(月報!W2691&lt;&gt;"",月報!W2691*24,"")</f>
        <v/>
      </c>
      <c r="AK2691" s="126" t="str">
        <f>IF(月報!P2691&lt;&gt;"",月報!P2691,"")</f>
        <v/>
      </c>
      <c r="AL2691" s="126" t="str">
        <f>IF(月報!Q2691&lt;&gt;"",IF(月報!Q2691="平日残","",月報!Q2691),"")</f>
        <v/>
      </c>
      <c r="AM2691" s="126"/>
      <c r="AN2691" s="126" t="str">
        <f t="shared" si="850"/>
        <v/>
      </c>
      <c r="AO2691" s="126" t="str">
        <f>IF($E2691="","",VLOOKUP($E2691,カレンダマスタ!$A$5:$E$381,5,FALSE))</f>
        <v/>
      </c>
      <c r="AQ2691" s="196" t="str">
        <f>IF(G2691="","",IF(VLOOKUP(E2691,カレンダマスタ!$A$5:$D$381,4,FALSE)=0,"",1))</f>
        <v/>
      </c>
      <c r="AR2691" s="136" t="str">
        <f>IF($G2691="","",IF($AD2691="NSTC",INDEX(カレンダマスタ!$I$26:$O$31,MATCH($G2691,カレンダマスタ!$H$26:$H$31,1),MATCH($H2691,カレンダマスタ!$I$25:$O$25,1)),
IF($AD2691="CS本社",INDEX(カレンダマスタ!$I$36:$O$41,MATCH($G2691,カレンダマスタ!$H$36:$H$41,1),MATCH($H2691,カレンダマスタ!$I$35:$O$35,1)),
IF($AD2691="NS本社",INDEX(カレンダマスタ!$I$94:$O$99,MATCH($G2691,カレンダマスタ!$H$95:$H$100,1),MATCH($H2691,カレンダマスタ!$I$93:$O$93,1)),
IF($AD2691="ODC",INDEX(カレンダマスタ!$I$46:$O$51,MATCH($G2691,カレンダマスタ!$H$46:$H$51,1),MATCH($H2691,カレンダマスタ!$I$45:$O$45,1)),
IF($AD2691="NS東京TC",INDEX(カレンダマスタ!$I$56:$O$61,MATCH($G2691,カレンダマスタ!$H$56:$H$61,1),MATCH($H2691,カレンダマスタ!$I$55:$O$55,1)),""))))))</f>
        <v/>
      </c>
      <c r="AS2691" s="126" t="str">
        <f t="shared" si="863"/>
        <v/>
      </c>
      <c r="AU2691" s="137" t="str">
        <f>IF(E2691="","",VLOOKUP($E2691,カレンダマスタ!$A$4:$E$381,4,FALSE))</f>
        <v/>
      </c>
      <c r="AV2691" s="137" t="str">
        <f t="shared" si="854"/>
        <v/>
      </c>
      <c r="AW2691" s="137" t="str">
        <f t="shared" si="855"/>
        <v/>
      </c>
      <c r="AX2691" s="138" t="str">
        <f t="shared" si="856"/>
        <v/>
      </c>
      <c r="AY2691" s="138" t="str">
        <f t="shared" si="857"/>
        <v/>
      </c>
      <c r="AZ2691" s="130" t="str">
        <f>IF(AX2691&amp;AW2691="勤怠未設定","×",IF(AV2691="勤怠修正","×",IF(AC2691="外注","",IF(AA2691="",IF(AY2691&lt;&gt;"","×",""),IF(VLOOKUP(AA2691,カレンダマスタ!$H$66:$I$83,2,FALSE)&lt;&gt;AY2691,"×","OK")))))</f>
        <v/>
      </c>
      <c r="BC2691" s="137" t="str">
        <f>IF(E2691="","",VLOOKUP($E2691,カレンダマスタ!$A$4:$E$381,4,FALSE))</f>
        <v/>
      </c>
      <c r="BD2691" s="126" t="str">
        <f>IF(AC2691="社員","",IF(AG2691=0,"",IF(AD2691="NSTC",IF(COUNTIF(カレンダマスタ!$Q$5:$Q$32,G2691)=1,"OK","×"),
IF(AD2691="NS本社",IF(COUNTIF(カレンダマスタ!$T$5:$T$32,G2691)=1,"OK","×"),IF(COUNTIF(カレンダマスタ!$R$5:$R$32,G2691)=1,"OK","×")))))</f>
        <v/>
      </c>
      <c r="BE2691" s="126" t="str">
        <f>IF(AC2691="社員","",IF(G2691="","",IF(R2691&lt;&gt;"","",IF(AF2691="CS","OK",IF(VLOOKUP(E2691,カレンダマスタ!$A$5:$D$381,4,FALSE)&gt;0,"",IF(OR(G2691*24&gt;10.84,H2691*24&lt;14.5)=TRUE,"×","OK"))))))</f>
        <v/>
      </c>
      <c r="BF2691" s="126" t="str">
        <f t="shared" si="851"/>
        <v/>
      </c>
      <c r="BG2691" s="126" t="str">
        <f t="shared" si="864"/>
        <v/>
      </c>
      <c r="BI2691" s="130" t="str">
        <f t="shared" si="865"/>
        <v/>
      </c>
    </row>
    <row r="2692" spans="2:61">
      <c r="B2692" s="111"/>
      <c r="C2692" s="536"/>
      <c r="D2692" s="128"/>
      <c r="E2692" s="583"/>
      <c r="F2692" s="128"/>
      <c r="G2692" s="588"/>
      <c r="H2692" s="588"/>
      <c r="I2692" s="130"/>
      <c r="J2692" s="139"/>
      <c r="K2692" s="131"/>
      <c r="L2692" s="132"/>
      <c r="M2692" s="132"/>
      <c r="N2692" s="141"/>
      <c r="O2692" s="139"/>
      <c r="P2692" s="139"/>
      <c r="Q2692" s="139"/>
      <c r="R2692" s="133"/>
      <c r="S2692" s="134"/>
      <c r="T2692" s="434"/>
      <c r="U2692" s="429"/>
      <c r="V2692" s="429" t="str">
        <f t="shared" si="858"/>
        <v/>
      </c>
      <c r="W2692" s="298"/>
      <c r="X2692" s="129" t="str">
        <f t="shared" si="859"/>
        <v/>
      </c>
      <c r="Y2692" s="129" t="str">
        <f t="shared" si="860"/>
        <v/>
      </c>
      <c r="Z2692" s="129" t="str">
        <f t="shared" si="861"/>
        <v/>
      </c>
      <c r="AA2692" s="133" t="str">
        <f t="shared" si="853"/>
        <v/>
      </c>
      <c r="AC2692" s="186" t="str">
        <f>AC2666</f>
        <v/>
      </c>
      <c r="AD2692" s="187" t="str">
        <f>AD2666</f>
        <v/>
      </c>
      <c r="AE2692" s="187" t="str">
        <f>AE2666</f>
        <v/>
      </c>
      <c r="AF2692" s="187" t="str">
        <f>AF2666</f>
        <v/>
      </c>
      <c r="AG2692" s="204">
        <f t="shared" si="862"/>
        <v>0</v>
      </c>
      <c r="AI2692" s="140" t="str">
        <f>IF(月報!G2692&lt;&gt;"",月報!G2692,"")</f>
        <v/>
      </c>
      <c r="AJ2692" s="126" t="str">
        <f>IF(月報!W2692&lt;&gt;"",月報!W2692*24,"")</f>
        <v/>
      </c>
      <c r="AK2692" s="126" t="str">
        <f>IF(月報!P2692&lt;&gt;"",月報!P2692,"")</f>
        <v/>
      </c>
      <c r="AL2692" s="126" t="str">
        <f>IF(月報!Q2692&lt;&gt;"",IF(月報!Q2692="平日残","",月報!Q2692),"")</f>
        <v/>
      </c>
      <c r="AM2692" s="126"/>
      <c r="AN2692" s="126" t="str">
        <f t="shared" si="850"/>
        <v/>
      </c>
      <c r="AO2692" s="126" t="str">
        <f>IF($E2692="","",VLOOKUP($E2692,カレンダマスタ!$A$5:$E$381,5,FALSE))</f>
        <v/>
      </c>
      <c r="AQ2692" s="196" t="str">
        <f>IF(G2692="","",IF(VLOOKUP(E2692,カレンダマスタ!$A$5:$D$381,4,FALSE)=0,"",1))</f>
        <v/>
      </c>
      <c r="AR2692" s="136" t="str">
        <f>IF($G2692="","",IF($AD2692="NSTC",INDEX(カレンダマスタ!$I$26:$O$31,MATCH($G2692,カレンダマスタ!$H$26:$H$31,1),MATCH($H2692,カレンダマスタ!$I$25:$O$25,1)),
IF($AD2692="CS本社",INDEX(カレンダマスタ!$I$36:$O$41,MATCH($G2692,カレンダマスタ!$H$36:$H$41,1),MATCH($H2692,カレンダマスタ!$I$35:$O$35,1)),
IF($AD2692="NS本社",INDEX(カレンダマスタ!$I$94:$O$99,MATCH($G2692,カレンダマスタ!$H$95:$H$100,1),MATCH($H2692,カレンダマスタ!$I$93:$O$93,1)),
IF($AD2692="ODC",INDEX(カレンダマスタ!$I$46:$O$51,MATCH($G2692,カレンダマスタ!$H$46:$H$51,1),MATCH($H2692,カレンダマスタ!$I$45:$O$45,1)),
IF($AD2692="NS東京TC",INDEX(カレンダマスタ!$I$56:$O$61,MATCH($G2692,カレンダマスタ!$H$56:$H$61,1),MATCH($H2692,カレンダマスタ!$I$55:$O$55,1)),""))))))</f>
        <v/>
      </c>
      <c r="AS2692" s="126" t="str">
        <f t="shared" si="863"/>
        <v/>
      </c>
      <c r="AU2692" s="137" t="str">
        <f>IF(E2692="","",VLOOKUP($E2692,カレンダマスタ!$A$4:$E$381,4,FALSE))</f>
        <v/>
      </c>
      <c r="AV2692" s="137" t="str">
        <f t="shared" si="854"/>
        <v/>
      </c>
      <c r="AW2692" s="137" t="str">
        <f t="shared" si="855"/>
        <v/>
      </c>
      <c r="AX2692" s="138" t="str">
        <f t="shared" si="856"/>
        <v/>
      </c>
      <c r="AY2692" s="138" t="str">
        <f t="shared" si="857"/>
        <v/>
      </c>
      <c r="AZ2692" s="130" t="str">
        <f>IF(AX2692&amp;AW2692="勤怠未設定","×",IF(AV2692="勤怠修正","×",IF(AC2692="外注","",IF(AA2692="",IF(AY2692&lt;&gt;"","×",""),IF(VLOOKUP(AA2692,カレンダマスタ!$H$66:$I$83,2,FALSE)&lt;&gt;AY2692,"×","OK")))))</f>
        <v/>
      </c>
      <c r="BC2692" s="137" t="str">
        <f>IF(E2692="","",VLOOKUP($E2692,カレンダマスタ!$A$4:$E$381,4,FALSE))</f>
        <v/>
      </c>
      <c r="BD2692" s="126" t="str">
        <f>IF(AC2692="社員","",IF(AG2692=0,"",IF(AD2692="NSTC",IF(COUNTIF(カレンダマスタ!$Q$5:$Q$32,G2692)=1,"OK","×"),
IF(AD2692="NS本社",IF(COUNTIF(カレンダマスタ!$T$5:$T$32,G2692)=1,"OK","×"),IF(COUNTIF(カレンダマスタ!$R$5:$R$32,G2692)=1,"OK","×")))))</f>
        <v/>
      </c>
      <c r="BE2692" s="126" t="str">
        <f>IF(AC2692="社員","",IF(G2692="","",IF(R2692&lt;&gt;"","",IF(AF2692="CS","OK",IF(VLOOKUP(E2692,カレンダマスタ!$A$5:$D$381,4,FALSE)&gt;0,"",IF(OR(G2692*24&gt;10.84,H2692*24&lt;14.5)=TRUE,"×","OK"))))))</f>
        <v/>
      </c>
      <c r="BF2692" s="126" t="str">
        <f t="shared" si="851"/>
        <v/>
      </c>
      <c r="BG2692" s="126" t="str">
        <f t="shared" si="864"/>
        <v/>
      </c>
      <c r="BI2692" s="130" t="str">
        <f t="shared" si="865"/>
        <v/>
      </c>
    </row>
    <row r="2693" spans="2:61">
      <c r="B2693" s="111"/>
      <c r="C2693" s="537"/>
      <c r="D2693" s="142"/>
      <c r="E2693" s="584"/>
      <c r="F2693" s="142"/>
      <c r="G2693" s="589"/>
      <c r="H2693" s="589"/>
      <c r="I2693" s="144"/>
      <c r="J2693" s="148"/>
      <c r="K2693" s="145"/>
      <c r="L2693" s="146"/>
      <c r="M2693" s="146"/>
      <c r="N2693" s="147"/>
      <c r="O2693" s="148"/>
      <c r="P2693" s="148"/>
      <c r="Q2693" s="148"/>
      <c r="R2693" s="149"/>
      <c r="S2693" s="156"/>
      <c r="T2693" s="435"/>
      <c r="U2693" s="430"/>
      <c r="V2693" s="430" t="str">
        <f t="shared" si="858"/>
        <v/>
      </c>
      <c r="W2693" s="298"/>
      <c r="X2693" s="143" t="str">
        <f t="shared" si="859"/>
        <v/>
      </c>
      <c r="Y2693" s="143" t="str">
        <f t="shared" si="860"/>
        <v/>
      </c>
      <c r="Z2693" s="143" t="str">
        <f t="shared" si="861"/>
        <v/>
      </c>
      <c r="AA2693" s="149" t="str">
        <f t="shared" si="853"/>
        <v/>
      </c>
      <c r="AC2693" s="188" t="str">
        <f>AC2666</f>
        <v/>
      </c>
      <c r="AD2693" s="189" t="str">
        <f>AD2666</f>
        <v/>
      </c>
      <c r="AE2693" s="189" t="str">
        <f>AE2666</f>
        <v/>
      </c>
      <c r="AF2693" s="189" t="str">
        <f>AF2666</f>
        <v/>
      </c>
      <c r="AG2693" s="205">
        <f t="shared" si="862"/>
        <v>0</v>
      </c>
      <c r="AI2693" s="157" t="str">
        <f>IF(月報!G2693&lt;&gt;"",月報!G2693,"")</f>
        <v/>
      </c>
      <c r="AJ2693" s="151" t="str">
        <f>IF(月報!W2693&lt;&gt;"",月報!W2693*24,"")</f>
        <v/>
      </c>
      <c r="AK2693" s="151" t="str">
        <f>IF(月報!P2693&lt;&gt;"",月報!P2693,"")</f>
        <v/>
      </c>
      <c r="AL2693" s="151" t="str">
        <f>IF(月報!Q2693&lt;&gt;"",IF(月報!Q2693="平日残","",月報!Q2693),"")</f>
        <v/>
      </c>
      <c r="AM2693" s="151"/>
      <c r="AN2693" s="151" t="str">
        <f t="shared" si="850"/>
        <v/>
      </c>
      <c r="AO2693" s="151" t="str">
        <f>IF($E2693="","",VLOOKUP($E2693,カレンダマスタ!$A$5:$E$381,5,FALSE))</f>
        <v/>
      </c>
      <c r="AQ2693" s="197" t="str">
        <f>IF(G2693="","",IF(VLOOKUP(E2693,カレンダマスタ!$A$5:$D$381,4,FALSE)=0,"",1))</f>
        <v/>
      </c>
      <c r="AR2693" s="152" t="str">
        <f>IF($G2693="","",IF($AD2693="NSTC",INDEX(カレンダマスタ!$I$26:$O$31,MATCH($G2693,カレンダマスタ!$H$26:$H$31,1),MATCH($H2693,カレンダマスタ!$I$25:$O$25,1)),
IF($AD2693="CS本社",INDEX(カレンダマスタ!$I$36:$O$41,MATCH($G2693,カレンダマスタ!$H$36:$H$41,1),MATCH($H2693,カレンダマスタ!$I$35:$O$35,1)),
IF($AD2693="NS本社",INDEX(カレンダマスタ!$I$94:$O$99,MATCH($G2693,カレンダマスタ!$H$95:$H$100,1),MATCH($H2693,カレンダマスタ!$I$93:$O$93,1)),
IF($AD2693="ODC",INDEX(カレンダマスタ!$I$46:$O$51,MATCH($G2693,カレンダマスタ!$H$46:$H$51,1),MATCH($H2693,カレンダマスタ!$I$45:$O$45,1)),
IF($AD2693="NS東京TC",INDEX(カレンダマスタ!$I$56:$O$61,MATCH($G2693,カレンダマスタ!$H$56:$H$61,1),MATCH($H2693,カレンダマスタ!$I$55:$O$55,1)),""))))))</f>
        <v/>
      </c>
      <c r="AS2693" s="151" t="str">
        <f t="shared" si="863"/>
        <v/>
      </c>
      <c r="AU2693" s="153" t="str">
        <f>IF(E2693="","",VLOOKUP($E2693,カレンダマスタ!$A$4:$E$381,4,FALSE))</f>
        <v/>
      </c>
      <c r="AV2693" s="153" t="str">
        <f t="shared" si="854"/>
        <v/>
      </c>
      <c r="AW2693" s="153" t="str">
        <f t="shared" si="855"/>
        <v/>
      </c>
      <c r="AX2693" s="154" t="str">
        <f t="shared" si="856"/>
        <v/>
      </c>
      <c r="AY2693" s="154" t="str">
        <f t="shared" si="857"/>
        <v/>
      </c>
      <c r="AZ2693" s="144" t="str">
        <f>IF(AX2693&amp;AW2693="勤怠未設定","×",IF(AV2693="勤怠修正","×",IF(AC2693="外注","",IF(AA2693="",IF(AY2693&lt;&gt;"","×",""),IF(VLOOKUP(AA2693,カレンダマスタ!$H$66:$I$83,2,FALSE)&lt;&gt;AY2693,"×","OK")))))</f>
        <v/>
      </c>
      <c r="BC2693" s="153" t="str">
        <f>IF(E2693="","",VLOOKUP($E2693,カレンダマスタ!$A$4:$E$381,4,FALSE))</f>
        <v/>
      </c>
      <c r="BD2693" s="151" t="str">
        <f>IF(AC2693="社員","",IF(AG2693=0,"",IF(AD2693="NSTC",IF(COUNTIF(カレンダマスタ!$Q$5:$Q$32,G2693)=1,"OK","×"),
IF(AD2693="NS本社",IF(COUNTIF(カレンダマスタ!$T$5:$T$32,G2693)=1,"OK","×"),IF(COUNTIF(カレンダマスタ!$R$5:$R$32,G2693)=1,"OK","×")))))</f>
        <v/>
      </c>
      <c r="BE2693" s="151" t="str">
        <f>IF(AC2693="社員","",IF(G2693="","",IF(R2693&lt;&gt;"","",IF(AF2693="CS","OK",IF(VLOOKUP(E2693,カレンダマスタ!$A$5:$D$381,4,FALSE)&gt;0,"",IF(OR(G2693*24&gt;10.84,H2693*24&lt;14.5)=TRUE,"×","OK"))))))</f>
        <v/>
      </c>
      <c r="BF2693" s="151" t="str">
        <f t="shared" si="851"/>
        <v/>
      </c>
      <c r="BG2693" s="151" t="str">
        <f t="shared" si="864"/>
        <v/>
      </c>
      <c r="BI2693" s="144" t="str">
        <f t="shared" si="865"/>
        <v/>
      </c>
    </row>
    <row r="2694" spans="2:61">
      <c r="B2694" s="111"/>
      <c r="C2694" s="535"/>
      <c r="D2694" s="112"/>
      <c r="E2694" s="582"/>
      <c r="F2694" s="112"/>
      <c r="G2694" s="587"/>
      <c r="H2694" s="587"/>
      <c r="I2694" s="114"/>
      <c r="J2694" s="118"/>
      <c r="K2694" s="115"/>
      <c r="L2694" s="116"/>
      <c r="M2694" s="116"/>
      <c r="N2694" s="117"/>
      <c r="O2694" s="118"/>
      <c r="P2694" s="118"/>
      <c r="Q2694" s="118"/>
      <c r="R2694" s="119"/>
      <c r="S2694" s="120"/>
      <c r="T2694" s="433"/>
      <c r="U2694" s="431">
        <f>SUM(T2694:T2710)</f>
        <v>0</v>
      </c>
      <c r="V2694" s="431" t="str">
        <f t="shared" si="858"/>
        <v/>
      </c>
      <c r="W2694" s="298"/>
      <c r="X2694" s="113" t="str">
        <f t="shared" si="859"/>
        <v/>
      </c>
      <c r="Y2694" s="113" t="str">
        <f t="shared" si="860"/>
        <v/>
      </c>
      <c r="Z2694" s="113" t="str">
        <f t="shared" si="861"/>
        <v/>
      </c>
      <c r="AA2694" s="119" t="str">
        <f t="shared" si="853"/>
        <v/>
      </c>
      <c r="AC2694" s="190" t="str">
        <f>AC2666</f>
        <v/>
      </c>
      <c r="AD2694" s="191" t="str">
        <f>AD2666</f>
        <v/>
      </c>
      <c r="AE2694" s="191" t="str">
        <f>AE2666</f>
        <v/>
      </c>
      <c r="AF2694" s="191" t="str">
        <f>AF2666</f>
        <v/>
      </c>
      <c r="AG2694" s="206">
        <f t="shared" si="862"/>
        <v>0</v>
      </c>
      <c r="AI2694" s="159" t="str">
        <f>IF(月報!G2694&lt;&gt;"",月報!G2694,"")</f>
        <v/>
      </c>
      <c r="AJ2694" s="122" t="str">
        <f>IF(月報!W2694&lt;&gt;"",月報!W2694*24,"")</f>
        <v/>
      </c>
      <c r="AK2694" s="122" t="str">
        <f>IF(月報!P2694&lt;&gt;"",月報!P2694,"")</f>
        <v/>
      </c>
      <c r="AL2694" s="122" t="str">
        <f>IF(月報!Q2694&lt;&gt;"",IF(月報!Q2694="平日残","",月報!Q2694),"")</f>
        <v/>
      </c>
      <c r="AM2694" s="122"/>
      <c r="AN2694" s="122" t="str">
        <f t="shared" si="850"/>
        <v/>
      </c>
      <c r="AO2694" s="122" t="str">
        <f>IF($E2694="","",VLOOKUP($E2694,カレンダマスタ!$A$5:$E$381,5,FALSE))</f>
        <v/>
      </c>
      <c r="AQ2694" s="195" t="str">
        <f>IF(G2694="","",IF(VLOOKUP(E2694,カレンダマスタ!$A$5:$D$381,4,FALSE)=0,"",1))</f>
        <v/>
      </c>
      <c r="AR2694" s="123" t="str">
        <f>IF($G2694="","",IF($AD2694="NSTC",INDEX(カレンダマスタ!$I$26:$O$31,MATCH($G2694,カレンダマスタ!$H$26:$H$31,1),MATCH($H2694,カレンダマスタ!$I$25:$O$25,1)),
IF($AD2694="CS本社",INDEX(カレンダマスタ!$I$36:$O$41,MATCH($G2694,カレンダマスタ!$H$36:$H$41,1),MATCH($H2694,カレンダマスタ!$I$35:$O$35,1)),
IF($AD2694="NS本社",INDEX(カレンダマスタ!$I$94:$O$99,MATCH($G2694,カレンダマスタ!$H$95:$H$100,1),MATCH($H2694,カレンダマスタ!$I$93:$O$93,1)),
IF($AD2694="ODC",INDEX(カレンダマスタ!$I$46:$O$51,MATCH($G2694,カレンダマスタ!$H$46:$H$51,1),MATCH($H2694,カレンダマスタ!$I$45:$O$45,1)),
IF($AD2694="NS東京TC",INDEX(カレンダマスタ!$I$56:$O$61,MATCH($G2694,カレンダマスタ!$H$56:$H$61,1),MATCH($H2694,カレンダマスタ!$I$55:$O$55,1)),""))))))</f>
        <v/>
      </c>
      <c r="AS2694" s="122" t="str">
        <f t="shared" si="863"/>
        <v/>
      </c>
      <c r="AU2694" s="124" t="str">
        <f>IF(E2694="","",VLOOKUP($E2694,カレンダマスタ!$A$4:$E$381,4,FALSE))</f>
        <v/>
      </c>
      <c r="AV2694" s="124" t="str">
        <f t="shared" si="854"/>
        <v/>
      </c>
      <c r="AW2694" s="124" t="str">
        <f t="shared" si="855"/>
        <v/>
      </c>
      <c r="AX2694" s="125" t="str">
        <f t="shared" si="856"/>
        <v/>
      </c>
      <c r="AY2694" s="125" t="str">
        <f t="shared" si="857"/>
        <v/>
      </c>
      <c r="AZ2694" s="114" t="str">
        <f>IF(AX2694&amp;AW2694="勤怠未設定","×",IF(AV2694="勤怠修正","×",IF(AC2694="外注","",IF(AA2694="",IF(AY2694&lt;&gt;"","×",""),IF(VLOOKUP(AA2694,カレンダマスタ!$H$66:$I$83,2,FALSE)&lt;&gt;AY2694,"×","OK")))))</f>
        <v/>
      </c>
      <c r="BC2694" s="124" t="str">
        <f>IF(E2694="","",VLOOKUP($E2694,カレンダマスタ!$A$4:$E$381,4,FALSE))</f>
        <v/>
      </c>
      <c r="BD2694" s="122" t="str">
        <f>IF(AC2694="社員","",IF(AG2694=0,"",IF(AD2694="NSTC",IF(COUNTIF(カレンダマスタ!$Q$5:$Q$32,G2694)=1,"OK","×"),
IF(AD2694="NS本社",IF(COUNTIF(カレンダマスタ!$T$5:$T$32,G2694)=1,"OK","×"),IF(COUNTIF(カレンダマスタ!$R$5:$R$32,G2694)=1,"OK","×")))))</f>
        <v/>
      </c>
      <c r="BE2694" s="122" t="str">
        <f>IF(AC2694="社員","",IF(G2694="","",IF(R2694&lt;&gt;"","",IF(AF2694="CS","OK",IF(VLOOKUP(E2694,カレンダマスタ!$A$5:$D$381,4,FALSE)&gt;0,"",IF(OR(G2694*24&gt;10.84,H2694*24&lt;14.5)=TRUE,"×","OK"))))))</f>
        <v/>
      </c>
      <c r="BF2694" s="122" t="str">
        <f t="shared" si="851"/>
        <v/>
      </c>
      <c r="BG2694" s="122" t="str">
        <f t="shared" si="864"/>
        <v/>
      </c>
      <c r="BI2694" s="114" t="str">
        <f t="shared" si="865"/>
        <v/>
      </c>
    </row>
    <row r="2695" spans="2:61">
      <c r="B2695" s="111"/>
      <c r="C2695" s="536"/>
      <c r="D2695" s="128"/>
      <c r="E2695" s="583"/>
      <c r="F2695" s="128"/>
      <c r="G2695" s="588"/>
      <c r="H2695" s="588"/>
      <c r="I2695" s="130"/>
      <c r="J2695" s="139"/>
      <c r="K2695" s="131"/>
      <c r="L2695" s="132"/>
      <c r="M2695" s="132"/>
      <c r="N2695" s="141"/>
      <c r="O2695" s="139"/>
      <c r="P2695" s="139"/>
      <c r="Q2695" s="139"/>
      <c r="R2695" s="133"/>
      <c r="S2695" s="134"/>
      <c r="T2695" s="434"/>
      <c r="U2695" s="429"/>
      <c r="V2695" s="429" t="str">
        <f t="shared" si="858"/>
        <v/>
      </c>
      <c r="W2695" s="298"/>
      <c r="X2695" s="129" t="str">
        <f t="shared" si="859"/>
        <v/>
      </c>
      <c r="Y2695" s="129" t="str">
        <f t="shared" si="860"/>
        <v/>
      </c>
      <c r="Z2695" s="129" t="str">
        <f t="shared" si="861"/>
        <v/>
      </c>
      <c r="AA2695" s="133" t="str">
        <f t="shared" si="853"/>
        <v/>
      </c>
      <c r="AC2695" s="186" t="str">
        <f>AC2666</f>
        <v/>
      </c>
      <c r="AD2695" s="187" t="str">
        <f>AD2666</f>
        <v/>
      </c>
      <c r="AE2695" s="187" t="str">
        <f>AE2666</f>
        <v/>
      </c>
      <c r="AF2695" s="187" t="str">
        <f>AF2666</f>
        <v/>
      </c>
      <c r="AG2695" s="204">
        <f t="shared" si="862"/>
        <v>0</v>
      </c>
      <c r="AI2695" s="135" t="str">
        <f>IF(月報!G2695&lt;&gt;"",月報!G2695,"")</f>
        <v/>
      </c>
      <c r="AJ2695" s="126" t="str">
        <f>IF(月報!W2695&lt;&gt;"",月報!W2695*24,"")</f>
        <v/>
      </c>
      <c r="AK2695" s="126" t="str">
        <f>IF(月報!P2695&lt;&gt;"",月報!P2695,"")</f>
        <v/>
      </c>
      <c r="AL2695" s="126" t="str">
        <f>IF(月報!Q2695&lt;&gt;"",IF(月報!Q2695="平日残","",月報!Q2695),"")</f>
        <v/>
      </c>
      <c r="AM2695" s="126"/>
      <c r="AN2695" s="126" t="str">
        <f t="shared" si="850"/>
        <v/>
      </c>
      <c r="AO2695" s="126" t="str">
        <f>IF($E2695="","",VLOOKUP($E2695,カレンダマスタ!$A$5:$E$381,5,FALSE))</f>
        <v/>
      </c>
      <c r="AQ2695" s="196" t="str">
        <f>IF(G2695="","",IF(VLOOKUP(E2695,カレンダマスタ!$A$5:$D$381,4,FALSE)=0,"",1))</f>
        <v/>
      </c>
      <c r="AR2695" s="136" t="str">
        <f>IF($G2695="","",IF($AD2695="NSTC",INDEX(カレンダマスタ!$I$26:$O$31,MATCH($G2695,カレンダマスタ!$H$26:$H$31,1),MATCH($H2695,カレンダマスタ!$I$25:$O$25,1)),
IF($AD2695="CS本社",INDEX(カレンダマスタ!$I$36:$O$41,MATCH($G2695,カレンダマスタ!$H$36:$H$41,1),MATCH($H2695,カレンダマスタ!$I$35:$O$35,1)),
IF($AD2695="NS本社",INDEX(カレンダマスタ!$I$94:$O$99,MATCH($G2695,カレンダマスタ!$H$95:$H$100,1),MATCH($H2695,カレンダマスタ!$I$93:$O$93,1)),
IF($AD2695="ODC",INDEX(カレンダマスタ!$I$46:$O$51,MATCH($G2695,カレンダマスタ!$H$46:$H$51,1),MATCH($H2695,カレンダマスタ!$I$45:$O$45,1)),
IF($AD2695="NS東京TC",INDEX(カレンダマスタ!$I$56:$O$61,MATCH($G2695,カレンダマスタ!$H$56:$H$61,1),MATCH($H2695,カレンダマスタ!$I$55:$O$55,1)),""))))))</f>
        <v/>
      </c>
      <c r="AS2695" s="126" t="str">
        <f t="shared" si="863"/>
        <v/>
      </c>
      <c r="AU2695" s="137" t="str">
        <f>IF(E2695="","",VLOOKUP($E2695,カレンダマスタ!$A$4:$E$381,4,FALSE))</f>
        <v/>
      </c>
      <c r="AV2695" s="137" t="str">
        <f t="shared" si="854"/>
        <v/>
      </c>
      <c r="AW2695" s="137" t="str">
        <f t="shared" si="855"/>
        <v/>
      </c>
      <c r="AX2695" s="138" t="str">
        <f t="shared" si="856"/>
        <v/>
      </c>
      <c r="AY2695" s="138" t="str">
        <f t="shared" si="857"/>
        <v/>
      </c>
      <c r="AZ2695" s="130" t="str">
        <f>IF(AX2695&amp;AW2695="勤怠未設定","×",IF(AV2695="勤怠修正","×",IF(AC2695="外注","",IF(AA2695="",IF(AY2695&lt;&gt;"","×",""),IF(VLOOKUP(AA2695,カレンダマスタ!$H$66:$I$83,2,FALSE)&lt;&gt;AY2695,"×","OK")))))</f>
        <v/>
      </c>
      <c r="BC2695" s="137" t="str">
        <f>IF(E2695="","",VLOOKUP($E2695,カレンダマスタ!$A$4:$E$381,4,FALSE))</f>
        <v/>
      </c>
      <c r="BD2695" s="126" t="str">
        <f>IF(AC2695="社員","",IF(AG2695=0,"",IF(AD2695="NSTC",IF(COUNTIF(カレンダマスタ!$Q$5:$Q$32,G2695)=1,"OK","×"),
IF(AD2695="NS本社",IF(COUNTIF(カレンダマスタ!$T$5:$T$32,G2695)=1,"OK","×"),IF(COUNTIF(カレンダマスタ!$R$5:$R$32,G2695)=1,"OK","×")))))</f>
        <v/>
      </c>
      <c r="BE2695" s="126" t="str">
        <f>IF(AC2695="社員","",IF(G2695="","",IF(R2695&lt;&gt;"","",IF(AF2695="CS","OK",IF(VLOOKUP(E2695,カレンダマスタ!$A$5:$D$381,4,FALSE)&gt;0,"",IF(OR(G2695*24&gt;10.84,H2695*24&lt;14.5)=TRUE,"×","OK"))))))</f>
        <v/>
      </c>
      <c r="BF2695" s="126" t="str">
        <f t="shared" si="851"/>
        <v/>
      </c>
      <c r="BG2695" s="126" t="str">
        <f t="shared" si="864"/>
        <v/>
      </c>
      <c r="BI2695" s="130" t="str">
        <f t="shared" si="865"/>
        <v/>
      </c>
    </row>
    <row r="2696" spans="2:61">
      <c r="B2696" s="111"/>
      <c r="C2696" s="536"/>
      <c r="D2696" s="128"/>
      <c r="E2696" s="583"/>
      <c r="F2696" s="128"/>
      <c r="G2696" s="588"/>
      <c r="H2696" s="588"/>
      <c r="I2696" s="130"/>
      <c r="J2696" s="139"/>
      <c r="K2696" s="131"/>
      <c r="L2696" s="132"/>
      <c r="M2696" s="132"/>
      <c r="N2696" s="141"/>
      <c r="O2696" s="139"/>
      <c r="P2696" s="139"/>
      <c r="Q2696" s="139"/>
      <c r="R2696" s="133"/>
      <c r="S2696" s="134"/>
      <c r="T2696" s="434"/>
      <c r="U2696" s="429"/>
      <c r="V2696" s="429" t="str">
        <f t="shared" si="858"/>
        <v/>
      </c>
      <c r="W2696" s="298"/>
      <c r="X2696" s="129" t="str">
        <f t="shared" si="859"/>
        <v/>
      </c>
      <c r="Y2696" s="129" t="str">
        <f t="shared" si="860"/>
        <v/>
      </c>
      <c r="Z2696" s="129" t="str">
        <f t="shared" si="861"/>
        <v/>
      </c>
      <c r="AA2696" s="133" t="str">
        <f t="shared" si="853"/>
        <v/>
      </c>
      <c r="AC2696" s="186" t="str">
        <f>AC2666</f>
        <v/>
      </c>
      <c r="AD2696" s="187" t="str">
        <f>AD2666</f>
        <v/>
      </c>
      <c r="AE2696" s="187" t="str">
        <f>AE2666</f>
        <v/>
      </c>
      <c r="AF2696" s="187" t="str">
        <f>AF2666</f>
        <v/>
      </c>
      <c r="AG2696" s="204">
        <f t="shared" si="862"/>
        <v>0</v>
      </c>
      <c r="AI2696" s="160" t="str">
        <f>IF(月報!G2696&lt;&gt;"",月報!G2696,"")</f>
        <v/>
      </c>
      <c r="AJ2696" s="126" t="str">
        <f>IF(月報!W2696&lt;&gt;"",月報!W2696*24,"")</f>
        <v/>
      </c>
      <c r="AK2696" s="126" t="str">
        <f>IF(月報!P2696&lt;&gt;"",月報!P2696,"")</f>
        <v/>
      </c>
      <c r="AL2696" s="126" t="str">
        <f>IF(月報!Q2696&lt;&gt;"",IF(月報!Q2696="平日残","",月報!Q2696),"")</f>
        <v/>
      </c>
      <c r="AM2696" s="126"/>
      <c r="AN2696" s="126" t="str">
        <f t="shared" si="850"/>
        <v/>
      </c>
      <c r="AO2696" s="126" t="str">
        <f>IF($E2696="","",VLOOKUP($E2696,カレンダマスタ!$A$5:$E$381,5,FALSE))</f>
        <v/>
      </c>
      <c r="AQ2696" s="196" t="str">
        <f>IF(G2696="","",IF(VLOOKUP(E2696,カレンダマスタ!$A$5:$D$381,4,FALSE)=0,"",1))</f>
        <v/>
      </c>
      <c r="AR2696" s="136" t="str">
        <f>IF($G2696="","",IF($AD2696="NSTC",INDEX(カレンダマスタ!$I$26:$O$31,MATCH($G2696,カレンダマスタ!$H$26:$H$31,1),MATCH($H2696,カレンダマスタ!$I$25:$O$25,1)),
IF($AD2696="CS本社",INDEX(カレンダマスタ!$I$36:$O$41,MATCH($G2696,カレンダマスタ!$H$36:$H$41,1),MATCH($H2696,カレンダマスタ!$I$35:$O$35,1)),
IF($AD2696="NS本社",INDEX(カレンダマスタ!$I$94:$O$99,MATCH($G2696,カレンダマスタ!$H$95:$H$100,1),MATCH($H2696,カレンダマスタ!$I$93:$O$93,1)),
IF($AD2696="ODC",INDEX(カレンダマスタ!$I$46:$O$51,MATCH($G2696,カレンダマスタ!$H$46:$H$51,1),MATCH($H2696,カレンダマスタ!$I$45:$O$45,1)),
IF($AD2696="NS東京TC",INDEX(カレンダマスタ!$I$56:$O$61,MATCH($G2696,カレンダマスタ!$H$56:$H$61,1),MATCH($H2696,カレンダマスタ!$I$55:$O$55,1)),""))))))</f>
        <v/>
      </c>
      <c r="AS2696" s="126" t="str">
        <f t="shared" si="863"/>
        <v/>
      </c>
      <c r="AU2696" s="137" t="str">
        <f>IF(E2696="","",VLOOKUP($E2696,カレンダマスタ!$A$4:$E$381,4,FALSE))</f>
        <v/>
      </c>
      <c r="AV2696" s="137" t="str">
        <f t="shared" si="854"/>
        <v/>
      </c>
      <c r="AW2696" s="137" t="str">
        <f t="shared" si="855"/>
        <v/>
      </c>
      <c r="AX2696" s="138" t="str">
        <f t="shared" si="856"/>
        <v/>
      </c>
      <c r="AY2696" s="138" t="str">
        <f t="shared" si="857"/>
        <v/>
      </c>
      <c r="AZ2696" s="130" t="str">
        <f>IF(AX2696&amp;AW2696="勤怠未設定","×",IF(AV2696="勤怠修正","×",IF(AC2696="外注","",IF(AA2696="",IF(AY2696&lt;&gt;"","×",""),IF(VLOOKUP(AA2696,カレンダマスタ!$H$66:$I$83,2,FALSE)&lt;&gt;AY2696,"×","OK")))))</f>
        <v/>
      </c>
      <c r="BC2696" s="137" t="str">
        <f>IF(E2696="","",VLOOKUP($E2696,カレンダマスタ!$A$4:$E$381,4,FALSE))</f>
        <v/>
      </c>
      <c r="BD2696" s="126" t="str">
        <f>IF(AC2696="社員","",IF(AG2696=0,"",IF(AD2696="NSTC",IF(COUNTIF(カレンダマスタ!$Q$5:$Q$32,G2696)=1,"OK","×"),
IF(AD2696="NS本社",IF(COUNTIF(カレンダマスタ!$T$5:$T$32,G2696)=1,"OK","×"),IF(COUNTIF(カレンダマスタ!$R$5:$R$32,G2696)=1,"OK","×")))))</f>
        <v/>
      </c>
      <c r="BE2696" s="126" t="str">
        <f>IF(AC2696="社員","",IF(G2696="","",IF(R2696&lt;&gt;"","",IF(AF2696="CS","OK",IF(VLOOKUP(E2696,カレンダマスタ!$A$5:$D$381,4,FALSE)&gt;0,"",IF(OR(G2696*24&gt;10.84,H2696*24&lt;14.5)=TRUE,"×","OK"))))))</f>
        <v/>
      </c>
      <c r="BF2696" s="126" t="str">
        <f t="shared" si="851"/>
        <v/>
      </c>
      <c r="BG2696" s="126" t="str">
        <f t="shared" si="864"/>
        <v/>
      </c>
      <c r="BI2696" s="130" t="str">
        <f t="shared" si="865"/>
        <v/>
      </c>
    </row>
    <row r="2697" spans="2:61">
      <c r="B2697" s="111"/>
      <c r="C2697" s="536"/>
      <c r="D2697" s="128"/>
      <c r="E2697" s="214"/>
      <c r="F2697" s="128"/>
      <c r="G2697" s="588"/>
      <c r="H2697" s="588"/>
      <c r="I2697" s="131"/>
      <c r="J2697" s="139"/>
      <c r="K2697" s="131"/>
      <c r="L2697" s="132"/>
      <c r="M2697" s="132"/>
      <c r="N2697" s="141"/>
      <c r="O2697" s="139"/>
      <c r="P2697" s="139"/>
      <c r="Q2697" s="139"/>
      <c r="R2697" s="133"/>
      <c r="S2697" s="134"/>
      <c r="T2697" s="434"/>
      <c r="U2697" s="429"/>
      <c r="V2697" s="429" t="str">
        <f t="shared" si="858"/>
        <v/>
      </c>
      <c r="W2697" s="298"/>
      <c r="X2697" s="129" t="str">
        <f t="shared" si="859"/>
        <v/>
      </c>
      <c r="Y2697" s="129" t="str">
        <f t="shared" si="860"/>
        <v/>
      </c>
      <c r="Z2697" s="129" t="str">
        <f t="shared" si="861"/>
        <v/>
      </c>
      <c r="AA2697" s="133" t="str">
        <f t="shared" si="853"/>
        <v/>
      </c>
      <c r="AC2697" s="186" t="str">
        <f>AC2666</f>
        <v/>
      </c>
      <c r="AD2697" s="187" t="str">
        <f>AD2666</f>
        <v/>
      </c>
      <c r="AE2697" s="187" t="str">
        <f>AE2666</f>
        <v/>
      </c>
      <c r="AF2697" s="187" t="str">
        <f>AF2666</f>
        <v/>
      </c>
      <c r="AG2697" s="204">
        <f t="shared" si="862"/>
        <v>0</v>
      </c>
      <c r="AI2697" s="160" t="str">
        <f>IF(月報!G2697&lt;&gt;"",月報!G2697,"")</f>
        <v/>
      </c>
      <c r="AJ2697" s="126" t="str">
        <f>IF(月報!W2697&lt;&gt;"",月報!W2697*24,"")</f>
        <v/>
      </c>
      <c r="AK2697" s="126" t="str">
        <f>IF(月報!P2697&lt;&gt;"",月報!P2697,"")</f>
        <v/>
      </c>
      <c r="AL2697" s="126" t="str">
        <f>IF(月報!Q2697&lt;&gt;"",IF(月報!Q2697="平日残","",月報!Q2697),"")</f>
        <v/>
      </c>
      <c r="AM2697" s="126"/>
      <c r="AN2697" s="126" t="str">
        <f t="shared" si="850"/>
        <v/>
      </c>
      <c r="AO2697" s="126" t="str">
        <f>IF($E2697="","",VLOOKUP($E2697,カレンダマスタ!$A$5:$E$381,5,FALSE))</f>
        <v/>
      </c>
      <c r="AQ2697" s="196" t="str">
        <f>IF(G2697="","",IF(VLOOKUP(E2697,カレンダマスタ!$A$5:$D$381,4,FALSE)=0,"",1))</f>
        <v/>
      </c>
      <c r="AR2697" s="136" t="str">
        <f>IF($G2697="","",IF($AD2697="NSTC",INDEX(カレンダマスタ!$I$26:$O$31,MATCH($G2697,カレンダマスタ!$H$26:$H$31,1),MATCH($H2697,カレンダマスタ!$I$25:$O$25,1)),
IF($AD2697="CS本社",INDEX(カレンダマスタ!$I$36:$O$41,MATCH($G2697,カレンダマスタ!$H$36:$H$41,1),MATCH($H2697,カレンダマスタ!$I$35:$O$35,1)),
IF($AD2697="NS本社",INDEX(カレンダマスタ!$I$94:$O$99,MATCH($G2697,カレンダマスタ!$H$95:$H$100,1),MATCH($H2697,カレンダマスタ!$I$93:$O$93,1)),
IF($AD2697="ODC",INDEX(カレンダマスタ!$I$46:$O$51,MATCH($G2697,カレンダマスタ!$H$46:$H$51,1),MATCH($H2697,カレンダマスタ!$I$45:$O$45,1)),
IF($AD2697="NS東京TC",INDEX(カレンダマスタ!$I$56:$O$61,MATCH($G2697,カレンダマスタ!$H$56:$H$61,1),MATCH($H2697,カレンダマスタ!$I$55:$O$55,1)),""))))))</f>
        <v/>
      </c>
      <c r="AS2697" s="126" t="str">
        <f t="shared" si="863"/>
        <v/>
      </c>
      <c r="AU2697" s="137" t="str">
        <f>IF(E2697="","",VLOOKUP($E2697,カレンダマスタ!$A$4:$E$381,4,FALSE))</f>
        <v/>
      </c>
      <c r="AV2697" s="137" t="str">
        <f t="shared" si="854"/>
        <v/>
      </c>
      <c r="AW2697" s="137" t="str">
        <f t="shared" si="855"/>
        <v/>
      </c>
      <c r="AX2697" s="138" t="str">
        <f t="shared" si="856"/>
        <v/>
      </c>
      <c r="AY2697" s="138" t="str">
        <f t="shared" si="857"/>
        <v/>
      </c>
      <c r="AZ2697" s="130" t="str">
        <f>IF(AX2697&amp;AW2697="勤怠未設定","×",IF(AV2697="勤怠修正","×",IF(AC2697="外注","",IF(AA2697="",IF(AY2697&lt;&gt;"","×",""),IF(VLOOKUP(AA2697,カレンダマスタ!$H$66:$I$83,2,FALSE)&lt;&gt;AY2697,"×","OK")))))</f>
        <v/>
      </c>
      <c r="BC2697" s="137" t="str">
        <f>IF(E2697="","",VLOOKUP($E2697,カレンダマスタ!$A$4:$E$381,4,FALSE))</f>
        <v/>
      </c>
      <c r="BD2697" s="126" t="str">
        <f>IF(AC2697="社員","",IF(AG2697=0,"",IF(AD2697="NSTC",IF(COUNTIF(カレンダマスタ!$Q$5:$Q$32,G2697)=1,"OK","×"),
IF(AD2697="NS本社",IF(COUNTIF(カレンダマスタ!$T$5:$T$32,G2697)=1,"OK","×"),IF(COUNTIF(カレンダマスタ!$R$5:$R$32,G2697)=1,"OK","×")))))</f>
        <v/>
      </c>
      <c r="BE2697" s="126" t="str">
        <f>IF(AC2697="社員","",IF(G2697="","",IF(R2697&lt;&gt;"","",IF(AF2697="CS","OK",IF(VLOOKUP(E2697,カレンダマスタ!$A$5:$D$381,4,FALSE)&gt;0,"",IF(OR(G2697*24&gt;10.84,H2697*24&lt;14.5)=TRUE,"×","OK"))))))</f>
        <v/>
      </c>
      <c r="BF2697" s="126" t="str">
        <f t="shared" si="851"/>
        <v/>
      </c>
      <c r="BG2697" s="126" t="str">
        <f t="shared" si="864"/>
        <v/>
      </c>
      <c r="BI2697" s="130" t="str">
        <f t="shared" si="865"/>
        <v/>
      </c>
    </row>
    <row r="2698" spans="2:61">
      <c r="B2698" s="111"/>
      <c r="C2698" s="536"/>
      <c r="D2698" s="128"/>
      <c r="E2698" s="214"/>
      <c r="F2698" s="128"/>
      <c r="G2698" s="588"/>
      <c r="H2698" s="588"/>
      <c r="I2698" s="131"/>
      <c r="J2698" s="139"/>
      <c r="K2698" s="131"/>
      <c r="L2698" s="132"/>
      <c r="M2698" s="132"/>
      <c r="N2698" s="141"/>
      <c r="O2698" s="139"/>
      <c r="P2698" s="139"/>
      <c r="Q2698" s="139"/>
      <c r="R2698" s="133"/>
      <c r="S2698" s="134"/>
      <c r="T2698" s="434"/>
      <c r="U2698" s="429"/>
      <c r="V2698" s="429" t="str">
        <f t="shared" si="858"/>
        <v/>
      </c>
      <c r="W2698" s="298"/>
      <c r="X2698" s="129" t="str">
        <f t="shared" si="859"/>
        <v/>
      </c>
      <c r="Y2698" s="129" t="str">
        <f t="shared" si="860"/>
        <v/>
      </c>
      <c r="Z2698" s="129" t="str">
        <f t="shared" si="861"/>
        <v/>
      </c>
      <c r="AA2698" s="133" t="str">
        <f t="shared" si="853"/>
        <v/>
      </c>
      <c r="AC2698" s="186" t="str">
        <f>AC2666</f>
        <v/>
      </c>
      <c r="AD2698" s="187" t="str">
        <f>AD2666</f>
        <v/>
      </c>
      <c r="AE2698" s="187" t="str">
        <f>AE2666</f>
        <v/>
      </c>
      <c r="AF2698" s="187" t="str">
        <f>AF2666</f>
        <v/>
      </c>
      <c r="AG2698" s="204">
        <f t="shared" si="862"/>
        <v>0</v>
      </c>
      <c r="AI2698" s="160" t="str">
        <f>IF(月報!G2698&lt;&gt;"",月報!G2698,"")</f>
        <v/>
      </c>
      <c r="AJ2698" s="126" t="str">
        <f>IF(月報!W2698&lt;&gt;"",月報!W2698*24,"")</f>
        <v/>
      </c>
      <c r="AK2698" s="126" t="str">
        <f>IF(月報!P2698&lt;&gt;"",月報!P2698,"")</f>
        <v/>
      </c>
      <c r="AL2698" s="126" t="str">
        <f>IF(月報!Q2698&lt;&gt;"",IF(月報!Q2698="平日残","",月報!Q2698),"")</f>
        <v/>
      </c>
      <c r="AM2698" s="126"/>
      <c r="AN2698" s="126" t="str">
        <f t="shared" si="850"/>
        <v/>
      </c>
      <c r="AO2698" s="126" t="str">
        <f>IF($E2698="","",VLOOKUP($E2698,カレンダマスタ!$A$5:$E$381,5,FALSE))</f>
        <v/>
      </c>
      <c r="AQ2698" s="196" t="str">
        <f>IF(G2698="","",IF(VLOOKUP(E2698,カレンダマスタ!$A$5:$D$381,4,FALSE)=0,"",1))</f>
        <v/>
      </c>
      <c r="AR2698" s="136" t="str">
        <f>IF($G2698="","",IF($AD2698="NSTC",INDEX(カレンダマスタ!$I$26:$O$31,MATCH($G2698,カレンダマスタ!$H$26:$H$31,1),MATCH($H2698,カレンダマスタ!$I$25:$O$25,1)),
IF($AD2698="CS本社",INDEX(カレンダマスタ!$I$36:$O$41,MATCH($G2698,カレンダマスタ!$H$36:$H$41,1),MATCH($H2698,カレンダマスタ!$I$35:$O$35,1)),
IF($AD2698="NS本社",INDEX(カレンダマスタ!$I$94:$O$99,MATCH($G2698,カレンダマスタ!$H$95:$H$100,1),MATCH($H2698,カレンダマスタ!$I$93:$O$93,1)),
IF($AD2698="ODC",INDEX(カレンダマスタ!$I$46:$O$51,MATCH($G2698,カレンダマスタ!$H$46:$H$51,1),MATCH($H2698,カレンダマスタ!$I$45:$O$45,1)),
IF($AD2698="NS東京TC",INDEX(カレンダマスタ!$I$56:$O$61,MATCH($G2698,カレンダマスタ!$H$56:$H$61,1),MATCH($H2698,カレンダマスタ!$I$55:$O$55,1)),""))))))</f>
        <v/>
      </c>
      <c r="AS2698" s="126" t="str">
        <f t="shared" si="863"/>
        <v/>
      </c>
      <c r="AU2698" s="137" t="str">
        <f>IF(E2698="","",VLOOKUP($E2698,カレンダマスタ!$A$4:$E$381,4,FALSE))</f>
        <v/>
      </c>
      <c r="AV2698" s="137" t="str">
        <f t="shared" si="854"/>
        <v/>
      </c>
      <c r="AW2698" s="137" t="str">
        <f t="shared" si="855"/>
        <v/>
      </c>
      <c r="AX2698" s="138" t="str">
        <f t="shared" si="856"/>
        <v/>
      </c>
      <c r="AY2698" s="138" t="str">
        <f t="shared" si="857"/>
        <v/>
      </c>
      <c r="AZ2698" s="130" t="str">
        <f>IF(AX2698&amp;AW2698="勤怠未設定","×",IF(AV2698="勤怠修正","×",IF(AC2698="外注","",IF(AA2698="",IF(AY2698&lt;&gt;"","×",""),IF(VLOOKUP(AA2698,カレンダマスタ!$H$66:$I$83,2,FALSE)&lt;&gt;AY2698,"×","OK")))))</f>
        <v/>
      </c>
      <c r="BC2698" s="137" t="str">
        <f>IF(E2698="","",VLOOKUP($E2698,カレンダマスタ!$A$4:$E$381,4,FALSE))</f>
        <v/>
      </c>
      <c r="BD2698" s="126" t="str">
        <f>IF(AC2698="社員","",IF(AG2698=0,"",IF(AD2698="NSTC",IF(COUNTIF(カレンダマスタ!$Q$5:$Q$32,G2698)=1,"OK","×"),
IF(AD2698="NS本社",IF(COUNTIF(カレンダマスタ!$T$5:$T$32,G2698)=1,"OK","×"),IF(COUNTIF(カレンダマスタ!$R$5:$R$32,G2698)=1,"OK","×")))))</f>
        <v/>
      </c>
      <c r="BE2698" s="126" t="str">
        <f>IF(AC2698="社員","",IF(G2698="","",IF(R2698&lt;&gt;"","",IF(AF2698="CS","OK",IF(VLOOKUP(E2698,カレンダマスタ!$A$5:$D$381,4,FALSE)&gt;0,"",IF(OR(G2698*24&gt;10.84,H2698*24&lt;14.5)=TRUE,"×","OK"))))))</f>
        <v/>
      </c>
      <c r="BF2698" s="126" t="str">
        <f t="shared" si="851"/>
        <v/>
      </c>
      <c r="BG2698" s="126" t="str">
        <f t="shared" si="864"/>
        <v/>
      </c>
      <c r="BI2698" s="130" t="str">
        <f t="shared" si="865"/>
        <v/>
      </c>
    </row>
    <row r="2699" spans="2:61">
      <c r="B2699" s="111"/>
      <c r="C2699" s="536"/>
      <c r="D2699" s="128"/>
      <c r="E2699" s="214"/>
      <c r="F2699" s="128"/>
      <c r="G2699" s="588"/>
      <c r="H2699" s="588"/>
      <c r="I2699" s="131"/>
      <c r="J2699" s="139"/>
      <c r="K2699" s="131"/>
      <c r="L2699" s="132"/>
      <c r="M2699" s="132"/>
      <c r="N2699" s="141"/>
      <c r="O2699" s="139"/>
      <c r="P2699" s="139"/>
      <c r="Q2699" s="139"/>
      <c r="R2699" s="133"/>
      <c r="S2699" s="134"/>
      <c r="T2699" s="434"/>
      <c r="U2699" s="429"/>
      <c r="V2699" s="429" t="str">
        <f t="shared" si="858"/>
        <v/>
      </c>
      <c r="W2699" s="298"/>
      <c r="X2699" s="129" t="str">
        <f t="shared" si="859"/>
        <v/>
      </c>
      <c r="Y2699" s="129" t="str">
        <f t="shared" si="860"/>
        <v/>
      </c>
      <c r="Z2699" s="129" t="str">
        <f t="shared" si="861"/>
        <v/>
      </c>
      <c r="AA2699" s="133" t="str">
        <f t="shared" si="853"/>
        <v/>
      </c>
      <c r="AC2699" s="186" t="str">
        <f>AC2666</f>
        <v/>
      </c>
      <c r="AD2699" s="187" t="str">
        <f>AD2666</f>
        <v/>
      </c>
      <c r="AE2699" s="187" t="str">
        <f>AE2666</f>
        <v/>
      </c>
      <c r="AF2699" s="187" t="str">
        <f>AF2666</f>
        <v/>
      </c>
      <c r="AG2699" s="204">
        <f t="shared" si="862"/>
        <v>0</v>
      </c>
      <c r="AI2699" s="160" t="str">
        <f>IF(月報!G2699&lt;&gt;"",月報!G2699,"")</f>
        <v/>
      </c>
      <c r="AJ2699" s="126" t="str">
        <f>IF(月報!W2699&lt;&gt;"",月報!W2699*24,"")</f>
        <v/>
      </c>
      <c r="AK2699" s="126" t="str">
        <f>IF(月報!P2699&lt;&gt;"",月報!P2699,"")</f>
        <v/>
      </c>
      <c r="AL2699" s="126" t="str">
        <f>IF(月報!Q2699&lt;&gt;"",IF(月報!Q2699="平日残","",月報!Q2699),"")</f>
        <v/>
      </c>
      <c r="AM2699" s="126"/>
      <c r="AN2699" s="126" t="str">
        <f t="shared" ref="AN2699:AN2762" si="866">IF($AO2699=0,IF($G2699="",IF($Q2699="","週報未入力",""),""),"")</f>
        <v/>
      </c>
      <c r="AO2699" s="126" t="str">
        <f>IF($E2699="","",VLOOKUP($E2699,カレンダマスタ!$A$5:$E$381,5,FALSE))</f>
        <v/>
      </c>
      <c r="AQ2699" s="196" t="str">
        <f>IF(G2699="","",IF(VLOOKUP(E2699,カレンダマスタ!$A$5:$D$381,4,FALSE)=0,"",1))</f>
        <v/>
      </c>
      <c r="AR2699" s="136" t="str">
        <f>IF($G2699="","",IF($AD2699="NSTC",INDEX(カレンダマスタ!$I$26:$O$31,MATCH($G2699,カレンダマスタ!$H$26:$H$31,1),MATCH($H2699,カレンダマスタ!$I$25:$O$25,1)),
IF($AD2699="CS本社",INDEX(カレンダマスタ!$I$36:$O$41,MATCH($G2699,カレンダマスタ!$H$36:$H$41,1),MATCH($H2699,カレンダマスタ!$I$35:$O$35,1)),
IF($AD2699="NS本社",INDEX(カレンダマスタ!$I$94:$O$99,MATCH($G2699,カレンダマスタ!$H$95:$H$100,1),MATCH($H2699,カレンダマスタ!$I$93:$O$93,1)),
IF($AD2699="ODC",INDEX(カレンダマスタ!$I$46:$O$51,MATCH($G2699,カレンダマスタ!$H$46:$H$51,1),MATCH($H2699,カレンダマスタ!$I$45:$O$45,1)),
IF($AD2699="NS東京TC",INDEX(カレンダマスタ!$I$56:$O$61,MATCH($G2699,カレンダマスタ!$H$56:$H$61,1),MATCH($H2699,カレンダマスタ!$I$55:$O$55,1)),""))))))</f>
        <v/>
      </c>
      <c r="AS2699" s="126" t="str">
        <f t="shared" si="863"/>
        <v/>
      </c>
      <c r="AU2699" s="137" t="str">
        <f>IF(E2699="","",VLOOKUP($E2699,カレンダマスタ!$A$4:$E$381,4,FALSE))</f>
        <v/>
      </c>
      <c r="AV2699" s="137" t="str">
        <f t="shared" si="854"/>
        <v/>
      </c>
      <c r="AW2699" s="137" t="str">
        <f t="shared" si="855"/>
        <v/>
      </c>
      <c r="AX2699" s="138" t="str">
        <f t="shared" si="856"/>
        <v/>
      </c>
      <c r="AY2699" s="138" t="str">
        <f t="shared" si="857"/>
        <v/>
      </c>
      <c r="AZ2699" s="130" t="str">
        <f>IF(AX2699&amp;AW2699="勤怠未設定","×",IF(AV2699="勤怠修正","×",IF(AC2699="外注","",IF(AA2699="",IF(AY2699&lt;&gt;"","×",""),IF(VLOOKUP(AA2699,カレンダマスタ!$H$66:$I$83,2,FALSE)&lt;&gt;AY2699,"×","OK")))))</f>
        <v/>
      </c>
      <c r="BC2699" s="137" t="str">
        <f>IF(E2699="","",VLOOKUP($E2699,カレンダマスタ!$A$4:$E$381,4,FALSE))</f>
        <v/>
      </c>
      <c r="BD2699" s="126" t="str">
        <f>IF(AC2699="社員","",IF(AG2699=0,"",IF(AD2699="NSTC",IF(COUNTIF(カレンダマスタ!$Q$5:$Q$32,G2699)=1,"OK","×"),
IF(AD2699="NS本社",IF(COUNTIF(カレンダマスタ!$T$5:$T$32,G2699)=1,"OK","×"),IF(COUNTIF(カレンダマスタ!$R$5:$R$32,G2699)=1,"OK","×")))))</f>
        <v/>
      </c>
      <c r="BE2699" s="126" t="str">
        <f>IF(AC2699="社員","",IF(G2699="","",IF(R2699&lt;&gt;"","",IF(AF2699="CS","OK",IF(VLOOKUP(E2699,カレンダマスタ!$A$5:$D$381,4,FALSE)&gt;0,"",IF(OR(G2699*24&gt;10.84,H2699*24&lt;14.5)=TRUE,"×","OK"))))))</f>
        <v/>
      </c>
      <c r="BF2699" s="126" t="str">
        <f t="shared" si="851"/>
        <v/>
      </c>
      <c r="BG2699" s="126" t="str">
        <f t="shared" si="864"/>
        <v/>
      </c>
      <c r="BI2699" s="130" t="str">
        <f t="shared" si="865"/>
        <v/>
      </c>
    </row>
    <row r="2700" spans="2:61" ht="13.8" thickBot="1">
      <c r="B2700" s="161"/>
      <c r="C2700" s="538"/>
      <c r="D2700" s="162"/>
      <c r="E2700" s="215"/>
      <c r="F2700" s="162"/>
      <c r="G2700" s="590"/>
      <c r="H2700" s="590"/>
      <c r="I2700" s="164"/>
      <c r="J2700" s="165"/>
      <c r="K2700" s="164"/>
      <c r="L2700" s="166"/>
      <c r="M2700" s="166"/>
      <c r="N2700" s="167"/>
      <c r="O2700" s="165"/>
      <c r="P2700" s="165"/>
      <c r="Q2700" s="165"/>
      <c r="R2700" s="168"/>
      <c r="S2700" s="169"/>
      <c r="T2700" s="436"/>
      <c r="U2700" s="432"/>
      <c r="V2700" s="432" t="str">
        <f t="shared" si="858"/>
        <v/>
      </c>
      <c r="W2700" s="298"/>
      <c r="X2700" s="165" t="str">
        <f t="shared" si="859"/>
        <v/>
      </c>
      <c r="Y2700" s="165" t="str">
        <f t="shared" si="860"/>
        <v/>
      </c>
      <c r="Z2700" s="165" t="str">
        <f t="shared" si="861"/>
        <v/>
      </c>
      <c r="AA2700" s="168" t="str">
        <f t="shared" si="853"/>
        <v/>
      </c>
      <c r="AC2700" s="192" t="str">
        <f>AC2666</f>
        <v/>
      </c>
      <c r="AD2700" s="193" t="str">
        <f>AD2666</f>
        <v/>
      </c>
      <c r="AE2700" s="193" t="str">
        <f>AE2666</f>
        <v/>
      </c>
      <c r="AF2700" s="193" t="str">
        <f>AF2666</f>
        <v/>
      </c>
      <c r="AG2700" s="207">
        <f t="shared" si="862"/>
        <v>0</v>
      </c>
      <c r="AI2700" s="170" t="str">
        <f>IF(月報!G2700&lt;&gt;"",月報!G2700,"")</f>
        <v/>
      </c>
      <c r="AJ2700" s="171" t="str">
        <f>IF(月報!W2700&lt;&gt;"",月報!W2700*24,"")</f>
        <v/>
      </c>
      <c r="AK2700" s="171" t="str">
        <f>IF(月報!P2700&lt;&gt;"",月報!P2700,"")</f>
        <v/>
      </c>
      <c r="AL2700" s="171" t="str">
        <f>IF(月報!Q2700&lt;&gt;"",IF(月報!Q2700="平日残","",月報!Q2700),"")</f>
        <v/>
      </c>
      <c r="AM2700" s="171"/>
      <c r="AN2700" s="171" t="str">
        <f t="shared" si="866"/>
        <v/>
      </c>
      <c r="AO2700" s="171" t="str">
        <f>IF($E2700="","",VLOOKUP($E2700,カレンダマスタ!$A$5:$E$381,5,FALSE))</f>
        <v/>
      </c>
      <c r="AQ2700" s="198" t="str">
        <f>IF(G2700="","",IF(VLOOKUP(E2700,カレンダマスタ!$A$5:$D$381,4,FALSE)=0,"",1))</f>
        <v/>
      </c>
      <c r="AR2700" s="172" t="str">
        <f>IF($G2700="","",IF($AD2700="NSTC",INDEX(カレンダマスタ!$I$26:$O$31,MATCH($G2700,カレンダマスタ!$H$26:$H$31,1),MATCH($H2700,カレンダマスタ!$I$25:$O$25,1)),
IF($AD2700="CS本社",INDEX(カレンダマスタ!$I$36:$O$41,MATCH($G2700,カレンダマスタ!$H$36:$H$41,1),MATCH($H2700,カレンダマスタ!$I$35:$O$35,1)),
IF($AD2700="NS本社",INDEX(カレンダマスタ!$I$94:$O$99,MATCH($G2700,カレンダマスタ!$H$95:$H$100,1),MATCH($H2700,カレンダマスタ!$I$93:$O$93,1)),
IF($AD2700="ODC",INDEX(カレンダマスタ!$I$46:$O$51,MATCH($G2700,カレンダマスタ!$H$46:$H$51,1),MATCH($H2700,カレンダマスタ!$I$45:$O$45,1)),
IF($AD2700="NS東京TC",INDEX(カレンダマスタ!$I$56:$O$61,MATCH($G2700,カレンダマスタ!$H$56:$H$61,1),MATCH($H2700,カレンダマスタ!$I$55:$O$55,1)),""))))))</f>
        <v/>
      </c>
      <c r="AS2700" s="171" t="str">
        <f t="shared" si="863"/>
        <v/>
      </c>
      <c r="AU2700" s="173" t="str">
        <f>IF(E2700="","",VLOOKUP($E2700,カレンダマスタ!$A$4:$E$381,4,FALSE))</f>
        <v/>
      </c>
      <c r="AV2700" s="173" t="str">
        <f t="shared" si="854"/>
        <v/>
      </c>
      <c r="AW2700" s="173" t="str">
        <f t="shared" si="855"/>
        <v/>
      </c>
      <c r="AX2700" s="174" t="str">
        <f t="shared" si="856"/>
        <v/>
      </c>
      <c r="AY2700" s="174" t="str">
        <f t="shared" si="857"/>
        <v/>
      </c>
      <c r="AZ2700" s="175" t="str">
        <f>IF(AX2700&amp;AW2700="勤怠未設定","×",IF(AV2700="勤怠修正","×",IF(AC2700="外注","",IF(AA2700="",IF(AY2700&lt;&gt;"","×",""),IF(VLOOKUP(AA2700,カレンダマスタ!$H$66:$I$83,2,FALSE)&lt;&gt;AY2700,"×","OK")))))</f>
        <v/>
      </c>
      <c r="BC2700" s="173" t="str">
        <f>IF(E2700="","",VLOOKUP($E2700,カレンダマスタ!$A$4:$E$381,4,FALSE))</f>
        <v/>
      </c>
      <c r="BD2700" s="171" t="str">
        <f>IF(AC2700="社員","",IF(AG2700=0,"",IF(AD2700="NSTC",IF(COUNTIF(カレンダマスタ!$Q$5:$Q$32,G2700)=1,"OK","×"),
IF(AD2700="NS本社",IF(COUNTIF(カレンダマスタ!$T$5:$T$32,G2700)=1,"OK","×"),IF(COUNTIF(カレンダマスタ!$R$5:$R$32,G2700)=1,"OK","×")))))</f>
        <v/>
      </c>
      <c r="BE2700" s="171" t="str">
        <f>IF(AC2700="社員","",IF(G2700="","",IF(R2700&lt;&gt;"","",IF(AF2700="CS","OK",IF(VLOOKUP(E2700,カレンダマスタ!$A$5:$D$381,4,FALSE)&gt;0,"",IF(OR(G2700*24&gt;10.84,H2700*24&lt;14.5)=TRUE,"×","OK"))))))</f>
        <v/>
      </c>
      <c r="BF2700" s="171" t="str">
        <f t="shared" si="851"/>
        <v/>
      </c>
      <c r="BG2700" s="171" t="str">
        <f t="shared" si="864"/>
        <v/>
      </c>
      <c r="BI2700" s="175" t="str">
        <f t="shared" si="865"/>
        <v/>
      </c>
    </row>
    <row r="2701" spans="2:61">
      <c r="B2701" s="323"/>
      <c r="C2701" s="539"/>
      <c r="D2701" s="324"/>
      <c r="E2701" s="325"/>
      <c r="F2701" s="324"/>
      <c r="G2701" s="591"/>
      <c r="H2701" s="591"/>
      <c r="I2701" s="339"/>
      <c r="J2701" s="320"/>
      <c r="K2701" s="319"/>
      <c r="L2701" s="320"/>
      <c r="M2701" s="320"/>
      <c r="N2701" s="320"/>
      <c r="O2701" s="340"/>
      <c r="P2701" s="340"/>
      <c r="Q2701" s="340"/>
      <c r="R2701" s="327"/>
      <c r="S2701" s="328"/>
      <c r="T2701" s="341"/>
      <c r="U2701" s="342"/>
      <c r="V2701" s="342"/>
      <c r="W2701" s="298"/>
      <c r="X2701" s="326"/>
      <c r="Y2701" s="326"/>
      <c r="Z2701" s="326"/>
      <c r="AA2701" s="327" t="str">
        <f t="shared" si="853"/>
        <v/>
      </c>
      <c r="AC2701" s="541"/>
      <c r="AD2701" s="542"/>
      <c r="AE2701" s="542"/>
      <c r="AF2701" s="542"/>
      <c r="AG2701" s="543"/>
      <c r="AI2701" s="348" t="str">
        <f>IF(月報!G2701&lt;&gt;"",月報!G2701,"")</f>
        <v/>
      </c>
      <c r="AJ2701" s="349" t="str">
        <f>IF(月報!W2701&lt;&gt;"",月報!W2701*24,"")</f>
        <v/>
      </c>
      <c r="AK2701" s="349" t="str">
        <f>IF(月報!P2701&lt;&gt;"",月報!P2701,"")</f>
        <v/>
      </c>
      <c r="AL2701" s="349" t="str">
        <f>IF(月報!Q2701&lt;&gt;"",IF(月報!Q2701="平日残","",月報!Q2701),"")</f>
        <v/>
      </c>
      <c r="AM2701" s="349"/>
      <c r="AN2701" s="349" t="str">
        <f t="shared" si="866"/>
        <v/>
      </c>
      <c r="AO2701" s="349" t="str">
        <f>IF($E2701="","",VLOOKUP($E2701,カレンダマスタ!$A$5:$E$381,5,FALSE))</f>
        <v/>
      </c>
      <c r="AQ2701" s="351"/>
      <c r="AR2701" s="352"/>
      <c r="AS2701" s="349"/>
      <c r="AU2701" s="355"/>
      <c r="AV2701" s="355" t="str">
        <f t="shared" si="854"/>
        <v/>
      </c>
      <c r="AW2701" s="355" t="str">
        <f t="shared" si="855"/>
        <v/>
      </c>
      <c r="AX2701" s="356" t="str">
        <f t="shared" si="856"/>
        <v/>
      </c>
      <c r="AY2701" s="356" t="str">
        <f t="shared" si="857"/>
        <v/>
      </c>
      <c r="AZ2701" s="357" t="str">
        <f>IF(AX2701&amp;AW2701="勤怠未設定","×",IF(AV2701="勤怠修正","×",IF(AC2701="外注","",IF(AA2701="",IF(AY2701&lt;&gt;"","×",""),IF(VLOOKUP(AA2701,カレンダマスタ!$H$66:$I$83,2,FALSE)&lt;&gt;AY2701,"×","OK")))))</f>
        <v/>
      </c>
      <c r="BC2701" s="355"/>
      <c r="BD2701" s="349"/>
      <c r="BE2701" s="349"/>
      <c r="BF2701" s="349" t="str">
        <f t="shared" si="851"/>
        <v/>
      </c>
      <c r="BG2701" s="349"/>
      <c r="BI2701" s="357" t="str">
        <f t="shared" ref="BI2701:BI2710" si="867">IF(OR(AO2701="×",AS2701="×",AZ2701="×",BD2701="×",BE2701="×",BF2701="TW未入力",BF2701="週報未入力",BG2701="×"),"×","")</f>
        <v/>
      </c>
    </row>
    <row r="2702" spans="2:61">
      <c r="B2702" s="323"/>
      <c r="C2702" s="539"/>
      <c r="D2702" s="324"/>
      <c r="E2702" s="325"/>
      <c r="F2702" s="324"/>
      <c r="G2702" s="591"/>
      <c r="H2702" s="591"/>
      <c r="I2702" s="339"/>
      <c r="J2702" s="320"/>
      <c r="K2702" s="319"/>
      <c r="L2702" s="320"/>
      <c r="M2702" s="320"/>
      <c r="N2702" s="320"/>
      <c r="O2702" s="340"/>
      <c r="P2702" s="340"/>
      <c r="Q2702" s="340"/>
      <c r="R2702" s="327"/>
      <c r="S2702" s="328"/>
      <c r="T2702" s="341"/>
      <c r="U2702" s="342"/>
      <c r="V2702" s="342"/>
      <c r="W2702" s="298"/>
      <c r="X2702" s="326"/>
      <c r="Y2702" s="326"/>
      <c r="Z2702" s="326"/>
      <c r="AA2702" s="327" t="str">
        <f t="shared" si="853"/>
        <v/>
      </c>
      <c r="AC2702" s="544"/>
      <c r="AD2702" s="545"/>
      <c r="AE2702" s="545"/>
      <c r="AF2702" s="545"/>
      <c r="AG2702" s="546"/>
      <c r="AI2702" s="348" t="str">
        <f>IF(月報!G2702&lt;&gt;"",月報!G2702,"")</f>
        <v/>
      </c>
      <c r="AJ2702" s="349" t="str">
        <f>IF(月報!W2702&lt;&gt;"",月報!W2702*24,"")</f>
        <v/>
      </c>
      <c r="AK2702" s="349" t="str">
        <f>IF(月報!P2702&lt;&gt;"",月報!P2702,"")</f>
        <v/>
      </c>
      <c r="AL2702" s="349" t="str">
        <f>IF(月報!Q2702&lt;&gt;"",IF(月報!Q2702="平日残","",月報!Q2702),"")</f>
        <v/>
      </c>
      <c r="AM2702" s="349"/>
      <c r="AN2702" s="349" t="str">
        <f t="shared" si="866"/>
        <v/>
      </c>
      <c r="AO2702" s="349" t="str">
        <f>IF($E2702="","",VLOOKUP($E2702,カレンダマスタ!$A$5:$E$381,5,FALSE))</f>
        <v/>
      </c>
      <c r="AQ2702" s="351"/>
      <c r="AR2702" s="352"/>
      <c r="AS2702" s="349"/>
      <c r="AU2702" s="355"/>
      <c r="AV2702" s="355" t="str">
        <f t="shared" si="854"/>
        <v/>
      </c>
      <c r="AW2702" s="355" t="str">
        <f t="shared" si="855"/>
        <v/>
      </c>
      <c r="AX2702" s="356" t="str">
        <f t="shared" si="856"/>
        <v/>
      </c>
      <c r="AY2702" s="356" t="str">
        <f t="shared" si="857"/>
        <v/>
      </c>
      <c r="AZ2702" s="357" t="str">
        <f>IF(AX2702&amp;AW2702="勤怠未設定","×",IF(AV2702="勤怠修正","×",IF(AC2702="外注","",IF(AA2702="",IF(AY2702&lt;&gt;"","×",""),IF(VLOOKUP(AA2702,カレンダマスタ!$H$66:$I$83,2,FALSE)&lt;&gt;AY2702,"×","OK")))))</f>
        <v/>
      </c>
      <c r="BC2702" s="355"/>
      <c r="BD2702" s="349"/>
      <c r="BE2702" s="349"/>
      <c r="BF2702" s="349" t="str">
        <f t="shared" si="851"/>
        <v/>
      </c>
      <c r="BG2702" s="349"/>
      <c r="BI2702" s="357" t="str">
        <f t="shared" si="867"/>
        <v/>
      </c>
    </row>
    <row r="2703" spans="2:61">
      <c r="B2703" s="323"/>
      <c r="C2703" s="539"/>
      <c r="D2703" s="324"/>
      <c r="E2703" s="325"/>
      <c r="F2703" s="324"/>
      <c r="G2703" s="591"/>
      <c r="H2703" s="591"/>
      <c r="I2703" s="339"/>
      <c r="J2703" s="320"/>
      <c r="K2703" s="319"/>
      <c r="L2703" s="320"/>
      <c r="M2703" s="320"/>
      <c r="N2703" s="320"/>
      <c r="O2703" s="340"/>
      <c r="P2703" s="340"/>
      <c r="Q2703" s="340"/>
      <c r="R2703" s="327"/>
      <c r="S2703" s="328"/>
      <c r="T2703" s="341"/>
      <c r="U2703" s="342"/>
      <c r="V2703" s="342"/>
      <c r="W2703" s="298"/>
      <c r="X2703" s="326"/>
      <c r="Y2703" s="326"/>
      <c r="Z2703" s="326"/>
      <c r="AA2703" s="327" t="str">
        <f t="shared" si="853"/>
        <v/>
      </c>
      <c r="AC2703" s="544"/>
      <c r="AD2703" s="545"/>
      <c r="AE2703" s="545"/>
      <c r="AF2703" s="545"/>
      <c r="AG2703" s="546"/>
      <c r="AI2703" s="348" t="str">
        <f>IF(月報!G2703&lt;&gt;"",月報!G2703,"")</f>
        <v/>
      </c>
      <c r="AJ2703" s="349" t="str">
        <f>IF(月報!W2703&lt;&gt;"",月報!W2703*24,"")</f>
        <v/>
      </c>
      <c r="AK2703" s="349" t="str">
        <f>IF(月報!P2703&lt;&gt;"",月報!P2703,"")</f>
        <v/>
      </c>
      <c r="AL2703" s="349" t="str">
        <f>IF(月報!Q2703&lt;&gt;"",IF(月報!Q2703="平日残","",月報!Q2703),"")</f>
        <v/>
      </c>
      <c r="AM2703" s="349"/>
      <c r="AN2703" s="349" t="str">
        <f t="shared" si="866"/>
        <v/>
      </c>
      <c r="AO2703" s="349" t="str">
        <f>IF($E2703="","",VLOOKUP($E2703,カレンダマスタ!$A$5:$E$381,5,FALSE))</f>
        <v/>
      </c>
      <c r="AQ2703" s="351"/>
      <c r="AR2703" s="352"/>
      <c r="AS2703" s="349"/>
      <c r="AU2703" s="355"/>
      <c r="AV2703" s="355" t="str">
        <f t="shared" si="854"/>
        <v/>
      </c>
      <c r="AW2703" s="355" t="str">
        <f t="shared" si="855"/>
        <v/>
      </c>
      <c r="AX2703" s="356" t="str">
        <f t="shared" si="856"/>
        <v/>
      </c>
      <c r="AY2703" s="356" t="str">
        <f t="shared" si="857"/>
        <v/>
      </c>
      <c r="AZ2703" s="357" t="str">
        <f>IF(AX2703&amp;AW2703="勤怠未設定","×",IF(AV2703="勤怠修正","×",IF(AC2703="外注","",IF(AA2703="",IF(AY2703&lt;&gt;"","×",""),IF(VLOOKUP(AA2703,カレンダマスタ!$H$66:$I$83,2,FALSE)&lt;&gt;AY2703,"×","OK")))))</f>
        <v/>
      </c>
      <c r="BC2703" s="355"/>
      <c r="BD2703" s="349"/>
      <c r="BE2703" s="349"/>
      <c r="BF2703" s="349" t="str">
        <f t="shared" si="851"/>
        <v/>
      </c>
      <c r="BG2703" s="349"/>
      <c r="BI2703" s="357" t="str">
        <f t="shared" si="867"/>
        <v/>
      </c>
    </row>
    <row r="2704" spans="2:61">
      <c r="B2704" s="323"/>
      <c r="C2704" s="539"/>
      <c r="D2704" s="324"/>
      <c r="E2704" s="325"/>
      <c r="F2704" s="324"/>
      <c r="G2704" s="591"/>
      <c r="H2704" s="591"/>
      <c r="I2704" s="339"/>
      <c r="J2704" s="320"/>
      <c r="K2704" s="319"/>
      <c r="L2704" s="320"/>
      <c r="M2704" s="320"/>
      <c r="N2704" s="320"/>
      <c r="O2704" s="340"/>
      <c r="P2704" s="340"/>
      <c r="Q2704" s="340"/>
      <c r="R2704" s="327"/>
      <c r="S2704" s="328"/>
      <c r="T2704" s="341"/>
      <c r="U2704" s="342"/>
      <c r="V2704" s="342"/>
      <c r="W2704" s="298"/>
      <c r="X2704" s="326"/>
      <c r="Y2704" s="326"/>
      <c r="Z2704" s="326"/>
      <c r="AA2704" s="327" t="str">
        <f t="shared" si="853"/>
        <v/>
      </c>
      <c r="AC2704" s="544"/>
      <c r="AD2704" s="545"/>
      <c r="AE2704" s="545"/>
      <c r="AF2704" s="545"/>
      <c r="AG2704" s="546"/>
      <c r="AI2704" s="348" t="str">
        <f>IF(月報!G2704&lt;&gt;"",月報!G2704,"")</f>
        <v/>
      </c>
      <c r="AJ2704" s="349" t="str">
        <f>IF(月報!W2704&lt;&gt;"",月報!W2704*24,"")</f>
        <v/>
      </c>
      <c r="AK2704" s="349" t="str">
        <f>IF(月報!P2704&lt;&gt;"",月報!P2704,"")</f>
        <v/>
      </c>
      <c r="AL2704" s="349" t="str">
        <f>IF(月報!Q2704&lt;&gt;"",IF(月報!Q2704="平日残","",月報!Q2704),"")</f>
        <v/>
      </c>
      <c r="AM2704" s="349"/>
      <c r="AN2704" s="349" t="str">
        <f t="shared" si="866"/>
        <v/>
      </c>
      <c r="AO2704" s="349" t="str">
        <f>IF($E2704="","",VLOOKUP($E2704,カレンダマスタ!$A$5:$E$381,5,FALSE))</f>
        <v/>
      </c>
      <c r="AQ2704" s="351"/>
      <c r="AR2704" s="352"/>
      <c r="AS2704" s="349"/>
      <c r="AU2704" s="355"/>
      <c r="AV2704" s="355" t="str">
        <f t="shared" si="854"/>
        <v/>
      </c>
      <c r="AW2704" s="355" t="str">
        <f t="shared" si="855"/>
        <v/>
      </c>
      <c r="AX2704" s="356" t="str">
        <f t="shared" si="856"/>
        <v/>
      </c>
      <c r="AY2704" s="356" t="str">
        <f t="shared" si="857"/>
        <v/>
      </c>
      <c r="AZ2704" s="357" t="str">
        <f>IF(AX2704&amp;AW2704="勤怠未設定","×",IF(AV2704="勤怠修正","×",IF(AC2704="外注","",IF(AA2704="",IF(AY2704&lt;&gt;"","×",""),IF(VLOOKUP(AA2704,カレンダマスタ!$H$66:$I$83,2,FALSE)&lt;&gt;AY2704,"×","OK")))))</f>
        <v/>
      </c>
      <c r="BC2704" s="355"/>
      <c r="BD2704" s="349"/>
      <c r="BE2704" s="349"/>
      <c r="BF2704" s="349" t="str">
        <f t="shared" si="851"/>
        <v/>
      </c>
      <c r="BG2704" s="349"/>
      <c r="BI2704" s="357" t="str">
        <f t="shared" si="867"/>
        <v/>
      </c>
    </row>
    <row r="2705" spans="2:61">
      <c r="B2705" s="323"/>
      <c r="C2705" s="539"/>
      <c r="D2705" s="324"/>
      <c r="E2705" s="325"/>
      <c r="F2705" s="324"/>
      <c r="G2705" s="591"/>
      <c r="H2705" s="591"/>
      <c r="I2705" s="339"/>
      <c r="J2705" s="320"/>
      <c r="K2705" s="319"/>
      <c r="L2705" s="320"/>
      <c r="M2705" s="320"/>
      <c r="N2705" s="320"/>
      <c r="O2705" s="340"/>
      <c r="P2705" s="340"/>
      <c r="Q2705" s="340"/>
      <c r="R2705" s="327"/>
      <c r="S2705" s="328"/>
      <c r="T2705" s="341"/>
      <c r="U2705" s="342"/>
      <c r="V2705" s="342"/>
      <c r="W2705" s="298"/>
      <c r="X2705" s="326"/>
      <c r="Y2705" s="326"/>
      <c r="Z2705" s="326"/>
      <c r="AA2705" s="327" t="str">
        <f t="shared" si="853"/>
        <v/>
      </c>
      <c r="AC2705" s="544"/>
      <c r="AD2705" s="545"/>
      <c r="AE2705" s="545"/>
      <c r="AF2705" s="545"/>
      <c r="AG2705" s="546"/>
      <c r="AI2705" s="348" t="str">
        <f>IF(月報!G2705&lt;&gt;"",月報!G2705,"")</f>
        <v/>
      </c>
      <c r="AJ2705" s="349" t="str">
        <f>IF(月報!W2705&lt;&gt;"",月報!W2705*24,"")</f>
        <v/>
      </c>
      <c r="AK2705" s="349" t="str">
        <f>IF(月報!P2705&lt;&gt;"",月報!P2705,"")</f>
        <v/>
      </c>
      <c r="AL2705" s="349" t="str">
        <f>IF(月報!Q2705&lt;&gt;"",IF(月報!Q2705="平日残","",月報!Q2705),"")</f>
        <v/>
      </c>
      <c r="AM2705" s="349"/>
      <c r="AN2705" s="349" t="str">
        <f t="shared" si="866"/>
        <v/>
      </c>
      <c r="AO2705" s="349" t="str">
        <f>IF($E2705="","",VLOOKUP($E2705,カレンダマスタ!$A$5:$E$381,5,FALSE))</f>
        <v/>
      </c>
      <c r="AQ2705" s="351"/>
      <c r="AR2705" s="352"/>
      <c r="AS2705" s="349"/>
      <c r="AU2705" s="355"/>
      <c r="AV2705" s="355" t="str">
        <f t="shared" si="854"/>
        <v/>
      </c>
      <c r="AW2705" s="355" t="str">
        <f t="shared" si="855"/>
        <v/>
      </c>
      <c r="AX2705" s="356" t="str">
        <f t="shared" si="856"/>
        <v/>
      </c>
      <c r="AY2705" s="356" t="str">
        <f t="shared" si="857"/>
        <v/>
      </c>
      <c r="AZ2705" s="357" t="str">
        <f>IF(AX2705&amp;AW2705="勤怠未設定","×",IF(AV2705="勤怠修正","×",IF(AC2705="外注","",IF(AA2705="",IF(AY2705&lt;&gt;"","×",""),IF(VLOOKUP(AA2705,カレンダマスタ!$H$66:$I$83,2,FALSE)&lt;&gt;AY2705,"×","OK")))))</f>
        <v/>
      </c>
      <c r="BC2705" s="355"/>
      <c r="BD2705" s="349"/>
      <c r="BE2705" s="349"/>
      <c r="BF2705" s="349" t="str">
        <f t="shared" si="851"/>
        <v/>
      </c>
      <c r="BG2705" s="349"/>
      <c r="BI2705" s="357" t="str">
        <f t="shared" si="867"/>
        <v/>
      </c>
    </row>
    <row r="2706" spans="2:61">
      <c r="B2706" s="323"/>
      <c r="C2706" s="539"/>
      <c r="D2706" s="324"/>
      <c r="E2706" s="325"/>
      <c r="F2706" s="324"/>
      <c r="G2706" s="591"/>
      <c r="H2706" s="591"/>
      <c r="I2706" s="339"/>
      <c r="J2706" s="320"/>
      <c r="K2706" s="319"/>
      <c r="L2706" s="320"/>
      <c r="M2706" s="320"/>
      <c r="N2706" s="320"/>
      <c r="O2706" s="340"/>
      <c r="P2706" s="340"/>
      <c r="Q2706" s="340"/>
      <c r="R2706" s="327"/>
      <c r="S2706" s="328"/>
      <c r="T2706" s="341"/>
      <c r="U2706" s="342"/>
      <c r="V2706" s="342"/>
      <c r="W2706" s="298"/>
      <c r="X2706" s="326"/>
      <c r="Y2706" s="326"/>
      <c r="Z2706" s="326"/>
      <c r="AA2706" s="327" t="str">
        <f t="shared" si="853"/>
        <v/>
      </c>
      <c r="AC2706" s="544"/>
      <c r="AD2706" s="545"/>
      <c r="AE2706" s="545"/>
      <c r="AF2706" s="545"/>
      <c r="AG2706" s="546"/>
      <c r="AI2706" s="348" t="str">
        <f>IF(月報!G2706&lt;&gt;"",月報!G2706,"")</f>
        <v/>
      </c>
      <c r="AJ2706" s="349" t="str">
        <f>IF(月報!W2706&lt;&gt;"",月報!W2706*24,"")</f>
        <v/>
      </c>
      <c r="AK2706" s="349" t="str">
        <f>IF(月報!P2706&lt;&gt;"",月報!P2706,"")</f>
        <v/>
      </c>
      <c r="AL2706" s="349" t="str">
        <f>IF(月報!Q2706&lt;&gt;"",IF(月報!Q2706="平日残","",月報!Q2706),"")</f>
        <v/>
      </c>
      <c r="AM2706" s="349"/>
      <c r="AN2706" s="349" t="str">
        <f t="shared" si="866"/>
        <v/>
      </c>
      <c r="AO2706" s="349" t="str">
        <f>IF($E2706="","",VLOOKUP($E2706,カレンダマスタ!$A$5:$E$381,5,FALSE))</f>
        <v/>
      </c>
      <c r="AQ2706" s="351"/>
      <c r="AR2706" s="352"/>
      <c r="AS2706" s="349"/>
      <c r="AU2706" s="355"/>
      <c r="AV2706" s="355" t="str">
        <f t="shared" si="854"/>
        <v/>
      </c>
      <c r="AW2706" s="355" t="str">
        <f t="shared" si="855"/>
        <v/>
      </c>
      <c r="AX2706" s="356" t="str">
        <f t="shared" si="856"/>
        <v/>
      </c>
      <c r="AY2706" s="356" t="str">
        <f t="shared" si="857"/>
        <v/>
      </c>
      <c r="AZ2706" s="357" t="str">
        <f>IF(AX2706&amp;AW2706="勤怠未設定","×",IF(AV2706="勤怠修正","×",IF(AC2706="外注","",IF(AA2706="",IF(AY2706&lt;&gt;"","×",""),IF(VLOOKUP(AA2706,カレンダマスタ!$H$66:$I$83,2,FALSE)&lt;&gt;AY2706,"×","OK")))))</f>
        <v/>
      </c>
      <c r="BC2706" s="355"/>
      <c r="BD2706" s="349"/>
      <c r="BE2706" s="349"/>
      <c r="BF2706" s="349" t="str">
        <f t="shared" ref="BF2706:BF2755" si="868">IF(AC2706="外注",AN2706,IF(G2706="",IF(AJ2706="","","週報未入力"),IF(AJ2706="","TW未入力","")))</f>
        <v/>
      </c>
      <c r="BG2706" s="349"/>
      <c r="BI2706" s="357" t="str">
        <f t="shared" si="867"/>
        <v/>
      </c>
    </row>
    <row r="2707" spans="2:61">
      <c r="B2707" s="323"/>
      <c r="C2707" s="539"/>
      <c r="D2707" s="324"/>
      <c r="E2707" s="325"/>
      <c r="F2707" s="324"/>
      <c r="G2707" s="591"/>
      <c r="H2707" s="591"/>
      <c r="I2707" s="339"/>
      <c r="J2707" s="320"/>
      <c r="K2707" s="319"/>
      <c r="L2707" s="320"/>
      <c r="M2707" s="320"/>
      <c r="N2707" s="320"/>
      <c r="O2707" s="340"/>
      <c r="P2707" s="340"/>
      <c r="Q2707" s="340"/>
      <c r="R2707" s="327"/>
      <c r="S2707" s="328"/>
      <c r="T2707" s="341"/>
      <c r="U2707" s="342"/>
      <c r="V2707" s="342"/>
      <c r="W2707" s="298"/>
      <c r="X2707" s="326"/>
      <c r="Y2707" s="326"/>
      <c r="Z2707" s="326"/>
      <c r="AA2707" s="327" t="str">
        <f t="shared" si="853"/>
        <v/>
      </c>
      <c r="AC2707" s="544"/>
      <c r="AD2707" s="545"/>
      <c r="AE2707" s="545"/>
      <c r="AF2707" s="545"/>
      <c r="AG2707" s="546"/>
      <c r="AI2707" s="348" t="str">
        <f>IF(月報!G2707&lt;&gt;"",月報!G2707,"")</f>
        <v/>
      </c>
      <c r="AJ2707" s="349" t="str">
        <f>IF(月報!W2707&lt;&gt;"",月報!W2707*24,"")</f>
        <v/>
      </c>
      <c r="AK2707" s="349" t="str">
        <f>IF(月報!P2707&lt;&gt;"",月報!P2707,"")</f>
        <v/>
      </c>
      <c r="AL2707" s="349" t="str">
        <f>IF(月報!Q2707&lt;&gt;"",IF(月報!Q2707="平日残","",月報!Q2707),"")</f>
        <v/>
      </c>
      <c r="AM2707" s="349"/>
      <c r="AN2707" s="349" t="str">
        <f t="shared" si="866"/>
        <v/>
      </c>
      <c r="AO2707" s="349" t="str">
        <f>IF($E2707="","",VLOOKUP($E2707,カレンダマスタ!$A$5:$E$381,5,FALSE))</f>
        <v/>
      </c>
      <c r="AQ2707" s="351"/>
      <c r="AR2707" s="352"/>
      <c r="AS2707" s="349"/>
      <c r="AU2707" s="355"/>
      <c r="AV2707" s="355" t="str">
        <f t="shared" si="854"/>
        <v/>
      </c>
      <c r="AW2707" s="355" t="str">
        <f t="shared" si="855"/>
        <v/>
      </c>
      <c r="AX2707" s="356" t="str">
        <f t="shared" si="856"/>
        <v/>
      </c>
      <c r="AY2707" s="356" t="str">
        <f t="shared" si="857"/>
        <v/>
      </c>
      <c r="AZ2707" s="357" t="str">
        <f>IF(AX2707&amp;AW2707="勤怠未設定","×",IF(AV2707="勤怠修正","×",IF(AC2707="外注","",IF(AA2707="",IF(AY2707&lt;&gt;"","×",""),IF(VLOOKUP(AA2707,カレンダマスタ!$H$66:$I$83,2,FALSE)&lt;&gt;AY2707,"×","OK")))))</f>
        <v/>
      </c>
      <c r="BC2707" s="355"/>
      <c r="BD2707" s="349"/>
      <c r="BE2707" s="349"/>
      <c r="BF2707" s="349" t="str">
        <f t="shared" si="868"/>
        <v/>
      </c>
      <c r="BG2707" s="349"/>
      <c r="BI2707" s="357" t="str">
        <f t="shared" si="867"/>
        <v/>
      </c>
    </row>
    <row r="2708" spans="2:61">
      <c r="B2708" s="323"/>
      <c r="C2708" s="539"/>
      <c r="D2708" s="324"/>
      <c r="E2708" s="325"/>
      <c r="F2708" s="324"/>
      <c r="G2708" s="591"/>
      <c r="H2708" s="591"/>
      <c r="I2708" s="339"/>
      <c r="J2708" s="320"/>
      <c r="K2708" s="319"/>
      <c r="L2708" s="320"/>
      <c r="M2708" s="320"/>
      <c r="N2708" s="320"/>
      <c r="O2708" s="340"/>
      <c r="P2708" s="340"/>
      <c r="Q2708" s="340"/>
      <c r="R2708" s="327"/>
      <c r="S2708" s="328"/>
      <c r="T2708" s="341"/>
      <c r="U2708" s="342"/>
      <c r="V2708" s="342"/>
      <c r="W2708" s="298"/>
      <c r="X2708" s="326"/>
      <c r="Y2708" s="326"/>
      <c r="Z2708" s="326"/>
      <c r="AA2708" s="327" t="str">
        <f t="shared" si="853"/>
        <v/>
      </c>
      <c r="AC2708" s="544"/>
      <c r="AD2708" s="545"/>
      <c r="AE2708" s="545"/>
      <c r="AF2708" s="545"/>
      <c r="AG2708" s="546"/>
      <c r="AI2708" s="348" t="str">
        <f>IF(月報!G2708&lt;&gt;"",月報!G2708,"")</f>
        <v/>
      </c>
      <c r="AJ2708" s="349" t="str">
        <f>IF(月報!W2708&lt;&gt;"",月報!W2708*24,"")</f>
        <v/>
      </c>
      <c r="AK2708" s="349" t="str">
        <f>IF(月報!P2708&lt;&gt;"",月報!P2708,"")</f>
        <v/>
      </c>
      <c r="AL2708" s="349" t="str">
        <f>IF(月報!Q2708&lt;&gt;"",IF(月報!Q2708="平日残","",月報!Q2708),"")</f>
        <v/>
      </c>
      <c r="AM2708" s="349"/>
      <c r="AN2708" s="349" t="str">
        <f t="shared" si="866"/>
        <v/>
      </c>
      <c r="AO2708" s="349" t="str">
        <f>IF($E2708="","",VLOOKUP($E2708,カレンダマスタ!$A$5:$E$381,5,FALSE))</f>
        <v/>
      </c>
      <c r="AQ2708" s="351"/>
      <c r="AR2708" s="352"/>
      <c r="AS2708" s="349"/>
      <c r="AU2708" s="355"/>
      <c r="AV2708" s="355" t="str">
        <f t="shared" si="854"/>
        <v/>
      </c>
      <c r="AW2708" s="355" t="str">
        <f t="shared" si="855"/>
        <v/>
      </c>
      <c r="AX2708" s="356" t="str">
        <f t="shared" si="856"/>
        <v/>
      </c>
      <c r="AY2708" s="356" t="str">
        <f t="shared" si="857"/>
        <v/>
      </c>
      <c r="AZ2708" s="357" t="str">
        <f>IF(AX2708&amp;AW2708="勤怠未設定","×",IF(AV2708="勤怠修正","×",IF(AC2708="外注","",IF(AA2708="",IF(AY2708&lt;&gt;"","×",""),IF(VLOOKUP(AA2708,カレンダマスタ!$H$66:$I$83,2,FALSE)&lt;&gt;AY2708,"×","OK")))))</f>
        <v/>
      </c>
      <c r="BC2708" s="355"/>
      <c r="BD2708" s="349"/>
      <c r="BE2708" s="349"/>
      <c r="BF2708" s="349" t="str">
        <f t="shared" si="868"/>
        <v/>
      </c>
      <c r="BG2708" s="349"/>
      <c r="BI2708" s="357" t="str">
        <f t="shared" si="867"/>
        <v/>
      </c>
    </row>
    <row r="2709" spans="2:61">
      <c r="B2709" s="323"/>
      <c r="C2709" s="539"/>
      <c r="D2709" s="324"/>
      <c r="E2709" s="325"/>
      <c r="F2709" s="324"/>
      <c r="G2709" s="591"/>
      <c r="H2709" s="591"/>
      <c r="I2709" s="339"/>
      <c r="J2709" s="320"/>
      <c r="K2709" s="319"/>
      <c r="L2709" s="320"/>
      <c r="M2709" s="320"/>
      <c r="N2709" s="320"/>
      <c r="O2709" s="340"/>
      <c r="P2709" s="340"/>
      <c r="Q2709" s="340"/>
      <c r="R2709" s="327"/>
      <c r="S2709" s="328"/>
      <c r="T2709" s="341"/>
      <c r="U2709" s="342"/>
      <c r="V2709" s="342"/>
      <c r="W2709" s="298"/>
      <c r="X2709" s="326"/>
      <c r="Y2709" s="326"/>
      <c r="Z2709" s="326"/>
      <c r="AA2709" s="327" t="str">
        <f t="shared" si="853"/>
        <v/>
      </c>
      <c r="AC2709" s="544"/>
      <c r="AD2709" s="545"/>
      <c r="AE2709" s="545"/>
      <c r="AF2709" s="545"/>
      <c r="AG2709" s="546"/>
      <c r="AI2709" s="348" t="str">
        <f>IF(月報!G2709&lt;&gt;"",月報!G2709,"")</f>
        <v/>
      </c>
      <c r="AJ2709" s="349" t="str">
        <f>IF(月報!W2709&lt;&gt;"",月報!W2709*24,"")</f>
        <v/>
      </c>
      <c r="AK2709" s="349" t="str">
        <f>IF(月報!P2709&lt;&gt;"",月報!P2709,"")</f>
        <v/>
      </c>
      <c r="AL2709" s="349" t="str">
        <f>IF(月報!Q2709&lt;&gt;"",IF(月報!Q2709="平日残","",月報!Q2709),"")</f>
        <v/>
      </c>
      <c r="AM2709" s="349"/>
      <c r="AN2709" s="349" t="str">
        <f t="shared" si="866"/>
        <v/>
      </c>
      <c r="AO2709" s="349" t="str">
        <f>IF($E2709="","",VLOOKUP($E2709,カレンダマスタ!$A$5:$E$381,5,FALSE))</f>
        <v/>
      </c>
      <c r="AQ2709" s="351"/>
      <c r="AR2709" s="352"/>
      <c r="AS2709" s="349"/>
      <c r="AU2709" s="355"/>
      <c r="AV2709" s="355" t="str">
        <f t="shared" si="854"/>
        <v/>
      </c>
      <c r="AW2709" s="355" t="str">
        <f t="shared" si="855"/>
        <v/>
      </c>
      <c r="AX2709" s="356" t="str">
        <f t="shared" si="856"/>
        <v/>
      </c>
      <c r="AY2709" s="356" t="str">
        <f t="shared" si="857"/>
        <v/>
      </c>
      <c r="AZ2709" s="357" t="str">
        <f>IF(AX2709&amp;AW2709="勤怠未設定","×",IF(AV2709="勤怠修正","×",IF(AC2709="外注","",IF(AA2709="",IF(AY2709&lt;&gt;"","×",""),IF(VLOOKUP(AA2709,カレンダマスタ!$H$66:$I$83,2,FALSE)&lt;&gt;AY2709,"×","OK")))))</f>
        <v/>
      </c>
      <c r="BC2709" s="355"/>
      <c r="BD2709" s="349"/>
      <c r="BE2709" s="349"/>
      <c r="BF2709" s="349" t="str">
        <f t="shared" si="868"/>
        <v/>
      </c>
      <c r="BG2709" s="349"/>
      <c r="BI2709" s="357" t="str">
        <f t="shared" si="867"/>
        <v/>
      </c>
    </row>
    <row r="2710" spans="2:61" ht="13.8" thickBot="1">
      <c r="B2710" s="329"/>
      <c r="C2710" s="540"/>
      <c r="D2710" s="330"/>
      <c r="E2710" s="331"/>
      <c r="F2710" s="330"/>
      <c r="G2710" s="592"/>
      <c r="H2710" s="592"/>
      <c r="I2710" s="343"/>
      <c r="J2710" s="322"/>
      <c r="K2710" s="321"/>
      <c r="L2710" s="322"/>
      <c r="M2710" s="322"/>
      <c r="N2710" s="322"/>
      <c r="O2710" s="344"/>
      <c r="P2710" s="344"/>
      <c r="Q2710" s="344"/>
      <c r="R2710" s="333"/>
      <c r="S2710" s="334"/>
      <c r="T2710" s="345"/>
      <c r="U2710" s="346"/>
      <c r="V2710" s="346"/>
      <c r="W2710" s="298"/>
      <c r="X2710" s="332"/>
      <c r="Y2710" s="332"/>
      <c r="Z2710" s="332"/>
      <c r="AA2710" s="333" t="str">
        <f t="shared" si="853"/>
        <v/>
      </c>
      <c r="AC2710" s="547"/>
      <c r="AD2710" s="548"/>
      <c r="AE2710" s="548"/>
      <c r="AF2710" s="548"/>
      <c r="AG2710" s="549"/>
      <c r="AI2710" s="348" t="str">
        <f>IF(月報!G2710&lt;&gt;"",月報!G2710,"")</f>
        <v/>
      </c>
      <c r="AJ2710" s="350" t="str">
        <f>IF(月報!W2710&lt;&gt;"",月報!W2710*24,"")</f>
        <v/>
      </c>
      <c r="AK2710" s="350" t="str">
        <f>IF(月報!P2710&lt;&gt;"",月報!P2710,"")</f>
        <v/>
      </c>
      <c r="AL2710" s="350" t="str">
        <f>IF(月報!Q2710&lt;&gt;"",IF(月報!Q2710="平日残","",月報!Q2710),"")</f>
        <v/>
      </c>
      <c r="AM2710" s="350"/>
      <c r="AN2710" s="350" t="str">
        <f t="shared" si="866"/>
        <v/>
      </c>
      <c r="AO2710" s="350" t="str">
        <f>IF($E2710="","",VLOOKUP($E2710,カレンダマスタ!$A$5:$E$381,5,FALSE))</f>
        <v/>
      </c>
      <c r="AP2710" s="347"/>
      <c r="AQ2710" s="353"/>
      <c r="AR2710" s="354"/>
      <c r="AS2710" s="350"/>
      <c r="AT2710" s="347"/>
      <c r="AU2710" s="358"/>
      <c r="AV2710" s="358" t="str">
        <f t="shared" si="854"/>
        <v/>
      </c>
      <c r="AW2710" s="358" t="str">
        <f t="shared" si="855"/>
        <v/>
      </c>
      <c r="AX2710" s="359" t="str">
        <f t="shared" si="856"/>
        <v/>
      </c>
      <c r="AY2710" s="359" t="str">
        <f t="shared" si="857"/>
        <v/>
      </c>
      <c r="AZ2710" s="360" t="str">
        <f>IF(AX2710&amp;AW2710="勤怠未設定","×",IF(AV2710="勤怠修正","×",IF(AC2710="外注","",IF(AA2710="",IF(AY2710&lt;&gt;"","×",""),IF(VLOOKUP(AA2710,カレンダマスタ!$H$66:$I$83,2,FALSE)&lt;&gt;AY2710,"×","OK")))))</f>
        <v/>
      </c>
      <c r="BC2710" s="358"/>
      <c r="BD2710" s="350"/>
      <c r="BE2710" s="350"/>
      <c r="BF2710" s="350" t="str">
        <f t="shared" si="868"/>
        <v/>
      </c>
      <c r="BG2710" s="350"/>
      <c r="BI2710" s="360" t="str">
        <f t="shared" si="867"/>
        <v/>
      </c>
    </row>
    <row r="2711" spans="2:61">
      <c r="B2711" s="176"/>
      <c r="C2711" s="535"/>
      <c r="D2711" s="112"/>
      <c r="E2711" s="582"/>
      <c r="F2711" s="112"/>
      <c r="G2711" s="587"/>
      <c r="H2711" s="587"/>
      <c r="I2711" s="114"/>
      <c r="J2711" s="118"/>
      <c r="K2711" s="115"/>
      <c r="L2711" s="116"/>
      <c r="M2711" s="116"/>
      <c r="N2711" s="117"/>
      <c r="O2711" s="118"/>
      <c r="P2711" s="118"/>
      <c r="Q2711" s="118"/>
      <c r="R2711" s="119"/>
      <c r="S2711" s="120"/>
      <c r="T2711" s="433"/>
      <c r="U2711" s="428">
        <f>SUM(T2711:T2717)</f>
        <v>0</v>
      </c>
      <c r="V2711" s="428" t="str">
        <f t="shared" ref="V2711:V2745" si="869">IF(AC2711="外注",IF(AND(BC2711&lt;1,ROUND((H2711*24),1)=13),"外注2半",IF(AND(BC2711&lt;1,ROUND((G2711*24),1)=13.7),"外注1半",IF(AND(BC2711&lt;1,G2711=""),"外注休暇",""))),"")</f>
        <v/>
      </c>
      <c r="W2711" s="298"/>
      <c r="X2711" s="113" t="str">
        <f t="shared" ref="X2711:X2745" si="870">IF(O2711&lt;&gt;"",O2711/24,"")</f>
        <v/>
      </c>
      <c r="Y2711" s="113" t="str">
        <f t="shared" ref="Y2711:Y2745" si="871">IF(P2711&lt;&gt;"",P2711/24,"")</f>
        <v/>
      </c>
      <c r="Z2711" s="113" t="str">
        <f t="shared" ref="Z2711:Z2745" si="872">IF(Q2711&lt;&gt;"",Q2711/24,"")</f>
        <v/>
      </c>
      <c r="AA2711" s="119" t="str">
        <f t="shared" si="853"/>
        <v/>
      </c>
      <c r="AC2711" s="183" t="str">
        <f>IF(C2711&lt;&gt;"",VLOOKUP(C2711,設定シート!$D$10:$N$109,11,FALSE),"")</f>
        <v/>
      </c>
      <c r="AD2711" s="184" t="str">
        <f>IF(C2711&lt;&gt;"",VLOOKUP(C2711,設定シート!$D$10:$H$109,5,FALSE),"")</f>
        <v/>
      </c>
      <c r="AE2711" s="185" t="str">
        <f>IF(C2711&lt;&gt;"",VLOOKUP(C2711,設定シート!$D$10:$L$109,9,FALSE),"")</f>
        <v/>
      </c>
      <c r="AF2711" s="184" t="str">
        <f>IF($AD2711="","",IF(LEFT($AD2711,2)="NS","NS","CS"))</f>
        <v/>
      </c>
      <c r="AG2711" s="203">
        <f t="shared" ref="AG2711:AG2745" si="873">IF(OR(R2711="有給休暇",G2711=""),0,IF(AQ2711=1,0,1))</f>
        <v>0</v>
      </c>
      <c r="AI2711" s="121" t="str">
        <f>IF(月報!G2711&lt;&gt;"",月報!G2711,"")</f>
        <v/>
      </c>
      <c r="AJ2711" s="122" t="str">
        <f>IF(月報!W2711&lt;&gt;"",月報!W2711*24,"")</f>
        <v/>
      </c>
      <c r="AK2711" s="122" t="str">
        <f>IF(月報!P2711&lt;&gt;"",月報!P2711,"")</f>
        <v/>
      </c>
      <c r="AL2711" s="122" t="str">
        <f>IF(月報!Q2711&lt;&gt;"",IF(月報!Q2711="平日残","",月報!Q2711),"")</f>
        <v/>
      </c>
      <c r="AM2711" s="122"/>
      <c r="AN2711" s="122" t="str">
        <f t="shared" si="866"/>
        <v/>
      </c>
      <c r="AO2711" s="122" t="str">
        <f>IF($E2711="","",VLOOKUP($E2711,カレンダマスタ!$A$5:$E$381,5,FALSE))</f>
        <v/>
      </c>
      <c r="AQ2711" s="195" t="str">
        <f>IF(G2711="","",IF(VLOOKUP(E2711,カレンダマスタ!$A$5:$D$381,4,FALSE)=0,"",1))</f>
        <v/>
      </c>
      <c r="AR2711" s="123" t="str">
        <f>IF($G2711="","",IF($AD2711="NSTC",INDEX(カレンダマスタ!$I$26:$O$31,MATCH($G2711,カレンダマスタ!$H$26:$H$31,1),MATCH($H2711,カレンダマスタ!$I$25:$O$25,1)),
IF($AD2711="CS本社",INDEX(カレンダマスタ!$I$36:$O$41,MATCH($G2711,カレンダマスタ!$H$36:$H$41,1),MATCH($H2711,カレンダマスタ!$I$35:$O$35,1)),
IF($AD2711="NS本社",INDEX(カレンダマスタ!$I$94:$O$99,MATCH($G2711,カレンダマスタ!$H$95:$H$100,1),MATCH($H2711,カレンダマスタ!$I$93:$O$93,1)),
IF($AD2711="ODC",INDEX(カレンダマスタ!$I$46:$O$51,MATCH($G2711,カレンダマスタ!$H$46:$H$51,1),MATCH($H2711,カレンダマスタ!$I$45:$O$45,1)),
IF($AD2711="NS東京TC",INDEX(カレンダマスタ!$I$56:$O$61,MATCH($G2711,カレンダマスタ!$H$56:$H$61,1),MATCH($H2711,カレンダマスタ!$I$55:$O$55,1)),""))))))</f>
        <v/>
      </c>
      <c r="AS2711" s="122" t="str">
        <f t="shared" ref="AS2711:AS2745" si="874">IF(AC2711="社員","",IF(R2711="有給休暇","",IF(AND(AF2711="CS",AQ2711=1)=TRUE,"OK",IF(AR2711&lt;&gt;"",IF(TIMEVALUE(MID(I2711,1,10))=AR2711,"OK","×"),""))))</f>
        <v/>
      </c>
      <c r="AU2711" s="124" t="str">
        <f>IF(E2711="","",VLOOKUP($E2711,カレンダマスタ!$A$4:$E$381,4,FALSE))</f>
        <v/>
      </c>
      <c r="AV2711" s="124" t="str">
        <f t="shared" si="854"/>
        <v/>
      </c>
      <c r="AW2711" s="124" t="str">
        <f t="shared" si="855"/>
        <v/>
      </c>
      <c r="AX2711" s="125" t="str">
        <f t="shared" si="856"/>
        <v/>
      </c>
      <c r="AY2711" s="125" t="str">
        <f t="shared" si="857"/>
        <v/>
      </c>
      <c r="AZ2711" s="114" t="str">
        <f>IF(AX2711&amp;AW2711="勤怠未設定","×",IF(AV2711="勤怠修正","×",IF(AC2711="外注","",IF(AA2711="",IF(AY2711&lt;&gt;"","×",""),IF(VLOOKUP(AA2711,カレンダマスタ!$H$66:$I$83,2,FALSE)&lt;&gt;AY2711,"×","OK")))))</f>
        <v/>
      </c>
      <c r="BC2711" s="124" t="str">
        <f>IF(E2711="","",VLOOKUP($E2711,カレンダマスタ!$A$4:$E$381,4,FALSE))</f>
        <v/>
      </c>
      <c r="BD2711" s="122" t="str">
        <f>IF(AC2711="社員","",IF(AG2711=0,"",IF(AD2711="NSTC",IF(COUNTIF(カレンダマスタ!$Q$5:$Q$32,G2711)=1,"OK","×"),
IF(AD2711="NS本社",IF(COUNTIF(カレンダマスタ!$T$5:$T$32,G2711)=1,"OK","×"),IF(COUNTIF(カレンダマスタ!$R$5:$R$32,G2711)=1,"OK","×")))))</f>
        <v/>
      </c>
      <c r="BE2711" s="122" t="str">
        <f>IF(AC2711="社員","",IF(G2711="","",IF(R2711&lt;&gt;"","",IF(AF2711="CS","OK",IF(VLOOKUP(E2711,カレンダマスタ!$A$5:$D$381,4,FALSE)&gt;0,"",IF(OR(G2711*24&gt;10.84,H2711*24&lt;14.5)=TRUE,"×","OK"))))))</f>
        <v/>
      </c>
      <c r="BF2711" s="122" t="str">
        <f t="shared" si="868"/>
        <v/>
      </c>
      <c r="BG2711" s="127" t="str">
        <f t="shared" ref="BG2711:BG2745" si="875">IF(AE2711="派遣","",IF(G2711="","",IF(R2711="有給休暇","",IF(S2711="","×","OK"))))</f>
        <v/>
      </c>
      <c r="BI2711" s="114" t="str">
        <f t="shared" ref="BI2711:BI2745" si="876">IF(OR(AO2711="×",AS2711="×",AZ2711="×",BE2711="×",BF2711="TW未入力",BF2711="週報未入力",BG2711="×"),"×","")</f>
        <v/>
      </c>
    </row>
    <row r="2712" spans="2:61">
      <c r="B2712" s="111"/>
      <c r="C2712" s="536"/>
      <c r="D2712" s="128"/>
      <c r="E2712" s="583"/>
      <c r="F2712" s="128"/>
      <c r="G2712" s="588"/>
      <c r="H2712" s="588"/>
      <c r="I2712" s="130"/>
      <c r="J2712" s="139"/>
      <c r="K2712" s="131"/>
      <c r="L2712" s="132"/>
      <c r="M2712" s="132"/>
      <c r="N2712" s="141"/>
      <c r="O2712" s="139"/>
      <c r="P2712" s="139"/>
      <c r="Q2712" s="139"/>
      <c r="R2712" s="133"/>
      <c r="S2712" s="134"/>
      <c r="T2712" s="434"/>
      <c r="U2712" s="429"/>
      <c r="V2712" s="429" t="str">
        <f t="shared" si="869"/>
        <v/>
      </c>
      <c r="W2712" s="298"/>
      <c r="X2712" s="129" t="str">
        <f t="shared" si="870"/>
        <v/>
      </c>
      <c r="Y2712" s="129" t="str">
        <f t="shared" si="871"/>
        <v/>
      </c>
      <c r="Z2712" s="129" t="str">
        <f t="shared" si="872"/>
        <v/>
      </c>
      <c r="AA2712" s="133" t="str">
        <f t="shared" si="853"/>
        <v/>
      </c>
      <c r="AC2712" s="186" t="str">
        <f>AC2711</f>
        <v/>
      </c>
      <c r="AD2712" s="186" t="str">
        <f>AD2711</f>
        <v/>
      </c>
      <c r="AE2712" s="186" t="str">
        <f>AE2711</f>
        <v/>
      </c>
      <c r="AF2712" s="186" t="str">
        <f>AF2711</f>
        <v/>
      </c>
      <c r="AG2712" s="204">
        <f t="shared" si="873"/>
        <v>0</v>
      </c>
      <c r="AI2712" s="135" t="str">
        <f>IF(月報!G2712&lt;&gt;"",月報!G2712,"")</f>
        <v/>
      </c>
      <c r="AJ2712" s="126" t="str">
        <f>IF(月報!W2712&lt;&gt;"",月報!W2712*24,"")</f>
        <v/>
      </c>
      <c r="AK2712" s="126" t="str">
        <f>IF(月報!P2712&lt;&gt;"",月報!P2712,"")</f>
        <v/>
      </c>
      <c r="AL2712" s="126" t="str">
        <f>IF(月報!Q2712&lt;&gt;"",IF(月報!Q2712="平日残","",月報!Q2712),"")</f>
        <v/>
      </c>
      <c r="AM2712" s="126"/>
      <c r="AN2712" s="126" t="str">
        <f t="shared" si="866"/>
        <v/>
      </c>
      <c r="AO2712" s="126" t="str">
        <f>IF($E2712="","",VLOOKUP($E2712,カレンダマスタ!$A$5:$E$381,5,FALSE))</f>
        <v/>
      </c>
      <c r="AQ2712" s="196" t="str">
        <f>IF(G2712="","",IF(VLOOKUP(E2712,カレンダマスタ!$A$5:$D$381,4,FALSE)=0,"",1))</f>
        <v/>
      </c>
      <c r="AR2712" s="136" t="str">
        <f>IF($G2712="","",IF($AD2712="NSTC",INDEX(カレンダマスタ!$I$26:$O$31,MATCH($G2712,カレンダマスタ!$H$26:$H$31,1),MATCH($H2712,カレンダマスタ!$I$25:$O$25,1)),
IF($AD2712="CS本社",INDEX(カレンダマスタ!$I$36:$O$41,MATCH($G2712,カレンダマスタ!$H$36:$H$41,1),MATCH($H2712,カレンダマスタ!$I$35:$O$35,1)),
IF($AD2712="NS本社",INDEX(カレンダマスタ!$I$94:$O$99,MATCH($G2712,カレンダマスタ!$H$95:$H$100,1),MATCH($H2712,カレンダマスタ!$I$93:$O$93,1)),
IF($AD2712="ODC",INDEX(カレンダマスタ!$I$46:$O$51,MATCH($G2712,カレンダマスタ!$H$46:$H$51,1),MATCH($H2712,カレンダマスタ!$I$45:$O$45,1)),
IF($AD2712="NS東京TC",INDEX(カレンダマスタ!$I$56:$O$61,MATCH($G2712,カレンダマスタ!$H$56:$H$61,1),MATCH($H2712,カレンダマスタ!$I$55:$O$55,1)),""))))))</f>
        <v/>
      </c>
      <c r="AS2712" s="126" t="str">
        <f t="shared" si="874"/>
        <v/>
      </c>
      <c r="AU2712" s="137" t="str">
        <f>IF(E2712="","",VLOOKUP($E2712,カレンダマスタ!$A$4:$E$381,4,FALSE))</f>
        <v/>
      </c>
      <c r="AV2712" s="137" t="str">
        <f t="shared" si="854"/>
        <v/>
      </c>
      <c r="AW2712" s="137" t="str">
        <f t="shared" si="855"/>
        <v/>
      </c>
      <c r="AX2712" s="138" t="str">
        <f t="shared" si="856"/>
        <v/>
      </c>
      <c r="AY2712" s="138" t="str">
        <f t="shared" si="857"/>
        <v/>
      </c>
      <c r="AZ2712" s="130" t="str">
        <f>IF(AX2712&amp;AW2712="勤怠未設定","×",IF(AV2712="勤怠修正","×",IF(AC2712="外注","",IF(AA2712="",IF(AY2712&lt;&gt;"","×",""),IF(VLOOKUP(AA2712,カレンダマスタ!$H$66:$I$83,2,FALSE)&lt;&gt;AY2712,"×","OK")))))</f>
        <v/>
      </c>
      <c r="BC2712" s="137" t="str">
        <f>IF(E2712="","",VLOOKUP($E2712,カレンダマスタ!$A$4:$E$381,4,FALSE))</f>
        <v/>
      </c>
      <c r="BD2712" s="126" t="str">
        <f>IF(AC2712="社員","",IF(AG2712=0,"",IF(AD2712="NSTC",IF(COUNTIF(カレンダマスタ!$Q$5:$Q$32,G2712)=1,"OK","×"),
IF(AD2712="NS本社",IF(COUNTIF(カレンダマスタ!$T$5:$T$32,G2712)=1,"OK","×"),IF(COUNTIF(カレンダマスタ!$R$5:$R$32,G2712)=1,"OK","×")))))</f>
        <v/>
      </c>
      <c r="BE2712" s="126" t="str">
        <f>IF(AC2712="社員","",IF(G2712="","",IF(R2712&lt;&gt;"","",IF(AF2712="CS","OK",IF(VLOOKUP(E2712,カレンダマスタ!$A$5:$D$381,4,FALSE)&gt;0,"",IF(OR(G2712*24&gt;10.84,H2712*24&lt;14.5)=TRUE,"×","OK"))))))</f>
        <v/>
      </c>
      <c r="BF2712" s="126" t="str">
        <f t="shared" si="868"/>
        <v/>
      </c>
      <c r="BG2712" s="126" t="str">
        <f t="shared" si="875"/>
        <v/>
      </c>
      <c r="BI2712" s="130" t="str">
        <f t="shared" si="876"/>
        <v/>
      </c>
    </row>
    <row r="2713" spans="2:61">
      <c r="B2713" s="111"/>
      <c r="C2713" s="536"/>
      <c r="D2713" s="128"/>
      <c r="E2713" s="583"/>
      <c r="F2713" s="128"/>
      <c r="G2713" s="588"/>
      <c r="H2713" s="588"/>
      <c r="I2713" s="130"/>
      <c r="J2713" s="139"/>
      <c r="K2713" s="131"/>
      <c r="L2713" s="132"/>
      <c r="M2713" s="132"/>
      <c r="N2713" s="141"/>
      <c r="O2713" s="139"/>
      <c r="P2713" s="139"/>
      <c r="Q2713" s="139"/>
      <c r="R2713" s="133"/>
      <c r="S2713" s="134"/>
      <c r="T2713" s="434"/>
      <c r="U2713" s="429"/>
      <c r="V2713" s="429" t="str">
        <f t="shared" si="869"/>
        <v/>
      </c>
      <c r="W2713" s="298"/>
      <c r="X2713" s="129" t="str">
        <f t="shared" si="870"/>
        <v/>
      </c>
      <c r="Y2713" s="129" t="str">
        <f t="shared" si="871"/>
        <v/>
      </c>
      <c r="Z2713" s="129" t="str">
        <f t="shared" si="872"/>
        <v/>
      </c>
      <c r="AA2713" s="133" t="str">
        <f t="shared" si="853"/>
        <v/>
      </c>
      <c r="AC2713" s="186" t="str">
        <f>AC2711</f>
        <v/>
      </c>
      <c r="AD2713" s="187" t="str">
        <f>AD2711</f>
        <v/>
      </c>
      <c r="AE2713" s="187" t="str">
        <f>AE2711</f>
        <v/>
      </c>
      <c r="AF2713" s="187" t="str">
        <f>AF2711</f>
        <v/>
      </c>
      <c r="AG2713" s="204">
        <f t="shared" si="873"/>
        <v>0</v>
      </c>
      <c r="AI2713" s="135" t="str">
        <f>IF(月報!G2713&lt;&gt;"",月報!G2713,"")</f>
        <v/>
      </c>
      <c r="AJ2713" s="126" t="str">
        <f>IF(月報!W2713&lt;&gt;"",月報!W2713*24,"")</f>
        <v/>
      </c>
      <c r="AK2713" s="126" t="str">
        <f>IF(月報!P2713&lt;&gt;"",月報!P2713,"")</f>
        <v/>
      </c>
      <c r="AL2713" s="126" t="str">
        <f>IF(月報!Q2713&lt;&gt;"",IF(月報!Q2713="平日残","",月報!Q2713),"")</f>
        <v/>
      </c>
      <c r="AM2713" s="126"/>
      <c r="AN2713" s="126" t="str">
        <f t="shared" si="866"/>
        <v/>
      </c>
      <c r="AO2713" s="126" t="str">
        <f>IF($E2713="","",VLOOKUP($E2713,カレンダマスタ!$A$5:$E$381,5,FALSE))</f>
        <v/>
      </c>
      <c r="AQ2713" s="196" t="str">
        <f>IF(G2713="","",IF(VLOOKUP(E2713,カレンダマスタ!$A$5:$D$381,4,FALSE)=0,"",1))</f>
        <v/>
      </c>
      <c r="AR2713" s="136" t="str">
        <f>IF($G2713="","",IF($AD2713="NSTC",INDEX(カレンダマスタ!$I$26:$O$31,MATCH($G2713,カレンダマスタ!$H$26:$H$31,1),MATCH($H2713,カレンダマスタ!$I$25:$O$25,1)),
IF($AD2713="CS本社",INDEX(カレンダマスタ!$I$36:$O$41,MATCH($G2713,カレンダマスタ!$H$36:$H$41,1),MATCH($H2713,カレンダマスタ!$I$35:$O$35,1)),
IF($AD2713="NS本社",INDEX(カレンダマスタ!$I$94:$O$99,MATCH($G2713,カレンダマスタ!$H$95:$H$100,1),MATCH($H2713,カレンダマスタ!$I$93:$O$93,1)),
IF($AD2713="ODC",INDEX(カレンダマスタ!$I$46:$O$51,MATCH($G2713,カレンダマスタ!$H$46:$H$51,1),MATCH($H2713,カレンダマスタ!$I$45:$O$45,1)),
IF($AD2713="NS東京TC",INDEX(カレンダマスタ!$I$56:$O$61,MATCH($G2713,カレンダマスタ!$H$56:$H$61,1),MATCH($H2713,カレンダマスタ!$I$55:$O$55,1)),""))))))</f>
        <v/>
      </c>
      <c r="AS2713" s="126" t="str">
        <f t="shared" si="874"/>
        <v/>
      </c>
      <c r="AU2713" s="137" t="str">
        <f>IF(E2713="","",VLOOKUP($E2713,カレンダマスタ!$A$4:$E$381,4,FALSE))</f>
        <v/>
      </c>
      <c r="AV2713" s="137" t="str">
        <f t="shared" si="854"/>
        <v/>
      </c>
      <c r="AW2713" s="137" t="str">
        <f t="shared" si="855"/>
        <v/>
      </c>
      <c r="AX2713" s="138" t="str">
        <f t="shared" si="856"/>
        <v/>
      </c>
      <c r="AY2713" s="138" t="str">
        <f t="shared" si="857"/>
        <v/>
      </c>
      <c r="AZ2713" s="130" t="str">
        <f>IF(AX2713&amp;AW2713="勤怠未設定","×",IF(AV2713="勤怠修正","×",IF(AC2713="外注","",IF(AA2713="",IF(AY2713&lt;&gt;"","×",""),IF(VLOOKUP(AA2713,カレンダマスタ!$H$66:$I$83,2,FALSE)&lt;&gt;AY2713,"×","OK")))))</f>
        <v/>
      </c>
      <c r="BC2713" s="137" t="str">
        <f>IF(E2713="","",VLOOKUP($E2713,カレンダマスタ!$A$4:$E$381,4,FALSE))</f>
        <v/>
      </c>
      <c r="BD2713" s="126" t="str">
        <f>IF(AC2713="社員","",IF(AG2713=0,"",IF(AD2713="NSTC",IF(COUNTIF(カレンダマスタ!$Q$5:$Q$32,G2713)=1,"OK","×"),
IF(AD2713="NS本社",IF(COUNTIF(カレンダマスタ!$T$5:$T$32,G2713)=1,"OK","×"),IF(COUNTIF(カレンダマスタ!$R$5:$R$32,G2713)=1,"OK","×")))))</f>
        <v/>
      </c>
      <c r="BE2713" s="126" t="str">
        <f>IF(AC2713="社員","",IF(G2713="","",IF(R2713&lt;&gt;"","",IF(AF2713="CS","OK",IF(VLOOKUP(E2713,カレンダマスタ!$A$5:$D$381,4,FALSE)&gt;0,"",IF(OR(G2713*24&gt;10.84,H2713*24&lt;14.5)=TRUE,"×","OK"))))))</f>
        <v/>
      </c>
      <c r="BF2713" s="126" t="str">
        <f t="shared" si="868"/>
        <v/>
      </c>
      <c r="BG2713" s="126" t="str">
        <f t="shared" si="875"/>
        <v/>
      </c>
      <c r="BI2713" s="130" t="str">
        <f t="shared" si="876"/>
        <v/>
      </c>
    </row>
    <row r="2714" spans="2:61">
      <c r="B2714" s="111"/>
      <c r="C2714" s="536"/>
      <c r="D2714" s="128"/>
      <c r="E2714" s="583"/>
      <c r="F2714" s="128"/>
      <c r="G2714" s="588"/>
      <c r="H2714" s="588"/>
      <c r="I2714" s="130"/>
      <c r="J2714" s="139"/>
      <c r="K2714" s="131"/>
      <c r="L2714" s="132"/>
      <c r="M2714" s="132"/>
      <c r="N2714" s="141"/>
      <c r="O2714" s="139"/>
      <c r="P2714" s="139"/>
      <c r="Q2714" s="139"/>
      <c r="R2714" s="133"/>
      <c r="S2714" s="134"/>
      <c r="T2714" s="434"/>
      <c r="U2714" s="429"/>
      <c r="V2714" s="429" t="str">
        <f t="shared" si="869"/>
        <v/>
      </c>
      <c r="W2714" s="298"/>
      <c r="X2714" s="129" t="str">
        <f t="shared" si="870"/>
        <v/>
      </c>
      <c r="Y2714" s="129" t="str">
        <f t="shared" si="871"/>
        <v/>
      </c>
      <c r="Z2714" s="129" t="str">
        <f t="shared" si="872"/>
        <v/>
      </c>
      <c r="AA2714" s="133" t="str">
        <f t="shared" si="853"/>
        <v/>
      </c>
      <c r="AC2714" s="186" t="str">
        <f>AC2711</f>
        <v/>
      </c>
      <c r="AD2714" s="187" t="str">
        <f>AD2711</f>
        <v/>
      </c>
      <c r="AE2714" s="187" t="str">
        <f>AE2711</f>
        <v/>
      </c>
      <c r="AF2714" s="187" t="str">
        <f>AF2711</f>
        <v/>
      </c>
      <c r="AG2714" s="204">
        <f t="shared" si="873"/>
        <v>0</v>
      </c>
      <c r="AI2714" s="140" t="str">
        <f>IF(月報!G2714&lt;&gt;"",月報!G2714,"")</f>
        <v/>
      </c>
      <c r="AJ2714" s="126" t="str">
        <f>IF(月報!W2714&lt;&gt;"",月報!W2714*24,"")</f>
        <v/>
      </c>
      <c r="AK2714" s="126" t="str">
        <f>IF(月報!P2714&lt;&gt;"",月報!P2714,"")</f>
        <v/>
      </c>
      <c r="AL2714" s="126" t="str">
        <f>IF(月報!Q2714&lt;&gt;"",IF(月報!Q2714="平日残","",月報!Q2714),"")</f>
        <v/>
      </c>
      <c r="AM2714" s="126"/>
      <c r="AN2714" s="126" t="str">
        <f t="shared" si="866"/>
        <v/>
      </c>
      <c r="AO2714" s="126" t="str">
        <f>IF($E2714="","",VLOOKUP($E2714,カレンダマスタ!$A$5:$E$381,5,FALSE))</f>
        <v/>
      </c>
      <c r="AQ2714" s="196" t="str">
        <f>IF(G2714="","",IF(VLOOKUP(E2714,カレンダマスタ!$A$5:$D$381,4,FALSE)=0,"",1))</f>
        <v/>
      </c>
      <c r="AR2714" s="136" t="str">
        <f>IF($G2714="","",IF($AD2714="NSTC",INDEX(カレンダマスタ!$I$26:$O$31,MATCH($G2714,カレンダマスタ!$H$26:$H$31,1),MATCH($H2714,カレンダマスタ!$I$25:$O$25,1)),
IF($AD2714="CS本社",INDEX(カレンダマスタ!$I$36:$O$41,MATCH($G2714,カレンダマスタ!$H$36:$H$41,1),MATCH($H2714,カレンダマスタ!$I$35:$O$35,1)),
IF($AD2714="NS本社",INDEX(カレンダマスタ!$I$94:$O$99,MATCH($G2714,カレンダマスタ!$H$95:$H$100,1),MATCH($H2714,カレンダマスタ!$I$93:$O$93,1)),
IF($AD2714="ODC",INDEX(カレンダマスタ!$I$46:$O$51,MATCH($G2714,カレンダマスタ!$H$46:$H$51,1),MATCH($H2714,カレンダマスタ!$I$45:$O$45,1)),
IF($AD2714="NS東京TC",INDEX(カレンダマスタ!$I$56:$O$61,MATCH($G2714,カレンダマスタ!$H$56:$H$61,1),MATCH($H2714,カレンダマスタ!$I$55:$O$55,1)),""))))))</f>
        <v/>
      </c>
      <c r="AS2714" s="126" t="str">
        <f t="shared" si="874"/>
        <v/>
      </c>
      <c r="AU2714" s="137" t="str">
        <f>IF(E2714="","",VLOOKUP($E2714,カレンダマスタ!$A$4:$E$381,4,FALSE))</f>
        <v/>
      </c>
      <c r="AV2714" s="137" t="str">
        <f t="shared" si="854"/>
        <v/>
      </c>
      <c r="AW2714" s="137" t="str">
        <f t="shared" si="855"/>
        <v/>
      </c>
      <c r="AX2714" s="138" t="str">
        <f t="shared" si="856"/>
        <v/>
      </c>
      <c r="AY2714" s="138" t="str">
        <f t="shared" si="857"/>
        <v/>
      </c>
      <c r="AZ2714" s="130" t="str">
        <f>IF(AX2714&amp;AW2714="勤怠未設定","×",IF(AV2714="勤怠修正","×",IF(AC2714="外注","",IF(AA2714="",IF(AY2714&lt;&gt;"","×",""),IF(VLOOKUP(AA2714,カレンダマスタ!$H$66:$I$83,2,FALSE)&lt;&gt;AY2714,"×","OK")))))</f>
        <v/>
      </c>
      <c r="BC2714" s="137" t="str">
        <f>IF(E2714="","",VLOOKUP($E2714,カレンダマスタ!$A$4:$E$381,4,FALSE))</f>
        <v/>
      </c>
      <c r="BD2714" s="126" t="str">
        <f>IF(AC2714="社員","",IF(AG2714=0,"",IF(AD2714="NSTC",IF(COUNTIF(カレンダマスタ!$Q$5:$Q$32,G2714)=1,"OK","×"),
IF(AD2714="NS本社",IF(COUNTIF(カレンダマスタ!$T$5:$T$32,G2714)=1,"OK","×"),IF(COUNTIF(カレンダマスタ!$R$5:$R$32,G2714)=1,"OK","×")))))</f>
        <v/>
      </c>
      <c r="BE2714" s="126" t="str">
        <f>IF(AC2714="社員","",IF(G2714="","",IF(R2714&lt;&gt;"","",IF(AF2714="CS","OK",IF(VLOOKUP(E2714,カレンダマスタ!$A$5:$D$381,4,FALSE)&gt;0,"",IF(OR(G2714*24&gt;10.84,H2714*24&lt;14.5)=TRUE,"×","OK"))))))</f>
        <v/>
      </c>
      <c r="BF2714" s="126" t="str">
        <f t="shared" si="868"/>
        <v/>
      </c>
      <c r="BG2714" s="126" t="str">
        <f t="shared" si="875"/>
        <v/>
      </c>
      <c r="BI2714" s="130" t="str">
        <f t="shared" si="876"/>
        <v/>
      </c>
    </row>
    <row r="2715" spans="2:61">
      <c r="B2715" s="111"/>
      <c r="C2715" s="536"/>
      <c r="D2715" s="128"/>
      <c r="E2715" s="583"/>
      <c r="F2715" s="128"/>
      <c r="G2715" s="588"/>
      <c r="H2715" s="588"/>
      <c r="I2715" s="130"/>
      <c r="J2715" s="139"/>
      <c r="K2715" s="131"/>
      <c r="L2715" s="132"/>
      <c r="M2715" s="132"/>
      <c r="N2715" s="141"/>
      <c r="O2715" s="139"/>
      <c r="P2715" s="139"/>
      <c r="Q2715" s="139"/>
      <c r="R2715" s="133"/>
      <c r="S2715" s="134"/>
      <c r="T2715" s="434"/>
      <c r="U2715" s="429"/>
      <c r="V2715" s="429" t="str">
        <f t="shared" si="869"/>
        <v/>
      </c>
      <c r="W2715" s="298"/>
      <c r="X2715" s="129" t="str">
        <f t="shared" si="870"/>
        <v/>
      </c>
      <c r="Y2715" s="129" t="str">
        <f t="shared" si="871"/>
        <v/>
      </c>
      <c r="Z2715" s="129" t="str">
        <f t="shared" si="872"/>
        <v/>
      </c>
      <c r="AA2715" s="133" t="str">
        <f t="shared" si="853"/>
        <v/>
      </c>
      <c r="AC2715" s="186" t="str">
        <f>AC2711</f>
        <v/>
      </c>
      <c r="AD2715" s="187" t="str">
        <f>AD2711</f>
        <v/>
      </c>
      <c r="AE2715" s="187" t="str">
        <f>AE2711</f>
        <v/>
      </c>
      <c r="AF2715" s="187" t="str">
        <f>AF2711</f>
        <v/>
      </c>
      <c r="AG2715" s="204">
        <f t="shared" si="873"/>
        <v>0</v>
      </c>
      <c r="AI2715" s="140" t="str">
        <f>IF(月報!G2715&lt;&gt;"",月報!G2715,"")</f>
        <v/>
      </c>
      <c r="AJ2715" s="126" t="str">
        <f>IF(月報!W2715&lt;&gt;"",月報!W2715*24,"")</f>
        <v/>
      </c>
      <c r="AK2715" s="126" t="str">
        <f>IF(月報!P2715&lt;&gt;"",月報!P2715,"")</f>
        <v/>
      </c>
      <c r="AL2715" s="126" t="str">
        <f>IF(月報!Q2715&lt;&gt;"",IF(月報!Q2715="平日残","",月報!Q2715),"")</f>
        <v/>
      </c>
      <c r="AM2715" s="126"/>
      <c r="AN2715" s="126" t="str">
        <f t="shared" si="866"/>
        <v/>
      </c>
      <c r="AO2715" s="126" t="str">
        <f>IF($E2715="","",VLOOKUP($E2715,カレンダマスタ!$A$5:$E$381,5,FALSE))</f>
        <v/>
      </c>
      <c r="AQ2715" s="196" t="str">
        <f>IF(G2715="","",IF(VLOOKUP(E2715,カレンダマスタ!$A$5:$D$381,4,FALSE)=0,"",1))</f>
        <v/>
      </c>
      <c r="AR2715" s="136" t="str">
        <f>IF($G2715="","",IF($AD2715="NSTC",INDEX(カレンダマスタ!$I$26:$O$31,MATCH($G2715,カレンダマスタ!$H$26:$H$31,1),MATCH($H2715,カレンダマスタ!$I$25:$O$25,1)),
IF($AD2715="CS本社",INDEX(カレンダマスタ!$I$36:$O$41,MATCH($G2715,カレンダマスタ!$H$36:$H$41,1),MATCH($H2715,カレンダマスタ!$I$35:$O$35,1)),
IF($AD2715="NS本社",INDEX(カレンダマスタ!$I$94:$O$99,MATCH($G2715,カレンダマスタ!$H$95:$H$100,1),MATCH($H2715,カレンダマスタ!$I$93:$O$93,1)),
IF($AD2715="ODC",INDEX(カレンダマスタ!$I$46:$O$51,MATCH($G2715,カレンダマスタ!$H$46:$H$51,1),MATCH($H2715,カレンダマスタ!$I$45:$O$45,1)),
IF($AD2715="NS東京TC",INDEX(カレンダマスタ!$I$56:$O$61,MATCH($G2715,カレンダマスタ!$H$56:$H$61,1),MATCH($H2715,カレンダマスタ!$I$55:$O$55,1)),""))))))</f>
        <v/>
      </c>
      <c r="AS2715" s="126" t="str">
        <f t="shared" si="874"/>
        <v/>
      </c>
      <c r="AU2715" s="137" t="str">
        <f>IF(E2715="","",VLOOKUP($E2715,カレンダマスタ!$A$4:$E$381,4,FALSE))</f>
        <v/>
      </c>
      <c r="AV2715" s="137" t="str">
        <f t="shared" si="854"/>
        <v/>
      </c>
      <c r="AW2715" s="137" t="str">
        <f t="shared" si="855"/>
        <v/>
      </c>
      <c r="AX2715" s="138" t="str">
        <f t="shared" si="856"/>
        <v/>
      </c>
      <c r="AY2715" s="138" t="str">
        <f t="shared" si="857"/>
        <v/>
      </c>
      <c r="AZ2715" s="130" t="str">
        <f>IF(AX2715&amp;AW2715="勤怠未設定","×",IF(AV2715="勤怠修正","×",IF(AC2715="外注","",IF(AA2715="",IF(AY2715&lt;&gt;"","×",""),IF(VLOOKUP(AA2715,カレンダマスタ!$H$66:$I$83,2,FALSE)&lt;&gt;AY2715,"×","OK")))))</f>
        <v/>
      </c>
      <c r="BC2715" s="137" t="str">
        <f>IF(E2715="","",VLOOKUP($E2715,カレンダマスタ!$A$4:$E$381,4,FALSE))</f>
        <v/>
      </c>
      <c r="BD2715" s="126" t="str">
        <f>IF(AC2715="社員","",IF(AG2715=0,"",IF(AD2715="NSTC",IF(COUNTIF(カレンダマスタ!$Q$5:$Q$32,G2715)=1,"OK","×"),
IF(AD2715="NS本社",IF(COUNTIF(カレンダマスタ!$T$5:$T$32,G2715)=1,"OK","×"),IF(COUNTIF(カレンダマスタ!$R$5:$R$32,G2715)=1,"OK","×")))))</f>
        <v/>
      </c>
      <c r="BE2715" s="126" t="str">
        <f>IF(AC2715="社員","",IF(G2715="","",IF(R2715&lt;&gt;"","",IF(AF2715="CS","OK",IF(VLOOKUP(E2715,カレンダマスタ!$A$5:$D$381,4,FALSE)&gt;0,"",IF(OR(G2715*24&gt;10.84,H2715*24&lt;14.5)=TRUE,"×","OK"))))))</f>
        <v/>
      </c>
      <c r="BF2715" s="126" t="str">
        <f t="shared" si="868"/>
        <v/>
      </c>
      <c r="BG2715" s="126" t="str">
        <f t="shared" si="875"/>
        <v/>
      </c>
      <c r="BI2715" s="130" t="str">
        <f t="shared" si="876"/>
        <v/>
      </c>
    </row>
    <row r="2716" spans="2:61">
      <c r="B2716" s="111"/>
      <c r="C2716" s="536"/>
      <c r="D2716" s="128"/>
      <c r="E2716" s="583"/>
      <c r="F2716" s="128"/>
      <c r="G2716" s="588"/>
      <c r="H2716" s="588"/>
      <c r="I2716" s="130"/>
      <c r="J2716" s="139"/>
      <c r="K2716" s="131"/>
      <c r="L2716" s="132"/>
      <c r="M2716" s="132"/>
      <c r="N2716" s="141"/>
      <c r="O2716" s="139"/>
      <c r="P2716" s="139"/>
      <c r="Q2716" s="139"/>
      <c r="R2716" s="133"/>
      <c r="S2716" s="134"/>
      <c r="T2716" s="434"/>
      <c r="U2716" s="429"/>
      <c r="V2716" s="429" t="str">
        <f t="shared" si="869"/>
        <v/>
      </c>
      <c r="W2716" s="298"/>
      <c r="X2716" s="129" t="str">
        <f t="shared" si="870"/>
        <v/>
      </c>
      <c r="Y2716" s="129" t="str">
        <f t="shared" si="871"/>
        <v/>
      </c>
      <c r="Z2716" s="129" t="str">
        <f t="shared" si="872"/>
        <v/>
      </c>
      <c r="AA2716" s="133" t="str">
        <f t="shared" si="853"/>
        <v/>
      </c>
      <c r="AC2716" s="186" t="str">
        <f>AC2711</f>
        <v/>
      </c>
      <c r="AD2716" s="187" t="str">
        <f>AD2711</f>
        <v/>
      </c>
      <c r="AE2716" s="187" t="str">
        <f>AE2711</f>
        <v/>
      </c>
      <c r="AF2716" s="187" t="str">
        <f>AF2711</f>
        <v/>
      </c>
      <c r="AG2716" s="204">
        <f t="shared" si="873"/>
        <v>0</v>
      </c>
      <c r="AI2716" s="135" t="str">
        <f>IF(月報!G2716&lt;&gt;"",月報!G2716,"")</f>
        <v/>
      </c>
      <c r="AJ2716" s="126" t="str">
        <f>IF(月報!W2716&lt;&gt;"",月報!W2716*24,"")</f>
        <v/>
      </c>
      <c r="AK2716" s="126" t="str">
        <f>IF(月報!P2716&lt;&gt;"",月報!P2716,"")</f>
        <v/>
      </c>
      <c r="AL2716" s="126" t="str">
        <f>IF(月報!Q2716&lt;&gt;"",IF(月報!Q2716="平日残","",月報!Q2716),"")</f>
        <v/>
      </c>
      <c r="AM2716" s="126"/>
      <c r="AN2716" s="126" t="str">
        <f t="shared" si="866"/>
        <v/>
      </c>
      <c r="AO2716" s="126" t="str">
        <f>IF($E2716="","",VLOOKUP($E2716,カレンダマスタ!$A$5:$E$381,5,FALSE))</f>
        <v/>
      </c>
      <c r="AQ2716" s="196" t="str">
        <f>IF(G2716="","",IF(VLOOKUP(E2716,カレンダマスタ!$A$5:$D$381,4,FALSE)=0,"",1))</f>
        <v/>
      </c>
      <c r="AR2716" s="136" t="str">
        <f>IF($G2716="","",IF($AD2716="NSTC",INDEX(カレンダマスタ!$I$26:$O$31,MATCH($G2716,カレンダマスタ!$H$26:$H$31,1),MATCH($H2716,カレンダマスタ!$I$25:$O$25,1)),
IF($AD2716="CS本社",INDEX(カレンダマスタ!$I$36:$O$41,MATCH($G2716,カレンダマスタ!$H$36:$H$41,1),MATCH($H2716,カレンダマスタ!$I$35:$O$35,1)),
IF($AD2716="NS本社",INDEX(カレンダマスタ!$I$94:$O$99,MATCH($G2716,カレンダマスタ!$H$95:$H$100,1),MATCH($H2716,カレンダマスタ!$I$93:$O$93,1)),
IF($AD2716="ODC",INDEX(カレンダマスタ!$I$46:$O$51,MATCH($G2716,カレンダマスタ!$H$46:$H$51,1),MATCH($H2716,カレンダマスタ!$I$45:$O$45,1)),
IF($AD2716="NS東京TC",INDEX(カレンダマスタ!$I$56:$O$61,MATCH($G2716,カレンダマスタ!$H$56:$H$61,1),MATCH($H2716,カレンダマスタ!$I$55:$O$55,1)),""))))))</f>
        <v/>
      </c>
      <c r="AS2716" s="126" t="str">
        <f t="shared" si="874"/>
        <v/>
      </c>
      <c r="AU2716" s="137" t="str">
        <f>IF(E2716="","",VLOOKUP($E2716,カレンダマスタ!$A$4:$E$381,4,FALSE))</f>
        <v/>
      </c>
      <c r="AV2716" s="137" t="str">
        <f t="shared" si="854"/>
        <v/>
      </c>
      <c r="AW2716" s="137" t="str">
        <f t="shared" si="855"/>
        <v/>
      </c>
      <c r="AX2716" s="138" t="str">
        <f t="shared" si="856"/>
        <v/>
      </c>
      <c r="AY2716" s="138" t="str">
        <f t="shared" si="857"/>
        <v/>
      </c>
      <c r="AZ2716" s="130" t="str">
        <f>IF(AX2716&amp;AW2716="勤怠未設定","×",IF(AV2716="勤怠修正","×",IF(AC2716="外注","",IF(AA2716="",IF(AY2716&lt;&gt;"","×",""),IF(VLOOKUP(AA2716,カレンダマスタ!$H$66:$I$83,2,FALSE)&lt;&gt;AY2716,"×","OK")))))</f>
        <v/>
      </c>
      <c r="BC2716" s="137" t="str">
        <f>IF(E2716="","",VLOOKUP($E2716,カレンダマスタ!$A$4:$E$381,4,FALSE))</f>
        <v/>
      </c>
      <c r="BD2716" s="126" t="str">
        <f>IF(AC2716="社員","",IF(AG2716=0,"",IF(AD2716="NSTC",IF(COUNTIF(カレンダマスタ!$Q$5:$Q$32,G2716)=1,"OK","×"),
IF(AD2716="NS本社",IF(COUNTIF(カレンダマスタ!$T$5:$T$32,G2716)=1,"OK","×"),IF(COUNTIF(カレンダマスタ!$R$5:$R$32,G2716)=1,"OK","×")))))</f>
        <v/>
      </c>
      <c r="BE2716" s="126" t="str">
        <f>IF(AC2716="社員","",IF(G2716="","",IF(R2716&lt;&gt;"","",IF(AF2716="CS","OK",IF(VLOOKUP(E2716,カレンダマスタ!$A$5:$D$381,4,FALSE)&gt;0,"",IF(OR(G2716*24&gt;10.84,H2716*24&lt;14.5)=TRUE,"×","OK"))))))</f>
        <v/>
      </c>
      <c r="BF2716" s="126" t="str">
        <f t="shared" si="868"/>
        <v/>
      </c>
      <c r="BG2716" s="126" t="str">
        <f t="shared" si="875"/>
        <v/>
      </c>
      <c r="BI2716" s="130" t="str">
        <f t="shared" si="876"/>
        <v/>
      </c>
    </row>
    <row r="2717" spans="2:61">
      <c r="B2717" s="111"/>
      <c r="C2717" s="537"/>
      <c r="D2717" s="142"/>
      <c r="E2717" s="584"/>
      <c r="F2717" s="142"/>
      <c r="G2717" s="589"/>
      <c r="H2717" s="589"/>
      <c r="I2717" s="144"/>
      <c r="J2717" s="148"/>
      <c r="K2717" s="145"/>
      <c r="L2717" s="146"/>
      <c r="M2717" s="146"/>
      <c r="N2717" s="147"/>
      <c r="O2717" s="148"/>
      <c r="P2717" s="148"/>
      <c r="Q2717" s="148"/>
      <c r="R2717" s="149"/>
      <c r="S2717" s="156"/>
      <c r="T2717" s="435"/>
      <c r="U2717" s="430"/>
      <c r="V2717" s="430" t="str">
        <f t="shared" si="869"/>
        <v/>
      </c>
      <c r="W2717" s="298"/>
      <c r="X2717" s="143" t="str">
        <f t="shared" si="870"/>
        <v/>
      </c>
      <c r="Y2717" s="143" t="str">
        <f t="shared" si="871"/>
        <v/>
      </c>
      <c r="Z2717" s="143" t="str">
        <f t="shared" si="872"/>
        <v/>
      </c>
      <c r="AA2717" s="149" t="str">
        <f t="shared" si="853"/>
        <v/>
      </c>
      <c r="AC2717" s="188" t="str">
        <f>AC2711</f>
        <v/>
      </c>
      <c r="AD2717" s="189" t="str">
        <f>AD2711</f>
        <v/>
      </c>
      <c r="AE2717" s="189" t="str">
        <f>AE2711</f>
        <v/>
      </c>
      <c r="AF2717" s="189" t="str">
        <f>AF2711</f>
        <v/>
      </c>
      <c r="AG2717" s="205">
        <f t="shared" si="873"/>
        <v>0</v>
      </c>
      <c r="AI2717" s="150" t="str">
        <f>IF(月報!G2717&lt;&gt;"",月報!G2717,"")</f>
        <v/>
      </c>
      <c r="AJ2717" s="151" t="str">
        <f>IF(月報!W2717&lt;&gt;"",月報!W2717*24,"")</f>
        <v/>
      </c>
      <c r="AK2717" s="151" t="str">
        <f>IF(月報!P2717&lt;&gt;"",月報!P2717,"")</f>
        <v/>
      </c>
      <c r="AL2717" s="151" t="str">
        <f>IF(月報!Q2717&lt;&gt;"",IF(月報!Q2717="平日残","",月報!Q2717),"")</f>
        <v/>
      </c>
      <c r="AM2717" s="151"/>
      <c r="AN2717" s="151" t="str">
        <f t="shared" si="866"/>
        <v/>
      </c>
      <c r="AO2717" s="151" t="str">
        <f>IF($E2717="","",VLOOKUP($E2717,カレンダマスタ!$A$5:$E$381,5,FALSE))</f>
        <v/>
      </c>
      <c r="AQ2717" s="197" t="str">
        <f>IF(G2717="","",IF(VLOOKUP(E2717,カレンダマスタ!$A$5:$D$381,4,FALSE)=0,"",1))</f>
        <v/>
      </c>
      <c r="AR2717" s="152" t="str">
        <f>IF($G2717="","",IF($AD2717="NSTC",INDEX(カレンダマスタ!$I$26:$O$31,MATCH($G2717,カレンダマスタ!$H$26:$H$31,1),MATCH($H2717,カレンダマスタ!$I$25:$O$25,1)),
IF($AD2717="CS本社",INDEX(カレンダマスタ!$I$36:$O$41,MATCH($G2717,カレンダマスタ!$H$36:$H$41,1),MATCH($H2717,カレンダマスタ!$I$35:$O$35,1)),
IF($AD2717="NS本社",INDEX(カレンダマスタ!$I$94:$O$99,MATCH($G2717,カレンダマスタ!$H$95:$H$100,1),MATCH($H2717,カレンダマスタ!$I$93:$O$93,1)),
IF($AD2717="ODC",INDEX(カレンダマスタ!$I$46:$O$51,MATCH($G2717,カレンダマスタ!$H$46:$H$51,1),MATCH($H2717,カレンダマスタ!$I$45:$O$45,1)),
IF($AD2717="NS東京TC",INDEX(カレンダマスタ!$I$56:$O$61,MATCH($G2717,カレンダマスタ!$H$56:$H$61,1),MATCH($H2717,カレンダマスタ!$I$55:$O$55,1)),""))))))</f>
        <v/>
      </c>
      <c r="AS2717" s="151" t="str">
        <f t="shared" si="874"/>
        <v/>
      </c>
      <c r="AU2717" s="153" t="str">
        <f>IF(E2717="","",VLOOKUP($E2717,カレンダマスタ!$A$4:$E$381,4,FALSE))</f>
        <v/>
      </c>
      <c r="AV2717" s="153" t="str">
        <f t="shared" si="854"/>
        <v/>
      </c>
      <c r="AW2717" s="153" t="str">
        <f t="shared" si="855"/>
        <v/>
      </c>
      <c r="AX2717" s="154" t="str">
        <f t="shared" si="856"/>
        <v/>
      </c>
      <c r="AY2717" s="154" t="str">
        <f t="shared" si="857"/>
        <v/>
      </c>
      <c r="AZ2717" s="144" t="str">
        <f>IF(AX2717&amp;AW2717="勤怠未設定","×",IF(AV2717="勤怠修正","×",IF(AC2717="外注","",IF(AA2717="",IF(AY2717&lt;&gt;"","×",""),IF(VLOOKUP(AA2717,カレンダマスタ!$H$66:$I$83,2,FALSE)&lt;&gt;AY2717,"×","OK")))))</f>
        <v/>
      </c>
      <c r="BC2717" s="153" t="str">
        <f>IF(E2717="","",VLOOKUP($E2717,カレンダマスタ!$A$4:$E$381,4,FALSE))</f>
        <v/>
      </c>
      <c r="BD2717" s="151" t="str">
        <f>IF(AC2717="社員","",IF(AG2717=0,"",IF(AD2717="NSTC",IF(COUNTIF(カレンダマスタ!$Q$5:$Q$32,G2717)=1,"OK","×"),
IF(AD2717="NS本社",IF(COUNTIF(カレンダマスタ!$T$5:$T$32,G2717)=1,"OK","×"),IF(COUNTIF(カレンダマスタ!$R$5:$R$32,G2717)=1,"OK","×")))))</f>
        <v/>
      </c>
      <c r="BE2717" s="151" t="str">
        <f>IF(AC2717="社員","",IF(G2717="","",IF(R2717&lt;&gt;"","",IF(AF2717="CS","OK",IF(VLOOKUP(E2717,カレンダマスタ!$A$5:$D$381,4,FALSE)&gt;0,"",IF(OR(G2717*24&gt;10.84,H2717*24&lt;14.5)=TRUE,"×","OK"))))))</f>
        <v/>
      </c>
      <c r="BF2717" s="151" t="str">
        <f t="shared" si="868"/>
        <v/>
      </c>
      <c r="BG2717" s="151" t="str">
        <f t="shared" si="875"/>
        <v/>
      </c>
      <c r="BI2717" s="144" t="str">
        <f t="shared" si="876"/>
        <v/>
      </c>
    </row>
    <row r="2718" spans="2:61">
      <c r="B2718" s="111"/>
      <c r="C2718" s="535"/>
      <c r="D2718" s="112"/>
      <c r="E2718" s="582"/>
      <c r="F2718" s="112"/>
      <c r="G2718" s="587"/>
      <c r="H2718" s="587"/>
      <c r="I2718" s="114"/>
      <c r="J2718" s="118"/>
      <c r="K2718" s="115"/>
      <c r="L2718" s="116"/>
      <c r="M2718" s="116"/>
      <c r="N2718" s="117"/>
      <c r="O2718" s="118"/>
      <c r="P2718" s="118"/>
      <c r="Q2718" s="118"/>
      <c r="R2718" s="119"/>
      <c r="S2718" s="120"/>
      <c r="T2718" s="433"/>
      <c r="U2718" s="431">
        <f>SUM(T2718:T2724)</f>
        <v>0</v>
      </c>
      <c r="V2718" s="431" t="str">
        <f t="shared" si="869"/>
        <v/>
      </c>
      <c r="W2718" s="298"/>
      <c r="X2718" s="113" t="str">
        <f t="shared" si="870"/>
        <v/>
      </c>
      <c r="Y2718" s="113" t="str">
        <f t="shared" si="871"/>
        <v/>
      </c>
      <c r="Z2718" s="113" t="str">
        <f t="shared" si="872"/>
        <v/>
      </c>
      <c r="AA2718" s="119" t="str">
        <f t="shared" si="853"/>
        <v/>
      </c>
      <c r="AC2718" s="190" t="str">
        <f>AC2711</f>
        <v/>
      </c>
      <c r="AD2718" s="191" t="str">
        <f>AD2711</f>
        <v/>
      </c>
      <c r="AE2718" s="191" t="str">
        <f>AE2711</f>
        <v/>
      </c>
      <c r="AF2718" s="191" t="str">
        <f>AF2711</f>
        <v/>
      </c>
      <c r="AG2718" s="206">
        <f t="shared" si="873"/>
        <v>0</v>
      </c>
      <c r="AI2718" s="155" t="str">
        <f>IF(月報!G2718&lt;&gt;"",月報!G2718,"")</f>
        <v/>
      </c>
      <c r="AJ2718" s="122" t="str">
        <f>IF(月報!W2718&lt;&gt;"",月報!W2718*24,"")</f>
        <v/>
      </c>
      <c r="AK2718" s="122" t="str">
        <f>IF(月報!P2718&lt;&gt;"",月報!P2718,"")</f>
        <v/>
      </c>
      <c r="AL2718" s="122" t="str">
        <f>IF(月報!Q2718&lt;&gt;"",IF(月報!Q2718="平日残","",月報!Q2718),"")</f>
        <v/>
      </c>
      <c r="AM2718" s="122"/>
      <c r="AN2718" s="122" t="str">
        <f t="shared" si="866"/>
        <v/>
      </c>
      <c r="AO2718" s="122" t="str">
        <f>IF($E2718="","",VLOOKUP($E2718,カレンダマスタ!$A$5:$E$381,5,FALSE))</f>
        <v/>
      </c>
      <c r="AQ2718" s="195" t="str">
        <f>IF(G2718="","",IF(VLOOKUP(E2718,カレンダマスタ!$A$5:$D$381,4,FALSE)=0,"",1))</f>
        <v/>
      </c>
      <c r="AR2718" s="123" t="str">
        <f>IF($G2718="","",IF($AD2718="NSTC",INDEX(カレンダマスタ!$I$26:$O$31,MATCH($G2718,カレンダマスタ!$H$26:$H$31,1),MATCH($H2718,カレンダマスタ!$I$25:$O$25,1)),
IF($AD2718="CS本社",INDEX(カレンダマスタ!$I$36:$O$41,MATCH($G2718,カレンダマスタ!$H$36:$H$41,1),MATCH($H2718,カレンダマスタ!$I$35:$O$35,1)),
IF($AD2718="NS本社",INDEX(カレンダマスタ!$I$94:$O$99,MATCH($G2718,カレンダマスタ!$H$95:$H$100,1),MATCH($H2718,カレンダマスタ!$I$93:$O$93,1)),
IF($AD2718="ODC",INDEX(カレンダマスタ!$I$46:$O$51,MATCH($G2718,カレンダマスタ!$H$46:$H$51,1),MATCH($H2718,カレンダマスタ!$I$45:$O$45,1)),
IF($AD2718="NS東京TC",INDEX(カレンダマスタ!$I$56:$O$61,MATCH($G2718,カレンダマスタ!$H$56:$H$61,1),MATCH($H2718,カレンダマスタ!$I$55:$O$55,1)),""))))))</f>
        <v/>
      </c>
      <c r="AS2718" s="122" t="str">
        <f t="shared" si="874"/>
        <v/>
      </c>
      <c r="AU2718" s="124" t="str">
        <f>IF(E2718="","",VLOOKUP($E2718,カレンダマスタ!$A$4:$E$381,4,FALSE))</f>
        <v/>
      </c>
      <c r="AV2718" s="124" t="str">
        <f t="shared" si="854"/>
        <v/>
      </c>
      <c r="AW2718" s="124" t="str">
        <f t="shared" si="855"/>
        <v/>
      </c>
      <c r="AX2718" s="125" t="str">
        <f t="shared" si="856"/>
        <v/>
      </c>
      <c r="AY2718" s="125" t="str">
        <f t="shared" si="857"/>
        <v/>
      </c>
      <c r="AZ2718" s="114" t="str">
        <f>IF(AX2718&amp;AW2718="勤怠未設定","×",IF(AV2718="勤怠修正","×",IF(AC2718="外注","",IF(AA2718="",IF(AY2718&lt;&gt;"","×",""),IF(VLOOKUP(AA2718,カレンダマスタ!$H$66:$I$83,2,FALSE)&lt;&gt;AY2718,"×","OK")))))</f>
        <v/>
      </c>
      <c r="BC2718" s="124" t="str">
        <f>IF(E2718="","",VLOOKUP($E2718,カレンダマスタ!$A$4:$E$381,4,FALSE))</f>
        <v/>
      </c>
      <c r="BD2718" s="122" t="str">
        <f>IF(AC2718="社員","",IF(AG2718=0,"",IF(AD2718="NSTC",IF(COUNTIF(カレンダマスタ!$Q$5:$Q$32,G2718)=1,"OK","×"),
IF(AD2718="NS本社",IF(COUNTIF(カレンダマスタ!$T$5:$T$32,G2718)=1,"OK","×"),IF(COUNTIF(カレンダマスタ!$R$5:$R$32,G2718)=1,"OK","×")))))</f>
        <v/>
      </c>
      <c r="BE2718" s="122" t="str">
        <f>IF(AC2718="社員","",IF(G2718="","",IF(R2718&lt;&gt;"","",IF(AF2718="CS","OK",IF(VLOOKUP(E2718,カレンダマスタ!$A$5:$D$381,4,FALSE)&gt;0,"",IF(OR(G2718*24&gt;10.84,H2718*24&lt;14.5)=TRUE,"×","OK"))))))</f>
        <v/>
      </c>
      <c r="BF2718" s="122" t="str">
        <f t="shared" si="868"/>
        <v/>
      </c>
      <c r="BG2718" s="122" t="str">
        <f t="shared" si="875"/>
        <v/>
      </c>
      <c r="BI2718" s="114" t="str">
        <f t="shared" si="876"/>
        <v/>
      </c>
    </row>
    <row r="2719" spans="2:61">
      <c r="B2719" s="111"/>
      <c r="C2719" s="536"/>
      <c r="D2719" s="128"/>
      <c r="E2719" s="583"/>
      <c r="F2719" s="128"/>
      <c r="G2719" s="588"/>
      <c r="H2719" s="588"/>
      <c r="I2719" s="130"/>
      <c r="J2719" s="139"/>
      <c r="K2719" s="131"/>
      <c r="L2719" s="132"/>
      <c r="M2719" s="132"/>
      <c r="N2719" s="141"/>
      <c r="O2719" s="139"/>
      <c r="P2719" s="139"/>
      <c r="Q2719" s="139"/>
      <c r="R2719" s="133"/>
      <c r="S2719" s="134"/>
      <c r="T2719" s="434"/>
      <c r="U2719" s="429"/>
      <c r="V2719" s="429" t="str">
        <f t="shared" si="869"/>
        <v/>
      </c>
      <c r="W2719" s="298"/>
      <c r="X2719" s="129" t="str">
        <f t="shared" si="870"/>
        <v/>
      </c>
      <c r="Y2719" s="129" t="str">
        <f t="shared" si="871"/>
        <v/>
      </c>
      <c r="Z2719" s="129" t="str">
        <f t="shared" si="872"/>
        <v/>
      </c>
      <c r="AA2719" s="133" t="str">
        <f t="shared" si="853"/>
        <v/>
      </c>
      <c r="AC2719" s="186" t="str">
        <f>AC2711</f>
        <v/>
      </c>
      <c r="AD2719" s="187" t="str">
        <f>AD2711</f>
        <v/>
      </c>
      <c r="AE2719" s="187" t="str">
        <f>AE2711</f>
        <v/>
      </c>
      <c r="AF2719" s="187" t="str">
        <f>AF2711</f>
        <v/>
      </c>
      <c r="AG2719" s="204">
        <f t="shared" si="873"/>
        <v>0</v>
      </c>
      <c r="AI2719" s="135" t="str">
        <f>IF(月報!G2719&lt;&gt;"",月報!G2719,"")</f>
        <v/>
      </c>
      <c r="AJ2719" s="126" t="str">
        <f>IF(月報!W2719&lt;&gt;"",月報!W2719*24,"")</f>
        <v/>
      </c>
      <c r="AK2719" s="126" t="str">
        <f>IF(月報!P2719&lt;&gt;"",月報!P2719,"")</f>
        <v/>
      </c>
      <c r="AL2719" s="126" t="str">
        <f>IF(月報!Q2719&lt;&gt;"",IF(月報!Q2719="平日残","",月報!Q2719),"")</f>
        <v/>
      </c>
      <c r="AM2719" s="126"/>
      <c r="AN2719" s="126" t="str">
        <f t="shared" si="866"/>
        <v/>
      </c>
      <c r="AO2719" s="126" t="str">
        <f>IF($E2719="","",VLOOKUP($E2719,カレンダマスタ!$A$5:$E$381,5,FALSE))</f>
        <v/>
      </c>
      <c r="AQ2719" s="196" t="str">
        <f>IF(G2719="","",IF(VLOOKUP(E2719,カレンダマスタ!$A$5:$D$381,4,FALSE)=0,"",1))</f>
        <v/>
      </c>
      <c r="AR2719" s="136" t="str">
        <f>IF($G2719="","",IF($AD2719="NSTC",INDEX(カレンダマスタ!$I$26:$O$31,MATCH($G2719,カレンダマスタ!$H$26:$H$31,1),MATCH($H2719,カレンダマスタ!$I$25:$O$25,1)),
IF($AD2719="CS本社",INDEX(カレンダマスタ!$I$36:$O$41,MATCH($G2719,カレンダマスタ!$H$36:$H$41,1),MATCH($H2719,カレンダマスタ!$I$35:$O$35,1)),
IF($AD2719="NS本社",INDEX(カレンダマスタ!$I$94:$O$99,MATCH($G2719,カレンダマスタ!$H$95:$H$100,1),MATCH($H2719,カレンダマスタ!$I$93:$O$93,1)),
IF($AD2719="ODC",INDEX(カレンダマスタ!$I$46:$O$51,MATCH($G2719,カレンダマスタ!$H$46:$H$51,1),MATCH($H2719,カレンダマスタ!$I$45:$O$45,1)),
IF($AD2719="NS東京TC",INDEX(カレンダマスタ!$I$56:$O$61,MATCH($G2719,カレンダマスタ!$H$56:$H$61,1),MATCH($H2719,カレンダマスタ!$I$55:$O$55,1)),""))))))</f>
        <v/>
      </c>
      <c r="AS2719" s="126" t="str">
        <f t="shared" si="874"/>
        <v/>
      </c>
      <c r="AU2719" s="137" t="str">
        <f>IF(E2719="","",VLOOKUP($E2719,カレンダマスタ!$A$4:$E$381,4,FALSE))</f>
        <v/>
      </c>
      <c r="AV2719" s="137" t="str">
        <f t="shared" si="854"/>
        <v/>
      </c>
      <c r="AW2719" s="137" t="str">
        <f t="shared" si="855"/>
        <v/>
      </c>
      <c r="AX2719" s="138" t="str">
        <f t="shared" si="856"/>
        <v/>
      </c>
      <c r="AY2719" s="138" t="str">
        <f t="shared" si="857"/>
        <v/>
      </c>
      <c r="AZ2719" s="130" t="str">
        <f>IF(AX2719&amp;AW2719="勤怠未設定","×",IF(AV2719="勤怠修正","×",IF(AC2719="外注","",IF(AA2719="",IF(AY2719&lt;&gt;"","×",""),IF(VLOOKUP(AA2719,カレンダマスタ!$H$66:$I$83,2,FALSE)&lt;&gt;AY2719,"×","OK")))))</f>
        <v/>
      </c>
      <c r="BC2719" s="137" t="str">
        <f>IF(E2719="","",VLOOKUP($E2719,カレンダマスタ!$A$4:$E$381,4,FALSE))</f>
        <v/>
      </c>
      <c r="BD2719" s="126" t="str">
        <f>IF(AC2719="社員","",IF(AG2719=0,"",IF(AD2719="NSTC",IF(COUNTIF(カレンダマスタ!$Q$5:$Q$32,G2719)=1,"OK","×"),
IF(AD2719="NS本社",IF(COUNTIF(カレンダマスタ!$T$5:$T$32,G2719)=1,"OK","×"),IF(COUNTIF(カレンダマスタ!$R$5:$R$32,G2719)=1,"OK","×")))))</f>
        <v/>
      </c>
      <c r="BE2719" s="126" t="str">
        <f>IF(AC2719="社員","",IF(G2719="","",IF(R2719&lt;&gt;"","",IF(AF2719="CS","OK",IF(VLOOKUP(E2719,カレンダマスタ!$A$5:$D$381,4,FALSE)&gt;0,"",IF(OR(G2719*24&gt;10.84,H2719*24&lt;14.5)=TRUE,"×","OK"))))))</f>
        <v/>
      </c>
      <c r="BF2719" s="126" t="str">
        <f t="shared" si="868"/>
        <v/>
      </c>
      <c r="BG2719" s="126" t="str">
        <f t="shared" si="875"/>
        <v/>
      </c>
      <c r="BI2719" s="130" t="str">
        <f t="shared" si="876"/>
        <v/>
      </c>
    </row>
    <row r="2720" spans="2:61">
      <c r="B2720" s="111"/>
      <c r="C2720" s="536"/>
      <c r="D2720" s="128"/>
      <c r="E2720" s="583"/>
      <c r="F2720" s="128"/>
      <c r="G2720" s="588"/>
      <c r="H2720" s="588"/>
      <c r="I2720" s="130"/>
      <c r="J2720" s="139"/>
      <c r="K2720" s="131"/>
      <c r="L2720" s="132"/>
      <c r="M2720" s="132"/>
      <c r="N2720" s="141"/>
      <c r="O2720" s="139"/>
      <c r="P2720" s="139"/>
      <c r="Q2720" s="139"/>
      <c r="R2720" s="133"/>
      <c r="S2720" s="134"/>
      <c r="T2720" s="434"/>
      <c r="U2720" s="429"/>
      <c r="V2720" s="429" t="str">
        <f t="shared" si="869"/>
        <v/>
      </c>
      <c r="W2720" s="298"/>
      <c r="X2720" s="129" t="str">
        <f t="shared" si="870"/>
        <v/>
      </c>
      <c r="Y2720" s="129" t="str">
        <f t="shared" si="871"/>
        <v/>
      </c>
      <c r="Z2720" s="129" t="str">
        <f t="shared" si="872"/>
        <v/>
      </c>
      <c r="AA2720" s="133" t="str">
        <f t="shared" si="853"/>
        <v/>
      </c>
      <c r="AC2720" s="186" t="str">
        <f>AC2711</f>
        <v/>
      </c>
      <c r="AD2720" s="187" t="str">
        <f>AD2711</f>
        <v/>
      </c>
      <c r="AE2720" s="187" t="str">
        <f>AE2711</f>
        <v/>
      </c>
      <c r="AF2720" s="187" t="str">
        <f>AF2711</f>
        <v/>
      </c>
      <c r="AG2720" s="204">
        <f t="shared" si="873"/>
        <v>0</v>
      </c>
      <c r="AI2720" s="135" t="str">
        <f>IF(月報!G2720&lt;&gt;"",月報!G2720,"")</f>
        <v/>
      </c>
      <c r="AJ2720" s="126" t="str">
        <f>IF(月報!W2720&lt;&gt;"",月報!W2720*24,"")</f>
        <v/>
      </c>
      <c r="AK2720" s="126" t="str">
        <f>IF(月報!P2720&lt;&gt;"",月報!P2720,"")</f>
        <v/>
      </c>
      <c r="AL2720" s="126" t="str">
        <f>IF(月報!Q2720&lt;&gt;"",IF(月報!Q2720="平日残","",月報!Q2720),"")</f>
        <v/>
      </c>
      <c r="AM2720" s="126"/>
      <c r="AN2720" s="126" t="str">
        <f t="shared" si="866"/>
        <v/>
      </c>
      <c r="AO2720" s="126" t="str">
        <f>IF($E2720="","",VLOOKUP($E2720,カレンダマスタ!$A$5:$E$381,5,FALSE))</f>
        <v/>
      </c>
      <c r="AQ2720" s="196" t="str">
        <f>IF(G2720="","",IF(VLOOKUP(E2720,カレンダマスタ!$A$5:$D$381,4,FALSE)=0,"",1))</f>
        <v/>
      </c>
      <c r="AR2720" s="136" t="str">
        <f>IF($G2720="","",IF($AD2720="NSTC",INDEX(カレンダマスタ!$I$26:$O$31,MATCH($G2720,カレンダマスタ!$H$26:$H$31,1),MATCH($H2720,カレンダマスタ!$I$25:$O$25,1)),
IF($AD2720="CS本社",INDEX(カレンダマスタ!$I$36:$O$41,MATCH($G2720,カレンダマスタ!$H$36:$H$41,1),MATCH($H2720,カレンダマスタ!$I$35:$O$35,1)),
IF($AD2720="NS本社",INDEX(カレンダマスタ!$I$94:$O$99,MATCH($G2720,カレンダマスタ!$H$95:$H$100,1),MATCH($H2720,カレンダマスタ!$I$93:$O$93,1)),
IF($AD2720="ODC",INDEX(カレンダマスタ!$I$46:$O$51,MATCH($G2720,カレンダマスタ!$H$46:$H$51,1),MATCH($H2720,カレンダマスタ!$I$45:$O$45,1)),
IF($AD2720="NS東京TC",INDEX(カレンダマスタ!$I$56:$O$61,MATCH($G2720,カレンダマスタ!$H$56:$H$61,1),MATCH($H2720,カレンダマスタ!$I$55:$O$55,1)),""))))))</f>
        <v/>
      </c>
      <c r="AS2720" s="126" t="str">
        <f t="shared" si="874"/>
        <v/>
      </c>
      <c r="AU2720" s="137" t="str">
        <f>IF(E2720="","",VLOOKUP($E2720,カレンダマスタ!$A$4:$E$381,4,FALSE))</f>
        <v/>
      </c>
      <c r="AV2720" s="137" t="str">
        <f t="shared" si="854"/>
        <v/>
      </c>
      <c r="AW2720" s="137" t="str">
        <f t="shared" si="855"/>
        <v/>
      </c>
      <c r="AX2720" s="138" t="str">
        <f t="shared" si="856"/>
        <v/>
      </c>
      <c r="AY2720" s="138" t="str">
        <f t="shared" si="857"/>
        <v/>
      </c>
      <c r="AZ2720" s="130" t="str">
        <f>IF(AX2720&amp;AW2720="勤怠未設定","×",IF(AV2720="勤怠修正","×",IF(AC2720="外注","",IF(AA2720="",IF(AY2720&lt;&gt;"","×",""),IF(VLOOKUP(AA2720,カレンダマスタ!$H$66:$I$83,2,FALSE)&lt;&gt;AY2720,"×","OK")))))</f>
        <v/>
      </c>
      <c r="BC2720" s="137" t="str">
        <f>IF(E2720="","",VLOOKUP($E2720,カレンダマスタ!$A$4:$E$381,4,FALSE))</f>
        <v/>
      </c>
      <c r="BD2720" s="126" t="str">
        <f>IF(AC2720="社員","",IF(AG2720=0,"",IF(AD2720="NSTC",IF(COUNTIF(カレンダマスタ!$Q$5:$Q$32,G2720)=1,"OK","×"),
IF(AD2720="NS本社",IF(COUNTIF(カレンダマスタ!$T$5:$T$32,G2720)=1,"OK","×"),IF(COUNTIF(カレンダマスタ!$R$5:$R$32,G2720)=1,"OK","×")))))</f>
        <v/>
      </c>
      <c r="BE2720" s="126" t="str">
        <f>IF(AC2720="社員","",IF(G2720="","",IF(R2720&lt;&gt;"","",IF(AF2720="CS","OK",IF(VLOOKUP(E2720,カレンダマスタ!$A$5:$D$381,4,FALSE)&gt;0,"",IF(OR(G2720*24&gt;10.84,H2720*24&lt;14.5)=TRUE,"×","OK"))))))</f>
        <v/>
      </c>
      <c r="BF2720" s="126" t="str">
        <f t="shared" si="868"/>
        <v/>
      </c>
      <c r="BG2720" s="126" t="str">
        <f t="shared" si="875"/>
        <v/>
      </c>
      <c r="BI2720" s="130" t="str">
        <f t="shared" si="876"/>
        <v/>
      </c>
    </row>
    <row r="2721" spans="2:61">
      <c r="B2721" s="111"/>
      <c r="C2721" s="536"/>
      <c r="D2721" s="128"/>
      <c r="E2721" s="583"/>
      <c r="F2721" s="128"/>
      <c r="G2721" s="588"/>
      <c r="H2721" s="588"/>
      <c r="I2721" s="130"/>
      <c r="J2721" s="139"/>
      <c r="K2721" s="131"/>
      <c r="L2721" s="132"/>
      <c r="M2721" s="132"/>
      <c r="N2721" s="141"/>
      <c r="O2721" s="139"/>
      <c r="P2721" s="139"/>
      <c r="Q2721" s="139"/>
      <c r="R2721" s="133"/>
      <c r="S2721" s="134"/>
      <c r="T2721" s="434"/>
      <c r="U2721" s="429"/>
      <c r="V2721" s="429" t="str">
        <f t="shared" si="869"/>
        <v/>
      </c>
      <c r="W2721" s="298"/>
      <c r="X2721" s="129" t="str">
        <f t="shared" si="870"/>
        <v/>
      </c>
      <c r="Y2721" s="129" t="str">
        <f t="shared" si="871"/>
        <v/>
      </c>
      <c r="Z2721" s="129" t="str">
        <f t="shared" si="872"/>
        <v/>
      </c>
      <c r="AA2721" s="133" t="str">
        <f t="shared" si="853"/>
        <v/>
      </c>
      <c r="AC2721" s="186" t="str">
        <f>AC2711</f>
        <v/>
      </c>
      <c r="AD2721" s="187" t="str">
        <f>AD2711</f>
        <v/>
      </c>
      <c r="AE2721" s="187" t="str">
        <f>AE2711</f>
        <v/>
      </c>
      <c r="AF2721" s="187" t="str">
        <f>AF2711</f>
        <v/>
      </c>
      <c r="AG2721" s="204">
        <f t="shared" si="873"/>
        <v>0</v>
      </c>
      <c r="AI2721" s="140" t="str">
        <f>IF(月報!G2721&lt;&gt;"",月報!G2721,"")</f>
        <v/>
      </c>
      <c r="AJ2721" s="126" t="str">
        <f>IF(月報!W2721&lt;&gt;"",月報!W2721*24,"")</f>
        <v/>
      </c>
      <c r="AK2721" s="126" t="str">
        <f>IF(月報!P2721&lt;&gt;"",月報!P2721,"")</f>
        <v/>
      </c>
      <c r="AL2721" s="126" t="str">
        <f>IF(月報!Q2721&lt;&gt;"",IF(月報!Q2721="平日残","",月報!Q2721),"")</f>
        <v/>
      </c>
      <c r="AM2721" s="126"/>
      <c r="AN2721" s="126" t="str">
        <f t="shared" si="866"/>
        <v/>
      </c>
      <c r="AO2721" s="126" t="str">
        <f>IF($E2721="","",VLOOKUP($E2721,カレンダマスタ!$A$5:$E$381,5,FALSE))</f>
        <v/>
      </c>
      <c r="AQ2721" s="196" t="str">
        <f>IF(G2721="","",IF(VLOOKUP(E2721,カレンダマスタ!$A$5:$D$381,4,FALSE)=0,"",1))</f>
        <v/>
      </c>
      <c r="AR2721" s="136" t="str">
        <f>IF($G2721="","",IF($AD2721="NSTC",INDEX(カレンダマスタ!$I$26:$O$31,MATCH($G2721,カレンダマスタ!$H$26:$H$31,1),MATCH($H2721,カレンダマスタ!$I$25:$O$25,1)),
IF($AD2721="CS本社",INDEX(カレンダマスタ!$I$36:$O$41,MATCH($G2721,カレンダマスタ!$H$36:$H$41,1),MATCH($H2721,カレンダマスタ!$I$35:$O$35,1)),
IF($AD2721="NS本社",INDEX(カレンダマスタ!$I$94:$O$99,MATCH($G2721,カレンダマスタ!$H$95:$H$100,1),MATCH($H2721,カレンダマスタ!$I$93:$O$93,1)),
IF($AD2721="ODC",INDEX(カレンダマスタ!$I$46:$O$51,MATCH($G2721,カレンダマスタ!$H$46:$H$51,1),MATCH($H2721,カレンダマスタ!$I$45:$O$45,1)),
IF($AD2721="NS東京TC",INDEX(カレンダマスタ!$I$56:$O$61,MATCH($G2721,カレンダマスタ!$H$56:$H$61,1),MATCH($H2721,カレンダマスタ!$I$55:$O$55,1)),""))))))</f>
        <v/>
      </c>
      <c r="AS2721" s="126" t="str">
        <f t="shared" si="874"/>
        <v/>
      </c>
      <c r="AU2721" s="137" t="str">
        <f>IF(E2721="","",VLOOKUP($E2721,カレンダマスタ!$A$4:$E$381,4,FALSE))</f>
        <v/>
      </c>
      <c r="AV2721" s="137" t="str">
        <f t="shared" si="854"/>
        <v/>
      </c>
      <c r="AW2721" s="137" t="str">
        <f t="shared" si="855"/>
        <v/>
      </c>
      <c r="AX2721" s="138" t="str">
        <f t="shared" si="856"/>
        <v/>
      </c>
      <c r="AY2721" s="138" t="str">
        <f t="shared" si="857"/>
        <v/>
      </c>
      <c r="AZ2721" s="130" t="str">
        <f>IF(AX2721&amp;AW2721="勤怠未設定","×",IF(AV2721="勤怠修正","×",IF(AC2721="外注","",IF(AA2721="",IF(AY2721&lt;&gt;"","×",""),IF(VLOOKUP(AA2721,カレンダマスタ!$H$66:$I$83,2,FALSE)&lt;&gt;AY2721,"×","OK")))))</f>
        <v/>
      </c>
      <c r="BC2721" s="137" t="str">
        <f>IF(E2721="","",VLOOKUP($E2721,カレンダマスタ!$A$4:$E$381,4,FALSE))</f>
        <v/>
      </c>
      <c r="BD2721" s="126" t="str">
        <f>IF(AC2721="社員","",IF(AG2721=0,"",IF(AD2721="NSTC",IF(COUNTIF(カレンダマスタ!$Q$5:$Q$32,G2721)=1,"OK","×"),
IF(AD2721="NS本社",IF(COUNTIF(カレンダマスタ!$T$5:$T$32,G2721)=1,"OK","×"),IF(COUNTIF(カレンダマスタ!$R$5:$R$32,G2721)=1,"OK","×")))))</f>
        <v/>
      </c>
      <c r="BE2721" s="126" t="str">
        <f>IF(AC2721="社員","",IF(G2721="","",IF(R2721&lt;&gt;"","",IF(AF2721="CS","OK",IF(VLOOKUP(E2721,カレンダマスタ!$A$5:$D$381,4,FALSE)&gt;0,"",IF(OR(G2721*24&gt;10.84,H2721*24&lt;14.5)=TRUE,"×","OK"))))))</f>
        <v/>
      </c>
      <c r="BF2721" s="126" t="str">
        <f t="shared" si="868"/>
        <v/>
      </c>
      <c r="BG2721" s="126" t="str">
        <f t="shared" si="875"/>
        <v/>
      </c>
      <c r="BI2721" s="130" t="str">
        <f t="shared" si="876"/>
        <v/>
      </c>
    </row>
    <row r="2722" spans="2:61">
      <c r="B2722" s="111"/>
      <c r="C2722" s="536"/>
      <c r="D2722" s="128"/>
      <c r="E2722" s="583"/>
      <c r="F2722" s="128"/>
      <c r="G2722" s="588"/>
      <c r="H2722" s="588"/>
      <c r="I2722" s="130"/>
      <c r="J2722" s="139"/>
      <c r="K2722" s="131"/>
      <c r="L2722" s="132"/>
      <c r="M2722" s="132"/>
      <c r="N2722" s="141"/>
      <c r="O2722" s="139"/>
      <c r="P2722" s="139"/>
      <c r="Q2722" s="139"/>
      <c r="R2722" s="133"/>
      <c r="S2722" s="134"/>
      <c r="T2722" s="434"/>
      <c r="U2722" s="429"/>
      <c r="V2722" s="429" t="str">
        <f t="shared" si="869"/>
        <v/>
      </c>
      <c r="W2722" s="298"/>
      <c r="X2722" s="129" t="str">
        <f t="shared" si="870"/>
        <v/>
      </c>
      <c r="Y2722" s="129" t="str">
        <f t="shared" si="871"/>
        <v/>
      </c>
      <c r="Z2722" s="129" t="str">
        <f t="shared" si="872"/>
        <v/>
      </c>
      <c r="AA2722" s="133" t="str">
        <f t="shared" si="853"/>
        <v/>
      </c>
      <c r="AC2722" s="186" t="str">
        <f>AC2711</f>
        <v/>
      </c>
      <c r="AD2722" s="187" t="str">
        <f>AD2711</f>
        <v/>
      </c>
      <c r="AE2722" s="187" t="str">
        <f>AE2711</f>
        <v/>
      </c>
      <c r="AF2722" s="187" t="str">
        <f>AF2711</f>
        <v/>
      </c>
      <c r="AG2722" s="204">
        <f t="shared" si="873"/>
        <v>0</v>
      </c>
      <c r="AI2722" s="140" t="str">
        <f>IF(月報!G2722&lt;&gt;"",月報!G2722,"")</f>
        <v/>
      </c>
      <c r="AJ2722" s="126" t="str">
        <f>IF(月報!W2722&lt;&gt;"",月報!W2722*24,"")</f>
        <v/>
      </c>
      <c r="AK2722" s="126" t="str">
        <f>IF(月報!P2722&lt;&gt;"",月報!P2722,"")</f>
        <v/>
      </c>
      <c r="AL2722" s="126" t="str">
        <f>IF(月報!Q2722&lt;&gt;"",IF(月報!Q2722="平日残","",月報!Q2722),"")</f>
        <v/>
      </c>
      <c r="AM2722" s="126"/>
      <c r="AN2722" s="126" t="str">
        <f t="shared" si="866"/>
        <v/>
      </c>
      <c r="AO2722" s="126" t="str">
        <f>IF($E2722="","",VLOOKUP($E2722,カレンダマスタ!$A$5:$E$381,5,FALSE))</f>
        <v/>
      </c>
      <c r="AQ2722" s="196" t="str">
        <f>IF(G2722="","",IF(VLOOKUP(E2722,カレンダマスタ!$A$5:$D$381,4,FALSE)=0,"",1))</f>
        <v/>
      </c>
      <c r="AR2722" s="136" t="str">
        <f>IF($G2722="","",IF($AD2722="NSTC",INDEX(カレンダマスタ!$I$26:$O$31,MATCH($G2722,カレンダマスタ!$H$26:$H$31,1),MATCH($H2722,カレンダマスタ!$I$25:$O$25,1)),
IF($AD2722="CS本社",INDEX(カレンダマスタ!$I$36:$O$41,MATCH($G2722,カレンダマスタ!$H$36:$H$41,1),MATCH($H2722,カレンダマスタ!$I$35:$O$35,1)),
IF($AD2722="NS本社",INDEX(カレンダマスタ!$I$94:$O$99,MATCH($G2722,カレンダマスタ!$H$95:$H$100,1),MATCH($H2722,カレンダマスタ!$I$93:$O$93,1)),
IF($AD2722="ODC",INDEX(カレンダマスタ!$I$46:$O$51,MATCH($G2722,カレンダマスタ!$H$46:$H$51,1),MATCH($H2722,カレンダマスタ!$I$45:$O$45,1)),
IF($AD2722="NS東京TC",INDEX(カレンダマスタ!$I$56:$O$61,MATCH($G2722,カレンダマスタ!$H$56:$H$61,1),MATCH($H2722,カレンダマスタ!$I$55:$O$55,1)),""))))))</f>
        <v/>
      </c>
      <c r="AS2722" s="126" t="str">
        <f t="shared" si="874"/>
        <v/>
      </c>
      <c r="AU2722" s="137" t="str">
        <f>IF(E2722="","",VLOOKUP($E2722,カレンダマスタ!$A$4:$E$381,4,FALSE))</f>
        <v/>
      </c>
      <c r="AV2722" s="137" t="str">
        <f t="shared" si="854"/>
        <v/>
      </c>
      <c r="AW2722" s="137" t="str">
        <f t="shared" si="855"/>
        <v/>
      </c>
      <c r="AX2722" s="138" t="str">
        <f t="shared" si="856"/>
        <v/>
      </c>
      <c r="AY2722" s="138" t="str">
        <f t="shared" si="857"/>
        <v/>
      </c>
      <c r="AZ2722" s="130" t="str">
        <f>IF(AX2722&amp;AW2722="勤怠未設定","×",IF(AV2722="勤怠修正","×",IF(AC2722="外注","",IF(AA2722="",IF(AY2722&lt;&gt;"","×",""),IF(VLOOKUP(AA2722,カレンダマスタ!$H$66:$I$83,2,FALSE)&lt;&gt;AY2722,"×","OK")))))</f>
        <v/>
      </c>
      <c r="BC2722" s="137" t="str">
        <f>IF(E2722="","",VLOOKUP($E2722,カレンダマスタ!$A$4:$E$381,4,FALSE))</f>
        <v/>
      </c>
      <c r="BD2722" s="126" t="str">
        <f>IF(AC2722="社員","",IF(AG2722=0,"",IF(AD2722="NSTC",IF(COUNTIF(カレンダマスタ!$Q$5:$Q$32,G2722)=1,"OK","×"),
IF(AD2722="NS本社",IF(COUNTIF(カレンダマスタ!$T$5:$T$32,G2722)=1,"OK","×"),IF(COUNTIF(カレンダマスタ!$R$5:$R$32,G2722)=1,"OK","×")))))</f>
        <v/>
      </c>
      <c r="BE2722" s="126" t="str">
        <f>IF(AC2722="社員","",IF(G2722="","",IF(R2722&lt;&gt;"","",IF(AF2722="CS","OK",IF(VLOOKUP(E2722,カレンダマスタ!$A$5:$D$381,4,FALSE)&gt;0,"",IF(OR(G2722*24&gt;10.84,H2722*24&lt;14.5)=TRUE,"×","OK"))))))</f>
        <v/>
      </c>
      <c r="BF2722" s="126" t="str">
        <f t="shared" si="868"/>
        <v/>
      </c>
      <c r="BG2722" s="126" t="str">
        <f t="shared" si="875"/>
        <v/>
      </c>
      <c r="BI2722" s="130" t="str">
        <f t="shared" si="876"/>
        <v/>
      </c>
    </row>
    <row r="2723" spans="2:61">
      <c r="B2723" s="111"/>
      <c r="C2723" s="536"/>
      <c r="D2723" s="128"/>
      <c r="E2723" s="583"/>
      <c r="F2723" s="128"/>
      <c r="G2723" s="588"/>
      <c r="H2723" s="588"/>
      <c r="I2723" s="130"/>
      <c r="J2723" s="139"/>
      <c r="K2723" s="131"/>
      <c r="L2723" s="132"/>
      <c r="M2723" s="132"/>
      <c r="N2723" s="141"/>
      <c r="O2723" s="139"/>
      <c r="P2723" s="139"/>
      <c r="Q2723" s="139"/>
      <c r="R2723" s="133"/>
      <c r="S2723" s="134"/>
      <c r="T2723" s="434"/>
      <c r="U2723" s="429"/>
      <c r="V2723" s="429" t="str">
        <f t="shared" si="869"/>
        <v/>
      </c>
      <c r="W2723" s="298"/>
      <c r="X2723" s="129" t="str">
        <f t="shared" si="870"/>
        <v/>
      </c>
      <c r="Y2723" s="129" t="str">
        <f t="shared" si="871"/>
        <v/>
      </c>
      <c r="Z2723" s="129" t="str">
        <f t="shared" si="872"/>
        <v/>
      </c>
      <c r="AA2723" s="133" t="str">
        <f t="shared" si="853"/>
        <v/>
      </c>
      <c r="AC2723" s="186" t="str">
        <f>AC2711</f>
        <v/>
      </c>
      <c r="AD2723" s="187" t="str">
        <f>AD2711</f>
        <v/>
      </c>
      <c r="AE2723" s="187" t="str">
        <f>AE2711</f>
        <v/>
      </c>
      <c r="AF2723" s="187" t="str">
        <f>AF2711</f>
        <v/>
      </c>
      <c r="AG2723" s="204">
        <f t="shared" si="873"/>
        <v>0</v>
      </c>
      <c r="AI2723" s="140" t="str">
        <f>IF(月報!G2723&lt;&gt;"",月報!G2723,"")</f>
        <v/>
      </c>
      <c r="AJ2723" s="126" t="str">
        <f>IF(月報!W2723&lt;&gt;"",月報!W2723*24,"")</f>
        <v/>
      </c>
      <c r="AK2723" s="126" t="str">
        <f>IF(月報!P2723&lt;&gt;"",月報!P2723,"")</f>
        <v/>
      </c>
      <c r="AL2723" s="126" t="str">
        <f>IF(月報!Q2723&lt;&gt;"",IF(月報!Q2723="平日残","",月報!Q2723),"")</f>
        <v/>
      </c>
      <c r="AM2723" s="126"/>
      <c r="AN2723" s="126" t="str">
        <f t="shared" si="866"/>
        <v/>
      </c>
      <c r="AO2723" s="126" t="str">
        <f>IF($E2723="","",VLOOKUP($E2723,カレンダマスタ!$A$5:$E$381,5,FALSE))</f>
        <v/>
      </c>
      <c r="AQ2723" s="196" t="str">
        <f>IF(G2723="","",IF(VLOOKUP(E2723,カレンダマスタ!$A$5:$D$381,4,FALSE)=0,"",1))</f>
        <v/>
      </c>
      <c r="AR2723" s="136" t="str">
        <f>IF($G2723="","",IF($AD2723="NSTC",INDEX(カレンダマスタ!$I$26:$O$31,MATCH($G2723,カレンダマスタ!$H$26:$H$31,1),MATCH($H2723,カレンダマスタ!$I$25:$O$25,1)),
IF($AD2723="CS本社",INDEX(カレンダマスタ!$I$36:$O$41,MATCH($G2723,カレンダマスタ!$H$36:$H$41,1),MATCH($H2723,カレンダマスタ!$I$35:$O$35,1)),
IF($AD2723="NS本社",INDEX(カレンダマスタ!$I$94:$O$99,MATCH($G2723,カレンダマスタ!$H$95:$H$100,1),MATCH($H2723,カレンダマスタ!$I$93:$O$93,1)),
IF($AD2723="ODC",INDEX(カレンダマスタ!$I$46:$O$51,MATCH($G2723,カレンダマスタ!$H$46:$H$51,1),MATCH($H2723,カレンダマスタ!$I$45:$O$45,1)),
IF($AD2723="NS東京TC",INDEX(カレンダマスタ!$I$56:$O$61,MATCH($G2723,カレンダマスタ!$H$56:$H$61,1),MATCH($H2723,カレンダマスタ!$I$55:$O$55,1)),""))))))</f>
        <v/>
      </c>
      <c r="AS2723" s="126" t="str">
        <f t="shared" si="874"/>
        <v/>
      </c>
      <c r="AU2723" s="137" t="str">
        <f>IF(E2723="","",VLOOKUP($E2723,カレンダマスタ!$A$4:$E$381,4,FALSE))</f>
        <v/>
      </c>
      <c r="AV2723" s="137" t="str">
        <f t="shared" si="854"/>
        <v/>
      </c>
      <c r="AW2723" s="137" t="str">
        <f t="shared" si="855"/>
        <v/>
      </c>
      <c r="AX2723" s="138" t="str">
        <f t="shared" si="856"/>
        <v/>
      </c>
      <c r="AY2723" s="138" t="str">
        <f t="shared" si="857"/>
        <v/>
      </c>
      <c r="AZ2723" s="130" t="str">
        <f>IF(AX2723&amp;AW2723="勤怠未設定","×",IF(AV2723="勤怠修正","×",IF(AC2723="外注","",IF(AA2723="",IF(AY2723&lt;&gt;"","×",""),IF(VLOOKUP(AA2723,カレンダマスタ!$H$66:$I$83,2,FALSE)&lt;&gt;AY2723,"×","OK")))))</f>
        <v/>
      </c>
      <c r="BC2723" s="137" t="str">
        <f>IF(E2723="","",VLOOKUP($E2723,カレンダマスタ!$A$4:$E$381,4,FALSE))</f>
        <v/>
      </c>
      <c r="BD2723" s="126" t="str">
        <f>IF(AC2723="社員","",IF(AG2723=0,"",IF(AD2723="NSTC",IF(COUNTIF(カレンダマスタ!$Q$5:$Q$32,G2723)=1,"OK","×"),
IF(AD2723="NS本社",IF(COUNTIF(カレンダマスタ!$T$5:$T$32,G2723)=1,"OK","×"),IF(COUNTIF(カレンダマスタ!$R$5:$R$32,G2723)=1,"OK","×")))))</f>
        <v/>
      </c>
      <c r="BE2723" s="126" t="str">
        <f>IF(AC2723="社員","",IF(G2723="","",IF(R2723&lt;&gt;"","",IF(AF2723="CS","OK",IF(VLOOKUP(E2723,カレンダマスタ!$A$5:$D$381,4,FALSE)&gt;0,"",IF(OR(G2723*24&gt;10.84,H2723*24&lt;14.5)=TRUE,"×","OK"))))))</f>
        <v/>
      </c>
      <c r="BF2723" s="126" t="str">
        <f t="shared" si="868"/>
        <v/>
      </c>
      <c r="BG2723" s="126" t="str">
        <f t="shared" si="875"/>
        <v/>
      </c>
      <c r="BI2723" s="130" t="str">
        <f t="shared" si="876"/>
        <v/>
      </c>
    </row>
    <row r="2724" spans="2:61">
      <c r="B2724" s="111"/>
      <c r="C2724" s="537"/>
      <c r="D2724" s="142"/>
      <c r="E2724" s="584"/>
      <c r="F2724" s="142"/>
      <c r="G2724" s="589"/>
      <c r="H2724" s="589"/>
      <c r="I2724" s="144"/>
      <c r="J2724" s="148"/>
      <c r="K2724" s="145"/>
      <c r="L2724" s="146"/>
      <c r="M2724" s="146"/>
      <c r="N2724" s="147"/>
      <c r="O2724" s="148"/>
      <c r="P2724" s="148"/>
      <c r="Q2724" s="148"/>
      <c r="R2724" s="149"/>
      <c r="S2724" s="156"/>
      <c r="T2724" s="435"/>
      <c r="U2724" s="430"/>
      <c r="V2724" s="430" t="str">
        <f t="shared" si="869"/>
        <v/>
      </c>
      <c r="W2724" s="298"/>
      <c r="X2724" s="143" t="str">
        <f t="shared" si="870"/>
        <v/>
      </c>
      <c r="Y2724" s="143" t="str">
        <f t="shared" si="871"/>
        <v/>
      </c>
      <c r="Z2724" s="143" t="str">
        <f t="shared" si="872"/>
        <v/>
      </c>
      <c r="AA2724" s="149" t="str">
        <f t="shared" si="853"/>
        <v/>
      </c>
      <c r="AC2724" s="188" t="str">
        <f>AC2711</f>
        <v/>
      </c>
      <c r="AD2724" s="189" t="str">
        <f>AD2711</f>
        <v/>
      </c>
      <c r="AE2724" s="189" t="str">
        <f>AE2711</f>
        <v/>
      </c>
      <c r="AF2724" s="189" t="str">
        <f>AF2711</f>
        <v/>
      </c>
      <c r="AG2724" s="205">
        <f t="shared" si="873"/>
        <v>0</v>
      </c>
      <c r="AI2724" s="157" t="str">
        <f>IF(月報!G2724&lt;&gt;"",月報!G2724,"")</f>
        <v/>
      </c>
      <c r="AJ2724" s="151" t="str">
        <f>IF(月報!W2724&lt;&gt;"",月報!W2724*24,"")</f>
        <v/>
      </c>
      <c r="AK2724" s="151" t="str">
        <f>IF(月報!P2724&lt;&gt;"",月報!P2724,"")</f>
        <v/>
      </c>
      <c r="AL2724" s="151" t="str">
        <f>IF(月報!Q2724&lt;&gt;"",IF(月報!Q2724="平日残","",月報!Q2724),"")</f>
        <v/>
      </c>
      <c r="AM2724" s="151"/>
      <c r="AN2724" s="151" t="str">
        <f t="shared" si="866"/>
        <v/>
      </c>
      <c r="AO2724" s="151" t="str">
        <f>IF($E2724="","",VLOOKUP($E2724,カレンダマスタ!$A$5:$E$381,5,FALSE))</f>
        <v/>
      </c>
      <c r="AQ2724" s="197" t="str">
        <f>IF(G2724="","",IF(VLOOKUP(E2724,カレンダマスタ!$A$5:$D$381,4,FALSE)=0,"",1))</f>
        <v/>
      </c>
      <c r="AR2724" s="152" t="str">
        <f>IF($G2724="","",IF($AD2724="NSTC",INDEX(カレンダマスタ!$I$26:$O$31,MATCH($G2724,カレンダマスタ!$H$26:$H$31,1),MATCH($H2724,カレンダマスタ!$I$25:$O$25,1)),
IF($AD2724="CS本社",INDEX(カレンダマスタ!$I$36:$O$41,MATCH($G2724,カレンダマスタ!$H$36:$H$41,1),MATCH($H2724,カレンダマスタ!$I$35:$O$35,1)),
IF($AD2724="NS本社",INDEX(カレンダマスタ!$I$94:$O$99,MATCH($G2724,カレンダマスタ!$H$95:$H$100,1),MATCH($H2724,カレンダマスタ!$I$93:$O$93,1)),
IF($AD2724="ODC",INDEX(カレンダマスタ!$I$46:$O$51,MATCH($G2724,カレンダマスタ!$H$46:$H$51,1),MATCH($H2724,カレンダマスタ!$I$45:$O$45,1)),
IF($AD2724="NS東京TC",INDEX(カレンダマスタ!$I$56:$O$61,MATCH($G2724,カレンダマスタ!$H$56:$H$61,1),MATCH($H2724,カレンダマスタ!$I$55:$O$55,1)),""))))))</f>
        <v/>
      </c>
      <c r="AS2724" s="151" t="str">
        <f t="shared" si="874"/>
        <v/>
      </c>
      <c r="AU2724" s="153" t="str">
        <f>IF(E2724="","",VLOOKUP($E2724,カレンダマスタ!$A$4:$E$381,4,FALSE))</f>
        <v/>
      </c>
      <c r="AV2724" s="153" t="str">
        <f t="shared" si="854"/>
        <v/>
      </c>
      <c r="AW2724" s="153" t="str">
        <f t="shared" si="855"/>
        <v/>
      </c>
      <c r="AX2724" s="154" t="str">
        <f t="shared" si="856"/>
        <v/>
      </c>
      <c r="AY2724" s="154" t="str">
        <f t="shared" si="857"/>
        <v/>
      </c>
      <c r="AZ2724" s="144" t="str">
        <f>IF(AX2724&amp;AW2724="勤怠未設定","×",IF(AV2724="勤怠修正","×",IF(AC2724="外注","",IF(AA2724="",IF(AY2724&lt;&gt;"","×",""),IF(VLOOKUP(AA2724,カレンダマスタ!$H$66:$I$83,2,FALSE)&lt;&gt;AY2724,"×","OK")))))</f>
        <v/>
      </c>
      <c r="BC2724" s="153" t="str">
        <f>IF(E2724="","",VLOOKUP($E2724,カレンダマスタ!$A$4:$E$381,4,FALSE))</f>
        <v/>
      </c>
      <c r="BD2724" s="151" t="str">
        <f>IF(AC2724="社員","",IF(AG2724=0,"",IF(AD2724="NSTC",IF(COUNTIF(カレンダマスタ!$Q$5:$Q$32,G2724)=1,"OK","×"),
IF(AD2724="NS本社",IF(COUNTIF(カレンダマスタ!$T$5:$T$32,G2724)=1,"OK","×"),IF(COUNTIF(カレンダマスタ!$R$5:$R$32,G2724)=1,"OK","×")))))</f>
        <v/>
      </c>
      <c r="BE2724" s="151" t="str">
        <f>IF(AC2724="社員","",IF(G2724="","",IF(R2724&lt;&gt;"","",IF(AF2724="CS","OK",IF(VLOOKUP(E2724,カレンダマスタ!$A$5:$D$381,4,FALSE)&gt;0,"",IF(OR(G2724*24&gt;10.84,H2724*24&lt;14.5)=TRUE,"×","OK"))))))</f>
        <v/>
      </c>
      <c r="BF2724" s="151" t="str">
        <f t="shared" si="868"/>
        <v/>
      </c>
      <c r="BG2724" s="151" t="str">
        <f t="shared" si="875"/>
        <v/>
      </c>
      <c r="BI2724" s="144" t="str">
        <f t="shared" si="876"/>
        <v/>
      </c>
    </row>
    <row r="2725" spans="2:61">
      <c r="B2725" s="111"/>
      <c r="C2725" s="535"/>
      <c r="D2725" s="112"/>
      <c r="E2725" s="582"/>
      <c r="F2725" s="112"/>
      <c r="G2725" s="587"/>
      <c r="H2725" s="587"/>
      <c r="I2725" s="114"/>
      <c r="J2725" s="118"/>
      <c r="K2725" s="115"/>
      <c r="L2725" s="116"/>
      <c r="M2725" s="116"/>
      <c r="N2725" s="117"/>
      <c r="O2725" s="118"/>
      <c r="P2725" s="118"/>
      <c r="Q2725" s="118"/>
      <c r="R2725" s="119"/>
      <c r="S2725" s="120"/>
      <c r="T2725" s="433"/>
      <c r="U2725" s="431">
        <f>SUM(T2725:T2731)</f>
        <v>0</v>
      </c>
      <c r="V2725" s="431" t="str">
        <f t="shared" si="869"/>
        <v/>
      </c>
      <c r="W2725" s="298"/>
      <c r="X2725" s="113" t="str">
        <f t="shared" si="870"/>
        <v/>
      </c>
      <c r="Y2725" s="113" t="str">
        <f t="shared" si="871"/>
        <v/>
      </c>
      <c r="Z2725" s="113" t="str">
        <f t="shared" si="872"/>
        <v/>
      </c>
      <c r="AA2725" s="119" t="str">
        <f t="shared" si="853"/>
        <v/>
      </c>
      <c r="AC2725" s="190" t="str">
        <f>AC2711</f>
        <v/>
      </c>
      <c r="AD2725" s="191" t="str">
        <f>AD2711</f>
        <v/>
      </c>
      <c r="AE2725" s="191" t="str">
        <f>AE2711</f>
        <v/>
      </c>
      <c r="AF2725" s="191" t="str">
        <f>AF2711</f>
        <v/>
      </c>
      <c r="AG2725" s="206">
        <f t="shared" si="873"/>
        <v>0</v>
      </c>
      <c r="AI2725" s="158" t="str">
        <f>IF(月報!G2725&lt;&gt;"",月報!G2725,"")</f>
        <v/>
      </c>
      <c r="AJ2725" s="122" t="str">
        <f>IF(月報!W2725&lt;&gt;"",月報!W2725*24,"")</f>
        <v/>
      </c>
      <c r="AK2725" s="122" t="str">
        <f>IF(月報!P2725&lt;&gt;"",月報!P2725,"")</f>
        <v/>
      </c>
      <c r="AL2725" s="122" t="str">
        <f>IF(月報!Q2725&lt;&gt;"",IF(月報!Q2725="平日残","",月報!Q2725),"")</f>
        <v/>
      </c>
      <c r="AM2725" s="122"/>
      <c r="AN2725" s="122" t="str">
        <f t="shared" si="866"/>
        <v/>
      </c>
      <c r="AO2725" s="122" t="str">
        <f>IF($E2725="","",VLOOKUP($E2725,カレンダマスタ!$A$5:$E$381,5,FALSE))</f>
        <v/>
      </c>
      <c r="AQ2725" s="195" t="str">
        <f>IF(G2725="","",IF(VLOOKUP(E2725,カレンダマスタ!$A$5:$D$381,4,FALSE)=0,"",1))</f>
        <v/>
      </c>
      <c r="AR2725" s="123" t="str">
        <f>IF($G2725="","",IF($AD2725="NSTC",INDEX(カレンダマスタ!$I$26:$O$31,MATCH($G2725,カレンダマスタ!$H$26:$H$31,1),MATCH($H2725,カレンダマスタ!$I$25:$O$25,1)),
IF($AD2725="CS本社",INDEX(カレンダマスタ!$I$36:$O$41,MATCH($G2725,カレンダマスタ!$H$36:$H$41,1),MATCH($H2725,カレンダマスタ!$I$35:$O$35,1)),
IF($AD2725="NS本社",INDEX(カレンダマスタ!$I$94:$O$99,MATCH($G2725,カレンダマスタ!$H$95:$H$100,1),MATCH($H2725,カレンダマスタ!$I$93:$O$93,1)),
IF($AD2725="ODC",INDEX(カレンダマスタ!$I$46:$O$51,MATCH($G2725,カレンダマスタ!$H$46:$H$51,1),MATCH($H2725,カレンダマスタ!$I$45:$O$45,1)),
IF($AD2725="NS東京TC",INDEX(カレンダマスタ!$I$56:$O$61,MATCH($G2725,カレンダマスタ!$H$56:$H$61,1),MATCH($H2725,カレンダマスタ!$I$55:$O$55,1)),""))))))</f>
        <v/>
      </c>
      <c r="AS2725" s="122" t="str">
        <f t="shared" si="874"/>
        <v/>
      </c>
      <c r="AU2725" s="124" t="str">
        <f>IF(E2725="","",VLOOKUP($E2725,カレンダマスタ!$A$4:$E$381,4,FALSE))</f>
        <v/>
      </c>
      <c r="AV2725" s="124" t="str">
        <f t="shared" si="854"/>
        <v/>
      </c>
      <c r="AW2725" s="124" t="str">
        <f t="shared" si="855"/>
        <v/>
      </c>
      <c r="AX2725" s="125" t="str">
        <f t="shared" si="856"/>
        <v/>
      </c>
      <c r="AY2725" s="125" t="str">
        <f t="shared" si="857"/>
        <v/>
      </c>
      <c r="AZ2725" s="114" t="str">
        <f>IF(AX2725&amp;AW2725="勤怠未設定","×",IF(AV2725="勤怠修正","×",IF(AC2725="外注","",IF(AA2725="",IF(AY2725&lt;&gt;"","×",""),IF(VLOOKUP(AA2725,カレンダマスタ!$H$66:$I$83,2,FALSE)&lt;&gt;AY2725,"×","OK")))))</f>
        <v/>
      </c>
      <c r="BC2725" s="124" t="str">
        <f>IF(E2725="","",VLOOKUP($E2725,カレンダマスタ!$A$4:$E$381,4,FALSE))</f>
        <v/>
      </c>
      <c r="BD2725" s="122" t="str">
        <f>IF(AC2725="社員","",IF(AG2725=0,"",IF(AD2725="NSTC",IF(COUNTIF(カレンダマスタ!$Q$5:$Q$32,G2725)=1,"OK","×"),
IF(AD2725="NS本社",IF(COUNTIF(カレンダマスタ!$T$5:$T$32,G2725)=1,"OK","×"),IF(COUNTIF(カレンダマスタ!$R$5:$R$32,G2725)=1,"OK","×")))))</f>
        <v/>
      </c>
      <c r="BE2725" s="122" t="str">
        <f>IF(AC2725="社員","",IF(G2725="","",IF(R2725&lt;&gt;"","",IF(AF2725="CS","OK",IF(VLOOKUP(E2725,カレンダマスタ!$A$5:$D$381,4,FALSE)&gt;0,"",IF(OR(G2725*24&gt;10.84,H2725*24&lt;14.5)=TRUE,"×","OK"))))))</f>
        <v/>
      </c>
      <c r="BF2725" s="122" t="str">
        <f t="shared" si="868"/>
        <v/>
      </c>
      <c r="BG2725" s="122" t="str">
        <f t="shared" si="875"/>
        <v/>
      </c>
      <c r="BI2725" s="114" t="str">
        <f t="shared" si="876"/>
        <v/>
      </c>
    </row>
    <row r="2726" spans="2:61">
      <c r="B2726" s="111"/>
      <c r="C2726" s="536"/>
      <c r="D2726" s="128"/>
      <c r="E2726" s="583"/>
      <c r="F2726" s="128"/>
      <c r="G2726" s="588"/>
      <c r="H2726" s="588"/>
      <c r="I2726" s="130"/>
      <c r="J2726" s="139"/>
      <c r="K2726" s="131"/>
      <c r="L2726" s="132"/>
      <c r="M2726" s="132"/>
      <c r="N2726" s="141"/>
      <c r="O2726" s="139"/>
      <c r="P2726" s="139"/>
      <c r="Q2726" s="139"/>
      <c r="R2726" s="133"/>
      <c r="S2726" s="134"/>
      <c r="T2726" s="434"/>
      <c r="U2726" s="429"/>
      <c r="V2726" s="429" t="str">
        <f t="shared" si="869"/>
        <v/>
      </c>
      <c r="W2726" s="298"/>
      <c r="X2726" s="129" t="str">
        <f t="shared" si="870"/>
        <v/>
      </c>
      <c r="Y2726" s="129" t="str">
        <f t="shared" si="871"/>
        <v/>
      </c>
      <c r="Z2726" s="129" t="str">
        <f t="shared" si="872"/>
        <v/>
      </c>
      <c r="AA2726" s="133" t="str">
        <f t="shared" ref="AA2726:AA2770" si="877">IF(R2726&lt;&gt;"",IF(AND(AO2726=2,R2726="休出"),"法休残",R2726),"")</f>
        <v/>
      </c>
      <c r="AC2726" s="186" t="str">
        <f>AC2711</f>
        <v/>
      </c>
      <c r="AD2726" s="187" t="str">
        <f>AD2711</f>
        <v/>
      </c>
      <c r="AE2726" s="187" t="str">
        <f>AE2711</f>
        <v/>
      </c>
      <c r="AF2726" s="187" t="str">
        <f>AF2711</f>
        <v/>
      </c>
      <c r="AG2726" s="204">
        <f t="shared" si="873"/>
        <v>0</v>
      </c>
      <c r="AI2726" s="135" t="str">
        <f>IF(月報!G2726&lt;&gt;"",月報!G2726,"")</f>
        <v/>
      </c>
      <c r="AJ2726" s="126" t="str">
        <f>IF(月報!W2726&lt;&gt;"",月報!W2726*24,"")</f>
        <v/>
      </c>
      <c r="AK2726" s="126" t="str">
        <f>IF(月報!P2726&lt;&gt;"",月報!P2726,"")</f>
        <v/>
      </c>
      <c r="AL2726" s="126" t="str">
        <f>IF(月報!Q2726&lt;&gt;"",IF(月報!Q2726="平日残","",月報!Q2726),"")</f>
        <v/>
      </c>
      <c r="AM2726" s="126"/>
      <c r="AN2726" s="126" t="str">
        <f t="shared" si="866"/>
        <v/>
      </c>
      <c r="AO2726" s="126" t="str">
        <f>IF($E2726="","",VLOOKUP($E2726,カレンダマスタ!$A$5:$E$381,5,FALSE))</f>
        <v/>
      </c>
      <c r="AQ2726" s="196" t="str">
        <f>IF(G2726="","",IF(VLOOKUP(E2726,カレンダマスタ!$A$5:$D$381,4,FALSE)=0,"",1))</f>
        <v/>
      </c>
      <c r="AR2726" s="136" t="str">
        <f>IF($G2726="","",IF($AD2726="NSTC",INDEX(カレンダマスタ!$I$26:$O$31,MATCH($G2726,カレンダマスタ!$H$26:$H$31,1),MATCH($H2726,カレンダマスタ!$I$25:$O$25,1)),
IF($AD2726="CS本社",INDEX(カレンダマスタ!$I$36:$O$41,MATCH($G2726,カレンダマスタ!$H$36:$H$41,1),MATCH($H2726,カレンダマスタ!$I$35:$O$35,1)),
IF($AD2726="NS本社",INDEX(カレンダマスタ!$I$94:$O$99,MATCH($G2726,カレンダマスタ!$H$95:$H$100,1),MATCH($H2726,カレンダマスタ!$I$93:$O$93,1)),
IF($AD2726="ODC",INDEX(カレンダマスタ!$I$46:$O$51,MATCH($G2726,カレンダマスタ!$H$46:$H$51,1),MATCH($H2726,カレンダマスタ!$I$45:$O$45,1)),
IF($AD2726="NS東京TC",INDEX(カレンダマスタ!$I$56:$O$61,MATCH($G2726,カレンダマスタ!$H$56:$H$61,1),MATCH($H2726,カレンダマスタ!$I$55:$O$55,1)),""))))))</f>
        <v/>
      </c>
      <c r="AS2726" s="126" t="str">
        <f t="shared" si="874"/>
        <v/>
      </c>
      <c r="AU2726" s="137" t="str">
        <f>IF(E2726="","",VLOOKUP($E2726,カレンダマスタ!$A$4:$E$381,4,FALSE))</f>
        <v/>
      </c>
      <c r="AV2726" s="137" t="str">
        <f t="shared" ref="AV2726:AV2770" si="878">IF(AA2726="","",IF(OR(AA2726="欠勤",AA2726="遅刻"),"勤怠修正",""))</f>
        <v/>
      </c>
      <c r="AW2726" s="137" t="str">
        <f t="shared" ref="AW2726:AW2770" si="879">IF(Q2726="","",IF(R2726="","勤怠未設定",""))</f>
        <v/>
      </c>
      <c r="AX2726" s="138" t="str">
        <f t="shared" ref="AX2726:AX2770" si="880">IF(E2726="","",IF(AND(AU2726&gt;=1,J2726&lt;&gt;"",AA2726=""),"勤怠未設定",IF(AA2726&lt;&gt;"",AA2726,"")))</f>
        <v/>
      </c>
      <c r="AY2726" s="138" t="str">
        <f t="shared" ref="AY2726:AY2770" si="881">IF(AC2726="外注","",IF(AK2726&amp;AL2726&lt;&gt;"",AK2726&amp;AL2726,""))</f>
        <v/>
      </c>
      <c r="AZ2726" s="130" t="str">
        <f>IF(AX2726&amp;AW2726="勤怠未設定","×",IF(AV2726="勤怠修正","×",IF(AC2726="外注","",IF(AA2726="",IF(AY2726&lt;&gt;"","×",""),IF(VLOOKUP(AA2726,カレンダマスタ!$H$66:$I$83,2,FALSE)&lt;&gt;AY2726,"×","OK")))))</f>
        <v/>
      </c>
      <c r="BC2726" s="137" t="str">
        <f>IF(E2726="","",VLOOKUP($E2726,カレンダマスタ!$A$4:$E$381,4,FALSE))</f>
        <v/>
      </c>
      <c r="BD2726" s="126" t="str">
        <f>IF(AC2726="社員","",IF(AG2726=0,"",IF(AD2726="NSTC",IF(COUNTIF(カレンダマスタ!$Q$5:$Q$32,G2726)=1,"OK","×"),
IF(AD2726="NS本社",IF(COUNTIF(カレンダマスタ!$T$5:$T$32,G2726)=1,"OK","×"),IF(COUNTIF(カレンダマスタ!$R$5:$R$32,G2726)=1,"OK","×")))))</f>
        <v/>
      </c>
      <c r="BE2726" s="126" t="str">
        <f>IF(AC2726="社員","",IF(G2726="","",IF(R2726&lt;&gt;"","",IF(AF2726="CS","OK",IF(VLOOKUP(E2726,カレンダマスタ!$A$5:$D$381,4,FALSE)&gt;0,"",IF(OR(G2726*24&gt;10.84,H2726*24&lt;14.5)=TRUE,"×","OK"))))))</f>
        <v/>
      </c>
      <c r="BF2726" s="126" t="str">
        <f t="shared" si="868"/>
        <v/>
      </c>
      <c r="BG2726" s="126" t="str">
        <f t="shared" si="875"/>
        <v/>
      </c>
      <c r="BI2726" s="130" t="str">
        <f t="shared" si="876"/>
        <v/>
      </c>
    </row>
    <row r="2727" spans="2:61">
      <c r="B2727" s="111"/>
      <c r="C2727" s="536"/>
      <c r="D2727" s="128"/>
      <c r="E2727" s="583"/>
      <c r="F2727" s="128"/>
      <c r="G2727" s="588"/>
      <c r="H2727" s="588"/>
      <c r="I2727" s="130"/>
      <c r="J2727" s="139"/>
      <c r="K2727" s="131"/>
      <c r="L2727" s="132"/>
      <c r="M2727" s="132"/>
      <c r="N2727" s="141"/>
      <c r="O2727" s="139"/>
      <c r="P2727" s="139"/>
      <c r="Q2727" s="139"/>
      <c r="R2727" s="133"/>
      <c r="S2727" s="134"/>
      <c r="T2727" s="434"/>
      <c r="U2727" s="429"/>
      <c r="V2727" s="429" t="str">
        <f t="shared" si="869"/>
        <v/>
      </c>
      <c r="W2727" s="298"/>
      <c r="X2727" s="129" t="str">
        <f t="shared" si="870"/>
        <v/>
      </c>
      <c r="Y2727" s="129" t="str">
        <f t="shared" si="871"/>
        <v/>
      </c>
      <c r="Z2727" s="129" t="str">
        <f t="shared" si="872"/>
        <v/>
      </c>
      <c r="AA2727" s="133" t="str">
        <f t="shared" si="877"/>
        <v/>
      </c>
      <c r="AC2727" s="186" t="str">
        <f>AC2711</f>
        <v/>
      </c>
      <c r="AD2727" s="187" t="str">
        <f>AD2711</f>
        <v/>
      </c>
      <c r="AE2727" s="187" t="str">
        <f>AE2711</f>
        <v/>
      </c>
      <c r="AF2727" s="187" t="str">
        <f>AF2711</f>
        <v/>
      </c>
      <c r="AG2727" s="204">
        <f t="shared" si="873"/>
        <v>0</v>
      </c>
      <c r="AI2727" s="135" t="str">
        <f>IF(月報!G2727&lt;&gt;"",月報!G2727,"")</f>
        <v/>
      </c>
      <c r="AJ2727" s="126" t="str">
        <f>IF(月報!W2727&lt;&gt;"",月報!W2727*24,"")</f>
        <v/>
      </c>
      <c r="AK2727" s="126" t="str">
        <f>IF(月報!P2727&lt;&gt;"",月報!P2727,"")</f>
        <v/>
      </c>
      <c r="AL2727" s="126" t="str">
        <f>IF(月報!Q2727&lt;&gt;"",IF(月報!Q2727="平日残","",月報!Q2727),"")</f>
        <v/>
      </c>
      <c r="AM2727" s="126"/>
      <c r="AN2727" s="126" t="str">
        <f t="shared" si="866"/>
        <v/>
      </c>
      <c r="AO2727" s="126" t="str">
        <f>IF($E2727="","",VLOOKUP($E2727,カレンダマスタ!$A$5:$E$381,5,FALSE))</f>
        <v/>
      </c>
      <c r="AQ2727" s="196" t="str">
        <f>IF(G2727="","",IF(VLOOKUP(E2727,カレンダマスタ!$A$5:$D$381,4,FALSE)=0,"",1))</f>
        <v/>
      </c>
      <c r="AR2727" s="136" t="str">
        <f>IF($G2727="","",IF($AD2727="NSTC",INDEX(カレンダマスタ!$I$26:$O$31,MATCH($G2727,カレンダマスタ!$H$26:$H$31,1),MATCH($H2727,カレンダマスタ!$I$25:$O$25,1)),
IF($AD2727="CS本社",INDEX(カレンダマスタ!$I$36:$O$41,MATCH($G2727,カレンダマスタ!$H$36:$H$41,1),MATCH($H2727,カレンダマスタ!$I$35:$O$35,1)),
IF($AD2727="NS本社",INDEX(カレンダマスタ!$I$94:$O$99,MATCH($G2727,カレンダマスタ!$H$95:$H$100,1),MATCH($H2727,カレンダマスタ!$I$93:$O$93,1)),
IF($AD2727="ODC",INDEX(カレンダマスタ!$I$46:$O$51,MATCH($G2727,カレンダマスタ!$H$46:$H$51,1),MATCH($H2727,カレンダマスタ!$I$45:$O$45,1)),
IF($AD2727="NS東京TC",INDEX(カレンダマスタ!$I$56:$O$61,MATCH($G2727,カレンダマスタ!$H$56:$H$61,1),MATCH($H2727,カレンダマスタ!$I$55:$O$55,1)),""))))))</f>
        <v/>
      </c>
      <c r="AS2727" s="126" t="str">
        <f t="shared" si="874"/>
        <v/>
      </c>
      <c r="AU2727" s="137" t="str">
        <f>IF(E2727="","",VLOOKUP($E2727,カレンダマスタ!$A$4:$E$381,4,FALSE))</f>
        <v/>
      </c>
      <c r="AV2727" s="137" t="str">
        <f t="shared" si="878"/>
        <v/>
      </c>
      <c r="AW2727" s="137" t="str">
        <f t="shared" si="879"/>
        <v/>
      </c>
      <c r="AX2727" s="138" t="str">
        <f t="shared" si="880"/>
        <v/>
      </c>
      <c r="AY2727" s="138" t="str">
        <f t="shared" si="881"/>
        <v/>
      </c>
      <c r="AZ2727" s="130" t="str">
        <f>IF(AX2727&amp;AW2727="勤怠未設定","×",IF(AV2727="勤怠修正","×",IF(AC2727="外注","",IF(AA2727="",IF(AY2727&lt;&gt;"","×",""),IF(VLOOKUP(AA2727,カレンダマスタ!$H$66:$I$83,2,FALSE)&lt;&gt;AY2727,"×","OK")))))</f>
        <v/>
      </c>
      <c r="BC2727" s="137" t="str">
        <f>IF(E2727="","",VLOOKUP($E2727,カレンダマスタ!$A$4:$E$381,4,FALSE))</f>
        <v/>
      </c>
      <c r="BD2727" s="126" t="str">
        <f>IF(AC2727="社員","",IF(AG2727=0,"",IF(AD2727="NSTC",IF(COUNTIF(カレンダマスタ!$Q$5:$Q$32,G2727)=1,"OK","×"),
IF(AD2727="NS本社",IF(COUNTIF(カレンダマスタ!$T$5:$T$32,G2727)=1,"OK","×"),IF(COUNTIF(カレンダマスタ!$R$5:$R$32,G2727)=1,"OK","×")))))</f>
        <v/>
      </c>
      <c r="BE2727" s="126" t="str">
        <f>IF(AC2727="社員","",IF(G2727="","",IF(R2727&lt;&gt;"","",IF(AF2727="CS","OK",IF(VLOOKUP(E2727,カレンダマスタ!$A$5:$D$381,4,FALSE)&gt;0,"",IF(OR(G2727*24&gt;10.84,H2727*24&lt;14.5)=TRUE,"×","OK"))))))</f>
        <v/>
      </c>
      <c r="BF2727" s="126" t="str">
        <f t="shared" si="868"/>
        <v/>
      </c>
      <c r="BG2727" s="126" t="str">
        <f t="shared" si="875"/>
        <v/>
      </c>
      <c r="BI2727" s="130" t="str">
        <f t="shared" si="876"/>
        <v/>
      </c>
    </row>
    <row r="2728" spans="2:61">
      <c r="B2728" s="111"/>
      <c r="C2728" s="536"/>
      <c r="D2728" s="128"/>
      <c r="E2728" s="583"/>
      <c r="F2728" s="128"/>
      <c r="G2728" s="588"/>
      <c r="H2728" s="588"/>
      <c r="I2728" s="130"/>
      <c r="J2728" s="139"/>
      <c r="K2728" s="131"/>
      <c r="L2728" s="132"/>
      <c r="M2728" s="132"/>
      <c r="N2728" s="141"/>
      <c r="O2728" s="139"/>
      <c r="P2728" s="139"/>
      <c r="Q2728" s="139"/>
      <c r="R2728" s="133"/>
      <c r="S2728" s="134"/>
      <c r="T2728" s="434"/>
      <c r="U2728" s="429"/>
      <c r="V2728" s="429" t="str">
        <f t="shared" si="869"/>
        <v/>
      </c>
      <c r="W2728" s="298"/>
      <c r="X2728" s="129" t="str">
        <f t="shared" si="870"/>
        <v/>
      </c>
      <c r="Y2728" s="129" t="str">
        <f t="shared" si="871"/>
        <v/>
      </c>
      <c r="Z2728" s="129" t="str">
        <f t="shared" si="872"/>
        <v/>
      </c>
      <c r="AA2728" s="133" t="str">
        <f t="shared" si="877"/>
        <v/>
      </c>
      <c r="AC2728" s="186" t="str">
        <f>AC2711</f>
        <v/>
      </c>
      <c r="AD2728" s="187" t="str">
        <f>AD2711</f>
        <v/>
      </c>
      <c r="AE2728" s="187" t="str">
        <f>AE2711</f>
        <v/>
      </c>
      <c r="AF2728" s="187" t="str">
        <f>AF2711</f>
        <v/>
      </c>
      <c r="AG2728" s="204">
        <f t="shared" si="873"/>
        <v>0</v>
      </c>
      <c r="AI2728" s="140" t="str">
        <f>IF(月報!G2728&lt;&gt;"",月報!G2728,"")</f>
        <v/>
      </c>
      <c r="AJ2728" s="126" t="str">
        <f>IF(月報!W2728&lt;&gt;"",月報!W2728*24,"")</f>
        <v/>
      </c>
      <c r="AK2728" s="126" t="str">
        <f>IF(月報!P2728&lt;&gt;"",月報!P2728,"")</f>
        <v/>
      </c>
      <c r="AL2728" s="126" t="str">
        <f>IF(月報!Q2728&lt;&gt;"",IF(月報!Q2728="平日残","",月報!Q2728),"")</f>
        <v/>
      </c>
      <c r="AM2728" s="126"/>
      <c r="AN2728" s="126" t="str">
        <f t="shared" si="866"/>
        <v/>
      </c>
      <c r="AO2728" s="126" t="str">
        <f>IF($E2728="","",VLOOKUP($E2728,カレンダマスタ!$A$5:$E$381,5,FALSE))</f>
        <v/>
      </c>
      <c r="AQ2728" s="196" t="str">
        <f>IF(G2728="","",IF(VLOOKUP(E2728,カレンダマスタ!$A$5:$D$381,4,FALSE)=0,"",1))</f>
        <v/>
      </c>
      <c r="AR2728" s="136" t="str">
        <f>IF($G2728="","",IF($AD2728="NSTC",INDEX(カレンダマスタ!$I$26:$O$31,MATCH($G2728,カレンダマスタ!$H$26:$H$31,1),MATCH($H2728,カレンダマスタ!$I$25:$O$25,1)),
IF($AD2728="CS本社",INDEX(カレンダマスタ!$I$36:$O$41,MATCH($G2728,カレンダマスタ!$H$36:$H$41,1),MATCH($H2728,カレンダマスタ!$I$35:$O$35,1)),
IF($AD2728="NS本社",INDEX(カレンダマスタ!$I$94:$O$99,MATCH($G2728,カレンダマスタ!$H$95:$H$100,1),MATCH($H2728,カレンダマスタ!$I$93:$O$93,1)),
IF($AD2728="ODC",INDEX(カレンダマスタ!$I$46:$O$51,MATCH($G2728,カレンダマスタ!$H$46:$H$51,1),MATCH($H2728,カレンダマスタ!$I$45:$O$45,1)),
IF($AD2728="NS東京TC",INDEX(カレンダマスタ!$I$56:$O$61,MATCH($G2728,カレンダマスタ!$H$56:$H$61,1),MATCH($H2728,カレンダマスタ!$I$55:$O$55,1)),""))))))</f>
        <v/>
      </c>
      <c r="AS2728" s="126" t="str">
        <f t="shared" si="874"/>
        <v/>
      </c>
      <c r="AU2728" s="137" t="str">
        <f>IF(E2728="","",VLOOKUP($E2728,カレンダマスタ!$A$4:$E$381,4,FALSE))</f>
        <v/>
      </c>
      <c r="AV2728" s="137" t="str">
        <f t="shared" si="878"/>
        <v/>
      </c>
      <c r="AW2728" s="137" t="str">
        <f t="shared" si="879"/>
        <v/>
      </c>
      <c r="AX2728" s="138" t="str">
        <f t="shared" si="880"/>
        <v/>
      </c>
      <c r="AY2728" s="138" t="str">
        <f t="shared" si="881"/>
        <v/>
      </c>
      <c r="AZ2728" s="130" t="str">
        <f>IF(AX2728&amp;AW2728="勤怠未設定","×",IF(AV2728="勤怠修正","×",IF(AC2728="外注","",IF(AA2728="",IF(AY2728&lt;&gt;"","×",""),IF(VLOOKUP(AA2728,カレンダマスタ!$H$66:$I$83,2,FALSE)&lt;&gt;AY2728,"×","OK")))))</f>
        <v/>
      </c>
      <c r="BC2728" s="137" t="str">
        <f>IF(E2728="","",VLOOKUP($E2728,カレンダマスタ!$A$4:$E$381,4,FALSE))</f>
        <v/>
      </c>
      <c r="BD2728" s="126" t="str">
        <f>IF(AC2728="社員","",IF(AG2728=0,"",IF(AD2728="NSTC",IF(COUNTIF(カレンダマスタ!$Q$5:$Q$32,G2728)=1,"OK","×"),
IF(AD2728="NS本社",IF(COUNTIF(カレンダマスタ!$T$5:$T$32,G2728)=1,"OK","×"),IF(COUNTIF(カレンダマスタ!$R$5:$R$32,G2728)=1,"OK","×")))))</f>
        <v/>
      </c>
      <c r="BE2728" s="126" t="str">
        <f>IF(AC2728="社員","",IF(G2728="","",IF(R2728&lt;&gt;"","",IF(AF2728="CS","OK",IF(VLOOKUP(E2728,カレンダマスタ!$A$5:$D$381,4,FALSE)&gt;0,"",IF(OR(G2728*24&gt;10.84,H2728*24&lt;14.5)=TRUE,"×","OK"))))))</f>
        <v/>
      </c>
      <c r="BF2728" s="126" t="str">
        <f t="shared" si="868"/>
        <v/>
      </c>
      <c r="BG2728" s="126" t="str">
        <f t="shared" si="875"/>
        <v/>
      </c>
      <c r="BI2728" s="130" t="str">
        <f t="shared" si="876"/>
        <v/>
      </c>
    </row>
    <row r="2729" spans="2:61">
      <c r="B2729" s="111"/>
      <c r="C2729" s="536"/>
      <c r="D2729" s="128"/>
      <c r="E2729" s="583"/>
      <c r="F2729" s="128"/>
      <c r="G2729" s="588"/>
      <c r="H2729" s="588"/>
      <c r="I2729" s="130"/>
      <c r="J2729" s="139"/>
      <c r="K2729" s="131"/>
      <c r="L2729" s="132"/>
      <c r="M2729" s="132"/>
      <c r="N2729" s="141"/>
      <c r="O2729" s="139"/>
      <c r="P2729" s="139"/>
      <c r="Q2729" s="139"/>
      <c r="R2729" s="133"/>
      <c r="S2729" s="134"/>
      <c r="T2729" s="434"/>
      <c r="U2729" s="429"/>
      <c r="V2729" s="429" t="str">
        <f t="shared" si="869"/>
        <v/>
      </c>
      <c r="W2729" s="298"/>
      <c r="X2729" s="129" t="str">
        <f t="shared" si="870"/>
        <v/>
      </c>
      <c r="Y2729" s="129" t="str">
        <f t="shared" si="871"/>
        <v/>
      </c>
      <c r="Z2729" s="129" t="str">
        <f t="shared" si="872"/>
        <v/>
      </c>
      <c r="AA2729" s="133" t="str">
        <f t="shared" si="877"/>
        <v/>
      </c>
      <c r="AC2729" s="186" t="str">
        <f>AC2711</f>
        <v/>
      </c>
      <c r="AD2729" s="187" t="str">
        <f>AD2711</f>
        <v/>
      </c>
      <c r="AE2729" s="187" t="str">
        <f>AE2711</f>
        <v/>
      </c>
      <c r="AF2729" s="187" t="str">
        <f>AF2711</f>
        <v/>
      </c>
      <c r="AG2729" s="204">
        <f t="shared" si="873"/>
        <v>0</v>
      </c>
      <c r="AI2729" s="140" t="str">
        <f>IF(月報!G2729&lt;&gt;"",月報!G2729,"")</f>
        <v/>
      </c>
      <c r="AJ2729" s="126" t="str">
        <f>IF(月報!W2729&lt;&gt;"",月報!W2729*24,"")</f>
        <v/>
      </c>
      <c r="AK2729" s="126" t="str">
        <f>IF(月報!P2729&lt;&gt;"",月報!P2729,"")</f>
        <v/>
      </c>
      <c r="AL2729" s="126" t="str">
        <f>IF(月報!Q2729&lt;&gt;"",IF(月報!Q2729="平日残","",月報!Q2729),"")</f>
        <v/>
      </c>
      <c r="AM2729" s="126"/>
      <c r="AN2729" s="126" t="str">
        <f t="shared" si="866"/>
        <v/>
      </c>
      <c r="AO2729" s="126" t="str">
        <f>IF($E2729="","",VLOOKUP($E2729,カレンダマスタ!$A$5:$E$381,5,FALSE))</f>
        <v/>
      </c>
      <c r="AQ2729" s="196" t="str">
        <f>IF(G2729="","",IF(VLOOKUP(E2729,カレンダマスタ!$A$5:$D$381,4,FALSE)=0,"",1))</f>
        <v/>
      </c>
      <c r="AR2729" s="136" t="str">
        <f>IF($G2729="","",IF($AD2729="NSTC",INDEX(カレンダマスタ!$I$26:$O$31,MATCH($G2729,カレンダマスタ!$H$26:$H$31,1),MATCH($H2729,カレンダマスタ!$I$25:$O$25,1)),
IF($AD2729="CS本社",INDEX(カレンダマスタ!$I$36:$O$41,MATCH($G2729,カレンダマスタ!$H$36:$H$41,1),MATCH($H2729,カレンダマスタ!$I$35:$O$35,1)),
IF($AD2729="NS本社",INDEX(カレンダマスタ!$I$94:$O$99,MATCH($G2729,カレンダマスタ!$H$95:$H$100,1),MATCH($H2729,カレンダマスタ!$I$93:$O$93,1)),
IF($AD2729="ODC",INDEX(カレンダマスタ!$I$46:$O$51,MATCH($G2729,カレンダマスタ!$H$46:$H$51,1),MATCH($H2729,カレンダマスタ!$I$45:$O$45,1)),
IF($AD2729="NS東京TC",INDEX(カレンダマスタ!$I$56:$O$61,MATCH($G2729,カレンダマスタ!$H$56:$H$61,1),MATCH($H2729,カレンダマスタ!$I$55:$O$55,1)),""))))))</f>
        <v/>
      </c>
      <c r="AS2729" s="126" t="str">
        <f t="shared" si="874"/>
        <v/>
      </c>
      <c r="AU2729" s="137" t="str">
        <f>IF(E2729="","",VLOOKUP($E2729,カレンダマスタ!$A$4:$E$381,4,FALSE))</f>
        <v/>
      </c>
      <c r="AV2729" s="137" t="str">
        <f t="shared" si="878"/>
        <v/>
      </c>
      <c r="AW2729" s="137" t="str">
        <f t="shared" si="879"/>
        <v/>
      </c>
      <c r="AX2729" s="138" t="str">
        <f t="shared" si="880"/>
        <v/>
      </c>
      <c r="AY2729" s="138" t="str">
        <f t="shared" si="881"/>
        <v/>
      </c>
      <c r="AZ2729" s="130" t="str">
        <f>IF(AX2729&amp;AW2729="勤怠未設定","×",IF(AV2729="勤怠修正","×",IF(AC2729="外注","",IF(AA2729="",IF(AY2729&lt;&gt;"","×",""),IF(VLOOKUP(AA2729,カレンダマスタ!$H$66:$I$83,2,FALSE)&lt;&gt;AY2729,"×","OK")))))</f>
        <v/>
      </c>
      <c r="BC2729" s="137" t="str">
        <f>IF(E2729="","",VLOOKUP($E2729,カレンダマスタ!$A$4:$E$381,4,FALSE))</f>
        <v/>
      </c>
      <c r="BD2729" s="126" t="str">
        <f>IF(AC2729="社員","",IF(AG2729=0,"",IF(AD2729="NSTC",IF(COUNTIF(カレンダマスタ!$Q$5:$Q$32,G2729)=1,"OK","×"),
IF(AD2729="NS本社",IF(COUNTIF(カレンダマスタ!$T$5:$T$32,G2729)=1,"OK","×"),IF(COUNTIF(カレンダマスタ!$R$5:$R$32,G2729)=1,"OK","×")))))</f>
        <v/>
      </c>
      <c r="BE2729" s="126" t="str">
        <f>IF(AC2729="社員","",IF(G2729="","",IF(R2729&lt;&gt;"","",IF(AF2729="CS","OK",IF(VLOOKUP(E2729,カレンダマスタ!$A$5:$D$381,4,FALSE)&gt;0,"",IF(OR(G2729*24&gt;10.84,H2729*24&lt;14.5)=TRUE,"×","OK"))))))</f>
        <v/>
      </c>
      <c r="BF2729" s="126" t="str">
        <f t="shared" si="868"/>
        <v/>
      </c>
      <c r="BG2729" s="126" t="str">
        <f t="shared" si="875"/>
        <v/>
      </c>
      <c r="BI2729" s="130" t="str">
        <f t="shared" si="876"/>
        <v/>
      </c>
    </row>
    <row r="2730" spans="2:61">
      <c r="B2730" s="111"/>
      <c r="C2730" s="536"/>
      <c r="D2730" s="128"/>
      <c r="E2730" s="583"/>
      <c r="F2730" s="128"/>
      <c r="G2730" s="588"/>
      <c r="H2730" s="588"/>
      <c r="I2730" s="130"/>
      <c r="J2730" s="139"/>
      <c r="K2730" s="131"/>
      <c r="L2730" s="132"/>
      <c r="M2730" s="132"/>
      <c r="N2730" s="141"/>
      <c r="O2730" s="139"/>
      <c r="P2730" s="139"/>
      <c r="Q2730" s="139"/>
      <c r="R2730" s="133"/>
      <c r="S2730" s="134"/>
      <c r="T2730" s="434"/>
      <c r="U2730" s="429"/>
      <c r="V2730" s="429" t="str">
        <f t="shared" si="869"/>
        <v/>
      </c>
      <c r="W2730" s="298"/>
      <c r="X2730" s="129" t="str">
        <f t="shared" si="870"/>
        <v/>
      </c>
      <c r="Y2730" s="129" t="str">
        <f t="shared" si="871"/>
        <v/>
      </c>
      <c r="Z2730" s="129" t="str">
        <f t="shared" si="872"/>
        <v/>
      </c>
      <c r="AA2730" s="133" t="str">
        <f t="shared" si="877"/>
        <v/>
      </c>
      <c r="AC2730" s="186" t="str">
        <f>AC2711</f>
        <v/>
      </c>
      <c r="AD2730" s="187" t="str">
        <f>AD2711</f>
        <v/>
      </c>
      <c r="AE2730" s="187" t="str">
        <f>AE2711</f>
        <v/>
      </c>
      <c r="AF2730" s="187" t="str">
        <f>AF2711</f>
        <v/>
      </c>
      <c r="AG2730" s="204">
        <f t="shared" si="873"/>
        <v>0</v>
      </c>
      <c r="AI2730" s="140" t="str">
        <f>IF(月報!G2730&lt;&gt;"",月報!G2730,"")</f>
        <v/>
      </c>
      <c r="AJ2730" s="126" t="str">
        <f>IF(月報!W2730&lt;&gt;"",月報!W2730*24,"")</f>
        <v/>
      </c>
      <c r="AK2730" s="126" t="str">
        <f>IF(月報!P2730&lt;&gt;"",月報!P2730,"")</f>
        <v/>
      </c>
      <c r="AL2730" s="126" t="str">
        <f>IF(月報!Q2730&lt;&gt;"",IF(月報!Q2730="平日残","",月報!Q2730),"")</f>
        <v/>
      </c>
      <c r="AM2730" s="126"/>
      <c r="AN2730" s="126" t="str">
        <f t="shared" si="866"/>
        <v/>
      </c>
      <c r="AO2730" s="126" t="str">
        <f>IF($E2730="","",VLOOKUP($E2730,カレンダマスタ!$A$5:$E$381,5,FALSE))</f>
        <v/>
      </c>
      <c r="AQ2730" s="196" t="str">
        <f>IF(G2730="","",IF(VLOOKUP(E2730,カレンダマスタ!$A$5:$D$381,4,FALSE)=0,"",1))</f>
        <v/>
      </c>
      <c r="AR2730" s="136" t="str">
        <f>IF($G2730="","",IF($AD2730="NSTC",INDEX(カレンダマスタ!$I$26:$O$31,MATCH($G2730,カレンダマスタ!$H$26:$H$31,1),MATCH($H2730,カレンダマスタ!$I$25:$O$25,1)),
IF($AD2730="CS本社",INDEX(カレンダマスタ!$I$36:$O$41,MATCH($G2730,カレンダマスタ!$H$36:$H$41,1),MATCH($H2730,カレンダマスタ!$I$35:$O$35,1)),
IF($AD2730="NS本社",INDEX(カレンダマスタ!$I$94:$O$99,MATCH($G2730,カレンダマスタ!$H$95:$H$100,1),MATCH($H2730,カレンダマスタ!$I$93:$O$93,1)),
IF($AD2730="ODC",INDEX(カレンダマスタ!$I$46:$O$51,MATCH($G2730,カレンダマスタ!$H$46:$H$51,1),MATCH($H2730,カレンダマスタ!$I$45:$O$45,1)),
IF($AD2730="NS東京TC",INDEX(カレンダマスタ!$I$56:$O$61,MATCH($G2730,カレンダマスタ!$H$56:$H$61,1),MATCH($H2730,カレンダマスタ!$I$55:$O$55,1)),""))))))</f>
        <v/>
      </c>
      <c r="AS2730" s="126" t="str">
        <f t="shared" si="874"/>
        <v/>
      </c>
      <c r="AU2730" s="137" t="str">
        <f>IF(E2730="","",VLOOKUP($E2730,カレンダマスタ!$A$4:$E$381,4,FALSE))</f>
        <v/>
      </c>
      <c r="AV2730" s="137" t="str">
        <f t="shared" si="878"/>
        <v/>
      </c>
      <c r="AW2730" s="137" t="str">
        <f t="shared" si="879"/>
        <v/>
      </c>
      <c r="AX2730" s="138" t="str">
        <f t="shared" si="880"/>
        <v/>
      </c>
      <c r="AY2730" s="138" t="str">
        <f t="shared" si="881"/>
        <v/>
      </c>
      <c r="AZ2730" s="130" t="str">
        <f>IF(AX2730&amp;AW2730="勤怠未設定","×",IF(AV2730="勤怠修正","×",IF(AC2730="外注","",IF(AA2730="",IF(AY2730&lt;&gt;"","×",""),IF(VLOOKUP(AA2730,カレンダマスタ!$H$66:$I$83,2,FALSE)&lt;&gt;AY2730,"×","OK")))))</f>
        <v/>
      </c>
      <c r="BC2730" s="137" t="str">
        <f>IF(E2730="","",VLOOKUP($E2730,カレンダマスタ!$A$4:$E$381,4,FALSE))</f>
        <v/>
      </c>
      <c r="BD2730" s="126" t="str">
        <f>IF(AC2730="社員","",IF(AG2730=0,"",IF(AD2730="NSTC",IF(COUNTIF(カレンダマスタ!$Q$5:$Q$32,G2730)=1,"OK","×"),
IF(AD2730="NS本社",IF(COUNTIF(カレンダマスタ!$T$5:$T$32,G2730)=1,"OK","×"),IF(COUNTIF(カレンダマスタ!$R$5:$R$32,G2730)=1,"OK","×")))))</f>
        <v/>
      </c>
      <c r="BE2730" s="126" t="str">
        <f>IF(AC2730="社員","",IF(G2730="","",IF(R2730&lt;&gt;"","",IF(AF2730="CS","OK",IF(VLOOKUP(E2730,カレンダマスタ!$A$5:$D$381,4,FALSE)&gt;0,"",IF(OR(G2730*24&gt;10.84,H2730*24&lt;14.5)=TRUE,"×","OK"))))))</f>
        <v/>
      </c>
      <c r="BF2730" s="126" t="str">
        <f t="shared" si="868"/>
        <v/>
      </c>
      <c r="BG2730" s="126" t="str">
        <f t="shared" si="875"/>
        <v/>
      </c>
      <c r="BI2730" s="130" t="str">
        <f t="shared" si="876"/>
        <v/>
      </c>
    </row>
    <row r="2731" spans="2:61">
      <c r="B2731" s="111"/>
      <c r="C2731" s="537"/>
      <c r="D2731" s="142"/>
      <c r="E2731" s="584"/>
      <c r="F2731" s="142"/>
      <c r="G2731" s="589"/>
      <c r="H2731" s="589"/>
      <c r="I2731" s="144"/>
      <c r="J2731" s="148"/>
      <c r="K2731" s="145"/>
      <c r="L2731" s="146"/>
      <c r="M2731" s="146"/>
      <c r="N2731" s="147"/>
      <c r="O2731" s="148"/>
      <c r="P2731" s="148"/>
      <c r="Q2731" s="148"/>
      <c r="R2731" s="149"/>
      <c r="S2731" s="156"/>
      <c r="T2731" s="435"/>
      <c r="U2731" s="430"/>
      <c r="V2731" s="430" t="str">
        <f t="shared" si="869"/>
        <v/>
      </c>
      <c r="W2731" s="298"/>
      <c r="X2731" s="143" t="str">
        <f t="shared" si="870"/>
        <v/>
      </c>
      <c r="Y2731" s="143" t="str">
        <f t="shared" si="871"/>
        <v/>
      </c>
      <c r="Z2731" s="143" t="str">
        <f t="shared" si="872"/>
        <v/>
      </c>
      <c r="AA2731" s="149" t="str">
        <f t="shared" si="877"/>
        <v/>
      </c>
      <c r="AC2731" s="188" t="str">
        <f>AC2711</f>
        <v/>
      </c>
      <c r="AD2731" s="189" t="str">
        <f>AD2711</f>
        <v/>
      </c>
      <c r="AE2731" s="189" t="str">
        <f>AE2711</f>
        <v/>
      </c>
      <c r="AF2731" s="189" t="str">
        <f>AF2711</f>
        <v/>
      </c>
      <c r="AG2731" s="205">
        <f t="shared" si="873"/>
        <v>0</v>
      </c>
      <c r="AI2731" s="157" t="str">
        <f>IF(月報!G2731&lt;&gt;"",月報!G2731,"")</f>
        <v/>
      </c>
      <c r="AJ2731" s="151" t="str">
        <f>IF(月報!W2731&lt;&gt;"",月報!W2731*24,"")</f>
        <v/>
      </c>
      <c r="AK2731" s="151" t="str">
        <f>IF(月報!P2731&lt;&gt;"",月報!P2731,"")</f>
        <v/>
      </c>
      <c r="AL2731" s="151" t="str">
        <f>IF(月報!Q2731&lt;&gt;"",IF(月報!Q2731="平日残","",月報!Q2731),"")</f>
        <v/>
      </c>
      <c r="AM2731" s="151"/>
      <c r="AN2731" s="151" t="str">
        <f t="shared" si="866"/>
        <v/>
      </c>
      <c r="AO2731" s="151" t="str">
        <f>IF($E2731="","",VLOOKUP($E2731,カレンダマスタ!$A$5:$E$381,5,FALSE))</f>
        <v/>
      </c>
      <c r="AQ2731" s="197" t="str">
        <f>IF(G2731="","",IF(VLOOKUP(E2731,カレンダマスタ!$A$5:$D$381,4,FALSE)=0,"",1))</f>
        <v/>
      </c>
      <c r="AR2731" s="152" t="str">
        <f>IF($G2731="","",IF($AD2731="NSTC",INDEX(カレンダマスタ!$I$26:$O$31,MATCH($G2731,カレンダマスタ!$H$26:$H$31,1),MATCH($H2731,カレンダマスタ!$I$25:$O$25,1)),
IF($AD2731="CS本社",INDEX(カレンダマスタ!$I$36:$O$41,MATCH($G2731,カレンダマスタ!$H$36:$H$41,1),MATCH($H2731,カレンダマスタ!$I$35:$O$35,1)),
IF($AD2731="NS本社",INDEX(カレンダマスタ!$I$94:$O$99,MATCH($G2731,カレンダマスタ!$H$95:$H$100,1),MATCH($H2731,カレンダマスタ!$I$93:$O$93,1)),
IF($AD2731="ODC",INDEX(カレンダマスタ!$I$46:$O$51,MATCH($G2731,カレンダマスタ!$H$46:$H$51,1),MATCH($H2731,カレンダマスタ!$I$45:$O$45,1)),
IF($AD2731="NS東京TC",INDEX(カレンダマスタ!$I$56:$O$61,MATCH($G2731,カレンダマスタ!$H$56:$H$61,1),MATCH($H2731,カレンダマスタ!$I$55:$O$55,1)),""))))))</f>
        <v/>
      </c>
      <c r="AS2731" s="151" t="str">
        <f t="shared" si="874"/>
        <v/>
      </c>
      <c r="AU2731" s="153" t="str">
        <f>IF(E2731="","",VLOOKUP($E2731,カレンダマスタ!$A$4:$E$381,4,FALSE))</f>
        <v/>
      </c>
      <c r="AV2731" s="153" t="str">
        <f t="shared" si="878"/>
        <v/>
      </c>
      <c r="AW2731" s="153" t="str">
        <f t="shared" si="879"/>
        <v/>
      </c>
      <c r="AX2731" s="154" t="str">
        <f t="shared" si="880"/>
        <v/>
      </c>
      <c r="AY2731" s="154" t="str">
        <f t="shared" si="881"/>
        <v/>
      </c>
      <c r="AZ2731" s="144" t="str">
        <f>IF(AX2731&amp;AW2731="勤怠未設定","×",IF(AV2731="勤怠修正","×",IF(AC2731="外注","",IF(AA2731="",IF(AY2731&lt;&gt;"","×",""),IF(VLOOKUP(AA2731,カレンダマスタ!$H$66:$I$83,2,FALSE)&lt;&gt;AY2731,"×","OK")))))</f>
        <v/>
      </c>
      <c r="BC2731" s="153" t="str">
        <f>IF(E2731="","",VLOOKUP($E2731,カレンダマスタ!$A$4:$E$381,4,FALSE))</f>
        <v/>
      </c>
      <c r="BD2731" s="151" t="str">
        <f>IF(AC2731="社員","",IF(AG2731=0,"",IF(AD2731="NSTC",IF(COUNTIF(カレンダマスタ!$Q$5:$Q$32,G2731)=1,"OK","×"),
IF(AD2731="NS本社",IF(COUNTIF(カレンダマスタ!$T$5:$T$32,G2731)=1,"OK","×"),IF(COUNTIF(カレンダマスタ!$R$5:$R$32,G2731)=1,"OK","×")))))</f>
        <v/>
      </c>
      <c r="BE2731" s="151" t="str">
        <f>IF(AC2731="社員","",IF(G2731="","",IF(R2731&lt;&gt;"","",IF(AF2731="CS","OK",IF(VLOOKUP(E2731,カレンダマスタ!$A$5:$D$381,4,FALSE)&gt;0,"",IF(OR(G2731*24&gt;10.84,H2731*24&lt;14.5)=TRUE,"×","OK"))))))</f>
        <v/>
      </c>
      <c r="BF2731" s="151" t="str">
        <f t="shared" si="868"/>
        <v/>
      </c>
      <c r="BG2731" s="151" t="str">
        <f t="shared" si="875"/>
        <v/>
      </c>
      <c r="BI2731" s="144" t="str">
        <f t="shared" si="876"/>
        <v/>
      </c>
    </row>
    <row r="2732" spans="2:61">
      <c r="B2732" s="111"/>
      <c r="C2732" s="535"/>
      <c r="D2732" s="112"/>
      <c r="E2732" s="582"/>
      <c r="F2732" s="112"/>
      <c r="G2732" s="587"/>
      <c r="H2732" s="587"/>
      <c r="I2732" s="114"/>
      <c r="J2732" s="118"/>
      <c r="K2732" s="115"/>
      <c r="L2732" s="116"/>
      <c r="M2732" s="116"/>
      <c r="N2732" s="117"/>
      <c r="O2732" s="118"/>
      <c r="P2732" s="118"/>
      <c r="Q2732" s="118"/>
      <c r="R2732" s="119"/>
      <c r="S2732" s="120"/>
      <c r="T2732" s="433"/>
      <c r="U2732" s="431">
        <f>SUM(T2732:T2738)</f>
        <v>0</v>
      </c>
      <c r="V2732" s="431" t="str">
        <f t="shared" si="869"/>
        <v/>
      </c>
      <c r="W2732" s="298"/>
      <c r="X2732" s="113" t="str">
        <f t="shared" si="870"/>
        <v/>
      </c>
      <c r="Y2732" s="113" t="str">
        <f t="shared" si="871"/>
        <v/>
      </c>
      <c r="Z2732" s="113" t="str">
        <f t="shared" si="872"/>
        <v/>
      </c>
      <c r="AA2732" s="119" t="str">
        <f t="shared" si="877"/>
        <v/>
      </c>
      <c r="AC2732" s="190" t="str">
        <f>AC2711</f>
        <v/>
      </c>
      <c r="AD2732" s="191" t="str">
        <f>AD2711</f>
        <v/>
      </c>
      <c r="AE2732" s="191" t="str">
        <f>AE2711</f>
        <v/>
      </c>
      <c r="AF2732" s="191" t="str">
        <f>AF2711</f>
        <v/>
      </c>
      <c r="AG2732" s="206">
        <f t="shared" si="873"/>
        <v>0</v>
      </c>
      <c r="AI2732" s="158" t="str">
        <f>IF(月報!G2732&lt;&gt;"",月報!G2732,"")</f>
        <v/>
      </c>
      <c r="AJ2732" s="122" t="str">
        <f>IF(月報!W2732&lt;&gt;"",月報!W2732*24,"")</f>
        <v/>
      </c>
      <c r="AK2732" s="122" t="str">
        <f>IF(月報!P2732&lt;&gt;"",月報!P2732,"")</f>
        <v/>
      </c>
      <c r="AL2732" s="122" t="str">
        <f>IF(月報!Q2732&lt;&gt;"",IF(月報!Q2732="平日残","",月報!Q2732),"")</f>
        <v/>
      </c>
      <c r="AM2732" s="122"/>
      <c r="AN2732" s="122" t="str">
        <f t="shared" si="866"/>
        <v/>
      </c>
      <c r="AO2732" s="122" t="str">
        <f>IF($E2732="","",VLOOKUP($E2732,カレンダマスタ!$A$5:$E$381,5,FALSE))</f>
        <v/>
      </c>
      <c r="AQ2732" s="195" t="str">
        <f>IF(G2732="","",IF(VLOOKUP(E2732,カレンダマスタ!$A$5:$D$381,4,FALSE)=0,"",1))</f>
        <v/>
      </c>
      <c r="AR2732" s="123" t="str">
        <f>IF($G2732="","",IF($AD2732="NSTC",INDEX(カレンダマスタ!$I$26:$O$31,MATCH($G2732,カレンダマスタ!$H$26:$H$31,1),MATCH($H2732,カレンダマスタ!$I$25:$O$25,1)),
IF($AD2732="CS本社",INDEX(カレンダマスタ!$I$36:$O$41,MATCH($G2732,カレンダマスタ!$H$36:$H$41,1),MATCH($H2732,カレンダマスタ!$I$35:$O$35,1)),
IF($AD2732="NS本社",INDEX(カレンダマスタ!$I$94:$O$99,MATCH($G2732,カレンダマスタ!$H$95:$H$100,1),MATCH($H2732,カレンダマスタ!$I$93:$O$93,1)),
IF($AD2732="ODC",INDEX(カレンダマスタ!$I$46:$O$51,MATCH($G2732,カレンダマスタ!$H$46:$H$51,1),MATCH($H2732,カレンダマスタ!$I$45:$O$45,1)),
IF($AD2732="NS東京TC",INDEX(カレンダマスタ!$I$56:$O$61,MATCH($G2732,カレンダマスタ!$H$56:$H$61,1),MATCH($H2732,カレンダマスタ!$I$55:$O$55,1)),""))))))</f>
        <v/>
      </c>
      <c r="AS2732" s="122" t="str">
        <f t="shared" si="874"/>
        <v/>
      </c>
      <c r="AU2732" s="124" t="str">
        <f>IF(E2732="","",VLOOKUP($E2732,カレンダマスタ!$A$4:$E$381,4,FALSE))</f>
        <v/>
      </c>
      <c r="AV2732" s="124" t="str">
        <f t="shared" si="878"/>
        <v/>
      </c>
      <c r="AW2732" s="124" t="str">
        <f t="shared" si="879"/>
        <v/>
      </c>
      <c r="AX2732" s="125" t="str">
        <f t="shared" si="880"/>
        <v/>
      </c>
      <c r="AY2732" s="125" t="str">
        <f t="shared" si="881"/>
        <v/>
      </c>
      <c r="AZ2732" s="114" t="str">
        <f>IF(AX2732&amp;AW2732="勤怠未設定","×",IF(AV2732="勤怠修正","×",IF(AC2732="外注","",IF(AA2732="",IF(AY2732&lt;&gt;"","×",""),IF(VLOOKUP(AA2732,カレンダマスタ!$H$66:$I$83,2,FALSE)&lt;&gt;AY2732,"×","OK")))))</f>
        <v/>
      </c>
      <c r="BC2732" s="124" t="str">
        <f>IF(E2732="","",VLOOKUP($E2732,カレンダマスタ!$A$4:$E$381,4,FALSE))</f>
        <v/>
      </c>
      <c r="BD2732" s="122" t="str">
        <f>IF(AC2732="社員","",IF(AG2732=0,"",IF(AD2732="NSTC",IF(COUNTIF(カレンダマスタ!$Q$5:$Q$32,G2732)=1,"OK","×"),
IF(AD2732="NS本社",IF(COUNTIF(カレンダマスタ!$T$5:$T$32,G2732)=1,"OK","×"),IF(COUNTIF(カレンダマスタ!$R$5:$R$32,G2732)=1,"OK","×")))))</f>
        <v/>
      </c>
      <c r="BE2732" s="122" t="str">
        <f>IF(AC2732="社員","",IF(G2732="","",IF(R2732&lt;&gt;"","",IF(AF2732="CS","OK",IF(VLOOKUP(E2732,カレンダマスタ!$A$5:$D$381,4,FALSE)&gt;0,"",IF(OR(G2732*24&gt;10.84,H2732*24&lt;14.5)=TRUE,"×","OK"))))))</f>
        <v/>
      </c>
      <c r="BF2732" s="122" t="str">
        <f t="shared" si="868"/>
        <v/>
      </c>
      <c r="BG2732" s="122" t="str">
        <f t="shared" si="875"/>
        <v/>
      </c>
      <c r="BI2732" s="114" t="str">
        <f t="shared" si="876"/>
        <v/>
      </c>
    </row>
    <row r="2733" spans="2:61">
      <c r="B2733" s="111"/>
      <c r="C2733" s="536"/>
      <c r="D2733" s="128"/>
      <c r="E2733" s="583"/>
      <c r="F2733" s="128"/>
      <c r="G2733" s="588"/>
      <c r="H2733" s="588"/>
      <c r="I2733" s="130"/>
      <c r="J2733" s="139"/>
      <c r="K2733" s="131"/>
      <c r="L2733" s="132"/>
      <c r="M2733" s="132"/>
      <c r="N2733" s="141"/>
      <c r="O2733" s="139"/>
      <c r="P2733" s="139"/>
      <c r="Q2733" s="139"/>
      <c r="R2733" s="133"/>
      <c r="S2733" s="134"/>
      <c r="T2733" s="434"/>
      <c r="U2733" s="429"/>
      <c r="V2733" s="429" t="str">
        <f t="shared" si="869"/>
        <v/>
      </c>
      <c r="W2733" s="298"/>
      <c r="X2733" s="129" t="str">
        <f t="shared" si="870"/>
        <v/>
      </c>
      <c r="Y2733" s="129" t="str">
        <f t="shared" si="871"/>
        <v/>
      </c>
      <c r="Z2733" s="129" t="str">
        <f t="shared" si="872"/>
        <v/>
      </c>
      <c r="AA2733" s="133" t="str">
        <f t="shared" si="877"/>
        <v/>
      </c>
      <c r="AC2733" s="186" t="str">
        <f>AC2711</f>
        <v/>
      </c>
      <c r="AD2733" s="187" t="str">
        <f>AD2711</f>
        <v/>
      </c>
      <c r="AE2733" s="187" t="str">
        <f>AE2711</f>
        <v/>
      </c>
      <c r="AF2733" s="187" t="str">
        <f>AF2711</f>
        <v/>
      </c>
      <c r="AG2733" s="204">
        <f t="shared" si="873"/>
        <v>0</v>
      </c>
      <c r="AI2733" s="135" t="str">
        <f>IF(月報!G2733&lt;&gt;"",月報!G2733,"")</f>
        <v/>
      </c>
      <c r="AJ2733" s="126" t="str">
        <f>IF(月報!W2733&lt;&gt;"",月報!W2733*24,"")</f>
        <v/>
      </c>
      <c r="AK2733" s="126" t="str">
        <f>IF(月報!P2733&lt;&gt;"",月報!P2733,"")</f>
        <v/>
      </c>
      <c r="AL2733" s="126" t="str">
        <f>IF(月報!Q2733&lt;&gt;"",IF(月報!Q2733="平日残","",月報!Q2733),"")</f>
        <v/>
      </c>
      <c r="AM2733" s="126"/>
      <c r="AN2733" s="126" t="str">
        <f t="shared" si="866"/>
        <v/>
      </c>
      <c r="AO2733" s="126" t="str">
        <f>IF($E2733="","",VLOOKUP($E2733,カレンダマスタ!$A$5:$E$381,5,FALSE))</f>
        <v/>
      </c>
      <c r="AQ2733" s="196" t="str">
        <f>IF(G2733="","",IF(VLOOKUP(E2733,カレンダマスタ!$A$5:$D$381,4,FALSE)=0,"",1))</f>
        <v/>
      </c>
      <c r="AR2733" s="136" t="str">
        <f>IF($G2733="","",IF($AD2733="NSTC",INDEX(カレンダマスタ!$I$26:$O$31,MATCH($G2733,カレンダマスタ!$H$26:$H$31,1),MATCH($H2733,カレンダマスタ!$I$25:$O$25,1)),
IF($AD2733="CS本社",INDEX(カレンダマスタ!$I$36:$O$41,MATCH($G2733,カレンダマスタ!$H$36:$H$41,1),MATCH($H2733,カレンダマスタ!$I$35:$O$35,1)),
IF($AD2733="NS本社",INDEX(カレンダマスタ!$I$94:$O$99,MATCH($G2733,カレンダマスタ!$H$95:$H$100,1),MATCH($H2733,カレンダマスタ!$I$93:$O$93,1)),
IF($AD2733="ODC",INDEX(カレンダマスタ!$I$46:$O$51,MATCH($G2733,カレンダマスタ!$H$46:$H$51,1),MATCH($H2733,カレンダマスタ!$I$45:$O$45,1)),
IF($AD2733="NS東京TC",INDEX(カレンダマスタ!$I$56:$O$61,MATCH($G2733,カレンダマスタ!$H$56:$H$61,1),MATCH($H2733,カレンダマスタ!$I$55:$O$55,1)),""))))))</f>
        <v/>
      </c>
      <c r="AS2733" s="126" t="str">
        <f t="shared" si="874"/>
        <v/>
      </c>
      <c r="AU2733" s="137" t="str">
        <f>IF(E2733="","",VLOOKUP($E2733,カレンダマスタ!$A$4:$E$381,4,FALSE))</f>
        <v/>
      </c>
      <c r="AV2733" s="137" t="str">
        <f t="shared" si="878"/>
        <v/>
      </c>
      <c r="AW2733" s="137" t="str">
        <f t="shared" si="879"/>
        <v/>
      </c>
      <c r="AX2733" s="138" t="str">
        <f t="shared" si="880"/>
        <v/>
      </c>
      <c r="AY2733" s="138" t="str">
        <f t="shared" si="881"/>
        <v/>
      </c>
      <c r="AZ2733" s="130" t="str">
        <f>IF(AX2733&amp;AW2733="勤怠未設定","×",IF(AV2733="勤怠修正","×",IF(AC2733="外注","",IF(AA2733="",IF(AY2733&lt;&gt;"","×",""),IF(VLOOKUP(AA2733,カレンダマスタ!$H$66:$I$83,2,FALSE)&lt;&gt;AY2733,"×","OK")))))</f>
        <v/>
      </c>
      <c r="BC2733" s="137" t="str">
        <f>IF(E2733="","",VLOOKUP($E2733,カレンダマスタ!$A$4:$E$381,4,FALSE))</f>
        <v/>
      </c>
      <c r="BD2733" s="126" t="str">
        <f>IF(AC2733="社員","",IF(AG2733=0,"",IF(AD2733="NSTC",IF(COUNTIF(カレンダマスタ!$Q$5:$Q$32,G2733)=1,"OK","×"),
IF(AD2733="NS本社",IF(COUNTIF(カレンダマスタ!$T$5:$T$32,G2733)=1,"OK","×"),IF(COUNTIF(カレンダマスタ!$R$5:$R$32,G2733)=1,"OK","×")))))</f>
        <v/>
      </c>
      <c r="BE2733" s="126" t="str">
        <f>IF(AC2733="社員","",IF(G2733="","",IF(R2733&lt;&gt;"","",IF(AF2733="CS","OK",IF(VLOOKUP(E2733,カレンダマスタ!$A$5:$D$381,4,FALSE)&gt;0,"",IF(OR(G2733*24&gt;10.84,H2733*24&lt;14.5)=TRUE,"×","OK"))))))</f>
        <v/>
      </c>
      <c r="BF2733" s="126" t="str">
        <f t="shared" si="868"/>
        <v/>
      </c>
      <c r="BG2733" s="126" t="str">
        <f t="shared" si="875"/>
        <v/>
      </c>
      <c r="BI2733" s="130" t="str">
        <f t="shared" si="876"/>
        <v/>
      </c>
    </row>
    <row r="2734" spans="2:61">
      <c r="B2734" s="111"/>
      <c r="C2734" s="536"/>
      <c r="D2734" s="128"/>
      <c r="E2734" s="583"/>
      <c r="F2734" s="128"/>
      <c r="G2734" s="588"/>
      <c r="H2734" s="588"/>
      <c r="I2734" s="130"/>
      <c r="J2734" s="139"/>
      <c r="K2734" s="131"/>
      <c r="L2734" s="132"/>
      <c r="M2734" s="132"/>
      <c r="N2734" s="141"/>
      <c r="O2734" s="139"/>
      <c r="P2734" s="139"/>
      <c r="Q2734" s="139"/>
      <c r="R2734" s="133"/>
      <c r="S2734" s="134"/>
      <c r="T2734" s="434"/>
      <c r="U2734" s="429"/>
      <c r="V2734" s="429" t="str">
        <f t="shared" si="869"/>
        <v/>
      </c>
      <c r="W2734" s="298"/>
      <c r="X2734" s="129" t="str">
        <f t="shared" si="870"/>
        <v/>
      </c>
      <c r="Y2734" s="129" t="str">
        <f t="shared" si="871"/>
        <v/>
      </c>
      <c r="Z2734" s="129" t="str">
        <f t="shared" si="872"/>
        <v/>
      </c>
      <c r="AA2734" s="133" t="str">
        <f t="shared" si="877"/>
        <v/>
      </c>
      <c r="AC2734" s="186" t="str">
        <f>AC2711</f>
        <v/>
      </c>
      <c r="AD2734" s="187" t="str">
        <f>AD2711</f>
        <v/>
      </c>
      <c r="AE2734" s="187" t="str">
        <f>AE2711</f>
        <v/>
      </c>
      <c r="AF2734" s="187" t="str">
        <f>AF2711</f>
        <v/>
      </c>
      <c r="AG2734" s="204">
        <f t="shared" si="873"/>
        <v>0</v>
      </c>
      <c r="AI2734" s="135" t="str">
        <f>IF(月報!G2734&lt;&gt;"",月報!G2734,"")</f>
        <v/>
      </c>
      <c r="AJ2734" s="126" t="str">
        <f>IF(月報!W2734&lt;&gt;"",月報!W2734*24,"")</f>
        <v/>
      </c>
      <c r="AK2734" s="126" t="str">
        <f>IF(月報!P2734&lt;&gt;"",月報!P2734,"")</f>
        <v/>
      </c>
      <c r="AL2734" s="126" t="str">
        <f>IF(月報!Q2734&lt;&gt;"",IF(月報!Q2734="平日残","",月報!Q2734),"")</f>
        <v/>
      </c>
      <c r="AM2734" s="126"/>
      <c r="AN2734" s="126" t="str">
        <f t="shared" si="866"/>
        <v/>
      </c>
      <c r="AO2734" s="126" t="str">
        <f>IF($E2734="","",VLOOKUP($E2734,カレンダマスタ!$A$5:$E$381,5,FALSE))</f>
        <v/>
      </c>
      <c r="AQ2734" s="196" t="str">
        <f>IF(G2734="","",IF(VLOOKUP(E2734,カレンダマスタ!$A$5:$D$381,4,FALSE)=0,"",1))</f>
        <v/>
      </c>
      <c r="AR2734" s="136" t="str">
        <f>IF($G2734="","",IF($AD2734="NSTC",INDEX(カレンダマスタ!$I$26:$O$31,MATCH($G2734,カレンダマスタ!$H$26:$H$31,1),MATCH($H2734,カレンダマスタ!$I$25:$O$25,1)),
IF($AD2734="CS本社",INDEX(カレンダマスタ!$I$36:$O$41,MATCH($G2734,カレンダマスタ!$H$36:$H$41,1),MATCH($H2734,カレンダマスタ!$I$35:$O$35,1)),
IF($AD2734="NS本社",INDEX(カレンダマスタ!$I$94:$O$99,MATCH($G2734,カレンダマスタ!$H$95:$H$100,1),MATCH($H2734,カレンダマスタ!$I$93:$O$93,1)),
IF($AD2734="ODC",INDEX(カレンダマスタ!$I$46:$O$51,MATCH($G2734,カレンダマスタ!$H$46:$H$51,1),MATCH($H2734,カレンダマスタ!$I$45:$O$45,1)),
IF($AD2734="NS東京TC",INDEX(カレンダマスタ!$I$56:$O$61,MATCH($G2734,カレンダマスタ!$H$56:$H$61,1),MATCH($H2734,カレンダマスタ!$I$55:$O$55,1)),""))))))</f>
        <v/>
      </c>
      <c r="AS2734" s="126" t="str">
        <f t="shared" si="874"/>
        <v/>
      </c>
      <c r="AU2734" s="137" t="str">
        <f>IF(E2734="","",VLOOKUP($E2734,カレンダマスタ!$A$4:$E$381,4,FALSE))</f>
        <v/>
      </c>
      <c r="AV2734" s="137" t="str">
        <f t="shared" si="878"/>
        <v/>
      </c>
      <c r="AW2734" s="137" t="str">
        <f t="shared" si="879"/>
        <v/>
      </c>
      <c r="AX2734" s="138" t="str">
        <f t="shared" si="880"/>
        <v/>
      </c>
      <c r="AY2734" s="138" t="str">
        <f t="shared" si="881"/>
        <v/>
      </c>
      <c r="AZ2734" s="130" t="str">
        <f>IF(AX2734&amp;AW2734="勤怠未設定","×",IF(AV2734="勤怠修正","×",IF(AC2734="外注","",IF(AA2734="",IF(AY2734&lt;&gt;"","×",""),IF(VLOOKUP(AA2734,カレンダマスタ!$H$66:$I$83,2,FALSE)&lt;&gt;AY2734,"×","OK")))))</f>
        <v/>
      </c>
      <c r="BC2734" s="137" t="str">
        <f>IF(E2734="","",VLOOKUP($E2734,カレンダマスタ!$A$4:$E$381,4,FALSE))</f>
        <v/>
      </c>
      <c r="BD2734" s="126" t="str">
        <f>IF(AC2734="社員","",IF(AG2734=0,"",IF(AD2734="NSTC",IF(COUNTIF(カレンダマスタ!$Q$5:$Q$32,G2734)=1,"OK","×"),
IF(AD2734="NS本社",IF(COUNTIF(カレンダマスタ!$T$5:$T$32,G2734)=1,"OK","×"),IF(COUNTIF(カレンダマスタ!$R$5:$R$32,G2734)=1,"OK","×")))))</f>
        <v/>
      </c>
      <c r="BE2734" s="126" t="str">
        <f>IF(AC2734="社員","",IF(G2734="","",IF(R2734&lt;&gt;"","",IF(AF2734="CS","OK",IF(VLOOKUP(E2734,カレンダマスタ!$A$5:$D$381,4,FALSE)&gt;0,"",IF(OR(G2734*24&gt;10.84,H2734*24&lt;14.5)=TRUE,"×","OK"))))))</f>
        <v/>
      </c>
      <c r="BF2734" s="126" t="str">
        <f t="shared" si="868"/>
        <v/>
      </c>
      <c r="BG2734" s="126" t="str">
        <f t="shared" si="875"/>
        <v/>
      </c>
      <c r="BI2734" s="130" t="str">
        <f t="shared" si="876"/>
        <v/>
      </c>
    </row>
    <row r="2735" spans="2:61">
      <c r="B2735" s="111"/>
      <c r="C2735" s="536"/>
      <c r="D2735" s="128"/>
      <c r="E2735" s="583"/>
      <c r="F2735" s="128"/>
      <c r="G2735" s="588"/>
      <c r="H2735" s="588"/>
      <c r="I2735" s="130"/>
      <c r="J2735" s="139"/>
      <c r="K2735" s="131"/>
      <c r="L2735" s="132"/>
      <c r="M2735" s="132"/>
      <c r="N2735" s="141"/>
      <c r="O2735" s="139"/>
      <c r="P2735" s="139"/>
      <c r="Q2735" s="139"/>
      <c r="R2735" s="133"/>
      <c r="S2735" s="134"/>
      <c r="T2735" s="434"/>
      <c r="U2735" s="429"/>
      <c r="V2735" s="429" t="str">
        <f t="shared" si="869"/>
        <v/>
      </c>
      <c r="W2735" s="298"/>
      <c r="X2735" s="129" t="str">
        <f t="shared" si="870"/>
        <v/>
      </c>
      <c r="Y2735" s="129" t="str">
        <f t="shared" si="871"/>
        <v/>
      </c>
      <c r="Z2735" s="129" t="str">
        <f t="shared" si="872"/>
        <v/>
      </c>
      <c r="AA2735" s="133" t="str">
        <f t="shared" si="877"/>
        <v/>
      </c>
      <c r="AC2735" s="186" t="str">
        <f>AC2711</f>
        <v/>
      </c>
      <c r="AD2735" s="187" t="str">
        <f>AD2711</f>
        <v/>
      </c>
      <c r="AE2735" s="187" t="str">
        <f>AE2711</f>
        <v/>
      </c>
      <c r="AF2735" s="187" t="str">
        <f>AF2711</f>
        <v/>
      </c>
      <c r="AG2735" s="204">
        <f t="shared" si="873"/>
        <v>0</v>
      </c>
      <c r="AI2735" s="135" t="str">
        <f>IF(月報!G2735&lt;&gt;"",月報!G2735,"")</f>
        <v/>
      </c>
      <c r="AJ2735" s="126" t="str">
        <f>IF(月報!W2735&lt;&gt;"",月報!W2735*24,"")</f>
        <v/>
      </c>
      <c r="AK2735" s="126" t="str">
        <f>IF(月報!P2735&lt;&gt;"",月報!P2735,"")</f>
        <v/>
      </c>
      <c r="AL2735" s="126" t="str">
        <f>IF(月報!Q2735&lt;&gt;"",IF(月報!Q2735="平日残","",月報!Q2735),"")</f>
        <v/>
      </c>
      <c r="AM2735" s="126"/>
      <c r="AN2735" s="126" t="str">
        <f t="shared" si="866"/>
        <v/>
      </c>
      <c r="AO2735" s="126" t="str">
        <f>IF($E2735="","",VLOOKUP($E2735,カレンダマスタ!$A$5:$E$381,5,FALSE))</f>
        <v/>
      </c>
      <c r="AQ2735" s="196" t="str">
        <f>IF(G2735="","",IF(VLOOKUP(E2735,カレンダマスタ!$A$5:$D$381,4,FALSE)=0,"",1))</f>
        <v/>
      </c>
      <c r="AR2735" s="136" t="str">
        <f>IF($G2735="","",IF($AD2735="NSTC",INDEX(カレンダマスタ!$I$26:$O$31,MATCH($G2735,カレンダマスタ!$H$26:$H$31,1),MATCH($H2735,カレンダマスタ!$I$25:$O$25,1)),
IF($AD2735="CS本社",INDEX(カレンダマスタ!$I$36:$O$41,MATCH($G2735,カレンダマスタ!$H$36:$H$41,1),MATCH($H2735,カレンダマスタ!$I$35:$O$35,1)),
IF($AD2735="NS本社",INDEX(カレンダマスタ!$I$94:$O$99,MATCH($G2735,カレンダマスタ!$H$95:$H$100,1),MATCH($H2735,カレンダマスタ!$I$93:$O$93,1)),
IF($AD2735="ODC",INDEX(カレンダマスタ!$I$46:$O$51,MATCH($G2735,カレンダマスタ!$H$46:$H$51,1),MATCH($H2735,カレンダマスタ!$I$45:$O$45,1)),
IF($AD2735="NS東京TC",INDEX(カレンダマスタ!$I$56:$O$61,MATCH($G2735,カレンダマスタ!$H$56:$H$61,1),MATCH($H2735,カレンダマスタ!$I$55:$O$55,1)),""))))))</f>
        <v/>
      </c>
      <c r="AS2735" s="126" t="str">
        <f t="shared" si="874"/>
        <v/>
      </c>
      <c r="AU2735" s="137" t="str">
        <f>IF(E2735="","",VLOOKUP($E2735,カレンダマスタ!$A$4:$E$381,4,FALSE))</f>
        <v/>
      </c>
      <c r="AV2735" s="137" t="str">
        <f t="shared" si="878"/>
        <v/>
      </c>
      <c r="AW2735" s="137" t="str">
        <f t="shared" si="879"/>
        <v/>
      </c>
      <c r="AX2735" s="138" t="str">
        <f t="shared" si="880"/>
        <v/>
      </c>
      <c r="AY2735" s="138" t="str">
        <f t="shared" si="881"/>
        <v/>
      </c>
      <c r="AZ2735" s="130" t="str">
        <f>IF(AX2735&amp;AW2735="勤怠未設定","×",IF(AV2735="勤怠修正","×",IF(AC2735="外注","",IF(AA2735="",IF(AY2735&lt;&gt;"","×",""),IF(VLOOKUP(AA2735,カレンダマスタ!$H$66:$I$83,2,FALSE)&lt;&gt;AY2735,"×","OK")))))</f>
        <v/>
      </c>
      <c r="BC2735" s="137" t="str">
        <f>IF(E2735="","",VLOOKUP($E2735,カレンダマスタ!$A$4:$E$381,4,FALSE))</f>
        <v/>
      </c>
      <c r="BD2735" s="126" t="str">
        <f>IF(AC2735="社員","",IF(AG2735=0,"",IF(AD2735="NSTC",IF(COUNTIF(カレンダマスタ!$Q$5:$Q$32,G2735)=1,"OK","×"),
IF(AD2735="NS本社",IF(COUNTIF(カレンダマスタ!$T$5:$T$32,G2735)=1,"OK","×"),IF(COUNTIF(カレンダマスタ!$R$5:$R$32,G2735)=1,"OK","×")))))</f>
        <v/>
      </c>
      <c r="BE2735" s="126" t="str">
        <f>IF(AC2735="社員","",IF(G2735="","",IF(R2735&lt;&gt;"","",IF(AF2735="CS","OK",IF(VLOOKUP(E2735,カレンダマスタ!$A$5:$D$381,4,FALSE)&gt;0,"",IF(OR(G2735*24&gt;10.84,H2735*24&lt;14.5)=TRUE,"×","OK"))))))</f>
        <v/>
      </c>
      <c r="BF2735" s="126" t="str">
        <f t="shared" si="868"/>
        <v/>
      </c>
      <c r="BG2735" s="126" t="str">
        <f t="shared" si="875"/>
        <v/>
      </c>
      <c r="BI2735" s="130" t="str">
        <f t="shared" si="876"/>
        <v/>
      </c>
    </row>
    <row r="2736" spans="2:61">
      <c r="B2736" s="111"/>
      <c r="C2736" s="536"/>
      <c r="D2736" s="128"/>
      <c r="E2736" s="583"/>
      <c r="F2736" s="128"/>
      <c r="G2736" s="588"/>
      <c r="H2736" s="588"/>
      <c r="I2736" s="130"/>
      <c r="J2736" s="139"/>
      <c r="K2736" s="131"/>
      <c r="L2736" s="132"/>
      <c r="M2736" s="132"/>
      <c r="N2736" s="141"/>
      <c r="O2736" s="139"/>
      <c r="P2736" s="139"/>
      <c r="Q2736" s="139"/>
      <c r="R2736" s="133"/>
      <c r="S2736" s="134"/>
      <c r="T2736" s="434"/>
      <c r="U2736" s="429"/>
      <c r="V2736" s="429" t="str">
        <f t="shared" si="869"/>
        <v/>
      </c>
      <c r="W2736" s="298"/>
      <c r="X2736" s="129" t="str">
        <f t="shared" si="870"/>
        <v/>
      </c>
      <c r="Y2736" s="129" t="str">
        <f t="shared" si="871"/>
        <v/>
      </c>
      <c r="Z2736" s="129" t="str">
        <f t="shared" si="872"/>
        <v/>
      </c>
      <c r="AA2736" s="133" t="str">
        <f t="shared" si="877"/>
        <v/>
      </c>
      <c r="AC2736" s="186" t="str">
        <f>AC2711</f>
        <v/>
      </c>
      <c r="AD2736" s="187" t="str">
        <f>AD2711</f>
        <v/>
      </c>
      <c r="AE2736" s="187" t="str">
        <f>AE2711</f>
        <v/>
      </c>
      <c r="AF2736" s="187" t="str">
        <f>AF2711</f>
        <v/>
      </c>
      <c r="AG2736" s="204">
        <f t="shared" si="873"/>
        <v>0</v>
      </c>
      <c r="AI2736" s="140" t="str">
        <f>IF(月報!G2736&lt;&gt;"",月報!G2736,"")</f>
        <v/>
      </c>
      <c r="AJ2736" s="126" t="str">
        <f>IF(月報!W2736&lt;&gt;"",月報!W2736*24,"")</f>
        <v/>
      </c>
      <c r="AK2736" s="126" t="str">
        <f>IF(月報!P2736&lt;&gt;"",月報!P2736,"")</f>
        <v/>
      </c>
      <c r="AL2736" s="126" t="str">
        <f>IF(月報!Q2736&lt;&gt;"",IF(月報!Q2736="平日残","",月報!Q2736),"")</f>
        <v/>
      </c>
      <c r="AM2736" s="126"/>
      <c r="AN2736" s="126" t="str">
        <f t="shared" si="866"/>
        <v/>
      </c>
      <c r="AO2736" s="126" t="str">
        <f>IF($E2736="","",VLOOKUP($E2736,カレンダマスタ!$A$5:$E$381,5,FALSE))</f>
        <v/>
      </c>
      <c r="AQ2736" s="196" t="str">
        <f>IF(G2736="","",IF(VLOOKUP(E2736,カレンダマスタ!$A$5:$D$381,4,FALSE)=0,"",1))</f>
        <v/>
      </c>
      <c r="AR2736" s="136" t="str">
        <f>IF($G2736="","",IF($AD2736="NSTC",INDEX(カレンダマスタ!$I$26:$O$31,MATCH($G2736,カレンダマスタ!$H$26:$H$31,1),MATCH($H2736,カレンダマスタ!$I$25:$O$25,1)),
IF($AD2736="CS本社",INDEX(カレンダマスタ!$I$36:$O$41,MATCH($G2736,カレンダマスタ!$H$36:$H$41,1),MATCH($H2736,カレンダマスタ!$I$35:$O$35,1)),
IF($AD2736="NS本社",INDEX(カレンダマスタ!$I$94:$O$99,MATCH($G2736,カレンダマスタ!$H$95:$H$100,1),MATCH($H2736,カレンダマスタ!$I$93:$O$93,1)),
IF($AD2736="ODC",INDEX(カレンダマスタ!$I$46:$O$51,MATCH($G2736,カレンダマスタ!$H$46:$H$51,1),MATCH($H2736,カレンダマスタ!$I$45:$O$45,1)),
IF($AD2736="NS東京TC",INDEX(カレンダマスタ!$I$56:$O$61,MATCH($G2736,カレンダマスタ!$H$56:$H$61,1),MATCH($H2736,カレンダマスタ!$I$55:$O$55,1)),""))))))</f>
        <v/>
      </c>
      <c r="AS2736" s="126" t="str">
        <f t="shared" si="874"/>
        <v/>
      </c>
      <c r="AU2736" s="137" t="str">
        <f>IF(E2736="","",VLOOKUP($E2736,カレンダマスタ!$A$4:$E$381,4,FALSE))</f>
        <v/>
      </c>
      <c r="AV2736" s="137" t="str">
        <f t="shared" si="878"/>
        <v/>
      </c>
      <c r="AW2736" s="137" t="str">
        <f t="shared" si="879"/>
        <v/>
      </c>
      <c r="AX2736" s="138" t="str">
        <f t="shared" si="880"/>
        <v/>
      </c>
      <c r="AY2736" s="138" t="str">
        <f t="shared" si="881"/>
        <v/>
      </c>
      <c r="AZ2736" s="130" t="str">
        <f>IF(AX2736&amp;AW2736="勤怠未設定","×",IF(AV2736="勤怠修正","×",IF(AC2736="外注","",IF(AA2736="",IF(AY2736&lt;&gt;"","×",""),IF(VLOOKUP(AA2736,カレンダマスタ!$H$66:$I$83,2,FALSE)&lt;&gt;AY2736,"×","OK")))))</f>
        <v/>
      </c>
      <c r="BC2736" s="137" t="str">
        <f>IF(E2736="","",VLOOKUP($E2736,カレンダマスタ!$A$4:$E$381,4,FALSE))</f>
        <v/>
      </c>
      <c r="BD2736" s="126" t="str">
        <f>IF(AC2736="社員","",IF(AG2736=0,"",IF(AD2736="NSTC",IF(COUNTIF(カレンダマスタ!$Q$5:$Q$32,G2736)=1,"OK","×"),
IF(AD2736="NS本社",IF(COUNTIF(カレンダマスタ!$T$5:$T$32,G2736)=1,"OK","×"),IF(COUNTIF(カレンダマスタ!$R$5:$R$32,G2736)=1,"OK","×")))))</f>
        <v/>
      </c>
      <c r="BE2736" s="126" t="str">
        <f>IF(AC2736="社員","",IF(G2736="","",IF(R2736&lt;&gt;"","",IF(AF2736="CS","OK",IF(VLOOKUP(E2736,カレンダマスタ!$A$5:$D$381,4,FALSE)&gt;0,"",IF(OR(G2736*24&gt;10.84,H2736*24&lt;14.5)=TRUE,"×","OK"))))))</f>
        <v/>
      </c>
      <c r="BF2736" s="126" t="str">
        <f t="shared" si="868"/>
        <v/>
      </c>
      <c r="BG2736" s="126" t="str">
        <f t="shared" si="875"/>
        <v/>
      </c>
      <c r="BI2736" s="130" t="str">
        <f t="shared" si="876"/>
        <v/>
      </c>
    </row>
    <row r="2737" spans="2:61">
      <c r="B2737" s="111"/>
      <c r="C2737" s="536"/>
      <c r="D2737" s="128"/>
      <c r="E2737" s="583"/>
      <c r="F2737" s="128"/>
      <c r="G2737" s="588"/>
      <c r="H2737" s="588"/>
      <c r="I2737" s="130"/>
      <c r="J2737" s="139"/>
      <c r="K2737" s="131"/>
      <c r="L2737" s="132"/>
      <c r="M2737" s="132"/>
      <c r="N2737" s="141"/>
      <c r="O2737" s="139"/>
      <c r="P2737" s="139"/>
      <c r="Q2737" s="139"/>
      <c r="R2737" s="133"/>
      <c r="S2737" s="134"/>
      <c r="T2737" s="434"/>
      <c r="U2737" s="429"/>
      <c r="V2737" s="429" t="str">
        <f t="shared" si="869"/>
        <v/>
      </c>
      <c r="W2737" s="298"/>
      <c r="X2737" s="129" t="str">
        <f t="shared" si="870"/>
        <v/>
      </c>
      <c r="Y2737" s="129" t="str">
        <f t="shared" si="871"/>
        <v/>
      </c>
      <c r="Z2737" s="129" t="str">
        <f t="shared" si="872"/>
        <v/>
      </c>
      <c r="AA2737" s="133" t="str">
        <f t="shared" si="877"/>
        <v/>
      </c>
      <c r="AC2737" s="186" t="str">
        <f>AC2711</f>
        <v/>
      </c>
      <c r="AD2737" s="187" t="str">
        <f>AD2711</f>
        <v/>
      </c>
      <c r="AE2737" s="187" t="str">
        <f>AE2711</f>
        <v/>
      </c>
      <c r="AF2737" s="187" t="str">
        <f>AF2711</f>
        <v/>
      </c>
      <c r="AG2737" s="204">
        <f t="shared" si="873"/>
        <v>0</v>
      </c>
      <c r="AI2737" s="140" t="str">
        <f>IF(月報!G2737&lt;&gt;"",月報!G2737,"")</f>
        <v/>
      </c>
      <c r="AJ2737" s="126" t="str">
        <f>IF(月報!W2737&lt;&gt;"",月報!W2737*24,"")</f>
        <v/>
      </c>
      <c r="AK2737" s="126" t="str">
        <f>IF(月報!P2737&lt;&gt;"",月報!P2737,"")</f>
        <v/>
      </c>
      <c r="AL2737" s="126" t="str">
        <f>IF(月報!Q2737&lt;&gt;"",IF(月報!Q2737="平日残","",月報!Q2737),"")</f>
        <v/>
      </c>
      <c r="AM2737" s="126"/>
      <c r="AN2737" s="126" t="str">
        <f t="shared" si="866"/>
        <v/>
      </c>
      <c r="AO2737" s="126" t="str">
        <f>IF($E2737="","",VLOOKUP($E2737,カレンダマスタ!$A$5:$E$381,5,FALSE))</f>
        <v/>
      </c>
      <c r="AQ2737" s="196" t="str">
        <f>IF(G2737="","",IF(VLOOKUP(E2737,カレンダマスタ!$A$5:$D$381,4,FALSE)=0,"",1))</f>
        <v/>
      </c>
      <c r="AR2737" s="136" t="str">
        <f>IF($G2737="","",IF($AD2737="NSTC",INDEX(カレンダマスタ!$I$26:$O$31,MATCH($G2737,カレンダマスタ!$H$26:$H$31,1),MATCH($H2737,カレンダマスタ!$I$25:$O$25,1)),
IF($AD2737="CS本社",INDEX(カレンダマスタ!$I$36:$O$41,MATCH($G2737,カレンダマスタ!$H$36:$H$41,1),MATCH($H2737,カレンダマスタ!$I$35:$O$35,1)),
IF($AD2737="NS本社",INDEX(カレンダマスタ!$I$94:$O$99,MATCH($G2737,カレンダマスタ!$H$95:$H$100,1),MATCH($H2737,カレンダマスタ!$I$93:$O$93,1)),
IF($AD2737="ODC",INDEX(カレンダマスタ!$I$46:$O$51,MATCH($G2737,カレンダマスタ!$H$46:$H$51,1),MATCH($H2737,カレンダマスタ!$I$45:$O$45,1)),
IF($AD2737="NS東京TC",INDEX(カレンダマスタ!$I$56:$O$61,MATCH($G2737,カレンダマスタ!$H$56:$H$61,1),MATCH($H2737,カレンダマスタ!$I$55:$O$55,1)),""))))))</f>
        <v/>
      </c>
      <c r="AS2737" s="126" t="str">
        <f t="shared" si="874"/>
        <v/>
      </c>
      <c r="AU2737" s="137" t="str">
        <f>IF(E2737="","",VLOOKUP($E2737,カレンダマスタ!$A$4:$E$381,4,FALSE))</f>
        <v/>
      </c>
      <c r="AV2737" s="137" t="str">
        <f t="shared" si="878"/>
        <v/>
      </c>
      <c r="AW2737" s="137" t="str">
        <f t="shared" si="879"/>
        <v/>
      </c>
      <c r="AX2737" s="138" t="str">
        <f t="shared" si="880"/>
        <v/>
      </c>
      <c r="AY2737" s="138" t="str">
        <f t="shared" si="881"/>
        <v/>
      </c>
      <c r="AZ2737" s="130" t="str">
        <f>IF(AX2737&amp;AW2737="勤怠未設定","×",IF(AV2737="勤怠修正","×",IF(AC2737="外注","",IF(AA2737="",IF(AY2737&lt;&gt;"","×",""),IF(VLOOKUP(AA2737,カレンダマスタ!$H$66:$I$83,2,FALSE)&lt;&gt;AY2737,"×","OK")))))</f>
        <v/>
      </c>
      <c r="BC2737" s="137" t="str">
        <f>IF(E2737="","",VLOOKUP($E2737,カレンダマスタ!$A$4:$E$381,4,FALSE))</f>
        <v/>
      </c>
      <c r="BD2737" s="126" t="str">
        <f>IF(AC2737="社員","",IF(AG2737=0,"",IF(AD2737="NSTC",IF(COUNTIF(カレンダマスタ!$Q$5:$Q$32,G2737)=1,"OK","×"),
IF(AD2737="NS本社",IF(COUNTIF(カレンダマスタ!$T$5:$T$32,G2737)=1,"OK","×"),IF(COUNTIF(カレンダマスタ!$R$5:$R$32,G2737)=1,"OK","×")))))</f>
        <v/>
      </c>
      <c r="BE2737" s="126" t="str">
        <f>IF(AC2737="社員","",IF(G2737="","",IF(R2737&lt;&gt;"","",IF(AF2737="CS","OK",IF(VLOOKUP(E2737,カレンダマスタ!$A$5:$D$381,4,FALSE)&gt;0,"",IF(OR(G2737*24&gt;10.84,H2737*24&lt;14.5)=TRUE,"×","OK"))))))</f>
        <v/>
      </c>
      <c r="BF2737" s="126" t="str">
        <f t="shared" si="868"/>
        <v/>
      </c>
      <c r="BG2737" s="126" t="str">
        <f t="shared" si="875"/>
        <v/>
      </c>
      <c r="BI2737" s="130" t="str">
        <f t="shared" si="876"/>
        <v/>
      </c>
    </row>
    <row r="2738" spans="2:61">
      <c r="B2738" s="111"/>
      <c r="C2738" s="537"/>
      <c r="D2738" s="142"/>
      <c r="E2738" s="584"/>
      <c r="F2738" s="142"/>
      <c r="G2738" s="589"/>
      <c r="H2738" s="589"/>
      <c r="I2738" s="144"/>
      <c r="J2738" s="148"/>
      <c r="K2738" s="145"/>
      <c r="L2738" s="146"/>
      <c r="M2738" s="146"/>
      <c r="N2738" s="147"/>
      <c r="O2738" s="148"/>
      <c r="P2738" s="148"/>
      <c r="Q2738" s="148"/>
      <c r="R2738" s="149"/>
      <c r="S2738" s="156"/>
      <c r="T2738" s="435"/>
      <c r="U2738" s="430"/>
      <c r="V2738" s="430" t="str">
        <f t="shared" si="869"/>
        <v/>
      </c>
      <c r="W2738" s="298"/>
      <c r="X2738" s="143" t="str">
        <f t="shared" si="870"/>
        <v/>
      </c>
      <c r="Y2738" s="143" t="str">
        <f t="shared" si="871"/>
        <v/>
      </c>
      <c r="Z2738" s="143" t="str">
        <f t="shared" si="872"/>
        <v/>
      </c>
      <c r="AA2738" s="149" t="str">
        <f t="shared" si="877"/>
        <v/>
      </c>
      <c r="AC2738" s="188" t="str">
        <f>AC2711</f>
        <v/>
      </c>
      <c r="AD2738" s="189" t="str">
        <f>AD2711</f>
        <v/>
      </c>
      <c r="AE2738" s="189" t="str">
        <f>AE2711</f>
        <v/>
      </c>
      <c r="AF2738" s="189" t="str">
        <f>AF2711</f>
        <v/>
      </c>
      <c r="AG2738" s="205">
        <f t="shared" si="873"/>
        <v>0</v>
      </c>
      <c r="AI2738" s="157" t="str">
        <f>IF(月報!G2738&lt;&gt;"",月報!G2738,"")</f>
        <v/>
      </c>
      <c r="AJ2738" s="151" t="str">
        <f>IF(月報!W2738&lt;&gt;"",月報!W2738*24,"")</f>
        <v/>
      </c>
      <c r="AK2738" s="151" t="str">
        <f>IF(月報!P2738&lt;&gt;"",月報!P2738,"")</f>
        <v/>
      </c>
      <c r="AL2738" s="151" t="str">
        <f>IF(月報!Q2738&lt;&gt;"",IF(月報!Q2738="平日残","",月報!Q2738),"")</f>
        <v/>
      </c>
      <c r="AM2738" s="151"/>
      <c r="AN2738" s="151" t="str">
        <f t="shared" si="866"/>
        <v/>
      </c>
      <c r="AO2738" s="151" t="str">
        <f>IF($E2738="","",VLOOKUP($E2738,カレンダマスタ!$A$5:$E$381,5,FALSE))</f>
        <v/>
      </c>
      <c r="AQ2738" s="197" t="str">
        <f>IF(G2738="","",IF(VLOOKUP(E2738,カレンダマスタ!$A$5:$D$381,4,FALSE)=0,"",1))</f>
        <v/>
      </c>
      <c r="AR2738" s="152" t="str">
        <f>IF($G2738="","",IF($AD2738="NSTC",INDEX(カレンダマスタ!$I$26:$O$31,MATCH($G2738,カレンダマスタ!$H$26:$H$31,1),MATCH($H2738,カレンダマスタ!$I$25:$O$25,1)),
IF($AD2738="CS本社",INDEX(カレンダマスタ!$I$36:$O$41,MATCH($G2738,カレンダマスタ!$H$36:$H$41,1),MATCH($H2738,カレンダマスタ!$I$35:$O$35,1)),
IF($AD2738="NS本社",INDEX(カレンダマスタ!$I$94:$O$99,MATCH($G2738,カレンダマスタ!$H$95:$H$100,1),MATCH($H2738,カレンダマスタ!$I$93:$O$93,1)),
IF($AD2738="ODC",INDEX(カレンダマスタ!$I$46:$O$51,MATCH($G2738,カレンダマスタ!$H$46:$H$51,1),MATCH($H2738,カレンダマスタ!$I$45:$O$45,1)),
IF($AD2738="NS東京TC",INDEX(カレンダマスタ!$I$56:$O$61,MATCH($G2738,カレンダマスタ!$H$56:$H$61,1),MATCH($H2738,カレンダマスタ!$I$55:$O$55,1)),""))))))</f>
        <v/>
      </c>
      <c r="AS2738" s="151" t="str">
        <f t="shared" si="874"/>
        <v/>
      </c>
      <c r="AU2738" s="153" t="str">
        <f>IF(E2738="","",VLOOKUP($E2738,カレンダマスタ!$A$4:$E$381,4,FALSE))</f>
        <v/>
      </c>
      <c r="AV2738" s="153" t="str">
        <f t="shared" si="878"/>
        <v/>
      </c>
      <c r="AW2738" s="153" t="str">
        <f t="shared" si="879"/>
        <v/>
      </c>
      <c r="AX2738" s="154" t="str">
        <f t="shared" si="880"/>
        <v/>
      </c>
      <c r="AY2738" s="154" t="str">
        <f t="shared" si="881"/>
        <v/>
      </c>
      <c r="AZ2738" s="144" t="str">
        <f>IF(AX2738&amp;AW2738="勤怠未設定","×",IF(AV2738="勤怠修正","×",IF(AC2738="外注","",IF(AA2738="",IF(AY2738&lt;&gt;"","×",""),IF(VLOOKUP(AA2738,カレンダマスタ!$H$66:$I$83,2,FALSE)&lt;&gt;AY2738,"×","OK")))))</f>
        <v/>
      </c>
      <c r="BC2738" s="153" t="str">
        <f>IF(E2738="","",VLOOKUP($E2738,カレンダマスタ!$A$4:$E$381,4,FALSE))</f>
        <v/>
      </c>
      <c r="BD2738" s="151" t="str">
        <f>IF(AC2738="社員","",IF(AG2738=0,"",IF(AD2738="NSTC",IF(COUNTIF(カレンダマスタ!$Q$5:$Q$32,G2738)=1,"OK","×"),
IF(AD2738="NS本社",IF(COUNTIF(カレンダマスタ!$T$5:$T$32,G2738)=1,"OK","×"),IF(COUNTIF(カレンダマスタ!$R$5:$R$32,G2738)=1,"OK","×")))))</f>
        <v/>
      </c>
      <c r="BE2738" s="151" t="str">
        <f>IF(AC2738="社員","",IF(G2738="","",IF(R2738&lt;&gt;"","",IF(AF2738="CS","OK",IF(VLOOKUP(E2738,カレンダマスタ!$A$5:$D$381,4,FALSE)&gt;0,"",IF(OR(G2738*24&gt;10.84,H2738*24&lt;14.5)=TRUE,"×","OK"))))))</f>
        <v/>
      </c>
      <c r="BF2738" s="151" t="str">
        <f t="shared" si="868"/>
        <v/>
      </c>
      <c r="BG2738" s="151" t="str">
        <f t="shared" si="875"/>
        <v/>
      </c>
      <c r="BI2738" s="144" t="str">
        <f t="shared" si="876"/>
        <v/>
      </c>
    </row>
    <row r="2739" spans="2:61">
      <c r="B2739" s="111"/>
      <c r="C2739" s="535"/>
      <c r="D2739" s="112"/>
      <c r="E2739" s="582"/>
      <c r="F2739" s="112"/>
      <c r="G2739" s="587"/>
      <c r="H2739" s="587"/>
      <c r="I2739" s="114"/>
      <c r="J2739" s="118"/>
      <c r="K2739" s="115"/>
      <c r="L2739" s="116"/>
      <c r="M2739" s="116"/>
      <c r="N2739" s="117"/>
      <c r="O2739" s="118"/>
      <c r="P2739" s="118"/>
      <c r="Q2739" s="118"/>
      <c r="R2739" s="119"/>
      <c r="S2739" s="120"/>
      <c r="T2739" s="433"/>
      <c r="U2739" s="431">
        <f>SUM(T2739:T2755)</f>
        <v>0</v>
      </c>
      <c r="V2739" s="431" t="str">
        <f t="shared" si="869"/>
        <v/>
      </c>
      <c r="W2739" s="298"/>
      <c r="X2739" s="113" t="str">
        <f t="shared" si="870"/>
        <v/>
      </c>
      <c r="Y2739" s="113" t="str">
        <f t="shared" si="871"/>
        <v/>
      </c>
      <c r="Z2739" s="113" t="str">
        <f t="shared" si="872"/>
        <v/>
      </c>
      <c r="AA2739" s="119" t="str">
        <f t="shared" si="877"/>
        <v/>
      </c>
      <c r="AC2739" s="190" t="str">
        <f>AC2711</f>
        <v/>
      </c>
      <c r="AD2739" s="191" t="str">
        <f>AD2711</f>
        <v/>
      </c>
      <c r="AE2739" s="191" t="str">
        <f>AE2711</f>
        <v/>
      </c>
      <c r="AF2739" s="191" t="str">
        <f>AF2711</f>
        <v/>
      </c>
      <c r="AG2739" s="206">
        <f t="shared" si="873"/>
        <v>0</v>
      </c>
      <c r="AI2739" s="159" t="str">
        <f>IF(月報!G2739&lt;&gt;"",月報!G2739,"")</f>
        <v/>
      </c>
      <c r="AJ2739" s="122" t="str">
        <f>IF(月報!W2739&lt;&gt;"",月報!W2739*24,"")</f>
        <v/>
      </c>
      <c r="AK2739" s="122" t="str">
        <f>IF(月報!P2739&lt;&gt;"",月報!P2739,"")</f>
        <v/>
      </c>
      <c r="AL2739" s="122" t="str">
        <f>IF(月報!Q2739&lt;&gt;"",IF(月報!Q2739="平日残","",月報!Q2739),"")</f>
        <v/>
      </c>
      <c r="AM2739" s="122"/>
      <c r="AN2739" s="122" t="str">
        <f t="shared" si="866"/>
        <v/>
      </c>
      <c r="AO2739" s="122" t="str">
        <f>IF($E2739="","",VLOOKUP($E2739,カレンダマスタ!$A$5:$E$381,5,FALSE))</f>
        <v/>
      </c>
      <c r="AQ2739" s="195" t="str">
        <f>IF(G2739="","",IF(VLOOKUP(E2739,カレンダマスタ!$A$5:$D$381,4,FALSE)=0,"",1))</f>
        <v/>
      </c>
      <c r="AR2739" s="123" t="str">
        <f>IF($G2739="","",IF($AD2739="NSTC",INDEX(カレンダマスタ!$I$26:$O$31,MATCH($G2739,カレンダマスタ!$H$26:$H$31,1),MATCH($H2739,カレンダマスタ!$I$25:$O$25,1)),
IF($AD2739="CS本社",INDEX(カレンダマスタ!$I$36:$O$41,MATCH($G2739,カレンダマスタ!$H$36:$H$41,1),MATCH($H2739,カレンダマスタ!$I$35:$O$35,1)),
IF($AD2739="NS本社",INDEX(カレンダマスタ!$I$94:$O$99,MATCH($G2739,カレンダマスタ!$H$95:$H$100,1),MATCH($H2739,カレンダマスタ!$I$93:$O$93,1)),
IF($AD2739="ODC",INDEX(カレンダマスタ!$I$46:$O$51,MATCH($G2739,カレンダマスタ!$H$46:$H$51,1),MATCH($H2739,カレンダマスタ!$I$45:$O$45,1)),
IF($AD2739="NS東京TC",INDEX(カレンダマスタ!$I$56:$O$61,MATCH($G2739,カレンダマスタ!$H$56:$H$61,1),MATCH($H2739,カレンダマスタ!$I$55:$O$55,1)),""))))))</f>
        <v/>
      </c>
      <c r="AS2739" s="122" t="str">
        <f t="shared" si="874"/>
        <v/>
      </c>
      <c r="AU2739" s="124" t="str">
        <f>IF(E2739="","",VLOOKUP($E2739,カレンダマスタ!$A$4:$E$381,4,FALSE))</f>
        <v/>
      </c>
      <c r="AV2739" s="124" t="str">
        <f t="shared" si="878"/>
        <v/>
      </c>
      <c r="AW2739" s="124" t="str">
        <f t="shared" si="879"/>
        <v/>
      </c>
      <c r="AX2739" s="125" t="str">
        <f t="shared" si="880"/>
        <v/>
      </c>
      <c r="AY2739" s="125" t="str">
        <f t="shared" si="881"/>
        <v/>
      </c>
      <c r="AZ2739" s="114" t="str">
        <f>IF(AX2739&amp;AW2739="勤怠未設定","×",IF(AV2739="勤怠修正","×",IF(AC2739="外注","",IF(AA2739="",IF(AY2739&lt;&gt;"","×",""),IF(VLOOKUP(AA2739,カレンダマスタ!$H$66:$I$83,2,FALSE)&lt;&gt;AY2739,"×","OK")))))</f>
        <v/>
      </c>
      <c r="BC2739" s="124" t="str">
        <f>IF(E2739="","",VLOOKUP($E2739,カレンダマスタ!$A$4:$E$381,4,FALSE))</f>
        <v/>
      </c>
      <c r="BD2739" s="122" t="str">
        <f>IF(AC2739="社員","",IF(AG2739=0,"",IF(AD2739="NSTC",IF(COUNTIF(カレンダマスタ!$Q$5:$Q$32,G2739)=1,"OK","×"),
IF(AD2739="NS本社",IF(COUNTIF(カレンダマスタ!$T$5:$T$32,G2739)=1,"OK","×"),IF(COUNTIF(カレンダマスタ!$R$5:$R$32,G2739)=1,"OK","×")))))</f>
        <v/>
      </c>
      <c r="BE2739" s="122" t="str">
        <f>IF(AC2739="社員","",IF(G2739="","",IF(R2739&lt;&gt;"","",IF(AF2739="CS","OK",IF(VLOOKUP(E2739,カレンダマスタ!$A$5:$D$381,4,FALSE)&gt;0,"",IF(OR(G2739*24&gt;10.84,H2739*24&lt;14.5)=TRUE,"×","OK"))))))</f>
        <v/>
      </c>
      <c r="BF2739" s="122" t="str">
        <f t="shared" si="868"/>
        <v/>
      </c>
      <c r="BG2739" s="122" t="str">
        <f t="shared" si="875"/>
        <v/>
      </c>
      <c r="BI2739" s="114" t="str">
        <f t="shared" si="876"/>
        <v/>
      </c>
    </row>
    <row r="2740" spans="2:61">
      <c r="B2740" s="111"/>
      <c r="C2740" s="536"/>
      <c r="D2740" s="128"/>
      <c r="E2740" s="583"/>
      <c r="F2740" s="128"/>
      <c r="G2740" s="588"/>
      <c r="H2740" s="588"/>
      <c r="I2740" s="130"/>
      <c r="J2740" s="139"/>
      <c r="K2740" s="131"/>
      <c r="L2740" s="132"/>
      <c r="M2740" s="132"/>
      <c r="N2740" s="141"/>
      <c r="O2740" s="139"/>
      <c r="P2740" s="139"/>
      <c r="Q2740" s="139"/>
      <c r="R2740" s="133"/>
      <c r="S2740" s="134"/>
      <c r="T2740" s="434"/>
      <c r="U2740" s="429"/>
      <c r="V2740" s="429" t="str">
        <f t="shared" si="869"/>
        <v/>
      </c>
      <c r="W2740" s="298"/>
      <c r="X2740" s="129" t="str">
        <f t="shared" si="870"/>
        <v/>
      </c>
      <c r="Y2740" s="129" t="str">
        <f t="shared" si="871"/>
        <v/>
      </c>
      <c r="Z2740" s="129" t="str">
        <f t="shared" si="872"/>
        <v/>
      </c>
      <c r="AA2740" s="133" t="str">
        <f t="shared" si="877"/>
        <v/>
      </c>
      <c r="AC2740" s="186" t="str">
        <f>AC2711</f>
        <v/>
      </c>
      <c r="AD2740" s="187" t="str">
        <f>AD2711</f>
        <v/>
      </c>
      <c r="AE2740" s="187" t="str">
        <f>AE2711</f>
        <v/>
      </c>
      <c r="AF2740" s="187" t="str">
        <f>AF2711</f>
        <v/>
      </c>
      <c r="AG2740" s="204">
        <f t="shared" si="873"/>
        <v>0</v>
      </c>
      <c r="AI2740" s="135" t="str">
        <f>IF(月報!G2740&lt;&gt;"",月報!G2740,"")</f>
        <v/>
      </c>
      <c r="AJ2740" s="126" t="str">
        <f>IF(月報!W2740&lt;&gt;"",月報!W2740*24,"")</f>
        <v/>
      </c>
      <c r="AK2740" s="126" t="str">
        <f>IF(月報!P2740&lt;&gt;"",月報!P2740,"")</f>
        <v/>
      </c>
      <c r="AL2740" s="126" t="str">
        <f>IF(月報!Q2740&lt;&gt;"",IF(月報!Q2740="平日残","",月報!Q2740),"")</f>
        <v/>
      </c>
      <c r="AM2740" s="126"/>
      <c r="AN2740" s="126" t="str">
        <f t="shared" si="866"/>
        <v/>
      </c>
      <c r="AO2740" s="126" t="str">
        <f>IF($E2740="","",VLOOKUP($E2740,カレンダマスタ!$A$5:$E$381,5,FALSE))</f>
        <v/>
      </c>
      <c r="AQ2740" s="196" t="str">
        <f>IF(G2740="","",IF(VLOOKUP(E2740,カレンダマスタ!$A$5:$D$381,4,FALSE)=0,"",1))</f>
        <v/>
      </c>
      <c r="AR2740" s="136" t="str">
        <f>IF($G2740="","",IF($AD2740="NSTC",INDEX(カレンダマスタ!$I$26:$O$31,MATCH($G2740,カレンダマスタ!$H$26:$H$31,1),MATCH($H2740,カレンダマスタ!$I$25:$O$25,1)),
IF($AD2740="CS本社",INDEX(カレンダマスタ!$I$36:$O$41,MATCH($G2740,カレンダマスタ!$H$36:$H$41,1),MATCH($H2740,カレンダマスタ!$I$35:$O$35,1)),
IF($AD2740="NS本社",INDEX(カレンダマスタ!$I$94:$O$99,MATCH($G2740,カレンダマスタ!$H$95:$H$100,1),MATCH($H2740,カレンダマスタ!$I$93:$O$93,1)),
IF($AD2740="ODC",INDEX(カレンダマスタ!$I$46:$O$51,MATCH($G2740,カレンダマスタ!$H$46:$H$51,1),MATCH($H2740,カレンダマスタ!$I$45:$O$45,1)),
IF($AD2740="NS東京TC",INDEX(カレンダマスタ!$I$56:$O$61,MATCH($G2740,カレンダマスタ!$H$56:$H$61,1),MATCH($H2740,カレンダマスタ!$I$55:$O$55,1)),""))))))</f>
        <v/>
      </c>
      <c r="AS2740" s="126" t="str">
        <f t="shared" si="874"/>
        <v/>
      </c>
      <c r="AU2740" s="137" t="str">
        <f>IF(E2740="","",VLOOKUP($E2740,カレンダマスタ!$A$4:$E$381,4,FALSE))</f>
        <v/>
      </c>
      <c r="AV2740" s="137" t="str">
        <f t="shared" si="878"/>
        <v/>
      </c>
      <c r="AW2740" s="137" t="str">
        <f t="shared" si="879"/>
        <v/>
      </c>
      <c r="AX2740" s="138" t="str">
        <f t="shared" si="880"/>
        <v/>
      </c>
      <c r="AY2740" s="138" t="str">
        <f t="shared" si="881"/>
        <v/>
      </c>
      <c r="AZ2740" s="130" t="str">
        <f>IF(AX2740&amp;AW2740="勤怠未設定","×",IF(AV2740="勤怠修正","×",IF(AC2740="外注","",IF(AA2740="",IF(AY2740&lt;&gt;"","×",""),IF(VLOOKUP(AA2740,カレンダマスタ!$H$66:$I$83,2,FALSE)&lt;&gt;AY2740,"×","OK")))))</f>
        <v/>
      </c>
      <c r="BC2740" s="137" t="str">
        <f>IF(E2740="","",VLOOKUP($E2740,カレンダマスタ!$A$4:$E$381,4,FALSE))</f>
        <v/>
      </c>
      <c r="BD2740" s="126" t="str">
        <f>IF(AC2740="社員","",IF(AG2740=0,"",IF(AD2740="NSTC",IF(COUNTIF(カレンダマスタ!$Q$5:$Q$32,G2740)=1,"OK","×"),
IF(AD2740="NS本社",IF(COUNTIF(カレンダマスタ!$T$5:$T$32,G2740)=1,"OK","×"),IF(COUNTIF(カレンダマスタ!$R$5:$R$32,G2740)=1,"OK","×")))))</f>
        <v/>
      </c>
      <c r="BE2740" s="126" t="str">
        <f>IF(AC2740="社員","",IF(G2740="","",IF(R2740&lt;&gt;"","",IF(AF2740="CS","OK",IF(VLOOKUP(E2740,カレンダマスタ!$A$5:$D$381,4,FALSE)&gt;0,"",IF(OR(G2740*24&gt;10.84,H2740*24&lt;14.5)=TRUE,"×","OK"))))))</f>
        <v/>
      </c>
      <c r="BF2740" s="126" t="str">
        <f t="shared" si="868"/>
        <v/>
      </c>
      <c r="BG2740" s="126" t="str">
        <f t="shared" si="875"/>
        <v/>
      </c>
      <c r="BI2740" s="130" t="str">
        <f t="shared" si="876"/>
        <v/>
      </c>
    </row>
    <row r="2741" spans="2:61">
      <c r="B2741" s="111"/>
      <c r="C2741" s="536"/>
      <c r="D2741" s="128"/>
      <c r="E2741" s="583"/>
      <c r="F2741" s="128"/>
      <c r="G2741" s="588"/>
      <c r="H2741" s="588"/>
      <c r="I2741" s="130"/>
      <c r="J2741" s="139"/>
      <c r="K2741" s="131"/>
      <c r="L2741" s="132"/>
      <c r="M2741" s="132"/>
      <c r="N2741" s="141"/>
      <c r="O2741" s="139"/>
      <c r="P2741" s="139"/>
      <c r="Q2741" s="139"/>
      <c r="R2741" s="133"/>
      <c r="S2741" s="134"/>
      <c r="T2741" s="434"/>
      <c r="U2741" s="429"/>
      <c r="V2741" s="429" t="str">
        <f t="shared" si="869"/>
        <v/>
      </c>
      <c r="W2741" s="298"/>
      <c r="X2741" s="129" t="str">
        <f t="shared" si="870"/>
        <v/>
      </c>
      <c r="Y2741" s="129" t="str">
        <f t="shared" si="871"/>
        <v/>
      </c>
      <c r="Z2741" s="129" t="str">
        <f t="shared" si="872"/>
        <v/>
      </c>
      <c r="AA2741" s="133" t="str">
        <f t="shared" si="877"/>
        <v/>
      </c>
      <c r="AC2741" s="186" t="str">
        <f>AC2711</f>
        <v/>
      </c>
      <c r="AD2741" s="187" t="str">
        <f>AD2711</f>
        <v/>
      </c>
      <c r="AE2741" s="187" t="str">
        <f>AE2711</f>
        <v/>
      </c>
      <c r="AF2741" s="187" t="str">
        <f>AF2711</f>
        <v/>
      </c>
      <c r="AG2741" s="204">
        <f t="shared" si="873"/>
        <v>0</v>
      </c>
      <c r="AI2741" s="160" t="str">
        <f>IF(月報!G2741&lt;&gt;"",月報!G2741,"")</f>
        <v/>
      </c>
      <c r="AJ2741" s="126" t="str">
        <f>IF(月報!W2741&lt;&gt;"",月報!W2741*24,"")</f>
        <v/>
      </c>
      <c r="AK2741" s="126" t="str">
        <f>IF(月報!P2741&lt;&gt;"",月報!P2741,"")</f>
        <v/>
      </c>
      <c r="AL2741" s="126" t="str">
        <f>IF(月報!Q2741&lt;&gt;"",IF(月報!Q2741="平日残","",月報!Q2741),"")</f>
        <v/>
      </c>
      <c r="AM2741" s="126"/>
      <c r="AN2741" s="126" t="str">
        <f t="shared" si="866"/>
        <v/>
      </c>
      <c r="AO2741" s="126" t="str">
        <f>IF($E2741="","",VLOOKUP($E2741,カレンダマスタ!$A$5:$E$381,5,FALSE))</f>
        <v/>
      </c>
      <c r="AQ2741" s="196" t="str">
        <f>IF(G2741="","",IF(VLOOKUP(E2741,カレンダマスタ!$A$5:$D$381,4,FALSE)=0,"",1))</f>
        <v/>
      </c>
      <c r="AR2741" s="136" t="str">
        <f>IF($G2741="","",IF($AD2741="NSTC",INDEX(カレンダマスタ!$I$26:$O$31,MATCH($G2741,カレンダマスタ!$H$26:$H$31,1),MATCH($H2741,カレンダマスタ!$I$25:$O$25,1)),
IF($AD2741="CS本社",INDEX(カレンダマスタ!$I$36:$O$41,MATCH($G2741,カレンダマスタ!$H$36:$H$41,1),MATCH($H2741,カレンダマスタ!$I$35:$O$35,1)),
IF($AD2741="NS本社",INDEX(カレンダマスタ!$I$94:$O$99,MATCH($G2741,カレンダマスタ!$H$95:$H$100,1),MATCH($H2741,カレンダマスタ!$I$93:$O$93,1)),
IF($AD2741="ODC",INDEX(カレンダマスタ!$I$46:$O$51,MATCH($G2741,カレンダマスタ!$H$46:$H$51,1),MATCH($H2741,カレンダマスタ!$I$45:$O$45,1)),
IF($AD2741="NS東京TC",INDEX(カレンダマスタ!$I$56:$O$61,MATCH($G2741,カレンダマスタ!$H$56:$H$61,1),MATCH($H2741,カレンダマスタ!$I$55:$O$55,1)),""))))))</f>
        <v/>
      </c>
      <c r="AS2741" s="126" t="str">
        <f t="shared" si="874"/>
        <v/>
      </c>
      <c r="AU2741" s="137" t="str">
        <f>IF(E2741="","",VLOOKUP($E2741,カレンダマスタ!$A$4:$E$381,4,FALSE))</f>
        <v/>
      </c>
      <c r="AV2741" s="137" t="str">
        <f t="shared" si="878"/>
        <v/>
      </c>
      <c r="AW2741" s="137" t="str">
        <f t="shared" si="879"/>
        <v/>
      </c>
      <c r="AX2741" s="138" t="str">
        <f t="shared" si="880"/>
        <v/>
      </c>
      <c r="AY2741" s="138" t="str">
        <f t="shared" si="881"/>
        <v/>
      </c>
      <c r="AZ2741" s="130" t="str">
        <f>IF(AX2741&amp;AW2741="勤怠未設定","×",IF(AV2741="勤怠修正","×",IF(AC2741="外注","",IF(AA2741="",IF(AY2741&lt;&gt;"","×",""),IF(VLOOKUP(AA2741,カレンダマスタ!$H$66:$I$83,2,FALSE)&lt;&gt;AY2741,"×","OK")))))</f>
        <v/>
      </c>
      <c r="BC2741" s="137" t="str">
        <f>IF(E2741="","",VLOOKUP($E2741,カレンダマスタ!$A$4:$E$381,4,FALSE))</f>
        <v/>
      </c>
      <c r="BD2741" s="126" t="str">
        <f>IF(AC2741="社員","",IF(AG2741=0,"",IF(AD2741="NSTC",IF(COUNTIF(カレンダマスタ!$Q$5:$Q$32,G2741)=1,"OK","×"),
IF(AD2741="NS本社",IF(COUNTIF(カレンダマスタ!$T$5:$T$32,G2741)=1,"OK","×"),IF(COUNTIF(カレンダマスタ!$R$5:$R$32,G2741)=1,"OK","×")))))</f>
        <v/>
      </c>
      <c r="BE2741" s="126" t="str">
        <f>IF(AC2741="社員","",IF(G2741="","",IF(R2741&lt;&gt;"","",IF(AF2741="CS","OK",IF(VLOOKUP(E2741,カレンダマスタ!$A$5:$D$381,4,FALSE)&gt;0,"",IF(OR(G2741*24&gt;10.84,H2741*24&lt;14.5)=TRUE,"×","OK"))))))</f>
        <v/>
      </c>
      <c r="BF2741" s="126" t="str">
        <f t="shared" si="868"/>
        <v/>
      </c>
      <c r="BG2741" s="126" t="str">
        <f t="shared" si="875"/>
        <v/>
      </c>
      <c r="BI2741" s="130" t="str">
        <f t="shared" si="876"/>
        <v/>
      </c>
    </row>
    <row r="2742" spans="2:61">
      <c r="B2742" s="111"/>
      <c r="C2742" s="536"/>
      <c r="D2742" s="128"/>
      <c r="E2742" s="214"/>
      <c r="F2742" s="128"/>
      <c r="G2742" s="588"/>
      <c r="H2742" s="588"/>
      <c r="I2742" s="131"/>
      <c r="J2742" s="139"/>
      <c r="K2742" s="131"/>
      <c r="L2742" s="132"/>
      <c r="M2742" s="132"/>
      <c r="N2742" s="141"/>
      <c r="O2742" s="139"/>
      <c r="P2742" s="139"/>
      <c r="Q2742" s="139"/>
      <c r="R2742" s="133"/>
      <c r="S2742" s="134"/>
      <c r="T2742" s="434"/>
      <c r="U2742" s="429"/>
      <c r="V2742" s="429" t="str">
        <f t="shared" si="869"/>
        <v/>
      </c>
      <c r="W2742" s="298"/>
      <c r="X2742" s="129" t="str">
        <f t="shared" si="870"/>
        <v/>
      </c>
      <c r="Y2742" s="129" t="str">
        <f t="shared" si="871"/>
        <v/>
      </c>
      <c r="Z2742" s="129" t="str">
        <f t="shared" si="872"/>
        <v/>
      </c>
      <c r="AA2742" s="133" t="str">
        <f t="shared" si="877"/>
        <v/>
      </c>
      <c r="AC2742" s="186" t="str">
        <f>AC2711</f>
        <v/>
      </c>
      <c r="AD2742" s="187" t="str">
        <f>AD2711</f>
        <v/>
      </c>
      <c r="AE2742" s="187" t="str">
        <f>AE2711</f>
        <v/>
      </c>
      <c r="AF2742" s="187" t="str">
        <f>AF2711</f>
        <v/>
      </c>
      <c r="AG2742" s="204">
        <f t="shared" si="873"/>
        <v>0</v>
      </c>
      <c r="AI2742" s="160" t="str">
        <f>IF(月報!G2742&lt;&gt;"",月報!G2742,"")</f>
        <v/>
      </c>
      <c r="AJ2742" s="126" t="str">
        <f>IF(月報!W2742&lt;&gt;"",月報!W2742*24,"")</f>
        <v/>
      </c>
      <c r="AK2742" s="126" t="str">
        <f>IF(月報!P2742&lt;&gt;"",月報!P2742,"")</f>
        <v/>
      </c>
      <c r="AL2742" s="126" t="str">
        <f>IF(月報!Q2742&lt;&gt;"",IF(月報!Q2742="平日残","",月報!Q2742),"")</f>
        <v/>
      </c>
      <c r="AM2742" s="126"/>
      <c r="AN2742" s="126" t="str">
        <f t="shared" si="866"/>
        <v/>
      </c>
      <c r="AO2742" s="126" t="str">
        <f>IF($E2742="","",VLOOKUP($E2742,カレンダマスタ!$A$5:$E$381,5,FALSE))</f>
        <v/>
      </c>
      <c r="AQ2742" s="196" t="str">
        <f>IF(G2742="","",IF(VLOOKUP(E2742,カレンダマスタ!$A$5:$D$381,4,FALSE)=0,"",1))</f>
        <v/>
      </c>
      <c r="AR2742" s="136" t="str">
        <f>IF($G2742="","",IF($AD2742="NSTC",INDEX(カレンダマスタ!$I$26:$O$31,MATCH($G2742,カレンダマスタ!$H$26:$H$31,1),MATCH($H2742,カレンダマスタ!$I$25:$O$25,1)),
IF($AD2742="CS本社",INDEX(カレンダマスタ!$I$36:$O$41,MATCH($G2742,カレンダマスタ!$H$36:$H$41,1),MATCH($H2742,カレンダマスタ!$I$35:$O$35,1)),
IF($AD2742="NS本社",INDEX(カレンダマスタ!$I$94:$O$99,MATCH($G2742,カレンダマスタ!$H$95:$H$100,1),MATCH($H2742,カレンダマスタ!$I$93:$O$93,1)),
IF($AD2742="ODC",INDEX(カレンダマスタ!$I$46:$O$51,MATCH($G2742,カレンダマスタ!$H$46:$H$51,1),MATCH($H2742,カレンダマスタ!$I$45:$O$45,1)),
IF($AD2742="NS東京TC",INDEX(カレンダマスタ!$I$56:$O$61,MATCH($G2742,カレンダマスタ!$H$56:$H$61,1),MATCH($H2742,カレンダマスタ!$I$55:$O$55,1)),""))))))</f>
        <v/>
      </c>
      <c r="AS2742" s="126" t="str">
        <f t="shared" si="874"/>
        <v/>
      </c>
      <c r="AU2742" s="137" t="str">
        <f>IF(E2742="","",VLOOKUP($E2742,カレンダマスタ!$A$4:$E$381,4,FALSE))</f>
        <v/>
      </c>
      <c r="AV2742" s="137" t="str">
        <f t="shared" si="878"/>
        <v/>
      </c>
      <c r="AW2742" s="137" t="str">
        <f t="shared" si="879"/>
        <v/>
      </c>
      <c r="AX2742" s="138" t="str">
        <f t="shared" si="880"/>
        <v/>
      </c>
      <c r="AY2742" s="138" t="str">
        <f t="shared" si="881"/>
        <v/>
      </c>
      <c r="AZ2742" s="130" t="str">
        <f>IF(AX2742&amp;AW2742="勤怠未設定","×",IF(AV2742="勤怠修正","×",IF(AC2742="外注","",IF(AA2742="",IF(AY2742&lt;&gt;"","×",""),IF(VLOOKUP(AA2742,カレンダマスタ!$H$66:$I$83,2,FALSE)&lt;&gt;AY2742,"×","OK")))))</f>
        <v/>
      </c>
      <c r="BC2742" s="137" t="str">
        <f>IF(E2742="","",VLOOKUP($E2742,カレンダマスタ!$A$4:$E$381,4,FALSE))</f>
        <v/>
      </c>
      <c r="BD2742" s="126" t="str">
        <f>IF(AC2742="社員","",IF(AG2742=0,"",IF(AD2742="NSTC",IF(COUNTIF(カレンダマスタ!$Q$5:$Q$32,G2742)=1,"OK","×"),
IF(AD2742="NS本社",IF(COUNTIF(カレンダマスタ!$T$5:$T$32,G2742)=1,"OK","×"),IF(COUNTIF(カレンダマスタ!$R$5:$R$32,G2742)=1,"OK","×")))))</f>
        <v/>
      </c>
      <c r="BE2742" s="126" t="str">
        <f>IF(AC2742="社員","",IF(G2742="","",IF(R2742&lt;&gt;"","",IF(AF2742="CS","OK",IF(VLOOKUP(E2742,カレンダマスタ!$A$5:$D$381,4,FALSE)&gt;0,"",IF(OR(G2742*24&gt;10.84,H2742*24&lt;14.5)=TRUE,"×","OK"))))))</f>
        <v/>
      </c>
      <c r="BF2742" s="126" t="str">
        <f t="shared" si="868"/>
        <v/>
      </c>
      <c r="BG2742" s="126" t="str">
        <f t="shared" si="875"/>
        <v/>
      </c>
      <c r="BI2742" s="130" t="str">
        <f t="shared" si="876"/>
        <v/>
      </c>
    </row>
    <row r="2743" spans="2:61">
      <c r="B2743" s="111"/>
      <c r="C2743" s="536"/>
      <c r="D2743" s="128"/>
      <c r="E2743" s="214"/>
      <c r="F2743" s="128"/>
      <c r="G2743" s="588"/>
      <c r="H2743" s="588"/>
      <c r="I2743" s="131"/>
      <c r="J2743" s="139"/>
      <c r="K2743" s="131"/>
      <c r="L2743" s="132"/>
      <c r="M2743" s="132"/>
      <c r="N2743" s="141"/>
      <c r="O2743" s="139"/>
      <c r="P2743" s="139"/>
      <c r="Q2743" s="139"/>
      <c r="R2743" s="133"/>
      <c r="S2743" s="134"/>
      <c r="T2743" s="434"/>
      <c r="U2743" s="429"/>
      <c r="V2743" s="429" t="str">
        <f t="shared" si="869"/>
        <v/>
      </c>
      <c r="W2743" s="298"/>
      <c r="X2743" s="129" t="str">
        <f t="shared" si="870"/>
        <v/>
      </c>
      <c r="Y2743" s="129" t="str">
        <f t="shared" si="871"/>
        <v/>
      </c>
      <c r="Z2743" s="129" t="str">
        <f t="shared" si="872"/>
        <v/>
      </c>
      <c r="AA2743" s="133" t="str">
        <f t="shared" si="877"/>
        <v/>
      </c>
      <c r="AC2743" s="186" t="str">
        <f>AC2711</f>
        <v/>
      </c>
      <c r="AD2743" s="187" t="str">
        <f>AD2711</f>
        <v/>
      </c>
      <c r="AE2743" s="187" t="str">
        <f>AE2711</f>
        <v/>
      </c>
      <c r="AF2743" s="187" t="str">
        <f>AF2711</f>
        <v/>
      </c>
      <c r="AG2743" s="204">
        <f t="shared" si="873"/>
        <v>0</v>
      </c>
      <c r="AI2743" s="160" t="str">
        <f>IF(月報!G2743&lt;&gt;"",月報!G2743,"")</f>
        <v/>
      </c>
      <c r="AJ2743" s="126" t="str">
        <f>IF(月報!W2743&lt;&gt;"",月報!W2743*24,"")</f>
        <v/>
      </c>
      <c r="AK2743" s="126" t="str">
        <f>IF(月報!P2743&lt;&gt;"",月報!P2743,"")</f>
        <v/>
      </c>
      <c r="AL2743" s="126" t="str">
        <f>IF(月報!Q2743&lt;&gt;"",IF(月報!Q2743="平日残","",月報!Q2743),"")</f>
        <v/>
      </c>
      <c r="AM2743" s="126"/>
      <c r="AN2743" s="126" t="str">
        <f t="shared" si="866"/>
        <v/>
      </c>
      <c r="AO2743" s="126" t="str">
        <f>IF($E2743="","",VLOOKUP($E2743,カレンダマスタ!$A$5:$E$381,5,FALSE))</f>
        <v/>
      </c>
      <c r="AQ2743" s="196" t="str">
        <f>IF(G2743="","",IF(VLOOKUP(E2743,カレンダマスタ!$A$5:$D$381,4,FALSE)=0,"",1))</f>
        <v/>
      </c>
      <c r="AR2743" s="136" t="str">
        <f>IF($G2743="","",IF($AD2743="NSTC",INDEX(カレンダマスタ!$I$26:$O$31,MATCH($G2743,カレンダマスタ!$H$26:$H$31,1),MATCH($H2743,カレンダマスタ!$I$25:$O$25,1)),
IF($AD2743="CS本社",INDEX(カレンダマスタ!$I$36:$O$41,MATCH($G2743,カレンダマスタ!$H$36:$H$41,1),MATCH($H2743,カレンダマスタ!$I$35:$O$35,1)),
IF($AD2743="NS本社",INDEX(カレンダマスタ!$I$94:$O$99,MATCH($G2743,カレンダマスタ!$H$95:$H$100,1),MATCH($H2743,カレンダマスタ!$I$93:$O$93,1)),
IF($AD2743="ODC",INDEX(カレンダマスタ!$I$46:$O$51,MATCH($G2743,カレンダマスタ!$H$46:$H$51,1),MATCH($H2743,カレンダマスタ!$I$45:$O$45,1)),
IF($AD2743="NS東京TC",INDEX(カレンダマスタ!$I$56:$O$61,MATCH($G2743,カレンダマスタ!$H$56:$H$61,1),MATCH($H2743,カレンダマスタ!$I$55:$O$55,1)),""))))))</f>
        <v/>
      </c>
      <c r="AS2743" s="126" t="str">
        <f t="shared" si="874"/>
        <v/>
      </c>
      <c r="AU2743" s="137" t="str">
        <f>IF(E2743="","",VLOOKUP($E2743,カレンダマスタ!$A$4:$E$381,4,FALSE))</f>
        <v/>
      </c>
      <c r="AV2743" s="137" t="str">
        <f t="shared" si="878"/>
        <v/>
      </c>
      <c r="AW2743" s="137" t="str">
        <f t="shared" si="879"/>
        <v/>
      </c>
      <c r="AX2743" s="138" t="str">
        <f t="shared" si="880"/>
        <v/>
      </c>
      <c r="AY2743" s="138" t="str">
        <f t="shared" si="881"/>
        <v/>
      </c>
      <c r="AZ2743" s="130" t="str">
        <f>IF(AX2743&amp;AW2743="勤怠未設定","×",IF(AV2743="勤怠修正","×",IF(AC2743="外注","",IF(AA2743="",IF(AY2743&lt;&gt;"","×",""),IF(VLOOKUP(AA2743,カレンダマスタ!$H$66:$I$83,2,FALSE)&lt;&gt;AY2743,"×","OK")))))</f>
        <v/>
      </c>
      <c r="BC2743" s="137" t="str">
        <f>IF(E2743="","",VLOOKUP($E2743,カレンダマスタ!$A$4:$E$381,4,FALSE))</f>
        <v/>
      </c>
      <c r="BD2743" s="126" t="str">
        <f>IF(AC2743="社員","",IF(AG2743=0,"",IF(AD2743="NSTC",IF(COUNTIF(カレンダマスタ!$Q$5:$Q$32,G2743)=1,"OK","×"),
IF(AD2743="NS本社",IF(COUNTIF(カレンダマスタ!$T$5:$T$32,G2743)=1,"OK","×"),IF(COUNTIF(カレンダマスタ!$R$5:$R$32,G2743)=1,"OK","×")))))</f>
        <v/>
      </c>
      <c r="BE2743" s="126" t="str">
        <f>IF(AC2743="社員","",IF(G2743="","",IF(R2743&lt;&gt;"","",IF(AF2743="CS","OK",IF(VLOOKUP(E2743,カレンダマスタ!$A$5:$D$381,4,FALSE)&gt;0,"",IF(OR(G2743*24&gt;10.84,H2743*24&lt;14.5)=TRUE,"×","OK"))))))</f>
        <v/>
      </c>
      <c r="BF2743" s="126" t="str">
        <f t="shared" si="868"/>
        <v/>
      </c>
      <c r="BG2743" s="126" t="str">
        <f t="shared" si="875"/>
        <v/>
      </c>
      <c r="BI2743" s="130" t="str">
        <f t="shared" si="876"/>
        <v/>
      </c>
    </row>
    <row r="2744" spans="2:61">
      <c r="B2744" s="111"/>
      <c r="C2744" s="536"/>
      <c r="D2744" s="128"/>
      <c r="E2744" s="214"/>
      <c r="F2744" s="128"/>
      <c r="G2744" s="588"/>
      <c r="H2744" s="588"/>
      <c r="I2744" s="131"/>
      <c r="J2744" s="139"/>
      <c r="K2744" s="131"/>
      <c r="L2744" s="132"/>
      <c r="M2744" s="132"/>
      <c r="N2744" s="141"/>
      <c r="O2744" s="139"/>
      <c r="P2744" s="139"/>
      <c r="Q2744" s="139"/>
      <c r="R2744" s="133"/>
      <c r="S2744" s="134"/>
      <c r="T2744" s="434"/>
      <c r="U2744" s="429"/>
      <c r="V2744" s="429" t="str">
        <f t="shared" si="869"/>
        <v/>
      </c>
      <c r="W2744" s="298"/>
      <c r="X2744" s="129" t="str">
        <f t="shared" si="870"/>
        <v/>
      </c>
      <c r="Y2744" s="129" t="str">
        <f t="shared" si="871"/>
        <v/>
      </c>
      <c r="Z2744" s="129" t="str">
        <f t="shared" si="872"/>
        <v/>
      </c>
      <c r="AA2744" s="133" t="str">
        <f t="shared" si="877"/>
        <v/>
      </c>
      <c r="AC2744" s="186" t="str">
        <f>AC2711</f>
        <v/>
      </c>
      <c r="AD2744" s="187" t="str">
        <f>AD2711</f>
        <v/>
      </c>
      <c r="AE2744" s="187" t="str">
        <f>AE2711</f>
        <v/>
      </c>
      <c r="AF2744" s="187" t="str">
        <f>AF2711</f>
        <v/>
      </c>
      <c r="AG2744" s="204">
        <f t="shared" si="873"/>
        <v>0</v>
      </c>
      <c r="AI2744" s="160" t="str">
        <f>IF(月報!G2744&lt;&gt;"",月報!G2744,"")</f>
        <v/>
      </c>
      <c r="AJ2744" s="126" t="str">
        <f>IF(月報!W2744&lt;&gt;"",月報!W2744*24,"")</f>
        <v/>
      </c>
      <c r="AK2744" s="126" t="str">
        <f>IF(月報!P2744&lt;&gt;"",月報!P2744,"")</f>
        <v/>
      </c>
      <c r="AL2744" s="126" t="str">
        <f>IF(月報!Q2744&lt;&gt;"",IF(月報!Q2744="平日残","",月報!Q2744),"")</f>
        <v/>
      </c>
      <c r="AM2744" s="126"/>
      <c r="AN2744" s="126" t="str">
        <f t="shared" si="866"/>
        <v/>
      </c>
      <c r="AO2744" s="126" t="str">
        <f>IF($E2744="","",VLOOKUP($E2744,カレンダマスタ!$A$5:$E$381,5,FALSE))</f>
        <v/>
      </c>
      <c r="AQ2744" s="196" t="str">
        <f>IF(G2744="","",IF(VLOOKUP(E2744,カレンダマスタ!$A$5:$D$381,4,FALSE)=0,"",1))</f>
        <v/>
      </c>
      <c r="AR2744" s="136" t="str">
        <f>IF($G2744="","",IF($AD2744="NSTC",INDEX(カレンダマスタ!$I$26:$O$31,MATCH($G2744,カレンダマスタ!$H$26:$H$31,1),MATCH($H2744,カレンダマスタ!$I$25:$O$25,1)),
IF($AD2744="CS本社",INDEX(カレンダマスタ!$I$36:$O$41,MATCH($G2744,カレンダマスタ!$H$36:$H$41,1),MATCH($H2744,カレンダマスタ!$I$35:$O$35,1)),
IF($AD2744="NS本社",INDEX(カレンダマスタ!$I$94:$O$99,MATCH($G2744,カレンダマスタ!$H$95:$H$100,1),MATCH($H2744,カレンダマスタ!$I$93:$O$93,1)),
IF($AD2744="ODC",INDEX(カレンダマスタ!$I$46:$O$51,MATCH($G2744,カレンダマスタ!$H$46:$H$51,1),MATCH($H2744,カレンダマスタ!$I$45:$O$45,1)),
IF($AD2744="NS東京TC",INDEX(カレンダマスタ!$I$56:$O$61,MATCH($G2744,カレンダマスタ!$H$56:$H$61,1),MATCH($H2744,カレンダマスタ!$I$55:$O$55,1)),""))))))</f>
        <v/>
      </c>
      <c r="AS2744" s="126" t="str">
        <f t="shared" si="874"/>
        <v/>
      </c>
      <c r="AU2744" s="137" t="str">
        <f>IF(E2744="","",VLOOKUP($E2744,カレンダマスタ!$A$4:$E$381,4,FALSE))</f>
        <v/>
      </c>
      <c r="AV2744" s="137" t="str">
        <f t="shared" si="878"/>
        <v/>
      </c>
      <c r="AW2744" s="137" t="str">
        <f t="shared" si="879"/>
        <v/>
      </c>
      <c r="AX2744" s="138" t="str">
        <f t="shared" si="880"/>
        <v/>
      </c>
      <c r="AY2744" s="138" t="str">
        <f t="shared" si="881"/>
        <v/>
      </c>
      <c r="AZ2744" s="130" t="str">
        <f>IF(AX2744&amp;AW2744="勤怠未設定","×",IF(AV2744="勤怠修正","×",IF(AC2744="外注","",IF(AA2744="",IF(AY2744&lt;&gt;"","×",""),IF(VLOOKUP(AA2744,カレンダマスタ!$H$66:$I$83,2,FALSE)&lt;&gt;AY2744,"×","OK")))))</f>
        <v/>
      </c>
      <c r="BC2744" s="137" t="str">
        <f>IF(E2744="","",VLOOKUP($E2744,カレンダマスタ!$A$4:$E$381,4,FALSE))</f>
        <v/>
      </c>
      <c r="BD2744" s="126" t="str">
        <f>IF(AC2744="社員","",IF(AG2744=0,"",IF(AD2744="NSTC",IF(COUNTIF(カレンダマスタ!$Q$5:$Q$32,G2744)=1,"OK","×"),
IF(AD2744="NS本社",IF(COUNTIF(カレンダマスタ!$T$5:$T$32,G2744)=1,"OK","×"),IF(COUNTIF(カレンダマスタ!$R$5:$R$32,G2744)=1,"OK","×")))))</f>
        <v/>
      </c>
      <c r="BE2744" s="126" t="str">
        <f>IF(AC2744="社員","",IF(G2744="","",IF(R2744&lt;&gt;"","",IF(AF2744="CS","OK",IF(VLOOKUP(E2744,カレンダマスタ!$A$5:$D$381,4,FALSE)&gt;0,"",IF(OR(G2744*24&gt;10.84,H2744*24&lt;14.5)=TRUE,"×","OK"))))))</f>
        <v/>
      </c>
      <c r="BF2744" s="126" t="str">
        <f t="shared" si="868"/>
        <v/>
      </c>
      <c r="BG2744" s="126" t="str">
        <f t="shared" si="875"/>
        <v/>
      </c>
      <c r="BI2744" s="130" t="str">
        <f t="shared" si="876"/>
        <v/>
      </c>
    </row>
    <row r="2745" spans="2:61" ht="13.8" thickBot="1">
      <c r="B2745" s="161"/>
      <c r="C2745" s="538"/>
      <c r="D2745" s="162"/>
      <c r="E2745" s="215"/>
      <c r="F2745" s="162"/>
      <c r="G2745" s="590"/>
      <c r="H2745" s="590"/>
      <c r="I2745" s="164"/>
      <c r="J2745" s="165"/>
      <c r="K2745" s="164"/>
      <c r="L2745" s="166"/>
      <c r="M2745" s="166"/>
      <c r="N2745" s="167"/>
      <c r="O2745" s="165"/>
      <c r="P2745" s="165"/>
      <c r="Q2745" s="165"/>
      <c r="R2745" s="168"/>
      <c r="S2745" s="169"/>
      <c r="T2745" s="436"/>
      <c r="U2745" s="432"/>
      <c r="V2745" s="432" t="str">
        <f t="shared" si="869"/>
        <v/>
      </c>
      <c r="W2745" s="298"/>
      <c r="X2745" s="165" t="str">
        <f t="shared" si="870"/>
        <v/>
      </c>
      <c r="Y2745" s="165" t="str">
        <f t="shared" si="871"/>
        <v/>
      </c>
      <c r="Z2745" s="165" t="str">
        <f t="shared" si="872"/>
        <v/>
      </c>
      <c r="AA2745" s="168" t="str">
        <f t="shared" si="877"/>
        <v/>
      </c>
      <c r="AC2745" s="192" t="str">
        <f>AC2711</f>
        <v/>
      </c>
      <c r="AD2745" s="193" t="str">
        <f>AD2711</f>
        <v/>
      </c>
      <c r="AE2745" s="193" t="str">
        <f>AE2711</f>
        <v/>
      </c>
      <c r="AF2745" s="193" t="str">
        <f>AF2711</f>
        <v/>
      </c>
      <c r="AG2745" s="207">
        <f t="shared" si="873"/>
        <v>0</v>
      </c>
      <c r="AI2745" s="170" t="str">
        <f>IF(月報!G2745&lt;&gt;"",月報!G2745,"")</f>
        <v/>
      </c>
      <c r="AJ2745" s="171" t="str">
        <f>IF(月報!W2745&lt;&gt;"",月報!W2745*24,"")</f>
        <v/>
      </c>
      <c r="AK2745" s="171" t="str">
        <f>IF(月報!P2745&lt;&gt;"",月報!P2745,"")</f>
        <v/>
      </c>
      <c r="AL2745" s="171" t="str">
        <f>IF(月報!Q2745&lt;&gt;"",IF(月報!Q2745="平日残","",月報!Q2745),"")</f>
        <v/>
      </c>
      <c r="AM2745" s="171"/>
      <c r="AN2745" s="171" t="str">
        <f t="shared" si="866"/>
        <v/>
      </c>
      <c r="AO2745" s="171" t="str">
        <f>IF($E2745="","",VLOOKUP($E2745,カレンダマスタ!$A$5:$E$381,5,FALSE))</f>
        <v/>
      </c>
      <c r="AQ2745" s="198" t="str">
        <f>IF(G2745="","",IF(VLOOKUP(E2745,カレンダマスタ!$A$5:$D$381,4,FALSE)=0,"",1))</f>
        <v/>
      </c>
      <c r="AR2745" s="172" t="str">
        <f>IF($G2745="","",IF($AD2745="NSTC",INDEX(カレンダマスタ!$I$26:$O$31,MATCH($G2745,カレンダマスタ!$H$26:$H$31,1),MATCH($H2745,カレンダマスタ!$I$25:$O$25,1)),
IF($AD2745="CS本社",INDEX(カレンダマスタ!$I$36:$O$41,MATCH($G2745,カレンダマスタ!$H$36:$H$41,1),MATCH($H2745,カレンダマスタ!$I$35:$O$35,1)),
IF($AD2745="NS本社",INDEX(カレンダマスタ!$I$94:$O$99,MATCH($G2745,カレンダマスタ!$H$95:$H$100,1),MATCH($H2745,カレンダマスタ!$I$93:$O$93,1)),
IF($AD2745="ODC",INDEX(カレンダマスタ!$I$46:$O$51,MATCH($G2745,カレンダマスタ!$H$46:$H$51,1),MATCH($H2745,カレンダマスタ!$I$45:$O$45,1)),
IF($AD2745="NS東京TC",INDEX(カレンダマスタ!$I$56:$O$61,MATCH($G2745,カレンダマスタ!$H$56:$H$61,1),MATCH($H2745,カレンダマスタ!$I$55:$O$55,1)),""))))))</f>
        <v/>
      </c>
      <c r="AS2745" s="171" t="str">
        <f t="shared" si="874"/>
        <v/>
      </c>
      <c r="AU2745" s="173" t="str">
        <f>IF(E2745="","",VLOOKUP($E2745,カレンダマスタ!$A$4:$E$381,4,FALSE))</f>
        <v/>
      </c>
      <c r="AV2745" s="173" t="str">
        <f t="shared" si="878"/>
        <v/>
      </c>
      <c r="AW2745" s="173" t="str">
        <f t="shared" si="879"/>
        <v/>
      </c>
      <c r="AX2745" s="174" t="str">
        <f t="shared" si="880"/>
        <v/>
      </c>
      <c r="AY2745" s="174" t="str">
        <f t="shared" si="881"/>
        <v/>
      </c>
      <c r="AZ2745" s="175" t="str">
        <f>IF(AX2745&amp;AW2745="勤怠未設定","×",IF(AV2745="勤怠修正","×",IF(AC2745="外注","",IF(AA2745="",IF(AY2745&lt;&gt;"","×",""),IF(VLOOKUP(AA2745,カレンダマスタ!$H$66:$I$83,2,FALSE)&lt;&gt;AY2745,"×","OK")))))</f>
        <v/>
      </c>
      <c r="BC2745" s="173" t="str">
        <f>IF(E2745="","",VLOOKUP($E2745,カレンダマスタ!$A$4:$E$381,4,FALSE))</f>
        <v/>
      </c>
      <c r="BD2745" s="171" t="str">
        <f>IF(AC2745="社員","",IF(AG2745=0,"",IF(AD2745="NSTC",IF(COUNTIF(カレンダマスタ!$Q$5:$Q$32,G2745)=1,"OK","×"),
IF(AD2745="NS本社",IF(COUNTIF(カレンダマスタ!$T$5:$T$32,G2745)=1,"OK","×"),IF(COUNTIF(カレンダマスタ!$R$5:$R$32,G2745)=1,"OK","×")))))</f>
        <v/>
      </c>
      <c r="BE2745" s="171" t="str">
        <f>IF(AC2745="社員","",IF(G2745="","",IF(R2745&lt;&gt;"","",IF(AF2745="CS","OK",IF(VLOOKUP(E2745,カレンダマスタ!$A$5:$D$381,4,FALSE)&gt;0,"",IF(OR(G2745*24&gt;10.84,H2745*24&lt;14.5)=TRUE,"×","OK"))))))</f>
        <v/>
      </c>
      <c r="BF2745" s="171" t="str">
        <f t="shared" si="868"/>
        <v/>
      </c>
      <c r="BG2745" s="171" t="str">
        <f t="shared" si="875"/>
        <v/>
      </c>
      <c r="BI2745" s="175" t="str">
        <f t="shared" si="876"/>
        <v/>
      </c>
    </row>
    <row r="2746" spans="2:61">
      <c r="B2746" s="323"/>
      <c r="C2746" s="539"/>
      <c r="D2746" s="324"/>
      <c r="E2746" s="325"/>
      <c r="F2746" s="324"/>
      <c r="G2746" s="591"/>
      <c r="H2746" s="591"/>
      <c r="I2746" s="339"/>
      <c r="J2746" s="320"/>
      <c r="K2746" s="319"/>
      <c r="L2746" s="320"/>
      <c r="M2746" s="320"/>
      <c r="N2746" s="320"/>
      <c r="O2746" s="340"/>
      <c r="P2746" s="340"/>
      <c r="Q2746" s="340"/>
      <c r="R2746" s="327"/>
      <c r="S2746" s="328"/>
      <c r="T2746" s="341"/>
      <c r="U2746" s="342"/>
      <c r="V2746" s="342"/>
      <c r="W2746" s="298"/>
      <c r="X2746" s="326"/>
      <c r="Y2746" s="326"/>
      <c r="Z2746" s="326"/>
      <c r="AA2746" s="327" t="str">
        <f t="shared" si="877"/>
        <v/>
      </c>
      <c r="AC2746" s="541"/>
      <c r="AD2746" s="542"/>
      <c r="AE2746" s="542"/>
      <c r="AF2746" s="542"/>
      <c r="AG2746" s="543"/>
      <c r="AI2746" s="348" t="str">
        <f>IF(月報!G2746&lt;&gt;"",月報!G2746,"")</f>
        <v/>
      </c>
      <c r="AJ2746" s="349" t="str">
        <f>IF(月報!W2746&lt;&gt;"",月報!W2746*24,"")</f>
        <v/>
      </c>
      <c r="AK2746" s="349" t="str">
        <f>IF(月報!P2746&lt;&gt;"",月報!P2746,"")</f>
        <v/>
      </c>
      <c r="AL2746" s="349" t="str">
        <f>IF(月報!Q2746&lt;&gt;"",IF(月報!Q2746="平日残","",月報!Q2746),"")</f>
        <v/>
      </c>
      <c r="AM2746" s="349"/>
      <c r="AN2746" s="349" t="str">
        <f t="shared" si="866"/>
        <v/>
      </c>
      <c r="AO2746" s="349" t="str">
        <f>IF($E2746="","",VLOOKUP($E2746,カレンダマスタ!$A$5:$E$381,5,FALSE))</f>
        <v/>
      </c>
      <c r="AQ2746" s="351"/>
      <c r="AR2746" s="352"/>
      <c r="AS2746" s="349"/>
      <c r="AU2746" s="355"/>
      <c r="AV2746" s="355" t="str">
        <f t="shared" si="878"/>
        <v/>
      </c>
      <c r="AW2746" s="355" t="str">
        <f t="shared" si="879"/>
        <v/>
      </c>
      <c r="AX2746" s="356" t="str">
        <f t="shared" si="880"/>
        <v/>
      </c>
      <c r="AY2746" s="356" t="str">
        <f t="shared" si="881"/>
        <v/>
      </c>
      <c r="AZ2746" s="357" t="str">
        <f>IF(AX2746&amp;AW2746="勤怠未設定","×",IF(AV2746="勤怠修正","×",IF(AC2746="外注","",IF(AA2746="",IF(AY2746&lt;&gt;"","×",""),IF(VLOOKUP(AA2746,カレンダマスタ!$H$66:$I$83,2,FALSE)&lt;&gt;AY2746,"×","OK")))))</f>
        <v/>
      </c>
      <c r="BC2746" s="355"/>
      <c r="BD2746" s="349"/>
      <c r="BE2746" s="349"/>
      <c r="BF2746" s="349" t="str">
        <f t="shared" si="868"/>
        <v/>
      </c>
      <c r="BG2746" s="349"/>
      <c r="BI2746" s="357" t="str">
        <f t="shared" ref="BI2746:BI2755" si="882">IF(OR(AO2746="×",AS2746="×",AZ2746="×",BD2746="×",BE2746="×",BF2746="TW未入力",BF2746="週報未入力",BG2746="×"),"×","")</f>
        <v/>
      </c>
    </row>
    <row r="2747" spans="2:61">
      <c r="B2747" s="323"/>
      <c r="C2747" s="539"/>
      <c r="D2747" s="324"/>
      <c r="E2747" s="325"/>
      <c r="F2747" s="324"/>
      <c r="G2747" s="591"/>
      <c r="H2747" s="591"/>
      <c r="I2747" s="339"/>
      <c r="J2747" s="320"/>
      <c r="K2747" s="319"/>
      <c r="L2747" s="320"/>
      <c r="M2747" s="320"/>
      <c r="N2747" s="320"/>
      <c r="O2747" s="340"/>
      <c r="P2747" s="340"/>
      <c r="Q2747" s="340"/>
      <c r="R2747" s="327"/>
      <c r="S2747" s="328"/>
      <c r="T2747" s="341"/>
      <c r="U2747" s="342"/>
      <c r="V2747" s="342"/>
      <c r="W2747" s="298"/>
      <c r="X2747" s="326"/>
      <c r="Y2747" s="326"/>
      <c r="Z2747" s="326"/>
      <c r="AA2747" s="327" t="str">
        <f t="shared" si="877"/>
        <v/>
      </c>
      <c r="AC2747" s="544"/>
      <c r="AD2747" s="545"/>
      <c r="AE2747" s="545"/>
      <c r="AF2747" s="545"/>
      <c r="AG2747" s="546"/>
      <c r="AI2747" s="348" t="str">
        <f>IF(月報!G2747&lt;&gt;"",月報!G2747,"")</f>
        <v/>
      </c>
      <c r="AJ2747" s="349" t="str">
        <f>IF(月報!W2747&lt;&gt;"",月報!W2747*24,"")</f>
        <v/>
      </c>
      <c r="AK2747" s="349" t="str">
        <f>IF(月報!P2747&lt;&gt;"",月報!P2747,"")</f>
        <v/>
      </c>
      <c r="AL2747" s="349" t="str">
        <f>IF(月報!Q2747&lt;&gt;"",IF(月報!Q2747="平日残","",月報!Q2747),"")</f>
        <v/>
      </c>
      <c r="AM2747" s="349"/>
      <c r="AN2747" s="349" t="str">
        <f t="shared" si="866"/>
        <v/>
      </c>
      <c r="AO2747" s="349" t="str">
        <f>IF($E2747="","",VLOOKUP($E2747,カレンダマスタ!$A$5:$E$381,5,FALSE))</f>
        <v/>
      </c>
      <c r="AQ2747" s="351"/>
      <c r="AR2747" s="352"/>
      <c r="AS2747" s="349"/>
      <c r="AU2747" s="355"/>
      <c r="AV2747" s="355" t="str">
        <f t="shared" si="878"/>
        <v/>
      </c>
      <c r="AW2747" s="355" t="str">
        <f t="shared" si="879"/>
        <v/>
      </c>
      <c r="AX2747" s="356" t="str">
        <f t="shared" si="880"/>
        <v/>
      </c>
      <c r="AY2747" s="356" t="str">
        <f t="shared" si="881"/>
        <v/>
      </c>
      <c r="AZ2747" s="357" t="str">
        <f>IF(AX2747&amp;AW2747="勤怠未設定","×",IF(AV2747="勤怠修正","×",IF(AC2747="外注","",IF(AA2747="",IF(AY2747&lt;&gt;"","×",""),IF(VLOOKUP(AA2747,カレンダマスタ!$H$66:$I$83,2,FALSE)&lt;&gt;AY2747,"×","OK")))))</f>
        <v/>
      </c>
      <c r="BC2747" s="355"/>
      <c r="BD2747" s="349"/>
      <c r="BE2747" s="349"/>
      <c r="BF2747" s="349" t="str">
        <f t="shared" si="868"/>
        <v/>
      </c>
      <c r="BG2747" s="349"/>
      <c r="BI2747" s="357" t="str">
        <f t="shared" si="882"/>
        <v/>
      </c>
    </row>
    <row r="2748" spans="2:61">
      <c r="B2748" s="323"/>
      <c r="C2748" s="539"/>
      <c r="D2748" s="324"/>
      <c r="E2748" s="325"/>
      <c r="F2748" s="324"/>
      <c r="G2748" s="591"/>
      <c r="H2748" s="591"/>
      <c r="I2748" s="339"/>
      <c r="J2748" s="320"/>
      <c r="K2748" s="319"/>
      <c r="L2748" s="320"/>
      <c r="M2748" s="320"/>
      <c r="N2748" s="320"/>
      <c r="O2748" s="340"/>
      <c r="P2748" s="340"/>
      <c r="Q2748" s="340"/>
      <c r="R2748" s="327"/>
      <c r="S2748" s="328"/>
      <c r="T2748" s="341"/>
      <c r="U2748" s="342"/>
      <c r="V2748" s="342"/>
      <c r="W2748" s="298"/>
      <c r="X2748" s="326"/>
      <c r="Y2748" s="326"/>
      <c r="Z2748" s="326"/>
      <c r="AA2748" s="327" t="str">
        <f t="shared" si="877"/>
        <v/>
      </c>
      <c r="AC2748" s="544"/>
      <c r="AD2748" s="545"/>
      <c r="AE2748" s="545"/>
      <c r="AF2748" s="545"/>
      <c r="AG2748" s="546"/>
      <c r="AI2748" s="348" t="str">
        <f>IF(月報!G2748&lt;&gt;"",月報!G2748,"")</f>
        <v/>
      </c>
      <c r="AJ2748" s="349" t="str">
        <f>IF(月報!W2748&lt;&gt;"",月報!W2748*24,"")</f>
        <v/>
      </c>
      <c r="AK2748" s="349" t="str">
        <f>IF(月報!P2748&lt;&gt;"",月報!P2748,"")</f>
        <v/>
      </c>
      <c r="AL2748" s="349" t="str">
        <f>IF(月報!Q2748&lt;&gt;"",IF(月報!Q2748="平日残","",月報!Q2748),"")</f>
        <v/>
      </c>
      <c r="AM2748" s="349"/>
      <c r="AN2748" s="349" t="str">
        <f t="shared" si="866"/>
        <v/>
      </c>
      <c r="AO2748" s="349" t="str">
        <f>IF($E2748="","",VLOOKUP($E2748,カレンダマスタ!$A$5:$E$381,5,FALSE))</f>
        <v/>
      </c>
      <c r="AQ2748" s="351"/>
      <c r="AR2748" s="352"/>
      <c r="AS2748" s="349"/>
      <c r="AU2748" s="355"/>
      <c r="AV2748" s="355" t="str">
        <f t="shared" si="878"/>
        <v/>
      </c>
      <c r="AW2748" s="355" t="str">
        <f t="shared" si="879"/>
        <v/>
      </c>
      <c r="AX2748" s="356" t="str">
        <f t="shared" si="880"/>
        <v/>
      </c>
      <c r="AY2748" s="356" t="str">
        <f t="shared" si="881"/>
        <v/>
      </c>
      <c r="AZ2748" s="357" t="str">
        <f>IF(AX2748&amp;AW2748="勤怠未設定","×",IF(AV2748="勤怠修正","×",IF(AC2748="外注","",IF(AA2748="",IF(AY2748&lt;&gt;"","×",""),IF(VLOOKUP(AA2748,カレンダマスタ!$H$66:$I$83,2,FALSE)&lt;&gt;AY2748,"×","OK")))))</f>
        <v/>
      </c>
      <c r="BC2748" s="355"/>
      <c r="BD2748" s="349"/>
      <c r="BE2748" s="349"/>
      <c r="BF2748" s="349" t="str">
        <f t="shared" si="868"/>
        <v/>
      </c>
      <c r="BG2748" s="349"/>
      <c r="BI2748" s="357" t="str">
        <f t="shared" si="882"/>
        <v/>
      </c>
    </row>
    <row r="2749" spans="2:61">
      <c r="B2749" s="323"/>
      <c r="C2749" s="539"/>
      <c r="D2749" s="324"/>
      <c r="E2749" s="325"/>
      <c r="F2749" s="324"/>
      <c r="G2749" s="591"/>
      <c r="H2749" s="591"/>
      <c r="I2749" s="339"/>
      <c r="J2749" s="320"/>
      <c r="K2749" s="319"/>
      <c r="L2749" s="320"/>
      <c r="M2749" s="320"/>
      <c r="N2749" s="320"/>
      <c r="O2749" s="340"/>
      <c r="P2749" s="340"/>
      <c r="Q2749" s="340"/>
      <c r="R2749" s="327"/>
      <c r="S2749" s="328"/>
      <c r="T2749" s="341"/>
      <c r="U2749" s="342"/>
      <c r="V2749" s="342"/>
      <c r="W2749" s="298"/>
      <c r="X2749" s="326"/>
      <c r="Y2749" s="326"/>
      <c r="Z2749" s="326"/>
      <c r="AA2749" s="327" t="str">
        <f t="shared" si="877"/>
        <v/>
      </c>
      <c r="AC2749" s="544"/>
      <c r="AD2749" s="545"/>
      <c r="AE2749" s="545"/>
      <c r="AF2749" s="545"/>
      <c r="AG2749" s="546"/>
      <c r="AI2749" s="348" t="str">
        <f>IF(月報!G2749&lt;&gt;"",月報!G2749,"")</f>
        <v/>
      </c>
      <c r="AJ2749" s="349" t="str">
        <f>IF(月報!W2749&lt;&gt;"",月報!W2749*24,"")</f>
        <v/>
      </c>
      <c r="AK2749" s="349" t="str">
        <f>IF(月報!P2749&lt;&gt;"",月報!P2749,"")</f>
        <v/>
      </c>
      <c r="AL2749" s="349" t="str">
        <f>IF(月報!Q2749&lt;&gt;"",IF(月報!Q2749="平日残","",月報!Q2749),"")</f>
        <v/>
      </c>
      <c r="AM2749" s="349"/>
      <c r="AN2749" s="349" t="str">
        <f t="shared" si="866"/>
        <v/>
      </c>
      <c r="AO2749" s="349" t="str">
        <f>IF($E2749="","",VLOOKUP($E2749,カレンダマスタ!$A$5:$E$381,5,FALSE))</f>
        <v/>
      </c>
      <c r="AQ2749" s="351"/>
      <c r="AR2749" s="352"/>
      <c r="AS2749" s="349"/>
      <c r="AU2749" s="355"/>
      <c r="AV2749" s="355" t="str">
        <f t="shared" si="878"/>
        <v/>
      </c>
      <c r="AW2749" s="355" t="str">
        <f t="shared" si="879"/>
        <v/>
      </c>
      <c r="AX2749" s="356" t="str">
        <f t="shared" si="880"/>
        <v/>
      </c>
      <c r="AY2749" s="356" t="str">
        <f t="shared" si="881"/>
        <v/>
      </c>
      <c r="AZ2749" s="357" t="str">
        <f>IF(AX2749&amp;AW2749="勤怠未設定","×",IF(AV2749="勤怠修正","×",IF(AC2749="外注","",IF(AA2749="",IF(AY2749&lt;&gt;"","×",""),IF(VLOOKUP(AA2749,カレンダマスタ!$H$66:$I$83,2,FALSE)&lt;&gt;AY2749,"×","OK")))))</f>
        <v/>
      </c>
      <c r="BC2749" s="355"/>
      <c r="BD2749" s="349"/>
      <c r="BE2749" s="349"/>
      <c r="BF2749" s="349" t="str">
        <f t="shared" si="868"/>
        <v/>
      </c>
      <c r="BG2749" s="349"/>
      <c r="BI2749" s="357" t="str">
        <f t="shared" si="882"/>
        <v/>
      </c>
    </row>
    <row r="2750" spans="2:61">
      <c r="B2750" s="323"/>
      <c r="C2750" s="539"/>
      <c r="D2750" s="324"/>
      <c r="E2750" s="325"/>
      <c r="F2750" s="324"/>
      <c r="G2750" s="591"/>
      <c r="H2750" s="591"/>
      <c r="I2750" s="339"/>
      <c r="J2750" s="320"/>
      <c r="K2750" s="319"/>
      <c r="L2750" s="320"/>
      <c r="M2750" s="320"/>
      <c r="N2750" s="320"/>
      <c r="O2750" s="340"/>
      <c r="P2750" s="340"/>
      <c r="Q2750" s="340"/>
      <c r="R2750" s="327"/>
      <c r="S2750" s="328"/>
      <c r="T2750" s="341"/>
      <c r="U2750" s="342"/>
      <c r="V2750" s="342"/>
      <c r="W2750" s="298"/>
      <c r="X2750" s="326"/>
      <c r="Y2750" s="326"/>
      <c r="Z2750" s="326"/>
      <c r="AA2750" s="327" t="str">
        <f t="shared" si="877"/>
        <v/>
      </c>
      <c r="AC2750" s="544"/>
      <c r="AD2750" s="545"/>
      <c r="AE2750" s="545"/>
      <c r="AF2750" s="545"/>
      <c r="AG2750" s="546"/>
      <c r="AI2750" s="348" t="str">
        <f>IF(月報!G2750&lt;&gt;"",月報!G2750,"")</f>
        <v/>
      </c>
      <c r="AJ2750" s="349" t="str">
        <f>IF(月報!W2750&lt;&gt;"",月報!W2750*24,"")</f>
        <v/>
      </c>
      <c r="AK2750" s="349" t="str">
        <f>IF(月報!P2750&lt;&gt;"",月報!P2750,"")</f>
        <v/>
      </c>
      <c r="AL2750" s="349" t="str">
        <f>IF(月報!Q2750&lt;&gt;"",IF(月報!Q2750="平日残","",月報!Q2750),"")</f>
        <v/>
      </c>
      <c r="AM2750" s="349"/>
      <c r="AN2750" s="349" t="str">
        <f t="shared" si="866"/>
        <v/>
      </c>
      <c r="AO2750" s="349" t="str">
        <f>IF($E2750="","",VLOOKUP($E2750,カレンダマスタ!$A$5:$E$381,5,FALSE))</f>
        <v/>
      </c>
      <c r="AQ2750" s="351"/>
      <c r="AR2750" s="352"/>
      <c r="AS2750" s="349"/>
      <c r="AU2750" s="355"/>
      <c r="AV2750" s="355" t="str">
        <f t="shared" si="878"/>
        <v/>
      </c>
      <c r="AW2750" s="355" t="str">
        <f t="shared" si="879"/>
        <v/>
      </c>
      <c r="AX2750" s="356" t="str">
        <f t="shared" si="880"/>
        <v/>
      </c>
      <c r="AY2750" s="356" t="str">
        <f t="shared" si="881"/>
        <v/>
      </c>
      <c r="AZ2750" s="357" t="str">
        <f>IF(AX2750&amp;AW2750="勤怠未設定","×",IF(AV2750="勤怠修正","×",IF(AC2750="外注","",IF(AA2750="",IF(AY2750&lt;&gt;"","×",""),IF(VLOOKUP(AA2750,カレンダマスタ!$H$66:$I$83,2,FALSE)&lt;&gt;AY2750,"×","OK")))))</f>
        <v/>
      </c>
      <c r="BC2750" s="355"/>
      <c r="BD2750" s="349"/>
      <c r="BE2750" s="349"/>
      <c r="BF2750" s="349" t="str">
        <f t="shared" si="868"/>
        <v/>
      </c>
      <c r="BG2750" s="349"/>
      <c r="BI2750" s="357" t="str">
        <f t="shared" si="882"/>
        <v/>
      </c>
    </row>
    <row r="2751" spans="2:61">
      <c r="B2751" s="323"/>
      <c r="C2751" s="539"/>
      <c r="D2751" s="324"/>
      <c r="E2751" s="325"/>
      <c r="F2751" s="324"/>
      <c r="G2751" s="591"/>
      <c r="H2751" s="591"/>
      <c r="I2751" s="339"/>
      <c r="J2751" s="320"/>
      <c r="K2751" s="319"/>
      <c r="L2751" s="320"/>
      <c r="M2751" s="320"/>
      <c r="N2751" s="320"/>
      <c r="O2751" s="340"/>
      <c r="P2751" s="340"/>
      <c r="Q2751" s="340"/>
      <c r="R2751" s="327"/>
      <c r="S2751" s="328"/>
      <c r="T2751" s="341"/>
      <c r="U2751" s="342"/>
      <c r="V2751" s="342"/>
      <c r="W2751" s="298"/>
      <c r="X2751" s="326"/>
      <c r="Y2751" s="326"/>
      <c r="Z2751" s="326"/>
      <c r="AA2751" s="327" t="str">
        <f t="shared" si="877"/>
        <v/>
      </c>
      <c r="AC2751" s="544"/>
      <c r="AD2751" s="545"/>
      <c r="AE2751" s="545"/>
      <c r="AF2751" s="545"/>
      <c r="AG2751" s="546"/>
      <c r="AI2751" s="348" t="str">
        <f>IF(月報!G2751&lt;&gt;"",月報!G2751,"")</f>
        <v/>
      </c>
      <c r="AJ2751" s="349" t="str">
        <f>IF(月報!W2751&lt;&gt;"",月報!W2751*24,"")</f>
        <v/>
      </c>
      <c r="AK2751" s="349" t="str">
        <f>IF(月報!P2751&lt;&gt;"",月報!P2751,"")</f>
        <v/>
      </c>
      <c r="AL2751" s="349" t="str">
        <f>IF(月報!Q2751&lt;&gt;"",IF(月報!Q2751="平日残","",月報!Q2751),"")</f>
        <v/>
      </c>
      <c r="AM2751" s="349"/>
      <c r="AN2751" s="349" t="str">
        <f t="shared" si="866"/>
        <v/>
      </c>
      <c r="AO2751" s="349" t="str">
        <f>IF($E2751="","",VLOOKUP($E2751,カレンダマスタ!$A$5:$E$381,5,FALSE))</f>
        <v/>
      </c>
      <c r="AQ2751" s="351"/>
      <c r="AR2751" s="352"/>
      <c r="AS2751" s="349"/>
      <c r="AU2751" s="355"/>
      <c r="AV2751" s="355" t="str">
        <f t="shared" si="878"/>
        <v/>
      </c>
      <c r="AW2751" s="355" t="str">
        <f t="shared" si="879"/>
        <v/>
      </c>
      <c r="AX2751" s="356" t="str">
        <f t="shared" si="880"/>
        <v/>
      </c>
      <c r="AY2751" s="356" t="str">
        <f t="shared" si="881"/>
        <v/>
      </c>
      <c r="AZ2751" s="357" t="str">
        <f>IF(AX2751&amp;AW2751="勤怠未設定","×",IF(AV2751="勤怠修正","×",IF(AC2751="外注","",IF(AA2751="",IF(AY2751&lt;&gt;"","×",""),IF(VLOOKUP(AA2751,カレンダマスタ!$H$66:$I$83,2,FALSE)&lt;&gt;AY2751,"×","OK")))))</f>
        <v/>
      </c>
      <c r="BC2751" s="355"/>
      <c r="BD2751" s="349"/>
      <c r="BE2751" s="349"/>
      <c r="BF2751" s="349" t="str">
        <f t="shared" si="868"/>
        <v/>
      </c>
      <c r="BG2751" s="349"/>
      <c r="BI2751" s="357" t="str">
        <f t="shared" si="882"/>
        <v/>
      </c>
    </row>
    <row r="2752" spans="2:61">
      <c r="B2752" s="323"/>
      <c r="C2752" s="539"/>
      <c r="D2752" s="324"/>
      <c r="E2752" s="325"/>
      <c r="F2752" s="324"/>
      <c r="G2752" s="591"/>
      <c r="H2752" s="591"/>
      <c r="I2752" s="339"/>
      <c r="J2752" s="320"/>
      <c r="K2752" s="319"/>
      <c r="L2752" s="320"/>
      <c r="M2752" s="320"/>
      <c r="N2752" s="320"/>
      <c r="O2752" s="340"/>
      <c r="P2752" s="340"/>
      <c r="Q2752" s="340"/>
      <c r="R2752" s="327"/>
      <c r="S2752" s="328"/>
      <c r="T2752" s="341"/>
      <c r="U2752" s="342"/>
      <c r="V2752" s="342"/>
      <c r="W2752" s="298"/>
      <c r="X2752" s="326"/>
      <c r="Y2752" s="326"/>
      <c r="Z2752" s="326"/>
      <c r="AA2752" s="327" t="str">
        <f t="shared" si="877"/>
        <v/>
      </c>
      <c r="AC2752" s="544"/>
      <c r="AD2752" s="545"/>
      <c r="AE2752" s="545"/>
      <c r="AF2752" s="545"/>
      <c r="AG2752" s="546"/>
      <c r="AI2752" s="348" t="str">
        <f>IF(月報!G2752&lt;&gt;"",月報!G2752,"")</f>
        <v/>
      </c>
      <c r="AJ2752" s="349" t="str">
        <f>IF(月報!W2752&lt;&gt;"",月報!W2752*24,"")</f>
        <v/>
      </c>
      <c r="AK2752" s="349" t="str">
        <f>IF(月報!P2752&lt;&gt;"",月報!P2752,"")</f>
        <v/>
      </c>
      <c r="AL2752" s="349" t="str">
        <f>IF(月報!Q2752&lt;&gt;"",IF(月報!Q2752="平日残","",月報!Q2752),"")</f>
        <v/>
      </c>
      <c r="AM2752" s="349"/>
      <c r="AN2752" s="349" t="str">
        <f t="shared" si="866"/>
        <v/>
      </c>
      <c r="AO2752" s="349" t="str">
        <f>IF($E2752="","",VLOOKUP($E2752,カレンダマスタ!$A$5:$E$381,5,FALSE))</f>
        <v/>
      </c>
      <c r="AQ2752" s="351"/>
      <c r="AR2752" s="352"/>
      <c r="AS2752" s="349"/>
      <c r="AU2752" s="355"/>
      <c r="AV2752" s="355" t="str">
        <f t="shared" si="878"/>
        <v/>
      </c>
      <c r="AW2752" s="355" t="str">
        <f t="shared" si="879"/>
        <v/>
      </c>
      <c r="AX2752" s="356" t="str">
        <f t="shared" si="880"/>
        <v/>
      </c>
      <c r="AY2752" s="356" t="str">
        <f t="shared" si="881"/>
        <v/>
      </c>
      <c r="AZ2752" s="357" t="str">
        <f>IF(AX2752&amp;AW2752="勤怠未設定","×",IF(AV2752="勤怠修正","×",IF(AC2752="外注","",IF(AA2752="",IF(AY2752&lt;&gt;"","×",""),IF(VLOOKUP(AA2752,カレンダマスタ!$H$66:$I$83,2,FALSE)&lt;&gt;AY2752,"×","OK")))))</f>
        <v/>
      </c>
      <c r="BC2752" s="355"/>
      <c r="BD2752" s="349"/>
      <c r="BE2752" s="349"/>
      <c r="BF2752" s="349" t="str">
        <f t="shared" si="868"/>
        <v/>
      </c>
      <c r="BG2752" s="349"/>
      <c r="BI2752" s="357" t="str">
        <f t="shared" si="882"/>
        <v/>
      </c>
    </row>
    <row r="2753" spans="2:61">
      <c r="B2753" s="323"/>
      <c r="C2753" s="539"/>
      <c r="D2753" s="324"/>
      <c r="E2753" s="325"/>
      <c r="F2753" s="324"/>
      <c r="G2753" s="591"/>
      <c r="H2753" s="591"/>
      <c r="I2753" s="339"/>
      <c r="J2753" s="320"/>
      <c r="K2753" s="319"/>
      <c r="L2753" s="320"/>
      <c r="M2753" s="320"/>
      <c r="N2753" s="320"/>
      <c r="O2753" s="340"/>
      <c r="P2753" s="340"/>
      <c r="Q2753" s="340"/>
      <c r="R2753" s="327"/>
      <c r="S2753" s="328"/>
      <c r="T2753" s="341"/>
      <c r="U2753" s="342"/>
      <c r="V2753" s="342"/>
      <c r="W2753" s="298"/>
      <c r="X2753" s="326"/>
      <c r="Y2753" s="326"/>
      <c r="Z2753" s="326"/>
      <c r="AA2753" s="327" t="str">
        <f t="shared" si="877"/>
        <v/>
      </c>
      <c r="AC2753" s="544"/>
      <c r="AD2753" s="545"/>
      <c r="AE2753" s="545"/>
      <c r="AF2753" s="545"/>
      <c r="AG2753" s="546"/>
      <c r="AI2753" s="348" t="str">
        <f>IF(月報!G2753&lt;&gt;"",月報!G2753,"")</f>
        <v/>
      </c>
      <c r="AJ2753" s="349" t="str">
        <f>IF(月報!W2753&lt;&gt;"",月報!W2753*24,"")</f>
        <v/>
      </c>
      <c r="AK2753" s="349" t="str">
        <f>IF(月報!P2753&lt;&gt;"",月報!P2753,"")</f>
        <v/>
      </c>
      <c r="AL2753" s="349" t="str">
        <f>IF(月報!Q2753&lt;&gt;"",IF(月報!Q2753="平日残","",月報!Q2753),"")</f>
        <v/>
      </c>
      <c r="AM2753" s="349"/>
      <c r="AN2753" s="349" t="str">
        <f t="shared" si="866"/>
        <v/>
      </c>
      <c r="AO2753" s="349" t="str">
        <f>IF($E2753="","",VLOOKUP($E2753,カレンダマスタ!$A$5:$E$381,5,FALSE))</f>
        <v/>
      </c>
      <c r="AQ2753" s="351"/>
      <c r="AR2753" s="352"/>
      <c r="AS2753" s="349"/>
      <c r="AU2753" s="355"/>
      <c r="AV2753" s="355" t="str">
        <f t="shared" si="878"/>
        <v/>
      </c>
      <c r="AW2753" s="355" t="str">
        <f t="shared" si="879"/>
        <v/>
      </c>
      <c r="AX2753" s="356" t="str">
        <f t="shared" si="880"/>
        <v/>
      </c>
      <c r="AY2753" s="356" t="str">
        <f t="shared" si="881"/>
        <v/>
      </c>
      <c r="AZ2753" s="357" t="str">
        <f>IF(AX2753&amp;AW2753="勤怠未設定","×",IF(AV2753="勤怠修正","×",IF(AC2753="外注","",IF(AA2753="",IF(AY2753&lt;&gt;"","×",""),IF(VLOOKUP(AA2753,カレンダマスタ!$H$66:$I$83,2,FALSE)&lt;&gt;AY2753,"×","OK")))))</f>
        <v/>
      </c>
      <c r="BC2753" s="355"/>
      <c r="BD2753" s="349"/>
      <c r="BE2753" s="349"/>
      <c r="BF2753" s="349" t="str">
        <f t="shared" si="868"/>
        <v/>
      </c>
      <c r="BG2753" s="349"/>
      <c r="BI2753" s="357" t="str">
        <f t="shared" si="882"/>
        <v/>
      </c>
    </row>
    <row r="2754" spans="2:61">
      <c r="B2754" s="323"/>
      <c r="C2754" s="539"/>
      <c r="D2754" s="324"/>
      <c r="E2754" s="325"/>
      <c r="F2754" s="324"/>
      <c r="G2754" s="591"/>
      <c r="H2754" s="591"/>
      <c r="I2754" s="339"/>
      <c r="J2754" s="320"/>
      <c r="K2754" s="319"/>
      <c r="L2754" s="320"/>
      <c r="M2754" s="320"/>
      <c r="N2754" s="320"/>
      <c r="O2754" s="340"/>
      <c r="P2754" s="340"/>
      <c r="Q2754" s="340"/>
      <c r="R2754" s="327"/>
      <c r="S2754" s="328"/>
      <c r="T2754" s="341"/>
      <c r="U2754" s="342"/>
      <c r="V2754" s="342"/>
      <c r="W2754" s="298"/>
      <c r="X2754" s="326"/>
      <c r="Y2754" s="326"/>
      <c r="Z2754" s="326"/>
      <c r="AA2754" s="327" t="str">
        <f t="shared" si="877"/>
        <v/>
      </c>
      <c r="AC2754" s="544"/>
      <c r="AD2754" s="545"/>
      <c r="AE2754" s="545"/>
      <c r="AF2754" s="545"/>
      <c r="AG2754" s="546"/>
      <c r="AI2754" s="348" t="str">
        <f>IF(月報!G2754&lt;&gt;"",月報!G2754,"")</f>
        <v/>
      </c>
      <c r="AJ2754" s="349" t="str">
        <f>IF(月報!W2754&lt;&gt;"",月報!W2754*24,"")</f>
        <v/>
      </c>
      <c r="AK2754" s="349" t="str">
        <f>IF(月報!P2754&lt;&gt;"",月報!P2754,"")</f>
        <v/>
      </c>
      <c r="AL2754" s="349" t="str">
        <f>IF(月報!Q2754&lt;&gt;"",IF(月報!Q2754="平日残","",月報!Q2754),"")</f>
        <v/>
      </c>
      <c r="AM2754" s="349"/>
      <c r="AN2754" s="349" t="str">
        <f t="shared" si="866"/>
        <v/>
      </c>
      <c r="AO2754" s="349" t="str">
        <f>IF($E2754="","",VLOOKUP($E2754,カレンダマスタ!$A$5:$E$381,5,FALSE))</f>
        <v/>
      </c>
      <c r="AQ2754" s="351"/>
      <c r="AR2754" s="352"/>
      <c r="AS2754" s="349"/>
      <c r="AU2754" s="355"/>
      <c r="AV2754" s="355" t="str">
        <f t="shared" si="878"/>
        <v/>
      </c>
      <c r="AW2754" s="355" t="str">
        <f t="shared" si="879"/>
        <v/>
      </c>
      <c r="AX2754" s="356" t="str">
        <f t="shared" si="880"/>
        <v/>
      </c>
      <c r="AY2754" s="356" t="str">
        <f t="shared" si="881"/>
        <v/>
      </c>
      <c r="AZ2754" s="357" t="str">
        <f>IF(AX2754&amp;AW2754="勤怠未設定","×",IF(AV2754="勤怠修正","×",IF(AC2754="外注","",IF(AA2754="",IF(AY2754&lt;&gt;"","×",""),IF(VLOOKUP(AA2754,カレンダマスタ!$H$66:$I$83,2,FALSE)&lt;&gt;AY2754,"×","OK")))))</f>
        <v/>
      </c>
      <c r="BC2754" s="355"/>
      <c r="BD2754" s="349"/>
      <c r="BE2754" s="349"/>
      <c r="BF2754" s="349" t="str">
        <f t="shared" si="868"/>
        <v/>
      </c>
      <c r="BG2754" s="349"/>
      <c r="BI2754" s="357" t="str">
        <f t="shared" si="882"/>
        <v/>
      </c>
    </row>
    <row r="2755" spans="2:61" ht="13.8" thickBot="1">
      <c r="B2755" s="329"/>
      <c r="C2755" s="540"/>
      <c r="D2755" s="330"/>
      <c r="E2755" s="331"/>
      <c r="F2755" s="330"/>
      <c r="G2755" s="592"/>
      <c r="H2755" s="592"/>
      <c r="I2755" s="343"/>
      <c r="J2755" s="322"/>
      <c r="K2755" s="321"/>
      <c r="L2755" s="322"/>
      <c r="M2755" s="322"/>
      <c r="N2755" s="322"/>
      <c r="O2755" s="344"/>
      <c r="P2755" s="344"/>
      <c r="Q2755" s="344"/>
      <c r="R2755" s="333"/>
      <c r="S2755" s="334"/>
      <c r="T2755" s="345"/>
      <c r="U2755" s="346"/>
      <c r="V2755" s="346"/>
      <c r="W2755" s="298"/>
      <c r="X2755" s="332"/>
      <c r="Y2755" s="332"/>
      <c r="Z2755" s="332"/>
      <c r="AA2755" s="333" t="str">
        <f t="shared" si="877"/>
        <v/>
      </c>
      <c r="AC2755" s="547"/>
      <c r="AD2755" s="548"/>
      <c r="AE2755" s="548"/>
      <c r="AF2755" s="548"/>
      <c r="AG2755" s="549"/>
      <c r="AI2755" s="348" t="str">
        <f>IF(月報!G2755&lt;&gt;"",月報!G2755,"")</f>
        <v/>
      </c>
      <c r="AJ2755" s="350" t="str">
        <f>IF(月報!W2755&lt;&gt;"",月報!W2755*24,"")</f>
        <v/>
      </c>
      <c r="AK2755" s="350" t="str">
        <f>IF(月報!P2755&lt;&gt;"",月報!P2755,"")</f>
        <v/>
      </c>
      <c r="AL2755" s="350" t="str">
        <f>IF(月報!Q2755&lt;&gt;"",IF(月報!Q2755="平日残","",月報!Q2755),"")</f>
        <v/>
      </c>
      <c r="AM2755" s="350"/>
      <c r="AN2755" s="350" t="str">
        <f t="shared" si="866"/>
        <v/>
      </c>
      <c r="AO2755" s="350" t="str">
        <f>IF($E2755="","",VLOOKUP($E2755,カレンダマスタ!$A$5:$E$381,5,FALSE))</f>
        <v/>
      </c>
      <c r="AP2755" s="347"/>
      <c r="AQ2755" s="353"/>
      <c r="AR2755" s="354"/>
      <c r="AS2755" s="350"/>
      <c r="AT2755" s="347"/>
      <c r="AU2755" s="358"/>
      <c r="AV2755" s="358" t="str">
        <f t="shared" si="878"/>
        <v/>
      </c>
      <c r="AW2755" s="358" t="str">
        <f t="shared" si="879"/>
        <v/>
      </c>
      <c r="AX2755" s="359" t="str">
        <f t="shared" si="880"/>
        <v/>
      </c>
      <c r="AY2755" s="359" t="str">
        <f t="shared" si="881"/>
        <v/>
      </c>
      <c r="AZ2755" s="360" t="str">
        <f>IF(AX2755&amp;AW2755="勤怠未設定","×",IF(AV2755="勤怠修正","×",IF(AC2755="外注","",IF(AA2755="",IF(AY2755&lt;&gt;"","×",""),IF(VLOOKUP(AA2755,カレンダマスタ!$H$66:$I$83,2,FALSE)&lt;&gt;AY2755,"×","OK")))))</f>
        <v/>
      </c>
      <c r="BC2755" s="358"/>
      <c r="BD2755" s="350"/>
      <c r="BE2755" s="350"/>
      <c r="BF2755" s="350" t="str">
        <f t="shared" si="868"/>
        <v/>
      </c>
      <c r="BG2755" s="350"/>
      <c r="BI2755" s="360" t="str">
        <f t="shared" si="882"/>
        <v/>
      </c>
    </row>
    <row r="2756" spans="2:61">
      <c r="C2756" s="535"/>
      <c r="D2756" s="112"/>
      <c r="E2756" s="582"/>
      <c r="F2756" s="112"/>
      <c r="G2756" s="587"/>
      <c r="H2756" s="587"/>
      <c r="I2756" s="114"/>
      <c r="J2756" s="118"/>
      <c r="K2756" s="115"/>
      <c r="L2756" s="116"/>
      <c r="M2756" s="116"/>
      <c r="N2756" s="117"/>
      <c r="O2756" s="118"/>
      <c r="P2756" s="118"/>
      <c r="Q2756" s="118"/>
      <c r="R2756" s="119"/>
      <c r="S2756" s="120"/>
      <c r="T2756" s="433"/>
      <c r="U2756" s="428">
        <f>SUM(T2756:T2762)</f>
        <v>0</v>
      </c>
      <c r="V2756" s="428" t="str">
        <f t="shared" ref="V2756:V2790" si="883">IF(AC2756="外注",IF(AND(BC2756&lt;1,ROUND((H2756*24),1)=13),"外注2半",IF(AND(BC2756&lt;1,ROUND((G2756*24),1)=13.7),"外注1半",IF(AND(BC2756&lt;1,G2756=""),"外注休暇",""))),"")</f>
        <v/>
      </c>
      <c r="W2756" s="298"/>
      <c r="X2756" s="113" t="str">
        <f t="shared" ref="X2756:X2790" si="884">IF(O2756&lt;&gt;"",O2756/24,"")</f>
        <v/>
      </c>
      <c r="Y2756" s="113" t="str">
        <f t="shared" ref="Y2756:Y2790" si="885">IF(P2756&lt;&gt;"",P2756/24,"")</f>
        <v/>
      </c>
      <c r="Z2756" s="113" t="str">
        <f t="shared" ref="Z2756:Z2790" si="886">IF(Q2756&lt;&gt;"",Q2756/24,"")</f>
        <v/>
      </c>
      <c r="AA2756" s="119" t="str">
        <f t="shared" si="877"/>
        <v/>
      </c>
      <c r="AC2756" s="183" t="str">
        <f>IF(C2756&lt;&gt;"",VLOOKUP(C2756,設定シート!$D$10:$N$109,11,FALSE),"")</f>
        <v/>
      </c>
      <c r="AD2756" s="184" t="str">
        <f>IF(C2756&lt;&gt;"",VLOOKUP(C2756,設定シート!$D$10:$H$109,5,FALSE),"")</f>
        <v/>
      </c>
      <c r="AE2756" s="185" t="str">
        <f>IF(C2756&lt;&gt;"",VLOOKUP(C2756,設定シート!$D$10:$L$109,9,FALSE),"")</f>
        <v/>
      </c>
      <c r="AF2756" s="184" t="str">
        <f>IF($AD2756="","",IF(LEFT($AD2756,2)="NS","NS","CS"))</f>
        <v/>
      </c>
      <c r="AG2756" s="203">
        <f t="shared" ref="AG2756:AG2790" si="887">IF(OR(R2756="有給休暇",G2756=""),0,IF(AQ2756=1,0,1))</f>
        <v>0</v>
      </c>
      <c r="AI2756" s="121" t="str">
        <f>IF(月報!G2756&lt;&gt;"",月報!G2756,"")</f>
        <v/>
      </c>
      <c r="AJ2756" s="122" t="str">
        <f>IF(月報!W2756&lt;&gt;"",月報!W2756*24,"")</f>
        <v/>
      </c>
      <c r="AK2756" s="122" t="str">
        <f>IF(月報!P2756&lt;&gt;"",月報!P2756,"")</f>
        <v/>
      </c>
      <c r="AL2756" s="122" t="str">
        <f>IF(月報!Q2756&lt;&gt;"",IF(月報!Q2756="平日残","",月報!Q2756),"")</f>
        <v/>
      </c>
      <c r="AM2756" s="122"/>
      <c r="AN2756" s="122" t="str">
        <f t="shared" si="866"/>
        <v/>
      </c>
      <c r="AO2756" s="122" t="str">
        <f>IF($E2756="","",VLOOKUP($E2756,カレンダマスタ!$A$5:$E$381,5,FALSE))</f>
        <v/>
      </c>
      <c r="AQ2756" s="195" t="str">
        <f>IF(G2756="","",IF(VLOOKUP(E2756,カレンダマスタ!$A$5:$D$381,4,FALSE)=0,"",1))</f>
        <v/>
      </c>
      <c r="AR2756" s="123" t="str">
        <f>IF($G2756="","",IF($AD2756="NSTC",INDEX(カレンダマスタ!$I$26:$O$31,MATCH($G2756,カレンダマスタ!$H$26:$H$31,1),MATCH($H2756,カレンダマスタ!$I$25:$O$25,1)),
IF($AD2756="CS本社",INDEX(カレンダマスタ!$I$36:$O$41,MATCH($G2756,カレンダマスタ!$H$36:$H$41,1),MATCH($H2756,カレンダマスタ!$I$35:$O$35,1)),
IF($AD2756="NS本社",INDEX(カレンダマスタ!$I$94:$O$99,MATCH($G2756,カレンダマスタ!$H$95:$H$100,1),MATCH($H2756,カレンダマスタ!$I$93:$O$93,1)),
IF($AD2756="ODC",INDEX(カレンダマスタ!$I$46:$O$51,MATCH($G2756,カレンダマスタ!$H$46:$H$51,1),MATCH($H2756,カレンダマスタ!$I$45:$O$45,1)),
IF($AD2756="NS東京TC",INDEX(カレンダマスタ!$I$56:$O$61,MATCH($G2756,カレンダマスタ!$H$56:$H$61,1),MATCH($H2756,カレンダマスタ!$I$55:$O$55,1)),""))))))</f>
        <v/>
      </c>
      <c r="AS2756" s="122" t="str">
        <f t="shared" ref="AS2756:AS2790" si="888">IF(AC2756="社員","",IF(R2756="有給休暇","",IF(AND(AF2756="CS",AQ2756=1)=TRUE,"OK",IF(AR2756&lt;&gt;"",IF(TIMEVALUE(MID(I2756,1,10))=AR2756,"OK","×"),""))))</f>
        <v/>
      </c>
      <c r="AU2756" s="124" t="str">
        <f>IF(E2756="","",VLOOKUP($E2756,カレンダマスタ!$A$4:$E$381,4,FALSE))</f>
        <v/>
      </c>
      <c r="AV2756" s="124" t="str">
        <f t="shared" si="878"/>
        <v/>
      </c>
      <c r="AW2756" s="124" t="str">
        <f t="shared" si="879"/>
        <v/>
      </c>
      <c r="AX2756" s="125" t="str">
        <f t="shared" si="880"/>
        <v/>
      </c>
      <c r="AY2756" s="125" t="str">
        <f t="shared" si="881"/>
        <v/>
      </c>
      <c r="AZ2756" s="114" t="str">
        <f>IF(AX2756&amp;AW2756="勤怠未設定","×",IF(AV2756="勤怠修正","×",IF(AC2756="外注","",IF(AA2756="",IF(AY2756&lt;&gt;"","×",""),IF(VLOOKUP(AA2756,カレンダマスタ!$H$66:$I$83,2,FALSE)&lt;&gt;AY2756,"×","OK")))))</f>
        <v/>
      </c>
      <c r="BC2756" s="124" t="str">
        <f>IF(E2756="","",VLOOKUP($E2756,カレンダマスタ!$A$4:$E$381,4,FALSE))</f>
        <v/>
      </c>
      <c r="BD2756" s="122" t="str">
        <f>IF(AC2756="社員","",IF(AG2756=0,"",IF(AD2756="NSTC",IF(COUNTIF(カレンダマスタ!$Q$5:$Q$32,G2756)=1,"OK","×"),
IF(AD2756="NS本社",IF(COUNTIF(カレンダマスタ!$T$5:$T$32,G2756)=1,"OK","×"),IF(COUNTIF(カレンダマスタ!$R$5:$R$32,G2756)=1,"OK","×")))))</f>
        <v/>
      </c>
      <c r="BE2756" s="122" t="str">
        <f>IF(AC2756="社員","",IF(G2756="","",IF(R2756&lt;&gt;"","",IF(AF2756="CS","OK",IF(VLOOKUP(E2756,カレンダマスタ!$A$5:$D$381,4,FALSE)&gt;0,"",IF(OR(G2756*24&gt;10.84,H2756*24&lt;14.5)=TRUE,"×","OK"))))))</f>
        <v/>
      </c>
      <c r="BF2756" s="122" t="str">
        <f t="shared" ref="BF2756:BF2800" si="889">IF(AC2756="外注",AN2756,IF(G2756="",IF(AJ2756="","","週報未入力"),IF(AJ2756="","TW未入力","")))</f>
        <v/>
      </c>
      <c r="BG2756" s="127" t="str">
        <f t="shared" ref="BG2756:BG2790" si="890">IF(AE2756="派遣","",IF(G2756="","",IF(R2756="有給休暇","",IF(S2756="","×","OK"))))</f>
        <v/>
      </c>
      <c r="BI2756" s="114" t="str">
        <f t="shared" ref="BI2756:BI2790" si="891">IF(OR(AO2756="×",AS2756="×",AZ2756="×",BE2756="×",BF2756="TW未入力",BF2756="週報未入力",BG2756="×"),"×","")</f>
        <v/>
      </c>
    </row>
    <row r="2757" spans="2:61">
      <c r="C2757" s="536"/>
      <c r="D2757" s="128"/>
      <c r="E2757" s="583"/>
      <c r="F2757" s="128"/>
      <c r="G2757" s="588"/>
      <c r="H2757" s="588"/>
      <c r="I2757" s="130"/>
      <c r="J2757" s="139"/>
      <c r="K2757" s="131"/>
      <c r="L2757" s="132"/>
      <c r="M2757" s="132"/>
      <c r="N2757" s="141"/>
      <c r="O2757" s="139"/>
      <c r="P2757" s="139"/>
      <c r="Q2757" s="139"/>
      <c r="R2757" s="133"/>
      <c r="S2757" s="134"/>
      <c r="T2757" s="434"/>
      <c r="U2757" s="429"/>
      <c r="V2757" s="429" t="str">
        <f t="shared" si="883"/>
        <v/>
      </c>
      <c r="W2757" s="298"/>
      <c r="X2757" s="129" t="str">
        <f t="shared" si="884"/>
        <v/>
      </c>
      <c r="Y2757" s="129" t="str">
        <f t="shared" si="885"/>
        <v/>
      </c>
      <c r="Z2757" s="129" t="str">
        <f t="shared" si="886"/>
        <v/>
      </c>
      <c r="AA2757" s="133" t="str">
        <f t="shared" si="877"/>
        <v/>
      </c>
      <c r="AC2757" s="186" t="str">
        <f>AC2756</f>
        <v/>
      </c>
      <c r="AD2757" s="186" t="str">
        <f>AD2756</f>
        <v/>
      </c>
      <c r="AE2757" s="186" t="str">
        <f>AE2756</f>
        <v/>
      </c>
      <c r="AF2757" s="186" t="str">
        <f>AF2756</f>
        <v/>
      </c>
      <c r="AG2757" s="204">
        <f t="shared" si="887"/>
        <v>0</v>
      </c>
      <c r="AI2757" s="135" t="str">
        <f>IF(月報!G2757&lt;&gt;"",月報!G2757,"")</f>
        <v/>
      </c>
      <c r="AJ2757" s="126" t="str">
        <f>IF(月報!W2757&lt;&gt;"",月報!W2757*24,"")</f>
        <v/>
      </c>
      <c r="AK2757" s="126" t="str">
        <f>IF(月報!P2757&lt;&gt;"",月報!P2757,"")</f>
        <v/>
      </c>
      <c r="AL2757" s="126" t="str">
        <f>IF(月報!Q2757&lt;&gt;"",IF(月報!Q2757="平日残","",月報!Q2757),"")</f>
        <v/>
      </c>
      <c r="AM2757" s="126"/>
      <c r="AN2757" s="126" t="str">
        <f t="shared" si="866"/>
        <v/>
      </c>
      <c r="AO2757" s="126" t="str">
        <f>IF($E2757="","",VLOOKUP($E2757,カレンダマスタ!$A$5:$E$381,5,FALSE))</f>
        <v/>
      </c>
      <c r="AQ2757" s="196" t="str">
        <f>IF(G2757="","",IF(VLOOKUP(E2757,カレンダマスタ!$A$5:$D$381,4,FALSE)=0,"",1))</f>
        <v/>
      </c>
      <c r="AR2757" s="136" t="str">
        <f>IF($G2757="","",IF($AD2757="NSTC",INDEX(カレンダマスタ!$I$26:$O$31,MATCH($G2757,カレンダマスタ!$H$26:$H$31,1),MATCH($H2757,カレンダマスタ!$I$25:$O$25,1)),
IF($AD2757="CS本社",INDEX(カレンダマスタ!$I$36:$O$41,MATCH($G2757,カレンダマスタ!$H$36:$H$41,1),MATCH($H2757,カレンダマスタ!$I$35:$O$35,1)),
IF($AD2757="NS本社",INDEX(カレンダマスタ!$I$94:$O$99,MATCH($G2757,カレンダマスタ!$H$95:$H$100,1),MATCH($H2757,カレンダマスタ!$I$93:$O$93,1)),
IF($AD2757="ODC",INDEX(カレンダマスタ!$I$46:$O$51,MATCH($G2757,カレンダマスタ!$H$46:$H$51,1),MATCH($H2757,カレンダマスタ!$I$45:$O$45,1)),
IF($AD2757="NS東京TC",INDEX(カレンダマスタ!$I$56:$O$61,MATCH($G2757,カレンダマスタ!$H$56:$H$61,1),MATCH($H2757,カレンダマスタ!$I$55:$O$55,1)),""))))))</f>
        <v/>
      </c>
      <c r="AS2757" s="126" t="str">
        <f t="shared" si="888"/>
        <v/>
      </c>
      <c r="AU2757" s="137" t="str">
        <f>IF(E2757="","",VLOOKUP($E2757,カレンダマスタ!$A$4:$E$381,4,FALSE))</f>
        <v/>
      </c>
      <c r="AV2757" s="137" t="str">
        <f t="shared" si="878"/>
        <v/>
      </c>
      <c r="AW2757" s="137" t="str">
        <f t="shared" si="879"/>
        <v/>
      </c>
      <c r="AX2757" s="138" t="str">
        <f t="shared" si="880"/>
        <v/>
      </c>
      <c r="AY2757" s="138" t="str">
        <f t="shared" si="881"/>
        <v/>
      </c>
      <c r="AZ2757" s="130" t="str">
        <f>IF(AX2757&amp;AW2757="勤怠未設定","×",IF(AV2757="勤怠修正","×",IF(AC2757="外注","",IF(AA2757="",IF(AY2757&lt;&gt;"","×",""),IF(VLOOKUP(AA2757,カレンダマスタ!$H$66:$I$83,2,FALSE)&lt;&gt;AY2757,"×","OK")))))</f>
        <v/>
      </c>
      <c r="BC2757" s="137" t="str">
        <f>IF(E2757="","",VLOOKUP($E2757,カレンダマスタ!$A$4:$E$381,4,FALSE))</f>
        <v/>
      </c>
      <c r="BD2757" s="126" t="str">
        <f>IF(AC2757="社員","",IF(AG2757=0,"",IF(AD2757="NSTC",IF(COUNTIF(カレンダマスタ!$Q$5:$Q$32,G2757)=1,"OK","×"),
IF(AD2757="NS本社",IF(COUNTIF(カレンダマスタ!$T$5:$T$32,G2757)=1,"OK","×"),IF(COUNTIF(カレンダマスタ!$R$5:$R$32,G2757)=1,"OK","×")))))</f>
        <v/>
      </c>
      <c r="BE2757" s="126" t="str">
        <f>IF(AC2757="社員","",IF(G2757="","",IF(R2757&lt;&gt;"","",IF(AF2757="CS","OK",IF(VLOOKUP(E2757,カレンダマスタ!$A$5:$D$381,4,FALSE)&gt;0,"",IF(OR(G2757*24&gt;10.84,H2757*24&lt;14.5)=TRUE,"×","OK"))))))</f>
        <v/>
      </c>
      <c r="BF2757" s="126" t="str">
        <f t="shared" si="889"/>
        <v/>
      </c>
      <c r="BG2757" s="126" t="str">
        <f t="shared" si="890"/>
        <v/>
      </c>
      <c r="BI2757" s="130" t="str">
        <f t="shared" si="891"/>
        <v/>
      </c>
    </row>
    <row r="2758" spans="2:61">
      <c r="C2758" s="536"/>
      <c r="D2758" s="128"/>
      <c r="E2758" s="583"/>
      <c r="F2758" s="128"/>
      <c r="G2758" s="588"/>
      <c r="H2758" s="588"/>
      <c r="I2758" s="130"/>
      <c r="J2758" s="139"/>
      <c r="K2758" s="131"/>
      <c r="L2758" s="132"/>
      <c r="M2758" s="132"/>
      <c r="N2758" s="141"/>
      <c r="O2758" s="139"/>
      <c r="P2758" s="139"/>
      <c r="Q2758" s="139"/>
      <c r="R2758" s="133"/>
      <c r="S2758" s="134"/>
      <c r="T2758" s="434"/>
      <c r="U2758" s="429"/>
      <c r="V2758" s="429" t="str">
        <f t="shared" si="883"/>
        <v/>
      </c>
      <c r="W2758" s="298"/>
      <c r="X2758" s="129" t="str">
        <f t="shared" si="884"/>
        <v/>
      </c>
      <c r="Y2758" s="129" t="str">
        <f t="shared" si="885"/>
        <v/>
      </c>
      <c r="Z2758" s="129" t="str">
        <f t="shared" si="886"/>
        <v/>
      </c>
      <c r="AA2758" s="133" t="str">
        <f t="shared" si="877"/>
        <v/>
      </c>
      <c r="AC2758" s="186" t="str">
        <f>AC2756</f>
        <v/>
      </c>
      <c r="AD2758" s="187" t="str">
        <f>AD2756</f>
        <v/>
      </c>
      <c r="AE2758" s="187" t="str">
        <f>AE2756</f>
        <v/>
      </c>
      <c r="AF2758" s="187" t="str">
        <f>AF2756</f>
        <v/>
      </c>
      <c r="AG2758" s="204">
        <f t="shared" si="887"/>
        <v>0</v>
      </c>
      <c r="AI2758" s="135" t="str">
        <f>IF(月報!G2758&lt;&gt;"",月報!G2758,"")</f>
        <v/>
      </c>
      <c r="AJ2758" s="126" t="str">
        <f>IF(月報!W2758&lt;&gt;"",月報!W2758*24,"")</f>
        <v/>
      </c>
      <c r="AK2758" s="126" t="str">
        <f>IF(月報!P2758&lt;&gt;"",月報!P2758,"")</f>
        <v/>
      </c>
      <c r="AL2758" s="126" t="str">
        <f>IF(月報!Q2758&lt;&gt;"",IF(月報!Q2758="平日残","",月報!Q2758),"")</f>
        <v/>
      </c>
      <c r="AM2758" s="126"/>
      <c r="AN2758" s="126" t="str">
        <f t="shared" si="866"/>
        <v/>
      </c>
      <c r="AO2758" s="126" t="str">
        <f>IF($E2758="","",VLOOKUP($E2758,カレンダマスタ!$A$5:$E$381,5,FALSE))</f>
        <v/>
      </c>
      <c r="AQ2758" s="196" t="str">
        <f>IF(G2758="","",IF(VLOOKUP(E2758,カレンダマスタ!$A$5:$D$381,4,FALSE)=0,"",1))</f>
        <v/>
      </c>
      <c r="AR2758" s="136" t="str">
        <f>IF($G2758="","",IF($AD2758="NSTC",INDEX(カレンダマスタ!$I$26:$O$31,MATCH($G2758,カレンダマスタ!$H$26:$H$31,1),MATCH($H2758,カレンダマスタ!$I$25:$O$25,1)),
IF($AD2758="CS本社",INDEX(カレンダマスタ!$I$36:$O$41,MATCH($G2758,カレンダマスタ!$H$36:$H$41,1),MATCH($H2758,カレンダマスタ!$I$35:$O$35,1)),
IF($AD2758="NS本社",INDEX(カレンダマスタ!$I$94:$O$99,MATCH($G2758,カレンダマスタ!$H$95:$H$100,1),MATCH($H2758,カレンダマスタ!$I$93:$O$93,1)),
IF($AD2758="ODC",INDEX(カレンダマスタ!$I$46:$O$51,MATCH($G2758,カレンダマスタ!$H$46:$H$51,1),MATCH($H2758,カレンダマスタ!$I$45:$O$45,1)),
IF($AD2758="NS東京TC",INDEX(カレンダマスタ!$I$56:$O$61,MATCH($G2758,カレンダマスタ!$H$56:$H$61,1),MATCH($H2758,カレンダマスタ!$I$55:$O$55,1)),""))))))</f>
        <v/>
      </c>
      <c r="AS2758" s="126" t="str">
        <f t="shared" si="888"/>
        <v/>
      </c>
      <c r="AU2758" s="137" t="str">
        <f>IF(E2758="","",VLOOKUP($E2758,カレンダマスタ!$A$4:$E$381,4,FALSE))</f>
        <v/>
      </c>
      <c r="AV2758" s="137" t="str">
        <f t="shared" si="878"/>
        <v/>
      </c>
      <c r="AW2758" s="137" t="str">
        <f t="shared" si="879"/>
        <v/>
      </c>
      <c r="AX2758" s="138" t="str">
        <f t="shared" si="880"/>
        <v/>
      </c>
      <c r="AY2758" s="138" t="str">
        <f t="shared" si="881"/>
        <v/>
      </c>
      <c r="AZ2758" s="130" t="str">
        <f>IF(AX2758&amp;AW2758="勤怠未設定","×",IF(AV2758="勤怠修正","×",IF(AC2758="外注","",IF(AA2758="",IF(AY2758&lt;&gt;"","×",""),IF(VLOOKUP(AA2758,カレンダマスタ!$H$66:$I$83,2,FALSE)&lt;&gt;AY2758,"×","OK")))))</f>
        <v/>
      </c>
      <c r="BC2758" s="137" t="str">
        <f>IF(E2758="","",VLOOKUP($E2758,カレンダマスタ!$A$4:$E$381,4,FALSE))</f>
        <v/>
      </c>
      <c r="BD2758" s="126" t="str">
        <f>IF(AC2758="社員","",IF(AG2758=0,"",IF(AD2758="NSTC",IF(COUNTIF(カレンダマスタ!$Q$5:$Q$32,G2758)=1,"OK","×"),
IF(AD2758="NS本社",IF(COUNTIF(カレンダマスタ!$T$5:$T$32,G2758)=1,"OK","×"),IF(COUNTIF(カレンダマスタ!$R$5:$R$32,G2758)=1,"OK","×")))))</f>
        <v/>
      </c>
      <c r="BE2758" s="126" t="str">
        <f>IF(AC2758="社員","",IF(G2758="","",IF(R2758&lt;&gt;"","",IF(AF2758="CS","OK",IF(VLOOKUP(E2758,カレンダマスタ!$A$5:$D$381,4,FALSE)&gt;0,"",IF(OR(G2758*24&gt;10.84,H2758*24&lt;14.5)=TRUE,"×","OK"))))))</f>
        <v/>
      </c>
      <c r="BF2758" s="126" t="str">
        <f t="shared" si="889"/>
        <v/>
      </c>
      <c r="BG2758" s="126" t="str">
        <f t="shared" si="890"/>
        <v/>
      </c>
      <c r="BI2758" s="130" t="str">
        <f t="shared" si="891"/>
        <v/>
      </c>
    </row>
    <row r="2759" spans="2:61">
      <c r="C2759" s="536"/>
      <c r="D2759" s="128"/>
      <c r="E2759" s="583"/>
      <c r="F2759" s="128"/>
      <c r="G2759" s="588"/>
      <c r="H2759" s="588"/>
      <c r="I2759" s="130"/>
      <c r="J2759" s="139"/>
      <c r="K2759" s="131"/>
      <c r="L2759" s="132"/>
      <c r="M2759" s="132"/>
      <c r="N2759" s="141"/>
      <c r="O2759" s="139"/>
      <c r="P2759" s="139"/>
      <c r="Q2759" s="139"/>
      <c r="R2759" s="133"/>
      <c r="S2759" s="134"/>
      <c r="T2759" s="434"/>
      <c r="U2759" s="429"/>
      <c r="V2759" s="429" t="str">
        <f t="shared" si="883"/>
        <v/>
      </c>
      <c r="W2759" s="298"/>
      <c r="X2759" s="129" t="str">
        <f t="shared" si="884"/>
        <v/>
      </c>
      <c r="Y2759" s="129" t="str">
        <f t="shared" si="885"/>
        <v/>
      </c>
      <c r="Z2759" s="129" t="str">
        <f t="shared" si="886"/>
        <v/>
      </c>
      <c r="AA2759" s="133" t="str">
        <f t="shared" si="877"/>
        <v/>
      </c>
      <c r="AC2759" s="186" t="str">
        <f>AC2756</f>
        <v/>
      </c>
      <c r="AD2759" s="187" t="str">
        <f>AD2756</f>
        <v/>
      </c>
      <c r="AE2759" s="187" t="str">
        <f>AE2756</f>
        <v/>
      </c>
      <c r="AF2759" s="187" t="str">
        <f>AF2756</f>
        <v/>
      </c>
      <c r="AG2759" s="204">
        <f t="shared" si="887"/>
        <v>0</v>
      </c>
      <c r="AI2759" s="140" t="str">
        <f>IF(月報!G2759&lt;&gt;"",月報!G2759,"")</f>
        <v/>
      </c>
      <c r="AJ2759" s="126" t="str">
        <f>IF(月報!W2759&lt;&gt;"",月報!W2759*24,"")</f>
        <v/>
      </c>
      <c r="AK2759" s="126" t="str">
        <f>IF(月報!P2759&lt;&gt;"",月報!P2759,"")</f>
        <v/>
      </c>
      <c r="AL2759" s="126" t="str">
        <f>IF(月報!Q2759&lt;&gt;"",IF(月報!Q2759="平日残","",月報!Q2759),"")</f>
        <v/>
      </c>
      <c r="AM2759" s="126"/>
      <c r="AN2759" s="126" t="str">
        <f t="shared" si="866"/>
        <v/>
      </c>
      <c r="AO2759" s="126" t="str">
        <f>IF($E2759="","",VLOOKUP($E2759,カレンダマスタ!$A$5:$E$381,5,FALSE))</f>
        <v/>
      </c>
      <c r="AQ2759" s="196" t="str">
        <f>IF(G2759="","",IF(VLOOKUP(E2759,カレンダマスタ!$A$5:$D$381,4,FALSE)=0,"",1))</f>
        <v/>
      </c>
      <c r="AR2759" s="136" t="str">
        <f>IF($G2759="","",IF($AD2759="NSTC",INDEX(カレンダマスタ!$I$26:$O$31,MATCH($G2759,カレンダマスタ!$H$26:$H$31,1),MATCH($H2759,カレンダマスタ!$I$25:$O$25,1)),
IF($AD2759="CS本社",INDEX(カレンダマスタ!$I$36:$O$41,MATCH($G2759,カレンダマスタ!$H$36:$H$41,1),MATCH($H2759,カレンダマスタ!$I$35:$O$35,1)),
IF($AD2759="NS本社",INDEX(カレンダマスタ!$I$94:$O$99,MATCH($G2759,カレンダマスタ!$H$95:$H$100,1),MATCH($H2759,カレンダマスタ!$I$93:$O$93,1)),
IF($AD2759="ODC",INDEX(カレンダマスタ!$I$46:$O$51,MATCH($G2759,カレンダマスタ!$H$46:$H$51,1),MATCH($H2759,カレンダマスタ!$I$45:$O$45,1)),
IF($AD2759="NS東京TC",INDEX(カレンダマスタ!$I$56:$O$61,MATCH($G2759,カレンダマスタ!$H$56:$H$61,1),MATCH($H2759,カレンダマスタ!$I$55:$O$55,1)),""))))))</f>
        <v/>
      </c>
      <c r="AS2759" s="126" t="str">
        <f t="shared" si="888"/>
        <v/>
      </c>
      <c r="AU2759" s="137" t="str">
        <f>IF(E2759="","",VLOOKUP($E2759,カレンダマスタ!$A$4:$E$381,4,FALSE))</f>
        <v/>
      </c>
      <c r="AV2759" s="137" t="str">
        <f t="shared" si="878"/>
        <v/>
      </c>
      <c r="AW2759" s="137" t="str">
        <f t="shared" si="879"/>
        <v/>
      </c>
      <c r="AX2759" s="138" t="str">
        <f t="shared" si="880"/>
        <v/>
      </c>
      <c r="AY2759" s="138" t="str">
        <f t="shared" si="881"/>
        <v/>
      </c>
      <c r="AZ2759" s="130" t="str">
        <f>IF(AX2759&amp;AW2759="勤怠未設定","×",IF(AV2759="勤怠修正","×",IF(AC2759="外注","",IF(AA2759="",IF(AY2759&lt;&gt;"","×",""),IF(VLOOKUP(AA2759,カレンダマスタ!$H$66:$I$83,2,FALSE)&lt;&gt;AY2759,"×","OK")))))</f>
        <v/>
      </c>
      <c r="BC2759" s="137" t="str">
        <f>IF(E2759="","",VLOOKUP($E2759,カレンダマスタ!$A$4:$E$381,4,FALSE))</f>
        <v/>
      </c>
      <c r="BD2759" s="126" t="str">
        <f>IF(AC2759="社員","",IF(AG2759=0,"",IF(AD2759="NSTC",IF(COUNTIF(カレンダマスタ!$Q$5:$Q$32,G2759)=1,"OK","×"),
IF(AD2759="NS本社",IF(COUNTIF(カレンダマスタ!$T$5:$T$32,G2759)=1,"OK","×"),IF(COUNTIF(カレンダマスタ!$R$5:$R$32,G2759)=1,"OK","×")))))</f>
        <v/>
      </c>
      <c r="BE2759" s="126" t="str">
        <f>IF(AC2759="社員","",IF(G2759="","",IF(R2759&lt;&gt;"","",IF(AF2759="CS","OK",IF(VLOOKUP(E2759,カレンダマスタ!$A$5:$D$381,4,FALSE)&gt;0,"",IF(OR(G2759*24&gt;10.84,H2759*24&lt;14.5)=TRUE,"×","OK"))))))</f>
        <v/>
      </c>
      <c r="BF2759" s="126" t="str">
        <f t="shared" si="889"/>
        <v/>
      </c>
      <c r="BG2759" s="126" t="str">
        <f t="shared" si="890"/>
        <v/>
      </c>
      <c r="BI2759" s="130" t="str">
        <f t="shared" si="891"/>
        <v/>
      </c>
    </row>
    <row r="2760" spans="2:61">
      <c r="C2760" s="536"/>
      <c r="D2760" s="128"/>
      <c r="E2760" s="583"/>
      <c r="F2760" s="128"/>
      <c r="G2760" s="588"/>
      <c r="H2760" s="588"/>
      <c r="I2760" s="130"/>
      <c r="J2760" s="139"/>
      <c r="K2760" s="131"/>
      <c r="L2760" s="132"/>
      <c r="M2760" s="132"/>
      <c r="N2760" s="141"/>
      <c r="O2760" s="139"/>
      <c r="P2760" s="139"/>
      <c r="Q2760" s="139"/>
      <c r="R2760" s="133"/>
      <c r="S2760" s="134"/>
      <c r="T2760" s="434"/>
      <c r="U2760" s="429"/>
      <c r="V2760" s="429" t="str">
        <f t="shared" si="883"/>
        <v/>
      </c>
      <c r="W2760" s="298"/>
      <c r="X2760" s="129" t="str">
        <f t="shared" si="884"/>
        <v/>
      </c>
      <c r="Y2760" s="129" t="str">
        <f t="shared" si="885"/>
        <v/>
      </c>
      <c r="Z2760" s="129" t="str">
        <f t="shared" si="886"/>
        <v/>
      </c>
      <c r="AA2760" s="133" t="str">
        <f t="shared" si="877"/>
        <v/>
      </c>
      <c r="AC2760" s="186" t="str">
        <f>AC2756</f>
        <v/>
      </c>
      <c r="AD2760" s="187" t="str">
        <f>AD2756</f>
        <v/>
      </c>
      <c r="AE2760" s="187" t="str">
        <f>AE2756</f>
        <v/>
      </c>
      <c r="AF2760" s="187" t="str">
        <f>AF2756</f>
        <v/>
      </c>
      <c r="AG2760" s="204">
        <f t="shared" si="887"/>
        <v>0</v>
      </c>
      <c r="AI2760" s="140" t="str">
        <f>IF(月報!G2760&lt;&gt;"",月報!G2760,"")</f>
        <v/>
      </c>
      <c r="AJ2760" s="126" t="str">
        <f>IF(月報!W2760&lt;&gt;"",月報!W2760*24,"")</f>
        <v/>
      </c>
      <c r="AK2760" s="126" t="str">
        <f>IF(月報!P2760&lt;&gt;"",月報!P2760,"")</f>
        <v/>
      </c>
      <c r="AL2760" s="126" t="str">
        <f>IF(月報!Q2760&lt;&gt;"",IF(月報!Q2760="平日残","",月報!Q2760),"")</f>
        <v/>
      </c>
      <c r="AM2760" s="126"/>
      <c r="AN2760" s="126" t="str">
        <f t="shared" si="866"/>
        <v/>
      </c>
      <c r="AO2760" s="126" t="str">
        <f>IF($E2760="","",VLOOKUP($E2760,カレンダマスタ!$A$5:$E$381,5,FALSE))</f>
        <v/>
      </c>
      <c r="AQ2760" s="196" t="str">
        <f>IF(G2760="","",IF(VLOOKUP(E2760,カレンダマスタ!$A$5:$D$381,4,FALSE)=0,"",1))</f>
        <v/>
      </c>
      <c r="AR2760" s="136" t="str">
        <f>IF($G2760="","",IF($AD2760="NSTC",INDEX(カレンダマスタ!$I$26:$O$31,MATCH($G2760,カレンダマスタ!$H$26:$H$31,1),MATCH($H2760,カレンダマスタ!$I$25:$O$25,1)),
IF($AD2760="CS本社",INDEX(カレンダマスタ!$I$36:$O$41,MATCH($G2760,カレンダマスタ!$H$36:$H$41,1),MATCH($H2760,カレンダマスタ!$I$35:$O$35,1)),
IF($AD2760="NS本社",INDEX(カレンダマスタ!$I$94:$O$99,MATCH($G2760,カレンダマスタ!$H$95:$H$100,1),MATCH($H2760,カレンダマスタ!$I$93:$O$93,1)),
IF($AD2760="ODC",INDEX(カレンダマスタ!$I$46:$O$51,MATCH($G2760,カレンダマスタ!$H$46:$H$51,1),MATCH($H2760,カレンダマスタ!$I$45:$O$45,1)),
IF($AD2760="NS東京TC",INDEX(カレンダマスタ!$I$56:$O$61,MATCH($G2760,カレンダマスタ!$H$56:$H$61,1),MATCH($H2760,カレンダマスタ!$I$55:$O$55,1)),""))))))</f>
        <v/>
      </c>
      <c r="AS2760" s="126" t="str">
        <f t="shared" si="888"/>
        <v/>
      </c>
      <c r="AU2760" s="137" t="str">
        <f>IF(E2760="","",VLOOKUP($E2760,カレンダマスタ!$A$4:$E$381,4,FALSE))</f>
        <v/>
      </c>
      <c r="AV2760" s="137" t="str">
        <f t="shared" si="878"/>
        <v/>
      </c>
      <c r="AW2760" s="137" t="str">
        <f t="shared" si="879"/>
        <v/>
      </c>
      <c r="AX2760" s="138" t="str">
        <f t="shared" si="880"/>
        <v/>
      </c>
      <c r="AY2760" s="138" t="str">
        <f t="shared" si="881"/>
        <v/>
      </c>
      <c r="AZ2760" s="130" t="str">
        <f>IF(AX2760&amp;AW2760="勤怠未設定","×",IF(AV2760="勤怠修正","×",IF(AC2760="外注","",IF(AA2760="",IF(AY2760&lt;&gt;"","×",""),IF(VLOOKUP(AA2760,カレンダマスタ!$H$66:$I$83,2,FALSE)&lt;&gt;AY2760,"×","OK")))))</f>
        <v/>
      </c>
      <c r="BC2760" s="137" t="str">
        <f>IF(E2760="","",VLOOKUP($E2760,カレンダマスタ!$A$4:$E$381,4,FALSE))</f>
        <v/>
      </c>
      <c r="BD2760" s="126" t="str">
        <f>IF(AC2760="社員","",IF(AG2760=0,"",IF(AD2760="NSTC",IF(COUNTIF(カレンダマスタ!$Q$5:$Q$32,G2760)=1,"OK","×"),
IF(AD2760="NS本社",IF(COUNTIF(カレンダマスタ!$T$5:$T$32,G2760)=1,"OK","×"),IF(COUNTIF(カレンダマスタ!$R$5:$R$32,G2760)=1,"OK","×")))))</f>
        <v/>
      </c>
      <c r="BE2760" s="126" t="str">
        <f>IF(AC2760="社員","",IF(G2760="","",IF(R2760&lt;&gt;"","",IF(AF2760="CS","OK",IF(VLOOKUP(E2760,カレンダマスタ!$A$5:$D$381,4,FALSE)&gt;0,"",IF(OR(G2760*24&gt;10.84,H2760*24&lt;14.5)=TRUE,"×","OK"))))))</f>
        <v/>
      </c>
      <c r="BF2760" s="126" t="str">
        <f t="shared" si="889"/>
        <v/>
      </c>
      <c r="BG2760" s="126" t="str">
        <f t="shared" si="890"/>
        <v/>
      </c>
      <c r="BI2760" s="130" t="str">
        <f t="shared" si="891"/>
        <v/>
      </c>
    </row>
    <row r="2761" spans="2:61">
      <c r="C2761" s="536"/>
      <c r="D2761" s="128"/>
      <c r="E2761" s="583"/>
      <c r="F2761" s="128"/>
      <c r="G2761" s="588"/>
      <c r="H2761" s="588"/>
      <c r="I2761" s="130"/>
      <c r="J2761" s="139"/>
      <c r="K2761" s="131"/>
      <c r="L2761" s="132"/>
      <c r="M2761" s="132"/>
      <c r="N2761" s="141"/>
      <c r="O2761" s="139"/>
      <c r="P2761" s="139"/>
      <c r="Q2761" s="139"/>
      <c r="R2761" s="133"/>
      <c r="S2761" s="134"/>
      <c r="T2761" s="434"/>
      <c r="U2761" s="429"/>
      <c r="V2761" s="429" t="str">
        <f t="shared" si="883"/>
        <v/>
      </c>
      <c r="W2761" s="298"/>
      <c r="X2761" s="129" t="str">
        <f t="shared" si="884"/>
        <v/>
      </c>
      <c r="Y2761" s="129" t="str">
        <f t="shared" si="885"/>
        <v/>
      </c>
      <c r="Z2761" s="129" t="str">
        <f t="shared" si="886"/>
        <v/>
      </c>
      <c r="AA2761" s="133" t="str">
        <f t="shared" si="877"/>
        <v/>
      </c>
      <c r="AC2761" s="186" t="str">
        <f>AC2756</f>
        <v/>
      </c>
      <c r="AD2761" s="187" t="str">
        <f>AD2756</f>
        <v/>
      </c>
      <c r="AE2761" s="187" t="str">
        <f>AE2756</f>
        <v/>
      </c>
      <c r="AF2761" s="187" t="str">
        <f>AF2756</f>
        <v/>
      </c>
      <c r="AG2761" s="204">
        <f t="shared" si="887"/>
        <v>0</v>
      </c>
      <c r="AI2761" s="135" t="str">
        <f>IF(月報!G2761&lt;&gt;"",月報!G2761,"")</f>
        <v/>
      </c>
      <c r="AJ2761" s="126" t="str">
        <f>IF(月報!W2761&lt;&gt;"",月報!W2761*24,"")</f>
        <v/>
      </c>
      <c r="AK2761" s="126" t="str">
        <f>IF(月報!P2761&lt;&gt;"",月報!P2761,"")</f>
        <v/>
      </c>
      <c r="AL2761" s="126" t="str">
        <f>IF(月報!Q2761&lt;&gt;"",IF(月報!Q2761="平日残","",月報!Q2761),"")</f>
        <v/>
      </c>
      <c r="AM2761" s="126"/>
      <c r="AN2761" s="126" t="str">
        <f t="shared" si="866"/>
        <v/>
      </c>
      <c r="AO2761" s="126" t="str">
        <f>IF($E2761="","",VLOOKUP($E2761,カレンダマスタ!$A$5:$E$381,5,FALSE))</f>
        <v/>
      </c>
      <c r="AQ2761" s="196" t="str">
        <f>IF(G2761="","",IF(VLOOKUP(E2761,カレンダマスタ!$A$5:$D$381,4,FALSE)=0,"",1))</f>
        <v/>
      </c>
      <c r="AR2761" s="136" t="str">
        <f>IF($G2761="","",IF($AD2761="NSTC",INDEX(カレンダマスタ!$I$26:$O$31,MATCH($G2761,カレンダマスタ!$H$26:$H$31,1),MATCH($H2761,カレンダマスタ!$I$25:$O$25,1)),
IF($AD2761="CS本社",INDEX(カレンダマスタ!$I$36:$O$41,MATCH($G2761,カレンダマスタ!$H$36:$H$41,1),MATCH($H2761,カレンダマスタ!$I$35:$O$35,1)),
IF($AD2761="NS本社",INDEX(カレンダマスタ!$I$94:$O$99,MATCH($G2761,カレンダマスタ!$H$95:$H$100,1),MATCH($H2761,カレンダマスタ!$I$93:$O$93,1)),
IF($AD2761="ODC",INDEX(カレンダマスタ!$I$46:$O$51,MATCH($G2761,カレンダマスタ!$H$46:$H$51,1),MATCH($H2761,カレンダマスタ!$I$45:$O$45,1)),
IF($AD2761="NS東京TC",INDEX(カレンダマスタ!$I$56:$O$61,MATCH($G2761,カレンダマスタ!$H$56:$H$61,1),MATCH($H2761,カレンダマスタ!$I$55:$O$55,1)),""))))))</f>
        <v/>
      </c>
      <c r="AS2761" s="126" t="str">
        <f t="shared" si="888"/>
        <v/>
      </c>
      <c r="AU2761" s="137" t="str">
        <f>IF(E2761="","",VLOOKUP($E2761,カレンダマスタ!$A$4:$E$381,4,FALSE))</f>
        <v/>
      </c>
      <c r="AV2761" s="137" t="str">
        <f t="shared" si="878"/>
        <v/>
      </c>
      <c r="AW2761" s="137" t="str">
        <f t="shared" si="879"/>
        <v/>
      </c>
      <c r="AX2761" s="138" t="str">
        <f t="shared" si="880"/>
        <v/>
      </c>
      <c r="AY2761" s="138" t="str">
        <f t="shared" si="881"/>
        <v/>
      </c>
      <c r="AZ2761" s="130" t="str">
        <f>IF(AX2761&amp;AW2761="勤怠未設定","×",IF(AV2761="勤怠修正","×",IF(AC2761="外注","",IF(AA2761="",IF(AY2761&lt;&gt;"","×",""),IF(VLOOKUP(AA2761,カレンダマスタ!$H$66:$I$83,2,FALSE)&lt;&gt;AY2761,"×","OK")))))</f>
        <v/>
      </c>
      <c r="BC2761" s="137" t="str">
        <f>IF(E2761="","",VLOOKUP($E2761,カレンダマスタ!$A$4:$E$381,4,FALSE))</f>
        <v/>
      </c>
      <c r="BD2761" s="126" t="str">
        <f>IF(AC2761="社員","",IF(AG2761=0,"",IF(AD2761="NSTC",IF(COUNTIF(カレンダマスタ!$Q$5:$Q$32,G2761)=1,"OK","×"),
IF(AD2761="NS本社",IF(COUNTIF(カレンダマスタ!$T$5:$T$32,G2761)=1,"OK","×"),IF(COUNTIF(カレンダマスタ!$R$5:$R$32,G2761)=1,"OK","×")))))</f>
        <v/>
      </c>
      <c r="BE2761" s="126" t="str">
        <f>IF(AC2761="社員","",IF(G2761="","",IF(R2761&lt;&gt;"","",IF(AF2761="CS","OK",IF(VLOOKUP(E2761,カレンダマスタ!$A$5:$D$381,4,FALSE)&gt;0,"",IF(OR(G2761*24&gt;10.84,H2761*24&lt;14.5)=TRUE,"×","OK"))))))</f>
        <v/>
      </c>
      <c r="BF2761" s="126" t="str">
        <f t="shared" si="889"/>
        <v/>
      </c>
      <c r="BG2761" s="126" t="str">
        <f t="shared" si="890"/>
        <v/>
      </c>
      <c r="BI2761" s="130" t="str">
        <f t="shared" si="891"/>
        <v/>
      </c>
    </row>
    <row r="2762" spans="2:61">
      <c r="C2762" s="537"/>
      <c r="D2762" s="142"/>
      <c r="E2762" s="584"/>
      <c r="F2762" s="142"/>
      <c r="G2762" s="589"/>
      <c r="H2762" s="589"/>
      <c r="I2762" s="144"/>
      <c r="J2762" s="148"/>
      <c r="K2762" s="145"/>
      <c r="L2762" s="146"/>
      <c r="M2762" s="146"/>
      <c r="N2762" s="147"/>
      <c r="O2762" s="148"/>
      <c r="P2762" s="148"/>
      <c r="Q2762" s="148"/>
      <c r="R2762" s="149"/>
      <c r="S2762" s="156"/>
      <c r="T2762" s="435"/>
      <c r="U2762" s="430"/>
      <c r="V2762" s="430" t="str">
        <f t="shared" si="883"/>
        <v/>
      </c>
      <c r="W2762" s="298"/>
      <c r="X2762" s="143" t="str">
        <f t="shared" si="884"/>
        <v/>
      </c>
      <c r="Y2762" s="143" t="str">
        <f t="shared" si="885"/>
        <v/>
      </c>
      <c r="Z2762" s="143" t="str">
        <f t="shared" si="886"/>
        <v/>
      </c>
      <c r="AA2762" s="149" t="str">
        <f t="shared" si="877"/>
        <v/>
      </c>
      <c r="AC2762" s="188" t="str">
        <f>AC2756</f>
        <v/>
      </c>
      <c r="AD2762" s="189" t="str">
        <f>AD2756</f>
        <v/>
      </c>
      <c r="AE2762" s="189" t="str">
        <f>AE2756</f>
        <v/>
      </c>
      <c r="AF2762" s="189" t="str">
        <f>AF2756</f>
        <v/>
      </c>
      <c r="AG2762" s="205">
        <f t="shared" si="887"/>
        <v>0</v>
      </c>
      <c r="AI2762" s="150" t="str">
        <f>IF(月報!G2762&lt;&gt;"",月報!G2762,"")</f>
        <v/>
      </c>
      <c r="AJ2762" s="151" t="str">
        <f>IF(月報!W2762&lt;&gt;"",月報!W2762*24,"")</f>
        <v/>
      </c>
      <c r="AK2762" s="151" t="str">
        <f>IF(月報!P2762&lt;&gt;"",月報!P2762,"")</f>
        <v/>
      </c>
      <c r="AL2762" s="151" t="str">
        <f>IF(月報!Q2762&lt;&gt;"",IF(月報!Q2762="平日残","",月報!Q2762),"")</f>
        <v/>
      </c>
      <c r="AM2762" s="151"/>
      <c r="AN2762" s="151" t="str">
        <f t="shared" si="866"/>
        <v/>
      </c>
      <c r="AO2762" s="151" t="str">
        <f>IF($E2762="","",VLOOKUP($E2762,カレンダマスタ!$A$5:$E$381,5,FALSE))</f>
        <v/>
      </c>
      <c r="AQ2762" s="197" t="str">
        <f>IF(G2762="","",IF(VLOOKUP(E2762,カレンダマスタ!$A$5:$D$381,4,FALSE)=0,"",1))</f>
        <v/>
      </c>
      <c r="AR2762" s="152" t="str">
        <f>IF($G2762="","",IF($AD2762="NSTC",INDEX(カレンダマスタ!$I$26:$O$31,MATCH($G2762,カレンダマスタ!$H$26:$H$31,1),MATCH($H2762,カレンダマスタ!$I$25:$O$25,1)),
IF($AD2762="CS本社",INDEX(カレンダマスタ!$I$36:$O$41,MATCH($G2762,カレンダマスタ!$H$36:$H$41,1),MATCH($H2762,カレンダマスタ!$I$35:$O$35,1)),
IF($AD2762="NS本社",INDEX(カレンダマスタ!$I$94:$O$99,MATCH($G2762,カレンダマスタ!$H$95:$H$100,1),MATCH($H2762,カレンダマスタ!$I$93:$O$93,1)),
IF($AD2762="ODC",INDEX(カレンダマスタ!$I$46:$O$51,MATCH($G2762,カレンダマスタ!$H$46:$H$51,1),MATCH($H2762,カレンダマスタ!$I$45:$O$45,1)),
IF($AD2762="NS東京TC",INDEX(カレンダマスタ!$I$56:$O$61,MATCH($G2762,カレンダマスタ!$H$56:$H$61,1),MATCH($H2762,カレンダマスタ!$I$55:$O$55,1)),""))))))</f>
        <v/>
      </c>
      <c r="AS2762" s="151" t="str">
        <f t="shared" si="888"/>
        <v/>
      </c>
      <c r="AU2762" s="153" t="str">
        <f>IF(E2762="","",VLOOKUP($E2762,カレンダマスタ!$A$4:$E$381,4,FALSE))</f>
        <v/>
      </c>
      <c r="AV2762" s="153" t="str">
        <f t="shared" si="878"/>
        <v/>
      </c>
      <c r="AW2762" s="153" t="str">
        <f t="shared" si="879"/>
        <v/>
      </c>
      <c r="AX2762" s="154" t="str">
        <f t="shared" si="880"/>
        <v/>
      </c>
      <c r="AY2762" s="154" t="str">
        <f t="shared" si="881"/>
        <v/>
      </c>
      <c r="AZ2762" s="144" t="str">
        <f>IF(AX2762&amp;AW2762="勤怠未設定","×",IF(AV2762="勤怠修正","×",IF(AC2762="外注","",IF(AA2762="",IF(AY2762&lt;&gt;"","×",""),IF(VLOOKUP(AA2762,カレンダマスタ!$H$66:$I$83,2,FALSE)&lt;&gt;AY2762,"×","OK")))))</f>
        <v/>
      </c>
      <c r="BC2762" s="153" t="str">
        <f>IF(E2762="","",VLOOKUP($E2762,カレンダマスタ!$A$4:$E$381,4,FALSE))</f>
        <v/>
      </c>
      <c r="BD2762" s="151" t="str">
        <f>IF(AC2762="社員","",IF(AG2762=0,"",IF(AD2762="NSTC",IF(COUNTIF(カレンダマスタ!$Q$5:$Q$32,G2762)=1,"OK","×"),
IF(AD2762="NS本社",IF(COUNTIF(カレンダマスタ!$T$5:$T$32,G2762)=1,"OK","×"),IF(COUNTIF(カレンダマスタ!$R$5:$R$32,G2762)=1,"OK","×")))))</f>
        <v/>
      </c>
      <c r="BE2762" s="151" t="str">
        <f>IF(AC2762="社員","",IF(G2762="","",IF(R2762&lt;&gt;"","",IF(AF2762="CS","OK",IF(VLOOKUP(E2762,カレンダマスタ!$A$5:$D$381,4,FALSE)&gt;0,"",IF(OR(G2762*24&gt;10.84,H2762*24&lt;14.5)=TRUE,"×","OK"))))))</f>
        <v/>
      </c>
      <c r="BF2762" s="151" t="str">
        <f t="shared" si="889"/>
        <v/>
      </c>
      <c r="BG2762" s="151" t="str">
        <f t="shared" si="890"/>
        <v/>
      </c>
      <c r="BI2762" s="144" t="str">
        <f t="shared" si="891"/>
        <v/>
      </c>
    </row>
    <row r="2763" spans="2:61">
      <c r="C2763" s="535"/>
      <c r="D2763" s="112"/>
      <c r="E2763" s="582"/>
      <c r="F2763" s="112"/>
      <c r="G2763" s="587"/>
      <c r="H2763" s="587"/>
      <c r="I2763" s="114"/>
      <c r="J2763" s="118"/>
      <c r="K2763" s="115"/>
      <c r="L2763" s="116"/>
      <c r="M2763" s="116"/>
      <c r="N2763" s="117"/>
      <c r="O2763" s="118"/>
      <c r="P2763" s="118"/>
      <c r="Q2763" s="118"/>
      <c r="R2763" s="119"/>
      <c r="S2763" s="120"/>
      <c r="T2763" s="433"/>
      <c r="U2763" s="431">
        <f>SUM(T2763:T2769)</f>
        <v>0</v>
      </c>
      <c r="V2763" s="431" t="str">
        <f t="shared" si="883"/>
        <v/>
      </c>
      <c r="W2763" s="298"/>
      <c r="X2763" s="113" t="str">
        <f t="shared" si="884"/>
        <v/>
      </c>
      <c r="Y2763" s="113" t="str">
        <f t="shared" si="885"/>
        <v/>
      </c>
      <c r="Z2763" s="113" t="str">
        <f t="shared" si="886"/>
        <v/>
      </c>
      <c r="AA2763" s="119" t="str">
        <f t="shared" si="877"/>
        <v/>
      </c>
      <c r="AC2763" s="190" t="str">
        <f>AC2756</f>
        <v/>
      </c>
      <c r="AD2763" s="191" t="str">
        <f>AD2756</f>
        <v/>
      </c>
      <c r="AE2763" s="191" t="str">
        <f>AE2756</f>
        <v/>
      </c>
      <c r="AF2763" s="191" t="str">
        <f>AF2756</f>
        <v/>
      </c>
      <c r="AG2763" s="206">
        <f t="shared" si="887"/>
        <v>0</v>
      </c>
      <c r="AI2763" s="155" t="str">
        <f>IF(月報!G2763&lt;&gt;"",月報!G2763,"")</f>
        <v/>
      </c>
      <c r="AJ2763" s="122" t="str">
        <f>IF(月報!W2763&lt;&gt;"",月報!W2763*24,"")</f>
        <v/>
      </c>
      <c r="AK2763" s="122" t="str">
        <f>IF(月報!P2763&lt;&gt;"",月報!P2763,"")</f>
        <v/>
      </c>
      <c r="AL2763" s="122" t="str">
        <f>IF(月報!Q2763&lt;&gt;"",IF(月報!Q2763="平日残","",月報!Q2763),"")</f>
        <v/>
      </c>
      <c r="AM2763" s="122"/>
      <c r="AN2763" s="122" t="str">
        <f t="shared" ref="AN2763:AN2800" si="892">IF($AO2763=0,IF($G2763="",IF($Q2763="","週報未入力",""),""),"")</f>
        <v/>
      </c>
      <c r="AO2763" s="122" t="str">
        <f>IF($E2763="","",VLOOKUP($E2763,カレンダマスタ!$A$5:$E$381,5,FALSE))</f>
        <v/>
      </c>
      <c r="AQ2763" s="195" t="str">
        <f>IF(G2763="","",IF(VLOOKUP(E2763,カレンダマスタ!$A$5:$D$381,4,FALSE)=0,"",1))</f>
        <v/>
      </c>
      <c r="AR2763" s="123" t="str">
        <f>IF($G2763="","",IF($AD2763="NSTC",INDEX(カレンダマスタ!$I$26:$O$31,MATCH($G2763,カレンダマスタ!$H$26:$H$31,1),MATCH($H2763,カレンダマスタ!$I$25:$O$25,1)),
IF($AD2763="CS本社",INDEX(カレンダマスタ!$I$36:$O$41,MATCH($G2763,カレンダマスタ!$H$36:$H$41,1),MATCH($H2763,カレンダマスタ!$I$35:$O$35,1)),
IF($AD2763="NS本社",INDEX(カレンダマスタ!$I$94:$O$99,MATCH($G2763,カレンダマスタ!$H$95:$H$100,1),MATCH($H2763,カレンダマスタ!$I$93:$O$93,1)),
IF($AD2763="ODC",INDEX(カレンダマスタ!$I$46:$O$51,MATCH($G2763,カレンダマスタ!$H$46:$H$51,1),MATCH($H2763,カレンダマスタ!$I$45:$O$45,1)),
IF($AD2763="NS東京TC",INDEX(カレンダマスタ!$I$56:$O$61,MATCH($G2763,カレンダマスタ!$H$56:$H$61,1),MATCH($H2763,カレンダマスタ!$I$55:$O$55,1)),""))))))</f>
        <v/>
      </c>
      <c r="AS2763" s="122" t="str">
        <f t="shared" si="888"/>
        <v/>
      </c>
      <c r="AU2763" s="124" t="str">
        <f>IF(E2763="","",VLOOKUP($E2763,カレンダマスタ!$A$4:$E$381,4,FALSE))</f>
        <v/>
      </c>
      <c r="AV2763" s="124" t="str">
        <f t="shared" si="878"/>
        <v/>
      </c>
      <c r="AW2763" s="124" t="str">
        <f t="shared" si="879"/>
        <v/>
      </c>
      <c r="AX2763" s="125" t="str">
        <f t="shared" si="880"/>
        <v/>
      </c>
      <c r="AY2763" s="125" t="str">
        <f t="shared" si="881"/>
        <v/>
      </c>
      <c r="AZ2763" s="114" t="str">
        <f>IF(AX2763&amp;AW2763="勤怠未設定","×",IF(AV2763="勤怠修正","×",IF(AC2763="外注","",IF(AA2763="",IF(AY2763&lt;&gt;"","×",""),IF(VLOOKUP(AA2763,カレンダマスタ!$H$66:$I$83,2,FALSE)&lt;&gt;AY2763,"×","OK")))))</f>
        <v/>
      </c>
      <c r="BC2763" s="124" t="str">
        <f>IF(E2763="","",VLOOKUP($E2763,カレンダマスタ!$A$4:$E$381,4,FALSE))</f>
        <v/>
      </c>
      <c r="BD2763" s="122" t="str">
        <f>IF(AC2763="社員","",IF(AG2763=0,"",IF(AD2763="NSTC",IF(COUNTIF(カレンダマスタ!$Q$5:$Q$32,G2763)=1,"OK","×"),
IF(AD2763="NS本社",IF(COUNTIF(カレンダマスタ!$T$5:$T$32,G2763)=1,"OK","×"),IF(COUNTIF(カレンダマスタ!$R$5:$R$32,G2763)=1,"OK","×")))))</f>
        <v/>
      </c>
      <c r="BE2763" s="122" t="str">
        <f>IF(AC2763="社員","",IF(G2763="","",IF(R2763&lt;&gt;"","",IF(AF2763="CS","OK",IF(VLOOKUP(E2763,カレンダマスタ!$A$5:$D$381,4,FALSE)&gt;0,"",IF(OR(G2763*24&gt;10.84,H2763*24&lt;14.5)=TRUE,"×","OK"))))))</f>
        <v/>
      </c>
      <c r="BF2763" s="122" t="str">
        <f t="shared" si="889"/>
        <v/>
      </c>
      <c r="BG2763" s="122" t="str">
        <f t="shared" si="890"/>
        <v/>
      </c>
      <c r="BI2763" s="114" t="str">
        <f t="shared" si="891"/>
        <v/>
      </c>
    </row>
    <row r="2764" spans="2:61">
      <c r="C2764" s="536"/>
      <c r="D2764" s="128"/>
      <c r="E2764" s="583"/>
      <c r="F2764" s="128"/>
      <c r="G2764" s="588"/>
      <c r="H2764" s="588"/>
      <c r="I2764" s="130"/>
      <c r="J2764" s="139"/>
      <c r="K2764" s="131"/>
      <c r="L2764" s="132"/>
      <c r="M2764" s="132"/>
      <c r="N2764" s="141"/>
      <c r="O2764" s="139"/>
      <c r="P2764" s="139"/>
      <c r="Q2764" s="139"/>
      <c r="R2764" s="133"/>
      <c r="S2764" s="134"/>
      <c r="T2764" s="434"/>
      <c r="U2764" s="429"/>
      <c r="V2764" s="429" t="str">
        <f t="shared" si="883"/>
        <v/>
      </c>
      <c r="W2764" s="298"/>
      <c r="X2764" s="129" t="str">
        <f t="shared" si="884"/>
        <v/>
      </c>
      <c r="Y2764" s="129" t="str">
        <f t="shared" si="885"/>
        <v/>
      </c>
      <c r="Z2764" s="129" t="str">
        <f t="shared" si="886"/>
        <v/>
      </c>
      <c r="AA2764" s="133" t="str">
        <f t="shared" si="877"/>
        <v/>
      </c>
      <c r="AC2764" s="186" t="str">
        <f>AC2756</f>
        <v/>
      </c>
      <c r="AD2764" s="187" t="str">
        <f>AD2756</f>
        <v/>
      </c>
      <c r="AE2764" s="187" t="str">
        <f>AE2756</f>
        <v/>
      </c>
      <c r="AF2764" s="187" t="str">
        <f>AF2756</f>
        <v/>
      </c>
      <c r="AG2764" s="204">
        <f t="shared" si="887"/>
        <v>0</v>
      </c>
      <c r="AI2764" s="135" t="str">
        <f>IF(月報!G2764&lt;&gt;"",月報!G2764,"")</f>
        <v/>
      </c>
      <c r="AJ2764" s="126" t="str">
        <f>IF(月報!W2764&lt;&gt;"",月報!W2764*24,"")</f>
        <v/>
      </c>
      <c r="AK2764" s="126" t="str">
        <f>IF(月報!P2764&lt;&gt;"",月報!P2764,"")</f>
        <v/>
      </c>
      <c r="AL2764" s="126" t="str">
        <f>IF(月報!Q2764&lt;&gt;"",IF(月報!Q2764="平日残","",月報!Q2764),"")</f>
        <v/>
      </c>
      <c r="AM2764" s="126"/>
      <c r="AN2764" s="126" t="str">
        <f t="shared" si="892"/>
        <v/>
      </c>
      <c r="AO2764" s="126" t="str">
        <f>IF($E2764="","",VLOOKUP($E2764,カレンダマスタ!$A$5:$E$381,5,FALSE))</f>
        <v/>
      </c>
      <c r="AQ2764" s="196" t="str">
        <f>IF(G2764="","",IF(VLOOKUP(E2764,カレンダマスタ!$A$5:$D$381,4,FALSE)=0,"",1))</f>
        <v/>
      </c>
      <c r="AR2764" s="136" t="str">
        <f>IF($G2764="","",IF($AD2764="NSTC",INDEX(カレンダマスタ!$I$26:$O$31,MATCH($G2764,カレンダマスタ!$H$26:$H$31,1),MATCH($H2764,カレンダマスタ!$I$25:$O$25,1)),
IF($AD2764="CS本社",INDEX(カレンダマスタ!$I$36:$O$41,MATCH($G2764,カレンダマスタ!$H$36:$H$41,1),MATCH($H2764,カレンダマスタ!$I$35:$O$35,1)),
IF($AD2764="NS本社",INDEX(カレンダマスタ!$I$94:$O$99,MATCH($G2764,カレンダマスタ!$H$95:$H$100,1),MATCH($H2764,カレンダマスタ!$I$93:$O$93,1)),
IF($AD2764="ODC",INDEX(カレンダマスタ!$I$46:$O$51,MATCH($G2764,カレンダマスタ!$H$46:$H$51,1),MATCH($H2764,カレンダマスタ!$I$45:$O$45,1)),
IF($AD2764="NS東京TC",INDEX(カレンダマスタ!$I$56:$O$61,MATCH($G2764,カレンダマスタ!$H$56:$H$61,1),MATCH($H2764,カレンダマスタ!$I$55:$O$55,1)),""))))))</f>
        <v/>
      </c>
      <c r="AS2764" s="126" t="str">
        <f t="shared" si="888"/>
        <v/>
      </c>
      <c r="AU2764" s="137" t="str">
        <f>IF(E2764="","",VLOOKUP($E2764,カレンダマスタ!$A$4:$E$381,4,FALSE))</f>
        <v/>
      </c>
      <c r="AV2764" s="137" t="str">
        <f t="shared" si="878"/>
        <v/>
      </c>
      <c r="AW2764" s="137" t="str">
        <f t="shared" si="879"/>
        <v/>
      </c>
      <c r="AX2764" s="138" t="str">
        <f t="shared" si="880"/>
        <v/>
      </c>
      <c r="AY2764" s="138" t="str">
        <f t="shared" si="881"/>
        <v/>
      </c>
      <c r="AZ2764" s="130" t="str">
        <f>IF(AX2764&amp;AW2764="勤怠未設定","×",IF(AV2764="勤怠修正","×",IF(AC2764="外注","",IF(AA2764="",IF(AY2764&lt;&gt;"","×",""),IF(VLOOKUP(AA2764,カレンダマスタ!$H$66:$I$83,2,FALSE)&lt;&gt;AY2764,"×","OK")))))</f>
        <v/>
      </c>
      <c r="BC2764" s="137" t="str">
        <f>IF(E2764="","",VLOOKUP($E2764,カレンダマスタ!$A$4:$E$381,4,FALSE))</f>
        <v/>
      </c>
      <c r="BD2764" s="126" t="str">
        <f>IF(AC2764="社員","",IF(AG2764=0,"",IF(AD2764="NSTC",IF(COUNTIF(カレンダマスタ!$Q$5:$Q$32,G2764)=1,"OK","×"),
IF(AD2764="NS本社",IF(COUNTIF(カレンダマスタ!$T$5:$T$32,G2764)=1,"OK","×"),IF(COUNTIF(カレンダマスタ!$R$5:$R$32,G2764)=1,"OK","×")))))</f>
        <v/>
      </c>
      <c r="BE2764" s="126" t="str">
        <f>IF(AC2764="社員","",IF(G2764="","",IF(R2764&lt;&gt;"","",IF(AF2764="CS","OK",IF(VLOOKUP(E2764,カレンダマスタ!$A$5:$D$381,4,FALSE)&gt;0,"",IF(OR(G2764*24&gt;10.84,H2764*24&lt;14.5)=TRUE,"×","OK"))))))</f>
        <v/>
      </c>
      <c r="BF2764" s="126" t="str">
        <f t="shared" si="889"/>
        <v/>
      </c>
      <c r="BG2764" s="126" t="str">
        <f t="shared" si="890"/>
        <v/>
      </c>
      <c r="BI2764" s="130" t="str">
        <f t="shared" si="891"/>
        <v/>
      </c>
    </row>
    <row r="2765" spans="2:61">
      <c r="C2765" s="536"/>
      <c r="D2765" s="128"/>
      <c r="E2765" s="583"/>
      <c r="F2765" s="128"/>
      <c r="G2765" s="588"/>
      <c r="H2765" s="588"/>
      <c r="I2765" s="130"/>
      <c r="J2765" s="139"/>
      <c r="K2765" s="131"/>
      <c r="L2765" s="132"/>
      <c r="M2765" s="132"/>
      <c r="N2765" s="141"/>
      <c r="O2765" s="139"/>
      <c r="P2765" s="139"/>
      <c r="Q2765" s="139"/>
      <c r="R2765" s="133"/>
      <c r="S2765" s="134"/>
      <c r="T2765" s="434"/>
      <c r="U2765" s="429"/>
      <c r="V2765" s="429" t="str">
        <f t="shared" si="883"/>
        <v/>
      </c>
      <c r="W2765" s="298"/>
      <c r="X2765" s="129" t="str">
        <f t="shared" si="884"/>
        <v/>
      </c>
      <c r="Y2765" s="129" t="str">
        <f t="shared" si="885"/>
        <v/>
      </c>
      <c r="Z2765" s="129" t="str">
        <f t="shared" si="886"/>
        <v/>
      </c>
      <c r="AA2765" s="133" t="str">
        <f t="shared" si="877"/>
        <v/>
      </c>
      <c r="AC2765" s="186" t="str">
        <f>AC2756</f>
        <v/>
      </c>
      <c r="AD2765" s="187" t="str">
        <f>AD2756</f>
        <v/>
      </c>
      <c r="AE2765" s="187" t="str">
        <f>AE2756</f>
        <v/>
      </c>
      <c r="AF2765" s="187" t="str">
        <f>AF2756</f>
        <v/>
      </c>
      <c r="AG2765" s="204">
        <f t="shared" si="887"/>
        <v>0</v>
      </c>
      <c r="AI2765" s="135" t="str">
        <f>IF(月報!G2765&lt;&gt;"",月報!G2765,"")</f>
        <v/>
      </c>
      <c r="AJ2765" s="126" t="str">
        <f>IF(月報!W2765&lt;&gt;"",月報!W2765*24,"")</f>
        <v/>
      </c>
      <c r="AK2765" s="126" t="str">
        <f>IF(月報!P2765&lt;&gt;"",月報!P2765,"")</f>
        <v/>
      </c>
      <c r="AL2765" s="126" t="str">
        <f>IF(月報!Q2765&lt;&gt;"",IF(月報!Q2765="平日残","",月報!Q2765),"")</f>
        <v/>
      </c>
      <c r="AM2765" s="126"/>
      <c r="AN2765" s="126" t="str">
        <f t="shared" si="892"/>
        <v/>
      </c>
      <c r="AO2765" s="126" t="str">
        <f>IF($E2765="","",VLOOKUP($E2765,カレンダマスタ!$A$5:$E$381,5,FALSE))</f>
        <v/>
      </c>
      <c r="AQ2765" s="196" t="str">
        <f>IF(G2765="","",IF(VLOOKUP(E2765,カレンダマスタ!$A$5:$D$381,4,FALSE)=0,"",1))</f>
        <v/>
      </c>
      <c r="AR2765" s="136" t="str">
        <f>IF($G2765="","",IF($AD2765="NSTC",INDEX(カレンダマスタ!$I$26:$O$31,MATCH($G2765,カレンダマスタ!$H$26:$H$31,1),MATCH($H2765,カレンダマスタ!$I$25:$O$25,1)),
IF($AD2765="CS本社",INDEX(カレンダマスタ!$I$36:$O$41,MATCH($G2765,カレンダマスタ!$H$36:$H$41,1),MATCH($H2765,カレンダマスタ!$I$35:$O$35,1)),
IF($AD2765="NS本社",INDEX(カレンダマスタ!$I$94:$O$99,MATCH($G2765,カレンダマスタ!$H$95:$H$100,1),MATCH($H2765,カレンダマスタ!$I$93:$O$93,1)),
IF($AD2765="ODC",INDEX(カレンダマスタ!$I$46:$O$51,MATCH($G2765,カレンダマスタ!$H$46:$H$51,1),MATCH($H2765,カレンダマスタ!$I$45:$O$45,1)),
IF($AD2765="NS東京TC",INDEX(カレンダマスタ!$I$56:$O$61,MATCH($G2765,カレンダマスタ!$H$56:$H$61,1),MATCH($H2765,カレンダマスタ!$I$55:$O$55,1)),""))))))</f>
        <v/>
      </c>
      <c r="AS2765" s="126" t="str">
        <f t="shared" si="888"/>
        <v/>
      </c>
      <c r="AU2765" s="137" t="str">
        <f>IF(E2765="","",VLOOKUP($E2765,カレンダマスタ!$A$4:$E$381,4,FALSE))</f>
        <v/>
      </c>
      <c r="AV2765" s="137" t="str">
        <f t="shared" si="878"/>
        <v/>
      </c>
      <c r="AW2765" s="137" t="str">
        <f t="shared" si="879"/>
        <v/>
      </c>
      <c r="AX2765" s="138" t="str">
        <f t="shared" si="880"/>
        <v/>
      </c>
      <c r="AY2765" s="138" t="str">
        <f t="shared" si="881"/>
        <v/>
      </c>
      <c r="AZ2765" s="130" t="str">
        <f>IF(AX2765&amp;AW2765="勤怠未設定","×",IF(AV2765="勤怠修正","×",IF(AC2765="外注","",IF(AA2765="",IF(AY2765&lt;&gt;"","×",""),IF(VLOOKUP(AA2765,カレンダマスタ!$H$66:$I$83,2,FALSE)&lt;&gt;AY2765,"×","OK")))))</f>
        <v/>
      </c>
      <c r="BC2765" s="137" t="str">
        <f>IF(E2765="","",VLOOKUP($E2765,カレンダマスタ!$A$4:$E$381,4,FALSE))</f>
        <v/>
      </c>
      <c r="BD2765" s="126" t="str">
        <f>IF(AC2765="社員","",IF(AG2765=0,"",IF(AD2765="NSTC",IF(COUNTIF(カレンダマスタ!$Q$5:$Q$32,G2765)=1,"OK","×"),
IF(AD2765="NS本社",IF(COUNTIF(カレンダマスタ!$T$5:$T$32,G2765)=1,"OK","×"),IF(COUNTIF(カレンダマスタ!$R$5:$R$32,G2765)=1,"OK","×")))))</f>
        <v/>
      </c>
      <c r="BE2765" s="126" t="str">
        <f>IF(AC2765="社員","",IF(G2765="","",IF(R2765&lt;&gt;"","",IF(AF2765="CS","OK",IF(VLOOKUP(E2765,カレンダマスタ!$A$5:$D$381,4,FALSE)&gt;0,"",IF(OR(G2765*24&gt;10.84,H2765*24&lt;14.5)=TRUE,"×","OK"))))))</f>
        <v/>
      </c>
      <c r="BF2765" s="126" t="str">
        <f t="shared" si="889"/>
        <v/>
      </c>
      <c r="BG2765" s="126" t="str">
        <f t="shared" si="890"/>
        <v/>
      </c>
      <c r="BI2765" s="130" t="str">
        <f t="shared" si="891"/>
        <v/>
      </c>
    </row>
    <row r="2766" spans="2:61">
      <c r="C2766" s="536"/>
      <c r="D2766" s="128"/>
      <c r="E2766" s="583"/>
      <c r="F2766" s="128"/>
      <c r="G2766" s="588"/>
      <c r="H2766" s="588"/>
      <c r="I2766" s="130"/>
      <c r="J2766" s="139"/>
      <c r="K2766" s="131"/>
      <c r="L2766" s="132"/>
      <c r="M2766" s="132"/>
      <c r="N2766" s="141"/>
      <c r="O2766" s="139"/>
      <c r="P2766" s="139"/>
      <c r="Q2766" s="139"/>
      <c r="R2766" s="133"/>
      <c r="S2766" s="134"/>
      <c r="T2766" s="434"/>
      <c r="U2766" s="429"/>
      <c r="V2766" s="429" t="str">
        <f t="shared" si="883"/>
        <v/>
      </c>
      <c r="W2766" s="298"/>
      <c r="X2766" s="129" t="str">
        <f t="shared" si="884"/>
        <v/>
      </c>
      <c r="Y2766" s="129" t="str">
        <f t="shared" si="885"/>
        <v/>
      </c>
      <c r="Z2766" s="129" t="str">
        <f t="shared" si="886"/>
        <v/>
      </c>
      <c r="AA2766" s="133" t="str">
        <f t="shared" si="877"/>
        <v/>
      </c>
      <c r="AC2766" s="186" t="str">
        <f>AC2756</f>
        <v/>
      </c>
      <c r="AD2766" s="187" t="str">
        <f>AD2756</f>
        <v/>
      </c>
      <c r="AE2766" s="187" t="str">
        <f>AE2756</f>
        <v/>
      </c>
      <c r="AF2766" s="187" t="str">
        <f>AF2756</f>
        <v/>
      </c>
      <c r="AG2766" s="204">
        <f t="shared" si="887"/>
        <v>0</v>
      </c>
      <c r="AI2766" s="140" t="str">
        <f>IF(月報!G2766&lt;&gt;"",月報!G2766,"")</f>
        <v/>
      </c>
      <c r="AJ2766" s="126" t="str">
        <f>IF(月報!W2766&lt;&gt;"",月報!W2766*24,"")</f>
        <v/>
      </c>
      <c r="AK2766" s="126" t="str">
        <f>IF(月報!P2766&lt;&gt;"",月報!P2766,"")</f>
        <v/>
      </c>
      <c r="AL2766" s="126" t="str">
        <f>IF(月報!Q2766&lt;&gt;"",IF(月報!Q2766="平日残","",月報!Q2766),"")</f>
        <v/>
      </c>
      <c r="AM2766" s="126"/>
      <c r="AN2766" s="126" t="str">
        <f t="shared" si="892"/>
        <v/>
      </c>
      <c r="AO2766" s="126" t="str">
        <f>IF($E2766="","",VLOOKUP($E2766,カレンダマスタ!$A$5:$E$381,5,FALSE))</f>
        <v/>
      </c>
      <c r="AQ2766" s="196" t="str">
        <f>IF(G2766="","",IF(VLOOKUP(E2766,カレンダマスタ!$A$5:$D$381,4,FALSE)=0,"",1))</f>
        <v/>
      </c>
      <c r="AR2766" s="136" t="str">
        <f>IF($G2766="","",IF($AD2766="NSTC",INDEX(カレンダマスタ!$I$26:$O$31,MATCH($G2766,カレンダマスタ!$H$26:$H$31,1),MATCH($H2766,カレンダマスタ!$I$25:$O$25,1)),
IF($AD2766="CS本社",INDEX(カレンダマスタ!$I$36:$O$41,MATCH($G2766,カレンダマスタ!$H$36:$H$41,1),MATCH($H2766,カレンダマスタ!$I$35:$O$35,1)),
IF($AD2766="NS本社",INDEX(カレンダマスタ!$I$94:$O$99,MATCH($G2766,カレンダマスタ!$H$95:$H$100,1),MATCH($H2766,カレンダマスタ!$I$93:$O$93,1)),
IF($AD2766="ODC",INDEX(カレンダマスタ!$I$46:$O$51,MATCH($G2766,カレンダマスタ!$H$46:$H$51,1),MATCH($H2766,カレンダマスタ!$I$45:$O$45,1)),
IF($AD2766="NS東京TC",INDEX(カレンダマスタ!$I$56:$O$61,MATCH($G2766,カレンダマスタ!$H$56:$H$61,1),MATCH($H2766,カレンダマスタ!$I$55:$O$55,1)),""))))))</f>
        <v/>
      </c>
      <c r="AS2766" s="126" t="str">
        <f t="shared" si="888"/>
        <v/>
      </c>
      <c r="AU2766" s="137" t="str">
        <f>IF(E2766="","",VLOOKUP($E2766,カレンダマスタ!$A$4:$E$381,4,FALSE))</f>
        <v/>
      </c>
      <c r="AV2766" s="137" t="str">
        <f t="shared" si="878"/>
        <v/>
      </c>
      <c r="AW2766" s="137" t="str">
        <f t="shared" si="879"/>
        <v/>
      </c>
      <c r="AX2766" s="138" t="str">
        <f t="shared" si="880"/>
        <v/>
      </c>
      <c r="AY2766" s="138" t="str">
        <f t="shared" si="881"/>
        <v/>
      </c>
      <c r="AZ2766" s="130" t="str">
        <f>IF(AX2766&amp;AW2766="勤怠未設定","×",IF(AV2766="勤怠修正","×",IF(AC2766="外注","",IF(AA2766="",IF(AY2766&lt;&gt;"","×",""),IF(VLOOKUP(AA2766,カレンダマスタ!$H$66:$I$83,2,FALSE)&lt;&gt;AY2766,"×","OK")))))</f>
        <v/>
      </c>
      <c r="BC2766" s="137" t="str">
        <f>IF(E2766="","",VLOOKUP($E2766,カレンダマスタ!$A$4:$E$381,4,FALSE))</f>
        <v/>
      </c>
      <c r="BD2766" s="126" t="str">
        <f>IF(AC2766="社員","",IF(AG2766=0,"",IF(AD2766="NSTC",IF(COUNTIF(カレンダマスタ!$Q$5:$Q$32,G2766)=1,"OK","×"),
IF(AD2766="NS本社",IF(COUNTIF(カレンダマスタ!$T$5:$T$32,G2766)=1,"OK","×"),IF(COUNTIF(カレンダマスタ!$R$5:$R$32,G2766)=1,"OK","×")))))</f>
        <v/>
      </c>
      <c r="BE2766" s="126" t="str">
        <f>IF(AC2766="社員","",IF(G2766="","",IF(R2766&lt;&gt;"","",IF(AF2766="CS","OK",IF(VLOOKUP(E2766,カレンダマスタ!$A$5:$D$381,4,FALSE)&gt;0,"",IF(OR(G2766*24&gt;10.84,H2766*24&lt;14.5)=TRUE,"×","OK"))))))</f>
        <v/>
      </c>
      <c r="BF2766" s="126" t="str">
        <f t="shared" si="889"/>
        <v/>
      </c>
      <c r="BG2766" s="126" t="str">
        <f t="shared" si="890"/>
        <v/>
      </c>
      <c r="BI2766" s="130" t="str">
        <f t="shared" si="891"/>
        <v/>
      </c>
    </row>
    <row r="2767" spans="2:61">
      <c r="C2767" s="536"/>
      <c r="D2767" s="128"/>
      <c r="E2767" s="583"/>
      <c r="F2767" s="128"/>
      <c r="G2767" s="588"/>
      <c r="H2767" s="588"/>
      <c r="I2767" s="130"/>
      <c r="J2767" s="139"/>
      <c r="K2767" s="131"/>
      <c r="L2767" s="132"/>
      <c r="M2767" s="132"/>
      <c r="N2767" s="141"/>
      <c r="O2767" s="139"/>
      <c r="P2767" s="139"/>
      <c r="Q2767" s="139"/>
      <c r="R2767" s="133"/>
      <c r="S2767" s="134"/>
      <c r="T2767" s="434"/>
      <c r="U2767" s="429"/>
      <c r="V2767" s="429" t="str">
        <f t="shared" si="883"/>
        <v/>
      </c>
      <c r="W2767" s="298"/>
      <c r="X2767" s="129" t="str">
        <f t="shared" si="884"/>
        <v/>
      </c>
      <c r="Y2767" s="129" t="str">
        <f t="shared" si="885"/>
        <v/>
      </c>
      <c r="Z2767" s="129" t="str">
        <f t="shared" si="886"/>
        <v/>
      </c>
      <c r="AA2767" s="133" t="str">
        <f t="shared" si="877"/>
        <v/>
      </c>
      <c r="AC2767" s="186" t="str">
        <f>AC2756</f>
        <v/>
      </c>
      <c r="AD2767" s="187" t="str">
        <f>AD2756</f>
        <v/>
      </c>
      <c r="AE2767" s="187" t="str">
        <f>AE2756</f>
        <v/>
      </c>
      <c r="AF2767" s="187" t="str">
        <f>AF2756</f>
        <v/>
      </c>
      <c r="AG2767" s="204">
        <f t="shared" si="887"/>
        <v>0</v>
      </c>
      <c r="AI2767" s="140" t="str">
        <f>IF(月報!G2767&lt;&gt;"",月報!G2767,"")</f>
        <v/>
      </c>
      <c r="AJ2767" s="126" t="str">
        <f>IF(月報!W2767&lt;&gt;"",月報!W2767*24,"")</f>
        <v/>
      </c>
      <c r="AK2767" s="126" t="str">
        <f>IF(月報!P2767&lt;&gt;"",月報!P2767,"")</f>
        <v/>
      </c>
      <c r="AL2767" s="126" t="str">
        <f>IF(月報!Q2767&lt;&gt;"",IF(月報!Q2767="平日残","",月報!Q2767),"")</f>
        <v/>
      </c>
      <c r="AM2767" s="126"/>
      <c r="AN2767" s="126" t="str">
        <f t="shared" si="892"/>
        <v/>
      </c>
      <c r="AO2767" s="126" t="str">
        <f>IF($E2767="","",VLOOKUP($E2767,カレンダマスタ!$A$5:$E$381,5,FALSE))</f>
        <v/>
      </c>
      <c r="AQ2767" s="196" t="str">
        <f>IF(G2767="","",IF(VLOOKUP(E2767,カレンダマスタ!$A$5:$D$381,4,FALSE)=0,"",1))</f>
        <v/>
      </c>
      <c r="AR2767" s="136" t="str">
        <f>IF($G2767="","",IF($AD2767="NSTC",INDEX(カレンダマスタ!$I$26:$O$31,MATCH($G2767,カレンダマスタ!$H$26:$H$31,1),MATCH($H2767,カレンダマスタ!$I$25:$O$25,1)),
IF($AD2767="CS本社",INDEX(カレンダマスタ!$I$36:$O$41,MATCH($G2767,カレンダマスタ!$H$36:$H$41,1),MATCH($H2767,カレンダマスタ!$I$35:$O$35,1)),
IF($AD2767="NS本社",INDEX(カレンダマスタ!$I$94:$O$99,MATCH($G2767,カレンダマスタ!$H$95:$H$100,1),MATCH($H2767,カレンダマスタ!$I$93:$O$93,1)),
IF($AD2767="ODC",INDEX(カレンダマスタ!$I$46:$O$51,MATCH($G2767,カレンダマスタ!$H$46:$H$51,1),MATCH($H2767,カレンダマスタ!$I$45:$O$45,1)),
IF($AD2767="NS東京TC",INDEX(カレンダマスタ!$I$56:$O$61,MATCH($G2767,カレンダマスタ!$H$56:$H$61,1),MATCH($H2767,カレンダマスタ!$I$55:$O$55,1)),""))))))</f>
        <v/>
      </c>
      <c r="AS2767" s="126" t="str">
        <f t="shared" si="888"/>
        <v/>
      </c>
      <c r="AU2767" s="137" t="str">
        <f>IF(E2767="","",VLOOKUP($E2767,カレンダマスタ!$A$4:$E$381,4,FALSE))</f>
        <v/>
      </c>
      <c r="AV2767" s="137" t="str">
        <f t="shared" si="878"/>
        <v/>
      </c>
      <c r="AW2767" s="137" t="str">
        <f t="shared" si="879"/>
        <v/>
      </c>
      <c r="AX2767" s="138" t="str">
        <f t="shared" si="880"/>
        <v/>
      </c>
      <c r="AY2767" s="138" t="str">
        <f t="shared" si="881"/>
        <v/>
      </c>
      <c r="AZ2767" s="130" t="str">
        <f>IF(AX2767&amp;AW2767="勤怠未設定","×",IF(AV2767="勤怠修正","×",IF(AC2767="外注","",IF(AA2767="",IF(AY2767&lt;&gt;"","×",""),IF(VLOOKUP(AA2767,カレンダマスタ!$H$66:$I$83,2,FALSE)&lt;&gt;AY2767,"×","OK")))))</f>
        <v/>
      </c>
      <c r="BC2767" s="137" t="str">
        <f>IF(E2767="","",VLOOKUP($E2767,カレンダマスタ!$A$4:$E$381,4,FALSE))</f>
        <v/>
      </c>
      <c r="BD2767" s="126" t="str">
        <f>IF(AC2767="社員","",IF(AG2767=0,"",IF(AD2767="NSTC",IF(COUNTIF(カレンダマスタ!$Q$5:$Q$32,G2767)=1,"OK","×"),
IF(AD2767="NS本社",IF(COUNTIF(カレンダマスタ!$T$5:$T$32,G2767)=1,"OK","×"),IF(COUNTIF(カレンダマスタ!$R$5:$R$32,G2767)=1,"OK","×")))))</f>
        <v/>
      </c>
      <c r="BE2767" s="126" t="str">
        <f>IF(AC2767="社員","",IF(G2767="","",IF(R2767&lt;&gt;"","",IF(AF2767="CS","OK",IF(VLOOKUP(E2767,カレンダマスタ!$A$5:$D$381,4,FALSE)&gt;0,"",IF(OR(G2767*24&gt;10.84,H2767*24&lt;14.5)=TRUE,"×","OK"))))))</f>
        <v/>
      </c>
      <c r="BF2767" s="126" t="str">
        <f t="shared" si="889"/>
        <v/>
      </c>
      <c r="BG2767" s="126" t="str">
        <f t="shared" si="890"/>
        <v/>
      </c>
      <c r="BI2767" s="130" t="str">
        <f t="shared" si="891"/>
        <v/>
      </c>
    </row>
    <row r="2768" spans="2:61">
      <c r="C2768" s="536"/>
      <c r="D2768" s="128"/>
      <c r="E2768" s="583"/>
      <c r="F2768" s="128"/>
      <c r="G2768" s="588"/>
      <c r="H2768" s="588"/>
      <c r="I2768" s="130"/>
      <c r="J2768" s="139"/>
      <c r="K2768" s="131"/>
      <c r="L2768" s="132"/>
      <c r="M2768" s="132"/>
      <c r="N2768" s="141"/>
      <c r="O2768" s="139"/>
      <c r="P2768" s="139"/>
      <c r="Q2768" s="139"/>
      <c r="R2768" s="133"/>
      <c r="S2768" s="134"/>
      <c r="T2768" s="434"/>
      <c r="U2768" s="429"/>
      <c r="V2768" s="429" t="str">
        <f t="shared" si="883"/>
        <v/>
      </c>
      <c r="W2768" s="298"/>
      <c r="X2768" s="129" t="str">
        <f t="shared" si="884"/>
        <v/>
      </c>
      <c r="Y2768" s="129" t="str">
        <f t="shared" si="885"/>
        <v/>
      </c>
      <c r="Z2768" s="129" t="str">
        <f t="shared" si="886"/>
        <v/>
      </c>
      <c r="AA2768" s="133" t="str">
        <f t="shared" si="877"/>
        <v/>
      </c>
      <c r="AC2768" s="186" t="str">
        <f>AC2756</f>
        <v/>
      </c>
      <c r="AD2768" s="187" t="str">
        <f>AD2756</f>
        <v/>
      </c>
      <c r="AE2768" s="187" t="str">
        <f>AE2756</f>
        <v/>
      </c>
      <c r="AF2768" s="187" t="str">
        <f>AF2756</f>
        <v/>
      </c>
      <c r="AG2768" s="204">
        <f t="shared" si="887"/>
        <v>0</v>
      </c>
      <c r="AI2768" s="140" t="str">
        <f>IF(月報!G2768&lt;&gt;"",月報!G2768,"")</f>
        <v/>
      </c>
      <c r="AJ2768" s="126" t="str">
        <f>IF(月報!W2768&lt;&gt;"",月報!W2768*24,"")</f>
        <v/>
      </c>
      <c r="AK2768" s="126" t="str">
        <f>IF(月報!P2768&lt;&gt;"",月報!P2768,"")</f>
        <v/>
      </c>
      <c r="AL2768" s="126" t="str">
        <f>IF(月報!Q2768&lt;&gt;"",IF(月報!Q2768="平日残","",月報!Q2768),"")</f>
        <v/>
      </c>
      <c r="AM2768" s="126"/>
      <c r="AN2768" s="126" t="str">
        <f t="shared" si="892"/>
        <v/>
      </c>
      <c r="AO2768" s="126" t="str">
        <f>IF($E2768="","",VLOOKUP($E2768,カレンダマスタ!$A$5:$E$381,5,FALSE))</f>
        <v/>
      </c>
      <c r="AQ2768" s="196" t="str">
        <f>IF(G2768="","",IF(VLOOKUP(E2768,カレンダマスタ!$A$5:$D$381,4,FALSE)=0,"",1))</f>
        <v/>
      </c>
      <c r="AR2768" s="136" t="str">
        <f>IF($G2768="","",IF($AD2768="NSTC",INDEX(カレンダマスタ!$I$26:$O$31,MATCH($G2768,カレンダマスタ!$H$26:$H$31,1),MATCH($H2768,カレンダマスタ!$I$25:$O$25,1)),
IF($AD2768="CS本社",INDEX(カレンダマスタ!$I$36:$O$41,MATCH($G2768,カレンダマスタ!$H$36:$H$41,1),MATCH($H2768,カレンダマスタ!$I$35:$O$35,1)),
IF($AD2768="NS本社",INDEX(カレンダマスタ!$I$94:$O$99,MATCH($G2768,カレンダマスタ!$H$95:$H$100,1),MATCH($H2768,カレンダマスタ!$I$93:$O$93,1)),
IF($AD2768="ODC",INDEX(カレンダマスタ!$I$46:$O$51,MATCH($G2768,カレンダマスタ!$H$46:$H$51,1),MATCH($H2768,カレンダマスタ!$I$45:$O$45,1)),
IF($AD2768="NS東京TC",INDEX(カレンダマスタ!$I$56:$O$61,MATCH($G2768,カレンダマスタ!$H$56:$H$61,1),MATCH($H2768,カレンダマスタ!$I$55:$O$55,1)),""))))))</f>
        <v/>
      </c>
      <c r="AS2768" s="126" t="str">
        <f t="shared" si="888"/>
        <v/>
      </c>
      <c r="AU2768" s="137" t="str">
        <f>IF(E2768="","",VLOOKUP($E2768,カレンダマスタ!$A$4:$E$381,4,FALSE))</f>
        <v/>
      </c>
      <c r="AV2768" s="137" t="str">
        <f t="shared" si="878"/>
        <v/>
      </c>
      <c r="AW2768" s="137" t="str">
        <f t="shared" si="879"/>
        <v/>
      </c>
      <c r="AX2768" s="138" t="str">
        <f t="shared" si="880"/>
        <v/>
      </c>
      <c r="AY2768" s="138" t="str">
        <f t="shared" si="881"/>
        <v/>
      </c>
      <c r="AZ2768" s="130" t="str">
        <f>IF(AX2768&amp;AW2768="勤怠未設定","×",IF(AV2768="勤怠修正","×",IF(AC2768="外注","",IF(AA2768="",IF(AY2768&lt;&gt;"","×",""),IF(VLOOKUP(AA2768,カレンダマスタ!$H$66:$I$83,2,FALSE)&lt;&gt;AY2768,"×","OK")))))</f>
        <v/>
      </c>
      <c r="BC2768" s="137" t="str">
        <f>IF(E2768="","",VLOOKUP($E2768,カレンダマスタ!$A$4:$E$381,4,FALSE))</f>
        <v/>
      </c>
      <c r="BD2768" s="126" t="str">
        <f>IF(AC2768="社員","",IF(AG2768=0,"",IF(AD2768="NSTC",IF(COUNTIF(カレンダマスタ!$Q$5:$Q$32,G2768)=1,"OK","×"),
IF(AD2768="NS本社",IF(COUNTIF(カレンダマスタ!$T$5:$T$32,G2768)=1,"OK","×"),IF(COUNTIF(カレンダマスタ!$R$5:$R$32,G2768)=1,"OK","×")))))</f>
        <v/>
      </c>
      <c r="BE2768" s="126" t="str">
        <f>IF(AC2768="社員","",IF(G2768="","",IF(R2768&lt;&gt;"","",IF(AF2768="CS","OK",IF(VLOOKUP(E2768,カレンダマスタ!$A$5:$D$381,4,FALSE)&gt;0,"",IF(OR(G2768*24&gt;10.84,H2768*24&lt;14.5)=TRUE,"×","OK"))))))</f>
        <v/>
      </c>
      <c r="BF2768" s="126" t="str">
        <f t="shared" si="889"/>
        <v/>
      </c>
      <c r="BG2768" s="126" t="str">
        <f t="shared" si="890"/>
        <v/>
      </c>
      <c r="BI2768" s="130" t="str">
        <f t="shared" si="891"/>
        <v/>
      </c>
    </row>
    <row r="2769" spans="3:61">
      <c r="C2769" s="537"/>
      <c r="D2769" s="142"/>
      <c r="E2769" s="584"/>
      <c r="F2769" s="142"/>
      <c r="G2769" s="589"/>
      <c r="H2769" s="589"/>
      <c r="I2769" s="144"/>
      <c r="J2769" s="148"/>
      <c r="K2769" s="145"/>
      <c r="L2769" s="146"/>
      <c r="M2769" s="146"/>
      <c r="N2769" s="147"/>
      <c r="O2769" s="148"/>
      <c r="P2769" s="148"/>
      <c r="Q2769" s="148"/>
      <c r="R2769" s="149"/>
      <c r="S2769" s="156"/>
      <c r="T2769" s="435"/>
      <c r="U2769" s="430"/>
      <c r="V2769" s="430" t="str">
        <f t="shared" si="883"/>
        <v/>
      </c>
      <c r="W2769" s="298"/>
      <c r="X2769" s="143" t="str">
        <f t="shared" si="884"/>
        <v/>
      </c>
      <c r="Y2769" s="143" t="str">
        <f t="shared" si="885"/>
        <v/>
      </c>
      <c r="Z2769" s="143" t="str">
        <f t="shared" si="886"/>
        <v/>
      </c>
      <c r="AA2769" s="149" t="str">
        <f t="shared" si="877"/>
        <v/>
      </c>
      <c r="AC2769" s="188" t="str">
        <f>AC2756</f>
        <v/>
      </c>
      <c r="AD2769" s="189" t="str">
        <f>AD2756</f>
        <v/>
      </c>
      <c r="AE2769" s="189" t="str">
        <f>AE2756</f>
        <v/>
      </c>
      <c r="AF2769" s="189" t="str">
        <f>AF2756</f>
        <v/>
      </c>
      <c r="AG2769" s="205">
        <f t="shared" si="887"/>
        <v>0</v>
      </c>
      <c r="AI2769" s="157" t="str">
        <f>IF(月報!G2769&lt;&gt;"",月報!G2769,"")</f>
        <v/>
      </c>
      <c r="AJ2769" s="151" t="str">
        <f>IF(月報!W2769&lt;&gt;"",月報!W2769*24,"")</f>
        <v/>
      </c>
      <c r="AK2769" s="151" t="str">
        <f>IF(月報!P2769&lt;&gt;"",月報!P2769,"")</f>
        <v/>
      </c>
      <c r="AL2769" s="151" t="str">
        <f>IF(月報!Q2769&lt;&gt;"",IF(月報!Q2769="平日残","",月報!Q2769),"")</f>
        <v/>
      </c>
      <c r="AM2769" s="151"/>
      <c r="AN2769" s="151" t="str">
        <f t="shared" si="892"/>
        <v/>
      </c>
      <c r="AO2769" s="151" t="str">
        <f>IF($E2769="","",VLOOKUP($E2769,カレンダマスタ!$A$5:$E$381,5,FALSE))</f>
        <v/>
      </c>
      <c r="AQ2769" s="197" t="str">
        <f>IF(G2769="","",IF(VLOOKUP(E2769,カレンダマスタ!$A$5:$D$381,4,FALSE)=0,"",1))</f>
        <v/>
      </c>
      <c r="AR2769" s="152" t="str">
        <f>IF($G2769="","",IF($AD2769="NSTC",INDEX(カレンダマスタ!$I$26:$O$31,MATCH($G2769,カレンダマスタ!$H$26:$H$31,1),MATCH($H2769,カレンダマスタ!$I$25:$O$25,1)),
IF($AD2769="CS本社",INDEX(カレンダマスタ!$I$36:$O$41,MATCH($G2769,カレンダマスタ!$H$36:$H$41,1),MATCH($H2769,カレンダマスタ!$I$35:$O$35,1)),
IF($AD2769="NS本社",INDEX(カレンダマスタ!$I$94:$O$99,MATCH($G2769,カレンダマスタ!$H$95:$H$100,1),MATCH($H2769,カレンダマスタ!$I$93:$O$93,1)),
IF($AD2769="ODC",INDEX(カレンダマスタ!$I$46:$O$51,MATCH($G2769,カレンダマスタ!$H$46:$H$51,1),MATCH($H2769,カレンダマスタ!$I$45:$O$45,1)),
IF($AD2769="NS東京TC",INDEX(カレンダマスタ!$I$56:$O$61,MATCH($G2769,カレンダマスタ!$H$56:$H$61,1),MATCH($H2769,カレンダマスタ!$I$55:$O$55,1)),""))))))</f>
        <v/>
      </c>
      <c r="AS2769" s="151" t="str">
        <f t="shared" si="888"/>
        <v/>
      </c>
      <c r="AU2769" s="153" t="str">
        <f>IF(E2769="","",VLOOKUP($E2769,カレンダマスタ!$A$4:$E$381,4,FALSE))</f>
        <v/>
      </c>
      <c r="AV2769" s="153" t="str">
        <f t="shared" si="878"/>
        <v/>
      </c>
      <c r="AW2769" s="153" t="str">
        <f t="shared" si="879"/>
        <v/>
      </c>
      <c r="AX2769" s="154" t="str">
        <f t="shared" si="880"/>
        <v/>
      </c>
      <c r="AY2769" s="154" t="str">
        <f t="shared" si="881"/>
        <v/>
      </c>
      <c r="AZ2769" s="144" t="str">
        <f>IF(AX2769&amp;AW2769="勤怠未設定","×",IF(AV2769="勤怠修正","×",IF(AC2769="外注","",IF(AA2769="",IF(AY2769&lt;&gt;"","×",""),IF(VLOOKUP(AA2769,カレンダマスタ!$H$66:$I$83,2,FALSE)&lt;&gt;AY2769,"×","OK")))))</f>
        <v/>
      </c>
      <c r="BC2769" s="153" t="str">
        <f>IF(E2769="","",VLOOKUP($E2769,カレンダマスタ!$A$4:$E$381,4,FALSE))</f>
        <v/>
      </c>
      <c r="BD2769" s="151" t="str">
        <f>IF(AC2769="社員","",IF(AG2769=0,"",IF(AD2769="NSTC",IF(COUNTIF(カレンダマスタ!$Q$5:$Q$32,G2769)=1,"OK","×"),
IF(AD2769="NS本社",IF(COUNTIF(カレンダマスタ!$T$5:$T$32,G2769)=1,"OK","×"),IF(COUNTIF(カレンダマスタ!$R$5:$R$32,G2769)=1,"OK","×")))))</f>
        <v/>
      </c>
      <c r="BE2769" s="151" t="str">
        <f>IF(AC2769="社員","",IF(G2769="","",IF(R2769&lt;&gt;"","",IF(AF2769="CS","OK",IF(VLOOKUP(E2769,カレンダマスタ!$A$5:$D$381,4,FALSE)&gt;0,"",IF(OR(G2769*24&gt;10.84,H2769*24&lt;14.5)=TRUE,"×","OK"))))))</f>
        <v/>
      </c>
      <c r="BF2769" s="151" t="str">
        <f t="shared" si="889"/>
        <v/>
      </c>
      <c r="BG2769" s="151" t="str">
        <f t="shared" si="890"/>
        <v/>
      </c>
      <c r="BI2769" s="144" t="str">
        <f t="shared" si="891"/>
        <v/>
      </c>
    </row>
    <row r="2770" spans="3:61">
      <c r="C2770" s="535"/>
      <c r="D2770" s="112"/>
      <c r="E2770" s="582"/>
      <c r="F2770" s="112"/>
      <c r="G2770" s="587"/>
      <c r="H2770" s="587"/>
      <c r="I2770" s="114"/>
      <c r="J2770" s="118"/>
      <c r="K2770" s="115"/>
      <c r="L2770" s="116"/>
      <c r="M2770" s="116"/>
      <c r="N2770" s="117"/>
      <c r="O2770" s="118"/>
      <c r="P2770" s="118"/>
      <c r="Q2770" s="118"/>
      <c r="R2770" s="119"/>
      <c r="S2770" s="120"/>
      <c r="T2770" s="433"/>
      <c r="U2770" s="431">
        <f>SUM(T2770:T2776)</f>
        <v>0</v>
      </c>
      <c r="V2770" s="431" t="str">
        <f t="shared" si="883"/>
        <v/>
      </c>
      <c r="W2770" s="298"/>
      <c r="X2770" s="113" t="str">
        <f t="shared" si="884"/>
        <v/>
      </c>
      <c r="Y2770" s="113" t="str">
        <f t="shared" si="885"/>
        <v/>
      </c>
      <c r="Z2770" s="113" t="str">
        <f t="shared" si="886"/>
        <v/>
      </c>
      <c r="AA2770" s="119" t="str">
        <f t="shared" si="877"/>
        <v/>
      </c>
      <c r="AC2770" s="190" t="str">
        <f>AC2756</f>
        <v/>
      </c>
      <c r="AD2770" s="191" t="str">
        <f>AD2756</f>
        <v/>
      </c>
      <c r="AE2770" s="191" t="str">
        <f>AE2756</f>
        <v/>
      </c>
      <c r="AF2770" s="191" t="str">
        <f>AF2756</f>
        <v/>
      </c>
      <c r="AG2770" s="206">
        <f t="shared" si="887"/>
        <v>0</v>
      </c>
      <c r="AI2770" s="158" t="str">
        <f>IF(月報!G2770&lt;&gt;"",月報!G2770,"")</f>
        <v/>
      </c>
      <c r="AJ2770" s="122" t="str">
        <f>IF(月報!W2770&lt;&gt;"",月報!W2770*24,"")</f>
        <v/>
      </c>
      <c r="AK2770" s="122" t="str">
        <f>IF(月報!P2770&lt;&gt;"",月報!P2770,"")</f>
        <v/>
      </c>
      <c r="AL2770" s="122" t="str">
        <f>IF(月報!Q2770&lt;&gt;"",IF(月報!Q2770="平日残","",月報!Q2770),"")</f>
        <v/>
      </c>
      <c r="AM2770" s="122"/>
      <c r="AN2770" s="122" t="str">
        <f t="shared" si="892"/>
        <v/>
      </c>
      <c r="AO2770" s="122" t="str">
        <f>IF($E2770="","",VLOOKUP($E2770,カレンダマスタ!$A$5:$E$381,5,FALSE))</f>
        <v/>
      </c>
      <c r="AQ2770" s="195" t="str">
        <f>IF(G2770="","",IF(VLOOKUP(E2770,カレンダマスタ!$A$5:$D$381,4,FALSE)=0,"",1))</f>
        <v/>
      </c>
      <c r="AR2770" s="123" t="str">
        <f>IF($G2770="","",IF($AD2770="NSTC",INDEX(カレンダマスタ!$I$26:$O$31,MATCH($G2770,カレンダマスタ!$H$26:$H$31,1),MATCH($H2770,カレンダマスタ!$I$25:$O$25,1)),
IF($AD2770="CS本社",INDEX(カレンダマスタ!$I$36:$O$41,MATCH($G2770,カレンダマスタ!$H$36:$H$41,1),MATCH($H2770,カレンダマスタ!$I$35:$O$35,1)),
IF($AD2770="NS本社",INDEX(カレンダマスタ!$I$94:$O$99,MATCH($G2770,カレンダマスタ!$H$95:$H$100,1),MATCH($H2770,カレンダマスタ!$I$93:$O$93,1)),
IF($AD2770="ODC",INDEX(カレンダマスタ!$I$46:$O$51,MATCH($G2770,カレンダマスタ!$H$46:$H$51,1),MATCH($H2770,カレンダマスタ!$I$45:$O$45,1)),
IF($AD2770="NS東京TC",INDEX(カレンダマスタ!$I$56:$O$61,MATCH($G2770,カレンダマスタ!$H$56:$H$61,1),MATCH($H2770,カレンダマスタ!$I$55:$O$55,1)),""))))))</f>
        <v/>
      </c>
      <c r="AS2770" s="122" t="str">
        <f t="shared" si="888"/>
        <v/>
      </c>
      <c r="AU2770" s="124" t="str">
        <f>IF(E2770="","",VLOOKUP($E2770,カレンダマスタ!$A$4:$E$381,4,FALSE))</f>
        <v/>
      </c>
      <c r="AV2770" s="124" t="str">
        <f t="shared" si="878"/>
        <v/>
      </c>
      <c r="AW2770" s="124" t="str">
        <f t="shared" si="879"/>
        <v/>
      </c>
      <c r="AX2770" s="125" t="str">
        <f t="shared" si="880"/>
        <v/>
      </c>
      <c r="AY2770" s="125" t="str">
        <f t="shared" si="881"/>
        <v/>
      </c>
      <c r="AZ2770" s="114" t="str">
        <f>IF(AX2770&amp;AW2770="勤怠未設定","×",IF(AV2770="勤怠修正","×",IF(AC2770="外注","",IF(AA2770="",IF(AY2770&lt;&gt;"","×",""),IF(VLOOKUP(AA2770,カレンダマスタ!$H$66:$I$83,2,FALSE)&lt;&gt;AY2770,"×","OK")))))</f>
        <v/>
      </c>
      <c r="BC2770" s="124" t="str">
        <f>IF(E2770="","",VLOOKUP($E2770,カレンダマスタ!$A$4:$E$381,4,FALSE))</f>
        <v/>
      </c>
      <c r="BD2770" s="122" t="str">
        <f>IF(AC2770="社員","",IF(AG2770=0,"",IF(AD2770="NSTC",IF(COUNTIF(カレンダマスタ!$Q$5:$Q$32,G2770)=1,"OK","×"),
IF(AD2770="NS本社",IF(COUNTIF(カレンダマスタ!$T$5:$T$32,G2770)=1,"OK","×"),IF(COUNTIF(カレンダマスタ!$R$5:$R$32,G2770)=1,"OK","×")))))</f>
        <v/>
      </c>
      <c r="BE2770" s="122" t="str">
        <f>IF(AC2770="社員","",IF(G2770="","",IF(R2770&lt;&gt;"","",IF(AF2770="CS","OK",IF(VLOOKUP(E2770,カレンダマスタ!$A$5:$D$381,4,FALSE)&gt;0,"",IF(OR(G2770*24&gt;10.84,H2770*24&lt;14.5)=TRUE,"×","OK"))))))</f>
        <v/>
      </c>
      <c r="BF2770" s="122" t="str">
        <f t="shared" si="889"/>
        <v/>
      </c>
      <c r="BG2770" s="122" t="str">
        <f t="shared" si="890"/>
        <v/>
      </c>
      <c r="BI2770" s="114" t="str">
        <f t="shared" si="891"/>
        <v/>
      </c>
    </row>
    <row r="2771" spans="3:61">
      <c r="C2771" s="536"/>
      <c r="D2771" s="128"/>
      <c r="E2771" s="583"/>
      <c r="F2771" s="128"/>
      <c r="G2771" s="588"/>
      <c r="H2771" s="588"/>
      <c r="I2771" s="130"/>
      <c r="J2771" s="139"/>
      <c r="K2771" s="131"/>
      <c r="L2771" s="132"/>
      <c r="M2771" s="132"/>
      <c r="N2771" s="141"/>
      <c r="O2771" s="139"/>
      <c r="P2771" s="139"/>
      <c r="Q2771" s="139"/>
      <c r="R2771" s="133"/>
      <c r="S2771" s="134"/>
      <c r="T2771" s="434"/>
      <c r="U2771" s="429"/>
      <c r="V2771" s="429" t="str">
        <f t="shared" si="883"/>
        <v/>
      </c>
      <c r="W2771" s="298"/>
      <c r="X2771" s="129" t="str">
        <f t="shared" si="884"/>
        <v/>
      </c>
      <c r="Y2771" s="129" t="str">
        <f t="shared" si="885"/>
        <v/>
      </c>
      <c r="Z2771" s="129" t="str">
        <f t="shared" si="886"/>
        <v/>
      </c>
      <c r="AA2771" s="133" t="str">
        <f t="shared" ref="AA2771:AA2800" si="893">IF(R2771&lt;&gt;"",IF(AND(AO2771=2,R2771="休出"),"法休残",R2771),"")</f>
        <v/>
      </c>
      <c r="AC2771" s="186" t="str">
        <f>AC2756</f>
        <v/>
      </c>
      <c r="AD2771" s="187" t="str">
        <f>AD2756</f>
        <v/>
      </c>
      <c r="AE2771" s="187" t="str">
        <f>AE2756</f>
        <v/>
      </c>
      <c r="AF2771" s="187" t="str">
        <f>AF2756</f>
        <v/>
      </c>
      <c r="AG2771" s="204">
        <f t="shared" si="887"/>
        <v>0</v>
      </c>
      <c r="AI2771" s="135" t="str">
        <f>IF(月報!G2771&lt;&gt;"",月報!G2771,"")</f>
        <v/>
      </c>
      <c r="AJ2771" s="126" t="str">
        <f>IF(月報!W2771&lt;&gt;"",月報!W2771*24,"")</f>
        <v/>
      </c>
      <c r="AK2771" s="126" t="str">
        <f>IF(月報!P2771&lt;&gt;"",月報!P2771,"")</f>
        <v/>
      </c>
      <c r="AL2771" s="126" t="str">
        <f>IF(月報!Q2771&lt;&gt;"",IF(月報!Q2771="平日残","",月報!Q2771),"")</f>
        <v/>
      </c>
      <c r="AM2771" s="126"/>
      <c r="AN2771" s="126" t="str">
        <f t="shared" si="892"/>
        <v/>
      </c>
      <c r="AO2771" s="126" t="str">
        <f>IF($E2771="","",VLOOKUP($E2771,カレンダマスタ!$A$5:$E$381,5,FALSE))</f>
        <v/>
      </c>
      <c r="AQ2771" s="196" t="str">
        <f>IF(G2771="","",IF(VLOOKUP(E2771,カレンダマスタ!$A$5:$D$381,4,FALSE)=0,"",1))</f>
        <v/>
      </c>
      <c r="AR2771" s="136" t="str">
        <f>IF($G2771="","",IF($AD2771="NSTC",INDEX(カレンダマスタ!$I$26:$O$31,MATCH($G2771,カレンダマスタ!$H$26:$H$31,1),MATCH($H2771,カレンダマスタ!$I$25:$O$25,1)),
IF($AD2771="CS本社",INDEX(カレンダマスタ!$I$36:$O$41,MATCH($G2771,カレンダマスタ!$H$36:$H$41,1),MATCH($H2771,カレンダマスタ!$I$35:$O$35,1)),
IF($AD2771="NS本社",INDEX(カレンダマスタ!$I$94:$O$99,MATCH($G2771,カレンダマスタ!$H$95:$H$100,1),MATCH($H2771,カレンダマスタ!$I$93:$O$93,1)),
IF($AD2771="ODC",INDEX(カレンダマスタ!$I$46:$O$51,MATCH($G2771,カレンダマスタ!$H$46:$H$51,1),MATCH($H2771,カレンダマスタ!$I$45:$O$45,1)),
IF($AD2771="NS東京TC",INDEX(カレンダマスタ!$I$56:$O$61,MATCH($G2771,カレンダマスタ!$H$56:$H$61,1),MATCH($H2771,カレンダマスタ!$I$55:$O$55,1)),""))))))</f>
        <v/>
      </c>
      <c r="AS2771" s="126" t="str">
        <f t="shared" si="888"/>
        <v/>
      </c>
      <c r="AU2771" s="137" t="str">
        <f>IF(E2771="","",VLOOKUP($E2771,カレンダマスタ!$A$4:$E$381,4,FALSE))</f>
        <v/>
      </c>
      <c r="AV2771" s="137" t="str">
        <f t="shared" ref="AV2771:AV2800" si="894">IF(AA2771="","",IF(OR(AA2771="欠勤",AA2771="遅刻"),"勤怠修正",""))</f>
        <v/>
      </c>
      <c r="AW2771" s="137" t="str">
        <f t="shared" ref="AW2771:AW2800" si="895">IF(Q2771="","",IF(R2771="","勤怠未設定",""))</f>
        <v/>
      </c>
      <c r="AX2771" s="138" t="str">
        <f t="shared" ref="AX2771:AX2800" si="896">IF(E2771="","",IF(AND(AU2771&gt;=1,J2771&lt;&gt;"",AA2771=""),"勤怠未設定",IF(AA2771&lt;&gt;"",AA2771,"")))</f>
        <v/>
      </c>
      <c r="AY2771" s="138" t="str">
        <f t="shared" ref="AY2771:AY2800" si="897">IF(AC2771="外注","",IF(AK2771&amp;AL2771&lt;&gt;"",AK2771&amp;AL2771,""))</f>
        <v/>
      </c>
      <c r="AZ2771" s="130" t="str">
        <f>IF(AX2771&amp;AW2771="勤怠未設定","×",IF(AV2771="勤怠修正","×",IF(AC2771="外注","",IF(AA2771="",IF(AY2771&lt;&gt;"","×",""),IF(VLOOKUP(AA2771,カレンダマスタ!$H$66:$I$83,2,FALSE)&lt;&gt;AY2771,"×","OK")))))</f>
        <v/>
      </c>
      <c r="BC2771" s="137" t="str">
        <f>IF(E2771="","",VLOOKUP($E2771,カレンダマスタ!$A$4:$E$381,4,FALSE))</f>
        <v/>
      </c>
      <c r="BD2771" s="126" t="str">
        <f>IF(AC2771="社員","",IF(AG2771=0,"",IF(AD2771="NSTC",IF(COUNTIF(カレンダマスタ!$Q$5:$Q$32,G2771)=1,"OK","×"),
IF(AD2771="NS本社",IF(COUNTIF(カレンダマスタ!$T$5:$T$32,G2771)=1,"OK","×"),IF(COUNTIF(カレンダマスタ!$R$5:$R$32,G2771)=1,"OK","×")))))</f>
        <v/>
      </c>
      <c r="BE2771" s="126" t="str">
        <f>IF(AC2771="社員","",IF(G2771="","",IF(R2771&lt;&gt;"","",IF(AF2771="CS","OK",IF(VLOOKUP(E2771,カレンダマスタ!$A$5:$D$381,4,FALSE)&gt;0,"",IF(OR(G2771*24&gt;10.84,H2771*24&lt;14.5)=TRUE,"×","OK"))))))</f>
        <v/>
      </c>
      <c r="BF2771" s="126" t="str">
        <f t="shared" si="889"/>
        <v/>
      </c>
      <c r="BG2771" s="126" t="str">
        <f t="shared" si="890"/>
        <v/>
      </c>
      <c r="BI2771" s="130" t="str">
        <f t="shared" si="891"/>
        <v/>
      </c>
    </row>
    <row r="2772" spans="3:61">
      <c r="C2772" s="536"/>
      <c r="D2772" s="128"/>
      <c r="E2772" s="583"/>
      <c r="F2772" s="128"/>
      <c r="G2772" s="588"/>
      <c r="H2772" s="588"/>
      <c r="I2772" s="130"/>
      <c r="J2772" s="139"/>
      <c r="K2772" s="131"/>
      <c r="L2772" s="132"/>
      <c r="M2772" s="132"/>
      <c r="N2772" s="141"/>
      <c r="O2772" s="139"/>
      <c r="P2772" s="139"/>
      <c r="Q2772" s="139"/>
      <c r="R2772" s="133"/>
      <c r="S2772" s="134"/>
      <c r="T2772" s="434"/>
      <c r="U2772" s="429"/>
      <c r="V2772" s="429" t="str">
        <f t="shared" si="883"/>
        <v/>
      </c>
      <c r="W2772" s="298"/>
      <c r="X2772" s="129" t="str">
        <f t="shared" si="884"/>
        <v/>
      </c>
      <c r="Y2772" s="129" t="str">
        <f t="shared" si="885"/>
        <v/>
      </c>
      <c r="Z2772" s="129" t="str">
        <f t="shared" si="886"/>
        <v/>
      </c>
      <c r="AA2772" s="133" t="str">
        <f t="shared" si="893"/>
        <v/>
      </c>
      <c r="AC2772" s="186" t="str">
        <f>AC2756</f>
        <v/>
      </c>
      <c r="AD2772" s="187" t="str">
        <f>AD2756</f>
        <v/>
      </c>
      <c r="AE2772" s="187" t="str">
        <f>AE2756</f>
        <v/>
      </c>
      <c r="AF2772" s="187" t="str">
        <f>AF2756</f>
        <v/>
      </c>
      <c r="AG2772" s="204">
        <f t="shared" si="887"/>
        <v>0</v>
      </c>
      <c r="AI2772" s="135" t="str">
        <f>IF(月報!G2772&lt;&gt;"",月報!G2772,"")</f>
        <v/>
      </c>
      <c r="AJ2772" s="126" t="str">
        <f>IF(月報!W2772&lt;&gt;"",月報!W2772*24,"")</f>
        <v/>
      </c>
      <c r="AK2772" s="126" t="str">
        <f>IF(月報!P2772&lt;&gt;"",月報!P2772,"")</f>
        <v/>
      </c>
      <c r="AL2772" s="126" t="str">
        <f>IF(月報!Q2772&lt;&gt;"",IF(月報!Q2772="平日残","",月報!Q2772),"")</f>
        <v/>
      </c>
      <c r="AM2772" s="126"/>
      <c r="AN2772" s="126" t="str">
        <f t="shared" si="892"/>
        <v/>
      </c>
      <c r="AO2772" s="126" t="str">
        <f>IF($E2772="","",VLOOKUP($E2772,カレンダマスタ!$A$5:$E$381,5,FALSE))</f>
        <v/>
      </c>
      <c r="AQ2772" s="196" t="str">
        <f>IF(G2772="","",IF(VLOOKUP(E2772,カレンダマスタ!$A$5:$D$381,4,FALSE)=0,"",1))</f>
        <v/>
      </c>
      <c r="AR2772" s="136" t="str">
        <f>IF($G2772="","",IF($AD2772="NSTC",INDEX(カレンダマスタ!$I$26:$O$31,MATCH($G2772,カレンダマスタ!$H$26:$H$31,1),MATCH($H2772,カレンダマスタ!$I$25:$O$25,1)),
IF($AD2772="CS本社",INDEX(カレンダマスタ!$I$36:$O$41,MATCH($G2772,カレンダマスタ!$H$36:$H$41,1),MATCH($H2772,カレンダマスタ!$I$35:$O$35,1)),
IF($AD2772="NS本社",INDEX(カレンダマスタ!$I$94:$O$99,MATCH($G2772,カレンダマスタ!$H$95:$H$100,1),MATCH($H2772,カレンダマスタ!$I$93:$O$93,1)),
IF($AD2772="ODC",INDEX(カレンダマスタ!$I$46:$O$51,MATCH($G2772,カレンダマスタ!$H$46:$H$51,1),MATCH($H2772,カレンダマスタ!$I$45:$O$45,1)),
IF($AD2772="NS東京TC",INDEX(カレンダマスタ!$I$56:$O$61,MATCH($G2772,カレンダマスタ!$H$56:$H$61,1),MATCH($H2772,カレンダマスタ!$I$55:$O$55,1)),""))))))</f>
        <v/>
      </c>
      <c r="AS2772" s="126" t="str">
        <f t="shared" si="888"/>
        <v/>
      </c>
      <c r="AU2772" s="137" t="str">
        <f>IF(E2772="","",VLOOKUP($E2772,カレンダマスタ!$A$4:$E$381,4,FALSE))</f>
        <v/>
      </c>
      <c r="AV2772" s="137" t="str">
        <f t="shared" si="894"/>
        <v/>
      </c>
      <c r="AW2772" s="137" t="str">
        <f t="shared" si="895"/>
        <v/>
      </c>
      <c r="AX2772" s="138" t="str">
        <f t="shared" si="896"/>
        <v/>
      </c>
      <c r="AY2772" s="138" t="str">
        <f t="shared" si="897"/>
        <v/>
      </c>
      <c r="AZ2772" s="130" t="str">
        <f>IF(AX2772&amp;AW2772="勤怠未設定","×",IF(AV2772="勤怠修正","×",IF(AC2772="外注","",IF(AA2772="",IF(AY2772&lt;&gt;"","×",""),IF(VLOOKUP(AA2772,カレンダマスタ!$H$66:$I$83,2,FALSE)&lt;&gt;AY2772,"×","OK")))))</f>
        <v/>
      </c>
      <c r="BC2772" s="137" t="str">
        <f>IF(E2772="","",VLOOKUP($E2772,カレンダマスタ!$A$4:$E$381,4,FALSE))</f>
        <v/>
      </c>
      <c r="BD2772" s="126" t="str">
        <f>IF(AC2772="社員","",IF(AG2772=0,"",IF(AD2772="NSTC",IF(COUNTIF(カレンダマスタ!$Q$5:$Q$32,G2772)=1,"OK","×"),
IF(AD2772="NS本社",IF(COUNTIF(カレンダマスタ!$T$5:$T$32,G2772)=1,"OK","×"),IF(COUNTIF(カレンダマスタ!$R$5:$R$32,G2772)=1,"OK","×")))))</f>
        <v/>
      </c>
      <c r="BE2772" s="126" t="str">
        <f>IF(AC2772="社員","",IF(G2772="","",IF(R2772&lt;&gt;"","",IF(AF2772="CS","OK",IF(VLOOKUP(E2772,カレンダマスタ!$A$5:$D$381,4,FALSE)&gt;0,"",IF(OR(G2772*24&gt;10.84,H2772*24&lt;14.5)=TRUE,"×","OK"))))))</f>
        <v/>
      </c>
      <c r="BF2772" s="126" t="str">
        <f t="shared" si="889"/>
        <v/>
      </c>
      <c r="BG2772" s="126" t="str">
        <f t="shared" si="890"/>
        <v/>
      </c>
      <c r="BI2772" s="130" t="str">
        <f t="shared" si="891"/>
        <v/>
      </c>
    </row>
    <row r="2773" spans="3:61">
      <c r="C2773" s="536"/>
      <c r="D2773" s="128"/>
      <c r="E2773" s="583"/>
      <c r="F2773" s="128"/>
      <c r="G2773" s="588"/>
      <c r="H2773" s="588"/>
      <c r="I2773" s="130"/>
      <c r="J2773" s="139"/>
      <c r="K2773" s="131"/>
      <c r="L2773" s="132"/>
      <c r="M2773" s="132"/>
      <c r="N2773" s="141"/>
      <c r="O2773" s="139"/>
      <c r="P2773" s="139"/>
      <c r="Q2773" s="139"/>
      <c r="R2773" s="133"/>
      <c r="S2773" s="134"/>
      <c r="T2773" s="434"/>
      <c r="U2773" s="429"/>
      <c r="V2773" s="429" t="str">
        <f t="shared" si="883"/>
        <v/>
      </c>
      <c r="W2773" s="298"/>
      <c r="X2773" s="129" t="str">
        <f t="shared" si="884"/>
        <v/>
      </c>
      <c r="Y2773" s="129" t="str">
        <f t="shared" si="885"/>
        <v/>
      </c>
      <c r="Z2773" s="129" t="str">
        <f t="shared" si="886"/>
        <v/>
      </c>
      <c r="AA2773" s="133" t="str">
        <f t="shared" si="893"/>
        <v/>
      </c>
      <c r="AC2773" s="186" t="str">
        <f>AC2756</f>
        <v/>
      </c>
      <c r="AD2773" s="187" t="str">
        <f>AD2756</f>
        <v/>
      </c>
      <c r="AE2773" s="187" t="str">
        <f>AE2756</f>
        <v/>
      </c>
      <c r="AF2773" s="187" t="str">
        <f>AF2756</f>
        <v/>
      </c>
      <c r="AG2773" s="204">
        <f t="shared" si="887"/>
        <v>0</v>
      </c>
      <c r="AI2773" s="140" t="str">
        <f>IF(月報!G2773&lt;&gt;"",月報!G2773,"")</f>
        <v/>
      </c>
      <c r="AJ2773" s="126" t="str">
        <f>IF(月報!W2773&lt;&gt;"",月報!W2773*24,"")</f>
        <v/>
      </c>
      <c r="AK2773" s="126" t="str">
        <f>IF(月報!P2773&lt;&gt;"",月報!P2773,"")</f>
        <v/>
      </c>
      <c r="AL2773" s="126" t="str">
        <f>IF(月報!Q2773&lt;&gt;"",IF(月報!Q2773="平日残","",月報!Q2773),"")</f>
        <v/>
      </c>
      <c r="AM2773" s="126"/>
      <c r="AN2773" s="126" t="str">
        <f t="shared" si="892"/>
        <v/>
      </c>
      <c r="AO2773" s="126" t="str">
        <f>IF($E2773="","",VLOOKUP($E2773,カレンダマスタ!$A$5:$E$381,5,FALSE))</f>
        <v/>
      </c>
      <c r="AQ2773" s="196" t="str">
        <f>IF(G2773="","",IF(VLOOKUP(E2773,カレンダマスタ!$A$5:$D$381,4,FALSE)=0,"",1))</f>
        <v/>
      </c>
      <c r="AR2773" s="136" t="str">
        <f>IF($G2773="","",IF($AD2773="NSTC",INDEX(カレンダマスタ!$I$26:$O$31,MATCH($G2773,カレンダマスタ!$H$26:$H$31,1),MATCH($H2773,カレンダマスタ!$I$25:$O$25,1)),
IF($AD2773="CS本社",INDEX(カレンダマスタ!$I$36:$O$41,MATCH($G2773,カレンダマスタ!$H$36:$H$41,1),MATCH($H2773,カレンダマスタ!$I$35:$O$35,1)),
IF($AD2773="NS本社",INDEX(カレンダマスタ!$I$94:$O$99,MATCH($G2773,カレンダマスタ!$H$95:$H$100,1),MATCH($H2773,カレンダマスタ!$I$93:$O$93,1)),
IF($AD2773="ODC",INDEX(カレンダマスタ!$I$46:$O$51,MATCH($G2773,カレンダマスタ!$H$46:$H$51,1),MATCH($H2773,カレンダマスタ!$I$45:$O$45,1)),
IF($AD2773="NS東京TC",INDEX(カレンダマスタ!$I$56:$O$61,MATCH($G2773,カレンダマスタ!$H$56:$H$61,1),MATCH($H2773,カレンダマスタ!$I$55:$O$55,1)),""))))))</f>
        <v/>
      </c>
      <c r="AS2773" s="126" t="str">
        <f t="shared" si="888"/>
        <v/>
      </c>
      <c r="AU2773" s="137" t="str">
        <f>IF(E2773="","",VLOOKUP($E2773,カレンダマスタ!$A$4:$E$381,4,FALSE))</f>
        <v/>
      </c>
      <c r="AV2773" s="137" t="str">
        <f t="shared" si="894"/>
        <v/>
      </c>
      <c r="AW2773" s="137" t="str">
        <f t="shared" si="895"/>
        <v/>
      </c>
      <c r="AX2773" s="138" t="str">
        <f t="shared" si="896"/>
        <v/>
      </c>
      <c r="AY2773" s="138" t="str">
        <f t="shared" si="897"/>
        <v/>
      </c>
      <c r="AZ2773" s="130" t="str">
        <f>IF(AX2773&amp;AW2773="勤怠未設定","×",IF(AV2773="勤怠修正","×",IF(AC2773="外注","",IF(AA2773="",IF(AY2773&lt;&gt;"","×",""),IF(VLOOKUP(AA2773,カレンダマスタ!$H$66:$I$83,2,FALSE)&lt;&gt;AY2773,"×","OK")))))</f>
        <v/>
      </c>
      <c r="BC2773" s="137" t="str">
        <f>IF(E2773="","",VLOOKUP($E2773,カレンダマスタ!$A$4:$E$381,4,FALSE))</f>
        <v/>
      </c>
      <c r="BD2773" s="126" t="str">
        <f>IF(AC2773="社員","",IF(AG2773=0,"",IF(AD2773="NSTC",IF(COUNTIF(カレンダマスタ!$Q$5:$Q$32,G2773)=1,"OK","×"),
IF(AD2773="NS本社",IF(COUNTIF(カレンダマスタ!$T$5:$T$32,G2773)=1,"OK","×"),IF(COUNTIF(カレンダマスタ!$R$5:$R$32,G2773)=1,"OK","×")))))</f>
        <v/>
      </c>
      <c r="BE2773" s="126" t="str">
        <f>IF(AC2773="社員","",IF(G2773="","",IF(R2773&lt;&gt;"","",IF(AF2773="CS","OK",IF(VLOOKUP(E2773,カレンダマスタ!$A$5:$D$381,4,FALSE)&gt;0,"",IF(OR(G2773*24&gt;10.84,H2773*24&lt;14.5)=TRUE,"×","OK"))))))</f>
        <v/>
      </c>
      <c r="BF2773" s="126" t="str">
        <f t="shared" si="889"/>
        <v/>
      </c>
      <c r="BG2773" s="126" t="str">
        <f t="shared" si="890"/>
        <v/>
      </c>
      <c r="BI2773" s="130" t="str">
        <f t="shared" si="891"/>
        <v/>
      </c>
    </row>
    <row r="2774" spans="3:61">
      <c r="C2774" s="536"/>
      <c r="D2774" s="128"/>
      <c r="E2774" s="583"/>
      <c r="F2774" s="128"/>
      <c r="G2774" s="588"/>
      <c r="H2774" s="588"/>
      <c r="I2774" s="130"/>
      <c r="J2774" s="139"/>
      <c r="K2774" s="131"/>
      <c r="L2774" s="132"/>
      <c r="M2774" s="132"/>
      <c r="N2774" s="141"/>
      <c r="O2774" s="139"/>
      <c r="P2774" s="139"/>
      <c r="Q2774" s="139"/>
      <c r="R2774" s="133"/>
      <c r="S2774" s="134"/>
      <c r="T2774" s="434"/>
      <c r="U2774" s="429"/>
      <c r="V2774" s="429" t="str">
        <f t="shared" si="883"/>
        <v/>
      </c>
      <c r="W2774" s="298"/>
      <c r="X2774" s="129" t="str">
        <f t="shared" si="884"/>
        <v/>
      </c>
      <c r="Y2774" s="129" t="str">
        <f t="shared" si="885"/>
        <v/>
      </c>
      <c r="Z2774" s="129" t="str">
        <f t="shared" si="886"/>
        <v/>
      </c>
      <c r="AA2774" s="133" t="str">
        <f t="shared" si="893"/>
        <v/>
      </c>
      <c r="AC2774" s="186" t="str">
        <f>AC2756</f>
        <v/>
      </c>
      <c r="AD2774" s="187" t="str">
        <f>AD2756</f>
        <v/>
      </c>
      <c r="AE2774" s="187" t="str">
        <f>AE2756</f>
        <v/>
      </c>
      <c r="AF2774" s="187" t="str">
        <f>AF2756</f>
        <v/>
      </c>
      <c r="AG2774" s="204">
        <f t="shared" si="887"/>
        <v>0</v>
      </c>
      <c r="AI2774" s="140" t="str">
        <f>IF(月報!G2774&lt;&gt;"",月報!G2774,"")</f>
        <v/>
      </c>
      <c r="AJ2774" s="126" t="str">
        <f>IF(月報!W2774&lt;&gt;"",月報!W2774*24,"")</f>
        <v/>
      </c>
      <c r="AK2774" s="126" t="str">
        <f>IF(月報!P2774&lt;&gt;"",月報!P2774,"")</f>
        <v/>
      </c>
      <c r="AL2774" s="126" t="str">
        <f>IF(月報!Q2774&lt;&gt;"",IF(月報!Q2774="平日残","",月報!Q2774),"")</f>
        <v/>
      </c>
      <c r="AM2774" s="126"/>
      <c r="AN2774" s="126" t="str">
        <f t="shared" si="892"/>
        <v/>
      </c>
      <c r="AO2774" s="126" t="str">
        <f>IF($E2774="","",VLOOKUP($E2774,カレンダマスタ!$A$5:$E$381,5,FALSE))</f>
        <v/>
      </c>
      <c r="AQ2774" s="196" t="str">
        <f>IF(G2774="","",IF(VLOOKUP(E2774,カレンダマスタ!$A$5:$D$381,4,FALSE)=0,"",1))</f>
        <v/>
      </c>
      <c r="AR2774" s="136" t="str">
        <f>IF($G2774="","",IF($AD2774="NSTC",INDEX(カレンダマスタ!$I$26:$O$31,MATCH($G2774,カレンダマスタ!$H$26:$H$31,1),MATCH($H2774,カレンダマスタ!$I$25:$O$25,1)),
IF($AD2774="CS本社",INDEX(カレンダマスタ!$I$36:$O$41,MATCH($G2774,カレンダマスタ!$H$36:$H$41,1),MATCH($H2774,カレンダマスタ!$I$35:$O$35,1)),
IF($AD2774="NS本社",INDEX(カレンダマスタ!$I$94:$O$99,MATCH($G2774,カレンダマスタ!$H$95:$H$100,1),MATCH($H2774,カレンダマスタ!$I$93:$O$93,1)),
IF($AD2774="ODC",INDEX(カレンダマスタ!$I$46:$O$51,MATCH($G2774,カレンダマスタ!$H$46:$H$51,1),MATCH($H2774,カレンダマスタ!$I$45:$O$45,1)),
IF($AD2774="NS東京TC",INDEX(カレンダマスタ!$I$56:$O$61,MATCH($G2774,カレンダマスタ!$H$56:$H$61,1),MATCH($H2774,カレンダマスタ!$I$55:$O$55,1)),""))))))</f>
        <v/>
      </c>
      <c r="AS2774" s="126" t="str">
        <f t="shared" si="888"/>
        <v/>
      </c>
      <c r="AU2774" s="137" t="str">
        <f>IF(E2774="","",VLOOKUP($E2774,カレンダマスタ!$A$4:$E$381,4,FALSE))</f>
        <v/>
      </c>
      <c r="AV2774" s="137" t="str">
        <f t="shared" si="894"/>
        <v/>
      </c>
      <c r="AW2774" s="137" t="str">
        <f t="shared" si="895"/>
        <v/>
      </c>
      <c r="AX2774" s="138" t="str">
        <f t="shared" si="896"/>
        <v/>
      </c>
      <c r="AY2774" s="138" t="str">
        <f t="shared" si="897"/>
        <v/>
      </c>
      <c r="AZ2774" s="130" t="str">
        <f>IF(AX2774&amp;AW2774="勤怠未設定","×",IF(AV2774="勤怠修正","×",IF(AC2774="外注","",IF(AA2774="",IF(AY2774&lt;&gt;"","×",""),IF(VLOOKUP(AA2774,カレンダマスタ!$H$66:$I$83,2,FALSE)&lt;&gt;AY2774,"×","OK")))))</f>
        <v/>
      </c>
      <c r="BC2774" s="137" t="str">
        <f>IF(E2774="","",VLOOKUP($E2774,カレンダマスタ!$A$4:$E$381,4,FALSE))</f>
        <v/>
      </c>
      <c r="BD2774" s="126" t="str">
        <f>IF(AC2774="社員","",IF(AG2774=0,"",IF(AD2774="NSTC",IF(COUNTIF(カレンダマスタ!$Q$5:$Q$32,G2774)=1,"OK","×"),
IF(AD2774="NS本社",IF(COUNTIF(カレンダマスタ!$T$5:$T$32,G2774)=1,"OK","×"),IF(COUNTIF(カレンダマスタ!$R$5:$R$32,G2774)=1,"OK","×")))))</f>
        <v/>
      </c>
      <c r="BE2774" s="126" t="str">
        <f>IF(AC2774="社員","",IF(G2774="","",IF(R2774&lt;&gt;"","",IF(AF2774="CS","OK",IF(VLOOKUP(E2774,カレンダマスタ!$A$5:$D$381,4,FALSE)&gt;0,"",IF(OR(G2774*24&gt;10.84,H2774*24&lt;14.5)=TRUE,"×","OK"))))))</f>
        <v/>
      </c>
      <c r="BF2774" s="126" t="str">
        <f t="shared" si="889"/>
        <v/>
      </c>
      <c r="BG2774" s="126" t="str">
        <f t="shared" si="890"/>
        <v/>
      </c>
      <c r="BI2774" s="130" t="str">
        <f t="shared" si="891"/>
        <v/>
      </c>
    </row>
    <row r="2775" spans="3:61">
      <c r="C2775" s="536"/>
      <c r="D2775" s="128"/>
      <c r="E2775" s="583"/>
      <c r="F2775" s="128"/>
      <c r="G2775" s="588"/>
      <c r="H2775" s="588"/>
      <c r="I2775" s="130"/>
      <c r="J2775" s="139"/>
      <c r="K2775" s="131"/>
      <c r="L2775" s="132"/>
      <c r="M2775" s="132"/>
      <c r="N2775" s="141"/>
      <c r="O2775" s="139"/>
      <c r="P2775" s="139"/>
      <c r="Q2775" s="139"/>
      <c r="R2775" s="133"/>
      <c r="S2775" s="134"/>
      <c r="T2775" s="434"/>
      <c r="U2775" s="429"/>
      <c r="V2775" s="429" t="str">
        <f t="shared" si="883"/>
        <v/>
      </c>
      <c r="W2775" s="298"/>
      <c r="X2775" s="129" t="str">
        <f t="shared" si="884"/>
        <v/>
      </c>
      <c r="Y2775" s="129" t="str">
        <f t="shared" si="885"/>
        <v/>
      </c>
      <c r="Z2775" s="129" t="str">
        <f t="shared" si="886"/>
        <v/>
      </c>
      <c r="AA2775" s="133" t="str">
        <f t="shared" si="893"/>
        <v/>
      </c>
      <c r="AC2775" s="186" t="str">
        <f>AC2756</f>
        <v/>
      </c>
      <c r="AD2775" s="187" t="str">
        <f>AD2756</f>
        <v/>
      </c>
      <c r="AE2775" s="187" t="str">
        <f>AE2756</f>
        <v/>
      </c>
      <c r="AF2775" s="187" t="str">
        <f>AF2756</f>
        <v/>
      </c>
      <c r="AG2775" s="204">
        <f t="shared" si="887"/>
        <v>0</v>
      </c>
      <c r="AI2775" s="140" t="str">
        <f>IF(月報!G2775&lt;&gt;"",月報!G2775,"")</f>
        <v/>
      </c>
      <c r="AJ2775" s="126" t="str">
        <f>IF(月報!W2775&lt;&gt;"",月報!W2775*24,"")</f>
        <v/>
      </c>
      <c r="AK2775" s="126" t="str">
        <f>IF(月報!P2775&lt;&gt;"",月報!P2775,"")</f>
        <v/>
      </c>
      <c r="AL2775" s="126" t="str">
        <f>IF(月報!Q2775&lt;&gt;"",IF(月報!Q2775="平日残","",月報!Q2775),"")</f>
        <v/>
      </c>
      <c r="AM2775" s="126"/>
      <c r="AN2775" s="126" t="str">
        <f t="shared" si="892"/>
        <v/>
      </c>
      <c r="AO2775" s="126" t="str">
        <f>IF($E2775="","",VLOOKUP($E2775,カレンダマスタ!$A$5:$E$381,5,FALSE))</f>
        <v/>
      </c>
      <c r="AQ2775" s="196" t="str">
        <f>IF(G2775="","",IF(VLOOKUP(E2775,カレンダマスタ!$A$5:$D$381,4,FALSE)=0,"",1))</f>
        <v/>
      </c>
      <c r="AR2775" s="136" t="str">
        <f>IF($G2775="","",IF($AD2775="NSTC",INDEX(カレンダマスタ!$I$26:$O$31,MATCH($G2775,カレンダマスタ!$H$26:$H$31,1),MATCH($H2775,カレンダマスタ!$I$25:$O$25,1)),
IF($AD2775="CS本社",INDEX(カレンダマスタ!$I$36:$O$41,MATCH($G2775,カレンダマスタ!$H$36:$H$41,1),MATCH($H2775,カレンダマスタ!$I$35:$O$35,1)),
IF($AD2775="NS本社",INDEX(カレンダマスタ!$I$94:$O$99,MATCH($G2775,カレンダマスタ!$H$95:$H$100,1),MATCH($H2775,カレンダマスタ!$I$93:$O$93,1)),
IF($AD2775="ODC",INDEX(カレンダマスタ!$I$46:$O$51,MATCH($G2775,カレンダマスタ!$H$46:$H$51,1),MATCH($H2775,カレンダマスタ!$I$45:$O$45,1)),
IF($AD2775="NS東京TC",INDEX(カレンダマスタ!$I$56:$O$61,MATCH($G2775,カレンダマスタ!$H$56:$H$61,1),MATCH($H2775,カレンダマスタ!$I$55:$O$55,1)),""))))))</f>
        <v/>
      </c>
      <c r="AS2775" s="126" t="str">
        <f t="shared" si="888"/>
        <v/>
      </c>
      <c r="AU2775" s="137" t="str">
        <f>IF(E2775="","",VLOOKUP($E2775,カレンダマスタ!$A$4:$E$381,4,FALSE))</f>
        <v/>
      </c>
      <c r="AV2775" s="137" t="str">
        <f t="shared" si="894"/>
        <v/>
      </c>
      <c r="AW2775" s="137" t="str">
        <f t="shared" si="895"/>
        <v/>
      </c>
      <c r="AX2775" s="138" t="str">
        <f t="shared" si="896"/>
        <v/>
      </c>
      <c r="AY2775" s="138" t="str">
        <f t="shared" si="897"/>
        <v/>
      </c>
      <c r="AZ2775" s="130" t="str">
        <f>IF(AX2775&amp;AW2775="勤怠未設定","×",IF(AV2775="勤怠修正","×",IF(AC2775="外注","",IF(AA2775="",IF(AY2775&lt;&gt;"","×",""),IF(VLOOKUP(AA2775,カレンダマスタ!$H$66:$I$83,2,FALSE)&lt;&gt;AY2775,"×","OK")))))</f>
        <v/>
      </c>
      <c r="BC2775" s="137" t="str">
        <f>IF(E2775="","",VLOOKUP($E2775,カレンダマスタ!$A$4:$E$381,4,FALSE))</f>
        <v/>
      </c>
      <c r="BD2775" s="126" t="str">
        <f>IF(AC2775="社員","",IF(AG2775=0,"",IF(AD2775="NSTC",IF(COUNTIF(カレンダマスタ!$Q$5:$Q$32,G2775)=1,"OK","×"),
IF(AD2775="NS本社",IF(COUNTIF(カレンダマスタ!$T$5:$T$32,G2775)=1,"OK","×"),IF(COUNTIF(カレンダマスタ!$R$5:$R$32,G2775)=1,"OK","×")))))</f>
        <v/>
      </c>
      <c r="BE2775" s="126" t="str">
        <f>IF(AC2775="社員","",IF(G2775="","",IF(R2775&lt;&gt;"","",IF(AF2775="CS","OK",IF(VLOOKUP(E2775,カレンダマスタ!$A$5:$D$381,4,FALSE)&gt;0,"",IF(OR(G2775*24&gt;10.84,H2775*24&lt;14.5)=TRUE,"×","OK"))))))</f>
        <v/>
      </c>
      <c r="BF2775" s="126" t="str">
        <f t="shared" si="889"/>
        <v/>
      </c>
      <c r="BG2775" s="126" t="str">
        <f t="shared" si="890"/>
        <v/>
      </c>
      <c r="BI2775" s="130" t="str">
        <f t="shared" si="891"/>
        <v/>
      </c>
    </row>
    <row r="2776" spans="3:61">
      <c r="C2776" s="537"/>
      <c r="D2776" s="142"/>
      <c r="E2776" s="584"/>
      <c r="F2776" s="142"/>
      <c r="G2776" s="589"/>
      <c r="H2776" s="589"/>
      <c r="I2776" s="144"/>
      <c r="J2776" s="148"/>
      <c r="K2776" s="145"/>
      <c r="L2776" s="146"/>
      <c r="M2776" s="146"/>
      <c r="N2776" s="147"/>
      <c r="O2776" s="148"/>
      <c r="P2776" s="148"/>
      <c r="Q2776" s="148"/>
      <c r="R2776" s="149"/>
      <c r="S2776" s="156"/>
      <c r="T2776" s="435"/>
      <c r="U2776" s="430"/>
      <c r="V2776" s="430" t="str">
        <f t="shared" si="883"/>
        <v/>
      </c>
      <c r="W2776" s="298"/>
      <c r="X2776" s="143" t="str">
        <f t="shared" si="884"/>
        <v/>
      </c>
      <c r="Y2776" s="143" t="str">
        <f t="shared" si="885"/>
        <v/>
      </c>
      <c r="Z2776" s="143" t="str">
        <f t="shared" si="886"/>
        <v/>
      </c>
      <c r="AA2776" s="149" t="str">
        <f t="shared" si="893"/>
        <v/>
      </c>
      <c r="AC2776" s="188" t="str">
        <f>AC2756</f>
        <v/>
      </c>
      <c r="AD2776" s="189" t="str">
        <f>AD2756</f>
        <v/>
      </c>
      <c r="AE2776" s="189" t="str">
        <f>AE2756</f>
        <v/>
      </c>
      <c r="AF2776" s="189" t="str">
        <f>AF2756</f>
        <v/>
      </c>
      <c r="AG2776" s="205">
        <f t="shared" si="887"/>
        <v>0</v>
      </c>
      <c r="AI2776" s="157" t="str">
        <f>IF(月報!G2776&lt;&gt;"",月報!G2776,"")</f>
        <v/>
      </c>
      <c r="AJ2776" s="151" t="str">
        <f>IF(月報!W2776&lt;&gt;"",月報!W2776*24,"")</f>
        <v/>
      </c>
      <c r="AK2776" s="151" t="str">
        <f>IF(月報!P2776&lt;&gt;"",月報!P2776,"")</f>
        <v/>
      </c>
      <c r="AL2776" s="151" t="str">
        <f>IF(月報!Q2776&lt;&gt;"",IF(月報!Q2776="平日残","",月報!Q2776),"")</f>
        <v/>
      </c>
      <c r="AM2776" s="151"/>
      <c r="AN2776" s="151" t="str">
        <f t="shared" si="892"/>
        <v/>
      </c>
      <c r="AO2776" s="151" t="str">
        <f>IF($E2776="","",VLOOKUP($E2776,カレンダマスタ!$A$5:$E$381,5,FALSE))</f>
        <v/>
      </c>
      <c r="AQ2776" s="197" t="str">
        <f>IF(G2776="","",IF(VLOOKUP(E2776,カレンダマスタ!$A$5:$D$381,4,FALSE)=0,"",1))</f>
        <v/>
      </c>
      <c r="AR2776" s="152" t="str">
        <f>IF($G2776="","",IF($AD2776="NSTC",INDEX(カレンダマスタ!$I$26:$O$31,MATCH($G2776,カレンダマスタ!$H$26:$H$31,1),MATCH($H2776,カレンダマスタ!$I$25:$O$25,1)),
IF($AD2776="CS本社",INDEX(カレンダマスタ!$I$36:$O$41,MATCH($G2776,カレンダマスタ!$H$36:$H$41,1),MATCH($H2776,カレンダマスタ!$I$35:$O$35,1)),
IF($AD2776="NS本社",INDEX(カレンダマスタ!$I$94:$O$99,MATCH($G2776,カレンダマスタ!$H$95:$H$100,1),MATCH($H2776,カレンダマスタ!$I$93:$O$93,1)),
IF($AD2776="ODC",INDEX(カレンダマスタ!$I$46:$O$51,MATCH($G2776,カレンダマスタ!$H$46:$H$51,1),MATCH($H2776,カレンダマスタ!$I$45:$O$45,1)),
IF($AD2776="NS東京TC",INDEX(カレンダマスタ!$I$56:$O$61,MATCH($G2776,カレンダマスタ!$H$56:$H$61,1),MATCH($H2776,カレンダマスタ!$I$55:$O$55,1)),""))))))</f>
        <v/>
      </c>
      <c r="AS2776" s="151" t="str">
        <f t="shared" si="888"/>
        <v/>
      </c>
      <c r="AU2776" s="153" t="str">
        <f>IF(E2776="","",VLOOKUP($E2776,カレンダマスタ!$A$4:$E$381,4,FALSE))</f>
        <v/>
      </c>
      <c r="AV2776" s="153" t="str">
        <f t="shared" si="894"/>
        <v/>
      </c>
      <c r="AW2776" s="153" t="str">
        <f t="shared" si="895"/>
        <v/>
      </c>
      <c r="AX2776" s="154" t="str">
        <f t="shared" si="896"/>
        <v/>
      </c>
      <c r="AY2776" s="154" t="str">
        <f t="shared" si="897"/>
        <v/>
      </c>
      <c r="AZ2776" s="144" t="str">
        <f>IF(AX2776&amp;AW2776="勤怠未設定","×",IF(AV2776="勤怠修正","×",IF(AC2776="外注","",IF(AA2776="",IF(AY2776&lt;&gt;"","×",""),IF(VLOOKUP(AA2776,カレンダマスタ!$H$66:$I$83,2,FALSE)&lt;&gt;AY2776,"×","OK")))))</f>
        <v/>
      </c>
      <c r="BC2776" s="153" t="str">
        <f>IF(E2776="","",VLOOKUP($E2776,カレンダマスタ!$A$4:$E$381,4,FALSE))</f>
        <v/>
      </c>
      <c r="BD2776" s="151" t="str">
        <f>IF(AC2776="社員","",IF(AG2776=0,"",IF(AD2776="NSTC",IF(COUNTIF(カレンダマスタ!$Q$5:$Q$32,G2776)=1,"OK","×"),
IF(AD2776="NS本社",IF(COUNTIF(カレンダマスタ!$T$5:$T$32,G2776)=1,"OK","×"),IF(COUNTIF(カレンダマスタ!$R$5:$R$32,G2776)=1,"OK","×")))))</f>
        <v/>
      </c>
      <c r="BE2776" s="151" t="str">
        <f>IF(AC2776="社員","",IF(G2776="","",IF(R2776&lt;&gt;"","",IF(AF2776="CS","OK",IF(VLOOKUP(E2776,カレンダマスタ!$A$5:$D$381,4,FALSE)&gt;0,"",IF(OR(G2776*24&gt;10.84,H2776*24&lt;14.5)=TRUE,"×","OK"))))))</f>
        <v/>
      </c>
      <c r="BF2776" s="151" t="str">
        <f t="shared" si="889"/>
        <v/>
      </c>
      <c r="BG2776" s="151" t="str">
        <f t="shared" si="890"/>
        <v/>
      </c>
      <c r="BI2776" s="144" t="str">
        <f t="shared" si="891"/>
        <v/>
      </c>
    </row>
    <row r="2777" spans="3:61">
      <c r="C2777" s="535"/>
      <c r="D2777" s="112"/>
      <c r="E2777" s="582"/>
      <c r="F2777" s="112"/>
      <c r="G2777" s="587"/>
      <c r="H2777" s="587"/>
      <c r="I2777" s="114"/>
      <c r="J2777" s="118"/>
      <c r="K2777" s="115"/>
      <c r="L2777" s="116"/>
      <c r="M2777" s="116"/>
      <c r="N2777" s="117"/>
      <c r="O2777" s="118"/>
      <c r="P2777" s="118"/>
      <c r="Q2777" s="118"/>
      <c r="R2777" s="119"/>
      <c r="S2777" s="120"/>
      <c r="T2777" s="433"/>
      <c r="U2777" s="431">
        <f>SUM(T2777:T2783)</f>
        <v>0</v>
      </c>
      <c r="V2777" s="431" t="str">
        <f t="shared" si="883"/>
        <v/>
      </c>
      <c r="W2777" s="298"/>
      <c r="X2777" s="113" t="str">
        <f t="shared" si="884"/>
        <v/>
      </c>
      <c r="Y2777" s="113" t="str">
        <f t="shared" si="885"/>
        <v/>
      </c>
      <c r="Z2777" s="113" t="str">
        <f t="shared" si="886"/>
        <v/>
      </c>
      <c r="AA2777" s="119" t="str">
        <f t="shared" si="893"/>
        <v/>
      </c>
      <c r="AC2777" s="190" t="str">
        <f>AC2756</f>
        <v/>
      </c>
      <c r="AD2777" s="191" t="str">
        <f>AD2756</f>
        <v/>
      </c>
      <c r="AE2777" s="191" t="str">
        <f>AE2756</f>
        <v/>
      </c>
      <c r="AF2777" s="191" t="str">
        <f>AF2756</f>
        <v/>
      </c>
      <c r="AG2777" s="206">
        <f t="shared" si="887"/>
        <v>0</v>
      </c>
      <c r="AI2777" s="158" t="str">
        <f>IF(月報!G2777&lt;&gt;"",月報!G2777,"")</f>
        <v/>
      </c>
      <c r="AJ2777" s="122" t="str">
        <f>IF(月報!W2777&lt;&gt;"",月報!W2777*24,"")</f>
        <v/>
      </c>
      <c r="AK2777" s="122" t="str">
        <f>IF(月報!P2777&lt;&gt;"",月報!P2777,"")</f>
        <v/>
      </c>
      <c r="AL2777" s="122" t="str">
        <f>IF(月報!Q2777&lt;&gt;"",IF(月報!Q2777="平日残","",月報!Q2777),"")</f>
        <v/>
      </c>
      <c r="AM2777" s="122"/>
      <c r="AN2777" s="122" t="str">
        <f t="shared" si="892"/>
        <v/>
      </c>
      <c r="AO2777" s="122" t="str">
        <f>IF($E2777="","",VLOOKUP($E2777,カレンダマスタ!$A$5:$E$381,5,FALSE))</f>
        <v/>
      </c>
      <c r="AQ2777" s="195" t="str">
        <f>IF(G2777="","",IF(VLOOKUP(E2777,カレンダマスタ!$A$5:$D$381,4,FALSE)=0,"",1))</f>
        <v/>
      </c>
      <c r="AR2777" s="123" t="str">
        <f>IF($G2777="","",IF($AD2777="NSTC",INDEX(カレンダマスタ!$I$26:$O$31,MATCH($G2777,カレンダマスタ!$H$26:$H$31,1),MATCH($H2777,カレンダマスタ!$I$25:$O$25,1)),
IF($AD2777="CS本社",INDEX(カレンダマスタ!$I$36:$O$41,MATCH($G2777,カレンダマスタ!$H$36:$H$41,1),MATCH($H2777,カレンダマスタ!$I$35:$O$35,1)),
IF($AD2777="NS本社",INDEX(カレンダマスタ!$I$94:$O$99,MATCH($G2777,カレンダマスタ!$H$95:$H$100,1),MATCH($H2777,カレンダマスタ!$I$93:$O$93,1)),
IF($AD2777="ODC",INDEX(カレンダマスタ!$I$46:$O$51,MATCH($G2777,カレンダマスタ!$H$46:$H$51,1),MATCH($H2777,カレンダマスタ!$I$45:$O$45,1)),
IF($AD2777="NS東京TC",INDEX(カレンダマスタ!$I$56:$O$61,MATCH($G2777,カレンダマスタ!$H$56:$H$61,1),MATCH($H2777,カレンダマスタ!$I$55:$O$55,1)),""))))))</f>
        <v/>
      </c>
      <c r="AS2777" s="122" t="str">
        <f t="shared" si="888"/>
        <v/>
      </c>
      <c r="AU2777" s="124" t="str">
        <f>IF(E2777="","",VLOOKUP($E2777,カレンダマスタ!$A$4:$E$381,4,FALSE))</f>
        <v/>
      </c>
      <c r="AV2777" s="124" t="str">
        <f t="shared" si="894"/>
        <v/>
      </c>
      <c r="AW2777" s="124" t="str">
        <f t="shared" si="895"/>
        <v/>
      </c>
      <c r="AX2777" s="125" t="str">
        <f t="shared" si="896"/>
        <v/>
      </c>
      <c r="AY2777" s="125" t="str">
        <f t="shared" si="897"/>
        <v/>
      </c>
      <c r="AZ2777" s="114" t="str">
        <f>IF(AX2777&amp;AW2777="勤怠未設定","×",IF(AV2777="勤怠修正","×",IF(AC2777="外注","",IF(AA2777="",IF(AY2777&lt;&gt;"","×",""),IF(VLOOKUP(AA2777,カレンダマスタ!$H$66:$I$83,2,FALSE)&lt;&gt;AY2777,"×","OK")))))</f>
        <v/>
      </c>
      <c r="BC2777" s="124" t="str">
        <f>IF(E2777="","",VLOOKUP($E2777,カレンダマスタ!$A$4:$E$381,4,FALSE))</f>
        <v/>
      </c>
      <c r="BD2777" s="122" t="str">
        <f>IF(AC2777="社員","",IF(AG2777=0,"",IF(AD2777="NSTC",IF(COUNTIF(カレンダマスタ!$Q$5:$Q$32,G2777)=1,"OK","×"),
IF(AD2777="NS本社",IF(COUNTIF(カレンダマスタ!$T$5:$T$32,G2777)=1,"OK","×"),IF(COUNTIF(カレンダマスタ!$R$5:$R$32,G2777)=1,"OK","×")))))</f>
        <v/>
      </c>
      <c r="BE2777" s="122" t="str">
        <f>IF(AC2777="社員","",IF(G2777="","",IF(R2777&lt;&gt;"","",IF(AF2777="CS","OK",IF(VLOOKUP(E2777,カレンダマスタ!$A$5:$D$381,4,FALSE)&gt;0,"",IF(OR(G2777*24&gt;10.84,H2777*24&lt;14.5)=TRUE,"×","OK"))))))</f>
        <v/>
      </c>
      <c r="BF2777" s="122" t="str">
        <f t="shared" si="889"/>
        <v/>
      </c>
      <c r="BG2777" s="122" t="str">
        <f t="shared" si="890"/>
        <v/>
      </c>
      <c r="BI2777" s="114" t="str">
        <f t="shared" si="891"/>
        <v/>
      </c>
    </row>
    <row r="2778" spans="3:61">
      <c r="C2778" s="536"/>
      <c r="D2778" s="128"/>
      <c r="E2778" s="583"/>
      <c r="F2778" s="128"/>
      <c r="G2778" s="588"/>
      <c r="H2778" s="588"/>
      <c r="I2778" s="130"/>
      <c r="J2778" s="139"/>
      <c r="K2778" s="131"/>
      <c r="L2778" s="132"/>
      <c r="M2778" s="132"/>
      <c r="N2778" s="141"/>
      <c r="O2778" s="139"/>
      <c r="P2778" s="139"/>
      <c r="Q2778" s="139"/>
      <c r="R2778" s="133"/>
      <c r="S2778" s="134"/>
      <c r="T2778" s="434"/>
      <c r="U2778" s="429"/>
      <c r="V2778" s="429" t="str">
        <f t="shared" si="883"/>
        <v/>
      </c>
      <c r="W2778" s="298"/>
      <c r="X2778" s="129" t="str">
        <f t="shared" si="884"/>
        <v/>
      </c>
      <c r="Y2778" s="129" t="str">
        <f t="shared" si="885"/>
        <v/>
      </c>
      <c r="Z2778" s="129" t="str">
        <f t="shared" si="886"/>
        <v/>
      </c>
      <c r="AA2778" s="133" t="str">
        <f t="shared" si="893"/>
        <v/>
      </c>
      <c r="AC2778" s="186" t="str">
        <f>AC2756</f>
        <v/>
      </c>
      <c r="AD2778" s="187" t="str">
        <f>AD2756</f>
        <v/>
      </c>
      <c r="AE2778" s="187" t="str">
        <f>AE2756</f>
        <v/>
      </c>
      <c r="AF2778" s="187" t="str">
        <f>AF2756</f>
        <v/>
      </c>
      <c r="AG2778" s="204">
        <f t="shared" si="887"/>
        <v>0</v>
      </c>
      <c r="AI2778" s="135" t="str">
        <f>IF(月報!G2778&lt;&gt;"",月報!G2778,"")</f>
        <v/>
      </c>
      <c r="AJ2778" s="126" t="str">
        <f>IF(月報!W2778&lt;&gt;"",月報!W2778*24,"")</f>
        <v/>
      </c>
      <c r="AK2778" s="126" t="str">
        <f>IF(月報!P2778&lt;&gt;"",月報!P2778,"")</f>
        <v/>
      </c>
      <c r="AL2778" s="126" t="str">
        <f>IF(月報!Q2778&lt;&gt;"",IF(月報!Q2778="平日残","",月報!Q2778),"")</f>
        <v/>
      </c>
      <c r="AM2778" s="126"/>
      <c r="AN2778" s="126" t="str">
        <f t="shared" si="892"/>
        <v/>
      </c>
      <c r="AO2778" s="126" t="str">
        <f>IF($E2778="","",VLOOKUP($E2778,カレンダマスタ!$A$5:$E$381,5,FALSE))</f>
        <v/>
      </c>
      <c r="AQ2778" s="196" t="str">
        <f>IF(G2778="","",IF(VLOOKUP(E2778,カレンダマスタ!$A$5:$D$381,4,FALSE)=0,"",1))</f>
        <v/>
      </c>
      <c r="AR2778" s="136" t="str">
        <f>IF($G2778="","",IF($AD2778="NSTC",INDEX(カレンダマスタ!$I$26:$O$31,MATCH($G2778,カレンダマスタ!$H$26:$H$31,1),MATCH($H2778,カレンダマスタ!$I$25:$O$25,1)),
IF($AD2778="CS本社",INDEX(カレンダマスタ!$I$36:$O$41,MATCH($G2778,カレンダマスタ!$H$36:$H$41,1),MATCH($H2778,カレンダマスタ!$I$35:$O$35,1)),
IF($AD2778="NS本社",INDEX(カレンダマスタ!$I$94:$O$99,MATCH($G2778,カレンダマスタ!$H$95:$H$100,1),MATCH($H2778,カレンダマスタ!$I$93:$O$93,1)),
IF($AD2778="ODC",INDEX(カレンダマスタ!$I$46:$O$51,MATCH($G2778,カレンダマスタ!$H$46:$H$51,1),MATCH($H2778,カレンダマスタ!$I$45:$O$45,1)),
IF($AD2778="NS東京TC",INDEX(カレンダマスタ!$I$56:$O$61,MATCH($G2778,カレンダマスタ!$H$56:$H$61,1),MATCH($H2778,カレンダマスタ!$I$55:$O$55,1)),""))))))</f>
        <v/>
      </c>
      <c r="AS2778" s="126" t="str">
        <f t="shared" si="888"/>
        <v/>
      </c>
      <c r="AU2778" s="137" t="str">
        <f>IF(E2778="","",VLOOKUP($E2778,カレンダマスタ!$A$4:$E$381,4,FALSE))</f>
        <v/>
      </c>
      <c r="AV2778" s="137" t="str">
        <f t="shared" si="894"/>
        <v/>
      </c>
      <c r="AW2778" s="137" t="str">
        <f t="shared" si="895"/>
        <v/>
      </c>
      <c r="AX2778" s="138" t="str">
        <f t="shared" si="896"/>
        <v/>
      </c>
      <c r="AY2778" s="138" t="str">
        <f t="shared" si="897"/>
        <v/>
      </c>
      <c r="AZ2778" s="130" t="str">
        <f>IF(AX2778&amp;AW2778="勤怠未設定","×",IF(AV2778="勤怠修正","×",IF(AC2778="外注","",IF(AA2778="",IF(AY2778&lt;&gt;"","×",""),IF(VLOOKUP(AA2778,カレンダマスタ!$H$66:$I$83,2,FALSE)&lt;&gt;AY2778,"×","OK")))))</f>
        <v/>
      </c>
      <c r="BC2778" s="137" t="str">
        <f>IF(E2778="","",VLOOKUP($E2778,カレンダマスタ!$A$4:$E$381,4,FALSE))</f>
        <v/>
      </c>
      <c r="BD2778" s="126" t="str">
        <f>IF(AC2778="社員","",IF(AG2778=0,"",IF(AD2778="NSTC",IF(COUNTIF(カレンダマスタ!$Q$5:$Q$32,G2778)=1,"OK","×"),
IF(AD2778="NS本社",IF(COUNTIF(カレンダマスタ!$T$5:$T$32,G2778)=1,"OK","×"),IF(COUNTIF(カレンダマスタ!$R$5:$R$32,G2778)=1,"OK","×")))))</f>
        <v/>
      </c>
      <c r="BE2778" s="126" t="str">
        <f>IF(AC2778="社員","",IF(G2778="","",IF(R2778&lt;&gt;"","",IF(AF2778="CS","OK",IF(VLOOKUP(E2778,カレンダマスタ!$A$5:$D$381,4,FALSE)&gt;0,"",IF(OR(G2778*24&gt;10.84,H2778*24&lt;14.5)=TRUE,"×","OK"))))))</f>
        <v/>
      </c>
      <c r="BF2778" s="126" t="str">
        <f t="shared" si="889"/>
        <v/>
      </c>
      <c r="BG2778" s="126" t="str">
        <f t="shared" si="890"/>
        <v/>
      </c>
      <c r="BI2778" s="130" t="str">
        <f t="shared" si="891"/>
        <v/>
      </c>
    </row>
    <row r="2779" spans="3:61">
      <c r="C2779" s="536"/>
      <c r="D2779" s="128"/>
      <c r="E2779" s="583"/>
      <c r="F2779" s="128"/>
      <c r="G2779" s="588"/>
      <c r="H2779" s="588"/>
      <c r="I2779" s="130"/>
      <c r="J2779" s="139"/>
      <c r="K2779" s="131"/>
      <c r="L2779" s="132"/>
      <c r="M2779" s="132"/>
      <c r="N2779" s="141"/>
      <c r="O2779" s="139"/>
      <c r="P2779" s="139"/>
      <c r="Q2779" s="139"/>
      <c r="R2779" s="133"/>
      <c r="S2779" s="134"/>
      <c r="T2779" s="434"/>
      <c r="U2779" s="429"/>
      <c r="V2779" s="429" t="str">
        <f t="shared" si="883"/>
        <v/>
      </c>
      <c r="W2779" s="298"/>
      <c r="X2779" s="129" t="str">
        <f t="shared" si="884"/>
        <v/>
      </c>
      <c r="Y2779" s="129" t="str">
        <f t="shared" si="885"/>
        <v/>
      </c>
      <c r="Z2779" s="129" t="str">
        <f t="shared" si="886"/>
        <v/>
      </c>
      <c r="AA2779" s="133" t="str">
        <f t="shared" si="893"/>
        <v/>
      </c>
      <c r="AC2779" s="186" t="str">
        <f>AC2756</f>
        <v/>
      </c>
      <c r="AD2779" s="187" t="str">
        <f>AD2756</f>
        <v/>
      </c>
      <c r="AE2779" s="187" t="str">
        <f>AE2756</f>
        <v/>
      </c>
      <c r="AF2779" s="187" t="str">
        <f>AF2756</f>
        <v/>
      </c>
      <c r="AG2779" s="204">
        <f t="shared" si="887"/>
        <v>0</v>
      </c>
      <c r="AI2779" s="135" t="str">
        <f>IF(月報!G2779&lt;&gt;"",月報!G2779,"")</f>
        <v/>
      </c>
      <c r="AJ2779" s="126" t="str">
        <f>IF(月報!W2779&lt;&gt;"",月報!W2779*24,"")</f>
        <v/>
      </c>
      <c r="AK2779" s="126" t="str">
        <f>IF(月報!P2779&lt;&gt;"",月報!P2779,"")</f>
        <v/>
      </c>
      <c r="AL2779" s="126" t="str">
        <f>IF(月報!Q2779&lt;&gt;"",IF(月報!Q2779="平日残","",月報!Q2779),"")</f>
        <v/>
      </c>
      <c r="AM2779" s="126"/>
      <c r="AN2779" s="126" t="str">
        <f t="shared" si="892"/>
        <v/>
      </c>
      <c r="AO2779" s="126" t="str">
        <f>IF($E2779="","",VLOOKUP($E2779,カレンダマスタ!$A$5:$E$381,5,FALSE))</f>
        <v/>
      </c>
      <c r="AQ2779" s="196" t="str">
        <f>IF(G2779="","",IF(VLOOKUP(E2779,カレンダマスタ!$A$5:$D$381,4,FALSE)=0,"",1))</f>
        <v/>
      </c>
      <c r="AR2779" s="136" t="str">
        <f>IF($G2779="","",IF($AD2779="NSTC",INDEX(カレンダマスタ!$I$26:$O$31,MATCH($G2779,カレンダマスタ!$H$26:$H$31,1),MATCH($H2779,カレンダマスタ!$I$25:$O$25,1)),
IF($AD2779="CS本社",INDEX(カレンダマスタ!$I$36:$O$41,MATCH($G2779,カレンダマスタ!$H$36:$H$41,1),MATCH($H2779,カレンダマスタ!$I$35:$O$35,1)),
IF($AD2779="NS本社",INDEX(カレンダマスタ!$I$94:$O$99,MATCH($G2779,カレンダマスタ!$H$95:$H$100,1),MATCH($H2779,カレンダマスタ!$I$93:$O$93,1)),
IF($AD2779="ODC",INDEX(カレンダマスタ!$I$46:$O$51,MATCH($G2779,カレンダマスタ!$H$46:$H$51,1),MATCH($H2779,カレンダマスタ!$I$45:$O$45,1)),
IF($AD2779="NS東京TC",INDEX(カレンダマスタ!$I$56:$O$61,MATCH($G2779,カレンダマスタ!$H$56:$H$61,1),MATCH($H2779,カレンダマスタ!$I$55:$O$55,1)),""))))))</f>
        <v/>
      </c>
      <c r="AS2779" s="126" t="str">
        <f t="shared" si="888"/>
        <v/>
      </c>
      <c r="AU2779" s="137" t="str">
        <f>IF(E2779="","",VLOOKUP($E2779,カレンダマスタ!$A$4:$E$381,4,FALSE))</f>
        <v/>
      </c>
      <c r="AV2779" s="137" t="str">
        <f t="shared" si="894"/>
        <v/>
      </c>
      <c r="AW2779" s="137" t="str">
        <f t="shared" si="895"/>
        <v/>
      </c>
      <c r="AX2779" s="138" t="str">
        <f t="shared" si="896"/>
        <v/>
      </c>
      <c r="AY2779" s="138" t="str">
        <f t="shared" si="897"/>
        <v/>
      </c>
      <c r="AZ2779" s="130" t="str">
        <f>IF(AX2779&amp;AW2779="勤怠未設定","×",IF(AV2779="勤怠修正","×",IF(AC2779="外注","",IF(AA2779="",IF(AY2779&lt;&gt;"","×",""),IF(VLOOKUP(AA2779,カレンダマスタ!$H$66:$I$83,2,FALSE)&lt;&gt;AY2779,"×","OK")))))</f>
        <v/>
      </c>
      <c r="BC2779" s="137" t="str">
        <f>IF(E2779="","",VLOOKUP($E2779,カレンダマスタ!$A$4:$E$381,4,FALSE))</f>
        <v/>
      </c>
      <c r="BD2779" s="126" t="str">
        <f>IF(AC2779="社員","",IF(AG2779=0,"",IF(AD2779="NSTC",IF(COUNTIF(カレンダマスタ!$Q$5:$Q$32,G2779)=1,"OK","×"),
IF(AD2779="NS本社",IF(COUNTIF(カレンダマスタ!$T$5:$T$32,G2779)=1,"OK","×"),IF(COUNTIF(カレンダマスタ!$R$5:$R$32,G2779)=1,"OK","×")))))</f>
        <v/>
      </c>
      <c r="BE2779" s="126" t="str">
        <f>IF(AC2779="社員","",IF(G2779="","",IF(R2779&lt;&gt;"","",IF(AF2779="CS","OK",IF(VLOOKUP(E2779,カレンダマスタ!$A$5:$D$381,4,FALSE)&gt;0,"",IF(OR(G2779*24&gt;10.84,H2779*24&lt;14.5)=TRUE,"×","OK"))))))</f>
        <v/>
      </c>
      <c r="BF2779" s="126" t="str">
        <f t="shared" si="889"/>
        <v/>
      </c>
      <c r="BG2779" s="126" t="str">
        <f t="shared" si="890"/>
        <v/>
      </c>
      <c r="BI2779" s="130" t="str">
        <f t="shared" si="891"/>
        <v/>
      </c>
    </row>
    <row r="2780" spans="3:61">
      <c r="C2780" s="536"/>
      <c r="D2780" s="128"/>
      <c r="E2780" s="583"/>
      <c r="F2780" s="128"/>
      <c r="G2780" s="588"/>
      <c r="H2780" s="588"/>
      <c r="I2780" s="130"/>
      <c r="J2780" s="139"/>
      <c r="K2780" s="131"/>
      <c r="L2780" s="132"/>
      <c r="M2780" s="132"/>
      <c r="N2780" s="141"/>
      <c r="O2780" s="139"/>
      <c r="P2780" s="139"/>
      <c r="Q2780" s="139"/>
      <c r="R2780" s="133"/>
      <c r="S2780" s="134"/>
      <c r="T2780" s="434"/>
      <c r="U2780" s="429"/>
      <c r="V2780" s="429" t="str">
        <f t="shared" si="883"/>
        <v/>
      </c>
      <c r="W2780" s="298"/>
      <c r="X2780" s="129" t="str">
        <f t="shared" si="884"/>
        <v/>
      </c>
      <c r="Y2780" s="129" t="str">
        <f t="shared" si="885"/>
        <v/>
      </c>
      <c r="Z2780" s="129" t="str">
        <f t="shared" si="886"/>
        <v/>
      </c>
      <c r="AA2780" s="133" t="str">
        <f t="shared" si="893"/>
        <v/>
      </c>
      <c r="AC2780" s="186" t="str">
        <f>AC2756</f>
        <v/>
      </c>
      <c r="AD2780" s="187" t="str">
        <f>AD2756</f>
        <v/>
      </c>
      <c r="AE2780" s="187" t="str">
        <f>AE2756</f>
        <v/>
      </c>
      <c r="AF2780" s="187" t="str">
        <f>AF2756</f>
        <v/>
      </c>
      <c r="AG2780" s="204">
        <f t="shared" si="887"/>
        <v>0</v>
      </c>
      <c r="AI2780" s="135" t="str">
        <f>IF(月報!G2780&lt;&gt;"",月報!G2780,"")</f>
        <v/>
      </c>
      <c r="AJ2780" s="126" t="str">
        <f>IF(月報!W2780&lt;&gt;"",月報!W2780*24,"")</f>
        <v/>
      </c>
      <c r="AK2780" s="126" t="str">
        <f>IF(月報!P2780&lt;&gt;"",月報!P2780,"")</f>
        <v/>
      </c>
      <c r="AL2780" s="126" t="str">
        <f>IF(月報!Q2780&lt;&gt;"",IF(月報!Q2780="平日残","",月報!Q2780),"")</f>
        <v/>
      </c>
      <c r="AM2780" s="126"/>
      <c r="AN2780" s="126" t="str">
        <f t="shared" si="892"/>
        <v/>
      </c>
      <c r="AO2780" s="126" t="str">
        <f>IF($E2780="","",VLOOKUP($E2780,カレンダマスタ!$A$5:$E$381,5,FALSE))</f>
        <v/>
      </c>
      <c r="AQ2780" s="196" t="str">
        <f>IF(G2780="","",IF(VLOOKUP(E2780,カレンダマスタ!$A$5:$D$381,4,FALSE)=0,"",1))</f>
        <v/>
      </c>
      <c r="AR2780" s="136" t="str">
        <f>IF($G2780="","",IF($AD2780="NSTC",INDEX(カレンダマスタ!$I$26:$O$31,MATCH($G2780,カレンダマスタ!$H$26:$H$31,1),MATCH($H2780,カレンダマスタ!$I$25:$O$25,1)),
IF($AD2780="CS本社",INDEX(カレンダマスタ!$I$36:$O$41,MATCH($G2780,カレンダマスタ!$H$36:$H$41,1),MATCH($H2780,カレンダマスタ!$I$35:$O$35,1)),
IF($AD2780="NS本社",INDEX(カレンダマスタ!$I$94:$O$99,MATCH($G2780,カレンダマスタ!$H$95:$H$100,1),MATCH($H2780,カレンダマスタ!$I$93:$O$93,1)),
IF($AD2780="ODC",INDEX(カレンダマスタ!$I$46:$O$51,MATCH($G2780,カレンダマスタ!$H$46:$H$51,1),MATCH($H2780,カレンダマスタ!$I$45:$O$45,1)),
IF($AD2780="NS東京TC",INDEX(カレンダマスタ!$I$56:$O$61,MATCH($G2780,カレンダマスタ!$H$56:$H$61,1),MATCH($H2780,カレンダマスタ!$I$55:$O$55,1)),""))))))</f>
        <v/>
      </c>
      <c r="AS2780" s="126" t="str">
        <f t="shared" si="888"/>
        <v/>
      </c>
      <c r="AU2780" s="137" t="str">
        <f>IF(E2780="","",VLOOKUP($E2780,カレンダマスタ!$A$4:$E$381,4,FALSE))</f>
        <v/>
      </c>
      <c r="AV2780" s="137" t="str">
        <f t="shared" si="894"/>
        <v/>
      </c>
      <c r="AW2780" s="137" t="str">
        <f t="shared" si="895"/>
        <v/>
      </c>
      <c r="AX2780" s="138" t="str">
        <f t="shared" si="896"/>
        <v/>
      </c>
      <c r="AY2780" s="138" t="str">
        <f t="shared" si="897"/>
        <v/>
      </c>
      <c r="AZ2780" s="130" t="str">
        <f>IF(AX2780&amp;AW2780="勤怠未設定","×",IF(AV2780="勤怠修正","×",IF(AC2780="外注","",IF(AA2780="",IF(AY2780&lt;&gt;"","×",""),IF(VLOOKUP(AA2780,カレンダマスタ!$H$66:$I$83,2,FALSE)&lt;&gt;AY2780,"×","OK")))))</f>
        <v/>
      </c>
      <c r="BC2780" s="137" t="str">
        <f>IF(E2780="","",VLOOKUP($E2780,カレンダマスタ!$A$4:$E$381,4,FALSE))</f>
        <v/>
      </c>
      <c r="BD2780" s="126" t="str">
        <f>IF(AC2780="社員","",IF(AG2780=0,"",IF(AD2780="NSTC",IF(COUNTIF(カレンダマスタ!$Q$5:$Q$32,G2780)=1,"OK","×"),
IF(AD2780="NS本社",IF(COUNTIF(カレンダマスタ!$T$5:$T$32,G2780)=1,"OK","×"),IF(COUNTIF(カレンダマスタ!$R$5:$R$32,G2780)=1,"OK","×")))))</f>
        <v/>
      </c>
      <c r="BE2780" s="126" t="str">
        <f>IF(AC2780="社員","",IF(G2780="","",IF(R2780&lt;&gt;"","",IF(AF2780="CS","OK",IF(VLOOKUP(E2780,カレンダマスタ!$A$5:$D$381,4,FALSE)&gt;0,"",IF(OR(G2780*24&gt;10.84,H2780*24&lt;14.5)=TRUE,"×","OK"))))))</f>
        <v/>
      </c>
      <c r="BF2780" s="126" t="str">
        <f t="shared" si="889"/>
        <v/>
      </c>
      <c r="BG2780" s="126" t="str">
        <f t="shared" si="890"/>
        <v/>
      </c>
      <c r="BI2780" s="130" t="str">
        <f t="shared" si="891"/>
        <v/>
      </c>
    </row>
    <row r="2781" spans="3:61">
      <c r="C2781" s="536"/>
      <c r="D2781" s="128"/>
      <c r="E2781" s="583"/>
      <c r="F2781" s="128"/>
      <c r="G2781" s="588"/>
      <c r="H2781" s="588"/>
      <c r="I2781" s="130"/>
      <c r="J2781" s="139"/>
      <c r="K2781" s="131"/>
      <c r="L2781" s="132"/>
      <c r="M2781" s="132"/>
      <c r="N2781" s="141"/>
      <c r="O2781" s="139"/>
      <c r="P2781" s="139"/>
      <c r="Q2781" s="139"/>
      <c r="R2781" s="133"/>
      <c r="S2781" s="134"/>
      <c r="T2781" s="434"/>
      <c r="U2781" s="429"/>
      <c r="V2781" s="429" t="str">
        <f t="shared" si="883"/>
        <v/>
      </c>
      <c r="W2781" s="298"/>
      <c r="X2781" s="129" t="str">
        <f t="shared" si="884"/>
        <v/>
      </c>
      <c r="Y2781" s="129" t="str">
        <f t="shared" si="885"/>
        <v/>
      </c>
      <c r="Z2781" s="129" t="str">
        <f t="shared" si="886"/>
        <v/>
      </c>
      <c r="AA2781" s="133" t="str">
        <f t="shared" si="893"/>
        <v/>
      </c>
      <c r="AC2781" s="186" t="str">
        <f>AC2756</f>
        <v/>
      </c>
      <c r="AD2781" s="187" t="str">
        <f>AD2756</f>
        <v/>
      </c>
      <c r="AE2781" s="187" t="str">
        <f>AE2756</f>
        <v/>
      </c>
      <c r="AF2781" s="187" t="str">
        <f>AF2756</f>
        <v/>
      </c>
      <c r="AG2781" s="204">
        <f t="shared" si="887"/>
        <v>0</v>
      </c>
      <c r="AI2781" s="140" t="str">
        <f>IF(月報!G2781&lt;&gt;"",月報!G2781,"")</f>
        <v/>
      </c>
      <c r="AJ2781" s="126" t="str">
        <f>IF(月報!W2781&lt;&gt;"",月報!W2781*24,"")</f>
        <v/>
      </c>
      <c r="AK2781" s="126" t="str">
        <f>IF(月報!P2781&lt;&gt;"",月報!P2781,"")</f>
        <v/>
      </c>
      <c r="AL2781" s="126" t="str">
        <f>IF(月報!Q2781&lt;&gt;"",IF(月報!Q2781="平日残","",月報!Q2781),"")</f>
        <v/>
      </c>
      <c r="AM2781" s="126"/>
      <c r="AN2781" s="126" t="str">
        <f t="shared" si="892"/>
        <v/>
      </c>
      <c r="AO2781" s="126" t="str">
        <f>IF($E2781="","",VLOOKUP($E2781,カレンダマスタ!$A$5:$E$381,5,FALSE))</f>
        <v/>
      </c>
      <c r="AQ2781" s="196" t="str">
        <f>IF(G2781="","",IF(VLOOKUP(E2781,カレンダマスタ!$A$5:$D$381,4,FALSE)=0,"",1))</f>
        <v/>
      </c>
      <c r="AR2781" s="136" t="str">
        <f>IF($G2781="","",IF($AD2781="NSTC",INDEX(カレンダマスタ!$I$26:$O$31,MATCH($G2781,カレンダマスタ!$H$26:$H$31,1),MATCH($H2781,カレンダマスタ!$I$25:$O$25,1)),
IF($AD2781="CS本社",INDEX(カレンダマスタ!$I$36:$O$41,MATCH($G2781,カレンダマスタ!$H$36:$H$41,1),MATCH($H2781,カレンダマスタ!$I$35:$O$35,1)),
IF($AD2781="NS本社",INDEX(カレンダマスタ!$I$94:$O$99,MATCH($G2781,カレンダマスタ!$H$95:$H$100,1),MATCH($H2781,カレンダマスタ!$I$93:$O$93,1)),
IF($AD2781="ODC",INDEX(カレンダマスタ!$I$46:$O$51,MATCH($G2781,カレンダマスタ!$H$46:$H$51,1),MATCH($H2781,カレンダマスタ!$I$45:$O$45,1)),
IF($AD2781="NS東京TC",INDEX(カレンダマスタ!$I$56:$O$61,MATCH($G2781,カレンダマスタ!$H$56:$H$61,1),MATCH($H2781,カレンダマスタ!$I$55:$O$55,1)),""))))))</f>
        <v/>
      </c>
      <c r="AS2781" s="126" t="str">
        <f t="shared" si="888"/>
        <v/>
      </c>
      <c r="AU2781" s="137" t="str">
        <f>IF(E2781="","",VLOOKUP($E2781,カレンダマスタ!$A$4:$E$381,4,FALSE))</f>
        <v/>
      </c>
      <c r="AV2781" s="137" t="str">
        <f t="shared" si="894"/>
        <v/>
      </c>
      <c r="AW2781" s="137" t="str">
        <f t="shared" si="895"/>
        <v/>
      </c>
      <c r="AX2781" s="138" t="str">
        <f t="shared" si="896"/>
        <v/>
      </c>
      <c r="AY2781" s="138" t="str">
        <f t="shared" si="897"/>
        <v/>
      </c>
      <c r="AZ2781" s="130" t="str">
        <f>IF(AX2781&amp;AW2781="勤怠未設定","×",IF(AV2781="勤怠修正","×",IF(AC2781="外注","",IF(AA2781="",IF(AY2781&lt;&gt;"","×",""),IF(VLOOKUP(AA2781,カレンダマスタ!$H$66:$I$83,2,FALSE)&lt;&gt;AY2781,"×","OK")))))</f>
        <v/>
      </c>
      <c r="BC2781" s="137" t="str">
        <f>IF(E2781="","",VLOOKUP($E2781,カレンダマスタ!$A$4:$E$381,4,FALSE))</f>
        <v/>
      </c>
      <c r="BD2781" s="126" t="str">
        <f>IF(AC2781="社員","",IF(AG2781=0,"",IF(AD2781="NSTC",IF(COUNTIF(カレンダマスタ!$Q$5:$Q$32,G2781)=1,"OK","×"),
IF(AD2781="NS本社",IF(COUNTIF(カレンダマスタ!$T$5:$T$32,G2781)=1,"OK","×"),IF(COUNTIF(カレンダマスタ!$R$5:$R$32,G2781)=1,"OK","×")))))</f>
        <v/>
      </c>
      <c r="BE2781" s="126" t="str">
        <f>IF(AC2781="社員","",IF(G2781="","",IF(R2781&lt;&gt;"","",IF(AF2781="CS","OK",IF(VLOOKUP(E2781,カレンダマスタ!$A$5:$D$381,4,FALSE)&gt;0,"",IF(OR(G2781*24&gt;10.84,H2781*24&lt;14.5)=TRUE,"×","OK"))))))</f>
        <v/>
      </c>
      <c r="BF2781" s="126" t="str">
        <f t="shared" si="889"/>
        <v/>
      </c>
      <c r="BG2781" s="126" t="str">
        <f t="shared" si="890"/>
        <v/>
      </c>
      <c r="BI2781" s="130" t="str">
        <f t="shared" si="891"/>
        <v/>
      </c>
    </row>
    <row r="2782" spans="3:61">
      <c r="C2782" s="536"/>
      <c r="D2782" s="128"/>
      <c r="E2782" s="583"/>
      <c r="F2782" s="128"/>
      <c r="G2782" s="588"/>
      <c r="H2782" s="588"/>
      <c r="I2782" s="130"/>
      <c r="J2782" s="139"/>
      <c r="K2782" s="131"/>
      <c r="L2782" s="132"/>
      <c r="M2782" s="132"/>
      <c r="N2782" s="141"/>
      <c r="O2782" s="139"/>
      <c r="P2782" s="139"/>
      <c r="Q2782" s="139"/>
      <c r="R2782" s="133"/>
      <c r="S2782" s="134"/>
      <c r="T2782" s="434"/>
      <c r="U2782" s="429"/>
      <c r="V2782" s="429" t="str">
        <f t="shared" si="883"/>
        <v/>
      </c>
      <c r="W2782" s="298"/>
      <c r="X2782" s="129" t="str">
        <f t="shared" si="884"/>
        <v/>
      </c>
      <c r="Y2782" s="129" t="str">
        <f t="shared" si="885"/>
        <v/>
      </c>
      <c r="Z2782" s="129" t="str">
        <f t="shared" si="886"/>
        <v/>
      </c>
      <c r="AA2782" s="133" t="str">
        <f t="shared" si="893"/>
        <v/>
      </c>
      <c r="AC2782" s="186" t="str">
        <f>AC2756</f>
        <v/>
      </c>
      <c r="AD2782" s="187" t="str">
        <f>AD2756</f>
        <v/>
      </c>
      <c r="AE2782" s="187" t="str">
        <f>AE2756</f>
        <v/>
      </c>
      <c r="AF2782" s="187" t="str">
        <f>AF2756</f>
        <v/>
      </c>
      <c r="AG2782" s="204">
        <f t="shared" si="887"/>
        <v>0</v>
      </c>
      <c r="AI2782" s="140" t="str">
        <f>IF(月報!G2782&lt;&gt;"",月報!G2782,"")</f>
        <v/>
      </c>
      <c r="AJ2782" s="126" t="str">
        <f>IF(月報!W2782&lt;&gt;"",月報!W2782*24,"")</f>
        <v/>
      </c>
      <c r="AK2782" s="126" t="str">
        <f>IF(月報!P2782&lt;&gt;"",月報!P2782,"")</f>
        <v/>
      </c>
      <c r="AL2782" s="126" t="str">
        <f>IF(月報!Q2782&lt;&gt;"",IF(月報!Q2782="平日残","",月報!Q2782),"")</f>
        <v/>
      </c>
      <c r="AM2782" s="126"/>
      <c r="AN2782" s="126" t="str">
        <f t="shared" si="892"/>
        <v/>
      </c>
      <c r="AO2782" s="126" t="str">
        <f>IF($E2782="","",VLOOKUP($E2782,カレンダマスタ!$A$5:$E$381,5,FALSE))</f>
        <v/>
      </c>
      <c r="AQ2782" s="196" t="str">
        <f>IF(G2782="","",IF(VLOOKUP(E2782,カレンダマスタ!$A$5:$D$381,4,FALSE)=0,"",1))</f>
        <v/>
      </c>
      <c r="AR2782" s="136" t="str">
        <f>IF($G2782="","",IF($AD2782="NSTC",INDEX(カレンダマスタ!$I$26:$O$31,MATCH($G2782,カレンダマスタ!$H$26:$H$31,1),MATCH($H2782,カレンダマスタ!$I$25:$O$25,1)),
IF($AD2782="CS本社",INDEX(カレンダマスタ!$I$36:$O$41,MATCH($G2782,カレンダマスタ!$H$36:$H$41,1),MATCH($H2782,カレンダマスタ!$I$35:$O$35,1)),
IF($AD2782="NS本社",INDEX(カレンダマスタ!$I$94:$O$99,MATCH($G2782,カレンダマスタ!$H$95:$H$100,1),MATCH($H2782,カレンダマスタ!$I$93:$O$93,1)),
IF($AD2782="ODC",INDEX(カレンダマスタ!$I$46:$O$51,MATCH($G2782,カレンダマスタ!$H$46:$H$51,1),MATCH($H2782,カレンダマスタ!$I$45:$O$45,1)),
IF($AD2782="NS東京TC",INDEX(カレンダマスタ!$I$56:$O$61,MATCH($G2782,カレンダマスタ!$H$56:$H$61,1),MATCH($H2782,カレンダマスタ!$I$55:$O$55,1)),""))))))</f>
        <v/>
      </c>
      <c r="AS2782" s="126" t="str">
        <f t="shared" si="888"/>
        <v/>
      </c>
      <c r="AU2782" s="137" t="str">
        <f>IF(E2782="","",VLOOKUP($E2782,カレンダマスタ!$A$4:$E$381,4,FALSE))</f>
        <v/>
      </c>
      <c r="AV2782" s="137" t="str">
        <f t="shared" si="894"/>
        <v/>
      </c>
      <c r="AW2782" s="137" t="str">
        <f t="shared" si="895"/>
        <v/>
      </c>
      <c r="AX2782" s="138" t="str">
        <f t="shared" si="896"/>
        <v/>
      </c>
      <c r="AY2782" s="138" t="str">
        <f t="shared" si="897"/>
        <v/>
      </c>
      <c r="AZ2782" s="130" t="str">
        <f>IF(AX2782&amp;AW2782="勤怠未設定","×",IF(AV2782="勤怠修正","×",IF(AC2782="外注","",IF(AA2782="",IF(AY2782&lt;&gt;"","×",""),IF(VLOOKUP(AA2782,カレンダマスタ!$H$66:$I$83,2,FALSE)&lt;&gt;AY2782,"×","OK")))))</f>
        <v/>
      </c>
      <c r="BC2782" s="137" t="str">
        <f>IF(E2782="","",VLOOKUP($E2782,カレンダマスタ!$A$4:$E$381,4,FALSE))</f>
        <v/>
      </c>
      <c r="BD2782" s="126" t="str">
        <f>IF(AC2782="社員","",IF(AG2782=0,"",IF(AD2782="NSTC",IF(COUNTIF(カレンダマスタ!$Q$5:$Q$32,G2782)=1,"OK","×"),
IF(AD2782="NS本社",IF(COUNTIF(カレンダマスタ!$T$5:$T$32,G2782)=1,"OK","×"),IF(COUNTIF(カレンダマスタ!$R$5:$R$32,G2782)=1,"OK","×")))))</f>
        <v/>
      </c>
      <c r="BE2782" s="126" t="str">
        <f>IF(AC2782="社員","",IF(G2782="","",IF(R2782&lt;&gt;"","",IF(AF2782="CS","OK",IF(VLOOKUP(E2782,カレンダマスタ!$A$5:$D$381,4,FALSE)&gt;0,"",IF(OR(G2782*24&gt;10.84,H2782*24&lt;14.5)=TRUE,"×","OK"))))))</f>
        <v/>
      </c>
      <c r="BF2782" s="126" t="str">
        <f t="shared" si="889"/>
        <v/>
      </c>
      <c r="BG2782" s="126" t="str">
        <f t="shared" si="890"/>
        <v/>
      </c>
      <c r="BI2782" s="130" t="str">
        <f t="shared" si="891"/>
        <v/>
      </c>
    </row>
    <row r="2783" spans="3:61">
      <c r="C2783" s="537"/>
      <c r="D2783" s="142"/>
      <c r="E2783" s="584"/>
      <c r="F2783" s="142"/>
      <c r="G2783" s="589"/>
      <c r="H2783" s="589"/>
      <c r="I2783" s="144"/>
      <c r="J2783" s="148"/>
      <c r="K2783" s="145"/>
      <c r="L2783" s="146"/>
      <c r="M2783" s="146"/>
      <c r="N2783" s="147"/>
      <c r="O2783" s="148"/>
      <c r="P2783" s="148"/>
      <c r="Q2783" s="148"/>
      <c r="R2783" s="149"/>
      <c r="S2783" s="156"/>
      <c r="T2783" s="435"/>
      <c r="U2783" s="430"/>
      <c r="V2783" s="430" t="str">
        <f t="shared" si="883"/>
        <v/>
      </c>
      <c r="W2783" s="298"/>
      <c r="X2783" s="143" t="str">
        <f t="shared" si="884"/>
        <v/>
      </c>
      <c r="Y2783" s="143" t="str">
        <f t="shared" si="885"/>
        <v/>
      </c>
      <c r="Z2783" s="143" t="str">
        <f t="shared" si="886"/>
        <v/>
      </c>
      <c r="AA2783" s="149" t="str">
        <f t="shared" si="893"/>
        <v/>
      </c>
      <c r="AC2783" s="188" t="str">
        <f>AC2756</f>
        <v/>
      </c>
      <c r="AD2783" s="189" t="str">
        <f>AD2756</f>
        <v/>
      </c>
      <c r="AE2783" s="189" t="str">
        <f>AE2756</f>
        <v/>
      </c>
      <c r="AF2783" s="189" t="str">
        <f>AF2756</f>
        <v/>
      </c>
      <c r="AG2783" s="205">
        <f t="shared" si="887"/>
        <v>0</v>
      </c>
      <c r="AI2783" s="157" t="str">
        <f>IF(月報!G2783&lt;&gt;"",月報!G2783,"")</f>
        <v/>
      </c>
      <c r="AJ2783" s="151" t="str">
        <f>IF(月報!W2783&lt;&gt;"",月報!W2783*24,"")</f>
        <v/>
      </c>
      <c r="AK2783" s="151" t="str">
        <f>IF(月報!P2783&lt;&gt;"",月報!P2783,"")</f>
        <v/>
      </c>
      <c r="AL2783" s="151" t="str">
        <f>IF(月報!Q2783&lt;&gt;"",IF(月報!Q2783="平日残","",月報!Q2783),"")</f>
        <v/>
      </c>
      <c r="AM2783" s="151"/>
      <c r="AN2783" s="151" t="str">
        <f t="shared" si="892"/>
        <v/>
      </c>
      <c r="AO2783" s="151" t="str">
        <f>IF($E2783="","",VLOOKUP($E2783,カレンダマスタ!$A$5:$E$381,5,FALSE))</f>
        <v/>
      </c>
      <c r="AQ2783" s="197" t="str">
        <f>IF(G2783="","",IF(VLOOKUP(E2783,カレンダマスタ!$A$5:$D$381,4,FALSE)=0,"",1))</f>
        <v/>
      </c>
      <c r="AR2783" s="152" t="str">
        <f>IF($G2783="","",IF($AD2783="NSTC",INDEX(カレンダマスタ!$I$26:$O$31,MATCH($G2783,カレンダマスタ!$H$26:$H$31,1),MATCH($H2783,カレンダマスタ!$I$25:$O$25,1)),
IF($AD2783="CS本社",INDEX(カレンダマスタ!$I$36:$O$41,MATCH($G2783,カレンダマスタ!$H$36:$H$41,1),MATCH($H2783,カレンダマスタ!$I$35:$O$35,1)),
IF($AD2783="NS本社",INDEX(カレンダマスタ!$I$94:$O$99,MATCH($G2783,カレンダマスタ!$H$95:$H$100,1),MATCH($H2783,カレンダマスタ!$I$93:$O$93,1)),
IF($AD2783="ODC",INDEX(カレンダマスタ!$I$46:$O$51,MATCH($G2783,カレンダマスタ!$H$46:$H$51,1),MATCH($H2783,カレンダマスタ!$I$45:$O$45,1)),
IF($AD2783="NS東京TC",INDEX(カレンダマスタ!$I$56:$O$61,MATCH($G2783,カレンダマスタ!$H$56:$H$61,1),MATCH($H2783,カレンダマスタ!$I$55:$O$55,1)),""))))))</f>
        <v/>
      </c>
      <c r="AS2783" s="151" t="str">
        <f t="shared" si="888"/>
        <v/>
      </c>
      <c r="AU2783" s="153" t="str">
        <f>IF(E2783="","",VLOOKUP($E2783,カレンダマスタ!$A$4:$E$381,4,FALSE))</f>
        <v/>
      </c>
      <c r="AV2783" s="153" t="str">
        <f t="shared" si="894"/>
        <v/>
      </c>
      <c r="AW2783" s="153" t="str">
        <f t="shared" si="895"/>
        <v/>
      </c>
      <c r="AX2783" s="154" t="str">
        <f t="shared" si="896"/>
        <v/>
      </c>
      <c r="AY2783" s="154" t="str">
        <f t="shared" si="897"/>
        <v/>
      </c>
      <c r="AZ2783" s="144" t="str">
        <f>IF(AX2783&amp;AW2783="勤怠未設定","×",IF(AV2783="勤怠修正","×",IF(AC2783="外注","",IF(AA2783="",IF(AY2783&lt;&gt;"","×",""),IF(VLOOKUP(AA2783,カレンダマスタ!$H$66:$I$83,2,FALSE)&lt;&gt;AY2783,"×","OK")))))</f>
        <v/>
      </c>
      <c r="BC2783" s="153" t="str">
        <f>IF(E2783="","",VLOOKUP($E2783,カレンダマスタ!$A$4:$E$381,4,FALSE))</f>
        <v/>
      </c>
      <c r="BD2783" s="151" t="str">
        <f>IF(AC2783="社員","",IF(AG2783=0,"",IF(AD2783="NSTC",IF(COUNTIF(カレンダマスタ!$Q$5:$Q$32,G2783)=1,"OK","×"),
IF(AD2783="NS本社",IF(COUNTIF(カレンダマスタ!$T$5:$T$32,G2783)=1,"OK","×"),IF(COUNTIF(カレンダマスタ!$R$5:$R$32,G2783)=1,"OK","×")))))</f>
        <v/>
      </c>
      <c r="BE2783" s="151" t="str">
        <f>IF(AC2783="社員","",IF(G2783="","",IF(R2783&lt;&gt;"","",IF(AF2783="CS","OK",IF(VLOOKUP(E2783,カレンダマスタ!$A$5:$D$381,4,FALSE)&gt;0,"",IF(OR(G2783*24&gt;10.84,H2783*24&lt;14.5)=TRUE,"×","OK"))))))</f>
        <v/>
      </c>
      <c r="BF2783" s="151" t="str">
        <f t="shared" si="889"/>
        <v/>
      </c>
      <c r="BG2783" s="151" t="str">
        <f t="shared" si="890"/>
        <v/>
      </c>
      <c r="BI2783" s="144" t="str">
        <f t="shared" si="891"/>
        <v/>
      </c>
    </row>
    <row r="2784" spans="3:61">
      <c r="C2784" s="535"/>
      <c r="D2784" s="112"/>
      <c r="E2784" s="582"/>
      <c r="F2784" s="112"/>
      <c r="G2784" s="587"/>
      <c r="H2784" s="587"/>
      <c r="I2784" s="114"/>
      <c r="J2784" s="118"/>
      <c r="K2784" s="115"/>
      <c r="L2784" s="116"/>
      <c r="M2784" s="116"/>
      <c r="N2784" s="117"/>
      <c r="O2784" s="118"/>
      <c r="P2784" s="118"/>
      <c r="Q2784" s="118"/>
      <c r="R2784" s="119"/>
      <c r="S2784" s="120"/>
      <c r="T2784" s="433"/>
      <c r="U2784" s="431">
        <f>SUM(T2784:T2800)</f>
        <v>0</v>
      </c>
      <c r="V2784" s="431" t="str">
        <f t="shared" si="883"/>
        <v/>
      </c>
      <c r="W2784" s="298"/>
      <c r="X2784" s="113" t="str">
        <f t="shared" si="884"/>
        <v/>
      </c>
      <c r="Y2784" s="113" t="str">
        <f t="shared" si="885"/>
        <v/>
      </c>
      <c r="Z2784" s="113" t="str">
        <f t="shared" si="886"/>
        <v/>
      </c>
      <c r="AA2784" s="119" t="str">
        <f t="shared" si="893"/>
        <v/>
      </c>
      <c r="AC2784" s="190" t="str">
        <f>AC2756</f>
        <v/>
      </c>
      <c r="AD2784" s="191" t="str">
        <f>AD2756</f>
        <v/>
      </c>
      <c r="AE2784" s="191" t="str">
        <f>AE2756</f>
        <v/>
      </c>
      <c r="AF2784" s="191" t="str">
        <f>AF2756</f>
        <v/>
      </c>
      <c r="AG2784" s="206">
        <f t="shared" si="887"/>
        <v>0</v>
      </c>
      <c r="AI2784" s="159" t="str">
        <f>IF(月報!G2784&lt;&gt;"",月報!G2784,"")</f>
        <v/>
      </c>
      <c r="AJ2784" s="122" t="str">
        <f>IF(月報!W2784&lt;&gt;"",月報!W2784*24,"")</f>
        <v/>
      </c>
      <c r="AK2784" s="122" t="str">
        <f>IF(月報!P2784&lt;&gt;"",月報!P2784,"")</f>
        <v/>
      </c>
      <c r="AL2784" s="122" t="str">
        <f>IF(月報!Q2784&lt;&gt;"",IF(月報!Q2784="平日残","",月報!Q2784),"")</f>
        <v/>
      </c>
      <c r="AM2784" s="122"/>
      <c r="AN2784" s="122" t="str">
        <f t="shared" si="892"/>
        <v/>
      </c>
      <c r="AO2784" s="122" t="str">
        <f>IF($E2784="","",VLOOKUP($E2784,カレンダマスタ!$A$5:$E$381,5,FALSE))</f>
        <v/>
      </c>
      <c r="AQ2784" s="195" t="str">
        <f>IF(G2784="","",IF(VLOOKUP(E2784,カレンダマスタ!$A$5:$D$381,4,FALSE)=0,"",1))</f>
        <v/>
      </c>
      <c r="AR2784" s="123" t="str">
        <f>IF($G2784="","",IF($AD2784="NSTC",INDEX(カレンダマスタ!$I$26:$O$31,MATCH($G2784,カレンダマスタ!$H$26:$H$31,1),MATCH($H2784,カレンダマスタ!$I$25:$O$25,1)),
IF($AD2784="CS本社",INDEX(カレンダマスタ!$I$36:$O$41,MATCH($G2784,カレンダマスタ!$H$36:$H$41,1),MATCH($H2784,カレンダマスタ!$I$35:$O$35,1)),
IF($AD2784="NS本社",INDEX(カレンダマスタ!$I$94:$O$99,MATCH($G2784,カレンダマスタ!$H$95:$H$100,1),MATCH($H2784,カレンダマスタ!$I$93:$O$93,1)),
IF($AD2784="ODC",INDEX(カレンダマスタ!$I$46:$O$51,MATCH($G2784,カレンダマスタ!$H$46:$H$51,1),MATCH($H2784,カレンダマスタ!$I$45:$O$45,1)),
IF($AD2784="NS東京TC",INDEX(カレンダマスタ!$I$56:$O$61,MATCH($G2784,カレンダマスタ!$H$56:$H$61,1),MATCH($H2784,カレンダマスタ!$I$55:$O$55,1)),""))))))</f>
        <v/>
      </c>
      <c r="AS2784" s="122" t="str">
        <f t="shared" si="888"/>
        <v/>
      </c>
      <c r="AU2784" s="124" t="str">
        <f>IF(E2784="","",VLOOKUP($E2784,カレンダマスタ!$A$4:$E$381,4,FALSE))</f>
        <v/>
      </c>
      <c r="AV2784" s="124" t="str">
        <f t="shared" si="894"/>
        <v/>
      </c>
      <c r="AW2784" s="124" t="str">
        <f t="shared" si="895"/>
        <v/>
      </c>
      <c r="AX2784" s="125" t="str">
        <f t="shared" si="896"/>
        <v/>
      </c>
      <c r="AY2784" s="125" t="str">
        <f t="shared" si="897"/>
        <v/>
      </c>
      <c r="AZ2784" s="114" t="str">
        <f>IF(AX2784&amp;AW2784="勤怠未設定","×",IF(AV2784="勤怠修正","×",IF(AC2784="外注","",IF(AA2784="",IF(AY2784&lt;&gt;"","×",""),IF(VLOOKUP(AA2784,カレンダマスタ!$H$66:$I$83,2,FALSE)&lt;&gt;AY2784,"×","OK")))))</f>
        <v/>
      </c>
      <c r="BC2784" s="124" t="str">
        <f>IF(E2784="","",VLOOKUP($E2784,カレンダマスタ!$A$4:$E$381,4,FALSE))</f>
        <v/>
      </c>
      <c r="BD2784" s="122" t="str">
        <f>IF(AC2784="社員","",IF(AG2784=0,"",IF(AD2784="NSTC",IF(COUNTIF(カレンダマスタ!$Q$5:$Q$32,G2784)=1,"OK","×"),
IF(AD2784="NS本社",IF(COUNTIF(カレンダマスタ!$T$5:$T$32,G2784)=1,"OK","×"),IF(COUNTIF(カレンダマスタ!$R$5:$R$32,G2784)=1,"OK","×")))))</f>
        <v/>
      </c>
      <c r="BE2784" s="122" t="str">
        <f>IF(AC2784="社員","",IF(G2784="","",IF(R2784&lt;&gt;"","",IF(AF2784="CS","OK",IF(VLOOKUP(E2784,カレンダマスタ!$A$5:$D$381,4,FALSE)&gt;0,"",IF(OR(G2784*24&gt;10.84,H2784*24&lt;14.5)=TRUE,"×","OK"))))))</f>
        <v/>
      </c>
      <c r="BF2784" s="122" t="str">
        <f t="shared" si="889"/>
        <v/>
      </c>
      <c r="BG2784" s="122" t="str">
        <f t="shared" si="890"/>
        <v/>
      </c>
      <c r="BI2784" s="114" t="str">
        <f t="shared" si="891"/>
        <v/>
      </c>
    </row>
    <row r="2785" spans="3:61">
      <c r="C2785" s="536"/>
      <c r="D2785" s="128"/>
      <c r="E2785" s="583"/>
      <c r="F2785" s="128"/>
      <c r="G2785" s="588"/>
      <c r="H2785" s="588"/>
      <c r="I2785" s="130"/>
      <c r="J2785" s="139"/>
      <c r="K2785" s="131"/>
      <c r="L2785" s="132"/>
      <c r="M2785" s="132"/>
      <c r="N2785" s="141"/>
      <c r="O2785" s="139"/>
      <c r="P2785" s="139"/>
      <c r="Q2785" s="139"/>
      <c r="R2785" s="133"/>
      <c r="S2785" s="134"/>
      <c r="T2785" s="434"/>
      <c r="U2785" s="429"/>
      <c r="V2785" s="429" t="str">
        <f t="shared" si="883"/>
        <v/>
      </c>
      <c r="W2785" s="298"/>
      <c r="X2785" s="129" t="str">
        <f t="shared" si="884"/>
        <v/>
      </c>
      <c r="Y2785" s="129" t="str">
        <f t="shared" si="885"/>
        <v/>
      </c>
      <c r="Z2785" s="129" t="str">
        <f t="shared" si="886"/>
        <v/>
      </c>
      <c r="AA2785" s="133" t="str">
        <f t="shared" si="893"/>
        <v/>
      </c>
      <c r="AC2785" s="186" t="str">
        <f>AC2756</f>
        <v/>
      </c>
      <c r="AD2785" s="187" t="str">
        <f>AD2756</f>
        <v/>
      </c>
      <c r="AE2785" s="187" t="str">
        <f>AE2756</f>
        <v/>
      </c>
      <c r="AF2785" s="187" t="str">
        <f>AF2756</f>
        <v/>
      </c>
      <c r="AG2785" s="204">
        <f t="shared" si="887"/>
        <v>0</v>
      </c>
      <c r="AI2785" s="135" t="str">
        <f>IF(月報!G2785&lt;&gt;"",月報!G2785,"")</f>
        <v/>
      </c>
      <c r="AJ2785" s="126" t="str">
        <f>IF(月報!W2785&lt;&gt;"",月報!W2785*24,"")</f>
        <v/>
      </c>
      <c r="AK2785" s="126" t="str">
        <f>IF(月報!P2785&lt;&gt;"",月報!P2785,"")</f>
        <v/>
      </c>
      <c r="AL2785" s="126" t="str">
        <f>IF(月報!Q2785&lt;&gt;"",IF(月報!Q2785="平日残","",月報!Q2785),"")</f>
        <v/>
      </c>
      <c r="AM2785" s="126"/>
      <c r="AN2785" s="126" t="str">
        <f t="shared" si="892"/>
        <v/>
      </c>
      <c r="AO2785" s="126" t="str">
        <f>IF($E2785="","",VLOOKUP($E2785,カレンダマスタ!$A$5:$E$381,5,FALSE))</f>
        <v/>
      </c>
      <c r="AQ2785" s="196" t="str">
        <f>IF(G2785="","",IF(VLOOKUP(E2785,カレンダマスタ!$A$5:$D$381,4,FALSE)=0,"",1))</f>
        <v/>
      </c>
      <c r="AR2785" s="136" t="str">
        <f>IF($G2785="","",IF($AD2785="NSTC",INDEX(カレンダマスタ!$I$26:$O$31,MATCH($G2785,カレンダマスタ!$H$26:$H$31,1),MATCH($H2785,カレンダマスタ!$I$25:$O$25,1)),
IF($AD2785="CS本社",INDEX(カレンダマスタ!$I$36:$O$41,MATCH($G2785,カレンダマスタ!$H$36:$H$41,1),MATCH($H2785,カレンダマスタ!$I$35:$O$35,1)),
IF($AD2785="NS本社",INDEX(カレンダマスタ!$I$94:$O$99,MATCH($G2785,カレンダマスタ!$H$95:$H$100,1),MATCH($H2785,カレンダマスタ!$I$93:$O$93,1)),
IF($AD2785="ODC",INDEX(カレンダマスタ!$I$46:$O$51,MATCH($G2785,カレンダマスタ!$H$46:$H$51,1),MATCH($H2785,カレンダマスタ!$I$45:$O$45,1)),
IF($AD2785="NS東京TC",INDEX(カレンダマスタ!$I$56:$O$61,MATCH($G2785,カレンダマスタ!$H$56:$H$61,1),MATCH($H2785,カレンダマスタ!$I$55:$O$55,1)),""))))))</f>
        <v/>
      </c>
      <c r="AS2785" s="126" t="str">
        <f t="shared" si="888"/>
        <v/>
      </c>
      <c r="AU2785" s="137" t="str">
        <f>IF(E2785="","",VLOOKUP($E2785,カレンダマスタ!$A$4:$E$381,4,FALSE))</f>
        <v/>
      </c>
      <c r="AV2785" s="137" t="str">
        <f t="shared" si="894"/>
        <v/>
      </c>
      <c r="AW2785" s="137" t="str">
        <f t="shared" si="895"/>
        <v/>
      </c>
      <c r="AX2785" s="138" t="str">
        <f t="shared" si="896"/>
        <v/>
      </c>
      <c r="AY2785" s="138" t="str">
        <f t="shared" si="897"/>
        <v/>
      </c>
      <c r="AZ2785" s="130" t="str">
        <f>IF(AX2785&amp;AW2785="勤怠未設定","×",IF(AV2785="勤怠修正","×",IF(AC2785="外注","",IF(AA2785="",IF(AY2785&lt;&gt;"","×",""),IF(VLOOKUP(AA2785,カレンダマスタ!$H$66:$I$83,2,FALSE)&lt;&gt;AY2785,"×","OK")))))</f>
        <v/>
      </c>
      <c r="BC2785" s="137" t="str">
        <f>IF(E2785="","",VLOOKUP($E2785,カレンダマスタ!$A$4:$E$381,4,FALSE))</f>
        <v/>
      </c>
      <c r="BD2785" s="126" t="str">
        <f>IF(AC2785="社員","",IF(AG2785=0,"",IF(AD2785="NSTC",IF(COUNTIF(カレンダマスタ!$Q$5:$Q$32,G2785)=1,"OK","×"),
IF(AD2785="NS本社",IF(COUNTIF(カレンダマスタ!$T$5:$T$32,G2785)=1,"OK","×"),IF(COUNTIF(カレンダマスタ!$R$5:$R$32,G2785)=1,"OK","×")))))</f>
        <v/>
      </c>
      <c r="BE2785" s="126" t="str">
        <f>IF(AC2785="社員","",IF(G2785="","",IF(R2785&lt;&gt;"","",IF(AF2785="CS","OK",IF(VLOOKUP(E2785,カレンダマスタ!$A$5:$D$381,4,FALSE)&gt;0,"",IF(OR(G2785*24&gt;10.84,H2785*24&lt;14.5)=TRUE,"×","OK"))))))</f>
        <v/>
      </c>
      <c r="BF2785" s="126" t="str">
        <f t="shared" si="889"/>
        <v/>
      </c>
      <c r="BG2785" s="126" t="str">
        <f t="shared" si="890"/>
        <v/>
      </c>
      <c r="BI2785" s="130" t="str">
        <f t="shared" si="891"/>
        <v/>
      </c>
    </row>
    <row r="2786" spans="3:61">
      <c r="C2786" s="536"/>
      <c r="D2786" s="128"/>
      <c r="E2786" s="583"/>
      <c r="F2786" s="128"/>
      <c r="G2786" s="588"/>
      <c r="H2786" s="588"/>
      <c r="I2786" s="130"/>
      <c r="J2786" s="139"/>
      <c r="K2786" s="131"/>
      <c r="L2786" s="132"/>
      <c r="M2786" s="132"/>
      <c r="N2786" s="141"/>
      <c r="O2786" s="139"/>
      <c r="P2786" s="139"/>
      <c r="Q2786" s="139"/>
      <c r="R2786" s="133"/>
      <c r="S2786" s="134"/>
      <c r="T2786" s="434"/>
      <c r="U2786" s="429"/>
      <c r="V2786" s="429" t="str">
        <f t="shared" si="883"/>
        <v/>
      </c>
      <c r="W2786" s="298"/>
      <c r="X2786" s="129" t="str">
        <f t="shared" si="884"/>
        <v/>
      </c>
      <c r="Y2786" s="129" t="str">
        <f t="shared" si="885"/>
        <v/>
      </c>
      <c r="Z2786" s="129" t="str">
        <f t="shared" si="886"/>
        <v/>
      </c>
      <c r="AA2786" s="133" t="str">
        <f t="shared" si="893"/>
        <v/>
      </c>
      <c r="AC2786" s="186" t="str">
        <f>AC2756</f>
        <v/>
      </c>
      <c r="AD2786" s="187" t="str">
        <f>AD2756</f>
        <v/>
      </c>
      <c r="AE2786" s="187" t="str">
        <f>AE2756</f>
        <v/>
      </c>
      <c r="AF2786" s="187" t="str">
        <f>AF2756</f>
        <v/>
      </c>
      <c r="AG2786" s="204">
        <f t="shared" si="887"/>
        <v>0</v>
      </c>
      <c r="AI2786" s="160" t="str">
        <f>IF(月報!G2786&lt;&gt;"",月報!G2786,"")</f>
        <v/>
      </c>
      <c r="AJ2786" s="126" t="str">
        <f>IF(月報!W2786&lt;&gt;"",月報!W2786*24,"")</f>
        <v/>
      </c>
      <c r="AK2786" s="126" t="str">
        <f>IF(月報!P2786&lt;&gt;"",月報!P2786,"")</f>
        <v/>
      </c>
      <c r="AL2786" s="126" t="str">
        <f>IF(月報!Q2786&lt;&gt;"",IF(月報!Q2786="平日残","",月報!Q2786),"")</f>
        <v/>
      </c>
      <c r="AM2786" s="126"/>
      <c r="AN2786" s="126" t="str">
        <f t="shared" si="892"/>
        <v/>
      </c>
      <c r="AO2786" s="126" t="str">
        <f>IF($E2786="","",VLOOKUP($E2786,カレンダマスタ!$A$5:$E$381,5,FALSE))</f>
        <v/>
      </c>
      <c r="AQ2786" s="196" t="str">
        <f>IF(G2786="","",IF(VLOOKUP(E2786,カレンダマスタ!$A$5:$D$381,4,FALSE)=0,"",1))</f>
        <v/>
      </c>
      <c r="AR2786" s="136" t="str">
        <f>IF($G2786="","",IF($AD2786="NSTC",INDEX(カレンダマスタ!$I$26:$O$31,MATCH($G2786,カレンダマスタ!$H$26:$H$31,1),MATCH($H2786,カレンダマスタ!$I$25:$O$25,1)),
IF($AD2786="CS本社",INDEX(カレンダマスタ!$I$36:$O$41,MATCH($G2786,カレンダマスタ!$H$36:$H$41,1),MATCH($H2786,カレンダマスタ!$I$35:$O$35,1)),
IF($AD2786="NS本社",INDEX(カレンダマスタ!$I$94:$O$99,MATCH($G2786,カレンダマスタ!$H$95:$H$100,1),MATCH($H2786,カレンダマスタ!$I$93:$O$93,1)),
IF($AD2786="ODC",INDEX(カレンダマスタ!$I$46:$O$51,MATCH($G2786,カレンダマスタ!$H$46:$H$51,1),MATCH($H2786,カレンダマスタ!$I$45:$O$45,1)),
IF($AD2786="NS東京TC",INDEX(カレンダマスタ!$I$56:$O$61,MATCH($G2786,カレンダマスタ!$H$56:$H$61,1),MATCH($H2786,カレンダマスタ!$I$55:$O$55,1)),""))))))</f>
        <v/>
      </c>
      <c r="AS2786" s="126" t="str">
        <f t="shared" si="888"/>
        <v/>
      </c>
      <c r="AU2786" s="137" t="str">
        <f>IF(E2786="","",VLOOKUP($E2786,カレンダマスタ!$A$4:$E$381,4,FALSE))</f>
        <v/>
      </c>
      <c r="AV2786" s="137" t="str">
        <f t="shared" si="894"/>
        <v/>
      </c>
      <c r="AW2786" s="137" t="str">
        <f t="shared" si="895"/>
        <v/>
      </c>
      <c r="AX2786" s="138" t="str">
        <f t="shared" si="896"/>
        <v/>
      </c>
      <c r="AY2786" s="138" t="str">
        <f t="shared" si="897"/>
        <v/>
      </c>
      <c r="AZ2786" s="130" t="str">
        <f>IF(AX2786&amp;AW2786="勤怠未設定","×",IF(AV2786="勤怠修正","×",IF(AC2786="外注","",IF(AA2786="",IF(AY2786&lt;&gt;"","×",""),IF(VLOOKUP(AA2786,カレンダマスタ!$H$66:$I$83,2,FALSE)&lt;&gt;AY2786,"×","OK")))))</f>
        <v/>
      </c>
      <c r="BC2786" s="137" t="str">
        <f>IF(E2786="","",VLOOKUP($E2786,カレンダマスタ!$A$4:$E$381,4,FALSE))</f>
        <v/>
      </c>
      <c r="BD2786" s="126" t="str">
        <f>IF(AC2786="社員","",IF(AG2786=0,"",IF(AD2786="NSTC",IF(COUNTIF(カレンダマスタ!$Q$5:$Q$32,G2786)=1,"OK","×"),
IF(AD2786="NS本社",IF(COUNTIF(カレンダマスタ!$T$5:$T$32,G2786)=1,"OK","×"),IF(COUNTIF(カレンダマスタ!$R$5:$R$32,G2786)=1,"OK","×")))))</f>
        <v/>
      </c>
      <c r="BE2786" s="126" t="str">
        <f>IF(AC2786="社員","",IF(G2786="","",IF(R2786&lt;&gt;"","",IF(AF2786="CS","OK",IF(VLOOKUP(E2786,カレンダマスタ!$A$5:$D$381,4,FALSE)&gt;0,"",IF(OR(G2786*24&gt;10.84,H2786*24&lt;14.5)=TRUE,"×","OK"))))))</f>
        <v/>
      </c>
      <c r="BF2786" s="126" t="str">
        <f t="shared" si="889"/>
        <v/>
      </c>
      <c r="BG2786" s="126" t="str">
        <f t="shared" si="890"/>
        <v/>
      </c>
      <c r="BI2786" s="130" t="str">
        <f t="shared" si="891"/>
        <v/>
      </c>
    </row>
    <row r="2787" spans="3:61">
      <c r="C2787" s="536"/>
      <c r="D2787" s="128"/>
      <c r="E2787" s="214"/>
      <c r="F2787" s="128"/>
      <c r="G2787" s="588"/>
      <c r="H2787" s="588"/>
      <c r="I2787" s="131"/>
      <c r="J2787" s="139"/>
      <c r="K2787" s="131"/>
      <c r="L2787" s="132"/>
      <c r="M2787" s="132"/>
      <c r="N2787" s="141"/>
      <c r="O2787" s="139"/>
      <c r="P2787" s="139"/>
      <c r="Q2787" s="139"/>
      <c r="R2787" s="133"/>
      <c r="S2787" s="134"/>
      <c r="T2787" s="434"/>
      <c r="U2787" s="429"/>
      <c r="V2787" s="429" t="str">
        <f t="shared" si="883"/>
        <v/>
      </c>
      <c r="W2787" s="298"/>
      <c r="X2787" s="129" t="str">
        <f t="shared" si="884"/>
        <v/>
      </c>
      <c r="Y2787" s="129" t="str">
        <f t="shared" si="885"/>
        <v/>
      </c>
      <c r="Z2787" s="129" t="str">
        <f t="shared" si="886"/>
        <v/>
      </c>
      <c r="AA2787" s="133" t="str">
        <f t="shared" si="893"/>
        <v/>
      </c>
      <c r="AC2787" s="186" t="str">
        <f>AC2756</f>
        <v/>
      </c>
      <c r="AD2787" s="187" t="str">
        <f>AD2756</f>
        <v/>
      </c>
      <c r="AE2787" s="187" t="str">
        <f>AE2756</f>
        <v/>
      </c>
      <c r="AF2787" s="187" t="str">
        <f>AF2756</f>
        <v/>
      </c>
      <c r="AG2787" s="204">
        <f t="shared" si="887"/>
        <v>0</v>
      </c>
      <c r="AI2787" s="160" t="str">
        <f>IF(月報!G2787&lt;&gt;"",月報!G2787,"")</f>
        <v/>
      </c>
      <c r="AJ2787" s="126" t="str">
        <f>IF(月報!W2787&lt;&gt;"",月報!W2787*24,"")</f>
        <v/>
      </c>
      <c r="AK2787" s="126" t="str">
        <f>IF(月報!P2787&lt;&gt;"",月報!P2787,"")</f>
        <v/>
      </c>
      <c r="AL2787" s="126" t="str">
        <f>IF(月報!Q2787&lt;&gt;"",IF(月報!Q2787="平日残","",月報!Q2787),"")</f>
        <v/>
      </c>
      <c r="AM2787" s="126"/>
      <c r="AN2787" s="126" t="str">
        <f t="shared" si="892"/>
        <v/>
      </c>
      <c r="AO2787" s="126" t="str">
        <f>IF($E2787="","",VLOOKUP($E2787,カレンダマスタ!$A$5:$E$381,5,FALSE))</f>
        <v/>
      </c>
      <c r="AQ2787" s="196" t="str">
        <f>IF(G2787="","",IF(VLOOKUP(E2787,カレンダマスタ!$A$5:$D$381,4,FALSE)=0,"",1))</f>
        <v/>
      </c>
      <c r="AR2787" s="136" t="str">
        <f>IF($G2787="","",IF($AD2787="NSTC",INDEX(カレンダマスタ!$I$26:$O$31,MATCH($G2787,カレンダマスタ!$H$26:$H$31,1),MATCH($H2787,カレンダマスタ!$I$25:$O$25,1)),
IF($AD2787="CS本社",INDEX(カレンダマスタ!$I$36:$O$41,MATCH($G2787,カレンダマスタ!$H$36:$H$41,1),MATCH($H2787,カレンダマスタ!$I$35:$O$35,1)),
IF($AD2787="NS本社",INDEX(カレンダマスタ!$I$94:$O$99,MATCH($G2787,カレンダマスタ!$H$95:$H$100,1),MATCH($H2787,カレンダマスタ!$I$93:$O$93,1)),
IF($AD2787="ODC",INDEX(カレンダマスタ!$I$46:$O$51,MATCH($G2787,カレンダマスタ!$H$46:$H$51,1),MATCH($H2787,カレンダマスタ!$I$45:$O$45,1)),
IF($AD2787="NS東京TC",INDEX(カレンダマスタ!$I$56:$O$61,MATCH($G2787,カレンダマスタ!$H$56:$H$61,1),MATCH($H2787,カレンダマスタ!$I$55:$O$55,1)),""))))))</f>
        <v/>
      </c>
      <c r="AS2787" s="126" t="str">
        <f t="shared" si="888"/>
        <v/>
      </c>
      <c r="AU2787" s="137" t="str">
        <f>IF(E2787="","",VLOOKUP($E2787,カレンダマスタ!$A$4:$E$381,4,FALSE))</f>
        <v/>
      </c>
      <c r="AV2787" s="137" t="str">
        <f t="shared" si="894"/>
        <v/>
      </c>
      <c r="AW2787" s="137" t="str">
        <f t="shared" si="895"/>
        <v/>
      </c>
      <c r="AX2787" s="138" t="str">
        <f t="shared" si="896"/>
        <v/>
      </c>
      <c r="AY2787" s="138" t="str">
        <f t="shared" si="897"/>
        <v/>
      </c>
      <c r="AZ2787" s="130" t="str">
        <f>IF(AX2787&amp;AW2787="勤怠未設定","×",IF(AV2787="勤怠修正","×",IF(AC2787="外注","",IF(AA2787="",IF(AY2787&lt;&gt;"","×",""),IF(VLOOKUP(AA2787,カレンダマスタ!$H$66:$I$83,2,FALSE)&lt;&gt;AY2787,"×","OK")))))</f>
        <v/>
      </c>
      <c r="BC2787" s="137" t="str">
        <f>IF(E2787="","",VLOOKUP($E2787,カレンダマスタ!$A$4:$E$381,4,FALSE))</f>
        <v/>
      </c>
      <c r="BD2787" s="126" t="str">
        <f>IF(AC2787="社員","",IF(AG2787=0,"",IF(AD2787="NSTC",IF(COUNTIF(カレンダマスタ!$Q$5:$Q$32,G2787)=1,"OK","×"),
IF(AD2787="NS本社",IF(COUNTIF(カレンダマスタ!$T$5:$T$32,G2787)=1,"OK","×"),IF(COUNTIF(カレンダマスタ!$R$5:$R$32,G2787)=1,"OK","×")))))</f>
        <v/>
      </c>
      <c r="BE2787" s="126" t="str">
        <f>IF(AC2787="社員","",IF(G2787="","",IF(R2787&lt;&gt;"","",IF(AF2787="CS","OK",IF(VLOOKUP(E2787,カレンダマスタ!$A$5:$D$381,4,FALSE)&gt;0,"",IF(OR(G2787*24&gt;10.84,H2787*24&lt;14.5)=TRUE,"×","OK"))))))</f>
        <v/>
      </c>
      <c r="BF2787" s="126" t="str">
        <f t="shared" si="889"/>
        <v/>
      </c>
      <c r="BG2787" s="126" t="str">
        <f t="shared" si="890"/>
        <v/>
      </c>
      <c r="BI2787" s="130" t="str">
        <f t="shared" si="891"/>
        <v/>
      </c>
    </row>
    <row r="2788" spans="3:61">
      <c r="C2788" s="536"/>
      <c r="D2788" s="128"/>
      <c r="E2788" s="214"/>
      <c r="F2788" s="128"/>
      <c r="G2788" s="588"/>
      <c r="H2788" s="588"/>
      <c r="I2788" s="131"/>
      <c r="J2788" s="139"/>
      <c r="K2788" s="131"/>
      <c r="L2788" s="132"/>
      <c r="M2788" s="132"/>
      <c r="N2788" s="141"/>
      <c r="O2788" s="139"/>
      <c r="P2788" s="139"/>
      <c r="Q2788" s="139"/>
      <c r="R2788" s="133"/>
      <c r="S2788" s="134"/>
      <c r="T2788" s="434"/>
      <c r="U2788" s="429"/>
      <c r="V2788" s="429" t="str">
        <f t="shared" si="883"/>
        <v/>
      </c>
      <c r="W2788" s="298"/>
      <c r="X2788" s="129" t="str">
        <f t="shared" si="884"/>
        <v/>
      </c>
      <c r="Y2788" s="129" t="str">
        <f t="shared" si="885"/>
        <v/>
      </c>
      <c r="Z2788" s="129" t="str">
        <f t="shared" si="886"/>
        <v/>
      </c>
      <c r="AA2788" s="133" t="str">
        <f t="shared" si="893"/>
        <v/>
      </c>
      <c r="AC2788" s="186" t="str">
        <f>AC2756</f>
        <v/>
      </c>
      <c r="AD2788" s="187" t="str">
        <f>AD2756</f>
        <v/>
      </c>
      <c r="AE2788" s="187" t="str">
        <f>AE2756</f>
        <v/>
      </c>
      <c r="AF2788" s="187" t="str">
        <f>AF2756</f>
        <v/>
      </c>
      <c r="AG2788" s="204">
        <f t="shared" si="887"/>
        <v>0</v>
      </c>
      <c r="AI2788" s="160" t="str">
        <f>IF(月報!G2788&lt;&gt;"",月報!G2788,"")</f>
        <v/>
      </c>
      <c r="AJ2788" s="126" t="str">
        <f>IF(月報!W2788&lt;&gt;"",月報!W2788*24,"")</f>
        <v/>
      </c>
      <c r="AK2788" s="126" t="str">
        <f>IF(月報!P2788&lt;&gt;"",月報!P2788,"")</f>
        <v/>
      </c>
      <c r="AL2788" s="126" t="str">
        <f>IF(月報!Q2788&lt;&gt;"",IF(月報!Q2788="平日残","",月報!Q2788),"")</f>
        <v/>
      </c>
      <c r="AM2788" s="126"/>
      <c r="AN2788" s="126" t="str">
        <f t="shared" si="892"/>
        <v/>
      </c>
      <c r="AO2788" s="126" t="str">
        <f>IF($E2788="","",VLOOKUP($E2788,カレンダマスタ!$A$5:$E$381,5,FALSE))</f>
        <v/>
      </c>
      <c r="AQ2788" s="196" t="str">
        <f>IF(G2788="","",IF(VLOOKUP(E2788,カレンダマスタ!$A$5:$D$381,4,FALSE)=0,"",1))</f>
        <v/>
      </c>
      <c r="AR2788" s="136" t="str">
        <f>IF($G2788="","",IF($AD2788="NSTC",INDEX(カレンダマスタ!$I$26:$O$31,MATCH($G2788,カレンダマスタ!$H$26:$H$31,1),MATCH($H2788,カレンダマスタ!$I$25:$O$25,1)),
IF($AD2788="CS本社",INDEX(カレンダマスタ!$I$36:$O$41,MATCH($G2788,カレンダマスタ!$H$36:$H$41,1),MATCH($H2788,カレンダマスタ!$I$35:$O$35,1)),
IF($AD2788="NS本社",INDEX(カレンダマスタ!$I$94:$O$99,MATCH($G2788,カレンダマスタ!$H$95:$H$100,1),MATCH($H2788,カレンダマスタ!$I$93:$O$93,1)),
IF($AD2788="ODC",INDEX(カレンダマスタ!$I$46:$O$51,MATCH($G2788,カレンダマスタ!$H$46:$H$51,1),MATCH($H2788,カレンダマスタ!$I$45:$O$45,1)),
IF($AD2788="NS東京TC",INDEX(カレンダマスタ!$I$56:$O$61,MATCH($G2788,カレンダマスタ!$H$56:$H$61,1),MATCH($H2788,カレンダマスタ!$I$55:$O$55,1)),""))))))</f>
        <v/>
      </c>
      <c r="AS2788" s="126" t="str">
        <f t="shared" si="888"/>
        <v/>
      </c>
      <c r="AU2788" s="137" t="str">
        <f>IF(E2788="","",VLOOKUP($E2788,カレンダマスタ!$A$4:$E$381,4,FALSE))</f>
        <v/>
      </c>
      <c r="AV2788" s="137" t="str">
        <f t="shared" si="894"/>
        <v/>
      </c>
      <c r="AW2788" s="137" t="str">
        <f t="shared" si="895"/>
        <v/>
      </c>
      <c r="AX2788" s="138" t="str">
        <f t="shared" si="896"/>
        <v/>
      </c>
      <c r="AY2788" s="138" t="str">
        <f t="shared" si="897"/>
        <v/>
      </c>
      <c r="AZ2788" s="130" t="str">
        <f>IF(AX2788&amp;AW2788="勤怠未設定","×",IF(AV2788="勤怠修正","×",IF(AC2788="外注","",IF(AA2788="",IF(AY2788&lt;&gt;"","×",""),IF(VLOOKUP(AA2788,カレンダマスタ!$H$66:$I$83,2,FALSE)&lt;&gt;AY2788,"×","OK")))))</f>
        <v/>
      </c>
      <c r="BC2788" s="137" t="str">
        <f>IF(E2788="","",VLOOKUP($E2788,カレンダマスタ!$A$4:$E$381,4,FALSE))</f>
        <v/>
      </c>
      <c r="BD2788" s="126" t="str">
        <f>IF(AC2788="社員","",IF(AG2788=0,"",IF(AD2788="NSTC",IF(COUNTIF(カレンダマスタ!$Q$5:$Q$32,G2788)=1,"OK","×"),
IF(AD2788="NS本社",IF(COUNTIF(カレンダマスタ!$T$5:$T$32,G2788)=1,"OK","×"),IF(COUNTIF(カレンダマスタ!$R$5:$R$32,G2788)=1,"OK","×")))))</f>
        <v/>
      </c>
      <c r="BE2788" s="126" t="str">
        <f>IF(AC2788="社員","",IF(G2788="","",IF(R2788&lt;&gt;"","",IF(AF2788="CS","OK",IF(VLOOKUP(E2788,カレンダマスタ!$A$5:$D$381,4,FALSE)&gt;0,"",IF(OR(G2788*24&gt;10.84,H2788*24&lt;14.5)=TRUE,"×","OK"))))))</f>
        <v/>
      </c>
      <c r="BF2788" s="126" t="str">
        <f t="shared" si="889"/>
        <v/>
      </c>
      <c r="BG2788" s="126" t="str">
        <f t="shared" si="890"/>
        <v/>
      </c>
      <c r="BI2788" s="130" t="str">
        <f t="shared" si="891"/>
        <v/>
      </c>
    </row>
    <row r="2789" spans="3:61">
      <c r="C2789" s="536"/>
      <c r="D2789" s="128"/>
      <c r="E2789" s="214"/>
      <c r="F2789" s="128"/>
      <c r="G2789" s="588"/>
      <c r="H2789" s="588"/>
      <c r="I2789" s="131"/>
      <c r="J2789" s="139"/>
      <c r="K2789" s="131"/>
      <c r="L2789" s="132"/>
      <c r="M2789" s="132"/>
      <c r="N2789" s="141"/>
      <c r="O2789" s="139"/>
      <c r="P2789" s="139"/>
      <c r="Q2789" s="139"/>
      <c r="R2789" s="133"/>
      <c r="S2789" s="134"/>
      <c r="T2789" s="434"/>
      <c r="U2789" s="429"/>
      <c r="V2789" s="429" t="str">
        <f t="shared" si="883"/>
        <v/>
      </c>
      <c r="W2789" s="298"/>
      <c r="X2789" s="129" t="str">
        <f t="shared" si="884"/>
        <v/>
      </c>
      <c r="Y2789" s="129" t="str">
        <f t="shared" si="885"/>
        <v/>
      </c>
      <c r="Z2789" s="129" t="str">
        <f t="shared" si="886"/>
        <v/>
      </c>
      <c r="AA2789" s="133" t="str">
        <f t="shared" si="893"/>
        <v/>
      </c>
      <c r="AC2789" s="186" t="str">
        <f>AC2756</f>
        <v/>
      </c>
      <c r="AD2789" s="187" t="str">
        <f>AD2756</f>
        <v/>
      </c>
      <c r="AE2789" s="187" t="str">
        <f>AE2756</f>
        <v/>
      </c>
      <c r="AF2789" s="187" t="str">
        <f>AF2756</f>
        <v/>
      </c>
      <c r="AG2789" s="204">
        <f t="shared" si="887"/>
        <v>0</v>
      </c>
      <c r="AI2789" s="160" t="str">
        <f>IF(月報!G2789&lt;&gt;"",月報!G2789,"")</f>
        <v/>
      </c>
      <c r="AJ2789" s="126" t="str">
        <f>IF(月報!W2789&lt;&gt;"",月報!W2789*24,"")</f>
        <v/>
      </c>
      <c r="AK2789" s="126" t="str">
        <f>IF(月報!P2789&lt;&gt;"",月報!P2789,"")</f>
        <v/>
      </c>
      <c r="AL2789" s="126" t="str">
        <f>IF(月報!Q2789&lt;&gt;"",IF(月報!Q2789="平日残","",月報!Q2789),"")</f>
        <v/>
      </c>
      <c r="AM2789" s="126"/>
      <c r="AN2789" s="126" t="str">
        <f t="shared" si="892"/>
        <v/>
      </c>
      <c r="AO2789" s="126" t="str">
        <f>IF($E2789="","",VLOOKUP($E2789,カレンダマスタ!$A$5:$E$381,5,FALSE))</f>
        <v/>
      </c>
      <c r="AQ2789" s="196" t="str">
        <f>IF(G2789="","",IF(VLOOKUP(E2789,カレンダマスタ!$A$5:$D$381,4,FALSE)=0,"",1))</f>
        <v/>
      </c>
      <c r="AR2789" s="136" t="str">
        <f>IF($G2789="","",IF($AD2789="NSTC",INDEX(カレンダマスタ!$I$26:$O$31,MATCH($G2789,カレンダマスタ!$H$26:$H$31,1),MATCH($H2789,カレンダマスタ!$I$25:$O$25,1)),
IF($AD2789="CS本社",INDEX(カレンダマスタ!$I$36:$O$41,MATCH($G2789,カレンダマスタ!$H$36:$H$41,1),MATCH($H2789,カレンダマスタ!$I$35:$O$35,1)),
IF($AD2789="NS本社",INDEX(カレンダマスタ!$I$94:$O$99,MATCH($G2789,カレンダマスタ!$H$95:$H$100,1),MATCH($H2789,カレンダマスタ!$I$93:$O$93,1)),
IF($AD2789="ODC",INDEX(カレンダマスタ!$I$46:$O$51,MATCH($G2789,カレンダマスタ!$H$46:$H$51,1),MATCH($H2789,カレンダマスタ!$I$45:$O$45,1)),
IF($AD2789="NS東京TC",INDEX(カレンダマスタ!$I$56:$O$61,MATCH($G2789,カレンダマスタ!$H$56:$H$61,1),MATCH($H2789,カレンダマスタ!$I$55:$O$55,1)),""))))))</f>
        <v/>
      </c>
      <c r="AS2789" s="126" t="str">
        <f t="shared" si="888"/>
        <v/>
      </c>
      <c r="AU2789" s="137" t="str">
        <f>IF(E2789="","",VLOOKUP($E2789,カレンダマスタ!$A$4:$E$381,4,FALSE))</f>
        <v/>
      </c>
      <c r="AV2789" s="137" t="str">
        <f t="shared" si="894"/>
        <v/>
      </c>
      <c r="AW2789" s="137" t="str">
        <f t="shared" si="895"/>
        <v/>
      </c>
      <c r="AX2789" s="138" t="str">
        <f t="shared" si="896"/>
        <v/>
      </c>
      <c r="AY2789" s="138" t="str">
        <f t="shared" si="897"/>
        <v/>
      </c>
      <c r="AZ2789" s="130" t="str">
        <f>IF(AX2789&amp;AW2789="勤怠未設定","×",IF(AV2789="勤怠修正","×",IF(AC2789="外注","",IF(AA2789="",IF(AY2789&lt;&gt;"","×",""),IF(VLOOKUP(AA2789,カレンダマスタ!$H$66:$I$83,2,FALSE)&lt;&gt;AY2789,"×","OK")))))</f>
        <v/>
      </c>
      <c r="BC2789" s="137" t="str">
        <f>IF(E2789="","",VLOOKUP($E2789,カレンダマスタ!$A$4:$E$381,4,FALSE))</f>
        <v/>
      </c>
      <c r="BD2789" s="126" t="str">
        <f>IF(AC2789="社員","",IF(AG2789=0,"",IF(AD2789="NSTC",IF(COUNTIF(カレンダマスタ!$Q$5:$Q$32,G2789)=1,"OK","×"),
IF(AD2789="NS本社",IF(COUNTIF(カレンダマスタ!$T$5:$T$32,G2789)=1,"OK","×"),IF(COUNTIF(カレンダマスタ!$R$5:$R$32,G2789)=1,"OK","×")))))</f>
        <v/>
      </c>
      <c r="BE2789" s="126" t="str">
        <f>IF(AC2789="社員","",IF(G2789="","",IF(R2789&lt;&gt;"","",IF(AF2789="CS","OK",IF(VLOOKUP(E2789,カレンダマスタ!$A$5:$D$381,4,FALSE)&gt;0,"",IF(OR(G2789*24&gt;10.84,H2789*24&lt;14.5)=TRUE,"×","OK"))))))</f>
        <v/>
      </c>
      <c r="BF2789" s="126" t="str">
        <f t="shared" si="889"/>
        <v/>
      </c>
      <c r="BG2789" s="126" t="str">
        <f t="shared" si="890"/>
        <v/>
      </c>
      <c r="BI2789" s="130" t="str">
        <f t="shared" si="891"/>
        <v/>
      </c>
    </row>
    <row r="2790" spans="3:61" ht="13.8" thickBot="1">
      <c r="C2790" s="538"/>
      <c r="D2790" s="162"/>
      <c r="E2790" s="215"/>
      <c r="F2790" s="162"/>
      <c r="G2790" s="590"/>
      <c r="H2790" s="590"/>
      <c r="I2790" s="164"/>
      <c r="J2790" s="165"/>
      <c r="K2790" s="164"/>
      <c r="L2790" s="166"/>
      <c r="M2790" s="166"/>
      <c r="N2790" s="167"/>
      <c r="O2790" s="165"/>
      <c r="P2790" s="165"/>
      <c r="Q2790" s="165"/>
      <c r="R2790" s="168"/>
      <c r="S2790" s="169"/>
      <c r="T2790" s="436"/>
      <c r="U2790" s="432"/>
      <c r="V2790" s="432" t="str">
        <f t="shared" si="883"/>
        <v/>
      </c>
      <c r="W2790" s="298"/>
      <c r="X2790" s="165" t="str">
        <f t="shared" si="884"/>
        <v/>
      </c>
      <c r="Y2790" s="165" t="str">
        <f t="shared" si="885"/>
        <v/>
      </c>
      <c r="Z2790" s="165" t="str">
        <f t="shared" si="886"/>
        <v/>
      </c>
      <c r="AA2790" s="168" t="str">
        <f t="shared" si="893"/>
        <v/>
      </c>
      <c r="AC2790" s="192" t="str">
        <f>AC2756</f>
        <v/>
      </c>
      <c r="AD2790" s="193" t="str">
        <f>AD2756</f>
        <v/>
      </c>
      <c r="AE2790" s="193" t="str">
        <f>AE2756</f>
        <v/>
      </c>
      <c r="AF2790" s="193" t="str">
        <f>AF2756</f>
        <v/>
      </c>
      <c r="AG2790" s="207">
        <f t="shared" si="887"/>
        <v>0</v>
      </c>
      <c r="AI2790" s="170" t="str">
        <f>IF(月報!G2790&lt;&gt;"",月報!G2790,"")</f>
        <v/>
      </c>
      <c r="AJ2790" s="171" t="str">
        <f>IF(月報!W2790&lt;&gt;"",月報!W2790*24,"")</f>
        <v/>
      </c>
      <c r="AK2790" s="171" t="str">
        <f>IF(月報!P2790&lt;&gt;"",月報!P2790,"")</f>
        <v/>
      </c>
      <c r="AL2790" s="171" t="str">
        <f>IF(月報!Q2790&lt;&gt;"",IF(月報!Q2790="平日残","",月報!Q2790),"")</f>
        <v/>
      </c>
      <c r="AM2790" s="171"/>
      <c r="AN2790" s="171" t="str">
        <f t="shared" si="892"/>
        <v/>
      </c>
      <c r="AO2790" s="171" t="str">
        <f>IF($E2790="","",VLOOKUP($E2790,カレンダマスタ!$A$5:$E$381,5,FALSE))</f>
        <v/>
      </c>
      <c r="AQ2790" s="198" t="str">
        <f>IF(G2790="","",IF(VLOOKUP(E2790,カレンダマスタ!$A$5:$D$381,4,FALSE)=0,"",1))</f>
        <v/>
      </c>
      <c r="AR2790" s="172" t="str">
        <f>IF($G2790="","",IF($AD2790="NSTC",INDEX(カレンダマスタ!$I$26:$O$31,MATCH($G2790,カレンダマスタ!$H$26:$H$31,1),MATCH($H2790,カレンダマスタ!$I$25:$O$25,1)),
IF($AD2790="CS本社",INDEX(カレンダマスタ!$I$36:$O$41,MATCH($G2790,カレンダマスタ!$H$36:$H$41,1),MATCH($H2790,カレンダマスタ!$I$35:$O$35,1)),
IF($AD2790="NS本社",INDEX(カレンダマスタ!$I$94:$O$99,MATCH($G2790,カレンダマスタ!$H$95:$H$100,1),MATCH($H2790,カレンダマスタ!$I$93:$O$93,1)),
IF($AD2790="ODC",INDEX(カレンダマスタ!$I$46:$O$51,MATCH($G2790,カレンダマスタ!$H$46:$H$51,1),MATCH($H2790,カレンダマスタ!$I$45:$O$45,1)),
IF($AD2790="NS東京TC",INDEX(カレンダマスタ!$I$56:$O$61,MATCH($G2790,カレンダマスタ!$H$56:$H$61,1),MATCH($H2790,カレンダマスタ!$I$55:$O$55,1)),""))))))</f>
        <v/>
      </c>
      <c r="AS2790" s="171" t="str">
        <f t="shared" si="888"/>
        <v/>
      </c>
      <c r="AU2790" s="173" t="str">
        <f>IF(E2790="","",VLOOKUP($E2790,カレンダマスタ!$A$4:$E$381,4,FALSE))</f>
        <v/>
      </c>
      <c r="AV2790" s="173" t="str">
        <f t="shared" si="894"/>
        <v/>
      </c>
      <c r="AW2790" s="173" t="str">
        <f t="shared" si="895"/>
        <v/>
      </c>
      <c r="AX2790" s="174" t="str">
        <f t="shared" si="896"/>
        <v/>
      </c>
      <c r="AY2790" s="174" t="str">
        <f t="shared" si="897"/>
        <v/>
      </c>
      <c r="AZ2790" s="175" t="str">
        <f>IF(AX2790&amp;AW2790="勤怠未設定","×",IF(AV2790="勤怠修正","×",IF(AC2790="外注","",IF(AA2790="",IF(AY2790&lt;&gt;"","×",""),IF(VLOOKUP(AA2790,カレンダマスタ!$H$66:$I$83,2,FALSE)&lt;&gt;AY2790,"×","OK")))))</f>
        <v/>
      </c>
      <c r="BC2790" s="173" t="str">
        <f>IF(E2790="","",VLOOKUP($E2790,カレンダマスタ!$A$4:$E$381,4,FALSE))</f>
        <v/>
      </c>
      <c r="BD2790" s="171" t="str">
        <f>IF(AC2790="社員","",IF(AG2790=0,"",IF(AD2790="NSTC",IF(COUNTIF(カレンダマスタ!$Q$5:$Q$32,G2790)=1,"OK","×"),
IF(AD2790="NS本社",IF(COUNTIF(カレンダマスタ!$T$5:$T$32,G2790)=1,"OK","×"),IF(COUNTIF(カレンダマスタ!$R$5:$R$32,G2790)=1,"OK","×")))))</f>
        <v/>
      </c>
      <c r="BE2790" s="171" t="str">
        <f>IF(AC2790="社員","",IF(G2790="","",IF(R2790&lt;&gt;"","",IF(AF2790="CS","OK",IF(VLOOKUP(E2790,カレンダマスタ!$A$5:$D$381,4,FALSE)&gt;0,"",IF(OR(G2790*24&gt;10.84,H2790*24&lt;14.5)=TRUE,"×","OK"))))))</f>
        <v/>
      </c>
      <c r="BF2790" s="171" t="str">
        <f t="shared" si="889"/>
        <v/>
      </c>
      <c r="BG2790" s="171" t="str">
        <f t="shared" si="890"/>
        <v/>
      </c>
      <c r="BI2790" s="175" t="str">
        <f t="shared" si="891"/>
        <v/>
      </c>
    </row>
    <row r="2791" spans="3:61">
      <c r="C2791" s="539"/>
      <c r="D2791" s="324"/>
      <c r="E2791" s="325"/>
      <c r="F2791" s="324"/>
      <c r="G2791" s="591"/>
      <c r="H2791" s="591"/>
      <c r="I2791" s="339"/>
      <c r="J2791" s="320"/>
      <c r="K2791" s="319"/>
      <c r="L2791" s="320"/>
      <c r="M2791" s="320"/>
      <c r="N2791" s="320"/>
      <c r="O2791" s="340"/>
      <c r="P2791" s="340"/>
      <c r="Q2791" s="340"/>
      <c r="R2791" s="327"/>
      <c r="S2791" s="328"/>
      <c r="T2791" s="341"/>
      <c r="U2791" s="342"/>
      <c r="V2791" s="342"/>
      <c r="W2791" s="298"/>
      <c r="X2791" s="326"/>
      <c r="Y2791" s="326"/>
      <c r="Z2791" s="326"/>
      <c r="AA2791" s="327" t="str">
        <f t="shared" si="893"/>
        <v/>
      </c>
      <c r="AC2791" s="541"/>
      <c r="AD2791" s="542"/>
      <c r="AE2791" s="542"/>
      <c r="AF2791" s="542"/>
      <c r="AG2791" s="543"/>
      <c r="AI2791" s="348" t="str">
        <f>IF(月報!G2791&lt;&gt;"",月報!G2791,"")</f>
        <v/>
      </c>
      <c r="AJ2791" s="349" t="str">
        <f>IF(月報!W2791&lt;&gt;"",月報!W2791*24,"")</f>
        <v/>
      </c>
      <c r="AK2791" s="349" t="str">
        <f>IF(月報!P2791&lt;&gt;"",月報!P2791,"")</f>
        <v/>
      </c>
      <c r="AL2791" s="349" t="str">
        <f>IF(月報!Q2791&lt;&gt;"",IF(月報!Q2791="平日残","",月報!Q2791),"")</f>
        <v/>
      </c>
      <c r="AM2791" s="349"/>
      <c r="AN2791" s="349" t="str">
        <f t="shared" si="892"/>
        <v/>
      </c>
      <c r="AO2791" s="349" t="str">
        <f>IF($E2791="","",VLOOKUP($E2791,カレンダマスタ!$A$5:$E$381,5,FALSE))</f>
        <v/>
      </c>
      <c r="AQ2791" s="351"/>
      <c r="AR2791" s="352"/>
      <c r="AS2791" s="349"/>
      <c r="AU2791" s="355"/>
      <c r="AV2791" s="355" t="str">
        <f t="shared" si="894"/>
        <v/>
      </c>
      <c r="AW2791" s="355" t="str">
        <f t="shared" si="895"/>
        <v/>
      </c>
      <c r="AX2791" s="356" t="str">
        <f t="shared" si="896"/>
        <v/>
      </c>
      <c r="AY2791" s="356" t="str">
        <f t="shared" si="897"/>
        <v/>
      </c>
      <c r="AZ2791" s="357" t="str">
        <f>IF(AX2791&amp;AW2791="勤怠未設定","×",IF(AV2791="勤怠修正","×",IF(AC2791="外注","",IF(AA2791="",IF(AY2791&lt;&gt;"","×",""),IF(VLOOKUP(AA2791,カレンダマスタ!$H$66:$I$83,2,FALSE)&lt;&gt;AY2791,"×","OK")))))</f>
        <v/>
      </c>
      <c r="BC2791" s="355"/>
      <c r="BD2791" s="349"/>
      <c r="BE2791" s="349"/>
      <c r="BF2791" s="349" t="str">
        <f t="shared" si="889"/>
        <v/>
      </c>
      <c r="BG2791" s="349"/>
      <c r="BI2791" s="357" t="str">
        <f t="shared" ref="BI2791:BI2800" si="898">IF(OR(AO2791="×",AS2791="×",AZ2791="×",BD2791="×",BE2791="×",BF2791="TW未入力",BF2791="週報未入力",BG2791="×"),"×","")</f>
        <v/>
      </c>
    </row>
    <row r="2792" spans="3:61">
      <c r="C2792" s="539"/>
      <c r="D2792" s="324"/>
      <c r="E2792" s="325"/>
      <c r="F2792" s="324"/>
      <c r="G2792" s="591"/>
      <c r="H2792" s="591"/>
      <c r="I2792" s="339"/>
      <c r="J2792" s="320"/>
      <c r="K2792" s="319"/>
      <c r="L2792" s="320"/>
      <c r="M2792" s="320"/>
      <c r="N2792" s="320"/>
      <c r="O2792" s="340"/>
      <c r="P2792" s="340"/>
      <c r="Q2792" s="340"/>
      <c r="R2792" s="327"/>
      <c r="S2792" s="328"/>
      <c r="T2792" s="341"/>
      <c r="U2792" s="342"/>
      <c r="V2792" s="342"/>
      <c r="W2792" s="298"/>
      <c r="X2792" s="326"/>
      <c r="Y2792" s="326"/>
      <c r="Z2792" s="326"/>
      <c r="AA2792" s="327" t="str">
        <f t="shared" si="893"/>
        <v/>
      </c>
      <c r="AC2792" s="544"/>
      <c r="AD2792" s="545"/>
      <c r="AE2792" s="545"/>
      <c r="AF2792" s="545"/>
      <c r="AG2792" s="546"/>
      <c r="AI2792" s="348" t="str">
        <f>IF(月報!G2792&lt;&gt;"",月報!G2792,"")</f>
        <v/>
      </c>
      <c r="AJ2792" s="349" t="str">
        <f>IF(月報!W2792&lt;&gt;"",月報!W2792*24,"")</f>
        <v/>
      </c>
      <c r="AK2792" s="349" t="str">
        <f>IF(月報!P2792&lt;&gt;"",月報!P2792,"")</f>
        <v/>
      </c>
      <c r="AL2792" s="349" t="str">
        <f>IF(月報!Q2792&lt;&gt;"",IF(月報!Q2792="平日残","",月報!Q2792),"")</f>
        <v/>
      </c>
      <c r="AM2792" s="349"/>
      <c r="AN2792" s="349" t="str">
        <f t="shared" si="892"/>
        <v/>
      </c>
      <c r="AO2792" s="349" t="str">
        <f>IF($E2792="","",VLOOKUP($E2792,カレンダマスタ!$A$5:$E$381,5,FALSE))</f>
        <v/>
      </c>
      <c r="AQ2792" s="351"/>
      <c r="AR2792" s="352"/>
      <c r="AS2792" s="349"/>
      <c r="AU2792" s="355"/>
      <c r="AV2792" s="355" t="str">
        <f t="shared" si="894"/>
        <v/>
      </c>
      <c r="AW2792" s="355" t="str">
        <f t="shared" si="895"/>
        <v/>
      </c>
      <c r="AX2792" s="356" t="str">
        <f t="shared" si="896"/>
        <v/>
      </c>
      <c r="AY2792" s="356" t="str">
        <f t="shared" si="897"/>
        <v/>
      </c>
      <c r="AZ2792" s="357" t="str">
        <f>IF(AX2792&amp;AW2792="勤怠未設定","×",IF(AV2792="勤怠修正","×",IF(AC2792="外注","",IF(AA2792="",IF(AY2792&lt;&gt;"","×",""),IF(VLOOKUP(AA2792,カレンダマスタ!$H$66:$I$83,2,FALSE)&lt;&gt;AY2792,"×","OK")))))</f>
        <v/>
      </c>
      <c r="BC2792" s="355"/>
      <c r="BD2792" s="349"/>
      <c r="BE2792" s="349"/>
      <c r="BF2792" s="349" t="str">
        <f t="shared" si="889"/>
        <v/>
      </c>
      <c r="BG2792" s="349"/>
      <c r="BI2792" s="357" t="str">
        <f t="shared" si="898"/>
        <v/>
      </c>
    </row>
    <row r="2793" spans="3:61">
      <c r="C2793" s="539"/>
      <c r="D2793" s="324"/>
      <c r="E2793" s="325"/>
      <c r="F2793" s="324"/>
      <c r="G2793" s="591"/>
      <c r="H2793" s="591"/>
      <c r="I2793" s="339"/>
      <c r="J2793" s="320"/>
      <c r="K2793" s="319"/>
      <c r="L2793" s="320"/>
      <c r="M2793" s="320"/>
      <c r="N2793" s="320"/>
      <c r="O2793" s="340"/>
      <c r="P2793" s="340"/>
      <c r="Q2793" s="340"/>
      <c r="R2793" s="327"/>
      <c r="S2793" s="328"/>
      <c r="T2793" s="341"/>
      <c r="U2793" s="342"/>
      <c r="V2793" s="342"/>
      <c r="W2793" s="298"/>
      <c r="X2793" s="326"/>
      <c r="Y2793" s="326"/>
      <c r="Z2793" s="326"/>
      <c r="AA2793" s="327" t="str">
        <f t="shared" si="893"/>
        <v/>
      </c>
      <c r="AC2793" s="544"/>
      <c r="AD2793" s="545"/>
      <c r="AE2793" s="545"/>
      <c r="AF2793" s="545"/>
      <c r="AG2793" s="546"/>
      <c r="AI2793" s="348" t="str">
        <f>IF(月報!G2793&lt;&gt;"",月報!G2793,"")</f>
        <v/>
      </c>
      <c r="AJ2793" s="349" t="str">
        <f>IF(月報!W2793&lt;&gt;"",月報!W2793*24,"")</f>
        <v/>
      </c>
      <c r="AK2793" s="349" t="str">
        <f>IF(月報!P2793&lt;&gt;"",月報!P2793,"")</f>
        <v/>
      </c>
      <c r="AL2793" s="349" t="str">
        <f>IF(月報!Q2793&lt;&gt;"",IF(月報!Q2793="平日残","",月報!Q2793),"")</f>
        <v/>
      </c>
      <c r="AM2793" s="349"/>
      <c r="AN2793" s="349" t="str">
        <f t="shared" si="892"/>
        <v/>
      </c>
      <c r="AO2793" s="349" t="str">
        <f>IF($E2793="","",VLOOKUP($E2793,カレンダマスタ!$A$5:$E$381,5,FALSE))</f>
        <v/>
      </c>
      <c r="AQ2793" s="351"/>
      <c r="AR2793" s="352"/>
      <c r="AS2793" s="349"/>
      <c r="AU2793" s="355"/>
      <c r="AV2793" s="355" t="str">
        <f t="shared" si="894"/>
        <v/>
      </c>
      <c r="AW2793" s="355" t="str">
        <f t="shared" si="895"/>
        <v/>
      </c>
      <c r="AX2793" s="356" t="str">
        <f t="shared" si="896"/>
        <v/>
      </c>
      <c r="AY2793" s="356" t="str">
        <f t="shared" si="897"/>
        <v/>
      </c>
      <c r="AZ2793" s="357" t="str">
        <f>IF(AX2793&amp;AW2793="勤怠未設定","×",IF(AV2793="勤怠修正","×",IF(AC2793="外注","",IF(AA2793="",IF(AY2793&lt;&gt;"","×",""),IF(VLOOKUP(AA2793,カレンダマスタ!$H$66:$I$83,2,FALSE)&lt;&gt;AY2793,"×","OK")))))</f>
        <v/>
      </c>
      <c r="BC2793" s="355"/>
      <c r="BD2793" s="349"/>
      <c r="BE2793" s="349"/>
      <c r="BF2793" s="349" t="str">
        <f t="shared" si="889"/>
        <v/>
      </c>
      <c r="BG2793" s="349"/>
      <c r="BI2793" s="357" t="str">
        <f t="shared" si="898"/>
        <v/>
      </c>
    </row>
    <row r="2794" spans="3:61">
      <c r="C2794" s="539"/>
      <c r="D2794" s="324"/>
      <c r="E2794" s="325"/>
      <c r="F2794" s="324"/>
      <c r="G2794" s="591"/>
      <c r="H2794" s="591"/>
      <c r="I2794" s="339"/>
      <c r="J2794" s="320"/>
      <c r="K2794" s="319"/>
      <c r="L2794" s="320"/>
      <c r="M2794" s="320"/>
      <c r="N2794" s="320"/>
      <c r="O2794" s="340"/>
      <c r="P2794" s="340"/>
      <c r="Q2794" s="340"/>
      <c r="R2794" s="327"/>
      <c r="S2794" s="328"/>
      <c r="T2794" s="341"/>
      <c r="U2794" s="342"/>
      <c r="V2794" s="342"/>
      <c r="W2794" s="298"/>
      <c r="X2794" s="326"/>
      <c r="Y2794" s="326"/>
      <c r="Z2794" s="326"/>
      <c r="AA2794" s="327" t="str">
        <f t="shared" si="893"/>
        <v/>
      </c>
      <c r="AC2794" s="544"/>
      <c r="AD2794" s="545"/>
      <c r="AE2794" s="545"/>
      <c r="AF2794" s="545"/>
      <c r="AG2794" s="546"/>
      <c r="AI2794" s="348" t="str">
        <f>IF(月報!G2794&lt;&gt;"",月報!G2794,"")</f>
        <v/>
      </c>
      <c r="AJ2794" s="349" t="str">
        <f>IF(月報!W2794&lt;&gt;"",月報!W2794*24,"")</f>
        <v/>
      </c>
      <c r="AK2794" s="349" t="str">
        <f>IF(月報!P2794&lt;&gt;"",月報!P2794,"")</f>
        <v/>
      </c>
      <c r="AL2794" s="349" t="str">
        <f>IF(月報!Q2794&lt;&gt;"",IF(月報!Q2794="平日残","",月報!Q2794),"")</f>
        <v/>
      </c>
      <c r="AM2794" s="349"/>
      <c r="AN2794" s="349" t="str">
        <f t="shared" si="892"/>
        <v/>
      </c>
      <c r="AO2794" s="349" t="str">
        <f>IF($E2794="","",VLOOKUP($E2794,カレンダマスタ!$A$5:$E$381,5,FALSE))</f>
        <v/>
      </c>
      <c r="AQ2794" s="351"/>
      <c r="AR2794" s="352"/>
      <c r="AS2794" s="349"/>
      <c r="AU2794" s="355"/>
      <c r="AV2794" s="355" t="str">
        <f t="shared" si="894"/>
        <v/>
      </c>
      <c r="AW2794" s="355" t="str">
        <f t="shared" si="895"/>
        <v/>
      </c>
      <c r="AX2794" s="356" t="str">
        <f t="shared" si="896"/>
        <v/>
      </c>
      <c r="AY2794" s="356" t="str">
        <f t="shared" si="897"/>
        <v/>
      </c>
      <c r="AZ2794" s="357" t="str">
        <f>IF(AX2794&amp;AW2794="勤怠未設定","×",IF(AV2794="勤怠修正","×",IF(AC2794="外注","",IF(AA2794="",IF(AY2794&lt;&gt;"","×",""),IF(VLOOKUP(AA2794,カレンダマスタ!$H$66:$I$83,2,FALSE)&lt;&gt;AY2794,"×","OK")))))</f>
        <v/>
      </c>
      <c r="BC2794" s="355"/>
      <c r="BD2794" s="349"/>
      <c r="BE2794" s="349"/>
      <c r="BF2794" s="349" t="str">
        <f t="shared" si="889"/>
        <v/>
      </c>
      <c r="BG2794" s="349"/>
      <c r="BI2794" s="357" t="str">
        <f t="shared" si="898"/>
        <v/>
      </c>
    </row>
    <row r="2795" spans="3:61">
      <c r="C2795" s="539"/>
      <c r="D2795" s="324"/>
      <c r="E2795" s="325"/>
      <c r="F2795" s="324"/>
      <c r="G2795" s="591"/>
      <c r="H2795" s="591"/>
      <c r="I2795" s="339"/>
      <c r="J2795" s="320"/>
      <c r="K2795" s="319"/>
      <c r="L2795" s="320"/>
      <c r="M2795" s="320"/>
      <c r="N2795" s="320"/>
      <c r="O2795" s="340"/>
      <c r="P2795" s="340"/>
      <c r="Q2795" s="340"/>
      <c r="R2795" s="327"/>
      <c r="S2795" s="328"/>
      <c r="T2795" s="341"/>
      <c r="U2795" s="342"/>
      <c r="V2795" s="342"/>
      <c r="W2795" s="298"/>
      <c r="X2795" s="326"/>
      <c r="Y2795" s="326"/>
      <c r="Z2795" s="326"/>
      <c r="AA2795" s="327" t="str">
        <f t="shared" si="893"/>
        <v/>
      </c>
      <c r="AC2795" s="544"/>
      <c r="AD2795" s="545"/>
      <c r="AE2795" s="545"/>
      <c r="AF2795" s="545"/>
      <c r="AG2795" s="546"/>
      <c r="AI2795" s="348" t="str">
        <f>IF(月報!G2795&lt;&gt;"",月報!G2795,"")</f>
        <v/>
      </c>
      <c r="AJ2795" s="349" t="str">
        <f>IF(月報!W2795&lt;&gt;"",月報!W2795*24,"")</f>
        <v/>
      </c>
      <c r="AK2795" s="349" t="str">
        <f>IF(月報!P2795&lt;&gt;"",月報!P2795,"")</f>
        <v/>
      </c>
      <c r="AL2795" s="349" t="str">
        <f>IF(月報!Q2795&lt;&gt;"",IF(月報!Q2795="平日残","",月報!Q2795),"")</f>
        <v/>
      </c>
      <c r="AM2795" s="349"/>
      <c r="AN2795" s="349" t="str">
        <f t="shared" si="892"/>
        <v/>
      </c>
      <c r="AO2795" s="349" t="str">
        <f>IF($E2795="","",VLOOKUP($E2795,カレンダマスタ!$A$5:$E$381,5,FALSE))</f>
        <v/>
      </c>
      <c r="AQ2795" s="351"/>
      <c r="AR2795" s="352"/>
      <c r="AS2795" s="349"/>
      <c r="AU2795" s="355"/>
      <c r="AV2795" s="355" t="str">
        <f t="shared" si="894"/>
        <v/>
      </c>
      <c r="AW2795" s="355" t="str">
        <f t="shared" si="895"/>
        <v/>
      </c>
      <c r="AX2795" s="356" t="str">
        <f t="shared" si="896"/>
        <v/>
      </c>
      <c r="AY2795" s="356" t="str">
        <f t="shared" si="897"/>
        <v/>
      </c>
      <c r="AZ2795" s="357" t="str">
        <f>IF(AX2795&amp;AW2795="勤怠未設定","×",IF(AV2795="勤怠修正","×",IF(AC2795="外注","",IF(AA2795="",IF(AY2795&lt;&gt;"","×",""),IF(VLOOKUP(AA2795,カレンダマスタ!$H$66:$I$83,2,FALSE)&lt;&gt;AY2795,"×","OK")))))</f>
        <v/>
      </c>
      <c r="BC2795" s="355"/>
      <c r="BD2795" s="349"/>
      <c r="BE2795" s="349"/>
      <c r="BF2795" s="349" t="str">
        <f t="shared" si="889"/>
        <v/>
      </c>
      <c r="BG2795" s="349"/>
      <c r="BI2795" s="357" t="str">
        <f t="shared" si="898"/>
        <v/>
      </c>
    </row>
    <row r="2796" spans="3:61">
      <c r="C2796" s="539"/>
      <c r="D2796" s="324"/>
      <c r="E2796" s="325"/>
      <c r="F2796" s="324"/>
      <c r="G2796" s="591"/>
      <c r="H2796" s="591"/>
      <c r="I2796" s="339"/>
      <c r="J2796" s="320"/>
      <c r="K2796" s="319"/>
      <c r="L2796" s="320"/>
      <c r="M2796" s="320"/>
      <c r="N2796" s="320"/>
      <c r="O2796" s="340"/>
      <c r="P2796" s="340"/>
      <c r="Q2796" s="340"/>
      <c r="R2796" s="327"/>
      <c r="S2796" s="328"/>
      <c r="T2796" s="341"/>
      <c r="U2796" s="342"/>
      <c r="V2796" s="342"/>
      <c r="W2796" s="298"/>
      <c r="X2796" s="326"/>
      <c r="Y2796" s="326"/>
      <c r="Z2796" s="326"/>
      <c r="AA2796" s="327" t="str">
        <f t="shared" si="893"/>
        <v/>
      </c>
      <c r="AC2796" s="544"/>
      <c r="AD2796" s="545"/>
      <c r="AE2796" s="545"/>
      <c r="AF2796" s="545"/>
      <c r="AG2796" s="546"/>
      <c r="AI2796" s="348" t="str">
        <f>IF(月報!G2796&lt;&gt;"",月報!G2796,"")</f>
        <v/>
      </c>
      <c r="AJ2796" s="349" t="str">
        <f>IF(月報!W2796&lt;&gt;"",月報!W2796*24,"")</f>
        <v/>
      </c>
      <c r="AK2796" s="349" t="str">
        <f>IF(月報!P2796&lt;&gt;"",月報!P2796,"")</f>
        <v/>
      </c>
      <c r="AL2796" s="349" t="str">
        <f>IF(月報!Q2796&lt;&gt;"",IF(月報!Q2796="平日残","",月報!Q2796),"")</f>
        <v/>
      </c>
      <c r="AM2796" s="349"/>
      <c r="AN2796" s="349" t="str">
        <f t="shared" si="892"/>
        <v/>
      </c>
      <c r="AO2796" s="349" t="str">
        <f>IF($E2796="","",VLOOKUP($E2796,カレンダマスタ!$A$5:$E$381,5,FALSE))</f>
        <v/>
      </c>
      <c r="AQ2796" s="351"/>
      <c r="AR2796" s="352"/>
      <c r="AS2796" s="349"/>
      <c r="AU2796" s="355"/>
      <c r="AV2796" s="355" t="str">
        <f t="shared" si="894"/>
        <v/>
      </c>
      <c r="AW2796" s="355" t="str">
        <f t="shared" si="895"/>
        <v/>
      </c>
      <c r="AX2796" s="356" t="str">
        <f t="shared" si="896"/>
        <v/>
      </c>
      <c r="AY2796" s="356" t="str">
        <f t="shared" si="897"/>
        <v/>
      </c>
      <c r="AZ2796" s="357" t="str">
        <f>IF(AX2796&amp;AW2796="勤怠未設定","×",IF(AV2796="勤怠修正","×",IF(AC2796="外注","",IF(AA2796="",IF(AY2796&lt;&gt;"","×",""),IF(VLOOKUP(AA2796,カレンダマスタ!$H$66:$I$83,2,FALSE)&lt;&gt;AY2796,"×","OK")))))</f>
        <v/>
      </c>
      <c r="BC2796" s="355"/>
      <c r="BD2796" s="349"/>
      <c r="BE2796" s="349"/>
      <c r="BF2796" s="349" t="str">
        <f t="shared" si="889"/>
        <v/>
      </c>
      <c r="BG2796" s="349"/>
      <c r="BI2796" s="357" t="str">
        <f t="shared" si="898"/>
        <v/>
      </c>
    </row>
    <row r="2797" spans="3:61">
      <c r="C2797" s="539"/>
      <c r="D2797" s="324"/>
      <c r="E2797" s="325"/>
      <c r="F2797" s="324"/>
      <c r="G2797" s="591"/>
      <c r="H2797" s="591"/>
      <c r="I2797" s="339"/>
      <c r="J2797" s="320"/>
      <c r="K2797" s="319"/>
      <c r="L2797" s="320"/>
      <c r="M2797" s="320"/>
      <c r="N2797" s="320"/>
      <c r="O2797" s="340"/>
      <c r="P2797" s="340"/>
      <c r="Q2797" s="340"/>
      <c r="R2797" s="327"/>
      <c r="S2797" s="328"/>
      <c r="T2797" s="341"/>
      <c r="U2797" s="342"/>
      <c r="V2797" s="342"/>
      <c r="W2797" s="298"/>
      <c r="X2797" s="326"/>
      <c r="Y2797" s="326"/>
      <c r="Z2797" s="326"/>
      <c r="AA2797" s="327" t="str">
        <f t="shared" si="893"/>
        <v/>
      </c>
      <c r="AC2797" s="544"/>
      <c r="AD2797" s="545"/>
      <c r="AE2797" s="545"/>
      <c r="AF2797" s="545"/>
      <c r="AG2797" s="546"/>
      <c r="AI2797" s="348" t="str">
        <f>IF(月報!G2797&lt;&gt;"",月報!G2797,"")</f>
        <v/>
      </c>
      <c r="AJ2797" s="349" t="str">
        <f>IF(月報!W2797&lt;&gt;"",月報!W2797*24,"")</f>
        <v/>
      </c>
      <c r="AK2797" s="349" t="str">
        <f>IF(月報!P2797&lt;&gt;"",月報!P2797,"")</f>
        <v/>
      </c>
      <c r="AL2797" s="349" t="str">
        <f>IF(月報!Q2797&lt;&gt;"",IF(月報!Q2797="平日残","",月報!Q2797),"")</f>
        <v/>
      </c>
      <c r="AM2797" s="349"/>
      <c r="AN2797" s="349" t="str">
        <f t="shared" si="892"/>
        <v/>
      </c>
      <c r="AO2797" s="349" t="str">
        <f>IF($E2797="","",VLOOKUP($E2797,カレンダマスタ!$A$5:$E$381,5,FALSE))</f>
        <v/>
      </c>
      <c r="AQ2797" s="351"/>
      <c r="AR2797" s="352"/>
      <c r="AS2797" s="349"/>
      <c r="AU2797" s="355"/>
      <c r="AV2797" s="355" t="str">
        <f t="shared" si="894"/>
        <v/>
      </c>
      <c r="AW2797" s="355" t="str">
        <f t="shared" si="895"/>
        <v/>
      </c>
      <c r="AX2797" s="356" t="str">
        <f t="shared" si="896"/>
        <v/>
      </c>
      <c r="AY2797" s="356" t="str">
        <f t="shared" si="897"/>
        <v/>
      </c>
      <c r="AZ2797" s="357" t="str">
        <f>IF(AX2797&amp;AW2797="勤怠未設定","×",IF(AV2797="勤怠修正","×",IF(AC2797="外注","",IF(AA2797="",IF(AY2797&lt;&gt;"","×",""),IF(VLOOKUP(AA2797,カレンダマスタ!$H$66:$I$83,2,FALSE)&lt;&gt;AY2797,"×","OK")))))</f>
        <v/>
      </c>
      <c r="BC2797" s="355"/>
      <c r="BD2797" s="349"/>
      <c r="BE2797" s="349"/>
      <c r="BF2797" s="349" t="str">
        <f t="shared" si="889"/>
        <v/>
      </c>
      <c r="BG2797" s="349"/>
      <c r="BI2797" s="357" t="str">
        <f t="shared" si="898"/>
        <v/>
      </c>
    </row>
    <row r="2798" spans="3:61">
      <c r="C2798" s="539"/>
      <c r="D2798" s="324"/>
      <c r="E2798" s="325"/>
      <c r="F2798" s="324"/>
      <c r="G2798" s="591"/>
      <c r="H2798" s="591"/>
      <c r="I2798" s="339"/>
      <c r="J2798" s="320"/>
      <c r="K2798" s="319"/>
      <c r="L2798" s="320"/>
      <c r="M2798" s="320"/>
      <c r="N2798" s="320"/>
      <c r="O2798" s="340"/>
      <c r="P2798" s="340"/>
      <c r="Q2798" s="340"/>
      <c r="R2798" s="327"/>
      <c r="S2798" s="328"/>
      <c r="T2798" s="341"/>
      <c r="U2798" s="342"/>
      <c r="V2798" s="342"/>
      <c r="W2798" s="298"/>
      <c r="X2798" s="326"/>
      <c r="Y2798" s="326"/>
      <c r="Z2798" s="326"/>
      <c r="AA2798" s="327" t="str">
        <f t="shared" si="893"/>
        <v/>
      </c>
      <c r="AC2798" s="544"/>
      <c r="AD2798" s="545"/>
      <c r="AE2798" s="545"/>
      <c r="AF2798" s="545"/>
      <c r="AG2798" s="546"/>
      <c r="AI2798" s="348" t="str">
        <f>IF(月報!G2798&lt;&gt;"",月報!G2798,"")</f>
        <v/>
      </c>
      <c r="AJ2798" s="349" t="str">
        <f>IF(月報!W2798&lt;&gt;"",月報!W2798*24,"")</f>
        <v/>
      </c>
      <c r="AK2798" s="349" t="str">
        <f>IF(月報!P2798&lt;&gt;"",月報!P2798,"")</f>
        <v/>
      </c>
      <c r="AL2798" s="349" t="str">
        <f>IF(月報!Q2798&lt;&gt;"",IF(月報!Q2798="平日残","",月報!Q2798),"")</f>
        <v/>
      </c>
      <c r="AM2798" s="349"/>
      <c r="AN2798" s="349" t="str">
        <f t="shared" si="892"/>
        <v/>
      </c>
      <c r="AO2798" s="349" t="str">
        <f>IF($E2798="","",VLOOKUP($E2798,カレンダマスタ!$A$5:$E$381,5,FALSE))</f>
        <v/>
      </c>
      <c r="AQ2798" s="351"/>
      <c r="AR2798" s="352"/>
      <c r="AS2798" s="349"/>
      <c r="AU2798" s="355"/>
      <c r="AV2798" s="355" t="str">
        <f t="shared" si="894"/>
        <v/>
      </c>
      <c r="AW2798" s="355" t="str">
        <f t="shared" si="895"/>
        <v/>
      </c>
      <c r="AX2798" s="356" t="str">
        <f t="shared" si="896"/>
        <v/>
      </c>
      <c r="AY2798" s="356" t="str">
        <f t="shared" si="897"/>
        <v/>
      </c>
      <c r="AZ2798" s="357" t="str">
        <f>IF(AX2798&amp;AW2798="勤怠未設定","×",IF(AV2798="勤怠修正","×",IF(AC2798="外注","",IF(AA2798="",IF(AY2798&lt;&gt;"","×",""),IF(VLOOKUP(AA2798,カレンダマスタ!$H$66:$I$83,2,FALSE)&lt;&gt;AY2798,"×","OK")))))</f>
        <v/>
      </c>
      <c r="BC2798" s="355"/>
      <c r="BD2798" s="349"/>
      <c r="BE2798" s="349"/>
      <c r="BF2798" s="349" t="str">
        <f t="shared" si="889"/>
        <v/>
      </c>
      <c r="BG2798" s="349"/>
      <c r="BI2798" s="357" t="str">
        <f t="shared" si="898"/>
        <v/>
      </c>
    </row>
    <row r="2799" spans="3:61">
      <c r="C2799" s="539"/>
      <c r="D2799" s="324"/>
      <c r="E2799" s="325"/>
      <c r="F2799" s="324"/>
      <c r="G2799" s="591"/>
      <c r="H2799" s="591"/>
      <c r="I2799" s="339"/>
      <c r="J2799" s="320"/>
      <c r="K2799" s="319"/>
      <c r="L2799" s="320"/>
      <c r="M2799" s="320"/>
      <c r="N2799" s="320"/>
      <c r="O2799" s="340"/>
      <c r="P2799" s="340"/>
      <c r="Q2799" s="340"/>
      <c r="R2799" s="327"/>
      <c r="S2799" s="328"/>
      <c r="T2799" s="341"/>
      <c r="U2799" s="342"/>
      <c r="V2799" s="342"/>
      <c r="W2799" s="298"/>
      <c r="X2799" s="326"/>
      <c r="Y2799" s="326"/>
      <c r="Z2799" s="326"/>
      <c r="AA2799" s="327" t="str">
        <f t="shared" si="893"/>
        <v/>
      </c>
      <c r="AC2799" s="544"/>
      <c r="AD2799" s="545"/>
      <c r="AE2799" s="545"/>
      <c r="AF2799" s="545"/>
      <c r="AG2799" s="546"/>
      <c r="AI2799" s="348" t="str">
        <f>IF(月報!G2799&lt;&gt;"",月報!G2799,"")</f>
        <v/>
      </c>
      <c r="AJ2799" s="349" t="str">
        <f>IF(月報!W2799&lt;&gt;"",月報!W2799*24,"")</f>
        <v/>
      </c>
      <c r="AK2799" s="349" t="str">
        <f>IF(月報!P2799&lt;&gt;"",月報!P2799,"")</f>
        <v/>
      </c>
      <c r="AL2799" s="349" t="str">
        <f>IF(月報!Q2799&lt;&gt;"",IF(月報!Q2799="平日残","",月報!Q2799),"")</f>
        <v/>
      </c>
      <c r="AM2799" s="349"/>
      <c r="AN2799" s="349" t="str">
        <f t="shared" si="892"/>
        <v/>
      </c>
      <c r="AO2799" s="349" t="str">
        <f>IF($E2799="","",VLOOKUP($E2799,カレンダマスタ!$A$5:$E$381,5,FALSE))</f>
        <v/>
      </c>
      <c r="AQ2799" s="351"/>
      <c r="AR2799" s="352"/>
      <c r="AS2799" s="349"/>
      <c r="AU2799" s="355"/>
      <c r="AV2799" s="355" t="str">
        <f t="shared" si="894"/>
        <v/>
      </c>
      <c r="AW2799" s="355" t="str">
        <f t="shared" si="895"/>
        <v/>
      </c>
      <c r="AX2799" s="356" t="str">
        <f t="shared" si="896"/>
        <v/>
      </c>
      <c r="AY2799" s="356" t="str">
        <f t="shared" si="897"/>
        <v/>
      </c>
      <c r="AZ2799" s="357" t="str">
        <f>IF(AX2799&amp;AW2799="勤怠未設定","×",IF(AV2799="勤怠修正","×",IF(AC2799="外注","",IF(AA2799="",IF(AY2799&lt;&gt;"","×",""),IF(VLOOKUP(AA2799,カレンダマスタ!$H$66:$I$83,2,FALSE)&lt;&gt;AY2799,"×","OK")))))</f>
        <v/>
      </c>
      <c r="BC2799" s="355"/>
      <c r="BD2799" s="349"/>
      <c r="BE2799" s="349"/>
      <c r="BF2799" s="349" t="str">
        <f t="shared" si="889"/>
        <v/>
      </c>
      <c r="BG2799" s="349"/>
      <c r="BI2799" s="357" t="str">
        <f t="shared" si="898"/>
        <v/>
      </c>
    </row>
    <row r="2800" spans="3:61" ht="13.8" thickBot="1">
      <c r="C2800" s="540"/>
      <c r="D2800" s="330"/>
      <c r="E2800" s="331"/>
      <c r="F2800" s="330"/>
      <c r="G2800" s="592"/>
      <c r="H2800" s="592"/>
      <c r="I2800" s="343"/>
      <c r="J2800" s="322"/>
      <c r="K2800" s="321"/>
      <c r="L2800" s="322"/>
      <c r="M2800" s="322"/>
      <c r="N2800" s="322"/>
      <c r="O2800" s="344"/>
      <c r="P2800" s="344"/>
      <c r="Q2800" s="344"/>
      <c r="R2800" s="333"/>
      <c r="S2800" s="334"/>
      <c r="T2800" s="345"/>
      <c r="U2800" s="346"/>
      <c r="V2800" s="346"/>
      <c r="W2800" s="298"/>
      <c r="X2800" s="332"/>
      <c r="Y2800" s="332"/>
      <c r="Z2800" s="332"/>
      <c r="AA2800" s="333" t="str">
        <f t="shared" si="893"/>
        <v/>
      </c>
      <c r="AC2800" s="547"/>
      <c r="AD2800" s="548"/>
      <c r="AE2800" s="548"/>
      <c r="AF2800" s="548"/>
      <c r="AG2800" s="549"/>
      <c r="AI2800" s="348" t="str">
        <f>IF(月報!G2800&lt;&gt;"",月報!G2800,"")</f>
        <v/>
      </c>
      <c r="AJ2800" s="350" t="str">
        <f>IF(月報!W2800&lt;&gt;"",月報!W2800*24,"")</f>
        <v/>
      </c>
      <c r="AK2800" s="350" t="str">
        <f>IF(月報!P2800&lt;&gt;"",月報!P2800,"")</f>
        <v/>
      </c>
      <c r="AL2800" s="350" t="str">
        <f>IF(月報!Q2800&lt;&gt;"",IF(月報!Q2800="平日残","",月報!Q2800),"")</f>
        <v/>
      </c>
      <c r="AM2800" s="350"/>
      <c r="AN2800" s="350" t="str">
        <f t="shared" si="892"/>
        <v/>
      </c>
      <c r="AO2800" s="350" t="str">
        <f>IF($E2800="","",VLOOKUP($E2800,カレンダマスタ!$A$5:$E$381,5,FALSE))</f>
        <v/>
      </c>
      <c r="AP2800" s="347"/>
      <c r="AQ2800" s="353"/>
      <c r="AR2800" s="354"/>
      <c r="AS2800" s="350"/>
      <c r="AT2800" s="347"/>
      <c r="AU2800" s="358"/>
      <c r="AV2800" s="358" t="str">
        <f t="shared" si="894"/>
        <v/>
      </c>
      <c r="AW2800" s="358" t="str">
        <f t="shared" si="895"/>
        <v/>
      </c>
      <c r="AX2800" s="359" t="str">
        <f t="shared" si="896"/>
        <v/>
      </c>
      <c r="AY2800" s="359" t="str">
        <f t="shared" si="897"/>
        <v/>
      </c>
      <c r="AZ2800" s="360" t="str">
        <f>IF(AX2800&amp;AW2800="勤怠未設定","×",IF(AV2800="勤怠修正","×",IF(AC2800="外注","",IF(AA2800="",IF(AY2800&lt;&gt;"","×",""),IF(VLOOKUP(AA2800,カレンダマスタ!$H$66:$I$83,2,FALSE)&lt;&gt;AY2800,"×","OK")))))</f>
        <v/>
      </c>
      <c r="BC2800" s="358"/>
      <c r="BD2800" s="350"/>
      <c r="BE2800" s="350"/>
      <c r="BF2800" s="350" t="str">
        <f t="shared" si="889"/>
        <v/>
      </c>
      <c r="BG2800" s="350"/>
      <c r="BI2800" s="360" t="str">
        <f t="shared" si="898"/>
        <v/>
      </c>
    </row>
  </sheetData>
  <autoFilter ref="A10:BI2800"/>
  <phoneticPr fontId="3"/>
  <conditionalFormatting sqref="AI1:BI2260 AI2801:BI1048576">
    <cfRule type="cellIs" dxfId="16" priority="21" operator="equal">
      <formula>"勤怠修正"</formula>
    </cfRule>
    <cfRule type="cellIs" dxfId="15" priority="22" stopIfTrue="1" operator="equal">
      <formula>"勤怠未設定"</formula>
    </cfRule>
    <cfRule type="cellIs" dxfId="14" priority="24" stopIfTrue="1" operator="equal">
      <formula>"×"</formula>
    </cfRule>
  </conditionalFormatting>
  <conditionalFormatting sqref="AX11:AX2260">
    <cfRule type="notContainsBlanks" dxfId="13" priority="23" stopIfTrue="1">
      <formula>LEN(TRIM(AX11))&gt;0</formula>
    </cfRule>
  </conditionalFormatting>
  <conditionalFormatting sqref="AI2261:BI2305">
    <cfRule type="cellIs" dxfId="12" priority="9" operator="equal">
      <formula>"勤怠修正"</formula>
    </cfRule>
    <cfRule type="cellIs" dxfId="11" priority="10" stopIfTrue="1" operator="equal">
      <formula>"勤怠未設定"</formula>
    </cfRule>
    <cfRule type="cellIs" dxfId="10" priority="12" stopIfTrue="1" operator="equal">
      <formula>"×"</formula>
    </cfRule>
  </conditionalFormatting>
  <conditionalFormatting sqref="AX2261:AX2305">
    <cfRule type="notContainsBlanks" dxfId="9" priority="11" stopIfTrue="1">
      <formula>LEN(TRIM(AX2261))&gt;0</formula>
    </cfRule>
  </conditionalFormatting>
  <conditionalFormatting sqref="AI2306:BI2755">
    <cfRule type="cellIs" dxfId="8" priority="5" operator="equal">
      <formula>"勤怠修正"</formula>
    </cfRule>
    <cfRule type="cellIs" dxfId="7" priority="6" stopIfTrue="1" operator="equal">
      <formula>"勤怠未設定"</formula>
    </cfRule>
    <cfRule type="cellIs" dxfId="6" priority="8" stopIfTrue="1" operator="equal">
      <formula>"×"</formula>
    </cfRule>
  </conditionalFormatting>
  <conditionalFormatting sqref="AX2306:AX2755">
    <cfRule type="notContainsBlanks" dxfId="5" priority="7" stopIfTrue="1">
      <formula>LEN(TRIM(AX2306))&gt;0</formula>
    </cfRule>
  </conditionalFormatting>
  <conditionalFormatting sqref="AI2756:BI2800">
    <cfRule type="cellIs" dxfId="4" priority="1" operator="equal">
      <formula>"勤怠修正"</formula>
    </cfRule>
    <cfRule type="cellIs" dxfId="3" priority="2" stopIfTrue="1" operator="equal">
      <formula>"勤怠未設定"</formula>
    </cfRule>
    <cfRule type="cellIs" dxfId="2" priority="4" stopIfTrue="1" operator="equal">
      <formula>"×"</formula>
    </cfRule>
  </conditionalFormatting>
  <conditionalFormatting sqref="AX2756:AX2800">
    <cfRule type="notContainsBlanks" dxfId="1" priority="3" stopIfTrue="1">
      <formula>LEN(TRIM(AX2756))&gt;0</formula>
    </cfRule>
  </conditionalFormatting>
  <pageMargins left="0.78740157480314965" right="0.78740157480314965" top="0.98425196850393704" bottom="0.98425196850393704" header="0.51181102362204722" footer="0.51181102362204722"/>
  <pageSetup paperSize="9" scale="79" fitToHeight="0"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G228"/>
  <sheetViews>
    <sheetView tabSelected="1" zoomScale="115" zoomScaleNormal="115" workbookViewId="0">
      <selection activeCell="D14" sqref="D14"/>
    </sheetView>
  </sheetViews>
  <sheetFormatPr defaultColWidth="9" defaultRowHeight="13.2"/>
  <cols>
    <col min="1" max="1" width="3.21875" style="442" customWidth="1"/>
    <col min="2" max="2" width="4.77734375" style="442" bestFit="1" customWidth="1"/>
    <col min="3" max="3" width="0.88671875" style="440" customWidth="1"/>
    <col min="4" max="4" width="11.109375" style="442" customWidth="1"/>
    <col min="5" max="5" width="2.44140625" style="447" customWidth="1"/>
    <col min="6" max="6" width="11.109375" style="442" customWidth="1"/>
    <col min="7" max="7" width="2.44140625" style="447" customWidth="1"/>
    <col min="8" max="8" width="11.109375" style="447" customWidth="1"/>
    <col min="9" max="9" width="2.21875" style="440" customWidth="1"/>
    <col min="10" max="10" width="11.109375" style="442" customWidth="1"/>
    <col min="11" max="11" width="2.21875" style="442" customWidth="1"/>
    <col min="12" max="12" width="11.109375" style="442" customWidth="1"/>
    <col min="13" max="13" width="3.21875" style="442" customWidth="1"/>
    <col min="14" max="14" width="11.109375" style="442" customWidth="1"/>
    <col min="15" max="85" width="9" style="442" customWidth="1"/>
    <col min="86" max="16384" width="9" style="442"/>
  </cols>
  <sheetData>
    <row r="1" spans="2:85">
      <c r="B1" s="439"/>
      <c r="D1" s="441"/>
      <c r="E1" s="443"/>
      <c r="G1" s="443"/>
      <c r="H1" s="443"/>
      <c r="J1" s="444"/>
    </row>
    <row r="2" spans="2:85">
      <c r="B2" s="445"/>
      <c r="D2" s="446" t="s">
        <v>48</v>
      </c>
      <c r="F2" s="446" t="s">
        <v>49</v>
      </c>
      <c r="H2" s="448" t="s">
        <v>181</v>
      </c>
      <c r="I2" s="449"/>
      <c r="J2" s="449"/>
      <c r="K2" s="449"/>
      <c r="L2" s="449"/>
      <c r="M2" s="449"/>
      <c r="N2" s="450"/>
      <c r="R2" s="442" t="s">
        <v>381</v>
      </c>
    </row>
    <row r="3" spans="2:85">
      <c r="B3" s="451"/>
      <c r="D3" s="8">
        <v>45403</v>
      </c>
      <c r="F3" s="485">
        <f>IF(DAY(DEF_対象処理開始日)=1,DATE(YEAR(DEF_対象処理開始日),MONTH(DEF_対象処理開始日)+1,"1"-1),DATE(YEAR(DEF_対象処理開始日),MONTH(DEF_対象処理開始日)+1,"20"))</f>
        <v>45432</v>
      </c>
      <c r="H3" s="448" t="s">
        <v>180</v>
      </c>
      <c r="I3" s="450"/>
      <c r="J3" s="630" t="s">
        <v>466</v>
      </c>
      <c r="K3" s="631"/>
      <c r="L3" s="631"/>
      <c r="M3" s="631"/>
      <c r="N3" s="632"/>
      <c r="R3" s="452" t="s">
        <v>177</v>
      </c>
    </row>
    <row r="4" spans="2:85">
      <c r="B4" s="486"/>
      <c r="D4" s="464"/>
      <c r="F4" s="464"/>
      <c r="H4" s="468" t="s">
        <v>382</v>
      </c>
      <c r="I4" s="469"/>
      <c r="J4" s="636" t="s">
        <v>524</v>
      </c>
      <c r="K4" s="637"/>
      <c r="L4" s="637"/>
      <c r="M4" s="637"/>
      <c r="N4" s="638"/>
    </row>
    <row r="5" spans="2:85">
      <c r="C5" s="442"/>
      <c r="H5" s="468" t="s">
        <v>383</v>
      </c>
      <c r="I5" s="469"/>
      <c r="J5" s="633" t="s">
        <v>525</v>
      </c>
      <c r="K5" s="634"/>
      <c r="L5" s="634"/>
      <c r="M5" s="634"/>
      <c r="N5" s="635"/>
    </row>
    <row r="6" spans="2:85">
      <c r="B6" s="453"/>
      <c r="D6" s="454">
        <f>F6-ROW(DEF_ターゲット社員開始位置1)</f>
        <v>18</v>
      </c>
      <c r="F6" s="454">
        <f t="array" ref="F6">MIN(IF(ISBLANK(D10:D108),ROW(D10:D108)))</f>
        <v>28</v>
      </c>
    </row>
    <row r="7" spans="2:85" ht="27" customHeight="1">
      <c r="B7" s="628" t="s">
        <v>50</v>
      </c>
      <c r="D7" s="455" t="s">
        <v>503</v>
      </c>
      <c r="E7" s="456"/>
      <c r="F7" s="455" t="s">
        <v>504</v>
      </c>
      <c r="G7" s="456"/>
      <c r="H7" s="507" t="s">
        <v>413</v>
      </c>
      <c r="J7" s="595"/>
      <c r="L7" s="455" t="s">
        <v>306</v>
      </c>
      <c r="N7" s="455" t="s">
        <v>308</v>
      </c>
    </row>
    <row r="8" spans="2:85" ht="13.65" customHeight="1">
      <c r="B8" s="629"/>
      <c r="C8" s="442"/>
      <c r="D8" s="457" t="s">
        <v>502</v>
      </c>
      <c r="E8" s="458"/>
      <c r="F8" s="457" t="s">
        <v>505</v>
      </c>
      <c r="G8" s="458"/>
      <c r="H8" s="457"/>
      <c r="I8" s="442"/>
      <c r="J8" s="596"/>
      <c r="L8" s="457"/>
      <c r="N8" s="457"/>
    </row>
    <row r="9" spans="2:85" ht="15" customHeight="1">
      <c r="B9" s="459"/>
      <c r="C9" s="459"/>
      <c r="D9" s="459"/>
      <c r="E9" s="459"/>
      <c r="F9" s="459"/>
      <c r="G9" s="459"/>
      <c r="H9" s="459"/>
      <c r="I9" s="459"/>
      <c r="J9" s="459"/>
      <c r="K9" s="459"/>
      <c r="L9" s="459"/>
      <c r="M9" s="459"/>
      <c r="N9" s="459"/>
    </row>
    <row r="10" spans="2:85" s="463" customFormat="1" ht="15" customHeight="1">
      <c r="B10" s="460">
        <v>1</v>
      </c>
      <c r="C10" s="461"/>
      <c r="D10" s="554" t="s">
        <v>579</v>
      </c>
      <c r="E10" s="11"/>
      <c r="F10" s="597" t="s">
        <v>522</v>
      </c>
      <c r="G10" s="11"/>
      <c r="H10" s="525"/>
      <c r="I10" s="526"/>
      <c r="J10" s="593"/>
      <c r="K10" s="527"/>
      <c r="L10" s="525"/>
      <c r="M10" s="528"/>
      <c r="N10" s="525" t="s">
        <v>523</v>
      </c>
      <c r="O10" s="462"/>
      <c r="T10" s="442"/>
      <c r="U10" s="442"/>
      <c r="V10" s="442"/>
      <c r="W10" s="442"/>
      <c r="X10" s="442"/>
      <c r="Y10" s="442"/>
      <c r="Z10" s="442"/>
      <c r="AA10" s="442"/>
      <c r="AB10" s="442"/>
      <c r="AC10" s="442"/>
      <c r="AD10" s="442"/>
      <c r="AE10" s="442"/>
      <c r="AF10" s="442"/>
      <c r="AG10" s="442"/>
      <c r="AH10" s="442"/>
      <c r="AI10" s="442"/>
      <c r="AJ10" s="442"/>
      <c r="AK10" s="442"/>
      <c r="AL10" s="442"/>
      <c r="AM10" s="442"/>
      <c r="AN10" s="442"/>
      <c r="AO10" s="442"/>
      <c r="AP10" s="442"/>
      <c r="AQ10" s="442"/>
      <c r="AR10" s="442"/>
      <c r="AS10" s="442"/>
      <c r="AT10" s="442"/>
      <c r="AU10" s="442"/>
      <c r="AV10" s="442"/>
      <c r="AW10" s="442"/>
      <c r="AX10" s="442"/>
      <c r="AY10" s="442"/>
      <c r="AZ10" s="442"/>
      <c r="BA10" s="442"/>
      <c r="BB10" s="442"/>
      <c r="BC10" s="442"/>
      <c r="BD10" s="442"/>
      <c r="BE10" s="442"/>
      <c r="BF10" s="442"/>
      <c r="BG10" s="442"/>
      <c r="BH10" s="442"/>
      <c r="BI10" s="442"/>
      <c r="BJ10" s="442"/>
      <c r="BK10" s="442"/>
      <c r="BL10" s="442"/>
      <c r="BM10" s="442"/>
      <c r="BN10" s="442"/>
      <c r="BO10" s="442"/>
      <c r="BP10" s="442"/>
      <c r="BQ10" s="442"/>
      <c r="BR10" s="442"/>
      <c r="BS10" s="442"/>
      <c r="BT10" s="442"/>
      <c r="BU10" s="442"/>
      <c r="BV10" s="442"/>
      <c r="BW10" s="442"/>
      <c r="BX10" s="442"/>
      <c r="BY10" s="442"/>
      <c r="BZ10" s="442"/>
      <c r="CA10" s="442"/>
      <c r="CB10" s="442"/>
      <c r="CC10" s="442"/>
      <c r="CD10" s="442"/>
      <c r="CE10" s="442"/>
      <c r="CF10" s="442"/>
      <c r="CG10" s="442"/>
    </row>
    <row r="11" spans="2:85" ht="15" customHeight="1">
      <c r="B11" s="464">
        <v>2</v>
      </c>
      <c r="C11" s="465"/>
      <c r="D11" s="555" t="s">
        <v>526</v>
      </c>
      <c r="E11" s="529"/>
      <c r="F11" s="597" t="s">
        <v>537</v>
      </c>
      <c r="G11" s="529"/>
      <c r="H11" s="530"/>
      <c r="I11" s="531"/>
      <c r="J11" s="594"/>
      <c r="K11" s="532"/>
      <c r="L11" s="530"/>
      <c r="M11" s="533"/>
      <c r="N11" s="530" t="s">
        <v>523</v>
      </c>
      <c r="O11" s="462"/>
      <c r="Q11" s="463"/>
    </row>
    <row r="12" spans="2:85" ht="15" customHeight="1">
      <c r="B12" s="464">
        <v>3</v>
      </c>
      <c r="C12" s="465"/>
      <c r="D12" s="555" t="s">
        <v>527</v>
      </c>
      <c r="E12" s="529"/>
      <c r="F12" s="597" t="s">
        <v>538</v>
      </c>
      <c r="G12" s="529"/>
      <c r="H12" s="530"/>
      <c r="I12" s="531"/>
      <c r="J12" s="594"/>
      <c r="K12" s="532"/>
      <c r="L12" s="530"/>
      <c r="M12" s="533"/>
      <c r="N12" s="530" t="s">
        <v>523</v>
      </c>
      <c r="O12" s="462"/>
      <c r="Q12" s="463"/>
    </row>
    <row r="13" spans="2:85" ht="15" customHeight="1">
      <c r="B13" s="464">
        <v>4</v>
      </c>
      <c r="C13" s="465"/>
      <c r="D13" s="555" t="s">
        <v>528</v>
      </c>
      <c r="E13" s="529"/>
      <c r="F13" s="597" t="s">
        <v>539</v>
      </c>
      <c r="G13" s="529"/>
      <c r="H13" s="530"/>
      <c r="I13" s="531"/>
      <c r="J13" s="594"/>
      <c r="K13" s="532"/>
      <c r="L13" s="530"/>
      <c r="M13" s="533"/>
      <c r="N13" s="530" t="s">
        <v>523</v>
      </c>
      <c r="O13" s="462"/>
      <c r="Q13" s="463"/>
    </row>
    <row r="14" spans="2:85" ht="15" customHeight="1">
      <c r="B14" s="464">
        <v>5</v>
      </c>
      <c r="C14" s="465"/>
      <c r="D14" s="555" t="s">
        <v>529</v>
      </c>
      <c r="E14" s="529"/>
      <c r="F14" s="597" t="s">
        <v>540</v>
      </c>
      <c r="G14" s="529"/>
      <c r="H14" s="530"/>
      <c r="I14" s="531"/>
      <c r="J14" s="594"/>
      <c r="K14" s="532"/>
      <c r="L14" s="530"/>
      <c r="M14" s="533"/>
      <c r="N14" s="530" t="s">
        <v>523</v>
      </c>
      <c r="O14" s="462"/>
      <c r="Q14" s="463"/>
    </row>
    <row r="15" spans="2:85" ht="15" customHeight="1">
      <c r="B15" s="464">
        <v>6</v>
      </c>
      <c r="C15" s="465"/>
      <c r="D15" s="555" t="s">
        <v>530</v>
      </c>
      <c r="E15" s="529"/>
      <c r="F15" s="597" t="s">
        <v>541</v>
      </c>
      <c r="G15" s="529"/>
      <c r="H15" s="530"/>
      <c r="I15" s="531"/>
      <c r="J15" s="594"/>
      <c r="K15" s="532"/>
      <c r="L15" s="530"/>
      <c r="M15" s="533"/>
      <c r="N15" s="530" t="s">
        <v>523</v>
      </c>
      <c r="O15" s="462"/>
      <c r="Q15" s="463"/>
    </row>
    <row r="16" spans="2:85" ht="15" customHeight="1">
      <c r="B16" s="464">
        <v>7</v>
      </c>
      <c r="C16" s="465"/>
      <c r="D16" s="555" t="s">
        <v>531</v>
      </c>
      <c r="E16" s="529"/>
      <c r="F16" s="597" t="s">
        <v>542</v>
      </c>
      <c r="G16" s="529"/>
      <c r="H16" s="530"/>
      <c r="I16" s="531"/>
      <c r="J16" s="594"/>
      <c r="K16" s="532"/>
      <c r="L16" s="530"/>
      <c r="M16" s="533"/>
      <c r="N16" s="530" t="s">
        <v>523</v>
      </c>
      <c r="O16" s="462"/>
      <c r="P16" s="466"/>
      <c r="Q16" s="463"/>
    </row>
    <row r="17" spans="2:17" ht="15" customHeight="1">
      <c r="B17" s="464">
        <v>8</v>
      </c>
      <c r="C17" s="465"/>
      <c r="D17" s="555" t="s">
        <v>532</v>
      </c>
      <c r="E17" s="529"/>
      <c r="F17" s="597" t="s">
        <v>543</v>
      </c>
      <c r="G17" s="529"/>
      <c r="H17" s="530"/>
      <c r="I17" s="531"/>
      <c r="J17" s="594"/>
      <c r="K17" s="532"/>
      <c r="L17" s="530"/>
      <c r="M17" s="533"/>
      <c r="N17" s="530" t="s">
        <v>523</v>
      </c>
      <c r="O17" s="462"/>
      <c r="Q17" s="463"/>
    </row>
    <row r="18" spans="2:17" ht="15" customHeight="1">
      <c r="B18" s="464">
        <v>9</v>
      </c>
      <c r="C18" s="465"/>
      <c r="D18" s="555" t="s">
        <v>533</v>
      </c>
      <c r="E18" s="529"/>
      <c r="F18" s="597" t="s">
        <v>544</v>
      </c>
      <c r="G18" s="529"/>
      <c r="H18" s="530"/>
      <c r="I18" s="531"/>
      <c r="J18" s="594"/>
      <c r="K18" s="532"/>
      <c r="L18" s="530"/>
      <c r="M18" s="533"/>
      <c r="N18" s="530" t="s">
        <v>523</v>
      </c>
      <c r="O18" s="462"/>
      <c r="Q18" s="463"/>
    </row>
    <row r="19" spans="2:17" ht="15" customHeight="1">
      <c r="B19" s="464">
        <v>10</v>
      </c>
      <c r="C19" s="465"/>
      <c r="D19" s="555" t="s">
        <v>534</v>
      </c>
      <c r="E19" s="529"/>
      <c r="F19" s="597" t="s">
        <v>545</v>
      </c>
      <c r="G19" s="529"/>
      <c r="H19" s="530"/>
      <c r="I19" s="531"/>
      <c r="J19" s="594"/>
      <c r="K19" s="532"/>
      <c r="L19" s="530"/>
      <c r="M19" s="533"/>
      <c r="N19" s="530" t="s">
        <v>523</v>
      </c>
      <c r="O19" s="462"/>
      <c r="Q19" s="463"/>
    </row>
    <row r="20" spans="2:17" ht="15" customHeight="1">
      <c r="B20" s="464">
        <v>11</v>
      </c>
      <c r="C20" s="465"/>
      <c r="D20" s="555" t="s">
        <v>535</v>
      </c>
      <c r="E20" s="529"/>
      <c r="F20" s="597" t="s">
        <v>580</v>
      </c>
      <c r="G20" s="529"/>
      <c r="H20" s="530"/>
      <c r="I20" s="531"/>
      <c r="J20" s="594"/>
      <c r="K20" s="532"/>
      <c r="L20" s="530"/>
      <c r="M20" s="533"/>
      <c r="N20" s="530" t="s">
        <v>523</v>
      </c>
      <c r="O20" s="462"/>
      <c r="Q20" s="463"/>
    </row>
    <row r="21" spans="2:17" ht="15" customHeight="1">
      <c r="B21" s="464">
        <v>12</v>
      </c>
      <c r="C21" s="465"/>
      <c r="D21" s="555" t="s">
        <v>536</v>
      </c>
      <c r="E21" s="529"/>
      <c r="F21" s="597" t="s">
        <v>546</v>
      </c>
      <c r="G21" s="529"/>
      <c r="H21" s="530"/>
      <c r="I21" s="531"/>
      <c r="J21" s="594"/>
      <c r="K21" s="532"/>
      <c r="L21" s="530"/>
      <c r="M21" s="533"/>
      <c r="N21" s="530" t="s">
        <v>523</v>
      </c>
      <c r="O21" s="462"/>
      <c r="Q21" s="463"/>
    </row>
    <row r="22" spans="2:17" ht="15" customHeight="1">
      <c r="B22" s="464">
        <v>13</v>
      </c>
      <c r="C22" s="465"/>
      <c r="D22" s="555" t="s">
        <v>581</v>
      </c>
      <c r="E22" s="529"/>
      <c r="F22" s="597" t="s">
        <v>547</v>
      </c>
      <c r="G22" s="529"/>
      <c r="H22" s="530"/>
      <c r="I22" s="531"/>
      <c r="J22" s="594"/>
      <c r="K22" s="532"/>
      <c r="L22" s="530"/>
      <c r="M22" s="533"/>
      <c r="N22" s="530" t="s">
        <v>523</v>
      </c>
      <c r="O22" s="462"/>
      <c r="Q22" s="463"/>
    </row>
    <row r="23" spans="2:17" ht="15" customHeight="1">
      <c r="B23" s="464">
        <v>14</v>
      </c>
      <c r="C23" s="465"/>
      <c r="D23" s="555" t="s">
        <v>582</v>
      </c>
      <c r="E23" s="529"/>
      <c r="F23" s="597" t="s">
        <v>548</v>
      </c>
      <c r="G23" s="529"/>
      <c r="H23" s="530"/>
      <c r="I23" s="531"/>
      <c r="J23" s="594"/>
      <c r="K23" s="532"/>
      <c r="L23" s="530"/>
      <c r="M23" s="533"/>
      <c r="N23" s="530" t="s">
        <v>523</v>
      </c>
      <c r="O23" s="462"/>
      <c r="Q23" s="463"/>
    </row>
    <row r="24" spans="2:17" ht="15" customHeight="1">
      <c r="B24" s="464">
        <v>15</v>
      </c>
      <c r="C24" s="465"/>
      <c r="D24" s="555">
        <v>190576</v>
      </c>
      <c r="E24" s="529"/>
      <c r="F24" s="597" t="s">
        <v>564</v>
      </c>
      <c r="G24" s="529"/>
      <c r="H24" s="530"/>
      <c r="I24" s="531"/>
      <c r="J24" s="594"/>
      <c r="K24" s="532"/>
      <c r="L24" s="530"/>
      <c r="M24" s="533"/>
      <c r="N24" s="530" t="s">
        <v>523</v>
      </c>
      <c r="O24" s="462"/>
      <c r="Q24" s="463"/>
    </row>
    <row r="25" spans="2:17" ht="15" customHeight="1">
      <c r="B25" s="464">
        <v>16</v>
      </c>
      <c r="C25" s="465"/>
      <c r="D25" s="555">
        <v>391158</v>
      </c>
      <c r="E25" s="529"/>
      <c r="F25" s="597" t="s">
        <v>566</v>
      </c>
      <c r="G25" s="529"/>
      <c r="H25" s="530"/>
      <c r="I25" s="531"/>
      <c r="J25" s="594"/>
      <c r="K25" s="532"/>
      <c r="L25" s="530"/>
      <c r="M25" s="533"/>
      <c r="N25" s="530" t="s">
        <v>523</v>
      </c>
      <c r="O25" s="462"/>
      <c r="Q25" s="463"/>
    </row>
    <row r="26" spans="2:17" ht="15" customHeight="1">
      <c r="B26" s="464">
        <v>17</v>
      </c>
      <c r="C26" s="465"/>
      <c r="D26" s="555">
        <v>391160</v>
      </c>
      <c r="E26" s="529"/>
      <c r="F26" s="597" t="s">
        <v>568</v>
      </c>
      <c r="G26" s="529"/>
      <c r="H26" s="530"/>
      <c r="I26" s="531"/>
      <c r="J26" s="594"/>
      <c r="K26" s="532"/>
      <c r="L26" s="530"/>
      <c r="M26" s="533"/>
      <c r="N26" s="530" t="s">
        <v>523</v>
      </c>
      <c r="O26" s="462"/>
      <c r="Q26" s="463"/>
    </row>
    <row r="27" spans="2:17" ht="15" customHeight="1">
      <c r="B27" s="464">
        <v>18</v>
      </c>
      <c r="C27" s="465"/>
      <c r="D27" s="555">
        <v>361092</v>
      </c>
      <c r="E27" s="529"/>
      <c r="F27" s="597" t="s">
        <v>583</v>
      </c>
      <c r="G27" s="529"/>
      <c r="H27" s="530"/>
      <c r="I27" s="531"/>
      <c r="J27" s="594"/>
      <c r="K27" s="532"/>
      <c r="L27" s="530"/>
      <c r="M27" s="533"/>
      <c r="N27" s="530" t="s">
        <v>523</v>
      </c>
      <c r="O27" s="462"/>
      <c r="Q27" s="463"/>
    </row>
    <row r="28" spans="2:17" ht="15" customHeight="1">
      <c r="B28" s="464">
        <v>19</v>
      </c>
      <c r="C28" s="465"/>
      <c r="D28" s="555"/>
      <c r="E28" s="529"/>
      <c r="F28" s="597"/>
      <c r="G28" s="529"/>
      <c r="H28" s="530"/>
      <c r="I28" s="531"/>
      <c r="J28" s="594"/>
      <c r="K28" s="532"/>
      <c r="L28" s="530"/>
      <c r="M28" s="533"/>
      <c r="N28" s="530"/>
      <c r="O28" s="462"/>
      <c r="Q28" s="463"/>
    </row>
    <row r="29" spans="2:17" ht="15" customHeight="1">
      <c r="B29" s="464">
        <v>20</v>
      </c>
      <c r="C29" s="465"/>
      <c r="D29" s="555"/>
      <c r="E29" s="529"/>
      <c r="F29" s="597"/>
      <c r="G29" s="529"/>
      <c r="H29" s="530"/>
      <c r="I29" s="531"/>
      <c r="J29" s="594"/>
      <c r="K29" s="532"/>
      <c r="L29" s="530"/>
      <c r="M29" s="533"/>
      <c r="N29" s="530"/>
      <c r="O29" s="462"/>
      <c r="Q29" s="463"/>
    </row>
    <row r="30" spans="2:17" ht="15" customHeight="1">
      <c r="B30" s="464">
        <v>21</v>
      </c>
      <c r="C30" s="465"/>
      <c r="D30" s="555"/>
      <c r="E30" s="529"/>
      <c r="F30" s="597"/>
      <c r="G30" s="529"/>
      <c r="H30" s="530"/>
      <c r="I30" s="531"/>
      <c r="J30" s="594"/>
      <c r="K30" s="532"/>
      <c r="L30" s="530"/>
      <c r="M30" s="533"/>
      <c r="N30" s="530"/>
      <c r="O30" s="462"/>
      <c r="Q30" s="463"/>
    </row>
    <row r="31" spans="2:17" ht="15" customHeight="1">
      <c r="B31" s="464">
        <v>22</v>
      </c>
      <c r="C31" s="465"/>
      <c r="D31" s="555"/>
      <c r="E31" s="529"/>
      <c r="F31" s="597"/>
      <c r="G31" s="529"/>
      <c r="H31" s="530"/>
      <c r="I31" s="531"/>
      <c r="J31" s="594"/>
      <c r="K31" s="532"/>
      <c r="L31" s="530"/>
      <c r="M31" s="533"/>
      <c r="N31" s="530"/>
      <c r="O31" s="462"/>
      <c r="Q31" s="463"/>
    </row>
    <row r="32" spans="2:17" ht="15" customHeight="1">
      <c r="B32" s="464">
        <v>23</v>
      </c>
      <c r="C32" s="465"/>
      <c r="D32" s="555"/>
      <c r="E32" s="529"/>
      <c r="F32" s="597"/>
      <c r="G32" s="529"/>
      <c r="H32" s="530"/>
      <c r="I32" s="531"/>
      <c r="J32" s="594"/>
      <c r="K32" s="532"/>
      <c r="L32" s="530"/>
      <c r="M32" s="533"/>
      <c r="N32" s="530"/>
      <c r="O32" s="462"/>
      <c r="Q32" s="463"/>
    </row>
    <row r="33" spans="2:17" ht="15" customHeight="1">
      <c r="B33" s="464">
        <v>24</v>
      </c>
      <c r="C33" s="465"/>
      <c r="D33" s="555"/>
      <c r="E33" s="529"/>
      <c r="F33" s="599"/>
      <c r="G33" s="529"/>
      <c r="H33" s="530"/>
      <c r="I33" s="531"/>
      <c r="J33" s="594"/>
      <c r="K33" s="532"/>
      <c r="L33" s="530"/>
      <c r="M33" s="533"/>
      <c r="N33" s="530"/>
      <c r="O33" s="462"/>
      <c r="Q33" s="463"/>
    </row>
    <row r="34" spans="2:17" ht="15" customHeight="1">
      <c r="B34" s="464">
        <v>25</v>
      </c>
      <c r="C34" s="465"/>
      <c r="D34" s="524"/>
      <c r="E34" s="529"/>
      <c r="F34" s="599"/>
      <c r="G34" s="529"/>
      <c r="H34" s="530"/>
      <c r="I34" s="531"/>
      <c r="J34" s="594"/>
      <c r="K34" s="532"/>
      <c r="L34" s="530"/>
      <c r="M34" s="533"/>
      <c r="N34" s="530"/>
      <c r="O34" s="462"/>
      <c r="Q34" s="463"/>
    </row>
    <row r="35" spans="2:17" ht="15" customHeight="1">
      <c r="B35" s="464">
        <v>26</v>
      </c>
      <c r="C35" s="465"/>
      <c r="D35" s="555"/>
      <c r="E35" s="529"/>
      <c r="F35" s="599"/>
      <c r="G35" s="529"/>
      <c r="H35" s="530"/>
      <c r="I35" s="531"/>
      <c r="J35" s="594"/>
      <c r="K35" s="532"/>
      <c r="L35" s="530"/>
      <c r="M35" s="533"/>
      <c r="N35" s="530"/>
      <c r="O35" s="462"/>
      <c r="Q35" s="463"/>
    </row>
    <row r="36" spans="2:17" ht="15" customHeight="1">
      <c r="B36" s="464">
        <v>27</v>
      </c>
      <c r="C36" s="465"/>
      <c r="D36" s="524"/>
      <c r="E36" s="529"/>
      <c r="F36" s="599"/>
      <c r="G36" s="529"/>
      <c r="H36" s="530"/>
      <c r="I36" s="531"/>
      <c r="J36" s="594"/>
      <c r="K36" s="532"/>
      <c r="L36" s="530"/>
      <c r="M36" s="533"/>
      <c r="N36" s="530"/>
      <c r="O36" s="462"/>
      <c r="Q36" s="463"/>
    </row>
    <row r="37" spans="2:17" ht="15" customHeight="1">
      <c r="B37" s="464">
        <v>28</v>
      </c>
      <c r="C37" s="465"/>
      <c r="D37" s="524"/>
      <c r="E37" s="529"/>
      <c r="F37" s="599"/>
      <c r="G37" s="529"/>
      <c r="H37" s="530"/>
      <c r="I37" s="531"/>
      <c r="J37" s="594"/>
      <c r="K37" s="532"/>
      <c r="L37" s="530"/>
      <c r="M37" s="533"/>
      <c r="N37" s="530"/>
      <c r="O37" s="462"/>
      <c r="Q37" s="463"/>
    </row>
    <row r="38" spans="2:17" ht="15" customHeight="1">
      <c r="B38" s="464">
        <v>29</v>
      </c>
      <c r="C38" s="465"/>
      <c r="D38" s="555"/>
      <c r="E38" s="529"/>
      <c r="F38" s="599"/>
      <c r="G38" s="529"/>
      <c r="H38" s="530"/>
      <c r="I38" s="531"/>
      <c r="J38" s="594"/>
      <c r="K38" s="532"/>
      <c r="L38" s="530"/>
      <c r="M38" s="533"/>
      <c r="N38" s="530"/>
      <c r="O38" s="462"/>
      <c r="Q38" s="463"/>
    </row>
    <row r="39" spans="2:17" ht="15" customHeight="1">
      <c r="B39" s="464">
        <v>30</v>
      </c>
      <c r="C39" s="465"/>
      <c r="D39" s="555"/>
      <c r="E39" s="529"/>
      <c r="F39" s="599"/>
      <c r="G39" s="529"/>
      <c r="H39" s="530"/>
      <c r="I39" s="531"/>
      <c r="J39" s="594"/>
      <c r="K39" s="532"/>
      <c r="L39" s="530"/>
      <c r="M39" s="533"/>
      <c r="N39" s="530"/>
      <c r="O39" s="462"/>
      <c r="Q39" s="463"/>
    </row>
    <row r="40" spans="2:17">
      <c r="B40" s="464">
        <v>31</v>
      </c>
      <c r="C40" s="465"/>
      <c r="D40" s="555"/>
      <c r="E40" s="529"/>
      <c r="F40" s="599"/>
      <c r="G40" s="529"/>
      <c r="H40" s="530"/>
      <c r="I40" s="531"/>
      <c r="J40" s="594"/>
      <c r="K40" s="532"/>
      <c r="L40" s="530"/>
      <c r="M40" s="533"/>
      <c r="N40" s="530"/>
      <c r="O40" s="462"/>
      <c r="Q40" s="463"/>
    </row>
    <row r="41" spans="2:17">
      <c r="B41" s="464">
        <v>32</v>
      </c>
      <c r="C41" s="465"/>
      <c r="D41" s="555"/>
      <c r="E41" s="529"/>
      <c r="F41" s="599"/>
      <c r="G41" s="529"/>
      <c r="H41" s="530"/>
      <c r="I41" s="531"/>
      <c r="J41" s="594"/>
      <c r="K41" s="532"/>
      <c r="L41" s="530"/>
      <c r="M41" s="533"/>
      <c r="N41" s="530"/>
      <c r="O41" s="462"/>
      <c r="Q41" s="463"/>
    </row>
    <row r="42" spans="2:17">
      <c r="B42" s="464">
        <v>33</v>
      </c>
      <c r="C42" s="465"/>
      <c r="D42" s="555"/>
      <c r="E42" s="529"/>
      <c r="F42" s="599"/>
      <c r="G42" s="529"/>
      <c r="H42" s="530"/>
      <c r="I42" s="531"/>
      <c r="J42" s="594"/>
      <c r="K42" s="532"/>
      <c r="L42" s="530"/>
      <c r="M42" s="533"/>
      <c r="N42" s="530"/>
      <c r="O42" s="462"/>
      <c r="Q42" s="463"/>
    </row>
    <row r="43" spans="2:17">
      <c r="B43" s="464">
        <v>34</v>
      </c>
      <c r="C43" s="465"/>
      <c r="D43" s="555"/>
      <c r="E43" s="529"/>
      <c r="F43" s="599"/>
      <c r="G43" s="529"/>
      <c r="H43" s="530"/>
      <c r="I43" s="531"/>
      <c r="J43" s="594"/>
      <c r="K43" s="532"/>
      <c r="L43" s="530"/>
      <c r="M43" s="533"/>
      <c r="N43" s="530"/>
      <c r="O43" s="462"/>
      <c r="Q43" s="463"/>
    </row>
    <row r="44" spans="2:17">
      <c r="B44" s="464">
        <v>35</v>
      </c>
      <c r="C44" s="465"/>
      <c r="D44" s="555"/>
      <c r="E44" s="529"/>
      <c r="F44" s="599"/>
      <c r="G44" s="529"/>
      <c r="H44" s="530"/>
      <c r="I44" s="531"/>
      <c r="J44" s="594"/>
      <c r="K44" s="532"/>
      <c r="L44" s="530"/>
      <c r="M44" s="533"/>
      <c r="N44" s="530"/>
      <c r="O44" s="462"/>
      <c r="Q44" s="463"/>
    </row>
    <row r="45" spans="2:17">
      <c r="B45" s="464">
        <v>36</v>
      </c>
      <c r="C45" s="465"/>
      <c r="D45" s="555"/>
      <c r="E45" s="529"/>
      <c r="F45" s="599"/>
      <c r="G45" s="529"/>
      <c r="H45" s="530"/>
      <c r="I45" s="531"/>
      <c r="J45" s="594"/>
      <c r="K45" s="532"/>
      <c r="L45" s="530"/>
      <c r="M45" s="533"/>
      <c r="N45" s="530"/>
      <c r="O45" s="462"/>
      <c r="Q45" s="463"/>
    </row>
    <row r="46" spans="2:17">
      <c r="B46" s="464">
        <v>37</v>
      </c>
      <c r="C46" s="465"/>
      <c r="D46" s="555"/>
      <c r="E46" s="529"/>
      <c r="F46" s="599"/>
      <c r="G46" s="529"/>
      <c r="H46" s="530"/>
      <c r="I46" s="531"/>
      <c r="J46" s="594"/>
      <c r="K46" s="532"/>
      <c r="L46" s="530"/>
      <c r="M46" s="533"/>
      <c r="N46" s="530"/>
      <c r="O46" s="462"/>
      <c r="Q46" s="463"/>
    </row>
    <row r="47" spans="2:17">
      <c r="B47" s="464">
        <v>38</v>
      </c>
      <c r="C47" s="465"/>
      <c r="D47" s="555"/>
      <c r="E47" s="529"/>
      <c r="F47" s="599"/>
      <c r="G47" s="529"/>
      <c r="H47" s="530"/>
      <c r="I47" s="531"/>
      <c r="J47" s="594"/>
      <c r="K47" s="532"/>
      <c r="L47" s="530"/>
      <c r="M47" s="533"/>
      <c r="N47" s="530"/>
      <c r="O47" s="462"/>
      <c r="Q47" s="463"/>
    </row>
    <row r="48" spans="2:17">
      <c r="B48" s="464">
        <v>39</v>
      </c>
      <c r="C48" s="465"/>
      <c r="D48" s="555"/>
      <c r="E48" s="529"/>
      <c r="F48" s="599"/>
      <c r="G48" s="529"/>
      <c r="H48" s="530"/>
      <c r="I48" s="531"/>
      <c r="J48" s="594"/>
      <c r="K48" s="532"/>
      <c r="L48" s="530"/>
      <c r="M48" s="533"/>
      <c r="N48" s="530"/>
      <c r="O48" s="462"/>
      <c r="Q48" s="463"/>
    </row>
    <row r="49" spans="2:17">
      <c r="B49" s="464">
        <v>40</v>
      </c>
      <c r="C49" s="465"/>
      <c r="D49" s="555"/>
      <c r="E49" s="529"/>
      <c r="F49" s="599"/>
      <c r="G49" s="529"/>
      <c r="H49" s="530"/>
      <c r="I49" s="531"/>
      <c r="J49" s="594"/>
      <c r="K49" s="532"/>
      <c r="L49" s="530"/>
      <c r="M49" s="533"/>
      <c r="N49" s="530"/>
      <c r="O49" s="462"/>
      <c r="Q49" s="463"/>
    </row>
    <row r="50" spans="2:17">
      <c r="B50" s="464">
        <v>41</v>
      </c>
      <c r="C50" s="465"/>
      <c r="D50" s="555"/>
      <c r="E50" s="529"/>
      <c r="F50" s="599"/>
      <c r="G50" s="529"/>
      <c r="H50" s="530"/>
      <c r="I50" s="531"/>
      <c r="J50" s="594"/>
      <c r="K50" s="532"/>
      <c r="L50" s="530"/>
      <c r="M50" s="533"/>
      <c r="N50" s="530"/>
      <c r="O50" s="462"/>
      <c r="Q50" s="463"/>
    </row>
    <row r="51" spans="2:17">
      <c r="B51" s="464">
        <v>42</v>
      </c>
      <c r="C51" s="465"/>
      <c r="D51" s="524"/>
      <c r="E51" s="529"/>
      <c r="F51" s="599"/>
      <c r="G51" s="529"/>
      <c r="H51" s="530"/>
      <c r="I51" s="531"/>
      <c r="J51" s="594"/>
      <c r="K51" s="532"/>
      <c r="L51" s="530"/>
      <c r="M51" s="533"/>
      <c r="N51" s="530"/>
      <c r="O51" s="462"/>
      <c r="Q51" s="463"/>
    </row>
    <row r="52" spans="2:17">
      <c r="B52" s="464">
        <v>43</v>
      </c>
      <c r="C52" s="465"/>
      <c r="D52" s="524"/>
      <c r="E52" s="529"/>
      <c r="F52" s="599"/>
      <c r="G52" s="529"/>
      <c r="H52" s="530"/>
      <c r="I52" s="531"/>
      <c r="J52" s="594"/>
      <c r="K52" s="532"/>
      <c r="L52" s="530"/>
      <c r="M52" s="533"/>
      <c r="N52" s="530"/>
      <c r="O52" s="462"/>
      <c r="Q52" s="463"/>
    </row>
    <row r="53" spans="2:17">
      <c r="B53" s="464">
        <v>44</v>
      </c>
      <c r="C53" s="465"/>
      <c r="D53" s="555"/>
      <c r="E53" s="529"/>
      <c r="F53" s="599"/>
      <c r="G53" s="529"/>
      <c r="H53" s="530"/>
      <c r="I53" s="531"/>
      <c r="J53" s="594"/>
      <c r="K53" s="532"/>
      <c r="L53" s="530"/>
      <c r="M53" s="533"/>
      <c r="N53" s="530"/>
      <c r="O53" s="462"/>
      <c r="Q53" s="463"/>
    </row>
    <row r="54" spans="2:17">
      <c r="B54" s="464">
        <v>45</v>
      </c>
      <c r="C54" s="465"/>
      <c r="D54" s="555"/>
      <c r="E54" s="529"/>
      <c r="F54" s="599"/>
      <c r="G54" s="529"/>
      <c r="H54" s="530"/>
      <c r="I54" s="531"/>
      <c r="J54" s="594"/>
      <c r="K54" s="532"/>
      <c r="L54" s="530"/>
      <c r="M54" s="533"/>
      <c r="N54" s="530"/>
      <c r="O54" s="462"/>
      <c r="Q54" s="463"/>
    </row>
    <row r="55" spans="2:17">
      <c r="B55" s="464">
        <v>46</v>
      </c>
      <c r="C55" s="465"/>
      <c r="D55" s="555"/>
      <c r="E55" s="529"/>
      <c r="F55" s="599"/>
      <c r="G55" s="529"/>
      <c r="H55" s="530"/>
      <c r="I55" s="531"/>
      <c r="J55" s="594"/>
      <c r="K55" s="532"/>
      <c r="L55" s="530"/>
      <c r="M55" s="533"/>
      <c r="N55" s="530"/>
      <c r="O55" s="462"/>
      <c r="Q55" s="463"/>
    </row>
    <row r="56" spans="2:17">
      <c r="B56" s="464">
        <v>47</v>
      </c>
      <c r="C56" s="465"/>
      <c r="D56" s="555"/>
      <c r="E56" s="529"/>
      <c r="F56" s="599"/>
      <c r="G56" s="529"/>
      <c r="H56" s="530"/>
      <c r="I56" s="531"/>
      <c r="J56" s="594"/>
      <c r="K56" s="532"/>
      <c r="L56" s="530"/>
      <c r="M56" s="533"/>
      <c r="N56" s="530"/>
      <c r="O56" s="462"/>
    </row>
    <row r="57" spans="2:17">
      <c r="B57" s="464">
        <v>48</v>
      </c>
      <c r="C57" s="465"/>
      <c r="D57" s="555"/>
      <c r="E57" s="529"/>
      <c r="F57" s="599"/>
      <c r="G57" s="529"/>
      <c r="H57" s="530"/>
      <c r="I57" s="531"/>
      <c r="J57" s="594"/>
      <c r="K57" s="532"/>
      <c r="L57" s="530"/>
      <c r="M57" s="533"/>
      <c r="N57" s="530"/>
    </row>
    <row r="58" spans="2:17">
      <c r="B58" s="464">
        <v>49</v>
      </c>
      <c r="C58" s="465"/>
      <c r="D58" s="555"/>
      <c r="E58" s="529"/>
      <c r="F58" s="599"/>
      <c r="G58" s="529"/>
      <c r="H58" s="530"/>
      <c r="I58" s="531"/>
      <c r="J58" s="594"/>
      <c r="K58" s="532"/>
      <c r="L58" s="530"/>
      <c r="M58" s="533"/>
      <c r="N58" s="530"/>
    </row>
    <row r="59" spans="2:17">
      <c r="B59" s="464">
        <v>50</v>
      </c>
      <c r="C59" s="465"/>
      <c r="D59" s="555"/>
      <c r="E59" s="529"/>
      <c r="F59" s="599"/>
      <c r="G59" s="529"/>
      <c r="H59" s="530"/>
      <c r="I59" s="531"/>
      <c r="J59" s="594"/>
      <c r="K59" s="532"/>
      <c r="L59" s="530"/>
      <c r="M59" s="533"/>
      <c r="N59" s="530"/>
    </row>
    <row r="60" spans="2:17">
      <c r="B60" s="464">
        <v>51</v>
      </c>
      <c r="C60" s="465"/>
      <c r="D60" s="555"/>
      <c r="E60" s="529"/>
      <c r="F60" s="599"/>
      <c r="G60" s="529"/>
      <c r="H60" s="530"/>
      <c r="I60" s="531"/>
      <c r="J60" s="594"/>
      <c r="K60" s="532"/>
      <c r="L60" s="530"/>
      <c r="M60" s="533"/>
      <c r="N60" s="530"/>
    </row>
    <row r="61" spans="2:17">
      <c r="B61" s="464">
        <v>52</v>
      </c>
      <c r="C61" s="465"/>
      <c r="D61" s="524"/>
      <c r="E61" s="529"/>
      <c r="F61" s="598"/>
      <c r="G61" s="529"/>
      <c r="H61" s="530"/>
      <c r="I61" s="531"/>
      <c r="J61" s="594"/>
      <c r="K61" s="532"/>
      <c r="L61" s="530"/>
      <c r="M61" s="533"/>
      <c r="N61" s="530"/>
    </row>
    <row r="62" spans="2:17">
      <c r="B62" s="464">
        <v>53</v>
      </c>
      <c r="C62" s="465"/>
      <c r="D62" s="524"/>
      <c r="E62" s="529"/>
      <c r="F62" s="598"/>
      <c r="G62" s="529"/>
      <c r="H62" s="530"/>
      <c r="I62" s="531"/>
      <c r="J62" s="594"/>
      <c r="K62" s="532"/>
      <c r="L62" s="530"/>
      <c r="M62" s="533"/>
      <c r="N62" s="530"/>
    </row>
    <row r="63" spans="2:17">
      <c r="B63" s="464">
        <v>54</v>
      </c>
      <c r="C63" s="465"/>
      <c r="D63" s="524"/>
      <c r="E63" s="529"/>
      <c r="F63" s="598"/>
      <c r="G63" s="529"/>
      <c r="H63" s="530"/>
      <c r="I63" s="531"/>
      <c r="J63" s="594"/>
      <c r="K63" s="532"/>
      <c r="L63" s="530"/>
      <c r="M63" s="533"/>
      <c r="N63" s="530"/>
    </row>
    <row r="64" spans="2:17">
      <c r="B64" s="464">
        <v>55</v>
      </c>
      <c r="C64" s="465"/>
      <c r="D64" s="524"/>
      <c r="E64" s="529"/>
      <c r="F64" s="598"/>
      <c r="G64" s="529"/>
      <c r="H64" s="530"/>
      <c r="I64" s="531"/>
      <c r="J64" s="594"/>
      <c r="K64" s="532"/>
      <c r="L64" s="530"/>
      <c r="M64" s="533"/>
      <c r="N64" s="530"/>
    </row>
    <row r="65" spans="2:17">
      <c r="B65" s="464">
        <v>56</v>
      </c>
      <c r="C65" s="465"/>
      <c r="D65" s="524"/>
      <c r="E65" s="529"/>
      <c r="F65" s="598"/>
      <c r="G65" s="529"/>
      <c r="H65" s="530"/>
      <c r="I65" s="531"/>
      <c r="J65" s="594"/>
      <c r="K65" s="532"/>
      <c r="L65" s="530"/>
      <c r="M65" s="533"/>
      <c r="N65" s="530"/>
    </row>
    <row r="66" spans="2:17">
      <c r="B66" s="464">
        <v>57</v>
      </c>
      <c r="C66" s="465"/>
      <c r="D66" s="524"/>
      <c r="E66" s="529"/>
      <c r="F66" s="599"/>
      <c r="G66" s="529"/>
      <c r="H66" s="530"/>
      <c r="I66" s="531"/>
      <c r="J66" s="594"/>
      <c r="K66" s="532"/>
      <c r="L66" s="530"/>
      <c r="M66" s="533"/>
      <c r="N66" s="530"/>
    </row>
    <row r="67" spans="2:17">
      <c r="B67" s="464">
        <v>58</v>
      </c>
      <c r="C67" s="465"/>
      <c r="D67" s="524"/>
      <c r="E67" s="529"/>
      <c r="F67" s="599"/>
      <c r="G67" s="529"/>
      <c r="H67" s="530"/>
      <c r="I67" s="531"/>
      <c r="J67" s="594"/>
      <c r="K67" s="532"/>
      <c r="L67" s="530"/>
      <c r="M67" s="533"/>
      <c r="N67" s="530"/>
    </row>
    <row r="68" spans="2:17">
      <c r="B68" s="464">
        <v>59</v>
      </c>
      <c r="C68" s="465"/>
      <c r="D68" s="524"/>
      <c r="E68" s="529"/>
      <c r="F68" s="599"/>
      <c r="G68" s="529"/>
      <c r="H68" s="530"/>
      <c r="I68" s="531"/>
      <c r="J68" s="594"/>
      <c r="K68" s="532"/>
      <c r="L68" s="530"/>
      <c r="M68" s="533"/>
      <c r="N68" s="530"/>
    </row>
    <row r="69" spans="2:17">
      <c r="B69" s="464">
        <v>60</v>
      </c>
      <c r="C69" s="465"/>
      <c r="D69" s="524"/>
      <c r="E69" s="529"/>
      <c r="F69" s="599"/>
      <c r="G69" s="529"/>
      <c r="H69" s="530"/>
      <c r="I69" s="531"/>
      <c r="J69" s="594"/>
      <c r="K69" s="532"/>
      <c r="L69" s="530"/>
      <c r="M69" s="533"/>
      <c r="N69" s="530"/>
    </row>
    <row r="70" spans="2:17">
      <c r="B70" s="464">
        <v>61</v>
      </c>
      <c r="C70" s="465"/>
      <c r="D70" s="524"/>
      <c r="E70" s="529"/>
      <c r="F70" s="599"/>
      <c r="G70" s="529"/>
      <c r="H70" s="530"/>
      <c r="I70" s="531"/>
      <c r="J70" s="594"/>
      <c r="K70" s="532"/>
      <c r="L70" s="530"/>
      <c r="M70" s="533"/>
      <c r="N70" s="530"/>
    </row>
    <row r="71" spans="2:17">
      <c r="B71" s="464">
        <v>62</v>
      </c>
      <c r="C71" s="465"/>
      <c r="D71" s="524"/>
      <c r="E71" s="529"/>
      <c r="F71" s="598"/>
      <c r="G71" s="529"/>
      <c r="H71" s="530"/>
      <c r="I71" s="531"/>
      <c r="J71" s="594"/>
      <c r="K71" s="532"/>
      <c r="L71" s="530"/>
      <c r="M71" s="533"/>
      <c r="N71" s="530"/>
    </row>
    <row r="72" spans="2:17">
      <c r="B72" s="464">
        <v>63</v>
      </c>
      <c r="C72" s="465"/>
      <c r="D72" s="524"/>
      <c r="E72" s="529"/>
      <c r="F72" s="598"/>
      <c r="G72" s="529"/>
      <c r="H72" s="530"/>
      <c r="I72" s="531"/>
      <c r="J72" s="594"/>
      <c r="K72" s="532"/>
      <c r="L72" s="530"/>
      <c r="M72" s="533"/>
      <c r="N72" s="530"/>
    </row>
    <row r="73" spans="2:17">
      <c r="B73" s="464">
        <v>64</v>
      </c>
      <c r="C73" s="465"/>
      <c r="D73" s="524"/>
      <c r="E73" s="529"/>
      <c r="F73" s="598"/>
      <c r="G73" s="529"/>
      <c r="H73" s="530"/>
      <c r="I73" s="531"/>
      <c r="J73" s="594"/>
      <c r="K73" s="532"/>
      <c r="L73" s="530"/>
      <c r="M73" s="533"/>
      <c r="N73" s="530"/>
    </row>
    <row r="74" spans="2:17">
      <c r="B74" s="464">
        <v>65</v>
      </c>
      <c r="C74" s="465"/>
      <c r="D74" s="524"/>
      <c r="E74" s="529"/>
      <c r="F74" s="598"/>
      <c r="G74" s="529"/>
      <c r="H74" s="530"/>
      <c r="I74" s="531"/>
      <c r="J74" s="594"/>
      <c r="K74" s="532"/>
      <c r="L74" s="530"/>
      <c r="M74" s="533"/>
      <c r="N74" s="530"/>
    </row>
    <row r="75" spans="2:17">
      <c r="B75" s="464">
        <v>66</v>
      </c>
      <c r="C75" s="465"/>
      <c r="D75" s="524"/>
      <c r="E75" s="529"/>
      <c r="F75" s="598"/>
      <c r="G75" s="529"/>
      <c r="H75" s="530"/>
      <c r="I75" s="531"/>
      <c r="J75" s="594"/>
      <c r="K75" s="532"/>
      <c r="L75" s="530"/>
      <c r="M75" s="533"/>
      <c r="N75" s="530"/>
    </row>
    <row r="76" spans="2:17">
      <c r="B76" s="464">
        <v>67</v>
      </c>
      <c r="C76" s="465"/>
      <c r="D76" s="524"/>
      <c r="E76" s="529"/>
      <c r="F76" s="598"/>
      <c r="G76" s="529"/>
      <c r="H76" s="530"/>
      <c r="I76" s="531"/>
      <c r="J76" s="594"/>
      <c r="K76" s="532"/>
      <c r="L76" s="530"/>
      <c r="M76" s="533"/>
      <c r="N76" s="530"/>
    </row>
    <row r="77" spans="2:17">
      <c r="B77" s="464">
        <v>68</v>
      </c>
      <c r="C77" s="465"/>
      <c r="D77" s="524"/>
      <c r="E77" s="529"/>
      <c r="F77" s="598"/>
      <c r="G77" s="529"/>
      <c r="H77" s="530"/>
      <c r="I77" s="531"/>
      <c r="J77" s="594"/>
      <c r="K77" s="532"/>
      <c r="L77" s="530"/>
      <c r="M77" s="533"/>
      <c r="N77" s="530"/>
    </row>
    <row r="78" spans="2:17">
      <c r="B78" s="464">
        <v>69</v>
      </c>
      <c r="C78" s="465"/>
      <c r="D78" s="524"/>
      <c r="E78" s="529"/>
      <c r="F78" s="598"/>
      <c r="G78" s="529"/>
      <c r="H78" s="530"/>
      <c r="I78" s="531"/>
      <c r="J78" s="594"/>
      <c r="K78" s="532"/>
      <c r="L78" s="530"/>
      <c r="M78" s="533"/>
      <c r="N78" s="530"/>
      <c r="P78" s="440"/>
      <c r="Q78" s="440"/>
    </row>
    <row r="79" spans="2:17">
      <c r="B79" s="464">
        <v>70</v>
      </c>
      <c r="C79" s="465"/>
      <c r="D79" s="524"/>
      <c r="E79" s="529"/>
      <c r="F79" s="598"/>
      <c r="G79" s="529"/>
      <c r="H79" s="530"/>
      <c r="I79" s="531"/>
      <c r="J79" s="594"/>
      <c r="K79" s="532"/>
      <c r="L79" s="530"/>
      <c r="M79" s="533"/>
      <c r="N79" s="530"/>
      <c r="P79" s="440"/>
      <c r="Q79" s="440"/>
    </row>
    <row r="80" spans="2:17">
      <c r="B80" s="464">
        <v>71</v>
      </c>
      <c r="C80" s="465"/>
      <c r="D80" s="524"/>
      <c r="E80" s="529"/>
      <c r="F80" s="598"/>
      <c r="G80" s="529"/>
      <c r="H80" s="530"/>
      <c r="I80" s="531"/>
      <c r="J80" s="594"/>
      <c r="K80" s="532"/>
      <c r="L80" s="530"/>
      <c r="M80" s="533"/>
      <c r="N80" s="530"/>
      <c r="P80" s="440"/>
      <c r="Q80" s="440"/>
    </row>
    <row r="81" spans="2:17">
      <c r="B81" s="464">
        <v>72</v>
      </c>
      <c r="C81" s="465"/>
      <c r="D81" s="524"/>
      <c r="E81" s="529"/>
      <c r="F81" s="598"/>
      <c r="G81" s="529"/>
      <c r="H81" s="530"/>
      <c r="I81" s="531"/>
      <c r="J81" s="594"/>
      <c r="K81" s="532"/>
      <c r="L81" s="530"/>
      <c r="M81" s="533"/>
      <c r="N81" s="530"/>
      <c r="P81" s="440"/>
      <c r="Q81" s="440"/>
    </row>
    <row r="82" spans="2:17">
      <c r="B82" s="464">
        <v>73</v>
      </c>
      <c r="C82" s="465"/>
      <c r="D82" s="524"/>
      <c r="E82" s="529"/>
      <c r="F82" s="598"/>
      <c r="G82" s="529"/>
      <c r="H82" s="530"/>
      <c r="I82" s="531"/>
      <c r="J82" s="594"/>
      <c r="K82" s="532"/>
      <c r="L82" s="530"/>
      <c r="M82" s="533"/>
      <c r="N82" s="530"/>
      <c r="P82" s="440"/>
      <c r="Q82" s="440"/>
    </row>
    <row r="83" spans="2:17">
      <c r="B83" s="464">
        <v>74</v>
      </c>
      <c r="C83" s="465"/>
      <c r="D83" s="524"/>
      <c r="E83" s="529"/>
      <c r="F83" s="598"/>
      <c r="G83" s="529"/>
      <c r="H83" s="530"/>
      <c r="I83" s="531"/>
      <c r="J83" s="594"/>
      <c r="K83" s="532"/>
      <c r="L83" s="530"/>
      <c r="M83" s="533"/>
      <c r="N83" s="530"/>
      <c r="P83" s="440"/>
      <c r="Q83" s="440"/>
    </row>
    <row r="84" spans="2:17">
      <c r="B84" s="464">
        <v>75</v>
      </c>
      <c r="C84" s="465"/>
      <c r="D84" s="524"/>
      <c r="E84" s="529"/>
      <c r="F84" s="598"/>
      <c r="G84" s="529"/>
      <c r="H84" s="530"/>
      <c r="I84" s="531"/>
      <c r="J84" s="594"/>
      <c r="K84" s="532"/>
      <c r="L84" s="530"/>
      <c r="M84" s="533"/>
      <c r="N84" s="530"/>
      <c r="P84" s="440"/>
      <c r="Q84" s="440"/>
    </row>
    <row r="85" spans="2:17">
      <c r="B85" s="464">
        <v>76</v>
      </c>
      <c r="C85" s="465"/>
      <c r="D85" s="524"/>
      <c r="E85" s="529"/>
      <c r="F85" s="598"/>
      <c r="G85" s="529"/>
      <c r="H85" s="530"/>
      <c r="I85" s="531"/>
      <c r="J85" s="594"/>
      <c r="K85" s="532"/>
      <c r="L85" s="530"/>
      <c r="M85" s="533"/>
      <c r="N85" s="530"/>
      <c r="P85" s="440"/>
      <c r="Q85" s="440"/>
    </row>
    <row r="86" spans="2:17">
      <c r="B86" s="464">
        <v>77</v>
      </c>
      <c r="C86" s="465"/>
      <c r="D86" s="524"/>
      <c r="E86" s="529"/>
      <c r="F86" s="598"/>
      <c r="G86" s="529"/>
      <c r="H86" s="530"/>
      <c r="I86" s="531"/>
      <c r="J86" s="594"/>
      <c r="K86" s="532"/>
      <c r="L86" s="530"/>
      <c r="M86" s="533"/>
      <c r="N86" s="530"/>
      <c r="P86" s="440"/>
      <c r="Q86" s="440"/>
    </row>
    <row r="87" spans="2:17">
      <c r="B87" s="464">
        <v>78</v>
      </c>
      <c r="C87" s="465"/>
      <c r="D87" s="524"/>
      <c r="E87" s="529"/>
      <c r="F87" s="598"/>
      <c r="G87" s="529"/>
      <c r="H87" s="530"/>
      <c r="I87" s="531"/>
      <c r="J87" s="594"/>
      <c r="K87" s="532"/>
      <c r="L87" s="530"/>
      <c r="M87" s="533"/>
      <c r="N87" s="530"/>
      <c r="P87" s="440"/>
      <c r="Q87" s="440"/>
    </row>
    <row r="88" spans="2:17">
      <c r="B88" s="464">
        <v>79</v>
      </c>
      <c r="C88" s="465"/>
      <c r="D88" s="524"/>
      <c r="E88" s="529"/>
      <c r="F88" s="598"/>
      <c r="G88" s="529"/>
      <c r="H88" s="530"/>
      <c r="I88" s="531"/>
      <c r="J88" s="594"/>
      <c r="K88" s="532"/>
      <c r="L88" s="530"/>
      <c r="M88" s="533"/>
      <c r="N88" s="530"/>
      <c r="P88" s="440"/>
      <c r="Q88" s="440"/>
    </row>
    <row r="89" spans="2:17">
      <c r="B89" s="464">
        <v>80</v>
      </c>
      <c r="C89" s="465"/>
      <c r="D89" s="524"/>
      <c r="E89" s="529"/>
      <c r="F89" s="598"/>
      <c r="G89" s="529"/>
      <c r="H89" s="530"/>
      <c r="I89" s="531"/>
      <c r="J89" s="594"/>
      <c r="K89" s="532"/>
      <c r="L89" s="530"/>
      <c r="M89" s="533"/>
      <c r="N89" s="530"/>
      <c r="P89" s="440"/>
      <c r="Q89" s="440"/>
    </row>
    <row r="90" spans="2:17">
      <c r="B90" s="464">
        <v>81</v>
      </c>
      <c r="C90" s="465"/>
      <c r="D90" s="524"/>
      <c r="E90" s="529"/>
      <c r="F90" s="598"/>
      <c r="G90" s="529"/>
      <c r="H90" s="530"/>
      <c r="I90" s="531"/>
      <c r="J90" s="594"/>
      <c r="K90" s="532"/>
      <c r="L90" s="530"/>
      <c r="M90" s="533"/>
      <c r="N90" s="530"/>
      <c r="P90" s="440"/>
      <c r="Q90" s="440"/>
    </row>
    <row r="91" spans="2:17">
      <c r="B91" s="464">
        <v>82</v>
      </c>
      <c r="C91" s="465"/>
      <c r="D91" s="524"/>
      <c r="E91" s="529"/>
      <c r="F91" s="598"/>
      <c r="G91" s="529"/>
      <c r="H91" s="530"/>
      <c r="I91" s="531"/>
      <c r="J91" s="594"/>
      <c r="K91" s="532"/>
      <c r="L91" s="530"/>
      <c r="M91" s="533"/>
      <c r="N91" s="530"/>
      <c r="P91" s="440"/>
      <c r="Q91" s="440"/>
    </row>
    <row r="92" spans="2:17">
      <c r="B92" s="464">
        <v>83</v>
      </c>
      <c r="C92" s="465"/>
      <c r="D92" s="524"/>
      <c r="E92" s="529"/>
      <c r="F92" s="598"/>
      <c r="G92" s="529"/>
      <c r="H92" s="530"/>
      <c r="I92" s="531"/>
      <c r="J92" s="594"/>
      <c r="K92" s="532"/>
      <c r="L92" s="530"/>
      <c r="M92" s="533"/>
      <c r="N92" s="530"/>
      <c r="P92" s="440"/>
      <c r="Q92" s="440"/>
    </row>
    <row r="93" spans="2:17">
      <c r="B93" s="464">
        <v>84</v>
      </c>
      <c r="C93" s="465"/>
      <c r="D93" s="524"/>
      <c r="E93" s="529"/>
      <c r="F93" s="598"/>
      <c r="G93" s="529"/>
      <c r="H93" s="530"/>
      <c r="I93" s="531"/>
      <c r="J93" s="594"/>
      <c r="K93" s="532"/>
      <c r="L93" s="530"/>
      <c r="M93" s="533"/>
      <c r="N93" s="530"/>
      <c r="P93" s="440"/>
      <c r="Q93" s="440"/>
    </row>
    <row r="94" spans="2:17">
      <c r="B94" s="464">
        <v>85</v>
      </c>
      <c r="C94" s="465"/>
      <c r="D94" s="524"/>
      <c r="E94" s="529"/>
      <c r="F94" s="598"/>
      <c r="G94" s="529"/>
      <c r="H94" s="530"/>
      <c r="I94" s="531"/>
      <c r="J94" s="594"/>
      <c r="K94" s="532"/>
      <c r="L94" s="530"/>
      <c r="M94" s="533"/>
      <c r="N94" s="530"/>
      <c r="P94" s="440"/>
      <c r="Q94" s="440"/>
    </row>
    <row r="95" spans="2:17">
      <c r="B95" s="464">
        <v>86</v>
      </c>
      <c r="C95" s="465"/>
      <c r="D95" s="524"/>
      <c r="E95" s="529"/>
      <c r="F95" s="598"/>
      <c r="G95" s="529"/>
      <c r="H95" s="530"/>
      <c r="I95" s="531"/>
      <c r="J95" s="594"/>
      <c r="K95" s="532"/>
      <c r="L95" s="530"/>
      <c r="M95" s="533"/>
      <c r="N95" s="530"/>
      <c r="P95" s="440"/>
      <c r="Q95" s="440"/>
    </row>
    <row r="96" spans="2:17">
      <c r="B96" s="464">
        <v>87</v>
      </c>
      <c r="C96" s="465"/>
      <c r="D96" s="524"/>
      <c r="E96" s="529"/>
      <c r="F96" s="598"/>
      <c r="G96" s="529"/>
      <c r="H96" s="530"/>
      <c r="I96" s="531"/>
      <c r="J96" s="594"/>
      <c r="K96" s="532"/>
      <c r="L96" s="530"/>
      <c r="M96" s="533"/>
      <c r="N96" s="530"/>
    </row>
    <row r="97" spans="2:14">
      <c r="B97" s="464">
        <v>88</v>
      </c>
      <c r="C97" s="465"/>
      <c r="D97" s="524"/>
      <c r="E97" s="529"/>
      <c r="F97" s="598"/>
      <c r="G97" s="529"/>
      <c r="H97" s="530"/>
      <c r="I97" s="531"/>
      <c r="J97" s="594"/>
      <c r="K97" s="532"/>
      <c r="L97" s="530"/>
      <c r="M97" s="533"/>
      <c r="N97" s="530"/>
    </row>
    <row r="98" spans="2:14">
      <c r="B98" s="464">
        <v>89</v>
      </c>
      <c r="C98" s="465"/>
      <c r="D98" s="524"/>
      <c r="E98" s="529"/>
      <c r="F98" s="598"/>
      <c r="G98" s="529"/>
      <c r="H98" s="530"/>
      <c r="I98" s="531"/>
      <c r="J98" s="594"/>
      <c r="K98" s="532"/>
      <c r="L98" s="530"/>
      <c r="M98" s="533"/>
      <c r="N98" s="530"/>
    </row>
    <row r="99" spans="2:14">
      <c r="B99" s="464">
        <v>90</v>
      </c>
      <c r="C99" s="465"/>
      <c r="D99" s="524"/>
      <c r="E99" s="529"/>
      <c r="F99" s="598"/>
      <c r="G99" s="529"/>
      <c r="H99" s="530"/>
      <c r="I99" s="531"/>
      <c r="J99" s="594"/>
      <c r="K99" s="532"/>
      <c r="L99" s="530"/>
      <c r="M99" s="533"/>
      <c r="N99" s="530"/>
    </row>
    <row r="100" spans="2:14">
      <c r="B100" s="464">
        <v>91</v>
      </c>
      <c r="C100" s="465"/>
      <c r="D100" s="524"/>
      <c r="E100" s="529"/>
      <c r="F100" s="598"/>
      <c r="G100" s="529"/>
      <c r="H100" s="530"/>
      <c r="I100" s="531"/>
      <c r="J100" s="594"/>
      <c r="K100" s="532"/>
      <c r="L100" s="530"/>
      <c r="M100" s="533"/>
      <c r="N100" s="530"/>
    </row>
    <row r="101" spans="2:14">
      <c r="B101" s="464">
        <v>92</v>
      </c>
      <c r="C101" s="465"/>
      <c r="D101" s="524"/>
      <c r="E101" s="529"/>
      <c r="F101" s="598"/>
      <c r="G101" s="529"/>
      <c r="H101" s="530"/>
      <c r="I101" s="531"/>
      <c r="J101" s="594"/>
      <c r="K101" s="532"/>
      <c r="L101" s="530"/>
      <c r="M101" s="533"/>
      <c r="N101" s="530"/>
    </row>
    <row r="102" spans="2:14">
      <c r="B102" s="464">
        <v>93</v>
      </c>
      <c r="C102" s="465"/>
      <c r="D102" s="524"/>
      <c r="E102" s="529"/>
      <c r="F102" s="598"/>
      <c r="G102" s="529"/>
      <c r="H102" s="530"/>
      <c r="I102" s="531"/>
      <c r="J102" s="594"/>
      <c r="K102" s="532"/>
      <c r="L102" s="530"/>
      <c r="M102" s="533"/>
      <c r="N102" s="530"/>
    </row>
    <row r="103" spans="2:14">
      <c r="B103" s="464">
        <v>94</v>
      </c>
      <c r="C103" s="465"/>
      <c r="D103" s="524"/>
      <c r="E103" s="529"/>
      <c r="F103" s="598"/>
      <c r="G103" s="529"/>
      <c r="H103" s="530"/>
      <c r="I103" s="531"/>
      <c r="J103" s="594"/>
      <c r="K103" s="532"/>
      <c r="L103" s="530"/>
      <c r="M103" s="533"/>
      <c r="N103" s="530"/>
    </row>
    <row r="104" spans="2:14">
      <c r="B104" s="464">
        <v>95</v>
      </c>
      <c r="C104" s="465"/>
      <c r="D104" s="524"/>
      <c r="E104" s="529"/>
      <c r="F104" s="598"/>
      <c r="G104" s="529"/>
      <c r="H104" s="530"/>
      <c r="I104" s="531"/>
      <c r="J104" s="594"/>
      <c r="K104" s="532"/>
      <c r="L104" s="530"/>
      <c r="M104" s="533"/>
      <c r="N104" s="530"/>
    </row>
    <row r="105" spans="2:14">
      <c r="B105" s="464">
        <v>96</v>
      </c>
      <c r="C105" s="465"/>
      <c r="D105" s="524"/>
      <c r="E105" s="529"/>
      <c r="F105" s="598"/>
      <c r="G105" s="529"/>
      <c r="H105" s="530"/>
      <c r="I105" s="531"/>
      <c r="J105" s="594"/>
      <c r="K105" s="532"/>
      <c r="L105" s="530"/>
      <c r="M105" s="533"/>
      <c r="N105" s="530"/>
    </row>
    <row r="106" spans="2:14">
      <c r="B106" s="464">
        <v>97</v>
      </c>
      <c r="C106" s="465"/>
      <c r="D106" s="524"/>
      <c r="E106" s="529"/>
      <c r="F106" s="598"/>
      <c r="G106" s="529"/>
      <c r="H106" s="530"/>
      <c r="I106" s="531"/>
      <c r="J106" s="594"/>
      <c r="K106" s="532"/>
      <c r="L106" s="530"/>
      <c r="M106" s="533"/>
      <c r="N106" s="530"/>
    </row>
    <row r="107" spans="2:14">
      <c r="B107" s="464">
        <v>98</v>
      </c>
      <c r="C107" s="465"/>
      <c r="D107" s="524"/>
      <c r="E107" s="529"/>
      <c r="F107" s="598"/>
      <c r="G107" s="529"/>
      <c r="H107" s="530"/>
      <c r="I107" s="531"/>
      <c r="J107" s="594"/>
      <c r="K107" s="532"/>
      <c r="L107" s="530"/>
      <c r="M107" s="533"/>
      <c r="N107" s="530"/>
    </row>
    <row r="108" spans="2:14">
      <c r="B108" s="464">
        <v>99</v>
      </c>
      <c r="C108" s="465"/>
      <c r="D108" s="524"/>
      <c r="E108" s="529"/>
      <c r="F108" s="598"/>
      <c r="G108" s="529"/>
      <c r="H108" s="530"/>
      <c r="I108" s="531"/>
      <c r="J108" s="594"/>
      <c r="K108" s="532"/>
      <c r="L108" s="530"/>
      <c r="M108" s="533"/>
      <c r="N108" s="530"/>
    </row>
    <row r="109" spans="2:14">
      <c r="B109" s="464">
        <v>100</v>
      </c>
      <c r="C109" s="465"/>
      <c r="D109" s="524"/>
      <c r="E109" s="529"/>
      <c r="F109" s="598"/>
      <c r="G109" s="529"/>
      <c r="H109" s="530"/>
      <c r="I109" s="531"/>
      <c r="J109" s="594"/>
      <c r="K109" s="532"/>
      <c r="L109" s="530"/>
      <c r="M109" s="533"/>
      <c r="N109" s="530"/>
    </row>
    <row r="110" spans="2:14">
      <c r="C110" s="442"/>
      <c r="D110" s="440"/>
      <c r="I110" s="442"/>
    </row>
    <row r="111" spans="2:14">
      <c r="C111" s="442"/>
      <c r="D111" s="440"/>
      <c r="I111" s="442"/>
    </row>
    <row r="112" spans="2:14">
      <c r="C112" s="442"/>
      <c r="D112" s="440"/>
      <c r="I112" s="442"/>
    </row>
    <row r="113" spans="3:9">
      <c r="C113" s="442"/>
      <c r="D113" s="440"/>
      <c r="I113" s="442"/>
    </row>
    <row r="114" spans="3:9">
      <c r="C114" s="442"/>
      <c r="D114" s="440"/>
      <c r="I114" s="442"/>
    </row>
    <row r="115" spans="3:9">
      <c r="C115" s="442"/>
      <c r="D115" s="440"/>
      <c r="I115" s="442"/>
    </row>
    <row r="116" spans="3:9">
      <c r="C116" s="442"/>
      <c r="D116" s="440"/>
      <c r="I116" s="442"/>
    </row>
    <row r="117" spans="3:9">
      <c r="C117" s="442"/>
      <c r="D117" s="440"/>
      <c r="I117" s="442"/>
    </row>
    <row r="118" spans="3:9">
      <c r="C118" s="442"/>
      <c r="D118" s="440"/>
      <c r="I118" s="442"/>
    </row>
    <row r="119" spans="3:9">
      <c r="C119" s="442"/>
      <c r="D119" s="440"/>
      <c r="I119" s="442"/>
    </row>
    <row r="120" spans="3:9">
      <c r="C120" s="442"/>
      <c r="D120" s="440"/>
      <c r="I120" s="442"/>
    </row>
    <row r="121" spans="3:9">
      <c r="C121" s="442"/>
      <c r="D121" s="440"/>
      <c r="I121" s="442"/>
    </row>
    <row r="122" spans="3:9">
      <c r="C122" s="442"/>
      <c r="D122" s="440"/>
      <c r="I122" s="442"/>
    </row>
    <row r="123" spans="3:9">
      <c r="C123" s="442"/>
      <c r="D123" s="440"/>
      <c r="I123" s="442"/>
    </row>
    <row r="124" spans="3:9">
      <c r="C124" s="442"/>
      <c r="D124" s="440"/>
      <c r="I124" s="442"/>
    </row>
    <row r="125" spans="3:9">
      <c r="C125" s="442"/>
      <c r="D125" s="440"/>
      <c r="I125" s="442"/>
    </row>
    <row r="126" spans="3:9">
      <c r="C126" s="442"/>
      <c r="D126" s="440"/>
      <c r="I126" s="442"/>
    </row>
    <row r="127" spans="3:9">
      <c r="C127" s="442"/>
      <c r="D127" s="440"/>
      <c r="I127" s="442"/>
    </row>
    <row r="128" spans="3:9">
      <c r="C128" s="442"/>
      <c r="D128" s="440"/>
      <c r="I128" s="442"/>
    </row>
    <row r="129" spans="3:9">
      <c r="C129" s="442"/>
      <c r="D129" s="440"/>
      <c r="I129" s="442"/>
    </row>
    <row r="130" spans="3:9">
      <c r="C130" s="442"/>
      <c r="D130" s="440"/>
      <c r="I130" s="442"/>
    </row>
    <row r="131" spans="3:9">
      <c r="C131" s="442"/>
      <c r="D131" s="440"/>
      <c r="I131" s="442"/>
    </row>
    <row r="132" spans="3:9">
      <c r="C132" s="442"/>
      <c r="D132" s="440"/>
      <c r="I132" s="442"/>
    </row>
    <row r="133" spans="3:9">
      <c r="C133" s="442"/>
      <c r="D133" s="440"/>
      <c r="I133" s="442"/>
    </row>
    <row r="134" spans="3:9">
      <c r="C134" s="442"/>
      <c r="D134" s="440"/>
      <c r="I134" s="442"/>
    </row>
    <row r="135" spans="3:9">
      <c r="C135" s="442"/>
      <c r="D135" s="440"/>
      <c r="I135" s="442"/>
    </row>
    <row r="136" spans="3:9">
      <c r="C136" s="442"/>
      <c r="D136" s="440"/>
      <c r="I136" s="442"/>
    </row>
    <row r="137" spans="3:9">
      <c r="C137" s="442"/>
      <c r="D137" s="440"/>
      <c r="I137" s="442"/>
    </row>
    <row r="138" spans="3:9">
      <c r="C138" s="442"/>
      <c r="D138" s="440"/>
      <c r="I138" s="442"/>
    </row>
    <row r="139" spans="3:9">
      <c r="C139" s="442"/>
      <c r="D139" s="440"/>
      <c r="I139" s="442"/>
    </row>
    <row r="140" spans="3:9">
      <c r="C140" s="442"/>
      <c r="D140" s="440"/>
      <c r="I140" s="442"/>
    </row>
    <row r="141" spans="3:9">
      <c r="C141" s="442"/>
      <c r="D141" s="440"/>
      <c r="I141" s="442"/>
    </row>
    <row r="142" spans="3:9">
      <c r="C142" s="442"/>
      <c r="D142" s="440"/>
      <c r="I142" s="442"/>
    </row>
    <row r="143" spans="3:9">
      <c r="C143" s="442"/>
      <c r="D143" s="440"/>
      <c r="I143" s="442"/>
    </row>
    <row r="144" spans="3:9">
      <c r="C144" s="442"/>
      <c r="D144" s="440"/>
      <c r="I144" s="442"/>
    </row>
    <row r="145" spans="3:9">
      <c r="C145" s="442"/>
      <c r="D145" s="440"/>
      <c r="I145" s="442"/>
    </row>
    <row r="146" spans="3:9">
      <c r="C146" s="442"/>
      <c r="D146" s="440"/>
      <c r="I146" s="442"/>
    </row>
    <row r="147" spans="3:9">
      <c r="C147" s="442"/>
      <c r="D147" s="440"/>
      <c r="I147" s="442"/>
    </row>
    <row r="148" spans="3:9">
      <c r="C148" s="442"/>
      <c r="D148" s="440"/>
      <c r="I148" s="442"/>
    </row>
    <row r="149" spans="3:9">
      <c r="C149" s="442"/>
      <c r="D149" s="440"/>
      <c r="I149" s="442"/>
    </row>
    <row r="150" spans="3:9">
      <c r="C150" s="442"/>
      <c r="D150" s="440"/>
      <c r="I150" s="442"/>
    </row>
    <row r="151" spans="3:9">
      <c r="C151" s="442"/>
      <c r="D151" s="440"/>
      <c r="I151" s="442"/>
    </row>
    <row r="152" spans="3:9">
      <c r="C152" s="442"/>
      <c r="D152" s="440"/>
      <c r="I152" s="442"/>
    </row>
    <row r="153" spans="3:9">
      <c r="C153" s="442"/>
      <c r="D153" s="440"/>
      <c r="I153" s="442"/>
    </row>
    <row r="154" spans="3:9">
      <c r="C154" s="442"/>
      <c r="D154" s="440"/>
      <c r="I154" s="442"/>
    </row>
    <row r="155" spans="3:9">
      <c r="C155" s="442"/>
      <c r="D155" s="440"/>
      <c r="I155" s="442"/>
    </row>
    <row r="156" spans="3:9">
      <c r="C156" s="442"/>
      <c r="D156" s="440"/>
      <c r="I156" s="442"/>
    </row>
    <row r="157" spans="3:9">
      <c r="C157" s="442"/>
      <c r="D157" s="440"/>
      <c r="I157" s="442"/>
    </row>
    <row r="158" spans="3:9">
      <c r="C158" s="442"/>
      <c r="D158" s="440"/>
      <c r="I158" s="442"/>
    </row>
    <row r="159" spans="3:9">
      <c r="C159" s="442"/>
      <c r="D159" s="440"/>
      <c r="I159" s="442"/>
    </row>
    <row r="160" spans="3:9">
      <c r="C160" s="442"/>
      <c r="D160" s="440"/>
      <c r="I160" s="442"/>
    </row>
    <row r="161" spans="3:9">
      <c r="C161" s="442"/>
      <c r="D161" s="440"/>
      <c r="I161" s="442"/>
    </row>
    <row r="162" spans="3:9">
      <c r="C162" s="442"/>
      <c r="D162" s="440"/>
      <c r="I162" s="442"/>
    </row>
    <row r="163" spans="3:9">
      <c r="C163" s="442"/>
      <c r="D163" s="440"/>
      <c r="I163" s="442"/>
    </row>
    <row r="164" spans="3:9">
      <c r="C164" s="442"/>
      <c r="D164" s="440"/>
      <c r="I164" s="442"/>
    </row>
    <row r="165" spans="3:9">
      <c r="C165" s="442"/>
      <c r="D165" s="440"/>
      <c r="I165" s="442"/>
    </row>
    <row r="166" spans="3:9">
      <c r="C166" s="442"/>
      <c r="D166" s="440"/>
      <c r="I166" s="442"/>
    </row>
    <row r="167" spans="3:9">
      <c r="C167" s="442"/>
      <c r="D167" s="440"/>
      <c r="I167" s="442"/>
    </row>
    <row r="168" spans="3:9">
      <c r="C168" s="442"/>
      <c r="D168" s="440"/>
      <c r="I168" s="442"/>
    </row>
    <row r="169" spans="3:9">
      <c r="C169" s="442"/>
      <c r="D169" s="440"/>
      <c r="I169" s="442"/>
    </row>
    <row r="170" spans="3:9">
      <c r="C170" s="442"/>
      <c r="D170" s="440"/>
      <c r="I170" s="442"/>
    </row>
    <row r="171" spans="3:9">
      <c r="C171" s="442"/>
      <c r="D171" s="440"/>
      <c r="I171" s="442"/>
    </row>
    <row r="172" spans="3:9">
      <c r="C172" s="442"/>
      <c r="D172" s="440"/>
      <c r="I172" s="442"/>
    </row>
    <row r="173" spans="3:9">
      <c r="C173" s="442"/>
      <c r="D173" s="440"/>
      <c r="I173" s="442"/>
    </row>
    <row r="174" spans="3:9">
      <c r="C174" s="442"/>
      <c r="D174" s="440"/>
      <c r="I174" s="442"/>
    </row>
    <row r="175" spans="3:9">
      <c r="C175" s="442"/>
      <c r="D175" s="440"/>
      <c r="I175" s="442"/>
    </row>
    <row r="176" spans="3:9">
      <c r="C176" s="442"/>
      <c r="D176" s="440"/>
      <c r="I176" s="442"/>
    </row>
    <row r="177" spans="3:9">
      <c r="C177" s="442"/>
      <c r="D177" s="440"/>
      <c r="I177" s="442"/>
    </row>
    <row r="178" spans="3:9">
      <c r="C178" s="442"/>
      <c r="D178" s="440"/>
      <c r="I178" s="442"/>
    </row>
    <row r="179" spans="3:9">
      <c r="C179" s="442"/>
      <c r="D179" s="440"/>
      <c r="I179" s="442"/>
    </row>
    <row r="180" spans="3:9">
      <c r="C180" s="442"/>
      <c r="D180" s="440"/>
      <c r="I180" s="442"/>
    </row>
    <row r="181" spans="3:9">
      <c r="C181" s="442"/>
      <c r="D181" s="440"/>
      <c r="I181" s="442"/>
    </row>
    <row r="182" spans="3:9">
      <c r="C182" s="442"/>
      <c r="D182" s="440"/>
      <c r="I182" s="442"/>
    </row>
    <row r="183" spans="3:9">
      <c r="C183" s="442"/>
      <c r="D183" s="440"/>
      <c r="I183" s="442"/>
    </row>
    <row r="184" spans="3:9">
      <c r="C184" s="442"/>
      <c r="D184" s="440"/>
      <c r="I184" s="442"/>
    </row>
    <row r="185" spans="3:9">
      <c r="C185" s="442"/>
      <c r="D185" s="440"/>
      <c r="I185" s="442"/>
    </row>
    <row r="186" spans="3:9">
      <c r="C186" s="442"/>
      <c r="D186" s="440"/>
      <c r="I186" s="442"/>
    </row>
    <row r="187" spans="3:9">
      <c r="C187" s="442"/>
      <c r="D187" s="440"/>
      <c r="I187" s="442"/>
    </row>
    <row r="188" spans="3:9">
      <c r="C188" s="442"/>
      <c r="D188" s="440"/>
      <c r="I188" s="442"/>
    </row>
    <row r="189" spans="3:9">
      <c r="C189" s="442"/>
      <c r="D189" s="440"/>
      <c r="I189" s="442"/>
    </row>
    <row r="190" spans="3:9">
      <c r="C190" s="442"/>
      <c r="D190" s="440"/>
      <c r="I190" s="442"/>
    </row>
    <row r="191" spans="3:9">
      <c r="C191" s="442"/>
      <c r="D191" s="440"/>
      <c r="I191" s="442"/>
    </row>
    <row r="192" spans="3:9">
      <c r="C192" s="442"/>
      <c r="D192" s="440"/>
      <c r="I192" s="442"/>
    </row>
    <row r="193" spans="3:10">
      <c r="C193" s="442"/>
      <c r="D193" s="440"/>
      <c r="I193" s="442"/>
    </row>
    <row r="194" spans="3:10">
      <c r="C194" s="442"/>
      <c r="D194" s="440"/>
      <c r="I194" s="442"/>
    </row>
    <row r="195" spans="3:10">
      <c r="C195" s="442"/>
      <c r="D195" s="440"/>
      <c r="I195" s="442"/>
    </row>
    <row r="196" spans="3:10">
      <c r="C196" s="442"/>
      <c r="D196" s="440"/>
      <c r="I196" s="442"/>
    </row>
    <row r="197" spans="3:10">
      <c r="C197" s="442"/>
      <c r="D197" s="440"/>
      <c r="I197" s="442"/>
    </row>
    <row r="198" spans="3:10">
      <c r="C198" s="442"/>
      <c r="D198" s="440"/>
      <c r="I198" s="442"/>
    </row>
    <row r="199" spans="3:10">
      <c r="C199" s="442"/>
      <c r="D199" s="440"/>
      <c r="I199" s="442"/>
    </row>
    <row r="200" spans="3:10">
      <c r="C200" s="442"/>
      <c r="D200" s="440"/>
      <c r="I200" s="442"/>
    </row>
    <row r="201" spans="3:10">
      <c r="C201" s="442"/>
      <c r="D201" s="440"/>
      <c r="I201" s="442"/>
    </row>
    <row r="202" spans="3:10">
      <c r="C202" s="442"/>
      <c r="D202" s="440"/>
      <c r="I202" s="442"/>
    </row>
    <row r="203" spans="3:10">
      <c r="C203" s="442"/>
      <c r="D203" s="440"/>
      <c r="I203" s="442"/>
    </row>
    <row r="204" spans="3:10">
      <c r="C204" s="442"/>
      <c r="D204" s="440"/>
      <c r="I204" s="442"/>
    </row>
    <row r="205" spans="3:10">
      <c r="C205" s="442"/>
      <c r="D205" s="440"/>
      <c r="I205" s="442"/>
    </row>
    <row r="206" spans="3:10">
      <c r="C206" s="442"/>
      <c r="E206" s="467"/>
      <c r="G206" s="467"/>
      <c r="H206" s="467"/>
      <c r="I206" s="442"/>
      <c r="J206" s="440"/>
    </row>
    <row r="207" spans="3:10">
      <c r="C207" s="442"/>
      <c r="E207" s="467"/>
      <c r="G207" s="467"/>
      <c r="H207" s="467"/>
      <c r="I207" s="442"/>
      <c r="J207" s="440"/>
    </row>
    <row r="208" spans="3:10">
      <c r="C208" s="442"/>
      <c r="E208" s="467"/>
      <c r="G208" s="467"/>
      <c r="H208" s="467"/>
      <c r="I208" s="442"/>
      <c r="J208" s="440"/>
    </row>
    <row r="209" spans="3:10">
      <c r="C209" s="442"/>
      <c r="E209" s="467"/>
      <c r="G209" s="467"/>
      <c r="H209" s="467"/>
      <c r="I209" s="442"/>
      <c r="J209" s="440"/>
    </row>
    <row r="210" spans="3:10">
      <c r="C210" s="442"/>
      <c r="E210" s="467"/>
      <c r="G210" s="467"/>
      <c r="H210" s="467"/>
      <c r="I210" s="442"/>
      <c r="J210" s="440"/>
    </row>
    <row r="211" spans="3:10">
      <c r="C211" s="442"/>
      <c r="E211" s="467"/>
      <c r="G211" s="467"/>
      <c r="H211" s="467"/>
      <c r="I211" s="442"/>
      <c r="J211" s="440"/>
    </row>
    <row r="212" spans="3:10">
      <c r="C212" s="442"/>
      <c r="F212" s="440"/>
      <c r="I212" s="442"/>
    </row>
    <row r="213" spans="3:10">
      <c r="C213" s="442"/>
      <c r="F213" s="440"/>
      <c r="I213" s="442"/>
    </row>
    <row r="214" spans="3:10">
      <c r="C214" s="442"/>
      <c r="F214" s="440"/>
      <c r="I214" s="442"/>
    </row>
    <row r="215" spans="3:10">
      <c r="C215" s="442"/>
      <c r="F215" s="440"/>
      <c r="I215" s="442"/>
    </row>
    <row r="216" spans="3:10">
      <c r="C216" s="442"/>
      <c r="F216" s="440"/>
      <c r="I216" s="442"/>
    </row>
    <row r="217" spans="3:10">
      <c r="C217" s="442"/>
      <c r="F217" s="440"/>
      <c r="I217" s="442"/>
    </row>
    <row r="218" spans="3:10">
      <c r="C218" s="442"/>
      <c r="F218" s="440"/>
      <c r="I218" s="442"/>
    </row>
    <row r="219" spans="3:10">
      <c r="C219" s="442"/>
      <c r="F219" s="440"/>
      <c r="I219" s="442"/>
    </row>
    <row r="220" spans="3:10">
      <c r="C220" s="442"/>
      <c r="F220" s="440"/>
      <c r="I220" s="442"/>
    </row>
    <row r="221" spans="3:10">
      <c r="C221" s="442"/>
      <c r="F221" s="440"/>
      <c r="I221" s="442"/>
    </row>
    <row r="222" spans="3:10">
      <c r="C222" s="442"/>
      <c r="F222" s="440"/>
      <c r="I222" s="442"/>
    </row>
    <row r="223" spans="3:10">
      <c r="C223" s="442"/>
      <c r="F223" s="440"/>
      <c r="I223" s="442"/>
    </row>
    <row r="224" spans="3:10">
      <c r="C224" s="442"/>
      <c r="F224" s="440"/>
      <c r="I224" s="442"/>
    </row>
    <row r="225" spans="3:9">
      <c r="C225" s="442"/>
      <c r="F225" s="440"/>
      <c r="I225" s="442"/>
    </row>
    <row r="226" spans="3:9">
      <c r="C226" s="442"/>
      <c r="F226" s="440"/>
      <c r="I226" s="442"/>
    </row>
    <row r="227" spans="3:9">
      <c r="C227" s="442"/>
      <c r="F227" s="440"/>
      <c r="I227" s="442"/>
    </row>
    <row r="228" spans="3:9">
      <c r="C228" s="442"/>
      <c r="F228" s="440"/>
      <c r="I228" s="442"/>
    </row>
  </sheetData>
  <autoFilter ref="B9:N109"/>
  <dataConsolidate/>
  <mergeCells count="4">
    <mergeCell ref="B7:B8"/>
    <mergeCell ref="J3:N3"/>
    <mergeCell ref="J5:N5"/>
    <mergeCell ref="J4:N4"/>
  </mergeCells>
  <phoneticPr fontId="9"/>
  <conditionalFormatting sqref="P17:P18 R16:S18">
    <cfRule type="expression" dxfId="0" priority="1" stopIfTrue="1">
      <formula>OR($BA16=1,$BA16=2)</formula>
    </cfRule>
  </conditionalFormatting>
  <dataValidations count="4">
    <dataValidation type="date" operator="greaterThanOrEqual" allowBlank="1" showInputMessage="1" showErrorMessage="1" sqref="F3 D3">
      <formula1>1</formula1>
    </dataValidation>
    <dataValidation type="list" allowBlank="1" showInputMessage="1" showErrorMessage="1" sqref="H10:H109">
      <formula1>"CS本社,ODC,NSTC,NS本社,NS東京TC"</formula1>
    </dataValidation>
    <dataValidation type="list" allowBlank="1" showInputMessage="1" showErrorMessage="1" sqref="L10:L109">
      <formula1>"準委任,派遣"</formula1>
    </dataValidation>
    <dataValidation type="list" allowBlank="1" showInputMessage="1" showErrorMessage="1" sqref="N10:N109">
      <formula1>"社員,外注"</formula1>
    </dataValidation>
  </dataValidations>
  <hyperlinks>
    <hyperlink ref="J3" r:id="rId1"/>
    <hyperlink ref="R3" display="http://10.100.193.12/nscs/fra/top.htm?mnu"/>
  </hyperlinks>
  <pageMargins left="0.78700000000000003" right="0.78700000000000003" top="0.98399999999999999" bottom="0.98399999999999999" header="0.51200000000000001" footer="0.51200000000000001"/>
  <pageSetup paperSize="9" orientation="portrait" r:id="rId2"/>
  <headerFooter alignWithMargins="0"/>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P22"/>
  <sheetViews>
    <sheetView topLeftCell="A2" workbookViewId="0">
      <selection activeCell="C12" sqref="C12"/>
    </sheetView>
  </sheetViews>
  <sheetFormatPr defaultRowHeight="13.2"/>
  <sheetData>
    <row r="1" spans="2:16">
      <c r="B1" t="s">
        <v>386</v>
      </c>
    </row>
    <row r="2" spans="2:16">
      <c r="B2" t="s">
        <v>387</v>
      </c>
    </row>
    <row r="8" spans="2:16">
      <c r="B8" s="9"/>
      <c r="C8" s="9"/>
      <c r="D8" s="9"/>
      <c r="E8" s="9"/>
      <c r="F8" s="9"/>
      <c r="G8" s="9"/>
      <c r="H8" s="9"/>
      <c r="I8" s="9"/>
      <c r="J8" s="9"/>
      <c r="K8" s="9"/>
      <c r="L8" s="9"/>
      <c r="M8" s="9"/>
      <c r="N8" s="9"/>
      <c r="O8" s="9"/>
      <c r="P8" s="9"/>
    </row>
    <row r="10" spans="2:16">
      <c r="E10" t="s">
        <v>182</v>
      </c>
      <c r="I10" t="s">
        <v>372</v>
      </c>
      <c r="O10" t="s">
        <v>374</v>
      </c>
    </row>
    <row r="11" spans="2:16">
      <c r="E11" t="s">
        <v>262</v>
      </c>
      <c r="I11" t="s">
        <v>263</v>
      </c>
      <c r="O11" t="s">
        <v>375</v>
      </c>
    </row>
    <row r="16" spans="2:16">
      <c r="B16" s="9"/>
      <c r="C16" s="9"/>
      <c r="D16" s="9"/>
      <c r="E16" s="9"/>
      <c r="F16" s="9"/>
      <c r="G16" s="9"/>
      <c r="H16" s="9"/>
      <c r="I16" s="9"/>
      <c r="J16" s="9"/>
      <c r="K16" s="9"/>
      <c r="L16" s="9"/>
      <c r="M16" s="9"/>
      <c r="N16" s="9"/>
      <c r="O16" s="9"/>
      <c r="P16" s="9"/>
    </row>
    <row r="18" spans="2:15">
      <c r="E18" t="s">
        <v>183</v>
      </c>
      <c r="I18" t="s">
        <v>260</v>
      </c>
      <c r="O18" t="s">
        <v>373</v>
      </c>
    </row>
    <row r="19" spans="2:15">
      <c r="E19" t="s">
        <v>262</v>
      </c>
      <c r="I19" t="s">
        <v>263</v>
      </c>
      <c r="O19" t="s">
        <v>265</v>
      </c>
    </row>
    <row r="21" spans="2:15">
      <c r="B21" t="s">
        <v>175</v>
      </c>
    </row>
    <row r="22" spans="2:15">
      <c r="B22" t="s">
        <v>176</v>
      </c>
    </row>
  </sheetData>
  <phoneticPr fontId="3"/>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get_all">
                <anchor moveWithCells="1" sizeWithCells="1">
                  <from>
                    <xdr:col>1</xdr:col>
                    <xdr:colOff>0</xdr:colOff>
                    <xdr:row>17</xdr:row>
                    <xdr:rowOff>0</xdr:rowOff>
                  </from>
                  <to>
                    <xdr:col>3</xdr:col>
                    <xdr:colOff>0</xdr:colOff>
                    <xdr:row>19</xdr:row>
                    <xdr:rowOff>0</xdr:rowOff>
                  </to>
                </anchor>
              </controlPr>
            </control>
          </mc:Choice>
        </mc:AlternateContent>
        <mc:AlternateContent xmlns:mc="http://schemas.openxmlformats.org/markup-compatibility/2006">
          <mc:Choice Requires="x14">
            <control shapeId="101401" r:id="rId5" name="Button 25">
              <controlPr defaultSize="0" print="0" autoFill="0" autoPict="0" macro="[0]!STEPget_all">
                <anchor moveWithCells="1" sizeWithCells="1">
                  <from>
                    <xdr:col>1</xdr:col>
                    <xdr:colOff>0</xdr:colOff>
                    <xdr:row>9</xdr:row>
                    <xdr:rowOff>0</xdr:rowOff>
                  </from>
                  <to>
                    <xdr:col>3</xdr:col>
                    <xdr:colOff>0</xdr:colOff>
                    <xdr:row>11</xdr:row>
                    <xdr:rowOff>0</xdr:rowOff>
                  </to>
                </anchor>
              </controlPr>
            </control>
          </mc:Choice>
        </mc:AlternateContent>
        <mc:AlternateContent xmlns:mc="http://schemas.openxmlformats.org/markup-compatibility/2006">
          <mc:Choice Requires="x14">
            <control shapeId="101578" r:id="rId6" name="Button 202">
              <controlPr defaultSize="0" print="0" autoFill="0" autoPict="0" macro="[0]!get_part">
                <anchor moveWithCells="1" sizeWithCells="1">
                  <from>
                    <xdr:col>6</xdr:col>
                    <xdr:colOff>7620</xdr:colOff>
                    <xdr:row>17</xdr:row>
                    <xdr:rowOff>0</xdr:rowOff>
                  </from>
                  <to>
                    <xdr:col>8</xdr:col>
                    <xdr:colOff>7620</xdr:colOff>
                    <xdr:row>19</xdr:row>
                    <xdr:rowOff>0</xdr:rowOff>
                  </to>
                </anchor>
              </controlPr>
            </control>
          </mc:Choice>
        </mc:AlternateContent>
        <mc:AlternateContent xmlns:mc="http://schemas.openxmlformats.org/markup-compatibility/2006">
          <mc:Choice Requires="x14">
            <control shapeId="101600" r:id="rId7" name="Button 224">
              <controlPr defaultSize="0" print="0" autoFill="0" autoPict="0" macro="[0]!get_solo">
                <anchor moveWithCells="1" sizeWithCells="1">
                  <from>
                    <xdr:col>12</xdr:col>
                    <xdr:colOff>0</xdr:colOff>
                    <xdr:row>17</xdr:row>
                    <xdr:rowOff>0</xdr:rowOff>
                  </from>
                  <to>
                    <xdr:col>14</xdr:col>
                    <xdr:colOff>0</xdr:colOff>
                    <xdr:row>19</xdr:row>
                    <xdr:rowOff>0</xdr:rowOff>
                  </to>
                </anchor>
              </controlPr>
            </control>
          </mc:Choice>
        </mc:AlternateContent>
        <mc:AlternateContent xmlns:mc="http://schemas.openxmlformats.org/markup-compatibility/2006">
          <mc:Choice Requires="x14">
            <control shapeId="101601" r:id="rId8" name="Button 225">
              <controlPr defaultSize="0" print="0" autoFill="0" autoPict="0" macro="[0]!STEPget_part">
                <anchor moveWithCells="1" sizeWithCells="1">
                  <from>
                    <xdr:col>6</xdr:col>
                    <xdr:colOff>0</xdr:colOff>
                    <xdr:row>9</xdr:row>
                    <xdr:rowOff>0</xdr:rowOff>
                  </from>
                  <to>
                    <xdr:col>8</xdr:col>
                    <xdr:colOff>0</xdr:colOff>
                    <xdr:row>11</xdr:row>
                    <xdr:rowOff>0</xdr:rowOff>
                  </to>
                </anchor>
              </controlPr>
            </control>
          </mc:Choice>
        </mc:AlternateContent>
        <mc:AlternateContent xmlns:mc="http://schemas.openxmlformats.org/markup-compatibility/2006">
          <mc:Choice Requires="x14">
            <control shapeId="101602" r:id="rId9" name="Button 226">
              <controlPr defaultSize="0" print="0" autoFill="0" autoPict="0" macro="[0]!STEPget_solo">
                <anchor moveWithCells="1" sizeWithCells="1">
                  <from>
                    <xdr:col>12</xdr:col>
                    <xdr:colOff>0</xdr:colOff>
                    <xdr:row>9</xdr:row>
                    <xdr:rowOff>0</xdr:rowOff>
                  </from>
                  <to>
                    <xdr:col>14</xdr:col>
                    <xdr:colOff>0</xdr:colOff>
                    <xdr:row>11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449"/>
  <sheetViews>
    <sheetView workbookViewId="0"/>
  </sheetViews>
  <sheetFormatPr defaultColWidth="9" defaultRowHeight="13.2"/>
  <cols>
    <col min="1" max="1" width="12.88671875" style="15" bestFit="1" customWidth="1"/>
    <col min="2" max="2" width="6.44140625" style="15" customWidth="1"/>
    <col min="3" max="3" width="7.88671875" style="15" customWidth="1"/>
    <col min="4" max="5" width="9" style="15"/>
    <col min="6" max="6" width="9" style="13"/>
    <col min="7" max="7" width="9" style="14"/>
    <col min="8" max="8" width="10" style="15" customWidth="1"/>
    <col min="9" max="10" width="9" style="15"/>
    <col min="11" max="16" width="9" style="14"/>
    <col min="17" max="17" width="16.44140625" style="14" bestFit="1" customWidth="1"/>
    <col min="18" max="18" width="13" style="14" bestFit="1" customWidth="1"/>
    <col min="19" max="20" width="11.33203125" style="14" bestFit="1" customWidth="1"/>
    <col min="21" max="16384" width="9" style="14"/>
  </cols>
  <sheetData>
    <row r="1" spans="1:21">
      <c r="A1" s="15" t="s">
        <v>470</v>
      </c>
      <c r="D1" s="12" t="s">
        <v>516</v>
      </c>
    </row>
    <row r="2" spans="1:21">
      <c r="D2" s="12" t="s">
        <v>517</v>
      </c>
    </row>
    <row r="3" spans="1:21">
      <c r="D3" s="12" t="s">
        <v>518</v>
      </c>
      <c r="E3" s="12"/>
      <c r="Q3" s="14" t="s">
        <v>266</v>
      </c>
    </row>
    <row r="4" spans="1:21">
      <c r="A4" s="15" t="s">
        <v>191</v>
      </c>
      <c r="B4" s="15" t="s">
        <v>186</v>
      </c>
      <c r="C4" s="15" t="s">
        <v>192</v>
      </c>
      <c r="D4" s="15" t="s">
        <v>519</v>
      </c>
      <c r="E4" s="15" t="s">
        <v>520</v>
      </c>
      <c r="I4" s="15" t="s">
        <v>193</v>
      </c>
      <c r="J4" s="15" t="s">
        <v>194</v>
      </c>
      <c r="Q4" s="14" t="s">
        <v>267</v>
      </c>
      <c r="R4" s="14" t="s">
        <v>268</v>
      </c>
      <c r="S4" s="14" t="s">
        <v>309</v>
      </c>
      <c r="T4" s="14" t="s">
        <v>367</v>
      </c>
    </row>
    <row r="5" spans="1:21">
      <c r="A5" s="16">
        <v>44641</v>
      </c>
      <c r="B5" s="17" t="str">
        <f>TEXT(A5,"aaa")</f>
        <v>月</v>
      </c>
      <c r="C5" s="15" t="str">
        <f>IF(DAY(A5)=21,YEAR(A5)&amp;MONTH(A5)+1,C4)</f>
        <v>20224</v>
      </c>
      <c r="D5" s="18">
        <v>0</v>
      </c>
      <c r="E5" s="18">
        <v>0</v>
      </c>
      <c r="H5" s="15" t="s">
        <v>195</v>
      </c>
      <c r="I5" s="19">
        <v>0.3298611111111111</v>
      </c>
      <c r="J5" s="19">
        <v>0.33333333333333331</v>
      </c>
      <c r="L5" s="20"/>
      <c r="Q5" s="52">
        <v>0.25347222222222221</v>
      </c>
      <c r="R5" s="52">
        <v>0.25</v>
      </c>
      <c r="S5" s="52">
        <v>0.25347222222222221</v>
      </c>
      <c r="T5" s="52">
        <v>0.25694444444444448</v>
      </c>
      <c r="U5" s="14" t="s">
        <v>320</v>
      </c>
    </row>
    <row r="6" spans="1:21">
      <c r="A6" s="17">
        <f>A5+1</f>
        <v>44642</v>
      </c>
      <c r="B6" s="17" t="str">
        <f>TEXT(A6,"aaa")</f>
        <v>火</v>
      </c>
      <c r="C6" s="15" t="str">
        <f t="shared" ref="C6:C69" si="0">IF(DAY(A6)=21,YEAR(A6)&amp;MONTH(A6)+1,C5)</f>
        <v>20224</v>
      </c>
      <c r="D6" s="18">
        <v>0</v>
      </c>
      <c r="E6" s="18">
        <v>0</v>
      </c>
      <c r="H6" s="15" t="s">
        <v>196</v>
      </c>
      <c r="I6" s="19">
        <v>0.16319444444444445</v>
      </c>
      <c r="J6" s="19">
        <v>0.16666666666666666</v>
      </c>
      <c r="Q6" s="52">
        <v>0.2638888888888889</v>
      </c>
      <c r="R6" s="52">
        <v>0.26041666666666669</v>
      </c>
      <c r="S6" s="52">
        <v>0.2638888888888889</v>
      </c>
      <c r="T6" s="52">
        <v>0.2673611111111111</v>
      </c>
      <c r="U6" s="14" t="s">
        <v>313</v>
      </c>
    </row>
    <row r="7" spans="1:21">
      <c r="A7" s="17">
        <f t="shared" ref="A7:A70" si="1">A6+1</f>
        <v>44643</v>
      </c>
      <c r="B7" s="17" t="str">
        <f>TEXT(A7,"aaa")</f>
        <v>水</v>
      </c>
      <c r="C7" s="15" t="str">
        <f t="shared" si="0"/>
        <v>20224</v>
      </c>
      <c r="D7" s="15">
        <v>0</v>
      </c>
      <c r="E7" s="15">
        <v>0</v>
      </c>
      <c r="H7" s="15" t="s">
        <v>197</v>
      </c>
      <c r="I7" s="19">
        <v>0.16666666666666666</v>
      </c>
      <c r="J7" s="19">
        <v>0.16666666666666666</v>
      </c>
      <c r="Q7" s="52">
        <v>0.27430555555555552</v>
      </c>
      <c r="R7" s="52">
        <v>0.27083333333333331</v>
      </c>
      <c r="S7" s="52">
        <v>0.27430555555555552</v>
      </c>
      <c r="T7" s="52">
        <v>0.27777777777777779</v>
      </c>
      <c r="U7" s="14" t="s">
        <v>314</v>
      </c>
    </row>
    <row r="8" spans="1:21">
      <c r="A8" s="17">
        <f t="shared" si="1"/>
        <v>44644</v>
      </c>
      <c r="B8" s="17" t="str">
        <f t="shared" ref="B8:B71" si="2">TEXT(A8,"aaa")</f>
        <v>木</v>
      </c>
      <c r="C8" s="15" t="str">
        <f t="shared" si="0"/>
        <v>20224</v>
      </c>
      <c r="D8" s="15">
        <v>0</v>
      </c>
      <c r="E8" s="15">
        <v>0</v>
      </c>
      <c r="Q8" s="52">
        <v>0.28472222222222221</v>
      </c>
      <c r="R8" s="52">
        <v>0.28125</v>
      </c>
      <c r="S8" s="52">
        <v>0.28472222222222221</v>
      </c>
      <c r="T8" s="52">
        <v>0.28819444444444448</v>
      </c>
      <c r="U8" s="14" t="s">
        <v>321</v>
      </c>
    </row>
    <row r="9" spans="1:21">
      <c r="A9" s="17">
        <f t="shared" si="1"/>
        <v>44645</v>
      </c>
      <c r="B9" s="17" t="str">
        <f t="shared" si="2"/>
        <v>金</v>
      </c>
      <c r="C9" s="15" t="str">
        <f t="shared" si="0"/>
        <v>20224</v>
      </c>
      <c r="D9" s="18">
        <v>0</v>
      </c>
      <c r="E9" s="18">
        <v>0</v>
      </c>
      <c r="Q9" s="52">
        <v>0.2951388888888889</v>
      </c>
      <c r="R9" s="52">
        <v>0.29166666666666669</v>
      </c>
      <c r="S9" s="52">
        <v>0.2951388888888889</v>
      </c>
      <c r="T9" s="52">
        <v>0.2986111111111111</v>
      </c>
      <c r="U9" s="14" t="s">
        <v>322</v>
      </c>
    </row>
    <row r="10" spans="1:21">
      <c r="A10" s="17">
        <f t="shared" si="1"/>
        <v>44646</v>
      </c>
      <c r="B10" s="17" t="str">
        <f t="shared" si="2"/>
        <v>土</v>
      </c>
      <c r="C10" s="15" t="str">
        <f t="shared" si="0"/>
        <v>20224</v>
      </c>
      <c r="D10" s="18">
        <v>1</v>
      </c>
      <c r="E10" s="18">
        <v>1</v>
      </c>
      <c r="Q10" s="52">
        <v>0.30555555555555552</v>
      </c>
      <c r="R10" s="52">
        <v>0.30208333333333331</v>
      </c>
      <c r="S10" s="52">
        <v>0.30555555555555552</v>
      </c>
      <c r="T10" s="52">
        <v>0.30902777777777779</v>
      </c>
      <c r="U10" s="14" t="s">
        <v>323</v>
      </c>
    </row>
    <row r="11" spans="1:21">
      <c r="A11" s="17">
        <f t="shared" si="1"/>
        <v>44647</v>
      </c>
      <c r="B11" s="17" t="str">
        <f t="shared" si="2"/>
        <v>日</v>
      </c>
      <c r="C11" s="15" t="str">
        <f t="shared" si="0"/>
        <v>20224</v>
      </c>
      <c r="D11" s="18">
        <v>2</v>
      </c>
      <c r="E11" s="18">
        <v>2</v>
      </c>
      <c r="Q11" s="52">
        <v>0.31597222222222221</v>
      </c>
      <c r="R11" s="52">
        <v>0.3125</v>
      </c>
      <c r="S11" s="52">
        <v>0.31597222222222221</v>
      </c>
      <c r="T11" s="52">
        <v>0.31944444444444448</v>
      </c>
      <c r="U11" s="14" t="s">
        <v>324</v>
      </c>
    </row>
    <row r="12" spans="1:21">
      <c r="A12" s="17">
        <f t="shared" si="1"/>
        <v>44648</v>
      </c>
      <c r="B12" s="17" t="str">
        <f t="shared" si="2"/>
        <v>月</v>
      </c>
      <c r="C12" s="15" t="str">
        <f t="shared" si="0"/>
        <v>20224</v>
      </c>
      <c r="D12" s="18">
        <v>0</v>
      </c>
      <c r="E12" s="18">
        <v>0</v>
      </c>
      <c r="Q12" s="52">
        <v>0.3263888888888889</v>
      </c>
      <c r="R12" s="52">
        <v>0.32291666666666669</v>
      </c>
      <c r="S12" s="52">
        <v>0.3263888888888889</v>
      </c>
      <c r="T12" s="52">
        <v>0.3298611111111111</v>
      </c>
      <c r="U12" s="14" t="s">
        <v>366</v>
      </c>
    </row>
    <row r="13" spans="1:21">
      <c r="A13" s="17">
        <f t="shared" si="1"/>
        <v>44649</v>
      </c>
      <c r="B13" s="17" t="str">
        <f t="shared" si="2"/>
        <v>火</v>
      </c>
      <c r="C13" s="15" t="str">
        <f t="shared" si="0"/>
        <v>20224</v>
      </c>
      <c r="D13" s="18">
        <v>0</v>
      </c>
      <c r="E13" s="18">
        <v>0</v>
      </c>
      <c r="H13" s="21" t="s">
        <v>311</v>
      </c>
      <c r="I13" s="22"/>
      <c r="J13" s="23"/>
      <c r="K13" s="23"/>
      <c r="L13" s="23"/>
      <c r="M13" s="23"/>
      <c r="N13" s="23"/>
      <c r="O13" s="23"/>
      <c r="Q13" s="52">
        <v>0.33680555555555558</v>
      </c>
      <c r="R13" s="52">
        <v>0.33333333333333331</v>
      </c>
      <c r="S13" s="52">
        <v>0.33680555555555558</v>
      </c>
      <c r="T13" s="52">
        <v>0.34027777777777773</v>
      </c>
      <c r="U13" s="14" t="s">
        <v>315</v>
      </c>
    </row>
    <row r="14" spans="1:21">
      <c r="A14" s="17">
        <f t="shared" si="1"/>
        <v>44650</v>
      </c>
      <c r="B14" s="17" t="str">
        <f t="shared" si="2"/>
        <v>水</v>
      </c>
      <c r="C14" s="15" t="str">
        <f t="shared" si="0"/>
        <v>20224</v>
      </c>
      <c r="D14" s="15">
        <v>0</v>
      </c>
      <c r="E14" s="15">
        <v>0</v>
      </c>
      <c r="H14" s="23"/>
      <c r="I14" s="10" t="s">
        <v>189</v>
      </c>
      <c r="J14" s="24"/>
      <c r="K14" s="24"/>
      <c r="L14" s="24"/>
      <c r="M14" s="24"/>
      <c r="N14" s="24"/>
      <c r="O14" s="25"/>
      <c r="Q14" s="52">
        <v>0.34722222222222227</v>
      </c>
      <c r="R14" s="52">
        <v>0.34375</v>
      </c>
      <c r="S14" s="52">
        <v>0.34722222222222227</v>
      </c>
      <c r="T14" s="52">
        <v>0.35069444444444442</v>
      </c>
      <c r="U14" s="14" t="s">
        <v>316</v>
      </c>
    </row>
    <row r="15" spans="1:21">
      <c r="A15" s="17">
        <f t="shared" si="1"/>
        <v>44651</v>
      </c>
      <c r="B15" s="17" t="str">
        <f t="shared" si="2"/>
        <v>木</v>
      </c>
      <c r="C15" s="15" t="str">
        <f t="shared" si="0"/>
        <v>20224</v>
      </c>
      <c r="D15" s="15">
        <v>0</v>
      </c>
      <c r="E15" s="15">
        <v>0</v>
      </c>
      <c r="H15" s="26" t="s">
        <v>190</v>
      </c>
      <c r="I15" s="27">
        <v>0</v>
      </c>
      <c r="J15" s="28">
        <v>0.36805555555555558</v>
      </c>
      <c r="K15" s="28">
        <v>0.4513888888888889</v>
      </c>
      <c r="L15" s="28">
        <v>0.55555555555555558</v>
      </c>
      <c r="M15" s="28">
        <v>0.65972222222222221</v>
      </c>
      <c r="N15" s="28">
        <v>0.75</v>
      </c>
      <c r="O15" s="29">
        <v>0.88541666666666663</v>
      </c>
      <c r="Q15" s="52">
        <v>0.3576388888888889</v>
      </c>
      <c r="R15" s="52">
        <v>0.35416666666666669</v>
      </c>
      <c r="S15" s="52">
        <v>0.3576388888888889</v>
      </c>
      <c r="T15" s="52">
        <v>0.3611111111111111</v>
      </c>
      <c r="U15" s="14" t="s">
        <v>317</v>
      </c>
    </row>
    <row r="16" spans="1:21">
      <c r="A16" s="17">
        <f t="shared" si="1"/>
        <v>44652</v>
      </c>
      <c r="B16" s="17" t="str">
        <f t="shared" si="2"/>
        <v>金</v>
      </c>
      <c r="C16" s="15" t="str">
        <f t="shared" si="0"/>
        <v>20224</v>
      </c>
      <c r="D16" s="18">
        <v>0</v>
      </c>
      <c r="E16" s="18">
        <v>0</v>
      </c>
      <c r="H16" s="30">
        <v>0</v>
      </c>
      <c r="I16" s="31" t="s">
        <v>188</v>
      </c>
      <c r="J16" s="32">
        <v>0</v>
      </c>
      <c r="K16" s="32">
        <v>6.9444444444444441E-3</v>
      </c>
      <c r="L16" s="32">
        <v>3.4722222222222224E-2</v>
      </c>
      <c r="M16" s="32">
        <v>4.1666666666666664E-2</v>
      </c>
      <c r="N16" s="32">
        <v>4.8611111111111112E-2</v>
      </c>
      <c r="O16" s="33">
        <v>6.25E-2</v>
      </c>
      <c r="Q16" s="52">
        <v>0.36805555555555558</v>
      </c>
      <c r="R16" s="52">
        <v>0.36458333333333331</v>
      </c>
      <c r="S16" s="52">
        <v>0.36805555555555558</v>
      </c>
      <c r="T16" s="52">
        <v>0.37152777777777773</v>
      </c>
      <c r="U16" s="14" t="s">
        <v>318</v>
      </c>
    </row>
    <row r="17" spans="1:21">
      <c r="A17" s="17">
        <f t="shared" si="1"/>
        <v>44653</v>
      </c>
      <c r="B17" s="17" t="str">
        <f t="shared" si="2"/>
        <v>土</v>
      </c>
      <c r="C17" s="15" t="str">
        <f t="shared" si="0"/>
        <v>20224</v>
      </c>
      <c r="D17" s="18">
        <v>1</v>
      </c>
      <c r="E17" s="18">
        <v>1</v>
      </c>
      <c r="H17" s="34">
        <v>0.36805555555555558</v>
      </c>
      <c r="I17" s="35" t="s">
        <v>188</v>
      </c>
      <c r="J17" s="36">
        <v>0</v>
      </c>
      <c r="K17" s="36">
        <v>6.9444444444444441E-3</v>
      </c>
      <c r="L17" s="36">
        <v>3.4722222222222224E-2</v>
      </c>
      <c r="M17" s="36">
        <v>4.1666666666666664E-2</v>
      </c>
      <c r="N17" s="36">
        <v>4.8611111111111112E-2</v>
      </c>
      <c r="O17" s="37">
        <v>6.25E-2</v>
      </c>
      <c r="Q17" s="52">
        <v>0.37847222222222227</v>
      </c>
      <c r="R17" s="52">
        <v>0.375</v>
      </c>
      <c r="S17" s="52">
        <v>0.37847222222222227</v>
      </c>
      <c r="T17" s="52">
        <v>0.38194444444444442</v>
      </c>
      <c r="U17" s="14" t="s">
        <v>319</v>
      </c>
    </row>
    <row r="18" spans="1:21">
      <c r="A18" s="17">
        <f t="shared" si="1"/>
        <v>44654</v>
      </c>
      <c r="B18" s="17" t="str">
        <f t="shared" si="2"/>
        <v>日</v>
      </c>
      <c r="C18" s="15" t="str">
        <f t="shared" si="0"/>
        <v>20224</v>
      </c>
      <c r="D18" s="18">
        <v>2</v>
      </c>
      <c r="E18" s="18">
        <v>2</v>
      </c>
      <c r="H18" s="34">
        <v>0.4513888888888889</v>
      </c>
      <c r="I18" s="35" t="s">
        <v>188</v>
      </c>
      <c r="J18" s="36" t="s">
        <v>188</v>
      </c>
      <c r="K18" s="36" t="s">
        <v>188</v>
      </c>
      <c r="L18" s="36">
        <v>2.7777777777777776E-2</v>
      </c>
      <c r="M18" s="36">
        <v>3.4722222222222224E-2</v>
      </c>
      <c r="N18" s="36">
        <v>4.1666666666666664E-2</v>
      </c>
      <c r="O18" s="37">
        <v>5.5555555555555552E-2</v>
      </c>
      <c r="Q18" s="52">
        <v>0.3888888888888889</v>
      </c>
      <c r="R18" s="52">
        <v>0.38541666666666669</v>
      </c>
      <c r="S18" s="52">
        <v>0.3888888888888889</v>
      </c>
      <c r="T18" s="52">
        <v>0.3923611111111111</v>
      </c>
    </row>
    <row r="19" spans="1:21">
      <c r="A19" s="17">
        <f t="shared" si="1"/>
        <v>44655</v>
      </c>
      <c r="B19" s="17" t="str">
        <f t="shared" si="2"/>
        <v>月</v>
      </c>
      <c r="C19" s="15" t="str">
        <f t="shared" si="0"/>
        <v>20224</v>
      </c>
      <c r="D19" s="18">
        <v>0</v>
      </c>
      <c r="E19" s="18">
        <v>0</v>
      </c>
      <c r="H19" s="34">
        <v>0.55555555555555558</v>
      </c>
      <c r="I19" s="35" t="s">
        <v>188</v>
      </c>
      <c r="J19" s="36" t="s">
        <v>188</v>
      </c>
      <c r="K19" s="36" t="s">
        <v>188</v>
      </c>
      <c r="L19" s="36" t="s">
        <v>188</v>
      </c>
      <c r="M19" s="36">
        <v>6.9444444444444441E-3</v>
      </c>
      <c r="N19" s="36">
        <v>1.3888888888888888E-2</v>
      </c>
      <c r="O19" s="37">
        <v>2.7777777777777776E-2</v>
      </c>
      <c r="Q19" s="52">
        <v>0.39930555555555558</v>
      </c>
      <c r="R19" s="52">
        <v>0.39583333333333331</v>
      </c>
      <c r="S19" s="52">
        <v>0.39930555555555558</v>
      </c>
      <c r="T19" s="52">
        <v>0.40277777777777773</v>
      </c>
    </row>
    <row r="20" spans="1:21">
      <c r="A20" s="17">
        <f t="shared" si="1"/>
        <v>44656</v>
      </c>
      <c r="B20" s="17" t="str">
        <f t="shared" si="2"/>
        <v>火</v>
      </c>
      <c r="C20" s="15" t="str">
        <f t="shared" si="0"/>
        <v>20224</v>
      </c>
      <c r="D20" s="18">
        <v>0</v>
      </c>
      <c r="E20" s="18">
        <v>0</v>
      </c>
      <c r="H20" s="34">
        <v>0.65972222222222221</v>
      </c>
      <c r="I20" s="35" t="s">
        <v>188</v>
      </c>
      <c r="J20" s="36" t="s">
        <v>188</v>
      </c>
      <c r="K20" s="36" t="s">
        <v>188</v>
      </c>
      <c r="L20" s="36" t="s">
        <v>188</v>
      </c>
      <c r="M20" s="36" t="s">
        <v>188</v>
      </c>
      <c r="N20" s="36">
        <v>6.9444444444444441E-3</v>
      </c>
      <c r="O20" s="37">
        <v>2.0833333333333332E-2</v>
      </c>
      <c r="Q20" s="52">
        <v>0.40972222222222227</v>
      </c>
      <c r="R20" s="52">
        <v>0.40625</v>
      </c>
      <c r="S20" s="52">
        <v>0.40972222222222227</v>
      </c>
      <c r="T20" s="52">
        <v>0.41319444444444442</v>
      </c>
      <c r="U20" s="14" t="s">
        <v>325</v>
      </c>
    </row>
    <row r="21" spans="1:21">
      <c r="A21" s="17">
        <f t="shared" si="1"/>
        <v>44657</v>
      </c>
      <c r="B21" s="17" t="str">
        <f t="shared" si="2"/>
        <v>水</v>
      </c>
      <c r="C21" s="15" t="str">
        <f t="shared" si="0"/>
        <v>20224</v>
      </c>
      <c r="D21" s="15">
        <v>0</v>
      </c>
      <c r="E21" s="15">
        <v>0</v>
      </c>
      <c r="H21" s="38">
        <v>0.75</v>
      </c>
      <c r="I21" s="39" t="s">
        <v>188</v>
      </c>
      <c r="J21" s="40" t="s">
        <v>188</v>
      </c>
      <c r="K21" s="40" t="s">
        <v>188</v>
      </c>
      <c r="L21" s="40" t="s">
        <v>188</v>
      </c>
      <c r="M21" s="40" t="s">
        <v>188</v>
      </c>
      <c r="N21" s="40" t="s">
        <v>188</v>
      </c>
      <c r="O21" s="41">
        <v>1.3888888888888888E-2</v>
      </c>
      <c r="Q21" s="52">
        <v>0.4201388888888889</v>
      </c>
      <c r="R21" s="52">
        <v>0.41666666666666669</v>
      </c>
      <c r="S21" s="52">
        <v>0.4201388888888889</v>
      </c>
      <c r="T21" s="52">
        <v>0.42361111111111099</v>
      </c>
    </row>
    <row r="22" spans="1:21">
      <c r="A22" s="17">
        <f t="shared" si="1"/>
        <v>44658</v>
      </c>
      <c r="B22" s="17" t="str">
        <f t="shared" si="2"/>
        <v>木</v>
      </c>
      <c r="C22" s="15" t="str">
        <f t="shared" si="0"/>
        <v>20224</v>
      </c>
      <c r="D22" s="15">
        <v>0</v>
      </c>
      <c r="E22" s="15">
        <v>0</v>
      </c>
      <c r="H22" s="23"/>
      <c r="I22" s="23"/>
      <c r="J22" s="23"/>
      <c r="K22" s="23"/>
      <c r="L22" s="23"/>
      <c r="M22" s="23"/>
      <c r="N22" s="23"/>
      <c r="O22" s="23"/>
      <c r="Q22" s="52">
        <v>0.43055555555555558</v>
      </c>
      <c r="R22" s="52">
        <v>0.42708333333333331</v>
      </c>
      <c r="S22" s="52">
        <v>0.43055555555555558</v>
      </c>
      <c r="T22" s="52">
        <v>0.43402777777777801</v>
      </c>
      <c r="U22" s="14" t="s">
        <v>326</v>
      </c>
    </row>
    <row r="23" spans="1:21">
      <c r="A23" s="17">
        <f t="shared" si="1"/>
        <v>44659</v>
      </c>
      <c r="B23" s="17" t="str">
        <f t="shared" si="2"/>
        <v>金</v>
      </c>
      <c r="C23" s="15" t="str">
        <f t="shared" si="0"/>
        <v>20224</v>
      </c>
      <c r="D23" s="18">
        <v>0</v>
      </c>
      <c r="E23" s="18">
        <v>0</v>
      </c>
      <c r="H23" s="21" t="s">
        <v>312</v>
      </c>
      <c r="Q23" s="52">
        <v>0.44097222222222227</v>
      </c>
      <c r="R23" s="52">
        <v>0.4375</v>
      </c>
      <c r="S23" s="52">
        <v>0.44097222222222227</v>
      </c>
      <c r="T23" s="52">
        <v>0.44444444444444497</v>
      </c>
      <c r="U23" s="14" t="s">
        <v>327</v>
      </c>
    </row>
    <row r="24" spans="1:21">
      <c r="A24" s="17">
        <f t="shared" si="1"/>
        <v>44660</v>
      </c>
      <c r="B24" s="17" t="str">
        <f t="shared" si="2"/>
        <v>土</v>
      </c>
      <c r="C24" s="15" t="str">
        <f t="shared" si="0"/>
        <v>20224</v>
      </c>
      <c r="D24" s="18">
        <v>1</v>
      </c>
      <c r="E24" s="18">
        <v>1</v>
      </c>
      <c r="H24" s="23"/>
      <c r="I24" s="10" t="s">
        <v>189</v>
      </c>
      <c r="J24" s="24"/>
      <c r="K24" s="24"/>
      <c r="L24" s="24"/>
      <c r="M24" s="24"/>
      <c r="N24" s="24"/>
      <c r="O24" s="25"/>
      <c r="Q24" s="52">
        <v>0.4513888888888889</v>
      </c>
      <c r="R24" s="52">
        <v>0.44791666666666669</v>
      </c>
      <c r="S24" s="52">
        <v>0.4513888888888889</v>
      </c>
      <c r="T24" s="52">
        <v>0.45486111111111099</v>
      </c>
      <c r="U24" s="14" t="s">
        <v>330</v>
      </c>
    </row>
    <row r="25" spans="1:21">
      <c r="A25" s="17">
        <f t="shared" si="1"/>
        <v>44661</v>
      </c>
      <c r="B25" s="17" t="str">
        <f t="shared" si="2"/>
        <v>日</v>
      </c>
      <c r="C25" s="15" t="str">
        <f t="shared" si="0"/>
        <v>20224</v>
      </c>
      <c r="D25" s="18">
        <v>2</v>
      </c>
      <c r="E25" s="18">
        <v>2</v>
      </c>
      <c r="H25" s="26" t="s">
        <v>190</v>
      </c>
      <c r="I25" s="27">
        <v>0</v>
      </c>
      <c r="J25" s="28">
        <v>0.36805555555555558</v>
      </c>
      <c r="K25" s="28">
        <v>0.4513888888888889</v>
      </c>
      <c r="L25" s="28">
        <v>0.55555555555555558</v>
      </c>
      <c r="M25" s="28">
        <v>0.65972222222222221</v>
      </c>
      <c r="N25" s="28">
        <v>0.75</v>
      </c>
      <c r="O25" s="29">
        <v>0.88541666666666663</v>
      </c>
      <c r="Q25" s="52">
        <v>0.56944444444444442</v>
      </c>
      <c r="R25" s="52">
        <v>0.45833333333333331</v>
      </c>
      <c r="S25" s="52">
        <v>0.46180555555555558</v>
      </c>
      <c r="T25" s="52">
        <v>0.46527777777777801</v>
      </c>
      <c r="U25" s="14" t="s">
        <v>331</v>
      </c>
    </row>
    <row r="26" spans="1:21">
      <c r="A26" s="17">
        <f t="shared" si="1"/>
        <v>44662</v>
      </c>
      <c r="B26" s="17" t="str">
        <f t="shared" si="2"/>
        <v>月</v>
      </c>
      <c r="C26" s="15" t="str">
        <f t="shared" si="0"/>
        <v>20224</v>
      </c>
      <c r="D26" s="18">
        <v>0</v>
      </c>
      <c r="E26" s="18">
        <v>0</v>
      </c>
      <c r="H26" s="30">
        <v>0</v>
      </c>
      <c r="I26" s="31" t="s">
        <v>228</v>
      </c>
      <c r="J26" s="32">
        <v>0</v>
      </c>
      <c r="K26" s="32">
        <v>6.9444444444444441E-3</v>
      </c>
      <c r="L26" s="32">
        <v>3.4722222222222224E-2</v>
      </c>
      <c r="M26" s="32">
        <v>4.1666666666666664E-2</v>
      </c>
      <c r="N26" s="32">
        <v>4.5138888888888888E-2</v>
      </c>
      <c r="O26" s="33">
        <v>5.9027777777777783E-2</v>
      </c>
      <c r="Q26" s="52"/>
      <c r="R26" s="52">
        <v>0.46875</v>
      </c>
      <c r="S26" s="52">
        <v>0.47222222222222227</v>
      </c>
      <c r="T26" s="52">
        <v>0.47569444444444497</v>
      </c>
      <c r="U26" s="14" t="s">
        <v>332</v>
      </c>
    </row>
    <row r="27" spans="1:21">
      <c r="A27" s="17">
        <f t="shared" si="1"/>
        <v>44663</v>
      </c>
      <c r="B27" s="17" t="str">
        <f t="shared" si="2"/>
        <v>火</v>
      </c>
      <c r="C27" s="15" t="str">
        <f t="shared" si="0"/>
        <v>20224</v>
      </c>
      <c r="D27" s="18">
        <v>0</v>
      </c>
      <c r="E27" s="18">
        <v>0</v>
      </c>
      <c r="H27" s="34">
        <v>0.36805555555555558</v>
      </c>
      <c r="I27" s="35" t="s">
        <v>229</v>
      </c>
      <c r="J27" s="36">
        <v>0</v>
      </c>
      <c r="K27" s="36">
        <v>6.9444444444444441E-3</v>
      </c>
      <c r="L27" s="36">
        <v>3.4722222222222224E-2</v>
      </c>
      <c r="M27" s="36">
        <v>4.1666666666666664E-2</v>
      </c>
      <c r="N27" s="36">
        <v>4.5138888888888888E-2</v>
      </c>
      <c r="O27" s="37">
        <v>5.9027777777777783E-2</v>
      </c>
      <c r="Q27" s="52"/>
      <c r="R27" s="52">
        <v>0.47916666666666669</v>
      </c>
      <c r="S27" s="52">
        <v>0.4826388888888889</v>
      </c>
      <c r="T27" s="52">
        <v>0.48611111111111099</v>
      </c>
      <c r="U27" s="14" t="s">
        <v>328</v>
      </c>
    </row>
    <row r="28" spans="1:21">
      <c r="A28" s="17">
        <f t="shared" si="1"/>
        <v>44664</v>
      </c>
      <c r="B28" s="17" t="str">
        <f t="shared" si="2"/>
        <v>水</v>
      </c>
      <c r="C28" s="15" t="str">
        <f t="shared" si="0"/>
        <v>20224</v>
      </c>
      <c r="D28" s="15">
        <v>0</v>
      </c>
      <c r="E28" s="15">
        <v>0</v>
      </c>
      <c r="H28" s="34">
        <v>0.4513888888888889</v>
      </c>
      <c r="I28" s="35" t="s">
        <v>229</v>
      </c>
      <c r="J28" s="36" t="s">
        <v>229</v>
      </c>
      <c r="K28" s="36" t="s">
        <v>227</v>
      </c>
      <c r="L28" s="36">
        <v>2.7777777777777776E-2</v>
      </c>
      <c r="M28" s="36">
        <v>3.4722222222222224E-2</v>
      </c>
      <c r="N28" s="36">
        <v>3.8194444444444441E-2</v>
      </c>
      <c r="O28" s="37">
        <v>5.2083333333333336E-2</v>
      </c>
      <c r="Q28" s="52"/>
      <c r="R28" s="52">
        <v>0.48958333333333331</v>
      </c>
      <c r="S28" s="52">
        <v>0.49305555555555558</v>
      </c>
      <c r="T28" s="52">
        <v>0.49652777777777801</v>
      </c>
      <c r="U28" s="14" t="s">
        <v>333</v>
      </c>
    </row>
    <row r="29" spans="1:21">
      <c r="A29" s="17">
        <f t="shared" si="1"/>
        <v>44665</v>
      </c>
      <c r="B29" s="17" t="str">
        <f t="shared" si="2"/>
        <v>木</v>
      </c>
      <c r="C29" s="15" t="str">
        <f t="shared" si="0"/>
        <v>20224</v>
      </c>
      <c r="D29" s="15">
        <v>0</v>
      </c>
      <c r="E29" s="15">
        <v>0</v>
      </c>
      <c r="H29" s="34">
        <v>0.55555555555555558</v>
      </c>
      <c r="I29" s="35" t="s">
        <v>229</v>
      </c>
      <c r="J29" s="36" t="s">
        <v>227</v>
      </c>
      <c r="K29" s="36" t="s">
        <v>227</v>
      </c>
      <c r="L29" s="36" t="s">
        <v>227</v>
      </c>
      <c r="M29" s="36">
        <v>6.9444444444444441E-3</v>
      </c>
      <c r="N29" s="36">
        <v>1.0416666666666666E-2</v>
      </c>
      <c r="O29" s="37">
        <v>2.4305555555555556E-2</v>
      </c>
      <c r="Q29" s="52"/>
      <c r="R29" s="178">
        <v>0.5</v>
      </c>
      <c r="S29" s="52">
        <v>0.50347222222222221</v>
      </c>
      <c r="T29" s="52">
        <v>0.50694444444444398</v>
      </c>
      <c r="U29" s="14" t="s">
        <v>329</v>
      </c>
    </row>
    <row r="30" spans="1:21">
      <c r="A30" s="17">
        <f t="shared" si="1"/>
        <v>44666</v>
      </c>
      <c r="B30" s="17" t="str">
        <f t="shared" si="2"/>
        <v>金</v>
      </c>
      <c r="C30" s="15" t="str">
        <f t="shared" si="0"/>
        <v>20224</v>
      </c>
      <c r="D30" s="18">
        <v>0</v>
      </c>
      <c r="E30" s="18">
        <v>0</v>
      </c>
      <c r="H30" s="34">
        <v>0.65972222222222221</v>
      </c>
      <c r="I30" s="35" t="s">
        <v>229</v>
      </c>
      <c r="J30" s="36" t="s">
        <v>227</v>
      </c>
      <c r="K30" s="36" t="s">
        <v>227</v>
      </c>
      <c r="L30" s="36" t="s">
        <v>227</v>
      </c>
      <c r="M30" s="36" t="s">
        <v>227</v>
      </c>
      <c r="N30" s="36">
        <v>3.472222222222222E-3</v>
      </c>
      <c r="O30" s="37">
        <v>1.7361111111111112E-2</v>
      </c>
      <c r="Q30" s="52"/>
      <c r="R30" s="178">
        <v>0.54166666666666663</v>
      </c>
      <c r="S30" s="52">
        <v>0.51388888888888895</v>
      </c>
      <c r="T30" s="52">
        <v>0.51736111111111105</v>
      </c>
    </row>
    <row r="31" spans="1:21">
      <c r="A31" s="17">
        <f t="shared" si="1"/>
        <v>44667</v>
      </c>
      <c r="B31" s="17" t="str">
        <f t="shared" si="2"/>
        <v>土</v>
      </c>
      <c r="C31" s="15" t="str">
        <f t="shared" si="0"/>
        <v>20224</v>
      </c>
      <c r="D31" s="18">
        <v>1</v>
      </c>
      <c r="E31" s="18">
        <v>1</v>
      </c>
      <c r="H31" s="38">
        <v>0.75</v>
      </c>
      <c r="I31" s="39" t="s">
        <v>229</v>
      </c>
      <c r="J31" s="40" t="s">
        <v>227</v>
      </c>
      <c r="K31" s="40" t="s">
        <v>227</v>
      </c>
      <c r="L31" s="40" t="s">
        <v>227</v>
      </c>
      <c r="M31" s="40" t="s">
        <v>227</v>
      </c>
      <c r="N31" s="40" t="s">
        <v>227</v>
      </c>
      <c r="O31" s="41">
        <v>1.3888888888888888E-2</v>
      </c>
      <c r="Q31" s="52"/>
      <c r="R31" s="178">
        <v>0.55208333333333337</v>
      </c>
      <c r="S31" s="52">
        <v>0.52430555555555558</v>
      </c>
      <c r="T31" s="52">
        <v>0.52777777777777801</v>
      </c>
    </row>
    <row r="32" spans="1:21">
      <c r="A32" s="17">
        <f t="shared" si="1"/>
        <v>44668</v>
      </c>
      <c r="B32" s="17" t="str">
        <f t="shared" si="2"/>
        <v>日</v>
      </c>
      <c r="C32" s="15" t="str">
        <f t="shared" si="0"/>
        <v>20224</v>
      </c>
      <c r="D32" s="18">
        <v>2</v>
      </c>
      <c r="E32" s="18">
        <v>2</v>
      </c>
      <c r="Q32" s="52"/>
      <c r="R32" s="178">
        <v>0.5625</v>
      </c>
      <c r="S32" s="52">
        <v>0.53472222222222221</v>
      </c>
      <c r="T32" s="52">
        <v>0.53819444444444398</v>
      </c>
    </row>
    <row r="33" spans="1:20">
      <c r="A33" s="17">
        <f t="shared" si="1"/>
        <v>44669</v>
      </c>
      <c r="B33" s="17" t="str">
        <f t="shared" si="2"/>
        <v>月</v>
      </c>
      <c r="C33" s="15" t="str">
        <f t="shared" si="0"/>
        <v>20224</v>
      </c>
      <c r="D33" s="18">
        <v>0</v>
      </c>
      <c r="E33" s="18">
        <v>0</v>
      </c>
      <c r="H33" s="21" t="s">
        <v>335</v>
      </c>
      <c r="P33" s="178"/>
      <c r="Q33" s="52"/>
      <c r="R33" s="178">
        <v>0.57291666666666696</v>
      </c>
      <c r="S33" s="52">
        <v>0.54513888888888895</v>
      </c>
      <c r="T33" s="52">
        <v>0.54861111111111105</v>
      </c>
    </row>
    <row r="34" spans="1:20">
      <c r="A34" s="17">
        <f t="shared" si="1"/>
        <v>44670</v>
      </c>
      <c r="B34" s="17" t="str">
        <f t="shared" si="2"/>
        <v>火</v>
      </c>
      <c r="C34" s="15" t="str">
        <f t="shared" si="0"/>
        <v>20224</v>
      </c>
      <c r="D34" s="18">
        <v>0</v>
      </c>
      <c r="E34" s="18">
        <v>0</v>
      </c>
      <c r="H34" s="23"/>
      <c r="I34" s="10" t="s">
        <v>189</v>
      </c>
      <c r="J34" s="24"/>
      <c r="K34" s="24"/>
      <c r="L34" s="24"/>
      <c r="M34" s="24"/>
      <c r="N34" s="24"/>
      <c r="O34" s="25"/>
      <c r="Q34" s="52"/>
      <c r="R34" s="178">
        <v>0.58333333333333404</v>
      </c>
      <c r="S34" s="52">
        <v>0.55555555555555503</v>
      </c>
      <c r="T34" s="52">
        <v>0.55902777777777801</v>
      </c>
    </row>
    <row r="35" spans="1:20">
      <c r="A35" s="17">
        <f t="shared" si="1"/>
        <v>44671</v>
      </c>
      <c r="B35" s="17" t="str">
        <f t="shared" si="2"/>
        <v>水</v>
      </c>
      <c r="C35" s="15" t="str">
        <f t="shared" si="0"/>
        <v>20224</v>
      </c>
      <c r="D35" s="15">
        <v>0</v>
      </c>
      <c r="E35" s="15">
        <v>0</v>
      </c>
      <c r="H35" s="26" t="s">
        <v>190</v>
      </c>
      <c r="I35" s="27">
        <v>0</v>
      </c>
      <c r="J35" s="28">
        <v>0.36458333333333331</v>
      </c>
      <c r="K35" s="28">
        <v>0.51041666666666663</v>
      </c>
      <c r="L35" s="28">
        <v>0.5625</v>
      </c>
      <c r="M35" s="28">
        <v>0.72916666666666663</v>
      </c>
      <c r="N35" s="28">
        <v>0.73958333333333337</v>
      </c>
      <c r="O35" s="29">
        <v>0.75</v>
      </c>
      <c r="Q35" s="52"/>
      <c r="R35" s="178">
        <v>0.59375</v>
      </c>
      <c r="S35" s="52">
        <v>0.56597222222222199</v>
      </c>
      <c r="T35" s="52">
        <v>0.56944444444444398</v>
      </c>
    </row>
    <row r="36" spans="1:20">
      <c r="A36" s="17">
        <f t="shared" si="1"/>
        <v>44672</v>
      </c>
      <c r="B36" s="17" t="str">
        <f t="shared" si="2"/>
        <v>木</v>
      </c>
      <c r="C36" s="15" t="str">
        <f t="shared" si="0"/>
        <v>20225</v>
      </c>
      <c r="D36" s="15">
        <v>0</v>
      </c>
      <c r="E36" s="15">
        <v>0</v>
      </c>
      <c r="H36" s="30">
        <v>0</v>
      </c>
      <c r="I36" s="31" t="s">
        <v>228</v>
      </c>
      <c r="J36" s="32">
        <v>0</v>
      </c>
      <c r="K36" s="32">
        <v>0</v>
      </c>
      <c r="L36" s="32">
        <v>3.125E-2</v>
      </c>
      <c r="M36" s="32">
        <v>3.125E-2</v>
      </c>
      <c r="N36" s="32">
        <v>4.1666666666666664E-2</v>
      </c>
      <c r="O36" s="33">
        <v>4.1666666666666664E-2</v>
      </c>
      <c r="Q36" s="52"/>
      <c r="R36" s="178">
        <v>0.60416666666666696</v>
      </c>
      <c r="S36" s="52">
        <v>0.56944444444444442</v>
      </c>
      <c r="T36" s="52">
        <v>0.57986111111111105</v>
      </c>
    </row>
    <row r="37" spans="1:20">
      <c r="A37" s="17">
        <f t="shared" si="1"/>
        <v>44673</v>
      </c>
      <c r="B37" s="17" t="str">
        <f t="shared" si="2"/>
        <v>金</v>
      </c>
      <c r="C37" s="15" t="str">
        <f t="shared" si="0"/>
        <v>20225</v>
      </c>
      <c r="D37" s="18">
        <v>0</v>
      </c>
      <c r="E37" s="18">
        <v>0</v>
      </c>
      <c r="H37" s="34">
        <v>0.36458333333333331</v>
      </c>
      <c r="I37" s="35" t="s">
        <v>227</v>
      </c>
      <c r="J37" s="36">
        <v>0</v>
      </c>
      <c r="K37" s="36">
        <v>0</v>
      </c>
      <c r="L37" s="36">
        <v>3.125E-2</v>
      </c>
      <c r="M37" s="36">
        <v>3.125E-2</v>
      </c>
      <c r="N37" s="36">
        <v>4.1666666666666664E-2</v>
      </c>
      <c r="O37" s="37">
        <v>4.1666666666666664E-2</v>
      </c>
      <c r="Q37" s="52"/>
      <c r="R37" s="178">
        <v>0.61458333333333404</v>
      </c>
      <c r="S37" s="52">
        <v>0.57638888888888895</v>
      </c>
      <c r="T37" s="52">
        <v>0.59027777777777901</v>
      </c>
    </row>
    <row r="38" spans="1:20">
      <c r="A38" s="17">
        <f t="shared" si="1"/>
        <v>44674</v>
      </c>
      <c r="B38" s="17" t="str">
        <f t="shared" si="2"/>
        <v>土</v>
      </c>
      <c r="C38" s="15" t="str">
        <f t="shared" si="0"/>
        <v>20225</v>
      </c>
      <c r="D38" s="18">
        <v>1</v>
      </c>
      <c r="E38" s="18">
        <v>1</v>
      </c>
      <c r="H38" s="34">
        <v>0.51041666666666663</v>
      </c>
      <c r="I38" s="35" t="s">
        <v>227</v>
      </c>
      <c r="J38" s="36" t="s">
        <v>227</v>
      </c>
      <c r="K38" s="36" t="s">
        <v>227</v>
      </c>
      <c r="L38" s="36" t="s">
        <v>227</v>
      </c>
      <c r="M38" s="36" t="s">
        <v>227</v>
      </c>
      <c r="N38" s="179" t="s">
        <v>227</v>
      </c>
      <c r="O38" s="180" t="s">
        <v>337</v>
      </c>
      <c r="Q38" s="52"/>
      <c r="R38" s="178">
        <v>0.625000000000001</v>
      </c>
      <c r="S38" s="52">
        <v>0.58680555555555503</v>
      </c>
      <c r="T38" s="52">
        <v>0.60069444444444597</v>
      </c>
    </row>
    <row r="39" spans="1:20">
      <c r="A39" s="17">
        <f t="shared" si="1"/>
        <v>44675</v>
      </c>
      <c r="B39" s="17" t="str">
        <f t="shared" si="2"/>
        <v>日</v>
      </c>
      <c r="C39" s="15" t="str">
        <f t="shared" si="0"/>
        <v>20225</v>
      </c>
      <c r="D39" s="18">
        <v>2</v>
      </c>
      <c r="E39" s="18">
        <v>2</v>
      </c>
      <c r="H39" s="34">
        <v>0.54166666666666663</v>
      </c>
      <c r="I39" s="35" t="s">
        <v>227</v>
      </c>
      <c r="J39" s="36" t="s">
        <v>227</v>
      </c>
      <c r="K39" s="36" t="s">
        <v>227</v>
      </c>
      <c r="L39" s="36" t="s">
        <v>227</v>
      </c>
      <c r="M39" s="36">
        <v>0</v>
      </c>
      <c r="N39" s="36">
        <v>1.0416666666666666E-2</v>
      </c>
      <c r="O39" s="37">
        <v>1.0416666666666666E-2</v>
      </c>
      <c r="Q39" s="52"/>
      <c r="R39" s="178">
        <v>0.63541666666666696</v>
      </c>
      <c r="S39" s="52">
        <v>0.59722222222222199</v>
      </c>
      <c r="T39" s="52">
        <v>0.61111111111111305</v>
      </c>
    </row>
    <row r="40" spans="1:20">
      <c r="A40" s="17">
        <f t="shared" si="1"/>
        <v>44676</v>
      </c>
      <c r="B40" s="17" t="str">
        <f t="shared" si="2"/>
        <v>月</v>
      </c>
      <c r="C40" s="15" t="str">
        <f t="shared" si="0"/>
        <v>20225</v>
      </c>
      <c r="D40" s="18">
        <v>0</v>
      </c>
      <c r="E40" s="18">
        <v>0</v>
      </c>
      <c r="H40" s="34">
        <v>0.72916666666666663</v>
      </c>
      <c r="I40" s="35" t="s">
        <v>227</v>
      </c>
      <c r="J40" s="36" t="s">
        <v>227</v>
      </c>
      <c r="K40" s="36" t="s">
        <v>227</v>
      </c>
      <c r="L40" s="36" t="s">
        <v>227</v>
      </c>
      <c r="M40" s="36" t="s">
        <v>227</v>
      </c>
      <c r="N40" s="36" t="s">
        <v>227</v>
      </c>
      <c r="O40" s="37" t="s">
        <v>227</v>
      </c>
      <c r="Q40" s="52"/>
      <c r="R40" s="178">
        <v>0.64583333333333404</v>
      </c>
      <c r="S40" s="52">
        <v>0.60763888888888895</v>
      </c>
      <c r="T40" s="52">
        <v>0.62152777777778001</v>
      </c>
    </row>
    <row r="41" spans="1:20">
      <c r="A41" s="17">
        <f t="shared" si="1"/>
        <v>44677</v>
      </c>
      <c r="B41" s="17" t="str">
        <f t="shared" si="2"/>
        <v>火</v>
      </c>
      <c r="C41" s="15" t="str">
        <f t="shared" si="0"/>
        <v>20225</v>
      </c>
      <c r="D41" s="18">
        <v>0</v>
      </c>
      <c r="E41" s="18">
        <v>0</v>
      </c>
      <c r="H41" s="38">
        <v>0.73958333333333337</v>
      </c>
      <c r="I41" s="39" t="s">
        <v>227</v>
      </c>
      <c r="J41" s="40" t="s">
        <v>227</v>
      </c>
      <c r="K41" s="40" t="s">
        <v>227</v>
      </c>
      <c r="L41" s="40" t="s">
        <v>227</v>
      </c>
      <c r="M41" s="40" t="s">
        <v>227</v>
      </c>
      <c r="N41" s="40" t="s">
        <v>227</v>
      </c>
      <c r="O41" s="41" t="s">
        <v>227</v>
      </c>
      <c r="Q41" s="52"/>
      <c r="R41" s="178">
        <v>0.656250000000001</v>
      </c>
      <c r="S41" s="52">
        <v>0.61805555555555503</v>
      </c>
      <c r="T41" s="52">
        <v>0.63194444444444697</v>
      </c>
    </row>
    <row r="42" spans="1:20">
      <c r="A42" s="17">
        <f t="shared" si="1"/>
        <v>44678</v>
      </c>
      <c r="B42" s="17" t="str">
        <f t="shared" si="2"/>
        <v>水</v>
      </c>
      <c r="C42" s="15" t="str">
        <f t="shared" si="0"/>
        <v>20225</v>
      </c>
      <c r="D42" s="15">
        <v>0</v>
      </c>
      <c r="E42" s="15">
        <v>0</v>
      </c>
      <c r="Q42" s="52"/>
      <c r="R42" s="178">
        <v>0.66666666666666796</v>
      </c>
      <c r="S42" s="52">
        <v>0.62847222222222199</v>
      </c>
      <c r="T42" s="52">
        <v>0.64236111111111405</v>
      </c>
    </row>
    <row r="43" spans="1:20">
      <c r="A43" s="17">
        <f t="shared" si="1"/>
        <v>44679</v>
      </c>
      <c r="B43" s="17" t="str">
        <f t="shared" si="2"/>
        <v>木</v>
      </c>
      <c r="C43" s="15" t="str">
        <f t="shared" si="0"/>
        <v>20225</v>
      </c>
      <c r="D43" s="15">
        <v>0</v>
      </c>
      <c r="E43" s="15">
        <v>0</v>
      </c>
      <c r="H43" s="21" t="s">
        <v>336</v>
      </c>
      <c r="Q43" s="52"/>
      <c r="R43" s="178">
        <v>0.67708333333333504</v>
      </c>
      <c r="S43" s="52">
        <v>0.63888888888888895</v>
      </c>
      <c r="T43" s="52">
        <v>0.65277777777778101</v>
      </c>
    </row>
    <row r="44" spans="1:20">
      <c r="A44" s="17">
        <f t="shared" si="1"/>
        <v>44680</v>
      </c>
      <c r="B44" s="17" t="str">
        <f t="shared" si="2"/>
        <v>金</v>
      </c>
      <c r="C44" s="15" t="str">
        <f t="shared" si="0"/>
        <v>20225</v>
      </c>
      <c r="D44" s="15">
        <v>0</v>
      </c>
      <c r="E44" s="15">
        <v>0</v>
      </c>
      <c r="H44" s="23"/>
      <c r="I44" s="10" t="s">
        <v>189</v>
      </c>
      <c r="J44" s="24"/>
      <c r="K44" s="24"/>
      <c r="L44" s="24"/>
      <c r="M44" s="24"/>
      <c r="N44" s="24"/>
      <c r="O44" s="25"/>
      <c r="Q44" s="52"/>
      <c r="R44" s="178">
        <v>0.687500000000001</v>
      </c>
      <c r="S44" s="52">
        <v>0.64930555555555503</v>
      </c>
      <c r="T44" s="52">
        <v>0.66319444444444797</v>
      </c>
    </row>
    <row r="45" spans="1:20">
      <c r="A45" s="17">
        <f t="shared" si="1"/>
        <v>44681</v>
      </c>
      <c r="B45" s="17" t="str">
        <f t="shared" si="2"/>
        <v>土</v>
      </c>
      <c r="C45" s="15" t="str">
        <f t="shared" si="0"/>
        <v>20225</v>
      </c>
      <c r="D45" s="15">
        <v>1</v>
      </c>
      <c r="E45" s="15">
        <v>1</v>
      </c>
      <c r="H45" s="26" t="s">
        <v>190</v>
      </c>
      <c r="I45" s="27">
        <v>0</v>
      </c>
      <c r="J45" s="28">
        <v>0.375</v>
      </c>
      <c r="K45" s="28">
        <v>0.51041666666666663</v>
      </c>
      <c r="L45" s="28">
        <v>0.57291666666666663</v>
      </c>
      <c r="M45" s="28">
        <v>0.73958333333333337</v>
      </c>
      <c r="N45" s="28">
        <v>0.75</v>
      </c>
      <c r="O45" s="29">
        <v>0.76041666666666663</v>
      </c>
      <c r="Q45" s="52"/>
      <c r="R45" s="178">
        <v>0.69791666666666796</v>
      </c>
      <c r="S45" s="52">
        <v>0.65972222222222199</v>
      </c>
      <c r="T45" s="52">
        <v>0.67361111111111505</v>
      </c>
    </row>
    <row r="46" spans="1:20">
      <c r="A46" s="17">
        <f t="shared" si="1"/>
        <v>44682</v>
      </c>
      <c r="B46" s="17" t="str">
        <f t="shared" si="2"/>
        <v>日</v>
      </c>
      <c r="C46" s="15" t="str">
        <f t="shared" si="0"/>
        <v>20225</v>
      </c>
      <c r="D46" s="15">
        <v>2</v>
      </c>
      <c r="E46" s="15">
        <v>2</v>
      </c>
      <c r="H46" s="30">
        <v>0</v>
      </c>
      <c r="I46" s="31" t="s">
        <v>228</v>
      </c>
      <c r="J46" s="32">
        <v>0</v>
      </c>
      <c r="K46" s="32">
        <v>0</v>
      </c>
      <c r="L46" s="32">
        <v>3.125E-2</v>
      </c>
      <c r="M46" s="32">
        <v>3.125E-2</v>
      </c>
      <c r="N46" s="32">
        <v>4.1666666666666664E-2</v>
      </c>
      <c r="O46" s="33">
        <v>4.1666666666666664E-2</v>
      </c>
      <c r="Q46" s="52"/>
      <c r="R46" s="178">
        <v>0.70833333333333504</v>
      </c>
      <c r="S46" s="52">
        <v>0.67013888888888795</v>
      </c>
      <c r="T46" s="52">
        <v>0.68402777777778201</v>
      </c>
    </row>
    <row r="47" spans="1:20">
      <c r="A47" s="17">
        <f t="shared" si="1"/>
        <v>44683</v>
      </c>
      <c r="B47" s="17" t="str">
        <f t="shared" si="2"/>
        <v>月</v>
      </c>
      <c r="C47" s="15" t="str">
        <f t="shared" si="0"/>
        <v>20225</v>
      </c>
      <c r="D47" s="15">
        <v>1</v>
      </c>
      <c r="E47" s="15">
        <v>1</v>
      </c>
      <c r="H47" s="34">
        <v>0.375</v>
      </c>
      <c r="I47" s="35" t="s">
        <v>227</v>
      </c>
      <c r="J47" s="36">
        <v>0</v>
      </c>
      <c r="K47" s="36">
        <v>0</v>
      </c>
      <c r="L47" s="36">
        <v>3.125E-2</v>
      </c>
      <c r="M47" s="36">
        <v>3.125E-2</v>
      </c>
      <c r="N47" s="36">
        <v>4.1666666666666664E-2</v>
      </c>
      <c r="O47" s="37">
        <v>4.1666666666666664E-2</v>
      </c>
      <c r="Q47" s="52"/>
      <c r="S47" s="52">
        <v>0.68055555555555503</v>
      </c>
      <c r="T47" s="52">
        <v>0.69444444444444797</v>
      </c>
    </row>
    <row r="48" spans="1:20">
      <c r="A48" s="17">
        <f t="shared" si="1"/>
        <v>44684</v>
      </c>
      <c r="B48" s="17" t="str">
        <f t="shared" si="2"/>
        <v>火</v>
      </c>
      <c r="C48" s="15" t="str">
        <f t="shared" si="0"/>
        <v>20225</v>
      </c>
      <c r="D48" s="15">
        <v>1</v>
      </c>
      <c r="E48" s="15">
        <v>1</v>
      </c>
      <c r="H48" s="34">
        <v>0.51041666666666663</v>
      </c>
      <c r="I48" s="35" t="s">
        <v>227</v>
      </c>
      <c r="J48" s="36" t="s">
        <v>227</v>
      </c>
      <c r="K48" s="36" t="s">
        <v>227</v>
      </c>
      <c r="L48" s="36" t="s">
        <v>227</v>
      </c>
      <c r="M48" s="36" t="s">
        <v>227</v>
      </c>
      <c r="N48" s="179" t="s">
        <v>227</v>
      </c>
      <c r="O48" s="180" t="s">
        <v>334</v>
      </c>
      <c r="Q48" s="52"/>
      <c r="S48" s="52">
        <v>0.69097222222222199</v>
      </c>
      <c r="T48" s="52">
        <v>0.70486111111111505</v>
      </c>
    </row>
    <row r="49" spans="1:26">
      <c r="A49" s="17">
        <f t="shared" si="1"/>
        <v>44685</v>
      </c>
      <c r="B49" s="17" t="str">
        <f t="shared" si="2"/>
        <v>水</v>
      </c>
      <c r="C49" s="15" t="str">
        <f t="shared" si="0"/>
        <v>20225</v>
      </c>
      <c r="D49" s="15">
        <v>1</v>
      </c>
      <c r="E49" s="15">
        <v>1</v>
      </c>
      <c r="H49" s="34">
        <v>0.54166666666666663</v>
      </c>
      <c r="I49" s="35" t="s">
        <v>227</v>
      </c>
      <c r="J49" s="36" t="s">
        <v>227</v>
      </c>
      <c r="K49" s="36" t="s">
        <v>227</v>
      </c>
      <c r="L49" s="36" t="s">
        <v>227</v>
      </c>
      <c r="M49" s="36">
        <v>0</v>
      </c>
      <c r="N49" s="36">
        <v>1.0416666666666666E-2</v>
      </c>
      <c r="O49" s="37">
        <v>1.0416666666666666E-2</v>
      </c>
      <c r="Q49" s="52"/>
      <c r="S49" s="52">
        <v>0.70138888888888795</v>
      </c>
      <c r="T49" s="52">
        <v>0.71527777777778201</v>
      </c>
    </row>
    <row r="50" spans="1:26">
      <c r="A50" s="17">
        <f t="shared" si="1"/>
        <v>44686</v>
      </c>
      <c r="B50" s="17" t="str">
        <f t="shared" si="2"/>
        <v>木</v>
      </c>
      <c r="C50" s="15" t="str">
        <f t="shared" si="0"/>
        <v>20225</v>
      </c>
      <c r="D50" s="15">
        <v>1</v>
      </c>
      <c r="E50" s="15">
        <v>1</v>
      </c>
      <c r="H50" s="34">
        <v>0.73958333333333337</v>
      </c>
      <c r="I50" s="35" t="s">
        <v>227</v>
      </c>
      <c r="J50" s="36" t="s">
        <v>227</v>
      </c>
      <c r="K50" s="36" t="s">
        <v>227</v>
      </c>
      <c r="L50" s="36" t="s">
        <v>227</v>
      </c>
      <c r="M50" s="36" t="s">
        <v>227</v>
      </c>
      <c r="N50" s="36" t="s">
        <v>227</v>
      </c>
      <c r="O50" s="37" t="s">
        <v>227</v>
      </c>
      <c r="Q50" s="52"/>
      <c r="S50" s="52">
        <v>0.71180555555555503</v>
      </c>
      <c r="T50" s="52">
        <v>0.72569444444444897</v>
      </c>
    </row>
    <row r="51" spans="1:26">
      <c r="A51" s="17">
        <f t="shared" si="1"/>
        <v>44687</v>
      </c>
      <c r="B51" s="17" t="str">
        <f t="shared" si="2"/>
        <v>金</v>
      </c>
      <c r="C51" s="15" t="str">
        <f t="shared" si="0"/>
        <v>20225</v>
      </c>
      <c r="D51" s="18">
        <v>1</v>
      </c>
      <c r="E51" s="18">
        <v>1</v>
      </c>
      <c r="H51" s="38">
        <v>0.75</v>
      </c>
      <c r="I51" s="39" t="s">
        <v>227</v>
      </c>
      <c r="J51" s="40" t="s">
        <v>227</v>
      </c>
      <c r="K51" s="40" t="s">
        <v>227</v>
      </c>
      <c r="L51" s="40" t="s">
        <v>227</v>
      </c>
      <c r="M51" s="40" t="s">
        <v>227</v>
      </c>
      <c r="N51" s="40" t="s">
        <v>227</v>
      </c>
      <c r="O51" s="41" t="s">
        <v>227</v>
      </c>
      <c r="Q51" s="52"/>
      <c r="S51" s="52">
        <v>0.72222222222222199</v>
      </c>
      <c r="T51" s="52">
        <v>0.73611111111111605</v>
      </c>
    </row>
    <row r="52" spans="1:26">
      <c r="A52" s="17">
        <f t="shared" si="1"/>
        <v>44688</v>
      </c>
      <c r="B52" s="17" t="str">
        <f t="shared" si="2"/>
        <v>土</v>
      </c>
      <c r="C52" s="15" t="str">
        <f t="shared" si="0"/>
        <v>20225</v>
      </c>
      <c r="D52" s="18">
        <v>1</v>
      </c>
      <c r="E52" s="18">
        <v>1</v>
      </c>
      <c r="Q52" s="52"/>
      <c r="S52" s="52">
        <v>0.73263888888888795</v>
      </c>
      <c r="T52" s="52">
        <v>0.74652777777778301</v>
      </c>
    </row>
    <row r="53" spans="1:26">
      <c r="A53" s="17">
        <f t="shared" si="1"/>
        <v>44689</v>
      </c>
      <c r="B53" s="17" t="str">
        <f t="shared" si="2"/>
        <v>日</v>
      </c>
      <c r="C53" s="15" t="str">
        <f t="shared" si="0"/>
        <v>20225</v>
      </c>
      <c r="D53" s="18">
        <v>2</v>
      </c>
      <c r="E53" s="18">
        <v>2</v>
      </c>
      <c r="H53" s="21" t="s">
        <v>310</v>
      </c>
      <c r="Q53" s="52"/>
      <c r="S53" s="52">
        <v>0.74305555555555503</v>
      </c>
      <c r="T53" s="52">
        <v>0.75694444444444997</v>
      </c>
    </row>
    <row r="54" spans="1:26">
      <c r="A54" s="17">
        <f t="shared" si="1"/>
        <v>44690</v>
      </c>
      <c r="B54" s="17" t="str">
        <f t="shared" si="2"/>
        <v>月</v>
      </c>
      <c r="C54" s="15" t="str">
        <f t="shared" si="0"/>
        <v>20225</v>
      </c>
      <c r="D54" s="18">
        <v>0</v>
      </c>
      <c r="E54" s="18">
        <v>0</v>
      </c>
      <c r="H54" s="23"/>
      <c r="I54" s="10" t="s">
        <v>189</v>
      </c>
      <c r="J54" s="24"/>
      <c r="K54" s="24"/>
      <c r="L54" s="24">
        <v>60</v>
      </c>
      <c r="M54" s="24">
        <v>5</v>
      </c>
      <c r="N54" s="24"/>
      <c r="O54" s="25">
        <v>10</v>
      </c>
      <c r="Q54" s="52" t="s">
        <v>426</v>
      </c>
      <c r="S54" s="52"/>
      <c r="T54" s="52"/>
    </row>
    <row r="55" spans="1:26">
      <c r="A55" s="17">
        <f t="shared" si="1"/>
        <v>44691</v>
      </c>
      <c r="B55" s="17" t="str">
        <f t="shared" si="2"/>
        <v>火</v>
      </c>
      <c r="C55" s="15" t="str">
        <f t="shared" si="0"/>
        <v>20225</v>
      </c>
      <c r="D55" s="18">
        <v>0</v>
      </c>
      <c r="E55" s="18">
        <v>0</v>
      </c>
      <c r="H55" s="26" t="s">
        <v>190</v>
      </c>
      <c r="I55" s="27">
        <v>0</v>
      </c>
      <c r="J55" s="28">
        <v>0.375</v>
      </c>
      <c r="K55" s="28">
        <v>0.52777777777777779</v>
      </c>
      <c r="L55" s="28">
        <v>0.57291666666666663</v>
      </c>
      <c r="M55" s="28">
        <v>0.75</v>
      </c>
      <c r="N55" s="28">
        <v>0.75694444444444453</v>
      </c>
      <c r="O55" s="29">
        <v>0.88541666666666663</v>
      </c>
      <c r="Q55" s="568" t="s">
        <v>427</v>
      </c>
      <c r="R55" s="569" t="s">
        <v>428</v>
      </c>
      <c r="S55" s="52"/>
      <c r="T55" s="52"/>
      <c r="W55" s="572"/>
      <c r="X55" s="572"/>
      <c r="Y55" s="573"/>
      <c r="Z55" s="572"/>
    </row>
    <row r="56" spans="1:26">
      <c r="A56" s="17">
        <f t="shared" si="1"/>
        <v>44692</v>
      </c>
      <c r="B56" s="17" t="str">
        <f t="shared" si="2"/>
        <v>水</v>
      </c>
      <c r="C56" s="15" t="str">
        <f t="shared" si="0"/>
        <v>20225</v>
      </c>
      <c r="D56" s="15">
        <v>0</v>
      </c>
      <c r="E56" s="15">
        <v>0</v>
      </c>
      <c r="H56" s="30">
        <v>0</v>
      </c>
      <c r="I56" s="31" t="s">
        <v>228</v>
      </c>
      <c r="J56" s="32">
        <v>0</v>
      </c>
      <c r="K56" s="32">
        <v>0</v>
      </c>
      <c r="L56" s="32">
        <v>4.1666666666666664E-2</v>
      </c>
      <c r="M56" s="32">
        <v>4.1666666666666664E-2</v>
      </c>
      <c r="N56" s="32">
        <v>4.5138888888888888E-2</v>
      </c>
      <c r="O56" s="33">
        <v>5.2083333333333336E-2</v>
      </c>
      <c r="Q56" s="568" t="s">
        <v>432</v>
      </c>
      <c r="R56" s="570">
        <v>0.36458333333333331</v>
      </c>
      <c r="S56" s="52"/>
      <c r="T56" s="52"/>
      <c r="W56" s="572"/>
      <c r="X56" s="572"/>
      <c r="Y56" s="573"/>
      <c r="Z56" s="572"/>
    </row>
    <row r="57" spans="1:26">
      <c r="A57" s="17">
        <f t="shared" si="1"/>
        <v>44693</v>
      </c>
      <c r="B57" s="17" t="str">
        <f t="shared" si="2"/>
        <v>木</v>
      </c>
      <c r="C57" s="15" t="str">
        <f t="shared" si="0"/>
        <v>20225</v>
      </c>
      <c r="D57" s="15">
        <v>0</v>
      </c>
      <c r="E57" s="15">
        <v>0</v>
      </c>
      <c r="H57" s="34">
        <v>0.375</v>
      </c>
      <c r="I57" s="35" t="s">
        <v>227</v>
      </c>
      <c r="J57" s="36" t="s">
        <v>227</v>
      </c>
      <c r="K57" s="36">
        <v>0</v>
      </c>
      <c r="L57" s="36">
        <v>4.1666666666666664E-2</v>
      </c>
      <c r="M57" s="36">
        <v>4.1666666666666664E-2</v>
      </c>
      <c r="N57" s="36">
        <v>4.5138888888888888E-2</v>
      </c>
      <c r="O57" s="37">
        <v>5.2083333333333336E-2</v>
      </c>
      <c r="Q57" s="568" t="s">
        <v>433</v>
      </c>
      <c r="R57" s="601">
        <v>0.36458333333333331</v>
      </c>
      <c r="S57" s="52"/>
      <c r="T57" s="52"/>
      <c r="W57" s="572"/>
      <c r="X57" s="572"/>
      <c r="Y57" s="573"/>
      <c r="Z57" s="572"/>
    </row>
    <row r="58" spans="1:26">
      <c r="A58" s="17">
        <f t="shared" si="1"/>
        <v>44694</v>
      </c>
      <c r="B58" s="17" t="str">
        <f t="shared" si="2"/>
        <v>金</v>
      </c>
      <c r="C58" s="15" t="str">
        <f t="shared" si="0"/>
        <v>20225</v>
      </c>
      <c r="D58" s="18">
        <v>0</v>
      </c>
      <c r="E58" s="18">
        <v>0</v>
      </c>
      <c r="H58" s="34">
        <v>0.52777777777777779</v>
      </c>
      <c r="I58" s="35" t="s">
        <v>227</v>
      </c>
      <c r="J58" s="36" t="s">
        <v>227</v>
      </c>
      <c r="K58" s="179" t="s">
        <v>334</v>
      </c>
      <c r="L58" s="179" t="s">
        <v>334</v>
      </c>
      <c r="M58" s="179" t="s">
        <v>356</v>
      </c>
      <c r="N58" s="179" t="s">
        <v>334</v>
      </c>
      <c r="O58" s="180" t="s">
        <v>334</v>
      </c>
      <c r="Q58" s="568" t="s">
        <v>434</v>
      </c>
      <c r="R58" s="570">
        <v>0.36458333333333331</v>
      </c>
      <c r="S58" s="52"/>
      <c r="T58" s="52"/>
      <c r="W58" s="572"/>
      <c r="X58" s="572"/>
      <c r="Y58" s="573"/>
      <c r="Z58" s="572"/>
    </row>
    <row r="59" spans="1:26">
      <c r="A59" s="17">
        <f t="shared" si="1"/>
        <v>44695</v>
      </c>
      <c r="B59" s="17" t="str">
        <f t="shared" si="2"/>
        <v>土</v>
      </c>
      <c r="C59" s="15" t="str">
        <f t="shared" si="0"/>
        <v>20225</v>
      </c>
      <c r="D59" s="18">
        <v>1</v>
      </c>
      <c r="E59" s="18">
        <v>1</v>
      </c>
      <c r="H59" s="34">
        <v>0.56944444444444442</v>
      </c>
      <c r="I59" s="35" t="s">
        <v>227</v>
      </c>
      <c r="J59" s="36" t="s">
        <v>227</v>
      </c>
      <c r="K59" s="36" t="s">
        <v>227</v>
      </c>
      <c r="L59" s="36" t="s">
        <v>227</v>
      </c>
      <c r="M59" s="179" t="s">
        <v>356</v>
      </c>
      <c r="N59" s="36">
        <v>3.472222222222222E-3</v>
      </c>
      <c r="O59" s="37">
        <v>1.0416666666666666E-2</v>
      </c>
      <c r="Q59" s="568" t="s">
        <v>435</v>
      </c>
      <c r="R59" s="601">
        <v>0.36458333333333331</v>
      </c>
      <c r="S59" s="52"/>
      <c r="T59" s="52"/>
      <c r="W59" s="572"/>
      <c r="X59" s="572"/>
      <c r="Y59" s="573"/>
      <c r="Z59" s="572"/>
    </row>
    <row r="60" spans="1:26">
      <c r="A60" s="17">
        <f t="shared" si="1"/>
        <v>44696</v>
      </c>
      <c r="B60" s="17" t="str">
        <f t="shared" si="2"/>
        <v>日</v>
      </c>
      <c r="C60" s="15" t="str">
        <f t="shared" si="0"/>
        <v>20225</v>
      </c>
      <c r="D60" s="18">
        <v>2</v>
      </c>
      <c r="E60" s="18">
        <v>2</v>
      </c>
      <c r="H60" s="34">
        <v>0.74652777777777779</v>
      </c>
      <c r="I60" s="35" t="s">
        <v>227</v>
      </c>
      <c r="J60" s="36" t="s">
        <v>227</v>
      </c>
      <c r="K60" s="36" t="s">
        <v>227</v>
      </c>
      <c r="L60" s="36" t="s">
        <v>227</v>
      </c>
      <c r="M60" s="179" t="s">
        <v>334</v>
      </c>
      <c r="N60" s="179" t="s">
        <v>337</v>
      </c>
      <c r="O60" s="37">
        <v>3.472222222222222E-3</v>
      </c>
      <c r="Q60" s="568" t="s">
        <v>430</v>
      </c>
      <c r="R60" s="570">
        <v>0.99930555555555556</v>
      </c>
      <c r="S60" s="52"/>
      <c r="T60" s="52"/>
      <c r="W60" s="572"/>
      <c r="X60" s="572"/>
      <c r="Y60" s="572"/>
      <c r="Z60" s="572"/>
    </row>
    <row r="61" spans="1:26">
      <c r="A61" s="17">
        <f t="shared" si="1"/>
        <v>44697</v>
      </c>
      <c r="B61" s="17" t="str">
        <f t="shared" si="2"/>
        <v>月</v>
      </c>
      <c r="C61" s="15" t="str">
        <f t="shared" si="0"/>
        <v>20225</v>
      </c>
      <c r="D61" s="18">
        <v>0</v>
      </c>
      <c r="E61" s="18">
        <v>0</v>
      </c>
      <c r="H61" s="38">
        <v>0.75347222222222221</v>
      </c>
      <c r="I61" s="39" t="s">
        <v>227</v>
      </c>
      <c r="J61" s="40" t="s">
        <v>227</v>
      </c>
      <c r="K61" s="40" t="s">
        <v>227</v>
      </c>
      <c r="L61" s="40" t="s">
        <v>227</v>
      </c>
      <c r="M61" s="40" t="s">
        <v>227</v>
      </c>
      <c r="N61" s="40" t="s">
        <v>227</v>
      </c>
      <c r="O61" s="41">
        <v>3.472222222222222E-3</v>
      </c>
      <c r="Q61" s="568" t="s">
        <v>436</v>
      </c>
      <c r="R61" s="570">
        <v>0.99930555555555556</v>
      </c>
      <c r="S61" s="52"/>
      <c r="T61" s="52"/>
      <c r="W61" s="572"/>
      <c r="X61" s="572"/>
      <c r="Y61" s="572"/>
      <c r="Z61" s="572"/>
    </row>
    <row r="62" spans="1:26">
      <c r="A62" s="17">
        <f t="shared" si="1"/>
        <v>44698</v>
      </c>
      <c r="B62" s="17" t="str">
        <f t="shared" si="2"/>
        <v>火</v>
      </c>
      <c r="C62" s="15" t="str">
        <f t="shared" si="0"/>
        <v>20225</v>
      </c>
      <c r="D62" s="18">
        <v>0</v>
      </c>
      <c r="E62" s="18">
        <v>0</v>
      </c>
      <c r="M62" s="14" t="s">
        <v>248</v>
      </c>
      <c r="Q62" s="568" t="s">
        <v>437</v>
      </c>
      <c r="R62" s="570">
        <v>0.36805555555555558</v>
      </c>
      <c r="S62" s="52"/>
      <c r="T62" s="52"/>
      <c r="W62" s="572"/>
      <c r="X62" s="572"/>
      <c r="Y62" s="572"/>
      <c r="Z62" s="572"/>
    </row>
    <row r="63" spans="1:26">
      <c r="A63" s="17">
        <f t="shared" si="1"/>
        <v>44699</v>
      </c>
      <c r="B63" s="17" t="str">
        <f t="shared" si="2"/>
        <v>水</v>
      </c>
      <c r="C63" s="15" t="str">
        <f t="shared" si="0"/>
        <v>20225</v>
      </c>
      <c r="D63" s="15">
        <v>0</v>
      </c>
      <c r="E63" s="15">
        <v>0</v>
      </c>
      <c r="G63" s="14" t="s">
        <v>445</v>
      </c>
      <c r="Q63" s="568" t="s">
        <v>438</v>
      </c>
      <c r="R63" s="570">
        <v>0.36805555555555558</v>
      </c>
      <c r="S63" s="52"/>
      <c r="T63" s="52"/>
      <c r="W63" s="572"/>
      <c r="X63" s="572"/>
      <c r="Y63" s="572"/>
      <c r="Z63" s="572"/>
    </row>
    <row r="64" spans="1:26">
      <c r="A64" s="17">
        <f t="shared" si="1"/>
        <v>44700</v>
      </c>
      <c r="B64" s="17" t="str">
        <f t="shared" si="2"/>
        <v>木</v>
      </c>
      <c r="C64" s="15" t="str">
        <f t="shared" si="0"/>
        <v>20225</v>
      </c>
      <c r="D64" s="15">
        <v>0</v>
      </c>
      <c r="E64" s="15">
        <v>0</v>
      </c>
      <c r="Q64" s="568" t="s">
        <v>439</v>
      </c>
      <c r="R64" s="570">
        <v>0.34027777777777773</v>
      </c>
      <c r="S64" s="52"/>
      <c r="T64" s="52"/>
      <c r="W64" s="572"/>
      <c r="X64" s="572"/>
      <c r="Y64" s="572"/>
      <c r="Z64" s="572"/>
    </row>
    <row r="65" spans="1:26">
      <c r="A65" s="17">
        <f t="shared" si="1"/>
        <v>44701</v>
      </c>
      <c r="B65" s="17" t="str">
        <f t="shared" si="2"/>
        <v>金</v>
      </c>
      <c r="C65" s="15" t="str">
        <f t="shared" si="0"/>
        <v>20225</v>
      </c>
      <c r="D65" s="18">
        <v>0</v>
      </c>
      <c r="E65" s="18">
        <v>0</v>
      </c>
      <c r="Q65" s="568" t="s">
        <v>431</v>
      </c>
      <c r="R65" s="570">
        <v>0.34027777777777773</v>
      </c>
      <c r="S65" s="52"/>
      <c r="T65" s="52"/>
      <c r="W65" s="572"/>
      <c r="X65" s="572"/>
      <c r="Y65" s="572"/>
      <c r="Z65" s="572"/>
    </row>
    <row r="66" spans="1:26">
      <c r="A66" s="17">
        <f t="shared" si="1"/>
        <v>44702</v>
      </c>
      <c r="B66" s="17" t="str">
        <f t="shared" si="2"/>
        <v>土</v>
      </c>
      <c r="C66" s="15" t="str">
        <f t="shared" si="0"/>
        <v>20226</v>
      </c>
      <c r="D66" s="18">
        <v>1</v>
      </c>
      <c r="E66" s="18">
        <v>1</v>
      </c>
      <c r="H66" s="44" t="s">
        <v>231</v>
      </c>
      <c r="I66" s="51" t="s">
        <v>247</v>
      </c>
      <c r="J66" s="14"/>
      <c r="Q66" s="568" t="s">
        <v>440</v>
      </c>
      <c r="R66" s="570">
        <v>0.375</v>
      </c>
      <c r="S66" s="52"/>
      <c r="T66" s="52"/>
      <c r="W66" s="572"/>
      <c r="X66" s="572"/>
      <c r="Y66" s="572"/>
      <c r="Z66" s="572"/>
    </row>
    <row r="67" spans="1:26">
      <c r="A67" s="17">
        <f t="shared" si="1"/>
        <v>44703</v>
      </c>
      <c r="B67" s="17" t="str">
        <f t="shared" si="2"/>
        <v>日</v>
      </c>
      <c r="C67" s="15" t="str">
        <f t="shared" si="0"/>
        <v>20226</v>
      </c>
      <c r="D67" s="18">
        <v>2</v>
      </c>
      <c r="E67" s="18">
        <v>2</v>
      </c>
      <c r="H67" s="45" t="s">
        <v>447</v>
      </c>
      <c r="I67" s="46" t="s">
        <v>233</v>
      </c>
      <c r="J67" s="14"/>
      <c r="Q67" s="569" t="s">
        <v>441</v>
      </c>
      <c r="R67" s="570">
        <v>0.375</v>
      </c>
      <c r="W67" s="572"/>
      <c r="X67" s="572"/>
      <c r="Y67" s="572"/>
      <c r="Z67" s="572"/>
    </row>
    <row r="68" spans="1:26">
      <c r="A68" s="17">
        <f t="shared" si="1"/>
        <v>44704</v>
      </c>
      <c r="B68" s="17" t="str">
        <f t="shared" si="2"/>
        <v>月</v>
      </c>
      <c r="C68" s="15" t="str">
        <f t="shared" si="0"/>
        <v>20226</v>
      </c>
      <c r="D68" s="18">
        <v>0</v>
      </c>
      <c r="E68" s="18">
        <v>0</v>
      </c>
      <c r="H68" s="45" t="s">
        <v>446</v>
      </c>
      <c r="I68" s="46" t="s">
        <v>232</v>
      </c>
      <c r="J68" s="14"/>
      <c r="Q68" s="569" t="s">
        <v>442</v>
      </c>
      <c r="R68" s="601">
        <v>0.36458333333333331</v>
      </c>
      <c r="W68" s="572"/>
      <c r="X68" s="572"/>
      <c r="Y68" s="572"/>
      <c r="Z68" s="572"/>
    </row>
    <row r="69" spans="1:26">
      <c r="A69" s="17">
        <f t="shared" si="1"/>
        <v>44705</v>
      </c>
      <c r="B69" s="17" t="str">
        <f t="shared" si="2"/>
        <v>火</v>
      </c>
      <c r="C69" s="15" t="str">
        <f t="shared" si="0"/>
        <v>20226</v>
      </c>
      <c r="D69" s="18">
        <v>0</v>
      </c>
      <c r="E69" s="18">
        <v>0</v>
      </c>
      <c r="H69" s="45" t="s">
        <v>249</v>
      </c>
      <c r="I69" s="47" t="s">
        <v>246</v>
      </c>
      <c r="J69" s="14"/>
      <c r="Q69" s="569" t="s">
        <v>443</v>
      </c>
      <c r="R69" s="601">
        <v>0.36458333333333331</v>
      </c>
      <c r="W69" s="572"/>
      <c r="X69" s="572"/>
      <c r="Y69" s="572"/>
      <c r="Z69" s="572"/>
    </row>
    <row r="70" spans="1:26">
      <c r="A70" s="17">
        <f t="shared" si="1"/>
        <v>44706</v>
      </c>
      <c r="B70" s="17" t="str">
        <f t="shared" si="2"/>
        <v>水</v>
      </c>
      <c r="C70" s="15" t="str">
        <f t="shared" ref="C70:C133" si="3">IF(DAY(A70)=21,YEAR(A70)&amp;MONTH(A70)+1,C69)</f>
        <v>20226</v>
      </c>
      <c r="D70" s="15">
        <v>0</v>
      </c>
      <c r="E70" s="15">
        <v>0</v>
      </c>
      <c r="H70" s="45" t="s">
        <v>250</v>
      </c>
      <c r="I70" s="48"/>
      <c r="J70" s="14"/>
      <c r="W70" s="572"/>
      <c r="X70" s="572"/>
      <c r="Y70" s="572"/>
      <c r="Z70" s="572"/>
    </row>
    <row r="71" spans="1:26">
      <c r="A71" s="17">
        <f t="shared" ref="A71:A134" si="4">A70+1</f>
        <v>44707</v>
      </c>
      <c r="B71" s="17" t="str">
        <f t="shared" si="2"/>
        <v>木</v>
      </c>
      <c r="C71" s="15" t="str">
        <f t="shared" si="3"/>
        <v>20226</v>
      </c>
      <c r="D71" s="15">
        <v>0</v>
      </c>
      <c r="E71" s="15">
        <v>0</v>
      </c>
      <c r="H71" s="45" t="s">
        <v>251</v>
      </c>
      <c r="I71" s="48"/>
      <c r="J71" s="14"/>
      <c r="W71" s="572"/>
      <c r="X71" s="572"/>
      <c r="Y71" s="572"/>
      <c r="Z71" s="572"/>
    </row>
    <row r="72" spans="1:26">
      <c r="A72" s="17">
        <f t="shared" si="4"/>
        <v>44708</v>
      </c>
      <c r="B72" s="17" t="str">
        <f t="shared" ref="B72:B135" si="5">TEXT(A72,"aaa")</f>
        <v>金</v>
      </c>
      <c r="C72" s="15" t="str">
        <f t="shared" si="3"/>
        <v>20226</v>
      </c>
      <c r="D72" s="18">
        <v>0</v>
      </c>
      <c r="E72" s="18">
        <v>0</v>
      </c>
      <c r="H72" s="45" t="s">
        <v>236</v>
      </c>
      <c r="I72" s="46" t="s">
        <v>235</v>
      </c>
      <c r="J72" s="14"/>
    </row>
    <row r="73" spans="1:26">
      <c r="A73" s="17">
        <f t="shared" si="4"/>
        <v>44709</v>
      </c>
      <c r="B73" s="17" t="str">
        <f t="shared" si="5"/>
        <v>土</v>
      </c>
      <c r="C73" s="15" t="str">
        <f t="shared" si="3"/>
        <v>20226</v>
      </c>
      <c r="D73" s="18">
        <v>1</v>
      </c>
      <c r="E73" s="18">
        <v>1</v>
      </c>
      <c r="H73" s="45" t="s">
        <v>237</v>
      </c>
      <c r="I73" s="46" t="s">
        <v>456</v>
      </c>
      <c r="J73" s="14"/>
    </row>
    <row r="74" spans="1:26">
      <c r="A74" s="17">
        <f t="shared" si="4"/>
        <v>44710</v>
      </c>
      <c r="B74" s="17" t="str">
        <f t="shared" si="5"/>
        <v>日</v>
      </c>
      <c r="C74" s="15" t="str">
        <f t="shared" si="3"/>
        <v>20226</v>
      </c>
      <c r="D74" s="18">
        <v>2</v>
      </c>
      <c r="E74" s="18">
        <v>2</v>
      </c>
      <c r="H74" s="45" t="s">
        <v>455</v>
      </c>
      <c r="I74" s="46" t="s">
        <v>243</v>
      </c>
      <c r="J74" s="14"/>
    </row>
    <row r="75" spans="1:26">
      <c r="A75" s="17">
        <f t="shared" si="4"/>
        <v>44711</v>
      </c>
      <c r="B75" s="17" t="str">
        <f t="shared" si="5"/>
        <v>月</v>
      </c>
      <c r="C75" s="15" t="str">
        <f t="shared" si="3"/>
        <v>20226</v>
      </c>
      <c r="D75" s="18">
        <v>0</v>
      </c>
      <c r="E75" s="18">
        <v>0</v>
      </c>
      <c r="H75" s="45" t="s">
        <v>448</v>
      </c>
      <c r="I75" s="46" t="s">
        <v>255</v>
      </c>
      <c r="J75" s="14"/>
    </row>
    <row r="76" spans="1:26">
      <c r="A76" s="17">
        <f t="shared" si="4"/>
        <v>44712</v>
      </c>
      <c r="B76" s="17" t="str">
        <f t="shared" si="5"/>
        <v>火</v>
      </c>
      <c r="C76" s="15" t="str">
        <f t="shared" si="3"/>
        <v>20226</v>
      </c>
      <c r="D76" s="18">
        <v>0</v>
      </c>
      <c r="E76" s="18">
        <v>0</v>
      </c>
      <c r="H76" s="45" t="s">
        <v>238</v>
      </c>
      <c r="I76" s="46" t="s">
        <v>238</v>
      </c>
      <c r="J76" s="14"/>
    </row>
    <row r="77" spans="1:26">
      <c r="A77" s="17">
        <f t="shared" si="4"/>
        <v>44713</v>
      </c>
      <c r="B77" s="17" t="str">
        <f t="shared" si="5"/>
        <v>水</v>
      </c>
      <c r="C77" s="15" t="str">
        <f t="shared" si="3"/>
        <v>20226</v>
      </c>
      <c r="D77" s="15">
        <v>0</v>
      </c>
      <c r="E77" s="15">
        <v>0</v>
      </c>
      <c r="H77" s="45" t="s">
        <v>239</v>
      </c>
      <c r="I77" s="46" t="s">
        <v>244</v>
      </c>
      <c r="J77" s="14"/>
    </row>
    <row r="78" spans="1:26">
      <c r="A78" s="17">
        <f t="shared" si="4"/>
        <v>44714</v>
      </c>
      <c r="B78" s="17" t="str">
        <f t="shared" si="5"/>
        <v>木</v>
      </c>
      <c r="C78" s="15" t="str">
        <f t="shared" si="3"/>
        <v>20226</v>
      </c>
      <c r="D78" s="15">
        <v>0</v>
      </c>
      <c r="E78" s="15">
        <v>0</v>
      </c>
      <c r="H78" s="45" t="s">
        <v>493</v>
      </c>
      <c r="I78" s="46" t="s">
        <v>490</v>
      </c>
      <c r="J78" s="14"/>
    </row>
    <row r="79" spans="1:26">
      <c r="A79" s="17">
        <f t="shared" si="4"/>
        <v>44715</v>
      </c>
      <c r="B79" s="17" t="str">
        <f t="shared" si="5"/>
        <v>金</v>
      </c>
      <c r="C79" s="15" t="str">
        <f t="shared" si="3"/>
        <v>20226</v>
      </c>
      <c r="D79" s="18">
        <v>0</v>
      </c>
      <c r="E79" s="18">
        <v>0</v>
      </c>
      <c r="H79" s="45" t="s">
        <v>495</v>
      </c>
      <c r="I79" s="46" t="s">
        <v>494</v>
      </c>
      <c r="J79" s="14"/>
    </row>
    <row r="80" spans="1:26">
      <c r="A80" s="17">
        <f t="shared" si="4"/>
        <v>44716</v>
      </c>
      <c r="B80" s="17" t="str">
        <f t="shared" si="5"/>
        <v>土</v>
      </c>
      <c r="C80" s="15" t="str">
        <f t="shared" si="3"/>
        <v>20226</v>
      </c>
      <c r="D80" s="18">
        <v>1</v>
      </c>
      <c r="E80" s="18">
        <v>1</v>
      </c>
      <c r="H80" s="45" t="s">
        <v>240</v>
      </c>
      <c r="I80" s="47" t="s">
        <v>242</v>
      </c>
      <c r="J80" s="14"/>
    </row>
    <row r="81" spans="1:15">
      <c r="A81" s="17">
        <f t="shared" si="4"/>
        <v>44717</v>
      </c>
      <c r="B81" s="17" t="str">
        <f t="shared" si="5"/>
        <v>日</v>
      </c>
      <c r="C81" s="15" t="str">
        <f t="shared" si="3"/>
        <v>20226</v>
      </c>
      <c r="D81" s="18">
        <v>2</v>
      </c>
      <c r="E81" s="18">
        <v>2</v>
      </c>
      <c r="H81" s="45" t="s">
        <v>241</v>
      </c>
      <c r="I81" s="47" t="s">
        <v>242</v>
      </c>
      <c r="J81" s="14"/>
    </row>
    <row r="82" spans="1:15">
      <c r="A82" s="17">
        <f t="shared" si="4"/>
        <v>44718</v>
      </c>
      <c r="B82" s="17" t="str">
        <f t="shared" si="5"/>
        <v>月</v>
      </c>
      <c r="C82" s="15" t="str">
        <f t="shared" si="3"/>
        <v>20226</v>
      </c>
      <c r="D82" s="18">
        <v>0</v>
      </c>
      <c r="E82" s="18">
        <v>0</v>
      </c>
      <c r="H82" s="45" t="s">
        <v>252</v>
      </c>
      <c r="I82" s="46"/>
      <c r="J82" s="14"/>
    </row>
    <row r="83" spans="1:15">
      <c r="A83" s="17">
        <f t="shared" si="4"/>
        <v>44719</v>
      </c>
      <c r="B83" s="17" t="str">
        <f t="shared" si="5"/>
        <v>火</v>
      </c>
      <c r="C83" s="15" t="str">
        <f t="shared" si="3"/>
        <v>20226</v>
      </c>
      <c r="D83" s="18">
        <v>0</v>
      </c>
      <c r="E83" s="18">
        <v>0</v>
      </c>
      <c r="H83" s="49" t="s">
        <v>253</v>
      </c>
      <c r="I83" s="50"/>
      <c r="J83" s="14"/>
    </row>
    <row r="84" spans="1:15">
      <c r="A84" s="17">
        <f t="shared" si="4"/>
        <v>44720</v>
      </c>
      <c r="B84" s="17" t="str">
        <f t="shared" si="5"/>
        <v>水</v>
      </c>
      <c r="C84" s="15" t="str">
        <f t="shared" si="3"/>
        <v>20226</v>
      </c>
      <c r="D84" s="15">
        <v>0</v>
      </c>
      <c r="E84" s="15">
        <v>0</v>
      </c>
      <c r="H84" s="44"/>
      <c r="I84" s="51" t="s">
        <v>245</v>
      </c>
      <c r="J84" s="14"/>
    </row>
    <row r="85" spans="1:15">
      <c r="A85" s="17">
        <f t="shared" si="4"/>
        <v>44721</v>
      </c>
      <c r="B85" s="17" t="str">
        <f t="shared" si="5"/>
        <v>木</v>
      </c>
      <c r="C85" s="15" t="str">
        <f t="shared" si="3"/>
        <v>20226</v>
      </c>
      <c r="D85" s="15">
        <v>0</v>
      </c>
      <c r="E85" s="15">
        <v>0</v>
      </c>
      <c r="H85" s="49"/>
      <c r="I85" s="50" t="s">
        <v>234</v>
      </c>
    </row>
    <row r="86" spans="1:15">
      <c r="A86" s="17">
        <f t="shared" si="4"/>
        <v>44722</v>
      </c>
      <c r="B86" s="17" t="str">
        <f t="shared" si="5"/>
        <v>金</v>
      </c>
      <c r="C86" s="15" t="str">
        <f t="shared" si="3"/>
        <v>20226</v>
      </c>
      <c r="D86" s="18">
        <v>0</v>
      </c>
      <c r="E86" s="18">
        <v>0</v>
      </c>
    </row>
    <row r="87" spans="1:15">
      <c r="A87" s="17">
        <f t="shared" si="4"/>
        <v>44723</v>
      </c>
      <c r="B87" s="17" t="str">
        <f t="shared" si="5"/>
        <v>土</v>
      </c>
      <c r="C87" s="15" t="str">
        <f t="shared" si="3"/>
        <v>20226</v>
      </c>
      <c r="D87" s="18">
        <v>1</v>
      </c>
      <c r="E87" s="18">
        <v>1</v>
      </c>
    </row>
    <row r="88" spans="1:15">
      <c r="A88" s="17">
        <f t="shared" si="4"/>
        <v>44724</v>
      </c>
      <c r="B88" s="17" t="str">
        <f t="shared" si="5"/>
        <v>日</v>
      </c>
      <c r="C88" s="15" t="str">
        <f t="shared" si="3"/>
        <v>20226</v>
      </c>
      <c r="D88" s="18">
        <v>2</v>
      </c>
      <c r="E88" s="18">
        <v>2</v>
      </c>
    </row>
    <row r="89" spans="1:15">
      <c r="A89" s="17">
        <f t="shared" si="4"/>
        <v>44725</v>
      </c>
      <c r="B89" s="17" t="str">
        <f t="shared" si="5"/>
        <v>月</v>
      </c>
      <c r="C89" s="15" t="str">
        <f t="shared" si="3"/>
        <v>20226</v>
      </c>
      <c r="D89" s="18">
        <v>0</v>
      </c>
      <c r="E89" s="18">
        <v>0</v>
      </c>
    </row>
    <row r="90" spans="1:15">
      <c r="A90" s="17">
        <f t="shared" si="4"/>
        <v>44726</v>
      </c>
      <c r="B90" s="17" t="str">
        <f t="shared" si="5"/>
        <v>火</v>
      </c>
      <c r="C90" s="15" t="str">
        <f t="shared" si="3"/>
        <v>20226</v>
      </c>
      <c r="D90" s="18">
        <v>0</v>
      </c>
      <c r="E90" s="18">
        <v>0</v>
      </c>
    </row>
    <row r="91" spans="1:15">
      <c r="A91" s="17">
        <f t="shared" si="4"/>
        <v>44727</v>
      </c>
      <c r="B91" s="17" t="str">
        <f t="shared" si="5"/>
        <v>水</v>
      </c>
      <c r="C91" s="15" t="str">
        <f t="shared" si="3"/>
        <v>20226</v>
      </c>
      <c r="D91" s="15">
        <v>0</v>
      </c>
      <c r="E91" s="15">
        <v>0</v>
      </c>
    </row>
    <row r="92" spans="1:15">
      <c r="A92" s="17">
        <f t="shared" si="4"/>
        <v>44728</v>
      </c>
      <c r="B92" s="17" t="str">
        <f t="shared" si="5"/>
        <v>木</v>
      </c>
      <c r="C92" s="15" t="str">
        <f t="shared" si="3"/>
        <v>20226</v>
      </c>
      <c r="D92" s="15">
        <v>0</v>
      </c>
      <c r="E92" s="15">
        <v>0</v>
      </c>
      <c r="H92" s="21" t="s">
        <v>363</v>
      </c>
      <c r="J92" s="24"/>
      <c r="K92" s="24">
        <v>10</v>
      </c>
      <c r="L92" s="24">
        <v>40</v>
      </c>
      <c r="M92" s="24">
        <v>10</v>
      </c>
      <c r="N92" s="24">
        <v>5</v>
      </c>
      <c r="O92" s="25">
        <v>15</v>
      </c>
    </row>
    <row r="93" spans="1:15">
      <c r="A93" s="17">
        <f t="shared" si="4"/>
        <v>44729</v>
      </c>
      <c r="B93" s="17" t="str">
        <f t="shared" si="5"/>
        <v>金</v>
      </c>
      <c r="C93" s="15" t="str">
        <f t="shared" si="3"/>
        <v>20226</v>
      </c>
      <c r="D93" s="18">
        <v>0</v>
      </c>
      <c r="E93" s="18">
        <v>0</v>
      </c>
      <c r="H93" s="23"/>
      <c r="I93" s="10" t="s">
        <v>189</v>
      </c>
      <c r="J93" s="28">
        <v>0.34027777777777773</v>
      </c>
      <c r="K93" s="28">
        <v>0.4236111111111111</v>
      </c>
      <c r="L93" s="28">
        <v>0.52777777777777779</v>
      </c>
      <c r="M93" s="28">
        <v>0.63194444444444442</v>
      </c>
      <c r="N93" s="28">
        <v>0.71875</v>
      </c>
      <c r="O93" s="29">
        <v>0.85416666666666663</v>
      </c>
    </row>
    <row r="94" spans="1:15">
      <c r="A94" s="17">
        <f t="shared" si="4"/>
        <v>44730</v>
      </c>
      <c r="B94" s="17" t="str">
        <f t="shared" si="5"/>
        <v>土</v>
      </c>
      <c r="C94" s="15" t="str">
        <f t="shared" si="3"/>
        <v>20226</v>
      </c>
      <c r="D94" s="18">
        <v>1</v>
      </c>
      <c r="E94" s="18">
        <v>1</v>
      </c>
      <c r="H94" s="26" t="s">
        <v>190</v>
      </c>
      <c r="I94" s="27">
        <v>0</v>
      </c>
      <c r="J94" s="32">
        <v>0</v>
      </c>
      <c r="K94" s="32">
        <v>6.9444444444444441E-3</v>
      </c>
      <c r="L94" s="32">
        <v>3.4722222222222224E-2</v>
      </c>
      <c r="M94" s="32">
        <v>4.1666666666666664E-2</v>
      </c>
      <c r="N94" s="32">
        <v>4.5138888888888888E-2</v>
      </c>
      <c r="O94" s="33">
        <v>5.5555555555555552E-2</v>
      </c>
    </row>
    <row r="95" spans="1:15">
      <c r="A95" s="17">
        <f t="shared" si="4"/>
        <v>44731</v>
      </c>
      <c r="B95" s="17" t="str">
        <f t="shared" si="5"/>
        <v>日</v>
      </c>
      <c r="C95" s="15" t="str">
        <f t="shared" si="3"/>
        <v>20226</v>
      </c>
      <c r="D95" s="18">
        <v>2</v>
      </c>
      <c r="E95" s="18">
        <v>2</v>
      </c>
      <c r="H95" s="30">
        <v>0</v>
      </c>
      <c r="I95" s="31" t="s">
        <v>228</v>
      </c>
      <c r="J95" s="36" t="s">
        <v>365</v>
      </c>
      <c r="K95" s="36">
        <v>6.9444444444444441E-3</v>
      </c>
      <c r="L95" s="36">
        <v>3.4722222222222224E-2</v>
      </c>
      <c r="M95" s="36">
        <v>4.1666666666666664E-2</v>
      </c>
      <c r="N95" s="36">
        <v>4.5138888888888888E-2</v>
      </c>
      <c r="O95" s="37">
        <v>5.5555555555555552E-2</v>
      </c>
    </row>
    <row r="96" spans="1:15">
      <c r="A96" s="17">
        <f t="shared" si="4"/>
        <v>44732</v>
      </c>
      <c r="B96" s="17" t="str">
        <f t="shared" si="5"/>
        <v>月</v>
      </c>
      <c r="C96" s="15" t="str">
        <f t="shared" si="3"/>
        <v>20226</v>
      </c>
      <c r="D96" s="18">
        <v>0</v>
      </c>
      <c r="E96" s="18">
        <v>0</v>
      </c>
      <c r="H96" s="34">
        <v>0.34027777777777773</v>
      </c>
      <c r="I96" s="35" t="s">
        <v>229</v>
      </c>
      <c r="J96" s="36" t="s">
        <v>364</v>
      </c>
      <c r="K96" s="36" t="s">
        <v>227</v>
      </c>
      <c r="L96" s="36">
        <v>2.7777777777777776E-2</v>
      </c>
      <c r="M96" s="36">
        <v>3.4722222222222224E-2</v>
      </c>
      <c r="N96" s="36">
        <v>3.8194444444444441E-2</v>
      </c>
      <c r="O96" s="37">
        <v>4.8611111111111112E-2</v>
      </c>
    </row>
    <row r="97" spans="1:15">
      <c r="A97" s="17">
        <f t="shared" si="4"/>
        <v>44733</v>
      </c>
      <c r="B97" s="17" t="str">
        <f t="shared" si="5"/>
        <v>火</v>
      </c>
      <c r="C97" s="15" t="str">
        <f t="shared" si="3"/>
        <v>20227</v>
      </c>
      <c r="D97" s="18">
        <v>0</v>
      </c>
      <c r="E97" s="18">
        <v>0</v>
      </c>
      <c r="H97" s="34">
        <v>0.4236111111111111</v>
      </c>
      <c r="I97" s="35" t="s">
        <v>229</v>
      </c>
      <c r="J97" s="36" t="s">
        <v>227</v>
      </c>
      <c r="K97" s="36" t="s">
        <v>227</v>
      </c>
      <c r="L97" s="36" t="s">
        <v>227</v>
      </c>
      <c r="M97" s="36">
        <v>6.9444444444444441E-3</v>
      </c>
      <c r="N97" s="36">
        <v>1.0416666666666666E-2</v>
      </c>
      <c r="O97" s="37">
        <v>2.0833333333333332E-2</v>
      </c>
    </row>
    <row r="98" spans="1:15">
      <c r="A98" s="17">
        <f t="shared" si="4"/>
        <v>44734</v>
      </c>
      <c r="B98" s="17" t="str">
        <f t="shared" si="5"/>
        <v>水</v>
      </c>
      <c r="C98" s="15" t="str">
        <f t="shared" si="3"/>
        <v>20227</v>
      </c>
      <c r="D98" s="15">
        <v>0</v>
      </c>
      <c r="E98" s="15">
        <v>0</v>
      </c>
      <c r="H98" s="34">
        <v>0.52777777777777779</v>
      </c>
      <c r="I98" s="35" t="s">
        <v>229</v>
      </c>
      <c r="J98" s="36" t="s">
        <v>227</v>
      </c>
      <c r="K98" s="36" t="s">
        <v>227</v>
      </c>
      <c r="L98" s="36" t="s">
        <v>227</v>
      </c>
      <c r="M98" s="36" t="s">
        <v>227</v>
      </c>
      <c r="N98" s="36">
        <v>3.472222222222222E-3</v>
      </c>
      <c r="O98" s="37">
        <v>1.3888888888888888E-2</v>
      </c>
    </row>
    <row r="99" spans="1:15">
      <c r="A99" s="17">
        <f t="shared" si="4"/>
        <v>44735</v>
      </c>
      <c r="B99" s="17" t="str">
        <f t="shared" si="5"/>
        <v>木</v>
      </c>
      <c r="C99" s="15" t="str">
        <f t="shared" si="3"/>
        <v>20227</v>
      </c>
      <c r="D99" s="15">
        <v>0</v>
      </c>
      <c r="E99" s="15">
        <v>0</v>
      </c>
      <c r="H99" s="34">
        <v>0.63194444444444442</v>
      </c>
      <c r="I99" s="35" t="s">
        <v>229</v>
      </c>
      <c r="J99" s="40" t="s">
        <v>227</v>
      </c>
      <c r="K99" s="40" t="s">
        <v>227</v>
      </c>
      <c r="L99" s="40" t="s">
        <v>227</v>
      </c>
      <c r="M99" s="40" t="s">
        <v>227</v>
      </c>
      <c r="N99" s="40" t="s">
        <v>227</v>
      </c>
      <c r="O99" s="41">
        <v>1.0416666666666666E-2</v>
      </c>
    </row>
    <row r="100" spans="1:15">
      <c r="A100" s="17">
        <f t="shared" si="4"/>
        <v>44736</v>
      </c>
      <c r="B100" s="17" t="str">
        <f t="shared" si="5"/>
        <v>金</v>
      </c>
      <c r="C100" s="15" t="str">
        <f t="shared" si="3"/>
        <v>20227</v>
      </c>
      <c r="D100" s="18">
        <v>0</v>
      </c>
      <c r="E100" s="18">
        <v>0</v>
      </c>
      <c r="H100" s="38">
        <v>0.71875</v>
      </c>
      <c r="I100" s="39" t="s">
        <v>229</v>
      </c>
    </row>
    <row r="101" spans="1:15">
      <c r="A101" s="17">
        <f t="shared" si="4"/>
        <v>44737</v>
      </c>
      <c r="B101" s="17" t="str">
        <f t="shared" si="5"/>
        <v>土</v>
      </c>
      <c r="C101" s="15" t="str">
        <f t="shared" si="3"/>
        <v>20227</v>
      </c>
      <c r="D101" s="18">
        <v>1</v>
      </c>
      <c r="E101" s="18">
        <v>1</v>
      </c>
    </row>
    <row r="102" spans="1:15">
      <c r="A102" s="17">
        <f t="shared" si="4"/>
        <v>44738</v>
      </c>
      <c r="B102" s="17" t="str">
        <f t="shared" si="5"/>
        <v>日</v>
      </c>
      <c r="C102" s="15" t="str">
        <f t="shared" si="3"/>
        <v>20227</v>
      </c>
      <c r="D102" s="18">
        <v>2</v>
      </c>
      <c r="E102" s="18">
        <v>2</v>
      </c>
    </row>
    <row r="103" spans="1:15">
      <c r="A103" s="17">
        <f t="shared" si="4"/>
        <v>44739</v>
      </c>
      <c r="B103" s="17" t="str">
        <f t="shared" si="5"/>
        <v>月</v>
      </c>
      <c r="C103" s="15" t="str">
        <f t="shared" si="3"/>
        <v>20227</v>
      </c>
      <c r="D103" s="18">
        <v>0</v>
      </c>
      <c r="E103" s="18">
        <v>0</v>
      </c>
    </row>
    <row r="104" spans="1:15">
      <c r="A104" s="17">
        <f t="shared" si="4"/>
        <v>44740</v>
      </c>
      <c r="B104" s="17" t="str">
        <f t="shared" si="5"/>
        <v>火</v>
      </c>
      <c r="C104" s="15" t="str">
        <f t="shared" si="3"/>
        <v>20227</v>
      </c>
      <c r="D104" s="18">
        <v>0</v>
      </c>
      <c r="E104" s="18">
        <v>0</v>
      </c>
    </row>
    <row r="105" spans="1:15">
      <c r="A105" s="17">
        <f t="shared" si="4"/>
        <v>44741</v>
      </c>
      <c r="B105" s="17" t="str">
        <f t="shared" si="5"/>
        <v>水</v>
      </c>
      <c r="C105" s="15" t="str">
        <f t="shared" si="3"/>
        <v>20227</v>
      </c>
      <c r="D105" s="15">
        <v>0</v>
      </c>
      <c r="E105" s="15">
        <v>0</v>
      </c>
    </row>
    <row r="106" spans="1:15">
      <c r="A106" s="17">
        <f t="shared" si="4"/>
        <v>44742</v>
      </c>
      <c r="B106" s="17" t="str">
        <f t="shared" si="5"/>
        <v>木</v>
      </c>
      <c r="C106" s="15" t="str">
        <f t="shared" si="3"/>
        <v>20227</v>
      </c>
      <c r="D106" s="15">
        <v>0</v>
      </c>
      <c r="E106" s="15">
        <v>0</v>
      </c>
    </row>
    <row r="107" spans="1:15">
      <c r="A107" s="17">
        <f t="shared" si="4"/>
        <v>44743</v>
      </c>
      <c r="B107" s="17" t="str">
        <f t="shared" si="5"/>
        <v>金</v>
      </c>
      <c r="C107" s="15" t="str">
        <f t="shared" si="3"/>
        <v>20227</v>
      </c>
      <c r="D107" s="18">
        <v>0</v>
      </c>
      <c r="E107" s="18">
        <v>0</v>
      </c>
    </row>
    <row r="108" spans="1:15">
      <c r="A108" s="17">
        <f t="shared" si="4"/>
        <v>44744</v>
      </c>
      <c r="B108" s="17" t="str">
        <f t="shared" si="5"/>
        <v>土</v>
      </c>
      <c r="C108" s="15" t="str">
        <f t="shared" si="3"/>
        <v>20227</v>
      </c>
      <c r="D108" s="18">
        <v>1</v>
      </c>
      <c r="E108" s="18">
        <v>1</v>
      </c>
    </row>
    <row r="109" spans="1:15">
      <c r="A109" s="17">
        <f t="shared" si="4"/>
        <v>44745</v>
      </c>
      <c r="B109" s="17" t="str">
        <f t="shared" si="5"/>
        <v>日</v>
      </c>
      <c r="C109" s="15" t="str">
        <f t="shared" si="3"/>
        <v>20227</v>
      </c>
      <c r="D109" s="18">
        <v>2</v>
      </c>
      <c r="E109" s="18">
        <v>2</v>
      </c>
    </row>
    <row r="110" spans="1:15">
      <c r="A110" s="17">
        <f t="shared" si="4"/>
        <v>44746</v>
      </c>
      <c r="B110" s="17" t="str">
        <f t="shared" si="5"/>
        <v>月</v>
      </c>
      <c r="C110" s="15" t="str">
        <f t="shared" si="3"/>
        <v>20227</v>
      </c>
      <c r="D110" s="18">
        <v>0</v>
      </c>
      <c r="E110" s="18">
        <v>0</v>
      </c>
    </row>
    <row r="111" spans="1:15">
      <c r="A111" s="17">
        <f t="shared" si="4"/>
        <v>44747</v>
      </c>
      <c r="B111" s="17" t="str">
        <f t="shared" si="5"/>
        <v>火</v>
      </c>
      <c r="C111" s="15" t="str">
        <f t="shared" si="3"/>
        <v>20227</v>
      </c>
      <c r="D111" s="18">
        <v>0</v>
      </c>
      <c r="E111" s="18">
        <v>0</v>
      </c>
    </row>
    <row r="112" spans="1:15">
      <c r="A112" s="17">
        <f t="shared" si="4"/>
        <v>44748</v>
      </c>
      <c r="B112" s="17" t="str">
        <f t="shared" si="5"/>
        <v>水</v>
      </c>
      <c r="C112" s="15" t="str">
        <f t="shared" si="3"/>
        <v>20227</v>
      </c>
      <c r="D112" s="15">
        <v>0</v>
      </c>
      <c r="E112" s="15">
        <v>0</v>
      </c>
    </row>
    <row r="113" spans="1:5">
      <c r="A113" s="17">
        <f t="shared" si="4"/>
        <v>44749</v>
      </c>
      <c r="B113" s="17" t="str">
        <f t="shared" si="5"/>
        <v>木</v>
      </c>
      <c r="C113" s="15" t="str">
        <f t="shared" si="3"/>
        <v>20227</v>
      </c>
      <c r="D113" s="15">
        <v>0</v>
      </c>
      <c r="E113" s="15">
        <v>0</v>
      </c>
    </row>
    <row r="114" spans="1:5">
      <c r="A114" s="17">
        <f t="shared" si="4"/>
        <v>44750</v>
      </c>
      <c r="B114" s="17" t="str">
        <f t="shared" si="5"/>
        <v>金</v>
      </c>
      <c r="C114" s="15" t="str">
        <f t="shared" si="3"/>
        <v>20227</v>
      </c>
      <c r="D114" s="18">
        <v>0</v>
      </c>
      <c r="E114" s="18">
        <v>0</v>
      </c>
    </row>
    <row r="115" spans="1:5">
      <c r="A115" s="17">
        <f t="shared" si="4"/>
        <v>44751</v>
      </c>
      <c r="B115" s="17" t="str">
        <f t="shared" si="5"/>
        <v>土</v>
      </c>
      <c r="C115" s="15" t="str">
        <f t="shared" si="3"/>
        <v>20227</v>
      </c>
      <c r="D115" s="18">
        <v>1</v>
      </c>
      <c r="E115" s="18">
        <v>1</v>
      </c>
    </row>
    <row r="116" spans="1:5">
      <c r="A116" s="17">
        <f t="shared" si="4"/>
        <v>44752</v>
      </c>
      <c r="B116" s="17" t="str">
        <f t="shared" si="5"/>
        <v>日</v>
      </c>
      <c r="C116" s="15" t="str">
        <f t="shared" si="3"/>
        <v>20227</v>
      </c>
      <c r="D116" s="18">
        <v>2</v>
      </c>
      <c r="E116" s="18">
        <v>2</v>
      </c>
    </row>
    <row r="117" spans="1:5">
      <c r="A117" s="17">
        <f t="shared" si="4"/>
        <v>44753</v>
      </c>
      <c r="B117" s="17" t="str">
        <f t="shared" si="5"/>
        <v>月</v>
      </c>
      <c r="C117" s="15" t="str">
        <f t="shared" si="3"/>
        <v>20227</v>
      </c>
      <c r="D117" s="18">
        <v>0</v>
      </c>
      <c r="E117" s="18">
        <v>0</v>
      </c>
    </row>
    <row r="118" spans="1:5">
      <c r="A118" s="17">
        <f t="shared" si="4"/>
        <v>44754</v>
      </c>
      <c r="B118" s="17" t="str">
        <f t="shared" si="5"/>
        <v>火</v>
      </c>
      <c r="C118" s="15" t="str">
        <f t="shared" si="3"/>
        <v>20227</v>
      </c>
      <c r="D118" s="18">
        <v>0</v>
      </c>
      <c r="E118" s="18">
        <v>0</v>
      </c>
    </row>
    <row r="119" spans="1:5">
      <c r="A119" s="17">
        <f t="shared" si="4"/>
        <v>44755</v>
      </c>
      <c r="B119" s="17" t="str">
        <f t="shared" si="5"/>
        <v>水</v>
      </c>
      <c r="C119" s="15" t="str">
        <f t="shared" si="3"/>
        <v>20227</v>
      </c>
      <c r="D119" s="15">
        <v>0</v>
      </c>
      <c r="E119" s="15">
        <v>0</v>
      </c>
    </row>
    <row r="120" spans="1:5">
      <c r="A120" s="17">
        <f t="shared" si="4"/>
        <v>44756</v>
      </c>
      <c r="B120" s="17" t="str">
        <f t="shared" si="5"/>
        <v>木</v>
      </c>
      <c r="C120" s="15" t="str">
        <f t="shared" si="3"/>
        <v>20227</v>
      </c>
      <c r="D120" s="15">
        <v>0</v>
      </c>
      <c r="E120" s="15">
        <v>0</v>
      </c>
    </row>
    <row r="121" spans="1:5">
      <c r="A121" s="17">
        <f t="shared" si="4"/>
        <v>44757</v>
      </c>
      <c r="B121" s="17" t="str">
        <f t="shared" si="5"/>
        <v>金</v>
      </c>
      <c r="C121" s="15" t="str">
        <f t="shared" si="3"/>
        <v>20227</v>
      </c>
      <c r="D121" s="15">
        <v>0</v>
      </c>
      <c r="E121" s="15">
        <v>0</v>
      </c>
    </row>
    <row r="122" spans="1:5">
      <c r="A122" s="17">
        <f t="shared" si="4"/>
        <v>44758</v>
      </c>
      <c r="B122" s="17" t="str">
        <f t="shared" si="5"/>
        <v>土</v>
      </c>
      <c r="C122" s="15" t="str">
        <f t="shared" si="3"/>
        <v>20227</v>
      </c>
      <c r="D122" s="18">
        <v>1</v>
      </c>
      <c r="E122" s="18">
        <v>1</v>
      </c>
    </row>
    <row r="123" spans="1:5">
      <c r="A123" s="17">
        <f t="shared" si="4"/>
        <v>44759</v>
      </c>
      <c r="B123" s="17" t="str">
        <f t="shared" si="5"/>
        <v>日</v>
      </c>
      <c r="C123" s="15" t="str">
        <f t="shared" si="3"/>
        <v>20227</v>
      </c>
      <c r="D123" s="18">
        <v>2</v>
      </c>
      <c r="E123" s="18">
        <v>2</v>
      </c>
    </row>
    <row r="124" spans="1:5">
      <c r="A124" s="17">
        <f t="shared" si="4"/>
        <v>44760</v>
      </c>
      <c r="B124" s="17" t="str">
        <f t="shared" si="5"/>
        <v>月</v>
      </c>
      <c r="C124" s="15" t="str">
        <f t="shared" si="3"/>
        <v>20227</v>
      </c>
      <c r="D124" s="18">
        <v>1</v>
      </c>
      <c r="E124" s="18">
        <v>1</v>
      </c>
    </row>
    <row r="125" spans="1:5">
      <c r="A125" s="17">
        <f t="shared" si="4"/>
        <v>44761</v>
      </c>
      <c r="B125" s="17" t="str">
        <f t="shared" si="5"/>
        <v>火</v>
      </c>
      <c r="C125" s="15" t="str">
        <f t="shared" si="3"/>
        <v>20227</v>
      </c>
      <c r="D125" s="18">
        <v>0</v>
      </c>
      <c r="E125" s="18">
        <v>0</v>
      </c>
    </row>
    <row r="126" spans="1:5">
      <c r="A126" s="17">
        <f t="shared" si="4"/>
        <v>44762</v>
      </c>
      <c r="B126" s="17" t="str">
        <f t="shared" si="5"/>
        <v>水</v>
      </c>
      <c r="C126" s="15" t="str">
        <f t="shared" si="3"/>
        <v>20227</v>
      </c>
      <c r="D126" s="15">
        <v>0</v>
      </c>
      <c r="E126" s="15">
        <v>0</v>
      </c>
    </row>
    <row r="127" spans="1:5">
      <c r="A127" s="17">
        <f t="shared" si="4"/>
        <v>44763</v>
      </c>
      <c r="B127" s="17" t="str">
        <f t="shared" si="5"/>
        <v>木</v>
      </c>
      <c r="C127" s="15" t="str">
        <f t="shared" si="3"/>
        <v>20228</v>
      </c>
      <c r="D127" s="15">
        <v>0</v>
      </c>
      <c r="E127" s="15">
        <v>0</v>
      </c>
    </row>
    <row r="128" spans="1:5">
      <c r="A128" s="17">
        <f t="shared" si="4"/>
        <v>44764</v>
      </c>
      <c r="B128" s="17" t="str">
        <f t="shared" si="5"/>
        <v>金</v>
      </c>
      <c r="C128" s="15" t="str">
        <f t="shared" si="3"/>
        <v>20228</v>
      </c>
      <c r="D128" s="18">
        <v>0</v>
      </c>
      <c r="E128" s="18">
        <v>0</v>
      </c>
    </row>
    <row r="129" spans="1:5">
      <c r="A129" s="17">
        <f t="shared" si="4"/>
        <v>44765</v>
      </c>
      <c r="B129" s="17" t="str">
        <f t="shared" si="5"/>
        <v>土</v>
      </c>
      <c r="C129" s="15" t="str">
        <f t="shared" si="3"/>
        <v>20228</v>
      </c>
      <c r="D129" s="18">
        <v>1</v>
      </c>
      <c r="E129" s="18">
        <v>1</v>
      </c>
    </row>
    <row r="130" spans="1:5">
      <c r="A130" s="17">
        <f t="shared" si="4"/>
        <v>44766</v>
      </c>
      <c r="B130" s="17" t="str">
        <f t="shared" si="5"/>
        <v>日</v>
      </c>
      <c r="C130" s="15" t="str">
        <f t="shared" si="3"/>
        <v>20228</v>
      </c>
      <c r="D130" s="18">
        <v>2</v>
      </c>
      <c r="E130" s="18">
        <v>2</v>
      </c>
    </row>
    <row r="131" spans="1:5">
      <c r="A131" s="17">
        <f t="shared" si="4"/>
        <v>44767</v>
      </c>
      <c r="B131" s="17" t="str">
        <f t="shared" si="5"/>
        <v>月</v>
      </c>
      <c r="C131" s="15" t="str">
        <f t="shared" si="3"/>
        <v>20228</v>
      </c>
      <c r="D131" s="18">
        <v>0</v>
      </c>
      <c r="E131" s="18">
        <v>0</v>
      </c>
    </row>
    <row r="132" spans="1:5">
      <c r="A132" s="17">
        <f t="shared" si="4"/>
        <v>44768</v>
      </c>
      <c r="B132" s="17" t="str">
        <f t="shared" si="5"/>
        <v>火</v>
      </c>
      <c r="C132" s="15" t="str">
        <f t="shared" si="3"/>
        <v>20228</v>
      </c>
      <c r="D132" s="18">
        <v>0</v>
      </c>
      <c r="E132" s="18">
        <v>0</v>
      </c>
    </row>
    <row r="133" spans="1:5">
      <c r="A133" s="17">
        <f t="shared" si="4"/>
        <v>44769</v>
      </c>
      <c r="B133" s="17" t="str">
        <f t="shared" si="5"/>
        <v>水</v>
      </c>
      <c r="C133" s="15" t="str">
        <f t="shared" si="3"/>
        <v>20228</v>
      </c>
      <c r="D133" s="15">
        <v>0</v>
      </c>
      <c r="E133" s="15">
        <v>0</v>
      </c>
    </row>
    <row r="134" spans="1:5">
      <c r="A134" s="17">
        <f t="shared" si="4"/>
        <v>44770</v>
      </c>
      <c r="B134" s="17" t="str">
        <f t="shared" si="5"/>
        <v>木</v>
      </c>
      <c r="C134" s="15" t="str">
        <f t="shared" ref="C134:C197" si="6">IF(DAY(A134)=21,YEAR(A134)&amp;MONTH(A134)+1,C133)</f>
        <v>20228</v>
      </c>
      <c r="D134" s="15">
        <v>0</v>
      </c>
      <c r="E134" s="15">
        <v>0</v>
      </c>
    </row>
    <row r="135" spans="1:5">
      <c r="A135" s="17">
        <f t="shared" ref="A135:A198" si="7">A134+1</f>
        <v>44771</v>
      </c>
      <c r="B135" s="17" t="str">
        <f t="shared" si="5"/>
        <v>金</v>
      </c>
      <c r="C135" s="15" t="str">
        <f t="shared" si="6"/>
        <v>20228</v>
      </c>
      <c r="D135" s="18">
        <v>0</v>
      </c>
      <c r="E135" s="18">
        <v>0</v>
      </c>
    </row>
    <row r="136" spans="1:5">
      <c r="A136" s="17">
        <f t="shared" si="7"/>
        <v>44772</v>
      </c>
      <c r="B136" s="17" t="str">
        <f t="shared" ref="B136:B199" si="8">TEXT(A136,"aaa")</f>
        <v>土</v>
      </c>
      <c r="C136" s="15" t="str">
        <f t="shared" si="6"/>
        <v>20228</v>
      </c>
      <c r="D136" s="18">
        <v>1</v>
      </c>
      <c r="E136" s="18">
        <v>1</v>
      </c>
    </row>
    <row r="137" spans="1:5">
      <c r="A137" s="17">
        <f t="shared" si="7"/>
        <v>44773</v>
      </c>
      <c r="B137" s="17" t="str">
        <f t="shared" si="8"/>
        <v>日</v>
      </c>
      <c r="C137" s="15" t="str">
        <f t="shared" si="6"/>
        <v>20228</v>
      </c>
      <c r="D137" s="18">
        <v>2</v>
      </c>
      <c r="E137" s="18">
        <v>2</v>
      </c>
    </row>
    <row r="138" spans="1:5">
      <c r="A138" s="17">
        <f t="shared" si="7"/>
        <v>44774</v>
      </c>
      <c r="B138" s="17" t="str">
        <f t="shared" si="8"/>
        <v>月</v>
      </c>
      <c r="C138" s="15" t="str">
        <f t="shared" si="6"/>
        <v>20228</v>
      </c>
      <c r="D138" s="18">
        <v>0</v>
      </c>
      <c r="E138" s="18">
        <v>0</v>
      </c>
    </row>
    <row r="139" spans="1:5">
      <c r="A139" s="17">
        <f t="shared" si="7"/>
        <v>44775</v>
      </c>
      <c r="B139" s="17" t="str">
        <f t="shared" si="8"/>
        <v>火</v>
      </c>
      <c r="C139" s="15" t="str">
        <f t="shared" si="6"/>
        <v>20228</v>
      </c>
      <c r="D139" s="18">
        <v>0</v>
      </c>
      <c r="E139" s="18">
        <v>0</v>
      </c>
    </row>
    <row r="140" spans="1:5">
      <c r="A140" s="17">
        <f t="shared" si="7"/>
        <v>44776</v>
      </c>
      <c r="B140" s="17" t="str">
        <f t="shared" si="8"/>
        <v>水</v>
      </c>
      <c r="C140" s="15" t="str">
        <f t="shared" si="6"/>
        <v>20228</v>
      </c>
      <c r="D140" s="15">
        <v>0</v>
      </c>
      <c r="E140" s="15">
        <v>0</v>
      </c>
    </row>
    <row r="141" spans="1:5">
      <c r="A141" s="17">
        <f t="shared" si="7"/>
        <v>44777</v>
      </c>
      <c r="B141" s="17" t="str">
        <f t="shared" si="8"/>
        <v>木</v>
      </c>
      <c r="C141" s="15" t="str">
        <f t="shared" si="6"/>
        <v>20228</v>
      </c>
      <c r="D141" s="15">
        <v>0</v>
      </c>
      <c r="E141" s="15">
        <v>0</v>
      </c>
    </row>
    <row r="142" spans="1:5">
      <c r="A142" s="17">
        <f t="shared" si="7"/>
        <v>44778</v>
      </c>
      <c r="B142" s="17" t="str">
        <f t="shared" si="8"/>
        <v>金</v>
      </c>
      <c r="C142" s="15" t="str">
        <f t="shared" si="6"/>
        <v>20228</v>
      </c>
      <c r="D142" s="18">
        <v>0</v>
      </c>
      <c r="E142" s="18">
        <v>0</v>
      </c>
    </row>
    <row r="143" spans="1:5">
      <c r="A143" s="17">
        <f t="shared" si="7"/>
        <v>44779</v>
      </c>
      <c r="B143" s="17" t="str">
        <f t="shared" si="8"/>
        <v>土</v>
      </c>
      <c r="C143" s="15" t="str">
        <f t="shared" si="6"/>
        <v>20228</v>
      </c>
      <c r="D143" s="18">
        <v>1</v>
      </c>
      <c r="E143" s="18">
        <v>1</v>
      </c>
    </row>
    <row r="144" spans="1:5">
      <c r="A144" s="17">
        <f t="shared" si="7"/>
        <v>44780</v>
      </c>
      <c r="B144" s="17" t="str">
        <f t="shared" si="8"/>
        <v>日</v>
      </c>
      <c r="C144" s="15" t="str">
        <f t="shared" si="6"/>
        <v>20228</v>
      </c>
      <c r="D144" s="18">
        <v>2</v>
      </c>
      <c r="E144" s="18">
        <v>2</v>
      </c>
    </row>
    <row r="145" spans="1:5">
      <c r="A145" s="17">
        <f t="shared" si="7"/>
        <v>44781</v>
      </c>
      <c r="B145" s="17" t="str">
        <f t="shared" si="8"/>
        <v>月</v>
      </c>
      <c r="C145" s="15" t="str">
        <f t="shared" si="6"/>
        <v>20228</v>
      </c>
      <c r="D145" s="18">
        <v>0</v>
      </c>
      <c r="E145" s="18">
        <v>0</v>
      </c>
    </row>
    <row r="146" spans="1:5">
      <c r="A146" s="17">
        <f t="shared" si="7"/>
        <v>44782</v>
      </c>
      <c r="B146" s="17" t="str">
        <f t="shared" si="8"/>
        <v>火</v>
      </c>
      <c r="C146" s="15" t="str">
        <f t="shared" si="6"/>
        <v>20228</v>
      </c>
      <c r="D146" s="18">
        <v>0</v>
      </c>
      <c r="E146" s="18">
        <v>0</v>
      </c>
    </row>
    <row r="147" spans="1:5">
      <c r="A147" s="17">
        <f t="shared" si="7"/>
        <v>44783</v>
      </c>
      <c r="B147" s="17" t="str">
        <f t="shared" si="8"/>
        <v>水</v>
      </c>
      <c r="C147" s="15" t="str">
        <f t="shared" si="6"/>
        <v>20228</v>
      </c>
      <c r="D147" s="15">
        <v>0</v>
      </c>
      <c r="E147" s="15">
        <v>0</v>
      </c>
    </row>
    <row r="148" spans="1:5">
      <c r="A148" s="17">
        <f t="shared" si="7"/>
        <v>44784</v>
      </c>
      <c r="B148" s="17" t="str">
        <f t="shared" si="8"/>
        <v>木</v>
      </c>
      <c r="C148" s="15" t="str">
        <f t="shared" si="6"/>
        <v>20228</v>
      </c>
      <c r="D148" s="15">
        <v>0</v>
      </c>
      <c r="E148" s="15">
        <v>0</v>
      </c>
    </row>
    <row r="149" spans="1:5">
      <c r="A149" s="17">
        <f t="shared" si="7"/>
        <v>44785</v>
      </c>
      <c r="B149" s="17" t="str">
        <f t="shared" si="8"/>
        <v>金</v>
      </c>
      <c r="C149" s="15" t="str">
        <f t="shared" si="6"/>
        <v>20228</v>
      </c>
      <c r="D149" s="15">
        <v>0</v>
      </c>
      <c r="E149" s="15">
        <v>0</v>
      </c>
    </row>
    <row r="150" spans="1:5">
      <c r="A150" s="17">
        <f t="shared" si="7"/>
        <v>44786</v>
      </c>
      <c r="B150" s="17" t="str">
        <f t="shared" si="8"/>
        <v>土</v>
      </c>
      <c r="C150" s="15" t="str">
        <f t="shared" si="6"/>
        <v>20228</v>
      </c>
      <c r="D150" s="15">
        <v>1</v>
      </c>
      <c r="E150" s="15">
        <v>1</v>
      </c>
    </row>
    <row r="151" spans="1:5">
      <c r="A151" s="17">
        <f t="shared" si="7"/>
        <v>44787</v>
      </c>
      <c r="B151" s="17" t="str">
        <f t="shared" si="8"/>
        <v>日</v>
      </c>
      <c r="C151" s="15" t="str">
        <f t="shared" si="6"/>
        <v>20228</v>
      </c>
      <c r="D151" s="15">
        <v>2</v>
      </c>
      <c r="E151" s="15">
        <v>2</v>
      </c>
    </row>
    <row r="152" spans="1:5">
      <c r="A152" s="17">
        <f t="shared" si="7"/>
        <v>44788</v>
      </c>
      <c r="B152" s="17" t="str">
        <f t="shared" si="8"/>
        <v>月</v>
      </c>
      <c r="C152" s="15" t="str">
        <f t="shared" si="6"/>
        <v>20228</v>
      </c>
      <c r="D152" s="15">
        <v>1</v>
      </c>
      <c r="E152" s="15">
        <v>1</v>
      </c>
    </row>
    <row r="153" spans="1:5">
      <c r="A153" s="17">
        <f t="shared" si="7"/>
        <v>44789</v>
      </c>
      <c r="B153" s="17" t="str">
        <f t="shared" si="8"/>
        <v>火</v>
      </c>
      <c r="C153" s="15" t="str">
        <f t="shared" si="6"/>
        <v>20228</v>
      </c>
      <c r="D153" s="15">
        <v>1</v>
      </c>
      <c r="E153" s="15">
        <v>1</v>
      </c>
    </row>
    <row r="154" spans="1:5">
      <c r="A154" s="17">
        <f t="shared" si="7"/>
        <v>44790</v>
      </c>
      <c r="B154" s="17" t="str">
        <f t="shared" si="8"/>
        <v>水</v>
      </c>
      <c r="C154" s="15" t="str">
        <f t="shared" si="6"/>
        <v>20228</v>
      </c>
      <c r="D154" s="15">
        <v>1</v>
      </c>
      <c r="E154" s="15">
        <v>1</v>
      </c>
    </row>
    <row r="155" spans="1:5">
      <c r="A155" s="17">
        <f t="shared" si="7"/>
        <v>44791</v>
      </c>
      <c r="B155" s="17" t="str">
        <f t="shared" si="8"/>
        <v>木</v>
      </c>
      <c r="C155" s="15" t="str">
        <f t="shared" si="6"/>
        <v>20228</v>
      </c>
      <c r="D155" s="15">
        <v>1</v>
      </c>
      <c r="E155" s="15">
        <v>1</v>
      </c>
    </row>
    <row r="156" spans="1:5">
      <c r="A156" s="17">
        <f t="shared" si="7"/>
        <v>44792</v>
      </c>
      <c r="B156" s="17" t="str">
        <f t="shared" si="8"/>
        <v>金</v>
      </c>
      <c r="C156" s="15" t="str">
        <f t="shared" si="6"/>
        <v>20228</v>
      </c>
      <c r="D156" s="18">
        <v>1</v>
      </c>
      <c r="E156" s="18">
        <v>1</v>
      </c>
    </row>
    <row r="157" spans="1:5">
      <c r="A157" s="17">
        <f t="shared" si="7"/>
        <v>44793</v>
      </c>
      <c r="B157" s="17" t="str">
        <f t="shared" si="8"/>
        <v>土</v>
      </c>
      <c r="C157" s="15" t="str">
        <f t="shared" si="6"/>
        <v>20228</v>
      </c>
      <c r="D157" s="18">
        <v>1</v>
      </c>
      <c r="E157" s="18">
        <v>1</v>
      </c>
    </row>
    <row r="158" spans="1:5">
      <c r="A158" s="17">
        <f t="shared" si="7"/>
        <v>44794</v>
      </c>
      <c r="B158" s="17" t="str">
        <f t="shared" si="8"/>
        <v>日</v>
      </c>
      <c r="C158" s="15" t="str">
        <f t="shared" si="6"/>
        <v>20229</v>
      </c>
      <c r="D158" s="18">
        <v>2</v>
      </c>
      <c r="E158" s="18">
        <v>2</v>
      </c>
    </row>
    <row r="159" spans="1:5">
      <c r="A159" s="17">
        <f t="shared" si="7"/>
        <v>44795</v>
      </c>
      <c r="B159" s="17" t="str">
        <f t="shared" si="8"/>
        <v>月</v>
      </c>
      <c r="C159" s="15" t="str">
        <f t="shared" si="6"/>
        <v>20229</v>
      </c>
      <c r="D159" s="18">
        <v>0</v>
      </c>
      <c r="E159" s="18">
        <v>0</v>
      </c>
    </row>
    <row r="160" spans="1:5">
      <c r="A160" s="17">
        <f t="shared" si="7"/>
        <v>44796</v>
      </c>
      <c r="B160" s="17" t="str">
        <f t="shared" si="8"/>
        <v>火</v>
      </c>
      <c r="C160" s="15" t="str">
        <f t="shared" si="6"/>
        <v>20229</v>
      </c>
      <c r="D160" s="18">
        <v>0</v>
      </c>
      <c r="E160" s="18">
        <v>0</v>
      </c>
    </row>
    <row r="161" spans="1:5">
      <c r="A161" s="17">
        <f t="shared" si="7"/>
        <v>44797</v>
      </c>
      <c r="B161" s="17" t="str">
        <f t="shared" si="8"/>
        <v>水</v>
      </c>
      <c r="C161" s="15" t="str">
        <f t="shared" si="6"/>
        <v>20229</v>
      </c>
      <c r="D161" s="15">
        <v>0</v>
      </c>
      <c r="E161" s="15">
        <v>0</v>
      </c>
    </row>
    <row r="162" spans="1:5">
      <c r="A162" s="17">
        <f t="shared" si="7"/>
        <v>44798</v>
      </c>
      <c r="B162" s="17" t="str">
        <f t="shared" si="8"/>
        <v>木</v>
      </c>
      <c r="C162" s="15" t="str">
        <f t="shared" si="6"/>
        <v>20229</v>
      </c>
      <c r="D162" s="15">
        <v>0</v>
      </c>
      <c r="E162" s="15">
        <v>0</v>
      </c>
    </row>
    <row r="163" spans="1:5">
      <c r="A163" s="17">
        <f t="shared" si="7"/>
        <v>44799</v>
      </c>
      <c r="B163" s="17" t="str">
        <f t="shared" si="8"/>
        <v>金</v>
      </c>
      <c r="C163" s="15" t="str">
        <f t="shared" si="6"/>
        <v>20229</v>
      </c>
      <c r="D163" s="18">
        <v>0</v>
      </c>
      <c r="E163" s="18">
        <v>0</v>
      </c>
    </row>
    <row r="164" spans="1:5">
      <c r="A164" s="17">
        <f t="shared" si="7"/>
        <v>44800</v>
      </c>
      <c r="B164" s="17" t="str">
        <f t="shared" si="8"/>
        <v>土</v>
      </c>
      <c r="C164" s="15" t="str">
        <f t="shared" si="6"/>
        <v>20229</v>
      </c>
      <c r="D164" s="18">
        <v>1</v>
      </c>
      <c r="E164" s="18">
        <v>1</v>
      </c>
    </row>
    <row r="165" spans="1:5">
      <c r="A165" s="17">
        <f t="shared" si="7"/>
        <v>44801</v>
      </c>
      <c r="B165" s="17" t="str">
        <f t="shared" si="8"/>
        <v>日</v>
      </c>
      <c r="C165" s="15" t="str">
        <f t="shared" si="6"/>
        <v>20229</v>
      </c>
      <c r="D165" s="18">
        <v>2</v>
      </c>
      <c r="E165" s="18">
        <v>2</v>
      </c>
    </row>
    <row r="166" spans="1:5">
      <c r="A166" s="17">
        <f t="shared" si="7"/>
        <v>44802</v>
      </c>
      <c r="B166" s="17" t="str">
        <f t="shared" si="8"/>
        <v>月</v>
      </c>
      <c r="C166" s="15" t="str">
        <f t="shared" si="6"/>
        <v>20229</v>
      </c>
      <c r="D166" s="18">
        <v>0</v>
      </c>
      <c r="E166" s="18">
        <v>0</v>
      </c>
    </row>
    <row r="167" spans="1:5">
      <c r="A167" s="17">
        <f t="shared" si="7"/>
        <v>44803</v>
      </c>
      <c r="B167" s="17" t="str">
        <f t="shared" si="8"/>
        <v>火</v>
      </c>
      <c r="C167" s="15" t="str">
        <f t="shared" si="6"/>
        <v>20229</v>
      </c>
      <c r="D167" s="18">
        <v>0</v>
      </c>
      <c r="E167" s="18">
        <v>0</v>
      </c>
    </row>
    <row r="168" spans="1:5">
      <c r="A168" s="17">
        <f t="shared" si="7"/>
        <v>44804</v>
      </c>
      <c r="B168" s="17" t="str">
        <f t="shared" si="8"/>
        <v>水</v>
      </c>
      <c r="C168" s="15" t="str">
        <f t="shared" si="6"/>
        <v>20229</v>
      </c>
      <c r="D168" s="15">
        <v>0</v>
      </c>
      <c r="E168" s="15">
        <v>0</v>
      </c>
    </row>
    <row r="169" spans="1:5">
      <c r="A169" s="17">
        <f t="shared" si="7"/>
        <v>44805</v>
      </c>
      <c r="B169" s="17" t="str">
        <f t="shared" si="8"/>
        <v>木</v>
      </c>
      <c r="C169" s="15" t="str">
        <f t="shared" si="6"/>
        <v>20229</v>
      </c>
      <c r="D169" s="15">
        <v>0</v>
      </c>
      <c r="E169" s="15">
        <v>0</v>
      </c>
    </row>
    <row r="170" spans="1:5">
      <c r="A170" s="17">
        <f t="shared" si="7"/>
        <v>44806</v>
      </c>
      <c r="B170" s="17" t="str">
        <f t="shared" si="8"/>
        <v>金</v>
      </c>
      <c r="C170" s="15" t="str">
        <f t="shared" si="6"/>
        <v>20229</v>
      </c>
      <c r="D170" s="18">
        <v>0</v>
      </c>
      <c r="E170" s="18">
        <v>0</v>
      </c>
    </row>
    <row r="171" spans="1:5">
      <c r="A171" s="17">
        <f t="shared" si="7"/>
        <v>44807</v>
      </c>
      <c r="B171" s="17" t="str">
        <f t="shared" si="8"/>
        <v>土</v>
      </c>
      <c r="C171" s="15" t="str">
        <f t="shared" si="6"/>
        <v>20229</v>
      </c>
      <c r="D171" s="18">
        <v>1</v>
      </c>
      <c r="E171" s="18">
        <v>1</v>
      </c>
    </row>
    <row r="172" spans="1:5">
      <c r="A172" s="17">
        <f t="shared" si="7"/>
        <v>44808</v>
      </c>
      <c r="B172" s="17" t="str">
        <f t="shared" si="8"/>
        <v>日</v>
      </c>
      <c r="C172" s="15" t="str">
        <f t="shared" si="6"/>
        <v>20229</v>
      </c>
      <c r="D172" s="18">
        <v>2</v>
      </c>
      <c r="E172" s="18">
        <v>2</v>
      </c>
    </row>
    <row r="173" spans="1:5">
      <c r="A173" s="17">
        <f t="shared" si="7"/>
        <v>44809</v>
      </c>
      <c r="B173" s="17" t="str">
        <f t="shared" si="8"/>
        <v>月</v>
      </c>
      <c r="C173" s="15" t="str">
        <f t="shared" si="6"/>
        <v>20229</v>
      </c>
      <c r="D173" s="18">
        <v>0</v>
      </c>
      <c r="E173" s="18">
        <v>0</v>
      </c>
    </row>
    <row r="174" spans="1:5">
      <c r="A174" s="17">
        <f t="shared" si="7"/>
        <v>44810</v>
      </c>
      <c r="B174" s="17" t="str">
        <f t="shared" si="8"/>
        <v>火</v>
      </c>
      <c r="C174" s="15" t="str">
        <f t="shared" si="6"/>
        <v>20229</v>
      </c>
      <c r="D174" s="18">
        <v>0</v>
      </c>
      <c r="E174" s="18">
        <v>0</v>
      </c>
    </row>
    <row r="175" spans="1:5">
      <c r="A175" s="17">
        <f t="shared" si="7"/>
        <v>44811</v>
      </c>
      <c r="B175" s="17" t="str">
        <f t="shared" si="8"/>
        <v>水</v>
      </c>
      <c r="C175" s="15" t="str">
        <f t="shared" si="6"/>
        <v>20229</v>
      </c>
      <c r="D175" s="15">
        <v>0</v>
      </c>
      <c r="E175" s="15">
        <v>0</v>
      </c>
    </row>
    <row r="176" spans="1:5">
      <c r="A176" s="17">
        <f t="shared" si="7"/>
        <v>44812</v>
      </c>
      <c r="B176" s="17" t="str">
        <f t="shared" si="8"/>
        <v>木</v>
      </c>
      <c r="C176" s="15" t="str">
        <f t="shared" si="6"/>
        <v>20229</v>
      </c>
      <c r="D176" s="15">
        <v>0</v>
      </c>
      <c r="E176" s="15">
        <v>0</v>
      </c>
    </row>
    <row r="177" spans="1:5">
      <c r="A177" s="17">
        <f t="shared" si="7"/>
        <v>44813</v>
      </c>
      <c r="B177" s="17" t="str">
        <f t="shared" si="8"/>
        <v>金</v>
      </c>
      <c r="C177" s="15" t="str">
        <f t="shared" si="6"/>
        <v>20229</v>
      </c>
      <c r="D177" s="18">
        <v>0</v>
      </c>
      <c r="E177" s="18">
        <v>0</v>
      </c>
    </row>
    <row r="178" spans="1:5">
      <c r="A178" s="17">
        <f t="shared" si="7"/>
        <v>44814</v>
      </c>
      <c r="B178" s="17" t="str">
        <f t="shared" si="8"/>
        <v>土</v>
      </c>
      <c r="C178" s="15" t="str">
        <f t="shared" si="6"/>
        <v>20229</v>
      </c>
      <c r="D178" s="18">
        <v>1</v>
      </c>
      <c r="E178" s="18">
        <v>1</v>
      </c>
    </row>
    <row r="179" spans="1:5">
      <c r="A179" s="17">
        <f t="shared" si="7"/>
        <v>44815</v>
      </c>
      <c r="B179" s="17" t="str">
        <f t="shared" si="8"/>
        <v>日</v>
      </c>
      <c r="C179" s="15" t="str">
        <f t="shared" si="6"/>
        <v>20229</v>
      </c>
      <c r="D179" s="18">
        <v>2</v>
      </c>
      <c r="E179" s="18">
        <v>2</v>
      </c>
    </row>
    <row r="180" spans="1:5">
      <c r="A180" s="17">
        <f t="shared" si="7"/>
        <v>44816</v>
      </c>
      <c r="B180" s="17" t="str">
        <f t="shared" si="8"/>
        <v>月</v>
      </c>
      <c r="C180" s="15" t="str">
        <f t="shared" si="6"/>
        <v>20229</v>
      </c>
      <c r="D180" s="18">
        <v>0</v>
      </c>
      <c r="E180" s="18">
        <v>0</v>
      </c>
    </row>
    <row r="181" spans="1:5">
      <c r="A181" s="17">
        <f t="shared" si="7"/>
        <v>44817</v>
      </c>
      <c r="B181" s="17" t="str">
        <f t="shared" si="8"/>
        <v>火</v>
      </c>
      <c r="C181" s="15" t="str">
        <f t="shared" si="6"/>
        <v>20229</v>
      </c>
      <c r="D181" s="18">
        <v>0</v>
      </c>
      <c r="E181" s="18">
        <v>0</v>
      </c>
    </row>
    <row r="182" spans="1:5">
      <c r="A182" s="17">
        <f t="shared" si="7"/>
        <v>44818</v>
      </c>
      <c r="B182" s="17" t="str">
        <f t="shared" si="8"/>
        <v>水</v>
      </c>
      <c r="C182" s="15" t="str">
        <f t="shared" si="6"/>
        <v>20229</v>
      </c>
      <c r="D182" s="15">
        <v>0</v>
      </c>
      <c r="E182" s="15">
        <v>0</v>
      </c>
    </row>
    <row r="183" spans="1:5">
      <c r="A183" s="17">
        <f t="shared" si="7"/>
        <v>44819</v>
      </c>
      <c r="B183" s="17" t="str">
        <f t="shared" si="8"/>
        <v>木</v>
      </c>
      <c r="C183" s="15" t="str">
        <f t="shared" si="6"/>
        <v>20229</v>
      </c>
      <c r="D183" s="15">
        <v>0</v>
      </c>
      <c r="E183" s="15">
        <v>0</v>
      </c>
    </row>
    <row r="184" spans="1:5">
      <c r="A184" s="17">
        <f t="shared" si="7"/>
        <v>44820</v>
      </c>
      <c r="B184" s="17" t="str">
        <f t="shared" si="8"/>
        <v>金</v>
      </c>
      <c r="C184" s="15" t="str">
        <f t="shared" si="6"/>
        <v>20229</v>
      </c>
      <c r="D184" s="15">
        <v>0</v>
      </c>
      <c r="E184" s="15">
        <v>0</v>
      </c>
    </row>
    <row r="185" spans="1:5">
      <c r="A185" s="17">
        <f t="shared" si="7"/>
        <v>44821</v>
      </c>
      <c r="B185" s="17" t="str">
        <f t="shared" si="8"/>
        <v>土</v>
      </c>
      <c r="C185" s="15" t="str">
        <f t="shared" si="6"/>
        <v>20229</v>
      </c>
      <c r="D185" s="18">
        <v>1</v>
      </c>
      <c r="E185" s="18">
        <v>1</v>
      </c>
    </row>
    <row r="186" spans="1:5">
      <c r="A186" s="17">
        <f t="shared" si="7"/>
        <v>44822</v>
      </c>
      <c r="B186" s="17" t="str">
        <f t="shared" si="8"/>
        <v>日</v>
      </c>
      <c r="C186" s="15" t="str">
        <f t="shared" si="6"/>
        <v>20229</v>
      </c>
      <c r="D186" s="18">
        <v>2</v>
      </c>
      <c r="E186" s="18">
        <v>2</v>
      </c>
    </row>
    <row r="187" spans="1:5">
      <c r="A187" s="17">
        <f t="shared" si="7"/>
        <v>44823</v>
      </c>
      <c r="B187" s="17" t="str">
        <f t="shared" si="8"/>
        <v>月</v>
      </c>
      <c r="C187" s="15" t="str">
        <f t="shared" si="6"/>
        <v>20229</v>
      </c>
      <c r="D187" s="18">
        <v>1</v>
      </c>
      <c r="E187" s="18">
        <v>1</v>
      </c>
    </row>
    <row r="188" spans="1:5">
      <c r="A188" s="17">
        <f t="shared" si="7"/>
        <v>44824</v>
      </c>
      <c r="B188" s="17" t="str">
        <f t="shared" si="8"/>
        <v>火</v>
      </c>
      <c r="C188" s="15" t="str">
        <f t="shared" si="6"/>
        <v>20229</v>
      </c>
      <c r="D188" s="18">
        <v>0</v>
      </c>
      <c r="E188" s="18">
        <v>0</v>
      </c>
    </row>
    <row r="189" spans="1:5">
      <c r="A189" s="17">
        <f t="shared" si="7"/>
        <v>44825</v>
      </c>
      <c r="B189" s="17" t="str">
        <f t="shared" si="8"/>
        <v>水</v>
      </c>
      <c r="C189" s="15" t="str">
        <f t="shared" si="6"/>
        <v>202210</v>
      </c>
      <c r="D189" s="15">
        <v>0</v>
      </c>
      <c r="E189" s="15">
        <v>0</v>
      </c>
    </row>
    <row r="190" spans="1:5">
      <c r="A190" s="17">
        <f t="shared" si="7"/>
        <v>44826</v>
      </c>
      <c r="B190" s="17" t="str">
        <f t="shared" si="8"/>
        <v>木</v>
      </c>
      <c r="C190" s="15" t="str">
        <f t="shared" si="6"/>
        <v>202210</v>
      </c>
      <c r="D190" s="15">
        <v>0</v>
      </c>
      <c r="E190" s="15">
        <v>0</v>
      </c>
    </row>
    <row r="191" spans="1:5">
      <c r="A191" s="17">
        <f t="shared" si="7"/>
        <v>44827</v>
      </c>
      <c r="B191" s="17" t="str">
        <f t="shared" si="8"/>
        <v>金</v>
      </c>
      <c r="C191" s="15" t="str">
        <f t="shared" si="6"/>
        <v>202210</v>
      </c>
      <c r="D191" s="18">
        <v>0</v>
      </c>
      <c r="E191" s="18">
        <v>0</v>
      </c>
    </row>
    <row r="192" spans="1:5">
      <c r="A192" s="17">
        <f t="shared" si="7"/>
        <v>44828</v>
      </c>
      <c r="B192" s="17" t="str">
        <f t="shared" si="8"/>
        <v>土</v>
      </c>
      <c r="C192" s="15" t="str">
        <f t="shared" si="6"/>
        <v>202210</v>
      </c>
      <c r="D192" s="18">
        <v>1</v>
      </c>
      <c r="E192" s="18">
        <v>1</v>
      </c>
    </row>
    <row r="193" spans="1:5">
      <c r="A193" s="17">
        <f t="shared" si="7"/>
        <v>44829</v>
      </c>
      <c r="B193" s="17" t="str">
        <f t="shared" si="8"/>
        <v>日</v>
      </c>
      <c r="C193" s="15" t="str">
        <f t="shared" si="6"/>
        <v>202210</v>
      </c>
      <c r="D193" s="18">
        <v>2</v>
      </c>
      <c r="E193" s="18">
        <v>2</v>
      </c>
    </row>
    <row r="194" spans="1:5">
      <c r="A194" s="17">
        <f t="shared" si="7"/>
        <v>44830</v>
      </c>
      <c r="B194" s="17" t="str">
        <f t="shared" si="8"/>
        <v>月</v>
      </c>
      <c r="C194" s="15" t="str">
        <f t="shared" si="6"/>
        <v>202210</v>
      </c>
      <c r="D194" s="18">
        <v>0</v>
      </c>
      <c r="E194" s="18">
        <v>0</v>
      </c>
    </row>
    <row r="195" spans="1:5">
      <c r="A195" s="17">
        <f t="shared" si="7"/>
        <v>44831</v>
      </c>
      <c r="B195" s="17" t="str">
        <f t="shared" si="8"/>
        <v>火</v>
      </c>
      <c r="C195" s="15" t="str">
        <f t="shared" si="6"/>
        <v>202210</v>
      </c>
      <c r="D195" s="18">
        <v>0</v>
      </c>
      <c r="E195" s="18">
        <v>0</v>
      </c>
    </row>
    <row r="196" spans="1:5">
      <c r="A196" s="17">
        <f t="shared" si="7"/>
        <v>44832</v>
      </c>
      <c r="B196" s="17" t="str">
        <f t="shared" si="8"/>
        <v>水</v>
      </c>
      <c r="C196" s="15" t="str">
        <f t="shared" si="6"/>
        <v>202210</v>
      </c>
      <c r="D196" s="15">
        <v>0</v>
      </c>
      <c r="E196" s="15">
        <v>0</v>
      </c>
    </row>
    <row r="197" spans="1:5">
      <c r="A197" s="17">
        <f t="shared" si="7"/>
        <v>44833</v>
      </c>
      <c r="B197" s="17" t="str">
        <f t="shared" si="8"/>
        <v>木</v>
      </c>
      <c r="C197" s="15" t="str">
        <f t="shared" si="6"/>
        <v>202210</v>
      </c>
      <c r="D197" s="15">
        <v>0</v>
      </c>
      <c r="E197" s="15">
        <v>0</v>
      </c>
    </row>
    <row r="198" spans="1:5">
      <c r="A198" s="17">
        <f t="shared" si="7"/>
        <v>44834</v>
      </c>
      <c r="B198" s="17" t="str">
        <f t="shared" si="8"/>
        <v>金</v>
      </c>
      <c r="C198" s="15" t="str">
        <f t="shared" ref="C198:C261" si="9">IF(DAY(A198)=21,YEAR(A198)&amp;MONTH(A198)+1,C197)</f>
        <v>202210</v>
      </c>
      <c r="D198" s="18">
        <v>0</v>
      </c>
      <c r="E198" s="18">
        <v>0</v>
      </c>
    </row>
    <row r="199" spans="1:5">
      <c r="A199" s="17">
        <f t="shared" ref="A199:A262" si="10">A198+1</f>
        <v>44835</v>
      </c>
      <c r="B199" s="17" t="str">
        <f t="shared" si="8"/>
        <v>土</v>
      </c>
      <c r="C199" s="15" t="str">
        <f t="shared" si="9"/>
        <v>202210</v>
      </c>
      <c r="D199" s="18">
        <v>1</v>
      </c>
      <c r="E199" s="18">
        <v>1</v>
      </c>
    </row>
    <row r="200" spans="1:5">
      <c r="A200" s="17">
        <f t="shared" si="10"/>
        <v>44836</v>
      </c>
      <c r="B200" s="17" t="str">
        <f t="shared" ref="B200:B263" si="11">TEXT(A200,"aaa")</f>
        <v>日</v>
      </c>
      <c r="C200" s="15" t="str">
        <f t="shared" si="9"/>
        <v>202210</v>
      </c>
      <c r="D200" s="18">
        <v>2</v>
      </c>
      <c r="E200" s="18">
        <v>2</v>
      </c>
    </row>
    <row r="201" spans="1:5">
      <c r="A201" s="17">
        <f t="shared" si="10"/>
        <v>44837</v>
      </c>
      <c r="B201" s="17" t="str">
        <f t="shared" si="11"/>
        <v>月</v>
      </c>
      <c r="C201" s="15" t="str">
        <f t="shared" si="9"/>
        <v>202210</v>
      </c>
      <c r="D201" s="18">
        <v>0</v>
      </c>
      <c r="E201" s="18">
        <v>0</v>
      </c>
    </row>
    <row r="202" spans="1:5">
      <c r="A202" s="17">
        <f t="shared" si="10"/>
        <v>44838</v>
      </c>
      <c r="B202" s="17" t="str">
        <f t="shared" si="11"/>
        <v>火</v>
      </c>
      <c r="C202" s="15" t="str">
        <f t="shared" si="9"/>
        <v>202210</v>
      </c>
      <c r="D202" s="18">
        <v>0</v>
      </c>
      <c r="E202" s="18">
        <v>0</v>
      </c>
    </row>
    <row r="203" spans="1:5">
      <c r="A203" s="17">
        <f t="shared" si="10"/>
        <v>44839</v>
      </c>
      <c r="B203" s="17" t="str">
        <f t="shared" si="11"/>
        <v>水</v>
      </c>
      <c r="C203" s="15" t="str">
        <f t="shared" si="9"/>
        <v>202210</v>
      </c>
      <c r="D203" s="15">
        <v>0</v>
      </c>
      <c r="E203" s="15">
        <v>0</v>
      </c>
    </row>
    <row r="204" spans="1:5">
      <c r="A204" s="17">
        <f t="shared" si="10"/>
        <v>44840</v>
      </c>
      <c r="B204" s="17" t="str">
        <f t="shared" si="11"/>
        <v>木</v>
      </c>
      <c r="C204" s="15" t="str">
        <f t="shared" si="9"/>
        <v>202210</v>
      </c>
      <c r="D204" s="15">
        <v>0</v>
      </c>
      <c r="E204" s="15">
        <v>0</v>
      </c>
    </row>
    <row r="205" spans="1:5">
      <c r="A205" s="17">
        <f t="shared" si="10"/>
        <v>44841</v>
      </c>
      <c r="B205" s="17" t="str">
        <f t="shared" si="11"/>
        <v>金</v>
      </c>
      <c r="C205" s="15" t="str">
        <f t="shared" si="9"/>
        <v>202210</v>
      </c>
      <c r="D205" s="18">
        <v>0</v>
      </c>
      <c r="E205" s="18">
        <v>0</v>
      </c>
    </row>
    <row r="206" spans="1:5">
      <c r="A206" s="17">
        <f t="shared" si="10"/>
        <v>44842</v>
      </c>
      <c r="B206" s="17" t="str">
        <f t="shared" si="11"/>
        <v>土</v>
      </c>
      <c r="C206" s="15" t="str">
        <f t="shared" si="9"/>
        <v>202210</v>
      </c>
      <c r="D206" s="18">
        <v>1</v>
      </c>
      <c r="E206" s="18">
        <v>1</v>
      </c>
    </row>
    <row r="207" spans="1:5">
      <c r="A207" s="17">
        <f t="shared" si="10"/>
        <v>44843</v>
      </c>
      <c r="B207" s="17" t="str">
        <f t="shared" si="11"/>
        <v>日</v>
      </c>
      <c r="C207" s="15" t="str">
        <f t="shared" si="9"/>
        <v>202210</v>
      </c>
      <c r="D207" s="18">
        <v>2</v>
      </c>
      <c r="E207" s="18">
        <v>2</v>
      </c>
    </row>
    <row r="208" spans="1:5">
      <c r="A208" s="17">
        <f t="shared" si="10"/>
        <v>44844</v>
      </c>
      <c r="B208" s="17" t="str">
        <f t="shared" si="11"/>
        <v>月</v>
      </c>
      <c r="C208" s="15" t="str">
        <f t="shared" si="9"/>
        <v>202210</v>
      </c>
      <c r="D208" s="18">
        <v>0</v>
      </c>
      <c r="E208" s="18">
        <v>0</v>
      </c>
    </row>
    <row r="209" spans="1:5">
      <c r="A209" s="17">
        <f t="shared" si="10"/>
        <v>44845</v>
      </c>
      <c r="B209" s="17" t="str">
        <f t="shared" si="11"/>
        <v>火</v>
      </c>
      <c r="C209" s="15" t="str">
        <f t="shared" si="9"/>
        <v>202210</v>
      </c>
      <c r="D209" s="18">
        <v>0</v>
      </c>
      <c r="E209" s="18">
        <v>0</v>
      </c>
    </row>
    <row r="210" spans="1:5">
      <c r="A210" s="17">
        <f t="shared" si="10"/>
        <v>44846</v>
      </c>
      <c r="B210" s="17" t="str">
        <f t="shared" si="11"/>
        <v>水</v>
      </c>
      <c r="C210" s="15" t="str">
        <f t="shared" si="9"/>
        <v>202210</v>
      </c>
      <c r="D210" s="15">
        <v>0</v>
      </c>
      <c r="E210" s="15">
        <v>0</v>
      </c>
    </row>
    <row r="211" spans="1:5">
      <c r="A211" s="17">
        <f t="shared" si="10"/>
        <v>44847</v>
      </c>
      <c r="B211" s="17" t="str">
        <f t="shared" si="11"/>
        <v>木</v>
      </c>
      <c r="C211" s="15" t="str">
        <f t="shared" si="9"/>
        <v>202210</v>
      </c>
      <c r="D211" s="15">
        <v>0</v>
      </c>
      <c r="E211" s="15">
        <v>0</v>
      </c>
    </row>
    <row r="212" spans="1:5">
      <c r="A212" s="17">
        <f t="shared" si="10"/>
        <v>44848</v>
      </c>
      <c r="B212" s="17" t="str">
        <f t="shared" si="11"/>
        <v>金</v>
      </c>
      <c r="C212" s="15" t="str">
        <f t="shared" si="9"/>
        <v>202210</v>
      </c>
      <c r="D212" s="15">
        <v>0</v>
      </c>
      <c r="E212" s="15">
        <v>0</v>
      </c>
    </row>
    <row r="213" spans="1:5">
      <c r="A213" s="17">
        <f t="shared" si="10"/>
        <v>44849</v>
      </c>
      <c r="B213" s="17" t="str">
        <f t="shared" si="11"/>
        <v>土</v>
      </c>
      <c r="C213" s="15" t="str">
        <f t="shared" si="9"/>
        <v>202210</v>
      </c>
      <c r="D213" s="18">
        <v>1</v>
      </c>
      <c r="E213" s="18">
        <v>1</v>
      </c>
    </row>
    <row r="214" spans="1:5">
      <c r="A214" s="17">
        <f t="shared" si="10"/>
        <v>44850</v>
      </c>
      <c r="B214" s="17" t="str">
        <f t="shared" si="11"/>
        <v>日</v>
      </c>
      <c r="C214" s="15" t="str">
        <f t="shared" si="9"/>
        <v>202210</v>
      </c>
      <c r="D214" s="18">
        <v>2</v>
      </c>
      <c r="E214" s="18">
        <v>2</v>
      </c>
    </row>
    <row r="215" spans="1:5">
      <c r="A215" s="17">
        <f t="shared" si="10"/>
        <v>44851</v>
      </c>
      <c r="B215" s="17" t="str">
        <f t="shared" si="11"/>
        <v>月</v>
      </c>
      <c r="C215" s="15" t="str">
        <f t="shared" si="9"/>
        <v>202210</v>
      </c>
      <c r="D215" s="18">
        <v>0</v>
      </c>
      <c r="E215" s="18">
        <v>0</v>
      </c>
    </row>
    <row r="216" spans="1:5">
      <c r="A216" s="17">
        <f t="shared" si="10"/>
        <v>44852</v>
      </c>
      <c r="B216" s="17" t="str">
        <f t="shared" si="11"/>
        <v>火</v>
      </c>
      <c r="C216" s="15" t="str">
        <f t="shared" si="9"/>
        <v>202210</v>
      </c>
      <c r="D216" s="18">
        <v>0</v>
      </c>
      <c r="E216" s="18">
        <v>0</v>
      </c>
    </row>
    <row r="217" spans="1:5">
      <c r="A217" s="17">
        <f t="shared" si="10"/>
        <v>44853</v>
      </c>
      <c r="B217" s="17" t="str">
        <f t="shared" si="11"/>
        <v>水</v>
      </c>
      <c r="C217" s="15" t="str">
        <f t="shared" si="9"/>
        <v>202210</v>
      </c>
      <c r="D217" s="15">
        <v>0</v>
      </c>
      <c r="E217" s="15">
        <v>0</v>
      </c>
    </row>
    <row r="218" spans="1:5">
      <c r="A218" s="17">
        <f t="shared" si="10"/>
        <v>44854</v>
      </c>
      <c r="B218" s="17" t="str">
        <f t="shared" si="11"/>
        <v>木</v>
      </c>
      <c r="C218" s="15" t="str">
        <f t="shared" si="9"/>
        <v>202210</v>
      </c>
      <c r="D218" s="15">
        <v>0</v>
      </c>
      <c r="E218" s="15">
        <v>0</v>
      </c>
    </row>
    <row r="219" spans="1:5">
      <c r="A219" s="17">
        <f t="shared" si="10"/>
        <v>44855</v>
      </c>
      <c r="B219" s="17" t="str">
        <f t="shared" si="11"/>
        <v>金</v>
      </c>
      <c r="C219" s="15" t="str">
        <f t="shared" si="9"/>
        <v>202211</v>
      </c>
      <c r="D219" s="18">
        <v>0</v>
      </c>
      <c r="E219" s="18">
        <v>0</v>
      </c>
    </row>
    <row r="220" spans="1:5">
      <c r="A220" s="17">
        <f t="shared" si="10"/>
        <v>44856</v>
      </c>
      <c r="B220" s="17" t="str">
        <f t="shared" si="11"/>
        <v>土</v>
      </c>
      <c r="C220" s="15" t="str">
        <f t="shared" si="9"/>
        <v>202211</v>
      </c>
      <c r="D220" s="18">
        <v>1</v>
      </c>
      <c r="E220" s="18">
        <v>1</v>
      </c>
    </row>
    <row r="221" spans="1:5">
      <c r="A221" s="17">
        <f t="shared" si="10"/>
        <v>44857</v>
      </c>
      <c r="B221" s="17" t="str">
        <f t="shared" si="11"/>
        <v>日</v>
      </c>
      <c r="C221" s="15" t="str">
        <f t="shared" si="9"/>
        <v>202211</v>
      </c>
      <c r="D221" s="18">
        <v>2</v>
      </c>
      <c r="E221" s="18">
        <v>2</v>
      </c>
    </row>
    <row r="222" spans="1:5">
      <c r="A222" s="17">
        <f t="shared" si="10"/>
        <v>44858</v>
      </c>
      <c r="B222" s="17" t="str">
        <f t="shared" si="11"/>
        <v>月</v>
      </c>
      <c r="C222" s="15" t="str">
        <f t="shared" si="9"/>
        <v>202211</v>
      </c>
      <c r="D222" s="18">
        <v>0</v>
      </c>
      <c r="E222" s="18">
        <v>0</v>
      </c>
    </row>
    <row r="223" spans="1:5">
      <c r="A223" s="17">
        <f t="shared" si="10"/>
        <v>44859</v>
      </c>
      <c r="B223" s="17" t="str">
        <f t="shared" si="11"/>
        <v>火</v>
      </c>
      <c r="C223" s="15" t="str">
        <f t="shared" si="9"/>
        <v>202211</v>
      </c>
      <c r="D223" s="18">
        <v>0</v>
      </c>
      <c r="E223" s="18">
        <v>0</v>
      </c>
    </row>
    <row r="224" spans="1:5">
      <c r="A224" s="17">
        <f t="shared" si="10"/>
        <v>44860</v>
      </c>
      <c r="B224" s="17" t="str">
        <f t="shared" si="11"/>
        <v>水</v>
      </c>
      <c r="C224" s="15" t="str">
        <f t="shared" si="9"/>
        <v>202211</v>
      </c>
      <c r="D224" s="15">
        <v>0</v>
      </c>
      <c r="E224" s="15">
        <v>0</v>
      </c>
    </row>
    <row r="225" spans="1:5">
      <c r="A225" s="17">
        <f t="shared" si="10"/>
        <v>44861</v>
      </c>
      <c r="B225" s="17" t="str">
        <f t="shared" si="11"/>
        <v>木</v>
      </c>
      <c r="C225" s="15" t="str">
        <f t="shared" si="9"/>
        <v>202211</v>
      </c>
      <c r="D225" s="15">
        <v>0</v>
      </c>
      <c r="E225" s="15">
        <v>0</v>
      </c>
    </row>
    <row r="226" spans="1:5">
      <c r="A226" s="17">
        <f t="shared" si="10"/>
        <v>44862</v>
      </c>
      <c r="B226" s="17" t="str">
        <f t="shared" si="11"/>
        <v>金</v>
      </c>
      <c r="C226" s="15" t="str">
        <f t="shared" si="9"/>
        <v>202211</v>
      </c>
      <c r="D226" s="18">
        <v>0</v>
      </c>
      <c r="E226" s="18">
        <v>0</v>
      </c>
    </row>
    <row r="227" spans="1:5">
      <c r="A227" s="17">
        <f t="shared" si="10"/>
        <v>44863</v>
      </c>
      <c r="B227" s="17" t="str">
        <f t="shared" si="11"/>
        <v>土</v>
      </c>
      <c r="C227" s="15" t="str">
        <f t="shared" si="9"/>
        <v>202211</v>
      </c>
      <c r="D227" s="18">
        <v>1</v>
      </c>
      <c r="E227" s="18">
        <v>1</v>
      </c>
    </row>
    <row r="228" spans="1:5">
      <c r="A228" s="17">
        <f t="shared" si="10"/>
        <v>44864</v>
      </c>
      <c r="B228" s="17" t="str">
        <f t="shared" si="11"/>
        <v>日</v>
      </c>
      <c r="C228" s="15" t="str">
        <f t="shared" si="9"/>
        <v>202211</v>
      </c>
      <c r="D228" s="18">
        <v>2</v>
      </c>
      <c r="E228" s="18">
        <v>2</v>
      </c>
    </row>
    <row r="229" spans="1:5">
      <c r="A229" s="17">
        <f t="shared" si="10"/>
        <v>44865</v>
      </c>
      <c r="B229" s="17" t="str">
        <f t="shared" si="11"/>
        <v>月</v>
      </c>
      <c r="C229" s="15" t="str">
        <f t="shared" si="9"/>
        <v>202211</v>
      </c>
      <c r="D229" s="18">
        <v>0</v>
      </c>
      <c r="E229" s="18">
        <v>0</v>
      </c>
    </row>
    <row r="230" spans="1:5">
      <c r="A230" s="17">
        <f t="shared" si="10"/>
        <v>44866</v>
      </c>
      <c r="B230" s="17" t="str">
        <f t="shared" si="11"/>
        <v>火</v>
      </c>
      <c r="C230" s="15" t="str">
        <f t="shared" si="9"/>
        <v>202211</v>
      </c>
      <c r="D230" s="18">
        <v>0</v>
      </c>
      <c r="E230" s="18">
        <v>0</v>
      </c>
    </row>
    <row r="231" spans="1:5">
      <c r="A231" s="17">
        <f t="shared" si="10"/>
        <v>44867</v>
      </c>
      <c r="B231" s="17" t="str">
        <f t="shared" si="11"/>
        <v>水</v>
      </c>
      <c r="C231" s="15" t="str">
        <f t="shared" si="9"/>
        <v>202211</v>
      </c>
      <c r="D231" s="15">
        <v>0</v>
      </c>
      <c r="E231" s="15">
        <v>0</v>
      </c>
    </row>
    <row r="232" spans="1:5">
      <c r="A232" s="17">
        <f t="shared" si="10"/>
        <v>44868</v>
      </c>
      <c r="B232" s="17" t="str">
        <f t="shared" si="11"/>
        <v>木</v>
      </c>
      <c r="C232" s="15" t="str">
        <f t="shared" si="9"/>
        <v>202211</v>
      </c>
      <c r="D232" s="15">
        <v>0</v>
      </c>
      <c r="E232" s="15">
        <v>0</v>
      </c>
    </row>
    <row r="233" spans="1:5">
      <c r="A233" s="17">
        <f t="shared" si="10"/>
        <v>44869</v>
      </c>
      <c r="B233" s="17" t="str">
        <f t="shared" si="11"/>
        <v>金</v>
      </c>
      <c r="C233" s="15" t="str">
        <f t="shared" si="9"/>
        <v>202211</v>
      </c>
      <c r="D233" s="18">
        <v>0</v>
      </c>
      <c r="E233" s="18">
        <v>0</v>
      </c>
    </row>
    <row r="234" spans="1:5">
      <c r="A234" s="17">
        <f t="shared" si="10"/>
        <v>44870</v>
      </c>
      <c r="B234" s="17" t="str">
        <f t="shared" si="11"/>
        <v>土</v>
      </c>
      <c r="C234" s="15" t="str">
        <f t="shared" si="9"/>
        <v>202211</v>
      </c>
      <c r="D234" s="18">
        <v>1</v>
      </c>
      <c r="E234" s="18">
        <v>1</v>
      </c>
    </row>
    <row r="235" spans="1:5">
      <c r="A235" s="17">
        <f t="shared" si="10"/>
        <v>44871</v>
      </c>
      <c r="B235" s="17" t="str">
        <f t="shared" si="11"/>
        <v>日</v>
      </c>
      <c r="C235" s="15" t="str">
        <f t="shared" si="9"/>
        <v>202211</v>
      </c>
      <c r="D235" s="18">
        <v>2</v>
      </c>
      <c r="E235" s="18">
        <v>2</v>
      </c>
    </row>
    <row r="236" spans="1:5">
      <c r="A236" s="17">
        <f t="shared" si="10"/>
        <v>44872</v>
      </c>
      <c r="B236" s="17" t="str">
        <f t="shared" si="11"/>
        <v>月</v>
      </c>
      <c r="C236" s="15" t="str">
        <f t="shared" si="9"/>
        <v>202211</v>
      </c>
      <c r="D236" s="18">
        <v>0</v>
      </c>
      <c r="E236" s="18">
        <v>0</v>
      </c>
    </row>
    <row r="237" spans="1:5">
      <c r="A237" s="17">
        <f t="shared" si="10"/>
        <v>44873</v>
      </c>
      <c r="B237" s="17" t="str">
        <f t="shared" si="11"/>
        <v>火</v>
      </c>
      <c r="C237" s="15" t="str">
        <f t="shared" si="9"/>
        <v>202211</v>
      </c>
      <c r="D237" s="18">
        <v>0</v>
      </c>
      <c r="E237" s="18">
        <v>0</v>
      </c>
    </row>
    <row r="238" spans="1:5">
      <c r="A238" s="17">
        <f t="shared" si="10"/>
        <v>44874</v>
      </c>
      <c r="B238" s="17" t="str">
        <f t="shared" si="11"/>
        <v>水</v>
      </c>
      <c r="C238" s="15" t="str">
        <f t="shared" si="9"/>
        <v>202211</v>
      </c>
      <c r="D238" s="15">
        <v>0</v>
      </c>
      <c r="E238" s="15">
        <v>0</v>
      </c>
    </row>
    <row r="239" spans="1:5">
      <c r="A239" s="17">
        <f t="shared" si="10"/>
        <v>44875</v>
      </c>
      <c r="B239" s="17" t="str">
        <f t="shared" si="11"/>
        <v>木</v>
      </c>
      <c r="C239" s="15" t="str">
        <f t="shared" si="9"/>
        <v>202211</v>
      </c>
      <c r="D239" s="15">
        <v>0</v>
      </c>
      <c r="E239" s="15">
        <v>0</v>
      </c>
    </row>
    <row r="240" spans="1:5">
      <c r="A240" s="17">
        <f t="shared" si="10"/>
        <v>44876</v>
      </c>
      <c r="B240" s="17" t="str">
        <f t="shared" si="11"/>
        <v>金</v>
      </c>
      <c r="C240" s="15" t="str">
        <f t="shared" si="9"/>
        <v>202211</v>
      </c>
      <c r="D240" s="18">
        <v>0</v>
      </c>
      <c r="E240" s="18">
        <v>0</v>
      </c>
    </row>
    <row r="241" spans="1:5">
      <c r="A241" s="17">
        <f t="shared" si="10"/>
        <v>44877</v>
      </c>
      <c r="B241" s="17" t="str">
        <f t="shared" si="11"/>
        <v>土</v>
      </c>
      <c r="C241" s="15" t="str">
        <f t="shared" si="9"/>
        <v>202211</v>
      </c>
      <c r="D241" s="18">
        <v>1</v>
      </c>
      <c r="E241" s="18">
        <v>1</v>
      </c>
    </row>
    <row r="242" spans="1:5">
      <c r="A242" s="17">
        <f t="shared" si="10"/>
        <v>44878</v>
      </c>
      <c r="B242" s="17" t="str">
        <f t="shared" si="11"/>
        <v>日</v>
      </c>
      <c r="C242" s="15" t="str">
        <f t="shared" si="9"/>
        <v>202211</v>
      </c>
      <c r="D242" s="18">
        <v>2</v>
      </c>
      <c r="E242" s="18">
        <v>2</v>
      </c>
    </row>
    <row r="243" spans="1:5">
      <c r="A243" s="17">
        <f t="shared" si="10"/>
        <v>44879</v>
      </c>
      <c r="B243" s="17" t="str">
        <f t="shared" si="11"/>
        <v>月</v>
      </c>
      <c r="C243" s="15" t="str">
        <f t="shared" si="9"/>
        <v>202211</v>
      </c>
      <c r="D243" s="18">
        <v>0</v>
      </c>
      <c r="E243" s="18">
        <v>0</v>
      </c>
    </row>
    <row r="244" spans="1:5">
      <c r="A244" s="17">
        <f t="shared" si="10"/>
        <v>44880</v>
      </c>
      <c r="B244" s="17" t="str">
        <f t="shared" si="11"/>
        <v>火</v>
      </c>
      <c r="C244" s="15" t="str">
        <f t="shared" si="9"/>
        <v>202211</v>
      </c>
      <c r="D244" s="18">
        <v>0</v>
      </c>
      <c r="E244" s="18">
        <v>0</v>
      </c>
    </row>
    <row r="245" spans="1:5">
      <c r="A245" s="17">
        <f t="shared" si="10"/>
        <v>44881</v>
      </c>
      <c r="B245" s="17" t="str">
        <f t="shared" si="11"/>
        <v>水</v>
      </c>
      <c r="C245" s="15" t="str">
        <f t="shared" si="9"/>
        <v>202211</v>
      </c>
      <c r="D245" s="15">
        <v>0</v>
      </c>
      <c r="E245" s="15">
        <v>0</v>
      </c>
    </row>
    <row r="246" spans="1:5">
      <c r="A246" s="17">
        <f t="shared" si="10"/>
        <v>44882</v>
      </c>
      <c r="B246" s="17" t="str">
        <f t="shared" si="11"/>
        <v>木</v>
      </c>
      <c r="C246" s="15" t="str">
        <f t="shared" si="9"/>
        <v>202211</v>
      </c>
      <c r="D246" s="15">
        <v>0</v>
      </c>
      <c r="E246" s="15">
        <v>0</v>
      </c>
    </row>
    <row r="247" spans="1:5">
      <c r="A247" s="17">
        <f t="shared" si="10"/>
        <v>44883</v>
      </c>
      <c r="B247" s="17" t="str">
        <f t="shared" si="11"/>
        <v>金</v>
      </c>
      <c r="C247" s="15" t="str">
        <f t="shared" si="9"/>
        <v>202211</v>
      </c>
      <c r="D247" s="18">
        <v>0</v>
      </c>
      <c r="E247" s="18">
        <v>0</v>
      </c>
    </row>
    <row r="248" spans="1:5">
      <c r="A248" s="17">
        <f t="shared" si="10"/>
        <v>44884</v>
      </c>
      <c r="B248" s="17" t="str">
        <f t="shared" si="11"/>
        <v>土</v>
      </c>
      <c r="C248" s="15" t="str">
        <f t="shared" si="9"/>
        <v>202211</v>
      </c>
      <c r="D248" s="18">
        <v>1</v>
      </c>
      <c r="E248" s="18">
        <v>1</v>
      </c>
    </row>
    <row r="249" spans="1:5">
      <c r="A249" s="17">
        <f t="shared" si="10"/>
        <v>44885</v>
      </c>
      <c r="B249" s="17" t="str">
        <f t="shared" si="11"/>
        <v>日</v>
      </c>
      <c r="C249" s="15" t="str">
        <f t="shared" si="9"/>
        <v>202211</v>
      </c>
      <c r="D249" s="18">
        <v>2</v>
      </c>
      <c r="E249" s="18">
        <v>2</v>
      </c>
    </row>
    <row r="250" spans="1:5">
      <c r="A250" s="17">
        <f t="shared" si="10"/>
        <v>44886</v>
      </c>
      <c r="B250" s="17" t="str">
        <f t="shared" si="11"/>
        <v>月</v>
      </c>
      <c r="C250" s="15" t="str">
        <f t="shared" si="9"/>
        <v>202212</v>
      </c>
      <c r="D250" s="18">
        <v>0</v>
      </c>
      <c r="E250" s="18">
        <v>0</v>
      </c>
    </row>
    <row r="251" spans="1:5">
      <c r="A251" s="17">
        <f t="shared" si="10"/>
        <v>44887</v>
      </c>
      <c r="B251" s="17" t="str">
        <f t="shared" si="11"/>
        <v>火</v>
      </c>
      <c r="C251" s="15" t="str">
        <f t="shared" si="9"/>
        <v>202212</v>
      </c>
      <c r="D251" s="18">
        <v>0</v>
      </c>
      <c r="E251" s="18">
        <v>0</v>
      </c>
    </row>
    <row r="252" spans="1:5">
      <c r="A252" s="17">
        <f t="shared" si="10"/>
        <v>44888</v>
      </c>
      <c r="B252" s="17" t="str">
        <f t="shared" si="11"/>
        <v>水</v>
      </c>
      <c r="C252" s="15" t="str">
        <f t="shared" si="9"/>
        <v>202212</v>
      </c>
      <c r="D252" s="15">
        <v>0</v>
      </c>
      <c r="E252" s="15">
        <v>0</v>
      </c>
    </row>
    <row r="253" spans="1:5">
      <c r="A253" s="17">
        <f t="shared" si="10"/>
        <v>44889</v>
      </c>
      <c r="B253" s="17" t="str">
        <f t="shared" si="11"/>
        <v>木</v>
      </c>
      <c r="C253" s="15" t="str">
        <f t="shared" si="9"/>
        <v>202212</v>
      </c>
      <c r="D253" s="15">
        <v>0</v>
      </c>
      <c r="E253" s="15">
        <v>0</v>
      </c>
    </row>
    <row r="254" spans="1:5">
      <c r="A254" s="17">
        <f t="shared" si="10"/>
        <v>44890</v>
      </c>
      <c r="B254" s="17" t="str">
        <f t="shared" si="11"/>
        <v>金</v>
      </c>
      <c r="C254" s="15" t="str">
        <f t="shared" si="9"/>
        <v>202212</v>
      </c>
      <c r="D254" s="18">
        <v>0</v>
      </c>
      <c r="E254" s="18">
        <v>0</v>
      </c>
    </row>
    <row r="255" spans="1:5">
      <c r="A255" s="17">
        <f t="shared" si="10"/>
        <v>44891</v>
      </c>
      <c r="B255" s="17" t="str">
        <f t="shared" si="11"/>
        <v>土</v>
      </c>
      <c r="C255" s="15" t="str">
        <f t="shared" si="9"/>
        <v>202212</v>
      </c>
      <c r="D255" s="18">
        <v>1</v>
      </c>
      <c r="E255" s="18">
        <v>1</v>
      </c>
    </row>
    <row r="256" spans="1:5">
      <c r="A256" s="17">
        <f t="shared" si="10"/>
        <v>44892</v>
      </c>
      <c r="B256" s="17" t="str">
        <f t="shared" si="11"/>
        <v>日</v>
      </c>
      <c r="C256" s="15" t="str">
        <f t="shared" si="9"/>
        <v>202212</v>
      </c>
      <c r="D256" s="18">
        <v>2</v>
      </c>
      <c r="E256" s="18">
        <v>2</v>
      </c>
    </row>
    <row r="257" spans="1:5">
      <c r="A257" s="17">
        <f t="shared" si="10"/>
        <v>44893</v>
      </c>
      <c r="B257" s="17" t="str">
        <f t="shared" si="11"/>
        <v>月</v>
      </c>
      <c r="C257" s="15" t="str">
        <f t="shared" si="9"/>
        <v>202212</v>
      </c>
      <c r="D257" s="18">
        <v>0</v>
      </c>
      <c r="E257" s="18">
        <v>0</v>
      </c>
    </row>
    <row r="258" spans="1:5">
      <c r="A258" s="17">
        <f t="shared" si="10"/>
        <v>44894</v>
      </c>
      <c r="B258" s="17" t="str">
        <f t="shared" si="11"/>
        <v>火</v>
      </c>
      <c r="C258" s="15" t="str">
        <f t="shared" si="9"/>
        <v>202212</v>
      </c>
      <c r="D258" s="18">
        <v>0</v>
      </c>
      <c r="E258" s="18">
        <v>0</v>
      </c>
    </row>
    <row r="259" spans="1:5">
      <c r="A259" s="17">
        <f t="shared" si="10"/>
        <v>44895</v>
      </c>
      <c r="B259" s="17" t="str">
        <f t="shared" si="11"/>
        <v>水</v>
      </c>
      <c r="C259" s="15" t="str">
        <f t="shared" si="9"/>
        <v>202212</v>
      </c>
      <c r="D259" s="15">
        <v>0</v>
      </c>
      <c r="E259" s="15">
        <v>0</v>
      </c>
    </row>
    <row r="260" spans="1:5">
      <c r="A260" s="17">
        <f t="shared" si="10"/>
        <v>44896</v>
      </c>
      <c r="B260" s="17" t="str">
        <f t="shared" si="11"/>
        <v>木</v>
      </c>
      <c r="C260" s="15" t="str">
        <f t="shared" si="9"/>
        <v>202212</v>
      </c>
      <c r="D260" s="15">
        <v>0</v>
      </c>
      <c r="E260" s="15">
        <v>0</v>
      </c>
    </row>
    <row r="261" spans="1:5">
      <c r="A261" s="17">
        <f t="shared" si="10"/>
        <v>44897</v>
      </c>
      <c r="B261" s="17" t="str">
        <f t="shared" si="11"/>
        <v>金</v>
      </c>
      <c r="C261" s="15" t="str">
        <f t="shared" si="9"/>
        <v>202212</v>
      </c>
      <c r="D261" s="18">
        <v>0</v>
      </c>
      <c r="E261" s="18">
        <v>0</v>
      </c>
    </row>
    <row r="262" spans="1:5">
      <c r="A262" s="17">
        <f t="shared" si="10"/>
        <v>44898</v>
      </c>
      <c r="B262" s="17" t="str">
        <f t="shared" si="11"/>
        <v>土</v>
      </c>
      <c r="C262" s="15" t="str">
        <f t="shared" ref="C262:C325" si="12">IF(DAY(A262)=21,YEAR(A262)&amp;MONTH(A262)+1,C261)</f>
        <v>202212</v>
      </c>
      <c r="D262" s="18">
        <v>1</v>
      </c>
      <c r="E262" s="18">
        <v>1</v>
      </c>
    </row>
    <row r="263" spans="1:5">
      <c r="A263" s="17">
        <f t="shared" ref="A263:A326" si="13">A262+1</f>
        <v>44899</v>
      </c>
      <c r="B263" s="17" t="str">
        <f t="shared" si="11"/>
        <v>日</v>
      </c>
      <c r="C263" s="15" t="str">
        <f t="shared" si="12"/>
        <v>202212</v>
      </c>
      <c r="D263" s="18">
        <v>2</v>
      </c>
      <c r="E263" s="18">
        <v>2</v>
      </c>
    </row>
    <row r="264" spans="1:5">
      <c r="A264" s="17">
        <f t="shared" si="13"/>
        <v>44900</v>
      </c>
      <c r="B264" s="17" t="str">
        <f t="shared" ref="B264:B327" si="14">TEXT(A264,"aaa")</f>
        <v>月</v>
      </c>
      <c r="C264" s="15" t="str">
        <f t="shared" si="12"/>
        <v>202212</v>
      </c>
      <c r="D264" s="18">
        <v>0</v>
      </c>
      <c r="E264" s="18">
        <v>0</v>
      </c>
    </row>
    <row r="265" spans="1:5">
      <c r="A265" s="17">
        <f t="shared" si="13"/>
        <v>44901</v>
      </c>
      <c r="B265" s="17" t="str">
        <f t="shared" si="14"/>
        <v>火</v>
      </c>
      <c r="C265" s="15" t="str">
        <f t="shared" si="12"/>
        <v>202212</v>
      </c>
      <c r="D265" s="18">
        <v>0</v>
      </c>
      <c r="E265" s="18">
        <v>0</v>
      </c>
    </row>
    <row r="266" spans="1:5">
      <c r="A266" s="17">
        <f t="shared" si="13"/>
        <v>44902</v>
      </c>
      <c r="B266" s="17" t="str">
        <f t="shared" si="14"/>
        <v>水</v>
      </c>
      <c r="C266" s="15" t="str">
        <f t="shared" si="12"/>
        <v>202212</v>
      </c>
      <c r="D266" s="15">
        <v>0</v>
      </c>
      <c r="E266" s="15">
        <v>0</v>
      </c>
    </row>
    <row r="267" spans="1:5">
      <c r="A267" s="17">
        <f t="shared" si="13"/>
        <v>44903</v>
      </c>
      <c r="B267" s="17" t="str">
        <f t="shared" si="14"/>
        <v>木</v>
      </c>
      <c r="C267" s="15" t="str">
        <f t="shared" si="12"/>
        <v>202212</v>
      </c>
      <c r="D267" s="15">
        <v>0</v>
      </c>
      <c r="E267" s="15">
        <v>0</v>
      </c>
    </row>
    <row r="268" spans="1:5">
      <c r="A268" s="17">
        <f t="shared" si="13"/>
        <v>44904</v>
      </c>
      <c r="B268" s="17" t="str">
        <f t="shared" si="14"/>
        <v>金</v>
      </c>
      <c r="C268" s="15" t="str">
        <f t="shared" si="12"/>
        <v>202212</v>
      </c>
      <c r="D268" s="18">
        <v>0</v>
      </c>
      <c r="E268" s="18">
        <v>0</v>
      </c>
    </row>
    <row r="269" spans="1:5">
      <c r="A269" s="17">
        <f t="shared" si="13"/>
        <v>44905</v>
      </c>
      <c r="B269" s="17" t="str">
        <f t="shared" si="14"/>
        <v>土</v>
      </c>
      <c r="C269" s="15" t="str">
        <f t="shared" si="12"/>
        <v>202212</v>
      </c>
      <c r="D269" s="18">
        <v>1</v>
      </c>
      <c r="E269" s="18">
        <v>1</v>
      </c>
    </row>
    <row r="270" spans="1:5">
      <c r="A270" s="17">
        <f t="shared" si="13"/>
        <v>44906</v>
      </c>
      <c r="B270" s="17" t="str">
        <f t="shared" si="14"/>
        <v>日</v>
      </c>
      <c r="C270" s="15" t="str">
        <f t="shared" si="12"/>
        <v>202212</v>
      </c>
      <c r="D270" s="18">
        <v>2</v>
      </c>
      <c r="E270" s="18">
        <v>2</v>
      </c>
    </row>
    <row r="271" spans="1:5">
      <c r="A271" s="17">
        <f t="shared" si="13"/>
        <v>44907</v>
      </c>
      <c r="B271" s="17" t="str">
        <f t="shared" si="14"/>
        <v>月</v>
      </c>
      <c r="C271" s="15" t="str">
        <f t="shared" si="12"/>
        <v>202212</v>
      </c>
      <c r="D271" s="18">
        <v>0</v>
      </c>
      <c r="E271" s="18">
        <v>0</v>
      </c>
    </row>
    <row r="272" spans="1:5">
      <c r="A272" s="17">
        <f t="shared" si="13"/>
        <v>44908</v>
      </c>
      <c r="B272" s="17" t="str">
        <f t="shared" si="14"/>
        <v>火</v>
      </c>
      <c r="C272" s="15" t="str">
        <f t="shared" si="12"/>
        <v>202212</v>
      </c>
      <c r="D272" s="18">
        <v>0</v>
      </c>
      <c r="E272" s="18">
        <v>0</v>
      </c>
    </row>
    <row r="273" spans="1:5">
      <c r="A273" s="17">
        <f t="shared" si="13"/>
        <v>44909</v>
      </c>
      <c r="B273" s="17" t="str">
        <f t="shared" si="14"/>
        <v>水</v>
      </c>
      <c r="C273" s="15" t="str">
        <f t="shared" si="12"/>
        <v>202212</v>
      </c>
      <c r="D273" s="15">
        <v>0</v>
      </c>
      <c r="E273" s="15">
        <v>0</v>
      </c>
    </row>
    <row r="274" spans="1:5">
      <c r="A274" s="17">
        <f t="shared" si="13"/>
        <v>44910</v>
      </c>
      <c r="B274" s="17" t="str">
        <f t="shared" si="14"/>
        <v>木</v>
      </c>
      <c r="C274" s="15" t="str">
        <f t="shared" si="12"/>
        <v>202212</v>
      </c>
      <c r="D274" s="15">
        <v>0</v>
      </c>
      <c r="E274" s="15">
        <v>0</v>
      </c>
    </row>
    <row r="275" spans="1:5">
      <c r="A275" s="17">
        <f t="shared" si="13"/>
        <v>44911</v>
      </c>
      <c r="B275" s="17" t="str">
        <f t="shared" si="14"/>
        <v>金</v>
      </c>
      <c r="C275" s="15" t="str">
        <f t="shared" si="12"/>
        <v>202212</v>
      </c>
      <c r="D275" s="18">
        <v>0</v>
      </c>
      <c r="E275" s="18">
        <v>0</v>
      </c>
    </row>
    <row r="276" spans="1:5">
      <c r="A276" s="17">
        <f t="shared" si="13"/>
        <v>44912</v>
      </c>
      <c r="B276" s="17" t="str">
        <f t="shared" si="14"/>
        <v>土</v>
      </c>
      <c r="C276" s="15" t="str">
        <f t="shared" si="12"/>
        <v>202212</v>
      </c>
      <c r="D276" s="18">
        <v>1</v>
      </c>
      <c r="E276" s="18">
        <v>1</v>
      </c>
    </row>
    <row r="277" spans="1:5">
      <c r="A277" s="17">
        <f t="shared" si="13"/>
        <v>44913</v>
      </c>
      <c r="B277" s="17" t="str">
        <f t="shared" si="14"/>
        <v>日</v>
      </c>
      <c r="C277" s="15" t="str">
        <f t="shared" si="12"/>
        <v>202212</v>
      </c>
      <c r="D277" s="18">
        <v>2</v>
      </c>
      <c r="E277" s="18">
        <v>2</v>
      </c>
    </row>
    <row r="278" spans="1:5">
      <c r="A278" s="17">
        <f t="shared" si="13"/>
        <v>44914</v>
      </c>
      <c r="B278" s="17" t="str">
        <f t="shared" si="14"/>
        <v>月</v>
      </c>
      <c r="C278" s="15" t="str">
        <f t="shared" si="12"/>
        <v>202212</v>
      </c>
      <c r="D278" s="18">
        <v>0</v>
      </c>
      <c r="E278" s="18">
        <v>0</v>
      </c>
    </row>
    <row r="279" spans="1:5">
      <c r="A279" s="17">
        <f t="shared" si="13"/>
        <v>44915</v>
      </c>
      <c r="B279" s="17" t="str">
        <f t="shared" si="14"/>
        <v>火</v>
      </c>
      <c r="C279" s="15" t="str">
        <f t="shared" si="12"/>
        <v>202212</v>
      </c>
      <c r="D279" s="18">
        <v>0</v>
      </c>
      <c r="E279" s="18">
        <v>0</v>
      </c>
    </row>
    <row r="280" spans="1:5">
      <c r="A280" s="17">
        <f t="shared" si="13"/>
        <v>44916</v>
      </c>
      <c r="B280" s="17" t="str">
        <f t="shared" si="14"/>
        <v>水</v>
      </c>
      <c r="C280" s="600">
        <v>20231</v>
      </c>
      <c r="D280" s="15">
        <v>0</v>
      </c>
      <c r="E280" s="15">
        <v>0</v>
      </c>
    </row>
    <row r="281" spans="1:5">
      <c r="A281" s="17">
        <f t="shared" si="13"/>
        <v>44917</v>
      </c>
      <c r="B281" s="17" t="str">
        <f t="shared" si="14"/>
        <v>木</v>
      </c>
      <c r="C281" s="600">
        <f t="shared" si="12"/>
        <v>20231</v>
      </c>
      <c r="D281" s="15">
        <v>0</v>
      </c>
      <c r="E281" s="15">
        <v>0</v>
      </c>
    </row>
    <row r="282" spans="1:5">
      <c r="A282" s="17">
        <f t="shared" si="13"/>
        <v>44918</v>
      </c>
      <c r="B282" s="17" t="str">
        <f t="shared" si="14"/>
        <v>金</v>
      </c>
      <c r="C282" s="600">
        <f t="shared" si="12"/>
        <v>20231</v>
      </c>
      <c r="D282" s="18">
        <v>0</v>
      </c>
      <c r="E282" s="18">
        <v>0</v>
      </c>
    </row>
    <row r="283" spans="1:5">
      <c r="A283" s="17">
        <f t="shared" si="13"/>
        <v>44919</v>
      </c>
      <c r="B283" s="17" t="str">
        <f t="shared" si="14"/>
        <v>土</v>
      </c>
      <c r="C283" s="600">
        <f t="shared" si="12"/>
        <v>20231</v>
      </c>
      <c r="D283" s="18">
        <v>1</v>
      </c>
      <c r="E283" s="18">
        <v>1</v>
      </c>
    </row>
    <row r="284" spans="1:5">
      <c r="A284" s="17">
        <f t="shared" si="13"/>
        <v>44920</v>
      </c>
      <c r="B284" s="17" t="str">
        <f t="shared" si="14"/>
        <v>日</v>
      </c>
      <c r="C284" s="600">
        <f t="shared" si="12"/>
        <v>20231</v>
      </c>
      <c r="D284" s="18">
        <v>2</v>
      </c>
      <c r="E284" s="18">
        <v>2</v>
      </c>
    </row>
    <row r="285" spans="1:5">
      <c r="A285" s="17">
        <f t="shared" si="13"/>
        <v>44921</v>
      </c>
      <c r="B285" s="17" t="str">
        <f t="shared" si="14"/>
        <v>月</v>
      </c>
      <c r="C285" s="600">
        <f t="shared" si="12"/>
        <v>20231</v>
      </c>
      <c r="D285" s="18">
        <v>0</v>
      </c>
      <c r="E285" s="18">
        <v>0</v>
      </c>
    </row>
    <row r="286" spans="1:5">
      <c r="A286" s="17">
        <f t="shared" si="13"/>
        <v>44922</v>
      </c>
      <c r="B286" s="17" t="str">
        <f t="shared" si="14"/>
        <v>火</v>
      </c>
      <c r="C286" s="600">
        <f t="shared" si="12"/>
        <v>20231</v>
      </c>
      <c r="D286" s="18">
        <v>0</v>
      </c>
      <c r="E286" s="18">
        <v>0</v>
      </c>
    </row>
    <row r="287" spans="1:5">
      <c r="A287" s="17">
        <f t="shared" si="13"/>
        <v>44923</v>
      </c>
      <c r="B287" s="17" t="str">
        <f t="shared" si="14"/>
        <v>水</v>
      </c>
      <c r="C287" s="600">
        <f t="shared" si="12"/>
        <v>20231</v>
      </c>
      <c r="D287" s="15">
        <v>0</v>
      </c>
      <c r="E287" s="15">
        <v>0</v>
      </c>
    </row>
    <row r="288" spans="1:5">
      <c r="A288" s="17">
        <f t="shared" si="13"/>
        <v>44924</v>
      </c>
      <c r="B288" s="17" t="str">
        <f t="shared" si="14"/>
        <v>木</v>
      </c>
      <c r="C288" s="600">
        <f t="shared" si="12"/>
        <v>20231</v>
      </c>
      <c r="D288" s="15">
        <v>1</v>
      </c>
      <c r="E288" s="15">
        <v>1</v>
      </c>
    </row>
    <row r="289" spans="1:5">
      <c r="A289" s="17">
        <f t="shared" si="13"/>
        <v>44925</v>
      </c>
      <c r="B289" s="17" t="str">
        <f t="shared" si="14"/>
        <v>金</v>
      </c>
      <c r="C289" s="600">
        <f t="shared" si="12"/>
        <v>20231</v>
      </c>
      <c r="D289" s="15">
        <v>1</v>
      </c>
      <c r="E289" s="15">
        <v>1</v>
      </c>
    </row>
    <row r="290" spans="1:5">
      <c r="A290" s="17">
        <f t="shared" si="13"/>
        <v>44926</v>
      </c>
      <c r="B290" s="17" t="str">
        <f t="shared" si="14"/>
        <v>土</v>
      </c>
      <c r="C290" s="600">
        <f t="shared" si="12"/>
        <v>20231</v>
      </c>
      <c r="D290" s="15">
        <v>1</v>
      </c>
      <c r="E290" s="15">
        <v>1</v>
      </c>
    </row>
    <row r="291" spans="1:5">
      <c r="A291" s="17">
        <f t="shared" si="13"/>
        <v>44927</v>
      </c>
      <c r="B291" s="17" t="str">
        <f t="shared" si="14"/>
        <v>日</v>
      </c>
      <c r="C291" s="600">
        <f t="shared" si="12"/>
        <v>20231</v>
      </c>
      <c r="D291" s="15">
        <v>2</v>
      </c>
      <c r="E291" s="15">
        <v>2</v>
      </c>
    </row>
    <row r="292" spans="1:5">
      <c r="A292" s="17">
        <f t="shared" si="13"/>
        <v>44928</v>
      </c>
      <c r="B292" s="17" t="str">
        <f t="shared" si="14"/>
        <v>月</v>
      </c>
      <c r="C292" s="600">
        <f t="shared" si="12"/>
        <v>20231</v>
      </c>
      <c r="D292" s="15">
        <v>1</v>
      </c>
      <c r="E292" s="15">
        <v>1</v>
      </c>
    </row>
    <row r="293" spans="1:5">
      <c r="A293" s="17">
        <f t="shared" si="13"/>
        <v>44929</v>
      </c>
      <c r="B293" s="17" t="str">
        <f t="shared" si="14"/>
        <v>火</v>
      </c>
      <c r="C293" s="600">
        <f t="shared" si="12"/>
        <v>20231</v>
      </c>
      <c r="D293" s="15">
        <v>1</v>
      </c>
      <c r="E293" s="15">
        <v>1</v>
      </c>
    </row>
    <row r="294" spans="1:5">
      <c r="A294" s="17">
        <f t="shared" si="13"/>
        <v>44930</v>
      </c>
      <c r="B294" s="17" t="str">
        <f t="shared" si="14"/>
        <v>水</v>
      </c>
      <c r="C294" s="600">
        <f t="shared" si="12"/>
        <v>20231</v>
      </c>
      <c r="D294" s="15">
        <v>1</v>
      </c>
      <c r="E294" s="15">
        <v>1</v>
      </c>
    </row>
    <row r="295" spans="1:5">
      <c r="A295" s="17">
        <f t="shared" si="13"/>
        <v>44931</v>
      </c>
      <c r="B295" s="17" t="str">
        <f t="shared" si="14"/>
        <v>木</v>
      </c>
      <c r="C295" s="600">
        <f t="shared" si="12"/>
        <v>20231</v>
      </c>
      <c r="D295" s="15">
        <v>0</v>
      </c>
      <c r="E295" s="15">
        <v>0</v>
      </c>
    </row>
    <row r="296" spans="1:5">
      <c r="A296" s="17">
        <f t="shared" si="13"/>
        <v>44932</v>
      </c>
      <c r="B296" s="17" t="str">
        <f t="shared" si="14"/>
        <v>金</v>
      </c>
      <c r="C296" s="600">
        <f t="shared" si="12"/>
        <v>20231</v>
      </c>
      <c r="D296" s="18">
        <v>0</v>
      </c>
      <c r="E296" s="18">
        <v>0</v>
      </c>
    </row>
    <row r="297" spans="1:5">
      <c r="A297" s="17">
        <f t="shared" si="13"/>
        <v>44933</v>
      </c>
      <c r="B297" s="17" t="str">
        <f t="shared" si="14"/>
        <v>土</v>
      </c>
      <c r="C297" s="600">
        <f t="shared" si="12"/>
        <v>20231</v>
      </c>
      <c r="D297" s="18">
        <v>1</v>
      </c>
      <c r="E297" s="18">
        <v>1</v>
      </c>
    </row>
    <row r="298" spans="1:5">
      <c r="A298" s="17">
        <f t="shared" si="13"/>
        <v>44934</v>
      </c>
      <c r="B298" s="17" t="str">
        <f t="shared" si="14"/>
        <v>日</v>
      </c>
      <c r="C298" s="600">
        <f t="shared" si="12"/>
        <v>20231</v>
      </c>
      <c r="D298" s="18">
        <v>2</v>
      </c>
      <c r="E298" s="18">
        <v>2</v>
      </c>
    </row>
    <row r="299" spans="1:5">
      <c r="A299" s="17">
        <f t="shared" si="13"/>
        <v>44935</v>
      </c>
      <c r="B299" s="17" t="str">
        <f t="shared" si="14"/>
        <v>月</v>
      </c>
      <c r="C299" s="600">
        <f t="shared" si="12"/>
        <v>20231</v>
      </c>
      <c r="D299" s="18">
        <v>1</v>
      </c>
      <c r="E299" s="18">
        <v>1</v>
      </c>
    </row>
    <row r="300" spans="1:5">
      <c r="A300" s="17">
        <f t="shared" si="13"/>
        <v>44936</v>
      </c>
      <c r="B300" s="17" t="str">
        <f t="shared" si="14"/>
        <v>火</v>
      </c>
      <c r="C300" s="600">
        <f t="shared" si="12"/>
        <v>20231</v>
      </c>
      <c r="D300" s="18">
        <v>0</v>
      </c>
      <c r="E300" s="18">
        <v>0</v>
      </c>
    </row>
    <row r="301" spans="1:5">
      <c r="A301" s="17">
        <f t="shared" si="13"/>
        <v>44937</v>
      </c>
      <c r="B301" s="17" t="str">
        <f t="shared" si="14"/>
        <v>水</v>
      </c>
      <c r="C301" s="600">
        <f t="shared" si="12"/>
        <v>20231</v>
      </c>
      <c r="D301" s="15">
        <v>0</v>
      </c>
      <c r="E301" s="15">
        <v>0</v>
      </c>
    </row>
    <row r="302" spans="1:5">
      <c r="A302" s="17">
        <f t="shared" si="13"/>
        <v>44938</v>
      </c>
      <c r="B302" s="17" t="str">
        <f t="shared" si="14"/>
        <v>木</v>
      </c>
      <c r="C302" s="600">
        <f t="shared" si="12"/>
        <v>20231</v>
      </c>
      <c r="D302" s="15">
        <v>0</v>
      </c>
      <c r="E302" s="15">
        <v>0</v>
      </c>
    </row>
    <row r="303" spans="1:5">
      <c r="A303" s="17">
        <f t="shared" si="13"/>
        <v>44939</v>
      </c>
      <c r="B303" s="17" t="str">
        <f t="shared" si="14"/>
        <v>金</v>
      </c>
      <c r="C303" s="600">
        <f t="shared" si="12"/>
        <v>20231</v>
      </c>
      <c r="D303" s="18">
        <v>0</v>
      </c>
      <c r="E303" s="18">
        <v>0</v>
      </c>
    </row>
    <row r="304" spans="1:5">
      <c r="A304" s="17">
        <f t="shared" si="13"/>
        <v>44940</v>
      </c>
      <c r="B304" s="17" t="str">
        <f t="shared" si="14"/>
        <v>土</v>
      </c>
      <c r="C304" s="600">
        <f t="shared" si="12"/>
        <v>20231</v>
      </c>
      <c r="D304" s="18">
        <v>1</v>
      </c>
      <c r="E304" s="18">
        <v>1</v>
      </c>
    </row>
    <row r="305" spans="1:5">
      <c r="A305" s="17">
        <f t="shared" si="13"/>
        <v>44941</v>
      </c>
      <c r="B305" s="17" t="str">
        <f t="shared" si="14"/>
        <v>日</v>
      </c>
      <c r="C305" s="600">
        <f t="shared" si="12"/>
        <v>20231</v>
      </c>
      <c r="D305" s="18">
        <v>2</v>
      </c>
      <c r="E305" s="18">
        <v>2</v>
      </c>
    </row>
    <row r="306" spans="1:5">
      <c r="A306" s="17">
        <f t="shared" si="13"/>
        <v>44942</v>
      </c>
      <c r="B306" s="17" t="str">
        <f t="shared" si="14"/>
        <v>月</v>
      </c>
      <c r="C306" s="600">
        <f t="shared" si="12"/>
        <v>20231</v>
      </c>
      <c r="D306" s="18">
        <v>0</v>
      </c>
      <c r="E306" s="18">
        <v>0</v>
      </c>
    </row>
    <row r="307" spans="1:5">
      <c r="A307" s="17">
        <f t="shared" si="13"/>
        <v>44943</v>
      </c>
      <c r="B307" s="17" t="str">
        <f t="shared" si="14"/>
        <v>火</v>
      </c>
      <c r="C307" s="600">
        <f t="shared" si="12"/>
        <v>20231</v>
      </c>
      <c r="D307" s="18">
        <v>0</v>
      </c>
      <c r="E307" s="18">
        <v>0</v>
      </c>
    </row>
    <row r="308" spans="1:5">
      <c r="A308" s="17">
        <f t="shared" si="13"/>
        <v>44944</v>
      </c>
      <c r="B308" s="17" t="str">
        <f t="shared" si="14"/>
        <v>水</v>
      </c>
      <c r="C308" s="600">
        <f t="shared" si="12"/>
        <v>20231</v>
      </c>
      <c r="D308" s="15">
        <v>0</v>
      </c>
      <c r="E308" s="15">
        <v>0</v>
      </c>
    </row>
    <row r="309" spans="1:5">
      <c r="A309" s="17">
        <f t="shared" si="13"/>
        <v>44945</v>
      </c>
      <c r="B309" s="17" t="str">
        <f t="shared" si="14"/>
        <v>木</v>
      </c>
      <c r="C309" s="600">
        <f t="shared" si="12"/>
        <v>20231</v>
      </c>
      <c r="D309" s="15">
        <v>0</v>
      </c>
      <c r="E309" s="15">
        <v>0</v>
      </c>
    </row>
    <row r="310" spans="1:5">
      <c r="A310" s="17">
        <f t="shared" si="13"/>
        <v>44946</v>
      </c>
      <c r="B310" s="17" t="str">
        <f t="shared" si="14"/>
        <v>金</v>
      </c>
      <c r="C310" s="600">
        <f t="shared" si="12"/>
        <v>20231</v>
      </c>
      <c r="D310" s="18">
        <v>0</v>
      </c>
      <c r="E310" s="18">
        <v>0</v>
      </c>
    </row>
    <row r="311" spans="1:5">
      <c r="A311" s="17">
        <f t="shared" si="13"/>
        <v>44947</v>
      </c>
      <c r="B311" s="17" t="str">
        <f t="shared" si="14"/>
        <v>土</v>
      </c>
      <c r="C311" s="15" t="str">
        <f t="shared" si="12"/>
        <v>20232</v>
      </c>
      <c r="D311" s="18">
        <v>1</v>
      </c>
      <c r="E311" s="18">
        <v>1</v>
      </c>
    </row>
    <row r="312" spans="1:5">
      <c r="A312" s="17">
        <f t="shared" si="13"/>
        <v>44948</v>
      </c>
      <c r="B312" s="17" t="str">
        <f t="shared" si="14"/>
        <v>日</v>
      </c>
      <c r="C312" s="15" t="str">
        <f t="shared" si="12"/>
        <v>20232</v>
      </c>
      <c r="D312" s="18">
        <v>2</v>
      </c>
      <c r="E312" s="18">
        <v>2</v>
      </c>
    </row>
    <row r="313" spans="1:5">
      <c r="A313" s="17">
        <f t="shared" si="13"/>
        <v>44949</v>
      </c>
      <c r="B313" s="17" t="str">
        <f t="shared" si="14"/>
        <v>月</v>
      </c>
      <c r="C313" s="15" t="str">
        <f t="shared" si="12"/>
        <v>20232</v>
      </c>
      <c r="D313" s="18">
        <v>0</v>
      </c>
      <c r="E313" s="18">
        <v>0</v>
      </c>
    </row>
    <row r="314" spans="1:5">
      <c r="A314" s="17">
        <f t="shared" si="13"/>
        <v>44950</v>
      </c>
      <c r="B314" s="17" t="str">
        <f t="shared" si="14"/>
        <v>火</v>
      </c>
      <c r="C314" s="15" t="str">
        <f t="shared" si="12"/>
        <v>20232</v>
      </c>
      <c r="D314" s="18">
        <v>0</v>
      </c>
      <c r="E314" s="18">
        <v>0</v>
      </c>
    </row>
    <row r="315" spans="1:5">
      <c r="A315" s="17">
        <f t="shared" si="13"/>
        <v>44951</v>
      </c>
      <c r="B315" s="17" t="str">
        <f t="shared" si="14"/>
        <v>水</v>
      </c>
      <c r="C315" s="15" t="str">
        <f t="shared" si="12"/>
        <v>20232</v>
      </c>
      <c r="D315" s="15">
        <v>0</v>
      </c>
      <c r="E315" s="15">
        <v>0</v>
      </c>
    </row>
    <row r="316" spans="1:5">
      <c r="A316" s="17">
        <f t="shared" si="13"/>
        <v>44952</v>
      </c>
      <c r="B316" s="17" t="str">
        <f t="shared" si="14"/>
        <v>木</v>
      </c>
      <c r="C316" s="15" t="str">
        <f t="shared" si="12"/>
        <v>20232</v>
      </c>
      <c r="D316" s="15">
        <v>0</v>
      </c>
      <c r="E316" s="15">
        <v>0</v>
      </c>
    </row>
    <row r="317" spans="1:5">
      <c r="A317" s="17">
        <f t="shared" si="13"/>
        <v>44953</v>
      </c>
      <c r="B317" s="17" t="str">
        <f t="shared" si="14"/>
        <v>金</v>
      </c>
      <c r="C317" s="15" t="str">
        <f t="shared" si="12"/>
        <v>20232</v>
      </c>
      <c r="D317" s="18">
        <v>0</v>
      </c>
      <c r="E317" s="18">
        <v>0</v>
      </c>
    </row>
    <row r="318" spans="1:5">
      <c r="A318" s="17">
        <f t="shared" si="13"/>
        <v>44954</v>
      </c>
      <c r="B318" s="17" t="str">
        <f t="shared" si="14"/>
        <v>土</v>
      </c>
      <c r="C318" s="15" t="str">
        <f t="shared" si="12"/>
        <v>20232</v>
      </c>
      <c r="D318" s="18">
        <v>1</v>
      </c>
      <c r="E318" s="18">
        <v>1</v>
      </c>
    </row>
    <row r="319" spans="1:5">
      <c r="A319" s="17">
        <f t="shared" si="13"/>
        <v>44955</v>
      </c>
      <c r="B319" s="17" t="str">
        <f t="shared" si="14"/>
        <v>日</v>
      </c>
      <c r="C319" s="15" t="str">
        <f t="shared" si="12"/>
        <v>20232</v>
      </c>
      <c r="D319" s="18">
        <v>2</v>
      </c>
      <c r="E319" s="18">
        <v>2</v>
      </c>
    </row>
    <row r="320" spans="1:5">
      <c r="A320" s="17">
        <f t="shared" si="13"/>
        <v>44956</v>
      </c>
      <c r="B320" s="17" t="str">
        <f t="shared" si="14"/>
        <v>月</v>
      </c>
      <c r="C320" s="15" t="str">
        <f t="shared" si="12"/>
        <v>20232</v>
      </c>
      <c r="D320" s="18">
        <v>0</v>
      </c>
      <c r="E320" s="18">
        <v>0</v>
      </c>
    </row>
    <row r="321" spans="1:5">
      <c r="A321" s="17">
        <f t="shared" si="13"/>
        <v>44957</v>
      </c>
      <c r="B321" s="17" t="str">
        <f t="shared" si="14"/>
        <v>火</v>
      </c>
      <c r="C321" s="15" t="str">
        <f t="shared" si="12"/>
        <v>20232</v>
      </c>
      <c r="D321" s="18">
        <v>0</v>
      </c>
      <c r="E321" s="18">
        <v>0</v>
      </c>
    </row>
    <row r="322" spans="1:5">
      <c r="A322" s="17">
        <f t="shared" si="13"/>
        <v>44958</v>
      </c>
      <c r="B322" s="17" t="str">
        <f t="shared" si="14"/>
        <v>水</v>
      </c>
      <c r="C322" s="15" t="str">
        <f t="shared" si="12"/>
        <v>20232</v>
      </c>
      <c r="D322" s="15">
        <v>0</v>
      </c>
      <c r="E322" s="15">
        <v>0</v>
      </c>
    </row>
    <row r="323" spans="1:5">
      <c r="A323" s="17">
        <f t="shared" si="13"/>
        <v>44959</v>
      </c>
      <c r="B323" s="17" t="str">
        <f t="shared" si="14"/>
        <v>木</v>
      </c>
      <c r="C323" s="15" t="str">
        <f t="shared" si="12"/>
        <v>20232</v>
      </c>
      <c r="D323" s="15">
        <v>0</v>
      </c>
      <c r="E323" s="15">
        <v>0</v>
      </c>
    </row>
    <row r="324" spans="1:5">
      <c r="A324" s="17">
        <f t="shared" si="13"/>
        <v>44960</v>
      </c>
      <c r="B324" s="17" t="str">
        <f t="shared" si="14"/>
        <v>金</v>
      </c>
      <c r="C324" s="15" t="str">
        <f t="shared" si="12"/>
        <v>20232</v>
      </c>
      <c r="D324" s="18">
        <v>0</v>
      </c>
      <c r="E324" s="18">
        <v>0</v>
      </c>
    </row>
    <row r="325" spans="1:5">
      <c r="A325" s="17">
        <f t="shared" si="13"/>
        <v>44961</v>
      </c>
      <c r="B325" s="17" t="str">
        <f t="shared" si="14"/>
        <v>土</v>
      </c>
      <c r="C325" s="15" t="str">
        <f t="shared" si="12"/>
        <v>20232</v>
      </c>
      <c r="D325" s="18">
        <v>1</v>
      </c>
      <c r="E325" s="18">
        <v>1</v>
      </c>
    </row>
    <row r="326" spans="1:5">
      <c r="A326" s="17">
        <f t="shared" si="13"/>
        <v>44962</v>
      </c>
      <c r="B326" s="17" t="str">
        <f t="shared" si="14"/>
        <v>日</v>
      </c>
      <c r="C326" s="15" t="str">
        <f t="shared" ref="C326:C380" si="15">IF(DAY(A326)=21,YEAR(A326)&amp;MONTH(A326)+1,C325)</f>
        <v>20232</v>
      </c>
      <c r="D326" s="18">
        <v>2</v>
      </c>
      <c r="E326" s="18">
        <v>2</v>
      </c>
    </row>
    <row r="327" spans="1:5">
      <c r="A327" s="17">
        <f t="shared" ref="A327:A380" si="16">A326+1</f>
        <v>44963</v>
      </c>
      <c r="B327" s="17" t="str">
        <f t="shared" si="14"/>
        <v>月</v>
      </c>
      <c r="C327" s="15" t="str">
        <f t="shared" si="15"/>
        <v>20232</v>
      </c>
      <c r="D327" s="18">
        <v>0</v>
      </c>
      <c r="E327" s="18">
        <v>0</v>
      </c>
    </row>
    <row r="328" spans="1:5">
      <c r="A328" s="17">
        <f t="shared" si="16"/>
        <v>44964</v>
      </c>
      <c r="B328" s="17" t="str">
        <f t="shared" ref="B328:B380" si="17">TEXT(A328,"aaa")</f>
        <v>火</v>
      </c>
      <c r="C328" s="15" t="str">
        <f t="shared" si="15"/>
        <v>20232</v>
      </c>
      <c r="D328" s="18">
        <v>0</v>
      </c>
      <c r="E328" s="18">
        <v>0</v>
      </c>
    </row>
    <row r="329" spans="1:5">
      <c r="A329" s="17">
        <f t="shared" si="16"/>
        <v>44965</v>
      </c>
      <c r="B329" s="17" t="str">
        <f t="shared" si="17"/>
        <v>水</v>
      </c>
      <c r="C329" s="15" t="str">
        <f t="shared" si="15"/>
        <v>20232</v>
      </c>
      <c r="D329" s="15">
        <v>0</v>
      </c>
      <c r="E329" s="15">
        <v>0</v>
      </c>
    </row>
    <row r="330" spans="1:5">
      <c r="A330" s="17">
        <f t="shared" si="16"/>
        <v>44966</v>
      </c>
      <c r="B330" s="17" t="str">
        <f t="shared" si="17"/>
        <v>木</v>
      </c>
      <c r="C330" s="15" t="str">
        <f t="shared" si="15"/>
        <v>20232</v>
      </c>
      <c r="D330" s="15">
        <v>0</v>
      </c>
      <c r="E330" s="15">
        <v>0</v>
      </c>
    </row>
    <row r="331" spans="1:5">
      <c r="A331" s="17">
        <f t="shared" si="16"/>
        <v>44967</v>
      </c>
      <c r="B331" s="17" t="str">
        <f t="shared" si="17"/>
        <v>金</v>
      </c>
      <c r="C331" s="15" t="str">
        <f t="shared" si="15"/>
        <v>20232</v>
      </c>
      <c r="D331" s="18">
        <v>0</v>
      </c>
      <c r="E331" s="18">
        <v>0</v>
      </c>
    </row>
    <row r="332" spans="1:5">
      <c r="A332" s="17">
        <f t="shared" si="16"/>
        <v>44968</v>
      </c>
      <c r="B332" s="17" t="str">
        <f t="shared" si="17"/>
        <v>土</v>
      </c>
      <c r="C332" s="15" t="str">
        <f t="shared" si="15"/>
        <v>20232</v>
      </c>
      <c r="D332" s="18">
        <v>1</v>
      </c>
      <c r="E332" s="18">
        <v>1</v>
      </c>
    </row>
    <row r="333" spans="1:5">
      <c r="A333" s="17">
        <f t="shared" si="16"/>
        <v>44969</v>
      </c>
      <c r="B333" s="17" t="str">
        <f t="shared" si="17"/>
        <v>日</v>
      </c>
      <c r="C333" s="15" t="str">
        <f t="shared" si="15"/>
        <v>20232</v>
      </c>
      <c r="D333" s="18">
        <v>2</v>
      </c>
      <c r="E333" s="18">
        <v>2</v>
      </c>
    </row>
    <row r="334" spans="1:5">
      <c r="A334" s="17">
        <f t="shared" si="16"/>
        <v>44970</v>
      </c>
      <c r="B334" s="17" t="str">
        <f t="shared" si="17"/>
        <v>月</v>
      </c>
      <c r="C334" s="15" t="str">
        <f t="shared" si="15"/>
        <v>20232</v>
      </c>
      <c r="D334" s="18">
        <v>0</v>
      </c>
      <c r="E334" s="18">
        <v>0</v>
      </c>
    </row>
    <row r="335" spans="1:5">
      <c r="A335" s="17">
        <f t="shared" si="16"/>
        <v>44971</v>
      </c>
      <c r="B335" s="17" t="str">
        <f t="shared" si="17"/>
        <v>火</v>
      </c>
      <c r="C335" s="15" t="str">
        <f t="shared" si="15"/>
        <v>20232</v>
      </c>
      <c r="D335" s="18">
        <v>0</v>
      </c>
      <c r="E335" s="18">
        <v>0</v>
      </c>
    </row>
    <row r="336" spans="1:5">
      <c r="A336" s="17">
        <f t="shared" si="16"/>
        <v>44972</v>
      </c>
      <c r="B336" s="17" t="str">
        <f t="shared" si="17"/>
        <v>水</v>
      </c>
      <c r="C336" s="15" t="str">
        <f t="shared" si="15"/>
        <v>20232</v>
      </c>
      <c r="D336" s="15">
        <v>0</v>
      </c>
      <c r="E336" s="15">
        <v>0</v>
      </c>
    </row>
    <row r="337" spans="1:5">
      <c r="A337" s="17">
        <f t="shared" si="16"/>
        <v>44973</v>
      </c>
      <c r="B337" s="17" t="str">
        <f t="shared" si="17"/>
        <v>木</v>
      </c>
      <c r="C337" s="15" t="str">
        <f t="shared" si="15"/>
        <v>20232</v>
      </c>
      <c r="D337" s="15">
        <v>0</v>
      </c>
      <c r="E337" s="15">
        <v>0</v>
      </c>
    </row>
    <row r="338" spans="1:5">
      <c r="A338" s="17">
        <f t="shared" si="16"/>
        <v>44974</v>
      </c>
      <c r="B338" s="17" t="str">
        <f t="shared" si="17"/>
        <v>金</v>
      </c>
      <c r="C338" s="15" t="str">
        <f t="shared" si="15"/>
        <v>20232</v>
      </c>
      <c r="D338" s="18">
        <v>0</v>
      </c>
      <c r="E338" s="18">
        <v>0</v>
      </c>
    </row>
    <row r="339" spans="1:5">
      <c r="A339" s="17">
        <f t="shared" si="16"/>
        <v>44975</v>
      </c>
      <c r="B339" s="17" t="str">
        <f t="shared" si="17"/>
        <v>土</v>
      </c>
      <c r="C339" s="15" t="str">
        <f t="shared" si="15"/>
        <v>20232</v>
      </c>
      <c r="D339" s="18">
        <v>1</v>
      </c>
      <c r="E339" s="18">
        <v>1</v>
      </c>
    </row>
    <row r="340" spans="1:5">
      <c r="A340" s="17">
        <f t="shared" si="16"/>
        <v>44976</v>
      </c>
      <c r="B340" s="17" t="str">
        <f t="shared" si="17"/>
        <v>日</v>
      </c>
      <c r="C340" s="15" t="str">
        <f t="shared" si="15"/>
        <v>20232</v>
      </c>
      <c r="D340" s="18">
        <v>2</v>
      </c>
      <c r="E340" s="18">
        <v>2</v>
      </c>
    </row>
    <row r="341" spans="1:5">
      <c r="A341" s="17">
        <f t="shared" si="16"/>
        <v>44977</v>
      </c>
      <c r="B341" s="17" t="str">
        <f t="shared" si="17"/>
        <v>月</v>
      </c>
      <c r="C341" s="15" t="str">
        <f t="shared" si="15"/>
        <v>20232</v>
      </c>
      <c r="D341" s="18">
        <v>0</v>
      </c>
      <c r="E341" s="18">
        <v>0</v>
      </c>
    </row>
    <row r="342" spans="1:5">
      <c r="A342" s="17">
        <f t="shared" si="16"/>
        <v>44978</v>
      </c>
      <c r="B342" s="17" t="str">
        <f t="shared" si="17"/>
        <v>火</v>
      </c>
      <c r="C342" s="15" t="str">
        <f t="shared" si="15"/>
        <v>20233</v>
      </c>
      <c r="D342" s="18">
        <v>0</v>
      </c>
      <c r="E342" s="18">
        <v>0</v>
      </c>
    </row>
    <row r="343" spans="1:5">
      <c r="A343" s="17">
        <f t="shared" si="16"/>
        <v>44979</v>
      </c>
      <c r="B343" s="17" t="str">
        <f t="shared" si="17"/>
        <v>水</v>
      </c>
      <c r="C343" s="15" t="str">
        <f t="shared" si="15"/>
        <v>20233</v>
      </c>
      <c r="D343" s="15">
        <v>0</v>
      </c>
      <c r="E343" s="15">
        <v>0</v>
      </c>
    </row>
    <row r="344" spans="1:5">
      <c r="A344" s="17">
        <f t="shared" si="16"/>
        <v>44980</v>
      </c>
      <c r="B344" s="17" t="str">
        <f t="shared" si="17"/>
        <v>木</v>
      </c>
      <c r="C344" s="15" t="str">
        <f t="shared" si="15"/>
        <v>20233</v>
      </c>
      <c r="D344" s="15">
        <v>0</v>
      </c>
      <c r="E344" s="15">
        <v>0</v>
      </c>
    </row>
    <row r="345" spans="1:5">
      <c r="A345" s="17">
        <f t="shared" si="16"/>
        <v>44981</v>
      </c>
      <c r="B345" s="17" t="str">
        <f t="shared" si="17"/>
        <v>金</v>
      </c>
      <c r="C345" s="15" t="str">
        <f t="shared" si="15"/>
        <v>20233</v>
      </c>
      <c r="D345" s="18">
        <v>0</v>
      </c>
      <c r="E345" s="18">
        <v>0</v>
      </c>
    </row>
    <row r="346" spans="1:5">
      <c r="A346" s="17">
        <f t="shared" si="16"/>
        <v>44982</v>
      </c>
      <c r="B346" s="17" t="str">
        <f t="shared" si="17"/>
        <v>土</v>
      </c>
      <c r="C346" s="15" t="str">
        <f t="shared" si="15"/>
        <v>20233</v>
      </c>
      <c r="D346" s="18">
        <v>1</v>
      </c>
      <c r="E346" s="18">
        <v>1</v>
      </c>
    </row>
    <row r="347" spans="1:5">
      <c r="A347" s="17">
        <f t="shared" si="16"/>
        <v>44983</v>
      </c>
      <c r="B347" s="17" t="str">
        <f t="shared" si="17"/>
        <v>日</v>
      </c>
      <c r="C347" s="15" t="str">
        <f t="shared" si="15"/>
        <v>20233</v>
      </c>
      <c r="D347" s="18">
        <v>2</v>
      </c>
      <c r="E347" s="18">
        <v>2</v>
      </c>
    </row>
    <row r="348" spans="1:5">
      <c r="A348" s="17">
        <f t="shared" si="16"/>
        <v>44984</v>
      </c>
      <c r="B348" s="17" t="str">
        <f t="shared" si="17"/>
        <v>月</v>
      </c>
      <c r="C348" s="15" t="str">
        <f t="shared" si="15"/>
        <v>20233</v>
      </c>
      <c r="D348" s="18">
        <v>0</v>
      </c>
      <c r="E348" s="18">
        <v>0</v>
      </c>
    </row>
    <row r="349" spans="1:5">
      <c r="A349" s="17">
        <f t="shared" si="16"/>
        <v>44985</v>
      </c>
      <c r="B349" s="17" t="str">
        <f t="shared" si="17"/>
        <v>火</v>
      </c>
      <c r="C349" s="15" t="str">
        <f t="shared" si="15"/>
        <v>20233</v>
      </c>
      <c r="D349" s="18">
        <v>0</v>
      </c>
      <c r="E349" s="18">
        <v>0</v>
      </c>
    </row>
    <row r="350" spans="1:5">
      <c r="A350" s="17">
        <f t="shared" si="16"/>
        <v>44986</v>
      </c>
      <c r="B350" s="17" t="str">
        <f t="shared" si="17"/>
        <v>水</v>
      </c>
      <c r="C350" s="15" t="str">
        <f t="shared" si="15"/>
        <v>20233</v>
      </c>
      <c r="D350" s="15">
        <v>0</v>
      </c>
      <c r="E350" s="15">
        <v>0</v>
      </c>
    </row>
    <row r="351" spans="1:5">
      <c r="A351" s="17">
        <f t="shared" si="16"/>
        <v>44987</v>
      </c>
      <c r="B351" s="17" t="str">
        <f t="shared" si="17"/>
        <v>木</v>
      </c>
      <c r="C351" s="15" t="str">
        <f t="shared" si="15"/>
        <v>20233</v>
      </c>
      <c r="D351" s="15">
        <v>0</v>
      </c>
      <c r="E351" s="15">
        <v>0</v>
      </c>
    </row>
    <row r="352" spans="1:5">
      <c r="A352" s="17">
        <f t="shared" si="16"/>
        <v>44988</v>
      </c>
      <c r="B352" s="17" t="str">
        <f t="shared" si="17"/>
        <v>金</v>
      </c>
      <c r="C352" s="15" t="str">
        <f t="shared" si="15"/>
        <v>20233</v>
      </c>
      <c r="D352" s="18">
        <v>0</v>
      </c>
      <c r="E352" s="18">
        <v>0</v>
      </c>
    </row>
    <row r="353" spans="1:5">
      <c r="A353" s="17">
        <f t="shared" si="16"/>
        <v>44989</v>
      </c>
      <c r="B353" s="17" t="str">
        <f t="shared" si="17"/>
        <v>土</v>
      </c>
      <c r="C353" s="15" t="str">
        <f t="shared" si="15"/>
        <v>20233</v>
      </c>
      <c r="D353" s="18">
        <v>1</v>
      </c>
      <c r="E353" s="18">
        <v>1</v>
      </c>
    </row>
    <row r="354" spans="1:5">
      <c r="A354" s="17">
        <f t="shared" si="16"/>
        <v>44990</v>
      </c>
      <c r="B354" s="17" t="str">
        <f t="shared" si="17"/>
        <v>日</v>
      </c>
      <c r="C354" s="15" t="str">
        <f t="shared" si="15"/>
        <v>20233</v>
      </c>
      <c r="D354" s="18">
        <v>2</v>
      </c>
      <c r="E354" s="18">
        <v>2</v>
      </c>
    </row>
    <row r="355" spans="1:5">
      <c r="A355" s="17">
        <f t="shared" si="16"/>
        <v>44991</v>
      </c>
      <c r="B355" s="17" t="str">
        <f t="shared" si="17"/>
        <v>月</v>
      </c>
      <c r="C355" s="15" t="str">
        <f t="shared" si="15"/>
        <v>20233</v>
      </c>
      <c r="D355" s="18">
        <v>0</v>
      </c>
      <c r="E355" s="18">
        <v>0</v>
      </c>
    </row>
    <row r="356" spans="1:5">
      <c r="A356" s="17">
        <f t="shared" si="16"/>
        <v>44992</v>
      </c>
      <c r="B356" s="17" t="str">
        <f t="shared" si="17"/>
        <v>火</v>
      </c>
      <c r="C356" s="15" t="str">
        <f t="shared" si="15"/>
        <v>20233</v>
      </c>
      <c r="D356" s="18">
        <v>0</v>
      </c>
      <c r="E356" s="18">
        <v>0</v>
      </c>
    </row>
    <row r="357" spans="1:5">
      <c r="A357" s="17">
        <f t="shared" si="16"/>
        <v>44993</v>
      </c>
      <c r="B357" s="17" t="str">
        <f t="shared" si="17"/>
        <v>水</v>
      </c>
      <c r="C357" s="15" t="str">
        <f t="shared" si="15"/>
        <v>20233</v>
      </c>
      <c r="D357" s="15">
        <v>0</v>
      </c>
      <c r="E357" s="15">
        <v>0</v>
      </c>
    </row>
    <row r="358" spans="1:5">
      <c r="A358" s="17">
        <f t="shared" si="16"/>
        <v>44994</v>
      </c>
      <c r="B358" s="17" t="str">
        <f t="shared" si="17"/>
        <v>木</v>
      </c>
      <c r="C358" s="15" t="str">
        <f t="shared" si="15"/>
        <v>20233</v>
      </c>
      <c r="D358" s="15">
        <v>0</v>
      </c>
      <c r="E358" s="15">
        <v>0</v>
      </c>
    </row>
    <row r="359" spans="1:5">
      <c r="A359" s="17">
        <f t="shared" si="16"/>
        <v>44995</v>
      </c>
      <c r="B359" s="17" t="str">
        <f t="shared" si="17"/>
        <v>金</v>
      </c>
      <c r="C359" s="15" t="str">
        <f t="shared" si="15"/>
        <v>20233</v>
      </c>
      <c r="D359" s="18">
        <v>0</v>
      </c>
      <c r="E359" s="18">
        <v>0</v>
      </c>
    </row>
    <row r="360" spans="1:5">
      <c r="A360" s="17">
        <f t="shared" si="16"/>
        <v>44996</v>
      </c>
      <c r="B360" s="17" t="str">
        <f t="shared" si="17"/>
        <v>土</v>
      </c>
      <c r="C360" s="15" t="str">
        <f t="shared" si="15"/>
        <v>20233</v>
      </c>
      <c r="D360" s="18">
        <v>1</v>
      </c>
      <c r="E360" s="18">
        <v>1</v>
      </c>
    </row>
    <row r="361" spans="1:5">
      <c r="A361" s="17">
        <f t="shared" si="16"/>
        <v>44997</v>
      </c>
      <c r="B361" s="17" t="str">
        <f t="shared" si="17"/>
        <v>日</v>
      </c>
      <c r="C361" s="15" t="str">
        <f t="shared" si="15"/>
        <v>20233</v>
      </c>
      <c r="D361" s="18">
        <v>2</v>
      </c>
      <c r="E361" s="18">
        <v>2</v>
      </c>
    </row>
    <row r="362" spans="1:5">
      <c r="A362" s="17">
        <f t="shared" si="16"/>
        <v>44998</v>
      </c>
      <c r="B362" s="17" t="str">
        <f t="shared" si="17"/>
        <v>月</v>
      </c>
      <c r="C362" s="15" t="str">
        <f t="shared" si="15"/>
        <v>20233</v>
      </c>
      <c r="D362" s="18">
        <v>0</v>
      </c>
      <c r="E362" s="18">
        <v>0</v>
      </c>
    </row>
    <row r="363" spans="1:5">
      <c r="A363" s="17">
        <f t="shared" si="16"/>
        <v>44999</v>
      </c>
      <c r="B363" s="17" t="str">
        <f t="shared" si="17"/>
        <v>火</v>
      </c>
      <c r="C363" s="15" t="str">
        <f t="shared" si="15"/>
        <v>20233</v>
      </c>
      <c r="D363" s="18">
        <v>0</v>
      </c>
      <c r="E363" s="18">
        <v>0</v>
      </c>
    </row>
    <row r="364" spans="1:5">
      <c r="A364" s="17">
        <f t="shared" si="16"/>
        <v>45000</v>
      </c>
      <c r="B364" s="17" t="str">
        <f t="shared" si="17"/>
        <v>水</v>
      </c>
      <c r="C364" s="15" t="str">
        <f t="shared" si="15"/>
        <v>20233</v>
      </c>
      <c r="D364" s="15">
        <v>0</v>
      </c>
      <c r="E364" s="15">
        <v>0</v>
      </c>
    </row>
    <row r="365" spans="1:5">
      <c r="A365" s="17">
        <f t="shared" si="16"/>
        <v>45001</v>
      </c>
      <c r="B365" s="17" t="str">
        <f t="shared" si="17"/>
        <v>木</v>
      </c>
      <c r="C365" s="15" t="str">
        <f t="shared" si="15"/>
        <v>20233</v>
      </c>
      <c r="D365" s="15">
        <v>0</v>
      </c>
      <c r="E365" s="15">
        <v>0</v>
      </c>
    </row>
    <row r="366" spans="1:5">
      <c r="A366" s="17">
        <f t="shared" si="16"/>
        <v>45002</v>
      </c>
      <c r="B366" s="17" t="str">
        <f t="shared" si="17"/>
        <v>金</v>
      </c>
      <c r="C366" s="15" t="str">
        <f t="shared" si="15"/>
        <v>20233</v>
      </c>
      <c r="D366" s="18">
        <v>0</v>
      </c>
      <c r="E366" s="18">
        <v>0</v>
      </c>
    </row>
    <row r="367" spans="1:5">
      <c r="A367" s="17">
        <f t="shared" si="16"/>
        <v>45003</v>
      </c>
      <c r="B367" s="17" t="str">
        <f t="shared" si="17"/>
        <v>土</v>
      </c>
      <c r="C367" s="15" t="str">
        <f t="shared" si="15"/>
        <v>20233</v>
      </c>
      <c r="D367" s="18">
        <v>1</v>
      </c>
      <c r="E367" s="18">
        <v>1</v>
      </c>
    </row>
    <row r="368" spans="1:5">
      <c r="A368" s="17">
        <f t="shared" si="16"/>
        <v>45004</v>
      </c>
      <c r="B368" s="17" t="str">
        <f t="shared" si="17"/>
        <v>日</v>
      </c>
      <c r="C368" s="15" t="str">
        <f t="shared" si="15"/>
        <v>20233</v>
      </c>
      <c r="D368" s="18">
        <v>2</v>
      </c>
      <c r="E368" s="18">
        <v>2</v>
      </c>
    </row>
    <row r="369" spans="1:5">
      <c r="A369" s="17">
        <f t="shared" si="16"/>
        <v>45005</v>
      </c>
      <c r="B369" s="17" t="str">
        <f t="shared" si="17"/>
        <v>月</v>
      </c>
      <c r="C369" s="15" t="str">
        <f t="shared" si="15"/>
        <v>20233</v>
      </c>
      <c r="D369" s="18">
        <v>0</v>
      </c>
      <c r="E369" s="18">
        <v>0</v>
      </c>
    </row>
    <row r="370" spans="1:5">
      <c r="A370" s="17">
        <f t="shared" si="16"/>
        <v>45006</v>
      </c>
      <c r="B370" s="17" t="str">
        <f t="shared" si="17"/>
        <v>火</v>
      </c>
      <c r="C370" s="15" t="str">
        <f t="shared" si="15"/>
        <v>20234</v>
      </c>
      <c r="D370" s="18">
        <v>0</v>
      </c>
      <c r="E370" s="18">
        <v>0</v>
      </c>
    </row>
    <row r="371" spans="1:5">
      <c r="A371" s="17">
        <f t="shared" si="16"/>
        <v>45007</v>
      </c>
      <c r="B371" s="17" t="str">
        <f t="shared" si="17"/>
        <v>水</v>
      </c>
      <c r="C371" s="15" t="str">
        <f t="shared" si="15"/>
        <v>20234</v>
      </c>
      <c r="D371" s="15">
        <v>0</v>
      </c>
      <c r="E371" s="15">
        <v>0</v>
      </c>
    </row>
    <row r="372" spans="1:5">
      <c r="A372" s="17">
        <f t="shared" si="16"/>
        <v>45008</v>
      </c>
      <c r="B372" s="17" t="str">
        <f t="shared" si="17"/>
        <v>木</v>
      </c>
      <c r="C372" s="15" t="str">
        <f t="shared" si="15"/>
        <v>20234</v>
      </c>
      <c r="D372" s="15">
        <v>0</v>
      </c>
      <c r="E372" s="15">
        <v>0</v>
      </c>
    </row>
    <row r="373" spans="1:5">
      <c r="A373" s="17">
        <f t="shared" si="16"/>
        <v>45009</v>
      </c>
      <c r="B373" s="17" t="str">
        <f t="shared" si="17"/>
        <v>金</v>
      </c>
      <c r="C373" s="15" t="str">
        <f t="shared" si="15"/>
        <v>20234</v>
      </c>
      <c r="D373" s="18">
        <v>0</v>
      </c>
      <c r="E373" s="18">
        <v>0</v>
      </c>
    </row>
    <row r="374" spans="1:5">
      <c r="A374" s="17">
        <f t="shared" si="16"/>
        <v>45010</v>
      </c>
      <c r="B374" s="17" t="str">
        <f t="shared" si="17"/>
        <v>土</v>
      </c>
      <c r="C374" s="15" t="str">
        <f t="shared" si="15"/>
        <v>20234</v>
      </c>
      <c r="D374" s="18">
        <v>1</v>
      </c>
      <c r="E374" s="18">
        <v>1</v>
      </c>
    </row>
    <row r="375" spans="1:5">
      <c r="A375" s="17">
        <f t="shared" si="16"/>
        <v>45011</v>
      </c>
      <c r="B375" s="17" t="str">
        <f t="shared" si="17"/>
        <v>日</v>
      </c>
      <c r="C375" s="15" t="str">
        <f t="shared" si="15"/>
        <v>20234</v>
      </c>
      <c r="D375" s="18">
        <v>2</v>
      </c>
      <c r="E375" s="18">
        <v>2</v>
      </c>
    </row>
    <row r="376" spans="1:5">
      <c r="A376" s="17">
        <f t="shared" si="16"/>
        <v>45012</v>
      </c>
      <c r="B376" s="17" t="str">
        <f t="shared" si="17"/>
        <v>月</v>
      </c>
      <c r="C376" s="15" t="str">
        <f t="shared" si="15"/>
        <v>20234</v>
      </c>
      <c r="D376" s="18">
        <v>0</v>
      </c>
      <c r="E376" s="18">
        <v>0</v>
      </c>
    </row>
    <row r="377" spans="1:5">
      <c r="A377" s="17">
        <f t="shared" si="16"/>
        <v>45013</v>
      </c>
      <c r="B377" s="17" t="str">
        <f t="shared" si="17"/>
        <v>火</v>
      </c>
      <c r="C377" s="15" t="str">
        <f t="shared" si="15"/>
        <v>20234</v>
      </c>
      <c r="D377" s="18">
        <v>0</v>
      </c>
      <c r="E377" s="18">
        <v>0</v>
      </c>
    </row>
    <row r="378" spans="1:5">
      <c r="A378" s="17">
        <f t="shared" si="16"/>
        <v>45014</v>
      </c>
      <c r="B378" s="17" t="str">
        <f t="shared" si="17"/>
        <v>水</v>
      </c>
      <c r="C378" s="15" t="str">
        <f t="shared" si="15"/>
        <v>20234</v>
      </c>
      <c r="D378" s="15">
        <v>0</v>
      </c>
      <c r="E378" s="15">
        <v>0</v>
      </c>
    </row>
    <row r="379" spans="1:5">
      <c r="A379" s="17">
        <f t="shared" si="16"/>
        <v>45015</v>
      </c>
      <c r="B379" s="17" t="str">
        <f t="shared" si="17"/>
        <v>木</v>
      </c>
      <c r="C379" s="15" t="str">
        <f t="shared" si="15"/>
        <v>20234</v>
      </c>
      <c r="D379" s="15">
        <v>0</v>
      </c>
      <c r="E379" s="15">
        <v>0</v>
      </c>
    </row>
    <row r="380" spans="1:5">
      <c r="A380" s="17">
        <f t="shared" si="16"/>
        <v>45016</v>
      </c>
      <c r="B380" s="17" t="str">
        <f t="shared" si="17"/>
        <v>金</v>
      </c>
      <c r="C380" s="15" t="str">
        <f t="shared" si="15"/>
        <v>20234</v>
      </c>
      <c r="D380" s="18">
        <v>0</v>
      </c>
      <c r="E380" s="18">
        <v>0</v>
      </c>
    </row>
    <row r="381" spans="1:5">
      <c r="A381" s="42"/>
      <c r="B381" s="42"/>
      <c r="C381" s="42"/>
      <c r="D381" s="43"/>
      <c r="E381" s="43"/>
    </row>
    <row r="382" spans="1:5">
      <c r="A382" s="17"/>
      <c r="B382" s="17"/>
      <c r="C382" s="17"/>
    </row>
    <row r="383" spans="1:5">
      <c r="A383" s="17"/>
      <c r="B383" s="17"/>
      <c r="C383" s="17"/>
    </row>
    <row r="384" spans="1:5">
      <c r="A384" s="17"/>
      <c r="B384" s="17"/>
      <c r="C384" s="17"/>
    </row>
    <row r="385" spans="1:3">
      <c r="A385" s="17"/>
      <c r="B385" s="17"/>
      <c r="C385" s="17"/>
    </row>
    <row r="386" spans="1:3">
      <c r="A386" s="17"/>
      <c r="B386" s="17"/>
      <c r="C386" s="17"/>
    </row>
    <row r="387" spans="1:3">
      <c r="A387" s="17"/>
      <c r="B387" s="17"/>
      <c r="C387" s="17"/>
    </row>
    <row r="388" spans="1:3">
      <c r="A388" s="17"/>
      <c r="B388" s="17"/>
      <c r="C388" s="17"/>
    </row>
    <row r="389" spans="1:3">
      <c r="A389" s="17"/>
      <c r="B389" s="17"/>
      <c r="C389" s="17"/>
    </row>
    <row r="390" spans="1:3">
      <c r="A390" s="17"/>
      <c r="B390" s="17"/>
      <c r="C390" s="17"/>
    </row>
    <row r="391" spans="1:3">
      <c r="A391" s="17"/>
      <c r="B391" s="17"/>
      <c r="C391" s="17"/>
    </row>
    <row r="392" spans="1:3">
      <c r="A392" s="17"/>
      <c r="B392" s="17"/>
      <c r="C392" s="17"/>
    </row>
    <row r="393" spans="1:3">
      <c r="A393" s="17"/>
      <c r="B393" s="17"/>
      <c r="C393" s="17"/>
    </row>
    <row r="394" spans="1:3">
      <c r="A394" s="17"/>
      <c r="B394" s="17"/>
      <c r="C394" s="17"/>
    </row>
    <row r="395" spans="1:3">
      <c r="A395" s="17"/>
      <c r="B395" s="17"/>
      <c r="C395" s="17"/>
    </row>
    <row r="396" spans="1:3">
      <c r="A396" s="17"/>
      <c r="B396" s="17"/>
      <c r="C396" s="17"/>
    </row>
    <row r="397" spans="1:3">
      <c r="A397" s="17"/>
      <c r="B397" s="17"/>
      <c r="C397" s="17"/>
    </row>
    <row r="398" spans="1:3">
      <c r="A398" s="17"/>
      <c r="B398" s="17"/>
      <c r="C398" s="17"/>
    </row>
    <row r="399" spans="1:3">
      <c r="A399" s="17"/>
      <c r="B399" s="17"/>
      <c r="C399" s="17"/>
    </row>
    <row r="400" spans="1:3">
      <c r="A400" s="17"/>
      <c r="B400" s="17"/>
      <c r="C400" s="17"/>
    </row>
    <row r="401" spans="1:3">
      <c r="A401" s="17"/>
      <c r="B401" s="17"/>
      <c r="C401" s="17"/>
    </row>
    <row r="402" spans="1:3">
      <c r="A402" s="17"/>
      <c r="B402" s="17"/>
      <c r="C402" s="17"/>
    </row>
    <row r="403" spans="1:3">
      <c r="A403" s="17"/>
      <c r="B403" s="17"/>
      <c r="C403" s="17"/>
    </row>
    <row r="404" spans="1:3">
      <c r="A404" s="17"/>
      <c r="B404" s="17"/>
      <c r="C404" s="17"/>
    </row>
    <row r="405" spans="1:3">
      <c r="A405" s="17"/>
      <c r="B405" s="17"/>
      <c r="C405" s="17"/>
    </row>
    <row r="406" spans="1:3">
      <c r="A406" s="17"/>
      <c r="B406" s="17"/>
      <c r="C406" s="17"/>
    </row>
    <row r="407" spans="1:3">
      <c r="A407" s="17"/>
      <c r="B407" s="17"/>
      <c r="C407" s="17"/>
    </row>
    <row r="408" spans="1:3">
      <c r="A408" s="17"/>
      <c r="B408" s="17"/>
      <c r="C408" s="17"/>
    </row>
    <row r="409" spans="1:3">
      <c r="A409" s="17"/>
      <c r="B409" s="17"/>
      <c r="C409" s="17"/>
    </row>
    <row r="410" spans="1:3">
      <c r="A410" s="17"/>
      <c r="B410" s="17"/>
      <c r="C410" s="17"/>
    </row>
    <row r="411" spans="1:3">
      <c r="A411" s="17"/>
      <c r="B411" s="17"/>
      <c r="C411" s="17"/>
    </row>
    <row r="412" spans="1:3">
      <c r="A412" s="17"/>
      <c r="B412" s="17"/>
      <c r="C412" s="17"/>
    </row>
    <row r="413" spans="1:3">
      <c r="A413" s="17"/>
      <c r="B413" s="17"/>
      <c r="C413" s="17"/>
    </row>
    <row r="414" spans="1:3">
      <c r="A414" s="17"/>
      <c r="B414" s="17"/>
      <c r="C414" s="17"/>
    </row>
    <row r="415" spans="1:3">
      <c r="A415" s="17"/>
      <c r="B415" s="17"/>
      <c r="C415" s="17"/>
    </row>
    <row r="416" spans="1:3">
      <c r="A416" s="17"/>
      <c r="B416" s="17"/>
      <c r="C416" s="17"/>
    </row>
    <row r="417" spans="1:3">
      <c r="A417" s="17"/>
      <c r="B417" s="17"/>
      <c r="C417" s="17"/>
    </row>
    <row r="418" spans="1:3">
      <c r="A418" s="17"/>
      <c r="B418" s="17"/>
      <c r="C418" s="17"/>
    </row>
    <row r="419" spans="1:3">
      <c r="A419" s="17"/>
      <c r="B419" s="17"/>
      <c r="C419" s="17"/>
    </row>
    <row r="420" spans="1:3">
      <c r="A420" s="17"/>
      <c r="B420" s="17"/>
      <c r="C420" s="17"/>
    </row>
    <row r="421" spans="1:3">
      <c r="A421" s="17"/>
      <c r="B421" s="17"/>
      <c r="C421" s="17"/>
    </row>
    <row r="422" spans="1:3">
      <c r="A422" s="17"/>
      <c r="B422" s="17"/>
      <c r="C422" s="17"/>
    </row>
    <row r="423" spans="1:3">
      <c r="A423" s="17"/>
      <c r="B423" s="17"/>
      <c r="C423" s="17"/>
    </row>
    <row r="424" spans="1:3">
      <c r="A424" s="17"/>
      <c r="B424" s="17"/>
      <c r="C424" s="17"/>
    </row>
    <row r="425" spans="1:3">
      <c r="A425" s="17"/>
      <c r="B425" s="17"/>
      <c r="C425" s="17"/>
    </row>
    <row r="426" spans="1:3">
      <c r="A426" s="17"/>
      <c r="B426" s="17"/>
      <c r="C426" s="17"/>
    </row>
    <row r="427" spans="1:3">
      <c r="A427" s="17"/>
      <c r="B427" s="17"/>
      <c r="C427" s="17"/>
    </row>
    <row r="428" spans="1:3">
      <c r="A428" s="17"/>
      <c r="B428" s="17"/>
      <c r="C428" s="17"/>
    </row>
    <row r="429" spans="1:3">
      <c r="A429" s="17"/>
      <c r="B429" s="17"/>
      <c r="C429" s="17"/>
    </row>
    <row r="430" spans="1:3">
      <c r="A430" s="17"/>
      <c r="B430" s="17"/>
      <c r="C430" s="17"/>
    </row>
    <row r="431" spans="1:3">
      <c r="A431" s="17"/>
      <c r="B431" s="17"/>
      <c r="C431" s="17"/>
    </row>
    <row r="432" spans="1:3">
      <c r="A432" s="17"/>
      <c r="B432" s="17"/>
      <c r="C432" s="17"/>
    </row>
    <row r="433" spans="1:3">
      <c r="A433" s="17"/>
      <c r="B433" s="17"/>
      <c r="C433" s="17"/>
    </row>
    <row r="434" spans="1:3">
      <c r="A434" s="17"/>
      <c r="B434" s="17"/>
      <c r="C434" s="17"/>
    </row>
    <row r="435" spans="1:3">
      <c r="A435" s="17"/>
      <c r="B435" s="17"/>
      <c r="C435" s="17"/>
    </row>
    <row r="436" spans="1:3">
      <c r="A436" s="17"/>
      <c r="B436" s="17"/>
      <c r="C436" s="17"/>
    </row>
    <row r="437" spans="1:3">
      <c r="A437" s="17"/>
      <c r="B437" s="17"/>
      <c r="C437" s="17"/>
    </row>
    <row r="438" spans="1:3">
      <c r="A438" s="17"/>
      <c r="B438" s="17"/>
      <c r="C438" s="17"/>
    </row>
    <row r="439" spans="1:3">
      <c r="A439" s="17"/>
      <c r="B439" s="17"/>
      <c r="C439" s="17"/>
    </row>
    <row r="440" spans="1:3">
      <c r="A440" s="17"/>
      <c r="B440" s="17"/>
      <c r="C440" s="17"/>
    </row>
    <row r="441" spans="1:3">
      <c r="A441" s="17"/>
      <c r="B441" s="17"/>
      <c r="C441" s="17"/>
    </row>
    <row r="442" spans="1:3">
      <c r="A442" s="17"/>
      <c r="B442" s="17"/>
      <c r="C442" s="17"/>
    </row>
    <row r="443" spans="1:3">
      <c r="A443" s="17"/>
      <c r="B443" s="17"/>
      <c r="C443" s="17"/>
    </row>
    <row r="444" spans="1:3">
      <c r="A444" s="17"/>
      <c r="B444" s="17"/>
      <c r="C444" s="17"/>
    </row>
    <row r="445" spans="1:3">
      <c r="A445" s="17"/>
      <c r="B445" s="17"/>
      <c r="C445" s="17"/>
    </row>
    <row r="446" spans="1:3">
      <c r="A446" s="17"/>
      <c r="B446" s="17"/>
      <c r="C446" s="17"/>
    </row>
    <row r="447" spans="1:3">
      <c r="A447" s="17"/>
      <c r="B447" s="17"/>
      <c r="C447" s="17"/>
    </row>
    <row r="448" spans="1:3">
      <c r="A448" s="17"/>
      <c r="B448" s="17"/>
      <c r="C448" s="17"/>
    </row>
    <row r="449" spans="1:3">
      <c r="A449" s="17"/>
      <c r="B449" s="17"/>
      <c r="C449" s="17"/>
    </row>
  </sheetData>
  <autoFilter ref="A4:F380"/>
  <phoneticPr fontId="3"/>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27"/>
  <sheetViews>
    <sheetView workbookViewId="0"/>
  </sheetViews>
  <sheetFormatPr defaultRowHeight="13.2"/>
  <sheetData>
    <row r="1" spans="1:1">
      <c r="A1" t="s">
        <v>339</v>
      </c>
    </row>
    <row r="2" spans="1:1">
      <c r="A2" t="s">
        <v>341</v>
      </c>
    </row>
    <row r="3" spans="1:1">
      <c r="A3" t="s">
        <v>350</v>
      </c>
    </row>
    <row r="4" spans="1:1">
      <c r="A4" t="s">
        <v>340</v>
      </c>
    </row>
    <row r="6" spans="1:1">
      <c r="A6" t="s">
        <v>343</v>
      </c>
    </row>
    <row r="7" spans="1:1">
      <c r="A7" t="s">
        <v>267</v>
      </c>
    </row>
    <row r="8" spans="1:1">
      <c r="A8" t="s">
        <v>268</v>
      </c>
    </row>
    <row r="9" spans="1:1">
      <c r="A9" t="s">
        <v>344</v>
      </c>
    </row>
    <row r="10" spans="1:1">
      <c r="A10" t="s">
        <v>345</v>
      </c>
    </row>
    <row r="11" spans="1:1">
      <c r="A11" t="s">
        <v>346</v>
      </c>
    </row>
    <row r="13" spans="1:1">
      <c r="A13" t="s">
        <v>347</v>
      </c>
    </row>
    <row r="14" spans="1:1">
      <c r="A14" t="s">
        <v>349</v>
      </c>
    </row>
    <row r="15" spans="1:1">
      <c r="A15" t="s">
        <v>348</v>
      </c>
    </row>
    <row r="17" spans="1:1">
      <c r="A17" t="s">
        <v>351</v>
      </c>
    </row>
    <row r="18" spans="1:1">
      <c r="A18" t="s">
        <v>451</v>
      </c>
    </row>
    <row r="20" spans="1:1">
      <c r="A20" t="s">
        <v>352</v>
      </c>
    </row>
    <row r="21" spans="1:1">
      <c r="A21" t="s">
        <v>452</v>
      </c>
    </row>
    <row r="23" spans="1:1">
      <c r="A23" t="s">
        <v>353</v>
      </c>
    </row>
    <row r="24" spans="1:1">
      <c r="A24" t="s">
        <v>453</v>
      </c>
    </row>
    <row r="26" spans="1:1">
      <c r="A26" t="s">
        <v>354</v>
      </c>
    </row>
    <row r="27" spans="1:1">
      <c r="A27" t="s">
        <v>355</v>
      </c>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54"/>
  <sheetViews>
    <sheetView workbookViewId="0">
      <selection sqref="A1:P1"/>
    </sheetView>
  </sheetViews>
  <sheetFormatPr defaultColWidth="2.109375" defaultRowHeight="21.15" customHeight="1"/>
  <cols>
    <col min="1" max="16384" width="2.109375" style="3"/>
  </cols>
  <sheetData>
    <row r="1" spans="1:42" ht="30.15" customHeight="1">
      <c r="A1" s="693" t="s">
        <v>51</v>
      </c>
      <c r="B1" s="687"/>
      <c r="C1" s="687"/>
      <c r="D1" s="687"/>
      <c r="E1" s="687"/>
      <c r="F1" s="687"/>
      <c r="G1" s="687"/>
      <c r="H1" s="687"/>
      <c r="I1" s="687"/>
      <c r="J1" s="687"/>
      <c r="K1" s="687"/>
      <c r="L1" s="687"/>
      <c r="M1" s="687"/>
      <c r="N1" s="687"/>
      <c r="O1" s="687"/>
      <c r="P1" s="687"/>
      <c r="Q1" s="694" t="s">
        <v>52</v>
      </c>
      <c r="R1" s="694"/>
      <c r="S1" s="694"/>
      <c r="T1" s="664" t="s">
        <v>53</v>
      </c>
      <c r="U1" s="658"/>
      <c r="V1" s="658"/>
      <c r="W1" s="658"/>
      <c r="X1" s="658"/>
      <c r="Y1" s="659"/>
      <c r="Z1" s="664" t="s">
        <v>54</v>
      </c>
      <c r="AA1" s="658"/>
      <c r="AB1" s="658"/>
      <c r="AC1" s="659"/>
      <c r="AD1" s="686" t="s">
        <v>55</v>
      </c>
      <c r="AE1" s="658"/>
      <c r="AF1" s="658"/>
      <c r="AG1" s="658"/>
      <c r="AH1" s="658"/>
      <c r="AI1" s="658"/>
      <c r="AJ1" s="658"/>
      <c r="AK1" s="659"/>
      <c r="AL1" s="687" t="s">
        <v>56</v>
      </c>
      <c r="AM1" s="687"/>
      <c r="AN1" s="690" t="s">
        <v>57</v>
      </c>
      <c r="AO1" s="687"/>
      <c r="AP1" s="687"/>
    </row>
    <row r="3" spans="1:42" ht="21.15" customHeight="1">
      <c r="A3" s="3" t="s">
        <v>58</v>
      </c>
    </row>
    <row r="4" spans="1:42" s="4" customFormat="1" ht="21.15" customHeight="1">
      <c r="A4" s="687" t="s">
        <v>59</v>
      </c>
      <c r="B4" s="687"/>
      <c r="C4" s="687"/>
      <c r="D4" s="687"/>
      <c r="E4" s="687"/>
      <c r="F4" s="691" t="s">
        <v>60</v>
      </c>
      <c r="G4" s="687"/>
      <c r="H4" s="687"/>
      <c r="I4" s="687"/>
      <c r="J4" s="687"/>
      <c r="K4" s="687"/>
      <c r="L4" s="687"/>
      <c r="M4" s="687"/>
      <c r="N4" s="692" t="s">
        <v>410</v>
      </c>
      <c r="O4" s="687"/>
      <c r="P4" s="687"/>
      <c r="Q4" s="687"/>
      <c r="R4" s="687"/>
      <c r="S4" s="687" t="s">
        <v>61</v>
      </c>
      <c r="T4" s="687"/>
      <c r="U4" s="687"/>
      <c r="V4" s="687"/>
      <c r="W4" s="687"/>
      <c r="X4" s="687"/>
      <c r="Y4" s="687"/>
      <c r="Z4" s="687"/>
      <c r="AA4" s="687"/>
      <c r="AB4" s="687"/>
      <c r="AC4" s="687"/>
      <c r="AD4" s="687"/>
      <c r="AE4" s="687"/>
      <c r="AF4" s="687"/>
      <c r="AG4" s="687"/>
      <c r="AH4" s="687"/>
      <c r="AI4" s="687"/>
      <c r="AJ4" s="687"/>
      <c r="AK4" s="687"/>
      <c r="AL4" s="687" t="s">
        <v>62</v>
      </c>
      <c r="AM4" s="687"/>
      <c r="AN4" s="687"/>
      <c r="AO4" s="687"/>
      <c r="AP4" s="687"/>
    </row>
    <row r="5" spans="1:42" s="4" customFormat="1" ht="101.25" customHeight="1">
      <c r="A5" s="707" t="s">
        <v>135</v>
      </c>
      <c r="B5" s="667"/>
      <c r="C5" s="667"/>
      <c r="D5" s="667"/>
      <c r="E5" s="668"/>
      <c r="F5" s="669">
        <v>44103</v>
      </c>
      <c r="G5" s="667"/>
      <c r="H5" s="667"/>
      <c r="I5" s="667"/>
      <c r="J5" s="667"/>
      <c r="K5" s="667"/>
      <c r="L5" s="667"/>
      <c r="M5" s="668"/>
      <c r="N5" s="708" t="s">
        <v>461</v>
      </c>
      <c r="O5" s="667"/>
      <c r="P5" s="667"/>
      <c r="Q5" s="667"/>
      <c r="R5" s="668"/>
      <c r="S5" s="683" t="s">
        <v>510</v>
      </c>
      <c r="T5" s="671"/>
      <c r="U5" s="671"/>
      <c r="V5" s="671"/>
      <c r="W5" s="671"/>
      <c r="X5" s="671"/>
      <c r="Y5" s="671"/>
      <c r="Z5" s="671"/>
      <c r="AA5" s="671"/>
      <c r="AB5" s="671"/>
      <c r="AC5" s="671"/>
      <c r="AD5" s="671"/>
      <c r="AE5" s="671"/>
      <c r="AF5" s="671"/>
      <c r="AG5" s="671"/>
      <c r="AH5" s="671"/>
      <c r="AI5" s="671"/>
      <c r="AJ5" s="671"/>
      <c r="AK5" s="672"/>
      <c r="AL5" s="639" t="s">
        <v>86</v>
      </c>
      <c r="AM5" s="667"/>
      <c r="AN5" s="667"/>
      <c r="AO5" s="667"/>
      <c r="AP5" s="668"/>
    </row>
    <row r="6" spans="1:42" s="4" customFormat="1" ht="72" customHeight="1">
      <c r="A6" s="657">
        <v>3.1</v>
      </c>
      <c r="B6" s="658"/>
      <c r="C6" s="658"/>
      <c r="D6" s="658"/>
      <c r="E6" s="659"/>
      <c r="F6" s="660">
        <v>44120</v>
      </c>
      <c r="G6" s="658"/>
      <c r="H6" s="658"/>
      <c r="I6" s="658"/>
      <c r="J6" s="658"/>
      <c r="K6" s="658"/>
      <c r="L6" s="658"/>
      <c r="M6" s="659"/>
      <c r="N6" s="675" t="s">
        <v>507</v>
      </c>
      <c r="O6" s="658"/>
      <c r="P6" s="658"/>
      <c r="Q6" s="658"/>
      <c r="R6" s="659"/>
      <c r="S6" s="700" t="s">
        <v>506</v>
      </c>
      <c r="T6" s="662"/>
      <c r="U6" s="662"/>
      <c r="V6" s="662"/>
      <c r="W6" s="662"/>
      <c r="X6" s="662"/>
      <c r="Y6" s="662"/>
      <c r="Z6" s="662"/>
      <c r="AA6" s="662"/>
      <c r="AB6" s="662"/>
      <c r="AC6" s="662"/>
      <c r="AD6" s="662"/>
      <c r="AE6" s="662"/>
      <c r="AF6" s="662"/>
      <c r="AG6" s="662"/>
      <c r="AH6" s="662"/>
      <c r="AI6" s="662"/>
      <c r="AJ6" s="662"/>
      <c r="AK6" s="663"/>
      <c r="AL6" s="675" t="s">
        <v>86</v>
      </c>
      <c r="AM6" s="658"/>
      <c r="AN6" s="658"/>
      <c r="AO6" s="658"/>
      <c r="AP6" s="659"/>
    </row>
    <row r="7" spans="1:42" s="4" customFormat="1" ht="37.5" customHeight="1">
      <c r="A7" s="666" t="s">
        <v>513</v>
      </c>
      <c r="B7" s="712"/>
      <c r="C7" s="712"/>
      <c r="D7" s="712"/>
      <c r="E7" s="713"/>
      <c r="F7" s="669">
        <v>44123</v>
      </c>
      <c r="G7" s="720"/>
      <c r="H7" s="720"/>
      <c r="I7" s="720"/>
      <c r="J7" s="720"/>
      <c r="K7" s="720"/>
      <c r="L7" s="720"/>
      <c r="M7" s="721"/>
      <c r="N7" s="654" t="s">
        <v>514</v>
      </c>
      <c r="O7" s="655"/>
      <c r="P7" s="655"/>
      <c r="Q7" s="655"/>
      <c r="R7" s="655"/>
      <c r="S7" s="655"/>
      <c r="T7" s="655"/>
      <c r="U7" s="655"/>
      <c r="V7" s="655"/>
      <c r="W7" s="655"/>
      <c r="X7" s="655"/>
      <c r="Y7" s="655"/>
      <c r="Z7" s="655"/>
      <c r="AA7" s="655"/>
      <c r="AB7" s="655"/>
      <c r="AC7" s="655"/>
      <c r="AD7" s="655"/>
      <c r="AE7" s="655"/>
      <c r="AF7" s="655"/>
      <c r="AG7" s="655"/>
      <c r="AH7" s="655"/>
      <c r="AI7" s="655"/>
      <c r="AJ7" s="655"/>
      <c r="AK7" s="656"/>
      <c r="AL7" s="639" t="s">
        <v>509</v>
      </c>
      <c r="AM7" s="640"/>
      <c r="AN7" s="640"/>
      <c r="AO7" s="640"/>
      <c r="AP7" s="641"/>
    </row>
    <row r="8" spans="1:42" s="4" customFormat="1" ht="49.5" customHeight="1">
      <c r="A8" s="714"/>
      <c r="B8" s="715"/>
      <c r="C8" s="715"/>
      <c r="D8" s="715"/>
      <c r="E8" s="716"/>
      <c r="F8" s="722"/>
      <c r="G8" s="723"/>
      <c r="H8" s="723"/>
      <c r="I8" s="723"/>
      <c r="J8" s="723"/>
      <c r="K8" s="723"/>
      <c r="L8" s="723"/>
      <c r="M8" s="724"/>
      <c r="N8" s="648" t="s">
        <v>508</v>
      </c>
      <c r="O8" s="649"/>
      <c r="P8" s="649"/>
      <c r="Q8" s="649"/>
      <c r="R8" s="650"/>
      <c r="S8" s="651" t="s">
        <v>515</v>
      </c>
      <c r="T8" s="652"/>
      <c r="U8" s="652"/>
      <c r="V8" s="652"/>
      <c r="W8" s="652"/>
      <c r="X8" s="652"/>
      <c r="Y8" s="652"/>
      <c r="Z8" s="652"/>
      <c r="AA8" s="652"/>
      <c r="AB8" s="652"/>
      <c r="AC8" s="652"/>
      <c r="AD8" s="652"/>
      <c r="AE8" s="652"/>
      <c r="AF8" s="652"/>
      <c r="AG8" s="652"/>
      <c r="AH8" s="652"/>
      <c r="AI8" s="652"/>
      <c r="AJ8" s="652"/>
      <c r="AK8" s="653"/>
      <c r="AL8" s="642"/>
      <c r="AM8" s="643"/>
      <c r="AN8" s="643"/>
      <c r="AO8" s="643"/>
      <c r="AP8" s="644"/>
    </row>
    <row r="9" spans="1:42" s="4" customFormat="1" ht="52.5" customHeight="1">
      <c r="A9" s="717"/>
      <c r="B9" s="718"/>
      <c r="C9" s="718"/>
      <c r="D9" s="718"/>
      <c r="E9" s="719"/>
      <c r="F9" s="725"/>
      <c r="G9" s="726"/>
      <c r="H9" s="726"/>
      <c r="I9" s="726"/>
      <c r="J9" s="726"/>
      <c r="K9" s="726"/>
      <c r="L9" s="726"/>
      <c r="M9" s="727"/>
      <c r="N9" s="645" t="s">
        <v>511</v>
      </c>
      <c r="O9" s="705"/>
      <c r="P9" s="705"/>
      <c r="Q9" s="705"/>
      <c r="R9" s="706"/>
      <c r="S9" s="709" t="s">
        <v>512</v>
      </c>
      <c r="T9" s="710"/>
      <c r="U9" s="710"/>
      <c r="V9" s="710"/>
      <c r="W9" s="710"/>
      <c r="X9" s="710"/>
      <c r="Y9" s="710"/>
      <c r="Z9" s="710"/>
      <c r="AA9" s="710"/>
      <c r="AB9" s="710"/>
      <c r="AC9" s="710"/>
      <c r="AD9" s="710"/>
      <c r="AE9" s="710"/>
      <c r="AF9" s="710"/>
      <c r="AG9" s="710"/>
      <c r="AH9" s="710"/>
      <c r="AI9" s="710"/>
      <c r="AJ9" s="710"/>
      <c r="AK9" s="711"/>
      <c r="AL9" s="645"/>
      <c r="AM9" s="646"/>
      <c r="AN9" s="646"/>
      <c r="AO9" s="646"/>
      <c r="AP9" s="647"/>
    </row>
    <row r="10" spans="1:42" s="4" customFormat="1" ht="33.75" customHeight="1">
      <c r="A10" s="657"/>
      <c r="B10" s="658"/>
      <c r="C10" s="658"/>
      <c r="D10" s="658"/>
      <c r="E10" s="659"/>
      <c r="F10" s="660"/>
      <c r="G10" s="658"/>
      <c r="H10" s="658"/>
      <c r="I10" s="658"/>
      <c r="J10" s="658"/>
      <c r="K10" s="658"/>
      <c r="L10" s="658"/>
      <c r="M10" s="659"/>
      <c r="N10" s="675"/>
      <c r="O10" s="658"/>
      <c r="P10" s="658"/>
      <c r="Q10" s="658"/>
      <c r="R10" s="659"/>
      <c r="S10" s="700"/>
      <c r="T10" s="662"/>
      <c r="U10" s="662"/>
      <c r="V10" s="662"/>
      <c r="W10" s="662"/>
      <c r="X10" s="662"/>
      <c r="Y10" s="662"/>
      <c r="Z10" s="662"/>
      <c r="AA10" s="662"/>
      <c r="AB10" s="662"/>
      <c r="AC10" s="662"/>
      <c r="AD10" s="662"/>
      <c r="AE10" s="662"/>
      <c r="AF10" s="662"/>
      <c r="AG10" s="662"/>
      <c r="AH10" s="662"/>
      <c r="AI10" s="662"/>
      <c r="AJ10" s="662"/>
      <c r="AK10" s="663"/>
      <c r="AL10" s="675"/>
      <c r="AM10" s="658"/>
      <c r="AN10" s="658"/>
      <c r="AO10" s="658"/>
      <c r="AP10" s="659"/>
    </row>
    <row r="11" spans="1:42" s="4" customFormat="1" ht="21.15" customHeight="1"/>
    <row r="12" spans="1:42" ht="21.15" customHeight="1">
      <c r="A12" s="687" t="s">
        <v>59</v>
      </c>
      <c r="B12" s="687"/>
      <c r="C12" s="687"/>
      <c r="D12" s="687"/>
      <c r="E12" s="687"/>
      <c r="F12" s="691" t="s">
        <v>60</v>
      </c>
      <c r="G12" s="687"/>
      <c r="H12" s="687"/>
      <c r="I12" s="687"/>
      <c r="J12" s="687"/>
      <c r="K12" s="687"/>
      <c r="L12" s="687"/>
      <c r="M12" s="687"/>
      <c r="N12" s="692" t="s">
        <v>410</v>
      </c>
      <c r="O12" s="687"/>
      <c r="P12" s="687"/>
      <c r="Q12" s="687"/>
      <c r="R12" s="687"/>
      <c r="S12" s="687" t="s">
        <v>61</v>
      </c>
      <c r="T12" s="687"/>
      <c r="U12" s="687"/>
      <c r="V12" s="687"/>
      <c r="W12" s="687"/>
      <c r="X12" s="687"/>
      <c r="Y12" s="687"/>
      <c r="Z12" s="687"/>
      <c r="AA12" s="687"/>
      <c r="AB12" s="687"/>
      <c r="AC12" s="687"/>
      <c r="AD12" s="687"/>
      <c r="AE12" s="687"/>
      <c r="AF12" s="687"/>
      <c r="AG12" s="687"/>
      <c r="AH12" s="687"/>
      <c r="AI12" s="687"/>
      <c r="AJ12" s="687"/>
      <c r="AK12" s="687"/>
      <c r="AL12" s="687" t="s">
        <v>62</v>
      </c>
      <c r="AM12" s="687"/>
      <c r="AN12" s="687"/>
      <c r="AO12" s="687"/>
      <c r="AP12" s="687"/>
    </row>
    <row r="13" spans="1:42" ht="21.15" customHeight="1">
      <c r="A13" s="666" t="s">
        <v>405</v>
      </c>
      <c r="B13" s="667"/>
      <c r="C13" s="667"/>
      <c r="D13" s="667"/>
      <c r="E13" s="668"/>
      <c r="F13" s="669">
        <v>43266</v>
      </c>
      <c r="G13" s="667"/>
      <c r="H13" s="667"/>
      <c r="I13" s="667"/>
      <c r="J13" s="667"/>
      <c r="K13" s="667"/>
      <c r="L13" s="667"/>
      <c r="M13" s="668"/>
      <c r="N13" s="673"/>
      <c r="O13" s="667"/>
      <c r="P13" s="667"/>
      <c r="Q13" s="667"/>
      <c r="R13" s="668"/>
      <c r="S13" s="695" t="s">
        <v>406</v>
      </c>
      <c r="T13" s="671"/>
      <c r="U13" s="671"/>
      <c r="V13" s="671"/>
      <c r="W13" s="671"/>
      <c r="X13" s="671"/>
      <c r="Y13" s="671"/>
      <c r="Z13" s="671"/>
      <c r="AA13" s="671"/>
      <c r="AB13" s="671"/>
      <c r="AC13" s="671"/>
      <c r="AD13" s="671"/>
      <c r="AE13" s="671"/>
      <c r="AF13" s="671"/>
      <c r="AG13" s="671"/>
      <c r="AH13" s="671"/>
      <c r="AI13" s="671"/>
      <c r="AJ13" s="671"/>
      <c r="AK13" s="672"/>
      <c r="AL13" s="639" t="s">
        <v>407</v>
      </c>
      <c r="AM13" s="667"/>
      <c r="AN13" s="667"/>
      <c r="AO13" s="667"/>
      <c r="AP13" s="668"/>
    </row>
    <row r="14" spans="1:42" ht="88.5" customHeight="1">
      <c r="A14" s="666" t="s">
        <v>408</v>
      </c>
      <c r="B14" s="667"/>
      <c r="C14" s="667"/>
      <c r="D14" s="667"/>
      <c r="E14" s="668"/>
      <c r="F14" s="669">
        <v>43273</v>
      </c>
      <c r="G14" s="667"/>
      <c r="H14" s="667"/>
      <c r="I14" s="667"/>
      <c r="J14" s="667"/>
      <c r="K14" s="667"/>
      <c r="L14" s="667"/>
      <c r="M14" s="668"/>
      <c r="N14" s="639" t="s">
        <v>409</v>
      </c>
      <c r="O14" s="667"/>
      <c r="P14" s="667"/>
      <c r="Q14" s="667"/>
      <c r="R14" s="668"/>
      <c r="S14" s="683" t="s">
        <v>411</v>
      </c>
      <c r="T14" s="671"/>
      <c r="U14" s="671"/>
      <c r="V14" s="671"/>
      <c r="W14" s="671"/>
      <c r="X14" s="671"/>
      <c r="Y14" s="671"/>
      <c r="Z14" s="671"/>
      <c r="AA14" s="671"/>
      <c r="AB14" s="671"/>
      <c r="AC14" s="671"/>
      <c r="AD14" s="671"/>
      <c r="AE14" s="671"/>
      <c r="AF14" s="671"/>
      <c r="AG14" s="671"/>
      <c r="AH14" s="671"/>
      <c r="AI14" s="671"/>
      <c r="AJ14" s="671"/>
      <c r="AK14" s="672"/>
      <c r="AL14" s="639" t="s">
        <v>407</v>
      </c>
      <c r="AM14" s="667"/>
      <c r="AN14" s="667"/>
      <c r="AO14" s="667"/>
      <c r="AP14" s="668"/>
    </row>
    <row r="15" spans="1:42" ht="40.65" customHeight="1">
      <c r="A15" s="666">
        <v>2.0499999999999998</v>
      </c>
      <c r="B15" s="667"/>
      <c r="C15" s="667"/>
      <c r="D15" s="667"/>
      <c r="E15" s="668"/>
      <c r="F15" s="669">
        <v>43287</v>
      </c>
      <c r="G15" s="667"/>
      <c r="H15" s="667"/>
      <c r="I15" s="667"/>
      <c r="J15" s="667"/>
      <c r="K15" s="667"/>
      <c r="L15" s="667"/>
      <c r="M15" s="668"/>
      <c r="N15" s="639" t="s">
        <v>461</v>
      </c>
      <c r="O15" s="667"/>
      <c r="P15" s="667"/>
      <c r="Q15" s="667"/>
      <c r="R15" s="668"/>
      <c r="S15" s="683" t="s">
        <v>419</v>
      </c>
      <c r="T15" s="671"/>
      <c r="U15" s="671"/>
      <c r="V15" s="671"/>
      <c r="W15" s="671"/>
      <c r="X15" s="671"/>
      <c r="Y15" s="671"/>
      <c r="Z15" s="671"/>
      <c r="AA15" s="671"/>
      <c r="AB15" s="671"/>
      <c r="AC15" s="671"/>
      <c r="AD15" s="671"/>
      <c r="AE15" s="671"/>
      <c r="AF15" s="671"/>
      <c r="AG15" s="671"/>
      <c r="AH15" s="671"/>
      <c r="AI15" s="671"/>
      <c r="AJ15" s="671"/>
      <c r="AK15" s="672"/>
      <c r="AL15" s="639" t="s">
        <v>420</v>
      </c>
      <c r="AM15" s="667"/>
      <c r="AN15" s="667"/>
      <c r="AO15" s="667"/>
      <c r="AP15" s="668"/>
    </row>
    <row r="16" spans="1:42" ht="34.5" customHeight="1">
      <c r="A16" s="666">
        <v>2.06</v>
      </c>
      <c r="B16" s="667"/>
      <c r="C16" s="667"/>
      <c r="D16" s="667"/>
      <c r="E16" s="668"/>
      <c r="F16" s="669">
        <v>43333</v>
      </c>
      <c r="G16" s="667"/>
      <c r="H16" s="667"/>
      <c r="I16" s="667"/>
      <c r="J16" s="667"/>
      <c r="K16" s="667"/>
      <c r="L16" s="667"/>
      <c r="M16" s="668"/>
      <c r="N16" s="673" t="s">
        <v>462</v>
      </c>
      <c r="O16" s="667"/>
      <c r="P16" s="667"/>
      <c r="Q16" s="667"/>
      <c r="R16" s="668"/>
      <c r="S16" s="670" t="s">
        <v>463</v>
      </c>
      <c r="T16" s="671"/>
      <c r="U16" s="671"/>
      <c r="V16" s="671"/>
      <c r="W16" s="671"/>
      <c r="X16" s="671"/>
      <c r="Y16" s="671"/>
      <c r="Z16" s="671"/>
      <c r="AA16" s="671"/>
      <c r="AB16" s="671"/>
      <c r="AC16" s="671"/>
      <c r="AD16" s="671"/>
      <c r="AE16" s="671"/>
      <c r="AF16" s="671"/>
      <c r="AG16" s="671"/>
      <c r="AH16" s="671"/>
      <c r="AI16" s="671"/>
      <c r="AJ16" s="671"/>
      <c r="AK16" s="672"/>
      <c r="AL16" s="639" t="s">
        <v>464</v>
      </c>
      <c r="AM16" s="667"/>
      <c r="AN16" s="667"/>
      <c r="AO16" s="667"/>
      <c r="AP16" s="668"/>
    </row>
    <row r="17" spans="1:42" s="4" customFormat="1" ht="45.75" customHeight="1">
      <c r="A17" s="666">
        <v>2.0699999999999998</v>
      </c>
      <c r="B17" s="667"/>
      <c r="C17" s="667"/>
      <c r="D17" s="667"/>
      <c r="E17" s="668"/>
      <c r="F17" s="669">
        <v>43341</v>
      </c>
      <c r="G17" s="667"/>
      <c r="H17" s="667"/>
      <c r="I17" s="667"/>
      <c r="J17" s="667"/>
      <c r="K17" s="667"/>
      <c r="L17" s="667"/>
      <c r="M17" s="668"/>
      <c r="N17" s="673" t="s">
        <v>480</v>
      </c>
      <c r="O17" s="667"/>
      <c r="P17" s="667"/>
      <c r="Q17" s="667"/>
      <c r="R17" s="668"/>
      <c r="S17" s="670" t="s">
        <v>481</v>
      </c>
      <c r="T17" s="671"/>
      <c r="U17" s="671"/>
      <c r="V17" s="671"/>
      <c r="W17" s="671"/>
      <c r="X17" s="671"/>
      <c r="Y17" s="671"/>
      <c r="Z17" s="671"/>
      <c r="AA17" s="671"/>
      <c r="AB17" s="671"/>
      <c r="AC17" s="671"/>
      <c r="AD17" s="671"/>
      <c r="AE17" s="671"/>
      <c r="AF17" s="671"/>
      <c r="AG17" s="671"/>
      <c r="AH17" s="671"/>
      <c r="AI17" s="671"/>
      <c r="AJ17" s="671"/>
      <c r="AK17" s="672"/>
      <c r="AL17" s="639" t="s">
        <v>86</v>
      </c>
      <c r="AM17" s="667"/>
      <c r="AN17" s="667"/>
      <c r="AO17" s="667"/>
      <c r="AP17" s="668"/>
    </row>
    <row r="18" spans="1:42" s="4" customFormat="1" ht="78.75" customHeight="1">
      <c r="A18" s="666">
        <v>2.08</v>
      </c>
      <c r="B18" s="667"/>
      <c r="C18" s="667"/>
      <c r="D18" s="667"/>
      <c r="E18" s="668"/>
      <c r="F18" s="669">
        <v>43564</v>
      </c>
      <c r="G18" s="667"/>
      <c r="H18" s="667"/>
      <c r="I18" s="667"/>
      <c r="J18" s="667"/>
      <c r="K18" s="667"/>
      <c r="L18" s="667"/>
      <c r="M18" s="668"/>
      <c r="N18" s="673" t="s">
        <v>478</v>
      </c>
      <c r="O18" s="667"/>
      <c r="P18" s="667"/>
      <c r="Q18" s="667"/>
      <c r="R18" s="668"/>
      <c r="S18" s="670" t="s">
        <v>479</v>
      </c>
      <c r="T18" s="671"/>
      <c r="U18" s="671"/>
      <c r="V18" s="671"/>
      <c r="W18" s="671"/>
      <c r="X18" s="671"/>
      <c r="Y18" s="671"/>
      <c r="Z18" s="671"/>
      <c r="AA18" s="671"/>
      <c r="AB18" s="671"/>
      <c r="AC18" s="671"/>
      <c r="AD18" s="671"/>
      <c r="AE18" s="671"/>
      <c r="AF18" s="671"/>
      <c r="AG18" s="671"/>
      <c r="AH18" s="671"/>
      <c r="AI18" s="671"/>
      <c r="AJ18" s="671"/>
      <c r="AK18" s="672"/>
      <c r="AL18" s="639" t="s">
        <v>86</v>
      </c>
      <c r="AM18" s="667"/>
      <c r="AN18" s="667"/>
      <c r="AO18" s="667"/>
      <c r="AP18" s="668"/>
    </row>
    <row r="19" spans="1:42" s="4" customFormat="1" ht="104.25" customHeight="1">
      <c r="A19" s="657">
        <v>2.09</v>
      </c>
      <c r="B19" s="658"/>
      <c r="C19" s="658"/>
      <c r="D19" s="658"/>
      <c r="E19" s="659"/>
      <c r="F19" s="660">
        <v>43941</v>
      </c>
      <c r="G19" s="658"/>
      <c r="H19" s="658"/>
      <c r="I19" s="658"/>
      <c r="J19" s="658"/>
      <c r="K19" s="658"/>
      <c r="L19" s="658"/>
      <c r="M19" s="659"/>
      <c r="N19" s="664" t="s">
        <v>461</v>
      </c>
      <c r="O19" s="658"/>
      <c r="P19" s="658"/>
      <c r="Q19" s="658"/>
      <c r="R19" s="659"/>
      <c r="S19" s="674" t="s">
        <v>498</v>
      </c>
      <c r="T19" s="662"/>
      <c r="U19" s="662"/>
      <c r="V19" s="662"/>
      <c r="W19" s="662"/>
      <c r="X19" s="662"/>
      <c r="Y19" s="662"/>
      <c r="Z19" s="662"/>
      <c r="AA19" s="662"/>
      <c r="AB19" s="662"/>
      <c r="AC19" s="662"/>
      <c r="AD19" s="662"/>
      <c r="AE19" s="662"/>
      <c r="AF19" s="662"/>
      <c r="AG19" s="662"/>
      <c r="AH19" s="662"/>
      <c r="AI19" s="662"/>
      <c r="AJ19" s="662"/>
      <c r="AK19" s="663"/>
      <c r="AL19" s="675" t="s">
        <v>499</v>
      </c>
      <c r="AM19" s="658"/>
      <c r="AN19" s="658"/>
      <c r="AO19" s="658"/>
      <c r="AP19" s="659"/>
    </row>
    <row r="20" spans="1:42" s="4" customFormat="1" ht="104.25" customHeight="1">
      <c r="A20" s="657">
        <v>2.1</v>
      </c>
      <c r="B20" s="676"/>
      <c r="C20" s="676"/>
      <c r="D20" s="676"/>
      <c r="E20" s="677"/>
      <c r="F20" s="660">
        <v>44074</v>
      </c>
      <c r="G20" s="678"/>
      <c r="H20" s="678"/>
      <c r="I20" s="678"/>
      <c r="J20" s="678"/>
      <c r="K20" s="678"/>
      <c r="L20" s="678"/>
      <c r="M20" s="679"/>
      <c r="N20" s="664" t="s">
        <v>500</v>
      </c>
      <c r="O20" s="658"/>
      <c r="P20" s="658"/>
      <c r="Q20" s="658"/>
      <c r="R20" s="659"/>
      <c r="S20" s="680" t="s">
        <v>501</v>
      </c>
      <c r="T20" s="681"/>
      <c r="U20" s="681"/>
      <c r="V20" s="681"/>
      <c r="W20" s="681"/>
      <c r="X20" s="681"/>
      <c r="Y20" s="681"/>
      <c r="Z20" s="681"/>
      <c r="AA20" s="681"/>
      <c r="AB20" s="681"/>
      <c r="AC20" s="681"/>
      <c r="AD20" s="681"/>
      <c r="AE20" s="681"/>
      <c r="AF20" s="681"/>
      <c r="AG20" s="681"/>
      <c r="AH20" s="681"/>
      <c r="AI20" s="681"/>
      <c r="AJ20" s="681"/>
      <c r="AK20" s="682"/>
      <c r="AL20" s="675" t="s">
        <v>86</v>
      </c>
      <c r="AM20" s="684"/>
      <c r="AN20" s="684"/>
      <c r="AO20" s="684"/>
      <c r="AP20" s="685"/>
    </row>
    <row r="21" spans="1:42" ht="21.15" customHeight="1">
      <c r="A21" s="657"/>
      <c r="B21" s="658"/>
      <c r="C21" s="658"/>
      <c r="D21" s="658"/>
      <c r="E21" s="659"/>
      <c r="F21" s="660"/>
      <c r="G21" s="658"/>
      <c r="H21" s="658"/>
      <c r="I21" s="658"/>
      <c r="J21" s="658"/>
      <c r="K21" s="658"/>
      <c r="L21" s="658"/>
      <c r="M21" s="659"/>
      <c r="N21" s="664"/>
      <c r="O21" s="658"/>
      <c r="P21" s="658"/>
      <c r="Q21" s="658"/>
      <c r="R21" s="659"/>
      <c r="S21" s="661"/>
      <c r="T21" s="662"/>
      <c r="U21" s="662"/>
      <c r="V21" s="662"/>
      <c r="W21" s="662"/>
      <c r="X21" s="662"/>
      <c r="Y21" s="662"/>
      <c r="Z21" s="662"/>
      <c r="AA21" s="662"/>
      <c r="AB21" s="662"/>
      <c r="AC21" s="662"/>
      <c r="AD21" s="662"/>
      <c r="AE21" s="662"/>
      <c r="AF21" s="662"/>
      <c r="AG21" s="662"/>
      <c r="AH21" s="662"/>
      <c r="AI21" s="662"/>
      <c r="AJ21" s="662"/>
      <c r="AK21" s="663"/>
      <c r="AL21" s="665"/>
      <c r="AM21" s="658"/>
      <c r="AN21" s="658"/>
      <c r="AO21" s="658"/>
      <c r="AP21" s="659"/>
    </row>
    <row r="23" spans="1:42" ht="21.15" customHeight="1">
      <c r="A23" s="666" t="s">
        <v>404</v>
      </c>
      <c r="B23" s="667"/>
      <c r="C23" s="667"/>
      <c r="D23" s="667"/>
      <c r="E23" s="668"/>
      <c r="F23" s="669">
        <v>40242</v>
      </c>
      <c r="G23" s="667"/>
      <c r="H23" s="667"/>
      <c r="I23" s="667"/>
      <c r="J23" s="667"/>
      <c r="K23" s="667"/>
      <c r="L23" s="667"/>
      <c r="M23" s="668"/>
      <c r="N23" s="699" t="s">
        <v>63</v>
      </c>
      <c r="O23" s="671"/>
      <c r="P23" s="671"/>
      <c r="Q23" s="671"/>
      <c r="R23" s="671"/>
      <c r="S23" s="671"/>
      <c r="T23" s="671"/>
      <c r="U23" s="671"/>
      <c r="V23" s="671"/>
      <c r="W23" s="671"/>
      <c r="X23" s="671"/>
      <c r="Y23" s="671"/>
      <c r="Z23" s="671"/>
      <c r="AA23" s="671"/>
      <c r="AB23" s="671"/>
      <c r="AC23" s="671"/>
      <c r="AD23" s="671"/>
      <c r="AE23" s="671"/>
      <c r="AF23" s="672"/>
      <c r="AG23" s="673"/>
      <c r="AH23" s="667"/>
      <c r="AI23" s="667"/>
      <c r="AJ23" s="667"/>
      <c r="AK23" s="668"/>
      <c r="AL23" s="696" t="s">
        <v>64</v>
      </c>
      <c r="AM23" s="667"/>
      <c r="AN23" s="667"/>
      <c r="AO23" s="667"/>
      <c r="AP23" s="668"/>
    </row>
    <row r="24" spans="1:42" ht="21.15" customHeight="1">
      <c r="A24" s="688">
        <v>1.01</v>
      </c>
      <c r="B24" s="658"/>
      <c r="C24" s="658"/>
      <c r="D24" s="658"/>
      <c r="E24" s="659"/>
      <c r="F24" s="660">
        <v>40245</v>
      </c>
      <c r="G24" s="658"/>
      <c r="H24" s="658"/>
      <c r="I24" s="658"/>
      <c r="J24" s="658"/>
      <c r="K24" s="658"/>
      <c r="L24" s="658"/>
      <c r="M24" s="659"/>
      <c r="N24" s="689" t="s">
        <v>65</v>
      </c>
      <c r="O24" s="662"/>
      <c r="P24" s="662"/>
      <c r="Q24" s="662"/>
      <c r="R24" s="662"/>
      <c r="S24" s="662"/>
      <c r="T24" s="662"/>
      <c r="U24" s="662"/>
      <c r="V24" s="662"/>
      <c r="W24" s="662"/>
      <c r="X24" s="662"/>
      <c r="Y24" s="662"/>
      <c r="Z24" s="662"/>
      <c r="AA24" s="662"/>
      <c r="AB24" s="662"/>
      <c r="AC24" s="662"/>
      <c r="AD24" s="662"/>
      <c r="AE24" s="662"/>
      <c r="AF24" s="663"/>
      <c r="AG24" s="664"/>
      <c r="AH24" s="658"/>
      <c r="AI24" s="658"/>
      <c r="AJ24" s="658"/>
      <c r="AK24" s="659"/>
      <c r="AL24" s="665" t="s">
        <v>66</v>
      </c>
      <c r="AM24" s="658"/>
      <c r="AN24" s="658"/>
      <c r="AO24" s="658"/>
      <c r="AP24" s="659"/>
    </row>
    <row r="25" spans="1:42" ht="21.15" customHeight="1">
      <c r="A25" s="688">
        <v>1.02</v>
      </c>
      <c r="B25" s="658"/>
      <c r="C25" s="658"/>
      <c r="D25" s="658"/>
      <c r="E25" s="659"/>
      <c r="F25" s="660">
        <v>40263</v>
      </c>
      <c r="G25" s="658"/>
      <c r="H25" s="658"/>
      <c r="I25" s="658"/>
      <c r="J25" s="658"/>
      <c r="K25" s="658"/>
      <c r="L25" s="658"/>
      <c r="M25" s="659"/>
      <c r="N25" s="689" t="s">
        <v>68</v>
      </c>
      <c r="O25" s="662"/>
      <c r="P25" s="662"/>
      <c r="Q25" s="662"/>
      <c r="R25" s="662"/>
      <c r="S25" s="662"/>
      <c r="T25" s="662"/>
      <c r="U25" s="662"/>
      <c r="V25" s="662"/>
      <c r="W25" s="662"/>
      <c r="X25" s="662"/>
      <c r="Y25" s="662"/>
      <c r="Z25" s="662"/>
      <c r="AA25" s="662"/>
      <c r="AB25" s="662"/>
      <c r="AC25" s="662"/>
      <c r="AD25" s="662"/>
      <c r="AE25" s="662"/>
      <c r="AF25" s="663"/>
      <c r="AG25" s="664"/>
      <c r="AH25" s="658"/>
      <c r="AI25" s="658"/>
      <c r="AJ25" s="658"/>
      <c r="AK25" s="659"/>
      <c r="AL25" s="665" t="s">
        <v>67</v>
      </c>
      <c r="AM25" s="658"/>
      <c r="AN25" s="658"/>
      <c r="AO25" s="658"/>
      <c r="AP25" s="659"/>
    </row>
    <row r="26" spans="1:42" ht="39.75" customHeight="1">
      <c r="A26" s="657" t="s">
        <v>69</v>
      </c>
      <c r="B26" s="658"/>
      <c r="C26" s="658"/>
      <c r="D26" s="658"/>
      <c r="E26" s="659"/>
      <c r="F26" s="698" t="s">
        <v>70</v>
      </c>
      <c r="G26" s="658"/>
      <c r="H26" s="658"/>
      <c r="I26" s="658"/>
      <c r="J26" s="658"/>
      <c r="K26" s="658"/>
      <c r="L26" s="658"/>
      <c r="M26" s="659"/>
      <c r="N26" s="700" t="s">
        <v>72</v>
      </c>
      <c r="O26" s="662"/>
      <c r="P26" s="662"/>
      <c r="Q26" s="662"/>
      <c r="R26" s="662"/>
      <c r="S26" s="662"/>
      <c r="T26" s="662"/>
      <c r="U26" s="662"/>
      <c r="V26" s="662"/>
      <c r="W26" s="662"/>
      <c r="X26" s="662"/>
      <c r="Y26" s="662"/>
      <c r="Z26" s="662"/>
      <c r="AA26" s="662"/>
      <c r="AB26" s="662"/>
      <c r="AC26" s="662"/>
      <c r="AD26" s="662"/>
      <c r="AE26" s="662"/>
      <c r="AF26" s="663"/>
      <c r="AG26" s="664"/>
      <c r="AH26" s="658"/>
      <c r="AI26" s="658"/>
      <c r="AJ26" s="658"/>
      <c r="AK26" s="659"/>
      <c r="AL26" s="697" t="s">
        <v>71</v>
      </c>
      <c r="AM26" s="658"/>
      <c r="AN26" s="658"/>
      <c r="AO26" s="658"/>
      <c r="AP26" s="659"/>
    </row>
    <row r="27" spans="1:42" ht="59.25" customHeight="1">
      <c r="A27" s="657" t="s">
        <v>69</v>
      </c>
      <c r="B27" s="658"/>
      <c r="C27" s="658"/>
      <c r="D27" s="658"/>
      <c r="E27" s="659"/>
      <c r="F27" s="660">
        <v>40499</v>
      </c>
      <c r="G27" s="658"/>
      <c r="H27" s="658"/>
      <c r="I27" s="658"/>
      <c r="J27" s="658"/>
      <c r="K27" s="658"/>
      <c r="L27" s="658"/>
      <c r="M27" s="659"/>
      <c r="N27" s="5" t="s">
        <v>73</v>
      </c>
      <c r="O27" s="6"/>
      <c r="P27" s="6"/>
      <c r="Q27" s="6"/>
      <c r="R27" s="6"/>
      <c r="S27" s="6"/>
      <c r="T27" s="6"/>
      <c r="U27" s="6"/>
      <c r="V27" s="6"/>
      <c r="W27" s="6"/>
      <c r="X27" s="6"/>
      <c r="Y27" s="6"/>
      <c r="Z27" s="6"/>
      <c r="AA27" s="6"/>
      <c r="AB27" s="6"/>
      <c r="AC27" s="6"/>
      <c r="AD27" s="6"/>
      <c r="AE27" s="6"/>
      <c r="AF27" s="7"/>
      <c r="AG27" s="664"/>
      <c r="AH27" s="658"/>
      <c r="AI27" s="658"/>
      <c r="AJ27" s="658"/>
      <c r="AK27" s="659"/>
      <c r="AL27" s="697" t="s">
        <v>71</v>
      </c>
      <c r="AM27" s="658"/>
      <c r="AN27" s="658"/>
      <c r="AO27" s="658"/>
      <c r="AP27" s="659"/>
    </row>
    <row r="28" spans="1:42" ht="69" customHeight="1">
      <c r="A28" s="675">
        <v>2.0299999999999998</v>
      </c>
      <c r="B28" s="658"/>
      <c r="C28" s="658"/>
      <c r="D28" s="658"/>
      <c r="E28" s="659"/>
      <c r="F28" s="660">
        <v>40501</v>
      </c>
      <c r="G28" s="658"/>
      <c r="H28" s="658"/>
      <c r="I28" s="658"/>
      <c r="J28" s="658"/>
      <c r="K28" s="658"/>
      <c r="L28" s="658"/>
      <c r="M28" s="659"/>
      <c r="N28" s="700" t="s">
        <v>75</v>
      </c>
      <c r="O28" s="662"/>
      <c r="P28" s="662"/>
      <c r="Q28" s="662"/>
      <c r="R28" s="662"/>
      <c r="S28" s="662"/>
      <c r="T28" s="662"/>
      <c r="U28" s="662"/>
      <c r="V28" s="662"/>
      <c r="W28" s="662"/>
      <c r="X28" s="662"/>
      <c r="Y28" s="662"/>
      <c r="Z28" s="662"/>
      <c r="AA28" s="662"/>
      <c r="AB28" s="662"/>
      <c r="AC28" s="662"/>
      <c r="AD28" s="662"/>
      <c r="AE28" s="662"/>
      <c r="AF28" s="663"/>
      <c r="AG28" s="664"/>
      <c r="AH28" s="658"/>
      <c r="AI28" s="658"/>
      <c r="AJ28" s="658"/>
      <c r="AK28" s="659"/>
      <c r="AL28" s="697" t="s">
        <v>71</v>
      </c>
      <c r="AM28" s="658"/>
      <c r="AN28" s="658"/>
      <c r="AO28" s="658"/>
      <c r="AP28" s="659"/>
    </row>
    <row r="29" spans="1:42" ht="21.15" customHeight="1">
      <c r="A29" s="688">
        <v>2.04</v>
      </c>
      <c r="B29" s="658"/>
      <c r="C29" s="658"/>
      <c r="D29" s="658"/>
      <c r="E29" s="659"/>
      <c r="F29" s="660">
        <v>40502</v>
      </c>
      <c r="G29" s="658"/>
      <c r="H29" s="658"/>
      <c r="I29" s="658"/>
      <c r="J29" s="658"/>
      <c r="K29" s="658"/>
      <c r="L29" s="658"/>
      <c r="M29" s="659"/>
      <c r="N29" s="701" t="s">
        <v>74</v>
      </c>
      <c r="O29" s="662"/>
      <c r="P29" s="662"/>
      <c r="Q29" s="662"/>
      <c r="R29" s="662"/>
      <c r="S29" s="662"/>
      <c r="T29" s="662"/>
      <c r="U29" s="662"/>
      <c r="V29" s="662"/>
      <c r="W29" s="662"/>
      <c r="X29" s="662"/>
      <c r="Y29" s="662"/>
      <c r="Z29" s="662"/>
      <c r="AA29" s="662"/>
      <c r="AB29" s="662"/>
      <c r="AC29" s="662"/>
      <c r="AD29" s="662"/>
      <c r="AE29" s="662"/>
      <c r="AF29" s="663"/>
      <c r="AG29" s="664"/>
      <c r="AH29" s="658"/>
      <c r="AI29" s="658"/>
      <c r="AJ29" s="658"/>
      <c r="AK29" s="659"/>
      <c r="AL29" s="697" t="s">
        <v>71</v>
      </c>
      <c r="AM29" s="658"/>
      <c r="AN29" s="658"/>
      <c r="AO29" s="658"/>
      <c r="AP29" s="659"/>
    </row>
    <row r="30" spans="1:42" ht="52.5" customHeight="1">
      <c r="A30" s="688">
        <v>2.0499999999999998</v>
      </c>
      <c r="B30" s="658"/>
      <c r="C30" s="658"/>
      <c r="D30" s="658"/>
      <c r="E30" s="659"/>
      <c r="F30" s="660">
        <v>40502</v>
      </c>
      <c r="G30" s="658"/>
      <c r="H30" s="658"/>
      <c r="I30" s="658"/>
      <c r="J30" s="658"/>
      <c r="K30" s="658"/>
      <c r="L30" s="658"/>
      <c r="M30" s="659"/>
      <c r="N30" s="700" t="s">
        <v>76</v>
      </c>
      <c r="O30" s="662"/>
      <c r="P30" s="662"/>
      <c r="Q30" s="662"/>
      <c r="R30" s="662"/>
      <c r="S30" s="662"/>
      <c r="T30" s="662"/>
      <c r="U30" s="662"/>
      <c r="V30" s="662"/>
      <c r="W30" s="662"/>
      <c r="X30" s="662"/>
      <c r="Y30" s="662"/>
      <c r="Z30" s="662"/>
      <c r="AA30" s="662"/>
      <c r="AB30" s="662"/>
      <c r="AC30" s="662"/>
      <c r="AD30" s="662"/>
      <c r="AE30" s="662"/>
      <c r="AF30" s="663"/>
      <c r="AG30" s="664"/>
      <c r="AH30" s="658"/>
      <c r="AI30" s="658"/>
      <c r="AJ30" s="658"/>
      <c r="AK30" s="659"/>
      <c r="AL30" s="697" t="s">
        <v>71</v>
      </c>
      <c r="AM30" s="658"/>
      <c r="AN30" s="658"/>
      <c r="AO30" s="658"/>
      <c r="AP30" s="659"/>
    </row>
    <row r="31" spans="1:42" ht="31.65" customHeight="1">
      <c r="A31" s="675" t="s">
        <v>78</v>
      </c>
      <c r="B31" s="658"/>
      <c r="C31" s="658"/>
      <c r="D31" s="658"/>
      <c r="E31" s="659"/>
      <c r="F31" s="660">
        <v>40515</v>
      </c>
      <c r="G31" s="658"/>
      <c r="H31" s="658"/>
      <c r="I31" s="658"/>
      <c r="J31" s="658"/>
      <c r="K31" s="658"/>
      <c r="L31" s="658"/>
      <c r="M31" s="659"/>
      <c r="N31" s="700" t="s">
        <v>77</v>
      </c>
      <c r="O31" s="662"/>
      <c r="P31" s="662"/>
      <c r="Q31" s="662"/>
      <c r="R31" s="662"/>
      <c r="S31" s="662"/>
      <c r="T31" s="662"/>
      <c r="U31" s="662"/>
      <c r="V31" s="662"/>
      <c r="W31" s="662"/>
      <c r="X31" s="662"/>
      <c r="Y31" s="662"/>
      <c r="Z31" s="662"/>
      <c r="AA31" s="662"/>
      <c r="AB31" s="662"/>
      <c r="AC31" s="662"/>
      <c r="AD31" s="662"/>
      <c r="AE31" s="662"/>
      <c r="AF31" s="663"/>
      <c r="AG31" s="664"/>
      <c r="AH31" s="658"/>
      <c r="AI31" s="658"/>
      <c r="AJ31" s="658"/>
      <c r="AK31" s="659"/>
      <c r="AL31" s="697" t="s">
        <v>71</v>
      </c>
      <c r="AM31" s="658"/>
      <c r="AN31" s="658"/>
      <c r="AO31" s="658"/>
      <c r="AP31" s="659"/>
    </row>
    <row r="32" spans="1:42" ht="74.25" customHeight="1">
      <c r="A32" s="675" t="s">
        <v>78</v>
      </c>
      <c r="B32" s="658"/>
      <c r="C32" s="658"/>
      <c r="D32" s="658"/>
      <c r="E32" s="659"/>
      <c r="F32" s="660">
        <v>40523</v>
      </c>
      <c r="G32" s="658"/>
      <c r="H32" s="658"/>
      <c r="I32" s="658"/>
      <c r="J32" s="658"/>
      <c r="K32" s="658"/>
      <c r="L32" s="658"/>
      <c r="M32" s="659"/>
      <c r="N32" s="700" t="s">
        <v>79</v>
      </c>
      <c r="O32" s="662"/>
      <c r="P32" s="662"/>
      <c r="Q32" s="662"/>
      <c r="R32" s="662"/>
      <c r="S32" s="662"/>
      <c r="T32" s="662"/>
      <c r="U32" s="662"/>
      <c r="V32" s="662"/>
      <c r="W32" s="662"/>
      <c r="X32" s="662"/>
      <c r="Y32" s="662"/>
      <c r="Z32" s="662"/>
      <c r="AA32" s="662"/>
      <c r="AB32" s="662"/>
      <c r="AC32" s="662"/>
      <c r="AD32" s="662"/>
      <c r="AE32" s="662"/>
      <c r="AF32" s="663"/>
      <c r="AG32" s="664"/>
      <c r="AH32" s="658"/>
      <c r="AI32" s="658"/>
      <c r="AJ32" s="658"/>
      <c r="AK32" s="659"/>
      <c r="AL32" s="697" t="s">
        <v>71</v>
      </c>
      <c r="AM32" s="658"/>
      <c r="AN32" s="658"/>
      <c r="AO32" s="658"/>
      <c r="AP32" s="659"/>
    </row>
    <row r="33" spans="1:42" ht="21.15" customHeight="1">
      <c r="A33" s="675">
        <v>2.06</v>
      </c>
      <c r="B33" s="658"/>
      <c r="C33" s="658"/>
      <c r="D33" s="658"/>
      <c r="E33" s="659"/>
      <c r="F33" s="702" t="s">
        <v>80</v>
      </c>
      <c r="G33" s="658"/>
      <c r="H33" s="658"/>
      <c r="I33" s="658"/>
      <c r="J33" s="658"/>
      <c r="K33" s="658"/>
      <c r="L33" s="658"/>
      <c r="M33" s="659"/>
      <c r="N33" s="661"/>
      <c r="O33" s="662"/>
      <c r="P33" s="662"/>
      <c r="Q33" s="662"/>
      <c r="R33" s="662"/>
      <c r="S33" s="662"/>
      <c r="T33" s="662"/>
      <c r="U33" s="662"/>
      <c r="V33" s="662"/>
      <c r="W33" s="662"/>
      <c r="X33" s="662"/>
      <c r="Y33" s="662"/>
      <c r="Z33" s="662"/>
      <c r="AA33" s="662"/>
      <c r="AB33" s="662"/>
      <c r="AC33" s="662"/>
      <c r="AD33" s="662"/>
      <c r="AE33" s="662"/>
      <c r="AF33" s="663"/>
      <c r="AG33" s="664"/>
      <c r="AH33" s="658"/>
      <c r="AI33" s="658"/>
      <c r="AJ33" s="658"/>
      <c r="AK33" s="659"/>
      <c r="AL33" s="697" t="s">
        <v>71</v>
      </c>
      <c r="AM33" s="658"/>
      <c r="AN33" s="658"/>
      <c r="AO33" s="658"/>
      <c r="AP33" s="659"/>
    </row>
    <row r="34" spans="1:42" ht="21.15" customHeight="1">
      <c r="A34" s="688">
        <v>2.0699999999999998</v>
      </c>
      <c r="B34" s="658"/>
      <c r="C34" s="658"/>
      <c r="D34" s="658"/>
      <c r="E34" s="659"/>
      <c r="F34" s="660"/>
      <c r="G34" s="658"/>
      <c r="H34" s="658"/>
      <c r="I34" s="658"/>
      <c r="J34" s="658"/>
      <c r="K34" s="658"/>
      <c r="L34" s="658"/>
      <c r="M34" s="659"/>
      <c r="N34" s="701" t="s">
        <v>81</v>
      </c>
      <c r="O34" s="662"/>
      <c r="P34" s="662"/>
      <c r="Q34" s="662"/>
      <c r="R34" s="662"/>
      <c r="S34" s="662"/>
      <c r="T34" s="662"/>
      <c r="U34" s="662"/>
      <c r="V34" s="662"/>
      <c r="W34" s="662"/>
      <c r="X34" s="662"/>
      <c r="Y34" s="662"/>
      <c r="Z34" s="662"/>
      <c r="AA34" s="662"/>
      <c r="AB34" s="662"/>
      <c r="AC34" s="662"/>
      <c r="AD34" s="662"/>
      <c r="AE34" s="662"/>
      <c r="AF34" s="663"/>
      <c r="AG34" s="664"/>
      <c r="AH34" s="658"/>
      <c r="AI34" s="658"/>
      <c r="AJ34" s="658"/>
      <c r="AK34" s="659"/>
      <c r="AL34" s="664"/>
      <c r="AM34" s="658"/>
      <c r="AN34" s="658"/>
      <c r="AO34" s="658"/>
      <c r="AP34" s="659"/>
    </row>
    <row r="35" spans="1:42" ht="41.25" customHeight="1">
      <c r="A35" s="688">
        <v>2.08</v>
      </c>
      <c r="B35" s="658"/>
      <c r="C35" s="658"/>
      <c r="D35" s="658"/>
      <c r="E35" s="659"/>
      <c r="F35" s="660">
        <v>40623</v>
      </c>
      <c r="G35" s="658"/>
      <c r="H35" s="658"/>
      <c r="I35" s="658"/>
      <c r="J35" s="658"/>
      <c r="K35" s="658"/>
      <c r="L35" s="658"/>
      <c r="M35" s="659"/>
      <c r="N35" s="700" t="s">
        <v>82</v>
      </c>
      <c r="O35" s="662"/>
      <c r="P35" s="662"/>
      <c r="Q35" s="662"/>
      <c r="R35" s="662"/>
      <c r="S35" s="662"/>
      <c r="T35" s="662"/>
      <c r="U35" s="662"/>
      <c r="V35" s="662"/>
      <c r="W35" s="662"/>
      <c r="X35" s="662"/>
      <c r="Y35" s="662"/>
      <c r="Z35" s="662"/>
      <c r="AA35" s="662"/>
      <c r="AB35" s="662"/>
      <c r="AC35" s="662"/>
      <c r="AD35" s="662"/>
      <c r="AE35" s="662"/>
      <c r="AF35" s="663"/>
      <c r="AG35" s="664"/>
      <c r="AH35" s="658"/>
      <c r="AI35" s="658"/>
      <c r="AJ35" s="658"/>
      <c r="AK35" s="659"/>
      <c r="AL35" s="697" t="s">
        <v>71</v>
      </c>
      <c r="AM35" s="658"/>
      <c r="AN35" s="658"/>
      <c r="AO35" s="658"/>
      <c r="AP35" s="659"/>
    </row>
    <row r="36" spans="1:42" ht="36.75" customHeight="1">
      <c r="A36" s="688">
        <v>2.09</v>
      </c>
      <c r="B36" s="658"/>
      <c r="C36" s="658"/>
      <c r="D36" s="658"/>
      <c r="E36" s="659"/>
      <c r="F36" s="660">
        <v>40628</v>
      </c>
      <c r="G36" s="658"/>
      <c r="H36" s="658"/>
      <c r="I36" s="658"/>
      <c r="J36" s="658"/>
      <c r="K36" s="658"/>
      <c r="L36" s="658"/>
      <c r="M36" s="659"/>
      <c r="N36" s="700" t="s">
        <v>83</v>
      </c>
      <c r="O36" s="662"/>
      <c r="P36" s="662"/>
      <c r="Q36" s="662"/>
      <c r="R36" s="662"/>
      <c r="S36" s="662"/>
      <c r="T36" s="662"/>
      <c r="U36" s="662"/>
      <c r="V36" s="662"/>
      <c r="W36" s="662"/>
      <c r="X36" s="662"/>
      <c r="Y36" s="662"/>
      <c r="Z36" s="662"/>
      <c r="AA36" s="662"/>
      <c r="AB36" s="662"/>
      <c r="AC36" s="662"/>
      <c r="AD36" s="662"/>
      <c r="AE36" s="662"/>
      <c r="AF36" s="663"/>
      <c r="AG36" s="664"/>
      <c r="AH36" s="658"/>
      <c r="AI36" s="658"/>
      <c r="AJ36" s="658"/>
      <c r="AK36" s="659"/>
      <c r="AL36" s="697" t="s">
        <v>71</v>
      </c>
      <c r="AM36" s="658"/>
      <c r="AN36" s="658"/>
      <c r="AO36" s="658"/>
      <c r="AP36" s="659"/>
    </row>
    <row r="37" spans="1:42" ht="36" customHeight="1">
      <c r="A37" s="657" t="s">
        <v>84</v>
      </c>
      <c r="B37" s="658"/>
      <c r="C37" s="658"/>
      <c r="D37" s="658"/>
      <c r="E37" s="659"/>
      <c r="F37" s="660">
        <v>40810</v>
      </c>
      <c r="G37" s="658"/>
      <c r="H37" s="658"/>
      <c r="I37" s="658"/>
      <c r="J37" s="658"/>
      <c r="K37" s="658"/>
      <c r="L37" s="658"/>
      <c r="M37" s="659"/>
      <c r="N37" s="700" t="s">
        <v>85</v>
      </c>
      <c r="O37" s="662"/>
      <c r="P37" s="662"/>
      <c r="Q37" s="662"/>
      <c r="R37" s="662"/>
      <c r="S37" s="662"/>
      <c r="T37" s="662"/>
      <c r="U37" s="662"/>
      <c r="V37" s="662"/>
      <c r="W37" s="662"/>
      <c r="X37" s="662"/>
      <c r="Y37" s="662"/>
      <c r="Z37" s="662"/>
      <c r="AA37" s="662"/>
      <c r="AB37" s="662"/>
      <c r="AC37" s="662"/>
      <c r="AD37" s="662"/>
      <c r="AE37" s="662"/>
      <c r="AF37" s="663"/>
      <c r="AG37" s="664"/>
      <c r="AH37" s="658"/>
      <c r="AI37" s="658"/>
      <c r="AJ37" s="658"/>
      <c r="AK37" s="659"/>
      <c r="AL37" s="675" t="s">
        <v>71</v>
      </c>
      <c r="AM37" s="658"/>
      <c r="AN37" s="658"/>
      <c r="AO37" s="658"/>
      <c r="AP37" s="659"/>
    </row>
    <row r="38" spans="1:42" ht="43.5" customHeight="1">
      <c r="A38" s="688">
        <v>2.11</v>
      </c>
      <c r="B38" s="658"/>
      <c r="C38" s="658"/>
      <c r="D38" s="658"/>
      <c r="E38" s="659"/>
      <c r="F38" s="660">
        <v>40835</v>
      </c>
      <c r="G38" s="658"/>
      <c r="H38" s="658"/>
      <c r="I38" s="658"/>
      <c r="J38" s="658"/>
      <c r="K38" s="658"/>
      <c r="L38" s="658"/>
      <c r="M38" s="659"/>
      <c r="N38" s="700" t="s">
        <v>87</v>
      </c>
      <c r="O38" s="662"/>
      <c r="P38" s="662"/>
      <c r="Q38" s="662"/>
      <c r="R38" s="662"/>
      <c r="S38" s="662"/>
      <c r="T38" s="662"/>
      <c r="U38" s="662"/>
      <c r="V38" s="662"/>
      <c r="W38" s="662"/>
      <c r="X38" s="662"/>
      <c r="Y38" s="662"/>
      <c r="Z38" s="662"/>
      <c r="AA38" s="662"/>
      <c r="AB38" s="662"/>
      <c r="AC38" s="662"/>
      <c r="AD38" s="662"/>
      <c r="AE38" s="662"/>
      <c r="AF38" s="663"/>
      <c r="AG38" s="664"/>
      <c r="AH38" s="658"/>
      <c r="AI38" s="658"/>
      <c r="AJ38" s="658"/>
      <c r="AK38" s="659"/>
      <c r="AL38" s="675" t="s">
        <v>86</v>
      </c>
      <c r="AM38" s="658"/>
      <c r="AN38" s="658"/>
      <c r="AO38" s="658"/>
      <c r="AP38" s="659"/>
    </row>
    <row r="39" spans="1:42" ht="98.4" customHeight="1">
      <c r="A39" s="688">
        <v>2.12</v>
      </c>
      <c r="B39" s="658"/>
      <c r="C39" s="658"/>
      <c r="D39" s="658"/>
      <c r="E39" s="659"/>
      <c r="F39" s="660">
        <v>40852</v>
      </c>
      <c r="G39" s="658"/>
      <c r="H39" s="658"/>
      <c r="I39" s="658"/>
      <c r="J39" s="658"/>
      <c r="K39" s="658"/>
      <c r="L39" s="658"/>
      <c r="M39" s="659"/>
      <c r="N39" s="700" t="s">
        <v>88</v>
      </c>
      <c r="O39" s="662"/>
      <c r="P39" s="662"/>
      <c r="Q39" s="662"/>
      <c r="R39" s="662"/>
      <c r="S39" s="662"/>
      <c r="T39" s="662"/>
      <c r="U39" s="662"/>
      <c r="V39" s="662"/>
      <c r="W39" s="662"/>
      <c r="X39" s="662"/>
      <c r="Y39" s="662"/>
      <c r="Z39" s="662"/>
      <c r="AA39" s="662"/>
      <c r="AB39" s="662"/>
      <c r="AC39" s="662"/>
      <c r="AD39" s="662"/>
      <c r="AE39" s="662"/>
      <c r="AF39" s="663"/>
      <c r="AG39" s="664"/>
      <c r="AH39" s="658"/>
      <c r="AI39" s="658"/>
      <c r="AJ39" s="658"/>
      <c r="AK39" s="659"/>
      <c r="AL39" s="675" t="s">
        <v>86</v>
      </c>
      <c r="AM39" s="658"/>
      <c r="AN39" s="658"/>
      <c r="AO39" s="658"/>
      <c r="AP39" s="659"/>
    </row>
    <row r="40" spans="1:42" ht="126.75" customHeight="1">
      <c r="A40" s="688">
        <v>2.13</v>
      </c>
      <c r="B40" s="658"/>
      <c r="C40" s="658"/>
      <c r="D40" s="658"/>
      <c r="E40" s="659"/>
      <c r="F40" s="660">
        <v>40857</v>
      </c>
      <c r="G40" s="658"/>
      <c r="H40" s="658"/>
      <c r="I40" s="658"/>
      <c r="J40" s="658"/>
      <c r="K40" s="658"/>
      <c r="L40" s="658"/>
      <c r="M40" s="659"/>
      <c r="N40" s="700" t="s">
        <v>89</v>
      </c>
      <c r="O40" s="662"/>
      <c r="P40" s="662"/>
      <c r="Q40" s="662"/>
      <c r="R40" s="662"/>
      <c r="S40" s="662"/>
      <c r="T40" s="662"/>
      <c r="U40" s="662"/>
      <c r="V40" s="662"/>
      <c r="W40" s="662"/>
      <c r="X40" s="662"/>
      <c r="Y40" s="662"/>
      <c r="Z40" s="662"/>
      <c r="AA40" s="662"/>
      <c r="AB40" s="662"/>
      <c r="AC40" s="662"/>
      <c r="AD40" s="662"/>
      <c r="AE40" s="662"/>
      <c r="AF40" s="663"/>
      <c r="AG40" s="664"/>
      <c r="AH40" s="658"/>
      <c r="AI40" s="658"/>
      <c r="AJ40" s="658"/>
      <c r="AK40" s="659"/>
      <c r="AL40" s="675" t="s">
        <v>86</v>
      </c>
      <c r="AM40" s="658"/>
      <c r="AN40" s="658"/>
      <c r="AO40" s="658"/>
      <c r="AP40" s="659"/>
    </row>
    <row r="41" spans="1:42" ht="157.65" customHeight="1">
      <c r="A41" s="657" t="s">
        <v>90</v>
      </c>
      <c r="B41" s="658"/>
      <c r="C41" s="658"/>
      <c r="D41" s="658"/>
      <c r="E41" s="659"/>
      <c r="F41" s="660">
        <v>40870</v>
      </c>
      <c r="G41" s="658"/>
      <c r="H41" s="658"/>
      <c r="I41" s="658"/>
      <c r="J41" s="658"/>
      <c r="K41" s="658"/>
      <c r="L41" s="658"/>
      <c r="M41" s="659"/>
      <c r="N41" s="700" t="s">
        <v>91</v>
      </c>
      <c r="O41" s="662"/>
      <c r="P41" s="662"/>
      <c r="Q41" s="662"/>
      <c r="R41" s="662"/>
      <c r="S41" s="662"/>
      <c r="T41" s="662"/>
      <c r="U41" s="662"/>
      <c r="V41" s="662"/>
      <c r="W41" s="662"/>
      <c r="X41" s="662"/>
      <c r="Y41" s="662"/>
      <c r="Z41" s="662"/>
      <c r="AA41" s="662"/>
      <c r="AB41" s="662"/>
      <c r="AC41" s="662"/>
      <c r="AD41" s="662"/>
      <c r="AE41" s="662"/>
      <c r="AF41" s="663"/>
      <c r="AG41" s="664"/>
      <c r="AH41" s="658"/>
      <c r="AI41" s="658"/>
      <c r="AJ41" s="658"/>
      <c r="AK41" s="659"/>
      <c r="AL41" s="675" t="s">
        <v>86</v>
      </c>
      <c r="AM41" s="658"/>
      <c r="AN41" s="658"/>
      <c r="AO41" s="658"/>
      <c r="AP41" s="659"/>
    </row>
    <row r="42" spans="1:42" ht="96.75" customHeight="1">
      <c r="A42" s="657" t="s">
        <v>93</v>
      </c>
      <c r="B42" s="658"/>
      <c r="C42" s="658"/>
      <c r="D42" s="658"/>
      <c r="E42" s="659"/>
      <c r="F42" s="660">
        <v>40879</v>
      </c>
      <c r="G42" s="658"/>
      <c r="H42" s="658"/>
      <c r="I42" s="658"/>
      <c r="J42" s="658"/>
      <c r="K42" s="658"/>
      <c r="L42" s="658"/>
      <c r="M42" s="659"/>
      <c r="N42" s="700" t="s">
        <v>92</v>
      </c>
      <c r="O42" s="662"/>
      <c r="P42" s="662"/>
      <c r="Q42" s="662"/>
      <c r="R42" s="662"/>
      <c r="S42" s="662"/>
      <c r="T42" s="662"/>
      <c r="U42" s="662"/>
      <c r="V42" s="662"/>
      <c r="W42" s="662"/>
      <c r="X42" s="662"/>
      <c r="Y42" s="662"/>
      <c r="Z42" s="662"/>
      <c r="AA42" s="662"/>
      <c r="AB42" s="662"/>
      <c r="AC42" s="662"/>
      <c r="AD42" s="662"/>
      <c r="AE42" s="662"/>
      <c r="AF42" s="663"/>
      <c r="AG42" s="664"/>
      <c r="AH42" s="658"/>
      <c r="AI42" s="658"/>
      <c r="AJ42" s="658"/>
      <c r="AK42" s="659"/>
      <c r="AL42" s="675" t="s">
        <v>94</v>
      </c>
      <c r="AM42" s="658"/>
      <c r="AN42" s="658"/>
      <c r="AO42" s="658"/>
      <c r="AP42" s="659"/>
    </row>
    <row r="43" spans="1:42" ht="21.15" customHeight="1">
      <c r="A43" s="703">
        <v>2.31</v>
      </c>
      <c r="B43" s="667"/>
      <c r="C43" s="667"/>
      <c r="D43" s="667"/>
      <c r="E43" s="668"/>
      <c r="F43" s="660">
        <v>40885</v>
      </c>
      <c r="G43" s="658"/>
      <c r="H43" s="658"/>
      <c r="I43" s="658"/>
      <c r="J43" s="658"/>
      <c r="K43" s="658"/>
      <c r="L43" s="658"/>
      <c r="M43" s="659"/>
      <c r="N43" s="701" t="s">
        <v>95</v>
      </c>
      <c r="O43" s="662"/>
      <c r="P43" s="662"/>
      <c r="Q43" s="662"/>
      <c r="R43" s="662"/>
      <c r="S43" s="662"/>
      <c r="T43" s="662"/>
      <c r="U43" s="662"/>
      <c r="V43" s="662"/>
      <c r="W43" s="662"/>
      <c r="X43" s="662"/>
      <c r="Y43" s="662"/>
      <c r="Z43" s="662"/>
      <c r="AA43" s="662"/>
      <c r="AB43" s="662"/>
      <c r="AC43" s="662"/>
      <c r="AD43" s="662"/>
      <c r="AE43" s="662"/>
      <c r="AF43" s="663"/>
      <c r="AG43" s="664"/>
      <c r="AH43" s="658"/>
      <c r="AI43" s="658"/>
      <c r="AJ43" s="658"/>
      <c r="AK43" s="659"/>
      <c r="AL43" s="675" t="s">
        <v>94</v>
      </c>
      <c r="AM43" s="684"/>
      <c r="AN43" s="684"/>
      <c r="AO43" s="684"/>
      <c r="AP43" s="685"/>
    </row>
    <row r="44" spans="1:42" ht="73.5" customHeight="1">
      <c r="A44" s="704"/>
      <c r="B44" s="705"/>
      <c r="C44" s="705"/>
      <c r="D44" s="705"/>
      <c r="E44" s="706"/>
      <c r="F44" s="660">
        <v>40899</v>
      </c>
      <c r="G44" s="658"/>
      <c r="H44" s="658"/>
      <c r="I44" s="658"/>
      <c r="J44" s="658"/>
      <c r="K44" s="658"/>
      <c r="L44" s="658"/>
      <c r="M44" s="659"/>
      <c r="N44" s="700" t="s">
        <v>96</v>
      </c>
      <c r="O44" s="662"/>
      <c r="P44" s="662"/>
      <c r="Q44" s="662"/>
      <c r="R44" s="662"/>
      <c r="S44" s="662"/>
      <c r="T44" s="662"/>
      <c r="U44" s="662"/>
      <c r="V44" s="662"/>
      <c r="W44" s="662"/>
      <c r="X44" s="662"/>
      <c r="Y44" s="662"/>
      <c r="Z44" s="662"/>
      <c r="AA44" s="662"/>
      <c r="AB44" s="662"/>
      <c r="AC44" s="662"/>
      <c r="AD44" s="662"/>
      <c r="AE44" s="662"/>
      <c r="AF44" s="663"/>
      <c r="AG44" s="664"/>
      <c r="AH44" s="658"/>
      <c r="AI44" s="658"/>
      <c r="AJ44" s="658"/>
      <c r="AK44" s="659"/>
      <c r="AL44" s="675" t="s">
        <v>94</v>
      </c>
      <c r="AM44" s="684"/>
      <c r="AN44" s="684"/>
      <c r="AO44" s="684"/>
      <c r="AP44" s="685"/>
    </row>
    <row r="45" spans="1:42" ht="21.15" customHeight="1">
      <c r="A45" s="688"/>
      <c r="B45" s="658"/>
      <c r="C45" s="658"/>
      <c r="D45" s="658"/>
      <c r="E45" s="659"/>
      <c r="F45" s="660"/>
      <c r="G45" s="658"/>
      <c r="H45" s="658"/>
      <c r="I45" s="658"/>
      <c r="J45" s="658"/>
      <c r="K45" s="658"/>
      <c r="L45" s="658"/>
      <c r="M45" s="659"/>
      <c r="N45" s="661"/>
      <c r="O45" s="662"/>
      <c r="P45" s="662"/>
      <c r="Q45" s="662"/>
      <c r="R45" s="662"/>
      <c r="S45" s="662"/>
      <c r="T45" s="662"/>
      <c r="U45" s="662"/>
      <c r="V45" s="662"/>
      <c r="W45" s="662"/>
      <c r="X45" s="662"/>
      <c r="Y45" s="662"/>
      <c r="Z45" s="662"/>
      <c r="AA45" s="662"/>
      <c r="AB45" s="662"/>
      <c r="AC45" s="662"/>
      <c r="AD45" s="662"/>
      <c r="AE45" s="662"/>
      <c r="AF45" s="663"/>
      <c r="AG45" s="664"/>
      <c r="AH45" s="658"/>
      <c r="AI45" s="658"/>
      <c r="AJ45" s="658"/>
      <c r="AK45" s="659"/>
      <c r="AL45" s="664"/>
      <c r="AM45" s="658"/>
      <c r="AN45" s="658"/>
      <c r="AO45" s="658"/>
      <c r="AP45" s="659"/>
    </row>
    <row r="46" spans="1:42" ht="34.5" customHeight="1">
      <c r="A46" s="688"/>
      <c r="B46" s="658"/>
      <c r="C46" s="658"/>
      <c r="D46" s="658"/>
      <c r="E46" s="659"/>
      <c r="F46" s="660">
        <v>40928</v>
      </c>
      <c r="G46" s="658"/>
      <c r="H46" s="658"/>
      <c r="I46" s="658"/>
      <c r="J46" s="658"/>
      <c r="K46" s="658"/>
      <c r="L46" s="658"/>
      <c r="M46" s="659"/>
      <c r="N46" s="700" t="s">
        <v>97</v>
      </c>
      <c r="O46" s="662"/>
      <c r="P46" s="662"/>
      <c r="Q46" s="662"/>
      <c r="R46" s="662"/>
      <c r="S46" s="662"/>
      <c r="T46" s="662"/>
      <c r="U46" s="662"/>
      <c r="V46" s="662"/>
      <c r="W46" s="662"/>
      <c r="X46" s="662"/>
      <c r="Y46" s="662"/>
      <c r="Z46" s="662"/>
      <c r="AA46" s="662"/>
      <c r="AB46" s="662"/>
      <c r="AC46" s="662"/>
      <c r="AD46" s="662"/>
      <c r="AE46" s="662"/>
      <c r="AF46" s="663"/>
      <c r="AG46" s="664"/>
      <c r="AH46" s="658"/>
      <c r="AI46" s="658"/>
      <c r="AJ46" s="658"/>
      <c r="AK46" s="659"/>
      <c r="AL46" s="675" t="s">
        <v>94</v>
      </c>
      <c r="AM46" s="684"/>
      <c r="AN46" s="684"/>
      <c r="AO46" s="684"/>
      <c r="AP46" s="685"/>
    </row>
    <row r="47" spans="1:42" ht="21.15" customHeight="1">
      <c r="A47" s="688">
        <v>2.41</v>
      </c>
      <c r="B47" s="658"/>
      <c r="C47" s="658"/>
      <c r="D47" s="658"/>
      <c r="E47" s="659"/>
      <c r="F47" s="660">
        <v>40938</v>
      </c>
      <c r="G47" s="658"/>
      <c r="H47" s="658"/>
      <c r="I47" s="658"/>
      <c r="J47" s="658"/>
      <c r="K47" s="658"/>
      <c r="L47" s="658"/>
      <c r="M47" s="659"/>
      <c r="N47" s="701" t="s">
        <v>98</v>
      </c>
      <c r="O47" s="662"/>
      <c r="P47" s="662"/>
      <c r="Q47" s="662"/>
      <c r="R47" s="662"/>
      <c r="S47" s="662"/>
      <c r="T47" s="662"/>
      <c r="U47" s="662"/>
      <c r="V47" s="662"/>
      <c r="W47" s="662"/>
      <c r="X47" s="662"/>
      <c r="Y47" s="662"/>
      <c r="Z47" s="662"/>
      <c r="AA47" s="662"/>
      <c r="AB47" s="662"/>
      <c r="AC47" s="662"/>
      <c r="AD47" s="662"/>
      <c r="AE47" s="662"/>
      <c r="AF47" s="663"/>
      <c r="AG47" s="664"/>
      <c r="AH47" s="658"/>
      <c r="AI47" s="658"/>
      <c r="AJ47" s="658"/>
      <c r="AK47" s="659"/>
      <c r="AL47" s="675" t="s">
        <v>94</v>
      </c>
      <c r="AM47" s="684"/>
      <c r="AN47" s="684"/>
      <c r="AO47" s="684"/>
      <c r="AP47" s="685"/>
    </row>
    <row r="48" spans="1:42" ht="55.5" customHeight="1">
      <c r="A48" s="688"/>
      <c r="B48" s="658"/>
      <c r="C48" s="658"/>
      <c r="D48" s="658"/>
      <c r="E48" s="659"/>
      <c r="F48" s="660">
        <v>40940</v>
      </c>
      <c r="G48" s="658"/>
      <c r="H48" s="658"/>
      <c r="I48" s="658"/>
      <c r="J48" s="658"/>
      <c r="K48" s="658"/>
      <c r="L48" s="658"/>
      <c r="M48" s="659"/>
      <c r="N48" s="700" t="s">
        <v>99</v>
      </c>
      <c r="O48" s="662"/>
      <c r="P48" s="662"/>
      <c r="Q48" s="662"/>
      <c r="R48" s="662"/>
      <c r="S48" s="662"/>
      <c r="T48" s="662"/>
      <c r="U48" s="662"/>
      <c r="V48" s="662"/>
      <c r="W48" s="662"/>
      <c r="X48" s="662"/>
      <c r="Y48" s="662"/>
      <c r="Z48" s="662"/>
      <c r="AA48" s="662"/>
      <c r="AB48" s="662"/>
      <c r="AC48" s="662"/>
      <c r="AD48" s="662"/>
      <c r="AE48" s="662"/>
      <c r="AF48" s="663"/>
      <c r="AG48" s="664"/>
      <c r="AH48" s="658"/>
      <c r="AI48" s="658"/>
      <c r="AJ48" s="658"/>
      <c r="AK48" s="659"/>
      <c r="AL48" s="675" t="s">
        <v>86</v>
      </c>
      <c r="AM48" s="658"/>
      <c r="AN48" s="658"/>
      <c r="AO48" s="658"/>
      <c r="AP48" s="659"/>
    </row>
    <row r="49" spans="1:42" ht="81.75" customHeight="1">
      <c r="A49" s="688">
        <v>2.5</v>
      </c>
      <c r="B49" s="658"/>
      <c r="C49" s="658"/>
      <c r="D49" s="658"/>
      <c r="E49" s="659"/>
      <c r="F49" s="660">
        <v>40982</v>
      </c>
      <c r="G49" s="658"/>
      <c r="H49" s="658"/>
      <c r="I49" s="658"/>
      <c r="J49" s="658"/>
      <c r="K49" s="658"/>
      <c r="L49" s="658"/>
      <c r="M49" s="659"/>
      <c r="N49" s="700" t="s">
        <v>100</v>
      </c>
      <c r="O49" s="662"/>
      <c r="P49" s="662"/>
      <c r="Q49" s="662"/>
      <c r="R49" s="662"/>
      <c r="S49" s="662"/>
      <c r="T49" s="662"/>
      <c r="U49" s="662"/>
      <c r="V49" s="662"/>
      <c r="W49" s="662"/>
      <c r="X49" s="662"/>
      <c r="Y49" s="662"/>
      <c r="Z49" s="662"/>
      <c r="AA49" s="662"/>
      <c r="AB49" s="662"/>
      <c r="AC49" s="662"/>
      <c r="AD49" s="662"/>
      <c r="AE49" s="662"/>
      <c r="AF49" s="663"/>
      <c r="AG49" s="664"/>
      <c r="AH49" s="658"/>
      <c r="AI49" s="658"/>
      <c r="AJ49" s="658"/>
      <c r="AK49" s="659"/>
      <c r="AL49" s="675" t="s">
        <v>71</v>
      </c>
      <c r="AM49" s="658"/>
      <c r="AN49" s="658"/>
      <c r="AO49" s="658"/>
      <c r="AP49" s="659"/>
    </row>
    <row r="50" spans="1:42" ht="46.5" customHeight="1">
      <c r="A50" s="657" t="s">
        <v>133</v>
      </c>
      <c r="B50" s="658"/>
      <c r="C50" s="658"/>
      <c r="D50" s="658"/>
      <c r="E50" s="659"/>
      <c r="F50" s="660">
        <v>41374</v>
      </c>
      <c r="G50" s="658"/>
      <c r="H50" s="658"/>
      <c r="I50" s="658"/>
      <c r="J50" s="658"/>
      <c r="K50" s="658"/>
      <c r="L50" s="658"/>
      <c r="M50" s="659"/>
      <c r="N50" s="700" t="s">
        <v>134</v>
      </c>
      <c r="O50" s="662"/>
      <c r="P50" s="662"/>
      <c r="Q50" s="662"/>
      <c r="R50" s="662"/>
      <c r="S50" s="662"/>
      <c r="T50" s="662"/>
      <c r="U50" s="662"/>
      <c r="V50" s="662"/>
      <c r="W50" s="662"/>
      <c r="X50" s="662"/>
      <c r="Y50" s="662"/>
      <c r="Z50" s="662"/>
      <c r="AA50" s="662"/>
      <c r="AB50" s="662"/>
      <c r="AC50" s="662"/>
      <c r="AD50" s="662"/>
      <c r="AE50" s="662"/>
      <c r="AF50" s="663"/>
      <c r="AG50" s="664"/>
      <c r="AH50" s="658"/>
      <c r="AI50" s="658"/>
      <c r="AJ50" s="658"/>
      <c r="AK50" s="659"/>
      <c r="AL50" s="675" t="s">
        <v>86</v>
      </c>
      <c r="AM50" s="658"/>
      <c r="AN50" s="658"/>
      <c r="AO50" s="658"/>
      <c r="AP50" s="659"/>
    </row>
    <row r="51" spans="1:42" ht="77.25" customHeight="1">
      <c r="A51" s="657" t="s">
        <v>135</v>
      </c>
      <c r="B51" s="658"/>
      <c r="C51" s="658"/>
      <c r="D51" s="658"/>
      <c r="E51" s="659"/>
      <c r="F51" s="660">
        <v>41471</v>
      </c>
      <c r="G51" s="658"/>
      <c r="H51" s="658"/>
      <c r="I51" s="658"/>
      <c r="J51" s="658"/>
      <c r="K51" s="658"/>
      <c r="L51" s="658"/>
      <c r="M51" s="659"/>
      <c r="N51" s="700" t="s">
        <v>136</v>
      </c>
      <c r="O51" s="662"/>
      <c r="P51" s="662"/>
      <c r="Q51" s="662"/>
      <c r="R51" s="662"/>
      <c r="S51" s="662"/>
      <c r="T51" s="662"/>
      <c r="U51" s="662"/>
      <c r="V51" s="662"/>
      <c r="W51" s="662"/>
      <c r="X51" s="662"/>
      <c r="Y51" s="662"/>
      <c r="Z51" s="662"/>
      <c r="AA51" s="662"/>
      <c r="AB51" s="662"/>
      <c r="AC51" s="662"/>
      <c r="AD51" s="662"/>
      <c r="AE51" s="662"/>
      <c r="AF51" s="663"/>
      <c r="AG51" s="664"/>
      <c r="AH51" s="658"/>
      <c r="AI51" s="658"/>
      <c r="AJ51" s="658"/>
      <c r="AK51" s="659"/>
      <c r="AL51" s="675" t="s">
        <v>86</v>
      </c>
      <c r="AM51" s="658"/>
      <c r="AN51" s="658"/>
      <c r="AO51" s="658"/>
      <c r="AP51" s="659"/>
    </row>
    <row r="52" spans="1:42" ht="155.25" customHeight="1">
      <c r="A52" s="657" t="s">
        <v>178</v>
      </c>
      <c r="B52" s="658"/>
      <c r="C52" s="658"/>
      <c r="D52" s="658"/>
      <c r="E52" s="659"/>
      <c r="F52" s="660">
        <v>41485</v>
      </c>
      <c r="G52" s="658"/>
      <c r="H52" s="658"/>
      <c r="I52" s="658"/>
      <c r="J52" s="658"/>
      <c r="K52" s="658"/>
      <c r="L52" s="658"/>
      <c r="M52" s="659"/>
      <c r="N52" s="700" t="s">
        <v>184</v>
      </c>
      <c r="O52" s="662"/>
      <c r="P52" s="662"/>
      <c r="Q52" s="662"/>
      <c r="R52" s="662"/>
      <c r="S52" s="662"/>
      <c r="T52" s="662"/>
      <c r="U52" s="662"/>
      <c r="V52" s="662"/>
      <c r="W52" s="662"/>
      <c r="X52" s="662"/>
      <c r="Y52" s="662"/>
      <c r="Z52" s="662"/>
      <c r="AA52" s="662"/>
      <c r="AB52" s="662"/>
      <c r="AC52" s="662"/>
      <c r="AD52" s="662"/>
      <c r="AE52" s="662"/>
      <c r="AF52" s="663"/>
      <c r="AG52" s="664"/>
      <c r="AH52" s="658"/>
      <c r="AI52" s="658"/>
      <c r="AJ52" s="658"/>
      <c r="AK52" s="659"/>
      <c r="AL52" s="675" t="s">
        <v>86</v>
      </c>
      <c r="AM52" s="658"/>
      <c r="AN52" s="658"/>
      <c r="AO52" s="658"/>
      <c r="AP52" s="659"/>
    </row>
    <row r="53" spans="1:42" ht="76.650000000000006" customHeight="1">
      <c r="A53" s="688">
        <v>5</v>
      </c>
      <c r="B53" s="658"/>
      <c r="C53" s="658"/>
      <c r="D53" s="658"/>
      <c r="E53" s="659"/>
      <c r="F53" s="660">
        <v>41494</v>
      </c>
      <c r="G53" s="658"/>
      <c r="H53" s="658"/>
      <c r="I53" s="658"/>
      <c r="J53" s="658"/>
      <c r="K53" s="658"/>
      <c r="L53" s="658"/>
      <c r="M53" s="659"/>
      <c r="N53" s="700" t="s">
        <v>264</v>
      </c>
      <c r="O53" s="662"/>
      <c r="P53" s="662"/>
      <c r="Q53" s="662"/>
      <c r="R53" s="662"/>
      <c r="S53" s="662"/>
      <c r="T53" s="662"/>
      <c r="U53" s="662"/>
      <c r="V53" s="662"/>
      <c r="W53" s="662"/>
      <c r="X53" s="662"/>
      <c r="Y53" s="662"/>
      <c r="Z53" s="662"/>
      <c r="AA53" s="662"/>
      <c r="AB53" s="662"/>
      <c r="AC53" s="662"/>
      <c r="AD53" s="662"/>
      <c r="AE53" s="662"/>
      <c r="AF53" s="663"/>
      <c r="AG53" s="664"/>
      <c r="AH53" s="658"/>
      <c r="AI53" s="658"/>
      <c r="AJ53" s="658"/>
      <c r="AK53" s="659"/>
      <c r="AL53" s="675" t="s">
        <v>86</v>
      </c>
      <c r="AM53" s="658"/>
      <c r="AN53" s="658"/>
      <c r="AO53" s="658"/>
      <c r="AP53" s="659"/>
    </row>
    <row r="54" spans="1:42" ht="108.75" customHeight="1">
      <c r="A54" s="688">
        <v>6</v>
      </c>
      <c r="B54" s="658"/>
      <c r="C54" s="658"/>
      <c r="D54" s="658"/>
      <c r="E54" s="659"/>
      <c r="F54" s="660">
        <v>42170</v>
      </c>
      <c r="G54" s="658"/>
      <c r="H54" s="658"/>
      <c r="I54" s="658"/>
      <c r="J54" s="658"/>
      <c r="K54" s="658"/>
      <c r="L54" s="658"/>
      <c r="M54" s="659"/>
      <c r="N54" s="700" t="s">
        <v>357</v>
      </c>
      <c r="O54" s="662"/>
      <c r="P54" s="662"/>
      <c r="Q54" s="662"/>
      <c r="R54" s="662"/>
      <c r="S54" s="662"/>
      <c r="T54" s="662"/>
      <c r="U54" s="662"/>
      <c r="V54" s="662"/>
      <c r="W54" s="662"/>
      <c r="X54" s="662"/>
      <c r="Y54" s="662"/>
      <c r="Z54" s="662"/>
      <c r="AA54" s="662"/>
      <c r="AB54" s="662"/>
      <c r="AC54" s="662"/>
      <c r="AD54" s="662"/>
      <c r="AE54" s="662"/>
      <c r="AF54" s="663"/>
      <c r="AG54" s="664"/>
      <c r="AH54" s="658"/>
      <c r="AI54" s="658"/>
      <c r="AJ54" s="658"/>
      <c r="AK54" s="659"/>
      <c r="AL54" s="675" t="s">
        <v>358</v>
      </c>
      <c r="AM54" s="658"/>
      <c r="AN54" s="658"/>
      <c r="AO54" s="658"/>
      <c r="AP54" s="659"/>
    </row>
  </sheetData>
  <mergeCells count="244">
    <mergeCell ref="A10:E10"/>
    <mergeCell ref="F10:M10"/>
    <mergeCell ref="N10:R10"/>
    <mergeCell ref="S10:AK10"/>
    <mergeCell ref="AL10:AP10"/>
    <mergeCell ref="A4:E4"/>
    <mergeCell ref="F4:M4"/>
    <mergeCell ref="N4:R4"/>
    <mergeCell ref="S4:AK4"/>
    <mergeCell ref="AL4:AP4"/>
    <mergeCell ref="A5:E5"/>
    <mergeCell ref="F5:M5"/>
    <mergeCell ref="N5:R5"/>
    <mergeCell ref="S5:AK5"/>
    <mergeCell ref="AL5:AP5"/>
    <mergeCell ref="A6:E6"/>
    <mergeCell ref="F6:M6"/>
    <mergeCell ref="N6:R6"/>
    <mergeCell ref="S6:AK6"/>
    <mergeCell ref="AL6:AP6"/>
    <mergeCell ref="N9:R9"/>
    <mergeCell ref="S9:AK9"/>
    <mergeCell ref="A7:E9"/>
    <mergeCell ref="F7:M9"/>
    <mergeCell ref="A52:E52"/>
    <mergeCell ref="F52:M52"/>
    <mergeCell ref="N52:AF52"/>
    <mergeCell ref="AG49:AK49"/>
    <mergeCell ref="AL49:AP49"/>
    <mergeCell ref="A51:E51"/>
    <mergeCell ref="AL53:AP53"/>
    <mergeCell ref="A54:E54"/>
    <mergeCell ref="F54:M54"/>
    <mergeCell ref="N54:AF54"/>
    <mergeCell ref="AG54:AK54"/>
    <mergeCell ref="AL54:AP54"/>
    <mergeCell ref="A53:E53"/>
    <mergeCell ref="F53:M53"/>
    <mergeCell ref="N53:AF53"/>
    <mergeCell ref="AG53:AK53"/>
    <mergeCell ref="A50:E50"/>
    <mergeCell ref="F50:M50"/>
    <mergeCell ref="F51:M51"/>
    <mergeCell ref="AG52:AK52"/>
    <mergeCell ref="AL52:AP52"/>
    <mergeCell ref="N50:AF50"/>
    <mergeCell ref="N51:AF51"/>
    <mergeCell ref="AG51:AK51"/>
    <mergeCell ref="A47:E47"/>
    <mergeCell ref="F47:M47"/>
    <mergeCell ref="N47:AF47"/>
    <mergeCell ref="AL51:AP51"/>
    <mergeCell ref="N48:AF48"/>
    <mergeCell ref="AG48:AK48"/>
    <mergeCell ref="AL48:AP48"/>
    <mergeCell ref="A49:E49"/>
    <mergeCell ref="F49:M49"/>
    <mergeCell ref="N49:AF49"/>
    <mergeCell ref="AL50:AP50"/>
    <mergeCell ref="AG50:AK50"/>
    <mergeCell ref="A48:E48"/>
    <mergeCell ref="F48:M48"/>
    <mergeCell ref="AG47:AK47"/>
    <mergeCell ref="AL47:AP47"/>
    <mergeCell ref="A46:E46"/>
    <mergeCell ref="F46:M46"/>
    <mergeCell ref="N46:AF46"/>
    <mergeCell ref="AG46:AK46"/>
    <mergeCell ref="AL44:AP44"/>
    <mergeCell ref="A45:E45"/>
    <mergeCell ref="F45:M45"/>
    <mergeCell ref="N45:AF45"/>
    <mergeCell ref="AG45:AK45"/>
    <mergeCell ref="AL45:AP45"/>
    <mergeCell ref="AL46:AP46"/>
    <mergeCell ref="A44:E44"/>
    <mergeCell ref="F44:M44"/>
    <mergeCell ref="N44:AF44"/>
    <mergeCell ref="AG44:AK44"/>
    <mergeCell ref="AL42:AP42"/>
    <mergeCell ref="A43:E43"/>
    <mergeCell ref="F43:M43"/>
    <mergeCell ref="N43:AF43"/>
    <mergeCell ref="AG43:AK43"/>
    <mergeCell ref="AL43:AP43"/>
    <mergeCell ref="A42:E42"/>
    <mergeCell ref="F42:M42"/>
    <mergeCell ref="N42:AF42"/>
    <mergeCell ref="AG42:AK42"/>
    <mergeCell ref="AL40:AP40"/>
    <mergeCell ref="A41:E41"/>
    <mergeCell ref="F41:M41"/>
    <mergeCell ref="N41:AF41"/>
    <mergeCell ref="AG41:AK41"/>
    <mergeCell ref="AL41:AP41"/>
    <mergeCell ref="A40:E40"/>
    <mergeCell ref="F40:M40"/>
    <mergeCell ref="N40:AF40"/>
    <mergeCell ref="AG40:AK40"/>
    <mergeCell ref="AL38:AP38"/>
    <mergeCell ref="A39:E39"/>
    <mergeCell ref="F39:M39"/>
    <mergeCell ref="N39:AF39"/>
    <mergeCell ref="AG39:AK39"/>
    <mergeCell ref="AL39:AP39"/>
    <mergeCell ref="A38:E38"/>
    <mergeCell ref="F38:M38"/>
    <mergeCell ref="N38:AF38"/>
    <mergeCell ref="AG38:AK38"/>
    <mergeCell ref="AL36:AP36"/>
    <mergeCell ref="A37:E37"/>
    <mergeCell ref="F37:M37"/>
    <mergeCell ref="N37:AF37"/>
    <mergeCell ref="AG37:AK37"/>
    <mergeCell ref="AL37:AP37"/>
    <mergeCell ref="A36:E36"/>
    <mergeCell ref="F36:M36"/>
    <mergeCell ref="N36:AF36"/>
    <mergeCell ref="AG36:AK36"/>
    <mergeCell ref="AL34:AP34"/>
    <mergeCell ref="A35:E35"/>
    <mergeCell ref="F35:M35"/>
    <mergeCell ref="N35:AF35"/>
    <mergeCell ref="AG35:AK35"/>
    <mergeCell ref="AL35:AP35"/>
    <mergeCell ref="A34:E34"/>
    <mergeCell ref="F34:M34"/>
    <mergeCell ref="N34:AF34"/>
    <mergeCell ref="AG34:AK34"/>
    <mergeCell ref="AL32:AP32"/>
    <mergeCell ref="A33:E33"/>
    <mergeCell ref="F33:M33"/>
    <mergeCell ref="N33:AF33"/>
    <mergeCell ref="AG33:AK33"/>
    <mergeCell ref="AL33:AP33"/>
    <mergeCell ref="A32:E32"/>
    <mergeCell ref="F32:M32"/>
    <mergeCell ref="N32:AF32"/>
    <mergeCell ref="AG32:AK32"/>
    <mergeCell ref="AL30:AP30"/>
    <mergeCell ref="A31:E31"/>
    <mergeCell ref="F31:M31"/>
    <mergeCell ref="N31:AF31"/>
    <mergeCell ref="AG31:AK31"/>
    <mergeCell ref="AL31:AP31"/>
    <mergeCell ref="AL27:AP27"/>
    <mergeCell ref="A26:E26"/>
    <mergeCell ref="A30:E30"/>
    <mergeCell ref="F30:M30"/>
    <mergeCell ref="N26:AF26"/>
    <mergeCell ref="AG26:AK26"/>
    <mergeCell ref="AL28:AP28"/>
    <mergeCell ref="A29:E29"/>
    <mergeCell ref="F29:M29"/>
    <mergeCell ref="N29:AF29"/>
    <mergeCell ref="N30:AF30"/>
    <mergeCell ref="AG30:AK30"/>
    <mergeCell ref="AG29:AK29"/>
    <mergeCell ref="AL29:AP29"/>
    <mergeCell ref="AL23:AP23"/>
    <mergeCell ref="A28:E28"/>
    <mergeCell ref="F28:M28"/>
    <mergeCell ref="N25:AF25"/>
    <mergeCell ref="AG25:AK25"/>
    <mergeCell ref="AL26:AP26"/>
    <mergeCell ref="A27:E27"/>
    <mergeCell ref="F27:M27"/>
    <mergeCell ref="AG27:AK27"/>
    <mergeCell ref="A25:E25"/>
    <mergeCell ref="F25:M25"/>
    <mergeCell ref="F26:M26"/>
    <mergeCell ref="N23:AF23"/>
    <mergeCell ref="AG23:AK23"/>
    <mergeCell ref="AL25:AP25"/>
    <mergeCell ref="A23:E23"/>
    <mergeCell ref="F23:M23"/>
    <mergeCell ref="N28:AF28"/>
    <mergeCell ref="AG28:AK28"/>
    <mergeCell ref="AD1:AK1"/>
    <mergeCell ref="AL1:AM1"/>
    <mergeCell ref="A24:E24"/>
    <mergeCell ref="F24:M24"/>
    <mergeCell ref="N24:AF24"/>
    <mergeCell ref="AG24:AK24"/>
    <mergeCell ref="AL24:AP24"/>
    <mergeCell ref="AN1:AP1"/>
    <mergeCell ref="A12:E12"/>
    <mergeCell ref="F12:M12"/>
    <mergeCell ref="S12:AK12"/>
    <mergeCell ref="N12:R12"/>
    <mergeCell ref="AL12:AP12"/>
    <mergeCell ref="A1:P1"/>
    <mergeCell ref="Q1:S1"/>
    <mergeCell ref="T1:Y1"/>
    <mergeCell ref="Z1:AC1"/>
    <mergeCell ref="A13:E13"/>
    <mergeCell ref="F13:M13"/>
    <mergeCell ref="S13:AK13"/>
    <mergeCell ref="N13:R13"/>
    <mergeCell ref="AL13:AP13"/>
    <mergeCell ref="A14:E14"/>
    <mergeCell ref="F14:M14"/>
    <mergeCell ref="A20:E20"/>
    <mergeCell ref="F20:M20"/>
    <mergeCell ref="N20:R20"/>
    <mergeCell ref="S20:AK20"/>
    <mergeCell ref="S14:AK14"/>
    <mergeCell ref="N14:R14"/>
    <mergeCell ref="AL14:AP14"/>
    <mergeCell ref="A15:E15"/>
    <mergeCell ref="F15:M15"/>
    <mergeCell ref="S15:AK15"/>
    <mergeCell ref="N15:R15"/>
    <mergeCell ref="AL15:AP15"/>
    <mergeCell ref="A16:E16"/>
    <mergeCell ref="F16:M16"/>
    <mergeCell ref="S16:AK16"/>
    <mergeCell ref="N16:R16"/>
    <mergeCell ref="AL16:AP16"/>
    <mergeCell ref="AL20:AP20"/>
    <mergeCell ref="AL7:AP9"/>
    <mergeCell ref="N8:R8"/>
    <mergeCell ref="S8:AK8"/>
    <mergeCell ref="N7:AK7"/>
    <mergeCell ref="A21:E21"/>
    <mergeCell ref="F21:M21"/>
    <mergeCell ref="S21:AK21"/>
    <mergeCell ref="N21:R21"/>
    <mergeCell ref="AL21:AP21"/>
    <mergeCell ref="A17:E17"/>
    <mergeCell ref="F17:M17"/>
    <mergeCell ref="S17:AK17"/>
    <mergeCell ref="N17:R17"/>
    <mergeCell ref="AL17:AP17"/>
    <mergeCell ref="A18:E18"/>
    <mergeCell ref="F18:M18"/>
    <mergeCell ref="S18:AK18"/>
    <mergeCell ref="N18:R18"/>
    <mergeCell ref="AL18:AP18"/>
    <mergeCell ref="A19:E19"/>
    <mergeCell ref="F19:M19"/>
    <mergeCell ref="N19:R19"/>
    <mergeCell ref="S19:AK19"/>
    <mergeCell ref="AL19:AP19"/>
  </mergeCells>
  <phoneticPr fontId="3"/>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P31"/>
  <sheetViews>
    <sheetView workbookViewId="0">
      <selection activeCell="P5" sqref="P5"/>
    </sheetView>
  </sheetViews>
  <sheetFormatPr defaultRowHeight="13.2"/>
  <cols>
    <col min="2" max="2" width="12.33203125" bestFit="1" customWidth="1"/>
    <col min="5" max="10" width="0" hidden="1" customWidth="1"/>
    <col min="15" max="15" width="72" bestFit="1" customWidth="1"/>
  </cols>
  <sheetData>
    <row r="2" spans="1:16" ht="40.200000000000003" thickBot="1">
      <c r="A2" s="54" t="s">
        <v>102</v>
      </c>
      <c r="B2" s="55" t="s">
        <v>103</v>
      </c>
      <c r="C2" s="56" t="s">
        <v>104</v>
      </c>
      <c r="D2" s="55" t="s">
        <v>105</v>
      </c>
      <c r="E2" s="55" t="s">
        <v>106</v>
      </c>
      <c r="F2" s="55" t="s">
        <v>107</v>
      </c>
      <c r="G2" s="57" t="s">
        <v>108</v>
      </c>
      <c r="H2" s="58" t="s">
        <v>109</v>
      </c>
      <c r="I2" s="55" t="s">
        <v>110</v>
      </c>
      <c r="J2" s="55" t="s">
        <v>111</v>
      </c>
      <c r="K2" s="57" t="s">
        <v>114</v>
      </c>
      <c r="L2" s="54" t="s">
        <v>115</v>
      </c>
      <c r="M2" s="54" t="s">
        <v>131</v>
      </c>
      <c r="N2" s="59" t="s">
        <v>116</v>
      </c>
      <c r="O2" s="60" t="s">
        <v>117</v>
      </c>
      <c r="P2" s="61" t="s">
        <v>118</v>
      </c>
    </row>
    <row r="3" spans="1:16" ht="27" customHeight="1">
      <c r="A3" s="62">
        <v>170521</v>
      </c>
      <c r="B3" s="53" t="s">
        <v>198</v>
      </c>
      <c r="C3" s="64">
        <v>41852</v>
      </c>
      <c r="D3" s="63" t="s">
        <v>199</v>
      </c>
      <c r="E3" s="65">
        <v>0.36805555555555558</v>
      </c>
      <c r="F3" s="65">
        <v>0.74305555555555547</v>
      </c>
      <c r="G3" s="66" t="s">
        <v>200</v>
      </c>
      <c r="H3" s="67">
        <v>8</v>
      </c>
      <c r="I3" s="68"/>
      <c r="J3" s="69"/>
      <c r="K3" s="73">
        <v>2</v>
      </c>
      <c r="L3" s="73"/>
      <c r="M3" s="73"/>
      <c r="N3" s="70"/>
      <c r="O3" s="79" t="s">
        <v>296</v>
      </c>
      <c r="P3" s="72">
        <v>8</v>
      </c>
    </row>
    <row r="4" spans="1:16" ht="27" customHeight="1">
      <c r="A4" s="62">
        <v>170526</v>
      </c>
      <c r="B4" s="53" t="s">
        <v>214</v>
      </c>
      <c r="C4" s="64">
        <v>41852</v>
      </c>
      <c r="D4" s="63" t="s">
        <v>199</v>
      </c>
      <c r="E4" s="65">
        <v>0.36805555555555558</v>
      </c>
      <c r="F4" s="65">
        <v>0.91666666666666663</v>
      </c>
      <c r="G4" s="66" t="s">
        <v>202</v>
      </c>
      <c r="H4" s="67">
        <v>11.75</v>
      </c>
      <c r="I4" s="68"/>
      <c r="J4" s="69"/>
      <c r="K4" s="73">
        <v>1.5</v>
      </c>
      <c r="L4" s="73"/>
      <c r="M4" s="73"/>
      <c r="N4" s="70"/>
      <c r="O4" s="79" t="s">
        <v>287</v>
      </c>
      <c r="P4" s="72">
        <v>11.75</v>
      </c>
    </row>
    <row r="5" spans="1:16" ht="27" customHeight="1">
      <c r="A5" s="62">
        <v>240768</v>
      </c>
      <c r="B5" s="53" t="s">
        <v>216</v>
      </c>
      <c r="C5" s="64">
        <v>41850</v>
      </c>
      <c r="D5" s="63" t="s">
        <v>204</v>
      </c>
      <c r="E5" s="65">
        <v>0.36805555555555558</v>
      </c>
      <c r="F5" s="65">
        <v>0.74305555555555547</v>
      </c>
      <c r="G5" s="66" t="s">
        <v>200</v>
      </c>
      <c r="H5" s="73">
        <v>8</v>
      </c>
      <c r="I5" s="68"/>
      <c r="J5" s="69"/>
      <c r="K5" s="73">
        <v>2</v>
      </c>
      <c r="L5" s="73"/>
      <c r="M5" s="73"/>
      <c r="N5" s="70"/>
      <c r="O5" s="78" t="s">
        <v>289</v>
      </c>
      <c r="P5" s="72">
        <v>8</v>
      </c>
    </row>
    <row r="6" spans="1:16" ht="27" customHeight="1">
      <c r="A6" s="62">
        <v>250833</v>
      </c>
      <c r="B6" s="63" t="s">
        <v>218</v>
      </c>
      <c r="C6" s="64">
        <v>41850</v>
      </c>
      <c r="D6" s="63" t="s">
        <v>204</v>
      </c>
      <c r="E6" s="65">
        <v>0.36805555555555558</v>
      </c>
      <c r="F6" s="65">
        <v>0.90625</v>
      </c>
      <c r="G6" s="66" t="s">
        <v>202</v>
      </c>
      <c r="H6" s="73">
        <v>11.5</v>
      </c>
      <c r="I6" s="68"/>
      <c r="J6" s="69"/>
      <c r="K6" s="73">
        <v>1</v>
      </c>
      <c r="L6" s="73"/>
      <c r="M6" s="73"/>
      <c r="N6" s="70"/>
      <c r="O6" s="78" t="s">
        <v>299</v>
      </c>
      <c r="P6" s="72">
        <v>11.5</v>
      </c>
    </row>
    <row r="7" spans="1:16" ht="27" customHeight="1">
      <c r="A7" s="62">
        <v>190572</v>
      </c>
      <c r="B7" s="53" t="s">
        <v>215</v>
      </c>
      <c r="C7" s="64">
        <v>41852</v>
      </c>
      <c r="D7" s="63" t="s">
        <v>199</v>
      </c>
      <c r="E7" s="65">
        <v>0.36805555555555558</v>
      </c>
      <c r="F7" s="65">
        <v>0.87152777777777779</v>
      </c>
      <c r="G7" s="66" t="s">
        <v>206</v>
      </c>
      <c r="H7" s="67">
        <v>11</v>
      </c>
      <c r="I7" s="68"/>
      <c r="J7" s="69"/>
      <c r="K7" s="73">
        <v>1.5</v>
      </c>
      <c r="L7" s="73"/>
      <c r="M7" s="73"/>
      <c r="N7" s="70"/>
      <c r="O7" s="79" t="s">
        <v>300</v>
      </c>
      <c r="P7" s="72">
        <v>11</v>
      </c>
    </row>
    <row r="8" spans="1:16" ht="27" customHeight="1">
      <c r="A8" s="62">
        <v>250810</v>
      </c>
      <c r="B8" s="63" t="s">
        <v>217</v>
      </c>
      <c r="C8" s="64">
        <v>41852</v>
      </c>
      <c r="D8" s="63" t="s">
        <v>199</v>
      </c>
      <c r="E8" s="65">
        <v>0.36805555555555558</v>
      </c>
      <c r="F8" s="65">
        <v>0.74305555555555547</v>
      </c>
      <c r="G8" s="66" t="s">
        <v>200</v>
      </c>
      <c r="H8" s="67">
        <v>8</v>
      </c>
      <c r="I8" s="68"/>
      <c r="J8" s="69"/>
      <c r="K8" s="73">
        <v>1.5</v>
      </c>
      <c r="L8" s="73"/>
      <c r="M8" s="73"/>
      <c r="N8" s="70"/>
      <c r="O8" s="79" t="s">
        <v>303</v>
      </c>
      <c r="P8" s="72">
        <v>8</v>
      </c>
    </row>
    <row r="9" spans="1:16" ht="27" customHeight="1">
      <c r="A9" s="62">
        <v>190605</v>
      </c>
      <c r="B9" s="63" t="s">
        <v>210</v>
      </c>
      <c r="C9" s="64">
        <v>41849</v>
      </c>
      <c r="D9" s="63" t="s">
        <v>203</v>
      </c>
      <c r="E9" s="65">
        <v>0.36805555555555558</v>
      </c>
      <c r="F9" s="65">
        <v>0.85069444444444453</v>
      </c>
      <c r="G9" s="66" t="s">
        <v>206</v>
      </c>
      <c r="H9" s="67">
        <v>10.5</v>
      </c>
      <c r="I9" s="68"/>
      <c r="J9" s="69"/>
      <c r="K9" s="73"/>
      <c r="L9" s="73"/>
      <c r="M9" s="73"/>
      <c r="N9" s="70"/>
      <c r="O9" s="74" t="s">
        <v>276</v>
      </c>
      <c r="P9" s="72">
        <v>10.5</v>
      </c>
    </row>
    <row r="10" spans="1:16" ht="27" customHeight="1">
      <c r="A10" s="62">
        <v>190605</v>
      </c>
      <c r="B10" s="63" t="s">
        <v>210</v>
      </c>
      <c r="C10" s="64">
        <v>41852</v>
      </c>
      <c r="D10" s="63" t="s">
        <v>199</v>
      </c>
      <c r="E10" s="65">
        <v>0.36805555555555558</v>
      </c>
      <c r="F10" s="65">
        <v>0.74305555555555547</v>
      </c>
      <c r="G10" s="66" t="s">
        <v>200</v>
      </c>
      <c r="H10" s="67">
        <v>8</v>
      </c>
      <c r="I10" s="68"/>
      <c r="J10" s="69"/>
      <c r="K10" s="73">
        <v>1.5</v>
      </c>
      <c r="L10" s="73"/>
      <c r="M10" s="73"/>
      <c r="N10" s="70"/>
      <c r="O10" s="74" t="s">
        <v>279</v>
      </c>
      <c r="P10" s="72">
        <v>8</v>
      </c>
    </row>
    <row r="11" spans="1:16" ht="27" customHeight="1">
      <c r="A11" s="62">
        <v>150455</v>
      </c>
      <c r="B11" s="53" t="s">
        <v>213</v>
      </c>
      <c r="C11" s="64">
        <v>41852</v>
      </c>
      <c r="D11" s="63" t="s">
        <v>199</v>
      </c>
      <c r="E11" s="65">
        <v>0.36805555555555558</v>
      </c>
      <c r="F11" s="65">
        <v>0.74305555555555547</v>
      </c>
      <c r="G11" s="66" t="s">
        <v>200</v>
      </c>
      <c r="H11" s="67">
        <v>8</v>
      </c>
      <c r="I11" s="68"/>
      <c r="J11" s="69"/>
      <c r="K11" s="73">
        <v>1.5</v>
      </c>
      <c r="L11" s="73"/>
      <c r="M11" s="73"/>
      <c r="N11" s="70"/>
      <c r="O11" s="78" t="s">
        <v>302</v>
      </c>
      <c r="P11" s="72">
        <v>8</v>
      </c>
    </row>
    <row r="12" spans="1:16" ht="27" customHeight="1">
      <c r="A12" s="62">
        <v>140391</v>
      </c>
      <c r="B12" s="53" t="s">
        <v>207</v>
      </c>
      <c r="C12" s="64">
        <v>41850</v>
      </c>
      <c r="D12" s="63" t="s">
        <v>204</v>
      </c>
      <c r="E12" s="65">
        <v>0.36805555555555558</v>
      </c>
      <c r="F12" s="65">
        <v>0.74305555555555547</v>
      </c>
      <c r="G12" s="66" t="s">
        <v>200</v>
      </c>
      <c r="H12" s="73">
        <v>8</v>
      </c>
      <c r="I12" s="68"/>
      <c r="J12" s="69"/>
      <c r="K12" s="73">
        <v>3</v>
      </c>
      <c r="L12" s="73"/>
      <c r="M12" s="73"/>
      <c r="N12" s="70"/>
      <c r="O12" s="71" t="s">
        <v>282</v>
      </c>
      <c r="P12" s="72">
        <v>8</v>
      </c>
    </row>
    <row r="13" spans="1:16" ht="27" customHeight="1">
      <c r="A13" s="62">
        <v>160493</v>
      </c>
      <c r="B13" s="53" t="s">
        <v>219</v>
      </c>
      <c r="C13" s="64">
        <v>41850</v>
      </c>
      <c r="D13" s="63" t="s">
        <v>204</v>
      </c>
      <c r="E13" s="65">
        <v>0.36805555555555558</v>
      </c>
      <c r="F13" s="65">
        <v>0.82986111111111116</v>
      </c>
      <c r="G13" s="66" t="s">
        <v>206</v>
      </c>
      <c r="H13" s="73">
        <v>10</v>
      </c>
      <c r="I13" s="68"/>
      <c r="J13" s="69"/>
      <c r="K13" s="73">
        <v>1</v>
      </c>
      <c r="L13" s="73"/>
      <c r="M13" s="73"/>
      <c r="N13" s="70"/>
      <c r="O13" s="78" t="s">
        <v>298</v>
      </c>
      <c r="P13" s="72">
        <v>10</v>
      </c>
    </row>
    <row r="14" spans="1:16" ht="27" customHeight="1">
      <c r="A14" s="62">
        <v>220703</v>
      </c>
      <c r="B14" s="53" t="s">
        <v>221</v>
      </c>
      <c r="C14" s="64">
        <v>41851</v>
      </c>
      <c r="D14" s="63" t="s">
        <v>205</v>
      </c>
      <c r="E14" s="65">
        <v>0.36805555555555558</v>
      </c>
      <c r="F14" s="65">
        <v>0.85069444444444453</v>
      </c>
      <c r="G14" s="66" t="s">
        <v>206</v>
      </c>
      <c r="H14" s="73">
        <v>10.5</v>
      </c>
      <c r="I14" s="68"/>
      <c r="J14" s="69"/>
      <c r="K14" s="73"/>
      <c r="L14" s="73"/>
      <c r="M14" s="73"/>
      <c r="N14" s="70"/>
      <c r="O14" s="74" t="s">
        <v>277</v>
      </c>
      <c r="P14" s="72">
        <v>10.5</v>
      </c>
    </row>
    <row r="15" spans="1:16" ht="27" customHeight="1">
      <c r="A15" s="62">
        <v>220703</v>
      </c>
      <c r="B15" s="53" t="s">
        <v>221</v>
      </c>
      <c r="C15" s="64">
        <v>41852</v>
      </c>
      <c r="D15" s="63" t="s">
        <v>199</v>
      </c>
      <c r="E15" s="65">
        <v>0.36805555555555558</v>
      </c>
      <c r="F15" s="65">
        <v>0.74305555555555547</v>
      </c>
      <c r="G15" s="66" t="s">
        <v>200</v>
      </c>
      <c r="H15" s="73">
        <v>8</v>
      </c>
      <c r="I15" s="68"/>
      <c r="J15" s="69"/>
      <c r="K15" s="73">
        <v>1.5</v>
      </c>
      <c r="L15" s="73"/>
      <c r="M15" s="73"/>
      <c r="N15" s="70"/>
      <c r="O15" s="74" t="s">
        <v>283</v>
      </c>
      <c r="P15" s="72">
        <v>8</v>
      </c>
    </row>
    <row r="16" spans="1:16" ht="27" customHeight="1">
      <c r="A16" s="62">
        <v>260839</v>
      </c>
      <c r="B16" s="53" t="s">
        <v>223</v>
      </c>
      <c r="C16" s="64">
        <v>41850</v>
      </c>
      <c r="D16" s="63" t="s">
        <v>204</v>
      </c>
      <c r="E16" s="65">
        <v>0.36805555555555558</v>
      </c>
      <c r="F16" s="65">
        <v>0.74305555555555547</v>
      </c>
      <c r="G16" s="66" t="s">
        <v>200</v>
      </c>
      <c r="H16" s="73">
        <v>8</v>
      </c>
      <c r="I16" s="68"/>
      <c r="J16" s="69"/>
      <c r="K16" s="73">
        <v>1</v>
      </c>
      <c r="L16" s="73"/>
      <c r="M16" s="73"/>
      <c r="N16" s="70"/>
      <c r="O16" s="78" t="s">
        <v>294</v>
      </c>
      <c r="P16" s="72">
        <v>8</v>
      </c>
    </row>
    <row r="17" spans="1:16" ht="27" customHeight="1">
      <c r="A17" s="62">
        <v>220707</v>
      </c>
      <c r="B17" s="53" t="s">
        <v>222</v>
      </c>
      <c r="C17" s="64">
        <v>41850</v>
      </c>
      <c r="D17" s="63" t="s">
        <v>204</v>
      </c>
      <c r="E17" s="65">
        <v>0.36805555555555558</v>
      </c>
      <c r="F17" s="65">
        <v>0.74305555555555547</v>
      </c>
      <c r="G17" s="66" t="s">
        <v>200</v>
      </c>
      <c r="H17" s="73">
        <v>8</v>
      </c>
      <c r="I17" s="68"/>
      <c r="J17" s="69"/>
      <c r="K17" s="73">
        <v>1.5</v>
      </c>
      <c r="L17" s="73"/>
      <c r="M17" s="73"/>
      <c r="N17" s="70"/>
      <c r="O17" s="78" t="s">
        <v>290</v>
      </c>
      <c r="P17" s="72">
        <v>8</v>
      </c>
    </row>
    <row r="18" spans="1:16" ht="27" customHeight="1">
      <c r="A18" s="62">
        <v>240771</v>
      </c>
      <c r="B18" s="53" t="s">
        <v>209</v>
      </c>
      <c r="C18" s="64">
        <v>41850</v>
      </c>
      <c r="D18" s="63" t="s">
        <v>204</v>
      </c>
      <c r="E18" s="65">
        <v>0.36805555555555558</v>
      </c>
      <c r="F18" s="65">
        <v>0.74305555555555547</v>
      </c>
      <c r="G18" s="66" t="s">
        <v>200</v>
      </c>
      <c r="H18" s="73">
        <v>8</v>
      </c>
      <c r="I18" s="68"/>
      <c r="J18" s="69"/>
      <c r="K18" s="73">
        <v>0.75</v>
      </c>
      <c r="L18" s="73"/>
      <c r="M18" s="73"/>
      <c r="N18" s="70"/>
      <c r="O18" s="78" t="s">
        <v>304</v>
      </c>
      <c r="P18" s="72">
        <v>8</v>
      </c>
    </row>
    <row r="19" spans="1:16" ht="27" customHeight="1">
      <c r="A19" s="62">
        <v>230721</v>
      </c>
      <c r="B19" s="53" t="s">
        <v>208</v>
      </c>
      <c r="C19" s="64">
        <v>41850</v>
      </c>
      <c r="D19" s="63" t="s">
        <v>204</v>
      </c>
      <c r="E19" s="65">
        <v>0.36805555555555558</v>
      </c>
      <c r="F19" s="65">
        <v>0.74305555555555547</v>
      </c>
      <c r="G19" s="66" t="s">
        <v>200</v>
      </c>
      <c r="H19" s="73">
        <v>8</v>
      </c>
      <c r="I19" s="68"/>
      <c r="J19" s="69"/>
      <c r="K19" s="73">
        <v>1.5</v>
      </c>
      <c r="L19" s="73"/>
      <c r="M19" s="73"/>
      <c r="N19" s="70"/>
      <c r="O19" s="78" t="s">
        <v>286</v>
      </c>
      <c r="P19" s="72">
        <v>8</v>
      </c>
    </row>
    <row r="20" spans="1:16" ht="27" customHeight="1">
      <c r="A20" s="62">
        <v>190604</v>
      </c>
      <c r="B20" s="53" t="s">
        <v>220</v>
      </c>
      <c r="C20" s="64">
        <v>41850</v>
      </c>
      <c r="D20" s="63" t="s">
        <v>204</v>
      </c>
      <c r="E20" s="65">
        <v>0.36805555555555558</v>
      </c>
      <c r="F20" s="65">
        <v>0.74305555555555547</v>
      </c>
      <c r="G20" s="66" t="s">
        <v>200</v>
      </c>
      <c r="H20" s="73">
        <v>8</v>
      </c>
      <c r="I20" s="68"/>
      <c r="J20" s="69"/>
      <c r="K20" s="73">
        <v>1</v>
      </c>
      <c r="L20" s="73"/>
      <c r="M20" s="73"/>
      <c r="N20" s="70"/>
      <c r="O20" s="78" t="s">
        <v>293</v>
      </c>
      <c r="P20" s="72">
        <v>8</v>
      </c>
    </row>
    <row r="21" spans="1:16" ht="27" customHeight="1">
      <c r="A21" s="62">
        <v>190594</v>
      </c>
      <c r="B21" s="53" t="s">
        <v>225</v>
      </c>
      <c r="C21" s="64">
        <v>41852</v>
      </c>
      <c r="D21" s="63" t="s">
        <v>199</v>
      </c>
      <c r="E21" s="65">
        <v>0.36805555555555558</v>
      </c>
      <c r="F21" s="65">
        <v>0.74305555555555547</v>
      </c>
      <c r="G21" s="66" t="s">
        <v>200</v>
      </c>
      <c r="H21" s="73">
        <v>8</v>
      </c>
      <c r="I21" s="68"/>
      <c r="J21" s="69"/>
      <c r="K21" s="73">
        <v>2.5</v>
      </c>
      <c r="L21" s="73"/>
      <c r="M21" s="73"/>
      <c r="N21" s="70"/>
      <c r="O21" s="78" t="s">
        <v>291</v>
      </c>
      <c r="P21" s="72">
        <v>8</v>
      </c>
    </row>
    <row r="22" spans="1:16" ht="27" customHeight="1">
      <c r="A22" s="62">
        <v>100301</v>
      </c>
      <c r="B22" s="53" t="s">
        <v>224</v>
      </c>
      <c r="C22" s="64">
        <v>41849</v>
      </c>
      <c r="D22" s="63" t="s">
        <v>203</v>
      </c>
      <c r="E22" s="65">
        <v>0.36805555555555558</v>
      </c>
      <c r="F22" s="65">
        <v>0.89583333333333337</v>
      </c>
      <c r="G22" s="66" t="s">
        <v>202</v>
      </c>
      <c r="H22" s="73">
        <v>11.25</v>
      </c>
      <c r="I22" s="68"/>
      <c r="J22" s="69"/>
      <c r="K22" s="73"/>
      <c r="L22" s="73"/>
      <c r="M22" s="73"/>
      <c r="N22" s="70"/>
      <c r="O22" s="74" t="s">
        <v>278</v>
      </c>
      <c r="P22" s="72">
        <v>11.25</v>
      </c>
    </row>
    <row r="23" spans="1:16" ht="27" customHeight="1">
      <c r="A23" s="62">
        <v>100301</v>
      </c>
      <c r="B23" s="53" t="s">
        <v>224</v>
      </c>
      <c r="C23" s="64">
        <v>41850</v>
      </c>
      <c r="D23" s="63" t="s">
        <v>204</v>
      </c>
      <c r="E23" s="65">
        <v>0.36805555555555558</v>
      </c>
      <c r="F23" s="65">
        <v>0.74305555555555547</v>
      </c>
      <c r="G23" s="66" t="s">
        <v>200</v>
      </c>
      <c r="H23" s="73">
        <v>8</v>
      </c>
      <c r="I23" s="68"/>
      <c r="J23" s="69"/>
      <c r="K23" s="73">
        <v>1</v>
      </c>
      <c r="L23" s="73"/>
      <c r="M23" s="73"/>
      <c r="N23" s="70"/>
      <c r="O23" s="78" t="s">
        <v>297</v>
      </c>
      <c r="P23" s="72">
        <v>8</v>
      </c>
    </row>
    <row r="24" spans="1:16" ht="27" customHeight="1">
      <c r="A24" s="62">
        <v>280857</v>
      </c>
      <c r="B24" s="53" t="s">
        <v>272</v>
      </c>
      <c r="C24" s="64">
        <v>41852</v>
      </c>
      <c r="D24" s="63" t="s">
        <v>199</v>
      </c>
      <c r="E24" s="65">
        <v>0.36805555555555558</v>
      </c>
      <c r="F24" s="65">
        <v>0.74305555555555547</v>
      </c>
      <c r="G24" s="66" t="s">
        <v>200</v>
      </c>
      <c r="H24" s="73">
        <v>8</v>
      </c>
      <c r="I24" s="68"/>
      <c r="J24" s="69"/>
      <c r="K24" s="73">
        <v>2</v>
      </c>
      <c r="L24" s="73"/>
      <c r="M24" s="73"/>
      <c r="N24" s="70"/>
      <c r="O24" s="78" t="s">
        <v>305</v>
      </c>
      <c r="P24" s="72">
        <v>8</v>
      </c>
    </row>
    <row r="25" spans="1:16" ht="27" customHeight="1">
      <c r="A25" s="76">
        <v>280851</v>
      </c>
      <c r="B25" s="53" t="s">
        <v>275</v>
      </c>
      <c r="C25" s="64">
        <v>41850</v>
      </c>
      <c r="D25" s="63" t="s">
        <v>204</v>
      </c>
      <c r="E25" s="65">
        <v>0.36805555555555558</v>
      </c>
      <c r="F25" s="65">
        <v>0.74305555555555547</v>
      </c>
      <c r="G25" s="66" t="s">
        <v>200</v>
      </c>
      <c r="H25" s="73">
        <v>8</v>
      </c>
      <c r="I25" s="68"/>
      <c r="J25" s="69"/>
      <c r="K25" s="73">
        <v>2</v>
      </c>
      <c r="L25" s="73"/>
      <c r="M25" s="73"/>
      <c r="N25" s="70"/>
      <c r="O25" s="78" t="s">
        <v>292</v>
      </c>
      <c r="P25" s="72">
        <v>8</v>
      </c>
    </row>
    <row r="26" spans="1:16" ht="27" customHeight="1">
      <c r="A26" s="77" t="s">
        <v>120</v>
      </c>
      <c r="B26" s="53" t="s">
        <v>127</v>
      </c>
      <c r="C26" s="64">
        <v>41852</v>
      </c>
      <c r="D26" s="63" t="s">
        <v>199</v>
      </c>
      <c r="E26" s="65">
        <v>0.36805555555555558</v>
      </c>
      <c r="F26" s="65">
        <v>0.54166666666666663</v>
      </c>
      <c r="G26" s="66" t="s">
        <v>280</v>
      </c>
      <c r="H26" s="73">
        <v>4</v>
      </c>
      <c r="I26" s="68"/>
      <c r="J26" s="69"/>
      <c r="K26" s="73">
        <v>1.5</v>
      </c>
      <c r="L26" s="73"/>
      <c r="M26" s="73"/>
      <c r="N26" s="75"/>
      <c r="O26" s="78" t="s">
        <v>301</v>
      </c>
      <c r="P26" s="72">
        <v>4</v>
      </c>
    </row>
    <row r="27" spans="1:16" ht="27" customHeight="1">
      <c r="A27" s="77" t="s">
        <v>121</v>
      </c>
      <c r="B27" s="63" t="s">
        <v>128</v>
      </c>
      <c r="C27" s="64">
        <v>41852</v>
      </c>
      <c r="D27" s="63" t="s">
        <v>199</v>
      </c>
      <c r="E27" s="65">
        <v>0.36805555555555558</v>
      </c>
      <c r="F27" s="65">
        <v>0.74305555555555547</v>
      </c>
      <c r="G27" s="66" t="s">
        <v>200</v>
      </c>
      <c r="H27" s="67">
        <v>8</v>
      </c>
      <c r="I27" s="68"/>
      <c r="J27" s="69"/>
      <c r="K27" s="67">
        <v>1.25</v>
      </c>
      <c r="L27" s="73"/>
      <c r="M27" s="73"/>
      <c r="N27" s="70"/>
      <c r="O27" s="74" t="s">
        <v>284</v>
      </c>
      <c r="P27" s="72">
        <v>8</v>
      </c>
    </row>
    <row r="28" spans="1:16" ht="27" customHeight="1">
      <c r="A28" s="77" t="s">
        <v>126</v>
      </c>
      <c r="B28" s="63" t="s">
        <v>125</v>
      </c>
      <c r="C28" s="64">
        <v>41852</v>
      </c>
      <c r="D28" s="63" t="s">
        <v>199</v>
      </c>
      <c r="E28" s="65">
        <v>0.36805555555555558</v>
      </c>
      <c r="F28" s="65">
        <v>0.85069444444444453</v>
      </c>
      <c r="G28" s="66" t="s">
        <v>206</v>
      </c>
      <c r="H28" s="73">
        <v>10.5</v>
      </c>
      <c r="I28" s="68"/>
      <c r="J28" s="69"/>
      <c r="K28" s="73">
        <v>1.5</v>
      </c>
      <c r="L28" s="73"/>
      <c r="M28" s="73"/>
      <c r="N28" s="70"/>
      <c r="O28" s="74" t="s">
        <v>281</v>
      </c>
      <c r="P28" s="72">
        <v>10.5</v>
      </c>
    </row>
    <row r="29" spans="1:16" ht="27" customHeight="1">
      <c r="A29" s="77" t="s">
        <v>273</v>
      </c>
      <c r="B29" s="53" t="s">
        <v>274</v>
      </c>
      <c r="C29" s="64">
        <v>41852</v>
      </c>
      <c r="D29" s="63" t="s">
        <v>199</v>
      </c>
      <c r="E29" s="65">
        <v>0.36805555555555558</v>
      </c>
      <c r="F29" s="65">
        <v>0.74305555555555547</v>
      </c>
      <c r="G29" s="66" t="s">
        <v>200</v>
      </c>
      <c r="H29" s="73">
        <v>8</v>
      </c>
      <c r="I29" s="68"/>
      <c r="J29" s="69"/>
      <c r="K29" s="73">
        <v>1.5</v>
      </c>
      <c r="L29" s="73"/>
      <c r="M29" s="73"/>
      <c r="N29" s="70"/>
      <c r="O29" s="78" t="s">
        <v>288</v>
      </c>
      <c r="P29" s="72">
        <v>8</v>
      </c>
    </row>
    <row r="30" spans="1:16" ht="27" customHeight="1">
      <c r="A30" s="77" t="s">
        <v>123</v>
      </c>
      <c r="B30" s="53" t="s">
        <v>124</v>
      </c>
      <c r="C30" s="64">
        <v>41850</v>
      </c>
      <c r="D30" s="63" t="s">
        <v>204</v>
      </c>
      <c r="E30" s="65">
        <v>0.36805555555555558</v>
      </c>
      <c r="F30" s="65">
        <v>0.87152777777777779</v>
      </c>
      <c r="G30" s="66" t="s">
        <v>206</v>
      </c>
      <c r="H30" s="73">
        <v>11</v>
      </c>
      <c r="I30" s="68"/>
      <c r="J30" s="69"/>
      <c r="K30" s="73">
        <v>0.75</v>
      </c>
      <c r="L30" s="73"/>
      <c r="M30" s="73"/>
      <c r="N30" s="70"/>
      <c r="O30" s="78" t="s">
        <v>295</v>
      </c>
      <c r="P30" s="72">
        <v>11</v>
      </c>
    </row>
    <row r="31" spans="1:16" ht="30.15" customHeight="1">
      <c r="A31" s="77" t="s">
        <v>122</v>
      </c>
      <c r="B31" s="53" t="s">
        <v>185</v>
      </c>
      <c r="C31" s="64">
        <v>41852</v>
      </c>
      <c r="D31" s="63" t="s">
        <v>199</v>
      </c>
      <c r="E31" s="65">
        <v>0.36805555555555558</v>
      </c>
      <c r="F31" s="65">
        <v>0.74305555555555547</v>
      </c>
      <c r="G31" s="66" t="s">
        <v>200</v>
      </c>
      <c r="H31" s="73">
        <v>8</v>
      </c>
      <c r="I31" s="68"/>
      <c r="J31" s="69"/>
      <c r="K31" s="73">
        <v>1.25</v>
      </c>
      <c r="L31" s="73"/>
      <c r="M31" s="73"/>
      <c r="N31" s="70"/>
      <c r="O31" s="71" t="s">
        <v>285</v>
      </c>
      <c r="P31" s="72">
        <v>8</v>
      </c>
    </row>
  </sheetData>
  <phoneticPr fontId="3"/>
  <pageMargins left="0.70866141732283472" right="0.70866141732283472" top="0.74803149606299213" bottom="0.74803149606299213" header="0.31496062992125984" footer="0.31496062992125984"/>
  <pageSetup paperSize="9" scale="60" orientation="portrait" r:id="rId1"/>
  <colBreaks count="1" manualBreakCount="1">
    <brk id="15"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BD100"/>
  <sheetViews>
    <sheetView topLeftCell="A4" workbookViewId="0">
      <selection activeCell="F11" sqref="F11:AT40"/>
    </sheetView>
  </sheetViews>
  <sheetFormatPr defaultRowHeight="13.2"/>
  <cols>
    <col min="1" max="1" width="6" customWidth="1"/>
    <col min="2" max="7" width="9" style="489"/>
    <col min="8" max="9" width="5.109375" style="489" customWidth="1"/>
    <col min="10" max="13" width="6" style="489" customWidth="1"/>
    <col min="14" max="14" width="5.33203125" style="489" customWidth="1"/>
    <col min="15" max="17" width="3.88671875" style="489" customWidth="1"/>
    <col min="18" max="18" width="8" style="489" customWidth="1"/>
    <col min="19" max="19" width="7.44140625" style="489" bestFit="1" customWidth="1"/>
    <col min="20" max="21" width="4.88671875" style="489" customWidth="1"/>
    <col min="22" max="40" width="3.88671875" style="489" customWidth="1"/>
    <col min="41" max="43" width="7.21875" style="489" customWidth="1"/>
    <col min="44" max="46" width="3.88671875" style="489" customWidth="1"/>
  </cols>
  <sheetData>
    <row r="1" spans="1:56">
      <c r="B1" s="462" t="s">
        <v>393</v>
      </c>
      <c r="C1" s="491"/>
      <c r="D1" s="491"/>
    </row>
    <row r="2" spans="1:56">
      <c r="B2" s="490"/>
      <c r="C2" s="491"/>
      <c r="D2" s="491"/>
    </row>
    <row r="3" spans="1:56">
      <c r="B3" s="492">
        <f>IF(DAY(DEF_対象処理開始日)=1,DEF_対象処理開始日,DEF_対象処理終了日)</f>
        <v>45432</v>
      </c>
      <c r="C3" s="491" t="s">
        <v>392</v>
      </c>
      <c r="D3" s="492" t="str">
        <f>IF(DAY(DEF_対象処理開始日)=1,DEF_対象処理終了日+1,"")</f>
        <v/>
      </c>
      <c r="E3" s="491" t="s">
        <v>397</v>
      </c>
      <c r="F3" s="493">
        <f>MATCH(0,INDEX(LEN(F$11:F$100),),0)+10</f>
        <v>41</v>
      </c>
      <c r="G3" s="489" t="s">
        <v>396</v>
      </c>
    </row>
    <row r="5" spans="1:56">
      <c r="B5" s="487">
        <f>IF(DAY(DEF_対象処理開始日)=1,B3-DAY(1),B3-DAY(20))</f>
        <v>45412</v>
      </c>
      <c r="C5" s="442" t="s">
        <v>395</v>
      </c>
      <c r="E5" s="491"/>
      <c r="F5" s="494"/>
    </row>
    <row r="6" spans="1:56">
      <c r="B6" s="487">
        <f>B5-21+1</f>
        <v>45392</v>
      </c>
      <c r="C6" s="442" t="s">
        <v>394</v>
      </c>
      <c r="E6" s="491"/>
      <c r="F6" s="495">
        <f>IF(DEF_NEXT_M="",11,N(DAY(B6)+11))</f>
        <v>11</v>
      </c>
      <c r="G6" s="4" t="s">
        <v>399</v>
      </c>
    </row>
    <row r="7" spans="1:56">
      <c r="B7" s="487">
        <f>DAY(DEF_対象処理終了日)</f>
        <v>20</v>
      </c>
      <c r="C7" s="489" t="s">
        <v>398</v>
      </c>
      <c r="F7" s="495">
        <f>IF(D3="",DEF_PAST_RAW-1,N(F6+DAY(B7)-1))</f>
        <v>40</v>
      </c>
      <c r="G7" s="4" t="s">
        <v>400</v>
      </c>
    </row>
    <row r="8" spans="1:56">
      <c r="B8" s="491"/>
      <c r="C8" s="491"/>
      <c r="D8" s="496"/>
    </row>
    <row r="9" spans="1:56" s="226" customFormat="1" ht="19.5" customHeight="1">
      <c r="B9" s="234"/>
      <c r="C9" s="234" t="s">
        <v>401</v>
      </c>
      <c r="D9" s="234" t="s">
        <v>402</v>
      </c>
      <c r="E9" s="235" t="s">
        <v>403</v>
      </c>
      <c r="F9" s="234" t="s">
        <v>142</v>
      </c>
      <c r="G9" s="234" t="s">
        <v>143</v>
      </c>
      <c r="H9" s="236" t="s">
        <v>144</v>
      </c>
      <c r="I9" s="237"/>
      <c r="J9" s="237"/>
      <c r="K9" s="238"/>
      <c r="L9" s="236" t="s">
        <v>145</v>
      </c>
      <c r="M9" s="237"/>
      <c r="N9" s="237"/>
      <c r="O9" s="237"/>
      <c r="P9" s="239" t="s">
        <v>146</v>
      </c>
      <c r="Q9" s="239" t="s">
        <v>147</v>
      </c>
      <c r="R9" s="239" t="s">
        <v>256</v>
      </c>
      <c r="S9" s="239" t="s">
        <v>257</v>
      </c>
      <c r="T9" s="236" t="s">
        <v>148</v>
      </c>
      <c r="U9" s="237"/>
      <c r="V9" s="237"/>
      <c r="W9" s="237"/>
      <c r="X9" s="237"/>
      <c r="Y9" s="237"/>
      <c r="Z9" s="237"/>
      <c r="AA9" s="237"/>
      <c r="AB9" s="238"/>
      <c r="AC9" s="239" t="s">
        <v>149</v>
      </c>
      <c r="AD9" s="239" t="s">
        <v>482</v>
      </c>
      <c r="AE9" s="239" t="s">
        <v>483</v>
      </c>
      <c r="AF9" s="239" t="s">
        <v>484</v>
      </c>
      <c r="AG9" s="239" t="s">
        <v>485</v>
      </c>
      <c r="AH9" s="240" t="s">
        <v>150</v>
      </c>
      <c r="AI9" s="240"/>
      <c r="AJ9" s="240"/>
      <c r="AK9" s="240"/>
      <c r="AL9" s="240"/>
      <c r="AM9" s="240"/>
      <c r="AN9" s="241"/>
      <c r="AO9" s="236" t="s">
        <v>151</v>
      </c>
      <c r="AP9" s="237"/>
      <c r="AQ9" s="238"/>
      <c r="AR9" s="236" t="s">
        <v>152</v>
      </c>
      <c r="AS9" s="237"/>
      <c r="AT9" s="238"/>
      <c r="AV9"/>
      <c r="AW9"/>
      <c r="AX9"/>
      <c r="AY9"/>
      <c r="AZ9"/>
      <c r="BA9"/>
      <c r="BB9"/>
      <c r="BC9"/>
      <c r="BD9"/>
    </row>
    <row r="10" spans="1:56" s="220" customFormat="1" ht="21.15" customHeight="1" thickBot="1">
      <c r="B10" s="242"/>
      <c r="C10" s="242"/>
      <c r="D10" s="242"/>
      <c r="E10" s="243"/>
      <c r="F10" s="242"/>
      <c r="G10" s="242"/>
      <c r="H10" s="244" t="s">
        <v>153</v>
      </c>
      <c r="I10" s="244" t="s">
        <v>154</v>
      </c>
      <c r="J10" s="244" t="s">
        <v>155</v>
      </c>
      <c r="K10" s="244" t="s">
        <v>146</v>
      </c>
      <c r="L10" s="244" t="s">
        <v>153</v>
      </c>
      <c r="M10" s="244" t="s">
        <v>154</v>
      </c>
      <c r="N10" s="244" t="s">
        <v>155</v>
      </c>
      <c r="O10" s="244" t="s">
        <v>146</v>
      </c>
      <c r="P10" s="245"/>
      <c r="Q10" s="245"/>
      <c r="R10" s="245"/>
      <c r="S10" s="245"/>
      <c r="T10" s="244" t="s">
        <v>156</v>
      </c>
      <c r="U10" s="244" t="s">
        <v>157</v>
      </c>
      <c r="V10" s="244" t="s">
        <v>158</v>
      </c>
      <c r="W10" s="244" t="s">
        <v>159</v>
      </c>
      <c r="X10" s="244" t="s">
        <v>160</v>
      </c>
      <c r="Y10" s="244" t="s">
        <v>161</v>
      </c>
      <c r="Z10" s="244" t="s">
        <v>162</v>
      </c>
      <c r="AA10" s="244" t="s">
        <v>163</v>
      </c>
      <c r="AB10" s="244" t="s">
        <v>164</v>
      </c>
      <c r="AC10" s="245"/>
      <c r="AD10" s="245"/>
      <c r="AE10" s="245"/>
      <c r="AF10" s="245"/>
      <c r="AG10" s="245"/>
      <c r="AH10" s="246" t="s">
        <v>165</v>
      </c>
      <c r="AI10" s="247" t="s">
        <v>166</v>
      </c>
      <c r="AJ10" s="247" t="s">
        <v>167</v>
      </c>
      <c r="AK10" s="247" t="s">
        <v>168</v>
      </c>
      <c r="AL10" s="247" t="s">
        <v>169</v>
      </c>
      <c r="AM10" s="247" t="s">
        <v>170</v>
      </c>
      <c r="AN10" s="247" t="s">
        <v>171</v>
      </c>
      <c r="AO10" s="244" t="s">
        <v>151</v>
      </c>
      <c r="AP10" s="244" t="s">
        <v>172</v>
      </c>
      <c r="AQ10" s="244" t="s">
        <v>151</v>
      </c>
      <c r="AR10" s="244" t="s">
        <v>173</v>
      </c>
      <c r="AS10" s="244" t="s">
        <v>174</v>
      </c>
      <c r="AT10" s="244" t="s">
        <v>173</v>
      </c>
      <c r="AV10"/>
      <c r="AW10"/>
      <c r="AX10"/>
      <c r="AY10"/>
      <c r="AZ10"/>
      <c r="BA10"/>
      <c r="BB10"/>
      <c r="BC10"/>
      <c r="BD10"/>
    </row>
    <row r="11" spans="1:56">
      <c r="A11" s="488"/>
      <c r="C11"/>
      <c r="D11"/>
      <c r="E11"/>
      <c r="F11" t="s">
        <v>212</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row>
    <row r="12" spans="1:56">
      <c r="A12" s="488"/>
      <c r="C12"/>
      <c r="D12"/>
      <c r="E12"/>
      <c r="F12" t="s">
        <v>560</v>
      </c>
      <c r="G12"/>
      <c r="H12" s="470">
        <v>0.38541666666666669</v>
      </c>
      <c r="I12" s="470">
        <v>0.37708333333333338</v>
      </c>
      <c r="J12"/>
      <c r="K12"/>
      <c r="L12" s="470">
        <v>0.75</v>
      </c>
      <c r="M12" s="470">
        <v>0.81597222222222221</v>
      </c>
      <c r="N12"/>
      <c r="O12"/>
      <c r="P12"/>
      <c r="Q12" t="s">
        <v>559</v>
      </c>
      <c r="R12"/>
      <c r="S12"/>
      <c r="T12"/>
      <c r="U12"/>
      <c r="V12" s="470">
        <v>0.33333333333333331</v>
      </c>
      <c r="W12" s="470">
        <v>0.39583333333333331</v>
      </c>
      <c r="X12"/>
      <c r="Y12" s="470">
        <v>6.25E-2</v>
      </c>
      <c r="Z12"/>
      <c r="AA12"/>
      <c r="AB12"/>
      <c r="AC12"/>
      <c r="AD12"/>
      <c r="AE12" s="470">
        <v>6.25E-2</v>
      </c>
      <c r="AF12" s="470">
        <v>6.25E-2</v>
      </c>
      <c r="AG12"/>
      <c r="AH12" s="470">
        <v>6.25E-2</v>
      </c>
      <c r="AI12">
        <v>1</v>
      </c>
      <c r="AJ12">
        <v>1</v>
      </c>
      <c r="AK12"/>
      <c r="AL12"/>
      <c r="AM12"/>
      <c r="AN12"/>
      <c r="AO12"/>
      <c r="AP12"/>
      <c r="AQ12"/>
      <c r="AR12"/>
      <c r="AS12"/>
      <c r="AT12"/>
    </row>
    <row r="13" spans="1:56">
      <c r="A13" s="488"/>
      <c r="C13"/>
      <c r="D13"/>
      <c r="E13"/>
      <c r="F13" t="s">
        <v>570</v>
      </c>
      <c r="G13"/>
      <c r="H13" s="470">
        <v>0.375</v>
      </c>
      <c r="I13" s="470">
        <v>0.5756944444444444</v>
      </c>
      <c r="J13"/>
      <c r="K13"/>
      <c r="L13" s="470">
        <v>0.75</v>
      </c>
      <c r="M13" s="470">
        <v>0.85416666666666663</v>
      </c>
      <c r="N13"/>
      <c r="O13"/>
      <c r="P13" t="s">
        <v>569</v>
      </c>
      <c r="Q13" t="s">
        <v>559</v>
      </c>
      <c r="R13"/>
      <c r="S13"/>
      <c r="T13"/>
      <c r="U13"/>
      <c r="V13" s="470">
        <v>0.33333333333333331</v>
      </c>
      <c r="W13" s="470">
        <v>0.4375</v>
      </c>
      <c r="X13" s="470">
        <v>0.10416666666666667</v>
      </c>
      <c r="Y13"/>
      <c r="Z13"/>
      <c r="AA13"/>
      <c r="AB13"/>
      <c r="AC13"/>
      <c r="AD13"/>
      <c r="AE13" s="470">
        <v>0.10416666666666667</v>
      </c>
      <c r="AF13"/>
      <c r="AG13"/>
      <c r="AH13" s="470">
        <v>0.10416666666666667</v>
      </c>
      <c r="AI13">
        <v>1</v>
      </c>
      <c r="AJ13">
        <v>1</v>
      </c>
      <c r="AK13"/>
      <c r="AL13"/>
      <c r="AM13"/>
      <c r="AN13"/>
      <c r="AO13"/>
      <c r="AP13"/>
      <c r="AQ13"/>
      <c r="AR13"/>
      <c r="AS13"/>
      <c r="AT13"/>
    </row>
    <row r="14" spans="1:56">
      <c r="A14" s="488"/>
      <c r="C14"/>
      <c r="D14"/>
      <c r="E14"/>
      <c r="F14" t="s">
        <v>560</v>
      </c>
      <c r="G14"/>
      <c r="H14" s="470">
        <v>0.41666666666666669</v>
      </c>
      <c r="I14" s="470">
        <v>0.40833333333333338</v>
      </c>
      <c r="J14"/>
      <c r="K14"/>
      <c r="L14" s="470">
        <v>0.75</v>
      </c>
      <c r="M14" s="470">
        <v>0.84375</v>
      </c>
      <c r="N14"/>
      <c r="O14"/>
      <c r="P14"/>
      <c r="Q14" t="s">
        <v>559</v>
      </c>
      <c r="R14"/>
      <c r="S14"/>
      <c r="T14"/>
      <c r="U14"/>
      <c r="V14" s="470">
        <v>0.33333333333333331</v>
      </c>
      <c r="W14" s="470">
        <v>0.3923611111111111</v>
      </c>
      <c r="X14"/>
      <c r="Y14" s="470">
        <v>5.9027777777777783E-2</v>
      </c>
      <c r="Z14"/>
      <c r="AA14"/>
      <c r="AB14"/>
      <c r="AC14"/>
      <c r="AD14"/>
      <c r="AE14" s="470">
        <v>6.25E-2</v>
      </c>
      <c r="AF14" s="470">
        <v>5.9027777777777783E-2</v>
      </c>
      <c r="AG14" t="s">
        <v>574</v>
      </c>
      <c r="AH14" s="470">
        <v>5.9027777777777783E-2</v>
      </c>
      <c r="AI14">
        <v>1</v>
      </c>
      <c r="AJ14">
        <v>1</v>
      </c>
      <c r="AK14"/>
      <c r="AL14"/>
      <c r="AM14"/>
      <c r="AN14"/>
      <c r="AO14"/>
      <c r="AP14"/>
      <c r="AQ14"/>
      <c r="AR14"/>
      <c r="AS14"/>
      <c r="AT14"/>
    </row>
    <row r="15" spans="1:56">
      <c r="A15" s="488"/>
      <c r="C15"/>
      <c r="D15"/>
      <c r="E15"/>
      <c r="F15" t="s">
        <v>560</v>
      </c>
      <c r="G15"/>
      <c r="H15" s="470">
        <v>0.38541666666666669</v>
      </c>
      <c r="I15" s="470">
        <v>0.37847222222222227</v>
      </c>
      <c r="J15"/>
      <c r="K15"/>
      <c r="L15" s="470">
        <v>0.75</v>
      </c>
      <c r="M15" s="470">
        <v>0.8340277777777777</v>
      </c>
      <c r="N15"/>
      <c r="O15"/>
      <c r="P15"/>
      <c r="Q15" t="s">
        <v>559</v>
      </c>
      <c r="R15"/>
      <c r="S15"/>
      <c r="T15"/>
      <c r="U15"/>
      <c r="V15" s="470">
        <v>0.33333333333333331</v>
      </c>
      <c r="W15" s="470">
        <v>0.41319444444444442</v>
      </c>
      <c r="X15"/>
      <c r="Y15" s="470">
        <v>7.9861111111111105E-2</v>
      </c>
      <c r="Z15"/>
      <c r="AA15"/>
      <c r="AB15"/>
      <c r="AC15"/>
      <c r="AD15"/>
      <c r="AE15" s="470">
        <v>7.2916666666666671E-2</v>
      </c>
      <c r="AF15" s="470">
        <v>7.9861111111111105E-2</v>
      </c>
      <c r="AG15" s="470">
        <v>6.9444444444444441E-3</v>
      </c>
      <c r="AH15" s="470">
        <v>7.9861111111111105E-2</v>
      </c>
      <c r="AI15">
        <v>1</v>
      </c>
      <c r="AJ15">
        <v>1</v>
      </c>
      <c r="AK15"/>
      <c r="AL15"/>
      <c r="AM15"/>
      <c r="AN15"/>
      <c r="AO15"/>
      <c r="AP15"/>
      <c r="AQ15"/>
      <c r="AR15"/>
      <c r="AS15"/>
      <c r="AT15"/>
    </row>
    <row r="16" spans="1:56">
      <c r="A16" s="488"/>
      <c r="C16"/>
      <c r="D16"/>
      <c r="E16"/>
      <c r="F16" t="s">
        <v>560</v>
      </c>
      <c r="G16"/>
      <c r="H16" s="470">
        <v>0.38541666666666669</v>
      </c>
      <c r="I16" s="470">
        <v>0.37708333333333338</v>
      </c>
      <c r="J16"/>
      <c r="K16"/>
      <c r="L16" s="470">
        <v>0.75</v>
      </c>
      <c r="M16" s="470">
        <v>0.75416666666666676</v>
      </c>
      <c r="N16"/>
      <c r="O16"/>
      <c r="P16"/>
      <c r="Q16"/>
      <c r="R16"/>
      <c r="S16"/>
      <c r="T16"/>
      <c r="U16"/>
      <c r="V16" s="470">
        <v>0.33333333333333331</v>
      </c>
      <c r="W16" s="470">
        <v>0.33333333333333331</v>
      </c>
      <c r="X16"/>
      <c r="Y16"/>
      <c r="Z16"/>
      <c r="AA16"/>
      <c r="AB16"/>
      <c r="AC16"/>
      <c r="AD16"/>
      <c r="AE16"/>
      <c r="AF16"/>
      <c r="AG16"/>
      <c r="AH16"/>
      <c r="AI16">
        <v>1</v>
      </c>
      <c r="AJ16">
        <v>1</v>
      </c>
      <c r="AK16"/>
      <c r="AL16"/>
      <c r="AM16"/>
      <c r="AN16"/>
      <c r="AO16"/>
      <c r="AP16"/>
      <c r="AQ16"/>
      <c r="AR16"/>
      <c r="AS16"/>
      <c r="AT16"/>
    </row>
    <row r="17" spans="1:46">
      <c r="A17" s="488"/>
      <c r="C17"/>
      <c r="D17"/>
      <c r="E17"/>
      <c r="F17" t="s">
        <v>211</v>
      </c>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row>
    <row r="18" spans="1:46">
      <c r="A18" s="488"/>
      <c r="C18"/>
      <c r="D18"/>
      <c r="E18"/>
      <c r="F18" t="s">
        <v>212</v>
      </c>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row>
    <row r="19" spans="1:46">
      <c r="A19" s="488"/>
      <c r="C19"/>
      <c r="D19"/>
      <c r="E19"/>
      <c r="F19" t="s">
        <v>211</v>
      </c>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row>
    <row r="20" spans="1:46">
      <c r="A20" s="488"/>
      <c r="C20"/>
      <c r="D20"/>
      <c r="E20"/>
      <c r="F20" t="s">
        <v>211</v>
      </c>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row>
    <row r="21" spans="1:46">
      <c r="A21" s="488"/>
      <c r="C21"/>
      <c r="D21"/>
      <c r="E21"/>
      <c r="F21" t="s">
        <v>211</v>
      </c>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row>
    <row r="22" spans="1:46">
      <c r="A22" s="488"/>
      <c r="C22"/>
      <c r="D22"/>
      <c r="E22"/>
      <c r="F22" t="s">
        <v>211</v>
      </c>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row>
    <row r="23" spans="1:46">
      <c r="A23" s="488"/>
      <c r="C23"/>
      <c r="D23"/>
      <c r="E23"/>
      <c r="F23" t="s">
        <v>211</v>
      </c>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row>
    <row r="24" spans="1:46">
      <c r="A24" s="488"/>
      <c r="C24"/>
      <c r="D24"/>
      <c r="E24"/>
      <c r="F24" t="s">
        <v>211</v>
      </c>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row>
    <row r="25" spans="1:46">
      <c r="A25" s="488"/>
      <c r="C25"/>
      <c r="D25"/>
      <c r="E25"/>
      <c r="F25" t="s">
        <v>212</v>
      </c>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row>
    <row r="26" spans="1:46">
      <c r="A26" s="488"/>
      <c r="C26"/>
      <c r="D26"/>
      <c r="E26"/>
      <c r="F26" t="s">
        <v>560</v>
      </c>
      <c r="G26"/>
      <c r="H26"/>
      <c r="I26"/>
      <c r="J26"/>
      <c r="K26"/>
      <c r="L26"/>
      <c r="M26"/>
      <c r="N26"/>
      <c r="O26"/>
      <c r="P26" t="s">
        <v>558</v>
      </c>
      <c r="Q26"/>
      <c r="R26"/>
      <c r="S26"/>
      <c r="T26"/>
      <c r="U26"/>
      <c r="V26" s="470">
        <v>0.33333333333333331</v>
      </c>
      <c r="W26" s="470">
        <v>0.33333333333333331</v>
      </c>
      <c r="X26"/>
      <c r="Y26"/>
      <c r="Z26"/>
      <c r="AA26"/>
      <c r="AB26"/>
      <c r="AC26"/>
      <c r="AD26"/>
      <c r="AE26"/>
      <c r="AF26"/>
      <c r="AG26"/>
      <c r="AH26"/>
      <c r="AI26">
        <v>1</v>
      </c>
      <c r="AJ26">
        <v>1</v>
      </c>
      <c r="AK26"/>
      <c r="AL26"/>
      <c r="AM26"/>
      <c r="AN26"/>
      <c r="AO26"/>
      <c r="AP26"/>
      <c r="AQ26"/>
      <c r="AR26"/>
      <c r="AS26"/>
      <c r="AT26"/>
    </row>
    <row r="27" spans="1:46">
      <c r="A27" s="488"/>
      <c r="C27"/>
      <c r="D27"/>
      <c r="E27"/>
      <c r="F27" t="s">
        <v>560</v>
      </c>
      <c r="G27"/>
      <c r="H27" s="470">
        <v>0.39583333333333331</v>
      </c>
      <c r="I27" s="470">
        <v>0.38680555555555557</v>
      </c>
      <c r="J27"/>
      <c r="K27"/>
      <c r="L27" s="470">
        <v>0.75</v>
      </c>
      <c r="M27" s="470">
        <v>0.76388888888888884</v>
      </c>
      <c r="N27"/>
      <c r="O27"/>
      <c r="P27"/>
      <c r="Q27"/>
      <c r="R27"/>
      <c r="S27"/>
      <c r="T27"/>
      <c r="U27"/>
      <c r="V27" s="470">
        <v>0.33333333333333331</v>
      </c>
      <c r="W27" s="470">
        <v>0.33333333333333331</v>
      </c>
      <c r="X27"/>
      <c r="Y27"/>
      <c r="Z27"/>
      <c r="AA27"/>
      <c r="AB27"/>
      <c r="AC27"/>
      <c r="AD27"/>
      <c r="AE27"/>
      <c r="AF27"/>
      <c r="AG27"/>
      <c r="AH27"/>
      <c r="AI27">
        <v>1</v>
      </c>
      <c r="AJ27">
        <v>1</v>
      </c>
      <c r="AK27"/>
      <c r="AL27"/>
      <c r="AM27"/>
      <c r="AN27"/>
      <c r="AO27"/>
      <c r="AP27"/>
      <c r="AQ27"/>
      <c r="AR27"/>
      <c r="AS27"/>
      <c r="AT27"/>
    </row>
    <row r="28" spans="1:46">
      <c r="A28" s="488"/>
      <c r="C28"/>
      <c r="D28"/>
      <c r="E28"/>
      <c r="F28" t="s">
        <v>560</v>
      </c>
      <c r="G28"/>
      <c r="H28" s="470">
        <v>0.38541666666666669</v>
      </c>
      <c r="I28" s="470">
        <v>0.37847222222222227</v>
      </c>
      <c r="J28"/>
      <c r="K28"/>
      <c r="L28" s="470">
        <v>0.75</v>
      </c>
      <c r="M28" s="470">
        <v>0.87013888888888891</v>
      </c>
      <c r="N28"/>
      <c r="O28"/>
      <c r="P28"/>
      <c r="Q28" t="s">
        <v>559</v>
      </c>
      <c r="R28"/>
      <c r="S28"/>
      <c r="T28"/>
      <c r="U28"/>
      <c r="V28" s="470">
        <v>0.33333333333333331</v>
      </c>
      <c r="W28" s="470">
        <v>0.44791666666666669</v>
      </c>
      <c r="X28"/>
      <c r="Y28" s="470">
        <v>0.11458333333333333</v>
      </c>
      <c r="Z28"/>
      <c r="AA28"/>
      <c r="AB28"/>
      <c r="AC28"/>
      <c r="AD28"/>
      <c r="AE28" s="470">
        <v>0.11458333333333333</v>
      </c>
      <c r="AF28" s="470">
        <v>0.11458333333333333</v>
      </c>
      <c r="AG28"/>
      <c r="AH28" s="470">
        <v>0.11458333333333333</v>
      </c>
      <c r="AI28">
        <v>1</v>
      </c>
      <c r="AJ28">
        <v>1</v>
      </c>
      <c r="AK28"/>
      <c r="AL28"/>
      <c r="AM28"/>
      <c r="AN28"/>
      <c r="AO28"/>
      <c r="AP28"/>
      <c r="AQ28"/>
      <c r="AR28"/>
      <c r="AS28"/>
      <c r="AT28"/>
    </row>
    <row r="29" spans="1:46">
      <c r="A29" s="488"/>
      <c r="C29"/>
      <c r="D29"/>
      <c r="E29"/>
      <c r="F29" t="s">
        <v>560</v>
      </c>
      <c r="G29"/>
      <c r="H29" s="470">
        <v>0.38541666666666669</v>
      </c>
      <c r="I29" s="470">
        <v>0.37638888888888888</v>
      </c>
      <c r="J29"/>
      <c r="K29"/>
      <c r="L29" s="470">
        <v>0.75</v>
      </c>
      <c r="M29" s="470">
        <v>0.80069444444444438</v>
      </c>
      <c r="N29"/>
      <c r="O29"/>
      <c r="P29"/>
      <c r="Q29" t="s">
        <v>559</v>
      </c>
      <c r="R29"/>
      <c r="S29"/>
      <c r="T29"/>
      <c r="U29"/>
      <c r="V29" s="470">
        <v>0.33333333333333331</v>
      </c>
      <c r="W29" s="470">
        <v>0.37847222222222227</v>
      </c>
      <c r="X29"/>
      <c r="Y29" s="470">
        <v>4.5138888888888888E-2</v>
      </c>
      <c r="Z29"/>
      <c r="AA29"/>
      <c r="AB29"/>
      <c r="AC29"/>
      <c r="AD29"/>
      <c r="AE29" s="470">
        <v>4.1666666666666664E-2</v>
      </c>
      <c r="AF29" s="470">
        <v>4.5138888888888888E-2</v>
      </c>
      <c r="AG29" s="470">
        <v>3.472222222222222E-3</v>
      </c>
      <c r="AH29" s="470">
        <v>4.5138888888888888E-2</v>
      </c>
      <c r="AI29">
        <v>1</v>
      </c>
      <c r="AJ29">
        <v>1</v>
      </c>
      <c r="AK29"/>
      <c r="AL29"/>
      <c r="AM29"/>
      <c r="AN29"/>
      <c r="AO29"/>
      <c r="AP29"/>
      <c r="AQ29"/>
      <c r="AR29"/>
      <c r="AS29"/>
      <c r="AT29"/>
    </row>
    <row r="30" spans="1:46">
      <c r="A30" s="488"/>
      <c r="C30"/>
      <c r="D30"/>
      <c r="E30"/>
      <c r="F30" t="s">
        <v>560</v>
      </c>
      <c r="G30"/>
      <c r="H30" s="470">
        <v>0.38541666666666669</v>
      </c>
      <c r="I30" s="470">
        <v>0.38125000000000003</v>
      </c>
      <c r="J30"/>
      <c r="K30"/>
      <c r="L30" s="470">
        <v>0.75</v>
      </c>
      <c r="M30" s="470">
        <v>0.75694444444444453</v>
      </c>
      <c r="N30"/>
      <c r="O30"/>
      <c r="P30"/>
      <c r="Q30"/>
      <c r="R30"/>
      <c r="S30"/>
      <c r="T30"/>
      <c r="U30"/>
      <c r="V30" s="470">
        <v>0.33333333333333331</v>
      </c>
      <c r="W30" s="470">
        <v>0.33333333333333331</v>
      </c>
      <c r="X30"/>
      <c r="Y30"/>
      <c r="Z30"/>
      <c r="AA30"/>
      <c r="AB30"/>
      <c r="AC30"/>
      <c r="AD30"/>
      <c r="AE30"/>
      <c r="AF30"/>
      <c r="AG30"/>
      <c r="AH30"/>
      <c r="AI30">
        <v>1</v>
      </c>
      <c r="AJ30">
        <v>1</v>
      </c>
      <c r="AK30"/>
      <c r="AL30"/>
      <c r="AM30"/>
      <c r="AN30"/>
      <c r="AO30"/>
      <c r="AP30"/>
      <c r="AQ30"/>
      <c r="AR30"/>
      <c r="AS30"/>
      <c r="AT30"/>
    </row>
    <row r="31" spans="1:46">
      <c r="A31" s="488"/>
      <c r="C31"/>
      <c r="D31"/>
      <c r="E31"/>
      <c r="F31" t="s">
        <v>211</v>
      </c>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row>
    <row r="32" spans="1:46">
      <c r="A32" s="488"/>
      <c r="C32"/>
      <c r="D32"/>
      <c r="E32"/>
      <c r="F32" t="s">
        <v>212</v>
      </c>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row>
    <row r="33" spans="1:46">
      <c r="A33" s="488"/>
      <c r="C33"/>
      <c r="D33"/>
      <c r="E33"/>
      <c r="F33" t="s">
        <v>560</v>
      </c>
      <c r="G33"/>
      <c r="H33" s="470">
        <v>0.38541666666666669</v>
      </c>
      <c r="I33" s="470">
        <v>0.37847222222222227</v>
      </c>
      <c r="J33"/>
      <c r="K33"/>
      <c r="L33" s="470">
        <v>0.75</v>
      </c>
      <c r="M33" s="470">
        <v>0.81874999999999998</v>
      </c>
      <c r="N33"/>
      <c r="O33"/>
      <c r="P33"/>
      <c r="Q33" t="s">
        <v>559</v>
      </c>
      <c r="R33"/>
      <c r="S33"/>
      <c r="T33"/>
      <c r="U33"/>
      <c r="V33" s="470">
        <v>0.33333333333333331</v>
      </c>
      <c r="W33" s="470">
        <v>0.39583333333333331</v>
      </c>
      <c r="X33"/>
      <c r="Y33" s="470">
        <v>6.25E-2</v>
      </c>
      <c r="Z33"/>
      <c r="AA33"/>
      <c r="AB33"/>
      <c r="AC33"/>
      <c r="AD33"/>
      <c r="AE33" s="470">
        <v>6.25E-2</v>
      </c>
      <c r="AF33" s="470">
        <v>6.25E-2</v>
      </c>
      <c r="AG33"/>
      <c r="AH33" s="470">
        <v>6.25E-2</v>
      </c>
      <c r="AI33">
        <v>1</v>
      </c>
      <c r="AJ33">
        <v>1</v>
      </c>
      <c r="AK33"/>
      <c r="AL33"/>
      <c r="AM33"/>
      <c r="AN33"/>
      <c r="AO33"/>
      <c r="AP33"/>
      <c r="AQ33"/>
      <c r="AR33"/>
      <c r="AS33"/>
      <c r="AT33"/>
    </row>
    <row r="34" spans="1:46">
      <c r="A34" s="488"/>
      <c r="C34"/>
      <c r="D34"/>
      <c r="E34"/>
      <c r="F34" t="s">
        <v>560</v>
      </c>
      <c r="G34"/>
      <c r="H34" s="470">
        <v>0.38541666666666669</v>
      </c>
      <c r="I34" s="470">
        <v>0.38263888888888892</v>
      </c>
      <c r="J34"/>
      <c r="K34"/>
      <c r="L34" s="470">
        <v>0.75</v>
      </c>
      <c r="M34" s="470">
        <v>0.8340277777777777</v>
      </c>
      <c r="N34"/>
      <c r="O34"/>
      <c r="P34"/>
      <c r="Q34" t="s">
        <v>559</v>
      </c>
      <c r="R34"/>
      <c r="S34"/>
      <c r="T34"/>
      <c r="U34"/>
      <c r="V34" s="470">
        <v>0.33333333333333331</v>
      </c>
      <c r="W34" s="470">
        <v>0.40625</v>
      </c>
      <c r="X34"/>
      <c r="Y34" s="470">
        <v>7.2916666666666671E-2</v>
      </c>
      <c r="Z34"/>
      <c r="AA34"/>
      <c r="AB34"/>
      <c r="AC34"/>
      <c r="AD34"/>
      <c r="AE34" s="470">
        <v>7.6388888888888895E-2</v>
      </c>
      <c r="AF34" s="470">
        <v>7.2916666666666671E-2</v>
      </c>
      <c r="AG34" t="s">
        <v>574</v>
      </c>
      <c r="AH34" s="470">
        <v>7.2916666666666671E-2</v>
      </c>
      <c r="AI34">
        <v>1</v>
      </c>
      <c r="AJ34">
        <v>1</v>
      </c>
      <c r="AK34"/>
      <c r="AL34"/>
      <c r="AM34"/>
      <c r="AN34"/>
      <c r="AO34"/>
      <c r="AP34"/>
      <c r="AQ34"/>
      <c r="AR34"/>
      <c r="AS34"/>
      <c r="AT34"/>
    </row>
    <row r="35" spans="1:46">
      <c r="A35" s="488"/>
      <c r="C35"/>
      <c r="D35"/>
      <c r="E35"/>
      <c r="F35" t="s">
        <v>560</v>
      </c>
      <c r="G35"/>
      <c r="H35" s="470">
        <v>0.38541666666666669</v>
      </c>
      <c r="I35" s="470">
        <v>0.37847222222222227</v>
      </c>
      <c r="J35"/>
      <c r="K35"/>
      <c r="L35" s="470">
        <v>0.75</v>
      </c>
      <c r="M35" s="470">
        <v>0.8340277777777777</v>
      </c>
      <c r="N35"/>
      <c r="O35"/>
      <c r="P35"/>
      <c r="Q35" t="s">
        <v>559</v>
      </c>
      <c r="R35"/>
      <c r="S35"/>
      <c r="T35"/>
      <c r="U35"/>
      <c r="V35" s="470">
        <v>0.33333333333333331</v>
      </c>
      <c r="W35" s="470">
        <v>0.41319444444444442</v>
      </c>
      <c r="X35"/>
      <c r="Y35" s="470">
        <v>7.9861111111111105E-2</v>
      </c>
      <c r="Z35"/>
      <c r="AA35"/>
      <c r="AB35"/>
      <c r="AC35"/>
      <c r="AD35"/>
      <c r="AE35" s="470">
        <v>7.6388888888888895E-2</v>
      </c>
      <c r="AF35" s="470">
        <v>7.9861111111111105E-2</v>
      </c>
      <c r="AG35" s="470">
        <v>3.472222222222222E-3</v>
      </c>
      <c r="AH35" s="470">
        <v>7.9861111111111105E-2</v>
      </c>
      <c r="AI35">
        <v>1</v>
      </c>
      <c r="AJ35">
        <v>1</v>
      </c>
      <c r="AK35"/>
      <c r="AL35"/>
      <c r="AM35"/>
      <c r="AN35"/>
      <c r="AO35"/>
      <c r="AP35"/>
      <c r="AQ35"/>
      <c r="AR35"/>
      <c r="AS35"/>
      <c r="AT35"/>
    </row>
    <row r="36" spans="1:46">
      <c r="A36" s="488"/>
      <c r="C36"/>
      <c r="D36"/>
      <c r="E36"/>
      <c r="F36" t="s">
        <v>560</v>
      </c>
      <c r="G36"/>
      <c r="H36" s="470">
        <v>0.38541666666666669</v>
      </c>
      <c r="I36" s="470">
        <v>0.37777777777777777</v>
      </c>
      <c r="J36"/>
      <c r="K36"/>
      <c r="L36" s="470">
        <v>0.75</v>
      </c>
      <c r="M36" s="470">
        <v>0.76388888888888884</v>
      </c>
      <c r="N36" s="470">
        <v>0.88888888888888884</v>
      </c>
      <c r="O36"/>
      <c r="P36"/>
      <c r="Q36" t="s">
        <v>559</v>
      </c>
      <c r="R36"/>
      <c r="S36"/>
      <c r="T36" t="s">
        <v>623</v>
      </c>
      <c r="U36"/>
      <c r="V36" s="470">
        <v>0.33333333333333331</v>
      </c>
      <c r="W36" s="470">
        <v>0.46875</v>
      </c>
      <c r="X36"/>
      <c r="Y36" s="470">
        <v>0.13541666666666666</v>
      </c>
      <c r="Z36"/>
      <c r="AA36"/>
      <c r="AB36"/>
      <c r="AC36"/>
      <c r="AD36"/>
      <c r="AE36" s="470">
        <v>0.13541666666666666</v>
      </c>
      <c r="AF36" s="470">
        <v>0.13541666666666666</v>
      </c>
      <c r="AG36"/>
      <c r="AH36" s="470">
        <v>0.13541666666666666</v>
      </c>
      <c r="AI36">
        <v>1</v>
      </c>
      <c r="AJ36">
        <v>1</v>
      </c>
      <c r="AK36"/>
      <c r="AL36"/>
      <c r="AM36"/>
      <c r="AN36"/>
      <c r="AO36"/>
      <c r="AP36"/>
      <c r="AQ36"/>
      <c r="AR36"/>
      <c r="AS36"/>
      <c r="AT36"/>
    </row>
    <row r="37" spans="1:46">
      <c r="A37" s="488"/>
      <c r="C37"/>
      <c r="D37"/>
      <c r="E37"/>
      <c r="F37" t="s">
        <v>560</v>
      </c>
      <c r="G37"/>
      <c r="H37" s="470">
        <v>0.38541666666666669</v>
      </c>
      <c r="I37" s="470">
        <v>0.37708333333333338</v>
      </c>
      <c r="J37"/>
      <c r="K37"/>
      <c r="L37" s="470">
        <v>0.75</v>
      </c>
      <c r="M37" s="470">
        <v>0.85138888888888886</v>
      </c>
      <c r="N37"/>
      <c r="O37"/>
      <c r="P37"/>
      <c r="Q37" t="s">
        <v>559</v>
      </c>
      <c r="R37"/>
      <c r="S37"/>
      <c r="T37"/>
      <c r="U37"/>
      <c r="V37" s="470">
        <v>0.33333333333333331</v>
      </c>
      <c r="W37" s="470">
        <v>0.43055555555555558</v>
      </c>
      <c r="X37"/>
      <c r="Y37" s="470">
        <v>9.7222222222222224E-2</v>
      </c>
      <c r="Z37"/>
      <c r="AA37"/>
      <c r="AB37"/>
      <c r="AC37"/>
      <c r="AD37"/>
      <c r="AE37" s="470">
        <v>9.7222222222222224E-2</v>
      </c>
      <c r="AF37" s="470">
        <v>9.7222222222222224E-2</v>
      </c>
      <c r="AG37"/>
      <c r="AH37" s="470">
        <v>9.7222222222222224E-2</v>
      </c>
      <c r="AI37">
        <v>1</v>
      </c>
      <c r="AJ37">
        <v>1</v>
      </c>
      <c r="AK37"/>
      <c r="AL37"/>
      <c r="AM37"/>
      <c r="AN37"/>
      <c r="AO37"/>
      <c r="AP37"/>
      <c r="AQ37"/>
      <c r="AR37"/>
      <c r="AS37"/>
      <c r="AT37"/>
    </row>
    <row r="38" spans="1:46">
      <c r="A38" s="488"/>
      <c r="C38"/>
      <c r="D38"/>
      <c r="E38"/>
      <c r="F38" t="s">
        <v>211</v>
      </c>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row>
    <row r="39" spans="1:46">
      <c r="A39" s="488"/>
      <c r="C39"/>
      <c r="D39"/>
      <c r="E39"/>
      <c r="F39" t="s">
        <v>212</v>
      </c>
      <c r="G39"/>
      <c r="H39"/>
      <c r="I39"/>
      <c r="J39" s="470">
        <v>0.66666666666666663</v>
      </c>
      <c r="K39"/>
      <c r="L39"/>
      <c r="M39"/>
      <c r="N39" s="470">
        <v>0.70138888888888884</v>
      </c>
      <c r="O39"/>
      <c r="P39"/>
      <c r="Q39" t="s">
        <v>608</v>
      </c>
      <c r="R39"/>
      <c r="S39"/>
      <c r="T39"/>
      <c r="U39"/>
      <c r="V39"/>
      <c r="W39" s="470">
        <v>3.4722222222222224E-2</v>
      </c>
      <c r="X39"/>
      <c r="Y39"/>
      <c r="Z39"/>
      <c r="AA39"/>
      <c r="AB39" s="470">
        <v>3.4722222222222224E-2</v>
      </c>
      <c r="AC39"/>
      <c r="AD39"/>
      <c r="AE39" s="470">
        <v>3.4722222222222224E-2</v>
      </c>
      <c r="AF39" s="470">
        <v>3.4722222222222224E-2</v>
      </c>
      <c r="AG39"/>
      <c r="AH39" s="470">
        <v>3.4722222222222224E-2</v>
      </c>
      <c r="AI39"/>
      <c r="AJ39"/>
      <c r="AK39"/>
      <c r="AL39">
        <v>1</v>
      </c>
      <c r="AM39"/>
      <c r="AN39"/>
      <c r="AO39"/>
      <c r="AP39"/>
      <c r="AQ39"/>
      <c r="AR39"/>
      <c r="AS39"/>
      <c r="AT39"/>
    </row>
    <row r="40" spans="1:46">
      <c r="A40" s="488"/>
      <c r="C40"/>
      <c r="D40"/>
      <c r="E40"/>
      <c r="F40" t="s">
        <v>560</v>
      </c>
      <c r="G40"/>
      <c r="H40" s="470">
        <v>0.38541666666666669</v>
      </c>
      <c r="I40" s="470">
        <v>0.37777777777777777</v>
      </c>
      <c r="J40"/>
      <c r="K40"/>
      <c r="L40" s="470">
        <v>0.75</v>
      </c>
      <c r="M40" s="470">
        <v>0.83680555555555547</v>
      </c>
      <c r="N40"/>
      <c r="O40"/>
      <c r="P40"/>
      <c r="Q40" t="s">
        <v>559</v>
      </c>
      <c r="R40"/>
      <c r="S40"/>
      <c r="T40"/>
      <c r="U40"/>
      <c r="V40" s="470">
        <v>0.33333333333333331</v>
      </c>
      <c r="W40" s="470">
        <v>0.41666666666666669</v>
      </c>
      <c r="X40"/>
      <c r="Y40" s="470">
        <v>8.3333333333333329E-2</v>
      </c>
      <c r="Z40"/>
      <c r="AA40"/>
      <c r="AB40"/>
      <c r="AC40"/>
      <c r="AD40"/>
      <c r="AE40" s="470">
        <v>8.3333333333333329E-2</v>
      </c>
      <c r="AF40" s="470">
        <v>8.3333333333333329E-2</v>
      </c>
      <c r="AG40"/>
      <c r="AH40" s="470">
        <v>8.3333333333333329E-2</v>
      </c>
      <c r="AI40">
        <v>1</v>
      </c>
      <c r="AJ40">
        <v>1</v>
      </c>
      <c r="AK40"/>
      <c r="AL40"/>
      <c r="AM40"/>
      <c r="AN40"/>
      <c r="AO40"/>
      <c r="AP40"/>
      <c r="AQ40"/>
      <c r="AR40"/>
      <c r="AS40"/>
      <c r="AT40"/>
    </row>
    <row r="41" spans="1:46">
      <c r="A41" s="488"/>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row>
    <row r="42" spans="1:46">
      <c r="A42" s="488"/>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row>
    <row r="43" spans="1:46">
      <c r="A43" s="488"/>
      <c r="C43"/>
      <c r="D43"/>
      <c r="E43"/>
      <c r="F43"/>
      <c r="G43"/>
      <c r="H43" s="470"/>
      <c r="I43" s="470"/>
      <c r="J43"/>
      <c r="K43"/>
      <c r="L43" s="470"/>
      <c r="M43" s="470"/>
      <c r="N43"/>
      <c r="O43"/>
      <c r="P43"/>
      <c r="Q43"/>
      <c r="R43"/>
      <c r="S43"/>
      <c r="T43"/>
      <c r="U43"/>
      <c r="V43" s="470"/>
      <c r="W43" s="470"/>
      <c r="X43"/>
      <c r="Y43" s="470"/>
      <c r="Z43"/>
      <c r="AA43"/>
      <c r="AB43"/>
      <c r="AC43"/>
      <c r="AD43"/>
      <c r="AE43"/>
      <c r="AF43" s="470"/>
      <c r="AG43"/>
      <c r="AH43" s="470"/>
      <c r="AI43"/>
      <c r="AJ43"/>
      <c r="AK43"/>
      <c r="AL43"/>
      <c r="AM43"/>
      <c r="AN43"/>
      <c r="AO43"/>
      <c r="AP43"/>
      <c r="AQ43"/>
      <c r="AR43"/>
      <c r="AS43"/>
      <c r="AT43"/>
    </row>
    <row r="44" spans="1:46">
      <c r="A44" s="488"/>
      <c r="C44"/>
      <c r="D44"/>
      <c r="E44"/>
      <c r="F44"/>
      <c r="G44"/>
      <c r="H44" s="470"/>
      <c r="I44" s="470"/>
      <c r="J44"/>
      <c r="K44"/>
      <c r="L44" s="470"/>
      <c r="M44" s="470"/>
      <c r="N44"/>
      <c r="O44"/>
      <c r="P44"/>
      <c r="Q44"/>
      <c r="R44"/>
      <c r="S44"/>
      <c r="T44"/>
      <c r="U44"/>
      <c r="V44" s="470"/>
      <c r="W44" s="470"/>
      <c r="X44"/>
      <c r="Y44" s="470"/>
      <c r="Z44"/>
      <c r="AA44"/>
      <c r="AB44"/>
      <c r="AC44"/>
      <c r="AD44"/>
      <c r="AE44"/>
      <c r="AF44" s="470"/>
      <c r="AG44"/>
      <c r="AH44" s="470"/>
      <c r="AI44"/>
      <c r="AJ44"/>
      <c r="AK44"/>
      <c r="AL44"/>
      <c r="AM44"/>
      <c r="AN44"/>
      <c r="AO44"/>
      <c r="AP44"/>
      <c r="AQ44"/>
      <c r="AR44"/>
      <c r="AS44"/>
      <c r="AT44"/>
    </row>
    <row r="45" spans="1:46">
      <c r="A45" s="488"/>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row>
    <row r="46" spans="1:46">
      <c r="A46" s="488"/>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row>
    <row r="47" spans="1:46">
      <c r="A47" s="488"/>
      <c r="C47"/>
      <c r="D47"/>
      <c r="E47"/>
      <c r="F47"/>
      <c r="G47"/>
      <c r="H47" s="470"/>
      <c r="I47" s="470"/>
      <c r="J47"/>
      <c r="K47"/>
      <c r="L47" s="470"/>
      <c r="M47" s="470"/>
      <c r="N47"/>
      <c r="O47"/>
      <c r="P47"/>
      <c r="Q47"/>
      <c r="R47"/>
      <c r="S47"/>
      <c r="T47"/>
      <c r="U47"/>
      <c r="V47" s="470"/>
      <c r="W47" s="470"/>
      <c r="X47"/>
      <c r="Y47" s="470"/>
      <c r="Z47"/>
      <c r="AA47"/>
      <c r="AB47"/>
      <c r="AC47"/>
      <c r="AD47"/>
      <c r="AE47"/>
      <c r="AF47" s="470"/>
      <c r="AG47"/>
      <c r="AH47" s="470"/>
      <c r="AI47"/>
      <c r="AJ47"/>
      <c r="AK47"/>
      <c r="AL47"/>
      <c r="AM47"/>
      <c r="AN47"/>
      <c r="AO47"/>
      <c r="AP47"/>
      <c r="AQ47"/>
      <c r="AR47"/>
      <c r="AS47"/>
      <c r="AT47"/>
    </row>
    <row r="48" spans="1:46">
      <c r="A48" s="488"/>
      <c r="C48"/>
      <c r="D48"/>
      <c r="E48"/>
      <c r="F48"/>
      <c r="G48"/>
      <c r="H48" s="470"/>
      <c r="I48" s="470"/>
      <c r="J48"/>
      <c r="K48"/>
      <c r="L48" s="470"/>
      <c r="M48" s="470"/>
      <c r="N48"/>
      <c r="O48"/>
      <c r="P48"/>
      <c r="Q48"/>
      <c r="R48"/>
      <c r="S48"/>
      <c r="T48"/>
      <c r="U48"/>
      <c r="V48" s="470"/>
      <c r="W48" s="470"/>
      <c r="X48"/>
      <c r="Y48" s="470"/>
      <c r="Z48"/>
      <c r="AA48"/>
      <c r="AB48"/>
      <c r="AC48"/>
      <c r="AD48"/>
      <c r="AE48"/>
      <c r="AF48" s="470"/>
      <c r="AG48"/>
      <c r="AH48" s="470"/>
      <c r="AI48"/>
      <c r="AJ48"/>
      <c r="AK48"/>
      <c r="AL48"/>
      <c r="AM48"/>
      <c r="AN48"/>
      <c r="AO48"/>
      <c r="AP48"/>
      <c r="AQ48"/>
      <c r="AR48"/>
      <c r="AS48"/>
      <c r="AT48"/>
    </row>
    <row r="49" spans="1:46">
      <c r="A49" s="488"/>
      <c r="C49"/>
      <c r="D49"/>
      <c r="E49"/>
      <c r="F49"/>
      <c r="G49"/>
      <c r="H49" s="470"/>
      <c r="I49" s="470"/>
      <c r="J49"/>
      <c r="K49"/>
      <c r="L49" s="470"/>
      <c r="M49" s="470"/>
      <c r="N49"/>
      <c r="O49"/>
      <c r="P49"/>
      <c r="Q49"/>
      <c r="R49"/>
      <c r="S49"/>
      <c r="T49"/>
      <c r="U49"/>
      <c r="V49" s="470"/>
      <c r="W49" s="470"/>
      <c r="X49"/>
      <c r="Y49" s="470"/>
      <c r="Z49" s="470"/>
      <c r="AA49"/>
      <c r="AB49"/>
      <c r="AC49"/>
      <c r="AD49"/>
      <c r="AE49"/>
      <c r="AF49" s="470"/>
      <c r="AG49"/>
      <c r="AH49" s="470"/>
      <c r="AI49"/>
      <c r="AJ49"/>
      <c r="AK49"/>
      <c r="AL49"/>
      <c r="AM49"/>
      <c r="AN49"/>
      <c r="AO49"/>
      <c r="AP49"/>
      <c r="AQ49"/>
      <c r="AR49"/>
      <c r="AS49"/>
      <c r="AT49"/>
    </row>
    <row r="50" spans="1:46">
      <c r="A50" s="488"/>
      <c r="C50"/>
      <c r="D50"/>
      <c r="E50"/>
      <c r="F50"/>
      <c r="G50"/>
      <c r="H50" s="470"/>
      <c r="I50" s="470"/>
      <c r="J50"/>
      <c r="K50"/>
      <c r="L50" s="470"/>
      <c r="M50" s="470"/>
      <c r="N50"/>
      <c r="O50"/>
      <c r="P50"/>
      <c r="Q50"/>
      <c r="R50"/>
      <c r="S50"/>
      <c r="T50"/>
      <c r="U50"/>
      <c r="V50" s="470"/>
      <c r="W50" s="470"/>
      <c r="X50"/>
      <c r="Y50" s="470"/>
      <c r="Z50" s="470"/>
      <c r="AA50"/>
      <c r="AB50"/>
      <c r="AC50"/>
      <c r="AD50"/>
      <c r="AE50"/>
      <c r="AF50" s="470"/>
      <c r="AG50"/>
      <c r="AH50" s="470"/>
      <c r="AI50"/>
      <c r="AJ50"/>
      <c r="AK50"/>
      <c r="AL50"/>
      <c r="AM50"/>
      <c r="AN50"/>
      <c r="AO50"/>
      <c r="AP50"/>
      <c r="AQ50"/>
      <c r="AR50"/>
      <c r="AS50"/>
      <c r="AT50"/>
    </row>
    <row r="51" spans="1:46">
      <c r="A51" s="488"/>
      <c r="C51"/>
      <c r="D51"/>
      <c r="E51"/>
      <c r="F51"/>
      <c r="G51"/>
      <c r="H51" s="470"/>
      <c r="I51" s="470"/>
      <c r="J51"/>
      <c r="K51"/>
      <c r="L51" s="470"/>
      <c r="M51" s="470"/>
      <c r="N51"/>
      <c r="O51"/>
      <c r="P51"/>
      <c r="Q51"/>
      <c r="R51"/>
      <c r="S51"/>
      <c r="T51"/>
      <c r="U51"/>
      <c r="V51" s="470"/>
      <c r="W51" s="470"/>
      <c r="X51"/>
      <c r="Y51" s="470"/>
      <c r="Z51" s="470"/>
      <c r="AA51"/>
      <c r="AB51"/>
      <c r="AC51"/>
      <c r="AD51"/>
      <c r="AE51"/>
      <c r="AF51" s="470"/>
      <c r="AG51"/>
      <c r="AH51" s="470"/>
      <c r="AI51"/>
      <c r="AJ51"/>
      <c r="AK51"/>
      <c r="AL51"/>
      <c r="AM51"/>
      <c r="AN51"/>
      <c r="AO51"/>
      <c r="AP51"/>
      <c r="AQ51"/>
      <c r="AR51"/>
      <c r="AS51"/>
      <c r="AT51"/>
    </row>
    <row r="52" spans="1:46">
      <c r="A52" s="488"/>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row>
    <row r="53" spans="1:46">
      <c r="A53" s="488"/>
      <c r="C53"/>
      <c r="D53"/>
      <c r="E53"/>
      <c r="F53"/>
      <c r="G53"/>
      <c r="H53"/>
      <c r="I53" s="470"/>
      <c r="J53"/>
      <c r="K53"/>
      <c r="L53"/>
      <c r="M53" s="470"/>
      <c r="N53"/>
      <c r="O53"/>
      <c r="P53"/>
      <c r="Q53"/>
      <c r="R53"/>
      <c r="S53"/>
      <c r="T53"/>
      <c r="U53"/>
      <c r="V53"/>
      <c r="W53" s="470"/>
      <c r="X53"/>
      <c r="Y53"/>
      <c r="Z53"/>
      <c r="AA53"/>
      <c r="AB53" s="470"/>
      <c r="AC53"/>
      <c r="AD53"/>
      <c r="AE53" s="470"/>
      <c r="AF53" s="470"/>
      <c r="AG53" s="470"/>
      <c r="AH53" s="470"/>
      <c r="AI53"/>
      <c r="AJ53"/>
      <c r="AK53"/>
      <c r="AL53"/>
      <c r="AM53"/>
      <c r="AN53"/>
      <c r="AO53"/>
      <c r="AP53"/>
      <c r="AQ53"/>
      <c r="AR53"/>
      <c r="AS53"/>
      <c r="AT53"/>
    </row>
    <row r="54" spans="1:46">
      <c r="A54" s="488"/>
      <c r="C54"/>
      <c r="D54"/>
      <c r="E54"/>
      <c r="F54"/>
      <c r="G54"/>
      <c r="H54" s="470"/>
      <c r="I54" s="470"/>
      <c r="J54"/>
      <c r="K54"/>
      <c r="L54" s="470"/>
      <c r="M54" s="602"/>
      <c r="N54"/>
      <c r="O54"/>
      <c r="P54"/>
      <c r="Q54"/>
      <c r="R54"/>
      <c r="S54"/>
      <c r="T54"/>
      <c r="U54"/>
      <c r="V54" s="470"/>
      <c r="W54" s="470"/>
      <c r="X54"/>
      <c r="Y54" s="470"/>
      <c r="Z54" s="470"/>
      <c r="AA54"/>
      <c r="AB54"/>
      <c r="AC54"/>
      <c r="AD54"/>
      <c r="AE54"/>
      <c r="AF54" s="470"/>
      <c r="AG54"/>
      <c r="AH54" s="470"/>
      <c r="AI54"/>
      <c r="AJ54"/>
      <c r="AK54"/>
      <c r="AL54"/>
      <c r="AM54"/>
      <c r="AN54"/>
      <c r="AO54"/>
      <c r="AP54"/>
      <c r="AQ54"/>
      <c r="AR54"/>
      <c r="AS54"/>
      <c r="AT54"/>
    </row>
    <row r="55" spans="1:46">
      <c r="A55" s="488"/>
      <c r="C55"/>
      <c r="D55"/>
      <c r="E55"/>
      <c r="F55"/>
      <c r="G55"/>
      <c r="H55" s="470"/>
      <c r="I55" s="470"/>
      <c r="J55"/>
      <c r="K55"/>
      <c r="L55" s="470"/>
      <c r="M55" s="602"/>
      <c r="N55"/>
      <c r="O55"/>
      <c r="P55"/>
      <c r="Q55"/>
      <c r="R55"/>
      <c r="S55"/>
      <c r="T55"/>
      <c r="U55"/>
      <c r="V55" s="470"/>
      <c r="W55" s="470"/>
      <c r="X55"/>
      <c r="Y55" s="470"/>
      <c r="Z55" s="470"/>
      <c r="AA55"/>
      <c r="AB55"/>
      <c r="AC55"/>
      <c r="AD55"/>
      <c r="AE55"/>
      <c r="AF55" s="470"/>
      <c r="AG55"/>
      <c r="AH55" s="470"/>
      <c r="AI55"/>
      <c r="AJ55"/>
      <c r="AK55"/>
      <c r="AL55"/>
      <c r="AM55"/>
      <c r="AN55"/>
      <c r="AO55"/>
      <c r="AP55"/>
      <c r="AQ55"/>
      <c r="AR55"/>
      <c r="AS55"/>
      <c r="AT55"/>
    </row>
    <row r="56" spans="1:46">
      <c r="A56" s="488"/>
      <c r="C56"/>
      <c r="D56"/>
      <c r="E56"/>
      <c r="F56"/>
      <c r="G56"/>
      <c r="H56" s="470"/>
      <c r="I56" s="470"/>
      <c r="J56"/>
      <c r="K56"/>
      <c r="L56" s="470"/>
      <c r="M56" s="470"/>
      <c r="N56"/>
      <c r="O56"/>
      <c r="P56"/>
      <c r="Q56"/>
      <c r="R56"/>
      <c r="S56"/>
      <c r="T56"/>
      <c r="U56"/>
      <c r="V56" s="470"/>
      <c r="W56" s="470"/>
      <c r="X56"/>
      <c r="Y56" s="470"/>
      <c r="Z56" s="470"/>
      <c r="AA56"/>
      <c r="AB56"/>
      <c r="AC56"/>
      <c r="AD56"/>
      <c r="AE56"/>
      <c r="AF56" s="470"/>
      <c r="AG56"/>
      <c r="AH56" s="470"/>
      <c r="AI56"/>
      <c r="AJ56"/>
      <c r="AK56"/>
      <c r="AL56"/>
      <c r="AM56"/>
      <c r="AN56"/>
      <c r="AO56"/>
      <c r="AP56"/>
      <c r="AQ56"/>
      <c r="AR56"/>
      <c r="AS56"/>
      <c r="AT56"/>
    </row>
    <row r="57" spans="1:46">
      <c r="A57" s="488"/>
      <c r="C57"/>
      <c r="D57"/>
      <c r="E57"/>
      <c r="F57"/>
      <c r="G57"/>
      <c r="H57" s="470"/>
      <c r="I57" s="470"/>
      <c r="J57"/>
      <c r="K57"/>
      <c r="L57" s="470"/>
      <c r="M57" s="470"/>
      <c r="N57"/>
      <c r="O57"/>
      <c r="P57"/>
      <c r="Q57"/>
      <c r="R57"/>
      <c r="S57"/>
      <c r="T57"/>
      <c r="U57"/>
      <c r="V57" s="470"/>
      <c r="W57" s="470"/>
      <c r="X57"/>
      <c r="Y57" s="470"/>
      <c r="Z57"/>
      <c r="AA57"/>
      <c r="AB57"/>
      <c r="AC57"/>
      <c r="AD57"/>
      <c r="AE57"/>
      <c r="AF57" s="470"/>
      <c r="AG57"/>
      <c r="AH57" s="470"/>
      <c r="AI57"/>
      <c r="AJ57"/>
      <c r="AK57"/>
      <c r="AL57"/>
      <c r="AM57"/>
      <c r="AN57"/>
      <c r="AO57"/>
      <c r="AP57"/>
      <c r="AQ57"/>
      <c r="AR57"/>
      <c r="AS57"/>
      <c r="AT57"/>
    </row>
    <row r="58" spans="1:46">
      <c r="A58" s="488"/>
      <c r="C58"/>
      <c r="D58"/>
      <c r="E58"/>
      <c r="F58"/>
      <c r="G58"/>
      <c r="H58" s="470"/>
      <c r="I58" s="470"/>
      <c r="J58"/>
      <c r="K58"/>
      <c r="L58" s="470"/>
      <c r="M58" s="470"/>
      <c r="N58"/>
      <c r="O58"/>
      <c r="P58"/>
      <c r="Q58"/>
      <c r="R58"/>
      <c r="S58"/>
      <c r="T58"/>
      <c r="U58"/>
      <c r="V58" s="470"/>
      <c r="W58" s="470"/>
      <c r="X58"/>
      <c r="Y58" s="470"/>
      <c r="Z58"/>
      <c r="AA58"/>
      <c r="AB58"/>
      <c r="AC58"/>
      <c r="AD58"/>
      <c r="AE58"/>
      <c r="AF58" s="470"/>
      <c r="AG58"/>
      <c r="AH58" s="470"/>
      <c r="AI58"/>
      <c r="AJ58"/>
      <c r="AK58"/>
      <c r="AL58"/>
      <c r="AM58"/>
      <c r="AN58"/>
      <c r="AO58"/>
      <c r="AP58"/>
      <c r="AQ58"/>
      <c r="AR58"/>
      <c r="AS58"/>
      <c r="AT58"/>
    </row>
    <row r="59" spans="1:46">
      <c r="A59" s="488"/>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row>
    <row r="60" spans="1:46">
      <c r="A60" s="488"/>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row>
    <row r="61" spans="1:46">
      <c r="A61" s="488"/>
      <c r="C61"/>
      <c r="D61"/>
      <c r="E61"/>
      <c r="F61"/>
      <c r="G61"/>
      <c r="H61" s="470"/>
      <c r="I61" s="470"/>
      <c r="J61"/>
      <c r="K61"/>
      <c r="L61" s="470"/>
      <c r="M61" s="470"/>
      <c r="N61"/>
      <c r="O61"/>
      <c r="P61"/>
      <c r="Q61"/>
      <c r="R61"/>
      <c r="S61"/>
      <c r="T61"/>
      <c r="U61"/>
      <c r="V61" s="470"/>
      <c r="W61" s="470"/>
      <c r="X61"/>
      <c r="Y61" s="470"/>
      <c r="Z61"/>
      <c r="AA61"/>
      <c r="AB61"/>
      <c r="AC61"/>
      <c r="AD61"/>
      <c r="AE61"/>
      <c r="AF61" s="470"/>
      <c r="AG61"/>
      <c r="AH61" s="470"/>
      <c r="AI61"/>
      <c r="AJ61"/>
      <c r="AK61"/>
      <c r="AL61"/>
      <c r="AM61"/>
      <c r="AN61"/>
      <c r="AO61"/>
      <c r="AP61"/>
      <c r="AQ61"/>
      <c r="AR61"/>
      <c r="AS61"/>
      <c r="AT61"/>
    </row>
    <row r="62" spans="1:46">
      <c r="A62" s="488"/>
      <c r="C62"/>
      <c r="D62"/>
      <c r="E62"/>
      <c r="F62"/>
      <c r="G62"/>
      <c r="H62" s="470"/>
      <c r="I62" s="470"/>
      <c r="J62"/>
      <c r="K62"/>
      <c r="L62" s="470"/>
      <c r="M62" s="470"/>
      <c r="N62"/>
      <c r="O62"/>
      <c r="P62"/>
      <c r="Q62"/>
      <c r="R62"/>
      <c r="S62"/>
      <c r="T62"/>
      <c r="U62"/>
      <c r="V62" s="470"/>
      <c r="W62" s="470"/>
      <c r="X62"/>
      <c r="Y62" s="470"/>
      <c r="Z62"/>
      <c r="AA62"/>
      <c r="AB62"/>
      <c r="AC62"/>
      <c r="AD62"/>
      <c r="AE62"/>
      <c r="AF62" s="470"/>
      <c r="AG62"/>
      <c r="AH62" s="470"/>
      <c r="AI62"/>
      <c r="AJ62"/>
      <c r="AK62"/>
      <c r="AL62"/>
      <c r="AM62"/>
      <c r="AN62"/>
      <c r="AO62"/>
      <c r="AP62"/>
      <c r="AQ62"/>
      <c r="AR62"/>
      <c r="AS62"/>
      <c r="AT62"/>
    </row>
    <row r="63" spans="1:46">
      <c r="A63" s="488"/>
      <c r="C63"/>
      <c r="D63"/>
      <c r="E63"/>
      <c r="F63"/>
      <c r="G63"/>
      <c r="H63" s="470"/>
      <c r="I63" s="470"/>
      <c r="J63"/>
      <c r="K63"/>
      <c r="L63" s="470"/>
      <c r="M63" s="470"/>
      <c r="N63"/>
      <c r="O63"/>
      <c r="P63"/>
      <c r="Q63"/>
      <c r="R63"/>
      <c r="S63"/>
      <c r="T63"/>
      <c r="U63"/>
      <c r="V63" s="470"/>
      <c r="W63" s="470"/>
      <c r="X63"/>
      <c r="Y63" s="470"/>
      <c r="Z63"/>
      <c r="AA63"/>
      <c r="AB63"/>
      <c r="AC63"/>
      <c r="AD63"/>
      <c r="AE63"/>
      <c r="AF63" s="470"/>
      <c r="AG63"/>
      <c r="AH63" s="470"/>
      <c r="AI63"/>
      <c r="AJ63"/>
      <c r="AK63"/>
      <c r="AL63"/>
      <c r="AM63"/>
      <c r="AN63"/>
      <c r="AO63"/>
      <c r="AP63"/>
      <c r="AQ63"/>
      <c r="AR63"/>
      <c r="AS63"/>
      <c r="AT63"/>
    </row>
    <row r="64" spans="1:46">
      <c r="A64" s="488"/>
      <c r="C64"/>
      <c r="D64"/>
      <c r="E64"/>
      <c r="F64"/>
      <c r="G64"/>
      <c r="H64" s="470"/>
      <c r="I64" s="470"/>
      <c r="J64"/>
      <c r="K64"/>
      <c r="L64" s="470"/>
      <c r="M64" s="470"/>
      <c r="N64"/>
      <c r="O64"/>
      <c r="P64"/>
      <c r="Q64"/>
      <c r="R64"/>
      <c r="S64"/>
      <c r="T64"/>
      <c r="U64"/>
      <c r="V64" s="470"/>
      <c r="W64" s="470"/>
      <c r="X64"/>
      <c r="Y64" s="470"/>
      <c r="Z64"/>
      <c r="AA64"/>
      <c r="AB64"/>
      <c r="AC64"/>
      <c r="AD64"/>
      <c r="AE64"/>
      <c r="AF64" s="470"/>
      <c r="AG64"/>
      <c r="AH64" s="470"/>
      <c r="AI64"/>
      <c r="AJ64"/>
      <c r="AK64"/>
      <c r="AL64"/>
      <c r="AM64"/>
      <c r="AN64"/>
      <c r="AO64"/>
      <c r="AP64"/>
      <c r="AQ64"/>
      <c r="AR64"/>
      <c r="AS64"/>
      <c r="AT64"/>
    </row>
    <row r="65" spans="1:46">
      <c r="A65" s="488"/>
      <c r="C65"/>
      <c r="D65"/>
      <c r="E65"/>
      <c r="F65"/>
      <c r="G65"/>
      <c r="H65" s="470"/>
      <c r="I65" s="470"/>
      <c r="J65"/>
      <c r="K65"/>
      <c r="L65" s="470"/>
      <c r="M65" s="470"/>
      <c r="N65"/>
      <c r="O65"/>
      <c r="P65"/>
      <c r="Q65"/>
      <c r="R65"/>
      <c r="S65"/>
      <c r="T65"/>
      <c r="U65"/>
      <c r="V65" s="470"/>
      <c r="W65" s="470"/>
      <c r="X65"/>
      <c r="Y65" s="470"/>
      <c r="Z65"/>
      <c r="AA65"/>
      <c r="AB65"/>
      <c r="AC65"/>
      <c r="AD65"/>
      <c r="AE65"/>
      <c r="AF65" s="470"/>
      <c r="AG65"/>
      <c r="AH65" s="470"/>
      <c r="AI65"/>
      <c r="AJ65"/>
      <c r="AK65"/>
      <c r="AL65"/>
      <c r="AM65"/>
      <c r="AN65"/>
      <c r="AO65"/>
      <c r="AP65"/>
      <c r="AQ65"/>
      <c r="AR65"/>
      <c r="AS65"/>
      <c r="AT65"/>
    </row>
    <row r="66" spans="1:46">
      <c r="A66" s="488"/>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row>
    <row r="67" spans="1:46">
      <c r="A67" s="488"/>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row>
    <row r="68" spans="1:46">
      <c r="A68" s="48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row>
    <row r="69" spans="1:46">
      <c r="A69" s="488"/>
      <c r="C69"/>
      <c r="D69"/>
      <c r="E69"/>
      <c r="F69"/>
      <c r="G69"/>
      <c r="H69" s="470"/>
      <c r="I69" s="470"/>
      <c r="J69"/>
      <c r="K69"/>
      <c r="L69" s="470"/>
      <c r="M69" s="470"/>
      <c r="N69"/>
      <c r="O69"/>
      <c r="P69"/>
      <c r="Q69"/>
      <c r="R69"/>
      <c r="S69"/>
      <c r="T69"/>
      <c r="U69"/>
      <c r="V69" s="470"/>
      <c r="W69" s="470"/>
      <c r="X69"/>
      <c r="Y69" s="470"/>
      <c r="Z69"/>
      <c r="AA69"/>
      <c r="AB69"/>
      <c r="AC69"/>
      <c r="AD69"/>
      <c r="AE69"/>
      <c r="AF69" s="470"/>
      <c r="AG69"/>
      <c r="AH69" s="470"/>
      <c r="AI69"/>
      <c r="AJ69"/>
      <c r="AK69"/>
      <c r="AL69"/>
      <c r="AM69"/>
      <c r="AN69"/>
      <c r="AO69"/>
      <c r="AP69"/>
      <c r="AQ69"/>
      <c r="AR69"/>
      <c r="AS69"/>
      <c r="AT69"/>
    </row>
    <row r="70" spans="1:46">
      <c r="A70" s="488"/>
      <c r="C70"/>
      <c r="D70"/>
      <c r="E70"/>
      <c r="F70"/>
      <c r="G70"/>
      <c r="H70" s="470"/>
      <c r="I70" s="470"/>
      <c r="J70"/>
      <c r="K70"/>
      <c r="L70" s="470"/>
      <c r="M70"/>
      <c r="N70"/>
      <c r="O70"/>
      <c r="P70"/>
      <c r="Q70"/>
      <c r="R70"/>
      <c r="S70"/>
      <c r="T70"/>
      <c r="U70"/>
      <c r="V70"/>
      <c r="W70"/>
      <c r="X70"/>
      <c r="Y70"/>
      <c r="Z70"/>
      <c r="AA70"/>
      <c r="AB70"/>
      <c r="AC70"/>
      <c r="AD70"/>
      <c r="AE70"/>
      <c r="AF70"/>
      <c r="AG70"/>
      <c r="AH70"/>
      <c r="AI70"/>
      <c r="AJ70"/>
      <c r="AK70"/>
      <c r="AL70"/>
      <c r="AM70"/>
      <c r="AN70"/>
      <c r="AO70"/>
      <c r="AP70"/>
      <c r="AQ70"/>
      <c r="AR70"/>
      <c r="AS70"/>
      <c r="AT70"/>
    </row>
    <row r="71" spans="1:46">
      <c r="A71" s="488"/>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row>
    <row r="72" spans="1:46">
      <c r="A72" s="488"/>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row>
    <row r="73" spans="1:46">
      <c r="A73" s="488"/>
    </row>
    <row r="74" spans="1:46">
      <c r="A74" s="488"/>
    </row>
    <row r="75" spans="1:46">
      <c r="A75" s="488"/>
    </row>
    <row r="76" spans="1:46">
      <c r="A76" s="488"/>
    </row>
    <row r="77" spans="1:46">
      <c r="A77" s="488"/>
    </row>
    <row r="78" spans="1:46">
      <c r="A78" s="488"/>
    </row>
    <row r="79" spans="1:46">
      <c r="A79" s="488"/>
    </row>
    <row r="80" spans="1:46">
      <c r="A80" s="488"/>
    </row>
    <row r="81" spans="1:1">
      <c r="A81" s="488"/>
    </row>
    <row r="82" spans="1:1">
      <c r="A82" s="488"/>
    </row>
    <row r="83" spans="1:1">
      <c r="A83" s="488"/>
    </row>
    <row r="84" spans="1:1">
      <c r="A84" s="488"/>
    </row>
    <row r="85" spans="1:1">
      <c r="A85" s="488"/>
    </row>
    <row r="86" spans="1:1">
      <c r="A86" s="488"/>
    </row>
    <row r="87" spans="1:1">
      <c r="A87" s="488"/>
    </row>
    <row r="88" spans="1:1">
      <c r="A88" s="488"/>
    </row>
    <row r="89" spans="1:1">
      <c r="A89" s="488"/>
    </row>
    <row r="90" spans="1:1">
      <c r="A90" s="488"/>
    </row>
    <row r="91" spans="1:1">
      <c r="A91" s="488"/>
    </row>
    <row r="92" spans="1:1">
      <c r="A92" s="488"/>
    </row>
    <row r="93" spans="1:1">
      <c r="A93" s="488"/>
    </row>
    <row r="94" spans="1:1">
      <c r="A94" s="488"/>
    </row>
    <row r="95" spans="1:1">
      <c r="A95" s="488"/>
    </row>
    <row r="96" spans="1:1">
      <c r="A96" s="488"/>
    </row>
    <row r="97" spans="1:1">
      <c r="A97" s="488"/>
    </row>
    <row r="98" spans="1:1">
      <c r="A98" s="488"/>
    </row>
    <row r="99" spans="1:1">
      <c r="A99" s="488"/>
    </row>
    <row r="100" spans="1:1">
      <c r="A100" s="488"/>
    </row>
  </sheetData>
  <phoneticPr fontId="3"/>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7"/>
  <sheetViews>
    <sheetView workbookViewId="0">
      <selection activeCell="P11" sqref="P11"/>
    </sheetView>
  </sheetViews>
  <sheetFormatPr defaultRowHeight="13.2"/>
  <sheetData>
    <row r="1" spans="1:1">
      <c r="A1" t="s">
        <v>423</v>
      </c>
    </row>
    <row r="2" spans="1:1">
      <c r="A2" t="s">
        <v>211</v>
      </c>
    </row>
    <row r="3" spans="1:1">
      <c r="A3" t="s">
        <v>212</v>
      </c>
    </row>
    <row r="4" spans="1:1">
      <c r="A4" t="s">
        <v>415</v>
      </c>
    </row>
    <row r="5" spans="1:1">
      <c r="A5" t="s">
        <v>418</v>
      </c>
    </row>
    <row r="6" spans="1:1">
      <c r="A6" t="s">
        <v>422</v>
      </c>
    </row>
    <row r="7" spans="1:1">
      <c r="A7" t="s">
        <v>412</v>
      </c>
    </row>
  </sheetData>
  <phoneticPr fontId="3"/>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26</vt:i4>
      </vt:variant>
    </vt:vector>
  </HeadingPairs>
  <TitlesOfParts>
    <vt:vector size="38" baseType="lpstr">
      <vt:lpstr>使い方</vt:lpstr>
      <vt:lpstr>業務報告Data</vt:lpstr>
      <vt:lpstr>月報</vt:lpstr>
      <vt:lpstr>STEP</vt:lpstr>
      <vt:lpstr>設定シート</vt:lpstr>
      <vt:lpstr>操作パネル</vt:lpstr>
      <vt:lpstr>カレンダマスタ</vt:lpstr>
      <vt:lpstr>チェック内容</vt:lpstr>
      <vt:lpstr>改訂履歴</vt:lpstr>
      <vt:lpstr>Sheet1</vt:lpstr>
      <vt:lpstr>Work</vt:lpstr>
      <vt:lpstr>Sheet2</vt:lpstr>
      <vt:lpstr>DEF_COPY_EROW</vt:lpstr>
      <vt:lpstr>DEF_COPY_SROW</vt:lpstr>
      <vt:lpstr>DEF_COUNT</vt:lpstr>
      <vt:lpstr>DEF_NEXT_M</vt:lpstr>
      <vt:lpstr>DEF_PAST_RAW</vt:lpstr>
      <vt:lpstr>DEF_START_M</vt:lpstr>
      <vt:lpstr>DEF_TW_ID</vt:lpstr>
      <vt:lpstr>DEF_TW_INPUT_WORK</vt:lpstr>
      <vt:lpstr>DEF_TW_PW</vt:lpstr>
      <vt:lpstr>DEF_URL</vt:lpstr>
      <vt:lpstr>DEF_ターゲット社員開始位置1</vt:lpstr>
      <vt:lpstr>DEF_ターゲット社員開始位置2</vt:lpstr>
      <vt:lpstr>月報!DEF_月報LIST</vt:lpstr>
      <vt:lpstr>DEF_月報社員番号</vt:lpstr>
      <vt:lpstr>DEF_社員番号開始位置</vt:lpstr>
      <vt:lpstr>STEP!DEF_週間目標</vt:lpstr>
      <vt:lpstr>業務報告Data!DEF_週間目標</vt:lpstr>
      <vt:lpstr>業務報告Data!DEF_週報LIST</vt:lpstr>
      <vt:lpstr>DEF_週報LIST</vt:lpstr>
      <vt:lpstr>DEF_書式設定範囲</vt:lpstr>
      <vt:lpstr>DEF_対象処理開始日</vt:lpstr>
      <vt:lpstr>DEF_対象処理終了日</vt:lpstr>
      <vt:lpstr>Sheet1!Print_Area</vt:lpstr>
      <vt:lpstr>STEP!Print_Area</vt:lpstr>
      <vt:lpstr>業務報告Data!Print_Area</vt:lpstr>
      <vt:lpstr>月報!Print_Area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toriyabe</dc:creator>
  <cp:lastModifiedBy>富樫 真衣子</cp:lastModifiedBy>
  <cp:lastPrinted>2018-10-24T01:22:02Z</cp:lastPrinted>
  <dcterms:created xsi:type="dcterms:W3CDTF">2010-03-26T07:09:28Z</dcterms:created>
  <dcterms:modified xsi:type="dcterms:W3CDTF">2024-05-21T02:23:29Z</dcterms:modified>
</cp:coreProperties>
</file>